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1.xml" ContentType="application/vnd.ms-excel.timelin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858923d979499afc/Desktop/Project/"/>
    </mc:Choice>
  </mc:AlternateContent>
  <xr:revisionPtr revIDLastSave="0" documentId="8_{DF3CF8CE-4AE0-45C3-86B2-985F1788E048}" xr6:coauthVersionLast="47" xr6:coauthVersionMax="47" xr10:uidLastSave="{00000000-0000-0000-0000-000000000000}"/>
  <bookViews>
    <workbookView xWindow="-120" yWindow="-120" windowWidth="20730" windowHeight="11160" activeTab="1" xr2:uid="{A1FD09AD-4669-4648-AFF9-7E528A97EF64}"/>
  </bookViews>
  <sheets>
    <sheet name="page 1" sheetId="1" r:id="rId1"/>
    <sheet name="page 2" sheetId="6" r:id="rId2"/>
    <sheet name="Payment Analysis" sheetId="7" r:id="rId3"/>
    <sheet name="product analysis" sheetId="4" r:id="rId4"/>
    <sheet name="Ecommerce_Sales" sheetId="3" r:id="rId5"/>
  </sheets>
  <definedNames>
    <definedName name="_xlchart.v2.12" hidden="1">'product analysis'!$W$7:$W$11</definedName>
    <definedName name="_xlchart.v2.13" hidden="1">'product analysis'!$X$6</definedName>
    <definedName name="_xlchart.v2.14" hidden="1">'product analysis'!$X$7:$X$11</definedName>
    <definedName name="_xlchart.v5.0" hidden="1">'product analysis'!$R$16</definedName>
    <definedName name="_xlchart.v5.1" hidden="1">'product analysis'!$R$17:$R$23</definedName>
    <definedName name="_xlchart.v5.10" hidden="1">'product analysis'!$S$16</definedName>
    <definedName name="_xlchart.v5.11" hidden="1">'product analysis'!$S$17:$S$23</definedName>
    <definedName name="_xlchart.v5.2" hidden="1">'product analysis'!$S$16</definedName>
    <definedName name="_xlchart.v5.3" hidden="1">'product analysis'!$S$17:$S$23</definedName>
    <definedName name="_xlchart.v5.4" hidden="1">'Payment Analysis'!$L$12</definedName>
    <definedName name="_xlchart.v5.5" hidden="1">'Payment Analysis'!$L$13:$L$19</definedName>
    <definedName name="_xlchart.v5.6" hidden="1">'Payment Analysis'!$M$12</definedName>
    <definedName name="_xlchart.v5.7" hidden="1">'Payment Analysis'!$M$13:$M$19</definedName>
    <definedName name="_xlchart.v5.8" hidden="1">'product analysis'!$R$16</definedName>
    <definedName name="_xlchart.v5.9" hidden="1">'product analysis'!$R$17:$R$23</definedName>
    <definedName name="_xlcn.WorksheetConnection_NEWVISUAL.xlsxEcommerce_Sales1" hidden="1">Ecommerce_Sales[]</definedName>
    <definedName name="_xlcn.WorksheetConnection_productanalysisW6X291" hidden="1">'product analysis'!$W$6:$X$29</definedName>
    <definedName name="ExternalData_1" localSheetId="4" hidden="1">Ecommerce_Sales!$A$1:$W$5001</definedName>
    <definedName name="NativeTimeline_Order_Date">#N/A</definedName>
    <definedName name="Slicer_Category">#N/A</definedName>
    <definedName name="Slicer_Order_Date">#N/A</definedName>
    <definedName name="Slicer_Order_Status">#N/A</definedName>
    <definedName name="Slicer_Order_Year">#N/A</definedName>
  </definedNames>
  <calcPr calcId="191029"/>
  <pivotCaches>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roduct analysis!$W$6:$X$29"/>
          <x15:modelTable id="Ecommerce_Sales" name="Ecommerce_Sales" connection="WorksheetConnection_NEW VISUAL.xlsx!Ecommerce_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5001" i="3" l="1"/>
  <c r="U5001" i="3"/>
  <c r="J5001" i="3"/>
  <c r="I5001" i="3"/>
  <c r="H5001" i="3"/>
  <c r="V5000" i="3"/>
  <c r="U5000" i="3"/>
  <c r="J5000" i="3"/>
  <c r="I5000" i="3"/>
  <c r="H5000" i="3"/>
  <c r="V4999" i="3"/>
  <c r="U4999" i="3"/>
  <c r="J4999" i="3"/>
  <c r="I4999" i="3"/>
  <c r="H4999" i="3"/>
  <c r="V4998" i="3"/>
  <c r="U4998" i="3"/>
  <c r="J4998" i="3"/>
  <c r="I4998" i="3"/>
  <c r="H4998" i="3"/>
  <c r="V4997" i="3"/>
  <c r="U4997" i="3"/>
  <c r="J4997" i="3"/>
  <c r="I4997" i="3"/>
  <c r="H4997" i="3"/>
  <c r="V4996" i="3"/>
  <c r="U4996" i="3"/>
  <c r="J4996" i="3"/>
  <c r="I4996" i="3"/>
  <c r="H4996" i="3"/>
  <c r="V4995" i="3"/>
  <c r="U4995" i="3"/>
  <c r="J4995" i="3"/>
  <c r="I4995" i="3"/>
  <c r="H4995" i="3"/>
  <c r="V4994" i="3"/>
  <c r="U4994" i="3"/>
  <c r="J4994" i="3"/>
  <c r="I4994" i="3"/>
  <c r="H4994" i="3"/>
  <c r="V4993" i="3"/>
  <c r="U4993" i="3"/>
  <c r="J4993" i="3"/>
  <c r="I4993" i="3"/>
  <c r="H4993" i="3"/>
  <c r="V4992" i="3"/>
  <c r="U4992" i="3"/>
  <c r="J4992" i="3"/>
  <c r="I4992" i="3"/>
  <c r="H4992" i="3"/>
  <c r="V4991" i="3"/>
  <c r="U4991" i="3"/>
  <c r="J4991" i="3"/>
  <c r="I4991" i="3"/>
  <c r="H4991" i="3"/>
  <c r="V4990" i="3"/>
  <c r="U4990" i="3"/>
  <c r="J4990" i="3"/>
  <c r="I4990" i="3"/>
  <c r="H4990" i="3"/>
  <c r="V4989" i="3"/>
  <c r="U4989" i="3"/>
  <c r="J4989" i="3"/>
  <c r="I4989" i="3"/>
  <c r="H4989" i="3"/>
  <c r="V4988" i="3"/>
  <c r="U4988" i="3"/>
  <c r="J4988" i="3"/>
  <c r="I4988" i="3"/>
  <c r="H4988" i="3"/>
  <c r="V4987" i="3"/>
  <c r="U4987" i="3"/>
  <c r="J4987" i="3"/>
  <c r="I4987" i="3"/>
  <c r="H4987" i="3"/>
  <c r="V4986" i="3"/>
  <c r="U4986" i="3"/>
  <c r="J4986" i="3"/>
  <c r="I4986" i="3"/>
  <c r="H4986" i="3"/>
  <c r="V4985" i="3"/>
  <c r="U4985" i="3"/>
  <c r="J4985" i="3"/>
  <c r="I4985" i="3"/>
  <c r="H4985" i="3"/>
  <c r="V4984" i="3"/>
  <c r="U4984" i="3"/>
  <c r="J4984" i="3"/>
  <c r="I4984" i="3"/>
  <c r="H4984" i="3"/>
  <c r="V4983" i="3"/>
  <c r="U4983" i="3"/>
  <c r="J4983" i="3"/>
  <c r="I4983" i="3"/>
  <c r="H4983" i="3"/>
  <c r="V4982" i="3"/>
  <c r="U4982" i="3"/>
  <c r="J4982" i="3"/>
  <c r="I4982" i="3"/>
  <c r="H4982" i="3"/>
  <c r="V4981" i="3"/>
  <c r="U4981" i="3"/>
  <c r="J4981" i="3"/>
  <c r="I4981" i="3"/>
  <c r="H4981" i="3"/>
  <c r="V4980" i="3"/>
  <c r="U4980" i="3"/>
  <c r="J4980" i="3"/>
  <c r="I4980" i="3"/>
  <c r="H4980" i="3"/>
  <c r="V4979" i="3"/>
  <c r="U4979" i="3"/>
  <c r="J4979" i="3"/>
  <c r="I4979" i="3"/>
  <c r="H4979" i="3"/>
  <c r="V4978" i="3"/>
  <c r="U4978" i="3"/>
  <c r="J4978" i="3"/>
  <c r="I4978" i="3"/>
  <c r="H4978" i="3"/>
  <c r="V4977" i="3"/>
  <c r="U4977" i="3"/>
  <c r="J4977" i="3"/>
  <c r="I4977" i="3"/>
  <c r="H4977" i="3"/>
  <c r="V4976" i="3"/>
  <c r="U4976" i="3"/>
  <c r="J4976" i="3"/>
  <c r="I4976" i="3"/>
  <c r="H4976" i="3"/>
  <c r="V4975" i="3"/>
  <c r="U4975" i="3"/>
  <c r="J4975" i="3"/>
  <c r="I4975" i="3"/>
  <c r="H4975" i="3"/>
  <c r="V4974" i="3"/>
  <c r="U4974" i="3"/>
  <c r="J4974" i="3"/>
  <c r="I4974" i="3"/>
  <c r="H4974" i="3"/>
  <c r="V4973" i="3"/>
  <c r="U4973" i="3"/>
  <c r="J4973" i="3"/>
  <c r="I4973" i="3"/>
  <c r="H4973" i="3"/>
  <c r="V4972" i="3"/>
  <c r="U4972" i="3"/>
  <c r="J4972" i="3"/>
  <c r="I4972" i="3"/>
  <c r="H4972" i="3"/>
  <c r="V4971" i="3"/>
  <c r="U4971" i="3"/>
  <c r="J4971" i="3"/>
  <c r="I4971" i="3"/>
  <c r="H4971" i="3"/>
  <c r="V4970" i="3"/>
  <c r="U4970" i="3"/>
  <c r="J4970" i="3"/>
  <c r="I4970" i="3"/>
  <c r="H4970" i="3"/>
  <c r="V4969" i="3"/>
  <c r="U4969" i="3"/>
  <c r="J4969" i="3"/>
  <c r="I4969" i="3"/>
  <c r="H4969" i="3"/>
  <c r="V4968" i="3"/>
  <c r="U4968" i="3"/>
  <c r="J4968" i="3"/>
  <c r="I4968" i="3"/>
  <c r="H4968" i="3"/>
  <c r="V4967" i="3"/>
  <c r="U4967" i="3"/>
  <c r="J4967" i="3"/>
  <c r="I4967" i="3"/>
  <c r="H4967" i="3"/>
  <c r="V4966" i="3"/>
  <c r="U4966" i="3"/>
  <c r="J4966" i="3"/>
  <c r="I4966" i="3"/>
  <c r="H4966" i="3"/>
  <c r="V4965" i="3"/>
  <c r="U4965" i="3"/>
  <c r="J4965" i="3"/>
  <c r="I4965" i="3"/>
  <c r="H4965" i="3"/>
  <c r="V4964" i="3"/>
  <c r="U4964" i="3"/>
  <c r="J4964" i="3"/>
  <c r="I4964" i="3"/>
  <c r="H4964" i="3"/>
  <c r="V4963" i="3"/>
  <c r="U4963" i="3"/>
  <c r="J4963" i="3"/>
  <c r="I4963" i="3"/>
  <c r="H4963" i="3"/>
  <c r="V4962" i="3"/>
  <c r="U4962" i="3"/>
  <c r="J4962" i="3"/>
  <c r="I4962" i="3"/>
  <c r="H4962" i="3"/>
  <c r="V4961" i="3"/>
  <c r="U4961" i="3"/>
  <c r="J4961" i="3"/>
  <c r="I4961" i="3"/>
  <c r="H4961" i="3"/>
  <c r="V4960" i="3"/>
  <c r="U4960" i="3"/>
  <c r="J4960" i="3"/>
  <c r="I4960" i="3"/>
  <c r="H4960" i="3"/>
  <c r="V4959" i="3"/>
  <c r="U4959" i="3"/>
  <c r="J4959" i="3"/>
  <c r="I4959" i="3"/>
  <c r="H4959" i="3"/>
  <c r="V4958" i="3"/>
  <c r="U4958" i="3"/>
  <c r="J4958" i="3"/>
  <c r="I4958" i="3"/>
  <c r="H4958" i="3"/>
  <c r="V4957" i="3"/>
  <c r="U4957" i="3"/>
  <c r="J4957" i="3"/>
  <c r="I4957" i="3"/>
  <c r="H4957" i="3"/>
  <c r="V4956" i="3"/>
  <c r="U4956" i="3"/>
  <c r="J4956" i="3"/>
  <c r="I4956" i="3"/>
  <c r="H4956" i="3"/>
  <c r="V4955" i="3"/>
  <c r="U4955" i="3"/>
  <c r="J4955" i="3"/>
  <c r="I4955" i="3"/>
  <c r="H4955" i="3"/>
  <c r="V4954" i="3"/>
  <c r="U4954" i="3"/>
  <c r="J4954" i="3"/>
  <c r="I4954" i="3"/>
  <c r="H4954" i="3"/>
  <c r="V4953" i="3"/>
  <c r="U4953" i="3"/>
  <c r="J4953" i="3"/>
  <c r="I4953" i="3"/>
  <c r="H4953" i="3"/>
  <c r="V4952" i="3"/>
  <c r="U4952" i="3"/>
  <c r="J4952" i="3"/>
  <c r="I4952" i="3"/>
  <c r="H4952" i="3"/>
  <c r="V4951" i="3"/>
  <c r="U4951" i="3"/>
  <c r="J4951" i="3"/>
  <c r="I4951" i="3"/>
  <c r="H4951" i="3"/>
  <c r="V4950" i="3"/>
  <c r="U4950" i="3"/>
  <c r="J4950" i="3"/>
  <c r="I4950" i="3"/>
  <c r="H4950" i="3"/>
  <c r="V4949" i="3"/>
  <c r="U4949" i="3"/>
  <c r="J4949" i="3"/>
  <c r="I4949" i="3"/>
  <c r="H4949" i="3"/>
  <c r="V4948" i="3"/>
  <c r="U4948" i="3"/>
  <c r="J4948" i="3"/>
  <c r="I4948" i="3"/>
  <c r="H4948" i="3"/>
  <c r="V4947" i="3"/>
  <c r="U4947" i="3"/>
  <c r="J4947" i="3"/>
  <c r="I4947" i="3"/>
  <c r="H4947" i="3"/>
  <c r="V4946" i="3"/>
  <c r="U4946" i="3"/>
  <c r="J4946" i="3"/>
  <c r="I4946" i="3"/>
  <c r="H4946" i="3"/>
  <c r="V4945" i="3"/>
  <c r="U4945" i="3"/>
  <c r="J4945" i="3"/>
  <c r="I4945" i="3"/>
  <c r="H4945" i="3"/>
  <c r="V4944" i="3"/>
  <c r="U4944" i="3"/>
  <c r="J4944" i="3"/>
  <c r="I4944" i="3"/>
  <c r="H4944" i="3"/>
  <c r="V4943" i="3"/>
  <c r="U4943" i="3"/>
  <c r="J4943" i="3"/>
  <c r="I4943" i="3"/>
  <c r="H4943" i="3"/>
  <c r="V4942" i="3"/>
  <c r="U4942" i="3"/>
  <c r="J4942" i="3"/>
  <c r="I4942" i="3"/>
  <c r="H4942" i="3"/>
  <c r="V4941" i="3"/>
  <c r="U4941" i="3"/>
  <c r="J4941" i="3"/>
  <c r="I4941" i="3"/>
  <c r="H4941" i="3"/>
  <c r="V4940" i="3"/>
  <c r="U4940" i="3"/>
  <c r="J4940" i="3"/>
  <c r="I4940" i="3"/>
  <c r="H4940" i="3"/>
  <c r="V4939" i="3"/>
  <c r="U4939" i="3"/>
  <c r="J4939" i="3"/>
  <c r="I4939" i="3"/>
  <c r="H4939" i="3"/>
  <c r="V4938" i="3"/>
  <c r="U4938" i="3"/>
  <c r="J4938" i="3"/>
  <c r="I4938" i="3"/>
  <c r="H4938" i="3"/>
  <c r="V4937" i="3"/>
  <c r="U4937" i="3"/>
  <c r="J4937" i="3"/>
  <c r="I4937" i="3"/>
  <c r="H4937" i="3"/>
  <c r="V4936" i="3"/>
  <c r="U4936" i="3"/>
  <c r="J4936" i="3"/>
  <c r="I4936" i="3"/>
  <c r="H4936" i="3"/>
  <c r="V4935" i="3"/>
  <c r="U4935" i="3"/>
  <c r="J4935" i="3"/>
  <c r="I4935" i="3"/>
  <c r="H4935" i="3"/>
  <c r="V4934" i="3"/>
  <c r="U4934" i="3"/>
  <c r="J4934" i="3"/>
  <c r="I4934" i="3"/>
  <c r="H4934" i="3"/>
  <c r="V4933" i="3"/>
  <c r="U4933" i="3"/>
  <c r="J4933" i="3"/>
  <c r="I4933" i="3"/>
  <c r="H4933" i="3"/>
  <c r="V4932" i="3"/>
  <c r="U4932" i="3"/>
  <c r="J4932" i="3"/>
  <c r="I4932" i="3"/>
  <c r="H4932" i="3"/>
  <c r="V4931" i="3"/>
  <c r="U4931" i="3"/>
  <c r="J4931" i="3"/>
  <c r="I4931" i="3"/>
  <c r="H4931" i="3"/>
  <c r="V4930" i="3"/>
  <c r="U4930" i="3"/>
  <c r="J4930" i="3"/>
  <c r="I4930" i="3"/>
  <c r="H4930" i="3"/>
  <c r="V4929" i="3"/>
  <c r="U4929" i="3"/>
  <c r="J4929" i="3"/>
  <c r="I4929" i="3"/>
  <c r="H4929" i="3"/>
  <c r="V4928" i="3"/>
  <c r="U4928" i="3"/>
  <c r="J4928" i="3"/>
  <c r="I4928" i="3"/>
  <c r="H4928" i="3"/>
  <c r="V4927" i="3"/>
  <c r="U4927" i="3"/>
  <c r="J4927" i="3"/>
  <c r="I4927" i="3"/>
  <c r="H4927" i="3"/>
  <c r="V4926" i="3"/>
  <c r="U4926" i="3"/>
  <c r="J4926" i="3"/>
  <c r="I4926" i="3"/>
  <c r="H4926" i="3"/>
  <c r="V4925" i="3"/>
  <c r="U4925" i="3"/>
  <c r="J4925" i="3"/>
  <c r="I4925" i="3"/>
  <c r="H4925" i="3"/>
  <c r="V4924" i="3"/>
  <c r="U4924" i="3"/>
  <c r="J4924" i="3"/>
  <c r="I4924" i="3"/>
  <c r="H4924" i="3"/>
  <c r="V4923" i="3"/>
  <c r="U4923" i="3"/>
  <c r="J4923" i="3"/>
  <c r="I4923" i="3"/>
  <c r="H4923" i="3"/>
  <c r="V4922" i="3"/>
  <c r="U4922" i="3"/>
  <c r="J4922" i="3"/>
  <c r="I4922" i="3"/>
  <c r="H4922" i="3"/>
  <c r="V4921" i="3"/>
  <c r="U4921" i="3"/>
  <c r="J4921" i="3"/>
  <c r="I4921" i="3"/>
  <c r="H4921" i="3"/>
  <c r="V4920" i="3"/>
  <c r="U4920" i="3"/>
  <c r="J4920" i="3"/>
  <c r="I4920" i="3"/>
  <c r="H4920" i="3"/>
  <c r="V4919" i="3"/>
  <c r="U4919" i="3"/>
  <c r="J4919" i="3"/>
  <c r="I4919" i="3"/>
  <c r="H4919" i="3"/>
  <c r="V4918" i="3"/>
  <c r="U4918" i="3"/>
  <c r="J4918" i="3"/>
  <c r="I4918" i="3"/>
  <c r="H4918" i="3"/>
  <c r="V4917" i="3"/>
  <c r="U4917" i="3"/>
  <c r="J4917" i="3"/>
  <c r="I4917" i="3"/>
  <c r="H4917" i="3"/>
  <c r="V4916" i="3"/>
  <c r="U4916" i="3"/>
  <c r="J4916" i="3"/>
  <c r="I4916" i="3"/>
  <c r="H4916" i="3"/>
  <c r="V4915" i="3"/>
  <c r="U4915" i="3"/>
  <c r="J4915" i="3"/>
  <c r="I4915" i="3"/>
  <c r="H4915" i="3"/>
  <c r="V4914" i="3"/>
  <c r="U4914" i="3"/>
  <c r="J4914" i="3"/>
  <c r="I4914" i="3"/>
  <c r="H4914" i="3"/>
  <c r="V4913" i="3"/>
  <c r="U4913" i="3"/>
  <c r="J4913" i="3"/>
  <c r="I4913" i="3"/>
  <c r="H4913" i="3"/>
  <c r="V4912" i="3"/>
  <c r="U4912" i="3"/>
  <c r="J4912" i="3"/>
  <c r="I4912" i="3"/>
  <c r="H4912" i="3"/>
  <c r="V4911" i="3"/>
  <c r="U4911" i="3"/>
  <c r="J4911" i="3"/>
  <c r="I4911" i="3"/>
  <c r="H4911" i="3"/>
  <c r="V4910" i="3"/>
  <c r="U4910" i="3"/>
  <c r="J4910" i="3"/>
  <c r="I4910" i="3"/>
  <c r="H4910" i="3"/>
  <c r="V4909" i="3"/>
  <c r="U4909" i="3"/>
  <c r="J4909" i="3"/>
  <c r="I4909" i="3"/>
  <c r="H4909" i="3"/>
  <c r="V4908" i="3"/>
  <c r="U4908" i="3"/>
  <c r="J4908" i="3"/>
  <c r="I4908" i="3"/>
  <c r="H4908" i="3"/>
  <c r="V4907" i="3"/>
  <c r="U4907" i="3"/>
  <c r="J4907" i="3"/>
  <c r="I4907" i="3"/>
  <c r="H4907" i="3"/>
  <c r="V4906" i="3"/>
  <c r="U4906" i="3"/>
  <c r="J4906" i="3"/>
  <c r="I4906" i="3"/>
  <c r="H4906" i="3"/>
  <c r="V4905" i="3"/>
  <c r="U4905" i="3"/>
  <c r="J4905" i="3"/>
  <c r="I4905" i="3"/>
  <c r="H4905" i="3"/>
  <c r="V4904" i="3"/>
  <c r="U4904" i="3"/>
  <c r="J4904" i="3"/>
  <c r="I4904" i="3"/>
  <c r="H4904" i="3"/>
  <c r="V4903" i="3"/>
  <c r="U4903" i="3"/>
  <c r="J4903" i="3"/>
  <c r="I4903" i="3"/>
  <c r="H4903" i="3"/>
  <c r="V4902" i="3"/>
  <c r="U4902" i="3"/>
  <c r="J4902" i="3"/>
  <c r="I4902" i="3"/>
  <c r="H4902" i="3"/>
  <c r="V4901" i="3"/>
  <c r="U4901" i="3"/>
  <c r="J4901" i="3"/>
  <c r="I4901" i="3"/>
  <c r="H4901" i="3"/>
  <c r="V4900" i="3"/>
  <c r="U4900" i="3"/>
  <c r="J4900" i="3"/>
  <c r="I4900" i="3"/>
  <c r="H4900" i="3"/>
  <c r="V4899" i="3"/>
  <c r="U4899" i="3"/>
  <c r="J4899" i="3"/>
  <c r="I4899" i="3"/>
  <c r="H4899" i="3"/>
  <c r="V4898" i="3"/>
  <c r="U4898" i="3"/>
  <c r="J4898" i="3"/>
  <c r="I4898" i="3"/>
  <c r="H4898" i="3"/>
  <c r="V4897" i="3"/>
  <c r="U4897" i="3"/>
  <c r="J4897" i="3"/>
  <c r="I4897" i="3"/>
  <c r="H4897" i="3"/>
  <c r="V4896" i="3"/>
  <c r="U4896" i="3"/>
  <c r="J4896" i="3"/>
  <c r="I4896" i="3"/>
  <c r="H4896" i="3"/>
  <c r="V4895" i="3"/>
  <c r="U4895" i="3"/>
  <c r="J4895" i="3"/>
  <c r="I4895" i="3"/>
  <c r="H4895" i="3"/>
  <c r="V4894" i="3"/>
  <c r="U4894" i="3"/>
  <c r="J4894" i="3"/>
  <c r="I4894" i="3"/>
  <c r="H4894" i="3"/>
  <c r="V4893" i="3"/>
  <c r="U4893" i="3"/>
  <c r="J4893" i="3"/>
  <c r="I4893" i="3"/>
  <c r="H4893" i="3"/>
  <c r="V4892" i="3"/>
  <c r="U4892" i="3"/>
  <c r="J4892" i="3"/>
  <c r="I4892" i="3"/>
  <c r="H4892" i="3"/>
  <c r="V4891" i="3"/>
  <c r="U4891" i="3"/>
  <c r="J4891" i="3"/>
  <c r="I4891" i="3"/>
  <c r="H4891" i="3"/>
  <c r="V4890" i="3"/>
  <c r="U4890" i="3"/>
  <c r="J4890" i="3"/>
  <c r="I4890" i="3"/>
  <c r="H4890" i="3"/>
  <c r="V4889" i="3"/>
  <c r="U4889" i="3"/>
  <c r="J4889" i="3"/>
  <c r="I4889" i="3"/>
  <c r="H4889" i="3"/>
  <c r="V4888" i="3"/>
  <c r="U4888" i="3"/>
  <c r="J4888" i="3"/>
  <c r="I4888" i="3"/>
  <c r="H4888" i="3"/>
  <c r="V4887" i="3"/>
  <c r="U4887" i="3"/>
  <c r="J4887" i="3"/>
  <c r="I4887" i="3"/>
  <c r="H4887" i="3"/>
  <c r="V4886" i="3"/>
  <c r="U4886" i="3"/>
  <c r="J4886" i="3"/>
  <c r="I4886" i="3"/>
  <c r="H4886" i="3"/>
  <c r="V4885" i="3"/>
  <c r="U4885" i="3"/>
  <c r="J4885" i="3"/>
  <c r="I4885" i="3"/>
  <c r="H4885" i="3"/>
  <c r="V4884" i="3"/>
  <c r="U4884" i="3"/>
  <c r="J4884" i="3"/>
  <c r="I4884" i="3"/>
  <c r="H4884" i="3"/>
  <c r="V4883" i="3"/>
  <c r="U4883" i="3"/>
  <c r="J4883" i="3"/>
  <c r="I4883" i="3"/>
  <c r="H4883" i="3"/>
  <c r="V4882" i="3"/>
  <c r="U4882" i="3"/>
  <c r="J4882" i="3"/>
  <c r="I4882" i="3"/>
  <c r="H4882" i="3"/>
  <c r="V4881" i="3"/>
  <c r="U4881" i="3"/>
  <c r="J4881" i="3"/>
  <c r="I4881" i="3"/>
  <c r="H4881" i="3"/>
  <c r="V4880" i="3"/>
  <c r="U4880" i="3"/>
  <c r="J4880" i="3"/>
  <c r="I4880" i="3"/>
  <c r="H4880" i="3"/>
  <c r="V4879" i="3"/>
  <c r="U4879" i="3"/>
  <c r="J4879" i="3"/>
  <c r="I4879" i="3"/>
  <c r="H4879" i="3"/>
  <c r="V4878" i="3"/>
  <c r="U4878" i="3"/>
  <c r="J4878" i="3"/>
  <c r="I4878" i="3"/>
  <c r="H4878" i="3"/>
  <c r="V4877" i="3"/>
  <c r="U4877" i="3"/>
  <c r="J4877" i="3"/>
  <c r="I4877" i="3"/>
  <c r="H4877" i="3"/>
  <c r="V4876" i="3"/>
  <c r="U4876" i="3"/>
  <c r="J4876" i="3"/>
  <c r="I4876" i="3"/>
  <c r="H4876" i="3"/>
  <c r="V4875" i="3"/>
  <c r="U4875" i="3"/>
  <c r="J4875" i="3"/>
  <c r="I4875" i="3"/>
  <c r="H4875" i="3"/>
  <c r="V4874" i="3"/>
  <c r="U4874" i="3"/>
  <c r="J4874" i="3"/>
  <c r="I4874" i="3"/>
  <c r="H4874" i="3"/>
  <c r="V4873" i="3"/>
  <c r="U4873" i="3"/>
  <c r="J4873" i="3"/>
  <c r="I4873" i="3"/>
  <c r="H4873" i="3"/>
  <c r="V4872" i="3"/>
  <c r="U4872" i="3"/>
  <c r="J4872" i="3"/>
  <c r="I4872" i="3"/>
  <c r="H4872" i="3"/>
  <c r="V4871" i="3"/>
  <c r="U4871" i="3"/>
  <c r="J4871" i="3"/>
  <c r="I4871" i="3"/>
  <c r="H4871" i="3"/>
  <c r="V4870" i="3"/>
  <c r="U4870" i="3"/>
  <c r="J4870" i="3"/>
  <c r="I4870" i="3"/>
  <c r="H4870" i="3"/>
  <c r="V4869" i="3"/>
  <c r="U4869" i="3"/>
  <c r="J4869" i="3"/>
  <c r="I4869" i="3"/>
  <c r="H4869" i="3"/>
  <c r="V4868" i="3"/>
  <c r="U4868" i="3"/>
  <c r="J4868" i="3"/>
  <c r="I4868" i="3"/>
  <c r="H4868" i="3"/>
  <c r="V4867" i="3"/>
  <c r="U4867" i="3"/>
  <c r="J4867" i="3"/>
  <c r="I4867" i="3"/>
  <c r="H4867" i="3"/>
  <c r="V4866" i="3"/>
  <c r="U4866" i="3"/>
  <c r="J4866" i="3"/>
  <c r="I4866" i="3"/>
  <c r="H4866" i="3"/>
  <c r="V4865" i="3"/>
  <c r="U4865" i="3"/>
  <c r="J4865" i="3"/>
  <c r="I4865" i="3"/>
  <c r="H4865" i="3"/>
  <c r="V4864" i="3"/>
  <c r="U4864" i="3"/>
  <c r="J4864" i="3"/>
  <c r="I4864" i="3"/>
  <c r="H4864" i="3"/>
  <c r="V4863" i="3"/>
  <c r="U4863" i="3"/>
  <c r="J4863" i="3"/>
  <c r="I4863" i="3"/>
  <c r="H4863" i="3"/>
  <c r="V4862" i="3"/>
  <c r="U4862" i="3"/>
  <c r="J4862" i="3"/>
  <c r="I4862" i="3"/>
  <c r="H4862" i="3"/>
  <c r="V4861" i="3"/>
  <c r="U4861" i="3"/>
  <c r="J4861" i="3"/>
  <c r="I4861" i="3"/>
  <c r="H4861" i="3"/>
  <c r="V4860" i="3"/>
  <c r="U4860" i="3"/>
  <c r="J4860" i="3"/>
  <c r="I4860" i="3"/>
  <c r="H4860" i="3"/>
  <c r="V4859" i="3"/>
  <c r="U4859" i="3"/>
  <c r="J4859" i="3"/>
  <c r="I4859" i="3"/>
  <c r="H4859" i="3"/>
  <c r="V4858" i="3"/>
  <c r="U4858" i="3"/>
  <c r="J4858" i="3"/>
  <c r="I4858" i="3"/>
  <c r="H4858" i="3"/>
  <c r="V4857" i="3"/>
  <c r="U4857" i="3"/>
  <c r="J4857" i="3"/>
  <c r="I4857" i="3"/>
  <c r="H4857" i="3"/>
  <c r="V4856" i="3"/>
  <c r="U4856" i="3"/>
  <c r="J4856" i="3"/>
  <c r="I4856" i="3"/>
  <c r="H4856" i="3"/>
  <c r="V4855" i="3"/>
  <c r="U4855" i="3"/>
  <c r="J4855" i="3"/>
  <c r="I4855" i="3"/>
  <c r="H4855" i="3"/>
  <c r="V4854" i="3"/>
  <c r="U4854" i="3"/>
  <c r="J4854" i="3"/>
  <c r="I4854" i="3"/>
  <c r="H4854" i="3"/>
  <c r="V4853" i="3"/>
  <c r="U4853" i="3"/>
  <c r="J4853" i="3"/>
  <c r="I4853" i="3"/>
  <c r="H4853" i="3"/>
  <c r="V4852" i="3"/>
  <c r="U4852" i="3"/>
  <c r="J4852" i="3"/>
  <c r="I4852" i="3"/>
  <c r="H4852" i="3"/>
  <c r="V4851" i="3"/>
  <c r="U4851" i="3"/>
  <c r="J4851" i="3"/>
  <c r="I4851" i="3"/>
  <c r="H4851" i="3"/>
  <c r="V4850" i="3"/>
  <c r="U4850" i="3"/>
  <c r="J4850" i="3"/>
  <c r="I4850" i="3"/>
  <c r="H4850" i="3"/>
  <c r="V4849" i="3"/>
  <c r="U4849" i="3"/>
  <c r="J4849" i="3"/>
  <c r="I4849" i="3"/>
  <c r="H4849" i="3"/>
  <c r="V4848" i="3"/>
  <c r="U4848" i="3"/>
  <c r="J4848" i="3"/>
  <c r="I4848" i="3"/>
  <c r="H4848" i="3"/>
  <c r="V4847" i="3"/>
  <c r="U4847" i="3"/>
  <c r="J4847" i="3"/>
  <c r="I4847" i="3"/>
  <c r="H4847" i="3"/>
  <c r="V4846" i="3"/>
  <c r="U4846" i="3"/>
  <c r="J4846" i="3"/>
  <c r="I4846" i="3"/>
  <c r="H4846" i="3"/>
  <c r="V4845" i="3"/>
  <c r="U4845" i="3"/>
  <c r="J4845" i="3"/>
  <c r="I4845" i="3"/>
  <c r="H4845" i="3"/>
  <c r="V4844" i="3"/>
  <c r="U4844" i="3"/>
  <c r="J4844" i="3"/>
  <c r="I4844" i="3"/>
  <c r="H4844" i="3"/>
  <c r="V4843" i="3"/>
  <c r="U4843" i="3"/>
  <c r="J4843" i="3"/>
  <c r="I4843" i="3"/>
  <c r="H4843" i="3"/>
  <c r="V4842" i="3"/>
  <c r="U4842" i="3"/>
  <c r="J4842" i="3"/>
  <c r="I4842" i="3"/>
  <c r="H4842" i="3"/>
  <c r="V4841" i="3"/>
  <c r="U4841" i="3"/>
  <c r="J4841" i="3"/>
  <c r="I4841" i="3"/>
  <c r="H4841" i="3"/>
  <c r="V4840" i="3"/>
  <c r="U4840" i="3"/>
  <c r="J4840" i="3"/>
  <c r="I4840" i="3"/>
  <c r="H4840" i="3"/>
  <c r="V4839" i="3"/>
  <c r="U4839" i="3"/>
  <c r="J4839" i="3"/>
  <c r="I4839" i="3"/>
  <c r="H4839" i="3"/>
  <c r="V4838" i="3"/>
  <c r="U4838" i="3"/>
  <c r="J4838" i="3"/>
  <c r="I4838" i="3"/>
  <c r="H4838" i="3"/>
  <c r="V4837" i="3"/>
  <c r="U4837" i="3"/>
  <c r="J4837" i="3"/>
  <c r="I4837" i="3"/>
  <c r="H4837" i="3"/>
  <c r="V4836" i="3"/>
  <c r="U4836" i="3"/>
  <c r="J4836" i="3"/>
  <c r="I4836" i="3"/>
  <c r="H4836" i="3"/>
  <c r="V4835" i="3"/>
  <c r="U4835" i="3"/>
  <c r="J4835" i="3"/>
  <c r="I4835" i="3"/>
  <c r="H4835" i="3"/>
  <c r="V4834" i="3"/>
  <c r="U4834" i="3"/>
  <c r="J4834" i="3"/>
  <c r="I4834" i="3"/>
  <c r="H4834" i="3"/>
  <c r="V4833" i="3"/>
  <c r="U4833" i="3"/>
  <c r="J4833" i="3"/>
  <c r="I4833" i="3"/>
  <c r="H4833" i="3"/>
  <c r="V4832" i="3"/>
  <c r="U4832" i="3"/>
  <c r="J4832" i="3"/>
  <c r="I4832" i="3"/>
  <c r="H4832" i="3"/>
  <c r="V4831" i="3"/>
  <c r="U4831" i="3"/>
  <c r="J4831" i="3"/>
  <c r="I4831" i="3"/>
  <c r="H4831" i="3"/>
  <c r="V4830" i="3"/>
  <c r="U4830" i="3"/>
  <c r="J4830" i="3"/>
  <c r="I4830" i="3"/>
  <c r="H4830" i="3"/>
  <c r="V4829" i="3"/>
  <c r="U4829" i="3"/>
  <c r="J4829" i="3"/>
  <c r="I4829" i="3"/>
  <c r="H4829" i="3"/>
  <c r="V4828" i="3"/>
  <c r="U4828" i="3"/>
  <c r="J4828" i="3"/>
  <c r="I4828" i="3"/>
  <c r="H4828" i="3"/>
  <c r="V4827" i="3"/>
  <c r="U4827" i="3"/>
  <c r="J4827" i="3"/>
  <c r="I4827" i="3"/>
  <c r="H4827" i="3"/>
  <c r="V4826" i="3"/>
  <c r="U4826" i="3"/>
  <c r="J4826" i="3"/>
  <c r="I4826" i="3"/>
  <c r="H4826" i="3"/>
  <c r="V4825" i="3"/>
  <c r="U4825" i="3"/>
  <c r="J4825" i="3"/>
  <c r="I4825" i="3"/>
  <c r="H4825" i="3"/>
  <c r="V4824" i="3"/>
  <c r="U4824" i="3"/>
  <c r="J4824" i="3"/>
  <c r="I4824" i="3"/>
  <c r="H4824" i="3"/>
  <c r="V4823" i="3"/>
  <c r="U4823" i="3"/>
  <c r="J4823" i="3"/>
  <c r="I4823" i="3"/>
  <c r="H4823" i="3"/>
  <c r="V4822" i="3"/>
  <c r="U4822" i="3"/>
  <c r="J4822" i="3"/>
  <c r="I4822" i="3"/>
  <c r="H4822" i="3"/>
  <c r="V4821" i="3"/>
  <c r="U4821" i="3"/>
  <c r="J4821" i="3"/>
  <c r="I4821" i="3"/>
  <c r="H4821" i="3"/>
  <c r="V4820" i="3"/>
  <c r="U4820" i="3"/>
  <c r="J4820" i="3"/>
  <c r="I4820" i="3"/>
  <c r="H4820" i="3"/>
  <c r="V4819" i="3"/>
  <c r="U4819" i="3"/>
  <c r="J4819" i="3"/>
  <c r="I4819" i="3"/>
  <c r="H4819" i="3"/>
  <c r="V4818" i="3"/>
  <c r="U4818" i="3"/>
  <c r="J4818" i="3"/>
  <c r="I4818" i="3"/>
  <c r="H4818" i="3"/>
  <c r="V4817" i="3"/>
  <c r="U4817" i="3"/>
  <c r="J4817" i="3"/>
  <c r="I4817" i="3"/>
  <c r="H4817" i="3"/>
  <c r="V4816" i="3"/>
  <c r="U4816" i="3"/>
  <c r="J4816" i="3"/>
  <c r="I4816" i="3"/>
  <c r="H4816" i="3"/>
  <c r="V4815" i="3"/>
  <c r="U4815" i="3"/>
  <c r="J4815" i="3"/>
  <c r="I4815" i="3"/>
  <c r="H4815" i="3"/>
  <c r="V4814" i="3"/>
  <c r="U4814" i="3"/>
  <c r="J4814" i="3"/>
  <c r="I4814" i="3"/>
  <c r="H4814" i="3"/>
  <c r="V4813" i="3"/>
  <c r="U4813" i="3"/>
  <c r="J4813" i="3"/>
  <c r="I4813" i="3"/>
  <c r="H4813" i="3"/>
  <c r="V4812" i="3"/>
  <c r="U4812" i="3"/>
  <c r="J4812" i="3"/>
  <c r="I4812" i="3"/>
  <c r="H4812" i="3"/>
  <c r="V4811" i="3"/>
  <c r="U4811" i="3"/>
  <c r="J4811" i="3"/>
  <c r="I4811" i="3"/>
  <c r="H4811" i="3"/>
  <c r="V4810" i="3"/>
  <c r="U4810" i="3"/>
  <c r="J4810" i="3"/>
  <c r="I4810" i="3"/>
  <c r="H4810" i="3"/>
  <c r="V4809" i="3"/>
  <c r="U4809" i="3"/>
  <c r="J4809" i="3"/>
  <c r="I4809" i="3"/>
  <c r="H4809" i="3"/>
  <c r="V4808" i="3"/>
  <c r="U4808" i="3"/>
  <c r="J4808" i="3"/>
  <c r="I4808" i="3"/>
  <c r="H4808" i="3"/>
  <c r="V4807" i="3"/>
  <c r="U4807" i="3"/>
  <c r="J4807" i="3"/>
  <c r="I4807" i="3"/>
  <c r="H4807" i="3"/>
  <c r="V4806" i="3"/>
  <c r="U4806" i="3"/>
  <c r="J4806" i="3"/>
  <c r="I4806" i="3"/>
  <c r="H4806" i="3"/>
  <c r="V4805" i="3"/>
  <c r="U4805" i="3"/>
  <c r="J4805" i="3"/>
  <c r="I4805" i="3"/>
  <c r="H4805" i="3"/>
  <c r="V4804" i="3"/>
  <c r="U4804" i="3"/>
  <c r="J4804" i="3"/>
  <c r="I4804" i="3"/>
  <c r="H4804" i="3"/>
  <c r="V4803" i="3"/>
  <c r="U4803" i="3"/>
  <c r="J4803" i="3"/>
  <c r="I4803" i="3"/>
  <c r="H4803" i="3"/>
  <c r="V4802" i="3"/>
  <c r="U4802" i="3"/>
  <c r="J4802" i="3"/>
  <c r="I4802" i="3"/>
  <c r="H4802" i="3"/>
  <c r="V4801" i="3"/>
  <c r="U4801" i="3"/>
  <c r="J4801" i="3"/>
  <c r="I4801" i="3"/>
  <c r="H4801" i="3"/>
  <c r="V4800" i="3"/>
  <c r="U4800" i="3"/>
  <c r="J4800" i="3"/>
  <c r="I4800" i="3"/>
  <c r="H4800" i="3"/>
  <c r="V4799" i="3"/>
  <c r="U4799" i="3"/>
  <c r="J4799" i="3"/>
  <c r="I4799" i="3"/>
  <c r="H4799" i="3"/>
  <c r="V4798" i="3"/>
  <c r="U4798" i="3"/>
  <c r="J4798" i="3"/>
  <c r="I4798" i="3"/>
  <c r="H4798" i="3"/>
  <c r="V4797" i="3"/>
  <c r="U4797" i="3"/>
  <c r="J4797" i="3"/>
  <c r="I4797" i="3"/>
  <c r="H4797" i="3"/>
  <c r="V4796" i="3"/>
  <c r="U4796" i="3"/>
  <c r="J4796" i="3"/>
  <c r="I4796" i="3"/>
  <c r="H4796" i="3"/>
  <c r="V4795" i="3"/>
  <c r="U4795" i="3"/>
  <c r="J4795" i="3"/>
  <c r="I4795" i="3"/>
  <c r="H4795" i="3"/>
  <c r="V4794" i="3"/>
  <c r="U4794" i="3"/>
  <c r="J4794" i="3"/>
  <c r="I4794" i="3"/>
  <c r="H4794" i="3"/>
  <c r="V4793" i="3"/>
  <c r="U4793" i="3"/>
  <c r="J4793" i="3"/>
  <c r="I4793" i="3"/>
  <c r="H4793" i="3"/>
  <c r="V4792" i="3"/>
  <c r="U4792" i="3"/>
  <c r="J4792" i="3"/>
  <c r="I4792" i="3"/>
  <c r="H4792" i="3"/>
  <c r="V4791" i="3"/>
  <c r="U4791" i="3"/>
  <c r="J4791" i="3"/>
  <c r="I4791" i="3"/>
  <c r="H4791" i="3"/>
  <c r="V4790" i="3"/>
  <c r="U4790" i="3"/>
  <c r="J4790" i="3"/>
  <c r="I4790" i="3"/>
  <c r="H4790" i="3"/>
  <c r="V4789" i="3"/>
  <c r="U4789" i="3"/>
  <c r="J4789" i="3"/>
  <c r="I4789" i="3"/>
  <c r="H4789" i="3"/>
  <c r="V4788" i="3"/>
  <c r="U4788" i="3"/>
  <c r="J4788" i="3"/>
  <c r="I4788" i="3"/>
  <c r="H4788" i="3"/>
  <c r="V4787" i="3"/>
  <c r="U4787" i="3"/>
  <c r="J4787" i="3"/>
  <c r="I4787" i="3"/>
  <c r="H4787" i="3"/>
  <c r="V4786" i="3"/>
  <c r="U4786" i="3"/>
  <c r="J4786" i="3"/>
  <c r="I4786" i="3"/>
  <c r="H4786" i="3"/>
  <c r="V4785" i="3"/>
  <c r="U4785" i="3"/>
  <c r="J4785" i="3"/>
  <c r="I4785" i="3"/>
  <c r="H4785" i="3"/>
  <c r="V4784" i="3"/>
  <c r="U4784" i="3"/>
  <c r="J4784" i="3"/>
  <c r="I4784" i="3"/>
  <c r="H4784" i="3"/>
  <c r="V4783" i="3"/>
  <c r="U4783" i="3"/>
  <c r="J4783" i="3"/>
  <c r="I4783" i="3"/>
  <c r="H4783" i="3"/>
  <c r="V4782" i="3"/>
  <c r="U4782" i="3"/>
  <c r="J4782" i="3"/>
  <c r="I4782" i="3"/>
  <c r="H4782" i="3"/>
  <c r="V4781" i="3"/>
  <c r="U4781" i="3"/>
  <c r="J4781" i="3"/>
  <c r="I4781" i="3"/>
  <c r="H4781" i="3"/>
  <c r="V4780" i="3"/>
  <c r="U4780" i="3"/>
  <c r="J4780" i="3"/>
  <c r="I4780" i="3"/>
  <c r="H4780" i="3"/>
  <c r="V4779" i="3"/>
  <c r="U4779" i="3"/>
  <c r="J4779" i="3"/>
  <c r="I4779" i="3"/>
  <c r="H4779" i="3"/>
  <c r="V4778" i="3"/>
  <c r="U4778" i="3"/>
  <c r="J4778" i="3"/>
  <c r="I4778" i="3"/>
  <c r="H4778" i="3"/>
  <c r="V4777" i="3"/>
  <c r="U4777" i="3"/>
  <c r="J4777" i="3"/>
  <c r="I4777" i="3"/>
  <c r="H4777" i="3"/>
  <c r="V4776" i="3"/>
  <c r="U4776" i="3"/>
  <c r="J4776" i="3"/>
  <c r="I4776" i="3"/>
  <c r="H4776" i="3"/>
  <c r="V4775" i="3"/>
  <c r="U4775" i="3"/>
  <c r="J4775" i="3"/>
  <c r="I4775" i="3"/>
  <c r="H4775" i="3"/>
  <c r="V4774" i="3"/>
  <c r="U4774" i="3"/>
  <c r="J4774" i="3"/>
  <c r="I4774" i="3"/>
  <c r="H4774" i="3"/>
  <c r="V4773" i="3"/>
  <c r="U4773" i="3"/>
  <c r="J4773" i="3"/>
  <c r="I4773" i="3"/>
  <c r="H4773" i="3"/>
  <c r="V4772" i="3"/>
  <c r="U4772" i="3"/>
  <c r="J4772" i="3"/>
  <c r="I4772" i="3"/>
  <c r="H4772" i="3"/>
  <c r="V4771" i="3"/>
  <c r="U4771" i="3"/>
  <c r="J4771" i="3"/>
  <c r="I4771" i="3"/>
  <c r="H4771" i="3"/>
  <c r="V4770" i="3"/>
  <c r="U4770" i="3"/>
  <c r="J4770" i="3"/>
  <c r="I4770" i="3"/>
  <c r="H4770" i="3"/>
  <c r="V4769" i="3"/>
  <c r="U4769" i="3"/>
  <c r="J4769" i="3"/>
  <c r="I4769" i="3"/>
  <c r="H4769" i="3"/>
  <c r="V4768" i="3"/>
  <c r="U4768" i="3"/>
  <c r="J4768" i="3"/>
  <c r="I4768" i="3"/>
  <c r="H4768" i="3"/>
  <c r="V4767" i="3"/>
  <c r="U4767" i="3"/>
  <c r="J4767" i="3"/>
  <c r="I4767" i="3"/>
  <c r="H4767" i="3"/>
  <c r="V4766" i="3"/>
  <c r="U4766" i="3"/>
  <c r="J4766" i="3"/>
  <c r="I4766" i="3"/>
  <c r="H4766" i="3"/>
  <c r="V4765" i="3"/>
  <c r="U4765" i="3"/>
  <c r="J4765" i="3"/>
  <c r="I4765" i="3"/>
  <c r="H4765" i="3"/>
  <c r="V4764" i="3"/>
  <c r="U4764" i="3"/>
  <c r="J4764" i="3"/>
  <c r="I4764" i="3"/>
  <c r="H4764" i="3"/>
  <c r="V4763" i="3"/>
  <c r="U4763" i="3"/>
  <c r="J4763" i="3"/>
  <c r="I4763" i="3"/>
  <c r="H4763" i="3"/>
  <c r="V4762" i="3"/>
  <c r="U4762" i="3"/>
  <c r="J4762" i="3"/>
  <c r="I4762" i="3"/>
  <c r="H4762" i="3"/>
  <c r="V4761" i="3"/>
  <c r="U4761" i="3"/>
  <c r="J4761" i="3"/>
  <c r="I4761" i="3"/>
  <c r="H4761" i="3"/>
  <c r="V4760" i="3"/>
  <c r="U4760" i="3"/>
  <c r="J4760" i="3"/>
  <c r="I4760" i="3"/>
  <c r="H4760" i="3"/>
  <c r="V4759" i="3"/>
  <c r="U4759" i="3"/>
  <c r="J4759" i="3"/>
  <c r="I4759" i="3"/>
  <c r="H4759" i="3"/>
  <c r="V4758" i="3"/>
  <c r="U4758" i="3"/>
  <c r="J4758" i="3"/>
  <c r="I4758" i="3"/>
  <c r="H4758" i="3"/>
  <c r="V4757" i="3"/>
  <c r="U4757" i="3"/>
  <c r="J4757" i="3"/>
  <c r="I4757" i="3"/>
  <c r="H4757" i="3"/>
  <c r="V4756" i="3"/>
  <c r="U4756" i="3"/>
  <c r="J4756" i="3"/>
  <c r="I4756" i="3"/>
  <c r="H4756" i="3"/>
  <c r="V4755" i="3"/>
  <c r="U4755" i="3"/>
  <c r="J4755" i="3"/>
  <c r="I4755" i="3"/>
  <c r="H4755" i="3"/>
  <c r="V4754" i="3"/>
  <c r="U4754" i="3"/>
  <c r="J4754" i="3"/>
  <c r="I4754" i="3"/>
  <c r="H4754" i="3"/>
  <c r="V4753" i="3"/>
  <c r="U4753" i="3"/>
  <c r="J4753" i="3"/>
  <c r="I4753" i="3"/>
  <c r="H4753" i="3"/>
  <c r="V4752" i="3"/>
  <c r="U4752" i="3"/>
  <c r="J4752" i="3"/>
  <c r="I4752" i="3"/>
  <c r="H4752" i="3"/>
  <c r="V4751" i="3"/>
  <c r="U4751" i="3"/>
  <c r="J4751" i="3"/>
  <c r="I4751" i="3"/>
  <c r="H4751" i="3"/>
  <c r="V4750" i="3"/>
  <c r="U4750" i="3"/>
  <c r="J4750" i="3"/>
  <c r="I4750" i="3"/>
  <c r="H4750" i="3"/>
  <c r="V4749" i="3"/>
  <c r="U4749" i="3"/>
  <c r="J4749" i="3"/>
  <c r="I4749" i="3"/>
  <c r="H4749" i="3"/>
  <c r="V4748" i="3"/>
  <c r="U4748" i="3"/>
  <c r="J4748" i="3"/>
  <c r="I4748" i="3"/>
  <c r="H4748" i="3"/>
  <c r="V4747" i="3"/>
  <c r="U4747" i="3"/>
  <c r="J4747" i="3"/>
  <c r="I4747" i="3"/>
  <c r="H4747" i="3"/>
  <c r="V4746" i="3"/>
  <c r="U4746" i="3"/>
  <c r="J4746" i="3"/>
  <c r="I4746" i="3"/>
  <c r="H4746" i="3"/>
  <c r="V4745" i="3"/>
  <c r="U4745" i="3"/>
  <c r="J4745" i="3"/>
  <c r="I4745" i="3"/>
  <c r="H4745" i="3"/>
  <c r="V4744" i="3"/>
  <c r="U4744" i="3"/>
  <c r="J4744" i="3"/>
  <c r="I4744" i="3"/>
  <c r="H4744" i="3"/>
  <c r="V4743" i="3"/>
  <c r="U4743" i="3"/>
  <c r="J4743" i="3"/>
  <c r="I4743" i="3"/>
  <c r="H4743" i="3"/>
  <c r="V4742" i="3"/>
  <c r="U4742" i="3"/>
  <c r="J4742" i="3"/>
  <c r="I4742" i="3"/>
  <c r="H4742" i="3"/>
  <c r="V4741" i="3"/>
  <c r="U4741" i="3"/>
  <c r="J4741" i="3"/>
  <c r="I4741" i="3"/>
  <c r="H4741" i="3"/>
  <c r="V4740" i="3"/>
  <c r="U4740" i="3"/>
  <c r="J4740" i="3"/>
  <c r="I4740" i="3"/>
  <c r="H4740" i="3"/>
  <c r="V4739" i="3"/>
  <c r="U4739" i="3"/>
  <c r="J4739" i="3"/>
  <c r="I4739" i="3"/>
  <c r="H4739" i="3"/>
  <c r="V4738" i="3"/>
  <c r="U4738" i="3"/>
  <c r="J4738" i="3"/>
  <c r="I4738" i="3"/>
  <c r="H4738" i="3"/>
  <c r="V4737" i="3"/>
  <c r="U4737" i="3"/>
  <c r="J4737" i="3"/>
  <c r="I4737" i="3"/>
  <c r="H4737" i="3"/>
  <c r="V4736" i="3"/>
  <c r="U4736" i="3"/>
  <c r="J4736" i="3"/>
  <c r="I4736" i="3"/>
  <c r="H4736" i="3"/>
  <c r="V4735" i="3"/>
  <c r="U4735" i="3"/>
  <c r="J4735" i="3"/>
  <c r="I4735" i="3"/>
  <c r="H4735" i="3"/>
  <c r="V4734" i="3"/>
  <c r="U4734" i="3"/>
  <c r="J4734" i="3"/>
  <c r="I4734" i="3"/>
  <c r="H4734" i="3"/>
  <c r="V4733" i="3"/>
  <c r="U4733" i="3"/>
  <c r="J4733" i="3"/>
  <c r="I4733" i="3"/>
  <c r="H4733" i="3"/>
  <c r="V4732" i="3"/>
  <c r="U4732" i="3"/>
  <c r="J4732" i="3"/>
  <c r="I4732" i="3"/>
  <c r="H4732" i="3"/>
  <c r="V4731" i="3"/>
  <c r="U4731" i="3"/>
  <c r="J4731" i="3"/>
  <c r="I4731" i="3"/>
  <c r="H4731" i="3"/>
  <c r="V4730" i="3"/>
  <c r="U4730" i="3"/>
  <c r="J4730" i="3"/>
  <c r="I4730" i="3"/>
  <c r="H4730" i="3"/>
  <c r="V4729" i="3"/>
  <c r="U4729" i="3"/>
  <c r="J4729" i="3"/>
  <c r="I4729" i="3"/>
  <c r="H4729" i="3"/>
  <c r="V4728" i="3"/>
  <c r="U4728" i="3"/>
  <c r="J4728" i="3"/>
  <c r="I4728" i="3"/>
  <c r="H4728" i="3"/>
  <c r="V4727" i="3"/>
  <c r="U4727" i="3"/>
  <c r="J4727" i="3"/>
  <c r="I4727" i="3"/>
  <c r="H4727" i="3"/>
  <c r="V4726" i="3"/>
  <c r="U4726" i="3"/>
  <c r="J4726" i="3"/>
  <c r="I4726" i="3"/>
  <c r="H4726" i="3"/>
  <c r="V4725" i="3"/>
  <c r="U4725" i="3"/>
  <c r="J4725" i="3"/>
  <c r="I4725" i="3"/>
  <c r="H4725" i="3"/>
  <c r="V4724" i="3"/>
  <c r="U4724" i="3"/>
  <c r="J4724" i="3"/>
  <c r="I4724" i="3"/>
  <c r="H4724" i="3"/>
  <c r="V4723" i="3"/>
  <c r="U4723" i="3"/>
  <c r="J4723" i="3"/>
  <c r="I4723" i="3"/>
  <c r="H4723" i="3"/>
  <c r="V4722" i="3"/>
  <c r="U4722" i="3"/>
  <c r="J4722" i="3"/>
  <c r="I4722" i="3"/>
  <c r="H4722" i="3"/>
  <c r="V4721" i="3"/>
  <c r="U4721" i="3"/>
  <c r="J4721" i="3"/>
  <c r="I4721" i="3"/>
  <c r="H4721" i="3"/>
  <c r="V4720" i="3"/>
  <c r="U4720" i="3"/>
  <c r="J4720" i="3"/>
  <c r="I4720" i="3"/>
  <c r="H4720" i="3"/>
  <c r="V4719" i="3"/>
  <c r="U4719" i="3"/>
  <c r="J4719" i="3"/>
  <c r="I4719" i="3"/>
  <c r="H4719" i="3"/>
  <c r="V4718" i="3"/>
  <c r="U4718" i="3"/>
  <c r="J4718" i="3"/>
  <c r="I4718" i="3"/>
  <c r="H4718" i="3"/>
  <c r="V4717" i="3"/>
  <c r="U4717" i="3"/>
  <c r="J4717" i="3"/>
  <c r="I4717" i="3"/>
  <c r="H4717" i="3"/>
  <c r="V4716" i="3"/>
  <c r="U4716" i="3"/>
  <c r="J4716" i="3"/>
  <c r="I4716" i="3"/>
  <c r="H4716" i="3"/>
  <c r="V4715" i="3"/>
  <c r="U4715" i="3"/>
  <c r="J4715" i="3"/>
  <c r="I4715" i="3"/>
  <c r="H4715" i="3"/>
  <c r="V4714" i="3"/>
  <c r="U4714" i="3"/>
  <c r="J4714" i="3"/>
  <c r="I4714" i="3"/>
  <c r="H4714" i="3"/>
  <c r="V4713" i="3"/>
  <c r="U4713" i="3"/>
  <c r="J4713" i="3"/>
  <c r="I4713" i="3"/>
  <c r="H4713" i="3"/>
  <c r="V4712" i="3"/>
  <c r="U4712" i="3"/>
  <c r="J4712" i="3"/>
  <c r="I4712" i="3"/>
  <c r="H4712" i="3"/>
  <c r="V4711" i="3"/>
  <c r="U4711" i="3"/>
  <c r="J4711" i="3"/>
  <c r="I4711" i="3"/>
  <c r="H4711" i="3"/>
  <c r="V4710" i="3"/>
  <c r="U4710" i="3"/>
  <c r="J4710" i="3"/>
  <c r="I4710" i="3"/>
  <c r="H4710" i="3"/>
  <c r="V4709" i="3"/>
  <c r="U4709" i="3"/>
  <c r="J4709" i="3"/>
  <c r="I4709" i="3"/>
  <c r="H4709" i="3"/>
  <c r="V4708" i="3"/>
  <c r="U4708" i="3"/>
  <c r="J4708" i="3"/>
  <c r="I4708" i="3"/>
  <c r="H4708" i="3"/>
  <c r="V4707" i="3"/>
  <c r="U4707" i="3"/>
  <c r="J4707" i="3"/>
  <c r="I4707" i="3"/>
  <c r="H4707" i="3"/>
  <c r="V4706" i="3"/>
  <c r="U4706" i="3"/>
  <c r="J4706" i="3"/>
  <c r="I4706" i="3"/>
  <c r="H4706" i="3"/>
  <c r="V4705" i="3"/>
  <c r="U4705" i="3"/>
  <c r="J4705" i="3"/>
  <c r="I4705" i="3"/>
  <c r="H4705" i="3"/>
  <c r="V4704" i="3"/>
  <c r="U4704" i="3"/>
  <c r="J4704" i="3"/>
  <c r="I4704" i="3"/>
  <c r="H4704" i="3"/>
  <c r="V4703" i="3"/>
  <c r="U4703" i="3"/>
  <c r="J4703" i="3"/>
  <c r="I4703" i="3"/>
  <c r="H4703" i="3"/>
  <c r="V4702" i="3"/>
  <c r="U4702" i="3"/>
  <c r="J4702" i="3"/>
  <c r="I4702" i="3"/>
  <c r="H4702" i="3"/>
  <c r="V4701" i="3"/>
  <c r="U4701" i="3"/>
  <c r="J4701" i="3"/>
  <c r="I4701" i="3"/>
  <c r="H4701" i="3"/>
  <c r="V4700" i="3"/>
  <c r="U4700" i="3"/>
  <c r="J4700" i="3"/>
  <c r="I4700" i="3"/>
  <c r="H4700" i="3"/>
  <c r="V4699" i="3"/>
  <c r="U4699" i="3"/>
  <c r="J4699" i="3"/>
  <c r="I4699" i="3"/>
  <c r="H4699" i="3"/>
  <c r="V4698" i="3"/>
  <c r="U4698" i="3"/>
  <c r="J4698" i="3"/>
  <c r="I4698" i="3"/>
  <c r="H4698" i="3"/>
  <c r="V4697" i="3"/>
  <c r="U4697" i="3"/>
  <c r="J4697" i="3"/>
  <c r="I4697" i="3"/>
  <c r="H4697" i="3"/>
  <c r="V4696" i="3"/>
  <c r="U4696" i="3"/>
  <c r="J4696" i="3"/>
  <c r="I4696" i="3"/>
  <c r="H4696" i="3"/>
  <c r="V4695" i="3"/>
  <c r="U4695" i="3"/>
  <c r="J4695" i="3"/>
  <c r="I4695" i="3"/>
  <c r="H4695" i="3"/>
  <c r="V4694" i="3"/>
  <c r="U4694" i="3"/>
  <c r="J4694" i="3"/>
  <c r="I4694" i="3"/>
  <c r="H4694" i="3"/>
  <c r="V4693" i="3"/>
  <c r="U4693" i="3"/>
  <c r="J4693" i="3"/>
  <c r="I4693" i="3"/>
  <c r="H4693" i="3"/>
  <c r="V4692" i="3"/>
  <c r="U4692" i="3"/>
  <c r="J4692" i="3"/>
  <c r="I4692" i="3"/>
  <c r="H4692" i="3"/>
  <c r="V4691" i="3"/>
  <c r="U4691" i="3"/>
  <c r="J4691" i="3"/>
  <c r="I4691" i="3"/>
  <c r="H4691" i="3"/>
  <c r="V4690" i="3"/>
  <c r="U4690" i="3"/>
  <c r="J4690" i="3"/>
  <c r="I4690" i="3"/>
  <c r="H4690" i="3"/>
  <c r="V4689" i="3"/>
  <c r="U4689" i="3"/>
  <c r="J4689" i="3"/>
  <c r="I4689" i="3"/>
  <c r="H4689" i="3"/>
  <c r="V4688" i="3"/>
  <c r="U4688" i="3"/>
  <c r="J4688" i="3"/>
  <c r="I4688" i="3"/>
  <c r="H4688" i="3"/>
  <c r="V4687" i="3"/>
  <c r="U4687" i="3"/>
  <c r="J4687" i="3"/>
  <c r="I4687" i="3"/>
  <c r="H4687" i="3"/>
  <c r="V4686" i="3"/>
  <c r="U4686" i="3"/>
  <c r="J4686" i="3"/>
  <c r="I4686" i="3"/>
  <c r="H4686" i="3"/>
  <c r="V4685" i="3"/>
  <c r="U4685" i="3"/>
  <c r="J4685" i="3"/>
  <c r="I4685" i="3"/>
  <c r="H4685" i="3"/>
  <c r="V4684" i="3"/>
  <c r="U4684" i="3"/>
  <c r="J4684" i="3"/>
  <c r="I4684" i="3"/>
  <c r="H4684" i="3"/>
  <c r="V4683" i="3"/>
  <c r="U4683" i="3"/>
  <c r="J4683" i="3"/>
  <c r="I4683" i="3"/>
  <c r="H4683" i="3"/>
  <c r="V4682" i="3"/>
  <c r="U4682" i="3"/>
  <c r="J4682" i="3"/>
  <c r="I4682" i="3"/>
  <c r="H4682" i="3"/>
  <c r="V4681" i="3"/>
  <c r="U4681" i="3"/>
  <c r="J4681" i="3"/>
  <c r="I4681" i="3"/>
  <c r="H4681" i="3"/>
  <c r="V4680" i="3"/>
  <c r="U4680" i="3"/>
  <c r="J4680" i="3"/>
  <c r="I4680" i="3"/>
  <c r="H4680" i="3"/>
  <c r="V4679" i="3"/>
  <c r="U4679" i="3"/>
  <c r="J4679" i="3"/>
  <c r="I4679" i="3"/>
  <c r="H4679" i="3"/>
  <c r="V4678" i="3"/>
  <c r="U4678" i="3"/>
  <c r="J4678" i="3"/>
  <c r="I4678" i="3"/>
  <c r="H4678" i="3"/>
  <c r="V4677" i="3"/>
  <c r="U4677" i="3"/>
  <c r="J4677" i="3"/>
  <c r="I4677" i="3"/>
  <c r="H4677" i="3"/>
  <c r="V4676" i="3"/>
  <c r="U4676" i="3"/>
  <c r="J4676" i="3"/>
  <c r="I4676" i="3"/>
  <c r="H4676" i="3"/>
  <c r="V4675" i="3"/>
  <c r="U4675" i="3"/>
  <c r="J4675" i="3"/>
  <c r="I4675" i="3"/>
  <c r="H4675" i="3"/>
  <c r="V4674" i="3"/>
  <c r="U4674" i="3"/>
  <c r="J4674" i="3"/>
  <c r="I4674" i="3"/>
  <c r="H4674" i="3"/>
  <c r="V4673" i="3"/>
  <c r="U4673" i="3"/>
  <c r="J4673" i="3"/>
  <c r="I4673" i="3"/>
  <c r="H4673" i="3"/>
  <c r="V4672" i="3"/>
  <c r="U4672" i="3"/>
  <c r="J4672" i="3"/>
  <c r="I4672" i="3"/>
  <c r="H4672" i="3"/>
  <c r="V4671" i="3"/>
  <c r="U4671" i="3"/>
  <c r="J4671" i="3"/>
  <c r="I4671" i="3"/>
  <c r="H4671" i="3"/>
  <c r="V4670" i="3"/>
  <c r="U4670" i="3"/>
  <c r="J4670" i="3"/>
  <c r="I4670" i="3"/>
  <c r="H4670" i="3"/>
  <c r="V4669" i="3"/>
  <c r="U4669" i="3"/>
  <c r="J4669" i="3"/>
  <c r="I4669" i="3"/>
  <c r="H4669" i="3"/>
  <c r="V4668" i="3"/>
  <c r="U4668" i="3"/>
  <c r="J4668" i="3"/>
  <c r="I4668" i="3"/>
  <c r="H4668" i="3"/>
  <c r="V4667" i="3"/>
  <c r="U4667" i="3"/>
  <c r="J4667" i="3"/>
  <c r="I4667" i="3"/>
  <c r="H4667" i="3"/>
  <c r="V4666" i="3"/>
  <c r="U4666" i="3"/>
  <c r="J4666" i="3"/>
  <c r="I4666" i="3"/>
  <c r="H4666" i="3"/>
  <c r="V4665" i="3"/>
  <c r="U4665" i="3"/>
  <c r="J4665" i="3"/>
  <c r="I4665" i="3"/>
  <c r="H4665" i="3"/>
  <c r="V4664" i="3"/>
  <c r="U4664" i="3"/>
  <c r="J4664" i="3"/>
  <c r="I4664" i="3"/>
  <c r="H4664" i="3"/>
  <c r="V4663" i="3"/>
  <c r="U4663" i="3"/>
  <c r="J4663" i="3"/>
  <c r="I4663" i="3"/>
  <c r="H4663" i="3"/>
  <c r="V4662" i="3"/>
  <c r="U4662" i="3"/>
  <c r="J4662" i="3"/>
  <c r="I4662" i="3"/>
  <c r="H4662" i="3"/>
  <c r="V4661" i="3"/>
  <c r="U4661" i="3"/>
  <c r="J4661" i="3"/>
  <c r="I4661" i="3"/>
  <c r="H4661" i="3"/>
  <c r="V4660" i="3"/>
  <c r="U4660" i="3"/>
  <c r="J4660" i="3"/>
  <c r="I4660" i="3"/>
  <c r="H4660" i="3"/>
  <c r="V4659" i="3"/>
  <c r="U4659" i="3"/>
  <c r="J4659" i="3"/>
  <c r="I4659" i="3"/>
  <c r="H4659" i="3"/>
  <c r="V4658" i="3"/>
  <c r="U4658" i="3"/>
  <c r="J4658" i="3"/>
  <c r="I4658" i="3"/>
  <c r="H4658" i="3"/>
  <c r="V4657" i="3"/>
  <c r="U4657" i="3"/>
  <c r="J4657" i="3"/>
  <c r="I4657" i="3"/>
  <c r="H4657" i="3"/>
  <c r="V4656" i="3"/>
  <c r="U4656" i="3"/>
  <c r="J4656" i="3"/>
  <c r="I4656" i="3"/>
  <c r="H4656" i="3"/>
  <c r="V4655" i="3"/>
  <c r="U4655" i="3"/>
  <c r="J4655" i="3"/>
  <c r="I4655" i="3"/>
  <c r="H4655" i="3"/>
  <c r="V4654" i="3"/>
  <c r="U4654" i="3"/>
  <c r="J4654" i="3"/>
  <c r="I4654" i="3"/>
  <c r="H4654" i="3"/>
  <c r="V4653" i="3"/>
  <c r="U4653" i="3"/>
  <c r="J4653" i="3"/>
  <c r="I4653" i="3"/>
  <c r="H4653" i="3"/>
  <c r="V4652" i="3"/>
  <c r="U4652" i="3"/>
  <c r="J4652" i="3"/>
  <c r="I4652" i="3"/>
  <c r="H4652" i="3"/>
  <c r="V4651" i="3"/>
  <c r="U4651" i="3"/>
  <c r="J4651" i="3"/>
  <c r="I4651" i="3"/>
  <c r="H4651" i="3"/>
  <c r="V4650" i="3"/>
  <c r="U4650" i="3"/>
  <c r="J4650" i="3"/>
  <c r="I4650" i="3"/>
  <c r="H4650" i="3"/>
  <c r="V4649" i="3"/>
  <c r="U4649" i="3"/>
  <c r="J4649" i="3"/>
  <c r="I4649" i="3"/>
  <c r="H4649" i="3"/>
  <c r="V4648" i="3"/>
  <c r="U4648" i="3"/>
  <c r="J4648" i="3"/>
  <c r="I4648" i="3"/>
  <c r="H4648" i="3"/>
  <c r="V4647" i="3"/>
  <c r="U4647" i="3"/>
  <c r="J4647" i="3"/>
  <c r="I4647" i="3"/>
  <c r="H4647" i="3"/>
  <c r="V4646" i="3"/>
  <c r="U4646" i="3"/>
  <c r="J4646" i="3"/>
  <c r="I4646" i="3"/>
  <c r="H4646" i="3"/>
  <c r="V4645" i="3"/>
  <c r="U4645" i="3"/>
  <c r="J4645" i="3"/>
  <c r="I4645" i="3"/>
  <c r="H4645" i="3"/>
  <c r="V4644" i="3"/>
  <c r="U4644" i="3"/>
  <c r="J4644" i="3"/>
  <c r="I4644" i="3"/>
  <c r="H4644" i="3"/>
  <c r="V4643" i="3"/>
  <c r="U4643" i="3"/>
  <c r="J4643" i="3"/>
  <c r="I4643" i="3"/>
  <c r="H4643" i="3"/>
  <c r="V4642" i="3"/>
  <c r="U4642" i="3"/>
  <c r="J4642" i="3"/>
  <c r="I4642" i="3"/>
  <c r="H4642" i="3"/>
  <c r="V4641" i="3"/>
  <c r="U4641" i="3"/>
  <c r="J4641" i="3"/>
  <c r="I4641" i="3"/>
  <c r="H4641" i="3"/>
  <c r="V4640" i="3"/>
  <c r="U4640" i="3"/>
  <c r="J4640" i="3"/>
  <c r="I4640" i="3"/>
  <c r="H4640" i="3"/>
  <c r="V4639" i="3"/>
  <c r="U4639" i="3"/>
  <c r="J4639" i="3"/>
  <c r="I4639" i="3"/>
  <c r="H4639" i="3"/>
  <c r="V4638" i="3"/>
  <c r="U4638" i="3"/>
  <c r="J4638" i="3"/>
  <c r="I4638" i="3"/>
  <c r="H4638" i="3"/>
  <c r="V4637" i="3"/>
  <c r="U4637" i="3"/>
  <c r="J4637" i="3"/>
  <c r="I4637" i="3"/>
  <c r="H4637" i="3"/>
  <c r="V4636" i="3"/>
  <c r="U4636" i="3"/>
  <c r="J4636" i="3"/>
  <c r="I4636" i="3"/>
  <c r="H4636" i="3"/>
  <c r="V4635" i="3"/>
  <c r="U4635" i="3"/>
  <c r="J4635" i="3"/>
  <c r="I4635" i="3"/>
  <c r="H4635" i="3"/>
  <c r="V4634" i="3"/>
  <c r="U4634" i="3"/>
  <c r="J4634" i="3"/>
  <c r="I4634" i="3"/>
  <c r="H4634" i="3"/>
  <c r="V4633" i="3"/>
  <c r="U4633" i="3"/>
  <c r="J4633" i="3"/>
  <c r="I4633" i="3"/>
  <c r="H4633" i="3"/>
  <c r="V4632" i="3"/>
  <c r="U4632" i="3"/>
  <c r="J4632" i="3"/>
  <c r="I4632" i="3"/>
  <c r="H4632" i="3"/>
  <c r="V4631" i="3"/>
  <c r="U4631" i="3"/>
  <c r="J4631" i="3"/>
  <c r="I4631" i="3"/>
  <c r="H4631" i="3"/>
  <c r="V4630" i="3"/>
  <c r="U4630" i="3"/>
  <c r="J4630" i="3"/>
  <c r="I4630" i="3"/>
  <c r="H4630" i="3"/>
  <c r="V4629" i="3"/>
  <c r="U4629" i="3"/>
  <c r="J4629" i="3"/>
  <c r="I4629" i="3"/>
  <c r="H4629" i="3"/>
  <c r="V4628" i="3"/>
  <c r="U4628" i="3"/>
  <c r="J4628" i="3"/>
  <c r="I4628" i="3"/>
  <c r="H4628" i="3"/>
  <c r="V4627" i="3"/>
  <c r="U4627" i="3"/>
  <c r="J4627" i="3"/>
  <c r="I4627" i="3"/>
  <c r="H4627" i="3"/>
  <c r="V4626" i="3"/>
  <c r="U4626" i="3"/>
  <c r="J4626" i="3"/>
  <c r="I4626" i="3"/>
  <c r="H4626" i="3"/>
  <c r="V4625" i="3"/>
  <c r="U4625" i="3"/>
  <c r="J4625" i="3"/>
  <c r="I4625" i="3"/>
  <c r="H4625" i="3"/>
  <c r="V4624" i="3"/>
  <c r="U4624" i="3"/>
  <c r="J4624" i="3"/>
  <c r="I4624" i="3"/>
  <c r="H4624" i="3"/>
  <c r="V4623" i="3"/>
  <c r="U4623" i="3"/>
  <c r="J4623" i="3"/>
  <c r="I4623" i="3"/>
  <c r="H4623" i="3"/>
  <c r="V4622" i="3"/>
  <c r="U4622" i="3"/>
  <c r="J4622" i="3"/>
  <c r="I4622" i="3"/>
  <c r="H4622" i="3"/>
  <c r="V4621" i="3"/>
  <c r="U4621" i="3"/>
  <c r="J4621" i="3"/>
  <c r="I4621" i="3"/>
  <c r="H4621" i="3"/>
  <c r="V4620" i="3"/>
  <c r="U4620" i="3"/>
  <c r="J4620" i="3"/>
  <c r="I4620" i="3"/>
  <c r="H4620" i="3"/>
  <c r="V4619" i="3"/>
  <c r="U4619" i="3"/>
  <c r="J4619" i="3"/>
  <c r="I4619" i="3"/>
  <c r="H4619" i="3"/>
  <c r="V4618" i="3"/>
  <c r="U4618" i="3"/>
  <c r="J4618" i="3"/>
  <c r="I4618" i="3"/>
  <c r="H4618" i="3"/>
  <c r="V4617" i="3"/>
  <c r="U4617" i="3"/>
  <c r="J4617" i="3"/>
  <c r="I4617" i="3"/>
  <c r="H4617" i="3"/>
  <c r="V4616" i="3"/>
  <c r="U4616" i="3"/>
  <c r="J4616" i="3"/>
  <c r="I4616" i="3"/>
  <c r="H4616" i="3"/>
  <c r="V4615" i="3"/>
  <c r="U4615" i="3"/>
  <c r="J4615" i="3"/>
  <c r="I4615" i="3"/>
  <c r="H4615" i="3"/>
  <c r="V4614" i="3"/>
  <c r="U4614" i="3"/>
  <c r="J4614" i="3"/>
  <c r="I4614" i="3"/>
  <c r="H4614" i="3"/>
  <c r="V4613" i="3"/>
  <c r="U4613" i="3"/>
  <c r="J4613" i="3"/>
  <c r="I4613" i="3"/>
  <c r="H4613" i="3"/>
  <c r="V4612" i="3"/>
  <c r="U4612" i="3"/>
  <c r="J4612" i="3"/>
  <c r="I4612" i="3"/>
  <c r="H4612" i="3"/>
  <c r="V4611" i="3"/>
  <c r="U4611" i="3"/>
  <c r="J4611" i="3"/>
  <c r="I4611" i="3"/>
  <c r="H4611" i="3"/>
  <c r="V4610" i="3"/>
  <c r="U4610" i="3"/>
  <c r="J4610" i="3"/>
  <c r="I4610" i="3"/>
  <c r="H4610" i="3"/>
  <c r="V4609" i="3"/>
  <c r="U4609" i="3"/>
  <c r="J4609" i="3"/>
  <c r="I4609" i="3"/>
  <c r="H4609" i="3"/>
  <c r="V4608" i="3"/>
  <c r="U4608" i="3"/>
  <c r="J4608" i="3"/>
  <c r="I4608" i="3"/>
  <c r="H4608" i="3"/>
  <c r="V4607" i="3"/>
  <c r="U4607" i="3"/>
  <c r="J4607" i="3"/>
  <c r="I4607" i="3"/>
  <c r="H4607" i="3"/>
  <c r="V4606" i="3"/>
  <c r="U4606" i="3"/>
  <c r="J4606" i="3"/>
  <c r="I4606" i="3"/>
  <c r="H4606" i="3"/>
  <c r="V4605" i="3"/>
  <c r="U4605" i="3"/>
  <c r="J4605" i="3"/>
  <c r="I4605" i="3"/>
  <c r="H4605" i="3"/>
  <c r="V4604" i="3"/>
  <c r="U4604" i="3"/>
  <c r="J4604" i="3"/>
  <c r="I4604" i="3"/>
  <c r="H4604" i="3"/>
  <c r="V4603" i="3"/>
  <c r="U4603" i="3"/>
  <c r="J4603" i="3"/>
  <c r="I4603" i="3"/>
  <c r="H4603" i="3"/>
  <c r="V4602" i="3"/>
  <c r="U4602" i="3"/>
  <c r="J4602" i="3"/>
  <c r="I4602" i="3"/>
  <c r="H4602" i="3"/>
  <c r="V4601" i="3"/>
  <c r="U4601" i="3"/>
  <c r="J4601" i="3"/>
  <c r="I4601" i="3"/>
  <c r="H4601" i="3"/>
  <c r="V4600" i="3"/>
  <c r="U4600" i="3"/>
  <c r="J4600" i="3"/>
  <c r="I4600" i="3"/>
  <c r="H4600" i="3"/>
  <c r="V4599" i="3"/>
  <c r="U4599" i="3"/>
  <c r="J4599" i="3"/>
  <c r="I4599" i="3"/>
  <c r="H4599" i="3"/>
  <c r="V4598" i="3"/>
  <c r="U4598" i="3"/>
  <c r="J4598" i="3"/>
  <c r="I4598" i="3"/>
  <c r="H4598" i="3"/>
  <c r="V4597" i="3"/>
  <c r="U4597" i="3"/>
  <c r="J4597" i="3"/>
  <c r="I4597" i="3"/>
  <c r="H4597" i="3"/>
  <c r="V4596" i="3"/>
  <c r="U4596" i="3"/>
  <c r="J4596" i="3"/>
  <c r="I4596" i="3"/>
  <c r="H4596" i="3"/>
  <c r="V4595" i="3"/>
  <c r="U4595" i="3"/>
  <c r="J4595" i="3"/>
  <c r="I4595" i="3"/>
  <c r="H4595" i="3"/>
  <c r="V4594" i="3"/>
  <c r="U4594" i="3"/>
  <c r="J4594" i="3"/>
  <c r="I4594" i="3"/>
  <c r="H4594" i="3"/>
  <c r="V4593" i="3"/>
  <c r="U4593" i="3"/>
  <c r="J4593" i="3"/>
  <c r="I4593" i="3"/>
  <c r="H4593" i="3"/>
  <c r="V4592" i="3"/>
  <c r="U4592" i="3"/>
  <c r="J4592" i="3"/>
  <c r="I4592" i="3"/>
  <c r="H4592" i="3"/>
  <c r="V4591" i="3"/>
  <c r="U4591" i="3"/>
  <c r="J4591" i="3"/>
  <c r="I4591" i="3"/>
  <c r="H4591" i="3"/>
  <c r="V4590" i="3"/>
  <c r="U4590" i="3"/>
  <c r="J4590" i="3"/>
  <c r="I4590" i="3"/>
  <c r="H4590" i="3"/>
  <c r="V4589" i="3"/>
  <c r="U4589" i="3"/>
  <c r="J4589" i="3"/>
  <c r="I4589" i="3"/>
  <c r="H4589" i="3"/>
  <c r="V4588" i="3"/>
  <c r="U4588" i="3"/>
  <c r="J4588" i="3"/>
  <c r="I4588" i="3"/>
  <c r="H4588" i="3"/>
  <c r="V4587" i="3"/>
  <c r="U4587" i="3"/>
  <c r="J4587" i="3"/>
  <c r="I4587" i="3"/>
  <c r="H4587" i="3"/>
  <c r="V4586" i="3"/>
  <c r="U4586" i="3"/>
  <c r="J4586" i="3"/>
  <c r="I4586" i="3"/>
  <c r="H4586" i="3"/>
  <c r="V4585" i="3"/>
  <c r="U4585" i="3"/>
  <c r="J4585" i="3"/>
  <c r="I4585" i="3"/>
  <c r="H4585" i="3"/>
  <c r="V4584" i="3"/>
  <c r="U4584" i="3"/>
  <c r="J4584" i="3"/>
  <c r="I4584" i="3"/>
  <c r="H4584" i="3"/>
  <c r="V4583" i="3"/>
  <c r="U4583" i="3"/>
  <c r="J4583" i="3"/>
  <c r="I4583" i="3"/>
  <c r="H4583" i="3"/>
  <c r="V4582" i="3"/>
  <c r="U4582" i="3"/>
  <c r="J4582" i="3"/>
  <c r="I4582" i="3"/>
  <c r="H4582" i="3"/>
  <c r="V4581" i="3"/>
  <c r="U4581" i="3"/>
  <c r="J4581" i="3"/>
  <c r="I4581" i="3"/>
  <c r="H4581" i="3"/>
  <c r="V4580" i="3"/>
  <c r="U4580" i="3"/>
  <c r="J4580" i="3"/>
  <c r="I4580" i="3"/>
  <c r="H4580" i="3"/>
  <c r="V4579" i="3"/>
  <c r="U4579" i="3"/>
  <c r="J4579" i="3"/>
  <c r="I4579" i="3"/>
  <c r="H4579" i="3"/>
  <c r="V4578" i="3"/>
  <c r="U4578" i="3"/>
  <c r="J4578" i="3"/>
  <c r="I4578" i="3"/>
  <c r="H4578" i="3"/>
  <c r="V4577" i="3"/>
  <c r="U4577" i="3"/>
  <c r="J4577" i="3"/>
  <c r="I4577" i="3"/>
  <c r="H4577" i="3"/>
  <c r="V4576" i="3"/>
  <c r="U4576" i="3"/>
  <c r="J4576" i="3"/>
  <c r="I4576" i="3"/>
  <c r="H4576" i="3"/>
  <c r="V4575" i="3"/>
  <c r="U4575" i="3"/>
  <c r="J4575" i="3"/>
  <c r="I4575" i="3"/>
  <c r="H4575" i="3"/>
  <c r="V4574" i="3"/>
  <c r="U4574" i="3"/>
  <c r="J4574" i="3"/>
  <c r="I4574" i="3"/>
  <c r="H4574" i="3"/>
  <c r="V4573" i="3"/>
  <c r="U4573" i="3"/>
  <c r="J4573" i="3"/>
  <c r="I4573" i="3"/>
  <c r="H4573" i="3"/>
  <c r="V4572" i="3"/>
  <c r="U4572" i="3"/>
  <c r="J4572" i="3"/>
  <c r="I4572" i="3"/>
  <c r="H4572" i="3"/>
  <c r="V4571" i="3"/>
  <c r="U4571" i="3"/>
  <c r="J4571" i="3"/>
  <c r="I4571" i="3"/>
  <c r="H4571" i="3"/>
  <c r="V4570" i="3"/>
  <c r="U4570" i="3"/>
  <c r="J4570" i="3"/>
  <c r="I4570" i="3"/>
  <c r="H4570" i="3"/>
  <c r="V4569" i="3"/>
  <c r="U4569" i="3"/>
  <c r="J4569" i="3"/>
  <c r="I4569" i="3"/>
  <c r="H4569" i="3"/>
  <c r="V4568" i="3"/>
  <c r="U4568" i="3"/>
  <c r="J4568" i="3"/>
  <c r="I4568" i="3"/>
  <c r="H4568" i="3"/>
  <c r="V4567" i="3"/>
  <c r="U4567" i="3"/>
  <c r="J4567" i="3"/>
  <c r="I4567" i="3"/>
  <c r="H4567" i="3"/>
  <c r="V4566" i="3"/>
  <c r="U4566" i="3"/>
  <c r="J4566" i="3"/>
  <c r="I4566" i="3"/>
  <c r="H4566" i="3"/>
  <c r="V4565" i="3"/>
  <c r="U4565" i="3"/>
  <c r="J4565" i="3"/>
  <c r="I4565" i="3"/>
  <c r="H4565" i="3"/>
  <c r="V4564" i="3"/>
  <c r="U4564" i="3"/>
  <c r="J4564" i="3"/>
  <c r="I4564" i="3"/>
  <c r="H4564" i="3"/>
  <c r="V4563" i="3"/>
  <c r="U4563" i="3"/>
  <c r="J4563" i="3"/>
  <c r="I4563" i="3"/>
  <c r="H4563" i="3"/>
  <c r="V4562" i="3"/>
  <c r="U4562" i="3"/>
  <c r="J4562" i="3"/>
  <c r="I4562" i="3"/>
  <c r="H4562" i="3"/>
  <c r="V4561" i="3"/>
  <c r="U4561" i="3"/>
  <c r="J4561" i="3"/>
  <c r="I4561" i="3"/>
  <c r="H4561" i="3"/>
  <c r="V4560" i="3"/>
  <c r="U4560" i="3"/>
  <c r="J4560" i="3"/>
  <c r="I4560" i="3"/>
  <c r="H4560" i="3"/>
  <c r="V4559" i="3"/>
  <c r="U4559" i="3"/>
  <c r="J4559" i="3"/>
  <c r="I4559" i="3"/>
  <c r="H4559" i="3"/>
  <c r="V4558" i="3"/>
  <c r="U4558" i="3"/>
  <c r="J4558" i="3"/>
  <c r="I4558" i="3"/>
  <c r="H4558" i="3"/>
  <c r="V4557" i="3"/>
  <c r="U4557" i="3"/>
  <c r="J4557" i="3"/>
  <c r="I4557" i="3"/>
  <c r="H4557" i="3"/>
  <c r="V4556" i="3"/>
  <c r="U4556" i="3"/>
  <c r="J4556" i="3"/>
  <c r="I4556" i="3"/>
  <c r="H4556" i="3"/>
  <c r="V4555" i="3"/>
  <c r="U4555" i="3"/>
  <c r="J4555" i="3"/>
  <c r="I4555" i="3"/>
  <c r="H4555" i="3"/>
  <c r="V4554" i="3"/>
  <c r="U4554" i="3"/>
  <c r="J4554" i="3"/>
  <c r="I4554" i="3"/>
  <c r="H4554" i="3"/>
  <c r="V4553" i="3"/>
  <c r="U4553" i="3"/>
  <c r="J4553" i="3"/>
  <c r="I4553" i="3"/>
  <c r="H4553" i="3"/>
  <c r="V4552" i="3"/>
  <c r="U4552" i="3"/>
  <c r="J4552" i="3"/>
  <c r="I4552" i="3"/>
  <c r="H4552" i="3"/>
  <c r="V4551" i="3"/>
  <c r="U4551" i="3"/>
  <c r="J4551" i="3"/>
  <c r="I4551" i="3"/>
  <c r="H4551" i="3"/>
  <c r="V4550" i="3"/>
  <c r="U4550" i="3"/>
  <c r="J4550" i="3"/>
  <c r="I4550" i="3"/>
  <c r="H4550" i="3"/>
  <c r="V4549" i="3"/>
  <c r="U4549" i="3"/>
  <c r="J4549" i="3"/>
  <c r="I4549" i="3"/>
  <c r="H4549" i="3"/>
  <c r="V4548" i="3"/>
  <c r="U4548" i="3"/>
  <c r="J4548" i="3"/>
  <c r="I4548" i="3"/>
  <c r="H4548" i="3"/>
  <c r="V4547" i="3"/>
  <c r="U4547" i="3"/>
  <c r="J4547" i="3"/>
  <c r="I4547" i="3"/>
  <c r="H4547" i="3"/>
  <c r="V4546" i="3"/>
  <c r="U4546" i="3"/>
  <c r="J4546" i="3"/>
  <c r="I4546" i="3"/>
  <c r="H4546" i="3"/>
  <c r="V4545" i="3"/>
  <c r="U4545" i="3"/>
  <c r="J4545" i="3"/>
  <c r="I4545" i="3"/>
  <c r="H4545" i="3"/>
  <c r="V4544" i="3"/>
  <c r="U4544" i="3"/>
  <c r="J4544" i="3"/>
  <c r="I4544" i="3"/>
  <c r="H4544" i="3"/>
  <c r="V4543" i="3"/>
  <c r="U4543" i="3"/>
  <c r="J4543" i="3"/>
  <c r="I4543" i="3"/>
  <c r="H4543" i="3"/>
  <c r="V4542" i="3"/>
  <c r="U4542" i="3"/>
  <c r="J4542" i="3"/>
  <c r="I4542" i="3"/>
  <c r="H4542" i="3"/>
  <c r="V4541" i="3"/>
  <c r="U4541" i="3"/>
  <c r="J4541" i="3"/>
  <c r="I4541" i="3"/>
  <c r="H4541" i="3"/>
  <c r="V4540" i="3"/>
  <c r="U4540" i="3"/>
  <c r="J4540" i="3"/>
  <c r="I4540" i="3"/>
  <c r="H4540" i="3"/>
  <c r="V4539" i="3"/>
  <c r="U4539" i="3"/>
  <c r="J4539" i="3"/>
  <c r="I4539" i="3"/>
  <c r="H4539" i="3"/>
  <c r="V4538" i="3"/>
  <c r="U4538" i="3"/>
  <c r="J4538" i="3"/>
  <c r="I4538" i="3"/>
  <c r="H4538" i="3"/>
  <c r="V4537" i="3"/>
  <c r="U4537" i="3"/>
  <c r="J4537" i="3"/>
  <c r="I4537" i="3"/>
  <c r="H4537" i="3"/>
  <c r="V4536" i="3"/>
  <c r="U4536" i="3"/>
  <c r="J4536" i="3"/>
  <c r="I4536" i="3"/>
  <c r="H4536" i="3"/>
  <c r="V4535" i="3"/>
  <c r="U4535" i="3"/>
  <c r="J4535" i="3"/>
  <c r="I4535" i="3"/>
  <c r="H4535" i="3"/>
  <c r="V4534" i="3"/>
  <c r="U4534" i="3"/>
  <c r="J4534" i="3"/>
  <c r="I4534" i="3"/>
  <c r="H4534" i="3"/>
  <c r="V4533" i="3"/>
  <c r="U4533" i="3"/>
  <c r="J4533" i="3"/>
  <c r="I4533" i="3"/>
  <c r="H4533" i="3"/>
  <c r="V4532" i="3"/>
  <c r="U4532" i="3"/>
  <c r="J4532" i="3"/>
  <c r="I4532" i="3"/>
  <c r="H4532" i="3"/>
  <c r="V4531" i="3"/>
  <c r="U4531" i="3"/>
  <c r="J4531" i="3"/>
  <c r="I4531" i="3"/>
  <c r="H4531" i="3"/>
  <c r="V4530" i="3"/>
  <c r="U4530" i="3"/>
  <c r="J4530" i="3"/>
  <c r="I4530" i="3"/>
  <c r="H4530" i="3"/>
  <c r="V4529" i="3"/>
  <c r="U4529" i="3"/>
  <c r="J4529" i="3"/>
  <c r="I4529" i="3"/>
  <c r="H4529" i="3"/>
  <c r="V4528" i="3"/>
  <c r="U4528" i="3"/>
  <c r="J4528" i="3"/>
  <c r="I4528" i="3"/>
  <c r="H4528" i="3"/>
  <c r="V4527" i="3"/>
  <c r="U4527" i="3"/>
  <c r="J4527" i="3"/>
  <c r="I4527" i="3"/>
  <c r="H4527" i="3"/>
  <c r="V4526" i="3"/>
  <c r="U4526" i="3"/>
  <c r="J4526" i="3"/>
  <c r="I4526" i="3"/>
  <c r="H4526" i="3"/>
  <c r="V4525" i="3"/>
  <c r="U4525" i="3"/>
  <c r="J4525" i="3"/>
  <c r="I4525" i="3"/>
  <c r="H4525" i="3"/>
  <c r="V4524" i="3"/>
  <c r="U4524" i="3"/>
  <c r="J4524" i="3"/>
  <c r="I4524" i="3"/>
  <c r="H4524" i="3"/>
  <c r="V4523" i="3"/>
  <c r="U4523" i="3"/>
  <c r="J4523" i="3"/>
  <c r="I4523" i="3"/>
  <c r="H4523" i="3"/>
  <c r="V4522" i="3"/>
  <c r="U4522" i="3"/>
  <c r="J4522" i="3"/>
  <c r="I4522" i="3"/>
  <c r="H4522" i="3"/>
  <c r="V4521" i="3"/>
  <c r="U4521" i="3"/>
  <c r="J4521" i="3"/>
  <c r="I4521" i="3"/>
  <c r="H4521" i="3"/>
  <c r="V4520" i="3"/>
  <c r="U4520" i="3"/>
  <c r="J4520" i="3"/>
  <c r="I4520" i="3"/>
  <c r="H4520" i="3"/>
  <c r="V4519" i="3"/>
  <c r="U4519" i="3"/>
  <c r="J4519" i="3"/>
  <c r="I4519" i="3"/>
  <c r="H4519" i="3"/>
  <c r="V4518" i="3"/>
  <c r="U4518" i="3"/>
  <c r="J4518" i="3"/>
  <c r="I4518" i="3"/>
  <c r="H4518" i="3"/>
  <c r="V4517" i="3"/>
  <c r="U4517" i="3"/>
  <c r="J4517" i="3"/>
  <c r="I4517" i="3"/>
  <c r="H4517" i="3"/>
  <c r="V4516" i="3"/>
  <c r="U4516" i="3"/>
  <c r="J4516" i="3"/>
  <c r="I4516" i="3"/>
  <c r="H4516" i="3"/>
  <c r="V4515" i="3"/>
  <c r="U4515" i="3"/>
  <c r="J4515" i="3"/>
  <c r="I4515" i="3"/>
  <c r="H4515" i="3"/>
  <c r="V4514" i="3"/>
  <c r="U4514" i="3"/>
  <c r="J4514" i="3"/>
  <c r="I4514" i="3"/>
  <c r="H4514" i="3"/>
  <c r="V4513" i="3"/>
  <c r="U4513" i="3"/>
  <c r="J4513" i="3"/>
  <c r="I4513" i="3"/>
  <c r="H4513" i="3"/>
  <c r="V4512" i="3"/>
  <c r="U4512" i="3"/>
  <c r="J4512" i="3"/>
  <c r="I4512" i="3"/>
  <c r="H4512" i="3"/>
  <c r="V4511" i="3"/>
  <c r="U4511" i="3"/>
  <c r="J4511" i="3"/>
  <c r="I4511" i="3"/>
  <c r="H4511" i="3"/>
  <c r="V4510" i="3"/>
  <c r="U4510" i="3"/>
  <c r="J4510" i="3"/>
  <c r="I4510" i="3"/>
  <c r="H4510" i="3"/>
  <c r="V4509" i="3"/>
  <c r="U4509" i="3"/>
  <c r="J4509" i="3"/>
  <c r="I4509" i="3"/>
  <c r="H4509" i="3"/>
  <c r="V4508" i="3"/>
  <c r="U4508" i="3"/>
  <c r="J4508" i="3"/>
  <c r="I4508" i="3"/>
  <c r="H4508" i="3"/>
  <c r="V4507" i="3"/>
  <c r="U4507" i="3"/>
  <c r="J4507" i="3"/>
  <c r="I4507" i="3"/>
  <c r="H4507" i="3"/>
  <c r="V4506" i="3"/>
  <c r="U4506" i="3"/>
  <c r="J4506" i="3"/>
  <c r="I4506" i="3"/>
  <c r="H4506" i="3"/>
  <c r="V4505" i="3"/>
  <c r="U4505" i="3"/>
  <c r="J4505" i="3"/>
  <c r="I4505" i="3"/>
  <c r="H4505" i="3"/>
  <c r="V4504" i="3"/>
  <c r="U4504" i="3"/>
  <c r="J4504" i="3"/>
  <c r="I4504" i="3"/>
  <c r="H4504" i="3"/>
  <c r="V4503" i="3"/>
  <c r="U4503" i="3"/>
  <c r="J4503" i="3"/>
  <c r="I4503" i="3"/>
  <c r="H4503" i="3"/>
  <c r="V4502" i="3"/>
  <c r="U4502" i="3"/>
  <c r="J4502" i="3"/>
  <c r="I4502" i="3"/>
  <c r="H4502" i="3"/>
  <c r="V4501" i="3"/>
  <c r="U4501" i="3"/>
  <c r="J4501" i="3"/>
  <c r="I4501" i="3"/>
  <c r="H4501" i="3"/>
  <c r="V4500" i="3"/>
  <c r="U4500" i="3"/>
  <c r="J4500" i="3"/>
  <c r="I4500" i="3"/>
  <c r="H4500" i="3"/>
  <c r="V4499" i="3"/>
  <c r="U4499" i="3"/>
  <c r="J4499" i="3"/>
  <c r="I4499" i="3"/>
  <c r="H4499" i="3"/>
  <c r="V4498" i="3"/>
  <c r="U4498" i="3"/>
  <c r="J4498" i="3"/>
  <c r="I4498" i="3"/>
  <c r="H4498" i="3"/>
  <c r="V4497" i="3"/>
  <c r="U4497" i="3"/>
  <c r="J4497" i="3"/>
  <c r="I4497" i="3"/>
  <c r="H4497" i="3"/>
  <c r="V4496" i="3"/>
  <c r="U4496" i="3"/>
  <c r="J4496" i="3"/>
  <c r="I4496" i="3"/>
  <c r="H4496" i="3"/>
  <c r="V4495" i="3"/>
  <c r="U4495" i="3"/>
  <c r="J4495" i="3"/>
  <c r="I4495" i="3"/>
  <c r="H4495" i="3"/>
  <c r="V4494" i="3"/>
  <c r="U4494" i="3"/>
  <c r="J4494" i="3"/>
  <c r="I4494" i="3"/>
  <c r="H4494" i="3"/>
  <c r="V4493" i="3"/>
  <c r="U4493" i="3"/>
  <c r="J4493" i="3"/>
  <c r="I4493" i="3"/>
  <c r="H4493" i="3"/>
  <c r="V4492" i="3"/>
  <c r="U4492" i="3"/>
  <c r="J4492" i="3"/>
  <c r="I4492" i="3"/>
  <c r="H4492" i="3"/>
  <c r="V4491" i="3"/>
  <c r="U4491" i="3"/>
  <c r="J4491" i="3"/>
  <c r="I4491" i="3"/>
  <c r="H4491" i="3"/>
  <c r="V4490" i="3"/>
  <c r="U4490" i="3"/>
  <c r="J4490" i="3"/>
  <c r="I4490" i="3"/>
  <c r="H4490" i="3"/>
  <c r="V4489" i="3"/>
  <c r="U4489" i="3"/>
  <c r="J4489" i="3"/>
  <c r="I4489" i="3"/>
  <c r="H4489" i="3"/>
  <c r="V4488" i="3"/>
  <c r="U4488" i="3"/>
  <c r="J4488" i="3"/>
  <c r="I4488" i="3"/>
  <c r="H4488" i="3"/>
  <c r="V4487" i="3"/>
  <c r="U4487" i="3"/>
  <c r="J4487" i="3"/>
  <c r="I4487" i="3"/>
  <c r="H4487" i="3"/>
  <c r="V4486" i="3"/>
  <c r="U4486" i="3"/>
  <c r="J4486" i="3"/>
  <c r="I4486" i="3"/>
  <c r="H4486" i="3"/>
  <c r="V4485" i="3"/>
  <c r="U4485" i="3"/>
  <c r="J4485" i="3"/>
  <c r="I4485" i="3"/>
  <c r="H4485" i="3"/>
  <c r="V4484" i="3"/>
  <c r="U4484" i="3"/>
  <c r="J4484" i="3"/>
  <c r="I4484" i="3"/>
  <c r="H4484" i="3"/>
  <c r="V4483" i="3"/>
  <c r="U4483" i="3"/>
  <c r="J4483" i="3"/>
  <c r="I4483" i="3"/>
  <c r="H4483" i="3"/>
  <c r="V4482" i="3"/>
  <c r="U4482" i="3"/>
  <c r="J4482" i="3"/>
  <c r="I4482" i="3"/>
  <c r="H4482" i="3"/>
  <c r="V4481" i="3"/>
  <c r="U4481" i="3"/>
  <c r="J4481" i="3"/>
  <c r="I4481" i="3"/>
  <c r="H4481" i="3"/>
  <c r="V4480" i="3"/>
  <c r="U4480" i="3"/>
  <c r="J4480" i="3"/>
  <c r="I4480" i="3"/>
  <c r="H4480" i="3"/>
  <c r="V4479" i="3"/>
  <c r="U4479" i="3"/>
  <c r="J4479" i="3"/>
  <c r="I4479" i="3"/>
  <c r="H4479" i="3"/>
  <c r="V4478" i="3"/>
  <c r="U4478" i="3"/>
  <c r="J4478" i="3"/>
  <c r="I4478" i="3"/>
  <c r="H4478" i="3"/>
  <c r="V4477" i="3"/>
  <c r="U4477" i="3"/>
  <c r="J4477" i="3"/>
  <c r="I4477" i="3"/>
  <c r="H4477" i="3"/>
  <c r="V4476" i="3"/>
  <c r="U4476" i="3"/>
  <c r="J4476" i="3"/>
  <c r="I4476" i="3"/>
  <c r="H4476" i="3"/>
  <c r="V4475" i="3"/>
  <c r="U4475" i="3"/>
  <c r="J4475" i="3"/>
  <c r="I4475" i="3"/>
  <c r="H4475" i="3"/>
  <c r="V4474" i="3"/>
  <c r="U4474" i="3"/>
  <c r="J4474" i="3"/>
  <c r="I4474" i="3"/>
  <c r="H4474" i="3"/>
  <c r="V4473" i="3"/>
  <c r="U4473" i="3"/>
  <c r="J4473" i="3"/>
  <c r="I4473" i="3"/>
  <c r="H4473" i="3"/>
  <c r="V4472" i="3"/>
  <c r="U4472" i="3"/>
  <c r="J4472" i="3"/>
  <c r="I4472" i="3"/>
  <c r="H4472" i="3"/>
  <c r="V4471" i="3"/>
  <c r="U4471" i="3"/>
  <c r="J4471" i="3"/>
  <c r="I4471" i="3"/>
  <c r="H4471" i="3"/>
  <c r="V4470" i="3"/>
  <c r="U4470" i="3"/>
  <c r="J4470" i="3"/>
  <c r="I4470" i="3"/>
  <c r="H4470" i="3"/>
  <c r="V4469" i="3"/>
  <c r="U4469" i="3"/>
  <c r="J4469" i="3"/>
  <c r="I4469" i="3"/>
  <c r="H4469" i="3"/>
  <c r="V4468" i="3"/>
  <c r="U4468" i="3"/>
  <c r="J4468" i="3"/>
  <c r="I4468" i="3"/>
  <c r="H4468" i="3"/>
  <c r="V4467" i="3"/>
  <c r="U4467" i="3"/>
  <c r="J4467" i="3"/>
  <c r="I4467" i="3"/>
  <c r="H4467" i="3"/>
  <c r="V4466" i="3"/>
  <c r="U4466" i="3"/>
  <c r="J4466" i="3"/>
  <c r="I4466" i="3"/>
  <c r="H4466" i="3"/>
  <c r="V4465" i="3"/>
  <c r="U4465" i="3"/>
  <c r="J4465" i="3"/>
  <c r="I4465" i="3"/>
  <c r="H4465" i="3"/>
  <c r="V4464" i="3"/>
  <c r="U4464" i="3"/>
  <c r="J4464" i="3"/>
  <c r="I4464" i="3"/>
  <c r="H4464" i="3"/>
  <c r="V4463" i="3"/>
  <c r="U4463" i="3"/>
  <c r="J4463" i="3"/>
  <c r="I4463" i="3"/>
  <c r="H4463" i="3"/>
  <c r="V4462" i="3"/>
  <c r="U4462" i="3"/>
  <c r="J4462" i="3"/>
  <c r="I4462" i="3"/>
  <c r="H4462" i="3"/>
  <c r="V4461" i="3"/>
  <c r="U4461" i="3"/>
  <c r="J4461" i="3"/>
  <c r="I4461" i="3"/>
  <c r="H4461" i="3"/>
  <c r="V4460" i="3"/>
  <c r="U4460" i="3"/>
  <c r="J4460" i="3"/>
  <c r="I4460" i="3"/>
  <c r="H4460" i="3"/>
  <c r="V4459" i="3"/>
  <c r="U4459" i="3"/>
  <c r="J4459" i="3"/>
  <c r="I4459" i="3"/>
  <c r="H4459" i="3"/>
  <c r="V4458" i="3"/>
  <c r="U4458" i="3"/>
  <c r="J4458" i="3"/>
  <c r="I4458" i="3"/>
  <c r="H4458" i="3"/>
  <c r="V4457" i="3"/>
  <c r="U4457" i="3"/>
  <c r="J4457" i="3"/>
  <c r="I4457" i="3"/>
  <c r="H4457" i="3"/>
  <c r="V4456" i="3"/>
  <c r="U4456" i="3"/>
  <c r="J4456" i="3"/>
  <c r="I4456" i="3"/>
  <c r="H4456" i="3"/>
  <c r="V4455" i="3"/>
  <c r="U4455" i="3"/>
  <c r="J4455" i="3"/>
  <c r="I4455" i="3"/>
  <c r="H4455" i="3"/>
  <c r="V4454" i="3"/>
  <c r="U4454" i="3"/>
  <c r="J4454" i="3"/>
  <c r="I4454" i="3"/>
  <c r="H4454" i="3"/>
  <c r="V4453" i="3"/>
  <c r="U4453" i="3"/>
  <c r="J4453" i="3"/>
  <c r="I4453" i="3"/>
  <c r="H4453" i="3"/>
  <c r="V4452" i="3"/>
  <c r="U4452" i="3"/>
  <c r="J4452" i="3"/>
  <c r="I4452" i="3"/>
  <c r="H4452" i="3"/>
  <c r="V4451" i="3"/>
  <c r="U4451" i="3"/>
  <c r="J4451" i="3"/>
  <c r="I4451" i="3"/>
  <c r="H4451" i="3"/>
  <c r="V4450" i="3"/>
  <c r="U4450" i="3"/>
  <c r="J4450" i="3"/>
  <c r="I4450" i="3"/>
  <c r="H4450" i="3"/>
  <c r="V4449" i="3"/>
  <c r="U4449" i="3"/>
  <c r="J4449" i="3"/>
  <c r="I4449" i="3"/>
  <c r="H4449" i="3"/>
  <c r="V4448" i="3"/>
  <c r="U4448" i="3"/>
  <c r="J4448" i="3"/>
  <c r="I4448" i="3"/>
  <c r="H4448" i="3"/>
  <c r="V4447" i="3"/>
  <c r="U4447" i="3"/>
  <c r="J4447" i="3"/>
  <c r="I4447" i="3"/>
  <c r="H4447" i="3"/>
  <c r="V4446" i="3"/>
  <c r="U4446" i="3"/>
  <c r="J4446" i="3"/>
  <c r="I4446" i="3"/>
  <c r="H4446" i="3"/>
  <c r="V4445" i="3"/>
  <c r="U4445" i="3"/>
  <c r="J4445" i="3"/>
  <c r="I4445" i="3"/>
  <c r="H4445" i="3"/>
  <c r="V4444" i="3"/>
  <c r="U4444" i="3"/>
  <c r="J4444" i="3"/>
  <c r="I4444" i="3"/>
  <c r="H4444" i="3"/>
  <c r="V4443" i="3"/>
  <c r="U4443" i="3"/>
  <c r="J4443" i="3"/>
  <c r="I4443" i="3"/>
  <c r="H4443" i="3"/>
  <c r="V4442" i="3"/>
  <c r="U4442" i="3"/>
  <c r="J4442" i="3"/>
  <c r="I4442" i="3"/>
  <c r="H4442" i="3"/>
  <c r="V4441" i="3"/>
  <c r="U4441" i="3"/>
  <c r="J4441" i="3"/>
  <c r="I4441" i="3"/>
  <c r="H4441" i="3"/>
  <c r="V4440" i="3"/>
  <c r="U4440" i="3"/>
  <c r="J4440" i="3"/>
  <c r="I4440" i="3"/>
  <c r="H4440" i="3"/>
  <c r="V4439" i="3"/>
  <c r="U4439" i="3"/>
  <c r="J4439" i="3"/>
  <c r="I4439" i="3"/>
  <c r="H4439" i="3"/>
  <c r="V4438" i="3"/>
  <c r="U4438" i="3"/>
  <c r="J4438" i="3"/>
  <c r="I4438" i="3"/>
  <c r="H4438" i="3"/>
  <c r="V4437" i="3"/>
  <c r="U4437" i="3"/>
  <c r="J4437" i="3"/>
  <c r="I4437" i="3"/>
  <c r="H4437" i="3"/>
  <c r="V4436" i="3"/>
  <c r="U4436" i="3"/>
  <c r="J4436" i="3"/>
  <c r="I4436" i="3"/>
  <c r="H4436" i="3"/>
  <c r="V4435" i="3"/>
  <c r="U4435" i="3"/>
  <c r="J4435" i="3"/>
  <c r="I4435" i="3"/>
  <c r="H4435" i="3"/>
  <c r="V4434" i="3"/>
  <c r="U4434" i="3"/>
  <c r="J4434" i="3"/>
  <c r="I4434" i="3"/>
  <c r="H4434" i="3"/>
  <c r="V4433" i="3"/>
  <c r="U4433" i="3"/>
  <c r="J4433" i="3"/>
  <c r="I4433" i="3"/>
  <c r="H4433" i="3"/>
  <c r="V4432" i="3"/>
  <c r="U4432" i="3"/>
  <c r="J4432" i="3"/>
  <c r="I4432" i="3"/>
  <c r="H4432" i="3"/>
  <c r="V4431" i="3"/>
  <c r="U4431" i="3"/>
  <c r="J4431" i="3"/>
  <c r="I4431" i="3"/>
  <c r="H4431" i="3"/>
  <c r="V4430" i="3"/>
  <c r="U4430" i="3"/>
  <c r="J4430" i="3"/>
  <c r="I4430" i="3"/>
  <c r="H4430" i="3"/>
  <c r="V4429" i="3"/>
  <c r="U4429" i="3"/>
  <c r="J4429" i="3"/>
  <c r="I4429" i="3"/>
  <c r="H4429" i="3"/>
  <c r="V4428" i="3"/>
  <c r="U4428" i="3"/>
  <c r="J4428" i="3"/>
  <c r="I4428" i="3"/>
  <c r="H4428" i="3"/>
  <c r="V4427" i="3"/>
  <c r="U4427" i="3"/>
  <c r="J4427" i="3"/>
  <c r="I4427" i="3"/>
  <c r="H4427" i="3"/>
  <c r="V4426" i="3"/>
  <c r="U4426" i="3"/>
  <c r="J4426" i="3"/>
  <c r="I4426" i="3"/>
  <c r="H4426" i="3"/>
  <c r="V4425" i="3"/>
  <c r="U4425" i="3"/>
  <c r="J4425" i="3"/>
  <c r="I4425" i="3"/>
  <c r="H4425" i="3"/>
  <c r="V4424" i="3"/>
  <c r="U4424" i="3"/>
  <c r="J4424" i="3"/>
  <c r="I4424" i="3"/>
  <c r="H4424" i="3"/>
  <c r="V4423" i="3"/>
  <c r="U4423" i="3"/>
  <c r="J4423" i="3"/>
  <c r="I4423" i="3"/>
  <c r="H4423" i="3"/>
  <c r="V4422" i="3"/>
  <c r="U4422" i="3"/>
  <c r="J4422" i="3"/>
  <c r="I4422" i="3"/>
  <c r="H4422" i="3"/>
  <c r="V4421" i="3"/>
  <c r="U4421" i="3"/>
  <c r="J4421" i="3"/>
  <c r="I4421" i="3"/>
  <c r="H4421" i="3"/>
  <c r="V4420" i="3"/>
  <c r="U4420" i="3"/>
  <c r="J4420" i="3"/>
  <c r="I4420" i="3"/>
  <c r="H4420" i="3"/>
  <c r="V4419" i="3"/>
  <c r="U4419" i="3"/>
  <c r="J4419" i="3"/>
  <c r="I4419" i="3"/>
  <c r="H4419" i="3"/>
  <c r="V4418" i="3"/>
  <c r="U4418" i="3"/>
  <c r="J4418" i="3"/>
  <c r="I4418" i="3"/>
  <c r="H4418" i="3"/>
  <c r="V4417" i="3"/>
  <c r="U4417" i="3"/>
  <c r="J4417" i="3"/>
  <c r="I4417" i="3"/>
  <c r="H4417" i="3"/>
  <c r="V4416" i="3"/>
  <c r="U4416" i="3"/>
  <c r="J4416" i="3"/>
  <c r="I4416" i="3"/>
  <c r="H4416" i="3"/>
  <c r="V4415" i="3"/>
  <c r="U4415" i="3"/>
  <c r="J4415" i="3"/>
  <c r="I4415" i="3"/>
  <c r="H4415" i="3"/>
  <c r="V4414" i="3"/>
  <c r="U4414" i="3"/>
  <c r="J4414" i="3"/>
  <c r="I4414" i="3"/>
  <c r="H4414" i="3"/>
  <c r="V4413" i="3"/>
  <c r="U4413" i="3"/>
  <c r="J4413" i="3"/>
  <c r="I4413" i="3"/>
  <c r="H4413" i="3"/>
  <c r="V4412" i="3"/>
  <c r="U4412" i="3"/>
  <c r="J4412" i="3"/>
  <c r="I4412" i="3"/>
  <c r="H4412" i="3"/>
  <c r="V4411" i="3"/>
  <c r="U4411" i="3"/>
  <c r="J4411" i="3"/>
  <c r="I4411" i="3"/>
  <c r="H4411" i="3"/>
  <c r="V4410" i="3"/>
  <c r="U4410" i="3"/>
  <c r="J4410" i="3"/>
  <c r="I4410" i="3"/>
  <c r="H4410" i="3"/>
  <c r="V4409" i="3"/>
  <c r="U4409" i="3"/>
  <c r="J4409" i="3"/>
  <c r="I4409" i="3"/>
  <c r="H4409" i="3"/>
  <c r="V4408" i="3"/>
  <c r="U4408" i="3"/>
  <c r="J4408" i="3"/>
  <c r="I4408" i="3"/>
  <c r="H4408" i="3"/>
  <c r="V4407" i="3"/>
  <c r="U4407" i="3"/>
  <c r="J4407" i="3"/>
  <c r="I4407" i="3"/>
  <c r="H4407" i="3"/>
  <c r="V4406" i="3"/>
  <c r="U4406" i="3"/>
  <c r="J4406" i="3"/>
  <c r="I4406" i="3"/>
  <c r="H4406" i="3"/>
  <c r="V4405" i="3"/>
  <c r="U4405" i="3"/>
  <c r="J4405" i="3"/>
  <c r="I4405" i="3"/>
  <c r="H4405" i="3"/>
  <c r="V4404" i="3"/>
  <c r="U4404" i="3"/>
  <c r="J4404" i="3"/>
  <c r="I4404" i="3"/>
  <c r="H4404" i="3"/>
  <c r="V4403" i="3"/>
  <c r="U4403" i="3"/>
  <c r="J4403" i="3"/>
  <c r="I4403" i="3"/>
  <c r="H4403" i="3"/>
  <c r="V4402" i="3"/>
  <c r="U4402" i="3"/>
  <c r="J4402" i="3"/>
  <c r="I4402" i="3"/>
  <c r="H4402" i="3"/>
  <c r="V4401" i="3"/>
  <c r="U4401" i="3"/>
  <c r="J4401" i="3"/>
  <c r="I4401" i="3"/>
  <c r="H4401" i="3"/>
  <c r="V4400" i="3"/>
  <c r="U4400" i="3"/>
  <c r="J4400" i="3"/>
  <c r="I4400" i="3"/>
  <c r="H4400" i="3"/>
  <c r="V4399" i="3"/>
  <c r="U4399" i="3"/>
  <c r="J4399" i="3"/>
  <c r="I4399" i="3"/>
  <c r="H4399" i="3"/>
  <c r="V4398" i="3"/>
  <c r="U4398" i="3"/>
  <c r="J4398" i="3"/>
  <c r="I4398" i="3"/>
  <c r="H4398" i="3"/>
  <c r="V4397" i="3"/>
  <c r="U4397" i="3"/>
  <c r="J4397" i="3"/>
  <c r="I4397" i="3"/>
  <c r="H4397" i="3"/>
  <c r="V4396" i="3"/>
  <c r="U4396" i="3"/>
  <c r="J4396" i="3"/>
  <c r="I4396" i="3"/>
  <c r="H4396" i="3"/>
  <c r="V4395" i="3"/>
  <c r="U4395" i="3"/>
  <c r="J4395" i="3"/>
  <c r="I4395" i="3"/>
  <c r="H4395" i="3"/>
  <c r="V4394" i="3"/>
  <c r="U4394" i="3"/>
  <c r="J4394" i="3"/>
  <c r="I4394" i="3"/>
  <c r="H4394" i="3"/>
  <c r="V4393" i="3"/>
  <c r="U4393" i="3"/>
  <c r="J4393" i="3"/>
  <c r="I4393" i="3"/>
  <c r="H4393" i="3"/>
  <c r="V4392" i="3"/>
  <c r="U4392" i="3"/>
  <c r="J4392" i="3"/>
  <c r="I4392" i="3"/>
  <c r="H4392" i="3"/>
  <c r="V4391" i="3"/>
  <c r="U4391" i="3"/>
  <c r="J4391" i="3"/>
  <c r="I4391" i="3"/>
  <c r="H4391" i="3"/>
  <c r="V4390" i="3"/>
  <c r="U4390" i="3"/>
  <c r="J4390" i="3"/>
  <c r="I4390" i="3"/>
  <c r="H4390" i="3"/>
  <c r="V4389" i="3"/>
  <c r="U4389" i="3"/>
  <c r="J4389" i="3"/>
  <c r="I4389" i="3"/>
  <c r="H4389" i="3"/>
  <c r="V4388" i="3"/>
  <c r="U4388" i="3"/>
  <c r="J4388" i="3"/>
  <c r="I4388" i="3"/>
  <c r="H4388" i="3"/>
  <c r="V4387" i="3"/>
  <c r="U4387" i="3"/>
  <c r="J4387" i="3"/>
  <c r="I4387" i="3"/>
  <c r="H4387" i="3"/>
  <c r="V4386" i="3"/>
  <c r="U4386" i="3"/>
  <c r="J4386" i="3"/>
  <c r="I4386" i="3"/>
  <c r="H4386" i="3"/>
  <c r="V4385" i="3"/>
  <c r="U4385" i="3"/>
  <c r="J4385" i="3"/>
  <c r="I4385" i="3"/>
  <c r="H4385" i="3"/>
  <c r="V4384" i="3"/>
  <c r="U4384" i="3"/>
  <c r="J4384" i="3"/>
  <c r="I4384" i="3"/>
  <c r="H4384" i="3"/>
  <c r="V4383" i="3"/>
  <c r="U4383" i="3"/>
  <c r="J4383" i="3"/>
  <c r="I4383" i="3"/>
  <c r="H4383" i="3"/>
  <c r="V4382" i="3"/>
  <c r="U4382" i="3"/>
  <c r="J4382" i="3"/>
  <c r="I4382" i="3"/>
  <c r="H4382" i="3"/>
  <c r="V4381" i="3"/>
  <c r="U4381" i="3"/>
  <c r="J4381" i="3"/>
  <c r="I4381" i="3"/>
  <c r="H4381" i="3"/>
  <c r="V4380" i="3"/>
  <c r="U4380" i="3"/>
  <c r="J4380" i="3"/>
  <c r="I4380" i="3"/>
  <c r="H4380" i="3"/>
  <c r="V4379" i="3"/>
  <c r="U4379" i="3"/>
  <c r="J4379" i="3"/>
  <c r="I4379" i="3"/>
  <c r="H4379" i="3"/>
  <c r="V4378" i="3"/>
  <c r="U4378" i="3"/>
  <c r="J4378" i="3"/>
  <c r="I4378" i="3"/>
  <c r="H4378" i="3"/>
  <c r="V4377" i="3"/>
  <c r="U4377" i="3"/>
  <c r="J4377" i="3"/>
  <c r="I4377" i="3"/>
  <c r="H4377" i="3"/>
  <c r="V4376" i="3"/>
  <c r="U4376" i="3"/>
  <c r="J4376" i="3"/>
  <c r="I4376" i="3"/>
  <c r="H4376" i="3"/>
  <c r="V4375" i="3"/>
  <c r="U4375" i="3"/>
  <c r="J4375" i="3"/>
  <c r="I4375" i="3"/>
  <c r="H4375" i="3"/>
  <c r="V4374" i="3"/>
  <c r="U4374" i="3"/>
  <c r="J4374" i="3"/>
  <c r="I4374" i="3"/>
  <c r="H4374" i="3"/>
  <c r="V4373" i="3"/>
  <c r="U4373" i="3"/>
  <c r="J4373" i="3"/>
  <c r="I4373" i="3"/>
  <c r="H4373" i="3"/>
  <c r="V4372" i="3"/>
  <c r="U4372" i="3"/>
  <c r="J4372" i="3"/>
  <c r="I4372" i="3"/>
  <c r="H4372" i="3"/>
  <c r="V4371" i="3"/>
  <c r="U4371" i="3"/>
  <c r="J4371" i="3"/>
  <c r="I4371" i="3"/>
  <c r="H4371" i="3"/>
  <c r="V4370" i="3"/>
  <c r="U4370" i="3"/>
  <c r="J4370" i="3"/>
  <c r="I4370" i="3"/>
  <c r="H4370" i="3"/>
  <c r="V4369" i="3"/>
  <c r="U4369" i="3"/>
  <c r="J4369" i="3"/>
  <c r="I4369" i="3"/>
  <c r="H4369" i="3"/>
  <c r="V4368" i="3"/>
  <c r="U4368" i="3"/>
  <c r="J4368" i="3"/>
  <c r="I4368" i="3"/>
  <c r="H4368" i="3"/>
  <c r="V4367" i="3"/>
  <c r="U4367" i="3"/>
  <c r="J4367" i="3"/>
  <c r="I4367" i="3"/>
  <c r="H4367" i="3"/>
  <c r="V4366" i="3"/>
  <c r="U4366" i="3"/>
  <c r="J4366" i="3"/>
  <c r="I4366" i="3"/>
  <c r="H4366" i="3"/>
  <c r="V4365" i="3"/>
  <c r="U4365" i="3"/>
  <c r="J4365" i="3"/>
  <c r="I4365" i="3"/>
  <c r="H4365" i="3"/>
  <c r="V4364" i="3"/>
  <c r="U4364" i="3"/>
  <c r="J4364" i="3"/>
  <c r="I4364" i="3"/>
  <c r="H4364" i="3"/>
  <c r="V4363" i="3"/>
  <c r="U4363" i="3"/>
  <c r="J4363" i="3"/>
  <c r="I4363" i="3"/>
  <c r="H4363" i="3"/>
  <c r="V4362" i="3"/>
  <c r="U4362" i="3"/>
  <c r="J4362" i="3"/>
  <c r="I4362" i="3"/>
  <c r="H4362" i="3"/>
  <c r="V4361" i="3"/>
  <c r="U4361" i="3"/>
  <c r="J4361" i="3"/>
  <c r="I4361" i="3"/>
  <c r="H4361" i="3"/>
  <c r="V4360" i="3"/>
  <c r="U4360" i="3"/>
  <c r="J4360" i="3"/>
  <c r="I4360" i="3"/>
  <c r="H4360" i="3"/>
  <c r="V4359" i="3"/>
  <c r="U4359" i="3"/>
  <c r="J4359" i="3"/>
  <c r="I4359" i="3"/>
  <c r="H4359" i="3"/>
  <c r="V4358" i="3"/>
  <c r="U4358" i="3"/>
  <c r="J4358" i="3"/>
  <c r="I4358" i="3"/>
  <c r="H4358" i="3"/>
  <c r="V4357" i="3"/>
  <c r="U4357" i="3"/>
  <c r="J4357" i="3"/>
  <c r="I4357" i="3"/>
  <c r="H4357" i="3"/>
  <c r="V4356" i="3"/>
  <c r="U4356" i="3"/>
  <c r="J4356" i="3"/>
  <c r="I4356" i="3"/>
  <c r="H4356" i="3"/>
  <c r="V4355" i="3"/>
  <c r="U4355" i="3"/>
  <c r="J4355" i="3"/>
  <c r="I4355" i="3"/>
  <c r="H4355" i="3"/>
  <c r="V4354" i="3"/>
  <c r="U4354" i="3"/>
  <c r="J4354" i="3"/>
  <c r="I4354" i="3"/>
  <c r="H4354" i="3"/>
  <c r="V4353" i="3"/>
  <c r="U4353" i="3"/>
  <c r="J4353" i="3"/>
  <c r="I4353" i="3"/>
  <c r="H4353" i="3"/>
  <c r="V4352" i="3"/>
  <c r="U4352" i="3"/>
  <c r="J4352" i="3"/>
  <c r="I4352" i="3"/>
  <c r="H4352" i="3"/>
  <c r="V4351" i="3"/>
  <c r="U4351" i="3"/>
  <c r="J4351" i="3"/>
  <c r="I4351" i="3"/>
  <c r="H4351" i="3"/>
  <c r="V4350" i="3"/>
  <c r="U4350" i="3"/>
  <c r="J4350" i="3"/>
  <c r="I4350" i="3"/>
  <c r="H4350" i="3"/>
  <c r="V4349" i="3"/>
  <c r="U4349" i="3"/>
  <c r="J4349" i="3"/>
  <c r="I4349" i="3"/>
  <c r="H4349" i="3"/>
  <c r="V4348" i="3"/>
  <c r="U4348" i="3"/>
  <c r="J4348" i="3"/>
  <c r="I4348" i="3"/>
  <c r="H4348" i="3"/>
  <c r="V4347" i="3"/>
  <c r="U4347" i="3"/>
  <c r="J4347" i="3"/>
  <c r="I4347" i="3"/>
  <c r="H4347" i="3"/>
  <c r="V4346" i="3"/>
  <c r="U4346" i="3"/>
  <c r="J4346" i="3"/>
  <c r="I4346" i="3"/>
  <c r="H4346" i="3"/>
  <c r="V4345" i="3"/>
  <c r="U4345" i="3"/>
  <c r="J4345" i="3"/>
  <c r="I4345" i="3"/>
  <c r="H4345" i="3"/>
  <c r="V4344" i="3"/>
  <c r="U4344" i="3"/>
  <c r="J4344" i="3"/>
  <c r="I4344" i="3"/>
  <c r="H4344" i="3"/>
  <c r="V4343" i="3"/>
  <c r="U4343" i="3"/>
  <c r="J4343" i="3"/>
  <c r="I4343" i="3"/>
  <c r="H4343" i="3"/>
  <c r="V4342" i="3"/>
  <c r="U4342" i="3"/>
  <c r="J4342" i="3"/>
  <c r="I4342" i="3"/>
  <c r="H4342" i="3"/>
  <c r="V4341" i="3"/>
  <c r="U4341" i="3"/>
  <c r="J4341" i="3"/>
  <c r="I4341" i="3"/>
  <c r="H4341" i="3"/>
  <c r="V4340" i="3"/>
  <c r="U4340" i="3"/>
  <c r="J4340" i="3"/>
  <c r="I4340" i="3"/>
  <c r="H4340" i="3"/>
  <c r="V4339" i="3"/>
  <c r="U4339" i="3"/>
  <c r="J4339" i="3"/>
  <c r="I4339" i="3"/>
  <c r="H4339" i="3"/>
  <c r="V4338" i="3"/>
  <c r="U4338" i="3"/>
  <c r="J4338" i="3"/>
  <c r="I4338" i="3"/>
  <c r="H4338" i="3"/>
  <c r="V4337" i="3"/>
  <c r="U4337" i="3"/>
  <c r="J4337" i="3"/>
  <c r="I4337" i="3"/>
  <c r="H4337" i="3"/>
  <c r="V4336" i="3"/>
  <c r="U4336" i="3"/>
  <c r="J4336" i="3"/>
  <c r="I4336" i="3"/>
  <c r="H4336" i="3"/>
  <c r="V4335" i="3"/>
  <c r="U4335" i="3"/>
  <c r="J4335" i="3"/>
  <c r="I4335" i="3"/>
  <c r="H4335" i="3"/>
  <c r="V4334" i="3"/>
  <c r="U4334" i="3"/>
  <c r="J4334" i="3"/>
  <c r="I4334" i="3"/>
  <c r="H4334" i="3"/>
  <c r="V4333" i="3"/>
  <c r="U4333" i="3"/>
  <c r="J4333" i="3"/>
  <c r="I4333" i="3"/>
  <c r="H4333" i="3"/>
  <c r="V4332" i="3"/>
  <c r="U4332" i="3"/>
  <c r="J4332" i="3"/>
  <c r="I4332" i="3"/>
  <c r="H4332" i="3"/>
  <c r="V4331" i="3"/>
  <c r="U4331" i="3"/>
  <c r="J4331" i="3"/>
  <c r="I4331" i="3"/>
  <c r="H4331" i="3"/>
  <c r="V4330" i="3"/>
  <c r="U4330" i="3"/>
  <c r="J4330" i="3"/>
  <c r="I4330" i="3"/>
  <c r="H4330" i="3"/>
  <c r="V4329" i="3"/>
  <c r="U4329" i="3"/>
  <c r="J4329" i="3"/>
  <c r="I4329" i="3"/>
  <c r="H4329" i="3"/>
  <c r="V4328" i="3"/>
  <c r="U4328" i="3"/>
  <c r="J4328" i="3"/>
  <c r="I4328" i="3"/>
  <c r="H4328" i="3"/>
  <c r="V4327" i="3"/>
  <c r="U4327" i="3"/>
  <c r="J4327" i="3"/>
  <c r="I4327" i="3"/>
  <c r="H4327" i="3"/>
  <c r="V4326" i="3"/>
  <c r="U4326" i="3"/>
  <c r="J4326" i="3"/>
  <c r="I4326" i="3"/>
  <c r="H4326" i="3"/>
  <c r="V4325" i="3"/>
  <c r="U4325" i="3"/>
  <c r="J4325" i="3"/>
  <c r="I4325" i="3"/>
  <c r="H4325" i="3"/>
  <c r="V4324" i="3"/>
  <c r="U4324" i="3"/>
  <c r="J4324" i="3"/>
  <c r="I4324" i="3"/>
  <c r="H4324" i="3"/>
  <c r="V4323" i="3"/>
  <c r="U4323" i="3"/>
  <c r="J4323" i="3"/>
  <c r="I4323" i="3"/>
  <c r="H4323" i="3"/>
  <c r="V4322" i="3"/>
  <c r="U4322" i="3"/>
  <c r="J4322" i="3"/>
  <c r="I4322" i="3"/>
  <c r="H4322" i="3"/>
  <c r="V4321" i="3"/>
  <c r="U4321" i="3"/>
  <c r="J4321" i="3"/>
  <c r="I4321" i="3"/>
  <c r="H4321" i="3"/>
  <c r="V4320" i="3"/>
  <c r="U4320" i="3"/>
  <c r="J4320" i="3"/>
  <c r="I4320" i="3"/>
  <c r="H4320" i="3"/>
  <c r="V4319" i="3"/>
  <c r="U4319" i="3"/>
  <c r="J4319" i="3"/>
  <c r="I4319" i="3"/>
  <c r="H4319" i="3"/>
  <c r="V4318" i="3"/>
  <c r="U4318" i="3"/>
  <c r="J4318" i="3"/>
  <c r="I4318" i="3"/>
  <c r="H4318" i="3"/>
  <c r="V4317" i="3"/>
  <c r="U4317" i="3"/>
  <c r="J4317" i="3"/>
  <c r="I4317" i="3"/>
  <c r="H4317" i="3"/>
  <c r="V4316" i="3"/>
  <c r="U4316" i="3"/>
  <c r="J4316" i="3"/>
  <c r="I4316" i="3"/>
  <c r="H4316" i="3"/>
  <c r="V4315" i="3"/>
  <c r="U4315" i="3"/>
  <c r="J4315" i="3"/>
  <c r="I4315" i="3"/>
  <c r="H4315" i="3"/>
  <c r="V4314" i="3"/>
  <c r="U4314" i="3"/>
  <c r="J4314" i="3"/>
  <c r="I4314" i="3"/>
  <c r="H4314" i="3"/>
  <c r="V4313" i="3"/>
  <c r="U4313" i="3"/>
  <c r="J4313" i="3"/>
  <c r="I4313" i="3"/>
  <c r="H4313" i="3"/>
  <c r="V4312" i="3"/>
  <c r="U4312" i="3"/>
  <c r="J4312" i="3"/>
  <c r="I4312" i="3"/>
  <c r="H4312" i="3"/>
  <c r="V4311" i="3"/>
  <c r="U4311" i="3"/>
  <c r="J4311" i="3"/>
  <c r="I4311" i="3"/>
  <c r="H4311" i="3"/>
  <c r="V4310" i="3"/>
  <c r="U4310" i="3"/>
  <c r="J4310" i="3"/>
  <c r="I4310" i="3"/>
  <c r="H4310" i="3"/>
  <c r="V4309" i="3"/>
  <c r="U4309" i="3"/>
  <c r="J4309" i="3"/>
  <c r="I4309" i="3"/>
  <c r="H4309" i="3"/>
  <c r="V4308" i="3"/>
  <c r="U4308" i="3"/>
  <c r="J4308" i="3"/>
  <c r="I4308" i="3"/>
  <c r="H4308" i="3"/>
  <c r="V4307" i="3"/>
  <c r="U4307" i="3"/>
  <c r="J4307" i="3"/>
  <c r="I4307" i="3"/>
  <c r="H4307" i="3"/>
  <c r="V4306" i="3"/>
  <c r="U4306" i="3"/>
  <c r="J4306" i="3"/>
  <c r="I4306" i="3"/>
  <c r="H4306" i="3"/>
  <c r="V4305" i="3"/>
  <c r="U4305" i="3"/>
  <c r="J4305" i="3"/>
  <c r="I4305" i="3"/>
  <c r="H4305" i="3"/>
  <c r="V4304" i="3"/>
  <c r="U4304" i="3"/>
  <c r="J4304" i="3"/>
  <c r="I4304" i="3"/>
  <c r="H4304" i="3"/>
  <c r="V4303" i="3"/>
  <c r="U4303" i="3"/>
  <c r="J4303" i="3"/>
  <c r="I4303" i="3"/>
  <c r="H4303" i="3"/>
  <c r="V4302" i="3"/>
  <c r="U4302" i="3"/>
  <c r="J4302" i="3"/>
  <c r="I4302" i="3"/>
  <c r="H4302" i="3"/>
  <c r="V4301" i="3"/>
  <c r="U4301" i="3"/>
  <c r="J4301" i="3"/>
  <c r="I4301" i="3"/>
  <c r="H4301" i="3"/>
  <c r="V4300" i="3"/>
  <c r="U4300" i="3"/>
  <c r="J4300" i="3"/>
  <c r="I4300" i="3"/>
  <c r="H4300" i="3"/>
  <c r="V4299" i="3"/>
  <c r="U4299" i="3"/>
  <c r="J4299" i="3"/>
  <c r="I4299" i="3"/>
  <c r="H4299" i="3"/>
  <c r="V4298" i="3"/>
  <c r="U4298" i="3"/>
  <c r="J4298" i="3"/>
  <c r="I4298" i="3"/>
  <c r="H4298" i="3"/>
  <c r="V4297" i="3"/>
  <c r="U4297" i="3"/>
  <c r="J4297" i="3"/>
  <c r="I4297" i="3"/>
  <c r="H4297" i="3"/>
  <c r="V4296" i="3"/>
  <c r="U4296" i="3"/>
  <c r="J4296" i="3"/>
  <c r="I4296" i="3"/>
  <c r="H4296" i="3"/>
  <c r="V4295" i="3"/>
  <c r="U4295" i="3"/>
  <c r="J4295" i="3"/>
  <c r="I4295" i="3"/>
  <c r="H4295" i="3"/>
  <c r="V4294" i="3"/>
  <c r="U4294" i="3"/>
  <c r="J4294" i="3"/>
  <c r="I4294" i="3"/>
  <c r="H4294" i="3"/>
  <c r="V4293" i="3"/>
  <c r="U4293" i="3"/>
  <c r="J4293" i="3"/>
  <c r="I4293" i="3"/>
  <c r="H4293" i="3"/>
  <c r="V4292" i="3"/>
  <c r="U4292" i="3"/>
  <c r="J4292" i="3"/>
  <c r="I4292" i="3"/>
  <c r="H4292" i="3"/>
  <c r="V4291" i="3"/>
  <c r="U4291" i="3"/>
  <c r="J4291" i="3"/>
  <c r="I4291" i="3"/>
  <c r="H4291" i="3"/>
  <c r="V4290" i="3"/>
  <c r="U4290" i="3"/>
  <c r="J4290" i="3"/>
  <c r="I4290" i="3"/>
  <c r="H4290" i="3"/>
  <c r="V4289" i="3"/>
  <c r="U4289" i="3"/>
  <c r="J4289" i="3"/>
  <c r="I4289" i="3"/>
  <c r="H4289" i="3"/>
  <c r="V4288" i="3"/>
  <c r="U4288" i="3"/>
  <c r="J4288" i="3"/>
  <c r="I4288" i="3"/>
  <c r="H4288" i="3"/>
  <c r="V4287" i="3"/>
  <c r="U4287" i="3"/>
  <c r="J4287" i="3"/>
  <c r="I4287" i="3"/>
  <c r="H4287" i="3"/>
  <c r="V4286" i="3"/>
  <c r="U4286" i="3"/>
  <c r="J4286" i="3"/>
  <c r="I4286" i="3"/>
  <c r="H4286" i="3"/>
  <c r="V4285" i="3"/>
  <c r="U4285" i="3"/>
  <c r="J4285" i="3"/>
  <c r="I4285" i="3"/>
  <c r="H4285" i="3"/>
  <c r="V4284" i="3"/>
  <c r="U4284" i="3"/>
  <c r="J4284" i="3"/>
  <c r="I4284" i="3"/>
  <c r="H4284" i="3"/>
  <c r="V4283" i="3"/>
  <c r="U4283" i="3"/>
  <c r="J4283" i="3"/>
  <c r="I4283" i="3"/>
  <c r="H4283" i="3"/>
  <c r="V4282" i="3"/>
  <c r="U4282" i="3"/>
  <c r="J4282" i="3"/>
  <c r="I4282" i="3"/>
  <c r="H4282" i="3"/>
  <c r="V4281" i="3"/>
  <c r="U4281" i="3"/>
  <c r="J4281" i="3"/>
  <c r="I4281" i="3"/>
  <c r="H4281" i="3"/>
  <c r="V4280" i="3"/>
  <c r="U4280" i="3"/>
  <c r="J4280" i="3"/>
  <c r="I4280" i="3"/>
  <c r="H4280" i="3"/>
  <c r="V4279" i="3"/>
  <c r="U4279" i="3"/>
  <c r="J4279" i="3"/>
  <c r="I4279" i="3"/>
  <c r="H4279" i="3"/>
  <c r="V4278" i="3"/>
  <c r="U4278" i="3"/>
  <c r="J4278" i="3"/>
  <c r="I4278" i="3"/>
  <c r="H4278" i="3"/>
  <c r="V4277" i="3"/>
  <c r="U4277" i="3"/>
  <c r="J4277" i="3"/>
  <c r="I4277" i="3"/>
  <c r="H4277" i="3"/>
  <c r="V4276" i="3"/>
  <c r="U4276" i="3"/>
  <c r="J4276" i="3"/>
  <c r="I4276" i="3"/>
  <c r="H4276" i="3"/>
  <c r="V4275" i="3"/>
  <c r="U4275" i="3"/>
  <c r="J4275" i="3"/>
  <c r="I4275" i="3"/>
  <c r="H4275" i="3"/>
  <c r="V4274" i="3"/>
  <c r="U4274" i="3"/>
  <c r="J4274" i="3"/>
  <c r="I4274" i="3"/>
  <c r="H4274" i="3"/>
  <c r="V4273" i="3"/>
  <c r="U4273" i="3"/>
  <c r="J4273" i="3"/>
  <c r="I4273" i="3"/>
  <c r="H4273" i="3"/>
  <c r="V4272" i="3"/>
  <c r="U4272" i="3"/>
  <c r="J4272" i="3"/>
  <c r="I4272" i="3"/>
  <c r="H4272" i="3"/>
  <c r="V4271" i="3"/>
  <c r="U4271" i="3"/>
  <c r="J4271" i="3"/>
  <c r="I4271" i="3"/>
  <c r="H4271" i="3"/>
  <c r="V4270" i="3"/>
  <c r="U4270" i="3"/>
  <c r="J4270" i="3"/>
  <c r="I4270" i="3"/>
  <c r="H4270" i="3"/>
  <c r="V4269" i="3"/>
  <c r="U4269" i="3"/>
  <c r="J4269" i="3"/>
  <c r="I4269" i="3"/>
  <c r="H4269" i="3"/>
  <c r="V4268" i="3"/>
  <c r="U4268" i="3"/>
  <c r="J4268" i="3"/>
  <c r="I4268" i="3"/>
  <c r="H4268" i="3"/>
  <c r="V4267" i="3"/>
  <c r="U4267" i="3"/>
  <c r="J4267" i="3"/>
  <c r="I4267" i="3"/>
  <c r="H4267" i="3"/>
  <c r="V4266" i="3"/>
  <c r="U4266" i="3"/>
  <c r="J4266" i="3"/>
  <c r="I4266" i="3"/>
  <c r="H4266" i="3"/>
  <c r="V4265" i="3"/>
  <c r="U4265" i="3"/>
  <c r="J4265" i="3"/>
  <c r="I4265" i="3"/>
  <c r="H4265" i="3"/>
  <c r="V4264" i="3"/>
  <c r="U4264" i="3"/>
  <c r="J4264" i="3"/>
  <c r="I4264" i="3"/>
  <c r="H4264" i="3"/>
  <c r="V4263" i="3"/>
  <c r="U4263" i="3"/>
  <c r="J4263" i="3"/>
  <c r="I4263" i="3"/>
  <c r="H4263" i="3"/>
  <c r="V4262" i="3"/>
  <c r="U4262" i="3"/>
  <c r="J4262" i="3"/>
  <c r="I4262" i="3"/>
  <c r="H4262" i="3"/>
  <c r="V4261" i="3"/>
  <c r="U4261" i="3"/>
  <c r="J4261" i="3"/>
  <c r="I4261" i="3"/>
  <c r="H4261" i="3"/>
  <c r="V4260" i="3"/>
  <c r="U4260" i="3"/>
  <c r="J4260" i="3"/>
  <c r="I4260" i="3"/>
  <c r="H4260" i="3"/>
  <c r="V4259" i="3"/>
  <c r="U4259" i="3"/>
  <c r="J4259" i="3"/>
  <c r="I4259" i="3"/>
  <c r="H4259" i="3"/>
  <c r="V4258" i="3"/>
  <c r="U4258" i="3"/>
  <c r="J4258" i="3"/>
  <c r="I4258" i="3"/>
  <c r="H4258" i="3"/>
  <c r="V4257" i="3"/>
  <c r="U4257" i="3"/>
  <c r="J4257" i="3"/>
  <c r="I4257" i="3"/>
  <c r="H4257" i="3"/>
  <c r="V4256" i="3"/>
  <c r="U4256" i="3"/>
  <c r="J4256" i="3"/>
  <c r="I4256" i="3"/>
  <c r="H4256" i="3"/>
  <c r="V4255" i="3"/>
  <c r="U4255" i="3"/>
  <c r="J4255" i="3"/>
  <c r="I4255" i="3"/>
  <c r="H4255" i="3"/>
  <c r="V4254" i="3"/>
  <c r="U4254" i="3"/>
  <c r="J4254" i="3"/>
  <c r="I4254" i="3"/>
  <c r="H4254" i="3"/>
  <c r="V4253" i="3"/>
  <c r="U4253" i="3"/>
  <c r="J4253" i="3"/>
  <c r="I4253" i="3"/>
  <c r="H4253" i="3"/>
  <c r="V4252" i="3"/>
  <c r="U4252" i="3"/>
  <c r="J4252" i="3"/>
  <c r="I4252" i="3"/>
  <c r="H4252" i="3"/>
  <c r="V4251" i="3"/>
  <c r="U4251" i="3"/>
  <c r="J4251" i="3"/>
  <c r="I4251" i="3"/>
  <c r="H4251" i="3"/>
  <c r="V4250" i="3"/>
  <c r="U4250" i="3"/>
  <c r="J4250" i="3"/>
  <c r="I4250" i="3"/>
  <c r="H4250" i="3"/>
  <c r="V4249" i="3"/>
  <c r="U4249" i="3"/>
  <c r="J4249" i="3"/>
  <c r="I4249" i="3"/>
  <c r="H4249" i="3"/>
  <c r="V4248" i="3"/>
  <c r="U4248" i="3"/>
  <c r="J4248" i="3"/>
  <c r="I4248" i="3"/>
  <c r="H4248" i="3"/>
  <c r="V4247" i="3"/>
  <c r="U4247" i="3"/>
  <c r="J4247" i="3"/>
  <c r="I4247" i="3"/>
  <c r="H4247" i="3"/>
  <c r="V4246" i="3"/>
  <c r="U4246" i="3"/>
  <c r="J4246" i="3"/>
  <c r="I4246" i="3"/>
  <c r="H4246" i="3"/>
  <c r="V4245" i="3"/>
  <c r="U4245" i="3"/>
  <c r="J4245" i="3"/>
  <c r="I4245" i="3"/>
  <c r="H4245" i="3"/>
  <c r="V4244" i="3"/>
  <c r="U4244" i="3"/>
  <c r="J4244" i="3"/>
  <c r="I4244" i="3"/>
  <c r="H4244" i="3"/>
  <c r="V4243" i="3"/>
  <c r="U4243" i="3"/>
  <c r="J4243" i="3"/>
  <c r="I4243" i="3"/>
  <c r="H4243" i="3"/>
  <c r="V4242" i="3"/>
  <c r="U4242" i="3"/>
  <c r="J4242" i="3"/>
  <c r="I4242" i="3"/>
  <c r="H4242" i="3"/>
  <c r="V4241" i="3"/>
  <c r="U4241" i="3"/>
  <c r="J4241" i="3"/>
  <c r="I4241" i="3"/>
  <c r="H4241" i="3"/>
  <c r="V4240" i="3"/>
  <c r="U4240" i="3"/>
  <c r="J4240" i="3"/>
  <c r="I4240" i="3"/>
  <c r="H4240" i="3"/>
  <c r="V4239" i="3"/>
  <c r="U4239" i="3"/>
  <c r="J4239" i="3"/>
  <c r="I4239" i="3"/>
  <c r="H4239" i="3"/>
  <c r="V4238" i="3"/>
  <c r="U4238" i="3"/>
  <c r="J4238" i="3"/>
  <c r="I4238" i="3"/>
  <c r="H4238" i="3"/>
  <c r="V4237" i="3"/>
  <c r="U4237" i="3"/>
  <c r="J4237" i="3"/>
  <c r="I4237" i="3"/>
  <c r="H4237" i="3"/>
  <c r="V4236" i="3"/>
  <c r="U4236" i="3"/>
  <c r="J4236" i="3"/>
  <c r="I4236" i="3"/>
  <c r="H4236" i="3"/>
  <c r="V4235" i="3"/>
  <c r="U4235" i="3"/>
  <c r="J4235" i="3"/>
  <c r="I4235" i="3"/>
  <c r="H4235" i="3"/>
  <c r="V4234" i="3"/>
  <c r="U4234" i="3"/>
  <c r="J4234" i="3"/>
  <c r="I4234" i="3"/>
  <c r="H4234" i="3"/>
  <c r="V4233" i="3"/>
  <c r="U4233" i="3"/>
  <c r="J4233" i="3"/>
  <c r="I4233" i="3"/>
  <c r="H4233" i="3"/>
  <c r="V4232" i="3"/>
  <c r="U4232" i="3"/>
  <c r="J4232" i="3"/>
  <c r="I4232" i="3"/>
  <c r="H4232" i="3"/>
  <c r="V4231" i="3"/>
  <c r="U4231" i="3"/>
  <c r="J4231" i="3"/>
  <c r="I4231" i="3"/>
  <c r="H4231" i="3"/>
  <c r="V4230" i="3"/>
  <c r="U4230" i="3"/>
  <c r="J4230" i="3"/>
  <c r="I4230" i="3"/>
  <c r="H4230" i="3"/>
  <c r="V4229" i="3"/>
  <c r="U4229" i="3"/>
  <c r="J4229" i="3"/>
  <c r="I4229" i="3"/>
  <c r="H4229" i="3"/>
  <c r="V4228" i="3"/>
  <c r="U4228" i="3"/>
  <c r="J4228" i="3"/>
  <c r="I4228" i="3"/>
  <c r="H4228" i="3"/>
  <c r="V4227" i="3"/>
  <c r="U4227" i="3"/>
  <c r="J4227" i="3"/>
  <c r="I4227" i="3"/>
  <c r="H4227" i="3"/>
  <c r="V4226" i="3"/>
  <c r="U4226" i="3"/>
  <c r="J4226" i="3"/>
  <c r="I4226" i="3"/>
  <c r="H4226" i="3"/>
  <c r="V4225" i="3"/>
  <c r="U4225" i="3"/>
  <c r="J4225" i="3"/>
  <c r="I4225" i="3"/>
  <c r="H4225" i="3"/>
  <c r="V4224" i="3"/>
  <c r="U4224" i="3"/>
  <c r="J4224" i="3"/>
  <c r="I4224" i="3"/>
  <c r="H4224" i="3"/>
  <c r="V4223" i="3"/>
  <c r="U4223" i="3"/>
  <c r="J4223" i="3"/>
  <c r="I4223" i="3"/>
  <c r="H4223" i="3"/>
  <c r="V4222" i="3"/>
  <c r="U4222" i="3"/>
  <c r="J4222" i="3"/>
  <c r="I4222" i="3"/>
  <c r="H4222" i="3"/>
  <c r="V4221" i="3"/>
  <c r="U4221" i="3"/>
  <c r="J4221" i="3"/>
  <c r="I4221" i="3"/>
  <c r="H4221" i="3"/>
  <c r="V4220" i="3"/>
  <c r="U4220" i="3"/>
  <c r="J4220" i="3"/>
  <c r="I4220" i="3"/>
  <c r="H4220" i="3"/>
  <c r="V4219" i="3"/>
  <c r="U4219" i="3"/>
  <c r="J4219" i="3"/>
  <c r="I4219" i="3"/>
  <c r="H4219" i="3"/>
  <c r="V4218" i="3"/>
  <c r="U4218" i="3"/>
  <c r="J4218" i="3"/>
  <c r="I4218" i="3"/>
  <c r="H4218" i="3"/>
  <c r="V4217" i="3"/>
  <c r="U4217" i="3"/>
  <c r="J4217" i="3"/>
  <c r="I4217" i="3"/>
  <c r="H4217" i="3"/>
  <c r="V4216" i="3"/>
  <c r="U4216" i="3"/>
  <c r="J4216" i="3"/>
  <c r="I4216" i="3"/>
  <c r="H4216" i="3"/>
  <c r="V4215" i="3"/>
  <c r="U4215" i="3"/>
  <c r="J4215" i="3"/>
  <c r="I4215" i="3"/>
  <c r="H4215" i="3"/>
  <c r="V4214" i="3"/>
  <c r="U4214" i="3"/>
  <c r="J4214" i="3"/>
  <c r="I4214" i="3"/>
  <c r="H4214" i="3"/>
  <c r="V4213" i="3"/>
  <c r="U4213" i="3"/>
  <c r="J4213" i="3"/>
  <c r="I4213" i="3"/>
  <c r="H4213" i="3"/>
  <c r="V4212" i="3"/>
  <c r="U4212" i="3"/>
  <c r="J4212" i="3"/>
  <c r="I4212" i="3"/>
  <c r="H4212" i="3"/>
  <c r="V4211" i="3"/>
  <c r="U4211" i="3"/>
  <c r="J4211" i="3"/>
  <c r="I4211" i="3"/>
  <c r="H4211" i="3"/>
  <c r="V4210" i="3"/>
  <c r="U4210" i="3"/>
  <c r="J4210" i="3"/>
  <c r="I4210" i="3"/>
  <c r="H4210" i="3"/>
  <c r="V4209" i="3"/>
  <c r="U4209" i="3"/>
  <c r="J4209" i="3"/>
  <c r="I4209" i="3"/>
  <c r="H4209" i="3"/>
  <c r="V4208" i="3"/>
  <c r="U4208" i="3"/>
  <c r="J4208" i="3"/>
  <c r="I4208" i="3"/>
  <c r="H4208" i="3"/>
  <c r="V4207" i="3"/>
  <c r="U4207" i="3"/>
  <c r="J4207" i="3"/>
  <c r="I4207" i="3"/>
  <c r="H4207" i="3"/>
  <c r="V4206" i="3"/>
  <c r="U4206" i="3"/>
  <c r="J4206" i="3"/>
  <c r="I4206" i="3"/>
  <c r="H4206" i="3"/>
  <c r="V4205" i="3"/>
  <c r="U4205" i="3"/>
  <c r="J4205" i="3"/>
  <c r="I4205" i="3"/>
  <c r="H4205" i="3"/>
  <c r="V4204" i="3"/>
  <c r="U4204" i="3"/>
  <c r="J4204" i="3"/>
  <c r="I4204" i="3"/>
  <c r="H4204" i="3"/>
  <c r="V4203" i="3"/>
  <c r="U4203" i="3"/>
  <c r="J4203" i="3"/>
  <c r="I4203" i="3"/>
  <c r="H4203" i="3"/>
  <c r="V4202" i="3"/>
  <c r="U4202" i="3"/>
  <c r="J4202" i="3"/>
  <c r="I4202" i="3"/>
  <c r="H4202" i="3"/>
  <c r="V4201" i="3"/>
  <c r="U4201" i="3"/>
  <c r="J4201" i="3"/>
  <c r="I4201" i="3"/>
  <c r="H4201" i="3"/>
  <c r="V4200" i="3"/>
  <c r="U4200" i="3"/>
  <c r="J4200" i="3"/>
  <c r="I4200" i="3"/>
  <c r="H4200" i="3"/>
  <c r="V4199" i="3"/>
  <c r="U4199" i="3"/>
  <c r="J4199" i="3"/>
  <c r="I4199" i="3"/>
  <c r="H4199" i="3"/>
  <c r="V4198" i="3"/>
  <c r="U4198" i="3"/>
  <c r="J4198" i="3"/>
  <c r="I4198" i="3"/>
  <c r="H4198" i="3"/>
  <c r="V4197" i="3"/>
  <c r="U4197" i="3"/>
  <c r="J4197" i="3"/>
  <c r="I4197" i="3"/>
  <c r="H4197" i="3"/>
  <c r="V4196" i="3"/>
  <c r="U4196" i="3"/>
  <c r="J4196" i="3"/>
  <c r="I4196" i="3"/>
  <c r="H4196" i="3"/>
  <c r="V4195" i="3"/>
  <c r="U4195" i="3"/>
  <c r="J4195" i="3"/>
  <c r="I4195" i="3"/>
  <c r="H4195" i="3"/>
  <c r="V4194" i="3"/>
  <c r="U4194" i="3"/>
  <c r="J4194" i="3"/>
  <c r="I4194" i="3"/>
  <c r="H4194" i="3"/>
  <c r="V4193" i="3"/>
  <c r="U4193" i="3"/>
  <c r="J4193" i="3"/>
  <c r="I4193" i="3"/>
  <c r="H4193" i="3"/>
  <c r="V4192" i="3"/>
  <c r="U4192" i="3"/>
  <c r="J4192" i="3"/>
  <c r="I4192" i="3"/>
  <c r="H4192" i="3"/>
  <c r="V4191" i="3"/>
  <c r="U4191" i="3"/>
  <c r="J4191" i="3"/>
  <c r="I4191" i="3"/>
  <c r="H4191" i="3"/>
  <c r="V4190" i="3"/>
  <c r="U4190" i="3"/>
  <c r="J4190" i="3"/>
  <c r="I4190" i="3"/>
  <c r="H4190" i="3"/>
  <c r="V4189" i="3"/>
  <c r="U4189" i="3"/>
  <c r="J4189" i="3"/>
  <c r="I4189" i="3"/>
  <c r="H4189" i="3"/>
  <c r="V4188" i="3"/>
  <c r="U4188" i="3"/>
  <c r="J4188" i="3"/>
  <c r="I4188" i="3"/>
  <c r="H4188" i="3"/>
  <c r="V4187" i="3"/>
  <c r="U4187" i="3"/>
  <c r="J4187" i="3"/>
  <c r="I4187" i="3"/>
  <c r="H4187" i="3"/>
  <c r="V4186" i="3"/>
  <c r="U4186" i="3"/>
  <c r="J4186" i="3"/>
  <c r="I4186" i="3"/>
  <c r="H4186" i="3"/>
  <c r="V4185" i="3"/>
  <c r="U4185" i="3"/>
  <c r="J4185" i="3"/>
  <c r="I4185" i="3"/>
  <c r="H4185" i="3"/>
  <c r="V4184" i="3"/>
  <c r="U4184" i="3"/>
  <c r="J4184" i="3"/>
  <c r="I4184" i="3"/>
  <c r="H4184" i="3"/>
  <c r="V4183" i="3"/>
  <c r="U4183" i="3"/>
  <c r="J4183" i="3"/>
  <c r="I4183" i="3"/>
  <c r="H4183" i="3"/>
  <c r="V4182" i="3"/>
  <c r="U4182" i="3"/>
  <c r="J4182" i="3"/>
  <c r="I4182" i="3"/>
  <c r="H4182" i="3"/>
  <c r="V4181" i="3"/>
  <c r="U4181" i="3"/>
  <c r="J4181" i="3"/>
  <c r="I4181" i="3"/>
  <c r="H4181" i="3"/>
  <c r="V4180" i="3"/>
  <c r="U4180" i="3"/>
  <c r="J4180" i="3"/>
  <c r="I4180" i="3"/>
  <c r="H4180" i="3"/>
  <c r="V4179" i="3"/>
  <c r="U4179" i="3"/>
  <c r="J4179" i="3"/>
  <c r="I4179" i="3"/>
  <c r="H4179" i="3"/>
  <c r="V4178" i="3"/>
  <c r="U4178" i="3"/>
  <c r="J4178" i="3"/>
  <c r="I4178" i="3"/>
  <c r="H4178" i="3"/>
  <c r="V4177" i="3"/>
  <c r="U4177" i="3"/>
  <c r="J4177" i="3"/>
  <c r="I4177" i="3"/>
  <c r="H4177" i="3"/>
  <c r="V4176" i="3"/>
  <c r="U4176" i="3"/>
  <c r="J4176" i="3"/>
  <c r="I4176" i="3"/>
  <c r="H4176" i="3"/>
  <c r="V4175" i="3"/>
  <c r="U4175" i="3"/>
  <c r="J4175" i="3"/>
  <c r="I4175" i="3"/>
  <c r="H4175" i="3"/>
  <c r="V4174" i="3"/>
  <c r="U4174" i="3"/>
  <c r="J4174" i="3"/>
  <c r="I4174" i="3"/>
  <c r="H4174" i="3"/>
  <c r="V4173" i="3"/>
  <c r="U4173" i="3"/>
  <c r="J4173" i="3"/>
  <c r="I4173" i="3"/>
  <c r="H4173" i="3"/>
  <c r="V4172" i="3"/>
  <c r="U4172" i="3"/>
  <c r="J4172" i="3"/>
  <c r="I4172" i="3"/>
  <c r="H4172" i="3"/>
  <c r="V4171" i="3"/>
  <c r="U4171" i="3"/>
  <c r="J4171" i="3"/>
  <c r="I4171" i="3"/>
  <c r="H4171" i="3"/>
  <c r="V4170" i="3"/>
  <c r="U4170" i="3"/>
  <c r="J4170" i="3"/>
  <c r="I4170" i="3"/>
  <c r="H4170" i="3"/>
  <c r="V4169" i="3"/>
  <c r="U4169" i="3"/>
  <c r="J4169" i="3"/>
  <c r="I4169" i="3"/>
  <c r="H4169" i="3"/>
  <c r="V4168" i="3"/>
  <c r="U4168" i="3"/>
  <c r="J4168" i="3"/>
  <c r="I4168" i="3"/>
  <c r="H4168" i="3"/>
  <c r="V4167" i="3"/>
  <c r="U4167" i="3"/>
  <c r="J4167" i="3"/>
  <c r="I4167" i="3"/>
  <c r="H4167" i="3"/>
  <c r="V4166" i="3"/>
  <c r="U4166" i="3"/>
  <c r="J4166" i="3"/>
  <c r="I4166" i="3"/>
  <c r="H4166" i="3"/>
  <c r="V4165" i="3"/>
  <c r="U4165" i="3"/>
  <c r="J4165" i="3"/>
  <c r="I4165" i="3"/>
  <c r="H4165" i="3"/>
  <c r="V4164" i="3"/>
  <c r="U4164" i="3"/>
  <c r="J4164" i="3"/>
  <c r="I4164" i="3"/>
  <c r="H4164" i="3"/>
  <c r="V4163" i="3"/>
  <c r="U4163" i="3"/>
  <c r="J4163" i="3"/>
  <c r="I4163" i="3"/>
  <c r="H4163" i="3"/>
  <c r="V4162" i="3"/>
  <c r="U4162" i="3"/>
  <c r="J4162" i="3"/>
  <c r="I4162" i="3"/>
  <c r="H4162" i="3"/>
  <c r="V4161" i="3"/>
  <c r="U4161" i="3"/>
  <c r="J4161" i="3"/>
  <c r="I4161" i="3"/>
  <c r="H4161" i="3"/>
  <c r="V4160" i="3"/>
  <c r="U4160" i="3"/>
  <c r="J4160" i="3"/>
  <c r="I4160" i="3"/>
  <c r="H4160" i="3"/>
  <c r="V4159" i="3"/>
  <c r="U4159" i="3"/>
  <c r="J4159" i="3"/>
  <c r="I4159" i="3"/>
  <c r="H4159" i="3"/>
  <c r="V4158" i="3"/>
  <c r="U4158" i="3"/>
  <c r="J4158" i="3"/>
  <c r="I4158" i="3"/>
  <c r="H4158" i="3"/>
  <c r="V4157" i="3"/>
  <c r="U4157" i="3"/>
  <c r="J4157" i="3"/>
  <c r="I4157" i="3"/>
  <c r="H4157" i="3"/>
  <c r="V4156" i="3"/>
  <c r="U4156" i="3"/>
  <c r="J4156" i="3"/>
  <c r="I4156" i="3"/>
  <c r="H4156" i="3"/>
  <c r="V4155" i="3"/>
  <c r="U4155" i="3"/>
  <c r="J4155" i="3"/>
  <c r="I4155" i="3"/>
  <c r="H4155" i="3"/>
  <c r="V4154" i="3"/>
  <c r="U4154" i="3"/>
  <c r="J4154" i="3"/>
  <c r="I4154" i="3"/>
  <c r="H4154" i="3"/>
  <c r="V4153" i="3"/>
  <c r="U4153" i="3"/>
  <c r="J4153" i="3"/>
  <c r="I4153" i="3"/>
  <c r="H4153" i="3"/>
  <c r="V4152" i="3"/>
  <c r="U4152" i="3"/>
  <c r="J4152" i="3"/>
  <c r="I4152" i="3"/>
  <c r="H4152" i="3"/>
  <c r="V4151" i="3"/>
  <c r="U4151" i="3"/>
  <c r="J4151" i="3"/>
  <c r="I4151" i="3"/>
  <c r="H4151" i="3"/>
  <c r="V4150" i="3"/>
  <c r="U4150" i="3"/>
  <c r="J4150" i="3"/>
  <c r="I4150" i="3"/>
  <c r="H4150" i="3"/>
  <c r="V4149" i="3"/>
  <c r="U4149" i="3"/>
  <c r="J4149" i="3"/>
  <c r="I4149" i="3"/>
  <c r="H4149" i="3"/>
  <c r="V4148" i="3"/>
  <c r="U4148" i="3"/>
  <c r="J4148" i="3"/>
  <c r="I4148" i="3"/>
  <c r="H4148" i="3"/>
  <c r="V4147" i="3"/>
  <c r="U4147" i="3"/>
  <c r="J4147" i="3"/>
  <c r="I4147" i="3"/>
  <c r="H4147" i="3"/>
  <c r="V4146" i="3"/>
  <c r="U4146" i="3"/>
  <c r="J4146" i="3"/>
  <c r="I4146" i="3"/>
  <c r="H4146" i="3"/>
  <c r="V4145" i="3"/>
  <c r="U4145" i="3"/>
  <c r="J4145" i="3"/>
  <c r="I4145" i="3"/>
  <c r="H4145" i="3"/>
  <c r="V4144" i="3"/>
  <c r="U4144" i="3"/>
  <c r="J4144" i="3"/>
  <c r="I4144" i="3"/>
  <c r="H4144" i="3"/>
  <c r="V4143" i="3"/>
  <c r="U4143" i="3"/>
  <c r="J4143" i="3"/>
  <c r="I4143" i="3"/>
  <c r="H4143" i="3"/>
  <c r="V4142" i="3"/>
  <c r="U4142" i="3"/>
  <c r="J4142" i="3"/>
  <c r="I4142" i="3"/>
  <c r="H4142" i="3"/>
  <c r="V4141" i="3"/>
  <c r="U4141" i="3"/>
  <c r="J4141" i="3"/>
  <c r="I4141" i="3"/>
  <c r="H4141" i="3"/>
  <c r="V4140" i="3"/>
  <c r="U4140" i="3"/>
  <c r="J4140" i="3"/>
  <c r="I4140" i="3"/>
  <c r="H4140" i="3"/>
  <c r="V4139" i="3"/>
  <c r="U4139" i="3"/>
  <c r="J4139" i="3"/>
  <c r="I4139" i="3"/>
  <c r="H4139" i="3"/>
  <c r="V4138" i="3"/>
  <c r="U4138" i="3"/>
  <c r="J4138" i="3"/>
  <c r="I4138" i="3"/>
  <c r="H4138" i="3"/>
  <c r="V4137" i="3"/>
  <c r="U4137" i="3"/>
  <c r="J4137" i="3"/>
  <c r="I4137" i="3"/>
  <c r="H4137" i="3"/>
  <c r="V4136" i="3"/>
  <c r="U4136" i="3"/>
  <c r="J4136" i="3"/>
  <c r="I4136" i="3"/>
  <c r="H4136" i="3"/>
  <c r="V4135" i="3"/>
  <c r="U4135" i="3"/>
  <c r="J4135" i="3"/>
  <c r="I4135" i="3"/>
  <c r="H4135" i="3"/>
  <c r="V4134" i="3"/>
  <c r="U4134" i="3"/>
  <c r="J4134" i="3"/>
  <c r="I4134" i="3"/>
  <c r="H4134" i="3"/>
  <c r="V4133" i="3"/>
  <c r="U4133" i="3"/>
  <c r="J4133" i="3"/>
  <c r="I4133" i="3"/>
  <c r="H4133" i="3"/>
  <c r="V4132" i="3"/>
  <c r="U4132" i="3"/>
  <c r="J4132" i="3"/>
  <c r="I4132" i="3"/>
  <c r="H4132" i="3"/>
  <c r="V4131" i="3"/>
  <c r="U4131" i="3"/>
  <c r="J4131" i="3"/>
  <c r="I4131" i="3"/>
  <c r="H4131" i="3"/>
  <c r="V4130" i="3"/>
  <c r="U4130" i="3"/>
  <c r="J4130" i="3"/>
  <c r="I4130" i="3"/>
  <c r="H4130" i="3"/>
  <c r="V4129" i="3"/>
  <c r="U4129" i="3"/>
  <c r="J4129" i="3"/>
  <c r="I4129" i="3"/>
  <c r="H4129" i="3"/>
  <c r="V4128" i="3"/>
  <c r="U4128" i="3"/>
  <c r="J4128" i="3"/>
  <c r="I4128" i="3"/>
  <c r="H4128" i="3"/>
  <c r="V4127" i="3"/>
  <c r="U4127" i="3"/>
  <c r="J4127" i="3"/>
  <c r="I4127" i="3"/>
  <c r="H4127" i="3"/>
  <c r="V4126" i="3"/>
  <c r="U4126" i="3"/>
  <c r="J4126" i="3"/>
  <c r="I4126" i="3"/>
  <c r="H4126" i="3"/>
  <c r="V4125" i="3"/>
  <c r="U4125" i="3"/>
  <c r="J4125" i="3"/>
  <c r="I4125" i="3"/>
  <c r="H4125" i="3"/>
  <c r="V4124" i="3"/>
  <c r="U4124" i="3"/>
  <c r="J4124" i="3"/>
  <c r="I4124" i="3"/>
  <c r="H4124" i="3"/>
  <c r="V4123" i="3"/>
  <c r="U4123" i="3"/>
  <c r="J4123" i="3"/>
  <c r="I4123" i="3"/>
  <c r="H4123" i="3"/>
  <c r="V4122" i="3"/>
  <c r="U4122" i="3"/>
  <c r="J4122" i="3"/>
  <c r="I4122" i="3"/>
  <c r="H4122" i="3"/>
  <c r="V4121" i="3"/>
  <c r="U4121" i="3"/>
  <c r="J4121" i="3"/>
  <c r="I4121" i="3"/>
  <c r="H4121" i="3"/>
  <c r="V4120" i="3"/>
  <c r="U4120" i="3"/>
  <c r="J4120" i="3"/>
  <c r="I4120" i="3"/>
  <c r="H4120" i="3"/>
  <c r="V4119" i="3"/>
  <c r="U4119" i="3"/>
  <c r="J4119" i="3"/>
  <c r="I4119" i="3"/>
  <c r="H4119" i="3"/>
  <c r="V4118" i="3"/>
  <c r="U4118" i="3"/>
  <c r="J4118" i="3"/>
  <c r="I4118" i="3"/>
  <c r="H4118" i="3"/>
  <c r="V4117" i="3"/>
  <c r="U4117" i="3"/>
  <c r="J4117" i="3"/>
  <c r="I4117" i="3"/>
  <c r="H4117" i="3"/>
  <c r="V4116" i="3"/>
  <c r="U4116" i="3"/>
  <c r="J4116" i="3"/>
  <c r="I4116" i="3"/>
  <c r="H4116" i="3"/>
  <c r="V4115" i="3"/>
  <c r="U4115" i="3"/>
  <c r="J4115" i="3"/>
  <c r="I4115" i="3"/>
  <c r="H4115" i="3"/>
  <c r="V4114" i="3"/>
  <c r="U4114" i="3"/>
  <c r="J4114" i="3"/>
  <c r="I4114" i="3"/>
  <c r="H4114" i="3"/>
  <c r="V4113" i="3"/>
  <c r="U4113" i="3"/>
  <c r="J4113" i="3"/>
  <c r="I4113" i="3"/>
  <c r="H4113" i="3"/>
  <c r="V4112" i="3"/>
  <c r="U4112" i="3"/>
  <c r="J4112" i="3"/>
  <c r="I4112" i="3"/>
  <c r="H4112" i="3"/>
  <c r="V4111" i="3"/>
  <c r="U4111" i="3"/>
  <c r="J4111" i="3"/>
  <c r="I4111" i="3"/>
  <c r="H4111" i="3"/>
  <c r="V4110" i="3"/>
  <c r="U4110" i="3"/>
  <c r="J4110" i="3"/>
  <c r="I4110" i="3"/>
  <c r="H4110" i="3"/>
  <c r="V4109" i="3"/>
  <c r="U4109" i="3"/>
  <c r="J4109" i="3"/>
  <c r="I4109" i="3"/>
  <c r="H4109" i="3"/>
  <c r="V4108" i="3"/>
  <c r="U4108" i="3"/>
  <c r="J4108" i="3"/>
  <c r="I4108" i="3"/>
  <c r="H4108" i="3"/>
  <c r="V4107" i="3"/>
  <c r="U4107" i="3"/>
  <c r="J4107" i="3"/>
  <c r="I4107" i="3"/>
  <c r="H4107" i="3"/>
  <c r="V4106" i="3"/>
  <c r="U4106" i="3"/>
  <c r="J4106" i="3"/>
  <c r="I4106" i="3"/>
  <c r="H4106" i="3"/>
  <c r="V4105" i="3"/>
  <c r="U4105" i="3"/>
  <c r="J4105" i="3"/>
  <c r="I4105" i="3"/>
  <c r="H4105" i="3"/>
  <c r="V4104" i="3"/>
  <c r="U4104" i="3"/>
  <c r="J4104" i="3"/>
  <c r="I4104" i="3"/>
  <c r="H4104" i="3"/>
  <c r="V4103" i="3"/>
  <c r="U4103" i="3"/>
  <c r="J4103" i="3"/>
  <c r="I4103" i="3"/>
  <c r="H4103" i="3"/>
  <c r="V4102" i="3"/>
  <c r="U4102" i="3"/>
  <c r="J4102" i="3"/>
  <c r="I4102" i="3"/>
  <c r="H4102" i="3"/>
  <c r="V4101" i="3"/>
  <c r="U4101" i="3"/>
  <c r="J4101" i="3"/>
  <c r="I4101" i="3"/>
  <c r="H4101" i="3"/>
  <c r="V4100" i="3"/>
  <c r="U4100" i="3"/>
  <c r="J4100" i="3"/>
  <c r="I4100" i="3"/>
  <c r="H4100" i="3"/>
  <c r="V4099" i="3"/>
  <c r="U4099" i="3"/>
  <c r="J4099" i="3"/>
  <c r="I4099" i="3"/>
  <c r="H4099" i="3"/>
  <c r="V4098" i="3"/>
  <c r="U4098" i="3"/>
  <c r="J4098" i="3"/>
  <c r="I4098" i="3"/>
  <c r="H4098" i="3"/>
  <c r="V4097" i="3"/>
  <c r="U4097" i="3"/>
  <c r="J4097" i="3"/>
  <c r="I4097" i="3"/>
  <c r="H4097" i="3"/>
  <c r="V4096" i="3"/>
  <c r="U4096" i="3"/>
  <c r="J4096" i="3"/>
  <c r="I4096" i="3"/>
  <c r="H4096" i="3"/>
  <c r="V4095" i="3"/>
  <c r="U4095" i="3"/>
  <c r="J4095" i="3"/>
  <c r="I4095" i="3"/>
  <c r="H4095" i="3"/>
  <c r="V4094" i="3"/>
  <c r="U4094" i="3"/>
  <c r="J4094" i="3"/>
  <c r="I4094" i="3"/>
  <c r="H4094" i="3"/>
  <c r="V4093" i="3"/>
  <c r="U4093" i="3"/>
  <c r="J4093" i="3"/>
  <c r="I4093" i="3"/>
  <c r="H4093" i="3"/>
  <c r="V4092" i="3"/>
  <c r="U4092" i="3"/>
  <c r="J4092" i="3"/>
  <c r="I4092" i="3"/>
  <c r="H4092" i="3"/>
  <c r="V4091" i="3"/>
  <c r="U4091" i="3"/>
  <c r="J4091" i="3"/>
  <c r="I4091" i="3"/>
  <c r="H4091" i="3"/>
  <c r="V4090" i="3"/>
  <c r="U4090" i="3"/>
  <c r="J4090" i="3"/>
  <c r="I4090" i="3"/>
  <c r="H4090" i="3"/>
  <c r="V4089" i="3"/>
  <c r="U4089" i="3"/>
  <c r="J4089" i="3"/>
  <c r="I4089" i="3"/>
  <c r="H4089" i="3"/>
  <c r="V4088" i="3"/>
  <c r="U4088" i="3"/>
  <c r="J4088" i="3"/>
  <c r="I4088" i="3"/>
  <c r="H4088" i="3"/>
  <c r="V4087" i="3"/>
  <c r="U4087" i="3"/>
  <c r="J4087" i="3"/>
  <c r="I4087" i="3"/>
  <c r="H4087" i="3"/>
  <c r="V4086" i="3"/>
  <c r="U4086" i="3"/>
  <c r="J4086" i="3"/>
  <c r="I4086" i="3"/>
  <c r="H4086" i="3"/>
  <c r="V4085" i="3"/>
  <c r="U4085" i="3"/>
  <c r="J4085" i="3"/>
  <c r="I4085" i="3"/>
  <c r="H4085" i="3"/>
  <c r="V4084" i="3"/>
  <c r="U4084" i="3"/>
  <c r="J4084" i="3"/>
  <c r="I4084" i="3"/>
  <c r="H4084" i="3"/>
  <c r="V4083" i="3"/>
  <c r="U4083" i="3"/>
  <c r="J4083" i="3"/>
  <c r="I4083" i="3"/>
  <c r="H4083" i="3"/>
  <c r="V4082" i="3"/>
  <c r="U4082" i="3"/>
  <c r="J4082" i="3"/>
  <c r="I4082" i="3"/>
  <c r="H4082" i="3"/>
  <c r="V4081" i="3"/>
  <c r="U4081" i="3"/>
  <c r="J4081" i="3"/>
  <c r="I4081" i="3"/>
  <c r="H4081" i="3"/>
  <c r="V4080" i="3"/>
  <c r="U4080" i="3"/>
  <c r="J4080" i="3"/>
  <c r="I4080" i="3"/>
  <c r="H4080" i="3"/>
  <c r="V4079" i="3"/>
  <c r="U4079" i="3"/>
  <c r="J4079" i="3"/>
  <c r="I4079" i="3"/>
  <c r="H4079" i="3"/>
  <c r="V4078" i="3"/>
  <c r="U4078" i="3"/>
  <c r="J4078" i="3"/>
  <c r="I4078" i="3"/>
  <c r="H4078" i="3"/>
  <c r="V4077" i="3"/>
  <c r="U4077" i="3"/>
  <c r="J4077" i="3"/>
  <c r="I4077" i="3"/>
  <c r="H4077" i="3"/>
  <c r="V4076" i="3"/>
  <c r="U4076" i="3"/>
  <c r="J4076" i="3"/>
  <c r="I4076" i="3"/>
  <c r="H4076" i="3"/>
  <c r="V4075" i="3"/>
  <c r="U4075" i="3"/>
  <c r="J4075" i="3"/>
  <c r="I4075" i="3"/>
  <c r="H4075" i="3"/>
  <c r="V4074" i="3"/>
  <c r="U4074" i="3"/>
  <c r="J4074" i="3"/>
  <c r="I4074" i="3"/>
  <c r="H4074" i="3"/>
  <c r="V4073" i="3"/>
  <c r="U4073" i="3"/>
  <c r="J4073" i="3"/>
  <c r="I4073" i="3"/>
  <c r="H4073" i="3"/>
  <c r="V4072" i="3"/>
  <c r="U4072" i="3"/>
  <c r="J4072" i="3"/>
  <c r="I4072" i="3"/>
  <c r="H4072" i="3"/>
  <c r="V4071" i="3"/>
  <c r="U4071" i="3"/>
  <c r="J4071" i="3"/>
  <c r="I4071" i="3"/>
  <c r="H4071" i="3"/>
  <c r="V4070" i="3"/>
  <c r="U4070" i="3"/>
  <c r="J4070" i="3"/>
  <c r="I4070" i="3"/>
  <c r="H4070" i="3"/>
  <c r="V4069" i="3"/>
  <c r="U4069" i="3"/>
  <c r="J4069" i="3"/>
  <c r="I4069" i="3"/>
  <c r="H4069" i="3"/>
  <c r="V4068" i="3"/>
  <c r="U4068" i="3"/>
  <c r="J4068" i="3"/>
  <c r="I4068" i="3"/>
  <c r="H4068" i="3"/>
  <c r="V4067" i="3"/>
  <c r="U4067" i="3"/>
  <c r="J4067" i="3"/>
  <c r="I4067" i="3"/>
  <c r="H4067" i="3"/>
  <c r="V4066" i="3"/>
  <c r="U4066" i="3"/>
  <c r="J4066" i="3"/>
  <c r="I4066" i="3"/>
  <c r="H4066" i="3"/>
  <c r="V4065" i="3"/>
  <c r="U4065" i="3"/>
  <c r="J4065" i="3"/>
  <c r="I4065" i="3"/>
  <c r="H4065" i="3"/>
  <c r="V4064" i="3"/>
  <c r="U4064" i="3"/>
  <c r="J4064" i="3"/>
  <c r="I4064" i="3"/>
  <c r="H4064" i="3"/>
  <c r="V4063" i="3"/>
  <c r="U4063" i="3"/>
  <c r="J4063" i="3"/>
  <c r="I4063" i="3"/>
  <c r="H4063" i="3"/>
  <c r="V4062" i="3"/>
  <c r="U4062" i="3"/>
  <c r="J4062" i="3"/>
  <c r="I4062" i="3"/>
  <c r="H4062" i="3"/>
  <c r="V4061" i="3"/>
  <c r="U4061" i="3"/>
  <c r="J4061" i="3"/>
  <c r="I4061" i="3"/>
  <c r="H4061" i="3"/>
  <c r="V4060" i="3"/>
  <c r="U4060" i="3"/>
  <c r="J4060" i="3"/>
  <c r="I4060" i="3"/>
  <c r="H4060" i="3"/>
  <c r="V4059" i="3"/>
  <c r="U4059" i="3"/>
  <c r="J4059" i="3"/>
  <c r="I4059" i="3"/>
  <c r="H4059" i="3"/>
  <c r="V4058" i="3"/>
  <c r="U4058" i="3"/>
  <c r="J4058" i="3"/>
  <c r="I4058" i="3"/>
  <c r="H4058" i="3"/>
  <c r="V4057" i="3"/>
  <c r="U4057" i="3"/>
  <c r="J4057" i="3"/>
  <c r="I4057" i="3"/>
  <c r="H4057" i="3"/>
  <c r="V4056" i="3"/>
  <c r="U4056" i="3"/>
  <c r="J4056" i="3"/>
  <c r="I4056" i="3"/>
  <c r="H4056" i="3"/>
  <c r="V4055" i="3"/>
  <c r="U4055" i="3"/>
  <c r="J4055" i="3"/>
  <c r="I4055" i="3"/>
  <c r="H4055" i="3"/>
  <c r="V4054" i="3"/>
  <c r="U4054" i="3"/>
  <c r="J4054" i="3"/>
  <c r="I4054" i="3"/>
  <c r="H4054" i="3"/>
  <c r="V4053" i="3"/>
  <c r="U4053" i="3"/>
  <c r="J4053" i="3"/>
  <c r="I4053" i="3"/>
  <c r="H4053" i="3"/>
  <c r="V4052" i="3"/>
  <c r="U4052" i="3"/>
  <c r="J4052" i="3"/>
  <c r="I4052" i="3"/>
  <c r="H4052" i="3"/>
  <c r="V4051" i="3"/>
  <c r="U4051" i="3"/>
  <c r="J4051" i="3"/>
  <c r="I4051" i="3"/>
  <c r="H4051" i="3"/>
  <c r="V4050" i="3"/>
  <c r="U4050" i="3"/>
  <c r="J4050" i="3"/>
  <c r="I4050" i="3"/>
  <c r="H4050" i="3"/>
  <c r="V4049" i="3"/>
  <c r="U4049" i="3"/>
  <c r="J4049" i="3"/>
  <c r="I4049" i="3"/>
  <c r="H4049" i="3"/>
  <c r="V4048" i="3"/>
  <c r="U4048" i="3"/>
  <c r="J4048" i="3"/>
  <c r="I4048" i="3"/>
  <c r="H4048" i="3"/>
  <c r="V4047" i="3"/>
  <c r="U4047" i="3"/>
  <c r="J4047" i="3"/>
  <c r="I4047" i="3"/>
  <c r="H4047" i="3"/>
  <c r="V4046" i="3"/>
  <c r="U4046" i="3"/>
  <c r="J4046" i="3"/>
  <c r="I4046" i="3"/>
  <c r="H4046" i="3"/>
  <c r="V4045" i="3"/>
  <c r="U4045" i="3"/>
  <c r="J4045" i="3"/>
  <c r="I4045" i="3"/>
  <c r="H4045" i="3"/>
  <c r="V4044" i="3"/>
  <c r="U4044" i="3"/>
  <c r="J4044" i="3"/>
  <c r="I4044" i="3"/>
  <c r="H4044" i="3"/>
  <c r="V4043" i="3"/>
  <c r="U4043" i="3"/>
  <c r="J4043" i="3"/>
  <c r="I4043" i="3"/>
  <c r="H4043" i="3"/>
  <c r="V4042" i="3"/>
  <c r="U4042" i="3"/>
  <c r="J4042" i="3"/>
  <c r="I4042" i="3"/>
  <c r="H4042" i="3"/>
  <c r="V4041" i="3"/>
  <c r="U4041" i="3"/>
  <c r="J4041" i="3"/>
  <c r="I4041" i="3"/>
  <c r="H4041" i="3"/>
  <c r="V4040" i="3"/>
  <c r="U4040" i="3"/>
  <c r="J4040" i="3"/>
  <c r="I4040" i="3"/>
  <c r="H4040" i="3"/>
  <c r="V4039" i="3"/>
  <c r="U4039" i="3"/>
  <c r="J4039" i="3"/>
  <c r="I4039" i="3"/>
  <c r="H4039" i="3"/>
  <c r="V4038" i="3"/>
  <c r="U4038" i="3"/>
  <c r="J4038" i="3"/>
  <c r="I4038" i="3"/>
  <c r="H4038" i="3"/>
  <c r="V4037" i="3"/>
  <c r="U4037" i="3"/>
  <c r="J4037" i="3"/>
  <c r="I4037" i="3"/>
  <c r="H4037" i="3"/>
  <c r="V4036" i="3"/>
  <c r="U4036" i="3"/>
  <c r="J4036" i="3"/>
  <c r="I4036" i="3"/>
  <c r="H4036" i="3"/>
  <c r="V4035" i="3"/>
  <c r="U4035" i="3"/>
  <c r="J4035" i="3"/>
  <c r="I4035" i="3"/>
  <c r="H4035" i="3"/>
  <c r="V4034" i="3"/>
  <c r="U4034" i="3"/>
  <c r="J4034" i="3"/>
  <c r="I4034" i="3"/>
  <c r="H4034" i="3"/>
  <c r="V4033" i="3"/>
  <c r="U4033" i="3"/>
  <c r="J4033" i="3"/>
  <c r="I4033" i="3"/>
  <c r="H4033" i="3"/>
  <c r="V4032" i="3"/>
  <c r="U4032" i="3"/>
  <c r="J4032" i="3"/>
  <c r="I4032" i="3"/>
  <c r="H4032" i="3"/>
  <c r="V4031" i="3"/>
  <c r="U4031" i="3"/>
  <c r="J4031" i="3"/>
  <c r="I4031" i="3"/>
  <c r="H4031" i="3"/>
  <c r="V4030" i="3"/>
  <c r="U4030" i="3"/>
  <c r="J4030" i="3"/>
  <c r="I4030" i="3"/>
  <c r="H4030" i="3"/>
  <c r="V4029" i="3"/>
  <c r="U4029" i="3"/>
  <c r="J4029" i="3"/>
  <c r="I4029" i="3"/>
  <c r="H4029" i="3"/>
  <c r="V4028" i="3"/>
  <c r="U4028" i="3"/>
  <c r="J4028" i="3"/>
  <c r="I4028" i="3"/>
  <c r="H4028" i="3"/>
  <c r="V4027" i="3"/>
  <c r="U4027" i="3"/>
  <c r="J4027" i="3"/>
  <c r="I4027" i="3"/>
  <c r="H4027" i="3"/>
  <c r="V4026" i="3"/>
  <c r="U4026" i="3"/>
  <c r="J4026" i="3"/>
  <c r="I4026" i="3"/>
  <c r="H4026" i="3"/>
  <c r="V4025" i="3"/>
  <c r="U4025" i="3"/>
  <c r="J4025" i="3"/>
  <c r="I4025" i="3"/>
  <c r="H4025" i="3"/>
  <c r="V4024" i="3"/>
  <c r="U4024" i="3"/>
  <c r="J4024" i="3"/>
  <c r="I4024" i="3"/>
  <c r="H4024" i="3"/>
  <c r="V4023" i="3"/>
  <c r="U4023" i="3"/>
  <c r="J4023" i="3"/>
  <c r="I4023" i="3"/>
  <c r="H4023" i="3"/>
  <c r="V4022" i="3"/>
  <c r="U4022" i="3"/>
  <c r="J4022" i="3"/>
  <c r="I4022" i="3"/>
  <c r="H4022" i="3"/>
  <c r="V4021" i="3"/>
  <c r="U4021" i="3"/>
  <c r="J4021" i="3"/>
  <c r="I4021" i="3"/>
  <c r="H4021" i="3"/>
  <c r="V4020" i="3"/>
  <c r="U4020" i="3"/>
  <c r="J4020" i="3"/>
  <c r="I4020" i="3"/>
  <c r="H4020" i="3"/>
  <c r="V4019" i="3"/>
  <c r="U4019" i="3"/>
  <c r="J4019" i="3"/>
  <c r="I4019" i="3"/>
  <c r="H4019" i="3"/>
  <c r="V4018" i="3"/>
  <c r="U4018" i="3"/>
  <c r="J4018" i="3"/>
  <c r="I4018" i="3"/>
  <c r="H4018" i="3"/>
  <c r="V4017" i="3"/>
  <c r="U4017" i="3"/>
  <c r="J4017" i="3"/>
  <c r="I4017" i="3"/>
  <c r="H4017" i="3"/>
  <c r="V4016" i="3"/>
  <c r="U4016" i="3"/>
  <c r="J4016" i="3"/>
  <c r="I4016" i="3"/>
  <c r="H4016" i="3"/>
  <c r="V4015" i="3"/>
  <c r="U4015" i="3"/>
  <c r="J4015" i="3"/>
  <c r="I4015" i="3"/>
  <c r="H4015" i="3"/>
  <c r="V4014" i="3"/>
  <c r="U4014" i="3"/>
  <c r="J4014" i="3"/>
  <c r="I4014" i="3"/>
  <c r="H4014" i="3"/>
  <c r="V4013" i="3"/>
  <c r="U4013" i="3"/>
  <c r="J4013" i="3"/>
  <c r="I4013" i="3"/>
  <c r="H4013" i="3"/>
  <c r="V4012" i="3"/>
  <c r="U4012" i="3"/>
  <c r="J4012" i="3"/>
  <c r="I4012" i="3"/>
  <c r="H4012" i="3"/>
  <c r="V4011" i="3"/>
  <c r="U4011" i="3"/>
  <c r="J4011" i="3"/>
  <c r="I4011" i="3"/>
  <c r="H4011" i="3"/>
  <c r="V4010" i="3"/>
  <c r="U4010" i="3"/>
  <c r="J4010" i="3"/>
  <c r="I4010" i="3"/>
  <c r="H4010" i="3"/>
  <c r="V4009" i="3"/>
  <c r="U4009" i="3"/>
  <c r="J4009" i="3"/>
  <c r="I4009" i="3"/>
  <c r="H4009" i="3"/>
  <c r="V4008" i="3"/>
  <c r="U4008" i="3"/>
  <c r="J4008" i="3"/>
  <c r="I4008" i="3"/>
  <c r="H4008" i="3"/>
  <c r="V4007" i="3"/>
  <c r="U4007" i="3"/>
  <c r="J4007" i="3"/>
  <c r="I4007" i="3"/>
  <c r="H4007" i="3"/>
  <c r="V4006" i="3"/>
  <c r="U4006" i="3"/>
  <c r="J4006" i="3"/>
  <c r="I4006" i="3"/>
  <c r="H4006" i="3"/>
  <c r="V4005" i="3"/>
  <c r="U4005" i="3"/>
  <c r="J4005" i="3"/>
  <c r="I4005" i="3"/>
  <c r="H4005" i="3"/>
  <c r="V4004" i="3"/>
  <c r="U4004" i="3"/>
  <c r="J4004" i="3"/>
  <c r="I4004" i="3"/>
  <c r="H4004" i="3"/>
  <c r="V4003" i="3"/>
  <c r="U4003" i="3"/>
  <c r="J4003" i="3"/>
  <c r="I4003" i="3"/>
  <c r="H4003" i="3"/>
  <c r="V4002" i="3"/>
  <c r="U4002" i="3"/>
  <c r="J4002" i="3"/>
  <c r="I4002" i="3"/>
  <c r="H4002" i="3"/>
  <c r="V4001" i="3"/>
  <c r="U4001" i="3"/>
  <c r="J4001" i="3"/>
  <c r="I4001" i="3"/>
  <c r="H4001" i="3"/>
  <c r="V4000" i="3"/>
  <c r="U4000" i="3"/>
  <c r="J4000" i="3"/>
  <c r="I4000" i="3"/>
  <c r="H4000" i="3"/>
  <c r="V3999" i="3"/>
  <c r="U3999" i="3"/>
  <c r="J3999" i="3"/>
  <c r="I3999" i="3"/>
  <c r="H3999" i="3"/>
  <c r="V3998" i="3"/>
  <c r="U3998" i="3"/>
  <c r="J3998" i="3"/>
  <c r="I3998" i="3"/>
  <c r="H3998" i="3"/>
  <c r="V3997" i="3"/>
  <c r="U3997" i="3"/>
  <c r="J3997" i="3"/>
  <c r="I3997" i="3"/>
  <c r="H3997" i="3"/>
  <c r="V3996" i="3"/>
  <c r="U3996" i="3"/>
  <c r="J3996" i="3"/>
  <c r="I3996" i="3"/>
  <c r="H3996" i="3"/>
  <c r="V3995" i="3"/>
  <c r="U3995" i="3"/>
  <c r="J3995" i="3"/>
  <c r="I3995" i="3"/>
  <c r="H3995" i="3"/>
  <c r="V3994" i="3"/>
  <c r="U3994" i="3"/>
  <c r="J3994" i="3"/>
  <c r="I3994" i="3"/>
  <c r="H3994" i="3"/>
  <c r="V3993" i="3"/>
  <c r="U3993" i="3"/>
  <c r="J3993" i="3"/>
  <c r="I3993" i="3"/>
  <c r="H3993" i="3"/>
  <c r="V3992" i="3"/>
  <c r="U3992" i="3"/>
  <c r="J3992" i="3"/>
  <c r="I3992" i="3"/>
  <c r="H3992" i="3"/>
  <c r="V3991" i="3"/>
  <c r="U3991" i="3"/>
  <c r="J3991" i="3"/>
  <c r="I3991" i="3"/>
  <c r="H3991" i="3"/>
  <c r="V3990" i="3"/>
  <c r="U3990" i="3"/>
  <c r="J3990" i="3"/>
  <c r="I3990" i="3"/>
  <c r="H3990" i="3"/>
  <c r="V3989" i="3"/>
  <c r="U3989" i="3"/>
  <c r="J3989" i="3"/>
  <c r="I3989" i="3"/>
  <c r="H3989" i="3"/>
  <c r="V3988" i="3"/>
  <c r="U3988" i="3"/>
  <c r="J3988" i="3"/>
  <c r="I3988" i="3"/>
  <c r="H3988" i="3"/>
  <c r="V3987" i="3"/>
  <c r="U3987" i="3"/>
  <c r="J3987" i="3"/>
  <c r="I3987" i="3"/>
  <c r="H3987" i="3"/>
  <c r="V3986" i="3"/>
  <c r="U3986" i="3"/>
  <c r="J3986" i="3"/>
  <c r="I3986" i="3"/>
  <c r="H3986" i="3"/>
  <c r="V3985" i="3"/>
  <c r="U3985" i="3"/>
  <c r="J3985" i="3"/>
  <c r="I3985" i="3"/>
  <c r="H3985" i="3"/>
  <c r="V3984" i="3"/>
  <c r="U3984" i="3"/>
  <c r="J3984" i="3"/>
  <c r="I3984" i="3"/>
  <c r="H3984" i="3"/>
  <c r="V3983" i="3"/>
  <c r="U3983" i="3"/>
  <c r="J3983" i="3"/>
  <c r="I3983" i="3"/>
  <c r="H3983" i="3"/>
  <c r="V3982" i="3"/>
  <c r="U3982" i="3"/>
  <c r="J3982" i="3"/>
  <c r="I3982" i="3"/>
  <c r="H3982" i="3"/>
  <c r="V3981" i="3"/>
  <c r="U3981" i="3"/>
  <c r="J3981" i="3"/>
  <c r="I3981" i="3"/>
  <c r="H3981" i="3"/>
  <c r="V3980" i="3"/>
  <c r="U3980" i="3"/>
  <c r="J3980" i="3"/>
  <c r="I3980" i="3"/>
  <c r="H3980" i="3"/>
  <c r="V3979" i="3"/>
  <c r="U3979" i="3"/>
  <c r="J3979" i="3"/>
  <c r="I3979" i="3"/>
  <c r="H3979" i="3"/>
  <c r="V3978" i="3"/>
  <c r="U3978" i="3"/>
  <c r="J3978" i="3"/>
  <c r="I3978" i="3"/>
  <c r="H3978" i="3"/>
  <c r="V3977" i="3"/>
  <c r="U3977" i="3"/>
  <c r="J3977" i="3"/>
  <c r="I3977" i="3"/>
  <c r="H3977" i="3"/>
  <c r="V3976" i="3"/>
  <c r="U3976" i="3"/>
  <c r="J3976" i="3"/>
  <c r="I3976" i="3"/>
  <c r="H3976" i="3"/>
  <c r="V3975" i="3"/>
  <c r="U3975" i="3"/>
  <c r="J3975" i="3"/>
  <c r="I3975" i="3"/>
  <c r="H3975" i="3"/>
  <c r="V3974" i="3"/>
  <c r="U3974" i="3"/>
  <c r="J3974" i="3"/>
  <c r="I3974" i="3"/>
  <c r="H3974" i="3"/>
  <c r="V3973" i="3"/>
  <c r="U3973" i="3"/>
  <c r="J3973" i="3"/>
  <c r="I3973" i="3"/>
  <c r="H3973" i="3"/>
  <c r="V3972" i="3"/>
  <c r="U3972" i="3"/>
  <c r="J3972" i="3"/>
  <c r="I3972" i="3"/>
  <c r="H3972" i="3"/>
  <c r="V3971" i="3"/>
  <c r="U3971" i="3"/>
  <c r="J3971" i="3"/>
  <c r="I3971" i="3"/>
  <c r="H3971" i="3"/>
  <c r="V3970" i="3"/>
  <c r="U3970" i="3"/>
  <c r="J3970" i="3"/>
  <c r="I3970" i="3"/>
  <c r="H3970" i="3"/>
  <c r="V3969" i="3"/>
  <c r="U3969" i="3"/>
  <c r="J3969" i="3"/>
  <c r="I3969" i="3"/>
  <c r="H3969" i="3"/>
  <c r="V3968" i="3"/>
  <c r="U3968" i="3"/>
  <c r="J3968" i="3"/>
  <c r="I3968" i="3"/>
  <c r="H3968" i="3"/>
  <c r="V3967" i="3"/>
  <c r="U3967" i="3"/>
  <c r="J3967" i="3"/>
  <c r="I3967" i="3"/>
  <c r="H3967" i="3"/>
  <c r="V3966" i="3"/>
  <c r="U3966" i="3"/>
  <c r="J3966" i="3"/>
  <c r="I3966" i="3"/>
  <c r="H3966" i="3"/>
  <c r="V3965" i="3"/>
  <c r="U3965" i="3"/>
  <c r="J3965" i="3"/>
  <c r="I3965" i="3"/>
  <c r="H3965" i="3"/>
  <c r="V3964" i="3"/>
  <c r="U3964" i="3"/>
  <c r="J3964" i="3"/>
  <c r="I3964" i="3"/>
  <c r="H3964" i="3"/>
  <c r="V3963" i="3"/>
  <c r="U3963" i="3"/>
  <c r="J3963" i="3"/>
  <c r="I3963" i="3"/>
  <c r="H3963" i="3"/>
  <c r="V3962" i="3"/>
  <c r="U3962" i="3"/>
  <c r="J3962" i="3"/>
  <c r="I3962" i="3"/>
  <c r="H3962" i="3"/>
  <c r="V3961" i="3"/>
  <c r="U3961" i="3"/>
  <c r="J3961" i="3"/>
  <c r="I3961" i="3"/>
  <c r="H3961" i="3"/>
  <c r="V3960" i="3"/>
  <c r="U3960" i="3"/>
  <c r="J3960" i="3"/>
  <c r="I3960" i="3"/>
  <c r="H3960" i="3"/>
  <c r="V3959" i="3"/>
  <c r="U3959" i="3"/>
  <c r="J3959" i="3"/>
  <c r="I3959" i="3"/>
  <c r="H3959" i="3"/>
  <c r="V3958" i="3"/>
  <c r="U3958" i="3"/>
  <c r="J3958" i="3"/>
  <c r="I3958" i="3"/>
  <c r="H3958" i="3"/>
  <c r="V3957" i="3"/>
  <c r="U3957" i="3"/>
  <c r="J3957" i="3"/>
  <c r="I3957" i="3"/>
  <c r="H3957" i="3"/>
  <c r="V3956" i="3"/>
  <c r="U3956" i="3"/>
  <c r="J3956" i="3"/>
  <c r="I3956" i="3"/>
  <c r="H3956" i="3"/>
  <c r="V3955" i="3"/>
  <c r="U3955" i="3"/>
  <c r="J3955" i="3"/>
  <c r="I3955" i="3"/>
  <c r="H3955" i="3"/>
  <c r="V3954" i="3"/>
  <c r="U3954" i="3"/>
  <c r="J3954" i="3"/>
  <c r="I3954" i="3"/>
  <c r="H3954" i="3"/>
  <c r="V3953" i="3"/>
  <c r="U3953" i="3"/>
  <c r="J3953" i="3"/>
  <c r="I3953" i="3"/>
  <c r="H3953" i="3"/>
  <c r="V3952" i="3"/>
  <c r="U3952" i="3"/>
  <c r="J3952" i="3"/>
  <c r="I3952" i="3"/>
  <c r="H3952" i="3"/>
  <c r="V3951" i="3"/>
  <c r="U3951" i="3"/>
  <c r="J3951" i="3"/>
  <c r="I3951" i="3"/>
  <c r="H3951" i="3"/>
  <c r="V3950" i="3"/>
  <c r="U3950" i="3"/>
  <c r="J3950" i="3"/>
  <c r="I3950" i="3"/>
  <c r="H3950" i="3"/>
  <c r="V3949" i="3"/>
  <c r="U3949" i="3"/>
  <c r="J3949" i="3"/>
  <c r="I3949" i="3"/>
  <c r="H3949" i="3"/>
  <c r="V3948" i="3"/>
  <c r="U3948" i="3"/>
  <c r="J3948" i="3"/>
  <c r="I3948" i="3"/>
  <c r="H3948" i="3"/>
  <c r="V3947" i="3"/>
  <c r="U3947" i="3"/>
  <c r="J3947" i="3"/>
  <c r="I3947" i="3"/>
  <c r="H3947" i="3"/>
  <c r="V3946" i="3"/>
  <c r="U3946" i="3"/>
  <c r="J3946" i="3"/>
  <c r="I3946" i="3"/>
  <c r="H3946" i="3"/>
  <c r="V3945" i="3"/>
  <c r="U3945" i="3"/>
  <c r="J3945" i="3"/>
  <c r="I3945" i="3"/>
  <c r="H3945" i="3"/>
  <c r="V3944" i="3"/>
  <c r="U3944" i="3"/>
  <c r="J3944" i="3"/>
  <c r="I3944" i="3"/>
  <c r="H3944" i="3"/>
  <c r="V3943" i="3"/>
  <c r="U3943" i="3"/>
  <c r="J3943" i="3"/>
  <c r="I3943" i="3"/>
  <c r="H3943" i="3"/>
  <c r="V3942" i="3"/>
  <c r="U3942" i="3"/>
  <c r="J3942" i="3"/>
  <c r="I3942" i="3"/>
  <c r="H3942" i="3"/>
  <c r="V3941" i="3"/>
  <c r="U3941" i="3"/>
  <c r="J3941" i="3"/>
  <c r="I3941" i="3"/>
  <c r="H3941" i="3"/>
  <c r="V3940" i="3"/>
  <c r="U3940" i="3"/>
  <c r="J3940" i="3"/>
  <c r="I3940" i="3"/>
  <c r="H3940" i="3"/>
  <c r="V3939" i="3"/>
  <c r="U3939" i="3"/>
  <c r="J3939" i="3"/>
  <c r="I3939" i="3"/>
  <c r="H3939" i="3"/>
  <c r="V3938" i="3"/>
  <c r="U3938" i="3"/>
  <c r="J3938" i="3"/>
  <c r="I3938" i="3"/>
  <c r="H3938" i="3"/>
  <c r="V3937" i="3"/>
  <c r="U3937" i="3"/>
  <c r="J3937" i="3"/>
  <c r="I3937" i="3"/>
  <c r="H3937" i="3"/>
  <c r="V3936" i="3"/>
  <c r="U3936" i="3"/>
  <c r="J3936" i="3"/>
  <c r="I3936" i="3"/>
  <c r="H3936" i="3"/>
  <c r="V3935" i="3"/>
  <c r="U3935" i="3"/>
  <c r="J3935" i="3"/>
  <c r="I3935" i="3"/>
  <c r="H3935" i="3"/>
  <c r="V3934" i="3"/>
  <c r="U3934" i="3"/>
  <c r="J3934" i="3"/>
  <c r="I3934" i="3"/>
  <c r="H3934" i="3"/>
  <c r="V3933" i="3"/>
  <c r="U3933" i="3"/>
  <c r="J3933" i="3"/>
  <c r="I3933" i="3"/>
  <c r="H3933" i="3"/>
  <c r="V3932" i="3"/>
  <c r="U3932" i="3"/>
  <c r="J3932" i="3"/>
  <c r="I3932" i="3"/>
  <c r="H3932" i="3"/>
  <c r="V3931" i="3"/>
  <c r="U3931" i="3"/>
  <c r="J3931" i="3"/>
  <c r="I3931" i="3"/>
  <c r="H3931" i="3"/>
  <c r="V3930" i="3"/>
  <c r="U3930" i="3"/>
  <c r="J3930" i="3"/>
  <c r="I3930" i="3"/>
  <c r="H3930" i="3"/>
  <c r="V3929" i="3"/>
  <c r="U3929" i="3"/>
  <c r="J3929" i="3"/>
  <c r="I3929" i="3"/>
  <c r="H3929" i="3"/>
  <c r="V3928" i="3"/>
  <c r="U3928" i="3"/>
  <c r="J3928" i="3"/>
  <c r="I3928" i="3"/>
  <c r="H3928" i="3"/>
  <c r="V3927" i="3"/>
  <c r="U3927" i="3"/>
  <c r="J3927" i="3"/>
  <c r="I3927" i="3"/>
  <c r="H3927" i="3"/>
  <c r="V3926" i="3"/>
  <c r="U3926" i="3"/>
  <c r="J3926" i="3"/>
  <c r="I3926" i="3"/>
  <c r="H3926" i="3"/>
  <c r="V3925" i="3"/>
  <c r="U3925" i="3"/>
  <c r="J3925" i="3"/>
  <c r="I3925" i="3"/>
  <c r="H3925" i="3"/>
  <c r="V3924" i="3"/>
  <c r="U3924" i="3"/>
  <c r="J3924" i="3"/>
  <c r="I3924" i="3"/>
  <c r="H3924" i="3"/>
  <c r="V3923" i="3"/>
  <c r="U3923" i="3"/>
  <c r="J3923" i="3"/>
  <c r="I3923" i="3"/>
  <c r="H3923" i="3"/>
  <c r="V3922" i="3"/>
  <c r="U3922" i="3"/>
  <c r="J3922" i="3"/>
  <c r="I3922" i="3"/>
  <c r="H3922" i="3"/>
  <c r="V3921" i="3"/>
  <c r="U3921" i="3"/>
  <c r="J3921" i="3"/>
  <c r="I3921" i="3"/>
  <c r="H3921" i="3"/>
  <c r="V3920" i="3"/>
  <c r="U3920" i="3"/>
  <c r="J3920" i="3"/>
  <c r="I3920" i="3"/>
  <c r="H3920" i="3"/>
  <c r="V3919" i="3"/>
  <c r="U3919" i="3"/>
  <c r="J3919" i="3"/>
  <c r="I3919" i="3"/>
  <c r="H3919" i="3"/>
  <c r="V3918" i="3"/>
  <c r="U3918" i="3"/>
  <c r="J3918" i="3"/>
  <c r="I3918" i="3"/>
  <c r="H3918" i="3"/>
  <c r="V3917" i="3"/>
  <c r="U3917" i="3"/>
  <c r="J3917" i="3"/>
  <c r="I3917" i="3"/>
  <c r="H3917" i="3"/>
  <c r="V3916" i="3"/>
  <c r="U3916" i="3"/>
  <c r="J3916" i="3"/>
  <c r="I3916" i="3"/>
  <c r="H3916" i="3"/>
  <c r="V3915" i="3"/>
  <c r="U3915" i="3"/>
  <c r="J3915" i="3"/>
  <c r="I3915" i="3"/>
  <c r="H3915" i="3"/>
  <c r="V3914" i="3"/>
  <c r="U3914" i="3"/>
  <c r="J3914" i="3"/>
  <c r="I3914" i="3"/>
  <c r="H3914" i="3"/>
  <c r="V3913" i="3"/>
  <c r="U3913" i="3"/>
  <c r="J3913" i="3"/>
  <c r="I3913" i="3"/>
  <c r="H3913" i="3"/>
  <c r="V3912" i="3"/>
  <c r="U3912" i="3"/>
  <c r="J3912" i="3"/>
  <c r="I3912" i="3"/>
  <c r="H3912" i="3"/>
  <c r="V3911" i="3"/>
  <c r="U3911" i="3"/>
  <c r="J3911" i="3"/>
  <c r="I3911" i="3"/>
  <c r="H3911" i="3"/>
  <c r="V3910" i="3"/>
  <c r="U3910" i="3"/>
  <c r="J3910" i="3"/>
  <c r="I3910" i="3"/>
  <c r="H3910" i="3"/>
  <c r="V3909" i="3"/>
  <c r="U3909" i="3"/>
  <c r="J3909" i="3"/>
  <c r="I3909" i="3"/>
  <c r="H3909" i="3"/>
  <c r="V3908" i="3"/>
  <c r="U3908" i="3"/>
  <c r="J3908" i="3"/>
  <c r="I3908" i="3"/>
  <c r="H3908" i="3"/>
  <c r="V3907" i="3"/>
  <c r="U3907" i="3"/>
  <c r="J3907" i="3"/>
  <c r="I3907" i="3"/>
  <c r="H3907" i="3"/>
  <c r="V3906" i="3"/>
  <c r="U3906" i="3"/>
  <c r="J3906" i="3"/>
  <c r="I3906" i="3"/>
  <c r="H3906" i="3"/>
  <c r="V3905" i="3"/>
  <c r="U3905" i="3"/>
  <c r="J3905" i="3"/>
  <c r="I3905" i="3"/>
  <c r="H3905" i="3"/>
  <c r="V3904" i="3"/>
  <c r="U3904" i="3"/>
  <c r="J3904" i="3"/>
  <c r="I3904" i="3"/>
  <c r="H3904" i="3"/>
  <c r="V3903" i="3"/>
  <c r="U3903" i="3"/>
  <c r="J3903" i="3"/>
  <c r="I3903" i="3"/>
  <c r="H3903" i="3"/>
  <c r="V3902" i="3"/>
  <c r="U3902" i="3"/>
  <c r="J3902" i="3"/>
  <c r="I3902" i="3"/>
  <c r="H3902" i="3"/>
  <c r="V3901" i="3"/>
  <c r="U3901" i="3"/>
  <c r="J3901" i="3"/>
  <c r="I3901" i="3"/>
  <c r="H3901" i="3"/>
  <c r="V3900" i="3"/>
  <c r="U3900" i="3"/>
  <c r="J3900" i="3"/>
  <c r="I3900" i="3"/>
  <c r="H3900" i="3"/>
  <c r="V3899" i="3"/>
  <c r="U3899" i="3"/>
  <c r="J3899" i="3"/>
  <c r="I3899" i="3"/>
  <c r="H3899" i="3"/>
  <c r="V3898" i="3"/>
  <c r="U3898" i="3"/>
  <c r="J3898" i="3"/>
  <c r="I3898" i="3"/>
  <c r="H3898" i="3"/>
  <c r="V3897" i="3"/>
  <c r="U3897" i="3"/>
  <c r="J3897" i="3"/>
  <c r="I3897" i="3"/>
  <c r="H3897" i="3"/>
  <c r="V3896" i="3"/>
  <c r="U3896" i="3"/>
  <c r="J3896" i="3"/>
  <c r="I3896" i="3"/>
  <c r="H3896" i="3"/>
  <c r="V3895" i="3"/>
  <c r="U3895" i="3"/>
  <c r="J3895" i="3"/>
  <c r="I3895" i="3"/>
  <c r="H3895" i="3"/>
  <c r="V3894" i="3"/>
  <c r="U3894" i="3"/>
  <c r="J3894" i="3"/>
  <c r="I3894" i="3"/>
  <c r="H3894" i="3"/>
  <c r="V3893" i="3"/>
  <c r="U3893" i="3"/>
  <c r="J3893" i="3"/>
  <c r="I3893" i="3"/>
  <c r="H3893" i="3"/>
  <c r="V3892" i="3"/>
  <c r="U3892" i="3"/>
  <c r="J3892" i="3"/>
  <c r="I3892" i="3"/>
  <c r="H3892" i="3"/>
  <c r="V3891" i="3"/>
  <c r="U3891" i="3"/>
  <c r="J3891" i="3"/>
  <c r="I3891" i="3"/>
  <c r="H3891" i="3"/>
  <c r="V3890" i="3"/>
  <c r="U3890" i="3"/>
  <c r="J3890" i="3"/>
  <c r="I3890" i="3"/>
  <c r="H3890" i="3"/>
  <c r="V3889" i="3"/>
  <c r="U3889" i="3"/>
  <c r="J3889" i="3"/>
  <c r="I3889" i="3"/>
  <c r="H3889" i="3"/>
  <c r="V3888" i="3"/>
  <c r="U3888" i="3"/>
  <c r="J3888" i="3"/>
  <c r="I3888" i="3"/>
  <c r="H3888" i="3"/>
  <c r="V3887" i="3"/>
  <c r="U3887" i="3"/>
  <c r="J3887" i="3"/>
  <c r="I3887" i="3"/>
  <c r="H3887" i="3"/>
  <c r="V3886" i="3"/>
  <c r="U3886" i="3"/>
  <c r="J3886" i="3"/>
  <c r="I3886" i="3"/>
  <c r="H3886" i="3"/>
  <c r="V3885" i="3"/>
  <c r="U3885" i="3"/>
  <c r="J3885" i="3"/>
  <c r="I3885" i="3"/>
  <c r="H3885" i="3"/>
  <c r="V3884" i="3"/>
  <c r="U3884" i="3"/>
  <c r="J3884" i="3"/>
  <c r="I3884" i="3"/>
  <c r="H3884" i="3"/>
  <c r="V3883" i="3"/>
  <c r="U3883" i="3"/>
  <c r="J3883" i="3"/>
  <c r="I3883" i="3"/>
  <c r="H3883" i="3"/>
  <c r="V3882" i="3"/>
  <c r="U3882" i="3"/>
  <c r="J3882" i="3"/>
  <c r="I3882" i="3"/>
  <c r="H3882" i="3"/>
  <c r="V3881" i="3"/>
  <c r="U3881" i="3"/>
  <c r="J3881" i="3"/>
  <c r="I3881" i="3"/>
  <c r="H3881" i="3"/>
  <c r="V3880" i="3"/>
  <c r="U3880" i="3"/>
  <c r="J3880" i="3"/>
  <c r="I3880" i="3"/>
  <c r="H3880" i="3"/>
  <c r="V3879" i="3"/>
  <c r="U3879" i="3"/>
  <c r="J3879" i="3"/>
  <c r="I3879" i="3"/>
  <c r="H3879" i="3"/>
  <c r="V3878" i="3"/>
  <c r="U3878" i="3"/>
  <c r="J3878" i="3"/>
  <c r="I3878" i="3"/>
  <c r="H3878" i="3"/>
  <c r="V3877" i="3"/>
  <c r="U3877" i="3"/>
  <c r="J3877" i="3"/>
  <c r="I3877" i="3"/>
  <c r="H3877" i="3"/>
  <c r="V3876" i="3"/>
  <c r="U3876" i="3"/>
  <c r="J3876" i="3"/>
  <c r="I3876" i="3"/>
  <c r="H3876" i="3"/>
  <c r="V3875" i="3"/>
  <c r="U3875" i="3"/>
  <c r="J3875" i="3"/>
  <c r="I3875" i="3"/>
  <c r="H3875" i="3"/>
  <c r="V3874" i="3"/>
  <c r="U3874" i="3"/>
  <c r="J3874" i="3"/>
  <c r="I3874" i="3"/>
  <c r="H3874" i="3"/>
  <c r="V3873" i="3"/>
  <c r="U3873" i="3"/>
  <c r="J3873" i="3"/>
  <c r="I3873" i="3"/>
  <c r="H3873" i="3"/>
  <c r="V3872" i="3"/>
  <c r="U3872" i="3"/>
  <c r="J3872" i="3"/>
  <c r="I3872" i="3"/>
  <c r="H3872" i="3"/>
  <c r="V3871" i="3"/>
  <c r="U3871" i="3"/>
  <c r="J3871" i="3"/>
  <c r="I3871" i="3"/>
  <c r="H3871" i="3"/>
  <c r="V3870" i="3"/>
  <c r="U3870" i="3"/>
  <c r="J3870" i="3"/>
  <c r="I3870" i="3"/>
  <c r="H3870" i="3"/>
  <c r="V3869" i="3"/>
  <c r="U3869" i="3"/>
  <c r="J3869" i="3"/>
  <c r="I3869" i="3"/>
  <c r="H3869" i="3"/>
  <c r="V3868" i="3"/>
  <c r="U3868" i="3"/>
  <c r="J3868" i="3"/>
  <c r="I3868" i="3"/>
  <c r="H3868" i="3"/>
  <c r="V3867" i="3"/>
  <c r="U3867" i="3"/>
  <c r="J3867" i="3"/>
  <c r="I3867" i="3"/>
  <c r="H3867" i="3"/>
  <c r="V3866" i="3"/>
  <c r="U3866" i="3"/>
  <c r="J3866" i="3"/>
  <c r="I3866" i="3"/>
  <c r="H3866" i="3"/>
  <c r="V3865" i="3"/>
  <c r="U3865" i="3"/>
  <c r="J3865" i="3"/>
  <c r="I3865" i="3"/>
  <c r="H3865" i="3"/>
  <c r="V3864" i="3"/>
  <c r="U3864" i="3"/>
  <c r="J3864" i="3"/>
  <c r="I3864" i="3"/>
  <c r="H3864" i="3"/>
  <c r="V3863" i="3"/>
  <c r="U3863" i="3"/>
  <c r="J3863" i="3"/>
  <c r="I3863" i="3"/>
  <c r="H3863" i="3"/>
  <c r="V3862" i="3"/>
  <c r="U3862" i="3"/>
  <c r="J3862" i="3"/>
  <c r="I3862" i="3"/>
  <c r="H3862" i="3"/>
  <c r="V3861" i="3"/>
  <c r="U3861" i="3"/>
  <c r="J3861" i="3"/>
  <c r="I3861" i="3"/>
  <c r="H3861" i="3"/>
  <c r="V3860" i="3"/>
  <c r="U3860" i="3"/>
  <c r="J3860" i="3"/>
  <c r="I3860" i="3"/>
  <c r="H3860" i="3"/>
  <c r="V3859" i="3"/>
  <c r="U3859" i="3"/>
  <c r="J3859" i="3"/>
  <c r="I3859" i="3"/>
  <c r="H3859" i="3"/>
  <c r="V3858" i="3"/>
  <c r="U3858" i="3"/>
  <c r="J3858" i="3"/>
  <c r="I3858" i="3"/>
  <c r="H3858" i="3"/>
  <c r="V3857" i="3"/>
  <c r="U3857" i="3"/>
  <c r="J3857" i="3"/>
  <c r="I3857" i="3"/>
  <c r="H3857" i="3"/>
  <c r="V3856" i="3"/>
  <c r="U3856" i="3"/>
  <c r="J3856" i="3"/>
  <c r="I3856" i="3"/>
  <c r="H3856" i="3"/>
  <c r="V3855" i="3"/>
  <c r="U3855" i="3"/>
  <c r="J3855" i="3"/>
  <c r="I3855" i="3"/>
  <c r="H3855" i="3"/>
  <c r="V3854" i="3"/>
  <c r="U3854" i="3"/>
  <c r="J3854" i="3"/>
  <c r="I3854" i="3"/>
  <c r="H3854" i="3"/>
  <c r="V3853" i="3"/>
  <c r="U3853" i="3"/>
  <c r="J3853" i="3"/>
  <c r="I3853" i="3"/>
  <c r="H3853" i="3"/>
  <c r="V3852" i="3"/>
  <c r="U3852" i="3"/>
  <c r="J3852" i="3"/>
  <c r="I3852" i="3"/>
  <c r="H3852" i="3"/>
  <c r="V3851" i="3"/>
  <c r="U3851" i="3"/>
  <c r="J3851" i="3"/>
  <c r="I3851" i="3"/>
  <c r="H3851" i="3"/>
  <c r="V3850" i="3"/>
  <c r="U3850" i="3"/>
  <c r="J3850" i="3"/>
  <c r="I3850" i="3"/>
  <c r="H3850" i="3"/>
  <c r="V3849" i="3"/>
  <c r="U3849" i="3"/>
  <c r="J3849" i="3"/>
  <c r="I3849" i="3"/>
  <c r="H3849" i="3"/>
  <c r="V3848" i="3"/>
  <c r="U3848" i="3"/>
  <c r="J3848" i="3"/>
  <c r="I3848" i="3"/>
  <c r="H3848" i="3"/>
  <c r="V3847" i="3"/>
  <c r="U3847" i="3"/>
  <c r="J3847" i="3"/>
  <c r="I3847" i="3"/>
  <c r="H3847" i="3"/>
  <c r="V3846" i="3"/>
  <c r="U3846" i="3"/>
  <c r="J3846" i="3"/>
  <c r="I3846" i="3"/>
  <c r="H3846" i="3"/>
  <c r="V3845" i="3"/>
  <c r="U3845" i="3"/>
  <c r="J3845" i="3"/>
  <c r="I3845" i="3"/>
  <c r="H3845" i="3"/>
  <c r="V3844" i="3"/>
  <c r="U3844" i="3"/>
  <c r="J3844" i="3"/>
  <c r="I3844" i="3"/>
  <c r="H3844" i="3"/>
  <c r="V3843" i="3"/>
  <c r="U3843" i="3"/>
  <c r="J3843" i="3"/>
  <c r="I3843" i="3"/>
  <c r="H3843" i="3"/>
  <c r="V3842" i="3"/>
  <c r="U3842" i="3"/>
  <c r="J3842" i="3"/>
  <c r="I3842" i="3"/>
  <c r="H3842" i="3"/>
  <c r="V3841" i="3"/>
  <c r="U3841" i="3"/>
  <c r="J3841" i="3"/>
  <c r="I3841" i="3"/>
  <c r="H3841" i="3"/>
  <c r="V3840" i="3"/>
  <c r="U3840" i="3"/>
  <c r="J3840" i="3"/>
  <c r="I3840" i="3"/>
  <c r="H3840" i="3"/>
  <c r="V3839" i="3"/>
  <c r="U3839" i="3"/>
  <c r="J3839" i="3"/>
  <c r="I3839" i="3"/>
  <c r="H3839" i="3"/>
  <c r="V3838" i="3"/>
  <c r="U3838" i="3"/>
  <c r="J3838" i="3"/>
  <c r="I3838" i="3"/>
  <c r="H3838" i="3"/>
  <c r="V3837" i="3"/>
  <c r="U3837" i="3"/>
  <c r="J3837" i="3"/>
  <c r="I3837" i="3"/>
  <c r="H3837" i="3"/>
  <c r="V3836" i="3"/>
  <c r="U3836" i="3"/>
  <c r="J3836" i="3"/>
  <c r="I3836" i="3"/>
  <c r="H3836" i="3"/>
  <c r="V3835" i="3"/>
  <c r="U3835" i="3"/>
  <c r="J3835" i="3"/>
  <c r="I3835" i="3"/>
  <c r="H3835" i="3"/>
  <c r="V3834" i="3"/>
  <c r="U3834" i="3"/>
  <c r="J3834" i="3"/>
  <c r="I3834" i="3"/>
  <c r="H3834" i="3"/>
  <c r="V3833" i="3"/>
  <c r="U3833" i="3"/>
  <c r="J3833" i="3"/>
  <c r="I3833" i="3"/>
  <c r="H3833" i="3"/>
  <c r="V3832" i="3"/>
  <c r="U3832" i="3"/>
  <c r="J3832" i="3"/>
  <c r="I3832" i="3"/>
  <c r="H3832" i="3"/>
  <c r="V3831" i="3"/>
  <c r="U3831" i="3"/>
  <c r="J3831" i="3"/>
  <c r="I3831" i="3"/>
  <c r="H3831" i="3"/>
  <c r="V3830" i="3"/>
  <c r="U3830" i="3"/>
  <c r="J3830" i="3"/>
  <c r="I3830" i="3"/>
  <c r="H3830" i="3"/>
  <c r="V3829" i="3"/>
  <c r="U3829" i="3"/>
  <c r="J3829" i="3"/>
  <c r="I3829" i="3"/>
  <c r="H3829" i="3"/>
  <c r="V3828" i="3"/>
  <c r="U3828" i="3"/>
  <c r="J3828" i="3"/>
  <c r="I3828" i="3"/>
  <c r="H3828" i="3"/>
  <c r="V3827" i="3"/>
  <c r="U3827" i="3"/>
  <c r="J3827" i="3"/>
  <c r="I3827" i="3"/>
  <c r="H3827" i="3"/>
  <c r="V3826" i="3"/>
  <c r="U3826" i="3"/>
  <c r="J3826" i="3"/>
  <c r="I3826" i="3"/>
  <c r="H3826" i="3"/>
  <c r="V3825" i="3"/>
  <c r="U3825" i="3"/>
  <c r="J3825" i="3"/>
  <c r="I3825" i="3"/>
  <c r="H3825" i="3"/>
  <c r="V3824" i="3"/>
  <c r="U3824" i="3"/>
  <c r="J3824" i="3"/>
  <c r="I3824" i="3"/>
  <c r="H3824" i="3"/>
  <c r="V3823" i="3"/>
  <c r="U3823" i="3"/>
  <c r="J3823" i="3"/>
  <c r="I3823" i="3"/>
  <c r="H3823" i="3"/>
  <c r="V3822" i="3"/>
  <c r="U3822" i="3"/>
  <c r="J3822" i="3"/>
  <c r="I3822" i="3"/>
  <c r="H3822" i="3"/>
  <c r="V3821" i="3"/>
  <c r="U3821" i="3"/>
  <c r="J3821" i="3"/>
  <c r="I3821" i="3"/>
  <c r="H3821" i="3"/>
  <c r="V3820" i="3"/>
  <c r="U3820" i="3"/>
  <c r="J3820" i="3"/>
  <c r="I3820" i="3"/>
  <c r="H3820" i="3"/>
  <c r="V3819" i="3"/>
  <c r="U3819" i="3"/>
  <c r="J3819" i="3"/>
  <c r="I3819" i="3"/>
  <c r="H3819" i="3"/>
  <c r="V3818" i="3"/>
  <c r="U3818" i="3"/>
  <c r="J3818" i="3"/>
  <c r="I3818" i="3"/>
  <c r="H3818" i="3"/>
  <c r="V3817" i="3"/>
  <c r="U3817" i="3"/>
  <c r="J3817" i="3"/>
  <c r="I3817" i="3"/>
  <c r="H3817" i="3"/>
  <c r="V3816" i="3"/>
  <c r="U3816" i="3"/>
  <c r="J3816" i="3"/>
  <c r="I3816" i="3"/>
  <c r="H3816" i="3"/>
  <c r="V3815" i="3"/>
  <c r="U3815" i="3"/>
  <c r="J3815" i="3"/>
  <c r="I3815" i="3"/>
  <c r="H3815" i="3"/>
  <c r="V3814" i="3"/>
  <c r="U3814" i="3"/>
  <c r="J3814" i="3"/>
  <c r="I3814" i="3"/>
  <c r="H3814" i="3"/>
  <c r="V3813" i="3"/>
  <c r="U3813" i="3"/>
  <c r="J3813" i="3"/>
  <c r="I3813" i="3"/>
  <c r="H3813" i="3"/>
  <c r="V3812" i="3"/>
  <c r="U3812" i="3"/>
  <c r="J3812" i="3"/>
  <c r="I3812" i="3"/>
  <c r="H3812" i="3"/>
  <c r="V3811" i="3"/>
  <c r="U3811" i="3"/>
  <c r="J3811" i="3"/>
  <c r="I3811" i="3"/>
  <c r="H3811" i="3"/>
  <c r="V3810" i="3"/>
  <c r="U3810" i="3"/>
  <c r="J3810" i="3"/>
  <c r="I3810" i="3"/>
  <c r="H3810" i="3"/>
  <c r="V3809" i="3"/>
  <c r="U3809" i="3"/>
  <c r="J3809" i="3"/>
  <c r="I3809" i="3"/>
  <c r="H3809" i="3"/>
  <c r="V3808" i="3"/>
  <c r="U3808" i="3"/>
  <c r="J3808" i="3"/>
  <c r="I3808" i="3"/>
  <c r="H3808" i="3"/>
  <c r="V3807" i="3"/>
  <c r="U3807" i="3"/>
  <c r="J3807" i="3"/>
  <c r="I3807" i="3"/>
  <c r="H3807" i="3"/>
  <c r="V3806" i="3"/>
  <c r="U3806" i="3"/>
  <c r="J3806" i="3"/>
  <c r="I3806" i="3"/>
  <c r="H3806" i="3"/>
  <c r="V3805" i="3"/>
  <c r="U3805" i="3"/>
  <c r="J3805" i="3"/>
  <c r="I3805" i="3"/>
  <c r="H3805" i="3"/>
  <c r="V3804" i="3"/>
  <c r="U3804" i="3"/>
  <c r="J3804" i="3"/>
  <c r="I3804" i="3"/>
  <c r="H3804" i="3"/>
  <c r="V3803" i="3"/>
  <c r="U3803" i="3"/>
  <c r="J3803" i="3"/>
  <c r="I3803" i="3"/>
  <c r="H3803" i="3"/>
  <c r="V3802" i="3"/>
  <c r="U3802" i="3"/>
  <c r="J3802" i="3"/>
  <c r="I3802" i="3"/>
  <c r="H3802" i="3"/>
  <c r="V3801" i="3"/>
  <c r="U3801" i="3"/>
  <c r="J3801" i="3"/>
  <c r="I3801" i="3"/>
  <c r="H3801" i="3"/>
  <c r="V3800" i="3"/>
  <c r="U3800" i="3"/>
  <c r="J3800" i="3"/>
  <c r="I3800" i="3"/>
  <c r="H3800" i="3"/>
  <c r="V3799" i="3"/>
  <c r="U3799" i="3"/>
  <c r="J3799" i="3"/>
  <c r="I3799" i="3"/>
  <c r="H3799" i="3"/>
  <c r="V3798" i="3"/>
  <c r="U3798" i="3"/>
  <c r="J3798" i="3"/>
  <c r="I3798" i="3"/>
  <c r="H3798" i="3"/>
  <c r="V3797" i="3"/>
  <c r="U3797" i="3"/>
  <c r="J3797" i="3"/>
  <c r="I3797" i="3"/>
  <c r="H3797" i="3"/>
  <c r="V3796" i="3"/>
  <c r="U3796" i="3"/>
  <c r="J3796" i="3"/>
  <c r="I3796" i="3"/>
  <c r="H3796" i="3"/>
  <c r="V3795" i="3"/>
  <c r="U3795" i="3"/>
  <c r="J3795" i="3"/>
  <c r="I3795" i="3"/>
  <c r="H3795" i="3"/>
  <c r="V3794" i="3"/>
  <c r="U3794" i="3"/>
  <c r="J3794" i="3"/>
  <c r="I3794" i="3"/>
  <c r="H3794" i="3"/>
  <c r="V3793" i="3"/>
  <c r="U3793" i="3"/>
  <c r="J3793" i="3"/>
  <c r="I3793" i="3"/>
  <c r="H3793" i="3"/>
  <c r="V3792" i="3"/>
  <c r="U3792" i="3"/>
  <c r="J3792" i="3"/>
  <c r="I3792" i="3"/>
  <c r="H3792" i="3"/>
  <c r="V3791" i="3"/>
  <c r="U3791" i="3"/>
  <c r="J3791" i="3"/>
  <c r="I3791" i="3"/>
  <c r="H3791" i="3"/>
  <c r="V3790" i="3"/>
  <c r="U3790" i="3"/>
  <c r="J3790" i="3"/>
  <c r="I3790" i="3"/>
  <c r="H3790" i="3"/>
  <c r="V3789" i="3"/>
  <c r="U3789" i="3"/>
  <c r="J3789" i="3"/>
  <c r="I3789" i="3"/>
  <c r="H3789" i="3"/>
  <c r="V3788" i="3"/>
  <c r="U3788" i="3"/>
  <c r="J3788" i="3"/>
  <c r="I3788" i="3"/>
  <c r="H3788" i="3"/>
  <c r="V3787" i="3"/>
  <c r="U3787" i="3"/>
  <c r="J3787" i="3"/>
  <c r="I3787" i="3"/>
  <c r="H3787" i="3"/>
  <c r="V3786" i="3"/>
  <c r="U3786" i="3"/>
  <c r="J3786" i="3"/>
  <c r="I3786" i="3"/>
  <c r="H3786" i="3"/>
  <c r="V3785" i="3"/>
  <c r="U3785" i="3"/>
  <c r="J3785" i="3"/>
  <c r="I3785" i="3"/>
  <c r="H3785" i="3"/>
  <c r="V3784" i="3"/>
  <c r="U3784" i="3"/>
  <c r="J3784" i="3"/>
  <c r="I3784" i="3"/>
  <c r="H3784" i="3"/>
  <c r="V3783" i="3"/>
  <c r="U3783" i="3"/>
  <c r="J3783" i="3"/>
  <c r="I3783" i="3"/>
  <c r="H3783" i="3"/>
  <c r="V3782" i="3"/>
  <c r="U3782" i="3"/>
  <c r="J3782" i="3"/>
  <c r="I3782" i="3"/>
  <c r="H3782" i="3"/>
  <c r="V3781" i="3"/>
  <c r="U3781" i="3"/>
  <c r="J3781" i="3"/>
  <c r="I3781" i="3"/>
  <c r="H3781" i="3"/>
  <c r="V3780" i="3"/>
  <c r="U3780" i="3"/>
  <c r="J3780" i="3"/>
  <c r="I3780" i="3"/>
  <c r="H3780" i="3"/>
  <c r="V3779" i="3"/>
  <c r="U3779" i="3"/>
  <c r="J3779" i="3"/>
  <c r="I3779" i="3"/>
  <c r="H3779" i="3"/>
  <c r="V3778" i="3"/>
  <c r="U3778" i="3"/>
  <c r="J3778" i="3"/>
  <c r="I3778" i="3"/>
  <c r="H3778" i="3"/>
  <c r="V3777" i="3"/>
  <c r="U3777" i="3"/>
  <c r="J3777" i="3"/>
  <c r="I3777" i="3"/>
  <c r="H3777" i="3"/>
  <c r="V3776" i="3"/>
  <c r="U3776" i="3"/>
  <c r="J3776" i="3"/>
  <c r="I3776" i="3"/>
  <c r="H3776" i="3"/>
  <c r="V3775" i="3"/>
  <c r="U3775" i="3"/>
  <c r="J3775" i="3"/>
  <c r="I3775" i="3"/>
  <c r="H3775" i="3"/>
  <c r="V3774" i="3"/>
  <c r="U3774" i="3"/>
  <c r="J3774" i="3"/>
  <c r="I3774" i="3"/>
  <c r="H3774" i="3"/>
  <c r="V3773" i="3"/>
  <c r="U3773" i="3"/>
  <c r="J3773" i="3"/>
  <c r="I3773" i="3"/>
  <c r="H3773" i="3"/>
  <c r="V3772" i="3"/>
  <c r="U3772" i="3"/>
  <c r="J3772" i="3"/>
  <c r="I3772" i="3"/>
  <c r="H3772" i="3"/>
  <c r="V3771" i="3"/>
  <c r="U3771" i="3"/>
  <c r="J3771" i="3"/>
  <c r="I3771" i="3"/>
  <c r="H3771" i="3"/>
  <c r="V3770" i="3"/>
  <c r="U3770" i="3"/>
  <c r="J3770" i="3"/>
  <c r="I3770" i="3"/>
  <c r="H3770" i="3"/>
  <c r="V3769" i="3"/>
  <c r="U3769" i="3"/>
  <c r="J3769" i="3"/>
  <c r="I3769" i="3"/>
  <c r="H3769" i="3"/>
  <c r="V3768" i="3"/>
  <c r="U3768" i="3"/>
  <c r="J3768" i="3"/>
  <c r="I3768" i="3"/>
  <c r="H3768" i="3"/>
  <c r="V3767" i="3"/>
  <c r="U3767" i="3"/>
  <c r="J3767" i="3"/>
  <c r="I3767" i="3"/>
  <c r="H3767" i="3"/>
  <c r="V3766" i="3"/>
  <c r="U3766" i="3"/>
  <c r="J3766" i="3"/>
  <c r="I3766" i="3"/>
  <c r="H3766" i="3"/>
  <c r="V3765" i="3"/>
  <c r="U3765" i="3"/>
  <c r="J3765" i="3"/>
  <c r="I3765" i="3"/>
  <c r="H3765" i="3"/>
  <c r="V3764" i="3"/>
  <c r="U3764" i="3"/>
  <c r="J3764" i="3"/>
  <c r="I3764" i="3"/>
  <c r="H3764" i="3"/>
  <c r="V3763" i="3"/>
  <c r="U3763" i="3"/>
  <c r="J3763" i="3"/>
  <c r="I3763" i="3"/>
  <c r="H3763" i="3"/>
  <c r="V3762" i="3"/>
  <c r="U3762" i="3"/>
  <c r="J3762" i="3"/>
  <c r="I3762" i="3"/>
  <c r="H3762" i="3"/>
  <c r="V3761" i="3"/>
  <c r="U3761" i="3"/>
  <c r="J3761" i="3"/>
  <c r="I3761" i="3"/>
  <c r="H3761" i="3"/>
  <c r="V3760" i="3"/>
  <c r="U3760" i="3"/>
  <c r="J3760" i="3"/>
  <c r="I3760" i="3"/>
  <c r="H3760" i="3"/>
  <c r="V3759" i="3"/>
  <c r="U3759" i="3"/>
  <c r="J3759" i="3"/>
  <c r="I3759" i="3"/>
  <c r="H3759" i="3"/>
  <c r="V3758" i="3"/>
  <c r="U3758" i="3"/>
  <c r="J3758" i="3"/>
  <c r="I3758" i="3"/>
  <c r="H3758" i="3"/>
  <c r="V3757" i="3"/>
  <c r="U3757" i="3"/>
  <c r="J3757" i="3"/>
  <c r="I3757" i="3"/>
  <c r="H3757" i="3"/>
  <c r="V3756" i="3"/>
  <c r="U3756" i="3"/>
  <c r="J3756" i="3"/>
  <c r="I3756" i="3"/>
  <c r="H3756" i="3"/>
  <c r="V3755" i="3"/>
  <c r="U3755" i="3"/>
  <c r="J3755" i="3"/>
  <c r="I3755" i="3"/>
  <c r="H3755" i="3"/>
  <c r="V3754" i="3"/>
  <c r="U3754" i="3"/>
  <c r="J3754" i="3"/>
  <c r="I3754" i="3"/>
  <c r="H3754" i="3"/>
  <c r="V3753" i="3"/>
  <c r="U3753" i="3"/>
  <c r="J3753" i="3"/>
  <c r="I3753" i="3"/>
  <c r="H3753" i="3"/>
  <c r="V3752" i="3"/>
  <c r="U3752" i="3"/>
  <c r="J3752" i="3"/>
  <c r="I3752" i="3"/>
  <c r="H3752" i="3"/>
  <c r="V3751" i="3"/>
  <c r="U3751" i="3"/>
  <c r="J3751" i="3"/>
  <c r="I3751" i="3"/>
  <c r="H3751" i="3"/>
  <c r="V3750" i="3"/>
  <c r="U3750" i="3"/>
  <c r="J3750" i="3"/>
  <c r="I3750" i="3"/>
  <c r="H3750" i="3"/>
  <c r="V3749" i="3"/>
  <c r="U3749" i="3"/>
  <c r="J3749" i="3"/>
  <c r="I3749" i="3"/>
  <c r="H3749" i="3"/>
  <c r="V3748" i="3"/>
  <c r="U3748" i="3"/>
  <c r="J3748" i="3"/>
  <c r="I3748" i="3"/>
  <c r="H3748" i="3"/>
  <c r="V3747" i="3"/>
  <c r="U3747" i="3"/>
  <c r="J3747" i="3"/>
  <c r="I3747" i="3"/>
  <c r="H3747" i="3"/>
  <c r="V3746" i="3"/>
  <c r="U3746" i="3"/>
  <c r="J3746" i="3"/>
  <c r="I3746" i="3"/>
  <c r="H3746" i="3"/>
  <c r="V3745" i="3"/>
  <c r="U3745" i="3"/>
  <c r="J3745" i="3"/>
  <c r="I3745" i="3"/>
  <c r="H3745" i="3"/>
  <c r="V3744" i="3"/>
  <c r="U3744" i="3"/>
  <c r="J3744" i="3"/>
  <c r="I3744" i="3"/>
  <c r="H3744" i="3"/>
  <c r="V3743" i="3"/>
  <c r="U3743" i="3"/>
  <c r="J3743" i="3"/>
  <c r="I3743" i="3"/>
  <c r="H3743" i="3"/>
  <c r="V3742" i="3"/>
  <c r="U3742" i="3"/>
  <c r="J3742" i="3"/>
  <c r="I3742" i="3"/>
  <c r="H3742" i="3"/>
  <c r="V3741" i="3"/>
  <c r="U3741" i="3"/>
  <c r="J3741" i="3"/>
  <c r="I3741" i="3"/>
  <c r="H3741" i="3"/>
  <c r="V3740" i="3"/>
  <c r="U3740" i="3"/>
  <c r="J3740" i="3"/>
  <c r="I3740" i="3"/>
  <c r="H3740" i="3"/>
  <c r="V3739" i="3"/>
  <c r="U3739" i="3"/>
  <c r="J3739" i="3"/>
  <c r="I3739" i="3"/>
  <c r="H3739" i="3"/>
  <c r="V3738" i="3"/>
  <c r="U3738" i="3"/>
  <c r="J3738" i="3"/>
  <c r="I3738" i="3"/>
  <c r="H3738" i="3"/>
  <c r="V3737" i="3"/>
  <c r="U3737" i="3"/>
  <c r="J3737" i="3"/>
  <c r="I3737" i="3"/>
  <c r="H3737" i="3"/>
  <c r="V3736" i="3"/>
  <c r="U3736" i="3"/>
  <c r="J3736" i="3"/>
  <c r="I3736" i="3"/>
  <c r="H3736" i="3"/>
  <c r="V3735" i="3"/>
  <c r="U3735" i="3"/>
  <c r="J3735" i="3"/>
  <c r="I3735" i="3"/>
  <c r="H3735" i="3"/>
  <c r="V3734" i="3"/>
  <c r="U3734" i="3"/>
  <c r="J3734" i="3"/>
  <c r="I3734" i="3"/>
  <c r="H3734" i="3"/>
  <c r="V3733" i="3"/>
  <c r="U3733" i="3"/>
  <c r="J3733" i="3"/>
  <c r="I3733" i="3"/>
  <c r="H3733" i="3"/>
  <c r="V3732" i="3"/>
  <c r="U3732" i="3"/>
  <c r="J3732" i="3"/>
  <c r="I3732" i="3"/>
  <c r="H3732" i="3"/>
  <c r="V3731" i="3"/>
  <c r="U3731" i="3"/>
  <c r="J3731" i="3"/>
  <c r="I3731" i="3"/>
  <c r="H3731" i="3"/>
  <c r="V3730" i="3"/>
  <c r="U3730" i="3"/>
  <c r="J3730" i="3"/>
  <c r="I3730" i="3"/>
  <c r="H3730" i="3"/>
  <c r="V3729" i="3"/>
  <c r="U3729" i="3"/>
  <c r="J3729" i="3"/>
  <c r="I3729" i="3"/>
  <c r="H3729" i="3"/>
  <c r="V3728" i="3"/>
  <c r="U3728" i="3"/>
  <c r="J3728" i="3"/>
  <c r="I3728" i="3"/>
  <c r="H3728" i="3"/>
  <c r="V3727" i="3"/>
  <c r="U3727" i="3"/>
  <c r="J3727" i="3"/>
  <c r="I3727" i="3"/>
  <c r="H3727" i="3"/>
  <c r="V3726" i="3"/>
  <c r="U3726" i="3"/>
  <c r="J3726" i="3"/>
  <c r="I3726" i="3"/>
  <c r="H3726" i="3"/>
  <c r="V3725" i="3"/>
  <c r="U3725" i="3"/>
  <c r="J3725" i="3"/>
  <c r="I3725" i="3"/>
  <c r="H3725" i="3"/>
  <c r="V3724" i="3"/>
  <c r="U3724" i="3"/>
  <c r="J3724" i="3"/>
  <c r="I3724" i="3"/>
  <c r="H3724" i="3"/>
  <c r="V3723" i="3"/>
  <c r="U3723" i="3"/>
  <c r="J3723" i="3"/>
  <c r="I3723" i="3"/>
  <c r="H3723" i="3"/>
  <c r="V3722" i="3"/>
  <c r="U3722" i="3"/>
  <c r="J3722" i="3"/>
  <c r="I3722" i="3"/>
  <c r="H3722" i="3"/>
  <c r="V3721" i="3"/>
  <c r="U3721" i="3"/>
  <c r="J3721" i="3"/>
  <c r="I3721" i="3"/>
  <c r="H3721" i="3"/>
  <c r="V3720" i="3"/>
  <c r="U3720" i="3"/>
  <c r="J3720" i="3"/>
  <c r="I3720" i="3"/>
  <c r="H3720" i="3"/>
  <c r="V3719" i="3"/>
  <c r="U3719" i="3"/>
  <c r="J3719" i="3"/>
  <c r="I3719" i="3"/>
  <c r="H3719" i="3"/>
  <c r="V3718" i="3"/>
  <c r="U3718" i="3"/>
  <c r="J3718" i="3"/>
  <c r="I3718" i="3"/>
  <c r="H3718" i="3"/>
  <c r="V3717" i="3"/>
  <c r="U3717" i="3"/>
  <c r="J3717" i="3"/>
  <c r="I3717" i="3"/>
  <c r="H3717" i="3"/>
  <c r="V3716" i="3"/>
  <c r="U3716" i="3"/>
  <c r="J3716" i="3"/>
  <c r="I3716" i="3"/>
  <c r="H3716" i="3"/>
  <c r="V3715" i="3"/>
  <c r="U3715" i="3"/>
  <c r="J3715" i="3"/>
  <c r="I3715" i="3"/>
  <c r="H3715" i="3"/>
  <c r="V3714" i="3"/>
  <c r="U3714" i="3"/>
  <c r="J3714" i="3"/>
  <c r="I3714" i="3"/>
  <c r="H3714" i="3"/>
  <c r="V3713" i="3"/>
  <c r="U3713" i="3"/>
  <c r="J3713" i="3"/>
  <c r="I3713" i="3"/>
  <c r="H3713" i="3"/>
  <c r="V3712" i="3"/>
  <c r="U3712" i="3"/>
  <c r="J3712" i="3"/>
  <c r="I3712" i="3"/>
  <c r="H3712" i="3"/>
  <c r="V3711" i="3"/>
  <c r="U3711" i="3"/>
  <c r="J3711" i="3"/>
  <c r="I3711" i="3"/>
  <c r="H3711" i="3"/>
  <c r="V3710" i="3"/>
  <c r="U3710" i="3"/>
  <c r="J3710" i="3"/>
  <c r="I3710" i="3"/>
  <c r="H3710" i="3"/>
  <c r="V3709" i="3"/>
  <c r="U3709" i="3"/>
  <c r="J3709" i="3"/>
  <c r="I3709" i="3"/>
  <c r="H3709" i="3"/>
  <c r="V3708" i="3"/>
  <c r="U3708" i="3"/>
  <c r="J3708" i="3"/>
  <c r="I3708" i="3"/>
  <c r="H3708" i="3"/>
  <c r="V3707" i="3"/>
  <c r="U3707" i="3"/>
  <c r="J3707" i="3"/>
  <c r="I3707" i="3"/>
  <c r="H3707" i="3"/>
  <c r="V3706" i="3"/>
  <c r="U3706" i="3"/>
  <c r="J3706" i="3"/>
  <c r="I3706" i="3"/>
  <c r="H3706" i="3"/>
  <c r="V3705" i="3"/>
  <c r="U3705" i="3"/>
  <c r="J3705" i="3"/>
  <c r="I3705" i="3"/>
  <c r="H3705" i="3"/>
  <c r="V3704" i="3"/>
  <c r="U3704" i="3"/>
  <c r="J3704" i="3"/>
  <c r="I3704" i="3"/>
  <c r="H3704" i="3"/>
  <c r="V3703" i="3"/>
  <c r="U3703" i="3"/>
  <c r="J3703" i="3"/>
  <c r="I3703" i="3"/>
  <c r="H3703" i="3"/>
  <c r="V3702" i="3"/>
  <c r="U3702" i="3"/>
  <c r="J3702" i="3"/>
  <c r="I3702" i="3"/>
  <c r="H3702" i="3"/>
  <c r="V3701" i="3"/>
  <c r="U3701" i="3"/>
  <c r="J3701" i="3"/>
  <c r="I3701" i="3"/>
  <c r="H3701" i="3"/>
  <c r="V3700" i="3"/>
  <c r="U3700" i="3"/>
  <c r="J3700" i="3"/>
  <c r="I3700" i="3"/>
  <c r="H3700" i="3"/>
  <c r="V3699" i="3"/>
  <c r="U3699" i="3"/>
  <c r="J3699" i="3"/>
  <c r="I3699" i="3"/>
  <c r="H3699" i="3"/>
  <c r="V3698" i="3"/>
  <c r="U3698" i="3"/>
  <c r="J3698" i="3"/>
  <c r="I3698" i="3"/>
  <c r="H3698" i="3"/>
  <c r="V3697" i="3"/>
  <c r="U3697" i="3"/>
  <c r="J3697" i="3"/>
  <c r="I3697" i="3"/>
  <c r="H3697" i="3"/>
  <c r="V3696" i="3"/>
  <c r="U3696" i="3"/>
  <c r="J3696" i="3"/>
  <c r="I3696" i="3"/>
  <c r="H3696" i="3"/>
  <c r="V3695" i="3"/>
  <c r="U3695" i="3"/>
  <c r="J3695" i="3"/>
  <c r="I3695" i="3"/>
  <c r="H3695" i="3"/>
  <c r="V3694" i="3"/>
  <c r="U3694" i="3"/>
  <c r="J3694" i="3"/>
  <c r="I3694" i="3"/>
  <c r="H3694" i="3"/>
  <c r="V3693" i="3"/>
  <c r="U3693" i="3"/>
  <c r="J3693" i="3"/>
  <c r="I3693" i="3"/>
  <c r="H3693" i="3"/>
  <c r="V3692" i="3"/>
  <c r="U3692" i="3"/>
  <c r="J3692" i="3"/>
  <c r="I3692" i="3"/>
  <c r="H3692" i="3"/>
  <c r="V3691" i="3"/>
  <c r="U3691" i="3"/>
  <c r="J3691" i="3"/>
  <c r="I3691" i="3"/>
  <c r="H3691" i="3"/>
  <c r="V3690" i="3"/>
  <c r="U3690" i="3"/>
  <c r="J3690" i="3"/>
  <c r="I3690" i="3"/>
  <c r="H3690" i="3"/>
  <c r="V3689" i="3"/>
  <c r="U3689" i="3"/>
  <c r="J3689" i="3"/>
  <c r="I3689" i="3"/>
  <c r="H3689" i="3"/>
  <c r="V3688" i="3"/>
  <c r="U3688" i="3"/>
  <c r="J3688" i="3"/>
  <c r="I3688" i="3"/>
  <c r="H3688" i="3"/>
  <c r="V3687" i="3"/>
  <c r="U3687" i="3"/>
  <c r="J3687" i="3"/>
  <c r="I3687" i="3"/>
  <c r="H3687" i="3"/>
  <c r="V3686" i="3"/>
  <c r="U3686" i="3"/>
  <c r="J3686" i="3"/>
  <c r="I3686" i="3"/>
  <c r="H3686" i="3"/>
  <c r="V3685" i="3"/>
  <c r="U3685" i="3"/>
  <c r="J3685" i="3"/>
  <c r="I3685" i="3"/>
  <c r="H3685" i="3"/>
  <c r="V3684" i="3"/>
  <c r="U3684" i="3"/>
  <c r="J3684" i="3"/>
  <c r="I3684" i="3"/>
  <c r="H3684" i="3"/>
  <c r="V3683" i="3"/>
  <c r="U3683" i="3"/>
  <c r="J3683" i="3"/>
  <c r="I3683" i="3"/>
  <c r="H3683" i="3"/>
  <c r="V3682" i="3"/>
  <c r="U3682" i="3"/>
  <c r="J3682" i="3"/>
  <c r="I3682" i="3"/>
  <c r="H3682" i="3"/>
  <c r="V3681" i="3"/>
  <c r="U3681" i="3"/>
  <c r="J3681" i="3"/>
  <c r="I3681" i="3"/>
  <c r="H3681" i="3"/>
  <c r="V3680" i="3"/>
  <c r="U3680" i="3"/>
  <c r="J3680" i="3"/>
  <c r="I3680" i="3"/>
  <c r="H3680" i="3"/>
  <c r="V3679" i="3"/>
  <c r="U3679" i="3"/>
  <c r="J3679" i="3"/>
  <c r="I3679" i="3"/>
  <c r="H3679" i="3"/>
  <c r="V3678" i="3"/>
  <c r="U3678" i="3"/>
  <c r="J3678" i="3"/>
  <c r="I3678" i="3"/>
  <c r="H3678" i="3"/>
  <c r="V3677" i="3"/>
  <c r="U3677" i="3"/>
  <c r="J3677" i="3"/>
  <c r="I3677" i="3"/>
  <c r="H3677" i="3"/>
  <c r="V3676" i="3"/>
  <c r="U3676" i="3"/>
  <c r="J3676" i="3"/>
  <c r="I3676" i="3"/>
  <c r="H3676" i="3"/>
  <c r="V3675" i="3"/>
  <c r="U3675" i="3"/>
  <c r="J3675" i="3"/>
  <c r="I3675" i="3"/>
  <c r="H3675" i="3"/>
  <c r="V3674" i="3"/>
  <c r="U3674" i="3"/>
  <c r="J3674" i="3"/>
  <c r="I3674" i="3"/>
  <c r="H3674" i="3"/>
  <c r="V3673" i="3"/>
  <c r="U3673" i="3"/>
  <c r="J3673" i="3"/>
  <c r="I3673" i="3"/>
  <c r="H3673" i="3"/>
  <c r="V3672" i="3"/>
  <c r="U3672" i="3"/>
  <c r="J3672" i="3"/>
  <c r="I3672" i="3"/>
  <c r="H3672" i="3"/>
  <c r="V3671" i="3"/>
  <c r="U3671" i="3"/>
  <c r="J3671" i="3"/>
  <c r="I3671" i="3"/>
  <c r="H3671" i="3"/>
  <c r="V3670" i="3"/>
  <c r="U3670" i="3"/>
  <c r="J3670" i="3"/>
  <c r="I3670" i="3"/>
  <c r="H3670" i="3"/>
  <c r="V3669" i="3"/>
  <c r="U3669" i="3"/>
  <c r="J3669" i="3"/>
  <c r="I3669" i="3"/>
  <c r="H3669" i="3"/>
  <c r="V3668" i="3"/>
  <c r="U3668" i="3"/>
  <c r="J3668" i="3"/>
  <c r="I3668" i="3"/>
  <c r="H3668" i="3"/>
  <c r="V3667" i="3"/>
  <c r="U3667" i="3"/>
  <c r="J3667" i="3"/>
  <c r="I3667" i="3"/>
  <c r="H3667" i="3"/>
  <c r="V3666" i="3"/>
  <c r="U3666" i="3"/>
  <c r="J3666" i="3"/>
  <c r="I3666" i="3"/>
  <c r="H3666" i="3"/>
  <c r="V3665" i="3"/>
  <c r="U3665" i="3"/>
  <c r="J3665" i="3"/>
  <c r="I3665" i="3"/>
  <c r="H3665" i="3"/>
  <c r="V3664" i="3"/>
  <c r="U3664" i="3"/>
  <c r="J3664" i="3"/>
  <c r="I3664" i="3"/>
  <c r="H3664" i="3"/>
  <c r="V3663" i="3"/>
  <c r="U3663" i="3"/>
  <c r="J3663" i="3"/>
  <c r="I3663" i="3"/>
  <c r="H3663" i="3"/>
  <c r="V3662" i="3"/>
  <c r="U3662" i="3"/>
  <c r="J3662" i="3"/>
  <c r="I3662" i="3"/>
  <c r="H3662" i="3"/>
  <c r="V3661" i="3"/>
  <c r="U3661" i="3"/>
  <c r="J3661" i="3"/>
  <c r="I3661" i="3"/>
  <c r="H3661" i="3"/>
  <c r="V3660" i="3"/>
  <c r="U3660" i="3"/>
  <c r="J3660" i="3"/>
  <c r="I3660" i="3"/>
  <c r="H3660" i="3"/>
  <c r="V3659" i="3"/>
  <c r="U3659" i="3"/>
  <c r="J3659" i="3"/>
  <c r="I3659" i="3"/>
  <c r="H3659" i="3"/>
  <c r="V3658" i="3"/>
  <c r="U3658" i="3"/>
  <c r="J3658" i="3"/>
  <c r="I3658" i="3"/>
  <c r="H3658" i="3"/>
  <c r="V3657" i="3"/>
  <c r="U3657" i="3"/>
  <c r="J3657" i="3"/>
  <c r="I3657" i="3"/>
  <c r="H3657" i="3"/>
  <c r="V3656" i="3"/>
  <c r="U3656" i="3"/>
  <c r="J3656" i="3"/>
  <c r="I3656" i="3"/>
  <c r="H3656" i="3"/>
  <c r="V3655" i="3"/>
  <c r="U3655" i="3"/>
  <c r="J3655" i="3"/>
  <c r="I3655" i="3"/>
  <c r="H3655" i="3"/>
  <c r="V3654" i="3"/>
  <c r="U3654" i="3"/>
  <c r="J3654" i="3"/>
  <c r="I3654" i="3"/>
  <c r="H3654" i="3"/>
  <c r="V3653" i="3"/>
  <c r="U3653" i="3"/>
  <c r="J3653" i="3"/>
  <c r="I3653" i="3"/>
  <c r="H3653" i="3"/>
  <c r="V3652" i="3"/>
  <c r="U3652" i="3"/>
  <c r="J3652" i="3"/>
  <c r="I3652" i="3"/>
  <c r="H3652" i="3"/>
  <c r="V3651" i="3"/>
  <c r="U3651" i="3"/>
  <c r="J3651" i="3"/>
  <c r="I3651" i="3"/>
  <c r="H3651" i="3"/>
  <c r="V3650" i="3"/>
  <c r="U3650" i="3"/>
  <c r="J3650" i="3"/>
  <c r="I3650" i="3"/>
  <c r="H3650" i="3"/>
  <c r="V3649" i="3"/>
  <c r="U3649" i="3"/>
  <c r="J3649" i="3"/>
  <c r="I3649" i="3"/>
  <c r="H3649" i="3"/>
  <c r="V3648" i="3"/>
  <c r="U3648" i="3"/>
  <c r="J3648" i="3"/>
  <c r="I3648" i="3"/>
  <c r="H3648" i="3"/>
  <c r="V3647" i="3"/>
  <c r="U3647" i="3"/>
  <c r="J3647" i="3"/>
  <c r="I3647" i="3"/>
  <c r="H3647" i="3"/>
  <c r="V3646" i="3"/>
  <c r="U3646" i="3"/>
  <c r="J3646" i="3"/>
  <c r="I3646" i="3"/>
  <c r="H3646" i="3"/>
  <c r="V3645" i="3"/>
  <c r="U3645" i="3"/>
  <c r="J3645" i="3"/>
  <c r="I3645" i="3"/>
  <c r="H3645" i="3"/>
  <c r="V3644" i="3"/>
  <c r="U3644" i="3"/>
  <c r="J3644" i="3"/>
  <c r="I3644" i="3"/>
  <c r="H3644" i="3"/>
  <c r="V3643" i="3"/>
  <c r="U3643" i="3"/>
  <c r="J3643" i="3"/>
  <c r="I3643" i="3"/>
  <c r="H3643" i="3"/>
  <c r="V3642" i="3"/>
  <c r="U3642" i="3"/>
  <c r="J3642" i="3"/>
  <c r="I3642" i="3"/>
  <c r="H3642" i="3"/>
  <c r="V3641" i="3"/>
  <c r="U3641" i="3"/>
  <c r="J3641" i="3"/>
  <c r="I3641" i="3"/>
  <c r="H3641" i="3"/>
  <c r="V3640" i="3"/>
  <c r="U3640" i="3"/>
  <c r="J3640" i="3"/>
  <c r="I3640" i="3"/>
  <c r="H3640" i="3"/>
  <c r="V3639" i="3"/>
  <c r="U3639" i="3"/>
  <c r="J3639" i="3"/>
  <c r="I3639" i="3"/>
  <c r="H3639" i="3"/>
  <c r="V3638" i="3"/>
  <c r="U3638" i="3"/>
  <c r="J3638" i="3"/>
  <c r="I3638" i="3"/>
  <c r="H3638" i="3"/>
  <c r="V3637" i="3"/>
  <c r="U3637" i="3"/>
  <c r="J3637" i="3"/>
  <c r="I3637" i="3"/>
  <c r="H3637" i="3"/>
  <c r="V3636" i="3"/>
  <c r="U3636" i="3"/>
  <c r="J3636" i="3"/>
  <c r="I3636" i="3"/>
  <c r="H3636" i="3"/>
  <c r="V3635" i="3"/>
  <c r="U3635" i="3"/>
  <c r="J3635" i="3"/>
  <c r="I3635" i="3"/>
  <c r="H3635" i="3"/>
  <c r="V3634" i="3"/>
  <c r="U3634" i="3"/>
  <c r="J3634" i="3"/>
  <c r="I3634" i="3"/>
  <c r="H3634" i="3"/>
  <c r="V3633" i="3"/>
  <c r="U3633" i="3"/>
  <c r="J3633" i="3"/>
  <c r="I3633" i="3"/>
  <c r="H3633" i="3"/>
  <c r="V3632" i="3"/>
  <c r="U3632" i="3"/>
  <c r="J3632" i="3"/>
  <c r="I3632" i="3"/>
  <c r="H3632" i="3"/>
  <c r="V3631" i="3"/>
  <c r="U3631" i="3"/>
  <c r="J3631" i="3"/>
  <c r="I3631" i="3"/>
  <c r="H3631" i="3"/>
  <c r="V3630" i="3"/>
  <c r="U3630" i="3"/>
  <c r="J3630" i="3"/>
  <c r="I3630" i="3"/>
  <c r="H3630" i="3"/>
  <c r="V3629" i="3"/>
  <c r="U3629" i="3"/>
  <c r="J3629" i="3"/>
  <c r="I3629" i="3"/>
  <c r="H3629" i="3"/>
  <c r="V3628" i="3"/>
  <c r="U3628" i="3"/>
  <c r="J3628" i="3"/>
  <c r="I3628" i="3"/>
  <c r="H3628" i="3"/>
  <c r="V3627" i="3"/>
  <c r="U3627" i="3"/>
  <c r="J3627" i="3"/>
  <c r="I3627" i="3"/>
  <c r="H3627" i="3"/>
  <c r="V3626" i="3"/>
  <c r="U3626" i="3"/>
  <c r="J3626" i="3"/>
  <c r="I3626" i="3"/>
  <c r="H3626" i="3"/>
  <c r="V3625" i="3"/>
  <c r="U3625" i="3"/>
  <c r="J3625" i="3"/>
  <c r="I3625" i="3"/>
  <c r="H3625" i="3"/>
  <c r="V3624" i="3"/>
  <c r="U3624" i="3"/>
  <c r="J3624" i="3"/>
  <c r="I3624" i="3"/>
  <c r="H3624" i="3"/>
  <c r="V3623" i="3"/>
  <c r="U3623" i="3"/>
  <c r="J3623" i="3"/>
  <c r="I3623" i="3"/>
  <c r="H3623" i="3"/>
  <c r="V3622" i="3"/>
  <c r="U3622" i="3"/>
  <c r="J3622" i="3"/>
  <c r="I3622" i="3"/>
  <c r="H3622" i="3"/>
  <c r="V3621" i="3"/>
  <c r="U3621" i="3"/>
  <c r="J3621" i="3"/>
  <c r="I3621" i="3"/>
  <c r="H3621" i="3"/>
  <c r="V3620" i="3"/>
  <c r="U3620" i="3"/>
  <c r="J3620" i="3"/>
  <c r="I3620" i="3"/>
  <c r="H3620" i="3"/>
  <c r="V3619" i="3"/>
  <c r="U3619" i="3"/>
  <c r="J3619" i="3"/>
  <c r="I3619" i="3"/>
  <c r="H3619" i="3"/>
  <c r="V3618" i="3"/>
  <c r="U3618" i="3"/>
  <c r="J3618" i="3"/>
  <c r="I3618" i="3"/>
  <c r="H3618" i="3"/>
  <c r="V3617" i="3"/>
  <c r="U3617" i="3"/>
  <c r="J3617" i="3"/>
  <c r="I3617" i="3"/>
  <c r="H3617" i="3"/>
  <c r="V3616" i="3"/>
  <c r="U3616" i="3"/>
  <c r="J3616" i="3"/>
  <c r="I3616" i="3"/>
  <c r="H3616" i="3"/>
  <c r="V3615" i="3"/>
  <c r="U3615" i="3"/>
  <c r="J3615" i="3"/>
  <c r="I3615" i="3"/>
  <c r="H3615" i="3"/>
  <c r="V3614" i="3"/>
  <c r="U3614" i="3"/>
  <c r="J3614" i="3"/>
  <c r="I3614" i="3"/>
  <c r="H3614" i="3"/>
  <c r="V3613" i="3"/>
  <c r="U3613" i="3"/>
  <c r="J3613" i="3"/>
  <c r="I3613" i="3"/>
  <c r="H3613" i="3"/>
  <c r="V3612" i="3"/>
  <c r="U3612" i="3"/>
  <c r="J3612" i="3"/>
  <c r="I3612" i="3"/>
  <c r="H3612" i="3"/>
  <c r="V3611" i="3"/>
  <c r="U3611" i="3"/>
  <c r="J3611" i="3"/>
  <c r="I3611" i="3"/>
  <c r="H3611" i="3"/>
  <c r="V3610" i="3"/>
  <c r="U3610" i="3"/>
  <c r="J3610" i="3"/>
  <c r="I3610" i="3"/>
  <c r="H3610" i="3"/>
  <c r="V3609" i="3"/>
  <c r="U3609" i="3"/>
  <c r="J3609" i="3"/>
  <c r="I3609" i="3"/>
  <c r="H3609" i="3"/>
  <c r="V3608" i="3"/>
  <c r="U3608" i="3"/>
  <c r="J3608" i="3"/>
  <c r="I3608" i="3"/>
  <c r="H3608" i="3"/>
  <c r="V3607" i="3"/>
  <c r="U3607" i="3"/>
  <c r="J3607" i="3"/>
  <c r="I3607" i="3"/>
  <c r="H3607" i="3"/>
  <c r="V3606" i="3"/>
  <c r="U3606" i="3"/>
  <c r="J3606" i="3"/>
  <c r="I3606" i="3"/>
  <c r="H3606" i="3"/>
  <c r="V3605" i="3"/>
  <c r="U3605" i="3"/>
  <c r="J3605" i="3"/>
  <c r="I3605" i="3"/>
  <c r="H3605" i="3"/>
  <c r="V3604" i="3"/>
  <c r="U3604" i="3"/>
  <c r="J3604" i="3"/>
  <c r="I3604" i="3"/>
  <c r="H3604" i="3"/>
  <c r="V3603" i="3"/>
  <c r="U3603" i="3"/>
  <c r="J3603" i="3"/>
  <c r="I3603" i="3"/>
  <c r="H3603" i="3"/>
  <c r="V3602" i="3"/>
  <c r="U3602" i="3"/>
  <c r="J3602" i="3"/>
  <c r="I3602" i="3"/>
  <c r="H3602" i="3"/>
  <c r="V3601" i="3"/>
  <c r="U3601" i="3"/>
  <c r="J3601" i="3"/>
  <c r="I3601" i="3"/>
  <c r="H3601" i="3"/>
  <c r="V3600" i="3"/>
  <c r="U3600" i="3"/>
  <c r="J3600" i="3"/>
  <c r="I3600" i="3"/>
  <c r="H3600" i="3"/>
  <c r="V3599" i="3"/>
  <c r="U3599" i="3"/>
  <c r="J3599" i="3"/>
  <c r="I3599" i="3"/>
  <c r="H3599" i="3"/>
  <c r="V3598" i="3"/>
  <c r="U3598" i="3"/>
  <c r="J3598" i="3"/>
  <c r="I3598" i="3"/>
  <c r="H3598" i="3"/>
  <c r="V3597" i="3"/>
  <c r="U3597" i="3"/>
  <c r="J3597" i="3"/>
  <c r="I3597" i="3"/>
  <c r="H3597" i="3"/>
  <c r="V3596" i="3"/>
  <c r="U3596" i="3"/>
  <c r="J3596" i="3"/>
  <c r="I3596" i="3"/>
  <c r="H3596" i="3"/>
  <c r="V3595" i="3"/>
  <c r="U3595" i="3"/>
  <c r="J3595" i="3"/>
  <c r="I3595" i="3"/>
  <c r="H3595" i="3"/>
  <c r="V3594" i="3"/>
  <c r="U3594" i="3"/>
  <c r="J3594" i="3"/>
  <c r="I3594" i="3"/>
  <c r="H3594" i="3"/>
  <c r="V3593" i="3"/>
  <c r="U3593" i="3"/>
  <c r="J3593" i="3"/>
  <c r="I3593" i="3"/>
  <c r="H3593" i="3"/>
  <c r="V3592" i="3"/>
  <c r="U3592" i="3"/>
  <c r="J3592" i="3"/>
  <c r="I3592" i="3"/>
  <c r="H3592" i="3"/>
  <c r="V3591" i="3"/>
  <c r="U3591" i="3"/>
  <c r="J3591" i="3"/>
  <c r="I3591" i="3"/>
  <c r="H3591" i="3"/>
  <c r="V3590" i="3"/>
  <c r="U3590" i="3"/>
  <c r="J3590" i="3"/>
  <c r="I3590" i="3"/>
  <c r="H3590" i="3"/>
  <c r="V3589" i="3"/>
  <c r="U3589" i="3"/>
  <c r="J3589" i="3"/>
  <c r="I3589" i="3"/>
  <c r="H3589" i="3"/>
  <c r="V3588" i="3"/>
  <c r="U3588" i="3"/>
  <c r="J3588" i="3"/>
  <c r="I3588" i="3"/>
  <c r="H3588" i="3"/>
  <c r="V3587" i="3"/>
  <c r="U3587" i="3"/>
  <c r="J3587" i="3"/>
  <c r="I3587" i="3"/>
  <c r="H3587" i="3"/>
  <c r="V3586" i="3"/>
  <c r="U3586" i="3"/>
  <c r="J3586" i="3"/>
  <c r="I3586" i="3"/>
  <c r="H3586" i="3"/>
  <c r="V3585" i="3"/>
  <c r="U3585" i="3"/>
  <c r="J3585" i="3"/>
  <c r="I3585" i="3"/>
  <c r="H3585" i="3"/>
  <c r="V3584" i="3"/>
  <c r="U3584" i="3"/>
  <c r="J3584" i="3"/>
  <c r="I3584" i="3"/>
  <c r="H3584" i="3"/>
  <c r="V3583" i="3"/>
  <c r="U3583" i="3"/>
  <c r="J3583" i="3"/>
  <c r="I3583" i="3"/>
  <c r="H3583" i="3"/>
  <c r="V3582" i="3"/>
  <c r="U3582" i="3"/>
  <c r="J3582" i="3"/>
  <c r="I3582" i="3"/>
  <c r="H3582" i="3"/>
  <c r="V3581" i="3"/>
  <c r="U3581" i="3"/>
  <c r="J3581" i="3"/>
  <c r="I3581" i="3"/>
  <c r="H3581" i="3"/>
  <c r="V3580" i="3"/>
  <c r="U3580" i="3"/>
  <c r="J3580" i="3"/>
  <c r="I3580" i="3"/>
  <c r="H3580" i="3"/>
  <c r="V3579" i="3"/>
  <c r="U3579" i="3"/>
  <c r="J3579" i="3"/>
  <c r="I3579" i="3"/>
  <c r="H3579" i="3"/>
  <c r="V3578" i="3"/>
  <c r="U3578" i="3"/>
  <c r="J3578" i="3"/>
  <c r="I3578" i="3"/>
  <c r="H3578" i="3"/>
  <c r="V3577" i="3"/>
  <c r="U3577" i="3"/>
  <c r="J3577" i="3"/>
  <c r="I3577" i="3"/>
  <c r="H3577" i="3"/>
  <c r="V3576" i="3"/>
  <c r="U3576" i="3"/>
  <c r="J3576" i="3"/>
  <c r="I3576" i="3"/>
  <c r="H3576" i="3"/>
  <c r="V3575" i="3"/>
  <c r="U3575" i="3"/>
  <c r="J3575" i="3"/>
  <c r="I3575" i="3"/>
  <c r="H3575" i="3"/>
  <c r="V3574" i="3"/>
  <c r="U3574" i="3"/>
  <c r="J3574" i="3"/>
  <c r="I3574" i="3"/>
  <c r="H3574" i="3"/>
  <c r="V3573" i="3"/>
  <c r="U3573" i="3"/>
  <c r="J3573" i="3"/>
  <c r="I3573" i="3"/>
  <c r="H3573" i="3"/>
  <c r="V3572" i="3"/>
  <c r="U3572" i="3"/>
  <c r="J3572" i="3"/>
  <c r="I3572" i="3"/>
  <c r="H3572" i="3"/>
  <c r="V3571" i="3"/>
  <c r="U3571" i="3"/>
  <c r="J3571" i="3"/>
  <c r="I3571" i="3"/>
  <c r="H3571" i="3"/>
  <c r="V3570" i="3"/>
  <c r="U3570" i="3"/>
  <c r="J3570" i="3"/>
  <c r="I3570" i="3"/>
  <c r="H3570" i="3"/>
  <c r="V3569" i="3"/>
  <c r="U3569" i="3"/>
  <c r="J3569" i="3"/>
  <c r="I3569" i="3"/>
  <c r="H3569" i="3"/>
  <c r="V3568" i="3"/>
  <c r="U3568" i="3"/>
  <c r="J3568" i="3"/>
  <c r="I3568" i="3"/>
  <c r="H3568" i="3"/>
  <c r="V3567" i="3"/>
  <c r="U3567" i="3"/>
  <c r="J3567" i="3"/>
  <c r="I3567" i="3"/>
  <c r="H3567" i="3"/>
  <c r="V3566" i="3"/>
  <c r="U3566" i="3"/>
  <c r="J3566" i="3"/>
  <c r="I3566" i="3"/>
  <c r="H3566" i="3"/>
  <c r="V3565" i="3"/>
  <c r="U3565" i="3"/>
  <c r="J3565" i="3"/>
  <c r="I3565" i="3"/>
  <c r="H3565" i="3"/>
  <c r="V3564" i="3"/>
  <c r="U3564" i="3"/>
  <c r="J3564" i="3"/>
  <c r="I3564" i="3"/>
  <c r="H3564" i="3"/>
  <c r="V3563" i="3"/>
  <c r="U3563" i="3"/>
  <c r="J3563" i="3"/>
  <c r="I3563" i="3"/>
  <c r="H3563" i="3"/>
  <c r="V3562" i="3"/>
  <c r="U3562" i="3"/>
  <c r="J3562" i="3"/>
  <c r="I3562" i="3"/>
  <c r="H3562" i="3"/>
  <c r="V3561" i="3"/>
  <c r="U3561" i="3"/>
  <c r="J3561" i="3"/>
  <c r="I3561" i="3"/>
  <c r="H3561" i="3"/>
  <c r="V3560" i="3"/>
  <c r="U3560" i="3"/>
  <c r="J3560" i="3"/>
  <c r="I3560" i="3"/>
  <c r="H3560" i="3"/>
  <c r="V3559" i="3"/>
  <c r="U3559" i="3"/>
  <c r="J3559" i="3"/>
  <c r="I3559" i="3"/>
  <c r="H3559" i="3"/>
  <c r="V3558" i="3"/>
  <c r="U3558" i="3"/>
  <c r="J3558" i="3"/>
  <c r="I3558" i="3"/>
  <c r="H3558" i="3"/>
  <c r="V3557" i="3"/>
  <c r="U3557" i="3"/>
  <c r="J3557" i="3"/>
  <c r="I3557" i="3"/>
  <c r="H3557" i="3"/>
  <c r="V3556" i="3"/>
  <c r="U3556" i="3"/>
  <c r="J3556" i="3"/>
  <c r="I3556" i="3"/>
  <c r="H3556" i="3"/>
  <c r="V3555" i="3"/>
  <c r="U3555" i="3"/>
  <c r="J3555" i="3"/>
  <c r="I3555" i="3"/>
  <c r="H3555" i="3"/>
  <c r="V3554" i="3"/>
  <c r="U3554" i="3"/>
  <c r="J3554" i="3"/>
  <c r="I3554" i="3"/>
  <c r="H3554" i="3"/>
  <c r="V3553" i="3"/>
  <c r="U3553" i="3"/>
  <c r="J3553" i="3"/>
  <c r="I3553" i="3"/>
  <c r="H3553" i="3"/>
  <c r="V3552" i="3"/>
  <c r="U3552" i="3"/>
  <c r="J3552" i="3"/>
  <c r="I3552" i="3"/>
  <c r="H3552" i="3"/>
  <c r="V3551" i="3"/>
  <c r="U3551" i="3"/>
  <c r="J3551" i="3"/>
  <c r="I3551" i="3"/>
  <c r="H3551" i="3"/>
  <c r="V3550" i="3"/>
  <c r="U3550" i="3"/>
  <c r="J3550" i="3"/>
  <c r="I3550" i="3"/>
  <c r="H3550" i="3"/>
  <c r="V3549" i="3"/>
  <c r="U3549" i="3"/>
  <c r="J3549" i="3"/>
  <c r="I3549" i="3"/>
  <c r="H3549" i="3"/>
  <c r="V3548" i="3"/>
  <c r="U3548" i="3"/>
  <c r="J3548" i="3"/>
  <c r="I3548" i="3"/>
  <c r="H3548" i="3"/>
  <c r="V3547" i="3"/>
  <c r="U3547" i="3"/>
  <c r="J3547" i="3"/>
  <c r="I3547" i="3"/>
  <c r="H3547" i="3"/>
  <c r="V3546" i="3"/>
  <c r="U3546" i="3"/>
  <c r="J3546" i="3"/>
  <c r="I3546" i="3"/>
  <c r="H3546" i="3"/>
  <c r="V3545" i="3"/>
  <c r="U3545" i="3"/>
  <c r="J3545" i="3"/>
  <c r="I3545" i="3"/>
  <c r="H3545" i="3"/>
  <c r="V3544" i="3"/>
  <c r="U3544" i="3"/>
  <c r="J3544" i="3"/>
  <c r="I3544" i="3"/>
  <c r="H3544" i="3"/>
  <c r="V3543" i="3"/>
  <c r="U3543" i="3"/>
  <c r="J3543" i="3"/>
  <c r="I3543" i="3"/>
  <c r="H3543" i="3"/>
  <c r="V3542" i="3"/>
  <c r="U3542" i="3"/>
  <c r="J3542" i="3"/>
  <c r="I3542" i="3"/>
  <c r="H3542" i="3"/>
  <c r="V3541" i="3"/>
  <c r="U3541" i="3"/>
  <c r="J3541" i="3"/>
  <c r="I3541" i="3"/>
  <c r="H3541" i="3"/>
  <c r="V3540" i="3"/>
  <c r="U3540" i="3"/>
  <c r="J3540" i="3"/>
  <c r="I3540" i="3"/>
  <c r="H3540" i="3"/>
  <c r="V3539" i="3"/>
  <c r="U3539" i="3"/>
  <c r="J3539" i="3"/>
  <c r="I3539" i="3"/>
  <c r="H3539" i="3"/>
  <c r="V3538" i="3"/>
  <c r="U3538" i="3"/>
  <c r="J3538" i="3"/>
  <c r="I3538" i="3"/>
  <c r="H3538" i="3"/>
  <c r="V3537" i="3"/>
  <c r="U3537" i="3"/>
  <c r="J3537" i="3"/>
  <c r="I3537" i="3"/>
  <c r="H3537" i="3"/>
  <c r="V3536" i="3"/>
  <c r="U3536" i="3"/>
  <c r="J3536" i="3"/>
  <c r="I3536" i="3"/>
  <c r="H3536" i="3"/>
  <c r="V3535" i="3"/>
  <c r="U3535" i="3"/>
  <c r="J3535" i="3"/>
  <c r="I3535" i="3"/>
  <c r="H3535" i="3"/>
  <c r="V3534" i="3"/>
  <c r="U3534" i="3"/>
  <c r="J3534" i="3"/>
  <c r="I3534" i="3"/>
  <c r="H3534" i="3"/>
  <c r="V3533" i="3"/>
  <c r="U3533" i="3"/>
  <c r="J3533" i="3"/>
  <c r="I3533" i="3"/>
  <c r="H3533" i="3"/>
  <c r="V3532" i="3"/>
  <c r="U3532" i="3"/>
  <c r="J3532" i="3"/>
  <c r="I3532" i="3"/>
  <c r="H3532" i="3"/>
  <c r="V3531" i="3"/>
  <c r="U3531" i="3"/>
  <c r="J3531" i="3"/>
  <c r="I3531" i="3"/>
  <c r="H3531" i="3"/>
  <c r="V3530" i="3"/>
  <c r="U3530" i="3"/>
  <c r="J3530" i="3"/>
  <c r="I3530" i="3"/>
  <c r="H3530" i="3"/>
  <c r="V3529" i="3"/>
  <c r="U3529" i="3"/>
  <c r="J3529" i="3"/>
  <c r="I3529" i="3"/>
  <c r="H3529" i="3"/>
  <c r="V3528" i="3"/>
  <c r="U3528" i="3"/>
  <c r="J3528" i="3"/>
  <c r="I3528" i="3"/>
  <c r="H3528" i="3"/>
  <c r="V3527" i="3"/>
  <c r="U3527" i="3"/>
  <c r="J3527" i="3"/>
  <c r="I3527" i="3"/>
  <c r="H3527" i="3"/>
  <c r="V3526" i="3"/>
  <c r="U3526" i="3"/>
  <c r="J3526" i="3"/>
  <c r="I3526" i="3"/>
  <c r="H3526" i="3"/>
  <c r="V3525" i="3"/>
  <c r="U3525" i="3"/>
  <c r="J3525" i="3"/>
  <c r="I3525" i="3"/>
  <c r="H3525" i="3"/>
  <c r="V3524" i="3"/>
  <c r="U3524" i="3"/>
  <c r="J3524" i="3"/>
  <c r="I3524" i="3"/>
  <c r="H3524" i="3"/>
  <c r="V3523" i="3"/>
  <c r="U3523" i="3"/>
  <c r="J3523" i="3"/>
  <c r="I3523" i="3"/>
  <c r="H3523" i="3"/>
  <c r="V3522" i="3"/>
  <c r="U3522" i="3"/>
  <c r="J3522" i="3"/>
  <c r="I3522" i="3"/>
  <c r="H3522" i="3"/>
  <c r="V3521" i="3"/>
  <c r="U3521" i="3"/>
  <c r="J3521" i="3"/>
  <c r="I3521" i="3"/>
  <c r="H3521" i="3"/>
  <c r="V3520" i="3"/>
  <c r="U3520" i="3"/>
  <c r="J3520" i="3"/>
  <c r="I3520" i="3"/>
  <c r="H3520" i="3"/>
  <c r="V3519" i="3"/>
  <c r="U3519" i="3"/>
  <c r="J3519" i="3"/>
  <c r="I3519" i="3"/>
  <c r="H3519" i="3"/>
  <c r="V3518" i="3"/>
  <c r="U3518" i="3"/>
  <c r="J3518" i="3"/>
  <c r="I3518" i="3"/>
  <c r="H3518" i="3"/>
  <c r="V3517" i="3"/>
  <c r="U3517" i="3"/>
  <c r="J3517" i="3"/>
  <c r="I3517" i="3"/>
  <c r="H3517" i="3"/>
  <c r="V3516" i="3"/>
  <c r="U3516" i="3"/>
  <c r="J3516" i="3"/>
  <c r="I3516" i="3"/>
  <c r="H3516" i="3"/>
  <c r="V3515" i="3"/>
  <c r="U3515" i="3"/>
  <c r="J3515" i="3"/>
  <c r="I3515" i="3"/>
  <c r="H3515" i="3"/>
  <c r="V3514" i="3"/>
  <c r="U3514" i="3"/>
  <c r="J3514" i="3"/>
  <c r="I3514" i="3"/>
  <c r="H3514" i="3"/>
  <c r="V3513" i="3"/>
  <c r="U3513" i="3"/>
  <c r="J3513" i="3"/>
  <c r="I3513" i="3"/>
  <c r="H3513" i="3"/>
  <c r="V3512" i="3"/>
  <c r="U3512" i="3"/>
  <c r="J3512" i="3"/>
  <c r="I3512" i="3"/>
  <c r="H3512" i="3"/>
  <c r="V3511" i="3"/>
  <c r="U3511" i="3"/>
  <c r="J3511" i="3"/>
  <c r="I3511" i="3"/>
  <c r="H3511" i="3"/>
  <c r="V3510" i="3"/>
  <c r="U3510" i="3"/>
  <c r="J3510" i="3"/>
  <c r="I3510" i="3"/>
  <c r="H3510" i="3"/>
  <c r="V3509" i="3"/>
  <c r="U3509" i="3"/>
  <c r="J3509" i="3"/>
  <c r="I3509" i="3"/>
  <c r="H3509" i="3"/>
  <c r="V3508" i="3"/>
  <c r="U3508" i="3"/>
  <c r="J3508" i="3"/>
  <c r="I3508" i="3"/>
  <c r="H3508" i="3"/>
  <c r="V3507" i="3"/>
  <c r="U3507" i="3"/>
  <c r="J3507" i="3"/>
  <c r="I3507" i="3"/>
  <c r="H3507" i="3"/>
  <c r="V3506" i="3"/>
  <c r="U3506" i="3"/>
  <c r="J3506" i="3"/>
  <c r="I3506" i="3"/>
  <c r="H3506" i="3"/>
  <c r="V3505" i="3"/>
  <c r="U3505" i="3"/>
  <c r="J3505" i="3"/>
  <c r="I3505" i="3"/>
  <c r="H3505" i="3"/>
  <c r="V3504" i="3"/>
  <c r="U3504" i="3"/>
  <c r="J3504" i="3"/>
  <c r="I3504" i="3"/>
  <c r="H3504" i="3"/>
  <c r="V3503" i="3"/>
  <c r="U3503" i="3"/>
  <c r="J3503" i="3"/>
  <c r="I3503" i="3"/>
  <c r="H3503" i="3"/>
  <c r="V3502" i="3"/>
  <c r="U3502" i="3"/>
  <c r="J3502" i="3"/>
  <c r="I3502" i="3"/>
  <c r="H3502" i="3"/>
  <c r="V3501" i="3"/>
  <c r="U3501" i="3"/>
  <c r="J3501" i="3"/>
  <c r="I3501" i="3"/>
  <c r="H3501" i="3"/>
  <c r="V3500" i="3"/>
  <c r="U3500" i="3"/>
  <c r="J3500" i="3"/>
  <c r="I3500" i="3"/>
  <c r="H3500" i="3"/>
  <c r="V3499" i="3"/>
  <c r="U3499" i="3"/>
  <c r="J3499" i="3"/>
  <c r="I3499" i="3"/>
  <c r="H3499" i="3"/>
  <c r="V3498" i="3"/>
  <c r="U3498" i="3"/>
  <c r="J3498" i="3"/>
  <c r="I3498" i="3"/>
  <c r="H3498" i="3"/>
  <c r="V3497" i="3"/>
  <c r="U3497" i="3"/>
  <c r="J3497" i="3"/>
  <c r="I3497" i="3"/>
  <c r="H3497" i="3"/>
  <c r="V3496" i="3"/>
  <c r="U3496" i="3"/>
  <c r="J3496" i="3"/>
  <c r="I3496" i="3"/>
  <c r="H3496" i="3"/>
  <c r="V3495" i="3"/>
  <c r="U3495" i="3"/>
  <c r="J3495" i="3"/>
  <c r="I3495" i="3"/>
  <c r="H3495" i="3"/>
  <c r="V3494" i="3"/>
  <c r="U3494" i="3"/>
  <c r="J3494" i="3"/>
  <c r="I3494" i="3"/>
  <c r="H3494" i="3"/>
  <c r="V3493" i="3"/>
  <c r="U3493" i="3"/>
  <c r="J3493" i="3"/>
  <c r="I3493" i="3"/>
  <c r="H3493" i="3"/>
  <c r="V3492" i="3"/>
  <c r="U3492" i="3"/>
  <c r="J3492" i="3"/>
  <c r="I3492" i="3"/>
  <c r="H3492" i="3"/>
  <c r="V3491" i="3"/>
  <c r="U3491" i="3"/>
  <c r="J3491" i="3"/>
  <c r="I3491" i="3"/>
  <c r="H3491" i="3"/>
  <c r="V3490" i="3"/>
  <c r="U3490" i="3"/>
  <c r="J3490" i="3"/>
  <c r="I3490" i="3"/>
  <c r="H3490" i="3"/>
  <c r="V3489" i="3"/>
  <c r="U3489" i="3"/>
  <c r="J3489" i="3"/>
  <c r="I3489" i="3"/>
  <c r="H3489" i="3"/>
  <c r="V3488" i="3"/>
  <c r="U3488" i="3"/>
  <c r="J3488" i="3"/>
  <c r="I3488" i="3"/>
  <c r="H3488" i="3"/>
  <c r="V3487" i="3"/>
  <c r="U3487" i="3"/>
  <c r="J3487" i="3"/>
  <c r="I3487" i="3"/>
  <c r="H3487" i="3"/>
  <c r="V3486" i="3"/>
  <c r="U3486" i="3"/>
  <c r="J3486" i="3"/>
  <c r="I3486" i="3"/>
  <c r="H3486" i="3"/>
  <c r="V3485" i="3"/>
  <c r="U3485" i="3"/>
  <c r="J3485" i="3"/>
  <c r="I3485" i="3"/>
  <c r="H3485" i="3"/>
  <c r="V3484" i="3"/>
  <c r="U3484" i="3"/>
  <c r="J3484" i="3"/>
  <c r="I3484" i="3"/>
  <c r="H3484" i="3"/>
  <c r="V3483" i="3"/>
  <c r="U3483" i="3"/>
  <c r="J3483" i="3"/>
  <c r="I3483" i="3"/>
  <c r="H3483" i="3"/>
  <c r="V3482" i="3"/>
  <c r="U3482" i="3"/>
  <c r="J3482" i="3"/>
  <c r="I3482" i="3"/>
  <c r="H3482" i="3"/>
  <c r="V3481" i="3"/>
  <c r="U3481" i="3"/>
  <c r="J3481" i="3"/>
  <c r="I3481" i="3"/>
  <c r="H3481" i="3"/>
  <c r="V3480" i="3"/>
  <c r="U3480" i="3"/>
  <c r="J3480" i="3"/>
  <c r="I3480" i="3"/>
  <c r="H3480" i="3"/>
  <c r="V3479" i="3"/>
  <c r="U3479" i="3"/>
  <c r="J3479" i="3"/>
  <c r="I3479" i="3"/>
  <c r="H3479" i="3"/>
  <c r="V3478" i="3"/>
  <c r="U3478" i="3"/>
  <c r="J3478" i="3"/>
  <c r="I3478" i="3"/>
  <c r="H3478" i="3"/>
  <c r="V3477" i="3"/>
  <c r="U3477" i="3"/>
  <c r="J3477" i="3"/>
  <c r="I3477" i="3"/>
  <c r="H3477" i="3"/>
  <c r="V3476" i="3"/>
  <c r="U3476" i="3"/>
  <c r="J3476" i="3"/>
  <c r="I3476" i="3"/>
  <c r="H3476" i="3"/>
  <c r="V3475" i="3"/>
  <c r="U3475" i="3"/>
  <c r="J3475" i="3"/>
  <c r="I3475" i="3"/>
  <c r="H3475" i="3"/>
  <c r="V3474" i="3"/>
  <c r="U3474" i="3"/>
  <c r="J3474" i="3"/>
  <c r="I3474" i="3"/>
  <c r="H3474" i="3"/>
  <c r="V3473" i="3"/>
  <c r="U3473" i="3"/>
  <c r="J3473" i="3"/>
  <c r="I3473" i="3"/>
  <c r="H3473" i="3"/>
  <c r="V3472" i="3"/>
  <c r="U3472" i="3"/>
  <c r="J3472" i="3"/>
  <c r="I3472" i="3"/>
  <c r="H3472" i="3"/>
  <c r="V3471" i="3"/>
  <c r="U3471" i="3"/>
  <c r="J3471" i="3"/>
  <c r="I3471" i="3"/>
  <c r="H3471" i="3"/>
  <c r="V3470" i="3"/>
  <c r="U3470" i="3"/>
  <c r="J3470" i="3"/>
  <c r="I3470" i="3"/>
  <c r="H3470" i="3"/>
  <c r="V3469" i="3"/>
  <c r="U3469" i="3"/>
  <c r="J3469" i="3"/>
  <c r="I3469" i="3"/>
  <c r="H3469" i="3"/>
  <c r="V3468" i="3"/>
  <c r="U3468" i="3"/>
  <c r="J3468" i="3"/>
  <c r="I3468" i="3"/>
  <c r="H3468" i="3"/>
  <c r="V3467" i="3"/>
  <c r="U3467" i="3"/>
  <c r="J3467" i="3"/>
  <c r="I3467" i="3"/>
  <c r="H3467" i="3"/>
  <c r="V3466" i="3"/>
  <c r="U3466" i="3"/>
  <c r="J3466" i="3"/>
  <c r="I3466" i="3"/>
  <c r="H3466" i="3"/>
  <c r="V3465" i="3"/>
  <c r="U3465" i="3"/>
  <c r="J3465" i="3"/>
  <c r="I3465" i="3"/>
  <c r="H3465" i="3"/>
  <c r="V3464" i="3"/>
  <c r="U3464" i="3"/>
  <c r="J3464" i="3"/>
  <c r="I3464" i="3"/>
  <c r="H3464" i="3"/>
  <c r="V3463" i="3"/>
  <c r="U3463" i="3"/>
  <c r="J3463" i="3"/>
  <c r="I3463" i="3"/>
  <c r="H3463" i="3"/>
  <c r="V3462" i="3"/>
  <c r="U3462" i="3"/>
  <c r="J3462" i="3"/>
  <c r="I3462" i="3"/>
  <c r="H3462" i="3"/>
  <c r="V3461" i="3"/>
  <c r="U3461" i="3"/>
  <c r="J3461" i="3"/>
  <c r="I3461" i="3"/>
  <c r="H3461" i="3"/>
  <c r="V3460" i="3"/>
  <c r="U3460" i="3"/>
  <c r="J3460" i="3"/>
  <c r="I3460" i="3"/>
  <c r="H3460" i="3"/>
  <c r="V3459" i="3"/>
  <c r="U3459" i="3"/>
  <c r="J3459" i="3"/>
  <c r="I3459" i="3"/>
  <c r="H3459" i="3"/>
  <c r="V3458" i="3"/>
  <c r="U3458" i="3"/>
  <c r="J3458" i="3"/>
  <c r="I3458" i="3"/>
  <c r="H3458" i="3"/>
  <c r="V3457" i="3"/>
  <c r="U3457" i="3"/>
  <c r="J3457" i="3"/>
  <c r="I3457" i="3"/>
  <c r="H3457" i="3"/>
  <c r="V3456" i="3"/>
  <c r="U3456" i="3"/>
  <c r="J3456" i="3"/>
  <c r="I3456" i="3"/>
  <c r="H3456" i="3"/>
  <c r="V3455" i="3"/>
  <c r="U3455" i="3"/>
  <c r="J3455" i="3"/>
  <c r="I3455" i="3"/>
  <c r="H3455" i="3"/>
  <c r="V3454" i="3"/>
  <c r="U3454" i="3"/>
  <c r="J3454" i="3"/>
  <c r="I3454" i="3"/>
  <c r="H3454" i="3"/>
  <c r="V3453" i="3"/>
  <c r="U3453" i="3"/>
  <c r="J3453" i="3"/>
  <c r="I3453" i="3"/>
  <c r="H3453" i="3"/>
  <c r="V3452" i="3"/>
  <c r="U3452" i="3"/>
  <c r="J3452" i="3"/>
  <c r="I3452" i="3"/>
  <c r="H3452" i="3"/>
  <c r="V3451" i="3"/>
  <c r="U3451" i="3"/>
  <c r="J3451" i="3"/>
  <c r="I3451" i="3"/>
  <c r="H3451" i="3"/>
  <c r="V3450" i="3"/>
  <c r="U3450" i="3"/>
  <c r="J3450" i="3"/>
  <c r="I3450" i="3"/>
  <c r="H3450" i="3"/>
  <c r="V3449" i="3"/>
  <c r="U3449" i="3"/>
  <c r="J3449" i="3"/>
  <c r="I3449" i="3"/>
  <c r="H3449" i="3"/>
  <c r="V3448" i="3"/>
  <c r="U3448" i="3"/>
  <c r="J3448" i="3"/>
  <c r="I3448" i="3"/>
  <c r="H3448" i="3"/>
  <c r="V3447" i="3"/>
  <c r="U3447" i="3"/>
  <c r="J3447" i="3"/>
  <c r="I3447" i="3"/>
  <c r="H3447" i="3"/>
  <c r="V3446" i="3"/>
  <c r="U3446" i="3"/>
  <c r="J3446" i="3"/>
  <c r="I3446" i="3"/>
  <c r="H3446" i="3"/>
  <c r="V3445" i="3"/>
  <c r="U3445" i="3"/>
  <c r="J3445" i="3"/>
  <c r="I3445" i="3"/>
  <c r="H3445" i="3"/>
  <c r="V3444" i="3"/>
  <c r="U3444" i="3"/>
  <c r="J3444" i="3"/>
  <c r="I3444" i="3"/>
  <c r="H3444" i="3"/>
  <c r="V3443" i="3"/>
  <c r="U3443" i="3"/>
  <c r="J3443" i="3"/>
  <c r="I3443" i="3"/>
  <c r="H3443" i="3"/>
  <c r="V3442" i="3"/>
  <c r="U3442" i="3"/>
  <c r="J3442" i="3"/>
  <c r="I3442" i="3"/>
  <c r="H3442" i="3"/>
  <c r="V3441" i="3"/>
  <c r="U3441" i="3"/>
  <c r="J3441" i="3"/>
  <c r="I3441" i="3"/>
  <c r="H3441" i="3"/>
  <c r="V3440" i="3"/>
  <c r="U3440" i="3"/>
  <c r="J3440" i="3"/>
  <c r="I3440" i="3"/>
  <c r="H3440" i="3"/>
  <c r="V3439" i="3"/>
  <c r="U3439" i="3"/>
  <c r="J3439" i="3"/>
  <c r="I3439" i="3"/>
  <c r="H3439" i="3"/>
  <c r="V3438" i="3"/>
  <c r="U3438" i="3"/>
  <c r="J3438" i="3"/>
  <c r="I3438" i="3"/>
  <c r="H3438" i="3"/>
  <c r="V3437" i="3"/>
  <c r="U3437" i="3"/>
  <c r="J3437" i="3"/>
  <c r="I3437" i="3"/>
  <c r="H3437" i="3"/>
  <c r="V3436" i="3"/>
  <c r="U3436" i="3"/>
  <c r="J3436" i="3"/>
  <c r="I3436" i="3"/>
  <c r="H3436" i="3"/>
  <c r="V3435" i="3"/>
  <c r="U3435" i="3"/>
  <c r="J3435" i="3"/>
  <c r="I3435" i="3"/>
  <c r="H3435" i="3"/>
  <c r="V3434" i="3"/>
  <c r="U3434" i="3"/>
  <c r="J3434" i="3"/>
  <c r="I3434" i="3"/>
  <c r="H3434" i="3"/>
  <c r="V3433" i="3"/>
  <c r="U3433" i="3"/>
  <c r="J3433" i="3"/>
  <c r="I3433" i="3"/>
  <c r="H3433" i="3"/>
  <c r="V3432" i="3"/>
  <c r="U3432" i="3"/>
  <c r="J3432" i="3"/>
  <c r="I3432" i="3"/>
  <c r="H3432" i="3"/>
  <c r="V3431" i="3"/>
  <c r="U3431" i="3"/>
  <c r="J3431" i="3"/>
  <c r="I3431" i="3"/>
  <c r="H3431" i="3"/>
  <c r="V3430" i="3"/>
  <c r="U3430" i="3"/>
  <c r="J3430" i="3"/>
  <c r="I3430" i="3"/>
  <c r="H3430" i="3"/>
  <c r="V3429" i="3"/>
  <c r="U3429" i="3"/>
  <c r="J3429" i="3"/>
  <c r="I3429" i="3"/>
  <c r="H3429" i="3"/>
  <c r="V3428" i="3"/>
  <c r="U3428" i="3"/>
  <c r="J3428" i="3"/>
  <c r="I3428" i="3"/>
  <c r="H3428" i="3"/>
  <c r="V3427" i="3"/>
  <c r="U3427" i="3"/>
  <c r="J3427" i="3"/>
  <c r="I3427" i="3"/>
  <c r="H3427" i="3"/>
  <c r="V3426" i="3"/>
  <c r="U3426" i="3"/>
  <c r="J3426" i="3"/>
  <c r="I3426" i="3"/>
  <c r="H3426" i="3"/>
  <c r="V3425" i="3"/>
  <c r="U3425" i="3"/>
  <c r="J3425" i="3"/>
  <c r="I3425" i="3"/>
  <c r="H3425" i="3"/>
  <c r="V3424" i="3"/>
  <c r="U3424" i="3"/>
  <c r="J3424" i="3"/>
  <c r="I3424" i="3"/>
  <c r="H3424" i="3"/>
  <c r="V3423" i="3"/>
  <c r="U3423" i="3"/>
  <c r="J3423" i="3"/>
  <c r="I3423" i="3"/>
  <c r="H3423" i="3"/>
  <c r="V3422" i="3"/>
  <c r="U3422" i="3"/>
  <c r="J3422" i="3"/>
  <c r="I3422" i="3"/>
  <c r="H3422" i="3"/>
  <c r="V3421" i="3"/>
  <c r="U3421" i="3"/>
  <c r="J3421" i="3"/>
  <c r="I3421" i="3"/>
  <c r="H3421" i="3"/>
  <c r="V3420" i="3"/>
  <c r="U3420" i="3"/>
  <c r="J3420" i="3"/>
  <c r="I3420" i="3"/>
  <c r="H3420" i="3"/>
  <c r="V3419" i="3"/>
  <c r="U3419" i="3"/>
  <c r="J3419" i="3"/>
  <c r="I3419" i="3"/>
  <c r="H3419" i="3"/>
  <c r="V3418" i="3"/>
  <c r="U3418" i="3"/>
  <c r="J3418" i="3"/>
  <c r="I3418" i="3"/>
  <c r="H3418" i="3"/>
  <c r="V3417" i="3"/>
  <c r="U3417" i="3"/>
  <c r="J3417" i="3"/>
  <c r="I3417" i="3"/>
  <c r="H3417" i="3"/>
  <c r="V3416" i="3"/>
  <c r="U3416" i="3"/>
  <c r="J3416" i="3"/>
  <c r="I3416" i="3"/>
  <c r="H3416" i="3"/>
  <c r="V3415" i="3"/>
  <c r="U3415" i="3"/>
  <c r="J3415" i="3"/>
  <c r="I3415" i="3"/>
  <c r="H3415" i="3"/>
  <c r="V3414" i="3"/>
  <c r="U3414" i="3"/>
  <c r="J3414" i="3"/>
  <c r="I3414" i="3"/>
  <c r="H3414" i="3"/>
  <c r="V3413" i="3"/>
  <c r="U3413" i="3"/>
  <c r="J3413" i="3"/>
  <c r="I3413" i="3"/>
  <c r="H3413" i="3"/>
  <c r="V3412" i="3"/>
  <c r="U3412" i="3"/>
  <c r="J3412" i="3"/>
  <c r="I3412" i="3"/>
  <c r="H3412" i="3"/>
  <c r="V3411" i="3"/>
  <c r="U3411" i="3"/>
  <c r="J3411" i="3"/>
  <c r="I3411" i="3"/>
  <c r="H3411" i="3"/>
  <c r="V3410" i="3"/>
  <c r="U3410" i="3"/>
  <c r="J3410" i="3"/>
  <c r="I3410" i="3"/>
  <c r="H3410" i="3"/>
  <c r="V3409" i="3"/>
  <c r="U3409" i="3"/>
  <c r="J3409" i="3"/>
  <c r="I3409" i="3"/>
  <c r="H3409" i="3"/>
  <c r="V3408" i="3"/>
  <c r="U3408" i="3"/>
  <c r="J3408" i="3"/>
  <c r="I3408" i="3"/>
  <c r="H3408" i="3"/>
  <c r="V3407" i="3"/>
  <c r="U3407" i="3"/>
  <c r="J3407" i="3"/>
  <c r="I3407" i="3"/>
  <c r="H3407" i="3"/>
  <c r="V3406" i="3"/>
  <c r="U3406" i="3"/>
  <c r="J3406" i="3"/>
  <c r="I3406" i="3"/>
  <c r="H3406" i="3"/>
  <c r="V3405" i="3"/>
  <c r="U3405" i="3"/>
  <c r="J3405" i="3"/>
  <c r="I3405" i="3"/>
  <c r="H3405" i="3"/>
  <c r="V3404" i="3"/>
  <c r="U3404" i="3"/>
  <c r="J3404" i="3"/>
  <c r="I3404" i="3"/>
  <c r="H3404" i="3"/>
  <c r="V3403" i="3"/>
  <c r="U3403" i="3"/>
  <c r="J3403" i="3"/>
  <c r="I3403" i="3"/>
  <c r="H3403" i="3"/>
  <c r="V3402" i="3"/>
  <c r="U3402" i="3"/>
  <c r="J3402" i="3"/>
  <c r="I3402" i="3"/>
  <c r="H3402" i="3"/>
  <c r="V3401" i="3"/>
  <c r="U3401" i="3"/>
  <c r="J3401" i="3"/>
  <c r="I3401" i="3"/>
  <c r="H3401" i="3"/>
  <c r="V3400" i="3"/>
  <c r="U3400" i="3"/>
  <c r="J3400" i="3"/>
  <c r="I3400" i="3"/>
  <c r="H3400" i="3"/>
  <c r="V3399" i="3"/>
  <c r="U3399" i="3"/>
  <c r="J3399" i="3"/>
  <c r="I3399" i="3"/>
  <c r="H3399" i="3"/>
  <c r="V3398" i="3"/>
  <c r="U3398" i="3"/>
  <c r="J3398" i="3"/>
  <c r="I3398" i="3"/>
  <c r="H3398" i="3"/>
  <c r="V3397" i="3"/>
  <c r="U3397" i="3"/>
  <c r="J3397" i="3"/>
  <c r="I3397" i="3"/>
  <c r="H3397" i="3"/>
  <c r="V3396" i="3"/>
  <c r="U3396" i="3"/>
  <c r="J3396" i="3"/>
  <c r="I3396" i="3"/>
  <c r="H3396" i="3"/>
  <c r="V3395" i="3"/>
  <c r="U3395" i="3"/>
  <c r="J3395" i="3"/>
  <c r="I3395" i="3"/>
  <c r="H3395" i="3"/>
  <c r="V3394" i="3"/>
  <c r="U3394" i="3"/>
  <c r="J3394" i="3"/>
  <c r="I3394" i="3"/>
  <c r="H3394" i="3"/>
  <c r="V3393" i="3"/>
  <c r="U3393" i="3"/>
  <c r="J3393" i="3"/>
  <c r="I3393" i="3"/>
  <c r="H3393" i="3"/>
  <c r="V3392" i="3"/>
  <c r="U3392" i="3"/>
  <c r="J3392" i="3"/>
  <c r="I3392" i="3"/>
  <c r="H3392" i="3"/>
  <c r="V3391" i="3"/>
  <c r="U3391" i="3"/>
  <c r="J3391" i="3"/>
  <c r="I3391" i="3"/>
  <c r="H3391" i="3"/>
  <c r="V3390" i="3"/>
  <c r="U3390" i="3"/>
  <c r="J3390" i="3"/>
  <c r="I3390" i="3"/>
  <c r="H3390" i="3"/>
  <c r="V3389" i="3"/>
  <c r="U3389" i="3"/>
  <c r="J3389" i="3"/>
  <c r="I3389" i="3"/>
  <c r="H3389" i="3"/>
  <c r="V3388" i="3"/>
  <c r="U3388" i="3"/>
  <c r="J3388" i="3"/>
  <c r="I3388" i="3"/>
  <c r="H3388" i="3"/>
  <c r="V3387" i="3"/>
  <c r="U3387" i="3"/>
  <c r="J3387" i="3"/>
  <c r="I3387" i="3"/>
  <c r="H3387" i="3"/>
  <c r="V3386" i="3"/>
  <c r="U3386" i="3"/>
  <c r="J3386" i="3"/>
  <c r="I3386" i="3"/>
  <c r="H3386" i="3"/>
  <c r="V3385" i="3"/>
  <c r="U3385" i="3"/>
  <c r="J3385" i="3"/>
  <c r="I3385" i="3"/>
  <c r="H3385" i="3"/>
  <c r="V3384" i="3"/>
  <c r="U3384" i="3"/>
  <c r="J3384" i="3"/>
  <c r="I3384" i="3"/>
  <c r="H3384" i="3"/>
  <c r="V3383" i="3"/>
  <c r="U3383" i="3"/>
  <c r="J3383" i="3"/>
  <c r="I3383" i="3"/>
  <c r="H3383" i="3"/>
  <c r="V3382" i="3"/>
  <c r="U3382" i="3"/>
  <c r="J3382" i="3"/>
  <c r="I3382" i="3"/>
  <c r="H3382" i="3"/>
  <c r="V3381" i="3"/>
  <c r="U3381" i="3"/>
  <c r="J3381" i="3"/>
  <c r="I3381" i="3"/>
  <c r="H3381" i="3"/>
  <c r="V3380" i="3"/>
  <c r="U3380" i="3"/>
  <c r="J3380" i="3"/>
  <c r="I3380" i="3"/>
  <c r="H3380" i="3"/>
  <c r="V3379" i="3"/>
  <c r="U3379" i="3"/>
  <c r="J3379" i="3"/>
  <c r="I3379" i="3"/>
  <c r="H3379" i="3"/>
  <c r="V3378" i="3"/>
  <c r="U3378" i="3"/>
  <c r="J3378" i="3"/>
  <c r="I3378" i="3"/>
  <c r="H3378" i="3"/>
  <c r="V3377" i="3"/>
  <c r="U3377" i="3"/>
  <c r="J3377" i="3"/>
  <c r="I3377" i="3"/>
  <c r="H3377" i="3"/>
  <c r="V3376" i="3"/>
  <c r="U3376" i="3"/>
  <c r="J3376" i="3"/>
  <c r="I3376" i="3"/>
  <c r="H3376" i="3"/>
  <c r="V3375" i="3"/>
  <c r="U3375" i="3"/>
  <c r="J3375" i="3"/>
  <c r="I3375" i="3"/>
  <c r="H3375" i="3"/>
  <c r="V3374" i="3"/>
  <c r="U3374" i="3"/>
  <c r="J3374" i="3"/>
  <c r="I3374" i="3"/>
  <c r="H3374" i="3"/>
  <c r="V3373" i="3"/>
  <c r="U3373" i="3"/>
  <c r="J3373" i="3"/>
  <c r="I3373" i="3"/>
  <c r="H3373" i="3"/>
  <c r="V3372" i="3"/>
  <c r="U3372" i="3"/>
  <c r="J3372" i="3"/>
  <c r="I3372" i="3"/>
  <c r="H3372" i="3"/>
  <c r="V3371" i="3"/>
  <c r="U3371" i="3"/>
  <c r="J3371" i="3"/>
  <c r="I3371" i="3"/>
  <c r="H3371" i="3"/>
  <c r="V3370" i="3"/>
  <c r="U3370" i="3"/>
  <c r="J3370" i="3"/>
  <c r="I3370" i="3"/>
  <c r="H3370" i="3"/>
  <c r="V3369" i="3"/>
  <c r="U3369" i="3"/>
  <c r="J3369" i="3"/>
  <c r="I3369" i="3"/>
  <c r="H3369" i="3"/>
  <c r="V3368" i="3"/>
  <c r="U3368" i="3"/>
  <c r="J3368" i="3"/>
  <c r="I3368" i="3"/>
  <c r="H3368" i="3"/>
  <c r="V3367" i="3"/>
  <c r="U3367" i="3"/>
  <c r="J3367" i="3"/>
  <c r="I3367" i="3"/>
  <c r="H3367" i="3"/>
  <c r="V3366" i="3"/>
  <c r="U3366" i="3"/>
  <c r="J3366" i="3"/>
  <c r="I3366" i="3"/>
  <c r="H3366" i="3"/>
  <c r="V3365" i="3"/>
  <c r="U3365" i="3"/>
  <c r="J3365" i="3"/>
  <c r="I3365" i="3"/>
  <c r="H3365" i="3"/>
  <c r="V3364" i="3"/>
  <c r="U3364" i="3"/>
  <c r="J3364" i="3"/>
  <c r="I3364" i="3"/>
  <c r="H3364" i="3"/>
  <c r="V3363" i="3"/>
  <c r="U3363" i="3"/>
  <c r="J3363" i="3"/>
  <c r="I3363" i="3"/>
  <c r="H3363" i="3"/>
  <c r="V3362" i="3"/>
  <c r="U3362" i="3"/>
  <c r="J3362" i="3"/>
  <c r="I3362" i="3"/>
  <c r="H3362" i="3"/>
  <c r="V3361" i="3"/>
  <c r="U3361" i="3"/>
  <c r="J3361" i="3"/>
  <c r="I3361" i="3"/>
  <c r="H3361" i="3"/>
  <c r="V3360" i="3"/>
  <c r="U3360" i="3"/>
  <c r="J3360" i="3"/>
  <c r="I3360" i="3"/>
  <c r="H3360" i="3"/>
  <c r="V3359" i="3"/>
  <c r="U3359" i="3"/>
  <c r="J3359" i="3"/>
  <c r="I3359" i="3"/>
  <c r="H3359" i="3"/>
  <c r="V3358" i="3"/>
  <c r="U3358" i="3"/>
  <c r="J3358" i="3"/>
  <c r="I3358" i="3"/>
  <c r="H3358" i="3"/>
  <c r="V3357" i="3"/>
  <c r="U3357" i="3"/>
  <c r="J3357" i="3"/>
  <c r="I3357" i="3"/>
  <c r="H3357" i="3"/>
  <c r="V3356" i="3"/>
  <c r="U3356" i="3"/>
  <c r="J3356" i="3"/>
  <c r="I3356" i="3"/>
  <c r="H3356" i="3"/>
  <c r="V3355" i="3"/>
  <c r="U3355" i="3"/>
  <c r="J3355" i="3"/>
  <c r="I3355" i="3"/>
  <c r="H3355" i="3"/>
  <c r="V3354" i="3"/>
  <c r="U3354" i="3"/>
  <c r="J3354" i="3"/>
  <c r="I3354" i="3"/>
  <c r="H3354" i="3"/>
  <c r="V3353" i="3"/>
  <c r="U3353" i="3"/>
  <c r="J3353" i="3"/>
  <c r="I3353" i="3"/>
  <c r="H3353" i="3"/>
  <c r="V3352" i="3"/>
  <c r="U3352" i="3"/>
  <c r="J3352" i="3"/>
  <c r="I3352" i="3"/>
  <c r="H3352" i="3"/>
  <c r="V3351" i="3"/>
  <c r="U3351" i="3"/>
  <c r="J3351" i="3"/>
  <c r="I3351" i="3"/>
  <c r="H3351" i="3"/>
  <c r="V3350" i="3"/>
  <c r="U3350" i="3"/>
  <c r="J3350" i="3"/>
  <c r="I3350" i="3"/>
  <c r="H3350" i="3"/>
  <c r="V3349" i="3"/>
  <c r="U3349" i="3"/>
  <c r="J3349" i="3"/>
  <c r="I3349" i="3"/>
  <c r="H3349" i="3"/>
  <c r="V3348" i="3"/>
  <c r="U3348" i="3"/>
  <c r="J3348" i="3"/>
  <c r="I3348" i="3"/>
  <c r="H3348" i="3"/>
  <c r="V3347" i="3"/>
  <c r="U3347" i="3"/>
  <c r="J3347" i="3"/>
  <c r="I3347" i="3"/>
  <c r="H3347" i="3"/>
  <c r="V3346" i="3"/>
  <c r="U3346" i="3"/>
  <c r="J3346" i="3"/>
  <c r="I3346" i="3"/>
  <c r="H3346" i="3"/>
  <c r="V3345" i="3"/>
  <c r="U3345" i="3"/>
  <c r="J3345" i="3"/>
  <c r="I3345" i="3"/>
  <c r="H3345" i="3"/>
  <c r="V3344" i="3"/>
  <c r="U3344" i="3"/>
  <c r="J3344" i="3"/>
  <c r="I3344" i="3"/>
  <c r="H3344" i="3"/>
  <c r="V3343" i="3"/>
  <c r="U3343" i="3"/>
  <c r="J3343" i="3"/>
  <c r="I3343" i="3"/>
  <c r="H3343" i="3"/>
  <c r="V3342" i="3"/>
  <c r="U3342" i="3"/>
  <c r="J3342" i="3"/>
  <c r="I3342" i="3"/>
  <c r="H3342" i="3"/>
  <c r="V3341" i="3"/>
  <c r="U3341" i="3"/>
  <c r="J3341" i="3"/>
  <c r="I3341" i="3"/>
  <c r="H3341" i="3"/>
  <c r="V3340" i="3"/>
  <c r="U3340" i="3"/>
  <c r="J3340" i="3"/>
  <c r="I3340" i="3"/>
  <c r="H3340" i="3"/>
  <c r="V3339" i="3"/>
  <c r="U3339" i="3"/>
  <c r="J3339" i="3"/>
  <c r="I3339" i="3"/>
  <c r="H3339" i="3"/>
  <c r="V3338" i="3"/>
  <c r="U3338" i="3"/>
  <c r="J3338" i="3"/>
  <c r="I3338" i="3"/>
  <c r="H3338" i="3"/>
  <c r="V3337" i="3"/>
  <c r="U3337" i="3"/>
  <c r="J3337" i="3"/>
  <c r="I3337" i="3"/>
  <c r="H3337" i="3"/>
  <c r="V3336" i="3"/>
  <c r="U3336" i="3"/>
  <c r="J3336" i="3"/>
  <c r="I3336" i="3"/>
  <c r="H3336" i="3"/>
  <c r="V3335" i="3"/>
  <c r="U3335" i="3"/>
  <c r="J3335" i="3"/>
  <c r="I3335" i="3"/>
  <c r="H3335" i="3"/>
  <c r="V3334" i="3"/>
  <c r="U3334" i="3"/>
  <c r="J3334" i="3"/>
  <c r="I3334" i="3"/>
  <c r="H3334" i="3"/>
  <c r="V3333" i="3"/>
  <c r="U3333" i="3"/>
  <c r="J3333" i="3"/>
  <c r="I3333" i="3"/>
  <c r="H3333" i="3"/>
  <c r="V3332" i="3"/>
  <c r="U3332" i="3"/>
  <c r="J3332" i="3"/>
  <c r="I3332" i="3"/>
  <c r="H3332" i="3"/>
  <c r="V3331" i="3"/>
  <c r="U3331" i="3"/>
  <c r="J3331" i="3"/>
  <c r="I3331" i="3"/>
  <c r="H3331" i="3"/>
  <c r="V3330" i="3"/>
  <c r="U3330" i="3"/>
  <c r="J3330" i="3"/>
  <c r="I3330" i="3"/>
  <c r="H3330" i="3"/>
  <c r="V3329" i="3"/>
  <c r="U3329" i="3"/>
  <c r="J3329" i="3"/>
  <c r="I3329" i="3"/>
  <c r="H3329" i="3"/>
  <c r="V3328" i="3"/>
  <c r="U3328" i="3"/>
  <c r="J3328" i="3"/>
  <c r="I3328" i="3"/>
  <c r="H3328" i="3"/>
  <c r="V3327" i="3"/>
  <c r="U3327" i="3"/>
  <c r="J3327" i="3"/>
  <c r="I3327" i="3"/>
  <c r="H3327" i="3"/>
  <c r="V3326" i="3"/>
  <c r="U3326" i="3"/>
  <c r="J3326" i="3"/>
  <c r="I3326" i="3"/>
  <c r="H3326" i="3"/>
  <c r="V3325" i="3"/>
  <c r="U3325" i="3"/>
  <c r="J3325" i="3"/>
  <c r="I3325" i="3"/>
  <c r="H3325" i="3"/>
  <c r="V3324" i="3"/>
  <c r="U3324" i="3"/>
  <c r="J3324" i="3"/>
  <c r="I3324" i="3"/>
  <c r="H3324" i="3"/>
  <c r="V3323" i="3"/>
  <c r="U3323" i="3"/>
  <c r="J3323" i="3"/>
  <c r="I3323" i="3"/>
  <c r="H3323" i="3"/>
  <c r="V3322" i="3"/>
  <c r="U3322" i="3"/>
  <c r="J3322" i="3"/>
  <c r="I3322" i="3"/>
  <c r="H3322" i="3"/>
  <c r="V3321" i="3"/>
  <c r="U3321" i="3"/>
  <c r="J3321" i="3"/>
  <c r="I3321" i="3"/>
  <c r="H3321" i="3"/>
  <c r="V3320" i="3"/>
  <c r="U3320" i="3"/>
  <c r="J3320" i="3"/>
  <c r="I3320" i="3"/>
  <c r="H3320" i="3"/>
  <c r="V3319" i="3"/>
  <c r="U3319" i="3"/>
  <c r="J3319" i="3"/>
  <c r="I3319" i="3"/>
  <c r="H3319" i="3"/>
  <c r="V3318" i="3"/>
  <c r="U3318" i="3"/>
  <c r="J3318" i="3"/>
  <c r="I3318" i="3"/>
  <c r="H3318" i="3"/>
  <c r="V3317" i="3"/>
  <c r="U3317" i="3"/>
  <c r="J3317" i="3"/>
  <c r="I3317" i="3"/>
  <c r="H3317" i="3"/>
  <c r="V3316" i="3"/>
  <c r="U3316" i="3"/>
  <c r="J3316" i="3"/>
  <c r="I3316" i="3"/>
  <c r="H3316" i="3"/>
  <c r="V3315" i="3"/>
  <c r="U3315" i="3"/>
  <c r="J3315" i="3"/>
  <c r="I3315" i="3"/>
  <c r="H3315" i="3"/>
  <c r="V3314" i="3"/>
  <c r="U3314" i="3"/>
  <c r="J3314" i="3"/>
  <c r="I3314" i="3"/>
  <c r="H3314" i="3"/>
  <c r="V3313" i="3"/>
  <c r="U3313" i="3"/>
  <c r="J3313" i="3"/>
  <c r="I3313" i="3"/>
  <c r="H3313" i="3"/>
  <c r="V3312" i="3"/>
  <c r="U3312" i="3"/>
  <c r="J3312" i="3"/>
  <c r="I3312" i="3"/>
  <c r="H3312" i="3"/>
  <c r="V3311" i="3"/>
  <c r="U3311" i="3"/>
  <c r="J3311" i="3"/>
  <c r="I3311" i="3"/>
  <c r="H3311" i="3"/>
  <c r="V3310" i="3"/>
  <c r="U3310" i="3"/>
  <c r="J3310" i="3"/>
  <c r="I3310" i="3"/>
  <c r="H3310" i="3"/>
  <c r="V3309" i="3"/>
  <c r="U3309" i="3"/>
  <c r="J3309" i="3"/>
  <c r="I3309" i="3"/>
  <c r="H3309" i="3"/>
  <c r="V3308" i="3"/>
  <c r="U3308" i="3"/>
  <c r="J3308" i="3"/>
  <c r="I3308" i="3"/>
  <c r="H3308" i="3"/>
  <c r="V3307" i="3"/>
  <c r="U3307" i="3"/>
  <c r="J3307" i="3"/>
  <c r="I3307" i="3"/>
  <c r="H3307" i="3"/>
  <c r="V3306" i="3"/>
  <c r="U3306" i="3"/>
  <c r="J3306" i="3"/>
  <c r="I3306" i="3"/>
  <c r="H3306" i="3"/>
  <c r="V3305" i="3"/>
  <c r="U3305" i="3"/>
  <c r="J3305" i="3"/>
  <c r="I3305" i="3"/>
  <c r="H3305" i="3"/>
  <c r="V3304" i="3"/>
  <c r="U3304" i="3"/>
  <c r="J3304" i="3"/>
  <c r="I3304" i="3"/>
  <c r="H3304" i="3"/>
  <c r="V3303" i="3"/>
  <c r="U3303" i="3"/>
  <c r="J3303" i="3"/>
  <c r="I3303" i="3"/>
  <c r="H3303" i="3"/>
  <c r="V3302" i="3"/>
  <c r="U3302" i="3"/>
  <c r="J3302" i="3"/>
  <c r="I3302" i="3"/>
  <c r="H3302" i="3"/>
  <c r="V3301" i="3"/>
  <c r="U3301" i="3"/>
  <c r="J3301" i="3"/>
  <c r="I3301" i="3"/>
  <c r="H3301" i="3"/>
  <c r="V3300" i="3"/>
  <c r="U3300" i="3"/>
  <c r="J3300" i="3"/>
  <c r="I3300" i="3"/>
  <c r="H3300" i="3"/>
  <c r="V3299" i="3"/>
  <c r="U3299" i="3"/>
  <c r="J3299" i="3"/>
  <c r="I3299" i="3"/>
  <c r="H3299" i="3"/>
  <c r="V3298" i="3"/>
  <c r="U3298" i="3"/>
  <c r="J3298" i="3"/>
  <c r="I3298" i="3"/>
  <c r="H3298" i="3"/>
  <c r="V3297" i="3"/>
  <c r="U3297" i="3"/>
  <c r="J3297" i="3"/>
  <c r="I3297" i="3"/>
  <c r="H3297" i="3"/>
  <c r="V3296" i="3"/>
  <c r="U3296" i="3"/>
  <c r="J3296" i="3"/>
  <c r="I3296" i="3"/>
  <c r="H3296" i="3"/>
  <c r="V3295" i="3"/>
  <c r="U3295" i="3"/>
  <c r="J3295" i="3"/>
  <c r="I3295" i="3"/>
  <c r="H3295" i="3"/>
  <c r="V3294" i="3"/>
  <c r="U3294" i="3"/>
  <c r="J3294" i="3"/>
  <c r="I3294" i="3"/>
  <c r="H3294" i="3"/>
  <c r="V3293" i="3"/>
  <c r="U3293" i="3"/>
  <c r="J3293" i="3"/>
  <c r="I3293" i="3"/>
  <c r="H3293" i="3"/>
  <c r="V3292" i="3"/>
  <c r="U3292" i="3"/>
  <c r="J3292" i="3"/>
  <c r="I3292" i="3"/>
  <c r="H3292" i="3"/>
  <c r="V3291" i="3"/>
  <c r="U3291" i="3"/>
  <c r="J3291" i="3"/>
  <c r="I3291" i="3"/>
  <c r="H3291" i="3"/>
  <c r="V3290" i="3"/>
  <c r="U3290" i="3"/>
  <c r="J3290" i="3"/>
  <c r="I3290" i="3"/>
  <c r="H3290" i="3"/>
  <c r="V3289" i="3"/>
  <c r="U3289" i="3"/>
  <c r="J3289" i="3"/>
  <c r="I3289" i="3"/>
  <c r="H3289" i="3"/>
  <c r="V3288" i="3"/>
  <c r="U3288" i="3"/>
  <c r="J3288" i="3"/>
  <c r="I3288" i="3"/>
  <c r="H3288" i="3"/>
  <c r="V3287" i="3"/>
  <c r="U3287" i="3"/>
  <c r="J3287" i="3"/>
  <c r="I3287" i="3"/>
  <c r="H3287" i="3"/>
  <c r="V3286" i="3"/>
  <c r="U3286" i="3"/>
  <c r="J3286" i="3"/>
  <c r="I3286" i="3"/>
  <c r="H3286" i="3"/>
  <c r="V3285" i="3"/>
  <c r="U3285" i="3"/>
  <c r="J3285" i="3"/>
  <c r="I3285" i="3"/>
  <c r="H3285" i="3"/>
  <c r="V3284" i="3"/>
  <c r="U3284" i="3"/>
  <c r="J3284" i="3"/>
  <c r="I3284" i="3"/>
  <c r="H3284" i="3"/>
  <c r="V3283" i="3"/>
  <c r="U3283" i="3"/>
  <c r="J3283" i="3"/>
  <c r="I3283" i="3"/>
  <c r="H3283" i="3"/>
  <c r="V3282" i="3"/>
  <c r="U3282" i="3"/>
  <c r="J3282" i="3"/>
  <c r="I3282" i="3"/>
  <c r="H3282" i="3"/>
  <c r="V3281" i="3"/>
  <c r="U3281" i="3"/>
  <c r="J3281" i="3"/>
  <c r="I3281" i="3"/>
  <c r="H3281" i="3"/>
  <c r="V3280" i="3"/>
  <c r="U3280" i="3"/>
  <c r="J3280" i="3"/>
  <c r="I3280" i="3"/>
  <c r="H3280" i="3"/>
  <c r="V3279" i="3"/>
  <c r="U3279" i="3"/>
  <c r="J3279" i="3"/>
  <c r="I3279" i="3"/>
  <c r="H3279" i="3"/>
  <c r="V3278" i="3"/>
  <c r="U3278" i="3"/>
  <c r="J3278" i="3"/>
  <c r="I3278" i="3"/>
  <c r="H3278" i="3"/>
  <c r="V3277" i="3"/>
  <c r="U3277" i="3"/>
  <c r="J3277" i="3"/>
  <c r="I3277" i="3"/>
  <c r="H3277" i="3"/>
  <c r="V3276" i="3"/>
  <c r="U3276" i="3"/>
  <c r="J3276" i="3"/>
  <c r="I3276" i="3"/>
  <c r="H3276" i="3"/>
  <c r="V3275" i="3"/>
  <c r="U3275" i="3"/>
  <c r="J3275" i="3"/>
  <c r="I3275" i="3"/>
  <c r="H3275" i="3"/>
  <c r="V3274" i="3"/>
  <c r="U3274" i="3"/>
  <c r="J3274" i="3"/>
  <c r="I3274" i="3"/>
  <c r="H3274" i="3"/>
  <c r="V3273" i="3"/>
  <c r="U3273" i="3"/>
  <c r="J3273" i="3"/>
  <c r="I3273" i="3"/>
  <c r="H3273" i="3"/>
  <c r="V3272" i="3"/>
  <c r="U3272" i="3"/>
  <c r="J3272" i="3"/>
  <c r="I3272" i="3"/>
  <c r="H3272" i="3"/>
  <c r="V3271" i="3"/>
  <c r="U3271" i="3"/>
  <c r="J3271" i="3"/>
  <c r="I3271" i="3"/>
  <c r="H3271" i="3"/>
  <c r="V3270" i="3"/>
  <c r="U3270" i="3"/>
  <c r="J3270" i="3"/>
  <c r="I3270" i="3"/>
  <c r="H3270" i="3"/>
  <c r="V3269" i="3"/>
  <c r="U3269" i="3"/>
  <c r="J3269" i="3"/>
  <c r="I3269" i="3"/>
  <c r="H3269" i="3"/>
  <c r="V3268" i="3"/>
  <c r="U3268" i="3"/>
  <c r="J3268" i="3"/>
  <c r="I3268" i="3"/>
  <c r="H3268" i="3"/>
  <c r="V3267" i="3"/>
  <c r="U3267" i="3"/>
  <c r="J3267" i="3"/>
  <c r="I3267" i="3"/>
  <c r="H3267" i="3"/>
  <c r="V3266" i="3"/>
  <c r="U3266" i="3"/>
  <c r="J3266" i="3"/>
  <c r="I3266" i="3"/>
  <c r="H3266" i="3"/>
  <c r="V3265" i="3"/>
  <c r="U3265" i="3"/>
  <c r="J3265" i="3"/>
  <c r="I3265" i="3"/>
  <c r="H3265" i="3"/>
  <c r="V3264" i="3"/>
  <c r="U3264" i="3"/>
  <c r="J3264" i="3"/>
  <c r="I3264" i="3"/>
  <c r="H3264" i="3"/>
  <c r="V3263" i="3"/>
  <c r="U3263" i="3"/>
  <c r="J3263" i="3"/>
  <c r="I3263" i="3"/>
  <c r="H3263" i="3"/>
  <c r="V3262" i="3"/>
  <c r="U3262" i="3"/>
  <c r="J3262" i="3"/>
  <c r="I3262" i="3"/>
  <c r="H3262" i="3"/>
  <c r="V3261" i="3"/>
  <c r="U3261" i="3"/>
  <c r="J3261" i="3"/>
  <c r="I3261" i="3"/>
  <c r="H3261" i="3"/>
  <c r="V3260" i="3"/>
  <c r="U3260" i="3"/>
  <c r="J3260" i="3"/>
  <c r="I3260" i="3"/>
  <c r="H3260" i="3"/>
  <c r="V3259" i="3"/>
  <c r="U3259" i="3"/>
  <c r="J3259" i="3"/>
  <c r="I3259" i="3"/>
  <c r="H3259" i="3"/>
  <c r="V3258" i="3"/>
  <c r="U3258" i="3"/>
  <c r="J3258" i="3"/>
  <c r="I3258" i="3"/>
  <c r="H3258" i="3"/>
  <c r="V3257" i="3"/>
  <c r="U3257" i="3"/>
  <c r="J3257" i="3"/>
  <c r="I3257" i="3"/>
  <c r="H3257" i="3"/>
  <c r="V3256" i="3"/>
  <c r="U3256" i="3"/>
  <c r="J3256" i="3"/>
  <c r="I3256" i="3"/>
  <c r="H3256" i="3"/>
  <c r="V3255" i="3"/>
  <c r="U3255" i="3"/>
  <c r="J3255" i="3"/>
  <c r="I3255" i="3"/>
  <c r="H3255" i="3"/>
  <c r="V3254" i="3"/>
  <c r="U3254" i="3"/>
  <c r="J3254" i="3"/>
  <c r="I3254" i="3"/>
  <c r="H3254" i="3"/>
  <c r="V3253" i="3"/>
  <c r="U3253" i="3"/>
  <c r="J3253" i="3"/>
  <c r="I3253" i="3"/>
  <c r="H3253" i="3"/>
  <c r="V3252" i="3"/>
  <c r="U3252" i="3"/>
  <c r="J3252" i="3"/>
  <c r="I3252" i="3"/>
  <c r="H3252" i="3"/>
  <c r="V3251" i="3"/>
  <c r="U3251" i="3"/>
  <c r="J3251" i="3"/>
  <c r="I3251" i="3"/>
  <c r="H3251" i="3"/>
  <c r="V3250" i="3"/>
  <c r="U3250" i="3"/>
  <c r="J3250" i="3"/>
  <c r="I3250" i="3"/>
  <c r="H3250" i="3"/>
  <c r="V3249" i="3"/>
  <c r="U3249" i="3"/>
  <c r="J3249" i="3"/>
  <c r="I3249" i="3"/>
  <c r="H3249" i="3"/>
  <c r="V3248" i="3"/>
  <c r="U3248" i="3"/>
  <c r="J3248" i="3"/>
  <c r="I3248" i="3"/>
  <c r="H3248" i="3"/>
  <c r="V3247" i="3"/>
  <c r="U3247" i="3"/>
  <c r="J3247" i="3"/>
  <c r="I3247" i="3"/>
  <c r="H3247" i="3"/>
  <c r="V3246" i="3"/>
  <c r="U3246" i="3"/>
  <c r="J3246" i="3"/>
  <c r="I3246" i="3"/>
  <c r="H3246" i="3"/>
  <c r="V3245" i="3"/>
  <c r="U3245" i="3"/>
  <c r="J3245" i="3"/>
  <c r="I3245" i="3"/>
  <c r="H3245" i="3"/>
  <c r="V3244" i="3"/>
  <c r="U3244" i="3"/>
  <c r="J3244" i="3"/>
  <c r="I3244" i="3"/>
  <c r="H3244" i="3"/>
  <c r="V3243" i="3"/>
  <c r="U3243" i="3"/>
  <c r="J3243" i="3"/>
  <c r="I3243" i="3"/>
  <c r="H3243" i="3"/>
  <c r="V3242" i="3"/>
  <c r="U3242" i="3"/>
  <c r="J3242" i="3"/>
  <c r="I3242" i="3"/>
  <c r="H3242" i="3"/>
  <c r="V3241" i="3"/>
  <c r="U3241" i="3"/>
  <c r="J3241" i="3"/>
  <c r="I3241" i="3"/>
  <c r="H3241" i="3"/>
  <c r="V3240" i="3"/>
  <c r="U3240" i="3"/>
  <c r="J3240" i="3"/>
  <c r="I3240" i="3"/>
  <c r="H3240" i="3"/>
  <c r="V3239" i="3"/>
  <c r="U3239" i="3"/>
  <c r="J3239" i="3"/>
  <c r="I3239" i="3"/>
  <c r="H3239" i="3"/>
  <c r="V3238" i="3"/>
  <c r="U3238" i="3"/>
  <c r="J3238" i="3"/>
  <c r="I3238" i="3"/>
  <c r="H3238" i="3"/>
  <c r="V3237" i="3"/>
  <c r="U3237" i="3"/>
  <c r="J3237" i="3"/>
  <c r="I3237" i="3"/>
  <c r="H3237" i="3"/>
  <c r="V3236" i="3"/>
  <c r="U3236" i="3"/>
  <c r="J3236" i="3"/>
  <c r="I3236" i="3"/>
  <c r="H3236" i="3"/>
  <c r="V3235" i="3"/>
  <c r="U3235" i="3"/>
  <c r="J3235" i="3"/>
  <c r="I3235" i="3"/>
  <c r="H3235" i="3"/>
  <c r="V3234" i="3"/>
  <c r="U3234" i="3"/>
  <c r="J3234" i="3"/>
  <c r="I3234" i="3"/>
  <c r="H3234" i="3"/>
  <c r="V3233" i="3"/>
  <c r="U3233" i="3"/>
  <c r="J3233" i="3"/>
  <c r="I3233" i="3"/>
  <c r="H3233" i="3"/>
  <c r="V3232" i="3"/>
  <c r="U3232" i="3"/>
  <c r="J3232" i="3"/>
  <c r="I3232" i="3"/>
  <c r="H3232" i="3"/>
  <c r="V3231" i="3"/>
  <c r="U3231" i="3"/>
  <c r="J3231" i="3"/>
  <c r="I3231" i="3"/>
  <c r="H3231" i="3"/>
  <c r="V3230" i="3"/>
  <c r="U3230" i="3"/>
  <c r="J3230" i="3"/>
  <c r="I3230" i="3"/>
  <c r="H3230" i="3"/>
  <c r="V3229" i="3"/>
  <c r="U3229" i="3"/>
  <c r="J3229" i="3"/>
  <c r="I3229" i="3"/>
  <c r="H3229" i="3"/>
  <c r="V3228" i="3"/>
  <c r="U3228" i="3"/>
  <c r="J3228" i="3"/>
  <c r="I3228" i="3"/>
  <c r="H3228" i="3"/>
  <c r="V3227" i="3"/>
  <c r="U3227" i="3"/>
  <c r="J3227" i="3"/>
  <c r="I3227" i="3"/>
  <c r="H3227" i="3"/>
  <c r="V3226" i="3"/>
  <c r="U3226" i="3"/>
  <c r="J3226" i="3"/>
  <c r="I3226" i="3"/>
  <c r="H3226" i="3"/>
  <c r="V3225" i="3"/>
  <c r="U3225" i="3"/>
  <c r="J3225" i="3"/>
  <c r="I3225" i="3"/>
  <c r="H3225" i="3"/>
  <c r="V3224" i="3"/>
  <c r="U3224" i="3"/>
  <c r="J3224" i="3"/>
  <c r="I3224" i="3"/>
  <c r="H3224" i="3"/>
  <c r="V3223" i="3"/>
  <c r="U3223" i="3"/>
  <c r="J3223" i="3"/>
  <c r="I3223" i="3"/>
  <c r="H3223" i="3"/>
  <c r="V3222" i="3"/>
  <c r="U3222" i="3"/>
  <c r="J3222" i="3"/>
  <c r="I3222" i="3"/>
  <c r="H3222" i="3"/>
  <c r="V3221" i="3"/>
  <c r="U3221" i="3"/>
  <c r="J3221" i="3"/>
  <c r="I3221" i="3"/>
  <c r="H3221" i="3"/>
  <c r="V3220" i="3"/>
  <c r="U3220" i="3"/>
  <c r="J3220" i="3"/>
  <c r="I3220" i="3"/>
  <c r="H3220" i="3"/>
  <c r="V3219" i="3"/>
  <c r="U3219" i="3"/>
  <c r="J3219" i="3"/>
  <c r="I3219" i="3"/>
  <c r="H3219" i="3"/>
  <c r="V3218" i="3"/>
  <c r="U3218" i="3"/>
  <c r="J3218" i="3"/>
  <c r="I3218" i="3"/>
  <c r="H3218" i="3"/>
  <c r="V3217" i="3"/>
  <c r="U3217" i="3"/>
  <c r="J3217" i="3"/>
  <c r="I3217" i="3"/>
  <c r="H3217" i="3"/>
  <c r="V3216" i="3"/>
  <c r="U3216" i="3"/>
  <c r="J3216" i="3"/>
  <c r="I3216" i="3"/>
  <c r="H3216" i="3"/>
  <c r="V3215" i="3"/>
  <c r="U3215" i="3"/>
  <c r="J3215" i="3"/>
  <c r="I3215" i="3"/>
  <c r="H3215" i="3"/>
  <c r="V3214" i="3"/>
  <c r="U3214" i="3"/>
  <c r="J3214" i="3"/>
  <c r="I3214" i="3"/>
  <c r="H3214" i="3"/>
  <c r="V3213" i="3"/>
  <c r="U3213" i="3"/>
  <c r="J3213" i="3"/>
  <c r="I3213" i="3"/>
  <c r="H3213" i="3"/>
  <c r="V3212" i="3"/>
  <c r="U3212" i="3"/>
  <c r="J3212" i="3"/>
  <c r="I3212" i="3"/>
  <c r="H3212" i="3"/>
  <c r="V3211" i="3"/>
  <c r="U3211" i="3"/>
  <c r="J3211" i="3"/>
  <c r="I3211" i="3"/>
  <c r="H3211" i="3"/>
  <c r="V3210" i="3"/>
  <c r="U3210" i="3"/>
  <c r="J3210" i="3"/>
  <c r="I3210" i="3"/>
  <c r="H3210" i="3"/>
  <c r="V3209" i="3"/>
  <c r="U3209" i="3"/>
  <c r="J3209" i="3"/>
  <c r="I3209" i="3"/>
  <c r="H3209" i="3"/>
  <c r="V3208" i="3"/>
  <c r="U3208" i="3"/>
  <c r="J3208" i="3"/>
  <c r="I3208" i="3"/>
  <c r="H3208" i="3"/>
  <c r="V3207" i="3"/>
  <c r="U3207" i="3"/>
  <c r="J3207" i="3"/>
  <c r="I3207" i="3"/>
  <c r="H3207" i="3"/>
  <c r="V3206" i="3"/>
  <c r="U3206" i="3"/>
  <c r="J3206" i="3"/>
  <c r="I3206" i="3"/>
  <c r="H3206" i="3"/>
  <c r="V3205" i="3"/>
  <c r="U3205" i="3"/>
  <c r="J3205" i="3"/>
  <c r="I3205" i="3"/>
  <c r="H3205" i="3"/>
  <c r="V3204" i="3"/>
  <c r="U3204" i="3"/>
  <c r="J3204" i="3"/>
  <c r="I3204" i="3"/>
  <c r="H3204" i="3"/>
  <c r="V3203" i="3"/>
  <c r="U3203" i="3"/>
  <c r="J3203" i="3"/>
  <c r="I3203" i="3"/>
  <c r="H3203" i="3"/>
  <c r="V3202" i="3"/>
  <c r="U3202" i="3"/>
  <c r="J3202" i="3"/>
  <c r="I3202" i="3"/>
  <c r="H3202" i="3"/>
  <c r="V3201" i="3"/>
  <c r="U3201" i="3"/>
  <c r="J3201" i="3"/>
  <c r="I3201" i="3"/>
  <c r="H3201" i="3"/>
  <c r="V3200" i="3"/>
  <c r="U3200" i="3"/>
  <c r="J3200" i="3"/>
  <c r="I3200" i="3"/>
  <c r="H3200" i="3"/>
  <c r="V3199" i="3"/>
  <c r="U3199" i="3"/>
  <c r="J3199" i="3"/>
  <c r="I3199" i="3"/>
  <c r="H3199" i="3"/>
  <c r="V3198" i="3"/>
  <c r="U3198" i="3"/>
  <c r="J3198" i="3"/>
  <c r="I3198" i="3"/>
  <c r="H3198" i="3"/>
  <c r="V3197" i="3"/>
  <c r="U3197" i="3"/>
  <c r="J3197" i="3"/>
  <c r="I3197" i="3"/>
  <c r="H3197" i="3"/>
  <c r="V3196" i="3"/>
  <c r="U3196" i="3"/>
  <c r="J3196" i="3"/>
  <c r="I3196" i="3"/>
  <c r="H3196" i="3"/>
  <c r="V3195" i="3"/>
  <c r="U3195" i="3"/>
  <c r="J3195" i="3"/>
  <c r="I3195" i="3"/>
  <c r="H3195" i="3"/>
  <c r="V3194" i="3"/>
  <c r="U3194" i="3"/>
  <c r="J3194" i="3"/>
  <c r="I3194" i="3"/>
  <c r="H3194" i="3"/>
  <c r="V3193" i="3"/>
  <c r="U3193" i="3"/>
  <c r="J3193" i="3"/>
  <c r="I3193" i="3"/>
  <c r="H3193" i="3"/>
  <c r="V3192" i="3"/>
  <c r="U3192" i="3"/>
  <c r="J3192" i="3"/>
  <c r="I3192" i="3"/>
  <c r="H3192" i="3"/>
  <c r="V3191" i="3"/>
  <c r="U3191" i="3"/>
  <c r="J3191" i="3"/>
  <c r="I3191" i="3"/>
  <c r="H3191" i="3"/>
  <c r="V3190" i="3"/>
  <c r="U3190" i="3"/>
  <c r="J3190" i="3"/>
  <c r="I3190" i="3"/>
  <c r="H3190" i="3"/>
  <c r="V3189" i="3"/>
  <c r="U3189" i="3"/>
  <c r="J3189" i="3"/>
  <c r="I3189" i="3"/>
  <c r="H3189" i="3"/>
  <c r="V3188" i="3"/>
  <c r="U3188" i="3"/>
  <c r="J3188" i="3"/>
  <c r="I3188" i="3"/>
  <c r="H3188" i="3"/>
  <c r="V3187" i="3"/>
  <c r="U3187" i="3"/>
  <c r="J3187" i="3"/>
  <c r="I3187" i="3"/>
  <c r="H3187" i="3"/>
  <c r="V3186" i="3"/>
  <c r="U3186" i="3"/>
  <c r="J3186" i="3"/>
  <c r="I3186" i="3"/>
  <c r="H3186" i="3"/>
  <c r="V3185" i="3"/>
  <c r="U3185" i="3"/>
  <c r="J3185" i="3"/>
  <c r="I3185" i="3"/>
  <c r="H3185" i="3"/>
  <c r="V3184" i="3"/>
  <c r="U3184" i="3"/>
  <c r="J3184" i="3"/>
  <c r="I3184" i="3"/>
  <c r="H3184" i="3"/>
  <c r="V3183" i="3"/>
  <c r="U3183" i="3"/>
  <c r="J3183" i="3"/>
  <c r="I3183" i="3"/>
  <c r="H3183" i="3"/>
  <c r="V3182" i="3"/>
  <c r="U3182" i="3"/>
  <c r="J3182" i="3"/>
  <c r="I3182" i="3"/>
  <c r="H3182" i="3"/>
  <c r="V3181" i="3"/>
  <c r="U3181" i="3"/>
  <c r="J3181" i="3"/>
  <c r="I3181" i="3"/>
  <c r="H3181" i="3"/>
  <c r="V3180" i="3"/>
  <c r="U3180" i="3"/>
  <c r="J3180" i="3"/>
  <c r="I3180" i="3"/>
  <c r="H3180" i="3"/>
  <c r="V3179" i="3"/>
  <c r="U3179" i="3"/>
  <c r="J3179" i="3"/>
  <c r="I3179" i="3"/>
  <c r="H3179" i="3"/>
  <c r="V3178" i="3"/>
  <c r="U3178" i="3"/>
  <c r="J3178" i="3"/>
  <c r="I3178" i="3"/>
  <c r="H3178" i="3"/>
  <c r="V3177" i="3"/>
  <c r="U3177" i="3"/>
  <c r="J3177" i="3"/>
  <c r="I3177" i="3"/>
  <c r="H3177" i="3"/>
  <c r="V3176" i="3"/>
  <c r="U3176" i="3"/>
  <c r="J3176" i="3"/>
  <c r="I3176" i="3"/>
  <c r="H3176" i="3"/>
  <c r="V3175" i="3"/>
  <c r="U3175" i="3"/>
  <c r="J3175" i="3"/>
  <c r="I3175" i="3"/>
  <c r="H3175" i="3"/>
  <c r="V3174" i="3"/>
  <c r="U3174" i="3"/>
  <c r="J3174" i="3"/>
  <c r="I3174" i="3"/>
  <c r="H3174" i="3"/>
  <c r="V3173" i="3"/>
  <c r="U3173" i="3"/>
  <c r="J3173" i="3"/>
  <c r="I3173" i="3"/>
  <c r="H3173" i="3"/>
  <c r="V3172" i="3"/>
  <c r="U3172" i="3"/>
  <c r="J3172" i="3"/>
  <c r="I3172" i="3"/>
  <c r="H3172" i="3"/>
  <c r="V3171" i="3"/>
  <c r="U3171" i="3"/>
  <c r="J3171" i="3"/>
  <c r="I3171" i="3"/>
  <c r="H3171" i="3"/>
  <c r="V3170" i="3"/>
  <c r="U3170" i="3"/>
  <c r="J3170" i="3"/>
  <c r="I3170" i="3"/>
  <c r="H3170" i="3"/>
  <c r="V3169" i="3"/>
  <c r="U3169" i="3"/>
  <c r="J3169" i="3"/>
  <c r="I3169" i="3"/>
  <c r="H3169" i="3"/>
  <c r="V3168" i="3"/>
  <c r="U3168" i="3"/>
  <c r="J3168" i="3"/>
  <c r="I3168" i="3"/>
  <c r="H3168" i="3"/>
  <c r="V3167" i="3"/>
  <c r="U3167" i="3"/>
  <c r="J3167" i="3"/>
  <c r="I3167" i="3"/>
  <c r="H3167" i="3"/>
  <c r="V3166" i="3"/>
  <c r="U3166" i="3"/>
  <c r="J3166" i="3"/>
  <c r="I3166" i="3"/>
  <c r="H3166" i="3"/>
  <c r="V3165" i="3"/>
  <c r="U3165" i="3"/>
  <c r="J3165" i="3"/>
  <c r="I3165" i="3"/>
  <c r="H3165" i="3"/>
  <c r="V3164" i="3"/>
  <c r="U3164" i="3"/>
  <c r="J3164" i="3"/>
  <c r="I3164" i="3"/>
  <c r="H3164" i="3"/>
  <c r="V3163" i="3"/>
  <c r="U3163" i="3"/>
  <c r="J3163" i="3"/>
  <c r="I3163" i="3"/>
  <c r="H3163" i="3"/>
  <c r="V3162" i="3"/>
  <c r="U3162" i="3"/>
  <c r="J3162" i="3"/>
  <c r="I3162" i="3"/>
  <c r="H3162" i="3"/>
  <c r="V3161" i="3"/>
  <c r="U3161" i="3"/>
  <c r="J3161" i="3"/>
  <c r="I3161" i="3"/>
  <c r="H3161" i="3"/>
  <c r="V3160" i="3"/>
  <c r="U3160" i="3"/>
  <c r="J3160" i="3"/>
  <c r="I3160" i="3"/>
  <c r="H3160" i="3"/>
  <c r="V3159" i="3"/>
  <c r="U3159" i="3"/>
  <c r="J3159" i="3"/>
  <c r="I3159" i="3"/>
  <c r="H3159" i="3"/>
  <c r="V3158" i="3"/>
  <c r="U3158" i="3"/>
  <c r="J3158" i="3"/>
  <c r="I3158" i="3"/>
  <c r="H3158" i="3"/>
  <c r="V3157" i="3"/>
  <c r="U3157" i="3"/>
  <c r="J3157" i="3"/>
  <c r="I3157" i="3"/>
  <c r="H3157" i="3"/>
  <c r="V3156" i="3"/>
  <c r="U3156" i="3"/>
  <c r="J3156" i="3"/>
  <c r="I3156" i="3"/>
  <c r="H3156" i="3"/>
  <c r="V3155" i="3"/>
  <c r="U3155" i="3"/>
  <c r="J3155" i="3"/>
  <c r="I3155" i="3"/>
  <c r="H3155" i="3"/>
  <c r="V3154" i="3"/>
  <c r="U3154" i="3"/>
  <c r="J3154" i="3"/>
  <c r="I3154" i="3"/>
  <c r="H3154" i="3"/>
  <c r="V3153" i="3"/>
  <c r="U3153" i="3"/>
  <c r="J3153" i="3"/>
  <c r="I3153" i="3"/>
  <c r="H3153" i="3"/>
  <c r="V3152" i="3"/>
  <c r="U3152" i="3"/>
  <c r="J3152" i="3"/>
  <c r="I3152" i="3"/>
  <c r="H3152" i="3"/>
  <c r="V3151" i="3"/>
  <c r="U3151" i="3"/>
  <c r="J3151" i="3"/>
  <c r="I3151" i="3"/>
  <c r="H3151" i="3"/>
  <c r="V3150" i="3"/>
  <c r="U3150" i="3"/>
  <c r="J3150" i="3"/>
  <c r="I3150" i="3"/>
  <c r="H3150" i="3"/>
  <c r="V3149" i="3"/>
  <c r="U3149" i="3"/>
  <c r="J3149" i="3"/>
  <c r="I3149" i="3"/>
  <c r="H3149" i="3"/>
  <c r="V3148" i="3"/>
  <c r="U3148" i="3"/>
  <c r="J3148" i="3"/>
  <c r="I3148" i="3"/>
  <c r="H3148" i="3"/>
  <c r="V3147" i="3"/>
  <c r="U3147" i="3"/>
  <c r="J3147" i="3"/>
  <c r="I3147" i="3"/>
  <c r="H3147" i="3"/>
  <c r="V3146" i="3"/>
  <c r="U3146" i="3"/>
  <c r="J3146" i="3"/>
  <c r="I3146" i="3"/>
  <c r="H3146" i="3"/>
  <c r="V3145" i="3"/>
  <c r="U3145" i="3"/>
  <c r="J3145" i="3"/>
  <c r="I3145" i="3"/>
  <c r="H3145" i="3"/>
  <c r="V3144" i="3"/>
  <c r="U3144" i="3"/>
  <c r="J3144" i="3"/>
  <c r="I3144" i="3"/>
  <c r="H3144" i="3"/>
  <c r="V3143" i="3"/>
  <c r="U3143" i="3"/>
  <c r="J3143" i="3"/>
  <c r="I3143" i="3"/>
  <c r="H3143" i="3"/>
  <c r="V3142" i="3"/>
  <c r="U3142" i="3"/>
  <c r="J3142" i="3"/>
  <c r="I3142" i="3"/>
  <c r="H3142" i="3"/>
  <c r="V3141" i="3"/>
  <c r="U3141" i="3"/>
  <c r="J3141" i="3"/>
  <c r="I3141" i="3"/>
  <c r="H3141" i="3"/>
  <c r="V3140" i="3"/>
  <c r="U3140" i="3"/>
  <c r="J3140" i="3"/>
  <c r="I3140" i="3"/>
  <c r="H3140" i="3"/>
  <c r="V3139" i="3"/>
  <c r="U3139" i="3"/>
  <c r="J3139" i="3"/>
  <c r="I3139" i="3"/>
  <c r="H3139" i="3"/>
  <c r="V3138" i="3"/>
  <c r="U3138" i="3"/>
  <c r="J3138" i="3"/>
  <c r="I3138" i="3"/>
  <c r="H3138" i="3"/>
  <c r="V3137" i="3"/>
  <c r="U3137" i="3"/>
  <c r="J3137" i="3"/>
  <c r="I3137" i="3"/>
  <c r="H3137" i="3"/>
  <c r="V3136" i="3"/>
  <c r="U3136" i="3"/>
  <c r="J3136" i="3"/>
  <c r="I3136" i="3"/>
  <c r="H3136" i="3"/>
  <c r="V3135" i="3"/>
  <c r="U3135" i="3"/>
  <c r="J3135" i="3"/>
  <c r="I3135" i="3"/>
  <c r="H3135" i="3"/>
  <c r="V3134" i="3"/>
  <c r="U3134" i="3"/>
  <c r="J3134" i="3"/>
  <c r="I3134" i="3"/>
  <c r="H3134" i="3"/>
  <c r="V3133" i="3"/>
  <c r="U3133" i="3"/>
  <c r="J3133" i="3"/>
  <c r="I3133" i="3"/>
  <c r="H3133" i="3"/>
  <c r="V3132" i="3"/>
  <c r="U3132" i="3"/>
  <c r="J3132" i="3"/>
  <c r="I3132" i="3"/>
  <c r="H3132" i="3"/>
  <c r="V3131" i="3"/>
  <c r="U3131" i="3"/>
  <c r="J3131" i="3"/>
  <c r="I3131" i="3"/>
  <c r="H3131" i="3"/>
  <c r="V3130" i="3"/>
  <c r="U3130" i="3"/>
  <c r="J3130" i="3"/>
  <c r="I3130" i="3"/>
  <c r="H3130" i="3"/>
  <c r="V3129" i="3"/>
  <c r="U3129" i="3"/>
  <c r="J3129" i="3"/>
  <c r="I3129" i="3"/>
  <c r="H3129" i="3"/>
  <c r="V3128" i="3"/>
  <c r="U3128" i="3"/>
  <c r="J3128" i="3"/>
  <c r="I3128" i="3"/>
  <c r="H3128" i="3"/>
  <c r="V3127" i="3"/>
  <c r="U3127" i="3"/>
  <c r="J3127" i="3"/>
  <c r="I3127" i="3"/>
  <c r="H3127" i="3"/>
  <c r="V3126" i="3"/>
  <c r="U3126" i="3"/>
  <c r="J3126" i="3"/>
  <c r="I3126" i="3"/>
  <c r="H3126" i="3"/>
  <c r="V3125" i="3"/>
  <c r="U3125" i="3"/>
  <c r="J3125" i="3"/>
  <c r="I3125" i="3"/>
  <c r="H3125" i="3"/>
  <c r="V3124" i="3"/>
  <c r="U3124" i="3"/>
  <c r="J3124" i="3"/>
  <c r="I3124" i="3"/>
  <c r="H3124" i="3"/>
  <c r="V3123" i="3"/>
  <c r="U3123" i="3"/>
  <c r="J3123" i="3"/>
  <c r="I3123" i="3"/>
  <c r="H3123" i="3"/>
  <c r="V3122" i="3"/>
  <c r="U3122" i="3"/>
  <c r="J3122" i="3"/>
  <c r="I3122" i="3"/>
  <c r="H3122" i="3"/>
  <c r="V3121" i="3"/>
  <c r="U3121" i="3"/>
  <c r="J3121" i="3"/>
  <c r="I3121" i="3"/>
  <c r="H3121" i="3"/>
  <c r="V3120" i="3"/>
  <c r="U3120" i="3"/>
  <c r="J3120" i="3"/>
  <c r="I3120" i="3"/>
  <c r="H3120" i="3"/>
  <c r="V3119" i="3"/>
  <c r="U3119" i="3"/>
  <c r="J3119" i="3"/>
  <c r="I3119" i="3"/>
  <c r="H3119" i="3"/>
  <c r="V3118" i="3"/>
  <c r="U3118" i="3"/>
  <c r="J3118" i="3"/>
  <c r="I3118" i="3"/>
  <c r="H3118" i="3"/>
  <c r="V3117" i="3"/>
  <c r="U3117" i="3"/>
  <c r="J3117" i="3"/>
  <c r="I3117" i="3"/>
  <c r="H3117" i="3"/>
  <c r="V3116" i="3"/>
  <c r="U3116" i="3"/>
  <c r="J3116" i="3"/>
  <c r="I3116" i="3"/>
  <c r="H3116" i="3"/>
  <c r="V3115" i="3"/>
  <c r="U3115" i="3"/>
  <c r="J3115" i="3"/>
  <c r="I3115" i="3"/>
  <c r="H3115" i="3"/>
  <c r="V3114" i="3"/>
  <c r="U3114" i="3"/>
  <c r="J3114" i="3"/>
  <c r="I3114" i="3"/>
  <c r="H3114" i="3"/>
  <c r="V3113" i="3"/>
  <c r="U3113" i="3"/>
  <c r="J3113" i="3"/>
  <c r="I3113" i="3"/>
  <c r="H3113" i="3"/>
  <c r="V3112" i="3"/>
  <c r="U3112" i="3"/>
  <c r="J3112" i="3"/>
  <c r="I3112" i="3"/>
  <c r="H3112" i="3"/>
  <c r="V3111" i="3"/>
  <c r="U3111" i="3"/>
  <c r="J3111" i="3"/>
  <c r="I3111" i="3"/>
  <c r="H3111" i="3"/>
  <c r="V3110" i="3"/>
  <c r="U3110" i="3"/>
  <c r="J3110" i="3"/>
  <c r="I3110" i="3"/>
  <c r="H3110" i="3"/>
  <c r="V3109" i="3"/>
  <c r="U3109" i="3"/>
  <c r="J3109" i="3"/>
  <c r="I3109" i="3"/>
  <c r="H3109" i="3"/>
  <c r="V3108" i="3"/>
  <c r="U3108" i="3"/>
  <c r="J3108" i="3"/>
  <c r="I3108" i="3"/>
  <c r="H3108" i="3"/>
  <c r="V3107" i="3"/>
  <c r="U3107" i="3"/>
  <c r="J3107" i="3"/>
  <c r="I3107" i="3"/>
  <c r="H3107" i="3"/>
  <c r="V3106" i="3"/>
  <c r="U3106" i="3"/>
  <c r="J3106" i="3"/>
  <c r="I3106" i="3"/>
  <c r="H3106" i="3"/>
  <c r="V3105" i="3"/>
  <c r="U3105" i="3"/>
  <c r="J3105" i="3"/>
  <c r="I3105" i="3"/>
  <c r="H3105" i="3"/>
  <c r="V3104" i="3"/>
  <c r="U3104" i="3"/>
  <c r="J3104" i="3"/>
  <c r="I3104" i="3"/>
  <c r="H3104" i="3"/>
  <c r="V3103" i="3"/>
  <c r="U3103" i="3"/>
  <c r="J3103" i="3"/>
  <c r="I3103" i="3"/>
  <c r="H3103" i="3"/>
  <c r="V3102" i="3"/>
  <c r="U3102" i="3"/>
  <c r="J3102" i="3"/>
  <c r="I3102" i="3"/>
  <c r="H3102" i="3"/>
  <c r="V3101" i="3"/>
  <c r="U3101" i="3"/>
  <c r="J3101" i="3"/>
  <c r="I3101" i="3"/>
  <c r="H3101" i="3"/>
  <c r="V3100" i="3"/>
  <c r="U3100" i="3"/>
  <c r="J3100" i="3"/>
  <c r="I3100" i="3"/>
  <c r="H3100" i="3"/>
  <c r="V3099" i="3"/>
  <c r="U3099" i="3"/>
  <c r="J3099" i="3"/>
  <c r="I3099" i="3"/>
  <c r="H3099" i="3"/>
  <c r="V3098" i="3"/>
  <c r="U3098" i="3"/>
  <c r="J3098" i="3"/>
  <c r="I3098" i="3"/>
  <c r="H3098" i="3"/>
  <c r="V3097" i="3"/>
  <c r="U3097" i="3"/>
  <c r="J3097" i="3"/>
  <c r="I3097" i="3"/>
  <c r="H3097" i="3"/>
  <c r="V3096" i="3"/>
  <c r="U3096" i="3"/>
  <c r="J3096" i="3"/>
  <c r="I3096" i="3"/>
  <c r="H3096" i="3"/>
  <c r="V3095" i="3"/>
  <c r="U3095" i="3"/>
  <c r="J3095" i="3"/>
  <c r="I3095" i="3"/>
  <c r="H3095" i="3"/>
  <c r="V3094" i="3"/>
  <c r="U3094" i="3"/>
  <c r="J3094" i="3"/>
  <c r="I3094" i="3"/>
  <c r="H3094" i="3"/>
  <c r="V3093" i="3"/>
  <c r="U3093" i="3"/>
  <c r="J3093" i="3"/>
  <c r="I3093" i="3"/>
  <c r="H3093" i="3"/>
  <c r="V3092" i="3"/>
  <c r="U3092" i="3"/>
  <c r="J3092" i="3"/>
  <c r="I3092" i="3"/>
  <c r="H3092" i="3"/>
  <c r="V3091" i="3"/>
  <c r="U3091" i="3"/>
  <c r="J3091" i="3"/>
  <c r="I3091" i="3"/>
  <c r="H3091" i="3"/>
  <c r="V3090" i="3"/>
  <c r="U3090" i="3"/>
  <c r="J3090" i="3"/>
  <c r="I3090" i="3"/>
  <c r="H3090" i="3"/>
  <c r="V3089" i="3"/>
  <c r="U3089" i="3"/>
  <c r="J3089" i="3"/>
  <c r="I3089" i="3"/>
  <c r="H3089" i="3"/>
  <c r="V3088" i="3"/>
  <c r="U3088" i="3"/>
  <c r="J3088" i="3"/>
  <c r="I3088" i="3"/>
  <c r="H3088" i="3"/>
  <c r="V3087" i="3"/>
  <c r="U3087" i="3"/>
  <c r="J3087" i="3"/>
  <c r="I3087" i="3"/>
  <c r="H3087" i="3"/>
  <c r="V3086" i="3"/>
  <c r="U3086" i="3"/>
  <c r="J3086" i="3"/>
  <c r="I3086" i="3"/>
  <c r="H3086" i="3"/>
  <c r="V3085" i="3"/>
  <c r="U3085" i="3"/>
  <c r="J3085" i="3"/>
  <c r="I3085" i="3"/>
  <c r="H3085" i="3"/>
  <c r="V3084" i="3"/>
  <c r="U3084" i="3"/>
  <c r="J3084" i="3"/>
  <c r="I3084" i="3"/>
  <c r="H3084" i="3"/>
  <c r="V3083" i="3"/>
  <c r="U3083" i="3"/>
  <c r="J3083" i="3"/>
  <c r="I3083" i="3"/>
  <c r="H3083" i="3"/>
  <c r="V3082" i="3"/>
  <c r="U3082" i="3"/>
  <c r="J3082" i="3"/>
  <c r="I3082" i="3"/>
  <c r="H3082" i="3"/>
  <c r="V3081" i="3"/>
  <c r="U3081" i="3"/>
  <c r="J3081" i="3"/>
  <c r="I3081" i="3"/>
  <c r="H3081" i="3"/>
  <c r="V3080" i="3"/>
  <c r="U3080" i="3"/>
  <c r="J3080" i="3"/>
  <c r="I3080" i="3"/>
  <c r="H3080" i="3"/>
  <c r="V3079" i="3"/>
  <c r="U3079" i="3"/>
  <c r="J3079" i="3"/>
  <c r="I3079" i="3"/>
  <c r="H3079" i="3"/>
  <c r="V3078" i="3"/>
  <c r="U3078" i="3"/>
  <c r="J3078" i="3"/>
  <c r="I3078" i="3"/>
  <c r="H3078" i="3"/>
  <c r="V3077" i="3"/>
  <c r="U3077" i="3"/>
  <c r="J3077" i="3"/>
  <c r="I3077" i="3"/>
  <c r="H3077" i="3"/>
  <c r="V3076" i="3"/>
  <c r="U3076" i="3"/>
  <c r="J3076" i="3"/>
  <c r="I3076" i="3"/>
  <c r="H3076" i="3"/>
  <c r="V3075" i="3"/>
  <c r="U3075" i="3"/>
  <c r="J3075" i="3"/>
  <c r="I3075" i="3"/>
  <c r="H3075" i="3"/>
  <c r="V3074" i="3"/>
  <c r="U3074" i="3"/>
  <c r="J3074" i="3"/>
  <c r="I3074" i="3"/>
  <c r="H3074" i="3"/>
  <c r="V3073" i="3"/>
  <c r="U3073" i="3"/>
  <c r="J3073" i="3"/>
  <c r="I3073" i="3"/>
  <c r="H3073" i="3"/>
  <c r="V3072" i="3"/>
  <c r="U3072" i="3"/>
  <c r="J3072" i="3"/>
  <c r="I3072" i="3"/>
  <c r="H3072" i="3"/>
  <c r="V3071" i="3"/>
  <c r="U3071" i="3"/>
  <c r="J3071" i="3"/>
  <c r="I3071" i="3"/>
  <c r="H3071" i="3"/>
  <c r="V3070" i="3"/>
  <c r="U3070" i="3"/>
  <c r="J3070" i="3"/>
  <c r="I3070" i="3"/>
  <c r="H3070" i="3"/>
  <c r="V3069" i="3"/>
  <c r="U3069" i="3"/>
  <c r="J3069" i="3"/>
  <c r="I3069" i="3"/>
  <c r="H3069" i="3"/>
  <c r="V3068" i="3"/>
  <c r="U3068" i="3"/>
  <c r="J3068" i="3"/>
  <c r="I3068" i="3"/>
  <c r="H3068" i="3"/>
  <c r="V3067" i="3"/>
  <c r="U3067" i="3"/>
  <c r="J3067" i="3"/>
  <c r="I3067" i="3"/>
  <c r="H3067" i="3"/>
  <c r="V3066" i="3"/>
  <c r="U3066" i="3"/>
  <c r="J3066" i="3"/>
  <c r="I3066" i="3"/>
  <c r="H3066" i="3"/>
  <c r="V3065" i="3"/>
  <c r="U3065" i="3"/>
  <c r="J3065" i="3"/>
  <c r="I3065" i="3"/>
  <c r="H3065" i="3"/>
  <c r="V3064" i="3"/>
  <c r="U3064" i="3"/>
  <c r="J3064" i="3"/>
  <c r="I3064" i="3"/>
  <c r="H3064" i="3"/>
  <c r="V3063" i="3"/>
  <c r="U3063" i="3"/>
  <c r="J3063" i="3"/>
  <c r="I3063" i="3"/>
  <c r="H3063" i="3"/>
  <c r="V3062" i="3"/>
  <c r="U3062" i="3"/>
  <c r="J3062" i="3"/>
  <c r="I3062" i="3"/>
  <c r="H3062" i="3"/>
  <c r="V3061" i="3"/>
  <c r="U3061" i="3"/>
  <c r="J3061" i="3"/>
  <c r="I3061" i="3"/>
  <c r="H3061" i="3"/>
  <c r="V3060" i="3"/>
  <c r="U3060" i="3"/>
  <c r="J3060" i="3"/>
  <c r="I3060" i="3"/>
  <c r="H3060" i="3"/>
  <c r="V3059" i="3"/>
  <c r="U3059" i="3"/>
  <c r="J3059" i="3"/>
  <c r="I3059" i="3"/>
  <c r="H3059" i="3"/>
  <c r="V3058" i="3"/>
  <c r="U3058" i="3"/>
  <c r="J3058" i="3"/>
  <c r="I3058" i="3"/>
  <c r="H3058" i="3"/>
  <c r="V3057" i="3"/>
  <c r="U3057" i="3"/>
  <c r="J3057" i="3"/>
  <c r="I3057" i="3"/>
  <c r="H3057" i="3"/>
  <c r="V3056" i="3"/>
  <c r="U3056" i="3"/>
  <c r="J3056" i="3"/>
  <c r="I3056" i="3"/>
  <c r="H3056" i="3"/>
  <c r="V3055" i="3"/>
  <c r="U3055" i="3"/>
  <c r="J3055" i="3"/>
  <c r="I3055" i="3"/>
  <c r="H3055" i="3"/>
  <c r="V3054" i="3"/>
  <c r="U3054" i="3"/>
  <c r="J3054" i="3"/>
  <c r="I3054" i="3"/>
  <c r="H3054" i="3"/>
  <c r="V3053" i="3"/>
  <c r="U3053" i="3"/>
  <c r="J3053" i="3"/>
  <c r="I3053" i="3"/>
  <c r="H3053" i="3"/>
  <c r="V3052" i="3"/>
  <c r="U3052" i="3"/>
  <c r="J3052" i="3"/>
  <c r="I3052" i="3"/>
  <c r="H3052" i="3"/>
  <c r="V3051" i="3"/>
  <c r="U3051" i="3"/>
  <c r="J3051" i="3"/>
  <c r="I3051" i="3"/>
  <c r="H3051" i="3"/>
  <c r="V3050" i="3"/>
  <c r="U3050" i="3"/>
  <c r="J3050" i="3"/>
  <c r="I3050" i="3"/>
  <c r="H3050" i="3"/>
  <c r="V3049" i="3"/>
  <c r="U3049" i="3"/>
  <c r="J3049" i="3"/>
  <c r="I3049" i="3"/>
  <c r="H3049" i="3"/>
  <c r="V3048" i="3"/>
  <c r="U3048" i="3"/>
  <c r="J3048" i="3"/>
  <c r="I3048" i="3"/>
  <c r="H3048" i="3"/>
  <c r="V3047" i="3"/>
  <c r="U3047" i="3"/>
  <c r="J3047" i="3"/>
  <c r="I3047" i="3"/>
  <c r="H3047" i="3"/>
  <c r="V3046" i="3"/>
  <c r="U3046" i="3"/>
  <c r="J3046" i="3"/>
  <c r="I3046" i="3"/>
  <c r="H3046" i="3"/>
  <c r="V3045" i="3"/>
  <c r="U3045" i="3"/>
  <c r="J3045" i="3"/>
  <c r="I3045" i="3"/>
  <c r="H3045" i="3"/>
  <c r="V3044" i="3"/>
  <c r="U3044" i="3"/>
  <c r="J3044" i="3"/>
  <c r="I3044" i="3"/>
  <c r="H3044" i="3"/>
  <c r="V3043" i="3"/>
  <c r="U3043" i="3"/>
  <c r="J3043" i="3"/>
  <c r="I3043" i="3"/>
  <c r="H3043" i="3"/>
  <c r="V3042" i="3"/>
  <c r="U3042" i="3"/>
  <c r="J3042" i="3"/>
  <c r="I3042" i="3"/>
  <c r="H3042" i="3"/>
  <c r="V3041" i="3"/>
  <c r="U3041" i="3"/>
  <c r="J3041" i="3"/>
  <c r="I3041" i="3"/>
  <c r="H3041" i="3"/>
  <c r="V3040" i="3"/>
  <c r="U3040" i="3"/>
  <c r="J3040" i="3"/>
  <c r="I3040" i="3"/>
  <c r="H3040" i="3"/>
  <c r="V3039" i="3"/>
  <c r="U3039" i="3"/>
  <c r="J3039" i="3"/>
  <c r="I3039" i="3"/>
  <c r="H3039" i="3"/>
  <c r="V3038" i="3"/>
  <c r="U3038" i="3"/>
  <c r="J3038" i="3"/>
  <c r="I3038" i="3"/>
  <c r="H3038" i="3"/>
  <c r="V3037" i="3"/>
  <c r="U3037" i="3"/>
  <c r="J3037" i="3"/>
  <c r="I3037" i="3"/>
  <c r="H3037" i="3"/>
  <c r="V3036" i="3"/>
  <c r="U3036" i="3"/>
  <c r="J3036" i="3"/>
  <c r="I3036" i="3"/>
  <c r="H3036" i="3"/>
  <c r="V3035" i="3"/>
  <c r="U3035" i="3"/>
  <c r="J3035" i="3"/>
  <c r="I3035" i="3"/>
  <c r="H3035" i="3"/>
  <c r="V3034" i="3"/>
  <c r="U3034" i="3"/>
  <c r="J3034" i="3"/>
  <c r="I3034" i="3"/>
  <c r="H3034" i="3"/>
  <c r="V3033" i="3"/>
  <c r="U3033" i="3"/>
  <c r="J3033" i="3"/>
  <c r="I3033" i="3"/>
  <c r="H3033" i="3"/>
  <c r="V3032" i="3"/>
  <c r="U3032" i="3"/>
  <c r="J3032" i="3"/>
  <c r="I3032" i="3"/>
  <c r="H3032" i="3"/>
  <c r="V3031" i="3"/>
  <c r="U3031" i="3"/>
  <c r="J3031" i="3"/>
  <c r="I3031" i="3"/>
  <c r="H3031" i="3"/>
  <c r="V3030" i="3"/>
  <c r="U3030" i="3"/>
  <c r="J3030" i="3"/>
  <c r="I3030" i="3"/>
  <c r="H3030" i="3"/>
  <c r="V3029" i="3"/>
  <c r="U3029" i="3"/>
  <c r="J3029" i="3"/>
  <c r="I3029" i="3"/>
  <c r="H3029" i="3"/>
  <c r="V3028" i="3"/>
  <c r="U3028" i="3"/>
  <c r="J3028" i="3"/>
  <c r="I3028" i="3"/>
  <c r="H3028" i="3"/>
  <c r="V3027" i="3"/>
  <c r="U3027" i="3"/>
  <c r="J3027" i="3"/>
  <c r="I3027" i="3"/>
  <c r="H3027" i="3"/>
  <c r="V3026" i="3"/>
  <c r="U3026" i="3"/>
  <c r="J3026" i="3"/>
  <c r="I3026" i="3"/>
  <c r="H3026" i="3"/>
  <c r="V3025" i="3"/>
  <c r="U3025" i="3"/>
  <c r="J3025" i="3"/>
  <c r="I3025" i="3"/>
  <c r="H3025" i="3"/>
  <c r="V3024" i="3"/>
  <c r="U3024" i="3"/>
  <c r="J3024" i="3"/>
  <c r="I3024" i="3"/>
  <c r="H3024" i="3"/>
  <c r="V3023" i="3"/>
  <c r="U3023" i="3"/>
  <c r="J3023" i="3"/>
  <c r="I3023" i="3"/>
  <c r="H3023" i="3"/>
  <c r="V3022" i="3"/>
  <c r="U3022" i="3"/>
  <c r="J3022" i="3"/>
  <c r="I3022" i="3"/>
  <c r="H3022" i="3"/>
  <c r="V3021" i="3"/>
  <c r="U3021" i="3"/>
  <c r="J3021" i="3"/>
  <c r="I3021" i="3"/>
  <c r="H3021" i="3"/>
  <c r="V3020" i="3"/>
  <c r="U3020" i="3"/>
  <c r="J3020" i="3"/>
  <c r="I3020" i="3"/>
  <c r="H3020" i="3"/>
  <c r="V3019" i="3"/>
  <c r="U3019" i="3"/>
  <c r="J3019" i="3"/>
  <c r="I3019" i="3"/>
  <c r="H3019" i="3"/>
  <c r="V3018" i="3"/>
  <c r="U3018" i="3"/>
  <c r="J3018" i="3"/>
  <c r="I3018" i="3"/>
  <c r="H3018" i="3"/>
  <c r="V3017" i="3"/>
  <c r="U3017" i="3"/>
  <c r="J3017" i="3"/>
  <c r="I3017" i="3"/>
  <c r="H3017" i="3"/>
  <c r="V3016" i="3"/>
  <c r="U3016" i="3"/>
  <c r="J3016" i="3"/>
  <c r="I3016" i="3"/>
  <c r="H3016" i="3"/>
  <c r="V3015" i="3"/>
  <c r="U3015" i="3"/>
  <c r="J3015" i="3"/>
  <c r="I3015" i="3"/>
  <c r="H3015" i="3"/>
  <c r="V3014" i="3"/>
  <c r="U3014" i="3"/>
  <c r="J3014" i="3"/>
  <c r="I3014" i="3"/>
  <c r="H3014" i="3"/>
  <c r="V3013" i="3"/>
  <c r="U3013" i="3"/>
  <c r="J3013" i="3"/>
  <c r="I3013" i="3"/>
  <c r="H3013" i="3"/>
  <c r="V3012" i="3"/>
  <c r="U3012" i="3"/>
  <c r="J3012" i="3"/>
  <c r="I3012" i="3"/>
  <c r="H3012" i="3"/>
  <c r="V3011" i="3"/>
  <c r="U3011" i="3"/>
  <c r="J3011" i="3"/>
  <c r="I3011" i="3"/>
  <c r="H3011" i="3"/>
  <c r="V3010" i="3"/>
  <c r="U3010" i="3"/>
  <c r="J3010" i="3"/>
  <c r="I3010" i="3"/>
  <c r="H3010" i="3"/>
  <c r="V3009" i="3"/>
  <c r="U3009" i="3"/>
  <c r="J3009" i="3"/>
  <c r="I3009" i="3"/>
  <c r="H3009" i="3"/>
  <c r="V3008" i="3"/>
  <c r="U3008" i="3"/>
  <c r="J3008" i="3"/>
  <c r="I3008" i="3"/>
  <c r="H3008" i="3"/>
  <c r="V3007" i="3"/>
  <c r="U3007" i="3"/>
  <c r="J3007" i="3"/>
  <c r="I3007" i="3"/>
  <c r="H3007" i="3"/>
  <c r="V3006" i="3"/>
  <c r="U3006" i="3"/>
  <c r="J3006" i="3"/>
  <c r="I3006" i="3"/>
  <c r="H3006" i="3"/>
  <c r="V3005" i="3"/>
  <c r="U3005" i="3"/>
  <c r="J3005" i="3"/>
  <c r="I3005" i="3"/>
  <c r="H3005" i="3"/>
  <c r="V3004" i="3"/>
  <c r="U3004" i="3"/>
  <c r="J3004" i="3"/>
  <c r="I3004" i="3"/>
  <c r="H3004" i="3"/>
  <c r="V3003" i="3"/>
  <c r="U3003" i="3"/>
  <c r="J3003" i="3"/>
  <c r="I3003" i="3"/>
  <c r="H3003" i="3"/>
  <c r="V3002" i="3"/>
  <c r="U3002" i="3"/>
  <c r="J3002" i="3"/>
  <c r="I3002" i="3"/>
  <c r="H3002" i="3"/>
  <c r="V3001" i="3"/>
  <c r="U3001" i="3"/>
  <c r="J3001" i="3"/>
  <c r="I3001" i="3"/>
  <c r="H3001" i="3"/>
  <c r="V3000" i="3"/>
  <c r="U3000" i="3"/>
  <c r="J3000" i="3"/>
  <c r="I3000" i="3"/>
  <c r="H3000" i="3"/>
  <c r="V2999" i="3"/>
  <c r="U2999" i="3"/>
  <c r="J2999" i="3"/>
  <c r="I2999" i="3"/>
  <c r="H2999" i="3"/>
  <c r="V2998" i="3"/>
  <c r="U2998" i="3"/>
  <c r="J2998" i="3"/>
  <c r="I2998" i="3"/>
  <c r="H2998" i="3"/>
  <c r="V2997" i="3"/>
  <c r="U2997" i="3"/>
  <c r="J2997" i="3"/>
  <c r="I2997" i="3"/>
  <c r="H2997" i="3"/>
  <c r="V2996" i="3"/>
  <c r="U2996" i="3"/>
  <c r="J2996" i="3"/>
  <c r="I2996" i="3"/>
  <c r="H2996" i="3"/>
  <c r="V2995" i="3"/>
  <c r="U2995" i="3"/>
  <c r="J2995" i="3"/>
  <c r="I2995" i="3"/>
  <c r="H2995" i="3"/>
  <c r="V2994" i="3"/>
  <c r="U2994" i="3"/>
  <c r="J2994" i="3"/>
  <c r="I2994" i="3"/>
  <c r="H2994" i="3"/>
  <c r="V2993" i="3"/>
  <c r="U2993" i="3"/>
  <c r="J2993" i="3"/>
  <c r="I2993" i="3"/>
  <c r="H2993" i="3"/>
  <c r="V2992" i="3"/>
  <c r="U2992" i="3"/>
  <c r="J2992" i="3"/>
  <c r="I2992" i="3"/>
  <c r="H2992" i="3"/>
  <c r="V2991" i="3"/>
  <c r="U2991" i="3"/>
  <c r="J2991" i="3"/>
  <c r="I2991" i="3"/>
  <c r="H2991" i="3"/>
  <c r="V2990" i="3"/>
  <c r="U2990" i="3"/>
  <c r="J2990" i="3"/>
  <c r="I2990" i="3"/>
  <c r="H2990" i="3"/>
  <c r="V2989" i="3"/>
  <c r="U2989" i="3"/>
  <c r="J2989" i="3"/>
  <c r="I2989" i="3"/>
  <c r="H2989" i="3"/>
  <c r="V2988" i="3"/>
  <c r="U2988" i="3"/>
  <c r="J2988" i="3"/>
  <c r="I2988" i="3"/>
  <c r="H2988" i="3"/>
  <c r="V2987" i="3"/>
  <c r="U2987" i="3"/>
  <c r="J2987" i="3"/>
  <c r="I2987" i="3"/>
  <c r="H2987" i="3"/>
  <c r="V2986" i="3"/>
  <c r="U2986" i="3"/>
  <c r="J2986" i="3"/>
  <c r="I2986" i="3"/>
  <c r="H2986" i="3"/>
  <c r="V2985" i="3"/>
  <c r="U2985" i="3"/>
  <c r="J2985" i="3"/>
  <c r="I2985" i="3"/>
  <c r="H2985" i="3"/>
  <c r="V2984" i="3"/>
  <c r="U2984" i="3"/>
  <c r="J2984" i="3"/>
  <c r="I2984" i="3"/>
  <c r="H2984" i="3"/>
  <c r="V2983" i="3"/>
  <c r="U2983" i="3"/>
  <c r="J2983" i="3"/>
  <c r="I2983" i="3"/>
  <c r="H2983" i="3"/>
  <c r="V2982" i="3"/>
  <c r="U2982" i="3"/>
  <c r="J2982" i="3"/>
  <c r="I2982" i="3"/>
  <c r="H2982" i="3"/>
  <c r="V2981" i="3"/>
  <c r="U2981" i="3"/>
  <c r="J2981" i="3"/>
  <c r="I2981" i="3"/>
  <c r="H2981" i="3"/>
  <c r="V2980" i="3"/>
  <c r="U2980" i="3"/>
  <c r="J2980" i="3"/>
  <c r="I2980" i="3"/>
  <c r="H2980" i="3"/>
  <c r="V2979" i="3"/>
  <c r="U2979" i="3"/>
  <c r="J2979" i="3"/>
  <c r="I2979" i="3"/>
  <c r="H2979" i="3"/>
  <c r="V2978" i="3"/>
  <c r="U2978" i="3"/>
  <c r="J2978" i="3"/>
  <c r="I2978" i="3"/>
  <c r="H2978" i="3"/>
  <c r="V2977" i="3"/>
  <c r="U2977" i="3"/>
  <c r="J2977" i="3"/>
  <c r="I2977" i="3"/>
  <c r="H2977" i="3"/>
  <c r="V2976" i="3"/>
  <c r="U2976" i="3"/>
  <c r="J2976" i="3"/>
  <c r="I2976" i="3"/>
  <c r="H2976" i="3"/>
  <c r="V2975" i="3"/>
  <c r="U2975" i="3"/>
  <c r="J2975" i="3"/>
  <c r="I2975" i="3"/>
  <c r="H2975" i="3"/>
  <c r="V2974" i="3"/>
  <c r="U2974" i="3"/>
  <c r="J2974" i="3"/>
  <c r="I2974" i="3"/>
  <c r="H2974" i="3"/>
  <c r="V2973" i="3"/>
  <c r="U2973" i="3"/>
  <c r="J2973" i="3"/>
  <c r="I2973" i="3"/>
  <c r="H2973" i="3"/>
  <c r="V2972" i="3"/>
  <c r="U2972" i="3"/>
  <c r="J2972" i="3"/>
  <c r="I2972" i="3"/>
  <c r="H2972" i="3"/>
  <c r="V2971" i="3"/>
  <c r="U2971" i="3"/>
  <c r="J2971" i="3"/>
  <c r="I2971" i="3"/>
  <c r="H2971" i="3"/>
  <c r="V2970" i="3"/>
  <c r="U2970" i="3"/>
  <c r="J2970" i="3"/>
  <c r="I2970" i="3"/>
  <c r="H2970" i="3"/>
  <c r="V2969" i="3"/>
  <c r="U2969" i="3"/>
  <c r="J2969" i="3"/>
  <c r="I2969" i="3"/>
  <c r="H2969" i="3"/>
  <c r="V2968" i="3"/>
  <c r="U2968" i="3"/>
  <c r="J2968" i="3"/>
  <c r="I2968" i="3"/>
  <c r="H2968" i="3"/>
  <c r="V2967" i="3"/>
  <c r="U2967" i="3"/>
  <c r="J2967" i="3"/>
  <c r="I2967" i="3"/>
  <c r="H2967" i="3"/>
  <c r="V2966" i="3"/>
  <c r="U2966" i="3"/>
  <c r="J2966" i="3"/>
  <c r="I2966" i="3"/>
  <c r="H2966" i="3"/>
  <c r="V2965" i="3"/>
  <c r="U2965" i="3"/>
  <c r="J2965" i="3"/>
  <c r="I2965" i="3"/>
  <c r="H2965" i="3"/>
  <c r="V2964" i="3"/>
  <c r="U2964" i="3"/>
  <c r="J2964" i="3"/>
  <c r="I2964" i="3"/>
  <c r="H2964" i="3"/>
  <c r="V2963" i="3"/>
  <c r="U2963" i="3"/>
  <c r="J2963" i="3"/>
  <c r="I2963" i="3"/>
  <c r="H2963" i="3"/>
  <c r="V2962" i="3"/>
  <c r="U2962" i="3"/>
  <c r="J2962" i="3"/>
  <c r="I2962" i="3"/>
  <c r="H2962" i="3"/>
  <c r="V2961" i="3"/>
  <c r="U2961" i="3"/>
  <c r="J2961" i="3"/>
  <c r="I2961" i="3"/>
  <c r="H2961" i="3"/>
  <c r="V2960" i="3"/>
  <c r="U2960" i="3"/>
  <c r="J2960" i="3"/>
  <c r="I2960" i="3"/>
  <c r="H2960" i="3"/>
  <c r="V2959" i="3"/>
  <c r="U2959" i="3"/>
  <c r="J2959" i="3"/>
  <c r="I2959" i="3"/>
  <c r="H2959" i="3"/>
  <c r="V2958" i="3"/>
  <c r="U2958" i="3"/>
  <c r="J2958" i="3"/>
  <c r="I2958" i="3"/>
  <c r="H2958" i="3"/>
  <c r="V2957" i="3"/>
  <c r="U2957" i="3"/>
  <c r="J2957" i="3"/>
  <c r="I2957" i="3"/>
  <c r="H2957" i="3"/>
  <c r="V2956" i="3"/>
  <c r="U2956" i="3"/>
  <c r="J2956" i="3"/>
  <c r="I2956" i="3"/>
  <c r="H2956" i="3"/>
  <c r="V2955" i="3"/>
  <c r="U2955" i="3"/>
  <c r="J2955" i="3"/>
  <c r="I2955" i="3"/>
  <c r="H2955" i="3"/>
  <c r="V2954" i="3"/>
  <c r="U2954" i="3"/>
  <c r="J2954" i="3"/>
  <c r="I2954" i="3"/>
  <c r="H2954" i="3"/>
  <c r="V2953" i="3"/>
  <c r="U2953" i="3"/>
  <c r="J2953" i="3"/>
  <c r="I2953" i="3"/>
  <c r="H2953" i="3"/>
  <c r="V2952" i="3"/>
  <c r="U2952" i="3"/>
  <c r="J2952" i="3"/>
  <c r="I2952" i="3"/>
  <c r="H2952" i="3"/>
  <c r="V2951" i="3"/>
  <c r="U2951" i="3"/>
  <c r="J2951" i="3"/>
  <c r="I2951" i="3"/>
  <c r="H2951" i="3"/>
  <c r="V2950" i="3"/>
  <c r="U2950" i="3"/>
  <c r="J2950" i="3"/>
  <c r="I2950" i="3"/>
  <c r="H2950" i="3"/>
  <c r="V2949" i="3"/>
  <c r="U2949" i="3"/>
  <c r="J2949" i="3"/>
  <c r="I2949" i="3"/>
  <c r="H2949" i="3"/>
  <c r="V2948" i="3"/>
  <c r="U2948" i="3"/>
  <c r="J2948" i="3"/>
  <c r="I2948" i="3"/>
  <c r="H2948" i="3"/>
  <c r="V2947" i="3"/>
  <c r="U2947" i="3"/>
  <c r="J2947" i="3"/>
  <c r="I2947" i="3"/>
  <c r="H2947" i="3"/>
  <c r="V2946" i="3"/>
  <c r="U2946" i="3"/>
  <c r="J2946" i="3"/>
  <c r="I2946" i="3"/>
  <c r="H2946" i="3"/>
  <c r="V2945" i="3"/>
  <c r="U2945" i="3"/>
  <c r="J2945" i="3"/>
  <c r="I2945" i="3"/>
  <c r="H2945" i="3"/>
  <c r="V2944" i="3"/>
  <c r="U2944" i="3"/>
  <c r="J2944" i="3"/>
  <c r="I2944" i="3"/>
  <c r="H2944" i="3"/>
  <c r="V2943" i="3"/>
  <c r="U2943" i="3"/>
  <c r="J2943" i="3"/>
  <c r="I2943" i="3"/>
  <c r="H2943" i="3"/>
  <c r="V2942" i="3"/>
  <c r="U2942" i="3"/>
  <c r="J2942" i="3"/>
  <c r="I2942" i="3"/>
  <c r="H2942" i="3"/>
  <c r="V2941" i="3"/>
  <c r="U2941" i="3"/>
  <c r="J2941" i="3"/>
  <c r="I2941" i="3"/>
  <c r="H2941" i="3"/>
  <c r="V2940" i="3"/>
  <c r="U2940" i="3"/>
  <c r="J2940" i="3"/>
  <c r="I2940" i="3"/>
  <c r="H2940" i="3"/>
  <c r="V2939" i="3"/>
  <c r="U2939" i="3"/>
  <c r="J2939" i="3"/>
  <c r="I2939" i="3"/>
  <c r="H2939" i="3"/>
  <c r="V2938" i="3"/>
  <c r="U2938" i="3"/>
  <c r="J2938" i="3"/>
  <c r="I2938" i="3"/>
  <c r="H2938" i="3"/>
  <c r="V2937" i="3"/>
  <c r="U2937" i="3"/>
  <c r="J2937" i="3"/>
  <c r="I2937" i="3"/>
  <c r="H2937" i="3"/>
  <c r="V2936" i="3"/>
  <c r="U2936" i="3"/>
  <c r="J2936" i="3"/>
  <c r="I2936" i="3"/>
  <c r="H2936" i="3"/>
  <c r="V2935" i="3"/>
  <c r="U2935" i="3"/>
  <c r="J2935" i="3"/>
  <c r="I2935" i="3"/>
  <c r="H2935" i="3"/>
  <c r="V2934" i="3"/>
  <c r="U2934" i="3"/>
  <c r="J2934" i="3"/>
  <c r="I2934" i="3"/>
  <c r="H2934" i="3"/>
  <c r="V2933" i="3"/>
  <c r="U2933" i="3"/>
  <c r="J2933" i="3"/>
  <c r="I2933" i="3"/>
  <c r="H2933" i="3"/>
  <c r="V2932" i="3"/>
  <c r="U2932" i="3"/>
  <c r="J2932" i="3"/>
  <c r="I2932" i="3"/>
  <c r="H2932" i="3"/>
  <c r="V2931" i="3"/>
  <c r="U2931" i="3"/>
  <c r="J2931" i="3"/>
  <c r="I2931" i="3"/>
  <c r="H2931" i="3"/>
  <c r="V2930" i="3"/>
  <c r="U2930" i="3"/>
  <c r="J2930" i="3"/>
  <c r="I2930" i="3"/>
  <c r="H2930" i="3"/>
  <c r="V2929" i="3"/>
  <c r="U2929" i="3"/>
  <c r="J2929" i="3"/>
  <c r="I2929" i="3"/>
  <c r="H2929" i="3"/>
  <c r="V2928" i="3"/>
  <c r="U2928" i="3"/>
  <c r="J2928" i="3"/>
  <c r="I2928" i="3"/>
  <c r="H2928" i="3"/>
  <c r="V2927" i="3"/>
  <c r="U2927" i="3"/>
  <c r="J2927" i="3"/>
  <c r="I2927" i="3"/>
  <c r="H2927" i="3"/>
  <c r="V2926" i="3"/>
  <c r="U2926" i="3"/>
  <c r="J2926" i="3"/>
  <c r="I2926" i="3"/>
  <c r="H2926" i="3"/>
  <c r="V2925" i="3"/>
  <c r="U2925" i="3"/>
  <c r="J2925" i="3"/>
  <c r="I2925" i="3"/>
  <c r="H2925" i="3"/>
  <c r="V2924" i="3"/>
  <c r="U2924" i="3"/>
  <c r="J2924" i="3"/>
  <c r="I2924" i="3"/>
  <c r="H2924" i="3"/>
  <c r="V2923" i="3"/>
  <c r="U2923" i="3"/>
  <c r="J2923" i="3"/>
  <c r="I2923" i="3"/>
  <c r="H2923" i="3"/>
  <c r="V2922" i="3"/>
  <c r="U2922" i="3"/>
  <c r="J2922" i="3"/>
  <c r="I2922" i="3"/>
  <c r="H2922" i="3"/>
  <c r="V2921" i="3"/>
  <c r="U2921" i="3"/>
  <c r="J2921" i="3"/>
  <c r="I2921" i="3"/>
  <c r="H2921" i="3"/>
  <c r="V2920" i="3"/>
  <c r="U2920" i="3"/>
  <c r="J2920" i="3"/>
  <c r="I2920" i="3"/>
  <c r="H2920" i="3"/>
  <c r="V2919" i="3"/>
  <c r="U2919" i="3"/>
  <c r="J2919" i="3"/>
  <c r="I2919" i="3"/>
  <c r="H2919" i="3"/>
  <c r="V2918" i="3"/>
  <c r="U2918" i="3"/>
  <c r="J2918" i="3"/>
  <c r="I2918" i="3"/>
  <c r="H2918" i="3"/>
  <c r="V2917" i="3"/>
  <c r="U2917" i="3"/>
  <c r="J2917" i="3"/>
  <c r="I2917" i="3"/>
  <c r="H2917" i="3"/>
  <c r="V2916" i="3"/>
  <c r="U2916" i="3"/>
  <c r="J2916" i="3"/>
  <c r="I2916" i="3"/>
  <c r="H2916" i="3"/>
  <c r="V2915" i="3"/>
  <c r="U2915" i="3"/>
  <c r="J2915" i="3"/>
  <c r="I2915" i="3"/>
  <c r="H2915" i="3"/>
  <c r="V2914" i="3"/>
  <c r="U2914" i="3"/>
  <c r="J2914" i="3"/>
  <c r="I2914" i="3"/>
  <c r="H2914" i="3"/>
  <c r="V2913" i="3"/>
  <c r="U2913" i="3"/>
  <c r="J2913" i="3"/>
  <c r="I2913" i="3"/>
  <c r="H2913" i="3"/>
  <c r="V2912" i="3"/>
  <c r="U2912" i="3"/>
  <c r="J2912" i="3"/>
  <c r="I2912" i="3"/>
  <c r="H2912" i="3"/>
  <c r="V2911" i="3"/>
  <c r="U2911" i="3"/>
  <c r="J2911" i="3"/>
  <c r="I2911" i="3"/>
  <c r="H2911" i="3"/>
  <c r="V2910" i="3"/>
  <c r="U2910" i="3"/>
  <c r="J2910" i="3"/>
  <c r="I2910" i="3"/>
  <c r="H2910" i="3"/>
  <c r="V2909" i="3"/>
  <c r="U2909" i="3"/>
  <c r="J2909" i="3"/>
  <c r="I2909" i="3"/>
  <c r="H2909" i="3"/>
  <c r="V2908" i="3"/>
  <c r="U2908" i="3"/>
  <c r="J2908" i="3"/>
  <c r="I2908" i="3"/>
  <c r="H2908" i="3"/>
  <c r="V2907" i="3"/>
  <c r="U2907" i="3"/>
  <c r="J2907" i="3"/>
  <c r="I2907" i="3"/>
  <c r="H2907" i="3"/>
  <c r="V2906" i="3"/>
  <c r="U2906" i="3"/>
  <c r="J2906" i="3"/>
  <c r="I2906" i="3"/>
  <c r="H2906" i="3"/>
  <c r="V2905" i="3"/>
  <c r="U2905" i="3"/>
  <c r="J2905" i="3"/>
  <c r="I2905" i="3"/>
  <c r="H2905" i="3"/>
  <c r="V2904" i="3"/>
  <c r="U2904" i="3"/>
  <c r="J2904" i="3"/>
  <c r="I2904" i="3"/>
  <c r="H2904" i="3"/>
  <c r="V2903" i="3"/>
  <c r="U2903" i="3"/>
  <c r="J2903" i="3"/>
  <c r="I2903" i="3"/>
  <c r="H2903" i="3"/>
  <c r="V2902" i="3"/>
  <c r="U2902" i="3"/>
  <c r="J2902" i="3"/>
  <c r="I2902" i="3"/>
  <c r="H2902" i="3"/>
  <c r="V2901" i="3"/>
  <c r="U2901" i="3"/>
  <c r="J2901" i="3"/>
  <c r="I2901" i="3"/>
  <c r="H2901" i="3"/>
  <c r="V2900" i="3"/>
  <c r="U2900" i="3"/>
  <c r="J2900" i="3"/>
  <c r="I2900" i="3"/>
  <c r="H2900" i="3"/>
  <c r="V2899" i="3"/>
  <c r="U2899" i="3"/>
  <c r="J2899" i="3"/>
  <c r="I2899" i="3"/>
  <c r="H2899" i="3"/>
  <c r="V2898" i="3"/>
  <c r="U2898" i="3"/>
  <c r="J2898" i="3"/>
  <c r="I2898" i="3"/>
  <c r="H2898" i="3"/>
  <c r="V2897" i="3"/>
  <c r="U2897" i="3"/>
  <c r="J2897" i="3"/>
  <c r="I2897" i="3"/>
  <c r="H2897" i="3"/>
  <c r="V2896" i="3"/>
  <c r="U2896" i="3"/>
  <c r="J2896" i="3"/>
  <c r="I2896" i="3"/>
  <c r="H2896" i="3"/>
  <c r="V2895" i="3"/>
  <c r="U2895" i="3"/>
  <c r="J2895" i="3"/>
  <c r="I2895" i="3"/>
  <c r="H2895" i="3"/>
  <c r="V2894" i="3"/>
  <c r="U2894" i="3"/>
  <c r="J2894" i="3"/>
  <c r="I2894" i="3"/>
  <c r="H2894" i="3"/>
  <c r="V2893" i="3"/>
  <c r="U2893" i="3"/>
  <c r="J2893" i="3"/>
  <c r="I2893" i="3"/>
  <c r="H2893" i="3"/>
  <c r="V2892" i="3"/>
  <c r="U2892" i="3"/>
  <c r="J2892" i="3"/>
  <c r="I2892" i="3"/>
  <c r="H2892" i="3"/>
  <c r="V2891" i="3"/>
  <c r="U2891" i="3"/>
  <c r="J2891" i="3"/>
  <c r="I2891" i="3"/>
  <c r="H2891" i="3"/>
  <c r="V2890" i="3"/>
  <c r="U2890" i="3"/>
  <c r="J2890" i="3"/>
  <c r="I2890" i="3"/>
  <c r="H2890" i="3"/>
  <c r="V2889" i="3"/>
  <c r="U2889" i="3"/>
  <c r="J2889" i="3"/>
  <c r="I2889" i="3"/>
  <c r="H2889" i="3"/>
  <c r="V2888" i="3"/>
  <c r="U2888" i="3"/>
  <c r="J2888" i="3"/>
  <c r="I2888" i="3"/>
  <c r="H2888" i="3"/>
  <c r="V2887" i="3"/>
  <c r="U2887" i="3"/>
  <c r="J2887" i="3"/>
  <c r="I2887" i="3"/>
  <c r="H2887" i="3"/>
  <c r="V2886" i="3"/>
  <c r="U2886" i="3"/>
  <c r="J2886" i="3"/>
  <c r="I2886" i="3"/>
  <c r="H2886" i="3"/>
  <c r="V2885" i="3"/>
  <c r="U2885" i="3"/>
  <c r="J2885" i="3"/>
  <c r="I2885" i="3"/>
  <c r="H2885" i="3"/>
  <c r="V2884" i="3"/>
  <c r="U2884" i="3"/>
  <c r="J2884" i="3"/>
  <c r="I2884" i="3"/>
  <c r="H2884" i="3"/>
  <c r="V2883" i="3"/>
  <c r="U2883" i="3"/>
  <c r="J2883" i="3"/>
  <c r="I2883" i="3"/>
  <c r="H2883" i="3"/>
  <c r="V2882" i="3"/>
  <c r="U2882" i="3"/>
  <c r="J2882" i="3"/>
  <c r="I2882" i="3"/>
  <c r="H2882" i="3"/>
  <c r="V2881" i="3"/>
  <c r="U2881" i="3"/>
  <c r="J2881" i="3"/>
  <c r="I2881" i="3"/>
  <c r="H2881" i="3"/>
  <c r="V2880" i="3"/>
  <c r="U2880" i="3"/>
  <c r="J2880" i="3"/>
  <c r="I2880" i="3"/>
  <c r="H2880" i="3"/>
  <c r="V2879" i="3"/>
  <c r="U2879" i="3"/>
  <c r="J2879" i="3"/>
  <c r="I2879" i="3"/>
  <c r="H2879" i="3"/>
  <c r="V2878" i="3"/>
  <c r="U2878" i="3"/>
  <c r="J2878" i="3"/>
  <c r="I2878" i="3"/>
  <c r="H2878" i="3"/>
  <c r="V2877" i="3"/>
  <c r="U2877" i="3"/>
  <c r="J2877" i="3"/>
  <c r="I2877" i="3"/>
  <c r="H2877" i="3"/>
  <c r="V2876" i="3"/>
  <c r="U2876" i="3"/>
  <c r="J2876" i="3"/>
  <c r="I2876" i="3"/>
  <c r="H2876" i="3"/>
  <c r="V2875" i="3"/>
  <c r="U2875" i="3"/>
  <c r="J2875" i="3"/>
  <c r="I2875" i="3"/>
  <c r="H2875" i="3"/>
  <c r="V2874" i="3"/>
  <c r="U2874" i="3"/>
  <c r="J2874" i="3"/>
  <c r="I2874" i="3"/>
  <c r="H2874" i="3"/>
  <c r="V2873" i="3"/>
  <c r="U2873" i="3"/>
  <c r="J2873" i="3"/>
  <c r="I2873" i="3"/>
  <c r="H2873" i="3"/>
  <c r="V2872" i="3"/>
  <c r="U2872" i="3"/>
  <c r="J2872" i="3"/>
  <c r="I2872" i="3"/>
  <c r="H2872" i="3"/>
  <c r="V2871" i="3"/>
  <c r="U2871" i="3"/>
  <c r="J2871" i="3"/>
  <c r="I2871" i="3"/>
  <c r="H2871" i="3"/>
  <c r="V2870" i="3"/>
  <c r="U2870" i="3"/>
  <c r="J2870" i="3"/>
  <c r="I2870" i="3"/>
  <c r="H2870" i="3"/>
  <c r="V2869" i="3"/>
  <c r="U2869" i="3"/>
  <c r="J2869" i="3"/>
  <c r="I2869" i="3"/>
  <c r="H2869" i="3"/>
  <c r="V2868" i="3"/>
  <c r="U2868" i="3"/>
  <c r="J2868" i="3"/>
  <c r="I2868" i="3"/>
  <c r="H2868" i="3"/>
  <c r="V2867" i="3"/>
  <c r="U2867" i="3"/>
  <c r="J2867" i="3"/>
  <c r="I2867" i="3"/>
  <c r="H2867" i="3"/>
  <c r="V2866" i="3"/>
  <c r="U2866" i="3"/>
  <c r="J2866" i="3"/>
  <c r="I2866" i="3"/>
  <c r="H2866" i="3"/>
  <c r="V2865" i="3"/>
  <c r="U2865" i="3"/>
  <c r="J2865" i="3"/>
  <c r="I2865" i="3"/>
  <c r="H2865" i="3"/>
  <c r="V2864" i="3"/>
  <c r="U2864" i="3"/>
  <c r="J2864" i="3"/>
  <c r="I2864" i="3"/>
  <c r="H2864" i="3"/>
  <c r="V2863" i="3"/>
  <c r="U2863" i="3"/>
  <c r="J2863" i="3"/>
  <c r="I2863" i="3"/>
  <c r="H2863" i="3"/>
  <c r="V2862" i="3"/>
  <c r="U2862" i="3"/>
  <c r="J2862" i="3"/>
  <c r="I2862" i="3"/>
  <c r="H2862" i="3"/>
  <c r="V2861" i="3"/>
  <c r="U2861" i="3"/>
  <c r="J2861" i="3"/>
  <c r="I2861" i="3"/>
  <c r="H2861" i="3"/>
  <c r="V2860" i="3"/>
  <c r="U2860" i="3"/>
  <c r="J2860" i="3"/>
  <c r="I2860" i="3"/>
  <c r="H2860" i="3"/>
  <c r="V2859" i="3"/>
  <c r="U2859" i="3"/>
  <c r="J2859" i="3"/>
  <c r="I2859" i="3"/>
  <c r="H2859" i="3"/>
  <c r="V2858" i="3"/>
  <c r="U2858" i="3"/>
  <c r="J2858" i="3"/>
  <c r="I2858" i="3"/>
  <c r="H2858" i="3"/>
  <c r="V2857" i="3"/>
  <c r="U2857" i="3"/>
  <c r="J2857" i="3"/>
  <c r="I2857" i="3"/>
  <c r="H2857" i="3"/>
  <c r="V2856" i="3"/>
  <c r="U2856" i="3"/>
  <c r="J2856" i="3"/>
  <c r="I2856" i="3"/>
  <c r="H2856" i="3"/>
  <c r="V2855" i="3"/>
  <c r="U2855" i="3"/>
  <c r="J2855" i="3"/>
  <c r="I2855" i="3"/>
  <c r="H2855" i="3"/>
  <c r="V2854" i="3"/>
  <c r="U2854" i="3"/>
  <c r="J2854" i="3"/>
  <c r="I2854" i="3"/>
  <c r="H2854" i="3"/>
  <c r="V2853" i="3"/>
  <c r="U2853" i="3"/>
  <c r="J2853" i="3"/>
  <c r="I2853" i="3"/>
  <c r="H2853" i="3"/>
  <c r="V2852" i="3"/>
  <c r="U2852" i="3"/>
  <c r="J2852" i="3"/>
  <c r="I2852" i="3"/>
  <c r="H2852" i="3"/>
  <c r="V2851" i="3"/>
  <c r="U2851" i="3"/>
  <c r="J2851" i="3"/>
  <c r="I2851" i="3"/>
  <c r="H2851" i="3"/>
  <c r="V2850" i="3"/>
  <c r="U2850" i="3"/>
  <c r="J2850" i="3"/>
  <c r="I2850" i="3"/>
  <c r="H2850" i="3"/>
  <c r="V2849" i="3"/>
  <c r="U2849" i="3"/>
  <c r="J2849" i="3"/>
  <c r="I2849" i="3"/>
  <c r="H2849" i="3"/>
  <c r="V2848" i="3"/>
  <c r="U2848" i="3"/>
  <c r="J2848" i="3"/>
  <c r="I2848" i="3"/>
  <c r="H2848" i="3"/>
  <c r="V2847" i="3"/>
  <c r="U2847" i="3"/>
  <c r="J2847" i="3"/>
  <c r="I2847" i="3"/>
  <c r="H2847" i="3"/>
  <c r="V2846" i="3"/>
  <c r="U2846" i="3"/>
  <c r="J2846" i="3"/>
  <c r="I2846" i="3"/>
  <c r="H2846" i="3"/>
  <c r="V2845" i="3"/>
  <c r="U2845" i="3"/>
  <c r="J2845" i="3"/>
  <c r="I2845" i="3"/>
  <c r="H2845" i="3"/>
  <c r="V2844" i="3"/>
  <c r="U2844" i="3"/>
  <c r="J2844" i="3"/>
  <c r="I2844" i="3"/>
  <c r="H2844" i="3"/>
  <c r="V2843" i="3"/>
  <c r="U2843" i="3"/>
  <c r="J2843" i="3"/>
  <c r="I2843" i="3"/>
  <c r="H2843" i="3"/>
  <c r="V2842" i="3"/>
  <c r="U2842" i="3"/>
  <c r="J2842" i="3"/>
  <c r="I2842" i="3"/>
  <c r="H2842" i="3"/>
  <c r="V2841" i="3"/>
  <c r="U2841" i="3"/>
  <c r="J2841" i="3"/>
  <c r="I2841" i="3"/>
  <c r="H2841" i="3"/>
  <c r="V2840" i="3"/>
  <c r="U2840" i="3"/>
  <c r="J2840" i="3"/>
  <c r="I2840" i="3"/>
  <c r="H2840" i="3"/>
  <c r="V2839" i="3"/>
  <c r="U2839" i="3"/>
  <c r="J2839" i="3"/>
  <c r="I2839" i="3"/>
  <c r="H2839" i="3"/>
  <c r="V2838" i="3"/>
  <c r="U2838" i="3"/>
  <c r="J2838" i="3"/>
  <c r="I2838" i="3"/>
  <c r="H2838" i="3"/>
  <c r="V2837" i="3"/>
  <c r="U2837" i="3"/>
  <c r="J2837" i="3"/>
  <c r="I2837" i="3"/>
  <c r="H2837" i="3"/>
  <c r="V2836" i="3"/>
  <c r="U2836" i="3"/>
  <c r="J2836" i="3"/>
  <c r="I2836" i="3"/>
  <c r="H2836" i="3"/>
  <c r="V2835" i="3"/>
  <c r="U2835" i="3"/>
  <c r="J2835" i="3"/>
  <c r="I2835" i="3"/>
  <c r="H2835" i="3"/>
  <c r="V2834" i="3"/>
  <c r="U2834" i="3"/>
  <c r="J2834" i="3"/>
  <c r="I2834" i="3"/>
  <c r="H2834" i="3"/>
  <c r="V2833" i="3"/>
  <c r="U2833" i="3"/>
  <c r="J2833" i="3"/>
  <c r="I2833" i="3"/>
  <c r="H2833" i="3"/>
  <c r="V2832" i="3"/>
  <c r="U2832" i="3"/>
  <c r="J2832" i="3"/>
  <c r="I2832" i="3"/>
  <c r="H2832" i="3"/>
  <c r="V2831" i="3"/>
  <c r="U2831" i="3"/>
  <c r="J2831" i="3"/>
  <c r="I2831" i="3"/>
  <c r="H2831" i="3"/>
  <c r="V2830" i="3"/>
  <c r="U2830" i="3"/>
  <c r="J2830" i="3"/>
  <c r="I2830" i="3"/>
  <c r="H2830" i="3"/>
  <c r="V2829" i="3"/>
  <c r="U2829" i="3"/>
  <c r="J2829" i="3"/>
  <c r="I2829" i="3"/>
  <c r="H2829" i="3"/>
  <c r="V2828" i="3"/>
  <c r="U2828" i="3"/>
  <c r="J2828" i="3"/>
  <c r="I2828" i="3"/>
  <c r="H2828" i="3"/>
  <c r="V2827" i="3"/>
  <c r="U2827" i="3"/>
  <c r="J2827" i="3"/>
  <c r="I2827" i="3"/>
  <c r="H2827" i="3"/>
  <c r="V2826" i="3"/>
  <c r="U2826" i="3"/>
  <c r="J2826" i="3"/>
  <c r="I2826" i="3"/>
  <c r="H2826" i="3"/>
  <c r="V2825" i="3"/>
  <c r="U2825" i="3"/>
  <c r="J2825" i="3"/>
  <c r="I2825" i="3"/>
  <c r="H2825" i="3"/>
  <c r="V2824" i="3"/>
  <c r="U2824" i="3"/>
  <c r="J2824" i="3"/>
  <c r="I2824" i="3"/>
  <c r="H2824" i="3"/>
  <c r="V2823" i="3"/>
  <c r="U2823" i="3"/>
  <c r="J2823" i="3"/>
  <c r="I2823" i="3"/>
  <c r="H2823" i="3"/>
  <c r="V2822" i="3"/>
  <c r="U2822" i="3"/>
  <c r="J2822" i="3"/>
  <c r="I2822" i="3"/>
  <c r="H2822" i="3"/>
  <c r="V2821" i="3"/>
  <c r="U2821" i="3"/>
  <c r="J2821" i="3"/>
  <c r="I2821" i="3"/>
  <c r="H2821" i="3"/>
  <c r="V2820" i="3"/>
  <c r="U2820" i="3"/>
  <c r="J2820" i="3"/>
  <c r="I2820" i="3"/>
  <c r="H2820" i="3"/>
  <c r="V2819" i="3"/>
  <c r="U2819" i="3"/>
  <c r="J2819" i="3"/>
  <c r="I2819" i="3"/>
  <c r="H2819" i="3"/>
  <c r="V2818" i="3"/>
  <c r="U2818" i="3"/>
  <c r="J2818" i="3"/>
  <c r="I2818" i="3"/>
  <c r="H2818" i="3"/>
  <c r="V2817" i="3"/>
  <c r="U2817" i="3"/>
  <c r="J2817" i="3"/>
  <c r="I2817" i="3"/>
  <c r="H2817" i="3"/>
  <c r="V2816" i="3"/>
  <c r="U2816" i="3"/>
  <c r="J2816" i="3"/>
  <c r="I2816" i="3"/>
  <c r="H2816" i="3"/>
  <c r="V2815" i="3"/>
  <c r="U2815" i="3"/>
  <c r="J2815" i="3"/>
  <c r="I2815" i="3"/>
  <c r="H2815" i="3"/>
  <c r="V2814" i="3"/>
  <c r="U2814" i="3"/>
  <c r="J2814" i="3"/>
  <c r="I2814" i="3"/>
  <c r="H2814" i="3"/>
  <c r="V2813" i="3"/>
  <c r="U2813" i="3"/>
  <c r="J2813" i="3"/>
  <c r="I2813" i="3"/>
  <c r="H2813" i="3"/>
  <c r="V2812" i="3"/>
  <c r="U2812" i="3"/>
  <c r="J2812" i="3"/>
  <c r="I2812" i="3"/>
  <c r="H2812" i="3"/>
  <c r="V2811" i="3"/>
  <c r="U2811" i="3"/>
  <c r="J2811" i="3"/>
  <c r="I2811" i="3"/>
  <c r="H2811" i="3"/>
  <c r="V2810" i="3"/>
  <c r="U2810" i="3"/>
  <c r="J2810" i="3"/>
  <c r="I2810" i="3"/>
  <c r="H2810" i="3"/>
  <c r="V2809" i="3"/>
  <c r="U2809" i="3"/>
  <c r="J2809" i="3"/>
  <c r="I2809" i="3"/>
  <c r="H2809" i="3"/>
  <c r="V2808" i="3"/>
  <c r="U2808" i="3"/>
  <c r="J2808" i="3"/>
  <c r="I2808" i="3"/>
  <c r="H2808" i="3"/>
  <c r="V2807" i="3"/>
  <c r="U2807" i="3"/>
  <c r="J2807" i="3"/>
  <c r="I2807" i="3"/>
  <c r="H2807" i="3"/>
  <c r="V2806" i="3"/>
  <c r="U2806" i="3"/>
  <c r="J2806" i="3"/>
  <c r="I2806" i="3"/>
  <c r="H2806" i="3"/>
  <c r="V2805" i="3"/>
  <c r="U2805" i="3"/>
  <c r="J2805" i="3"/>
  <c r="I2805" i="3"/>
  <c r="H2805" i="3"/>
  <c r="V2804" i="3"/>
  <c r="U2804" i="3"/>
  <c r="J2804" i="3"/>
  <c r="I2804" i="3"/>
  <c r="H2804" i="3"/>
  <c r="V2803" i="3"/>
  <c r="U2803" i="3"/>
  <c r="J2803" i="3"/>
  <c r="I2803" i="3"/>
  <c r="H2803" i="3"/>
  <c r="V2802" i="3"/>
  <c r="U2802" i="3"/>
  <c r="J2802" i="3"/>
  <c r="I2802" i="3"/>
  <c r="H2802" i="3"/>
  <c r="V2801" i="3"/>
  <c r="U2801" i="3"/>
  <c r="J2801" i="3"/>
  <c r="I2801" i="3"/>
  <c r="H2801" i="3"/>
  <c r="V2800" i="3"/>
  <c r="U2800" i="3"/>
  <c r="J2800" i="3"/>
  <c r="I2800" i="3"/>
  <c r="H2800" i="3"/>
  <c r="V2799" i="3"/>
  <c r="U2799" i="3"/>
  <c r="J2799" i="3"/>
  <c r="I2799" i="3"/>
  <c r="H2799" i="3"/>
  <c r="V2798" i="3"/>
  <c r="U2798" i="3"/>
  <c r="J2798" i="3"/>
  <c r="I2798" i="3"/>
  <c r="H2798" i="3"/>
  <c r="V2797" i="3"/>
  <c r="U2797" i="3"/>
  <c r="J2797" i="3"/>
  <c r="I2797" i="3"/>
  <c r="H2797" i="3"/>
  <c r="V2796" i="3"/>
  <c r="U2796" i="3"/>
  <c r="J2796" i="3"/>
  <c r="I2796" i="3"/>
  <c r="H2796" i="3"/>
  <c r="V2795" i="3"/>
  <c r="U2795" i="3"/>
  <c r="J2795" i="3"/>
  <c r="I2795" i="3"/>
  <c r="H2795" i="3"/>
  <c r="V2794" i="3"/>
  <c r="U2794" i="3"/>
  <c r="J2794" i="3"/>
  <c r="I2794" i="3"/>
  <c r="H2794" i="3"/>
  <c r="V2793" i="3"/>
  <c r="U2793" i="3"/>
  <c r="J2793" i="3"/>
  <c r="I2793" i="3"/>
  <c r="H2793" i="3"/>
  <c r="V2792" i="3"/>
  <c r="U2792" i="3"/>
  <c r="J2792" i="3"/>
  <c r="I2792" i="3"/>
  <c r="H2792" i="3"/>
  <c r="V2791" i="3"/>
  <c r="U2791" i="3"/>
  <c r="J2791" i="3"/>
  <c r="I2791" i="3"/>
  <c r="H2791" i="3"/>
  <c r="V2790" i="3"/>
  <c r="U2790" i="3"/>
  <c r="J2790" i="3"/>
  <c r="I2790" i="3"/>
  <c r="H2790" i="3"/>
  <c r="V2789" i="3"/>
  <c r="U2789" i="3"/>
  <c r="J2789" i="3"/>
  <c r="I2789" i="3"/>
  <c r="H2789" i="3"/>
  <c r="V2788" i="3"/>
  <c r="U2788" i="3"/>
  <c r="J2788" i="3"/>
  <c r="I2788" i="3"/>
  <c r="H2788" i="3"/>
  <c r="V2787" i="3"/>
  <c r="U2787" i="3"/>
  <c r="J2787" i="3"/>
  <c r="I2787" i="3"/>
  <c r="H2787" i="3"/>
  <c r="V2786" i="3"/>
  <c r="U2786" i="3"/>
  <c r="J2786" i="3"/>
  <c r="I2786" i="3"/>
  <c r="H2786" i="3"/>
  <c r="V2785" i="3"/>
  <c r="U2785" i="3"/>
  <c r="J2785" i="3"/>
  <c r="I2785" i="3"/>
  <c r="H2785" i="3"/>
  <c r="V2784" i="3"/>
  <c r="U2784" i="3"/>
  <c r="J2784" i="3"/>
  <c r="I2784" i="3"/>
  <c r="H2784" i="3"/>
  <c r="V2783" i="3"/>
  <c r="U2783" i="3"/>
  <c r="J2783" i="3"/>
  <c r="I2783" i="3"/>
  <c r="H2783" i="3"/>
  <c r="V2782" i="3"/>
  <c r="U2782" i="3"/>
  <c r="J2782" i="3"/>
  <c r="I2782" i="3"/>
  <c r="H2782" i="3"/>
  <c r="V2781" i="3"/>
  <c r="U2781" i="3"/>
  <c r="J2781" i="3"/>
  <c r="I2781" i="3"/>
  <c r="H2781" i="3"/>
  <c r="V2780" i="3"/>
  <c r="U2780" i="3"/>
  <c r="J2780" i="3"/>
  <c r="I2780" i="3"/>
  <c r="H2780" i="3"/>
  <c r="V2779" i="3"/>
  <c r="U2779" i="3"/>
  <c r="J2779" i="3"/>
  <c r="I2779" i="3"/>
  <c r="H2779" i="3"/>
  <c r="V2778" i="3"/>
  <c r="U2778" i="3"/>
  <c r="J2778" i="3"/>
  <c r="I2778" i="3"/>
  <c r="H2778" i="3"/>
  <c r="V2777" i="3"/>
  <c r="U2777" i="3"/>
  <c r="J2777" i="3"/>
  <c r="I2777" i="3"/>
  <c r="H2777" i="3"/>
  <c r="V2776" i="3"/>
  <c r="U2776" i="3"/>
  <c r="J2776" i="3"/>
  <c r="I2776" i="3"/>
  <c r="H2776" i="3"/>
  <c r="V2775" i="3"/>
  <c r="U2775" i="3"/>
  <c r="J2775" i="3"/>
  <c r="I2775" i="3"/>
  <c r="H2775" i="3"/>
  <c r="V2774" i="3"/>
  <c r="U2774" i="3"/>
  <c r="J2774" i="3"/>
  <c r="I2774" i="3"/>
  <c r="H2774" i="3"/>
  <c r="V2773" i="3"/>
  <c r="U2773" i="3"/>
  <c r="J2773" i="3"/>
  <c r="I2773" i="3"/>
  <c r="H2773" i="3"/>
  <c r="V2772" i="3"/>
  <c r="U2772" i="3"/>
  <c r="J2772" i="3"/>
  <c r="I2772" i="3"/>
  <c r="H2772" i="3"/>
  <c r="V2771" i="3"/>
  <c r="U2771" i="3"/>
  <c r="J2771" i="3"/>
  <c r="I2771" i="3"/>
  <c r="H2771" i="3"/>
  <c r="V2770" i="3"/>
  <c r="U2770" i="3"/>
  <c r="J2770" i="3"/>
  <c r="I2770" i="3"/>
  <c r="H2770" i="3"/>
  <c r="V2769" i="3"/>
  <c r="U2769" i="3"/>
  <c r="J2769" i="3"/>
  <c r="I2769" i="3"/>
  <c r="H2769" i="3"/>
  <c r="V2768" i="3"/>
  <c r="U2768" i="3"/>
  <c r="J2768" i="3"/>
  <c r="I2768" i="3"/>
  <c r="H2768" i="3"/>
  <c r="V2767" i="3"/>
  <c r="U2767" i="3"/>
  <c r="J2767" i="3"/>
  <c r="I2767" i="3"/>
  <c r="H2767" i="3"/>
  <c r="V2766" i="3"/>
  <c r="U2766" i="3"/>
  <c r="J2766" i="3"/>
  <c r="I2766" i="3"/>
  <c r="H2766" i="3"/>
  <c r="V2765" i="3"/>
  <c r="U2765" i="3"/>
  <c r="J2765" i="3"/>
  <c r="I2765" i="3"/>
  <c r="H2765" i="3"/>
  <c r="V2764" i="3"/>
  <c r="U2764" i="3"/>
  <c r="J2764" i="3"/>
  <c r="I2764" i="3"/>
  <c r="H2764" i="3"/>
  <c r="V2763" i="3"/>
  <c r="U2763" i="3"/>
  <c r="J2763" i="3"/>
  <c r="I2763" i="3"/>
  <c r="H2763" i="3"/>
  <c r="V2762" i="3"/>
  <c r="U2762" i="3"/>
  <c r="J2762" i="3"/>
  <c r="I2762" i="3"/>
  <c r="H2762" i="3"/>
  <c r="V2761" i="3"/>
  <c r="U2761" i="3"/>
  <c r="J2761" i="3"/>
  <c r="I2761" i="3"/>
  <c r="H2761" i="3"/>
  <c r="V2760" i="3"/>
  <c r="U2760" i="3"/>
  <c r="J2760" i="3"/>
  <c r="I2760" i="3"/>
  <c r="H2760" i="3"/>
  <c r="V2759" i="3"/>
  <c r="U2759" i="3"/>
  <c r="J2759" i="3"/>
  <c r="I2759" i="3"/>
  <c r="H2759" i="3"/>
  <c r="V2758" i="3"/>
  <c r="U2758" i="3"/>
  <c r="J2758" i="3"/>
  <c r="I2758" i="3"/>
  <c r="H2758" i="3"/>
  <c r="V2757" i="3"/>
  <c r="U2757" i="3"/>
  <c r="J2757" i="3"/>
  <c r="I2757" i="3"/>
  <c r="H2757" i="3"/>
  <c r="V2756" i="3"/>
  <c r="U2756" i="3"/>
  <c r="J2756" i="3"/>
  <c r="I2756" i="3"/>
  <c r="H2756" i="3"/>
  <c r="V2755" i="3"/>
  <c r="U2755" i="3"/>
  <c r="J2755" i="3"/>
  <c r="I2755" i="3"/>
  <c r="H2755" i="3"/>
  <c r="V2754" i="3"/>
  <c r="U2754" i="3"/>
  <c r="J2754" i="3"/>
  <c r="I2754" i="3"/>
  <c r="H2754" i="3"/>
  <c r="V2753" i="3"/>
  <c r="U2753" i="3"/>
  <c r="J2753" i="3"/>
  <c r="I2753" i="3"/>
  <c r="H2753" i="3"/>
  <c r="V2752" i="3"/>
  <c r="U2752" i="3"/>
  <c r="J2752" i="3"/>
  <c r="I2752" i="3"/>
  <c r="H2752" i="3"/>
  <c r="V2751" i="3"/>
  <c r="U2751" i="3"/>
  <c r="J2751" i="3"/>
  <c r="I2751" i="3"/>
  <c r="H2751" i="3"/>
  <c r="V2750" i="3"/>
  <c r="U2750" i="3"/>
  <c r="J2750" i="3"/>
  <c r="I2750" i="3"/>
  <c r="H2750" i="3"/>
  <c r="V2749" i="3"/>
  <c r="U2749" i="3"/>
  <c r="J2749" i="3"/>
  <c r="I2749" i="3"/>
  <c r="H2749" i="3"/>
  <c r="V2748" i="3"/>
  <c r="U2748" i="3"/>
  <c r="J2748" i="3"/>
  <c r="I2748" i="3"/>
  <c r="H2748" i="3"/>
  <c r="V2747" i="3"/>
  <c r="U2747" i="3"/>
  <c r="J2747" i="3"/>
  <c r="I2747" i="3"/>
  <c r="H2747" i="3"/>
  <c r="V2746" i="3"/>
  <c r="U2746" i="3"/>
  <c r="J2746" i="3"/>
  <c r="I2746" i="3"/>
  <c r="H2746" i="3"/>
  <c r="V2745" i="3"/>
  <c r="U2745" i="3"/>
  <c r="J2745" i="3"/>
  <c r="I2745" i="3"/>
  <c r="H2745" i="3"/>
  <c r="V2744" i="3"/>
  <c r="U2744" i="3"/>
  <c r="J2744" i="3"/>
  <c r="I2744" i="3"/>
  <c r="H2744" i="3"/>
  <c r="V2743" i="3"/>
  <c r="U2743" i="3"/>
  <c r="J2743" i="3"/>
  <c r="I2743" i="3"/>
  <c r="H2743" i="3"/>
  <c r="V2742" i="3"/>
  <c r="U2742" i="3"/>
  <c r="J2742" i="3"/>
  <c r="I2742" i="3"/>
  <c r="H2742" i="3"/>
  <c r="V2741" i="3"/>
  <c r="U2741" i="3"/>
  <c r="J2741" i="3"/>
  <c r="I2741" i="3"/>
  <c r="H2741" i="3"/>
  <c r="V2740" i="3"/>
  <c r="U2740" i="3"/>
  <c r="J2740" i="3"/>
  <c r="I2740" i="3"/>
  <c r="H2740" i="3"/>
  <c r="V2739" i="3"/>
  <c r="U2739" i="3"/>
  <c r="J2739" i="3"/>
  <c r="I2739" i="3"/>
  <c r="H2739" i="3"/>
  <c r="V2738" i="3"/>
  <c r="U2738" i="3"/>
  <c r="J2738" i="3"/>
  <c r="I2738" i="3"/>
  <c r="H2738" i="3"/>
  <c r="V2737" i="3"/>
  <c r="U2737" i="3"/>
  <c r="J2737" i="3"/>
  <c r="I2737" i="3"/>
  <c r="H2737" i="3"/>
  <c r="V2736" i="3"/>
  <c r="U2736" i="3"/>
  <c r="J2736" i="3"/>
  <c r="I2736" i="3"/>
  <c r="H2736" i="3"/>
  <c r="V2735" i="3"/>
  <c r="U2735" i="3"/>
  <c r="J2735" i="3"/>
  <c r="I2735" i="3"/>
  <c r="H2735" i="3"/>
  <c r="V2734" i="3"/>
  <c r="U2734" i="3"/>
  <c r="J2734" i="3"/>
  <c r="I2734" i="3"/>
  <c r="H2734" i="3"/>
  <c r="V2733" i="3"/>
  <c r="U2733" i="3"/>
  <c r="J2733" i="3"/>
  <c r="I2733" i="3"/>
  <c r="H2733" i="3"/>
  <c r="V2732" i="3"/>
  <c r="U2732" i="3"/>
  <c r="J2732" i="3"/>
  <c r="I2732" i="3"/>
  <c r="H2732" i="3"/>
  <c r="V2731" i="3"/>
  <c r="U2731" i="3"/>
  <c r="J2731" i="3"/>
  <c r="I2731" i="3"/>
  <c r="H2731" i="3"/>
  <c r="V2730" i="3"/>
  <c r="U2730" i="3"/>
  <c r="J2730" i="3"/>
  <c r="I2730" i="3"/>
  <c r="H2730" i="3"/>
  <c r="V2729" i="3"/>
  <c r="U2729" i="3"/>
  <c r="J2729" i="3"/>
  <c r="I2729" i="3"/>
  <c r="H2729" i="3"/>
  <c r="V2728" i="3"/>
  <c r="U2728" i="3"/>
  <c r="J2728" i="3"/>
  <c r="I2728" i="3"/>
  <c r="H2728" i="3"/>
  <c r="V2727" i="3"/>
  <c r="U2727" i="3"/>
  <c r="J2727" i="3"/>
  <c r="I2727" i="3"/>
  <c r="H2727" i="3"/>
  <c r="V2726" i="3"/>
  <c r="U2726" i="3"/>
  <c r="J2726" i="3"/>
  <c r="I2726" i="3"/>
  <c r="H2726" i="3"/>
  <c r="V2725" i="3"/>
  <c r="U2725" i="3"/>
  <c r="J2725" i="3"/>
  <c r="I2725" i="3"/>
  <c r="H2725" i="3"/>
  <c r="V2724" i="3"/>
  <c r="U2724" i="3"/>
  <c r="J2724" i="3"/>
  <c r="I2724" i="3"/>
  <c r="H2724" i="3"/>
  <c r="V2723" i="3"/>
  <c r="U2723" i="3"/>
  <c r="J2723" i="3"/>
  <c r="I2723" i="3"/>
  <c r="H2723" i="3"/>
  <c r="V2722" i="3"/>
  <c r="U2722" i="3"/>
  <c r="J2722" i="3"/>
  <c r="I2722" i="3"/>
  <c r="H2722" i="3"/>
  <c r="V2721" i="3"/>
  <c r="U2721" i="3"/>
  <c r="J2721" i="3"/>
  <c r="I2721" i="3"/>
  <c r="H2721" i="3"/>
  <c r="V2720" i="3"/>
  <c r="U2720" i="3"/>
  <c r="J2720" i="3"/>
  <c r="I2720" i="3"/>
  <c r="H2720" i="3"/>
  <c r="V2719" i="3"/>
  <c r="U2719" i="3"/>
  <c r="J2719" i="3"/>
  <c r="I2719" i="3"/>
  <c r="H2719" i="3"/>
  <c r="V2718" i="3"/>
  <c r="U2718" i="3"/>
  <c r="J2718" i="3"/>
  <c r="I2718" i="3"/>
  <c r="H2718" i="3"/>
  <c r="V2717" i="3"/>
  <c r="U2717" i="3"/>
  <c r="J2717" i="3"/>
  <c r="I2717" i="3"/>
  <c r="H2717" i="3"/>
  <c r="V2716" i="3"/>
  <c r="U2716" i="3"/>
  <c r="J2716" i="3"/>
  <c r="I2716" i="3"/>
  <c r="H2716" i="3"/>
  <c r="V2715" i="3"/>
  <c r="U2715" i="3"/>
  <c r="J2715" i="3"/>
  <c r="I2715" i="3"/>
  <c r="H2715" i="3"/>
  <c r="V2714" i="3"/>
  <c r="U2714" i="3"/>
  <c r="J2714" i="3"/>
  <c r="I2714" i="3"/>
  <c r="H2714" i="3"/>
  <c r="V2713" i="3"/>
  <c r="U2713" i="3"/>
  <c r="J2713" i="3"/>
  <c r="I2713" i="3"/>
  <c r="H2713" i="3"/>
  <c r="V2712" i="3"/>
  <c r="U2712" i="3"/>
  <c r="J2712" i="3"/>
  <c r="I2712" i="3"/>
  <c r="H2712" i="3"/>
  <c r="V2711" i="3"/>
  <c r="U2711" i="3"/>
  <c r="J2711" i="3"/>
  <c r="I2711" i="3"/>
  <c r="H2711" i="3"/>
  <c r="V2710" i="3"/>
  <c r="U2710" i="3"/>
  <c r="J2710" i="3"/>
  <c r="I2710" i="3"/>
  <c r="H2710" i="3"/>
  <c r="V2709" i="3"/>
  <c r="U2709" i="3"/>
  <c r="J2709" i="3"/>
  <c r="I2709" i="3"/>
  <c r="H2709" i="3"/>
  <c r="V2708" i="3"/>
  <c r="U2708" i="3"/>
  <c r="J2708" i="3"/>
  <c r="I2708" i="3"/>
  <c r="H2708" i="3"/>
  <c r="V2707" i="3"/>
  <c r="U2707" i="3"/>
  <c r="J2707" i="3"/>
  <c r="I2707" i="3"/>
  <c r="H2707" i="3"/>
  <c r="V2706" i="3"/>
  <c r="U2706" i="3"/>
  <c r="J2706" i="3"/>
  <c r="I2706" i="3"/>
  <c r="H2706" i="3"/>
  <c r="V2705" i="3"/>
  <c r="U2705" i="3"/>
  <c r="J2705" i="3"/>
  <c r="I2705" i="3"/>
  <c r="H2705" i="3"/>
  <c r="V2704" i="3"/>
  <c r="U2704" i="3"/>
  <c r="J2704" i="3"/>
  <c r="I2704" i="3"/>
  <c r="H2704" i="3"/>
  <c r="V2703" i="3"/>
  <c r="U2703" i="3"/>
  <c r="J2703" i="3"/>
  <c r="I2703" i="3"/>
  <c r="H2703" i="3"/>
  <c r="V2702" i="3"/>
  <c r="U2702" i="3"/>
  <c r="J2702" i="3"/>
  <c r="I2702" i="3"/>
  <c r="H2702" i="3"/>
  <c r="V2701" i="3"/>
  <c r="U2701" i="3"/>
  <c r="J2701" i="3"/>
  <c r="I2701" i="3"/>
  <c r="H2701" i="3"/>
  <c r="V2700" i="3"/>
  <c r="U2700" i="3"/>
  <c r="J2700" i="3"/>
  <c r="I2700" i="3"/>
  <c r="H2700" i="3"/>
  <c r="V2699" i="3"/>
  <c r="U2699" i="3"/>
  <c r="J2699" i="3"/>
  <c r="I2699" i="3"/>
  <c r="H2699" i="3"/>
  <c r="V2698" i="3"/>
  <c r="U2698" i="3"/>
  <c r="J2698" i="3"/>
  <c r="I2698" i="3"/>
  <c r="H2698" i="3"/>
  <c r="V2697" i="3"/>
  <c r="U2697" i="3"/>
  <c r="J2697" i="3"/>
  <c r="I2697" i="3"/>
  <c r="H2697" i="3"/>
  <c r="V2696" i="3"/>
  <c r="U2696" i="3"/>
  <c r="J2696" i="3"/>
  <c r="I2696" i="3"/>
  <c r="H2696" i="3"/>
  <c r="V2695" i="3"/>
  <c r="U2695" i="3"/>
  <c r="J2695" i="3"/>
  <c r="I2695" i="3"/>
  <c r="H2695" i="3"/>
  <c r="V2694" i="3"/>
  <c r="U2694" i="3"/>
  <c r="J2694" i="3"/>
  <c r="I2694" i="3"/>
  <c r="H2694" i="3"/>
  <c r="V2693" i="3"/>
  <c r="U2693" i="3"/>
  <c r="J2693" i="3"/>
  <c r="I2693" i="3"/>
  <c r="H2693" i="3"/>
  <c r="V2692" i="3"/>
  <c r="U2692" i="3"/>
  <c r="J2692" i="3"/>
  <c r="I2692" i="3"/>
  <c r="H2692" i="3"/>
  <c r="V2691" i="3"/>
  <c r="U2691" i="3"/>
  <c r="J2691" i="3"/>
  <c r="I2691" i="3"/>
  <c r="H2691" i="3"/>
  <c r="V2690" i="3"/>
  <c r="U2690" i="3"/>
  <c r="J2690" i="3"/>
  <c r="I2690" i="3"/>
  <c r="H2690" i="3"/>
  <c r="V2689" i="3"/>
  <c r="U2689" i="3"/>
  <c r="J2689" i="3"/>
  <c r="I2689" i="3"/>
  <c r="H2689" i="3"/>
  <c r="V2688" i="3"/>
  <c r="U2688" i="3"/>
  <c r="J2688" i="3"/>
  <c r="I2688" i="3"/>
  <c r="H2688" i="3"/>
  <c r="V2687" i="3"/>
  <c r="U2687" i="3"/>
  <c r="J2687" i="3"/>
  <c r="I2687" i="3"/>
  <c r="H2687" i="3"/>
  <c r="V2686" i="3"/>
  <c r="U2686" i="3"/>
  <c r="J2686" i="3"/>
  <c r="I2686" i="3"/>
  <c r="H2686" i="3"/>
  <c r="V2685" i="3"/>
  <c r="U2685" i="3"/>
  <c r="J2685" i="3"/>
  <c r="I2685" i="3"/>
  <c r="H2685" i="3"/>
  <c r="V2684" i="3"/>
  <c r="U2684" i="3"/>
  <c r="J2684" i="3"/>
  <c r="I2684" i="3"/>
  <c r="H2684" i="3"/>
  <c r="V2683" i="3"/>
  <c r="U2683" i="3"/>
  <c r="J2683" i="3"/>
  <c r="I2683" i="3"/>
  <c r="H2683" i="3"/>
  <c r="V2682" i="3"/>
  <c r="U2682" i="3"/>
  <c r="J2682" i="3"/>
  <c r="I2682" i="3"/>
  <c r="H2682" i="3"/>
  <c r="V2681" i="3"/>
  <c r="U2681" i="3"/>
  <c r="J2681" i="3"/>
  <c r="I2681" i="3"/>
  <c r="H2681" i="3"/>
  <c r="V2680" i="3"/>
  <c r="U2680" i="3"/>
  <c r="J2680" i="3"/>
  <c r="I2680" i="3"/>
  <c r="H2680" i="3"/>
  <c r="V2679" i="3"/>
  <c r="U2679" i="3"/>
  <c r="J2679" i="3"/>
  <c r="I2679" i="3"/>
  <c r="H2679" i="3"/>
  <c r="V2678" i="3"/>
  <c r="U2678" i="3"/>
  <c r="J2678" i="3"/>
  <c r="I2678" i="3"/>
  <c r="H2678" i="3"/>
  <c r="V2677" i="3"/>
  <c r="U2677" i="3"/>
  <c r="J2677" i="3"/>
  <c r="I2677" i="3"/>
  <c r="H2677" i="3"/>
  <c r="V2676" i="3"/>
  <c r="U2676" i="3"/>
  <c r="J2676" i="3"/>
  <c r="I2676" i="3"/>
  <c r="H2676" i="3"/>
  <c r="V2675" i="3"/>
  <c r="U2675" i="3"/>
  <c r="J2675" i="3"/>
  <c r="I2675" i="3"/>
  <c r="H2675" i="3"/>
  <c r="V2674" i="3"/>
  <c r="U2674" i="3"/>
  <c r="J2674" i="3"/>
  <c r="I2674" i="3"/>
  <c r="H2674" i="3"/>
  <c r="V2673" i="3"/>
  <c r="U2673" i="3"/>
  <c r="J2673" i="3"/>
  <c r="I2673" i="3"/>
  <c r="H2673" i="3"/>
  <c r="V2672" i="3"/>
  <c r="U2672" i="3"/>
  <c r="J2672" i="3"/>
  <c r="I2672" i="3"/>
  <c r="H2672" i="3"/>
  <c r="V2671" i="3"/>
  <c r="U2671" i="3"/>
  <c r="J2671" i="3"/>
  <c r="I2671" i="3"/>
  <c r="H2671" i="3"/>
  <c r="V2670" i="3"/>
  <c r="U2670" i="3"/>
  <c r="J2670" i="3"/>
  <c r="I2670" i="3"/>
  <c r="H2670" i="3"/>
  <c r="V2669" i="3"/>
  <c r="U2669" i="3"/>
  <c r="J2669" i="3"/>
  <c r="I2669" i="3"/>
  <c r="H2669" i="3"/>
  <c r="V2668" i="3"/>
  <c r="U2668" i="3"/>
  <c r="J2668" i="3"/>
  <c r="I2668" i="3"/>
  <c r="H2668" i="3"/>
  <c r="V2667" i="3"/>
  <c r="U2667" i="3"/>
  <c r="J2667" i="3"/>
  <c r="I2667" i="3"/>
  <c r="H2667" i="3"/>
  <c r="V2666" i="3"/>
  <c r="U2666" i="3"/>
  <c r="J2666" i="3"/>
  <c r="I2666" i="3"/>
  <c r="H2666" i="3"/>
  <c r="V2665" i="3"/>
  <c r="U2665" i="3"/>
  <c r="J2665" i="3"/>
  <c r="I2665" i="3"/>
  <c r="H2665" i="3"/>
  <c r="V2664" i="3"/>
  <c r="U2664" i="3"/>
  <c r="J2664" i="3"/>
  <c r="I2664" i="3"/>
  <c r="H2664" i="3"/>
  <c r="V2663" i="3"/>
  <c r="U2663" i="3"/>
  <c r="J2663" i="3"/>
  <c r="I2663" i="3"/>
  <c r="H2663" i="3"/>
  <c r="V2662" i="3"/>
  <c r="U2662" i="3"/>
  <c r="J2662" i="3"/>
  <c r="I2662" i="3"/>
  <c r="H2662" i="3"/>
  <c r="V2661" i="3"/>
  <c r="U2661" i="3"/>
  <c r="J2661" i="3"/>
  <c r="I2661" i="3"/>
  <c r="H2661" i="3"/>
  <c r="V2660" i="3"/>
  <c r="U2660" i="3"/>
  <c r="J2660" i="3"/>
  <c r="I2660" i="3"/>
  <c r="H2660" i="3"/>
  <c r="V2659" i="3"/>
  <c r="U2659" i="3"/>
  <c r="J2659" i="3"/>
  <c r="I2659" i="3"/>
  <c r="H2659" i="3"/>
  <c r="V2658" i="3"/>
  <c r="U2658" i="3"/>
  <c r="J2658" i="3"/>
  <c r="I2658" i="3"/>
  <c r="H2658" i="3"/>
  <c r="V2657" i="3"/>
  <c r="U2657" i="3"/>
  <c r="J2657" i="3"/>
  <c r="I2657" i="3"/>
  <c r="H2657" i="3"/>
  <c r="V2656" i="3"/>
  <c r="U2656" i="3"/>
  <c r="J2656" i="3"/>
  <c r="I2656" i="3"/>
  <c r="H2656" i="3"/>
  <c r="V2655" i="3"/>
  <c r="U2655" i="3"/>
  <c r="J2655" i="3"/>
  <c r="I2655" i="3"/>
  <c r="H2655" i="3"/>
  <c r="V2654" i="3"/>
  <c r="U2654" i="3"/>
  <c r="J2654" i="3"/>
  <c r="I2654" i="3"/>
  <c r="H2654" i="3"/>
  <c r="V2653" i="3"/>
  <c r="U2653" i="3"/>
  <c r="J2653" i="3"/>
  <c r="I2653" i="3"/>
  <c r="H2653" i="3"/>
  <c r="V2652" i="3"/>
  <c r="U2652" i="3"/>
  <c r="J2652" i="3"/>
  <c r="I2652" i="3"/>
  <c r="H2652" i="3"/>
  <c r="V2651" i="3"/>
  <c r="U2651" i="3"/>
  <c r="J2651" i="3"/>
  <c r="I2651" i="3"/>
  <c r="H2651" i="3"/>
  <c r="V2650" i="3"/>
  <c r="U2650" i="3"/>
  <c r="J2650" i="3"/>
  <c r="I2650" i="3"/>
  <c r="H2650" i="3"/>
  <c r="V2649" i="3"/>
  <c r="U2649" i="3"/>
  <c r="J2649" i="3"/>
  <c r="I2649" i="3"/>
  <c r="H2649" i="3"/>
  <c r="V2648" i="3"/>
  <c r="U2648" i="3"/>
  <c r="J2648" i="3"/>
  <c r="I2648" i="3"/>
  <c r="H2648" i="3"/>
  <c r="V2647" i="3"/>
  <c r="U2647" i="3"/>
  <c r="J2647" i="3"/>
  <c r="I2647" i="3"/>
  <c r="H2647" i="3"/>
  <c r="V2646" i="3"/>
  <c r="U2646" i="3"/>
  <c r="J2646" i="3"/>
  <c r="I2646" i="3"/>
  <c r="H2646" i="3"/>
  <c r="V2645" i="3"/>
  <c r="U2645" i="3"/>
  <c r="J2645" i="3"/>
  <c r="I2645" i="3"/>
  <c r="H2645" i="3"/>
  <c r="V2644" i="3"/>
  <c r="U2644" i="3"/>
  <c r="J2644" i="3"/>
  <c r="I2644" i="3"/>
  <c r="H2644" i="3"/>
  <c r="V2643" i="3"/>
  <c r="U2643" i="3"/>
  <c r="J2643" i="3"/>
  <c r="I2643" i="3"/>
  <c r="H2643" i="3"/>
  <c r="V2642" i="3"/>
  <c r="U2642" i="3"/>
  <c r="J2642" i="3"/>
  <c r="I2642" i="3"/>
  <c r="H2642" i="3"/>
  <c r="V2641" i="3"/>
  <c r="U2641" i="3"/>
  <c r="J2641" i="3"/>
  <c r="I2641" i="3"/>
  <c r="H2641" i="3"/>
  <c r="V2640" i="3"/>
  <c r="U2640" i="3"/>
  <c r="J2640" i="3"/>
  <c r="I2640" i="3"/>
  <c r="H2640" i="3"/>
  <c r="V2639" i="3"/>
  <c r="U2639" i="3"/>
  <c r="J2639" i="3"/>
  <c r="I2639" i="3"/>
  <c r="H2639" i="3"/>
  <c r="V2638" i="3"/>
  <c r="U2638" i="3"/>
  <c r="J2638" i="3"/>
  <c r="I2638" i="3"/>
  <c r="H2638" i="3"/>
  <c r="V2637" i="3"/>
  <c r="U2637" i="3"/>
  <c r="J2637" i="3"/>
  <c r="I2637" i="3"/>
  <c r="H2637" i="3"/>
  <c r="V2636" i="3"/>
  <c r="U2636" i="3"/>
  <c r="J2636" i="3"/>
  <c r="I2636" i="3"/>
  <c r="H2636" i="3"/>
  <c r="V2635" i="3"/>
  <c r="U2635" i="3"/>
  <c r="J2635" i="3"/>
  <c r="I2635" i="3"/>
  <c r="H2635" i="3"/>
  <c r="V2634" i="3"/>
  <c r="U2634" i="3"/>
  <c r="J2634" i="3"/>
  <c r="I2634" i="3"/>
  <c r="H2634" i="3"/>
  <c r="V2633" i="3"/>
  <c r="U2633" i="3"/>
  <c r="J2633" i="3"/>
  <c r="I2633" i="3"/>
  <c r="H2633" i="3"/>
  <c r="V2632" i="3"/>
  <c r="U2632" i="3"/>
  <c r="J2632" i="3"/>
  <c r="I2632" i="3"/>
  <c r="H2632" i="3"/>
  <c r="V2631" i="3"/>
  <c r="U2631" i="3"/>
  <c r="J2631" i="3"/>
  <c r="I2631" i="3"/>
  <c r="H2631" i="3"/>
  <c r="V2630" i="3"/>
  <c r="U2630" i="3"/>
  <c r="J2630" i="3"/>
  <c r="I2630" i="3"/>
  <c r="H2630" i="3"/>
  <c r="V2629" i="3"/>
  <c r="U2629" i="3"/>
  <c r="J2629" i="3"/>
  <c r="I2629" i="3"/>
  <c r="H2629" i="3"/>
  <c r="V2628" i="3"/>
  <c r="U2628" i="3"/>
  <c r="J2628" i="3"/>
  <c r="I2628" i="3"/>
  <c r="H2628" i="3"/>
  <c r="V2627" i="3"/>
  <c r="U2627" i="3"/>
  <c r="J2627" i="3"/>
  <c r="I2627" i="3"/>
  <c r="H2627" i="3"/>
  <c r="V2626" i="3"/>
  <c r="U2626" i="3"/>
  <c r="J2626" i="3"/>
  <c r="I2626" i="3"/>
  <c r="H2626" i="3"/>
  <c r="V2625" i="3"/>
  <c r="U2625" i="3"/>
  <c r="J2625" i="3"/>
  <c r="I2625" i="3"/>
  <c r="H2625" i="3"/>
  <c r="V2624" i="3"/>
  <c r="U2624" i="3"/>
  <c r="J2624" i="3"/>
  <c r="I2624" i="3"/>
  <c r="H2624" i="3"/>
  <c r="V2623" i="3"/>
  <c r="U2623" i="3"/>
  <c r="J2623" i="3"/>
  <c r="I2623" i="3"/>
  <c r="H2623" i="3"/>
  <c r="V2622" i="3"/>
  <c r="U2622" i="3"/>
  <c r="J2622" i="3"/>
  <c r="I2622" i="3"/>
  <c r="H2622" i="3"/>
  <c r="V2621" i="3"/>
  <c r="U2621" i="3"/>
  <c r="J2621" i="3"/>
  <c r="I2621" i="3"/>
  <c r="H2621" i="3"/>
  <c r="V2620" i="3"/>
  <c r="U2620" i="3"/>
  <c r="J2620" i="3"/>
  <c r="I2620" i="3"/>
  <c r="H2620" i="3"/>
  <c r="V2619" i="3"/>
  <c r="U2619" i="3"/>
  <c r="J2619" i="3"/>
  <c r="I2619" i="3"/>
  <c r="H2619" i="3"/>
  <c r="V2618" i="3"/>
  <c r="U2618" i="3"/>
  <c r="J2618" i="3"/>
  <c r="I2618" i="3"/>
  <c r="H2618" i="3"/>
  <c r="V2617" i="3"/>
  <c r="U2617" i="3"/>
  <c r="J2617" i="3"/>
  <c r="I2617" i="3"/>
  <c r="H2617" i="3"/>
  <c r="V2616" i="3"/>
  <c r="U2616" i="3"/>
  <c r="J2616" i="3"/>
  <c r="I2616" i="3"/>
  <c r="H2616" i="3"/>
  <c r="V2615" i="3"/>
  <c r="U2615" i="3"/>
  <c r="J2615" i="3"/>
  <c r="I2615" i="3"/>
  <c r="H2615" i="3"/>
  <c r="V2614" i="3"/>
  <c r="U2614" i="3"/>
  <c r="J2614" i="3"/>
  <c r="I2614" i="3"/>
  <c r="H2614" i="3"/>
  <c r="V2613" i="3"/>
  <c r="U2613" i="3"/>
  <c r="J2613" i="3"/>
  <c r="I2613" i="3"/>
  <c r="H2613" i="3"/>
  <c r="V2612" i="3"/>
  <c r="U2612" i="3"/>
  <c r="J2612" i="3"/>
  <c r="I2612" i="3"/>
  <c r="H2612" i="3"/>
  <c r="V2611" i="3"/>
  <c r="U2611" i="3"/>
  <c r="J2611" i="3"/>
  <c r="I2611" i="3"/>
  <c r="H2611" i="3"/>
  <c r="V2610" i="3"/>
  <c r="U2610" i="3"/>
  <c r="J2610" i="3"/>
  <c r="I2610" i="3"/>
  <c r="H2610" i="3"/>
  <c r="V2609" i="3"/>
  <c r="U2609" i="3"/>
  <c r="J2609" i="3"/>
  <c r="I2609" i="3"/>
  <c r="H2609" i="3"/>
  <c r="V2608" i="3"/>
  <c r="U2608" i="3"/>
  <c r="J2608" i="3"/>
  <c r="I2608" i="3"/>
  <c r="H2608" i="3"/>
  <c r="V2607" i="3"/>
  <c r="U2607" i="3"/>
  <c r="J2607" i="3"/>
  <c r="I2607" i="3"/>
  <c r="H2607" i="3"/>
  <c r="V2606" i="3"/>
  <c r="U2606" i="3"/>
  <c r="J2606" i="3"/>
  <c r="I2606" i="3"/>
  <c r="H2606" i="3"/>
  <c r="V2605" i="3"/>
  <c r="U2605" i="3"/>
  <c r="J2605" i="3"/>
  <c r="I2605" i="3"/>
  <c r="H2605" i="3"/>
  <c r="V2604" i="3"/>
  <c r="U2604" i="3"/>
  <c r="J2604" i="3"/>
  <c r="I2604" i="3"/>
  <c r="H2604" i="3"/>
  <c r="V2603" i="3"/>
  <c r="U2603" i="3"/>
  <c r="J2603" i="3"/>
  <c r="I2603" i="3"/>
  <c r="H2603" i="3"/>
  <c r="V2602" i="3"/>
  <c r="U2602" i="3"/>
  <c r="J2602" i="3"/>
  <c r="I2602" i="3"/>
  <c r="H2602" i="3"/>
  <c r="V2601" i="3"/>
  <c r="U2601" i="3"/>
  <c r="J2601" i="3"/>
  <c r="I2601" i="3"/>
  <c r="H2601" i="3"/>
  <c r="V2600" i="3"/>
  <c r="U2600" i="3"/>
  <c r="J2600" i="3"/>
  <c r="I2600" i="3"/>
  <c r="H2600" i="3"/>
  <c r="V2599" i="3"/>
  <c r="U2599" i="3"/>
  <c r="J2599" i="3"/>
  <c r="I2599" i="3"/>
  <c r="H2599" i="3"/>
  <c r="V2598" i="3"/>
  <c r="U2598" i="3"/>
  <c r="J2598" i="3"/>
  <c r="I2598" i="3"/>
  <c r="H2598" i="3"/>
  <c r="V2597" i="3"/>
  <c r="U2597" i="3"/>
  <c r="J2597" i="3"/>
  <c r="I2597" i="3"/>
  <c r="H2597" i="3"/>
  <c r="V2596" i="3"/>
  <c r="U2596" i="3"/>
  <c r="J2596" i="3"/>
  <c r="I2596" i="3"/>
  <c r="H2596" i="3"/>
  <c r="V2595" i="3"/>
  <c r="U2595" i="3"/>
  <c r="J2595" i="3"/>
  <c r="I2595" i="3"/>
  <c r="H2595" i="3"/>
  <c r="V2594" i="3"/>
  <c r="U2594" i="3"/>
  <c r="J2594" i="3"/>
  <c r="I2594" i="3"/>
  <c r="H2594" i="3"/>
  <c r="V2593" i="3"/>
  <c r="U2593" i="3"/>
  <c r="J2593" i="3"/>
  <c r="I2593" i="3"/>
  <c r="H2593" i="3"/>
  <c r="V2592" i="3"/>
  <c r="U2592" i="3"/>
  <c r="J2592" i="3"/>
  <c r="I2592" i="3"/>
  <c r="H2592" i="3"/>
  <c r="V2591" i="3"/>
  <c r="U2591" i="3"/>
  <c r="J2591" i="3"/>
  <c r="I2591" i="3"/>
  <c r="H2591" i="3"/>
  <c r="V2590" i="3"/>
  <c r="U2590" i="3"/>
  <c r="J2590" i="3"/>
  <c r="I2590" i="3"/>
  <c r="H2590" i="3"/>
  <c r="V2589" i="3"/>
  <c r="U2589" i="3"/>
  <c r="J2589" i="3"/>
  <c r="I2589" i="3"/>
  <c r="H2589" i="3"/>
  <c r="V2588" i="3"/>
  <c r="U2588" i="3"/>
  <c r="J2588" i="3"/>
  <c r="I2588" i="3"/>
  <c r="H2588" i="3"/>
  <c r="V2587" i="3"/>
  <c r="U2587" i="3"/>
  <c r="J2587" i="3"/>
  <c r="I2587" i="3"/>
  <c r="H2587" i="3"/>
  <c r="V2586" i="3"/>
  <c r="U2586" i="3"/>
  <c r="J2586" i="3"/>
  <c r="I2586" i="3"/>
  <c r="H2586" i="3"/>
  <c r="V2585" i="3"/>
  <c r="U2585" i="3"/>
  <c r="J2585" i="3"/>
  <c r="I2585" i="3"/>
  <c r="H2585" i="3"/>
  <c r="V2584" i="3"/>
  <c r="U2584" i="3"/>
  <c r="J2584" i="3"/>
  <c r="I2584" i="3"/>
  <c r="H2584" i="3"/>
  <c r="V2583" i="3"/>
  <c r="U2583" i="3"/>
  <c r="J2583" i="3"/>
  <c r="I2583" i="3"/>
  <c r="H2583" i="3"/>
  <c r="V2582" i="3"/>
  <c r="U2582" i="3"/>
  <c r="J2582" i="3"/>
  <c r="I2582" i="3"/>
  <c r="H2582" i="3"/>
  <c r="V2581" i="3"/>
  <c r="U2581" i="3"/>
  <c r="J2581" i="3"/>
  <c r="I2581" i="3"/>
  <c r="H2581" i="3"/>
  <c r="V2580" i="3"/>
  <c r="U2580" i="3"/>
  <c r="J2580" i="3"/>
  <c r="I2580" i="3"/>
  <c r="H2580" i="3"/>
  <c r="V2579" i="3"/>
  <c r="U2579" i="3"/>
  <c r="J2579" i="3"/>
  <c r="I2579" i="3"/>
  <c r="H2579" i="3"/>
  <c r="V2578" i="3"/>
  <c r="U2578" i="3"/>
  <c r="J2578" i="3"/>
  <c r="I2578" i="3"/>
  <c r="H2578" i="3"/>
  <c r="V2577" i="3"/>
  <c r="U2577" i="3"/>
  <c r="J2577" i="3"/>
  <c r="I2577" i="3"/>
  <c r="H2577" i="3"/>
  <c r="V2576" i="3"/>
  <c r="U2576" i="3"/>
  <c r="J2576" i="3"/>
  <c r="I2576" i="3"/>
  <c r="H2576" i="3"/>
  <c r="V2575" i="3"/>
  <c r="U2575" i="3"/>
  <c r="J2575" i="3"/>
  <c r="I2575" i="3"/>
  <c r="H2575" i="3"/>
  <c r="V2574" i="3"/>
  <c r="U2574" i="3"/>
  <c r="J2574" i="3"/>
  <c r="I2574" i="3"/>
  <c r="H2574" i="3"/>
  <c r="V2573" i="3"/>
  <c r="U2573" i="3"/>
  <c r="J2573" i="3"/>
  <c r="I2573" i="3"/>
  <c r="H2573" i="3"/>
  <c r="V2572" i="3"/>
  <c r="U2572" i="3"/>
  <c r="J2572" i="3"/>
  <c r="I2572" i="3"/>
  <c r="H2572" i="3"/>
  <c r="V2571" i="3"/>
  <c r="U2571" i="3"/>
  <c r="J2571" i="3"/>
  <c r="I2571" i="3"/>
  <c r="H2571" i="3"/>
  <c r="V2570" i="3"/>
  <c r="U2570" i="3"/>
  <c r="J2570" i="3"/>
  <c r="I2570" i="3"/>
  <c r="H2570" i="3"/>
  <c r="V2569" i="3"/>
  <c r="U2569" i="3"/>
  <c r="J2569" i="3"/>
  <c r="I2569" i="3"/>
  <c r="H2569" i="3"/>
  <c r="V2568" i="3"/>
  <c r="U2568" i="3"/>
  <c r="J2568" i="3"/>
  <c r="I2568" i="3"/>
  <c r="H2568" i="3"/>
  <c r="V2567" i="3"/>
  <c r="U2567" i="3"/>
  <c r="J2567" i="3"/>
  <c r="I2567" i="3"/>
  <c r="H2567" i="3"/>
  <c r="V2566" i="3"/>
  <c r="U2566" i="3"/>
  <c r="J2566" i="3"/>
  <c r="I2566" i="3"/>
  <c r="H2566" i="3"/>
  <c r="V2565" i="3"/>
  <c r="U2565" i="3"/>
  <c r="J2565" i="3"/>
  <c r="I2565" i="3"/>
  <c r="H2565" i="3"/>
  <c r="V2564" i="3"/>
  <c r="U2564" i="3"/>
  <c r="J2564" i="3"/>
  <c r="I2564" i="3"/>
  <c r="H2564" i="3"/>
  <c r="V2563" i="3"/>
  <c r="U2563" i="3"/>
  <c r="J2563" i="3"/>
  <c r="I2563" i="3"/>
  <c r="H2563" i="3"/>
  <c r="V2562" i="3"/>
  <c r="U2562" i="3"/>
  <c r="J2562" i="3"/>
  <c r="I2562" i="3"/>
  <c r="H2562" i="3"/>
  <c r="V2561" i="3"/>
  <c r="U2561" i="3"/>
  <c r="J2561" i="3"/>
  <c r="I2561" i="3"/>
  <c r="H2561" i="3"/>
  <c r="V2560" i="3"/>
  <c r="U2560" i="3"/>
  <c r="J2560" i="3"/>
  <c r="I2560" i="3"/>
  <c r="H2560" i="3"/>
  <c r="V2559" i="3"/>
  <c r="U2559" i="3"/>
  <c r="J2559" i="3"/>
  <c r="I2559" i="3"/>
  <c r="H2559" i="3"/>
  <c r="V2558" i="3"/>
  <c r="U2558" i="3"/>
  <c r="J2558" i="3"/>
  <c r="I2558" i="3"/>
  <c r="H2558" i="3"/>
  <c r="V2557" i="3"/>
  <c r="U2557" i="3"/>
  <c r="J2557" i="3"/>
  <c r="I2557" i="3"/>
  <c r="H2557" i="3"/>
  <c r="V2556" i="3"/>
  <c r="U2556" i="3"/>
  <c r="J2556" i="3"/>
  <c r="I2556" i="3"/>
  <c r="H2556" i="3"/>
  <c r="V2555" i="3"/>
  <c r="U2555" i="3"/>
  <c r="J2555" i="3"/>
  <c r="I2555" i="3"/>
  <c r="H2555" i="3"/>
  <c r="V2554" i="3"/>
  <c r="U2554" i="3"/>
  <c r="J2554" i="3"/>
  <c r="I2554" i="3"/>
  <c r="H2554" i="3"/>
  <c r="V2553" i="3"/>
  <c r="U2553" i="3"/>
  <c r="J2553" i="3"/>
  <c r="I2553" i="3"/>
  <c r="H2553" i="3"/>
  <c r="V2552" i="3"/>
  <c r="U2552" i="3"/>
  <c r="J2552" i="3"/>
  <c r="I2552" i="3"/>
  <c r="H2552" i="3"/>
  <c r="V2551" i="3"/>
  <c r="U2551" i="3"/>
  <c r="J2551" i="3"/>
  <c r="I2551" i="3"/>
  <c r="H2551" i="3"/>
  <c r="V2550" i="3"/>
  <c r="U2550" i="3"/>
  <c r="J2550" i="3"/>
  <c r="I2550" i="3"/>
  <c r="H2550" i="3"/>
  <c r="V2549" i="3"/>
  <c r="U2549" i="3"/>
  <c r="J2549" i="3"/>
  <c r="I2549" i="3"/>
  <c r="H2549" i="3"/>
  <c r="V2548" i="3"/>
  <c r="U2548" i="3"/>
  <c r="J2548" i="3"/>
  <c r="I2548" i="3"/>
  <c r="H2548" i="3"/>
  <c r="V2547" i="3"/>
  <c r="U2547" i="3"/>
  <c r="J2547" i="3"/>
  <c r="I2547" i="3"/>
  <c r="H2547" i="3"/>
  <c r="V2546" i="3"/>
  <c r="U2546" i="3"/>
  <c r="J2546" i="3"/>
  <c r="I2546" i="3"/>
  <c r="H2546" i="3"/>
  <c r="V2545" i="3"/>
  <c r="U2545" i="3"/>
  <c r="J2545" i="3"/>
  <c r="I2545" i="3"/>
  <c r="H2545" i="3"/>
  <c r="V2544" i="3"/>
  <c r="U2544" i="3"/>
  <c r="J2544" i="3"/>
  <c r="I2544" i="3"/>
  <c r="H2544" i="3"/>
  <c r="V2543" i="3"/>
  <c r="U2543" i="3"/>
  <c r="J2543" i="3"/>
  <c r="I2543" i="3"/>
  <c r="H2543" i="3"/>
  <c r="V2542" i="3"/>
  <c r="U2542" i="3"/>
  <c r="J2542" i="3"/>
  <c r="I2542" i="3"/>
  <c r="H2542" i="3"/>
  <c r="V2541" i="3"/>
  <c r="U2541" i="3"/>
  <c r="J2541" i="3"/>
  <c r="I2541" i="3"/>
  <c r="H2541" i="3"/>
  <c r="V2540" i="3"/>
  <c r="U2540" i="3"/>
  <c r="J2540" i="3"/>
  <c r="I2540" i="3"/>
  <c r="H2540" i="3"/>
  <c r="V2539" i="3"/>
  <c r="U2539" i="3"/>
  <c r="J2539" i="3"/>
  <c r="I2539" i="3"/>
  <c r="H2539" i="3"/>
  <c r="V2538" i="3"/>
  <c r="U2538" i="3"/>
  <c r="J2538" i="3"/>
  <c r="I2538" i="3"/>
  <c r="H2538" i="3"/>
  <c r="V2537" i="3"/>
  <c r="U2537" i="3"/>
  <c r="J2537" i="3"/>
  <c r="I2537" i="3"/>
  <c r="H2537" i="3"/>
  <c r="V2536" i="3"/>
  <c r="U2536" i="3"/>
  <c r="J2536" i="3"/>
  <c r="I2536" i="3"/>
  <c r="H2536" i="3"/>
  <c r="V2535" i="3"/>
  <c r="U2535" i="3"/>
  <c r="J2535" i="3"/>
  <c r="I2535" i="3"/>
  <c r="H2535" i="3"/>
  <c r="V2534" i="3"/>
  <c r="U2534" i="3"/>
  <c r="J2534" i="3"/>
  <c r="I2534" i="3"/>
  <c r="H2534" i="3"/>
  <c r="V2533" i="3"/>
  <c r="U2533" i="3"/>
  <c r="J2533" i="3"/>
  <c r="I2533" i="3"/>
  <c r="H2533" i="3"/>
  <c r="V2532" i="3"/>
  <c r="U2532" i="3"/>
  <c r="J2532" i="3"/>
  <c r="I2532" i="3"/>
  <c r="H2532" i="3"/>
  <c r="V2531" i="3"/>
  <c r="U2531" i="3"/>
  <c r="J2531" i="3"/>
  <c r="I2531" i="3"/>
  <c r="H2531" i="3"/>
  <c r="V2530" i="3"/>
  <c r="U2530" i="3"/>
  <c r="J2530" i="3"/>
  <c r="I2530" i="3"/>
  <c r="H2530" i="3"/>
  <c r="V2529" i="3"/>
  <c r="U2529" i="3"/>
  <c r="J2529" i="3"/>
  <c r="I2529" i="3"/>
  <c r="H2529" i="3"/>
  <c r="V2528" i="3"/>
  <c r="U2528" i="3"/>
  <c r="J2528" i="3"/>
  <c r="I2528" i="3"/>
  <c r="H2528" i="3"/>
  <c r="V2527" i="3"/>
  <c r="U2527" i="3"/>
  <c r="J2527" i="3"/>
  <c r="I2527" i="3"/>
  <c r="H2527" i="3"/>
  <c r="V2526" i="3"/>
  <c r="U2526" i="3"/>
  <c r="J2526" i="3"/>
  <c r="I2526" i="3"/>
  <c r="H2526" i="3"/>
  <c r="V2525" i="3"/>
  <c r="U2525" i="3"/>
  <c r="J2525" i="3"/>
  <c r="I2525" i="3"/>
  <c r="H2525" i="3"/>
  <c r="V2524" i="3"/>
  <c r="U2524" i="3"/>
  <c r="J2524" i="3"/>
  <c r="I2524" i="3"/>
  <c r="H2524" i="3"/>
  <c r="V2523" i="3"/>
  <c r="U2523" i="3"/>
  <c r="J2523" i="3"/>
  <c r="I2523" i="3"/>
  <c r="H2523" i="3"/>
  <c r="V2522" i="3"/>
  <c r="U2522" i="3"/>
  <c r="J2522" i="3"/>
  <c r="I2522" i="3"/>
  <c r="H2522" i="3"/>
  <c r="V2521" i="3"/>
  <c r="U2521" i="3"/>
  <c r="J2521" i="3"/>
  <c r="I2521" i="3"/>
  <c r="H2521" i="3"/>
  <c r="V2520" i="3"/>
  <c r="U2520" i="3"/>
  <c r="J2520" i="3"/>
  <c r="I2520" i="3"/>
  <c r="H2520" i="3"/>
  <c r="V2519" i="3"/>
  <c r="U2519" i="3"/>
  <c r="J2519" i="3"/>
  <c r="I2519" i="3"/>
  <c r="H2519" i="3"/>
  <c r="V2518" i="3"/>
  <c r="U2518" i="3"/>
  <c r="J2518" i="3"/>
  <c r="I2518" i="3"/>
  <c r="H2518" i="3"/>
  <c r="V2517" i="3"/>
  <c r="U2517" i="3"/>
  <c r="J2517" i="3"/>
  <c r="I2517" i="3"/>
  <c r="H2517" i="3"/>
  <c r="V2516" i="3"/>
  <c r="U2516" i="3"/>
  <c r="J2516" i="3"/>
  <c r="I2516" i="3"/>
  <c r="H2516" i="3"/>
  <c r="V2515" i="3"/>
  <c r="U2515" i="3"/>
  <c r="J2515" i="3"/>
  <c r="I2515" i="3"/>
  <c r="H2515" i="3"/>
  <c r="V2514" i="3"/>
  <c r="U2514" i="3"/>
  <c r="J2514" i="3"/>
  <c r="I2514" i="3"/>
  <c r="H2514" i="3"/>
  <c r="V2513" i="3"/>
  <c r="U2513" i="3"/>
  <c r="J2513" i="3"/>
  <c r="I2513" i="3"/>
  <c r="H2513" i="3"/>
  <c r="V2512" i="3"/>
  <c r="U2512" i="3"/>
  <c r="J2512" i="3"/>
  <c r="I2512" i="3"/>
  <c r="H2512" i="3"/>
  <c r="V2511" i="3"/>
  <c r="U2511" i="3"/>
  <c r="J2511" i="3"/>
  <c r="I2511" i="3"/>
  <c r="H2511" i="3"/>
  <c r="V2510" i="3"/>
  <c r="U2510" i="3"/>
  <c r="J2510" i="3"/>
  <c r="I2510" i="3"/>
  <c r="H2510" i="3"/>
  <c r="V2509" i="3"/>
  <c r="U2509" i="3"/>
  <c r="J2509" i="3"/>
  <c r="I2509" i="3"/>
  <c r="H2509" i="3"/>
  <c r="V2508" i="3"/>
  <c r="U2508" i="3"/>
  <c r="J2508" i="3"/>
  <c r="I2508" i="3"/>
  <c r="H2508" i="3"/>
  <c r="V2507" i="3"/>
  <c r="U2507" i="3"/>
  <c r="J2507" i="3"/>
  <c r="I2507" i="3"/>
  <c r="H2507" i="3"/>
  <c r="V2506" i="3"/>
  <c r="U2506" i="3"/>
  <c r="J2506" i="3"/>
  <c r="I2506" i="3"/>
  <c r="H2506" i="3"/>
  <c r="V2505" i="3"/>
  <c r="U2505" i="3"/>
  <c r="J2505" i="3"/>
  <c r="I2505" i="3"/>
  <c r="H2505" i="3"/>
  <c r="V2504" i="3"/>
  <c r="U2504" i="3"/>
  <c r="J2504" i="3"/>
  <c r="I2504" i="3"/>
  <c r="H2504" i="3"/>
  <c r="V2503" i="3"/>
  <c r="U2503" i="3"/>
  <c r="J2503" i="3"/>
  <c r="I2503" i="3"/>
  <c r="H2503" i="3"/>
  <c r="V2502" i="3"/>
  <c r="U2502" i="3"/>
  <c r="J2502" i="3"/>
  <c r="I2502" i="3"/>
  <c r="H2502" i="3"/>
  <c r="V2501" i="3"/>
  <c r="U2501" i="3"/>
  <c r="J2501" i="3"/>
  <c r="I2501" i="3"/>
  <c r="H2501" i="3"/>
  <c r="V2500" i="3"/>
  <c r="U2500" i="3"/>
  <c r="J2500" i="3"/>
  <c r="I2500" i="3"/>
  <c r="H2500" i="3"/>
  <c r="V2499" i="3"/>
  <c r="U2499" i="3"/>
  <c r="J2499" i="3"/>
  <c r="I2499" i="3"/>
  <c r="H2499" i="3"/>
  <c r="V2498" i="3"/>
  <c r="U2498" i="3"/>
  <c r="J2498" i="3"/>
  <c r="I2498" i="3"/>
  <c r="H2498" i="3"/>
  <c r="V2497" i="3"/>
  <c r="U2497" i="3"/>
  <c r="J2497" i="3"/>
  <c r="I2497" i="3"/>
  <c r="H2497" i="3"/>
  <c r="V2496" i="3"/>
  <c r="U2496" i="3"/>
  <c r="J2496" i="3"/>
  <c r="I2496" i="3"/>
  <c r="H2496" i="3"/>
  <c r="V2495" i="3"/>
  <c r="U2495" i="3"/>
  <c r="J2495" i="3"/>
  <c r="I2495" i="3"/>
  <c r="H2495" i="3"/>
  <c r="V2494" i="3"/>
  <c r="U2494" i="3"/>
  <c r="J2494" i="3"/>
  <c r="I2494" i="3"/>
  <c r="H2494" i="3"/>
  <c r="V2493" i="3"/>
  <c r="U2493" i="3"/>
  <c r="J2493" i="3"/>
  <c r="I2493" i="3"/>
  <c r="H2493" i="3"/>
  <c r="V2492" i="3"/>
  <c r="U2492" i="3"/>
  <c r="J2492" i="3"/>
  <c r="I2492" i="3"/>
  <c r="H2492" i="3"/>
  <c r="V2491" i="3"/>
  <c r="U2491" i="3"/>
  <c r="J2491" i="3"/>
  <c r="I2491" i="3"/>
  <c r="H2491" i="3"/>
  <c r="V2490" i="3"/>
  <c r="U2490" i="3"/>
  <c r="J2490" i="3"/>
  <c r="I2490" i="3"/>
  <c r="H2490" i="3"/>
  <c r="V2489" i="3"/>
  <c r="U2489" i="3"/>
  <c r="J2489" i="3"/>
  <c r="I2489" i="3"/>
  <c r="H2489" i="3"/>
  <c r="V2488" i="3"/>
  <c r="U2488" i="3"/>
  <c r="J2488" i="3"/>
  <c r="I2488" i="3"/>
  <c r="H2488" i="3"/>
  <c r="V2487" i="3"/>
  <c r="U2487" i="3"/>
  <c r="J2487" i="3"/>
  <c r="I2487" i="3"/>
  <c r="H2487" i="3"/>
  <c r="V2486" i="3"/>
  <c r="U2486" i="3"/>
  <c r="J2486" i="3"/>
  <c r="I2486" i="3"/>
  <c r="H2486" i="3"/>
  <c r="V2485" i="3"/>
  <c r="U2485" i="3"/>
  <c r="J2485" i="3"/>
  <c r="I2485" i="3"/>
  <c r="H2485" i="3"/>
  <c r="V2484" i="3"/>
  <c r="U2484" i="3"/>
  <c r="J2484" i="3"/>
  <c r="I2484" i="3"/>
  <c r="H2484" i="3"/>
  <c r="V2483" i="3"/>
  <c r="U2483" i="3"/>
  <c r="J2483" i="3"/>
  <c r="I2483" i="3"/>
  <c r="H2483" i="3"/>
  <c r="V2482" i="3"/>
  <c r="U2482" i="3"/>
  <c r="J2482" i="3"/>
  <c r="I2482" i="3"/>
  <c r="H2482" i="3"/>
  <c r="V2481" i="3"/>
  <c r="U2481" i="3"/>
  <c r="J2481" i="3"/>
  <c r="I2481" i="3"/>
  <c r="H2481" i="3"/>
  <c r="V2480" i="3"/>
  <c r="U2480" i="3"/>
  <c r="J2480" i="3"/>
  <c r="I2480" i="3"/>
  <c r="H2480" i="3"/>
  <c r="V2479" i="3"/>
  <c r="U2479" i="3"/>
  <c r="J2479" i="3"/>
  <c r="I2479" i="3"/>
  <c r="H2479" i="3"/>
  <c r="V2478" i="3"/>
  <c r="U2478" i="3"/>
  <c r="J2478" i="3"/>
  <c r="I2478" i="3"/>
  <c r="H2478" i="3"/>
  <c r="V2477" i="3"/>
  <c r="U2477" i="3"/>
  <c r="J2477" i="3"/>
  <c r="I2477" i="3"/>
  <c r="H2477" i="3"/>
  <c r="V2476" i="3"/>
  <c r="U2476" i="3"/>
  <c r="J2476" i="3"/>
  <c r="I2476" i="3"/>
  <c r="H2476" i="3"/>
  <c r="V2475" i="3"/>
  <c r="U2475" i="3"/>
  <c r="J2475" i="3"/>
  <c r="I2475" i="3"/>
  <c r="H2475" i="3"/>
  <c r="V2474" i="3"/>
  <c r="U2474" i="3"/>
  <c r="J2474" i="3"/>
  <c r="I2474" i="3"/>
  <c r="H2474" i="3"/>
  <c r="V2473" i="3"/>
  <c r="U2473" i="3"/>
  <c r="J2473" i="3"/>
  <c r="I2473" i="3"/>
  <c r="H2473" i="3"/>
  <c r="V2472" i="3"/>
  <c r="U2472" i="3"/>
  <c r="J2472" i="3"/>
  <c r="I2472" i="3"/>
  <c r="H2472" i="3"/>
  <c r="V2471" i="3"/>
  <c r="U2471" i="3"/>
  <c r="J2471" i="3"/>
  <c r="I2471" i="3"/>
  <c r="H2471" i="3"/>
  <c r="V2470" i="3"/>
  <c r="U2470" i="3"/>
  <c r="J2470" i="3"/>
  <c r="I2470" i="3"/>
  <c r="H2470" i="3"/>
  <c r="V2469" i="3"/>
  <c r="U2469" i="3"/>
  <c r="J2469" i="3"/>
  <c r="I2469" i="3"/>
  <c r="H2469" i="3"/>
  <c r="V2468" i="3"/>
  <c r="U2468" i="3"/>
  <c r="J2468" i="3"/>
  <c r="I2468" i="3"/>
  <c r="H2468" i="3"/>
  <c r="V2467" i="3"/>
  <c r="U2467" i="3"/>
  <c r="J2467" i="3"/>
  <c r="I2467" i="3"/>
  <c r="H2467" i="3"/>
  <c r="V2466" i="3"/>
  <c r="U2466" i="3"/>
  <c r="J2466" i="3"/>
  <c r="I2466" i="3"/>
  <c r="H2466" i="3"/>
  <c r="V2465" i="3"/>
  <c r="U2465" i="3"/>
  <c r="J2465" i="3"/>
  <c r="I2465" i="3"/>
  <c r="H2465" i="3"/>
  <c r="V2464" i="3"/>
  <c r="U2464" i="3"/>
  <c r="J2464" i="3"/>
  <c r="I2464" i="3"/>
  <c r="H2464" i="3"/>
  <c r="V2463" i="3"/>
  <c r="U2463" i="3"/>
  <c r="J2463" i="3"/>
  <c r="I2463" i="3"/>
  <c r="H2463" i="3"/>
  <c r="V2462" i="3"/>
  <c r="U2462" i="3"/>
  <c r="J2462" i="3"/>
  <c r="I2462" i="3"/>
  <c r="H2462" i="3"/>
  <c r="V2461" i="3"/>
  <c r="U2461" i="3"/>
  <c r="J2461" i="3"/>
  <c r="I2461" i="3"/>
  <c r="H2461" i="3"/>
  <c r="V2460" i="3"/>
  <c r="U2460" i="3"/>
  <c r="J2460" i="3"/>
  <c r="I2460" i="3"/>
  <c r="H2460" i="3"/>
  <c r="V2459" i="3"/>
  <c r="U2459" i="3"/>
  <c r="J2459" i="3"/>
  <c r="I2459" i="3"/>
  <c r="H2459" i="3"/>
  <c r="V2458" i="3"/>
  <c r="U2458" i="3"/>
  <c r="J2458" i="3"/>
  <c r="I2458" i="3"/>
  <c r="H2458" i="3"/>
  <c r="V2457" i="3"/>
  <c r="U2457" i="3"/>
  <c r="J2457" i="3"/>
  <c r="I2457" i="3"/>
  <c r="H2457" i="3"/>
  <c r="V2456" i="3"/>
  <c r="U2456" i="3"/>
  <c r="J2456" i="3"/>
  <c r="I2456" i="3"/>
  <c r="H2456" i="3"/>
  <c r="V2455" i="3"/>
  <c r="U2455" i="3"/>
  <c r="J2455" i="3"/>
  <c r="I2455" i="3"/>
  <c r="H2455" i="3"/>
  <c r="V2454" i="3"/>
  <c r="U2454" i="3"/>
  <c r="J2454" i="3"/>
  <c r="I2454" i="3"/>
  <c r="H2454" i="3"/>
  <c r="V2453" i="3"/>
  <c r="U2453" i="3"/>
  <c r="J2453" i="3"/>
  <c r="I2453" i="3"/>
  <c r="H2453" i="3"/>
  <c r="V2452" i="3"/>
  <c r="U2452" i="3"/>
  <c r="J2452" i="3"/>
  <c r="I2452" i="3"/>
  <c r="H2452" i="3"/>
  <c r="V2451" i="3"/>
  <c r="U2451" i="3"/>
  <c r="J2451" i="3"/>
  <c r="I2451" i="3"/>
  <c r="H2451" i="3"/>
  <c r="V2450" i="3"/>
  <c r="U2450" i="3"/>
  <c r="J2450" i="3"/>
  <c r="I2450" i="3"/>
  <c r="H2450" i="3"/>
  <c r="V2449" i="3"/>
  <c r="U2449" i="3"/>
  <c r="J2449" i="3"/>
  <c r="I2449" i="3"/>
  <c r="H2449" i="3"/>
  <c r="V2448" i="3"/>
  <c r="U2448" i="3"/>
  <c r="J2448" i="3"/>
  <c r="I2448" i="3"/>
  <c r="H2448" i="3"/>
  <c r="V2447" i="3"/>
  <c r="U2447" i="3"/>
  <c r="J2447" i="3"/>
  <c r="I2447" i="3"/>
  <c r="H2447" i="3"/>
  <c r="V2446" i="3"/>
  <c r="U2446" i="3"/>
  <c r="J2446" i="3"/>
  <c r="I2446" i="3"/>
  <c r="H2446" i="3"/>
  <c r="V2445" i="3"/>
  <c r="U2445" i="3"/>
  <c r="J2445" i="3"/>
  <c r="I2445" i="3"/>
  <c r="H2445" i="3"/>
  <c r="V2444" i="3"/>
  <c r="U2444" i="3"/>
  <c r="J2444" i="3"/>
  <c r="I2444" i="3"/>
  <c r="H2444" i="3"/>
  <c r="V2443" i="3"/>
  <c r="U2443" i="3"/>
  <c r="J2443" i="3"/>
  <c r="I2443" i="3"/>
  <c r="H2443" i="3"/>
  <c r="V2442" i="3"/>
  <c r="U2442" i="3"/>
  <c r="J2442" i="3"/>
  <c r="I2442" i="3"/>
  <c r="H2442" i="3"/>
  <c r="V2441" i="3"/>
  <c r="U2441" i="3"/>
  <c r="J2441" i="3"/>
  <c r="I2441" i="3"/>
  <c r="H2441" i="3"/>
  <c r="V2440" i="3"/>
  <c r="U2440" i="3"/>
  <c r="J2440" i="3"/>
  <c r="I2440" i="3"/>
  <c r="H2440" i="3"/>
  <c r="V2439" i="3"/>
  <c r="U2439" i="3"/>
  <c r="J2439" i="3"/>
  <c r="I2439" i="3"/>
  <c r="H2439" i="3"/>
  <c r="V2438" i="3"/>
  <c r="U2438" i="3"/>
  <c r="J2438" i="3"/>
  <c r="I2438" i="3"/>
  <c r="H2438" i="3"/>
  <c r="V2437" i="3"/>
  <c r="U2437" i="3"/>
  <c r="J2437" i="3"/>
  <c r="I2437" i="3"/>
  <c r="H2437" i="3"/>
  <c r="V2436" i="3"/>
  <c r="U2436" i="3"/>
  <c r="J2436" i="3"/>
  <c r="I2436" i="3"/>
  <c r="H2436" i="3"/>
  <c r="V2435" i="3"/>
  <c r="U2435" i="3"/>
  <c r="J2435" i="3"/>
  <c r="I2435" i="3"/>
  <c r="H2435" i="3"/>
  <c r="V2434" i="3"/>
  <c r="U2434" i="3"/>
  <c r="J2434" i="3"/>
  <c r="I2434" i="3"/>
  <c r="H2434" i="3"/>
  <c r="V2433" i="3"/>
  <c r="U2433" i="3"/>
  <c r="J2433" i="3"/>
  <c r="I2433" i="3"/>
  <c r="H2433" i="3"/>
  <c r="V2432" i="3"/>
  <c r="U2432" i="3"/>
  <c r="J2432" i="3"/>
  <c r="I2432" i="3"/>
  <c r="H2432" i="3"/>
  <c r="V2431" i="3"/>
  <c r="U2431" i="3"/>
  <c r="J2431" i="3"/>
  <c r="I2431" i="3"/>
  <c r="H2431" i="3"/>
  <c r="V2430" i="3"/>
  <c r="U2430" i="3"/>
  <c r="J2430" i="3"/>
  <c r="I2430" i="3"/>
  <c r="H2430" i="3"/>
  <c r="V2429" i="3"/>
  <c r="U2429" i="3"/>
  <c r="J2429" i="3"/>
  <c r="I2429" i="3"/>
  <c r="H2429" i="3"/>
  <c r="V2428" i="3"/>
  <c r="U2428" i="3"/>
  <c r="J2428" i="3"/>
  <c r="I2428" i="3"/>
  <c r="H2428" i="3"/>
  <c r="V2427" i="3"/>
  <c r="U2427" i="3"/>
  <c r="J2427" i="3"/>
  <c r="I2427" i="3"/>
  <c r="H2427" i="3"/>
  <c r="V2426" i="3"/>
  <c r="U2426" i="3"/>
  <c r="J2426" i="3"/>
  <c r="I2426" i="3"/>
  <c r="H2426" i="3"/>
  <c r="V2425" i="3"/>
  <c r="U2425" i="3"/>
  <c r="J2425" i="3"/>
  <c r="I2425" i="3"/>
  <c r="H2425" i="3"/>
  <c r="V2424" i="3"/>
  <c r="U2424" i="3"/>
  <c r="J2424" i="3"/>
  <c r="I2424" i="3"/>
  <c r="H2424" i="3"/>
  <c r="V2423" i="3"/>
  <c r="U2423" i="3"/>
  <c r="J2423" i="3"/>
  <c r="I2423" i="3"/>
  <c r="H2423" i="3"/>
  <c r="V2422" i="3"/>
  <c r="U2422" i="3"/>
  <c r="J2422" i="3"/>
  <c r="I2422" i="3"/>
  <c r="H2422" i="3"/>
  <c r="V2421" i="3"/>
  <c r="U2421" i="3"/>
  <c r="J2421" i="3"/>
  <c r="I2421" i="3"/>
  <c r="H2421" i="3"/>
  <c r="V2420" i="3"/>
  <c r="U2420" i="3"/>
  <c r="J2420" i="3"/>
  <c r="I2420" i="3"/>
  <c r="H2420" i="3"/>
  <c r="V2419" i="3"/>
  <c r="U2419" i="3"/>
  <c r="J2419" i="3"/>
  <c r="I2419" i="3"/>
  <c r="H2419" i="3"/>
  <c r="V2418" i="3"/>
  <c r="U2418" i="3"/>
  <c r="J2418" i="3"/>
  <c r="I2418" i="3"/>
  <c r="H2418" i="3"/>
  <c r="V2417" i="3"/>
  <c r="U2417" i="3"/>
  <c r="J2417" i="3"/>
  <c r="I2417" i="3"/>
  <c r="H2417" i="3"/>
  <c r="V2416" i="3"/>
  <c r="U2416" i="3"/>
  <c r="J2416" i="3"/>
  <c r="I2416" i="3"/>
  <c r="H2416" i="3"/>
  <c r="V2415" i="3"/>
  <c r="U2415" i="3"/>
  <c r="J2415" i="3"/>
  <c r="I2415" i="3"/>
  <c r="H2415" i="3"/>
  <c r="V2414" i="3"/>
  <c r="U2414" i="3"/>
  <c r="J2414" i="3"/>
  <c r="I2414" i="3"/>
  <c r="H2414" i="3"/>
  <c r="V2413" i="3"/>
  <c r="U2413" i="3"/>
  <c r="J2413" i="3"/>
  <c r="I2413" i="3"/>
  <c r="H2413" i="3"/>
  <c r="V2412" i="3"/>
  <c r="U2412" i="3"/>
  <c r="J2412" i="3"/>
  <c r="I2412" i="3"/>
  <c r="H2412" i="3"/>
  <c r="V2411" i="3"/>
  <c r="U2411" i="3"/>
  <c r="J2411" i="3"/>
  <c r="I2411" i="3"/>
  <c r="H2411" i="3"/>
  <c r="V2410" i="3"/>
  <c r="U2410" i="3"/>
  <c r="J2410" i="3"/>
  <c r="I2410" i="3"/>
  <c r="H2410" i="3"/>
  <c r="V2409" i="3"/>
  <c r="U2409" i="3"/>
  <c r="J2409" i="3"/>
  <c r="I2409" i="3"/>
  <c r="H2409" i="3"/>
  <c r="V2408" i="3"/>
  <c r="U2408" i="3"/>
  <c r="J2408" i="3"/>
  <c r="I2408" i="3"/>
  <c r="H2408" i="3"/>
  <c r="V2407" i="3"/>
  <c r="U2407" i="3"/>
  <c r="J2407" i="3"/>
  <c r="I2407" i="3"/>
  <c r="H2407" i="3"/>
  <c r="V2406" i="3"/>
  <c r="U2406" i="3"/>
  <c r="J2406" i="3"/>
  <c r="I2406" i="3"/>
  <c r="H2406" i="3"/>
  <c r="V2405" i="3"/>
  <c r="U2405" i="3"/>
  <c r="J2405" i="3"/>
  <c r="I2405" i="3"/>
  <c r="H2405" i="3"/>
  <c r="V2404" i="3"/>
  <c r="U2404" i="3"/>
  <c r="J2404" i="3"/>
  <c r="I2404" i="3"/>
  <c r="H2404" i="3"/>
  <c r="V2403" i="3"/>
  <c r="U2403" i="3"/>
  <c r="J2403" i="3"/>
  <c r="I2403" i="3"/>
  <c r="H2403" i="3"/>
  <c r="V2402" i="3"/>
  <c r="U2402" i="3"/>
  <c r="J2402" i="3"/>
  <c r="I2402" i="3"/>
  <c r="H2402" i="3"/>
  <c r="V2401" i="3"/>
  <c r="U2401" i="3"/>
  <c r="J2401" i="3"/>
  <c r="I2401" i="3"/>
  <c r="H2401" i="3"/>
  <c r="V2400" i="3"/>
  <c r="U2400" i="3"/>
  <c r="J2400" i="3"/>
  <c r="I2400" i="3"/>
  <c r="H2400" i="3"/>
  <c r="V2399" i="3"/>
  <c r="U2399" i="3"/>
  <c r="J2399" i="3"/>
  <c r="I2399" i="3"/>
  <c r="H2399" i="3"/>
  <c r="V2398" i="3"/>
  <c r="U2398" i="3"/>
  <c r="J2398" i="3"/>
  <c r="I2398" i="3"/>
  <c r="H2398" i="3"/>
  <c r="V2397" i="3"/>
  <c r="U2397" i="3"/>
  <c r="J2397" i="3"/>
  <c r="I2397" i="3"/>
  <c r="H2397" i="3"/>
  <c r="V2396" i="3"/>
  <c r="U2396" i="3"/>
  <c r="J2396" i="3"/>
  <c r="I2396" i="3"/>
  <c r="H2396" i="3"/>
  <c r="V2395" i="3"/>
  <c r="U2395" i="3"/>
  <c r="J2395" i="3"/>
  <c r="I2395" i="3"/>
  <c r="H2395" i="3"/>
  <c r="V2394" i="3"/>
  <c r="U2394" i="3"/>
  <c r="J2394" i="3"/>
  <c r="I2394" i="3"/>
  <c r="H2394" i="3"/>
  <c r="V2393" i="3"/>
  <c r="U2393" i="3"/>
  <c r="J2393" i="3"/>
  <c r="I2393" i="3"/>
  <c r="H2393" i="3"/>
  <c r="V2392" i="3"/>
  <c r="U2392" i="3"/>
  <c r="J2392" i="3"/>
  <c r="I2392" i="3"/>
  <c r="H2392" i="3"/>
  <c r="V2391" i="3"/>
  <c r="U2391" i="3"/>
  <c r="J2391" i="3"/>
  <c r="I2391" i="3"/>
  <c r="H2391" i="3"/>
  <c r="V2390" i="3"/>
  <c r="U2390" i="3"/>
  <c r="J2390" i="3"/>
  <c r="I2390" i="3"/>
  <c r="H2390" i="3"/>
  <c r="V2389" i="3"/>
  <c r="U2389" i="3"/>
  <c r="J2389" i="3"/>
  <c r="I2389" i="3"/>
  <c r="H2389" i="3"/>
  <c r="V2388" i="3"/>
  <c r="U2388" i="3"/>
  <c r="J2388" i="3"/>
  <c r="I2388" i="3"/>
  <c r="H2388" i="3"/>
  <c r="V2387" i="3"/>
  <c r="U2387" i="3"/>
  <c r="J2387" i="3"/>
  <c r="I2387" i="3"/>
  <c r="H2387" i="3"/>
  <c r="V2386" i="3"/>
  <c r="U2386" i="3"/>
  <c r="J2386" i="3"/>
  <c r="I2386" i="3"/>
  <c r="H2386" i="3"/>
  <c r="V2385" i="3"/>
  <c r="U2385" i="3"/>
  <c r="J2385" i="3"/>
  <c r="I2385" i="3"/>
  <c r="H2385" i="3"/>
  <c r="V2384" i="3"/>
  <c r="U2384" i="3"/>
  <c r="J2384" i="3"/>
  <c r="I2384" i="3"/>
  <c r="H2384" i="3"/>
  <c r="V2383" i="3"/>
  <c r="U2383" i="3"/>
  <c r="J2383" i="3"/>
  <c r="I2383" i="3"/>
  <c r="H2383" i="3"/>
  <c r="V2382" i="3"/>
  <c r="U2382" i="3"/>
  <c r="J2382" i="3"/>
  <c r="I2382" i="3"/>
  <c r="H2382" i="3"/>
  <c r="V2381" i="3"/>
  <c r="U2381" i="3"/>
  <c r="J2381" i="3"/>
  <c r="I2381" i="3"/>
  <c r="H2381" i="3"/>
  <c r="V2380" i="3"/>
  <c r="U2380" i="3"/>
  <c r="J2380" i="3"/>
  <c r="I2380" i="3"/>
  <c r="H2380" i="3"/>
  <c r="V2379" i="3"/>
  <c r="U2379" i="3"/>
  <c r="J2379" i="3"/>
  <c r="I2379" i="3"/>
  <c r="H2379" i="3"/>
  <c r="V2378" i="3"/>
  <c r="U2378" i="3"/>
  <c r="J2378" i="3"/>
  <c r="I2378" i="3"/>
  <c r="H2378" i="3"/>
  <c r="V2377" i="3"/>
  <c r="U2377" i="3"/>
  <c r="J2377" i="3"/>
  <c r="I2377" i="3"/>
  <c r="H2377" i="3"/>
  <c r="V2376" i="3"/>
  <c r="U2376" i="3"/>
  <c r="J2376" i="3"/>
  <c r="I2376" i="3"/>
  <c r="H2376" i="3"/>
  <c r="V2375" i="3"/>
  <c r="U2375" i="3"/>
  <c r="J2375" i="3"/>
  <c r="I2375" i="3"/>
  <c r="H2375" i="3"/>
  <c r="V2374" i="3"/>
  <c r="U2374" i="3"/>
  <c r="J2374" i="3"/>
  <c r="I2374" i="3"/>
  <c r="H2374" i="3"/>
  <c r="V2373" i="3"/>
  <c r="U2373" i="3"/>
  <c r="J2373" i="3"/>
  <c r="I2373" i="3"/>
  <c r="H2373" i="3"/>
  <c r="V2372" i="3"/>
  <c r="U2372" i="3"/>
  <c r="J2372" i="3"/>
  <c r="I2372" i="3"/>
  <c r="H2372" i="3"/>
  <c r="V2371" i="3"/>
  <c r="U2371" i="3"/>
  <c r="J2371" i="3"/>
  <c r="I2371" i="3"/>
  <c r="H2371" i="3"/>
  <c r="V2370" i="3"/>
  <c r="U2370" i="3"/>
  <c r="J2370" i="3"/>
  <c r="I2370" i="3"/>
  <c r="H2370" i="3"/>
  <c r="V2369" i="3"/>
  <c r="U2369" i="3"/>
  <c r="J2369" i="3"/>
  <c r="I2369" i="3"/>
  <c r="H2369" i="3"/>
  <c r="V2368" i="3"/>
  <c r="U2368" i="3"/>
  <c r="J2368" i="3"/>
  <c r="I2368" i="3"/>
  <c r="H2368" i="3"/>
  <c r="V2367" i="3"/>
  <c r="U2367" i="3"/>
  <c r="J2367" i="3"/>
  <c r="I2367" i="3"/>
  <c r="H2367" i="3"/>
  <c r="V2366" i="3"/>
  <c r="U2366" i="3"/>
  <c r="J2366" i="3"/>
  <c r="I2366" i="3"/>
  <c r="H2366" i="3"/>
  <c r="V2365" i="3"/>
  <c r="U2365" i="3"/>
  <c r="J2365" i="3"/>
  <c r="I2365" i="3"/>
  <c r="H2365" i="3"/>
  <c r="V2364" i="3"/>
  <c r="U2364" i="3"/>
  <c r="J2364" i="3"/>
  <c r="I2364" i="3"/>
  <c r="H2364" i="3"/>
  <c r="V2363" i="3"/>
  <c r="U2363" i="3"/>
  <c r="J2363" i="3"/>
  <c r="I2363" i="3"/>
  <c r="H2363" i="3"/>
  <c r="V2362" i="3"/>
  <c r="U2362" i="3"/>
  <c r="J2362" i="3"/>
  <c r="I2362" i="3"/>
  <c r="H2362" i="3"/>
  <c r="V2361" i="3"/>
  <c r="U2361" i="3"/>
  <c r="J2361" i="3"/>
  <c r="I2361" i="3"/>
  <c r="H2361" i="3"/>
  <c r="V2360" i="3"/>
  <c r="U2360" i="3"/>
  <c r="J2360" i="3"/>
  <c r="I2360" i="3"/>
  <c r="H2360" i="3"/>
  <c r="V2359" i="3"/>
  <c r="U2359" i="3"/>
  <c r="J2359" i="3"/>
  <c r="I2359" i="3"/>
  <c r="H2359" i="3"/>
  <c r="V2358" i="3"/>
  <c r="U2358" i="3"/>
  <c r="J2358" i="3"/>
  <c r="I2358" i="3"/>
  <c r="H2358" i="3"/>
  <c r="V2357" i="3"/>
  <c r="U2357" i="3"/>
  <c r="J2357" i="3"/>
  <c r="I2357" i="3"/>
  <c r="H2357" i="3"/>
  <c r="V2356" i="3"/>
  <c r="U2356" i="3"/>
  <c r="J2356" i="3"/>
  <c r="I2356" i="3"/>
  <c r="H2356" i="3"/>
  <c r="V2355" i="3"/>
  <c r="U2355" i="3"/>
  <c r="J2355" i="3"/>
  <c r="I2355" i="3"/>
  <c r="H2355" i="3"/>
  <c r="V2354" i="3"/>
  <c r="U2354" i="3"/>
  <c r="J2354" i="3"/>
  <c r="I2354" i="3"/>
  <c r="H2354" i="3"/>
  <c r="V2353" i="3"/>
  <c r="U2353" i="3"/>
  <c r="J2353" i="3"/>
  <c r="I2353" i="3"/>
  <c r="H2353" i="3"/>
  <c r="V2352" i="3"/>
  <c r="U2352" i="3"/>
  <c r="J2352" i="3"/>
  <c r="I2352" i="3"/>
  <c r="H2352" i="3"/>
  <c r="V2351" i="3"/>
  <c r="U2351" i="3"/>
  <c r="J2351" i="3"/>
  <c r="I2351" i="3"/>
  <c r="H2351" i="3"/>
  <c r="V2350" i="3"/>
  <c r="U2350" i="3"/>
  <c r="J2350" i="3"/>
  <c r="I2350" i="3"/>
  <c r="H2350" i="3"/>
  <c r="V2349" i="3"/>
  <c r="U2349" i="3"/>
  <c r="J2349" i="3"/>
  <c r="I2349" i="3"/>
  <c r="H2349" i="3"/>
  <c r="V2348" i="3"/>
  <c r="U2348" i="3"/>
  <c r="J2348" i="3"/>
  <c r="I2348" i="3"/>
  <c r="H2348" i="3"/>
  <c r="V2347" i="3"/>
  <c r="U2347" i="3"/>
  <c r="J2347" i="3"/>
  <c r="I2347" i="3"/>
  <c r="H2347" i="3"/>
  <c r="V2346" i="3"/>
  <c r="U2346" i="3"/>
  <c r="J2346" i="3"/>
  <c r="I2346" i="3"/>
  <c r="H2346" i="3"/>
  <c r="V2345" i="3"/>
  <c r="U2345" i="3"/>
  <c r="J2345" i="3"/>
  <c r="I2345" i="3"/>
  <c r="H2345" i="3"/>
  <c r="V2344" i="3"/>
  <c r="U2344" i="3"/>
  <c r="J2344" i="3"/>
  <c r="I2344" i="3"/>
  <c r="H2344" i="3"/>
  <c r="V2343" i="3"/>
  <c r="U2343" i="3"/>
  <c r="J2343" i="3"/>
  <c r="I2343" i="3"/>
  <c r="H2343" i="3"/>
  <c r="V2342" i="3"/>
  <c r="U2342" i="3"/>
  <c r="J2342" i="3"/>
  <c r="I2342" i="3"/>
  <c r="H2342" i="3"/>
  <c r="V2341" i="3"/>
  <c r="U2341" i="3"/>
  <c r="J2341" i="3"/>
  <c r="I2341" i="3"/>
  <c r="H2341" i="3"/>
  <c r="V2340" i="3"/>
  <c r="U2340" i="3"/>
  <c r="J2340" i="3"/>
  <c r="I2340" i="3"/>
  <c r="H2340" i="3"/>
  <c r="V2339" i="3"/>
  <c r="U2339" i="3"/>
  <c r="J2339" i="3"/>
  <c r="I2339" i="3"/>
  <c r="H2339" i="3"/>
  <c r="V2338" i="3"/>
  <c r="U2338" i="3"/>
  <c r="J2338" i="3"/>
  <c r="I2338" i="3"/>
  <c r="H2338" i="3"/>
  <c r="V2337" i="3"/>
  <c r="U2337" i="3"/>
  <c r="J2337" i="3"/>
  <c r="I2337" i="3"/>
  <c r="H2337" i="3"/>
  <c r="V2336" i="3"/>
  <c r="U2336" i="3"/>
  <c r="J2336" i="3"/>
  <c r="I2336" i="3"/>
  <c r="H2336" i="3"/>
  <c r="V2335" i="3"/>
  <c r="U2335" i="3"/>
  <c r="J2335" i="3"/>
  <c r="I2335" i="3"/>
  <c r="H2335" i="3"/>
  <c r="V2334" i="3"/>
  <c r="U2334" i="3"/>
  <c r="J2334" i="3"/>
  <c r="I2334" i="3"/>
  <c r="H2334" i="3"/>
  <c r="V2333" i="3"/>
  <c r="U2333" i="3"/>
  <c r="J2333" i="3"/>
  <c r="I2333" i="3"/>
  <c r="H2333" i="3"/>
  <c r="V2332" i="3"/>
  <c r="U2332" i="3"/>
  <c r="J2332" i="3"/>
  <c r="I2332" i="3"/>
  <c r="H2332" i="3"/>
  <c r="V2331" i="3"/>
  <c r="U2331" i="3"/>
  <c r="J2331" i="3"/>
  <c r="I2331" i="3"/>
  <c r="H2331" i="3"/>
  <c r="V2330" i="3"/>
  <c r="U2330" i="3"/>
  <c r="J2330" i="3"/>
  <c r="I2330" i="3"/>
  <c r="H2330" i="3"/>
  <c r="V2329" i="3"/>
  <c r="U2329" i="3"/>
  <c r="J2329" i="3"/>
  <c r="I2329" i="3"/>
  <c r="H2329" i="3"/>
  <c r="V2328" i="3"/>
  <c r="U2328" i="3"/>
  <c r="J2328" i="3"/>
  <c r="I2328" i="3"/>
  <c r="H2328" i="3"/>
  <c r="V2327" i="3"/>
  <c r="U2327" i="3"/>
  <c r="J2327" i="3"/>
  <c r="I2327" i="3"/>
  <c r="H2327" i="3"/>
  <c r="V2326" i="3"/>
  <c r="U2326" i="3"/>
  <c r="J2326" i="3"/>
  <c r="I2326" i="3"/>
  <c r="H2326" i="3"/>
  <c r="V2325" i="3"/>
  <c r="U2325" i="3"/>
  <c r="J2325" i="3"/>
  <c r="I2325" i="3"/>
  <c r="H2325" i="3"/>
  <c r="V2324" i="3"/>
  <c r="U2324" i="3"/>
  <c r="J2324" i="3"/>
  <c r="I2324" i="3"/>
  <c r="H2324" i="3"/>
  <c r="V2323" i="3"/>
  <c r="U2323" i="3"/>
  <c r="J2323" i="3"/>
  <c r="I2323" i="3"/>
  <c r="H2323" i="3"/>
  <c r="V2322" i="3"/>
  <c r="U2322" i="3"/>
  <c r="J2322" i="3"/>
  <c r="I2322" i="3"/>
  <c r="H2322" i="3"/>
  <c r="V2321" i="3"/>
  <c r="U2321" i="3"/>
  <c r="J2321" i="3"/>
  <c r="I2321" i="3"/>
  <c r="H2321" i="3"/>
  <c r="V2320" i="3"/>
  <c r="U2320" i="3"/>
  <c r="J2320" i="3"/>
  <c r="I2320" i="3"/>
  <c r="H2320" i="3"/>
  <c r="V2319" i="3"/>
  <c r="U2319" i="3"/>
  <c r="J2319" i="3"/>
  <c r="I2319" i="3"/>
  <c r="H2319" i="3"/>
  <c r="V2318" i="3"/>
  <c r="U2318" i="3"/>
  <c r="J2318" i="3"/>
  <c r="I2318" i="3"/>
  <c r="H2318" i="3"/>
  <c r="V2317" i="3"/>
  <c r="U2317" i="3"/>
  <c r="J2317" i="3"/>
  <c r="I2317" i="3"/>
  <c r="H2317" i="3"/>
  <c r="V2316" i="3"/>
  <c r="U2316" i="3"/>
  <c r="J2316" i="3"/>
  <c r="I2316" i="3"/>
  <c r="H2316" i="3"/>
  <c r="V2315" i="3"/>
  <c r="U2315" i="3"/>
  <c r="J2315" i="3"/>
  <c r="I2315" i="3"/>
  <c r="H2315" i="3"/>
  <c r="V2314" i="3"/>
  <c r="U2314" i="3"/>
  <c r="J2314" i="3"/>
  <c r="I2314" i="3"/>
  <c r="H2314" i="3"/>
  <c r="V2313" i="3"/>
  <c r="U2313" i="3"/>
  <c r="J2313" i="3"/>
  <c r="I2313" i="3"/>
  <c r="H2313" i="3"/>
  <c r="V2312" i="3"/>
  <c r="U2312" i="3"/>
  <c r="J2312" i="3"/>
  <c r="I2312" i="3"/>
  <c r="H2312" i="3"/>
  <c r="V2311" i="3"/>
  <c r="U2311" i="3"/>
  <c r="J2311" i="3"/>
  <c r="I2311" i="3"/>
  <c r="H2311" i="3"/>
  <c r="V2310" i="3"/>
  <c r="U2310" i="3"/>
  <c r="J2310" i="3"/>
  <c r="I2310" i="3"/>
  <c r="H2310" i="3"/>
  <c r="V2309" i="3"/>
  <c r="U2309" i="3"/>
  <c r="J2309" i="3"/>
  <c r="I2309" i="3"/>
  <c r="H2309" i="3"/>
  <c r="V2308" i="3"/>
  <c r="U2308" i="3"/>
  <c r="J2308" i="3"/>
  <c r="I2308" i="3"/>
  <c r="H2308" i="3"/>
  <c r="V2307" i="3"/>
  <c r="U2307" i="3"/>
  <c r="J2307" i="3"/>
  <c r="I2307" i="3"/>
  <c r="H2307" i="3"/>
  <c r="V2306" i="3"/>
  <c r="U2306" i="3"/>
  <c r="J2306" i="3"/>
  <c r="I2306" i="3"/>
  <c r="H2306" i="3"/>
  <c r="V2305" i="3"/>
  <c r="U2305" i="3"/>
  <c r="J2305" i="3"/>
  <c r="I2305" i="3"/>
  <c r="H2305" i="3"/>
  <c r="V2304" i="3"/>
  <c r="U2304" i="3"/>
  <c r="J2304" i="3"/>
  <c r="I2304" i="3"/>
  <c r="H2304" i="3"/>
  <c r="V2303" i="3"/>
  <c r="U2303" i="3"/>
  <c r="J2303" i="3"/>
  <c r="I2303" i="3"/>
  <c r="H2303" i="3"/>
  <c r="V2302" i="3"/>
  <c r="U2302" i="3"/>
  <c r="J2302" i="3"/>
  <c r="I2302" i="3"/>
  <c r="H2302" i="3"/>
  <c r="V2301" i="3"/>
  <c r="U2301" i="3"/>
  <c r="J2301" i="3"/>
  <c r="I2301" i="3"/>
  <c r="H2301" i="3"/>
  <c r="V2300" i="3"/>
  <c r="U2300" i="3"/>
  <c r="J2300" i="3"/>
  <c r="I2300" i="3"/>
  <c r="H2300" i="3"/>
  <c r="V2299" i="3"/>
  <c r="U2299" i="3"/>
  <c r="J2299" i="3"/>
  <c r="I2299" i="3"/>
  <c r="H2299" i="3"/>
  <c r="V2298" i="3"/>
  <c r="U2298" i="3"/>
  <c r="J2298" i="3"/>
  <c r="I2298" i="3"/>
  <c r="H2298" i="3"/>
  <c r="V2297" i="3"/>
  <c r="U2297" i="3"/>
  <c r="J2297" i="3"/>
  <c r="I2297" i="3"/>
  <c r="H2297" i="3"/>
  <c r="V2296" i="3"/>
  <c r="U2296" i="3"/>
  <c r="J2296" i="3"/>
  <c r="I2296" i="3"/>
  <c r="H2296" i="3"/>
  <c r="V2295" i="3"/>
  <c r="U2295" i="3"/>
  <c r="J2295" i="3"/>
  <c r="I2295" i="3"/>
  <c r="H2295" i="3"/>
  <c r="V2294" i="3"/>
  <c r="U2294" i="3"/>
  <c r="J2294" i="3"/>
  <c r="I2294" i="3"/>
  <c r="H2294" i="3"/>
  <c r="V2293" i="3"/>
  <c r="U2293" i="3"/>
  <c r="J2293" i="3"/>
  <c r="I2293" i="3"/>
  <c r="H2293" i="3"/>
  <c r="V2292" i="3"/>
  <c r="U2292" i="3"/>
  <c r="J2292" i="3"/>
  <c r="I2292" i="3"/>
  <c r="H2292" i="3"/>
  <c r="V2291" i="3"/>
  <c r="U2291" i="3"/>
  <c r="J2291" i="3"/>
  <c r="I2291" i="3"/>
  <c r="H2291" i="3"/>
  <c r="V2290" i="3"/>
  <c r="U2290" i="3"/>
  <c r="J2290" i="3"/>
  <c r="I2290" i="3"/>
  <c r="H2290" i="3"/>
  <c r="V2289" i="3"/>
  <c r="U2289" i="3"/>
  <c r="J2289" i="3"/>
  <c r="I2289" i="3"/>
  <c r="H2289" i="3"/>
  <c r="V2288" i="3"/>
  <c r="U2288" i="3"/>
  <c r="J2288" i="3"/>
  <c r="I2288" i="3"/>
  <c r="H2288" i="3"/>
  <c r="V2287" i="3"/>
  <c r="U2287" i="3"/>
  <c r="J2287" i="3"/>
  <c r="I2287" i="3"/>
  <c r="H2287" i="3"/>
  <c r="V2286" i="3"/>
  <c r="U2286" i="3"/>
  <c r="J2286" i="3"/>
  <c r="I2286" i="3"/>
  <c r="H2286" i="3"/>
  <c r="V2285" i="3"/>
  <c r="U2285" i="3"/>
  <c r="J2285" i="3"/>
  <c r="I2285" i="3"/>
  <c r="H2285" i="3"/>
  <c r="V2284" i="3"/>
  <c r="U2284" i="3"/>
  <c r="J2284" i="3"/>
  <c r="I2284" i="3"/>
  <c r="H2284" i="3"/>
  <c r="V2283" i="3"/>
  <c r="U2283" i="3"/>
  <c r="J2283" i="3"/>
  <c r="I2283" i="3"/>
  <c r="H2283" i="3"/>
  <c r="V2282" i="3"/>
  <c r="U2282" i="3"/>
  <c r="J2282" i="3"/>
  <c r="I2282" i="3"/>
  <c r="H2282" i="3"/>
  <c r="V2281" i="3"/>
  <c r="U2281" i="3"/>
  <c r="J2281" i="3"/>
  <c r="I2281" i="3"/>
  <c r="H2281" i="3"/>
  <c r="V2280" i="3"/>
  <c r="U2280" i="3"/>
  <c r="J2280" i="3"/>
  <c r="I2280" i="3"/>
  <c r="H2280" i="3"/>
  <c r="V2279" i="3"/>
  <c r="U2279" i="3"/>
  <c r="J2279" i="3"/>
  <c r="I2279" i="3"/>
  <c r="H2279" i="3"/>
  <c r="V2278" i="3"/>
  <c r="U2278" i="3"/>
  <c r="J2278" i="3"/>
  <c r="I2278" i="3"/>
  <c r="H2278" i="3"/>
  <c r="V2277" i="3"/>
  <c r="U2277" i="3"/>
  <c r="J2277" i="3"/>
  <c r="I2277" i="3"/>
  <c r="H2277" i="3"/>
  <c r="V2276" i="3"/>
  <c r="U2276" i="3"/>
  <c r="J2276" i="3"/>
  <c r="I2276" i="3"/>
  <c r="H2276" i="3"/>
  <c r="V2275" i="3"/>
  <c r="U2275" i="3"/>
  <c r="J2275" i="3"/>
  <c r="I2275" i="3"/>
  <c r="H2275" i="3"/>
  <c r="V2274" i="3"/>
  <c r="U2274" i="3"/>
  <c r="J2274" i="3"/>
  <c r="I2274" i="3"/>
  <c r="H2274" i="3"/>
  <c r="V2273" i="3"/>
  <c r="U2273" i="3"/>
  <c r="J2273" i="3"/>
  <c r="I2273" i="3"/>
  <c r="H2273" i="3"/>
  <c r="V2272" i="3"/>
  <c r="U2272" i="3"/>
  <c r="J2272" i="3"/>
  <c r="I2272" i="3"/>
  <c r="H2272" i="3"/>
  <c r="V2271" i="3"/>
  <c r="U2271" i="3"/>
  <c r="J2271" i="3"/>
  <c r="I2271" i="3"/>
  <c r="H2271" i="3"/>
  <c r="V2270" i="3"/>
  <c r="U2270" i="3"/>
  <c r="J2270" i="3"/>
  <c r="I2270" i="3"/>
  <c r="H2270" i="3"/>
  <c r="V2269" i="3"/>
  <c r="U2269" i="3"/>
  <c r="J2269" i="3"/>
  <c r="I2269" i="3"/>
  <c r="H2269" i="3"/>
  <c r="V2268" i="3"/>
  <c r="U2268" i="3"/>
  <c r="J2268" i="3"/>
  <c r="I2268" i="3"/>
  <c r="H2268" i="3"/>
  <c r="V2267" i="3"/>
  <c r="U2267" i="3"/>
  <c r="J2267" i="3"/>
  <c r="I2267" i="3"/>
  <c r="H2267" i="3"/>
  <c r="V2266" i="3"/>
  <c r="U2266" i="3"/>
  <c r="J2266" i="3"/>
  <c r="I2266" i="3"/>
  <c r="H2266" i="3"/>
  <c r="V2265" i="3"/>
  <c r="U2265" i="3"/>
  <c r="J2265" i="3"/>
  <c r="I2265" i="3"/>
  <c r="H2265" i="3"/>
  <c r="V2264" i="3"/>
  <c r="U2264" i="3"/>
  <c r="J2264" i="3"/>
  <c r="I2264" i="3"/>
  <c r="H2264" i="3"/>
  <c r="V2263" i="3"/>
  <c r="U2263" i="3"/>
  <c r="J2263" i="3"/>
  <c r="I2263" i="3"/>
  <c r="H2263" i="3"/>
  <c r="V2262" i="3"/>
  <c r="U2262" i="3"/>
  <c r="J2262" i="3"/>
  <c r="I2262" i="3"/>
  <c r="H2262" i="3"/>
  <c r="V2261" i="3"/>
  <c r="U2261" i="3"/>
  <c r="J2261" i="3"/>
  <c r="I2261" i="3"/>
  <c r="H2261" i="3"/>
  <c r="V2260" i="3"/>
  <c r="U2260" i="3"/>
  <c r="J2260" i="3"/>
  <c r="I2260" i="3"/>
  <c r="H2260" i="3"/>
  <c r="V2259" i="3"/>
  <c r="U2259" i="3"/>
  <c r="J2259" i="3"/>
  <c r="I2259" i="3"/>
  <c r="H2259" i="3"/>
  <c r="V2258" i="3"/>
  <c r="U2258" i="3"/>
  <c r="J2258" i="3"/>
  <c r="I2258" i="3"/>
  <c r="H2258" i="3"/>
  <c r="V2257" i="3"/>
  <c r="U2257" i="3"/>
  <c r="J2257" i="3"/>
  <c r="I2257" i="3"/>
  <c r="H2257" i="3"/>
  <c r="V2256" i="3"/>
  <c r="U2256" i="3"/>
  <c r="J2256" i="3"/>
  <c r="I2256" i="3"/>
  <c r="H2256" i="3"/>
  <c r="V2255" i="3"/>
  <c r="U2255" i="3"/>
  <c r="J2255" i="3"/>
  <c r="I2255" i="3"/>
  <c r="H2255" i="3"/>
  <c r="V2254" i="3"/>
  <c r="U2254" i="3"/>
  <c r="J2254" i="3"/>
  <c r="I2254" i="3"/>
  <c r="H2254" i="3"/>
  <c r="V2253" i="3"/>
  <c r="U2253" i="3"/>
  <c r="J2253" i="3"/>
  <c r="I2253" i="3"/>
  <c r="H2253" i="3"/>
  <c r="V2252" i="3"/>
  <c r="U2252" i="3"/>
  <c r="J2252" i="3"/>
  <c r="I2252" i="3"/>
  <c r="H2252" i="3"/>
  <c r="V2251" i="3"/>
  <c r="U2251" i="3"/>
  <c r="J2251" i="3"/>
  <c r="I2251" i="3"/>
  <c r="H2251" i="3"/>
  <c r="V2250" i="3"/>
  <c r="U2250" i="3"/>
  <c r="J2250" i="3"/>
  <c r="I2250" i="3"/>
  <c r="H2250" i="3"/>
  <c r="V2249" i="3"/>
  <c r="U2249" i="3"/>
  <c r="J2249" i="3"/>
  <c r="I2249" i="3"/>
  <c r="H2249" i="3"/>
  <c r="V2248" i="3"/>
  <c r="U2248" i="3"/>
  <c r="J2248" i="3"/>
  <c r="I2248" i="3"/>
  <c r="H2248" i="3"/>
  <c r="V2247" i="3"/>
  <c r="U2247" i="3"/>
  <c r="J2247" i="3"/>
  <c r="I2247" i="3"/>
  <c r="H2247" i="3"/>
  <c r="V2246" i="3"/>
  <c r="U2246" i="3"/>
  <c r="J2246" i="3"/>
  <c r="I2246" i="3"/>
  <c r="H2246" i="3"/>
  <c r="V2245" i="3"/>
  <c r="U2245" i="3"/>
  <c r="J2245" i="3"/>
  <c r="I2245" i="3"/>
  <c r="H2245" i="3"/>
  <c r="V2244" i="3"/>
  <c r="U2244" i="3"/>
  <c r="J2244" i="3"/>
  <c r="I2244" i="3"/>
  <c r="H2244" i="3"/>
  <c r="V2243" i="3"/>
  <c r="U2243" i="3"/>
  <c r="J2243" i="3"/>
  <c r="I2243" i="3"/>
  <c r="H2243" i="3"/>
  <c r="V2242" i="3"/>
  <c r="U2242" i="3"/>
  <c r="J2242" i="3"/>
  <c r="I2242" i="3"/>
  <c r="H2242" i="3"/>
  <c r="V2241" i="3"/>
  <c r="U2241" i="3"/>
  <c r="J2241" i="3"/>
  <c r="I2241" i="3"/>
  <c r="H2241" i="3"/>
  <c r="V2240" i="3"/>
  <c r="U2240" i="3"/>
  <c r="J2240" i="3"/>
  <c r="I2240" i="3"/>
  <c r="H2240" i="3"/>
  <c r="V2239" i="3"/>
  <c r="U2239" i="3"/>
  <c r="J2239" i="3"/>
  <c r="I2239" i="3"/>
  <c r="H2239" i="3"/>
  <c r="V2238" i="3"/>
  <c r="U2238" i="3"/>
  <c r="J2238" i="3"/>
  <c r="I2238" i="3"/>
  <c r="H2238" i="3"/>
  <c r="V2237" i="3"/>
  <c r="U2237" i="3"/>
  <c r="J2237" i="3"/>
  <c r="I2237" i="3"/>
  <c r="H2237" i="3"/>
  <c r="V2236" i="3"/>
  <c r="U2236" i="3"/>
  <c r="J2236" i="3"/>
  <c r="I2236" i="3"/>
  <c r="H2236" i="3"/>
  <c r="V2235" i="3"/>
  <c r="U2235" i="3"/>
  <c r="J2235" i="3"/>
  <c r="I2235" i="3"/>
  <c r="H2235" i="3"/>
  <c r="V2234" i="3"/>
  <c r="U2234" i="3"/>
  <c r="J2234" i="3"/>
  <c r="I2234" i="3"/>
  <c r="H2234" i="3"/>
  <c r="V2233" i="3"/>
  <c r="U2233" i="3"/>
  <c r="J2233" i="3"/>
  <c r="I2233" i="3"/>
  <c r="H2233" i="3"/>
  <c r="V2232" i="3"/>
  <c r="U2232" i="3"/>
  <c r="J2232" i="3"/>
  <c r="I2232" i="3"/>
  <c r="H2232" i="3"/>
  <c r="V2231" i="3"/>
  <c r="U2231" i="3"/>
  <c r="J2231" i="3"/>
  <c r="I2231" i="3"/>
  <c r="H2231" i="3"/>
  <c r="V2230" i="3"/>
  <c r="U2230" i="3"/>
  <c r="J2230" i="3"/>
  <c r="I2230" i="3"/>
  <c r="H2230" i="3"/>
  <c r="V2229" i="3"/>
  <c r="U2229" i="3"/>
  <c r="J2229" i="3"/>
  <c r="I2229" i="3"/>
  <c r="H2229" i="3"/>
  <c r="V2228" i="3"/>
  <c r="U2228" i="3"/>
  <c r="J2228" i="3"/>
  <c r="I2228" i="3"/>
  <c r="H2228" i="3"/>
  <c r="V2227" i="3"/>
  <c r="U2227" i="3"/>
  <c r="J2227" i="3"/>
  <c r="I2227" i="3"/>
  <c r="H2227" i="3"/>
  <c r="V2226" i="3"/>
  <c r="U2226" i="3"/>
  <c r="J2226" i="3"/>
  <c r="I2226" i="3"/>
  <c r="H2226" i="3"/>
  <c r="V2225" i="3"/>
  <c r="U2225" i="3"/>
  <c r="J2225" i="3"/>
  <c r="I2225" i="3"/>
  <c r="H2225" i="3"/>
  <c r="V2224" i="3"/>
  <c r="U2224" i="3"/>
  <c r="J2224" i="3"/>
  <c r="I2224" i="3"/>
  <c r="H2224" i="3"/>
  <c r="V2223" i="3"/>
  <c r="U2223" i="3"/>
  <c r="J2223" i="3"/>
  <c r="I2223" i="3"/>
  <c r="H2223" i="3"/>
  <c r="V2222" i="3"/>
  <c r="U2222" i="3"/>
  <c r="J2222" i="3"/>
  <c r="I2222" i="3"/>
  <c r="H2222" i="3"/>
  <c r="V2221" i="3"/>
  <c r="U2221" i="3"/>
  <c r="J2221" i="3"/>
  <c r="I2221" i="3"/>
  <c r="H2221" i="3"/>
  <c r="V2220" i="3"/>
  <c r="U2220" i="3"/>
  <c r="J2220" i="3"/>
  <c r="I2220" i="3"/>
  <c r="H2220" i="3"/>
  <c r="V2219" i="3"/>
  <c r="U2219" i="3"/>
  <c r="J2219" i="3"/>
  <c r="I2219" i="3"/>
  <c r="H2219" i="3"/>
  <c r="V2218" i="3"/>
  <c r="U2218" i="3"/>
  <c r="J2218" i="3"/>
  <c r="I2218" i="3"/>
  <c r="H2218" i="3"/>
  <c r="V2217" i="3"/>
  <c r="U2217" i="3"/>
  <c r="J2217" i="3"/>
  <c r="I2217" i="3"/>
  <c r="H2217" i="3"/>
  <c r="V2216" i="3"/>
  <c r="U2216" i="3"/>
  <c r="J2216" i="3"/>
  <c r="I2216" i="3"/>
  <c r="H2216" i="3"/>
  <c r="V2215" i="3"/>
  <c r="U2215" i="3"/>
  <c r="J2215" i="3"/>
  <c r="I2215" i="3"/>
  <c r="H2215" i="3"/>
  <c r="V2214" i="3"/>
  <c r="U2214" i="3"/>
  <c r="J2214" i="3"/>
  <c r="I2214" i="3"/>
  <c r="H2214" i="3"/>
  <c r="V2213" i="3"/>
  <c r="U2213" i="3"/>
  <c r="J2213" i="3"/>
  <c r="I2213" i="3"/>
  <c r="H2213" i="3"/>
  <c r="V2212" i="3"/>
  <c r="U2212" i="3"/>
  <c r="J2212" i="3"/>
  <c r="I2212" i="3"/>
  <c r="H2212" i="3"/>
  <c r="V2211" i="3"/>
  <c r="U2211" i="3"/>
  <c r="J2211" i="3"/>
  <c r="I2211" i="3"/>
  <c r="H2211" i="3"/>
  <c r="V2210" i="3"/>
  <c r="U2210" i="3"/>
  <c r="J2210" i="3"/>
  <c r="I2210" i="3"/>
  <c r="H2210" i="3"/>
  <c r="V2209" i="3"/>
  <c r="U2209" i="3"/>
  <c r="J2209" i="3"/>
  <c r="I2209" i="3"/>
  <c r="H2209" i="3"/>
  <c r="V2208" i="3"/>
  <c r="U2208" i="3"/>
  <c r="J2208" i="3"/>
  <c r="I2208" i="3"/>
  <c r="H2208" i="3"/>
  <c r="V2207" i="3"/>
  <c r="U2207" i="3"/>
  <c r="J2207" i="3"/>
  <c r="I2207" i="3"/>
  <c r="H2207" i="3"/>
  <c r="V2206" i="3"/>
  <c r="U2206" i="3"/>
  <c r="J2206" i="3"/>
  <c r="I2206" i="3"/>
  <c r="H2206" i="3"/>
  <c r="V2205" i="3"/>
  <c r="U2205" i="3"/>
  <c r="J2205" i="3"/>
  <c r="I2205" i="3"/>
  <c r="H2205" i="3"/>
  <c r="V2204" i="3"/>
  <c r="U2204" i="3"/>
  <c r="J2204" i="3"/>
  <c r="I2204" i="3"/>
  <c r="H2204" i="3"/>
  <c r="V2203" i="3"/>
  <c r="U2203" i="3"/>
  <c r="J2203" i="3"/>
  <c r="I2203" i="3"/>
  <c r="H2203" i="3"/>
  <c r="V2202" i="3"/>
  <c r="U2202" i="3"/>
  <c r="J2202" i="3"/>
  <c r="I2202" i="3"/>
  <c r="H2202" i="3"/>
  <c r="V2201" i="3"/>
  <c r="U2201" i="3"/>
  <c r="J2201" i="3"/>
  <c r="I2201" i="3"/>
  <c r="H2201" i="3"/>
  <c r="V2200" i="3"/>
  <c r="U2200" i="3"/>
  <c r="J2200" i="3"/>
  <c r="I2200" i="3"/>
  <c r="H2200" i="3"/>
  <c r="V2199" i="3"/>
  <c r="U2199" i="3"/>
  <c r="J2199" i="3"/>
  <c r="I2199" i="3"/>
  <c r="H2199" i="3"/>
  <c r="V2198" i="3"/>
  <c r="U2198" i="3"/>
  <c r="J2198" i="3"/>
  <c r="I2198" i="3"/>
  <c r="H2198" i="3"/>
  <c r="V2197" i="3"/>
  <c r="U2197" i="3"/>
  <c r="J2197" i="3"/>
  <c r="I2197" i="3"/>
  <c r="H2197" i="3"/>
  <c r="V2196" i="3"/>
  <c r="U2196" i="3"/>
  <c r="J2196" i="3"/>
  <c r="I2196" i="3"/>
  <c r="H2196" i="3"/>
  <c r="V2195" i="3"/>
  <c r="U2195" i="3"/>
  <c r="J2195" i="3"/>
  <c r="I2195" i="3"/>
  <c r="H2195" i="3"/>
  <c r="V2194" i="3"/>
  <c r="U2194" i="3"/>
  <c r="J2194" i="3"/>
  <c r="I2194" i="3"/>
  <c r="H2194" i="3"/>
  <c r="V2193" i="3"/>
  <c r="U2193" i="3"/>
  <c r="J2193" i="3"/>
  <c r="I2193" i="3"/>
  <c r="H2193" i="3"/>
  <c r="V2192" i="3"/>
  <c r="U2192" i="3"/>
  <c r="J2192" i="3"/>
  <c r="I2192" i="3"/>
  <c r="H2192" i="3"/>
  <c r="V2191" i="3"/>
  <c r="U2191" i="3"/>
  <c r="J2191" i="3"/>
  <c r="I2191" i="3"/>
  <c r="H2191" i="3"/>
  <c r="V2190" i="3"/>
  <c r="U2190" i="3"/>
  <c r="J2190" i="3"/>
  <c r="I2190" i="3"/>
  <c r="H2190" i="3"/>
  <c r="V2189" i="3"/>
  <c r="U2189" i="3"/>
  <c r="J2189" i="3"/>
  <c r="I2189" i="3"/>
  <c r="H2189" i="3"/>
  <c r="V2188" i="3"/>
  <c r="U2188" i="3"/>
  <c r="J2188" i="3"/>
  <c r="I2188" i="3"/>
  <c r="H2188" i="3"/>
  <c r="V2187" i="3"/>
  <c r="U2187" i="3"/>
  <c r="J2187" i="3"/>
  <c r="I2187" i="3"/>
  <c r="H2187" i="3"/>
  <c r="V2186" i="3"/>
  <c r="U2186" i="3"/>
  <c r="J2186" i="3"/>
  <c r="I2186" i="3"/>
  <c r="H2186" i="3"/>
  <c r="V2185" i="3"/>
  <c r="U2185" i="3"/>
  <c r="J2185" i="3"/>
  <c r="I2185" i="3"/>
  <c r="H2185" i="3"/>
  <c r="V2184" i="3"/>
  <c r="U2184" i="3"/>
  <c r="J2184" i="3"/>
  <c r="I2184" i="3"/>
  <c r="H2184" i="3"/>
  <c r="V2183" i="3"/>
  <c r="U2183" i="3"/>
  <c r="J2183" i="3"/>
  <c r="I2183" i="3"/>
  <c r="H2183" i="3"/>
  <c r="V2182" i="3"/>
  <c r="U2182" i="3"/>
  <c r="J2182" i="3"/>
  <c r="I2182" i="3"/>
  <c r="H2182" i="3"/>
  <c r="V2181" i="3"/>
  <c r="U2181" i="3"/>
  <c r="J2181" i="3"/>
  <c r="I2181" i="3"/>
  <c r="H2181" i="3"/>
  <c r="V2180" i="3"/>
  <c r="U2180" i="3"/>
  <c r="J2180" i="3"/>
  <c r="I2180" i="3"/>
  <c r="H2180" i="3"/>
  <c r="V2179" i="3"/>
  <c r="U2179" i="3"/>
  <c r="J2179" i="3"/>
  <c r="I2179" i="3"/>
  <c r="H2179" i="3"/>
  <c r="V2178" i="3"/>
  <c r="U2178" i="3"/>
  <c r="J2178" i="3"/>
  <c r="I2178" i="3"/>
  <c r="H2178" i="3"/>
  <c r="V2177" i="3"/>
  <c r="U2177" i="3"/>
  <c r="J2177" i="3"/>
  <c r="I2177" i="3"/>
  <c r="H2177" i="3"/>
  <c r="V2176" i="3"/>
  <c r="U2176" i="3"/>
  <c r="J2176" i="3"/>
  <c r="I2176" i="3"/>
  <c r="H2176" i="3"/>
  <c r="V2175" i="3"/>
  <c r="U2175" i="3"/>
  <c r="J2175" i="3"/>
  <c r="I2175" i="3"/>
  <c r="H2175" i="3"/>
  <c r="V2174" i="3"/>
  <c r="U2174" i="3"/>
  <c r="J2174" i="3"/>
  <c r="I2174" i="3"/>
  <c r="H2174" i="3"/>
  <c r="V2173" i="3"/>
  <c r="U2173" i="3"/>
  <c r="J2173" i="3"/>
  <c r="I2173" i="3"/>
  <c r="H2173" i="3"/>
  <c r="V2172" i="3"/>
  <c r="U2172" i="3"/>
  <c r="J2172" i="3"/>
  <c r="I2172" i="3"/>
  <c r="H2172" i="3"/>
  <c r="V2171" i="3"/>
  <c r="U2171" i="3"/>
  <c r="J2171" i="3"/>
  <c r="I2171" i="3"/>
  <c r="H2171" i="3"/>
  <c r="V2170" i="3"/>
  <c r="U2170" i="3"/>
  <c r="J2170" i="3"/>
  <c r="I2170" i="3"/>
  <c r="H2170" i="3"/>
  <c r="V2169" i="3"/>
  <c r="U2169" i="3"/>
  <c r="J2169" i="3"/>
  <c r="I2169" i="3"/>
  <c r="H2169" i="3"/>
  <c r="V2168" i="3"/>
  <c r="U2168" i="3"/>
  <c r="J2168" i="3"/>
  <c r="I2168" i="3"/>
  <c r="H2168" i="3"/>
  <c r="V2167" i="3"/>
  <c r="U2167" i="3"/>
  <c r="J2167" i="3"/>
  <c r="I2167" i="3"/>
  <c r="H2167" i="3"/>
  <c r="V2166" i="3"/>
  <c r="U2166" i="3"/>
  <c r="J2166" i="3"/>
  <c r="I2166" i="3"/>
  <c r="H2166" i="3"/>
  <c r="V2165" i="3"/>
  <c r="U2165" i="3"/>
  <c r="J2165" i="3"/>
  <c r="I2165" i="3"/>
  <c r="H2165" i="3"/>
  <c r="V2164" i="3"/>
  <c r="U2164" i="3"/>
  <c r="J2164" i="3"/>
  <c r="I2164" i="3"/>
  <c r="H2164" i="3"/>
  <c r="V2163" i="3"/>
  <c r="U2163" i="3"/>
  <c r="J2163" i="3"/>
  <c r="I2163" i="3"/>
  <c r="H2163" i="3"/>
  <c r="V2162" i="3"/>
  <c r="U2162" i="3"/>
  <c r="J2162" i="3"/>
  <c r="I2162" i="3"/>
  <c r="H2162" i="3"/>
  <c r="V2161" i="3"/>
  <c r="U2161" i="3"/>
  <c r="J2161" i="3"/>
  <c r="I2161" i="3"/>
  <c r="H2161" i="3"/>
  <c r="V2160" i="3"/>
  <c r="U2160" i="3"/>
  <c r="J2160" i="3"/>
  <c r="I2160" i="3"/>
  <c r="H2160" i="3"/>
  <c r="V2159" i="3"/>
  <c r="U2159" i="3"/>
  <c r="J2159" i="3"/>
  <c r="I2159" i="3"/>
  <c r="H2159" i="3"/>
  <c r="V2158" i="3"/>
  <c r="U2158" i="3"/>
  <c r="J2158" i="3"/>
  <c r="I2158" i="3"/>
  <c r="H2158" i="3"/>
  <c r="V2157" i="3"/>
  <c r="U2157" i="3"/>
  <c r="J2157" i="3"/>
  <c r="I2157" i="3"/>
  <c r="H2157" i="3"/>
  <c r="V2156" i="3"/>
  <c r="U2156" i="3"/>
  <c r="J2156" i="3"/>
  <c r="I2156" i="3"/>
  <c r="H2156" i="3"/>
  <c r="V2155" i="3"/>
  <c r="U2155" i="3"/>
  <c r="J2155" i="3"/>
  <c r="I2155" i="3"/>
  <c r="H2155" i="3"/>
  <c r="V2154" i="3"/>
  <c r="U2154" i="3"/>
  <c r="J2154" i="3"/>
  <c r="I2154" i="3"/>
  <c r="H2154" i="3"/>
  <c r="V2153" i="3"/>
  <c r="U2153" i="3"/>
  <c r="J2153" i="3"/>
  <c r="I2153" i="3"/>
  <c r="H2153" i="3"/>
  <c r="V2152" i="3"/>
  <c r="U2152" i="3"/>
  <c r="J2152" i="3"/>
  <c r="I2152" i="3"/>
  <c r="H2152" i="3"/>
  <c r="V2151" i="3"/>
  <c r="U2151" i="3"/>
  <c r="J2151" i="3"/>
  <c r="I2151" i="3"/>
  <c r="H2151" i="3"/>
  <c r="V2150" i="3"/>
  <c r="U2150" i="3"/>
  <c r="J2150" i="3"/>
  <c r="I2150" i="3"/>
  <c r="H2150" i="3"/>
  <c r="V2149" i="3"/>
  <c r="U2149" i="3"/>
  <c r="J2149" i="3"/>
  <c r="I2149" i="3"/>
  <c r="H2149" i="3"/>
  <c r="V2148" i="3"/>
  <c r="U2148" i="3"/>
  <c r="J2148" i="3"/>
  <c r="I2148" i="3"/>
  <c r="H2148" i="3"/>
  <c r="V2147" i="3"/>
  <c r="U2147" i="3"/>
  <c r="J2147" i="3"/>
  <c r="I2147" i="3"/>
  <c r="H2147" i="3"/>
  <c r="V2146" i="3"/>
  <c r="U2146" i="3"/>
  <c r="J2146" i="3"/>
  <c r="I2146" i="3"/>
  <c r="H2146" i="3"/>
  <c r="V2145" i="3"/>
  <c r="U2145" i="3"/>
  <c r="J2145" i="3"/>
  <c r="I2145" i="3"/>
  <c r="H2145" i="3"/>
  <c r="V2144" i="3"/>
  <c r="U2144" i="3"/>
  <c r="J2144" i="3"/>
  <c r="I2144" i="3"/>
  <c r="H2144" i="3"/>
  <c r="V2143" i="3"/>
  <c r="U2143" i="3"/>
  <c r="J2143" i="3"/>
  <c r="I2143" i="3"/>
  <c r="H2143" i="3"/>
  <c r="V2142" i="3"/>
  <c r="U2142" i="3"/>
  <c r="J2142" i="3"/>
  <c r="I2142" i="3"/>
  <c r="H2142" i="3"/>
  <c r="V2141" i="3"/>
  <c r="U2141" i="3"/>
  <c r="J2141" i="3"/>
  <c r="I2141" i="3"/>
  <c r="H2141" i="3"/>
  <c r="V2140" i="3"/>
  <c r="U2140" i="3"/>
  <c r="J2140" i="3"/>
  <c r="I2140" i="3"/>
  <c r="H2140" i="3"/>
  <c r="V2139" i="3"/>
  <c r="U2139" i="3"/>
  <c r="J2139" i="3"/>
  <c r="I2139" i="3"/>
  <c r="H2139" i="3"/>
  <c r="V2138" i="3"/>
  <c r="U2138" i="3"/>
  <c r="J2138" i="3"/>
  <c r="I2138" i="3"/>
  <c r="H2138" i="3"/>
  <c r="V2137" i="3"/>
  <c r="U2137" i="3"/>
  <c r="J2137" i="3"/>
  <c r="I2137" i="3"/>
  <c r="H2137" i="3"/>
  <c r="V2136" i="3"/>
  <c r="U2136" i="3"/>
  <c r="J2136" i="3"/>
  <c r="I2136" i="3"/>
  <c r="H2136" i="3"/>
  <c r="V2135" i="3"/>
  <c r="U2135" i="3"/>
  <c r="J2135" i="3"/>
  <c r="I2135" i="3"/>
  <c r="H2135" i="3"/>
  <c r="V2134" i="3"/>
  <c r="U2134" i="3"/>
  <c r="J2134" i="3"/>
  <c r="I2134" i="3"/>
  <c r="H2134" i="3"/>
  <c r="V2133" i="3"/>
  <c r="U2133" i="3"/>
  <c r="J2133" i="3"/>
  <c r="I2133" i="3"/>
  <c r="H2133" i="3"/>
  <c r="V2132" i="3"/>
  <c r="U2132" i="3"/>
  <c r="J2132" i="3"/>
  <c r="I2132" i="3"/>
  <c r="H2132" i="3"/>
  <c r="V2131" i="3"/>
  <c r="U2131" i="3"/>
  <c r="J2131" i="3"/>
  <c r="I2131" i="3"/>
  <c r="H2131" i="3"/>
  <c r="V2130" i="3"/>
  <c r="U2130" i="3"/>
  <c r="J2130" i="3"/>
  <c r="I2130" i="3"/>
  <c r="H2130" i="3"/>
  <c r="V2129" i="3"/>
  <c r="U2129" i="3"/>
  <c r="J2129" i="3"/>
  <c r="I2129" i="3"/>
  <c r="H2129" i="3"/>
  <c r="V2128" i="3"/>
  <c r="U2128" i="3"/>
  <c r="J2128" i="3"/>
  <c r="I2128" i="3"/>
  <c r="H2128" i="3"/>
  <c r="V2127" i="3"/>
  <c r="U2127" i="3"/>
  <c r="J2127" i="3"/>
  <c r="I2127" i="3"/>
  <c r="H2127" i="3"/>
  <c r="V2126" i="3"/>
  <c r="U2126" i="3"/>
  <c r="J2126" i="3"/>
  <c r="I2126" i="3"/>
  <c r="H2126" i="3"/>
  <c r="V2125" i="3"/>
  <c r="U2125" i="3"/>
  <c r="J2125" i="3"/>
  <c r="I2125" i="3"/>
  <c r="H2125" i="3"/>
  <c r="V2124" i="3"/>
  <c r="U2124" i="3"/>
  <c r="J2124" i="3"/>
  <c r="I2124" i="3"/>
  <c r="H2124" i="3"/>
  <c r="V2123" i="3"/>
  <c r="U2123" i="3"/>
  <c r="J2123" i="3"/>
  <c r="I2123" i="3"/>
  <c r="H2123" i="3"/>
  <c r="V2122" i="3"/>
  <c r="U2122" i="3"/>
  <c r="J2122" i="3"/>
  <c r="I2122" i="3"/>
  <c r="H2122" i="3"/>
  <c r="V2121" i="3"/>
  <c r="U2121" i="3"/>
  <c r="J2121" i="3"/>
  <c r="I2121" i="3"/>
  <c r="H2121" i="3"/>
  <c r="V2120" i="3"/>
  <c r="U2120" i="3"/>
  <c r="J2120" i="3"/>
  <c r="I2120" i="3"/>
  <c r="H2120" i="3"/>
  <c r="V2119" i="3"/>
  <c r="U2119" i="3"/>
  <c r="J2119" i="3"/>
  <c r="I2119" i="3"/>
  <c r="H2119" i="3"/>
  <c r="V2118" i="3"/>
  <c r="U2118" i="3"/>
  <c r="J2118" i="3"/>
  <c r="I2118" i="3"/>
  <c r="H2118" i="3"/>
  <c r="V2117" i="3"/>
  <c r="U2117" i="3"/>
  <c r="J2117" i="3"/>
  <c r="I2117" i="3"/>
  <c r="H2117" i="3"/>
  <c r="V2116" i="3"/>
  <c r="U2116" i="3"/>
  <c r="J2116" i="3"/>
  <c r="I2116" i="3"/>
  <c r="H2116" i="3"/>
  <c r="V2115" i="3"/>
  <c r="U2115" i="3"/>
  <c r="J2115" i="3"/>
  <c r="I2115" i="3"/>
  <c r="H2115" i="3"/>
  <c r="V2114" i="3"/>
  <c r="U2114" i="3"/>
  <c r="J2114" i="3"/>
  <c r="I2114" i="3"/>
  <c r="H2114" i="3"/>
  <c r="V2113" i="3"/>
  <c r="U2113" i="3"/>
  <c r="J2113" i="3"/>
  <c r="I2113" i="3"/>
  <c r="H2113" i="3"/>
  <c r="V2112" i="3"/>
  <c r="U2112" i="3"/>
  <c r="J2112" i="3"/>
  <c r="I2112" i="3"/>
  <c r="H2112" i="3"/>
  <c r="V2111" i="3"/>
  <c r="U2111" i="3"/>
  <c r="J2111" i="3"/>
  <c r="I2111" i="3"/>
  <c r="H2111" i="3"/>
  <c r="V2110" i="3"/>
  <c r="U2110" i="3"/>
  <c r="J2110" i="3"/>
  <c r="I2110" i="3"/>
  <c r="H2110" i="3"/>
  <c r="V2109" i="3"/>
  <c r="U2109" i="3"/>
  <c r="J2109" i="3"/>
  <c r="I2109" i="3"/>
  <c r="H2109" i="3"/>
  <c r="V2108" i="3"/>
  <c r="U2108" i="3"/>
  <c r="J2108" i="3"/>
  <c r="I2108" i="3"/>
  <c r="H2108" i="3"/>
  <c r="V2107" i="3"/>
  <c r="U2107" i="3"/>
  <c r="J2107" i="3"/>
  <c r="I2107" i="3"/>
  <c r="H2107" i="3"/>
  <c r="V2106" i="3"/>
  <c r="U2106" i="3"/>
  <c r="J2106" i="3"/>
  <c r="I2106" i="3"/>
  <c r="H2106" i="3"/>
  <c r="V2105" i="3"/>
  <c r="U2105" i="3"/>
  <c r="J2105" i="3"/>
  <c r="I2105" i="3"/>
  <c r="H2105" i="3"/>
  <c r="V2104" i="3"/>
  <c r="U2104" i="3"/>
  <c r="J2104" i="3"/>
  <c r="I2104" i="3"/>
  <c r="H2104" i="3"/>
  <c r="V2103" i="3"/>
  <c r="U2103" i="3"/>
  <c r="J2103" i="3"/>
  <c r="I2103" i="3"/>
  <c r="H2103" i="3"/>
  <c r="V2102" i="3"/>
  <c r="U2102" i="3"/>
  <c r="J2102" i="3"/>
  <c r="I2102" i="3"/>
  <c r="H2102" i="3"/>
  <c r="V2101" i="3"/>
  <c r="U2101" i="3"/>
  <c r="J2101" i="3"/>
  <c r="I2101" i="3"/>
  <c r="H2101" i="3"/>
  <c r="V2100" i="3"/>
  <c r="U2100" i="3"/>
  <c r="J2100" i="3"/>
  <c r="I2100" i="3"/>
  <c r="H2100" i="3"/>
  <c r="V2099" i="3"/>
  <c r="U2099" i="3"/>
  <c r="J2099" i="3"/>
  <c r="I2099" i="3"/>
  <c r="H2099" i="3"/>
  <c r="V2098" i="3"/>
  <c r="U2098" i="3"/>
  <c r="J2098" i="3"/>
  <c r="I2098" i="3"/>
  <c r="H2098" i="3"/>
  <c r="V2097" i="3"/>
  <c r="U2097" i="3"/>
  <c r="J2097" i="3"/>
  <c r="I2097" i="3"/>
  <c r="H2097" i="3"/>
  <c r="V2096" i="3"/>
  <c r="U2096" i="3"/>
  <c r="J2096" i="3"/>
  <c r="I2096" i="3"/>
  <c r="H2096" i="3"/>
  <c r="V2095" i="3"/>
  <c r="U2095" i="3"/>
  <c r="J2095" i="3"/>
  <c r="I2095" i="3"/>
  <c r="H2095" i="3"/>
  <c r="V2094" i="3"/>
  <c r="U2094" i="3"/>
  <c r="J2094" i="3"/>
  <c r="I2094" i="3"/>
  <c r="H2094" i="3"/>
  <c r="V2093" i="3"/>
  <c r="U2093" i="3"/>
  <c r="J2093" i="3"/>
  <c r="I2093" i="3"/>
  <c r="H2093" i="3"/>
  <c r="V2092" i="3"/>
  <c r="U2092" i="3"/>
  <c r="J2092" i="3"/>
  <c r="I2092" i="3"/>
  <c r="H2092" i="3"/>
  <c r="V2091" i="3"/>
  <c r="U2091" i="3"/>
  <c r="J2091" i="3"/>
  <c r="I2091" i="3"/>
  <c r="H2091" i="3"/>
  <c r="V2090" i="3"/>
  <c r="U2090" i="3"/>
  <c r="J2090" i="3"/>
  <c r="I2090" i="3"/>
  <c r="H2090" i="3"/>
  <c r="V2089" i="3"/>
  <c r="U2089" i="3"/>
  <c r="J2089" i="3"/>
  <c r="I2089" i="3"/>
  <c r="H2089" i="3"/>
  <c r="V2088" i="3"/>
  <c r="U2088" i="3"/>
  <c r="J2088" i="3"/>
  <c r="I2088" i="3"/>
  <c r="H2088" i="3"/>
  <c r="V2087" i="3"/>
  <c r="U2087" i="3"/>
  <c r="J2087" i="3"/>
  <c r="I2087" i="3"/>
  <c r="H2087" i="3"/>
  <c r="V2086" i="3"/>
  <c r="U2086" i="3"/>
  <c r="J2086" i="3"/>
  <c r="I2086" i="3"/>
  <c r="H2086" i="3"/>
  <c r="V2085" i="3"/>
  <c r="U2085" i="3"/>
  <c r="J2085" i="3"/>
  <c r="I2085" i="3"/>
  <c r="H2085" i="3"/>
  <c r="V2084" i="3"/>
  <c r="U2084" i="3"/>
  <c r="J2084" i="3"/>
  <c r="I2084" i="3"/>
  <c r="H2084" i="3"/>
  <c r="V2083" i="3"/>
  <c r="U2083" i="3"/>
  <c r="J2083" i="3"/>
  <c r="I2083" i="3"/>
  <c r="H2083" i="3"/>
  <c r="V2082" i="3"/>
  <c r="U2082" i="3"/>
  <c r="J2082" i="3"/>
  <c r="I2082" i="3"/>
  <c r="H2082" i="3"/>
  <c r="V2081" i="3"/>
  <c r="U2081" i="3"/>
  <c r="J2081" i="3"/>
  <c r="I2081" i="3"/>
  <c r="H2081" i="3"/>
  <c r="V2080" i="3"/>
  <c r="U2080" i="3"/>
  <c r="J2080" i="3"/>
  <c r="I2080" i="3"/>
  <c r="H2080" i="3"/>
  <c r="V2079" i="3"/>
  <c r="U2079" i="3"/>
  <c r="J2079" i="3"/>
  <c r="I2079" i="3"/>
  <c r="H2079" i="3"/>
  <c r="V2078" i="3"/>
  <c r="U2078" i="3"/>
  <c r="J2078" i="3"/>
  <c r="I2078" i="3"/>
  <c r="H2078" i="3"/>
  <c r="V2077" i="3"/>
  <c r="U2077" i="3"/>
  <c r="J2077" i="3"/>
  <c r="I2077" i="3"/>
  <c r="H2077" i="3"/>
  <c r="V2076" i="3"/>
  <c r="U2076" i="3"/>
  <c r="J2076" i="3"/>
  <c r="I2076" i="3"/>
  <c r="H2076" i="3"/>
  <c r="V2075" i="3"/>
  <c r="U2075" i="3"/>
  <c r="J2075" i="3"/>
  <c r="I2075" i="3"/>
  <c r="H2075" i="3"/>
  <c r="V2074" i="3"/>
  <c r="U2074" i="3"/>
  <c r="J2074" i="3"/>
  <c r="I2074" i="3"/>
  <c r="H2074" i="3"/>
  <c r="V2073" i="3"/>
  <c r="U2073" i="3"/>
  <c r="J2073" i="3"/>
  <c r="I2073" i="3"/>
  <c r="H2073" i="3"/>
  <c r="V2072" i="3"/>
  <c r="U2072" i="3"/>
  <c r="J2072" i="3"/>
  <c r="I2072" i="3"/>
  <c r="H2072" i="3"/>
  <c r="V2071" i="3"/>
  <c r="U2071" i="3"/>
  <c r="J2071" i="3"/>
  <c r="I2071" i="3"/>
  <c r="H2071" i="3"/>
  <c r="V2070" i="3"/>
  <c r="U2070" i="3"/>
  <c r="J2070" i="3"/>
  <c r="I2070" i="3"/>
  <c r="H2070" i="3"/>
  <c r="V2069" i="3"/>
  <c r="U2069" i="3"/>
  <c r="J2069" i="3"/>
  <c r="I2069" i="3"/>
  <c r="H2069" i="3"/>
  <c r="V2068" i="3"/>
  <c r="U2068" i="3"/>
  <c r="J2068" i="3"/>
  <c r="I2068" i="3"/>
  <c r="H2068" i="3"/>
  <c r="V2067" i="3"/>
  <c r="U2067" i="3"/>
  <c r="J2067" i="3"/>
  <c r="I2067" i="3"/>
  <c r="H2067" i="3"/>
  <c r="V2066" i="3"/>
  <c r="U2066" i="3"/>
  <c r="J2066" i="3"/>
  <c r="I2066" i="3"/>
  <c r="H2066" i="3"/>
  <c r="V2065" i="3"/>
  <c r="U2065" i="3"/>
  <c r="J2065" i="3"/>
  <c r="I2065" i="3"/>
  <c r="H2065" i="3"/>
  <c r="V2064" i="3"/>
  <c r="U2064" i="3"/>
  <c r="J2064" i="3"/>
  <c r="I2064" i="3"/>
  <c r="H2064" i="3"/>
  <c r="V2063" i="3"/>
  <c r="U2063" i="3"/>
  <c r="J2063" i="3"/>
  <c r="I2063" i="3"/>
  <c r="H2063" i="3"/>
  <c r="V2062" i="3"/>
  <c r="U2062" i="3"/>
  <c r="J2062" i="3"/>
  <c r="I2062" i="3"/>
  <c r="H2062" i="3"/>
  <c r="V2061" i="3"/>
  <c r="U2061" i="3"/>
  <c r="J2061" i="3"/>
  <c r="I2061" i="3"/>
  <c r="H2061" i="3"/>
  <c r="V2060" i="3"/>
  <c r="U2060" i="3"/>
  <c r="J2060" i="3"/>
  <c r="I2060" i="3"/>
  <c r="H2060" i="3"/>
  <c r="V2059" i="3"/>
  <c r="U2059" i="3"/>
  <c r="J2059" i="3"/>
  <c r="I2059" i="3"/>
  <c r="H2059" i="3"/>
  <c r="V2058" i="3"/>
  <c r="U2058" i="3"/>
  <c r="J2058" i="3"/>
  <c r="I2058" i="3"/>
  <c r="H2058" i="3"/>
  <c r="V2057" i="3"/>
  <c r="U2057" i="3"/>
  <c r="J2057" i="3"/>
  <c r="I2057" i="3"/>
  <c r="H2057" i="3"/>
  <c r="V2056" i="3"/>
  <c r="U2056" i="3"/>
  <c r="J2056" i="3"/>
  <c r="I2056" i="3"/>
  <c r="H2056" i="3"/>
  <c r="V2055" i="3"/>
  <c r="U2055" i="3"/>
  <c r="J2055" i="3"/>
  <c r="I2055" i="3"/>
  <c r="H2055" i="3"/>
  <c r="V2054" i="3"/>
  <c r="U2054" i="3"/>
  <c r="J2054" i="3"/>
  <c r="I2054" i="3"/>
  <c r="H2054" i="3"/>
  <c r="V2053" i="3"/>
  <c r="U2053" i="3"/>
  <c r="J2053" i="3"/>
  <c r="I2053" i="3"/>
  <c r="H2053" i="3"/>
  <c r="V2052" i="3"/>
  <c r="U2052" i="3"/>
  <c r="J2052" i="3"/>
  <c r="I2052" i="3"/>
  <c r="H2052" i="3"/>
  <c r="V2051" i="3"/>
  <c r="U2051" i="3"/>
  <c r="J2051" i="3"/>
  <c r="I2051" i="3"/>
  <c r="H2051" i="3"/>
  <c r="V2050" i="3"/>
  <c r="U2050" i="3"/>
  <c r="J2050" i="3"/>
  <c r="I2050" i="3"/>
  <c r="H2050" i="3"/>
  <c r="V2049" i="3"/>
  <c r="U2049" i="3"/>
  <c r="J2049" i="3"/>
  <c r="I2049" i="3"/>
  <c r="H2049" i="3"/>
  <c r="V2048" i="3"/>
  <c r="U2048" i="3"/>
  <c r="J2048" i="3"/>
  <c r="I2048" i="3"/>
  <c r="H2048" i="3"/>
  <c r="V2047" i="3"/>
  <c r="U2047" i="3"/>
  <c r="J2047" i="3"/>
  <c r="I2047" i="3"/>
  <c r="H2047" i="3"/>
  <c r="V2046" i="3"/>
  <c r="U2046" i="3"/>
  <c r="J2046" i="3"/>
  <c r="I2046" i="3"/>
  <c r="H2046" i="3"/>
  <c r="V2045" i="3"/>
  <c r="U2045" i="3"/>
  <c r="J2045" i="3"/>
  <c r="I2045" i="3"/>
  <c r="H2045" i="3"/>
  <c r="V2044" i="3"/>
  <c r="U2044" i="3"/>
  <c r="J2044" i="3"/>
  <c r="I2044" i="3"/>
  <c r="H2044" i="3"/>
  <c r="V2043" i="3"/>
  <c r="U2043" i="3"/>
  <c r="J2043" i="3"/>
  <c r="I2043" i="3"/>
  <c r="H2043" i="3"/>
  <c r="V2042" i="3"/>
  <c r="U2042" i="3"/>
  <c r="J2042" i="3"/>
  <c r="I2042" i="3"/>
  <c r="H2042" i="3"/>
  <c r="V2041" i="3"/>
  <c r="U2041" i="3"/>
  <c r="J2041" i="3"/>
  <c r="I2041" i="3"/>
  <c r="H2041" i="3"/>
  <c r="V2040" i="3"/>
  <c r="U2040" i="3"/>
  <c r="J2040" i="3"/>
  <c r="I2040" i="3"/>
  <c r="H2040" i="3"/>
  <c r="V2039" i="3"/>
  <c r="U2039" i="3"/>
  <c r="J2039" i="3"/>
  <c r="I2039" i="3"/>
  <c r="H2039" i="3"/>
  <c r="V2038" i="3"/>
  <c r="U2038" i="3"/>
  <c r="J2038" i="3"/>
  <c r="I2038" i="3"/>
  <c r="H2038" i="3"/>
  <c r="V2037" i="3"/>
  <c r="U2037" i="3"/>
  <c r="J2037" i="3"/>
  <c r="I2037" i="3"/>
  <c r="H2037" i="3"/>
  <c r="V2036" i="3"/>
  <c r="U2036" i="3"/>
  <c r="J2036" i="3"/>
  <c r="I2036" i="3"/>
  <c r="H2036" i="3"/>
  <c r="V2035" i="3"/>
  <c r="U2035" i="3"/>
  <c r="J2035" i="3"/>
  <c r="I2035" i="3"/>
  <c r="H2035" i="3"/>
  <c r="V2034" i="3"/>
  <c r="U2034" i="3"/>
  <c r="J2034" i="3"/>
  <c r="I2034" i="3"/>
  <c r="H2034" i="3"/>
  <c r="V2033" i="3"/>
  <c r="U2033" i="3"/>
  <c r="J2033" i="3"/>
  <c r="I2033" i="3"/>
  <c r="H2033" i="3"/>
  <c r="V2032" i="3"/>
  <c r="U2032" i="3"/>
  <c r="J2032" i="3"/>
  <c r="I2032" i="3"/>
  <c r="H2032" i="3"/>
  <c r="V2031" i="3"/>
  <c r="U2031" i="3"/>
  <c r="J2031" i="3"/>
  <c r="I2031" i="3"/>
  <c r="H2031" i="3"/>
  <c r="V2030" i="3"/>
  <c r="U2030" i="3"/>
  <c r="J2030" i="3"/>
  <c r="I2030" i="3"/>
  <c r="H2030" i="3"/>
  <c r="V2029" i="3"/>
  <c r="U2029" i="3"/>
  <c r="J2029" i="3"/>
  <c r="I2029" i="3"/>
  <c r="H2029" i="3"/>
  <c r="V2028" i="3"/>
  <c r="U2028" i="3"/>
  <c r="J2028" i="3"/>
  <c r="I2028" i="3"/>
  <c r="H2028" i="3"/>
  <c r="V2027" i="3"/>
  <c r="U2027" i="3"/>
  <c r="J2027" i="3"/>
  <c r="I2027" i="3"/>
  <c r="H2027" i="3"/>
  <c r="V2026" i="3"/>
  <c r="U2026" i="3"/>
  <c r="J2026" i="3"/>
  <c r="I2026" i="3"/>
  <c r="H2026" i="3"/>
  <c r="V2025" i="3"/>
  <c r="U2025" i="3"/>
  <c r="J2025" i="3"/>
  <c r="I2025" i="3"/>
  <c r="H2025" i="3"/>
  <c r="V2024" i="3"/>
  <c r="U2024" i="3"/>
  <c r="J2024" i="3"/>
  <c r="I2024" i="3"/>
  <c r="H2024" i="3"/>
  <c r="V2023" i="3"/>
  <c r="U2023" i="3"/>
  <c r="J2023" i="3"/>
  <c r="I2023" i="3"/>
  <c r="H2023" i="3"/>
  <c r="V2022" i="3"/>
  <c r="U2022" i="3"/>
  <c r="J2022" i="3"/>
  <c r="I2022" i="3"/>
  <c r="H2022" i="3"/>
  <c r="V2021" i="3"/>
  <c r="U2021" i="3"/>
  <c r="J2021" i="3"/>
  <c r="I2021" i="3"/>
  <c r="H2021" i="3"/>
  <c r="V2020" i="3"/>
  <c r="U2020" i="3"/>
  <c r="J2020" i="3"/>
  <c r="I2020" i="3"/>
  <c r="H2020" i="3"/>
  <c r="V2019" i="3"/>
  <c r="U2019" i="3"/>
  <c r="J2019" i="3"/>
  <c r="I2019" i="3"/>
  <c r="H2019" i="3"/>
  <c r="V2018" i="3"/>
  <c r="U2018" i="3"/>
  <c r="J2018" i="3"/>
  <c r="I2018" i="3"/>
  <c r="H2018" i="3"/>
  <c r="V2017" i="3"/>
  <c r="U2017" i="3"/>
  <c r="J2017" i="3"/>
  <c r="I2017" i="3"/>
  <c r="H2017" i="3"/>
  <c r="V2016" i="3"/>
  <c r="U2016" i="3"/>
  <c r="J2016" i="3"/>
  <c r="I2016" i="3"/>
  <c r="H2016" i="3"/>
  <c r="V2015" i="3"/>
  <c r="U2015" i="3"/>
  <c r="J2015" i="3"/>
  <c r="I2015" i="3"/>
  <c r="H2015" i="3"/>
  <c r="V2014" i="3"/>
  <c r="U2014" i="3"/>
  <c r="J2014" i="3"/>
  <c r="I2014" i="3"/>
  <c r="H2014" i="3"/>
  <c r="V2013" i="3"/>
  <c r="U2013" i="3"/>
  <c r="J2013" i="3"/>
  <c r="I2013" i="3"/>
  <c r="H2013" i="3"/>
  <c r="V2012" i="3"/>
  <c r="U2012" i="3"/>
  <c r="J2012" i="3"/>
  <c r="I2012" i="3"/>
  <c r="H2012" i="3"/>
  <c r="V2011" i="3"/>
  <c r="U2011" i="3"/>
  <c r="J2011" i="3"/>
  <c r="I2011" i="3"/>
  <c r="H2011" i="3"/>
  <c r="V2010" i="3"/>
  <c r="U2010" i="3"/>
  <c r="J2010" i="3"/>
  <c r="I2010" i="3"/>
  <c r="H2010" i="3"/>
  <c r="V2009" i="3"/>
  <c r="U2009" i="3"/>
  <c r="J2009" i="3"/>
  <c r="I2009" i="3"/>
  <c r="H2009" i="3"/>
  <c r="V2008" i="3"/>
  <c r="U2008" i="3"/>
  <c r="J2008" i="3"/>
  <c r="I2008" i="3"/>
  <c r="H2008" i="3"/>
  <c r="V2007" i="3"/>
  <c r="U2007" i="3"/>
  <c r="J2007" i="3"/>
  <c r="I2007" i="3"/>
  <c r="H2007" i="3"/>
  <c r="V2006" i="3"/>
  <c r="U2006" i="3"/>
  <c r="J2006" i="3"/>
  <c r="I2006" i="3"/>
  <c r="H2006" i="3"/>
  <c r="V2005" i="3"/>
  <c r="U2005" i="3"/>
  <c r="J2005" i="3"/>
  <c r="I2005" i="3"/>
  <c r="H2005" i="3"/>
  <c r="V2004" i="3"/>
  <c r="U2004" i="3"/>
  <c r="J2004" i="3"/>
  <c r="I2004" i="3"/>
  <c r="H2004" i="3"/>
  <c r="V2003" i="3"/>
  <c r="U2003" i="3"/>
  <c r="J2003" i="3"/>
  <c r="I2003" i="3"/>
  <c r="H2003" i="3"/>
  <c r="V2002" i="3"/>
  <c r="U2002" i="3"/>
  <c r="J2002" i="3"/>
  <c r="I2002" i="3"/>
  <c r="H2002" i="3"/>
  <c r="V2001" i="3"/>
  <c r="U2001" i="3"/>
  <c r="J2001" i="3"/>
  <c r="I2001" i="3"/>
  <c r="H2001" i="3"/>
  <c r="V2000" i="3"/>
  <c r="U2000" i="3"/>
  <c r="J2000" i="3"/>
  <c r="I2000" i="3"/>
  <c r="H2000" i="3"/>
  <c r="V1999" i="3"/>
  <c r="U1999" i="3"/>
  <c r="J1999" i="3"/>
  <c r="I1999" i="3"/>
  <c r="H1999" i="3"/>
  <c r="V1998" i="3"/>
  <c r="U1998" i="3"/>
  <c r="J1998" i="3"/>
  <c r="I1998" i="3"/>
  <c r="H1998" i="3"/>
  <c r="V1997" i="3"/>
  <c r="U1997" i="3"/>
  <c r="J1997" i="3"/>
  <c r="I1997" i="3"/>
  <c r="H1997" i="3"/>
  <c r="V1996" i="3"/>
  <c r="U1996" i="3"/>
  <c r="J1996" i="3"/>
  <c r="I1996" i="3"/>
  <c r="H1996" i="3"/>
  <c r="V1995" i="3"/>
  <c r="U1995" i="3"/>
  <c r="J1995" i="3"/>
  <c r="I1995" i="3"/>
  <c r="H1995" i="3"/>
  <c r="V1994" i="3"/>
  <c r="U1994" i="3"/>
  <c r="J1994" i="3"/>
  <c r="I1994" i="3"/>
  <c r="H1994" i="3"/>
  <c r="V1993" i="3"/>
  <c r="U1993" i="3"/>
  <c r="J1993" i="3"/>
  <c r="I1993" i="3"/>
  <c r="H1993" i="3"/>
  <c r="V1992" i="3"/>
  <c r="U1992" i="3"/>
  <c r="J1992" i="3"/>
  <c r="I1992" i="3"/>
  <c r="H1992" i="3"/>
  <c r="V1991" i="3"/>
  <c r="U1991" i="3"/>
  <c r="J1991" i="3"/>
  <c r="I1991" i="3"/>
  <c r="H1991" i="3"/>
  <c r="V1990" i="3"/>
  <c r="U1990" i="3"/>
  <c r="J1990" i="3"/>
  <c r="I1990" i="3"/>
  <c r="H1990" i="3"/>
  <c r="V1989" i="3"/>
  <c r="U1989" i="3"/>
  <c r="J1989" i="3"/>
  <c r="I1989" i="3"/>
  <c r="H1989" i="3"/>
  <c r="V1988" i="3"/>
  <c r="U1988" i="3"/>
  <c r="J1988" i="3"/>
  <c r="I1988" i="3"/>
  <c r="H1988" i="3"/>
  <c r="V1987" i="3"/>
  <c r="U1987" i="3"/>
  <c r="J1987" i="3"/>
  <c r="I1987" i="3"/>
  <c r="H1987" i="3"/>
  <c r="V1986" i="3"/>
  <c r="U1986" i="3"/>
  <c r="J1986" i="3"/>
  <c r="I1986" i="3"/>
  <c r="H1986" i="3"/>
  <c r="V1985" i="3"/>
  <c r="U1985" i="3"/>
  <c r="J1985" i="3"/>
  <c r="I1985" i="3"/>
  <c r="H1985" i="3"/>
  <c r="V1984" i="3"/>
  <c r="U1984" i="3"/>
  <c r="J1984" i="3"/>
  <c r="I1984" i="3"/>
  <c r="H1984" i="3"/>
  <c r="V1983" i="3"/>
  <c r="U1983" i="3"/>
  <c r="J1983" i="3"/>
  <c r="I1983" i="3"/>
  <c r="H1983" i="3"/>
  <c r="V1982" i="3"/>
  <c r="U1982" i="3"/>
  <c r="J1982" i="3"/>
  <c r="I1982" i="3"/>
  <c r="H1982" i="3"/>
  <c r="V1981" i="3"/>
  <c r="U1981" i="3"/>
  <c r="J1981" i="3"/>
  <c r="I1981" i="3"/>
  <c r="H1981" i="3"/>
  <c r="V1980" i="3"/>
  <c r="U1980" i="3"/>
  <c r="J1980" i="3"/>
  <c r="I1980" i="3"/>
  <c r="H1980" i="3"/>
  <c r="V1979" i="3"/>
  <c r="U1979" i="3"/>
  <c r="J1979" i="3"/>
  <c r="I1979" i="3"/>
  <c r="H1979" i="3"/>
  <c r="V1978" i="3"/>
  <c r="U1978" i="3"/>
  <c r="J1978" i="3"/>
  <c r="I1978" i="3"/>
  <c r="H1978" i="3"/>
  <c r="V1977" i="3"/>
  <c r="U1977" i="3"/>
  <c r="J1977" i="3"/>
  <c r="I1977" i="3"/>
  <c r="H1977" i="3"/>
  <c r="V1976" i="3"/>
  <c r="U1976" i="3"/>
  <c r="J1976" i="3"/>
  <c r="I1976" i="3"/>
  <c r="H1976" i="3"/>
  <c r="V1975" i="3"/>
  <c r="U1975" i="3"/>
  <c r="J1975" i="3"/>
  <c r="I1975" i="3"/>
  <c r="H1975" i="3"/>
  <c r="V1974" i="3"/>
  <c r="U1974" i="3"/>
  <c r="J1974" i="3"/>
  <c r="I1974" i="3"/>
  <c r="H1974" i="3"/>
  <c r="V1973" i="3"/>
  <c r="U1973" i="3"/>
  <c r="J1973" i="3"/>
  <c r="I1973" i="3"/>
  <c r="H1973" i="3"/>
  <c r="V1972" i="3"/>
  <c r="U1972" i="3"/>
  <c r="J1972" i="3"/>
  <c r="I1972" i="3"/>
  <c r="H1972" i="3"/>
  <c r="V1971" i="3"/>
  <c r="U1971" i="3"/>
  <c r="J1971" i="3"/>
  <c r="I1971" i="3"/>
  <c r="H1971" i="3"/>
  <c r="V1970" i="3"/>
  <c r="U1970" i="3"/>
  <c r="J1970" i="3"/>
  <c r="I1970" i="3"/>
  <c r="H1970" i="3"/>
  <c r="V1969" i="3"/>
  <c r="U1969" i="3"/>
  <c r="J1969" i="3"/>
  <c r="I1969" i="3"/>
  <c r="H1969" i="3"/>
  <c r="V1968" i="3"/>
  <c r="U1968" i="3"/>
  <c r="J1968" i="3"/>
  <c r="I1968" i="3"/>
  <c r="H1968" i="3"/>
  <c r="V1967" i="3"/>
  <c r="U1967" i="3"/>
  <c r="J1967" i="3"/>
  <c r="I1967" i="3"/>
  <c r="H1967" i="3"/>
  <c r="V1966" i="3"/>
  <c r="U1966" i="3"/>
  <c r="J1966" i="3"/>
  <c r="I1966" i="3"/>
  <c r="H1966" i="3"/>
  <c r="V1965" i="3"/>
  <c r="U1965" i="3"/>
  <c r="J1965" i="3"/>
  <c r="I1965" i="3"/>
  <c r="H1965" i="3"/>
  <c r="V1964" i="3"/>
  <c r="U1964" i="3"/>
  <c r="J1964" i="3"/>
  <c r="I1964" i="3"/>
  <c r="H1964" i="3"/>
  <c r="V1963" i="3"/>
  <c r="U1963" i="3"/>
  <c r="J1963" i="3"/>
  <c r="I1963" i="3"/>
  <c r="H1963" i="3"/>
  <c r="V1962" i="3"/>
  <c r="U1962" i="3"/>
  <c r="J1962" i="3"/>
  <c r="I1962" i="3"/>
  <c r="H1962" i="3"/>
  <c r="V1961" i="3"/>
  <c r="U1961" i="3"/>
  <c r="J1961" i="3"/>
  <c r="I1961" i="3"/>
  <c r="H1961" i="3"/>
  <c r="V1960" i="3"/>
  <c r="U1960" i="3"/>
  <c r="J1960" i="3"/>
  <c r="I1960" i="3"/>
  <c r="H1960" i="3"/>
  <c r="V1959" i="3"/>
  <c r="U1959" i="3"/>
  <c r="J1959" i="3"/>
  <c r="I1959" i="3"/>
  <c r="H1959" i="3"/>
  <c r="V1958" i="3"/>
  <c r="U1958" i="3"/>
  <c r="J1958" i="3"/>
  <c r="I1958" i="3"/>
  <c r="H1958" i="3"/>
  <c r="V1957" i="3"/>
  <c r="U1957" i="3"/>
  <c r="J1957" i="3"/>
  <c r="I1957" i="3"/>
  <c r="H1957" i="3"/>
  <c r="V1956" i="3"/>
  <c r="U1956" i="3"/>
  <c r="J1956" i="3"/>
  <c r="I1956" i="3"/>
  <c r="H1956" i="3"/>
  <c r="V1955" i="3"/>
  <c r="U1955" i="3"/>
  <c r="J1955" i="3"/>
  <c r="I1955" i="3"/>
  <c r="H1955" i="3"/>
  <c r="V1954" i="3"/>
  <c r="U1954" i="3"/>
  <c r="J1954" i="3"/>
  <c r="I1954" i="3"/>
  <c r="H1954" i="3"/>
  <c r="V1953" i="3"/>
  <c r="U1953" i="3"/>
  <c r="J1953" i="3"/>
  <c r="I1953" i="3"/>
  <c r="H1953" i="3"/>
  <c r="V1952" i="3"/>
  <c r="U1952" i="3"/>
  <c r="J1952" i="3"/>
  <c r="I1952" i="3"/>
  <c r="H1952" i="3"/>
  <c r="V1951" i="3"/>
  <c r="U1951" i="3"/>
  <c r="J1951" i="3"/>
  <c r="I1951" i="3"/>
  <c r="H1951" i="3"/>
  <c r="V1950" i="3"/>
  <c r="U1950" i="3"/>
  <c r="J1950" i="3"/>
  <c r="I1950" i="3"/>
  <c r="H1950" i="3"/>
  <c r="V1949" i="3"/>
  <c r="U1949" i="3"/>
  <c r="J1949" i="3"/>
  <c r="I1949" i="3"/>
  <c r="H1949" i="3"/>
  <c r="V1948" i="3"/>
  <c r="U1948" i="3"/>
  <c r="J1948" i="3"/>
  <c r="I1948" i="3"/>
  <c r="H1948" i="3"/>
  <c r="V1947" i="3"/>
  <c r="U1947" i="3"/>
  <c r="J1947" i="3"/>
  <c r="I1947" i="3"/>
  <c r="H1947" i="3"/>
  <c r="V1946" i="3"/>
  <c r="U1946" i="3"/>
  <c r="J1946" i="3"/>
  <c r="I1946" i="3"/>
  <c r="H1946" i="3"/>
  <c r="V1945" i="3"/>
  <c r="U1945" i="3"/>
  <c r="J1945" i="3"/>
  <c r="I1945" i="3"/>
  <c r="H1945" i="3"/>
  <c r="V1944" i="3"/>
  <c r="U1944" i="3"/>
  <c r="J1944" i="3"/>
  <c r="I1944" i="3"/>
  <c r="H1944" i="3"/>
  <c r="V1943" i="3"/>
  <c r="U1943" i="3"/>
  <c r="J1943" i="3"/>
  <c r="I1943" i="3"/>
  <c r="H1943" i="3"/>
  <c r="V1942" i="3"/>
  <c r="U1942" i="3"/>
  <c r="J1942" i="3"/>
  <c r="I1942" i="3"/>
  <c r="H1942" i="3"/>
  <c r="V1941" i="3"/>
  <c r="U1941" i="3"/>
  <c r="J1941" i="3"/>
  <c r="I1941" i="3"/>
  <c r="H1941" i="3"/>
  <c r="V1940" i="3"/>
  <c r="U1940" i="3"/>
  <c r="J1940" i="3"/>
  <c r="I1940" i="3"/>
  <c r="H1940" i="3"/>
  <c r="V1939" i="3"/>
  <c r="U1939" i="3"/>
  <c r="J1939" i="3"/>
  <c r="I1939" i="3"/>
  <c r="H1939" i="3"/>
  <c r="V1938" i="3"/>
  <c r="U1938" i="3"/>
  <c r="J1938" i="3"/>
  <c r="I1938" i="3"/>
  <c r="H1938" i="3"/>
  <c r="V1937" i="3"/>
  <c r="U1937" i="3"/>
  <c r="J1937" i="3"/>
  <c r="I1937" i="3"/>
  <c r="H1937" i="3"/>
  <c r="V1936" i="3"/>
  <c r="U1936" i="3"/>
  <c r="J1936" i="3"/>
  <c r="I1936" i="3"/>
  <c r="H1936" i="3"/>
  <c r="V1935" i="3"/>
  <c r="U1935" i="3"/>
  <c r="J1935" i="3"/>
  <c r="I1935" i="3"/>
  <c r="H1935" i="3"/>
  <c r="V1934" i="3"/>
  <c r="U1934" i="3"/>
  <c r="J1934" i="3"/>
  <c r="I1934" i="3"/>
  <c r="H1934" i="3"/>
  <c r="V1933" i="3"/>
  <c r="U1933" i="3"/>
  <c r="J1933" i="3"/>
  <c r="I1933" i="3"/>
  <c r="H1933" i="3"/>
  <c r="V1932" i="3"/>
  <c r="U1932" i="3"/>
  <c r="J1932" i="3"/>
  <c r="I1932" i="3"/>
  <c r="H1932" i="3"/>
  <c r="V1931" i="3"/>
  <c r="U1931" i="3"/>
  <c r="J1931" i="3"/>
  <c r="I1931" i="3"/>
  <c r="H1931" i="3"/>
  <c r="V1930" i="3"/>
  <c r="U1930" i="3"/>
  <c r="J1930" i="3"/>
  <c r="I1930" i="3"/>
  <c r="H1930" i="3"/>
  <c r="V1929" i="3"/>
  <c r="U1929" i="3"/>
  <c r="J1929" i="3"/>
  <c r="I1929" i="3"/>
  <c r="H1929" i="3"/>
  <c r="V1928" i="3"/>
  <c r="U1928" i="3"/>
  <c r="J1928" i="3"/>
  <c r="I1928" i="3"/>
  <c r="H1928" i="3"/>
  <c r="V1927" i="3"/>
  <c r="U1927" i="3"/>
  <c r="J1927" i="3"/>
  <c r="I1927" i="3"/>
  <c r="H1927" i="3"/>
  <c r="V1926" i="3"/>
  <c r="U1926" i="3"/>
  <c r="J1926" i="3"/>
  <c r="I1926" i="3"/>
  <c r="H1926" i="3"/>
  <c r="V1925" i="3"/>
  <c r="U1925" i="3"/>
  <c r="J1925" i="3"/>
  <c r="I1925" i="3"/>
  <c r="H1925" i="3"/>
  <c r="V1924" i="3"/>
  <c r="U1924" i="3"/>
  <c r="J1924" i="3"/>
  <c r="I1924" i="3"/>
  <c r="H1924" i="3"/>
  <c r="V1923" i="3"/>
  <c r="U1923" i="3"/>
  <c r="J1923" i="3"/>
  <c r="I1923" i="3"/>
  <c r="H1923" i="3"/>
  <c r="V1922" i="3"/>
  <c r="U1922" i="3"/>
  <c r="J1922" i="3"/>
  <c r="I1922" i="3"/>
  <c r="H1922" i="3"/>
  <c r="V1921" i="3"/>
  <c r="U1921" i="3"/>
  <c r="J1921" i="3"/>
  <c r="I1921" i="3"/>
  <c r="H1921" i="3"/>
  <c r="V1920" i="3"/>
  <c r="U1920" i="3"/>
  <c r="J1920" i="3"/>
  <c r="I1920" i="3"/>
  <c r="H1920" i="3"/>
  <c r="V1919" i="3"/>
  <c r="U1919" i="3"/>
  <c r="J1919" i="3"/>
  <c r="I1919" i="3"/>
  <c r="H1919" i="3"/>
  <c r="V1918" i="3"/>
  <c r="U1918" i="3"/>
  <c r="J1918" i="3"/>
  <c r="I1918" i="3"/>
  <c r="H1918" i="3"/>
  <c r="V1917" i="3"/>
  <c r="U1917" i="3"/>
  <c r="J1917" i="3"/>
  <c r="I1917" i="3"/>
  <c r="H1917" i="3"/>
  <c r="V1916" i="3"/>
  <c r="U1916" i="3"/>
  <c r="J1916" i="3"/>
  <c r="I1916" i="3"/>
  <c r="H1916" i="3"/>
  <c r="V1915" i="3"/>
  <c r="U1915" i="3"/>
  <c r="J1915" i="3"/>
  <c r="I1915" i="3"/>
  <c r="H1915" i="3"/>
  <c r="V1914" i="3"/>
  <c r="U1914" i="3"/>
  <c r="J1914" i="3"/>
  <c r="I1914" i="3"/>
  <c r="H1914" i="3"/>
  <c r="V1913" i="3"/>
  <c r="U1913" i="3"/>
  <c r="J1913" i="3"/>
  <c r="I1913" i="3"/>
  <c r="H1913" i="3"/>
  <c r="V1912" i="3"/>
  <c r="U1912" i="3"/>
  <c r="J1912" i="3"/>
  <c r="I1912" i="3"/>
  <c r="H1912" i="3"/>
  <c r="V1911" i="3"/>
  <c r="U1911" i="3"/>
  <c r="J1911" i="3"/>
  <c r="I1911" i="3"/>
  <c r="H1911" i="3"/>
  <c r="V1910" i="3"/>
  <c r="U1910" i="3"/>
  <c r="J1910" i="3"/>
  <c r="I1910" i="3"/>
  <c r="H1910" i="3"/>
  <c r="V1909" i="3"/>
  <c r="U1909" i="3"/>
  <c r="J1909" i="3"/>
  <c r="I1909" i="3"/>
  <c r="H1909" i="3"/>
  <c r="V1908" i="3"/>
  <c r="U1908" i="3"/>
  <c r="J1908" i="3"/>
  <c r="I1908" i="3"/>
  <c r="H1908" i="3"/>
  <c r="V1907" i="3"/>
  <c r="U1907" i="3"/>
  <c r="J1907" i="3"/>
  <c r="I1907" i="3"/>
  <c r="H1907" i="3"/>
  <c r="V1906" i="3"/>
  <c r="U1906" i="3"/>
  <c r="J1906" i="3"/>
  <c r="I1906" i="3"/>
  <c r="H1906" i="3"/>
  <c r="V1905" i="3"/>
  <c r="U1905" i="3"/>
  <c r="J1905" i="3"/>
  <c r="I1905" i="3"/>
  <c r="H1905" i="3"/>
  <c r="V1904" i="3"/>
  <c r="U1904" i="3"/>
  <c r="J1904" i="3"/>
  <c r="I1904" i="3"/>
  <c r="H1904" i="3"/>
  <c r="V1903" i="3"/>
  <c r="U1903" i="3"/>
  <c r="J1903" i="3"/>
  <c r="I1903" i="3"/>
  <c r="H1903" i="3"/>
  <c r="V1902" i="3"/>
  <c r="U1902" i="3"/>
  <c r="J1902" i="3"/>
  <c r="I1902" i="3"/>
  <c r="H1902" i="3"/>
  <c r="V1901" i="3"/>
  <c r="U1901" i="3"/>
  <c r="J1901" i="3"/>
  <c r="I1901" i="3"/>
  <c r="H1901" i="3"/>
  <c r="V1900" i="3"/>
  <c r="U1900" i="3"/>
  <c r="J1900" i="3"/>
  <c r="I1900" i="3"/>
  <c r="H1900" i="3"/>
  <c r="V1899" i="3"/>
  <c r="U1899" i="3"/>
  <c r="J1899" i="3"/>
  <c r="I1899" i="3"/>
  <c r="H1899" i="3"/>
  <c r="V1898" i="3"/>
  <c r="U1898" i="3"/>
  <c r="J1898" i="3"/>
  <c r="I1898" i="3"/>
  <c r="H1898" i="3"/>
  <c r="V1897" i="3"/>
  <c r="U1897" i="3"/>
  <c r="J1897" i="3"/>
  <c r="I1897" i="3"/>
  <c r="H1897" i="3"/>
  <c r="V1896" i="3"/>
  <c r="U1896" i="3"/>
  <c r="J1896" i="3"/>
  <c r="I1896" i="3"/>
  <c r="H1896" i="3"/>
  <c r="V1895" i="3"/>
  <c r="U1895" i="3"/>
  <c r="J1895" i="3"/>
  <c r="I1895" i="3"/>
  <c r="H1895" i="3"/>
  <c r="V1894" i="3"/>
  <c r="U1894" i="3"/>
  <c r="J1894" i="3"/>
  <c r="I1894" i="3"/>
  <c r="H1894" i="3"/>
  <c r="V1893" i="3"/>
  <c r="U1893" i="3"/>
  <c r="J1893" i="3"/>
  <c r="I1893" i="3"/>
  <c r="H1893" i="3"/>
  <c r="V1892" i="3"/>
  <c r="U1892" i="3"/>
  <c r="J1892" i="3"/>
  <c r="I1892" i="3"/>
  <c r="H1892" i="3"/>
  <c r="V1891" i="3"/>
  <c r="U1891" i="3"/>
  <c r="J1891" i="3"/>
  <c r="I1891" i="3"/>
  <c r="H1891" i="3"/>
  <c r="V1890" i="3"/>
  <c r="U1890" i="3"/>
  <c r="J1890" i="3"/>
  <c r="I1890" i="3"/>
  <c r="H1890" i="3"/>
  <c r="V1889" i="3"/>
  <c r="U1889" i="3"/>
  <c r="J1889" i="3"/>
  <c r="I1889" i="3"/>
  <c r="H1889" i="3"/>
  <c r="V1888" i="3"/>
  <c r="U1888" i="3"/>
  <c r="J1888" i="3"/>
  <c r="I1888" i="3"/>
  <c r="H1888" i="3"/>
  <c r="V1887" i="3"/>
  <c r="U1887" i="3"/>
  <c r="J1887" i="3"/>
  <c r="I1887" i="3"/>
  <c r="H1887" i="3"/>
  <c r="V1886" i="3"/>
  <c r="U1886" i="3"/>
  <c r="J1886" i="3"/>
  <c r="I1886" i="3"/>
  <c r="H1886" i="3"/>
  <c r="V1885" i="3"/>
  <c r="U1885" i="3"/>
  <c r="J1885" i="3"/>
  <c r="I1885" i="3"/>
  <c r="H1885" i="3"/>
  <c r="V1884" i="3"/>
  <c r="U1884" i="3"/>
  <c r="J1884" i="3"/>
  <c r="I1884" i="3"/>
  <c r="H1884" i="3"/>
  <c r="V1883" i="3"/>
  <c r="U1883" i="3"/>
  <c r="J1883" i="3"/>
  <c r="I1883" i="3"/>
  <c r="H1883" i="3"/>
  <c r="V1882" i="3"/>
  <c r="U1882" i="3"/>
  <c r="J1882" i="3"/>
  <c r="I1882" i="3"/>
  <c r="H1882" i="3"/>
  <c r="V1881" i="3"/>
  <c r="U1881" i="3"/>
  <c r="J1881" i="3"/>
  <c r="I1881" i="3"/>
  <c r="H1881" i="3"/>
  <c r="V1880" i="3"/>
  <c r="U1880" i="3"/>
  <c r="J1880" i="3"/>
  <c r="I1880" i="3"/>
  <c r="H1880" i="3"/>
  <c r="V1879" i="3"/>
  <c r="U1879" i="3"/>
  <c r="J1879" i="3"/>
  <c r="I1879" i="3"/>
  <c r="H1879" i="3"/>
  <c r="V1878" i="3"/>
  <c r="U1878" i="3"/>
  <c r="J1878" i="3"/>
  <c r="I1878" i="3"/>
  <c r="H1878" i="3"/>
  <c r="V1877" i="3"/>
  <c r="U1877" i="3"/>
  <c r="J1877" i="3"/>
  <c r="I1877" i="3"/>
  <c r="H1877" i="3"/>
  <c r="V1876" i="3"/>
  <c r="U1876" i="3"/>
  <c r="J1876" i="3"/>
  <c r="I1876" i="3"/>
  <c r="H1876" i="3"/>
  <c r="V1875" i="3"/>
  <c r="U1875" i="3"/>
  <c r="J1875" i="3"/>
  <c r="I1875" i="3"/>
  <c r="H1875" i="3"/>
  <c r="V1874" i="3"/>
  <c r="U1874" i="3"/>
  <c r="J1874" i="3"/>
  <c r="I1874" i="3"/>
  <c r="H1874" i="3"/>
  <c r="V1873" i="3"/>
  <c r="U1873" i="3"/>
  <c r="J1873" i="3"/>
  <c r="I1873" i="3"/>
  <c r="H1873" i="3"/>
  <c r="V1872" i="3"/>
  <c r="U1872" i="3"/>
  <c r="J1872" i="3"/>
  <c r="I1872" i="3"/>
  <c r="H1872" i="3"/>
  <c r="V1871" i="3"/>
  <c r="U1871" i="3"/>
  <c r="J1871" i="3"/>
  <c r="I1871" i="3"/>
  <c r="H1871" i="3"/>
  <c r="V1870" i="3"/>
  <c r="U1870" i="3"/>
  <c r="J1870" i="3"/>
  <c r="I1870" i="3"/>
  <c r="H1870" i="3"/>
  <c r="V1869" i="3"/>
  <c r="U1869" i="3"/>
  <c r="J1869" i="3"/>
  <c r="I1869" i="3"/>
  <c r="H1869" i="3"/>
  <c r="V1868" i="3"/>
  <c r="U1868" i="3"/>
  <c r="J1868" i="3"/>
  <c r="I1868" i="3"/>
  <c r="H1868" i="3"/>
  <c r="V1867" i="3"/>
  <c r="U1867" i="3"/>
  <c r="J1867" i="3"/>
  <c r="I1867" i="3"/>
  <c r="H1867" i="3"/>
  <c r="V1866" i="3"/>
  <c r="U1866" i="3"/>
  <c r="J1866" i="3"/>
  <c r="I1866" i="3"/>
  <c r="H1866" i="3"/>
  <c r="V1865" i="3"/>
  <c r="U1865" i="3"/>
  <c r="J1865" i="3"/>
  <c r="I1865" i="3"/>
  <c r="H1865" i="3"/>
  <c r="V1864" i="3"/>
  <c r="U1864" i="3"/>
  <c r="J1864" i="3"/>
  <c r="I1864" i="3"/>
  <c r="H1864" i="3"/>
  <c r="V1863" i="3"/>
  <c r="U1863" i="3"/>
  <c r="J1863" i="3"/>
  <c r="I1863" i="3"/>
  <c r="H1863" i="3"/>
  <c r="V1862" i="3"/>
  <c r="U1862" i="3"/>
  <c r="J1862" i="3"/>
  <c r="I1862" i="3"/>
  <c r="H1862" i="3"/>
  <c r="V1861" i="3"/>
  <c r="U1861" i="3"/>
  <c r="J1861" i="3"/>
  <c r="I1861" i="3"/>
  <c r="H1861" i="3"/>
  <c r="V1860" i="3"/>
  <c r="U1860" i="3"/>
  <c r="J1860" i="3"/>
  <c r="I1860" i="3"/>
  <c r="H1860" i="3"/>
  <c r="V1859" i="3"/>
  <c r="U1859" i="3"/>
  <c r="J1859" i="3"/>
  <c r="I1859" i="3"/>
  <c r="H1859" i="3"/>
  <c r="V1858" i="3"/>
  <c r="U1858" i="3"/>
  <c r="J1858" i="3"/>
  <c r="I1858" i="3"/>
  <c r="H1858" i="3"/>
  <c r="V1857" i="3"/>
  <c r="U1857" i="3"/>
  <c r="J1857" i="3"/>
  <c r="I1857" i="3"/>
  <c r="H1857" i="3"/>
  <c r="V1856" i="3"/>
  <c r="U1856" i="3"/>
  <c r="J1856" i="3"/>
  <c r="I1856" i="3"/>
  <c r="H1856" i="3"/>
  <c r="V1855" i="3"/>
  <c r="U1855" i="3"/>
  <c r="J1855" i="3"/>
  <c r="I1855" i="3"/>
  <c r="H1855" i="3"/>
  <c r="V1854" i="3"/>
  <c r="U1854" i="3"/>
  <c r="J1854" i="3"/>
  <c r="I1854" i="3"/>
  <c r="H1854" i="3"/>
  <c r="V1853" i="3"/>
  <c r="U1853" i="3"/>
  <c r="J1853" i="3"/>
  <c r="I1853" i="3"/>
  <c r="H1853" i="3"/>
  <c r="V1852" i="3"/>
  <c r="U1852" i="3"/>
  <c r="J1852" i="3"/>
  <c r="I1852" i="3"/>
  <c r="H1852" i="3"/>
  <c r="V1851" i="3"/>
  <c r="U1851" i="3"/>
  <c r="J1851" i="3"/>
  <c r="I1851" i="3"/>
  <c r="H1851" i="3"/>
  <c r="V1850" i="3"/>
  <c r="U1850" i="3"/>
  <c r="J1850" i="3"/>
  <c r="I1850" i="3"/>
  <c r="H1850" i="3"/>
  <c r="V1849" i="3"/>
  <c r="U1849" i="3"/>
  <c r="J1849" i="3"/>
  <c r="I1849" i="3"/>
  <c r="H1849" i="3"/>
  <c r="V1848" i="3"/>
  <c r="U1848" i="3"/>
  <c r="J1848" i="3"/>
  <c r="I1848" i="3"/>
  <c r="H1848" i="3"/>
  <c r="V1847" i="3"/>
  <c r="U1847" i="3"/>
  <c r="J1847" i="3"/>
  <c r="I1847" i="3"/>
  <c r="H1847" i="3"/>
  <c r="V1846" i="3"/>
  <c r="U1846" i="3"/>
  <c r="J1846" i="3"/>
  <c r="I1846" i="3"/>
  <c r="H1846" i="3"/>
  <c r="V1845" i="3"/>
  <c r="U1845" i="3"/>
  <c r="J1845" i="3"/>
  <c r="I1845" i="3"/>
  <c r="H1845" i="3"/>
  <c r="V1844" i="3"/>
  <c r="U1844" i="3"/>
  <c r="J1844" i="3"/>
  <c r="I1844" i="3"/>
  <c r="H1844" i="3"/>
  <c r="V1843" i="3"/>
  <c r="U1843" i="3"/>
  <c r="J1843" i="3"/>
  <c r="I1843" i="3"/>
  <c r="H1843" i="3"/>
  <c r="V1842" i="3"/>
  <c r="U1842" i="3"/>
  <c r="J1842" i="3"/>
  <c r="I1842" i="3"/>
  <c r="H1842" i="3"/>
  <c r="V1841" i="3"/>
  <c r="U1841" i="3"/>
  <c r="J1841" i="3"/>
  <c r="I1841" i="3"/>
  <c r="H1841" i="3"/>
  <c r="V1840" i="3"/>
  <c r="U1840" i="3"/>
  <c r="J1840" i="3"/>
  <c r="I1840" i="3"/>
  <c r="H1840" i="3"/>
  <c r="V1839" i="3"/>
  <c r="U1839" i="3"/>
  <c r="J1839" i="3"/>
  <c r="I1839" i="3"/>
  <c r="H1839" i="3"/>
  <c r="V1838" i="3"/>
  <c r="U1838" i="3"/>
  <c r="J1838" i="3"/>
  <c r="I1838" i="3"/>
  <c r="H1838" i="3"/>
  <c r="V1837" i="3"/>
  <c r="U1837" i="3"/>
  <c r="J1837" i="3"/>
  <c r="I1837" i="3"/>
  <c r="H1837" i="3"/>
  <c r="V1836" i="3"/>
  <c r="U1836" i="3"/>
  <c r="J1836" i="3"/>
  <c r="I1836" i="3"/>
  <c r="H1836" i="3"/>
  <c r="V1835" i="3"/>
  <c r="U1835" i="3"/>
  <c r="J1835" i="3"/>
  <c r="I1835" i="3"/>
  <c r="H1835" i="3"/>
  <c r="V1834" i="3"/>
  <c r="U1834" i="3"/>
  <c r="J1834" i="3"/>
  <c r="I1834" i="3"/>
  <c r="H1834" i="3"/>
  <c r="V1833" i="3"/>
  <c r="U1833" i="3"/>
  <c r="J1833" i="3"/>
  <c r="I1833" i="3"/>
  <c r="H1833" i="3"/>
  <c r="V1832" i="3"/>
  <c r="U1832" i="3"/>
  <c r="J1832" i="3"/>
  <c r="I1832" i="3"/>
  <c r="H1832" i="3"/>
  <c r="V1831" i="3"/>
  <c r="U1831" i="3"/>
  <c r="J1831" i="3"/>
  <c r="I1831" i="3"/>
  <c r="H1831" i="3"/>
  <c r="V1830" i="3"/>
  <c r="U1830" i="3"/>
  <c r="J1830" i="3"/>
  <c r="I1830" i="3"/>
  <c r="H1830" i="3"/>
  <c r="V1829" i="3"/>
  <c r="U1829" i="3"/>
  <c r="J1829" i="3"/>
  <c r="I1829" i="3"/>
  <c r="H1829" i="3"/>
  <c r="V1828" i="3"/>
  <c r="U1828" i="3"/>
  <c r="J1828" i="3"/>
  <c r="I1828" i="3"/>
  <c r="H1828" i="3"/>
  <c r="V1827" i="3"/>
  <c r="U1827" i="3"/>
  <c r="J1827" i="3"/>
  <c r="I1827" i="3"/>
  <c r="H1827" i="3"/>
  <c r="V1826" i="3"/>
  <c r="U1826" i="3"/>
  <c r="J1826" i="3"/>
  <c r="I1826" i="3"/>
  <c r="H1826" i="3"/>
  <c r="V1825" i="3"/>
  <c r="U1825" i="3"/>
  <c r="J1825" i="3"/>
  <c r="I1825" i="3"/>
  <c r="H1825" i="3"/>
  <c r="V1824" i="3"/>
  <c r="U1824" i="3"/>
  <c r="J1824" i="3"/>
  <c r="I1824" i="3"/>
  <c r="H1824" i="3"/>
  <c r="V1823" i="3"/>
  <c r="U1823" i="3"/>
  <c r="J1823" i="3"/>
  <c r="I1823" i="3"/>
  <c r="H1823" i="3"/>
  <c r="V1822" i="3"/>
  <c r="U1822" i="3"/>
  <c r="J1822" i="3"/>
  <c r="I1822" i="3"/>
  <c r="H1822" i="3"/>
  <c r="V1821" i="3"/>
  <c r="U1821" i="3"/>
  <c r="J1821" i="3"/>
  <c r="I1821" i="3"/>
  <c r="H1821" i="3"/>
  <c r="V1820" i="3"/>
  <c r="U1820" i="3"/>
  <c r="J1820" i="3"/>
  <c r="I1820" i="3"/>
  <c r="H1820" i="3"/>
  <c r="V1819" i="3"/>
  <c r="U1819" i="3"/>
  <c r="J1819" i="3"/>
  <c r="I1819" i="3"/>
  <c r="H1819" i="3"/>
  <c r="V1818" i="3"/>
  <c r="U1818" i="3"/>
  <c r="J1818" i="3"/>
  <c r="I1818" i="3"/>
  <c r="H1818" i="3"/>
  <c r="V1817" i="3"/>
  <c r="U1817" i="3"/>
  <c r="J1817" i="3"/>
  <c r="I1817" i="3"/>
  <c r="H1817" i="3"/>
  <c r="V1816" i="3"/>
  <c r="U1816" i="3"/>
  <c r="J1816" i="3"/>
  <c r="I1816" i="3"/>
  <c r="H1816" i="3"/>
  <c r="V1815" i="3"/>
  <c r="U1815" i="3"/>
  <c r="J1815" i="3"/>
  <c r="I1815" i="3"/>
  <c r="H1815" i="3"/>
  <c r="V1814" i="3"/>
  <c r="U1814" i="3"/>
  <c r="J1814" i="3"/>
  <c r="I1814" i="3"/>
  <c r="H1814" i="3"/>
  <c r="V1813" i="3"/>
  <c r="U1813" i="3"/>
  <c r="J1813" i="3"/>
  <c r="I1813" i="3"/>
  <c r="H1813" i="3"/>
  <c r="V1812" i="3"/>
  <c r="U1812" i="3"/>
  <c r="J1812" i="3"/>
  <c r="I1812" i="3"/>
  <c r="H1812" i="3"/>
  <c r="V1811" i="3"/>
  <c r="U1811" i="3"/>
  <c r="J1811" i="3"/>
  <c r="I1811" i="3"/>
  <c r="H1811" i="3"/>
  <c r="V1810" i="3"/>
  <c r="U1810" i="3"/>
  <c r="J1810" i="3"/>
  <c r="I1810" i="3"/>
  <c r="H1810" i="3"/>
  <c r="V1809" i="3"/>
  <c r="U1809" i="3"/>
  <c r="J1809" i="3"/>
  <c r="I1809" i="3"/>
  <c r="H1809" i="3"/>
  <c r="V1808" i="3"/>
  <c r="U1808" i="3"/>
  <c r="J1808" i="3"/>
  <c r="I1808" i="3"/>
  <c r="H1808" i="3"/>
  <c r="V1807" i="3"/>
  <c r="U1807" i="3"/>
  <c r="J1807" i="3"/>
  <c r="I1807" i="3"/>
  <c r="H1807" i="3"/>
  <c r="V1806" i="3"/>
  <c r="U1806" i="3"/>
  <c r="J1806" i="3"/>
  <c r="I1806" i="3"/>
  <c r="H1806" i="3"/>
  <c r="V1805" i="3"/>
  <c r="U1805" i="3"/>
  <c r="J1805" i="3"/>
  <c r="I1805" i="3"/>
  <c r="H1805" i="3"/>
  <c r="V1804" i="3"/>
  <c r="U1804" i="3"/>
  <c r="J1804" i="3"/>
  <c r="I1804" i="3"/>
  <c r="H1804" i="3"/>
  <c r="V1803" i="3"/>
  <c r="U1803" i="3"/>
  <c r="J1803" i="3"/>
  <c r="I1803" i="3"/>
  <c r="H1803" i="3"/>
  <c r="V1802" i="3"/>
  <c r="U1802" i="3"/>
  <c r="J1802" i="3"/>
  <c r="I1802" i="3"/>
  <c r="H1802" i="3"/>
  <c r="V1801" i="3"/>
  <c r="U1801" i="3"/>
  <c r="J1801" i="3"/>
  <c r="I1801" i="3"/>
  <c r="H1801" i="3"/>
  <c r="V1800" i="3"/>
  <c r="U1800" i="3"/>
  <c r="J1800" i="3"/>
  <c r="I1800" i="3"/>
  <c r="H1800" i="3"/>
  <c r="V1799" i="3"/>
  <c r="U1799" i="3"/>
  <c r="J1799" i="3"/>
  <c r="I1799" i="3"/>
  <c r="H1799" i="3"/>
  <c r="V1798" i="3"/>
  <c r="U1798" i="3"/>
  <c r="J1798" i="3"/>
  <c r="I1798" i="3"/>
  <c r="H1798" i="3"/>
  <c r="V1797" i="3"/>
  <c r="U1797" i="3"/>
  <c r="J1797" i="3"/>
  <c r="I1797" i="3"/>
  <c r="H1797" i="3"/>
  <c r="V1796" i="3"/>
  <c r="U1796" i="3"/>
  <c r="J1796" i="3"/>
  <c r="I1796" i="3"/>
  <c r="H1796" i="3"/>
  <c r="V1795" i="3"/>
  <c r="U1795" i="3"/>
  <c r="J1795" i="3"/>
  <c r="I1795" i="3"/>
  <c r="H1795" i="3"/>
  <c r="V1794" i="3"/>
  <c r="U1794" i="3"/>
  <c r="J1794" i="3"/>
  <c r="I1794" i="3"/>
  <c r="H1794" i="3"/>
  <c r="V1793" i="3"/>
  <c r="U1793" i="3"/>
  <c r="J1793" i="3"/>
  <c r="I1793" i="3"/>
  <c r="H1793" i="3"/>
  <c r="V1792" i="3"/>
  <c r="U1792" i="3"/>
  <c r="J1792" i="3"/>
  <c r="I1792" i="3"/>
  <c r="H1792" i="3"/>
  <c r="V1791" i="3"/>
  <c r="U1791" i="3"/>
  <c r="J1791" i="3"/>
  <c r="I1791" i="3"/>
  <c r="H1791" i="3"/>
  <c r="V1790" i="3"/>
  <c r="U1790" i="3"/>
  <c r="J1790" i="3"/>
  <c r="I1790" i="3"/>
  <c r="H1790" i="3"/>
  <c r="V1789" i="3"/>
  <c r="U1789" i="3"/>
  <c r="J1789" i="3"/>
  <c r="I1789" i="3"/>
  <c r="H1789" i="3"/>
  <c r="V1788" i="3"/>
  <c r="U1788" i="3"/>
  <c r="J1788" i="3"/>
  <c r="I1788" i="3"/>
  <c r="H1788" i="3"/>
  <c r="V1787" i="3"/>
  <c r="U1787" i="3"/>
  <c r="J1787" i="3"/>
  <c r="I1787" i="3"/>
  <c r="H1787" i="3"/>
  <c r="V1786" i="3"/>
  <c r="U1786" i="3"/>
  <c r="J1786" i="3"/>
  <c r="I1786" i="3"/>
  <c r="H1786" i="3"/>
  <c r="V1785" i="3"/>
  <c r="U1785" i="3"/>
  <c r="J1785" i="3"/>
  <c r="I1785" i="3"/>
  <c r="H1785" i="3"/>
  <c r="V1784" i="3"/>
  <c r="U1784" i="3"/>
  <c r="J1784" i="3"/>
  <c r="I1784" i="3"/>
  <c r="H1784" i="3"/>
  <c r="V1783" i="3"/>
  <c r="U1783" i="3"/>
  <c r="J1783" i="3"/>
  <c r="I1783" i="3"/>
  <c r="H1783" i="3"/>
  <c r="V1782" i="3"/>
  <c r="U1782" i="3"/>
  <c r="J1782" i="3"/>
  <c r="I1782" i="3"/>
  <c r="H1782" i="3"/>
  <c r="V1781" i="3"/>
  <c r="U1781" i="3"/>
  <c r="J1781" i="3"/>
  <c r="I1781" i="3"/>
  <c r="H1781" i="3"/>
  <c r="V1780" i="3"/>
  <c r="U1780" i="3"/>
  <c r="J1780" i="3"/>
  <c r="I1780" i="3"/>
  <c r="H1780" i="3"/>
  <c r="V1779" i="3"/>
  <c r="U1779" i="3"/>
  <c r="J1779" i="3"/>
  <c r="I1779" i="3"/>
  <c r="H1779" i="3"/>
  <c r="V1778" i="3"/>
  <c r="U1778" i="3"/>
  <c r="J1778" i="3"/>
  <c r="I1778" i="3"/>
  <c r="H1778" i="3"/>
  <c r="V1777" i="3"/>
  <c r="U1777" i="3"/>
  <c r="J1777" i="3"/>
  <c r="I1777" i="3"/>
  <c r="H1777" i="3"/>
  <c r="V1776" i="3"/>
  <c r="U1776" i="3"/>
  <c r="J1776" i="3"/>
  <c r="I1776" i="3"/>
  <c r="H1776" i="3"/>
  <c r="V1775" i="3"/>
  <c r="U1775" i="3"/>
  <c r="J1775" i="3"/>
  <c r="I1775" i="3"/>
  <c r="H1775" i="3"/>
  <c r="V1774" i="3"/>
  <c r="U1774" i="3"/>
  <c r="J1774" i="3"/>
  <c r="I1774" i="3"/>
  <c r="H1774" i="3"/>
  <c r="V1773" i="3"/>
  <c r="U1773" i="3"/>
  <c r="J1773" i="3"/>
  <c r="I1773" i="3"/>
  <c r="H1773" i="3"/>
  <c r="V1772" i="3"/>
  <c r="U1772" i="3"/>
  <c r="J1772" i="3"/>
  <c r="I1772" i="3"/>
  <c r="H1772" i="3"/>
  <c r="V1771" i="3"/>
  <c r="U1771" i="3"/>
  <c r="J1771" i="3"/>
  <c r="I1771" i="3"/>
  <c r="H1771" i="3"/>
  <c r="V1770" i="3"/>
  <c r="U1770" i="3"/>
  <c r="J1770" i="3"/>
  <c r="I1770" i="3"/>
  <c r="H1770" i="3"/>
  <c r="V1769" i="3"/>
  <c r="U1769" i="3"/>
  <c r="J1769" i="3"/>
  <c r="I1769" i="3"/>
  <c r="H1769" i="3"/>
  <c r="V1768" i="3"/>
  <c r="U1768" i="3"/>
  <c r="J1768" i="3"/>
  <c r="I1768" i="3"/>
  <c r="H1768" i="3"/>
  <c r="V1767" i="3"/>
  <c r="U1767" i="3"/>
  <c r="J1767" i="3"/>
  <c r="I1767" i="3"/>
  <c r="H1767" i="3"/>
  <c r="V1766" i="3"/>
  <c r="U1766" i="3"/>
  <c r="J1766" i="3"/>
  <c r="I1766" i="3"/>
  <c r="H1766" i="3"/>
  <c r="V1765" i="3"/>
  <c r="U1765" i="3"/>
  <c r="J1765" i="3"/>
  <c r="I1765" i="3"/>
  <c r="H1765" i="3"/>
  <c r="V1764" i="3"/>
  <c r="U1764" i="3"/>
  <c r="J1764" i="3"/>
  <c r="I1764" i="3"/>
  <c r="H1764" i="3"/>
  <c r="V1763" i="3"/>
  <c r="U1763" i="3"/>
  <c r="J1763" i="3"/>
  <c r="I1763" i="3"/>
  <c r="H1763" i="3"/>
  <c r="V1762" i="3"/>
  <c r="U1762" i="3"/>
  <c r="J1762" i="3"/>
  <c r="I1762" i="3"/>
  <c r="H1762" i="3"/>
  <c r="V1761" i="3"/>
  <c r="U1761" i="3"/>
  <c r="J1761" i="3"/>
  <c r="I1761" i="3"/>
  <c r="H1761" i="3"/>
  <c r="V1760" i="3"/>
  <c r="U1760" i="3"/>
  <c r="J1760" i="3"/>
  <c r="I1760" i="3"/>
  <c r="H1760" i="3"/>
  <c r="V1759" i="3"/>
  <c r="U1759" i="3"/>
  <c r="J1759" i="3"/>
  <c r="I1759" i="3"/>
  <c r="H1759" i="3"/>
  <c r="V1758" i="3"/>
  <c r="U1758" i="3"/>
  <c r="J1758" i="3"/>
  <c r="I1758" i="3"/>
  <c r="H1758" i="3"/>
  <c r="V1757" i="3"/>
  <c r="U1757" i="3"/>
  <c r="J1757" i="3"/>
  <c r="I1757" i="3"/>
  <c r="H1757" i="3"/>
  <c r="V1756" i="3"/>
  <c r="U1756" i="3"/>
  <c r="J1756" i="3"/>
  <c r="I1756" i="3"/>
  <c r="H1756" i="3"/>
  <c r="V1755" i="3"/>
  <c r="U1755" i="3"/>
  <c r="J1755" i="3"/>
  <c r="I1755" i="3"/>
  <c r="H1755" i="3"/>
  <c r="V1754" i="3"/>
  <c r="U1754" i="3"/>
  <c r="J1754" i="3"/>
  <c r="I1754" i="3"/>
  <c r="H1754" i="3"/>
  <c r="V1753" i="3"/>
  <c r="U1753" i="3"/>
  <c r="J1753" i="3"/>
  <c r="I1753" i="3"/>
  <c r="H1753" i="3"/>
  <c r="V1752" i="3"/>
  <c r="U1752" i="3"/>
  <c r="J1752" i="3"/>
  <c r="I1752" i="3"/>
  <c r="H1752" i="3"/>
  <c r="V1751" i="3"/>
  <c r="U1751" i="3"/>
  <c r="J1751" i="3"/>
  <c r="I1751" i="3"/>
  <c r="H1751" i="3"/>
  <c r="V1750" i="3"/>
  <c r="U1750" i="3"/>
  <c r="J1750" i="3"/>
  <c r="I1750" i="3"/>
  <c r="H1750" i="3"/>
  <c r="V1749" i="3"/>
  <c r="U1749" i="3"/>
  <c r="J1749" i="3"/>
  <c r="I1749" i="3"/>
  <c r="H1749" i="3"/>
  <c r="V1748" i="3"/>
  <c r="U1748" i="3"/>
  <c r="J1748" i="3"/>
  <c r="I1748" i="3"/>
  <c r="H1748" i="3"/>
  <c r="V1747" i="3"/>
  <c r="U1747" i="3"/>
  <c r="J1747" i="3"/>
  <c r="I1747" i="3"/>
  <c r="H1747" i="3"/>
  <c r="V1746" i="3"/>
  <c r="U1746" i="3"/>
  <c r="J1746" i="3"/>
  <c r="I1746" i="3"/>
  <c r="H1746" i="3"/>
  <c r="V1745" i="3"/>
  <c r="U1745" i="3"/>
  <c r="J1745" i="3"/>
  <c r="I1745" i="3"/>
  <c r="H1745" i="3"/>
  <c r="V1744" i="3"/>
  <c r="U1744" i="3"/>
  <c r="J1744" i="3"/>
  <c r="I1744" i="3"/>
  <c r="H1744" i="3"/>
  <c r="V1743" i="3"/>
  <c r="U1743" i="3"/>
  <c r="J1743" i="3"/>
  <c r="I1743" i="3"/>
  <c r="H1743" i="3"/>
  <c r="V1742" i="3"/>
  <c r="U1742" i="3"/>
  <c r="J1742" i="3"/>
  <c r="I1742" i="3"/>
  <c r="H1742" i="3"/>
  <c r="V1741" i="3"/>
  <c r="U1741" i="3"/>
  <c r="J1741" i="3"/>
  <c r="I1741" i="3"/>
  <c r="H1741" i="3"/>
  <c r="V1740" i="3"/>
  <c r="U1740" i="3"/>
  <c r="J1740" i="3"/>
  <c r="I1740" i="3"/>
  <c r="H1740" i="3"/>
  <c r="V1739" i="3"/>
  <c r="U1739" i="3"/>
  <c r="J1739" i="3"/>
  <c r="I1739" i="3"/>
  <c r="H1739" i="3"/>
  <c r="V1738" i="3"/>
  <c r="U1738" i="3"/>
  <c r="J1738" i="3"/>
  <c r="I1738" i="3"/>
  <c r="H1738" i="3"/>
  <c r="V1737" i="3"/>
  <c r="U1737" i="3"/>
  <c r="J1737" i="3"/>
  <c r="I1737" i="3"/>
  <c r="H1737" i="3"/>
  <c r="V1736" i="3"/>
  <c r="U1736" i="3"/>
  <c r="J1736" i="3"/>
  <c r="I1736" i="3"/>
  <c r="H1736" i="3"/>
  <c r="V1735" i="3"/>
  <c r="U1735" i="3"/>
  <c r="J1735" i="3"/>
  <c r="I1735" i="3"/>
  <c r="H1735" i="3"/>
  <c r="V1734" i="3"/>
  <c r="U1734" i="3"/>
  <c r="J1734" i="3"/>
  <c r="I1734" i="3"/>
  <c r="H1734" i="3"/>
  <c r="V1733" i="3"/>
  <c r="U1733" i="3"/>
  <c r="J1733" i="3"/>
  <c r="I1733" i="3"/>
  <c r="H1733" i="3"/>
  <c r="V1732" i="3"/>
  <c r="U1732" i="3"/>
  <c r="J1732" i="3"/>
  <c r="I1732" i="3"/>
  <c r="H1732" i="3"/>
  <c r="V1731" i="3"/>
  <c r="U1731" i="3"/>
  <c r="J1731" i="3"/>
  <c r="I1731" i="3"/>
  <c r="H1731" i="3"/>
  <c r="V1730" i="3"/>
  <c r="U1730" i="3"/>
  <c r="J1730" i="3"/>
  <c r="I1730" i="3"/>
  <c r="H1730" i="3"/>
  <c r="V1729" i="3"/>
  <c r="U1729" i="3"/>
  <c r="J1729" i="3"/>
  <c r="I1729" i="3"/>
  <c r="H1729" i="3"/>
  <c r="V1728" i="3"/>
  <c r="U1728" i="3"/>
  <c r="J1728" i="3"/>
  <c r="I1728" i="3"/>
  <c r="H1728" i="3"/>
  <c r="V1727" i="3"/>
  <c r="U1727" i="3"/>
  <c r="J1727" i="3"/>
  <c r="I1727" i="3"/>
  <c r="H1727" i="3"/>
  <c r="V1726" i="3"/>
  <c r="U1726" i="3"/>
  <c r="J1726" i="3"/>
  <c r="I1726" i="3"/>
  <c r="H1726" i="3"/>
  <c r="V1725" i="3"/>
  <c r="U1725" i="3"/>
  <c r="J1725" i="3"/>
  <c r="I1725" i="3"/>
  <c r="H1725" i="3"/>
  <c r="V1724" i="3"/>
  <c r="U1724" i="3"/>
  <c r="J1724" i="3"/>
  <c r="I1724" i="3"/>
  <c r="H1724" i="3"/>
  <c r="V1723" i="3"/>
  <c r="U1723" i="3"/>
  <c r="J1723" i="3"/>
  <c r="I1723" i="3"/>
  <c r="H1723" i="3"/>
  <c r="V1722" i="3"/>
  <c r="U1722" i="3"/>
  <c r="J1722" i="3"/>
  <c r="I1722" i="3"/>
  <c r="H1722" i="3"/>
  <c r="V1721" i="3"/>
  <c r="U1721" i="3"/>
  <c r="J1721" i="3"/>
  <c r="I1721" i="3"/>
  <c r="H1721" i="3"/>
  <c r="V1720" i="3"/>
  <c r="U1720" i="3"/>
  <c r="J1720" i="3"/>
  <c r="I1720" i="3"/>
  <c r="H1720" i="3"/>
  <c r="V1719" i="3"/>
  <c r="U1719" i="3"/>
  <c r="J1719" i="3"/>
  <c r="I1719" i="3"/>
  <c r="H1719" i="3"/>
  <c r="V1718" i="3"/>
  <c r="U1718" i="3"/>
  <c r="J1718" i="3"/>
  <c r="I1718" i="3"/>
  <c r="H1718" i="3"/>
  <c r="V1717" i="3"/>
  <c r="U1717" i="3"/>
  <c r="J1717" i="3"/>
  <c r="I1717" i="3"/>
  <c r="H1717" i="3"/>
  <c r="V1716" i="3"/>
  <c r="U1716" i="3"/>
  <c r="J1716" i="3"/>
  <c r="I1716" i="3"/>
  <c r="H1716" i="3"/>
  <c r="V1715" i="3"/>
  <c r="U1715" i="3"/>
  <c r="J1715" i="3"/>
  <c r="I1715" i="3"/>
  <c r="H1715" i="3"/>
  <c r="V1714" i="3"/>
  <c r="U1714" i="3"/>
  <c r="J1714" i="3"/>
  <c r="I1714" i="3"/>
  <c r="H1714" i="3"/>
  <c r="V1713" i="3"/>
  <c r="U1713" i="3"/>
  <c r="J1713" i="3"/>
  <c r="I1713" i="3"/>
  <c r="H1713" i="3"/>
  <c r="V1712" i="3"/>
  <c r="U1712" i="3"/>
  <c r="J1712" i="3"/>
  <c r="I1712" i="3"/>
  <c r="H1712" i="3"/>
  <c r="V1711" i="3"/>
  <c r="U1711" i="3"/>
  <c r="J1711" i="3"/>
  <c r="I1711" i="3"/>
  <c r="H1711" i="3"/>
  <c r="V1710" i="3"/>
  <c r="U1710" i="3"/>
  <c r="J1710" i="3"/>
  <c r="I1710" i="3"/>
  <c r="H1710" i="3"/>
  <c r="V1709" i="3"/>
  <c r="U1709" i="3"/>
  <c r="J1709" i="3"/>
  <c r="I1709" i="3"/>
  <c r="H1709" i="3"/>
  <c r="V1708" i="3"/>
  <c r="U1708" i="3"/>
  <c r="J1708" i="3"/>
  <c r="I1708" i="3"/>
  <c r="H1708" i="3"/>
  <c r="V1707" i="3"/>
  <c r="U1707" i="3"/>
  <c r="J1707" i="3"/>
  <c r="I1707" i="3"/>
  <c r="H1707" i="3"/>
  <c r="V1706" i="3"/>
  <c r="U1706" i="3"/>
  <c r="J1706" i="3"/>
  <c r="I1706" i="3"/>
  <c r="H1706" i="3"/>
  <c r="V1705" i="3"/>
  <c r="U1705" i="3"/>
  <c r="J1705" i="3"/>
  <c r="I1705" i="3"/>
  <c r="H1705" i="3"/>
  <c r="V1704" i="3"/>
  <c r="U1704" i="3"/>
  <c r="J1704" i="3"/>
  <c r="I1704" i="3"/>
  <c r="H1704" i="3"/>
  <c r="V1703" i="3"/>
  <c r="U1703" i="3"/>
  <c r="J1703" i="3"/>
  <c r="I1703" i="3"/>
  <c r="H1703" i="3"/>
  <c r="V1702" i="3"/>
  <c r="U1702" i="3"/>
  <c r="J1702" i="3"/>
  <c r="I1702" i="3"/>
  <c r="H1702" i="3"/>
  <c r="V1701" i="3"/>
  <c r="U1701" i="3"/>
  <c r="J1701" i="3"/>
  <c r="I1701" i="3"/>
  <c r="H1701" i="3"/>
  <c r="V1700" i="3"/>
  <c r="U1700" i="3"/>
  <c r="J1700" i="3"/>
  <c r="I1700" i="3"/>
  <c r="H1700" i="3"/>
  <c r="V1699" i="3"/>
  <c r="U1699" i="3"/>
  <c r="J1699" i="3"/>
  <c r="I1699" i="3"/>
  <c r="H1699" i="3"/>
  <c r="V1698" i="3"/>
  <c r="U1698" i="3"/>
  <c r="J1698" i="3"/>
  <c r="I1698" i="3"/>
  <c r="H1698" i="3"/>
  <c r="V1697" i="3"/>
  <c r="U1697" i="3"/>
  <c r="J1697" i="3"/>
  <c r="I1697" i="3"/>
  <c r="H1697" i="3"/>
  <c r="V1696" i="3"/>
  <c r="U1696" i="3"/>
  <c r="J1696" i="3"/>
  <c r="I1696" i="3"/>
  <c r="H1696" i="3"/>
  <c r="V1695" i="3"/>
  <c r="U1695" i="3"/>
  <c r="J1695" i="3"/>
  <c r="I1695" i="3"/>
  <c r="H1695" i="3"/>
  <c r="V1694" i="3"/>
  <c r="U1694" i="3"/>
  <c r="J1694" i="3"/>
  <c r="I1694" i="3"/>
  <c r="H1694" i="3"/>
  <c r="V1693" i="3"/>
  <c r="U1693" i="3"/>
  <c r="J1693" i="3"/>
  <c r="I1693" i="3"/>
  <c r="H1693" i="3"/>
  <c r="V1692" i="3"/>
  <c r="U1692" i="3"/>
  <c r="J1692" i="3"/>
  <c r="I1692" i="3"/>
  <c r="H1692" i="3"/>
  <c r="V1691" i="3"/>
  <c r="U1691" i="3"/>
  <c r="J1691" i="3"/>
  <c r="I1691" i="3"/>
  <c r="H1691" i="3"/>
  <c r="V1690" i="3"/>
  <c r="U1690" i="3"/>
  <c r="J1690" i="3"/>
  <c r="I1690" i="3"/>
  <c r="H1690" i="3"/>
  <c r="V1689" i="3"/>
  <c r="U1689" i="3"/>
  <c r="J1689" i="3"/>
  <c r="I1689" i="3"/>
  <c r="H1689" i="3"/>
  <c r="V1688" i="3"/>
  <c r="U1688" i="3"/>
  <c r="J1688" i="3"/>
  <c r="I1688" i="3"/>
  <c r="H1688" i="3"/>
  <c r="V1687" i="3"/>
  <c r="U1687" i="3"/>
  <c r="J1687" i="3"/>
  <c r="I1687" i="3"/>
  <c r="H1687" i="3"/>
  <c r="V1686" i="3"/>
  <c r="U1686" i="3"/>
  <c r="J1686" i="3"/>
  <c r="I1686" i="3"/>
  <c r="H1686" i="3"/>
  <c r="V1685" i="3"/>
  <c r="U1685" i="3"/>
  <c r="J1685" i="3"/>
  <c r="I1685" i="3"/>
  <c r="H1685" i="3"/>
  <c r="V1684" i="3"/>
  <c r="U1684" i="3"/>
  <c r="J1684" i="3"/>
  <c r="I1684" i="3"/>
  <c r="H1684" i="3"/>
  <c r="V1683" i="3"/>
  <c r="U1683" i="3"/>
  <c r="J1683" i="3"/>
  <c r="I1683" i="3"/>
  <c r="H1683" i="3"/>
  <c r="V1682" i="3"/>
  <c r="U1682" i="3"/>
  <c r="J1682" i="3"/>
  <c r="I1682" i="3"/>
  <c r="H1682" i="3"/>
  <c r="V1681" i="3"/>
  <c r="U1681" i="3"/>
  <c r="J1681" i="3"/>
  <c r="I1681" i="3"/>
  <c r="H1681" i="3"/>
  <c r="V1680" i="3"/>
  <c r="U1680" i="3"/>
  <c r="J1680" i="3"/>
  <c r="I1680" i="3"/>
  <c r="H1680" i="3"/>
  <c r="V1679" i="3"/>
  <c r="U1679" i="3"/>
  <c r="J1679" i="3"/>
  <c r="I1679" i="3"/>
  <c r="H1679" i="3"/>
  <c r="V1678" i="3"/>
  <c r="U1678" i="3"/>
  <c r="J1678" i="3"/>
  <c r="I1678" i="3"/>
  <c r="H1678" i="3"/>
  <c r="V1677" i="3"/>
  <c r="U1677" i="3"/>
  <c r="J1677" i="3"/>
  <c r="I1677" i="3"/>
  <c r="H1677" i="3"/>
  <c r="V1676" i="3"/>
  <c r="U1676" i="3"/>
  <c r="J1676" i="3"/>
  <c r="I1676" i="3"/>
  <c r="H1676" i="3"/>
  <c r="V1675" i="3"/>
  <c r="U1675" i="3"/>
  <c r="J1675" i="3"/>
  <c r="I1675" i="3"/>
  <c r="H1675" i="3"/>
  <c r="V1674" i="3"/>
  <c r="U1674" i="3"/>
  <c r="J1674" i="3"/>
  <c r="I1674" i="3"/>
  <c r="H1674" i="3"/>
  <c r="V1673" i="3"/>
  <c r="U1673" i="3"/>
  <c r="J1673" i="3"/>
  <c r="I1673" i="3"/>
  <c r="H1673" i="3"/>
  <c r="V1672" i="3"/>
  <c r="U1672" i="3"/>
  <c r="J1672" i="3"/>
  <c r="I1672" i="3"/>
  <c r="H1672" i="3"/>
  <c r="V1671" i="3"/>
  <c r="U1671" i="3"/>
  <c r="J1671" i="3"/>
  <c r="I1671" i="3"/>
  <c r="H1671" i="3"/>
  <c r="V1670" i="3"/>
  <c r="U1670" i="3"/>
  <c r="J1670" i="3"/>
  <c r="I1670" i="3"/>
  <c r="H1670" i="3"/>
  <c r="V1669" i="3"/>
  <c r="U1669" i="3"/>
  <c r="J1669" i="3"/>
  <c r="I1669" i="3"/>
  <c r="H1669" i="3"/>
  <c r="V1668" i="3"/>
  <c r="U1668" i="3"/>
  <c r="J1668" i="3"/>
  <c r="I1668" i="3"/>
  <c r="H1668" i="3"/>
  <c r="V1667" i="3"/>
  <c r="U1667" i="3"/>
  <c r="J1667" i="3"/>
  <c r="I1667" i="3"/>
  <c r="H1667" i="3"/>
  <c r="V1666" i="3"/>
  <c r="U1666" i="3"/>
  <c r="J1666" i="3"/>
  <c r="I1666" i="3"/>
  <c r="H1666" i="3"/>
  <c r="V1665" i="3"/>
  <c r="U1665" i="3"/>
  <c r="J1665" i="3"/>
  <c r="I1665" i="3"/>
  <c r="H1665" i="3"/>
  <c r="V1664" i="3"/>
  <c r="U1664" i="3"/>
  <c r="J1664" i="3"/>
  <c r="I1664" i="3"/>
  <c r="H1664" i="3"/>
  <c r="V1663" i="3"/>
  <c r="U1663" i="3"/>
  <c r="J1663" i="3"/>
  <c r="I1663" i="3"/>
  <c r="H1663" i="3"/>
  <c r="V1662" i="3"/>
  <c r="U1662" i="3"/>
  <c r="J1662" i="3"/>
  <c r="I1662" i="3"/>
  <c r="H1662" i="3"/>
  <c r="V1661" i="3"/>
  <c r="U1661" i="3"/>
  <c r="J1661" i="3"/>
  <c r="I1661" i="3"/>
  <c r="H1661" i="3"/>
  <c r="V1660" i="3"/>
  <c r="U1660" i="3"/>
  <c r="J1660" i="3"/>
  <c r="I1660" i="3"/>
  <c r="H1660" i="3"/>
  <c r="V1659" i="3"/>
  <c r="U1659" i="3"/>
  <c r="J1659" i="3"/>
  <c r="I1659" i="3"/>
  <c r="H1659" i="3"/>
  <c r="V1658" i="3"/>
  <c r="U1658" i="3"/>
  <c r="J1658" i="3"/>
  <c r="I1658" i="3"/>
  <c r="H1658" i="3"/>
  <c r="V1657" i="3"/>
  <c r="U1657" i="3"/>
  <c r="J1657" i="3"/>
  <c r="I1657" i="3"/>
  <c r="H1657" i="3"/>
  <c r="V1656" i="3"/>
  <c r="U1656" i="3"/>
  <c r="J1656" i="3"/>
  <c r="I1656" i="3"/>
  <c r="H1656" i="3"/>
  <c r="V1655" i="3"/>
  <c r="U1655" i="3"/>
  <c r="J1655" i="3"/>
  <c r="I1655" i="3"/>
  <c r="H1655" i="3"/>
  <c r="V1654" i="3"/>
  <c r="U1654" i="3"/>
  <c r="J1654" i="3"/>
  <c r="I1654" i="3"/>
  <c r="H1654" i="3"/>
  <c r="V1653" i="3"/>
  <c r="U1653" i="3"/>
  <c r="J1653" i="3"/>
  <c r="I1653" i="3"/>
  <c r="H1653" i="3"/>
  <c r="V1652" i="3"/>
  <c r="U1652" i="3"/>
  <c r="J1652" i="3"/>
  <c r="I1652" i="3"/>
  <c r="H1652" i="3"/>
  <c r="V1651" i="3"/>
  <c r="U1651" i="3"/>
  <c r="J1651" i="3"/>
  <c r="I1651" i="3"/>
  <c r="H1651" i="3"/>
  <c r="V1650" i="3"/>
  <c r="U1650" i="3"/>
  <c r="J1650" i="3"/>
  <c r="I1650" i="3"/>
  <c r="H1650" i="3"/>
  <c r="V1649" i="3"/>
  <c r="U1649" i="3"/>
  <c r="J1649" i="3"/>
  <c r="I1649" i="3"/>
  <c r="H1649" i="3"/>
  <c r="V1648" i="3"/>
  <c r="U1648" i="3"/>
  <c r="J1648" i="3"/>
  <c r="I1648" i="3"/>
  <c r="H1648" i="3"/>
  <c r="V1647" i="3"/>
  <c r="U1647" i="3"/>
  <c r="J1647" i="3"/>
  <c r="I1647" i="3"/>
  <c r="H1647" i="3"/>
  <c r="V1646" i="3"/>
  <c r="U1646" i="3"/>
  <c r="J1646" i="3"/>
  <c r="I1646" i="3"/>
  <c r="H1646" i="3"/>
  <c r="V1645" i="3"/>
  <c r="U1645" i="3"/>
  <c r="J1645" i="3"/>
  <c r="I1645" i="3"/>
  <c r="H1645" i="3"/>
  <c r="V1644" i="3"/>
  <c r="U1644" i="3"/>
  <c r="J1644" i="3"/>
  <c r="I1644" i="3"/>
  <c r="H1644" i="3"/>
  <c r="V1643" i="3"/>
  <c r="U1643" i="3"/>
  <c r="J1643" i="3"/>
  <c r="I1643" i="3"/>
  <c r="H1643" i="3"/>
  <c r="V1642" i="3"/>
  <c r="U1642" i="3"/>
  <c r="J1642" i="3"/>
  <c r="I1642" i="3"/>
  <c r="H1642" i="3"/>
  <c r="V1641" i="3"/>
  <c r="U1641" i="3"/>
  <c r="J1641" i="3"/>
  <c r="I1641" i="3"/>
  <c r="H1641" i="3"/>
  <c r="V1640" i="3"/>
  <c r="U1640" i="3"/>
  <c r="J1640" i="3"/>
  <c r="I1640" i="3"/>
  <c r="H1640" i="3"/>
  <c r="V1639" i="3"/>
  <c r="U1639" i="3"/>
  <c r="J1639" i="3"/>
  <c r="I1639" i="3"/>
  <c r="H1639" i="3"/>
  <c r="V1638" i="3"/>
  <c r="U1638" i="3"/>
  <c r="J1638" i="3"/>
  <c r="I1638" i="3"/>
  <c r="H1638" i="3"/>
  <c r="V1637" i="3"/>
  <c r="U1637" i="3"/>
  <c r="J1637" i="3"/>
  <c r="I1637" i="3"/>
  <c r="H1637" i="3"/>
  <c r="V1636" i="3"/>
  <c r="U1636" i="3"/>
  <c r="J1636" i="3"/>
  <c r="I1636" i="3"/>
  <c r="H1636" i="3"/>
  <c r="V1635" i="3"/>
  <c r="U1635" i="3"/>
  <c r="J1635" i="3"/>
  <c r="I1635" i="3"/>
  <c r="H1635" i="3"/>
  <c r="V1634" i="3"/>
  <c r="U1634" i="3"/>
  <c r="J1634" i="3"/>
  <c r="I1634" i="3"/>
  <c r="H1634" i="3"/>
  <c r="V1633" i="3"/>
  <c r="U1633" i="3"/>
  <c r="J1633" i="3"/>
  <c r="I1633" i="3"/>
  <c r="H1633" i="3"/>
  <c r="V1632" i="3"/>
  <c r="U1632" i="3"/>
  <c r="J1632" i="3"/>
  <c r="I1632" i="3"/>
  <c r="H1632" i="3"/>
  <c r="V1631" i="3"/>
  <c r="U1631" i="3"/>
  <c r="J1631" i="3"/>
  <c r="I1631" i="3"/>
  <c r="H1631" i="3"/>
  <c r="V1630" i="3"/>
  <c r="U1630" i="3"/>
  <c r="J1630" i="3"/>
  <c r="I1630" i="3"/>
  <c r="H1630" i="3"/>
  <c r="V1629" i="3"/>
  <c r="U1629" i="3"/>
  <c r="J1629" i="3"/>
  <c r="I1629" i="3"/>
  <c r="H1629" i="3"/>
  <c r="V1628" i="3"/>
  <c r="U1628" i="3"/>
  <c r="J1628" i="3"/>
  <c r="I1628" i="3"/>
  <c r="H1628" i="3"/>
  <c r="V1627" i="3"/>
  <c r="U1627" i="3"/>
  <c r="J1627" i="3"/>
  <c r="I1627" i="3"/>
  <c r="H1627" i="3"/>
  <c r="V1626" i="3"/>
  <c r="U1626" i="3"/>
  <c r="J1626" i="3"/>
  <c r="I1626" i="3"/>
  <c r="H1626" i="3"/>
  <c r="V1625" i="3"/>
  <c r="U1625" i="3"/>
  <c r="J1625" i="3"/>
  <c r="I1625" i="3"/>
  <c r="H1625" i="3"/>
  <c r="V1624" i="3"/>
  <c r="U1624" i="3"/>
  <c r="J1624" i="3"/>
  <c r="I1624" i="3"/>
  <c r="H1624" i="3"/>
  <c r="V1623" i="3"/>
  <c r="U1623" i="3"/>
  <c r="J1623" i="3"/>
  <c r="I1623" i="3"/>
  <c r="H1623" i="3"/>
  <c r="V1622" i="3"/>
  <c r="U1622" i="3"/>
  <c r="J1622" i="3"/>
  <c r="I1622" i="3"/>
  <c r="H1622" i="3"/>
  <c r="V1621" i="3"/>
  <c r="U1621" i="3"/>
  <c r="J1621" i="3"/>
  <c r="I1621" i="3"/>
  <c r="H1621" i="3"/>
  <c r="V1620" i="3"/>
  <c r="U1620" i="3"/>
  <c r="J1620" i="3"/>
  <c r="I1620" i="3"/>
  <c r="H1620" i="3"/>
  <c r="V1619" i="3"/>
  <c r="U1619" i="3"/>
  <c r="J1619" i="3"/>
  <c r="I1619" i="3"/>
  <c r="H1619" i="3"/>
  <c r="V1618" i="3"/>
  <c r="U1618" i="3"/>
  <c r="J1618" i="3"/>
  <c r="I1618" i="3"/>
  <c r="H1618" i="3"/>
  <c r="V1617" i="3"/>
  <c r="U1617" i="3"/>
  <c r="J1617" i="3"/>
  <c r="I1617" i="3"/>
  <c r="H1617" i="3"/>
  <c r="V1616" i="3"/>
  <c r="U1616" i="3"/>
  <c r="J1616" i="3"/>
  <c r="I1616" i="3"/>
  <c r="H1616" i="3"/>
  <c r="V1615" i="3"/>
  <c r="U1615" i="3"/>
  <c r="J1615" i="3"/>
  <c r="I1615" i="3"/>
  <c r="H1615" i="3"/>
  <c r="V1614" i="3"/>
  <c r="U1614" i="3"/>
  <c r="J1614" i="3"/>
  <c r="I1614" i="3"/>
  <c r="H1614" i="3"/>
  <c r="V1613" i="3"/>
  <c r="U1613" i="3"/>
  <c r="J1613" i="3"/>
  <c r="I1613" i="3"/>
  <c r="H1613" i="3"/>
  <c r="V1612" i="3"/>
  <c r="U1612" i="3"/>
  <c r="J1612" i="3"/>
  <c r="I1612" i="3"/>
  <c r="H1612" i="3"/>
  <c r="V1611" i="3"/>
  <c r="U1611" i="3"/>
  <c r="J1611" i="3"/>
  <c r="I1611" i="3"/>
  <c r="H1611" i="3"/>
  <c r="V1610" i="3"/>
  <c r="U1610" i="3"/>
  <c r="J1610" i="3"/>
  <c r="I1610" i="3"/>
  <c r="H1610" i="3"/>
  <c r="V1609" i="3"/>
  <c r="U1609" i="3"/>
  <c r="J1609" i="3"/>
  <c r="I1609" i="3"/>
  <c r="H1609" i="3"/>
  <c r="V1608" i="3"/>
  <c r="U1608" i="3"/>
  <c r="J1608" i="3"/>
  <c r="I1608" i="3"/>
  <c r="H1608" i="3"/>
  <c r="V1607" i="3"/>
  <c r="U1607" i="3"/>
  <c r="J1607" i="3"/>
  <c r="I1607" i="3"/>
  <c r="H1607" i="3"/>
  <c r="V1606" i="3"/>
  <c r="U1606" i="3"/>
  <c r="J1606" i="3"/>
  <c r="I1606" i="3"/>
  <c r="H1606" i="3"/>
  <c r="V1605" i="3"/>
  <c r="U1605" i="3"/>
  <c r="J1605" i="3"/>
  <c r="I1605" i="3"/>
  <c r="H1605" i="3"/>
  <c r="V1604" i="3"/>
  <c r="U1604" i="3"/>
  <c r="J1604" i="3"/>
  <c r="I1604" i="3"/>
  <c r="H1604" i="3"/>
  <c r="V1603" i="3"/>
  <c r="U1603" i="3"/>
  <c r="J1603" i="3"/>
  <c r="I1603" i="3"/>
  <c r="H1603" i="3"/>
  <c r="V1602" i="3"/>
  <c r="U1602" i="3"/>
  <c r="J1602" i="3"/>
  <c r="I1602" i="3"/>
  <c r="H1602" i="3"/>
  <c r="V1601" i="3"/>
  <c r="U1601" i="3"/>
  <c r="J1601" i="3"/>
  <c r="I1601" i="3"/>
  <c r="H1601" i="3"/>
  <c r="V1600" i="3"/>
  <c r="U1600" i="3"/>
  <c r="J1600" i="3"/>
  <c r="I1600" i="3"/>
  <c r="H1600" i="3"/>
  <c r="V1599" i="3"/>
  <c r="U1599" i="3"/>
  <c r="J1599" i="3"/>
  <c r="I1599" i="3"/>
  <c r="H1599" i="3"/>
  <c r="V1598" i="3"/>
  <c r="U1598" i="3"/>
  <c r="J1598" i="3"/>
  <c r="I1598" i="3"/>
  <c r="H1598" i="3"/>
  <c r="V1597" i="3"/>
  <c r="U1597" i="3"/>
  <c r="J1597" i="3"/>
  <c r="I1597" i="3"/>
  <c r="H1597" i="3"/>
  <c r="V1596" i="3"/>
  <c r="U1596" i="3"/>
  <c r="J1596" i="3"/>
  <c r="I1596" i="3"/>
  <c r="H1596" i="3"/>
  <c r="V1595" i="3"/>
  <c r="U1595" i="3"/>
  <c r="J1595" i="3"/>
  <c r="I1595" i="3"/>
  <c r="H1595" i="3"/>
  <c r="V1594" i="3"/>
  <c r="U1594" i="3"/>
  <c r="J1594" i="3"/>
  <c r="I1594" i="3"/>
  <c r="H1594" i="3"/>
  <c r="V1593" i="3"/>
  <c r="U1593" i="3"/>
  <c r="J1593" i="3"/>
  <c r="I1593" i="3"/>
  <c r="H1593" i="3"/>
  <c r="V1592" i="3"/>
  <c r="U1592" i="3"/>
  <c r="J1592" i="3"/>
  <c r="I1592" i="3"/>
  <c r="H1592" i="3"/>
  <c r="V1591" i="3"/>
  <c r="U1591" i="3"/>
  <c r="J1591" i="3"/>
  <c r="I1591" i="3"/>
  <c r="H1591" i="3"/>
  <c r="V1590" i="3"/>
  <c r="U1590" i="3"/>
  <c r="J1590" i="3"/>
  <c r="I1590" i="3"/>
  <c r="H1590" i="3"/>
  <c r="V1589" i="3"/>
  <c r="U1589" i="3"/>
  <c r="J1589" i="3"/>
  <c r="I1589" i="3"/>
  <c r="H1589" i="3"/>
  <c r="V1588" i="3"/>
  <c r="U1588" i="3"/>
  <c r="J1588" i="3"/>
  <c r="I1588" i="3"/>
  <c r="H1588" i="3"/>
  <c r="V1587" i="3"/>
  <c r="U1587" i="3"/>
  <c r="J1587" i="3"/>
  <c r="I1587" i="3"/>
  <c r="H1587" i="3"/>
  <c r="V1586" i="3"/>
  <c r="U1586" i="3"/>
  <c r="J1586" i="3"/>
  <c r="I1586" i="3"/>
  <c r="H1586" i="3"/>
  <c r="V1585" i="3"/>
  <c r="U1585" i="3"/>
  <c r="J1585" i="3"/>
  <c r="I1585" i="3"/>
  <c r="H1585" i="3"/>
  <c r="V1584" i="3"/>
  <c r="U1584" i="3"/>
  <c r="J1584" i="3"/>
  <c r="I1584" i="3"/>
  <c r="H1584" i="3"/>
  <c r="V1583" i="3"/>
  <c r="U1583" i="3"/>
  <c r="J1583" i="3"/>
  <c r="I1583" i="3"/>
  <c r="H1583" i="3"/>
  <c r="V1582" i="3"/>
  <c r="U1582" i="3"/>
  <c r="J1582" i="3"/>
  <c r="I1582" i="3"/>
  <c r="H1582" i="3"/>
  <c r="V1581" i="3"/>
  <c r="U1581" i="3"/>
  <c r="J1581" i="3"/>
  <c r="I1581" i="3"/>
  <c r="H1581" i="3"/>
  <c r="V1580" i="3"/>
  <c r="U1580" i="3"/>
  <c r="J1580" i="3"/>
  <c r="I1580" i="3"/>
  <c r="H1580" i="3"/>
  <c r="V1579" i="3"/>
  <c r="U1579" i="3"/>
  <c r="J1579" i="3"/>
  <c r="I1579" i="3"/>
  <c r="H1579" i="3"/>
  <c r="V1578" i="3"/>
  <c r="U1578" i="3"/>
  <c r="J1578" i="3"/>
  <c r="I1578" i="3"/>
  <c r="H1578" i="3"/>
  <c r="V1577" i="3"/>
  <c r="U1577" i="3"/>
  <c r="J1577" i="3"/>
  <c r="I1577" i="3"/>
  <c r="H1577" i="3"/>
  <c r="V1576" i="3"/>
  <c r="U1576" i="3"/>
  <c r="J1576" i="3"/>
  <c r="I1576" i="3"/>
  <c r="H1576" i="3"/>
  <c r="V1575" i="3"/>
  <c r="U1575" i="3"/>
  <c r="J1575" i="3"/>
  <c r="I1575" i="3"/>
  <c r="H1575" i="3"/>
  <c r="V1574" i="3"/>
  <c r="U1574" i="3"/>
  <c r="J1574" i="3"/>
  <c r="I1574" i="3"/>
  <c r="H1574" i="3"/>
  <c r="V1573" i="3"/>
  <c r="U1573" i="3"/>
  <c r="J1573" i="3"/>
  <c r="I1573" i="3"/>
  <c r="H1573" i="3"/>
  <c r="V1572" i="3"/>
  <c r="U1572" i="3"/>
  <c r="J1572" i="3"/>
  <c r="I1572" i="3"/>
  <c r="H1572" i="3"/>
  <c r="V1571" i="3"/>
  <c r="U1571" i="3"/>
  <c r="J1571" i="3"/>
  <c r="I1571" i="3"/>
  <c r="H1571" i="3"/>
  <c r="V1570" i="3"/>
  <c r="U1570" i="3"/>
  <c r="J1570" i="3"/>
  <c r="I1570" i="3"/>
  <c r="H1570" i="3"/>
  <c r="V1569" i="3"/>
  <c r="U1569" i="3"/>
  <c r="J1569" i="3"/>
  <c r="I1569" i="3"/>
  <c r="H1569" i="3"/>
  <c r="V1568" i="3"/>
  <c r="U1568" i="3"/>
  <c r="J1568" i="3"/>
  <c r="I1568" i="3"/>
  <c r="H1568" i="3"/>
  <c r="V1567" i="3"/>
  <c r="U1567" i="3"/>
  <c r="J1567" i="3"/>
  <c r="I1567" i="3"/>
  <c r="H1567" i="3"/>
  <c r="V1566" i="3"/>
  <c r="U1566" i="3"/>
  <c r="J1566" i="3"/>
  <c r="I1566" i="3"/>
  <c r="H1566" i="3"/>
  <c r="V1565" i="3"/>
  <c r="U1565" i="3"/>
  <c r="J1565" i="3"/>
  <c r="I1565" i="3"/>
  <c r="H1565" i="3"/>
  <c r="V1564" i="3"/>
  <c r="U1564" i="3"/>
  <c r="J1564" i="3"/>
  <c r="I1564" i="3"/>
  <c r="H1564" i="3"/>
  <c r="V1563" i="3"/>
  <c r="U1563" i="3"/>
  <c r="J1563" i="3"/>
  <c r="I1563" i="3"/>
  <c r="H1563" i="3"/>
  <c r="V1562" i="3"/>
  <c r="U1562" i="3"/>
  <c r="J1562" i="3"/>
  <c r="I1562" i="3"/>
  <c r="H1562" i="3"/>
  <c r="V1561" i="3"/>
  <c r="U1561" i="3"/>
  <c r="J1561" i="3"/>
  <c r="I1561" i="3"/>
  <c r="H1561" i="3"/>
  <c r="V1560" i="3"/>
  <c r="U1560" i="3"/>
  <c r="J1560" i="3"/>
  <c r="I1560" i="3"/>
  <c r="H1560" i="3"/>
  <c r="V1559" i="3"/>
  <c r="U1559" i="3"/>
  <c r="J1559" i="3"/>
  <c r="I1559" i="3"/>
  <c r="H1559" i="3"/>
  <c r="V1558" i="3"/>
  <c r="U1558" i="3"/>
  <c r="J1558" i="3"/>
  <c r="I1558" i="3"/>
  <c r="H1558" i="3"/>
  <c r="V1557" i="3"/>
  <c r="U1557" i="3"/>
  <c r="J1557" i="3"/>
  <c r="I1557" i="3"/>
  <c r="H1557" i="3"/>
  <c r="V1556" i="3"/>
  <c r="U1556" i="3"/>
  <c r="J1556" i="3"/>
  <c r="I1556" i="3"/>
  <c r="H1556" i="3"/>
  <c r="V1555" i="3"/>
  <c r="U1555" i="3"/>
  <c r="J1555" i="3"/>
  <c r="I1555" i="3"/>
  <c r="H1555" i="3"/>
  <c r="V1554" i="3"/>
  <c r="U1554" i="3"/>
  <c r="J1554" i="3"/>
  <c r="I1554" i="3"/>
  <c r="H1554" i="3"/>
  <c r="V1553" i="3"/>
  <c r="U1553" i="3"/>
  <c r="J1553" i="3"/>
  <c r="I1553" i="3"/>
  <c r="H1553" i="3"/>
  <c r="V1552" i="3"/>
  <c r="U1552" i="3"/>
  <c r="J1552" i="3"/>
  <c r="I1552" i="3"/>
  <c r="H1552" i="3"/>
  <c r="V1551" i="3"/>
  <c r="U1551" i="3"/>
  <c r="J1551" i="3"/>
  <c r="I1551" i="3"/>
  <c r="H1551" i="3"/>
  <c r="V1550" i="3"/>
  <c r="U1550" i="3"/>
  <c r="J1550" i="3"/>
  <c r="I1550" i="3"/>
  <c r="H1550" i="3"/>
  <c r="V1549" i="3"/>
  <c r="U1549" i="3"/>
  <c r="J1549" i="3"/>
  <c r="I1549" i="3"/>
  <c r="H1549" i="3"/>
  <c r="V1548" i="3"/>
  <c r="U1548" i="3"/>
  <c r="J1548" i="3"/>
  <c r="I1548" i="3"/>
  <c r="H1548" i="3"/>
  <c r="V1547" i="3"/>
  <c r="U1547" i="3"/>
  <c r="J1547" i="3"/>
  <c r="I1547" i="3"/>
  <c r="H1547" i="3"/>
  <c r="V1546" i="3"/>
  <c r="U1546" i="3"/>
  <c r="J1546" i="3"/>
  <c r="I1546" i="3"/>
  <c r="H1546" i="3"/>
  <c r="V1545" i="3"/>
  <c r="U1545" i="3"/>
  <c r="J1545" i="3"/>
  <c r="I1545" i="3"/>
  <c r="H1545" i="3"/>
  <c r="V1544" i="3"/>
  <c r="U1544" i="3"/>
  <c r="J1544" i="3"/>
  <c r="I1544" i="3"/>
  <c r="H1544" i="3"/>
  <c r="V1543" i="3"/>
  <c r="U1543" i="3"/>
  <c r="J1543" i="3"/>
  <c r="I1543" i="3"/>
  <c r="H1543" i="3"/>
  <c r="V1542" i="3"/>
  <c r="U1542" i="3"/>
  <c r="J1542" i="3"/>
  <c r="I1542" i="3"/>
  <c r="H1542" i="3"/>
  <c r="V1541" i="3"/>
  <c r="U1541" i="3"/>
  <c r="J1541" i="3"/>
  <c r="I1541" i="3"/>
  <c r="H1541" i="3"/>
  <c r="V1540" i="3"/>
  <c r="U1540" i="3"/>
  <c r="J1540" i="3"/>
  <c r="I1540" i="3"/>
  <c r="H1540" i="3"/>
  <c r="V1539" i="3"/>
  <c r="U1539" i="3"/>
  <c r="J1539" i="3"/>
  <c r="I1539" i="3"/>
  <c r="H1539" i="3"/>
  <c r="V1538" i="3"/>
  <c r="U1538" i="3"/>
  <c r="J1538" i="3"/>
  <c r="I1538" i="3"/>
  <c r="H1538" i="3"/>
  <c r="V1537" i="3"/>
  <c r="U1537" i="3"/>
  <c r="J1537" i="3"/>
  <c r="I1537" i="3"/>
  <c r="H1537" i="3"/>
  <c r="V1536" i="3"/>
  <c r="U1536" i="3"/>
  <c r="J1536" i="3"/>
  <c r="I1536" i="3"/>
  <c r="H1536" i="3"/>
  <c r="V1535" i="3"/>
  <c r="U1535" i="3"/>
  <c r="J1535" i="3"/>
  <c r="I1535" i="3"/>
  <c r="H1535" i="3"/>
  <c r="V1534" i="3"/>
  <c r="U1534" i="3"/>
  <c r="J1534" i="3"/>
  <c r="I1534" i="3"/>
  <c r="H1534" i="3"/>
  <c r="V1533" i="3"/>
  <c r="U1533" i="3"/>
  <c r="J1533" i="3"/>
  <c r="I1533" i="3"/>
  <c r="H1533" i="3"/>
  <c r="V1532" i="3"/>
  <c r="U1532" i="3"/>
  <c r="J1532" i="3"/>
  <c r="I1532" i="3"/>
  <c r="H1532" i="3"/>
  <c r="V1531" i="3"/>
  <c r="U1531" i="3"/>
  <c r="J1531" i="3"/>
  <c r="I1531" i="3"/>
  <c r="H1531" i="3"/>
  <c r="V1530" i="3"/>
  <c r="U1530" i="3"/>
  <c r="J1530" i="3"/>
  <c r="I1530" i="3"/>
  <c r="H1530" i="3"/>
  <c r="V1529" i="3"/>
  <c r="U1529" i="3"/>
  <c r="J1529" i="3"/>
  <c r="I1529" i="3"/>
  <c r="H1529" i="3"/>
  <c r="V1528" i="3"/>
  <c r="U1528" i="3"/>
  <c r="J1528" i="3"/>
  <c r="I1528" i="3"/>
  <c r="H1528" i="3"/>
  <c r="V1527" i="3"/>
  <c r="U1527" i="3"/>
  <c r="J1527" i="3"/>
  <c r="I1527" i="3"/>
  <c r="H1527" i="3"/>
  <c r="V1526" i="3"/>
  <c r="U1526" i="3"/>
  <c r="J1526" i="3"/>
  <c r="I1526" i="3"/>
  <c r="H1526" i="3"/>
  <c r="V1525" i="3"/>
  <c r="U1525" i="3"/>
  <c r="J1525" i="3"/>
  <c r="I1525" i="3"/>
  <c r="H1525" i="3"/>
  <c r="V1524" i="3"/>
  <c r="U1524" i="3"/>
  <c r="J1524" i="3"/>
  <c r="I1524" i="3"/>
  <c r="H1524" i="3"/>
  <c r="V1523" i="3"/>
  <c r="U1523" i="3"/>
  <c r="J1523" i="3"/>
  <c r="I1523" i="3"/>
  <c r="H1523" i="3"/>
  <c r="V1522" i="3"/>
  <c r="U1522" i="3"/>
  <c r="J1522" i="3"/>
  <c r="I1522" i="3"/>
  <c r="H1522" i="3"/>
  <c r="V1521" i="3"/>
  <c r="U1521" i="3"/>
  <c r="J1521" i="3"/>
  <c r="I1521" i="3"/>
  <c r="H1521" i="3"/>
  <c r="V1520" i="3"/>
  <c r="U1520" i="3"/>
  <c r="J1520" i="3"/>
  <c r="I1520" i="3"/>
  <c r="H1520" i="3"/>
  <c r="V1519" i="3"/>
  <c r="U1519" i="3"/>
  <c r="J1519" i="3"/>
  <c r="I1519" i="3"/>
  <c r="H1519" i="3"/>
  <c r="V1518" i="3"/>
  <c r="U1518" i="3"/>
  <c r="J1518" i="3"/>
  <c r="I1518" i="3"/>
  <c r="H1518" i="3"/>
  <c r="V1517" i="3"/>
  <c r="U1517" i="3"/>
  <c r="J1517" i="3"/>
  <c r="I1517" i="3"/>
  <c r="H1517" i="3"/>
  <c r="V1516" i="3"/>
  <c r="U1516" i="3"/>
  <c r="J1516" i="3"/>
  <c r="I1516" i="3"/>
  <c r="H1516" i="3"/>
  <c r="V1515" i="3"/>
  <c r="U1515" i="3"/>
  <c r="J1515" i="3"/>
  <c r="I1515" i="3"/>
  <c r="H1515" i="3"/>
  <c r="V1514" i="3"/>
  <c r="U1514" i="3"/>
  <c r="J1514" i="3"/>
  <c r="I1514" i="3"/>
  <c r="H1514" i="3"/>
  <c r="V1513" i="3"/>
  <c r="U1513" i="3"/>
  <c r="J1513" i="3"/>
  <c r="I1513" i="3"/>
  <c r="H1513" i="3"/>
  <c r="V1512" i="3"/>
  <c r="U1512" i="3"/>
  <c r="J1512" i="3"/>
  <c r="I1512" i="3"/>
  <c r="H1512" i="3"/>
  <c r="V1511" i="3"/>
  <c r="U1511" i="3"/>
  <c r="J1511" i="3"/>
  <c r="I1511" i="3"/>
  <c r="H1511" i="3"/>
  <c r="V1510" i="3"/>
  <c r="U1510" i="3"/>
  <c r="J1510" i="3"/>
  <c r="I1510" i="3"/>
  <c r="H1510" i="3"/>
  <c r="V1509" i="3"/>
  <c r="U1509" i="3"/>
  <c r="J1509" i="3"/>
  <c r="I1509" i="3"/>
  <c r="H1509" i="3"/>
  <c r="V1508" i="3"/>
  <c r="U1508" i="3"/>
  <c r="J1508" i="3"/>
  <c r="I1508" i="3"/>
  <c r="H1508" i="3"/>
  <c r="V1507" i="3"/>
  <c r="U1507" i="3"/>
  <c r="J1507" i="3"/>
  <c r="I1507" i="3"/>
  <c r="H1507" i="3"/>
  <c r="V1506" i="3"/>
  <c r="U1506" i="3"/>
  <c r="J1506" i="3"/>
  <c r="I1506" i="3"/>
  <c r="H1506" i="3"/>
  <c r="V1505" i="3"/>
  <c r="U1505" i="3"/>
  <c r="J1505" i="3"/>
  <c r="I1505" i="3"/>
  <c r="H1505" i="3"/>
  <c r="V1504" i="3"/>
  <c r="U1504" i="3"/>
  <c r="J1504" i="3"/>
  <c r="I1504" i="3"/>
  <c r="H1504" i="3"/>
  <c r="V1503" i="3"/>
  <c r="U1503" i="3"/>
  <c r="J1503" i="3"/>
  <c r="I1503" i="3"/>
  <c r="H1503" i="3"/>
  <c r="V1502" i="3"/>
  <c r="U1502" i="3"/>
  <c r="J1502" i="3"/>
  <c r="I1502" i="3"/>
  <c r="H1502" i="3"/>
  <c r="V1501" i="3"/>
  <c r="U1501" i="3"/>
  <c r="J1501" i="3"/>
  <c r="I1501" i="3"/>
  <c r="H1501" i="3"/>
  <c r="V1500" i="3"/>
  <c r="U1500" i="3"/>
  <c r="J1500" i="3"/>
  <c r="I1500" i="3"/>
  <c r="H1500" i="3"/>
  <c r="V1499" i="3"/>
  <c r="U1499" i="3"/>
  <c r="J1499" i="3"/>
  <c r="I1499" i="3"/>
  <c r="H1499" i="3"/>
  <c r="V1498" i="3"/>
  <c r="U1498" i="3"/>
  <c r="J1498" i="3"/>
  <c r="I1498" i="3"/>
  <c r="H1498" i="3"/>
  <c r="V1497" i="3"/>
  <c r="U1497" i="3"/>
  <c r="J1497" i="3"/>
  <c r="I1497" i="3"/>
  <c r="H1497" i="3"/>
  <c r="V1496" i="3"/>
  <c r="U1496" i="3"/>
  <c r="J1496" i="3"/>
  <c r="I1496" i="3"/>
  <c r="H1496" i="3"/>
  <c r="V1495" i="3"/>
  <c r="U1495" i="3"/>
  <c r="J1495" i="3"/>
  <c r="I1495" i="3"/>
  <c r="H1495" i="3"/>
  <c r="V1494" i="3"/>
  <c r="U1494" i="3"/>
  <c r="J1494" i="3"/>
  <c r="I1494" i="3"/>
  <c r="H1494" i="3"/>
  <c r="V1493" i="3"/>
  <c r="U1493" i="3"/>
  <c r="J1493" i="3"/>
  <c r="I1493" i="3"/>
  <c r="H1493" i="3"/>
  <c r="V1492" i="3"/>
  <c r="U1492" i="3"/>
  <c r="J1492" i="3"/>
  <c r="I1492" i="3"/>
  <c r="H1492" i="3"/>
  <c r="V1491" i="3"/>
  <c r="U1491" i="3"/>
  <c r="J1491" i="3"/>
  <c r="I1491" i="3"/>
  <c r="H1491" i="3"/>
  <c r="V1490" i="3"/>
  <c r="U1490" i="3"/>
  <c r="J1490" i="3"/>
  <c r="I1490" i="3"/>
  <c r="H1490" i="3"/>
  <c r="V1489" i="3"/>
  <c r="U1489" i="3"/>
  <c r="J1489" i="3"/>
  <c r="I1489" i="3"/>
  <c r="H1489" i="3"/>
  <c r="V1488" i="3"/>
  <c r="U1488" i="3"/>
  <c r="J1488" i="3"/>
  <c r="I1488" i="3"/>
  <c r="H1488" i="3"/>
  <c r="V1487" i="3"/>
  <c r="U1487" i="3"/>
  <c r="J1487" i="3"/>
  <c r="I1487" i="3"/>
  <c r="H1487" i="3"/>
  <c r="V1486" i="3"/>
  <c r="U1486" i="3"/>
  <c r="J1486" i="3"/>
  <c r="I1486" i="3"/>
  <c r="H1486" i="3"/>
  <c r="V1485" i="3"/>
  <c r="U1485" i="3"/>
  <c r="J1485" i="3"/>
  <c r="I1485" i="3"/>
  <c r="H1485" i="3"/>
  <c r="V1484" i="3"/>
  <c r="U1484" i="3"/>
  <c r="J1484" i="3"/>
  <c r="I1484" i="3"/>
  <c r="H1484" i="3"/>
  <c r="V1483" i="3"/>
  <c r="U1483" i="3"/>
  <c r="J1483" i="3"/>
  <c r="I1483" i="3"/>
  <c r="H1483" i="3"/>
  <c r="V1482" i="3"/>
  <c r="U1482" i="3"/>
  <c r="J1482" i="3"/>
  <c r="I1482" i="3"/>
  <c r="H1482" i="3"/>
  <c r="V1481" i="3"/>
  <c r="U1481" i="3"/>
  <c r="J1481" i="3"/>
  <c r="I1481" i="3"/>
  <c r="H1481" i="3"/>
  <c r="V1480" i="3"/>
  <c r="U1480" i="3"/>
  <c r="J1480" i="3"/>
  <c r="I1480" i="3"/>
  <c r="H1480" i="3"/>
  <c r="V1479" i="3"/>
  <c r="U1479" i="3"/>
  <c r="J1479" i="3"/>
  <c r="I1479" i="3"/>
  <c r="H1479" i="3"/>
  <c r="V1478" i="3"/>
  <c r="U1478" i="3"/>
  <c r="J1478" i="3"/>
  <c r="I1478" i="3"/>
  <c r="H1478" i="3"/>
  <c r="V1477" i="3"/>
  <c r="U1477" i="3"/>
  <c r="J1477" i="3"/>
  <c r="I1477" i="3"/>
  <c r="H1477" i="3"/>
  <c r="V1476" i="3"/>
  <c r="U1476" i="3"/>
  <c r="J1476" i="3"/>
  <c r="I1476" i="3"/>
  <c r="H1476" i="3"/>
  <c r="V1475" i="3"/>
  <c r="U1475" i="3"/>
  <c r="J1475" i="3"/>
  <c r="I1475" i="3"/>
  <c r="H1475" i="3"/>
  <c r="V1474" i="3"/>
  <c r="U1474" i="3"/>
  <c r="J1474" i="3"/>
  <c r="I1474" i="3"/>
  <c r="H1474" i="3"/>
  <c r="V1473" i="3"/>
  <c r="U1473" i="3"/>
  <c r="J1473" i="3"/>
  <c r="I1473" i="3"/>
  <c r="H1473" i="3"/>
  <c r="V1472" i="3"/>
  <c r="U1472" i="3"/>
  <c r="J1472" i="3"/>
  <c r="I1472" i="3"/>
  <c r="H1472" i="3"/>
  <c r="V1471" i="3"/>
  <c r="U1471" i="3"/>
  <c r="J1471" i="3"/>
  <c r="I1471" i="3"/>
  <c r="H1471" i="3"/>
  <c r="V1470" i="3"/>
  <c r="U1470" i="3"/>
  <c r="J1470" i="3"/>
  <c r="I1470" i="3"/>
  <c r="H1470" i="3"/>
  <c r="V1469" i="3"/>
  <c r="U1469" i="3"/>
  <c r="J1469" i="3"/>
  <c r="I1469" i="3"/>
  <c r="H1469" i="3"/>
  <c r="V1468" i="3"/>
  <c r="U1468" i="3"/>
  <c r="J1468" i="3"/>
  <c r="I1468" i="3"/>
  <c r="H1468" i="3"/>
  <c r="V1467" i="3"/>
  <c r="U1467" i="3"/>
  <c r="J1467" i="3"/>
  <c r="I1467" i="3"/>
  <c r="H1467" i="3"/>
  <c r="V1466" i="3"/>
  <c r="U1466" i="3"/>
  <c r="J1466" i="3"/>
  <c r="I1466" i="3"/>
  <c r="H1466" i="3"/>
  <c r="V1465" i="3"/>
  <c r="U1465" i="3"/>
  <c r="J1465" i="3"/>
  <c r="I1465" i="3"/>
  <c r="H1465" i="3"/>
  <c r="V1464" i="3"/>
  <c r="U1464" i="3"/>
  <c r="J1464" i="3"/>
  <c r="I1464" i="3"/>
  <c r="H1464" i="3"/>
  <c r="V1463" i="3"/>
  <c r="U1463" i="3"/>
  <c r="J1463" i="3"/>
  <c r="I1463" i="3"/>
  <c r="H1463" i="3"/>
  <c r="V1462" i="3"/>
  <c r="U1462" i="3"/>
  <c r="J1462" i="3"/>
  <c r="I1462" i="3"/>
  <c r="H1462" i="3"/>
  <c r="V1461" i="3"/>
  <c r="U1461" i="3"/>
  <c r="J1461" i="3"/>
  <c r="I1461" i="3"/>
  <c r="H1461" i="3"/>
  <c r="V1460" i="3"/>
  <c r="U1460" i="3"/>
  <c r="J1460" i="3"/>
  <c r="I1460" i="3"/>
  <c r="H1460" i="3"/>
  <c r="V1459" i="3"/>
  <c r="U1459" i="3"/>
  <c r="J1459" i="3"/>
  <c r="I1459" i="3"/>
  <c r="H1459" i="3"/>
  <c r="V1458" i="3"/>
  <c r="U1458" i="3"/>
  <c r="J1458" i="3"/>
  <c r="I1458" i="3"/>
  <c r="H1458" i="3"/>
  <c r="V1457" i="3"/>
  <c r="U1457" i="3"/>
  <c r="J1457" i="3"/>
  <c r="I1457" i="3"/>
  <c r="H1457" i="3"/>
  <c r="V1456" i="3"/>
  <c r="U1456" i="3"/>
  <c r="J1456" i="3"/>
  <c r="I1456" i="3"/>
  <c r="H1456" i="3"/>
  <c r="V1455" i="3"/>
  <c r="U1455" i="3"/>
  <c r="J1455" i="3"/>
  <c r="I1455" i="3"/>
  <c r="H1455" i="3"/>
  <c r="V1454" i="3"/>
  <c r="U1454" i="3"/>
  <c r="J1454" i="3"/>
  <c r="I1454" i="3"/>
  <c r="H1454" i="3"/>
  <c r="V1453" i="3"/>
  <c r="U1453" i="3"/>
  <c r="J1453" i="3"/>
  <c r="I1453" i="3"/>
  <c r="H1453" i="3"/>
  <c r="V1452" i="3"/>
  <c r="U1452" i="3"/>
  <c r="J1452" i="3"/>
  <c r="I1452" i="3"/>
  <c r="H1452" i="3"/>
  <c r="V1451" i="3"/>
  <c r="U1451" i="3"/>
  <c r="J1451" i="3"/>
  <c r="I1451" i="3"/>
  <c r="H1451" i="3"/>
  <c r="V1450" i="3"/>
  <c r="U1450" i="3"/>
  <c r="J1450" i="3"/>
  <c r="I1450" i="3"/>
  <c r="H1450" i="3"/>
  <c r="V1449" i="3"/>
  <c r="U1449" i="3"/>
  <c r="J1449" i="3"/>
  <c r="I1449" i="3"/>
  <c r="H1449" i="3"/>
  <c r="V1448" i="3"/>
  <c r="U1448" i="3"/>
  <c r="J1448" i="3"/>
  <c r="I1448" i="3"/>
  <c r="H1448" i="3"/>
  <c r="V1447" i="3"/>
  <c r="U1447" i="3"/>
  <c r="J1447" i="3"/>
  <c r="I1447" i="3"/>
  <c r="H1447" i="3"/>
  <c r="V1446" i="3"/>
  <c r="U1446" i="3"/>
  <c r="J1446" i="3"/>
  <c r="I1446" i="3"/>
  <c r="H1446" i="3"/>
  <c r="V1445" i="3"/>
  <c r="U1445" i="3"/>
  <c r="J1445" i="3"/>
  <c r="I1445" i="3"/>
  <c r="H1445" i="3"/>
  <c r="V1444" i="3"/>
  <c r="U1444" i="3"/>
  <c r="J1444" i="3"/>
  <c r="I1444" i="3"/>
  <c r="H1444" i="3"/>
  <c r="V1443" i="3"/>
  <c r="U1443" i="3"/>
  <c r="J1443" i="3"/>
  <c r="I1443" i="3"/>
  <c r="H1443" i="3"/>
  <c r="V1442" i="3"/>
  <c r="U1442" i="3"/>
  <c r="J1442" i="3"/>
  <c r="I1442" i="3"/>
  <c r="H1442" i="3"/>
  <c r="V1441" i="3"/>
  <c r="U1441" i="3"/>
  <c r="J1441" i="3"/>
  <c r="I1441" i="3"/>
  <c r="H1441" i="3"/>
  <c r="V1440" i="3"/>
  <c r="U1440" i="3"/>
  <c r="J1440" i="3"/>
  <c r="I1440" i="3"/>
  <c r="H1440" i="3"/>
  <c r="V1439" i="3"/>
  <c r="U1439" i="3"/>
  <c r="J1439" i="3"/>
  <c r="I1439" i="3"/>
  <c r="H1439" i="3"/>
  <c r="V1438" i="3"/>
  <c r="U1438" i="3"/>
  <c r="J1438" i="3"/>
  <c r="I1438" i="3"/>
  <c r="H1438" i="3"/>
  <c r="V1437" i="3"/>
  <c r="U1437" i="3"/>
  <c r="J1437" i="3"/>
  <c r="I1437" i="3"/>
  <c r="H1437" i="3"/>
  <c r="V1436" i="3"/>
  <c r="U1436" i="3"/>
  <c r="J1436" i="3"/>
  <c r="I1436" i="3"/>
  <c r="H1436" i="3"/>
  <c r="V1435" i="3"/>
  <c r="U1435" i="3"/>
  <c r="J1435" i="3"/>
  <c r="I1435" i="3"/>
  <c r="H1435" i="3"/>
  <c r="V1434" i="3"/>
  <c r="U1434" i="3"/>
  <c r="J1434" i="3"/>
  <c r="I1434" i="3"/>
  <c r="H1434" i="3"/>
  <c r="V1433" i="3"/>
  <c r="U1433" i="3"/>
  <c r="J1433" i="3"/>
  <c r="I1433" i="3"/>
  <c r="H1433" i="3"/>
  <c r="V1432" i="3"/>
  <c r="U1432" i="3"/>
  <c r="J1432" i="3"/>
  <c r="I1432" i="3"/>
  <c r="H1432" i="3"/>
  <c r="V1431" i="3"/>
  <c r="U1431" i="3"/>
  <c r="J1431" i="3"/>
  <c r="I1431" i="3"/>
  <c r="H1431" i="3"/>
  <c r="V1430" i="3"/>
  <c r="U1430" i="3"/>
  <c r="J1430" i="3"/>
  <c r="I1430" i="3"/>
  <c r="H1430" i="3"/>
  <c r="V1429" i="3"/>
  <c r="U1429" i="3"/>
  <c r="J1429" i="3"/>
  <c r="I1429" i="3"/>
  <c r="H1429" i="3"/>
  <c r="V1428" i="3"/>
  <c r="U1428" i="3"/>
  <c r="J1428" i="3"/>
  <c r="I1428" i="3"/>
  <c r="H1428" i="3"/>
  <c r="V1427" i="3"/>
  <c r="U1427" i="3"/>
  <c r="J1427" i="3"/>
  <c r="I1427" i="3"/>
  <c r="H1427" i="3"/>
  <c r="V1426" i="3"/>
  <c r="U1426" i="3"/>
  <c r="J1426" i="3"/>
  <c r="I1426" i="3"/>
  <c r="H1426" i="3"/>
  <c r="V1425" i="3"/>
  <c r="U1425" i="3"/>
  <c r="J1425" i="3"/>
  <c r="I1425" i="3"/>
  <c r="H1425" i="3"/>
  <c r="V1424" i="3"/>
  <c r="U1424" i="3"/>
  <c r="J1424" i="3"/>
  <c r="I1424" i="3"/>
  <c r="H1424" i="3"/>
  <c r="V1423" i="3"/>
  <c r="U1423" i="3"/>
  <c r="J1423" i="3"/>
  <c r="I1423" i="3"/>
  <c r="H1423" i="3"/>
  <c r="V1422" i="3"/>
  <c r="U1422" i="3"/>
  <c r="J1422" i="3"/>
  <c r="I1422" i="3"/>
  <c r="H1422" i="3"/>
  <c r="V1421" i="3"/>
  <c r="U1421" i="3"/>
  <c r="J1421" i="3"/>
  <c r="I1421" i="3"/>
  <c r="H1421" i="3"/>
  <c r="V1420" i="3"/>
  <c r="U1420" i="3"/>
  <c r="J1420" i="3"/>
  <c r="I1420" i="3"/>
  <c r="H1420" i="3"/>
  <c r="V1419" i="3"/>
  <c r="U1419" i="3"/>
  <c r="J1419" i="3"/>
  <c r="I1419" i="3"/>
  <c r="H1419" i="3"/>
  <c r="V1418" i="3"/>
  <c r="U1418" i="3"/>
  <c r="J1418" i="3"/>
  <c r="I1418" i="3"/>
  <c r="H1418" i="3"/>
  <c r="V1417" i="3"/>
  <c r="U1417" i="3"/>
  <c r="J1417" i="3"/>
  <c r="I1417" i="3"/>
  <c r="H1417" i="3"/>
  <c r="V1416" i="3"/>
  <c r="U1416" i="3"/>
  <c r="J1416" i="3"/>
  <c r="I1416" i="3"/>
  <c r="H1416" i="3"/>
  <c r="V1415" i="3"/>
  <c r="U1415" i="3"/>
  <c r="J1415" i="3"/>
  <c r="I1415" i="3"/>
  <c r="H1415" i="3"/>
  <c r="V1414" i="3"/>
  <c r="U1414" i="3"/>
  <c r="J1414" i="3"/>
  <c r="I1414" i="3"/>
  <c r="H1414" i="3"/>
  <c r="V1413" i="3"/>
  <c r="U1413" i="3"/>
  <c r="J1413" i="3"/>
  <c r="I1413" i="3"/>
  <c r="H1413" i="3"/>
  <c r="V1412" i="3"/>
  <c r="U1412" i="3"/>
  <c r="J1412" i="3"/>
  <c r="I1412" i="3"/>
  <c r="H1412" i="3"/>
  <c r="V1411" i="3"/>
  <c r="U1411" i="3"/>
  <c r="J1411" i="3"/>
  <c r="I1411" i="3"/>
  <c r="H1411" i="3"/>
  <c r="V1410" i="3"/>
  <c r="U1410" i="3"/>
  <c r="J1410" i="3"/>
  <c r="I1410" i="3"/>
  <c r="H1410" i="3"/>
  <c r="V1409" i="3"/>
  <c r="U1409" i="3"/>
  <c r="J1409" i="3"/>
  <c r="I1409" i="3"/>
  <c r="H1409" i="3"/>
  <c r="V1408" i="3"/>
  <c r="U1408" i="3"/>
  <c r="J1408" i="3"/>
  <c r="I1408" i="3"/>
  <c r="H1408" i="3"/>
  <c r="V1407" i="3"/>
  <c r="U1407" i="3"/>
  <c r="J1407" i="3"/>
  <c r="I1407" i="3"/>
  <c r="H1407" i="3"/>
  <c r="V1406" i="3"/>
  <c r="U1406" i="3"/>
  <c r="J1406" i="3"/>
  <c r="I1406" i="3"/>
  <c r="H1406" i="3"/>
  <c r="V1405" i="3"/>
  <c r="U1405" i="3"/>
  <c r="J1405" i="3"/>
  <c r="I1405" i="3"/>
  <c r="H1405" i="3"/>
  <c r="V1404" i="3"/>
  <c r="U1404" i="3"/>
  <c r="J1404" i="3"/>
  <c r="I1404" i="3"/>
  <c r="H1404" i="3"/>
  <c r="V1403" i="3"/>
  <c r="U1403" i="3"/>
  <c r="J1403" i="3"/>
  <c r="I1403" i="3"/>
  <c r="H1403" i="3"/>
  <c r="V1402" i="3"/>
  <c r="U1402" i="3"/>
  <c r="J1402" i="3"/>
  <c r="I1402" i="3"/>
  <c r="H1402" i="3"/>
  <c r="V1401" i="3"/>
  <c r="U1401" i="3"/>
  <c r="J1401" i="3"/>
  <c r="I1401" i="3"/>
  <c r="H1401" i="3"/>
  <c r="V1400" i="3"/>
  <c r="U1400" i="3"/>
  <c r="J1400" i="3"/>
  <c r="I1400" i="3"/>
  <c r="H1400" i="3"/>
  <c r="V1399" i="3"/>
  <c r="U1399" i="3"/>
  <c r="J1399" i="3"/>
  <c r="I1399" i="3"/>
  <c r="H1399" i="3"/>
  <c r="V1398" i="3"/>
  <c r="U1398" i="3"/>
  <c r="J1398" i="3"/>
  <c r="I1398" i="3"/>
  <c r="H1398" i="3"/>
  <c r="V1397" i="3"/>
  <c r="U1397" i="3"/>
  <c r="J1397" i="3"/>
  <c r="I1397" i="3"/>
  <c r="H1397" i="3"/>
  <c r="V1396" i="3"/>
  <c r="U1396" i="3"/>
  <c r="J1396" i="3"/>
  <c r="I1396" i="3"/>
  <c r="H1396" i="3"/>
  <c r="V1395" i="3"/>
  <c r="U1395" i="3"/>
  <c r="J1395" i="3"/>
  <c r="I1395" i="3"/>
  <c r="H1395" i="3"/>
  <c r="V1394" i="3"/>
  <c r="U1394" i="3"/>
  <c r="J1394" i="3"/>
  <c r="I1394" i="3"/>
  <c r="H1394" i="3"/>
  <c r="V1393" i="3"/>
  <c r="U1393" i="3"/>
  <c r="J1393" i="3"/>
  <c r="I1393" i="3"/>
  <c r="H1393" i="3"/>
  <c r="V1392" i="3"/>
  <c r="U1392" i="3"/>
  <c r="J1392" i="3"/>
  <c r="I1392" i="3"/>
  <c r="H1392" i="3"/>
  <c r="V1391" i="3"/>
  <c r="U1391" i="3"/>
  <c r="J1391" i="3"/>
  <c r="I1391" i="3"/>
  <c r="H1391" i="3"/>
  <c r="V1390" i="3"/>
  <c r="U1390" i="3"/>
  <c r="J1390" i="3"/>
  <c r="I1390" i="3"/>
  <c r="H1390" i="3"/>
  <c r="V1389" i="3"/>
  <c r="U1389" i="3"/>
  <c r="J1389" i="3"/>
  <c r="I1389" i="3"/>
  <c r="H1389" i="3"/>
  <c r="V1388" i="3"/>
  <c r="U1388" i="3"/>
  <c r="J1388" i="3"/>
  <c r="I1388" i="3"/>
  <c r="H1388" i="3"/>
  <c r="V1387" i="3"/>
  <c r="U1387" i="3"/>
  <c r="J1387" i="3"/>
  <c r="I1387" i="3"/>
  <c r="H1387" i="3"/>
  <c r="V1386" i="3"/>
  <c r="U1386" i="3"/>
  <c r="J1386" i="3"/>
  <c r="I1386" i="3"/>
  <c r="H1386" i="3"/>
  <c r="V1385" i="3"/>
  <c r="U1385" i="3"/>
  <c r="J1385" i="3"/>
  <c r="I1385" i="3"/>
  <c r="H1385" i="3"/>
  <c r="V1384" i="3"/>
  <c r="U1384" i="3"/>
  <c r="J1384" i="3"/>
  <c r="I1384" i="3"/>
  <c r="H1384" i="3"/>
  <c r="V1383" i="3"/>
  <c r="U1383" i="3"/>
  <c r="J1383" i="3"/>
  <c r="I1383" i="3"/>
  <c r="H1383" i="3"/>
  <c r="V1382" i="3"/>
  <c r="U1382" i="3"/>
  <c r="J1382" i="3"/>
  <c r="I1382" i="3"/>
  <c r="H1382" i="3"/>
  <c r="V1381" i="3"/>
  <c r="U1381" i="3"/>
  <c r="J1381" i="3"/>
  <c r="I1381" i="3"/>
  <c r="H1381" i="3"/>
  <c r="V1380" i="3"/>
  <c r="U1380" i="3"/>
  <c r="J1380" i="3"/>
  <c r="I1380" i="3"/>
  <c r="H1380" i="3"/>
  <c r="V1379" i="3"/>
  <c r="U1379" i="3"/>
  <c r="J1379" i="3"/>
  <c r="I1379" i="3"/>
  <c r="H1379" i="3"/>
  <c r="V1378" i="3"/>
  <c r="U1378" i="3"/>
  <c r="J1378" i="3"/>
  <c r="I1378" i="3"/>
  <c r="H1378" i="3"/>
  <c r="V1377" i="3"/>
  <c r="U1377" i="3"/>
  <c r="J1377" i="3"/>
  <c r="I1377" i="3"/>
  <c r="H1377" i="3"/>
  <c r="V1376" i="3"/>
  <c r="U1376" i="3"/>
  <c r="J1376" i="3"/>
  <c r="I1376" i="3"/>
  <c r="H1376" i="3"/>
  <c r="V1375" i="3"/>
  <c r="U1375" i="3"/>
  <c r="J1375" i="3"/>
  <c r="I1375" i="3"/>
  <c r="H1375" i="3"/>
  <c r="V1374" i="3"/>
  <c r="U1374" i="3"/>
  <c r="J1374" i="3"/>
  <c r="I1374" i="3"/>
  <c r="H1374" i="3"/>
  <c r="V1373" i="3"/>
  <c r="U1373" i="3"/>
  <c r="J1373" i="3"/>
  <c r="I1373" i="3"/>
  <c r="H1373" i="3"/>
  <c r="V1372" i="3"/>
  <c r="U1372" i="3"/>
  <c r="J1372" i="3"/>
  <c r="I1372" i="3"/>
  <c r="H1372" i="3"/>
  <c r="V1371" i="3"/>
  <c r="U1371" i="3"/>
  <c r="J1371" i="3"/>
  <c r="I1371" i="3"/>
  <c r="H1371" i="3"/>
  <c r="V1370" i="3"/>
  <c r="U1370" i="3"/>
  <c r="J1370" i="3"/>
  <c r="I1370" i="3"/>
  <c r="H1370" i="3"/>
  <c r="V1369" i="3"/>
  <c r="U1369" i="3"/>
  <c r="J1369" i="3"/>
  <c r="I1369" i="3"/>
  <c r="H1369" i="3"/>
  <c r="V1368" i="3"/>
  <c r="U1368" i="3"/>
  <c r="J1368" i="3"/>
  <c r="I1368" i="3"/>
  <c r="H1368" i="3"/>
  <c r="V1367" i="3"/>
  <c r="U1367" i="3"/>
  <c r="J1367" i="3"/>
  <c r="I1367" i="3"/>
  <c r="H1367" i="3"/>
  <c r="V1366" i="3"/>
  <c r="U1366" i="3"/>
  <c r="J1366" i="3"/>
  <c r="I1366" i="3"/>
  <c r="H1366" i="3"/>
  <c r="V1365" i="3"/>
  <c r="U1365" i="3"/>
  <c r="J1365" i="3"/>
  <c r="I1365" i="3"/>
  <c r="H1365" i="3"/>
  <c r="V1364" i="3"/>
  <c r="U1364" i="3"/>
  <c r="J1364" i="3"/>
  <c r="I1364" i="3"/>
  <c r="H1364" i="3"/>
  <c r="V1363" i="3"/>
  <c r="U1363" i="3"/>
  <c r="J1363" i="3"/>
  <c r="I1363" i="3"/>
  <c r="H1363" i="3"/>
  <c r="V1362" i="3"/>
  <c r="U1362" i="3"/>
  <c r="J1362" i="3"/>
  <c r="I1362" i="3"/>
  <c r="H1362" i="3"/>
  <c r="V1361" i="3"/>
  <c r="U1361" i="3"/>
  <c r="J1361" i="3"/>
  <c r="I1361" i="3"/>
  <c r="H1361" i="3"/>
  <c r="V1360" i="3"/>
  <c r="U1360" i="3"/>
  <c r="J1360" i="3"/>
  <c r="I1360" i="3"/>
  <c r="H1360" i="3"/>
  <c r="V1359" i="3"/>
  <c r="U1359" i="3"/>
  <c r="J1359" i="3"/>
  <c r="I1359" i="3"/>
  <c r="H1359" i="3"/>
  <c r="V1358" i="3"/>
  <c r="U1358" i="3"/>
  <c r="J1358" i="3"/>
  <c r="I1358" i="3"/>
  <c r="H1358" i="3"/>
  <c r="V1357" i="3"/>
  <c r="U1357" i="3"/>
  <c r="J1357" i="3"/>
  <c r="I1357" i="3"/>
  <c r="H1357" i="3"/>
  <c r="V1356" i="3"/>
  <c r="U1356" i="3"/>
  <c r="J1356" i="3"/>
  <c r="I1356" i="3"/>
  <c r="H1356" i="3"/>
  <c r="V1355" i="3"/>
  <c r="U1355" i="3"/>
  <c r="J1355" i="3"/>
  <c r="I1355" i="3"/>
  <c r="H1355" i="3"/>
  <c r="V1354" i="3"/>
  <c r="U1354" i="3"/>
  <c r="J1354" i="3"/>
  <c r="I1354" i="3"/>
  <c r="H1354" i="3"/>
  <c r="V1353" i="3"/>
  <c r="U1353" i="3"/>
  <c r="J1353" i="3"/>
  <c r="I1353" i="3"/>
  <c r="H1353" i="3"/>
  <c r="V1352" i="3"/>
  <c r="U1352" i="3"/>
  <c r="J1352" i="3"/>
  <c r="I1352" i="3"/>
  <c r="H1352" i="3"/>
  <c r="V1351" i="3"/>
  <c r="U1351" i="3"/>
  <c r="J1351" i="3"/>
  <c r="I1351" i="3"/>
  <c r="H1351" i="3"/>
  <c r="V1350" i="3"/>
  <c r="U1350" i="3"/>
  <c r="J1350" i="3"/>
  <c r="I1350" i="3"/>
  <c r="H1350" i="3"/>
  <c r="V1349" i="3"/>
  <c r="U1349" i="3"/>
  <c r="J1349" i="3"/>
  <c r="I1349" i="3"/>
  <c r="H1349" i="3"/>
  <c r="V1348" i="3"/>
  <c r="U1348" i="3"/>
  <c r="J1348" i="3"/>
  <c r="I1348" i="3"/>
  <c r="H1348" i="3"/>
  <c r="V1347" i="3"/>
  <c r="U1347" i="3"/>
  <c r="J1347" i="3"/>
  <c r="I1347" i="3"/>
  <c r="H1347" i="3"/>
  <c r="V1346" i="3"/>
  <c r="U1346" i="3"/>
  <c r="J1346" i="3"/>
  <c r="I1346" i="3"/>
  <c r="H1346" i="3"/>
  <c r="V1345" i="3"/>
  <c r="U1345" i="3"/>
  <c r="J1345" i="3"/>
  <c r="I1345" i="3"/>
  <c r="H1345" i="3"/>
  <c r="V1344" i="3"/>
  <c r="U1344" i="3"/>
  <c r="J1344" i="3"/>
  <c r="I1344" i="3"/>
  <c r="H1344" i="3"/>
  <c r="V1343" i="3"/>
  <c r="U1343" i="3"/>
  <c r="J1343" i="3"/>
  <c r="I1343" i="3"/>
  <c r="H1343" i="3"/>
  <c r="V1342" i="3"/>
  <c r="U1342" i="3"/>
  <c r="J1342" i="3"/>
  <c r="I1342" i="3"/>
  <c r="H1342" i="3"/>
  <c r="V1341" i="3"/>
  <c r="U1341" i="3"/>
  <c r="J1341" i="3"/>
  <c r="I1341" i="3"/>
  <c r="H1341" i="3"/>
  <c r="V1340" i="3"/>
  <c r="U1340" i="3"/>
  <c r="J1340" i="3"/>
  <c r="I1340" i="3"/>
  <c r="H1340" i="3"/>
  <c r="V1339" i="3"/>
  <c r="U1339" i="3"/>
  <c r="J1339" i="3"/>
  <c r="I1339" i="3"/>
  <c r="H1339" i="3"/>
  <c r="V1338" i="3"/>
  <c r="U1338" i="3"/>
  <c r="J1338" i="3"/>
  <c r="I1338" i="3"/>
  <c r="H1338" i="3"/>
  <c r="V1337" i="3"/>
  <c r="U1337" i="3"/>
  <c r="J1337" i="3"/>
  <c r="I1337" i="3"/>
  <c r="H1337" i="3"/>
  <c r="V1336" i="3"/>
  <c r="U1336" i="3"/>
  <c r="J1336" i="3"/>
  <c r="I1336" i="3"/>
  <c r="H1336" i="3"/>
  <c r="V1335" i="3"/>
  <c r="U1335" i="3"/>
  <c r="J1335" i="3"/>
  <c r="I1335" i="3"/>
  <c r="H1335" i="3"/>
  <c r="V1334" i="3"/>
  <c r="U1334" i="3"/>
  <c r="J1334" i="3"/>
  <c r="I1334" i="3"/>
  <c r="H1334" i="3"/>
  <c r="V1333" i="3"/>
  <c r="U1333" i="3"/>
  <c r="J1333" i="3"/>
  <c r="I1333" i="3"/>
  <c r="H1333" i="3"/>
  <c r="V1332" i="3"/>
  <c r="U1332" i="3"/>
  <c r="J1332" i="3"/>
  <c r="I1332" i="3"/>
  <c r="H1332" i="3"/>
  <c r="V1331" i="3"/>
  <c r="U1331" i="3"/>
  <c r="J1331" i="3"/>
  <c r="I1331" i="3"/>
  <c r="H1331" i="3"/>
  <c r="V1330" i="3"/>
  <c r="U1330" i="3"/>
  <c r="J1330" i="3"/>
  <c r="I1330" i="3"/>
  <c r="H1330" i="3"/>
  <c r="V1329" i="3"/>
  <c r="U1329" i="3"/>
  <c r="J1329" i="3"/>
  <c r="I1329" i="3"/>
  <c r="H1329" i="3"/>
  <c r="V1328" i="3"/>
  <c r="U1328" i="3"/>
  <c r="J1328" i="3"/>
  <c r="I1328" i="3"/>
  <c r="H1328" i="3"/>
  <c r="V1327" i="3"/>
  <c r="U1327" i="3"/>
  <c r="J1327" i="3"/>
  <c r="I1327" i="3"/>
  <c r="H1327" i="3"/>
  <c r="V1326" i="3"/>
  <c r="U1326" i="3"/>
  <c r="J1326" i="3"/>
  <c r="I1326" i="3"/>
  <c r="H1326" i="3"/>
  <c r="V1325" i="3"/>
  <c r="U1325" i="3"/>
  <c r="J1325" i="3"/>
  <c r="I1325" i="3"/>
  <c r="H1325" i="3"/>
  <c r="V1324" i="3"/>
  <c r="U1324" i="3"/>
  <c r="J1324" i="3"/>
  <c r="I1324" i="3"/>
  <c r="H1324" i="3"/>
  <c r="V1323" i="3"/>
  <c r="U1323" i="3"/>
  <c r="J1323" i="3"/>
  <c r="I1323" i="3"/>
  <c r="H1323" i="3"/>
  <c r="V1322" i="3"/>
  <c r="U1322" i="3"/>
  <c r="J1322" i="3"/>
  <c r="I1322" i="3"/>
  <c r="H1322" i="3"/>
  <c r="V1321" i="3"/>
  <c r="U1321" i="3"/>
  <c r="J1321" i="3"/>
  <c r="I1321" i="3"/>
  <c r="H1321" i="3"/>
  <c r="V1320" i="3"/>
  <c r="U1320" i="3"/>
  <c r="J1320" i="3"/>
  <c r="I1320" i="3"/>
  <c r="H1320" i="3"/>
  <c r="V1319" i="3"/>
  <c r="U1319" i="3"/>
  <c r="J1319" i="3"/>
  <c r="I1319" i="3"/>
  <c r="H1319" i="3"/>
  <c r="V1318" i="3"/>
  <c r="U1318" i="3"/>
  <c r="J1318" i="3"/>
  <c r="I1318" i="3"/>
  <c r="H1318" i="3"/>
  <c r="V1317" i="3"/>
  <c r="U1317" i="3"/>
  <c r="J1317" i="3"/>
  <c r="I1317" i="3"/>
  <c r="H1317" i="3"/>
  <c r="V1316" i="3"/>
  <c r="U1316" i="3"/>
  <c r="J1316" i="3"/>
  <c r="I1316" i="3"/>
  <c r="H1316" i="3"/>
  <c r="V1315" i="3"/>
  <c r="U1315" i="3"/>
  <c r="J1315" i="3"/>
  <c r="I1315" i="3"/>
  <c r="H1315" i="3"/>
  <c r="V1314" i="3"/>
  <c r="U1314" i="3"/>
  <c r="J1314" i="3"/>
  <c r="I1314" i="3"/>
  <c r="H1314" i="3"/>
  <c r="V1313" i="3"/>
  <c r="U1313" i="3"/>
  <c r="J1313" i="3"/>
  <c r="I1313" i="3"/>
  <c r="H1313" i="3"/>
  <c r="V1312" i="3"/>
  <c r="U1312" i="3"/>
  <c r="J1312" i="3"/>
  <c r="I1312" i="3"/>
  <c r="H1312" i="3"/>
  <c r="V1311" i="3"/>
  <c r="U1311" i="3"/>
  <c r="J1311" i="3"/>
  <c r="I1311" i="3"/>
  <c r="H1311" i="3"/>
  <c r="V1310" i="3"/>
  <c r="U1310" i="3"/>
  <c r="J1310" i="3"/>
  <c r="I1310" i="3"/>
  <c r="H1310" i="3"/>
  <c r="V1309" i="3"/>
  <c r="U1309" i="3"/>
  <c r="J1309" i="3"/>
  <c r="I1309" i="3"/>
  <c r="H1309" i="3"/>
  <c r="V1308" i="3"/>
  <c r="U1308" i="3"/>
  <c r="J1308" i="3"/>
  <c r="I1308" i="3"/>
  <c r="H1308" i="3"/>
  <c r="V1307" i="3"/>
  <c r="U1307" i="3"/>
  <c r="J1307" i="3"/>
  <c r="I1307" i="3"/>
  <c r="H1307" i="3"/>
  <c r="V1306" i="3"/>
  <c r="U1306" i="3"/>
  <c r="J1306" i="3"/>
  <c r="I1306" i="3"/>
  <c r="H1306" i="3"/>
  <c r="V1305" i="3"/>
  <c r="U1305" i="3"/>
  <c r="J1305" i="3"/>
  <c r="I1305" i="3"/>
  <c r="H1305" i="3"/>
  <c r="V1304" i="3"/>
  <c r="U1304" i="3"/>
  <c r="J1304" i="3"/>
  <c r="I1304" i="3"/>
  <c r="H1304" i="3"/>
  <c r="V1303" i="3"/>
  <c r="U1303" i="3"/>
  <c r="J1303" i="3"/>
  <c r="I1303" i="3"/>
  <c r="H1303" i="3"/>
  <c r="V1302" i="3"/>
  <c r="U1302" i="3"/>
  <c r="J1302" i="3"/>
  <c r="I1302" i="3"/>
  <c r="H1302" i="3"/>
  <c r="V1301" i="3"/>
  <c r="U1301" i="3"/>
  <c r="J1301" i="3"/>
  <c r="I1301" i="3"/>
  <c r="H1301" i="3"/>
  <c r="V1300" i="3"/>
  <c r="U1300" i="3"/>
  <c r="J1300" i="3"/>
  <c r="I1300" i="3"/>
  <c r="H1300" i="3"/>
  <c r="V1299" i="3"/>
  <c r="U1299" i="3"/>
  <c r="J1299" i="3"/>
  <c r="I1299" i="3"/>
  <c r="H1299" i="3"/>
  <c r="V1298" i="3"/>
  <c r="U1298" i="3"/>
  <c r="J1298" i="3"/>
  <c r="I1298" i="3"/>
  <c r="H1298" i="3"/>
  <c r="V1297" i="3"/>
  <c r="U1297" i="3"/>
  <c r="J1297" i="3"/>
  <c r="I1297" i="3"/>
  <c r="H1297" i="3"/>
  <c r="V1296" i="3"/>
  <c r="U1296" i="3"/>
  <c r="J1296" i="3"/>
  <c r="I1296" i="3"/>
  <c r="H1296" i="3"/>
  <c r="V1295" i="3"/>
  <c r="U1295" i="3"/>
  <c r="J1295" i="3"/>
  <c r="I1295" i="3"/>
  <c r="H1295" i="3"/>
  <c r="V1294" i="3"/>
  <c r="U1294" i="3"/>
  <c r="J1294" i="3"/>
  <c r="I1294" i="3"/>
  <c r="H1294" i="3"/>
  <c r="V1293" i="3"/>
  <c r="U1293" i="3"/>
  <c r="J1293" i="3"/>
  <c r="I1293" i="3"/>
  <c r="H1293" i="3"/>
  <c r="V1292" i="3"/>
  <c r="U1292" i="3"/>
  <c r="J1292" i="3"/>
  <c r="I1292" i="3"/>
  <c r="H1292" i="3"/>
  <c r="V1291" i="3"/>
  <c r="U1291" i="3"/>
  <c r="J1291" i="3"/>
  <c r="I1291" i="3"/>
  <c r="H1291" i="3"/>
  <c r="V1290" i="3"/>
  <c r="U1290" i="3"/>
  <c r="J1290" i="3"/>
  <c r="I1290" i="3"/>
  <c r="H1290" i="3"/>
  <c r="V1289" i="3"/>
  <c r="U1289" i="3"/>
  <c r="J1289" i="3"/>
  <c r="I1289" i="3"/>
  <c r="H1289" i="3"/>
  <c r="V1288" i="3"/>
  <c r="U1288" i="3"/>
  <c r="J1288" i="3"/>
  <c r="I1288" i="3"/>
  <c r="H1288" i="3"/>
  <c r="V1287" i="3"/>
  <c r="U1287" i="3"/>
  <c r="J1287" i="3"/>
  <c r="I1287" i="3"/>
  <c r="H1287" i="3"/>
  <c r="V1286" i="3"/>
  <c r="U1286" i="3"/>
  <c r="J1286" i="3"/>
  <c r="I1286" i="3"/>
  <c r="H1286" i="3"/>
  <c r="V1285" i="3"/>
  <c r="U1285" i="3"/>
  <c r="J1285" i="3"/>
  <c r="I1285" i="3"/>
  <c r="H1285" i="3"/>
  <c r="V1284" i="3"/>
  <c r="U1284" i="3"/>
  <c r="J1284" i="3"/>
  <c r="I1284" i="3"/>
  <c r="H1284" i="3"/>
  <c r="V1283" i="3"/>
  <c r="U1283" i="3"/>
  <c r="J1283" i="3"/>
  <c r="I1283" i="3"/>
  <c r="H1283" i="3"/>
  <c r="V1282" i="3"/>
  <c r="U1282" i="3"/>
  <c r="J1282" i="3"/>
  <c r="I1282" i="3"/>
  <c r="H1282" i="3"/>
  <c r="V1281" i="3"/>
  <c r="U1281" i="3"/>
  <c r="J1281" i="3"/>
  <c r="I1281" i="3"/>
  <c r="H1281" i="3"/>
  <c r="V1280" i="3"/>
  <c r="U1280" i="3"/>
  <c r="J1280" i="3"/>
  <c r="I1280" i="3"/>
  <c r="H1280" i="3"/>
  <c r="V1279" i="3"/>
  <c r="U1279" i="3"/>
  <c r="J1279" i="3"/>
  <c r="I1279" i="3"/>
  <c r="H1279" i="3"/>
  <c r="V1278" i="3"/>
  <c r="U1278" i="3"/>
  <c r="J1278" i="3"/>
  <c r="I1278" i="3"/>
  <c r="H1278" i="3"/>
  <c r="V1277" i="3"/>
  <c r="U1277" i="3"/>
  <c r="J1277" i="3"/>
  <c r="I1277" i="3"/>
  <c r="H1277" i="3"/>
  <c r="V1276" i="3"/>
  <c r="U1276" i="3"/>
  <c r="J1276" i="3"/>
  <c r="I1276" i="3"/>
  <c r="H1276" i="3"/>
  <c r="V1275" i="3"/>
  <c r="U1275" i="3"/>
  <c r="J1275" i="3"/>
  <c r="I1275" i="3"/>
  <c r="H1275" i="3"/>
  <c r="V1274" i="3"/>
  <c r="U1274" i="3"/>
  <c r="J1274" i="3"/>
  <c r="I1274" i="3"/>
  <c r="H1274" i="3"/>
  <c r="V1273" i="3"/>
  <c r="U1273" i="3"/>
  <c r="J1273" i="3"/>
  <c r="I1273" i="3"/>
  <c r="H1273" i="3"/>
  <c r="V1272" i="3"/>
  <c r="U1272" i="3"/>
  <c r="J1272" i="3"/>
  <c r="I1272" i="3"/>
  <c r="H1272" i="3"/>
  <c r="V1271" i="3"/>
  <c r="U1271" i="3"/>
  <c r="J1271" i="3"/>
  <c r="I1271" i="3"/>
  <c r="H1271" i="3"/>
  <c r="V1270" i="3"/>
  <c r="U1270" i="3"/>
  <c r="J1270" i="3"/>
  <c r="I1270" i="3"/>
  <c r="H1270" i="3"/>
  <c r="V1269" i="3"/>
  <c r="U1269" i="3"/>
  <c r="J1269" i="3"/>
  <c r="I1269" i="3"/>
  <c r="H1269" i="3"/>
  <c r="V1268" i="3"/>
  <c r="U1268" i="3"/>
  <c r="J1268" i="3"/>
  <c r="I1268" i="3"/>
  <c r="H1268" i="3"/>
  <c r="V1267" i="3"/>
  <c r="U1267" i="3"/>
  <c r="J1267" i="3"/>
  <c r="I1267" i="3"/>
  <c r="H1267" i="3"/>
  <c r="V1266" i="3"/>
  <c r="U1266" i="3"/>
  <c r="J1266" i="3"/>
  <c r="I1266" i="3"/>
  <c r="H1266" i="3"/>
  <c r="V1265" i="3"/>
  <c r="U1265" i="3"/>
  <c r="J1265" i="3"/>
  <c r="I1265" i="3"/>
  <c r="H1265" i="3"/>
  <c r="V1264" i="3"/>
  <c r="U1264" i="3"/>
  <c r="J1264" i="3"/>
  <c r="I1264" i="3"/>
  <c r="H1264" i="3"/>
  <c r="V1263" i="3"/>
  <c r="U1263" i="3"/>
  <c r="J1263" i="3"/>
  <c r="I1263" i="3"/>
  <c r="H1263" i="3"/>
  <c r="V1262" i="3"/>
  <c r="U1262" i="3"/>
  <c r="J1262" i="3"/>
  <c r="I1262" i="3"/>
  <c r="H1262" i="3"/>
  <c r="V1261" i="3"/>
  <c r="U1261" i="3"/>
  <c r="J1261" i="3"/>
  <c r="I1261" i="3"/>
  <c r="H1261" i="3"/>
  <c r="V1260" i="3"/>
  <c r="U1260" i="3"/>
  <c r="J1260" i="3"/>
  <c r="I1260" i="3"/>
  <c r="H1260" i="3"/>
  <c r="V1259" i="3"/>
  <c r="U1259" i="3"/>
  <c r="J1259" i="3"/>
  <c r="I1259" i="3"/>
  <c r="H1259" i="3"/>
  <c r="V1258" i="3"/>
  <c r="U1258" i="3"/>
  <c r="J1258" i="3"/>
  <c r="I1258" i="3"/>
  <c r="H1258" i="3"/>
  <c r="V1257" i="3"/>
  <c r="U1257" i="3"/>
  <c r="J1257" i="3"/>
  <c r="I1257" i="3"/>
  <c r="H1257" i="3"/>
  <c r="V1256" i="3"/>
  <c r="U1256" i="3"/>
  <c r="J1256" i="3"/>
  <c r="I1256" i="3"/>
  <c r="H1256" i="3"/>
  <c r="V1255" i="3"/>
  <c r="U1255" i="3"/>
  <c r="J1255" i="3"/>
  <c r="I1255" i="3"/>
  <c r="H1255" i="3"/>
  <c r="V1254" i="3"/>
  <c r="U1254" i="3"/>
  <c r="J1254" i="3"/>
  <c r="I1254" i="3"/>
  <c r="H1254" i="3"/>
  <c r="V1253" i="3"/>
  <c r="U1253" i="3"/>
  <c r="J1253" i="3"/>
  <c r="I1253" i="3"/>
  <c r="H1253" i="3"/>
  <c r="V1252" i="3"/>
  <c r="U1252" i="3"/>
  <c r="J1252" i="3"/>
  <c r="I1252" i="3"/>
  <c r="H1252" i="3"/>
  <c r="V1251" i="3"/>
  <c r="U1251" i="3"/>
  <c r="J1251" i="3"/>
  <c r="I1251" i="3"/>
  <c r="H1251" i="3"/>
  <c r="V1250" i="3"/>
  <c r="U1250" i="3"/>
  <c r="J1250" i="3"/>
  <c r="I1250" i="3"/>
  <c r="H1250" i="3"/>
  <c r="V1249" i="3"/>
  <c r="U1249" i="3"/>
  <c r="J1249" i="3"/>
  <c r="I1249" i="3"/>
  <c r="H1249" i="3"/>
  <c r="V1248" i="3"/>
  <c r="U1248" i="3"/>
  <c r="J1248" i="3"/>
  <c r="I1248" i="3"/>
  <c r="H1248" i="3"/>
  <c r="V1247" i="3"/>
  <c r="U1247" i="3"/>
  <c r="J1247" i="3"/>
  <c r="I1247" i="3"/>
  <c r="H1247" i="3"/>
  <c r="V1246" i="3"/>
  <c r="U1246" i="3"/>
  <c r="J1246" i="3"/>
  <c r="I1246" i="3"/>
  <c r="H1246" i="3"/>
  <c r="V1245" i="3"/>
  <c r="U1245" i="3"/>
  <c r="J1245" i="3"/>
  <c r="I1245" i="3"/>
  <c r="H1245" i="3"/>
  <c r="V1244" i="3"/>
  <c r="U1244" i="3"/>
  <c r="J1244" i="3"/>
  <c r="I1244" i="3"/>
  <c r="H1244" i="3"/>
  <c r="V1243" i="3"/>
  <c r="U1243" i="3"/>
  <c r="J1243" i="3"/>
  <c r="I1243" i="3"/>
  <c r="H1243" i="3"/>
  <c r="V1242" i="3"/>
  <c r="U1242" i="3"/>
  <c r="J1242" i="3"/>
  <c r="I1242" i="3"/>
  <c r="H1242" i="3"/>
  <c r="V1241" i="3"/>
  <c r="U1241" i="3"/>
  <c r="J1241" i="3"/>
  <c r="I1241" i="3"/>
  <c r="H1241" i="3"/>
  <c r="V1240" i="3"/>
  <c r="U1240" i="3"/>
  <c r="J1240" i="3"/>
  <c r="I1240" i="3"/>
  <c r="H1240" i="3"/>
  <c r="V1239" i="3"/>
  <c r="U1239" i="3"/>
  <c r="J1239" i="3"/>
  <c r="I1239" i="3"/>
  <c r="H1239" i="3"/>
  <c r="V1238" i="3"/>
  <c r="U1238" i="3"/>
  <c r="J1238" i="3"/>
  <c r="I1238" i="3"/>
  <c r="H1238" i="3"/>
  <c r="V1237" i="3"/>
  <c r="U1237" i="3"/>
  <c r="J1237" i="3"/>
  <c r="I1237" i="3"/>
  <c r="H1237" i="3"/>
  <c r="V1236" i="3"/>
  <c r="U1236" i="3"/>
  <c r="J1236" i="3"/>
  <c r="I1236" i="3"/>
  <c r="H1236" i="3"/>
  <c r="V1235" i="3"/>
  <c r="U1235" i="3"/>
  <c r="J1235" i="3"/>
  <c r="I1235" i="3"/>
  <c r="H1235" i="3"/>
  <c r="V1234" i="3"/>
  <c r="U1234" i="3"/>
  <c r="J1234" i="3"/>
  <c r="I1234" i="3"/>
  <c r="H1234" i="3"/>
  <c r="V1233" i="3"/>
  <c r="U1233" i="3"/>
  <c r="J1233" i="3"/>
  <c r="I1233" i="3"/>
  <c r="H1233" i="3"/>
  <c r="V1232" i="3"/>
  <c r="U1232" i="3"/>
  <c r="J1232" i="3"/>
  <c r="I1232" i="3"/>
  <c r="H1232" i="3"/>
  <c r="V1231" i="3"/>
  <c r="U1231" i="3"/>
  <c r="J1231" i="3"/>
  <c r="I1231" i="3"/>
  <c r="H1231" i="3"/>
  <c r="V1230" i="3"/>
  <c r="U1230" i="3"/>
  <c r="J1230" i="3"/>
  <c r="I1230" i="3"/>
  <c r="H1230" i="3"/>
  <c r="V1229" i="3"/>
  <c r="U1229" i="3"/>
  <c r="J1229" i="3"/>
  <c r="I1229" i="3"/>
  <c r="H1229" i="3"/>
  <c r="V1228" i="3"/>
  <c r="U1228" i="3"/>
  <c r="J1228" i="3"/>
  <c r="I1228" i="3"/>
  <c r="H1228" i="3"/>
  <c r="V1227" i="3"/>
  <c r="U1227" i="3"/>
  <c r="J1227" i="3"/>
  <c r="I1227" i="3"/>
  <c r="H1227" i="3"/>
  <c r="V1226" i="3"/>
  <c r="U1226" i="3"/>
  <c r="J1226" i="3"/>
  <c r="I1226" i="3"/>
  <c r="H1226" i="3"/>
  <c r="V1225" i="3"/>
  <c r="U1225" i="3"/>
  <c r="J1225" i="3"/>
  <c r="I1225" i="3"/>
  <c r="H1225" i="3"/>
  <c r="V1224" i="3"/>
  <c r="U1224" i="3"/>
  <c r="J1224" i="3"/>
  <c r="I1224" i="3"/>
  <c r="H1224" i="3"/>
  <c r="V1223" i="3"/>
  <c r="U1223" i="3"/>
  <c r="J1223" i="3"/>
  <c r="I1223" i="3"/>
  <c r="H1223" i="3"/>
  <c r="V1222" i="3"/>
  <c r="U1222" i="3"/>
  <c r="J1222" i="3"/>
  <c r="I1222" i="3"/>
  <c r="H1222" i="3"/>
  <c r="V1221" i="3"/>
  <c r="U1221" i="3"/>
  <c r="J1221" i="3"/>
  <c r="I1221" i="3"/>
  <c r="H1221" i="3"/>
  <c r="V1220" i="3"/>
  <c r="U1220" i="3"/>
  <c r="J1220" i="3"/>
  <c r="I1220" i="3"/>
  <c r="H1220" i="3"/>
  <c r="V1219" i="3"/>
  <c r="U1219" i="3"/>
  <c r="J1219" i="3"/>
  <c r="I1219" i="3"/>
  <c r="H1219" i="3"/>
  <c r="V1218" i="3"/>
  <c r="U1218" i="3"/>
  <c r="J1218" i="3"/>
  <c r="I1218" i="3"/>
  <c r="H1218" i="3"/>
  <c r="V1217" i="3"/>
  <c r="U1217" i="3"/>
  <c r="J1217" i="3"/>
  <c r="I1217" i="3"/>
  <c r="H1217" i="3"/>
  <c r="V1216" i="3"/>
  <c r="U1216" i="3"/>
  <c r="J1216" i="3"/>
  <c r="I1216" i="3"/>
  <c r="H1216" i="3"/>
  <c r="V1215" i="3"/>
  <c r="U1215" i="3"/>
  <c r="J1215" i="3"/>
  <c r="I1215" i="3"/>
  <c r="H1215" i="3"/>
  <c r="V1214" i="3"/>
  <c r="U1214" i="3"/>
  <c r="J1214" i="3"/>
  <c r="I1214" i="3"/>
  <c r="H1214" i="3"/>
  <c r="V1213" i="3"/>
  <c r="U1213" i="3"/>
  <c r="J1213" i="3"/>
  <c r="I1213" i="3"/>
  <c r="H1213" i="3"/>
  <c r="V1212" i="3"/>
  <c r="U1212" i="3"/>
  <c r="J1212" i="3"/>
  <c r="I1212" i="3"/>
  <c r="H1212" i="3"/>
  <c r="V1211" i="3"/>
  <c r="U1211" i="3"/>
  <c r="J1211" i="3"/>
  <c r="I1211" i="3"/>
  <c r="H1211" i="3"/>
  <c r="V1210" i="3"/>
  <c r="U1210" i="3"/>
  <c r="J1210" i="3"/>
  <c r="I1210" i="3"/>
  <c r="H1210" i="3"/>
  <c r="V1209" i="3"/>
  <c r="U1209" i="3"/>
  <c r="J1209" i="3"/>
  <c r="I1209" i="3"/>
  <c r="H1209" i="3"/>
  <c r="V1208" i="3"/>
  <c r="U1208" i="3"/>
  <c r="J1208" i="3"/>
  <c r="I1208" i="3"/>
  <c r="H1208" i="3"/>
  <c r="V1207" i="3"/>
  <c r="U1207" i="3"/>
  <c r="J1207" i="3"/>
  <c r="I1207" i="3"/>
  <c r="H1207" i="3"/>
  <c r="V1206" i="3"/>
  <c r="U1206" i="3"/>
  <c r="J1206" i="3"/>
  <c r="I1206" i="3"/>
  <c r="H1206" i="3"/>
  <c r="V1205" i="3"/>
  <c r="U1205" i="3"/>
  <c r="J1205" i="3"/>
  <c r="I1205" i="3"/>
  <c r="H1205" i="3"/>
  <c r="V1204" i="3"/>
  <c r="U1204" i="3"/>
  <c r="J1204" i="3"/>
  <c r="I1204" i="3"/>
  <c r="H1204" i="3"/>
  <c r="V1203" i="3"/>
  <c r="U1203" i="3"/>
  <c r="J1203" i="3"/>
  <c r="I1203" i="3"/>
  <c r="H1203" i="3"/>
  <c r="V1202" i="3"/>
  <c r="U1202" i="3"/>
  <c r="J1202" i="3"/>
  <c r="I1202" i="3"/>
  <c r="H1202" i="3"/>
  <c r="V1201" i="3"/>
  <c r="U1201" i="3"/>
  <c r="J1201" i="3"/>
  <c r="I1201" i="3"/>
  <c r="H1201" i="3"/>
  <c r="V1200" i="3"/>
  <c r="U1200" i="3"/>
  <c r="J1200" i="3"/>
  <c r="I1200" i="3"/>
  <c r="H1200" i="3"/>
  <c r="V1199" i="3"/>
  <c r="U1199" i="3"/>
  <c r="J1199" i="3"/>
  <c r="I1199" i="3"/>
  <c r="H1199" i="3"/>
  <c r="V1198" i="3"/>
  <c r="U1198" i="3"/>
  <c r="J1198" i="3"/>
  <c r="I1198" i="3"/>
  <c r="H1198" i="3"/>
  <c r="V1197" i="3"/>
  <c r="U1197" i="3"/>
  <c r="J1197" i="3"/>
  <c r="I1197" i="3"/>
  <c r="H1197" i="3"/>
  <c r="V1196" i="3"/>
  <c r="U1196" i="3"/>
  <c r="J1196" i="3"/>
  <c r="I1196" i="3"/>
  <c r="H1196" i="3"/>
  <c r="V1195" i="3"/>
  <c r="U1195" i="3"/>
  <c r="J1195" i="3"/>
  <c r="I1195" i="3"/>
  <c r="H1195" i="3"/>
  <c r="V1194" i="3"/>
  <c r="U1194" i="3"/>
  <c r="J1194" i="3"/>
  <c r="I1194" i="3"/>
  <c r="H1194" i="3"/>
  <c r="V1193" i="3"/>
  <c r="U1193" i="3"/>
  <c r="J1193" i="3"/>
  <c r="I1193" i="3"/>
  <c r="H1193" i="3"/>
  <c r="V1192" i="3"/>
  <c r="U1192" i="3"/>
  <c r="J1192" i="3"/>
  <c r="I1192" i="3"/>
  <c r="H1192" i="3"/>
  <c r="V1191" i="3"/>
  <c r="U1191" i="3"/>
  <c r="J1191" i="3"/>
  <c r="I1191" i="3"/>
  <c r="H1191" i="3"/>
  <c r="V1190" i="3"/>
  <c r="U1190" i="3"/>
  <c r="J1190" i="3"/>
  <c r="I1190" i="3"/>
  <c r="H1190" i="3"/>
  <c r="V1189" i="3"/>
  <c r="U1189" i="3"/>
  <c r="J1189" i="3"/>
  <c r="I1189" i="3"/>
  <c r="H1189" i="3"/>
  <c r="V1188" i="3"/>
  <c r="U1188" i="3"/>
  <c r="J1188" i="3"/>
  <c r="I1188" i="3"/>
  <c r="H1188" i="3"/>
  <c r="V1187" i="3"/>
  <c r="U1187" i="3"/>
  <c r="J1187" i="3"/>
  <c r="I1187" i="3"/>
  <c r="H1187" i="3"/>
  <c r="V1186" i="3"/>
  <c r="U1186" i="3"/>
  <c r="J1186" i="3"/>
  <c r="I1186" i="3"/>
  <c r="H1186" i="3"/>
  <c r="V1185" i="3"/>
  <c r="U1185" i="3"/>
  <c r="J1185" i="3"/>
  <c r="I1185" i="3"/>
  <c r="H1185" i="3"/>
  <c r="V1184" i="3"/>
  <c r="U1184" i="3"/>
  <c r="J1184" i="3"/>
  <c r="I1184" i="3"/>
  <c r="H1184" i="3"/>
  <c r="V1183" i="3"/>
  <c r="U1183" i="3"/>
  <c r="J1183" i="3"/>
  <c r="I1183" i="3"/>
  <c r="H1183" i="3"/>
  <c r="V1182" i="3"/>
  <c r="U1182" i="3"/>
  <c r="J1182" i="3"/>
  <c r="I1182" i="3"/>
  <c r="H1182" i="3"/>
  <c r="V1181" i="3"/>
  <c r="U1181" i="3"/>
  <c r="J1181" i="3"/>
  <c r="I1181" i="3"/>
  <c r="H1181" i="3"/>
  <c r="V1180" i="3"/>
  <c r="U1180" i="3"/>
  <c r="J1180" i="3"/>
  <c r="I1180" i="3"/>
  <c r="H1180" i="3"/>
  <c r="V1179" i="3"/>
  <c r="U1179" i="3"/>
  <c r="J1179" i="3"/>
  <c r="I1179" i="3"/>
  <c r="H1179" i="3"/>
  <c r="V1178" i="3"/>
  <c r="U1178" i="3"/>
  <c r="J1178" i="3"/>
  <c r="I1178" i="3"/>
  <c r="H1178" i="3"/>
  <c r="V1177" i="3"/>
  <c r="U1177" i="3"/>
  <c r="J1177" i="3"/>
  <c r="I1177" i="3"/>
  <c r="H1177" i="3"/>
  <c r="V1176" i="3"/>
  <c r="U1176" i="3"/>
  <c r="J1176" i="3"/>
  <c r="I1176" i="3"/>
  <c r="H1176" i="3"/>
  <c r="V1175" i="3"/>
  <c r="U1175" i="3"/>
  <c r="J1175" i="3"/>
  <c r="I1175" i="3"/>
  <c r="H1175" i="3"/>
  <c r="V1174" i="3"/>
  <c r="U1174" i="3"/>
  <c r="J1174" i="3"/>
  <c r="I1174" i="3"/>
  <c r="H1174" i="3"/>
  <c r="V1173" i="3"/>
  <c r="U1173" i="3"/>
  <c r="J1173" i="3"/>
  <c r="I1173" i="3"/>
  <c r="H1173" i="3"/>
  <c r="V1172" i="3"/>
  <c r="U1172" i="3"/>
  <c r="J1172" i="3"/>
  <c r="I1172" i="3"/>
  <c r="H1172" i="3"/>
  <c r="V1171" i="3"/>
  <c r="U1171" i="3"/>
  <c r="J1171" i="3"/>
  <c r="I1171" i="3"/>
  <c r="H1171" i="3"/>
  <c r="V1170" i="3"/>
  <c r="U1170" i="3"/>
  <c r="J1170" i="3"/>
  <c r="I1170" i="3"/>
  <c r="H1170" i="3"/>
  <c r="V1169" i="3"/>
  <c r="U1169" i="3"/>
  <c r="J1169" i="3"/>
  <c r="I1169" i="3"/>
  <c r="H1169" i="3"/>
  <c r="V1168" i="3"/>
  <c r="U1168" i="3"/>
  <c r="J1168" i="3"/>
  <c r="I1168" i="3"/>
  <c r="H1168" i="3"/>
  <c r="V1167" i="3"/>
  <c r="U1167" i="3"/>
  <c r="J1167" i="3"/>
  <c r="I1167" i="3"/>
  <c r="H1167" i="3"/>
  <c r="V1166" i="3"/>
  <c r="U1166" i="3"/>
  <c r="J1166" i="3"/>
  <c r="I1166" i="3"/>
  <c r="H1166" i="3"/>
  <c r="V1165" i="3"/>
  <c r="U1165" i="3"/>
  <c r="J1165" i="3"/>
  <c r="I1165" i="3"/>
  <c r="H1165" i="3"/>
  <c r="V1164" i="3"/>
  <c r="U1164" i="3"/>
  <c r="J1164" i="3"/>
  <c r="I1164" i="3"/>
  <c r="H1164" i="3"/>
  <c r="V1163" i="3"/>
  <c r="U1163" i="3"/>
  <c r="J1163" i="3"/>
  <c r="I1163" i="3"/>
  <c r="H1163" i="3"/>
  <c r="V1162" i="3"/>
  <c r="U1162" i="3"/>
  <c r="J1162" i="3"/>
  <c r="I1162" i="3"/>
  <c r="H1162" i="3"/>
  <c r="V1161" i="3"/>
  <c r="U1161" i="3"/>
  <c r="J1161" i="3"/>
  <c r="I1161" i="3"/>
  <c r="H1161" i="3"/>
  <c r="V1160" i="3"/>
  <c r="U1160" i="3"/>
  <c r="J1160" i="3"/>
  <c r="I1160" i="3"/>
  <c r="H1160" i="3"/>
  <c r="V1159" i="3"/>
  <c r="U1159" i="3"/>
  <c r="J1159" i="3"/>
  <c r="I1159" i="3"/>
  <c r="H1159" i="3"/>
  <c r="V1158" i="3"/>
  <c r="U1158" i="3"/>
  <c r="J1158" i="3"/>
  <c r="I1158" i="3"/>
  <c r="H1158" i="3"/>
  <c r="V1157" i="3"/>
  <c r="U1157" i="3"/>
  <c r="J1157" i="3"/>
  <c r="I1157" i="3"/>
  <c r="H1157" i="3"/>
  <c r="V1156" i="3"/>
  <c r="U1156" i="3"/>
  <c r="J1156" i="3"/>
  <c r="I1156" i="3"/>
  <c r="H1156" i="3"/>
  <c r="V1155" i="3"/>
  <c r="U1155" i="3"/>
  <c r="J1155" i="3"/>
  <c r="I1155" i="3"/>
  <c r="H1155" i="3"/>
  <c r="V1154" i="3"/>
  <c r="U1154" i="3"/>
  <c r="J1154" i="3"/>
  <c r="I1154" i="3"/>
  <c r="H1154" i="3"/>
  <c r="V1153" i="3"/>
  <c r="U1153" i="3"/>
  <c r="J1153" i="3"/>
  <c r="I1153" i="3"/>
  <c r="H1153" i="3"/>
  <c r="V1152" i="3"/>
  <c r="U1152" i="3"/>
  <c r="J1152" i="3"/>
  <c r="I1152" i="3"/>
  <c r="H1152" i="3"/>
  <c r="V1151" i="3"/>
  <c r="U1151" i="3"/>
  <c r="J1151" i="3"/>
  <c r="I1151" i="3"/>
  <c r="H1151" i="3"/>
  <c r="V1150" i="3"/>
  <c r="U1150" i="3"/>
  <c r="J1150" i="3"/>
  <c r="I1150" i="3"/>
  <c r="H1150" i="3"/>
  <c r="V1149" i="3"/>
  <c r="U1149" i="3"/>
  <c r="J1149" i="3"/>
  <c r="I1149" i="3"/>
  <c r="H1149" i="3"/>
  <c r="V1148" i="3"/>
  <c r="U1148" i="3"/>
  <c r="J1148" i="3"/>
  <c r="I1148" i="3"/>
  <c r="H1148" i="3"/>
  <c r="V1147" i="3"/>
  <c r="U1147" i="3"/>
  <c r="J1147" i="3"/>
  <c r="I1147" i="3"/>
  <c r="H1147" i="3"/>
  <c r="V1146" i="3"/>
  <c r="U1146" i="3"/>
  <c r="J1146" i="3"/>
  <c r="I1146" i="3"/>
  <c r="H1146" i="3"/>
  <c r="V1145" i="3"/>
  <c r="U1145" i="3"/>
  <c r="J1145" i="3"/>
  <c r="I1145" i="3"/>
  <c r="H1145" i="3"/>
  <c r="V1144" i="3"/>
  <c r="U1144" i="3"/>
  <c r="J1144" i="3"/>
  <c r="I1144" i="3"/>
  <c r="H1144" i="3"/>
  <c r="V1143" i="3"/>
  <c r="U1143" i="3"/>
  <c r="J1143" i="3"/>
  <c r="I1143" i="3"/>
  <c r="H1143" i="3"/>
  <c r="V1142" i="3"/>
  <c r="U1142" i="3"/>
  <c r="J1142" i="3"/>
  <c r="I1142" i="3"/>
  <c r="H1142" i="3"/>
  <c r="V1141" i="3"/>
  <c r="U1141" i="3"/>
  <c r="J1141" i="3"/>
  <c r="I1141" i="3"/>
  <c r="H1141" i="3"/>
  <c r="V1140" i="3"/>
  <c r="U1140" i="3"/>
  <c r="J1140" i="3"/>
  <c r="I1140" i="3"/>
  <c r="H1140" i="3"/>
  <c r="V1139" i="3"/>
  <c r="U1139" i="3"/>
  <c r="J1139" i="3"/>
  <c r="I1139" i="3"/>
  <c r="H1139" i="3"/>
  <c r="V1138" i="3"/>
  <c r="U1138" i="3"/>
  <c r="J1138" i="3"/>
  <c r="I1138" i="3"/>
  <c r="H1138" i="3"/>
  <c r="V1137" i="3"/>
  <c r="U1137" i="3"/>
  <c r="J1137" i="3"/>
  <c r="I1137" i="3"/>
  <c r="H1137" i="3"/>
  <c r="V1136" i="3"/>
  <c r="U1136" i="3"/>
  <c r="J1136" i="3"/>
  <c r="I1136" i="3"/>
  <c r="H1136" i="3"/>
  <c r="V1135" i="3"/>
  <c r="U1135" i="3"/>
  <c r="J1135" i="3"/>
  <c r="I1135" i="3"/>
  <c r="H1135" i="3"/>
  <c r="V1134" i="3"/>
  <c r="U1134" i="3"/>
  <c r="J1134" i="3"/>
  <c r="I1134" i="3"/>
  <c r="H1134" i="3"/>
  <c r="V1133" i="3"/>
  <c r="U1133" i="3"/>
  <c r="J1133" i="3"/>
  <c r="I1133" i="3"/>
  <c r="H1133" i="3"/>
  <c r="V1132" i="3"/>
  <c r="U1132" i="3"/>
  <c r="J1132" i="3"/>
  <c r="I1132" i="3"/>
  <c r="H1132" i="3"/>
  <c r="V1131" i="3"/>
  <c r="U1131" i="3"/>
  <c r="J1131" i="3"/>
  <c r="I1131" i="3"/>
  <c r="H1131" i="3"/>
  <c r="V1130" i="3"/>
  <c r="U1130" i="3"/>
  <c r="J1130" i="3"/>
  <c r="I1130" i="3"/>
  <c r="H1130" i="3"/>
  <c r="V1129" i="3"/>
  <c r="U1129" i="3"/>
  <c r="J1129" i="3"/>
  <c r="I1129" i="3"/>
  <c r="H1129" i="3"/>
  <c r="V1128" i="3"/>
  <c r="U1128" i="3"/>
  <c r="J1128" i="3"/>
  <c r="I1128" i="3"/>
  <c r="H1128" i="3"/>
  <c r="V1127" i="3"/>
  <c r="U1127" i="3"/>
  <c r="J1127" i="3"/>
  <c r="I1127" i="3"/>
  <c r="H1127" i="3"/>
  <c r="V1126" i="3"/>
  <c r="U1126" i="3"/>
  <c r="J1126" i="3"/>
  <c r="I1126" i="3"/>
  <c r="H1126" i="3"/>
  <c r="V1125" i="3"/>
  <c r="U1125" i="3"/>
  <c r="J1125" i="3"/>
  <c r="I1125" i="3"/>
  <c r="H1125" i="3"/>
  <c r="V1124" i="3"/>
  <c r="U1124" i="3"/>
  <c r="J1124" i="3"/>
  <c r="I1124" i="3"/>
  <c r="H1124" i="3"/>
  <c r="V1123" i="3"/>
  <c r="U1123" i="3"/>
  <c r="J1123" i="3"/>
  <c r="I1123" i="3"/>
  <c r="H1123" i="3"/>
  <c r="V1122" i="3"/>
  <c r="U1122" i="3"/>
  <c r="J1122" i="3"/>
  <c r="I1122" i="3"/>
  <c r="H1122" i="3"/>
  <c r="V1121" i="3"/>
  <c r="U1121" i="3"/>
  <c r="J1121" i="3"/>
  <c r="I1121" i="3"/>
  <c r="H1121" i="3"/>
  <c r="V1120" i="3"/>
  <c r="U1120" i="3"/>
  <c r="J1120" i="3"/>
  <c r="I1120" i="3"/>
  <c r="H1120" i="3"/>
  <c r="V1119" i="3"/>
  <c r="U1119" i="3"/>
  <c r="J1119" i="3"/>
  <c r="I1119" i="3"/>
  <c r="H1119" i="3"/>
  <c r="V1118" i="3"/>
  <c r="U1118" i="3"/>
  <c r="J1118" i="3"/>
  <c r="I1118" i="3"/>
  <c r="H1118" i="3"/>
  <c r="V1117" i="3"/>
  <c r="U1117" i="3"/>
  <c r="J1117" i="3"/>
  <c r="I1117" i="3"/>
  <c r="H1117" i="3"/>
  <c r="V1116" i="3"/>
  <c r="U1116" i="3"/>
  <c r="J1116" i="3"/>
  <c r="I1116" i="3"/>
  <c r="H1116" i="3"/>
  <c r="V1115" i="3"/>
  <c r="U1115" i="3"/>
  <c r="J1115" i="3"/>
  <c r="I1115" i="3"/>
  <c r="H1115" i="3"/>
  <c r="V1114" i="3"/>
  <c r="U1114" i="3"/>
  <c r="J1114" i="3"/>
  <c r="I1114" i="3"/>
  <c r="H1114" i="3"/>
  <c r="V1113" i="3"/>
  <c r="U1113" i="3"/>
  <c r="J1113" i="3"/>
  <c r="I1113" i="3"/>
  <c r="H1113" i="3"/>
  <c r="V1112" i="3"/>
  <c r="U1112" i="3"/>
  <c r="J1112" i="3"/>
  <c r="I1112" i="3"/>
  <c r="H1112" i="3"/>
  <c r="V1111" i="3"/>
  <c r="U1111" i="3"/>
  <c r="J1111" i="3"/>
  <c r="I1111" i="3"/>
  <c r="H1111" i="3"/>
  <c r="V1110" i="3"/>
  <c r="U1110" i="3"/>
  <c r="J1110" i="3"/>
  <c r="I1110" i="3"/>
  <c r="H1110" i="3"/>
  <c r="V1109" i="3"/>
  <c r="U1109" i="3"/>
  <c r="J1109" i="3"/>
  <c r="I1109" i="3"/>
  <c r="H1109" i="3"/>
  <c r="V1108" i="3"/>
  <c r="U1108" i="3"/>
  <c r="J1108" i="3"/>
  <c r="I1108" i="3"/>
  <c r="H1108" i="3"/>
  <c r="V1107" i="3"/>
  <c r="U1107" i="3"/>
  <c r="J1107" i="3"/>
  <c r="I1107" i="3"/>
  <c r="H1107" i="3"/>
  <c r="V1106" i="3"/>
  <c r="U1106" i="3"/>
  <c r="J1106" i="3"/>
  <c r="I1106" i="3"/>
  <c r="H1106" i="3"/>
  <c r="V1105" i="3"/>
  <c r="U1105" i="3"/>
  <c r="J1105" i="3"/>
  <c r="I1105" i="3"/>
  <c r="H1105" i="3"/>
  <c r="V1104" i="3"/>
  <c r="U1104" i="3"/>
  <c r="J1104" i="3"/>
  <c r="I1104" i="3"/>
  <c r="H1104" i="3"/>
  <c r="V1103" i="3"/>
  <c r="U1103" i="3"/>
  <c r="J1103" i="3"/>
  <c r="I1103" i="3"/>
  <c r="H1103" i="3"/>
  <c r="V1102" i="3"/>
  <c r="U1102" i="3"/>
  <c r="J1102" i="3"/>
  <c r="I1102" i="3"/>
  <c r="H1102" i="3"/>
  <c r="V1101" i="3"/>
  <c r="U1101" i="3"/>
  <c r="J1101" i="3"/>
  <c r="I1101" i="3"/>
  <c r="H1101" i="3"/>
  <c r="V1100" i="3"/>
  <c r="U1100" i="3"/>
  <c r="J1100" i="3"/>
  <c r="I1100" i="3"/>
  <c r="H1100" i="3"/>
  <c r="V1099" i="3"/>
  <c r="U1099" i="3"/>
  <c r="J1099" i="3"/>
  <c r="I1099" i="3"/>
  <c r="H1099" i="3"/>
  <c r="V1098" i="3"/>
  <c r="U1098" i="3"/>
  <c r="J1098" i="3"/>
  <c r="I1098" i="3"/>
  <c r="H1098" i="3"/>
  <c r="V1097" i="3"/>
  <c r="U1097" i="3"/>
  <c r="J1097" i="3"/>
  <c r="I1097" i="3"/>
  <c r="H1097" i="3"/>
  <c r="V1096" i="3"/>
  <c r="U1096" i="3"/>
  <c r="J1096" i="3"/>
  <c r="I1096" i="3"/>
  <c r="H1096" i="3"/>
  <c r="V1095" i="3"/>
  <c r="U1095" i="3"/>
  <c r="J1095" i="3"/>
  <c r="I1095" i="3"/>
  <c r="H1095" i="3"/>
  <c r="V1094" i="3"/>
  <c r="U1094" i="3"/>
  <c r="J1094" i="3"/>
  <c r="I1094" i="3"/>
  <c r="H1094" i="3"/>
  <c r="V1093" i="3"/>
  <c r="U1093" i="3"/>
  <c r="J1093" i="3"/>
  <c r="I1093" i="3"/>
  <c r="H1093" i="3"/>
  <c r="V1092" i="3"/>
  <c r="U1092" i="3"/>
  <c r="J1092" i="3"/>
  <c r="I1092" i="3"/>
  <c r="H1092" i="3"/>
  <c r="V1091" i="3"/>
  <c r="U1091" i="3"/>
  <c r="J1091" i="3"/>
  <c r="I1091" i="3"/>
  <c r="H1091" i="3"/>
  <c r="V1090" i="3"/>
  <c r="U1090" i="3"/>
  <c r="J1090" i="3"/>
  <c r="I1090" i="3"/>
  <c r="H1090" i="3"/>
  <c r="V1089" i="3"/>
  <c r="U1089" i="3"/>
  <c r="J1089" i="3"/>
  <c r="I1089" i="3"/>
  <c r="H1089" i="3"/>
  <c r="V1088" i="3"/>
  <c r="U1088" i="3"/>
  <c r="J1088" i="3"/>
  <c r="I1088" i="3"/>
  <c r="H1088" i="3"/>
  <c r="V1087" i="3"/>
  <c r="U1087" i="3"/>
  <c r="J1087" i="3"/>
  <c r="I1087" i="3"/>
  <c r="H1087" i="3"/>
  <c r="V1086" i="3"/>
  <c r="U1086" i="3"/>
  <c r="J1086" i="3"/>
  <c r="I1086" i="3"/>
  <c r="H1086" i="3"/>
  <c r="V1085" i="3"/>
  <c r="U1085" i="3"/>
  <c r="J1085" i="3"/>
  <c r="I1085" i="3"/>
  <c r="H1085" i="3"/>
  <c r="V1084" i="3"/>
  <c r="U1084" i="3"/>
  <c r="J1084" i="3"/>
  <c r="I1084" i="3"/>
  <c r="H1084" i="3"/>
  <c r="V1083" i="3"/>
  <c r="U1083" i="3"/>
  <c r="J1083" i="3"/>
  <c r="I1083" i="3"/>
  <c r="H1083" i="3"/>
  <c r="V1082" i="3"/>
  <c r="U1082" i="3"/>
  <c r="J1082" i="3"/>
  <c r="I1082" i="3"/>
  <c r="H1082" i="3"/>
  <c r="V1081" i="3"/>
  <c r="U1081" i="3"/>
  <c r="J1081" i="3"/>
  <c r="I1081" i="3"/>
  <c r="H1081" i="3"/>
  <c r="V1080" i="3"/>
  <c r="U1080" i="3"/>
  <c r="J1080" i="3"/>
  <c r="I1080" i="3"/>
  <c r="H1080" i="3"/>
  <c r="V1079" i="3"/>
  <c r="U1079" i="3"/>
  <c r="J1079" i="3"/>
  <c r="I1079" i="3"/>
  <c r="H1079" i="3"/>
  <c r="V1078" i="3"/>
  <c r="U1078" i="3"/>
  <c r="J1078" i="3"/>
  <c r="I1078" i="3"/>
  <c r="H1078" i="3"/>
  <c r="V1077" i="3"/>
  <c r="U1077" i="3"/>
  <c r="J1077" i="3"/>
  <c r="I1077" i="3"/>
  <c r="H1077" i="3"/>
  <c r="V1076" i="3"/>
  <c r="U1076" i="3"/>
  <c r="J1076" i="3"/>
  <c r="I1076" i="3"/>
  <c r="H1076" i="3"/>
  <c r="V1075" i="3"/>
  <c r="U1075" i="3"/>
  <c r="J1075" i="3"/>
  <c r="I1075" i="3"/>
  <c r="H1075" i="3"/>
  <c r="V1074" i="3"/>
  <c r="U1074" i="3"/>
  <c r="J1074" i="3"/>
  <c r="I1074" i="3"/>
  <c r="H1074" i="3"/>
  <c r="V1073" i="3"/>
  <c r="U1073" i="3"/>
  <c r="J1073" i="3"/>
  <c r="I1073" i="3"/>
  <c r="H1073" i="3"/>
  <c r="V1072" i="3"/>
  <c r="U1072" i="3"/>
  <c r="J1072" i="3"/>
  <c r="I1072" i="3"/>
  <c r="H1072" i="3"/>
  <c r="V1071" i="3"/>
  <c r="U1071" i="3"/>
  <c r="J1071" i="3"/>
  <c r="I1071" i="3"/>
  <c r="H1071" i="3"/>
  <c r="V1070" i="3"/>
  <c r="U1070" i="3"/>
  <c r="J1070" i="3"/>
  <c r="I1070" i="3"/>
  <c r="H1070" i="3"/>
  <c r="V1069" i="3"/>
  <c r="U1069" i="3"/>
  <c r="J1069" i="3"/>
  <c r="I1069" i="3"/>
  <c r="H1069" i="3"/>
  <c r="V1068" i="3"/>
  <c r="U1068" i="3"/>
  <c r="J1068" i="3"/>
  <c r="I1068" i="3"/>
  <c r="H1068" i="3"/>
  <c r="V1067" i="3"/>
  <c r="U1067" i="3"/>
  <c r="J1067" i="3"/>
  <c r="I1067" i="3"/>
  <c r="H1067" i="3"/>
  <c r="V1066" i="3"/>
  <c r="U1066" i="3"/>
  <c r="J1066" i="3"/>
  <c r="I1066" i="3"/>
  <c r="H1066" i="3"/>
  <c r="V1065" i="3"/>
  <c r="U1065" i="3"/>
  <c r="J1065" i="3"/>
  <c r="I1065" i="3"/>
  <c r="H1065" i="3"/>
  <c r="V1064" i="3"/>
  <c r="U1064" i="3"/>
  <c r="J1064" i="3"/>
  <c r="I1064" i="3"/>
  <c r="H1064" i="3"/>
  <c r="V1063" i="3"/>
  <c r="U1063" i="3"/>
  <c r="J1063" i="3"/>
  <c r="I1063" i="3"/>
  <c r="H1063" i="3"/>
  <c r="V1062" i="3"/>
  <c r="U1062" i="3"/>
  <c r="J1062" i="3"/>
  <c r="I1062" i="3"/>
  <c r="H1062" i="3"/>
  <c r="V1061" i="3"/>
  <c r="U1061" i="3"/>
  <c r="J1061" i="3"/>
  <c r="I1061" i="3"/>
  <c r="H1061" i="3"/>
  <c r="V1060" i="3"/>
  <c r="U1060" i="3"/>
  <c r="J1060" i="3"/>
  <c r="I1060" i="3"/>
  <c r="H1060" i="3"/>
  <c r="V1059" i="3"/>
  <c r="U1059" i="3"/>
  <c r="J1059" i="3"/>
  <c r="I1059" i="3"/>
  <c r="H1059" i="3"/>
  <c r="V1058" i="3"/>
  <c r="U1058" i="3"/>
  <c r="J1058" i="3"/>
  <c r="I1058" i="3"/>
  <c r="H1058" i="3"/>
  <c r="V1057" i="3"/>
  <c r="U1057" i="3"/>
  <c r="J1057" i="3"/>
  <c r="I1057" i="3"/>
  <c r="H1057" i="3"/>
  <c r="V1056" i="3"/>
  <c r="U1056" i="3"/>
  <c r="J1056" i="3"/>
  <c r="I1056" i="3"/>
  <c r="H1056" i="3"/>
  <c r="V1055" i="3"/>
  <c r="U1055" i="3"/>
  <c r="J1055" i="3"/>
  <c r="I1055" i="3"/>
  <c r="H1055" i="3"/>
  <c r="V1054" i="3"/>
  <c r="U1054" i="3"/>
  <c r="J1054" i="3"/>
  <c r="I1054" i="3"/>
  <c r="H1054" i="3"/>
  <c r="V1053" i="3"/>
  <c r="U1053" i="3"/>
  <c r="J1053" i="3"/>
  <c r="I1053" i="3"/>
  <c r="H1053" i="3"/>
  <c r="V1052" i="3"/>
  <c r="U1052" i="3"/>
  <c r="J1052" i="3"/>
  <c r="I1052" i="3"/>
  <c r="H1052" i="3"/>
  <c r="V1051" i="3"/>
  <c r="U1051" i="3"/>
  <c r="J1051" i="3"/>
  <c r="I1051" i="3"/>
  <c r="H1051" i="3"/>
  <c r="V1050" i="3"/>
  <c r="U1050" i="3"/>
  <c r="J1050" i="3"/>
  <c r="I1050" i="3"/>
  <c r="H1050" i="3"/>
  <c r="V1049" i="3"/>
  <c r="U1049" i="3"/>
  <c r="J1049" i="3"/>
  <c r="I1049" i="3"/>
  <c r="H1049" i="3"/>
  <c r="V1048" i="3"/>
  <c r="U1048" i="3"/>
  <c r="J1048" i="3"/>
  <c r="I1048" i="3"/>
  <c r="H1048" i="3"/>
  <c r="V1047" i="3"/>
  <c r="U1047" i="3"/>
  <c r="J1047" i="3"/>
  <c r="I1047" i="3"/>
  <c r="H1047" i="3"/>
  <c r="V1046" i="3"/>
  <c r="U1046" i="3"/>
  <c r="J1046" i="3"/>
  <c r="I1046" i="3"/>
  <c r="H1046" i="3"/>
  <c r="V1045" i="3"/>
  <c r="U1045" i="3"/>
  <c r="J1045" i="3"/>
  <c r="I1045" i="3"/>
  <c r="H1045" i="3"/>
  <c r="V1044" i="3"/>
  <c r="U1044" i="3"/>
  <c r="J1044" i="3"/>
  <c r="I1044" i="3"/>
  <c r="H1044" i="3"/>
  <c r="V1043" i="3"/>
  <c r="U1043" i="3"/>
  <c r="J1043" i="3"/>
  <c r="I1043" i="3"/>
  <c r="H1043" i="3"/>
  <c r="V1042" i="3"/>
  <c r="U1042" i="3"/>
  <c r="J1042" i="3"/>
  <c r="I1042" i="3"/>
  <c r="H1042" i="3"/>
  <c r="V1041" i="3"/>
  <c r="U1041" i="3"/>
  <c r="J1041" i="3"/>
  <c r="I1041" i="3"/>
  <c r="H1041" i="3"/>
  <c r="V1040" i="3"/>
  <c r="U1040" i="3"/>
  <c r="J1040" i="3"/>
  <c r="I1040" i="3"/>
  <c r="H1040" i="3"/>
  <c r="V1039" i="3"/>
  <c r="U1039" i="3"/>
  <c r="J1039" i="3"/>
  <c r="I1039" i="3"/>
  <c r="H1039" i="3"/>
  <c r="V1038" i="3"/>
  <c r="U1038" i="3"/>
  <c r="J1038" i="3"/>
  <c r="I1038" i="3"/>
  <c r="H1038" i="3"/>
  <c r="V1037" i="3"/>
  <c r="U1037" i="3"/>
  <c r="J1037" i="3"/>
  <c r="I1037" i="3"/>
  <c r="H1037" i="3"/>
  <c r="V1036" i="3"/>
  <c r="U1036" i="3"/>
  <c r="J1036" i="3"/>
  <c r="I1036" i="3"/>
  <c r="H1036" i="3"/>
  <c r="V1035" i="3"/>
  <c r="U1035" i="3"/>
  <c r="J1035" i="3"/>
  <c r="I1035" i="3"/>
  <c r="H1035" i="3"/>
  <c r="V1034" i="3"/>
  <c r="U1034" i="3"/>
  <c r="J1034" i="3"/>
  <c r="I1034" i="3"/>
  <c r="H1034" i="3"/>
  <c r="V1033" i="3"/>
  <c r="U1033" i="3"/>
  <c r="J1033" i="3"/>
  <c r="I1033" i="3"/>
  <c r="H1033" i="3"/>
  <c r="V1032" i="3"/>
  <c r="U1032" i="3"/>
  <c r="J1032" i="3"/>
  <c r="I1032" i="3"/>
  <c r="H1032" i="3"/>
  <c r="V1031" i="3"/>
  <c r="U1031" i="3"/>
  <c r="J1031" i="3"/>
  <c r="I1031" i="3"/>
  <c r="H1031" i="3"/>
  <c r="V1030" i="3"/>
  <c r="U1030" i="3"/>
  <c r="J1030" i="3"/>
  <c r="I1030" i="3"/>
  <c r="H1030" i="3"/>
  <c r="V1029" i="3"/>
  <c r="U1029" i="3"/>
  <c r="J1029" i="3"/>
  <c r="I1029" i="3"/>
  <c r="H1029" i="3"/>
  <c r="V1028" i="3"/>
  <c r="U1028" i="3"/>
  <c r="J1028" i="3"/>
  <c r="I1028" i="3"/>
  <c r="H1028" i="3"/>
  <c r="V1027" i="3"/>
  <c r="U1027" i="3"/>
  <c r="J1027" i="3"/>
  <c r="I1027" i="3"/>
  <c r="H1027" i="3"/>
  <c r="V1026" i="3"/>
  <c r="U1026" i="3"/>
  <c r="J1026" i="3"/>
  <c r="I1026" i="3"/>
  <c r="H1026" i="3"/>
  <c r="V1025" i="3"/>
  <c r="U1025" i="3"/>
  <c r="J1025" i="3"/>
  <c r="I1025" i="3"/>
  <c r="H1025" i="3"/>
  <c r="V1024" i="3"/>
  <c r="U1024" i="3"/>
  <c r="J1024" i="3"/>
  <c r="I1024" i="3"/>
  <c r="H1024" i="3"/>
  <c r="V1023" i="3"/>
  <c r="U1023" i="3"/>
  <c r="J1023" i="3"/>
  <c r="I1023" i="3"/>
  <c r="H1023" i="3"/>
  <c r="V1022" i="3"/>
  <c r="U1022" i="3"/>
  <c r="J1022" i="3"/>
  <c r="I1022" i="3"/>
  <c r="H1022" i="3"/>
  <c r="V1021" i="3"/>
  <c r="U1021" i="3"/>
  <c r="J1021" i="3"/>
  <c r="I1021" i="3"/>
  <c r="H1021" i="3"/>
  <c r="V1020" i="3"/>
  <c r="U1020" i="3"/>
  <c r="J1020" i="3"/>
  <c r="I1020" i="3"/>
  <c r="H1020" i="3"/>
  <c r="V1019" i="3"/>
  <c r="U1019" i="3"/>
  <c r="J1019" i="3"/>
  <c r="I1019" i="3"/>
  <c r="H1019" i="3"/>
  <c r="V1018" i="3"/>
  <c r="U1018" i="3"/>
  <c r="J1018" i="3"/>
  <c r="I1018" i="3"/>
  <c r="H1018" i="3"/>
  <c r="V1017" i="3"/>
  <c r="U1017" i="3"/>
  <c r="J1017" i="3"/>
  <c r="I1017" i="3"/>
  <c r="H1017" i="3"/>
  <c r="V1016" i="3"/>
  <c r="U1016" i="3"/>
  <c r="J1016" i="3"/>
  <c r="I1016" i="3"/>
  <c r="H1016" i="3"/>
  <c r="V1015" i="3"/>
  <c r="U1015" i="3"/>
  <c r="J1015" i="3"/>
  <c r="I1015" i="3"/>
  <c r="H1015" i="3"/>
  <c r="V1014" i="3"/>
  <c r="U1014" i="3"/>
  <c r="J1014" i="3"/>
  <c r="I1014" i="3"/>
  <c r="H1014" i="3"/>
  <c r="V1013" i="3"/>
  <c r="U1013" i="3"/>
  <c r="J1013" i="3"/>
  <c r="I1013" i="3"/>
  <c r="H1013" i="3"/>
  <c r="V1012" i="3"/>
  <c r="U1012" i="3"/>
  <c r="J1012" i="3"/>
  <c r="I1012" i="3"/>
  <c r="H1012" i="3"/>
  <c r="V1011" i="3"/>
  <c r="U1011" i="3"/>
  <c r="J1011" i="3"/>
  <c r="I1011" i="3"/>
  <c r="H1011" i="3"/>
  <c r="V1010" i="3"/>
  <c r="U1010" i="3"/>
  <c r="J1010" i="3"/>
  <c r="I1010" i="3"/>
  <c r="H1010" i="3"/>
  <c r="V1009" i="3"/>
  <c r="U1009" i="3"/>
  <c r="J1009" i="3"/>
  <c r="I1009" i="3"/>
  <c r="H1009" i="3"/>
  <c r="V1008" i="3"/>
  <c r="U1008" i="3"/>
  <c r="J1008" i="3"/>
  <c r="I1008" i="3"/>
  <c r="H1008" i="3"/>
  <c r="V1007" i="3"/>
  <c r="U1007" i="3"/>
  <c r="J1007" i="3"/>
  <c r="I1007" i="3"/>
  <c r="H1007" i="3"/>
  <c r="V1006" i="3"/>
  <c r="U1006" i="3"/>
  <c r="J1006" i="3"/>
  <c r="I1006" i="3"/>
  <c r="H1006" i="3"/>
  <c r="V1005" i="3"/>
  <c r="U1005" i="3"/>
  <c r="J1005" i="3"/>
  <c r="I1005" i="3"/>
  <c r="H1005" i="3"/>
  <c r="V1004" i="3"/>
  <c r="U1004" i="3"/>
  <c r="J1004" i="3"/>
  <c r="I1004" i="3"/>
  <c r="H1004" i="3"/>
  <c r="V1003" i="3"/>
  <c r="U1003" i="3"/>
  <c r="J1003" i="3"/>
  <c r="I1003" i="3"/>
  <c r="H1003" i="3"/>
  <c r="V1002" i="3"/>
  <c r="U1002" i="3"/>
  <c r="J1002" i="3"/>
  <c r="I1002" i="3"/>
  <c r="H1002" i="3"/>
  <c r="V1001" i="3"/>
  <c r="U1001" i="3"/>
  <c r="J1001" i="3"/>
  <c r="I1001" i="3"/>
  <c r="H1001" i="3"/>
  <c r="V1000" i="3"/>
  <c r="U1000" i="3"/>
  <c r="J1000" i="3"/>
  <c r="I1000" i="3"/>
  <c r="H1000" i="3"/>
  <c r="V999" i="3"/>
  <c r="U999" i="3"/>
  <c r="J999" i="3"/>
  <c r="I999" i="3"/>
  <c r="H999" i="3"/>
  <c r="V998" i="3"/>
  <c r="U998" i="3"/>
  <c r="J998" i="3"/>
  <c r="I998" i="3"/>
  <c r="H998" i="3"/>
  <c r="V997" i="3"/>
  <c r="U997" i="3"/>
  <c r="J997" i="3"/>
  <c r="I997" i="3"/>
  <c r="H997" i="3"/>
  <c r="V996" i="3"/>
  <c r="U996" i="3"/>
  <c r="J996" i="3"/>
  <c r="I996" i="3"/>
  <c r="H996" i="3"/>
  <c r="V995" i="3"/>
  <c r="U995" i="3"/>
  <c r="J995" i="3"/>
  <c r="I995" i="3"/>
  <c r="H995" i="3"/>
  <c r="V994" i="3"/>
  <c r="U994" i="3"/>
  <c r="J994" i="3"/>
  <c r="I994" i="3"/>
  <c r="H994" i="3"/>
  <c r="V993" i="3"/>
  <c r="U993" i="3"/>
  <c r="J993" i="3"/>
  <c r="I993" i="3"/>
  <c r="H993" i="3"/>
  <c r="V992" i="3"/>
  <c r="U992" i="3"/>
  <c r="J992" i="3"/>
  <c r="I992" i="3"/>
  <c r="H992" i="3"/>
  <c r="V991" i="3"/>
  <c r="U991" i="3"/>
  <c r="J991" i="3"/>
  <c r="I991" i="3"/>
  <c r="H991" i="3"/>
  <c r="V990" i="3"/>
  <c r="U990" i="3"/>
  <c r="J990" i="3"/>
  <c r="I990" i="3"/>
  <c r="H990" i="3"/>
  <c r="V989" i="3"/>
  <c r="U989" i="3"/>
  <c r="J989" i="3"/>
  <c r="I989" i="3"/>
  <c r="H989" i="3"/>
  <c r="V988" i="3"/>
  <c r="U988" i="3"/>
  <c r="J988" i="3"/>
  <c r="I988" i="3"/>
  <c r="H988" i="3"/>
  <c r="V987" i="3"/>
  <c r="U987" i="3"/>
  <c r="J987" i="3"/>
  <c r="I987" i="3"/>
  <c r="H987" i="3"/>
  <c r="V986" i="3"/>
  <c r="U986" i="3"/>
  <c r="J986" i="3"/>
  <c r="I986" i="3"/>
  <c r="H986" i="3"/>
  <c r="V985" i="3"/>
  <c r="U985" i="3"/>
  <c r="J985" i="3"/>
  <c r="I985" i="3"/>
  <c r="H985" i="3"/>
  <c r="V984" i="3"/>
  <c r="U984" i="3"/>
  <c r="J984" i="3"/>
  <c r="I984" i="3"/>
  <c r="H984" i="3"/>
  <c r="V983" i="3"/>
  <c r="U983" i="3"/>
  <c r="J983" i="3"/>
  <c r="I983" i="3"/>
  <c r="H983" i="3"/>
  <c r="V982" i="3"/>
  <c r="U982" i="3"/>
  <c r="J982" i="3"/>
  <c r="I982" i="3"/>
  <c r="H982" i="3"/>
  <c r="V981" i="3"/>
  <c r="U981" i="3"/>
  <c r="J981" i="3"/>
  <c r="I981" i="3"/>
  <c r="H981" i="3"/>
  <c r="V980" i="3"/>
  <c r="U980" i="3"/>
  <c r="J980" i="3"/>
  <c r="I980" i="3"/>
  <c r="H980" i="3"/>
  <c r="V979" i="3"/>
  <c r="U979" i="3"/>
  <c r="J979" i="3"/>
  <c r="I979" i="3"/>
  <c r="H979" i="3"/>
  <c r="V978" i="3"/>
  <c r="U978" i="3"/>
  <c r="J978" i="3"/>
  <c r="I978" i="3"/>
  <c r="H978" i="3"/>
  <c r="V977" i="3"/>
  <c r="U977" i="3"/>
  <c r="J977" i="3"/>
  <c r="I977" i="3"/>
  <c r="H977" i="3"/>
  <c r="V976" i="3"/>
  <c r="U976" i="3"/>
  <c r="J976" i="3"/>
  <c r="I976" i="3"/>
  <c r="H976" i="3"/>
  <c r="V975" i="3"/>
  <c r="U975" i="3"/>
  <c r="J975" i="3"/>
  <c r="I975" i="3"/>
  <c r="H975" i="3"/>
  <c r="V974" i="3"/>
  <c r="U974" i="3"/>
  <c r="J974" i="3"/>
  <c r="I974" i="3"/>
  <c r="H974" i="3"/>
  <c r="V973" i="3"/>
  <c r="U973" i="3"/>
  <c r="J973" i="3"/>
  <c r="I973" i="3"/>
  <c r="H973" i="3"/>
  <c r="V972" i="3"/>
  <c r="U972" i="3"/>
  <c r="J972" i="3"/>
  <c r="I972" i="3"/>
  <c r="H972" i="3"/>
  <c r="V971" i="3"/>
  <c r="U971" i="3"/>
  <c r="J971" i="3"/>
  <c r="I971" i="3"/>
  <c r="H971" i="3"/>
  <c r="V970" i="3"/>
  <c r="U970" i="3"/>
  <c r="J970" i="3"/>
  <c r="I970" i="3"/>
  <c r="H970" i="3"/>
  <c r="V969" i="3"/>
  <c r="U969" i="3"/>
  <c r="J969" i="3"/>
  <c r="I969" i="3"/>
  <c r="H969" i="3"/>
  <c r="V968" i="3"/>
  <c r="U968" i="3"/>
  <c r="J968" i="3"/>
  <c r="I968" i="3"/>
  <c r="H968" i="3"/>
  <c r="V967" i="3"/>
  <c r="U967" i="3"/>
  <c r="J967" i="3"/>
  <c r="I967" i="3"/>
  <c r="H967" i="3"/>
  <c r="V966" i="3"/>
  <c r="U966" i="3"/>
  <c r="J966" i="3"/>
  <c r="I966" i="3"/>
  <c r="H966" i="3"/>
  <c r="V965" i="3"/>
  <c r="U965" i="3"/>
  <c r="J965" i="3"/>
  <c r="I965" i="3"/>
  <c r="H965" i="3"/>
  <c r="V964" i="3"/>
  <c r="U964" i="3"/>
  <c r="J964" i="3"/>
  <c r="I964" i="3"/>
  <c r="H964" i="3"/>
  <c r="V963" i="3"/>
  <c r="U963" i="3"/>
  <c r="J963" i="3"/>
  <c r="I963" i="3"/>
  <c r="H963" i="3"/>
  <c r="V962" i="3"/>
  <c r="U962" i="3"/>
  <c r="J962" i="3"/>
  <c r="I962" i="3"/>
  <c r="H962" i="3"/>
  <c r="V961" i="3"/>
  <c r="U961" i="3"/>
  <c r="J961" i="3"/>
  <c r="I961" i="3"/>
  <c r="H961" i="3"/>
  <c r="V960" i="3"/>
  <c r="U960" i="3"/>
  <c r="J960" i="3"/>
  <c r="I960" i="3"/>
  <c r="H960" i="3"/>
  <c r="V959" i="3"/>
  <c r="U959" i="3"/>
  <c r="J959" i="3"/>
  <c r="I959" i="3"/>
  <c r="H959" i="3"/>
  <c r="V958" i="3"/>
  <c r="U958" i="3"/>
  <c r="J958" i="3"/>
  <c r="I958" i="3"/>
  <c r="H958" i="3"/>
  <c r="V957" i="3"/>
  <c r="U957" i="3"/>
  <c r="J957" i="3"/>
  <c r="I957" i="3"/>
  <c r="H957" i="3"/>
  <c r="V956" i="3"/>
  <c r="U956" i="3"/>
  <c r="J956" i="3"/>
  <c r="I956" i="3"/>
  <c r="H956" i="3"/>
  <c r="V955" i="3"/>
  <c r="U955" i="3"/>
  <c r="J955" i="3"/>
  <c r="I955" i="3"/>
  <c r="H955" i="3"/>
  <c r="V954" i="3"/>
  <c r="U954" i="3"/>
  <c r="J954" i="3"/>
  <c r="I954" i="3"/>
  <c r="H954" i="3"/>
  <c r="V953" i="3"/>
  <c r="U953" i="3"/>
  <c r="J953" i="3"/>
  <c r="I953" i="3"/>
  <c r="H953" i="3"/>
  <c r="V952" i="3"/>
  <c r="U952" i="3"/>
  <c r="J952" i="3"/>
  <c r="I952" i="3"/>
  <c r="H952" i="3"/>
  <c r="V951" i="3"/>
  <c r="U951" i="3"/>
  <c r="J951" i="3"/>
  <c r="I951" i="3"/>
  <c r="H951" i="3"/>
  <c r="V950" i="3"/>
  <c r="U950" i="3"/>
  <c r="J950" i="3"/>
  <c r="I950" i="3"/>
  <c r="H950" i="3"/>
  <c r="V949" i="3"/>
  <c r="U949" i="3"/>
  <c r="J949" i="3"/>
  <c r="I949" i="3"/>
  <c r="H949" i="3"/>
  <c r="V948" i="3"/>
  <c r="U948" i="3"/>
  <c r="J948" i="3"/>
  <c r="I948" i="3"/>
  <c r="H948" i="3"/>
  <c r="V947" i="3"/>
  <c r="U947" i="3"/>
  <c r="J947" i="3"/>
  <c r="I947" i="3"/>
  <c r="H947" i="3"/>
  <c r="V946" i="3"/>
  <c r="U946" i="3"/>
  <c r="J946" i="3"/>
  <c r="I946" i="3"/>
  <c r="H946" i="3"/>
  <c r="V945" i="3"/>
  <c r="U945" i="3"/>
  <c r="J945" i="3"/>
  <c r="I945" i="3"/>
  <c r="H945" i="3"/>
  <c r="V944" i="3"/>
  <c r="U944" i="3"/>
  <c r="J944" i="3"/>
  <c r="I944" i="3"/>
  <c r="H944" i="3"/>
  <c r="V943" i="3"/>
  <c r="U943" i="3"/>
  <c r="J943" i="3"/>
  <c r="I943" i="3"/>
  <c r="H943" i="3"/>
  <c r="V942" i="3"/>
  <c r="U942" i="3"/>
  <c r="J942" i="3"/>
  <c r="I942" i="3"/>
  <c r="H942" i="3"/>
  <c r="V941" i="3"/>
  <c r="U941" i="3"/>
  <c r="J941" i="3"/>
  <c r="I941" i="3"/>
  <c r="H941" i="3"/>
  <c r="V940" i="3"/>
  <c r="U940" i="3"/>
  <c r="J940" i="3"/>
  <c r="I940" i="3"/>
  <c r="H940" i="3"/>
  <c r="V939" i="3"/>
  <c r="U939" i="3"/>
  <c r="J939" i="3"/>
  <c r="I939" i="3"/>
  <c r="H939" i="3"/>
  <c r="V938" i="3"/>
  <c r="U938" i="3"/>
  <c r="J938" i="3"/>
  <c r="I938" i="3"/>
  <c r="H938" i="3"/>
  <c r="V937" i="3"/>
  <c r="U937" i="3"/>
  <c r="J937" i="3"/>
  <c r="I937" i="3"/>
  <c r="H937" i="3"/>
  <c r="V936" i="3"/>
  <c r="U936" i="3"/>
  <c r="J936" i="3"/>
  <c r="I936" i="3"/>
  <c r="H936" i="3"/>
  <c r="V935" i="3"/>
  <c r="U935" i="3"/>
  <c r="J935" i="3"/>
  <c r="I935" i="3"/>
  <c r="H935" i="3"/>
  <c r="V934" i="3"/>
  <c r="U934" i="3"/>
  <c r="J934" i="3"/>
  <c r="I934" i="3"/>
  <c r="H934" i="3"/>
  <c r="V933" i="3"/>
  <c r="U933" i="3"/>
  <c r="J933" i="3"/>
  <c r="I933" i="3"/>
  <c r="H933" i="3"/>
  <c r="V932" i="3"/>
  <c r="U932" i="3"/>
  <c r="J932" i="3"/>
  <c r="I932" i="3"/>
  <c r="H932" i="3"/>
  <c r="V931" i="3"/>
  <c r="U931" i="3"/>
  <c r="J931" i="3"/>
  <c r="I931" i="3"/>
  <c r="H931" i="3"/>
  <c r="V930" i="3"/>
  <c r="U930" i="3"/>
  <c r="J930" i="3"/>
  <c r="I930" i="3"/>
  <c r="H930" i="3"/>
  <c r="V929" i="3"/>
  <c r="U929" i="3"/>
  <c r="J929" i="3"/>
  <c r="I929" i="3"/>
  <c r="H929" i="3"/>
  <c r="V928" i="3"/>
  <c r="U928" i="3"/>
  <c r="J928" i="3"/>
  <c r="I928" i="3"/>
  <c r="H928" i="3"/>
  <c r="V927" i="3"/>
  <c r="U927" i="3"/>
  <c r="J927" i="3"/>
  <c r="I927" i="3"/>
  <c r="H927" i="3"/>
  <c r="V926" i="3"/>
  <c r="U926" i="3"/>
  <c r="J926" i="3"/>
  <c r="I926" i="3"/>
  <c r="H926" i="3"/>
  <c r="V925" i="3"/>
  <c r="U925" i="3"/>
  <c r="J925" i="3"/>
  <c r="I925" i="3"/>
  <c r="H925" i="3"/>
  <c r="V924" i="3"/>
  <c r="U924" i="3"/>
  <c r="J924" i="3"/>
  <c r="I924" i="3"/>
  <c r="H924" i="3"/>
  <c r="V923" i="3"/>
  <c r="U923" i="3"/>
  <c r="J923" i="3"/>
  <c r="I923" i="3"/>
  <c r="H923" i="3"/>
  <c r="V922" i="3"/>
  <c r="U922" i="3"/>
  <c r="J922" i="3"/>
  <c r="I922" i="3"/>
  <c r="H922" i="3"/>
  <c r="V921" i="3"/>
  <c r="U921" i="3"/>
  <c r="J921" i="3"/>
  <c r="I921" i="3"/>
  <c r="H921" i="3"/>
  <c r="V920" i="3"/>
  <c r="U920" i="3"/>
  <c r="J920" i="3"/>
  <c r="I920" i="3"/>
  <c r="H920" i="3"/>
  <c r="V919" i="3"/>
  <c r="U919" i="3"/>
  <c r="J919" i="3"/>
  <c r="I919" i="3"/>
  <c r="H919" i="3"/>
  <c r="V918" i="3"/>
  <c r="U918" i="3"/>
  <c r="J918" i="3"/>
  <c r="I918" i="3"/>
  <c r="H918" i="3"/>
  <c r="V917" i="3"/>
  <c r="U917" i="3"/>
  <c r="J917" i="3"/>
  <c r="I917" i="3"/>
  <c r="H917" i="3"/>
  <c r="V916" i="3"/>
  <c r="U916" i="3"/>
  <c r="J916" i="3"/>
  <c r="I916" i="3"/>
  <c r="H916" i="3"/>
  <c r="V915" i="3"/>
  <c r="U915" i="3"/>
  <c r="J915" i="3"/>
  <c r="I915" i="3"/>
  <c r="H915" i="3"/>
  <c r="V914" i="3"/>
  <c r="U914" i="3"/>
  <c r="J914" i="3"/>
  <c r="I914" i="3"/>
  <c r="H914" i="3"/>
  <c r="V913" i="3"/>
  <c r="U913" i="3"/>
  <c r="J913" i="3"/>
  <c r="I913" i="3"/>
  <c r="H913" i="3"/>
  <c r="V912" i="3"/>
  <c r="U912" i="3"/>
  <c r="J912" i="3"/>
  <c r="I912" i="3"/>
  <c r="H912" i="3"/>
  <c r="V911" i="3"/>
  <c r="U911" i="3"/>
  <c r="J911" i="3"/>
  <c r="I911" i="3"/>
  <c r="H911" i="3"/>
  <c r="V910" i="3"/>
  <c r="U910" i="3"/>
  <c r="J910" i="3"/>
  <c r="I910" i="3"/>
  <c r="H910" i="3"/>
  <c r="V909" i="3"/>
  <c r="U909" i="3"/>
  <c r="J909" i="3"/>
  <c r="I909" i="3"/>
  <c r="H909" i="3"/>
  <c r="V908" i="3"/>
  <c r="U908" i="3"/>
  <c r="J908" i="3"/>
  <c r="I908" i="3"/>
  <c r="H908" i="3"/>
  <c r="V907" i="3"/>
  <c r="U907" i="3"/>
  <c r="J907" i="3"/>
  <c r="I907" i="3"/>
  <c r="H907" i="3"/>
  <c r="V906" i="3"/>
  <c r="U906" i="3"/>
  <c r="J906" i="3"/>
  <c r="I906" i="3"/>
  <c r="H906" i="3"/>
  <c r="V905" i="3"/>
  <c r="U905" i="3"/>
  <c r="J905" i="3"/>
  <c r="I905" i="3"/>
  <c r="H905" i="3"/>
  <c r="V904" i="3"/>
  <c r="U904" i="3"/>
  <c r="J904" i="3"/>
  <c r="I904" i="3"/>
  <c r="H904" i="3"/>
  <c r="V903" i="3"/>
  <c r="U903" i="3"/>
  <c r="J903" i="3"/>
  <c r="I903" i="3"/>
  <c r="H903" i="3"/>
  <c r="V902" i="3"/>
  <c r="U902" i="3"/>
  <c r="J902" i="3"/>
  <c r="I902" i="3"/>
  <c r="H902" i="3"/>
  <c r="V901" i="3"/>
  <c r="U901" i="3"/>
  <c r="J901" i="3"/>
  <c r="I901" i="3"/>
  <c r="H901" i="3"/>
  <c r="V900" i="3"/>
  <c r="U900" i="3"/>
  <c r="J900" i="3"/>
  <c r="I900" i="3"/>
  <c r="H900" i="3"/>
  <c r="V899" i="3"/>
  <c r="U899" i="3"/>
  <c r="J899" i="3"/>
  <c r="I899" i="3"/>
  <c r="H899" i="3"/>
  <c r="V898" i="3"/>
  <c r="U898" i="3"/>
  <c r="J898" i="3"/>
  <c r="I898" i="3"/>
  <c r="H898" i="3"/>
  <c r="V897" i="3"/>
  <c r="U897" i="3"/>
  <c r="J897" i="3"/>
  <c r="I897" i="3"/>
  <c r="H897" i="3"/>
  <c r="V896" i="3"/>
  <c r="U896" i="3"/>
  <c r="J896" i="3"/>
  <c r="I896" i="3"/>
  <c r="H896" i="3"/>
  <c r="V895" i="3"/>
  <c r="U895" i="3"/>
  <c r="J895" i="3"/>
  <c r="I895" i="3"/>
  <c r="H895" i="3"/>
  <c r="V894" i="3"/>
  <c r="U894" i="3"/>
  <c r="J894" i="3"/>
  <c r="I894" i="3"/>
  <c r="H894" i="3"/>
  <c r="V893" i="3"/>
  <c r="U893" i="3"/>
  <c r="J893" i="3"/>
  <c r="I893" i="3"/>
  <c r="H893" i="3"/>
  <c r="V892" i="3"/>
  <c r="U892" i="3"/>
  <c r="J892" i="3"/>
  <c r="I892" i="3"/>
  <c r="H892" i="3"/>
  <c r="V891" i="3"/>
  <c r="U891" i="3"/>
  <c r="J891" i="3"/>
  <c r="I891" i="3"/>
  <c r="H891" i="3"/>
  <c r="V890" i="3"/>
  <c r="U890" i="3"/>
  <c r="J890" i="3"/>
  <c r="I890" i="3"/>
  <c r="H890" i="3"/>
  <c r="V889" i="3"/>
  <c r="U889" i="3"/>
  <c r="J889" i="3"/>
  <c r="I889" i="3"/>
  <c r="H889" i="3"/>
  <c r="V888" i="3"/>
  <c r="U888" i="3"/>
  <c r="J888" i="3"/>
  <c r="I888" i="3"/>
  <c r="H888" i="3"/>
  <c r="V887" i="3"/>
  <c r="U887" i="3"/>
  <c r="J887" i="3"/>
  <c r="I887" i="3"/>
  <c r="H887" i="3"/>
  <c r="V886" i="3"/>
  <c r="U886" i="3"/>
  <c r="J886" i="3"/>
  <c r="I886" i="3"/>
  <c r="H886" i="3"/>
  <c r="V885" i="3"/>
  <c r="U885" i="3"/>
  <c r="J885" i="3"/>
  <c r="I885" i="3"/>
  <c r="H885" i="3"/>
  <c r="V884" i="3"/>
  <c r="U884" i="3"/>
  <c r="J884" i="3"/>
  <c r="I884" i="3"/>
  <c r="H884" i="3"/>
  <c r="V883" i="3"/>
  <c r="U883" i="3"/>
  <c r="J883" i="3"/>
  <c r="I883" i="3"/>
  <c r="H883" i="3"/>
  <c r="V882" i="3"/>
  <c r="U882" i="3"/>
  <c r="J882" i="3"/>
  <c r="I882" i="3"/>
  <c r="H882" i="3"/>
  <c r="V881" i="3"/>
  <c r="U881" i="3"/>
  <c r="J881" i="3"/>
  <c r="I881" i="3"/>
  <c r="H881" i="3"/>
  <c r="V880" i="3"/>
  <c r="U880" i="3"/>
  <c r="J880" i="3"/>
  <c r="I880" i="3"/>
  <c r="H880" i="3"/>
  <c r="V879" i="3"/>
  <c r="U879" i="3"/>
  <c r="J879" i="3"/>
  <c r="I879" i="3"/>
  <c r="H879" i="3"/>
  <c r="V878" i="3"/>
  <c r="U878" i="3"/>
  <c r="J878" i="3"/>
  <c r="I878" i="3"/>
  <c r="H878" i="3"/>
  <c r="V877" i="3"/>
  <c r="U877" i="3"/>
  <c r="J877" i="3"/>
  <c r="I877" i="3"/>
  <c r="H877" i="3"/>
  <c r="V876" i="3"/>
  <c r="U876" i="3"/>
  <c r="J876" i="3"/>
  <c r="I876" i="3"/>
  <c r="H876" i="3"/>
  <c r="V875" i="3"/>
  <c r="U875" i="3"/>
  <c r="J875" i="3"/>
  <c r="I875" i="3"/>
  <c r="H875" i="3"/>
  <c r="V874" i="3"/>
  <c r="U874" i="3"/>
  <c r="J874" i="3"/>
  <c r="I874" i="3"/>
  <c r="H874" i="3"/>
  <c r="V873" i="3"/>
  <c r="U873" i="3"/>
  <c r="J873" i="3"/>
  <c r="I873" i="3"/>
  <c r="H873" i="3"/>
  <c r="V872" i="3"/>
  <c r="U872" i="3"/>
  <c r="J872" i="3"/>
  <c r="I872" i="3"/>
  <c r="H872" i="3"/>
  <c r="V871" i="3"/>
  <c r="U871" i="3"/>
  <c r="J871" i="3"/>
  <c r="I871" i="3"/>
  <c r="H871" i="3"/>
  <c r="V870" i="3"/>
  <c r="U870" i="3"/>
  <c r="J870" i="3"/>
  <c r="I870" i="3"/>
  <c r="H870" i="3"/>
  <c r="V869" i="3"/>
  <c r="U869" i="3"/>
  <c r="J869" i="3"/>
  <c r="I869" i="3"/>
  <c r="H869" i="3"/>
  <c r="V868" i="3"/>
  <c r="U868" i="3"/>
  <c r="J868" i="3"/>
  <c r="I868" i="3"/>
  <c r="H868" i="3"/>
  <c r="V867" i="3"/>
  <c r="U867" i="3"/>
  <c r="J867" i="3"/>
  <c r="I867" i="3"/>
  <c r="H867" i="3"/>
  <c r="V866" i="3"/>
  <c r="U866" i="3"/>
  <c r="J866" i="3"/>
  <c r="I866" i="3"/>
  <c r="H866" i="3"/>
  <c r="V865" i="3"/>
  <c r="U865" i="3"/>
  <c r="J865" i="3"/>
  <c r="I865" i="3"/>
  <c r="H865" i="3"/>
  <c r="V864" i="3"/>
  <c r="U864" i="3"/>
  <c r="J864" i="3"/>
  <c r="I864" i="3"/>
  <c r="H864" i="3"/>
  <c r="V863" i="3"/>
  <c r="U863" i="3"/>
  <c r="J863" i="3"/>
  <c r="I863" i="3"/>
  <c r="H863" i="3"/>
  <c r="V862" i="3"/>
  <c r="U862" i="3"/>
  <c r="J862" i="3"/>
  <c r="I862" i="3"/>
  <c r="H862" i="3"/>
  <c r="V861" i="3"/>
  <c r="U861" i="3"/>
  <c r="J861" i="3"/>
  <c r="I861" i="3"/>
  <c r="H861" i="3"/>
  <c r="V860" i="3"/>
  <c r="U860" i="3"/>
  <c r="J860" i="3"/>
  <c r="I860" i="3"/>
  <c r="H860" i="3"/>
  <c r="V859" i="3"/>
  <c r="U859" i="3"/>
  <c r="J859" i="3"/>
  <c r="I859" i="3"/>
  <c r="H859" i="3"/>
  <c r="V858" i="3"/>
  <c r="U858" i="3"/>
  <c r="J858" i="3"/>
  <c r="I858" i="3"/>
  <c r="H858" i="3"/>
  <c r="V857" i="3"/>
  <c r="U857" i="3"/>
  <c r="J857" i="3"/>
  <c r="I857" i="3"/>
  <c r="H857" i="3"/>
  <c r="V856" i="3"/>
  <c r="U856" i="3"/>
  <c r="J856" i="3"/>
  <c r="I856" i="3"/>
  <c r="H856" i="3"/>
  <c r="V855" i="3"/>
  <c r="U855" i="3"/>
  <c r="J855" i="3"/>
  <c r="I855" i="3"/>
  <c r="H855" i="3"/>
  <c r="V854" i="3"/>
  <c r="U854" i="3"/>
  <c r="J854" i="3"/>
  <c r="I854" i="3"/>
  <c r="H854" i="3"/>
  <c r="V853" i="3"/>
  <c r="U853" i="3"/>
  <c r="J853" i="3"/>
  <c r="I853" i="3"/>
  <c r="H853" i="3"/>
  <c r="V852" i="3"/>
  <c r="U852" i="3"/>
  <c r="J852" i="3"/>
  <c r="I852" i="3"/>
  <c r="H852" i="3"/>
  <c r="V851" i="3"/>
  <c r="U851" i="3"/>
  <c r="J851" i="3"/>
  <c r="I851" i="3"/>
  <c r="H851" i="3"/>
  <c r="V850" i="3"/>
  <c r="U850" i="3"/>
  <c r="J850" i="3"/>
  <c r="I850" i="3"/>
  <c r="H850" i="3"/>
  <c r="V849" i="3"/>
  <c r="U849" i="3"/>
  <c r="J849" i="3"/>
  <c r="I849" i="3"/>
  <c r="H849" i="3"/>
  <c r="V848" i="3"/>
  <c r="U848" i="3"/>
  <c r="J848" i="3"/>
  <c r="I848" i="3"/>
  <c r="H848" i="3"/>
  <c r="V847" i="3"/>
  <c r="U847" i="3"/>
  <c r="J847" i="3"/>
  <c r="I847" i="3"/>
  <c r="H847" i="3"/>
  <c r="V846" i="3"/>
  <c r="U846" i="3"/>
  <c r="J846" i="3"/>
  <c r="I846" i="3"/>
  <c r="H846" i="3"/>
  <c r="V845" i="3"/>
  <c r="U845" i="3"/>
  <c r="J845" i="3"/>
  <c r="I845" i="3"/>
  <c r="H845" i="3"/>
  <c r="V844" i="3"/>
  <c r="U844" i="3"/>
  <c r="J844" i="3"/>
  <c r="I844" i="3"/>
  <c r="H844" i="3"/>
  <c r="V843" i="3"/>
  <c r="U843" i="3"/>
  <c r="J843" i="3"/>
  <c r="I843" i="3"/>
  <c r="H843" i="3"/>
  <c r="V842" i="3"/>
  <c r="U842" i="3"/>
  <c r="J842" i="3"/>
  <c r="I842" i="3"/>
  <c r="H842" i="3"/>
  <c r="V841" i="3"/>
  <c r="U841" i="3"/>
  <c r="J841" i="3"/>
  <c r="I841" i="3"/>
  <c r="H841" i="3"/>
  <c r="V840" i="3"/>
  <c r="U840" i="3"/>
  <c r="J840" i="3"/>
  <c r="I840" i="3"/>
  <c r="H840" i="3"/>
  <c r="V839" i="3"/>
  <c r="U839" i="3"/>
  <c r="J839" i="3"/>
  <c r="I839" i="3"/>
  <c r="H839" i="3"/>
  <c r="V838" i="3"/>
  <c r="U838" i="3"/>
  <c r="J838" i="3"/>
  <c r="I838" i="3"/>
  <c r="H838" i="3"/>
  <c r="V837" i="3"/>
  <c r="U837" i="3"/>
  <c r="J837" i="3"/>
  <c r="I837" i="3"/>
  <c r="H837" i="3"/>
  <c r="V836" i="3"/>
  <c r="U836" i="3"/>
  <c r="J836" i="3"/>
  <c r="I836" i="3"/>
  <c r="H836" i="3"/>
  <c r="V835" i="3"/>
  <c r="U835" i="3"/>
  <c r="J835" i="3"/>
  <c r="I835" i="3"/>
  <c r="H835" i="3"/>
  <c r="V834" i="3"/>
  <c r="U834" i="3"/>
  <c r="J834" i="3"/>
  <c r="I834" i="3"/>
  <c r="H834" i="3"/>
  <c r="V833" i="3"/>
  <c r="U833" i="3"/>
  <c r="J833" i="3"/>
  <c r="I833" i="3"/>
  <c r="H833" i="3"/>
  <c r="V832" i="3"/>
  <c r="U832" i="3"/>
  <c r="J832" i="3"/>
  <c r="I832" i="3"/>
  <c r="H832" i="3"/>
  <c r="V831" i="3"/>
  <c r="U831" i="3"/>
  <c r="J831" i="3"/>
  <c r="I831" i="3"/>
  <c r="H831" i="3"/>
  <c r="V830" i="3"/>
  <c r="U830" i="3"/>
  <c r="J830" i="3"/>
  <c r="I830" i="3"/>
  <c r="H830" i="3"/>
  <c r="V829" i="3"/>
  <c r="U829" i="3"/>
  <c r="J829" i="3"/>
  <c r="I829" i="3"/>
  <c r="H829" i="3"/>
  <c r="V828" i="3"/>
  <c r="U828" i="3"/>
  <c r="J828" i="3"/>
  <c r="I828" i="3"/>
  <c r="H828" i="3"/>
  <c r="V827" i="3"/>
  <c r="U827" i="3"/>
  <c r="J827" i="3"/>
  <c r="I827" i="3"/>
  <c r="H827" i="3"/>
  <c r="V826" i="3"/>
  <c r="U826" i="3"/>
  <c r="J826" i="3"/>
  <c r="I826" i="3"/>
  <c r="H826" i="3"/>
  <c r="V825" i="3"/>
  <c r="U825" i="3"/>
  <c r="J825" i="3"/>
  <c r="I825" i="3"/>
  <c r="H825" i="3"/>
  <c r="V824" i="3"/>
  <c r="U824" i="3"/>
  <c r="J824" i="3"/>
  <c r="I824" i="3"/>
  <c r="H824" i="3"/>
  <c r="V823" i="3"/>
  <c r="U823" i="3"/>
  <c r="J823" i="3"/>
  <c r="I823" i="3"/>
  <c r="H823" i="3"/>
  <c r="V822" i="3"/>
  <c r="U822" i="3"/>
  <c r="J822" i="3"/>
  <c r="I822" i="3"/>
  <c r="H822" i="3"/>
  <c r="V821" i="3"/>
  <c r="U821" i="3"/>
  <c r="J821" i="3"/>
  <c r="I821" i="3"/>
  <c r="H821" i="3"/>
  <c r="V820" i="3"/>
  <c r="U820" i="3"/>
  <c r="J820" i="3"/>
  <c r="I820" i="3"/>
  <c r="H820" i="3"/>
  <c r="V819" i="3"/>
  <c r="U819" i="3"/>
  <c r="J819" i="3"/>
  <c r="I819" i="3"/>
  <c r="H819" i="3"/>
  <c r="V818" i="3"/>
  <c r="U818" i="3"/>
  <c r="J818" i="3"/>
  <c r="I818" i="3"/>
  <c r="H818" i="3"/>
  <c r="V817" i="3"/>
  <c r="U817" i="3"/>
  <c r="J817" i="3"/>
  <c r="I817" i="3"/>
  <c r="H817" i="3"/>
  <c r="V816" i="3"/>
  <c r="U816" i="3"/>
  <c r="J816" i="3"/>
  <c r="I816" i="3"/>
  <c r="H816" i="3"/>
  <c r="V815" i="3"/>
  <c r="U815" i="3"/>
  <c r="J815" i="3"/>
  <c r="I815" i="3"/>
  <c r="H815" i="3"/>
  <c r="V814" i="3"/>
  <c r="U814" i="3"/>
  <c r="J814" i="3"/>
  <c r="I814" i="3"/>
  <c r="H814" i="3"/>
  <c r="V813" i="3"/>
  <c r="U813" i="3"/>
  <c r="J813" i="3"/>
  <c r="I813" i="3"/>
  <c r="H813" i="3"/>
  <c r="V812" i="3"/>
  <c r="U812" i="3"/>
  <c r="J812" i="3"/>
  <c r="I812" i="3"/>
  <c r="H812" i="3"/>
  <c r="V811" i="3"/>
  <c r="U811" i="3"/>
  <c r="J811" i="3"/>
  <c r="I811" i="3"/>
  <c r="H811" i="3"/>
  <c r="V810" i="3"/>
  <c r="U810" i="3"/>
  <c r="J810" i="3"/>
  <c r="I810" i="3"/>
  <c r="H810" i="3"/>
  <c r="V809" i="3"/>
  <c r="U809" i="3"/>
  <c r="J809" i="3"/>
  <c r="I809" i="3"/>
  <c r="H809" i="3"/>
  <c r="V808" i="3"/>
  <c r="U808" i="3"/>
  <c r="J808" i="3"/>
  <c r="I808" i="3"/>
  <c r="H808" i="3"/>
  <c r="V807" i="3"/>
  <c r="U807" i="3"/>
  <c r="J807" i="3"/>
  <c r="I807" i="3"/>
  <c r="H807" i="3"/>
  <c r="V806" i="3"/>
  <c r="U806" i="3"/>
  <c r="J806" i="3"/>
  <c r="I806" i="3"/>
  <c r="H806" i="3"/>
  <c r="V805" i="3"/>
  <c r="U805" i="3"/>
  <c r="J805" i="3"/>
  <c r="I805" i="3"/>
  <c r="H805" i="3"/>
  <c r="V804" i="3"/>
  <c r="U804" i="3"/>
  <c r="J804" i="3"/>
  <c r="I804" i="3"/>
  <c r="H804" i="3"/>
  <c r="V803" i="3"/>
  <c r="U803" i="3"/>
  <c r="J803" i="3"/>
  <c r="I803" i="3"/>
  <c r="H803" i="3"/>
  <c r="V802" i="3"/>
  <c r="U802" i="3"/>
  <c r="J802" i="3"/>
  <c r="I802" i="3"/>
  <c r="H802" i="3"/>
  <c r="V801" i="3"/>
  <c r="U801" i="3"/>
  <c r="J801" i="3"/>
  <c r="I801" i="3"/>
  <c r="H801" i="3"/>
  <c r="V800" i="3"/>
  <c r="U800" i="3"/>
  <c r="J800" i="3"/>
  <c r="I800" i="3"/>
  <c r="H800" i="3"/>
  <c r="V799" i="3"/>
  <c r="U799" i="3"/>
  <c r="J799" i="3"/>
  <c r="I799" i="3"/>
  <c r="H799" i="3"/>
  <c r="V798" i="3"/>
  <c r="U798" i="3"/>
  <c r="J798" i="3"/>
  <c r="I798" i="3"/>
  <c r="H798" i="3"/>
  <c r="V797" i="3"/>
  <c r="U797" i="3"/>
  <c r="J797" i="3"/>
  <c r="I797" i="3"/>
  <c r="H797" i="3"/>
  <c r="V796" i="3"/>
  <c r="U796" i="3"/>
  <c r="J796" i="3"/>
  <c r="I796" i="3"/>
  <c r="H796" i="3"/>
  <c r="V795" i="3"/>
  <c r="U795" i="3"/>
  <c r="J795" i="3"/>
  <c r="I795" i="3"/>
  <c r="H795" i="3"/>
  <c r="V794" i="3"/>
  <c r="U794" i="3"/>
  <c r="J794" i="3"/>
  <c r="I794" i="3"/>
  <c r="H794" i="3"/>
  <c r="V793" i="3"/>
  <c r="U793" i="3"/>
  <c r="J793" i="3"/>
  <c r="I793" i="3"/>
  <c r="H793" i="3"/>
  <c r="V792" i="3"/>
  <c r="U792" i="3"/>
  <c r="J792" i="3"/>
  <c r="I792" i="3"/>
  <c r="H792" i="3"/>
  <c r="V791" i="3"/>
  <c r="U791" i="3"/>
  <c r="J791" i="3"/>
  <c r="I791" i="3"/>
  <c r="H791" i="3"/>
  <c r="V790" i="3"/>
  <c r="U790" i="3"/>
  <c r="J790" i="3"/>
  <c r="I790" i="3"/>
  <c r="H790" i="3"/>
  <c r="V789" i="3"/>
  <c r="U789" i="3"/>
  <c r="J789" i="3"/>
  <c r="I789" i="3"/>
  <c r="H789" i="3"/>
  <c r="V788" i="3"/>
  <c r="U788" i="3"/>
  <c r="J788" i="3"/>
  <c r="I788" i="3"/>
  <c r="H788" i="3"/>
  <c r="V787" i="3"/>
  <c r="U787" i="3"/>
  <c r="J787" i="3"/>
  <c r="I787" i="3"/>
  <c r="H787" i="3"/>
  <c r="V786" i="3"/>
  <c r="U786" i="3"/>
  <c r="J786" i="3"/>
  <c r="I786" i="3"/>
  <c r="H786" i="3"/>
  <c r="V785" i="3"/>
  <c r="U785" i="3"/>
  <c r="J785" i="3"/>
  <c r="I785" i="3"/>
  <c r="H785" i="3"/>
  <c r="V784" i="3"/>
  <c r="U784" i="3"/>
  <c r="J784" i="3"/>
  <c r="I784" i="3"/>
  <c r="H784" i="3"/>
  <c r="V783" i="3"/>
  <c r="U783" i="3"/>
  <c r="J783" i="3"/>
  <c r="I783" i="3"/>
  <c r="H783" i="3"/>
  <c r="V782" i="3"/>
  <c r="U782" i="3"/>
  <c r="J782" i="3"/>
  <c r="I782" i="3"/>
  <c r="H782" i="3"/>
  <c r="V781" i="3"/>
  <c r="U781" i="3"/>
  <c r="J781" i="3"/>
  <c r="I781" i="3"/>
  <c r="H781" i="3"/>
  <c r="V780" i="3"/>
  <c r="U780" i="3"/>
  <c r="J780" i="3"/>
  <c r="I780" i="3"/>
  <c r="H780" i="3"/>
  <c r="V779" i="3"/>
  <c r="U779" i="3"/>
  <c r="J779" i="3"/>
  <c r="I779" i="3"/>
  <c r="H779" i="3"/>
  <c r="V778" i="3"/>
  <c r="U778" i="3"/>
  <c r="J778" i="3"/>
  <c r="I778" i="3"/>
  <c r="H778" i="3"/>
  <c r="V777" i="3"/>
  <c r="U777" i="3"/>
  <c r="J777" i="3"/>
  <c r="I777" i="3"/>
  <c r="H777" i="3"/>
  <c r="V776" i="3"/>
  <c r="U776" i="3"/>
  <c r="J776" i="3"/>
  <c r="I776" i="3"/>
  <c r="H776" i="3"/>
  <c r="V775" i="3"/>
  <c r="U775" i="3"/>
  <c r="J775" i="3"/>
  <c r="I775" i="3"/>
  <c r="H775" i="3"/>
  <c r="V774" i="3"/>
  <c r="U774" i="3"/>
  <c r="J774" i="3"/>
  <c r="I774" i="3"/>
  <c r="H774" i="3"/>
  <c r="V773" i="3"/>
  <c r="U773" i="3"/>
  <c r="J773" i="3"/>
  <c r="I773" i="3"/>
  <c r="H773" i="3"/>
  <c r="V772" i="3"/>
  <c r="U772" i="3"/>
  <c r="J772" i="3"/>
  <c r="I772" i="3"/>
  <c r="H772" i="3"/>
  <c r="V771" i="3"/>
  <c r="U771" i="3"/>
  <c r="J771" i="3"/>
  <c r="I771" i="3"/>
  <c r="H771" i="3"/>
  <c r="V770" i="3"/>
  <c r="U770" i="3"/>
  <c r="J770" i="3"/>
  <c r="I770" i="3"/>
  <c r="H770" i="3"/>
  <c r="V769" i="3"/>
  <c r="U769" i="3"/>
  <c r="J769" i="3"/>
  <c r="I769" i="3"/>
  <c r="H769" i="3"/>
  <c r="V768" i="3"/>
  <c r="U768" i="3"/>
  <c r="J768" i="3"/>
  <c r="I768" i="3"/>
  <c r="H768" i="3"/>
  <c r="V767" i="3"/>
  <c r="U767" i="3"/>
  <c r="J767" i="3"/>
  <c r="I767" i="3"/>
  <c r="H767" i="3"/>
  <c r="V766" i="3"/>
  <c r="U766" i="3"/>
  <c r="J766" i="3"/>
  <c r="I766" i="3"/>
  <c r="H766" i="3"/>
  <c r="V765" i="3"/>
  <c r="U765" i="3"/>
  <c r="J765" i="3"/>
  <c r="I765" i="3"/>
  <c r="H765" i="3"/>
  <c r="V764" i="3"/>
  <c r="U764" i="3"/>
  <c r="J764" i="3"/>
  <c r="I764" i="3"/>
  <c r="H764" i="3"/>
  <c r="V763" i="3"/>
  <c r="U763" i="3"/>
  <c r="J763" i="3"/>
  <c r="I763" i="3"/>
  <c r="H763" i="3"/>
  <c r="V762" i="3"/>
  <c r="U762" i="3"/>
  <c r="J762" i="3"/>
  <c r="I762" i="3"/>
  <c r="H762" i="3"/>
  <c r="V761" i="3"/>
  <c r="U761" i="3"/>
  <c r="J761" i="3"/>
  <c r="I761" i="3"/>
  <c r="H761" i="3"/>
  <c r="V760" i="3"/>
  <c r="U760" i="3"/>
  <c r="J760" i="3"/>
  <c r="I760" i="3"/>
  <c r="H760" i="3"/>
  <c r="V759" i="3"/>
  <c r="U759" i="3"/>
  <c r="J759" i="3"/>
  <c r="I759" i="3"/>
  <c r="H759" i="3"/>
  <c r="V758" i="3"/>
  <c r="U758" i="3"/>
  <c r="J758" i="3"/>
  <c r="I758" i="3"/>
  <c r="H758" i="3"/>
  <c r="V757" i="3"/>
  <c r="U757" i="3"/>
  <c r="J757" i="3"/>
  <c r="I757" i="3"/>
  <c r="H757" i="3"/>
  <c r="V756" i="3"/>
  <c r="U756" i="3"/>
  <c r="J756" i="3"/>
  <c r="I756" i="3"/>
  <c r="H756" i="3"/>
  <c r="V755" i="3"/>
  <c r="U755" i="3"/>
  <c r="J755" i="3"/>
  <c r="I755" i="3"/>
  <c r="H755" i="3"/>
  <c r="V754" i="3"/>
  <c r="U754" i="3"/>
  <c r="J754" i="3"/>
  <c r="I754" i="3"/>
  <c r="H754" i="3"/>
  <c r="V753" i="3"/>
  <c r="U753" i="3"/>
  <c r="J753" i="3"/>
  <c r="I753" i="3"/>
  <c r="H753" i="3"/>
  <c r="V752" i="3"/>
  <c r="U752" i="3"/>
  <c r="J752" i="3"/>
  <c r="I752" i="3"/>
  <c r="H752" i="3"/>
  <c r="V751" i="3"/>
  <c r="U751" i="3"/>
  <c r="J751" i="3"/>
  <c r="I751" i="3"/>
  <c r="H751" i="3"/>
  <c r="V750" i="3"/>
  <c r="U750" i="3"/>
  <c r="J750" i="3"/>
  <c r="I750" i="3"/>
  <c r="H750" i="3"/>
  <c r="V749" i="3"/>
  <c r="U749" i="3"/>
  <c r="J749" i="3"/>
  <c r="I749" i="3"/>
  <c r="H749" i="3"/>
  <c r="V748" i="3"/>
  <c r="U748" i="3"/>
  <c r="J748" i="3"/>
  <c r="I748" i="3"/>
  <c r="H748" i="3"/>
  <c r="V747" i="3"/>
  <c r="U747" i="3"/>
  <c r="J747" i="3"/>
  <c r="I747" i="3"/>
  <c r="H747" i="3"/>
  <c r="V746" i="3"/>
  <c r="U746" i="3"/>
  <c r="J746" i="3"/>
  <c r="I746" i="3"/>
  <c r="H746" i="3"/>
  <c r="V745" i="3"/>
  <c r="U745" i="3"/>
  <c r="J745" i="3"/>
  <c r="I745" i="3"/>
  <c r="H745" i="3"/>
  <c r="V744" i="3"/>
  <c r="U744" i="3"/>
  <c r="J744" i="3"/>
  <c r="I744" i="3"/>
  <c r="H744" i="3"/>
  <c r="V743" i="3"/>
  <c r="U743" i="3"/>
  <c r="J743" i="3"/>
  <c r="I743" i="3"/>
  <c r="H743" i="3"/>
  <c r="V742" i="3"/>
  <c r="U742" i="3"/>
  <c r="J742" i="3"/>
  <c r="I742" i="3"/>
  <c r="H742" i="3"/>
  <c r="V741" i="3"/>
  <c r="U741" i="3"/>
  <c r="J741" i="3"/>
  <c r="I741" i="3"/>
  <c r="H741" i="3"/>
  <c r="V740" i="3"/>
  <c r="U740" i="3"/>
  <c r="J740" i="3"/>
  <c r="I740" i="3"/>
  <c r="H740" i="3"/>
  <c r="V739" i="3"/>
  <c r="U739" i="3"/>
  <c r="J739" i="3"/>
  <c r="I739" i="3"/>
  <c r="H739" i="3"/>
  <c r="V738" i="3"/>
  <c r="U738" i="3"/>
  <c r="J738" i="3"/>
  <c r="I738" i="3"/>
  <c r="H738" i="3"/>
  <c r="V737" i="3"/>
  <c r="U737" i="3"/>
  <c r="J737" i="3"/>
  <c r="I737" i="3"/>
  <c r="H737" i="3"/>
  <c r="V736" i="3"/>
  <c r="U736" i="3"/>
  <c r="J736" i="3"/>
  <c r="I736" i="3"/>
  <c r="H736" i="3"/>
  <c r="V735" i="3"/>
  <c r="U735" i="3"/>
  <c r="J735" i="3"/>
  <c r="I735" i="3"/>
  <c r="H735" i="3"/>
  <c r="V734" i="3"/>
  <c r="U734" i="3"/>
  <c r="J734" i="3"/>
  <c r="I734" i="3"/>
  <c r="H734" i="3"/>
  <c r="V733" i="3"/>
  <c r="U733" i="3"/>
  <c r="J733" i="3"/>
  <c r="I733" i="3"/>
  <c r="H733" i="3"/>
  <c r="V732" i="3"/>
  <c r="U732" i="3"/>
  <c r="J732" i="3"/>
  <c r="I732" i="3"/>
  <c r="H732" i="3"/>
  <c r="V731" i="3"/>
  <c r="U731" i="3"/>
  <c r="J731" i="3"/>
  <c r="I731" i="3"/>
  <c r="H731" i="3"/>
  <c r="V730" i="3"/>
  <c r="U730" i="3"/>
  <c r="J730" i="3"/>
  <c r="I730" i="3"/>
  <c r="H730" i="3"/>
  <c r="V729" i="3"/>
  <c r="U729" i="3"/>
  <c r="J729" i="3"/>
  <c r="I729" i="3"/>
  <c r="H729" i="3"/>
  <c r="V728" i="3"/>
  <c r="U728" i="3"/>
  <c r="J728" i="3"/>
  <c r="I728" i="3"/>
  <c r="H728" i="3"/>
  <c r="V727" i="3"/>
  <c r="U727" i="3"/>
  <c r="J727" i="3"/>
  <c r="I727" i="3"/>
  <c r="H727" i="3"/>
  <c r="V726" i="3"/>
  <c r="U726" i="3"/>
  <c r="J726" i="3"/>
  <c r="I726" i="3"/>
  <c r="H726" i="3"/>
  <c r="V725" i="3"/>
  <c r="U725" i="3"/>
  <c r="J725" i="3"/>
  <c r="I725" i="3"/>
  <c r="H725" i="3"/>
  <c r="V724" i="3"/>
  <c r="U724" i="3"/>
  <c r="J724" i="3"/>
  <c r="I724" i="3"/>
  <c r="H724" i="3"/>
  <c r="V723" i="3"/>
  <c r="U723" i="3"/>
  <c r="J723" i="3"/>
  <c r="I723" i="3"/>
  <c r="H723" i="3"/>
  <c r="V722" i="3"/>
  <c r="U722" i="3"/>
  <c r="J722" i="3"/>
  <c r="I722" i="3"/>
  <c r="H722" i="3"/>
  <c r="V721" i="3"/>
  <c r="U721" i="3"/>
  <c r="J721" i="3"/>
  <c r="I721" i="3"/>
  <c r="H721" i="3"/>
  <c r="V720" i="3"/>
  <c r="U720" i="3"/>
  <c r="J720" i="3"/>
  <c r="I720" i="3"/>
  <c r="H720" i="3"/>
  <c r="V719" i="3"/>
  <c r="U719" i="3"/>
  <c r="J719" i="3"/>
  <c r="I719" i="3"/>
  <c r="H719" i="3"/>
  <c r="V718" i="3"/>
  <c r="U718" i="3"/>
  <c r="J718" i="3"/>
  <c r="I718" i="3"/>
  <c r="H718" i="3"/>
  <c r="V717" i="3"/>
  <c r="U717" i="3"/>
  <c r="J717" i="3"/>
  <c r="I717" i="3"/>
  <c r="H717" i="3"/>
  <c r="V716" i="3"/>
  <c r="U716" i="3"/>
  <c r="J716" i="3"/>
  <c r="I716" i="3"/>
  <c r="H716" i="3"/>
  <c r="V715" i="3"/>
  <c r="U715" i="3"/>
  <c r="J715" i="3"/>
  <c r="I715" i="3"/>
  <c r="H715" i="3"/>
  <c r="V714" i="3"/>
  <c r="U714" i="3"/>
  <c r="J714" i="3"/>
  <c r="I714" i="3"/>
  <c r="H714" i="3"/>
  <c r="V713" i="3"/>
  <c r="U713" i="3"/>
  <c r="J713" i="3"/>
  <c r="I713" i="3"/>
  <c r="H713" i="3"/>
  <c r="V712" i="3"/>
  <c r="U712" i="3"/>
  <c r="J712" i="3"/>
  <c r="I712" i="3"/>
  <c r="H712" i="3"/>
  <c r="V711" i="3"/>
  <c r="U711" i="3"/>
  <c r="J711" i="3"/>
  <c r="I711" i="3"/>
  <c r="H711" i="3"/>
  <c r="V710" i="3"/>
  <c r="U710" i="3"/>
  <c r="J710" i="3"/>
  <c r="I710" i="3"/>
  <c r="H710" i="3"/>
  <c r="V709" i="3"/>
  <c r="U709" i="3"/>
  <c r="J709" i="3"/>
  <c r="I709" i="3"/>
  <c r="H709" i="3"/>
  <c r="V708" i="3"/>
  <c r="U708" i="3"/>
  <c r="J708" i="3"/>
  <c r="I708" i="3"/>
  <c r="H708" i="3"/>
  <c r="V707" i="3"/>
  <c r="U707" i="3"/>
  <c r="J707" i="3"/>
  <c r="I707" i="3"/>
  <c r="H707" i="3"/>
  <c r="V706" i="3"/>
  <c r="U706" i="3"/>
  <c r="J706" i="3"/>
  <c r="I706" i="3"/>
  <c r="H706" i="3"/>
  <c r="V705" i="3"/>
  <c r="U705" i="3"/>
  <c r="J705" i="3"/>
  <c r="I705" i="3"/>
  <c r="H705" i="3"/>
  <c r="V704" i="3"/>
  <c r="U704" i="3"/>
  <c r="J704" i="3"/>
  <c r="I704" i="3"/>
  <c r="H704" i="3"/>
  <c r="V703" i="3"/>
  <c r="U703" i="3"/>
  <c r="J703" i="3"/>
  <c r="I703" i="3"/>
  <c r="H703" i="3"/>
  <c r="V702" i="3"/>
  <c r="U702" i="3"/>
  <c r="J702" i="3"/>
  <c r="I702" i="3"/>
  <c r="H702" i="3"/>
  <c r="V701" i="3"/>
  <c r="U701" i="3"/>
  <c r="J701" i="3"/>
  <c r="I701" i="3"/>
  <c r="H701" i="3"/>
  <c r="V700" i="3"/>
  <c r="U700" i="3"/>
  <c r="J700" i="3"/>
  <c r="I700" i="3"/>
  <c r="H700" i="3"/>
  <c r="V699" i="3"/>
  <c r="U699" i="3"/>
  <c r="J699" i="3"/>
  <c r="I699" i="3"/>
  <c r="H699" i="3"/>
  <c r="V698" i="3"/>
  <c r="U698" i="3"/>
  <c r="J698" i="3"/>
  <c r="I698" i="3"/>
  <c r="H698" i="3"/>
  <c r="V697" i="3"/>
  <c r="U697" i="3"/>
  <c r="J697" i="3"/>
  <c r="I697" i="3"/>
  <c r="H697" i="3"/>
  <c r="V696" i="3"/>
  <c r="U696" i="3"/>
  <c r="J696" i="3"/>
  <c r="I696" i="3"/>
  <c r="H696" i="3"/>
  <c r="V695" i="3"/>
  <c r="U695" i="3"/>
  <c r="J695" i="3"/>
  <c r="I695" i="3"/>
  <c r="H695" i="3"/>
  <c r="V694" i="3"/>
  <c r="U694" i="3"/>
  <c r="J694" i="3"/>
  <c r="I694" i="3"/>
  <c r="H694" i="3"/>
  <c r="V693" i="3"/>
  <c r="U693" i="3"/>
  <c r="J693" i="3"/>
  <c r="I693" i="3"/>
  <c r="H693" i="3"/>
  <c r="V692" i="3"/>
  <c r="U692" i="3"/>
  <c r="J692" i="3"/>
  <c r="I692" i="3"/>
  <c r="H692" i="3"/>
  <c r="V691" i="3"/>
  <c r="U691" i="3"/>
  <c r="J691" i="3"/>
  <c r="I691" i="3"/>
  <c r="H691" i="3"/>
  <c r="V690" i="3"/>
  <c r="U690" i="3"/>
  <c r="J690" i="3"/>
  <c r="I690" i="3"/>
  <c r="H690" i="3"/>
  <c r="V689" i="3"/>
  <c r="U689" i="3"/>
  <c r="J689" i="3"/>
  <c r="I689" i="3"/>
  <c r="H689" i="3"/>
  <c r="V688" i="3"/>
  <c r="U688" i="3"/>
  <c r="J688" i="3"/>
  <c r="I688" i="3"/>
  <c r="H688" i="3"/>
  <c r="V687" i="3"/>
  <c r="U687" i="3"/>
  <c r="J687" i="3"/>
  <c r="I687" i="3"/>
  <c r="H687" i="3"/>
  <c r="V686" i="3"/>
  <c r="U686" i="3"/>
  <c r="J686" i="3"/>
  <c r="I686" i="3"/>
  <c r="H686" i="3"/>
  <c r="V685" i="3"/>
  <c r="U685" i="3"/>
  <c r="J685" i="3"/>
  <c r="I685" i="3"/>
  <c r="H685" i="3"/>
  <c r="V684" i="3"/>
  <c r="U684" i="3"/>
  <c r="J684" i="3"/>
  <c r="I684" i="3"/>
  <c r="H684" i="3"/>
  <c r="V683" i="3"/>
  <c r="U683" i="3"/>
  <c r="J683" i="3"/>
  <c r="I683" i="3"/>
  <c r="H683" i="3"/>
  <c r="V682" i="3"/>
  <c r="U682" i="3"/>
  <c r="J682" i="3"/>
  <c r="I682" i="3"/>
  <c r="H682" i="3"/>
  <c r="V681" i="3"/>
  <c r="U681" i="3"/>
  <c r="J681" i="3"/>
  <c r="I681" i="3"/>
  <c r="H681" i="3"/>
  <c r="V680" i="3"/>
  <c r="U680" i="3"/>
  <c r="J680" i="3"/>
  <c r="I680" i="3"/>
  <c r="H680" i="3"/>
  <c r="V679" i="3"/>
  <c r="U679" i="3"/>
  <c r="J679" i="3"/>
  <c r="I679" i="3"/>
  <c r="H679" i="3"/>
  <c r="V678" i="3"/>
  <c r="U678" i="3"/>
  <c r="J678" i="3"/>
  <c r="I678" i="3"/>
  <c r="H678" i="3"/>
  <c r="V677" i="3"/>
  <c r="U677" i="3"/>
  <c r="J677" i="3"/>
  <c r="I677" i="3"/>
  <c r="H677" i="3"/>
  <c r="V676" i="3"/>
  <c r="U676" i="3"/>
  <c r="J676" i="3"/>
  <c r="I676" i="3"/>
  <c r="H676" i="3"/>
  <c r="V675" i="3"/>
  <c r="U675" i="3"/>
  <c r="J675" i="3"/>
  <c r="I675" i="3"/>
  <c r="H675" i="3"/>
  <c r="V674" i="3"/>
  <c r="U674" i="3"/>
  <c r="J674" i="3"/>
  <c r="I674" i="3"/>
  <c r="H674" i="3"/>
  <c r="V673" i="3"/>
  <c r="U673" i="3"/>
  <c r="J673" i="3"/>
  <c r="I673" i="3"/>
  <c r="H673" i="3"/>
  <c r="V672" i="3"/>
  <c r="U672" i="3"/>
  <c r="J672" i="3"/>
  <c r="I672" i="3"/>
  <c r="H672" i="3"/>
  <c r="V671" i="3"/>
  <c r="U671" i="3"/>
  <c r="J671" i="3"/>
  <c r="I671" i="3"/>
  <c r="H671" i="3"/>
  <c r="V670" i="3"/>
  <c r="U670" i="3"/>
  <c r="J670" i="3"/>
  <c r="I670" i="3"/>
  <c r="H670" i="3"/>
  <c r="V669" i="3"/>
  <c r="U669" i="3"/>
  <c r="J669" i="3"/>
  <c r="I669" i="3"/>
  <c r="H669" i="3"/>
  <c r="V668" i="3"/>
  <c r="U668" i="3"/>
  <c r="J668" i="3"/>
  <c r="I668" i="3"/>
  <c r="H668" i="3"/>
  <c r="V667" i="3"/>
  <c r="U667" i="3"/>
  <c r="J667" i="3"/>
  <c r="I667" i="3"/>
  <c r="H667" i="3"/>
  <c r="V666" i="3"/>
  <c r="U666" i="3"/>
  <c r="J666" i="3"/>
  <c r="I666" i="3"/>
  <c r="H666" i="3"/>
  <c r="V665" i="3"/>
  <c r="U665" i="3"/>
  <c r="J665" i="3"/>
  <c r="I665" i="3"/>
  <c r="H665" i="3"/>
  <c r="V664" i="3"/>
  <c r="U664" i="3"/>
  <c r="J664" i="3"/>
  <c r="I664" i="3"/>
  <c r="H664" i="3"/>
  <c r="V663" i="3"/>
  <c r="U663" i="3"/>
  <c r="J663" i="3"/>
  <c r="I663" i="3"/>
  <c r="H663" i="3"/>
  <c r="V662" i="3"/>
  <c r="U662" i="3"/>
  <c r="J662" i="3"/>
  <c r="I662" i="3"/>
  <c r="H662" i="3"/>
  <c r="V661" i="3"/>
  <c r="U661" i="3"/>
  <c r="J661" i="3"/>
  <c r="I661" i="3"/>
  <c r="H661" i="3"/>
  <c r="V660" i="3"/>
  <c r="U660" i="3"/>
  <c r="J660" i="3"/>
  <c r="I660" i="3"/>
  <c r="H660" i="3"/>
  <c r="V659" i="3"/>
  <c r="U659" i="3"/>
  <c r="J659" i="3"/>
  <c r="I659" i="3"/>
  <c r="H659" i="3"/>
  <c r="V658" i="3"/>
  <c r="U658" i="3"/>
  <c r="J658" i="3"/>
  <c r="I658" i="3"/>
  <c r="H658" i="3"/>
  <c r="V657" i="3"/>
  <c r="U657" i="3"/>
  <c r="J657" i="3"/>
  <c r="I657" i="3"/>
  <c r="H657" i="3"/>
  <c r="V656" i="3"/>
  <c r="U656" i="3"/>
  <c r="J656" i="3"/>
  <c r="I656" i="3"/>
  <c r="H656" i="3"/>
  <c r="V655" i="3"/>
  <c r="U655" i="3"/>
  <c r="J655" i="3"/>
  <c r="I655" i="3"/>
  <c r="H655" i="3"/>
  <c r="V654" i="3"/>
  <c r="U654" i="3"/>
  <c r="J654" i="3"/>
  <c r="I654" i="3"/>
  <c r="H654" i="3"/>
  <c r="V653" i="3"/>
  <c r="U653" i="3"/>
  <c r="J653" i="3"/>
  <c r="I653" i="3"/>
  <c r="H653" i="3"/>
  <c r="V652" i="3"/>
  <c r="U652" i="3"/>
  <c r="J652" i="3"/>
  <c r="I652" i="3"/>
  <c r="H652" i="3"/>
  <c r="V651" i="3"/>
  <c r="U651" i="3"/>
  <c r="J651" i="3"/>
  <c r="I651" i="3"/>
  <c r="H651" i="3"/>
  <c r="V650" i="3"/>
  <c r="U650" i="3"/>
  <c r="J650" i="3"/>
  <c r="I650" i="3"/>
  <c r="H650" i="3"/>
  <c r="V649" i="3"/>
  <c r="U649" i="3"/>
  <c r="J649" i="3"/>
  <c r="I649" i="3"/>
  <c r="H649" i="3"/>
  <c r="V648" i="3"/>
  <c r="U648" i="3"/>
  <c r="J648" i="3"/>
  <c r="I648" i="3"/>
  <c r="H648" i="3"/>
  <c r="V647" i="3"/>
  <c r="U647" i="3"/>
  <c r="J647" i="3"/>
  <c r="I647" i="3"/>
  <c r="H647" i="3"/>
  <c r="V646" i="3"/>
  <c r="U646" i="3"/>
  <c r="J646" i="3"/>
  <c r="I646" i="3"/>
  <c r="H646" i="3"/>
  <c r="V645" i="3"/>
  <c r="U645" i="3"/>
  <c r="J645" i="3"/>
  <c r="I645" i="3"/>
  <c r="H645" i="3"/>
  <c r="V644" i="3"/>
  <c r="U644" i="3"/>
  <c r="J644" i="3"/>
  <c r="I644" i="3"/>
  <c r="H644" i="3"/>
  <c r="V643" i="3"/>
  <c r="U643" i="3"/>
  <c r="J643" i="3"/>
  <c r="I643" i="3"/>
  <c r="H643" i="3"/>
  <c r="V642" i="3"/>
  <c r="U642" i="3"/>
  <c r="J642" i="3"/>
  <c r="I642" i="3"/>
  <c r="H642" i="3"/>
  <c r="V641" i="3"/>
  <c r="U641" i="3"/>
  <c r="J641" i="3"/>
  <c r="I641" i="3"/>
  <c r="H641" i="3"/>
  <c r="V640" i="3"/>
  <c r="U640" i="3"/>
  <c r="J640" i="3"/>
  <c r="I640" i="3"/>
  <c r="H640" i="3"/>
  <c r="V639" i="3"/>
  <c r="U639" i="3"/>
  <c r="J639" i="3"/>
  <c r="I639" i="3"/>
  <c r="H639" i="3"/>
  <c r="V638" i="3"/>
  <c r="U638" i="3"/>
  <c r="J638" i="3"/>
  <c r="I638" i="3"/>
  <c r="H638" i="3"/>
  <c r="V637" i="3"/>
  <c r="U637" i="3"/>
  <c r="J637" i="3"/>
  <c r="I637" i="3"/>
  <c r="H637" i="3"/>
  <c r="V636" i="3"/>
  <c r="U636" i="3"/>
  <c r="J636" i="3"/>
  <c r="I636" i="3"/>
  <c r="H636" i="3"/>
  <c r="V635" i="3"/>
  <c r="U635" i="3"/>
  <c r="J635" i="3"/>
  <c r="I635" i="3"/>
  <c r="H635" i="3"/>
  <c r="V634" i="3"/>
  <c r="U634" i="3"/>
  <c r="J634" i="3"/>
  <c r="I634" i="3"/>
  <c r="H634" i="3"/>
  <c r="V633" i="3"/>
  <c r="U633" i="3"/>
  <c r="J633" i="3"/>
  <c r="I633" i="3"/>
  <c r="H633" i="3"/>
  <c r="V632" i="3"/>
  <c r="U632" i="3"/>
  <c r="J632" i="3"/>
  <c r="I632" i="3"/>
  <c r="H632" i="3"/>
  <c r="V631" i="3"/>
  <c r="U631" i="3"/>
  <c r="J631" i="3"/>
  <c r="I631" i="3"/>
  <c r="H631" i="3"/>
  <c r="V630" i="3"/>
  <c r="U630" i="3"/>
  <c r="J630" i="3"/>
  <c r="I630" i="3"/>
  <c r="H630" i="3"/>
  <c r="V629" i="3"/>
  <c r="U629" i="3"/>
  <c r="J629" i="3"/>
  <c r="I629" i="3"/>
  <c r="H629" i="3"/>
  <c r="V628" i="3"/>
  <c r="U628" i="3"/>
  <c r="J628" i="3"/>
  <c r="I628" i="3"/>
  <c r="H628" i="3"/>
  <c r="V627" i="3"/>
  <c r="U627" i="3"/>
  <c r="J627" i="3"/>
  <c r="I627" i="3"/>
  <c r="H627" i="3"/>
  <c r="V626" i="3"/>
  <c r="U626" i="3"/>
  <c r="J626" i="3"/>
  <c r="I626" i="3"/>
  <c r="H626" i="3"/>
  <c r="V625" i="3"/>
  <c r="U625" i="3"/>
  <c r="J625" i="3"/>
  <c r="I625" i="3"/>
  <c r="H625" i="3"/>
  <c r="V624" i="3"/>
  <c r="U624" i="3"/>
  <c r="J624" i="3"/>
  <c r="I624" i="3"/>
  <c r="H624" i="3"/>
  <c r="V623" i="3"/>
  <c r="U623" i="3"/>
  <c r="J623" i="3"/>
  <c r="I623" i="3"/>
  <c r="H623" i="3"/>
  <c r="V622" i="3"/>
  <c r="U622" i="3"/>
  <c r="J622" i="3"/>
  <c r="I622" i="3"/>
  <c r="H622" i="3"/>
  <c r="V621" i="3"/>
  <c r="U621" i="3"/>
  <c r="J621" i="3"/>
  <c r="I621" i="3"/>
  <c r="H621" i="3"/>
  <c r="V620" i="3"/>
  <c r="U620" i="3"/>
  <c r="J620" i="3"/>
  <c r="I620" i="3"/>
  <c r="H620" i="3"/>
  <c r="V619" i="3"/>
  <c r="U619" i="3"/>
  <c r="J619" i="3"/>
  <c r="I619" i="3"/>
  <c r="H619" i="3"/>
  <c r="V618" i="3"/>
  <c r="U618" i="3"/>
  <c r="J618" i="3"/>
  <c r="I618" i="3"/>
  <c r="H618" i="3"/>
  <c r="V617" i="3"/>
  <c r="U617" i="3"/>
  <c r="J617" i="3"/>
  <c r="I617" i="3"/>
  <c r="H617" i="3"/>
  <c r="V616" i="3"/>
  <c r="U616" i="3"/>
  <c r="J616" i="3"/>
  <c r="I616" i="3"/>
  <c r="H616" i="3"/>
  <c r="V615" i="3"/>
  <c r="U615" i="3"/>
  <c r="J615" i="3"/>
  <c r="I615" i="3"/>
  <c r="H615" i="3"/>
  <c r="V614" i="3"/>
  <c r="U614" i="3"/>
  <c r="J614" i="3"/>
  <c r="I614" i="3"/>
  <c r="H614" i="3"/>
  <c r="V613" i="3"/>
  <c r="U613" i="3"/>
  <c r="J613" i="3"/>
  <c r="I613" i="3"/>
  <c r="H613" i="3"/>
  <c r="V612" i="3"/>
  <c r="U612" i="3"/>
  <c r="J612" i="3"/>
  <c r="I612" i="3"/>
  <c r="H612" i="3"/>
  <c r="V611" i="3"/>
  <c r="U611" i="3"/>
  <c r="J611" i="3"/>
  <c r="I611" i="3"/>
  <c r="H611" i="3"/>
  <c r="V610" i="3"/>
  <c r="U610" i="3"/>
  <c r="J610" i="3"/>
  <c r="I610" i="3"/>
  <c r="H610" i="3"/>
  <c r="V609" i="3"/>
  <c r="U609" i="3"/>
  <c r="J609" i="3"/>
  <c r="I609" i="3"/>
  <c r="H609" i="3"/>
  <c r="V608" i="3"/>
  <c r="U608" i="3"/>
  <c r="J608" i="3"/>
  <c r="I608" i="3"/>
  <c r="H608" i="3"/>
  <c r="V607" i="3"/>
  <c r="U607" i="3"/>
  <c r="J607" i="3"/>
  <c r="I607" i="3"/>
  <c r="H607" i="3"/>
  <c r="V606" i="3"/>
  <c r="U606" i="3"/>
  <c r="J606" i="3"/>
  <c r="I606" i="3"/>
  <c r="H606" i="3"/>
  <c r="V605" i="3"/>
  <c r="U605" i="3"/>
  <c r="J605" i="3"/>
  <c r="I605" i="3"/>
  <c r="H605" i="3"/>
  <c r="V604" i="3"/>
  <c r="U604" i="3"/>
  <c r="J604" i="3"/>
  <c r="I604" i="3"/>
  <c r="H604" i="3"/>
  <c r="V603" i="3"/>
  <c r="U603" i="3"/>
  <c r="J603" i="3"/>
  <c r="I603" i="3"/>
  <c r="H603" i="3"/>
  <c r="V602" i="3"/>
  <c r="U602" i="3"/>
  <c r="J602" i="3"/>
  <c r="I602" i="3"/>
  <c r="H602" i="3"/>
  <c r="V601" i="3"/>
  <c r="U601" i="3"/>
  <c r="J601" i="3"/>
  <c r="I601" i="3"/>
  <c r="H601" i="3"/>
  <c r="V600" i="3"/>
  <c r="U600" i="3"/>
  <c r="J600" i="3"/>
  <c r="I600" i="3"/>
  <c r="H600" i="3"/>
  <c r="V599" i="3"/>
  <c r="U599" i="3"/>
  <c r="J599" i="3"/>
  <c r="I599" i="3"/>
  <c r="H599" i="3"/>
  <c r="V598" i="3"/>
  <c r="U598" i="3"/>
  <c r="J598" i="3"/>
  <c r="I598" i="3"/>
  <c r="H598" i="3"/>
  <c r="V597" i="3"/>
  <c r="U597" i="3"/>
  <c r="J597" i="3"/>
  <c r="I597" i="3"/>
  <c r="H597" i="3"/>
  <c r="V596" i="3"/>
  <c r="U596" i="3"/>
  <c r="J596" i="3"/>
  <c r="I596" i="3"/>
  <c r="H596" i="3"/>
  <c r="V595" i="3"/>
  <c r="U595" i="3"/>
  <c r="J595" i="3"/>
  <c r="I595" i="3"/>
  <c r="H595" i="3"/>
  <c r="V594" i="3"/>
  <c r="U594" i="3"/>
  <c r="J594" i="3"/>
  <c r="I594" i="3"/>
  <c r="H594" i="3"/>
  <c r="V593" i="3"/>
  <c r="U593" i="3"/>
  <c r="J593" i="3"/>
  <c r="I593" i="3"/>
  <c r="H593" i="3"/>
  <c r="V592" i="3"/>
  <c r="U592" i="3"/>
  <c r="J592" i="3"/>
  <c r="I592" i="3"/>
  <c r="H592" i="3"/>
  <c r="V591" i="3"/>
  <c r="U591" i="3"/>
  <c r="J591" i="3"/>
  <c r="I591" i="3"/>
  <c r="H591" i="3"/>
  <c r="V590" i="3"/>
  <c r="U590" i="3"/>
  <c r="J590" i="3"/>
  <c r="I590" i="3"/>
  <c r="H590" i="3"/>
  <c r="V589" i="3"/>
  <c r="U589" i="3"/>
  <c r="J589" i="3"/>
  <c r="I589" i="3"/>
  <c r="H589" i="3"/>
  <c r="V588" i="3"/>
  <c r="U588" i="3"/>
  <c r="J588" i="3"/>
  <c r="I588" i="3"/>
  <c r="H588" i="3"/>
  <c r="V587" i="3"/>
  <c r="U587" i="3"/>
  <c r="J587" i="3"/>
  <c r="I587" i="3"/>
  <c r="H587" i="3"/>
  <c r="V586" i="3"/>
  <c r="U586" i="3"/>
  <c r="J586" i="3"/>
  <c r="I586" i="3"/>
  <c r="H586" i="3"/>
  <c r="V585" i="3"/>
  <c r="U585" i="3"/>
  <c r="J585" i="3"/>
  <c r="I585" i="3"/>
  <c r="H585" i="3"/>
  <c r="V584" i="3"/>
  <c r="U584" i="3"/>
  <c r="J584" i="3"/>
  <c r="I584" i="3"/>
  <c r="H584" i="3"/>
  <c r="V583" i="3"/>
  <c r="U583" i="3"/>
  <c r="J583" i="3"/>
  <c r="I583" i="3"/>
  <c r="H583" i="3"/>
  <c r="V582" i="3"/>
  <c r="U582" i="3"/>
  <c r="J582" i="3"/>
  <c r="I582" i="3"/>
  <c r="H582" i="3"/>
  <c r="V581" i="3"/>
  <c r="U581" i="3"/>
  <c r="J581" i="3"/>
  <c r="I581" i="3"/>
  <c r="H581" i="3"/>
  <c r="V580" i="3"/>
  <c r="U580" i="3"/>
  <c r="J580" i="3"/>
  <c r="I580" i="3"/>
  <c r="H580" i="3"/>
  <c r="V579" i="3"/>
  <c r="U579" i="3"/>
  <c r="J579" i="3"/>
  <c r="I579" i="3"/>
  <c r="H579" i="3"/>
  <c r="V578" i="3"/>
  <c r="U578" i="3"/>
  <c r="J578" i="3"/>
  <c r="I578" i="3"/>
  <c r="H578" i="3"/>
  <c r="V577" i="3"/>
  <c r="U577" i="3"/>
  <c r="J577" i="3"/>
  <c r="I577" i="3"/>
  <c r="H577" i="3"/>
  <c r="V576" i="3"/>
  <c r="U576" i="3"/>
  <c r="J576" i="3"/>
  <c r="I576" i="3"/>
  <c r="H576" i="3"/>
  <c r="V575" i="3"/>
  <c r="U575" i="3"/>
  <c r="J575" i="3"/>
  <c r="I575" i="3"/>
  <c r="H575" i="3"/>
  <c r="V574" i="3"/>
  <c r="U574" i="3"/>
  <c r="J574" i="3"/>
  <c r="I574" i="3"/>
  <c r="H574" i="3"/>
  <c r="V573" i="3"/>
  <c r="U573" i="3"/>
  <c r="J573" i="3"/>
  <c r="I573" i="3"/>
  <c r="H573" i="3"/>
  <c r="V572" i="3"/>
  <c r="U572" i="3"/>
  <c r="J572" i="3"/>
  <c r="I572" i="3"/>
  <c r="H572" i="3"/>
  <c r="V571" i="3"/>
  <c r="U571" i="3"/>
  <c r="J571" i="3"/>
  <c r="I571" i="3"/>
  <c r="H571" i="3"/>
  <c r="V570" i="3"/>
  <c r="U570" i="3"/>
  <c r="J570" i="3"/>
  <c r="I570" i="3"/>
  <c r="H570" i="3"/>
  <c r="V569" i="3"/>
  <c r="U569" i="3"/>
  <c r="J569" i="3"/>
  <c r="I569" i="3"/>
  <c r="H569" i="3"/>
  <c r="V568" i="3"/>
  <c r="U568" i="3"/>
  <c r="J568" i="3"/>
  <c r="I568" i="3"/>
  <c r="H568" i="3"/>
  <c r="V567" i="3"/>
  <c r="U567" i="3"/>
  <c r="J567" i="3"/>
  <c r="I567" i="3"/>
  <c r="H567" i="3"/>
  <c r="V566" i="3"/>
  <c r="U566" i="3"/>
  <c r="J566" i="3"/>
  <c r="I566" i="3"/>
  <c r="H566" i="3"/>
  <c r="V565" i="3"/>
  <c r="U565" i="3"/>
  <c r="J565" i="3"/>
  <c r="I565" i="3"/>
  <c r="H565" i="3"/>
  <c r="V564" i="3"/>
  <c r="U564" i="3"/>
  <c r="J564" i="3"/>
  <c r="I564" i="3"/>
  <c r="H564" i="3"/>
  <c r="V563" i="3"/>
  <c r="U563" i="3"/>
  <c r="J563" i="3"/>
  <c r="I563" i="3"/>
  <c r="H563" i="3"/>
  <c r="V562" i="3"/>
  <c r="U562" i="3"/>
  <c r="J562" i="3"/>
  <c r="I562" i="3"/>
  <c r="H562" i="3"/>
  <c r="V561" i="3"/>
  <c r="U561" i="3"/>
  <c r="J561" i="3"/>
  <c r="I561" i="3"/>
  <c r="H561" i="3"/>
  <c r="V560" i="3"/>
  <c r="U560" i="3"/>
  <c r="J560" i="3"/>
  <c r="I560" i="3"/>
  <c r="H560" i="3"/>
  <c r="V559" i="3"/>
  <c r="U559" i="3"/>
  <c r="J559" i="3"/>
  <c r="I559" i="3"/>
  <c r="H559" i="3"/>
  <c r="V558" i="3"/>
  <c r="U558" i="3"/>
  <c r="J558" i="3"/>
  <c r="I558" i="3"/>
  <c r="H558" i="3"/>
  <c r="V557" i="3"/>
  <c r="U557" i="3"/>
  <c r="J557" i="3"/>
  <c r="I557" i="3"/>
  <c r="H557" i="3"/>
  <c r="V556" i="3"/>
  <c r="U556" i="3"/>
  <c r="J556" i="3"/>
  <c r="I556" i="3"/>
  <c r="H556" i="3"/>
  <c r="V555" i="3"/>
  <c r="U555" i="3"/>
  <c r="J555" i="3"/>
  <c r="I555" i="3"/>
  <c r="H555" i="3"/>
  <c r="V554" i="3"/>
  <c r="U554" i="3"/>
  <c r="J554" i="3"/>
  <c r="I554" i="3"/>
  <c r="H554" i="3"/>
  <c r="V553" i="3"/>
  <c r="U553" i="3"/>
  <c r="J553" i="3"/>
  <c r="I553" i="3"/>
  <c r="H553" i="3"/>
  <c r="V552" i="3"/>
  <c r="U552" i="3"/>
  <c r="J552" i="3"/>
  <c r="I552" i="3"/>
  <c r="H552" i="3"/>
  <c r="V551" i="3"/>
  <c r="U551" i="3"/>
  <c r="J551" i="3"/>
  <c r="I551" i="3"/>
  <c r="H551" i="3"/>
  <c r="V550" i="3"/>
  <c r="U550" i="3"/>
  <c r="J550" i="3"/>
  <c r="I550" i="3"/>
  <c r="H550" i="3"/>
  <c r="V549" i="3"/>
  <c r="U549" i="3"/>
  <c r="J549" i="3"/>
  <c r="I549" i="3"/>
  <c r="H549" i="3"/>
  <c r="V548" i="3"/>
  <c r="U548" i="3"/>
  <c r="J548" i="3"/>
  <c r="I548" i="3"/>
  <c r="H548" i="3"/>
  <c r="V547" i="3"/>
  <c r="U547" i="3"/>
  <c r="J547" i="3"/>
  <c r="I547" i="3"/>
  <c r="H547" i="3"/>
  <c r="V546" i="3"/>
  <c r="U546" i="3"/>
  <c r="J546" i="3"/>
  <c r="I546" i="3"/>
  <c r="H546" i="3"/>
  <c r="V545" i="3"/>
  <c r="U545" i="3"/>
  <c r="J545" i="3"/>
  <c r="I545" i="3"/>
  <c r="H545" i="3"/>
  <c r="V544" i="3"/>
  <c r="U544" i="3"/>
  <c r="J544" i="3"/>
  <c r="I544" i="3"/>
  <c r="H544" i="3"/>
  <c r="V543" i="3"/>
  <c r="U543" i="3"/>
  <c r="J543" i="3"/>
  <c r="I543" i="3"/>
  <c r="H543" i="3"/>
  <c r="V542" i="3"/>
  <c r="U542" i="3"/>
  <c r="J542" i="3"/>
  <c r="I542" i="3"/>
  <c r="H542" i="3"/>
  <c r="V541" i="3"/>
  <c r="U541" i="3"/>
  <c r="J541" i="3"/>
  <c r="I541" i="3"/>
  <c r="H541" i="3"/>
  <c r="V540" i="3"/>
  <c r="U540" i="3"/>
  <c r="J540" i="3"/>
  <c r="I540" i="3"/>
  <c r="H540" i="3"/>
  <c r="V539" i="3"/>
  <c r="U539" i="3"/>
  <c r="J539" i="3"/>
  <c r="I539" i="3"/>
  <c r="H539" i="3"/>
  <c r="V538" i="3"/>
  <c r="U538" i="3"/>
  <c r="J538" i="3"/>
  <c r="I538" i="3"/>
  <c r="H538" i="3"/>
  <c r="V537" i="3"/>
  <c r="U537" i="3"/>
  <c r="J537" i="3"/>
  <c r="I537" i="3"/>
  <c r="H537" i="3"/>
  <c r="V536" i="3"/>
  <c r="U536" i="3"/>
  <c r="J536" i="3"/>
  <c r="I536" i="3"/>
  <c r="H536" i="3"/>
  <c r="V535" i="3"/>
  <c r="U535" i="3"/>
  <c r="J535" i="3"/>
  <c r="I535" i="3"/>
  <c r="H535" i="3"/>
  <c r="V534" i="3"/>
  <c r="U534" i="3"/>
  <c r="J534" i="3"/>
  <c r="I534" i="3"/>
  <c r="H534" i="3"/>
  <c r="V533" i="3"/>
  <c r="U533" i="3"/>
  <c r="J533" i="3"/>
  <c r="I533" i="3"/>
  <c r="H533" i="3"/>
  <c r="V532" i="3"/>
  <c r="U532" i="3"/>
  <c r="J532" i="3"/>
  <c r="I532" i="3"/>
  <c r="H532" i="3"/>
  <c r="V531" i="3"/>
  <c r="U531" i="3"/>
  <c r="J531" i="3"/>
  <c r="I531" i="3"/>
  <c r="H531" i="3"/>
  <c r="V530" i="3"/>
  <c r="U530" i="3"/>
  <c r="J530" i="3"/>
  <c r="I530" i="3"/>
  <c r="H530" i="3"/>
  <c r="V529" i="3"/>
  <c r="U529" i="3"/>
  <c r="J529" i="3"/>
  <c r="I529" i="3"/>
  <c r="H529" i="3"/>
  <c r="V528" i="3"/>
  <c r="U528" i="3"/>
  <c r="J528" i="3"/>
  <c r="I528" i="3"/>
  <c r="H528" i="3"/>
  <c r="V527" i="3"/>
  <c r="U527" i="3"/>
  <c r="J527" i="3"/>
  <c r="I527" i="3"/>
  <c r="H527" i="3"/>
  <c r="V526" i="3"/>
  <c r="U526" i="3"/>
  <c r="J526" i="3"/>
  <c r="I526" i="3"/>
  <c r="H526" i="3"/>
  <c r="V525" i="3"/>
  <c r="U525" i="3"/>
  <c r="J525" i="3"/>
  <c r="I525" i="3"/>
  <c r="H525" i="3"/>
  <c r="V524" i="3"/>
  <c r="U524" i="3"/>
  <c r="J524" i="3"/>
  <c r="I524" i="3"/>
  <c r="H524" i="3"/>
  <c r="V523" i="3"/>
  <c r="U523" i="3"/>
  <c r="J523" i="3"/>
  <c r="I523" i="3"/>
  <c r="H523" i="3"/>
  <c r="V522" i="3"/>
  <c r="U522" i="3"/>
  <c r="J522" i="3"/>
  <c r="I522" i="3"/>
  <c r="H522" i="3"/>
  <c r="V521" i="3"/>
  <c r="U521" i="3"/>
  <c r="J521" i="3"/>
  <c r="I521" i="3"/>
  <c r="H521" i="3"/>
  <c r="V520" i="3"/>
  <c r="U520" i="3"/>
  <c r="J520" i="3"/>
  <c r="I520" i="3"/>
  <c r="H520" i="3"/>
  <c r="V519" i="3"/>
  <c r="U519" i="3"/>
  <c r="J519" i="3"/>
  <c r="I519" i="3"/>
  <c r="H519" i="3"/>
  <c r="V518" i="3"/>
  <c r="U518" i="3"/>
  <c r="J518" i="3"/>
  <c r="I518" i="3"/>
  <c r="H518" i="3"/>
  <c r="V517" i="3"/>
  <c r="U517" i="3"/>
  <c r="J517" i="3"/>
  <c r="I517" i="3"/>
  <c r="H517" i="3"/>
  <c r="V516" i="3"/>
  <c r="U516" i="3"/>
  <c r="J516" i="3"/>
  <c r="I516" i="3"/>
  <c r="H516" i="3"/>
  <c r="V515" i="3"/>
  <c r="U515" i="3"/>
  <c r="J515" i="3"/>
  <c r="I515" i="3"/>
  <c r="H515" i="3"/>
  <c r="V514" i="3"/>
  <c r="U514" i="3"/>
  <c r="J514" i="3"/>
  <c r="I514" i="3"/>
  <c r="H514" i="3"/>
  <c r="V513" i="3"/>
  <c r="U513" i="3"/>
  <c r="J513" i="3"/>
  <c r="I513" i="3"/>
  <c r="H513" i="3"/>
  <c r="V512" i="3"/>
  <c r="U512" i="3"/>
  <c r="J512" i="3"/>
  <c r="I512" i="3"/>
  <c r="H512" i="3"/>
  <c r="V511" i="3"/>
  <c r="U511" i="3"/>
  <c r="J511" i="3"/>
  <c r="I511" i="3"/>
  <c r="H511" i="3"/>
  <c r="V510" i="3"/>
  <c r="U510" i="3"/>
  <c r="J510" i="3"/>
  <c r="I510" i="3"/>
  <c r="H510" i="3"/>
  <c r="V509" i="3"/>
  <c r="U509" i="3"/>
  <c r="J509" i="3"/>
  <c r="I509" i="3"/>
  <c r="H509" i="3"/>
  <c r="V508" i="3"/>
  <c r="U508" i="3"/>
  <c r="J508" i="3"/>
  <c r="I508" i="3"/>
  <c r="H508" i="3"/>
  <c r="V507" i="3"/>
  <c r="U507" i="3"/>
  <c r="J507" i="3"/>
  <c r="I507" i="3"/>
  <c r="H507" i="3"/>
  <c r="V506" i="3"/>
  <c r="U506" i="3"/>
  <c r="J506" i="3"/>
  <c r="I506" i="3"/>
  <c r="H506" i="3"/>
  <c r="V505" i="3"/>
  <c r="U505" i="3"/>
  <c r="J505" i="3"/>
  <c r="I505" i="3"/>
  <c r="H505" i="3"/>
  <c r="V504" i="3"/>
  <c r="U504" i="3"/>
  <c r="J504" i="3"/>
  <c r="I504" i="3"/>
  <c r="H504" i="3"/>
  <c r="V503" i="3"/>
  <c r="U503" i="3"/>
  <c r="J503" i="3"/>
  <c r="I503" i="3"/>
  <c r="H503" i="3"/>
  <c r="V502" i="3"/>
  <c r="U502" i="3"/>
  <c r="J502" i="3"/>
  <c r="I502" i="3"/>
  <c r="H502" i="3"/>
  <c r="V501" i="3"/>
  <c r="U501" i="3"/>
  <c r="J501" i="3"/>
  <c r="I501" i="3"/>
  <c r="H501" i="3"/>
  <c r="V500" i="3"/>
  <c r="U500" i="3"/>
  <c r="J500" i="3"/>
  <c r="I500" i="3"/>
  <c r="H500" i="3"/>
  <c r="V499" i="3"/>
  <c r="U499" i="3"/>
  <c r="J499" i="3"/>
  <c r="I499" i="3"/>
  <c r="H499" i="3"/>
  <c r="V498" i="3"/>
  <c r="U498" i="3"/>
  <c r="J498" i="3"/>
  <c r="I498" i="3"/>
  <c r="H498" i="3"/>
  <c r="V497" i="3"/>
  <c r="U497" i="3"/>
  <c r="J497" i="3"/>
  <c r="I497" i="3"/>
  <c r="H497" i="3"/>
  <c r="V496" i="3"/>
  <c r="U496" i="3"/>
  <c r="J496" i="3"/>
  <c r="I496" i="3"/>
  <c r="H496" i="3"/>
  <c r="V495" i="3"/>
  <c r="U495" i="3"/>
  <c r="J495" i="3"/>
  <c r="I495" i="3"/>
  <c r="H495" i="3"/>
  <c r="V494" i="3"/>
  <c r="U494" i="3"/>
  <c r="J494" i="3"/>
  <c r="I494" i="3"/>
  <c r="H494" i="3"/>
  <c r="V493" i="3"/>
  <c r="U493" i="3"/>
  <c r="J493" i="3"/>
  <c r="I493" i="3"/>
  <c r="H493" i="3"/>
  <c r="V492" i="3"/>
  <c r="U492" i="3"/>
  <c r="J492" i="3"/>
  <c r="I492" i="3"/>
  <c r="H492" i="3"/>
  <c r="V491" i="3"/>
  <c r="U491" i="3"/>
  <c r="J491" i="3"/>
  <c r="I491" i="3"/>
  <c r="H491" i="3"/>
  <c r="V490" i="3"/>
  <c r="U490" i="3"/>
  <c r="J490" i="3"/>
  <c r="I490" i="3"/>
  <c r="H490" i="3"/>
  <c r="V489" i="3"/>
  <c r="U489" i="3"/>
  <c r="J489" i="3"/>
  <c r="I489" i="3"/>
  <c r="H489" i="3"/>
  <c r="V488" i="3"/>
  <c r="U488" i="3"/>
  <c r="J488" i="3"/>
  <c r="I488" i="3"/>
  <c r="H488" i="3"/>
  <c r="V487" i="3"/>
  <c r="U487" i="3"/>
  <c r="J487" i="3"/>
  <c r="I487" i="3"/>
  <c r="H487" i="3"/>
  <c r="V486" i="3"/>
  <c r="U486" i="3"/>
  <c r="J486" i="3"/>
  <c r="I486" i="3"/>
  <c r="H486" i="3"/>
  <c r="V485" i="3"/>
  <c r="U485" i="3"/>
  <c r="J485" i="3"/>
  <c r="I485" i="3"/>
  <c r="H485" i="3"/>
  <c r="V484" i="3"/>
  <c r="U484" i="3"/>
  <c r="J484" i="3"/>
  <c r="I484" i="3"/>
  <c r="H484" i="3"/>
  <c r="V483" i="3"/>
  <c r="U483" i="3"/>
  <c r="J483" i="3"/>
  <c r="I483" i="3"/>
  <c r="H483" i="3"/>
  <c r="V482" i="3"/>
  <c r="U482" i="3"/>
  <c r="J482" i="3"/>
  <c r="I482" i="3"/>
  <c r="H482" i="3"/>
  <c r="V481" i="3"/>
  <c r="U481" i="3"/>
  <c r="J481" i="3"/>
  <c r="I481" i="3"/>
  <c r="H481" i="3"/>
  <c r="V480" i="3"/>
  <c r="U480" i="3"/>
  <c r="J480" i="3"/>
  <c r="I480" i="3"/>
  <c r="H480" i="3"/>
  <c r="V479" i="3"/>
  <c r="U479" i="3"/>
  <c r="J479" i="3"/>
  <c r="I479" i="3"/>
  <c r="H479" i="3"/>
  <c r="V478" i="3"/>
  <c r="U478" i="3"/>
  <c r="J478" i="3"/>
  <c r="I478" i="3"/>
  <c r="H478" i="3"/>
  <c r="V477" i="3"/>
  <c r="U477" i="3"/>
  <c r="J477" i="3"/>
  <c r="I477" i="3"/>
  <c r="H477" i="3"/>
  <c r="V476" i="3"/>
  <c r="U476" i="3"/>
  <c r="J476" i="3"/>
  <c r="I476" i="3"/>
  <c r="H476" i="3"/>
  <c r="V475" i="3"/>
  <c r="U475" i="3"/>
  <c r="J475" i="3"/>
  <c r="I475" i="3"/>
  <c r="H475" i="3"/>
  <c r="V474" i="3"/>
  <c r="U474" i="3"/>
  <c r="J474" i="3"/>
  <c r="I474" i="3"/>
  <c r="H474" i="3"/>
  <c r="V473" i="3"/>
  <c r="U473" i="3"/>
  <c r="J473" i="3"/>
  <c r="I473" i="3"/>
  <c r="H473" i="3"/>
  <c r="V472" i="3"/>
  <c r="U472" i="3"/>
  <c r="J472" i="3"/>
  <c r="I472" i="3"/>
  <c r="H472" i="3"/>
  <c r="V471" i="3"/>
  <c r="U471" i="3"/>
  <c r="J471" i="3"/>
  <c r="I471" i="3"/>
  <c r="H471" i="3"/>
  <c r="V470" i="3"/>
  <c r="U470" i="3"/>
  <c r="J470" i="3"/>
  <c r="I470" i="3"/>
  <c r="H470" i="3"/>
  <c r="V469" i="3"/>
  <c r="U469" i="3"/>
  <c r="J469" i="3"/>
  <c r="I469" i="3"/>
  <c r="H469" i="3"/>
  <c r="V468" i="3"/>
  <c r="U468" i="3"/>
  <c r="J468" i="3"/>
  <c r="I468" i="3"/>
  <c r="H468" i="3"/>
  <c r="V467" i="3"/>
  <c r="U467" i="3"/>
  <c r="J467" i="3"/>
  <c r="I467" i="3"/>
  <c r="H467" i="3"/>
  <c r="V466" i="3"/>
  <c r="U466" i="3"/>
  <c r="J466" i="3"/>
  <c r="I466" i="3"/>
  <c r="H466" i="3"/>
  <c r="V465" i="3"/>
  <c r="U465" i="3"/>
  <c r="J465" i="3"/>
  <c r="I465" i="3"/>
  <c r="H465" i="3"/>
  <c r="V464" i="3"/>
  <c r="U464" i="3"/>
  <c r="J464" i="3"/>
  <c r="I464" i="3"/>
  <c r="H464" i="3"/>
  <c r="V463" i="3"/>
  <c r="U463" i="3"/>
  <c r="J463" i="3"/>
  <c r="I463" i="3"/>
  <c r="H463" i="3"/>
  <c r="V462" i="3"/>
  <c r="U462" i="3"/>
  <c r="J462" i="3"/>
  <c r="I462" i="3"/>
  <c r="H462" i="3"/>
  <c r="V461" i="3"/>
  <c r="U461" i="3"/>
  <c r="J461" i="3"/>
  <c r="I461" i="3"/>
  <c r="H461" i="3"/>
  <c r="V460" i="3"/>
  <c r="U460" i="3"/>
  <c r="J460" i="3"/>
  <c r="I460" i="3"/>
  <c r="H460" i="3"/>
  <c r="V459" i="3"/>
  <c r="U459" i="3"/>
  <c r="J459" i="3"/>
  <c r="I459" i="3"/>
  <c r="H459" i="3"/>
  <c r="V458" i="3"/>
  <c r="U458" i="3"/>
  <c r="J458" i="3"/>
  <c r="I458" i="3"/>
  <c r="H458" i="3"/>
  <c r="V457" i="3"/>
  <c r="U457" i="3"/>
  <c r="J457" i="3"/>
  <c r="I457" i="3"/>
  <c r="H457" i="3"/>
  <c r="V456" i="3"/>
  <c r="U456" i="3"/>
  <c r="J456" i="3"/>
  <c r="I456" i="3"/>
  <c r="H456" i="3"/>
  <c r="V455" i="3"/>
  <c r="U455" i="3"/>
  <c r="J455" i="3"/>
  <c r="I455" i="3"/>
  <c r="H455" i="3"/>
  <c r="V454" i="3"/>
  <c r="U454" i="3"/>
  <c r="J454" i="3"/>
  <c r="I454" i="3"/>
  <c r="H454" i="3"/>
  <c r="V453" i="3"/>
  <c r="U453" i="3"/>
  <c r="J453" i="3"/>
  <c r="I453" i="3"/>
  <c r="H453" i="3"/>
  <c r="V452" i="3"/>
  <c r="U452" i="3"/>
  <c r="J452" i="3"/>
  <c r="I452" i="3"/>
  <c r="H452" i="3"/>
  <c r="V451" i="3"/>
  <c r="U451" i="3"/>
  <c r="J451" i="3"/>
  <c r="I451" i="3"/>
  <c r="H451" i="3"/>
  <c r="V450" i="3"/>
  <c r="U450" i="3"/>
  <c r="J450" i="3"/>
  <c r="I450" i="3"/>
  <c r="H450" i="3"/>
  <c r="V449" i="3"/>
  <c r="U449" i="3"/>
  <c r="J449" i="3"/>
  <c r="I449" i="3"/>
  <c r="H449" i="3"/>
  <c r="V448" i="3"/>
  <c r="U448" i="3"/>
  <c r="J448" i="3"/>
  <c r="I448" i="3"/>
  <c r="H448" i="3"/>
  <c r="V447" i="3"/>
  <c r="U447" i="3"/>
  <c r="J447" i="3"/>
  <c r="I447" i="3"/>
  <c r="H447" i="3"/>
  <c r="V446" i="3"/>
  <c r="U446" i="3"/>
  <c r="J446" i="3"/>
  <c r="I446" i="3"/>
  <c r="H446" i="3"/>
  <c r="V445" i="3"/>
  <c r="U445" i="3"/>
  <c r="J445" i="3"/>
  <c r="I445" i="3"/>
  <c r="H445" i="3"/>
  <c r="V444" i="3"/>
  <c r="U444" i="3"/>
  <c r="J444" i="3"/>
  <c r="I444" i="3"/>
  <c r="H444" i="3"/>
  <c r="V443" i="3"/>
  <c r="U443" i="3"/>
  <c r="J443" i="3"/>
  <c r="I443" i="3"/>
  <c r="H443" i="3"/>
  <c r="V442" i="3"/>
  <c r="U442" i="3"/>
  <c r="J442" i="3"/>
  <c r="I442" i="3"/>
  <c r="H442" i="3"/>
  <c r="V441" i="3"/>
  <c r="U441" i="3"/>
  <c r="J441" i="3"/>
  <c r="I441" i="3"/>
  <c r="H441" i="3"/>
  <c r="V440" i="3"/>
  <c r="U440" i="3"/>
  <c r="J440" i="3"/>
  <c r="I440" i="3"/>
  <c r="H440" i="3"/>
  <c r="V439" i="3"/>
  <c r="U439" i="3"/>
  <c r="J439" i="3"/>
  <c r="I439" i="3"/>
  <c r="H439" i="3"/>
  <c r="V438" i="3"/>
  <c r="U438" i="3"/>
  <c r="J438" i="3"/>
  <c r="I438" i="3"/>
  <c r="H438" i="3"/>
  <c r="V437" i="3"/>
  <c r="U437" i="3"/>
  <c r="J437" i="3"/>
  <c r="I437" i="3"/>
  <c r="H437" i="3"/>
  <c r="V436" i="3"/>
  <c r="U436" i="3"/>
  <c r="J436" i="3"/>
  <c r="I436" i="3"/>
  <c r="H436" i="3"/>
  <c r="V435" i="3"/>
  <c r="U435" i="3"/>
  <c r="J435" i="3"/>
  <c r="I435" i="3"/>
  <c r="H435" i="3"/>
  <c r="V434" i="3"/>
  <c r="U434" i="3"/>
  <c r="J434" i="3"/>
  <c r="I434" i="3"/>
  <c r="H434" i="3"/>
  <c r="V433" i="3"/>
  <c r="U433" i="3"/>
  <c r="J433" i="3"/>
  <c r="I433" i="3"/>
  <c r="H433" i="3"/>
  <c r="V432" i="3"/>
  <c r="U432" i="3"/>
  <c r="J432" i="3"/>
  <c r="I432" i="3"/>
  <c r="H432" i="3"/>
  <c r="V431" i="3"/>
  <c r="U431" i="3"/>
  <c r="J431" i="3"/>
  <c r="I431" i="3"/>
  <c r="H431" i="3"/>
  <c r="V430" i="3"/>
  <c r="U430" i="3"/>
  <c r="J430" i="3"/>
  <c r="I430" i="3"/>
  <c r="H430" i="3"/>
  <c r="V429" i="3"/>
  <c r="U429" i="3"/>
  <c r="J429" i="3"/>
  <c r="I429" i="3"/>
  <c r="H429" i="3"/>
  <c r="V428" i="3"/>
  <c r="U428" i="3"/>
  <c r="J428" i="3"/>
  <c r="I428" i="3"/>
  <c r="H428" i="3"/>
  <c r="V427" i="3"/>
  <c r="U427" i="3"/>
  <c r="J427" i="3"/>
  <c r="I427" i="3"/>
  <c r="H427" i="3"/>
  <c r="V426" i="3"/>
  <c r="U426" i="3"/>
  <c r="J426" i="3"/>
  <c r="I426" i="3"/>
  <c r="H426" i="3"/>
  <c r="V425" i="3"/>
  <c r="U425" i="3"/>
  <c r="J425" i="3"/>
  <c r="I425" i="3"/>
  <c r="H425" i="3"/>
  <c r="V424" i="3"/>
  <c r="U424" i="3"/>
  <c r="J424" i="3"/>
  <c r="I424" i="3"/>
  <c r="H424" i="3"/>
  <c r="V423" i="3"/>
  <c r="U423" i="3"/>
  <c r="J423" i="3"/>
  <c r="I423" i="3"/>
  <c r="H423" i="3"/>
  <c r="V422" i="3"/>
  <c r="U422" i="3"/>
  <c r="J422" i="3"/>
  <c r="I422" i="3"/>
  <c r="H422" i="3"/>
  <c r="V421" i="3"/>
  <c r="U421" i="3"/>
  <c r="J421" i="3"/>
  <c r="I421" i="3"/>
  <c r="H421" i="3"/>
  <c r="V420" i="3"/>
  <c r="U420" i="3"/>
  <c r="J420" i="3"/>
  <c r="I420" i="3"/>
  <c r="H420" i="3"/>
  <c r="V419" i="3"/>
  <c r="U419" i="3"/>
  <c r="J419" i="3"/>
  <c r="I419" i="3"/>
  <c r="H419" i="3"/>
  <c r="V418" i="3"/>
  <c r="U418" i="3"/>
  <c r="J418" i="3"/>
  <c r="I418" i="3"/>
  <c r="H418" i="3"/>
  <c r="V417" i="3"/>
  <c r="U417" i="3"/>
  <c r="J417" i="3"/>
  <c r="I417" i="3"/>
  <c r="H417" i="3"/>
  <c r="V416" i="3"/>
  <c r="U416" i="3"/>
  <c r="J416" i="3"/>
  <c r="I416" i="3"/>
  <c r="H416" i="3"/>
  <c r="V415" i="3"/>
  <c r="U415" i="3"/>
  <c r="J415" i="3"/>
  <c r="I415" i="3"/>
  <c r="H415" i="3"/>
  <c r="V414" i="3"/>
  <c r="U414" i="3"/>
  <c r="J414" i="3"/>
  <c r="I414" i="3"/>
  <c r="H414" i="3"/>
  <c r="V413" i="3"/>
  <c r="U413" i="3"/>
  <c r="J413" i="3"/>
  <c r="I413" i="3"/>
  <c r="H413" i="3"/>
  <c r="V412" i="3"/>
  <c r="U412" i="3"/>
  <c r="J412" i="3"/>
  <c r="I412" i="3"/>
  <c r="H412" i="3"/>
  <c r="V411" i="3"/>
  <c r="U411" i="3"/>
  <c r="J411" i="3"/>
  <c r="I411" i="3"/>
  <c r="H411" i="3"/>
  <c r="V410" i="3"/>
  <c r="U410" i="3"/>
  <c r="J410" i="3"/>
  <c r="I410" i="3"/>
  <c r="H410" i="3"/>
  <c r="V409" i="3"/>
  <c r="U409" i="3"/>
  <c r="J409" i="3"/>
  <c r="I409" i="3"/>
  <c r="H409" i="3"/>
  <c r="V408" i="3"/>
  <c r="U408" i="3"/>
  <c r="J408" i="3"/>
  <c r="I408" i="3"/>
  <c r="H408" i="3"/>
  <c r="V407" i="3"/>
  <c r="U407" i="3"/>
  <c r="J407" i="3"/>
  <c r="I407" i="3"/>
  <c r="H407" i="3"/>
  <c r="V406" i="3"/>
  <c r="U406" i="3"/>
  <c r="J406" i="3"/>
  <c r="I406" i="3"/>
  <c r="H406" i="3"/>
  <c r="V405" i="3"/>
  <c r="U405" i="3"/>
  <c r="J405" i="3"/>
  <c r="I405" i="3"/>
  <c r="H405" i="3"/>
  <c r="V404" i="3"/>
  <c r="U404" i="3"/>
  <c r="J404" i="3"/>
  <c r="I404" i="3"/>
  <c r="H404" i="3"/>
  <c r="V403" i="3"/>
  <c r="U403" i="3"/>
  <c r="J403" i="3"/>
  <c r="I403" i="3"/>
  <c r="H403" i="3"/>
  <c r="V402" i="3"/>
  <c r="U402" i="3"/>
  <c r="J402" i="3"/>
  <c r="I402" i="3"/>
  <c r="H402" i="3"/>
  <c r="V401" i="3"/>
  <c r="U401" i="3"/>
  <c r="J401" i="3"/>
  <c r="I401" i="3"/>
  <c r="H401" i="3"/>
  <c r="V400" i="3"/>
  <c r="U400" i="3"/>
  <c r="J400" i="3"/>
  <c r="I400" i="3"/>
  <c r="H400" i="3"/>
  <c r="V399" i="3"/>
  <c r="U399" i="3"/>
  <c r="J399" i="3"/>
  <c r="I399" i="3"/>
  <c r="H399" i="3"/>
  <c r="V398" i="3"/>
  <c r="U398" i="3"/>
  <c r="J398" i="3"/>
  <c r="I398" i="3"/>
  <c r="H398" i="3"/>
  <c r="V397" i="3"/>
  <c r="U397" i="3"/>
  <c r="J397" i="3"/>
  <c r="I397" i="3"/>
  <c r="H397" i="3"/>
  <c r="V396" i="3"/>
  <c r="U396" i="3"/>
  <c r="J396" i="3"/>
  <c r="I396" i="3"/>
  <c r="H396" i="3"/>
  <c r="V395" i="3"/>
  <c r="U395" i="3"/>
  <c r="J395" i="3"/>
  <c r="I395" i="3"/>
  <c r="H395" i="3"/>
  <c r="V394" i="3"/>
  <c r="U394" i="3"/>
  <c r="J394" i="3"/>
  <c r="I394" i="3"/>
  <c r="H394" i="3"/>
  <c r="V393" i="3"/>
  <c r="U393" i="3"/>
  <c r="J393" i="3"/>
  <c r="I393" i="3"/>
  <c r="H393" i="3"/>
  <c r="V392" i="3"/>
  <c r="U392" i="3"/>
  <c r="J392" i="3"/>
  <c r="I392" i="3"/>
  <c r="H392" i="3"/>
  <c r="V391" i="3"/>
  <c r="U391" i="3"/>
  <c r="J391" i="3"/>
  <c r="I391" i="3"/>
  <c r="H391" i="3"/>
  <c r="V390" i="3"/>
  <c r="U390" i="3"/>
  <c r="J390" i="3"/>
  <c r="I390" i="3"/>
  <c r="H390" i="3"/>
  <c r="V389" i="3"/>
  <c r="U389" i="3"/>
  <c r="J389" i="3"/>
  <c r="I389" i="3"/>
  <c r="H389" i="3"/>
  <c r="V388" i="3"/>
  <c r="U388" i="3"/>
  <c r="J388" i="3"/>
  <c r="I388" i="3"/>
  <c r="H388" i="3"/>
  <c r="V387" i="3"/>
  <c r="U387" i="3"/>
  <c r="J387" i="3"/>
  <c r="I387" i="3"/>
  <c r="H387" i="3"/>
  <c r="V386" i="3"/>
  <c r="U386" i="3"/>
  <c r="J386" i="3"/>
  <c r="I386" i="3"/>
  <c r="H386" i="3"/>
  <c r="V385" i="3"/>
  <c r="U385" i="3"/>
  <c r="J385" i="3"/>
  <c r="I385" i="3"/>
  <c r="H385" i="3"/>
  <c r="V384" i="3"/>
  <c r="U384" i="3"/>
  <c r="J384" i="3"/>
  <c r="I384" i="3"/>
  <c r="H384" i="3"/>
  <c r="V383" i="3"/>
  <c r="U383" i="3"/>
  <c r="J383" i="3"/>
  <c r="I383" i="3"/>
  <c r="H383" i="3"/>
  <c r="V382" i="3"/>
  <c r="U382" i="3"/>
  <c r="J382" i="3"/>
  <c r="I382" i="3"/>
  <c r="H382" i="3"/>
  <c r="V381" i="3"/>
  <c r="U381" i="3"/>
  <c r="J381" i="3"/>
  <c r="I381" i="3"/>
  <c r="H381" i="3"/>
  <c r="V380" i="3"/>
  <c r="U380" i="3"/>
  <c r="J380" i="3"/>
  <c r="I380" i="3"/>
  <c r="H380" i="3"/>
  <c r="V379" i="3"/>
  <c r="U379" i="3"/>
  <c r="J379" i="3"/>
  <c r="I379" i="3"/>
  <c r="H379" i="3"/>
  <c r="V378" i="3"/>
  <c r="U378" i="3"/>
  <c r="J378" i="3"/>
  <c r="I378" i="3"/>
  <c r="H378" i="3"/>
  <c r="V377" i="3"/>
  <c r="U377" i="3"/>
  <c r="J377" i="3"/>
  <c r="I377" i="3"/>
  <c r="H377" i="3"/>
  <c r="V376" i="3"/>
  <c r="U376" i="3"/>
  <c r="J376" i="3"/>
  <c r="I376" i="3"/>
  <c r="H376" i="3"/>
  <c r="V375" i="3"/>
  <c r="U375" i="3"/>
  <c r="J375" i="3"/>
  <c r="I375" i="3"/>
  <c r="H375" i="3"/>
  <c r="V374" i="3"/>
  <c r="U374" i="3"/>
  <c r="J374" i="3"/>
  <c r="I374" i="3"/>
  <c r="H374" i="3"/>
  <c r="V373" i="3"/>
  <c r="U373" i="3"/>
  <c r="J373" i="3"/>
  <c r="I373" i="3"/>
  <c r="H373" i="3"/>
  <c r="V372" i="3"/>
  <c r="U372" i="3"/>
  <c r="J372" i="3"/>
  <c r="I372" i="3"/>
  <c r="H372" i="3"/>
  <c r="V371" i="3"/>
  <c r="U371" i="3"/>
  <c r="J371" i="3"/>
  <c r="I371" i="3"/>
  <c r="H371" i="3"/>
  <c r="V370" i="3"/>
  <c r="U370" i="3"/>
  <c r="J370" i="3"/>
  <c r="I370" i="3"/>
  <c r="H370" i="3"/>
  <c r="V369" i="3"/>
  <c r="U369" i="3"/>
  <c r="J369" i="3"/>
  <c r="I369" i="3"/>
  <c r="H369" i="3"/>
  <c r="V368" i="3"/>
  <c r="U368" i="3"/>
  <c r="J368" i="3"/>
  <c r="I368" i="3"/>
  <c r="H368" i="3"/>
  <c r="V367" i="3"/>
  <c r="U367" i="3"/>
  <c r="J367" i="3"/>
  <c r="I367" i="3"/>
  <c r="H367" i="3"/>
  <c r="V366" i="3"/>
  <c r="U366" i="3"/>
  <c r="J366" i="3"/>
  <c r="I366" i="3"/>
  <c r="H366" i="3"/>
  <c r="V365" i="3"/>
  <c r="U365" i="3"/>
  <c r="J365" i="3"/>
  <c r="I365" i="3"/>
  <c r="H365" i="3"/>
  <c r="V364" i="3"/>
  <c r="U364" i="3"/>
  <c r="J364" i="3"/>
  <c r="I364" i="3"/>
  <c r="H364" i="3"/>
  <c r="V363" i="3"/>
  <c r="U363" i="3"/>
  <c r="J363" i="3"/>
  <c r="I363" i="3"/>
  <c r="H363" i="3"/>
  <c r="V362" i="3"/>
  <c r="U362" i="3"/>
  <c r="J362" i="3"/>
  <c r="I362" i="3"/>
  <c r="H362" i="3"/>
  <c r="V361" i="3"/>
  <c r="U361" i="3"/>
  <c r="J361" i="3"/>
  <c r="I361" i="3"/>
  <c r="H361" i="3"/>
  <c r="V360" i="3"/>
  <c r="U360" i="3"/>
  <c r="J360" i="3"/>
  <c r="I360" i="3"/>
  <c r="H360" i="3"/>
  <c r="V359" i="3"/>
  <c r="U359" i="3"/>
  <c r="J359" i="3"/>
  <c r="I359" i="3"/>
  <c r="H359" i="3"/>
  <c r="V358" i="3"/>
  <c r="U358" i="3"/>
  <c r="J358" i="3"/>
  <c r="I358" i="3"/>
  <c r="H358" i="3"/>
  <c r="V357" i="3"/>
  <c r="U357" i="3"/>
  <c r="J357" i="3"/>
  <c r="I357" i="3"/>
  <c r="H357" i="3"/>
  <c r="V356" i="3"/>
  <c r="U356" i="3"/>
  <c r="J356" i="3"/>
  <c r="I356" i="3"/>
  <c r="H356" i="3"/>
  <c r="V355" i="3"/>
  <c r="U355" i="3"/>
  <c r="J355" i="3"/>
  <c r="I355" i="3"/>
  <c r="H355" i="3"/>
  <c r="V354" i="3"/>
  <c r="U354" i="3"/>
  <c r="J354" i="3"/>
  <c r="I354" i="3"/>
  <c r="H354" i="3"/>
  <c r="V353" i="3"/>
  <c r="U353" i="3"/>
  <c r="J353" i="3"/>
  <c r="I353" i="3"/>
  <c r="H353" i="3"/>
  <c r="V352" i="3"/>
  <c r="U352" i="3"/>
  <c r="J352" i="3"/>
  <c r="I352" i="3"/>
  <c r="H352" i="3"/>
  <c r="V351" i="3"/>
  <c r="U351" i="3"/>
  <c r="J351" i="3"/>
  <c r="I351" i="3"/>
  <c r="H351" i="3"/>
  <c r="V350" i="3"/>
  <c r="U350" i="3"/>
  <c r="J350" i="3"/>
  <c r="I350" i="3"/>
  <c r="H350" i="3"/>
  <c r="V349" i="3"/>
  <c r="U349" i="3"/>
  <c r="J349" i="3"/>
  <c r="I349" i="3"/>
  <c r="H349" i="3"/>
  <c r="V348" i="3"/>
  <c r="U348" i="3"/>
  <c r="J348" i="3"/>
  <c r="I348" i="3"/>
  <c r="H348" i="3"/>
  <c r="V347" i="3"/>
  <c r="U347" i="3"/>
  <c r="J347" i="3"/>
  <c r="I347" i="3"/>
  <c r="H347" i="3"/>
  <c r="V346" i="3"/>
  <c r="U346" i="3"/>
  <c r="J346" i="3"/>
  <c r="I346" i="3"/>
  <c r="H346" i="3"/>
  <c r="V345" i="3"/>
  <c r="U345" i="3"/>
  <c r="J345" i="3"/>
  <c r="I345" i="3"/>
  <c r="H345" i="3"/>
  <c r="V344" i="3"/>
  <c r="U344" i="3"/>
  <c r="J344" i="3"/>
  <c r="I344" i="3"/>
  <c r="H344" i="3"/>
  <c r="V343" i="3"/>
  <c r="U343" i="3"/>
  <c r="J343" i="3"/>
  <c r="I343" i="3"/>
  <c r="H343" i="3"/>
  <c r="V342" i="3"/>
  <c r="U342" i="3"/>
  <c r="J342" i="3"/>
  <c r="I342" i="3"/>
  <c r="H342" i="3"/>
  <c r="V341" i="3"/>
  <c r="U341" i="3"/>
  <c r="J341" i="3"/>
  <c r="I341" i="3"/>
  <c r="H341" i="3"/>
  <c r="V340" i="3"/>
  <c r="U340" i="3"/>
  <c r="J340" i="3"/>
  <c r="I340" i="3"/>
  <c r="H340" i="3"/>
  <c r="V339" i="3"/>
  <c r="U339" i="3"/>
  <c r="J339" i="3"/>
  <c r="I339" i="3"/>
  <c r="H339" i="3"/>
  <c r="V338" i="3"/>
  <c r="U338" i="3"/>
  <c r="J338" i="3"/>
  <c r="I338" i="3"/>
  <c r="H338" i="3"/>
  <c r="V337" i="3"/>
  <c r="U337" i="3"/>
  <c r="J337" i="3"/>
  <c r="I337" i="3"/>
  <c r="H337" i="3"/>
  <c r="V336" i="3"/>
  <c r="U336" i="3"/>
  <c r="J336" i="3"/>
  <c r="I336" i="3"/>
  <c r="H336" i="3"/>
  <c r="V335" i="3"/>
  <c r="U335" i="3"/>
  <c r="J335" i="3"/>
  <c r="I335" i="3"/>
  <c r="H335" i="3"/>
  <c r="V334" i="3"/>
  <c r="U334" i="3"/>
  <c r="J334" i="3"/>
  <c r="I334" i="3"/>
  <c r="H334" i="3"/>
  <c r="V333" i="3"/>
  <c r="U333" i="3"/>
  <c r="J333" i="3"/>
  <c r="I333" i="3"/>
  <c r="H333" i="3"/>
  <c r="V332" i="3"/>
  <c r="U332" i="3"/>
  <c r="J332" i="3"/>
  <c r="I332" i="3"/>
  <c r="H332" i="3"/>
  <c r="V331" i="3"/>
  <c r="U331" i="3"/>
  <c r="J331" i="3"/>
  <c r="I331" i="3"/>
  <c r="H331" i="3"/>
  <c r="V330" i="3"/>
  <c r="U330" i="3"/>
  <c r="J330" i="3"/>
  <c r="I330" i="3"/>
  <c r="H330" i="3"/>
  <c r="V329" i="3"/>
  <c r="U329" i="3"/>
  <c r="J329" i="3"/>
  <c r="I329" i="3"/>
  <c r="H329" i="3"/>
  <c r="V328" i="3"/>
  <c r="U328" i="3"/>
  <c r="J328" i="3"/>
  <c r="I328" i="3"/>
  <c r="H328" i="3"/>
  <c r="V327" i="3"/>
  <c r="U327" i="3"/>
  <c r="J327" i="3"/>
  <c r="I327" i="3"/>
  <c r="H327" i="3"/>
  <c r="V326" i="3"/>
  <c r="U326" i="3"/>
  <c r="J326" i="3"/>
  <c r="I326" i="3"/>
  <c r="H326" i="3"/>
  <c r="V325" i="3"/>
  <c r="U325" i="3"/>
  <c r="J325" i="3"/>
  <c r="I325" i="3"/>
  <c r="H325" i="3"/>
  <c r="V324" i="3"/>
  <c r="U324" i="3"/>
  <c r="J324" i="3"/>
  <c r="I324" i="3"/>
  <c r="H324" i="3"/>
  <c r="V323" i="3"/>
  <c r="U323" i="3"/>
  <c r="J323" i="3"/>
  <c r="I323" i="3"/>
  <c r="H323" i="3"/>
  <c r="V322" i="3"/>
  <c r="U322" i="3"/>
  <c r="J322" i="3"/>
  <c r="I322" i="3"/>
  <c r="H322" i="3"/>
  <c r="V321" i="3"/>
  <c r="U321" i="3"/>
  <c r="J321" i="3"/>
  <c r="I321" i="3"/>
  <c r="H321" i="3"/>
  <c r="V320" i="3"/>
  <c r="U320" i="3"/>
  <c r="J320" i="3"/>
  <c r="I320" i="3"/>
  <c r="H320" i="3"/>
  <c r="V319" i="3"/>
  <c r="U319" i="3"/>
  <c r="J319" i="3"/>
  <c r="I319" i="3"/>
  <c r="H319" i="3"/>
  <c r="V318" i="3"/>
  <c r="U318" i="3"/>
  <c r="J318" i="3"/>
  <c r="I318" i="3"/>
  <c r="H318" i="3"/>
  <c r="V317" i="3"/>
  <c r="U317" i="3"/>
  <c r="J317" i="3"/>
  <c r="I317" i="3"/>
  <c r="H317" i="3"/>
  <c r="V316" i="3"/>
  <c r="U316" i="3"/>
  <c r="J316" i="3"/>
  <c r="I316" i="3"/>
  <c r="H316" i="3"/>
  <c r="Y315" i="3"/>
  <c r="V315" i="3"/>
  <c r="U315" i="3"/>
  <c r="J315" i="3"/>
  <c r="I315" i="3"/>
  <c r="H315" i="3"/>
  <c r="V314" i="3"/>
  <c r="U314" i="3"/>
  <c r="J314" i="3"/>
  <c r="I314" i="3"/>
  <c r="H314" i="3"/>
  <c r="V313" i="3"/>
  <c r="U313" i="3"/>
  <c r="J313" i="3"/>
  <c r="I313" i="3"/>
  <c r="H313" i="3"/>
  <c r="V312" i="3"/>
  <c r="U312" i="3"/>
  <c r="J312" i="3"/>
  <c r="I312" i="3"/>
  <c r="H312" i="3"/>
  <c r="V311" i="3"/>
  <c r="U311" i="3"/>
  <c r="J311" i="3"/>
  <c r="I311" i="3"/>
  <c r="H311" i="3"/>
  <c r="V310" i="3"/>
  <c r="U310" i="3"/>
  <c r="J310" i="3"/>
  <c r="I310" i="3"/>
  <c r="H310" i="3"/>
  <c r="V309" i="3"/>
  <c r="U309" i="3"/>
  <c r="J309" i="3"/>
  <c r="I309" i="3"/>
  <c r="H309" i="3"/>
  <c r="V308" i="3"/>
  <c r="U308" i="3"/>
  <c r="J308" i="3"/>
  <c r="I308" i="3"/>
  <c r="H308" i="3"/>
  <c r="V307" i="3"/>
  <c r="U307" i="3"/>
  <c r="J307" i="3"/>
  <c r="I307" i="3"/>
  <c r="H307" i="3"/>
  <c r="V306" i="3"/>
  <c r="U306" i="3"/>
  <c r="J306" i="3"/>
  <c r="I306" i="3"/>
  <c r="H306" i="3"/>
  <c r="V305" i="3"/>
  <c r="U305" i="3"/>
  <c r="J305" i="3"/>
  <c r="I305" i="3"/>
  <c r="H305" i="3"/>
  <c r="V304" i="3"/>
  <c r="U304" i="3"/>
  <c r="J304" i="3"/>
  <c r="I304" i="3"/>
  <c r="H304" i="3"/>
  <c r="V303" i="3"/>
  <c r="U303" i="3"/>
  <c r="J303" i="3"/>
  <c r="I303" i="3"/>
  <c r="H303" i="3"/>
  <c r="V302" i="3"/>
  <c r="U302" i="3"/>
  <c r="J302" i="3"/>
  <c r="I302" i="3"/>
  <c r="H302" i="3"/>
  <c r="V301" i="3"/>
  <c r="U301" i="3"/>
  <c r="J301" i="3"/>
  <c r="I301" i="3"/>
  <c r="H301" i="3"/>
  <c r="V300" i="3"/>
  <c r="U300" i="3"/>
  <c r="J300" i="3"/>
  <c r="I300" i="3"/>
  <c r="H300" i="3"/>
  <c r="V299" i="3"/>
  <c r="U299" i="3"/>
  <c r="J299" i="3"/>
  <c r="I299" i="3"/>
  <c r="H299" i="3"/>
  <c r="V298" i="3"/>
  <c r="U298" i="3"/>
  <c r="J298" i="3"/>
  <c r="I298" i="3"/>
  <c r="H298" i="3"/>
  <c r="V297" i="3"/>
  <c r="U297" i="3"/>
  <c r="J297" i="3"/>
  <c r="I297" i="3"/>
  <c r="H297" i="3"/>
  <c r="V296" i="3"/>
  <c r="U296" i="3"/>
  <c r="J296" i="3"/>
  <c r="I296" i="3"/>
  <c r="H296" i="3"/>
  <c r="V295" i="3"/>
  <c r="U295" i="3"/>
  <c r="J295" i="3"/>
  <c r="I295" i="3"/>
  <c r="H295" i="3"/>
  <c r="V294" i="3"/>
  <c r="U294" i="3"/>
  <c r="J294" i="3"/>
  <c r="I294" i="3"/>
  <c r="H294" i="3"/>
  <c r="V293" i="3"/>
  <c r="U293" i="3"/>
  <c r="J293" i="3"/>
  <c r="I293" i="3"/>
  <c r="H293" i="3"/>
  <c r="V292" i="3"/>
  <c r="U292" i="3"/>
  <c r="J292" i="3"/>
  <c r="I292" i="3"/>
  <c r="H292" i="3"/>
  <c r="V291" i="3"/>
  <c r="U291" i="3"/>
  <c r="J291" i="3"/>
  <c r="I291" i="3"/>
  <c r="H291" i="3"/>
  <c r="V290" i="3"/>
  <c r="U290" i="3"/>
  <c r="J290" i="3"/>
  <c r="I290" i="3"/>
  <c r="H290" i="3"/>
  <c r="V289" i="3"/>
  <c r="U289" i="3"/>
  <c r="J289" i="3"/>
  <c r="I289" i="3"/>
  <c r="H289" i="3"/>
  <c r="V288" i="3"/>
  <c r="U288" i="3"/>
  <c r="J288" i="3"/>
  <c r="I288" i="3"/>
  <c r="H288" i="3"/>
  <c r="V287" i="3"/>
  <c r="U287" i="3"/>
  <c r="J287" i="3"/>
  <c r="I287" i="3"/>
  <c r="H287" i="3"/>
  <c r="V286" i="3"/>
  <c r="U286" i="3"/>
  <c r="J286" i="3"/>
  <c r="I286" i="3"/>
  <c r="H286" i="3"/>
  <c r="V285" i="3"/>
  <c r="U285" i="3"/>
  <c r="J285" i="3"/>
  <c r="I285" i="3"/>
  <c r="H285" i="3"/>
  <c r="V284" i="3"/>
  <c r="U284" i="3"/>
  <c r="J284" i="3"/>
  <c r="I284" i="3"/>
  <c r="H284" i="3"/>
  <c r="V283" i="3"/>
  <c r="U283" i="3"/>
  <c r="J283" i="3"/>
  <c r="I283" i="3"/>
  <c r="H283" i="3"/>
  <c r="V282" i="3"/>
  <c r="U282" i="3"/>
  <c r="J282" i="3"/>
  <c r="I282" i="3"/>
  <c r="H282" i="3"/>
  <c r="V281" i="3"/>
  <c r="U281" i="3"/>
  <c r="J281" i="3"/>
  <c r="I281" i="3"/>
  <c r="H281" i="3"/>
  <c r="V280" i="3"/>
  <c r="U280" i="3"/>
  <c r="J280" i="3"/>
  <c r="I280" i="3"/>
  <c r="H280" i="3"/>
  <c r="V279" i="3"/>
  <c r="U279" i="3"/>
  <c r="J279" i="3"/>
  <c r="I279" i="3"/>
  <c r="H279" i="3"/>
  <c r="V278" i="3"/>
  <c r="U278" i="3"/>
  <c r="J278" i="3"/>
  <c r="I278" i="3"/>
  <c r="H278" i="3"/>
  <c r="V277" i="3"/>
  <c r="U277" i="3"/>
  <c r="J277" i="3"/>
  <c r="I277" i="3"/>
  <c r="H277" i="3"/>
  <c r="V276" i="3"/>
  <c r="U276" i="3"/>
  <c r="J276" i="3"/>
  <c r="I276" i="3"/>
  <c r="H276" i="3"/>
  <c r="V275" i="3"/>
  <c r="U275" i="3"/>
  <c r="J275" i="3"/>
  <c r="I275" i="3"/>
  <c r="H275" i="3"/>
  <c r="V274" i="3"/>
  <c r="U274" i="3"/>
  <c r="J274" i="3"/>
  <c r="I274" i="3"/>
  <c r="H274" i="3"/>
  <c r="V273" i="3"/>
  <c r="U273" i="3"/>
  <c r="J273" i="3"/>
  <c r="I273" i="3"/>
  <c r="H273" i="3"/>
  <c r="V272" i="3"/>
  <c r="U272" i="3"/>
  <c r="J272" i="3"/>
  <c r="I272" i="3"/>
  <c r="H272" i="3"/>
  <c r="V271" i="3"/>
  <c r="U271" i="3"/>
  <c r="J271" i="3"/>
  <c r="I271" i="3"/>
  <c r="H271" i="3"/>
  <c r="V270" i="3"/>
  <c r="U270" i="3"/>
  <c r="J270" i="3"/>
  <c r="I270" i="3"/>
  <c r="H270" i="3"/>
  <c r="V269" i="3"/>
  <c r="U269" i="3"/>
  <c r="J269" i="3"/>
  <c r="I269" i="3"/>
  <c r="H269" i="3"/>
  <c r="V268" i="3"/>
  <c r="U268" i="3"/>
  <c r="J268" i="3"/>
  <c r="I268" i="3"/>
  <c r="H268" i="3"/>
  <c r="V267" i="3"/>
  <c r="U267" i="3"/>
  <c r="J267" i="3"/>
  <c r="I267" i="3"/>
  <c r="H267" i="3"/>
  <c r="V266" i="3"/>
  <c r="U266" i="3"/>
  <c r="J266" i="3"/>
  <c r="I266" i="3"/>
  <c r="H266" i="3"/>
  <c r="V265" i="3"/>
  <c r="U265" i="3"/>
  <c r="J265" i="3"/>
  <c r="I265" i="3"/>
  <c r="H265" i="3"/>
  <c r="V264" i="3"/>
  <c r="U264" i="3"/>
  <c r="J264" i="3"/>
  <c r="I264" i="3"/>
  <c r="H264" i="3"/>
  <c r="V263" i="3"/>
  <c r="U263" i="3"/>
  <c r="J263" i="3"/>
  <c r="I263" i="3"/>
  <c r="H263" i="3"/>
  <c r="V262" i="3"/>
  <c r="U262" i="3"/>
  <c r="J262" i="3"/>
  <c r="I262" i="3"/>
  <c r="H262" i="3"/>
  <c r="V261" i="3"/>
  <c r="U261" i="3"/>
  <c r="J261" i="3"/>
  <c r="I261" i="3"/>
  <c r="H261" i="3"/>
  <c r="V260" i="3"/>
  <c r="U260" i="3"/>
  <c r="J260" i="3"/>
  <c r="I260" i="3"/>
  <c r="H260" i="3"/>
  <c r="V259" i="3"/>
  <c r="U259" i="3"/>
  <c r="J259" i="3"/>
  <c r="I259" i="3"/>
  <c r="H259" i="3"/>
  <c r="V258" i="3"/>
  <c r="U258" i="3"/>
  <c r="J258" i="3"/>
  <c r="I258" i="3"/>
  <c r="H258" i="3"/>
  <c r="V257" i="3"/>
  <c r="U257" i="3"/>
  <c r="J257" i="3"/>
  <c r="I257" i="3"/>
  <c r="H257" i="3"/>
  <c r="V256" i="3"/>
  <c r="U256" i="3"/>
  <c r="J256" i="3"/>
  <c r="I256" i="3"/>
  <c r="H256" i="3"/>
  <c r="V255" i="3"/>
  <c r="U255" i="3"/>
  <c r="J255" i="3"/>
  <c r="I255" i="3"/>
  <c r="H255" i="3"/>
  <c r="V254" i="3"/>
  <c r="U254" i="3"/>
  <c r="J254" i="3"/>
  <c r="I254" i="3"/>
  <c r="H254" i="3"/>
  <c r="V253" i="3"/>
  <c r="U253" i="3"/>
  <c r="J253" i="3"/>
  <c r="I253" i="3"/>
  <c r="H253" i="3"/>
  <c r="V252" i="3"/>
  <c r="U252" i="3"/>
  <c r="J252" i="3"/>
  <c r="I252" i="3"/>
  <c r="H252" i="3"/>
  <c r="V251" i="3"/>
  <c r="U251" i="3"/>
  <c r="J251" i="3"/>
  <c r="I251" i="3"/>
  <c r="H251" i="3"/>
  <c r="V250" i="3"/>
  <c r="U250" i="3"/>
  <c r="J250" i="3"/>
  <c r="I250" i="3"/>
  <c r="H250" i="3"/>
  <c r="V249" i="3"/>
  <c r="U249" i="3"/>
  <c r="J249" i="3"/>
  <c r="I249" i="3"/>
  <c r="H249" i="3"/>
  <c r="V248" i="3"/>
  <c r="U248" i="3"/>
  <c r="J248" i="3"/>
  <c r="I248" i="3"/>
  <c r="H248" i="3"/>
  <c r="V247" i="3"/>
  <c r="U247" i="3"/>
  <c r="J247" i="3"/>
  <c r="I247" i="3"/>
  <c r="H247" i="3"/>
  <c r="V246" i="3"/>
  <c r="U246" i="3"/>
  <c r="J246" i="3"/>
  <c r="I246" i="3"/>
  <c r="H246" i="3"/>
  <c r="V245" i="3"/>
  <c r="U245" i="3"/>
  <c r="J245" i="3"/>
  <c r="I245" i="3"/>
  <c r="H245" i="3"/>
  <c r="V244" i="3"/>
  <c r="U244" i="3"/>
  <c r="J244" i="3"/>
  <c r="I244" i="3"/>
  <c r="H244" i="3"/>
  <c r="V243" i="3"/>
  <c r="U243" i="3"/>
  <c r="J243" i="3"/>
  <c r="I243" i="3"/>
  <c r="H243" i="3"/>
  <c r="V242" i="3"/>
  <c r="U242" i="3"/>
  <c r="J242" i="3"/>
  <c r="I242" i="3"/>
  <c r="H242" i="3"/>
  <c r="V241" i="3"/>
  <c r="U241" i="3"/>
  <c r="J241" i="3"/>
  <c r="I241" i="3"/>
  <c r="H241" i="3"/>
  <c r="V240" i="3"/>
  <c r="U240" i="3"/>
  <c r="J240" i="3"/>
  <c r="I240" i="3"/>
  <c r="H240" i="3"/>
  <c r="V239" i="3"/>
  <c r="U239" i="3"/>
  <c r="J239" i="3"/>
  <c r="I239" i="3"/>
  <c r="H239" i="3"/>
  <c r="V238" i="3"/>
  <c r="U238" i="3"/>
  <c r="J238" i="3"/>
  <c r="I238" i="3"/>
  <c r="H238" i="3"/>
  <c r="V237" i="3"/>
  <c r="U237" i="3"/>
  <c r="J237" i="3"/>
  <c r="I237" i="3"/>
  <c r="H237" i="3"/>
  <c r="V236" i="3"/>
  <c r="U236" i="3"/>
  <c r="J236" i="3"/>
  <c r="I236" i="3"/>
  <c r="H236" i="3"/>
  <c r="V235" i="3"/>
  <c r="U235" i="3"/>
  <c r="J235" i="3"/>
  <c r="I235" i="3"/>
  <c r="H235" i="3"/>
  <c r="V234" i="3"/>
  <c r="U234" i="3"/>
  <c r="J234" i="3"/>
  <c r="I234" i="3"/>
  <c r="H234" i="3"/>
  <c r="V233" i="3"/>
  <c r="U233" i="3"/>
  <c r="J233" i="3"/>
  <c r="I233" i="3"/>
  <c r="H233" i="3"/>
  <c r="V232" i="3"/>
  <c r="U232" i="3"/>
  <c r="J232" i="3"/>
  <c r="I232" i="3"/>
  <c r="H232" i="3"/>
  <c r="V231" i="3"/>
  <c r="U231" i="3"/>
  <c r="J231" i="3"/>
  <c r="I231" i="3"/>
  <c r="H231" i="3"/>
  <c r="V230" i="3"/>
  <c r="U230" i="3"/>
  <c r="J230" i="3"/>
  <c r="I230" i="3"/>
  <c r="H230" i="3"/>
  <c r="V229" i="3"/>
  <c r="U229" i="3"/>
  <c r="J229" i="3"/>
  <c r="I229" i="3"/>
  <c r="H229" i="3"/>
  <c r="V228" i="3"/>
  <c r="U228" i="3"/>
  <c r="J228" i="3"/>
  <c r="I228" i="3"/>
  <c r="H228" i="3"/>
  <c r="V227" i="3"/>
  <c r="U227" i="3"/>
  <c r="J227" i="3"/>
  <c r="I227" i="3"/>
  <c r="H227" i="3"/>
  <c r="V226" i="3"/>
  <c r="U226" i="3"/>
  <c r="J226" i="3"/>
  <c r="I226" i="3"/>
  <c r="H226" i="3"/>
  <c r="V225" i="3"/>
  <c r="U225" i="3"/>
  <c r="J225" i="3"/>
  <c r="I225" i="3"/>
  <c r="H225" i="3"/>
  <c r="V224" i="3"/>
  <c r="U224" i="3"/>
  <c r="J224" i="3"/>
  <c r="I224" i="3"/>
  <c r="H224" i="3"/>
  <c r="V223" i="3"/>
  <c r="U223" i="3"/>
  <c r="J223" i="3"/>
  <c r="I223" i="3"/>
  <c r="H223" i="3"/>
  <c r="V222" i="3"/>
  <c r="U222" i="3"/>
  <c r="J222" i="3"/>
  <c r="I222" i="3"/>
  <c r="H222" i="3"/>
  <c r="V221" i="3"/>
  <c r="U221" i="3"/>
  <c r="J221" i="3"/>
  <c r="I221" i="3"/>
  <c r="H221" i="3"/>
  <c r="V220" i="3"/>
  <c r="U220" i="3"/>
  <c r="J220" i="3"/>
  <c r="I220" i="3"/>
  <c r="H220" i="3"/>
  <c r="V219" i="3"/>
  <c r="U219" i="3"/>
  <c r="J219" i="3"/>
  <c r="I219" i="3"/>
  <c r="H219" i="3"/>
  <c r="V218" i="3"/>
  <c r="U218" i="3"/>
  <c r="J218" i="3"/>
  <c r="I218" i="3"/>
  <c r="H218" i="3"/>
  <c r="V217" i="3"/>
  <c r="U217" i="3"/>
  <c r="J217" i="3"/>
  <c r="I217" i="3"/>
  <c r="H217" i="3"/>
  <c r="V216" i="3"/>
  <c r="U216" i="3"/>
  <c r="J216" i="3"/>
  <c r="I216" i="3"/>
  <c r="H216" i="3"/>
  <c r="V215" i="3"/>
  <c r="U215" i="3"/>
  <c r="J215" i="3"/>
  <c r="I215" i="3"/>
  <c r="H215" i="3"/>
  <c r="V214" i="3"/>
  <c r="U214" i="3"/>
  <c r="J214" i="3"/>
  <c r="I214" i="3"/>
  <c r="H214" i="3"/>
  <c r="V213" i="3"/>
  <c r="U213" i="3"/>
  <c r="J213" i="3"/>
  <c r="I213" i="3"/>
  <c r="H213" i="3"/>
  <c r="V212" i="3"/>
  <c r="U212" i="3"/>
  <c r="J212" i="3"/>
  <c r="I212" i="3"/>
  <c r="H212" i="3"/>
  <c r="V211" i="3"/>
  <c r="U211" i="3"/>
  <c r="J211" i="3"/>
  <c r="I211" i="3"/>
  <c r="H211" i="3"/>
  <c r="V210" i="3"/>
  <c r="U210" i="3"/>
  <c r="J210" i="3"/>
  <c r="I210" i="3"/>
  <c r="H210" i="3"/>
  <c r="V209" i="3"/>
  <c r="U209" i="3"/>
  <c r="J209" i="3"/>
  <c r="I209" i="3"/>
  <c r="H209" i="3"/>
  <c r="V208" i="3"/>
  <c r="U208" i="3"/>
  <c r="J208" i="3"/>
  <c r="I208" i="3"/>
  <c r="H208" i="3"/>
  <c r="V207" i="3"/>
  <c r="U207" i="3"/>
  <c r="J207" i="3"/>
  <c r="I207" i="3"/>
  <c r="H207" i="3"/>
  <c r="V206" i="3"/>
  <c r="U206" i="3"/>
  <c r="J206" i="3"/>
  <c r="I206" i="3"/>
  <c r="H206" i="3"/>
  <c r="V205" i="3"/>
  <c r="U205" i="3"/>
  <c r="J205" i="3"/>
  <c r="I205" i="3"/>
  <c r="H205" i="3"/>
  <c r="V204" i="3"/>
  <c r="U204" i="3"/>
  <c r="J204" i="3"/>
  <c r="I204" i="3"/>
  <c r="H204" i="3"/>
  <c r="V203" i="3"/>
  <c r="U203" i="3"/>
  <c r="J203" i="3"/>
  <c r="I203" i="3"/>
  <c r="H203" i="3"/>
  <c r="V202" i="3"/>
  <c r="U202" i="3"/>
  <c r="J202" i="3"/>
  <c r="I202" i="3"/>
  <c r="H202" i="3"/>
  <c r="V201" i="3"/>
  <c r="U201" i="3"/>
  <c r="J201" i="3"/>
  <c r="I201" i="3"/>
  <c r="H201" i="3"/>
  <c r="V200" i="3"/>
  <c r="U200" i="3"/>
  <c r="J200" i="3"/>
  <c r="I200" i="3"/>
  <c r="H200" i="3"/>
  <c r="V199" i="3"/>
  <c r="U199" i="3"/>
  <c r="J199" i="3"/>
  <c r="I199" i="3"/>
  <c r="H199" i="3"/>
  <c r="V198" i="3"/>
  <c r="U198" i="3"/>
  <c r="J198" i="3"/>
  <c r="I198" i="3"/>
  <c r="H198" i="3"/>
  <c r="V197" i="3"/>
  <c r="U197" i="3"/>
  <c r="J197" i="3"/>
  <c r="I197" i="3"/>
  <c r="H197" i="3"/>
  <c r="V196" i="3"/>
  <c r="U196" i="3"/>
  <c r="J196" i="3"/>
  <c r="I196" i="3"/>
  <c r="H196" i="3"/>
  <c r="V195" i="3"/>
  <c r="U195" i="3"/>
  <c r="J195" i="3"/>
  <c r="I195" i="3"/>
  <c r="H195" i="3"/>
  <c r="V194" i="3"/>
  <c r="U194" i="3"/>
  <c r="J194" i="3"/>
  <c r="I194" i="3"/>
  <c r="H194" i="3"/>
  <c r="V193" i="3"/>
  <c r="U193" i="3"/>
  <c r="J193" i="3"/>
  <c r="I193" i="3"/>
  <c r="H193" i="3"/>
  <c r="V192" i="3"/>
  <c r="U192" i="3"/>
  <c r="J192" i="3"/>
  <c r="I192" i="3"/>
  <c r="H192" i="3"/>
  <c r="V191" i="3"/>
  <c r="U191" i="3"/>
  <c r="J191" i="3"/>
  <c r="I191" i="3"/>
  <c r="H191" i="3"/>
  <c r="V190" i="3"/>
  <c r="U190" i="3"/>
  <c r="J190" i="3"/>
  <c r="I190" i="3"/>
  <c r="H190" i="3"/>
  <c r="V189" i="3"/>
  <c r="U189" i="3"/>
  <c r="J189" i="3"/>
  <c r="I189" i="3"/>
  <c r="H189" i="3"/>
  <c r="V188" i="3"/>
  <c r="U188" i="3"/>
  <c r="J188" i="3"/>
  <c r="I188" i="3"/>
  <c r="H188" i="3"/>
  <c r="V187" i="3"/>
  <c r="U187" i="3"/>
  <c r="J187" i="3"/>
  <c r="I187" i="3"/>
  <c r="H187" i="3"/>
  <c r="V186" i="3"/>
  <c r="U186" i="3"/>
  <c r="J186" i="3"/>
  <c r="I186" i="3"/>
  <c r="H186" i="3"/>
  <c r="V185" i="3"/>
  <c r="U185" i="3"/>
  <c r="J185" i="3"/>
  <c r="I185" i="3"/>
  <c r="H185" i="3"/>
  <c r="V184" i="3"/>
  <c r="U184" i="3"/>
  <c r="J184" i="3"/>
  <c r="I184" i="3"/>
  <c r="H184" i="3"/>
  <c r="V183" i="3"/>
  <c r="U183" i="3"/>
  <c r="J183" i="3"/>
  <c r="I183" i="3"/>
  <c r="H183" i="3"/>
  <c r="V182" i="3"/>
  <c r="U182" i="3"/>
  <c r="J182" i="3"/>
  <c r="I182" i="3"/>
  <c r="H182" i="3"/>
  <c r="V181" i="3"/>
  <c r="U181" i="3"/>
  <c r="J181" i="3"/>
  <c r="I181" i="3"/>
  <c r="H181" i="3"/>
  <c r="V180" i="3"/>
  <c r="U180" i="3"/>
  <c r="J180" i="3"/>
  <c r="I180" i="3"/>
  <c r="H180" i="3"/>
  <c r="V179" i="3"/>
  <c r="U179" i="3"/>
  <c r="J179" i="3"/>
  <c r="I179" i="3"/>
  <c r="H179" i="3"/>
  <c r="V178" i="3"/>
  <c r="U178" i="3"/>
  <c r="J178" i="3"/>
  <c r="I178" i="3"/>
  <c r="H178" i="3"/>
  <c r="V177" i="3"/>
  <c r="U177" i="3"/>
  <c r="J177" i="3"/>
  <c r="I177" i="3"/>
  <c r="H177" i="3"/>
  <c r="V176" i="3"/>
  <c r="U176" i="3"/>
  <c r="J176" i="3"/>
  <c r="I176" i="3"/>
  <c r="H176" i="3"/>
  <c r="V175" i="3"/>
  <c r="U175" i="3"/>
  <c r="J175" i="3"/>
  <c r="I175" i="3"/>
  <c r="H175" i="3"/>
  <c r="V174" i="3"/>
  <c r="U174" i="3"/>
  <c r="J174" i="3"/>
  <c r="I174" i="3"/>
  <c r="H174" i="3"/>
  <c r="V173" i="3"/>
  <c r="U173" i="3"/>
  <c r="J173" i="3"/>
  <c r="I173" i="3"/>
  <c r="H173" i="3"/>
  <c r="V172" i="3"/>
  <c r="U172" i="3"/>
  <c r="J172" i="3"/>
  <c r="I172" i="3"/>
  <c r="H172" i="3"/>
  <c r="V171" i="3"/>
  <c r="U171" i="3"/>
  <c r="J171" i="3"/>
  <c r="I171" i="3"/>
  <c r="H171" i="3"/>
  <c r="V170" i="3"/>
  <c r="U170" i="3"/>
  <c r="J170" i="3"/>
  <c r="I170" i="3"/>
  <c r="H170" i="3"/>
  <c r="V169" i="3"/>
  <c r="U169" i="3"/>
  <c r="J169" i="3"/>
  <c r="I169" i="3"/>
  <c r="H169" i="3"/>
  <c r="V168" i="3"/>
  <c r="U168" i="3"/>
  <c r="J168" i="3"/>
  <c r="I168" i="3"/>
  <c r="H168" i="3"/>
  <c r="V167" i="3"/>
  <c r="U167" i="3"/>
  <c r="J167" i="3"/>
  <c r="I167" i="3"/>
  <c r="H167" i="3"/>
  <c r="V166" i="3"/>
  <c r="U166" i="3"/>
  <c r="J166" i="3"/>
  <c r="I166" i="3"/>
  <c r="H166" i="3"/>
  <c r="V165" i="3"/>
  <c r="U165" i="3"/>
  <c r="J165" i="3"/>
  <c r="I165" i="3"/>
  <c r="H165" i="3"/>
  <c r="V164" i="3"/>
  <c r="U164" i="3"/>
  <c r="J164" i="3"/>
  <c r="I164" i="3"/>
  <c r="H164" i="3"/>
  <c r="V163" i="3"/>
  <c r="U163" i="3"/>
  <c r="J163" i="3"/>
  <c r="I163" i="3"/>
  <c r="H163" i="3"/>
  <c r="V162" i="3"/>
  <c r="U162" i="3"/>
  <c r="J162" i="3"/>
  <c r="I162" i="3"/>
  <c r="H162" i="3"/>
  <c r="V161" i="3"/>
  <c r="U161" i="3"/>
  <c r="J161" i="3"/>
  <c r="I161" i="3"/>
  <c r="H161" i="3"/>
  <c r="V160" i="3"/>
  <c r="U160" i="3"/>
  <c r="J160" i="3"/>
  <c r="I160" i="3"/>
  <c r="H160" i="3"/>
  <c r="V159" i="3"/>
  <c r="U159" i="3"/>
  <c r="J159" i="3"/>
  <c r="I159" i="3"/>
  <c r="H159" i="3"/>
  <c r="V158" i="3"/>
  <c r="U158" i="3"/>
  <c r="J158" i="3"/>
  <c r="I158" i="3"/>
  <c r="H158" i="3"/>
  <c r="V157" i="3"/>
  <c r="U157" i="3"/>
  <c r="J157" i="3"/>
  <c r="I157" i="3"/>
  <c r="H157" i="3"/>
  <c r="V156" i="3"/>
  <c r="U156" i="3"/>
  <c r="J156" i="3"/>
  <c r="I156" i="3"/>
  <c r="H156" i="3"/>
  <c r="V155" i="3"/>
  <c r="U155" i="3"/>
  <c r="J155" i="3"/>
  <c r="I155" i="3"/>
  <c r="H155" i="3"/>
  <c r="V154" i="3"/>
  <c r="U154" i="3"/>
  <c r="J154" i="3"/>
  <c r="I154" i="3"/>
  <c r="H154" i="3"/>
  <c r="V153" i="3"/>
  <c r="U153" i="3"/>
  <c r="J153" i="3"/>
  <c r="I153" i="3"/>
  <c r="H153" i="3"/>
  <c r="V152" i="3"/>
  <c r="U152" i="3"/>
  <c r="J152" i="3"/>
  <c r="I152" i="3"/>
  <c r="H152" i="3"/>
  <c r="V151" i="3"/>
  <c r="U151" i="3"/>
  <c r="J151" i="3"/>
  <c r="I151" i="3"/>
  <c r="H151" i="3"/>
  <c r="V150" i="3"/>
  <c r="U150" i="3"/>
  <c r="J150" i="3"/>
  <c r="I150" i="3"/>
  <c r="H150" i="3"/>
  <c r="V149" i="3"/>
  <c r="U149" i="3"/>
  <c r="J149" i="3"/>
  <c r="I149" i="3"/>
  <c r="H149" i="3"/>
  <c r="V148" i="3"/>
  <c r="U148" i="3"/>
  <c r="J148" i="3"/>
  <c r="I148" i="3"/>
  <c r="H148" i="3"/>
  <c r="V147" i="3"/>
  <c r="U147" i="3"/>
  <c r="J147" i="3"/>
  <c r="I147" i="3"/>
  <c r="H147" i="3"/>
  <c r="V146" i="3"/>
  <c r="U146" i="3"/>
  <c r="J146" i="3"/>
  <c r="I146" i="3"/>
  <c r="H146" i="3"/>
  <c r="V145" i="3"/>
  <c r="U145" i="3"/>
  <c r="J145" i="3"/>
  <c r="I145" i="3"/>
  <c r="H145" i="3"/>
  <c r="V144" i="3"/>
  <c r="U144" i="3"/>
  <c r="J144" i="3"/>
  <c r="I144" i="3"/>
  <c r="H144" i="3"/>
  <c r="V143" i="3"/>
  <c r="U143" i="3"/>
  <c r="J143" i="3"/>
  <c r="I143" i="3"/>
  <c r="H143" i="3"/>
  <c r="V142" i="3"/>
  <c r="U142" i="3"/>
  <c r="J142" i="3"/>
  <c r="I142" i="3"/>
  <c r="H142" i="3"/>
  <c r="V141" i="3"/>
  <c r="U141" i="3"/>
  <c r="J141" i="3"/>
  <c r="I141" i="3"/>
  <c r="H141" i="3"/>
  <c r="V140" i="3"/>
  <c r="U140" i="3"/>
  <c r="J140" i="3"/>
  <c r="I140" i="3"/>
  <c r="H140" i="3"/>
  <c r="V139" i="3"/>
  <c r="U139" i="3"/>
  <c r="J139" i="3"/>
  <c r="I139" i="3"/>
  <c r="H139" i="3"/>
  <c r="V138" i="3"/>
  <c r="U138" i="3"/>
  <c r="J138" i="3"/>
  <c r="I138" i="3"/>
  <c r="H138" i="3"/>
  <c r="V137" i="3"/>
  <c r="U137" i="3"/>
  <c r="J137" i="3"/>
  <c r="I137" i="3"/>
  <c r="H137" i="3"/>
  <c r="V136" i="3"/>
  <c r="U136" i="3"/>
  <c r="J136" i="3"/>
  <c r="I136" i="3"/>
  <c r="H136" i="3"/>
  <c r="V135" i="3"/>
  <c r="U135" i="3"/>
  <c r="J135" i="3"/>
  <c r="I135" i="3"/>
  <c r="H135" i="3"/>
  <c r="V134" i="3"/>
  <c r="U134" i="3"/>
  <c r="J134" i="3"/>
  <c r="I134" i="3"/>
  <c r="H134" i="3"/>
  <c r="V133" i="3"/>
  <c r="U133" i="3"/>
  <c r="J133" i="3"/>
  <c r="I133" i="3"/>
  <c r="H133" i="3"/>
  <c r="V132" i="3"/>
  <c r="U132" i="3"/>
  <c r="J132" i="3"/>
  <c r="I132" i="3"/>
  <c r="H132" i="3"/>
  <c r="V131" i="3"/>
  <c r="U131" i="3"/>
  <c r="J131" i="3"/>
  <c r="I131" i="3"/>
  <c r="H131" i="3"/>
  <c r="V130" i="3"/>
  <c r="U130" i="3"/>
  <c r="J130" i="3"/>
  <c r="I130" i="3"/>
  <c r="H130" i="3"/>
  <c r="V129" i="3"/>
  <c r="U129" i="3"/>
  <c r="J129" i="3"/>
  <c r="I129" i="3"/>
  <c r="H129" i="3"/>
  <c r="V128" i="3"/>
  <c r="U128" i="3"/>
  <c r="J128" i="3"/>
  <c r="I128" i="3"/>
  <c r="H128" i="3"/>
  <c r="V127" i="3"/>
  <c r="U127" i="3"/>
  <c r="J127" i="3"/>
  <c r="I127" i="3"/>
  <c r="H127" i="3"/>
  <c r="V126" i="3"/>
  <c r="U126" i="3"/>
  <c r="J126" i="3"/>
  <c r="I126" i="3"/>
  <c r="H126" i="3"/>
  <c r="V125" i="3"/>
  <c r="U125" i="3"/>
  <c r="J125" i="3"/>
  <c r="I125" i="3"/>
  <c r="H125" i="3"/>
  <c r="V124" i="3"/>
  <c r="U124" i="3"/>
  <c r="J124" i="3"/>
  <c r="I124" i="3"/>
  <c r="H124" i="3"/>
  <c r="V123" i="3"/>
  <c r="U123" i="3"/>
  <c r="J123" i="3"/>
  <c r="I123" i="3"/>
  <c r="H123" i="3"/>
  <c r="V122" i="3"/>
  <c r="U122" i="3"/>
  <c r="J122" i="3"/>
  <c r="I122" i="3"/>
  <c r="H122" i="3"/>
  <c r="V121" i="3"/>
  <c r="U121" i="3"/>
  <c r="J121" i="3"/>
  <c r="I121" i="3"/>
  <c r="H121" i="3"/>
  <c r="V120" i="3"/>
  <c r="U120" i="3"/>
  <c r="J120" i="3"/>
  <c r="I120" i="3"/>
  <c r="H120" i="3"/>
  <c r="V119" i="3"/>
  <c r="U119" i="3"/>
  <c r="J119" i="3"/>
  <c r="I119" i="3"/>
  <c r="H119" i="3"/>
  <c r="V118" i="3"/>
  <c r="U118" i="3"/>
  <c r="J118" i="3"/>
  <c r="I118" i="3"/>
  <c r="H118" i="3"/>
  <c r="V117" i="3"/>
  <c r="U117" i="3"/>
  <c r="J117" i="3"/>
  <c r="I117" i="3"/>
  <c r="H117" i="3"/>
  <c r="V116" i="3"/>
  <c r="U116" i="3"/>
  <c r="J116" i="3"/>
  <c r="I116" i="3"/>
  <c r="H116" i="3"/>
  <c r="V115" i="3"/>
  <c r="U115" i="3"/>
  <c r="J115" i="3"/>
  <c r="I115" i="3"/>
  <c r="H115" i="3"/>
  <c r="V114" i="3"/>
  <c r="U114" i="3"/>
  <c r="J114" i="3"/>
  <c r="I114" i="3"/>
  <c r="H114" i="3"/>
  <c r="V113" i="3"/>
  <c r="U113" i="3"/>
  <c r="J113" i="3"/>
  <c r="I113" i="3"/>
  <c r="H113" i="3"/>
  <c r="V112" i="3"/>
  <c r="U112" i="3"/>
  <c r="J112" i="3"/>
  <c r="I112" i="3"/>
  <c r="H112" i="3"/>
  <c r="V111" i="3"/>
  <c r="U111" i="3"/>
  <c r="J111" i="3"/>
  <c r="I111" i="3"/>
  <c r="H111" i="3"/>
  <c r="V110" i="3"/>
  <c r="U110" i="3"/>
  <c r="J110" i="3"/>
  <c r="I110" i="3"/>
  <c r="H110" i="3"/>
  <c r="V109" i="3"/>
  <c r="U109" i="3"/>
  <c r="J109" i="3"/>
  <c r="I109" i="3"/>
  <c r="H109" i="3"/>
  <c r="V108" i="3"/>
  <c r="U108" i="3"/>
  <c r="J108" i="3"/>
  <c r="I108" i="3"/>
  <c r="H108" i="3"/>
  <c r="V107" i="3"/>
  <c r="U107" i="3"/>
  <c r="J107" i="3"/>
  <c r="I107" i="3"/>
  <c r="H107" i="3"/>
  <c r="V106" i="3"/>
  <c r="U106" i="3"/>
  <c r="J106" i="3"/>
  <c r="I106" i="3"/>
  <c r="H106" i="3"/>
  <c r="V105" i="3"/>
  <c r="U105" i="3"/>
  <c r="J105" i="3"/>
  <c r="I105" i="3"/>
  <c r="H105" i="3"/>
  <c r="V104" i="3"/>
  <c r="U104" i="3"/>
  <c r="J104" i="3"/>
  <c r="I104" i="3"/>
  <c r="H104" i="3"/>
  <c r="V103" i="3"/>
  <c r="U103" i="3"/>
  <c r="J103" i="3"/>
  <c r="I103" i="3"/>
  <c r="H103" i="3"/>
  <c r="V102" i="3"/>
  <c r="U102" i="3"/>
  <c r="J102" i="3"/>
  <c r="I102" i="3"/>
  <c r="H102" i="3"/>
  <c r="V101" i="3"/>
  <c r="U101" i="3"/>
  <c r="J101" i="3"/>
  <c r="I101" i="3"/>
  <c r="H101" i="3"/>
  <c r="V100" i="3"/>
  <c r="U100" i="3"/>
  <c r="J100" i="3"/>
  <c r="I100" i="3"/>
  <c r="H100" i="3"/>
  <c r="V99" i="3"/>
  <c r="U99" i="3"/>
  <c r="J99" i="3"/>
  <c r="I99" i="3"/>
  <c r="H99" i="3"/>
  <c r="V98" i="3"/>
  <c r="U98" i="3"/>
  <c r="J98" i="3"/>
  <c r="I98" i="3"/>
  <c r="H98" i="3"/>
  <c r="V97" i="3"/>
  <c r="U97" i="3"/>
  <c r="J97" i="3"/>
  <c r="I97" i="3"/>
  <c r="H97" i="3"/>
  <c r="V96" i="3"/>
  <c r="U96" i="3"/>
  <c r="J96" i="3"/>
  <c r="I96" i="3"/>
  <c r="H96" i="3"/>
  <c r="V95" i="3"/>
  <c r="U95" i="3"/>
  <c r="J95" i="3"/>
  <c r="I95" i="3"/>
  <c r="H95" i="3"/>
  <c r="V94" i="3"/>
  <c r="U94" i="3"/>
  <c r="J94" i="3"/>
  <c r="I94" i="3"/>
  <c r="H94" i="3"/>
  <c r="V93" i="3"/>
  <c r="U93" i="3"/>
  <c r="J93" i="3"/>
  <c r="I93" i="3"/>
  <c r="H93" i="3"/>
  <c r="V92" i="3"/>
  <c r="U92" i="3"/>
  <c r="J92" i="3"/>
  <c r="I92" i="3"/>
  <c r="H92" i="3"/>
  <c r="V91" i="3"/>
  <c r="U91" i="3"/>
  <c r="J91" i="3"/>
  <c r="I91" i="3"/>
  <c r="H91" i="3"/>
  <c r="V90" i="3"/>
  <c r="U90" i="3"/>
  <c r="J90" i="3"/>
  <c r="I90" i="3"/>
  <c r="H90" i="3"/>
  <c r="V89" i="3"/>
  <c r="U89" i="3"/>
  <c r="J89" i="3"/>
  <c r="I89" i="3"/>
  <c r="H89" i="3"/>
  <c r="V88" i="3"/>
  <c r="U88" i="3"/>
  <c r="J88" i="3"/>
  <c r="I88" i="3"/>
  <c r="H88" i="3"/>
  <c r="V87" i="3"/>
  <c r="U87" i="3"/>
  <c r="J87" i="3"/>
  <c r="I87" i="3"/>
  <c r="H87" i="3"/>
  <c r="V86" i="3"/>
  <c r="U86" i="3"/>
  <c r="J86" i="3"/>
  <c r="I86" i="3"/>
  <c r="H86" i="3"/>
  <c r="V85" i="3"/>
  <c r="U85" i="3"/>
  <c r="J85" i="3"/>
  <c r="I85" i="3"/>
  <c r="H85" i="3"/>
  <c r="V84" i="3"/>
  <c r="U84" i="3"/>
  <c r="J84" i="3"/>
  <c r="I84" i="3"/>
  <c r="H84" i="3"/>
  <c r="V83" i="3"/>
  <c r="U83" i="3"/>
  <c r="J83" i="3"/>
  <c r="I83" i="3"/>
  <c r="H83" i="3"/>
  <c r="V82" i="3"/>
  <c r="U82" i="3"/>
  <c r="J82" i="3"/>
  <c r="I82" i="3"/>
  <c r="H82" i="3"/>
  <c r="V81" i="3"/>
  <c r="U81" i="3"/>
  <c r="J81" i="3"/>
  <c r="I81" i="3"/>
  <c r="H81" i="3"/>
  <c r="V80" i="3"/>
  <c r="U80" i="3"/>
  <c r="J80" i="3"/>
  <c r="I80" i="3"/>
  <c r="H80" i="3"/>
  <c r="V79" i="3"/>
  <c r="U79" i="3"/>
  <c r="J79" i="3"/>
  <c r="I79" i="3"/>
  <c r="H79" i="3"/>
  <c r="V78" i="3"/>
  <c r="U78" i="3"/>
  <c r="J78" i="3"/>
  <c r="I78" i="3"/>
  <c r="H78" i="3"/>
  <c r="V77" i="3"/>
  <c r="U77" i="3"/>
  <c r="J77" i="3"/>
  <c r="I77" i="3"/>
  <c r="H77" i="3"/>
  <c r="V76" i="3"/>
  <c r="U76" i="3"/>
  <c r="J76" i="3"/>
  <c r="I76" i="3"/>
  <c r="H76" i="3"/>
  <c r="V75" i="3"/>
  <c r="U75" i="3"/>
  <c r="J75" i="3"/>
  <c r="I75" i="3"/>
  <c r="H75" i="3"/>
  <c r="V74" i="3"/>
  <c r="U74" i="3"/>
  <c r="J74" i="3"/>
  <c r="I74" i="3"/>
  <c r="H74" i="3"/>
  <c r="V73" i="3"/>
  <c r="U73" i="3"/>
  <c r="J73" i="3"/>
  <c r="I73" i="3"/>
  <c r="H73" i="3"/>
  <c r="V72" i="3"/>
  <c r="U72" i="3"/>
  <c r="J72" i="3"/>
  <c r="I72" i="3"/>
  <c r="H72" i="3"/>
  <c r="V71" i="3"/>
  <c r="U71" i="3"/>
  <c r="J71" i="3"/>
  <c r="I71" i="3"/>
  <c r="H71" i="3"/>
  <c r="V70" i="3"/>
  <c r="U70" i="3"/>
  <c r="J70" i="3"/>
  <c r="I70" i="3"/>
  <c r="H70" i="3"/>
  <c r="V69" i="3"/>
  <c r="U69" i="3"/>
  <c r="J69" i="3"/>
  <c r="I69" i="3"/>
  <c r="H69" i="3"/>
  <c r="V68" i="3"/>
  <c r="U68" i="3"/>
  <c r="J68" i="3"/>
  <c r="I68" i="3"/>
  <c r="H68" i="3"/>
  <c r="V67" i="3"/>
  <c r="U67" i="3"/>
  <c r="J67" i="3"/>
  <c r="I67" i="3"/>
  <c r="H67" i="3"/>
  <c r="V66" i="3"/>
  <c r="U66" i="3"/>
  <c r="J66" i="3"/>
  <c r="I66" i="3"/>
  <c r="H66" i="3"/>
  <c r="V65" i="3"/>
  <c r="U65" i="3"/>
  <c r="J65" i="3"/>
  <c r="I65" i="3"/>
  <c r="H65" i="3"/>
  <c r="V64" i="3"/>
  <c r="U64" i="3"/>
  <c r="J64" i="3"/>
  <c r="I64" i="3"/>
  <c r="H64" i="3"/>
  <c r="V63" i="3"/>
  <c r="U63" i="3"/>
  <c r="J63" i="3"/>
  <c r="I63" i="3"/>
  <c r="H63" i="3"/>
  <c r="V62" i="3"/>
  <c r="U62" i="3"/>
  <c r="J62" i="3"/>
  <c r="I62" i="3"/>
  <c r="H62" i="3"/>
  <c r="V61" i="3"/>
  <c r="U61" i="3"/>
  <c r="J61" i="3"/>
  <c r="I61" i="3"/>
  <c r="H61" i="3"/>
  <c r="V60" i="3"/>
  <c r="U60" i="3"/>
  <c r="J60" i="3"/>
  <c r="I60" i="3"/>
  <c r="H60" i="3"/>
  <c r="V59" i="3"/>
  <c r="U59" i="3"/>
  <c r="J59" i="3"/>
  <c r="I59" i="3"/>
  <c r="H59" i="3"/>
  <c r="V58" i="3"/>
  <c r="U58" i="3"/>
  <c r="J58" i="3"/>
  <c r="I58" i="3"/>
  <c r="H58" i="3"/>
  <c r="V57" i="3"/>
  <c r="U57" i="3"/>
  <c r="J57" i="3"/>
  <c r="I57" i="3"/>
  <c r="H57" i="3"/>
  <c r="V56" i="3"/>
  <c r="U56" i="3"/>
  <c r="J56" i="3"/>
  <c r="I56" i="3"/>
  <c r="H56" i="3"/>
  <c r="V55" i="3"/>
  <c r="U55" i="3"/>
  <c r="J55" i="3"/>
  <c r="I55" i="3"/>
  <c r="H55" i="3"/>
  <c r="V54" i="3"/>
  <c r="U54" i="3"/>
  <c r="J54" i="3"/>
  <c r="I54" i="3"/>
  <c r="H54" i="3"/>
  <c r="V53" i="3"/>
  <c r="U53" i="3"/>
  <c r="J53" i="3"/>
  <c r="I53" i="3"/>
  <c r="H53" i="3"/>
  <c r="V52" i="3"/>
  <c r="U52" i="3"/>
  <c r="J52" i="3"/>
  <c r="I52" i="3"/>
  <c r="H52" i="3"/>
  <c r="V51" i="3"/>
  <c r="U51" i="3"/>
  <c r="J51" i="3"/>
  <c r="I51" i="3"/>
  <c r="H51" i="3"/>
  <c r="V50" i="3"/>
  <c r="U50" i="3"/>
  <c r="J50" i="3"/>
  <c r="I50" i="3"/>
  <c r="H50" i="3"/>
  <c r="V49" i="3"/>
  <c r="U49" i="3"/>
  <c r="J49" i="3"/>
  <c r="I49" i="3"/>
  <c r="H49" i="3"/>
  <c r="V48" i="3"/>
  <c r="U48" i="3"/>
  <c r="J48" i="3"/>
  <c r="I48" i="3"/>
  <c r="H48" i="3"/>
  <c r="V47" i="3"/>
  <c r="U47" i="3"/>
  <c r="J47" i="3"/>
  <c r="I47" i="3"/>
  <c r="H47" i="3"/>
  <c r="V46" i="3"/>
  <c r="U46" i="3"/>
  <c r="J46" i="3"/>
  <c r="I46" i="3"/>
  <c r="H46" i="3"/>
  <c r="V45" i="3"/>
  <c r="U45" i="3"/>
  <c r="J45" i="3"/>
  <c r="I45" i="3"/>
  <c r="H45" i="3"/>
  <c r="V44" i="3"/>
  <c r="U44" i="3"/>
  <c r="J44" i="3"/>
  <c r="I44" i="3"/>
  <c r="H44" i="3"/>
  <c r="V43" i="3"/>
  <c r="U43" i="3"/>
  <c r="J43" i="3"/>
  <c r="I43" i="3"/>
  <c r="H43" i="3"/>
  <c r="V42" i="3"/>
  <c r="U42" i="3"/>
  <c r="J42" i="3"/>
  <c r="I42" i="3"/>
  <c r="H42" i="3"/>
  <c r="V41" i="3"/>
  <c r="U41" i="3"/>
  <c r="J41" i="3"/>
  <c r="I41" i="3"/>
  <c r="H41" i="3"/>
  <c r="V40" i="3"/>
  <c r="U40" i="3"/>
  <c r="J40" i="3"/>
  <c r="I40" i="3"/>
  <c r="H40" i="3"/>
  <c r="V39" i="3"/>
  <c r="U39" i="3"/>
  <c r="J39" i="3"/>
  <c r="I39" i="3"/>
  <c r="H39" i="3"/>
  <c r="V38" i="3"/>
  <c r="U38" i="3"/>
  <c r="J38" i="3"/>
  <c r="I38" i="3"/>
  <c r="H38" i="3"/>
  <c r="V37" i="3"/>
  <c r="U37" i="3"/>
  <c r="J37" i="3"/>
  <c r="I37" i="3"/>
  <c r="H37" i="3"/>
  <c r="V36" i="3"/>
  <c r="U36" i="3"/>
  <c r="J36" i="3"/>
  <c r="I36" i="3"/>
  <c r="H36" i="3"/>
  <c r="V35" i="3"/>
  <c r="U35" i="3"/>
  <c r="J35" i="3"/>
  <c r="I35" i="3"/>
  <c r="H35" i="3"/>
  <c r="V34" i="3"/>
  <c r="U34" i="3"/>
  <c r="J34" i="3"/>
  <c r="I34" i="3"/>
  <c r="H34" i="3"/>
  <c r="V33" i="3"/>
  <c r="U33" i="3"/>
  <c r="J33" i="3"/>
  <c r="I33" i="3"/>
  <c r="H33" i="3"/>
  <c r="V32" i="3"/>
  <c r="U32" i="3"/>
  <c r="J32" i="3"/>
  <c r="I32" i="3"/>
  <c r="H32" i="3"/>
  <c r="V31" i="3"/>
  <c r="U31" i="3"/>
  <c r="J31" i="3"/>
  <c r="I31" i="3"/>
  <c r="H31" i="3"/>
  <c r="V30" i="3"/>
  <c r="U30" i="3"/>
  <c r="J30" i="3"/>
  <c r="I30" i="3"/>
  <c r="H30" i="3"/>
  <c r="V29" i="3"/>
  <c r="U29" i="3"/>
  <c r="J29" i="3"/>
  <c r="I29" i="3"/>
  <c r="H29" i="3"/>
  <c r="V28" i="3"/>
  <c r="U28" i="3"/>
  <c r="J28" i="3"/>
  <c r="I28" i="3"/>
  <c r="H28" i="3"/>
  <c r="V27" i="3"/>
  <c r="U27" i="3"/>
  <c r="J27" i="3"/>
  <c r="I27" i="3"/>
  <c r="H27" i="3"/>
  <c r="V26" i="3"/>
  <c r="U26" i="3"/>
  <c r="J26" i="3"/>
  <c r="I26" i="3"/>
  <c r="H26" i="3"/>
  <c r="V25" i="3"/>
  <c r="U25" i="3"/>
  <c r="J25" i="3"/>
  <c r="I25" i="3"/>
  <c r="H25" i="3"/>
  <c r="V24" i="3"/>
  <c r="U24" i="3"/>
  <c r="J24" i="3"/>
  <c r="I24" i="3"/>
  <c r="H24" i="3"/>
  <c r="V23" i="3"/>
  <c r="U23" i="3"/>
  <c r="J23" i="3"/>
  <c r="I23" i="3"/>
  <c r="H23" i="3"/>
  <c r="V22" i="3"/>
  <c r="U22" i="3"/>
  <c r="J22" i="3"/>
  <c r="I22" i="3"/>
  <c r="H22" i="3"/>
  <c r="V21" i="3"/>
  <c r="U21" i="3"/>
  <c r="J21" i="3"/>
  <c r="I21" i="3"/>
  <c r="H21" i="3"/>
  <c r="V20" i="3"/>
  <c r="U20" i="3"/>
  <c r="J20" i="3"/>
  <c r="I20" i="3"/>
  <c r="H20" i="3"/>
  <c r="V19" i="3"/>
  <c r="U19" i="3"/>
  <c r="J19" i="3"/>
  <c r="I19" i="3"/>
  <c r="H19" i="3"/>
  <c r="V18" i="3"/>
  <c r="U18" i="3"/>
  <c r="J18" i="3"/>
  <c r="I18" i="3"/>
  <c r="H18" i="3"/>
  <c r="V17" i="3"/>
  <c r="U17" i="3"/>
  <c r="J17" i="3"/>
  <c r="I17" i="3"/>
  <c r="H17" i="3"/>
  <c r="V16" i="3"/>
  <c r="U16" i="3"/>
  <c r="J16" i="3"/>
  <c r="I16" i="3"/>
  <c r="H16" i="3"/>
  <c r="V15" i="3"/>
  <c r="U15" i="3"/>
  <c r="J15" i="3"/>
  <c r="I15" i="3"/>
  <c r="H15" i="3"/>
  <c r="V14" i="3"/>
  <c r="U14" i="3"/>
  <c r="J14" i="3"/>
  <c r="I14" i="3"/>
  <c r="H14" i="3"/>
  <c r="V13" i="3"/>
  <c r="U13" i="3"/>
  <c r="J13" i="3"/>
  <c r="I13" i="3"/>
  <c r="H13" i="3"/>
  <c r="V12" i="3"/>
  <c r="U12" i="3"/>
  <c r="J12" i="3"/>
  <c r="I12" i="3"/>
  <c r="H12" i="3"/>
  <c r="V11" i="3"/>
  <c r="U11" i="3"/>
  <c r="J11" i="3"/>
  <c r="I11" i="3"/>
  <c r="H11" i="3"/>
  <c r="V10" i="3"/>
  <c r="U10" i="3"/>
  <c r="J10" i="3"/>
  <c r="I10" i="3"/>
  <c r="H10" i="3"/>
  <c r="V9" i="3"/>
  <c r="U9" i="3"/>
  <c r="J9" i="3"/>
  <c r="I9" i="3"/>
  <c r="H9" i="3"/>
  <c r="V8" i="3"/>
  <c r="U8" i="3"/>
  <c r="J8" i="3"/>
  <c r="I8" i="3"/>
  <c r="H8" i="3"/>
  <c r="V7" i="3"/>
  <c r="U7" i="3"/>
  <c r="J7" i="3"/>
  <c r="I7" i="3"/>
  <c r="H7" i="3"/>
  <c r="V6" i="3"/>
  <c r="U6" i="3"/>
  <c r="J6" i="3"/>
  <c r="I6" i="3"/>
  <c r="H6" i="3"/>
  <c r="V5" i="3"/>
  <c r="U5" i="3"/>
  <c r="J5" i="3"/>
  <c r="I5" i="3"/>
  <c r="H5" i="3"/>
  <c r="V4" i="3"/>
  <c r="U4" i="3"/>
  <c r="J4" i="3"/>
  <c r="I4" i="3"/>
  <c r="H4" i="3"/>
  <c r="V3" i="3"/>
  <c r="U3" i="3"/>
  <c r="J3" i="3"/>
  <c r="I3" i="3"/>
  <c r="H3" i="3"/>
  <c r="V2" i="3"/>
  <c r="U2" i="3"/>
  <c r="J2" i="3"/>
  <c r="I2" i="3"/>
  <c r="H2" i="3"/>
  <c r="W29" i="4"/>
  <c r="W28" i="4"/>
  <c r="W27" i="4"/>
  <c r="W26" i="4"/>
  <c r="W25" i="4"/>
  <c r="W24" i="4"/>
  <c r="W23" i="4"/>
  <c r="R23" i="4"/>
  <c r="W22" i="4"/>
  <c r="R22" i="4"/>
  <c r="W21" i="4"/>
  <c r="R21" i="4"/>
  <c r="W20" i="4"/>
  <c r="R20" i="4"/>
  <c r="W19" i="4"/>
  <c r="R19" i="4"/>
  <c r="W18" i="4"/>
  <c r="R18" i="4"/>
  <c r="W17" i="4"/>
  <c r="R17" i="4"/>
  <c r="W16" i="4"/>
  <c r="W15" i="4"/>
  <c r="W14" i="4"/>
  <c r="W13" i="4"/>
  <c r="W12" i="4"/>
  <c r="W11" i="4"/>
  <c r="W10" i="4"/>
  <c r="W9" i="4"/>
  <c r="W8" i="4"/>
  <c r="W7" i="4"/>
  <c r="I4" i="4"/>
  <c r="F4" i="4"/>
  <c r="L20" i="7"/>
  <c r="L19" i="7"/>
  <c r="L18" i="7"/>
  <c r="F18" i="7"/>
  <c r="L17" i="7"/>
  <c r="F17" i="7"/>
  <c r="L16" i="7"/>
  <c r="F16" i="7"/>
  <c r="L15" i="7"/>
  <c r="F15" i="7"/>
  <c r="L14" i="7"/>
  <c r="F14" i="7"/>
  <c r="L13" i="7"/>
  <c r="F13" i="7"/>
  <c r="F12" i="7"/>
  <c r="I9" i="7"/>
  <c r="C9" i="7"/>
  <c r="I8" i="7"/>
  <c r="C8" i="7"/>
  <c r="I7" i="7"/>
  <c r="C7" i="7"/>
  <c r="I6" i="7"/>
  <c r="C6" i="7"/>
  <c r="I5" i="7"/>
  <c r="C5" i="7"/>
  <c r="I4" i="7"/>
  <c r="E4" i="7"/>
  <c r="C4" i="7"/>
  <c r="G4" i="4"/>
  <c r="M19" i="7"/>
  <c r="G18" i="7"/>
  <c r="G17" i="7"/>
  <c r="G16" i="7"/>
  <c r="G15" i="7"/>
  <c r="G14" i="7"/>
  <c r="G13" i="7"/>
  <c r="J9" i="7"/>
  <c r="J8" i="7"/>
  <c r="J7" i="7"/>
  <c r="J6" i="7"/>
  <c r="J5" i="7"/>
  <c r="J4" i="7"/>
  <c r="X29" i="4"/>
  <c r="X27" i="4"/>
  <c r="X25" i="4"/>
  <c r="X23" i="4"/>
  <c r="X22" i="4"/>
  <c r="X21" i="4"/>
  <c r="X20" i="4"/>
  <c r="X19" i="4"/>
  <c r="X18" i="4"/>
  <c r="X17" i="4"/>
  <c r="X16" i="4"/>
  <c r="X14" i="4"/>
  <c r="X12" i="4"/>
  <c r="X10" i="4"/>
  <c r="X8" i="4"/>
  <c r="Q7" i="4"/>
  <c r="X28" i="4"/>
  <c r="X24" i="4"/>
  <c r="S23" i="4"/>
  <c r="S22" i="4"/>
  <c r="S21" i="4"/>
  <c r="S20" i="4"/>
  <c r="S19" i="4"/>
  <c r="S18" i="4"/>
  <c r="S17" i="4"/>
  <c r="X15" i="4"/>
  <c r="X13" i="4"/>
  <c r="X11" i="4"/>
  <c r="X9" i="4"/>
  <c r="X7" i="4"/>
  <c r="H4" i="4"/>
  <c r="D4" i="7"/>
  <c r="M20" i="7"/>
  <c r="M18" i="7"/>
  <c r="M17" i="7"/>
  <c r="M16" i="7"/>
  <c r="M15" i="7"/>
  <c r="M14" i="7"/>
  <c r="M13" i="7"/>
  <c r="G12" i="7"/>
  <c r="D9" i="7"/>
  <c r="D8" i="7"/>
  <c r="D7" i="7"/>
  <c r="D6" i="7"/>
  <c r="D5" i="7"/>
  <c r="X2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2799BD-BC5E-4EB6-94B8-955A6AF544BF}" keepAlive="1" name="Query - Ecommerce_Sales" description="Connection to the 'Ecommerce_Sales' query in the workbook." type="5" refreshedVersion="7" background="1" saveData="1">
    <dbPr connection="Provider=Microsoft.Mashup.OleDb.1;Data Source=$Workbook$;Location=Ecommerce_Sales;Extended Properties=&quot;&quot;" command="SELECT * FROM [Ecommerce_Sales]"/>
  </connection>
  <connection id="2" xr16:uid="{1B36DF54-C8FE-418B-B27C-3AF9DAE47E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9142DF4-2868-40AD-80C2-A16EC316E44D}" name="WorksheetConnection_NEW VISUAL.xlsx!Ecommerce_Sales" type="102" refreshedVersion="7" minRefreshableVersion="5">
    <extLst>
      <ext xmlns:x15="http://schemas.microsoft.com/office/spreadsheetml/2010/11/main" uri="{DE250136-89BD-433C-8126-D09CA5730AF9}">
        <x15:connection id="Ecommerce_Sales">
          <x15:rangePr sourceName="_xlcn.WorksheetConnection_NEWVISUAL.xlsxEcommerce_Sales1"/>
        </x15:connection>
      </ext>
    </extLst>
  </connection>
  <connection id="4" xr16:uid="{F09E5D5C-60B4-4928-985B-9BE75D1930FF}" name="WorksheetConnection_product analysis!$W$6:$X$29" type="102" refreshedVersion="7" minRefreshableVersion="5">
    <extLst>
      <ext xmlns:x15="http://schemas.microsoft.com/office/spreadsheetml/2010/11/main" uri="{DE250136-89BD-433C-8126-D09CA5730AF9}">
        <x15:connection id="Range">
          <x15:rangePr sourceName="_xlcn.WorksheetConnection_productanalysisW6X291"/>
        </x15:connection>
      </ext>
    </extLst>
  </connection>
</connections>
</file>

<file path=xl/sharedStrings.xml><?xml version="1.0" encoding="utf-8"?>
<sst xmlns="http://schemas.openxmlformats.org/spreadsheetml/2006/main" count="50212" uniqueCount="11852">
  <si>
    <t>CUST1202</t>
  </si>
  <si>
    <t>Rebecca Collins</t>
  </si>
  <si>
    <t>CUST5691</t>
  </si>
  <si>
    <t>Jessica Kirk</t>
  </si>
  <si>
    <t>CUST8224</t>
  </si>
  <si>
    <t>Jeremiah Stewart</t>
  </si>
  <si>
    <t>CUST3900</t>
  </si>
  <si>
    <t>Laura Nelson</t>
  </si>
  <si>
    <t>CUST9036</t>
  </si>
  <si>
    <t>Karen Gonzales</t>
  </si>
  <si>
    <t>CUST5479</t>
  </si>
  <si>
    <t>Meredith Perez</t>
  </si>
  <si>
    <t>CUST1748</t>
  </si>
  <si>
    <t>William Ferguson</t>
  </si>
  <si>
    <t>CUST4369</t>
  </si>
  <si>
    <t>Charles Powers</t>
  </si>
  <si>
    <t>CUST2269</t>
  </si>
  <si>
    <t>Parker Garcia</t>
  </si>
  <si>
    <t>CUST4448</t>
  </si>
  <si>
    <t>Daniel Mullins Jr.</t>
  </si>
  <si>
    <t>CUST7807</t>
  </si>
  <si>
    <t>Kimberly Reed</t>
  </si>
  <si>
    <t>CUST5513</t>
  </si>
  <si>
    <t>Melinda Burns</t>
  </si>
  <si>
    <t>CUST9360</t>
  </si>
  <si>
    <t>Cathy Phillips</t>
  </si>
  <si>
    <t>CUST5457</t>
  </si>
  <si>
    <t>Kari Carpenter</t>
  </si>
  <si>
    <t>CUST7566</t>
  </si>
  <si>
    <t>Erin Coleman</t>
  </si>
  <si>
    <t>CUST9313</t>
  </si>
  <si>
    <t>Rachel White</t>
  </si>
  <si>
    <t>CUST4978</t>
  </si>
  <si>
    <t>Peter Kline</t>
  </si>
  <si>
    <t>CUST6612</t>
  </si>
  <si>
    <t>Nicole Gray</t>
  </si>
  <si>
    <t>CUST4813</t>
  </si>
  <si>
    <t>Jimmy Becker</t>
  </si>
  <si>
    <t>CUST4967</t>
  </si>
  <si>
    <t>Adam Reynolds</t>
  </si>
  <si>
    <t>CUST2734</t>
  </si>
  <si>
    <t>Darrell Adams</t>
  </si>
  <si>
    <t>CUST9443</t>
  </si>
  <si>
    <t>Julia Baird</t>
  </si>
  <si>
    <t>CUST4399</t>
  </si>
  <si>
    <t>Anthony Smith</t>
  </si>
  <si>
    <t>CUST5222</t>
  </si>
  <si>
    <t>Victoria Rodriguez</t>
  </si>
  <si>
    <t>CUST6186</t>
  </si>
  <si>
    <t>Rachel Reed</t>
  </si>
  <si>
    <t>CUST7140</t>
  </si>
  <si>
    <t>Eric Trujillo</t>
  </si>
  <si>
    <t>CUST2497</t>
  </si>
  <si>
    <t>Tammy Cummings</t>
  </si>
  <si>
    <t>CUST2373</t>
  </si>
  <si>
    <t>Philip Carr</t>
  </si>
  <si>
    <t>CUST2370</t>
  </si>
  <si>
    <t>Joshua Barnes</t>
  </si>
  <si>
    <t>CUST6953</t>
  </si>
  <si>
    <t>Andrea Ritter</t>
  </si>
  <si>
    <t>CUST3188</t>
  </si>
  <si>
    <t>Janice Clark</t>
  </si>
  <si>
    <t>CUST1605</t>
  </si>
  <si>
    <t>Alison White</t>
  </si>
  <si>
    <t>CUST6831</t>
  </si>
  <si>
    <t>John Alexander</t>
  </si>
  <si>
    <t>CUST8573</t>
  </si>
  <si>
    <t>Karen Cobb</t>
  </si>
  <si>
    <t>CUST2077</t>
  </si>
  <si>
    <t>Catherine Davis</t>
  </si>
  <si>
    <t>CUST8283</t>
  </si>
  <si>
    <t>Jeffrey Martin</t>
  </si>
  <si>
    <t>CUST9028</t>
  </si>
  <si>
    <t>Amanda Matthews</t>
  </si>
  <si>
    <t>CUST2034</t>
  </si>
  <si>
    <t>Mackenzie Wood</t>
  </si>
  <si>
    <t>CUST3425</t>
  </si>
  <si>
    <t>Garrett Gray</t>
  </si>
  <si>
    <t>CUST4312</t>
  </si>
  <si>
    <t>Deborah Moreno</t>
  </si>
  <si>
    <t>CUST6128</t>
  </si>
  <si>
    <t>James Craig</t>
  </si>
  <si>
    <t>CUST3396</t>
  </si>
  <si>
    <t>Molly Howell</t>
  </si>
  <si>
    <t>CUST3077</t>
  </si>
  <si>
    <t>Jennifer Reed</t>
  </si>
  <si>
    <t>CUST5796</t>
  </si>
  <si>
    <t>Jennifer Jones</t>
  </si>
  <si>
    <t>CUST6512</t>
  </si>
  <si>
    <t>Brenda Humphrey</t>
  </si>
  <si>
    <t>CUST7328</t>
  </si>
  <si>
    <t>Andrew Lloyd</t>
  </si>
  <si>
    <t>CUST2279</t>
  </si>
  <si>
    <t>Sabrina Ware</t>
  </si>
  <si>
    <t>CUST8665</t>
  </si>
  <si>
    <t>Rose Nelson</t>
  </si>
  <si>
    <t>CUST8835</t>
  </si>
  <si>
    <t>Michael Miller</t>
  </si>
  <si>
    <t>CUST7973</t>
  </si>
  <si>
    <t>Paul Lane</t>
  </si>
  <si>
    <t>CUST5473</t>
  </si>
  <si>
    <t>John Kent</t>
  </si>
  <si>
    <t>CUST5384</t>
  </si>
  <si>
    <t>Gloria Martin</t>
  </si>
  <si>
    <t>CUST4953</t>
  </si>
  <si>
    <t>Evan Hernandez</t>
  </si>
  <si>
    <t>CUST6284</t>
  </si>
  <si>
    <t>Mark Smith</t>
  </si>
  <si>
    <t>CUST2227</t>
  </si>
  <si>
    <t>Dustin Garrett</t>
  </si>
  <si>
    <t>CUST2963</t>
  </si>
  <si>
    <t>Rachel Smith</t>
  </si>
  <si>
    <t>CUST8119</t>
  </si>
  <si>
    <t>Christian Ponce</t>
  </si>
  <si>
    <t>CUST8548</t>
  </si>
  <si>
    <t>John Hall</t>
  </si>
  <si>
    <t>CUST2217</t>
  </si>
  <si>
    <t>Raymond Davis</t>
  </si>
  <si>
    <t>CUST6161</t>
  </si>
  <si>
    <t>Robert Hayes</t>
  </si>
  <si>
    <t>CUST9844</t>
  </si>
  <si>
    <t>Robert Gordon</t>
  </si>
  <si>
    <t>CUST8633</t>
  </si>
  <si>
    <t>Christian Lambert</t>
  </si>
  <si>
    <t>CUST6669</t>
  </si>
  <si>
    <t>Courtney Joseph</t>
  </si>
  <si>
    <t>CUST6521</t>
  </si>
  <si>
    <t>Chris King</t>
  </si>
  <si>
    <t>CUST3194</t>
  </si>
  <si>
    <t>Candice Evans</t>
  </si>
  <si>
    <t>CUST2967</t>
  </si>
  <si>
    <t>Cathy Gaines</t>
  </si>
  <si>
    <t>CUST2280</t>
  </si>
  <si>
    <t>Christopher Edwards</t>
  </si>
  <si>
    <t>CUST1582</t>
  </si>
  <si>
    <t>Devon Mata</t>
  </si>
  <si>
    <t>CUST6652</t>
  </si>
  <si>
    <t>Mark Adkins</t>
  </si>
  <si>
    <t>CUST5571</t>
  </si>
  <si>
    <t>Mary Farrell</t>
  </si>
  <si>
    <t>CUST8994</t>
  </si>
  <si>
    <t>John Campbell</t>
  </si>
  <si>
    <t>CUST3962</t>
  </si>
  <si>
    <t>Brandi Pratt</t>
  </si>
  <si>
    <t>CUST4874</t>
  </si>
  <si>
    <t>Kayla Jordan</t>
  </si>
  <si>
    <t>CUST4841</t>
  </si>
  <si>
    <t>Nathaniel Davis</t>
  </si>
  <si>
    <t>CUST8707</t>
  </si>
  <si>
    <t>John Kennedy</t>
  </si>
  <si>
    <t>CUST8375</t>
  </si>
  <si>
    <t>Alexander Juarez</t>
  </si>
  <si>
    <t>CUST8699</t>
  </si>
  <si>
    <t>Taylor Malone</t>
  </si>
  <si>
    <t>CUST1329</t>
  </si>
  <si>
    <t>Tiffany Garrett</t>
  </si>
  <si>
    <t>CUST8653</t>
  </si>
  <si>
    <t>Shannon Cole</t>
  </si>
  <si>
    <t>CUST1150</t>
  </si>
  <si>
    <t>Lisa Ferrell</t>
  </si>
  <si>
    <t>CUST6032</t>
  </si>
  <si>
    <t>Jaclyn King</t>
  </si>
  <si>
    <t>CUST2327</t>
  </si>
  <si>
    <t>Kyle Mcknight</t>
  </si>
  <si>
    <t>CUST6563</t>
  </si>
  <si>
    <t>Brian Baker</t>
  </si>
  <si>
    <t>CUST9774</t>
  </si>
  <si>
    <t>Patrick Pearson</t>
  </si>
  <si>
    <t>CUST1051</t>
  </si>
  <si>
    <t>Bryan Pearson</t>
  </si>
  <si>
    <t>CUST5144</t>
  </si>
  <si>
    <t>Alexandra Castaneda MD</t>
  </si>
  <si>
    <t>CUST2685</t>
  </si>
  <si>
    <t>Dr. Rachel Hebert</t>
  </si>
  <si>
    <t>CUST9546</t>
  </si>
  <si>
    <t>Megan Wright</t>
  </si>
  <si>
    <t>CUST6758</t>
  </si>
  <si>
    <t>Lynn Cortez</t>
  </si>
  <si>
    <t>CUST5578</t>
  </si>
  <si>
    <t>Jennifer Barrett</t>
  </si>
  <si>
    <t>CUST8086</t>
  </si>
  <si>
    <t>Pamela Cantu</t>
  </si>
  <si>
    <t>CUST8505</t>
  </si>
  <si>
    <t>Carol Watson</t>
  </si>
  <si>
    <t>CUST2023</t>
  </si>
  <si>
    <t>Jesse Thomas</t>
  </si>
  <si>
    <t>CUST2682</t>
  </si>
  <si>
    <t>Shelly Rocha</t>
  </si>
  <si>
    <t>CUST9930</t>
  </si>
  <si>
    <t>Cathy Juarez</t>
  </si>
  <si>
    <t>CUST7793</t>
  </si>
  <si>
    <t>Melissa Bowers</t>
  </si>
  <si>
    <t>CUST2827</t>
  </si>
  <si>
    <t>John Green</t>
  </si>
  <si>
    <t>CUST6251</t>
  </si>
  <si>
    <t>Richard Choi</t>
  </si>
  <si>
    <t>CUST1410</t>
  </si>
  <si>
    <t>James Horne</t>
  </si>
  <si>
    <t>CUST4390</t>
  </si>
  <si>
    <t>Steve Crawford</t>
  </si>
  <si>
    <t>CUST7826</t>
  </si>
  <si>
    <t>Charles Rivera</t>
  </si>
  <si>
    <t>CUST4640</t>
  </si>
  <si>
    <t>Frederick Brown</t>
  </si>
  <si>
    <t>CUST1594</t>
  </si>
  <si>
    <t>Antonio Gutierrez</t>
  </si>
  <si>
    <t>CUST3429</t>
  </si>
  <si>
    <t>Heather Davis</t>
  </si>
  <si>
    <t>CUST9565</t>
  </si>
  <si>
    <t>Patrick Johnson</t>
  </si>
  <si>
    <t>CUST2445</t>
  </si>
  <si>
    <t>Nicole Brown</t>
  </si>
  <si>
    <t>CUST8257</t>
  </si>
  <si>
    <t>Mary Luna</t>
  </si>
  <si>
    <t>CUST4783</t>
  </si>
  <si>
    <t>Michael Morales</t>
  </si>
  <si>
    <t>CUST2238</t>
  </si>
  <si>
    <t>James Ramos</t>
  </si>
  <si>
    <t>CUST3397</t>
  </si>
  <si>
    <t>Virginia Wiley</t>
  </si>
  <si>
    <t>CUST8678</t>
  </si>
  <si>
    <t>William Bowen</t>
  </si>
  <si>
    <t>CUST2596</t>
  </si>
  <si>
    <t>Joseph Dennis</t>
  </si>
  <si>
    <t>CUST1074</t>
  </si>
  <si>
    <t>Joseph Sanchez</t>
  </si>
  <si>
    <t>CUST4649</t>
  </si>
  <si>
    <t>Jill Alvarado</t>
  </si>
  <si>
    <t>CUST4724</t>
  </si>
  <si>
    <t>Douglas Smith</t>
  </si>
  <si>
    <t>CUST6806</t>
  </si>
  <si>
    <t>Eric Collins</t>
  </si>
  <si>
    <t>CUST1032</t>
  </si>
  <si>
    <t>Patricia Vargas</t>
  </si>
  <si>
    <t>CUST3718</t>
  </si>
  <si>
    <t>Andrea Dominguez</t>
  </si>
  <si>
    <t>CUST7846</t>
  </si>
  <si>
    <t>Joshua Velez</t>
  </si>
  <si>
    <t>CUST8720</t>
  </si>
  <si>
    <t>Joshua Pope</t>
  </si>
  <si>
    <t>CUST7646</t>
  </si>
  <si>
    <t>Erica Briggs</t>
  </si>
  <si>
    <t>CUST6578</t>
  </si>
  <si>
    <t>Donald Perez</t>
  </si>
  <si>
    <t>CUST6801</t>
  </si>
  <si>
    <t>Amanda Grant</t>
  </si>
  <si>
    <t>CUST1471</t>
  </si>
  <si>
    <t>Christina Myers</t>
  </si>
  <si>
    <t>CUST4546</t>
  </si>
  <si>
    <t>Paul White</t>
  </si>
  <si>
    <t>CUST8628</t>
  </si>
  <si>
    <t>Susan Elliott</t>
  </si>
  <si>
    <t>CUST4990</t>
  </si>
  <si>
    <t>Richard Castillo</t>
  </si>
  <si>
    <t>CUST9969</t>
  </si>
  <si>
    <t>Lisa Smith DVM</t>
  </si>
  <si>
    <t>CUST6504</t>
  </si>
  <si>
    <t>Curtis Garcia</t>
  </si>
  <si>
    <t>CUST1963</t>
  </si>
  <si>
    <t>James Ruiz</t>
  </si>
  <si>
    <t>CUST2433</t>
  </si>
  <si>
    <t>Mr. Donald Johnson</t>
  </si>
  <si>
    <t>CUST5097</t>
  </si>
  <si>
    <t>Juan Martinez</t>
  </si>
  <si>
    <t>CUST5791</t>
  </si>
  <si>
    <t>Stephen Ferguson</t>
  </si>
  <si>
    <t>CUST3989</t>
  </si>
  <si>
    <t>Sara Campbell</t>
  </si>
  <si>
    <t>CUST3424</t>
  </si>
  <si>
    <t>Sarah Sanchez</t>
  </si>
  <si>
    <t>CUST5094</t>
  </si>
  <si>
    <t>Jason Johnson</t>
  </si>
  <si>
    <t>CUST6470</t>
  </si>
  <si>
    <t>Anthony Caldwell</t>
  </si>
  <si>
    <t>CUST5078</t>
  </si>
  <si>
    <t>Christina Grant</t>
  </si>
  <si>
    <t>CUST1514</t>
  </si>
  <si>
    <t>Brenda Daniels</t>
  </si>
  <si>
    <t>CUST6678</t>
  </si>
  <si>
    <t>Jared Gonzalez</t>
  </si>
  <si>
    <t>CUST6402</t>
  </si>
  <si>
    <t>Brian Peterson</t>
  </si>
  <si>
    <t>CUST1468</t>
  </si>
  <si>
    <t>Tyler Smith</t>
  </si>
  <si>
    <t>CUST7514</t>
  </si>
  <si>
    <t>Charles Bullock</t>
  </si>
  <si>
    <t>CUST5134</t>
  </si>
  <si>
    <t>Kathleen Brooks</t>
  </si>
  <si>
    <t>CUST9750</t>
  </si>
  <si>
    <t>Jennifer Hicks</t>
  </si>
  <si>
    <t>CUST8710</t>
  </si>
  <si>
    <t>Ryan Herring</t>
  </si>
  <si>
    <t>CUST6245</t>
  </si>
  <si>
    <t>Natalie Nelson</t>
  </si>
  <si>
    <t>CUST2502</t>
  </si>
  <si>
    <t>John Richards</t>
  </si>
  <si>
    <t>CUST9675</t>
  </si>
  <si>
    <t>Denise Ali</t>
  </si>
  <si>
    <t>CUST6882</t>
  </si>
  <si>
    <t>Patrick Thomas</t>
  </si>
  <si>
    <t>CUST3988</t>
  </si>
  <si>
    <t>Joshua Jordan</t>
  </si>
  <si>
    <t>CUST6067</t>
  </si>
  <si>
    <t>Crystal White</t>
  </si>
  <si>
    <t>CUST9441</t>
  </si>
  <si>
    <t>Rebecca Tate</t>
  </si>
  <si>
    <t>CUST4735</t>
  </si>
  <si>
    <t>Ryan Cole</t>
  </si>
  <si>
    <t>CUST1548</t>
  </si>
  <si>
    <t>Kelly Zavala DDS</t>
  </si>
  <si>
    <t>CUST8182</t>
  </si>
  <si>
    <t>Laura Mcdaniel</t>
  </si>
  <si>
    <t>CUST8977</t>
  </si>
  <si>
    <t>Jeff Norris</t>
  </si>
  <si>
    <t>CUST5601</t>
  </si>
  <si>
    <t>Brianna Gould</t>
  </si>
  <si>
    <t>CUST8591</t>
  </si>
  <si>
    <t>Emily Black</t>
  </si>
  <si>
    <t>CUST4471</t>
  </si>
  <si>
    <t>Jacob Lopez</t>
  </si>
  <si>
    <t>CUST1580</t>
  </si>
  <si>
    <t>Heather Franklin</t>
  </si>
  <si>
    <t>CUST3694</t>
  </si>
  <si>
    <t>Mason Thomas</t>
  </si>
  <si>
    <t>CUST7296</t>
  </si>
  <si>
    <t>Lawrence Joseph</t>
  </si>
  <si>
    <t>CUST5651</t>
  </si>
  <si>
    <t>Monica Young</t>
  </si>
  <si>
    <t>CUST2381</t>
  </si>
  <si>
    <t>Maria Henry</t>
  </si>
  <si>
    <t>CUST5100</t>
  </si>
  <si>
    <t>David Freeman</t>
  </si>
  <si>
    <t>CUST8186</t>
  </si>
  <si>
    <t>Kimberly Larson</t>
  </si>
  <si>
    <t>CUST6049</t>
  </si>
  <si>
    <t>Alexandra Chen</t>
  </si>
  <si>
    <t>CUST2581</t>
  </si>
  <si>
    <t>Stacey Davis</t>
  </si>
  <si>
    <t>CUST2051</t>
  </si>
  <si>
    <t>Sharon Johnson</t>
  </si>
  <si>
    <t>CUST2008</t>
  </si>
  <si>
    <t>Mary Holmes</t>
  </si>
  <si>
    <t>CUST7607</t>
  </si>
  <si>
    <t>Kathryn Medina</t>
  </si>
  <si>
    <t>CUST5561</t>
  </si>
  <si>
    <t>Lori Smith</t>
  </si>
  <si>
    <t>CUST9266</t>
  </si>
  <si>
    <t>Pamela Patterson DDS</t>
  </si>
  <si>
    <t>CUST6345</t>
  </si>
  <si>
    <t>Kimberly Mills</t>
  </si>
  <si>
    <t>CUST9694</t>
  </si>
  <si>
    <t>Christopher Richardson</t>
  </si>
  <si>
    <t>CUST6360</t>
  </si>
  <si>
    <t>Nicole Greene</t>
  </si>
  <si>
    <t>CUST5330</t>
  </si>
  <si>
    <t>Nathan Jones</t>
  </si>
  <si>
    <t>CUST1376</t>
  </si>
  <si>
    <t>Katherine Sullivan</t>
  </si>
  <si>
    <t>CUST1564</t>
  </si>
  <si>
    <t>Michael Sexton</t>
  </si>
  <si>
    <t>CUST2464</t>
  </si>
  <si>
    <t>Lee King</t>
  </si>
  <si>
    <t>CUST5822</t>
  </si>
  <si>
    <t>Ronald Bowman</t>
  </si>
  <si>
    <t>CUST7704</t>
  </si>
  <si>
    <t>Alexander Fry</t>
  </si>
  <si>
    <t>CUST3544</t>
  </si>
  <si>
    <t>Tony Nelson</t>
  </si>
  <si>
    <t>CUST6785</t>
  </si>
  <si>
    <t>Franklin Flowers</t>
  </si>
  <si>
    <t>CUST5021</t>
  </si>
  <si>
    <t>Edward Wheeler</t>
  </si>
  <si>
    <t>CUST8018</t>
  </si>
  <si>
    <t>Kristen Campbell</t>
  </si>
  <si>
    <t>CUST2528</t>
  </si>
  <si>
    <t>Leonard Roth</t>
  </si>
  <si>
    <t>CUST1766</t>
  </si>
  <si>
    <t>Christopher Mahoney</t>
  </si>
  <si>
    <t>CUST1802</t>
  </si>
  <si>
    <t>James Smith</t>
  </si>
  <si>
    <t>CUST4583</t>
  </si>
  <si>
    <t>Derek Reynolds</t>
  </si>
  <si>
    <t>CUST7903</t>
  </si>
  <si>
    <t>Brian Jenkins</t>
  </si>
  <si>
    <t>CUST4876</t>
  </si>
  <si>
    <t>Richard Anderson</t>
  </si>
  <si>
    <t>CUST2318</t>
  </si>
  <si>
    <t>Tammy Davis</t>
  </si>
  <si>
    <t>CUST2920</t>
  </si>
  <si>
    <t>Daniel Soto</t>
  </si>
  <si>
    <t>CUST6817</t>
  </si>
  <si>
    <t>Ryan Moore</t>
  </si>
  <si>
    <t>CUST8146</t>
  </si>
  <si>
    <t>Leon Schmidt</t>
  </si>
  <si>
    <t>CUST7598</t>
  </si>
  <si>
    <t>David Santos</t>
  </si>
  <si>
    <t>CUST7744</t>
  </si>
  <si>
    <t>Pamela Briggs</t>
  </si>
  <si>
    <t>CUST1343</t>
  </si>
  <si>
    <t>Jonathan Phillips</t>
  </si>
  <si>
    <t>CUST9623</t>
  </si>
  <si>
    <t>William Vazquez</t>
  </si>
  <si>
    <t>CUST8181</t>
  </si>
  <si>
    <t>Timothy Edwards</t>
  </si>
  <si>
    <t>CUST3612</t>
  </si>
  <si>
    <t>James Schmitt</t>
  </si>
  <si>
    <t>CUST1872</t>
  </si>
  <si>
    <t>Joshua Cisneros</t>
  </si>
  <si>
    <t>Jeffrey Freeman</t>
  </si>
  <si>
    <t>CUST9536</t>
  </si>
  <si>
    <t>Eric Compton</t>
  </si>
  <si>
    <t>CUST9226</t>
  </si>
  <si>
    <t>Joseph Harris</t>
  </si>
  <si>
    <t>CUST9715</t>
  </si>
  <si>
    <t>Steve Yates</t>
  </si>
  <si>
    <t>Susan Lee</t>
  </si>
  <si>
    <t>CUST8081</t>
  </si>
  <si>
    <t>Connie Bridges</t>
  </si>
  <si>
    <t>CUST6275</t>
  </si>
  <si>
    <t>Austin Perez</t>
  </si>
  <si>
    <t>CUST6335</t>
  </si>
  <si>
    <t>Christine Vargas</t>
  </si>
  <si>
    <t>CUST8691</t>
  </si>
  <si>
    <t>Rachael Davis</t>
  </si>
  <si>
    <t>CUST1318</t>
  </si>
  <si>
    <t>Pamela Garcia</t>
  </si>
  <si>
    <t>CUST8416</t>
  </si>
  <si>
    <t>Bryan Davis</t>
  </si>
  <si>
    <t>CUST3314</t>
  </si>
  <si>
    <t>Julie Miller</t>
  </si>
  <si>
    <t>CUST8519</t>
  </si>
  <si>
    <t>Sherry Juarez</t>
  </si>
  <si>
    <t>CUST2234</t>
  </si>
  <si>
    <t>Pedro Sandoval</t>
  </si>
  <si>
    <t>CUST7198</t>
  </si>
  <si>
    <t>Paul Jones</t>
  </si>
  <si>
    <t>CUST6388</t>
  </si>
  <si>
    <t>Lori Jones</t>
  </si>
  <si>
    <t>CUST1604</t>
  </si>
  <si>
    <t>Jessica Martinez</t>
  </si>
  <si>
    <t>CUST5840</t>
  </si>
  <si>
    <t>Matthew Rose</t>
  </si>
  <si>
    <t>CUST5844</t>
  </si>
  <si>
    <t>Kristi Perez</t>
  </si>
  <si>
    <t>CUST9982</t>
  </si>
  <si>
    <t>Daniel Harvey</t>
  </si>
  <si>
    <t>CUST1020</t>
  </si>
  <si>
    <t>Brittney Reynolds</t>
  </si>
  <si>
    <t>CUST8436</t>
  </si>
  <si>
    <t>Ian Dunn</t>
  </si>
  <si>
    <t>CUST6436</t>
  </si>
  <si>
    <t>Kelsey Green</t>
  </si>
  <si>
    <t>CUST8348</t>
  </si>
  <si>
    <t>Christina Elliott</t>
  </si>
  <si>
    <t>CUST6305</t>
  </si>
  <si>
    <t>Jacqueline Phillips</t>
  </si>
  <si>
    <t>CUST3134</t>
  </si>
  <si>
    <t>Brandy Campbell</t>
  </si>
  <si>
    <t>CUST5174</t>
  </si>
  <si>
    <t>Eileen Underwood</t>
  </si>
  <si>
    <t>CUST1690</t>
  </si>
  <si>
    <t>Lisa Singleton</t>
  </si>
  <si>
    <t>CUST3504</t>
  </si>
  <si>
    <t>Christopher Koch</t>
  </si>
  <si>
    <t>CUST4779</t>
  </si>
  <si>
    <t>Mary Fleming</t>
  </si>
  <si>
    <t>CUST6269</t>
  </si>
  <si>
    <t>Kim Hudson</t>
  </si>
  <si>
    <t>CUST6490</t>
  </si>
  <si>
    <t>Morgan Allen</t>
  </si>
  <si>
    <t>CUST9870</t>
  </si>
  <si>
    <t>Kristen Davis</t>
  </si>
  <si>
    <t>CUST1010</t>
  </si>
  <si>
    <t>Larry Beck</t>
  </si>
  <si>
    <t>CUST5845</t>
  </si>
  <si>
    <t>Robert Andrade</t>
  </si>
  <si>
    <t>CUST7045</t>
  </si>
  <si>
    <t>Samuel Lawson</t>
  </si>
  <si>
    <t>CUST3752</t>
  </si>
  <si>
    <t>Nancy Key</t>
  </si>
  <si>
    <t>CUST5838</t>
  </si>
  <si>
    <t>James Williams</t>
  </si>
  <si>
    <t>CUST9065</t>
  </si>
  <si>
    <t>Todd Wiley</t>
  </si>
  <si>
    <t>CUST6876</t>
  </si>
  <si>
    <t>Benjamin Davidson</t>
  </si>
  <si>
    <t>CUST6053</t>
  </si>
  <si>
    <t>Michelle Glenn</t>
  </si>
  <si>
    <t>CUST3423</t>
  </si>
  <si>
    <t>Taylor Jackson</t>
  </si>
  <si>
    <t>CUST2753</t>
  </si>
  <si>
    <t>Donna Montgomery</t>
  </si>
  <si>
    <t>Edward Townsend</t>
  </si>
  <si>
    <t>CUST6823</t>
  </si>
  <si>
    <t>Alan Turner</t>
  </si>
  <si>
    <t>CUST8876</t>
  </si>
  <si>
    <t>Gregory Hunter</t>
  </si>
  <si>
    <t>CUST9995</t>
  </si>
  <si>
    <t>Eugene Kirby</t>
  </si>
  <si>
    <t>CUST7318</t>
  </si>
  <si>
    <t>Anthony Morton</t>
  </si>
  <si>
    <t>CUST6362</t>
  </si>
  <si>
    <t>Patricia Nelson</t>
  </si>
  <si>
    <t>CUST8420</t>
  </si>
  <si>
    <t>George Johnson</t>
  </si>
  <si>
    <t>CUST1375</t>
  </si>
  <si>
    <t>Marc Schwartz</t>
  </si>
  <si>
    <t>CUST4885</t>
  </si>
  <si>
    <t>Wayne Lozano</t>
  </si>
  <si>
    <t>CUST1152</t>
  </si>
  <si>
    <t>Andrew Mcmillan</t>
  </si>
  <si>
    <t>CUST9665</t>
  </si>
  <si>
    <t>Derrick Rice</t>
  </si>
  <si>
    <t>CUST8385</t>
  </si>
  <si>
    <t>Jessica Grant</t>
  </si>
  <si>
    <t>CUST9265</t>
  </si>
  <si>
    <t>John Stuart</t>
  </si>
  <si>
    <t>CUST5760</t>
  </si>
  <si>
    <t>Stacy Fisher</t>
  </si>
  <si>
    <t>CUST2752</t>
  </si>
  <si>
    <t>Sarah Walker</t>
  </si>
  <si>
    <t>CUST8748</t>
  </si>
  <si>
    <t>Jonathan Richardson</t>
  </si>
  <si>
    <t>CUST8777</t>
  </si>
  <si>
    <t>Alicia Soto</t>
  </si>
  <si>
    <t>CUST9229</t>
  </si>
  <si>
    <t>Samantha Harrington</t>
  </si>
  <si>
    <t>CUST2405</t>
  </si>
  <si>
    <t>Christina Ramirez</t>
  </si>
  <si>
    <t>CUST3938</t>
  </si>
  <si>
    <t>Christopher Abbott</t>
  </si>
  <si>
    <t>CUST7869</t>
  </si>
  <si>
    <t>Katherine Anderson</t>
  </si>
  <si>
    <t>CUST3784</t>
  </si>
  <si>
    <t>Dr. Brian Smith</t>
  </si>
  <si>
    <t>CUST7750</t>
  </si>
  <si>
    <t>Robert Montgomery</t>
  </si>
  <si>
    <t>CUST9138</t>
  </si>
  <si>
    <t>Robert Carroll</t>
  </si>
  <si>
    <t>CUST8598</t>
  </si>
  <si>
    <t>Joseph Oconnor</t>
  </si>
  <si>
    <t>CUST5329</t>
  </si>
  <si>
    <t>Marc Santiago</t>
  </si>
  <si>
    <t>CUST7583</t>
  </si>
  <si>
    <t>Brent Adams</t>
  </si>
  <si>
    <t>CUST1599</t>
  </si>
  <si>
    <t>John Donovan</t>
  </si>
  <si>
    <t>CUST4535</t>
  </si>
  <si>
    <t>Michael Key</t>
  </si>
  <si>
    <t>CUST7908</t>
  </si>
  <si>
    <t>Rachel Reese</t>
  </si>
  <si>
    <t>CUST4683</t>
  </si>
  <si>
    <t>Stephanie Moore</t>
  </si>
  <si>
    <t>CUST6741</t>
  </si>
  <si>
    <t>Anthony Patton</t>
  </si>
  <si>
    <t>CUST4494</t>
  </si>
  <si>
    <t>John Collins</t>
  </si>
  <si>
    <t>CUST9366</t>
  </si>
  <si>
    <t>Steven Thornton</t>
  </si>
  <si>
    <t>CUST3508</t>
  </si>
  <si>
    <t>Connie Anderson</t>
  </si>
  <si>
    <t>CUST7515</t>
  </si>
  <si>
    <t>Juan Molina</t>
  </si>
  <si>
    <t>CUST6062</t>
  </si>
  <si>
    <t>Christopher Tucker</t>
  </si>
  <si>
    <t>CUST4684</t>
  </si>
  <si>
    <t>Paula Suarez</t>
  </si>
  <si>
    <t>CUST1142</t>
  </si>
  <si>
    <t>Kevin Reynolds</t>
  </si>
  <si>
    <t>CUST3223</t>
  </si>
  <si>
    <t>Andres Harvey</t>
  </si>
  <si>
    <t>CUST5037</t>
  </si>
  <si>
    <t>Mark Williams</t>
  </si>
  <si>
    <t>CUST7330</t>
  </si>
  <si>
    <t>Teresa Flores</t>
  </si>
  <si>
    <t>CUST1482</t>
  </si>
  <si>
    <t>Samantha Perry</t>
  </si>
  <si>
    <t>CUST8967</t>
  </si>
  <si>
    <t>Joshua Garcia</t>
  </si>
  <si>
    <t>CUST7215</t>
  </si>
  <si>
    <t>Lisa Mayer</t>
  </si>
  <si>
    <t>CUST2109</t>
  </si>
  <si>
    <t>Timothy Coleman</t>
  </si>
  <si>
    <t>CUST4916</t>
  </si>
  <si>
    <t>Brandon Long</t>
  </si>
  <si>
    <t>CUST2712</t>
  </si>
  <si>
    <t>Tonya Woods</t>
  </si>
  <si>
    <t>Kurt Mendez</t>
  </si>
  <si>
    <t>CUST9084</t>
  </si>
  <si>
    <t>Amber Martinez MD</t>
  </si>
  <si>
    <t>CUST8362</t>
  </si>
  <si>
    <t>Abigail Thomas</t>
  </si>
  <si>
    <t>CUST3477</t>
  </si>
  <si>
    <t>Michael Silva</t>
  </si>
  <si>
    <t>CUST3993</t>
  </si>
  <si>
    <t>Tammy Ellison</t>
  </si>
  <si>
    <t>CUST8761</t>
  </si>
  <si>
    <t>Donna Woodward</t>
  </si>
  <si>
    <t>CUST8907</t>
  </si>
  <si>
    <t>David Gillespie</t>
  </si>
  <si>
    <t>CUST1227</t>
  </si>
  <si>
    <t>Henry Mitchell</t>
  </si>
  <si>
    <t>CUST1285</t>
  </si>
  <si>
    <t>Barbara Knox</t>
  </si>
  <si>
    <t>CUST5048</t>
  </si>
  <si>
    <t>Johnathan Mills</t>
  </si>
  <si>
    <t>CUST1357</t>
  </si>
  <si>
    <t>Alyssa Sanchez</t>
  </si>
  <si>
    <t>CUST8954</t>
  </si>
  <si>
    <t>James Anderson</t>
  </si>
  <si>
    <t>CUST1107</t>
  </si>
  <si>
    <t>Michael Hunt</t>
  </si>
  <si>
    <t>CUST9714</t>
  </si>
  <si>
    <t>Glenn Hawkins</t>
  </si>
  <si>
    <t>CUST6803</t>
  </si>
  <si>
    <t>Walter Miller</t>
  </si>
  <si>
    <t>CUST2020</t>
  </si>
  <si>
    <t>Dawn Raymond</t>
  </si>
  <si>
    <t>CUST3082</t>
  </si>
  <si>
    <t>Curtis Anderson</t>
  </si>
  <si>
    <t>CUST5203</t>
  </si>
  <si>
    <t>Christine Lamb</t>
  </si>
  <si>
    <t>CUST5147</t>
  </si>
  <si>
    <t>Chase Gregory</t>
  </si>
  <si>
    <t>CUST7018</t>
  </si>
  <si>
    <t>Lindsay Ruiz</t>
  </si>
  <si>
    <t>Ian Cameron</t>
  </si>
  <si>
    <t>CUST1414</t>
  </si>
  <si>
    <t>Chad Ryan</t>
  </si>
  <si>
    <t>CUST5763</t>
  </si>
  <si>
    <t>Theresa Williams</t>
  </si>
  <si>
    <t>CUST6066</t>
  </si>
  <si>
    <t>Tina Frazier</t>
  </si>
  <si>
    <t>CUST9947</t>
  </si>
  <si>
    <t>Marie Lee</t>
  </si>
  <si>
    <t>CUST6879</t>
  </si>
  <si>
    <t>Olivia Howell</t>
  </si>
  <si>
    <t>CUST8830</t>
  </si>
  <si>
    <t>Linda Atkinson</t>
  </si>
  <si>
    <t>CUST4169</t>
  </si>
  <si>
    <t>Christian Weaver</t>
  </si>
  <si>
    <t>CUST6764</t>
  </si>
  <si>
    <t>Catherine Drake</t>
  </si>
  <si>
    <t>CUST1162</t>
  </si>
  <si>
    <t>Kevin Wood</t>
  </si>
  <si>
    <t>CUST6398</t>
  </si>
  <si>
    <t>Hannah Castillo</t>
  </si>
  <si>
    <t>CUST6164</t>
  </si>
  <si>
    <t>Ronald Dalton</t>
  </si>
  <si>
    <t>CUST6928</t>
  </si>
  <si>
    <t>Gabriel Ramirez</t>
  </si>
  <si>
    <t>Amanda Davis</t>
  </si>
  <si>
    <t>CUST1631</t>
  </si>
  <si>
    <t>Theresa Cooper</t>
  </si>
  <si>
    <t>CUST9591</t>
  </si>
  <si>
    <t>Kenneth Williams</t>
  </si>
  <si>
    <t>CUST1212</t>
  </si>
  <si>
    <t>Amanda Campbell</t>
  </si>
  <si>
    <t>CUST2216</t>
  </si>
  <si>
    <t>Shannon Miller</t>
  </si>
  <si>
    <t>CUST4612</t>
  </si>
  <si>
    <t>Jeremiah Sutton</t>
  </si>
  <si>
    <t>CUST3226</t>
  </si>
  <si>
    <t>Daniel Rivers</t>
  </si>
  <si>
    <t>Laura Mcclure</t>
  </si>
  <si>
    <t>CUST5975</t>
  </si>
  <si>
    <t>Raymond Carter</t>
  </si>
  <si>
    <t>Lauren Smith</t>
  </si>
  <si>
    <t>CUST9832</t>
  </si>
  <si>
    <t>Kenneth Waters</t>
  </si>
  <si>
    <t>CUST6579</t>
  </si>
  <si>
    <t>Ryan Thomas</t>
  </si>
  <si>
    <t>CUST4580</t>
  </si>
  <si>
    <t>Anthony Vang</t>
  </si>
  <si>
    <t>CUST3861</t>
  </si>
  <si>
    <t>Kristina Soto</t>
  </si>
  <si>
    <t>CUST2844</t>
  </si>
  <si>
    <t>Laura Hernandez</t>
  </si>
  <si>
    <t>CUST4572</t>
  </si>
  <si>
    <t>Wayne Walsh</t>
  </si>
  <si>
    <t>CUST2527</t>
  </si>
  <si>
    <t>Shelby Schwartz</t>
  </si>
  <si>
    <t>CUST3345</t>
  </si>
  <si>
    <t>Amy Johnson</t>
  </si>
  <si>
    <t>Nicole Lewis</t>
  </si>
  <si>
    <t>CUST2961</t>
  </si>
  <si>
    <t>Erin Wells</t>
  </si>
  <si>
    <t>CUST3392</t>
  </si>
  <si>
    <t>Dr. Joseph Wilson DDS</t>
  </si>
  <si>
    <t>CUST8080</t>
  </si>
  <si>
    <t>Jerry Miller</t>
  </si>
  <si>
    <t>CUST1326</t>
  </si>
  <si>
    <t>Tricia Anderson</t>
  </si>
  <si>
    <t>CUST4550</t>
  </si>
  <si>
    <t>Jordan Smith</t>
  </si>
  <si>
    <t>CUST1345</t>
  </si>
  <si>
    <t>Rachel Riley</t>
  </si>
  <si>
    <t>CUST2832</t>
  </si>
  <si>
    <t>Todd Matthews</t>
  </si>
  <si>
    <t>CUST8055</t>
  </si>
  <si>
    <t>Pamela Richardson</t>
  </si>
  <si>
    <t>CUST5933</t>
  </si>
  <si>
    <t>Christopher Jones</t>
  </si>
  <si>
    <t>CUST2140</t>
  </si>
  <si>
    <t>Tara Gonzalez</t>
  </si>
  <si>
    <t>CUST3288</t>
  </si>
  <si>
    <t>Christine Kim</t>
  </si>
  <si>
    <t>CUST4145</t>
  </si>
  <si>
    <t>Tiffany Schroeder</t>
  </si>
  <si>
    <t>CUST5013</t>
  </si>
  <si>
    <t>Sarah Mclean</t>
  </si>
  <si>
    <t>CUST9268</t>
  </si>
  <si>
    <t>Laura Summers</t>
  </si>
  <si>
    <t>CUST8000</t>
  </si>
  <si>
    <t>Jeffrey Zhang</t>
  </si>
  <si>
    <t>CUST9116</t>
  </si>
  <si>
    <t>Sean Howell</t>
  </si>
  <si>
    <t>CUST2079</t>
  </si>
  <si>
    <t>Robert Yates</t>
  </si>
  <si>
    <t>CUST3381</t>
  </si>
  <si>
    <t>Scott Hall</t>
  </si>
  <si>
    <t>CUST9653</t>
  </si>
  <si>
    <t>Ernest Lynch</t>
  </si>
  <si>
    <t>CUST3629</t>
  </si>
  <si>
    <t>Elizabeth Burke</t>
  </si>
  <si>
    <t>CUST9691</t>
  </si>
  <si>
    <t>CUST9530</t>
  </si>
  <si>
    <t>Leslie Richards</t>
  </si>
  <si>
    <t>CUST1585</t>
  </si>
  <si>
    <t>Linda Perez</t>
  </si>
  <si>
    <t>CUST4035</t>
  </si>
  <si>
    <t>Kim Gutierrez</t>
  </si>
  <si>
    <t>CUST6633</t>
  </si>
  <si>
    <t>April Guerrero</t>
  </si>
  <si>
    <t>CUST8162</t>
  </si>
  <si>
    <t>Alexander Long</t>
  </si>
  <si>
    <t>CUST4681</t>
  </si>
  <si>
    <t>Elizabeth James</t>
  </si>
  <si>
    <t>CUST1531</t>
  </si>
  <si>
    <t>Mark Cook</t>
  </si>
  <si>
    <t>Ms. Michelle Hampton</t>
  </si>
  <si>
    <t>CUST2835</t>
  </si>
  <si>
    <t>Stephanie Kim</t>
  </si>
  <si>
    <t>CUST8814</t>
  </si>
  <si>
    <t>Teresa Chen</t>
  </si>
  <si>
    <t>CUST4801</t>
  </si>
  <si>
    <t>Calvin Nelson</t>
  </si>
  <si>
    <t>CUST2812</t>
  </si>
  <si>
    <t>Benjamin Bennett</t>
  </si>
  <si>
    <t>CUST1276</t>
  </si>
  <si>
    <t>Natalie Howard</t>
  </si>
  <si>
    <t>Michael Rodriguez</t>
  </si>
  <si>
    <t>CUST3421</t>
  </si>
  <si>
    <t>Evelyn Padilla</t>
  </si>
  <si>
    <t>CUST2006</t>
  </si>
  <si>
    <t>Mary Romero</t>
  </si>
  <si>
    <t>CUST3361</t>
  </si>
  <si>
    <t>Jared Bell</t>
  </si>
  <si>
    <t>CUST2260</t>
  </si>
  <si>
    <t>Daniel Wise</t>
  </si>
  <si>
    <t>CUST4210</t>
  </si>
  <si>
    <t>Amy Smith</t>
  </si>
  <si>
    <t>CUST8795</t>
  </si>
  <si>
    <t>Ms. Amy Suarez</t>
  </si>
  <si>
    <t>CUST6943</t>
  </si>
  <si>
    <t>Holly Olson</t>
  </si>
  <si>
    <t>CUST3692</t>
  </si>
  <si>
    <t>Michael Mendoza</t>
  </si>
  <si>
    <t>CUST8562</t>
  </si>
  <si>
    <t>Cheryl Ho</t>
  </si>
  <si>
    <t>CUST5537</t>
  </si>
  <si>
    <t>Daniel Rocha</t>
  </si>
  <si>
    <t>CUST5656</t>
  </si>
  <si>
    <t>Mark Wong</t>
  </si>
  <si>
    <t>CUST9605</t>
  </si>
  <si>
    <t>Mark Bolton</t>
  </si>
  <si>
    <t>CUST4847</t>
  </si>
  <si>
    <t>Julie Smith</t>
  </si>
  <si>
    <t>Shelly Collins DVM</t>
  </si>
  <si>
    <t>CUST6753</t>
  </si>
  <si>
    <t>Chad James</t>
  </si>
  <si>
    <t>CUST6797</t>
  </si>
  <si>
    <t>Jason Brown</t>
  </si>
  <si>
    <t>CUST6718</t>
  </si>
  <si>
    <t>Gavin Mullen</t>
  </si>
  <si>
    <t>CUST4557</t>
  </si>
  <si>
    <t>Elizabeth Boyd</t>
  </si>
  <si>
    <t>CUST5116</t>
  </si>
  <si>
    <t>Lauren White</t>
  </si>
  <si>
    <t>CUST4750</t>
  </si>
  <si>
    <t>Raven Sawyer</t>
  </si>
  <si>
    <t>CUST3375</t>
  </si>
  <si>
    <t>Victoria Wright</t>
  </si>
  <si>
    <t>CUST1506</t>
  </si>
  <si>
    <t>Elizabeth Walker</t>
  </si>
  <si>
    <t>CUST7075</t>
  </si>
  <si>
    <t>Michelle Allen</t>
  </si>
  <si>
    <t>CUST7568</t>
  </si>
  <si>
    <t>Jennifer Greene</t>
  </si>
  <si>
    <t>Ryan Johnson</t>
  </si>
  <si>
    <t>CUST5569</t>
  </si>
  <si>
    <t>Ethan Garner</t>
  </si>
  <si>
    <t>CUST8844</t>
  </si>
  <si>
    <t>Christopher Barton</t>
  </si>
  <si>
    <t>CUST2533</t>
  </si>
  <si>
    <t>Timothy Diaz</t>
  </si>
  <si>
    <t>CUST1312</t>
  </si>
  <si>
    <t>Shawn Chambers</t>
  </si>
  <si>
    <t>CUST7229</t>
  </si>
  <si>
    <t>Lisa Parker</t>
  </si>
  <si>
    <t>CUST6796</t>
  </si>
  <si>
    <t>Jaime Adams</t>
  </si>
  <si>
    <t>CUST4805</t>
  </si>
  <si>
    <t>Michael Deleon</t>
  </si>
  <si>
    <t>Anthony Rogers</t>
  </si>
  <si>
    <t>CUST7026</t>
  </si>
  <si>
    <t>Jessica Santana</t>
  </si>
  <si>
    <t>CUST8237</t>
  </si>
  <si>
    <t>Kelsey Foster</t>
  </si>
  <si>
    <t>CUST4234</t>
  </si>
  <si>
    <t>Jeffrey Brooks</t>
  </si>
  <si>
    <t>CUST4635</t>
  </si>
  <si>
    <t>Richard Payne</t>
  </si>
  <si>
    <t>CUST2200</t>
  </si>
  <si>
    <t>Mackenzie Fuentes</t>
  </si>
  <si>
    <t>CUST5432</t>
  </si>
  <si>
    <t>Tina Rush</t>
  </si>
  <si>
    <t>Kelly Cruz</t>
  </si>
  <si>
    <t>CUST1925</t>
  </si>
  <si>
    <t>Jerry Randolph</t>
  </si>
  <si>
    <t>CUST7122</t>
  </si>
  <si>
    <t>Gabriel Byrd</t>
  </si>
  <si>
    <t>CUST9593</t>
  </si>
  <si>
    <t>Jimmy Erickson</t>
  </si>
  <si>
    <t>CUST6031</t>
  </si>
  <si>
    <t>Matthew Mora</t>
  </si>
  <si>
    <t>CUST4151</t>
  </si>
  <si>
    <t>Adam Anderson</t>
  </si>
  <si>
    <t>CUST4936</t>
  </si>
  <si>
    <t>Sandra Cruz</t>
  </si>
  <si>
    <t>CUST8157</t>
  </si>
  <si>
    <t>Michael Doyle</t>
  </si>
  <si>
    <t>CUST2087</t>
  </si>
  <si>
    <t>Danielle Allen</t>
  </si>
  <si>
    <t>CUST2271</t>
  </si>
  <si>
    <t>Zachary Bennett</t>
  </si>
  <si>
    <t>CUST1869</t>
  </si>
  <si>
    <t>Suzanne Cooley</t>
  </si>
  <si>
    <t>CUST2530</t>
  </si>
  <si>
    <t>Bradley Weber MD</t>
  </si>
  <si>
    <t>CUST3066</t>
  </si>
  <si>
    <t>John Craig</t>
  </si>
  <si>
    <t>CUST6995</t>
  </si>
  <si>
    <t>Leah Cortez</t>
  </si>
  <si>
    <t>CUST2450</t>
  </si>
  <si>
    <t>Mr. Nicholas Mcdonald</t>
  </si>
  <si>
    <t>CUST5271</t>
  </si>
  <si>
    <t>Jonathan Guzman</t>
  </si>
  <si>
    <t>CUST6872</t>
  </si>
  <si>
    <t>Lindsay Anthony</t>
  </si>
  <si>
    <t>CUST4060</t>
  </si>
  <si>
    <t>Roy Martinez</t>
  </si>
  <si>
    <t>Angel Andrews</t>
  </si>
  <si>
    <t>CUST7093</t>
  </si>
  <si>
    <t>Michael Novak</t>
  </si>
  <si>
    <t>CUST3799</t>
  </si>
  <si>
    <t>Michael Powell</t>
  </si>
  <si>
    <t>CUST2248</t>
  </si>
  <si>
    <t>Charles Stokes</t>
  </si>
  <si>
    <t>Roberta Ritter</t>
  </si>
  <si>
    <t>CUST8541</t>
  </si>
  <si>
    <t>CUST5004</t>
  </si>
  <si>
    <t>Jeremy Nguyen</t>
  </si>
  <si>
    <t>CUST7849</t>
  </si>
  <si>
    <t>Rachel Long</t>
  </si>
  <si>
    <t>CUST4331</t>
  </si>
  <si>
    <t>Gregory Mercado</t>
  </si>
  <si>
    <t>CUST1836</t>
  </si>
  <si>
    <t>Kimberly Wilcox</t>
  </si>
  <si>
    <t>CUST2780</t>
  </si>
  <si>
    <t>Frank Gonzalez</t>
  </si>
  <si>
    <t>CUST3382</t>
  </si>
  <si>
    <t>Timothy Hall</t>
  </si>
  <si>
    <t>CUST2495</t>
  </si>
  <si>
    <t>Michael Chang</t>
  </si>
  <si>
    <t>CUST4498</t>
  </si>
  <si>
    <t>David Kelley</t>
  </si>
  <si>
    <t>Alyssa Torres</t>
  </si>
  <si>
    <t>CUST1262</t>
  </si>
  <si>
    <t>Wanda Payne</t>
  </si>
  <si>
    <t>CUST5009</t>
  </si>
  <si>
    <t>Daniel Williams</t>
  </si>
  <si>
    <t>CUST3487</t>
  </si>
  <si>
    <t>Alexandra Diaz</t>
  </si>
  <si>
    <t>CUST6703</t>
  </si>
  <si>
    <t>Kyle Lopez</t>
  </si>
  <si>
    <t>CUST5370</t>
  </si>
  <si>
    <t>Erica Turner</t>
  </si>
  <si>
    <t>CUST5522</t>
  </si>
  <si>
    <t>John Ramsey</t>
  </si>
  <si>
    <t>CUST2427</t>
  </si>
  <si>
    <t>Frederick Kelly</t>
  </si>
  <si>
    <t>CUST8635</t>
  </si>
  <si>
    <t>Max Robbins</t>
  </si>
  <si>
    <t>CUST8860</t>
  </si>
  <si>
    <t>Kim Riley</t>
  </si>
  <si>
    <t>CUST9752</t>
  </si>
  <si>
    <t>Courtney Jones</t>
  </si>
  <si>
    <t>CUST6297</t>
  </si>
  <si>
    <t>Nicole Ferguson</t>
  </si>
  <si>
    <t>CUST4889</t>
  </si>
  <si>
    <t>Dennis Smith</t>
  </si>
  <si>
    <t>CUST6247</t>
  </si>
  <si>
    <t>Jonathan Myers</t>
  </si>
  <si>
    <t>CUST7649</t>
  </si>
  <si>
    <t>Brandi Martinez</t>
  </si>
  <si>
    <t>CUST8715</t>
  </si>
  <si>
    <t>Samantha Jordan</t>
  </si>
  <si>
    <t>CUST9279</t>
  </si>
  <si>
    <t>Nicholas Collins</t>
  </si>
  <si>
    <t>CUST9275</t>
  </si>
  <si>
    <t>Victoria Arnold</t>
  </si>
  <si>
    <t>CUST6450</t>
  </si>
  <si>
    <t>Patrick Turner</t>
  </si>
  <si>
    <t>CUST2386</t>
  </si>
  <si>
    <t>Robert Sanchez</t>
  </si>
  <si>
    <t>CUST2783</t>
  </si>
  <si>
    <t>Tammy Aguilar</t>
  </si>
  <si>
    <t>CUST2293</t>
  </si>
  <si>
    <t>Daniel Aguilar</t>
  </si>
  <si>
    <t>CUST1804</t>
  </si>
  <si>
    <t>Chelsey Campbell</t>
  </si>
  <si>
    <t>CUST8329</t>
  </si>
  <si>
    <t>Carlos Williams</t>
  </si>
  <si>
    <t>CUST6572</t>
  </si>
  <si>
    <t>Craig Mitchell</t>
  </si>
  <si>
    <t>CUST6009</t>
  </si>
  <si>
    <t>Shannon Hurst</t>
  </si>
  <si>
    <t>Richard Newman</t>
  </si>
  <si>
    <t>CUST3437</t>
  </si>
  <si>
    <t>Denise Richards</t>
  </si>
  <si>
    <t>CUST5700</t>
  </si>
  <si>
    <t>Jeanette Morales</t>
  </si>
  <si>
    <t>CUST1597</t>
  </si>
  <si>
    <t>Richard Fernandez</t>
  </si>
  <si>
    <t>CUST7362</t>
  </si>
  <si>
    <t>John Fleming</t>
  </si>
  <si>
    <t>CUST1288</t>
  </si>
  <si>
    <t>Kathryn Gentry</t>
  </si>
  <si>
    <t>CUST3261</t>
  </si>
  <si>
    <t>Tara Peterson</t>
  </si>
  <si>
    <t>CUST5748</t>
  </si>
  <si>
    <t>Amy Crawford</t>
  </si>
  <si>
    <t>CUST6776</t>
  </si>
  <si>
    <t>Jason Meyer</t>
  </si>
  <si>
    <t>CUST6375</t>
  </si>
  <si>
    <t>Christina Rodriguez</t>
  </si>
  <si>
    <t>Anthony Key</t>
  </si>
  <si>
    <t>CUST6440</t>
  </si>
  <si>
    <t>Kelly Miller</t>
  </si>
  <si>
    <t>CUST3559</t>
  </si>
  <si>
    <t>Jennifer Butler</t>
  </si>
  <si>
    <t>CUST6542</t>
  </si>
  <si>
    <t>Jillian Smith</t>
  </si>
  <si>
    <t>CUST9438</t>
  </si>
  <si>
    <t>CUST7232</t>
  </si>
  <si>
    <t>Katrina Medina</t>
  </si>
  <si>
    <t>CUST7257</t>
  </si>
  <si>
    <t>Laura Mckenzie</t>
  </si>
  <si>
    <t>CUST8083</t>
  </si>
  <si>
    <t>David Chambers</t>
  </si>
  <si>
    <t>CUST2788</t>
  </si>
  <si>
    <t>Gary Smith</t>
  </si>
  <si>
    <t>CUST9669</t>
  </si>
  <si>
    <t>Joe King</t>
  </si>
  <si>
    <t>Krista Jones</t>
  </si>
  <si>
    <t>CUST7569</t>
  </si>
  <si>
    <t>Elizabeth Mills</t>
  </si>
  <si>
    <t>CUST8070</t>
  </si>
  <si>
    <t>Stephanie Smith</t>
  </si>
  <si>
    <t>CUST8609</t>
  </si>
  <si>
    <t>Joshua Houston</t>
  </si>
  <si>
    <t>CUST9273</t>
  </si>
  <si>
    <t>Donna White</t>
  </si>
  <si>
    <t>CUST1409</t>
  </si>
  <si>
    <t>Elizabeth Love</t>
  </si>
  <si>
    <t>CUST1787</t>
  </si>
  <si>
    <t>Daniel Bell</t>
  </si>
  <si>
    <t>CUST1716</t>
  </si>
  <si>
    <t>Richard Erickson</t>
  </si>
  <si>
    <t>CUST1677</t>
  </si>
  <si>
    <t>Jacob Olsen</t>
  </si>
  <si>
    <t>CUST2263</t>
  </si>
  <si>
    <t>Cynthia Mcintosh</t>
  </si>
  <si>
    <t>CUST6237</t>
  </si>
  <si>
    <t>Ray Finley</t>
  </si>
  <si>
    <t>CUST7702</t>
  </si>
  <si>
    <t>Kimberly Levy</t>
  </si>
  <si>
    <t>CUST1618</t>
  </si>
  <si>
    <t>Paul Davis</t>
  </si>
  <si>
    <t>Danielle Bailey</t>
  </si>
  <si>
    <t>CUST4690</t>
  </si>
  <si>
    <t>Ashley Armstrong</t>
  </si>
  <si>
    <t>CUST7049</t>
  </si>
  <si>
    <t>Lori Hale</t>
  </si>
  <si>
    <t>CUST3972</t>
  </si>
  <si>
    <t>Valerie Thomas</t>
  </si>
  <si>
    <t>CUST4343</t>
  </si>
  <si>
    <t>Justin Jackson</t>
  </si>
  <si>
    <t>CUST6365</t>
  </si>
  <si>
    <t>Brittany Graham</t>
  </si>
  <si>
    <t>CUST6460</t>
  </si>
  <si>
    <t>Eric Haney</t>
  </si>
  <si>
    <t>CUST5766</t>
  </si>
  <si>
    <t>Jillian Roberson</t>
  </si>
  <si>
    <t>CUST8513</t>
  </si>
  <si>
    <t>Jennifer Beck</t>
  </si>
  <si>
    <t>CUST2919</t>
  </si>
  <si>
    <t>Ashley Lopez</t>
  </si>
  <si>
    <t>CUST4819</t>
  </si>
  <si>
    <t>Christopher Dean</t>
  </si>
  <si>
    <t>CUST9977</t>
  </si>
  <si>
    <t>Tracey Murphy</t>
  </si>
  <si>
    <t>CUST8213</t>
  </si>
  <si>
    <t>Angela Brown</t>
  </si>
  <si>
    <t>CUST6950</t>
  </si>
  <si>
    <t>Timothy Williams</t>
  </si>
  <si>
    <t>CUST9216</t>
  </si>
  <si>
    <t>Cassidy Carson</t>
  </si>
  <si>
    <t>CUST1911</t>
  </si>
  <si>
    <t>Nicole Greer</t>
  </si>
  <si>
    <t>CUST5525</t>
  </si>
  <si>
    <t>Jose Cabrera</t>
  </si>
  <si>
    <t>CUST3332</t>
  </si>
  <si>
    <t>Christopher Kim</t>
  </si>
  <si>
    <t>CUST9339</t>
  </si>
  <si>
    <t>Heather Hubbard</t>
  </si>
  <si>
    <t>CUST9008</t>
  </si>
  <si>
    <t>Brian Vaughan</t>
  </si>
  <si>
    <t>CUST7635</t>
  </si>
  <si>
    <t>Erin Ponce</t>
  </si>
  <si>
    <t>CUST9554</t>
  </si>
  <si>
    <t>Charles Navarro</t>
  </si>
  <si>
    <t>CUST6394</t>
  </si>
  <si>
    <t>Brian Bell</t>
  </si>
  <si>
    <t>CUST9425</t>
  </si>
  <si>
    <t>Tyler Page</t>
  </si>
  <si>
    <t>CUST5291</t>
  </si>
  <si>
    <t>Erin Larson</t>
  </si>
  <si>
    <t>CUST3652</t>
  </si>
  <si>
    <t>Matthew Bowen</t>
  </si>
  <si>
    <t>CUST2731</t>
  </si>
  <si>
    <t>Kyle Marks</t>
  </si>
  <si>
    <t>CUST1160</t>
  </si>
  <si>
    <t>Lisa Klein</t>
  </si>
  <si>
    <t>CUST8492</t>
  </si>
  <si>
    <t>Christopher Barrett</t>
  </si>
  <si>
    <t>CUST6619</t>
  </si>
  <si>
    <t>Corey Mcconnell</t>
  </si>
  <si>
    <t>CUST1813</t>
  </si>
  <si>
    <t>Sandra Crawford</t>
  </si>
  <si>
    <t>CUST1373</t>
  </si>
  <si>
    <t>Justin Black</t>
  </si>
  <si>
    <t>CUST6565</t>
  </si>
  <si>
    <t>Margaret Callahan</t>
  </si>
  <si>
    <t>CUST3343</t>
  </si>
  <si>
    <t>Sandra Roberts MD</t>
  </si>
  <si>
    <t>CUST1798</t>
  </si>
  <si>
    <t>Megan Taylor</t>
  </si>
  <si>
    <t>CUST9551</t>
  </si>
  <si>
    <t>Austin Harris</t>
  </si>
  <si>
    <t>CUST2656</t>
  </si>
  <si>
    <t>Erica Chase</t>
  </si>
  <si>
    <t>CUST9495</t>
  </si>
  <si>
    <t>Suzanne Mckinney</t>
  </si>
  <si>
    <t>CUST7886</t>
  </si>
  <si>
    <t>Joseph Myers</t>
  </si>
  <si>
    <t>CUST5632</t>
  </si>
  <si>
    <t>Darin Pace</t>
  </si>
  <si>
    <t>CUST7650</t>
  </si>
  <si>
    <t>Jacob Cunningham</t>
  </si>
  <si>
    <t>CUST6309</t>
  </si>
  <si>
    <t>Kathleen Mercer</t>
  </si>
  <si>
    <t>CUST8265</t>
  </si>
  <si>
    <t>Angela Cowan</t>
  </si>
  <si>
    <t>CUST2224</t>
  </si>
  <si>
    <t>Raymond Hensley</t>
  </si>
  <si>
    <t>CUST9663</t>
  </si>
  <si>
    <t>Diane Barnes</t>
  </si>
  <si>
    <t>CUST6280</t>
  </si>
  <si>
    <t>Jacqueline Gonzales</t>
  </si>
  <si>
    <t>CUST3950</t>
  </si>
  <si>
    <t>Steven Smith</t>
  </si>
  <si>
    <t>CUST9720</t>
  </si>
  <si>
    <t>Dominique Juarez</t>
  </si>
  <si>
    <t>CUST3890</t>
  </si>
  <si>
    <t>Anthony Edwards</t>
  </si>
  <si>
    <t>CUST2481</t>
  </si>
  <si>
    <t>Morgan Collier</t>
  </si>
  <si>
    <t>James Hickman</t>
  </si>
  <si>
    <t>CUST2422</t>
  </si>
  <si>
    <t>Ann Guzman</t>
  </si>
  <si>
    <t>CUST8148</t>
  </si>
  <si>
    <t>Mark Green Jr.</t>
  </si>
  <si>
    <t>CUST5792</t>
  </si>
  <si>
    <t>Colleen Mann</t>
  </si>
  <si>
    <t>CUST7264</t>
  </si>
  <si>
    <t>Diana Cantu</t>
  </si>
  <si>
    <t>Justin Lambert</t>
  </si>
  <si>
    <t>CUST3420</t>
  </si>
  <si>
    <t>Jacqueline Rogers MD</t>
  </si>
  <si>
    <t>CUST9271</t>
  </si>
  <si>
    <t>Janet Richmond</t>
  </si>
  <si>
    <t>CUST7189</t>
  </si>
  <si>
    <t>Joy Ellison</t>
  </si>
  <si>
    <t>CUST7219</t>
  </si>
  <si>
    <t>Andrew Robertson</t>
  </si>
  <si>
    <t>CUST1550</t>
  </si>
  <si>
    <t>Amber Brown</t>
  </si>
  <si>
    <t>CUST5111</t>
  </si>
  <si>
    <t>Jesus Nicholson</t>
  </si>
  <si>
    <t>CUST4524</t>
  </si>
  <si>
    <t>Jason Jimenez</t>
  </si>
  <si>
    <t>Michelle Cole</t>
  </si>
  <si>
    <t>CUST7348</t>
  </si>
  <si>
    <t>Brooke Conner</t>
  </si>
  <si>
    <t>CUST4790</t>
  </si>
  <si>
    <t>Lauren Romero</t>
  </si>
  <si>
    <t>CUST3582</t>
  </si>
  <si>
    <t>Mason Gonzalez</t>
  </si>
  <si>
    <t>CUST2407</t>
  </si>
  <si>
    <t>Tammy Burke</t>
  </si>
  <si>
    <t>CUST1287</t>
  </si>
  <si>
    <t>Robert Lam</t>
  </si>
  <si>
    <t>CUST8670</t>
  </si>
  <si>
    <t>Charles Watson</t>
  </si>
  <si>
    <t>CUST6240</t>
  </si>
  <si>
    <t>Chris Wolfe</t>
  </si>
  <si>
    <t>CUST6102</t>
  </si>
  <si>
    <t>Brandon Snow</t>
  </si>
  <si>
    <t>CUST5511</t>
  </si>
  <si>
    <t>Larry Howard</t>
  </si>
  <si>
    <t>Christopher Rodriguez</t>
  </si>
  <si>
    <t>CUST9525</t>
  </si>
  <si>
    <t>William Garcia</t>
  </si>
  <si>
    <t>CUST7363</t>
  </si>
  <si>
    <t>Paul Meyer</t>
  </si>
  <si>
    <t>CUST2962</t>
  </si>
  <si>
    <t>Christopher Mcdonald</t>
  </si>
  <si>
    <t>CUST5107</t>
  </si>
  <si>
    <t>Brenda Clements</t>
  </si>
  <si>
    <t>CUST8856</t>
  </si>
  <si>
    <t>Charles Sutton</t>
  </si>
  <si>
    <t>CUST2804</t>
  </si>
  <si>
    <t>Kimberly Stephens</t>
  </si>
  <si>
    <t>CUST6311</t>
  </si>
  <si>
    <t>Ethan Benitez</t>
  </si>
  <si>
    <t>CUST9492</t>
  </si>
  <si>
    <t>Benjamin Ward</t>
  </si>
  <si>
    <t>CUST9954</t>
  </si>
  <si>
    <t>Colleen Taylor</t>
  </si>
  <si>
    <t>CUST8896</t>
  </si>
  <si>
    <t>Mr. Steve Harris</t>
  </si>
  <si>
    <t>CUST8269</t>
  </si>
  <si>
    <t>Mason Peterson</t>
  </si>
  <si>
    <t>CUST5362</t>
  </si>
  <si>
    <t>April York</t>
  </si>
  <si>
    <t>CUST4676</t>
  </si>
  <si>
    <t>Jon Hooper</t>
  </si>
  <si>
    <t>CUST7061</t>
  </si>
  <si>
    <t>Angela Parks</t>
  </si>
  <si>
    <t>CUST9141</t>
  </si>
  <si>
    <t>Michael Mitchell</t>
  </si>
  <si>
    <t>CUST7972</t>
  </si>
  <si>
    <t>Robert Pierce</t>
  </si>
  <si>
    <t>CUST7010</t>
  </si>
  <si>
    <t>Christian Graham</t>
  </si>
  <si>
    <t>CUST1055</t>
  </si>
  <si>
    <t>Toni Lane</t>
  </si>
  <si>
    <t>CUST2485</t>
  </si>
  <si>
    <t>Stacey Walker</t>
  </si>
  <si>
    <t>CUST1057</t>
  </si>
  <si>
    <t>Mrs. Aimee Harris</t>
  </si>
  <si>
    <t>CUST1225</t>
  </si>
  <si>
    <t>Kyle Torres</t>
  </si>
  <si>
    <t>CUST3336</t>
  </si>
  <si>
    <t>Stacy Russell</t>
  </si>
  <si>
    <t>CUST5028</t>
  </si>
  <si>
    <t>Christopher Arias</t>
  </si>
  <si>
    <t>CUST2606</t>
  </si>
  <si>
    <t>Michele Barker</t>
  </si>
  <si>
    <t>CUST7932</t>
  </si>
  <si>
    <t>Patricia Thompson</t>
  </si>
  <si>
    <t>CUST5994</t>
  </si>
  <si>
    <t>Lori Haney</t>
  </si>
  <si>
    <t>CUST7506</t>
  </si>
  <si>
    <t>Steven Mercado</t>
  </si>
  <si>
    <t>CUST9673</t>
  </si>
  <si>
    <t>Brenda Hall</t>
  </si>
  <si>
    <t>CUST3004</t>
  </si>
  <si>
    <t>Kenneth White</t>
  </si>
  <si>
    <t>CUST6744</t>
  </si>
  <si>
    <t>Michael Ramirez</t>
  </si>
  <si>
    <t>CUST1522</t>
  </si>
  <si>
    <t>Claudia Smith</t>
  </si>
  <si>
    <t>CUST9985</t>
  </si>
  <si>
    <t>Michele Collins</t>
  </si>
  <si>
    <t>CUST4403</t>
  </si>
  <si>
    <t>Michael Gonzalez</t>
  </si>
  <si>
    <t>CUST4248</t>
  </si>
  <si>
    <t>Jamie Clark</t>
  </si>
  <si>
    <t>CUST1080</t>
  </si>
  <si>
    <t>Anthony Robinson Jr.</t>
  </si>
  <si>
    <t>CUST5556</t>
  </si>
  <si>
    <t>Betty Gates</t>
  </si>
  <si>
    <t>CUST8931</t>
  </si>
  <si>
    <t>Scott Anderson</t>
  </si>
  <si>
    <t>CUST8110</t>
  </si>
  <si>
    <t>George Harding</t>
  </si>
  <si>
    <t>CUST8183</t>
  </si>
  <si>
    <t>Cheryl Hernandez</t>
  </si>
  <si>
    <t>CUST3380</t>
  </si>
  <si>
    <t>Christopher Reynolds DDS</t>
  </si>
  <si>
    <t>CUST5423</t>
  </si>
  <si>
    <t>Deborah Hayes</t>
  </si>
  <si>
    <t>CUST8450</t>
  </si>
  <si>
    <t>Dr. Dawn Woods MD</t>
  </si>
  <si>
    <t>CUST1308</t>
  </si>
  <si>
    <t>Courtney Cook</t>
  </si>
  <si>
    <t>Victoria Neal</t>
  </si>
  <si>
    <t>CUST7250</t>
  </si>
  <si>
    <t>Pamela Perez</t>
  </si>
  <si>
    <t>CUST5973</t>
  </si>
  <si>
    <t>James Ferguson</t>
  </si>
  <si>
    <t>CUST9406</t>
  </si>
  <si>
    <t>Tonya Washington</t>
  </si>
  <si>
    <t>CUST9734</t>
  </si>
  <si>
    <t>Melanie Avila</t>
  </si>
  <si>
    <t>CUST1553</t>
  </si>
  <si>
    <t>Katie Proctor</t>
  </si>
  <si>
    <t>CUST5024</t>
  </si>
  <si>
    <t>William Vincent</t>
  </si>
  <si>
    <t>CUST8923</t>
  </si>
  <si>
    <t>Adriana Baker</t>
  </si>
  <si>
    <t>CUST4646</t>
  </si>
  <si>
    <t>Jeffery Ramirez</t>
  </si>
  <si>
    <t>Sean Anderson</t>
  </si>
  <si>
    <t>Joseph Herring</t>
  </si>
  <si>
    <t>CUST1037</t>
  </si>
  <si>
    <t>Stanley Hinton</t>
  </si>
  <si>
    <t>CUST4939</t>
  </si>
  <si>
    <t>Chris Cooley</t>
  </si>
  <si>
    <t>CUST1305</t>
  </si>
  <si>
    <t>Christina Carter PhD</t>
  </si>
  <si>
    <t>CUST5465</t>
  </si>
  <si>
    <t>Benjamin Nicholson</t>
  </si>
  <si>
    <t>CUST4143</t>
  </si>
  <si>
    <t>Tracy Ortiz</t>
  </si>
  <si>
    <t>CUST8924</t>
  </si>
  <si>
    <t>Jacob Hill</t>
  </si>
  <si>
    <t>CUST2735</t>
  </si>
  <si>
    <t>Mr. Terry Gonzalez</t>
  </si>
  <si>
    <t>CUST6432</t>
  </si>
  <si>
    <t>Joshua Bennett</t>
  </si>
  <si>
    <t>CUST7494</t>
  </si>
  <si>
    <t>Bill Fuller</t>
  </si>
  <si>
    <t>CUST9391</t>
  </si>
  <si>
    <t>Jamie Patterson</t>
  </si>
  <si>
    <t>CUST5306</t>
  </si>
  <si>
    <t>Brianna Roach</t>
  </si>
  <si>
    <t>Amanda Anderson</t>
  </si>
  <si>
    <t>CUST4458</t>
  </si>
  <si>
    <t>Adam Stewart</t>
  </si>
  <si>
    <t>CUST5891</t>
  </si>
  <si>
    <t>Marissa Watson</t>
  </si>
  <si>
    <t>CUST4903</t>
  </si>
  <si>
    <t>Nichole Ramirez</t>
  </si>
  <si>
    <t>CUST6888</t>
  </si>
  <si>
    <t>Lisa Cooper</t>
  </si>
  <si>
    <t>CUST8897</t>
  </si>
  <si>
    <t>Timothy Oconnor</t>
  </si>
  <si>
    <t>CUST9846</t>
  </si>
  <si>
    <t>Lori Davis</t>
  </si>
  <si>
    <t>CUST2890</t>
  </si>
  <si>
    <t>Theresa Garcia</t>
  </si>
  <si>
    <t>CUST7911</t>
  </si>
  <si>
    <t>Andrew Brown</t>
  </si>
  <si>
    <t>CUST9732</t>
  </si>
  <si>
    <t>Daniel Taylor</t>
  </si>
  <si>
    <t>CUST7193</t>
  </si>
  <si>
    <t>Tanya Baker</t>
  </si>
  <si>
    <t>CUST4613</t>
  </si>
  <si>
    <t>Amy Anderson</t>
  </si>
  <si>
    <t>CUST5357</t>
  </si>
  <si>
    <t>Charles Garcia</t>
  </si>
  <si>
    <t>CUST5103</t>
  </si>
  <si>
    <t>Rebecca Mcbride</t>
  </si>
  <si>
    <t>CUST8127</t>
  </si>
  <si>
    <t>James Cruz</t>
  </si>
  <si>
    <t>CUST7657</t>
  </si>
  <si>
    <t>Carlos Conley</t>
  </si>
  <si>
    <t>Nathan Alvarez</t>
  </si>
  <si>
    <t>CUST8373</t>
  </si>
  <si>
    <t>Tracy Sanders</t>
  </si>
  <si>
    <t>CUST6747</t>
  </si>
  <si>
    <t>Sara Holmes</t>
  </si>
  <si>
    <t>CUST9465</t>
  </si>
  <si>
    <t>Jacob Allen</t>
  </si>
  <si>
    <t>CUST5369</t>
  </si>
  <si>
    <t>Victor Morgan</t>
  </si>
  <si>
    <t>Erin Hunter</t>
  </si>
  <si>
    <t>CUST4026</t>
  </si>
  <si>
    <t>Daniel Young</t>
  </si>
  <si>
    <t>CUST3491</t>
  </si>
  <si>
    <t>Thomas Landry</t>
  </si>
  <si>
    <t>CUST6356</t>
  </si>
  <si>
    <t>Valerie Evans</t>
  </si>
  <si>
    <t>CUST5339</t>
  </si>
  <si>
    <t>Anna Williams</t>
  </si>
  <si>
    <t>CUST5336</t>
  </si>
  <si>
    <t>Jose Patel</t>
  </si>
  <si>
    <t>CUST9169</t>
  </si>
  <si>
    <t>Raymond Henderson</t>
  </si>
  <si>
    <t>CUST6299</t>
  </si>
  <si>
    <t>Anna Chavez</t>
  </si>
  <si>
    <t>CUST6124</t>
  </si>
  <si>
    <t>Donna Delgado</t>
  </si>
  <si>
    <t>CUST9161</t>
  </si>
  <si>
    <t>Denise Williams</t>
  </si>
  <si>
    <t>CUST8328</t>
  </si>
  <si>
    <t>Michael Smith</t>
  </si>
  <si>
    <t>CUST7303</t>
  </si>
  <si>
    <t>Jason Galloway</t>
  </si>
  <si>
    <t>CUST6890</t>
  </si>
  <si>
    <t>Kimberly Walsh</t>
  </si>
  <si>
    <t>CUST1316</t>
  </si>
  <si>
    <t>Dr. Lee Mann</t>
  </si>
  <si>
    <t>CUST8700</t>
  </si>
  <si>
    <t>Melissa Jones</t>
  </si>
  <si>
    <t>CUST7552</t>
  </si>
  <si>
    <t>Sharon Martinez</t>
  </si>
  <si>
    <t>CUST2262</t>
  </si>
  <si>
    <t>Samuel Ward</t>
  </si>
  <si>
    <t>CUST6988</t>
  </si>
  <si>
    <t>Nicholas Khan</t>
  </si>
  <si>
    <t>CUST9315</t>
  </si>
  <si>
    <t>Tiffany King</t>
  </si>
  <si>
    <t>CUST7989</t>
  </si>
  <si>
    <t>Amanda Williams</t>
  </si>
  <si>
    <t>CUST5453</t>
  </si>
  <si>
    <t>Corey Hill</t>
  </si>
  <si>
    <t>CUST2981</t>
  </si>
  <si>
    <t>Cory Walker</t>
  </si>
  <si>
    <t>CUST1513</t>
  </si>
  <si>
    <t>Cheryl Arias</t>
  </si>
  <si>
    <t>CUST7252</t>
  </si>
  <si>
    <t>Christopher Harris</t>
  </si>
  <si>
    <t>CUST9756</t>
  </si>
  <si>
    <t>William Jackson</t>
  </si>
  <si>
    <t>CUST5359</t>
  </si>
  <si>
    <t>Gilbert Warner</t>
  </si>
  <si>
    <t>CUST6906</t>
  </si>
  <si>
    <t>Shelly Parker</t>
  </si>
  <si>
    <t>CUST1586</t>
  </si>
  <si>
    <t>CUST6550</t>
  </si>
  <si>
    <t>Vickie Morrison</t>
  </si>
  <si>
    <t>CUST5649</t>
  </si>
  <si>
    <t>Steve Gardner</t>
  </si>
  <si>
    <t>Richard Cherry</t>
  </si>
  <si>
    <t>CUST3366</t>
  </si>
  <si>
    <t>Carlos Edwards</t>
  </si>
  <si>
    <t>CUST8251</t>
  </si>
  <si>
    <t>Nathan Douglas</t>
  </si>
  <si>
    <t>CUST6875</t>
  </si>
  <si>
    <t>Lauren Hinton PhD</t>
  </si>
  <si>
    <t>CUST3992</t>
  </si>
  <si>
    <t>Joshua Mcbride</t>
  </si>
  <si>
    <t>CUST4274</t>
  </si>
  <si>
    <t>Mandy Coleman</t>
  </si>
  <si>
    <t>CUST3677</t>
  </si>
  <si>
    <t>Jason Simpson</t>
  </si>
  <si>
    <t>CUST1861</t>
  </si>
  <si>
    <t>Scott Ross</t>
  </si>
  <si>
    <t>CUST1474</t>
  </si>
  <si>
    <t>Eric Ruiz</t>
  </si>
  <si>
    <t>CUST1195</t>
  </si>
  <si>
    <t>Christopher Morris</t>
  </si>
  <si>
    <t>CUST2545</t>
  </si>
  <si>
    <t>Jennifer Mccoy</t>
  </si>
  <si>
    <t>CUST5238</t>
  </si>
  <si>
    <t>Kylie Sherman</t>
  </si>
  <si>
    <t>CUST6984</t>
  </si>
  <si>
    <t>Pamela Roberts</t>
  </si>
  <si>
    <t>CUST4391</t>
  </si>
  <si>
    <t>Michael Wallace</t>
  </si>
  <si>
    <t>CUST4423</t>
  </si>
  <si>
    <t>Maria White</t>
  </si>
  <si>
    <t>CUST3217</t>
  </si>
  <si>
    <t>Alice Rubio</t>
  </si>
  <si>
    <t>CUST4009</t>
  </si>
  <si>
    <t>Michael Hammond</t>
  </si>
  <si>
    <t>CUST6438</t>
  </si>
  <si>
    <t>Leon Jimenez</t>
  </si>
  <si>
    <t>CUST3961</t>
  </si>
  <si>
    <t>Thomas Smith</t>
  </si>
  <si>
    <t>CUST5449</t>
  </si>
  <si>
    <t>Nathan Martin</t>
  </si>
  <si>
    <t>CUST8889</t>
  </si>
  <si>
    <t>Jason Simon</t>
  </si>
  <si>
    <t>Mary Larsen</t>
  </si>
  <si>
    <t>CUST5950</t>
  </si>
  <si>
    <t>Deanna Mckee</t>
  </si>
  <si>
    <t>CUST6963</t>
  </si>
  <si>
    <t>Jeremy Cooke</t>
  </si>
  <si>
    <t>CUST5448</t>
  </si>
  <si>
    <t>Robert Mason</t>
  </si>
  <si>
    <t>CUST2598</t>
  </si>
  <si>
    <t>Jason Stevens</t>
  </si>
  <si>
    <t>CUST4814</t>
  </si>
  <si>
    <t>Terri Weiss</t>
  </si>
  <si>
    <t>CUST5593</t>
  </si>
  <si>
    <t>Daryl Davis</t>
  </si>
  <si>
    <t>CUST3855</t>
  </si>
  <si>
    <t>Kevin Burgess</t>
  </si>
  <si>
    <t>CUST4568</t>
  </si>
  <si>
    <t>Paul Ortiz</t>
  </si>
  <si>
    <t>CUST8350</t>
  </si>
  <si>
    <t>Brandi Cooper</t>
  </si>
  <si>
    <t>CUST9781</t>
  </si>
  <si>
    <t>John Mack</t>
  </si>
  <si>
    <t>Allison Hill</t>
  </si>
  <si>
    <t>CUST6706</t>
  </si>
  <si>
    <t>Peter Jackson</t>
  </si>
  <si>
    <t>CUST6755</t>
  </si>
  <si>
    <t>Mason Davis</t>
  </si>
  <si>
    <t>CUST7435</t>
  </si>
  <si>
    <t>Kelly Conner</t>
  </si>
  <si>
    <t>CUST4094</t>
  </si>
  <si>
    <t>James Sanchez</t>
  </si>
  <si>
    <t>CUST9824</t>
  </si>
  <si>
    <t>Holly Armstrong</t>
  </si>
  <si>
    <t>CUST3791</t>
  </si>
  <si>
    <t>Marc Dillon</t>
  </si>
  <si>
    <t>CUST8370</t>
  </si>
  <si>
    <t>Charles Moran</t>
  </si>
  <si>
    <t>CUST1420</t>
  </si>
  <si>
    <t>Samantha Blake</t>
  </si>
  <si>
    <t>CUST9517</t>
  </si>
  <si>
    <t>Ian Mason</t>
  </si>
  <si>
    <t>CUST1587</t>
  </si>
  <si>
    <t>Felicia Holland</t>
  </si>
  <si>
    <t>CUST2476</t>
  </si>
  <si>
    <t>Kathryn Porter</t>
  </si>
  <si>
    <t>CUST8743</t>
  </si>
  <si>
    <t>Angela Baker</t>
  </si>
  <si>
    <t>CUST3585</t>
  </si>
  <si>
    <t>Angela Murphy</t>
  </si>
  <si>
    <t>CUST3260</t>
  </si>
  <si>
    <t>Victoria Nelson</t>
  </si>
  <si>
    <t>CUST7584</t>
  </si>
  <si>
    <t>Shannon Acosta</t>
  </si>
  <si>
    <t>CUST5207</t>
  </si>
  <si>
    <t>Leslie Evans</t>
  </si>
  <si>
    <t>CUST7159</t>
  </si>
  <si>
    <t>Carlos Hale</t>
  </si>
  <si>
    <t>CUST1456</t>
  </si>
  <si>
    <t>Thomas Fletcher</t>
  </si>
  <si>
    <t>Stacie Armstrong</t>
  </si>
  <si>
    <t>CUST7060</t>
  </si>
  <si>
    <t>Lindsey Hogan</t>
  </si>
  <si>
    <t>CUST2284</t>
  </si>
  <si>
    <t>Regina Johnson</t>
  </si>
  <si>
    <t>CUST2621</t>
  </si>
  <si>
    <t>Peter Serrano</t>
  </si>
  <si>
    <t>CUST9292</t>
  </si>
  <si>
    <t>Anthony Cooper</t>
  </si>
  <si>
    <t>CUST5957</t>
  </si>
  <si>
    <t>Charles Price</t>
  </si>
  <si>
    <t>David Wiley</t>
  </si>
  <si>
    <t>CUST4484</t>
  </si>
  <si>
    <t>Kimberly Obrien</t>
  </si>
  <si>
    <t>CUST4394</t>
  </si>
  <si>
    <t>Paul Young</t>
  </si>
  <si>
    <t>CUST1602</t>
  </si>
  <si>
    <t>Tammy Parker</t>
  </si>
  <si>
    <t>CUST4088</t>
  </si>
  <si>
    <t>Bridget Turner</t>
  </si>
  <si>
    <t>CUST2397</t>
  </si>
  <si>
    <t>Peter Meyers</t>
  </si>
  <si>
    <t>CUST1750</t>
  </si>
  <si>
    <t>Stacey Smith</t>
  </si>
  <si>
    <t>CUST8581</t>
  </si>
  <si>
    <t>Jennifer Hale</t>
  </si>
  <si>
    <t>CUST8927</t>
  </si>
  <si>
    <t>Melissa Rubio</t>
  </si>
  <si>
    <t>CUST8798</t>
  </si>
  <si>
    <t>Joshua Williams</t>
  </si>
  <si>
    <t>CUST7319</t>
  </si>
  <si>
    <t>Matthew Brown</t>
  </si>
  <si>
    <t>Brianna Williams</t>
  </si>
  <si>
    <t>CUST9247</t>
  </si>
  <si>
    <t>Zachary Davis MD</t>
  </si>
  <si>
    <t>CUST8775</t>
  </si>
  <si>
    <t>Stacey Walton</t>
  </si>
  <si>
    <t>CUST1958</t>
  </si>
  <si>
    <t>Emily Morales</t>
  </si>
  <si>
    <t>CUST8701</t>
  </si>
  <si>
    <t>Maria Stein</t>
  </si>
  <si>
    <t>CUST1383</t>
  </si>
  <si>
    <t>Catherine Smith</t>
  </si>
  <si>
    <t>CUST2673</t>
  </si>
  <si>
    <t>Kelsey Brown</t>
  </si>
  <si>
    <t>CUST4545</t>
  </si>
  <si>
    <t>Daniel Griffith</t>
  </si>
  <si>
    <t>CUST9851</t>
  </si>
  <si>
    <t>Ellen Farmer</t>
  </si>
  <si>
    <t>CUST4609</t>
  </si>
  <si>
    <t>Gregory Lewis</t>
  </si>
  <si>
    <t>CUST1773</t>
  </si>
  <si>
    <t>Zachary Baker</t>
  </si>
  <si>
    <t>CUST2571</t>
  </si>
  <si>
    <t>Christian Mathews</t>
  </si>
  <si>
    <t>CUST1400</t>
  </si>
  <si>
    <t>David Weber</t>
  </si>
  <si>
    <t>CUST5232</t>
  </si>
  <si>
    <t>Christopher Adams</t>
  </si>
  <si>
    <t>CUST9513</t>
  </si>
  <si>
    <t>Dylan Ward</t>
  </si>
  <si>
    <t>CUST8253</t>
  </si>
  <si>
    <t>Frank Evans</t>
  </si>
  <si>
    <t>CUST9699</t>
  </si>
  <si>
    <t>Mark Hall</t>
  </si>
  <si>
    <t>CUST5672</t>
  </si>
  <si>
    <t>Sandra Smith</t>
  </si>
  <si>
    <t>CUST4531</t>
  </si>
  <si>
    <t>Richard Atkinson</t>
  </si>
  <si>
    <t>Emily Thomas</t>
  </si>
  <si>
    <t>CUST3911</t>
  </si>
  <si>
    <t>Dr. Rebecca Baldwin</t>
  </si>
  <si>
    <t>CUST1181</t>
  </si>
  <si>
    <t>Nathan Bullock</t>
  </si>
  <si>
    <t>CUST1518</t>
  </si>
  <si>
    <t>Rachel Williams</t>
  </si>
  <si>
    <t>CUST3379</t>
  </si>
  <si>
    <t>Angel Miller</t>
  </si>
  <si>
    <t>CUST8288</t>
  </si>
  <si>
    <t>Frank Stone</t>
  </si>
  <si>
    <t>CUST9384</t>
  </si>
  <si>
    <t>Joyce Rodgers</t>
  </si>
  <si>
    <t>CUST7809</t>
  </si>
  <si>
    <t>Eric Andrews</t>
  </si>
  <si>
    <t>CUST9868</t>
  </si>
  <si>
    <t>William Carroll</t>
  </si>
  <si>
    <t>CUST6190</t>
  </si>
  <si>
    <t>Melissa Allen</t>
  </si>
  <si>
    <t>CUST4541</t>
  </si>
  <si>
    <t>Gary Zamora</t>
  </si>
  <si>
    <t>CUST2763</t>
  </si>
  <si>
    <t>Tara Matthews</t>
  </si>
  <si>
    <t>CUST3389</t>
  </si>
  <si>
    <t>Daniel Rodriguez</t>
  </si>
  <si>
    <t>CUST7084</t>
  </si>
  <si>
    <t>Gabriel Griffin</t>
  </si>
  <si>
    <t>CUST8027</t>
  </si>
  <si>
    <t>Justin Randolph</t>
  </si>
  <si>
    <t>CUST3943</t>
  </si>
  <si>
    <t>Alyssa Weiss</t>
  </si>
  <si>
    <t>CUST9005</t>
  </si>
  <si>
    <t>Kimberly Richard</t>
  </si>
  <si>
    <t>CUST8654</t>
  </si>
  <si>
    <t>Jonathan Robles</t>
  </si>
  <si>
    <t>CUST7077</t>
  </si>
  <si>
    <t>Robert Garrett</t>
  </si>
  <si>
    <t>CUST6403</t>
  </si>
  <si>
    <t>Scott Conrad</t>
  </si>
  <si>
    <t>CUST1700</t>
  </si>
  <si>
    <t>Eric Marshall</t>
  </si>
  <si>
    <t>CUST9260</t>
  </si>
  <si>
    <t>David Garner</t>
  </si>
  <si>
    <t>CUST5654</t>
  </si>
  <si>
    <t>Robert Ferguson</t>
  </si>
  <si>
    <t>CUST5824</t>
  </si>
  <si>
    <t>Michael Bell</t>
  </si>
  <si>
    <t>Yvonne Hernandez</t>
  </si>
  <si>
    <t>CUST4569</t>
  </si>
  <si>
    <t>Heather Keller</t>
  </si>
  <si>
    <t>CUST2822</t>
  </si>
  <si>
    <t>Judy Martin</t>
  </si>
  <si>
    <t>CUST6720</t>
  </si>
  <si>
    <t>Kimberly Collins</t>
  </si>
  <si>
    <t>CUST7758</t>
  </si>
  <si>
    <t>Jennifer Vaughn</t>
  </si>
  <si>
    <t>Johnny Harris</t>
  </si>
  <si>
    <t>Edward Goodman</t>
  </si>
  <si>
    <t>CUST1726</t>
  </si>
  <si>
    <t>Michelle Gutierrez</t>
  </si>
  <si>
    <t>CUST4905</t>
  </si>
  <si>
    <t>Patrick Boyer</t>
  </si>
  <si>
    <t>CUST1710</t>
  </si>
  <si>
    <t>John Scott</t>
  </si>
  <si>
    <t>Jessica Reed</t>
  </si>
  <si>
    <t>CUST2559</t>
  </si>
  <si>
    <t>Carla Matthews</t>
  </si>
  <si>
    <t>CUST9357</t>
  </si>
  <si>
    <t>Robert Carlson DDS</t>
  </si>
  <si>
    <t>CUST9703</t>
  </si>
  <si>
    <t>Christine Lane</t>
  </si>
  <si>
    <t>CUST2374</t>
  </si>
  <si>
    <t>Justin Gonzalez</t>
  </si>
  <si>
    <t>Linda Gallagher</t>
  </si>
  <si>
    <t>CUST6017</t>
  </si>
  <si>
    <t>Angela Shepherd</t>
  </si>
  <si>
    <t>CUST8129</t>
  </si>
  <si>
    <t>Joyce Kim</t>
  </si>
  <si>
    <t>CUST3097</t>
  </si>
  <si>
    <t>Victoria Robbins</t>
  </si>
  <si>
    <t>CUST6412</t>
  </si>
  <si>
    <t>Shari Webb</t>
  </si>
  <si>
    <t>Rebecca Fleming</t>
  </si>
  <si>
    <t>CUST4030</t>
  </si>
  <si>
    <t>Angela Thompson</t>
  </si>
  <si>
    <t>CUST1127</t>
  </si>
  <si>
    <t>Michael Mccarthy</t>
  </si>
  <si>
    <t>CUST8476</t>
  </si>
  <si>
    <t>Ashley Romero</t>
  </si>
  <si>
    <t>CUST9933</t>
  </si>
  <si>
    <t>Derrick Dean</t>
  </si>
  <si>
    <t>Dr. Kathryn Robinson MD</t>
  </si>
  <si>
    <t>Blake Aguilar</t>
  </si>
  <si>
    <t>CUST8713</t>
  </si>
  <si>
    <t>Angela Davies</t>
  </si>
  <si>
    <t>CUST3524</t>
  </si>
  <si>
    <t>Lauren Mason</t>
  </si>
  <si>
    <t>CUST5643</t>
  </si>
  <si>
    <t>Benjamin Brown</t>
  </si>
  <si>
    <t>CUST6338</t>
  </si>
  <si>
    <t>Peter Torres</t>
  </si>
  <si>
    <t>CUST8576</t>
  </si>
  <si>
    <t>Eric Johns DVM</t>
  </si>
  <si>
    <t>CUST7683</t>
  </si>
  <si>
    <t>Sherry Hobbs</t>
  </si>
  <si>
    <t>Jenna Wright</t>
  </si>
  <si>
    <t>CUST2338</t>
  </si>
  <si>
    <t>Melinda Boyd</t>
  </si>
  <si>
    <t>CUST2039</t>
  </si>
  <si>
    <t>Brian Chavez</t>
  </si>
  <si>
    <t>CUST9773</t>
  </si>
  <si>
    <t>Sandra Luna</t>
  </si>
  <si>
    <t>CUST9775</t>
  </si>
  <si>
    <t>Alexis Calderon</t>
  </si>
  <si>
    <t>CUST2242</t>
  </si>
  <si>
    <t>Amanda Barnett</t>
  </si>
  <si>
    <t>CUST1797</t>
  </si>
  <si>
    <t>Karen Sawyer</t>
  </si>
  <si>
    <t>CUST2240</t>
  </si>
  <si>
    <t>Jessica Ross</t>
  </si>
  <si>
    <t>Thomas Harris</t>
  </si>
  <si>
    <t>CUST2554</t>
  </si>
  <si>
    <t>Melissa Higgins</t>
  </si>
  <si>
    <t>CUST5007</t>
  </si>
  <si>
    <t>Yolanda Robinson</t>
  </si>
  <si>
    <t>CUST8965</t>
  </si>
  <si>
    <t>Mrs. Paula Hoffman</t>
  </si>
  <si>
    <t>CUST5908</t>
  </si>
  <si>
    <t>Kelly Weeks</t>
  </si>
  <si>
    <t>CUST6123</t>
  </si>
  <si>
    <t>Megan Wood</t>
  </si>
  <si>
    <t>CUST7767</t>
  </si>
  <si>
    <t>Diane Barron</t>
  </si>
  <si>
    <t>CUST4854</t>
  </si>
  <si>
    <t>Kathleen Green</t>
  </si>
  <si>
    <t>CUST3121</t>
  </si>
  <si>
    <t>Collin Duke</t>
  </si>
  <si>
    <t>CUST2169</t>
  </si>
  <si>
    <t>Tara Mayer</t>
  </si>
  <si>
    <t>CUST5963</t>
  </si>
  <si>
    <t>Sarah Jackson</t>
  </si>
  <si>
    <t>CUST3118</t>
  </si>
  <si>
    <t>Bonnie Estes</t>
  </si>
  <si>
    <t>CUST9907</t>
  </si>
  <si>
    <t>Brett House</t>
  </si>
  <si>
    <t>CUST2774</t>
  </si>
  <si>
    <t>Felicia West</t>
  </si>
  <si>
    <t>CUST8133</t>
  </si>
  <si>
    <t>Craig Kennedy</t>
  </si>
  <si>
    <t>CUST9195</t>
  </si>
  <si>
    <t>Joseph Wolfe</t>
  </si>
  <si>
    <t>CUST2296</t>
  </si>
  <si>
    <t>Mitchell Blake</t>
  </si>
  <si>
    <t>CUST9408</t>
  </si>
  <si>
    <t>CUST7942</t>
  </si>
  <si>
    <t>John Kim</t>
  </si>
  <si>
    <t>CUST9148</t>
  </si>
  <si>
    <t>Kelly Nichols</t>
  </si>
  <si>
    <t>CUST8831</t>
  </si>
  <si>
    <t>Luis Griffith</t>
  </si>
  <si>
    <t>CUST1528</t>
  </si>
  <si>
    <t>Samantha Carpenter</t>
  </si>
  <si>
    <t>CUST8005</t>
  </si>
  <si>
    <t>Jorge Lowe</t>
  </si>
  <si>
    <t>CUST4694</t>
  </si>
  <si>
    <t>Jaime Smith</t>
  </si>
  <si>
    <t>CUST2421</t>
  </si>
  <si>
    <t>CUST8032</t>
  </si>
  <si>
    <t>Jon Glass</t>
  </si>
  <si>
    <t>CUST9371</t>
  </si>
  <si>
    <t>Douglas Strong</t>
  </si>
  <si>
    <t>CUST5067</t>
  </si>
  <si>
    <t>Brenda Gonzalez</t>
  </si>
  <si>
    <t>CUST7633</t>
  </si>
  <si>
    <t>Morgan Davis</t>
  </si>
  <si>
    <t>Gloria Wright</t>
  </si>
  <si>
    <t>CUST8947</t>
  </si>
  <si>
    <t>CUST6554</t>
  </si>
  <si>
    <t>Daniel Watson</t>
  </si>
  <si>
    <t>Tiffany Watson</t>
  </si>
  <si>
    <t>CUST4087</t>
  </si>
  <si>
    <t>Stephen Levine</t>
  </si>
  <si>
    <t>CUST2988</t>
  </si>
  <si>
    <t>David Mendoza</t>
  </si>
  <si>
    <t>CUST9162</t>
  </si>
  <si>
    <t>Sarah Ross</t>
  </si>
  <si>
    <t>CUST9986</t>
  </si>
  <si>
    <t>Cory Williams</t>
  </si>
  <si>
    <t>CUST5815</t>
  </si>
  <si>
    <t>John Wilson DDS</t>
  </si>
  <si>
    <t>CUST6167</t>
  </si>
  <si>
    <t>Ruth Horton</t>
  </si>
  <si>
    <t>CUST9541</t>
  </si>
  <si>
    <t>Diana Ritter</t>
  </si>
  <si>
    <t>Ashley Graham</t>
  </si>
  <si>
    <t>CUST4056</t>
  </si>
  <si>
    <t>Michael Cain MD</t>
  </si>
  <si>
    <t>CUST5166</t>
  </si>
  <si>
    <t>Stephen Mitchell</t>
  </si>
  <si>
    <t>CUST2770</t>
  </si>
  <si>
    <t>Austin Dyer MD</t>
  </si>
  <si>
    <t>CUST4604</t>
  </si>
  <si>
    <t>Brittany Shaw</t>
  </si>
  <si>
    <t>CUST4504</t>
  </si>
  <si>
    <t>Grace Bowers</t>
  </si>
  <si>
    <t>CUST8785</t>
  </si>
  <si>
    <t>Teresa Howard</t>
  </si>
  <si>
    <t>CUST6250</t>
  </si>
  <si>
    <t>Jessica Nolan</t>
  </si>
  <si>
    <t>CUST7562</t>
  </si>
  <si>
    <t>Elaine Stephenson</t>
  </si>
  <si>
    <t>CUST4386</t>
  </si>
  <si>
    <t>James Medina</t>
  </si>
  <si>
    <t>CUST9158</t>
  </si>
  <si>
    <t>Joseph Orr</t>
  </si>
  <si>
    <t>CUST7752</t>
  </si>
  <si>
    <t>Tracie Bridges</t>
  </si>
  <si>
    <t>CUST1048</t>
  </si>
  <si>
    <t>Eduardo Smith</t>
  </si>
  <si>
    <t>CUST8880</t>
  </si>
  <si>
    <t>Laura Pollard</t>
  </si>
  <si>
    <t>CUST5509</t>
  </si>
  <si>
    <t>Whitney Perry</t>
  </si>
  <si>
    <t>CUST1824</t>
  </si>
  <si>
    <t>Ricky Kelley</t>
  </si>
  <si>
    <t>CUST9736</t>
  </si>
  <si>
    <t>Daisy Lewis</t>
  </si>
  <si>
    <t>CUST8356</t>
  </si>
  <si>
    <t>Robert Perry</t>
  </si>
  <si>
    <t>CUST1145</t>
  </si>
  <si>
    <t>Cameron Carter</t>
  </si>
  <si>
    <t>CUST4401</t>
  </si>
  <si>
    <t>Monica Gordon</t>
  </si>
  <si>
    <t>CUST5050</t>
  </si>
  <si>
    <t>Robert Burton</t>
  </si>
  <si>
    <t>CUST7734</t>
  </si>
  <si>
    <t>CUST8094</t>
  </si>
  <si>
    <t>Mr. Matthew Stewart DDS</t>
  </si>
  <si>
    <t>CUST3208</t>
  </si>
  <si>
    <t>Tony Larsen</t>
  </si>
  <si>
    <t>CUST3793</t>
  </si>
  <si>
    <t>James Beck</t>
  </si>
  <si>
    <t>Andrew Nelson</t>
  </si>
  <si>
    <t>CUST5130</t>
  </si>
  <si>
    <t>Edward Henry</t>
  </si>
  <si>
    <t>Tiffany Jimenez</t>
  </si>
  <si>
    <t>CUST7317</t>
  </si>
  <si>
    <t>Barbara Barker</t>
  </si>
  <si>
    <t>CUST4231</t>
  </si>
  <si>
    <t>Abigail Miller</t>
  </si>
  <si>
    <t>CUST9476</t>
  </si>
  <si>
    <t>Alice Esparza</t>
  </si>
  <si>
    <t>CUST3106</t>
  </si>
  <si>
    <t>Anna Lawson</t>
  </si>
  <si>
    <t>CUST7203</t>
  </si>
  <si>
    <t>Jessica Crawford</t>
  </si>
  <si>
    <t>CUST7136</t>
  </si>
  <si>
    <t>Brittney Kim</t>
  </si>
  <si>
    <t>CUST6787</t>
  </si>
  <si>
    <t>Kaitlin Conner</t>
  </si>
  <si>
    <t>CUST2881</t>
  </si>
  <si>
    <t>Jessica Brennan</t>
  </si>
  <si>
    <t>CUST9106</t>
  </si>
  <si>
    <t>Tonya Foley</t>
  </si>
  <si>
    <t>CUST6399</t>
  </si>
  <si>
    <t>Barbara Brooks</t>
  </si>
  <si>
    <t>CUST7399</t>
  </si>
  <si>
    <t>Victor Evans</t>
  </si>
  <si>
    <t>CUST7864</t>
  </si>
  <si>
    <t>Kimberly Solomon</t>
  </si>
  <si>
    <t>CUST3091</t>
  </si>
  <si>
    <t>Zachary Mays</t>
  </si>
  <si>
    <t>CUST1122</t>
  </si>
  <si>
    <t>Dylan Sheppard</t>
  </si>
  <si>
    <t>CUST3484</t>
  </si>
  <si>
    <t>Vanessa Griffin</t>
  </si>
  <si>
    <t>CUST5459</t>
  </si>
  <si>
    <t>Dana Taylor</t>
  </si>
  <si>
    <t>CUST7279</t>
  </si>
  <si>
    <t>Susan Gregory</t>
  </si>
  <si>
    <t>CUST6861</t>
  </si>
  <si>
    <t>Chelsea Williams</t>
  </si>
  <si>
    <t>CUST4817</t>
  </si>
  <si>
    <t>Joan Williamson</t>
  </si>
  <si>
    <t>CUST1113</t>
  </si>
  <si>
    <t>Kenneth Smith</t>
  </si>
  <si>
    <t>CUST4590</t>
  </si>
  <si>
    <t>Jessica Stephens</t>
  </si>
  <si>
    <t>CUST6807</t>
  </si>
  <si>
    <t>Robin Wilcox</t>
  </si>
  <si>
    <t>CUST3150</t>
  </si>
  <si>
    <t>Justin Jacobs</t>
  </si>
  <si>
    <t>CUST9927</t>
  </si>
  <si>
    <t>Sarah Choi</t>
  </si>
  <si>
    <t>CUST3440</t>
  </si>
  <si>
    <t>Eric Morris</t>
  </si>
  <si>
    <t>CUST6349</t>
  </si>
  <si>
    <t>Jasmine Evans</t>
  </si>
  <si>
    <t>CUST7615</t>
  </si>
  <si>
    <t>William Cowan</t>
  </si>
  <si>
    <t>CUST1738</t>
  </si>
  <si>
    <t>Michael Hodges</t>
  </si>
  <si>
    <t>CUST5272</t>
  </si>
  <si>
    <t>Ashley King</t>
  </si>
  <si>
    <t>CUST7943</t>
  </si>
  <si>
    <t>Kimberly Howe</t>
  </si>
  <si>
    <t>CUST3360</t>
  </si>
  <si>
    <t>John Hamilton</t>
  </si>
  <si>
    <t>CUST5688</t>
  </si>
  <si>
    <t>Michael Campbell</t>
  </si>
  <si>
    <t>CUST7265</t>
  </si>
  <si>
    <t>Morgan Rose</t>
  </si>
  <si>
    <t>CUST9914</t>
  </si>
  <si>
    <t>Charles Torres</t>
  </si>
  <si>
    <t>CUST6800</t>
  </si>
  <si>
    <t>Rebecca Wilcox</t>
  </si>
  <si>
    <t>Cassandra Wong</t>
  </si>
  <si>
    <t>CUST7226</t>
  </si>
  <si>
    <t>Jose Green</t>
  </si>
  <si>
    <t>CUST5535</t>
  </si>
  <si>
    <t>Kristen Miller</t>
  </si>
  <si>
    <t>CUST2488</t>
  </si>
  <si>
    <t>Devon Reyes</t>
  </si>
  <si>
    <t>CUST1781</t>
  </si>
  <si>
    <t>Alfred Avila</t>
  </si>
  <si>
    <t>CUST4416</t>
  </si>
  <si>
    <t>Sherry Nguyen</t>
  </si>
  <si>
    <t>CUST8758</t>
  </si>
  <si>
    <t>Hunter Anderson</t>
  </si>
  <si>
    <t>Daniel Trujillo</t>
  </si>
  <si>
    <t>CUST4097</t>
  </si>
  <si>
    <t>Ronald Galloway</t>
  </si>
  <si>
    <t>CUST8544</t>
  </si>
  <si>
    <t>Arthur Rodriguez</t>
  </si>
  <si>
    <t>CUST5254</t>
  </si>
  <si>
    <t>Austin Howard</t>
  </si>
  <si>
    <t>CUST7197</t>
  </si>
  <si>
    <t>Abigail Burgess</t>
  </si>
  <si>
    <t>CUST9421</t>
  </si>
  <si>
    <t>Kenneth Nguyen</t>
  </si>
  <si>
    <t>CUST2605</t>
  </si>
  <si>
    <t>Leslie Nguyen</t>
  </si>
  <si>
    <t>CUST8805</t>
  </si>
  <si>
    <t>Paula Bell</t>
  </si>
  <si>
    <t>CUST8160</t>
  </si>
  <si>
    <t>Kelly Newman</t>
  </si>
  <si>
    <t>CUST4065</t>
  </si>
  <si>
    <t>Alexis Jenkins</t>
  </si>
  <si>
    <t>CUST8480</t>
  </si>
  <si>
    <t>Alexis Lopez</t>
  </si>
  <si>
    <t>CUST4530</t>
  </si>
  <si>
    <t>Jennifer Sloan</t>
  </si>
  <si>
    <t>Melissa Moyer</t>
  </si>
  <si>
    <t>CUST1863</t>
  </si>
  <si>
    <t>Sarah Miller</t>
  </si>
  <si>
    <t>CUST9845</t>
  </si>
  <si>
    <t>Patrick Bailey</t>
  </si>
  <si>
    <t>CUST7144</t>
  </si>
  <si>
    <t>Anthony Martin</t>
  </si>
  <si>
    <t>CUST2918</t>
  </si>
  <si>
    <t>Doris Mitchell</t>
  </si>
  <si>
    <t>CUST9491</t>
  </si>
  <si>
    <t>Lisa Duncan</t>
  </si>
  <si>
    <t>CUST2273</t>
  </si>
  <si>
    <t>Kristen Pearson</t>
  </si>
  <si>
    <t>Blake Rhodes</t>
  </si>
  <si>
    <t>CUST9524</t>
  </si>
  <si>
    <t>Sara Gomez</t>
  </si>
  <si>
    <t>CUST6639</t>
  </si>
  <si>
    <t>Danielle Lopez</t>
  </si>
  <si>
    <t>CUST4959</t>
  </si>
  <si>
    <t>Darrell Macias</t>
  </si>
  <si>
    <t>CUST3290</t>
  </si>
  <si>
    <t>Erin Palmer</t>
  </si>
  <si>
    <t>CUST4126</t>
  </si>
  <si>
    <t>Greg Bishop</t>
  </si>
  <si>
    <t>CUST3034</t>
  </si>
  <si>
    <t>Sheila Nelson</t>
  </si>
  <si>
    <t>CUST1021</t>
  </si>
  <si>
    <t>Christina Butler</t>
  </si>
  <si>
    <t>CUST6830</t>
  </si>
  <si>
    <t>Diane Mahoney</t>
  </si>
  <si>
    <t>CUST6373</t>
  </si>
  <si>
    <t>Justin Flowers</t>
  </si>
  <si>
    <t>CUST1001</t>
  </si>
  <si>
    <t>David Carter</t>
  </si>
  <si>
    <t>CUST5060</t>
  </si>
  <si>
    <t>Gabriel Jackson Jr.</t>
  </si>
  <si>
    <t>CUST3807</t>
  </si>
  <si>
    <t>Amanda Freeman</t>
  </si>
  <si>
    <t>Order_ID</t>
  </si>
  <si>
    <t>Customer_ID</t>
  </si>
  <si>
    <t>Customer_Name</t>
  </si>
  <si>
    <t>Email</t>
  </si>
  <si>
    <t>Country</t>
  </si>
  <si>
    <t>Signup_Date</t>
  </si>
  <si>
    <t>Order_Date</t>
  </si>
  <si>
    <t>Order_Status</t>
  </si>
  <si>
    <t>Product_ID</t>
  </si>
  <si>
    <t>Product_Name</t>
  </si>
  <si>
    <t>Category</t>
  </si>
  <si>
    <t>Price</t>
  </si>
  <si>
    <t>Quantity</t>
  </si>
  <si>
    <t>Total_Price</t>
  </si>
  <si>
    <t>Payment_Method</t>
  </si>
  <si>
    <t>Shipping_Cost</t>
  </si>
  <si>
    <t>Delivery_Time_Days</t>
  </si>
  <si>
    <t>Profit</t>
  </si>
  <si>
    <t>ORD000001</t>
  </si>
  <si>
    <t>molly.jones@gmail.com</t>
  </si>
  <si>
    <t>Australia</t>
  </si>
  <si>
    <t>Shipped</t>
  </si>
  <si>
    <t>PROD1201</t>
  </si>
  <si>
    <t>Makeup Kit</t>
  </si>
  <si>
    <t>Beauty</t>
  </si>
  <si>
    <t>PayPal</t>
  </si>
  <si>
    <t>ORD000002</t>
  </si>
  <si>
    <t>jennifer.hartman@hotmail.com</t>
  </si>
  <si>
    <t>USA</t>
  </si>
  <si>
    <t>PROD2182</t>
  </si>
  <si>
    <t>Headphones</t>
  </si>
  <si>
    <t>Electronics</t>
  </si>
  <si>
    <t>Credit Card</t>
  </si>
  <si>
    <t>ORD000003</t>
  </si>
  <si>
    <t>margaret.bruce@yahoo.com</t>
  </si>
  <si>
    <t>France</t>
  </si>
  <si>
    <t>PROD6027</t>
  </si>
  <si>
    <t>Tablet</t>
  </si>
  <si>
    <t>ORD000004</t>
  </si>
  <si>
    <t>brianna.walls@yahoo.com</t>
  </si>
  <si>
    <t>India</t>
  </si>
  <si>
    <t>PROD6054</t>
  </si>
  <si>
    <t>Smartphone</t>
  </si>
  <si>
    <t>ORD000005</t>
  </si>
  <si>
    <t>kathleen.mccarty@outlook.com</t>
  </si>
  <si>
    <t>PROD7898</t>
  </si>
  <si>
    <t>Dumbbells</t>
  </si>
  <si>
    <t>Sports</t>
  </si>
  <si>
    <t>ORD000006</t>
  </si>
  <si>
    <t>seth.lloyd@outlook.com</t>
  </si>
  <si>
    <t>PROD3408</t>
  </si>
  <si>
    <t>Handbag</t>
  </si>
  <si>
    <t>Fashion</t>
  </si>
  <si>
    <t>ORD000007</t>
  </si>
  <si>
    <t>steven.brown@yahoo.com</t>
  </si>
  <si>
    <t>UK</t>
  </si>
  <si>
    <t>PROD9256</t>
  </si>
  <si>
    <t>Skincare Set</t>
  </si>
  <si>
    <t>ORD000008</t>
  </si>
  <si>
    <t>krystal.tapia@yahoo.com</t>
  </si>
  <si>
    <t>Returned</t>
  </si>
  <si>
    <t>PROD5171</t>
  </si>
  <si>
    <t>Microwave</t>
  </si>
  <si>
    <t>Home &amp; Kitchen</t>
  </si>
  <si>
    <t>ORD000009</t>
  </si>
  <si>
    <t>brenda.nguyen@yahoo.com</t>
  </si>
  <si>
    <t>Cancelled</t>
  </si>
  <si>
    <t>PROD6953</t>
  </si>
  <si>
    <t>ORD000010</t>
  </si>
  <si>
    <t>carmen.maddox@yahoo.com</t>
  </si>
  <si>
    <t>Canada</t>
  </si>
  <si>
    <t>PROD9438</t>
  </si>
  <si>
    <t>Running Shoes</t>
  </si>
  <si>
    <t>ORD000011</t>
  </si>
  <si>
    <t>gabrielle.brown@yahoo.com</t>
  </si>
  <si>
    <t>PROD2669</t>
  </si>
  <si>
    <t>Vacuum Cleaner</t>
  </si>
  <si>
    <t>ORD000012</t>
  </si>
  <si>
    <t>sara.hughes@yahoo.com</t>
  </si>
  <si>
    <t>Germany</t>
  </si>
  <si>
    <t>PROD7360</t>
  </si>
  <si>
    <t>Tennis Racket</t>
  </si>
  <si>
    <t>Debit Card</t>
  </si>
  <si>
    <t>ORD000013</t>
  </si>
  <si>
    <t>cynthia.smith@hotmail.com</t>
  </si>
  <si>
    <t>PROD5899</t>
  </si>
  <si>
    <t>Crypto</t>
  </si>
  <si>
    <t>ORD000014</t>
  </si>
  <si>
    <t>ryan.ramos@gmail.com</t>
  </si>
  <si>
    <t>PROD1557</t>
  </si>
  <si>
    <t>Bank Transfer</t>
  </si>
  <si>
    <t>ORD000015</t>
  </si>
  <si>
    <t>luis.williams@yahoo.com</t>
  </si>
  <si>
    <t>PROD8827</t>
  </si>
  <si>
    <t>ORD000016</t>
  </si>
  <si>
    <t>michael.brown@outlook.com</t>
  </si>
  <si>
    <t>PROD2872</t>
  </si>
  <si>
    <t>ORD000017</t>
  </si>
  <si>
    <t>sharon.gomez@hotmail.com</t>
  </si>
  <si>
    <t>PROD9921</t>
  </si>
  <si>
    <t>Jacket</t>
  </si>
  <si>
    <t>ORD000018</t>
  </si>
  <si>
    <t>jack.roman@yahoo.com</t>
  </si>
  <si>
    <t>PROD7684</t>
  </si>
  <si>
    <t>Sneakers</t>
  </si>
  <si>
    <t>ORD000019</t>
  </si>
  <si>
    <t>kayla.west@gmail.com</t>
  </si>
  <si>
    <t>PROD5383</t>
  </si>
  <si>
    <t>ORD000020</t>
  </si>
  <si>
    <t>tim.vaughn@outlook.com</t>
  </si>
  <si>
    <t>PROD5039</t>
  </si>
  <si>
    <t>ORD000021</t>
  </si>
  <si>
    <t>jennifer.stuart@gmail.com</t>
  </si>
  <si>
    <t>PROD6770</t>
  </si>
  <si>
    <t>ORD000022</t>
  </si>
  <si>
    <t>george.perry@gmail.com</t>
  </si>
  <si>
    <t>PROD6547</t>
  </si>
  <si>
    <t>Blender</t>
  </si>
  <si>
    <t>ORD000023</t>
  </si>
  <si>
    <t>dylan.bishop@outlook.com</t>
  </si>
  <si>
    <t>PROD9706</t>
  </si>
  <si>
    <t>Cookware Set</t>
  </si>
  <si>
    <t>ORD000024</t>
  </si>
  <si>
    <t>hannah.clark@outlook.com</t>
  </si>
  <si>
    <t>PROD4371</t>
  </si>
  <si>
    <t>ORD000025</t>
  </si>
  <si>
    <t>roger.stewart@gmail.com</t>
  </si>
  <si>
    <t>PROD4522</t>
  </si>
  <si>
    <t>Laptop</t>
  </si>
  <si>
    <t>ORD000026</t>
  </si>
  <si>
    <t>charles.romero@gmail.com</t>
  </si>
  <si>
    <t>PROD6817</t>
  </si>
  <si>
    <t>Perfume</t>
  </si>
  <si>
    <t>ORD000027</t>
  </si>
  <si>
    <t>sarah.johnson@outlook.com</t>
  </si>
  <si>
    <t>PROD6963</t>
  </si>
  <si>
    <t>ORD000028</t>
  </si>
  <si>
    <t>breanna.hurley@yahoo.com</t>
  </si>
  <si>
    <t>PROD6682</t>
  </si>
  <si>
    <t>Jeans</t>
  </si>
  <si>
    <t>ORD000029</t>
  </si>
  <si>
    <t>carolyn.alvarez@yahoo.com</t>
  </si>
  <si>
    <t>PROD3648</t>
  </si>
  <si>
    <t>ORD000030</t>
  </si>
  <si>
    <t>caroline.jones@hotmail.com</t>
  </si>
  <si>
    <t>PROD8838</t>
  </si>
  <si>
    <t>Hair Dryer</t>
  </si>
  <si>
    <t>ORD000031</t>
  </si>
  <si>
    <t>amanda.olsen@gmail.com</t>
  </si>
  <si>
    <t>PROD5577</t>
  </si>
  <si>
    <t>ORD000032</t>
  </si>
  <si>
    <t>jose.miller@outlook.com</t>
  </si>
  <si>
    <t>PROD7307</t>
  </si>
  <si>
    <t>Yoga Mat</t>
  </si>
  <si>
    <t>ORD000033</t>
  </si>
  <si>
    <t>sydney.bryan@yahoo.com</t>
  </si>
  <si>
    <t>PROD8335</t>
  </si>
  <si>
    <t>ORD000034</t>
  </si>
  <si>
    <t>william.beck@outlook.com</t>
  </si>
  <si>
    <t>PROD5050</t>
  </si>
  <si>
    <t>ORD000035</t>
  </si>
  <si>
    <t>mary.parker@outlook.com</t>
  </si>
  <si>
    <t>PROD6616</t>
  </si>
  <si>
    <t>ORD000036</t>
  </si>
  <si>
    <t>amber.patterson@hotmail.com</t>
  </si>
  <si>
    <t>PROD9892</t>
  </si>
  <si>
    <t>ORD000037</t>
  </si>
  <si>
    <t>sara.larsen@hotmail.com</t>
  </si>
  <si>
    <t>PROD7067</t>
  </si>
  <si>
    <t>ORD000038</t>
  </si>
  <si>
    <t>kathryn.shaffer@yahoo.com</t>
  </si>
  <si>
    <t>PROD7746</t>
  </si>
  <si>
    <t>ORD000039</t>
  </si>
  <si>
    <t>kelly.marshall@yahoo.com</t>
  </si>
  <si>
    <t>PROD8312</t>
  </si>
  <si>
    <t>ORD000040</t>
  </si>
  <si>
    <t>jeanne.ellis@gmail.com</t>
  </si>
  <si>
    <t>PROD4863</t>
  </si>
  <si>
    <t>T-Shirt</t>
  </si>
  <si>
    <t>ORD000041</t>
  </si>
  <si>
    <t>nathan.huffman@gmail.com</t>
  </si>
  <si>
    <t>PROD3113</t>
  </si>
  <si>
    <t>ORD000042</t>
  </si>
  <si>
    <t>tyler.cervantes@gmail.com</t>
  </si>
  <si>
    <t>PROD4227</t>
  </si>
  <si>
    <t>ORD000043</t>
  </si>
  <si>
    <t>norma.harris@outlook.com</t>
  </si>
  <si>
    <t>PROD9222</t>
  </si>
  <si>
    <t>ORD000044</t>
  </si>
  <si>
    <t>emily.cole@hotmail.com</t>
  </si>
  <si>
    <t>PROD8427</t>
  </si>
  <si>
    <t>ORD000045</t>
  </si>
  <si>
    <t>tiffany.rodriguez@gmail.com</t>
  </si>
  <si>
    <t>PROD6238</t>
  </si>
  <si>
    <t>ORD000046</t>
  </si>
  <si>
    <t>susan.james@outlook.com</t>
  </si>
  <si>
    <t>PROD2203</t>
  </si>
  <si>
    <t>ORD000047</t>
  </si>
  <si>
    <t>stephanie.jones@gmail.com</t>
  </si>
  <si>
    <t>ORD000048</t>
  </si>
  <si>
    <t>daniel.fletcher@outlook.com</t>
  </si>
  <si>
    <t>PROD3850</t>
  </si>
  <si>
    <t>ORD000049</t>
  </si>
  <si>
    <t>matthew.clark@yahoo.com</t>
  </si>
  <si>
    <t>PROD3571</t>
  </si>
  <si>
    <t>ORD000050</t>
  </si>
  <si>
    <t>donna.ross@outlook.com</t>
  </si>
  <si>
    <t>PROD6665</t>
  </si>
  <si>
    <t>ORD000051</t>
  </si>
  <si>
    <t>brian.brown@outlook.com</t>
  </si>
  <si>
    <t>PROD5676</t>
  </si>
  <si>
    <t>ORD000052</t>
  </si>
  <si>
    <t>dennis.weaver@yahoo.com</t>
  </si>
  <si>
    <t>PROD7292</t>
  </si>
  <si>
    <t>ORD000053</t>
  </si>
  <si>
    <t>christina.weber@outlook.com</t>
  </si>
  <si>
    <t>PROD4931</t>
  </si>
  <si>
    <t>ORD000054</t>
  </si>
  <si>
    <t>kevin.johnson@gmail.com</t>
  </si>
  <si>
    <t>PROD6143</t>
  </si>
  <si>
    <t>ORD000055</t>
  </si>
  <si>
    <t>timothy.padilla@yahoo.com</t>
  </si>
  <si>
    <t>PROD8343</t>
  </si>
  <si>
    <t>ORD000056</t>
  </si>
  <si>
    <t>PROD6853</t>
  </si>
  <si>
    <t>ORD000057</t>
  </si>
  <si>
    <t>robert.west@hotmail.com</t>
  </si>
  <si>
    <t>PROD6249</t>
  </si>
  <si>
    <t>ORD000058</t>
  </si>
  <si>
    <t>jose.anderson@hotmail.com</t>
  </si>
  <si>
    <t>PROD7901</t>
  </si>
  <si>
    <t>ORD000059</t>
  </si>
  <si>
    <t>gary.bradley@yahoo.com</t>
  </si>
  <si>
    <t>PROD4093</t>
  </si>
  <si>
    <t>ORD000060</t>
  </si>
  <si>
    <t>john.mcdowell@yahoo.com</t>
  </si>
  <si>
    <t>PROD2510</t>
  </si>
  <si>
    <t>ORD000061</t>
  </si>
  <si>
    <t>PROD2025</t>
  </si>
  <si>
    <t>ORD000062</t>
  </si>
  <si>
    <t>david.archer@outlook.com</t>
  </si>
  <si>
    <t>PROD4538</t>
  </si>
  <si>
    <t>ORD000063</t>
  </si>
  <si>
    <t>michael.lee@hotmail.com</t>
  </si>
  <si>
    <t>PROD2513</t>
  </si>
  <si>
    <t>ORD000064</t>
  </si>
  <si>
    <t>amanda.newton@yahoo.com</t>
  </si>
  <si>
    <t>PROD8449</t>
  </si>
  <si>
    <t>ORD000065</t>
  </si>
  <si>
    <t>hannah.norris@hotmail.com</t>
  </si>
  <si>
    <t>PROD9017</t>
  </si>
  <si>
    <t>ORD000066</t>
  </si>
  <si>
    <t>john.walker@outlook.com</t>
  </si>
  <si>
    <t>PROD6994</t>
  </si>
  <si>
    <t>ORD000067</t>
  </si>
  <si>
    <t>timothy.henderson@outlook.com</t>
  </si>
  <si>
    <t>PROD5329</t>
  </si>
  <si>
    <t>ORD000068</t>
  </si>
  <si>
    <t>samantha.garcia@hotmail.com</t>
  </si>
  <si>
    <t>PROD6486</t>
  </si>
  <si>
    <t>ORD000069</t>
  </si>
  <si>
    <t>PROD8074</t>
  </si>
  <si>
    <t>ORD000070</t>
  </si>
  <si>
    <t>jessica.edwards@hotmail.com</t>
  </si>
  <si>
    <t>PROD5421</t>
  </si>
  <si>
    <t>ORD000071</t>
  </si>
  <si>
    <t>benjamin.donaldson@yahoo.com</t>
  </si>
  <si>
    <t>PROD7458</t>
  </si>
  <si>
    <t>ORD000072</t>
  </si>
  <si>
    <t>carly.harris@hotmail.com</t>
  </si>
  <si>
    <t>PROD8039</t>
  </si>
  <si>
    <t>ORD000073</t>
  </si>
  <si>
    <t>helen.cochran@hotmail.com</t>
  </si>
  <si>
    <t>PROD3988</t>
  </si>
  <si>
    <t>ORD000074</t>
  </si>
  <si>
    <t>john.thomas@yahoo.com</t>
  </si>
  <si>
    <t>PROD5390</t>
  </si>
  <si>
    <t>ORD000075</t>
  </si>
  <si>
    <t>megan.morgan@yahoo.com</t>
  </si>
  <si>
    <t>PROD4189</t>
  </si>
  <si>
    <t>ORD000076</t>
  </si>
  <si>
    <t>riley.stewart@gmail.com</t>
  </si>
  <si>
    <t>PROD9811</t>
  </si>
  <si>
    <t>ORD000077</t>
  </si>
  <si>
    <t>andrew.wilkerson@yahoo.com</t>
  </si>
  <si>
    <t>PROD9530</t>
  </si>
  <si>
    <t>ORD000078</t>
  </si>
  <si>
    <t>nancy.holt@gmail.com</t>
  </si>
  <si>
    <t>PROD2598</t>
  </si>
  <si>
    <t>ORD000079</t>
  </si>
  <si>
    <t>heather.morales@yahoo.com</t>
  </si>
  <si>
    <t>PROD9449</t>
  </si>
  <si>
    <t>ORD000080</t>
  </si>
  <si>
    <t>lisa.white@yahoo.com</t>
  </si>
  <si>
    <t>PROD1446</t>
  </si>
  <si>
    <t>ORD000081</t>
  </si>
  <si>
    <t>shawn.smith@gmail.com</t>
  </si>
  <si>
    <t>PROD8409</t>
  </si>
  <si>
    <t>ORD000082</t>
  </si>
  <si>
    <t>angelica.townsend@hotmail.com</t>
  </si>
  <si>
    <t>PROD7651</t>
  </si>
  <si>
    <t>ORD000083</t>
  </si>
  <si>
    <t>christopher.blair@hotmail.com</t>
  </si>
  <si>
    <t>PROD7374</t>
  </si>
  <si>
    <t>ORD000084</t>
  </si>
  <si>
    <t>cody.watson@gmail.com</t>
  </si>
  <si>
    <t>PROD3613</t>
  </si>
  <si>
    <t>ORD000085</t>
  </si>
  <si>
    <t>jason.martin@yahoo.com</t>
  </si>
  <si>
    <t>PROD8321</t>
  </si>
  <si>
    <t>ORD000086</t>
  </si>
  <si>
    <t>patricia.lawson@outlook.com</t>
  </si>
  <si>
    <t>PROD2367</t>
  </si>
  <si>
    <t>ORD000087</t>
  </si>
  <si>
    <t>PROD5364</t>
  </si>
  <si>
    <t>ORD000088</t>
  </si>
  <si>
    <t>hunter.little@hotmail.com</t>
  </si>
  <si>
    <t>PROD7732</t>
  </si>
  <si>
    <t>ORD000089</t>
  </si>
  <si>
    <t>joshua.hoffman@yahoo.com</t>
  </si>
  <si>
    <t>PROD3020</t>
  </si>
  <si>
    <t>Smartwatch</t>
  </si>
  <si>
    <t>ORD000090</t>
  </si>
  <si>
    <t>cody.park@gmail.com</t>
  </si>
  <si>
    <t>PROD8103</t>
  </si>
  <si>
    <t>ORD000091</t>
  </si>
  <si>
    <t>brittney.landry@outlook.com</t>
  </si>
  <si>
    <t>PROD2091</t>
  </si>
  <si>
    <t>ORD000092</t>
  </si>
  <si>
    <t>richard.johnson@outlook.com</t>
  </si>
  <si>
    <t>PROD1139</t>
  </si>
  <si>
    <t>ORD000093</t>
  </si>
  <si>
    <t>tricia.ward@yahoo.com</t>
  </si>
  <si>
    <t>PROD7870</t>
  </si>
  <si>
    <t>ORD000094</t>
  </si>
  <si>
    <t>christina.garrett@yahoo.com</t>
  </si>
  <si>
    <t>PROD6459</t>
  </si>
  <si>
    <t>ORD000095</t>
  </si>
  <si>
    <t>brenda.douglas@outlook.com</t>
  </si>
  <si>
    <t>PROD3099</t>
  </si>
  <si>
    <t>ORD000096</t>
  </si>
  <si>
    <t>john.bennett@yahoo.com</t>
  </si>
  <si>
    <t>PROD9724</t>
  </si>
  <si>
    <t>ORD000097</t>
  </si>
  <si>
    <t>garrett.clark@outlook.com</t>
  </si>
  <si>
    <t>PROD2349</t>
  </si>
  <si>
    <t>ORD000098</t>
  </si>
  <si>
    <t>thomas.grant@gmail.com</t>
  </si>
  <si>
    <t>PROD9747</t>
  </si>
  <si>
    <t>ORD000099</t>
  </si>
  <si>
    <t>christine.terrell@hotmail.com</t>
  </si>
  <si>
    <t>PROD8055</t>
  </si>
  <si>
    <t>ORD000100</t>
  </si>
  <si>
    <t>danielle.holloway@outlook.com</t>
  </si>
  <si>
    <t>PROD7402</t>
  </si>
  <si>
    <t>ORD000101</t>
  </si>
  <si>
    <t>gina.fletcher@gmail.com</t>
  </si>
  <si>
    <t>PROD9617</t>
  </si>
  <si>
    <t>ORD000102</t>
  </si>
  <si>
    <t>kathleen.sosa@hotmail.com</t>
  </si>
  <si>
    <t>PROD8895</t>
  </si>
  <si>
    <t>ORD000103</t>
  </si>
  <si>
    <t>jay.henson@outlook.com</t>
  </si>
  <si>
    <t>PROD5251</t>
  </si>
  <si>
    <t>ORD000104</t>
  </si>
  <si>
    <t>michelle.bryant@yahoo.com</t>
  </si>
  <si>
    <t>PROD7599</t>
  </si>
  <si>
    <t>ORD000105</t>
  </si>
  <si>
    <t>david.owens@outlook.com</t>
  </si>
  <si>
    <t>PROD8082</t>
  </si>
  <si>
    <t>ORD000106</t>
  </si>
  <si>
    <t>michael.hampton@yahoo.com</t>
  </si>
  <si>
    <t>PROD2093</t>
  </si>
  <si>
    <t>ORD000107</t>
  </si>
  <si>
    <t>rachel.gross@hotmail.com</t>
  </si>
  <si>
    <t>PROD8325</t>
  </si>
  <si>
    <t>ORD000108</t>
  </si>
  <si>
    <t>anthony.jordan@outlook.com</t>
  </si>
  <si>
    <t>PROD3266</t>
  </si>
  <si>
    <t>ORD000109</t>
  </si>
  <si>
    <t>PROD3218</t>
  </si>
  <si>
    <t>ORD000110</t>
  </si>
  <si>
    <t>sonia.patel@outlook.com</t>
  </si>
  <si>
    <t>PROD1858</t>
  </si>
  <si>
    <t>ORD000111</t>
  </si>
  <si>
    <t>caitlin.vargas@hotmail.com</t>
  </si>
  <si>
    <t>PROD5398</t>
  </si>
  <si>
    <t>ORD000112</t>
  </si>
  <si>
    <t>sarah.snyder@yahoo.com</t>
  </si>
  <si>
    <t>PROD1645</t>
  </si>
  <si>
    <t>ORD000113</t>
  </si>
  <si>
    <t>samuel.jones@outlook.com</t>
  </si>
  <si>
    <t>PROD6776</t>
  </si>
  <si>
    <t>ORD000114</t>
  </si>
  <si>
    <t>michael.jones@outlook.com</t>
  </si>
  <si>
    <t>PROD5162</t>
  </si>
  <si>
    <t>ORD000115</t>
  </si>
  <si>
    <t>timothy.fox@outlook.com</t>
  </si>
  <si>
    <t>PROD7232</t>
  </si>
  <si>
    <t>ORD000116</t>
  </si>
  <si>
    <t>michelle.guzman@hotmail.com</t>
  </si>
  <si>
    <t>PROD3452</t>
  </si>
  <si>
    <t>ORD000117</t>
  </si>
  <si>
    <t>emily.avery@gmail.com</t>
  </si>
  <si>
    <t>PROD5267</t>
  </si>
  <si>
    <t>ORD000118</t>
  </si>
  <si>
    <t>richard.sims@yahoo.com</t>
  </si>
  <si>
    <t>PROD6031</t>
  </si>
  <si>
    <t>ORD000119</t>
  </si>
  <si>
    <t>christina.sandoval@outlook.com</t>
  </si>
  <si>
    <t>PROD1736</t>
  </si>
  <si>
    <t>ORD000120</t>
  </si>
  <si>
    <t>sandra.patel@hotmail.com</t>
  </si>
  <si>
    <t>PROD4156</t>
  </si>
  <si>
    <t>ORD000121</t>
  </si>
  <si>
    <t>PROD9179</t>
  </si>
  <si>
    <t>ORD000122</t>
  </si>
  <si>
    <t>robin.werner@hotmail.com</t>
  </si>
  <si>
    <t>PROD7295</t>
  </si>
  <si>
    <t>ORD000123</t>
  </si>
  <si>
    <t>christopher.aguilar@gmail.com</t>
  </si>
  <si>
    <t>PROD8533</t>
  </si>
  <si>
    <t>ORD000124</t>
  </si>
  <si>
    <t>gregory.wright@hotmail.com</t>
  </si>
  <si>
    <t>PROD1900</t>
  </si>
  <si>
    <t>ORD000125</t>
  </si>
  <si>
    <t>wesley.elliott@gmail.com</t>
  </si>
  <si>
    <t>PROD1277</t>
  </si>
  <si>
    <t>ORD000126</t>
  </si>
  <si>
    <t>norman.randolph@hotmail.com</t>
  </si>
  <si>
    <t>PROD7248</t>
  </si>
  <si>
    <t>ORD000127</t>
  </si>
  <si>
    <t>william.ross@gmail.com</t>
  </si>
  <si>
    <t>PROD5137</t>
  </si>
  <si>
    <t>ORD000128</t>
  </si>
  <si>
    <t>abigail.thomas@hotmail.com</t>
  </si>
  <si>
    <t>PROD7222</t>
  </si>
  <si>
    <t>ORD000129</t>
  </si>
  <si>
    <t>timothy.henderson@yahoo.com</t>
  </si>
  <si>
    <t>PROD3006</t>
  </si>
  <si>
    <t>ORD000130</t>
  </si>
  <si>
    <t>carol.ford@hotmail.com</t>
  </si>
  <si>
    <t>PROD7401</t>
  </si>
  <si>
    <t>ORD000131</t>
  </si>
  <si>
    <t>heather.odom@yahoo.com</t>
  </si>
  <si>
    <t>PROD7666</t>
  </si>
  <si>
    <t>ORD000132</t>
  </si>
  <si>
    <t>linda.oneill@hotmail.com</t>
  </si>
  <si>
    <t>PROD2556</t>
  </si>
  <si>
    <t>ORD000133</t>
  </si>
  <si>
    <t>gerald.jackson@hotmail.com</t>
  </si>
  <si>
    <t>PROD3802</t>
  </si>
  <si>
    <t>ORD000134</t>
  </si>
  <si>
    <t>ruth.green@hotmail.com</t>
  </si>
  <si>
    <t>PROD6276</t>
  </si>
  <si>
    <t>ORD000135</t>
  </si>
  <si>
    <t>meghan.saunders@outlook.com</t>
  </si>
  <si>
    <t>PROD8042</t>
  </si>
  <si>
    <t>ORD000136</t>
  </si>
  <si>
    <t>PROD2982</t>
  </si>
  <si>
    <t>ORD000137</t>
  </si>
  <si>
    <t>angela.rose@yahoo.com</t>
  </si>
  <si>
    <t>PROD1629</t>
  </si>
  <si>
    <t>ORD000138</t>
  </si>
  <si>
    <t>edward.reyes@hotmail.com</t>
  </si>
  <si>
    <t>PROD8003</t>
  </si>
  <si>
    <t>ORD000139</t>
  </si>
  <si>
    <t>ashley.vargas@yahoo.com</t>
  </si>
  <si>
    <t>PROD4995</t>
  </si>
  <si>
    <t>ORD000140</t>
  </si>
  <si>
    <t>scott.barrett@outlook.com</t>
  </si>
  <si>
    <t>PROD8489</t>
  </si>
  <si>
    <t>ORD000141</t>
  </si>
  <si>
    <t>PROD4019</t>
  </si>
  <si>
    <t>ORD000142</t>
  </si>
  <si>
    <t>james.tran@gmail.com</t>
  </si>
  <si>
    <t>PROD4320</t>
  </si>
  <si>
    <t>ORD000143</t>
  </si>
  <si>
    <t>laura.harper@yahoo.com</t>
  </si>
  <si>
    <t>PROD1709</t>
  </si>
  <si>
    <t>ORD000144</t>
  </si>
  <si>
    <t>lauren.hale@outlook.com</t>
  </si>
  <si>
    <t>PROD5862</t>
  </si>
  <si>
    <t>ORD000145</t>
  </si>
  <si>
    <t>anthony.krueger@outlook.com</t>
  </si>
  <si>
    <t>PROD6900</t>
  </si>
  <si>
    <t>ORD000146</t>
  </si>
  <si>
    <t>elizabeth.hendricks@hotmail.com</t>
  </si>
  <si>
    <t>PROD4910</t>
  </si>
  <si>
    <t>ORD000147</t>
  </si>
  <si>
    <t>anthony.thomas@gmail.com</t>
  </si>
  <si>
    <t>PROD2831</t>
  </si>
  <si>
    <t>ORD000148</t>
  </si>
  <si>
    <t>aaron.gutierrez@gmail.com</t>
  </si>
  <si>
    <t>PROD8523</t>
  </si>
  <si>
    <t>ORD000149</t>
  </si>
  <si>
    <t>kevin.perez@yahoo.com</t>
  </si>
  <si>
    <t>PROD5186</t>
  </si>
  <si>
    <t>ORD000150</t>
  </si>
  <si>
    <t>PROD8222</t>
  </si>
  <si>
    <t>ORD000151</t>
  </si>
  <si>
    <t>maria.gonzales@outlook.com</t>
  </si>
  <si>
    <t>PROD4646</t>
  </si>
  <si>
    <t>ORD000152</t>
  </si>
  <si>
    <t>jamie.wright@yahoo.com</t>
  </si>
  <si>
    <t>PROD9461</t>
  </si>
  <si>
    <t>ORD000153</t>
  </si>
  <si>
    <t>robert.jenkins@yahoo.com</t>
  </si>
  <si>
    <t>PROD2599</t>
  </si>
  <si>
    <t>ORD000154</t>
  </si>
  <si>
    <t>david.thornton@outlook.com</t>
  </si>
  <si>
    <t>PROD9282</t>
  </si>
  <si>
    <t>ORD000155</t>
  </si>
  <si>
    <t>heidi.henry@yahoo.com</t>
  </si>
  <si>
    <t>PROD8171</t>
  </si>
  <si>
    <t>ORD000156</t>
  </si>
  <si>
    <t>kayla.robertson@gmail.com</t>
  </si>
  <si>
    <t>PROD3534</t>
  </si>
  <si>
    <t>ORD000157</t>
  </si>
  <si>
    <t>matthew.king@outlook.com</t>
  </si>
  <si>
    <t>PROD2985</t>
  </si>
  <si>
    <t>ORD000158</t>
  </si>
  <si>
    <t>derek.ashley@gmail.com</t>
  </si>
  <si>
    <t>PROD4198</t>
  </si>
  <si>
    <t>ORD000159</t>
  </si>
  <si>
    <t>PROD6537</t>
  </si>
  <si>
    <t>ORD000160</t>
  </si>
  <si>
    <t>carl.keller@hotmail.com</t>
  </si>
  <si>
    <t>PROD5638</t>
  </si>
  <si>
    <t>ORD000161</t>
  </si>
  <si>
    <t>PROD3971</t>
  </si>
  <si>
    <t>ORD000162</t>
  </si>
  <si>
    <t>erica.parker@gmail.com</t>
  </si>
  <si>
    <t>PROD9409</t>
  </si>
  <si>
    <t>ORD000163</t>
  </si>
  <si>
    <t>PROD2423</t>
  </si>
  <si>
    <t>ORD000164</t>
  </si>
  <si>
    <t>breanna.lewis@gmail.com</t>
  </si>
  <si>
    <t>PROD3074</t>
  </si>
  <si>
    <t>ORD000165</t>
  </si>
  <si>
    <t>luke.rhodes@gmail.com</t>
  </si>
  <si>
    <t>PROD1625</t>
  </si>
  <si>
    <t>ORD000166</t>
  </si>
  <si>
    <t>tina.allen@yahoo.com</t>
  </si>
  <si>
    <t>PROD9504</t>
  </si>
  <si>
    <t>ORD000167</t>
  </si>
  <si>
    <t>tiffany.campbell@hotmail.com</t>
  </si>
  <si>
    <t>PROD2675</t>
  </si>
  <si>
    <t>ORD000168</t>
  </si>
  <si>
    <t>charles.singleton@hotmail.com</t>
  </si>
  <si>
    <t>PROD2967</t>
  </si>
  <si>
    <t>ORD000169</t>
  </si>
  <si>
    <t>PROD1546</t>
  </si>
  <si>
    <t>ORD000170</t>
  </si>
  <si>
    <t>jessica.simmons@hotmail.com</t>
  </si>
  <si>
    <t>PROD4908</t>
  </si>
  <si>
    <t>ORD000171</t>
  </si>
  <si>
    <t>PROD5948</t>
  </si>
  <si>
    <t>ORD000172</t>
  </si>
  <si>
    <t>katie.gonzalez@outlook.com</t>
  </si>
  <si>
    <t>PROD2950</t>
  </si>
  <si>
    <t>ORD000173</t>
  </si>
  <si>
    <t>brandon.foster@gmail.com</t>
  </si>
  <si>
    <t>PROD6451</t>
  </si>
  <si>
    <t>ORD000174</t>
  </si>
  <si>
    <t>bruce.huff@hotmail.com</t>
  </si>
  <si>
    <t>PROD9059</t>
  </si>
  <si>
    <t>ORD000175</t>
  </si>
  <si>
    <t>michael.robinson@outlook.com</t>
  </si>
  <si>
    <t>PROD7422</t>
  </si>
  <si>
    <t>ORD000176</t>
  </si>
  <si>
    <t>lauren.mays@outlook.com</t>
  </si>
  <si>
    <t>ORD000177</t>
  </si>
  <si>
    <t>william.mcbride@outlook.com</t>
  </si>
  <si>
    <t>PROD1641</t>
  </si>
  <si>
    <t>ORD000178</t>
  </si>
  <si>
    <t>gabriella.thomas@yahoo.com</t>
  </si>
  <si>
    <t>PROD3808</t>
  </si>
  <si>
    <t>ORD000179</t>
  </si>
  <si>
    <t>heather.bennett@yahoo.com</t>
  </si>
  <si>
    <t>PROD5309</t>
  </si>
  <si>
    <t>ORD000180</t>
  </si>
  <si>
    <t>ryan.gonzales@gmail.com</t>
  </si>
  <si>
    <t>PROD2197</t>
  </si>
  <si>
    <t>ORD000181</t>
  </si>
  <si>
    <t>brian.levine@outlook.com</t>
  </si>
  <si>
    <t>PROD3411</t>
  </si>
  <si>
    <t>ORD000182</t>
  </si>
  <si>
    <t>martha.crawford@gmail.com</t>
  </si>
  <si>
    <t>PROD1218</t>
  </si>
  <si>
    <t>ORD000183</t>
  </si>
  <si>
    <t>melissa.mayo@hotmail.com</t>
  </si>
  <si>
    <t>PROD7215</t>
  </si>
  <si>
    <t>ORD000184</t>
  </si>
  <si>
    <t>mary.barr@yahoo.com</t>
  </si>
  <si>
    <t>PROD5169</t>
  </si>
  <si>
    <t>ORD000185</t>
  </si>
  <si>
    <t>lisa.mcgee@hotmail.com</t>
  </si>
  <si>
    <t>PROD7072</t>
  </si>
  <si>
    <t>ORD000186</t>
  </si>
  <si>
    <t>john.murray@hotmail.com</t>
  </si>
  <si>
    <t>PROD1002</t>
  </si>
  <si>
    <t>ORD000187</t>
  </si>
  <si>
    <t>mark.cook@gmail.com</t>
  </si>
  <si>
    <t>PROD3919</t>
  </si>
  <si>
    <t>ORD000188</t>
  </si>
  <si>
    <t>tamara.hale@outlook.com</t>
  </si>
  <si>
    <t>PROD5747</t>
  </si>
  <si>
    <t>ORD000189</t>
  </si>
  <si>
    <t>ann.quinn@outlook.com</t>
  </si>
  <si>
    <t>PROD2656</t>
  </si>
  <si>
    <t>ORD000190</t>
  </si>
  <si>
    <t>dylan.lynch@yahoo.com</t>
  </si>
  <si>
    <t>PROD1925</t>
  </si>
  <si>
    <t>ORD000191</t>
  </si>
  <si>
    <t>mary.ortiz@outlook.com</t>
  </si>
  <si>
    <t>PROD9115</t>
  </si>
  <si>
    <t>ORD000192</t>
  </si>
  <si>
    <t>cristian.anderson@yahoo.com</t>
  </si>
  <si>
    <t>PROD6518</t>
  </si>
  <si>
    <t>ORD000193</t>
  </si>
  <si>
    <t>daniel.tucker@yahoo.com</t>
  </si>
  <si>
    <t>PROD4282</t>
  </si>
  <si>
    <t>ORD000194</t>
  </si>
  <si>
    <t>catherine.thompson@outlook.com</t>
  </si>
  <si>
    <t>PROD7973</t>
  </si>
  <si>
    <t>ORD000195</t>
  </si>
  <si>
    <t>melissa.taylor@gmail.com</t>
  </si>
  <si>
    <t>PROD6918</t>
  </si>
  <si>
    <t>ORD000196</t>
  </si>
  <si>
    <t>diana.johnson@outlook.com</t>
  </si>
  <si>
    <t>PROD5877</t>
  </si>
  <si>
    <t>ORD000197</t>
  </si>
  <si>
    <t>courtney.herrera@hotmail.com</t>
  </si>
  <si>
    <t>PROD8044</t>
  </si>
  <si>
    <t>ORD000198</t>
  </si>
  <si>
    <t>joshua.ayala@outlook.com</t>
  </si>
  <si>
    <t>PROD8186</t>
  </si>
  <si>
    <t>ORD000199</t>
  </si>
  <si>
    <t>kenneth.reynolds@gmail.com</t>
  </si>
  <si>
    <t>PROD3857</t>
  </si>
  <si>
    <t>ORD000200</t>
  </si>
  <si>
    <t>jacob.rodriguez@yahoo.com</t>
  </si>
  <si>
    <t>PROD7952</t>
  </si>
  <si>
    <t>ORD000201</t>
  </si>
  <si>
    <t>PROD4278</t>
  </si>
  <si>
    <t>ORD000202</t>
  </si>
  <si>
    <t>philip.moore@outlook.com</t>
  </si>
  <si>
    <t>PROD8348</t>
  </si>
  <si>
    <t>ORD000203</t>
  </si>
  <si>
    <t>jeffrey.washington@outlook.com</t>
  </si>
  <si>
    <t>PROD6586</t>
  </si>
  <si>
    <t>ORD000204</t>
  </si>
  <si>
    <t>carolyn.arnold@hotmail.com</t>
  </si>
  <si>
    <t>PROD7575</t>
  </si>
  <si>
    <t>ORD000205</t>
  </si>
  <si>
    <t>PROD8751</t>
  </si>
  <si>
    <t>ORD000206</t>
  </si>
  <si>
    <t>mark.moore@outlook.com</t>
  </si>
  <si>
    <t>PROD3306</t>
  </si>
  <si>
    <t>ORD000207</t>
  </si>
  <si>
    <t>PROD3196</t>
  </si>
  <si>
    <t>ORD000208</t>
  </si>
  <si>
    <t>john.richardson@hotmail.com</t>
  </si>
  <si>
    <t>PROD8580</t>
  </si>
  <si>
    <t>ORD000209</t>
  </si>
  <si>
    <t>michael.williams@outlook.com</t>
  </si>
  <si>
    <t>PROD2664</t>
  </si>
  <si>
    <t>ORD000210</t>
  </si>
  <si>
    <t>david.garcia@gmail.com</t>
  </si>
  <si>
    <t>PROD9849</t>
  </si>
  <si>
    <t>ORD000211</t>
  </si>
  <si>
    <t>chelsea.jones@hotmail.com</t>
  </si>
  <si>
    <t>ORD000212</t>
  </si>
  <si>
    <t>PROD3399</t>
  </si>
  <si>
    <t>ORD000213</t>
  </si>
  <si>
    <t>theresa.christensen@outlook.com</t>
  </si>
  <si>
    <t>PROD6570</t>
  </si>
  <si>
    <t>ORD000214</t>
  </si>
  <si>
    <t>michael.murphy@yahoo.com</t>
  </si>
  <si>
    <t>PROD6151</t>
  </si>
  <si>
    <t>ORD000215</t>
  </si>
  <si>
    <t>jack.johnson@yahoo.com</t>
  </si>
  <si>
    <t>PROD4279</t>
  </si>
  <si>
    <t>ORD000216</t>
  </si>
  <si>
    <t>teresa.rosales@yahoo.com</t>
  </si>
  <si>
    <t>PROD9837</t>
  </si>
  <si>
    <t>ORD000217</t>
  </si>
  <si>
    <t>joseph.gutierrez@outlook.com</t>
  </si>
  <si>
    <t>PROD6409</t>
  </si>
  <si>
    <t>ORD000218</t>
  </si>
  <si>
    <t>jeremiah.chan@hotmail.com</t>
  </si>
  <si>
    <t>PROD9253</t>
  </si>
  <si>
    <t>ORD000219</t>
  </si>
  <si>
    <t>PROD5554</t>
  </si>
  <si>
    <t>ORD000220</t>
  </si>
  <si>
    <t>colton.mcmahon@gmail.com</t>
  </si>
  <si>
    <t>PROD8268</t>
  </si>
  <si>
    <t>ORD000221</t>
  </si>
  <si>
    <t>sierra.brown@hotmail.com</t>
  </si>
  <si>
    <t>PROD3354</t>
  </si>
  <si>
    <t>ORD000222</t>
  </si>
  <si>
    <t>jake.lang@yahoo.com</t>
  </si>
  <si>
    <t>PROD3697</t>
  </si>
  <si>
    <t>ORD000223</t>
  </si>
  <si>
    <t>kathleen.matthews@outlook.com</t>
  </si>
  <si>
    <t>PROD8498</t>
  </si>
  <si>
    <t>ORD000224</t>
  </si>
  <si>
    <t>lorraine.porter@yahoo.com</t>
  </si>
  <si>
    <t>PROD1087</t>
  </si>
  <si>
    <t>ORD000225</t>
  </si>
  <si>
    <t>robert.cruz@gmail.com</t>
  </si>
  <si>
    <t>PROD8657</t>
  </si>
  <si>
    <t>ORD000226</t>
  </si>
  <si>
    <t>christopher.patel@hotmail.com</t>
  </si>
  <si>
    <t>PROD8301</t>
  </si>
  <si>
    <t>ORD000227</t>
  </si>
  <si>
    <t>tami.nguyen@hotmail.com</t>
  </si>
  <si>
    <t>PROD2319</t>
  </si>
  <si>
    <t>ORD000228</t>
  </si>
  <si>
    <t>chelsea.cooper@yahoo.com</t>
  </si>
  <si>
    <t>PROD2208</t>
  </si>
  <si>
    <t>ORD000229</t>
  </si>
  <si>
    <t>jennifer.dalton@outlook.com</t>
  </si>
  <si>
    <t>ORD000230</t>
  </si>
  <si>
    <t>nichole.middleton@hotmail.com</t>
  </si>
  <si>
    <t>PROD1396</t>
  </si>
  <si>
    <t>ORD000231</t>
  </si>
  <si>
    <t>isaiah.powers@hotmail.com</t>
  </si>
  <si>
    <t>PROD7238</t>
  </si>
  <si>
    <t>ORD000232</t>
  </si>
  <si>
    <t>PROD8979</t>
  </si>
  <si>
    <t>ORD000233</t>
  </si>
  <si>
    <t>PROD2903</t>
  </si>
  <si>
    <t>ORD000234</t>
  </si>
  <si>
    <t>matthew.pope@outlook.com</t>
  </si>
  <si>
    <t>PROD7879</t>
  </si>
  <si>
    <t>ORD000235</t>
  </si>
  <si>
    <t>james.lopez@gmail.com</t>
  </si>
  <si>
    <t>PROD4800</t>
  </si>
  <si>
    <t>ORD000236</t>
  </si>
  <si>
    <t>martin.wiggins@yahoo.com</t>
  </si>
  <si>
    <t>PROD6029</t>
  </si>
  <si>
    <t>ORD000237</t>
  </si>
  <si>
    <t>brian.soto@yahoo.com</t>
  </si>
  <si>
    <t>PROD5967</t>
  </si>
  <si>
    <t>ORD000238</t>
  </si>
  <si>
    <t>PROD6406</t>
  </si>
  <si>
    <t>ORD000239</t>
  </si>
  <si>
    <t>max.hubbard@hotmail.com</t>
  </si>
  <si>
    <t>PROD1165</t>
  </si>
  <si>
    <t>ORD000240</t>
  </si>
  <si>
    <t>ryan.cook@hotmail.com</t>
  </si>
  <si>
    <t>PROD5991</t>
  </si>
  <si>
    <t>ORD000241</t>
  </si>
  <si>
    <t>jason.neal@yahoo.com</t>
  </si>
  <si>
    <t>PROD9324</t>
  </si>
  <si>
    <t>ORD000242</t>
  </si>
  <si>
    <t>pamela.ballard@outlook.com</t>
  </si>
  <si>
    <t>PROD4885</t>
  </si>
  <si>
    <t>ORD000243</t>
  </si>
  <si>
    <t>PROD6310</t>
  </si>
  <si>
    <t>ORD000244</t>
  </si>
  <si>
    <t>geoffrey.lopez@gmail.com</t>
  </si>
  <si>
    <t>PROD6257</t>
  </si>
  <si>
    <t>ORD000245</t>
  </si>
  <si>
    <t>PROD7282</t>
  </si>
  <si>
    <t>ORD000246</t>
  </si>
  <si>
    <t>charles.reyes@yahoo.com</t>
  </si>
  <si>
    <t>PROD2742</t>
  </si>
  <si>
    <t>ORD000247</t>
  </si>
  <si>
    <t>shawn.cisneros@yahoo.com</t>
  </si>
  <si>
    <t>PROD2571</t>
  </si>
  <si>
    <t>ORD000248</t>
  </si>
  <si>
    <t>PROD8983</t>
  </si>
  <si>
    <t>ORD000249</t>
  </si>
  <si>
    <t>bobby.butler@hotmail.com</t>
  </si>
  <si>
    <t>PROD8189</t>
  </si>
  <si>
    <t>ORD000250</t>
  </si>
  <si>
    <t>sandra.woodward@outlook.com</t>
  </si>
  <si>
    <t>PROD5976</t>
  </si>
  <si>
    <t>ORD000251</t>
  </si>
  <si>
    <t>allen.wade@hotmail.com</t>
  </si>
  <si>
    <t>ORD000252</t>
  </si>
  <si>
    <t>amy.mcclain@yahoo.com</t>
  </si>
  <si>
    <t>PROD7765</t>
  </si>
  <si>
    <t>ORD000253</t>
  </si>
  <si>
    <t>PROD4859</t>
  </si>
  <si>
    <t>ORD000254</t>
  </si>
  <si>
    <t>elizabeth.rodriguez@gmail.com</t>
  </si>
  <si>
    <t>PROD5268</t>
  </si>
  <si>
    <t>ORD000255</t>
  </si>
  <si>
    <t>richard.collins@outlook.com</t>
  </si>
  <si>
    <t>PROD4209</t>
  </si>
  <si>
    <t>ORD000256</t>
  </si>
  <si>
    <t>alec.martin@outlook.com</t>
  </si>
  <si>
    <t>PROD6058</t>
  </si>
  <si>
    <t>ORD000257</t>
  </si>
  <si>
    <t>jordan.hernandez@gmail.com</t>
  </si>
  <si>
    <t>PROD9947</t>
  </si>
  <si>
    <t>ORD000258</t>
  </si>
  <si>
    <t>PROD1823</t>
  </si>
  <si>
    <t>ORD000259</t>
  </si>
  <si>
    <t>jessica.moore@outlook.com</t>
  </si>
  <si>
    <t>PROD5941</t>
  </si>
  <si>
    <t>ORD000260</t>
  </si>
  <si>
    <t>PROD4221</t>
  </si>
  <si>
    <t>ORD000261</t>
  </si>
  <si>
    <t>daniel.mitchell@outlook.com</t>
  </si>
  <si>
    <t>PROD9236</t>
  </si>
  <si>
    <t>ORD000262</t>
  </si>
  <si>
    <t>jeffery.harris@gmail.com</t>
  </si>
  <si>
    <t>PROD4158</t>
  </si>
  <si>
    <t>ORD000263</t>
  </si>
  <si>
    <t>PROD8641</t>
  </si>
  <si>
    <t>ORD000264</t>
  </si>
  <si>
    <t>PROD4465</t>
  </si>
  <si>
    <t>ORD000265</t>
  </si>
  <si>
    <t>kathleen.washington@hotmail.com</t>
  </si>
  <si>
    <t>PROD7312</t>
  </si>
  <si>
    <t>ORD000266</t>
  </si>
  <si>
    <t>tammy.davis@outlook.com</t>
  </si>
  <si>
    <t>PROD9053</t>
  </si>
  <si>
    <t>ORD000267</t>
  </si>
  <si>
    <t>taylor.vazquez@gmail.com</t>
  </si>
  <si>
    <t>PROD2614</t>
  </si>
  <si>
    <t>ORD000268</t>
  </si>
  <si>
    <t>gary.williams@yahoo.com</t>
  </si>
  <si>
    <t>PROD2842</t>
  </si>
  <si>
    <t>ORD000269</t>
  </si>
  <si>
    <t>jeffrey.gentry@outlook.com</t>
  </si>
  <si>
    <t>PROD6089</t>
  </si>
  <si>
    <t>ORD000270</t>
  </si>
  <si>
    <t>dylan.gomez@yahoo.com</t>
  </si>
  <si>
    <t>PROD5428</t>
  </si>
  <si>
    <t>ORD000271</t>
  </si>
  <si>
    <t>phillip.martin@yahoo.com</t>
  </si>
  <si>
    <t>PROD5445</t>
  </si>
  <si>
    <t>ORD000272</t>
  </si>
  <si>
    <t>PROD9957</t>
  </si>
  <si>
    <t>ORD000273</t>
  </si>
  <si>
    <t>tina.baldwin@yahoo.com</t>
  </si>
  <si>
    <t>PROD8191</t>
  </si>
  <si>
    <t>ORD000274</t>
  </si>
  <si>
    <t>samantha.wilson@outlook.com</t>
  </si>
  <si>
    <t>PROD8502</t>
  </si>
  <si>
    <t>ORD000275</t>
  </si>
  <si>
    <t>diamond.lee@outlook.com</t>
  </si>
  <si>
    <t>PROD3353</t>
  </si>
  <si>
    <t>ORD000276</t>
  </si>
  <si>
    <t>megan.torres@hotmail.com</t>
  </si>
  <si>
    <t>PROD5916</t>
  </si>
  <si>
    <t>ORD000277</t>
  </si>
  <si>
    <t>tina.malone@outlook.com</t>
  </si>
  <si>
    <t>PROD1930</t>
  </si>
  <si>
    <t>ORD000278</t>
  </si>
  <si>
    <t>anthony.galvan@outlook.com</t>
  </si>
  <si>
    <t>PROD8923</t>
  </si>
  <si>
    <t>ORD000279</t>
  </si>
  <si>
    <t>PROD5742</t>
  </si>
  <si>
    <t>ORD000280</t>
  </si>
  <si>
    <t>stephen.murphy@hotmail.com</t>
  </si>
  <si>
    <t>PROD2763</t>
  </si>
  <si>
    <t>ORD000281</t>
  </si>
  <si>
    <t>PROD2801</t>
  </si>
  <si>
    <t>ORD000282</t>
  </si>
  <si>
    <t>kyle.clark@hotmail.com</t>
  </si>
  <si>
    <t>ORD000283</t>
  </si>
  <si>
    <t>cameron.stewart@outlook.com</t>
  </si>
  <si>
    <t>PROD1034</t>
  </si>
  <si>
    <t>ORD000284</t>
  </si>
  <si>
    <t>richard.copeland@hotmail.com</t>
  </si>
  <si>
    <t>PROD7052</t>
  </si>
  <si>
    <t>ORD000285</t>
  </si>
  <si>
    <t>christy.ryan@yahoo.com</t>
  </si>
  <si>
    <t>PROD2291</t>
  </si>
  <si>
    <t>ORD000286</t>
  </si>
  <si>
    <t>joseph.flores@yahoo.com</t>
  </si>
  <si>
    <t>PROD6107</t>
  </si>
  <si>
    <t>ORD000287</t>
  </si>
  <si>
    <t>PROD7855</t>
  </si>
  <si>
    <t>ORD000288</t>
  </si>
  <si>
    <t>PROD8868</t>
  </si>
  <si>
    <t>ORD000289</t>
  </si>
  <si>
    <t>hannah.murphy@gmail.com</t>
  </si>
  <si>
    <t>PROD8123</t>
  </si>
  <si>
    <t>ORD000290</t>
  </si>
  <si>
    <t>stephanie.thompson@yahoo.com</t>
  </si>
  <si>
    <t>PROD5620</t>
  </si>
  <si>
    <t>ORD000291</t>
  </si>
  <si>
    <t>andrew.bentley@gmail.com</t>
  </si>
  <si>
    <t>PROD1046</t>
  </si>
  <si>
    <t>ORD000292</t>
  </si>
  <si>
    <t>nicole.hatfield@outlook.com</t>
  </si>
  <si>
    <t>PROD1886</t>
  </si>
  <si>
    <t>ORD000293</t>
  </si>
  <si>
    <t>joshua.roman@yahoo.com</t>
  </si>
  <si>
    <t>PROD8310</t>
  </si>
  <si>
    <t>ORD000294</t>
  </si>
  <si>
    <t>ryan.molina@yahoo.com</t>
  </si>
  <si>
    <t>PROD1618</t>
  </si>
  <si>
    <t>ORD000295</t>
  </si>
  <si>
    <t>joseph.williams@gmail.com</t>
  </si>
  <si>
    <t>PROD4058</t>
  </si>
  <si>
    <t>ORD000296</t>
  </si>
  <si>
    <t>PROD8860</t>
  </si>
  <si>
    <t>ORD000297</t>
  </si>
  <si>
    <t>PROD4260</t>
  </si>
  <si>
    <t>ORD000298</t>
  </si>
  <si>
    <t>PROD3807</t>
  </si>
  <si>
    <t>ORD000299</t>
  </si>
  <si>
    <t>elizabeth.clark@hotmail.com</t>
  </si>
  <si>
    <t>PROD6917</t>
  </si>
  <si>
    <t>ORD000300</t>
  </si>
  <si>
    <t>tonya.brown@gmail.com</t>
  </si>
  <si>
    <t>PROD9762</t>
  </si>
  <si>
    <t>ORD000301</t>
  </si>
  <si>
    <t>timothy.howard@yahoo.com</t>
  </si>
  <si>
    <t>PROD5790</t>
  </si>
  <si>
    <t>ORD000302</t>
  </si>
  <si>
    <t>phillip.stewart@outlook.com</t>
  </si>
  <si>
    <t>PROD9312</t>
  </si>
  <si>
    <t>ORD000303</t>
  </si>
  <si>
    <t>noah.copeland@hotmail.com</t>
  </si>
  <si>
    <t>PROD4430</t>
  </si>
  <si>
    <t>ORD000304</t>
  </si>
  <si>
    <t>linda.peterson@yahoo.com</t>
  </si>
  <si>
    <t>PROD5226</t>
  </si>
  <si>
    <t>ORD000305</t>
  </si>
  <si>
    <t>ORD000306</t>
  </si>
  <si>
    <t>gail.wright@gmail.com</t>
  </si>
  <si>
    <t>PROD3167</t>
  </si>
  <si>
    <t>ORD000307</t>
  </si>
  <si>
    <t>morgan.cooper@yahoo.com</t>
  </si>
  <si>
    <t>PROD8441</t>
  </si>
  <si>
    <t>ORD000308</t>
  </si>
  <si>
    <t>james.williams@gmail.com</t>
  </si>
  <si>
    <t>PROD7278</t>
  </si>
  <si>
    <t>ORD000309</t>
  </si>
  <si>
    <t>brenda.flores@outlook.com</t>
  </si>
  <si>
    <t>PROD7729</t>
  </si>
  <si>
    <t>ORD000310</t>
  </si>
  <si>
    <t>amy.santiago@yahoo.com</t>
  </si>
  <si>
    <t>PROD3694</t>
  </si>
  <si>
    <t>ORD000311</t>
  </si>
  <si>
    <t>PROD6313</t>
  </si>
  <si>
    <t>ORD000312</t>
  </si>
  <si>
    <t>PROD4674</t>
  </si>
  <si>
    <t>ORD000313</t>
  </si>
  <si>
    <t>pamela.frost@gmail.com</t>
  </si>
  <si>
    <t>PROD3507</t>
  </si>
  <si>
    <t>ORD000314</t>
  </si>
  <si>
    <t>elizabeth.randall@outlook.com</t>
  </si>
  <si>
    <t>PROD8508</t>
  </si>
  <si>
    <t>ORD000315</t>
  </si>
  <si>
    <t>katie.price@outlook.com</t>
  </si>
  <si>
    <t>PROD6871</t>
  </si>
  <si>
    <t>ORD000316</t>
  </si>
  <si>
    <t>PROD7887</t>
  </si>
  <si>
    <t>ORD000317</t>
  </si>
  <si>
    <t>joanne.boyd@yahoo.com</t>
  </si>
  <si>
    <t>PROD2139</t>
  </si>
  <si>
    <t>ORD000318</t>
  </si>
  <si>
    <t>anthony.russell@hotmail.com</t>
  </si>
  <si>
    <t>PROD4086</t>
  </si>
  <si>
    <t>ORD000319</t>
  </si>
  <si>
    <t>ORD000320</t>
  </si>
  <si>
    <t>megan.hansen@hotmail.com</t>
  </si>
  <si>
    <t>PROD1563</t>
  </si>
  <si>
    <t>ORD000321</t>
  </si>
  <si>
    <t>PROD4578</t>
  </si>
  <si>
    <t>ORD000322</t>
  </si>
  <si>
    <t>tamara.jenkins@outlook.com</t>
  </si>
  <si>
    <t>PROD4650</t>
  </si>
  <si>
    <t>ORD000323</t>
  </si>
  <si>
    <t>daniel.madden@gmail.com</t>
  </si>
  <si>
    <t>PROD6275</t>
  </si>
  <si>
    <t>ORD000324</t>
  </si>
  <si>
    <t>amber.ewing@yahoo.com</t>
  </si>
  <si>
    <t>PROD8750</t>
  </si>
  <si>
    <t>ORD000325</t>
  </si>
  <si>
    <t>ORD000326</t>
  </si>
  <si>
    <t>megan.wilson@yahoo.com</t>
  </si>
  <si>
    <t>PROD2134</t>
  </si>
  <si>
    <t>ORD000327</t>
  </si>
  <si>
    <t>roy.steele@hotmail.com</t>
  </si>
  <si>
    <t>PROD5120</t>
  </si>
  <si>
    <t>ORD000328</t>
  </si>
  <si>
    <t>michele.roach@outlook.com</t>
  </si>
  <si>
    <t>PROD2625</t>
  </si>
  <si>
    <t>ORD000329</t>
  </si>
  <si>
    <t>david.ward@hotmail.com</t>
  </si>
  <si>
    <t>PROD2684</t>
  </si>
  <si>
    <t>ORD000330</t>
  </si>
  <si>
    <t>andrew.meyer@yahoo.com</t>
  </si>
  <si>
    <t>PROD9008</t>
  </si>
  <si>
    <t>ORD000331</t>
  </si>
  <si>
    <t>PROD9359</t>
  </si>
  <si>
    <t>ORD000332</t>
  </si>
  <si>
    <t>thomas.sims@yahoo.com</t>
  </si>
  <si>
    <t>PROD5643</t>
  </si>
  <si>
    <t>ORD000333</t>
  </si>
  <si>
    <t>kathleen.hernandez@yahoo.com</t>
  </si>
  <si>
    <t>PROD1710</t>
  </si>
  <si>
    <t>ORD000334</t>
  </si>
  <si>
    <t>ORD000335</t>
  </si>
  <si>
    <t>samantha.downs@hotmail.com</t>
  </si>
  <si>
    <t>PROD8831</t>
  </si>
  <si>
    <t>ORD000336</t>
  </si>
  <si>
    <t>andrew.hamilton@outlook.com</t>
  </si>
  <si>
    <t>PROD6271</t>
  </si>
  <si>
    <t>ORD000337</t>
  </si>
  <si>
    <t>PROD4699</t>
  </si>
  <si>
    <t>ORD000338</t>
  </si>
  <si>
    <t>ashley.payne@outlook.com</t>
  </si>
  <si>
    <t>PROD5827</t>
  </si>
  <si>
    <t>ORD000339</t>
  </si>
  <si>
    <t>andrew.nichols@hotmail.com</t>
  </si>
  <si>
    <t>PROD4176</t>
  </si>
  <si>
    <t>ORD000340</t>
  </si>
  <si>
    <t>anthony.clark@gmail.com</t>
  </si>
  <si>
    <t>PROD9278</t>
  </si>
  <si>
    <t>ORD000341</t>
  </si>
  <si>
    <t>leslie.lopez@yahoo.com</t>
  </si>
  <si>
    <t>PROD5164</t>
  </si>
  <si>
    <t>ORD000342</t>
  </si>
  <si>
    <t>PROD1572</t>
  </si>
  <si>
    <t>ORD000343</t>
  </si>
  <si>
    <t>jason.bell@yahoo.com</t>
  </si>
  <si>
    <t>PROD9527</t>
  </si>
  <si>
    <t>ORD000344</t>
  </si>
  <si>
    <t>PROD8999</t>
  </si>
  <si>
    <t>ORD000345</t>
  </si>
  <si>
    <t>melissa.liu@gmail.com</t>
  </si>
  <si>
    <t>PROD6230</t>
  </si>
  <si>
    <t>ORD000346</t>
  </si>
  <si>
    <t>lindsay.manning@outlook.com</t>
  </si>
  <si>
    <t>PROD1988</t>
  </si>
  <si>
    <t>ORD000347</t>
  </si>
  <si>
    <t>kevin.wilson@yahoo.com</t>
  </si>
  <si>
    <t>PROD5807</t>
  </si>
  <si>
    <t>ORD000348</t>
  </si>
  <si>
    <t>PROD5957</t>
  </si>
  <si>
    <t>ORD000349</t>
  </si>
  <si>
    <t>charles.ellis@outlook.com</t>
  </si>
  <si>
    <t>PROD6282</t>
  </si>
  <si>
    <t>ORD000350</t>
  </si>
  <si>
    <t>PROD8372</t>
  </si>
  <si>
    <t>ORD000351</t>
  </si>
  <si>
    <t>shannon.baker@gmail.com</t>
  </si>
  <si>
    <t>PROD5409</t>
  </si>
  <si>
    <t>ORD000352</t>
  </si>
  <si>
    <t>jonathan.carter@yahoo.com</t>
  </si>
  <si>
    <t>PROD1101</t>
  </si>
  <si>
    <t>ORD000353</t>
  </si>
  <si>
    <t>teresa.stephens@outlook.com</t>
  </si>
  <si>
    <t>PROD4132</t>
  </si>
  <si>
    <t>ORD000354</t>
  </si>
  <si>
    <t>stanley.brewer@outlook.com</t>
  </si>
  <si>
    <t>PROD9301</t>
  </si>
  <si>
    <t>ORD000355</t>
  </si>
  <si>
    <t>PROD7198</t>
  </si>
  <si>
    <t>ORD000356</t>
  </si>
  <si>
    <t>jeffrey.baker@yahoo.com</t>
  </si>
  <si>
    <t>PROD5084</t>
  </si>
  <si>
    <t>ORD000357</t>
  </si>
  <si>
    <t>michael.rodgers@yahoo.com</t>
  </si>
  <si>
    <t>PROD7502</t>
  </si>
  <si>
    <t>ORD000358</t>
  </si>
  <si>
    <t>crystal.romero@yahoo.com</t>
  </si>
  <si>
    <t>PROD1221</t>
  </si>
  <si>
    <t>ORD000359</t>
  </si>
  <si>
    <t>PROD1586</t>
  </si>
  <si>
    <t>ORD000360</t>
  </si>
  <si>
    <t>troy.hester@gmail.com</t>
  </si>
  <si>
    <t>ORD000361</t>
  </si>
  <si>
    <t>laura.smith@hotmail.com</t>
  </si>
  <si>
    <t>PROD7131</t>
  </si>
  <si>
    <t>ORD000362</t>
  </si>
  <si>
    <t>jasmine.potts@hotmail.com</t>
  </si>
  <si>
    <t>PROD3483</t>
  </si>
  <si>
    <t>ORD000363</t>
  </si>
  <si>
    <t>PROD9680</t>
  </si>
  <si>
    <t>ORD000364</t>
  </si>
  <si>
    <t>nathan.adams@outlook.com</t>
  </si>
  <si>
    <t>PROD1156</t>
  </si>
  <si>
    <t>ORD000365</t>
  </si>
  <si>
    <t>anthony.nguyen@outlook.com</t>
  </si>
  <si>
    <t>ORD000366</t>
  </si>
  <si>
    <t>raymond.hansen@hotmail.com</t>
  </si>
  <si>
    <t>PROD5952</t>
  </si>
  <si>
    <t>ORD000367</t>
  </si>
  <si>
    <t>marc.garrett@gmail.com</t>
  </si>
  <si>
    <t>PROD6493</t>
  </si>
  <si>
    <t>ORD000368</t>
  </si>
  <si>
    <t>PROD4808</t>
  </si>
  <si>
    <t>ORD000369</t>
  </si>
  <si>
    <t>PROD2232</t>
  </si>
  <si>
    <t>ORD000370</t>
  </si>
  <si>
    <t>jeremy.tucker@outlook.com</t>
  </si>
  <si>
    <t>PROD5819</t>
  </si>
  <si>
    <t>ORD000371</t>
  </si>
  <si>
    <t>margaret.newman@yahoo.com</t>
  </si>
  <si>
    <t>PROD6367</t>
  </si>
  <si>
    <t>ORD000372</t>
  </si>
  <si>
    <t>PROD2355</t>
  </si>
  <si>
    <t>ORD000373</t>
  </si>
  <si>
    <t>jonathon.greer@hotmail.com</t>
  </si>
  <si>
    <t>ORD000374</t>
  </si>
  <si>
    <t>PROD1252</t>
  </si>
  <si>
    <t>ORD000375</t>
  </si>
  <si>
    <t>PROD9285</t>
  </si>
  <si>
    <t>ORD000376</t>
  </si>
  <si>
    <t>gabrielle.murphy@hotmail.com</t>
  </si>
  <si>
    <t>PROD6241</t>
  </si>
  <si>
    <t>ORD000377</t>
  </si>
  <si>
    <t>austin.mclean@outlook.com</t>
  </si>
  <si>
    <t>PROD8220</t>
  </si>
  <si>
    <t>ORD000378</t>
  </si>
  <si>
    <t>PROD6176</t>
  </si>
  <si>
    <t>ORD000379</t>
  </si>
  <si>
    <t>richard.orr@hotmail.com</t>
  </si>
  <si>
    <t>PROD7418</t>
  </si>
  <si>
    <t>ORD000380</t>
  </si>
  <si>
    <t>steven.jones@outlook.com</t>
  </si>
  <si>
    <t>PROD9375</t>
  </si>
  <si>
    <t>ORD000381</t>
  </si>
  <si>
    <t>monica.sanchez@yahoo.com</t>
  </si>
  <si>
    <t>PROD2953</t>
  </si>
  <si>
    <t>ORD000382</t>
  </si>
  <si>
    <t>diane.mitchell@yahoo.com</t>
  </si>
  <si>
    <t>PROD2338</t>
  </si>
  <si>
    <t>ORD000383</t>
  </si>
  <si>
    <t>timothy.swanson@outlook.com</t>
  </si>
  <si>
    <t>PROD7318</t>
  </si>
  <si>
    <t>ORD000384</t>
  </si>
  <si>
    <t>charles.wright@yahoo.com</t>
  </si>
  <si>
    <t>PROD9645</t>
  </si>
  <si>
    <t>ORD000385</t>
  </si>
  <si>
    <t>shawn.andrews@gmail.com</t>
  </si>
  <si>
    <t>PROD4033</t>
  </si>
  <si>
    <t>ORD000386</t>
  </si>
  <si>
    <t>PROD8513</t>
  </si>
  <si>
    <t>ORD000387</t>
  </si>
  <si>
    <t>christopher.moody@hotmail.com</t>
  </si>
  <si>
    <t>PROD3709</t>
  </si>
  <si>
    <t>ORD000388</t>
  </si>
  <si>
    <t>edwin.peck@yahoo.com</t>
  </si>
  <si>
    <t>PROD5546</t>
  </si>
  <si>
    <t>ORD000389</t>
  </si>
  <si>
    <t>cindy.turner@hotmail.com</t>
  </si>
  <si>
    <t>PROD7173</t>
  </si>
  <si>
    <t>ORD000390</t>
  </si>
  <si>
    <t>gabriella.spencer@hotmail.com</t>
  </si>
  <si>
    <t>PROD6938</t>
  </si>
  <si>
    <t>ORD000391</t>
  </si>
  <si>
    <t>david.carpenter@gmail.com</t>
  </si>
  <si>
    <t>PROD9410</t>
  </si>
  <si>
    <t>ORD000392</t>
  </si>
  <si>
    <t>PROD1386</t>
  </si>
  <si>
    <t>ORD000393</t>
  </si>
  <si>
    <t>PROD8606</t>
  </si>
  <si>
    <t>ORD000394</t>
  </si>
  <si>
    <t>jerry.frazier@hotmail.com</t>
  </si>
  <si>
    <t>PROD8623</t>
  </si>
  <si>
    <t>ORD000395</t>
  </si>
  <si>
    <t>tina.moore@yahoo.com</t>
  </si>
  <si>
    <t>PROD4852</t>
  </si>
  <si>
    <t>ORD000396</t>
  </si>
  <si>
    <t>PROD9052</t>
  </si>
  <si>
    <t>ORD000397</t>
  </si>
  <si>
    <t>ryan.bryant@gmail.com</t>
  </si>
  <si>
    <t>PROD6890</t>
  </si>
  <si>
    <t>ORD000398</t>
  </si>
  <si>
    <t>PROD3153</t>
  </si>
  <si>
    <t>ORD000399</t>
  </si>
  <si>
    <t>nicholas.ramos@hotmail.com</t>
  </si>
  <si>
    <t>PROD4505</t>
  </si>
  <si>
    <t>ORD000400</t>
  </si>
  <si>
    <t>michelle.brown@outlook.com</t>
  </si>
  <si>
    <t>PROD3788</t>
  </si>
  <si>
    <t>ORD000401</t>
  </si>
  <si>
    <t>tina.manning@yahoo.com</t>
  </si>
  <si>
    <t>PROD1460</t>
  </si>
  <si>
    <t>ORD000402</t>
  </si>
  <si>
    <t>amy.garcia@yahoo.com</t>
  </si>
  <si>
    <t>PROD8532</t>
  </si>
  <si>
    <t>ORD000403</t>
  </si>
  <si>
    <t>PROD2271</t>
  </si>
  <si>
    <t>ORD000404</t>
  </si>
  <si>
    <t>daniel.higgins@hotmail.com</t>
  </si>
  <si>
    <t>PROD7832</t>
  </si>
  <si>
    <t>ORD000405</t>
  </si>
  <si>
    <t>dwayne.cunningham@gmail.com</t>
  </si>
  <si>
    <t>PROD5583</t>
  </si>
  <si>
    <t>ORD000406</t>
  </si>
  <si>
    <t>alex.gonzalez@gmail.com</t>
  </si>
  <si>
    <t>PROD3864</t>
  </si>
  <si>
    <t>ORD000407</t>
  </si>
  <si>
    <t>PROD7178</t>
  </si>
  <si>
    <t>ORD000408</t>
  </si>
  <si>
    <t>PROD2991</t>
  </si>
  <si>
    <t>ORD000409</t>
  </si>
  <si>
    <t>noah.sexton@hotmail.com</t>
  </si>
  <si>
    <t>PROD8275</t>
  </si>
  <si>
    <t>ORD000410</t>
  </si>
  <si>
    <t>PROD8477</t>
  </si>
  <si>
    <t>ORD000411</t>
  </si>
  <si>
    <t>carrie.walker@gmail.com</t>
  </si>
  <si>
    <t>PROD7084</t>
  </si>
  <si>
    <t>ORD000412</t>
  </si>
  <si>
    <t>PROD5264</t>
  </si>
  <si>
    <t>ORD000413</t>
  </si>
  <si>
    <t>michael.taylor@gmail.com</t>
  </si>
  <si>
    <t>PROD8370</t>
  </si>
  <si>
    <t>ORD000414</t>
  </si>
  <si>
    <t>john.johnson@gmail.com</t>
  </si>
  <si>
    <t>PROD3599</t>
  </si>
  <si>
    <t>ORD000415</t>
  </si>
  <si>
    <t>jason.arellano@outlook.com</t>
  </si>
  <si>
    <t>PROD9766</t>
  </si>
  <si>
    <t>ORD000416</t>
  </si>
  <si>
    <t>PROD5153</t>
  </si>
  <si>
    <t>ORD000417</t>
  </si>
  <si>
    <t>ryan.haas@outlook.com</t>
  </si>
  <si>
    <t>PROD7956</t>
  </si>
  <si>
    <t>ORD000418</t>
  </si>
  <si>
    <t>robert.taylor@outlook.com</t>
  </si>
  <si>
    <t>PROD6666</t>
  </si>
  <si>
    <t>ORD000419</t>
  </si>
  <si>
    <t>PROD9597</t>
  </si>
  <si>
    <t>ORD000420</t>
  </si>
  <si>
    <t>brent.miranda@yahoo.com</t>
  </si>
  <si>
    <t>PROD5750</t>
  </si>
  <si>
    <t>ORD000421</t>
  </si>
  <si>
    <t>teresa.powell@gmail.com</t>
  </si>
  <si>
    <t>PROD2326</t>
  </si>
  <si>
    <t>ORD000422</t>
  </si>
  <si>
    <t>linda.obrien@yahoo.com</t>
  </si>
  <si>
    <t>PROD5823</t>
  </si>
  <si>
    <t>ORD000423</t>
  </si>
  <si>
    <t>PROD6044</t>
  </si>
  <si>
    <t>ORD000424</t>
  </si>
  <si>
    <t>kathy.perkins@hotmail.com</t>
  </si>
  <si>
    <t>PROD8020</t>
  </si>
  <si>
    <t>ORD000425</t>
  </si>
  <si>
    <t>PROD7769</t>
  </si>
  <si>
    <t>ORD000426</t>
  </si>
  <si>
    <t>michael.malone@hotmail.com</t>
  </si>
  <si>
    <t>PROD1793</t>
  </si>
  <si>
    <t>ORD000427</t>
  </si>
  <si>
    <t>ORD000428</t>
  </si>
  <si>
    <t>PROD7662</t>
  </si>
  <si>
    <t>ORD000429</t>
  </si>
  <si>
    <t>PROD3236</t>
  </si>
  <si>
    <t>ORD000430</t>
  </si>
  <si>
    <t>eric.pugh@gmail.com</t>
  </si>
  <si>
    <t>PROD4507</t>
  </si>
  <si>
    <t>ORD000431</t>
  </si>
  <si>
    <t>jennifer.stevens@outlook.com</t>
  </si>
  <si>
    <t>PROD2673</t>
  </si>
  <si>
    <t>ORD000432</t>
  </si>
  <si>
    <t>PROD2046</t>
  </si>
  <si>
    <t>ORD000433</t>
  </si>
  <si>
    <t>PROD7692</t>
  </si>
  <si>
    <t>ORD000434</t>
  </si>
  <si>
    <t>PROD5069</t>
  </si>
  <si>
    <t>ORD000435</t>
  </si>
  <si>
    <t>PROD1265</t>
  </si>
  <si>
    <t>ORD000436</t>
  </si>
  <si>
    <t>brenda.quinn@hotmail.com</t>
  </si>
  <si>
    <t>PROD4979</t>
  </si>
  <si>
    <t>ORD000437</t>
  </si>
  <si>
    <t>PROD5444</t>
  </si>
  <si>
    <t>ORD000438</t>
  </si>
  <si>
    <t>PROD9392</t>
  </si>
  <si>
    <t>ORD000439</t>
  </si>
  <si>
    <t>edward.thomas@yahoo.com</t>
  </si>
  <si>
    <t>PROD2654</t>
  </si>
  <si>
    <t>ORD000440</t>
  </si>
  <si>
    <t>john.jenkins@hotmail.com</t>
  </si>
  <si>
    <t>PROD9036</t>
  </si>
  <si>
    <t>ORD000441</t>
  </si>
  <si>
    <t>PROD1599</t>
  </si>
  <si>
    <t>ORD000442</t>
  </si>
  <si>
    <t>grace.jenkins@hotmail.com</t>
  </si>
  <si>
    <t>PROD1847</t>
  </si>
  <si>
    <t>ORD000443</t>
  </si>
  <si>
    <t>victoria.campbell@outlook.com</t>
  </si>
  <si>
    <t>PROD5110</t>
  </si>
  <si>
    <t>ORD000444</t>
  </si>
  <si>
    <t>PROD1404</t>
  </si>
  <si>
    <t>ORD000445</t>
  </si>
  <si>
    <t>PROD4906</t>
  </si>
  <si>
    <t>ORD000446</t>
  </si>
  <si>
    <t>diane.ball@hotmail.com</t>
  </si>
  <si>
    <t>PROD4017</t>
  </si>
  <si>
    <t>ORD000447</t>
  </si>
  <si>
    <t>PROD6687</t>
  </si>
  <si>
    <t>ORD000448</t>
  </si>
  <si>
    <t>ryan.alvarado@outlook.com</t>
  </si>
  <si>
    <t>PROD8218</t>
  </si>
  <si>
    <t>ORD000449</t>
  </si>
  <si>
    <t>heather.knapp@outlook.com</t>
  </si>
  <si>
    <t>PROD1102</t>
  </si>
  <si>
    <t>ORD000450</t>
  </si>
  <si>
    <t>matthew.oliver@gmail.com</t>
  </si>
  <si>
    <t>PROD2376</t>
  </si>
  <si>
    <t>ORD000451</t>
  </si>
  <si>
    <t>sarah.campbell@outlook.com</t>
  </si>
  <si>
    <t>PROD9835</t>
  </si>
  <si>
    <t>ORD000452</t>
  </si>
  <si>
    <t>PROD9719</t>
  </si>
  <si>
    <t>ORD000453</t>
  </si>
  <si>
    <t>ashlee.brown@hotmail.com</t>
  </si>
  <si>
    <t>PROD6179</t>
  </si>
  <si>
    <t>ORD000454</t>
  </si>
  <si>
    <t>eric.west@outlook.com</t>
  </si>
  <si>
    <t>PROD5531</t>
  </si>
  <si>
    <t>ORD000455</t>
  </si>
  <si>
    <t>PROD7603</t>
  </si>
  <si>
    <t>ORD000456</t>
  </si>
  <si>
    <t>jeffrey.wood@yahoo.com</t>
  </si>
  <si>
    <t>PROD1309</t>
  </si>
  <si>
    <t>ORD000457</t>
  </si>
  <si>
    <t>lynn.carroll@yahoo.com</t>
  </si>
  <si>
    <t>PROD2927</t>
  </si>
  <si>
    <t>ORD000458</t>
  </si>
  <si>
    <t>desiree.taylor@outlook.com</t>
  </si>
  <si>
    <t>PROD7338</t>
  </si>
  <si>
    <t>ORD000459</t>
  </si>
  <si>
    <t>PROD9487</t>
  </si>
  <si>
    <t>ORD000460</t>
  </si>
  <si>
    <t>james.rodriguez@outlook.com</t>
  </si>
  <si>
    <t>PROD2400</t>
  </si>
  <si>
    <t>ORD000461</t>
  </si>
  <si>
    <t>PROD6563</t>
  </si>
  <si>
    <t>ORD000462</t>
  </si>
  <si>
    <t>john.hernandez@outlook.com</t>
  </si>
  <si>
    <t>PROD4871</t>
  </si>
  <si>
    <t>ORD000463</t>
  </si>
  <si>
    <t>christian.curtis@outlook.com</t>
  </si>
  <si>
    <t>PROD2783</t>
  </si>
  <si>
    <t>ORD000464</t>
  </si>
  <si>
    <t>PROD3832</t>
  </si>
  <si>
    <t>ORD000465</t>
  </si>
  <si>
    <t>amanda.brooks@hotmail.com</t>
  </si>
  <si>
    <t>ORD000466</t>
  </si>
  <si>
    <t>PROD3387</t>
  </si>
  <si>
    <t>ORD000467</t>
  </si>
  <si>
    <t>benjamin.jones@gmail.com</t>
  </si>
  <si>
    <t>PROD4057</t>
  </si>
  <si>
    <t>ORD000468</t>
  </si>
  <si>
    <t>john.gray@outlook.com</t>
  </si>
  <si>
    <t>PROD1615</t>
  </si>
  <si>
    <t>ORD000469</t>
  </si>
  <si>
    <t>ashley.williams@gmail.com</t>
  </si>
  <si>
    <t>PROD3762</t>
  </si>
  <si>
    <t>ORD000470</t>
  </si>
  <si>
    <t>rachel.fitzgerald@gmail.com</t>
  </si>
  <si>
    <t>PROD9818</t>
  </si>
  <si>
    <t>ORD000471</t>
  </si>
  <si>
    <t>brendan.hopkins@gmail.com</t>
  </si>
  <si>
    <t>PROD7355</t>
  </si>
  <si>
    <t>ORD000472</t>
  </si>
  <si>
    <t>PROD3823</t>
  </si>
  <si>
    <t>ORD000473</t>
  </si>
  <si>
    <t>pamela.williams@outlook.com</t>
  </si>
  <si>
    <t>PROD7597</t>
  </si>
  <si>
    <t>ORD000474</t>
  </si>
  <si>
    <t>eric.ruiz@outlook.com</t>
  </si>
  <si>
    <t>PROD4582</t>
  </si>
  <si>
    <t>ORD000475</t>
  </si>
  <si>
    <t>trevor.webb@yahoo.com</t>
  </si>
  <si>
    <t>PROD8586</t>
  </si>
  <si>
    <t>ORD000476</t>
  </si>
  <si>
    <t>john.wright@hotmail.com</t>
  </si>
  <si>
    <t>PROD2900</t>
  </si>
  <si>
    <t>ORD000477</t>
  </si>
  <si>
    <t>adrienne.campbell@yahoo.com</t>
  </si>
  <si>
    <t>PROD9178</t>
  </si>
  <si>
    <t>ORD000478</t>
  </si>
  <si>
    <t>PROD9987</t>
  </si>
  <si>
    <t>ORD000479</t>
  </si>
  <si>
    <t>rebecca.garcia@outlook.com</t>
  </si>
  <si>
    <t>PROD3010</t>
  </si>
  <si>
    <t>ORD000480</t>
  </si>
  <si>
    <t>jeremy.nelson@yahoo.com</t>
  </si>
  <si>
    <t>PROD5724</t>
  </si>
  <si>
    <t>ORD000481</t>
  </si>
  <si>
    <t>PROD2199</t>
  </si>
  <si>
    <t>ORD000482</t>
  </si>
  <si>
    <t>PROD8986</t>
  </si>
  <si>
    <t>ORD000483</t>
  </si>
  <si>
    <t>PROD9356</t>
  </si>
  <si>
    <t>ORD000484</t>
  </si>
  <si>
    <t>sandra.gutierrez@yahoo.com</t>
  </si>
  <si>
    <t>ORD000485</t>
  </si>
  <si>
    <t>jason.gonzalez@gmail.com</t>
  </si>
  <si>
    <t>PROD6372</t>
  </si>
  <si>
    <t>ORD000486</t>
  </si>
  <si>
    <t>nancy.meyers@gmail.com</t>
  </si>
  <si>
    <t>PROD7118</t>
  </si>
  <si>
    <t>ORD000487</t>
  </si>
  <si>
    <t>PROD2998</t>
  </si>
  <si>
    <t>ORD000488</t>
  </si>
  <si>
    <t>PROD3036</t>
  </si>
  <si>
    <t>ORD000489</t>
  </si>
  <si>
    <t>cassandra.king@hotmail.com</t>
  </si>
  <si>
    <t>PROD5753</t>
  </si>
  <si>
    <t>ORD000490</t>
  </si>
  <si>
    <t>elizabeth.thompson@yahoo.com</t>
  </si>
  <si>
    <t>PROD8233</t>
  </si>
  <si>
    <t>ORD000491</t>
  </si>
  <si>
    <t>PROD2886</t>
  </si>
  <si>
    <t>ORD000492</t>
  </si>
  <si>
    <t>michael.smith@yahoo.com</t>
  </si>
  <si>
    <t>PROD1426</t>
  </si>
  <si>
    <t>ORD000493</t>
  </si>
  <si>
    <t>debra.mejia@gmail.com</t>
  </si>
  <si>
    <t>PROD7518</t>
  </si>
  <si>
    <t>ORD000494</t>
  </si>
  <si>
    <t>PROD8742</t>
  </si>
  <si>
    <t>ORD000495</t>
  </si>
  <si>
    <t>michael.miller@hotmail.com</t>
  </si>
  <si>
    <t>PROD1256</t>
  </si>
  <si>
    <t>ORD000496</t>
  </si>
  <si>
    <t>lisa.gordon@yahoo.com</t>
  </si>
  <si>
    <t>PROD8388</t>
  </si>
  <si>
    <t>ORD000497</t>
  </si>
  <si>
    <t>PROD9180</t>
  </si>
  <si>
    <t>ORD000498</t>
  </si>
  <si>
    <t>PROD2287</t>
  </si>
  <si>
    <t>ORD000499</t>
  </si>
  <si>
    <t>PROD4241</t>
  </si>
  <si>
    <t>ORD000500</t>
  </si>
  <si>
    <t>PROD3370</t>
  </si>
  <si>
    <t>ORD000501</t>
  </si>
  <si>
    <t>michael.larson@outlook.com</t>
  </si>
  <si>
    <t>PROD5386</t>
  </si>
  <si>
    <t>ORD000502</t>
  </si>
  <si>
    <t>sherry.hawkins@outlook.com</t>
  </si>
  <si>
    <t>PROD5331</t>
  </si>
  <si>
    <t>ORD000503</t>
  </si>
  <si>
    <t>PROD1544</t>
  </si>
  <si>
    <t>ORD000504</t>
  </si>
  <si>
    <t>melissa.clark@hotmail.com</t>
  </si>
  <si>
    <t>PROD5904</t>
  </si>
  <si>
    <t>ORD000505</t>
  </si>
  <si>
    <t>PROD9814</t>
  </si>
  <si>
    <t>ORD000506</t>
  </si>
  <si>
    <t>jason.ochoa@gmail.com</t>
  </si>
  <si>
    <t>PROD3892</t>
  </si>
  <si>
    <t>ORD000507</t>
  </si>
  <si>
    <t>melissa.bennett@outlook.com</t>
  </si>
  <si>
    <t>PROD4694</t>
  </si>
  <si>
    <t>ORD000508</t>
  </si>
  <si>
    <t>michael.gibson@hotmail.com</t>
  </si>
  <si>
    <t>PROD4693</t>
  </si>
  <si>
    <t>ORD000509</t>
  </si>
  <si>
    <t>PROD8127</t>
  </si>
  <si>
    <t>ORD000510</t>
  </si>
  <si>
    <t>brittany.morales@yahoo.com</t>
  </si>
  <si>
    <t>PROD8617</t>
  </si>
  <si>
    <t>ORD000511</t>
  </si>
  <si>
    <t>PROD3945</t>
  </si>
  <si>
    <t>ORD000512</t>
  </si>
  <si>
    <t>mason.mccoy@outlook.com</t>
  </si>
  <si>
    <t>PROD3675</t>
  </si>
  <si>
    <t>ORD000513</t>
  </si>
  <si>
    <t>natalie.nelson@hotmail.com</t>
  </si>
  <si>
    <t>ORD000514</t>
  </si>
  <si>
    <t>monique.ho@outlook.com</t>
  </si>
  <si>
    <t>PROD6228</t>
  </si>
  <si>
    <t>ORD000515</t>
  </si>
  <si>
    <t>PROD2095</t>
  </si>
  <si>
    <t>ORD000516</t>
  </si>
  <si>
    <t>sara.bennett@yahoo.com</t>
  </si>
  <si>
    <t>PROD9471</t>
  </si>
  <si>
    <t>ORD000517</t>
  </si>
  <si>
    <t>PROD5296</t>
  </si>
  <si>
    <t>ORD000518</t>
  </si>
  <si>
    <t>PROD9711</t>
  </si>
  <si>
    <t>ORD000519</t>
  </si>
  <si>
    <t>PROD3733</t>
  </si>
  <si>
    <t>ORD000520</t>
  </si>
  <si>
    <t>PROD2159</t>
  </si>
  <si>
    <t>ORD000521</t>
  </si>
  <si>
    <t>jason.allen@outlook.com</t>
  </si>
  <si>
    <t>PROD3458</t>
  </si>
  <si>
    <t>ORD000522</t>
  </si>
  <si>
    <t>connie.hernandez@gmail.com</t>
  </si>
  <si>
    <t>PROD1614</t>
  </si>
  <si>
    <t>ORD000523</t>
  </si>
  <si>
    <t>PROD5119</t>
  </si>
  <si>
    <t>ORD000524</t>
  </si>
  <si>
    <t>ashley.bailey@gmail.com</t>
  </si>
  <si>
    <t>PROD7696</t>
  </si>
  <si>
    <t>ORD000525</t>
  </si>
  <si>
    <t>PROD9899</t>
  </si>
  <si>
    <t>ORD000526</t>
  </si>
  <si>
    <t>maria.nelson@yahoo.com</t>
  </si>
  <si>
    <t>PROD6133</t>
  </si>
  <si>
    <t>ORD000527</t>
  </si>
  <si>
    <t>alexis.dawson@yahoo.com</t>
  </si>
  <si>
    <t>PROD6326</t>
  </si>
  <si>
    <t>ORD000528</t>
  </si>
  <si>
    <t>jennifer.harris@hotmail.com</t>
  </si>
  <si>
    <t>PROD9162</t>
  </si>
  <si>
    <t>ORD000529</t>
  </si>
  <si>
    <t>holly.johns@gmail.com</t>
  </si>
  <si>
    <t>PROD4760</t>
  </si>
  <si>
    <t>ORD000530</t>
  </si>
  <si>
    <t>PROD9249</t>
  </si>
  <si>
    <t>ORD000531</t>
  </si>
  <si>
    <t>daniel.butler@yahoo.com</t>
  </si>
  <si>
    <t>PROD9045</t>
  </si>
  <si>
    <t>ORD000532</t>
  </si>
  <si>
    <t>devin.parsons@gmail.com</t>
  </si>
  <si>
    <t>PROD7679</t>
  </si>
  <si>
    <t>ORD000533</t>
  </si>
  <si>
    <t>joel.clark@gmail.com</t>
  </si>
  <si>
    <t>PROD2973</t>
  </si>
  <si>
    <t>ORD000534</t>
  </si>
  <si>
    <t>alexandra.carter@yahoo.com</t>
  </si>
  <si>
    <t>PROD2994</t>
  </si>
  <si>
    <t>ORD000535</t>
  </si>
  <si>
    <t>autumn.may@yahoo.com</t>
  </si>
  <si>
    <t>PROD7427</t>
  </si>
  <si>
    <t>ORD000536</t>
  </si>
  <si>
    <t>rose.evans@hotmail.com</t>
  </si>
  <si>
    <t>PROD6827</t>
  </si>
  <si>
    <t>ORD000537</t>
  </si>
  <si>
    <t>robert.barton@yahoo.com</t>
  </si>
  <si>
    <t>PROD6077</t>
  </si>
  <si>
    <t>ORD000538</t>
  </si>
  <si>
    <t>PROD2624</t>
  </si>
  <si>
    <t>ORD000539</t>
  </si>
  <si>
    <t>PROD7930</t>
  </si>
  <si>
    <t>ORD000540</t>
  </si>
  <si>
    <t>PROD3741</t>
  </si>
  <si>
    <t>ORD000541</t>
  </si>
  <si>
    <t>marcus.knapp@hotmail.com</t>
  </si>
  <si>
    <t>PROD9335</t>
  </si>
  <si>
    <t>ORD000542</t>
  </si>
  <si>
    <t>dawn.kelly@outlook.com</t>
  </si>
  <si>
    <t>PROD4311</t>
  </si>
  <si>
    <t>ORD000543</t>
  </si>
  <si>
    <t>PROD1681</t>
  </si>
  <si>
    <t>ORD000544</t>
  </si>
  <si>
    <t>PROD8217</t>
  </si>
  <si>
    <t>ORD000545</t>
  </si>
  <si>
    <t>thomas.coleman@outlook.com</t>
  </si>
  <si>
    <t>PROD2810</t>
  </si>
  <si>
    <t>ORD000546</t>
  </si>
  <si>
    <t>PROD7462</t>
  </si>
  <si>
    <t>ORD000547</t>
  </si>
  <si>
    <t>dana.proctor@gmail.com</t>
  </si>
  <si>
    <t>PROD1862</t>
  </si>
  <si>
    <t>ORD000548</t>
  </si>
  <si>
    <t>lindsey.greer@gmail.com</t>
  </si>
  <si>
    <t>PROD5686</t>
  </si>
  <si>
    <t>ORD000549</t>
  </si>
  <si>
    <t>PROD7430</t>
  </si>
  <si>
    <t>ORD000550</t>
  </si>
  <si>
    <t>PROD2023</t>
  </si>
  <si>
    <t>ORD000551</t>
  </si>
  <si>
    <t>PROD4746</t>
  </si>
  <si>
    <t>ORD000552</t>
  </si>
  <si>
    <t>thomas.singleton@yahoo.com</t>
  </si>
  <si>
    <t>PROD1047</t>
  </si>
  <si>
    <t>ORD000553</t>
  </si>
  <si>
    <t>william.taylor@gmail.com</t>
  </si>
  <si>
    <t>PROD1194</t>
  </si>
  <si>
    <t>ORD000554</t>
  </si>
  <si>
    <t>michael.harris@hotmail.com</t>
  </si>
  <si>
    <t>PROD8196</t>
  </si>
  <si>
    <t>ORD000555</t>
  </si>
  <si>
    <t>kimberly.frye@outlook.com</t>
  </si>
  <si>
    <t>PROD7703</t>
  </si>
  <si>
    <t>ORD000556</t>
  </si>
  <si>
    <t>jacqueline.garcia@yahoo.com</t>
  </si>
  <si>
    <t>PROD2573</t>
  </si>
  <si>
    <t>ORD000557</t>
  </si>
  <si>
    <t>brian.parker@yahoo.com</t>
  </si>
  <si>
    <t>PROD9980</t>
  </si>
  <si>
    <t>ORD000558</t>
  </si>
  <si>
    <t>PROD3582</t>
  </si>
  <si>
    <t>ORD000559</t>
  </si>
  <si>
    <t>joseph.davis@gmail.com</t>
  </si>
  <si>
    <t>PROD3121</t>
  </si>
  <si>
    <t>ORD000560</t>
  </si>
  <si>
    <t>PROD5774</t>
  </si>
  <si>
    <t>ORD000561</t>
  </si>
  <si>
    <t>theresa.arnold@gmail.com</t>
  </si>
  <si>
    <t>PROD3565</t>
  </si>
  <si>
    <t>ORD000562</t>
  </si>
  <si>
    <t>alexander.bennett@yahoo.com</t>
  </si>
  <si>
    <t>PROD4601</t>
  </si>
  <si>
    <t>ORD000563</t>
  </si>
  <si>
    <t>PROD6878</t>
  </si>
  <si>
    <t>ORD000564</t>
  </si>
  <si>
    <t>PROD4826</t>
  </si>
  <si>
    <t>ORD000565</t>
  </si>
  <si>
    <t>PROD5710</t>
  </si>
  <si>
    <t>ORD000566</t>
  </si>
  <si>
    <t>PROD8739</t>
  </si>
  <si>
    <t>ORD000567</t>
  </si>
  <si>
    <t>adam.hayes@yahoo.com</t>
  </si>
  <si>
    <t>PROD3806</t>
  </si>
  <si>
    <t>ORD000568</t>
  </si>
  <si>
    <t>PROD9593</t>
  </si>
  <si>
    <t>ORD000569</t>
  </si>
  <si>
    <t>PROD2826</t>
  </si>
  <si>
    <t>ORD000570</t>
  </si>
  <si>
    <t>joshua.rivera@yahoo.com</t>
  </si>
  <si>
    <t>PROD9682</t>
  </si>
  <si>
    <t>ORD000571</t>
  </si>
  <si>
    <t>PROD3018</t>
  </si>
  <si>
    <t>ORD000572</t>
  </si>
  <si>
    <t>PROD2914</t>
  </si>
  <si>
    <t>ORD000573</t>
  </si>
  <si>
    <t>ORD000574</t>
  </si>
  <si>
    <t>christine.johnston@gmail.com</t>
  </si>
  <si>
    <t>PROD9205</t>
  </si>
  <si>
    <t>ORD000575</t>
  </si>
  <si>
    <t>meghan.bryant@outlook.com</t>
  </si>
  <si>
    <t>PROD9591</t>
  </si>
  <si>
    <t>ORD000576</t>
  </si>
  <si>
    <t>PROD6920</t>
  </si>
  <si>
    <t>ORD000577</t>
  </si>
  <si>
    <t>carlos.king@gmail.com</t>
  </si>
  <si>
    <t>ORD000578</t>
  </si>
  <si>
    <t>beverly.nelson@outlook.com</t>
  </si>
  <si>
    <t>PROD1707</t>
  </si>
  <si>
    <t>ORD000579</t>
  </si>
  <si>
    <t>PROD8374</t>
  </si>
  <si>
    <t>ORD000580</t>
  </si>
  <si>
    <t>dalton.nelson@hotmail.com</t>
  </si>
  <si>
    <t>PROD6050</t>
  </si>
  <si>
    <t>ORD000581</t>
  </si>
  <si>
    <t>ellen.lewis@hotmail.com</t>
  </si>
  <si>
    <t>PROD5637</t>
  </si>
  <si>
    <t>ORD000582</t>
  </si>
  <si>
    <t>jeffrey.owen@yahoo.com</t>
  </si>
  <si>
    <t>PROD9140</t>
  </si>
  <si>
    <t>ORD000583</t>
  </si>
  <si>
    <t>anthony.jacobs@outlook.com</t>
  </si>
  <si>
    <t>PROD5438</t>
  </si>
  <si>
    <t>ORD000584</t>
  </si>
  <si>
    <t>PROD3480</t>
  </si>
  <si>
    <t>ORD000585</t>
  </si>
  <si>
    <t>makayla.lee@hotmail.com</t>
  </si>
  <si>
    <t>PROD2165</t>
  </si>
  <si>
    <t>ORD000586</t>
  </si>
  <si>
    <t>PROD9761</t>
  </si>
  <si>
    <t>ORD000587</t>
  </si>
  <si>
    <t>crystal.guerrero@gmail.com</t>
  </si>
  <si>
    <t>PROD9668</t>
  </si>
  <si>
    <t>ORD000588</t>
  </si>
  <si>
    <t>PROD7574</t>
  </si>
  <si>
    <t>ORD000589</t>
  </si>
  <si>
    <t>PROD6597</t>
  </si>
  <si>
    <t>ORD000590</t>
  </si>
  <si>
    <t>PROD5152</t>
  </si>
  <si>
    <t>ORD000591</t>
  </si>
  <si>
    <t>dawn.harris@yahoo.com</t>
  </si>
  <si>
    <t>ORD000592</t>
  </si>
  <si>
    <t>jennifer.cooley@outlook.com</t>
  </si>
  <si>
    <t>PROD7026</t>
  </si>
  <si>
    <t>ORD000593</t>
  </si>
  <si>
    <t>kimberly.stevens@gmail.com</t>
  </si>
  <si>
    <t>PROD3356</t>
  </si>
  <si>
    <t>ORD000594</t>
  </si>
  <si>
    <t>PROD3246</t>
  </si>
  <si>
    <t>ORD000595</t>
  </si>
  <si>
    <t>tammy.stokes@hotmail.com</t>
  </si>
  <si>
    <t>PROD1011</t>
  </si>
  <si>
    <t>ORD000596</t>
  </si>
  <si>
    <t>PROD1262</t>
  </si>
  <si>
    <t>ORD000597</t>
  </si>
  <si>
    <t>ORD000598</t>
  </si>
  <si>
    <t>thomas.smith@outlook.com</t>
  </si>
  <si>
    <t>PROD6816</t>
  </si>
  <si>
    <t>ORD000599</t>
  </si>
  <si>
    <t>natasha.young@hotmail.com</t>
  </si>
  <si>
    <t>PROD1690</t>
  </si>
  <si>
    <t>ORD000600</t>
  </si>
  <si>
    <t>martha.mahoney@outlook.com</t>
  </si>
  <si>
    <t>PROD2885</t>
  </si>
  <si>
    <t>ORD000601</t>
  </si>
  <si>
    <t>kristi.butler@outlook.com</t>
  </si>
  <si>
    <t>PROD3715</t>
  </si>
  <si>
    <t>ORD000602</t>
  </si>
  <si>
    <t>megan.mcmahon@outlook.com</t>
  </si>
  <si>
    <t>PROD6812</t>
  </si>
  <si>
    <t>ORD000603</t>
  </si>
  <si>
    <t>lisa.taylor@yahoo.com</t>
  </si>
  <si>
    <t>PROD9596</t>
  </si>
  <si>
    <t>ORD000604</t>
  </si>
  <si>
    <t>PROD9969</t>
  </si>
  <si>
    <t>ORD000605</t>
  </si>
  <si>
    <t>kevin.lowery@gmail.com</t>
  </si>
  <si>
    <t>PROD3620</t>
  </si>
  <si>
    <t>ORD000606</t>
  </si>
  <si>
    <t>PROD8850</t>
  </si>
  <si>
    <t>ORD000607</t>
  </si>
  <si>
    <t>PROD1977</t>
  </si>
  <si>
    <t>ORD000608</t>
  </si>
  <si>
    <t>PROD3086</t>
  </si>
  <si>
    <t>ORD000609</t>
  </si>
  <si>
    <t>PROD5285</t>
  </si>
  <si>
    <t>ORD000610</t>
  </si>
  <si>
    <t>angela.baker@yahoo.com</t>
  </si>
  <si>
    <t>PROD6525</t>
  </si>
  <si>
    <t>ORD000611</t>
  </si>
  <si>
    <t>PROD7488</t>
  </si>
  <si>
    <t>ORD000612</t>
  </si>
  <si>
    <t>PROD9260</t>
  </si>
  <si>
    <t>ORD000613</t>
  </si>
  <si>
    <t>brenda.ryan@outlook.com</t>
  </si>
  <si>
    <t>PROD3484</t>
  </si>
  <si>
    <t>ORD000614</t>
  </si>
  <si>
    <t>PROD4620</t>
  </si>
  <si>
    <t>ORD000615</t>
  </si>
  <si>
    <t>megan.miranda@gmail.com</t>
  </si>
  <si>
    <t>PROD4682</t>
  </si>
  <si>
    <t>ORD000616</t>
  </si>
  <si>
    <t>gloria.howard@hotmail.com</t>
  </si>
  <si>
    <t>PROD4359</t>
  </si>
  <si>
    <t>ORD000617</t>
  </si>
  <si>
    <t>PROD6394</t>
  </si>
  <si>
    <t>ORD000618</t>
  </si>
  <si>
    <t>dakota.clark@outlook.com</t>
  </si>
  <si>
    <t>PROD6806</t>
  </si>
  <si>
    <t>ORD000619</t>
  </si>
  <si>
    <t>PROD9523</t>
  </si>
  <si>
    <t>ORD000620</t>
  </si>
  <si>
    <t>PROD1419</t>
  </si>
  <si>
    <t>ORD000621</t>
  </si>
  <si>
    <t>PROD2989</t>
  </si>
  <si>
    <t>ORD000622</t>
  </si>
  <si>
    <t>tyler.hudson@yahoo.com</t>
  </si>
  <si>
    <t>PROD4297</t>
  </si>
  <si>
    <t>ORD000623</t>
  </si>
  <si>
    <t>PROD8460</t>
  </si>
  <si>
    <t>ORD000624</t>
  </si>
  <si>
    <t>PROD3185</t>
  </si>
  <si>
    <t>ORD000625</t>
  </si>
  <si>
    <t>PROD6765</t>
  </si>
  <si>
    <t>ORD000626</t>
  </si>
  <si>
    <t>ORD000627</t>
  </si>
  <si>
    <t>wanda.harrison@outlook.com</t>
  </si>
  <si>
    <t>PROD6551</t>
  </si>
  <si>
    <t>ORD000628</t>
  </si>
  <si>
    <t>richard.martin@yahoo.com</t>
  </si>
  <si>
    <t>PROD2474</t>
  </si>
  <si>
    <t>ORD000629</t>
  </si>
  <si>
    <t>PROD9784</t>
  </si>
  <si>
    <t>ORD000630</t>
  </si>
  <si>
    <t>travis.payne@yahoo.com</t>
  </si>
  <si>
    <t>PROD1616</t>
  </si>
  <si>
    <t>ORD000631</t>
  </si>
  <si>
    <t>PROD5509</t>
  </si>
  <si>
    <t>ORD000632</t>
  </si>
  <si>
    <t>darlene.gregory@gmail.com</t>
  </si>
  <si>
    <t>PROD7953</t>
  </si>
  <si>
    <t>ORD000633</t>
  </si>
  <si>
    <t>christopher.richardson@hotmail.com</t>
  </si>
  <si>
    <t>PROD9701</t>
  </si>
  <si>
    <t>ORD000634</t>
  </si>
  <si>
    <t>PROD5534</t>
  </si>
  <si>
    <t>ORD000635</t>
  </si>
  <si>
    <t>antonio.williams@hotmail.com</t>
  </si>
  <si>
    <t>PROD4860</t>
  </si>
  <si>
    <t>ORD000636</t>
  </si>
  <si>
    <t>debbie.thomas@yahoo.com</t>
  </si>
  <si>
    <t>ORD000637</t>
  </si>
  <si>
    <t>todd.strong@yahoo.com</t>
  </si>
  <si>
    <t>PROD8620</t>
  </si>
  <si>
    <t>ORD000638</t>
  </si>
  <si>
    <t>gregory.williams@yahoo.com</t>
  </si>
  <si>
    <t>PROD6375</t>
  </si>
  <si>
    <t>ORD000639</t>
  </si>
  <si>
    <t>PROD6382</t>
  </si>
  <si>
    <t>ORD000640</t>
  </si>
  <si>
    <t>PROD6443</t>
  </si>
  <si>
    <t>ORD000641</t>
  </si>
  <si>
    <t>PROD6093</t>
  </si>
  <si>
    <t>ORD000642</t>
  </si>
  <si>
    <t>aaron.collier@gmail.com</t>
  </si>
  <si>
    <t>ORD000643</t>
  </si>
  <si>
    <t>PROD1031</t>
  </si>
  <si>
    <t>ORD000644</t>
  </si>
  <si>
    <t>joseph.robinson@outlook.com</t>
  </si>
  <si>
    <t>PROD7504</t>
  </si>
  <si>
    <t>ORD000645</t>
  </si>
  <si>
    <t>monica.graves@gmail.com</t>
  </si>
  <si>
    <t>PROD4223</t>
  </si>
  <si>
    <t>ORD000646</t>
  </si>
  <si>
    <t>ryan.reed@hotmail.com</t>
  </si>
  <si>
    <t>PROD5238</t>
  </si>
  <si>
    <t>ORD000647</t>
  </si>
  <si>
    <t>PROD6799</t>
  </si>
  <si>
    <t>ORD000648</t>
  </si>
  <si>
    <t>PROD9932</t>
  </si>
  <si>
    <t>ORD000649</t>
  </si>
  <si>
    <t>tammy.hess@outlook.com</t>
  </si>
  <si>
    <t>PROD3747</t>
  </si>
  <si>
    <t>ORD000650</t>
  </si>
  <si>
    <t>PROD4338</t>
  </si>
  <si>
    <t>ORD000651</t>
  </si>
  <si>
    <t>ORD000652</t>
  </si>
  <si>
    <t>PROD2807</t>
  </si>
  <si>
    <t>ORD000653</t>
  </si>
  <si>
    <t>PROD6884</t>
  </si>
  <si>
    <t>ORD000654</t>
  </si>
  <si>
    <t>frances.bell@outlook.com</t>
  </si>
  <si>
    <t>PROD8745</t>
  </si>
  <si>
    <t>ORD000655</t>
  </si>
  <si>
    <t>PROD1380</t>
  </si>
  <si>
    <t>ORD000656</t>
  </si>
  <si>
    <t>patrick.park@hotmail.com</t>
  </si>
  <si>
    <t>PROD6481</t>
  </si>
  <si>
    <t>ORD000657</t>
  </si>
  <si>
    <t>stephanie.wilson@hotmail.com</t>
  </si>
  <si>
    <t>PROD8506</t>
  </si>
  <si>
    <t>ORD000658</t>
  </si>
  <si>
    <t>PROD9796</t>
  </si>
  <si>
    <t>ORD000659</t>
  </si>
  <si>
    <t>ORD000660</t>
  </si>
  <si>
    <t>derek.reynolds@outlook.com</t>
  </si>
  <si>
    <t>PROD6415</t>
  </si>
  <si>
    <t>ORD000661</t>
  </si>
  <si>
    <t>PROD5822</t>
  </si>
  <si>
    <t>ORD000662</t>
  </si>
  <si>
    <t>kathleen.anderson@yahoo.com</t>
  </si>
  <si>
    <t>PROD7157</t>
  </si>
  <si>
    <t>ORD000663</t>
  </si>
  <si>
    <t>edwin.summers@hotmail.com</t>
  </si>
  <si>
    <t>PROD1202</t>
  </si>
  <si>
    <t>ORD000664</t>
  </si>
  <si>
    <t>PROD8170</t>
  </si>
  <si>
    <t>ORD000665</t>
  </si>
  <si>
    <t>denise.wilcox@gmail.com</t>
  </si>
  <si>
    <t>PROD9945</t>
  </si>
  <si>
    <t>ORD000666</t>
  </si>
  <si>
    <t>PROD5770</t>
  </si>
  <si>
    <t>ORD000667</t>
  </si>
  <si>
    <t>PROD2848</t>
  </si>
  <si>
    <t>ORD000668</t>
  </si>
  <si>
    <t>daniel.mccarthy@yahoo.com</t>
  </si>
  <si>
    <t>PROD3958</t>
  </si>
  <si>
    <t>ORD000669</t>
  </si>
  <si>
    <t>PROD2293</t>
  </si>
  <si>
    <t>ORD000670</t>
  </si>
  <si>
    <t>elizabeth.hayes@outlook.com</t>
  </si>
  <si>
    <t>PROD6797</t>
  </si>
  <si>
    <t>ORD000671</t>
  </si>
  <si>
    <t>frank.lang@gmail.com</t>
  </si>
  <si>
    <t>PROD3720</t>
  </si>
  <si>
    <t>ORD000672</t>
  </si>
  <si>
    <t>PROD9483</t>
  </si>
  <si>
    <t>ORD000673</t>
  </si>
  <si>
    <t>laurie.chaney@outlook.com</t>
  </si>
  <si>
    <t>PROD3693</t>
  </si>
  <si>
    <t>ORD000674</t>
  </si>
  <si>
    <t>beth.anderson@outlook.com</t>
  </si>
  <si>
    <t>PROD6358</t>
  </si>
  <si>
    <t>ORD000675</t>
  </si>
  <si>
    <t>PROD1434</t>
  </si>
  <si>
    <t>ORD000676</t>
  </si>
  <si>
    <t>amanda.torres@outlook.com</t>
  </si>
  <si>
    <t>PROD1107</t>
  </si>
  <si>
    <t>ORD000677</t>
  </si>
  <si>
    <t>PROD6715</t>
  </si>
  <si>
    <t>ORD000678</t>
  </si>
  <si>
    <t>david.carter@yahoo.com</t>
  </si>
  <si>
    <t>PROD8071</t>
  </si>
  <si>
    <t>ORD000679</t>
  </si>
  <si>
    <t>PROD2029</t>
  </si>
  <si>
    <t>ORD000680</t>
  </si>
  <si>
    <t>PROD5816</t>
  </si>
  <si>
    <t>ORD000681</t>
  </si>
  <si>
    <t>PROD1211</t>
  </si>
  <si>
    <t>ORD000682</t>
  </si>
  <si>
    <t>PROD9448</t>
  </si>
  <si>
    <t>ORD000683</t>
  </si>
  <si>
    <t>PROD6940</t>
  </si>
  <si>
    <t>ORD000684</t>
  </si>
  <si>
    <t>willie.williams@hotmail.com</t>
  </si>
  <si>
    <t>PROD8517</t>
  </si>
  <si>
    <t>ORD000685</t>
  </si>
  <si>
    <t>PROD3986</t>
  </si>
  <si>
    <t>ORD000686</t>
  </si>
  <si>
    <t>jennifer.smith@gmail.com</t>
  </si>
  <si>
    <t>PROD3209</t>
  </si>
  <si>
    <t>ORD000687</t>
  </si>
  <si>
    <t>tanner.lloyd@gmail.com</t>
  </si>
  <si>
    <t>PROD3766</t>
  </si>
  <si>
    <t>ORD000688</t>
  </si>
  <si>
    <t>PROD5336</t>
  </si>
  <si>
    <t>ORD000689</t>
  </si>
  <si>
    <t>dominique.jensen@hotmail.com</t>
  </si>
  <si>
    <t>PROD2961</t>
  </si>
  <si>
    <t>ORD000690</t>
  </si>
  <si>
    <t>matthew.diaz@hotmail.com</t>
  </si>
  <si>
    <t>PROD6925</t>
  </si>
  <si>
    <t>ORD000691</t>
  </si>
  <si>
    <t>elizabeth.cobb@gmail.com</t>
  </si>
  <si>
    <t>PROD2136</t>
  </si>
  <si>
    <t>ORD000692</t>
  </si>
  <si>
    <t>PROD3322</t>
  </si>
  <si>
    <t>ORD000693</t>
  </si>
  <si>
    <t>PROD8674</t>
  </si>
  <si>
    <t>ORD000694</t>
  </si>
  <si>
    <t>PROD4099</t>
  </si>
  <si>
    <t>ORD000695</t>
  </si>
  <si>
    <t>micheal.hancock@outlook.com</t>
  </si>
  <si>
    <t>PROD1864</t>
  </si>
  <si>
    <t>ORD000696</t>
  </si>
  <si>
    <t>manuel.avila@yahoo.com</t>
  </si>
  <si>
    <t>PROD9263</t>
  </si>
  <si>
    <t>ORD000697</t>
  </si>
  <si>
    <t>patricia.callahan@yahoo.com</t>
  </si>
  <si>
    <t>PROD7056</t>
  </si>
  <si>
    <t>ORD000698</t>
  </si>
  <si>
    <t>PROD6022</t>
  </si>
  <si>
    <t>ORD000699</t>
  </si>
  <si>
    <t>david.espinoza@outlook.com</t>
  </si>
  <si>
    <t>PROD6905</t>
  </si>
  <si>
    <t>ORD000700</t>
  </si>
  <si>
    <t>brianna.jordan@gmail.com</t>
  </si>
  <si>
    <t>PROD3635</t>
  </si>
  <si>
    <t>ORD000701</t>
  </si>
  <si>
    <t>PROD4226</t>
  </si>
  <si>
    <t>ORD000702</t>
  </si>
  <si>
    <t>stacy.navarro@outlook.com</t>
  </si>
  <si>
    <t>PROD3140</t>
  </si>
  <si>
    <t>ORD000703</t>
  </si>
  <si>
    <t>eric.powell@outlook.com</t>
  </si>
  <si>
    <t>PROD6030</t>
  </si>
  <si>
    <t>ORD000704</t>
  </si>
  <si>
    <t>PROD7669</t>
  </si>
  <si>
    <t>ORD000705</t>
  </si>
  <si>
    <t>PROD8702</t>
  </si>
  <si>
    <t>ORD000706</t>
  </si>
  <si>
    <t>patrick.dickson@yahoo.com</t>
  </si>
  <si>
    <t>PROD7451</t>
  </si>
  <si>
    <t>ORD000707</t>
  </si>
  <si>
    <t>ORD000708</t>
  </si>
  <si>
    <t>PROD7592</t>
  </si>
  <si>
    <t>ORD000709</t>
  </si>
  <si>
    <t>ORD000710</t>
  </si>
  <si>
    <t>ORD000711</t>
  </si>
  <si>
    <t>PROD5274</t>
  </si>
  <si>
    <t>ORD000712</t>
  </si>
  <si>
    <t>melissa.rivera@gmail.com</t>
  </si>
  <si>
    <t>PROD2943</t>
  </si>
  <si>
    <t>ORD000713</t>
  </si>
  <si>
    <t>suzanne.gross@hotmail.com</t>
  </si>
  <si>
    <t>PROD7296</t>
  </si>
  <si>
    <t>ORD000714</t>
  </si>
  <si>
    <t>PROD3517</t>
  </si>
  <si>
    <t>ORD000715</t>
  </si>
  <si>
    <t>PROD4101</t>
  </si>
  <si>
    <t>ORD000716</t>
  </si>
  <si>
    <t>elizabeth.herrera@outlook.com</t>
  </si>
  <si>
    <t>PROD8144</t>
  </si>
  <si>
    <t>ORD000717</t>
  </si>
  <si>
    <t>grant.spencer@hotmail.com</t>
  </si>
  <si>
    <t>PROD9460</t>
  </si>
  <si>
    <t>ORD000718</t>
  </si>
  <si>
    <t>PROD7429</t>
  </si>
  <si>
    <t>ORD000719</t>
  </si>
  <si>
    <t>frank.brooks@gmail.com</t>
  </si>
  <si>
    <t>PROD9793</t>
  </si>
  <si>
    <t>ORD000720</t>
  </si>
  <si>
    <t>PROD3393</t>
  </si>
  <si>
    <t>ORD000721</t>
  </si>
  <si>
    <t>brittany.douglas@gmail.com</t>
  </si>
  <si>
    <t>PROD5134</t>
  </si>
  <si>
    <t>ORD000722</t>
  </si>
  <si>
    <t>PROD7141</t>
  </si>
  <si>
    <t>ORD000723</t>
  </si>
  <si>
    <t>jonathan.sparks@outlook.com</t>
  </si>
  <si>
    <t>PROD4346</t>
  </si>
  <si>
    <t>ORD000724</t>
  </si>
  <si>
    <t>sharon.watkins@outlook.com</t>
  </si>
  <si>
    <t>PROD1792</t>
  </si>
  <si>
    <t>ORD000725</t>
  </si>
  <si>
    <t>PROD9042</t>
  </si>
  <si>
    <t>ORD000726</t>
  </si>
  <si>
    <t>melissa.gibbs@hotmail.com</t>
  </si>
  <si>
    <t>PROD5071</t>
  </si>
  <si>
    <t>ORD000727</t>
  </si>
  <si>
    <t>PROD5426</t>
  </si>
  <si>
    <t>ORD000728</t>
  </si>
  <si>
    <t>PROD7975</t>
  </si>
  <si>
    <t>ORD000729</t>
  </si>
  <si>
    <t>PROD9720</t>
  </si>
  <si>
    <t>ORD000730</t>
  </si>
  <si>
    <t>PROD5939</t>
  </si>
  <si>
    <t>ORD000731</t>
  </si>
  <si>
    <t>hailey.barnes@hotmail.com</t>
  </si>
  <si>
    <t>PROD9048</t>
  </si>
  <si>
    <t>ORD000732</t>
  </si>
  <si>
    <t>gregory.kennedy@yahoo.com</t>
  </si>
  <si>
    <t>PROD6231</t>
  </si>
  <si>
    <t>ORD000733</t>
  </si>
  <si>
    <t>PROD6763</t>
  </si>
  <si>
    <t>ORD000734</t>
  </si>
  <si>
    <t>PROD1018</t>
  </si>
  <si>
    <t>ORD000735</t>
  </si>
  <si>
    <t>henry.barr@outlook.com</t>
  </si>
  <si>
    <t>PROD5584</t>
  </si>
  <si>
    <t>ORD000736</t>
  </si>
  <si>
    <t>PROD6619</t>
  </si>
  <si>
    <t>ORD000737</t>
  </si>
  <si>
    <t>jodi.everett@hotmail.com</t>
  </si>
  <si>
    <t>PROD3014</t>
  </si>
  <si>
    <t>ORD000738</t>
  </si>
  <si>
    <t>barbara.reynolds@gmail.com</t>
  </si>
  <si>
    <t>ORD000739</t>
  </si>
  <si>
    <t>PROD7681</t>
  </si>
  <si>
    <t>ORD000740</t>
  </si>
  <si>
    <t>PROD1176</t>
  </si>
  <si>
    <t>ORD000741</t>
  </si>
  <si>
    <t>PROD3560</t>
  </si>
  <si>
    <t>ORD000742</t>
  </si>
  <si>
    <t>ORD000743</t>
  </si>
  <si>
    <t>stacey.oconnell@outlook.com</t>
  </si>
  <si>
    <t>PROD1482</t>
  </si>
  <si>
    <t>ORD000744</t>
  </si>
  <si>
    <t>adam.hunt@outlook.com</t>
  </si>
  <si>
    <t>PROD7691</t>
  </si>
  <si>
    <t>ORD000745</t>
  </si>
  <si>
    <t>PROD3277</t>
  </si>
  <si>
    <t>ORD000746</t>
  </si>
  <si>
    <t>russell.anderson@yahoo.com</t>
  </si>
  <si>
    <t>PROD3219</t>
  </si>
  <si>
    <t>ORD000747</t>
  </si>
  <si>
    <t>jeremy.wilson@outlook.com</t>
  </si>
  <si>
    <t>PROD9114</t>
  </si>
  <si>
    <t>ORD000748</t>
  </si>
  <si>
    <t>amber.hull@outlook.com</t>
  </si>
  <si>
    <t>PROD4449</t>
  </si>
  <si>
    <t>ORD000749</t>
  </si>
  <si>
    <t>PROD7506</t>
  </si>
  <si>
    <t>ORD000750</t>
  </si>
  <si>
    <t>shelby.mcguire@hotmail.com</t>
  </si>
  <si>
    <t>PROD1721</t>
  </si>
  <si>
    <t>ORD000751</t>
  </si>
  <si>
    <t>PROD9816</t>
  </si>
  <si>
    <t>ORD000752</t>
  </si>
  <si>
    <t>monica.welch@outlook.com</t>
  </si>
  <si>
    <t>PROD3067</t>
  </si>
  <si>
    <t>ORD000753</t>
  </si>
  <si>
    <t>ORD000754</t>
  </si>
  <si>
    <t>PROD1437</t>
  </si>
  <si>
    <t>ORD000755</t>
  </si>
  <si>
    <t>james.rogers@gmail.com</t>
  </si>
  <si>
    <t>ORD000756</t>
  </si>
  <si>
    <t>jon.cook@hotmail.com</t>
  </si>
  <si>
    <t>PROD2374</t>
  </si>
  <si>
    <t>ORD000757</t>
  </si>
  <si>
    <t>PROD4042</t>
  </si>
  <si>
    <t>ORD000758</t>
  </si>
  <si>
    <t>stephanie.mcmahon@hotmail.com</t>
  </si>
  <si>
    <t>ORD000759</t>
  </si>
  <si>
    <t>michael.mendez@hotmail.com</t>
  </si>
  <si>
    <t>PROD8861</t>
  </si>
  <si>
    <t>ORD000760</t>
  </si>
  <si>
    <t>michael.cox@yahoo.com</t>
  </si>
  <si>
    <t>PROD6474</t>
  </si>
  <si>
    <t>ORD000761</t>
  </si>
  <si>
    <t>PROD4468</t>
  </si>
  <si>
    <t>ORD000762</t>
  </si>
  <si>
    <t>andrea.vincent@yahoo.com</t>
  </si>
  <si>
    <t>PROD1899</t>
  </si>
  <si>
    <t>ORD000763</t>
  </si>
  <si>
    <t>PROD9403</t>
  </si>
  <si>
    <t>ORD000764</t>
  </si>
  <si>
    <t>PROD3725</t>
  </si>
  <si>
    <t>ORD000765</t>
  </si>
  <si>
    <t>jaclyn.moran@yahoo.com</t>
  </si>
  <si>
    <t>PROD7545</t>
  </si>
  <si>
    <t>ORD000766</t>
  </si>
  <si>
    <t>PROD2765</t>
  </si>
  <si>
    <t>ORD000767</t>
  </si>
  <si>
    <t>kimberly.cox@yahoo.com</t>
  </si>
  <si>
    <t>PROD5210</t>
  </si>
  <si>
    <t>ORD000768</t>
  </si>
  <si>
    <t>jody.brown@gmail.com</t>
  </si>
  <si>
    <t>PROD8422</t>
  </si>
  <si>
    <t>ORD000769</t>
  </si>
  <si>
    <t>ronald.villa@yahoo.com</t>
  </si>
  <si>
    <t>PROD2498</t>
  </si>
  <si>
    <t>ORD000770</t>
  </si>
  <si>
    <t>anna.garcia@yahoo.com</t>
  </si>
  <si>
    <t>PROD7725</t>
  </si>
  <si>
    <t>ORD000771</t>
  </si>
  <si>
    <t>theresa.jones@outlook.com</t>
  </si>
  <si>
    <t>PROD7815</t>
  </si>
  <si>
    <t>ORD000772</t>
  </si>
  <si>
    <t>PROD8520</t>
  </si>
  <si>
    <t>ORD000773</t>
  </si>
  <si>
    <t>kiara.gibbs@hotmail.com</t>
  </si>
  <si>
    <t>PROD3026</t>
  </si>
  <si>
    <t>ORD000774</t>
  </si>
  <si>
    <t>PROD9983</t>
  </si>
  <si>
    <t>ORD000775</t>
  </si>
  <si>
    <t>ronald.curtis@hotmail.com</t>
  </si>
  <si>
    <t>PROD7480</t>
  </si>
  <si>
    <t>ORD000776</t>
  </si>
  <si>
    <t>PROD8794</t>
  </si>
  <si>
    <t>ORD000777</t>
  </si>
  <si>
    <t>jesus.blackburn@outlook.com</t>
  </si>
  <si>
    <t>ORD000778</t>
  </si>
  <si>
    <t>gary.doyle@outlook.com</t>
  </si>
  <si>
    <t>PROD5719</t>
  </si>
  <si>
    <t>ORD000779</t>
  </si>
  <si>
    <t>kim.wood@outlook.com</t>
  </si>
  <si>
    <t>PROD8309</t>
  </si>
  <si>
    <t>ORD000780</t>
  </si>
  <si>
    <t>PROD6216</t>
  </si>
  <si>
    <t>ORD000781</t>
  </si>
  <si>
    <t>tonya.bradshaw@hotmail.com</t>
  </si>
  <si>
    <t>PROD5729</t>
  </si>
  <si>
    <t>ORD000782</t>
  </si>
  <si>
    <t>pamela.davis@gmail.com</t>
  </si>
  <si>
    <t>PROD4560</t>
  </si>
  <si>
    <t>ORD000783</t>
  </si>
  <si>
    <t>michael.tran@hotmail.com</t>
  </si>
  <si>
    <t>PROD1155</t>
  </si>
  <si>
    <t>ORD000784</t>
  </si>
  <si>
    <t>PROD8967</t>
  </si>
  <si>
    <t>ORD000785</t>
  </si>
  <si>
    <t>william.johnson@yahoo.com</t>
  </si>
  <si>
    <t>PROD7656</t>
  </si>
  <si>
    <t>ORD000786</t>
  </si>
  <si>
    <t>PROD7390</t>
  </si>
  <si>
    <t>ORD000787</t>
  </si>
  <si>
    <t>heather.holland@yahoo.com</t>
  </si>
  <si>
    <t>PROD4864</t>
  </si>
  <si>
    <t>ORD000788</t>
  </si>
  <si>
    <t>PROD6566</t>
  </si>
  <si>
    <t>ORD000789</t>
  </si>
  <si>
    <t>PROD6933</t>
  </si>
  <si>
    <t>ORD000790</t>
  </si>
  <si>
    <t>PROD4172</t>
  </si>
  <si>
    <t>ORD000791</t>
  </si>
  <si>
    <t>PROD1179</t>
  </si>
  <si>
    <t>ORD000792</t>
  </si>
  <si>
    <t>ORD000793</t>
  </si>
  <si>
    <t>PROD7211</t>
  </si>
  <si>
    <t>ORD000794</t>
  </si>
  <si>
    <t>julia.yu@outlook.com</t>
  </si>
  <si>
    <t>PROD9868</t>
  </si>
  <si>
    <t>ORD000795</t>
  </si>
  <si>
    <t>PROD5078</t>
  </si>
  <si>
    <t>ORD000796</t>
  </si>
  <si>
    <t>PROD7006</t>
  </si>
  <si>
    <t>ORD000797</t>
  </si>
  <si>
    <t>PROD8436</t>
  </si>
  <si>
    <t>ORD000798</t>
  </si>
  <si>
    <t>PROD3107</t>
  </si>
  <si>
    <t>ORD000799</t>
  </si>
  <si>
    <t>PROD7838</t>
  </si>
  <si>
    <t>ORD000800</t>
  </si>
  <si>
    <t>PROD5985</t>
  </si>
  <si>
    <t>ORD000801</t>
  </si>
  <si>
    <t>PROD3139</t>
  </si>
  <si>
    <t>ORD000802</t>
  </si>
  <si>
    <t>PROD3415</t>
  </si>
  <si>
    <t>ORD000803</t>
  </si>
  <si>
    <t>PROD9323</t>
  </si>
  <si>
    <t>ORD000804</t>
  </si>
  <si>
    <t>ORD000805</t>
  </si>
  <si>
    <t>PROD8470</t>
  </si>
  <si>
    <t>ORD000806</t>
  </si>
  <si>
    <t>PROD2452</t>
  </si>
  <si>
    <t>ORD000807</t>
  </si>
  <si>
    <t>PROD1950</t>
  </si>
  <si>
    <t>ORD000808</t>
  </si>
  <si>
    <t>PROD3058</t>
  </si>
  <si>
    <t>ORD000809</t>
  </si>
  <si>
    <t>deborah.robertson@gmail.com</t>
  </si>
  <si>
    <t>PROD1369</t>
  </si>
  <si>
    <t>ORD000810</t>
  </si>
  <si>
    <t>PROD9554</t>
  </si>
  <si>
    <t>ORD000811</t>
  </si>
  <si>
    <t>PROD7668</t>
  </si>
  <si>
    <t>ORD000812</t>
  </si>
  <si>
    <t>PROD4044</t>
  </si>
  <si>
    <t>ORD000813</t>
  </si>
  <si>
    <t>clifford.maddox@outlook.com</t>
  </si>
  <si>
    <t>PROD1607</t>
  </si>
  <si>
    <t>ORD000814</t>
  </si>
  <si>
    <t>paul.collins@outlook.com</t>
  </si>
  <si>
    <t>PROD9595</t>
  </si>
  <si>
    <t>ORD000815</t>
  </si>
  <si>
    <t>PROD2583</t>
  </si>
  <si>
    <t>ORD000816</t>
  </si>
  <si>
    <t>PROD7264</t>
  </si>
  <si>
    <t>ORD000817</t>
  </si>
  <si>
    <t>joseph.riley@hotmail.com</t>
  </si>
  <si>
    <t>PROD3444</t>
  </si>
  <si>
    <t>ORD000818</t>
  </si>
  <si>
    <t>PROD1007</t>
  </si>
  <si>
    <t>ORD000819</t>
  </si>
  <si>
    <t>PROD4912</t>
  </si>
  <si>
    <t>ORD000820</t>
  </si>
  <si>
    <t>PROD2069</t>
  </si>
  <si>
    <t>ORD000821</t>
  </si>
  <si>
    <t>ORD000822</t>
  </si>
  <si>
    <t>PROD5569</t>
  </si>
  <si>
    <t>ORD000823</t>
  </si>
  <si>
    <t>PROD7714</t>
  </si>
  <si>
    <t>ORD000824</t>
  </si>
  <si>
    <t>PROD7242</t>
  </si>
  <si>
    <t>ORD000825</t>
  </si>
  <si>
    <t>PROD5185</t>
  </si>
  <si>
    <t>ORD000826</t>
  </si>
  <si>
    <t>carl.thompson@gmail.com</t>
  </si>
  <si>
    <t>PROD9778</t>
  </si>
  <si>
    <t>ORD000827</t>
  </si>
  <si>
    <t>PROD7800</t>
  </si>
  <si>
    <t>ORD000828</t>
  </si>
  <si>
    <t>barbara.bush@gmail.com</t>
  </si>
  <si>
    <t>PROD8466</t>
  </si>
  <si>
    <t>ORD000829</t>
  </si>
  <si>
    <t>PROD1422</t>
  </si>
  <si>
    <t>ORD000830</t>
  </si>
  <si>
    <t>dustin.larson@hotmail.com</t>
  </si>
  <si>
    <t>PROD3147</t>
  </si>
  <si>
    <t>ORD000831</t>
  </si>
  <si>
    <t>PROD3310</t>
  </si>
  <si>
    <t>ORD000832</t>
  </si>
  <si>
    <t>PROD7090</t>
  </si>
  <si>
    <t>ORD000833</t>
  </si>
  <si>
    <t>debra.wright@outlook.com</t>
  </si>
  <si>
    <t>PROD1115</t>
  </si>
  <si>
    <t>ORD000834</t>
  </si>
  <si>
    <t>PROD1924</t>
  </si>
  <si>
    <t>ORD000835</t>
  </si>
  <si>
    <t>PROD8340</t>
  </si>
  <si>
    <t>ORD000836</t>
  </si>
  <si>
    <t>adrienne.wilson@gmail.com</t>
  </si>
  <si>
    <t>PROD9764</t>
  </si>
  <si>
    <t>ORD000837</t>
  </si>
  <si>
    <t>richard.taylor@yahoo.com</t>
  </si>
  <si>
    <t>PROD1144</t>
  </si>
  <si>
    <t>ORD000838</t>
  </si>
  <si>
    <t>PROD9475</t>
  </si>
  <si>
    <t>ORD000839</t>
  </si>
  <si>
    <t>sara.hunter@yahoo.com</t>
  </si>
  <si>
    <t>PROD4648</t>
  </si>
  <si>
    <t>ORD000840</t>
  </si>
  <si>
    <t>patrick.rodriguez@hotmail.com</t>
  </si>
  <si>
    <t>PROD6667</t>
  </si>
  <si>
    <t>ORD000841</t>
  </si>
  <si>
    <t>courtney.dudley@gmail.com</t>
  </si>
  <si>
    <t>PROD1385</t>
  </si>
  <si>
    <t>ORD000842</t>
  </si>
  <si>
    <t>mario.campbell@hotmail.com</t>
  </si>
  <si>
    <t>PROD1566</t>
  </si>
  <si>
    <t>ORD000843</t>
  </si>
  <si>
    <t>PROD6153</t>
  </si>
  <si>
    <t>ORD000844</t>
  </si>
  <si>
    <t>stacey.jones@gmail.com</t>
  </si>
  <si>
    <t>PROD7231</t>
  </si>
  <si>
    <t>ORD000845</t>
  </si>
  <si>
    <t>nicole.simmons@outlook.com</t>
  </si>
  <si>
    <t>PROD7507</t>
  </si>
  <si>
    <t>ORD000846</t>
  </si>
  <si>
    <t>PROD9572</t>
  </si>
  <si>
    <t>ORD000847</t>
  </si>
  <si>
    <t>PROD3490</t>
  </si>
  <si>
    <t>ORD000848</t>
  </si>
  <si>
    <t>holly.wilson@outlook.com</t>
  </si>
  <si>
    <t>PROD1126</t>
  </si>
  <si>
    <t>ORD000849</t>
  </si>
  <si>
    <t>PROD7510</t>
  </si>
  <si>
    <t>ORD000850</t>
  </si>
  <si>
    <t>PROD7207</t>
  </si>
  <si>
    <t>ORD000851</t>
  </si>
  <si>
    <t>PROD9373</t>
  </si>
  <si>
    <t>ORD000852</t>
  </si>
  <si>
    <t>michael.scott@hotmail.com</t>
  </si>
  <si>
    <t>PROD9337</t>
  </si>
  <si>
    <t>ORD000853</t>
  </si>
  <si>
    <t>shannon.faulkner@hotmail.com</t>
  </si>
  <si>
    <t>ORD000854</t>
  </si>
  <si>
    <t>PROD6174</t>
  </si>
  <si>
    <t>ORD000855</t>
  </si>
  <si>
    <t>christine.edwards@yahoo.com</t>
  </si>
  <si>
    <t>PROD6370</t>
  </si>
  <si>
    <t>ORD000856</t>
  </si>
  <si>
    <t>PROD8081</t>
  </si>
  <si>
    <t>ORD000857</t>
  </si>
  <si>
    <t>PROD1564</t>
  </si>
  <si>
    <t>ORD000858</t>
  </si>
  <si>
    <t>PROD6052</t>
  </si>
  <si>
    <t>ORD000859</t>
  </si>
  <si>
    <t>christina.hull@outlook.com</t>
  </si>
  <si>
    <t>PROD2258</t>
  </si>
  <si>
    <t>ORD000860</t>
  </si>
  <si>
    <t>PROD9419</t>
  </si>
  <si>
    <t>ORD000861</t>
  </si>
  <si>
    <t>kevin.daniels@outlook.com</t>
  </si>
  <si>
    <t>PROD7161</t>
  </si>
  <si>
    <t>ORD000862</t>
  </si>
  <si>
    <t>katherine.welch@gmail.com</t>
  </si>
  <si>
    <t>ORD000863</t>
  </si>
  <si>
    <t>PROD9338</t>
  </si>
  <si>
    <t>ORD000864</t>
  </si>
  <si>
    <t>PROD4876</t>
  </si>
  <si>
    <t>ORD000865</t>
  </si>
  <si>
    <t>PROD3135</t>
  </si>
  <si>
    <t>ORD000866</t>
  </si>
  <si>
    <t>PROD2944</t>
  </si>
  <si>
    <t>ORD000867</t>
  </si>
  <si>
    <t>PROD8564</t>
  </si>
  <si>
    <t>ORD000868</t>
  </si>
  <si>
    <t>PROD4954</t>
  </si>
  <si>
    <t>ORD000869</t>
  </si>
  <si>
    <t>jerry.james@gmail.com</t>
  </si>
  <si>
    <t>ORD000870</t>
  </si>
  <si>
    <t>PROD4504</t>
  </si>
  <si>
    <t>ORD000871</t>
  </si>
  <si>
    <t>alan.short@outlook.com</t>
  </si>
  <si>
    <t>PROD2770</t>
  </si>
  <si>
    <t>ORD000872</t>
  </si>
  <si>
    <t>PROD2281</t>
  </si>
  <si>
    <t>ORD000873</t>
  </si>
  <si>
    <t>PROD4089</t>
  </si>
  <si>
    <t>ORD000874</t>
  </si>
  <si>
    <t>PROD5561</t>
  </si>
  <si>
    <t>ORD000875</t>
  </si>
  <si>
    <t>ian.newton@yahoo.com</t>
  </si>
  <si>
    <t>PROD4267</t>
  </si>
  <si>
    <t>ORD000876</t>
  </si>
  <si>
    <t>thomas.lee@gmail.com</t>
  </si>
  <si>
    <t>PROD8678</t>
  </si>
  <si>
    <t>ORD000877</t>
  </si>
  <si>
    <t>PROD5477</t>
  </si>
  <si>
    <t>ORD000878</t>
  </si>
  <si>
    <t>amanda.anderson@outlook.com</t>
  </si>
  <si>
    <t>PROD9350</t>
  </si>
  <si>
    <t>ORD000879</t>
  </si>
  <si>
    <t>PROD1527</t>
  </si>
  <si>
    <t>ORD000880</t>
  </si>
  <si>
    <t>PROD2132</t>
  </si>
  <si>
    <t>ORD000881</t>
  </si>
  <si>
    <t>sandra.estrada@outlook.com</t>
  </si>
  <si>
    <t>PROD1881</t>
  </si>
  <si>
    <t>ORD000882</t>
  </si>
  <si>
    <t>sandra.ellison@gmail.com</t>
  </si>
  <si>
    <t>PROD1976</t>
  </si>
  <si>
    <t>ORD000883</t>
  </si>
  <si>
    <t>ORD000884</t>
  </si>
  <si>
    <t>PROD7825</t>
  </si>
  <si>
    <t>ORD000885</t>
  </si>
  <si>
    <t>michael.andrews@hotmail.com</t>
  </si>
  <si>
    <t>PROD7262</t>
  </si>
  <si>
    <t>ORD000886</t>
  </si>
  <si>
    <t>robert.tran@hotmail.com</t>
  </si>
  <si>
    <t>PROD7051</t>
  </si>
  <si>
    <t>ORD000887</t>
  </si>
  <si>
    <t>PROD6488</t>
  </si>
  <si>
    <t>ORD000888</t>
  </si>
  <si>
    <t>PROD1959</t>
  </si>
  <si>
    <t>ORD000889</t>
  </si>
  <si>
    <t>kevin.walker@outlook.com</t>
  </si>
  <si>
    <t>PROD2681</t>
  </si>
  <si>
    <t>ORD000890</t>
  </si>
  <si>
    <t>sarah.thomas@yahoo.com</t>
  </si>
  <si>
    <t>PROD5990</t>
  </si>
  <si>
    <t>ORD000891</t>
  </si>
  <si>
    <t>PROD7107</t>
  </si>
  <si>
    <t>ORD000892</t>
  </si>
  <si>
    <t>gloria.miller@hotmail.com</t>
  </si>
  <si>
    <t>PROD1345</t>
  </si>
  <si>
    <t>ORD000893</t>
  </si>
  <si>
    <t>PROD1596</t>
  </si>
  <si>
    <t>ORD000894</t>
  </si>
  <si>
    <t>PROD3439</t>
  </si>
  <si>
    <t>ORD000895</t>
  </si>
  <si>
    <t>PROD6513</t>
  </si>
  <si>
    <t>ORD000896</t>
  </si>
  <si>
    <t>ORD000897</t>
  </si>
  <si>
    <t>PROD7551</t>
  </si>
  <si>
    <t>ORD000898</t>
  </si>
  <si>
    <t>julie.kemp@outlook.com</t>
  </si>
  <si>
    <t>PROD9264</t>
  </si>
  <si>
    <t>ORD000899</t>
  </si>
  <si>
    <t>PROD4566</t>
  </si>
  <si>
    <t>ORD000900</t>
  </si>
  <si>
    <t>PROD8901</t>
  </si>
  <si>
    <t>ORD000901</t>
  </si>
  <si>
    <t>nathan.brewer@outlook.com</t>
  </si>
  <si>
    <t>PROD8350</t>
  </si>
  <si>
    <t>ORD000902</t>
  </si>
  <si>
    <t>andrea.lucas@outlook.com</t>
  </si>
  <si>
    <t>PROD4180</t>
  </si>
  <si>
    <t>ORD000903</t>
  </si>
  <si>
    <t>PROD8793</t>
  </si>
  <si>
    <t>ORD000904</t>
  </si>
  <si>
    <t>PROD8181</t>
  </si>
  <si>
    <t>ORD000905</t>
  </si>
  <si>
    <t>PROD8159</t>
  </si>
  <si>
    <t>ORD000906</t>
  </si>
  <si>
    <t>PROD6922</t>
  </si>
  <si>
    <t>ORD000907</t>
  </si>
  <si>
    <t>alicia.morris@gmail.com</t>
  </si>
  <si>
    <t>PROD1960</t>
  </si>
  <si>
    <t>ORD000908</t>
  </si>
  <si>
    <t>amanda.wood@hotmail.com</t>
  </si>
  <si>
    <t>PROD9077</t>
  </si>
  <si>
    <t>ORD000909</t>
  </si>
  <si>
    <t>PROD2949</t>
  </si>
  <si>
    <t>ORD000910</t>
  </si>
  <si>
    <t>PROD5292</t>
  </si>
  <si>
    <t>ORD000911</t>
  </si>
  <si>
    <t>PROD8122</t>
  </si>
  <si>
    <t>ORD000912</t>
  </si>
  <si>
    <t>PROD6889</t>
  </si>
  <si>
    <t>ORD000913</t>
  </si>
  <si>
    <t>PROD3885</t>
  </si>
  <si>
    <t>ORD000914</t>
  </si>
  <si>
    <t>PROD7755</t>
  </si>
  <si>
    <t>ORD000915</t>
  </si>
  <si>
    <t>PROD8046</t>
  </si>
  <si>
    <t>ORD000916</t>
  </si>
  <si>
    <t>walter.martinez@hotmail.com</t>
  </si>
  <si>
    <t>PROD9083</t>
  </si>
  <si>
    <t>ORD000917</t>
  </si>
  <si>
    <t>luke.clark@yahoo.com</t>
  </si>
  <si>
    <t>PROD4817</t>
  </si>
  <si>
    <t>ORD000918</t>
  </si>
  <si>
    <t>ORD000919</t>
  </si>
  <si>
    <t>PROD3468</t>
  </si>
  <si>
    <t>ORD000920</t>
  </si>
  <si>
    <t>PROD3424</t>
  </si>
  <si>
    <t>ORD000921</t>
  </si>
  <si>
    <t>stacy.williams@hotmail.com</t>
  </si>
  <si>
    <t>PROD5698</t>
  </si>
  <si>
    <t>ORD000922</t>
  </si>
  <si>
    <t>PROD1591</t>
  </si>
  <si>
    <t>ORD000923</t>
  </si>
  <si>
    <t>PROD2478</t>
  </si>
  <si>
    <t>ORD000924</t>
  </si>
  <si>
    <t>PROD9644</t>
  </si>
  <si>
    <t>ORD000925</t>
  </si>
  <si>
    <t>PROD1061</t>
  </si>
  <si>
    <t>ORD000926</t>
  </si>
  <si>
    <t>PROD2166</t>
  </si>
  <si>
    <t>ORD000927</t>
  </si>
  <si>
    <t>ORD000928</t>
  </si>
  <si>
    <t>brenda.velez@hotmail.com</t>
  </si>
  <si>
    <t>PROD4244</t>
  </si>
  <si>
    <t>ORD000929</t>
  </si>
  <si>
    <t>ORD000930</t>
  </si>
  <si>
    <t>johnathan.howard@gmail.com</t>
  </si>
  <si>
    <t>PROD8783</t>
  </si>
  <si>
    <t>ORD000931</t>
  </si>
  <si>
    <t>frank.hansen@gmail.com</t>
  </si>
  <si>
    <t>PROD9033</t>
  </si>
  <si>
    <t>ORD000932</t>
  </si>
  <si>
    <t>kevin.miller@yahoo.com</t>
  </si>
  <si>
    <t>PROD5889</t>
  </si>
  <si>
    <t>ORD000933</t>
  </si>
  <si>
    <t>PROD9705</t>
  </si>
  <si>
    <t>ORD000934</t>
  </si>
  <si>
    <t>PROD8990</t>
  </si>
  <si>
    <t>ORD000935</t>
  </si>
  <si>
    <t>samuel.lam@outlook.com</t>
  </si>
  <si>
    <t>PROD1024</t>
  </si>
  <si>
    <t>ORD000936</t>
  </si>
  <si>
    <t>PROD2009</t>
  </si>
  <si>
    <t>ORD000937</t>
  </si>
  <si>
    <t>PROD7004</t>
  </si>
  <si>
    <t>ORD000938</t>
  </si>
  <si>
    <t>april.dawson@gmail.com</t>
  </si>
  <si>
    <t>PROD1010</t>
  </si>
  <si>
    <t>ORD000939</t>
  </si>
  <si>
    <t>zachary.adams@outlook.com</t>
  </si>
  <si>
    <t>ORD000940</t>
  </si>
  <si>
    <t>PROD7882</t>
  </si>
  <si>
    <t>ORD000941</t>
  </si>
  <si>
    <t>robert.ball@yahoo.com</t>
  </si>
  <si>
    <t>PROD8297</t>
  </si>
  <si>
    <t>ORD000942</t>
  </si>
  <si>
    <t>PROD8009</t>
  </si>
  <si>
    <t>ORD000943</t>
  </si>
  <si>
    <t>dawn.price@hotmail.com</t>
  </si>
  <si>
    <t>PROD7737</t>
  </si>
  <si>
    <t>ORD000944</t>
  </si>
  <si>
    <t>PROD8164</t>
  </si>
  <si>
    <t>ORD000945</t>
  </si>
  <si>
    <t>PROD1830</t>
  </si>
  <si>
    <t>ORD000946</t>
  </si>
  <si>
    <t>patrick.owens@hotmail.com</t>
  </si>
  <si>
    <t>PROD1496</t>
  </si>
  <si>
    <t>ORD000947</t>
  </si>
  <si>
    <t>ORD000948</t>
  </si>
  <si>
    <t>PROD8946</t>
  </si>
  <si>
    <t>ORD000949</t>
  </si>
  <si>
    <t>PROD5083</t>
  </si>
  <si>
    <t>ORD000950</t>
  </si>
  <si>
    <t>christopher.smith@gmail.com</t>
  </si>
  <si>
    <t>PROD2589</t>
  </si>
  <si>
    <t>ORD000951</t>
  </si>
  <si>
    <t>PROD2623</t>
  </si>
  <si>
    <t>ORD000952</t>
  </si>
  <si>
    <t>ORD000953</t>
  </si>
  <si>
    <t>tony.rowe@hotmail.com</t>
  </si>
  <si>
    <t>PROD1387</t>
  </si>
  <si>
    <t>ORD000954</t>
  </si>
  <si>
    <t>PROD8534</t>
  </si>
  <si>
    <t>ORD000955</t>
  </si>
  <si>
    <t>PROD7621</t>
  </si>
  <si>
    <t>ORD000956</t>
  </si>
  <si>
    <t>PROD5474</t>
  </si>
  <si>
    <t>ORD000957</t>
  </si>
  <si>
    <t>PROD8758</t>
  </si>
  <si>
    <t>ORD000958</t>
  </si>
  <si>
    <t>trevor.brown@outlook.com</t>
  </si>
  <si>
    <t>PROD9869</t>
  </si>
  <si>
    <t>ORD000959</t>
  </si>
  <si>
    <t>ORD000960</t>
  </si>
  <si>
    <t>ORD000961</t>
  </si>
  <si>
    <t>PROD7900</t>
  </si>
  <si>
    <t>ORD000962</t>
  </si>
  <si>
    <t>PROD5814</t>
  </si>
  <si>
    <t>ORD000963</t>
  </si>
  <si>
    <t>PROD1312</t>
  </si>
  <si>
    <t>ORD000964</t>
  </si>
  <si>
    <t>PROD9478</t>
  </si>
  <si>
    <t>ORD000965</t>
  </si>
  <si>
    <t>PROD2416</t>
  </si>
  <si>
    <t>ORD000966</t>
  </si>
  <si>
    <t>PROD6206</t>
  </si>
  <si>
    <t>ORD000967</t>
  </si>
  <si>
    <t>daniel.cox@hotmail.com</t>
  </si>
  <si>
    <t>PROD6927</t>
  </si>
  <si>
    <t>ORD000968</t>
  </si>
  <si>
    <t>PROD4274</t>
  </si>
  <si>
    <t>ORD000969</t>
  </si>
  <si>
    <t>brenda.kelly@gmail.com</t>
  </si>
  <si>
    <t>PROD6094</t>
  </si>
  <si>
    <t>ORD000970</t>
  </si>
  <si>
    <t>PROD1121</t>
  </si>
  <si>
    <t>ORD000971</t>
  </si>
  <si>
    <t>lauren.peterson@outlook.com</t>
  </si>
  <si>
    <t>PROD3805</t>
  </si>
  <si>
    <t>ORD000972</t>
  </si>
  <si>
    <t>todd.jones@yahoo.com</t>
  </si>
  <si>
    <t>PROD2316</t>
  </si>
  <si>
    <t>ORD000973</t>
  </si>
  <si>
    <t>PROD6545</t>
  </si>
  <si>
    <t>ORD000974</t>
  </si>
  <si>
    <t>PROD6229</t>
  </si>
  <si>
    <t>ORD000975</t>
  </si>
  <si>
    <t>PROD9153</t>
  </si>
  <si>
    <t>ORD000976</t>
  </si>
  <si>
    <t>mark.gonzalez@hotmail.com</t>
  </si>
  <si>
    <t>PROD8359</t>
  </si>
  <si>
    <t>ORD000977</t>
  </si>
  <si>
    <t>randy.morales@hotmail.com</t>
  </si>
  <si>
    <t>PROD9398</t>
  </si>
  <si>
    <t>ORD000978</t>
  </si>
  <si>
    <t>jessica.velez@hotmail.com</t>
  </si>
  <si>
    <t>PROD4602</t>
  </si>
  <si>
    <t>ORD000979</t>
  </si>
  <si>
    <t>john.romero@gmail.com</t>
  </si>
  <si>
    <t>PROD7977</t>
  </si>
  <si>
    <t>ORD000980</t>
  </si>
  <si>
    <t>PROD2005</t>
  </si>
  <si>
    <t>ORD000981</t>
  </si>
  <si>
    <t>PROD5521</t>
  </si>
  <si>
    <t>ORD000982</t>
  </si>
  <si>
    <t>steven.gonzalez@gmail.com</t>
  </si>
  <si>
    <t>PROD8106</t>
  </si>
  <si>
    <t>ORD000983</t>
  </si>
  <si>
    <t>PROD5677</t>
  </si>
  <si>
    <t>ORD000984</t>
  </si>
  <si>
    <t>richard.roman@yahoo.com</t>
  </si>
  <si>
    <t>PROD1062</t>
  </si>
  <si>
    <t>ORD000985</t>
  </si>
  <si>
    <t>PROD6600</t>
  </si>
  <si>
    <t>ORD000986</t>
  </si>
  <si>
    <t>nicholas.owens@hotmail.com</t>
  </si>
  <si>
    <t>PROD6334</t>
  </si>
  <si>
    <t>ORD000987</t>
  </si>
  <si>
    <t>PROD1043</t>
  </si>
  <si>
    <t>ORD000988</t>
  </si>
  <si>
    <t>ORD000989</t>
  </si>
  <si>
    <t>PROD7408</t>
  </si>
  <si>
    <t>ORD000990</t>
  </si>
  <si>
    <t>PROD2828</t>
  </si>
  <si>
    <t>ORD000991</t>
  </si>
  <si>
    <t>PROD5736</t>
  </si>
  <si>
    <t>ORD000992</t>
  </si>
  <si>
    <t>tara.peterson@hotmail.com</t>
  </si>
  <si>
    <t>PROD7671</t>
  </si>
  <si>
    <t>ORD000993</t>
  </si>
  <si>
    <t>PROD8687</t>
  </si>
  <si>
    <t>ORD000994</t>
  </si>
  <si>
    <t>felicia.richard@yahoo.com</t>
  </si>
  <si>
    <t>PROD8397</t>
  </si>
  <si>
    <t>ORD000995</t>
  </si>
  <si>
    <t>PROD1874</t>
  </si>
  <si>
    <t>ORD000996</t>
  </si>
  <si>
    <t>PROD9417</t>
  </si>
  <si>
    <t>ORD000997</t>
  </si>
  <si>
    <t>PROD6047</t>
  </si>
  <si>
    <t>ORD000998</t>
  </si>
  <si>
    <t>heather.west@outlook.com</t>
  </si>
  <si>
    <t>PROD9067</t>
  </si>
  <si>
    <t>ORD000999</t>
  </si>
  <si>
    <t>ORD001000</t>
  </si>
  <si>
    <t>diana.davis@gmail.com</t>
  </si>
  <si>
    <t>PROD7589</t>
  </si>
  <si>
    <t>ORD001001</t>
  </si>
  <si>
    <t>veronica.small@outlook.com</t>
  </si>
  <si>
    <t>ORD001002</t>
  </si>
  <si>
    <t>PROD6220</t>
  </si>
  <si>
    <t>ORD001003</t>
  </si>
  <si>
    <t>PROD6381</t>
  </si>
  <si>
    <t>ORD001004</t>
  </si>
  <si>
    <t>PROD2658</t>
  </si>
  <si>
    <t>ORD001005</t>
  </si>
  <si>
    <t>daniel.gallegos@hotmail.com</t>
  </si>
  <si>
    <t>PROD2479</t>
  </si>
  <si>
    <t>ORD001006</t>
  </si>
  <si>
    <t>mary.boyer@gmail.com</t>
  </si>
  <si>
    <t>PROD4377</t>
  </si>
  <si>
    <t>ORD001007</t>
  </si>
  <si>
    <t>carolyn.maldonado@hotmail.com</t>
  </si>
  <si>
    <t>PROD8442</t>
  </si>
  <si>
    <t>ORD001008</t>
  </si>
  <si>
    <t>jessica.gilmore@hotmail.com</t>
  </si>
  <si>
    <t>PROD4460</t>
  </si>
  <si>
    <t>ORD001009</t>
  </si>
  <si>
    <t>kelly.daniel@gmail.com</t>
  </si>
  <si>
    <t>PROD5143</t>
  </si>
  <si>
    <t>ORD001010</t>
  </si>
  <si>
    <t>lisa.poole@gmail.com</t>
  </si>
  <si>
    <t>PROD5175</t>
  </si>
  <si>
    <t>ORD001011</t>
  </si>
  <si>
    <t>PROD9326</t>
  </si>
  <si>
    <t>ORD001012</t>
  </si>
  <si>
    <t>debra.jennings@gmail.com</t>
  </si>
  <si>
    <t>PROD1379</t>
  </si>
  <si>
    <t>ORD001013</t>
  </si>
  <si>
    <t>alice.walker@outlook.com</t>
  </si>
  <si>
    <t>PROD5768</t>
  </si>
  <si>
    <t>ORD001014</t>
  </si>
  <si>
    <t>PROD1489</t>
  </si>
  <si>
    <t>ORD001015</t>
  </si>
  <si>
    <t>PROD6339</t>
  </si>
  <si>
    <t>ORD001016</t>
  </si>
  <si>
    <t>PROD3653</t>
  </si>
  <si>
    <t>ORD001017</t>
  </si>
  <si>
    <t>PROD8458</t>
  </si>
  <si>
    <t>ORD001018</t>
  </si>
  <si>
    <t>PROD1330</t>
  </si>
  <si>
    <t>ORD001019</t>
  </si>
  <si>
    <t>david.oliver@gmail.com</t>
  </si>
  <si>
    <t>PROD1628</t>
  </si>
  <si>
    <t>ORD001020</t>
  </si>
  <si>
    <t>PROD3019</t>
  </si>
  <si>
    <t>ORD001021</t>
  </si>
  <si>
    <t>PROD2266</t>
  </si>
  <si>
    <t>ORD001022</t>
  </si>
  <si>
    <t>PROD2381</t>
  </si>
  <si>
    <t>ORD001023</t>
  </si>
  <si>
    <t>PROD2695</t>
  </si>
  <si>
    <t>ORD001024</t>
  </si>
  <si>
    <t>PROD3489</t>
  </si>
  <si>
    <t>ORD001025</t>
  </si>
  <si>
    <t>PROD5024</t>
  </si>
  <si>
    <t>ORD001026</t>
  </si>
  <si>
    <t>charles.brown@yahoo.com</t>
  </si>
  <si>
    <t>PROD7559</t>
  </si>
  <si>
    <t>ORD001027</t>
  </si>
  <si>
    <t>PROD1238</t>
  </si>
  <si>
    <t>ORD001028</t>
  </si>
  <si>
    <t>tammy.lee@gmail.com</t>
  </si>
  <si>
    <t>PROD3555</t>
  </si>
  <si>
    <t>ORD001029</t>
  </si>
  <si>
    <t>PROD4015</t>
  </si>
  <si>
    <t>ORD001030</t>
  </si>
  <si>
    <t>PROD9656</t>
  </si>
  <si>
    <t>ORD001031</t>
  </si>
  <si>
    <t>theresa.armstrong@yahoo.com</t>
  </si>
  <si>
    <t>PROD4729</t>
  </si>
  <si>
    <t>ORD001032</t>
  </si>
  <si>
    <t>laura.galloway@yahoo.com</t>
  </si>
  <si>
    <t>PROD7335</t>
  </si>
  <si>
    <t>ORD001033</t>
  </si>
  <si>
    <t>PROD4581</t>
  </si>
  <si>
    <t>ORD001034</t>
  </si>
  <si>
    <t>barbara.jackson@hotmail.com</t>
  </si>
  <si>
    <t>PROD3378</t>
  </si>
  <si>
    <t>ORD001035</t>
  </si>
  <si>
    <t>PROD5824</t>
  </si>
  <si>
    <t>ORD001036</t>
  </si>
  <si>
    <t>gloria.adams@hotmail.com</t>
  </si>
  <si>
    <t>PROD2058</t>
  </si>
  <si>
    <t>ORD001037</t>
  </si>
  <si>
    <t>PROD3227</t>
  </si>
  <si>
    <t>ORD001038</t>
  </si>
  <si>
    <t>PROD2908</t>
  </si>
  <si>
    <t>ORD001039</t>
  </si>
  <si>
    <t>PROD4370</t>
  </si>
  <si>
    <t>ORD001040</t>
  </si>
  <si>
    <t>diana.bauer@gmail.com</t>
  </si>
  <si>
    <t>PROD9563</t>
  </si>
  <si>
    <t>ORD001041</t>
  </si>
  <si>
    <t>victor.salinas@yahoo.com</t>
  </si>
  <si>
    <t>PROD1476</t>
  </si>
  <si>
    <t>ORD001042</t>
  </si>
  <si>
    <t>PROD6014</t>
  </si>
  <si>
    <t>ORD001043</t>
  </si>
  <si>
    <t>kristen.chen@yahoo.com</t>
  </si>
  <si>
    <t>PROD9686</t>
  </si>
  <si>
    <t>ORD001044</t>
  </si>
  <si>
    <t>PROD5098</t>
  </si>
  <si>
    <t>ORD001045</t>
  </si>
  <si>
    <t>PROD3379</t>
  </si>
  <si>
    <t>ORD001046</t>
  </si>
  <si>
    <t>ORD001047</t>
  </si>
  <si>
    <t>william.gray@yahoo.com</t>
  </si>
  <si>
    <t>PROD4583</t>
  </si>
  <si>
    <t>ORD001048</t>
  </si>
  <si>
    <t>PROD1747</t>
  </si>
  <si>
    <t>ORD001049</t>
  </si>
  <si>
    <t>PROD9864</t>
  </si>
  <si>
    <t>ORD001050</t>
  </si>
  <si>
    <t>scott.thompson@outlook.com</t>
  </si>
  <si>
    <t>PROD2951</t>
  </si>
  <si>
    <t>ORD001051</t>
  </si>
  <si>
    <t>ORD001052</t>
  </si>
  <si>
    <t>ORD001053</t>
  </si>
  <si>
    <t>brandon.caldwell@hotmail.com</t>
  </si>
  <si>
    <t>ORD001054</t>
  </si>
  <si>
    <t>catherine.miller@hotmail.com</t>
  </si>
  <si>
    <t>PROD6740</t>
  </si>
  <si>
    <t>ORD001055</t>
  </si>
  <si>
    <t>PROD8194</t>
  </si>
  <si>
    <t>ORD001056</t>
  </si>
  <si>
    <t>PROD1376</t>
  </si>
  <si>
    <t>ORD001057</t>
  </si>
  <si>
    <t>brian.hunt@gmail.com</t>
  </si>
  <si>
    <t>PROD4891</t>
  </si>
  <si>
    <t>ORD001058</t>
  </si>
  <si>
    <t>PROD9800</t>
  </si>
  <si>
    <t>ORD001059</t>
  </si>
  <si>
    <t>PROD2064</t>
  </si>
  <si>
    <t>ORD001060</t>
  </si>
  <si>
    <t>PROD3921</t>
  </si>
  <si>
    <t>ORD001061</t>
  </si>
  <si>
    <t>PROD7048</t>
  </si>
  <si>
    <t>ORD001062</t>
  </si>
  <si>
    <t>dawn.serrano@yahoo.com</t>
  </si>
  <si>
    <t>PROD9867</t>
  </si>
  <si>
    <t>ORD001063</t>
  </si>
  <si>
    <t>PROD6823</t>
  </si>
  <si>
    <t>ORD001064</t>
  </si>
  <si>
    <t>PROD1843</t>
  </si>
  <si>
    <t>ORD001065</t>
  </si>
  <si>
    <t>PROD9559</t>
  </si>
  <si>
    <t>ORD001066</t>
  </si>
  <si>
    <t>PROD3791</t>
  </si>
  <si>
    <t>ORD001067</t>
  </si>
  <si>
    <t>PROD3289</t>
  </si>
  <si>
    <t>ORD001068</t>
  </si>
  <si>
    <t>PROD6400</t>
  </si>
  <si>
    <t>ORD001069</t>
  </si>
  <si>
    <t>PROD7821</t>
  </si>
  <si>
    <t>ORD001070</t>
  </si>
  <si>
    <t>joseph.smith@hotmail.com</t>
  </si>
  <si>
    <t>ORD001071</t>
  </si>
  <si>
    <t>PROD4238</t>
  </si>
  <si>
    <t>ORD001072</t>
  </si>
  <si>
    <t>PROD5555</t>
  </si>
  <si>
    <t>ORD001073</t>
  </si>
  <si>
    <t>PROD2594</t>
  </si>
  <si>
    <t>ORD001074</t>
  </si>
  <si>
    <t>PROD4903</t>
  </si>
  <si>
    <t>ORD001075</t>
  </si>
  <si>
    <t>PROD8805</t>
  </si>
  <si>
    <t>ORD001076</t>
  </si>
  <si>
    <t>joshua.holmes@yahoo.com</t>
  </si>
  <si>
    <t>PROD3576</t>
  </si>
  <si>
    <t>ORD001077</t>
  </si>
  <si>
    <t>margaret.sellers@gmail.com</t>
  </si>
  <si>
    <t>PROD4670</t>
  </si>
  <si>
    <t>ORD001078</t>
  </si>
  <si>
    <t>PROD9674</t>
  </si>
  <si>
    <t>ORD001079</t>
  </si>
  <si>
    <t>jill.thompson@gmail.com</t>
  </si>
  <si>
    <t>PROD9079</t>
  </si>
  <si>
    <t>ORD001080</t>
  </si>
  <si>
    <t>PROD6063</t>
  </si>
  <si>
    <t>ORD001081</t>
  </si>
  <si>
    <t>PROD3996</t>
  </si>
  <si>
    <t>ORD001082</t>
  </si>
  <si>
    <t>eric.miller@gmail.com</t>
  </si>
  <si>
    <t>PROD7885</t>
  </si>
  <si>
    <t>ORD001083</t>
  </si>
  <si>
    <t>PROD9123</t>
  </si>
  <si>
    <t>ORD001084</t>
  </si>
  <si>
    <t>PROD4564</t>
  </si>
  <si>
    <t>ORD001085</t>
  </si>
  <si>
    <t>laura.jenkins@yahoo.com</t>
  </si>
  <si>
    <t>PROD3115</t>
  </si>
  <si>
    <t>ORD001086</t>
  </si>
  <si>
    <t>nicholas.mitchell@gmail.com</t>
  </si>
  <si>
    <t>PROD2939</t>
  </si>
  <si>
    <t>ORD001087</t>
  </si>
  <si>
    <t>PROD7931</t>
  </si>
  <si>
    <t>ORD001088</t>
  </si>
  <si>
    <t>seth.dickerson@outlook.com</t>
  </si>
  <si>
    <t>PROD3529</t>
  </si>
  <si>
    <t>ORD001089</t>
  </si>
  <si>
    <t>taylor.arnold@outlook.com</t>
  </si>
  <si>
    <t>PROD1933</t>
  </si>
  <si>
    <t>ORD001090</t>
  </si>
  <si>
    <t>PROD7437</t>
  </si>
  <si>
    <t>ORD001091</t>
  </si>
  <si>
    <t>ORD001092</t>
  </si>
  <si>
    <t>PROD9315</t>
  </si>
  <si>
    <t>ORD001093</t>
  </si>
  <si>
    <t>PROD2075</t>
  </si>
  <si>
    <t>ORD001094</t>
  </si>
  <si>
    <t>PROD3973</t>
  </si>
  <si>
    <t>ORD001095</t>
  </si>
  <si>
    <t>PROD2753</t>
  </si>
  <si>
    <t>ORD001096</t>
  </si>
  <si>
    <t>PROD1576</t>
  </si>
  <si>
    <t>ORD001097</t>
  </si>
  <si>
    <t>robert.ortiz@yahoo.com</t>
  </si>
  <si>
    <t>PROD1401</t>
  </si>
  <si>
    <t>ORD001098</t>
  </si>
  <si>
    <t>dylan.nelson@outlook.com</t>
  </si>
  <si>
    <t>PROD5258</t>
  </si>
  <si>
    <t>ORD001099</t>
  </si>
  <si>
    <t>PROD2177</t>
  </si>
  <si>
    <t>ORD001100</t>
  </si>
  <si>
    <t>PROD4000</t>
  </si>
  <si>
    <t>ORD001101</t>
  </si>
  <si>
    <t>PROD7958</t>
  </si>
  <si>
    <t>ORD001102</t>
  </si>
  <si>
    <t>PROD8664</t>
  </si>
  <si>
    <t>ORD001103</t>
  </si>
  <si>
    <t>PROD4541</t>
  </si>
  <si>
    <t>ORD001104</t>
  </si>
  <si>
    <t>PROD1619</t>
  </si>
  <si>
    <t>ORD001105</t>
  </si>
  <si>
    <t>PROD4245</t>
  </si>
  <si>
    <t>ORD001106</t>
  </si>
  <si>
    <t>ORD001107</t>
  </si>
  <si>
    <t>darlene.grimes@hotmail.com</t>
  </si>
  <si>
    <t>PROD4513</t>
  </si>
  <si>
    <t>ORD001108</t>
  </si>
  <si>
    <t>PROD2536</t>
  </si>
  <si>
    <t>ORD001109</t>
  </si>
  <si>
    <t>PROD4271</t>
  </si>
  <si>
    <t>ORD001110</t>
  </si>
  <si>
    <t>nicole.noble@yahoo.com</t>
  </si>
  <si>
    <t>PROD5259</t>
  </si>
  <si>
    <t>ORD001111</t>
  </si>
  <si>
    <t>rebekah.rodriguez@hotmail.com</t>
  </si>
  <si>
    <t>PROD1517</t>
  </si>
  <si>
    <t>ORD001112</t>
  </si>
  <si>
    <t>PROD3657</t>
  </si>
  <si>
    <t>ORD001113</t>
  </si>
  <si>
    <t>PROD2161</t>
  </si>
  <si>
    <t>ORD001114</t>
  </si>
  <si>
    <t>kristi.shelton@outlook.com</t>
  </si>
  <si>
    <t>PROD4253</t>
  </si>
  <si>
    <t>ORD001115</t>
  </si>
  <si>
    <t>ORD001116</t>
  </si>
  <si>
    <t>lindsay.owens@hotmail.com</t>
  </si>
  <si>
    <t>PROD3385</t>
  </si>
  <si>
    <t>ORD001117</t>
  </si>
  <si>
    <t>alexis.mcintyre@hotmail.com</t>
  </si>
  <si>
    <t>PROD8184</t>
  </si>
  <si>
    <t>ORD001118</t>
  </si>
  <si>
    <t>PROD6875</t>
  </si>
  <si>
    <t>ORD001119</t>
  </si>
  <si>
    <t>PROD7367</t>
  </si>
  <si>
    <t>ORD001120</t>
  </si>
  <si>
    <t>PROD3596</t>
  </si>
  <si>
    <t>ORD001121</t>
  </si>
  <si>
    <t>paula.meyer@outlook.com</t>
  </si>
  <si>
    <t>PROD3877</t>
  </si>
  <si>
    <t>ORD001122</t>
  </si>
  <si>
    <t>PROD3059</t>
  </si>
  <si>
    <t>ORD001123</t>
  </si>
  <si>
    <t>kenneth.powell@outlook.com</t>
  </si>
  <si>
    <t>PROD2561</t>
  </si>
  <si>
    <t>ORD001124</t>
  </si>
  <si>
    <t>caitlyn.love@hotmail.com</t>
  </si>
  <si>
    <t>PROD3910</t>
  </si>
  <si>
    <t>ORD001125</t>
  </si>
  <si>
    <t>PROD6729</t>
  </si>
  <si>
    <t>ORD001126</t>
  </si>
  <si>
    <t>shaun.mccarthy@yahoo.com</t>
  </si>
  <si>
    <t>PROD1803</t>
  </si>
  <si>
    <t>ORD001127</t>
  </si>
  <si>
    <t>ORD001128</t>
  </si>
  <si>
    <t>heather.baldwin@gmail.com</t>
  </si>
  <si>
    <t>PROD2318</t>
  </si>
  <si>
    <t>ORD001129</t>
  </si>
  <si>
    <t>PROD3734</t>
  </si>
  <si>
    <t>ORD001130</t>
  </si>
  <si>
    <t>jennifer.foster@outlook.com</t>
  </si>
  <si>
    <t>PROD1532</t>
  </si>
  <si>
    <t>ORD001131</t>
  </si>
  <si>
    <t>PROD4778</t>
  </si>
  <si>
    <t>ORD001132</t>
  </si>
  <si>
    <t>ORD001133</t>
  </si>
  <si>
    <t>michael.wilson@outlook.com</t>
  </si>
  <si>
    <t>PROD3528</t>
  </si>
  <si>
    <t>ORD001134</t>
  </si>
  <si>
    <t>PROD7568</t>
  </si>
  <si>
    <t>ORD001135</t>
  </si>
  <si>
    <t>PROD7469</t>
  </si>
  <si>
    <t>ORD001136</t>
  </si>
  <si>
    <t>scott.foster@gmail.com</t>
  </si>
  <si>
    <t>PROD3681</t>
  </si>
  <si>
    <t>ORD001137</t>
  </si>
  <si>
    <t>PROD7233</t>
  </si>
  <si>
    <t>ORD001138</t>
  </si>
  <si>
    <t>PROD7946</t>
  </si>
  <si>
    <t>ORD001139</t>
  </si>
  <si>
    <t>nicholas.pierce@gmail.com</t>
  </si>
  <si>
    <t>PROD3052</t>
  </si>
  <si>
    <t>ORD001140</t>
  </si>
  <si>
    <t>john.aguilar@yahoo.com</t>
  </si>
  <si>
    <t>PROD6103</t>
  </si>
  <si>
    <t>ORD001141</t>
  </si>
  <si>
    <t>hunter.jacobs@yahoo.com</t>
  </si>
  <si>
    <t>PROD7860</t>
  </si>
  <si>
    <t>ORD001142</t>
  </si>
  <si>
    <t>PROD8438</t>
  </si>
  <si>
    <t>ORD001143</t>
  </si>
  <si>
    <t>PROD6942</t>
  </si>
  <si>
    <t>ORD001144</t>
  </si>
  <si>
    <t>PROD9758</t>
  </si>
  <si>
    <t>ORD001145</t>
  </si>
  <si>
    <t>PROD9507</t>
  </si>
  <si>
    <t>ORD001146</t>
  </si>
  <si>
    <t>john.bartlett@yahoo.com</t>
  </si>
  <si>
    <t>PROD8373</t>
  </si>
  <si>
    <t>ORD001147</t>
  </si>
  <si>
    <t>PROD7625</t>
  </si>
  <si>
    <t>ORD001148</t>
  </si>
  <si>
    <t>PROD4999</t>
  </si>
  <si>
    <t>ORD001149</t>
  </si>
  <si>
    <t>adam.young@yahoo.com</t>
  </si>
  <si>
    <t>PROD3539</t>
  </si>
  <si>
    <t>ORD001150</t>
  </si>
  <si>
    <t>PROD1606</t>
  </si>
  <si>
    <t>ORD001151</t>
  </si>
  <si>
    <t>PROD2648</t>
  </si>
  <si>
    <t>ORD001152</t>
  </si>
  <si>
    <t>PROD8557</t>
  </si>
  <si>
    <t>ORD001153</t>
  </si>
  <si>
    <t>jennifer.mcconnell@hotmail.com</t>
  </si>
  <si>
    <t>PROD5741</t>
  </si>
  <si>
    <t>ORD001154</t>
  </si>
  <si>
    <t>PROD4205</t>
  </si>
  <si>
    <t>ORD001155</t>
  </si>
  <si>
    <t>PROD2310</t>
  </si>
  <si>
    <t>ORD001156</t>
  </si>
  <si>
    <t>PROD6115</t>
  </si>
  <si>
    <t>ORD001157</t>
  </si>
  <si>
    <t>PROD7473</t>
  </si>
  <si>
    <t>ORD001158</t>
  </si>
  <si>
    <t>PROD7467</t>
  </si>
  <si>
    <t>ORD001159</t>
  </si>
  <si>
    <t>PROD3993</t>
  </si>
  <si>
    <t>ORD001160</t>
  </si>
  <si>
    <t>PROD1562</t>
  </si>
  <si>
    <t>ORD001161</t>
  </si>
  <si>
    <t>PROD7204</t>
  </si>
  <si>
    <t>ORD001162</t>
  </si>
  <si>
    <t>ORD001163</t>
  </si>
  <si>
    <t>PROD2230</t>
  </si>
  <si>
    <t>ORD001164</t>
  </si>
  <si>
    <t>PROD5052</t>
  </si>
  <si>
    <t>ORD001165</t>
  </si>
  <si>
    <t>jennifer.delgado@yahoo.com</t>
  </si>
  <si>
    <t>PROD5969</t>
  </si>
  <si>
    <t>ORD001166</t>
  </si>
  <si>
    <t>PROD3434</t>
  </si>
  <si>
    <t>ORD001167</t>
  </si>
  <si>
    <t>PROD1815</t>
  </si>
  <si>
    <t>ORD001168</t>
  </si>
  <si>
    <t>PROD6084</t>
  </si>
  <si>
    <t>ORD001169</t>
  </si>
  <si>
    <t>ORD001170</t>
  </si>
  <si>
    <t>PROD2565</t>
  </si>
  <si>
    <t>ORD001171</t>
  </si>
  <si>
    <t>stephanie.miller@gmail.com</t>
  </si>
  <si>
    <t>PROD8646</t>
  </si>
  <si>
    <t>ORD001172</t>
  </si>
  <si>
    <t>PROD7612</t>
  </si>
  <si>
    <t>ORD001173</t>
  </si>
  <si>
    <t>PROD4920</t>
  </si>
  <si>
    <t>ORD001174</t>
  </si>
  <si>
    <t>susan.robinson@yahoo.com</t>
  </si>
  <si>
    <t>PROD1440</t>
  </si>
  <si>
    <t>ORD001175</t>
  </si>
  <si>
    <t>PROD6468</t>
  </si>
  <si>
    <t>ORD001176</t>
  </si>
  <si>
    <t>PROD4756</t>
  </si>
  <si>
    <t>ORD001177</t>
  </si>
  <si>
    <t>laura.graham@yahoo.com</t>
  </si>
  <si>
    <t>PROD4343</t>
  </si>
  <si>
    <t>ORD001178</t>
  </si>
  <si>
    <t>PROD7884</t>
  </si>
  <si>
    <t>ORD001179</t>
  </si>
  <si>
    <t>PROD4554</t>
  </si>
  <si>
    <t>ORD001180</t>
  </si>
  <si>
    <t>PROD9380</t>
  </si>
  <si>
    <t>ORD001181</t>
  </si>
  <si>
    <t>derek.rios@yahoo.com</t>
  </si>
  <si>
    <t>PROD5591</t>
  </si>
  <si>
    <t>ORD001182</t>
  </si>
  <si>
    <t>PROD5290</t>
  </si>
  <si>
    <t>ORD001183</t>
  </si>
  <si>
    <t>maria.mercado@gmail.com</t>
  </si>
  <si>
    <t>PROD3274</t>
  </si>
  <si>
    <t>ORD001184</t>
  </si>
  <si>
    <t>PROD4173</t>
  </si>
  <si>
    <t>ORD001185</t>
  </si>
  <si>
    <t>james.lopez@yahoo.com</t>
  </si>
  <si>
    <t>PROD3060</t>
  </si>
  <si>
    <t>ORD001186</t>
  </si>
  <si>
    <t>PROD1849</t>
  </si>
  <si>
    <t>ORD001187</t>
  </si>
  <si>
    <t>PROD8288</t>
  </si>
  <si>
    <t>ORD001188</t>
  </si>
  <si>
    <t>PROD7039</t>
  </si>
  <si>
    <t>ORD001189</t>
  </si>
  <si>
    <t>PROD6564</t>
  </si>
  <si>
    <t>ORD001190</t>
  </si>
  <si>
    <t>PROD7618</t>
  </si>
  <si>
    <t>ORD001191</t>
  </si>
  <si>
    <t>PROD2672</t>
  </si>
  <si>
    <t>ORD001192</t>
  </si>
  <si>
    <t>PROD9713</t>
  </si>
  <si>
    <t>ORD001193</t>
  </si>
  <si>
    <t>PROD6732</t>
  </si>
  <si>
    <t>ORD001194</t>
  </si>
  <si>
    <t>gina.smith@hotmail.com</t>
  </si>
  <si>
    <t>PROD2913</t>
  </si>
  <si>
    <t>ORD001195</t>
  </si>
  <si>
    <t>PROD7963</t>
  </si>
  <si>
    <t>ORD001196</t>
  </si>
  <si>
    <t>ORD001197</t>
  </si>
  <si>
    <t>PROD8040</t>
  </si>
  <si>
    <t>ORD001198</t>
  </si>
  <si>
    <t>PROD8705</t>
  </si>
  <si>
    <t>ORD001199</t>
  </si>
  <si>
    <t>PROD1908</t>
  </si>
  <si>
    <t>ORD001200</t>
  </si>
  <si>
    <t>robin.ortiz@hotmail.com</t>
  </si>
  <si>
    <t>ORD001201</t>
  </si>
  <si>
    <t>dawn.jones@outlook.com</t>
  </si>
  <si>
    <t>PROD2528</t>
  </si>
  <si>
    <t>ORD001202</t>
  </si>
  <si>
    <t>emily.brock@outlook.com</t>
  </si>
  <si>
    <t>ORD001203</t>
  </si>
  <si>
    <t>PROD7818</t>
  </si>
  <si>
    <t>ORD001204</t>
  </si>
  <si>
    <t>william.sampson@yahoo.com</t>
  </si>
  <si>
    <t>PROD9241</t>
  </si>
  <si>
    <t>ORD001205</t>
  </si>
  <si>
    <t>ORD001206</t>
  </si>
  <si>
    <t>christina.fox@hotmail.com</t>
  </si>
  <si>
    <t>PROD8083</t>
  </si>
  <si>
    <t>ORD001207</t>
  </si>
  <si>
    <t>ORD001208</t>
  </si>
  <si>
    <t>PROD5834</t>
  </si>
  <si>
    <t>ORD001209</t>
  </si>
  <si>
    <t>PROD5640</t>
  </si>
  <si>
    <t>ORD001210</t>
  </si>
  <si>
    <t>PROD4893</t>
  </si>
  <si>
    <t>ORD001211</t>
  </si>
  <si>
    <t>PROD2488</t>
  </si>
  <si>
    <t>ORD001212</t>
  </si>
  <si>
    <t>PROD1670</t>
  </si>
  <si>
    <t>ORD001213</t>
  </si>
  <si>
    <t>kimberly.cantrell@hotmail.com</t>
  </si>
  <si>
    <t>PROD8569</t>
  </si>
  <si>
    <t>ORD001214</t>
  </si>
  <si>
    <t>PROD1738</t>
  </si>
  <si>
    <t>ORD001215</t>
  </si>
  <si>
    <t>PROD4224</t>
  </si>
  <si>
    <t>ORD001216</t>
  </si>
  <si>
    <t>PROD1771</t>
  </si>
  <si>
    <t>ORD001217</t>
  </si>
  <si>
    <t>PROD2543</t>
  </si>
  <si>
    <t>ORD001218</t>
  </si>
  <si>
    <t>joseph.munoz@yahoo.com</t>
  </si>
  <si>
    <t>ORD001219</t>
  </si>
  <si>
    <t>PROD9124</t>
  </si>
  <si>
    <t>ORD001220</t>
  </si>
  <si>
    <t>april.bradshaw@outlook.com</t>
  </si>
  <si>
    <t>PROD7593</t>
  </si>
  <si>
    <t>ORD001221</t>
  </si>
  <si>
    <t>PROD4748</t>
  </si>
  <si>
    <t>ORD001222</t>
  </si>
  <si>
    <t>nicole.sutton@outlook.com</t>
  </si>
  <si>
    <t>PROD1160</t>
  </si>
  <si>
    <t>ORD001223</t>
  </si>
  <si>
    <t>ORD001224</t>
  </si>
  <si>
    <t>PROD8992</t>
  </si>
  <si>
    <t>ORD001225</t>
  </si>
  <si>
    <t>PROD5314</t>
  </si>
  <si>
    <t>ORD001226</t>
  </si>
  <si>
    <t>PROD1882</t>
  </si>
  <si>
    <t>ORD001227</t>
  </si>
  <si>
    <t>jennifer.turner@outlook.com</t>
  </si>
  <si>
    <t>PROD4588</t>
  </si>
  <si>
    <t>ORD001228</t>
  </si>
  <si>
    <t>PROD9216</t>
  </si>
  <si>
    <t>ORD001229</t>
  </si>
  <si>
    <t>PROD5496</t>
  </si>
  <si>
    <t>ORD001230</t>
  </si>
  <si>
    <t>elizabeth.burns@hotmail.com</t>
  </si>
  <si>
    <t>PROD4053</t>
  </si>
  <si>
    <t>ORD001231</t>
  </si>
  <si>
    <t>joseph.walsh@yahoo.com</t>
  </si>
  <si>
    <t>PROD8448</t>
  </si>
  <si>
    <t>ORD001232</t>
  </si>
  <si>
    <t>samantha.leonard@hotmail.com</t>
  </si>
  <si>
    <t>PROD6304</t>
  </si>
  <si>
    <t>ORD001233</t>
  </si>
  <si>
    <t>frank.guerrero@hotmail.com</t>
  </si>
  <si>
    <t>PROD9763</t>
  </si>
  <si>
    <t>ORD001234</t>
  </si>
  <si>
    <t>PROD1111</t>
  </si>
  <si>
    <t>ORD001235</t>
  </si>
  <si>
    <t>PROD8921</t>
  </si>
  <si>
    <t>ORD001236</t>
  </si>
  <si>
    <t>amy.lee@outlook.com</t>
  </si>
  <si>
    <t>PROD8598</t>
  </si>
  <si>
    <t>ORD001237</t>
  </si>
  <si>
    <t>PROD9608</t>
  </si>
  <si>
    <t>ORD001238</t>
  </si>
  <si>
    <t>martha.ross@hotmail.com</t>
  </si>
  <si>
    <t>PROD8659</t>
  </si>
  <si>
    <t>ORD001239</t>
  </si>
  <si>
    <t>PROD8603</t>
  </si>
  <si>
    <t>ORD001240</t>
  </si>
  <si>
    <t>PROD8588</t>
  </si>
  <si>
    <t>ORD001241</t>
  </si>
  <si>
    <t>PROD6071</t>
  </si>
  <si>
    <t>ORD001242</t>
  </si>
  <si>
    <t>PROD9954</t>
  </si>
  <si>
    <t>ORD001243</t>
  </si>
  <si>
    <t>PROD8881</t>
  </si>
  <si>
    <t>ORD001244</t>
  </si>
  <si>
    <t>ORD001245</t>
  </si>
  <si>
    <t>PROD6749</t>
  </si>
  <si>
    <t>ORD001246</t>
  </si>
  <si>
    <t>PROD4076</t>
  </si>
  <si>
    <t>ORD001247</t>
  </si>
  <si>
    <t>abigail.roberts@gmail.com</t>
  </si>
  <si>
    <t>PROD5590</t>
  </si>
  <si>
    <t>ORD001248</t>
  </si>
  <si>
    <t>PROD5499</t>
  </si>
  <si>
    <t>ORD001249</t>
  </si>
  <si>
    <t>PROD5260</t>
  </si>
  <si>
    <t>ORD001250</t>
  </si>
  <si>
    <t>PROD8809</t>
  </si>
  <si>
    <t>ORD001251</t>
  </si>
  <si>
    <t>jessica.hodge@gmail.com</t>
  </si>
  <si>
    <t>PROD6882</t>
  </si>
  <si>
    <t>ORD001252</t>
  </si>
  <si>
    <t>PROD8443</t>
  </si>
  <si>
    <t>ORD001253</t>
  </si>
  <si>
    <t>PROD6021</t>
  </si>
  <si>
    <t>ORD001254</t>
  </si>
  <si>
    <t>PROD2110</t>
  </si>
  <si>
    <t>ORD001255</t>
  </si>
  <si>
    <t>rodney.brown@hotmail.com</t>
  </si>
  <si>
    <t>PROD2708</t>
  </si>
  <si>
    <t>ORD001256</t>
  </si>
  <si>
    <t>barbara.carey@gmail.com</t>
  </si>
  <si>
    <t>PROD9015</t>
  </si>
  <si>
    <t>ORD001257</t>
  </si>
  <si>
    <t>steven.wood@yahoo.com</t>
  </si>
  <si>
    <t>PROD3168</t>
  </si>
  <si>
    <t>ORD001258</t>
  </si>
  <si>
    <t>PROD7534</t>
  </si>
  <si>
    <t>ORD001259</t>
  </si>
  <si>
    <t>PROD2303</t>
  </si>
  <si>
    <t>ORD001260</t>
  </si>
  <si>
    <t>PROD5792</t>
  </si>
  <si>
    <t>ORD001261</t>
  </si>
  <si>
    <t>PROD4980</t>
  </si>
  <si>
    <t>ORD001262</t>
  </si>
  <si>
    <t>ORD001263</t>
  </si>
  <si>
    <t>PROD1303</t>
  </si>
  <si>
    <t>ORD001264</t>
  </si>
  <si>
    <t>PROD3652</t>
  </si>
  <si>
    <t>ORD001265</t>
  </si>
  <si>
    <t>david.shepherd@gmail.com</t>
  </si>
  <si>
    <t>PROD4103</t>
  </si>
  <si>
    <t>ORD001266</t>
  </si>
  <si>
    <t>PROD3641</t>
  </si>
  <si>
    <t>ORD001267</t>
  </si>
  <si>
    <t>ORD001268</t>
  </si>
  <si>
    <t>janice.mcdonald@hotmail.com</t>
  </si>
  <si>
    <t>PROD9786</t>
  </si>
  <si>
    <t>ORD001269</t>
  </si>
  <si>
    <t>joseph.peters@hotmail.com</t>
  </si>
  <si>
    <t>ORD001270</t>
  </si>
  <si>
    <t>PROD2190</t>
  </si>
  <si>
    <t>ORD001271</t>
  </si>
  <si>
    <t>PROD1932</t>
  </si>
  <si>
    <t>ORD001272</t>
  </si>
  <si>
    <t>mary.smith@hotmail.com</t>
  </si>
  <si>
    <t>PROD5739</t>
  </si>
  <si>
    <t>ORD001273</t>
  </si>
  <si>
    <t>PROD8892</t>
  </si>
  <si>
    <t>ORD001274</t>
  </si>
  <si>
    <t>PROD7822</t>
  </si>
  <si>
    <t>ORD001275</t>
  </si>
  <si>
    <t>PROD1374</t>
  </si>
  <si>
    <t>ORD001276</t>
  </si>
  <si>
    <t>PROD6768</t>
  </si>
  <si>
    <t>ORD001277</t>
  </si>
  <si>
    <t>PROD8655</t>
  </si>
  <si>
    <t>ORD001278</t>
  </si>
  <si>
    <t>PROD7528</t>
  </si>
  <si>
    <t>ORD001279</t>
  </si>
  <si>
    <t>PROD3017</t>
  </si>
  <si>
    <t>ORD001280</t>
  </si>
  <si>
    <t>PROD6193</t>
  </si>
  <si>
    <t>ORD001281</t>
  </si>
  <si>
    <t>PROD3222</t>
  </si>
  <si>
    <t>ORD001282</t>
  </si>
  <si>
    <t>julie.todd@gmail.com</t>
  </si>
  <si>
    <t>PROD1609</t>
  </si>
  <si>
    <t>ORD001283</t>
  </si>
  <si>
    <t>PROD3097</t>
  </si>
  <si>
    <t>ORD001284</t>
  </si>
  <si>
    <t>linda.wu@yahoo.com</t>
  </si>
  <si>
    <t>PROD6425</t>
  </si>
  <si>
    <t>ORD001285</t>
  </si>
  <si>
    <t>PROD1548</t>
  </si>
  <si>
    <t>ORD001286</t>
  </si>
  <si>
    <t>sarah.thompson@gmail.com</t>
  </si>
  <si>
    <t>PROD3275</t>
  </si>
  <si>
    <t>ORD001287</t>
  </si>
  <si>
    <t>theresa.powers@hotmail.com</t>
  </si>
  <si>
    <t>ORD001288</t>
  </si>
  <si>
    <t>mitchell.lopez@hotmail.com</t>
  </si>
  <si>
    <t>PROD8774</t>
  </si>
  <si>
    <t>ORD001289</t>
  </si>
  <si>
    <t>PROD5431</t>
  </si>
  <si>
    <t>ORD001290</t>
  </si>
  <si>
    <t>brandon.smith@outlook.com</t>
  </si>
  <si>
    <t>ORD001291</t>
  </si>
  <si>
    <t>PROD3250</t>
  </si>
  <si>
    <t>ORD001292</t>
  </si>
  <si>
    <t>ORD001293</t>
  </si>
  <si>
    <t>amy.perkins@hotmail.com</t>
  </si>
  <si>
    <t>ORD001294</t>
  </si>
  <si>
    <t>PROD1785</t>
  </si>
  <si>
    <t>ORD001295</t>
  </si>
  <si>
    <t>sara.gates@hotmail.com</t>
  </si>
  <si>
    <t>PROD3505</t>
  </si>
  <si>
    <t>ORD001296</t>
  </si>
  <si>
    <t>PROD7369</t>
  </si>
  <si>
    <t>ORD001297</t>
  </si>
  <si>
    <t>chelsea.grant@outlook.com</t>
  </si>
  <si>
    <t>PROD4020</t>
  </si>
  <si>
    <t>ORD001298</t>
  </si>
  <si>
    <t>ORD001299</t>
  </si>
  <si>
    <t>andrea.ward@yahoo.com</t>
  </si>
  <si>
    <t>PROD1481</t>
  </si>
  <si>
    <t>ORD001300</t>
  </si>
  <si>
    <t>PROD8142</t>
  </si>
  <si>
    <t>ORD001301</t>
  </si>
  <si>
    <t>PROD1731</t>
  </si>
  <si>
    <t>ORD001302</t>
  </si>
  <si>
    <t>PROD9804</t>
  </si>
  <si>
    <t>ORD001303</t>
  </si>
  <si>
    <t>sara.rice@gmail.com</t>
  </si>
  <si>
    <t>PROD8854</t>
  </si>
  <si>
    <t>ORD001304</t>
  </si>
  <si>
    <t>dawn.hart@gmail.com</t>
  </si>
  <si>
    <t>PROD9862</t>
  </si>
  <si>
    <t>ORD001305</t>
  </si>
  <si>
    <t>sarah.johnson@hotmail.com</t>
  </si>
  <si>
    <t>PROD6204</t>
  </si>
  <si>
    <t>ORD001306</t>
  </si>
  <si>
    <t>PROD2489</t>
  </si>
  <si>
    <t>ORD001307</t>
  </si>
  <si>
    <t>george.reynolds@yahoo.com</t>
  </si>
  <si>
    <t>PROD2037</t>
  </si>
  <si>
    <t>ORD001308</t>
  </si>
  <si>
    <t>PROD3865</t>
  </si>
  <si>
    <t>ORD001309</t>
  </si>
  <si>
    <t>ORD001310</t>
  </si>
  <si>
    <t>lori.herring@outlook.com</t>
  </si>
  <si>
    <t>PROD5829</t>
  </si>
  <si>
    <t>ORD001311</t>
  </si>
  <si>
    <t>jake.hodge@gmail.com</t>
  </si>
  <si>
    <t>ORD001312</t>
  </si>
  <si>
    <t>ORD001313</t>
  </si>
  <si>
    <t>peter.willis@outlook.com</t>
  </si>
  <si>
    <t>PROD1351</t>
  </si>
  <si>
    <t>ORD001314</t>
  </si>
  <si>
    <t>PROD5100</t>
  </si>
  <si>
    <t>ORD001315</t>
  </si>
  <si>
    <t>PROD2142</t>
  </si>
  <si>
    <t>ORD001316</t>
  </si>
  <si>
    <t>PROD6294</t>
  </si>
  <si>
    <t>ORD001317</t>
  </si>
  <si>
    <t>david.lawson@yahoo.com</t>
  </si>
  <si>
    <t>PROD7290</t>
  </si>
  <si>
    <t>ORD001318</t>
  </si>
  <si>
    <t>cheryl.hayes@gmail.com</t>
  </si>
  <si>
    <t>PROD2315</t>
  </si>
  <si>
    <t>ORD001319</t>
  </si>
  <si>
    <t>PROD7055</t>
  </si>
  <si>
    <t>ORD001320</t>
  </si>
  <si>
    <t>PROD5097</t>
  </si>
  <si>
    <t>ORD001321</t>
  </si>
  <si>
    <t>PROD3778</t>
  </si>
  <si>
    <t>ORD001322</t>
  </si>
  <si>
    <t>PROD5568</t>
  </si>
  <si>
    <t>ORD001323</t>
  </si>
  <si>
    <t>PROD7184</t>
  </si>
  <si>
    <t>ORD001324</t>
  </si>
  <si>
    <t>PROD2755</t>
  </si>
  <si>
    <t>ORD001325</t>
  </si>
  <si>
    <t>angela.robertson@yahoo.com</t>
  </si>
  <si>
    <t>PROD5743</t>
  </si>
  <si>
    <t>ORD001326</t>
  </si>
  <si>
    <t>PROD9146</t>
  </si>
  <si>
    <t>ORD001327</t>
  </si>
  <si>
    <t>john.bailey@gmail.com</t>
  </si>
  <si>
    <t>PROD2218</t>
  </si>
  <si>
    <t>ORD001328</t>
  </si>
  <si>
    <t>PROD8293</t>
  </si>
  <si>
    <t>ORD001329</t>
  </si>
  <si>
    <t>PROD8731</t>
  </si>
  <si>
    <t>ORD001330</t>
  </si>
  <si>
    <t>PROD5716</t>
  </si>
  <si>
    <t>ORD001331</t>
  </si>
  <si>
    <t>jacob.hill@gmail.com</t>
  </si>
  <si>
    <t>PROD5131</t>
  </si>
  <si>
    <t>ORD001332</t>
  </si>
  <si>
    <t>PROD4487</t>
  </si>
  <si>
    <t>ORD001333</t>
  </si>
  <si>
    <t>PROD8401</t>
  </si>
  <si>
    <t>ORD001334</t>
  </si>
  <si>
    <t>PROD9105</t>
  </si>
  <si>
    <t>ORD001335</t>
  </si>
  <si>
    <t>jacob.barr@hotmail.com</t>
  </si>
  <si>
    <t>ORD001336</t>
  </si>
  <si>
    <t>terri.wilson@hotmail.com</t>
  </si>
  <si>
    <t>PROD9735</t>
  </si>
  <si>
    <t>ORD001337</t>
  </si>
  <si>
    <t>PROD8510</t>
  </si>
  <si>
    <t>ORD001338</t>
  </si>
  <si>
    <t>ORD001339</t>
  </si>
  <si>
    <t>PROD9331</t>
  </si>
  <si>
    <t>ORD001340</t>
  </si>
  <si>
    <t>omar.hammond@yahoo.com</t>
  </si>
  <si>
    <t>PROD7491</t>
  </si>
  <si>
    <t>ORD001341</t>
  </si>
  <si>
    <t>PROD2984</t>
  </si>
  <si>
    <t>ORD001342</t>
  </si>
  <si>
    <t>PROD4720</t>
  </si>
  <si>
    <t>ORD001343</t>
  </si>
  <si>
    <t>PROD4026</t>
  </si>
  <si>
    <t>ORD001344</t>
  </si>
  <si>
    <t>frank.johnson@hotmail.com</t>
  </si>
  <si>
    <t>PROD7345</t>
  </si>
  <si>
    <t>ORD001345</t>
  </si>
  <si>
    <t>PROD8863</t>
  </si>
  <si>
    <t>ORD001346</t>
  </si>
  <si>
    <t>PROD5518</t>
  </si>
  <si>
    <t>ORD001347</t>
  </si>
  <si>
    <t>emily.hayden@gmail.com</t>
  </si>
  <si>
    <t>PROD5343</t>
  </si>
  <si>
    <t>ORD001348</t>
  </si>
  <si>
    <t>sarah.brown@yahoo.com</t>
  </si>
  <si>
    <t>PROD1828</t>
  </si>
  <si>
    <t>ORD001349</t>
  </si>
  <si>
    <t>PROD3868</t>
  </si>
  <si>
    <t>ORD001350</t>
  </si>
  <si>
    <t>PROD7784</t>
  </si>
  <si>
    <t>ORD001351</t>
  </si>
  <si>
    <t>PROD1890</t>
  </si>
  <si>
    <t>ORD001352</t>
  </si>
  <si>
    <t>PROD4408</t>
  </si>
  <si>
    <t>ORD001353</t>
  </si>
  <si>
    <t>geoffrey.hester@outlook.com</t>
  </si>
  <si>
    <t>PROD2447</t>
  </si>
  <si>
    <t>ORD001354</t>
  </si>
  <si>
    <t>ORD001355</t>
  </si>
  <si>
    <t>nicole.knight@hotmail.com</t>
  </si>
  <si>
    <t>PROD3838</t>
  </si>
  <si>
    <t>ORD001356</t>
  </si>
  <si>
    <t>PROD6000</t>
  </si>
  <si>
    <t>ORD001357</t>
  </si>
  <si>
    <t>PROD6327</t>
  </si>
  <si>
    <t>ORD001358</t>
  </si>
  <si>
    <t>ORD001359</t>
  </si>
  <si>
    <t>melissa.stewart@outlook.com</t>
  </si>
  <si>
    <t>ORD001360</t>
  </si>
  <si>
    <t>ORD001361</t>
  </si>
  <si>
    <t>robert.hardy@yahoo.com</t>
  </si>
  <si>
    <t>PROD7872</t>
  </si>
  <si>
    <t>ORD001362</t>
  </si>
  <si>
    <t>PROD7470</t>
  </si>
  <si>
    <t>ORD001363</t>
  </si>
  <si>
    <t>PROD6745</t>
  </si>
  <si>
    <t>ORD001364</t>
  </si>
  <si>
    <t>PROD5830</t>
  </si>
  <si>
    <t>ORD001365</t>
  </si>
  <si>
    <t>ryan.mays@gmail.com</t>
  </si>
  <si>
    <t>PROD8353</t>
  </si>
  <si>
    <t>ORD001366</t>
  </si>
  <si>
    <t>PROD4228</t>
  </si>
  <si>
    <t>ORD001367</t>
  </si>
  <si>
    <t>PROD5191</t>
  </si>
  <si>
    <t>ORD001368</t>
  </si>
  <si>
    <t>PROD1304</t>
  </si>
  <si>
    <t>ORD001369</t>
  </si>
  <si>
    <t>PROD8306</t>
  </si>
  <si>
    <t>ORD001370</t>
  </si>
  <si>
    <t>russell.johnson@gmail.com</t>
  </si>
  <si>
    <t>PROD9996</t>
  </si>
  <si>
    <t>ORD001371</t>
  </si>
  <si>
    <t>PROD5378</t>
  </si>
  <si>
    <t>ORD001372</t>
  </si>
  <si>
    <t>PROD1375</t>
  </si>
  <si>
    <t>ORD001373</t>
  </si>
  <si>
    <t>PROD3782</t>
  </si>
  <si>
    <t>ORD001374</t>
  </si>
  <si>
    <t>laura.rogers@yahoo.com</t>
  </si>
  <si>
    <t>PROD8904</t>
  </si>
  <si>
    <t>ORD001375</t>
  </si>
  <si>
    <t>PROD5929</t>
  </si>
  <si>
    <t>ORD001376</t>
  </si>
  <si>
    <t>sheila.allen@yahoo.com</t>
  </si>
  <si>
    <t>PROD3775</t>
  </si>
  <si>
    <t>ORD001377</t>
  </si>
  <si>
    <t>PROD1511</t>
  </si>
  <si>
    <t>ORD001378</t>
  </si>
  <si>
    <t>sean.ward@gmail.com</t>
  </si>
  <si>
    <t>PROD4334</t>
  </si>
  <si>
    <t>ORD001379</t>
  </si>
  <si>
    <t>PROD5864</t>
  </si>
  <si>
    <t>ORD001380</t>
  </si>
  <si>
    <t>ORD001381</t>
  </si>
  <si>
    <t>julie.williams@hotmail.com</t>
  </si>
  <si>
    <t>PROD9157</t>
  </si>
  <si>
    <t>ORD001382</t>
  </si>
  <si>
    <t>ORD001383</t>
  </si>
  <si>
    <t>PROD6516</t>
  </si>
  <si>
    <t>ORD001384</t>
  </si>
  <si>
    <t>PROD4163</t>
  </si>
  <si>
    <t>ORD001385</t>
  </si>
  <si>
    <t>PROD6511</t>
  </si>
  <si>
    <t>ORD001386</t>
  </si>
  <si>
    <t>PROD2294</t>
  </si>
  <si>
    <t>ORD001387</t>
  </si>
  <si>
    <t>PROD1403</t>
  </si>
  <si>
    <t>ORD001388</t>
  </si>
  <si>
    <t>ORD001389</t>
  </si>
  <si>
    <t>PROD8559</t>
  </si>
  <si>
    <t>ORD001390</t>
  </si>
  <si>
    <t>donald.maxwell@outlook.com</t>
  </si>
  <si>
    <t>PROD5565</t>
  </si>
  <si>
    <t>ORD001391</t>
  </si>
  <si>
    <t>PROD4469</t>
  </si>
  <si>
    <t>ORD001392</t>
  </si>
  <si>
    <t>PROD1514</t>
  </si>
  <si>
    <t>ORD001393</t>
  </si>
  <si>
    <t>PROD3493</t>
  </si>
  <si>
    <t>ORD001394</t>
  </si>
  <si>
    <t>PROD7199</t>
  </si>
  <si>
    <t>ORD001395</t>
  </si>
  <si>
    <t>heather.warner@yahoo.com</t>
  </si>
  <si>
    <t>PROD9829</t>
  </si>
  <si>
    <t>ORD001396</t>
  </si>
  <si>
    <t>ORD001397</t>
  </si>
  <si>
    <t>ORD001398</t>
  </si>
  <si>
    <t>PROD2609</t>
  </si>
  <si>
    <t>ORD001399</t>
  </si>
  <si>
    <t>PROD5304</t>
  </si>
  <si>
    <t>ORD001400</t>
  </si>
  <si>
    <t>PROD7902</t>
  </si>
  <si>
    <t>ORD001401</t>
  </si>
  <si>
    <t>ORD001402</t>
  </si>
  <si>
    <t>daniel.jackson@yahoo.com</t>
  </si>
  <si>
    <t>PROD4233</t>
  </si>
  <si>
    <t>ORD001403</t>
  </si>
  <si>
    <t>PROD7970</t>
  </si>
  <si>
    <t>ORD001404</t>
  </si>
  <si>
    <t>amanda.brown@outlook.com</t>
  </si>
  <si>
    <t>PROD2146</t>
  </si>
  <si>
    <t>ORD001405</t>
  </si>
  <si>
    <t>ORD001406</t>
  </si>
  <si>
    <t>ORD001407</t>
  </si>
  <si>
    <t>ORD001408</t>
  </si>
  <si>
    <t>PROD2558</t>
  </si>
  <si>
    <t>ORD001409</t>
  </si>
  <si>
    <t>PROD3174</t>
  </si>
  <si>
    <t>ORD001410</t>
  </si>
  <si>
    <t>PROD1575</t>
  </si>
  <si>
    <t>ORD001411</t>
  </si>
  <si>
    <t>christina.payne@hotmail.com</t>
  </si>
  <si>
    <t>PROD2990</t>
  </si>
  <si>
    <t>ORD001412</t>
  </si>
  <si>
    <t>PROD8236</t>
  </si>
  <si>
    <t>ORD001413</t>
  </si>
  <si>
    <t>brittany.hunter@gmail.com</t>
  </si>
  <si>
    <t>PROD2320</t>
  </si>
  <si>
    <t>ORD001414</t>
  </si>
  <si>
    <t>PROD4148</t>
  </si>
  <si>
    <t>ORD001415</t>
  </si>
  <si>
    <t>henry.goodman@hotmail.com</t>
  </si>
  <si>
    <t>PROD8695</t>
  </si>
  <si>
    <t>ORD001416</t>
  </si>
  <si>
    <t>timothy.powers@gmail.com</t>
  </si>
  <si>
    <t>PROD4614</t>
  </si>
  <si>
    <t>ORD001417</t>
  </si>
  <si>
    <t>veronica.dennis@gmail.com</t>
  </si>
  <si>
    <t>PROD1067</t>
  </si>
  <si>
    <t>ORD001418</t>
  </si>
  <si>
    <t>PROD4761</t>
  </si>
  <si>
    <t>ORD001419</t>
  </si>
  <si>
    <t>christopher.jackson@yahoo.com</t>
  </si>
  <si>
    <t>PROD2748</t>
  </si>
  <si>
    <t>ORD001420</t>
  </si>
  <si>
    <t>jennifer.jackson@yahoo.com</t>
  </si>
  <si>
    <t>PROD8369</t>
  </si>
  <si>
    <t>ORD001421</t>
  </si>
  <si>
    <t>PROD5255</t>
  </si>
  <si>
    <t>ORD001422</t>
  </si>
  <si>
    <t>PROD1826</t>
  </si>
  <si>
    <t>ORD001423</t>
  </si>
  <si>
    <t>PROD3670</t>
  </si>
  <si>
    <t>ORD001424</t>
  </si>
  <si>
    <t>ORD001425</t>
  </si>
  <si>
    <t>PROD9058</t>
  </si>
  <si>
    <t>ORD001426</t>
  </si>
  <si>
    <t>tina.ortiz@hotmail.com</t>
  </si>
  <si>
    <t>PROD4384</t>
  </si>
  <si>
    <t>ORD001427</t>
  </si>
  <si>
    <t>PROD5002</t>
  </si>
  <si>
    <t>ORD001428</t>
  </si>
  <si>
    <t>austin.brown@gmail.com</t>
  </si>
  <si>
    <t>PROD8246</t>
  </si>
  <si>
    <t>ORD001429</t>
  </si>
  <si>
    <t>sean.murphy@gmail.com</t>
  </si>
  <si>
    <t>ORD001430</t>
  </si>
  <si>
    <t>PROD6395</t>
  </si>
  <si>
    <t>ORD001431</t>
  </si>
  <si>
    <t>PROD6642</t>
  </si>
  <si>
    <t>ORD001432</t>
  </si>
  <si>
    <t>ORD001433</t>
  </si>
  <si>
    <t>PROD1638</t>
  </si>
  <si>
    <t>ORD001434</t>
  </si>
  <si>
    <t>PROD9749</t>
  </si>
  <si>
    <t>ORD001435</t>
  </si>
  <si>
    <t>PROD7088</t>
  </si>
  <si>
    <t>ORD001436</t>
  </si>
  <si>
    <t>jason.murray@yahoo.com</t>
  </si>
  <si>
    <t>PROD1124</t>
  </si>
  <si>
    <t>ORD001437</t>
  </si>
  <si>
    <t>deborah.perez@gmail.com</t>
  </si>
  <si>
    <t>PROD3364</t>
  </si>
  <si>
    <t>ORD001438</t>
  </si>
  <si>
    <t>PROD4562</t>
  </si>
  <si>
    <t>ORD001439</t>
  </si>
  <si>
    <t>ORD001440</t>
  </si>
  <si>
    <t>PROD2286</t>
  </si>
  <si>
    <t>ORD001441</t>
  </si>
  <si>
    <t>PROD9361</t>
  </si>
  <si>
    <t>ORD001442</t>
  </si>
  <si>
    <t>PROD8974</t>
  </si>
  <si>
    <t>ORD001443</t>
  </si>
  <si>
    <t>PROD1918</t>
  </si>
  <si>
    <t>ORD001444</t>
  </si>
  <si>
    <t>deborah.ruiz@hotmail.com</t>
  </si>
  <si>
    <t>PROD2077</t>
  </si>
  <si>
    <t>ORD001445</t>
  </si>
  <si>
    <t>regina.peters@yahoo.com</t>
  </si>
  <si>
    <t>ORD001446</t>
  </si>
  <si>
    <t>PROD1891</t>
  </si>
  <si>
    <t>ORD001447</t>
  </si>
  <si>
    <t>william.whitney@gmail.com</t>
  </si>
  <si>
    <t>PROD7327</t>
  </si>
  <si>
    <t>ORD001448</t>
  </si>
  <si>
    <t>PROD4503</t>
  </si>
  <si>
    <t>ORD001449</t>
  </si>
  <si>
    <t>PROD6393</t>
  </si>
  <si>
    <t>ORD001450</t>
  </si>
  <si>
    <t>christopher.rodriguez@gmail.com</t>
  </si>
  <si>
    <t>PROD4171</t>
  </si>
  <si>
    <t>ORD001451</t>
  </si>
  <si>
    <t>PROD3176</t>
  </si>
  <si>
    <t>ORD001452</t>
  </si>
  <si>
    <t>PROD7734</t>
  </si>
  <si>
    <t>ORD001453</t>
  </si>
  <si>
    <t>PROD7910</t>
  </si>
  <si>
    <t>ORD001454</t>
  </si>
  <si>
    <t>PROD2282</t>
  </si>
  <si>
    <t>ORD001455</t>
  </si>
  <si>
    <t>donna.fernandez@hotmail.com</t>
  </si>
  <si>
    <t>ORD001456</t>
  </si>
  <si>
    <t>cameron.mclaughlin@hotmail.com</t>
  </si>
  <si>
    <t>PROD2195</t>
  </si>
  <si>
    <t>ORD001457</t>
  </si>
  <si>
    <t>PROD4049</t>
  </si>
  <si>
    <t>ORD001458</t>
  </si>
  <si>
    <t>nicholas.walker@hotmail.com</t>
  </si>
  <si>
    <t>PROD1088</t>
  </si>
  <si>
    <t>ORD001459</t>
  </si>
  <si>
    <t>PROD5015</t>
  </si>
  <si>
    <t>ORD001460</t>
  </si>
  <si>
    <t>PROD2278</t>
  </si>
  <si>
    <t>ORD001461</t>
  </si>
  <si>
    <t>PROD2268</t>
  </si>
  <si>
    <t>ORD001462</t>
  </si>
  <si>
    <t>ORD001463</t>
  </si>
  <si>
    <t>PROD6269</t>
  </si>
  <si>
    <t>ORD001464</t>
  </si>
  <si>
    <t>PROD2987</t>
  </si>
  <si>
    <t>ORD001465</t>
  </si>
  <si>
    <t>PROD3449</t>
  </si>
  <si>
    <t>ORD001466</t>
  </si>
  <si>
    <t>PROD6990</t>
  </si>
  <si>
    <t>ORD001467</t>
  </si>
  <si>
    <t>PROD9149</t>
  </si>
  <si>
    <t>ORD001468</t>
  </si>
  <si>
    <t>shawna.rogers@gmail.com</t>
  </si>
  <si>
    <t>ORD001469</t>
  </si>
  <si>
    <t>PROD7431</t>
  </si>
  <si>
    <t>ORD001470</t>
  </si>
  <si>
    <t>ORD001471</t>
  </si>
  <si>
    <t>PROD9857</t>
  </si>
  <si>
    <t>ORD001472</t>
  </si>
  <si>
    <t>PROD6675</t>
  </si>
  <si>
    <t>ORD001473</t>
  </si>
  <si>
    <t>PROD6184</t>
  </si>
  <si>
    <t>ORD001474</t>
  </si>
  <si>
    <t>PROD2429</t>
  </si>
  <si>
    <t>ORD001475</t>
  </si>
  <si>
    <t>ORD001476</t>
  </si>
  <si>
    <t>PROD3025</t>
  </si>
  <si>
    <t>ORD001477</t>
  </si>
  <si>
    <t>PROD4190</t>
  </si>
  <si>
    <t>ORD001478</t>
  </si>
  <si>
    <t>ORD001479</t>
  </si>
  <si>
    <t>PROD2634</t>
  </si>
  <si>
    <t>ORD001480</t>
  </si>
  <si>
    <t>ORD001481</t>
  </si>
  <si>
    <t>PROD3732</t>
  </si>
  <si>
    <t>ORD001482</t>
  </si>
  <si>
    <t>chelsea.freeman@outlook.com</t>
  </si>
  <si>
    <t>PROD8047</t>
  </si>
  <si>
    <t>ORD001483</t>
  </si>
  <si>
    <t>PROD2296</t>
  </si>
  <si>
    <t>ORD001484</t>
  </si>
  <si>
    <t>ORD001485</t>
  </si>
  <si>
    <t>ORD001486</t>
  </si>
  <si>
    <t>nathan.robinson@gmail.com</t>
  </si>
  <si>
    <t>PROD8357</t>
  </si>
  <si>
    <t>ORD001487</t>
  </si>
  <si>
    <t>PROD2426</t>
  </si>
  <si>
    <t>ORD001488</t>
  </si>
  <si>
    <t>ORD001489</t>
  </si>
  <si>
    <t>PROD9821</t>
  </si>
  <si>
    <t>ORD001490</t>
  </si>
  <si>
    <t>PROD2443</t>
  </si>
  <si>
    <t>ORD001491</t>
  </si>
  <si>
    <t>PROD8185</t>
  </si>
  <si>
    <t>ORD001492</t>
  </si>
  <si>
    <t>PROD2879</t>
  </si>
  <si>
    <t>ORD001493</t>
  </si>
  <si>
    <t>PROD2074</t>
  </si>
  <si>
    <t>ORD001494</t>
  </si>
  <si>
    <t>PROD3278</t>
  </si>
  <si>
    <t>ORD001495</t>
  </si>
  <si>
    <t>PROD4264</t>
  </si>
  <si>
    <t>ORD001496</t>
  </si>
  <si>
    <t>PROD3462</t>
  </si>
  <si>
    <t>ORD001497</t>
  </si>
  <si>
    <t>michael.landry@hotmail.com</t>
  </si>
  <si>
    <t>PROD9441</t>
  </si>
  <si>
    <t>ORD001498</t>
  </si>
  <si>
    <t>PROD4009</t>
  </si>
  <si>
    <t>ORD001499</t>
  </si>
  <si>
    <t>PROD1474</t>
  </si>
  <si>
    <t>ORD001500</t>
  </si>
  <si>
    <t>PROD9138</t>
  </si>
  <si>
    <t>ORD001501</t>
  </si>
  <si>
    <t>PROD6185</t>
  </si>
  <si>
    <t>ORD001502</t>
  </si>
  <si>
    <t>PROD5369</t>
  </si>
  <si>
    <t>ORD001503</t>
  </si>
  <si>
    <t>PROD6755</t>
  </si>
  <si>
    <t>ORD001504</t>
  </si>
  <si>
    <t>PROD3886</t>
  </si>
  <si>
    <t>ORD001505</t>
  </si>
  <si>
    <t>ORD001506</t>
  </si>
  <si>
    <t>ORD001507</t>
  </si>
  <si>
    <t>PROD8386</t>
  </si>
  <si>
    <t>ORD001508</t>
  </si>
  <si>
    <t>ORD001509</t>
  </si>
  <si>
    <t>ORD001510</t>
  </si>
  <si>
    <t>maxwell.walters@outlook.com</t>
  </si>
  <si>
    <t>ORD001511</t>
  </si>
  <si>
    <t>PROD8872</t>
  </si>
  <si>
    <t>ORD001512</t>
  </si>
  <si>
    <t>PROD1134</t>
  </si>
  <si>
    <t>ORD001513</t>
  </si>
  <si>
    <t>PROD4087</t>
  </si>
  <si>
    <t>ORD001514</t>
  </si>
  <si>
    <t>PROD7873</t>
  </si>
  <si>
    <t>ORD001515</t>
  </si>
  <si>
    <t>ORD001516</t>
  </si>
  <si>
    <t>david.mcintosh@hotmail.com</t>
  </si>
  <si>
    <t>PROD4397</t>
  </si>
  <si>
    <t>ORD001517</t>
  </si>
  <si>
    <t>ORD001518</t>
  </si>
  <si>
    <t>curtis.collins@gmail.com</t>
  </si>
  <si>
    <t>PROD9658</t>
  </si>
  <si>
    <t>ORD001519</t>
  </si>
  <si>
    <t>christopher.moore@hotmail.com</t>
  </si>
  <si>
    <t>PROD4213</t>
  </si>
  <si>
    <t>ORD001520</t>
  </si>
  <si>
    <t>PROD5103</t>
  </si>
  <si>
    <t>ORD001521</t>
  </si>
  <si>
    <t>PROD9320</t>
  </si>
  <si>
    <t>ORD001522</t>
  </si>
  <si>
    <t>PROD4307</t>
  </si>
  <si>
    <t>ORD001523</t>
  </si>
  <si>
    <t>PROD3341</t>
  </si>
  <si>
    <t>ORD001524</t>
  </si>
  <si>
    <t>PROD9116</t>
  </si>
  <si>
    <t>ORD001525</t>
  </si>
  <si>
    <t>PROD5064</t>
  </si>
  <si>
    <t>ORD001526</t>
  </si>
  <si>
    <t>kelly.campbell@hotmail.com</t>
  </si>
  <si>
    <t>PROD5934</t>
  </si>
  <si>
    <t>ORD001527</t>
  </si>
  <si>
    <t>PROD7709</t>
  </si>
  <si>
    <t>ORD001528</t>
  </si>
  <si>
    <t>PROD2105</t>
  </si>
  <si>
    <t>ORD001529</t>
  </si>
  <si>
    <t>PROD5365</t>
  </si>
  <si>
    <t>ORD001530</t>
  </si>
  <si>
    <t>PROD4709</t>
  </si>
  <si>
    <t>ORD001531</t>
  </si>
  <si>
    <t>PROD1776</t>
  </si>
  <si>
    <t>ORD001532</t>
  </si>
  <si>
    <t>kristy.johnson@yahoo.com</t>
  </si>
  <si>
    <t>PROD5832</t>
  </si>
  <si>
    <t>ORD001533</t>
  </si>
  <si>
    <t>PROD5808</t>
  </si>
  <si>
    <t>ORD001534</t>
  </si>
  <si>
    <t>PROD2034</t>
  </si>
  <si>
    <t>ORD001535</t>
  </si>
  <si>
    <t>PROD4928</t>
  </si>
  <si>
    <t>ORD001536</t>
  </si>
  <si>
    <t>PROD1092</t>
  </si>
  <si>
    <t>ORD001537</t>
  </si>
  <si>
    <t>ORD001538</t>
  </si>
  <si>
    <t>PROD5246</t>
  </si>
  <si>
    <t>ORD001539</t>
  </si>
  <si>
    <t>PROD1660</t>
  </si>
  <si>
    <t>ORD001540</t>
  </si>
  <si>
    <t>PROD4895</t>
  </si>
  <si>
    <t>ORD001541</t>
  </si>
  <si>
    <t>PROD6721</t>
  </si>
  <si>
    <t>ORD001542</t>
  </si>
  <si>
    <t>PROD4531</t>
  </si>
  <si>
    <t>ORD001543</t>
  </si>
  <si>
    <t>ORD001544</t>
  </si>
  <si>
    <t>PROD3601</t>
  </si>
  <si>
    <t>ORD001545</t>
  </si>
  <si>
    <t>cody.buchanan@outlook.com</t>
  </si>
  <si>
    <t>PROD5562</t>
  </si>
  <si>
    <t>ORD001546</t>
  </si>
  <si>
    <t>PROD1053</t>
  </si>
  <si>
    <t>ORD001547</t>
  </si>
  <si>
    <t>PROD4993</t>
  </si>
  <si>
    <t>ORD001548</t>
  </si>
  <si>
    <t>PROD1423</t>
  </si>
  <si>
    <t>ORD001549</t>
  </si>
  <si>
    <t>PROD4698</t>
  </si>
  <si>
    <t>ORD001550</t>
  </si>
  <si>
    <t>PROD3101</t>
  </si>
  <si>
    <t>ORD001551</t>
  </si>
  <si>
    <t>ORD001552</t>
  </si>
  <si>
    <t>ruben.simmons@yahoo.com</t>
  </si>
  <si>
    <t>PROD9914</t>
  </si>
  <si>
    <t>ORD001553</t>
  </si>
  <si>
    <t>andrea.oneal@hotmail.com</t>
  </si>
  <si>
    <t>PROD4229</t>
  </si>
  <si>
    <t>ORD001554</t>
  </si>
  <si>
    <t>joshua.taylor@gmail.com</t>
  </si>
  <si>
    <t>PROD6100</t>
  </si>
  <si>
    <t>ORD001555</t>
  </si>
  <si>
    <t>PROD4692</t>
  </si>
  <si>
    <t>ORD001556</t>
  </si>
  <si>
    <t>ORD001557</t>
  </si>
  <si>
    <t>ORD001558</t>
  </si>
  <si>
    <t>PROD1192</t>
  </si>
  <si>
    <t>ORD001559</t>
  </si>
  <si>
    <t>riley.powell@gmail.com</t>
  </si>
  <si>
    <t>PROD4600</t>
  </si>
  <si>
    <t>ORD001560</t>
  </si>
  <si>
    <t>jennifer.fisher@outlook.com</t>
  </si>
  <si>
    <t>PROD9904</t>
  </si>
  <si>
    <t>ORD001561</t>
  </si>
  <si>
    <t>PROD9627</t>
  </si>
  <si>
    <t>ORD001562</t>
  </si>
  <si>
    <t>michael.harris@yahoo.com</t>
  </si>
  <si>
    <t>PROD7289</t>
  </si>
  <si>
    <t>ORD001563</t>
  </si>
  <si>
    <t>PROD2909</t>
  </si>
  <si>
    <t>ORD001564</t>
  </si>
  <si>
    <t>steven.james@gmail.com</t>
  </si>
  <si>
    <t>PROD1675</t>
  </si>
  <si>
    <t>ORD001565</t>
  </si>
  <si>
    <t>PROD3406</t>
  </si>
  <si>
    <t>ORD001566</t>
  </si>
  <si>
    <t>brian.edwards@hotmail.com</t>
  </si>
  <si>
    <t>PROD6744</t>
  </si>
  <si>
    <t>ORD001567</t>
  </si>
  <si>
    <t>PROD8152</t>
  </si>
  <si>
    <t>ORD001568</t>
  </si>
  <si>
    <t>tammy.torres@yahoo.com</t>
  </si>
  <si>
    <t>PROD1942</t>
  </si>
  <si>
    <t>ORD001569</t>
  </si>
  <si>
    <t>PROD2140</t>
  </si>
  <si>
    <t>ORD001570</t>
  </si>
  <si>
    <t>PROD7708</t>
  </si>
  <si>
    <t>ORD001571</t>
  </si>
  <si>
    <t>PROD1147</t>
  </si>
  <si>
    <t>ORD001572</t>
  </si>
  <si>
    <t>PROD6670</t>
  </si>
  <si>
    <t>ORD001573</t>
  </si>
  <si>
    <t>PROD1258</t>
  </si>
  <si>
    <t>ORD001574</t>
  </si>
  <si>
    <t>PROD7203</t>
  </si>
  <si>
    <t>ORD001575</t>
  </si>
  <si>
    <t>PROD8102</t>
  </si>
  <si>
    <t>ORD001576</t>
  </si>
  <si>
    <t>PROD4804</t>
  </si>
  <si>
    <t>ORD001577</t>
  </si>
  <si>
    <t>PROD1212</t>
  </si>
  <si>
    <t>ORD001578</t>
  </si>
  <si>
    <t>PROD9128</t>
  </si>
  <si>
    <t>ORD001579</t>
  </si>
  <si>
    <t>PROD7807</t>
  </si>
  <si>
    <t>ORD001580</t>
  </si>
  <si>
    <t>PROD3897</t>
  </si>
  <si>
    <t>ORD001581</t>
  </si>
  <si>
    <t>PROD1311</t>
  </si>
  <si>
    <t>ORD001582</t>
  </si>
  <si>
    <t>PROD7560</t>
  </si>
  <si>
    <t>ORD001583</t>
  </si>
  <si>
    <t>ORD001584</t>
  </si>
  <si>
    <t>ORD001585</t>
  </si>
  <si>
    <t>PROD9184</t>
  </si>
  <si>
    <t>ORD001586</t>
  </si>
  <si>
    <t>PROD9308</t>
  </si>
  <si>
    <t>ORD001587</t>
  </si>
  <si>
    <t>PROD5780</t>
  </si>
  <si>
    <t>ORD001588</t>
  </si>
  <si>
    <t>PROD2135</t>
  </si>
  <si>
    <t>ORD001589</t>
  </si>
  <si>
    <t>michael.jones@yahoo.com</t>
  </si>
  <si>
    <t>ORD001590</t>
  </si>
  <si>
    <t>PROD3382</t>
  </si>
  <si>
    <t>ORD001591</t>
  </si>
  <si>
    <t>PROD3088</t>
  </si>
  <si>
    <t>ORD001592</t>
  </si>
  <si>
    <t>ORD001593</t>
  </si>
  <si>
    <t>PROD3792</t>
  </si>
  <si>
    <t>ORD001594</t>
  </si>
  <si>
    <t>PROD6040</t>
  </si>
  <si>
    <t>ORD001595</t>
  </si>
  <si>
    <t>PROD8484</t>
  </si>
  <si>
    <t>ORD001596</t>
  </si>
  <si>
    <t>john.lewis@gmail.com</t>
  </si>
  <si>
    <t>PROD4867</t>
  </si>
  <si>
    <t>ORD001597</t>
  </si>
  <si>
    <t>PROD7775</t>
  </si>
  <si>
    <t>ORD001598</t>
  </si>
  <si>
    <t>ORD001599</t>
  </si>
  <si>
    <t>PROD2004</t>
  </si>
  <si>
    <t>ORD001600</t>
  </si>
  <si>
    <t>PROD8118</t>
  </si>
  <si>
    <t>ORD001601</t>
  </si>
  <si>
    <t>PROD9169</t>
  </si>
  <si>
    <t>ORD001602</t>
  </si>
  <si>
    <t>PROD1079</t>
  </si>
  <si>
    <t>ORD001603</t>
  </si>
  <si>
    <t>PROD3655</t>
  </si>
  <si>
    <t>ORD001604</t>
  </si>
  <si>
    <t>PROD6007</t>
  </si>
  <si>
    <t>ORD001605</t>
  </si>
  <si>
    <t>PROD9502</t>
  </si>
  <si>
    <t>ORD001606</t>
  </si>
  <si>
    <t>PROD7044</t>
  </si>
  <si>
    <t>ORD001607</t>
  </si>
  <si>
    <t>PROD8596</t>
  </si>
  <si>
    <t>ORD001608</t>
  </si>
  <si>
    <t>PROD9533</t>
  </si>
  <si>
    <t>ORD001609</t>
  </si>
  <si>
    <t>PROD9217</t>
  </si>
  <si>
    <t>ORD001610</t>
  </si>
  <si>
    <t>PROD6150</t>
  </si>
  <si>
    <t>ORD001611</t>
  </si>
  <si>
    <t>angela.hill@gmail.com</t>
  </si>
  <si>
    <t>PROD8417</t>
  </si>
  <si>
    <t>ORD001612</t>
  </si>
  <si>
    <t>PROD9512</t>
  </si>
  <si>
    <t>ORD001613</t>
  </si>
  <si>
    <t>PROD8994</t>
  </si>
  <si>
    <t>ORD001614</t>
  </si>
  <si>
    <t>PROD1321</t>
  </si>
  <si>
    <t>ORD001615</t>
  </si>
  <si>
    <t>PROD1820</t>
  </si>
  <si>
    <t>ORD001616</t>
  </si>
  <si>
    <t>PROD8492</t>
  </si>
  <si>
    <t>ORD001617</t>
  </si>
  <si>
    <t>ORD001618</t>
  </si>
  <si>
    <t>PROD2894</t>
  </si>
  <si>
    <t>ORD001619</t>
  </si>
  <si>
    <t>PROD8631</t>
  </si>
  <si>
    <t>ORD001620</t>
  </si>
  <si>
    <t>PROD5085</t>
  </si>
  <si>
    <t>ORD001621</t>
  </si>
  <si>
    <t>PROD8691</t>
  </si>
  <si>
    <t>ORD001622</t>
  </si>
  <si>
    <t>tammy.willis@hotmail.com</t>
  </si>
  <si>
    <t>PROD1411</t>
  </si>
  <si>
    <t>ORD001623</t>
  </si>
  <si>
    <t>PROD8198</t>
  </si>
  <si>
    <t>ORD001624</t>
  </si>
  <si>
    <t>PROD7553</t>
  </si>
  <si>
    <t>ORD001625</t>
  </si>
  <si>
    <t>PROD8261</t>
  </si>
  <si>
    <t>ORD001626</t>
  </si>
  <si>
    <t>ORD001627</t>
  </si>
  <si>
    <t>ORD001628</t>
  </si>
  <si>
    <t>kelsey.thompson@hotmail.com</t>
  </si>
  <si>
    <t>PROD1968</t>
  </si>
  <si>
    <t>ORD001629</t>
  </si>
  <si>
    <t>PROD1473</t>
  </si>
  <si>
    <t>ORD001630</t>
  </si>
  <si>
    <t>ORD001631</t>
  </si>
  <si>
    <t>michelle.james@outlook.com</t>
  </si>
  <si>
    <t>PROD1693</t>
  </si>
  <si>
    <t>ORD001632</t>
  </si>
  <si>
    <t>brittany.jones@gmail.com</t>
  </si>
  <si>
    <t>PROD2789</t>
  </si>
  <si>
    <t>ORD001633</t>
  </si>
  <si>
    <t>PROD8913</t>
  </si>
  <si>
    <t>ORD001634</t>
  </si>
  <si>
    <t>PROD8227</t>
  </si>
  <si>
    <t>ORD001635</t>
  </si>
  <si>
    <t>paula.tucker@hotmail.com</t>
  </si>
  <si>
    <t>PROD7425</t>
  </si>
  <si>
    <t>ORD001636</t>
  </si>
  <si>
    <t>PROD5490</t>
  </si>
  <si>
    <t>ORD001637</t>
  </si>
  <si>
    <t>PROD6455</t>
  </si>
  <si>
    <t>ORD001638</t>
  </si>
  <si>
    <t>PROD1017</t>
  </si>
  <si>
    <t>ORD001639</t>
  </si>
  <si>
    <t>nancy.ryan@outlook.com</t>
  </si>
  <si>
    <t>PROD4140</t>
  </si>
  <si>
    <t>ORD001640</t>
  </si>
  <si>
    <t>PROD2522</t>
  </si>
  <si>
    <t>ORD001641</t>
  </si>
  <si>
    <t>PROD6847</t>
  </si>
  <si>
    <t>ORD001642</t>
  </si>
  <si>
    <t>patrick.mullins@hotmail.com</t>
  </si>
  <si>
    <t>PROD4934</t>
  </si>
  <si>
    <t>ORD001643</t>
  </si>
  <si>
    <t>PROD3423</t>
  </si>
  <si>
    <t>ORD001644</t>
  </si>
  <si>
    <t>PROD8566</t>
  </si>
  <si>
    <t>ORD001645</t>
  </si>
  <si>
    <t>PROD2217</t>
  </si>
  <si>
    <t>ORD001646</t>
  </si>
  <si>
    <t>PROD9614</t>
  </si>
  <si>
    <t>ORD001647</t>
  </si>
  <si>
    <t>tina.lucas@outlook.com</t>
  </si>
  <si>
    <t>ORD001648</t>
  </si>
  <si>
    <t>ORD001649</t>
  </si>
  <si>
    <t>PROD5096</t>
  </si>
  <si>
    <t>ORD001650</t>
  </si>
  <si>
    <t>PROD8244</t>
  </si>
  <si>
    <t>ORD001651</t>
  </si>
  <si>
    <t>ORD001652</t>
  </si>
  <si>
    <t>PROD9291</t>
  </si>
  <si>
    <t>ORD001653</t>
  </si>
  <si>
    <t>antonio.lindsey@outlook.com</t>
  </si>
  <si>
    <t>PROD4312</t>
  </si>
  <si>
    <t>ORD001654</t>
  </si>
  <si>
    <t>PROD7615</t>
  </si>
  <si>
    <t>ORD001655</t>
  </si>
  <si>
    <t>PROD8712</t>
  </si>
  <si>
    <t>ORD001656</t>
  </si>
  <si>
    <t>PROD4604</t>
  </si>
  <si>
    <t>ORD001657</t>
  </si>
  <si>
    <t>janet.mcguire@outlook.com</t>
  </si>
  <si>
    <t>PROD1233</t>
  </si>
  <si>
    <t>ORD001658</t>
  </si>
  <si>
    <t>PROD5494</t>
  </si>
  <si>
    <t>ORD001659</t>
  </si>
  <si>
    <t>PROD3824</t>
  </si>
  <si>
    <t>ORD001660</t>
  </si>
  <si>
    <t>robert.johnson@gmail.com</t>
  </si>
  <si>
    <t>ORD001661</t>
  </si>
  <si>
    <t>PROD7672</t>
  </si>
  <si>
    <t>ORD001662</t>
  </si>
  <si>
    <t>PROD2033</t>
  </si>
  <si>
    <t>ORD001663</t>
  </si>
  <si>
    <t>julie.rivera@gmail.com</t>
  </si>
  <si>
    <t>ORD001664</t>
  </si>
  <si>
    <t>PROD3553</t>
  </si>
  <si>
    <t>ORD001665</t>
  </si>
  <si>
    <t>PROD7255</t>
  </si>
  <si>
    <t>ORD001666</t>
  </si>
  <si>
    <t>vanessa.moore@gmail.com</t>
  </si>
  <si>
    <t>PROD9456</t>
  </si>
  <si>
    <t>ORD001667</t>
  </si>
  <si>
    <t>ronald.knox@gmail.com</t>
  </si>
  <si>
    <t>PROD2428</t>
  </si>
  <si>
    <t>ORD001668</t>
  </si>
  <si>
    <t>PROD4043</t>
  </si>
  <si>
    <t>ORD001669</t>
  </si>
  <si>
    <t>PROD2853</t>
  </si>
  <si>
    <t>ORD001670</t>
  </si>
  <si>
    <t>PROD9345</t>
  </si>
  <si>
    <t>ORD001671</t>
  </si>
  <si>
    <t>susan.white@gmail.com</t>
  </si>
  <si>
    <t>PROD2723</t>
  </si>
  <si>
    <t>ORD001672</t>
  </si>
  <si>
    <t>claudia.middleton@gmail.com</t>
  </si>
  <si>
    <t>PROD4952</t>
  </si>
  <si>
    <t>ORD001673</t>
  </si>
  <si>
    <t>PROD5449</t>
  </si>
  <si>
    <t>ORD001674</t>
  </si>
  <si>
    <t>PROD6540</t>
  </si>
  <si>
    <t>ORD001675</t>
  </si>
  <si>
    <t>PROD6152</t>
  </si>
  <si>
    <t>ORD001676</t>
  </si>
  <si>
    <t>PROD5548</t>
  </si>
  <si>
    <t>ORD001677</t>
  </si>
  <si>
    <t>PROD3257</t>
  </si>
  <si>
    <t>ORD001678</t>
  </si>
  <si>
    <t>ORD001679</t>
  </si>
  <si>
    <t>PROD8798</t>
  </si>
  <si>
    <t>ORD001680</t>
  </si>
  <si>
    <t>PROD1491</t>
  </si>
  <si>
    <t>ORD001681</t>
  </si>
  <si>
    <t>tina.cruz@yahoo.com</t>
  </si>
  <si>
    <t>PROD6436</t>
  </si>
  <si>
    <t>ORD001682</t>
  </si>
  <si>
    <t>PROD3234</t>
  </si>
  <si>
    <t>ORD001683</t>
  </si>
  <si>
    <t>robin.harris@hotmail.com</t>
  </si>
  <si>
    <t>PROD4401</t>
  </si>
  <si>
    <t>ORD001684</t>
  </si>
  <si>
    <t>emily.stone@outlook.com</t>
  </si>
  <si>
    <t>PROD6739</t>
  </si>
  <si>
    <t>ORD001685</t>
  </si>
  <si>
    <t>robert.ferguson@outlook.com</t>
  </si>
  <si>
    <t>PROD1120</t>
  </si>
  <si>
    <t>ORD001686</t>
  </si>
  <si>
    <t>PROD1838</t>
  </si>
  <si>
    <t>ORD001687</t>
  </si>
  <si>
    <t>ORD001688</t>
  </si>
  <si>
    <t>PROD3110</t>
  </si>
  <si>
    <t>ORD001689</t>
  </si>
  <si>
    <t>patricia.howell@hotmail.com</t>
  </si>
  <si>
    <t>PROD1240</t>
  </si>
  <si>
    <t>ORD001690</t>
  </si>
  <si>
    <t>PROD2300</t>
  </si>
  <si>
    <t>ORD001691</t>
  </si>
  <si>
    <t>ORD001692</t>
  </si>
  <si>
    <t>PROD5172</t>
  </si>
  <si>
    <t>ORD001693</t>
  </si>
  <si>
    <t>PROD8639</t>
  </si>
  <si>
    <t>ORD001694</t>
  </si>
  <si>
    <t>anthony.berry@yahoo.com</t>
  </si>
  <si>
    <t>PROD9833</t>
  </si>
  <si>
    <t>ORD001695</t>
  </si>
  <si>
    <t>PROD2229</t>
  </si>
  <si>
    <t>ORD001696</t>
  </si>
  <si>
    <t>PROD3481</t>
  </si>
  <si>
    <t>ORD001697</t>
  </si>
  <si>
    <t>PROD4725</t>
  </si>
  <si>
    <t>ORD001698</t>
  </si>
  <si>
    <t>PROD7405</t>
  </si>
  <si>
    <t>ORD001699</t>
  </si>
  <si>
    <t>PROD5804</t>
  </si>
  <si>
    <t>ORD001700</t>
  </si>
  <si>
    <t>PROD3519</t>
  </si>
  <si>
    <t>ORD001701</t>
  </si>
  <si>
    <t>penny.myers@gmail.com</t>
  </si>
  <si>
    <t>PROD5888</t>
  </si>
  <si>
    <t>ORD001702</t>
  </si>
  <si>
    <t>PROD2616</t>
  </si>
  <si>
    <t>ORD001703</t>
  </si>
  <si>
    <t>adam.smith@outlook.com</t>
  </si>
  <si>
    <t>PROD4888</t>
  </si>
  <si>
    <t>ORD001704</t>
  </si>
  <si>
    <t>PROD8634</t>
  </si>
  <si>
    <t>ORD001705</t>
  </si>
  <si>
    <t>PROD6026</t>
  </si>
  <si>
    <t>ORD001706</t>
  </si>
  <si>
    <t>PROD1397</t>
  </si>
  <si>
    <t>ORD001707</t>
  </si>
  <si>
    <t>PROD8589</t>
  </si>
  <si>
    <t>ORD001708</t>
  </si>
  <si>
    <t>PROD2356</t>
  </si>
  <si>
    <t>ORD001709</t>
  </si>
  <si>
    <t>ORD001710</t>
  </si>
  <si>
    <t>PROD4249</t>
  </si>
  <si>
    <t>ORD001711</t>
  </si>
  <si>
    <t>PROD8247</t>
  </si>
  <si>
    <t>ORD001712</t>
  </si>
  <si>
    <t>PROD3284</t>
  </si>
  <si>
    <t>ORD001713</t>
  </si>
  <si>
    <t>PROD6215</t>
  </si>
  <si>
    <t>ORD001714</t>
  </si>
  <si>
    <t>PROD1744</t>
  </si>
  <si>
    <t>ORD001715</t>
  </si>
  <si>
    <t>samuel.davis@gmail.com</t>
  </si>
  <si>
    <t>PROD5401</t>
  </si>
  <si>
    <t>ORD001716</t>
  </si>
  <si>
    <t>PROD5307</t>
  </si>
  <si>
    <t>ORD001717</t>
  </si>
  <si>
    <t>PROD7500</t>
  </si>
  <si>
    <t>ORD001718</t>
  </si>
  <si>
    <t>ORD001719</t>
  </si>
  <si>
    <t>michael.sanders@gmail.com</t>
  </si>
  <si>
    <t>PROD4768</t>
  </si>
  <si>
    <t>ORD001720</t>
  </si>
  <si>
    <t>PROD2307</t>
  </si>
  <si>
    <t>ORD001721</t>
  </si>
  <si>
    <t>lisa.clark@yahoo.com</t>
  </si>
  <si>
    <t>PROD7841</t>
  </si>
  <si>
    <t>ORD001722</t>
  </si>
  <si>
    <t>carla.clark@hotmail.com</t>
  </si>
  <si>
    <t>PROD3066</t>
  </si>
  <si>
    <t>ORD001723</t>
  </si>
  <si>
    <t>jason.matthews@gmail.com</t>
  </si>
  <si>
    <t>PROD4299</t>
  </si>
  <si>
    <t>ORD001724</t>
  </si>
  <si>
    <t>PROD7661</t>
  </si>
  <si>
    <t>ORD001725</t>
  </si>
  <si>
    <t>PROD8848</t>
  </si>
  <si>
    <t>ORD001726</t>
  </si>
  <si>
    <t>PROD8493</t>
  </si>
  <si>
    <t>ORD001727</t>
  </si>
  <si>
    <t>PROD5898</t>
  </si>
  <si>
    <t>ORD001728</t>
  </si>
  <si>
    <t>PROD2719</t>
  </si>
  <si>
    <t>ORD001729</t>
  </si>
  <si>
    <t>PROD3781</t>
  </si>
  <si>
    <t>ORD001730</t>
  </si>
  <si>
    <t>PROD3769</t>
  </si>
  <si>
    <t>ORD001731</t>
  </si>
  <si>
    <t>PROD5492</t>
  </si>
  <si>
    <t>ORD001732</t>
  </si>
  <si>
    <t>PROD6769</t>
  </si>
  <si>
    <t>ORD001733</t>
  </si>
  <si>
    <t>ORD001734</t>
  </si>
  <si>
    <t>PROD2975</t>
  </si>
  <si>
    <t>ORD001735</t>
  </si>
  <si>
    <t>PROD6469</t>
  </si>
  <si>
    <t>ORD001736</t>
  </si>
  <si>
    <t>PROD5772</t>
  </si>
  <si>
    <t>ORD001737</t>
  </si>
  <si>
    <t>PROD8319</t>
  </si>
  <si>
    <t>ORD001738</t>
  </si>
  <si>
    <t>joseph.young@outlook.com</t>
  </si>
  <si>
    <t>PROD3510</t>
  </si>
  <si>
    <t>ORD001739</t>
  </si>
  <si>
    <t>PROD9150</t>
  </si>
  <si>
    <t>ORD001740</t>
  </si>
  <si>
    <t>PROD1620</t>
  </si>
  <si>
    <t>ORD001741</t>
  </si>
  <si>
    <t>PROD3164</t>
  </si>
  <si>
    <t>ORD001742</t>
  </si>
  <si>
    <t>PROD6288</t>
  </si>
  <si>
    <t>ORD001743</t>
  </si>
  <si>
    <t>PROD1542</t>
  </si>
  <si>
    <t>ORD001744</t>
  </si>
  <si>
    <t>PROD3918</t>
  </si>
  <si>
    <t>ORD001745</t>
  </si>
  <si>
    <t>PROD1199</t>
  </si>
  <si>
    <t>ORD001746</t>
  </si>
  <si>
    <t>PROD8405</t>
  </si>
  <si>
    <t>ORD001747</t>
  </si>
  <si>
    <t>laura.phillips@yahoo.com</t>
  </si>
  <si>
    <t>PROD9847</t>
  </si>
  <si>
    <t>ORD001748</t>
  </si>
  <si>
    <t>PROD8859</t>
  </si>
  <si>
    <t>ORD001749</t>
  </si>
  <si>
    <t>margaret.wilson@gmail.com</t>
  </si>
  <si>
    <t>PROD6992</t>
  </si>
  <si>
    <t>ORD001750</t>
  </si>
  <si>
    <t>andrew.rogers@gmail.com</t>
  </si>
  <si>
    <t>PROD5283</t>
  </si>
  <si>
    <t>ORD001751</t>
  </si>
  <si>
    <t>PROD8662</t>
  </si>
  <si>
    <t>ORD001752</t>
  </si>
  <si>
    <t>PROD1248</t>
  </si>
  <si>
    <t>ORD001753</t>
  </si>
  <si>
    <t>PROD7539</t>
  </si>
  <si>
    <t>ORD001754</t>
  </si>
  <si>
    <t>ORD001755</t>
  </si>
  <si>
    <t>PROD9239</t>
  </si>
  <si>
    <t>ORD001756</t>
  </si>
  <si>
    <t>debbie.manning@gmail.com</t>
  </si>
  <si>
    <t>PROD6053</t>
  </si>
  <si>
    <t>ORD001757</t>
  </si>
  <si>
    <t>jeanette.friedman@hotmail.com</t>
  </si>
  <si>
    <t>PROD9683</t>
  </si>
  <si>
    <t>ORD001758</t>
  </si>
  <si>
    <t>PROD2587</t>
  </si>
  <si>
    <t>ORD001759</t>
  </si>
  <si>
    <t>PROD3587</t>
  </si>
  <si>
    <t>ORD001760</t>
  </si>
  <si>
    <t>PROD6714</t>
  </si>
  <si>
    <t>ORD001761</t>
  </si>
  <si>
    <t>PROD1228</t>
  </si>
  <si>
    <t>ORD001762</t>
  </si>
  <si>
    <t>benjamin.johnson@gmail.com</t>
  </si>
  <si>
    <t>PROD7194</t>
  </si>
  <si>
    <t>ORD001763</t>
  </si>
  <si>
    <t>PROD5315</t>
  </si>
  <si>
    <t>ORD001764</t>
  </si>
  <si>
    <t>PROD6778</t>
  </si>
  <si>
    <t>ORD001765</t>
  </si>
  <si>
    <t>PROD9367</t>
  </si>
  <si>
    <t>ORD001766</t>
  </si>
  <si>
    <t>PROD6883</t>
  </si>
  <si>
    <t>ORD001767</t>
  </si>
  <si>
    <t>PROD6305</t>
  </si>
  <si>
    <t>ORD001768</t>
  </si>
  <si>
    <t>jeffrey.peterson@yahoo.com</t>
  </si>
  <si>
    <t>PROD8231</t>
  </si>
  <si>
    <t>ORD001769</t>
  </si>
  <si>
    <t>PROD5611</t>
  </si>
  <si>
    <t>ORD001770</t>
  </si>
  <si>
    <t>PROD2150</t>
  </si>
  <si>
    <t>ORD001771</t>
  </si>
  <si>
    <t>kevin.saunders@outlook.com</t>
  </si>
  <si>
    <t>PROD6254</t>
  </si>
  <si>
    <t>ORD001772</t>
  </si>
  <si>
    <t>PROD8474</t>
  </si>
  <si>
    <t>ORD001773</t>
  </si>
  <si>
    <t>PROD3687</t>
  </si>
  <si>
    <t>ORD001774</t>
  </si>
  <si>
    <t>PROD3259</t>
  </si>
  <si>
    <t>ORD001775</t>
  </si>
  <si>
    <t>PROD6870</t>
  </si>
  <si>
    <t>ORD001776</t>
  </si>
  <si>
    <t>PROD9802</t>
  </si>
  <si>
    <t>ORD001777</t>
  </si>
  <si>
    <t>PROD2751</t>
  </si>
  <si>
    <t>ORD001778</t>
  </si>
  <si>
    <t>PROD6943</t>
  </si>
  <si>
    <t>ORD001779</t>
  </si>
  <si>
    <t>ORD001780</t>
  </si>
  <si>
    <t>olivia.tucker@gmail.com</t>
  </si>
  <si>
    <t>PROD3123</t>
  </si>
  <si>
    <t>ORD001781</t>
  </si>
  <si>
    <t>PROD7162</t>
  </si>
  <si>
    <t>ORD001782</t>
  </si>
  <si>
    <t>PROD4242</t>
  </si>
  <si>
    <t>ORD001783</t>
  </si>
  <si>
    <t>ORD001784</t>
  </si>
  <si>
    <t>PROD5597</t>
  </si>
  <si>
    <t>ORD001785</t>
  </si>
  <si>
    <t>PROD6836</t>
  </si>
  <si>
    <t>ORD001786</t>
  </si>
  <si>
    <t>PROD4536</t>
  </si>
  <si>
    <t>ORD001787</t>
  </si>
  <si>
    <t>raymond.jackson@gmail.com</t>
  </si>
  <si>
    <t>PROD6330</t>
  </si>
  <si>
    <t>ORD001788</t>
  </si>
  <si>
    <t>cody.palmer@gmail.com</t>
  </si>
  <si>
    <t>PROD9659</t>
  </si>
  <si>
    <t>ORD001789</t>
  </si>
  <si>
    <t>PROD9794</t>
  </si>
  <si>
    <t>ORD001790</t>
  </si>
  <si>
    <t>PROD9293</t>
  </si>
  <si>
    <t>ORD001791</t>
  </si>
  <si>
    <t>PROD5325</t>
  </si>
  <si>
    <t>ORD001792</t>
  </si>
  <si>
    <t>PROD4724</t>
  </si>
  <si>
    <t>ORD001793</t>
  </si>
  <si>
    <t>PROD1588</t>
  </si>
  <si>
    <t>ORD001794</t>
  </si>
  <si>
    <t>PROD1367</t>
  </si>
  <si>
    <t>ORD001795</t>
  </si>
  <si>
    <t>ORD001796</t>
  </si>
  <si>
    <t>PROD6487</t>
  </si>
  <si>
    <t>ORD001797</t>
  </si>
  <si>
    <t>PROD2244</t>
  </si>
  <si>
    <t>ORD001798</t>
  </si>
  <si>
    <t>PROD4712</t>
  </si>
  <si>
    <t>ORD001799</t>
  </si>
  <si>
    <t>PROD2782</t>
  </si>
  <si>
    <t>ORD001800</t>
  </si>
  <si>
    <t>ORD001801</t>
  </si>
  <si>
    <t>mark.lara@yahoo.com</t>
  </si>
  <si>
    <t>PROD7939</t>
  </si>
  <si>
    <t>ORD001802</t>
  </si>
  <si>
    <t>PROD9032</t>
  </si>
  <si>
    <t>ORD001803</t>
  </si>
  <si>
    <t>PROD7110</t>
  </si>
  <si>
    <t>ORD001804</t>
  </si>
  <si>
    <t>elizabeth.barr@outlook.com</t>
  </si>
  <si>
    <t>PROD6826</t>
  </si>
  <si>
    <t>ORD001805</t>
  </si>
  <si>
    <t>PROD3362</t>
  </si>
  <si>
    <t>ORD001806</t>
  </si>
  <si>
    <t>andrew.valdez@hotmail.com</t>
  </si>
  <si>
    <t>PROD1761</t>
  </si>
  <si>
    <t>ORD001807</t>
  </si>
  <si>
    <t>PROD1032</t>
  </si>
  <si>
    <t>ORD001808</t>
  </si>
  <si>
    <t>melinda.obrien@outlook.com</t>
  </si>
  <si>
    <t>PROD5896</t>
  </si>
  <si>
    <t>ORD001809</t>
  </si>
  <si>
    <t>PROD4874</t>
  </si>
  <si>
    <t>ORD001810</t>
  </si>
  <si>
    <t>PROD9513</t>
  </si>
  <si>
    <t>ORD001811</t>
  </si>
  <si>
    <t>PROD2219</t>
  </si>
  <si>
    <t>ORD001812</t>
  </si>
  <si>
    <t>james.richardson@yahoo.com</t>
  </si>
  <si>
    <t>PROD9022</t>
  </si>
  <si>
    <t>ORD001813</t>
  </si>
  <si>
    <t>PROD9288</t>
  </si>
  <si>
    <t>ORD001814</t>
  </si>
  <si>
    <t>PROD5301</t>
  </si>
  <si>
    <t>ORD001815</t>
  </si>
  <si>
    <t>PROD8408</t>
  </si>
  <si>
    <t>ORD001816</t>
  </si>
  <si>
    <t>ORD001817</t>
  </si>
  <si>
    <t>PROD8981</t>
  </si>
  <si>
    <t>ORD001818</t>
  </si>
  <si>
    <t>PROD1917</t>
  </si>
  <si>
    <t>ORD001819</t>
  </si>
  <si>
    <t>PROD8064</t>
  </si>
  <si>
    <t>ORD001820</t>
  </si>
  <si>
    <t>PROD4886</t>
  </si>
  <si>
    <t>ORD001821</t>
  </si>
  <si>
    <t>susan.hernandez@hotmail.com</t>
  </si>
  <si>
    <t>PROD9266</t>
  </si>
  <si>
    <t>ORD001822</t>
  </si>
  <si>
    <t>PROD8858</t>
  </si>
  <si>
    <t>ORD001823</t>
  </si>
  <si>
    <t>PROD9902</t>
  </si>
  <si>
    <t>ORD001824</t>
  </si>
  <si>
    <t>ORD001825</t>
  </si>
  <si>
    <t>steven.phillips@outlook.com</t>
  </si>
  <si>
    <t>ORD001826</t>
  </si>
  <si>
    <t>PROD5734</t>
  </si>
  <si>
    <t>ORD001827</t>
  </si>
  <si>
    <t>PROD5151</t>
  </si>
  <si>
    <t>ORD001828</t>
  </si>
  <si>
    <t>PROD4506</t>
  </si>
  <si>
    <t>ORD001829</t>
  </si>
  <si>
    <t>ORD001830</t>
  </si>
  <si>
    <t>PROD3463</t>
  </si>
  <si>
    <t>ORD001831</t>
  </si>
  <si>
    <t>PROD2771</t>
  </si>
  <si>
    <t>ORD001832</t>
  </si>
  <si>
    <t>PROD8256</t>
  </si>
  <si>
    <t>ORD001833</t>
  </si>
  <si>
    <t>ORD001834</t>
  </si>
  <si>
    <t>ORD001835</t>
  </si>
  <si>
    <t>PROD5961</t>
  </si>
  <si>
    <t>ORD001836</t>
  </si>
  <si>
    <t>PROD1779</t>
  </si>
  <si>
    <t>ORD001837</t>
  </si>
  <si>
    <t>PROD5828</t>
  </si>
  <si>
    <t>ORD001838</t>
  </si>
  <si>
    <t>PROD1028</t>
  </si>
  <si>
    <t>ORD001839</t>
  </si>
  <si>
    <t>ORD001840</t>
  </si>
  <si>
    <t>PROD4594</t>
  </si>
  <si>
    <t>ORD001841</t>
  </si>
  <si>
    <t>PROD1110</t>
  </si>
  <si>
    <t>ORD001842</t>
  </si>
  <si>
    <t>ORD001843</t>
  </si>
  <si>
    <t>PROD8056</t>
  </si>
  <si>
    <t>ORD001844</t>
  </si>
  <si>
    <t>michael.snyder@yahoo.com</t>
  </si>
  <si>
    <t>ORD001845</t>
  </si>
  <si>
    <t>patricia.mullen@hotmail.com</t>
  </si>
  <si>
    <t>ORD001846</t>
  </si>
  <si>
    <t>PROD3509</t>
  </si>
  <si>
    <t>ORD001847</t>
  </si>
  <si>
    <t>cameron.dillon@outlook.com</t>
  </si>
  <si>
    <t>PROD5076</t>
  </si>
  <si>
    <t>ORD001848</t>
  </si>
  <si>
    <t>PROD9817</t>
  </si>
  <si>
    <t>ORD001849</t>
  </si>
  <si>
    <t>PROD1326</t>
  </si>
  <si>
    <t>ORD001850</t>
  </si>
  <si>
    <t>PROD9534</t>
  </si>
  <si>
    <t>ORD001851</t>
  </si>
  <si>
    <t>PROD8730</t>
  </si>
  <si>
    <t>ORD001852</t>
  </si>
  <si>
    <t>ORD001853</t>
  </si>
  <si>
    <t>alex.sutton@yahoo.com</t>
  </si>
  <si>
    <t>PROD4955</t>
  </si>
  <si>
    <t>ORD001854</t>
  </si>
  <si>
    <t>PROD2940</t>
  </si>
  <si>
    <t>ORD001855</t>
  </si>
  <si>
    <t>PROD3626</t>
  </si>
  <si>
    <t>ORD001856</t>
  </si>
  <si>
    <t>ORD001857</t>
  </si>
  <si>
    <t>PROD8592</t>
  </si>
  <si>
    <t>ORD001858</t>
  </si>
  <si>
    <t>ORD001859</t>
  </si>
  <si>
    <t>PROD3707</t>
  </si>
  <si>
    <t>ORD001860</t>
  </si>
  <si>
    <t>ORD001861</t>
  </si>
  <si>
    <t>amber.stone@gmail.com</t>
  </si>
  <si>
    <t>PROD1026</t>
  </si>
  <si>
    <t>ORD001862</t>
  </si>
  <si>
    <t>PROD2226</t>
  </si>
  <si>
    <t>ORD001863</t>
  </si>
  <si>
    <t>PROD9374</t>
  </si>
  <si>
    <t>ORD001864</t>
  </si>
  <si>
    <t>PROD8998</t>
  </si>
  <si>
    <t>ORD001865</t>
  </si>
  <si>
    <t>kimberly.bates@outlook.com</t>
  </si>
  <si>
    <t>PROD4710</t>
  </si>
  <si>
    <t>ORD001866</t>
  </si>
  <si>
    <t>PROD9890</t>
  </si>
  <si>
    <t>ORD001867</t>
  </si>
  <si>
    <t>allen.stewart@outlook.com</t>
  </si>
  <si>
    <t>PROD2305</t>
  </si>
  <si>
    <t>ORD001868</t>
  </si>
  <si>
    <t>PROD7949</t>
  </si>
  <si>
    <t>ORD001869</t>
  </si>
  <si>
    <t>PROD6664</t>
  </si>
  <si>
    <t>ORD001870</t>
  </si>
  <si>
    <t>PROD2696</t>
  </si>
  <si>
    <t>ORD001871</t>
  </si>
  <si>
    <t>PROD2945</t>
  </si>
  <si>
    <t>ORD001872</t>
  </si>
  <si>
    <t>PROD7329</t>
  </si>
  <si>
    <t>ORD001873</t>
  </si>
  <si>
    <t>lynn.harris@outlook.com</t>
  </si>
  <si>
    <t>PROD6265</t>
  </si>
  <si>
    <t>ORD001874</t>
  </si>
  <si>
    <t>PROD9587</t>
  </si>
  <si>
    <t>ORD001875</t>
  </si>
  <si>
    <t>PROD6760</t>
  </si>
  <si>
    <t>ORD001876</t>
  </si>
  <si>
    <t>PROD2383</t>
  </si>
  <si>
    <t>ORD001877</t>
  </si>
  <si>
    <t>kim.long@gmail.com</t>
  </si>
  <si>
    <t>PROD2117</t>
  </si>
  <si>
    <t>ORD001878</t>
  </si>
  <si>
    <t>PROD7914</t>
  </si>
  <si>
    <t>ORD001879</t>
  </si>
  <si>
    <t>PROD2308</t>
  </si>
  <si>
    <t>ORD001880</t>
  </si>
  <si>
    <t>ORD001881</t>
  </si>
  <si>
    <t>PROD6784</t>
  </si>
  <si>
    <t>ORD001882</t>
  </si>
  <si>
    <t>PROD7809</t>
  </si>
  <si>
    <t>ORD001883</t>
  </si>
  <si>
    <t>PROD4368</t>
  </si>
  <si>
    <t>ORD001884</t>
  </si>
  <si>
    <t>maurice.wood@yahoo.com</t>
  </si>
  <si>
    <t>PROD8741</t>
  </si>
  <si>
    <t>ORD001885</t>
  </si>
  <si>
    <t>ORD001886</t>
  </si>
  <si>
    <t>PROD5311</t>
  </si>
  <si>
    <t>ORD001887</t>
  </si>
  <si>
    <t>ORD001888</t>
  </si>
  <si>
    <t>ORD001889</t>
  </si>
  <si>
    <t>PROD6203</t>
  </si>
  <si>
    <t>ORD001890</t>
  </si>
  <si>
    <t>michael.moore@yahoo.com</t>
  </si>
  <si>
    <t>ORD001891</t>
  </si>
  <si>
    <t>PROD5286</t>
  </si>
  <si>
    <t>ORD001892</t>
  </si>
  <si>
    <t>ORD001893</t>
  </si>
  <si>
    <t>PROD9064</t>
  </si>
  <si>
    <t>ORD001894</t>
  </si>
  <si>
    <t>PROD7465</t>
  </si>
  <si>
    <t>ORD001895</t>
  </si>
  <si>
    <t>PROD9962</t>
  </si>
  <si>
    <t>ORD001896</t>
  </si>
  <si>
    <t>PROD8313</t>
  </si>
  <si>
    <t>ORD001897</t>
  </si>
  <si>
    <t>michelle.rodriguez@outlook.com</t>
  </si>
  <si>
    <t>PROD8455</t>
  </si>
  <si>
    <t>ORD001898</t>
  </si>
  <si>
    <t>PROD3911</t>
  </si>
  <si>
    <t>ORD001899</t>
  </si>
  <si>
    <t>PROD6142</t>
  </si>
  <si>
    <t>ORD001900</t>
  </si>
  <si>
    <t>PROD9633</t>
  </si>
  <si>
    <t>ORD001901</t>
  </si>
  <si>
    <t>PROD4035</t>
  </si>
  <si>
    <t>ORD001902</t>
  </si>
  <si>
    <t>PROD2076</t>
  </si>
  <si>
    <t>ORD001903</t>
  </si>
  <si>
    <t>richard.weaver@outlook.com</t>
  </si>
  <si>
    <t>PROD7606</t>
  </si>
  <si>
    <t>ORD001904</t>
  </si>
  <si>
    <t>PROD2633</t>
  </si>
  <si>
    <t>ORD001905</t>
  </si>
  <si>
    <t>PROD8579</t>
  </si>
  <si>
    <t>ORD001906</t>
  </si>
  <si>
    <t>paula.orozco@yahoo.com</t>
  </si>
  <si>
    <t>PROD5851</t>
  </si>
  <si>
    <t>ORD001907</t>
  </si>
  <si>
    <t>PROD1175</t>
  </si>
  <si>
    <t>ORD001908</t>
  </si>
  <si>
    <t>PROD3936</t>
  </si>
  <si>
    <t>ORD001909</t>
  </si>
  <si>
    <t>PROD2179</t>
  </si>
  <si>
    <t>ORD001910</t>
  </si>
  <si>
    <t>PROD9578</t>
  </si>
  <si>
    <t>ORD001911</t>
  </si>
  <si>
    <t>ORD001912</t>
  </si>
  <si>
    <t>PROD3151</t>
  </si>
  <si>
    <t>ORD001913</t>
  </si>
  <si>
    <t>PROD4459</t>
  </si>
  <si>
    <t>ORD001914</t>
  </si>
  <si>
    <t>PROD8800</t>
  </si>
  <si>
    <t>ORD001915</t>
  </si>
  <si>
    <t>ORD001916</t>
  </si>
  <si>
    <t>PROD9973</t>
  </si>
  <si>
    <t>ORD001917</t>
  </si>
  <si>
    <t>ORD001918</t>
  </si>
  <si>
    <t>PROD5975</t>
  </si>
  <si>
    <t>ORD001919</t>
  </si>
  <si>
    <t>PROD4313</t>
  </si>
  <si>
    <t>ORD001920</t>
  </si>
  <si>
    <t>PROD4075</t>
  </si>
  <si>
    <t>ORD001921</t>
  </si>
  <si>
    <t>PROD9156</t>
  </si>
  <si>
    <t>ORD001922</t>
  </si>
  <si>
    <t>ORD001923</t>
  </si>
  <si>
    <t>ORD001924</t>
  </si>
  <si>
    <t>PROD8997</t>
  </si>
  <si>
    <t>ORD001925</t>
  </si>
  <si>
    <t>ORD001926</t>
  </si>
  <si>
    <t>PROD5111</t>
  </si>
  <si>
    <t>ORD001927</t>
  </si>
  <si>
    <t>PROD2175</t>
  </si>
  <si>
    <t>ORD001928</t>
  </si>
  <si>
    <t>ORD001929</t>
  </si>
  <si>
    <t>PROD1750</t>
  </si>
  <si>
    <t>ORD001930</t>
  </si>
  <si>
    <t>PROD7206</t>
  </si>
  <si>
    <t>ORD001931</t>
  </si>
  <si>
    <t>ORD001932</t>
  </si>
  <si>
    <t>ORD001933</t>
  </si>
  <si>
    <t>PROD5994</t>
  </si>
  <si>
    <t>ORD001934</t>
  </si>
  <si>
    <t>PROD2932</t>
  </si>
  <si>
    <t>ORD001935</t>
  </si>
  <si>
    <t>PROD5552</t>
  </si>
  <si>
    <t>ORD001936</t>
  </si>
  <si>
    <t>PROD3535</t>
  </si>
  <si>
    <t>ORD001937</t>
  </si>
  <si>
    <t>alice.hopkins@gmail.com</t>
  </si>
  <si>
    <t>PROD7845</t>
  </si>
  <si>
    <t>ORD001938</t>
  </si>
  <si>
    <t>PROD1070</t>
  </si>
  <si>
    <t>ORD001939</t>
  </si>
  <si>
    <t>PROD3851</t>
  </si>
  <si>
    <t>ORD001940</t>
  </si>
  <si>
    <t>angel.stevens@gmail.com</t>
  </si>
  <si>
    <t>ORD001941</t>
  </si>
  <si>
    <t>ORD001942</t>
  </si>
  <si>
    <t>PROD5751</t>
  </si>
  <si>
    <t>ORD001943</t>
  </si>
  <si>
    <t>PROD7793</t>
  </si>
  <si>
    <t>ORD001944</t>
  </si>
  <si>
    <t>PROD2516</t>
  </si>
  <si>
    <t>ORD001945</t>
  </si>
  <si>
    <t>PROD8135</t>
  </si>
  <si>
    <t>ORD001946</t>
  </si>
  <si>
    <t>john.armstrong@gmail.com</t>
  </si>
  <si>
    <t>PROD8844</t>
  </si>
  <si>
    <t>ORD001947</t>
  </si>
  <si>
    <t>PROD1183</t>
  </si>
  <si>
    <t>ORD001948</t>
  </si>
  <si>
    <t>PROD8008</t>
  </si>
  <si>
    <t>ORD001949</t>
  </si>
  <si>
    <t>PROD3202</t>
  </si>
  <si>
    <t>ORD001950</t>
  </si>
  <si>
    <t>PROD5886</t>
  </si>
  <si>
    <t>ORD001951</t>
  </si>
  <si>
    <t>PROD9643</t>
  </si>
  <si>
    <t>ORD001952</t>
  </si>
  <si>
    <t>ORD001953</t>
  </si>
  <si>
    <t>PROD1666</t>
  </si>
  <si>
    <t>ORD001954</t>
  </si>
  <si>
    <t>PROD6457</t>
  </si>
  <si>
    <t>ORD001955</t>
  </si>
  <si>
    <t>PROD7030</t>
  </si>
  <si>
    <t>ORD001956</t>
  </si>
  <si>
    <t>PROD6541</t>
  </si>
  <si>
    <t>ORD001957</t>
  </si>
  <si>
    <t>ORD001958</t>
  </si>
  <si>
    <t>ORD001959</t>
  </si>
  <si>
    <t>PROD6169</t>
  </si>
  <si>
    <t>ORD001960</t>
  </si>
  <si>
    <t>PROD4873</t>
  </si>
  <si>
    <t>ORD001961</t>
  </si>
  <si>
    <t>PROD9859</t>
  </si>
  <si>
    <t>ORD001962</t>
  </si>
  <si>
    <t>ORD001963</t>
  </si>
  <si>
    <t>PROD5469</t>
  </si>
  <si>
    <t>ORD001964</t>
  </si>
  <si>
    <t>ORD001965</t>
  </si>
  <si>
    <t>ORD001966</t>
  </si>
  <si>
    <t>PROD6138</t>
  </si>
  <si>
    <t>ORD001967</t>
  </si>
  <si>
    <t>PROD2586</t>
  </si>
  <si>
    <t>ORD001968</t>
  </si>
  <si>
    <t>PROD6979</t>
  </si>
  <si>
    <t>ORD001969</t>
  </si>
  <si>
    <t>PROD7172</t>
  </si>
  <si>
    <t>ORD001970</t>
  </si>
  <si>
    <t>PROD1653</t>
  </si>
  <si>
    <t>ORD001971</t>
  </si>
  <si>
    <t>PROD6470</t>
  </si>
  <si>
    <t>ORD001972</t>
  </si>
  <si>
    <t>ORD001973</t>
  </si>
  <si>
    <t>PROD2006</t>
  </si>
  <si>
    <t>ORD001974</t>
  </si>
  <si>
    <t>PROD9873</t>
  </si>
  <si>
    <t>ORD001975</t>
  </si>
  <si>
    <t>PROD2796</t>
  </si>
  <si>
    <t>ORD001976</t>
  </si>
  <si>
    <t>ORD001977</t>
  </si>
  <si>
    <t>james.hill@hotmail.com</t>
  </si>
  <si>
    <t>PROD3436</t>
  </si>
  <si>
    <t>ORD001978</t>
  </si>
  <si>
    <t>PROD9856</t>
  </si>
  <si>
    <t>ORD001979</t>
  </si>
  <si>
    <t>PROD5248</t>
  </si>
  <si>
    <t>ORD001980</t>
  </si>
  <si>
    <t>charlotte.carr@hotmail.com</t>
  </si>
  <si>
    <t>PROD1339</t>
  </si>
  <si>
    <t>ORD001981</t>
  </si>
  <si>
    <t>ORD001982</t>
  </si>
  <si>
    <t>PROD2422</t>
  </si>
  <si>
    <t>ORD001983</t>
  </si>
  <si>
    <t>PROD4780</t>
  </si>
  <si>
    <t>ORD001984</t>
  </si>
  <si>
    <t>PROD4493</t>
  </si>
  <si>
    <t>ORD001985</t>
  </si>
  <si>
    <t>stephen.elliott@yahoo.com</t>
  </si>
  <si>
    <t>PROD4034</t>
  </si>
  <si>
    <t>ORD001986</t>
  </si>
  <si>
    <t>PROD3932</t>
  </si>
  <si>
    <t>ORD001987</t>
  </si>
  <si>
    <t>PROD7089</t>
  </si>
  <si>
    <t>ORD001988</t>
  </si>
  <si>
    <t>PROD9522</t>
  </si>
  <si>
    <t>ORD001989</t>
  </si>
  <si>
    <t>ORD001990</t>
  </si>
  <si>
    <t>ORD001991</t>
  </si>
  <si>
    <t>PROD2101</t>
  </si>
  <si>
    <t>ORD001992</t>
  </si>
  <si>
    <t>PROD8041</t>
  </si>
  <si>
    <t>ORD001993</t>
  </si>
  <si>
    <t>PROD1578</t>
  </si>
  <si>
    <t>ORD001994</t>
  </si>
  <si>
    <t>PROD3375</t>
  </si>
  <si>
    <t>ORD001995</t>
  </si>
  <si>
    <t>PROD5873</t>
  </si>
  <si>
    <t>ORD001996</t>
  </si>
  <si>
    <t>ORD001997</t>
  </si>
  <si>
    <t>ORD001998</t>
  </si>
  <si>
    <t>PROD2611</t>
  </si>
  <si>
    <t>ORD001999</t>
  </si>
  <si>
    <t>PROD1794</t>
  </si>
  <si>
    <t>ORD002000</t>
  </si>
  <si>
    <t>ORD002001</t>
  </si>
  <si>
    <t>PROD2404</t>
  </si>
  <si>
    <t>ORD002002</t>
  </si>
  <si>
    <t>PROD7120</t>
  </si>
  <si>
    <t>ORD002003</t>
  </si>
  <si>
    <t>thomas.white@gmail.com</t>
  </si>
  <si>
    <t>ORD002004</t>
  </si>
  <si>
    <t>PROD2108</t>
  </si>
  <si>
    <t>ORD002005</t>
  </si>
  <si>
    <t>PROD1207</t>
  </si>
  <si>
    <t>ORD002006</t>
  </si>
  <si>
    <t>ORD002007</t>
  </si>
  <si>
    <t>PROD1483</t>
  </si>
  <si>
    <t>ORD002008</t>
  </si>
  <si>
    <t>PROD7155</t>
  </si>
  <si>
    <t>ORD002009</t>
  </si>
  <si>
    <t>PROD1280</t>
  </si>
  <si>
    <t>ORD002010</t>
  </si>
  <si>
    <t>PROD9339</t>
  </si>
  <si>
    <t>ORD002011</t>
  </si>
  <si>
    <t>PROD1667</t>
  </si>
  <si>
    <t>ORD002012</t>
  </si>
  <si>
    <t>sharon.garrison@yahoo.com</t>
  </si>
  <si>
    <t>PROD7078</t>
  </si>
  <si>
    <t>ORD002013</t>
  </si>
  <si>
    <t>PROD9444</t>
  </si>
  <si>
    <t>ORD002014</t>
  </si>
  <si>
    <t>PROD3305</t>
  </si>
  <si>
    <t>ORD002015</t>
  </si>
  <si>
    <t>PROD3829</t>
  </si>
  <si>
    <t>ORD002016</t>
  </si>
  <si>
    <t>PROD1038</t>
  </si>
  <si>
    <t>ORD002017</t>
  </si>
  <si>
    <t>PROD7134</t>
  </si>
  <si>
    <t>ORD002018</t>
  </si>
  <si>
    <t>PROD3755</t>
  </si>
  <si>
    <t>ORD002019</t>
  </si>
  <si>
    <t>PROD4040</t>
  </si>
  <si>
    <t>ORD002020</t>
  </si>
  <si>
    <t>PROD1133</t>
  </si>
  <si>
    <t>ORD002021</t>
  </si>
  <si>
    <t>kathryn.serrano@gmail.com</t>
  </si>
  <si>
    <t>PROD1531</t>
  </si>
  <si>
    <t>ORD002022</t>
  </si>
  <si>
    <t>PROD4605</t>
  </si>
  <si>
    <t>ORD002023</t>
  </si>
  <si>
    <t>PROD4765</t>
  </si>
  <si>
    <t>ORD002024</t>
  </si>
  <si>
    <t>ORD002025</t>
  </si>
  <si>
    <t>PROD6324</t>
  </si>
  <si>
    <t>ORD002026</t>
  </si>
  <si>
    <t>ORD002027</t>
  </si>
  <si>
    <t>ORD002028</t>
  </si>
  <si>
    <t>PROD6783</t>
  </si>
  <si>
    <t>ORD002029</t>
  </si>
  <si>
    <t>PROD1765</t>
  </si>
  <si>
    <t>ORD002030</t>
  </si>
  <si>
    <t>PROD8266</t>
  </si>
  <si>
    <t>ORD002031</t>
  </si>
  <si>
    <t>PROD5104</t>
  </si>
  <si>
    <t>ORD002032</t>
  </si>
  <si>
    <t>PROD3048</t>
  </si>
  <si>
    <t>ORD002033</t>
  </si>
  <si>
    <t>PROD7665</t>
  </si>
  <si>
    <t>ORD002034</t>
  </si>
  <si>
    <t>shawn.rodriguez@gmail.com</t>
  </si>
  <si>
    <t>PROD9783</t>
  </si>
  <si>
    <t>ORD002035</t>
  </si>
  <si>
    <t>PROD1755</t>
  </si>
  <si>
    <t>ORD002036</t>
  </si>
  <si>
    <t>monica.johnson@gmail.com</t>
  </si>
  <si>
    <t>PROD3625</t>
  </si>
  <si>
    <t>ORD002037</t>
  </si>
  <si>
    <t>PROD7640</t>
  </si>
  <si>
    <t>ORD002038</t>
  </si>
  <si>
    <t>michael.wright@yahoo.com</t>
  </si>
  <si>
    <t>PROD4305</t>
  </si>
  <si>
    <t>ORD002039</t>
  </si>
  <si>
    <t>PROD7915</t>
  </si>
  <si>
    <t>ORD002040</t>
  </si>
  <si>
    <t>PROD2483</t>
  </si>
  <si>
    <t>ORD002041</t>
  </si>
  <si>
    <t>natalie.white@hotmail.com</t>
  </si>
  <si>
    <t>PROD6533</t>
  </si>
  <si>
    <t>ORD002042</t>
  </si>
  <si>
    <t>PROD7844</t>
  </si>
  <si>
    <t>ORD002043</t>
  </si>
  <si>
    <t>ORD002044</t>
  </si>
  <si>
    <t>PROD7630</t>
  </si>
  <si>
    <t>ORD002045</t>
  </si>
  <si>
    <t>PROD3636</t>
  </si>
  <si>
    <t>ORD002046</t>
  </si>
  <si>
    <t>ORD002047</t>
  </si>
  <si>
    <t>PROD6083</t>
  </si>
  <si>
    <t>ORD002048</t>
  </si>
  <si>
    <t>PROD8825</t>
  </si>
  <si>
    <t>ORD002049</t>
  </si>
  <si>
    <t>PROD2235</t>
  </si>
  <si>
    <t>ORD002050</t>
  </si>
  <si>
    <t>ashley.johnson@gmail.com</t>
  </si>
  <si>
    <t>PROD2871</t>
  </si>
  <si>
    <t>ORD002051</t>
  </si>
  <si>
    <t>PROD4941</t>
  </si>
  <si>
    <t>ORD002052</t>
  </si>
  <si>
    <t>PROD5839</t>
  </si>
  <si>
    <t>ORD002053</t>
  </si>
  <si>
    <t>PROD8051</t>
  </si>
  <si>
    <t>ORD002054</t>
  </si>
  <si>
    <t>PROD7191</t>
  </si>
  <si>
    <t>ORD002055</t>
  </si>
  <si>
    <t>PROD4943</t>
  </si>
  <si>
    <t>ORD002056</t>
  </si>
  <si>
    <t>PROD5198</t>
  </si>
  <si>
    <t>ORD002057</t>
  </si>
  <si>
    <t>robert.obrien@hotmail.com</t>
  </si>
  <si>
    <t>PROD3514</t>
  </si>
  <si>
    <t>ORD002058</t>
  </si>
  <si>
    <t>PROD1854</t>
  </si>
  <si>
    <t>ORD002059</t>
  </si>
  <si>
    <t>ORD002060</t>
  </si>
  <si>
    <t>PROD1181</t>
  </si>
  <si>
    <t>ORD002061</t>
  </si>
  <si>
    <t>PROD5628</t>
  </si>
  <si>
    <t>ORD002062</t>
  </si>
  <si>
    <t>PROD9598</t>
  </si>
  <si>
    <t>ORD002063</t>
  </si>
  <si>
    <t>PROD6585</t>
  </si>
  <si>
    <t>ORD002064</t>
  </si>
  <si>
    <t>PROD7571</t>
  </si>
  <si>
    <t>ORD002065</t>
  </si>
  <si>
    <t>PROD1780</t>
  </si>
  <si>
    <t>ORD002066</t>
  </si>
  <si>
    <t>PROD5649</t>
  </si>
  <si>
    <t>ORD002067</t>
  </si>
  <si>
    <t>ORD002068</t>
  </si>
  <si>
    <t>PROD8115</t>
  </si>
  <si>
    <t>ORD002069</t>
  </si>
  <si>
    <t>PROD2463</t>
  </si>
  <si>
    <t>ORD002070</t>
  </si>
  <si>
    <t>PROD3497</t>
  </si>
  <si>
    <t>ORD002071</t>
  </si>
  <si>
    <t>lori.jarvis@outlook.com</t>
  </si>
  <si>
    <t>PROD6417</t>
  </si>
  <si>
    <t>ORD002072</t>
  </si>
  <si>
    <t>PROD8048</t>
  </si>
  <si>
    <t>ORD002073</t>
  </si>
  <si>
    <t>PROD1314</t>
  </si>
  <si>
    <t>ORD002074</t>
  </si>
  <si>
    <t>PROD9442</t>
  </si>
  <si>
    <t>ORD002075</t>
  </si>
  <si>
    <t>PROD5361</t>
  </si>
  <si>
    <t>ORD002076</t>
  </si>
  <si>
    <t>PROD2934</t>
  </si>
  <si>
    <t>ORD002077</t>
  </si>
  <si>
    <t>PROD7464</t>
  </si>
  <si>
    <t>ORD002078</t>
  </si>
  <si>
    <t>PROD2539</t>
  </si>
  <si>
    <t>ORD002079</t>
  </si>
  <si>
    <t>ORD002080</t>
  </si>
  <si>
    <t>ORD002081</t>
  </si>
  <si>
    <t>dawn.jenkins@outlook.com</t>
  </si>
  <si>
    <t>PROD5282</t>
  </si>
  <si>
    <t>ORD002082</t>
  </si>
  <si>
    <t>ORD002083</t>
  </si>
  <si>
    <t>ORD002084</t>
  </si>
  <si>
    <t>PROD3357</t>
  </si>
  <si>
    <t>ORD002085</t>
  </si>
  <si>
    <t>PROD2112</t>
  </si>
  <si>
    <t>ORD002086</t>
  </si>
  <si>
    <t>PROD1623</t>
  </si>
  <si>
    <t>ORD002087</t>
  </si>
  <si>
    <t>PROD2187</t>
  </si>
  <si>
    <t>ORD002088</t>
  </si>
  <si>
    <t>PROD2638</t>
  </si>
  <si>
    <t>ORD002089</t>
  </si>
  <si>
    <t>PROD8962</t>
  </si>
  <si>
    <t>ORD002090</t>
  </si>
  <si>
    <t>erin.reilly@yahoo.com</t>
  </si>
  <si>
    <t>PROD2340</t>
  </si>
  <si>
    <t>ORD002091</t>
  </si>
  <si>
    <t>sean.blackwell@hotmail.com</t>
  </si>
  <si>
    <t>PROD4421</t>
  </si>
  <si>
    <t>ORD002092</t>
  </si>
  <si>
    <t>PROD6707</t>
  </si>
  <si>
    <t>ORD002093</t>
  </si>
  <si>
    <t>ORD002094</t>
  </si>
  <si>
    <t>amber.gonzalez@gmail.com</t>
  </si>
  <si>
    <t>PROD2160</t>
  </si>
  <si>
    <t>ORD002095</t>
  </si>
  <si>
    <t>PROD3683</t>
  </si>
  <si>
    <t>ORD002096</t>
  </si>
  <si>
    <t>PROD3525</t>
  </si>
  <si>
    <t>ORD002097</t>
  </si>
  <si>
    <t>PROD5997</t>
  </si>
  <si>
    <t>ORD002098</t>
  </si>
  <si>
    <t>PROD3826</t>
  </si>
  <si>
    <t>ORD002099</t>
  </si>
  <si>
    <t>ORD002100</t>
  </si>
  <si>
    <t>angela.hunt@yahoo.com</t>
  </si>
  <si>
    <t>PROD6001</t>
  </si>
  <si>
    <t>ORD002101</t>
  </si>
  <si>
    <t>ORD002102</t>
  </si>
  <si>
    <t>PROD6709</t>
  </si>
  <si>
    <t>ORD002103</t>
  </si>
  <si>
    <t>ORD002104</t>
  </si>
  <si>
    <t>PROD7828</t>
  </si>
  <si>
    <t>ORD002105</t>
  </si>
  <si>
    <t>PROD9038</t>
  </si>
  <si>
    <t>ORD002106</t>
  </si>
  <si>
    <t>sean.hancock@hotmail.com</t>
  </si>
  <si>
    <t>PROD1013</t>
  </si>
  <si>
    <t>ORD002107</t>
  </si>
  <si>
    <t>kristin.dawson@yahoo.com</t>
  </si>
  <si>
    <t>PROD8899</t>
  </si>
  <si>
    <t>ORD002108</t>
  </si>
  <si>
    <t>karen.torres@gmail.com</t>
  </si>
  <si>
    <t>ORD002109</t>
  </si>
  <si>
    <t>erin.brown@hotmail.com</t>
  </si>
  <si>
    <t>PROD6881</t>
  </si>
  <si>
    <t>ORD002110</t>
  </si>
  <si>
    <t>ORD002111</t>
  </si>
  <si>
    <t>rick.clark@yahoo.com</t>
  </si>
  <si>
    <t>ORD002112</t>
  </si>
  <si>
    <t>PROD7087</t>
  </si>
  <si>
    <t>ORD002113</t>
  </si>
  <si>
    <t>PROD6377</t>
  </si>
  <si>
    <t>ORD002114</t>
  </si>
  <si>
    <t>brittany.chavez@outlook.com</t>
  </si>
  <si>
    <t>PROD5999</t>
  </si>
  <si>
    <t>ORD002115</t>
  </si>
  <si>
    <t>PROD2839</t>
  </si>
  <si>
    <t>ORD002116</t>
  </si>
  <si>
    <t>PROD9321</t>
  </si>
  <si>
    <t>ORD002117</t>
  </si>
  <si>
    <t>ORD002118</t>
  </si>
  <si>
    <t>PROD1999</t>
  </si>
  <si>
    <t>ORD002119</t>
  </si>
  <si>
    <t>PROD5795</t>
  </si>
  <si>
    <t>ORD002120</t>
  </si>
  <si>
    <t>PROD1030</t>
  </si>
  <si>
    <t>ORD002121</t>
  </si>
  <si>
    <t>PROD2022</t>
  </si>
  <si>
    <t>ORD002122</t>
  </si>
  <si>
    <t>PROD5612</t>
  </si>
  <si>
    <t>ORD002123</t>
  </si>
  <si>
    <t>ORD002124</t>
  </si>
  <si>
    <t>ORD002125</t>
  </si>
  <si>
    <t>ORD002126</t>
  </si>
  <si>
    <t>PROD9028</t>
  </si>
  <si>
    <t>ORD002127</t>
  </si>
  <si>
    <t>PROD8862</t>
  </si>
  <si>
    <t>ORD002128</t>
  </si>
  <si>
    <t>ORD002129</t>
  </si>
  <si>
    <t>PROD3817</t>
  </si>
  <si>
    <t>ORD002130</t>
  </si>
  <si>
    <t>PROD7995</t>
  </si>
  <si>
    <t>ORD002131</t>
  </si>
  <si>
    <t>ORD002132</t>
  </si>
  <si>
    <t>PROD4011</t>
  </si>
  <si>
    <t>ORD002133</t>
  </si>
  <si>
    <t>PROD1741</t>
  </si>
  <si>
    <t>ORD002134</t>
  </si>
  <si>
    <t>PROD8283</t>
  </si>
  <si>
    <t>ORD002135</t>
  </si>
  <si>
    <t>PROD4607</t>
  </si>
  <si>
    <t>ORD002136</t>
  </si>
  <si>
    <t>ORD002137</t>
  </si>
  <si>
    <t>leslie.garrett@hotmail.com</t>
  </si>
  <si>
    <t>ORD002138</t>
  </si>
  <si>
    <t>darryl.hicks@yahoo.com</t>
  </si>
  <si>
    <t>PROD5972</t>
  </si>
  <si>
    <t>ORD002139</t>
  </si>
  <si>
    <t>daniel.cole@gmail.com</t>
  </si>
  <si>
    <t>PROD6427</t>
  </si>
  <si>
    <t>ORD002140</t>
  </si>
  <si>
    <t>ORD002141</t>
  </si>
  <si>
    <t>amber.alvarez@hotmail.com</t>
  </si>
  <si>
    <t>PROD4206</t>
  </si>
  <si>
    <t>ORD002142</t>
  </si>
  <si>
    <t>PROD6606</t>
  </si>
  <si>
    <t>ORD002143</t>
  </si>
  <si>
    <t>PROD2509</t>
  </si>
  <si>
    <t>ORD002144</t>
  </si>
  <si>
    <t>ORD002145</t>
  </si>
  <si>
    <t>PROD2373</t>
  </si>
  <si>
    <t>ORD002146</t>
  </si>
  <si>
    <t>lauren.williamson@yahoo.com</t>
  </si>
  <si>
    <t>PROD1808</t>
  </si>
  <si>
    <t>ORD002147</t>
  </si>
  <si>
    <t>PROD5420</t>
  </si>
  <si>
    <t>ORD002148</t>
  </si>
  <si>
    <t>ORD002149</t>
  </si>
  <si>
    <t>PROD8330</t>
  </si>
  <si>
    <t>ORD002150</t>
  </si>
  <si>
    <t>PROD6059</t>
  </si>
  <si>
    <t>ORD002151</t>
  </si>
  <si>
    <t>PROD7200</t>
  </si>
  <si>
    <t>ORD002152</t>
  </si>
  <si>
    <t>ORD002153</t>
  </si>
  <si>
    <t>PROD2394</t>
  </si>
  <si>
    <t>ORD002154</t>
  </si>
  <si>
    <t>PROD4081</t>
  </si>
  <si>
    <t>ORD002155</t>
  </si>
  <si>
    <t>jill.walker@outlook.com</t>
  </si>
  <si>
    <t>PROD1844</t>
  </si>
  <si>
    <t>ORD002156</t>
  </si>
  <si>
    <t>PROD1825</t>
  </si>
  <si>
    <t>ORD002157</t>
  </si>
  <si>
    <t>karen.mullins@outlook.com</t>
  </si>
  <si>
    <t>PROD6130</t>
  </si>
  <si>
    <t>ORD002158</t>
  </si>
  <si>
    <t>PROD7904</t>
  </si>
  <si>
    <t>ORD002159</t>
  </si>
  <si>
    <t>PROD8251</t>
  </si>
  <si>
    <t>ORD002160</t>
  </si>
  <si>
    <t>PROD7899</t>
  </si>
  <si>
    <t>ORD002161</t>
  </si>
  <si>
    <t>PROD9078</t>
  </si>
  <si>
    <t>ORD002162</t>
  </si>
  <si>
    <t>william.smith@gmail.com</t>
  </si>
  <si>
    <t>PROD1045</t>
  </si>
  <si>
    <t>ORD002163</t>
  </si>
  <si>
    <t>ORD002164</t>
  </si>
  <si>
    <t>PROD5088</t>
  </si>
  <si>
    <t>ORD002165</t>
  </si>
  <si>
    <t>PROD5223</t>
  </si>
  <si>
    <t>ORD002166</t>
  </si>
  <si>
    <t>PROD7541</t>
  </si>
  <si>
    <t>ORD002167</t>
  </si>
  <si>
    <t>PROD1762</t>
  </si>
  <si>
    <t>ORD002168</t>
  </si>
  <si>
    <t>PROD5397</t>
  </si>
  <si>
    <t>ORD002169</t>
  </si>
  <si>
    <t>ORD002170</t>
  </si>
  <si>
    <t>PROD9960</t>
  </si>
  <si>
    <t>ORD002171</t>
  </si>
  <si>
    <t>PROD9531</t>
  </si>
  <si>
    <t>ORD002172</t>
  </si>
  <si>
    <t>PROD7365</t>
  </si>
  <si>
    <t>ORD002173</t>
  </si>
  <si>
    <t>PROD7348</t>
  </si>
  <si>
    <t>ORD002174</t>
  </si>
  <si>
    <t>PROD6557</t>
  </si>
  <si>
    <t>ORD002175</t>
  </si>
  <si>
    <t>PROD5007</t>
  </si>
  <si>
    <t>ORD002176</t>
  </si>
  <si>
    <t>PROD4071</t>
  </si>
  <si>
    <t>ORD002177</t>
  </si>
  <si>
    <t>ORD002178</t>
  </si>
  <si>
    <t>PROD5659</t>
  </si>
  <si>
    <t>ORD002179</t>
  </si>
  <si>
    <t>PROD3363</t>
  </si>
  <si>
    <t>ORD002180</t>
  </si>
  <si>
    <t>PROD6078</t>
  </si>
  <si>
    <t>ORD002181</t>
  </si>
  <si>
    <t>PROD7913</t>
  </si>
  <si>
    <t>ORD002182</t>
  </si>
  <si>
    <t>ORD002183</t>
  </si>
  <si>
    <t>PROD2797</t>
  </si>
  <si>
    <t>ORD002184</t>
  </si>
  <si>
    <t>PROD9406</t>
  </si>
  <si>
    <t>ORD002185</t>
  </si>
  <si>
    <t>PROD8167</t>
  </si>
  <si>
    <t>ORD002186</t>
  </si>
  <si>
    <t>PROD1143</t>
  </si>
  <si>
    <t>ORD002187</t>
  </si>
  <si>
    <t>PROD5463</t>
  </si>
  <si>
    <t>ORD002188</t>
  </si>
  <si>
    <t>PROD1870</t>
  </si>
  <si>
    <t>ORD002189</t>
  </si>
  <si>
    <t>PROD7699</t>
  </si>
  <si>
    <t>ORD002190</t>
  </si>
  <si>
    <t>ORD002191</t>
  </si>
  <si>
    <t>PROD8890</t>
  </si>
  <si>
    <t>ORD002192</t>
  </si>
  <si>
    <t>ORD002193</t>
  </si>
  <si>
    <t>PROD1465</t>
  </si>
  <si>
    <t>ORD002194</t>
  </si>
  <si>
    <t>PROD1106</t>
  </si>
  <si>
    <t>ORD002195</t>
  </si>
  <si>
    <t>PROD7966</t>
  </si>
  <si>
    <t>ORD002196</t>
  </si>
  <si>
    <t>PROD3031</t>
  </si>
  <si>
    <t>ORD002197</t>
  </si>
  <si>
    <t>PROD2328</t>
  </si>
  <si>
    <t>ORD002198</t>
  </si>
  <si>
    <t>PROD3609</t>
  </si>
  <si>
    <t>ORD002199</t>
  </si>
  <si>
    <t>PROD3574</t>
  </si>
  <si>
    <t>ORD002200</t>
  </si>
  <si>
    <t>PROD7339</t>
  </si>
  <si>
    <t>ORD002201</t>
  </si>
  <si>
    <t>PROD1919</t>
  </si>
  <si>
    <t>ORD002202</t>
  </si>
  <si>
    <t>PROD6995</t>
  </si>
  <si>
    <t>ORD002203</t>
  </si>
  <si>
    <t>ORD002204</t>
  </si>
  <si>
    <t>samuel.hernandez@outlook.com</t>
  </si>
  <si>
    <t>PROD4054</t>
  </si>
  <si>
    <t>ORD002205</t>
  </si>
  <si>
    <t>PROD4041</t>
  </si>
  <si>
    <t>ORD002206</t>
  </si>
  <si>
    <t>kelly.miller@yahoo.com</t>
  </si>
  <si>
    <t>PROD6961</t>
  </si>
  <si>
    <t>ORD002207</t>
  </si>
  <si>
    <t>PROD7489</t>
  </si>
  <si>
    <t>ORD002208</t>
  </si>
  <si>
    <t>PROD3946</t>
  </si>
  <si>
    <t>ORD002209</t>
  </si>
  <si>
    <t>PROD4762</t>
  </si>
  <si>
    <t>ORD002210</t>
  </si>
  <si>
    <t>PROD6289</t>
  </si>
  <si>
    <t>ORD002211</t>
  </si>
  <si>
    <t>PROD9657</t>
  </si>
  <si>
    <t>ORD002212</t>
  </si>
  <si>
    <t>PROD6188</t>
  </si>
  <si>
    <t>ORD002213</t>
  </si>
  <si>
    <t>ORD002214</t>
  </si>
  <si>
    <t>PROD9967</t>
  </si>
  <si>
    <t>ORD002215</t>
  </si>
  <si>
    <t>ORD002216</t>
  </si>
  <si>
    <t>ORD002217</t>
  </si>
  <si>
    <t>carla.sanchez@gmail.com</t>
  </si>
  <si>
    <t>PROD2515</t>
  </si>
  <si>
    <t>ORD002218</t>
  </si>
  <si>
    <t>PROD3727</t>
  </si>
  <si>
    <t>ORD002219</t>
  </si>
  <si>
    <t>PROD3303</t>
  </si>
  <si>
    <t>ORD002220</t>
  </si>
  <si>
    <t>ORD002221</t>
  </si>
  <si>
    <t>PROD6820</t>
  </si>
  <si>
    <t>ORD002222</t>
  </si>
  <si>
    <t>PROD3013</t>
  </si>
  <si>
    <t>ORD002223</t>
  </si>
  <si>
    <t>PROD9097</t>
  </si>
  <si>
    <t>ORD002224</t>
  </si>
  <si>
    <t>PROD9779</t>
  </si>
  <si>
    <t>ORD002225</t>
  </si>
  <si>
    <t>PROD3027</t>
  </si>
  <si>
    <t>ORD002226</t>
  </si>
  <si>
    <t>PROD7283</t>
  </si>
  <si>
    <t>ORD002227</t>
  </si>
  <si>
    <t>PROD5047</t>
  </si>
  <si>
    <t>ORD002228</t>
  </si>
  <si>
    <t>edwin.steele@gmail.com</t>
  </si>
  <si>
    <t>PROD4390</t>
  </si>
  <si>
    <t>ORD002229</t>
  </si>
  <si>
    <t>PROD8415</t>
  </si>
  <si>
    <t>ORD002230</t>
  </si>
  <si>
    <t>PROD9112</t>
  </si>
  <si>
    <t>ORD002231</t>
  </si>
  <si>
    <t>laura.gregory@hotmail.com</t>
  </si>
  <si>
    <t>PROD9687</t>
  </si>
  <si>
    <t>ORD002232</t>
  </si>
  <si>
    <t>PROD1547</t>
  </si>
  <si>
    <t>ORD002233</t>
  </si>
  <si>
    <t>ORD002234</t>
  </si>
  <si>
    <t>PROD9926</t>
  </si>
  <si>
    <t>ORD002235</t>
  </si>
  <si>
    <t>PROD6268</t>
  </si>
  <si>
    <t>ORD002236</t>
  </si>
  <si>
    <t>PROD6398</t>
  </si>
  <si>
    <t>ORD002237</t>
  </si>
  <si>
    <t>PROD7378</t>
  </si>
  <si>
    <t>ORD002238</t>
  </si>
  <si>
    <t>daniel.hall@outlook.com</t>
  </si>
  <si>
    <t>PROD9993</t>
  </si>
  <si>
    <t>ORD002239</t>
  </si>
  <si>
    <t>PROD4441</t>
  </si>
  <si>
    <t>ORD002240</t>
  </si>
  <si>
    <t>PROD1168</t>
  </si>
  <si>
    <t>ORD002241</t>
  </si>
  <si>
    <t>PROD6233</t>
  </si>
  <si>
    <t>ORD002242</t>
  </si>
  <si>
    <t>ORD002243</t>
  </si>
  <si>
    <t>PROD8433</t>
  </si>
  <si>
    <t>ORD002244</t>
  </si>
  <si>
    <t>PROD8993</t>
  </si>
  <si>
    <t>ORD002245</t>
  </si>
  <si>
    <t>PROD3252</t>
  </si>
  <si>
    <t>ORD002246</t>
  </si>
  <si>
    <t>PROD6730</t>
  </si>
  <si>
    <t>ORD002247</t>
  </si>
  <si>
    <t>amber.sims@yahoo.com</t>
  </si>
  <si>
    <t>PROD9737</t>
  </si>
  <si>
    <t>ORD002248</t>
  </si>
  <si>
    <t>ORD002249</t>
  </si>
  <si>
    <t>rachel.leon@hotmail.com</t>
  </si>
  <si>
    <t>PROD9101</t>
  </si>
  <si>
    <t>ORD002250</t>
  </si>
  <si>
    <t>ORD002251</t>
  </si>
  <si>
    <t>jacob.smith@gmail.com</t>
  </si>
  <si>
    <t>ORD002252</t>
  </si>
  <si>
    <t>PROD6234</t>
  </si>
  <si>
    <t>ORD002253</t>
  </si>
  <si>
    <t>PROD4584</t>
  </si>
  <si>
    <t>ORD002254</t>
  </si>
  <si>
    <t>PROD8873</t>
  </si>
  <si>
    <t>ORD002255</t>
  </si>
  <si>
    <t>ORD002256</t>
  </si>
  <si>
    <t>PROD5984</t>
  </si>
  <si>
    <t>ORD002257</t>
  </si>
  <si>
    <t>PROD6668</t>
  </si>
  <si>
    <t>ORD002258</t>
  </si>
  <si>
    <t>PROD2507</t>
  </si>
  <si>
    <t>ORD002259</t>
  </si>
  <si>
    <t>claudia.brown@hotmail.com</t>
  </si>
  <si>
    <t>PROD6556</t>
  </si>
  <si>
    <t>ORD002260</t>
  </si>
  <si>
    <t>ORD002261</t>
  </si>
  <si>
    <t>PROD6383</t>
  </si>
  <si>
    <t>ORD002262</t>
  </si>
  <si>
    <t>ORD002263</t>
  </si>
  <si>
    <t>PROD5220</t>
  </si>
  <si>
    <t>ORD002264</t>
  </si>
  <si>
    <t>PROD2181</t>
  </si>
  <si>
    <t>ORD002265</t>
  </si>
  <si>
    <t>PROD1412</t>
  </si>
  <si>
    <t>ORD002266</t>
  </si>
  <si>
    <t>ORD002267</t>
  </si>
  <si>
    <t>PROD8223</t>
  </si>
  <si>
    <t>ORD002268</t>
  </si>
  <si>
    <t>PROD8591</t>
  </si>
  <si>
    <t>ORD002269</t>
  </si>
  <si>
    <t>PROD1035</t>
  </si>
  <si>
    <t>ORD002270</t>
  </si>
  <si>
    <t>ORD002271</t>
  </si>
  <si>
    <t>PROD1541</t>
  </si>
  <si>
    <t>ORD002272</t>
  </si>
  <si>
    <t>ORD002273</t>
  </si>
  <si>
    <t>PROD9041</t>
  </si>
  <si>
    <t>ORD002274</t>
  </si>
  <si>
    <t>PROD1583</t>
  </si>
  <si>
    <t>ORD002275</t>
  </si>
  <si>
    <t>PROD9399</t>
  </si>
  <si>
    <t>ORD002276</t>
  </si>
  <si>
    <t>PROD1395</t>
  </si>
  <si>
    <t>ORD002277</t>
  </si>
  <si>
    <t>PROD6389</t>
  </si>
  <si>
    <t>ORD002278</t>
  </si>
  <si>
    <t>PROD3247</t>
  </si>
  <si>
    <t>ORD002279</t>
  </si>
  <si>
    <t>PROD6168</t>
  </si>
  <si>
    <t>ORD002280</t>
  </si>
  <si>
    <t>PROD5034</t>
  </si>
  <si>
    <t>ORD002281</t>
  </si>
  <si>
    <t>PROD4321</t>
  </si>
  <si>
    <t>ORD002282</t>
  </si>
  <si>
    <t>PROD8784</t>
  </si>
  <si>
    <t>ORD002283</t>
  </si>
  <si>
    <t>PROD9998</t>
  </si>
  <si>
    <t>ORD002284</t>
  </si>
  <si>
    <t>ORD002285</t>
  </si>
  <si>
    <t>PROD9708</t>
  </si>
  <si>
    <t>ORD002286</t>
  </si>
  <si>
    <t>ORD002287</t>
  </si>
  <si>
    <t>PROD8488</t>
  </si>
  <si>
    <t>ORD002288</t>
  </si>
  <si>
    <t>ORD002289</t>
  </si>
  <si>
    <t>PROD3774</t>
  </si>
  <si>
    <t>ORD002290</t>
  </si>
  <si>
    <t>PROD7577</t>
  </si>
  <si>
    <t>ORD002291</t>
  </si>
  <si>
    <t>ORD002292</t>
  </si>
  <si>
    <t>PROD8216</t>
  </si>
  <si>
    <t>ORD002293</t>
  </si>
  <si>
    <t>PROD3923</t>
  </si>
  <si>
    <t>ORD002294</t>
  </si>
  <si>
    <t>PROD6446</t>
  </si>
  <si>
    <t>ORD002295</t>
  </si>
  <si>
    <t>ORD002296</t>
  </si>
  <si>
    <t>PROD5101</t>
  </si>
  <si>
    <t>ORD002297</t>
  </si>
  <si>
    <t>PROD5297</t>
  </si>
  <si>
    <t>ORD002298</t>
  </si>
  <si>
    <t>rachel.wood@gmail.com</t>
  </si>
  <si>
    <t>PROD7678</t>
  </si>
  <si>
    <t>ORD002299</t>
  </si>
  <si>
    <t>PROD3485</t>
  </si>
  <si>
    <t>ORD002300</t>
  </si>
  <si>
    <t>PROD1734</t>
  </si>
  <si>
    <t>ORD002301</t>
  </si>
  <si>
    <t>PROD6867</t>
  </si>
  <si>
    <t>ORD002302</t>
  </si>
  <si>
    <t>PROD8205</t>
  </si>
  <si>
    <t>ORD002303</t>
  </si>
  <si>
    <t>brandon.moran@gmail.com</t>
  </si>
  <si>
    <t>PROD5252</t>
  </si>
  <si>
    <t>ORD002304</t>
  </si>
  <si>
    <t>PROD6959</t>
  </si>
  <si>
    <t>ORD002305</t>
  </si>
  <si>
    <t>ORD002306</t>
  </si>
  <si>
    <t>PROD4569</t>
  </si>
  <si>
    <t>ORD002307</t>
  </si>
  <si>
    <t>PROD3931</t>
  </si>
  <si>
    <t>ORD002308</t>
  </si>
  <si>
    <t>ORD002309</t>
  </si>
  <si>
    <t>PROD1982</t>
  </si>
  <si>
    <t>ORD002310</t>
  </si>
  <si>
    <t>PROD7152</t>
  </si>
  <si>
    <t>ORD002311</t>
  </si>
  <si>
    <t>PROD5184</t>
  </si>
  <si>
    <t>ORD002312</t>
  </si>
  <si>
    <t>PROD7379</t>
  </si>
  <si>
    <t>ORD002313</t>
  </si>
  <si>
    <t>ORD002314</t>
  </si>
  <si>
    <t>ORD002315</t>
  </si>
  <si>
    <t>PROD3780</t>
  </si>
  <si>
    <t>ORD002316</t>
  </si>
  <si>
    <t>ORD002317</t>
  </si>
  <si>
    <t>ORD002318</t>
  </si>
  <si>
    <t>PROD2815</t>
  </si>
  <si>
    <t>ORD002319</t>
  </si>
  <si>
    <t>mary.davila@yahoo.com</t>
  </si>
  <si>
    <t>PROD1525</t>
  </si>
  <si>
    <t>ORD002320</t>
  </si>
  <si>
    <t>christian.camacho@gmail.com</t>
  </si>
  <si>
    <t>ORD002321</t>
  </si>
  <si>
    <t>PROD7525</t>
  </si>
  <si>
    <t>ORD002322</t>
  </si>
  <si>
    <t>PROD1104</t>
  </si>
  <si>
    <t>ORD002323</t>
  </si>
  <si>
    <t>PROD8817</t>
  </si>
  <si>
    <t>ORD002324</t>
  </si>
  <si>
    <t>PROD6621</t>
  </si>
  <si>
    <t>ORD002325</t>
  </si>
  <si>
    <t>PROD8445</t>
  </si>
  <si>
    <t>ORD002326</t>
  </si>
  <si>
    <t>PROD9061</t>
  </si>
  <si>
    <t>ORD002327</t>
  </si>
  <si>
    <t>ORD002328</t>
  </si>
  <si>
    <t>PROD1198</t>
  </si>
  <si>
    <t>ORD002329</t>
  </si>
  <si>
    <t>PROD1781</t>
  </si>
  <si>
    <t>ORD002330</t>
  </si>
  <si>
    <t>PROD6976</t>
  </si>
  <si>
    <t>ORD002331</t>
  </si>
  <si>
    <t>PROD7544</t>
  </si>
  <si>
    <t>ORD002332</t>
  </si>
  <si>
    <t>megan.estes@yahoo.com</t>
  </si>
  <si>
    <t>PROD2592</t>
  </si>
  <si>
    <t>ORD002333</t>
  </si>
  <si>
    <t>breanna.duncan@gmail.com</t>
  </si>
  <si>
    <t>PROD9051</t>
  </si>
  <si>
    <t>ORD002334</t>
  </si>
  <si>
    <t>PROD9769</t>
  </si>
  <si>
    <t>ORD002335</t>
  </si>
  <si>
    <t>PROD2371</t>
  </si>
  <si>
    <t>ORD002336</t>
  </si>
  <si>
    <t>ORD002337</t>
  </si>
  <si>
    <t>PROD1347</t>
  </si>
  <si>
    <t>ORD002338</t>
  </si>
  <si>
    <t>PROD1485</t>
  </si>
  <si>
    <t>ORD002339</t>
  </si>
  <si>
    <t>PROD7764</t>
  </si>
  <si>
    <t>ORD002340</t>
  </si>
  <si>
    <t>PROD2207</t>
  </si>
  <si>
    <t>ORD002341</t>
  </si>
  <si>
    <t>PROD5234</t>
  </si>
  <si>
    <t>ORD002342</t>
  </si>
  <si>
    <t>PROD6011</t>
  </si>
  <si>
    <t>ORD002343</t>
  </si>
  <si>
    <t>PROD6128</t>
  </si>
  <si>
    <t>ORD002344</t>
  </si>
  <si>
    <t>ORD002345</t>
  </si>
  <si>
    <t>PROD7531</t>
  </si>
  <si>
    <t>ORD002346</t>
  </si>
  <si>
    <t>PROD8769</t>
  </si>
  <si>
    <t>ORD002347</t>
  </si>
  <si>
    <t>PROD5621</t>
  </si>
  <si>
    <t>ORD002348</t>
  </si>
  <si>
    <t>PROD8714</t>
  </si>
  <si>
    <t>ORD002349</t>
  </si>
  <si>
    <t>PROD8287</t>
  </si>
  <si>
    <t>ORD002350</t>
  </si>
  <si>
    <t>ORD002351</t>
  </si>
  <si>
    <t>PROD7483</t>
  </si>
  <si>
    <t>ORD002352</t>
  </si>
  <si>
    <t>ORD002353</t>
  </si>
  <si>
    <t>ORD002354</t>
  </si>
  <si>
    <t>david.bird@gmail.com</t>
  </si>
  <si>
    <t>PROD9951</t>
  </si>
  <si>
    <t>ORD002355</t>
  </si>
  <si>
    <t>ORD002356</t>
  </si>
  <si>
    <t>PROD4899</t>
  </si>
  <si>
    <t>ORD002357</t>
  </si>
  <si>
    <t>PROD4438</t>
  </si>
  <si>
    <t>ORD002358</t>
  </si>
  <si>
    <t>PROD9381</t>
  </si>
  <si>
    <t>ORD002359</t>
  </si>
  <si>
    <t>PROD6350</t>
  </si>
  <si>
    <t>ORD002360</t>
  </si>
  <si>
    <t>patricia.carroll@hotmail.com</t>
  </si>
  <si>
    <t>PROD7247</t>
  </si>
  <si>
    <t>ORD002361</t>
  </si>
  <si>
    <t>PROD7008</t>
  </si>
  <si>
    <t>ORD002362</t>
  </si>
  <si>
    <t>ORD002363</t>
  </si>
  <si>
    <t>PROD6850</t>
  </si>
  <si>
    <t>ORD002364</t>
  </si>
  <si>
    <t>PROD9928</t>
  </si>
  <si>
    <t>ORD002365</t>
  </si>
  <si>
    <t>PROD2992</t>
  </si>
  <si>
    <t>ORD002366</t>
  </si>
  <si>
    <t>PROD2284</t>
  </si>
  <si>
    <t>ORD002367</t>
  </si>
  <si>
    <t>PROD8677</t>
  </si>
  <si>
    <t>ORD002368</t>
  </si>
  <si>
    <t>brian.rivera@yahoo.com</t>
  </si>
  <si>
    <t>PROD3748</t>
  </si>
  <si>
    <t>ORD002369</t>
  </si>
  <si>
    <t>PROD7824</t>
  </si>
  <si>
    <t>ORD002370</t>
  </si>
  <si>
    <t>PROD9700</t>
  </si>
  <si>
    <t>ORD002371</t>
  </si>
  <si>
    <t>elizabeth.jackson@hotmail.com</t>
  </si>
  <si>
    <t>ORD002372</t>
  </si>
  <si>
    <t>PROD9120</t>
  </si>
  <si>
    <t>ORD002373</t>
  </si>
  <si>
    <t>ORD002374</t>
  </si>
  <si>
    <t>PROD6982</t>
  </si>
  <si>
    <t>ORD002375</t>
  </si>
  <si>
    <t>PROD3795</t>
  </si>
  <si>
    <t>ORD002376</t>
  </si>
  <si>
    <t>PROD8820</t>
  </si>
  <si>
    <t>ORD002377</t>
  </si>
  <si>
    <t>PROD5227</t>
  </si>
  <si>
    <t>ORD002378</t>
  </si>
  <si>
    <t>PROD1845</t>
  </si>
  <si>
    <t>ORD002379</t>
  </si>
  <si>
    <t>PROD7205</t>
  </si>
  <si>
    <t>ORD002380</t>
  </si>
  <si>
    <t>PROD8776</t>
  </si>
  <si>
    <t>ORD002381</t>
  </si>
  <si>
    <t>PROD1612</t>
  </si>
  <si>
    <t>ORD002382</t>
  </si>
  <si>
    <t>john.hanna@hotmail.com</t>
  </si>
  <si>
    <t>ORD002383</t>
  </si>
  <si>
    <t>PROD2250</t>
  </si>
  <si>
    <t>ORD002384</t>
  </si>
  <si>
    <t>brandy.ball@outlook.com</t>
  </si>
  <si>
    <t>PROD5805</t>
  </si>
  <si>
    <t>ORD002385</t>
  </si>
  <si>
    <t>ORD002386</t>
  </si>
  <si>
    <t>PROD5063</t>
  </si>
  <si>
    <t>ORD002387</t>
  </si>
  <si>
    <t>PROD3928</t>
  </si>
  <si>
    <t>ORD002388</t>
  </si>
  <si>
    <t>PROD8929</t>
  </si>
  <si>
    <t>ORD002389</t>
  </si>
  <si>
    <t>PROD8509</t>
  </si>
  <si>
    <t>ORD002390</t>
  </si>
  <si>
    <t>ORD002391</t>
  </si>
  <si>
    <t>PROD5866</t>
  </si>
  <si>
    <t>ORD002392</t>
  </si>
  <si>
    <t>PROD2092</t>
  </si>
  <si>
    <t>ORD002393</t>
  </si>
  <si>
    <t>ORD002394</t>
  </si>
  <si>
    <t>PROD1555</t>
  </si>
  <si>
    <t>ORD002395</t>
  </si>
  <si>
    <t>PROD3689</t>
  </si>
  <si>
    <t>ORD002396</t>
  </si>
  <si>
    <t>ORD002397</t>
  </si>
  <si>
    <t>ORD002398</t>
  </si>
  <si>
    <t>PROD2336</t>
  </si>
  <si>
    <t>ORD002399</t>
  </si>
  <si>
    <t>ORD002400</t>
  </si>
  <si>
    <t>PROD9258</t>
  </si>
  <si>
    <t>ORD002401</t>
  </si>
  <si>
    <t>ORD002402</t>
  </si>
  <si>
    <t>PROD6825</t>
  </si>
  <si>
    <t>ORD002403</t>
  </si>
  <si>
    <t>PROD1267</t>
  </si>
  <si>
    <t>ORD002404</t>
  </si>
  <si>
    <t>ORD002405</t>
  </si>
  <si>
    <t>william.perry@gmail.com</t>
  </si>
  <si>
    <t>PROD1635</t>
  </si>
  <si>
    <t>ORD002406</t>
  </si>
  <si>
    <t>ORD002407</t>
  </si>
  <si>
    <t>eugene.francis@yahoo.com</t>
  </si>
  <si>
    <t>PROD4745</t>
  </si>
  <si>
    <t>ORD002408</t>
  </si>
  <si>
    <t>katie.weber@yahoo.com</t>
  </si>
  <si>
    <t>PROD7132</t>
  </si>
  <si>
    <t>ORD002409</t>
  </si>
  <si>
    <t>PROD1332</t>
  </si>
  <si>
    <t>ORD002410</t>
  </si>
  <si>
    <t>PROD8482</t>
  </si>
  <si>
    <t>ORD002411</t>
  </si>
  <si>
    <t>PROD8624</t>
  </si>
  <si>
    <t>ORD002412</t>
  </si>
  <si>
    <t>PROD4750</t>
  </si>
  <si>
    <t>ORD002413</t>
  </si>
  <si>
    <t>ORD002414</t>
  </si>
  <si>
    <t>PROD6003</t>
  </si>
  <si>
    <t>ORD002415</t>
  </si>
  <si>
    <t>PROD6277</t>
  </si>
  <si>
    <t>ORD002416</t>
  </si>
  <si>
    <t>PROD8116</t>
  </si>
  <si>
    <t>ORD002417</t>
  </si>
  <si>
    <t>ORD002418</t>
  </si>
  <si>
    <t>PROD2931</t>
  </si>
  <si>
    <t>ORD002419</t>
  </si>
  <si>
    <t>PROD6759</t>
  </si>
  <si>
    <t>ORD002420</t>
  </si>
  <si>
    <t>ORD002421</t>
  </si>
  <si>
    <t>PROD8666</t>
  </si>
  <si>
    <t>ORD002422</t>
  </si>
  <si>
    <t>PROD6155</t>
  </si>
  <si>
    <t>ORD002423</t>
  </si>
  <si>
    <t>PROD2295</t>
  </si>
  <si>
    <t>ORD002424</t>
  </si>
  <si>
    <t>PROD5321</t>
  </si>
  <si>
    <t>ORD002425</t>
  </si>
  <si>
    <t>PROD3133</t>
  </si>
  <si>
    <t>ORD002426</t>
  </si>
  <si>
    <t>PROD1495</t>
  </si>
  <si>
    <t>ORD002427</t>
  </si>
  <si>
    <t>PROD6688</t>
  </si>
  <si>
    <t>ORD002428</t>
  </si>
  <si>
    <t>PROD3233</t>
  </si>
  <si>
    <t>ORD002429</t>
  </si>
  <si>
    <t>PROD4798</t>
  </si>
  <si>
    <t>ORD002430</t>
  </si>
  <si>
    <t>PROD5174</t>
  </si>
  <si>
    <t>ORD002431</t>
  </si>
  <si>
    <t>ORD002432</t>
  </si>
  <si>
    <t>ORD002433</t>
  </si>
  <si>
    <t>dylan.gross@outlook.com</t>
  </si>
  <si>
    <t>PROD2881</t>
  </si>
  <si>
    <t>ORD002434</t>
  </si>
  <si>
    <t>PROD9566</t>
  </si>
  <si>
    <t>ORD002435</t>
  </si>
  <si>
    <t>PROD6833</t>
  </si>
  <si>
    <t>ORD002436</t>
  </si>
  <si>
    <t>william.cline@outlook.com</t>
  </si>
  <si>
    <t>PROD1608</t>
  </si>
  <si>
    <t>ORD002437</t>
  </si>
  <si>
    <t>PROD7581</t>
  </si>
  <si>
    <t>ORD002438</t>
  </si>
  <si>
    <t>ORD002439</t>
  </si>
  <si>
    <t>ORD002440</t>
  </si>
  <si>
    <t>PROD9826</t>
  </si>
  <si>
    <t>ORD002441</t>
  </si>
  <si>
    <t>PROD6972</t>
  </si>
  <si>
    <t>ORD002442</t>
  </si>
  <si>
    <t>ORD002443</t>
  </si>
  <si>
    <t>PROD4686</t>
  </si>
  <si>
    <t>ORD002444</t>
  </si>
  <si>
    <t>PROD2590</t>
  </si>
  <si>
    <t>ORD002445</t>
  </si>
  <si>
    <t>PROD1355</t>
  </si>
  <si>
    <t>ORD002446</t>
  </si>
  <si>
    <t>PROD5178</t>
  </si>
  <si>
    <t>ORD002447</t>
  </si>
  <si>
    <t>PROD3403</t>
  </si>
  <si>
    <t>ORD002448</t>
  </si>
  <si>
    <t>PROD1821</t>
  </si>
  <si>
    <t>ORD002449</t>
  </si>
  <si>
    <t>PROD5448</t>
  </si>
  <si>
    <t>ORD002450</t>
  </si>
  <si>
    <t>PROD3175</t>
  </si>
  <si>
    <t>ORD002451</t>
  </si>
  <si>
    <t>PROD7145</t>
  </si>
  <si>
    <t>ORD002452</t>
  </si>
  <si>
    <t>PROD3549</t>
  </si>
  <si>
    <t>ORD002453</t>
  </si>
  <si>
    <t>PROD1305</t>
  </si>
  <si>
    <t>ORD002454</t>
  </si>
  <si>
    <t>PROD7421</t>
  </si>
  <si>
    <t>ORD002455</t>
  </si>
  <si>
    <t>PROD7069</t>
  </si>
  <si>
    <t>ORD002456</t>
  </si>
  <si>
    <t>PROD3124</t>
  </si>
  <si>
    <t>ORD002457</t>
  </si>
  <si>
    <t>PROD5418</t>
  </si>
  <si>
    <t>ORD002458</t>
  </si>
  <si>
    <t>PROD5926</t>
  </si>
  <si>
    <t>ORD002459</t>
  </si>
  <si>
    <t>ORD002460</t>
  </si>
  <si>
    <t>PROD4540</t>
  </si>
  <si>
    <t>ORD002461</t>
  </si>
  <si>
    <t>PROD3536</t>
  </si>
  <si>
    <t>ORD002462</t>
  </si>
  <si>
    <t>PROD6728</t>
  </si>
  <si>
    <t>ORD002463</t>
  </si>
  <si>
    <t>PROD1979</t>
  </si>
  <si>
    <t>ORD002464</t>
  </si>
  <si>
    <t>ORD002465</t>
  </si>
  <si>
    <t>PROD6116</t>
  </si>
  <si>
    <t>ORD002466</t>
  </si>
  <si>
    <t>PROD8500</t>
  </si>
  <si>
    <t>ORD002467</t>
  </si>
  <si>
    <t>PROD4295</t>
  </si>
  <si>
    <t>ORD002468</t>
  </si>
  <si>
    <t>PROD9607</t>
  </si>
  <si>
    <t>ORD002469</t>
  </si>
  <si>
    <t>ORD002470</t>
  </si>
  <si>
    <t>PROD8107</t>
  </si>
  <si>
    <t>ORD002471</t>
  </si>
  <si>
    <t>haley.rios@gmail.com</t>
  </si>
  <si>
    <t>PROD3163</t>
  </si>
  <si>
    <t>ORD002472</t>
  </si>
  <si>
    <t>ORD002473</t>
  </si>
  <si>
    <t>dan.holmes@gmail.com</t>
  </si>
  <si>
    <t>PROD6062</t>
  </si>
  <si>
    <t>ORD002474</t>
  </si>
  <si>
    <t>PROD5579</t>
  </si>
  <si>
    <t>ORD002475</t>
  </si>
  <si>
    <t>PROD3220</t>
  </si>
  <si>
    <t>ORD002476</t>
  </si>
  <si>
    <t>ORD002477</t>
  </si>
  <si>
    <t>PROD7886</t>
  </si>
  <si>
    <t>ORD002478</t>
  </si>
  <si>
    <t>PROD4184</t>
  </si>
  <si>
    <t>ORD002479</t>
  </si>
  <si>
    <t>ORD002480</t>
  </si>
  <si>
    <t>PROD7414</t>
  </si>
  <si>
    <t>ORD002481</t>
  </si>
  <si>
    <t>PROD7733</t>
  </si>
  <si>
    <t>ORD002482</t>
  </si>
  <si>
    <t>PROD4667</t>
  </si>
  <si>
    <t>ORD002483</t>
  </si>
  <si>
    <t>PROD7770</t>
  </si>
  <si>
    <t>ORD002484</t>
  </si>
  <si>
    <t>PROD6114</t>
  </si>
  <si>
    <t>ORD002485</t>
  </si>
  <si>
    <t>PROD5541</t>
  </si>
  <si>
    <t>ORD002486</t>
  </si>
  <si>
    <t>PROD3969</t>
  </si>
  <si>
    <t>ORD002487</t>
  </si>
  <si>
    <t>PROD4625</t>
  </si>
  <si>
    <t>ORD002488</t>
  </si>
  <si>
    <t>PROD1477</t>
  </si>
  <si>
    <t>ORD002489</t>
  </si>
  <si>
    <t>ORD002490</t>
  </si>
  <si>
    <t>PROD5349</t>
  </si>
  <si>
    <t>ORD002491</t>
  </si>
  <si>
    <t>ORD002492</t>
  </si>
  <si>
    <t>PROD1884</t>
  </si>
  <si>
    <t>ORD002493</t>
  </si>
  <si>
    <t>PROD5451</t>
  </si>
  <si>
    <t>ORD002494</t>
  </si>
  <si>
    <t>PROD2347</t>
  </si>
  <si>
    <t>ORD002495</t>
  </si>
  <si>
    <t>PROD5437</t>
  </si>
  <si>
    <t>ORD002496</t>
  </si>
  <si>
    <t>PROD6746</t>
  </si>
  <si>
    <t>ORD002497</t>
  </si>
  <si>
    <t>PROD7487</t>
  </si>
  <si>
    <t>ORD002498</t>
  </si>
  <si>
    <t>ORD002499</t>
  </si>
  <si>
    <t>PROD1206</t>
  </si>
  <si>
    <t>ORD002500</t>
  </si>
  <si>
    <t>PROD7554</t>
  </si>
  <si>
    <t>ORD002501</t>
  </si>
  <si>
    <t>PROD5524</t>
  </si>
  <si>
    <t>ORD002502</t>
  </si>
  <si>
    <t>leslie.cline@yahoo.com</t>
  </si>
  <si>
    <t>PROD7434</t>
  </si>
  <si>
    <t>ORD002503</t>
  </si>
  <si>
    <t>PROD9412</t>
  </si>
  <si>
    <t>ORD002504</t>
  </si>
  <si>
    <t>PROD3912</t>
  </si>
  <si>
    <t>ORD002505</t>
  </si>
  <si>
    <t>ORD002506</t>
  </si>
  <si>
    <t>PROD6453</t>
  </si>
  <si>
    <t>ORD002507</t>
  </si>
  <si>
    <t>ORD002508</t>
  </si>
  <si>
    <t>PROD7866</t>
  </si>
  <si>
    <t>ORD002509</t>
  </si>
  <si>
    <t>PROD7859</t>
  </si>
  <si>
    <t>ORD002510</t>
  </si>
  <si>
    <t>PROD9360</t>
  </si>
  <si>
    <t>ORD002511</t>
  </si>
  <si>
    <t>PROD9210</t>
  </si>
  <si>
    <t>ORD002512</t>
  </si>
  <si>
    <t>ORD002513</t>
  </si>
  <si>
    <t>PROD7447</t>
  </si>
  <si>
    <t>ORD002514</t>
  </si>
  <si>
    <t>ORD002515</t>
  </si>
  <si>
    <t>PROD3671</t>
  </si>
  <si>
    <t>ORD002516</t>
  </si>
  <si>
    <t>PROD4957</t>
  </si>
  <si>
    <t>ORD002517</t>
  </si>
  <si>
    <t>ORD002518</t>
  </si>
  <si>
    <t>PROD1307</t>
  </si>
  <si>
    <t>ORD002519</t>
  </si>
  <si>
    <t>ORD002520</t>
  </si>
  <si>
    <t>PROD3181</t>
  </si>
  <si>
    <t>ORD002521</t>
  </si>
  <si>
    <t>PROD3386</t>
  </si>
  <si>
    <t>ORD002522</t>
  </si>
  <si>
    <t>ORD002523</t>
  </si>
  <si>
    <t>PROD6912</t>
  </si>
  <si>
    <t>ORD002524</t>
  </si>
  <si>
    <t>PROD1337</t>
  </si>
  <si>
    <t>ORD002525</t>
  </si>
  <si>
    <t>PROD2512</t>
  </si>
  <si>
    <t>ORD002526</t>
  </si>
  <si>
    <t>PROD7260</t>
  </si>
  <si>
    <t>ORD002527</t>
  </si>
  <si>
    <t>ORD002528</t>
  </si>
  <si>
    <t>PROD5908</t>
  </si>
  <si>
    <t>ORD002529</t>
  </si>
  <si>
    <t>PROD7275</t>
  </si>
  <si>
    <t>ORD002530</t>
  </si>
  <si>
    <t>PROD8358</t>
  </si>
  <si>
    <t>ORD002531</t>
  </si>
  <si>
    <t>PROD2152</t>
  </si>
  <si>
    <t>ORD002532</t>
  </si>
  <si>
    <t>ORD002533</t>
  </si>
  <si>
    <t>ORD002534</t>
  </si>
  <si>
    <t>ORD002535</t>
  </si>
  <si>
    <t>PROD2971</t>
  </si>
  <si>
    <t>ORD002536</t>
  </si>
  <si>
    <t>PROD6643</t>
  </si>
  <si>
    <t>ORD002537</t>
  </si>
  <si>
    <t>PROD2773</t>
  </si>
  <si>
    <t>ORD002538</t>
  </si>
  <si>
    <t>PROD7962</t>
  </si>
  <si>
    <t>ORD002539</t>
  </si>
  <si>
    <t>ORD002540</t>
  </si>
  <si>
    <t>PROD4603</t>
  </si>
  <si>
    <t>ORD002541</t>
  </si>
  <si>
    <t>PROD6278</t>
  </si>
  <si>
    <t>ORD002542</t>
  </si>
  <si>
    <t>ORD002543</t>
  </si>
  <si>
    <t>PROD7783</t>
  </si>
  <si>
    <t>ORD002544</t>
  </si>
  <si>
    <t>PROD8300</t>
  </si>
  <si>
    <t>ORD002545</t>
  </si>
  <si>
    <t>ORD002546</t>
  </si>
  <si>
    <t>PROD8619</t>
  </si>
  <si>
    <t>ORD002547</t>
  </si>
  <si>
    <t>PROD3944</t>
  </si>
  <si>
    <t>ORD002548</t>
  </si>
  <si>
    <t>ORD002549</t>
  </si>
  <si>
    <t>PROD5798</t>
  </si>
  <si>
    <t>ORD002550</t>
  </si>
  <si>
    <t>ORD002551</t>
  </si>
  <si>
    <t>daniel.gutierrez@outlook.com</t>
  </si>
  <si>
    <t>ORD002552</t>
  </si>
  <si>
    <t>PROD4004</t>
  </si>
  <si>
    <t>ORD002553</t>
  </si>
  <si>
    <t>PROD4877</t>
  </si>
  <si>
    <t>ORD002554</t>
  </si>
  <si>
    <t>ORD002555</t>
  </si>
  <si>
    <t>PROD4448</t>
  </si>
  <si>
    <t>ORD002556</t>
  </si>
  <si>
    <t>PROD8206</t>
  </si>
  <si>
    <t>ORD002557</t>
  </si>
  <si>
    <t>PROD1806</t>
  </si>
  <si>
    <t>ORD002558</t>
  </si>
  <si>
    <t>PROD6980</t>
  </si>
  <si>
    <t>ORD002559</t>
  </si>
  <si>
    <t>PROD4025</t>
  </si>
  <si>
    <t>ORD002560</t>
  </si>
  <si>
    <t>PROD2366</t>
  </si>
  <si>
    <t>ORD002561</t>
  </si>
  <si>
    <t>PROD5653</t>
  </si>
  <si>
    <t>ORD002562</t>
  </si>
  <si>
    <t>ORD002563</t>
  </si>
  <si>
    <t>PROD7443</t>
  </si>
  <si>
    <t>ORD002564</t>
  </si>
  <si>
    <t>PROD7972</t>
  </si>
  <si>
    <t>ORD002565</t>
  </si>
  <si>
    <t>PROD9421</t>
  </si>
  <si>
    <t>ORD002566</t>
  </si>
  <si>
    <t>denise.williams@gmail.com</t>
  </si>
  <si>
    <t>ORD002567</t>
  </si>
  <si>
    <t>PROD6735</t>
  </si>
  <si>
    <t>ORD002568</t>
  </si>
  <si>
    <t>ORD002569</t>
  </si>
  <si>
    <t>ORD002570</t>
  </si>
  <si>
    <t>PROD4496</t>
  </si>
  <si>
    <t>ORD002571</t>
  </si>
  <si>
    <t>PROD8329</t>
  </si>
  <si>
    <t>ORD002572</t>
  </si>
  <si>
    <t>PROD1905</t>
  </si>
  <si>
    <t>ORD002573</t>
  </si>
  <si>
    <t>PROD8100</t>
  </si>
  <si>
    <t>ORD002574</t>
  </si>
  <si>
    <t>PROD4153</t>
  </si>
  <si>
    <t>ORD002575</t>
  </si>
  <si>
    <t>ORD002576</t>
  </si>
  <si>
    <t>ORD002577</t>
  </si>
  <si>
    <t>dawn.murphy@yahoo.com</t>
  </si>
  <si>
    <t>PROD9610</t>
  </si>
  <si>
    <t>ORD002578</t>
  </si>
  <si>
    <t>PROD1235</t>
  </si>
  <si>
    <t>ORD002579</t>
  </si>
  <si>
    <t>PROD1082</t>
  </si>
  <si>
    <t>ORD002580</t>
  </si>
  <si>
    <t>PROD6338</t>
  </si>
  <si>
    <t>ORD002581</t>
  </si>
  <si>
    <t>PROD3955</t>
  </si>
  <si>
    <t>ORD002582</t>
  </si>
  <si>
    <t>PROD6467</t>
  </si>
  <si>
    <t>ORD002583</t>
  </si>
  <si>
    <t>PROD6227</t>
  </si>
  <si>
    <t>ORD002584</t>
  </si>
  <si>
    <t>joseph.gordon@yahoo.com</t>
  </si>
  <si>
    <t>PROD3308</t>
  </si>
  <si>
    <t>ORD002585</t>
  </si>
  <si>
    <t>PROD9355</t>
  </si>
  <si>
    <t>ORD002586</t>
  </si>
  <si>
    <t>PROD7059</t>
  </si>
  <si>
    <t>ORD002587</t>
  </si>
  <si>
    <t>ORD002588</t>
  </si>
  <si>
    <t>PROD2379</t>
  </si>
  <si>
    <t>ORD002589</t>
  </si>
  <si>
    <t>ORD002590</t>
  </si>
  <si>
    <t>PROD8847</t>
  </si>
  <si>
    <t>ORD002591</t>
  </si>
  <si>
    <t>PROD5556</t>
  </si>
  <si>
    <t>ORD002592</t>
  </si>
  <si>
    <t>PROD1643</t>
  </si>
  <si>
    <t>ORD002593</t>
  </si>
  <si>
    <t>ORD002594</t>
  </si>
  <si>
    <t>PROD4936</t>
  </si>
  <si>
    <t>ORD002595</t>
  </si>
  <si>
    <t>PROD4977</t>
  </si>
  <si>
    <t>ORD002596</t>
  </si>
  <si>
    <t>mary.fitzgerald@yahoo.com</t>
  </si>
  <si>
    <t>PROD9060</t>
  </si>
  <si>
    <t>ORD002597</t>
  </si>
  <si>
    <t>ORD002598</t>
  </si>
  <si>
    <t>PROD5467</t>
  </si>
  <si>
    <t>ORD002599</t>
  </si>
  <si>
    <t>vickie.gonzales@outlook.com</t>
  </si>
  <si>
    <t>PROD8618</t>
  </si>
  <si>
    <t>ORD002600</t>
  </si>
  <si>
    <t>PROD2768</t>
  </si>
  <si>
    <t>ORD002601</t>
  </si>
  <si>
    <t>PROD3321</t>
  </si>
  <si>
    <t>ORD002602</t>
  </si>
  <si>
    <t>jorge.salazar@hotmail.com</t>
  </si>
  <si>
    <t>PROD7042</t>
  </si>
  <si>
    <t>ORD002603</t>
  </si>
  <si>
    <t>PROD1500</t>
  </si>
  <si>
    <t>ORD002604</t>
  </si>
  <si>
    <t>jermaine.smith@outlook.com</t>
  </si>
  <si>
    <t>PROD2930</t>
  </si>
  <si>
    <t>ORD002605</t>
  </si>
  <si>
    <t>PROD7987</t>
  </si>
  <si>
    <t>ORD002606</t>
  </si>
  <si>
    <t>ORD002607</t>
  </si>
  <si>
    <t>PROD7546</t>
  </si>
  <si>
    <t>ORD002608</t>
  </si>
  <si>
    <t>PROD3488</t>
  </si>
  <si>
    <t>ORD002609</t>
  </si>
  <si>
    <t>PROD7644</t>
  </si>
  <si>
    <t>ORD002610</t>
  </si>
  <si>
    <t>ORD002611</t>
  </si>
  <si>
    <t>morgan.stephens@gmail.com</t>
  </si>
  <si>
    <t>ORD002612</t>
  </si>
  <si>
    <t>PROD5928</t>
  </si>
  <si>
    <t>ORD002613</t>
  </si>
  <si>
    <t>PROD7066</t>
  </si>
  <si>
    <t>ORD002614</t>
  </si>
  <si>
    <t>PROD2192</t>
  </si>
  <si>
    <t>ORD002615</t>
  </si>
  <si>
    <t>ORD002616</t>
  </si>
  <si>
    <t>PROD3602</t>
  </si>
  <si>
    <t>ORD002617</t>
  </si>
  <si>
    <t>ORD002618</t>
  </si>
  <si>
    <t>PROD9963</t>
  </si>
  <si>
    <t>ORD002619</t>
  </si>
  <si>
    <t>ORD002620</t>
  </si>
  <si>
    <t>PROD1604</t>
  </si>
  <si>
    <t>ORD002621</t>
  </si>
  <si>
    <t>PROD5679</t>
  </si>
  <si>
    <t>ORD002622</t>
  </si>
  <si>
    <t>ORD002623</t>
  </si>
  <si>
    <t>PROD3472</t>
  </si>
  <si>
    <t>ORD002624</t>
  </si>
  <si>
    <t>ORD002625</t>
  </si>
  <si>
    <t>ORD002626</t>
  </si>
  <si>
    <t>ORD002627</t>
  </si>
  <si>
    <t>kimberly.sims@gmail.com</t>
  </si>
  <si>
    <t>PROD5855</t>
  </si>
  <si>
    <t>ORD002628</t>
  </si>
  <si>
    <t>PROD1715</t>
  </si>
  <si>
    <t>ORD002629</t>
  </si>
  <si>
    <t>kenneth.watson@outlook.com</t>
  </si>
  <si>
    <t>PROD7148</t>
  </si>
  <si>
    <t>ORD002630</t>
  </si>
  <si>
    <t>PROD7466</t>
  </si>
  <si>
    <t>ORD002631</t>
  </si>
  <si>
    <t>PROD5124</t>
  </si>
  <si>
    <t>ORD002632</t>
  </si>
  <si>
    <t>PROD2365</t>
  </si>
  <si>
    <t>ORD002633</t>
  </si>
  <si>
    <t>PROD1857</t>
  </si>
  <si>
    <t>ORD002634</t>
  </si>
  <si>
    <t>PROD6810</t>
  </si>
  <si>
    <t>ORD002635</t>
  </si>
  <si>
    <t>PROD1189</t>
  </si>
  <si>
    <t>ORD002636</t>
  </si>
  <si>
    <t>PROD5670</t>
  </si>
  <si>
    <t>ORD002637</t>
  </si>
  <si>
    <t>PROD8595</t>
  </si>
  <si>
    <t>ORD002638</t>
  </si>
  <si>
    <t>PROD9016</t>
  </si>
  <si>
    <t>ORD002639</t>
  </si>
  <si>
    <t>PROD3475</t>
  </si>
  <si>
    <t>ORD002640</t>
  </si>
  <si>
    <t>PROD9459</t>
  </si>
  <si>
    <t>ORD002641</t>
  </si>
  <si>
    <t>ORD002642</t>
  </si>
  <si>
    <t>PROD5982</t>
  </si>
  <si>
    <t>ORD002643</t>
  </si>
  <si>
    <t>PROD3394</t>
  </si>
  <si>
    <t>ORD002644</t>
  </si>
  <si>
    <t>ORD002645</t>
  </si>
  <si>
    <t>PROD4548</t>
  </si>
  <si>
    <t>ORD002646</t>
  </si>
  <si>
    <t>ORD002647</t>
  </si>
  <si>
    <t>PROD2040</t>
  </si>
  <si>
    <t>ORD002648</t>
  </si>
  <si>
    <t>PROD5377</t>
  </si>
  <si>
    <t>ORD002649</t>
  </si>
  <si>
    <t>PROD4866</t>
  </si>
  <si>
    <t>ORD002650</t>
  </si>
  <si>
    <t>PROD9635</t>
  </si>
  <si>
    <t>ORD002651</t>
  </si>
  <si>
    <t>PROD8671</t>
  </si>
  <si>
    <t>ORD002652</t>
  </si>
  <si>
    <t>PROD5973</t>
  </si>
  <si>
    <t>ORD002653</t>
  </si>
  <si>
    <t>ORD002654</t>
  </si>
  <si>
    <t>PROD4740</t>
  </si>
  <si>
    <t>ORD002655</t>
  </si>
  <si>
    <t>PROD7974</t>
  </si>
  <si>
    <t>ORD002656</t>
  </si>
  <si>
    <t>ORD002657</t>
  </si>
  <si>
    <t>troy.barnes@gmail.com</t>
  </si>
  <si>
    <t>ORD002658</t>
  </si>
  <si>
    <t>PROD3631</t>
  </si>
  <si>
    <t>ORD002659</t>
  </si>
  <si>
    <t>PROD5094</t>
  </si>
  <si>
    <t>ORD002660</t>
  </si>
  <si>
    <t>PROD6387</t>
  </si>
  <si>
    <t>ORD002661</t>
  </si>
  <si>
    <t>PROD2440</t>
  </si>
  <si>
    <t>ORD002662</t>
  </si>
  <si>
    <t>PROD8290</t>
  </si>
  <si>
    <t>ORD002663</t>
  </si>
  <si>
    <t>PROD9081</t>
  </si>
  <si>
    <t>ORD002664</t>
  </si>
  <si>
    <t>ORD002665</t>
  </si>
  <si>
    <t>ORD002666</t>
  </si>
  <si>
    <t>ORD002667</t>
  </si>
  <si>
    <t>PROD7836</t>
  </si>
  <si>
    <t>ORD002668</t>
  </si>
  <si>
    <t>PROD8575</t>
  </si>
  <si>
    <t>ORD002669</t>
  </si>
  <si>
    <t>PROD5979</t>
  </si>
  <si>
    <t>ORD002670</t>
  </si>
  <si>
    <t>PROD4668</t>
  </si>
  <si>
    <t>ORD002671</t>
  </si>
  <si>
    <t>PROD5208</t>
  </si>
  <si>
    <t>ORD002672</t>
  </si>
  <si>
    <t>PROD8539</t>
  </si>
  <si>
    <t>ORD002673</t>
  </si>
  <si>
    <t>allison.frye@hotmail.com</t>
  </si>
  <si>
    <t>PROD9068</t>
  </si>
  <si>
    <t>ORD002674</t>
  </si>
  <si>
    <t>PROD4292</t>
  </si>
  <si>
    <t>ORD002675</t>
  </si>
  <si>
    <t>PROD4744</t>
  </si>
  <si>
    <t>ORD002676</t>
  </si>
  <si>
    <t>PROD7344</t>
  </si>
  <si>
    <t>ORD002677</t>
  </si>
  <si>
    <t>PROD8987</t>
  </si>
  <si>
    <t>ORD002678</t>
  </si>
  <si>
    <t>ORD002679</t>
  </si>
  <si>
    <t>ORD002680</t>
  </si>
  <si>
    <t>PROD3869</t>
  </si>
  <si>
    <t>ORD002681</t>
  </si>
  <si>
    <t>PROD7594</t>
  </si>
  <si>
    <t>ORD002682</t>
  </si>
  <si>
    <t>PROD7543</t>
  </si>
  <si>
    <t>ORD002683</t>
  </si>
  <si>
    <t>ORD002684</t>
  </si>
  <si>
    <t>PROD4050</t>
  </si>
  <si>
    <t>ORD002685</t>
  </si>
  <si>
    <t>PROD5544</t>
  </si>
  <si>
    <t>ORD002686</t>
  </si>
  <si>
    <t>PROD6410</t>
  </si>
  <si>
    <t>ORD002687</t>
  </si>
  <si>
    <t>PROD6931</t>
  </si>
  <si>
    <t>ORD002688</t>
  </si>
  <si>
    <t>PROD1029</t>
  </si>
  <si>
    <t>ORD002689</t>
  </si>
  <si>
    <t>ORD002690</t>
  </si>
  <si>
    <t>PROD1651</t>
  </si>
  <si>
    <t>ORD002691</t>
  </si>
  <si>
    <t>ORD002692</t>
  </si>
  <si>
    <t>PROD7690</t>
  </si>
  <si>
    <t>ORD002693</t>
  </si>
  <si>
    <t>ORD002694</t>
  </si>
  <si>
    <t>ORD002695</t>
  </si>
  <si>
    <t>PROD2038</t>
  </si>
  <si>
    <t>ORD002696</t>
  </si>
  <si>
    <t>PROD9333</t>
  </si>
  <si>
    <t>ORD002697</t>
  </si>
  <si>
    <t>teresa.jones@outlook.com</t>
  </si>
  <si>
    <t>PROD3961</t>
  </si>
  <si>
    <t>ORD002698</t>
  </si>
  <si>
    <t>PROD8888</t>
  </si>
  <si>
    <t>ORD002699</t>
  </si>
  <si>
    <t>PROD9131</t>
  </si>
  <si>
    <t>ORD002700</t>
  </si>
  <si>
    <t>PROD4488</t>
  </si>
  <si>
    <t>ORD002701</t>
  </si>
  <si>
    <t>ORD002702</t>
  </si>
  <si>
    <t>ORD002703</t>
  </si>
  <si>
    <t>roger.estrada@gmail.com</t>
  </si>
  <si>
    <t>PROD4790</t>
  </si>
  <si>
    <t>ORD002704</t>
  </si>
  <si>
    <t>PROD2952</t>
  </si>
  <si>
    <t>ORD002705</t>
  </si>
  <si>
    <t>PROD6213</t>
  </si>
  <si>
    <t>ORD002706</t>
  </si>
  <si>
    <t>mary.bradley@yahoo.com</t>
  </si>
  <si>
    <t>PROD7858</t>
  </si>
  <si>
    <t>ORD002707</t>
  </si>
  <si>
    <t>PROD8430</t>
  </si>
  <si>
    <t>ORD002708</t>
  </si>
  <si>
    <t>ORD002709</t>
  </si>
  <si>
    <t>PROD6935</t>
  </si>
  <si>
    <t>ORD002710</t>
  </si>
  <si>
    <t>sherry.simmons@outlook.com</t>
  </si>
  <si>
    <t>PROD9274</t>
  </si>
  <si>
    <t>ORD002711</t>
  </si>
  <si>
    <t>ORD002712</t>
  </si>
  <si>
    <t>PROD3055</t>
  </si>
  <si>
    <t>ORD002713</t>
  </si>
  <si>
    <t>PROD9843</t>
  </si>
  <si>
    <t>ORD002714</t>
  </si>
  <si>
    <t>PROD7046</t>
  </si>
  <si>
    <t>ORD002715</t>
  </si>
  <si>
    <t>PROD4078</t>
  </si>
  <si>
    <t>ORD002716</t>
  </si>
  <si>
    <t>ORD002717</t>
  </si>
  <si>
    <t>PROD6896</t>
  </si>
  <si>
    <t>ORD002718</t>
  </si>
  <si>
    <t>diane.kim@outlook.com</t>
  </si>
  <si>
    <t>PROD8365</t>
  </si>
  <si>
    <t>ORD002719</t>
  </si>
  <si>
    <t>ORD002720</t>
  </si>
  <si>
    <t>PROD2263</t>
  </si>
  <si>
    <t>ORD002721</t>
  </si>
  <si>
    <t>PROD9615</t>
  </si>
  <si>
    <t>ORD002722</t>
  </si>
  <si>
    <t>PROD2382</t>
  </si>
  <si>
    <t>ORD002723</t>
  </si>
  <si>
    <t>PROD6855</t>
  </si>
  <si>
    <t>ORD002724</t>
  </si>
  <si>
    <t>PROD2880</t>
  </si>
  <si>
    <t>ORD002725</t>
  </si>
  <si>
    <t>PROD1300</t>
  </si>
  <si>
    <t>ORD002726</t>
  </si>
  <si>
    <t>PROD4558</t>
  </si>
  <si>
    <t>ORD002727</t>
  </si>
  <si>
    <t>PROD6386</t>
  </si>
  <si>
    <t>ORD002728</t>
  </si>
  <si>
    <t>PROD7127</t>
  </si>
  <si>
    <t>ORD002729</t>
  </si>
  <si>
    <t>PROD2563</t>
  </si>
  <si>
    <t>ORD002730</t>
  </si>
  <si>
    <t>PROD6785</t>
  </si>
  <si>
    <t>ORD002731</t>
  </si>
  <si>
    <t>PROD9971</t>
  </si>
  <si>
    <t>ORD002732</t>
  </si>
  <si>
    <t>PROD3939</t>
  </si>
  <si>
    <t>ORD002733</t>
  </si>
  <si>
    <t>PROD9699</t>
  </si>
  <si>
    <t>ORD002734</t>
  </si>
  <si>
    <t>PROD1137</t>
  </si>
  <si>
    <t>ORD002735</t>
  </si>
  <si>
    <t>PROD3502</t>
  </si>
  <si>
    <t>ORD002736</t>
  </si>
  <si>
    <t>PROD6587</t>
  </si>
  <si>
    <t>ORD002737</t>
  </si>
  <si>
    <t>ORD002738</t>
  </si>
  <si>
    <t>PROD4162</t>
  </si>
  <si>
    <t>ORD002739</t>
  </si>
  <si>
    <t>ORD002740</t>
  </si>
  <si>
    <t>PROD9075</t>
  </si>
  <si>
    <t>ORD002741</t>
  </si>
  <si>
    <t>ORD002742</t>
  </si>
  <si>
    <t>PROD3647</t>
  </si>
  <si>
    <t>ORD002743</t>
  </si>
  <si>
    <t>samantha.diaz@gmail.com</t>
  </si>
  <si>
    <t>PROD4502</t>
  </si>
  <si>
    <t>ORD002744</t>
  </si>
  <si>
    <t>PROD6954</t>
  </si>
  <si>
    <t>ORD002745</t>
  </si>
  <si>
    <t>PROD6379</t>
  </si>
  <si>
    <t>ORD002746</t>
  </si>
  <si>
    <t>PROD2036</t>
  </si>
  <si>
    <t>ORD002747</t>
  </si>
  <si>
    <t>PROD4482</t>
  </si>
  <si>
    <t>ORD002748</t>
  </si>
  <si>
    <t>PROD7168</t>
  </si>
  <si>
    <t>ORD002749</t>
  </si>
  <si>
    <t>isabel.barnes@hotmail.com</t>
  </si>
  <si>
    <t>PROD8724</t>
  </si>
  <si>
    <t>ORD002750</t>
  </si>
  <si>
    <t>PROD5515</t>
  </si>
  <si>
    <t>ORD002751</t>
  </si>
  <si>
    <t>ORD002752</t>
  </si>
  <si>
    <t>PROD3562</t>
  </si>
  <si>
    <t>ORD002753</t>
  </si>
  <si>
    <t>PROD7353</t>
  </si>
  <si>
    <t>ORD002754</t>
  </si>
  <si>
    <t>PROD7024</t>
  </si>
  <si>
    <t>ORD002755</t>
  </si>
  <si>
    <t>brooke.long@hotmail.com</t>
  </si>
  <si>
    <t>PROD7983</t>
  </si>
  <si>
    <t>ORD002756</t>
  </si>
  <si>
    <t>PROD9013</t>
  </si>
  <si>
    <t>ORD002757</t>
  </si>
  <si>
    <t>PROD3531</t>
  </si>
  <si>
    <t>ORD002758</t>
  </si>
  <si>
    <t>ORD002759</t>
  </si>
  <si>
    <t>PROD8101</t>
  </si>
  <si>
    <t>ORD002760</t>
  </si>
  <si>
    <t>pamela.benson@hotmail.com</t>
  </si>
  <si>
    <t>PROD7609</t>
  </si>
  <si>
    <t>ORD002761</t>
  </si>
  <si>
    <t>matthew.johnson@hotmail.com</t>
  </si>
  <si>
    <t>PROD2241</t>
  </si>
  <si>
    <t>ORD002762</t>
  </si>
  <si>
    <t>ORD002763</t>
  </si>
  <si>
    <t>sean.fields@yahoo.com</t>
  </si>
  <si>
    <t>PROD6280</t>
  </si>
  <si>
    <t>ORD002764</t>
  </si>
  <si>
    <t>PROD4201</t>
  </si>
  <si>
    <t>ORD002765</t>
  </si>
  <si>
    <t>PROD7244</t>
  </si>
  <si>
    <t>ORD002766</t>
  </si>
  <si>
    <t>PROD8903</t>
  </si>
  <si>
    <t>ORD002767</t>
  </si>
  <si>
    <t>PROD8069</t>
  </si>
  <si>
    <t>ORD002768</t>
  </si>
  <si>
    <t>PROD7240</t>
  </si>
  <si>
    <t>ORD002769</t>
  </si>
  <si>
    <t>PROD4001</t>
  </si>
  <si>
    <t>ORD002770</t>
  </si>
  <si>
    <t>ORD002771</t>
  </si>
  <si>
    <t>PROD5646</t>
  </si>
  <si>
    <t>ORD002772</t>
  </si>
  <si>
    <t>PROD1352</t>
  </si>
  <si>
    <t>ORD002773</t>
  </si>
  <si>
    <t>ORD002774</t>
  </si>
  <si>
    <t>PROD9612</t>
  </si>
  <si>
    <t>ORD002775</t>
  </si>
  <si>
    <t>PROD7457</t>
  </si>
  <si>
    <t>ORD002776</t>
  </si>
  <si>
    <t>PROD1063</t>
  </si>
  <si>
    <t>ORD002777</t>
  </si>
  <si>
    <t>PROD9955</t>
  </si>
  <si>
    <t>ORD002778</t>
  </si>
  <si>
    <t>george.edwards@gmail.com</t>
  </si>
  <si>
    <t>PROD1745</t>
  </si>
  <si>
    <t>ORD002779</t>
  </si>
  <si>
    <t>PROD2231</t>
  </si>
  <si>
    <t>ORD002780</t>
  </si>
  <si>
    <t>PROD8176</t>
  </si>
  <si>
    <t>ORD002781</t>
  </si>
  <si>
    <t>PROD3323</t>
  </si>
  <si>
    <t>ORD002782</t>
  </si>
  <si>
    <t>ORD002783</t>
  </si>
  <si>
    <t>PROD4741</t>
  </si>
  <si>
    <t>ORD002784</t>
  </si>
  <si>
    <t>PROD9988</t>
  </si>
  <si>
    <t>ORD002785</t>
  </si>
  <si>
    <t>PROD7210</t>
  </si>
  <si>
    <t>ORD002786</t>
  </si>
  <si>
    <t>PROD3933</t>
  </si>
  <si>
    <t>ORD002787</t>
  </si>
  <si>
    <t>ORD002788</t>
  </si>
  <si>
    <t>PROD6997</t>
  </si>
  <si>
    <t>ORD002789</t>
  </si>
  <si>
    <t>PROD4776</t>
  </si>
  <si>
    <t>ORD002790</t>
  </si>
  <si>
    <t>PROD9590</t>
  </si>
  <si>
    <t>ORD002791</t>
  </si>
  <si>
    <t>ORD002792</t>
  </si>
  <si>
    <t>ORD002793</t>
  </si>
  <si>
    <t>ORD002794</t>
  </si>
  <si>
    <t>PROD9939</t>
  </si>
  <si>
    <t>ORD002795</t>
  </si>
  <si>
    <t>PROD5046</t>
  </si>
  <si>
    <t>ORD002796</t>
  </si>
  <si>
    <t>ORD002797</t>
  </si>
  <si>
    <t>PROD9780</t>
  </si>
  <si>
    <t>ORD002798</t>
  </si>
  <si>
    <t>ORD002799</t>
  </si>
  <si>
    <t>ORD002800</t>
  </si>
  <si>
    <t>PROD4529</t>
  </si>
  <si>
    <t>ORD002801</t>
  </si>
  <si>
    <t>ORD002802</t>
  </si>
  <si>
    <t>ORD002803</t>
  </si>
  <si>
    <t>PROD5606</t>
  </si>
  <si>
    <t>ORD002804</t>
  </si>
  <si>
    <t>ORD002805</t>
  </si>
  <si>
    <t>PROD7012</t>
  </si>
  <si>
    <t>ORD002806</t>
  </si>
  <si>
    <t>ORD002807</t>
  </si>
  <si>
    <t>ORD002808</t>
  </si>
  <si>
    <t>PROD3682</t>
  </si>
  <si>
    <t>ORD002809</t>
  </si>
  <si>
    <t>PROD7193</t>
  </si>
  <si>
    <t>ORD002810</t>
  </si>
  <si>
    <t>PROD7256</t>
  </si>
  <si>
    <t>ORD002811</t>
  </si>
  <si>
    <t>PROD3810</t>
  </si>
  <si>
    <t>ORD002812</t>
  </si>
  <si>
    <t>PROD5680</t>
  </si>
  <si>
    <t>ORD002813</t>
  </si>
  <si>
    <t>PROD5796</t>
  </si>
  <si>
    <t>ORD002814</t>
  </si>
  <si>
    <t>PROD6748</t>
  </si>
  <si>
    <t>ORD002815</t>
  </si>
  <si>
    <t>michael.harrison@outlook.com</t>
  </si>
  <si>
    <t>PROD1408</t>
  </si>
  <si>
    <t>ORD002816</t>
  </si>
  <si>
    <t>PROD1184</t>
  </si>
  <si>
    <t>ORD002817</t>
  </si>
  <si>
    <t>PROD2417</t>
  </si>
  <si>
    <t>ORD002818</t>
  </si>
  <si>
    <t>PROD2357</t>
  </si>
  <si>
    <t>ORD002819</t>
  </si>
  <si>
    <t>PROD1876</t>
  </si>
  <si>
    <t>ORD002820</t>
  </si>
  <si>
    <t>PROD8260</t>
  </si>
  <si>
    <t>ORD002821</t>
  </si>
  <si>
    <t>PROD5466</t>
  </si>
  <si>
    <t>ORD002822</t>
  </si>
  <si>
    <t>PROD8367</t>
  </si>
  <si>
    <t>ORD002823</t>
  </si>
  <si>
    <t>kyle.sweeney@yahoo.com</t>
  </si>
  <si>
    <t>PROD3825</t>
  </si>
  <si>
    <t>ORD002824</t>
  </si>
  <si>
    <t>PROD5603</t>
  </si>
  <si>
    <t>ORD002825</t>
  </si>
  <si>
    <t>PROD1573</t>
  </si>
  <si>
    <t>ORD002826</t>
  </si>
  <si>
    <t>PROD7003</t>
  </si>
  <si>
    <t>ORD002827</t>
  </si>
  <si>
    <t>PROD1456</t>
  </si>
  <si>
    <t>ORD002828</t>
  </si>
  <si>
    <t>PROD7075</t>
  </si>
  <si>
    <t>ORD002829</t>
  </si>
  <si>
    <t>hector.eaton@yahoo.com</t>
  </si>
  <si>
    <t>PROD9046</t>
  </si>
  <si>
    <t>ORD002830</t>
  </si>
  <si>
    <t>PROD5820</t>
  </si>
  <si>
    <t>ORD002831</t>
  </si>
  <si>
    <t>ORD002832</t>
  </si>
  <si>
    <t>ORD002833</t>
  </si>
  <si>
    <t>ORD002834</t>
  </si>
  <si>
    <t>PROD4811</t>
  </si>
  <si>
    <t>ORD002835</t>
  </si>
  <si>
    <t>ORD002836</t>
  </si>
  <si>
    <t>PROD3966</t>
  </si>
  <si>
    <t>ORD002837</t>
  </si>
  <si>
    <t>PROD3125</t>
  </si>
  <si>
    <t>ORD002838</t>
  </si>
  <si>
    <t>PROD1064</t>
  </si>
  <si>
    <t>ORD002839</t>
  </si>
  <si>
    <t>PROD1105</t>
  </si>
  <si>
    <t>ORD002840</t>
  </si>
  <si>
    <t>PROD9238</t>
  </si>
  <si>
    <t>ORD002841</t>
  </si>
  <si>
    <t>brandon.baker@gmail.com</t>
  </si>
  <si>
    <t>ORD002842</t>
  </si>
  <si>
    <t>PROD6895</t>
  </si>
  <si>
    <t>ORD002843</t>
  </si>
  <si>
    <t>ORD002844</t>
  </si>
  <si>
    <t>PROD6543</t>
  </si>
  <si>
    <t>ORD002845</t>
  </si>
  <si>
    <t>PROD9435</t>
  </si>
  <si>
    <t>ORD002846</t>
  </si>
  <si>
    <t>ORD002847</t>
  </si>
  <si>
    <t>ORD002848</t>
  </si>
  <si>
    <t>ORD002849</t>
  </si>
  <si>
    <t>PROD4630</t>
  </si>
  <si>
    <t>ORD002850</t>
  </si>
  <si>
    <t>ORD002851</t>
  </si>
  <si>
    <t>ORD002852</t>
  </si>
  <si>
    <t>PROD8690</t>
  </si>
  <si>
    <t>ORD002853</t>
  </si>
  <si>
    <t>ORD002854</t>
  </si>
  <si>
    <t>PROD3659</t>
  </si>
  <si>
    <t>ORD002855</t>
  </si>
  <si>
    <t>PROD2525</t>
  </si>
  <si>
    <t>ORD002856</t>
  </si>
  <si>
    <t>ORD002857</t>
  </si>
  <si>
    <t>ORD002858</t>
  </si>
  <si>
    <t>PROD3263</t>
  </si>
  <si>
    <t>ORD002859</t>
  </si>
  <si>
    <t>ORD002860</t>
  </si>
  <si>
    <t>ORD002861</t>
  </si>
  <si>
    <t>ORD002862</t>
  </si>
  <si>
    <t>ORD002863</t>
  </si>
  <si>
    <t>PROD8479</t>
  </si>
  <si>
    <t>ORD002864</t>
  </si>
  <si>
    <t>ORD002865</t>
  </si>
  <si>
    <t>PROD6333</t>
  </si>
  <si>
    <t>ORD002866</t>
  </si>
  <si>
    <t>ORD002867</t>
  </si>
  <si>
    <t>PROD8615</t>
  </si>
  <si>
    <t>ORD002868</t>
  </si>
  <si>
    <t>ORD002869</t>
  </si>
  <si>
    <t>ORD002870</t>
  </si>
  <si>
    <t>ORD002871</t>
  </si>
  <si>
    <t>PROD5161</t>
  </si>
  <si>
    <t>ORD002872</t>
  </si>
  <si>
    <t>PROD7372</t>
  </si>
  <si>
    <t>ORD002873</t>
  </si>
  <si>
    <t>ORD002874</t>
  </si>
  <si>
    <t>PROD4593</t>
  </si>
  <si>
    <t>ORD002875</t>
  </si>
  <si>
    <t>PROD9349</t>
  </si>
  <si>
    <t>ORD002876</t>
  </si>
  <si>
    <t>PROD5225</t>
  </si>
  <si>
    <t>ORD002877</t>
  </si>
  <si>
    <t>PROD6286</t>
  </si>
  <si>
    <t>ORD002878</t>
  </si>
  <si>
    <t>PROD7723</t>
  </si>
  <si>
    <t>ORD002879</t>
  </si>
  <si>
    <t>PROD3461</t>
  </si>
  <si>
    <t>ORD002880</t>
  </si>
  <si>
    <t>PROD2024</t>
  </si>
  <si>
    <t>ORD002881</t>
  </si>
  <si>
    <t>ORD002882</t>
  </si>
  <si>
    <t>PROD2086</t>
  </si>
  <si>
    <t>ORD002883</t>
  </si>
  <si>
    <t>ORD002884</t>
  </si>
  <si>
    <t>ORD002885</t>
  </si>
  <si>
    <t>ORD002886</t>
  </si>
  <si>
    <t>PROD7077</t>
  </si>
  <si>
    <t>ORD002887</t>
  </si>
  <si>
    <t>PROD2082</t>
  </si>
  <si>
    <t>ORD002888</t>
  </si>
  <si>
    <t>PROD3438</t>
  </si>
  <si>
    <t>ORD002889</t>
  </si>
  <si>
    <t>ORD002890</t>
  </si>
  <si>
    <t>PROD6102</t>
  </si>
  <si>
    <t>ORD002891</t>
  </si>
  <si>
    <t>PROD3813</t>
  </si>
  <si>
    <t>ORD002892</t>
  </si>
  <si>
    <t>PROD2524</t>
  </si>
  <si>
    <t>ORD002893</t>
  </si>
  <si>
    <t>rebecca.haynes@hotmail.com</t>
  </si>
  <si>
    <t>PROD9906</t>
  </si>
  <si>
    <t>ORD002894</t>
  </si>
  <si>
    <t>PROD7450</t>
  </si>
  <si>
    <t>ORD002895</t>
  </si>
  <si>
    <t>ORD002896</t>
  </si>
  <si>
    <t>PROD2910</t>
  </si>
  <si>
    <t>ORD002897</t>
  </si>
  <si>
    <t>PROD3054</t>
  </si>
  <si>
    <t>ORD002898</t>
  </si>
  <si>
    <t>PROD6903</t>
  </si>
  <si>
    <t>ORD002899</t>
  </si>
  <si>
    <t>PROD9100</t>
  </si>
  <si>
    <t>ORD002900</t>
  </si>
  <si>
    <t>PROD9054</t>
  </si>
  <si>
    <t>ORD002901</t>
  </si>
  <si>
    <t>ORD002902</t>
  </si>
  <si>
    <t>PROD5988</t>
  </si>
  <si>
    <t>ORD002903</t>
  </si>
  <si>
    <t>ORD002904</t>
  </si>
  <si>
    <t>PROD1923</t>
  </si>
  <si>
    <t>ORD002905</t>
  </si>
  <si>
    <t>sarah.nichols@yahoo.com</t>
  </si>
  <si>
    <t>PROD5498</t>
  </si>
  <si>
    <t>ORD002906</t>
  </si>
  <si>
    <t>ORD002907</t>
  </si>
  <si>
    <t>PROD3190</t>
  </si>
  <si>
    <t>ORD002908</t>
  </si>
  <si>
    <t>PROD8700</t>
  </si>
  <si>
    <t>ORD002909</t>
  </si>
  <si>
    <t>PROD9147</t>
  </si>
  <si>
    <t>ORD002910</t>
  </si>
  <si>
    <t>PROD9369</t>
  </si>
  <si>
    <t>ORD002911</t>
  </si>
  <si>
    <t>PROD9923</t>
  </si>
  <si>
    <t>ORD002912</t>
  </si>
  <si>
    <t>PROD5341</t>
  </si>
  <si>
    <t>ORD002913</t>
  </si>
  <si>
    <t>PROD1328</t>
  </si>
  <si>
    <t>ORD002914</t>
  </si>
  <si>
    <t>PROD6771</t>
  </si>
  <si>
    <t>ORD002915</t>
  </si>
  <si>
    <t>PROD5674</t>
  </si>
  <si>
    <t>ORD002916</t>
  </si>
  <si>
    <t>robin.romero@outlook.com</t>
  </si>
  <si>
    <t>PROD5453</t>
  </si>
  <si>
    <t>ORD002917</t>
  </si>
  <si>
    <t>PROD3001</t>
  </si>
  <si>
    <t>ORD002918</t>
  </si>
  <si>
    <t>PROD9488</t>
  </si>
  <si>
    <t>ORD002919</t>
  </si>
  <si>
    <t>PROD3979</t>
  </si>
  <si>
    <t>ORD002920</t>
  </si>
  <si>
    <t>PROD4376</t>
  </si>
  <si>
    <t>ORD002921</t>
  </si>
  <si>
    <t>PROD7169</t>
  </si>
  <si>
    <t>ORD002922</t>
  </si>
  <si>
    <t>PROD6893</t>
  </si>
  <si>
    <t>ORD002923</t>
  </si>
  <si>
    <t>PROD5604</t>
  </si>
  <si>
    <t>ORD002924</t>
  </si>
  <si>
    <t>ORD002925</t>
  </si>
  <si>
    <t>PROD9571</t>
  </si>
  <si>
    <t>ORD002926</t>
  </si>
  <si>
    <t>PROD8795</t>
  </si>
  <si>
    <t>ORD002927</t>
  </si>
  <si>
    <t>PROD4339</t>
  </si>
  <si>
    <t>ORD002928</t>
  </si>
  <si>
    <t>teresa.walker@outlook.com</t>
  </si>
  <si>
    <t>ORD002929</t>
  </si>
  <si>
    <t>PROD1331</t>
  </si>
  <si>
    <t>ORD002930</t>
  </si>
  <si>
    <t>PROD9822</t>
  </si>
  <si>
    <t>ORD002931</t>
  </si>
  <si>
    <t>PROD1617</t>
  </si>
  <si>
    <t>ORD002932</t>
  </si>
  <si>
    <t>PROD9426</t>
  </si>
  <si>
    <t>ORD002933</t>
  </si>
  <si>
    <t>ORD002934</t>
  </si>
  <si>
    <t>PROD2790</t>
  </si>
  <si>
    <t>ORD002935</t>
  </si>
  <si>
    <t>douglas.gonzalez@yahoo.com</t>
  </si>
  <si>
    <t>PROD9043</t>
  </si>
  <si>
    <t>ORD002936</t>
  </si>
  <si>
    <t>PROD9389</t>
  </si>
  <si>
    <t>ORD002937</t>
  </si>
  <si>
    <t>PROD9353</t>
  </si>
  <si>
    <t>ORD002938</t>
  </si>
  <si>
    <t>PROD9233</t>
  </si>
  <si>
    <t>ORD002939</t>
  </si>
  <si>
    <t>PROD9979</t>
  </si>
  <si>
    <t>ORD002940</t>
  </si>
  <si>
    <t>PROD3644</t>
  </si>
  <si>
    <t>ORD002941</t>
  </si>
  <si>
    <t>PROD9886</t>
  </si>
  <si>
    <t>ORD002942</t>
  </si>
  <si>
    <t>PROD1846</t>
  </si>
  <si>
    <t>ORD002943</t>
  </si>
  <si>
    <t>ORD002944</t>
  </si>
  <si>
    <t>ORD002945</t>
  </si>
  <si>
    <t>PROD2236</t>
  </si>
  <si>
    <t>ORD002946</t>
  </si>
  <si>
    <t>PROD8893</t>
  </si>
  <si>
    <t>ORD002947</t>
  </si>
  <si>
    <t>PROD3161</t>
  </si>
  <si>
    <t>ORD002948</t>
  </si>
  <si>
    <t>ORD002949</t>
  </si>
  <si>
    <t>PROD9194</t>
  </si>
  <si>
    <t>ORD002950</t>
  </si>
  <si>
    <t>david.farrell@outlook.com</t>
  </si>
  <si>
    <t>PROD9569</t>
  </si>
  <si>
    <t>ORD002951</t>
  </si>
  <si>
    <t>PROD4806</t>
  </si>
  <si>
    <t>ORD002952</t>
  </si>
  <si>
    <t>PROD6589</t>
  </si>
  <si>
    <t>ORD002953</t>
  </si>
  <si>
    <t>PROD5669</t>
  </si>
  <si>
    <t>ORD002954</t>
  </si>
  <si>
    <t>ORD002955</t>
  </si>
  <si>
    <t>ORD002956</t>
  </si>
  <si>
    <t>PROD2709</t>
  </si>
  <si>
    <t>ORD002957</t>
  </si>
  <si>
    <t>PROD8447</t>
  </si>
  <si>
    <t>ORD002958</t>
  </si>
  <si>
    <t>PROD5881</t>
  </si>
  <si>
    <t>ORD002959</t>
  </si>
  <si>
    <t>PROD1052</t>
  </si>
  <si>
    <t>ORD002960</t>
  </si>
  <si>
    <t>PROD9414</t>
  </si>
  <si>
    <t>ORD002961</t>
  </si>
  <si>
    <t>PROD4688</t>
  </si>
  <si>
    <t>ORD002962</t>
  </si>
  <si>
    <t>PROD6131</t>
  </si>
  <si>
    <t>ORD002963</t>
  </si>
  <si>
    <t>PROD4268</t>
  </si>
  <si>
    <t>ORD002964</t>
  </si>
  <si>
    <t>ORD002965</t>
  </si>
  <si>
    <t>ORD002966</t>
  </si>
  <si>
    <t>ORD002967</t>
  </si>
  <si>
    <t>PROD8951</t>
  </si>
  <si>
    <t>ORD002968</t>
  </si>
  <si>
    <t>ORD002969</t>
  </si>
  <si>
    <t>PROD2551</t>
  </si>
  <si>
    <t>ORD002970</t>
  </si>
  <si>
    <t>PROD6539</t>
  </si>
  <si>
    <t>ORD002971</t>
  </si>
  <si>
    <t>ORD002972</t>
  </si>
  <si>
    <t>PROD5396</t>
  </si>
  <si>
    <t>ORD002973</t>
  </si>
  <si>
    <t>PROD6801</t>
  </si>
  <si>
    <t>ORD002974</t>
  </si>
  <si>
    <t>PROD5849</t>
  </si>
  <si>
    <t>ORD002975</t>
  </si>
  <si>
    <t>PROD8150</t>
  </si>
  <si>
    <t>ORD002976</t>
  </si>
  <si>
    <t>PROD5912</t>
  </si>
  <si>
    <t>ORD002977</t>
  </si>
  <si>
    <t>PROD9159</t>
  </si>
  <si>
    <t>ORD002978</t>
  </si>
  <si>
    <t>PROD8088</t>
  </si>
  <si>
    <t>ORD002979</t>
  </si>
  <si>
    <t>ORD002980</t>
  </si>
  <si>
    <t>PROD6172</t>
  </si>
  <si>
    <t>ORD002981</t>
  </si>
  <si>
    <t>PROD5974</t>
  </si>
  <si>
    <t>ORD002982</t>
  </si>
  <si>
    <t>ORD002983</t>
  </si>
  <si>
    <t>ORD002984</t>
  </si>
  <si>
    <t>PROD3809</t>
  </si>
  <si>
    <t>ORD002985</t>
  </si>
  <si>
    <t>PROD4880</t>
  </si>
  <si>
    <t>ORD002986</t>
  </si>
  <si>
    <t>PROD6414</t>
  </si>
  <si>
    <t>ORD002987</t>
  </si>
  <si>
    <t>PROD7279</t>
  </si>
  <si>
    <t>ORD002988</t>
  </si>
  <si>
    <t>PROD4396</t>
  </si>
  <si>
    <t>ORD002989</t>
  </si>
  <si>
    <t>PROD7065</t>
  </si>
  <si>
    <t>ORD002990</t>
  </si>
  <si>
    <t>PROD2212</t>
  </si>
  <si>
    <t>ORD002991</t>
  </si>
  <si>
    <t>PROD5800</t>
  </si>
  <si>
    <t>ORD002992</t>
  </si>
  <si>
    <t>ORD002993</t>
  </si>
  <si>
    <t>PROD5412</t>
  </si>
  <si>
    <t>ORD002994</t>
  </si>
  <si>
    <t>PROD2843</t>
  </si>
  <si>
    <t>ORD002995</t>
  </si>
  <si>
    <t>PROD1640</t>
  </si>
  <si>
    <t>ORD002996</t>
  </si>
  <si>
    <t>PROD9168</t>
  </si>
  <si>
    <t>ORD002997</t>
  </si>
  <si>
    <t>PROD2107</t>
  </si>
  <si>
    <t>ORD002998</t>
  </si>
  <si>
    <t>PROD9585</t>
  </si>
  <si>
    <t>ORD002999</t>
  </si>
  <si>
    <t>PROD5506</t>
  </si>
  <si>
    <t>ORD003000</t>
  </si>
  <si>
    <t>PROD6428</t>
  </si>
  <si>
    <t>ORD003001</t>
  </si>
  <si>
    <t>PROD1096</t>
  </si>
  <si>
    <t>ORD003002</t>
  </si>
  <si>
    <t>PROD7050</t>
  </si>
  <si>
    <t>ORD003003</t>
  </si>
  <si>
    <t>PROD8766</t>
  </si>
  <si>
    <t>ORD003004</t>
  </si>
  <si>
    <t>PROD1523</t>
  </si>
  <si>
    <t>ORD003005</t>
  </si>
  <si>
    <t>ORD003006</t>
  </si>
  <si>
    <t>PROD9029</t>
  </si>
  <si>
    <t>ORD003007</t>
  </si>
  <si>
    <t>PROD8713</t>
  </si>
  <si>
    <t>ORD003008</t>
  </si>
  <si>
    <t>PROD7170</t>
  </si>
  <si>
    <t>ORD003009</t>
  </si>
  <si>
    <t>PROD1504</t>
  </si>
  <si>
    <t>ORD003010</t>
  </si>
  <si>
    <t>PROD1444</t>
  </si>
  <si>
    <t>ORD003011</t>
  </si>
  <si>
    <t>ORD003012</t>
  </si>
  <si>
    <t>PROD5265</t>
  </si>
  <si>
    <t>ORD003013</t>
  </si>
  <si>
    <t>PROD4917</t>
  </si>
  <si>
    <t>ORD003014</t>
  </si>
  <si>
    <t>tyler.johnson@yahoo.com</t>
  </si>
  <si>
    <t>PROD5380</t>
  </si>
  <si>
    <t>ORD003015</t>
  </si>
  <si>
    <t>PROD2980</t>
  </si>
  <si>
    <t>ORD003016</t>
  </si>
  <si>
    <t>katelyn.rodriguez@hotmail.com</t>
  </si>
  <si>
    <t>PROD6355</t>
  </si>
  <si>
    <t>ORD003017</t>
  </si>
  <si>
    <t>ORD003018</t>
  </si>
  <si>
    <t>PROD8966</t>
  </si>
  <si>
    <t>ORD003019</t>
  </si>
  <si>
    <t>ORD003020</t>
  </si>
  <si>
    <t>michelle.baker@yahoo.com</t>
  </si>
  <si>
    <t>PROD5291</t>
  </si>
  <si>
    <t>ORD003021</t>
  </si>
  <si>
    <t>PROD7724</t>
  </si>
  <si>
    <t>ORD003022</t>
  </si>
  <si>
    <t>ORD003023</t>
  </si>
  <si>
    <t>ORD003024</t>
  </si>
  <si>
    <t>PROD3504</t>
  </si>
  <si>
    <t>ORD003025</t>
  </si>
  <si>
    <t>PROD9524</t>
  </si>
  <si>
    <t>ORD003026</t>
  </si>
  <si>
    <t>ORD003027</t>
  </si>
  <si>
    <t>bradley.hudson@yahoo.com</t>
  </si>
  <si>
    <t>PROD2745</t>
  </si>
  <si>
    <t>ORD003028</t>
  </si>
  <si>
    <t>PROD8648</t>
  </si>
  <si>
    <t>ORD003029</t>
  </si>
  <si>
    <t>PROD6353</t>
  </si>
  <si>
    <t>ORD003030</t>
  </si>
  <si>
    <t>PROD4596</t>
  </si>
  <si>
    <t>ORD003031</t>
  </si>
  <si>
    <t>PROD3632</t>
  </si>
  <si>
    <t>ORD003032</t>
  </si>
  <si>
    <t>PROD2272</t>
  </si>
  <si>
    <t>ORD003033</t>
  </si>
  <si>
    <t>PROD2172</t>
  </si>
  <si>
    <t>ORD003034</t>
  </si>
  <si>
    <t>PROD3740</t>
  </si>
  <si>
    <t>ORD003035</t>
  </si>
  <si>
    <t>PROD7996</t>
  </si>
  <si>
    <t>ORD003036</t>
  </si>
  <si>
    <t>PROD1430</t>
  </si>
  <si>
    <t>ORD003037</t>
  </si>
  <si>
    <t>ORD003038</t>
  </si>
  <si>
    <t>PROD9618</t>
  </si>
  <si>
    <t>ORD003039</t>
  </si>
  <si>
    <t>PROD9827</t>
  </si>
  <si>
    <t>ORD003040</t>
  </si>
  <si>
    <t>ORD003041</t>
  </si>
  <si>
    <t>ORD003042</t>
  </si>
  <si>
    <t>ORD003043</t>
  </si>
  <si>
    <t>PROD2694</t>
  </si>
  <si>
    <t>ORD003044</t>
  </si>
  <si>
    <t>PROD1086</t>
  </si>
  <si>
    <t>ORD003045</t>
  </si>
  <si>
    <t>PROD9450</t>
  </si>
  <si>
    <t>ORD003046</t>
  </si>
  <si>
    <t>PROD2706</t>
  </si>
  <si>
    <t>ORD003047</t>
  </si>
  <si>
    <t>george.watkins@outlook.com</t>
  </si>
  <si>
    <t>PROD9137</t>
  </si>
  <si>
    <t>ORD003048</t>
  </si>
  <si>
    <t>PROD7588</t>
  </si>
  <si>
    <t>ORD003049</t>
  </si>
  <si>
    <t>ORD003050</t>
  </si>
  <si>
    <t>PROD5027</t>
  </si>
  <si>
    <t>ORD003051</t>
  </si>
  <si>
    <t>PROD8212</t>
  </si>
  <si>
    <t>ORD003052</t>
  </si>
  <si>
    <t>PROD7176</t>
  </si>
  <si>
    <t>ORD003053</t>
  </si>
  <si>
    <t>PROD7383</t>
  </si>
  <si>
    <t>ORD003054</t>
  </si>
  <si>
    <t>ORD003055</t>
  </si>
  <si>
    <t>PROD4350</t>
  </si>
  <si>
    <t>ORD003056</t>
  </si>
  <si>
    <t>PROD1774</t>
  </si>
  <si>
    <t>ORD003057</t>
  </si>
  <si>
    <t>ORD003058</t>
  </si>
  <si>
    <t>ORD003059</t>
  </si>
  <si>
    <t>PROD8336</t>
  </si>
  <si>
    <t>ORD003060</t>
  </si>
  <si>
    <t>ORD003061</t>
  </si>
  <si>
    <t>PROD8114</t>
  </si>
  <si>
    <t>ORD003062</t>
  </si>
  <si>
    <t>PROD3842</t>
  </si>
  <si>
    <t>ORD003063</t>
  </si>
  <si>
    <t>PROD4728</t>
  </si>
  <si>
    <t>ORD003064</t>
  </si>
  <si>
    <t>PROD8172</t>
  </si>
  <si>
    <t>ORD003065</t>
  </si>
  <si>
    <t>PROD3949</t>
  </si>
  <si>
    <t>ORD003066</t>
  </si>
  <si>
    <t>PROD2209</t>
  </si>
  <si>
    <t>ORD003067</t>
  </si>
  <si>
    <t>PROD1325</t>
  </si>
  <si>
    <t>ORD003068</t>
  </si>
  <si>
    <t>PROD3656</t>
  </si>
  <si>
    <t>ORD003069</t>
  </si>
  <si>
    <t>PROD5422</t>
  </si>
  <si>
    <t>ORD003070</t>
  </si>
  <si>
    <t>PROD9027</t>
  </si>
  <si>
    <t>ORD003071</t>
  </si>
  <si>
    <t>PROD7143</t>
  </si>
  <si>
    <t>ORD003072</t>
  </si>
  <si>
    <t>ORD003073</t>
  </si>
  <si>
    <t>PROD8389</t>
  </si>
  <si>
    <t>ORD003074</t>
  </si>
  <si>
    <t>ORD003075</t>
  </si>
  <si>
    <t>PROD7981</t>
  </si>
  <si>
    <t>ORD003076</t>
  </si>
  <si>
    <t>PROD1390</t>
  </si>
  <si>
    <t>ORD003077</t>
  </si>
  <si>
    <t>ORD003078</t>
  </si>
  <si>
    <t>PROD7189</t>
  </si>
  <si>
    <t>ORD003079</t>
  </si>
  <si>
    <t>ORD003080</t>
  </si>
  <si>
    <t>PROD2960</t>
  </si>
  <si>
    <t>ORD003081</t>
  </si>
  <si>
    <t>PROD7441</t>
  </si>
  <si>
    <t>ORD003082</t>
  </si>
  <si>
    <t>PROD2639</t>
  </si>
  <si>
    <t>ORD003083</t>
  </si>
  <si>
    <t>PROD4467</t>
  </si>
  <si>
    <t>ORD003084</t>
  </si>
  <si>
    <t>PROD2065</t>
  </si>
  <si>
    <t>ORD003085</t>
  </si>
  <si>
    <t>PROD9174</t>
  </si>
  <si>
    <t>ORD003086</t>
  </si>
  <si>
    <t>ORD003087</t>
  </si>
  <si>
    <t>PROD7639</t>
  </si>
  <si>
    <t>ORD003088</t>
  </si>
  <si>
    <t>PROD6051</t>
  </si>
  <si>
    <t>ORD003089</t>
  </si>
  <si>
    <t>ORD003090</t>
  </si>
  <si>
    <t>PROD3158</t>
  </si>
  <si>
    <t>ORD003091</t>
  </si>
  <si>
    <t>PROD9408</t>
  </si>
  <si>
    <t>ORD003092</t>
  </si>
  <si>
    <t>PROD7788</t>
  </si>
  <si>
    <t>ORD003093</t>
  </si>
  <si>
    <t>PROD7516</t>
  </si>
  <si>
    <t>ORD003094</t>
  </si>
  <si>
    <t>PROD4597</t>
  </si>
  <si>
    <t>ORD003095</t>
  </si>
  <si>
    <t>PROD7632</t>
  </si>
  <si>
    <t>ORD003096</t>
  </si>
  <si>
    <t>ORD003097</t>
  </si>
  <si>
    <t>PROD9121</t>
  </si>
  <si>
    <t>ORD003098</t>
  </si>
  <si>
    <t>PROD4532</t>
  </si>
  <si>
    <t>ORD003099</t>
  </si>
  <si>
    <t>ORD003100</t>
  </si>
  <si>
    <t>ORD003101</t>
  </si>
  <si>
    <t>ORD003102</t>
  </si>
  <si>
    <t>ORD003103</t>
  </si>
  <si>
    <t>ORD003104</t>
  </si>
  <si>
    <t>ORD003105</t>
  </si>
  <si>
    <t>PROD2276</t>
  </si>
  <si>
    <t>ORD003106</t>
  </si>
  <si>
    <t>PROD4900</t>
  </si>
  <si>
    <t>ORD003107</t>
  </si>
  <si>
    <t>PROD8728</t>
  </si>
  <si>
    <t>ORD003108</t>
  </si>
  <si>
    <t>PROD2344</t>
  </si>
  <si>
    <t>ORD003109</t>
  </si>
  <si>
    <t>PROD5744</t>
  </si>
  <si>
    <t>ORD003110</t>
  </si>
  <si>
    <t>PROD5423</t>
  </si>
  <si>
    <t>ORD003111</t>
  </si>
  <si>
    <t>kathleen.smith@gmail.com</t>
  </si>
  <si>
    <t>PROD7103</t>
  </si>
  <si>
    <t>ORD003112</t>
  </si>
  <si>
    <t>PROD8140</t>
  </si>
  <si>
    <t>ORD003113</t>
  </si>
  <si>
    <t>PROD9196</t>
  </si>
  <si>
    <t>ORD003114</t>
  </si>
  <si>
    <t>melissa.pena@hotmail.com</t>
  </si>
  <si>
    <t>ORD003115</t>
  </si>
  <si>
    <t>PROD7433</t>
  </si>
  <si>
    <t>ORD003116</t>
  </si>
  <si>
    <t>ORD003117</t>
  </si>
  <si>
    <t>ORD003118</t>
  </si>
  <si>
    <t>PROD4683</t>
  </si>
  <si>
    <t>ORD003119</t>
  </si>
  <si>
    <t>ORD003120</t>
  </si>
  <si>
    <t>PROD4961</t>
  </si>
  <si>
    <t>ORD003121</t>
  </si>
  <si>
    <t>PROD3077</t>
  </si>
  <si>
    <t>ORD003122</t>
  </si>
  <si>
    <t>PROD4887</t>
  </si>
  <si>
    <t>ORD003123</t>
  </si>
  <si>
    <t>PROD2115</t>
  </si>
  <si>
    <t>ORD003124</t>
  </si>
  <si>
    <t>ORD003125</t>
  </si>
  <si>
    <t>ORD003126</t>
  </si>
  <si>
    <t>PROD3033</t>
  </si>
  <si>
    <t>ORD003127</t>
  </si>
  <si>
    <t>PROD9601</t>
  </si>
  <si>
    <t>ORD003128</t>
  </si>
  <si>
    <t>PROD5841</t>
  </si>
  <si>
    <t>ORD003129</t>
  </si>
  <si>
    <t>PROD3372</t>
  </si>
  <si>
    <t>ORD003130</t>
  </si>
  <si>
    <t>ORD003131</t>
  </si>
  <si>
    <t>PROD8697</t>
  </si>
  <si>
    <t>ORD003132</t>
  </si>
  <si>
    <t>PROD7192</t>
  </si>
  <si>
    <t>ORD003133</t>
  </si>
  <si>
    <t>PROD8425</t>
  </si>
  <si>
    <t>ORD003134</t>
  </si>
  <si>
    <t>PROD9318</t>
  </si>
  <si>
    <t>ORD003135</t>
  </si>
  <si>
    <t>PROD2280</t>
  </si>
  <si>
    <t>ORD003136</t>
  </si>
  <si>
    <t>PROD6717</t>
  </si>
  <si>
    <t>ORD003137</t>
  </si>
  <si>
    <t>ORD003138</t>
  </si>
  <si>
    <t>PROD1263</t>
  </si>
  <si>
    <t>ORD003139</t>
  </si>
  <si>
    <t>matthew.chang@hotmail.com</t>
  </si>
  <si>
    <t>ORD003140</t>
  </si>
  <si>
    <t>PROD9125</t>
  </si>
  <si>
    <t>ORD003141</t>
  </si>
  <si>
    <t>PROD6626</t>
  </si>
  <si>
    <t>ORD003142</t>
  </si>
  <si>
    <t>PROD1469</t>
  </si>
  <si>
    <t>ORD003143</t>
  </si>
  <si>
    <t>PROD1852</t>
  </si>
  <si>
    <t>ORD003144</t>
  </si>
  <si>
    <t>PROD6923</t>
  </si>
  <si>
    <t>ORD003145</t>
  </si>
  <si>
    <t>PROD5102</t>
  </si>
  <si>
    <t>ORD003146</t>
  </si>
  <si>
    <t>ORD003147</t>
  </si>
  <si>
    <t>PROD4723</t>
  </si>
  <si>
    <t>ORD003148</t>
  </si>
  <si>
    <t>PROD9416</t>
  </si>
  <si>
    <t>ORD003149</t>
  </si>
  <si>
    <t>PROD7566</t>
  </si>
  <si>
    <t>ORD003150</t>
  </si>
  <si>
    <t>alexandra.hopkins@yahoo.com</t>
  </si>
  <si>
    <t>PROD8249</t>
  </si>
  <si>
    <t>ORD003151</t>
  </si>
  <si>
    <t>PROD5491</t>
  </si>
  <si>
    <t>ORD003152</t>
  </si>
  <si>
    <t>ORD003153</t>
  </si>
  <si>
    <t>ORD003154</t>
  </si>
  <si>
    <t>PROD5440</t>
  </si>
  <si>
    <t>ORD003155</t>
  </si>
  <si>
    <t>ORD003156</t>
  </si>
  <si>
    <t>PROD4577</t>
  </si>
  <si>
    <t>ORD003157</t>
  </si>
  <si>
    <t>PROD7508</t>
  </si>
  <si>
    <t>ORD003158</t>
  </si>
  <si>
    <t>ORD003159</t>
  </si>
  <si>
    <t>PROD3335</t>
  </si>
  <si>
    <t>ORD003160</t>
  </si>
  <si>
    <t>PROD8668</t>
  </si>
  <si>
    <t>ORD003161</t>
  </si>
  <si>
    <t>PROD9809</t>
  </si>
  <si>
    <t>ORD003162</t>
  </si>
  <si>
    <t>PROD6926</t>
  </si>
  <si>
    <t>ORD003163</t>
  </si>
  <si>
    <t>PROD8015</t>
  </si>
  <si>
    <t>ORD003164</t>
  </si>
  <si>
    <t>PROD1526</t>
  </si>
  <si>
    <t>ORD003165</t>
  </si>
  <si>
    <t>ORD003166</t>
  </si>
  <si>
    <t>PROD3640</t>
  </si>
  <si>
    <t>ORD003167</t>
  </si>
  <si>
    <t>christine.christian@hotmail.com</t>
  </si>
  <si>
    <t>ORD003168</t>
  </si>
  <si>
    <t>PROD2051</t>
  </si>
  <si>
    <t>ORD003169</t>
  </si>
  <si>
    <t>ORD003170</t>
  </si>
  <si>
    <t>PROD1318</t>
  </si>
  <si>
    <t>ORD003171</t>
  </si>
  <si>
    <t>PROD5786</t>
  </si>
  <si>
    <t>ORD003172</t>
  </si>
  <si>
    <t>ORD003173</t>
  </si>
  <si>
    <t>john.smith@hotmail.com</t>
  </si>
  <si>
    <t>ORD003174</t>
  </si>
  <si>
    <t>PROD4478</t>
  </si>
  <si>
    <t>ORD003175</t>
  </si>
  <si>
    <t>ORD003176</t>
  </si>
  <si>
    <t>daniel.gomez@hotmail.com</t>
  </si>
  <si>
    <t>PROD3487</t>
  </si>
  <si>
    <t>ORD003177</t>
  </si>
  <si>
    <t>PROD1714</t>
  </si>
  <si>
    <t>ORD003178</t>
  </si>
  <si>
    <t>PROD5126</t>
  </si>
  <si>
    <t>ORD003179</t>
  </si>
  <si>
    <t>PROD1499</t>
  </si>
  <si>
    <t>ORD003180</t>
  </si>
  <si>
    <t>PROD7058</t>
  </si>
  <si>
    <t>ORD003181</t>
  </si>
  <si>
    <t>PROD5622</t>
  </si>
  <si>
    <t>ORD003182</t>
  </si>
  <si>
    <t>PROD8224</t>
  </si>
  <si>
    <t>ORD003183</t>
  </si>
  <si>
    <t>ORD003184</t>
  </si>
  <si>
    <t>PROD9279</t>
  </si>
  <si>
    <t>ORD003185</t>
  </si>
  <si>
    <t>PROD8294</t>
  </si>
  <si>
    <t>ORD003186</t>
  </si>
  <si>
    <t>PROD4739</t>
  </si>
  <si>
    <t>ORD003187</t>
  </si>
  <si>
    <t>PROD5044</t>
  </si>
  <si>
    <t>ORD003188</t>
  </si>
  <si>
    <t>PROD5125</t>
  </si>
  <si>
    <t>ORD003189</t>
  </si>
  <si>
    <t>ORD003190</t>
  </si>
  <si>
    <t>ORD003191</t>
  </si>
  <si>
    <t>ORD003192</t>
  </si>
  <si>
    <t>PROD1273</t>
  </si>
  <si>
    <t>ORD003193</t>
  </si>
  <si>
    <t>PROD6068</t>
  </si>
  <si>
    <t>ORD003194</t>
  </si>
  <si>
    <t>ORD003195</t>
  </si>
  <si>
    <t>ORD003196</t>
  </si>
  <si>
    <t>PROD2393</t>
  </si>
  <si>
    <t>ORD003197</t>
  </si>
  <si>
    <t>PROD3198</t>
  </si>
  <si>
    <t>ORD003198</t>
  </si>
  <si>
    <t>PROD3075</t>
  </si>
  <si>
    <t>ORD003199</t>
  </si>
  <si>
    <t>PROD4141</t>
  </si>
  <si>
    <t>ORD003200</t>
  </si>
  <si>
    <t>sheena.barnes@outlook.com</t>
  </si>
  <si>
    <t>PROD5357</t>
  </si>
  <si>
    <t>ORD003201</t>
  </si>
  <si>
    <t>ORD003202</t>
  </si>
  <si>
    <t>ORD003203</t>
  </si>
  <si>
    <t>stefanie.hanna@outlook.com</t>
  </si>
  <si>
    <t>PROD4481</t>
  </si>
  <si>
    <t>ORD003204</t>
  </si>
  <si>
    <t>PROD7384</t>
  </si>
  <si>
    <t>ORD003205</t>
  </si>
  <si>
    <t>PROD7033</t>
  </si>
  <si>
    <t>ORD003206</t>
  </si>
  <si>
    <t>ORD003207</t>
  </si>
  <si>
    <t>PROD4770</t>
  </si>
  <si>
    <t>ORD003208</t>
  </si>
  <si>
    <t>PROD1799</t>
  </si>
  <si>
    <t>ORD003209</t>
  </si>
  <si>
    <t>ORD003210</t>
  </si>
  <si>
    <t>PROD7819</t>
  </si>
  <si>
    <t>ORD003211</t>
  </si>
  <si>
    <t>ORD003212</t>
  </si>
  <si>
    <t>PROD8996</t>
  </si>
  <si>
    <t>ORD003213</t>
  </si>
  <si>
    <t>ORD003214</t>
  </si>
  <si>
    <t>PROD1972</t>
  </si>
  <si>
    <t>ORD003215</t>
  </si>
  <si>
    <t>PROD7664</t>
  </si>
  <si>
    <t>ORD003216</t>
  </si>
  <si>
    <t>PROD6594</t>
  </si>
  <si>
    <t>ORD003217</t>
  </si>
  <si>
    <t>PROD4791</t>
  </si>
  <si>
    <t>ORD003218</t>
  </si>
  <si>
    <t>PROD5690</t>
  </si>
  <si>
    <t>ORD003219</t>
  </si>
  <si>
    <t>PROD9427</t>
  </si>
  <si>
    <t>ORD003220</t>
  </si>
  <si>
    <t>PROD3904</t>
  </si>
  <si>
    <t>ORD003221</t>
  </si>
  <si>
    <t>PROD6092</t>
  </si>
  <si>
    <t>ORD003222</t>
  </si>
  <si>
    <t>PROD3365</t>
  </si>
  <si>
    <t>ORD003223</t>
  </si>
  <si>
    <t>ORD003224</t>
  </si>
  <si>
    <t>ORD003225</t>
  </si>
  <si>
    <t>PROD7547</t>
  </si>
  <si>
    <t>ORD003226</t>
  </si>
  <si>
    <t>PROD2915</t>
  </si>
  <si>
    <t>ORD003227</t>
  </si>
  <si>
    <t>PROD2228</t>
  </si>
  <si>
    <t>ORD003228</t>
  </si>
  <si>
    <t>ORD003229</t>
  </si>
  <si>
    <t>PROD3134</t>
  </si>
  <si>
    <t>ORD003230</t>
  </si>
  <si>
    <t>ORD003231</t>
  </si>
  <si>
    <t>PROD9246</t>
  </si>
  <si>
    <t>ORD003232</t>
  </si>
  <si>
    <t>PROD7804</t>
  </si>
  <si>
    <t>ORD003233</t>
  </si>
  <si>
    <t>PROD8947</t>
  </si>
  <si>
    <t>ORD003234</t>
  </si>
  <si>
    <t>PROD9183</t>
  </si>
  <si>
    <t>ORD003235</t>
  </si>
  <si>
    <t>ORD003236</t>
  </si>
  <si>
    <t>ORD003237</t>
  </si>
  <si>
    <t>PROD2526</t>
  </si>
  <si>
    <t>ORD003238</t>
  </si>
  <si>
    <t>PROD9019</t>
  </si>
  <si>
    <t>ORD003239</t>
  </si>
  <si>
    <t>ORD003240</t>
  </si>
  <si>
    <t>PROD7877</t>
  </si>
  <si>
    <t>ORD003241</t>
  </si>
  <si>
    <t>ORD003242</t>
  </si>
  <si>
    <t>ORD003243</t>
  </si>
  <si>
    <t>PROD3011</t>
  </si>
  <si>
    <t>ORD003244</t>
  </si>
  <si>
    <t>PROD3663</t>
  </si>
  <si>
    <t>ORD003245</t>
  </si>
  <si>
    <t>jean.jones@yahoo.com</t>
  </si>
  <si>
    <t>PROD4726</t>
  </si>
  <si>
    <t>ORD003246</t>
  </si>
  <si>
    <t>ORD003247</t>
  </si>
  <si>
    <t>ORD003248</t>
  </si>
  <si>
    <t>PROD8608</t>
  </si>
  <si>
    <t>ORD003249</t>
  </si>
  <si>
    <t>ORD003250</t>
  </si>
  <si>
    <t>ORD003251</t>
  </si>
  <si>
    <t>PROD2211</t>
  </si>
  <si>
    <t>ORD003252</t>
  </si>
  <si>
    <t>PROD9237</t>
  </si>
  <si>
    <t>ORD003253</t>
  </si>
  <si>
    <t>PROD7306</t>
  </si>
  <si>
    <t>ORD003254</t>
  </si>
  <si>
    <t>PROD2206</t>
  </si>
  <si>
    <t>ORD003255</t>
  </si>
  <si>
    <t>PROD6177</t>
  </si>
  <si>
    <t>ORD003256</t>
  </si>
  <si>
    <t>ORD003257</t>
  </si>
  <si>
    <t>PROD8587</t>
  </si>
  <si>
    <t>ORD003258</t>
  </si>
  <si>
    <t>PROD3895</t>
  </si>
  <si>
    <t>ORD003259</t>
  </si>
  <si>
    <t>PROD5375</t>
  </si>
  <si>
    <t>ORD003260</t>
  </si>
  <si>
    <t>PROD8412</t>
  </si>
  <si>
    <t>ORD003261</t>
  </si>
  <si>
    <t>PROD9385</t>
  </si>
  <si>
    <t>ORD003262</t>
  </si>
  <si>
    <t>PROD8537</t>
  </si>
  <si>
    <t>ORD003263</t>
  </si>
  <si>
    <t>PROD4567</t>
  </si>
  <si>
    <t>ORD003264</t>
  </si>
  <si>
    <t>PROD7477</t>
  </si>
  <si>
    <t>ORD003265</t>
  </si>
  <si>
    <t>PROD9505</t>
  </si>
  <si>
    <t>ORD003266</t>
  </si>
  <si>
    <t>PROD8146</t>
  </si>
  <si>
    <t>ORD003267</t>
  </si>
  <si>
    <t>PROD9066</t>
  </si>
  <si>
    <t>ORD003268</t>
  </si>
  <si>
    <t>PROD8490</t>
  </si>
  <si>
    <t>ORD003269</t>
  </si>
  <si>
    <t>PROD4456</t>
  </si>
  <si>
    <t>ORD003270</t>
  </si>
  <si>
    <t>ORD003271</t>
  </si>
  <si>
    <t>ORD003272</t>
  </si>
  <si>
    <t>PROD5006</t>
  </si>
  <si>
    <t>ORD003273</t>
  </si>
  <si>
    <t>ORD003274</t>
  </si>
  <si>
    <t>ORD003275</t>
  </si>
  <si>
    <t>ORD003276</t>
  </si>
  <si>
    <t>PROD5995</t>
  </si>
  <si>
    <t>ORD003277</t>
  </si>
  <si>
    <t>PROD3186</t>
  </si>
  <si>
    <t>ORD003278</t>
  </si>
  <si>
    <t>PROD1584</t>
  </si>
  <si>
    <t>ORD003279</t>
  </si>
  <si>
    <t>PROD3456</t>
  </si>
  <si>
    <t>ORD003280</t>
  </si>
  <si>
    <t>PROD2700</t>
  </si>
  <si>
    <t>ORD003281</t>
  </si>
  <si>
    <t>lisa.davis@hotmail.com</t>
  </si>
  <si>
    <t>ORD003282</t>
  </si>
  <si>
    <t>PROD7716</t>
  </si>
  <si>
    <t>ORD003283</t>
  </si>
  <si>
    <t>ORD003284</t>
  </si>
  <si>
    <t>PROD5811</t>
  </si>
  <si>
    <t>ORD003285</t>
  </si>
  <si>
    <t>ORD003286</t>
  </si>
  <si>
    <t>PROD6634</t>
  </si>
  <si>
    <t>ORD003287</t>
  </si>
  <si>
    <t>ORD003288</t>
  </si>
  <si>
    <t>PROD1245</t>
  </si>
  <si>
    <t>ORD003289</t>
  </si>
  <si>
    <t>PROD2732</t>
  </si>
  <si>
    <t>ORD003290</t>
  </si>
  <si>
    <t>PROD9213</t>
  </si>
  <si>
    <t>ORD003291</t>
  </si>
  <si>
    <t>PROD7917</t>
  </si>
  <si>
    <t>ORD003292</t>
  </si>
  <si>
    <t>PROD9666</t>
  </si>
  <si>
    <t>ORD003293</t>
  </si>
  <si>
    <t>PROD8049</t>
  </si>
  <si>
    <t>ORD003294</t>
  </si>
  <si>
    <t>ORD003295</t>
  </si>
  <si>
    <t>PROD8215</t>
  </si>
  <si>
    <t>ORD003296</t>
  </si>
  <si>
    <t>PROD1872</t>
  </si>
  <si>
    <t>ORD003297</t>
  </si>
  <si>
    <t>ORD003298</t>
  </si>
  <si>
    <t>ORD003299</t>
  </si>
  <si>
    <t>PROD3330</t>
  </si>
  <si>
    <t>ORD003300</t>
  </si>
  <si>
    <t>PROD8647</t>
  </si>
  <si>
    <t>ORD003301</t>
  </si>
  <si>
    <t>PROD7563</t>
  </si>
  <si>
    <t>ORD003302</t>
  </si>
  <si>
    <t>PROD8928</t>
  </si>
  <si>
    <t>ORD003303</t>
  </si>
  <si>
    <t>ORD003304</t>
  </si>
  <si>
    <t>PROD2437</t>
  </si>
  <si>
    <t>ORD003305</t>
  </si>
  <si>
    <t>PROD3120</t>
  </si>
  <si>
    <t>ORD003306</t>
  </si>
  <si>
    <t>ORD003307</t>
  </si>
  <si>
    <t>PROD4498</t>
  </si>
  <si>
    <t>ORD003308</t>
  </si>
  <si>
    <t>ORD003309</t>
  </si>
  <si>
    <t>PROD8023</t>
  </si>
  <si>
    <t>ORD003310</t>
  </si>
  <si>
    <t>PROD3852</t>
  </si>
  <si>
    <t>ORD003311</t>
  </si>
  <si>
    <t>ORD003312</t>
  </si>
  <si>
    <t>ORD003313</t>
  </si>
  <si>
    <t>PROD7000</t>
  </si>
  <si>
    <t>ORD003314</t>
  </si>
  <si>
    <t>PROD8089</t>
  </si>
  <si>
    <t>ORD003315</t>
  </si>
  <si>
    <t>PROD9026</t>
  </si>
  <si>
    <t>ORD003316</t>
  </si>
  <si>
    <t>ORD003317</t>
  </si>
  <si>
    <t>PROD5536</t>
  </si>
  <si>
    <t>ORD003318</t>
  </si>
  <si>
    <t>PROD1587</t>
  </si>
  <si>
    <t>ORD003319</t>
  </si>
  <si>
    <t>PROD4701</t>
  </si>
  <si>
    <t>ORD003320</t>
  </si>
  <si>
    <t>ORD003321</t>
  </si>
  <si>
    <t>PROD9309</t>
  </si>
  <si>
    <t>ORD003322</t>
  </si>
  <si>
    <t>PROD3352</t>
  </si>
  <si>
    <t>ORD003323</t>
  </si>
  <si>
    <t>PROD4439</t>
  </si>
  <si>
    <t>ORD003324</t>
  </si>
  <si>
    <t>PROD8535</t>
  </si>
  <si>
    <t>ORD003325</t>
  </si>
  <si>
    <t>ORD003326</t>
  </si>
  <si>
    <t>PROD1427</t>
  </si>
  <si>
    <t>ORD003327</t>
  </si>
  <si>
    <t>ORD003328</t>
  </si>
  <si>
    <t>PROD7272</t>
  </si>
  <si>
    <t>ORD003329</t>
  </si>
  <si>
    <t>PROD4109</t>
  </si>
  <si>
    <t>ORD003330</t>
  </si>
  <si>
    <t>ORD003331</t>
  </si>
  <si>
    <t>PROD2568</t>
  </si>
  <si>
    <t>ORD003332</t>
  </si>
  <si>
    <t>PROD6226</t>
  </si>
  <si>
    <t>ORD003333</t>
  </si>
  <si>
    <t>PROD1081</t>
  </si>
  <si>
    <t>ORD003334</t>
  </si>
  <si>
    <t>christopher.james@gmail.com</t>
  </si>
  <si>
    <t>ORD003335</t>
  </si>
  <si>
    <t>PROD4357</t>
  </si>
  <si>
    <t>ORD003336</t>
  </si>
  <si>
    <t>ORD003337</t>
  </si>
  <si>
    <t>ORD003338</t>
  </si>
  <si>
    <t>PROD6263</t>
  </si>
  <si>
    <t>ORD003339</t>
  </si>
  <si>
    <t>ORD003340</t>
  </si>
  <si>
    <t>PROD8853</t>
  </si>
  <si>
    <t>ORD003341</t>
  </si>
  <si>
    <t>ORD003342</t>
  </si>
  <si>
    <t>PROD8550</t>
  </si>
  <si>
    <t>ORD003343</t>
  </si>
  <si>
    <t>PROD6981</t>
  </si>
  <si>
    <t>ORD003344</t>
  </si>
  <si>
    <t>ORD003345</t>
  </si>
  <si>
    <t>mariah.tyler@yahoo.com</t>
  </si>
  <si>
    <t>ORD003346</t>
  </si>
  <si>
    <t>PROD6016</t>
  </si>
  <si>
    <t>ORD003347</t>
  </si>
  <si>
    <t>PROD3476</t>
  </si>
  <si>
    <t>ORD003348</t>
  </si>
  <si>
    <t>PROD7236</t>
  </si>
  <si>
    <t>ORD003349</t>
  </si>
  <si>
    <t>PROD7082</t>
  </si>
  <si>
    <t>ORD003350</t>
  </si>
  <si>
    <t>ORD003351</t>
  </si>
  <si>
    <t>PROD8419</t>
  </si>
  <si>
    <t>ORD003352</t>
  </si>
  <si>
    <t>PROD9447</t>
  </si>
  <si>
    <t>ORD003353</t>
  </si>
  <si>
    <t>PROD8593</t>
  </si>
  <si>
    <t>ORD003354</t>
  </si>
  <si>
    <t>PROD5560</t>
  </si>
  <si>
    <t>ORD003355</t>
  </si>
  <si>
    <t>ORD003356</t>
  </si>
  <si>
    <t>ORD003357</t>
  </si>
  <si>
    <t>PROD2126</t>
  </si>
  <si>
    <t>ORD003358</t>
  </si>
  <si>
    <t>PROD4589</t>
  </si>
  <si>
    <t>ORD003359</t>
  </si>
  <si>
    <t>ORD003360</t>
  </si>
  <si>
    <t>ORD003361</t>
  </si>
  <si>
    <t>PROD9565</t>
  </si>
  <si>
    <t>ORD003362</t>
  </si>
  <si>
    <t>PROD7880</t>
  </si>
  <si>
    <t>ORD003363</t>
  </si>
  <si>
    <t>PROD7752</t>
  </si>
  <si>
    <t>ORD003364</t>
  </si>
  <si>
    <t>PROD6604</t>
  </si>
  <si>
    <t>ORD003365</t>
  </si>
  <si>
    <t>PROD2893</t>
  </si>
  <si>
    <t>ORD003366</t>
  </si>
  <si>
    <t>ORD003367</t>
  </si>
  <si>
    <t>ORD003368</t>
  </si>
  <si>
    <t>PROD6536</t>
  </si>
  <si>
    <t>ORD003369</t>
  </si>
  <si>
    <t>PROD6726</t>
  </si>
  <si>
    <t>ORD003370</t>
  </si>
  <si>
    <t>PROD5405</t>
  </si>
  <si>
    <t>ORD003371</t>
  </si>
  <si>
    <t>PROD2369</t>
  </si>
  <si>
    <t>ORD003372</t>
  </si>
  <si>
    <t>ORD003373</t>
  </si>
  <si>
    <t>ORD003374</t>
  </si>
  <si>
    <t>PROD4687</t>
  </si>
  <si>
    <t>ORD003375</t>
  </si>
  <si>
    <t>ORD003376</t>
  </si>
  <si>
    <t>ORD003377</t>
  </si>
  <si>
    <t>PROD1739</t>
  </si>
  <si>
    <t>ORD003378</t>
  </si>
  <si>
    <t>PROD9226</t>
  </si>
  <si>
    <t>ORD003379</t>
  </si>
  <si>
    <t>PROD1259</t>
  </si>
  <si>
    <t>ORD003380</t>
  </si>
  <si>
    <t>PROD7237</t>
  </si>
  <si>
    <t>ORD003381</t>
  </si>
  <si>
    <t>ORD003382</t>
  </si>
  <si>
    <t>PROD3337</t>
  </si>
  <si>
    <t>ORD003383</t>
  </si>
  <si>
    <t>ORD003384</t>
  </si>
  <si>
    <t>PROD1302</t>
  </si>
  <si>
    <t>ORD003385</t>
  </si>
  <si>
    <t>larry.lewis@gmail.com</t>
  </si>
  <si>
    <t>PROD8651</t>
  </si>
  <si>
    <t>ORD003386</t>
  </si>
  <si>
    <t>PROD2845</t>
  </si>
  <si>
    <t>ORD003387</t>
  </si>
  <si>
    <t>ORD003388</t>
  </si>
  <si>
    <t>PROD4575</t>
  </si>
  <si>
    <t>ORD003389</t>
  </si>
  <si>
    <t>PROD7840</t>
  </si>
  <si>
    <t>ORD003390</t>
  </si>
  <si>
    <t>PROD1188</t>
  </si>
  <si>
    <t>ORD003391</t>
  </si>
  <si>
    <t>ORD003392</t>
  </si>
  <si>
    <t>PROD6695</t>
  </si>
  <si>
    <t>ORD003393</t>
  </si>
  <si>
    <t>ORD003394</t>
  </si>
  <si>
    <t>PROD6336</t>
  </si>
  <si>
    <t>ORD003395</t>
  </si>
  <si>
    <t>ORD003396</t>
  </si>
  <si>
    <t>PROD6772</t>
  </si>
  <si>
    <t>ORD003397</t>
  </si>
  <si>
    <t>PROD2559</t>
  </si>
  <si>
    <t>ORD003398</t>
  </si>
  <si>
    <t>PROD2631</t>
  </si>
  <si>
    <t>ORD003399</t>
  </si>
  <si>
    <t>PROD6685</t>
  </si>
  <si>
    <t>ORD003400</t>
  </si>
  <si>
    <t>PROD4395</t>
  </si>
  <si>
    <t>ORD003401</t>
  </si>
  <si>
    <t>PROD2123</t>
  </si>
  <si>
    <t>ORD003402</t>
  </si>
  <si>
    <t>ORD003403</t>
  </si>
  <si>
    <t>PROD8143</t>
  </si>
  <si>
    <t>ORD003404</t>
  </si>
  <si>
    <t>ORD003405</t>
  </si>
  <si>
    <t>PROD5608</t>
  </si>
  <si>
    <t>ORD003406</t>
  </si>
  <si>
    <t>ORD003407</t>
  </si>
  <si>
    <t>ORD003408</t>
  </si>
  <si>
    <t>ORD003409</t>
  </si>
  <si>
    <t>jennifer.reed@yahoo.com</t>
  </si>
  <si>
    <t>ORD003410</t>
  </si>
  <si>
    <t>PROD2876</t>
  </si>
  <si>
    <t>ORD003411</t>
  </si>
  <si>
    <t>PROD3397</t>
  </si>
  <si>
    <t>ORD003412</t>
  </si>
  <si>
    <t>ORD003413</t>
  </si>
  <si>
    <t>ORD003414</t>
  </si>
  <si>
    <t>PROD6501</t>
  </si>
  <si>
    <t>ORD003415</t>
  </si>
  <si>
    <t>ORD003416</t>
  </si>
  <si>
    <t>PROD8977</t>
  </si>
  <si>
    <t>ORD003417</t>
  </si>
  <si>
    <t>PROD1320</t>
  </si>
  <si>
    <t>ORD003418</t>
  </si>
  <si>
    <t>ORD003419</t>
  </si>
  <si>
    <t>PROD1778</t>
  </si>
  <si>
    <t>ORD003420</t>
  </si>
  <si>
    <t>PROD9992</t>
  </si>
  <si>
    <t>ORD003421</t>
  </si>
  <si>
    <t>PROD5505</t>
  </si>
  <si>
    <t>ORD003422</t>
  </si>
  <si>
    <t>ORD003423</t>
  </si>
  <si>
    <t>ORD003424</t>
  </si>
  <si>
    <t>ORD003425</t>
  </si>
  <si>
    <t>PROD6145</t>
  </si>
  <si>
    <t>ORD003426</t>
  </si>
  <si>
    <t>PROD1438</t>
  </si>
  <si>
    <t>ORD003427</t>
  </si>
  <si>
    <t>PROD6921</t>
  </si>
  <si>
    <t>ORD003428</t>
  </si>
  <si>
    <t>PROD3355</t>
  </si>
  <si>
    <t>ORD003429</t>
  </si>
  <si>
    <t>ORD003430</t>
  </si>
  <si>
    <t>PROD5385</t>
  </si>
  <si>
    <t>ORD003431</t>
  </si>
  <si>
    <t>PROD1378</t>
  </si>
  <si>
    <t>ORD003432</t>
  </si>
  <si>
    <t>PROD2162</t>
  </si>
  <si>
    <t>ORD003433</t>
  </si>
  <si>
    <t>PROD8684</t>
  </si>
  <si>
    <t>ORD003434</t>
  </si>
  <si>
    <t>ORD003435</t>
  </si>
  <si>
    <t>ORD003436</t>
  </si>
  <si>
    <t>PROD2728</t>
  </si>
  <si>
    <t>ORD003437</t>
  </si>
  <si>
    <t>PROD8133</t>
  </si>
  <si>
    <t>ORD003438</t>
  </si>
  <si>
    <t>ORD003439</t>
  </si>
  <si>
    <t>PROD1946</t>
  </si>
  <si>
    <t>ORD003440</t>
  </si>
  <si>
    <t>ORD003441</t>
  </si>
  <si>
    <t>ORD003442</t>
  </si>
  <si>
    <t>ORD003443</t>
  </si>
  <si>
    <t>PROD8418</t>
  </si>
  <si>
    <t>ORD003444</t>
  </si>
  <si>
    <t>PROD9777</t>
  </si>
  <si>
    <t>ORD003445</t>
  </si>
  <si>
    <t>PROD7386</t>
  </si>
  <si>
    <t>ORD003446</t>
  </si>
  <si>
    <t>PROD1455</t>
  </si>
  <si>
    <t>ORD003447</t>
  </si>
  <si>
    <t>PROD1967</t>
  </si>
  <si>
    <t>ORD003448</t>
  </si>
  <si>
    <t>PROD4485</t>
  </si>
  <si>
    <t>ORD003449</t>
  </si>
  <si>
    <t>PROD3498</t>
  </si>
  <si>
    <t>ORD003450</t>
  </si>
  <si>
    <t>PROD6028</t>
  </si>
  <si>
    <t>ORD003451</t>
  </si>
  <si>
    <t>ORD003452</t>
  </si>
  <si>
    <t>PROD7869</t>
  </si>
  <si>
    <t>ORD003453</t>
  </si>
  <si>
    <t>PROD9005</t>
  </si>
  <si>
    <t>ORD003454</t>
  </si>
  <si>
    <t>ORD003455</t>
  </si>
  <si>
    <t>PROD6252</t>
  </si>
  <si>
    <t>ORD003456</t>
  </si>
  <si>
    <t>PROD8594</t>
  </si>
  <si>
    <t>ORD003457</t>
  </si>
  <si>
    <t>PROD7680</t>
  </si>
  <si>
    <t>ORD003458</t>
  </si>
  <si>
    <t>ORD003459</t>
  </si>
  <si>
    <t>ORD003460</t>
  </si>
  <si>
    <t>PROD2083</t>
  </si>
  <si>
    <t>ORD003461</t>
  </si>
  <si>
    <t>PROD3759</t>
  </si>
  <si>
    <t>ORD003462</t>
  </si>
  <si>
    <t>PROD7259</t>
  </si>
  <si>
    <t>ORD003463</t>
  </si>
  <si>
    <t>ORD003464</t>
  </si>
  <si>
    <t>ORD003465</t>
  </si>
  <si>
    <t>PROD5373</t>
  </si>
  <si>
    <t>ORD003466</t>
  </si>
  <si>
    <t>PROD5182</t>
  </si>
  <si>
    <t>ORD003467</t>
  </si>
  <si>
    <t>PROD7122</t>
  </si>
  <si>
    <t>ORD003468</t>
  </si>
  <si>
    <t>PROD6523</t>
  </si>
  <si>
    <t>ORD003469</t>
  </si>
  <si>
    <t>PROD4795</t>
  </si>
  <si>
    <t>ORD003470</t>
  </si>
  <si>
    <t>PROD9663</t>
  </si>
  <si>
    <t>ORD003471</t>
  </si>
  <si>
    <t>ORD003472</t>
  </si>
  <si>
    <t>PROD7158</t>
  </si>
  <si>
    <t>ORD003473</t>
  </si>
  <si>
    <t>PROD1247</t>
  </si>
  <si>
    <t>ORD003474</t>
  </si>
  <si>
    <t>ORD003475</t>
  </si>
  <si>
    <t>PROD9275</t>
  </si>
  <si>
    <t>ORD003476</t>
  </si>
  <si>
    <t>PROD4080</t>
  </si>
  <si>
    <t>ORD003477</t>
  </si>
  <si>
    <t>PROD6296</t>
  </si>
  <si>
    <t>ORD003478</t>
  </si>
  <si>
    <t>ORD003479</t>
  </si>
  <si>
    <t>PROD3898</t>
  </si>
  <si>
    <t>ORD003480</t>
  </si>
  <si>
    <t>PROD9920</t>
  </si>
  <si>
    <t>ORD003481</t>
  </si>
  <si>
    <t>brian.richardson@yahoo.com</t>
  </si>
  <si>
    <t>ORD003482</t>
  </si>
  <si>
    <t>zachary.morgan@gmail.com</t>
  </si>
  <si>
    <t>ORD003483</t>
  </si>
  <si>
    <t>PROD7424</t>
  </si>
  <si>
    <t>ORD003484</t>
  </si>
  <si>
    <t>ORD003485</t>
  </si>
  <si>
    <t>ORD003486</t>
  </si>
  <si>
    <t>PROD5147</t>
  </si>
  <si>
    <t>ORD003487</t>
  </si>
  <si>
    <t>ORD003488</t>
  </si>
  <si>
    <t>PROD6548</t>
  </si>
  <si>
    <t>ORD003489</t>
  </si>
  <si>
    <t>PROD8077</t>
  </si>
  <si>
    <t>ORD003490</t>
  </si>
  <si>
    <t>PROD4475</t>
  </si>
  <si>
    <t>ORD003491</t>
  </si>
  <si>
    <t>ORD003492</t>
  </si>
  <si>
    <t>PROD7472</t>
  </si>
  <si>
    <t>ORD003493</t>
  </si>
  <si>
    <t>PROD2766</t>
  </si>
  <si>
    <t>ORD003494</t>
  </si>
  <si>
    <t>PROD4280</t>
  </si>
  <si>
    <t>ORD003495</t>
  </si>
  <si>
    <t>ORD003496</t>
  </si>
  <si>
    <t>PROD4248</t>
  </si>
  <si>
    <t>ORD003497</t>
  </si>
  <si>
    <t>PROD5689</t>
  </si>
  <si>
    <t>ORD003498</t>
  </si>
  <si>
    <t>ORD003499</t>
  </si>
  <si>
    <t>PROD7628</t>
  </si>
  <si>
    <t>ORD003500</t>
  </si>
  <si>
    <t>PROD8814</t>
  </si>
  <si>
    <t>ORD003501</t>
  </si>
  <si>
    <t>ORD003502</t>
  </si>
  <si>
    <t>ORD003503</t>
  </si>
  <si>
    <t>PROD6037</t>
  </si>
  <si>
    <t>ORD003504</t>
  </si>
  <si>
    <t>ORD003505</t>
  </si>
  <si>
    <t>ORD003506</t>
  </si>
  <si>
    <t>PROD9498</t>
  </si>
  <si>
    <t>ORD003507</t>
  </si>
  <si>
    <t>PROD3721</t>
  </si>
  <si>
    <t>ORD003508</t>
  </si>
  <si>
    <t>ORD003509</t>
  </si>
  <si>
    <t>PROD9785</t>
  </si>
  <si>
    <t>ORD003510</t>
  </si>
  <si>
    <t>PROD5672</t>
  </si>
  <si>
    <t>ORD003511</t>
  </si>
  <si>
    <t>PROD3701</t>
  </si>
  <si>
    <t>ORD003512</t>
  </si>
  <si>
    <t>PROD5488</t>
  </si>
  <si>
    <t>ORD003513</t>
  </si>
  <si>
    <t>PROD4937</t>
  </si>
  <si>
    <t>ORD003514</t>
  </si>
  <si>
    <t>PROD3821</t>
  </si>
  <si>
    <t>ORD003515</t>
  </si>
  <si>
    <t>PROD3084</t>
  </si>
  <si>
    <t>ORD003516</t>
  </si>
  <si>
    <t>PROD3070</t>
  </si>
  <si>
    <t>ORD003517</t>
  </si>
  <si>
    <t>PROD2436</t>
  </si>
  <si>
    <t>ORD003518</t>
  </si>
  <si>
    <t>PROD3155</t>
  </si>
  <si>
    <t>ORD003519</t>
  </si>
  <si>
    <t>ORD003520</t>
  </si>
  <si>
    <t>PROD3248</t>
  </si>
  <si>
    <t>ORD003521</t>
  </si>
  <si>
    <t>PROD6197</t>
  </si>
  <si>
    <t>ORD003522</t>
  </si>
  <si>
    <t>PROD1550</t>
  </si>
  <si>
    <t>ORD003523</t>
  </si>
  <si>
    <t>PROD1777</t>
  </si>
  <si>
    <t>ORD003524</t>
  </si>
  <si>
    <t>PROD1622</t>
  </si>
  <si>
    <t>ORD003525</t>
  </si>
  <si>
    <t>PROD4191</t>
  </si>
  <si>
    <t>ORD003526</t>
  </si>
  <si>
    <t>ORD003527</t>
  </si>
  <si>
    <t>ORD003528</t>
  </si>
  <si>
    <t>PROD5277</t>
  </si>
  <si>
    <t>ORD003529</t>
  </si>
  <si>
    <t>PROD9434</t>
  </si>
  <si>
    <t>ORD003530</t>
  </si>
  <si>
    <t>ORD003531</t>
  </si>
  <si>
    <t>PROD4193</t>
  </si>
  <si>
    <t>ORD003532</t>
  </si>
  <si>
    <t>PROD7776</t>
  </si>
  <si>
    <t>ORD003533</t>
  </si>
  <si>
    <t>PROD5163</t>
  </si>
  <si>
    <t>ORD003534</t>
  </si>
  <si>
    <t>ORD003535</t>
  </si>
  <si>
    <t>ORD003536</t>
  </si>
  <si>
    <t>PROD8914</t>
  </si>
  <si>
    <t>ORD003537</t>
  </si>
  <si>
    <t>PROD8530</t>
  </si>
  <si>
    <t>ORD003538</t>
  </si>
  <si>
    <t>PROD2396</t>
  </si>
  <si>
    <t>ORD003539</t>
  </si>
  <si>
    <t>PROD5263</t>
  </si>
  <si>
    <t>ORD003540</t>
  </si>
  <si>
    <t>ORD003541</t>
  </si>
  <si>
    <t>PROD5587</t>
  </si>
  <si>
    <t>ORD003542</t>
  </si>
  <si>
    <t>PROD3479</t>
  </si>
  <si>
    <t>ORD003543</t>
  </si>
  <si>
    <t>PROD3592</t>
  </si>
  <si>
    <t>ORD003544</t>
  </si>
  <si>
    <t>ORD003545</t>
  </si>
  <si>
    <t>PROD1429</t>
  </si>
  <si>
    <t>ORD003546</t>
  </si>
  <si>
    <t>PROD8789</t>
  </si>
  <si>
    <t>ORD003547</t>
  </si>
  <si>
    <t>PROD1222</t>
  </si>
  <si>
    <t>ORD003548</t>
  </si>
  <si>
    <t>ORD003549</t>
  </si>
  <si>
    <t>PROD1172</t>
  </si>
  <si>
    <t>ORD003550</t>
  </si>
  <si>
    <t>PROD7756</t>
  </si>
  <si>
    <t>ORD003551</t>
  </si>
  <si>
    <t>PROD1966</t>
  </si>
  <si>
    <t>ORD003552</t>
  </si>
  <si>
    <t>PROD8747</t>
  </si>
  <si>
    <t>ORD003553</t>
  </si>
  <si>
    <t>ORD003554</t>
  </si>
  <si>
    <t>PROD2683</t>
  </si>
  <si>
    <t>ORD003555</t>
  </si>
  <si>
    <t>ORD003556</t>
  </si>
  <si>
    <t>ORD003557</t>
  </si>
  <si>
    <t>ORD003558</t>
  </si>
  <si>
    <t>ORD003559</t>
  </si>
  <si>
    <t>PROD8090</t>
  </si>
  <si>
    <t>ORD003560</t>
  </si>
  <si>
    <t>PROD5139</t>
  </si>
  <si>
    <t>ORD003561</t>
  </si>
  <si>
    <t>ORD003562</t>
  </si>
  <si>
    <t>ORD003563</t>
  </si>
  <si>
    <t>PROD6572</t>
  </si>
  <si>
    <t>ORD003564</t>
  </si>
  <si>
    <t>PROD6690</t>
  </si>
  <si>
    <t>ORD003565</t>
  </si>
  <si>
    <t>PROD4527</t>
  </si>
  <si>
    <t>ORD003566</t>
  </si>
  <si>
    <t>PROD6517</t>
  </si>
  <si>
    <t>ORD003567</t>
  </si>
  <si>
    <t>PROD3100</t>
  </si>
  <si>
    <t>ORD003568</t>
  </si>
  <si>
    <t>PROD6522</t>
  </si>
  <si>
    <t>ORD003569</t>
  </si>
  <si>
    <t>ORD003570</t>
  </si>
  <si>
    <t>PROD3711</t>
  </si>
  <si>
    <t>ORD003571</t>
  </si>
  <si>
    <t>ORD003572</t>
  </si>
  <si>
    <t>PROD5700</t>
  </si>
  <si>
    <t>ORD003573</t>
  </si>
  <si>
    <t>PROD1743</t>
  </si>
  <si>
    <t>ORD003574</t>
  </si>
  <si>
    <t>PROD8978</t>
  </si>
  <si>
    <t>ORD003575</t>
  </si>
  <si>
    <t>PROD8703</t>
  </si>
  <si>
    <t>ORD003576</t>
  </si>
  <si>
    <t>PROD2001</t>
  </si>
  <si>
    <t>ORD003577</t>
  </si>
  <si>
    <t>PROD2689</t>
  </si>
  <si>
    <t>ORD003578</t>
  </si>
  <si>
    <t>PROD6898</t>
  </si>
  <si>
    <t>ORD003579</t>
  </si>
  <si>
    <t>ORD003580</t>
  </si>
  <si>
    <t>PROD6404</t>
  </si>
  <si>
    <t>ORD003581</t>
  </si>
  <si>
    <t>PROD1398</t>
  </si>
  <si>
    <t>ORD003582</t>
  </si>
  <si>
    <t>PROD7771</t>
  </si>
  <si>
    <t>ORD003583</t>
  </si>
  <si>
    <t>PROD3045</t>
  </si>
  <si>
    <t>ORD003584</t>
  </si>
  <si>
    <t>PROD8642</t>
  </si>
  <si>
    <t>ORD003585</t>
  </si>
  <si>
    <t>PROD8780</t>
  </si>
  <si>
    <t>ORD003586</t>
  </si>
  <si>
    <t>ORD003587</t>
  </si>
  <si>
    <t>PROD9655</t>
  </si>
  <si>
    <t>ORD003588</t>
  </si>
  <si>
    <t>PROD6240</t>
  </si>
  <si>
    <t>ORD003589</t>
  </si>
  <si>
    <t>PROD2822</t>
  </si>
  <si>
    <t>ORD003590</t>
  </si>
  <si>
    <t>ORD003591</t>
  </si>
  <si>
    <t>PROD1513</t>
  </si>
  <si>
    <t>ORD003592</t>
  </si>
  <si>
    <t>ORD003593</t>
  </si>
  <si>
    <t>PROD8965</t>
  </si>
  <si>
    <t>ORD003594</t>
  </si>
  <si>
    <t>PROD9302</t>
  </si>
  <si>
    <t>ORD003595</t>
  </si>
  <si>
    <t>PROD7245</t>
  </si>
  <si>
    <t>ORD003596</t>
  </si>
  <si>
    <t>ORD003597</t>
  </si>
  <si>
    <t>PROD9218</t>
  </si>
  <si>
    <t>ORD003598</t>
  </si>
  <si>
    <t>PROD8387</t>
  </si>
  <si>
    <t>ORD003599</t>
  </si>
  <si>
    <t>PROD9110</t>
  </si>
  <si>
    <t>ORD003600</t>
  </si>
  <si>
    <t>PROD1814</t>
  </si>
  <si>
    <t>ORD003601</t>
  </si>
  <si>
    <t>PROD5668</t>
  </si>
  <si>
    <t>ORD003602</t>
  </si>
  <si>
    <t>PROD7023</t>
  </si>
  <si>
    <t>ORD003603</t>
  </si>
  <si>
    <t>PROD7036</t>
  </si>
  <si>
    <t>ORD003604</t>
  </si>
  <si>
    <t>PROD9104</t>
  </si>
  <si>
    <t>ORD003605</t>
  </si>
  <si>
    <t>ORD003606</t>
  </si>
  <si>
    <t>PROD5585</t>
  </si>
  <si>
    <t>ORD003607</t>
  </si>
  <si>
    <t>ORD003608</t>
  </si>
  <si>
    <t>ORD003609</t>
  </si>
  <si>
    <t>ORD003610</t>
  </si>
  <si>
    <t>PROD4676</t>
  </si>
  <si>
    <t>ORD003611</t>
  </si>
  <si>
    <t>PROD2039</t>
  </si>
  <si>
    <t>ORD003612</t>
  </si>
  <si>
    <t>PROD5935</t>
  </si>
  <si>
    <t>ORD003613</t>
  </si>
  <si>
    <t>ORD003614</t>
  </si>
  <si>
    <t>PROD8239</t>
  </si>
  <si>
    <t>ORD003615</t>
  </si>
  <si>
    <t>ORD003616</t>
  </si>
  <si>
    <t>PROD7903</t>
  </si>
  <si>
    <t>ORD003617</t>
  </si>
  <si>
    <t>PROD5190</t>
  </si>
  <si>
    <t>ORD003618</t>
  </si>
  <si>
    <t>ORD003619</t>
  </si>
  <si>
    <t>PROD7277</t>
  </si>
  <si>
    <t>ORD003620</t>
  </si>
  <si>
    <t>PROD7520</t>
  </si>
  <si>
    <t>ORD003621</t>
  </si>
  <si>
    <t>PROD2096</t>
  </si>
  <si>
    <t>ORD003622</t>
  </si>
  <si>
    <t>PROD2106</t>
  </si>
  <si>
    <t>ORD003623</t>
  </si>
  <si>
    <t>ORD003624</t>
  </si>
  <si>
    <t>ORD003625</t>
  </si>
  <si>
    <t>PROD1893</t>
  </si>
  <si>
    <t>ORD003626</t>
  </si>
  <si>
    <t>donald.banks@yahoo.com</t>
  </si>
  <si>
    <t>PROD5342</t>
  </si>
  <si>
    <t>ORD003627</t>
  </si>
  <si>
    <t>PROD6949</t>
  </si>
  <si>
    <t>ORD003628</t>
  </si>
  <si>
    <t>PROD7446</t>
  </si>
  <si>
    <t>ORD003629</t>
  </si>
  <si>
    <t>PROD2605</t>
  </si>
  <si>
    <t>ORD003630</t>
  </si>
  <si>
    <t>ORD003631</t>
  </si>
  <si>
    <t>michael.owens@gmail.com</t>
  </si>
  <si>
    <t>ORD003632</t>
  </si>
  <si>
    <t>PROD7021</t>
  </si>
  <si>
    <t>ORD003633</t>
  </si>
  <si>
    <t>ORD003634</t>
  </si>
  <si>
    <t>PROD2240</t>
  </si>
  <si>
    <t>ORD003635</t>
  </si>
  <si>
    <t>PROD4914</t>
  </si>
  <si>
    <t>ORD003636</t>
  </si>
  <si>
    <t>ORD003637</t>
  </si>
  <si>
    <t>PROD2733</t>
  </si>
  <si>
    <t>ORD003638</t>
  </si>
  <si>
    <t>ORD003639</t>
  </si>
  <si>
    <t>PROD5852</t>
  </si>
  <si>
    <t>ORD003640</t>
  </si>
  <si>
    <t>PROD5504</t>
  </si>
  <si>
    <t>ORD003641</t>
  </si>
  <si>
    <t>PROD4181</t>
  </si>
  <si>
    <t>ORD003642</t>
  </si>
  <si>
    <t>PROD5334</t>
  </si>
  <si>
    <t>ORD003643</t>
  </si>
  <si>
    <t>ORD003644</t>
  </si>
  <si>
    <t>PROD3597</t>
  </si>
  <si>
    <t>ORD003645</t>
  </si>
  <si>
    <t>PROD7303</t>
  </si>
  <si>
    <t>ORD003646</t>
  </si>
  <si>
    <t>ORD003647</t>
  </si>
  <si>
    <t>PROD6456</t>
  </si>
  <si>
    <t>ORD003648</t>
  </si>
  <si>
    <t>PROD7332</t>
  </si>
  <si>
    <t>ORD003649</t>
  </si>
  <si>
    <t>ORD003650</t>
  </si>
  <si>
    <t>PROD4617</t>
  </si>
  <si>
    <t>ORD003651</t>
  </si>
  <si>
    <t>PROD7727</t>
  </si>
  <si>
    <t>ORD003652</t>
  </si>
  <si>
    <t>PROD3105</t>
  </si>
  <si>
    <t>ORD003653</t>
  </si>
  <si>
    <t>PROD1880</t>
  </si>
  <si>
    <t>ORD003654</t>
  </si>
  <si>
    <t>PROD8949</t>
  </si>
  <si>
    <t>ORD003655</t>
  </si>
  <si>
    <t>ORD003656</t>
  </si>
  <si>
    <t>jodi.crawford@outlook.com</t>
  </si>
  <si>
    <t>ORD003657</t>
  </si>
  <si>
    <t>PROD1289</t>
  </si>
  <si>
    <t>ORD003658</t>
  </si>
  <si>
    <t>ORD003659</t>
  </si>
  <si>
    <t>PROD3668</t>
  </si>
  <si>
    <t>ORD003660</t>
  </si>
  <si>
    <t>ORD003661</t>
  </si>
  <si>
    <t>PROD7700</t>
  </si>
  <si>
    <t>ORD003662</t>
  </si>
  <si>
    <t>PROD3866</t>
  </si>
  <si>
    <t>ORD003663</t>
  </si>
  <si>
    <t>ORD003664</t>
  </si>
  <si>
    <t>PROD4777</t>
  </si>
  <si>
    <t>ORD003665</t>
  </si>
  <si>
    <t>PROD5099</t>
  </si>
  <si>
    <t>ORD003666</t>
  </si>
  <si>
    <t>PROD1749</t>
  </si>
  <si>
    <t>ORD003667</t>
  </si>
  <si>
    <t>PROD9144</t>
  </si>
  <si>
    <t>ORD003668</t>
  </si>
  <si>
    <t>PROD3283</t>
  </si>
  <si>
    <t>ORD003669</t>
  </si>
  <si>
    <t>PROD8450</t>
  </si>
  <si>
    <t>ORD003670</t>
  </si>
  <si>
    <t>PROD7530</t>
  </si>
  <si>
    <t>ORD003671</t>
  </si>
  <si>
    <t>PROD8740</t>
  </si>
  <si>
    <t>ORD003672</t>
  </si>
  <si>
    <t>PROD2840</t>
  </si>
  <si>
    <t>ORD003673</t>
  </si>
  <si>
    <t>PROD3276</t>
  </si>
  <si>
    <t>ORD003674</t>
  </si>
  <si>
    <t>PROD2798</t>
  </si>
  <si>
    <t>ORD003675</t>
  </si>
  <si>
    <t>PROD5235</t>
  </si>
  <si>
    <t>ORD003676</t>
  </si>
  <si>
    <t>PROD1090</t>
  </si>
  <si>
    <t>ORD003677</t>
  </si>
  <si>
    <t>PROD7712</t>
  </si>
  <si>
    <t>ORD003678</t>
  </si>
  <si>
    <t>PROD2094</t>
  </si>
  <si>
    <t>ORD003679</t>
  </si>
  <si>
    <t>ORD003680</t>
  </si>
  <si>
    <t>PROD7715</t>
  </si>
  <si>
    <t>ORD003681</t>
  </si>
  <si>
    <t>PROD3477</t>
  </si>
  <si>
    <t>ORD003682</t>
  </si>
  <si>
    <t>PROD8192</t>
  </si>
  <si>
    <t>ORD003683</t>
  </si>
  <si>
    <t>ORD003684</t>
  </si>
  <si>
    <t>PROD9049</t>
  </si>
  <si>
    <t>ORD003685</t>
  </si>
  <si>
    <t>PROD3282</t>
  </si>
  <si>
    <t>ORD003686</t>
  </si>
  <si>
    <t>PROD9171</t>
  </si>
  <si>
    <t>ORD003687</t>
  </si>
  <si>
    <t>PROD8797</t>
  </si>
  <si>
    <t>ORD003688</t>
  </si>
  <si>
    <t>PROD8126</t>
  </si>
  <si>
    <t>ORD003689</t>
  </si>
  <si>
    <t>PROD7062</t>
  </si>
  <si>
    <t>ORD003690</t>
  </si>
  <si>
    <t>PROD8379</t>
  </si>
  <si>
    <t>ORD003691</t>
  </si>
  <si>
    <t>PROD7363</t>
  </si>
  <si>
    <t>ORD003692</t>
  </si>
  <si>
    <t>PROD7814</t>
  </si>
  <si>
    <t>ORD003693</t>
  </si>
  <si>
    <t>ORD003694</t>
  </si>
  <si>
    <t>ORD003695</t>
  </si>
  <si>
    <t>ORD003696</t>
  </si>
  <si>
    <t>ORD003697</t>
  </si>
  <si>
    <t>ORD003698</t>
  </si>
  <si>
    <t>ORD003699</t>
  </si>
  <si>
    <t>ORD003700</t>
  </si>
  <si>
    <t>PROD4939</t>
  </si>
  <si>
    <t>ORD003701</t>
  </si>
  <si>
    <t>PROD5079</t>
  </si>
  <si>
    <t>ORD003702</t>
  </si>
  <si>
    <t>ORD003703</t>
  </si>
  <si>
    <t>PROD7876</t>
  </si>
  <si>
    <t>ORD003704</t>
  </si>
  <si>
    <t>PROD5918</t>
  </si>
  <si>
    <t>ORD003705</t>
  </si>
  <si>
    <t>ORD003706</t>
  </si>
  <si>
    <t>PROD5487</t>
  </si>
  <si>
    <t>ORD003707</t>
  </si>
  <si>
    <t>PROD8796</t>
  </si>
  <si>
    <t>ORD003708</t>
  </si>
  <si>
    <t>PROD5512</t>
  </si>
  <si>
    <t>ORD003709</t>
  </si>
  <si>
    <t>PROD7704</t>
  </si>
  <si>
    <t>ORD003710</t>
  </si>
  <si>
    <t>ORD003711</t>
  </si>
  <si>
    <t>PROD6950</t>
  </si>
  <si>
    <t>ORD003712</t>
  </si>
  <si>
    <t>PROD3182</t>
  </si>
  <si>
    <t>ORD003713</t>
  </si>
  <si>
    <t>PROD8761</t>
  </si>
  <si>
    <t>ORD003714</t>
  </si>
  <si>
    <t>ORD003715</t>
  </si>
  <si>
    <t>PROD3043</t>
  </si>
  <si>
    <t>ORD003716</t>
  </si>
  <si>
    <t>PROD9840</t>
  </si>
  <si>
    <t>ORD003717</t>
  </si>
  <si>
    <t>PROD5289</t>
  </si>
  <si>
    <t>ORD003718</t>
  </si>
  <si>
    <t>ORD003719</t>
  </si>
  <si>
    <t>PROD2629</t>
  </si>
  <si>
    <t>ORD003720</t>
  </si>
  <si>
    <t>PROD2412</t>
  </si>
  <si>
    <t>ORD003721</t>
  </si>
  <si>
    <t>PROD2671</t>
  </si>
  <si>
    <t>ORD003722</t>
  </si>
  <si>
    <t>ORD003723</t>
  </si>
  <si>
    <t>PROD9107</t>
  </si>
  <si>
    <t>ORD003724</t>
  </si>
  <si>
    <t>ORD003725</t>
  </si>
  <si>
    <t>PROD6720</t>
  </si>
  <si>
    <t>ORD003726</t>
  </si>
  <si>
    <t>PROD5516</t>
  </si>
  <si>
    <t>ORD003727</t>
  </si>
  <si>
    <t>PROD5639</t>
  </si>
  <si>
    <t>ORD003728</t>
  </si>
  <si>
    <t>ORD003729</t>
  </si>
  <si>
    <t>PROD8972</t>
  </si>
  <si>
    <t>ORD003730</t>
  </si>
  <si>
    <t>PROD7758</t>
  </si>
  <si>
    <t>ORD003731</t>
  </si>
  <si>
    <t>PROD9357</t>
  </si>
  <si>
    <t>ORD003732</t>
  </si>
  <si>
    <t>PROD1642</t>
  </si>
  <si>
    <t>ORD003733</t>
  </si>
  <si>
    <t>PROD9425</t>
  </si>
  <si>
    <t>ORD003734</t>
  </si>
  <si>
    <t>PROD9379</t>
  </si>
  <si>
    <t>ORD003735</t>
  </si>
  <si>
    <t>PROD1158</t>
  </si>
  <si>
    <t>ORD003736</t>
  </si>
  <si>
    <t>PROD8252</t>
  </si>
  <si>
    <t>ORD003737</t>
  </si>
  <si>
    <t>ORD003738</t>
  </si>
  <si>
    <t>ORD003739</t>
  </si>
  <si>
    <t>PROD2386</t>
  </si>
  <si>
    <t>ORD003740</t>
  </si>
  <si>
    <t>PROD3833</t>
  </si>
  <si>
    <t>ORD003741</t>
  </si>
  <si>
    <t>ORD003742</t>
  </si>
  <si>
    <t>PROD5596</t>
  </si>
  <si>
    <t>ORD003743</t>
  </si>
  <si>
    <t>PROD4203</t>
  </si>
  <si>
    <t>ORD003744</t>
  </si>
  <si>
    <t>PROD5018</t>
  </si>
  <si>
    <t>ORD003745</t>
  </si>
  <si>
    <t>PROD9234</t>
  </si>
  <si>
    <t>ORD003746</t>
  </si>
  <si>
    <t>ORD003747</t>
  </si>
  <si>
    <t>PROD9362</t>
  </si>
  <si>
    <t>ORD003748</t>
  </si>
  <si>
    <t>PROD6117</t>
  </si>
  <si>
    <t>ORD003749</t>
  </si>
  <si>
    <t>PROD7288</t>
  </si>
  <si>
    <t>ORD003750</t>
  </si>
  <si>
    <t>PROD4868</t>
  </si>
  <si>
    <t>ORD003751</t>
  </si>
  <si>
    <t>PROD2529</t>
  </si>
  <si>
    <t>ORD003752</t>
  </si>
  <si>
    <t>PROD7385</t>
  </si>
  <si>
    <t>ORD003753</t>
  </si>
  <si>
    <t>ORD003754</t>
  </si>
  <si>
    <t>PROD3169</t>
  </si>
  <si>
    <t>ORD003755</t>
  </si>
  <si>
    <t>PROD8485</t>
  </si>
  <si>
    <t>ORD003756</t>
  </si>
  <si>
    <t>PROD4684</t>
  </si>
  <si>
    <t>ORD003757</t>
  </si>
  <si>
    <t>PROD3165</t>
  </si>
  <si>
    <t>ORD003758</t>
  </si>
  <si>
    <t>PROD4455</t>
  </si>
  <si>
    <t>ORD003759</t>
  </si>
  <si>
    <t>ORD003760</t>
  </si>
  <si>
    <t>ryan.chang@gmail.com</t>
  </si>
  <si>
    <t>ORD003761</t>
  </si>
  <si>
    <t>PROD2555</t>
  </si>
  <si>
    <t>ORD003762</t>
  </si>
  <si>
    <t>PROD5523</t>
  </si>
  <si>
    <t>ORD003763</t>
  </si>
  <si>
    <t>ORD003764</t>
  </si>
  <si>
    <t>PROD2157</t>
  </si>
  <si>
    <t>ORD003765</t>
  </si>
  <si>
    <t>PROD8819</t>
  </si>
  <si>
    <t>ORD003766</t>
  </si>
  <si>
    <t>PROD2852</t>
  </si>
  <si>
    <t>ORD003767</t>
  </si>
  <si>
    <t>PROD4491</t>
  </si>
  <si>
    <t>ORD003768</t>
  </si>
  <si>
    <t>ORD003769</t>
  </si>
  <si>
    <t>PROD2267</t>
  </si>
  <si>
    <t>ORD003770</t>
  </si>
  <si>
    <t>PROD6631</t>
  </si>
  <si>
    <t>ORD003771</t>
  </si>
  <si>
    <t>PROD2644</t>
  </si>
  <si>
    <t>ORD003772</t>
  </si>
  <si>
    <t>PROD4642</t>
  </si>
  <si>
    <t>ORD003773</t>
  </si>
  <si>
    <t>PROD6371</t>
  </si>
  <si>
    <t>ORD003774</t>
  </si>
  <si>
    <t>ORD003775</t>
  </si>
  <si>
    <t>PROD6814</t>
  </si>
  <si>
    <t>ORD003776</t>
  </si>
  <si>
    <t>PROD6139</t>
  </si>
  <si>
    <t>ORD003777</t>
  </si>
  <si>
    <t>ORD003778</t>
  </si>
  <si>
    <t>PROD9273</t>
  </si>
  <si>
    <t>ORD003779</t>
  </si>
  <si>
    <t>PROD4063</t>
  </si>
  <si>
    <t>ORD003780</t>
  </si>
  <si>
    <t>ORD003781</t>
  </si>
  <si>
    <t>PROD5657</t>
  </si>
  <si>
    <t>ORD003782</t>
  </si>
  <si>
    <t>PROD6357</t>
  </si>
  <si>
    <t>ORD003783</t>
  </si>
  <si>
    <t>ORD003784</t>
  </si>
  <si>
    <t>PROD8347</t>
  </si>
  <si>
    <t>ORD003785</t>
  </si>
  <si>
    <t>PROD8213</t>
  </si>
  <si>
    <t>ORD003786</t>
  </si>
  <si>
    <t>PROD4820</t>
  </si>
  <si>
    <t>ORD003787</t>
  </si>
  <si>
    <t>PROD6264</t>
  </si>
  <si>
    <t>ORD003788</t>
  </si>
  <si>
    <t>ORD003789</t>
  </si>
  <si>
    <t>PROD9690</t>
  </si>
  <si>
    <t>ORD003790</t>
  </si>
  <si>
    <t>PROD1719</t>
  </si>
  <si>
    <t>ORD003791</t>
  </si>
  <si>
    <t>PROD8799</t>
  </si>
  <si>
    <t>ORD003792</t>
  </si>
  <si>
    <t>PROD3021</t>
  </si>
  <si>
    <t>ORD003793</t>
  </si>
  <si>
    <t>PROD2348</t>
  </si>
  <si>
    <t>ORD003794</t>
  </si>
  <si>
    <t>ORD003795</t>
  </si>
  <si>
    <t>PROD6958</t>
  </si>
  <si>
    <t>ORD003796</t>
  </si>
  <si>
    <t>PROD8099</t>
  </si>
  <si>
    <t>ORD003797</t>
  </si>
  <si>
    <t>PROD9588</t>
  </si>
  <si>
    <t>ORD003798</t>
  </si>
  <si>
    <t>PROD1863</t>
  </si>
  <si>
    <t>ORD003799</t>
  </si>
  <si>
    <t>ORD003800</t>
  </si>
  <si>
    <t>ORD003801</t>
  </si>
  <si>
    <t>PROD4968</t>
  </si>
  <si>
    <t>ORD003802</t>
  </si>
  <si>
    <t>PROD9965</t>
  </si>
  <si>
    <t>ORD003803</t>
  </si>
  <si>
    <t>PROD6082</t>
  </si>
  <si>
    <t>ORD003804</t>
  </si>
  <si>
    <t>ORD003805</t>
  </si>
  <si>
    <t>PROD3706</t>
  </si>
  <si>
    <t>ORD003806</t>
  </si>
  <si>
    <t>PROD2841</t>
  </si>
  <si>
    <t>ORD003807</t>
  </si>
  <si>
    <t>PROD8894</t>
  </si>
  <si>
    <t>ORD003808</t>
  </si>
  <si>
    <t>PROD5900</t>
  </si>
  <si>
    <t>ORD003809</t>
  </si>
  <si>
    <t>PROD9463</t>
  </si>
  <si>
    <t>ORD003810</t>
  </si>
  <si>
    <t>ORD003811</t>
  </si>
  <si>
    <t>PROD2818</t>
  </si>
  <si>
    <t>ORD003812</t>
  </si>
  <si>
    <t>ORD003813</t>
  </si>
  <si>
    <t>PROD6628</t>
  </si>
  <si>
    <t>ORD003814</t>
  </si>
  <si>
    <t>ORD003815</t>
  </si>
  <si>
    <t>ORD003816</t>
  </si>
  <si>
    <t>ORD003817</t>
  </si>
  <si>
    <t>PROD1676</t>
  </si>
  <si>
    <t>ORD003818</t>
  </si>
  <si>
    <t>PROD8804</t>
  </si>
  <si>
    <t>ORD003819</t>
  </si>
  <si>
    <t>ORD003820</t>
  </si>
  <si>
    <t>ORD003821</t>
  </si>
  <si>
    <t>PROD9457</t>
  </si>
  <si>
    <t>ORD003822</t>
  </si>
  <si>
    <t>ORD003823</t>
  </si>
  <si>
    <t>PROD2715</t>
  </si>
  <si>
    <t>ORD003824</t>
  </si>
  <si>
    <t>ORD003825</t>
  </si>
  <si>
    <t>PROD8585</t>
  </si>
  <si>
    <t>ORD003826</t>
  </si>
  <si>
    <t>PROD9173</t>
  </si>
  <si>
    <t>ORD003827</t>
  </si>
  <si>
    <t>ORD003828</t>
  </si>
  <si>
    <t>ORD003829</t>
  </si>
  <si>
    <t>PROD9445</t>
  </si>
  <si>
    <t>ORD003830</t>
  </si>
  <si>
    <t>jose.griffin@gmail.com</t>
  </si>
  <si>
    <t>PROD2962</t>
  </si>
  <si>
    <t>ORD003831</t>
  </si>
  <si>
    <t>PROD4056</t>
  </si>
  <si>
    <t>ORD003832</t>
  </si>
  <si>
    <t>PROD4713</t>
  </si>
  <si>
    <t>ORD003833</t>
  </si>
  <si>
    <t>PROD9415</t>
  </si>
  <si>
    <t>ORD003834</t>
  </si>
  <si>
    <t>PROD4879</t>
  </si>
  <si>
    <t>ORD003835</t>
  </si>
  <si>
    <t>PROD5874</t>
  </si>
  <si>
    <t>ORD003836</t>
  </si>
  <si>
    <t>ORD003837</t>
  </si>
  <si>
    <t>ORD003838</t>
  </si>
  <si>
    <t>PROD3598</t>
  </si>
  <si>
    <t>ORD003839</t>
  </si>
  <si>
    <t>PROD5472</t>
  </si>
  <si>
    <t>ORD003840</t>
  </si>
  <si>
    <t>PROD6924</t>
  </si>
  <si>
    <t>ORD003841</t>
  </si>
  <si>
    <t>PROD4177</t>
  </si>
  <si>
    <t>ORD003842</t>
  </si>
  <si>
    <t>ORD003843</t>
  </si>
  <si>
    <t>PROD3325</t>
  </si>
  <si>
    <t>ORD003844</t>
  </si>
  <si>
    <t>PROD2686</t>
  </si>
  <si>
    <t>ORD003845</t>
  </si>
  <si>
    <t>PROD7201</t>
  </si>
  <si>
    <t>ORD003846</t>
  </si>
  <si>
    <t>PROD9165</t>
  </si>
  <si>
    <t>ORD003847</t>
  </si>
  <si>
    <t>ORD003848</t>
  </si>
  <si>
    <t>PROD7673</t>
  </si>
  <si>
    <t>ORD003849</t>
  </si>
  <si>
    <t>ORD003850</t>
  </si>
  <si>
    <t>ORD003851</t>
  </si>
  <si>
    <t>PROD3191</t>
  </si>
  <si>
    <t>ORD003852</t>
  </si>
  <si>
    <t>PROD2480</t>
  </si>
  <si>
    <t>ORD003853</t>
  </si>
  <si>
    <t>PROD3890</t>
  </si>
  <si>
    <t>ORD003854</t>
  </si>
  <si>
    <t>PROD2877</t>
  </si>
  <si>
    <t>ORD003855</t>
  </si>
  <si>
    <t>PROD6838</t>
  </si>
  <si>
    <t>ORD003856</t>
  </si>
  <si>
    <t>PROD2239</t>
  </si>
  <si>
    <t>ORD003857</t>
  </si>
  <si>
    <t>PROD7254</t>
  </si>
  <si>
    <t>ORD003858</t>
  </si>
  <si>
    <t>PROD4555</t>
  </si>
  <si>
    <t>ORD003859</t>
  </si>
  <si>
    <t>lisa.grant@outlook.com</t>
  </si>
  <si>
    <t>ORD003860</t>
  </si>
  <si>
    <t>ORD003861</t>
  </si>
  <si>
    <t>PROD6591</t>
  </si>
  <si>
    <t>ORD003862</t>
  </si>
  <si>
    <t>ORD003863</t>
  </si>
  <si>
    <t>ORD003864</t>
  </si>
  <si>
    <t>ORD003865</t>
  </si>
  <si>
    <t>ORD003866</t>
  </si>
  <si>
    <t>ORD003867</t>
  </si>
  <si>
    <t>PROD8378</t>
  </si>
  <si>
    <t>ORD003868</t>
  </si>
  <si>
    <t>PROD9654</t>
  </si>
  <si>
    <t>ORD003869</t>
  </si>
  <si>
    <t>PROD9402</t>
  </si>
  <si>
    <t>ORD003870</t>
  </si>
  <si>
    <t>PROD8177</t>
  </si>
  <si>
    <t>ORD003871</t>
  </si>
  <si>
    <t>ORD003872</t>
  </si>
  <si>
    <t>ORD003873</t>
  </si>
  <si>
    <t>PROD2635</t>
  </si>
  <si>
    <t>ORD003874</t>
  </si>
  <si>
    <t>ORD003875</t>
  </si>
  <si>
    <t>PROD3232</t>
  </si>
  <si>
    <t>ORD003876</t>
  </si>
  <si>
    <t>PROD7366</t>
  </si>
  <si>
    <t>ORD003877</t>
  </si>
  <si>
    <t>ORD003878</t>
  </si>
  <si>
    <t>ORD003879</t>
  </si>
  <si>
    <t>ORD003880</t>
  </si>
  <si>
    <t>PROD6298</t>
  </si>
  <si>
    <t>ORD003881</t>
  </si>
  <si>
    <t>ORD003882</t>
  </si>
  <si>
    <t>PROD7495</t>
  </si>
  <si>
    <t>ORD003883</t>
  </si>
  <si>
    <t>ORD003884</t>
  </si>
  <si>
    <t>ORD003885</t>
  </si>
  <si>
    <t>PROD8303</t>
  </si>
  <si>
    <t>ORD003886</t>
  </si>
  <si>
    <t>ORD003887</t>
  </si>
  <si>
    <t>PROD4380</t>
  </si>
  <si>
    <t>ORD003888</t>
  </si>
  <si>
    <t>PROD8029</t>
  </si>
  <si>
    <t>ORD003889</t>
  </si>
  <si>
    <t>ORD003890</t>
  </si>
  <si>
    <t>PROD7025</t>
  </si>
  <si>
    <t>ORD003891</t>
  </si>
  <si>
    <t>PROD7988</t>
  </si>
  <si>
    <t>ORD003892</t>
  </si>
  <si>
    <t>PROD2143</t>
  </si>
  <si>
    <t>ORD003893</t>
  </si>
  <si>
    <t>PROD1503</t>
  </si>
  <si>
    <t>ORD003894</t>
  </si>
  <si>
    <t>PROD1447</t>
  </si>
  <si>
    <t>ORD003895</t>
  </si>
  <si>
    <t>ORD003896</t>
  </si>
  <si>
    <t>timothy.rush@hotmail.com</t>
  </si>
  <si>
    <t>PROD6818</t>
  </si>
  <si>
    <t>ORD003897</t>
  </si>
  <si>
    <t>PROD9613</t>
  </si>
  <si>
    <t>ORD003898</t>
  </si>
  <si>
    <t>PROD6835</t>
  </si>
  <si>
    <t>ORD003899</t>
  </si>
  <si>
    <t>PROD6794</t>
  </si>
  <si>
    <t>ORD003900</t>
  </si>
  <si>
    <t>PROD5410</t>
  </si>
  <si>
    <t>ORD003901</t>
  </si>
  <si>
    <t>PROD8136</t>
  </si>
  <si>
    <t>ORD003902</t>
  </si>
  <si>
    <t>ORD003903</t>
  </si>
  <si>
    <t>PROD6623</t>
  </si>
  <si>
    <t>ORD003904</t>
  </si>
  <si>
    <t>PROD6731</t>
  </si>
  <si>
    <t>ORD003905</t>
  </si>
  <si>
    <t>ORD003906</t>
  </si>
  <si>
    <t>ORD003907</t>
  </si>
  <si>
    <t>PROD9206</t>
  </si>
  <si>
    <t>ORD003908</t>
  </si>
  <si>
    <t>ORD003909</t>
  </si>
  <si>
    <t>PROD5415</t>
  </si>
  <si>
    <t>ORD003910</t>
  </si>
  <si>
    <t>ORD003911</t>
  </si>
  <si>
    <t>ORD003912</t>
  </si>
  <si>
    <t>PROD4510</t>
  </si>
  <si>
    <t>ORD003913</t>
  </si>
  <si>
    <t>ORD003914</t>
  </si>
  <si>
    <t>PROD5066</t>
  </si>
  <si>
    <t>ORD003915</t>
  </si>
  <si>
    <t>PROD1997</t>
  </si>
  <si>
    <t>ORD003916</t>
  </si>
  <si>
    <t>ORD003917</t>
  </si>
  <si>
    <t>PROD1657</t>
  </si>
  <si>
    <t>ORD003918</t>
  </si>
  <si>
    <t>PROD3166</t>
  </si>
  <si>
    <t>ORD003919</t>
  </si>
  <si>
    <t>PROD5840</t>
  </si>
  <si>
    <t>ORD003920</t>
  </si>
  <si>
    <t>ORD003921</t>
  </si>
  <si>
    <t>ORD003922</t>
  </si>
  <si>
    <t>PROD2739</t>
  </si>
  <si>
    <t>ORD003923</t>
  </si>
  <si>
    <t>ORD003924</t>
  </si>
  <si>
    <t>briana.campbell@outlook.com</t>
  </si>
  <si>
    <t>PROD2837</t>
  </si>
  <si>
    <t>ORD003925</t>
  </si>
  <si>
    <t>PROD2450</t>
  </si>
  <si>
    <t>ORD003926</t>
  </si>
  <si>
    <t>PROD9691</t>
  </si>
  <si>
    <t>ORD003927</t>
  </si>
  <si>
    <t>PROD7689</t>
  </si>
  <si>
    <t>ORD003928</t>
  </si>
  <si>
    <t>ORD003929</t>
  </si>
  <si>
    <t>ORD003930</t>
  </si>
  <si>
    <t>ORD003931</t>
  </si>
  <si>
    <t>ORD003932</t>
  </si>
  <si>
    <t>ORD003933</t>
  </si>
  <si>
    <t>PROD2632</t>
  </si>
  <si>
    <t>ORD003934</t>
  </si>
  <si>
    <t>PROD4199</t>
  </si>
  <si>
    <t>ORD003935</t>
  </si>
  <si>
    <t>PROD6267</t>
  </si>
  <si>
    <t>ORD003936</t>
  </si>
  <si>
    <t>PROD5450</t>
  </si>
  <si>
    <t>ORD003937</t>
  </si>
  <si>
    <t>PROD1840</t>
  </si>
  <si>
    <t>ORD003938</t>
  </si>
  <si>
    <t>PROD6930</t>
  </si>
  <si>
    <t>ORD003939</t>
  </si>
  <si>
    <t>PROD4520</t>
  </si>
  <si>
    <t>ORD003940</t>
  </si>
  <si>
    <t>PROD1129</t>
  </si>
  <si>
    <t>ORD003941</t>
  </si>
  <si>
    <t>PROD3873</t>
  </si>
  <si>
    <t>ORD003942</t>
  </si>
  <si>
    <t>PROD8067</t>
  </si>
  <si>
    <t>ORD003943</t>
  </si>
  <si>
    <t>PROD9579</t>
  </si>
  <si>
    <t>ORD003944</t>
  </si>
  <si>
    <t>PROD7743</t>
  </si>
  <si>
    <t>ORD003945</t>
  </si>
  <si>
    <t>ORD003946</t>
  </si>
  <si>
    <t>PROD2899</t>
  </si>
  <si>
    <t>ORD003947</t>
  </si>
  <si>
    <t>ORD003948</t>
  </si>
  <si>
    <t>PROD6419</t>
  </si>
  <si>
    <t>ORD003949</t>
  </si>
  <si>
    <t>ORD003950</t>
  </si>
  <si>
    <t>PROD6567</t>
  </si>
  <si>
    <t>ORD003951</t>
  </si>
  <si>
    <t>PROD4916</t>
  </si>
  <si>
    <t>ORD003952</t>
  </si>
  <si>
    <t>PROD4565</t>
  </si>
  <si>
    <t>ORD003953</t>
  </si>
  <si>
    <t>PROD6844</t>
  </si>
  <si>
    <t>ORD003954</t>
  </si>
  <si>
    <t>ORD003955</t>
  </si>
  <si>
    <t>PROD3417</t>
  </si>
  <si>
    <t>ORD003956</t>
  </si>
  <si>
    <t>PROD1678</t>
  </si>
  <si>
    <t>ORD003957</t>
  </si>
  <si>
    <t>PROD6952</t>
  </si>
  <si>
    <t>ORD003958</t>
  </si>
  <si>
    <t>ORD003959</t>
  </si>
  <si>
    <t>PROD4349</t>
  </si>
  <si>
    <t>ORD003960</t>
  </si>
  <si>
    <t>ORD003961</t>
  </si>
  <si>
    <t>ORD003962</t>
  </si>
  <si>
    <t>PROD7942</t>
  </si>
  <si>
    <t>ORD003963</t>
  </si>
  <si>
    <t>ORD003964</t>
  </si>
  <si>
    <t>PROD3201</t>
  </si>
  <si>
    <t>ORD003965</t>
  </si>
  <si>
    <t>ORD003966</t>
  </si>
  <si>
    <t>PROD4633</t>
  </si>
  <si>
    <t>ORD003967</t>
  </si>
  <si>
    <t>PROD3470</t>
  </si>
  <si>
    <t>ORD003968</t>
  </si>
  <si>
    <t>PROD7856</t>
  </si>
  <si>
    <t>ORD003969</t>
  </si>
  <si>
    <t>ORD003970</t>
  </si>
  <si>
    <t>PROD9358</t>
  </si>
  <si>
    <t>ORD003971</t>
  </si>
  <si>
    <t>ORD003972</t>
  </si>
  <si>
    <t>leslie.galloway@gmail.com</t>
  </si>
  <si>
    <t>ORD003973</t>
  </si>
  <si>
    <t>ORD003974</t>
  </si>
  <si>
    <t>PROD3491</t>
  </si>
  <si>
    <t>ORD003975</t>
  </si>
  <si>
    <t>PROD7754</t>
  </si>
  <si>
    <t>ORD003976</t>
  </si>
  <si>
    <t>PROD7281</t>
  </si>
  <si>
    <t>ORD003977</t>
  </si>
  <si>
    <t>PROD4763</t>
  </si>
  <si>
    <t>ORD003978</t>
  </si>
  <si>
    <t>ORD003979</t>
  </si>
  <si>
    <t>PROD3360</t>
  </si>
  <si>
    <t>ORD003980</t>
  </si>
  <si>
    <t>PROD7459</t>
  </si>
  <si>
    <t>ORD003981</t>
  </si>
  <si>
    <t>PROD4083</t>
  </si>
  <si>
    <t>ORD003982</t>
  </si>
  <si>
    <t>ORD003983</t>
  </si>
  <si>
    <t>PROD3096</t>
  </si>
  <si>
    <t>ORD003984</t>
  </si>
  <si>
    <t>ORD003985</t>
  </si>
  <si>
    <t>PROD4611</t>
  </si>
  <si>
    <t>ORD003986</t>
  </si>
  <si>
    <t>PROD4542</t>
  </si>
  <si>
    <t>ORD003987</t>
  </si>
  <si>
    <t>PROD9327</t>
  </si>
  <si>
    <t>ORD003988</t>
  </si>
  <si>
    <t>ORD003989</t>
  </si>
  <si>
    <t>ORD003990</t>
  </si>
  <si>
    <t>ORD003991</t>
  </si>
  <si>
    <t>PROD7940</t>
  </si>
  <si>
    <t>ORD003992</t>
  </si>
  <si>
    <t>PROD1368</t>
  </si>
  <si>
    <t>ORD003993</t>
  </si>
  <si>
    <t>PROD6124</t>
  </si>
  <si>
    <t>ORD003994</t>
  </si>
  <si>
    <t>PROD6842</t>
  </si>
  <si>
    <t>ORD003995</t>
  </si>
  <si>
    <t>PROD5014</t>
  </si>
  <si>
    <t>ORD003996</t>
  </si>
  <si>
    <t>PROD9496</t>
  </si>
  <si>
    <t>ORD003997</t>
  </si>
  <si>
    <t>PROD4463</t>
  </si>
  <si>
    <t>ORD003998</t>
  </si>
  <si>
    <t>PROD4286</t>
  </si>
  <si>
    <t>ORD003999</t>
  </si>
  <si>
    <t>PROD9913</t>
  </si>
  <si>
    <t>ORD004000</t>
  </si>
  <si>
    <t>PROD7702</t>
  </si>
  <si>
    <t>ORD004001</t>
  </si>
  <si>
    <t>PROD6337</t>
  </si>
  <si>
    <t>ORD004002</t>
  </si>
  <si>
    <t>PROD9698</t>
  </si>
  <si>
    <t>ORD004003</t>
  </si>
  <si>
    <t>PROD8824</t>
  </si>
  <si>
    <t>ORD004004</t>
  </si>
  <si>
    <t>ORD004005</t>
  </si>
  <si>
    <t>PROD7370</t>
  </si>
  <si>
    <t>ORD004006</t>
  </si>
  <si>
    <t>PROD4453</t>
  </si>
  <si>
    <t>ORD004007</t>
  </si>
  <si>
    <t>ORD004008</t>
  </si>
  <si>
    <t>ORD004009</t>
  </si>
  <si>
    <t>PROD4721</t>
  </si>
  <si>
    <t>ORD004010</t>
  </si>
  <si>
    <t>PROD2855</t>
  </si>
  <si>
    <t>ORD004011</t>
  </si>
  <si>
    <t>PROD2552</t>
  </si>
  <si>
    <t>ORD004012</t>
  </si>
  <si>
    <t>PROD2496</t>
  </si>
  <si>
    <t>ORD004013</t>
  </si>
  <si>
    <t>ORD004014</t>
  </si>
  <si>
    <t>PROD8927</t>
  </si>
  <si>
    <t>ORD004015</t>
  </si>
  <si>
    <t>ORD004016</t>
  </si>
  <si>
    <t>ORD004017</t>
  </si>
  <si>
    <t>PROD7604</t>
  </si>
  <si>
    <t>ORD004018</t>
  </si>
  <si>
    <t>ORD004019</t>
  </si>
  <si>
    <t>PROD1877</t>
  </si>
  <si>
    <t>ORD004020</t>
  </si>
  <si>
    <t>ORD004021</t>
  </si>
  <si>
    <t>ORD004022</t>
  </si>
  <si>
    <t>PROD1561</t>
  </si>
  <si>
    <t>ORD004023</t>
  </si>
  <si>
    <t>ORD004024</t>
  </si>
  <si>
    <t>PROD2155</t>
  </si>
  <si>
    <t>ORD004025</t>
  </si>
  <si>
    <t>ORD004026</t>
  </si>
  <si>
    <t>PROD4341</t>
  </si>
  <si>
    <t>ORD004027</t>
  </si>
  <si>
    <t>ORD004028</t>
  </si>
  <si>
    <t>PROD3830</t>
  </si>
  <si>
    <t>ORD004029</t>
  </si>
  <si>
    <t>PROD3037</t>
  </si>
  <si>
    <t>ORD004030</t>
  </si>
  <si>
    <t>PROD5529</t>
  </si>
  <si>
    <t>ORD004031</t>
  </si>
  <si>
    <t>PROD7797</t>
  </si>
  <si>
    <t>ORD004032</t>
  </si>
  <si>
    <t>PROD9342</t>
  </si>
  <si>
    <t>ORD004033</t>
  </si>
  <si>
    <t>PROD6183</t>
  </si>
  <si>
    <t>ORD004034</t>
  </si>
  <si>
    <t>ORD004035</t>
  </si>
  <si>
    <t>ORD004036</t>
  </si>
  <si>
    <t>ORD004037</t>
  </si>
  <si>
    <t>ORD004038</t>
  </si>
  <si>
    <t>ORD004039</t>
  </si>
  <si>
    <t>PROD5950</t>
  </si>
  <si>
    <t>ORD004040</t>
  </si>
  <si>
    <t>PROD8652</t>
  </si>
  <si>
    <t>ORD004041</t>
  </si>
  <si>
    <t>PROD6076</t>
  </si>
  <si>
    <t>ORD004042</t>
  </si>
  <si>
    <t>ORD004043</t>
  </si>
  <si>
    <t>PROD1377</t>
  </si>
  <si>
    <t>ORD004044</t>
  </si>
  <si>
    <t>PROD5087</t>
  </si>
  <si>
    <t>ORD004045</t>
  </si>
  <si>
    <t>PROD5439</t>
  </si>
  <si>
    <t>ORD004046</t>
  </si>
  <si>
    <t>PROD7225</t>
  </si>
  <si>
    <t>ORD004047</t>
  </si>
  <si>
    <t>PROD6617</t>
  </si>
  <si>
    <t>ORD004048</t>
  </si>
  <si>
    <t>PROD3957</t>
  </si>
  <si>
    <t>ORD004049</t>
  </si>
  <si>
    <t>ORD004050</t>
  </si>
  <si>
    <t>ORD004051</t>
  </si>
  <si>
    <t>ORD004052</t>
  </si>
  <si>
    <t>ORD004053</t>
  </si>
  <si>
    <t>PROD9009</t>
  </si>
  <si>
    <t>ORD004054</t>
  </si>
  <si>
    <t>ORD004055</t>
  </si>
  <si>
    <t>PROD4303</t>
  </si>
  <si>
    <t>ORD004056</t>
  </si>
  <si>
    <t>ORD004057</t>
  </si>
  <si>
    <t>PROD9188</t>
  </si>
  <si>
    <t>ORD004058</t>
  </si>
  <si>
    <t>PROD9364</t>
  </si>
  <si>
    <t>ORD004059</t>
  </si>
  <si>
    <t>PROD5005</t>
  </si>
  <si>
    <t>ORD004060</t>
  </si>
  <si>
    <t>ORD004061</t>
  </si>
  <si>
    <t>PROD3429</t>
  </si>
  <si>
    <t>ORD004062</t>
  </si>
  <si>
    <t>ORD004063</t>
  </si>
  <si>
    <t>PROD7660</t>
  </si>
  <si>
    <t>ORD004064</t>
  </si>
  <si>
    <t>PROD4894</t>
  </si>
  <si>
    <t>ORD004065</t>
  </si>
  <si>
    <t>PROD6811</t>
  </si>
  <si>
    <t>ORD004066</t>
  </si>
  <si>
    <t>ORD004067</t>
  </si>
  <si>
    <t>PROD5806</t>
  </si>
  <si>
    <t>ORD004068</t>
  </si>
  <si>
    <t>ORD004069</t>
  </si>
  <si>
    <t>ORD004070</t>
  </si>
  <si>
    <t>PROD9484</t>
  </si>
  <si>
    <t>ORD004071</t>
  </si>
  <si>
    <t>PROD7919</t>
  </si>
  <si>
    <t>ORD004072</t>
  </si>
  <si>
    <t>benjamin.schaefer@gmail.com</t>
  </si>
  <si>
    <t>PROD6015</t>
  </si>
  <si>
    <t>ORD004073</t>
  </si>
  <si>
    <t>ORD004074</t>
  </si>
  <si>
    <t>ORD004075</t>
  </si>
  <si>
    <t>PROD9745</t>
  </si>
  <si>
    <t>ORD004076</t>
  </si>
  <si>
    <t>PROD4738</t>
  </si>
  <si>
    <t>ORD004077</t>
  </si>
  <si>
    <t>ORD004078</t>
  </si>
  <si>
    <t>ORD004079</t>
  </si>
  <si>
    <t>PROD8355</t>
  </si>
  <si>
    <t>ORD004080</t>
  </si>
  <si>
    <t>ORD004081</t>
  </si>
  <si>
    <t>PROD1688</t>
  </si>
  <si>
    <t>ORD004082</t>
  </si>
  <si>
    <t>PROD4145</t>
  </si>
  <si>
    <t>ORD004083</t>
  </si>
  <si>
    <t>PROD3629</t>
  </si>
  <si>
    <t>ORD004084</t>
  </si>
  <si>
    <t>ORD004085</t>
  </si>
  <si>
    <t>PROD5205</t>
  </si>
  <si>
    <t>ORD004086</t>
  </si>
  <si>
    <t>PROD5065</t>
  </si>
  <si>
    <t>ORD004087</t>
  </si>
  <si>
    <t>ORD004088</t>
  </si>
  <si>
    <t>PROD7180</t>
  </si>
  <si>
    <t>ORD004089</t>
  </si>
  <si>
    <t>ORD004090</t>
  </si>
  <si>
    <t>ORD004091</t>
  </si>
  <si>
    <t>PROD4121</t>
  </si>
  <si>
    <t>ORD004092</t>
  </si>
  <si>
    <t>PROD2430</t>
  </si>
  <si>
    <t>ORD004093</t>
  </si>
  <si>
    <t>PROD5384</t>
  </si>
  <si>
    <t>ORD004094</t>
  </si>
  <si>
    <t>ORD004095</t>
  </si>
  <si>
    <t>ORD004096</t>
  </si>
  <si>
    <t>ORD004097</t>
  </si>
  <si>
    <t>ORD004098</t>
  </si>
  <si>
    <t>PROD8292</t>
  </si>
  <si>
    <t>ORD004099</t>
  </si>
  <si>
    <t>PROD8512</t>
  </si>
  <si>
    <t>ORD004100</t>
  </si>
  <si>
    <t>PROD1560</t>
  </si>
  <si>
    <t>ORD004101</t>
  </si>
  <si>
    <t>ORD004102</t>
  </si>
  <si>
    <t>PROD1394</t>
  </si>
  <si>
    <t>ORD004103</t>
  </si>
  <si>
    <t>PROD7854</t>
  </si>
  <si>
    <t>ORD004104</t>
  </si>
  <si>
    <t>PROD5041</t>
  </si>
  <si>
    <t>ORD004105</t>
  </si>
  <si>
    <t>ORD004106</t>
  </si>
  <si>
    <t>PROD3578</t>
  </si>
  <si>
    <t>ORD004107</t>
  </si>
  <si>
    <t>ORD004108</t>
  </si>
  <si>
    <t>PROD7891</t>
  </si>
  <si>
    <t>ORD004109</t>
  </si>
  <si>
    <t>PROD9093</t>
  </si>
  <si>
    <t>ORD004110</t>
  </si>
  <si>
    <t>PROD5860</t>
  </si>
  <si>
    <t>ORD004111</t>
  </si>
  <si>
    <t>ORD004112</t>
  </si>
  <si>
    <t>PROD6290</t>
  </si>
  <si>
    <t>ORD004113</t>
  </si>
  <si>
    <t>PROD3258</t>
  </si>
  <si>
    <t>ORD004114</t>
  </si>
  <si>
    <t>ORD004115</t>
  </si>
  <si>
    <t>ORD004116</t>
  </si>
  <si>
    <t>ORD004117</t>
  </si>
  <si>
    <t>ORD004118</t>
  </si>
  <si>
    <t>ORD004119</t>
  </si>
  <si>
    <t>ORD004120</t>
  </si>
  <si>
    <t>PROD8753</t>
  </si>
  <si>
    <t>ORD004121</t>
  </si>
  <si>
    <t>ORD004122</t>
  </si>
  <si>
    <t>ORD004123</t>
  </si>
  <si>
    <t>ORD004124</t>
  </si>
  <si>
    <t>ORD004125</t>
  </si>
  <si>
    <t>ORD004126</t>
  </si>
  <si>
    <t>ORD004127</t>
  </si>
  <si>
    <t>PROD1020</t>
  </si>
  <si>
    <t>ORD004128</t>
  </si>
  <si>
    <t>PROD5644</t>
  </si>
  <si>
    <t>ORD004129</t>
  </si>
  <si>
    <t>PROD1127</t>
  </si>
  <si>
    <t>ORD004130</t>
  </si>
  <si>
    <t>PROD9721</t>
  </si>
  <si>
    <t>ORD004131</t>
  </si>
  <si>
    <t>PROD8968</t>
  </si>
  <si>
    <t>ORD004132</t>
  </si>
  <si>
    <t>ORD004133</t>
  </si>
  <si>
    <t>ORD004134</t>
  </si>
  <si>
    <t>ORD004135</t>
  </si>
  <si>
    <t>ORD004136</t>
  </si>
  <si>
    <t>PROD7610</t>
  </si>
  <si>
    <t>ORD004137</t>
  </si>
  <si>
    <t>PROD1907</t>
  </si>
  <si>
    <t>ORD004138</t>
  </si>
  <si>
    <t>PROD1775</t>
  </si>
  <si>
    <t>ORD004139</t>
  </si>
  <si>
    <t>ORD004140</t>
  </si>
  <si>
    <t>PROD5685</t>
  </si>
  <si>
    <t>ORD004141</t>
  </si>
  <si>
    <t>PROD5281</t>
  </si>
  <si>
    <t>ORD004142</t>
  </si>
  <si>
    <t>PROD2935</t>
  </si>
  <si>
    <t>ORD004143</t>
  </si>
  <si>
    <t>ORD004144</t>
  </si>
  <si>
    <t>PROD2324</t>
  </si>
  <si>
    <t>ORD004145</t>
  </si>
  <si>
    <t>PROD6489</t>
  </si>
  <si>
    <t>ORD004146</t>
  </si>
  <si>
    <t>ORD004147</t>
  </si>
  <si>
    <t>ORD004148</t>
  </si>
  <si>
    <t>PROD3749</t>
  </si>
  <si>
    <t>ORD004149</t>
  </si>
  <si>
    <t>ORD004150</t>
  </si>
  <si>
    <t>ORD004151</t>
  </si>
  <si>
    <t>ORD004152</t>
  </si>
  <si>
    <t>ORD004153</t>
  </si>
  <si>
    <t>PROD7187</t>
  </si>
  <si>
    <t>ORD004154</t>
  </si>
  <si>
    <t>PROD5322</t>
  </si>
  <si>
    <t>ORD004155</t>
  </si>
  <si>
    <t>PROD2260</t>
  </si>
  <si>
    <t>ORD004156</t>
  </si>
  <si>
    <t>ORD004157</t>
  </si>
  <si>
    <t>PROD4462</t>
  </si>
  <si>
    <t>ORD004158</t>
  </si>
  <si>
    <t>PROD5168</t>
  </si>
  <si>
    <t>ORD004159</t>
  </si>
  <si>
    <t>PROD3496</t>
  </si>
  <si>
    <t>ORD004160</t>
  </si>
  <si>
    <t>ORD004161</t>
  </si>
  <si>
    <t>ORD004162</t>
  </si>
  <si>
    <t>PROD1354</t>
  </si>
  <si>
    <t>ORD004163</t>
  </si>
  <si>
    <t>PROD2705</t>
  </si>
  <si>
    <t>ORD004164</t>
  </si>
  <si>
    <t>PROD4382</t>
  </si>
  <si>
    <t>ORD004165</t>
  </si>
  <si>
    <t>PROD6170</t>
  </si>
  <si>
    <t>ORD004166</t>
  </si>
  <si>
    <t>ORD004167</t>
  </si>
  <si>
    <t>PROD7212</t>
  </si>
  <si>
    <t>ORD004168</t>
  </si>
  <si>
    <t>ORD004169</t>
  </si>
  <si>
    <t>ORD004170</t>
  </si>
  <si>
    <t>PROD2439</t>
  </si>
  <si>
    <t>ORD004171</t>
  </si>
  <si>
    <t>PROD5224</t>
  </si>
  <si>
    <t>ORD004172</t>
  </si>
  <si>
    <t>PROD4652</t>
  </si>
  <si>
    <t>ORD004173</t>
  </si>
  <si>
    <t>ORD004174</t>
  </si>
  <si>
    <t>ORD004175</t>
  </si>
  <si>
    <t>PROD7463</t>
  </si>
  <si>
    <t>ORD004176</t>
  </si>
  <si>
    <t>ORD004177</t>
  </si>
  <si>
    <t>PROD8991</t>
  </si>
  <si>
    <t>ORD004178</t>
  </si>
  <si>
    <t>PROD3947</t>
  </si>
  <si>
    <t>ORD004179</t>
  </si>
  <si>
    <t>ORD004180</t>
  </si>
  <si>
    <t>ORD004181</t>
  </si>
  <si>
    <t>ORD004182</t>
  </si>
  <si>
    <t>PROD4309</t>
  </si>
  <si>
    <t>ORD004183</t>
  </si>
  <si>
    <t>PROD4918</t>
  </si>
  <si>
    <t>ORD004184</t>
  </si>
  <si>
    <t>ORD004185</t>
  </si>
  <si>
    <t>PROD2011</t>
  </si>
  <si>
    <t>ORD004186</t>
  </si>
  <si>
    <t>ORD004187</t>
  </si>
  <si>
    <t>PROD7616</t>
  </si>
  <si>
    <t>ORD004188</t>
  </si>
  <si>
    <t>PROD3012</t>
  </si>
  <si>
    <t>ORD004189</t>
  </si>
  <si>
    <t>PROD8432</t>
  </si>
  <si>
    <t>ORD004190</t>
  </si>
  <si>
    <t>PROD4815</t>
  </si>
  <si>
    <t>ORD004191</t>
  </si>
  <si>
    <t>ORD004192</t>
  </si>
  <si>
    <t>PROD6970</t>
  </si>
  <si>
    <t>ORD004193</t>
  </si>
  <si>
    <t>PROD2127</t>
  </si>
  <si>
    <t>ORD004194</t>
  </si>
  <si>
    <t>PROD7607</t>
  </si>
  <si>
    <t>ORD004195</t>
  </si>
  <si>
    <t>ORD004196</t>
  </si>
  <si>
    <t>PROD3239</t>
  </si>
  <si>
    <t>ORD004197</t>
  </si>
  <si>
    <t>ORD004198</t>
  </si>
  <si>
    <t>PROD4064</t>
  </si>
  <si>
    <t>ORD004199</t>
  </si>
  <si>
    <t>ORD004200</t>
  </si>
  <si>
    <t>PROD8360</t>
  </si>
  <si>
    <t>ORD004201</t>
  </si>
  <si>
    <t>PROD6819</t>
  </si>
  <si>
    <t>ORD004202</t>
  </si>
  <si>
    <t>PROD4161</t>
  </si>
  <si>
    <t>ORD004203</t>
  </si>
  <si>
    <t>ORD004204</t>
  </si>
  <si>
    <t>ORD004205</t>
  </si>
  <si>
    <t>PROD5514</t>
  </si>
  <si>
    <t>ORD004206</t>
  </si>
  <si>
    <t>ORD004207</t>
  </si>
  <si>
    <t>ORD004208</t>
  </si>
  <si>
    <t>ORD004209</t>
  </si>
  <si>
    <t>PROD7092</t>
  </si>
  <si>
    <t>ORD004210</t>
  </si>
  <si>
    <t>PROD1036</t>
  </si>
  <si>
    <t>ORD004211</t>
  </si>
  <si>
    <t>ORD004212</t>
  </si>
  <si>
    <t>PROD7156</t>
  </si>
  <si>
    <t>ORD004213</t>
  </si>
  <si>
    <t>PROD1763</t>
  </si>
  <si>
    <t>ORD004214</t>
  </si>
  <si>
    <t>ORD004215</t>
  </si>
  <si>
    <t>PROD2542</t>
  </si>
  <si>
    <t>ORD004216</t>
  </si>
  <si>
    <t>ORD004217</t>
  </si>
  <si>
    <t>PROD2784</t>
  </si>
  <si>
    <t>ORD004218</t>
  </si>
  <si>
    <t>ORD004219</t>
  </si>
  <si>
    <t>ORD004220</t>
  </si>
  <si>
    <t>PROD2577</t>
  </si>
  <si>
    <t>ORD004221</t>
  </si>
  <si>
    <t>PROD4048</t>
  </si>
  <si>
    <t>ORD004222</t>
  </si>
  <si>
    <t>PROD2345</t>
  </si>
  <si>
    <t>ORD004223</t>
  </si>
  <si>
    <t>PROD3552</t>
  </si>
  <si>
    <t>ORD004224</t>
  </si>
  <si>
    <t>PROD1230</t>
  </si>
  <si>
    <t>ORD004225</t>
  </si>
  <si>
    <t>PROD4216</t>
  </si>
  <si>
    <t>ORD004226</t>
  </si>
  <si>
    <t>ORD004227</t>
  </si>
  <si>
    <t>PROD3745</t>
  </si>
  <si>
    <t>ORD004228</t>
  </si>
  <si>
    <t>PROD8269</t>
  </si>
  <si>
    <t>ORD004229</t>
  </si>
  <si>
    <t>ORD004230</t>
  </si>
  <si>
    <t>PROD5114</t>
  </si>
  <si>
    <t>ORD004231</t>
  </si>
  <si>
    <t>PROD8574</t>
  </si>
  <si>
    <t>ORD004232</t>
  </si>
  <si>
    <t>ORD004233</t>
  </si>
  <si>
    <t>PROD1443</t>
  </si>
  <si>
    <t>ORD004234</t>
  </si>
  <si>
    <t>ORD004235</t>
  </si>
  <si>
    <t>ORD004236</t>
  </si>
  <si>
    <t>PROD3757</t>
  </si>
  <si>
    <t>ORD004237</t>
  </si>
  <si>
    <t>PROD5130</t>
  </si>
  <si>
    <t>ORD004238</t>
  </si>
  <si>
    <t>PROD7874</t>
  </si>
  <si>
    <t>ORD004239</t>
  </si>
  <si>
    <t>PROD1685</t>
  </si>
  <si>
    <t>ORD004240</t>
  </si>
  <si>
    <t>PROD2021</t>
  </si>
  <si>
    <t>ORD004241</t>
  </si>
  <si>
    <t>PROD4978</t>
  </si>
  <si>
    <t>ORD004242</t>
  </si>
  <si>
    <t>keith.thomas@outlook.com</t>
  </si>
  <si>
    <t>PROD8494</t>
  </si>
  <si>
    <t>ORD004243</t>
  </si>
  <si>
    <t>ORD004244</t>
  </si>
  <si>
    <t>ORD004245</t>
  </si>
  <si>
    <t>ORD004246</t>
  </si>
  <si>
    <t>ORD004247</t>
  </si>
  <si>
    <t>PROD6260</t>
  </si>
  <si>
    <t>ORD004248</t>
  </si>
  <si>
    <t>ORD004249</t>
  </si>
  <si>
    <t>PROD9286</t>
  </si>
  <si>
    <t>ORD004250</t>
  </si>
  <si>
    <t>ORD004251</t>
  </si>
  <si>
    <t>PROD6983</t>
  </si>
  <si>
    <t>ORD004252</t>
  </si>
  <si>
    <t>PROD7396</t>
  </si>
  <si>
    <t>ORD004253</t>
  </si>
  <si>
    <t>ORD004254</t>
  </si>
  <si>
    <t>PROD3178</t>
  </si>
  <si>
    <t>ORD004255</t>
  </si>
  <si>
    <t>PROD6580</t>
  </si>
  <si>
    <t>ORD004256</t>
  </si>
  <si>
    <t>ORD004257</t>
  </si>
  <si>
    <t>ORD004258</t>
  </si>
  <si>
    <t>PROD6018</t>
  </si>
  <si>
    <t>ORD004259</t>
  </si>
  <si>
    <t>PROD5303</t>
  </si>
  <si>
    <t>ORD004260</t>
  </si>
  <si>
    <t>PROD3063</t>
  </si>
  <si>
    <t>ORD004261</t>
  </si>
  <si>
    <t>ORD004262</t>
  </si>
  <si>
    <t>PROD8277</t>
  </si>
  <si>
    <t>ORD004263</t>
  </si>
  <si>
    <t>ORD004264</t>
  </si>
  <si>
    <t>ORD004265</t>
  </si>
  <si>
    <t>PROD4641</t>
  </si>
  <si>
    <t>ORD004266</t>
  </si>
  <si>
    <t>ORD004267</t>
  </si>
  <si>
    <t>PROD5876</t>
  </si>
  <si>
    <t>ORD004268</t>
  </si>
  <si>
    <t>PROD9436</t>
  </si>
  <si>
    <t>ORD004269</t>
  </si>
  <si>
    <t>PROD1888</t>
  </si>
  <si>
    <t>ORD004270</t>
  </si>
  <si>
    <t>PROD6984</t>
  </si>
  <si>
    <t>ORD004271</t>
  </si>
  <si>
    <t>PROD1406</t>
  </si>
  <si>
    <t>ORD004272</t>
  </si>
  <si>
    <t>PROD6232</t>
  </si>
  <si>
    <t>ORD004273</t>
  </si>
  <si>
    <t>PROD7658</t>
  </si>
  <si>
    <t>ORD004274</t>
  </si>
  <si>
    <t>PROD5666</t>
  </si>
  <si>
    <t>ORD004275</t>
  </si>
  <si>
    <t>PROD8960</t>
  </si>
  <si>
    <t>ORD004276</t>
  </si>
  <si>
    <t>ORD004277</t>
  </si>
  <si>
    <t>ORD004278</t>
  </si>
  <si>
    <t>ORD004279</t>
  </si>
  <si>
    <t>ORD004280</t>
  </si>
  <si>
    <t>ORD004281</t>
  </si>
  <si>
    <t>PROD3199</t>
  </si>
  <si>
    <t>ORD004282</t>
  </si>
  <si>
    <t>PROD4689</t>
  </si>
  <si>
    <t>ORD004283</t>
  </si>
  <si>
    <t>PROD8808</t>
  </si>
  <si>
    <t>ORD004284</t>
  </si>
  <si>
    <t>linda.franklin@yahoo.com</t>
  </si>
  <si>
    <t>ORD004285</t>
  </si>
  <si>
    <t>ORD004286</t>
  </si>
  <si>
    <t>PROD4822</t>
  </si>
  <si>
    <t>ORD004287</t>
  </si>
  <si>
    <t>PROD9127</t>
  </si>
  <si>
    <t>ORD004288</t>
  </si>
  <si>
    <t>ORD004289</t>
  </si>
  <si>
    <t>PROD2948</t>
  </si>
  <si>
    <t>ORD004290</t>
  </si>
  <si>
    <t>ORD004291</t>
  </si>
  <si>
    <t>ORD004292</t>
  </si>
  <si>
    <t>PROD8839</t>
  </si>
  <si>
    <t>ORD004293</t>
  </si>
  <si>
    <t>angela.robinson@gmail.com</t>
  </si>
  <si>
    <t>PROD6837</t>
  </si>
  <si>
    <t>ORD004294</t>
  </si>
  <si>
    <t>PROD8024</t>
  </si>
  <si>
    <t>ORD004295</t>
  </si>
  <si>
    <t>PROD5778</t>
  </si>
  <si>
    <t>ORD004296</t>
  </si>
  <si>
    <t>PROD6224</t>
  </si>
  <si>
    <t>ORD004297</t>
  </si>
  <si>
    <t>ORD004298</t>
  </si>
  <si>
    <t>ORD004299</t>
  </si>
  <si>
    <t>ORD004300</t>
  </si>
  <si>
    <t>ORD004301</t>
  </si>
  <si>
    <t>PROD6550</t>
  </si>
  <si>
    <t>ORD004302</t>
  </si>
  <si>
    <t>PROD2435</t>
  </si>
  <si>
    <t>ORD004303</t>
  </si>
  <si>
    <t>PROD6070</t>
  </si>
  <si>
    <t>ORD004304</t>
  </si>
  <si>
    <t>PROD6034</t>
  </si>
  <si>
    <t>ORD004305</t>
  </si>
  <si>
    <t>PROD2823</t>
  </si>
  <si>
    <t>ORD004306</t>
  </si>
  <si>
    <t>ORD004307</t>
  </si>
  <si>
    <t>PROD4533</t>
  </si>
  <si>
    <t>ORD004308</t>
  </si>
  <si>
    <t>PROD4833</t>
  </si>
  <si>
    <t>ORD004309</t>
  </si>
  <si>
    <t>ORD004310</t>
  </si>
  <si>
    <t>jennifer.perez@outlook.com</t>
  </si>
  <si>
    <t>ORD004311</t>
  </si>
  <si>
    <t>ORD004312</t>
  </si>
  <si>
    <t>PROD2008</t>
  </si>
  <si>
    <t>ORD004313</t>
  </si>
  <si>
    <t>PROD2653</t>
  </si>
  <si>
    <t>ORD004314</t>
  </si>
  <si>
    <t>ORD004315</t>
  </si>
  <si>
    <t>ORD004316</t>
  </si>
  <si>
    <t>PROD8658</t>
  </si>
  <si>
    <t>ORD004317</t>
  </si>
  <si>
    <t>PROD8151</t>
  </si>
  <si>
    <t>ORD004318</t>
  </si>
  <si>
    <t>PROD1570</t>
  </si>
  <si>
    <t>ORD004319</t>
  </si>
  <si>
    <t>ORD004320</t>
  </si>
  <si>
    <t>PROD8202</t>
  </si>
  <si>
    <t>ORD004321</t>
  </si>
  <si>
    <t>ORD004322</t>
  </si>
  <si>
    <t>ORD004323</t>
  </si>
  <si>
    <t>PROD6435</t>
  </si>
  <si>
    <t>ORD004324</t>
  </si>
  <si>
    <t>PROD9991</t>
  </si>
  <si>
    <t>ORD004325</t>
  </si>
  <si>
    <t>PROD8120</t>
  </si>
  <si>
    <t>ORD004326</t>
  </si>
  <si>
    <t>ORD004327</t>
  </si>
  <si>
    <t>ORD004328</t>
  </si>
  <si>
    <t>PROD8725</t>
  </si>
  <si>
    <t>ORD004329</t>
  </si>
  <si>
    <t>PROD1421</t>
  </si>
  <si>
    <t>ORD004330</t>
  </si>
  <si>
    <t>PROD1811</t>
  </si>
  <si>
    <t>ORD004331</t>
  </si>
  <si>
    <t>ORD004332</t>
  </si>
  <si>
    <t>ORD004333</t>
  </si>
  <si>
    <t>PROD9209</t>
  </si>
  <si>
    <t>ORD004334</t>
  </si>
  <si>
    <t>ORD004335</t>
  </si>
  <si>
    <t>PROD9154</t>
  </si>
  <si>
    <t>ORD004336</t>
  </si>
  <si>
    <t>PROD9977</t>
  </si>
  <si>
    <t>ORD004337</t>
  </si>
  <si>
    <t>ORD004338</t>
  </si>
  <si>
    <t>PROD5878</t>
  </si>
  <si>
    <t>ORD004339</t>
  </si>
  <si>
    <t>ORD004340</t>
  </si>
  <si>
    <t>PROD8909</t>
  </si>
  <si>
    <t>ORD004341</t>
  </si>
  <si>
    <t>ORD004342</t>
  </si>
  <si>
    <t>PROD3737</t>
  </si>
  <si>
    <t>ORD004343</t>
  </si>
  <si>
    <t>PROD7505</t>
  </si>
  <si>
    <t>ORD004344</t>
  </si>
  <si>
    <t>ORD004345</t>
  </si>
  <si>
    <t>PROD7827</t>
  </si>
  <si>
    <t>ORD004346</t>
  </si>
  <si>
    <t>PROD4759</t>
  </si>
  <si>
    <t>ORD004347</t>
  </si>
  <si>
    <t>PROD5236</t>
  </si>
  <si>
    <t>ORD004348</t>
  </si>
  <si>
    <t>PROD8439</t>
  </si>
  <si>
    <t>ORD004349</t>
  </si>
  <si>
    <t>ORD004350</t>
  </si>
  <si>
    <t>ORD004351</t>
  </si>
  <si>
    <t>PROD6366</t>
  </si>
  <si>
    <t>ORD004352</t>
  </si>
  <si>
    <t>ORD004353</t>
  </si>
  <si>
    <t>ORD004354</t>
  </si>
  <si>
    <t>PROD4972</t>
  </si>
  <si>
    <t>ORD004355</t>
  </si>
  <si>
    <t>ORD004356</t>
  </si>
  <si>
    <t>PROD7294</t>
  </si>
  <si>
    <t>ORD004357</t>
  </si>
  <si>
    <t>PROD7196</t>
  </si>
  <si>
    <t>ORD004358</t>
  </si>
  <si>
    <t>ORD004359</t>
  </si>
  <si>
    <t>PROD1786</t>
  </si>
  <si>
    <t>ORD004360</t>
  </si>
  <si>
    <t>ORD004361</t>
  </si>
  <si>
    <t>PROD1344</t>
  </si>
  <si>
    <t>ORD004362</t>
  </si>
  <si>
    <t>PROD1072</t>
  </si>
  <si>
    <t>ORD004363</t>
  </si>
  <si>
    <t>PROD6218</t>
  </si>
  <si>
    <t>ORD004364</t>
  </si>
  <si>
    <t>ORD004365</t>
  </si>
  <si>
    <t>ORD004366</t>
  </si>
  <si>
    <t>PROD1148</t>
  </si>
  <si>
    <t>ORD004367</t>
  </si>
  <si>
    <t>ORD004368</t>
  </si>
  <si>
    <t>ORD004369</t>
  </si>
  <si>
    <t>ORD004370</t>
  </si>
  <si>
    <t>PROD5165</t>
  </si>
  <si>
    <t>ORD004371</t>
  </si>
  <si>
    <t>PROD8229</t>
  </si>
  <si>
    <t>ORD004372</t>
  </si>
  <si>
    <t>PROD1702</t>
  </si>
  <si>
    <t>ORD004373</t>
  </si>
  <si>
    <t>PROD5937</t>
  </si>
  <si>
    <t>ORD004374</t>
  </si>
  <si>
    <t>ORD004375</t>
  </si>
  <si>
    <t>ORD004376</t>
  </si>
  <si>
    <t>ORD004377</t>
  </si>
  <si>
    <t>PROD4440</t>
  </si>
  <si>
    <t>ORD004378</t>
  </si>
  <si>
    <t>PROD3203</t>
  </si>
  <si>
    <t>ORD004379</t>
  </si>
  <si>
    <t>PROD8129</t>
  </si>
  <si>
    <t>ORD004380</t>
  </si>
  <si>
    <t>PROD9861</t>
  </si>
  <si>
    <t>ORD004381</t>
  </si>
  <si>
    <t>PROD3162</t>
  </si>
  <si>
    <t>ORD004382</t>
  </si>
  <si>
    <t>ORD004383</t>
  </si>
  <si>
    <t>PROD3421</t>
  </si>
  <si>
    <t>ORD004384</t>
  </si>
  <si>
    <t>PROD9166</t>
  </si>
  <si>
    <t>ORD004385</t>
  </si>
  <si>
    <t>PROD5936</t>
  </si>
  <si>
    <t>ORD004386</t>
  </si>
  <si>
    <t>PROD3118</t>
  </si>
  <si>
    <t>ORD004387</t>
  </si>
  <si>
    <t>PROD4853</t>
  </si>
  <si>
    <t>ORD004388</t>
  </si>
  <si>
    <t>ORD004389</t>
  </si>
  <si>
    <t>ORD004390</t>
  </si>
  <si>
    <t>ORD004391</t>
  </si>
  <si>
    <t>PROD1713</t>
  </si>
  <si>
    <t>ORD004392</t>
  </si>
  <si>
    <t>ORD004393</t>
  </si>
  <si>
    <t>PROD5280</t>
  </si>
  <si>
    <t>ORD004394</t>
  </si>
  <si>
    <t>PROD8755</t>
  </si>
  <si>
    <t>ORD004395</t>
  </si>
  <si>
    <t>PROD6877</t>
  </si>
  <si>
    <t>ORD004396</t>
  </si>
  <si>
    <t>PROD8556</t>
  </si>
  <si>
    <t>ORD004397</t>
  </si>
  <si>
    <t>PROD4659</t>
  </si>
  <si>
    <t>ORD004398</t>
  </si>
  <si>
    <t>ORD004399</t>
  </si>
  <si>
    <t>PROD7228</t>
  </si>
  <si>
    <t>ORD004400</t>
  </si>
  <si>
    <t>PROD9844</t>
  </si>
  <si>
    <t>ORD004401</t>
  </si>
  <si>
    <t>PROD9024</t>
  </si>
  <si>
    <t>ORD004402</t>
  </si>
  <si>
    <t>PROD7622</t>
  </si>
  <si>
    <t>ORD004403</t>
  </si>
  <si>
    <t>PROD4432</t>
  </si>
  <si>
    <t>ORD004404</t>
  </si>
  <si>
    <t>PROD6245</t>
  </si>
  <si>
    <t>ORD004405</t>
  </si>
  <si>
    <t>ORD004406</t>
  </si>
  <si>
    <t>PROD2090</t>
  </si>
  <si>
    <t>ORD004407</t>
  </si>
  <si>
    <t>PROD9295</t>
  </si>
  <si>
    <t>ORD004408</t>
  </si>
  <si>
    <t>PROD8645</t>
  </si>
  <si>
    <t>ORD004409</t>
  </si>
  <si>
    <t>PROD7293</t>
  </si>
  <si>
    <t>ORD004410</t>
  </si>
  <si>
    <t>PROD5388</t>
  </si>
  <si>
    <t>ORD004411</t>
  </si>
  <si>
    <t>ORD004412</t>
  </si>
  <si>
    <t>ORD004413</t>
  </si>
  <si>
    <t>PROD4386</t>
  </si>
  <si>
    <t>ORD004414</t>
  </si>
  <si>
    <t>ORD004415</t>
  </si>
  <si>
    <t>PROD3835</t>
  </si>
  <si>
    <t>ORD004416</t>
  </si>
  <si>
    <t>ORD004417</t>
  </si>
  <si>
    <t>ORD004418</t>
  </si>
  <si>
    <t>ORD004419</t>
  </si>
  <si>
    <t>ORD004420</t>
  </si>
  <si>
    <t>PROD6239</t>
  </si>
  <si>
    <t>ORD004421</t>
  </si>
  <si>
    <t>ORD004422</t>
  </si>
  <si>
    <t>ORD004423</t>
  </si>
  <si>
    <t>PROD3450</t>
  </si>
  <si>
    <t>ORD004424</t>
  </si>
  <si>
    <t>ORD004425</t>
  </si>
  <si>
    <t>PROD1621</t>
  </si>
  <si>
    <t>ORD004426</t>
  </si>
  <si>
    <t>ORD004427</t>
  </si>
  <si>
    <t>ORD004428</t>
  </si>
  <si>
    <t>ORD004429</t>
  </si>
  <si>
    <t>PROD6657</t>
  </si>
  <si>
    <t>ORD004430</t>
  </si>
  <si>
    <t>ORD004431</t>
  </si>
  <si>
    <t>PROD3495</t>
  </si>
  <si>
    <t>ORD004432</t>
  </si>
  <si>
    <t>PROD2390</t>
  </si>
  <si>
    <t>ORD004433</t>
  </si>
  <si>
    <t>PROD2048</t>
  </si>
  <si>
    <t>ORD004434</t>
  </si>
  <si>
    <t>ORD004435</t>
  </si>
  <si>
    <t>PROD8939</t>
  </si>
  <si>
    <t>ORD004436</t>
  </si>
  <si>
    <t>PROD2667</t>
  </si>
  <si>
    <t>ORD004437</t>
  </si>
  <si>
    <t>ORD004438</t>
  </si>
  <si>
    <t>ORD004439</t>
  </si>
  <si>
    <t>PROD3637</t>
  </si>
  <si>
    <t>ORD004440</t>
  </si>
  <si>
    <t>PROD4285</t>
  </si>
  <si>
    <t>ORD004441</t>
  </si>
  <si>
    <t>ORD004442</t>
  </si>
  <si>
    <t>ORD004443</t>
  </si>
  <si>
    <t>PROD6719</t>
  </si>
  <si>
    <t>ORD004444</t>
  </si>
  <si>
    <t>ORD004445</t>
  </si>
  <si>
    <t>PROD4454</t>
  </si>
  <si>
    <t>ORD004446</t>
  </si>
  <si>
    <t>ORD004447</t>
  </si>
  <si>
    <t>ORD004448</t>
  </si>
  <si>
    <t>ORD004449</t>
  </si>
  <si>
    <t>ORD004450</t>
  </si>
  <si>
    <t>PROD9872</t>
  </si>
  <si>
    <t>ORD004451</t>
  </si>
  <si>
    <t>ORD004452</t>
  </si>
  <si>
    <t>PROD9395</t>
  </si>
  <si>
    <t>ORD004453</t>
  </si>
  <si>
    <t>PROD8280</t>
  </si>
  <si>
    <t>ORD004454</t>
  </si>
  <si>
    <t>PROD2743</t>
  </si>
  <si>
    <t>ORD004455</t>
  </si>
  <si>
    <t>PROD9023</t>
  </si>
  <si>
    <t>ORD004456</t>
  </si>
  <si>
    <t>PROD8605</t>
  </si>
  <si>
    <t>ORD004457</t>
  </si>
  <si>
    <t>PROD4964</t>
  </si>
  <si>
    <t>ORD004458</t>
  </si>
  <si>
    <t>PROD8773</t>
  </si>
  <si>
    <t>ORD004459</t>
  </si>
  <si>
    <t>PROD3664</t>
  </si>
  <si>
    <t>ORD004460</t>
  </si>
  <si>
    <t>ORD004461</t>
  </si>
  <si>
    <t>ORD004462</t>
  </si>
  <si>
    <t>ORD004463</t>
  </si>
  <si>
    <t>ORD004464</t>
  </si>
  <si>
    <t>PROD7070</t>
  </si>
  <si>
    <t>ORD004465</t>
  </si>
  <si>
    <t>ORD004466</t>
  </si>
  <si>
    <t>PROD2323</t>
  </si>
  <si>
    <t>ORD004467</t>
  </si>
  <si>
    <t>PROD1413</t>
  </si>
  <si>
    <t>ORD004468</t>
  </si>
  <si>
    <t>ORD004469</t>
  </si>
  <si>
    <t>ORD004470</t>
  </si>
  <si>
    <t>PROD6074</t>
  </si>
  <si>
    <t>ORD004471</t>
  </si>
  <si>
    <t>PROD3466</t>
  </si>
  <si>
    <t>ORD004472</t>
  </si>
  <si>
    <t>ORD004473</t>
  </si>
  <si>
    <t>PROD6243</t>
  </si>
  <si>
    <t>ORD004474</t>
  </si>
  <si>
    <t>ORD004475</t>
  </si>
  <si>
    <t>PROD8722</t>
  </si>
  <si>
    <t>ORD004476</t>
  </si>
  <si>
    <t>PROD8572</t>
  </si>
  <si>
    <t>ORD004477</t>
  </si>
  <si>
    <t>PROD4974</t>
  </si>
  <si>
    <t>ORD004478</t>
  </si>
  <si>
    <t>PROD4645</t>
  </si>
  <si>
    <t>ORD004479</t>
  </si>
  <si>
    <t>PROD4766</t>
  </si>
  <si>
    <t>ORD004480</t>
  </si>
  <si>
    <t>PROD5193</t>
  </si>
  <si>
    <t>ORD004481</t>
  </si>
  <si>
    <t>PROD2746</t>
  </si>
  <si>
    <t>ORD004482</t>
  </si>
  <si>
    <t>PROD9925</t>
  </si>
  <si>
    <t>ORD004483</t>
  </si>
  <si>
    <t>PROD9942</t>
  </si>
  <si>
    <t>ORD004484</t>
  </si>
  <si>
    <t>PROD5799</t>
  </si>
  <si>
    <t>ORD004485</t>
  </si>
  <si>
    <t>ORD004486</t>
  </si>
  <si>
    <t>PROD2013</t>
  </si>
  <si>
    <t>ORD004487</t>
  </si>
  <si>
    <t>PROD1003</t>
  </si>
  <si>
    <t>ORD004488</t>
  </si>
  <si>
    <t>PROD3046</t>
  </si>
  <si>
    <t>ORD004489</t>
  </si>
  <si>
    <t>PROD2836</t>
  </si>
  <si>
    <t>ORD004490</t>
  </si>
  <si>
    <t>PROD1850</t>
  </si>
  <si>
    <t>ORD004491</t>
  </si>
  <si>
    <t>PROD9948</t>
  </si>
  <si>
    <t>ORD004492</t>
  </si>
  <si>
    <t>ORD004493</t>
  </si>
  <si>
    <t>ORD004494</t>
  </si>
  <si>
    <t>ORD004495</t>
  </si>
  <si>
    <t>PROD2846</t>
  </si>
  <si>
    <t>ORD004496</t>
  </si>
  <si>
    <t>ORD004497</t>
  </si>
  <si>
    <t>ORD004498</t>
  </si>
  <si>
    <t>ORD004499</t>
  </si>
  <si>
    <t>ORD004500</t>
  </si>
  <si>
    <t>ORD004501</t>
  </si>
  <si>
    <t>ORD004502</t>
  </si>
  <si>
    <t>ORD004503</t>
  </si>
  <si>
    <t>ORD004504</t>
  </si>
  <si>
    <t>PROD6886</t>
  </si>
  <si>
    <t>ORD004505</t>
  </si>
  <si>
    <t>PROD3822</t>
  </si>
  <si>
    <t>ORD004506</t>
  </si>
  <si>
    <t>ORD004507</t>
  </si>
  <si>
    <t>ORD004508</t>
  </si>
  <si>
    <t>PROD9221</t>
  </si>
  <si>
    <t>ORD004509</t>
  </si>
  <si>
    <t>PROD1157</t>
  </si>
  <si>
    <t>ORD004510</t>
  </si>
  <si>
    <t>ORD004511</t>
  </si>
  <si>
    <t>PROD8811</t>
  </si>
  <si>
    <t>ORD004512</t>
  </si>
  <si>
    <t>PROD8898</t>
  </si>
  <si>
    <t>ORD004513</t>
  </si>
  <si>
    <t>ORD004514</t>
  </si>
  <si>
    <t>PROD2916</t>
  </si>
  <si>
    <t>ORD004515</t>
  </si>
  <si>
    <t>ORD004516</t>
  </si>
  <si>
    <t>PROD5940</t>
  </si>
  <si>
    <t>ORD004517</t>
  </si>
  <si>
    <t>ORD004518</t>
  </si>
  <si>
    <t>PROD8748</t>
  </si>
  <si>
    <t>ORD004519</t>
  </si>
  <si>
    <t>ORD004520</t>
  </si>
  <si>
    <t>PROD6530</t>
  </si>
  <si>
    <t>ORD004521</t>
  </si>
  <si>
    <t>PROD2128</t>
  </si>
  <si>
    <t>ORD004522</t>
  </si>
  <si>
    <t>ORD004523</t>
  </si>
  <si>
    <t>PROD7091</t>
  </si>
  <si>
    <t>ORD004524</t>
  </si>
  <si>
    <t>ORD004525</t>
  </si>
  <si>
    <t>ORD004526</t>
  </si>
  <si>
    <t>PROD1152</t>
  </si>
  <si>
    <t>ORD004527</t>
  </si>
  <si>
    <t>ORD004528</t>
  </si>
  <si>
    <t>PROD2154</t>
  </si>
  <si>
    <t>ORD004529</t>
  </si>
  <si>
    <t>PROD5913</t>
  </si>
  <si>
    <t>ORD004530</t>
  </si>
  <si>
    <t>PROD6560</t>
  </si>
  <si>
    <t>ORD004531</t>
  </si>
  <si>
    <t>ORD004532</t>
  </si>
  <si>
    <t>PROD6795</t>
  </si>
  <si>
    <t>ORD004533</t>
  </si>
  <si>
    <t>jennifer.mccoy@outlook.com</t>
  </si>
  <si>
    <t>PROD2963</t>
  </si>
  <si>
    <t>ORD004534</t>
  </si>
  <si>
    <t>PROD5978</t>
  </si>
  <si>
    <t>ORD004535</t>
  </si>
  <si>
    <t>ORD004536</t>
  </si>
  <si>
    <t>PROD8937</t>
  </si>
  <si>
    <t>ORD004537</t>
  </si>
  <si>
    <t>PROD8565</t>
  </si>
  <si>
    <t>ORD004538</t>
  </si>
  <si>
    <t>ORD004539</t>
  </si>
  <si>
    <t>PROD3719</t>
  </si>
  <si>
    <t>ORD004540</t>
  </si>
  <si>
    <t>PROD9592</t>
  </si>
  <si>
    <t>ORD004541</t>
  </si>
  <si>
    <t>ORD004542</t>
  </si>
  <si>
    <t>PROD1400</t>
  </si>
  <si>
    <t>ORD004543</t>
  </si>
  <si>
    <t>PROD1928</t>
  </si>
  <si>
    <t>ORD004544</t>
  </si>
  <si>
    <t>PROD8149</t>
  </si>
  <si>
    <t>ORD004545</t>
  </si>
  <si>
    <t>PROD9746</t>
  </si>
  <si>
    <t>ORD004546</t>
  </si>
  <si>
    <t>ORD004547</t>
  </si>
  <si>
    <t>PROD5865</t>
  </si>
  <si>
    <t>ORD004548</t>
  </si>
  <si>
    <t>PROD8670</t>
  </si>
  <si>
    <t>ORD004549</t>
  </si>
  <si>
    <t>PROD6497</t>
  </si>
  <si>
    <t>ORD004550</t>
  </si>
  <si>
    <t>ORD004551</t>
  </si>
  <si>
    <t>PROD6190</t>
  </si>
  <si>
    <t>ORD004552</t>
  </si>
  <si>
    <t>PROD2129</t>
  </si>
  <si>
    <t>ORD004553</t>
  </si>
  <si>
    <t>PROD3000</t>
  </si>
  <si>
    <t>ORD004554</t>
  </si>
  <si>
    <t>PROD3569</t>
  </si>
  <si>
    <t>ORD004555</t>
  </si>
  <si>
    <t>PROD4195</t>
  </si>
  <si>
    <t>ORD004556</t>
  </si>
  <si>
    <t>PROD5705</t>
  </si>
  <si>
    <t>ORD004557</t>
  </si>
  <si>
    <t>PROD8611</t>
  </si>
  <si>
    <t>ORD004558</t>
  </si>
  <si>
    <t>PROD5535</t>
  </si>
  <si>
    <t>ORD004559</t>
  </si>
  <si>
    <t>PROD2811</t>
  </si>
  <si>
    <t>ORD004560</t>
  </si>
  <si>
    <t>ORD004561</t>
  </si>
  <si>
    <t>ORD004562</t>
  </si>
  <si>
    <t>steven.hall@yahoo.com</t>
  </si>
  <si>
    <t>ORD004563</t>
  </si>
  <si>
    <t>PROD5769</t>
  </si>
  <si>
    <t>ORD004564</t>
  </si>
  <si>
    <t>PROD5696</t>
  </si>
  <si>
    <t>ORD004565</t>
  </si>
  <si>
    <t>PROD1393</t>
  </si>
  <si>
    <t>ORD004566</t>
  </si>
  <si>
    <t>ORD004567</t>
  </si>
  <si>
    <t>PROD9057</t>
  </si>
  <si>
    <t>ORD004568</t>
  </si>
  <si>
    <t>PROD7343</t>
  </si>
  <si>
    <t>ORD004569</t>
  </si>
  <si>
    <t>PROD3605</t>
  </si>
  <si>
    <t>ORD004570</t>
  </si>
  <si>
    <t>ORD004571</t>
  </si>
  <si>
    <t>ORD004572</t>
  </si>
  <si>
    <t>ORD004573</t>
  </si>
  <si>
    <t>PROD1789</t>
  </si>
  <si>
    <t>ORD004574</t>
  </si>
  <si>
    <t>ORD004575</t>
  </si>
  <si>
    <t>PROD4691</t>
  </si>
  <si>
    <t>ORD004576</t>
  </si>
  <si>
    <t>PROD7711</t>
  </si>
  <si>
    <t>ORD004577</t>
  </si>
  <si>
    <t>ORD004578</t>
  </si>
  <si>
    <t>ORD004579</t>
  </si>
  <si>
    <t>ORD004580</t>
  </si>
  <si>
    <t>PROD2532</t>
  </si>
  <si>
    <t>ORD004581</t>
  </si>
  <si>
    <t>PROD6194</t>
  </si>
  <si>
    <t>ORD004582</t>
  </si>
  <si>
    <t>ORD004583</t>
  </si>
  <si>
    <t>ORD004584</t>
  </si>
  <si>
    <t>PROD7202</t>
  </si>
  <si>
    <t>ORD004585</t>
  </si>
  <si>
    <t>PROD3213</t>
  </si>
  <si>
    <t>ORD004586</t>
  </si>
  <si>
    <t>ORD004587</t>
  </si>
  <si>
    <t>PROD1952</t>
  </si>
  <si>
    <t>ORD004588</t>
  </si>
  <si>
    <t>ORD004589</t>
  </si>
  <si>
    <t>ORD004590</t>
  </si>
  <si>
    <t>ORD004591</t>
  </si>
  <si>
    <t>PROD7265</t>
  </si>
  <si>
    <t>ORD004592</t>
  </si>
  <si>
    <t>PROD7779</t>
  </si>
  <si>
    <t>ORD004593</t>
  </si>
  <si>
    <t>ORD004594</t>
  </si>
  <si>
    <t>ORD004595</t>
  </si>
  <si>
    <t>PROD8584</t>
  </si>
  <si>
    <t>ORD004596</t>
  </si>
  <si>
    <t>PROD3396</t>
  </si>
  <si>
    <t>ORD004597</t>
  </si>
  <si>
    <t>jeffery.simon@yahoo.com</t>
  </si>
  <si>
    <t>ORD004598</t>
  </si>
  <si>
    <t>ORD004599</t>
  </si>
  <si>
    <t>PROD1329</t>
  </si>
  <si>
    <t>ORD004600</t>
  </si>
  <si>
    <t>PROD8108</t>
  </si>
  <si>
    <t>ORD004601</t>
  </si>
  <si>
    <t>PROD5563</t>
  </si>
  <si>
    <t>ORD004602</t>
  </si>
  <si>
    <t>PROD8562</t>
  </si>
  <si>
    <t>ORD004603</t>
  </si>
  <si>
    <t>ORD004604</t>
  </si>
  <si>
    <t>PROD6127</t>
  </si>
  <si>
    <t>ORD004605</t>
  </si>
  <si>
    <t>ORD004606</t>
  </si>
  <si>
    <t>PROD1753</t>
  </si>
  <si>
    <t>ORD004607</t>
  </si>
  <si>
    <t>PROD9894</t>
  </si>
  <si>
    <t>ORD004608</t>
  </si>
  <si>
    <t>ORD004609</t>
  </si>
  <si>
    <t>PROD4428</t>
  </si>
  <si>
    <t>ORD004610</t>
  </si>
  <si>
    <t>ORD004611</t>
  </si>
  <si>
    <t>ORD004612</t>
  </si>
  <si>
    <t>PROD5614</t>
  </si>
  <si>
    <t>ORD004613</t>
  </si>
  <si>
    <t>ORD004614</t>
  </si>
  <si>
    <t>PROD3750</t>
  </si>
  <si>
    <t>ORD004615</t>
  </si>
  <si>
    <t>PROD2147</t>
  </si>
  <si>
    <t>ORD004616</t>
  </si>
  <si>
    <t>ORD004617</t>
  </si>
  <si>
    <t>ORD004618</t>
  </si>
  <si>
    <t>PROD6106</t>
  </si>
  <si>
    <t>ORD004619</t>
  </si>
  <si>
    <t>ORD004620</t>
  </si>
  <si>
    <t>PROD7153</t>
  </si>
  <si>
    <t>ORD004621</t>
  </si>
  <si>
    <t>ORD004622</t>
  </si>
  <si>
    <t>PROD8406</t>
  </si>
  <si>
    <t>ORD004623</t>
  </si>
  <si>
    <t>PROD5116</t>
  </si>
  <si>
    <t>ORD004624</t>
  </si>
  <si>
    <t>ORD004625</t>
  </si>
  <si>
    <t>PROD8948</t>
  </si>
  <si>
    <t>ORD004626</t>
  </si>
  <si>
    <t>PROD2027</t>
  </si>
  <si>
    <t>ORD004627</t>
  </si>
  <si>
    <t>PROD3062</t>
  </si>
  <si>
    <t>ORD004628</t>
  </si>
  <si>
    <t>ORD004629</t>
  </si>
  <si>
    <t>PROD4656</t>
  </si>
  <si>
    <t>ORD004630</t>
  </si>
  <si>
    <t>ORD004631</t>
  </si>
  <si>
    <t>PROD1494</t>
  </si>
  <si>
    <t>ORD004632</t>
  </si>
  <si>
    <t>ORD004633</t>
  </si>
  <si>
    <t>ORD004634</t>
  </si>
  <si>
    <t>ORD004635</t>
  </si>
  <si>
    <t>PROD9805</t>
  </si>
  <si>
    <t>ORD004636</t>
  </si>
  <si>
    <t>PROD2999</t>
  </si>
  <si>
    <t>ORD004637</t>
  </si>
  <si>
    <t>ORD004638</t>
  </si>
  <si>
    <t>PROD6702</t>
  </si>
  <si>
    <t>ORD004639</t>
  </si>
  <si>
    <t>ORD004640</t>
  </si>
  <si>
    <t>PROD2541</t>
  </si>
  <si>
    <t>ORD004641</t>
  </si>
  <si>
    <t>ORD004642</t>
  </si>
  <si>
    <t>ORD004643</t>
  </si>
  <si>
    <t>ORD004644</t>
  </si>
  <si>
    <t>PROD8214</t>
  </si>
  <si>
    <t>ORD004645</t>
  </si>
  <si>
    <t>ORD004646</t>
  </si>
  <si>
    <t>PROD6490</t>
  </si>
  <si>
    <t>ORD004647</t>
  </si>
  <si>
    <t>ORD004648</t>
  </si>
  <si>
    <t>ORD004649</t>
  </si>
  <si>
    <t>PROD3091</t>
  </si>
  <si>
    <t>ORD004650</t>
  </si>
  <si>
    <t>ORD004651</t>
  </si>
  <si>
    <t>ORD004652</t>
  </si>
  <si>
    <t>ORD004653</t>
  </si>
  <si>
    <t>PROD2234</t>
  </si>
  <si>
    <t>ORD004654</t>
  </si>
  <si>
    <t>PROD8911</t>
  </si>
  <si>
    <t>ORD004655</t>
  </si>
  <si>
    <t>PROD4342</t>
  </si>
  <si>
    <t>ORD004656</t>
  </si>
  <si>
    <t>PROD6561</t>
  </si>
  <si>
    <t>ORD004657</t>
  </si>
  <si>
    <t>ORD004658</t>
  </si>
  <si>
    <t>ORD004659</t>
  </si>
  <si>
    <t>PROD7349</t>
  </si>
  <si>
    <t>ORD004660</t>
  </si>
  <si>
    <t>PROD2285</t>
  </si>
  <si>
    <t>ORD004661</t>
  </si>
  <si>
    <t>PROD9994</t>
  </si>
  <si>
    <t>ORD004662</t>
  </si>
  <si>
    <t>PROD7086</t>
  </si>
  <si>
    <t>ORD004663</t>
  </si>
  <si>
    <t>PROD8130</t>
  </si>
  <si>
    <t>ORD004664</t>
  </si>
  <si>
    <t>ORD004665</t>
  </si>
  <si>
    <t>ORD004666</t>
  </si>
  <si>
    <t>PROD5725</t>
  </si>
  <si>
    <t>ORD004667</t>
  </si>
  <si>
    <t>PROD9514</t>
  </si>
  <si>
    <t>ORD004668</t>
  </si>
  <si>
    <t>ORD004669</t>
  </si>
  <si>
    <t>ORD004670</t>
  </si>
  <si>
    <t>ORD004671</t>
  </si>
  <si>
    <t>PROD2668</t>
  </si>
  <si>
    <t>ORD004672</t>
  </si>
  <si>
    <t>ORD004673</t>
  </si>
  <si>
    <t>PROD7494</t>
  </si>
  <si>
    <t>ORD004674</t>
  </si>
  <si>
    <t>PROD6154</t>
  </si>
  <si>
    <t>ORD004675</t>
  </si>
  <si>
    <t>PROD5717</t>
  </si>
  <si>
    <t>ORD004676</t>
  </si>
  <si>
    <t>PROD3270</t>
  </si>
  <si>
    <t>ORD004677</t>
  </si>
  <si>
    <t>ORD004678</t>
  </si>
  <si>
    <t>PROD8822</t>
  </si>
  <si>
    <t>ORD004679</t>
  </si>
  <si>
    <t>PROD6429</t>
  </si>
  <si>
    <t>ORD004680</t>
  </si>
  <si>
    <t>PROD5699</t>
  </si>
  <si>
    <t>ORD004681</t>
  </si>
  <si>
    <t>ORD004682</t>
  </si>
  <si>
    <t>PROD9729</t>
  </si>
  <si>
    <t>ORD004683</t>
  </si>
  <si>
    <t>PROD6279</t>
  </si>
  <si>
    <t>ORD004684</t>
  </si>
  <si>
    <t>ORD004685</t>
  </si>
  <si>
    <t>PROD4318</t>
  </si>
  <si>
    <t>ORD004686</t>
  </si>
  <si>
    <t>ORD004687</t>
  </si>
  <si>
    <t>ORD004688</t>
  </si>
  <si>
    <t>PROD1975</t>
  </si>
  <si>
    <t>ORD004689</t>
  </si>
  <si>
    <t>PROD5160</t>
  </si>
  <si>
    <t>ORD004690</t>
  </si>
  <si>
    <t>ORD004691</t>
  </si>
  <si>
    <t>ORD004692</t>
  </si>
  <si>
    <t>ORD004693</t>
  </si>
  <si>
    <t>PROD6602</t>
  </si>
  <si>
    <t>ORD004694</t>
  </si>
  <si>
    <t>ORD004695</t>
  </si>
  <si>
    <t>PROD8980</t>
  </si>
  <si>
    <t>ORD004696</t>
  </si>
  <si>
    <t>PROD6678</t>
  </si>
  <si>
    <t>ORD004697</t>
  </si>
  <si>
    <t>ORD004698</t>
  </si>
  <si>
    <t>ORD004699</t>
  </si>
  <si>
    <t>ORD004700</t>
  </si>
  <si>
    <t>ORD004701</t>
  </si>
  <si>
    <t>ORD004702</t>
  </si>
  <si>
    <t>PROD9986</t>
  </si>
  <si>
    <t>ORD004703</t>
  </si>
  <si>
    <t>PROD6463</t>
  </si>
  <si>
    <t>ORD004704</t>
  </si>
  <si>
    <t>PROD4287</t>
  </si>
  <si>
    <t>ORD004705</t>
  </si>
  <si>
    <t>PROD7806</t>
  </si>
  <si>
    <t>ORD004706</t>
  </si>
  <si>
    <t>ORD004707</t>
  </si>
  <si>
    <t>PROD5148</t>
  </si>
  <si>
    <t>ORD004708</t>
  </si>
  <si>
    <t>ORD004709</t>
  </si>
  <si>
    <t>PROD1091</t>
  </si>
  <si>
    <t>ORD004710</t>
  </si>
  <si>
    <t>ORD004711</t>
  </si>
  <si>
    <t>PROD9420</t>
  </si>
  <si>
    <t>ORD004712</t>
  </si>
  <si>
    <t>PROD3951</t>
  </si>
  <si>
    <t>ORD004713</t>
  </si>
  <si>
    <t>PROD9878</t>
  </si>
  <si>
    <t>ORD004714</t>
  </si>
  <si>
    <t>PROD1818</t>
  </si>
  <si>
    <t>ORD004715</t>
  </si>
  <si>
    <t>PROD6146</t>
  </si>
  <si>
    <t>ORD004716</t>
  </si>
  <si>
    <t>PROD5803</t>
  </si>
  <si>
    <t>ORD004717</t>
  </si>
  <si>
    <t>PROD6592</t>
  </si>
  <si>
    <t>ORD004718</t>
  </si>
  <si>
    <t>PROD6796</t>
  </si>
  <si>
    <t>ORD004719</t>
  </si>
  <si>
    <t>ORD004720</t>
  </si>
  <si>
    <t>ORD004721</t>
  </si>
  <si>
    <t>PROD3015</t>
  </si>
  <si>
    <t>ORD004722</t>
  </si>
  <si>
    <t>PROD5752</t>
  </si>
  <si>
    <t>ORD004723</t>
  </si>
  <si>
    <t>ORD004724</t>
  </si>
  <si>
    <t>ORD004725</t>
  </si>
  <si>
    <t>PROD5932</t>
  </si>
  <si>
    <t>ORD004726</t>
  </si>
  <si>
    <t>PROD2265</t>
  </si>
  <si>
    <t>ORD004727</t>
  </si>
  <si>
    <t>PROD1571</t>
  </si>
  <si>
    <t>ORD004728</t>
  </si>
  <si>
    <t>PROD5113</t>
  </si>
  <si>
    <t>ORD004729</t>
  </si>
  <si>
    <t>PROD1593</t>
  </si>
  <si>
    <t>ORD004730</t>
  </si>
  <si>
    <t>ORD004731</t>
  </si>
  <si>
    <t>ORD004732</t>
  </si>
  <si>
    <t>PROD5340</t>
  </si>
  <si>
    <t>ORD004733</t>
  </si>
  <si>
    <t>PROD9577</t>
  </si>
  <si>
    <t>ORD004734</t>
  </si>
  <si>
    <t>PROD2487</t>
  </si>
  <si>
    <t>ORD004735</t>
  </si>
  <si>
    <t>PROD6002</t>
  </si>
  <si>
    <t>ORD004736</t>
  </si>
  <si>
    <t>ORD004737</t>
  </si>
  <si>
    <t>ORD004738</t>
  </si>
  <si>
    <t>PROD2912</t>
  </si>
  <si>
    <t>ORD004739</t>
  </si>
  <si>
    <t>ORD004740</t>
  </si>
  <si>
    <t>PROD3751</t>
  </si>
  <si>
    <t>ORD004741</t>
  </si>
  <si>
    <t>PROD3513</t>
  </si>
  <si>
    <t>ORD004742</t>
  </si>
  <si>
    <t>ORD004743</t>
  </si>
  <si>
    <t>PROD2288</t>
  </si>
  <si>
    <t>ORD004744</t>
  </si>
  <si>
    <t>ORD004745</t>
  </si>
  <si>
    <t>ORD004746</t>
  </si>
  <si>
    <t>ORD004747</t>
  </si>
  <si>
    <t>PROD3109</t>
  </si>
  <si>
    <t>ORD004748</t>
  </si>
  <si>
    <t>PROD1649</t>
  </si>
  <si>
    <t>ORD004749</t>
  </si>
  <si>
    <t>ORD004750</t>
  </si>
  <si>
    <t>ORD004751</t>
  </si>
  <si>
    <t>ORD004752</t>
  </si>
  <si>
    <t>ORD004753</t>
  </si>
  <si>
    <t>PROD4537</t>
  </si>
  <si>
    <t>ORD004754</t>
  </si>
  <si>
    <t>PROD7114</t>
  </si>
  <si>
    <t>ORD004755</t>
  </si>
  <si>
    <t>ORD004756</t>
  </si>
  <si>
    <t>PROD4623</t>
  </si>
  <si>
    <t>ORD004757</t>
  </si>
  <si>
    <t>PROD8821</t>
  </si>
  <si>
    <t>ORD004758</t>
  </si>
  <si>
    <t>PROD1405</t>
  </si>
  <si>
    <t>ORD004759</t>
  </si>
  <si>
    <t>ORD004760</t>
  </si>
  <si>
    <t>ORD004761</t>
  </si>
  <si>
    <t>PROD1044</t>
  </si>
  <si>
    <t>ORD004762</t>
  </si>
  <si>
    <t>ORD004763</t>
  </si>
  <si>
    <t>ORD004764</t>
  </si>
  <si>
    <t>PROD7106</t>
  </si>
  <si>
    <t>ORD004765</t>
  </si>
  <si>
    <t>PROD6913</t>
  </si>
  <si>
    <t>ORD004766</t>
  </si>
  <si>
    <t>PROD5107</t>
  </si>
  <si>
    <t>ORD004767</t>
  </si>
  <si>
    <t>ORD004768</t>
  </si>
  <si>
    <t>PROD7395</t>
  </si>
  <si>
    <t>ORD004769</t>
  </si>
  <si>
    <t>ORD004770</t>
  </si>
  <si>
    <t>ORD004771</t>
  </si>
  <si>
    <t>PROD7992</t>
  </si>
  <si>
    <t>ORD004772</t>
  </si>
  <si>
    <t>PROD4755</t>
  </si>
  <si>
    <t>ORD004773</t>
  </si>
  <si>
    <t>ORD004774</t>
  </si>
  <si>
    <t>PROD9943</t>
  </si>
  <si>
    <t>ORD004775</t>
  </si>
  <si>
    <t>PROD2346</t>
  </si>
  <si>
    <t>ORD004776</t>
  </si>
  <si>
    <t>ORD004777</t>
  </si>
  <si>
    <t>PROD3863</t>
  </si>
  <si>
    <t>ORD004778</t>
  </si>
  <si>
    <t>ORD004779</t>
  </si>
  <si>
    <t>PROD3499</t>
  </si>
  <si>
    <t>ORD004780</t>
  </si>
  <si>
    <t>PROD3584</t>
  </si>
  <si>
    <t>ORD004781</t>
  </si>
  <si>
    <t>PROD3511</t>
  </si>
  <si>
    <t>ORD004782</t>
  </si>
  <si>
    <t>ORD004783</t>
  </si>
  <si>
    <t>PROD5887</t>
  </si>
  <si>
    <t>ORD004784</t>
  </si>
  <si>
    <t>PROD1173</t>
  </si>
  <si>
    <t>ORD004785</t>
  </si>
  <si>
    <t>PROD4130</t>
  </si>
  <si>
    <t>ORD004786</t>
  </si>
  <si>
    <t>PROD5402</t>
  </si>
  <si>
    <t>ORD004787</t>
  </si>
  <si>
    <t>ORD004788</t>
  </si>
  <si>
    <t>PROD8660</t>
  </si>
  <si>
    <t>ORD004789</t>
  </si>
  <si>
    <t>ORD004790</t>
  </si>
  <si>
    <t>ORD004791</t>
  </si>
  <si>
    <t>ORD004792</t>
  </si>
  <si>
    <t>PROD3333</t>
  </si>
  <si>
    <t>ORD004793</t>
  </si>
  <si>
    <t>ORD004794</t>
  </si>
  <si>
    <t>ORD004795</t>
  </si>
  <si>
    <t>PROD1700</t>
  </si>
  <si>
    <t>ORD004796</t>
  </si>
  <si>
    <t>ORD004797</t>
  </si>
  <si>
    <t>PROD1399</t>
  </si>
  <si>
    <t>ORD004798</t>
  </si>
  <si>
    <t>PROD8649</t>
  </si>
  <si>
    <t>ORD004799</t>
  </si>
  <si>
    <t>ORD004800</t>
  </si>
  <si>
    <t>PROD5345</t>
  </si>
  <si>
    <t>ORD004801</t>
  </si>
  <si>
    <t>PROD4235</t>
  </si>
  <si>
    <t>ORD004802</t>
  </si>
  <si>
    <t>PROD7115</t>
  </si>
  <si>
    <t>ORD004803</t>
  </si>
  <si>
    <t>PROD8385</t>
  </si>
  <si>
    <t>ORD004804</t>
  </si>
  <si>
    <t>ORD004805</t>
  </si>
  <si>
    <t>PROD2582</t>
  </si>
  <si>
    <t>ORD004806</t>
  </si>
  <si>
    <t>PROD1699</t>
  </si>
  <si>
    <t>ORD004807</t>
  </si>
  <si>
    <t>ORD004808</t>
  </si>
  <si>
    <t>PROD5348</t>
  </si>
  <si>
    <t>ORD004809</t>
  </si>
  <si>
    <t>ORD004810</t>
  </si>
  <si>
    <t>ORD004811</t>
  </si>
  <si>
    <t>ORD004812</t>
  </si>
  <si>
    <t>PROD9757</t>
  </si>
  <si>
    <t>ORD004813</t>
  </si>
  <si>
    <t>ORD004814</t>
  </si>
  <si>
    <t>PROD7229</t>
  </si>
  <si>
    <t>ORD004815</t>
  </si>
  <si>
    <t>PROD7763</t>
  </si>
  <si>
    <t>ORD004816</t>
  </si>
  <si>
    <t>PROD9567</t>
  </si>
  <si>
    <t>ORD004817</t>
  </si>
  <si>
    <t>PROD9620</t>
  </si>
  <si>
    <t>ORD004818</t>
  </si>
  <si>
    <t>PROD9743</t>
  </si>
  <si>
    <t>ORD004819</t>
  </si>
  <si>
    <t>ORD004820</t>
  </si>
  <si>
    <t>PROD4637</t>
  </si>
  <si>
    <t>ORD004821</t>
  </si>
  <si>
    <t>ORD004822</t>
  </si>
  <si>
    <t>PROD9177</t>
  </si>
  <si>
    <t>ORD004823</t>
  </si>
  <si>
    <t>ORD004824</t>
  </si>
  <si>
    <t>PROD3729</t>
  </si>
  <si>
    <t>ORD004825</t>
  </si>
  <si>
    <t>PROD4915</t>
  </si>
  <si>
    <t>ORD004826</t>
  </si>
  <si>
    <t>ORD004827</t>
  </si>
  <si>
    <t>ORD004828</t>
  </si>
  <si>
    <t>ORD004829</t>
  </si>
  <si>
    <t>PROD2468</t>
  </si>
  <si>
    <t>ORD004830</t>
  </si>
  <si>
    <t>ORD004831</t>
  </si>
  <si>
    <t>ORD004832</t>
  </si>
  <si>
    <t>PROD5157</t>
  </si>
  <si>
    <t>ORD004833</t>
  </si>
  <si>
    <t>ORD004834</t>
  </si>
  <si>
    <t>PROD9343</t>
  </si>
  <si>
    <t>ORD004835</t>
  </si>
  <si>
    <t>PROD4982</t>
  </si>
  <si>
    <t>ORD004836</t>
  </si>
  <si>
    <t>PROD1804</t>
  </si>
  <si>
    <t>ORD004837</t>
  </si>
  <si>
    <t>PROD3267</t>
  </si>
  <si>
    <t>ORD004838</t>
  </si>
  <si>
    <t>PROD3926</t>
  </si>
  <si>
    <t>ORD004839</t>
  </si>
  <si>
    <t>PROD1569</t>
  </si>
  <si>
    <t>ORD004840</t>
  </si>
  <si>
    <t>ORD004841</t>
  </si>
  <si>
    <t>PROD6140</t>
  </si>
  <si>
    <t>ORD004842</t>
  </si>
  <si>
    <t>PROD2158</t>
  </si>
  <si>
    <t>ORD004843</t>
  </si>
  <si>
    <t>ORD004844</t>
  </si>
  <si>
    <t>ORD004845</t>
  </si>
  <si>
    <t>PROD4706</t>
  </si>
  <si>
    <t>ORD004846</t>
  </si>
  <si>
    <t>PROD3816</t>
  </si>
  <si>
    <t>ORD004847</t>
  </si>
  <si>
    <t>ORD004848</t>
  </si>
  <si>
    <t>PROD5902</t>
  </si>
  <si>
    <t>ORD004849</t>
  </si>
  <si>
    <t>PROD5244</t>
  </si>
  <si>
    <t>ORD004850</t>
  </si>
  <si>
    <t>ORD004851</t>
  </si>
  <si>
    <t>PROD7745</t>
  </si>
  <si>
    <t>ORD004852</t>
  </si>
  <si>
    <t>PROD8073</t>
  </si>
  <si>
    <t>ORD004853</t>
  </si>
  <si>
    <t>ORD004854</t>
  </si>
  <si>
    <t>ORD004855</t>
  </si>
  <si>
    <t>PROD3820</t>
  </si>
  <si>
    <t>ORD004856</t>
  </si>
  <si>
    <t>PROD3332</t>
  </si>
  <si>
    <t>ORD004857</t>
  </si>
  <si>
    <t>PROD8826</t>
  </si>
  <si>
    <t>ORD004858</t>
  </si>
  <si>
    <t>PROD9509</t>
  </si>
  <si>
    <t>ORD004859</t>
  </si>
  <si>
    <t>PROD5930</t>
  </si>
  <si>
    <t>ORD004860</t>
  </si>
  <si>
    <t>PROD1851</t>
  </si>
  <si>
    <t>ORD004861</t>
  </si>
  <si>
    <t>PROD4970</t>
  </si>
  <si>
    <t>ORD004862</t>
  </si>
  <si>
    <t>PROD7309</t>
  </si>
  <si>
    <t>ORD004863</t>
  </si>
  <si>
    <t>ORD004864</t>
  </si>
  <si>
    <t>ORD004865</t>
  </si>
  <si>
    <t>PROD5159</t>
  </si>
  <si>
    <t>ORD004866</t>
  </si>
  <si>
    <t>ORD004867</t>
  </si>
  <si>
    <t>ORD004868</t>
  </si>
  <si>
    <t>ORD004869</t>
  </si>
  <si>
    <t>PROD5785</t>
  </si>
  <si>
    <t>ORD004870</t>
  </si>
  <si>
    <t>PROD4882</t>
  </si>
  <si>
    <t>ORD004871</t>
  </si>
  <si>
    <t>ORD004872</t>
  </si>
  <si>
    <t>ORD004873</t>
  </si>
  <si>
    <t>ORD004874</t>
  </si>
  <si>
    <t>PROD4902</t>
  </si>
  <si>
    <t>ORD004875</t>
  </si>
  <si>
    <t>PROD5507</t>
  </si>
  <si>
    <t>ORD004876</t>
  </si>
  <si>
    <t>ORD004877</t>
  </si>
  <si>
    <t>ORD004878</t>
  </si>
  <si>
    <t>PROD6813</t>
  </si>
  <si>
    <t>ORD004879</t>
  </si>
  <si>
    <t>PROD5136</t>
  </si>
  <si>
    <t>ORD004880</t>
  </si>
  <si>
    <t>PROD6433</t>
  </si>
  <si>
    <t>ORD004881</t>
  </si>
  <si>
    <t>PROD2059</t>
  </si>
  <si>
    <t>ORD004882</t>
  </si>
  <si>
    <t>ORD004883</t>
  </si>
  <si>
    <t>PROD3977</t>
  </si>
  <si>
    <t>ORD004884</t>
  </si>
  <si>
    <t>PROD2191</t>
  </si>
  <si>
    <t>ORD004885</t>
  </si>
  <si>
    <t>PROD2414</t>
  </si>
  <si>
    <t>ORD004886</t>
  </si>
  <si>
    <t>ORD004887</t>
  </si>
  <si>
    <t>PROD7948</t>
  </si>
  <si>
    <t>ORD004888</t>
  </si>
  <si>
    <t>PROD5958</t>
  </si>
  <si>
    <t>ORD004889</t>
  </si>
  <si>
    <t>PROD7404</t>
  </si>
  <si>
    <t>ORD004890</t>
  </si>
  <si>
    <t>PROD4407</t>
  </si>
  <si>
    <t>ORD004891</t>
  </si>
  <si>
    <t>PROD6284</t>
  </si>
  <si>
    <t>ORD004892</t>
  </si>
  <si>
    <t>PROD3756</t>
  </si>
  <si>
    <t>ORD004893</t>
  </si>
  <si>
    <t>PROD9528</t>
  </si>
  <si>
    <t>ORD004894</t>
  </si>
  <si>
    <t>PROD2322</t>
  </si>
  <si>
    <t>ORD004895</t>
  </si>
  <si>
    <t>ORD004896</t>
  </si>
  <si>
    <t>ORD004897</t>
  </si>
  <si>
    <t>PROD1191</t>
  </si>
  <si>
    <t>ORD004898</t>
  </si>
  <si>
    <t>PROD9269</t>
  </si>
  <si>
    <t>ORD004899</t>
  </si>
  <si>
    <t>PROD6272</t>
  </si>
  <si>
    <t>ORD004900</t>
  </si>
  <si>
    <t>PROD8818</t>
  </si>
  <si>
    <t>ORD004901</t>
  </si>
  <si>
    <t>ORD004902</t>
  </si>
  <si>
    <t>PROD4047</t>
  </si>
  <si>
    <t>ORD004903</t>
  </si>
  <si>
    <t>PROD3331</t>
  </si>
  <si>
    <t>ORD004904</t>
  </si>
  <si>
    <t>ORD004905</t>
  </si>
  <si>
    <t>ORD004906</t>
  </si>
  <si>
    <t>PROD7166</t>
  </si>
  <si>
    <t>ORD004907</t>
  </si>
  <si>
    <t>PROD8654</t>
  </si>
  <si>
    <t>ORD004908</t>
  </si>
  <si>
    <t>ORD004909</t>
  </si>
  <si>
    <t>PROD6673</t>
  </si>
  <si>
    <t>ORD004910</t>
  </si>
  <si>
    <t>PROD1595</t>
  </si>
  <si>
    <t>ORD004911</t>
  </si>
  <si>
    <t>PROD5810</t>
  </si>
  <si>
    <t>ORD004912</t>
  </si>
  <si>
    <t>ORD004913</t>
  </si>
  <si>
    <t>PROD9069</t>
  </si>
  <si>
    <t>ORD004914</t>
  </si>
  <si>
    <t>PROD2554</t>
  </si>
  <si>
    <t>ORD004915</t>
  </si>
  <si>
    <t>PROD7921</t>
  </si>
  <si>
    <t>ORD004916</t>
  </si>
  <si>
    <t>ORD004917</t>
  </si>
  <si>
    <t>ORD004918</t>
  </si>
  <si>
    <t>ORD004919</t>
  </si>
  <si>
    <t>PROD3925</t>
  </si>
  <si>
    <t>ORD004920</t>
  </si>
  <si>
    <t>PROD2163</t>
  </si>
  <si>
    <t>ORD004921</t>
  </si>
  <si>
    <t>PROD8763</t>
  </si>
  <si>
    <t>ORD004922</t>
  </si>
  <si>
    <t>PROD5493</t>
  </si>
  <si>
    <t>ORD004923</t>
  </si>
  <si>
    <t>ORD004924</t>
  </si>
  <si>
    <t>PROD3404</t>
  </si>
  <si>
    <t>ORD004925</t>
  </si>
  <si>
    <t>ORD004926</t>
  </si>
  <si>
    <t>ORD004927</t>
  </si>
  <si>
    <t>PROD5791</t>
  </si>
  <si>
    <t>ORD004928</t>
  </si>
  <si>
    <t>PROD5320</t>
  </si>
  <si>
    <t>ORD004929</t>
  </si>
  <si>
    <t>PROD5115</t>
  </si>
  <si>
    <t>ORD004930</t>
  </si>
  <si>
    <t>ORD004931</t>
  </si>
  <si>
    <t>PROD8628</t>
  </si>
  <si>
    <t>ORD004932</t>
  </si>
  <si>
    <t>ORD004933</t>
  </si>
  <si>
    <t>PROD6876</t>
  </si>
  <si>
    <t>ORD004934</t>
  </si>
  <si>
    <t>PROD2388</t>
  </si>
  <si>
    <t>ORD004935</t>
  </si>
  <si>
    <t>PROD5033</t>
  </si>
  <si>
    <t>ORD004936</t>
  </si>
  <si>
    <t>PROD9974</t>
  </si>
  <si>
    <t>ORD004937</t>
  </si>
  <si>
    <t>PROD5176</t>
  </si>
  <si>
    <t>ORD004938</t>
  </si>
  <si>
    <t>PROD5884</t>
  </si>
  <si>
    <t>ORD004939</t>
  </si>
  <si>
    <t>ORD004940</t>
  </si>
  <si>
    <t>PROD8461</t>
  </si>
  <si>
    <t>ORD004941</t>
  </si>
  <si>
    <t>ORD004942</t>
  </si>
  <si>
    <t>PROD6423</t>
  </si>
  <si>
    <t>ORD004943</t>
  </si>
  <si>
    <t>PROD1068</t>
  </si>
  <si>
    <t>ORD004944</t>
  </si>
  <si>
    <t>PROD4898</t>
  </si>
  <si>
    <t>ORD004945</t>
  </si>
  <si>
    <t>ORD004946</t>
  </si>
  <si>
    <t>PROD1450</t>
  </si>
  <si>
    <t>ORD004947</t>
  </si>
  <si>
    <t>PROD1257</t>
  </si>
  <si>
    <t>ORD004948</t>
  </si>
  <si>
    <t>ORD004949</t>
  </si>
  <si>
    <t>PROD2014</t>
  </si>
  <si>
    <t>ORD004950</t>
  </si>
  <si>
    <t>PROD8273</t>
  </si>
  <si>
    <t>ORD004951</t>
  </si>
  <si>
    <t>PROD6274</t>
  </si>
  <si>
    <t>ORD004952</t>
  </si>
  <si>
    <t>PROD2380</t>
  </si>
  <si>
    <t>ORD004953</t>
  </si>
  <si>
    <t>ORD004954</t>
  </si>
  <si>
    <t>ORD004955</t>
  </si>
  <si>
    <t>PROD9968</t>
  </si>
  <si>
    <t>ORD004956</t>
  </si>
  <si>
    <t>PROD1543</t>
  </si>
  <si>
    <t>ORD004957</t>
  </si>
  <si>
    <t>ORD004958</t>
  </si>
  <si>
    <t>ORD004959</t>
  </si>
  <si>
    <t>PROD5313</t>
  </si>
  <si>
    <t>ORD004960</t>
  </si>
  <si>
    <t>PROD1954</t>
  </si>
  <si>
    <t>ORD004961</t>
  </si>
  <si>
    <t>PROD8061</t>
  </si>
  <si>
    <t>ORD004962</t>
  </si>
  <si>
    <t>PROD5486</t>
  </si>
  <si>
    <t>ORD004963</t>
  </si>
  <si>
    <t>PROD5406</t>
  </si>
  <si>
    <t>ORD004964</t>
  </si>
  <si>
    <t>PROD5316</t>
  </si>
  <si>
    <t>ORD004965</t>
  </si>
  <si>
    <t>PROD7403</t>
  </si>
  <si>
    <t>ORD004966</t>
  </si>
  <si>
    <t>PROD7728</t>
  </si>
  <si>
    <t>ORD004967</t>
  </si>
  <si>
    <t>PROD1066</t>
  </si>
  <si>
    <t>ORD004968</t>
  </si>
  <si>
    <t>ORD004969</t>
  </si>
  <si>
    <t>PROD4420</t>
  </si>
  <si>
    <t>ORD004970</t>
  </si>
  <si>
    <t>PROD6691</t>
  </si>
  <si>
    <t>ORD004971</t>
  </si>
  <si>
    <t>PROD2111</t>
  </si>
  <si>
    <t>ORD004972</t>
  </si>
  <si>
    <t>PROD6208</t>
  </si>
  <si>
    <t>ORD004973</t>
  </si>
  <si>
    <t>ORD004974</t>
  </si>
  <si>
    <t>ORD004975</t>
  </si>
  <si>
    <t>ORD004976</t>
  </si>
  <si>
    <t>PROD6653</t>
  </si>
  <si>
    <t>ORD004977</t>
  </si>
  <si>
    <t>ORD004978</t>
  </si>
  <si>
    <t>PROD4069</t>
  </si>
  <si>
    <t>ORD004979</t>
  </si>
  <si>
    <t>PROD1875</t>
  </si>
  <si>
    <t>ORD004980</t>
  </si>
  <si>
    <t>PROD6485</t>
  </si>
  <si>
    <t>ORD004981</t>
  </si>
  <si>
    <t>PROD2832</t>
  </si>
  <si>
    <t>ORD004982</t>
  </si>
  <si>
    <t>ORD004983</t>
  </si>
  <si>
    <t>ORD004984</t>
  </si>
  <si>
    <t>ORD004985</t>
  </si>
  <si>
    <t>PROD6207</t>
  </si>
  <si>
    <t>ORD004986</t>
  </si>
  <si>
    <t>PROD3527</t>
  </si>
  <si>
    <t>ORD004987</t>
  </si>
  <si>
    <t>ORD004988</t>
  </si>
  <si>
    <t>PROD8032</t>
  </si>
  <si>
    <t>ORD004989</t>
  </si>
  <si>
    <t>ORD004990</t>
  </si>
  <si>
    <t>ORD004991</t>
  </si>
  <si>
    <t>PROD9390</t>
  </si>
  <si>
    <t>ORD004992</t>
  </si>
  <si>
    <t>PROD8322</t>
  </si>
  <si>
    <t>ORD004993</t>
  </si>
  <si>
    <t>ORD004994</t>
  </si>
  <si>
    <t>PROD4624</t>
  </si>
  <si>
    <t>ORD004995</t>
  </si>
  <si>
    <t>ORD004996</t>
  </si>
  <si>
    <t>ORD004997</t>
  </si>
  <si>
    <t>PROD8324</t>
  </si>
  <si>
    <t>ORD004998</t>
  </si>
  <si>
    <t>PROD9570</t>
  </si>
  <si>
    <t>ORD004999</t>
  </si>
  <si>
    <t>ORD005000</t>
  </si>
  <si>
    <t>Order_Day</t>
  </si>
  <si>
    <t>Row Labels</t>
  </si>
  <si>
    <t>Grand Total</t>
  </si>
  <si>
    <t>Sum of Quantity</t>
  </si>
  <si>
    <t>Sum of Total_Price</t>
  </si>
  <si>
    <t>Top Selling Product</t>
  </si>
  <si>
    <t>Total Quantity Sold</t>
  </si>
  <si>
    <t>Total Revenue</t>
  </si>
  <si>
    <t>May</t>
  </si>
  <si>
    <t>Order_Month</t>
  </si>
  <si>
    <t>January</t>
  </si>
  <si>
    <t>February</t>
  </si>
  <si>
    <t>March</t>
  </si>
  <si>
    <t>April</t>
  </si>
  <si>
    <t>June</t>
  </si>
  <si>
    <t>July</t>
  </si>
  <si>
    <t>August</t>
  </si>
  <si>
    <t>September</t>
  </si>
  <si>
    <t>October</t>
  </si>
  <si>
    <t>November</t>
  </si>
  <si>
    <t>December</t>
  </si>
  <si>
    <t>Least Selling Product</t>
  </si>
  <si>
    <t>Sum of Profit</t>
  </si>
  <si>
    <t>Profit Margin</t>
  </si>
  <si>
    <t>State</t>
  </si>
  <si>
    <t>Revenue</t>
  </si>
  <si>
    <t>Sum of Profit Margin</t>
  </si>
  <si>
    <t>Products</t>
  </si>
  <si>
    <t>Count of Order_ID</t>
  </si>
  <si>
    <t>Preferred Payment menthod</t>
  </si>
  <si>
    <t>Average of Delivery_Time_Days</t>
  </si>
  <si>
    <t>Delivery Status</t>
  </si>
  <si>
    <t>Order_Year</t>
  </si>
  <si>
    <t>No delivery</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</si>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</sst>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quot;$&quot;#,##0"/>
    <numFmt numFmtId="165" formatCode="_(* #,##0_);_(* \(#,##0\);_(* &quot;-&quot;??_);_(@_)"/>
  </numFmts>
  <fonts count="3" x14ac:knownFonts="1">
    <font>
      <sz val="11"/>
      <color theme="1"/>
      <name val="Calibri"/>
      <family val="2"/>
      <scheme val="minor"/>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374151"/>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1" applyNumberFormat="1" applyFont="1"/>
    <xf numFmtId="9" fontId="0" fillId="0" borderId="0" xfId="2" applyFont="1"/>
    <xf numFmtId="9" fontId="0" fillId="0" borderId="0" xfId="0" applyNumberFormat="1"/>
    <xf numFmtId="2" fontId="0" fillId="0" borderId="0" xfId="0" applyNumberFormat="1"/>
    <xf numFmtId="3" fontId="0" fillId="0" borderId="0" xfId="0" applyNumberFormat="1"/>
    <xf numFmtId="0" fontId="2" fillId="2" borderId="0" xfId="0" applyFont="1" applyFill="1"/>
    <xf numFmtId="0" fontId="0" fillId="2" borderId="0" xfId="0" applyFill="1"/>
  </cellXfs>
  <cellStyles count="3">
    <cellStyle name="Comma" xfId="1" builtinId="3"/>
    <cellStyle name="Normal" xfId="0" builtinId="0"/>
    <cellStyle name="Percent" xfId="2" builtinId="5"/>
  </cellStyles>
  <dxfs count="40">
    <dxf>
      <numFmt numFmtId="164" formatCode="&quot;$&quot;#,##0"/>
    </dxf>
    <dxf>
      <font>
        <b val="0"/>
        <i val="0"/>
        <strike val="0"/>
        <condense val="0"/>
        <extend val="0"/>
        <outline val="0"/>
        <shadow val="0"/>
        <u val="none"/>
        <vertAlign val="baseline"/>
        <sz val="11"/>
        <color theme="1"/>
        <name val="Calibri"/>
        <family val="2"/>
        <scheme val="minor"/>
      </font>
    </dxf>
    <dxf>
      <numFmt numFmtId="0" formatCode="General"/>
    </dxf>
    <dxf>
      <numFmt numFmtId="164" formatCode="&quot;$&quot;#,##0"/>
    </dxf>
    <dxf>
      <numFmt numFmtId="0" formatCode="General"/>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3" formatCode="0%"/>
    </dxf>
    <dxf>
      <numFmt numFmtId="164" formatCode="&quot;$&quot;#,##0"/>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2" formatCode="0.00"/>
    </dxf>
    <dxf>
      <numFmt numFmtId="3" formatCode="#,##0"/>
    </dxf>
    <dxf>
      <numFmt numFmtId="2" formatCode="0.00"/>
    </dxf>
    <dxf>
      <numFmt numFmtId="164" formatCode="&quot;$&quot;#,##0"/>
    </dxf>
    <dxf>
      <font>
        <b val="0"/>
        <i val="0"/>
        <sz val="9"/>
        <color theme="1"/>
        <name val="Arial Black"/>
        <family val="2"/>
        <scheme val="none"/>
      </font>
      <fill>
        <patternFill>
          <bgColor theme="1" tint="0.34998626667073579"/>
        </patternFill>
      </fill>
    </dxf>
    <dxf>
      <font>
        <sz val="9"/>
        <name val="Arial Black"/>
        <family val="2"/>
        <scheme val="none"/>
      </font>
      <fill>
        <patternFill patternType="solid">
          <fgColor theme="0"/>
          <bgColor theme="0" tint="-0.14996795556505021"/>
        </patternFill>
      </fill>
      <border>
        <left style="thin">
          <color theme="1" tint="-0.499984740745262"/>
        </left>
        <right style="thin">
          <color theme="1" tint="-0.499984740745262"/>
        </right>
        <top style="thin">
          <color theme="1" tint="-0.499984740745262"/>
        </top>
        <bottom style="thin">
          <color theme="1" tint="-0.499984740745262"/>
        </bottom>
      </border>
    </dxf>
    <dxf>
      <font>
        <b/>
        <color theme="1"/>
      </font>
      <border>
        <bottom style="thin">
          <color theme="6"/>
        </bottom>
        <vertical/>
        <horizontal/>
      </border>
    </dxf>
    <dxf>
      <font>
        <color theme="1"/>
      </font>
      <fill>
        <patternFill patternType="solid">
          <bgColor rgb="FFE5E7EB"/>
        </patternFill>
      </fill>
      <border>
        <left style="thin">
          <color theme="6"/>
        </left>
        <right style="thin">
          <color theme="6"/>
        </right>
        <top style="thin">
          <color theme="6"/>
        </top>
        <bottom style="thin">
          <color theme="6"/>
        </bottom>
        <vertical/>
        <horizontal/>
      </border>
    </dxf>
    <dxf>
      <fill>
        <patternFill>
          <bgColor theme="0"/>
        </patternFill>
      </fill>
    </dxf>
    <dxf>
      <fill>
        <patternFill>
          <bgColor theme="1"/>
        </patternFill>
      </fill>
    </dxf>
  </dxfs>
  <tableStyles count="3" defaultTableStyle="TableStyleMedium2" defaultPivotStyle="PivotStyleLight16">
    <tableStyle name="Slicer Style 1" pivot="0" table="0" count="2" xr9:uid="{6F0289A6-AC0A-4681-889A-9BEA98B4727B}">
      <tableStyleElement type="wholeTable" dxfId="39"/>
      <tableStyleElement type="headerRow" dxfId="38"/>
    </tableStyle>
    <tableStyle name="SlicerStyleDark3 2" pivot="0" table="0" count="10" xr9:uid="{3F1827C3-604C-4CE6-9C3C-AED4981A3616}">
      <tableStyleElement type="wholeTable" dxfId="37"/>
      <tableStyleElement type="headerRow" dxfId="36"/>
    </tableStyle>
    <tableStyle name="Timeline Style 1" pivot="0" table="0" count="8" xr9:uid="{CC2FCB11-8D18-46CC-916E-776D41EE4C23}">
      <tableStyleElement type="wholeTable" dxfId="35"/>
      <tableStyleElement type="headerRow" dxfId="34"/>
    </tableStyle>
  </tableStyles>
  <colors>
    <mruColors>
      <color rgb="FF181B3C"/>
      <color rgb="FFFF65A0"/>
      <color rgb="FFFE0060"/>
      <color rgb="FFC295FD"/>
      <color rgb="FF7D1AFB"/>
      <color rgb="FFFE9D62"/>
      <color rgb="FFFE6206"/>
      <color rgb="FF5C1341"/>
      <color rgb="FF14173A"/>
      <color rgb="FFEB2DA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1" tint="0.24994659260841701"/>
            </patternFill>
          </fill>
        </dxf>
        <dxf>
          <fill>
            <patternFill patternType="solid">
              <fgColor theme="0"/>
              <bgColor theme="0"/>
            </patternFill>
          </fill>
        </dxf>
        <dxf>
          <font>
            <sz val="9"/>
            <color theme="1" tint="0.499984740745262"/>
          </font>
        </dxf>
        <dxf>
          <font>
            <sz val="9"/>
            <color theme="1" tint="0.499984740745262"/>
          </font>
        </dxf>
        <dxf>
          <font>
            <sz val="9"/>
            <color theme="1" tint="0.24994659260841701"/>
            <name val="Calibri"/>
            <family val="2"/>
            <scheme val="minor"/>
          </font>
        </dxf>
        <dxf>
          <font>
            <b val="0"/>
            <i val="0"/>
            <sz val="10"/>
            <color theme="1" tint="0.34998626667073579"/>
            <name val="Arial Black"/>
            <family val="2"/>
            <scheme val="none"/>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7559055118110233E-2"/>
          <c:w val="0.95684161962182535"/>
          <c:h val="0.90151549238163409"/>
        </c:manualLayout>
      </c:layout>
      <c:areaChart>
        <c:grouping val="standard"/>
        <c:varyColors val="0"/>
        <c:ser>
          <c:idx val="0"/>
          <c:order val="0"/>
          <c:tx>
            <c:strRef>
              <c:f>'product analysis'!$G$6</c:f>
              <c:strCache>
                <c:ptCount val="1"/>
                <c:pt idx="0">
                  <c:v>Total</c:v>
                </c:pt>
              </c:strCache>
            </c:strRef>
          </c:tx>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56731</c:v>
                </c:pt>
                <c:pt idx="1">
                  <c:v>46855</c:v>
                </c:pt>
                <c:pt idx="2">
                  <c:v>82218</c:v>
                </c:pt>
                <c:pt idx="3">
                  <c:v>73532</c:v>
                </c:pt>
                <c:pt idx="4">
                  <c:v>70831</c:v>
                </c:pt>
                <c:pt idx="5">
                  <c:v>71987</c:v>
                </c:pt>
                <c:pt idx="6">
                  <c:v>135081</c:v>
                </c:pt>
                <c:pt idx="7">
                  <c:v>119294</c:v>
                </c:pt>
                <c:pt idx="8">
                  <c:v>75361</c:v>
                </c:pt>
                <c:pt idx="9">
                  <c:v>75593</c:v>
                </c:pt>
                <c:pt idx="10">
                  <c:v>127156</c:v>
                </c:pt>
                <c:pt idx="11">
                  <c:v>343303</c:v>
                </c:pt>
              </c:numCache>
            </c:numRef>
          </c:val>
          <c:extLst>
            <c:ext xmlns:c16="http://schemas.microsoft.com/office/drawing/2014/chart" uri="{C3380CC4-5D6E-409C-BE32-E72D297353CC}">
              <c16:uniqueId val="{00000000-C892-4F8F-9985-DC994A26EC0E}"/>
            </c:ext>
          </c:extLst>
        </c:ser>
        <c:dLbls>
          <c:showLegendKey val="0"/>
          <c:showVal val="0"/>
          <c:showCatName val="0"/>
          <c:showSerName val="0"/>
          <c:showPercent val="0"/>
          <c:showBubbleSize val="0"/>
        </c:dLbls>
        <c:axId val="1285545376"/>
        <c:axId val="1285543712"/>
      </c:areaChart>
      <c:catAx>
        <c:axId val="1285545376"/>
        <c:scaling>
          <c:orientation val="minMax"/>
        </c:scaling>
        <c:delete val="1"/>
        <c:axPos val="b"/>
        <c:numFmt formatCode="General" sourceLinked="1"/>
        <c:majorTickMark val="none"/>
        <c:minorTickMark val="none"/>
        <c:tickLblPos val="nextTo"/>
        <c:crossAx val="1285543712"/>
        <c:crosses val="autoZero"/>
        <c:auto val="1"/>
        <c:lblAlgn val="ctr"/>
        <c:lblOffset val="100"/>
        <c:noMultiLvlLbl val="0"/>
      </c:catAx>
      <c:valAx>
        <c:axId val="1285543712"/>
        <c:scaling>
          <c:orientation val="minMax"/>
        </c:scaling>
        <c:delete val="1"/>
        <c:axPos val="l"/>
        <c:numFmt formatCode="&quot;$&quot;#,##0" sourceLinked="1"/>
        <c:majorTickMark val="none"/>
        <c:minorTickMark val="none"/>
        <c:tickLblPos val="nextTo"/>
        <c:crossAx val="1285545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0575845909312185"/>
          <c:w val="1"/>
          <c:h val="0.79424154090687815"/>
        </c:manualLayout>
      </c:layout>
      <c:areaChart>
        <c:grouping val="standard"/>
        <c:varyColors val="0"/>
        <c:ser>
          <c:idx val="0"/>
          <c:order val="0"/>
          <c:tx>
            <c:strRef>
              <c:f>'product analysis'!$J$6</c:f>
              <c:strCache>
                <c:ptCount val="1"/>
                <c:pt idx="0">
                  <c:v>Total</c:v>
                </c:pt>
              </c:strCache>
            </c:strRef>
          </c:tx>
          <c:spPr>
            <a:gradFill>
              <a:gsLst>
                <a:gs pos="100000">
                  <a:srgbClr val="374151"/>
                </a:gs>
                <a:gs pos="100000">
                  <a:schemeClr val="accent1">
                    <a:lumMod val="30000"/>
                    <a:lumOff val="70000"/>
                  </a:schemeClr>
                </a:gs>
              </a:gsLst>
              <a:lin ang="5400000" scaled="1"/>
            </a:gradFill>
            <a:ln>
              <a:noFill/>
            </a:ln>
            <a:effectLst>
              <a:outerShdw blurRad="50800" dist="38100" dir="13500000" algn="br" rotWithShape="0">
                <a:prstClr val="black">
                  <a:alpha val="40000"/>
                </a:prstClr>
              </a:outerShdw>
            </a:effectLst>
          </c:spPr>
          <c:cat>
            <c:strRef>
              <c:f>'product analysis'!$I$7:$I$19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analysis'!$J$7:$J$19</c:f>
              <c:numCache>
                <c:formatCode>General</c:formatCode>
                <c:ptCount val="12"/>
                <c:pt idx="0">
                  <c:v>111</c:v>
                </c:pt>
                <c:pt idx="1">
                  <c:v>112</c:v>
                </c:pt>
                <c:pt idx="2">
                  <c:v>167</c:v>
                </c:pt>
                <c:pt idx="3">
                  <c:v>136</c:v>
                </c:pt>
                <c:pt idx="4">
                  <c:v>133</c:v>
                </c:pt>
                <c:pt idx="5">
                  <c:v>137</c:v>
                </c:pt>
                <c:pt idx="6">
                  <c:v>193</c:v>
                </c:pt>
                <c:pt idx="7">
                  <c:v>186</c:v>
                </c:pt>
                <c:pt idx="8">
                  <c:v>153</c:v>
                </c:pt>
                <c:pt idx="9">
                  <c:v>146</c:v>
                </c:pt>
                <c:pt idx="10">
                  <c:v>168</c:v>
                </c:pt>
                <c:pt idx="11">
                  <c:v>294</c:v>
                </c:pt>
              </c:numCache>
            </c:numRef>
          </c:val>
          <c:extLst>
            <c:ext xmlns:c16="http://schemas.microsoft.com/office/drawing/2014/chart" uri="{C3380CC4-5D6E-409C-BE32-E72D297353CC}">
              <c16:uniqueId val="{00000000-BEB3-4609-BBBF-C713FFC27392}"/>
            </c:ext>
          </c:extLst>
        </c:ser>
        <c:dLbls>
          <c:showLegendKey val="0"/>
          <c:showVal val="0"/>
          <c:showCatName val="0"/>
          <c:showSerName val="0"/>
          <c:showPercent val="0"/>
          <c:showBubbleSize val="0"/>
        </c:dLbls>
        <c:axId val="1284156400"/>
        <c:axId val="1284155984"/>
      </c:areaChart>
      <c:catAx>
        <c:axId val="1284156400"/>
        <c:scaling>
          <c:orientation val="minMax"/>
        </c:scaling>
        <c:delete val="1"/>
        <c:axPos val="b"/>
        <c:numFmt formatCode="General" sourceLinked="1"/>
        <c:majorTickMark val="out"/>
        <c:minorTickMark val="none"/>
        <c:tickLblPos val="nextTo"/>
        <c:crossAx val="1284155984"/>
        <c:crosses val="autoZero"/>
        <c:auto val="1"/>
        <c:lblAlgn val="ctr"/>
        <c:lblOffset val="100"/>
        <c:noMultiLvlLbl val="0"/>
      </c:catAx>
      <c:valAx>
        <c:axId val="1284155984"/>
        <c:scaling>
          <c:orientation val="minMax"/>
        </c:scaling>
        <c:delete val="1"/>
        <c:axPos val="l"/>
        <c:numFmt formatCode="General" sourceLinked="1"/>
        <c:majorTickMark val="none"/>
        <c:minorTickMark val="none"/>
        <c:tickLblPos val="nextTo"/>
        <c:crossAx val="1284156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cmpd="sng">
            <a:noFill/>
            <a:round/>
          </a:ln>
          <a:effectLst>
            <a:outerShdw dist="25400" dir="2700000" algn="tl" rotWithShape="0">
              <a:schemeClr val="accent1"/>
            </a:outerShdw>
          </a:effectLst>
        </c:spPr>
        <c:marker>
          <c:symbol val="circle"/>
          <c:size val="10"/>
          <c:spPr>
            <a:solidFill>
              <a:srgbClr val="111827"/>
            </a:solidFill>
            <a:ln w="222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80888421950284"/>
          <c:y val="4.6058865283349015E-2"/>
          <c:w val="0.83856332356839591"/>
          <c:h val="0.53551164594991663"/>
        </c:manualLayout>
      </c:layout>
      <c:lineChart>
        <c:grouping val="standard"/>
        <c:varyColors val="0"/>
        <c:ser>
          <c:idx val="0"/>
          <c:order val="0"/>
          <c:tx>
            <c:strRef>
              <c:f>'product analysis'!$G$6</c:f>
              <c:strCache>
                <c:ptCount val="1"/>
                <c:pt idx="0">
                  <c:v>Total</c:v>
                </c:pt>
              </c:strCache>
            </c:strRef>
          </c:tx>
          <c:spPr>
            <a:ln w="25400" cap="rnd" cmpd="sng">
              <a:noFill/>
              <a:round/>
            </a:ln>
            <a:effectLst>
              <a:outerShdw dist="25400" dir="2700000" algn="tl" rotWithShape="0">
                <a:schemeClr val="accent1"/>
              </a:outerShdw>
            </a:effectLst>
          </c:spPr>
          <c:marker>
            <c:symbol val="circle"/>
            <c:size val="10"/>
            <c:spPr>
              <a:solidFill>
                <a:srgbClr val="111827"/>
              </a:solidFill>
              <a:ln w="22225">
                <a:noFill/>
                <a:round/>
              </a:ln>
              <a:effectLst/>
            </c:spPr>
          </c:marke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56731</c:v>
                </c:pt>
                <c:pt idx="1">
                  <c:v>46855</c:v>
                </c:pt>
                <c:pt idx="2">
                  <c:v>82218</c:v>
                </c:pt>
                <c:pt idx="3">
                  <c:v>73532</c:v>
                </c:pt>
                <c:pt idx="4">
                  <c:v>70831</c:v>
                </c:pt>
                <c:pt idx="5">
                  <c:v>71987</c:v>
                </c:pt>
                <c:pt idx="6">
                  <c:v>135081</c:v>
                </c:pt>
                <c:pt idx="7">
                  <c:v>119294</c:v>
                </c:pt>
                <c:pt idx="8">
                  <c:v>75361</c:v>
                </c:pt>
                <c:pt idx="9">
                  <c:v>75593</c:v>
                </c:pt>
                <c:pt idx="10">
                  <c:v>127156</c:v>
                </c:pt>
                <c:pt idx="11">
                  <c:v>343303</c:v>
                </c:pt>
              </c:numCache>
            </c:numRef>
          </c:val>
          <c:smooth val="1"/>
          <c:extLst>
            <c:ext xmlns:c16="http://schemas.microsoft.com/office/drawing/2014/chart" uri="{C3380CC4-5D6E-409C-BE32-E72D297353CC}">
              <c16:uniqueId val="{00000000-541B-49C2-AD24-C854EAE588C6}"/>
            </c:ext>
          </c:extLst>
        </c:ser>
        <c:dLbls>
          <c:showLegendKey val="0"/>
          <c:showVal val="0"/>
          <c:showCatName val="0"/>
          <c:showSerName val="0"/>
          <c:showPercent val="0"/>
          <c:showBubbleSize val="0"/>
        </c:dLbls>
        <c:dropLines>
          <c:spPr>
            <a:ln w="31750" cap="flat" cmpd="sng" algn="ctr">
              <a:gradFill>
                <a:gsLst>
                  <a:gs pos="56000">
                    <a:srgbClr val="374151"/>
                  </a:gs>
                  <a:gs pos="100000">
                    <a:schemeClr val="lt1">
                      <a:alpha val="0"/>
                    </a:schemeClr>
                  </a:gs>
                </a:gsLst>
                <a:lin ang="5400000" scaled="0"/>
              </a:gradFill>
              <a:round/>
            </a:ln>
            <a:effectLst>
              <a:outerShdw blurRad="50800" dist="38100" dir="10800000" algn="r" rotWithShape="0">
                <a:prstClr val="black">
                  <a:alpha val="40000"/>
                </a:prstClr>
              </a:outerShdw>
            </a:effectLst>
          </c:spPr>
        </c:dropLines>
        <c:marker val="1"/>
        <c:smooth val="0"/>
        <c:axId val="2053474816"/>
        <c:axId val="2053476064"/>
      </c:lineChart>
      <c:catAx>
        <c:axId val="2053474816"/>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800" b="1" i="0" u="none" strike="noStrike" kern="1200" spc="100" baseline="0">
                <a:solidFill>
                  <a:srgbClr val="374151"/>
                </a:solidFill>
                <a:latin typeface="+mn-lt"/>
                <a:ea typeface="+mn-ea"/>
                <a:cs typeface="+mn-cs"/>
              </a:defRPr>
            </a:pPr>
            <a:endParaRPr lang="en-US"/>
          </a:p>
        </c:txPr>
        <c:crossAx val="2053476064"/>
        <c:crosses val="autoZero"/>
        <c:auto val="1"/>
        <c:lblAlgn val="ctr"/>
        <c:lblOffset val="100"/>
        <c:noMultiLvlLbl val="0"/>
      </c:catAx>
      <c:valAx>
        <c:axId val="2053476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74151"/>
                </a:solidFill>
                <a:latin typeface="+mn-lt"/>
                <a:ea typeface="+mn-ea"/>
                <a:cs typeface="+mn-cs"/>
              </a:defRPr>
            </a:pPr>
            <a:endParaRPr lang="en-US"/>
          </a:p>
        </c:txPr>
        <c:crossAx val="20534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12421856358864"/>
          <c:y val="6.8299393610281485E-3"/>
          <c:w val="0.7368757814364113"/>
          <c:h val="0.92197302923341484"/>
        </c:manualLayout>
      </c:layout>
      <c:barChart>
        <c:barDir val="bar"/>
        <c:grouping val="clustered"/>
        <c:varyColors val="0"/>
        <c:ser>
          <c:idx val="0"/>
          <c:order val="0"/>
          <c:tx>
            <c:strRef>
              <c:f>'product analysis'!$M$6</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analysis'!$L$7:$L$12</c:f>
              <c:strCache>
                <c:ptCount val="5"/>
                <c:pt idx="0">
                  <c:v>Handbag</c:v>
                </c:pt>
                <c:pt idx="1">
                  <c:v>Hair Dryer</c:v>
                </c:pt>
                <c:pt idx="2">
                  <c:v>Tennis Racket</c:v>
                </c:pt>
                <c:pt idx="3">
                  <c:v>Perfume</c:v>
                </c:pt>
                <c:pt idx="4">
                  <c:v>Skincare Set</c:v>
                </c:pt>
              </c:strCache>
            </c:strRef>
          </c:cat>
          <c:val>
            <c:numRef>
              <c:f>'product analysis'!$M$7:$M$12</c:f>
              <c:numCache>
                <c:formatCode>"$"#,##0</c:formatCode>
                <c:ptCount val="5"/>
                <c:pt idx="0">
                  <c:v>24540</c:v>
                </c:pt>
                <c:pt idx="1">
                  <c:v>28817</c:v>
                </c:pt>
                <c:pt idx="2">
                  <c:v>28870</c:v>
                </c:pt>
                <c:pt idx="3">
                  <c:v>35713</c:v>
                </c:pt>
                <c:pt idx="4">
                  <c:v>37185</c:v>
                </c:pt>
              </c:numCache>
            </c:numRef>
          </c:val>
          <c:extLst>
            <c:ext xmlns:c16="http://schemas.microsoft.com/office/drawing/2014/chart" uri="{C3380CC4-5D6E-409C-BE32-E72D297353CC}">
              <c16:uniqueId val="{00000000-CC72-408E-BBD6-961C589F7730}"/>
            </c:ext>
          </c:extLst>
        </c:ser>
        <c:dLbls>
          <c:dLblPos val="outEnd"/>
          <c:showLegendKey val="0"/>
          <c:showVal val="1"/>
          <c:showCatName val="0"/>
          <c:showSerName val="0"/>
          <c:showPercent val="0"/>
          <c:showBubbleSize val="0"/>
        </c:dLbls>
        <c:gapWidth val="60"/>
        <c:axId val="1340104944"/>
        <c:axId val="1340103280"/>
      </c:barChart>
      <c:catAx>
        <c:axId val="13401049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40103280"/>
        <c:crosses val="autoZero"/>
        <c:auto val="1"/>
        <c:lblAlgn val="ctr"/>
        <c:lblOffset val="100"/>
        <c:noMultiLvlLbl val="0"/>
      </c:catAx>
      <c:valAx>
        <c:axId val="1340103280"/>
        <c:scaling>
          <c:orientation val="minMax"/>
        </c:scaling>
        <c:delete val="1"/>
        <c:axPos val="b"/>
        <c:numFmt formatCode="&quot;$&quot;#,##0" sourceLinked="1"/>
        <c:majorTickMark val="none"/>
        <c:minorTickMark val="none"/>
        <c:tickLblPos val="nextTo"/>
        <c:crossAx val="134010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04660131769245"/>
          <c:y val="3.6529732901496283E-2"/>
          <c:w val="0.70195339868230755"/>
          <c:h val="0.9634702670985037"/>
        </c:manualLayout>
      </c:layout>
      <c:barChart>
        <c:barDir val="bar"/>
        <c:grouping val="clustered"/>
        <c:varyColors val="0"/>
        <c:ser>
          <c:idx val="0"/>
          <c:order val="0"/>
          <c:tx>
            <c:strRef>
              <c:f>'product analysis'!$G$23</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analysis'!$F$24:$F$29</c:f>
              <c:strCache>
                <c:ptCount val="5"/>
                <c:pt idx="0">
                  <c:v>Vacuum Cleaner</c:v>
                </c:pt>
                <c:pt idx="1">
                  <c:v>Microwave</c:v>
                </c:pt>
                <c:pt idx="2">
                  <c:v>Perfume</c:v>
                </c:pt>
                <c:pt idx="3">
                  <c:v>Skincare Set</c:v>
                </c:pt>
                <c:pt idx="4">
                  <c:v>Tennis Racket</c:v>
                </c:pt>
              </c:strCache>
            </c:strRef>
          </c:cat>
          <c:val>
            <c:numRef>
              <c:f>'product analysis'!$G$24:$G$29</c:f>
              <c:numCache>
                <c:formatCode>"$"#,##0</c:formatCode>
                <c:ptCount val="5"/>
                <c:pt idx="0">
                  <c:v>73431</c:v>
                </c:pt>
                <c:pt idx="1">
                  <c:v>73669</c:v>
                </c:pt>
                <c:pt idx="2">
                  <c:v>89289</c:v>
                </c:pt>
                <c:pt idx="3">
                  <c:v>92971</c:v>
                </c:pt>
                <c:pt idx="4">
                  <c:v>96225</c:v>
                </c:pt>
              </c:numCache>
            </c:numRef>
          </c:val>
          <c:extLst>
            <c:ext xmlns:c16="http://schemas.microsoft.com/office/drawing/2014/chart" uri="{C3380CC4-5D6E-409C-BE32-E72D297353CC}">
              <c16:uniqueId val="{00000000-5868-4546-B674-F8772ED1CDBE}"/>
            </c:ext>
          </c:extLst>
        </c:ser>
        <c:dLbls>
          <c:dLblPos val="outEnd"/>
          <c:showLegendKey val="0"/>
          <c:showVal val="1"/>
          <c:showCatName val="0"/>
          <c:showSerName val="0"/>
          <c:showPercent val="0"/>
          <c:showBubbleSize val="0"/>
        </c:dLbls>
        <c:gapWidth val="60"/>
        <c:axId val="1340099536"/>
        <c:axId val="1340095376"/>
      </c:barChart>
      <c:catAx>
        <c:axId val="134009953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40095376"/>
        <c:crosses val="autoZero"/>
        <c:auto val="1"/>
        <c:lblAlgn val="ctr"/>
        <c:lblOffset val="100"/>
        <c:noMultiLvlLbl val="0"/>
      </c:catAx>
      <c:valAx>
        <c:axId val="1340095376"/>
        <c:scaling>
          <c:orientation val="minMax"/>
        </c:scaling>
        <c:delete val="1"/>
        <c:axPos val="b"/>
        <c:numFmt formatCode="&quot;$&quot;#,##0" sourceLinked="1"/>
        <c:majorTickMark val="none"/>
        <c:minorTickMark val="none"/>
        <c:tickLblPos val="nextTo"/>
        <c:crossAx val="13400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gradFill>
            <a:gsLst>
              <a:gs pos="97000">
                <a:srgbClr val="5E6673"/>
              </a:gs>
              <a:gs pos="46000">
                <a:srgbClr val="374151"/>
              </a:gs>
              <a:gs pos="100000">
                <a:schemeClr val="lt1">
                  <a:alpha val="0"/>
                </a:schemeClr>
              </a:gs>
            </a:gsLst>
            <a:lin ang="0" scaled="0"/>
          </a:gradFill>
          <a:ln w="19050">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19050">
            <a:noFill/>
          </a:ln>
          <a:effectLst>
            <a:outerShdw blurRad="50800" dist="38100" dir="10800000" algn="r" rotWithShape="0">
              <a:prstClr val="black">
                <a:alpha val="40000"/>
              </a:prstClr>
            </a:outerShdw>
          </a:effectLst>
        </c:spPr>
      </c:pivotFmt>
      <c:pivotFmt>
        <c:idx val="9"/>
        <c:spPr>
          <a:solidFill>
            <a:schemeClr val="tx1">
              <a:lumMod val="65000"/>
              <a:lumOff val="35000"/>
            </a:schemeClr>
          </a:solidFill>
          <a:ln w="19050">
            <a:noFill/>
          </a:ln>
          <a:effectLst>
            <a:outerShdw blurRad="50800" dist="38100" dir="10800000" algn="r" rotWithShape="0">
              <a:prstClr val="black">
                <a:alpha val="40000"/>
              </a:prstClr>
            </a:outerShdw>
          </a:effectLst>
        </c:spPr>
      </c:pivotFmt>
      <c:pivotFmt>
        <c:idx val="10"/>
        <c:spPr>
          <a:solidFill>
            <a:schemeClr val="tx1">
              <a:lumMod val="50000"/>
              <a:lumOff val="50000"/>
            </a:schemeClr>
          </a:solidFill>
          <a:ln w="19050">
            <a:noFill/>
          </a:ln>
          <a:effectLst>
            <a:outerShdw blurRad="50800" dist="38100" dir="10800000" algn="r" rotWithShape="0">
              <a:prstClr val="black">
                <a:alpha val="40000"/>
              </a:prstClr>
            </a:outerShdw>
          </a:effectLst>
        </c:spPr>
      </c:pivotFmt>
      <c:pivotFmt>
        <c:idx val="11"/>
        <c:spPr>
          <a:solidFill>
            <a:schemeClr val="bg1">
              <a:lumMod val="65000"/>
            </a:schemeClr>
          </a:solidFill>
          <a:ln w="19050">
            <a:noFill/>
          </a:ln>
          <a:effectLst>
            <a:outerShdw blurRad="50800" dist="38100" dir="10800000" algn="r" rotWithShape="0">
              <a:prstClr val="black">
                <a:alpha val="40000"/>
              </a:prstClr>
            </a:outerShdw>
          </a:effectLst>
        </c:spPr>
      </c:pivotFmt>
      <c:pivotFmt>
        <c:idx val="12"/>
        <c:spPr>
          <a:solidFill>
            <a:schemeClr val="tx1">
              <a:lumMod val="95000"/>
              <a:lumOff val="5000"/>
            </a:schemeClr>
          </a:solidFill>
          <a:ln w="19050">
            <a:noFill/>
          </a:ln>
          <a:effectLst>
            <a:outerShdw blurRad="50800" dist="38100" dir="10800000" algn="r" rotWithShape="0">
              <a:prstClr val="black">
                <a:alpha val="40000"/>
              </a:prstClr>
            </a:outerShdw>
          </a:effectLst>
        </c:spPr>
      </c:pivotFmt>
    </c:pivotFmts>
    <c:plotArea>
      <c:layout>
        <c:manualLayout>
          <c:layoutTarget val="inner"/>
          <c:xMode val="edge"/>
          <c:yMode val="edge"/>
          <c:x val="6.9043240500684718E-3"/>
          <c:y val="0"/>
          <c:w val="0.52242464131683419"/>
          <c:h val="1"/>
        </c:manualLayout>
      </c:layout>
      <c:doughnutChart>
        <c:varyColors val="1"/>
        <c:ser>
          <c:idx val="0"/>
          <c:order val="0"/>
          <c:tx>
            <c:strRef>
              <c:f>'product analysis'!$P$6</c:f>
              <c:strCache>
                <c:ptCount val="1"/>
                <c:pt idx="0">
                  <c:v>Total</c:v>
                </c:pt>
              </c:strCache>
            </c:strRef>
          </c:tx>
          <c:spPr>
            <a:gradFill>
              <a:gsLst>
                <a:gs pos="97000">
                  <a:srgbClr val="5E6673"/>
                </a:gs>
                <a:gs pos="46000">
                  <a:srgbClr val="374151"/>
                </a:gs>
                <a:gs pos="100000">
                  <a:schemeClr val="lt1">
                    <a:alpha val="0"/>
                  </a:schemeClr>
                </a:gs>
              </a:gsLst>
              <a:lin ang="0" scaled="0"/>
            </a:gradFill>
            <a:ln>
              <a:noFill/>
            </a:ln>
            <a:effectLst>
              <a:outerShdw blurRad="50800" dist="38100" dir="10800000" algn="r" rotWithShape="0">
                <a:prstClr val="black">
                  <a:alpha val="40000"/>
                </a:prstClr>
              </a:outerShdw>
            </a:effectLst>
          </c:spPr>
          <c:dPt>
            <c:idx val="0"/>
            <c:bubble3D val="0"/>
            <c:spPr>
              <a:solidFill>
                <a:schemeClr val="tx1">
                  <a:lumMod val="75000"/>
                  <a:lumOff val="2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1-3655-4371-A9D4-6CE284A1187D}"/>
              </c:ext>
            </c:extLst>
          </c:dPt>
          <c:dPt>
            <c:idx val="1"/>
            <c:bubble3D val="0"/>
            <c:spPr>
              <a:solidFill>
                <a:schemeClr val="tx1">
                  <a:lumMod val="65000"/>
                  <a:lumOff val="3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3-3655-4371-A9D4-6CE284A1187D}"/>
              </c:ext>
            </c:extLst>
          </c:dPt>
          <c:dPt>
            <c:idx val="2"/>
            <c:bubble3D val="0"/>
            <c:spPr>
              <a:solidFill>
                <a:schemeClr val="tx1">
                  <a:lumMod val="50000"/>
                  <a:lumOff val="50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5-3655-4371-A9D4-6CE284A1187D}"/>
              </c:ext>
            </c:extLst>
          </c:dPt>
          <c:dPt>
            <c:idx val="3"/>
            <c:bubble3D val="0"/>
            <c:spPr>
              <a:solidFill>
                <a:schemeClr val="bg1">
                  <a:lumMod val="6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7-3655-4371-A9D4-6CE284A1187D}"/>
              </c:ext>
            </c:extLst>
          </c:dPt>
          <c:dPt>
            <c:idx val="4"/>
            <c:bubble3D val="0"/>
            <c:spPr>
              <a:solidFill>
                <a:schemeClr val="tx1">
                  <a:lumMod val="95000"/>
                  <a:lumOff val="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9-3655-4371-A9D4-6CE284A1187D}"/>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analysis'!$O$7:$O$12</c:f>
              <c:strCache>
                <c:ptCount val="5"/>
                <c:pt idx="0">
                  <c:v>Beauty</c:v>
                </c:pt>
                <c:pt idx="1">
                  <c:v>Electronics</c:v>
                </c:pt>
                <c:pt idx="2">
                  <c:v>Fashion</c:v>
                </c:pt>
                <c:pt idx="3">
                  <c:v>Home &amp; Kitchen</c:v>
                </c:pt>
                <c:pt idx="4">
                  <c:v>Sports</c:v>
                </c:pt>
              </c:strCache>
            </c:strRef>
          </c:cat>
          <c:val>
            <c:numRef>
              <c:f>'product analysis'!$P$7:$P$12</c:f>
              <c:numCache>
                <c:formatCode>"$"#,##0</c:formatCode>
                <c:ptCount val="5"/>
                <c:pt idx="0">
                  <c:v>310926</c:v>
                </c:pt>
                <c:pt idx="1">
                  <c:v>213059</c:v>
                </c:pt>
                <c:pt idx="2">
                  <c:v>251783</c:v>
                </c:pt>
                <c:pt idx="3">
                  <c:v>239500</c:v>
                </c:pt>
                <c:pt idx="4">
                  <c:v>262674</c:v>
                </c:pt>
              </c:numCache>
            </c:numRef>
          </c:val>
          <c:extLst>
            <c:ext xmlns:c16="http://schemas.microsoft.com/office/drawing/2014/chart" uri="{C3380CC4-5D6E-409C-BE32-E72D297353CC}">
              <c16:uniqueId val="{0000000A-3655-4371-A9D4-6CE284A1187D}"/>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tr"/>
      <c:layout>
        <c:manualLayout>
          <c:xMode val="edge"/>
          <c:yMode val="edge"/>
          <c:x val="0.63634465194533196"/>
          <c:y val="3.7825059101654845E-2"/>
          <c:w val="0.33456441675164245"/>
          <c:h val="0.78805308910854233"/>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5000">
                <a:srgbClr val="374151"/>
              </a:gs>
              <a:gs pos="10000">
                <a:schemeClr val="lt1">
                  <a:alpha val="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46627388359669"/>
          <c:y val="0.1003584229390681"/>
          <c:w val="0.70206559844355121"/>
          <c:h val="0.8422939068100358"/>
        </c:manualLayout>
      </c:layout>
      <c:barChart>
        <c:barDir val="bar"/>
        <c:grouping val="clustered"/>
        <c:varyColors val="0"/>
        <c:ser>
          <c:idx val="0"/>
          <c:order val="0"/>
          <c:tx>
            <c:strRef>
              <c:f>'product analysis'!$S$29</c:f>
              <c:strCache>
                <c:ptCount val="1"/>
                <c:pt idx="0">
                  <c:v>Total</c:v>
                </c:pt>
              </c:strCache>
            </c:strRef>
          </c:tx>
          <c:spPr>
            <a:gradFill>
              <a:gsLst>
                <a:gs pos="35000">
                  <a:srgbClr val="374151"/>
                </a:gs>
                <a:gs pos="10000">
                  <a:schemeClr val="lt1">
                    <a:alpha val="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analysis'!$R$30:$R$35</c:f>
              <c:strCache>
                <c:ptCount val="5"/>
                <c:pt idx="0">
                  <c:v>Laptop</c:v>
                </c:pt>
                <c:pt idx="1">
                  <c:v>Smartwatch</c:v>
                </c:pt>
                <c:pt idx="2">
                  <c:v>Smartphone</c:v>
                </c:pt>
                <c:pt idx="3">
                  <c:v>Tablet</c:v>
                </c:pt>
                <c:pt idx="4">
                  <c:v>Headphones</c:v>
                </c:pt>
              </c:strCache>
            </c:strRef>
          </c:cat>
          <c:val>
            <c:numRef>
              <c:f>'product analysis'!$S$30:$S$35</c:f>
              <c:numCache>
                <c:formatCode>"$"#,##0</c:formatCode>
                <c:ptCount val="5"/>
                <c:pt idx="0">
                  <c:v>3487</c:v>
                </c:pt>
                <c:pt idx="1">
                  <c:v>6364</c:v>
                </c:pt>
                <c:pt idx="2">
                  <c:v>6457</c:v>
                </c:pt>
                <c:pt idx="3">
                  <c:v>6786</c:v>
                </c:pt>
                <c:pt idx="4">
                  <c:v>8870</c:v>
                </c:pt>
              </c:numCache>
            </c:numRef>
          </c:val>
          <c:extLst>
            <c:ext xmlns:c16="http://schemas.microsoft.com/office/drawing/2014/chart" uri="{C3380CC4-5D6E-409C-BE32-E72D297353CC}">
              <c16:uniqueId val="{00000000-1C05-44D6-ACC0-7C012B576E46}"/>
            </c:ext>
          </c:extLst>
        </c:ser>
        <c:dLbls>
          <c:showLegendKey val="0"/>
          <c:showVal val="0"/>
          <c:showCatName val="0"/>
          <c:showSerName val="0"/>
          <c:showPercent val="0"/>
          <c:showBubbleSize val="0"/>
        </c:dLbls>
        <c:gapWidth val="60"/>
        <c:axId val="414586927"/>
        <c:axId val="414596911"/>
      </c:barChart>
      <c:catAx>
        <c:axId val="4145869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4596911"/>
        <c:crosses val="autoZero"/>
        <c:auto val="1"/>
        <c:lblAlgn val="ctr"/>
        <c:lblOffset val="100"/>
        <c:noMultiLvlLbl val="0"/>
      </c:catAx>
      <c:valAx>
        <c:axId val="414596911"/>
        <c:scaling>
          <c:orientation val="minMax"/>
        </c:scaling>
        <c:delete val="1"/>
        <c:axPos val="b"/>
        <c:numFmt formatCode="&quot;$&quot;#,##0" sourceLinked="1"/>
        <c:majorTickMark val="none"/>
        <c:minorTickMark val="none"/>
        <c:tickLblPos val="nextTo"/>
        <c:crossAx val="41458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VISUAL.xlsx]Payment Analysis!PivotTable21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374151"/>
          </a:solidFill>
          <a:ln w="19050">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95000"/>
              <a:lumOff val="5000"/>
            </a:schemeClr>
          </a:solidFill>
          <a:ln w="19050">
            <a:noFill/>
          </a:ln>
          <a:effectLst>
            <a:outerShdw blurRad="50800" dist="38100" dir="10800000" algn="r" rotWithShape="0">
              <a:prstClr val="black">
                <a:alpha val="40000"/>
              </a:prstClr>
            </a:outerShdw>
          </a:effectLst>
        </c:spPr>
      </c:pivotFmt>
      <c:pivotFmt>
        <c:idx val="7"/>
        <c:spPr>
          <a:solidFill>
            <a:schemeClr val="tx1">
              <a:lumMod val="75000"/>
              <a:lumOff val="25000"/>
            </a:schemeClr>
          </a:solidFill>
          <a:ln w="19050">
            <a:noFill/>
          </a:ln>
          <a:effectLst>
            <a:outerShdw blurRad="50800" dist="38100" dir="10800000" algn="r" rotWithShape="0">
              <a:prstClr val="black">
                <a:alpha val="40000"/>
              </a:prstClr>
            </a:outerShdw>
          </a:effectLst>
        </c:spPr>
      </c:pivotFmt>
      <c:pivotFmt>
        <c:idx val="8"/>
        <c:spPr>
          <a:solidFill>
            <a:schemeClr val="bg1">
              <a:lumMod val="50000"/>
            </a:schemeClr>
          </a:solidFill>
          <a:ln w="19050">
            <a:noFill/>
          </a:ln>
          <a:effectLst>
            <a:outerShdw blurRad="50800" dist="38100" dir="10800000" algn="r" rotWithShape="0">
              <a:prstClr val="black">
                <a:alpha val="40000"/>
              </a:prstClr>
            </a:outerShdw>
          </a:effectLst>
        </c:spPr>
      </c:pivotFmt>
    </c:pivotFmts>
    <c:plotArea>
      <c:layout>
        <c:manualLayout>
          <c:layoutTarget val="inner"/>
          <c:xMode val="edge"/>
          <c:yMode val="edge"/>
          <c:x val="0.13660494162367634"/>
          <c:y val="7.407407407407407E-2"/>
          <c:w val="0.40229885057471265"/>
          <c:h val="0.92592592592592593"/>
        </c:manualLayout>
      </c:layout>
      <c:doughnutChart>
        <c:varyColors val="1"/>
        <c:ser>
          <c:idx val="0"/>
          <c:order val="0"/>
          <c:tx>
            <c:strRef>
              <c:f>'Payment Analysis'!$I$20</c:f>
              <c:strCache>
                <c:ptCount val="1"/>
                <c:pt idx="0">
                  <c:v>Total</c:v>
                </c:pt>
              </c:strCache>
            </c:strRef>
          </c:tx>
          <c:spPr>
            <a:solidFill>
              <a:srgbClr val="374151"/>
            </a:solidFill>
            <a:ln>
              <a:noFill/>
            </a:ln>
            <a:effectLst>
              <a:outerShdw blurRad="50800" dist="38100" dir="10800000" algn="r" rotWithShape="0">
                <a:prstClr val="black">
                  <a:alpha val="40000"/>
                </a:prstClr>
              </a:outerShdw>
            </a:effectLst>
          </c:spPr>
          <c:dPt>
            <c:idx val="0"/>
            <c:bubble3D val="0"/>
            <c:spPr>
              <a:solidFill>
                <a:schemeClr val="tx1">
                  <a:lumMod val="75000"/>
                  <a:lumOff val="25000"/>
                </a:schemeClr>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1-743D-4BC4-8DD4-96AA9320221A}"/>
              </c:ext>
            </c:extLst>
          </c:dPt>
          <c:dPt>
            <c:idx val="1"/>
            <c:bubble3D val="0"/>
            <c:spPr>
              <a:solidFill>
                <a:srgbClr val="374151"/>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3-743D-4BC4-8DD4-96AA9320221A}"/>
              </c:ext>
            </c:extLst>
          </c:dPt>
          <c:dPt>
            <c:idx val="2"/>
            <c:bubble3D val="0"/>
            <c:spPr>
              <a:solidFill>
                <a:srgbClr val="374151"/>
              </a:solidFill>
              <a:ln w="19050">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5-743D-4BC4-8DD4-96AA932022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Analysis'!$H$21:$H$22</c:f>
              <c:strCache>
                <c:ptCount val="1"/>
                <c:pt idx="0">
                  <c:v>No delivery</c:v>
                </c:pt>
              </c:strCache>
            </c:strRef>
          </c:cat>
          <c:val>
            <c:numRef>
              <c:f>'Payment Analysis'!$I$21:$I$22</c:f>
              <c:numCache>
                <c:formatCode>#,##0</c:formatCode>
                <c:ptCount val="1"/>
                <c:pt idx="0">
                  <c:v>573</c:v>
                </c:pt>
              </c:numCache>
            </c:numRef>
          </c:val>
          <c:extLst>
            <c:ext xmlns:c16="http://schemas.microsoft.com/office/drawing/2014/chart" uri="{C3380CC4-5D6E-409C-BE32-E72D297353CC}">
              <c16:uniqueId val="{00000006-743D-4BC4-8DD4-96AA9320221A}"/>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6984976015929043"/>
          <c:y val="0.21097696121318166"/>
          <c:w val="0.27391619151054392"/>
          <c:h val="0.7156122151397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02714582822475"/>
          <c:y val="5.4651937164570848E-2"/>
          <c:w val="0.84844109019244562"/>
          <c:h val="0.60881498021702507"/>
        </c:manualLayout>
      </c:layout>
      <c:barChart>
        <c:barDir val="col"/>
        <c:grouping val="clustered"/>
        <c:varyColors val="0"/>
        <c:ser>
          <c:idx val="0"/>
          <c:order val="0"/>
          <c:spPr>
            <a:gradFill>
              <a:gsLst>
                <a:gs pos="9000">
                  <a:schemeClr val="bg1">
                    <a:lumMod val="85000"/>
                  </a:schemeClr>
                </a:gs>
                <a:gs pos="38000">
                  <a:srgbClr val="37415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11827"/>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Analysis'!$F$12:$F$18</c:f>
              <c:strCache>
                <c:ptCount val="7"/>
                <c:pt idx="0">
                  <c:v>Germany</c:v>
                </c:pt>
                <c:pt idx="1">
                  <c:v>Australia</c:v>
                </c:pt>
                <c:pt idx="2">
                  <c:v>India</c:v>
                </c:pt>
                <c:pt idx="3">
                  <c:v>France</c:v>
                </c:pt>
                <c:pt idx="4">
                  <c:v>UK</c:v>
                </c:pt>
                <c:pt idx="5">
                  <c:v>Canada</c:v>
                </c:pt>
                <c:pt idx="6">
                  <c:v>USA</c:v>
                </c:pt>
              </c:strCache>
            </c:strRef>
          </c:cat>
          <c:val>
            <c:numRef>
              <c:f>'Payment Analysis'!$G$12:$G$18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9F5A-4AF6-A1DA-73C0558F6224}"/>
            </c:ext>
          </c:extLst>
        </c:ser>
        <c:dLbls>
          <c:dLblPos val="outEnd"/>
          <c:showLegendKey val="0"/>
          <c:showVal val="1"/>
          <c:showCatName val="0"/>
          <c:showSerName val="0"/>
          <c:showPercent val="0"/>
          <c:showBubbleSize val="0"/>
        </c:dLbls>
        <c:gapWidth val="60"/>
        <c:overlap val="-27"/>
        <c:axId val="1852716432"/>
        <c:axId val="1852717680"/>
      </c:barChart>
      <c:catAx>
        <c:axId val="185271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852717680"/>
        <c:crosses val="autoZero"/>
        <c:auto val="1"/>
        <c:lblAlgn val="ctr"/>
        <c:lblOffset val="100"/>
        <c:noMultiLvlLbl val="0"/>
      </c:catAx>
      <c:valAx>
        <c:axId val="1852717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527164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analysis!PivotTable23</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noFill/>
            <a:round/>
          </a:ln>
          <a:effectLst>
            <a:outerShdw dist="25400" dir="2700000" algn="tl" rotWithShape="0">
              <a:schemeClr val="accent1"/>
            </a:outerShdw>
          </a:effectLst>
        </c:spPr>
        <c:marker>
          <c:symbol val="circle"/>
          <c:size val="10"/>
          <c:spPr>
            <a:solidFill>
              <a:schemeClr val="tx1">
                <a:lumMod val="95000"/>
                <a:lumOff val="5000"/>
              </a:schemeClr>
            </a:solidFill>
            <a:ln w="22225">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26166811596277E-2"/>
          <c:y val="4.7554315406698307E-2"/>
          <c:w val="0.90542793443978187"/>
          <c:h val="0.53879710863217689"/>
        </c:manualLayout>
      </c:layout>
      <c:lineChart>
        <c:grouping val="standard"/>
        <c:varyColors val="0"/>
        <c:ser>
          <c:idx val="0"/>
          <c:order val="0"/>
          <c:tx>
            <c:strRef>
              <c:f>'product analysis'!$P$30</c:f>
              <c:strCache>
                <c:ptCount val="1"/>
                <c:pt idx="0">
                  <c:v>Total</c:v>
                </c:pt>
              </c:strCache>
            </c:strRef>
          </c:tx>
          <c:spPr>
            <a:ln w="34925" cap="rnd">
              <a:noFill/>
              <a:round/>
            </a:ln>
            <a:effectLst>
              <a:outerShdw dist="25400" dir="2700000" algn="tl" rotWithShape="0">
                <a:schemeClr val="accent1"/>
              </a:outerShdw>
            </a:effectLst>
          </c:spPr>
          <c:marker>
            <c:symbol val="circle"/>
            <c:size val="10"/>
            <c:spPr>
              <a:solidFill>
                <a:schemeClr val="tx1">
                  <a:lumMod val="95000"/>
                  <a:lumOff val="5000"/>
                </a:schemeClr>
              </a:solidFill>
              <a:ln w="22225">
                <a:noFill/>
                <a:round/>
              </a:ln>
              <a:effectLst/>
            </c:spPr>
          </c:marker>
          <c:cat>
            <c:strRef>
              <c:f>'product analysis'!$O$31:$O$43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analysis'!$P$31:$P$43</c:f>
              <c:numCache>
                <c:formatCode>#,##0</c:formatCode>
                <c:ptCount val="12"/>
                <c:pt idx="0">
                  <c:v>111</c:v>
                </c:pt>
                <c:pt idx="1">
                  <c:v>112</c:v>
                </c:pt>
                <c:pt idx="2">
                  <c:v>167</c:v>
                </c:pt>
                <c:pt idx="3">
                  <c:v>136</c:v>
                </c:pt>
                <c:pt idx="4">
                  <c:v>133</c:v>
                </c:pt>
                <c:pt idx="5">
                  <c:v>137</c:v>
                </c:pt>
                <c:pt idx="6">
                  <c:v>193</c:v>
                </c:pt>
                <c:pt idx="7">
                  <c:v>186</c:v>
                </c:pt>
                <c:pt idx="8">
                  <c:v>153</c:v>
                </c:pt>
                <c:pt idx="9">
                  <c:v>146</c:v>
                </c:pt>
                <c:pt idx="10">
                  <c:v>168</c:v>
                </c:pt>
                <c:pt idx="11">
                  <c:v>294</c:v>
                </c:pt>
              </c:numCache>
            </c:numRef>
          </c:val>
          <c:smooth val="1"/>
          <c:extLst>
            <c:ext xmlns:c16="http://schemas.microsoft.com/office/drawing/2014/chart" uri="{C3380CC4-5D6E-409C-BE32-E72D297353CC}">
              <c16:uniqueId val="{00000000-4909-4E78-A889-7C62CEABD824}"/>
            </c:ext>
          </c:extLst>
        </c:ser>
        <c:dLbls>
          <c:showLegendKey val="0"/>
          <c:showVal val="0"/>
          <c:showCatName val="0"/>
          <c:showSerName val="0"/>
          <c:showPercent val="0"/>
          <c:showBubbleSize val="0"/>
        </c:dLbls>
        <c:dropLines>
          <c:spPr>
            <a:ln w="31750" cap="flat" cmpd="sng" algn="ctr">
              <a:gradFill>
                <a:gsLst>
                  <a:gs pos="40000">
                    <a:srgbClr val="374151"/>
                  </a:gs>
                  <a:gs pos="75000">
                    <a:schemeClr val="accent1">
                      <a:lumMod val="30000"/>
                      <a:lumOff val="70000"/>
                    </a:schemeClr>
                  </a:gs>
                </a:gsLst>
                <a:lin ang="5400000" scaled="1"/>
              </a:gradFill>
              <a:round/>
            </a:ln>
            <a:effectLst>
              <a:outerShdw blurRad="50800" dist="38100" dir="10800000" algn="r" rotWithShape="0">
                <a:prstClr val="black">
                  <a:alpha val="40000"/>
                </a:prstClr>
              </a:outerShdw>
            </a:effectLst>
          </c:spPr>
        </c:dropLines>
        <c:marker val="1"/>
        <c:smooth val="0"/>
        <c:axId val="375368895"/>
        <c:axId val="375375135"/>
      </c:lineChart>
      <c:catAx>
        <c:axId val="37536889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spc="100" baseline="0">
                <a:solidFill>
                  <a:srgbClr val="374151"/>
                </a:solidFill>
                <a:latin typeface="+mn-lt"/>
                <a:ea typeface="+mn-ea"/>
                <a:cs typeface="+mn-cs"/>
              </a:defRPr>
            </a:pPr>
            <a:endParaRPr lang="en-US"/>
          </a:p>
        </c:txPr>
        <c:crossAx val="375375135"/>
        <c:crosses val="autoZero"/>
        <c:auto val="1"/>
        <c:lblAlgn val="ctr"/>
        <c:lblOffset val="100"/>
        <c:noMultiLvlLbl val="0"/>
      </c:catAx>
      <c:valAx>
        <c:axId val="375375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374151"/>
                </a:solidFill>
                <a:latin typeface="+mn-lt"/>
                <a:ea typeface="+mn-ea"/>
                <a:cs typeface="+mn-cs"/>
              </a:defRPr>
            </a:pPr>
            <a:endParaRPr lang="en-US"/>
          </a:p>
        </c:txPr>
        <c:crossAx val="37536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682175740916956E-2"/>
          <c:y val="0.17780935919595417"/>
          <c:w val="0.63357605556896479"/>
          <c:h val="0.78810639523718073"/>
        </c:manualLayout>
      </c:layout>
      <c:doughnutChart>
        <c:varyColors val="1"/>
        <c:ser>
          <c:idx val="0"/>
          <c:order val="0"/>
          <c:spPr>
            <a:gradFill>
              <a:gsLst>
                <a:gs pos="0">
                  <a:srgbClr val="374151"/>
                </a:gs>
                <a:gs pos="100000">
                  <a:schemeClr val="accent1">
                    <a:lumMod val="30000"/>
                    <a:lumOff val="70000"/>
                  </a:schemeClr>
                </a:gs>
              </a:gsLst>
              <a:lin ang="5400000" scaled="1"/>
            </a:gradFill>
            <a:ln>
              <a:noFill/>
            </a:ln>
          </c:spPr>
          <c:dPt>
            <c:idx val="0"/>
            <c:bubble3D val="0"/>
            <c:spPr>
              <a:solidFill>
                <a:schemeClr val="tx1">
                  <a:lumMod val="95000"/>
                  <a:lumOff val="5000"/>
                </a:schemeClr>
              </a:solidFill>
              <a:ln w="19050">
                <a:noFill/>
              </a:ln>
              <a:effectLst/>
            </c:spPr>
            <c:extLst>
              <c:ext xmlns:c16="http://schemas.microsoft.com/office/drawing/2014/chart" uri="{C3380CC4-5D6E-409C-BE32-E72D297353CC}">
                <c16:uniqueId val="{00000001-2855-4476-BD09-305C32E93FC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2855-4476-BD09-305C32E93FC9}"/>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2855-4476-BD09-305C32E93FC9}"/>
              </c:ext>
            </c:extLst>
          </c:dPt>
          <c:dPt>
            <c:idx val="3"/>
            <c:bubble3D val="0"/>
            <c:spPr>
              <a:solidFill>
                <a:schemeClr val="tx1">
                  <a:lumMod val="50000"/>
                  <a:lumOff val="50000"/>
                </a:schemeClr>
              </a:solidFill>
              <a:ln w="19050">
                <a:noFill/>
              </a:ln>
              <a:effectLst/>
            </c:spPr>
            <c:extLst>
              <c:ext xmlns:c16="http://schemas.microsoft.com/office/drawing/2014/chart" uri="{C3380CC4-5D6E-409C-BE32-E72D297353CC}">
                <c16:uniqueId val="{00000007-2855-4476-BD09-305C32E93FC9}"/>
              </c:ext>
            </c:extLst>
          </c:dPt>
          <c:dPt>
            <c:idx val="4"/>
            <c:bubble3D val="0"/>
            <c:spPr>
              <a:solidFill>
                <a:schemeClr val="bg1">
                  <a:lumMod val="65000"/>
                </a:schemeClr>
              </a:solidFill>
              <a:ln w="19050">
                <a:noFill/>
              </a:ln>
              <a:effectLst/>
            </c:spPr>
            <c:extLst>
              <c:ext xmlns:c16="http://schemas.microsoft.com/office/drawing/2014/chart" uri="{C3380CC4-5D6E-409C-BE32-E72D297353CC}">
                <c16:uniqueId val="{00000009-2855-4476-BD09-305C32E93FC9}"/>
              </c:ext>
            </c:extLst>
          </c:dPt>
          <c:dPt>
            <c:idx val="5"/>
            <c:bubble3D val="0"/>
            <c:spPr>
              <a:solidFill>
                <a:schemeClr val="bg1">
                  <a:lumMod val="75000"/>
                </a:schemeClr>
              </a:solidFill>
              <a:ln w="19050">
                <a:noFill/>
              </a:ln>
              <a:effectLst/>
            </c:spPr>
            <c:extLst>
              <c:ext xmlns:c16="http://schemas.microsoft.com/office/drawing/2014/chart" uri="{C3380CC4-5D6E-409C-BE32-E72D297353CC}">
                <c16:uniqueId val="{0000000B-2855-4476-BD09-305C32E93FC9}"/>
              </c:ext>
            </c:extLst>
          </c:dPt>
          <c:dPt>
            <c:idx val="6"/>
            <c:bubble3D val="0"/>
            <c:spPr>
              <a:solidFill>
                <a:schemeClr val="bg1">
                  <a:lumMod val="85000"/>
                </a:schemeClr>
              </a:solidFill>
              <a:ln w="19050">
                <a:noFill/>
              </a:ln>
              <a:effectLst/>
            </c:spPr>
            <c:extLst>
              <c:ext xmlns:c16="http://schemas.microsoft.com/office/drawing/2014/chart" uri="{C3380CC4-5D6E-409C-BE32-E72D297353CC}">
                <c16:uniqueId val="{0000000D-2855-4476-BD09-305C32E93F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Analysis'!$L$13:$L$19</c:f>
              <c:strCache>
                <c:ptCount val="7"/>
                <c:pt idx="0">
                  <c:v>Australia</c:v>
                </c:pt>
                <c:pt idx="1">
                  <c:v>Canada</c:v>
                </c:pt>
                <c:pt idx="2">
                  <c:v>France</c:v>
                </c:pt>
                <c:pt idx="3">
                  <c:v>Germany</c:v>
                </c:pt>
                <c:pt idx="4">
                  <c:v>India</c:v>
                </c:pt>
                <c:pt idx="5">
                  <c:v>UK</c:v>
                </c:pt>
                <c:pt idx="6">
                  <c:v>USA</c:v>
                </c:pt>
              </c:strCache>
            </c:strRef>
          </c:cat>
          <c:val>
            <c:numRef>
              <c:f>'Payment Analysis'!$M$13:$M$19</c:f>
              <c:numCache>
                <c:formatCode>General</c:formatCode>
                <c:ptCount val="7"/>
                <c:pt idx="0">
                  <c:v>83</c:v>
                </c:pt>
                <c:pt idx="1">
                  <c:v>79</c:v>
                </c:pt>
                <c:pt idx="2">
                  <c:v>95</c:v>
                </c:pt>
                <c:pt idx="3">
                  <c:v>56</c:v>
                </c:pt>
                <c:pt idx="4">
                  <c:v>76</c:v>
                </c:pt>
                <c:pt idx="5">
                  <c:v>88</c:v>
                </c:pt>
                <c:pt idx="6">
                  <c:v>96</c:v>
                </c:pt>
              </c:numCache>
            </c:numRef>
          </c:val>
          <c:extLst>
            <c:ext xmlns:c16="http://schemas.microsoft.com/office/drawing/2014/chart" uri="{C3380CC4-5D6E-409C-BE32-E72D297353CC}">
              <c16:uniqueId val="{0000000E-2855-4476-BD09-305C32E93FC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r"/>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'Payment Analysis'!$F$12:$F$18</c:f>
              <c:strCache>
                <c:ptCount val="7"/>
                <c:pt idx="0">
                  <c:v>Germany</c:v>
                </c:pt>
                <c:pt idx="1">
                  <c:v>Australia</c:v>
                </c:pt>
                <c:pt idx="2">
                  <c:v>India</c:v>
                </c:pt>
                <c:pt idx="3">
                  <c:v>France</c:v>
                </c:pt>
                <c:pt idx="4">
                  <c:v>UK</c:v>
                </c:pt>
                <c:pt idx="5">
                  <c:v>Canada</c:v>
                </c:pt>
                <c:pt idx="6">
                  <c:v>USA</c:v>
                </c:pt>
              </c:strCache>
            </c:strRef>
          </c:cat>
          <c:val>
            <c:numRef>
              <c:f>'Payment Analysis'!$G$12:$G$18</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58A5-4001-B9CD-BFBD50BE14A3}"/>
            </c:ext>
          </c:extLst>
        </c:ser>
        <c:dLbls>
          <c:showLegendKey val="0"/>
          <c:showVal val="0"/>
          <c:showCatName val="0"/>
          <c:showSerName val="0"/>
          <c:showPercent val="0"/>
          <c:showBubbleSize val="0"/>
        </c:dLbls>
        <c:gapWidth val="219"/>
        <c:overlap val="-27"/>
        <c:axId val="1852716432"/>
        <c:axId val="1852717680"/>
      </c:barChart>
      <c:catAx>
        <c:axId val="185271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17680"/>
        <c:crosses val="autoZero"/>
        <c:auto val="1"/>
        <c:lblAlgn val="ctr"/>
        <c:lblOffset val="100"/>
        <c:noMultiLvlLbl val="0"/>
      </c:catAx>
      <c:valAx>
        <c:axId val="18527176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16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VISUAL.xlsx]Payment Analysis!PivotTable21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4780993000874888"/>
          <c:y val="0.10185185185185185"/>
          <c:w val="0.53888888888888886"/>
          <c:h val="0.89814814814814814"/>
        </c:manualLayout>
      </c:layout>
      <c:doughnutChart>
        <c:varyColors val="1"/>
        <c:ser>
          <c:idx val="0"/>
          <c:order val="0"/>
          <c:tx>
            <c:strRef>
              <c:f>'Payment Analysis'!$I$20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44-4F8F-A276-B8BF9F512B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44-4F8F-A276-B8BF9F512B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BB-4796-9E44-DCD699840E7A}"/>
              </c:ext>
            </c:extLst>
          </c:dPt>
          <c:cat>
            <c:strRef>
              <c:f>'Payment Analysis'!$H$21:$H$22</c:f>
              <c:strCache>
                <c:ptCount val="1"/>
                <c:pt idx="0">
                  <c:v>No delivery</c:v>
                </c:pt>
              </c:strCache>
            </c:strRef>
          </c:cat>
          <c:val>
            <c:numRef>
              <c:f>'Payment Analysis'!$I$21:$I$22</c:f>
              <c:numCache>
                <c:formatCode>#,##0</c:formatCode>
                <c:ptCount val="1"/>
                <c:pt idx="0">
                  <c:v>573</c:v>
                </c:pt>
              </c:numCache>
            </c:numRef>
          </c:val>
          <c:extLst>
            <c:ext xmlns:c16="http://schemas.microsoft.com/office/drawing/2014/chart" uri="{C3380CC4-5D6E-409C-BE32-E72D297353CC}">
              <c16:uniqueId val="{00000000-AA3F-4896-B794-504A250B67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2B-46E7-9268-24DF6B0C6F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2B-46E7-9268-24DF6B0C6F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2B-46E7-9268-24DF6B0C6F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2B-46E7-9268-24DF6B0C6F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2B-46E7-9268-24DF6B0C6FD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2B-46E7-9268-24DF6B0C6FD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C2B-46E7-9268-24DF6B0C6FDF}"/>
              </c:ext>
            </c:extLst>
          </c:dPt>
          <c:cat>
            <c:strRef>
              <c:f>'Payment Analysis'!$L$13:$L$19</c:f>
              <c:strCache>
                <c:ptCount val="7"/>
                <c:pt idx="0">
                  <c:v>Australia</c:v>
                </c:pt>
                <c:pt idx="1">
                  <c:v>Canada</c:v>
                </c:pt>
                <c:pt idx="2">
                  <c:v>France</c:v>
                </c:pt>
                <c:pt idx="3">
                  <c:v>Germany</c:v>
                </c:pt>
                <c:pt idx="4">
                  <c:v>India</c:v>
                </c:pt>
                <c:pt idx="5">
                  <c:v>UK</c:v>
                </c:pt>
                <c:pt idx="6">
                  <c:v>USA</c:v>
                </c:pt>
              </c:strCache>
            </c:strRef>
          </c:cat>
          <c:val>
            <c:numRef>
              <c:f>'Payment Analysis'!$M$13:$M$19</c:f>
              <c:numCache>
                <c:formatCode>General</c:formatCode>
                <c:ptCount val="7"/>
                <c:pt idx="0">
                  <c:v>83</c:v>
                </c:pt>
                <c:pt idx="1">
                  <c:v>79</c:v>
                </c:pt>
                <c:pt idx="2">
                  <c:v>95</c:v>
                </c:pt>
                <c:pt idx="3">
                  <c:v>56</c:v>
                </c:pt>
                <c:pt idx="4">
                  <c:v>76</c:v>
                </c:pt>
                <c:pt idx="5">
                  <c:v>88</c:v>
                </c:pt>
                <c:pt idx="6">
                  <c:v>96</c:v>
                </c:pt>
              </c:numCache>
            </c:numRef>
          </c:val>
          <c:extLst>
            <c:ext xmlns:c16="http://schemas.microsoft.com/office/drawing/2014/chart" uri="{C3380CC4-5D6E-409C-BE32-E72D297353CC}">
              <c16:uniqueId val="{00000000-D4B7-40C9-A69F-A974A79DCE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34979423868317E-2"/>
          <c:y val="0.17831807886203196"/>
          <c:w val="0.90946502057613166"/>
          <c:h val="0.82168192113796801"/>
        </c:manualLayout>
      </c:layout>
      <c:areaChart>
        <c:grouping val="standard"/>
        <c:varyColors val="0"/>
        <c:ser>
          <c:idx val="0"/>
          <c:order val="0"/>
          <c:tx>
            <c:strRef>
              <c:f>'product analysis'!$G$6</c:f>
              <c:strCache>
                <c:ptCount val="1"/>
                <c:pt idx="0">
                  <c:v>Total</c:v>
                </c:pt>
              </c:strCache>
            </c:strRef>
          </c:tx>
          <c:spPr>
            <a:solidFill>
              <a:schemeClr val="accent1"/>
            </a:solidFill>
            <a:ln>
              <a:noFill/>
            </a:ln>
            <a:effectLst/>
          </c:spP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56731</c:v>
                </c:pt>
                <c:pt idx="1">
                  <c:v>46855</c:v>
                </c:pt>
                <c:pt idx="2">
                  <c:v>82218</c:v>
                </c:pt>
                <c:pt idx="3">
                  <c:v>73532</c:v>
                </c:pt>
                <c:pt idx="4">
                  <c:v>70831</c:v>
                </c:pt>
                <c:pt idx="5">
                  <c:v>71987</c:v>
                </c:pt>
                <c:pt idx="6">
                  <c:v>135081</c:v>
                </c:pt>
                <c:pt idx="7">
                  <c:v>119294</c:v>
                </c:pt>
                <c:pt idx="8">
                  <c:v>75361</c:v>
                </c:pt>
                <c:pt idx="9">
                  <c:v>75593</c:v>
                </c:pt>
                <c:pt idx="10">
                  <c:v>127156</c:v>
                </c:pt>
                <c:pt idx="11">
                  <c:v>343303</c:v>
                </c:pt>
              </c:numCache>
            </c:numRef>
          </c:val>
          <c:extLst>
            <c:ext xmlns:c16="http://schemas.microsoft.com/office/drawing/2014/chart" uri="{C3380CC4-5D6E-409C-BE32-E72D297353CC}">
              <c16:uniqueId val="{00000000-0CC3-4282-8B43-D17D69AE2C00}"/>
            </c:ext>
          </c:extLst>
        </c:ser>
        <c:dLbls>
          <c:showLegendKey val="0"/>
          <c:showVal val="0"/>
          <c:showCatName val="0"/>
          <c:showSerName val="0"/>
          <c:showPercent val="0"/>
          <c:showBubbleSize val="0"/>
        </c:dLbls>
        <c:axId val="1285545376"/>
        <c:axId val="1285543712"/>
      </c:areaChart>
      <c:catAx>
        <c:axId val="1285545376"/>
        <c:scaling>
          <c:orientation val="minMax"/>
        </c:scaling>
        <c:delete val="1"/>
        <c:axPos val="b"/>
        <c:numFmt formatCode="General" sourceLinked="1"/>
        <c:majorTickMark val="none"/>
        <c:minorTickMark val="none"/>
        <c:tickLblPos val="nextTo"/>
        <c:crossAx val="1285543712"/>
        <c:crosses val="autoZero"/>
        <c:auto val="1"/>
        <c:lblAlgn val="ctr"/>
        <c:lblOffset val="100"/>
        <c:noMultiLvlLbl val="0"/>
      </c:catAx>
      <c:valAx>
        <c:axId val="1285543712"/>
        <c:scaling>
          <c:orientation val="minMax"/>
        </c:scaling>
        <c:delete val="1"/>
        <c:axPos val="l"/>
        <c:numFmt formatCode="&quot;$&quot;#,##0" sourceLinked="1"/>
        <c:majorTickMark val="none"/>
        <c:minorTickMark val="none"/>
        <c:tickLblPos val="nextTo"/>
        <c:crossAx val="1285545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 analysis'!$J$6</c:f>
              <c:strCache>
                <c:ptCount val="1"/>
                <c:pt idx="0">
                  <c:v>Total</c:v>
                </c:pt>
              </c:strCache>
            </c:strRef>
          </c:tx>
          <c:spPr>
            <a:solidFill>
              <a:schemeClr val="accent1"/>
            </a:solidFill>
            <a:ln>
              <a:noFill/>
            </a:ln>
            <a:effectLst/>
          </c:spPr>
          <c:cat>
            <c:strRef>
              <c:f>'product analysis'!$I$7:$I$19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analysis'!$J$7:$J$19</c:f>
              <c:numCache>
                <c:formatCode>General</c:formatCode>
                <c:ptCount val="12"/>
                <c:pt idx="0">
                  <c:v>111</c:v>
                </c:pt>
                <c:pt idx="1">
                  <c:v>112</c:v>
                </c:pt>
                <c:pt idx="2">
                  <c:v>167</c:v>
                </c:pt>
                <c:pt idx="3">
                  <c:v>136</c:v>
                </c:pt>
                <c:pt idx="4">
                  <c:v>133</c:v>
                </c:pt>
                <c:pt idx="5">
                  <c:v>137</c:v>
                </c:pt>
                <c:pt idx="6">
                  <c:v>193</c:v>
                </c:pt>
                <c:pt idx="7">
                  <c:v>186</c:v>
                </c:pt>
                <c:pt idx="8">
                  <c:v>153</c:v>
                </c:pt>
                <c:pt idx="9">
                  <c:v>146</c:v>
                </c:pt>
                <c:pt idx="10">
                  <c:v>168</c:v>
                </c:pt>
                <c:pt idx="11">
                  <c:v>294</c:v>
                </c:pt>
              </c:numCache>
            </c:numRef>
          </c:val>
          <c:extLst>
            <c:ext xmlns:c16="http://schemas.microsoft.com/office/drawing/2014/chart" uri="{C3380CC4-5D6E-409C-BE32-E72D297353CC}">
              <c16:uniqueId val="{00000000-D863-46C8-A757-BA8E3012BFA0}"/>
            </c:ext>
          </c:extLst>
        </c:ser>
        <c:dLbls>
          <c:showLegendKey val="0"/>
          <c:showVal val="0"/>
          <c:showCatName val="0"/>
          <c:showSerName val="0"/>
          <c:showPercent val="0"/>
          <c:showBubbleSize val="0"/>
        </c:dLbls>
        <c:axId val="1284156400"/>
        <c:axId val="1284155984"/>
      </c:areaChart>
      <c:catAx>
        <c:axId val="1284156400"/>
        <c:scaling>
          <c:orientation val="minMax"/>
        </c:scaling>
        <c:delete val="1"/>
        <c:axPos val="b"/>
        <c:numFmt formatCode="General" sourceLinked="1"/>
        <c:majorTickMark val="out"/>
        <c:minorTickMark val="none"/>
        <c:tickLblPos val="nextTo"/>
        <c:crossAx val="1284155984"/>
        <c:crosses val="autoZero"/>
        <c:auto val="1"/>
        <c:lblAlgn val="ctr"/>
        <c:lblOffset val="100"/>
        <c:noMultiLvlLbl val="0"/>
      </c:catAx>
      <c:valAx>
        <c:axId val="1284155984"/>
        <c:scaling>
          <c:orientation val="minMax"/>
        </c:scaling>
        <c:delete val="1"/>
        <c:axPos val="l"/>
        <c:numFmt formatCode="General" sourceLinked="1"/>
        <c:majorTickMark val="none"/>
        <c:minorTickMark val="none"/>
        <c:tickLblPos val="nextTo"/>
        <c:crossAx val="1284156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069116360455"/>
          <c:y val="7.407407407407407E-2"/>
          <c:w val="0.83953018372703414"/>
          <c:h val="0.7243806503353748"/>
        </c:manualLayout>
      </c:layout>
      <c:lineChart>
        <c:grouping val="standard"/>
        <c:varyColors val="0"/>
        <c:ser>
          <c:idx val="0"/>
          <c:order val="0"/>
          <c:tx>
            <c:strRef>
              <c:f>'product analysis'!$G$6</c:f>
              <c:strCache>
                <c:ptCount val="1"/>
                <c:pt idx="0">
                  <c:v>Total</c:v>
                </c:pt>
              </c:strCache>
            </c:strRef>
          </c:tx>
          <c:spPr>
            <a:ln w="28575" cap="rnd">
              <a:solidFill>
                <a:schemeClr val="accent1"/>
              </a:solidFill>
              <a:round/>
            </a:ln>
            <a:effectLst/>
          </c:spPr>
          <c:marker>
            <c:symbol val="none"/>
          </c:marker>
          <c:cat>
            <c:strRef>
              <c:f>'product analysis'!$F$7:$F$19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analysis'!$G$7:$G$19</c:f>
              <c:numCache>
                <c:formatCode>"$"#,##0</c:formatCode>
                <c:ptCount val="12"/>
                <c:pt idx="0">
                  <c:v>56731</c:v>
                </c:pt>
                <c:pt idx="1">
                  <c:v>46855</c:v>
                </c:pt>
                <c:pt idx="2">
                  <c:v>82218</c:v>
                </c:pt>
                <c:pt idx="3">
                  <c:v>73532</c:v>
                </c:pt>
                <c:pt idx="4">
                  <c:v>70831</c:v>
                </c:pt>
                <c:pt idx="5">
                  <c:v>71987</c:v>
                </c:pt>
                <c:pt idx="6">
                  <c:v>135081</c:v>
                </c:pt>
                <c:pt idx="7">
                  <c:v>119294</c:v>
                </c:pt>
                <c:pt idx="8">
                  <c:v>75361</c:v>
                </c:pt>
                <c:pt idx="9">
                  <c:v>75593</c:v>
                </c:pt>
                <c:pt idx="10">
                  <c:v>127156</c:v>
                </c:pt>
                <c:pt idx="11">
                  <c:v>343303</c:v>
                </c:pt>
              </c:numCache>
            </c:numRef>
          </c:val>
          <c:smooth val="0"/>
          <c:extLst>
            <c:ext xmlns:c16="http://schemas.microsoft.com/office/drawing/2014/chart" uri="{C3380CC4-5D6E-409C-BE32-E72D297353CC}">
              <c16:uniqueId val="{00000000-80F8-4726-85B5-EC180E28E91D}"/>
            </c:ext>
          </c:extLst>
        </c:ser>
        <c:dLbls>
          <c:showLegendKey val="0"/>
          <c:showVal val="0"/>
          <c:showCatName val="0"/>
          <c:showSerName val="0"/>
          <c:showPercent val="0"/>
          <c:showBubbleSize val="0"/>
        </c:dLbls>
        <c:smooth val="0"/>
        <c:axId val="2053474816"/>
        <c:axId val="2053476064"/>
      </c:lineChart>
      <c:catAx>
        <c:axId val="20534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76064"/>
        <c:crosses val="autoZero"/>
        <c:auto val="1"/>
        <c:lblAlgn val="ctr"/>
        <c:lblOffset val="100"/>
        <c:noMultiLvlLbl val="0"/>
      </c:catAx>
      <c:valAx>
        <c:axId val="2053476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44458363159149"/>
          <c:y val="0.10182972786606584"/>
          <c:w val="0.68200996182295393"/>
          <c:h val="0.78234998155839575"/>
        </c:manualLayout>
      </c:layout>
      <c:barChart>
        <c:barDir val="bar"/>
        <c:grouping val="clustered"/>
        <c:varyColors val="0"/>
        <c:ser>
          <c:idx val="0"/>
          <c:order val="0"/>
          <c:tx>
            <c:strRef>
              <c:f>'product analysis'!$M$6</c:f>
              <c:strCache>
                <c:ptCount val="1"/>
                <c:pt idx="0">
                  <c:v>Total</c:v>
                </c:pt>
              </c:strCache>
            </c:strRef>
          </c:tx>
          <c:spPr>
            <a:solidFill>
              <a:schemeClr val="accent1"/>
            </a:solidFill>
            <a:ln>
              <a:noFill/>
            </a:ln>
            <a:effectLst/>
          </c:spPr>
          <c:invertIfNegative val="0"/>
          <c:cat>
            <c:strRef>
              <c:f>'product analysis'!$L$7:$L$12</c:f>
              <c:strCache>
                <c:ptCount val="5"/>
                <c:pt idx="0">
                  <c:v>Handbag</c:v>
                </c:pt>
                <c:pt idx="1">
                  <c:v>Hair Dryer</c:v>
                </c:pt>
                <c:pt idx="2">
                  <c:v>Tennis Racket</c:v>
                </c:pt>
                <c:pt idx="3">
                  <c:v>Perfume</c:v>
                </c:pt>
                <c:pt idx="4">
                  <c:v>Skincare Set</c:v>
                </c:pt>
              </c:strCache>
            </c:strRef>
          </c:cat>
          <c:val>
            <c:numRef>
              <c:f>'product analysis'!$M$7:$M$12</c:f>
              <c:numCache>
                <c:formatCode>"$"#,##0</c:formatCode>
                <c:ptCount val="5"/>
                <c:pt idx="0">
                  <c:v>24540</c:v>
                </c:pt>
                <c:pt idx="1">
                  <c:v>28817</c:v>
                </c:pt>
                <c:pt idx="2">
                  <c:v>28870</c:v>
                </c:pt>
                <c:pt idx="3">
                  <c:v>35713</c:v>
                </c:pt>
                <c:pt idx="4">
                  <c:v>37185</c:v>
                </c:pt>
              </c:numCache>
            </c:numRef>
          </c:val>
          <c:extLst>
            <c:ext xmlns:c16="http://schemas.microsoft.com/office/drawing/2014/chart" uri="{C3380CC4-5D6E-409C-BE32-E72D297353CC}">
              <c16:uniqueId val="{00000000-BEFF-42FD-9A99-9FD18809BCF3}"/>
            </c:ext>
          </c:extLst>
        </c:ser>
        <c:dLbls>
          <c:showLegendKey val="0"/>
          <c:showVal val="0"/>
          <c:showCatName val="0"/>
          <c:showSerName val="0"/>
          <c:showPercent val="0"/>
          <c:showBubbleSize val="0"/>
        </c:dLbls>
        <c:gapWidth val="182"/>
        <c:axId val="1340104944"/>
        <c:axId val="1340103280"/>
      </c:barChart>
      <c:catAx>
        <c:axId val="1340104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103280"/>
        <c:crosses val="autoZero"/>
        <c:auto val="1"/>
        <c:lblAlgn val="ctr"/>
        <c:lblOffset val="100"/>
        <c:noMultiLvlLbl val="0"/>
      </c:catAx>
      <c:valAx>
        <c:axId val="1340103280"/>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10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analysis'!$G$23</c:f>
              <c:strCache>
                <c:ptCount val="1"/>
                <c:pt idx="0">
                  <c:v>Total</c:v>
                </c:pt>
              </c:strCache>
            </c:strRef>
          </c:tx>
          <c:spPr>
            <a:solidFill>
              <a:schemeClr val="accent1"/>
            </a:solidFill>
            <a:ln>
              <a:noFill/>
            </a:ln>
            <a:effectLst/>
          </c:spPr>
          <c:invertIfNegative val="0"/>
          <c:cat>
            <c:strRef>
              <c:f>'product analysis'!$F$24:$F$29</c:f>
              <c:strCache>
                <c:ptCount val="5"/>
                <c:pt idx="0">
                  <c:v>Vacuum Cleaner</c:v>
                </c:pt>
                <c:pt idx="1">
                  <c:v>Microwave</c:v>
                </c:pt>
                <c:pt idx="2">
                  <c:v>Perfume</c:v>
                </c:pt>
                <c:pt idx="3">
                  <c:v>Skincare Set</c:v>
                </c:pt>
                <c:pt idx="4">
                  <c:v>Tennis Racket</c:v>
                </c:pt>
              </c:strCache>
            </c:strRef>
          </c:cat>
          <c:val>
            <c:numRef>
              <c:f>'product analysis'!$G$24:$G$29</c:f>
              <c:numCache>
                <c:formatCode>"$"#,##0</c:formatCode>
                <c:ptCount val="5"/>
                <c:pt idx="0">
                  <c:v>73431</c:v>
                </c:pt>
                <c:pt idx="1">
                  <c:v>73669</c:v>
                </c:pt>
                <c:pt idx="2">
                  <c:v>89289</c:v>
                </c:pt>
                <c:pt idx="3">
                  <c:v>92971</c:v>
                </c:pt>
                <c:pt idx="4">
                  <c:v>96225</c:v>
                </c:pt>
              </c:numCache>
            </c:numRef>
          </c:val>
          <c:extLst>
            <c:ext xmlns:c16="http://schemas.microsoft.com/office/drawing/2014/chart" uri="{C3380CC4-5D6E-409C-BE32-E72D297353CC}">
              <c16:uniqueId val="{00000000-4EAD-4630-9655-1645CBDAF534}"/>
            </c:ext>
          </c:extLst>
        </c:ser>
        <c:dLbls>
          <c:showLegendKey val="0"/>
          <c:showVal val="0"/>
          <c:showCatName val="0"/>
          <c:showSerName val="0"/>
          <c:showPercent val="0"/>
          <c:showBubbleSize val="0"/>
        </c:dLbls>
        <c:gapWidth val="182"/>
        <c:axId val="1340099536"/>
        <c:axId val="1340095376"/>
      </c:barChart>
      <c:catAx>
        <c:axId val="1340099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095376"/>
        <c:crosses val="autoZero"/>
        <c:auto val="1"/>
        <c:lblAlgn val="ctr"/>
        <c:lblOffset val="100"/>
        <c:noMultiLvlLbl val="0"/>
      </c:catAx>
      <c:valAx>
        <c:axId val="1340095376"/>
        <c:scaling>
          <c:orientation val="minMax"/>
        </c:scaling>
        <c:delete val="1"/>
        <c:axPos val="b"/>
        <c:numFmt formatCode="&quot;$&quot;#,##0" sourceLinked="1"/>
        <c:majorTickMark val="none"/>
        <c:minorTickMark val="none"/>
        <c:tickLblPos val="nextTo"/>
        <c:crossAx val="134009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analysis!PivotTable5</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'product analysis'!$P$6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E8-47FB-A2B5-50CAC27B58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7-44C6-B403-98A9C5A25E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D7-44C6-B403-98A9C5A25E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D7-44C6-B403-98A9C5A25E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D7-44C6-B403-98A9C5A25EAE}"/>
              </c:ext>
            </c:extLst>
          </c:dPt>
          <c:cat>
            <c:strRef>
              <c:f>'product analysis'!$O$7:$O$12</c:f>
              <c:strCache>
                <c:ptCount val="5"/>
                <c:pt idx="0">
                  <c:v>Beauty</c:v>
                </c:pt>
                <c:pt idx="1">
                  <c:v>Electronics</c:v>
                </c:pt>
                <c:pt idx="2">
                  <c:v>Fashion</c:v>
                </c:pt>
                <c:pt idx="3">
                  <c:v>Home &amp; Kitchen</c:v>
                </c:pt>
                <c:pt idx="4">
                  <c:v>Sports</c:v>
                </c:pt>
              </c:strCache>
            </c:strRef>
          </c:cat>
          <c:val>
            <c:numRef>
              <c:f>'product analysis'!$P$7:$P$12</c:f>
              <c:numCache>
                <c:formatCode>"$"#,##0</c:formatCode>
                <c:ptCount val="5"/>
                <c:pt idx="0">
                  <c:v>310926</c:v>
                </c:pt>
                <c:pt idx="1">
                  <c:v>213059</c:v>
                </c:pt>
                <c:pt idx="2">
                  <c:v>251783</c:v>
                </c:pt>
                <c:pt idx="3">
                  <c:v>239500</c:v>
                </c:pt>
                <c:pt idx="4">
                  <c:v>262674</c:v>
                </c:pt>
              </c:numCache>
            </c:numRef>
          </c:val>
          <c:extLst>
            <c:ext xmlns:c16="http://schemas.microsoft.com/office/drawing/2014/chart" uri="{C3380CC4-5D6E-409C-BE32-E72D297353CC}">
              <c16:uniqueId val="{00000000-3DC8-413E-BC8E-291A0E06E7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analysis!PivotTable23</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analysis'!$P$30</c:f>
              <c:strCache>
                <c:ptCount val="1"/>
                <c:pt idx="0">
                  <c:v>Total</c:v>
                </c:pt>
              </c:strCache>
            </c:strRef>
          </c:tx>
          <c:spPr>
            <a:ln w="28575" cap="rnd">
              <a:solidFill>
                <a:schemeClr val="accent1"/>
              </a:solidFill>
              <a:round/>
            </a:ln>
            <a:effectLst/>
          </c:spPr>
          <c:marker>
            <c:symbol val="none"/>
          </c:marker>
          <c:cat>
            <c:strRef>
              <c:f>'product analysis'!$O$31:$O$43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'product analysis'!$P$31:$P$43</c:f>
              <c:numCache>
                <c:formatCode>#,##0</c:formatCode>
                <c:ptCount val="12"/>
                <c:pt idx="0">
                  <c:v>111</c:v>
                </c:pt>
                <c:pt idx="1">
                  <c:v>112</c:v>
                </c:pt>
                <c:pt idx="2">
                  <c:v>167</c:v>
                </c:pt>
                <c:pt idx="3">
                  <c:v>136</c:v>
                </c:pt>
                <c:pt idx="4">
                  <c:v>133</c:v>
                </c:pt>
                <c:pt idx="5">
                  <c:v>137</c:v>
                </c:pt>
                <c:pt idx="6">
                  <c:v>193</c:v>
                </c:pt>
                <c:pt idx="7">
                  <c:v>186</c:v>
                </c:pt>
                <c:pt idx="8">
                  <c:v>153</c:v>
                </c:pt>
                <c:pt idx="9">
                  <c:v>146</c:v>
                </c:pt>
                <c:pt idx="10">
                  <c:v>168</c:v>
                </c:pt>
                <c:pt idx="11">
                  <c:v>294</c:v>
                </c:pt>
              </c:numCache>
            </c:numRef>
          </c:val>
          <c:smooth val="0"/>
          <c:extLst>
            <c:ext xmlns:c16="http://schemas.microsoft.com/office/drawing/2014/chart" uri="{C3380CC4-5D6E-409C-BE32-E72D297353CC}">
              <c16:uniqueId val="{00000000-763D-487E-B162-D1E25B03B9BA}"/>
            </c:ext>
          </c:extLst>
        </c:ser>
        <c:dLbls>
          <c:showLegendKey val="0"/>
          <c:showVal val="0"/>
          <c:showCatName val="0"/>
          <c:showSerName val="0"/>
          <c:showPercent val="0"/>
          <c:showBubbleSize val="0"/>
        </c:dLbls>
        <c:smooth val="0"/>
        <c:axId val="375368895"/>
        <c:axId val="375375135"/>
      </c:lineChart>
      <c:catAx>
        <c:axId val="37536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375135"/>
        <c:crosses val="autoZero"/>
        <c:auto val="1"/>
        <c:lblAlgn val="ctr"/>
        <c:lblOffset val="100"/>
        <c:noMultiLvlLbl val="0"/>
      </c:catAx>
      <c:valAx>
        <c:axId val="3753751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36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VISUAL.xlsx]product analysis!PivotTable30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analysis'!$S$29</c:f>
              <c:strCache>
                <c:ptCount val="1"/>
                <c:pt idx="0">
                  <c:v>Total</c:v>
                </c:pt>
              </c:strCache>
            </c:strRef>
          </c:tx>
          <c:spPr>
            <a:solidFill>
              <a:schemeClr val="accent1"/>
            </a:solidFill>
            <a:ln>
              <a:noFill/>
            </a:ln>
            <a:effectLst/>
          </c:spPr>
          <c:invertIfNegative val="0"/>
          <c:cat>
            <c:strRef>
              <c:f>'product analysis'!$R$30:$R$35</c:f>
              <c:strCache>
                <c:ptCount val="5"/>
                <c:pt idx="0">
                  <c:v>Laptop</c:v>
                </c:pt>
                <c:pt idx="1">
                  <c:v>Smartwatch</c:v>
                </c:pt>
                <c:pt idx="2">
                  <c:v>Smartphone</c:v>
                </c:pt>
                <c:pt idx="3">
                  <c:v>Tablet</c:v>
                </c:pt>
                <c:pt idx="4">
                  <c:v>Headphones</c:v>
                </c:pt>
              </c:strCache>
            </c:strRef>
          </c:cat>
          <c:val>
            <c:numRef>
              <c:f>'product analysis'!$S$30:$S$35</c:f>
              <c:numCache>
                <c:formatCode>"$"#,##0</c:formatCode>
                <c:ptCount val="5"/>
                <c:pt idx="0">
                  <c:v>3487</c:v>
                </c:pt>
                <c:pt idx="1">
                  <c:v>6364</c:v>
                </c:pt>
                <c:pt idx="2">
                  <c:v>6457</c:v>
                </c:pt>
                <c:pt idx="3">
                  <c:v>6786</c:v>
                </c:pt>
                <c:pt idx="4">
                  <c:v>8870</c:v>
                </c:pt>
              </c:numCache>
            </c:numRef>
          </c:val>
          <c:extLst>
            <c:ext xmlns:c16="http://schemas.microsoft.com/office/drawing/2014/chart" uri="{C3380CC4-5D6E-409C-BE32-E72D297353CC}">
              <c16:uniqueId val="{00000000-B025-4C23-9865-484E427836D8}"/>
            </c:ext>
          </c:extLst>
        </c:ser>
        <c:dLbls>
          <c:showLegendKey val="0"/>
          <c:showVal val="0"/>
          <c:showCatName val="0"/>
          <c:showSerName val="0"/>
          <c:showPercent val="0"/>
          <c:showBubbleSize val="0"/>
        </c:dLbls>
        <c:gapWidth val="182"/>
        <c:axId val="414586927"/>
        <c:axId val="414596911"/>
      </c:barChart>
      <c:catAx>
        <c:axId val="41458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6911"/>
        <c:crosses val="autoZero"/>
        <c:auto val="1"/>
        <c:lblAlgn val="ctr"/>
        <c:lblOffset val="100"/>
        <c:noMultiLvlLbl val="0"/>
      </c:catAx>
      <c:valAx>
        <c:axId val="414596911"/>
        <c:scaling>
          <c:orientation val="minMax"/>
        </c:scaling>
        <c:delete val="1"/>
        <c:axPos val="b"/>
        <c:numFmt formatCode="&quot;$&quot;#,##0" sourceLinked="1"/>
        <c:majorTickMark val="none"/>
        <c:minorTickMark val="none"/>
        <c:tickLblPos val="nextTo"/>
        <c:crossAx val="41458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F5A393F-BE4B-490C-9F82-4116437B5D4A}">
          <cx:tx>
            <cx:txData>
              <cx:f>_xlchart.v5.2</cx:f>
              <cx:v>Revenue</cx:v>
            </cx:txData>
          </cx:tx>
          <cx:spPr>
            <a:solidFill>
              <a:srgbClr val="374151"/>
            </a:solidFill>
            <a:ln>
              <a:noFill/>
            </a:ln>
          </cx:spPr>
          <cx:dataPt idx="0">
            <cx:spPr>
              <a:pattFill prst="pct5">
                <a:fgClr>
                  <a:srgbClr val="374151"/>
                </a:fgClr>
                <a:bgClr>
                  <a:sysClr val="window" lastClr="FFFFFF"/>
                </a:bgClr>
              </a:pattFill>
            </cx:spPr>
          </cx:dataPt>
          <cx:dataPt idx="1">
            <cx:spPr>
              <a:pattFill prst="pct5">
                <a:fgClr>
                  <a:srgbClr val="374151"/>
                </a:fgClr>
                <a:bgClr>
                  <a:sysClr val="window" lastClr="FFFFFF"/>
                </a:bgClr>
              </a:pattFill>
            </cx:spPr>
          </cx:dataPt>
          <cx:dataPt idx="2">
            <cx:spPr>
              <a:pattFill prst="pct5">
                <a:fgClr>
                  <a:srgbClr val="374151"/>
                </a:fgClr>
                <a:bgClr>
                  <a:sysClr val="window" lastClr="FFFFFF"/>
                </a:bgClr>
              </a:pattFill>
            </cx:spPr>
          </cx:dataPt>
          <cx:dataPt idx="3">
            <cx:spPr>
              <a:pattFill prst="pct5">
                <a:fgClr>
                  <a:srgbClr val="374151"/>
                </a:fgClr>
                <a:bgClr>
                  <a:sysClr val="window" lastClr="FFFFFF"/>
                </a:bgClr>
              </a:pattFill>
            </cx:spPr>
          </cx:dataPt>
          <cx:dataPt idx="4">
            <cx:spPr>
              <a:pattFill prst="pct5">
                <a:fgClr>
                  <a:srgbClr val="374151"/>
                </a:fgClr>
                <a:bgClr>
                  <a:sysClr val="window" lastClr="FFFFFF"/>
                </a:bgClr>
              </a:pattFill>
            </cx:spPr>
          </cx:dataPt>
          <cx:dataPt idx="5">
            <cx:spPr>
              <a:pattFill prst="pct5">
                <a:fgClr>
                  <a:srgbClr val="374151"/>
                </a:fgClr>
                <a:bgClr>
                  <a:sysClr val="window" lastClr="FFFFFF"/>
                </a:bgClr>
              </a:pattFill>
            </cx:spPr>
          </cx:dataPt>
          <cx:dataPt idx="6">
            <cx:spPr>
              <a:pattFill prst="pct5">
                <a:fgClr>
                  <a:srgbClr val="374151"/>
                </a:fgClr>
                <a:bgClr>
                  <a:sysClr val="window" lastClr="FFFFFF"/>
                </a:bgClr>
              </a:pattFill>
            </cx:spPr>
          </cx:dataPt>
          <cx:dataLabels>
            <cx:txPr>
              <a:bodyPr spcFirstLastPara="1" vertOverflow="ellipsis" horzOverflow="overflow" wrap="square" lIns="0" tIns="0" rIns="0" bIns="0" anchor="ctr" anchorCtr="1"/>
              <a:lstStyle/>
              <a:p>
                <a:pPr algn="ctr" rtl="0">
                  <a:defRPr sz="700" b="1">
                    <a:solidFill>
                      <a:schemeClr val="bg1"/>
                    </a:solidFill>
                  </a:defRPr>
                </a:pPr>
                <a:endParaRPr lang="en-US" sz="700" b="1" i="0" u="none" strike="noStrike" baseline="0">
                  <a:solidFill>
                    <a:schemeClr val="bg1"/>
                  </a:solidFill>
                  <a:latin typeface="Calibri" panose="020F0502020204030204"/>
                </a:endParaRPr>
              </a:p>
            </cx:txPr>
            <cx:visibility seriesName="0" categoryName="0" value="1"/>
          </cx:dataLabels>
          <cx:dataId val="0"/>
          <cx:layoutPr>
            <cx:regionLabelLayout val="showAll"/>
            <cx:geography projectionType="miller" cultureLanguage="en-US" cultureRegion="NG" attribution="Powered by Bing">
              <cx:geoCache provider="{E9337A44-BEBE-4D9F-B70C-5C5E7DAFC167}">
                <cx:binary>7HpZj9w2uvZfCXL9yRHFTRxMDjCUauvq1e0tvhHa3W0tFEmJokRRv/68juPA9gTJDL4B5uY0jLZd
KhWpd3sW1t8f17899s8P7odV92b62+P684+N98Pffvppemye9cP0QrePzk72o3/xaPVP9uPH9vH5
pyf3EFpT/5SliPz02Dw4/7z++D9/h0+rn+2lfXzwrTV387OLL5+nuffTn1z7w0s/PNrZ+E+31/BJ
P//4+vzjD8/Gtz6+isPzzz9+c/nHH376/kP+acEfetiTn5/gXopfCIJznGHx+Sf/8Yfemvq3y0n2
gtKUMpLS9PNP9mXt6wcN9782rX9++uEMAXiy+su1P9rXr7t6eHpyz9P0w29///P93zzLP19uJ1t8
DkZhP23/IH993p++Dfb//P27FyAC373yVT6+D9dfXfo+Hf+YJ+8e+vbhz57+38tKktEXPMtTkmP0
W16+SQvC5AURKeIYk1/Tgr6s/Tkr/9KW/jghX936XS6+uvJ9Gv7x+r+fhr17MI/PX+LwRxX47+WA
sBcsI3kqMv5N7LMXhOaYs5z/lhnxZc3Psf/rffxx4L/c913Uv7z8fcj3L//7If+t+e/9g3+evkTh
/z/yWLygKaacYP555uBvEpAI8SJFOWZYkM8pIF/W/mYm/fW2/jgR3z3Vd/n47ur3aXl9/99PS/Fg
Hp7+g9OIAQhwLHL2BQQAA77GCAGdkuYozWn2hxjx1/v540R8ue+7DHx5+fvQF//474f+9T1s4j+F
zf/XB9/C+r8LzIdnpx9M/M8lhKIXqUAi5yz9PHi+RQaUvsB5mqc8zz/3wXeo/C/s548b4fcbv+uE
31//vhXK3X+/FU7m6T9JibLsBaYZhSHzhal+M4S4eAGAwDgXv8WefUn7Z0z4y938ceR/u+27uP/2
6vdRP13/96P+r/Pxf48N/Z9O8H+mIX6XWOWDf9j9qs2+mlZ/fvXXygOp+N2tfwYjnxHm9PTzjzlw
n98F36dP+O22P+KiX97//DD5n38EkgX0iQhGqBAw0DAov/D86UpCXyDM80zwPKU8ZwgDATPW+Qb0
IoxA6DAqUooogoYDLjDZ+dMlgqBDYTbmhGEQKJyx31Xwre1jbc3vcfjt/z+YWd/a1vjp5x+hX4fP
7/q0TUo4ITlPMcs+aU8CIxWuPz68BJ0Jb0b/T420ctVgUsmacVXHFXXbG6KouDBOT5dKzWlafBWa
f2VFSnCGYMhkMN8hNDDcv14x1cngJzstsjfOFLih3MotBJQWdnVu2NOs3e7+fEkE2fr2KSmICUQo
pOLTHw6B/npNO9LWVqma5co27WS3RF3Jaa06LLds48VaD3zHOKu6Xd/29buZ2ITIWJOPK3b9hzBk
iy1qjNe3wuOQ7/98e5+e+JscUIGQSNOMEuDiOAc8+3p32M6s8jV2Utm4TXIxE4tltU3shiKbtHLr
Q14aauNc/vnC6NNzf7MySC+oIUQyqDTB2ae4fZX9dma8a1xiZVxoApZAmuND3ePNycE2c3pqbTpP
smWZu5nrwaHz2M5iLHoyJahw9ciUjOPc9i8pUj75bCJ8Jht/UCiI/vPuqIDNMQJNAt0BPfD17shK
rA7MWjlUds1kghG7dWRapXWqa6UbdcuPiUtyU1LmIjtkvLEfbU6glpROpvcz9e2dno1KrpqprZMy
skQMf7lNAVL0qzDyLGU4S7OUM44AN1OWfrtRnbdMrBSC0dGKntq6cjt4mu6sVJ8eeeqebN9tO0SE
e9PUgXwYTVc7SXrub1xu+svY1fQX5hvSSmSW6S5ZOS662KtMzrkb2WlcavoOt8nYlEPboFhOC0UP
sxPRF11Y+kKoqJrDWIu+Kdc88dttiKJf74ho0Yetsowch6yaq14OszPqdusyU8tEWIzvOqG3bIed
x62R2uZdJrO2sWKUvnbrsu8R2rrbhoV2PdTcmE5WtSJT6WG41VQunnF/zx0dECRqzT/wZE770rVj
Mp3mPvH7JVJtDn4ZOlVUPuFUCsSHUNAOai7ZvHUnNw9TdhMXU8XTBvSjkqn1ySR7R9euYHxJHMBB
WB9q3jAtNyOgGViDSHsZW7oFiTeldjBw4BO3IaZeLulCBlkNOrtzU6zL3iuqi45P7RXZOHFXBnhH
KrN0hd/J2md1kShWh6K2SimZOgKh9HarxsMoVl9Lu2XWSb203XqISZp+qBmtWimyDd5YUz0XfT+4
WdJQjxdDVSOy95tp+lfL5KdzPgWcyKCaLt7MoMo7iezYv0GcTHkpapE/9XHjQVKHm0KjeV0LLTb+
IY1u6iUfuryXNenXW0Y8zOmtSuk5WfyqZZ80GZVpPsFIG2yePuauUWrfCVFd5XVO9iwOsZa6XjDZ
JdTk5WTFVmxz8MtujfV8IltSQw1mc1oEv5pNVt3c3G05zp9aG0IiY8uk2ybD5KQRuqMi8+6i6lTw
EnVUrK9msthaOmwbsddNjopamPGW1qtxcsy8eZvAZFmOFW7Y/UAHu55osuRadroOd7kibZTLWisk
kRMt3Rm32NNIh+GQKI8ucJ8/aJ3oVbLEqofNkyR7HFjl9lOquqfYUTrKhCkYVQ7HFe3obMZdq818
jhs7h8FvT6ifUznOfjrgNlseqc26q9R16SvuU70VWGQG9rCt/uiDw9e+ovpUs3l6S92MS+yrWvYt
0qVdSVM0k7d76hd4/rhmERKf17t6akYtVWKXvVCN7qShBGqXDB7tV+2rRk55B3M8TOhxq3PXSt9W
2VtkmopKpEzAhV06d3SUzrOsACf2KOXPzNfdq6Qj4uOYjDQWHu4XxTT1+pUdUowkznl7gdyaFFHl
vCQGDzu6TcN9R5LYy9Gb7q2yqSpbly/1LowZhzED6c7kEFWd7tJaUKmnCebXFuJ2weNM78nW0Q/t
Gs2NW7O1YONYyXo2/DS2Htx4y1gih5Ta80AzmCp2ZHgprFed37POULfvZzLs44iSZ5sLdzXyddvN
aBjWwtiquQgkNljmdlYf7bS1xVZh1RWxSRYhVUjU7erqXBxWbmk5tW57maqhLVCXk7Oqp65Yuylp
rqJPZnHux0QVaOnRIme/smLKUrcbQjuJwqSAXGm63SiRcEA178O7AXMo1orV+CqbGr6f5rG+zQ1q
D51SqZJJ5afdQn12p+rNlxAZfORTTgoyW/pmFINtiza2opWNTba9cNmCZJtldj+PXX7smpqrYg6k
vYjzGA/p2FN/aeuenLBJ46FrbDZIkyxT0fRmvgfk7z/krMVXHXLLXuu1qu482kJTglnkFjlu2fhS
p1i4Y7LN813ErEmLtK3YmS4iV+fFm2a3xHW7TczaSZqGdpN52sMsa6axgCre3uN6IrM0lrD9Jvgn
9Kktye/UbHVyp6HSh1MbxCaOAMhJdVqgFXQZprXZj1Cx0NuKXE88U4UILOyWLA1lx5qkyFQ3l8lE
p4u1p7dLHk5wDPLKVnl2qZYY9yHxh0xlh5GjR91vL4dUPE9oeIms2DGVfYh1feO2sCdbe9smnpyo
m8Ybgh1qZD/ls8RzDTO1Qff9wK48Stv91C6Srn24WPUI/1JYFyM3WJIqoB2Cbn5dBbHux4yyvRlE
d1zihEqRZ/gESMfLpG6752pAzY4k9XiAGuQ7xYL/sJBxPS+wBAf0sWzncogjnB2Mb2znqrT0aXJs
4rZO+9TlrJcUe9NeOBrnWLheDOe5Q4uSLu2Hwtls7iVR80M3bnu0mrS9YlrNoURJk+55G1w/SQho
VT8kdJ3nIq/y5H5o63oP87mpT23HMFAtrHt6rKo6za9Crmi+E7SZXtkUhmrWDQgirPQubONcvTQj
3kpS4ypIKMKhAJOlqi+0mTLgup5eLmO17blv1+kAVCMUwq20KXAb1msVOhFkLubgLnEc1l27pNtQ
MJx2SynGZZx2cCy3HFHu6PXIRqDvEZOBF9Zq1hRx5TGVqd+2l10FMYcxSDEqSKPpL+PMG7HLdNMU
25huSHZ9nS17DjzqNfTseNnFNIbCJDlfpVsMK7uoh9sNBtC+w0k0u2Wq+6e89vhTjPguOpTlJR4i
JXK0bfeKA7cX0gc9kSJizbJDHhJyx5O2KvpOqI8DqpPX4zy08071rTlNTV3Xu40oVyjOp0LUKnu9
Mpy/azKi54vRisEUnW+JPfkWV4AcSwyHJrXjkZjFlOtSi9K0o7uxWpvmCGjS3+SJWH+ZMz28JB11
F1Gn+d0Cl68wRW+XvJsuuCLZlcV9/SaLQcu5yTx6DyeC9CwYE8e66tHHbsL8dT27aedsNT9CZOkv
HlXpGRIHFQOPV7lSuyzxRdtT95aNFinJ1g3vYjL3ZTTuw5rZdbeBlisUnofjlCkXpRr0WkLvAwvo
SYLDca579H5QvpW5U+ICjZYPMl9gnypgY/aKLB763ppis80K+V7XC6an5TCPQZVhsMuuCkP7tuPA
/LaB5ReprkdU8GGFTM4Cxz1J6AzkCqlwuTB8butuudCVY7LaGPxKA/8Q07kr8gHaba7mU4W7+kDy
LdIdzK5wbRE+h9jbl3NPw1bEGi+nsK71bkyG/DZQj16phpqz9mi8jnyIt3HQxINkMmKvgjW7CjHQ
l+l6SuKi3oM0bYpJhPVOAGocwGZMqh3XZLtpsPEyHbogR4pBEYFmHJ9MRqpLjRZ0di6ZXmPQ6scu
kvFCC99cZcHWt2OqznU33fCtMpdDnNOsBAFwUfPkZDqn3rHKhgdazfb1DGTn0PfsLlXtAUhclGlj
pwNJ0lHmfOkv3UynYkj1JBvEsj0a0Xy1JZqXdMs6ALQ+7G2v6b53wu+6NAHBOOrhFQ6g0W2O+0M0
cSiyvGlk2yp0CHG45P2AdqL287VQ3BSB6eac8d4VfsxzifA63WClqlNgcwOzNsRznAZ/MSwheQWU
C5WOmuS8hGZrpIB0Q95H15Vj0/AyOpK9ifXYH3I8bOdgTCjNTD80Q6OBh8zjLgi97LRql4Oq8PNI
nBX7WW1611akOo/J1smmmYQ0TcxuEh3tK9RM5kqblK2AUC3frQ0GNh2TVW6zCvucN/4cB86KNYnx
qHhCyyGZ41kTM71qNvVRhHx60kGosl5WYWWT1bnkbRZkO4fqMNRdf+hTnwDdb4wombGXutFPsbLV
Hri3ORO2WRjMXkmPR/xe4SoW9TDUMHem6ZqvNJG2txPUFGuLBndOMgPMo9pAqS+sgxS36jARtd3N
uc9ecdJ0x3VczL4PYwMUxIziau6mTZrZbcXUjVAH2HX7FObuowBm+Mxdv8l5QYAzVZWd9FQlVyRn
6hAnkr8WpALt5H0fzkk/zLtm6d/kWw0zl1Itq960xSIy9xZZXya+6i68FfkiA2YgrdAC0N+PqQbh
EurLxC30EytOd+24bpfVwNA++PoecrLKBre4rJpq2s8ivMkraooY1/60xvR2Imjb4QRAGlkT973m
hya2Zodbr4diHKBEFmZjmWYIxouOy96EFsaRAhmDAFtetW2LjwlQqVMO/AIEncGPPUv1Xs/hJfYD
jYAFonmbtsltX7fbPsnyZzg5yy4g22iXA7ScRNsexDDHnRv9dezXcIZZANItJPoe+Np2VMT3RZNl
gKVre5nNNEZpNMl1UQk+78TYx8OS2F6mAuC9hvY+gvVV7YEc/6J5aA6CCfxWd1xcjXEBZmUbJqnZ
5j0PM8wRJT5MIr/PlgEVQ9W5YhjQXCDU2z3L4jGBBpImEHy5qrx7Mn0f3gadQwjWel1PeXASx83c
9l2vdRG44vdVHIb94rmeJdMpkBraVEe6be9a2mz7ieAZxBidowQA07txGfpiwzmbT/nKViL1PHsr
lV8ghePWWEk4qCYygkSQeQ3kI+3Nh8rbt/265k9j9N0ZbtQ3fJobdqrGmV6ReuiMbJwj7+rZkgu2
2OU66Wl8UAlytwEN6ySrEMdjSukDGVLmC5a74WphjDz0JB1uWZd2FyNJyJXLDL4lkyZFakFeBNSm
dyAo6UWVK3MYzDxcYEQGLeukQSfj+vkiMXm48q1b72zTu+uxFfBfHayc5wTfe70mYG2Q8N6RBX3Q
wesyTfzsDtQExaWaVDwKZRSWEzheJ8r4BL9ACUx4DLsRaN3rgW/pU5WQbSfmPD5hqPBDoPm6d9wG
JKcG9WddmamgyTwc1h5E0E5UaoSpQAjyZcq4aADV1naUbtL4Nc9wmHeVpUA6Ny/e2q1HbcF1Sp+X
ZJp9MVfjeDcNffcGb7BS2Q3LfFfxJF6sjoMRqpR7rMZVHBVC+J21wV7Uhj4lbW8uSBRTkTDMXwFt
v+8X2l6OHShayfB2F3Kcvm0YUNlmWOcjHJc1HxTJ1fMwDDDfMgY0y/mD7dPpYtGbuPTOAEfyaniV
L2N+l3Jndh0UzVF0aVqGTtVyHbqlMLPPDjbWycssmLs1Dk1J6Hw32ww99tNaF1jbcKWW8AtKRY8B
sFKfSrsmwweRkiU9wERyhVW29iWoJNrItF2ro56T4d3q6FgGq5JzzTrlPwV8kHNaX2k08ZL1iRll
23XsAps1YLlqDUYOsFiyr/Ie6t2vc10ITPKjjy5WL4c+KnVcsPDJfnPrehiyyJ55YNtuRKG7Gmp7
r3G12sfGr2Tp5ZJRg+5qzZcIrs5kbhbV02oX6BhQsboUXaDZjcDO5y3Ldw4GC9nVSK3NmxHcpyAR
G9IPSAws7qs+zO8FEC+1X9woDpWfE6hCvmVnBob03aIc2Et51OCdRUISkcl6yAirJY+dao/Y8brZ
g4MH7FjHnuVnOi5VKDKnYn4UphL+ZDYwXC6HrAYrzSbVkkk00qwrHUJJ2fkcVBYKfX0A5IuttEHM
tzBOjXoYfWjB5las7eSnoqXvQgNS6LpRS88+ggOnBgf7WHwE/dp5GJ4y6clc7bEGyi0VcwO6Iayv
MAyWZer2HbCWpwVh/SoDQSCo6OeXAqC6OnMS+jdeu/4NqKexB2qnyfvNKTYfWpPT7TpdbNYeWjo0
O0oDuZ6hy0CedxltynFtWr2LoFqvahvX6aTBS4zgXFTTrcuqylzwbPajtCZry4QYfWn6IYlS5M0n
umn71RxM3rRANZf6rqEV7yWMBNVBabXrUBgz9B/FDJ5riRBl9DUS3PcH2zqY6Q3K+n5XZwM4h1mO
/LibQgiV9AnB9hqlq+khn46BDQ/GpDrikcEJgssyeL/ZNsjrpAWcn2zTuN4u2wLtzWpGlpdNm/ns
Zp0meDsH2mkKBVbeq2qA8tyjJY2bHMIU3E5tHvliqxuyFLxyYOM1iwMyYWKyySVBLN3b+pM70mXJ
esW6iW9Fjfj8Fg48wnFRTU9fMpsI2Vc0GQtMK+YAN6Ct7qnB+RWw8uaqruEAosDzqpvStnD0VExQ
EGnRAvvkRVeroAo+k26TKFdNKvvQgYu+CG0quSG1zWW/+nYoPDCwUtg28LsNt4QbmVctO+GlxWBq
DDjc1rROIDJm9FKzTZmCdT6dYKxwBo5TZ9ZXXUM4sOSNkVqyJQKALKRd2WkzofJllWmYGasdnhri
kC5mENy/BFc1txPG5snzfn7DsiDAAx+mGzKlaJKZ5X0r6bZWsjN6DYcZV5QcKavQdGp6tuYn6xz4
tI0jNsgl0OlyGnskG6BVt1mGIy3mxfRvMPD3tzFbt2thudDFMA4CA6Ba+pqmMe0LJ1YO2Dw3/GEb
g9gn4JQDSq8mZzIf+KLftt5UQOj1xNuPi1jAskcNn9VxCgQoP/jPRu/BhpnEZQ14exDUNYNs8yqu
e9g5flgWQb3ESZVDxUfa7uaVQ/VhlYULt27tu2yz7lVeY3+NnKoP4DNAyaQ543npgT/WR+/pps5b
VGko7FC3eWlxrfuyJRpauds0zg56TYFYJQnKbunINT7H3vROekaz/pRkrZmLZBk5AHdVr1XJwY2P
RYO0OK9mAqs+jwkMNq+mvuijpxdz67G+SBmwxB1oNSju0AHfLxmd0/ct/UQ721SHe+Ibg4vGztAV
KQh36LlZJ6c4LTDqQ8+BUsQKQmnbRkC1+JbtpoZNQFer1enj5rS6nnIvshsMB6gZGBIIqNUQme6L
hBN4BAdduRRsSEAGZr/We5rXzfOquoztCMi86wweEpfDAqec+YRsXayzs+8nGvAkx8CQldXk+3vw
c/OHdvTqfczGZj10A+7fZEA6B2hWhd9sKXgBcjZrCuY61wrcxXW5yaH9OpAEfH2LoppCOQkwV05p
GwwI6ymBHXKdKbZrbO+p7Oqq0zLDdXpNnKEfqgWMZ+1HaNC59pC6Bq1pc+CBDr1sF6DdsKLQSYlJ
ZcDpjnjYq9wCe+3GRF/CGWYcSkEIuSZihEeb+zQ9BO8SON+sErZLOa5x2Y5D0kDFo8qf0iybwsEg
i9dDSrceEMM1cLqymIX0Oxv6OBV6GYLd9fA4QcLg6vlu1tl4Y4SAmQcgPJfgc6zVHgSONpdzF8Ll
RLYcdCL3fHvHiLaPkXM6lQDjWTxT0Efr3dSYGuipDtlYxGmLoXS5HV8HzwdbjNrCOUdMunx5+esp
VtRI61O6tQRLA4dgH+wUxPXS5S7upzXLDaj3rIZTWzHU96pbsuz4aXjuGDQbl0kzizeKRN6CHs39
S9GCb3LKXTB214r6eRJZW2BbA6ezLRGnZgG7SG4+928orba1dLPDm7RKU/C5R4A6aUYSLqsxE8N+
mIw40CQHk9+Dy2+Oy5QBMjSsr62sjbmsUGaqs8qFZk8zn5p42wk/1teOeWheqtfNX6brMkIHglGS
nSfFu+1oFw9HiaCfcX+iwldbObpkmCBB2n10Nqk9HJ8l6s2AxzSew6qy6pdsY9soZLZW/QlPyPmH
tE3V9iarPrGDHAWe76haBN/l4FGM96TqYgMoqHYD8mIumM0bUoID1JaGTeD7LNUImAGHKG1zEhAl
kJdhmJUvNAek+EC2pt02uQan51tw5bvpTo9t9nqbN8t30yjwuk/tVNMiH+lMb+Yk6YHN1W2ZL+lZ
GZS9nGuj9g6swbe8V9tj3abVFd0sAvlL6dm19faWUNsCw56ml7ze7HGIOZW0ZnCa41l+VECXbsas
dWU2oHQoTbXxSyBzsFI2pHMJp7L8nmDmH5XmNZSPaPkhbZrxFs6x+2c0uOXjtNVrC10Vq3Lrl/Fl
2w2dOIdZ52c2jMyViQqhLZJMiCLUVXzL07U9Tt2w85nwbamajb9fiah+mVIuXidAfUvuoRS4asay
S2r6rFudEykwz66W2PkTX0x60xD4iu6xge8uZBehiqiXvR1c2drOH2EY0CPIKjdIsErsh6EZGAzw
OSTrPqbYAA6NzQPeSHdM+hUcgDyIM8NkvaDw7Y2CoURcxEbDyeGq+HUjhmzHovd5seqtUiVZKUng
IKRCB903233TJiyFcyyTElnD11Su8o2sxx4cwofMT02BuFA30EFDUvKmB1LJm2l+DFj04Bv+L3Vn
th23kWXRX+kPaHgBgQgML/0AZDI5JimRsoYXLEmWMc8zvr43JNlWQjSz1G9dVUtLLosKBCLixr3n
nnNAK4qm95DcdlJYwk+BUWra0nHheiGV7sXg1m66L+08ul/AW0MvrlpaqyqcC08a1RB6og7yx0Vl
0Z/0sgl2xkDFFuW6nvhAypXpN3kk/GiIutGbZSr35LXF9dhVZrur0zjy6qwvWVYj9ZMhDq5md8y8
xHH699ZiZLu+7ptbsSzhlVFmNMeM4K1yALeuZhVoiW8bZan2SzI2b+fR+NOJZXKs+uGNrYyZq7BM
9zOI1i390/l+qqJ08jXZxK/LblQ7u3H60gP1TPwmaNV1N0GSsEytf4pm6Xycs7G8NaBYPACmsvGX
sS4udNXou0nV7A03jIXXBPBefB7NDcmvRHCV2bo0/WDQxgvbqqxy5+Z6HX3KzVa7pvHmO0NTNb6W
xM0hWsa2gx+h9TvpjInljVTHfjqpR31y8luYJKVHx9qxPeKpvBS8M7rVFPoPsp/n0avUWN4tQeVe
USBnv9NxyHdd2gtAtiKiTx84senL0XVvkqIvP0zxwC02zlH5Zqwc+xgvyfzerWqxdx2aTAkA/dvC
0EYQ3Y4rNS4bAAsz1ePooh8Bsrwmz26Uxk0+F8IKL0JdNLtRq/7UbDFcqqLqst1KEfL/OxqNmaUO
Em/RXHDRXnZiz2u3Z1/FDTlbGJTXSQwo1Yok9DNnLL5RNv+VhHLKzYHagWbHoh6AkSDUSn08pXY0
xEu9qCJiblITqR3TVDdL0A+fRyXot+m5fZ+MgszyZWbOKS3r67AKPgnULyj4lq02wxZ9PKll7mho
F5rteHk2y2CXgXkTUnOH4sAuBufMmIa+0n3+oQMxKqxOyxG2TV9Ht6W7Idw0reV2eUb3uRvkimYm
pU4fSid4eTCIuuYimsb+aQo6mrgGOTVkCCe5pOlPxTek1tLto9nSP81Z6w4UULFO8Wq3U/VWiU5p
V5YGYp4BzCSl+kS7mRy6UjL5M0+zOaH57cBSUXpBfjAnRvfZdktaQL2yXIOb2S3ySwVd/lUCrKH5
dbaYx8Go+jcOVe7o5x1p7auysQxoQHpfdZdRnw/9vkvGed6nY2DXO6NTtOcSCqP6kzvLlUGiVSlR
lEMHVIYQ6MmNezqoddJpV3owpxpdpbGufNsalitlFtbryUwyjha1wqdxGrnroskBgyW1ujA1kku/
DqUpd0moLaSFWh60YHCWbu2aSDfUlRPrQ7Sb22K+sjKdmm1SCvQDkk91baRWTd+E+votzMe62FWq
1L7khROTa0yTbR/oWMXvrawQ6hAng9PtZWDMnzNninVfa6a+9tJhavV9MkwQA+posXZdBRJNoVlO
hADQMc3XE7Ovr7K8q1KqmRTg2LWb5sZdUq4ZZxmTDAZRA+EltMs53VWV21CPaXFxCPMWwlxpmWa+
T6yuHwAbogxYwEhdwje0GeXNWd9cSyPT3Yt6mperyp316fD1cHyXjn1nhn0jMX4uq5kLPvqu5vv7
H//nqYTfkH+Vm/3zf65iwH/+6e4vFeGLf+rwpVxJnO32D61P8/ffxcN8f7qV+3nyDz+xUP+FZ/pN
lPgv//I/I6GCC/0QRX5iob5paIV//JuHv/I7v/7ENx4qDdffdFspSGqOEJQ4Fqf7LyKqg8zNtOn9
kexLSKoEhu9EVM3UYaKuZHALvqYDg5II2X5jomrI4/gZaPh//aW/REU9pfvBj7XhFkB9spC4QIa0
NlTU0iLqyFET+4X+z/s2UzQelrB+6vQpas6QUNe/659I930sAqDJjG3Ldddn+YH4OOt6bMZ1au5t
AtQuDaz4YRC2c2Gmsj/0odZTQZS9T22+nKELnsbY7yMzJj1q13IcsSF7OpNZ54OIzX0agiiXKo+8
KjfPDPLsqzSZnwO51xZQhE+ml8u+M9OSQWLl0AqZvCIY7tLl3IWxPutPb/GHYTYrZgxlO1cuw4zN
EB/7gk7bSIXyVEktjSEDtv2hnGw5exGZmaey9G28zK8i8Nv7Hzb694DwI4tZPLueJlxm/isB9Tc3
15gZY+SMrOfog3LtWr+80/z4MPjqYPCr0fjjheGTZfmZ3+2cV6Pv+PmnxG+vTc++cs7srmfX+Ien
Wf/9D7urgOxhSS0z98MYlrtaqVu6BfIX19jWOaquDXHXpuaAxX06iJQzMGVfmHtLVIr2WJYdq7gF
ijen8vLl17udD/kABGVjpYg7ytCNzduVZhvmooPCqseKeyUVrGjX2We2k+lsty3j2LZpG+zZlfT+
lWf7w3vTe22ptIRx0mZKAg/+WrRcirKfuUSjKCgOcuij6FDFpvxkAgEunrACs/rQhSDkqWfrTjdc
gXMGk6fGUY+8yYmC6qAH+ZS+SoeauxnCpy7vVaaloQ9kSZ+mcSNgHF22hvJnSOvtTZNBkQE8LjNw
t4LU+1VvJp3y5QwC6JUJ7QLf1jLh3OUzb+YqSSvlp3E5H53IfpW76jYRS5isfdY45tYFYG3dcKK1
WtiD3I1OP7+xx660/GaopbObpNZll/H666FKoa1dRg1dmEdTFIDXzVh30nNqSCk7rSrc32nTBcF9
DzHKPfSuoYQXzWrQPKHFWvI5Lxape/1YGe8XWIcaZ6/S030YKIMSIa+030HMqCYitwXUCIs2OXRS
xo1f5E7YXiyLosjS80YeWs0uC29KItK/ysiNC8gCDlVWFJjvpsgYqZaduLtC5Z/3l+GiaXfZYpep
n5ad84csJ5oHbhb2VIFd2AlvGgKSv4jWWL8HFNTuYmk49YF2/TDvRytz/nD1ZDKdg+1Ozk2ozczX
tec2uNBMp9b36dRlH83EVP2+yYdlvijiSVR+mrU1CU5TF/t8bAuNRmxoPIhG0PqwrNl5qIu2eOhG
037VkGF9UpyREsZml712h4jG/Ri54HBxasIvDGZrGXaQjto/I5j/IAcqdnuvoQeVe5WMxqcUpQFc
GGtc4ExG6CmATurG8IZKZJ+5P6GFjRSu72NZdLnfRiJ6ykMY6h63qPysBWF8DGWuBR4HNqw9qBKz
va/sMKRl0YXZe+kWwNK9OUFQGDWn+pMuzHxXB3HwOQyr9iHKl6X2oGLTXhN2P9xD8ijezplOgA0r
yHSxSR5KeZA6r1rXAi40C4By34614XEauvqPsa3i6moORjLCttYa6WWWFr1dauQQu1xvy8FzYKdF
VOVNduyqGCbEVDvdbQ/In/mD1Q6vRG9SAZbmPB6BE6fYl0PcPzYCqGAXCr1942SpC6nbasA2M5t2
FxwVxb2g09KI51ymvgYL4BXgRK+8JWmqwI/DAgrKskDz91M2+r3QGvh3dWZrlzqwae3JPqb/3aaG
+YcNGU2/KSmJ7zToQh8EEJhxYJs59yNci4SX2Y00Xu1M/2C5hQ0roI+hN5VFJV+7wcC5DCqJWGDS
rI/dMq9E7qZMdI+3n9wXQTW/YUtlf0QhfardGM4jfIg5qWovIVAek9DgNSWk369bYojhyYVl8Gt3
5lAvZWvdwR+WmU9B2b2bYTrfVR0o+S5mx7wGKa0Gn3Q7/1KYkVN5TWKSl4NpUTzHs15xbxW1sC5l
neQ3ypBL4zsygQaYCg43LISqTncAiqThklajhJkytjRKRA/lMO6yteUA+t/7IqrKD+aobKKAoYaH
yYjktMscp/6i6xp1HlBjHAIKGNMtnOlM3cZpTdGZRWM8w1G0l/SiRVQg6Y26sb6vgfelVwxKUExU
HIRXVVIVKcyacm4vo7yqg50oW+VcB23VNN6iavirgTXp8iCXulluDYDo390lB1tYwniAaCJBt4vW
1CM/iAcIjzXSoQxwPGkWOrfJ8LDQx6blCTJmeqJo71XYA7opesXTZR4EDfli1araR95QJ5f6PNej
j2hnMi8lhDYWDKpkv6MlV7X+QuxjN7uR+zjUCXTuNNZk7Rc6hKOD1YxQOIrG0mD45MY0HIQbLrYn
OxiVfjiXce6NoYi6PSVfSku6XriBWrvSdW9uLHqAXV/l1YUDp3Dcp7He15dp54xP6KlAXtooG1/T
UqVWg/EtzJsF2GCk303Hk4sgypzLQkKO2pnLpB4mMTaVX9mTqfaRnuajv8A3pIaFGwrHHv66dmP0
QqFISMoBYNgmokIgrt6QYIZy70TDcNQNHcg/TJPM2es6b2AHTczV91mn952XGrEb+WEHdc639MQS
tyotnWZfhior0AJFZravykR0T1ZqwPfl4jTfqqme7Es5jZP7WkMvBQJVFPV0EcG5nvwhqiCfcr7A
pzg5/eJX3NvDVQ/bR9v3JdWGp3qjaD3D7ZI7wmriUvxW1pWcRXmpV+HyiDQELM8dAvWYJTB4VmSs
IGmc62an+sq1vG6KlOKvEFmT3DrOMP5ZgZcjOckTavWc+9ygkC3a7mDH6IWuM8MF0l7DTuXpzK32
5sIWbyPmeT+nwnrXdUU132qRhi2KHDTojEECa6c2W6h0MrY74OkglR9+vYz9z2rU++FLQ8P6y3/d
faza/7roiz++mt38PyhZDffFkvXQx8WXj5oXt+3H/i8l8Vq4fv2574WrYf4G7kY6aEPv0nVjLda+
F66G9RvZorAQMOr8huTx78LVEL9x3ToGsCbqOsNcS4bvdSsCcpdETqDKFIZjq1/RT57igygJLbqM
YIR0rB0L7GyT6k91MNNFS+5DTtrsW22HygfWk34I+KF9NWnNGz1rjLPauFVS9k/p9W1cx0KWYjmg
hEBHp9l/Xgwl7K/4Pgr30ijvBs5DlHeF14y3Vpx/kZnYt0Gc0W1I371cDBjPDC1MBxAfuECHmLwZ
egZKg8rY3NPyb27GyOr7/VSY8sJNYngMEo5MeDcbY3tFDG7oTFvWOJJrNyK8OPMkG/ni+vIpSZDU
As2aJs9z+hJGoyWsz9E9atYI0Rqk2WzXQkGLvHEJjd5z2sVodhn8zE9j2bQ2eqM6qH3DzdIKOacD
FTbRuo48seWiOPNwz7wmKQzJhjUV0l9zFQ3+UMxE5Vgbg9COerXSPoc0mP+Mkt4Y0f05RbOTQ5O/
madumvfFLExIFW43mVwTfXD78pOcqhO/bhV4adTEKEsF1dVaO//wIIq8Io/K8F5nU3wqVV9+mkrX
gmcxxYTGHG56ruwHjXbx77oFiv7y6Otu2GxUKW2DYs4EYrLVVhtJYWWp1iVlaqLfY2vqPgnIMBek
auE3WPBfofrTKvX7PB0QDw6FcJFVn87TcshxylA71qXK3gZRFL2iRHz49dmg1nWVg1YarGpz3IdS
hWUYmMcw4DLNZDi9mUJd33d11715eaTnZuNwrpUAJAKM39TcKQyTRJvT+4lD9LpurfreyWt5Zms8
tzgOxmSogOkxoKs8fWV9qlLRZvF9YbhzDfEdUq0ua/k6KbsZd7S/FfHPQDTPzcdVnFEWipC8Pavo
CAMjiNN72Sz9fugi6pc87PvpzHZ7dpgVjrRBKpnT5tR17jhzXcf3tCqXpySvwlsIN8W5s30KfH3d
aopoAnqIepr4s8HX0D6EpOvRfRnrQiP3WundRQDL1JB2847EvHscxaL0XTF1gkicOLnjN5Uw7APd
Vo75L79bRPWcLkH7RgcVOl3GJbPAETPn2HZFc4VoTYf5kE77lwdZ57Q5yIRabFloEHGi5Qa4rPKM
aF4bRwHdmR500Ht9WbyNsvTT5DbXL4/1zCpagssUtBprBKlvQpbdqRzMdjqOQRpe2X0AkdwM1bnr
Y/1bNjNCVsM2kdKykG5sdn9SRLqrZ+LozoO4zlsL9XMD0ZXNBf1E6q1fB0LuRTlHiSeCRL1T1qLt
G5mYt0uPSE7EWfBU113ySPNxiBB+kQKbAFivVe8WZ6Lb+jDbh6UFaa06Nd0icTldY9kLGqxCHNHi
a/dLOVSfrFBRO87S9fI51C/1UVevX16GZ24Oro1/xtzEoC7Spz7p5BGtqAlVcEwmP5qm/KZyhgWc
EQku9XJng6+qbL61Wkt79fIDPLcP4EYqWzdsnMjE5pz1VevGBJWjTctxP2hNezdFUXxms21dENY0
gmPjGPQG127A1gWhLVHaFJ1+JM8wTeh2SPd2Am156YnFHd6pvI3eV1CE388p6YaHKAhyeGM5xV6i
wgl3uQmC4vXQ/dMzB9t45tAhMcBVwLLw/nK3d/dioPFza3lkHzu7oCmj1wYysE9llFD2pk38e22O
xc5Aolp6XOPTu6lQxj6Kh5jfue4Dfdzi0JQA8whzllu6fuOZgLt1afj69lwyHJ0rkaPkbDbJADt5
hGt/7OPEuMaAQSR+lg7DdTu08hJOfPyImK18bxVTiYpqjN+abWdD/6hbaMcZ2f3eChtxNQEkXBeY
gzz9+hZyacvTvyJb5Ko7PTdW1bf0mvSjhpDpAE0L94/U6e9eHuSZZbKF0MkJVlMWZ3uPhrMRxmk4
HPMKAegOvDZ6k1NRe/ESdPKiSKb86uUBjWduIBsLFWbEpnXEVyj9h6SuWobRkEZ7nKjkb4wuFahR
EvmhsUbxMDYFZCDAntTyZn007mRsTJdS6cNjsOApc2aTPjd5ihkOEOwBHG02GR7S79KCcnxUU6RD
LRvRQ0y3wFPGTSL0M5fQc2fVdkglhQvTgipxzWh+mHdXCDNIo/aIAlL5o5Og72na5hAEEflYvdhX
soDZ1JSIbATQaAk1Myhjr59RB/gwKiLMBRr9zGo8c5HwUJwEZXJjmNursekau4m15jhG1BW5MN5X
S/9ldPRPQen61rIcWtu8OLMBngmNELSFyeWIokJ83SA/vIi0cqwWJPBojjIBjAMeBbOgRwGw4pXS
4D1UI9MWt1O2vNXWGGr2r9Tc7Tuj/BCu+cjLD/Ts86xBikOgyEQ2VzYqpHpwu+IIA7m5YsMXO3dW
9plZ/zyIa3BZU/Gv2YGkdD9Zfa0Im7Ep62M+iehNrMftkxGBuP7qTFzEyYLNRTfRkco8HaQ05iyv
1XjMe9l8NkcrvV5UWp2Zyfqkp9c5gzhw+8TavCNknA5SYL2iKWs8dvooHpHzdFfBshQhzDVFq+Hl
CX1NZLaDOfT3wULwQbLtTe4AJycZZdQcIcnjckELNQRPU/HvZjvhyjBOzuSLKjHf0Cjrryaqmo+z
IaJrqaec43mpYe26cMsgg6GHTrqg88YOzc2+Ndtq3J152G3dzDungYsbEYAKgXsbTlAxBrMZiGOZ
TLDVu7E3lp3uDvGNUlZc+E6r4hy/DpemuTW2Gr92KEHDlqrvFzfC+iQUEhwzeFECK67TNUrNKUNh
Mh8tQHafPDXdLXBpzyzOdiMwiGMY2HxJQhoQ1yZ3nx0HXU/YH8eigY8zJuOdpSPZm4vkmw3ev5bH
P10ZX0da62JSHBhHzmYkUCrDhYV5RL8ikexK3b7G8sG8iNtVHzRb9qEZo1dNMUQPhRq1Lx2MzWvR
Wfr7Myu8HqAft+PmQdzNhRHT7bJE2R1j2bZ3XCvFQy3G/kHXx7tak9a+DufoDb1XP+uxI0G+NVzM
zmRc0kcSmQ/ync5nVnqd+ktPtDkgEJViHB6a4zJqeg2QZPwRZG2GVNFC6wgV2+vQ2uzTNEL8VdW/
GtXW9yFoeDugkoYAvjjdZ30RO32s0BbnBryEuhN+3Kr8TMB5boprqHHJFXBd063TQYJFypLW4TGc
q2UXWbJA/E7FsyTGhZOX0bsaD7TDVE35AdGUfmbwn67tdYrYcxG57RVrcDZLjqYvWSC8H9vWwZtp
GoW4zdt5eaRhnkOKs2FINFpTePiATZ1fO3kRI3Q1wy9qKBrbt6JxMT3TKA33zPF79snw2OOMUzzb
pC+n78VMik4ZWUuNE7o3y5ADByKzsCo/SLR3gxvQ24t0tLxF9XFyrXzXI566cILkdZmK/rak5/Xx
zPHYVnrruyK1MV1FQqX4z+kTdUPuwLHrjt0waxr9tKh9b8St7fgITuzER/4x3pX13Nb7Cfwohl/b
FcbONsIeyncejfdaFbvYYEkHcbcW9P0hiTFvQNunG8O1zOv0y5kn3iaj6xMTsgmWhEmyoE1k4VLR
4Rfmx8EuQmThcL8j39Fptu3Qibk2AtdOA/9YHZJ8t9W7h16F9he0sBTNLGlunblDtmnC1+ehonNY
VljN28sVGfEUWkN1NLQaa6Gq18eDhQHUcG7vPDdvqMEOokGbrGRLs8ocEwFjvM7bLEooGnnzKS0r
DKjCesL+oS5RjAxWDxF+iVK6jVmTq6OV2SUMCwR9vwq1Mm1X4jBpCElG+NPjOF0TisVx71pnRlxW
yOzVYETRh3ipxseXV/yZF+xKan5IhCsxcBvB7SiAlJ1pd+VsT1cyz639lNbaGXByjUiboAw0aZqW
JCyCs63XyA8Zrk22HvSQbKqmlzjgTP2uAGJ+laJaXfuDRXb58qR+jpCug98wElAKfZLYzXjFEgx5
Mw53bSzad3pTdZKe61hUHoQdWXimHjbyBsyyxm3OGOc/iiHo4jMXETFnO2uyNLpV2IBTS7t0WE5n
TYUFP66v7swIZY2fjkMd7k26FMimF/cdlkPjG8tV9DKiNOumz1IOI+RfUKj2Aaod2qgwlJG6S2iN
t17u2nQ7lyBy+6ucZnZ6EEa5aG91DRHp9VxnOnYKCAo8t+94qX2j+sXLFrzifGF109FYqvSxTlT9
meaB7HylG9g7tItDc99eConNx6RFw17ltvapL/r01RA3KbQWbsnPXauHx3Kc5s8I8GlJ43fXGlBX
MvtymhGuXYV5OrV3nTVM4wVSyPzz3JmZhsOZWBIki3n/uoWDEvhuRs3h0e0O+gvdDnFbWoRI/7AL
UUMsGQztdb0M2NQMol2ZXKQzV7A3x/dVYUJgjoW2YG2JF2O9swfT/GCYqH0R1iraY+GyOPc0p0sU
aJ2JvVWp60V/PSUu7Ah3MvvLrqDXhVA0iWwXs0srBxaaDKIY1hOuUe0RXZdlvOua2Ik/d6leTH4L
s0GuUlPuEorQuYBW6iCfLN3GyQ85WhIXC9Ihgi7NT9lZ6BXcxRqcMrN3LhtpCXUXOBbU09md4uki
6HEWenBh/B/MoOWPu5J28WVrBsafRRLTmu/McQqxr0sx78Oqbqw9fY3IKFLHHKszp1mOuVmjxSWd
qzE2KVcHpcbK8PiSaVYqLzA4mm8gy2f9LpEyfRKDgv7kDi3Wf2VQFtkuGClFMSOzVL03u3BOvKFl
dbAUCptXWm5yZQorE6+sMRPGEZtOm+AXDFbu56o1sv3S9n1zabC479OkDR2/ExEsOy1CYoy0mR48
N1QfIbvHs/JLC0GPkkibPpS9yJbrQi9n7RDKoPmMk0S7YAwxF7lvLCi5/TTsyscOrV27m6WTSK8z
E8PwrdhQD3Mn0tfhUrOD9DlD1d/XFXSsAB2v65eNi0yLRiq72g2qFu5o6+A1MSozmS7KuTAwTmxM
JPcor0TjD9OMzrhHleLuQzfIG/RJ6MRvRdZjgwZZIvyIwLXTL0KzsB9La56ezFlY+YWMkwjPKwWV
GUbdlD7pcOm4ErECirBya4cHVP/DK6Oki+f13PlY5Eyu+MNKodFd4IQi9vkSDze2MquDmZWc0nFo
L9GFR+ZVoPhrIB+hmx3HKnlj2bOBE0zfRE/ICIxbLJ+0m9oKo8KzWwMjn9ypeuuq1Iruqevd+H5C
aV94cRQT2moApd873UGlK6bIzfb9MkpiSFi34a6Sw9R/u0V/ic3/H9Igqi/FY9d8+dLBg/j/QH6Q
XDF/98h+4uvf8fWI8GP7+WNzwnxYf+gb80Hpv9E5FbTlvrIeuNf/Ij5I8zcgA8yfJTgFN/4KhPxF
2DeM34AWVmNlkgEdtR9IzF+Efb53Q0OFSsPGbxrigDB/hftwmgU45MroPddHgPcAhOpuIB+nCnqH
BCOF9pNNV4uDU68Mu+JMMneaDmOSQTqzQiR02ahdmfPphQjiqhvQcQnvqr6J9PrN0A9vezXty1V3
CL/nXDG4nRZD0a0m9eDdKrpCm0ppMvM5SMKp9jv8vO+juQoOro0L6g9r/fAtj/mRsv7TKGupx5xw
fWZ1qXJPp4XTSj7OSOX8Wo8IW3orDrI15cPLo6xL8E8OxcujpUgSgWG4i4qMxGIziobhktHQrkjz
iXSGa7vLQ5zd4tvYaZ+mJPncTzA5Xx70NIVZB4VaI9i5dK3pS8p16j8kbjMeBB3ITOtLqw53Rm91
FzizaXulifm21O3qzA45hVDW8YD35doBxYSZ1G1TMNnQsrkua8TQpv3ODkp7x3AwucK0OzPSz4sG
3qpW4G79MA5d+dOZBXNDeyOhQi1UNF3P6LEAzjDde/n9PTcKeADYLn0+mPebczXgF2ABCXR+VEd1
ep3MdUBW5NYQtl8e6KejJcAfOcNr4SvozW92OqayQ7hAf4YOjaVOP6bpwYXigM1ibF5giCL+bLsu
v3x50GdWCzxNAN0rnLKVuVkt3Q4wWOuznvtfFnuACIyXcMa5KLDaOLMRty+SnhQHDHxNwfNCJrjZ
/bqrrH6sTby0xzA5lJAfr4IxOAevbrY7m48IxV6HDIVuyd4i8TVZdIgLdOrjP5hepnzzzRfZbf42
D8hBXn53zwwFeuLaSAZpWgIXnu4/taBFnSZMv/R+vjEjF/sQlPzXWSXwS0Y0fWapnhtuVYqxDzlW
1vYg11iWOHVvZCR2cHj2JAXAMkNUZzdDhreC38sMA5iXp7hZM94mels2BhmowA1/lbz9GDzQWCat
k8a40YyWdlVJ9zGtVfvLExO8QEjivETl/rRkkUE2o1q0CjYazqsQsyKcyrsEHWdt7DFhac4ctOcm
tQYmiy/JsU2260ZOSrjPUZlz3OOL3q6yPTpv7f8wK3gvK3iOVymY1umrK8wsnivsUPwpRWkRFFq2
KxvsqcsOMwC9S439Ly8VN9gqDtKtFVPc7EZbav3CYU4xb84Tn6CZ7jMDg+dfHYUlIr3gf2sesAVz
oNRjejZbKa6CMXrWoW12ad+WFy+PsolKbDv2GqnG+sEN5N7bDm5nuW2M7Wjm456OlpXf7tsQe8rO
NIMzE3puKEXzFosyNFWGvnltnTBCexntzJ8g7vhRL6dHLL2hTYs5OYMlPjfUymmA+LfSRrYHuF+G
PqsWN/Nxu36q+gB741j0+H7jV/fy+/t5h/OtPtTqYNg6e2+bpQU6vIQ+jHJuRuyvV9RL86e4tP8P
EyKqK+4PZa7TOt3ikVkinML7HFMprcUcFdOQo+jrIDzqhVudIYY8NyfgTB05GoY5HKzTwcakqJ3G
TnNfz1rd43QNdzpUiqtffnN8+wUqL8rXtZm/ObW5po9q5oj6EP6bPcag7+Wc/VqLYeWtkGrSMSd/
5rdSbbLNeDCSKDAYREPmsY+LRt6HXT2eoUE8s91ORtmsjqhC/D7yJvfjYIwunQrFxtLV/T4To/34
8lv7eSj4ChYECDSu7Di5gcnoTyEIGMzUVwAKqcdVmO5SoZK3mdNrZ1bombGgh9E50eH8oVDerJCL
sF0AfqS+oxLs5227uO3GMP5IFSHPxIaftxxfO1nvJrwYSFr0zRscA2zlZsz6/ZK4ulfNrHmpMNoz
o/x8r0uoCsTtlVoFMXezG4rEHuEg41KPS3g43Im+LN9lIbZINwO+YmjqhJad+8jNz2NSfqB6Jp1Q
0PLNzYKNlFWrX3LmV4Zp0lTTV0cdpXZZK0jVTSC2lzeIsa7KD6UPW56vW9JaxdjQMahENgOWrA7k
gDrzw94NWt82Kzc8WG6Fs2Hnzs7v2mi56cEiHjZ8/qZr5z36Lv29aKv2XWc4g0UHqA+FXxUCJNVy
o/5e9jhvYf+YTtlBIrbVLnqpWTeLNMNv2pB/bdb+vOX4HDBp8lr0YtO+RYEbALLQMLmOxiWvCiDZ
oa0oB5bgk5YFmTqzH54bzaK6pjFHuOOVnQa6tsmqqanI88bE7uaLPFXiTSPrrvEbB7v5M6M9sxNQ
ptOX4UtMWAds0wYRxEnc59x/0kzxBZSRleyLIUOQq5mqxP3QnM5F8k2hs+4FWux00wgWEBq35GM9
tJaIr7tk6HD1C7569GVe9NxP9Wh1Qks9bAceX959z82R0wspjISFb9uap2+0h/Xe8rUeIuE4QQ0M
zbcguXd1hiM9RML4zF5/Zv14mShj4J9BITDXqPJDwW1mg2kj5Mz9kCoFxXHXVk/aXKdXiYzNM1L7
58Zar0MkDeAkVPenYzmVasZ5RCCmnHbaRxhP3uRDmFxnebvsX36Jz6waXhVrDUzPmmR9E3cL7OEs
B2TSX9yq2tV1ar8RDvYmfLjC2FM88rGueQ7P3GE/rxxdF2jHRA+495y90/mVjuiXOMbpkd5/e9cu
ebBXcOgwm04Mvlsk5cWvTpKm3Zq0ryUxH5PYhClN8A2KyCFF6/GTOTgDHzTw+rjpbxEH6tdJkE4P
mqjV7uVRf15F+GoYCPCpx6+6qk0O2soZcWTPqM24ZAcM46RfYybvI4s+tzkdXthpHCZ+oSr8X/bO
Y7txJE3b9/LvMQfebAGCICnvM3ODI2UpYQLeA1c/D1Q9MxKlEU/1bP9F9yKrKoMRCPOZ14CMXPEN
xwuqpY6VDUWF95Ja0IJdZj2/rp1GpqOGSuhjtojsTsDhRrR+7vvyxGXzeQ9RaGC/IijyVh86mmgG
HVpPEPnx0LjpLlb5fKDd1CxdB6WbS8nI0nuousapGP/TO65TioJ/xvlHQYqb5+MuQmuAtk8JOrFy
cmc/2VF27sD1PXHuvxplpaIAbgV/+cZ+e3/ul2FRZ7lOyM9RzN1YommwsrD7Ezv0016h5MVBWFdw
hSQcw+S7bmoGxSB2VJo59teADDZux+cClPHvDEU1hVzRdNCGXw/nu4ssW/qmy40+Z0KjuVtbkBtd
nnMfCap/iQj9ry/sF2tHgAUajruM6+WYyZMrdN4Sdcq9qUKxGa31uABgnZX/sJq8AjTZBZSH2P5U
u47DkFFt+xRNBhKjdqwiVw7j7JdpI2J/4kR/2uhv45gKsT63MlHWx6WLpKlpjQiLMwchxAqvKZTj
8NVwsDiZFGk/lZLabjsVg4jvb5Iv15F7zzToWFMHOrqkhZYaqVnMudcYTn1okNJ7xpIHMc1/Zxhw
3CR9OiimdZO+2xlRg0iAZY65RwLSo7hXJTgySpTDgu/HOULJsXqsI7SeVYcEKhnaQB8HEpYoy37h
e+kNwoWzb8bRfRY3AImNbF/K2q5KKN4Uowrew+4RqyjUE4fgqxV99wuOAZDY9rVWb6J8PPaSOXh2
bxZPvb6cInecGubooUNTd5pbDpc3YOxykTv2A5ruw4mS1NeDrNcH6s5r9P9xNVV8pKQxXGOtORLN
1paxJYIn4cgnPttXu5/igwljiO1PXeXjOEWTDKKv1RxPwZouqD4hzKCrI1UpIj7dLa06PFdWXvj3
u+XL6Skr9N0i2qPW/HHYuTdKRy4ZFvsqFJPjJV2ekDzRbr4f5qsbGBwMiRFFeuUzhwEgGBVL4jtc
/1BFLmd9C8uNMos+4k7yj+fEYQaqB9GLKEiXj0JXNcHMbzSYk1Thb4f1D7ooWtJgevb9pD6vHeMQ
RJLEwz/knfy4djSyFWxWubC0xV6l2gc9CoypSU7Ec5/XjswdBUco4mxDem0fh7Ew7KtUHUCL1s5o
Uy7tvBlWKIetlPmJGa2b+UOkoxNSqew+eodUEY8BSwg5DJDAB/o2Yx5u01Kqg6qZ8ysMGsqdKPL2
RH3qiInNXQU22Vm5a2Dv1hLf0V2VGpUxqxIcyjTFh+2qyjKjfM7IhhpyK2T70MKv5KfC6pzSF5WV
qY9WOvfWnphBqu6+/5yf1hnwH3E6rUxKJbRBjta5KdQUtZFh8oRVS9vEkvMAbmR5E2t4j3w/FNvk
aKVtjptO5kjjm3dVPw6aw7oowi5MLA9BSImbcsZOz7mycFhoYV9WMhqGaOHWveku2JCg3kHmuyxX
qGzYXaDzdMBRogx7X4tJJM/p3DbFJsnBj7jtUhqXCEZYt6iemsZBTCA13KYalQmZFUv7oWNZYZ5N
dY5kZN1oJtD5ZqqjB4n36a07kowI5gwL4Z7mqx0eWohnQinTUPFEI4RP40xqP16iilo1t8BQ9C71
uh7Tv8dczpxdm6PRItwId4jwRcdhwcx9Xil7RLtisRIEmCAkammKPq5VaS+hOueooc4mQQZyOkKy
ag8SNIhWhPzRWdXQtbHa/KxE6LH0+04xMSzCLULTwLmlIUZXCyrPvV9rs2Sd59DUo8x3nCafEtxs
8bqJPDtd+vQvfI/C6WAZdgZaB2DV9FuzozyhwhfXIzrmxTSggxO1IyrKhbzk6ZM2gWGr3SlB0P3W
GkoHRaAQjfPrsh8da1vPptbuOz6w6nWIPSm+Wekz/osRFpYITpdOWgeIdJrOpViyGdXldpiqc4xY
6vlqXJpMepCQJWvPwqFrhntgWJqxQYtHPgwgXUC+ThAqXms1nF+R8pPUc60fc/gDcWJah9rSsuXC
1EXa7NWmGPt9FJVobbejU5g/cDZEDIxr0LQ9Kwqjv9BSV23kwPG9ld201ovobEVcJUg8W0WcPEl6
HOLswaUMDU/Xm/l3MWt08wEKhnH6i9Mmwk1YG0V4F4aZbR4UAynXbSvUCaehSUlSH8e1xnyekAnN
CtSkkhzSKdgl0H+iaLFKFWiCybcoZfarMFqDOXQhVASS86UGyF+PhfOngRX/2pRZi0i7ZebRTuvl
GG/gurJiH3ecUN9GpSxdtSSkqNW3qEjda30TKl7W6kj+qkgUN691Eso/NS0GYpiZ/DYcsiuAbEud
FPW2waf0HK4AaveU8+TlqcEloHOhP/VwCMLR6jwlJ3hxsSbAqaBRs9xVoGbobosHWr3pKTL23hTD
oseFrpDZ24uwtA1MU+23MqAi7xrOIhWeQ3ssRqh7Sm32YZletV2q/JbVViSbcpgXLRiFNN07YWE3
e0Pux9aPVUuGoKq3pe6JtjDMTZ5VtYEHpKy+RqnWpRs7Uq0hWFazdhckFLjDcBTdTyvNNf0imm0G
xjEW9DIQEBPO5KpC5mOBp9xXEGiGTamXzniwKqCDHi67lTjg2yDjczcW0e+xJE3x1VxFBbZQzO6X
hYVh95AQDPeAn6WRjFeYREEUgOu7tijl+cISkQrefYynmNor5kFAAofaEpdVKWO8VRjCmN0st2N5
M0hDHl4gsGNrXhR2dntI6z7SPdwstftFSAsaXomJiZ2Vpuns5tDeJxxbFP2Biz9+qpwpvOXuVoWP
v7iZPoBoL7hukFZbdiN35p9G1rufBhjY6YyiQfpzBf/lZxAIe4EhQm3iHghJQtrIvchfZTVUHuKB
RrVLBwtFbgNTRymgiF4jXDaFpfkL46hEvgEXrrRPeTXLt3IjdVcKWtz40EmOjmNcFmG+sxg9lhN5
5ZQ7zOjF4lELqu+qbpXZw53U/jPMoVPuZ3x/6sBJezU5r/Ab+omPphEF1ZxmUgAmKHrVRgUt3d7G
3w+0a230G7xvK7SviBgx003qNAUWPTrKQR9l4wkX1dZ0pV5Xf6QyCbtNvB9LNYd9spMDlGr7DPXp
fDmv+rgoNrDthOTbY4R8nBnG4wBicI6xAxrLVrvOQxysNqJucxCoAuy9n9vj2L+EtPPrizYvLTw9
+njQfO4Sa8TfN59BikrpcpMtlNR+NXIr/7JNrLUfADsJ5SxrJfSQZz3myq8jQ8Omslfghii9kATC
6cWgbnO7xfPAnbFTVDaRlGBj0mpTHv3IlEm8VEOtPplZaYdbTF1zYBAaOpk4MfEGNP7Ugy2mHqNF
9W0oZW1+nwmtcZ4ijHajwMo4ru5UkorgCa6pt5oK/cBT01BPz5TQ0WpUwrAh8GDtoBtn1Uilbhpb
9OGmQEituIoKzMmezCLDbEQ4mb2cWxGAsYe4q6jxjlXFKynwrls1uErLZiOmTec5MRwktxtSSQ7w
dursnysm1PTSbugP2LVO+MsufDzfsRO59QHkiNB1HISKd/i+LOWfhm7/TM405M9jbFmvNSy/5vck
RmW1VgBK4Cd4SONUvkg1QUKVm8Yj1wbaBi7u6LJzw23VAqzMtWg6VJxRDa/fLkWBvJ8QonXVKGvC
JxUL1OROsntZYbPb5rxJUFpvgrXPP9wKRa/iu7yC+4vWvFKxpXO713PfhiCR38OMQMQLbyK7Z5cs
aVJeNPE4igOaaU62A7/tAKlbbKwI3IR8pnkqJFh3WO+icY2wtoDDO/zqkOpun40uaqPbBABr+1uD
x8cRSsIYi9YcH0G9DAceexl9w0MCbAMxy1RBk3k2B2l1U+BaDkKzE1gLTSbSmT3WzFNSPxIZoVHr
VlIxANU2M0VHwmyWlasGPLn8ZPaije4mVroPZjT6s6sGcTdlS3sxHoI0mnEwt7U+expNVZ9v50Er
pA3TT1Hd1rCzxhVg1vu9kai1vJclJKe9suixDFVmSzsYbTK3P6p4oSanKik+GyikLGepvIwIpFkp
xXPg10Xtpe0AypVLQh52DQoO2kaxE6W6alHD4wrC3Qo3r1ZHAhN7C7kvpF95LqQxUOI6GreSzAjn
ugpBZUtemSkXyKGB3UaQJzfdepBTFSE3DAYgEC/qdB0BSFYf8eZAX6bpS+t8oJ3b/a4ceRgvdcTh
qLZg76q0d7EKfsTN21HttpjdV8q1VaSpHcid7jxLnSy3j1Y4jgXouMpR8QLspd7weZ6oiEpSWuqS
hx4xjBq3Q9NWfq4QH5R+4OWC/Jwy5/PDWzD9/+G3/2/V4vrf0bfua5Ysr++Rt+u//y/JMdtCEJvu
oQm5BXo1gPv/Qt5KtvMfKh0kypMQNs1VPey/kLfKqqINE8EBuQesDVLQfwNvFeM/KCaBUly1g8jZ
7H8Cu2WEd2kmlUrAqTY9JVIG/i7ZWgvu70phvH8RcAK5DTop3tuxvaGdf4hwmX63HNd/563vAaof
Syr/GmbFI1BgfuvYfhwG2i/IwWVuAxxbzkow7dn8Emp/aVN8nenihDrQUbf2X6MZMiMZ4NrQ1Pk4
mmBKSqgubQDi4jICzecBRv+RYNqOkWLueI1ewTGCnKnPeNLa8XU6SL8UDEMKK7molng/NbfQzsQ2
jNoXEFj3XSs9fr8gb7jL/8nv//Ub4YRDEGLx6Sl//I0KxRZ1cnDPJmuDnkiKoFWkdRV97w1ByB1K
sPe1ou4wQLutCM4xrahqV0qnaz11zmV12gsJfkNlZOomrkvs6qZTLM+3cvLxb2SPIecEho4GxPpV
322OGKOcBR8BjHEs1ERDzGWVHvOVlGyiTzFP1csf+tRBDCFMW9LpAtc5ApPaCujP75q4NzyEQX/G
Tf0LO9+7JSp2ZblMSCuHqv/9cn7M4f9ezZXxjA2nDMvbPCrZSVTyrMxiNSNVz4MKKWU/ScKIKAnr
wdJBZNJUWlfAR3Z58TffD75+qk/LBKAM5OubnMBR5UTu7coUED6CrEmCwgw5R9LP74c4PqZvsG51
3c/AOVaZqI9fAu33BLextA3wAT9DwnqXGCJQSvMES+6oCMTfv8LHqaDBxgMuAMP/aJxOyWekjNqg
cZrXqLCrC3KkxMdmvNjAy8oCvGcj1C+zaLMkkcDcorn9fqZvPMf3q7n+BPgI4PNYUAAsa2Hs3aYz
8sLKMiE1gSB0OefVHJForoYXG/LTtsvLRjqACJ+fkiqR3EEKlZ8ROspum/X2uYy2Quxh35a8EjCK
ynes0vaMXINRMJvjTjH4q7amIbW/pia8CGvnEgZ2fmEUlhMoYthTc602sa4Q1zYpBhiVEgA5v+or
qQ+0KMLVNLJw+Cy3U7qED2XZKW6XRue0n7QdP+NckpvBx+rD2KLMFd3rHWHuZKexN+rI6epheWVX
quXD4EG7VKQpOC2y51aOz8lAM3+00EQgOHJHVUZI0Iq8uBPSkzRKYis7UeFH+vSiI0QGbgTPq1CW
fHPYoV6u+trQOeeGE584WG/wnePPQQ3OQQENLAfvxcfPUea9nQ05qihZHcY+dTnhYckWe1wNtxa3
FlbMt13sJEFNxIjNSBXTxwASto9rTX6Fiv7Y99p4NfaaAz1X06lu4+9MDoNTdWRL3jxEFy3c4qiJ
uJCZsvQ0NfzDqkHRuqmV6FeUojORpP2OR8TAWLleXNKpP99vu68OGDhKDIKBgvG1jiqOJGh45LRZ
wwXSSg+YRHcX0dLe1332+v1AHzvYf5+wlSAOvYD/AUr+uJ6jYqMNDUEyqOSMPKNepN6zpwwH0l7m
1sr6sfOHNvuZsg9OlDq/miM6czpMcKQwON4fh5a1slGqrmqCNinFa93aF7E5KT9DxIBPjHT83LOE
YKRo1NN6pdFwPFK4tEaXyajlL4V1beAr5laZfhcRZuiLfp2E1V//eFGBNoFIfGufOGuE9f7OUKQh
xLFZboiLE91vNeugTGiDE1RvwgrJIqF4HcWj7wf9YjkZFDoVKpjq+jU/DiqVbZpNiJsHOYaqG8dM
z3UscV1Vn07B2L+6luls8OGozUMkOsbJAFC0HSAVTaBa1Ws0i2fNGhfcPntvcJpoY4zTfuy7P7UM
vqXNxe9/Y6Iwb4ikVsmF4y1r1qSajcO+aTRYwIZxYcYdUt7TifX8YtOQw+nQ/gGxsE2P3h6nz8wO
f94mKBd12KrAOZIG0PmMVyUp1X2lFI73/cSU45ebfYryrLG2mmnegyX8+AkVBRnxqaG1olIsezIB
FKoVHq+Jw+07Z7c41McbSTOrvYlWt2+rTfqTIok/dma5RXBn2UPoMk9Jq6zH8OjGBT4HeJweE7S7
430F2BlOaRTzsUN52wGscWt7fq6c381qH2wtk+Trcn8Nzr1FOsdu/2Go/rYmYECgW61Ceab6cU2s
kCZ8Mzp1YIzpLRKYQZjP56pZXM5q9JJmc7T5/iN89Q3W9jgRx0phO57ubEoRlUSjDrIFhZi6fKqx
DP9+iK92FnghHi9SLYAgR28YzuB9FmKUFyAbq2/1boC7LOH0CfX2RyRHZ8DLvx/wUwayLuK7EY8b
WBGy4VNTzIxYVqFPa2S4qpoKS4RieG6NSp18GjxpoJc28IOx3RmEcr0pfg6tepmZFQ7qxhSEVvs8
5OpFhBkr/7427VIref3+l351icFR5GWnob6K+n782jh4o1c/UAsVUvpoZdPFqNWXRhr/o6bz26sH
Hv1/hjnaVKKn7mb2Qx2YbS1vJOpPUTaJTShToPt+Qmt4eHx63o+kfZxQmTVOsqzFXYxEfyfa4OeD
dEXj67HLT5FJvryW3945rLBWrYejB3WkgxvrWIYEqQZHptDPRY+ifCMUXIUNxIioRItsJyd6GVhG
dPv9RL86N4iKwSjAJQQU/tFEaY0lo1yxxXIUwv3CtIeXNp+qH/+3UdZf8S4aLzt8UWIis2C2B1w1
FH8Gffb9EF9ERKuhp0EVYkVLHsPUJyes6QhARW/66WJAasGZllulTa9RBrmTa7ymDUwtT2yTL78d
AFdWjlEB9B7dCYXZY8xdWVWAH68SSMUU+ct8WxDW7ieLyw9gsSebrbJLqTrvQ8qW38/6CBv095Hg
PWfeK3Keo/FxZdNpDicgY3y/SvkFtPxJikEtm4L+cpQ/TLX4CSr8T6dmhQ/bKqdwnm++/wlvOKej
s0KuDMBgVayV0fH6+BOwbtdNUQF7Ko0mDOiCviaLcjsUk+U2BkC2IZ7xxrSym3pstAMVzzHoBhVF
UN3yJ/JUjJodcdPOYRwodXGIWhPnxXbIthMCoyi6Tpt6EmKf6bPXFHHlNSVW6MYQbbtBusMYuj1T
ovFxlvD1KCbjbJrA0HeYdW5qJRWBpYWJp2iDvOlGaZ/VxfID6wdyugjgcyEhMpDzxUxpmbFeVJAc
AAzuwprEUUcTd5gJZhuz1K+rxtqncRkfoHWMG+CdygqpuCiiqjuHh4G044ItehfdT/AQvUpoh6mZ
ziNcSgPMdmtPiyDB5Ys54MAo5I1ObQHbkqX10zjJtgOux2Yyq9tZikw0JrQrvH7oB5ZJ4cdiLH4q
i6O6chmeIegzBu0i5cDp7HOYsdl2RuffM6FSrSphdPbbTjmIxoam0RR/0FF/SVpxqWHviBdTtolo
RblK2RhnvQIIr4z+GXr4bUcCuFxBmZBFVguhj9shpBOPB85cBd1YpN6C7L2LZc0NGijXkZPe8l+d
OIRfvMsA8FCmgaYCP+E41UdraZLSuK6Condmr8pseMPIfoYKrdBlSLyxK04EN59KWjzMCJyuGH4E
BzB3Ozp1ehNns8DCliCzVje1MQufwld6VwJscYciee5RIA3MQTh+5Rg3WDW9VmV3zk8rLlB60XH6
ibO94qTqxgDzdmV0RfGiS6q27RX03VI7S8YTq/TVTbFKovJ8giDnqKofv8ts52KmhV0FbZWf21Z1
6CepOyyYH9saPjSNjSVPmCJzA7DgzyDZd3oz9ifuii/iBNsAkARKCNyTcozb1WE+W11vlbw24OKy
DtsoTMywqf5nMOS/N+HK5CZKY8qUjD9OVmurql8NRgNV5L9MPFtJOE5E2OvVfnTtQZJDbgpxShBj
xxEu1Yq6T5uhDMSoPrZj03q0ZB+zMt5Rl0ncNfoxI+3GgtV74lN+9dRBliJmWHn/6Lt+nFyBeQ4W
5nIZpG1yELbxmlXhvdHm13NcXBulMXtFOpzArH0REIEtYhOv6QQ1o/UQvnvBhd3Yi4xOa4CjauPR
3b2rDZASiXC2gJlODPbV0q7itRRC6XZ8qm70cxaWk+1UQWaY11LaC08HgC0086yyyjNJt+602rxL
Y/kExemrhaV7gXYI+DUCoqNdY4xmXEo4fweD4lLp9Ssk1vE+T9DRgYQNsC0jLBNP37+fbxnp0Uai
SIkcBpKLlMg+aXoObd4aPGwBCC2x16X2XFFI1/TWeNEEGkpJNJuuPeUvidntKC9tCiGAAYDDleCC
AG5zap+iar6Nxnnxogbsv9theuBLJdd9k/7W9YpaoNT6AD5arzA1w1Pa5s4SxosjgJpUi7apFuVB
E73h9opzuVhCClqJjrBdxs+VpuYuVeOIWqN9Rp1mcHtdxJiEi9hv2tp2Lauh8S8caTMk9d33y6Ou
99Kn5aGURhLpYKiiH91bRrY2JUFvBFMLpVu2JAwT1wSsggDbAI07AMiytlUoH+Y1OoihpvzKELgS
bbbcybgsdSg4+VaZ742lTH3FKnUWo9a9NNF/mnaa44ycONsS7MWJc/rFw4RmGmYZEDpW/sBRXQAL
yCQWTcUrYU6RN/F73L5YlM3YTtG5XfFV+9q2T5ydL5LGVauAnhA+OCuR5igXy7LJUJvFKJFO1btt
j0sz2g9UIJAecyiBVLDNlhxMPuC5bZUlCvrMZBZpilmYE2oP2G2+TGP32KP+RKN+uUkrUz9MdVb7
culIJ17SL16lNUgASUz9RAOzf3TkqraLagstu0B2KNR26b0GjBL9yHJVoYmm9Y/5mVA7lKwaaMTU
+W5UR+XEu/T5wgEbS6yC2h6aHLR/Pt5uEyZdSohTe4C9yVk2y5cy5m8C/mUHgqZAuhDzuZVddirN
/Jw/oL0A4RBIMyWaVUL648BGMyUG1n9lkPUVLDnFCYAZCFB2tidHL00Y37FLceTuL7JTwjGf3uKj
oY/mXLeJEgPv5Ins5p0Ip/1c0j+ohhNf+MQwxyVxe8BSzqoFh8AZLoqsp7jaBjjynRhmjSo/3BLr
bJDdAe3JJwRw/3Eh0cswcURlIcdJb/ahWZdngERy//vL6OvvtUKKaRLC9P5EHligPthKWtKnEFug
tHcAuS7NJH4ZcDboI5yTaWqd1U29U0HS/DuD8+CryGUTdx7L1FQZHjUC+96grqRD0Ws3fZj+NYuu
d+fque7qfZSCrbSb+2Iu9yfGXm+NT+v7buw1Pnj3/qeSlMQxgNQgSvqtgQZbY66dWpK+2dwUw3Bf
6+mPyZbup7Y6dxTjn16l6+dFZ2bVmOH/jrP7qLCmZRQ4mAz2SzxjmpxHZ2N9pWbpDhrqicHWuXya
67vBjmoiixRJJNBWEeQF+nq26ppDv4F/sPJt/o9DHW3bUKZ5SGqIDQRQmxIuETBKVxluVYry33/B
ryeFiC/PAiyHYytzTe+r2lQ4IH1n6X5lIrRMq2gilV3mSyjyp5RovxxvDcQ5kYikHZcEczqSYGCZ
2ew0/TZRRQSMNKu2YZOrm37SshM79NR46scNao1i6NWcj5ZE1bWljBdtU+/xiPVktdv9G0vJPQOl
goj4Ux8lnakOZynez8CzwKTZ+qWDS2OT5SPh4alm+qeYdN359BUoXiOWgkTex3m1klqE6Nwwr1mH
8w/0PmnMy97pfAiq+xRQvZC0h+8n+PlVpnNPPdB8a6HDlDo6AXojS3IXrh+vT7wSQsemDeOXrs59
Jar2kp6fIwOWuFGGU1xn3WVDcyK5+uLV+PADjs5Fr1fgYSfOe50Au8kwnqVDkdnj7fcT/eLVYIuS
wVGypnlwzITManMxk4nFbRUlPhCb124kgP6eGOUN/3R0o1AkRDEV9pKOmu+6ed/dnm23cG0LYlhT
lX5B5Q5v9TQ3t0QE4NwLIP5yfDNX0+jP2vx7rlKat5T8UA9JNIpf8p2Q6j92WdVuYqtDYIFL3cPP
AA1fV3cCmaKttTS7GeIB+s4X6aTezAU+Iynednv0loftmBhgjgFGuv0wyR4xvuSFavVAfao9n0tc
uzvK3duoKfSzMC/gh2jU2j2AmGjY9iH7nGY5PjWVJpKgRQ38TznI0a7JYuMcSPVuKKTrodfyM8FI
G4RCHM+BKq70mr1ZBu1shbRvh9bpr5dC8sfBEbuhUdSgsJi9yJe/gN7ql3Wo/4iob20mer6gdyPX
yrsBWwDpQUuz7JyP9MvIzOmuIztGujbCbF2rlh3G0zg2YwK5MyvswVUjq/fjsLpDSF3pqXV61i/T
roSL5CKWQbqS9fVNnOp20BdWeKXruRKAkstcYYKx0A2yJlPpNlG8KpnDPKja/n6U8C3XCvXKCpW9
UKq5orenGtumrUzwBqr1M2ZcLzHU9jy3tI6CnzRfzAIl3Fgs4Q3+uoNXIOl/oFluezUn7BA3suki
lIo/dyzEq7Ro9cGEDnspN4SefRe6cx81vpN2BoZEKsayWP1hhK7vGzk2fN3s5D0o/3NF0uj95Nm4
x7988AtNudPm6DnMx9RNx7tE0cYD1ByQqVVTep0tfiPEXV0OS/NCmr0wbWejUT9HxHfpAk3LUn+U
y90ItsDXAYTxBorZXYE+OwQYhKumym6obA+VBLxknFnzozQ1NrSNtZ1kFldU3vl2YzjEQTJ1lrv0
pfFjruDEuVOU9meAc6bGtbVwm6XdUsDCLyGNNPFhbJL2QQHk4gL1G1zHytVAySNzg6N0edD7Fntl
aolYktTIEkXlj9JuM4RtU+GNQNtvAAyHZIdav5fa8KICsfo0SpFxiNRIXDdhheFv2aeW2zpIz896
eA7rWd+EaG38MoomDQoWHk05UADadihMud4NEJXh5NSioXyMXZOrQG50VBhPVhRvB21pb9CYVgNr
GQSXM5JgKINhOizVsEaWqjrLaVXsJXnyjRZb+7QsTf7zEnx3t1PysXw2erPcY+R2Sx4tHultyqo7
gIDc14PZPcdalfspop24ms3t+GrEsYo5ug5M/gCtYbQ30oyEm0j7+2TGjYKChavmsdeFk19Jo5dr
TrfN4s48TKrx04on5ayWFXB3VWa5o2UtV4ACG2+MkI1p+CaL1pMh123foJFJxuaWc5h5BZZjQabU
MLNSaRzP1Sh67uTR9AHDd4xhpNpGbaLlqsOPXgugKAMvJO3BPaINuTMa2BqVMreRp+WLugVrTtnT
hj/tVWoLRCmKajWQrB5ubNVMluxbaVldSWC9LyzQ5YdW4cxslbQv/NyU2rsE7ulez0pduGOuJ7+n
MryyYhsv7aE1/XLQE2+QQ/lGGmivwoXgJpshup2H6bgfxvZSi6PRg7D3l9FLk4EfdBL5Ve3gaS4l
BjXJMAvNvQJ1vQ1K0YyXRmHcCi332o4M2qEKc/ZmuwGaXt/U0uTJQr8SfXoNVPFmVPRtHFZPVZP+
1cwwPSxHOjOy7NLGD89KxoO+VLNrJWYJTyuOvb5RnqRloSwjA8HoQev7ZpYdZmA2wdKWZ+DAbxZ5
phKTNIW/tAjokX/8AI/QbswCGVMhK0+WwYtRE/h4c6Rd2/D13GnolWCKu2tqdn/lNvtiaudxM4zR
Hsf10ePJeVQz/tjprD8M1HuQCC66ejgLq+Sh6PXNqD0NmAC5fL6n1syfYpmcfICPFEhydTs63Z2w
tQspx2xddOU5jhn+KOmAnurbodNf9JV6OJqjHy4zTelkF7EyiFTfSF3IEXt0+qZ1JRPn77LY2tif
FWZ0sGxYcgjPQdaiFrWZawqpZhOfh4XhhV3+mg4soPMY42GFNOcD2o9bat37Uo//oI8bpHl7EWXx
WWzg/2v3r/DWHoYR3fNRGQ+LUNdiKVG8CWgs1e4sRTrj9fewYQjmxAgonl9q0U/cPjKOefw0VOaF
JiwVGZS09kZRXKvasnOgS22mKCtuJYWTLpb8URtmd5ztAK/XK3rFnjl0Bq0o6XeM2Di3a3Sp47SA
49lPSW9vdDGVe+4Zt7ftX5ypX2KYPcsSfjcpxYtDwQ/NujO5aewgcm6xMdtKymQ/56W46HLzoukQ
RUoHtuPYSLs50w9daCg7jT+YtLC8TqM429S6MW0sGaEFY/ATApJNgbn5Rp9N3JDtJdDr9lYU0+s4
t8OhpnffHaDoReYUxOaQtD/mGOrkjZHrEGduUK+dYqwO+SVYyi0HKph/vg+QvkqrV2A7FklYYxD4
HdWswim0eglrtCBVm3NriMEDgvOzf6rj1azKV6BxHyN93PV2ciqn/lSjo3zOFlnpykBl6Fp9jMxq
OKK4xZMWtS002NjeZZiyCemuzMZL1MuvtUrahzId1RaRemG+KolxgHR70ynW2dI+y5m06U4hAj4H
vzD3V/kUikJrenEU8o96KUVophRBFA7eiDjiAklUAg36/ap/ziwQoKJphugjaF2Si49TR0EudMIh
K9j4nRcmKlQPbonldhgzVx7iTVmfKoh+npgMegYXJ7S531TXPo6IC3Ztdmv1ZDTMva0MHsE2iomn
lIS+SAVXCLKDigoTQ7fi4zAx/gMFrdMyGNr+EKFIm8cSaMhmK9fqifz9q527JmYEP8raBrKOqmh6
aY5pZzGWlZcEAOHWnJ/V4lFvq8XTipamkKZvZkrLlX2q77n+1UdJxfuhj+GRZd6ERdKxmnM2n0UJ
/QMnW5/+aj/awsVFoqUPah0G/ZQ85Nfr+99zPj4zrYSFfD7GZaCFzr3StFujqLZ9XVyqU3dCT+Cr
HfOfpJ3pbhxJsqVfZTD/4yL2BZhpYCJXkklJVIna/gQoFRX7vsfTzxesrlKmM27GlRqlQncjW2np
7ubm7mbHziGFMAuh8nwClH+5lAMyd6hwknaSMp6amvLAE2WT2+0Kg9hCFIBWfSacpjw6C7hfmvHV
XDEnyvuHtm9d0/mkJj0lJ+0Y1PGO/vUVqMqS07zouBFxZl0gTdjgstlaapE07IOxvjXl7haWE+lI
q+K3CbVfFygDWgmj9ggN1625Sme8MKeznBNoOZ3uH0i+LgcLJ3Pc5WnO8tG755rI5u0jC2mzqlX0
7a+GGJneozlfhxIpdWdhd4xF3YVDVeaHgJbau8JIp32aqrSpGn14jA1AXFM9DTu6jM2VstHCy/7M
8iu2QhoFiQ0Wg7Rq+2auHnq2frg+uIVtMOeA6K6C8QLskbCK/mSWCSJt+QEJy7vMPNraG43nhGFq
K4YWvBNwEcgaBUSrbolNPqnpVIHXE2PsuPqslu+rMf4zl+xdWft3Vm2uZCuW3AMVAbLodIlQkxSi
5yTZQxVzuz5QMttUjbmHYN71h7XZW1ig+X2ogiGHyJbC8qUXVmEyjWrAlgOS8LWaoYmG/nB9gRZN
zKz/NNhCHCPicockm+RCxgR8D/dmmiKj19gf/jMbs5OcZXZ8dcjMwCFARdC4UXZ0m3it6LCwII4K
Ap5kI/+JksGlCVAvdI5ySzk0jvzRzsM/u0I/BvL4G6cz3z/3A/JQBTMsrEg32Okgm9jJrOljl0bf
6JINXFDju+tTtjyen3aEKbNgvimNgtweUB3JneJu29v2B9qDVxr4lpf/p515W50tjdSjMGeVjIcW
vwfZ0lAECtZKBYs2Zjb6uZ8KelxhztrRrEzHm88ny9u1nnosq7UrxrKJWQcMaDPBRsjFFjZCk8AS
SAA30m3UZKeu04/XV2QhkpFqBNRBG6HBWIQirNw5oBMd0r35lPzQvfZ+TINvZZ2eJmetnL84mpkQ
i2stZL9inQ51psRk+bPDwP3EDSaG1P0yVoU7PegYDfw7eDBrbqI9X3jFQc2qi83sAA7pjSPlpdvZ
3V4vw40c2SuJ6qXxzJe/F6o5+A7Fzdk3ieHkMrYa+WGq3/veWoRZ2i4ze5EFRTbo1lfXPKXKTR/N
SSpt6Wl+VeZeTIoxXMG+LJkBgoIMp6XCEyUW4hMAJLbvcchoaIvq+UCKklcP3EDXXU1duLVyXFrc
zqmewJsn7MqJXLgNXXB2IAn9FpIEVw32KMa4RYEWWmHspQgEmmOhXmbcGKRzFF899PWX2IQqwFTQ
aM828fd0mu8Qk6uXKVwwziHOiy334dus1//I8mknWfGx0lpX0d50hrFyQC4cxxcjEM79OqhBAjha
dkgaBKnKb42uHiI5v1f1aqer1eH6hC1ag/gVxRwgxlSCLp3Zd1o5tAqcOazCrTy9lcYRgbKZB+NH
6KwVCZecgJvGP8aE0IwgDycpjC0HOSBXC8VP0FquZX76nSHBEDpfDEFRCjeMLIib2h6YwAEmGTbM
ZpADdNROgIghGbdWnmjLY/ppTdihXUfOucixNuXW3tLGgyF9DNSV6+ayEXAc0Gpyer6Ssu2sMkmL
WcFWGndS9iA7+TauypWhLMVpbuz/WJl95exES7pJriE1pCwXea6MNmwzuDapXkX/D4cjuDi05GE3
ahjqtHxrp98T9YtRqiuhYNGzQSohbckLmvvm5Wg46+wubZX5HlAfpP6HZpaHXLK2pLtQj3RWHl2L
c/fTmthLA3YhbOsea75e7wbf2U70g442MnrtL4NP55zSfJoCE6GuKDqDWcqFJpvjLGesbmhFgBPH
Wpm7RX87MyF4Qt36ttxJA55gqSja3tp5uw0gwLm+URfnjIZdLp8WjZjiClHPCT2qGxnv1HsjkOnc
yHeFzKt4rQly2RBC8Bw9cDuIz3xfH63MtDhFm5lLxTJ3o9IgxpS5evrhV4dEbk3h9Tvj8mCanif2
bAtlKvQoUchVBzKuvaaVN3VNhaRs30Y8vK+ben3SYYp2MaDiyMUQ6i5NdSqUUC0tbwdPsvZ2OX4E
/nAIlOCNFAeHFIXG+i6LmhWjrx0Do+TYTBmOX6Dv80yfjS9GWcWE25fbQjztZOuTkydvIH5Zcb/X
WxcrkNzwTuTeyKPk0oqjtGC2ISg+9NG0o6WEAmC6i+VPYaeSVTBX1mxxTDybyYjSEfwKuV7SVGb4
JfupkeKtQqNJIlEv7Ifd9fVaMAOFIyQaWJlluoRBUYVM4iAaUy5a6oYb94mRu2WbrQSi+Wsu03bk
26mdQVc/dw+ITwYZ+sc6jFFd9Ws5Nrd2ITcf7AiJqV/3BPSWwKmhHEQTqJgFhewqCRsHHos01//Q
IeNWeuMdzS2/fAGe4fUavRAzbTVZ/EtXUOBK1xJLS0GQxhVyJGAkQ8lYOY8W/A2abwhsgLWCBxdh
ko0ddcUA1dRBdcadoeanVHZO3VhCuV/sMj37dt0T1swJY+Jp3XvUbdND2Y97ShJvEZt05yqAU4bb
Kq+//IY5GEfg7yFZDUjkcgqzIJfVzuwwV1QbGHYOnjEdgkxzkxCmQWqD180txCUgL0RAk84I3vvC
9Wt06qCv5DQ9IOQBcZX/ZEzlDnjfxjLehON4bEfrKPlrF//XIR4ivzOrQjRsTTjHxjxLD6ARNkU4
gXKDvrQODzFS3S8D/CX+qMNz/uYpfa5FTVbI2L/nxViF0FL+63+m8fohT/kjftH8a/75pvpfLx/7
z/ksqXrxPwBAhc340D5X4/vnGsm2f/2fvwjh5//n//TD//X88i0fxuL5//7v73mbNfO3+WGenbNF
zS09/z271P9r66Z6SsIn8a/8RTBFrPivl84goKWodSMg+De/FHnx/wLRxqmC75GwnqP938qu/B2K
LAbnDUk2XqdzX8jfyq4ownJV5YUHVE5BLZ1d+/fY3/0VEJm2/5Ycf75y/gybtDjSl0GyfCa7mOFa
InmBP9MVOkGvnqy3WeaSmKJy23/m3ZfFK+fA5f54bWk+J86O0MlHSd4yOvUUU7IJ5Z0f3pqJO21y
5U1V0n2yhm293Bmv7QlH9qBMvpxo2GustzTp33QIWw+Re7bW/57Oc+qsJSPIkZLWgxPAotZ5OahC
1yNDKkflJJPkj5Kvavq9UqJDkGsrhi5P0b9GQ9ZlZhli0WkZujSUwrs6wMainqCIvSnDYmPbQOl/
UV919oYXVnXY8PnHEgXrkk5Gl4eD7eQPXf+hGb1ik/BO3sZJra0kxy7P65cBYcqapWV4GdOWdDkg
a6iiDIZF/VT2Kty7VjJtEQjyVto2FtZnli2eZai4hJhiXqzL1YJrg6af0HYPt1pnfGj9PthNBeRJ
Y0ev6HV3eLllCNsJnhoS41BkzEllYVSIakklLY76yYQFQoUA30of8z4HG4S8ux8ym5qdwH1SdaFr
9518G8d+9dRCwhxv69ypjZ3fG3SISDoNv5vOKqwnCH0Kf68YcMDBwBxFH3KO7E2oydGPoKz6EFI4
tfvih5bavuvG3jlGBc1ku3jgw5XhCQDWvxaN442Geni5Z03Dy0XjpSfr/tTqJy2Ug12jlG/0GGrk
QLL1ozxZm8GT3qZ6+xVCzAnog1S7ZWVrKzc9oc738ivg45ule+Bb494qRBKz8Kh3d0yyqknKVh1k
V3ea+8geQ7ceIwgfy51RNFAKyzcBahK/MQnz+5OMAM9RBJCFawxyOrLXaDOnZFzkABKL8SFT3tcV
qkh60ySnMNK3wLTKmXUGHrhKe2tYg7lSwV1YCgq3swYjDS5zWlb4FY2tRilCjMZJVeLys9lm3pGC
75eui+JjqKpgXhM5vm/HqT1IZVPsFC9UjjVcRjfXXf7VPuZM4wizKCIjA43Y5aVLFJpTa72NNpQZ
jyaodGv4YzJ6b3vdyus1xwwV67mmRUMKWbtLM2Ataq1WW+kOOJflTbeDVfzpQIXsInO2CSCkd3v0
UHG38N5fuSUvjRAOAg5Jwgjtk8JMD7kS98DwpDtbua2As/bmSo74VZCax/bTgJgjRkW7ktEdlO5U
9SEdb7tq0zo3srESCi9v3+waihB0EcJSB6UAXMTC/TRPLNofa8e5azpN2QC4+QNy8X1YqdE2Qnzq
6NvJGj/ZwsAuTAq+UdtVldY0Ut5Zb5Pyi6I+2vFjvYaqf3UyCuMSPKOPA7/r0AC882WYDJ8M5aZP
Hq5738I4Zm4a3smk1jm0hFMewYk6lvQwOEnStIn8GaILtbn/0GlrbV0LvnZhSVikHkJoRZ2C4NQq
3j43gFKHw6frg1nwg/kmSmmNex/UWEIMhy9qJraI5qa0NqA5tryxY7/eocB2B0/ieF8H4VoJdGlU
HPZ0WUClSaldGFWXjG1T0m146v3qUI79l8q03l0f1ZoJwdW6yh/LvMRENVaBq1kgpQtj7Uo57/SL
053MgsXPJwaRLyatdhmElMlrK5itgxMb1fO7W1s6jBznDW6QOXd2+Udja9vr41pyvTmrAXqGZOGr
PAC9RKWaQCd+8tV7GY1KvE7qH0K6hq/bWZy/n3ZEF1cKJ7I6ow9O4DAPeq90bjCmw4qRV4+Nef64
V9ILqtEWKmYJ5cSrQqPDiPLWzBD3c2lJf9tF44GSCK3DK9YWV+vMmuDoaRxbU5iPwSn1yXC06a1S
yX+mkMDljrb10PijyWBj9Nbu+kwKpbiXQHsxSuEOOLeQSzGE8acqeC+XzYH+jK1f3haRG6jq564c
t7EPHBea8rBtN2l8FyTPfnAE1L0Jpa99dZ+G3/tOR4MCmsO+A2m9i8x4D5vLodaMw5A328yGZFI6
+tX4G5HufIWECkUjW6WdJjBeFn2wV7hTMIXbQdJcI326Pk1LYejcknCq9kZjtsaILwTtQyUXb5AF
/NOvPvlhAGKyXUvOCO3u/14Ui1Zkan1Ux0Sihc5ppd6atODUkQqfIKHPfzj1V2UCnD+2X7TO/kAl
g37szxI8YAZYdRq0Mzeoxm0+Wds2o57+YEbjRrM8Fz0Pf7VlceEYI6P48wcKM48CbSBXtkPkzxNn
L3PBfNNSwIOREym+61O/tNdhdHsh1aPyLZ4AoTyYStEqwSmBkGvbAl2AeUBPb65bWYpc51aEbTB2
ZuA1xsA2CJ/qtrrvpa/NqN9CUbKyzxeHMxcIuXzyIBDv4/TqGTGP4+AUyx8QJtp26rRiYWltyEX+
2wKv5Mu4H8rR1FcdQ2kkuplo2LKrh9+5x8waqMCTZywvMItLI23ejFMVTqDygWOO2jGXS2Ryi5Vn
9+JQZipOxHEp14iYlDyEr6BoPEIwri91H4vpa7+mwbtoY0ad8zox0QGdPz/L9KhmLpshyjqnKLuH
dImO/0NklCsH4+sHEIfJDKX724owX5o2McIyCE8DFGtuClxgW5t+cDN5frELI/Xe1IrPRUhPhm98
MeqGaopWDSu/YimKnf8IwckHw9c8RF6C0zTUklsmurMdB6SSwnEwXFvyIXfo15I0izYtmRc4mQuH
ZPPl9HrhKJeobwSnm3Ts3C6nWD3B3Ku+Hd//xg4+M6ReGjIGs606aw5JHQzm2pNBXohDaqLh5T8z
JFzho/nVAk4uOOXOH01XAJFoN4Z2axfF7rqhRc+0KAe8vFV5Gl6OiLPN0XoSKadMevQja1eNjxIN
NteNLAY+5Mhnxn4WSGRjatVSo4ckCk+R+sOimTKO3jh2stWbNXltgSH1r0ONghoYxjkLQC75cjgD
UhdWVYchEhUoWYwNmAJqK/fZtzgg/ZEd6aGK3MnZytm+duDBWFm2hdm0yaoZykwpZJELuTQf90kU
WsM8UOex0R7hDVoNJUvv/gsbgmuoldzAPocNU5cO3IKtW3MMd8W+GZPjCPm9lPwp2WuE9To/XLjn
0xhOLAbgbJN1EEILMHJaJg0/PNle/xAhyUx1aa2MvTh5XIMxM1OdiWcKnTkNLHlpePJaY8/TWNLi
XeWVm+u+uDiSMytCrGhNKWqABIWnwEvc1qIXlSzdr5uYYeigc/iXs+vSC/KyCwaEZ8LTZN+3WbX3
O3PFwsKG4qFKdp1+/ZlKRvABpwsSv8nq8FTJH0P1vh/y94F6r8lrXJdLS0JoAD4NhpKeJWGyQs2r
g6Q08GfzWU/fS/1jQ2/z9dlaeJRQbPlpQ9gzeU31I0r08KQHE100sVZu2lynLzssbtPC+hQ5dfwg
2+VDH8GVeN322viEeWwmuZRa2jhPtf3O6T5GxpfG+XHdhDJ/h7h1zscneMOEMM8w1GZ4ku7oLz0Y
R7oCp871/MjVntOxdC3loLe9y9PLStcmd8lRzo3PE3B28WhUrW+DXguhek3cMduVxqcwhX9pjXN7
0c4MGwZtSRQWdVn0orVjWsW5RH02h6e+2+nlB1l+f30qF41Q6DEUiJcxI8wkaqZmpM+HooZARnyA
bdO6S9ZcYs2IMGNmpkiBNlkciKPT00wdvjcrdXTrKkYNa9Dt39jJGoI6NFzzCkO65HKBkE2S0lIl
sFpB4tZ+sTXpkCxR5IQC7vrsLVySqBCgOgKcZk46CSf9oOtlW1mcG5USuNyo1ajfmDDO6bRjp+0K
JH7pIL6wJkQOZfQ8WAuxNlVb61MqVW6VPCiTS4EJHtU20txieOxBTDvWzoeyZRz1lZldjCtU0YCM
8Afs3+XMZgO6k4pFjBx88gUgtM1NO/a2W8mdvq0Ux4PUQpu29Lj0hxw5lBVnXQwtZ+aF0AK3pULr
JhMgOWglhJbrSY+radiX+4wYXNAdmcvVwM+BN14OElJNW5Lbag7QDW2Vb0toSMPhPko/hxxvTvXJ
elTyG25FW+ppKwWXhdwVnYhQIQMnmRHwguu2sklSLGjD08cR8dggzN2Ehto8vrMGba9Zv/FOuzA3
b9yzUJZHkZ8mFeZQrHMN6yGpnqfo4/U9srRo50MSHi8+JBSWOmCj6G7z/ClsH0ZjZdaWtuG5CSGr
YUsBLL3dbGKrq/eZuiuloz0+18qK+y/eE+GWmknm2PT09VzOl+cpnWaDezkhcbvhSuzm/nu/kLdR
K/3ZBsVJziZ4ibsbNPBWkFrLpqGYxCvmW5BouugTTcnnIz0tfO3GnNLQdfp22IZKYR8sOekAY5cI
UdSectKquj/QM+WvzPPiucu7hkqgTVEQjO/l+CMpCaGgkBm/+pCbY76P0WCdOu3PNKzuNRZAk6ab
OW2I/udultGE1SSTV0pMiw519iOEnJ7cVJUf6kN4KpV7p6pcuX5YLZYt7kMdKSda2nn5iIlqkHBx
R48nF6hKiTeQOJk3hon4Tou45k1ctLpbjeOdbBT69+u7ZdGVaRxXdDL/3NiF89jsddpJYS09NUUC
B0+nHyJFmTZ2ZnZbyzcQZyuHcSWHtrysNKjwCCGqg3u9XNa2GLsIWh3CuiHdt+Vj3B1VbZc3zV6R
tg75yNb+6MU6ZARoOevyrvtyfdDzoF5FXJrLbYpeXO9FhCAKFl4LhI5XSuTdW42+pTy1snUXnebM
hOA0NnRKZtXzRJHzj1NRbib5Hsj6ynVg0Wt+GhHTXlUQyKoVYAT12c/cTqP4j8FC77QOH7rwe5Ks
+MrStQrntGlfgkoY3ZvLZZs8T69Gp2BM6e1EZwnUI2Sbg3Tl1F10SZj7gL2DL6Kmd2mmUya79Exc
crBHFxgXUMOv9ABtlXB93y0OiR4mxFjIaryCXcPMVo3JgK1osDdhiJJ3/qNQgY32a6Fs0SEsnsSz
JgghXdhoTp+gg1QTytG3dgfvz2Dcq+3eNu4mBMlvHLvYUGwLG1Ds5sbjhmVmMHGNf153/LUfMX9+
dv5Cv8ZhorDxougpqMJNE95O4bfrNhadkizRnAQAgKcINlK7CJBEIjY7XM8M+zhEsN+X72BAsiD0
m1asLY/opzXBWXwvnoyy4p1uoDJcVdu0Rht3TUpkMV6cDUm8UsCAFYcJa4eeOdrJX33I1f6zSRMO
OksD3pTXTFrWbhrzvZ96uyCY9kk3bJyPFSL21829LMKrCHg2IiE8QQcXVQNcsqcuQqZ2eBvHpRvV
b/PwZi4FteFtMeQxdGPvIyM9GBr9Innj+nhkvAb5WZlbMajEptJHYcrIgyTaRNaD58Urc7voIiDB
gdkAsCIvden00wQ3tZWMRMmw/VG31nQzmcbnbNDylTvTYjA5MyR4ftmXxkDDKoErflJS2L0yrtQp
7AzdGlx/zZLg9YpXwbcfYimbjGOp5reUboA5bLP86bqjLK7O2ZAEz7ezrC20pidgTH7vhuZzHK42
qq2tj+D7ow61WdViY7Ie00BD3v2b8ot98S9J5Zd2gL+dQHB4MMKWFsi4mc2ixN4PEAerl7jlVaEl
XqZllfecsP5ypNepPuBoqZIc+mxypfTHKA+nZq2NYnnGfhoSll/zs8DRfWbMKk1I457p+t5Jlb2y
bxbPYVrIdeTl9Zns5HLfFA3SkBAqzY9vwwLFpVmw0SnQuinGroIL/M72lWglMC2P7KdNYa/mSQl8
1MBm2z3JyrjD44qhWDGyeEKBcgTiPLc1iAGhkP2Al/3EqyL/QUMKjL2oMDx38qYy90Mm31zfQktD
orvqBfoOx7roFVkTtZEzOOT6g0w+lGgGbAvI5Q51nK9xh74UYcSwTgFx1pOk6op0x+WS1W1ctTqY
SCBJ07F2FNfm0IqTXQ2vRV4c4PebH5F9XO/gEYMo8cGw2j+aVr+t5QYiKxkmoGY8XB//0q4woLQH
aIbiCqDoy9+k2igVQGcansIQmjHjq5L9yBrJHdrddTtLoQrFUGBFFE/BMwqboo/GohnsJDol/vvR
/0ER7Pr3L3nN+fcLoTAKPDJPUhqdcno10VjXFDi+/E/F2G7oHqezYHvd3uILHGw38ExkvqgUCAYD
JGbLqZkH5PTlvipjfY80suZGQ24d/UJFxDVx/E1pxo5b+EP6eXTA6F7/EUvOO+PbgIaRdjRtMWxa
sPUZJoNW/I+qL28ohUnmx+s2lhYOSheFpl6EqV8xJMfZ1DaTmkenLEkfa177LvCw4jeCGSEZojTy
CK+VM8uwHMd8zKJTWWf6ppWDbiODBtp2RfG9LjoOa8dco2Zb8hhKsqbN1WPWOhc8krxwNcr5GJ1G
+d6vHzsoX+P8C6LfmzS9H518ZYjzWoibH7I0kAO8ZmZtkMuNFiYONYqghfk1sj4Wmqu2XyL1OGTH
cPDeKcU73p8r3rFoEUoZuuyAkPJUu7SYa3KYSAkqpB1d0vFTbme8W8Zmk+s+KVPL9cvhc2nY++v+
IuiYz2c5Egh0PtBxMHO2iRWt2ijSIhh8ChXfrb0OgWF6B81h+817JkMzKBtnOJXjAd5KOhG6+HYy
IVYD3uKvpuNfey4/hDcdna1AnMBSX44f6dU0KeDdOjmwVsp0m64cVAupYQzMncc0f/Ps1oUjGCo4
NJBUcJJxz5OjCbfTUaq8d+ZYgqR+7IdnqJuhdkQxTPLejK254lGvHRjzVCYVZWZfQjLucnxlYZlj
MNXBibMGruvK7anId0q1aXaN/oW64oq91zcOWsC4RxC/aSNHoe7SXmIVWZW1aXAqrXoTdl/rAnbc
/nti7oM0WjmWlmwZtBzReE/PNVgDwVYBwQ9c1hSiumKnpn9MHyRrAgrtpvov5w9ngbNZbRS5QQ2E
8qUlB169AEF43h/6jxhCYSe5VeJwxVVeb0Ud+CmwJBWliTlWXxpJlUZCqYVUUEMbaJU+lkO0cZ5G
80nKntVPTv9wfQ8ueAbm0LOasdZzXfnSHLT8g1HTOHnK4X/0JGmreZ90b6/GN3YOTVz353VzSxvh
wp56aU8CkRJmNc98xUyQ71E2XWHcoBVygBjyowZu2B9+TM1XNPtCBGG+rVifJ+8yss6T+3O0wuRW
gT309kjaRAqko2UPbj55ew9VNCS1oti7d1pjVxf20eubvSrn26IzNrwBVnbHwoWAnzEXiGYFRyR7
hAsBDTp2bsyZFdMZbtRG3ejy1zH6OCbQrCf1RtO+QAHudtra2fn6EsCmnGnryE/P90rBrpfKig81
AGHOjF3b6VxKONS511x4ISkBjB6w49yQQH5R9GHStaExJqDdp/FP+RDI2yIYN7EebAJdccfUfTRu
zMPUHTPJzeuVYudCOCDMknxHEJhK3MuZc5YZmwNEOfohWSvruzLUbhJ9qKpnJ3oXRd9XvGmOLII3
XZgS7lS21eq21GOq7J+i8TmnkXqmA/XfW3Dtmreevc/zTys25/1xxaaYZdEnSykoprBf49qt3wTG
MczvIu8wfGuq94Ghu/xBGoWCzorhpcFSQiLrQtKTR7ZwRPpexXQPbJ0gOends1w+xc+1rM1krhu7
+aDb/j6Fz++61TmiiqOdScNYSjokeQzw+dlierlStePA+3iA+Z3Ermc7NOROGzVbCYMLJXJwkGeW
5hvCmSU7ricV4l2e/FO7oYtRqj9llbrjyaUhnq1scinZjPJdUATvVDU9BM57bxxWOgeXtufMIgRt
IeQhZB8uf8NQe1Mkz6PtJEnZVFJfuB58G66pRfnm+sQublHeJNzAwHDgxcLMjl49BakyhrTS5htd
a45J8dZPKeUeSx2Gdd3+qOh011re1kJPaa4Sqkl8CiD+qFTv8fqPWTjyuOn+/C3C3JtqF2ltTl0u
I2VYZI7rOU+xVblw16EikLqIpW5Ws9vLk/3T6Pz52YI7tGXNz3lisBI/OoW97TP4Wvrn3xga6qT0
ZQGj49VyaQWZCIMmEoftOilQvR601tk2DfwfevUcoZKha5uolY/XjS7cZnkaUd6h84urpljxzdHk
NuVAIfeS0CYBb6QEXT+8aNetLO3NcyvCYaJCV22XPckXVUoOTaAe2/JB60k8rOEAFg0pBG46k6me
i8RK6WB0rddKuAeJtB1wvllz2IKxcBz2Su2vSektzh6XZch06AEi33O5ZM1k2H0Jt/xJHUHITA8j
JEu/MXNz5yHXY7haxERS3NYgKSVieFo6G824V+R8J/m3q9nFpXsG0mg/DQkX1naUsmmYDSkotlhp
sCsDdRMN3Q1Vgq1Sd6Y767/ITvSdtMOX/2yQgnsgZOxXzXwOm9MxmvZl8q7II1fxxxU3XFwu3lWk
pKgD64Zgxy7oFfQMOme4T21o1kFsYnd9JAtXZHor6EScH08mj5pLh9CSqk9oFaHzQc22FEk9bsqm
8jlpwn1BudkaVo7apchEL4fCur0ovgmRSUvKGLYOOgeQdxgRDpmOza9XUuj9PzMhOMYoaV1EG2d4
Gpv3UTdsax8p63GtFX1x455ZEZZGMzJZlXI6AfofOUOwrAfaOabi6fryzN8i3hHOxyJcTBDiMmEc
YCyDWrkxgpXlcBcPb4ao3RTRiiusjUhwhdTJKAgDKz+1RX1vR+NtHjwP5Sc1qt5fH9SiIXhUyLKC
GZJfnlFnp1MbS53SyOyeUh63evlRGbX7WkaBYo2gZ9HZzgwJBxQwrsrw5+dmrRTczZX5BegYX72s
NFZOpcV1oj8VGBT8z6+qdxVS9U4Ws07wAmxG7TamSvihiSir6Xnw4/r0LW7ZM1vCFlIAjg5TBC7E
0uvpbZ958iEd7beNpTxXtRUesnT8ZqJIs7JzF1cN1hv0krmw0nJwGSmUWk31oAWEYMlNvrN8ekXy
zPsj0w1a/4No+J3QBzWsgTbijPkRRlmjEKOXBuYSi1yrkccc9rTwrfj8koeQuZ7ZbqEH4r9cDmpC
QckqkIx9gfqxhxvtYT2KrxkRNtbMjNahxEqNQ7ltjIoe2HszX+MHWToq5sYJMn2kcLgYXY7EK0qw
+Q65jtrSyj+UrixdQ4rylQfoQu1GB9T704ywLJHf6s2YDZy6jpMfs6jUwNolX5MqSvdJ4kSgipUR
ieYJuRqnRU9JjeVt50nBNoNkdNdNcer2iakdlSB0uPxO/i3UMWtdcC+ZHTFunv9MwVkHXzX/AgFV
KvyrPaiBBoZMiCo042jrt613pznxhtdes5rjWl5tQFuaDrU1jnW5EErpJY4TUtGqdzRa2+M+e7y+
/5diDZm6fwwIY9MMiGzCiSwTF547IIb2rtKznWV0Kemd4K0+hSs7f/GqNd9PUaNFsILbyOWQkHRo
Y3/kNmwUhbMrWinfpsipuVLWIyahVjGcgn62yWwedUWTF18qA5G966NenFYiATc+lAmICpe/IYl6
sw08ldNJ+UrvpBNVbhB/u25jKbKSrac9E5Axqj3CHsp8mEBUL6YIaG1l9bbU6q3Eyz/7CmLBr1dw
GMs+emZNmFU4vU0504g9oSrvLW8jj/Ds+uMDRaBd1xR7qfqaaiOXsnZnq/XN9aEuhouZFJlsLNwG
IjOko4RFAMsg747uUEFX/Dvhm7X65/uFwXndyN6Q+P7BS7eKmrtTuHY5nsPmqz1+ZkLwCGmYpNHq
OSH0st/HarhXlbt6bI+R/CHXPhqDu3p5Xdx5Zxbnz88uLo3RR5I2MahI/54MyC46QbyF8Wlbj8Fz
pOyvL9Gix59ZE86mVJZUu5/wxgjw8lRWb+dDA/XE30jMcKbrs0o4RDiiUIyn2J0cvXQvxE9l9C2K
bn+nI4RTg6Qwykx0SMCncTlxHAxxW42ErCnYUoL7kNnbsv4wrLFOLG4pXkoAwuc0MBeHSzstMIok
kEl0JWgyNnm+idIPE4pySmO6iaUj0NhDpxCQoggRSEvtteTw0pKRyKN6C+sl9T9hyRSz1MO85zVv
qD8SkE4UUVpMX/eLhSjFt7NU3Fqoq4nRGFk0xKByjFQdJTWtdov2kMx6hbm0zYPc7bOVWLGw0TCI
egZoFE4A8ZIEbGREIpSqNBC4TeRFb3WZE1WFRnB0PhpGeNvKt421Vradt6+wvUG60pUPoF6Fqk4I
xpVkVmVrltGpcsjdmab0AY7Z+0YqvW0mW8mvHy8EKyDtAELhLREZRBFeHBJ9iF9wGQklykK57+2V
POxC+LiwoV56pxFlNAF4UXRqKFCi1XkbW6MbDPd9+7EK7e1veMlcp4AtjWKIWKX0EPfWNL+LTvr0
UsdPG7c0dIQJPDnZ53L/JJUor0KO9nzd7sIWAE/7066wbI1uJ5MtFdFJQpfPv5ftJxTDft0Ew5op
eklcvHqJ5LyxZCfpo5PT2/eoi9+RMe+GFSj0wgHJiwDOs1migo45YRw1Aumy42PEUkHpPOfWWgf5
kn/TXEDDqzPjx8W4O6DGSYOkFZ3mWyIUDeHeBIGZee+vT9aS052bEU7JWss8Hm6gH8IE+ppkr9o3
6jGsEG+MPl+3tBSXzi0JpyNpt1KrRgZkjXupqzI3keXPg1FS7FPczN4l2q+3NMJtfTaFQrjNdKoI
0GtHJ815Mqx7M9x1JbKia/xMawOb4+PZse9YY1NzW4xOPhqtPcxJUn6akz3xx7is3KSoVuLt0hY6
G5ZYKok6zWgsT8O/J6q0lldv6pnjsU1/XF+wpeOS+aOQSOMS6TgRiDfFhhNnkgcyJgOhZaVfVE29
kfvqTZQ338tu38nPFQK9pASnXF4jdlmcVZANYFChQwN0cDmrlddVXq1JINVsQH51kW1NJaMNP0rc
wqJZbYLD6fv1Aa+Z1C5NQrTlTX2KyV5R3iYtd5EMcsYIJo+6Rn232AV+/hsxf8Zv/D1KIYzA15kV
nRrHJ4S4keU1/X2Varmb94rkVkFyTPsuXjG56D7c5uaHOlw2Yl2xmCCMrWYQsZrsWsrsEenJ2vx1
uAinJWUfmqPo8RU50gepLmhUoQyjt09gNoP2cbVsubhaPDvn/icIk8z587NtlxRBBCkuL76wVzfx
SHOZ/M1DA14C1qgeVW/lVFneDWf2hG0eS3mQZSX2ijB68MvenYpbe7pXwn2nzhLayOxqN3HypVh7
Xy8u2E/DYludI5UyRA4aCWvlJtPpUTTtHcX/d9edf9kK0ML5yGS/CdNpN6lXh4MJ9oZ8uJXfVkkF
9dThupGlU3OWNJg7lTg6xcZ56PusEElf3iyGcoqr5K7TvZWU+NI4ZkAdyVZoT2DQvnQLUw16si6Y
iMHIj9mT7jzCynd9GIs2IFCip4Bf/KpYnRlp3hphyI23uZXo9EvHyo3Ivl+3snQDAG/8jxXlciS2
38FVY/rE+eoh06bd0MAsl94a0pq800uroHiXPrckxFpzSDzYxhsOysCvbv4/aV/WHLmtNPuLGMF9
eQW49MLu1i6NXhjSaIb7vvPXf0n5Hk83mrcZZ07YYU9YYRUBFApAVVYmlyhgyQeQbNO0wWBVYVGZ
vtRo9zwHRsVSTtW7SEzu677/ofVaQDh/Gpxc8ENSyHpuBmNYEn5qJzIEPGiVK/1VV3202eforK8l
H0LvUYj+vjAJHG1oWrcBdB/UnXgIdX69xrKyvFQaFJZBZg04HvO09AoJVDTIP7tTFFEtaSzc3ENt
7bD6Rg9dzSDaa/F+RYszsH+XayV5E95jPmDOSmID7rwzpJHqcjr3gUDaRYyexeRRlGfUM1Be1X2g
Ri8CJLY7yC1nn20UmFOfb2sIMPPbVL8HqN7mxWefE6mSWU1y5MBzRuDU9m0PW0rXSvMldtaOAxiC
fQWkERgm+AC3cbXYR316H3ZA9075Vgkikx8nd4wCSHADI56VEBLsAtAo561T1jXJtdAUNWk3hqLl
lSO/Em0Xl+3sw5hdHEtqVNQKINtqO9AhKki4q2Vvc3v4a0bmn5+dIMYQGVIiAbNdJyHlXsrhV6av
ZE8WAx46k4HWnumK2IbJshxL+EuFu+HwEBkR5fmVcLcYJM4MMGMI6rIeuRAG+sQE9SncSxQfY//l
9kwtvRLEMyvzV5zNVB51eVZHeGwP+jbrdv2wA6dDcoyaFYdcOtPP7TBvhErQDTgTApGoHDXOHIC+
BiFoxRmoG3ytSlkuJa6BBwYxAGBH2ADs6rSTDtmDEl6Gq5AkTrTX0D87pAA8PdS1GVXCHo/8jlt7
MMzB4CpYnJll1iz3OCGfeiRMqsDSQWMp40JLimmgQqCRWjKoOgikFco1bP3iKp7ZZVYx7EM9ieck
huSdeCCfMDABDXGKYVW4Uf+Fx6DDem7iQYWaTZiMNTpNRgUr2Wm7pIk9Egvoyk+6Te2FSPiu0f/O
U3Y1pWfmmBMs0pSwkys4qOF/oK4EooHnPF059RdvgGiEALUhsJ3QemCCvFGlspIP6E0QvUGlQhHs
Jp0K04eHjusULC5+4xQp9wLS3KyKnv9mPv+1zZ5j2VSm3dDDdp/ceWO9aeSaAgkEkfVfRvg32a6z
gYrMzSPouCovNPR8cHgF4VkCaeQWsNn7LJ7Sv8DlQqMDXEpzxxMqrcyjSxaCvMp7JKL2hVJSsQDj
MD+s1FIWHf/MBnOaTC3YBdNeQKDnW9I0Oh3TD7WKzB609Cj33V6pRVc8Mzb//CxWYjuMOYi0IyiW
Fq8CF1qeon1BfNq8bWY5eKH7GZwqYBngdWY3q23pN0GFlrRCqsioJKfCg+B4uuvyfMvF07HIdoVB
088Vs/PaX+00fSZ8mylEAWe4HN7Q8pmWTjBberWZRxpNi2dwbDXd01AkROpyIqEE6EzlGuZu8ShF
lQAJZrwr0U52aZjDBSaaoLIBVYVUo1o4DNve42vn9vjWrDDD8wT0OVfibAV8tZTTitH0YoSv21YW
fQRIkJkmFdoFbCURqM82GSocPBo4a1vLmMmmp5Va/Lz+Vwt1ZoPxQ7lEd0M64JEiRYE45+YVOiU8
DrkxoAN6kv7HITHu2CDPpqo1hiR5O73/EMw4Xmt5XR4RiLRQaUZ2V2VuB3E7KIE0wgQPORPptwKi
suYpgsDW7cVZcoE5EQ88HWrams442qjKWtj3OEuSZgJUYTsGsnXbwtLyn1tgnEz0IykWxRqvBe1n
DmnJ3juV5ZpQ9xKsGzkWEDMiFw5mN/ZNwoUDB9lAHPdVvUMn8uCbehSbKO2aMl5jIx2Sg5BuOL6y
M/8hzY6ZV634xFLcRYsbikOgIQVRzjzTZ6FwjKcOKi9YMBkODgZ78I+1stWqipmFqjkp8fNfzOuZ
PdblE6MxmhT2uFTfonedSm1x4PJx5d2wQP0jo3VPgrYbiH5xbWQelaWfhEk64OHQdoVZaQejH0lR
7pBUo4LWgUgx0EmK95uUmdwAevKndk17YNGDzr6A8dEw4osuG/EFevbSVoo9pQbVozVO3sWdcGaF
8dM8DuNBa2BFVWwQx+n8yrm8Ngrm7JeKqQLMYJ7H6ojuf5yRPZet+ODyGIBJA22GgiQH44Od2HFK
3OCJq3vSZ+CrOg0KYTL/xvH+GGEcLwIrQ+bNjblICIWluNOVn42Xrbjd8mz9McJE2FiBOm0/zXfc
sNh4vm4Wg7BZRZwvWvlGiYGeEXwI8xPtbM/qXRnlOo+7X65CatxrQaFXdyC3nDgutW/P2mJ4QFP9
LNwB+Dqr814IkC30I5gKBNXS3jhIow/5Rul9S/6ruQPgCs48y/OxlL5JkCtIa01zjZqnmf8+w87r
dCXpvXQ+zaiu/xhhNqUkNwoOL9z8DDFUiTD1UJvrR82W5DQDN5i0hshdnD9llilE+mbuELhcqlDT
K8iB8XBtlROQgGwiig6awOaEuDIzQ0bJJOzTlczMUuOyhE7pf60yryA5SIupqVB+mupqJ9YTVQXe
GQVQW+WZNXXGVhs7U/yQO8MeQuML3SFHTfFdNbqb4mgncfczWmlmlLntTIt+ix5Y1BuAP4UM9eVk
AApQipOh49qN7FusOZXsUx0V0//NCjN4JanrUSkNnGg83nqolBrP6riWJV/0I+AMQH0xi0yyB3fv
Z3yKm27s5qJugv3R40G9Zox06lYcdnnO/mMIomWXc+bl6EwaOS76zpXHnbzjtYZAZPBvouO/4wEs
5dIMHpF8VHcYT2EMpugbG1WOzWSVYnheYfbCO8Mz/pk2NJtfmpHriJuBL2BH8EQbBdk7tM0bUUjb
5jA3DKLn4y+OL9BKgu8BbAVoZWWOr9SLI56Lsd8D/jg8CCnG9Bfudm6BObyKvg/KiUfYCvrHYPo1
docWOrL/vUuje2QWzEM7Dsq9l9Mm5kWsg+wal9Es2gS5vEGfdaQEKz6wtDjAZqL/GBf3mdzh0grH
abXfxlHshvVIwENtxUAAoJohcBnlyolE0criLAVHKP7igYpeXE2RZ98/O8ckdPtKk9fE6P9pQ5K1
o/flT6FG9bLTaWFAWkD0hL+JyMB1QY9kbscBV/mlUW9IDL3r09iV5bcis3GYOtyLEtCwKpzbq7Y4
n2eWGM9Q+qwaMr+KXa/r7bkHNfDsSu9AX4GYZ5S9v+GlNW9ctonnFzrR0KDPkuB0ZS/m0tTHblsC
M43CbO4UjZRsJyOGJlU88BYe71YYR+pKFn0x1wHamn8tM2F3zL2hyEAv6o7ViBZfwQeieDy0rQBp
QQp0WEBEKDlV0SeQ3Svn3VKMxOVkzmGCGAqN65dLmiVojRVzJYbKQfw6ZOO4lcf4LRxVfyUYLw4S
fXcGiFZUSK/K7CDLQM+TEDdVqS+s3MOVO6BdnNvKZy2p+654SXvDrPWv2460tE/OrLIUEuLo6V0q
4+qaC4eg2WcFB6Tx4+DvANRcmcqlc+3cFHMOpL0IMsy5ipACMlID0lZWhzr0URR8vj2mb7FT9ig4
t8QcBRzGxMczOqvKSRYmVhkCYDSkvwBwiz1kqLTOjvmEyCPqkF7/1kLLfdjl/ceUd8d+bavOW/Hq
Y4CjAe0B+FXwJL/0oFbzUy3IkbpVq8KEvtWQFvbt8S75KJRG/rXATGyI0hjIZGABnKNmG2sWJnb1
YbDsn+gDRJkQd82rJibe03CnDAfcoQPFSdCRnvNoJsKd0/PMfupILg0iadp2zyVrLduLTnpmmtmE
eiWEuTfhpVAltoD47Q/ESCuQxze0V1epeeYFuV6wPwNlzipdSxVc5XGvDoxn4Fep6od2U8fQLhR5
p5adfgChpcGfmohbOYsXXQXNlqicShAFvQIIe5Em+soM7fI/dO+3769sjMUdePb7mRBThFCliSsg
4qB/U1TVScscJcgtsEOvDGTZ0CxlCbQnKu/MQRiNsTEkIzLusphbQzJBsE5wpszmgMe/7fuLroEb
GBijZrY4Fu+hyBFuljP6rkl5Ohdyob5thbVulZJiVmstIIs77cwa44iBVMcoUGICOePg6UB+gEtf
fb89oquNpmDeMBzgqaGGh9Y25myvhqE3RqkZXLE6CqRUqWbQ7sinh6CGLpjFrSSKr1AArD1mUL0n
qH2vtIObW51d0+iUP2vH0vRIQwSrJwH5Ss3gYGxuD3P2tfNd9o9VnHYQ5FZm2YnLsFgJCuAeTTW4
Y7kPkXrMOp/o5Q8wc0rel57YcvvfMjPBIgTiRGg/oRgPuqvZlc6uhOiRiJM268FlaZaHgnzs1upm
7PZlDcwXqDMDOKbBXoHChNtLhxxcvtUaYmFhzi5GwOxfKdcTHhItA6RABwupXdqCJsO3YkUiiaiR
CBR6a5JmrMczY/p21rMxDX05xRBoHFyhlKihHIKIZkDY3faFq4wqa4U5wUY/8YxC7ga3MgVbepPs
5tNVduNbY3nEo2tMMt+XNsb3MI8qyFVQ+EeWn5nHppKbVIYQgNvT4K53ui10ngj4Y5zaVhzZDC1/
XzuVlbtHVOULCOYo29TM7a+VUbMHzT+j/s9noNf50l8iXBb0ooW/xNG2G30ySSotq9oChwWkyUze
b4mGJDa/RlbIXuRZu+xsJ3wVgwJkcJNt8dRb3o/WLR7WmDiu6g+sFeYShst0hLR0Pbh67Sa1KbRE
7EOUhbr3sn2TQhw7EOLLjU85VsjY6UQXQeq5lsJedt8/U8xEGQ9gyVJpMdSnO7pWkVxxI6iPXK6f
l4MmR1fxy31guzh0G8ixaKqATGGoEUdrsNlCodRLH8rAkoYnnH81OiBLkhiUB+Nf63SlnXfeFmr1
dJocfbIb41gLa8127BH5z0IYM1JRQUaHFRVVFK0bGwNbuMX1ZTBzf1cbpMksT7BuO/SaISbAVmqk
V0UPbqDK7jmy3bWbNaji/8ep/oyFCbHcIHaQFceWaUzQeWDXCrZGBDP46BIS3JsKWSPzXTqNQfWC
PkjweUFRj00s6gJ6mj1wE7mhkJEhKUiF21LS/WpRUNUG0nkzDKpFt/LtuWRvUN+LdmaWCVGT6o9K
GmAuB/7R8CFp8+rLHrCWK6fwFRnSpZ0rsbsAZRO+kmEHTRJ64iR3XOeMz8iXzR4c/Oj89xpUcBI4
dUX8O6RrjemLRxowwd9iXTNF7OUeEgvFjxIV06uHvCuFnNUXv5FGsieupmLY2dzwzHnb23O7fNyc
GWUCYNL2DdoWYDQT03udy6kSDDTKdxIEfZS931FdfJG1ZMtjvwaZFUxrjfLfw7o6gRDegRkF+vLq
MTXLQ/TiJCD0K2nmSA1KhLHVeNA9Lm2Z76xWG7fgYie+ZAZxQ7Oq2MfCYxdwVAzybezvq+ldMw5t
4u3SNbTfFdDp2yfOPo69EFaRz4GTDHENhT8FHbqNcee1jjSYHsSCMSUPwrgtvG7F5RePJQ1SJgjK
uKmxQPcszVM0YMxmPZ9OvtNINEn9A+B/H9OgWLrOreQIlwd6ZpHxA2kMRFARwKLyyG2eQDC7G3bi
XWka2/B1xeUW74ZnptjTcMY7lwNM1akl2E+eqZqKc7RUMjnJ0fVWIvFy1Dozx5x7GTIekcDDHCeY
4wSUmqm63G8uNYv7jAbOyuAWg9WZNeYgDHQjDlGYGVxk6bbT1G58tJ4qIlFQ9nGC4FDLAn70IgF1
mAFN7KO5Jd52E46j6r+tjH/7Lip88CL8EdIdl/FEnTQuL3wRn9I6YndQxKdCWnGbaz+d9WNATwr8
P49HOhOaczC6Sn4ujO5bYjcWIuLaxeI6Jv7Dg4c8IP6AHvzLMUxjLYVjAQOanz1xFa0H208nEspW
CVBoJv8QizVy0sUxAaYJklfemDGilya9ke+ayZdGV3rrBwLe1ZFwd+0pWmNfEmfHuwx8GNKZIWZ9
RL6RwWQAQ9jdwE1+IpUjbcYXyRSA8daswQq3tf2rsjTI5makMo27/vNR/ZsVRAlo7sH+LmZejhYd
HeqgVJhgUaU+rai858y1hqHrPYGBgiRCRMUDv4+lPQaQuc7URB3dFNyNXWvqJXrJzHpYm9HFlTuz
w+y9GJiAqZKV0Y2eeJVklcOlpHqt+PtWXEvDSfPiXC3emS3mYOAE5KcbXhvdwQaJqtXYjSk7Mel3
gFQeyUQVy5j/opWVEY3GToH4tsvIrqIRwUV49QY+27v1PfManD1Oyxik/EKq43vwVEoi21Nr9C7R
29Ft2QjKGbgwyKAxZI0MXSL5oM5FBcBuCog5T1jFxrxtZCFgz+7yxwpzd0YvZ1moHKzI0WumPfRI
rdoy7kCJ9A5AhKGlVBqUlZHNv5OdPvTsA581Z5lQ1L+cPjnQx070YVOL7cj4CbyC1hwBGjVS6b8+
2iGWCnJxFA0wjWhovrQ0CqksFXU5uGC5rJ68iCR771TtjLvbs7iwVDOJqDzvaxGN7UwUawR9NOI6
ntwi4jFn7akw3Clca8xauDYgaQWR2fmMgRH2AGiLphn6KZpcLT/lD5VbYFRpsZFaEvKnQScN12Hd
1k6FhTzdTMQPemw4oQAcOuMiGi6MWgwMtqsfOHLKto3NW7mF3CrhrF+tLQV0dAVrLal1HV8urc4/
P9tjaopehUKB1VpWqJjvs4jIAzTgn3x0VDXh5vYKLlzNL80xnoJkMmpwDcxNse0FB7lKSF89df3O
e4gTp9U4S5YsTh43YzAgZ/j5v5lnPciPVa7PmnRym586Urt4FGw4zd40tHJ8uxlIiAv4WgX+ehte
DJkFnDblBKxxlk1uFhagw34r1dfxDWV02ve/bw9v2RKy8jJaGIBUYkKZXIMVFVJScJP2MeKeee89
qH5L3q+cX9nvy8sIpiTgT0GdBoOXXgOC7TYswLvvRq1mouHPisuQ4MDlkEisO7vMaeElZsehqZW7
L967pl6pCwjzWC6DG2YVRVu4C3TcAW+4/IIpmdBM0CSTG2xzqwnAfbIpwCxseY/Bg7Hz6GP7mN0H
v+LX21N8fXebzRpAdgNlBoojxqyY8g2IIeC/oK9UVdKKjjDZsoy2gwQ99Dvx4ba5hXPj0h4TFMS0
bdJKRyyCPgc3PdYfOUX+lAf0S0dP0Rb5kpVDY3liMaFQ2AY5NdihLie20KQ014p8csEAYKvWoTrF
FGK/NNzKxCNfaHIj/srpuBiDzkwyQUFvpaH2+2JyeSrsZVPbKVuNrGUiRHHJY/5YYQu1lebHaHGE
ldbKTiJ9mkhAp83p4bMjP3xToHin08TJzdCU6NftZVx01jPTzEmsjTyapCCE6zZTSUO5BPluRUTp
FKzKll4fkfCXM0vzJJyFc7CcNwLo16YZwSaLvqmmk6lMKIc/5clb5j0VAYSxOkfkfVoUwhYvBTrW
26b9vD3gef9f7c6zz5ifCWefUdWZXg8GnMjwfoTGZzys7IvFSHf2+9n4M0lRA4HjeS3T4kH3XhLp
JJYmiPid2wNZyOSAqZbHVpj5gUDkwExoVilenVTwmsEOqPwybQZSbMApbmr2KSPSTqAIBHa2Aw9m
/bpqfZ4ndh7PrTPz2Ptt3XERrKs7xUb1gKY0sMNDtdGskA4UH0A9WpnyITpwW3mPFDtZKx8uRTxU
vud7JLpZVFbRIc08IfdrTDWEuSzuNNi65duKWVvFFnr1gqn2tEFfowEWdbsnWU5Xkx1L4QFNZDLg
nwDlX7Uxo/w1Al/YTW7+0rQ0fqiesjvxQ+vM7Ni/ivuGSrTDiyTb96dmJRp+s5hfLcCZbcbRNCXR
M5lvJxfku2R0RKfaVnfD1vvduTV05k0IpRHJ8enHj4K+KHgFtfRrJJH17Byfn3USUoM+JOTDpz+c
p5psQ4IaL6mp9eH6dLDcY3UUbYU2zuNzv1cf1u6US3HnfObmaHG2Ddsp0cQ8xcyB/t5t9qmbrJKu
zf5/NUEARyKygHEN6eRLE0WdJWNST4jdfnJQ8iCljVTr6DvhE6sQJ+6Q9m1NpKzuQMVZWImWl9u0
aiOUh3zJvr1Zl6IO6M3xAlEFAcV15nBu+E6AAoo4uWH5UwtO2Zp23XXUwSCBZAfQx8DDgL1zJLwu
eHKg6G4j0zvg5Nxsl6zBxBZsANs6c9sD7oCtz4whFGs50frIc/Xn8oW3AjuneCXaA+VtcTuaKrEC
klj96+2ZWwhzM9suMHCAj6DFhiUDUsCbl9Vi5bl2EVjTa1qSbfcpP+FKBdUWpyDAxb2ODeE9c4qQ
OhpWXnYLhzPsg9ADvX8z2YvMDJtLfalv08Zz90ZC1Z34wh3j9+xrIOLWeDcOvZk/lXeNE23qjUKl
O/64xjB6HWSA5/wG+s7KmFfdZ3ogeF4hqp7rp7Gpc8gD3CncHRJkSGj2a+3T32nKy11zaY3ZNUID
xmj093qoUIPS5hR+QGzQNk6i01sABj5A28WOHdVEXwYJydODavrk7viqktejQNO7fjtYvCnancMD
FDBZIuLObX+43kkACyN1Bqm2b1095qVtBFOs5bHvuUFWErnZtuPKAb5QmLq0wFyJQr4A8/zAGa7s
cLbyVjv5c2FBgO7VeK6O+WPmCHfBWi5t4TZ9aZQ5zL009fJwwLDqh2Y/OfB0K6Ogv6BrsIqFXYx0
CAjiZWQRePSkXEZFUOEG6aDj/TOIIWnLY2pJ8b0sxIj0txdqaePOTcLYNMDPzirhl5a8vOkbLRA4
Nx2Jdwjuuq20Tx7zQ8ETectvvU1wHF3lWd77J+/IueXK9YAdKCqKkA3gIbRiyOBfYSUlhFTthrKQ
OJdDis4Pv8B3RZJ8JJWEBvZyZbBLxnAJQJYOY0Uqm/EZjx9FNZ8i/9DU2+wOp8sm9SeiZ6UZTCtt
3mw4mMd1borxlGasKrFIYv8ged42HPSWcCVnlzUSdT4IKSNkCXiQK9xeTPaqxRplbnvD6BcVIJeo
iT2d9MgMD+o2RrSFi37eNvTNZXAef/6xBK5U8ACAqIvF6yMVKWVFwMEfEtK5Ii3sxIzMao+UboJL
i0pADERyOz0Zd/VmxfYcO27Znlf57FKi1q0ctS1sG9IARtsndXL6fuMfwu1Q/PYnaKOHX7dNLs4r
ru+GrKKeg5bZS4tjLnpazWFehcYRFbMceMK/RSBT0byHcauFK3tieXbRCzb3imFnSsx7No97MZli
OM8UJo/JkJtlh26I2kdabSs9B+mjGD77Hhn0fZmfouQeooK07pwuCwiaaLvilziFK651lV38XvE/
38Q2tSbCUPGqgTkwwJF44E7erj3Ez2OPKIFOJDc6Jsd2WxxCnqwCEJf2EpDRKNfhgjTnVC+nP2j6
rA3iwj8oRKgOUGR59X4Up9bRqO8OuwkdiGCZcqVnEEdu1yQUv8ksWG87N86svdCjlUAvYLy08Fa0
hn1zAjsEzWl8AFFvQHE5H/edxT8eubuOI/1aV8Ucfxn7aN+TwHwB1OfMq3A5+FxGeGx7cKH6mZO2
pzq4h9KpKKzRYa+ZYY4BKetHoWxhpv7d7Sa6Eg3Z6wCcB4UuWZuBy7KAfN/lIMCXEma4ICHw6t0P
L6y2aPZZSeh9p1/YiZLAGYf0N3L7ksoE9wCcBXhnd8Eh2upOYeu7yUx39UHZHDhL/aoPeUjQ+mdO
h+I+It7JQ5Zms0G5AUWq5GCgpn87ZixtGNRM/nwPcwIkmQ4CYqFFdbt66fR31AEJ5JKa8Wf1Qy+f
x9qE81Q9NM2/ajduCfrCw/QZcsgrG3dh81x8BjP1OlqZuFDEtCSeR8BgSQzpXubMuN1JsRMpK9au
6rdYabCBAwaFLktVwbP/cqWrNNDADDyEh5lKmsZUeG0yMo5kClCfJlMK0HBhyafBQsLh97jnzaAk
+R4kpZuV6Z+Xm3EHfAjSuzKuFyAwY26gvZaMUqD24cEYHsEnlEnHHgox4AUhwSY+Ifl5UNaeAFe9
r/PgcYVS8ADDEw85n8vBCwPkpQdjDA9p7Wp2OeREsyttF8l2eA+NYsmw5dJUvack/IIwAAl0F++h
XF9Zg6vkOvsZ8248OyC5JI17X53Cg+R/9EJNC+BFvfqU3nkpqvf7tngSC7PILFVuKae83p74hbMS
onkzhhqCKKixMfFyqAIfoVqLDrH6qoOwylOoIoDf6T3XIhIKnpWBM+W2ye8D4GKtgUtAaAHxtojk
JbTvLgcMwZGygLzRcEhJjgRJTVVaE5WKVnen0ukN//n98+7HaMZwyIm8QgvJDEiD/EkBHAM6lMkv
jnbkdaITBaB40xLDBEU5oSaPy/3eNwskyiKkxtbeE2yyFU9ltMrMIAMkptAFwXz3VIDYvgUE9tAV
TyHotooKSLOVjXAVemcbuOGDXwP9+lD+uJybJAg638u74dBqEDCpMyCH17JEaO7GL2EXALk90PCC
0BXjYIy0DdcnRhCMh5G+H/aduaFvlTn9bC1/g6ynSD8H8hqS9xQz+CZb5GRnpqNugeulp6eTQQRC
tu9P259oEzRfO1JZj/f3EjF3bkd//E7JrrehuU3ukBrCAzahmxlUcxQc/LEyf3f043drxUQhCe3p
b/UkE9EGTz/56mwF/y+t7EedDFQn8TYhRyTZlBNS9I4rOa+9+SMjz25CrJbe9smrbYBpP58R5gqn
VzyQqKOPGXGm+knhTP7nAMbRmoeSwNbIrNvWvmkXbiwAW5fkurxvZQ3m9of3A0/NmLzkZHv4et86
DwfzcNpWFv52rd3uw3F/Vc7bZmUPyvMS3/oC5vhN0fkFDi18gfremJWr0u37yf5l23eWaSHmk0er
I45KHGJtrKNLXzauRcgd2RHnw9TpmkvOO+fW1zCHL5ruZV+b8DUQl7HeNFqvDPf6in65vmwrbxeo
YWT0MNBU2wB4BRxyv9tf3E+1tfKUZHD67WTVe/mUhPdcQXgze5P9tUC/Nsp5W54F+lrXQyEt8RF5
cccDnAussxiDsRnKIkQdn4IvzttDTZnU3N4H9gel4zgj7Zpckrz2GcwVNes8z89kfIb9kmFTH95O
OeHpPiYHAzv8iWDzUfjAm20/NDj/Xce62znu46tE6f75Hjvwa235r09iUDzw8lxuQGIZ9CHM+ntd
Z4wF6EoPqQh8zLaun+s8M8v3MHsVcEjUkZnyrh+a2XjooZ1TA21fkwZps9o0QCG+sjvnc5/xRkMQ
RVTVgTyEGDuzNzROi3qFm5LDG0c602y2/h7UP8fkNJiZTpRNhJMJqpNOtdG3mKDGAQm9h2BpViiV
lvbv6NA8Z2uw/4U5EvGqwD0NvdozxSszR8hHZLWQBfUhzEDNEeSlf8BhFJte4fGOIXqNJSp+6Qjj
0FhNNTU/5Uw0tpmRp8dYSxIzGbPAznQxtDJjTJ2+zrkDr6m+NYX8WrfI9UmJb5WhHQf1JhnZKsbT
BxHqzrkY1Yci/9FCWKlLH6NhTRniOoTNRrBSIOFDikhirm+lZgRlZ8AIJMCF+MmYQFxPUSdX1xgv
/l+H46VLoL4An4BoJvAP8NbLrTvkYg69A254wq0mkKE2LisTab1QvJdbX/jw5S76OQVDwlOIS3QH
yM83v8ZRV6Enm8peQPoxzdyq13nNhByD8F5lpXAcwfX6O09iVQGdcm/gaSwNrZ0UuI73Ru6dJqT6
XqqsL3wS90oskg4iMBn+yXX+RkJRxek50R8coZ2yp6CVIoVGajBIBKpkANoofAzdmwm+RLwh54Rt
onTJa9n1emYmUjUEJOrl5qscIv2lystA2hYZJ7VUaLowAh1wMr3wIAeuY6qVaT4WEASrBwg8ZKHA
R78DSfN89PjpnqF1gJjW/WTnspLl27A10tGGEF4vRiRo2+hzbMHaRGNJqhozUroJN4lwhGSI6jcT
yLbHWAor5EFiGbweaqCWZlKHkXKUcz1Pt7WRoSFOKMIiJp7Utr2pKsnk0XGKgL6Mu1rirU7CbYdK
JcT3HHFS23CDTwH8hvPz5qvx4T1AKct5QlHdFQCz5wGJ0zX8YtJFavOa696ATa00obqXe246ZGkt
BNtAyIaHMomrlLS5UkAvXG06syuE+n5Ief8VuozNZyWnIk/zvlIOYhQbDVBMk/5YaqJROhHP5xxJ
RrnpTWHsFBPKhl1M/aKOamco9NiHZnJf/RoEcBaYipZXiQkhoBIHlDRGkT2GUuzh7ccr26JJxV+l
YnicAyUvDvXnjIutMNeHyc60ebkHqdUUoidpE9C65RrfgchP+uRpPPqR2kZpoPUa86qjZZUA6eZQ
qyekbeNepo0BihprJj0+JLWBYNZXcXHKsiB5xP+VJ8SXQym006rwGjKNSXWfe6EQ7adArjCwImic
sC+8WVqcF8eNVhrNvh/4UaAD+m1+xWoeclsp91KkVqtGrO0c7ScRGXNe+YrySstJ0+eJYYkcCJxJ
NfDSfSX1XkSDTvGGTVu1WkuqsuYF05Dj4Gee6u1PQ+rQlRRxdVOSVhnQU5NnevPC1UIXkUGdsGi+
37Q89VWxCpF8myCZB5mBFth5sBkhXS3H1XMcQ3+alKj/jSaX1iHoiQ3V70jfIU0IlSthpOPYhQ3E
C/ngt4JeSZ/y1ag4RRQIApU4LYdJHmgoPcSS2LmAtgezDUFeRqRJaMddH1Ytd9DQIKsfag7Na5aQ
hTnSGMokixTlGHD59ZXxNHi8et9jGu9bvjGcBKs00gyStl+dP9YREUPkyanATyjIhXkjvUxyGD2n
XIDcoqIGHhEHAwmttoMMEMk9+Bkk0Vr1lU97DSsqaOUvNEhkeChV0rTzoxD7v8ERGBOpQeMSIPxN
ndDJy/OGIIdlQDagTnI0Dg19/CK0cfN/FF3Hctw4FPwiVDGHK8kJkiwrWrZ8YTmsARIEQIAgAr9+
ey67B5WlGRLhve5+3bwHYG1+BwmrzpSIOHVUlOxB1qzVp7VxtO1vA2tXP8sZfxAzObRvpzHpzcxw
du3NClMwnUtzTecdKez1OI/HcIwIc060uV3zcPV6jHMKBIJzob+tayn2L67JFjwtPhGca20m/i7W
a9gA7Ts+6HRUS9PbUqSw/F6njPaFStoIyWYzvkPeocGKjJgggFNhiYYNAfDl39KMfhukZy2+dFXB
uMiPJv1WY4YxDsAhqt+mtij+jk3xo4fpPX+Xkwi/Vq85w4juXK9XwW4vFWnoICZreJt3whuW3xYZ
ToU2s+aejBhF6biscGrZbIHx+1EfSY68OsN/72Fta0x/jUl5ylNNkUhaFdt9wuMIAgdNoe98kvO0
L4qIF+F866tTiuyScoCe1KNZLg679sko8h9ValXRG8TOu641MWlPErYpppswNf+yzxKF5szpficr
Nn8woWtyqXcpvrcyJ+auaTd1OZKwrxdRagXfsfEg/Lwo0TaPjLUIx0DwPM0Gsols78DG+Iew0/kG
EmGeqzNLtTxuh1bVBfnc9q1dOfkKXJgvbz4j8MQkya5SyAWL/ILxKYpZOxz9P8BKw2QxTw/7e9vr
1p6AE0y/ArSpb7BB3PIuc035su+11X0ja/MOF35QI/kayrLHaHGOIaZaJO7SoHI8Tku7A1aeaNjF
XVGMW4k3QVd5IdNSuW6mWr0bDvb9mlY7qS5bGcenkOK66Svu8KVJIerfYZOaPx2ldrYXCwYN3pLS
gLIo8lGvj2Fbm8e1WmfI8XWt2JCrJeO9b7Tdh8yXND4Q6xkbWJIijXyLuZQnSW0LRn3Ep+9TrM+1
ryBjwmOc52V83sNYv6Pc8Gm34MA4HgTTEX/PFE3EALila59mgJJ7lpvtE2ro+lVNnn2icfMzbuk0
R1RuOwXzZfOj3q9ckPDCodScz3pKUAgtJVInu3BEckqS3fLzevtjg2FNhj0Om4W7jNrV93k2J+0H
5kUOgjylzNGhlGZ3XUPs8ZMiMCt0sGBxdZcQX/zK3UryXsIC4JE5uKadmQSYC/eOZAx3pTat68ER
ThPK9D3SN2DxLR/EvjHfI/ckgWgmqGq5p5HT+sVNLVbRimgs27s1gdsRvUm0EQ+tSiidkppJjOxh
cfdju60fDa2StedbINBJw6F7vhR2RR5qQg39F0oe1pOYy/oJqqIbfJLXHtZkniy22yqvsUEnSMaG
EYioGYhX2X6LHyKJ7WmOv3LZKezqu4ygrgnGMHuPd5E8kWqO48OW7oJdyx0/vYSxddXFpcq+11Mj
596N65acdSW4fkBSPHkgI13/yrlcXmPpYhgsW6AtqOi6T6eWWt8AWlTFdtceRSG+KBJvFglUwhoC
XgDAP1WeufRMQ+pelsI6+qZyxE89NevG6HtpbfZNWNW03QYCbXuobBYdbvMIPz2M2ulk+pA2ILPV
FyO4JpQfOG5sgI/1UBCUqn20h4W6w677d4QTJf8Ot6yyjxh/8VdIYSfaoXpv0/No9YKCD4Uo5Dwi
dwytsqrceefphHTjRLYnVetmxfyx9eWVZpmmr4dsMzYgzl6iYeN7uryNYUwpIijG+RvmTZQfaDIu
xZfa1cc8HNu+0svBjIIMtMCvvENXg044DdzJX4S2NX0bsYdERwi0YYPfG5+gzOIoolAtNLWPb4or
l32V+FRqcHXIv1usjp/ZWKXreTzwH88sFS9qQp/ZtdD0/shTEhgcZTP1uiHy5E9pEziNpGMjXgTo
w3vlGjQsblr4Gx3LWd+ZXSSveWjABN8uXdSWS9b8BarAfoLtivEVBnINPUtBNcoHuLiyc8LksfZs
R/pxX66Kzv0kb5llChXDY0uT8KdYXNN0ftp0O3A7jVDcVQbv0OASyztPcBRAjULFXzammC5HUI35
JxY1ftO1S7eTxtG49PlUNrbLGwztgXIyFB7los5Z5w4BrjdKJ844yJKtn+aafp0hOULhkujsGXdI
tXS8ifJTRZQ5UPU5dBZx8thHgR9H7ATFU+4a+FC2aEIWF/9LbT2/pHw8MPFnxZ8Wp9p40pvDwTjN
Gp4mKDXa75ksKxQBpJI75gvy+IiQZIYGJskPccpm3AarZe3LHmrxAePT8cJlBlqHtOWFI3zlOyVc
fHFEupfEJOPYL8WYFqfcmfRnyxLAN2zXM16HbYohmcuCX5ucIbUvV3uFIBqaaHtieg/yPtthrnua
SriLdyE5YEMCsr8ohq2wxn/FI0IRPjUG2PrSGgLKSa/knpbojk9l4PpjzHYg4axBrd8dS9qWHWEB
Q3WbzZpwsoG3NdzvFEOPB1N/zMCVYzEN5a4SxLnx4pCo3w+wRUDVMcq11GxlPZnrVv8XPbw1u3yj
bEeNNIn54uZ2szi2cP08ogdT5mLmUtyV1Ez8mhNXZEOWmHV7qSHQFNiYuLOWS0GJmwcMfcPupV7y
pZfJDtcXVwBPSeit0sjyBTVaEmAU29cG3XSn0iZMHe7O6scuZfk9t3Dy6tbCZ7ojzawhkrHOfyW7
aWFoXXFeggiA3g6ifxdMHxVFeJCi63EqcVLDtc2Ade8qVkpg8F5vtKuyfH+gJcauRSnwrdrCqy/Z
PokWlVXa3OtpD5BLVlDbdrcMyaPjSRvAOE71D5pNiE3bZNyhvg1RpH1ZyPYp5KpYu0XTCuzUXvKq
KzbBed8sUxZQE+3xz0jrJYFvfbvMA7OVQyisWuWL4pz8TZod+UZV60QcnDWL7PeqkQjCwXpSKFUn
9oYxwuJlW7xtTsVm6q3ThAbaGZHVj4S1cI+KBdgSZOcQkCTaTqhEPbTs/wz4G5hBFK540PjZ0ScO
Hv4YNEPvLnIu/nOZ519TzijyH1eDLTlXEom0C6om2i8Tz+uBYv4BgxQIDm27snDxOUnYbBAdhIMG
J4qu37Hy2JvzcJbr8DNKBiTgKugDZWaeAsKIzGk5MJY8BIUHgN+h/LOgRTKfqOYIaTKugWXrkfGl
T6pV+r7yu/y6V2AYaDqXHr8UBSx62eDKjjmfsA4VuP0OV8D5tYazJcCmCeVwoniiLgKMYtaxNdGx
y7Abpm4sUjwska38v1mYNDkXJcUxyFzTRthBH+xP3Lfj1U6+iEM+AufAP5nnBzxZQ1ENVuqrKNG5
4qnX5C1mS/ErVblKTomZKwxbpggSGjIID5B04ujxgdM6iIHTmdvrWLOIpF90dp/NMhbJyc+VeBLT
EapTSxb2GdGtAhvaS1t2ekU51C1saZ4wnSthS7BEnLqZIVP76ss9V5di4mwZMA+T7CePeLBTAYNJ
dxWgUyGvN2pJO0Tf0M+0KJy8RzOhUpSEO8DLqSFoV6GuPDL0YYtWpzqmND3RvOLX1c+xPnm/sD96
ceJZAZRm10zzXF+12PT6trZ0wWW9J5vqvZNQkixaCPquUmmmc8MOWwyN4sLd2VSYH4GrBjfjVrYf
VMDLt79doXVXHMmKNjhZ0bJQUaywll6C5hcYEdr8nDLUu80U0qVXcI45cHkgOrLfCJISEVGGkzvI
ZHsyGZJtTgsnGfa9wB3bjYpk7IsyqdkfSrOjYcScIEgSqGThokuA4l8xe8wOmKWk++2kRDTCsLIC
iZPMinztKixB4O0BKdcDsqxWN2wsFE1vJvQBAwDiD/y6cMHEDWAnRsv9+9EoFXqrjUIzRsBXPgmS
bIBhLDCprg0Y8bjPyzRMqKisaYYUARsY7MJKyPoUtsFpt3EMJ3R1PW+qo2ifNU6oLZMP1Yx43AHp
uMvXvBXt2qE5wml3JLLIe5/TYu7zmkL0zjeq6tOoDg6jFSHhbzqNcU9x9E35CUEk/HiTXqGWlLfJ
li7mI9EwL6tAJABmB3vfoD35LzkU+Tx0adNzhera4tLkRd6NWOuYAq922z6tjLYjEH9eP62Gwh9y
MiGVqC45vobKGWxJlKFZc13yUvxsU318ZCSLGPtwJPzLxIGkISB4KR+KAo5+zRjH11YTrHifcdx/
NfLaaLdDVvCdzI1Df1FyYGAtcCuNnSzjeW1wRHctXHBw6h0YtkR6MK74vloKpErucPkaL3tc6qUj
2YQzdud4o6dlJjOI+ljvW+/nkDQIjoYJSM9CZT/zTQZ1YjM1RYf2GmgP8/vxq/F7/lfGvAJ8I8vs
zem4wZ1sQ23U17LAZkYKr8q7WCmOO7TNxR/Hq1b21a3CB0JoBA7wjeY3TYbaZW9tipGABVnBXeIn
NE+jgBsy+i5XY8wn4+pp9LE5TgikWemwzCLPn9IwBttzHAf/LStvk84ViXpURubABye1fc/Scskv
MjnsY9NoNQ0wL8Vc9sS2RD62nFfsWtVuS89Z9Hl2nokDKcy4kNhk6Zi7MwgfD0OS8mYAxzOT0IG4
NJ+vDmf7c1vOCxlgLw6ACVBSPfX6KNX0VEYyTw8+nyXttjSFjYrxas06Hpup6KPe7Z+c2XQdyjUR
cNrPoArt11RMDTJxi+w3zF5rvJuDa9dPqHay05HTzfTOZP5742r3VUSFcLgkW9XeZ1Sbn2QnLarX
bS/3wcmlRAGARE7cbula/fDlDYcMkEPeqZYof7eqhOl+jWmuTkTu5bUFmhMHgdkApP9SkV7rHQ3I
qW0XMV1kFKLpwP8gHMVT0nzVlrR7pxmqKtW5gKNhqDGWgyHRiAubROAzOzXLqxZ8AW7sVVVfZpuz
tp9RWDWdi00wwPzhUXlmmH+CB+hcNGOfCpoAYRagV8+tNoCHNfoyNiy0xVibLgkfoOgUwPQMKx62
QtfmSumttdA8YIuNuCKgeAegCdFcLYztUx2Qdb7LLPycscpU75aFo+hdG+RerS1bB++y+Z7slSBQ
zJAcIAweIr/fOG5AlFnF+qAcB5QTAJZ+RZS9N32Lru1qEN65DVwFxKtHLtQXy5BoD/3FDlUBnCTg
0XOo6U/DGpyBNCYfAHV4hC17zFEwSUx+opTRau5azFzaPhtRtQEpss2/dGor0xHltuSSrTWu1jlC
7z/AySORVxQiQiGbjGM/4XWhKogFqy91RLDMjz034y9UZAiVYXOYmOhWvWbbVYV0mgDsJoLcz6nU
/nw4/A9BzxmIuCbfdQaLH2BTN9ObBrBQ3GM9QOLfmHOJ0MQ3rlN+7+lSYdZ4LXS5AJHG6UVd4OsL
WRxNk84fyZR1zdwioCdwqKh1CDGCt9rHh/kAqtIDX8nLLlmUO2AGCRfhoQZE/CNOARWSUrN/pZUY
f5TsKP/ocT7kDy5RZj5vuELK9wyXdrw7Rp6yZ3zKgJjGZCtxtcGsLntIyjEbf3plDrwwqdcv6eqF
62W7IDkd+8vB4SyvNR8o7EI+DaansBgK2bxr32BmYEycQHGShFG+xZV7HGtCbMBYsy3SxveLVQIO
Cs1WAYcfk6ZQT74Im7qjmVUp3K4Q0CDflkhSvIvVVdMTn+eZDCXKXLxpo6bXZVETpFjoltzfRc62
AUAOxgBtPpQeovpiclkGTFkfiTiPIyPIENlg+KeACZd0v4e/aZ3hwJaMDATVqr+HR0j6Dei4fdQ1
GrgLRxXBTtS4uXyMhze/6YJAO0yFy8J+zRdESA45iwIINrpFtN6takDV4zeJO8Gd01dbhbAM+1YH
d+9AWeGYvplMoHJL90exmbh+bLFaJiAPqsIMLxB4jH9ua3FdkEQlrtYpiJS7sgl2vEDdy9OTnscG
Zn5wTGD3Kz/wunZHkk/UutXczQ1PYPfRiBKkUJoft89U4HX5NYHPilAeH28XVf0AwG7bTqhMSzc0
cq+2rkjhuH0lGSCPnltXra8GPdJymhqco0NOYQx6LueUjhcMieTfihpVCh5bM5Fhskv8yWD4iRpy
X8fRnQ4Iyewl9W6Z72y7FfIhpM1eDWyu53mouBXTd3/gSLybR5Q3IzC+mLK0wzVhy//ypEogrTvS
6s7SwlZdq/LmE6O+6Q+B5OX4d7K0Hv8AqQv1C67XHE1IlDd5ohEokliq749CqRoE1rSgipVAalDa
M3LdikIB6DJMfUnnEdAWWAEoFmMAOGaK9rjipDIJ0gikiv+MU4d4ICUT/szWWj5tU6qhjSNHjirN
bAdsBZnJln7SqzxeOeqQDzKjwOtjVS3vYNJB5fQIVo7kvp1a13xflwx2SPpALXHAHWu5iwdeT782
iVgHuiWqvlTCq/Kp9ekEQ5GVb7/TKa8gy41+4d2KrJ7q2uyLfar9Nldd3Gx6qubieByzSWandUTJ
d8oV0raCSkzV0bGFRrJAYN/fjPGkfnRK7wmwKABhKFIrBP3hwNnYfZ47Y15LlYVbPLJIMGU5cxS7
lIsCkHRoBBBO2zC0IhlGK5wUx12mm/mdgTeDaJ5U0IDubrGvelfx1aG6nu6gawC8IHE3Vt26KnRE
bEyyDzzM5hkdRnjkFvayrsXL6lTB3KWejrHp6kpsn0fZ2rwT5YKSi+kqp1gFtYZSf50sAFJvqpcU
OKYAXlDVGP3QugkdQICoutRX5J0DcicdpJwjjns54i7wQP1hrLzGGn6vyVQYfBqFkZQadzR2kc7i
qcZp/e7jKn8ZwHfPs7OowxAhhTTJ4yjvpgXY02mN6PT6lFt8pqlYjB5E4ZJ/UqS57YpVpz8WRtQv
mnGyd6sL4rVAgVUMO5rucNoyY148LEjGDn6qx/d9kSjV1kaWp4NFHXp1KzDBX1T8g1UHmnJRMVA9
SH4eP/iylZA73IB6i8b7FKB8mFDL6tkPLLjJD44vVYv9UJi3FkQ0MCoLM/d+A5Ai+42t7Y/IIK+8
W1D8fz0wSfhGJwcOb0w1geO0d/FpIQYQdBqZ+0XHGuU+mxaoN1IgZ/ebnHl19qmc78bNI9EGU1IH
jCoAZeI9opHHGiVFewUFVKKgmRGmHIEBfOByyP9A7ANmqAElDo5tPIp3MuN2R8e0rx85HuTSJQJ3
ekeMIBGQ+5T9qvat+botegWDkWrNe9JYh0Msz8yHbZPxJS1gwtDYo32PzcgTUDsuki6dDID+ZV+A
2IUpNS+YbSvnE05HVCWC0vL7nnk2XXQd2IUh5n3qDHioLwGpWvj7PE73eWgt2BkFA2bTV6gA70Jb
CAXHy9b+pTU4kA7gp/hW0VQCCANo+Ao/COlP0P9vbc9VTOBtl7It78sFRTR6CDfiTbOY39fwfZs7
HSb3B8lKGKbEpQygNi299lfUkK4ASA8+u8fIvABpthZhPq/bmDzrUSd1B4duvM1GBbzfvUi8vZhV
AaKwEwaDgs8EuGSEGn3jbpz/+bXVsqfS1mCRZlu9SyJVDp+2XH2A8j9k13r0wL3clkZd8K2zr5QV
yOHY/NReEOWGFYbjFtPPYppejT6Qb6O5xaIqpogWWGhYv2GTR3Vd9byA2ogjf2N6O8SQsjbIU7nD
KapP8tj8OeYc02c7XOlfoRLgzwIf82mnpceK2G6sBppi+0MRq74AGKB/o0MEcL+havtldX48Cp4B
wmlidS/S2wCLs235ljNWYmxDLtU/GY6sPbl5r+RbyEG1YQ3G9W63WFYmKbLv6C1ukLmrITRzVKoH
vbNlA+CWbaiHkuyOLXGsT1teRsjRKs5+tUuwL3wFrtBZdMvxDHwyjIgiysMvUkgpz3E36w9IJVD1
NLScqgFlJSkhD9i3e58hOwjkL3UaMOSk9R0X0a/nGSXvW418av0J3elOMDFWIivvkhMIaXtRE30m
gRr9sG8tmOYqj7dVNmt3XCufseIKviJjoMsTIe721UV5DlXI8wuz5Miu89KK7zO2WgGk1pT5b2Cx
Nv2GydrcfKK2pJBYeFj5gP/O2Tkjs0p7HNzpJwB4WV1s2KbktChv8QBNqAjaKPxpgPk1FGYIpoB9
A3TQtnxOoAtAOTiNCIgrD1SyQwZG+LOSoMaHEWdUcpILLyCZAL0PPTm6j+mKvmz0fRP82J6Pw8Ke
qUDOTHVp53TRGDKLGiBF7dV/TQsCCsjbbD9qNGUNVnuFB+mgXuQ9NoT9szSNEFCIH5hpandP0nuN
2t6cc7EDBO/ErOU3SUHS/Gnw4/phnRIy9WbNW1ycUBDsoCOoyIcDOfBk6iKoj3owB37hF5xpRfuw
jtv8DRE/GvjYPtbPJQIU/+2IBB9PtknXtKNxqn82MoUDgEr2BGwwmPhzVc7EX2eGYRFootGQQtGU
wAc5boXjoEytAmTQME62U+kDDtlAAE+eMaNcbScsO6AC4KoLiOmOKDFV7wg2qoxEPOfIrZuetlIB
G62AnkAJUUBic4+6tYBLGJIE4No6FZARjbhyRb+UxST73GQRlatuyrckbQ8H0jiilSw3zcHbi1p7
NHstA5SWJ3w5QwaDUflYQHcE1rOWoOr2Jv3Gs/TGcyww2rkL0Y91h0CWKsW53Za2X1iL5mdHRd90
pAZE6ltwvD3g+OY39nGAaGTdLRjJYDc6wMWjid8ybnDjN8JbcoJ+ap3vDcLgsTAPBlrMQUZRnVyF
rrXHgVrvGJWiMR9gnj7hAcUZYU5cZHl4on5LwfAa8HPHiSB88jjtq4jsORhawdpoAwP1XOZQ/zGc
p67enz3QND/IUh3sXq1O8CdTJSy5uGLJ/F1rPOB6sSEC6Rm6qsCuU7W0NdrNIB+bTVGLIpy0bv4G
AI8jESxZjXrNTZySCManWKf3dCx5e9eoGqTLvpCyxBMGzPydIqFPX2QqgNG3R+Lfc7RnVcdSE28O
vGxbhhCRuXhpR1UDv5sJRtAVWcNfCMYAhyX5jIAPaP0mcgFamasz50eznccIslUV0f92Odn3c0pG
qQapmhh6cpiR9b5QUOlFfC4QLOjungVzO706uLjifpJ+DA9Q31nRQ6gHvIiVDnBEAggKyKXwsu33
vK6aHvWHxzCSyDAsJ+wBRLaxZl1fqWBA6nHR+uOU8hLDE3pqb8KixFfxwnVjP9Hl0Jc6UPAhWT1t
Wb9Bx6CBfMCD62S5dI8GPP9xFkRTCicFFBY/ZldbjOlNazOe8ZKhhpML2N9OYE7DDqtfVQtVBdLR
AH3IUX9pZzbxrmhyP58mxFgirNLmAcoyo1X4sUCviAhLk23u48C3VC/bCHneaS9Fzl7dDvb8B20I
L6BEG+HiXaZqQc0dFuGeDGYHHjURk/2eZgfCMRW0edhtDpdvP+oJDrI03eBnu1IYlLbdGNd5ehMC
DE0/FpgxAAwMchegFjvGxyhVAbqorhG9AR6jkncQTIbiXm7Q2p4AWE/hvO4tBkIdksXSMyrUpjoB
xJG3OCJ+jHdxouaJgMRS14iZlvltRz5T/ZE0K8vuJa4e9neXdWMf0ojZ5W6ukzJco+fVl1TVll3o
GMTRSxYRcbdVEKI8IuIJg9qQVsKwaj8OoHOMNAf6bZAK0zeS1PmG2IZatV9tS5r9s1jzGauroD67
P1DnwPV1LIzpDb6sGA7rZ9CREIzsMIdaUtxafKybL7BYqtvLHsAvXpfFthxYaYVqrrcb9s8FTPC2
d7nIivQML8s53sIuxharzNYQZJRbwe5l47EqPURW4aJVUsn/Up0cE/RaOYRudm1bAU5sU4F8awou
ytO8k3G+QKUR+EBKl65POJWX51WkuAZVWq/+ecHXa69InlrGD7mT4F4TmLzjo+O6Gh+5H1HeBuHo
n5RgOPtLymuczBUwavIA9hBZBQvwXjg1rCyd//pQZUh+2FRuTjSoAuwpcPjxbp4ADECxcQQwUji4
w3I6gl/Sc4Kz2b4TUDr2RtuA70O92UCTCJB6ZHc7zegfIBFekg6imzwO0sSx6hw4vOVuBxMANhmp
MdmZyJb4c5mU8GGP2dzQ+4oom13KIz3eazlOx5XEOWMX58B/d5spxj+8opDn7Bg9X8CS4NpWHbAY
ALuQvKDZQH+8Y9aqJus+gBmHJJ84W+H6aHFZQ5xmspuUZKvtlaidmAdscwgZmkMU/Ldc0I91MdNp
efKty6qhcHsJmCjN1greaUHOD5Wq3UOrZ7SA0RJ4M9niKMKdC3MK8FoUZDojPhOCkbxURdFnWwnZ
L25JXKvJGtEWICjc/dEcLOxFQYAcOoGix3SJaywZhJRwvt7HDAK8CaAPaAwItDBm04L6PM1SV/Mn
Vzb5KQvtNDAHAx0edBet6Yyv608wxEV9KRuVvqE/gtFR1HOBo2/e9PQVpInwlyBB9dzNMr/tZZsE
7P1ZhAq0VRVwTZui0r3mxpQP5EgSi8YNY+D3hJIMi+AoAW5nJZ+Pbi1u/ZXZsxx5iFSmzZ3EFEC8
kkPNoGQFRUFGENx7qyA29KKYwS7bQY6QTaANXBp4Eu0HLbpp3bZ/QmXHP1rNc3US4FZeDlUBrWl3
mWAWeKyPD5wcGDfS6ENf8hZk6AWh5+GbJwxT/q2S2ysA/fWpbfQ0ogXa4tsEVw9/mbQ0x3lBc39A
Tajz/yRWU9kB5kFlM6V5LECZHhXIxcqnUBe1jf1Xki0WV1rtKb48jD840KE4wbyjLskvkCh2gupu
rV63CKat39vZiH6UFooyQxP3CKMMBwsWVCjpNY1tC8NCG6PueLDsezK12Se6s/WrExB6d7tvE947
SI7TqwHt9pdkxbxCPV4J0yex5HQA77phsLCe9SOcjimmq9gMkU8EcfCthhBQXesIjdBvA7h7hzSw
xrKFiFxM94ApCg37S+GSbg+qgaqMYs2foBnzSJdMMiw4bnQCdGGrwn+1Ww6NwbhtJWdLHVQVgW3p
cYGSLPnisHv4INvSo4TFuwDzhNQkczbblF3gAtpCGiAbkZ1kDmxt2CHZxT1T5HG6jokyCvADt/Ii
1QQDQGxXjFfX1S0mlTcsuTvyhuDerPPFwbOhKR+SpIVO0axII8FdgEsLCoPA6Lna5ybrXYaiAxts
k+vJJhnkiKECgYsW66YfrLI9YD5NQbcEVsGnEfEdIxb46CIaHtRGSbgiHt19ZZCLS0BxqCDgiDXD
DsMAWvYnlMbzlbRtuj6CQm/fW/D/y6kudgKx/Caqst/JcuR3M+So4R7MAXYDOSCrPonJoxbwuZbQ
sc6Ahfpq+p+081pyVInW9BMRAQmJuZVXGUllutwNUdUGD0niefr51HOzW91TFefMzY7tohGQZK71
uxXVBUW8N37zXfqjJSinFW0HN4fDz5pAJ2vtFo61NOfehOUruvpepyaFhvT88nVwpUJSO/WhuxOd
z2/WY3Ow28z/KavUeECS4536UKM1UA1qvyt+DPjXmIo8Xyp36JGc1z6BTrQB0/fWq2X5MmplqoVX
TqJZZG4ayRNkhR2TplcYhYBmiRxL7HM4OpYd5LKFFB+t8VqbjZy/xT7w7QIEKiGXurWJOs0c1eWb
xp3lweLtBMtK6qS+OWtp3oHEi3xZzHXSLO2yiu7DVFPRF6ysK4gS1r4t6Sk3ZdI0DzGTehj9MkEm
bts2MkA7GzN8Yb+f/Q0l6ByuilABzemGL3zpzWVm3paePe3suYnQ2k5tSamdtMDL3HlmvHjerOk8
swTnTD/YTvjWwgTtzpMkJEINlvC0lWbRIPTX2fhgGE47LXsfyOOtbG1Nv6JqUvgIszUsIvjZiYEy
sumuYMQ0Gi9XM4TCU5hLNrYl9HhVsMU9wsP437VE3bjP/aZ7Y8xlEK9q6fB1CfTFwy7RXoFP2mum
/q5iVhHzpeKpiZ89Z4iHDc+2ZBtsbeOpb2rPXacR+/Cyzls5Xg1VFGoPbYdj3wxYOnrEWNrG55hI
L1iAIsz9xsvCwN30SVadYZksePOU5X+UnRgVKuDSfjQK3bw4NUNaGfyXTem6dMNuWjLR1L9rVJZy
3rLT6E3uppaBiz0iaAoBh4KeLf3MDg8IMpNm1fY+eWWUHbJ+gE1xCdqrKESX3uCSK28qBaLdToX5
1jl9fEqb2GaGlj0BNeY57dpBBLPSKxUlI2qYwaiJGC9bX6zOdo8aBGPUT2IoRb1EHxI+DkzHYsZ7
nCQRRwIb2ZrOuLguvNbnUHMiUGjqKlwYwMn5c2mq9gf1czYyclaD2XhD3/lrQ4sq3ie8hZ+tVFn2
5ph4QsCk2HlWfTeAVthac4QGypjHVSOjuF27cRNl77zAGGk2HWq3GvHBE4HLaVysXNvJ3hXH49Ec
zPENDW4ml/4s0S/VVi+b5dyY7jvTu2u5adk5ExpDtza+WdnZKgf1zCldVmEwfdh4GI6ZQmv2oXU6
GvsGVbS5Qq+X1Ncp4YLzwxxBZS4TNwVVgOUFD17jpCmY/AmU1fygDHLMTeu7o7jKxrFUR8PSmn1t
nAd70dsD/IjU2rZQOlhhZl+3k2zCFQLBziUkp+2de6lGh2yPlE1gN3MuMIEjGhK0eEr08VbPzZBt
Yqep851sGKd41XNEG3swYghQq6rh4V3Laa0Vp2NsbiIh4ccjmjEwDz9q75MmoFs3pVM/DbFyp4Vy
fRhfC83Ugxu0ibXiMGRqoS3wtiOtiKFD28Kv2dxnVx3UZKAld+Ge+g0SbItfHU7I4hnFMSKwm202
DcjwvtzW2qicG5ajF63Hlj5+GVkA4Ysap4WzZR+cu2WBidbYBSaDaZctqjAeb6a6ZWQOxhtJDvVD
rlvd3QVNbjvrajDDD7dBcZLkMmfQYhnGP6LRCe1F1NpJcjt6kwEggy8rvhHkIn+AbAQffeWdZ1yO
pvTvc7p9hl2WKNqybQZdhsQYprB7CDFBIcWIi4byU8qRb3H2QnPTJO0U7weJ/Jd9yoyHlantetrk
Q+OHN6YZCk6uwRfqxIyUOFl1ujnr91LXa/w3x6BXYJHm0/NQtZm1tSyN4N0PVWDd9O4M+zOW82Tf
hg4CmI3liZlCw7JE76l1icmi7lD45AjcQMHKUcVbmUxSIWioLAUe4EiPiMd0nriSgci4LALHuLUs
YNmIr9eSeJEhotVjAeVYbgoAgXlZN6FgbwiK7EfCeouXPmyzetLSS0gRwAhB22Gmg/3uZXaDDShg
BOuNlKAqxFc08QzyTBU2DL3+UDBgP4PJKfEQCnIN741xKqN4oQw/B8BQk37M0tYMKL8NYVTXrZll
bE55pJ41njdoo96sXmc19o/anDr7PhgjJkFVqitfhC46Z9kX7WAuZFla7guDBRSa0QQd70LEY8HS
m4caEDGljBLLYZSTv7F9cjBw6XhztRmnZrwWjqbxQaA2x8cBjMqiWU7AZjpCiKvvjpqBjFu/anNG
UUH9Fetm8OenKQ78U4FNSVMpi9S7NQEqi6vQCdvophdx6q/RbyXZrWPqMrob7XK2NYVTkBRoGCis
JqST1ejfTYib+29Q4tZrY8INrYnwMPJ13KJyYYOOPY5YkIVhEZUdsSGlJeNHwuayftdb6KsheMax
ONqhODttsNwNtH6MyliHucF5EeZx+h1K3QTYQy7QBSdXkxX3kPvkRS5Zg5wsCKv917ZJi8fMg93B
Q1MwLrSkc7U2TRa4rKMwbsUSCWx7A+lL39pUTnFA+Xx2Vo+NGBbCmuSr9sy5OMF8UjeN5CxHK89q
ijcQK5vzCxYS1U8nKzwTFpB776ZBupBz4uKWKM/SZjOxBv8GJQIkW955Dboo2q98GWVJFnAiK1j/
UPJffwH8RtHeBT+qNomLSIl6A4k9+1dr1St8n1ZxG1p5zIBlal3kL37eI4fMTbsYjhG1YrIfvHTu
tqZZ6rcU3prk1dmeejp+q08WXhrXP0c5um+xWSs2iNJKl2nvZ6cqHPwXCxPIm2ekGgliZOEttDy/
kauyq3CHaqvK3vTQGdZ1Ii0cEojYk37NKPdmnw2t9BchKjl5Y7dD0r2kWnbhgo/XY6QHNKpeeW6C
trlzDHS/KrAJ5E/L3IYFr0f/mYK60gsXOwIhT2GEIw2tP0rIIJxG3pDXhePZrTHFCx49lVaftbJe
4v5uTcpzqaeVagpreO0aG2AwL6ox2vmOcrCMBmfPHTQSpfzSgDxiMGg1FQJnnK/vpO7tW3CKtgNd
zdvv5eh7OG0kGChAEwaa+SeV0vg0QrN1m0gpCtFN5KGcLRkanA8r4cY5IW90drTdTjZ2Sz8JmT7R
1FUpVmGsMViUTlw8VIEbK0QjhauXbZ/WpPZbvVGh1AjLO2ybLLZA9OYVJXror0yjjh8YcOAY17Mo
LL1Kxy6cDo0bF1S9WgXOKgDejyi+XPYqPgpkHVpb7TOTtBp32XlwfSFJNUzkdfzxOUy6eHiexxkY
Wgs36RB1nZfpEGXOT4Aa3kOK8zLcmV1XU3XzWfOWxtkWS2hDyZt0eoaKOGiyVl7tGERtDGdoI5zP
RVId2Rh1mwA+Eyl9Yl5PSYCzXRSJ81hHdc34Rl8gwXGjqAFJiwyjYx5R1z1C+ZaocXLcByD/CTOE
PaGHa6bDpACiPMkjfXl2dNsQMxEYVFUsZdUN3dqfU7NfdMw8RmxsmJC5CUZPZwGhKa5BRbq3PrP6
YTH26XRb0O4x/T0Lw3Fb9mexJvyzeTeaPJRD38JV7CHUekVGYFN+RzavaNClLA88wHQEn0PVCgGS
2HpjBVkFw9A7FtYiBI24I6pZnxqjU/kqyit6fSPgR6ylo/132+4wGgCCoj8vHNFRhEdkzzK4c8by
zedQ1OgSzqLOwShoHE2/NHHvIg9cAmgGz64XuB+lmVb8M3j2c5ub5g0NbDIvK/impyikWF46w1xh
GujC7K7BvmYtfPSK4LvAcguE5CArHEqofRUA83d23zraoKHHLMgrGe3NmISjtZA2k3pXVhSQBE6d
1Hm3yWy2pygxplMsrNJcQU4X9dYtgvFXUeNFWaSyhTlkeG33DQZDfcN8xDHl23kmd1aD/v5aw1l+
L7IQv8Kc2b1cx26c3ZOq2tPs13Z3kAqC/iwE6KA7mrp4cEadizUhaWgmo3lMr0LGtOHFK01iXVwl
Pdp+yw7Lki04UcEte7CB7CuUwkdFYBmJenNQIhGAg7+nSd8TtJBIFVkRxZXlGPWw0lIGWEYixi3c
mSYd+MmpS19fsXf1vwgdcOobWqwu3taFLJ9HhqBJlF1p1TymyqmMTVLm/iEBmeRsTUxeLDeCnK43
AUVIErARIajUgcqjQW2daws3ZI3RKR+dYV2UYJhPcyGj0zBC6d0Acpr3menn+joNXPDs1lZ2chi8
RurrsLTPkuyOyfbrfKRux4KUzd8xEMMc0eFQ0tAAQjlDEUevfkPVxP8Ryl+2B6LL240rpiJyGUjd
FrnhTs+DHywZZh8eibhKunU/Bs3dYIyWvZfwxNZLqEP70WnT5n12rKFGodSpeOHkimYVqULQekgn
isyIF10WMIbQ80J32mszN+drfDCVf4ezenqwywwpxJjWuO7PJVl71SgvHnmNOQY/fB7waGOe+sYq
VZpp5XMy2OFamAWHBRKqcAdJ0H9rRWk/A7qkjA3q2pRc9cb1GfsdR/pt9n0beXdvTuYCu0fyrueg
fQ3KzOADHB2MKCOy0x+CCgkCsQHBWSKMHvvnwcg6SLyOXXED52M7N4010hHjJmpvcmyvmOOCiO2I
9j1bBVM1OovILxBL90AQFWfCDDnY2Y6JX4JwTHfjmFT4d8EwBMHJwy+Evs8bonsDvLA/ju4QkM1g
09SU4O0GUlusnCGpVEaJnKbAntouzbrS9s6xYzRoGd2Et5qg9IJl7UTNY5nJHudch0EIztcL171j
m86+bioFWRN7+lVpo2m2fZHjYo27Ll9ZOnFddu+wrNHlM06Qcst8Vf1swkSXqgJqTe1iZ4H0ng1s
uliDSciG72eci2WfCjq4zhHxbsjZLK5wwoco25PMGF6odgpSl6C5kkOGdKb9SQNXkqGRh2QDLUBH
c49zPZ4OCv/A0yBaZLNlSy2xsIUY6oeJMDeUfDNqUn6uL/MnatIu2RPt1f/IYqxJC6RKNfuD8uxX
WRrTITMnFmGVVCrb9HWnvo3pWDx4ST4DRgz19NZxWP/oEai4Z4tUdyrjxFArIronga7fRM/r+aN8
kOGEelBq337OY3XeCiYvLJbY7cqc90GphwIQVeUiqVuCdFoHQdgq4Hd6i4m96EkSNYHWSifRUxvG
WfJgo+SC+WdfzR9qMcbfssIfJ1SKbXcCF9aKpThjo+ki0+93UEFA8DJqC7kxLYy6CwX0+NObqDNX
jT2nh3YK8ebiNWvQumCKe8yJoAtR5wqSW5g0OmGvmZL8rZ2Vj9VyMBCqcjS+m3zeeoV8tHzzQN4J
n8KF2K+wcZBgUA6mt4ScHp4JiJscXIhpeiSuP2D2nm8a5ralxLxFFRE/o0NCSy/VnJKuSnLHM+au
Xm9IKI7qbYjeKUIi3mT1+8w5Tg1mZvYDHaYfLwu7RNVvJo2+Q3UyJlcoliL+tTuM5d4lW6a6mfOi
29Wz1qwSyKSEteu4SKChBJ4J7ucVeE3bH7K5ct60QG668Bh9TIauHgC5jQArD1IiF70UoHDz6NCe
f8fjUbTbItTWL2I7arEeGf3EUCDYeYZm9tH5bXQiQVtPptncwe2Zs8QmohTUbq1EZS+9TE2kp3MD
xsHTc/UENAbpE4VD+cymWx5GagJzCULrUy01SacXnhMn39kBOmuBHWwMbibyKqCKRRpcgRTbcocI
tsjuHfIAem6zAgfUXetTJgbZcOs56LLY8hQhoklNSbVIspwNp89l437riWWL3zGsRPG2dPv0BuGU
HYAsEmzEokWVoYAqxx2wSl3vmrgjUEGmyCeXrkgZqTU5pieWs/IGXAGyDH6ctVW3PfyBuZ0bf5AU
7PWkr88o8ntCVEWGOMGzv2VSBKDm4xD7x8oamvoengp3WeGfQw2MJLP0IbfLNlt3Xilf2jSayBym
OjuGcE7U8kieXpQ1YWfpRTlDlxvJVDLheKJFDvqsB/uvorwEMzqrNsDfWQh8CjXmRrPX1PtePVmH
spmjI8E96U1nuTiwF2xwOnsoMOwFB9cbSosqrU3xfC9NxzQs80AGC23EpkprGfqIejvZfMwF4/j0
CtwWoeyi8B1vGDeMe+2N7g4hvlVbJ3/qcFZtrVgkBW4enIBFdB9MZCvU176NJphOkX7LjtYuXnrp
YU3BF57sGebnG4xtllZuUKfquH53lTubdIDonVZZ0iss6aXrhZskZHpOuaq0EKSSpj7VNwFQvVn+
Uk1Uo8mErx6GW6MKnOABdfrsr0U1DFReZkKAgl21XrjobGv6aRPdUl3NIQUH5IKjyschCQt1FbMT
ylXH8Im3gOwm89TA5J992mzy/g+jL4boJLwpgLPxRRYQUDkmebfPjMKbt6U9MP75nCQC5DJERfQ+
T64u9pMaYnvXgnZGt8FA9ucVoX/smaKZ42I1mKk3PrR808whLj3XxZVBFsJT3Yl0vm78TIa3eItw
WgkaVPxbsKHIICy+/lYskOJhyFqUfF2SuhXzyBrkQxv3gCeYdsYM6vbKIGFzXJikv/D1zKQTEGOU
I8uJ2mDij4VE7xd03sMZ4qsZhzkUJWK4wLJOZPhmaOq70ZoxEQcQBCgu0m+y1+67wD7DeaGG4N5S
c8k8YwHYOUEtYhPKi5TKhnOnpBEPQrnIvHA6OaF0+iPUFGcYX6TzrbF9JnBGfOOH3uh7og543cGV
IXXwfYzr6CPjAczrGEm4CdAAsrPutNt8L+KB8nFwEiBQr4A/Cu2BPzMJ5wHPnCPmVzVHRrgTmTL0
DvpufOpLb9iUriuabduEY38oR03oio+e4KEPgPiQTeAB3o2hwm9K+M/AWvEywk97VuBhrjhhr2MP
6Q+ySXYH8oLScA3RrXdzMbf1umrr6n6afp93tjV+q21IuJUWMSwm1pnSXcZc11vGQ2CNYOQyw2VS
d864C6ssfiZuJKFr6IrgBiMrWSeDk1fr3LGkt0BpgUo1kcjQF0C3XbVje1fsWU5P7s8cx3eAXZZe
0LYD1DUmHdgZuLLsdYMH8wEKH2rarnPjOMUxkK2OCkzrYR90v4bBbWlP+YDUOkVPQasOUlwBD+JI
O0SYQ0MiHyqr249gKNf+3CKaHhnRzvxU0nvEdWcrH5l11KCdMKFmaz6oYkzXsa0abi0K2/lGeMCg
2NJ12C+HBlSaXBFrpiFpSB8+5doek63f+PHZoFXX5o3o8RVAHRjgdkqP/bgyCzquJf2viXZiStFi
eVWDlSTqiViAkUsXUSPsaiWyaPiJdJ7eL0RwSkZm7HXOtmq8CAsJ5/W2Ill0XhMOJu/jmrSEFZkd
/Z05+FDcXRjSOKHPY53l6N2+tWHtQBYHTbPyHLBmpHOmviP6JQHPwrKgbzxyxp6mahjDQ8XQ2Wff
nPQqE6LrXycbyhscfQpS6l74er5veFqMsuSBom/UfbCA1jHLJZmYRLtYKVDkGs0JGlebcAEEF7Rm
Fl5NLZ/Vue1ZhZKYYH6xq4p94MzhN216+J0hbuWDp8xpham8P9a9zjczQtcIHb3b/sC+j3YHZwj4
OzF9NBszsK+5pos3jwTNBGenMjzpAgQyw6uOedtaG/ibCO1Ah4yGEM0EtlI1Q7SLQufPWTHk4bWf
58aIxjs3V0XqEhQQWD5/HyhJyNkgh/m2pmn/XmEzwKRuDOl9PGspMNFhi1mgQO5seEq0xZvUguFn
nQXNdWVaoWDwSaDLe+VE4CilWTa/SqtXHxXQML9Alz5NOojB9NHLQntrP6jHYwG0NSySMrSDn65p
QCHZcPPbyMoCpjdNVvtAfISr8Iz7BV1Rq8oCpUBtX42OhkNpShlH+8pt/HkVQEGptd8Jxur4qO6v
rXPE0Hqq4v7Ixtpna4gmVGgW24GxPQ9usw+q6KbhGicAhomB7BFrXyd4wwKaanSAZtN8uJ4XjDc4
RgL3BH4dOPhisXR4Y0CUVG/kfHK4DGMj3blFhwkscbz4HcdAiiK4CYb2GEej29za3XjWpfVWcjuP
o1JHct7FcGv24QhhgpUlyTboGHwW7pBhCbRw/35PwIDfAzwXJ3RDqL0pKHqPgKAAryN/L6pbD2uD
sadr6QW+4LbK1zUsVEUWBBYaQIkEjdoipJYylgEjxrKNzmmc+LISWMFlom1DrNw89MMrdjmCPKVt
nEVEZOuRQ9PPQ3dCkE+OOQtf+YSZRDOKv3YpE6ezj1FjlEhYcBInA4dajDdDLy026+IeDGjGm8nk
MbkZ2iCqdoHMMCZCtnX2Ziaa07meBki3MxIsWLwcvyta0zleJrnV/hi62j4VDrHW+TLoQHluJ+YM
EkJVumbIlhlNbX2NyKZwXiyiJCCBpWEMd0BUsX5CLRljpfZQETirFLkLahgBPQg2SKJK+ZR4vfs9
Z6NB/WHDUXhz78D3DC7Zj0javHw1aGToqMEhXjeFytpwnw9u721J6dHNNhgoWDgQ0XAESzPVmULr
7AYEao467a6qssCNHPfavh3HyIwCUOrYsj/m0tE3ogTdf/EQdFmnFukhAV/z1Pr3qWrr8CbAJAl6
oQyDmPSZy2xrDLfGi+U0fcU4X/60h9wD798FtYbMx/0ikN9hD8+cYiXCqL5rjbYU+w5swSd8SYiH
VCQRSfCmoLiuswFlj3G2QpaQEeYVNW+U7seIL3YX81buW23RZQa6JWSg8Pz4jQZzbLakZnanXnh1
s04Gt+uRKbdGtMdTHJlL1VcTbi5MCJZx7QPeE9cVBnF4F2ZKfE+VEdV75dfKR5ke0IVg7XXf2FJa
koVayDpynCK/zwAbPNuHPGuQxNQv1cwBqPDPFXF2Fcep2b75JvU22AAO+HWVTLV9kOTSxbsqRYlA
JBq5UQsJkMd84DyNsmciWoborNGV5n1VN6o6WvAd1UrbTtOcmqBG7jbzysw9PqGIml0Y0q4fnU65
UNRdA+jRD2S9rYomdooTsPk4Xtkush+jt12cAJ5ThdjYut6hUhzlcEvm9PzD8XuZIMtt04/Ps1Wt
c/LnZZAmqm7GI5iC41dcZKtmfWH5KJ/aW3TDXfIg8mJdoMHjgoibzMVsRI/RnG+6ytr7u3a55E19
Eb5s/Suc1BfIi0xmgzAk5OIn1G7pqTHgJzDUbiLtOloTIbJCF3Jb7JlXsYw2Xw4XOGez/nXXtpDn
RG8bs+JFHqrBbfW5F3W3Q15P614zAEUjwYIPHpguiI8AUUXArpaNdbcxXO+1xLK2N/tYHCMsCuEX
Cbd/TY+wRICalHH3nkmC6mWQuezI0YmrqruF/lj30y4tfgbRCwFdX7zsv5OGz9ch652HTeqPf/Gk
58HqBN6k7ta/G9vHajmNe+9WGut26VmPSXmrV3a0LQhiWFYMczwWXw1m+ceb/uP6F5G5ACCxIF0B
7+k7HbVqGWgq19j5ph/ydtggLd/BnMTWJg6+eMDWP+8cEDNgOLbg3i/v3EuYxGe2HeNX1HLuDjN5
GTQ7kbkleyDgoJQKR8Ev2k5g57U6S47b/WT/EoOxUVX2xZL/+zkAwJnm+XWfB03/HgT/n+Bp3WLw
7Mksu4XdOUb1BgrtNq3vP3/b/7yIxewG1rfnWpeLCo7WHnMMDLeWU9yh5bu2u/vUefhfXIRWFRqA
ykxcTh7PyshuXSfsb8myfQpc6yeu9Ts/tr8YgHJ5L3wWlCDYAb0AXFH6F9+rawSN6UtFilLyrK17
4X3z6y8ucblCuIRlIi4hTFhSM1oXAy8s1QcMFhfpER2qatcaO6m70/kOdcXnj+zyY7+80MVSpISW
rU9VdkzVXZvdZ+EvEXzo7vj5Vf7xxP64nYtPLWFkwZxrKz02+kMkP/zgOH81o+urJ3aR9yzjLIer
5InlzrLpjjaH17RGAO7qL/aNr+7l4u0rYwzjMbHTo5d8C+UhdH441e7zx/XVSzn/hP98kYSwjU7Q
87iG8CSjAy/FTO+n5n/4tVy++ovpLnFvY7IyuQoZgsvcIibDf3Hcu89v5aundX5t/7mVBJ+AgwA0
PdpYTzLjJ/GBGC+/WF7nR/7fA/T/3gmFpW2Zgi/n4k7QByhDmW56PKeQLSDOrswWI+7nd/LPl+JD
xksORReV2593QiOHnpl5KMdYHX2yZFPCRq3khx7UFxf663g4346QbDC2B5Bi2xdfi9eXlhlPWX5M
2hvQjaS58TvSnNEPzup1kqB28FzkY25mcQy9l4x8b7vwlyPMTIz2MiAG7PNbv8xSv/xBF9/W2M7O
ZIT8oHgW65z4s0QKqN5opQ2FpY5ZKs+fX/Bfz/q/T+DiG2MCRug2gELHPtiK95JkycKH1/zySV9O
n7u8sYsPbfZqQNM6yo8Z+aUFmmWcdqiDiHsLtsTpBVgvs3Hj4X34/P5+r8jLFevbHqeebSHzvlyx
nZ9ZJr6Q/BiUxhHjJIq6E+F6OAEI7jMesnvvg06xvymu3JuCuCZg8K/GjPzrGfuODyd3LvYc9+IZ
p3Ysuwnt3lGt4m4dG4xSwdkvy69u9XyC/HWr0nIFDgPJYJ+LZzxZfojosM2PdXsP5LsgLS2nSbNe
w4V352wI1ELKly+/eMCXI1s8weAmyhnXpMByhXuxJWRIvDQA03QSBHmY9LENqRDMZ077e3d4tKpr
gMEUwKbztr74GOv8dH4XCGAm4sHUDtRjI/vii1/11xl18aMuNsM2SaaRyLfp1GG8nMbHhCCEgGix
DvTCqjafP4K/NsXzxaitbYJ1AsHojD/3K0X6pyxCnoAX3YP8LLT++T+/gMuff54MRQDTZacEZInE
SKrpNMDi2TYR3cbr51f4Xeb8sXa4h/9e4uIejH6UPq35dKIeWrj+Tez84J4PTrYeiO2GFt8TAdLX
wRfv6f9xXToxz5MUYMHFtwHmS/Zh2U+nrDz06pU4xJVxtu0FR8MnBulj7Iib/Gq4218fJDfLY/QY
EMicE0rYP19Yg5WlhtOfTwZh0m2BNYJvEuXKrRN/8U3+60pMxrboNpmQwdyQP6/k12Goh6g2T05E
9DqRUmG6JzccodQXA6y/utDlcwzKMXOi3Dx1pAscyPk1gCtJzuXDzfftFPirzxfMP6/nCfD5382M
f3FGT4xHoCMezZNoskXePgTUT6Tj18X+8+v8dSAK94wROEIAj3pCXLwqGaFNQvdiYoD3jq3Mtm39
GNWaSCUHekac+sp8+PyK4u+9g0t61DagEjQdlxtagbe9cYbJPHkVuaq5Y3w0oet/K2aonoK8r2vp
2NVVA2135TSz9QO0r945oKArsmKbQ5FCac0W/uBFGKXF9diicie9TV6RJLLoWvXW4njBmi3bXU8w
xaKF+lgag3EofJnuyfSMX7GYx198af96kDYuGAKxWPFCXqxExDQVBhRhnqzhoXxNM/bB5dyvWn1Q
XyzFf3zT9LZkRIKzsB1al3NYoWOMqlEBnxep4ZmyNsp118l8ZfvjUpGuM+LRGWZyneZp/fm7+/vV
nbcRRpr7bJIehd2fn1vVZIKpHeN88lxjQ/oB6R/Gpi+uYvRrjf32+cV+z0L8c8/882oXjxSbv8XJ
188n/R1hevs6/7AezKtgk27ClbMX+z4iAXERvBc30WP3qK705vMf8HvazV8/QNB+07dK6f6eL/ef
kt8xiO5BjDqfhqvoHjrhmlmRxkHeu6t5q54OyalgtGuwb3bpLYqsLy7+V7UhuHvH9mUQSP4izjvE
fy6eEYuEQtibT1FDeBPequvYlTsnLV6sAu6XnGey4dqPCqc0nrFVa88v/5tfEAC0sq6FDUjw5y8Y
hUQNT+7IqWkMPi79BG67D8fVkMo9RvU3bNJo8V0/W3TUtZ9f/F8rjYqHydvSOqeyXuxLXRLNaQPr
f7LL5tG/arxlUJYPxfzLV9v/ryv9XoX/ec4xrDvGFff3mq4WDp55+PirYs73xoDDyS+fPr/e3zv7
GTaiJwDolByPF++1tJE9BVlknrjDq84NN4RAkwmh7v3+iyv9c6MA/sXvy2HM4X9xKUDneHbMgj3p
WLsVxo/vafPIWLgUs5sRqkWdm+u68r7an/55h/+57MW6IVvQLjLNZQ2v2eh+m7R6abjqNk/DxzAU
aMrXcdTcRkqTEb0i5aszhqskyNYKdF5/NX38XJVffsScNiCUniSczb1YSaOo+op8VvNUDnmyDfrx
F9OGht2YERDw+Zv915qlA5JmYDHHSF6upEKUEjUr9+3Av2UzAc07hJNq+CZxL39+qd9Q5uVd/fda
F2jXrEdVO3lmngbZ4fdipswS+nnnGOU3RBWHQdjGMnXGm7nWd5Ba18XsPBT5fJOSZrUkYTpdNwVi
aEm8/sILSOsqLRszl3mMiImO5/YuSizyCw09ryoQRLItIGZC60fsy61A3risRbh2+wFRtmi+2Pj/
Ik8YyOxxiLp+YArQz+Di5rw6TZCfaooSIUk0tttDl3XPppzTZZGXTHmyyw+ikPdV7bzBDd4mfnyV
60rgILZ36LLnL872vxsQfo/NCQBYygzh4KIYo/QEAQ8789RSSywGKdIl2lrni6v843P1KRAkc29s
2j2wyj/3W9UFjNvKDOtULUh0vRq21bBOj+iB03pD6N3nK+jvj/TPi100sxoPv2HbkTj5Gv+EEv+H
tO9qbhxnuv5FrGIOt2BQliVbcpgbliNzzvz176H3q10JYgnf7jM3UzWucRNAo7vR4Zxtou1HMKyh
c5tf3hc1vzBQBqioC0m8aFAGQQIIpJRjoOeAuZBOdUJL++PvAcSFUflz/58WpkiGKPIIng2eWhga
osegQUYaNwPvUaAp+kBORaMBRnHuL+vWsGAHEcLCkhuoeNERH0CF4lEdIGhsKuC1iMW4qMFrtfAy
yWNE6bOiVB5KaAAwRRWn4PPCR3HCkOQNHkCHEvXvH4yMBaYXdOmnGqif9xd1a8OwqOk5gFY/0eB1
+qgASK0YHiSlaMhAy4YZt2u0UyTA0MpiRmlAmAK4ayMGYQZQmg1VF/AQoUxzFMtRBcISEU0TOcCA
0XWnnUErtZS1U639SdBEEATPmH8E1OoywoSn5DPY2W8vNsrmKl4hMNc6SoSUrqQ+JgiLDhQh+oBW
doQ4CartifofFAWvOE1GKCOgd5OSAnAzAaXpTjwgqOfRGSOjn1BMTfHx/tHN3ehLMZS3l0uM4oO5
WTxkMYzgmguOwHNFL9h9KcJtXIo9m0IYrAh6T9d482rMORdgdIdQ+h7QG8lFpxpQqmmyjOJvNCwR
OQG5Onq8j/cFz92BS7nULg458u+SNogHDwVcOZE3WrcU8tq5L0UQZ3TyUgy1i5KaS92YCOIhzYBp
oLuSlYGFzK5KZP+nrlBwedTtCq+gcg8Y72AN6MlkF2lRsB0ATsD4mkkYdUHAWG/IMnwP3ALNIC7X
KQb+O087DOjcQa4BL1/g6xCv1CQb4MONfX/x032jxBka3uYG3A9OlhbnooyiRjLg/9rwjwQ8ceTK
TK8/ijk0tsZkj9ds/KJi3MFboQaPUXtF1lWk9/DMwEdd2DaM0rQYY4u0Q1AISy4l41MsHbpB2Ebh
o66uDZUhb+aEgVUhGwgFJTxk4devBUpu2KOnsjMOotDYBbA/quBYRCtAuAOMriRFi7aT5ixLgqlh
5hfGg7HLM+9aNCnrGMmcLB/i0kkFL1ZsYIRGD+XBPybNu2I8YGSVyOFCQEtc1JsN2nt64C9iy8Fv
wCVH9C+Ow07D1BSgoArAhjVqAkrKL0MpGDmnuZ3RdLxKDAk8onjzUrqfYXIarTyCe4gwcoNWKr5C
/LhGY3qLxngfxKpIDGHY+FV1AhZb8023yuQIAAcuTC9txFM0V3s7SjU6bz3v2DXic16u8sisGwcJ
RuDf77Smtw1As5Yc4KeMcZElOyU4CNzSCyrGlZtxSmjgQBCPxxlCFkSi16eD6RsMSQmRd8TMpCUp
z/yIrEr5lH2K6N3YoYGXzzwTKDtWl79pHsP93maRroVTjj5PlboFaoZ3jFLdKQYAnANuwZD/AO7d
zNH1J7gs0t9J26/vPDYbMPsS/BMPrHHqNgSgMcE4meQdAd6EwcMAXW0AkjSWgEth1WlmbvoUXODa
obNQ1ug6DZi7xkEbNO+o7gArKQertN9rnUFiNbKz4o3TGReNJY9amhyCRQUkbd4xb6ZiFHBl0m0D
ij5M81sAEb1vO2/TmhIaT9BrhGQN3tuIcq/1Br18ogoElPA4DntvGcurwdvJ4U+LA4zCUyOjyg5E
/NwZVG8fd0ghm0L/GVpAZeJMkVsY3KYCHLILBNUi58yiW2BS0AeWeRwGrIfGzZlff6pEvWdApghk
/qgJj9mz/4YD1w/Fd3Hu7WYVr9GNdnbRqs7YnptIixJJWfkOtLHgLezCY9W9SWD0br7vb/+Np6R+
P2VTASunVaqL3y+3gBvRCxODwkXw3jZv/16OLqrI8qrwjxIdsuptWafDOITHunuRy2qv5zBJiToc
A6/jGOd0E4tjTbqM+4LAEX6Zp44pLZSu5iIXa9KSdMH3WQzw0QJv4DHPltXQtCvMfTKirNu3moR2
IEQbMAewxkjRX6sxP+BhCui4cdeYYDGxuwW0c4XZh4DZtnZzPSEJyVVpelAjQUOHxYmCQcWg9fgd
MtZWv+L2gak7/DJgeLVbzbgWQzm1wdD8JORAdt2seytaonlVZL1vb5V7EmGgqIGuiil+ut4zI9AS
npMDflevkJ22MLxEKuvTO5hrgE1tv/6tBl4JoytDyFeCMW/EtkVL3zJMcSus7gu4VbtrAdRVjaf4
aOB/z6WzATqzRfsA40zEWwt0LYO6rgVvAByp8/md9oS5kARDLZi/eey32L4X9yEwXayss4IDkt77
7tM4uqRbYQbF0bYN45LdeNxfLfz77HTp+uxqkP4WSRfyu8o2UFcwTGMdWBpjvbePJkrKpEEXIV+H
6ZoKEKPQEKuzgVfn6Jb8SUSCXBZjPfO36p/1UE4PkGdJ04ZYD+bPNqHFmdpRXHIWS8ysnbjQeZ26
VgAvxrRxihOsbHTzWEgIwk6k7+2CpY4C64QoiwRcDKAIt5DkHo1lY0+XGPMlx+icb4y9uJLMwhFf
wPplWBLDabFuAhWNgb8eCGoiJIumb+YbyfbY+8haHWU7xqKNCsxz8bvRMZykX0ofCL/NdCMTwQRQ
qanujQOgWo3G8pjrm1dLZDQRkKGZFVHLtVoWaSgHih9PatnY7jq2xFVhoY/EAesTw6rcPi6mK3Ah
izIrouiCghBUDbvpEAc7WmpL10qX/lKyMyu279uwWftyIYyyL6miS+M0OLVbPS5ZHnL6v1cRM7UQ
ymKUSFoVEloBdi00MbAT6H1n9baJd7kVvNxfx/w1U1UN3SNIAqASdn1CwMNJOC4tePSQR0sgttj5
JjrkO9cMGXaDKYkyUTIHLHpfgqTpglXEtYD/tU7Xrsm6VUxJlIkSAHPMF9OaOrtdVSSwEQ9a8rZc
ZIwG11lbeLF5lI3KwUoTe0M+2ajeks3JXWrr+n/fOtpCpc2Q6QoWBFzEVb8KrZoIPyYAvR7/R22g
DBLwQAwhlLCg0gGOA6mIsY9MwQSvFEMbWDtHWaUGdPepG2FFDbxijKERxIBmfeQZC5o1fv8cEF1Y
cXOukVQD6+mtyfmKKxTxTZblmbHi6ApEwC7AyKGWTZ0OWvVRHsWAM4T4Zgghwzb5D9f0SgZ1MGMo
g3pM/1Vp4AxZpCYkW3Erlted2a8rMdSx5AaorzBoMh0LOHtNHs4PbBSMs78tv6HR7mLDVMoreMBA
CMYA3N0Fwfi+WW/BMGqFsNUBgMcxTBKbOkukdGtTr0RSzgH0XDLgprAw6UE9TnaVM1NgyJPG4q31
D8suzPk9lIMNvG6Q80DXGLWPArABw6zVJr/Xr/K3fNPjFmnvgQW+PsbSbrN9027+I4vutu7AOqrl
9a+sZN8Cs/mxgzWqkI4Ai9hWfHIfBDP7Ekm85jfuI9PYTmab8lZX4qmdBTlfidnIX/GTWY8ttI/+
3ubCASuD6eOdxzBS02+8kYhmR3RqYn/RGoyfX8S6oqAKMSD6sLkBwXz5Jrdl0psgezeBbsyw8LO6
itcq+kKRQFRkhXL0dYX0e11Fwi5JMGTto6yvHhU8wV7H7qh46yo5iuhQkk4gxyUdRr41TmWtd+aB
OT2Y//6ESbcv1iv4RRABZVaAOxPN2DL26QcGrLs3d4m6qqnvua1rZh88z5D7O0JI7/OlXMphj73C
ARIDciubewCmeGkFlm6O224Pv7oVnwMzAXg2aOss96F+ByaVVbEKeDNuAoUzQ8W7F6XQm2wIsF+w
9+j1xNtaAauv5Z+Cx+BxsrLgWnKSLVjbwDnmP6b7kkQWy1DNXq0L8bT74KoYCTeQju78rfJQW7ty
K6/rbbB0HGG/AC3vO/jcfkaoXrpg6PjcrVIMVcaIJ4Yb8Dd15kqXifxQ4cyPja0sq50Pn+8uJzMi
EnHDfif85uRuTvtCImWyeLUdPCmohR2w9cBQbHem9tQtppAmXVbmYONhiYQNUKs2/apbTA9Zdzma
BqDcP8GpGJPCYb+PxJlQGK0uf2+DQnmKkAswXDxiG4yl8qAfUd0/NuvRAf8Lgi0Q1Kcf1SdI6Be5
CUYLPOgLPCwYJzET6V99AmXfOjcIgY2GT+it2AIrgZXt3IO4Gs1wme5ASW1yJ1ZAMfeUuZJJGR08
1yqVAzM2jiHPSbSUfh/amJm30K7SPRlLxhqnbbxz9nSngVZKSifppbD7I218xOU9lCw3DYspiHWe
lEmpwRKfxDwWJuE6ZfvK5ExgwpoAR+kssGivGOti3CKFegiUAGNxx2ldnT29610EGcm6xfKSgwt7
4f2nR+jVyVEvAryztDIJp5PDZZmeof22MrXHdDlY6E1nRdFMRaFCz4kZRuZcKKe/ba1kDyqj39Pr
LGARrXOWQ2BtJ2WU+nrCi9dgIho4onaFMTXwsFm1BawqW1y5SxdGgDsqCLFzU4PygB0cuS7mqc46
hQujQFkq3QOMQaniVMHF+5sXAsqU2T5Mxkq2AHptVofJDhgWx0zmSZOvvXNT6NBVBWchWJ9wvvrR
XRd7mEIbHJt776W20CaNXX9Amu8BLW9LA4yypF3Hz2ppjSZY6luirRsr3sd7ULf+xxzgpe6plKUC
QbpuKC2UIbOfK7tCjvOwUI48YbnF2egWXcOGoGLeA2E1peSYso/CJuqEnbobP7VfiwGeYhvsIEtm
Incu2LuURWl4yTWdWgH95DcNKDz1TrdoV+DRhf1Pl96hJtoi3k9uMcSFBmQMuW9CJpW+Pe9/lkqp
PLDDG3AcQHyzBg6micQxnF7IamhlLZLS6FCV3AAg77BTJiJ3M30IjpNZBIHBw396CV1sKO1SYesF
IM1DFqruyKu2J9dqJ++J4xOJ/N8ee2izxMgCWmTRXEZpZSzFSDANwl+3NdzqO8DGw17g8FYt7oPu
+Pb9I5uN2hAyqsBjkIFpqVJnlnSal6SgdNyBNvGnt8RnqV6dCktYFFtusAG3tMx3mePvMjw0uYXC
ilnnDhPWCdAQmghgPnqDmwEwSAmY1HYGboYODUXfqwmsLAtROut1Mue4L2VRm1s0Oh/XwJ7aDQu8
2HeG2T/WJF3/f7yDpntGX4RLSVRIAlDAvpJDrEp7AFj8e3vSliEcqr6tf8r3dF84MooArjk83j/M
27aNaSjvYjepxw/sDEBzW6wQtKDHbN8iJlU2rlX+aGvPlL55UgNphCFz9gTRRzd1RYHQkzbyrusK
Uak0IvwcR9qHbO3ZOMUF5qT5zX8xMMaFLOoEBUDIBMVYQ1uWUzE0+K5WaGhnBLFzHvNSCHV4raKU
QgRAwt87P5lOhPULBQHe/Y1jiaHOSimrbuKCmfYtQu69XQMNnqCLm3HBZ/3P5XKmOOXiQVwOuYiC
dSuisNs+VEdp49kZMlXtQn4JGPPyrCVREWQtdqI2gr77t4YMUu3KAlMytJ11Qsw1UT41gI/TUY4X
4VOneN+zJ7Pcmy4RdsXL/WOay49jxuof/aZ8agSWzEzwsKjSwrDNPrB9lBf8JYK3/1EhKEucpSOQ
liblBlz/dspJTXYfi2KZwekUbozTxYIo/5llQqVOXJLw0pNPi5by+7CfHqkAU7SArG+N2cL4+t92
UaPeplLrCnXlQ+hUcuWRmEnMcQ0EP9Nl2KPfMTBqeYBq4SWkqnXQAtA901oCBORYHkSUCbt9tEQz
w1ayPmt0AXQWZsPfz7hodvH05FnHI2trZwKgK9nUEVYA1kwwGCHuNq/5QbSjzUiAyW22JgQrJtBr
7cSJF6y9nSzFvRVTB1prhZSLPVY8blH2BV4ukvcgwNkmh36vIsiUTozDnMmxXS6TzvRUALYTlRjL
1MhOsLxN7jysDna+rw7n5RdjT2dsypUsyuSHI/qf5RCLa2ywxeLBFm1D0iwVxuWbi4Ou5FBW3+j7
AHi8WNMrwMPfeJNDW8C4Wn2j0Ze8vYkO0DZB6wd1ZbWqyTOnJ/w2+agaOv3pNs8qiGrR6Atsptzs
k6I8R3G0YBzYjI8WBXQvyZhWwLSbPH3DhQ8I0PcjSEM1Xfm/yi7RLt/U+6lKz2yumF/PP7IoJwCE
bwkwy5Ms8zcF6xNAX0+R3ZR6Qk3WMjjmI2tOIdGrOjVKG+j346n1NcFQNo1QirtQrTACaXP8m5b8
qBoTdGJOkMijNRZdk9IEq3a9kU3SRIkQyuJOXrR4yaOKieTa6hHdsbboINdo8XDhjMObMyqXMqnF
KZEMBpgYMoUH95g8Ns/pircl6wTCJLO00+d4n5zqvWR3y/uC5w7yUi51kHiKZByYhsQdUEZB2OBU
yvd9AXPhKuaC/tlNyo2DMcbT5AgSOGAxTnjImuXmG94FNUtmp+2+ahdl/tGk3CpXXvTCKkH+y+o/
n7Mvl99AuXcAaAppjQmDHW+662jzEdmeze8m/wTwTpjRzkIZA4Sb6DZh3fy5Xpqr9VPuohUb0Mm1
krgDVawd7duVtBUw0tySlsQEGMKDpTqSXZowdyfG1rOUivIZspCLGCKYPNXH7gPAtOT0uFgcUBjo
F08dYVWh5qojlyv9tb4XBijJoEjglsHTy1QXo/VRkIc/sbUCJgqcowrPXE7v6U1Hvv7XTf79tAvR
fg1kamHAJoPMCXVajoyrh9PiMGVB3sGfhOTtkZU2YOjUb6L+QqRcilqP8ulkbjuIDB0AiyLbznpB
3AI6AYcUaBsTBgBGjSQa6VAruQA8UcqkP2CSCLet8+A8BOT7u7RLG1RN7575w9CbyQ3SscalSMpN
SjVw0AMPu4laLdorsnWBNE+9Lh/VZW4yK1qzJuhigZS5BSFa3fgFFuj7yEg7u5P3ezXEV/5TWXNW
bt1fHUvc9POLcxNlTguSAOKUKCMjv5ezkCHh15vf2z/KqBptCNYJ9/9po2zKdmBnJs5rugHxsjR/
wEPEkDl71THFaoBuTcZwAWXhOKRYgBugirv01QMvYWvlL2i7LSQb5MH394+ShNEoNEgrijiV8TGF
qVD2TBQBCmukYnp2AIp/FmBRH8Act7wvhI7U/pIyocygpI3BNzqh2vFxLkS5nJ6f0XYTPviooQOh
DIQI5hq4mgQEHstu+WR2REhZbwsqjroRTW2lwWmeF2tSet5YTvPtWyPapVJnJHq7SoEybZo/8S77
6HLbc6LKZJwjDYBxI53aXrXpuiitsfDys7LzAKO0CWlOpvSMrgyjsUvn2JHjVKhZsiTL17f+L8no
ekOBGwPgkkrd+kDifBBEB8k5lj7BVtUDe14tfBKOAfqEdf258oEmGQPceAVA63JiB2dB8f0O1V5c
nN9PgI0DspAqosRLp5k0Oe4AJl4m5x58XvqiAk01QAts0R6AkW4O30nkDOCQiRajvDIW0a58KAtU
mmVHBb37VvgeE1tcVvUmDJapcrivklRU+Ne3YQJT1xXgzRgypRZd6LUgT+STsyGAI5zLdBHTQilE
h7kJqkFWTWeyETdbgdF0xPGYy+dpyJ6hFORCNZTknPQD6BjilMglmHN0YXF/Wb/gqbQgmAxcacjC
eCkVn0lDlMmtWqdnFSWqDzDcZdwBozvA0uGfgbNWEP67yoGJ34FuaR2tSt/hSmeEP/js+wXGerTQ
il17TACsv/YCMEatoxdxKz9ixBdU9C4Kpz9eYo+R5XfH+59Oz439Hsnlp1NHAraVCK6jSc+6anV9
ggkesGaSGMjxCKc2XLhKC5ItuwdWkvkXCOZmz7RpHFfCwMYNSk0QgRXK02ADXdXUwBFAThGaN1vr
ABA8E7hbw6IGaT0pvoJFdZ4Yd8CBWSM58AlY7GobyKtGYRwj3Rfw115cfBLlc9Dx5/ttj0+qHWuw
ZXv4dlbqYZHCl37mP/ISnjtxMN60wMTZ4/1zkOYsByba/t4OSoV8odb8QhjTc7hSj9H7q/zzEDxq
G3WVbAOz3HjhorZ/kCg018lT4CirPWZcH9Ajgn93RIuVoKQTh79bAftlYJYeY7w3AFs8lw31UCTZ
WQYQZrEC3RcA+0EPmby2rcA/1wHoOi0JEOl46YtB+tSMCf8MnPnkNZOM2GP4kzm7gSSVImHWHW8Q
Ok4cfPwMDAzZuan90eGrLAUlffJZ1bzy1JY8a1h80nlKNYHHDBQfWUI6E2P2+PlFeGP0GgjPKy07
Y6JcXumBIDo5XwiWxoG7SSrA8RiXsczQPvqRM205UNfxWkbHpyzCCl1LFQchEvKmzs5ibKkKKUMb
V7LMltJjiSadhTA8ylaxK9WNJCw19G+UKI6wAnI6Uv7rI1DfkgHjqknAMbr+CGnwB1HJm+zMLVVh
J4KdWCbFtgAY40Cw62hsXFWynYJCqXEAB5p/aqv7F2FO82BEMY0E3EhUFGmwLtn3RM1Xiuz8gSdm
YSZ/slONWYnggyFnRqcgZwKSlUH0e+Mc8lSURt7HSl30iWCh1XgqfHDSQ5uKCFy4IM0AOZ2gAOiV
I03pmeNoK88RQGcK5d+ONv5uOzrRBIA5TLBHN4sGVWfsySnOvnTqbH1eP3HWWt76BEHK1zMjUzhn
8zEhDJAaXuJVoPVNtuhCv8vWD3pPGbJzRBCYIATYlCA9SU1lDwrZhmipk3OEFRpRRcW/lghzAthv
QJBjXPpaKPgXOKEBE+i54/PO4opBI2IjyMscfIGEy9KBaC1owGJfP3WG5y7GlmeV4MSZi43LhcNG
6KHzN8j6rVCELm4+vsF1+Zc+8LivtJcMyUpBvQichDID1jwCqO4EnkmUdI1Mr7S9GykGeErdNoqs
CKO5oMbrYw9E50PThFsMtlWRxQ+R+JLmkvwCqlTMw/N+1WE+XgsE+AwtE7ZeF/MGMcTOf3ZzUXku
06pFr6HGyWepTXPWEPGcL8OcJ/gxgcWIMWm61S8GEWrpGhNdLPoaVRt8bloLUKSIgOHG5IoP8Q2f
w61FiWSHrgDJkWCqH91r4aiuqQsmwNKIyteMdw/d9zopAcAS8D0YUEcYSAPEiyC+LBtf8M4TB4+G
vr9IRNOjqi16cIitPUykdCBji3t7lPb37/vv6+3aqGNeUwE2PZo+Aev8a/kulL5oPFmPwC99tl7/
DHa6QsdAveLIn4z8wUaQhwqjYIWZoYypr+DvCTGfrJ/j0VxjiM/abmEGUTqLyZtpLo/4sxzI01Nq
PuUmSNXRmbRer80n1nvi1kbhwkjoiUGPKr6d9ntAhUwKyXDdk1C8gTuOVPUq8g9+z3A9t9fiWgyV
PfDdTNEbAEyfkGazvXhfAUIEAEKY2N1IoHK/fxD0ECV04FoaZX28rIDjiSDN66zBzFcaQePNT77d
7XYOWChW35+DQfp1b5Lt+BMdWJ0UMzfjWj5liIS2LjvgVbknS12g13vnfFQmiIfISj4cXngnJyoC
KrAdmcD8Z8Qxtw+Sa9FUkKeLka5Fk2jQFsr5jxA9RCBTvb+/t4HktYzpsC/0HJQ2XgKz4p78+Fw0
BQlqxk2iUzN/HaAiTXA6SJUAXeVaAgdWs26UMu6ULN3D96Jft+s9AC2/UM3eKNbA0JfbXAnWoyAy
hriJk4HaM75QvVYqG+4E6CzS16uJem0AiWjxUasvncKozM+eEGzT5KY00GCI12tzxVIeuaGFNAVT
B9Ui0Z4ltIPfP6KZGMfgAfEFI4jLzSOsvZYyjKj/6ynHnTI7spOFvtXJ+sdD1y8rqTtnQLAvMvrc
AWGBh9a1IBXNe1rVu9yp9xKnz9dhJZGq2hX1vw+ZsaILQdS+SZWcgRoWgoy0w9sNLRQyDx5ZjQT8
ZxyPrA2cs1iX4iiLVVWNXLmlwZ024JDEZIp4RLcowfv6UzDt1DbX6obxUJ67VghJAbyDeAkAY9RO
llIhxaOMBcZGa6sgy1Pwbr+vFjO6hwBQmHKDqHAC1/v6sPK4qsGim3jnWC1fyqDcgrW2IX6Q2Pfl
zNwo1FFBnoLl4Mnx2/57YSF0LezCdqy8c1plawDnPLhK9GqkwYdUDKRIWkcQeca1mslKGVcyqQPr
5d73JT3zzjvnAVj7ABvAXz0y8CuyWBE4W3O9dPcx3rRPjGj3d1KJcvxXoilzJZSKWtUdRL++8uaz
aj93JvgelwqxHGdl2PiED6TLPYJ8Qwn+t41sqRjgMusFsoTVcpNb1g8jMzujvVdfNCnCxQFonGSE
Sl145yAwluoIrnGF3xa9YCVlbVaVyNj8WXEwMtOrCqRSKqVXoZDrrph43jkCqbJoB40CTK5lVG/y
LGFczDnnivqyIEsYVUb689f5XyxNbKOq7mXdOzfrQjcrDxsqkVQnGC99qA+ppbhm5ZIaI9vEwyyo
S2T3BPja964oSfbmVozvoVvZJ1919T2U9wBbL+C1OdE7Y1JceN2FaI1wQJv3E6JryHQZnpEqZ90I
o1wvGHaVqAWt/bkaF8Vju+WFzbuCRJKyG/4t8NRfsgA2ihku1BCQdbzWIa6v+aSIYv+8SchuJIJg
D19fm+cYuamvbimx4CnnojYUEv6RR+XUQ9dXWh596ucuXLX1BpCH0cZvHQ2MyzwJ3CXyA8EILPvY
in3JkuRNGzwI/GtirMR6g04mnuTcWkttMGRbfbqNXI0R9/w+IOl7fvmFVNZm8OPR5dvQP2NmGhyH
DooeQIolCC+/vLW5F/6I04RzbX+fHh6cxy2HDm/z6Wi97jbLJ/kjeAis1Fy69pdmdaQjS1Z/3PzV
+GcH6Q7eVNLyUfYj/ywqm1Ak9UsFAljMkatmqK2BTZ2tB4Aci+VKtOLjoO6KUyWQ/r1+5FJz0I65
z0jGzySccDcuPoiyC8iNBEFX4UgV0B24bwIn2IqxlNzc6mrjrGROBtRYCbknvgRm97rKLfDrGt+l
vgNTPYldVlVs5nWIDwJMAQhDkJUA3P61TgPEpy8AZOmfeVNfy3a1GF/EQ2Dyr52VWK6LQUyecWPn
XOGlRMotDaloJLWf+WetXKqFOVSYGk+HP0jN+6wc5vx2oxAhgdBiAiukblCDDG+rDNjuQnYkwC8k
lvxU7n3MOxp2t49Jamn+Q8WjGLAYQRtNYszBne57/nlzqKgTDxzI7xASXu9wMzGPgwMUR14vRrVE
/4+0Dr33zjMLEfndNFwlerQQXQ1s8ZWpsEqSc4EvqtQAMgRkmwRXRFktpVVBUZ1C/rBQSPEDgvqQ
gDlaMM3IYfh9umnm10Jis5HrAdkAwAEp9W5HEOMW6eCfMWvreNUzGMMT17da/igGm1Cd+K7NAHye
4luRE4+zeM1UtGfGhs/FdJcfQan0mBsTUN3onxvtqdFNQ18KmFboiZ5ZwzHyj8NQWUIWANjNGVYi
nvhqKTJ84G/jBm0Y0d8JygqYb8C5Ud8Q5aMQjzW+AaVQJ4ktoSZvGC7dp/vz+Zw4kYWxBfIDk3f8
L4ufMsnATwadJz1D3leKXnu8CotnJrYGiCkOgy6L1rbfFfMr+1AYqeNZH4Ug52951IkHlSYXvQJ5
zRrNrOUpPUR2vdWW2U61/PdyKe3HNbfYg/UBrFlrnzQfmCUzWUc+bSe93WggADoN3qsKwHGv71jp
lY2YxFUADtcn8F4HR620Qe4memvN2CfR1vvi1hKLSWs2yr2USnm/wFeAG9hCqi+Zzuufnf/ZLCqz
Is7kB1/xMk9Xg6mhs0cN7INKVDIEKKbtz3vwepGSnJ+Gl03D0Lw566pjvh18EFC8G2xBA8TGRqK5
/jnIF359KptNKr5pGAbtM8La9clS07s+GRXk9jQBxBNUTA3qyXyMJR7pvc4OiLcedgHRwVC7F4kG
nrj/4jthWCa+WMxzAAn2+pCNEg2oUsQF56zxbEX+9DQiiXbeA9vEcBr1wGdmgAH37KcGRuE2CS0Q
eJuqbCblIjZYj+9JGLV27C6Y8WQd9cMbIDeUwYoi8MTwbNQLNV4K/LFzF6HCCLBmnhEYGkcmBgIm
oFFKw3oplCTwZYfntl5zkllLVmQP/kEfv+6bjen3UKtBu4omQ2kQCSC+vd5aUW50vVa4+Bw1uYVu
Y6DMErlZBbtSWgaiR9DlzHh4z+yfhKKijFEyAEDgaXYtMRBa1Y96I4adeqjXg8McN5pRzisBlAUu
q3Bw0wYCsv24SS3xO9+g9wPxHvqKjVP3wTn3t3B+Qch0I5JCKwgN6lmkCAFqGfLkgbTVi6Lt03Ed
pu/3pcyUU5CYViUVth04CjcsXUKSlGJVhMkZg6FZSWpLI+Gp3rZbgLFu8aYeyWNLcvuQAlUmTe36
WUCa/Gl5/yum5zutLpcfQV18Hw1OXtvgI8AYb8uYpsq8j/sSZnYTNUJ0D/KITSVYmGv16MRGE7qq
QKNWD8c9rgIgonbF0WNo4cxC4DRkxCqAYQVhy/QZF0/nMnXjfMiwkLJNnjW+1h2hLHP7/lrmIrAr
KdRigMQk+zI4z8+x8dC2a2nrBrEJdp5Y2A3ZqzQuqh4MjKxY7Lb4h8rPxdoon9iUoFIecz9BZB9p
T8r4U43HsNin3kmo8B5ahR0jFpgxIohwZRgRQFyiuYTKsJZZYLRpFCXnTiFNHZEwehz6t7J2ehGN
g/6R9R6/0REYRAgCKDGSxni5UIfXaiJ4BdUsPQdDCITcOEfZeAGapMCMI5GhKDeGmJJFHaGsl0kv
hFF6FirNCkHM5/NOghbwACRHDf95X2FutBLCEERPaUnAUGFx11qZpdpQaQH6g8CVZHjtR1tWX/cl
3D77JhFT4wPmBJDrp0uV+YS7Iwgt+hTRWOGjJtS+vgqAilMc7yBuNhxLGW9icsw94HqhxQJ0dGCT
pc5KykHUAhKHHOVvGCyMfXOAJPPIt4qp7xFwHwiG76/w9ulPSaRODHV4tY84KT9v8n7zAX6IRYtu
4O/QaQnIzsxjQ76WZvRpZazbPnN6U9IPTg2ogjw6AqnTC9wgCr2gOON1Y/0xNoASch3iidZ7vTBC
i9lEfnPtsFA0UwAhHo5UwWPjWp4XZKru9l1xlhcZit2274CLY4xI/t0zkpo3sSUlaXK5F9YyTAyk
GTVIaoKvWLWeGp48DQPjprGWM23vhRAl5MS0nYQkRB7MVF6qBjnrrsV4KLHE0C5M5SKxdIXiXNhT
43GIRLRhRz4R3pRTEDj3lfG2+2PaOWDFo8igw2D9evWLRSFOVEB+qxZQf/WP/sdJ/hjVvlkBA/Wp
I3HLUsGb2AfiZNT7eQw9y2AwoBan1n5V5+i7PKPvVSOb4L3InEq2XtSUYLRQTZgzTreJlkniRNss
iggkYViuT4135bwCrnV5RnVtICNee+DsAaHOg4asFYYM5BNGDDNLc802fqq5x/h7ZEWUt4kW6hso
zWkDMLFVYBA7Y5qimYDDrTwhtW8Co2O97hWGnk57eBUDUdKoPc41rXULoy/PpQMM9w0LlnTOQl/t
KGUx+crXpUytynMRrHCvibVz9ILw1VsfWUvpoJ2YHIZTyH1vRZTFxHBcJGZeU55TY6eoi/aVE6E9
YXIs3LVRoW2WsFKBTLWhYpRQy5WolqA2UrYTOGtM0H76Itt54oSfOYZuMLIPEP5ERLc0GgOJwEWm
9IZWGYV5ZW6iJRznNKE3MSgiE6pQPrfuInQgckl1FrzHBABReko0YT26Zg3YxO442qwa+23HPLwg
2Jp/+ZNw939zaRc2ATH80ASRW5378jVCO9w5flGQkkymNvVwrxNtl25AmjaudUdCoui+RZqJZ0AS
BXsE+jkZ+PTUXeH5Vgpjw6jOefMaNmZrqe1TkhNdZsiZcRmgQptaCTRENBjyoOyC3yS6kCX1OQwf
R2mpnb1yB0XqiN8z0Dqk6UJQ6gtaGAF1GQPVGXCeXotCTqQAO6BUn3m7QQ7mA31GmuOtg/NpF5aY
sH5fi8i+AF0GYGML7yE1TfvxqfzeYKYW03OsAcW5+AOfg1wUmOAAmUL3UIzFYChup9bnuDF9sH86
SWGn22Cj9T842SUAKxejsYnqlTIuRZ90yLdzlrzX/4+071pyHVey/SJG0JtX0MmrJBXLvTDK0oLe
f/0sVt87LbE4YpyZ2O2id3clASQSadf6iV+KaOFB+JuOhK5df8zkantDEDZtoVZ4VJsvDBIC9g9t
rgRA0nDDUPEgJEJfmm8qpAUi3XYpdTNq0/RoJB46AEcTLDjs5Gi4MpMbJutrp5DB+uRqwqDTDITW
93Wan3n2ZHQ6IioeOw3h4N1qQNFSwa2BtuYUQ0HAEMQ/xcV6JHIkJTVDwHaufEA3KcQbTLG1czRT
l+B/D0nzrrbPvroNxW1d66n/ev+7frPet8vn0NCMef8xxMTfJ08FgvmwVijfOQVH5LMLPmi7KUzh
EzBHK7D1DZ7ti6TP9DbfDbzRpiYnHOOQUHalJEYbbdEMXts9Z2Tll2uATlrUwMtpusNXxA/6/W+d
2cPbb53sIY2jNOI8tnNKsodWIsHwhqrB2DkwwgUE5mOyzQ6Sfol1eBJfC8L/OmW3widqiixjoKb5
0CFkfYv1fW8iZxmB8uFjTJ4+7jXy9hyQ13fJ5nRHPzy/L8j/24k90q6NzAwIjsbwa5KUYjSxS9Rc
6uCmgWUgMocVRfthVBgJCAU8QyItZuxdfUHsX8N1K3VyO6igVaooaZ1TdYdegn8Wl2DSXFFuqTNJ
+HsPbyVNvDQeTJRiUGJ9FiXW0Xjr9c6qzQGjYhXaL0x9hyz1ByAZCbUxvo2J8YLo7FaHtSZLeeq/
syiTvR6/9er50xLayTnndg59SnbCswgY8WF1jiHKhz3K9QoK531pITFOKBsAFWPhZZpipwBB7XYz
Jrdy4NB2xNX4AC//4qpt4pNK3EW1SPjkNQqzsfETkOBkQcX/2ihI5ZCXGYm/ASs8SZIwgQc4UI7B
sgn3afmXh7c181mtQ0sm2fu7oKAb1j26B4HENuuREZVy4QP+vsj4ABClIh2JZx8W6XbfJS/Q+EH1
egfi+5jsMZP7GG08cv4Wv+zzOr7YmBXE5PGHePha/QCKd6ko/3dya9x4tCaBbRizJWi9uv0CholD
0aW0d562L8d9sP0A/87hiFJVQM7Z1rbtg3npyWbzXq4PziY2fYKm39Pq6f5GjMc7NcrXXzE5fi6u
+NTlY+wDEBCLZ6WMCBDiFo577sLhOHHiI7YF+sJvl4rWg0wpyqx3gsF0S8WMOc28v4y547yWMLnS
Remmsl/kvVNSQM5JMREEXNzI9jjFkCKEm/0iS/Jf33Es3/+7qMn5cX3YAWM57Z3MeNrvUSxIybY/
vbzs33z9+JjvH/HEGwmnnzuyHsjaXXvkUdiuqW4TYppOyhHHB6Ql2lcfVpeQbMzkgOFY5yfRv4z7
mzNnWYWRnQ0jmRgPnWYIRWYs0FJctpaOZLyncHjLMNVM1YVjnpWDFmvEDmiXBT/a7TGH7jCEdLxT
GXLhY+pThXPFymigqH7ur2hOa8fCOkZo0OgFwsdbSZkrZE2vRb2D/6glkoSBQZlvSYMM6P9J0B8Y
nRZ7F4+XVKOvLr+tWEfgXu6LmN21f9fyh7u5zUtQ1YY9aKiB/OztKAIDLnr2sqVa3cKmTRuMm1ry
NLymvVOLHQKsBPcwAR1pHvnr+yuau+5Xp6NNLqNUpT3TKxDktoipNNT50+p/cS7gv4SLC9M5ThTd
KkCt8mLKxkXvNFFtcDGaR72DFC6ka6cQ0r9v47WUySPRKuCgzRNIQapoR8fg5GV/ZM2j9ZCtGnLu
tuczcKMa8/Vd5Mk7SwzMZ9zfyt962dQ+X3/CxHSid6JxxQIKmBkv25QoGszM3rKOZzxV9nB4EE4J
2b2DEOayQh9FrC+Yjrmj/B2cETAXiP6GyZXueUwO/up/3aFJPE2IGr3dX+GcVl5LGC37lQNUZqHs
hR0WWEboWfAN2XvKuKUOvf/hJDHN8v/WMTUYEuWVMoaUIFxR8rRPx+6E4/osISPunNuHT5G08D0a
gDwAYEUf9xIzGAv2cWGpv67Y1VKVNgSxq4qPqEb7qH1LTuxZ//luooiH2A8DlICTmNwLrunyWvF6
3AtMb5eJZLm5us61pX7xmUgaxUL09ACtCmkNDArdnlochaJQ882AfhfgXkMnuzWGz411tCcm6M88
vdgo75m+Whoum8lu3gieVtdA5pbIoPwcHIEUvi2/B9G2fGMf8oa4GJQTV9pD+nF/S+dcCziJYNzF
84ma3kRBWa4IKyEtB4eiialPTBFNAWF9Rpz8FoUL2Ztx26a3HXIwy48RVBZB8u22Jj1YfsqWHxy1
T0gdX2ouMzKBsC9MeNKEbEPzpZmd2WDvWuTkJMMqSVNaCgOCvW0PjG+0C+ne6g3gVZbnEFrrCfoe
lnqGZqMOZN2AZQsKVYxVj1fl6iq0fBKFaqMOzhBZWmzlHUu6KDWo8BwwpGV3dW1iWnV9/yRn6g8c
XIZ/pY5P8ZVUr9a6RMvdwWlA8iCTpDHRRKyIelP/cLpGH8CQCwgA+uLyq/uSZ8/1SvDEjBZxk7N8
BsG89hBsOHCXRK9s+uoLdrGhSwhoc47p9SonSpQqrqRoySjMO7WghJe+s9SOu9NSb8kUO/z3eRw7
+1hYAQU+5OSdjzBY61FBGpz9vtS3FrJIq+YxdxjTxhSjHlis4XD6Z2+Z7ycKE1GvMvsnNOvtaeGR
ml0wsIlFzDDjov5GWlfHyuWuELSaNjjI1AuqVa0EXwcH9FJlZfYQr8RM97VMa1HrISbJ9s2xz0kL
Q5AA4U3VnioQmNxXmdkUlAzYZ3QGwaEGGsCtspY1B1rjzGcdjqzXjHn2zMfjx5uEodHjx3p9XgNc
xfKYxb7kvy++gmY2lMyQo0MZdcqfltd1UtcV0zjswDuMlOmSsGTlhL8P4SgDY6VAVYCjyE4UJy08
Py/qsHXg0eAllnXtg9viJSbJcf2drD6fQWqO/rlNWZHLynGJv3rfrACcoxje88Iu//W+bz9lssvo
MMiU2Ita50kgwhHgH4SzEMChhYjaI1Edu7afXzEjdyiPl1O+1Kf6t48JV/F6JyZ2UGWA+9tHEK86
L/0PZv/1I0esUTj8O3n3+SwegW15OFR6T/y3H1Tr769//rT/PYmJRRwisZSjCieR9c+0OubKQq18
RotvFzixfFXbxoonYoGZAXx268US9WGcvqo88mAmKPPsNvpq9aWai9QcoxLdvqW3kifXVa3ZVinS
uIVjWQJ6ikVEamieQbVIjwHkopQrLbZ97lhID3GypdnitPHSB0xe1qFS2aGNsLcCeYkObyjG+Maj
sFqviWjYJmttss0FFnHJy5zxzW4WPvUBFX/oIm6Uu23gmgHnK7Yev8/hMwDxN7pvrpiHFYZl7+vR
THL/VugkVKKMElI+hdBWl2oC4Lm3/UdzeYxOj+lmvbYl8zlG8johrPUK55DU3FiCb8kiPtzMo3T7
IZOAqZfaJA1+bUtujte5Nd/eqkeNNGOCZi/rj6FxtpMtobvdayqZB9hwchnHbgD6u/DqL93uX3/k
6mHitTpP0wTKz6yeXoB3kcO3knVrDRxnQOmfvxVzZyqY8ucJ52xOmnFauN2LHzBe/6sPqLump9TH
qYxggEAig3eH9wObEBAAO9rZ6oFR9GfT3GAH4v3Jtxci6L8v8+1hTMxb36sSbRjI9zFe6LZbNXM4
QJu4iR7mC3HkX8y5W1P6Ozt+tdZQ1epOG01pblKU9PaieVyDxeXB5DYHncdDYiwp/eL2ToybUGZZ
XWcQia4EyeKMtX/xSDP6BYgrz2h32u2oAcO9wUT/89dJ+JLPS3P9M2nk2y2emDklchlQ7o63HaAG
27FRAd0K7KbY4aBHcOtuG+mK/vD8DGoKQEiYQk9M8AQmxD1mBC3qOPrVauHYpwDf8AxvP2pi+qKE
5l7RjB8FpqIjco1425H+PNufBIYveIDNB7b3l7C+b4V+w4Y7Nv9XR650YNB8hkaj3IiIe0qMare3
FMzausb53J13hDlBFdBlh7h04aotaPqvUb6S7AJZx41YSBbyfI18ldVn6TaoPD2MBittePP+Smfa
Jm52eNruVhRl6tMM8grjJX/fCzv4g8RuLZToHrDEi2cZC4c6E7Pdipx6bZrPM1EMkZnh7l1bsoKN
uxKP7rZfspsL/uGvel1tZkz//ws2zmrt981uSMnxmADw1yPuzn5Ayi2RCfCUL1CjRQaLpaOcGK1K
68pUG2+UTO2qtF1M3FNQMQ5rJlrMo4y3857CTvyvSHWzrNAgq7eNMCAveKJyYqH8hIWuzw+K/qle
XlPYMcP5OQHeYLugtsLsBygAJAKRzcjuOTlUtY/LMEzgJYkAxK+R2sx16xztz+pj0OogoFpHp7Vv
VVvhjKpFiqsTWHpyGh+rlTqMPXuLjZwzLSPQs6tPmjxauReoRRXik/qTGAEIZQ9TTtbKgP5R1/ok
B6ToLjpigYWtmD32K7GTY8doIM2pgKMAPJUh65n6SoNMd3Obcvr9y/vbRfXn1K9ETU49VSQtbjS8
G8A7PjWfY3DMwvnn9Y8EU6A4evzJbR8LaMEat/pw4A0Uf1NUADGlaxVPu2cBbbwswIIa8l1U5Myv
n2vrNTxIGxMgQcYJYwJA7N7J/dImjXt/78snLx4f+3wnirR1apc/1BHrMJywVJ+fqYmPCoBuXrQw
sWON9NZryd0kDzR1dJuQkVJGjwXZKBe3XzGHAzrSMNVhYoZllaB4tvU+Vvni+NhfXVBZntVkRUAO
dRxYvf2CIefLRqlQsKzZ2Airal27TKGzLj3wqkISVomN+yrBjWu63dgbidNCU540XBv6Se8YDE+i
7zAEG7a4PTEGlHFB1F/reitqsr09cKqiwcfiWp21peN2q+rbPbCw4LP4Rr5wq/7G1xCGIikszJj/
mnbYcU1aFU2Hdbm+HuQE867Gwm2a6Z4cRcioA+G0AGM4yXkHJab9+gGFWMBrjEP3b2/eCrAEA3nu
j2pNDvppSKz7ezhjo9A5DxAxIONjvhDjlrcKoqFm14WVN2APwSyKhrGP43lYyUZpoc83XRPdCc2W
/ISL7MgzrzC66UUMRgAmCGML0zlmN0JEwdRS74T1pm/NTJEBTXQoK7R0AfdVqT4B2ECSbCmp+Ped
uBU7/v7Vk9zwvM8HOcQic2ripzNwMnehpzMLLtxfLAXpVtDk6oV5oTQ+ptWdJyTZEuOIfEi0fQRO
Hmb+tG2pf5T2MQAZIIds48jNfFzvTH4L+kEHcMO2k1ryqrE3m8YGqdGl0vHHJrUuLGFJj9nbpUaW
OfUGxBHSZeOUMcBHbrdFrsIhziR/cLj+kmzz3NECK2r9BRWfCTSwKVdiRrN8tfucWOZa0ULd+E19
ykVMcXzGxDbNw1io+rnEpr6qrNVl9R4ZsX1f1edMIfKBMMWiinKPOtF0Ps9oRoVkcDzX0yvt6Aro
Rwu3jEAxDqkuCJsJHEaCYI0HRjNK4oo0id41N0QVMkVdINkx2wwgeVABBsHDWdE/UKN7VnGKIKXc
I3tS2Eu9UKNqTW3wtfDJYfJuWRR1jASvF6/kp0yGs6Mgy8v/lDBbRQ4HpFoEnpiz+9cyJyfbaL7W
eBQL5nYdRnizlaLoAQP840IgPaqhz7lyun+gcxYEA0gy6PzQpYFQZOLocG0SN0LMNY7yDJMPSOPU
ykVD1PaN49I13vT78mZ29UbcxNmpC7BzeR3bOOImNDATB8xNjupM+eD5tlstoGrMaOuNsPH3ry6K
GA9SFZdYm6grjNUnRl685MfKW6jTze4hPIOxkxclWwwm38rRmkoGS0DVOh0bxw+yFO3VNs2J7/aS
WecFs25DyhERCNa09jVbEvslKjJu1IyJtuKiAMcf+GpjR+3kGUeHKmimBa1xgs5gQ1vKRiRLZkOf
+XP6kX8ILaEf909SnvEcbkROVk0DmcsaFyJF1s6K1/qD4T7EQM+CLZsQLjeCiATc2u9eWRxzZ0jZ
Pk9OGXBsE7vT9rH7RPtjhXZKCZi335EGrtNko4IWtN+n7lnE/63FpgyvBIcnnfo3QBfIneUPBk31
EiQWqh0ndg2m+MuwEVCVrL5CoOZuElbPq2c//pSlz6Q9y7UutGupLHXq7uTM7JR1sMnDBhgnlQ5g
V7lf4qeZeQSwLTBWGGrCbJ80sRtNV6NGUqBkImbb4VJyOmPV4jHqx5Gq1N/UHYCcTUEFNvtDghHs
526pF23mcb75gIkRQeKhj4UkQNqjNcSe0J/e/0GJmjZ2LS9o/sx8AXAVQAY6DofA6frVkasbJrBZ
xVd4jBw+tySSgaY5A3mbFR4bq7ASO15vVV/3rWFLHdcaYqQVBd21KELYi/L2y4wNHAxm4d2Y8wFv
vmpiZOKsY8Agg68CvOWL5JI92mbH9lnGfGEA1FcG29q39cxZsKUz5gaYOqwqA65cAt/FxFmhciYD
TjjunGSQoaKsnoDgPEFKOcfYXvhy//rNXHiBUzANi6LcCBYwccFQgFXjtM07R6mY4KlBdEpEuXMX
tHmmfKAKnAqMPgBeAkVkOqsiaanPuyra9BUQ1oDHwIpdQ+t8A1BNWUMKxRlQXkWV3oWHS41AQFNE
q8etoov9RS42ZQnsuoJZZb7JCdb9HfiL/wlsNwU8uOj6wwOGJpdbsxuqHtdHg9I5IaagOqugO1HK
yCn3v3lgYaBYCURhxNKl4TJ6ntseS+5/wExoevsB06tOwwAGGa3j9AkIX9Zba74Y3kdETj8rVFZW
wHXNPZ1/bVhC+y3+zVIObuamAwVgbJgeqXgx8327AXzeINgqEE4V6F1HtshtDdBrWseBsEf52O6C
h3IdblYLq555wm+kTjSvagfgOfFoXNpWVoyOCRIdciKAyejxTO3viuxaa/ep6Ghrbdebbu/oCx8w
Fx3ffMDknmEv4J6KY3SMd4CzAOnTGN0776FF62LcX+zcDqPwLQI0AOP0AMW83eE+ZRnZ61l4oJg/
k1Co6J6S4XGgq15bK+rSZZt5UQXM2qGRGEwY0OmJ5ZbhKiRlxw2OT3XhpX6P0EaB5NsDkY3P5+dD
Y2I8FtCJ35ciwkqXtnVJ+vj7V7Zc8ZlcbRVIr/I9MDhhNwUM/hDNHUgv6DlcGQC7RCvF1/lHPz8s
EVvP9OMAmQk91KCsUQARO21xiKNIjrKqR2uVYuV7nyOq94NGgK2PSDZ2d550HJqVB1pC1vyPD/lG
8HThRasAr6lDPBWueG7jyYRXd4rYkJTX/XQheptxDzBJA64RNKViMl2bvE1antWMWiCsqIRd8yFq
P0X3qCkLK5JmniKRH9MCqiIBMmQap+WIELlKw+sgkKcetI7SS/gl/3Q7zgLavS5ZOXkbrMZg9WGn
2u07B6YuG60Ng56945XOd425e8WYw8a0dzvzvV9zpgjapvXzoO9eN5ufJR7WmWsmigrA+HmAO8CU
TQypkjRsG6Z878TZCXCVWm5oESZtKhDOwGm+f9ozZSFQiVwJm9yyAkOtrBJA2HZ/lN9jA3DrDlHO
1erTtk1MRQNAkgHmOv/cLhrsGdN5I3qiaY0m1GjB5HqHt3O4RQH5sLZfT/sSU2Txk2Zv3pm1tGDB
5qzljcyJwrVllriVBJmU5E8KeQnXe+6QPYUL5mMuWBfRga3IgB5BimCq2LFYlczQYFtTJMASI9Vl
xByAlGbXCGBL+F+uVZnqCzXyI7NWHr6kR8BePC7R+cyUwnC6V58xeRMbN3R7v8VnADCeA47vocLm
8pvhxRSPjNN8YNayw/AeMF/XFw7zhNKCeo3aMwnE0IKOXzJGLAA3MDli0S1T7AJuXp9+l+GhVM/3
1fe3mfavAAQXPKaz/3agDuGAYmpXdg7aOd7AQGkMO/FJ3aB3X0Y7QQzWes8uzGidF4ZiOxeURjTj
ZyQJALga89BggLECexC4KsnSLZ5f+r9fNnmXEQLnLO2qzgkUttxGnqQeJDW+3F//uH93lv/b2331
SlWtVglcVkCIy7/yvFc/5Qm8S0wtJfv7kmaXg3E3tLoDhv1PbtXrMbhQ59hoP/QvuYpZe2HpwV8S
MdrFq8UIUik1oVt3zlPd6xQEEDjSY2b99gTt6Brjh7Kgv24uqFHfX9vsbZWuFjc9K75jBu5X8gu/
2VsjoWhqnwMbjruRG+YrD/1Y/WjrGFWVpcza7BH+K3uaLpcTQW3yuumcRpZWLfvEah+sPJj3Vzj3
zl4tUJl4bmzFdMAngjJ66XflGkr3zAVW6FPjfyEGIycjtAgmCKfwx10JAJ9G6DonyzxdrT48wWqy
S4nQ+76cuWAH/sK/giaqQocIOCp83zkqV5o0wbS25BYEGpSSBIPbPhqHowDJtJD/EUJFz4C81zQo
T7mSaOVKt/Z48Unr6IIGj1L/3Marr5qokSChGV5jcZQDipiPfKlGlh8XaJSs0H/i+3l06hvxo2BU
YaGVcM7BkSRUPTBDiLlNabxZVzeHghrElRhMRZdZdWr5wMzzUz88SQm/ZbWljPtMWzyqOxg14BEB
Yzx0mojuEgZRf468rFuiWSYw5IIkGjrGSQkSveFLrDDat4mfKyC5AK6j+5GpPghAPlzIZ86+5Ui3
YBbgl1FxenMkqdFAXIMu4PyHei8uJxqxYKbNPhTeFdEKO5DogFVn0F4WlG9M60+PeQQxG4tqqoj6
3e1u+z7fgOTZY9Hsweop0sR75pAR+uA++ws5lLlcKmAskTeTQXGAHoSJu5L0XeMlPB0cg3vmAGry
YdcodiekfK4XbOCMM4YXFEQ8KBJK8JMnkoRIHgo3QS0jXFe13hklOuDA4RyflyIbAEf/3T90T2Pi
VQIKg4hE++3+1VEpVlEGp18DY8le6wZXNssKyWAL8MacSuK84n09H1yxs2JeYT7yTnRf+rRrGJtV
k04m3hgYksjHldBTwZcAI9vITPrdCX4VPdYJiA0xI6GKHmE9NL/roAGPkrMieyWajooceYggTrN4
p1ZKIJtyJmqpmVJkb7/AXu+yFtjkGBUJVjUNdFWU2N4oxIZNjp1PpZFyDBPL5jhSmlhJjU5WwoNY
mDE1kEIIxIv6PjC61gvldTu02kmgTSwcUyXt4q3Yp7y3L/ygYAzZZ1yBgLs7Y+0hRR1lC2AFPjzS
pJKKFyVVmvShCYNCW3cVuiXtooyFDE+7HKBHdGhj0dK6WOC2adb3xYansjvWEHhX3vMcm2M4pXUF
zkri0nuEDfS7C+2DuNz7kuQregHMb7DZSTkAZ9MiCBHlaSJAzzVZDKqHiLZZaA3oGKttmmpqYYhD
1mM0o6dgvwtcJgISDx+ztSm5vOCvuELtAsA65WzkpGLcJJ+SRNHJTvwBWbIPymc8uMwiN2X8A+oD
YnaSaauJK6UDMP9JyWsfM2V9ITCEr/g8NeNSiXtsfdEFg662NKVvCRCrZDNAwqD8rFTeKz7FsqYe
0KuGkklWdSpq7cZjGCl8AqKNH5o+pmDjxzQK+SgnRYlJOjAa0FA+NI0iBQ7oFzyMsaEGhCF6Leoy
1HuKRkNS3vNqBbzepZxwZy9t68GI8c95RXKpxl8zLUmcSAOHr9lmXuNtywKJkZ/Y44K43ZRNLPkH
pq5l6RU/JkN7BFXa5q0SqqoCfV2iPcZD3PekA5khb+Y1jVPDzQHIbPLYaXyRFirdoSoYcEbXfcjL
tpfGQbirec0HTxgvupG0Q4KGCbZu4bLJnomRELNhQFT8UEyYb4VBrBlCmybtzD5IExDCp26ZU70s
UinS1RzzwIC/KpO+ePTAbiiEYE7R2uSSZZky7BIlB+FIzHcxo4sMxqNWQhLxoFtWsEkcyZCsaA18
S+WtK/CrJkDrThLOrJlCoNs8ZRNsnt9WEthS4dVwGH2rIrUjGJbUGNKULc3XlLZc/gAEglhBe2+f
9/3KDZiSvUhqh5aZQZML9c1rFSX8GNIik2yvZ+QShQ85aMzGjbVe5/mg8S1O9iIBRyV04mGQgZKE
u1HnG87vZYBWZCCot+OyiBMgtuSc9skkFIQIrFd7kjGA7+1bQ4rHt8Bi6flHv8h85sAVCReZMfXy
ymTUoEstLuDZrCANy8SD4WEYRf1pk4QxAdcyPHeA9vHAetR23wuPzMyTDrhkVHyBlYZZkCn2kzg0
EV7hdHCCChzbobZtQodl10rgoEZJNGnfJW+N+phHH+jHIbkf/HRdZmjud0CB86r9LHzOzJv3D/KV
AAQ3FLwnz0NBhwSNJmOp27OYioC0jrORTlYJJxlqbt+XNv6wyQOLqjqSf6gZYfXTIelE41wGuKus
k8gqtQRGfZLUwErYOjRCtqfWfWkzYQeePNBYwWsBooc08Y2FYnTAGwwx9qGUG0kVeCb6Zl7vC5kr
SQJOC+UDNMQAquW32fDKRROqWg1ZH+OLMYMBc4TjdXbgamxfheS89CgNGMSoCAKvyow9QGpohZGq
qiEvzqdONhc1bUA4A3SKwxuMLpkpdOjAa+A4BJLZTgwvFWsIwlsYbELn/nIn3sRECPCcbp94FfUT
P2NU8DB670yxF2DweNkMu2/Oa1cMSB3jbmkobLrD/8gEnCGPySlM+P5mAa92OHQTv2gFF6aye2yl
B0YoDK1AglgFOtqA5kAJHKJ+oWSmlAJEBQVPmuRmpiblJqNLKcfZTUbiDGDk2ghrOrpAV9/iMiEX
VSW+JaABqYZgn9JQ79xKj9B1dX+rJ+r7z7KvRI2fciUq69s6qiMt3EG97JJF+ZhbYtKe2KJ/RACb
EljxHLBgp6WlXsv8Vu78aCeUe96HUlJkz+RBx7tEGPnp/npmhQFyDihL40T67zFfrUdT64apMggr
Sv+pkzeVWFiMV9tMtFazeqk8PPFF/1ka2nfAawKMdtQpb3cPuNJNFWmQxtCTq0R6kWziQVjIcs8e
EVC9gPGmYlnTps2izcpIUoJoRyvmTQqV/oFVqL8QA86pHJYDGhMUS0B2P9ED30cLWiRk0Y4FtmZI
9xhsg532fETE9YKouU1DXwf6CUdcQDSj3m5aqeHxDMMi2okbIAInb+nzf64C1z9/Et23Es0wGJNH
O4UzWISOCfCH1bjfZGxqtnFo3Zc2vxqUtMayKVY1sf9aHjcS3Phw17EyocgcCqGmN8kSCdc0lvtV
NZAg/LeciaolbO8xESeGuzjeRSDx8dlKV8pn9HQTzqUWpxaky77LaMkwzioGeiAQ24nIw7KTrEQT
xzSrfNiipNmA/lb382effsWLM8BzWq78K2ca1hUNk1aAUYEceiyCY7kUOM6eE5wC1B9lmPffnNCV
YVAjT3HLIIx2ObfPosLUQBaiLbUOzVkf0D/+t5CJajfwsQM+x1WNEsONvnwtvnCRXJKa2bQVu5BT
nRZf/lGJK2kTRXdp0rZ1P9q63kqYhPhSSSJP516z0pZTftcP6jFmLzJIh7z25FcieOjydaaZgw92
ee+NFidao/Sqa5xexmcWg+SsUpEulxby7HPvuYIEIsqxCA7Q1XV744OEc+VSxN4nsa4xb7zMmFL1
xbQKYZh1KThetJD5mD3sK4GTnVHbEtFoHcGaFZgIhBMUVhFJ+oWOndnTvpIyuRqKrypdwEJKVX8n
XmIy0YrVHqXQiEGGfd/KzN4OYElp6E8GqPrvbOaV9gp+HzBdD/PcKO4nCsdN2X3elzC/Zf9KGL/g
SkLodlyl5mW0a7PUzAqwm4A0TA8rKTDvC5o1KOjqhW8+1qh/R9ivBPm0VIOSr6KdFr65YaBH7aZ1
az1cuB3TPOM/t+NKzuRFY9Og9SQGzwyNN13T6kmz7YKt2uZosGvMPtbd+MPnHUzl63231dpsr4Te
qcrKFfJmpEvLhQ2e1Zar75lcgiJHRrSSscEd+uXCVSspl5QpSZ7XtoeoYcGvmz1OBAvgl/5FkZk8
F1FTuDLTpLhyWkyyfFM0A2mXCBLGa3QVaf2zxYDCkUQWePR/wMISIdPaoRuinaS0L7kvnkCbbqXh
Tk6NOpetUAmW0KmmKDW/ItGxrWj4BVAKaXKzhwjIh3IDkZ4q6C2zaujGzV8YpdalfCunqSGKta6W
8Fp0WXn9zzUXbhgC5xFk/U/sk7ZaT5k4gWzmAeXZtZZWZgf0XYSWC91Ic3fkX0l/AiBZZEqmYHF6
3JBv/ISx1OLUatIDIpcFPVmSNHFf1D6sFFmGJC3GKJrWH2Ov2iNxp7MBGO/v79+cTl6vaqKTGCGm
gc/E0S5AX0TLvBXqQ7fEXzO7HqDEg10aATNKurdmDPx4fkopblnV2qLob71yH6U5ZgzLBYs8nRz4
RxOvJAm3kqSCYTwW3Ki7rld1MeiAH6aYmmswBTW4Uv7y2n4fd4WtUfqATJxOleSExr8HPxxMbmBX
5XtZgw8pbCwPvXeEU+yoffXbYdWzpUZisVv7TIVpGxW0kgO75NbNXyTMYI2pC8xXTDP2beLFtA7w
+UmLrL0kkDqwi/6TQ4+pKuklE21rSTxIVN366BMCWuOCfZ49KAX5krHDAWN5E3NYp3XWYqAGl4m6
kc2FqrxuUio8CSB3PRRMtkSSM6t86HAEWwFqCmgqvT0uDFB1IfiOoHxxWRoiW8tWldAKRjFfwiSa
9dVVtJICgRWgkIoyUcJG7gUhZCArdR+AS20PiprqaZxdQJG1YdXeUb3ClN0GlJHlw/07NucoXIue
aGXlV13W51y0AxJoipxno+hdw2f2fSmzmwl+KBkjfGiLnDp0/OCH8PUkGP4MYxzMW13tWYyt3Bcy
pyEjdyh+gaIbD8ztiYH4Ff5I6sK9Tar1oCRrPypWUY3+F/TYLtRe57YNcEAABAJSvowk9K2sNBLK
XEkYBPJ8dFE6VefTMlxYz9ymXcuYaCBfMYnst+N6vFIPun01JOAlXfBJZzdtdK3QOQQ6N3UiRM0p
T6VYg1WqUP7y3rKM+S/SrmzJTSTYfhER7MsrIISEelFvbvuF8NIGih2KYvn6e/CNOyNVE6rwXMeM
I+ZhlNSWlZV58hwvzYaAENHNsTllF5a45QFJ6DAYsQ1L2m+7Av8I+317/Tfn68IA5yGaFsWKNMF8
ZfIe6TiU5GVPGMKI5ouLJ4bUIjFo5XFfSHdagSRRdzezQJVFfY2bg1klCqDIsMYvnB1jrCmVGwzG
6c51Wbjd/LqQt9sTtrkiFza490ic2DmkaLGJK4Cz+syDMxBs4c3ZWlUscEYUMO1zFlhPi84u8+LU
5vWu6+meauc2p7sEApS3x/KnQsHFlnjraGhVA43d2kJ/fSIhe5Sg3DXAxfTZ6KopAjpJAhREQd1e
QeUtySOWxLIHiARkDWL6rs3x3VCQLjJYnvkAGwPLbIxuZ0vm79vftrGWV5/GbUxLmiYy93jly6zz
xulIC9MdbcETdnsCoJUITYsVpGBxLklKWDlMg0SgOJ74Sa2HJHkdJbdFf04dv3UzCsxHyWKunjRe
ZiK/EJFRdlEjEKz51mjXhli0RaAXGKHC9UJklsJkq0aWweqkgKJOnYMLrn79+ym9NKJeG5mrxNYJ
g5EZqa0MjZCZnbvUksPbZjb2L3SzgBdGUymuZR5hVKRTZlsm9FolYvlDJUElxJewlbVSNGtblhy0
k4DIc9U/kbnVi0ujhxYFLOE7dq2U+unQBIoVGaMoklt3G39QIISM95Bmgx6a9yyJYWlUonhPIyOe
+SrVocjOIL0h9V+Rp6o9ljWJ4HBubYlLk5wbcBqzBAoW2QhIG7pNPD8VkO9MiOL//Wqh7ctSASaA
sDQfRuWdklQL2lJO0rhSULN0CFsWpsODYRT6379N8KxDuQVlCkhM8eFwPI92mxD4Zx0ksmFhvIhq
WhvOGdzdCEBBfaDjncb5M6VixWDQpDgVKVSyKoBevckBd9PtKdtYmSsrnGuSi6aVlSorEDMF0zC5
OdwmnUTA4E0rWJVVAQyk53yxwGi7VlEWUpxiBWnF5ant7mzaCiLZ9Ubk9jWgB/8a4YYCQgzwqCcl
7praGnfge3uWx87wU0JtN9PrYkelwfbJQr7/hykELg3DgsNDIfnaFZF0GBbmIMsuK1Pmyy1kUMG1
51vD3z+AML5/7XAeopCcJDMZJrFqSOhUb6kFwvp68iwmcHobDgKG0E0L12c4gPhdD2jsWn3Juq44
gZkyjEsKJ6Hfq4UaMklR3FlIUr65O4BfAhwMndDIllzb05yhS62uKk60VAM8jH1p+N0XlmB7bOX3
QHMJvR8T5MGI2LmIqmhSYIgAzziNINBGaSRxaVHsrFxGu0vuzkN8P9o/RmK9J4AS0uWYmizICdRW
XhxlJ/XNq12J6Nk3nP7VJ3EjB3DIiJE/KU5Tt2N4EuVVuN5jbMgEz5XNJf137AZXIFdqZs8z64sT
i1+nWA+VfkS6q/aqKSiHWrB/tlIFhgxYKHqi9TUe51xXqvYUUwvAG0Dc9A2YI3JoRyX1mKKrnlSW
1dlu7OGp0hK2W0hOfFtRv+ujTs4tq0T4yc3dZUKWFQgPHfUi7tiYpVLUZMHuQt/AiyS3uIAs2a9y
kXLvnwCT9z+KDNJbpAvQFcnrLduLShdHwhzHSzG6SIYNcDxG1bnAn3VqHMgEDFb6sGc62nDlvZ7/
LlEEzp/z4jylgs2+NeiLb+GB+hrgPMWkYmORHq86wBKgtg7IoSDk3NpVl1a4SA8NRWo9V1hnOf8i
Ae6mu0zfa8ZXUdV8C2uBd/Y/U6tx0V49lSly8y0Kme7QebTbfzS9B4CgVrjzs9W4Q+z/jgVufets
Xtrk3Lqu9eDituEu5EbblagClKT32vIVBU5BwLx5XgB3WEEBcLs6HzFTYjqJJGO1WHu2eh81Uzik
xTgq5KD2EI1/lqxdrniEPd++ubbyTngw/GuYm9dGG3GfZiPmdYoDiR1HwNgAY54CExryKAjKSPOx
VsSwtLk5L6xyM9sMXZGk9gD3AByoxHo3jiFvJXoPbVoBXfOqKaigPYTbnElfzj1bsGeKpfaT3nYd
sFiN/+UEoNC9ytTj2WlxDpyhvbozc5z5QfmWat0eapB4jyyN5ALPKNom6xfzDgad/mvn0UrgxJ8C
1dRLielVebL1YUdV5QCUTJgsATWfHfkQj2yXgGi1/UaoIK7emkoTcDUQvmiwzRMdZYjfEyvry1Pc
3I8JSm8jUNMiI1vOZLUAWOUKCOdThEanlGZvOeWps8xfwyi/9A0LplJ9aYDfmjJRSPopWoQ3WcVo
0fS4CuTwCMN5QqZZIskUWYWHkqUkK0GK+LdH06um75N+Eszhlj0MDZfM2i+u8+87u6QFmcZpjNTB
qX8Ctdp5cHmJn6K2F7DK+I7ylR3WpBcJ6PF9C8Bq4SkEjixZQ2+vAY7r6/BKbs146uRxjOhgksfS
SPOnKTe/ZPrihFBHf5C19tdAZfWkVYSdUhBNHCDtoAp276flxVfAt2kGlhdRAc/MMVb9DC7zdIrK
QUM+9ltVGW7htHuniWQU+m87tk++G+9nAJ8MPKVBkQEo+fWQO2bkTZJbWNzpXmNkl+vGHQAxYVaZ
gsLb51sfdR0FWAXA1PDo/JSnK6okzWcLpui7fhzvJDC8Zq/Ja36nP5J76Qj94R/9DxHf/8b4YBQZ
W+RYkCH+dL2j96bsLHuKZuD95rH2wNG3AyWoW6YihMqWKWwaHcrh6+Hn37nz0tsD5FLnaMqZ67TH
gqZuo9xV+dvtJVuX5Mq5YR5BcqGBvsNCDotn3bPK2oSO1zBHKvmStO9ElOfeOgag7QL8Eq5TBksY
d9c5KK2VWm7PEfoPAsl6I0rlAb/mkbo62UXlp0CVS43lLer7aIrYtLZG5+APAlBkePCov96Qmjws
RZ05U4THvurRpAQctGhFslIbawUgMxKASHYiJ8GHunRSsi6nACf0srEzqXzuMvmuRreW2yF1dXu9
NvzZ2rmj4TCjOQv53esRqepSLW2fYDrNhvmUma3PmhHClLVa/sisTD7VWI4QQZSIMeDTbQSONyTF
8bAAfA6NuOuXXeJBFiub59KYoqaASpeCFgnlrjUFj+1NI+g8hddC9gXn+tqIrEm1UqjpHMl57Pat
4cGIqv5tiLmOBG10eG3jMpL5F+msUFnLh2yOhuIjzyl4mwiiFE+k1LPhepEUQ9UN6lVwhnwmCS1A
OtoU5DkqzJ+g4jJQFSuKo+6g44WJYCTrRuaOMY7W+syCeDU4r9Z5vVgcQ5NojBaCJUJhYV82yQt6
8o6z9pvIIFVVPaV7HcxJEIRtrZVmAIaK0iIwMTwbzzRWIM/QcLjABObG+rmyC8gLiJQTt2YR7tYC
FaqNty1/hB1gjtI6s+aoAUAml3ZNr30Uc3M/NFY0FtXu9vHacBhrWRHSr+CHW6/w63msZb3r8m5Z
oiobug+7LAbmApcnamjf8hhgDdBX4IOGVVtDzovl6qfCrIluzFGW9rrfmA58BuQLH1gOb18rVP12
e1hbXsPGlYx/USFAieDankb10YktbYmUqgzlJtJS6SfrQGWUB327BL2RebcNbuxHxAJrVm4lh9Nk
zk31ZHCsXE/lCGx0u1RZdhUkKFrtzez3pbqbdB/VKYHJjTmFSQuYcnSUwEVxJulAeqkkMJm2oGt2
yh1YD6r2QxPR7G9sSKiYQ8MczDgIBHj6r3mxkMQyBzmKe6UBlx/Rv9U1+ovAlmjvpUIvHuQFnMm3
53NjAdcyCGDLumYjNc3tSzDWZn1lqUuUTWe7H4K4iHLFAE8NBB4msHNX4W17W5N5aY/bMA3e4LpR
YcMYmVvulnhH90R0lW1N5KUNLjKY58Lu4lpfImYcrOI80nHnqHuzuGuoiMJzw1UBBbHWd4DMRqsV
d3dVhmFV9QxCKuCo9lIPVHHJdt0YC3qVN2YNTyh4wxX2BmvcrNGppdWsN3M0T6DZyOLuPMk7MrCI
NqLa5paplY0U+b5Vp5pvHCvzvMsqKOdEQ+PlNH+VdOi7GL3q20YiiOq3Ju/SFHewamtWtUGBqcJ4
QiOhi5slXp5u77eNvbBKIeOBjVUCQJGzARIAWaZkmiNzgP6Q/qD/HBjwEJbbiPKFGx5+pf4EHTOy
nrguuV0H+U8lNXK43hiychIQpurycXssn9M7eDIiOAP5JC6tFf947W0lmqrKpCsYTNKc6+wxTkKb
vjTyoRuzHWtXUtVjLr/ctrq1SmiKgu/DvoPD5UJd7MkFQicqrhRDml0pW0JNy6E5kQzn/2DoD+kn
+k9BRcCdJaIRDU2bGB22QxK3PunwknfI7raV7UmEKPSfxyvscGZsc+xmU8I6NTXxZ+l3Hn8fg+wB
OiIHJt3PIpTM+nNcAIWSC+Jb7Iz1VubM0QQJOQu9nxEQDn4iA6xaulJu7Yl67Ob5mGqSYIAbBxgG
8WqwZfRcAQd0vUliuV7Som+WSJ8MgHHr+jVLAZiIgbEImkX9KZjONbn3aXwAyKD3EXEHbF6bc9Qk
tYapX6K21cejZo25O6Fq6Fn5OIYNWqbcWQeXaNaldpRnkxZqclY9mFZhdm42OzTK0RsquLE3jiJK
7wiC0M2nI13IHUVVWaRZpRTB1pDKiFEd4rEWTbi3h75xMGAFO8jBswKFY+40In1cJUk7LNF4lM/z
r1jw8xuRDvThkYQE+A1ILj5JR2U70eV6RGgVW/sOvHHak138LKz8MKK3FX0eND9oUy047Rv+Ej2s
iEBAzbEKc3KnXRrgSkxrxtSZIJnqK5/NT2WFq6Bf/GH5cXsGt97wl9b4MtbYDapeVgx79Wi9t28T
ZOoC25/fbXDlHVSRtc0ZRU4H/yB4hCe93qrxhCZuq8eMdhaNGlUO0UEYtrH5Mg8/i+LBiF/R1XSn
9b61+KBTaNFTP5JTWyLoS7zSeCrlVA4zoSjD1oFF6tIClhL3BrC415+VLuaCjlrsI0170tU7Ao0j
fbknIorhjckGkzEaLnA/QX8Q/CvXdhK70wCAhScyIUniPFuo2bfFXd39NhT6RjIdYosPsXmU4r9/
Q8IwynVg9VFNJA3XPXfxKEnKZcgto8Uq9z9ah7kJwlubeabx0X1LDTftRcDRzwsNEAcCGNySiooc
93pyLwzOsjkVedshyJSre/hIFGAHrGADFgS0W4wH0iijXxizwO18dgir2RVBsgYCqEpfmx2dZaws
CldoFl8kbU+d5yUTuNvPt8kKT4GvlS28WT+1ToJDHf1lKUzU1W7lCZlHzdWdN2cGSymrg/ivcb4W
7CHgWBm70HvEB56DVfQSGLZxexWqGoKbgxzwgkm/KU0mSNB8Luf/MQUdaSSTwYX/6Zk1L/qEq2SJ
mp9VW+1LafAHvT91dHJpm/ojw5MyqdBglUZTfz/S9lwuJ1MvvHpIGMr9o6cXIjmZrY2EDWvjvACE
hz/XK5ojmaRACwo+uPyKnhN3Bvu0y9SwT04Uica/jofxrsURBQp9hb3wKdMlaW2TmPISxfX9KP1G
g+IgKqJ9vhmvTXADQvmli3NdwSSPX9jyQ/v79xCagdCVgxIkOv1UnqaAliaoTta3MhDoAfiPcPTS
4U2yMgHKeescoNIJp4mUJVrkOV9GB7Rk50mGNznQzeZ+AM7k0HT30z4xBVHp5wsRI7qwtMY/F75k
sS340haWoNLhEmUIHCfz0XsUzUnqx47AhYjGxd0FOrKHysxgjUjHD5V6ieYZEAURkXpveSoAzNCt
jLyGihLg9aC62SgNaq/boCJ+XEAJG+W/aY4Fo/lcCMeZBmoANSJcumtB9doOWHE6xDDILkhwGWbm
jtrgkhQC3FPa+mP6q3K6Z2VqHsY82YO9p88cVxBhrMtzHZ5efwG34XF2qxjhDK4CSgIp7U+r13QS
5zjnAV4xhUzfiqwJsthXi11OvUkWQU435xrksZjnlV2Nf4HGQ6+PjGIO5ObeBtagNk4S/duO+nWe
oWKCMAJZOJRBr+fZkFjRUIaMhzl+r5Yn9DwJE+hbngPrCDQD9guqLtw5GOWKUtwTiFJ8Fnavt5fp
cwiE77/4cW7bl7raJ4uNH6fSMa+fmvQOpO/QEL9tZfMoA5KGFBtiICQErmdJTVCubLIYsW0XxrVn
SBEoaEjnDWNw29DWtYH3K9Z87dcFJPfakDxbsUKhSR6hrnMnpctDEecf6O1/09QwjtkLGHIs16oF
uditjYY0B441/NVaL7q2SqSC5aOcy1GT96Apu5PUhwr4+P8wtAsj3BwaMgGOxiByNDHnrUkgezqx
ANQEEHVTPTtXd51lBWWd72+b3fKLeMcBvoggEtwOnL/P5h7J+rGFv+9eTOvRbAdI5DxgZgnBe6H7
ctva1kyibQvlFZT2Vi3265lUi2bGZoU1h07vvZRE0tSfSokcbpvZ2vWXZrhBVU5K2zZt5Cirdgbz
ShKRCvnst9tWtjYjgAJ/uihwV/I+OHFyDRXnTo6SsFDu1dY154DtYsmv9mBYu21rc+LW5yoqo8C9
8zXZudXNFvyRcmSoyB2nyU4hXxxcL7etbM4bcOEoMK9ERDyyxBmqtkdrhBzZWTijS4tpDxYqbSwX
ZF23RgO6GpDwIF0EFmTu9upiLSFdzxDMwEnoKXRYMGEK+fH3o7m0wm22rtLKlcBOjsbz0H8o1rs0
79W/7tvBBYHIGu96ZEJtPDOvd3QG+CYralmOZvU4z3sqe/GwzwbBhG05WGww1GXQs4ci6DqhF7GS
hNUHmaAmo3P0vsIY9KH3psRz2LwTVybXT+ZudjDuAF6EvxUUaFaXcWGsmlQkuKBNEi0LQmY65dAG
qbrp+fbqfObYQE0GeizrtbEKIfDQE3y73JE5ZlELejrrfayCuI6q5mSrXyXlrWv9mBznD/1xJPuy
ijJQfRTzyX7OpGMa1mhMyt3Y039og98XgltmI5N5/WncdMtz3zsTukij+js7FP7Tsp+Dr/LJ+Hp7
CngtAVQrr+2s5/FipknuVLGdwg4FU8FyB2pKV6t9y9lV2iHtXefrmJ91LUxfhf6E5+f+ZJq7SXMs
vTYymO7qQyYfNGjjQoY3caEsYPRhSb5AI0l5l1LLnSFhWnrZSy09NgGoajrwpDlPi4lsa3LKw0Xf
qc4HVfedeeqWuwT/cw3Bz/SVPDWJW9E27KVjZaN5G1pklcBh/Uk4fN6r/24ibq/a1sg6jTksAuPt
mB078mrHiquOr1Qx3RyVFgvq0sg3gcN0Gb10/qjv+rIOEukpI/scCHJSH+zp3WjSgx4ZyTvoDyF3
ZOiVSxsdHXF+seSeMbiV/Uqk3/2YuBlYJYjg7udFqj6txnrVXGwEM50syCAkY6RXjygOgjBw0UzX
TMKVfGZxmVe/pj9LtztYsb/AXw6gUX4wQF6PVWijAhiZNMyse8nLky+z7TPnQFnq5+Sths6UGdGH
7Axu5aO608Hw5gw7TJqLZemOSvlcB/WjBAmD+UE/2865JK+5dD9BLMsdn6e3VnGz/IHdmzl0JsBJ
j4bBkxw/OKUPthsxhfHqkz+tJ5BN2koztXZbX09EM9tSPyHlEIExC5C/uex3JlTsDmVbg7h6Am8y
qYvSTTTzAZyn40vZD+Bvm2ZRo/kf2pfrD4EyErjxEWciNAfD7/WHKAVrBzZmY7RguwCD6SkGe2HI
dyOz6i0djeyP1tLdDkCKulV2hWPuNPngzN9yw3HJqO0m6OQix0JdqcggNZTvwDEWrsneIs3dVnbb
QfLofjC70F4z++iTtcuI9mYom4LwVTgWblLVoYYiopMC1ygd59Sz3o0QUpikftCiJN9NiQ0M7m6a
QmfwsxJUWymyxShN1odceSAPmuXqUpjtMravcy9WfVb/qoP0iASjpZ3rAdSnk2v8dQSH6Qf6DMEO
ii24jK6nP21qNmrgoo2+6YdH7fGv/e71r3MTkmkpHpUFfj2mC9YCukTqntrArdfeWs2QFJDhLjs6
l18H7dQ3CR5NqSh3+6fx/dMOWxVk0F2IrcbffzbpiFwOZASiZH6QZOkRfGBuPaaPdW4cq2xxwc0L
8DLcWI2Cwaz6cuvFcbGvVedpsJdn8Oj+RP7uLu0gL1yw/o61cYiqzVOclFhUL1M0P0HvogQ6YiWs
lnFHtUCzI2t4GivAoS3TSySRI/t0fDGxQILpa4EFoBzuQmtkjZWFXY1RR0pgIIlflwzFjl2Mmsft
NeTVbOEyr01xO6QBf3HbJd2I2MF86pIKTbvArNTmGawgr5qR+UUFRUPT8mVtvmNj8c6ghF490fSj
6KkLtpmQ2bI7aN/H7qiVugeBrL1ahoKv/BxL4StXhAGCHBRGeQL4OGF23afLGCVFZgWzxAJw8vZ+
mZimX0mUnGopvgdmHD4/18HVC6JTqjPiS/3suG1RKR5YlHUcvGEIWgBKAh00FKc0qUA+MVXVLmtt
F16yRJ5lMfFkpGbQqzp9uj0MXqrufycbsTTQ9KCmAGfE9XFE4wMYOZx+jGqQPloqSB8H8IRKtXEA
H+6+Nw62vZ/m77rkOeld65DABu+8Mga2Mh8aRDJj/l1tF8HlvxrlDhDQNSjioQiCnkKL2wHA7ynr
1I7RaMdPlbOn9VlJ9GDoyxCw1JZF6UIFkeHGcsIk+kDX0iRCVvV6HqYW/cZOLsNk3nkLOYI+8r8M
CiINjglAG94W2rWFhlqjRAug3ysEAGm6p+q9pRZez0CYHNTDsZ4FuOx1lj7N4oXBdcgXoQdaJCuj
rmFwnHbQxbPRQmDsoQjKRCd2o0ymAr3p/KFpQFWOx2J3jjSNxYTJU6yQ1CREjHVn3Cfyff+ze2NF
HCSKwEmsfvzz2P61yL0A48KOyyWBxYyEvVf/BN78MIjgjptGELIAYGsB225ze2JI9Nw2a2WM7CaG
gt43J5aCrHzSUgaK8W9MVAjY3PUX5rgNUunl0tQpxlQcxjvZ9OyH/iARtzr2go2x+upPk3dhiNsY
s6rPbT7DEAiu1bpENPrLkk4g6RKcqY3XFvbFhSHutTX0hVlaNnyk9l7uh4/4K2Tlfuvo73R7QXFj
ewtemOLup0JdKHrIYYo8do+a7Eq7ISh9M+iOuEAswVEWTSDnnxbkXRtrgjGI5jyhjX98AIuEwDGv
q31rkbhIhmioLVjdOncP6SOjLv3Bvgx+epSD4QBA2/BFYO9zfH69VtxFAGWHrq8RS0BUEc0B7Wu5
1/byKXWhCAZEsYjq4XOe6MoaX7er2smpdWseUWMI2XDfT9iLuWgKBeeXBy9kbKBOJuP8DpCUy7wy
rFK3WvwlUisP+wJaCZG0twPZ9S22S78JTtnmELHnUMsBEBxNwNfuV5oycNbHcL/oRjgWPTw9BDQq
USPhRqYBM3lhhtuLDinLTJJwmJNo0XxoDdX+hEwDC9gYOGnizS08f7oDv5VIB1M0QG6HWpKqELJe
mXq+s8k+Nfb2IlK03+gtWoeHVoe1zwcBAeeDm3JICGUqngvVQd+TkxbVBYTGyENHXXNw60Oxk5kr
nfVOEPBue5S1Zwxq8wiu+Z4xCnaVHPwh2KLIhjB1CYd3x4C2XBXZObQzZHQdNV/BmeaNeizwL38w
5/zhXwls0OG4dpfwb9RioZAVig1cb2161ot9b36xCrbXq9MiPxgaSGeTH50OUV+wYal3Spb5ehIN
/X7sXub145yvshMkevj3JLGrurcMVCOoEVZsKOcl4qxmoIgt0HiSPTXjb2n5No9vAk+0ta/+tfEJ
JEbULKXA3UwRORlmCG69oIjSe9OdQtBNnc1ndzxo+9s2N02uwSbYvwAT4XmDZKmykkbBsObpe6/e
T/Vet863TWw5I4Dw/zGxfsJFNGZpEOUb0IEVxVCDX0IID9xPx1QUim3FEJdWOKdjgFQKj498gst7
tqBhaRJpvxQAvJj7Tj70NBSSgfGCh+sLAsdDw9MBOX8T7CPXA1ObEWpgKgYGsoxdHSY7lBes+/bO
ODpeF7LjdLQesx9LAFmVB+1we1K3LuJL25x3sMrKNpalQk/ZnqF6gu68o/l628Tnxvt1fKj6rwgi
FcQ6nI0SCSBF72Gj84G3Du1DtqdhDqG6Zq8/SUEZ2IKSwBp+8Yf/0iAXB5Zyrk+0gcHRm1wR89Hm
jF2Mhov9eq0cLUJLzFg5osW9fVCmH6nE7rGCgjP1B310axzcjp+6eI4nhnFIz0H71Lz0u+Q7OJYO
zLUPS5gdWz8/mof2MO2LUH0n99bX+H6O+kdBaLh5tgGrAa0K6E3RrcftTxLrVM0xYgPs3veFZLhK
U4lCja1oDf01AHzZMCXz5WsbeMRGW9fMCbJX+qwf7R0Ip8Ps1N33h4EFgj25XuqfpvbCHHf1asTM
67pq0OX4uw+dZ4qTpwXZTomacHwc39P74vsz8r/hbbObe+fCKuf882opMtNZNybo+scd4JJe2b7k
gyCJJzDz51Vx4SlLeaqG2oQZZodS98yWh0W/n0WZ+a00E2AZ/ywZD1QD0Tv6eyARFrE2LEvf3jcH
s3WhHAu1DV859s+6u4BA8dHYtZ52ZkflaP//5pOPbeakBrXa0GI+zXd52qcpBNa6CTS2gnBi8wT8
oXBFAwQAJ+uEX0xouuB1W/d0itplDxAp6thCCetNn3VhgotCSwsEvDES/NHkEKBT7xVM5e3NtwGM
gh++MMHt+TprGJltjKI8j61bfTUgjlbdVewJqLkPU0bXKBDzAqPqWq/+fNBW9tv/nTpuy5tWYioF
xbiQPU9c7cdymr/b+y4EC15g3ck/EfCaP0l41L7iOSE1roiiQTBqoMyv106nw5Q7fYcPmB961zz2
nvlLb9x+RDLHRef790FEUH57tyAjdm1x7jsmQ0UN/jLb2dI+y6AUKLjhtt0XtqJiWThkDreUZQKR
s86A+7LR0WG+lclz+wiuYUjRCdZvM4jHKf7HErd+ctyOPZTYpih/G49gww3UQxPGYeOBp+Q/OWUE
Xxb6Y1cSY+6iifsllc1hgENR/QeNuUvtau/j/fLFSVzzZB3HX+bgxT9rHy/dKhE9VzZvoAvr3CFP
4rTSJQs7lZQeRFzq3w5SfofkI1ddZBnt5/ZXXwmLOZsPFZD1/DNm7txnXaO2DJAf4NRR2XSSk6z5
Wn8gD5Mme3bRufZ8rpxDUnxJzR9OmkL3L4jHQ0Z/5kn1JaleycTu6ayFs6iJaF3ZTyf34su4PdaC
fKvWm3U1ui+6KoEnabdAe/5nlZ0hYZj/t5fq5VRwW63OwMm9KAxbLd5pra/gVm69A8rwuC5R6XGr
8NSUfvbiHP6LY/x3pHwuRYl1siyQUo5IeygeuzlBK90XswsS9tIpv9riG1MQctlnKsQabMfGF6Y5
XzFIDhqlCJZfPsd35hmCgTvHg0qjb7utPx07VxV4js175sKgeu2cqGPIWTzKU5TYteK30oSuxFjS
BKmbzQjkwgoXgWeqUswqGTEsEnbQS8TbwsmPuvClu07PjT3KFwqNuc7zZFhdLZgjDir7WsoPg6K7
JHa1xlzL8rX0oM1M4BXXrX/LLOeoEPPo8lxgeOBNyj3nPg7scIbY5pfbG3PrIkFPNuRRUFQx0Vhy
vVZl3KWkoMsU1RAWNac9axA1imhgNo2gXQXNe2C4gqVrI5Ok1BWBGuWK0nIaxWvpWTVEzTEiI5yX
S2vQqUB2FU9c7S0ZbFc2D7R6uj1bWzvbuBgI569Io7OkV2HDjp9j8kOC0NttA1sO8dIAtxxjN6JP
QoEB4Kvs2RugvdPszPaARpGpRrOa4ELaHA9yV2hwRBEcTYvXC0OaXhmUGuaag+SJqCE2F+Tix7kF
mVKD5PWAH89DlATfJcEL5E/HNn9C1mah//t4bjHWbOQ0tfh99a50z9PDBHkitz2T78o5eaHeb/xH
cHt1Nl3ppUl+eWzbHqml4AWZvYIHCMC8+Eit1htKyH32YIjqP0B3Vs3PTdsBIiiDXbUb3Dn5KviO
deq4oaMNZR04knwOer2v162LE50SS8eBKrLS8pihNd9tO0uPRJ2LZKcXhjm72SgDVKYUcvkcp40O
9gqiKNMh7ywnZOhTLnxJhzIxaNlK+2gY1XSihjMkgIk1Ihz/1veuPaVYLfiaTz1QNrELiY7rtobg
LiRsSuln3bbFXk2gWVvFRhpZiyZqBtk0unobqEqhyYkveE7qJGdgfMeLir2q43enP7SNjnfPr0Z/
vr0eGzt97SPHu2fN8kNQ7no5GLRZirGApXzSdF9vUzMkald7eBg4gl2/MShwd4E1HYS3ePvyK59o
jTToMlC10H6R2xz9nMsJolyxdDeb5cvtYW1cQQC7AkyCVMnaxsDt9tnp9LjXYwDvmfwFmVdArZz7
tSVPq+9lsvgg0jjftrhxp6PFClKAK+uE5vDE2AyFSrS3KzI6GZwkKJfc8W2I2x0GUMD10DfZ/wdz
60QioYy2Wf5tn1Z2VY8V0MMOKDM1FEkkqu9z2f5ILOhy37a1sXDoS1p7WaDwDqQyN5mZXUJTbSyU
SK9jkAd3XjotXo5OdlNfXjoqKjltrZ0CIj0ARgBzRZ/+9ZZsm9QyKQDt4FJagmwOad85fkaknZ1Y
x96q3ltT+bg9wq3FWwleMJPAlYMg9NoksxJZjktbjvLfWqn9LmkLuYmfimr8/g92sGQAnSjohedz
vTTrLCjaDkpUQp4gn7+jUZ0qbt+3gstx41TDdeDlC2JgZUVDXo9HUVujyikD0WKdvltOE4yL4YP+
VLAJtwrw6B5Gey04GzS8SrmlqvscKuzgBo1UqVnOUIinfolXWKBMyrSzHWbt5on2H7ZDJNDksuTA
oAfu357Tjd25SgSvZFirsjZPrjCo+ZRkqBVGNuCpNGdBYTeBnSR31FF3af7rtrWtF/+VOe4wKHpa
65CvUCKLyF6DomRjtb4+/YALdYp8b+ICMvXEmyozSCFEKjiK669ztyesg+cfEEdgG3XuQTTNStxW
4GONaqV2rRhX3hLvR8cGXPquafaFrP8qpEbQBLtxIHFfg+tm7buBIA9n1Na1vsfsY9dW6QsUdasv
FdMOkvxSG0WgmY0Adbq1oAZwjSCwgEGDP/+2UqWxwwDYBbGTXxGAy+PmlLV5UPYJBFWNWJDA3xoe
Ald0+a4iQzLPYqvmiyrXZqlGSeotMiqhgAMm7R1LwBzdnQgALLe30Ob4VtF18OrpKD9yO4jO82DW
qDlH9TK4K/GxczKKLCyByi5VETnXhmdDR84/xvhkt7mMk91avRoNDL0/TGnR0IRHbZll6SNlIj1F
zu/YIPRB/zXSqOguXbvGuZ2yaLQA9WqlnTudeil5sJAdGqe32/PHrdcfI2A1wU2EfsF1wa6dGyq3
mhXrnXa2x/8h7bqWJNWx7RcRgTevQNqy0F3V5oWodiA8wgj4+rtUd+6cTBWRij53zJmJ6IjeKbG1
/V7rzfGilfV+Su6L5ARQqalR/868/EcagggYGAATve/IXxS31Z52k6PPRlSsRPFZTnb6WPY7kzhh
iwb6OkySEoTwxf5XIPan8R9QKWKc/fp43jxTUCVrRoSxunyMKAb16/KcAkrw9jWa16bkP3JgOVG8
5Okzv+aLgxlguCsbmPWI5sYY8NaWb6TaKHER26f5R4qg7C1hVk4m3YgydE+t/sDBJOe088H9fPs4
W6qHHU3kFuAnsj5cW9lXXZ57hhGZihpUGC4njeUDO+O2lO3j/CNFv760FHOccHI4jmlZe1Y8YoXE
tzXqS3d7ZccRlFzJsHTZmBAE7cPSRpx1r64jMbRbGgCET/5SgW+AQ10fZl1WYg0GHlKPEWLUdcn0
VJilDKtv67nCNaNgjYYddh4FfW68kfHpOTMavU9u+mSpzRR7AOdv9elTqhjAIdLn+XT7Mwkm9l23
sUWPOAvlf3gQ4WRG1475hO27qKZ059LfiRKvaGZgcywEBdH+trAtnbgUxn/MxUNyk7kv81aBTugP
LflmtqeMBoklAePYOpILaj8H4+AwriKlkDIBPMluiBkBAOfVmncrNkr0ewB/HAddhle1JYvv1iFF
dyxEkcInM8qOgOSKmVH2mUzfbXjA1PhVDdMubyV3t6GCUD0O2I2mNpJd/gwu7k4308V059yO0mSl
Jwz5YrukBBP47S+0cR5u5ZB9YbQIpk54tZS6Gh0BVh2l9agD58aKJo0G6AEDPA21MIukX28L3FAJ
rESDDBcAldhGEpeRrNUs7CKvnKjF6wsV0P8FTmfdYeccO2GLDM5gUxo6zegKAYVOF13UULC+aXpI
WwYrqwLU+UD7NFvlPAazvro/AGCZGRLvsfGqsecJqAo4RT6CKNj1cSTGYq7wUkr3YAASY8VSX33K
a/exSTA8l1KJomzYQ/AzAa4dmSi2ZcUF467CdlTVW0aUACfIbt6qbA7WWVZU3LzJCymCT6yNYe26
BnYD43jGhHFKBNisQavtX3irq+MI15erc2HlgI6INHPFILHWvNkMJUAn6TLJh3r/+hcpA7eFMLso
YBtAFjHQSrt+Yp3BsmbMU2D2DvPBXCNlIc9dOmFNoATDwKNnYIGv8Tvw4lB3ulusJ4OFShpk2XGt
gPbXdYYk/uVn+/CDQBoBXCaM+AH7+foH1XpF1aRNjGj1kKMlf5ZSD8gjIGPWJGr7CrwuLD3+/XtE
QoGsAiU8bKEI33XuGr2wq9aKSsDfOCCSnIpP1fI7Q8vytqANNcXqPocgR6iBeS7hbH29OOoAvopo
UR5dTI0CA9KWZGMbOnolQjCZ+bq0aEgMdpStKzm4tX0q1GLCznNp+bA2jeREGxYabDsuINocCxVC
EZsxnViW6y4gn/WGpHfe0la+USeNxEJv3ds7sjSfcOKEEdc64S7g9RqmworSIUc0D+QASoAhLEuf
NxyBgR4IlA7vAeZSENPbCOIXMEFEmbnLHSxfYmJ7Ba3OaL6ooIW+rQsbeg5hiK+RNSPyEZUOIHoj
EIKpFSGbPTTpEDCAuNMf9fLSl9leBbVO8fovJAIaAQMCACfE7MP1LYL5PZ3MBhKXVH8xsqw4j5Xx
0tPBwXA4GKSdkmSnaVGUcAXSa3hb+IZHMECuDDgD+FnbVAW9rJciTUjeWJFt7q3kzQiVQB2PbDzn
sl2qrReApTHU5PEpQfkuHLNDmJSoyoDXrBh+pX+fx8wvkz4ovOj2kTbVBSNN2BNDAgjAx+v7tD02
o8SZWBEWq3aD+nsw3hwaDwCnYbJe7ZYo2Ax0YQzDAYGBYDi8HsBaMFF2hBmthzX158D2JB9IrNZx
T8DJW/8rQ/hCg+vkpVbUduROyz5n3UtqAyqA/m7qKmiHDATj86FPk+ecyEz+1hdDBxUlcF7SRRp9
fZFjPbO08VY7qmxwkqyGE+osCazBe3I18uf2RxM7Xe/HvBQmqMeQErrW+WJHtp405IBOiqruQMDc
3juT5v3UVmYDMpLYz14xnScsRT0o/Vh8XybF3Weai6JMAh1Pg77QvS+3f9vmPZgWcDw9/BPh9fU9
5BnTUI8p7Sjpmp/L8F1PARCQVt+rRMrVy/8qwcuiAAOYW6DkcTBsQXfzpOv+102AIM4HeqaihUnt
HIdBCVbNz+rOH5v+9zBXe117u33KLZcBGlNUuNFVAlShcEqT1IsNUCc7wu76oWQSV7F1h5d/uxDM
W4mlaHaJvx2YE8BNKYJyPZQvt0/AX4J4eah3qhpeImBkbSH7Hty1X1yg6EZu85higXvWz/8m+8bV
4LEjPYW1/LCDYZVDWauNEyXVXYOzgK/99iG2LgpoSQAf40imcKrXykaWOXW0rnMimnEsoyU9gmBD
CjCzdVXwNC702cIqo8P//CKDW+ykKfpltlGoOmRY7PokZRnbtFuXIgRVXkBk4M4TRKhKenBcTCF5
ZJe4wKzId3qXBnRWT4SyABiif1/uAUwTT4NBPIZHJMQLrExQuOB2q0l2NPdCrXd8kPnq4ySxzVvO
80KQWKb1ykkpplGHzcLOcz0BM+Je0VCQU6ivVprvGZIi4+ZXA/41SsMwD2Asuf5qo0EXV2s9O2pb
y8f07j51EwwHy1CfJWLEPrY2rAbLV4jJQKX0VPUaO4Kg6yd4uiWx1pbJAeojhvCRVgFSSzA5CrgL
OxSfnWhwUr8a8oBRGbbP1nNyQZ+KDNQDeL0q2J1lxcYkXVPYBKUNdNaDxSiq9NwfpLw/G5Kgbniy
AHfHxxHHV5d2ztCrU+zIUV8Z4u2V3gGaBvyaktB+I+a4kiMoQTLM61jlOFEJeBg3xhqfPzpV6OjR
4oySNHRDE/6RhTFjIQLw2JiwmiucOhi+jlUrNw9c8/jXFo+DfiBbQZ0AnUDhQOuSTZ6awzXAUJhh
Y9QtoC1XGmh06X2qO7KZ8Q2tA64aYGGByIvQRiyhe4PmJq6Owks3/MQMV1Brn24faPPWLgQIB8pT
AGklJgQQ7VtRPvYGFkzT020Zm9rmoeuNchXidnGsuKiGtG+X2oms4aRZfzCUQdqox/jCbTH8pwou
FXf1jxjBiJuToSl0xFFKmyQ7iwKPEHgbk183Ggn6fnkbm9E6dXbjfcrKVmLuxK4tjwlNZM1gcMFE
CHatBPUD/3GWYI/LjSyMS+jTcqwnIHq/IOP0AcR3zLJPevU2WvFkjpJHJk7YfxAtmCa9U7qVOBBt
QKZmDGdK14OWFaEDK/WzBlpymsy71DCPtVc+9UkpCQO2z65jkELTARiDaclrW88KEEN1U4EBXQAS
jXN6Bm/UGUUQwNTcY7f0Trezu7xtgdXmNnFTfL393bfeCJwMx2rGNgzAMK+ld6VZTA28TaRPPcBd
S70IiKrKwt0N/4lWoIdRGKgwKhXc1F1EIevalE3VUTdCZOjP9BuwnvbMjHPg8jCyZ+Of24fayjHQ
WAAGHWJEvjYiPEwLC1LKnKgucEPCef5UuGHTAMDx2KrJEUSz4WDTcHU/K9P80nY+9TIga8kaK1vm
G+kcGC9Bd8Pv9vrMbT9CW4fKix7SYZ+ox4kGrhKWsnGcLTGAs0JDHiUFzMcIsXCB4TEnXVCiV5i9
Y950xKzMbkx3rW2fUl1iJbaMEVZhkNRDoo253uszOWMHqldm2lE5twCBqdGPLHvDOlV6a+91cHRJ
XueWgUUNwUFrChN+aBtey1sWJVUKYiAx9bDco1qt4aOmD9S0XEbLtXkyjl6K+jXG0kReBRdYj5Y3
4WTLNGCkyQFEAGs0v0vvM2JL/KC4VvRuc6wLYcKTtwaQ9vaIaCPQFQJegS2lfWytBqh1CmiYQqAz
Tv7UmX1opKTZaXO1s/Qc6ySD/rlJGhUoBs2yZ0amByxxtGfMh3a7ueyMM7Ki+qgsORbliQxjY8tS
8KtBZxOgHrZIEZKhYatSoJVHXbO8gAL8hNuS+IFtEQiswOiJQEFsBBVZVy8ucuWIlPbvVuu+L+oi
2+naei98CoIj/oLmSJy90tOin4fBwt1bLCgT7eCO493sJkGqUYDyZH+3S/D+qVHT5kkKGmhI9wQN
LouKANjLjtaKaQ+WwTHuFo8dTDAr/ijneYpum74tPUbaiulT6DCGVwRz4I1Lb08egtMMMEPWggm9
vvF7gCN69f62pK2PhfcCoH8cDCGdoMSVgsFV1vAweHLIfvHwLG27kyGFbJ4HQb0BVFmkDqLnaHts
SdgtD7Fqdij0BviHgOlrkYWVsk2azQNdiOJO7MJJuRYh2myjDYmB4ikkIHH03cqWbV9smTQEowAE
t3QbLQ8h1NH5uEUKOq3IS1rdV+yh9zNnnQCslchSIpko4QsxVk7oqvKgvrEPrLJdfyTYSivnVRIH
b5UAwBWGMX/0sDCILXJeJtgXLGwzR/JVP+fTH8UZQrs8lPOeOAXwBoudR55TGUzGpmqgfo9+O+JW
Q8xeFw04dF4OoVbbnKvRfKZu82xmgPu0+/hf6DqiCQ4FwCeFBdXIuoQtU4lajWqWj0aGlqD6l9vV
74YC2TEHGuDErmLHdihTm3rV7ERTN5yYR/d5kr62mXoP6ogft0+zZQIvRInRdsncoltdiCrM/mzZ
v4nxRR+7PZ+/lnLobH0kTgaC/3DYMxFLG3HChCKN60Ss2aWAOa6AbbwrZQP5MimCpq+aip10BJ6R
pvvtGrdziPp12+xv39uWFAx2gkEWuTJqnPzPLwwEzqi1WgWLp4/VPSFnPTX8Ze4CBbNZfy0JTSlY
PCTJPOsTJKXu6ioaz4dasDEESLq+gj5m5w5V5bteJ0v+N/QBESTqg6jiQQPFalPipcZi0MyL5p4c
6tVDBIKvGSxKE8zF+LsyklISAW2YWguL6NB2AyVwkA1e32SNab5unBsvsuzyd0cqoDPNiowZZCOl
xXgq4kGcCKh+rqAUfUWtirHBi+gY6CUwdqEZgKxcO7/93rS7219sw9Za+BdHLQRKEWKX6xNVGqIK
l4xepOVr66u5nvq9TT63pnW4LWjrY6GQZiKv4O1y0X8kXtatmUG9KNd+9/XZo8rehrCy0QPH+HJb
1uahAPfJhQFjSqRNRkjeYlVj8aJ0jDHkVmsPhQwAfeNN8TztvyL4cS/eVJFnBJwQE+7NMwM0SvYp
UJDVtA4JyySPauvmkAzx/AV1VYTY16L0mVQd63Cayfkx5ca5eaHYUF75fpOsobalephTQX9ZQxvp
w4Z7SRvbm9DNiiYChskg63aP+dkdALyMjtLtb7RVPwCq/z+yhJxsKVyaLlTFDZZBdV5/YILTi8mJ
TP5OATKXDGJo64P9Iw74+Ne3yNKlaRRA50cO0E36O727n7/Y6q/bh9q+P46eiyEU9Kv1ayFYZ1B6
dzG9iLHvPXnVzJfKC1k/+l76pJtFOMuICzZ1A/hi/ydQMEiTxSw31VcPE2Gp79pAFdO+Futzo95P
XS8xfluvygZjFzd/cCTvkG4XKt9MqragTeahEx/17PPUPLNuCG5f4NZXQmjOHy2QOdFBuL7A1Z6X
vgL0ZgTstECrI6uZw8T8I+Vv3zqLg1UWRLPAyfzQXqqxOTVoPRQ9yYYixDBpG3tUrR5qvT78ixNh
6QCpBtpl6JddnwjcjbRezQR6Z7xikctvSIzaSvYvOi/cQKCHgPwbDUbBabTm0DBPpUlEk7CwgtHz
K+fz7ZOIkFk81IMMENLxmUq+anR9lKoaTOxOqglWla18j9vtT6429AE16zwA8nN9r5X5F1136Q61
tDVggI49141TH8ZKU57yRZtCc83WQ5UZ6s6YCsxmGeryoGeAjxmwk727/YN5dCvUht8HOVDMAms5
phivf28HpMZ5cLwkGlb1IaHpc63c18mncpoOFlpTi/fttrytx8gHR/5PnmDRkjxLmwn4yRFG7D1g
TKNN3advqYwUZStruTyXGJuqCu5Ls5Ikyiz9l5doYBjKq5CicoLRFqDja0hdkn3eFz41ZXWBrYeD
ATTe3EP19cPDcdeyWArsbkWEvQFfzVeGH24rq3VsWQGAO0MMcgpUVQRFc4DubJAhT6JqcQCLrbDi
oBXGt6EzASiq2DJwsY3vhrUnvs0CQhPQf/Cfc2HYNKZ7yZDB6FhWrJM/3TjxV2qDuKyWcRJvOAhk
Y3xGA+qI/XLBC3ntiqngtlSiAqSHZgP4yWoJtOl+mfgycmAWSbA2Mq++8c1Q8wT6ocfzQLj26/Ml
tVsuZevwd7BgOszPlNSXKeWWDGzLc24ylK1xvGsZHVXmXFlMJcqZfpiwXJLU+t4rdrdf2EcpfFQQ
RWPOWg56KOH6Uq3DgnsLxdDxvtLM9A2QjOrmXy8wXEv5YEsTzcMkTxLZNQsSswkzGT/ZRwXnEtD2
tbCqDrIZQeMSlY8lsjqJSkAbGl8TloXK8FBNz//muv4RwxX/QrFHplaJQRq8o1qhd8Qz17OW1Mem
9mTQwh+f0PWBBFNL5t4kIwj4IgdoPX2YhdbBO8x/uZMJB4ROE9qwqNcYDoa1hWurSI8AZNI9vqJV
JW6gqnsHE1U5oBsLQxLtbMSnfN8asjQ+6oTi0PXlUWMeKq1toQXDvhqf1GUKLPN+YVWglHu7eC71
zylT9qXXSKZDNvwsl2xzBHmLT3gKnw2ZS9u3Fi6z6X9o+Qs1/NoB+0K1b+2DbsRrtu87TNgR9yl5
ruleVXZgz/DmJzUrvpqJ+5lWsm21j2YLvwiXoRqYj8QinmBBwAhkGQQ1fix1fa8BxE7sYGrOcD7z
iz5mQRre1lv+1107bgzGoICA7THsi+ClX189iot0QISdAPIIRpFOShbmTWtKYs0NY8LDdM7mgWQe
1JXXUpiipgDr73HNC8xVsUNI6HeyrcKNm8MaCnwLYjsLcZlwc41DCqYoMPhrN++9PiinVywy80Cw
XcJl+Vk5v27f3UZ0AHYH1LcxrAu0foztXh8LLErmUA9UiZymn+muUzTgFChYlQF+yjrMP+yJ5rqP
fY/qs4LG1Bh0GN8dsC0+eH8/yMAV2HPgwkFvjgns659i9VOnuLWlRFploTnfdW+zOckWDkUoaW4V
gEACh4DUGH3TD5ndMs3e0hg4sFv6ul6dTAeMSYiEjMUNvGFf1oCCe3CN4gkrC/tRwb7W3w8P4ifw
SV6MdQF1X0yNrNqxUzR2lYjp55x+AeOa2wfg77j9abcU9lKKcJ0tXQor8RwlUtqvvftsgF21XSUy
PsbMOAmvBCFAQcdKfBSjMlCNpkUao3RCysPBYS95Ey6fmr9feURxhkO2cPAHFOEFNV0BV8BWrUrj
PD1geDgs2gdvzYOx+Pb3l3YpR/AZTm+P/WCXaZzlGHxbunPHd/daibfY8H9XpxFMNlm7PrVsXFue
r2iOnJvpmFi2X2eAopF9ok2Fd3QPj9vE0LOtCnrQzV07am6fxmvzrTR2AN7MNfdoKNqzZZ6ytgxz
+myVnT9Hvd6dxrmTzd+J8ObvT+7yFwgfzwbhY5v2Qxq/EtvHJILh2yysovGOOH5WBC1B6SigSXAf
VJ3EO27dNLwyrw8AWP0DakCnl5ygbkpjzre37PL+PxSH8yJ5CVuvDfj3SHVQFkXqKyTuK7AfAMhg
pHFJn9p2546HjEl0cyMMBGj3PyIEP8cUS2+S1UxjXkRUDOrbxqNTZgfp2u+WFwKCDKaOHT6uJMYy
HgCnnYzQLB6eF3Luye+Z3g1tF5D0baRPiUpkw0E8EBc8OKzIfwWKeU69gg6aqkMW17btT+vvTsnB
IYgDJhwM4b7RMl8HFHuZ9/7t575lv/h+ro1SPAro71HdRcjL+65glofggrb7wrUQJn1haCMvJnp6
D+4ogyfb+oSX8gQtaYYKftPps9gbgbiyRGuR+BypVrbIsbFvB4AjFcEv9+r4P0JS0gFqYu5rlsV6
cbSWL21/l9k/mdv41LnHyBlC4SZ90EFKWcfa+n2uP/XKvqumA+n+xbu4/CHCiR2SqVhg0bOYTndl
+r3XX7NZoj5bT49TvduoNcGhiuyipZfPa6YbWdxCT4ZED1QAUQ6TrFu1pSvoibmAy8D+CNaFr8OT
edSN3LNTAg6uUGu+z233qlXHPB6c4a1wP99WzC1FuRQmvHU3M2nBBjdD+A6Uydm8K7TnjPp6P+z+
f4JE71BpmDzqnSwmpAjb5bdW1oHZayic6BJJ4v1hAw3+m28ZoOAD7inRtQ54zUaSs6ird16u7nst
bDugNxlhtu68ROJiPyRkojjBx44aAEPJUjAwS5iI7wK9DrXsx+r8TO1Yt7XQXX4tZG8RySSM6HAw
M2SowIzBcg6qliALuNYSvbWIZSWGGq2025cKCCtNl8V0VqoAQEWngah/bn/ALYHItlAj4t1arFZd
C6w0Sie7qDRMzoJyrbaPpfrqDPB2FgkmIqP925KGZAtFNvSrsNIhfESdNU7HjFaL5oLUgdU7P5Ja
3SfU/TpOS0RSU5YUiL4IfG3IBrDAiHwAozbiwIBbtU3fYgUiWtUicCbrvjbWV1VpzqhrB2k5Phtd
shs6V1IL4Z/p0iMJYsXhgYUAE3spIBaBxR8PQYqn9q+3P5xMhGCic2BeIM3MUP8t9HNVDns0PCVP
TrSMfPwBg+gosOMZAQtA+Fq0TbN2dEgae2m1Xx3vAHdxJPTL7YN8/ETXUrjOXDhR0/bIlJSIzdW5
BPNmE9SGF1Tap7IsQAOMTp33gEbkp9tCZUfj1uZCKGAbE30aINQYsdOaYhK02XmdJnnN/IKu1QBH
wwwoQBAxM4lWxrWUpTDXdrYgxax736Bd4PQswDZpmcvGsmSSBG1IvKVWiqVOY5CcorowqzvwsxSy
tvrmrYFiyObYSCheC+dhVj3OfQspFmiUag+4Ll0o9ccfagpQOxQq+XQPni0q/4KUTmlV15wRC7PZ
wVh9qvi9g+Xj8rnf10X2vvNcYHsuBGZEdFsrPr4pSIYSI2xFNQzwfNffqy5rkJiMHr5XplcIbnLA
vuams78tZeMWUaVA1IhYA+gTYvXars20T+DNYk+vT8BQ8ActPRX2020pGxpxJYX/+YWGp0qmF8Ag
y2LNdXdZ/dLa52xo90onWeX/kCDyz4X8HQkiSk8oO/HjXgiajTY3zAqBjZG8FSOoXjI3tOqonf90
9LHqv4+q5i/Wic1YywBbZvW3wCjv8lEQxhQLLhVrbtfyMUyPQdi0JvCSWpiB+rSeX5ZPmNCXRd9b
341vAHDPDEwrS3hjelq5vZchk8iT9VBPoDaYlKNjPv/9d8MiImdLxewPcs/r48yYHXTLbCaxZhEg
uziBnjz1KuafZRwGWwqCrgCSF6AJYK9ZMIGDXVNndBcSW+4BJIQn2IxMBWX4nEhKn1uvCniiqKID
7gw9cPFEaZcWNfgS4sTIvoOet/A1NS3C29f2IWBDiV7F8BxUEbcHLRS+DkAKwBZet0VcjS/VEo0O
sPa14VSae7do9hj/CNYu95HCyJaC3jta11aez2Hj3zYIMPmLvv5i+riobmoYeaw4i2+BSnF1D6qN
pfSnWVmPnUMOThuM5M50+r06dCEtv9Jcxl/y8ZIxQMh5IjC0g0EuES2KkiRpFZIUcRPVsQy45kMJ
BpeLxXdUJ9CLf1fL6yPWJmuV3EnLOK2wy3DyQI6dxPM43pOpOHrqrsD8HXl0ivbgZgew3zx52bFp
9QgWR6JMHx8hNj7RDUbWjY9svnP1XlgbahKA60xLFS/lT6P9hTnJjkks2pYIaBLG/DBlaqF/en1Y
ooOhwMMMeky/duOT9vDX02m4TeD//CNAsJhZVloN8ImrOLEsX+nuWl9bEHA/5CjU334Vm0cBsi42
4uBIwTp7fZQlT4ZqZF0Vs3E+seRoN/VjaSqn21I+WhKXXxXCecydYLhZcJt0HWg/mloVZ4t9NtHf
0MsfYBV5rpZftwVthAaQhDfGKxNIosWCi0NaNV0SHZ+m7AMCZNLx61ADaKU4N2MfaCBAsk0EkYls
Km7rAVwJFrL3NbXdRckh2G7jjHX+1LwQ89zO5qGs2qCYlLDF/xQBGO4NOJ5x+YPQ1Ua50ItvX4GY
BnPdAXQamt+AJuBoxtdfFKBUGOJe7SruptFP89RP2eeGnWyYHtPhINQSDdqU9x7/YzgZI73CwYGs
7TooiuC9acuL2Q7AMS/bmqLUOtsnZmh5sGp1uc8bczrePik3m4JZRf4Bg472EkIMcZy8bCZlBpIO
YAPN8WyXyASc0FVD4ppfZmWWCNsy4sAC8+AIeckLaFPX99qVFgWh+lrjpVQIVjB28mTmLQnHNglz
hbVBNZBhb1XmEGITTjk0rlPegzmHnrSmyo7psBShO9elZNln6/rRnMW7gsUAFJNgKhgWH+ula2HS
vfreTKyXyi5PRpmcljZ57OonmmN88fa9b+o6cGsxWsQbXOhIX1+FBV7xeSR2HTva4/w1Y4fJgHmf
uwMav116mLrMb6Zn2znrWu/zIZnitTy3MkTCDYeGNh6WjziCH2aqBEVvOszlpEndgN0eC22r0bk7
DeRWEneyZbrA6w7+DTSB4VOEqGHQzEpH7tTE7gHtoNfSCVXJF9wywZcShAdkWAvVVxUSMoQgRP+V
rZEpEfGunMJTQeEIez9Y9MC0uMW16MIp9mzQGco7dbyqno/ujKl8TXY6+2keXHCW1G1oJkc9U31W
76h9Lss3YKSxuwTwttWfpflaPwKeYZ13bDgwZFyWvh9VdFluq9XGPeCKNTwwlLgwaCXcw6CMAO3V
sJ1r58thGTgNADBHMyqrs37YVYaFRDca+6xAZ3M58eX1ZayVNWq1OdVI7c3Kd1oXuOtqgInw3Wid
1R8teW3RHW+toEhCRTq8sKFQV9L5n198Cq9eV1ZnqIurwKtyH1f2qGjngrz9i8vk2Y6HmigaZELV
DgyDxYIBR5iFREGiU/gDuAjyTJbxiPSU7vtd8jwcGQJfTBaeh1qDzl3JYArS9di3YG9LnybU/nvP
XzFuxfIH2h7ylSGDbQLPjWuyxwwiYNACkEn6xD3nL4Q8pfN+mAOtHX1wNBxq915L6Flhklbdhr1A
ZoTqMOBuECGK2KJkYMCe0p06LhvAQFkudiLHtpANBW19XsyCAZDI43w94pBB683rPNlmHXfsLZ3V
AwFic7P6mfvn9gf+WBRDT5zDfGLLCVho4l60qpWFWwxlE3fOJw8Dr6T/4yZFsGAQzfvByogltuR9
brjbK4mC1c/nocwztD5iF3hyXR124E1uiz96V4WTQiTCNh8pYJ0w3Y3BawxCCgqsZaAoWE3WxMsS
5A3YmNvXxnn2+j6kdAhSYr8W44lOJmoWZtQRSW1kK1lERMFBkeBfMDwv2ogSE3cowyCWa1q/ZrOv
kuwhcad95yjPrF2+103qm+P0uZp7ELv3q8TtbCkrXhWq4IAzQ4gjGOxsIcmUYUwyrtVE2fdDV39Z
ekWVlBI2pHBEWgxpI1+CMxVer2dnZV52RRvPXe/smLvOpyqnmiR02lBVVEUQPCGz50tswl32it15
zmS28Wh+LdNHcCsfElU7akTbe60TOAyTENNfDk3CLmFMDlONGDCFyxOR5mjX2BTMSV1cFYMb2Fpj
BNNkymBHN54EBEA7gJSDYt07A9KFLS/XrE4Vpe9iAKR8VssdSaejk7KA2L+lkwYb7vFKluA3WjN3
uwbVgdha0H5czbusX86WxySa//FjQenBRs0niFAoEIcarbpSSd/VNFbN/TjOxtHUO3NP5/yc5+2j
Tuj3YVD1veNmstXNj5EsJAP0lodamOsXR3BKPIQF9GQ0XqpzkyNF8h5RCVLyIjS8WE1kGz8f75OL
wwQCX7hF7Z2/jYtvRycdk2eOTePKDvvpTmkeMTQjsWIbl4lfjOE1FCTQzRLXrilka15ZD7HGujsM
wD25/feC3AFAco8W3/eG7AxpePPxTXtc41Gvw1Q+gj3BcjDKdFAh5AOurLX2C8v1QBkxoHnb/Wzc
HrbwDb58iCoLShXXtzfZtC610h5j6vxUrKi2Gr/Kv96WsXV7WL0BAQjHX4bPvpbhsaIjTmuNcW5o
oUoUBKpFdp76MjiDIeVP0aYYNpJRDm1UqzGX7pkczQUFBPz3Wir4huy+KIYhtirjqRk8TCsaJ29K
fTR/usy6XwnxiyL/OhZZaCcknPLHvOwlhnmjjsF/BSdB5a1eZDfXv6ICSXSejM0QgxkhtOcdHKU/
lrt++WYaj5qi+k0zBR12Am5fucjZhnjuWi7/JhevQincjrG5G+LxD3ND1/QLJW4B2rOG1mP2Cqab
bDejO2X4Xh04sjRlw+teSRcZiqp0teB0IV0l6hudfjF2SFPTn7V+Byu+9EeAaQEDJzThdG8f/KMl
530kDWiIGDLkhLrX555R3nTyiUJy/cuyTjo7FS06mqO/9v3utqj3CuR1MnYtS7+WBTDQokAGAA3j
mEyHNnkazNeaAcYAJBhAhl46xW9/fDPYU92nqGjcV95PNCEp280SNZOdWkihzQV9/T6dhljPppPl
AQ0CNPLWW6W794tJJMI2cgV+bpTCYZZwn2ISChIGByCH1RC3dqn/cg2mnlEv8hZw/Kr0z7iOjAZk
SYZ1VwDcYfTdJFc10OHRutmbExt3a5JX7XM3oEWVVpb5o6/ztvTJXDqfmqrWWwAzFMzarbZOIjOn
eh8Cor5QDppattUha6xRPc29nRt3rlJnT8RgtQwxXuTyfX9AKMWgFggmFRRl1OuP249eMevWgo/r
q7vmMB/zJ+PoHJOzugOHI2ggfDYe7LtPzQ87BZNw6Ehq05v26/IHCJpMqDFTq16HePja5nvTTyN9
VxV38/xzVY95N/rOiXZhoUkC1o95Dz6uoWMsBbsJWBYQlbpleTFmOPdIxjJo7STxR72ujrOTTF+c
KkljySviF/nhFV0IFHW3qBvqAWYozucOTD/dUcccjqOfCqcJB1Qdq/m1MtcAdOK3BW/4V7Q4sHSA
f6LCKoI34Z2CekvTh5hUuhEUacF8a1rT/W0pG/4VBQoYItT2EDKL/lWxBjqoTjnGXXU3kG+J/ls3
JJHeRhkPCcaFDMHHOEnqqCm4jGLb+qpOcVeeJ7pju6a7Z4As6O8wCNO/2P54p/cPtHtLMYB9+5Cb
9v7yFwjeptbZmo6sGBGln7N0fKC9ERb0d1ZgJ3o33LnGcEfZ+HkoZFgNWx8R9R+oK9+ZB07S9Stt
s173FNqNsbK66qcmR/iCzYDk5fb5NqWgpIBKPJpEqJdeSwFGTdq1Oh1jy2rUU6nT7mRhk1gynriR
KqOqhwAWABCYyER75VpMQqc8aQtjjLG7tzff3IMdNAEo2l+NYHisTYn+6/xhiQ/vUpxwd5kxDWNL
9DFmBCu3/0PaeS3JzSRZ+olgBi1ukbqQJUlW8ecNjBJaazz9fqh/Z7sSiU0Ye+aip83YVp4R4fDw
cD9+jhb0EayxffNN7XR/O+Zhc85LYXxklJCRfUVKHUV3qQNJZrOBsCfYjaNXb6lpiA+Mb4d0sBPz
FPdpuxf9sdtXAnO4quwWr0VkxQ+ZOEKv7gVrI0TXCRZA/wmvTvcAZMAVF//A00etArN9SYTc/6UU
sb9Ju1J6yjpPOo9V7jKHrcQwG6DVAAFPPtZ3EmyyP297yNVnzq/gmfU+Kg3T3vy11ShGWw1h3AEf
V04BvCSl753qeo0t6coRJzO4ITU6RPX4f5ceIvgDQC256fjStfirZ9Z6D69Lx6zD7eVcXQLvdigv
w/c8FadmMVkR0sjrhrJ7KehCb2Ml+ZO2MAKq8YBKVZBtb1tb3DxI7f7H2rTqD7mqHJpa6pEwvehW
6m4sPRZ2YwzLe0mh5G/D8fvCaDNNU8aMzM42MI2KsneLqnuh5WAXsnsXJ+3WCMaVy3v5nP5jZnaJ
FoB+QgXerBff1D4z2u7eya3lr8T9xW2DAAAiYXlK92dRKRCbLg/8lm0Ly0OKhKVelHedKe1un86i
L/zHzByk1VhqZLaMlb7U8u+6vesQEm7DT4Xcr9hZWc5c2NCIxlwTNI7GZFLZoJsRVo2t1/JK2Jui
2kXUo47EN0Q5EnQPw4ezIJtbkRxEbt+9iGHh/5MZLoymfum2difq7U4FI751A3nYIi22VkVYWCF0
WXT3oKIAvjR/0cc5KgZGEvcvjVBtzJiHoF7uJKambx/Y0gohUCVSoG4Bs9r0Mz58Tr4UsGtS1lPM
2uXqi1yhUB330qb0WVpjAhNP1iZ3Fnxkos5nkhO4BknzbFPlvIJDUB57UCNKYhdlg9ynGP4O/IzZ
jL4ejrdXuGZudnOZpaK0od71L13X7S1jrOwa/gA7d5N+q7nmyr288DEz4I7DUB1hZvcKPlXLZar4
Yv+SxslRFdsDza2/hY/ilB9NzD5ltZE7+OLk/kWP39Sq21bCfaR+d901eZxFD/zPUt4v0w+ukZYN
qGxZ6V+i+A1Rkp0UFeiQDCuBabZhlFpk5mTIyCgpAeOfNwB9XoWRoRayk+ZGtBc1F1YMvx63t51g
2QoNE1igp3755CQf1iJGldsYUSk7NEX7gxzof/Q0SFYuwnkd5d+1UBmbLMBOM/fsPgrHpuZ8nAy9
qdwu63B8SsVyeFKrvNr5mRTt3UTbeblZ4n9VdBayuLPDPhx3fg97sw/T+10ujrqNZHO/ub0F88z/
//66SSVlEukA33m5B2bQMz0gd7Lj+yMTO7It+9Yh0q1TJ6XbJHZcDZ7ooHGq8lk0D2lh2N74WiYH
U6buZKx8J9NH/iGyvv8YsFoT9w0S5hT7Ln+MIIhhItB5Rx9i01TfrSS0y+zgDoOtRyumls5eBzNA
RY1J4Kuqmk99qcpkQXIqQWuOEb62iaM+X/Hjd22v+YqYkwdniI/R+phF0jgt86RtPFwsieVjNsrq
sXP99qj1bG9gpuLLqNbhNjO9t8zlnDW/Ew+d0pxUN/oMjV1zakySznJAvEmqi2KPwB0CEF2rbFT+
sh2WLgP3aSlszTqWqfHCdlu5UrwzzUzYWsqoH1sNyYM0LaRt3QmvmhIlJ7+VXLZV/Fo1vboHiOvv
brvV7AJ5P0gwXhKTEcBSr0haCyOL2m5UZaeAe+bYmKLrqHke/VT96p8uac0jGqLmto9L5c9/YZiX
OGKOYByuZPr8yFKy2rNkZxT0fenmD6mf7vOqfDTE4ah4w10Wr3HWL3kS9HHQqQL0RcRglukKQVP2
vhorjk8ZFy2vu74a1rpL8+fx+4Yyc8ZgCjAuegjzdBDiOAr9CrLG6WGo9sXBf63+sUY7cO3ul/4j
WhMGnNeOrgzOVkVnR2pkF4Oh0ttespN+CJEdf9c/RYGtfPeePGXbuPYaIeSyWWopEorxLHeeXat5
ZEgl+sNO5z61/jZ+jO71c6vuxcaWHqDueG2eynrlGpjjuf5dK/gPoo4B1e+c4rdK1b4XmcJzqqbZ
eON9GGyzbqeJb2ZIiTu0M8tWstdQFOw4/LOKmlsMwXBponMOXBxE2axO2GcuktydKzuCYEJBFarM
6UONOm5U00tOSQYxeCvq4240pepn6QnFvvCM7C7zVMDzVvEpFSTP1qUakEWQlueq7D/d/qhmd/6/
+8M8FCQnlPOIY5dhObAEWjICtVIpN8eXLKmanazU2iFTurU60FLgmEav/jVFwevSFEiVFDitpzij
stMDH4jmyZKpH8bZiaTgLK89HOcVk9naoH+8NNhFg17KEWtr1PxuKNr7IRH3nVA8QJa0D8tsk8uO
pMR7QR82gDk3Zfr99uYurpgm1fQeR65wru5Ncbyl/RoojloBOK+L6msuilvZGL/lesQTZvQOaRCt
JPhLPke7jo2mw0sjfg5q0EW3F7zQFJ1AuYt68+Bq3kYd5Adr/FW/eeh7KFulv/eM3AE9sx35IYXR
HQZ6X+uf34J78b1zCZODIGU9Z5VxPctN/TGWHCNJ9oH22a0Ep4DIJdjF7cMAvEzOxTsxf/T0Ywmo
NnWfPPOb6HorV8dC8kHWSY+WM4As7erRY3hVrKid5LjZAydN+HF3w+iCY/odWcFazJk9QCa/w5rJ
XBTtbQvCzku/QyCu6HJXlhzTK21N6vdJOhzMPHrrdM2m56S4+TZAhS+WG7vXHMPwtmniPfdl9RSk
9U4Y1gpDS1fMVANAXIFkmHbF7AXWDrqfZIIhOaVYvI7yF19lYDxOPlktbPkDdK89BQ/L60+18ian
a+jzpd2fql+EQepFeMLlfjSRrjdWTz7WCsI+Ge6kKtqlXWwzry6t4aKnNHKWlFEr+h9bFGQvbSll
5pvw0EiOVN0Nr3Vqd6ptvelnvb4LVpvIC+nBRFHElBj/MeH4L42FHL0Z55HsqApyKO2wsSCX9X89
h+XnjC5fp3v3ej1sBoBoJQMK7vOAQsrtELP0EyApnMYLRaApc3ispTdhpDYWHxj1vq2Q6pTIjHit
TzGvBr+7NN0uyooUx0hTZrFbVvuA4ZaAR1vrHiQPDLb2WSmrjV5mO0Px7zK4HVp329bRSSxS2+2d
ohn3eZ7/8QfpYBGB4i6A+eFXhiBYPyYnKfdBEIsnxHxXPr/roDslUQaslMAieAbMon6s5qhGRpXs
1GXT8eraFd6XoN5Vykl0t4Fn/L59AAvmyEUhcqKuyxTVfJ5f0UNBKnseWbnXWptugM+o1I6llm2C
FpnSuhy4wLu1BuRCMkU0hdSYMq/Gqc8zU8nyU0KdJMOGYO1S/UfiAk23tpYW3jfA5I3XcPwZF79U
bydNRZeoXkNA/n9+waT/yGwMSrezfYYQxRI6YZCdPuhCBh6yU5i750ZEBNn8kUh/fCH85HXayRCq
39TMuOfTTdu3h9vbf/29T/tg8iABRAc1yyy29H6cehNjjaN/STRj56soQCf7BjhMY2nHInoGynDb
4kIwvTQ5CzFpmXlJm/AA0oSm2QaRUuyNcVRe5DrsduaA6pgaqumvSmUIsoyVeFMngWkLTb6mlT4Z
uox1lz9kds9koakHBHXZsYRQ2PexXzwN1hjv1bIVn28veiEAYAtWDJCKfP6c+GWo04WwajPQ3E7p
q/tQBVGtq8ErMoJpq22E6jGAnlyxs77f5W4GCftDLNjja61vdPcx6fdm/xOUxSAB8qRsG9nIt6wd
y/Wte/kLZ7vheX5EN1WWHS9zf6l+YKMkBFPjbuht1+3v8vgTc237QHxzzVOSnEn/POkh4J3VrNXE
510nouXlT5ldt2MJBePIZjoNuMdPCNRK4qZVTl17jItNkm/LcKVCOGfv+9cigHqG3khxYMy7PB74
lyxIZ03ZEZWqs7vuUe/ssTuXuWmHmnSSzV9FmB8lkAr0QNN6X0qfB0haah8NyGI/eE4TbUxv5Ve9
q3LOHZSfQ/F3qsJApXH5qwo5LzIh5/mMvFP8WR6Capd6bb8Vh/G+dBXhcdTCYCLhNV7CtmLa30rF
nVdLz5JrwKqm6v8YTd1tLVc3N0Xmx9vAMtujb1Xf+R85Fs/mJyQovkq1Ed3VRpw+Z5GcPDQ0u7c9
mLaNOibDqW0q6b8IOpNY1ZRKgsueF0qnK19vW+G9BNK1NvXB4TmTLDSr1EzYZKb+pFgepJSZKFk2
bBPm319x5JXT5P0kVXrVClbNpJYVuKIcvVW3RUn/VbfNPEAJ1xYG3UYaY61rMEczTQ4GnAeYNGdJ
P/09Pnyop+qGYLiQLStOojfo/LZi+alvzWzbBLH/Eyq64ayo7RDaQRWlR/rg8HGNytmLpBLERjAA
5/as711eS4C6i/i3laE0mcaFfxYKd42vYiEScPVTtZk08pgam91MUe/FYSG1igPX4qFQ5db2i0be
NugzbOTAXevMX6dgtJbxbvSgoQwgy7708rRvpbCpW9UR6q+yGtjZGvnRwh1HwICeERQ3s3fWLJxA
v1KqXtypjgt9RJgV24I2jaI/Iz44cZcc48iu3m7H++lPzr5cqHthXTeY9mDSd7amLMlaI69D1Rlp
4R8TRQzv46aE3dA3pY3YhOEub/R8f9voUtzkKqfVQSoFxGhOC6MTxGo1DjSnHLOvkBueCsX/7AbW
cWyax6J1PA9R7zG4U916JVQtZHG8U4HR8kak4DEvE/VWahVaa6qOVcrWqYYwfIf8O4zaSPXugwhs
u830w+8y9cqVWDLFwNlOT9fqpIdCXspT+dJ7XENvTPgVNSduLTvKEnz1tRxWru8FF51GeGCcIiFm
On2WJYFkohBFH8OJSjjRPHhpbEso1ka7ljYRdCUtl0lzA5qdy6X0iQCge9A0R6xbp1OVjeF/792T
7/m7fHAp1a5KKU2bM9883pTU1XhbgiCeratFPbupc1Nzem/rvUxNFuKOaKM5Xw80Mjfltz/JWvl0
4dMgA2IM01QYMiLQXK6SW6Fq8izRHSv4kiZ7MToE8FkMXrJJo36lx7Bki9IlJNpMbljKXPZa7guv
oYmkO0YjHwKdllwhMWAlHJQ0sS3/699/f+/5HRpRFKPRkrhcWiNVhVCrkuHUwj20zVq9S4NDlqHU
KkfPbWOeLXWbZGvaj9duA48qO8oEzDRN9V7C/XC1lIUZ+NrgGk7idjsvldpNq/FesHREDPtuqytJ
uLHKfk1m8/qbeOfz5qvAdRjimn14UHiMGe9V05HLaNjnUngso3BNkHahQ3hpZVZrHwTYUjI1NZ2m
8L8qXmSPEgwlQrh1zWyvVO4WSdWn7k0B5G75TuUKduv/asNgl68RuV77Er+EmE7mIEpMQ0zH8GGb
DaEIBbHxTCcvxF0S3FPyzofGli2fNuRKVeL6Br60NWv2uVZVtDp3hZP64RPqWTzD9Z0SP+bxuBZ0
Fi6NyRblVRIiRj312brivlMLrSxNR5q2VGiD7wGqhbD35dG28cpoA4JUvvMSHXwDgI97vYi6t9sf
zpIrvRMeYJ9O67w60kfZ4LZdZTqCD1+gWNedreSqerhtZXGlYCgAtOGuAA5nvlR1niqOaWM6Xvip
z3PbTzQ7Vh4TqFZ7MTmEbkHkM7dh8PO24aXTpOhDMY16A1Jek2d98BzZaPsm99jhrEiK09j1/bPm
ifeG34v3it6Jp783B3WLyW0I1xgXyqW5SEB+sY1G8/1GFITHrvwW+DxepLUiytKxfTQ0iwBWr2RD
UQym08LdwJOZ0Sv79lLWLMxODJHEoekSLIiqI1uvg7/iEkuhc1Ijo/7ITXRFkd6DpVeFWjQdGGZs
91f73Dwq4wF6J22tqnadg05z8fAdMUrF1T7vpaRJpCV9I5iOlf3jpjaZdONt42G3SXu70/5uhpfH
BkkY45jkn6pIo3kWPgKzZNNi3XSSiOF0NXPLDQKn2kqQus68EEuieQ+xBN1dRpwu/ayt9aYvy8pw
UuFL1oubwcw28bCylDUjM2fOI5QqxaA2nFD27aoV7Vy6/18bmTuy0qSmC0Wfk8beRs4fGFHbQjx7
25cXVkKqxQtwIlZn3nKW3VkST3d58EVnCLwjVIpOUESbQi23t80suDSvKEINBVwRjtTpk/oQbEq5
67SAeXxHD4Kt5WWPuXeOVMiS1LcxhvK56lfQmAvRTSFnhV2CO3Gq5F4aHNIxGYnYopMbB137bGwy
pbSttQrN0u6hg8J0I1kjePzpV3xYVip6fTMko+iQO7dHM4i3kZAae79f6/UsGQL2Yk6PGSgzrq55
TxDFWmb/QLt/K/Vik/rWU1t2K5Fn0QwtVdAvBN6ruisNTx0aacwojKn6xr0ffmq0L3/vCtw77/Us
fGGe3ft5JOaqVYlOUtT2UO7Ttt21+e82fUMdbq07PV1il08JRNcnaV5IKSZls2nBHw+IR5FJH1R0
vIfava+LbFvoOsW6u2blqblwJzA9Q3dwCjvUU2aegNjhKIZGLTqC/kN1/8ATfXvX1v7+7LauJDlS
/Y6/Pw4PZvb9v/v75FlTQYi0/T1L+bBRSi+FsV60yJOaRUXQhHUissrj7UUsuRf1LaTx4CqnvzGL
zYWW+GUeSqITZb9jpdjAMYYy20pes3jkH4zMYrOrSQJwHpmVtAHUwe0jfuxp/ndF/MZ8wEoqsBRm
Pq5oFqPlyvOithZFp26rgyJ/T/vGjvRoq63Juy4FUEI0mkjTHD4kwpeOrAxgRVuOzoGrPrPd6rUf
X5ifVfR9sla7WHQ1ogy3AsVdKBwuTbm1x8O1sojVEyvTCJP8Gphhadc0ENFomUyTunPYt6p10sgT
X3SYKPwu1+qLiJiCEtqxF+1ve9yiJSI0dw/gJGLA5Vp8QRsNn8anoyv7RLW1guco/EZrE6hLpzNF
Z9rxcPDTmLo0Y0Zt5ydkPo7WWHbzUEs7gRqx1BroCvk0q1dy6aXviG442E/e1lD3zqJaHkR+plBC
cAwXLTw61fxvdtma3MUC0uYd0MttQ2oIvmB2aSchMCLNCKYOf3Gfer0TRNpgh6m5r7U73WrsOvBs
iRGpOvPOvRhv3TXp86V9hYsWchrIwckZZwHDlT0rKKVIcoa6ttXmNTOfrAhTw6HUt1n8fNtZ1qzN
nGXUc53RoQSEaeLbpZrvKk/sEC+1TW8/CsOuqJVsJVtdClaUZJBSmCozQNkuHUdMo7iUEChycveg
Qi1ndu1Btn6HZbxp1f7H368PNDsPavwBDNHswxaLMGoZ7BAdOFCAK1tOQw3G9IZtWNhgMG0tiFfC
4+LykHmEpJDRB96Zl8vTQ0+R+gxHlQEGyzBCtCkKH8mRqjNJ5hpqYumzALJLhOQiJpudnZ+phyOt
wkpycvQg9DvZvdfCFTKuhTYx6cQHG7MvPRmDzNIi+lTIFtjgvfj81E1tfu4kaTuoiCGlR/phbfCz
XuO8WNrLKfcjn9EYK53f0NyojVwx5TaV8UbIAzLvZ6cLG8RKSDdXwubSTsJEgaYpKfv0MLw8N8lv
lWbwsKVDoO5G2mta5Ju6Sla8f9mMRnEQsuSJ+vDSDFcQfChSQ9Mve1YapvUiu4vXOEWXrgCcgU4l
qGYKgtO+fshsqEMWAn0Yyem8YoP8oycMdmk+jf3Km3Dh2lQ5F1RTKcYrvHQv7aR6Xgnq9Bbo42i0
e9p1Rzmr1oQSFlYzhYmpWETFSJ1XbUZVGvos7UXHbJJ+5ylqtVNGyW69fuuZubASERcOiLcNxUXI
sCZRy5m3Z12mKX5HLqWGn0LjfqxeVlWilk1MVBkEQdoMs4/W5cHUuA03NIQkFrLX+n06VC2iP9XK
+awZmq2lN6soL1iso+d/4OvN/edBW0nSF03QiZlYUqeB3tmFyTyUJAfTWoYxtc3hjvvLTtc0mxb9
DHariSWVD2TuZ4kQCIHf+ZKjSC5Cj4Olnuiavt2+KhbdjGc6HQPCADRTl87cMd+iRVIuObHa1dvc
1aKNoGrusR796ldgAa29bW8prk7ZJpTVkAhdzx+MldVpWZNKjjgWzQmdu3GrakW4odQjUisS/J0R
JBrarQWO3oaMVUhyDndZt4aAWlr5VG8WqYwhGTN3+doKyHmEkJQjC21Pvq8s97VNt7rQvKwseUpe
Zm9Tng4msA4eXSYM55d7LDN8OED/KTnjvmRq+a5Wjn5sH6LPpIz1imcuXB5w0U+IsqnaR0y/tMX0
mtUaHbZAftlafnQHEgzUfY0836vql9srW8ijJkQB6EWo9hm8nC0sZ4y4FyvOMkucJHUEE0iu/m1s
8q2pvDbmSoxatkZzi+gugw2c/v1DfJdoWRd+ydJKbuBkB/ljtVF/FeVWWiPRW3INLqn/Z2kW4es6
JPgnWGoRKzZ+5Mm3Tus2erpyVktR5IOZedIbd1YAJy1JU2W+wdW0Ef3vyHzfPqLpp85976ONWdT1
erhnkVTEH2zzkOWHxtg91OOm+dXFK6tZ8jxSTsj4IOvko5odz2iZRRtlPamEkstbsxrTnWoE5YkU
tdmkSe49IrG1dkteLQ+MJNkm2FmwNLSRZ+5ewQlqhGAgHHkcbdn1Tp3Xfq2bfW9Zp1bN7WD81UX+
6+09vTo3ykxTWCbHADIHSP/SEcUyUNuylQVHSLJHoTiFYvJiadVaBnoVNiYzYGEn5Mj04Jw/GaDD
ESzVFZw4KbaS9Vn/ha5OwZwUo3fevgmKU5+uFFMXVsZVQCOXgSXGaubv9TQaGWpQRf8cAUGaZPLa
0ba6FZdcMzK7cgaCf1tEsn8OxJMf7NAQUMyvf31CF+uYbZ2L4K+SaJjw9Qr9uD8dX/Ca8MLV9Tw9
lD/s1cz1hMLiUdcN/lm/S/flX98Z/HVAJXxNlJynab1LH2uDmD9vcBJd+kBN39beLOOfuN97/V2d
/fFQADfbv3frqW4/aTrRaKYAdWmy0NUcabrRR68Y9LNVwjhsbPp2JUxcxdZpYdSVprkSfrg4i62d
59MKqnX/TI69EcQIzEdlS8nd0P657QNX8ejS0PwZJaamLlQIwp0hXuHx+5YEZ1c/MHi4EdcQXtce
TSVoIgGi8MSari5dV1BgstSSc8BnU9DBiz07+Ovbgj/80cjseNpKpUAyYkTw4amysCBU+yT5648T
K0zDTmmtec2M6w5a2LahmpxH8zsEbps0vkv9lZO5RlVMS/lgZLaUuvUjyoVKcjY8AFNJt2sTY1vm
0dfBbO+tEBrrzi1tuVF3/gAKUSkZMcyLMzjFTV/mDCOtlS+WDlCf3r/qRM7DuN+l6/t+nfVtGgRn
yz/nmkGb6lCsjbSv2JirEqnjoIa+5Afn3vpWitZm+oaLZq1OvWZldt+rkW9lVclKSv2LVuU2ClyN
XNq3P601I7MI3qXVkAeTETSWAsRmpKHeaoG38o57Z2G7yF0mCRigEmB8+LioDV6eSiUHQYYueXKu
2tiOTP84uJ4dqdAab8wmuhebfJdBRgEzwFnK3qBzVeJy31YJeO1oE8W/cZ6jWKknOcjtsey2tzfh
OpDxPqftzC+kfq7Mz9MS/S4Hx5Wdc7UCOmwI0b6R9GQTIO+5G5QmONy2d33fXNqbnSyqLJ4UGX52
Rhd1q44VdB//SwuzY43ixh/rLsrOfeRtdP13sPZeuM7WLpcwu5Zb0R18TWMJ9DPbprTLEDvCb0l/
LjN9S1l0p/crF+nars1uaUhCeVLmcXZWMm0rafetIa7s2sLHcOEH079/eJZYXVZmjRtm50Y69KPl
jNqdFq1RXS8aMXg+wvhL7cmYHc2gBb4X93kG4yMvERq3X9ucGOKm5e+/97Lp/ueJzgdHV/1yNVEg
Zgy4Ftk58aH5ZGY+UB+YDlsDQy18PLSDSG6oBCE6Np9blipw3AKjw+cEvTFjY37tKmYt18jkl6yQ
ZEBzMKn3mfMnflXHVhOQ1ZwjYZfk4jPUzH9gQwOzvgZGWXAzToaxOdh/6GHMB2XTjkHkVk+zszWm
mePqvry3gur19tksOMHU7pSoIZAcAXy5PBtEVsxcTdTsHIpederRXP8h9F1o15Tv1kL80tZ9tDVz
uM6MZErD2ArGL2JRnjTtn547WU3XKCmvYXE8GqnYTmUYssIrLs66HaictDpfqCHsYzKCzRg1h7ws
N4oSb1sRydTCe4x9/VTVT7c3dCEeXZiebShFpWRihuCroitu4/vyNiYV9bNdHf+ywtI2hPjcBMNa
t2txc+FlZlCdZBH5h8uDlCK3kqIyy86V3ZvPsWj7/tFoT7cXt+gt/zEyf6VCEAGXSMuXLMIR7OZf
mhAR4dRo1zpbS65PqYSyPqPB1PdnmwhOFC2TZsAra1+9U7Ks3w5x0du3V3OdzU8lNMhDptEQZGCn
f/8QZWWz1CLV9XKyJ/qCQuL0RvNAJexnwFirbanyyut7cfcYBsEf0YSDIejSnpI1agrlf3Y2gyzd
RcOY7YS4NPeZ6K+Rli1tIPyGUxNm4vWax8IqajS9VKL8bBXuoZIrxl5drQEjc3sHl1YErIjgAQSV
GYm50zVSwi/I8nNlPg06ip+8hKqk3d22srAYigcT9AucFPF9dk51EJuI/NT5WRUP8Dhj4b/IuyiM
kBLCCA+ly/wq9OtQiP2yLc5RkD+ZWexk/vhblf3fWqr89dUO3QVDNLwMID2he3vpBE2cRKlkBck5
DL8L2RuvAtV4vr1f16dyaWKW4066bk2bhcmZZl/fBjZDFlL65baN6zCHDeYdKNQCNMUFLpcx+shU
lDo24rY4uToE6V+K7t70XpT4IMJPI6542rQtl3n7pb3ZtsEqTNtMxp5FvUK8HzZR+qUzT+KaZOPS
3pENoYpHTZ1SzPTvH2NCxP9RwU/OOUo2qac7cXCvQs5we/eurZAOQXxHPQwmGAxdWjHDzNOFtE/O
fa/u+uGlVdPtajHp+ogwYio0sxWyIrKISyNFQfAsdB73XTFust6w1Y5Zg/ZP4Pcbhi2zQ5XFK+u6
voQuTc7idj3ItdG0vPRDTdhI3asBSg+H6NbK9ov7B9MopVLKPcARLpcGsCjQe1HGTqfuEiakLJgG
VjG0C6sBeTAxmr7TVMxpy4ecSyjSjeQs5/HGcCVeZQlFA/HT6lFdRzii9AdLszg6jImY1xqWrOYt
6O+tbk2r79oAiCzUBEgO6McBxbzcMNkUJApKg+sUyTGNqv0QrMHzrjdrGkeawJ/kXoA/Z5cbvPaK
lFeZ5QhNuYuEVy8ZGe5O7yZ29tsfzzWbzYTFArwEdwsDSTz/LhczjFIOoWPhAqP4ldZbS3yl4QFn
v2vLgy2M8rEV7hh2FszhR04lIa/PXnlS6mCnrQ3QXPsh9SzonYFtTdD0+aReHlrNqLQjdGeD2Z1z
o413Y0eboLTE5Liy6mkDLyMgxHITTxYNYqCW1ixm+GUI9jWqXXoh9SE3f9d+uFPq7NgL8l2fxE96
KlLJr+w2/gFp8ZdMDlcmzxYWy6ZPPQoLkOoVs2EH1VrFK0dwcqXdyso58L6k3lqt6TrO80BkQJz0
iDufLuDl2fYZ/MFdTYW1UN29pfc20dEbrP3gf2uU77e3dGFBOCqNkAk/oPNkvLRlamWh5K0XnOFs
/BEb31LpOUq119tGFr48AghXJXcko5xzksOiSuqo0CLvHPRFsx0hO4PzRF3DqSxsG3y+3Md0MXGN
eayX46YYB4rToO3uYWV5UKqHUH2WkhbR1R+3FzRlD5d+yKuXDjeSahJTj8osu5ATuP59V6BQZ7bb
xK9OFKddpdqjELyJ8z+FvlLcvz4l7DFUP50SX9hcEKXxSZlH3wrQuByOqj+etVxwLIg0bi9rvoNT
dZryBFPbEzkX//XSGQK1H40gaihyBknrFJVQ0EJK0r2YCeTO8IZuQnbjLz8pRu8ovDBhAO6H/5xL
tiahF6u8QsNzld4J0peppVT/ub2uuf9hglnYSb10Ymi8aixWbmCkchREZ99gPCfrvU+elqyNaV9v
nsZjA64hHF2mgTmd4YesKejMENnBOjq7QNhMsBWuIe+GtvuZwVgYIpF6e01zl5jWBKAI+jDAUgbL
mplDdVTU4HE7GxUlWpjkQ2Zb/rltY549vdtANNCipjSpB878wWjMICytPjqjHL4ZciA52Xe9f4LL
wO6bz0lpt+W3v7fIZC93CWknj7dZJXNM5CDJzSiGRV/6WTbB+IR0bvdoEti3RVWGJ9/Vh0NfdNUh
Kqo1Rq75Zz2tl1sFRifKFzCGzNYr9pDUlmIYn1UL/oqwNo95o32tzW7bdP1BGe9Wk56lHQYjqE97
zKCvMbvQ+rJWAwRT4rM5ItjCxK+ycbt6r4qFYcdCFG60WMl2SSm6KEy11cr3fpVFsGDe4WCTCWPU
8uboWaERGrPX4vQ8NibJalCUB02K242KXMzWqLr8INZ5sYvkvDlKOTTftteH1int+0axUz0ddqhR
ty9Z7cZOkJTZS4yA2koxaeHjZT4fUTRS3AkTNou1rachfKNI8Rmlm2gXC2r5LdaEcqUuccXb9L4V
k6AkBCZgKeeTSNCIpaZUmKgWf8nyP+EjeMfsoH+GiNG9j+RNjmbAb0U43nb3hZgxweoBPZLO8InN
PmJLQTpvlDj+XPpTtr/9B1m4Sz6FX25bWXDrCyuztFRtjCyh3xOfo9TxSI4iFNWNz/BhFVpsi2s0
P/rsbvx3I/+zptknrCm14eWhEp/rROs3nVx6cNdo4s6NlXHnVbW3vb26hUAIVgT6Dz5dSF/myUXr
RdHE/xOfhwy2Ru77u0RduX6XjollwfQ08abw1y5jrRZHTcUXFJ+zJkc8VQytex5F/l0qxcZTJsej
nZdrmebSoQFSIRiSVk/c95c2qSAFdZTgj437NOxQlLWl8adf/Al/396+hQgEvz51H14sKvWrmZ3B
9AvRKHmGV63AUCmKYy+I+VX3uZsWu6ETtBPlVv9hyIQfoGbXWmOL1icm2OnNDMPIzFmEiOl0aHGS
c9FHez/u4KMv/jEK8NnlrhXKT2Plf0ujFY9Z8lCSa+qPFqUyRkAut7ZTuwIcq07lwY3sqffZ+89u
+cnc3d7ZJcfkhqYXQzIPzeb07x8SgjTQaqNDwe4c13cVZDSKd5+vtfyXPJPRyfdGLhOHc563TtGa
bhAnG4FtHAEvIFlglHa3Jk/5PqryMeOdvmpko4GCTe8S0NOXi0HMR+2sJE/PQ/4UIAKYeuIGCu6w
elZEW0zh28v2SQOm4Fvp1raQP2bW1hWsXal7doeepe8qgKxrg8Ho4LHqvkr+EY3Xu3xcexkv7frH
Hzrt2Iddb3J+fhtW6VmBRJeGNdro+zFKVs722oV4zMD7NMlbUv+bD+OLTTF0QwROTG6/RC8Kb+5R
io9Qk69dS9fLoTg/kViCcYXtZB4G6qIBzZiL6blPMluCs0mQfhTN/yHtO3vjRppufxEB5vC1GSYq
DSXL8hfCsmSSzZzDr7+ntfusZ3r4DrF7sYBXgGEVq0N1dfWpcygR58JmnCDaADxRG71IiW+KAu75
CdCpM+k7zYuEj9sLeiFdgG4KAK44JFEhvros5gOawSY9AB6n9rrcDe5Ta9POH3G2R4LgRe2wzWYZ
nNmQmBs/Si1+qpTanvTfQ+zd/pIrCAO27cWXcFFr1qtSkCGedNQNR51cIJ4eOrf3ei/dRY/mvt8p
p6InSU+a1CuL+zkh6L+4/Q1XD2z8N3DHaqkADwJuapSYne+DG9mJS7rv7f3a1vsCyVxuvUtfuRgZ
160gZK2FGOl2ruT1x3anutKz5RV7nHX75Cnez4f+0G4N9xHssZ6wAWvwBntrEz783mZ+TdAWte03
hZO7YBv2jJVwen1S4ftw38FeYPc3nYtz1VjTCkSo+bFKktpLlBn73zRqW0q7biNqVHGbSA/cPG/X
pmBhF8Iyq5HIuDMY/JVLmVOqy5Tmx2QWSFtuqs6uU9K0u9szvWQG7E0A1bO+LxQ8L0NKJiAtEMcq
P4pamuLmA9UItbirIZoVr5VjlsZSx+0Dsli4sEJM8NKUhVhuWiWi11iDrE8DWLTrj0pwAJMa8DjV
m5asBRj28fzqYtkT48pFrwLfDTGb6QQIVZQfU+iziZUnDJ8GHKM/AjSxBxIaylOwxIZHTdoOKy3f
Vz0LbAed2eYrNmiGDFqgYvNjPf+yok0joYAdvqVVCzUhUhVP3fir6L2wW7lRrNrlokcAnbaEFrBr
mbpnDJaTNY9FtJP2FtYRxLLnDvyP048C2iC3V9JSNIcgDp4k2UseysSX00vlYs77qcZWEWpqR0lO
8RCPmpHUFGtvbEsrCc+zjAYFqRXU3C9NReo0oGFSzY+xBppfK4qETQeWHGIEw+wVVktdqhsd6Ajz
amW7fKWM/JI6M21xNcUhq+YUOPb8GOqarSTqi6X/aAdPsqjXq+1OaiGrqLozeDZ9a3JwvxzGfSy/
jnV6F+j1ZmofUajfyo96hVvm7Qm4asllS+7827ipN9RYMcA7gqm39rLhNNI2jNCmwri8vHB6tNwR
dxYcX9bKafH1aHY9KKyzDTQUEHThDA96W1lVjkHJTiik7B7AgR580wv7syaSjcoKae3UlUlJXt+g
dmInDtpM7NKOvdBjPycO8ik3WElj2CK4+ijUjlBNZ6BojYtsbd3qlpAMCKD5posLu5ge5swr0nwT
kYpapJ7XaOKudwA6BdkkAKmKkh//Wg4tl1HuwN52pOmsEaMOD4ElhkSIqu3tmb4O2ueGULK/XP+0
VhpZTVrA+nrzECTGawg6r1o17VpcGUT1ahCZJQZTZgS3aIC7tASJogFVFAA1rC56R3Wps/s0i1YO
2YWFe2mFWz9Np3dRq/dAdhkWksDWlstPq6ps3OjsqZhJpEEWrYO4geBCVqEhpaau1OYWpw5Vb8bt
js6ury88y6w1dZiFkY2oYb2gUFtLd6L8cnvSroMWnETvMeKVggoCf9LGldnkgTgUx+HJaPeVXWpk
juzgexKtxIHre9OlITanZ76YcpVTA3j8Y2uhLd4Ryk2ve9qzWK9s+0U7X/udVbjh0aWdKVHUinYi
xqzVsJteJepbTWfH9d4EEe7twVtc8We22Pyd+RQFbWWWIWy1YAdS3EmK7LByV4sh1zEDQ3dmhn3G
mRna1YIamCPAXYYd6gSt08A/he7ghK07yt5tn9bGj7vNmaFZZ9kkFUc9/m1GFIXJU4r6n6CvEt2s
ucUdzVOXZHmZyoB1dQW6ufI7aow1keWRyEA797kXTNLDpIQrnUFrDrLPOhvNZoBeVqrDwXpW79JA
3UKI3dGGLWoUxFBWkN/LPiLoGgarsfP0tY00hsBPazA2/g7iD01uiZYRLEYpi23jcZSGlSW57N0f
g9z05TNgH1OFQZW0dxqQxqzsZheoD/rp9jJZjo6gV/2fZ9zs6T1SqwjEdUcaH7tvmmA+T6070B9T
3W/mYWshb7eSbod7OlqkVtboVxvK5SnKdsQf49wcgp83lXAHL4+AruckLpuECFqCSn4N2CUJ9em7
IU14rAAG03BpYoHMUqni10DXqaNnNN+brQCKTwFM3ivDwo6eqy/TwbyIWxKqCCq3V7PQ6oVgANou
u48PlS0YRHhJHjtfzsj8+F9ssZ5tJikFQAIX6jQla6x4wvEQmZtY/a4URAlGW/ebwW7FN9lEjlNu
/pNNC2U8VKdYe+Tl7rFSnCKNhljUepOouYH1va98GRrQykkYXsL5c6xWTijmBT+iYHkDuBqlQ7SP
ccdwKUlN0GcIsnOZP0aWdddKk3vbq6VdivcvYDtYzfmKO2IQUxAY5ibWsrFtEQaG7BB1gz2Ij1mQ
kqj9Uan/7gmWEQdA2xc3Wwa0Rm2P2z1WR02jaQ2In4atrbQfUvMSzCtblJ0+ZwN3ZYPbJGUXjUNe
COMJWnEgJ0hs8GbbffDt9thxAecvK6CMBiqG4TR4odpcKJM0qKPpFLSz6EeonDgoL9NtVUqZK9Sx
fK8H07CSGHFZy99G8egLcjdwCGrcwVtZbdehcDqeolrVGS+/kEEvNqqmyZtjtf4FCiD1Ffjd0hsi
IWh2t13m61Bf5gEAg2XQV+HGx23ySphnIRMwsgMt7815KyhHDdjnot/1aDMdZHrqtK01/LvM5m+r
KIKCUguJDV9E17U6n+lAp5PanVQhdbvIEbofg74foufbDrLv51cOTECGDdwg0GrihjdOgICKrGg8
GRZKLmZQe0GR6ASPWqKtBOraFXFpNnFDR7MaIOSg3OTOLCNLpiEHTuw0hUpzspphjIlGa733rGia
U7x5m9AHnMIJTDyBXoTzfxhYJNmspoX2f13jIoyazomU9/J8mssasMXYMTNrO7bZZyqMb4rSr8nb
Xm0Z6MDgAQbUBqDEQZWLG17UH6qsr/ruFCHXmTTIZOABuO7fhehXvqb8djWVzBZeuXF90FAo5Mtb
kjLXaSOY3UmPBy8vZRA9AofZhztZXhnF610BU4wTGCEaDeXAfl4eDUUy9Eaj1D1eszpXH+6wXDdq
MHpd8JEaJQm7knRR/NzpwkrOw4VvE5zLMsIpjiM2pHhWvzRsZFBaTgYTaullaI/xuxnt4wiwIOhH
v/WBtlnVVVkYVDAqAAGKowK9MrpyaTDFRX0u8lg81UBnQkcqiMoneaS4xvcrZ/yyJTxoAf0G3Anv
mhnFdZ0UVDzJ8WspA2m3oSFKFsIaAG5hCNGIAx0PiIiw0hU3hKEUj2M0W+IpqY37Um5dZElHtLRW
Rk1aSo/lSN+LbOWRd8m5c6Py5TBKYaTFHTAIp7CJ7SbaieEH9v+kvP/LaAZKGMCrcN7CPwAJubOW
IlHsqgm+RR8iJD5l+k2XK3tSVk6Fqyj21TrJqEoY6QBOpktvyjZsBilppFMZRW/ypKKZyclU6V6N
+iPgDF2ku7f94ouqWPeokTPcIqrILI/gHAt7KRSVUVVP2I3eDH03dAZuzNSyczklFKosown68a70
KzGBONavFfPX04eKBHBXGFUGYZPZmjq7SPV1IBSaPpuntukg4HOfF8kmr/FunrmF6Fvx73J8o/NT
vqmULY0TV9d/CGhzWBkFFlUuzipU0lC++CK+YXV8bi9aU67kQaoHp1SoI4aQEQ4DckmMhbSGm7uO
20DPA/eHp2UcVWgKuXQ4NqdUSnU58jNRJcrREh6qBsdSaQfJy8rYsq/mvMLTPPILAC3QHsdjBAZc
TTJj6mJfaVJtH4bV92GIpftkymVPy4Xs1UplcMeIEPVqUnHeVZL+0CRDs0/y9qDogryScF2NsoYB
RnswCkToj0JJ7dJ1rVRio5TwPb350PTPQz64iaF4K15fbSFYgd4Ke9di0BLe6wR9PVL05XXoZL+N
h955H7f0d2wPbwVUckvbJKlrOBYl4+MqceP1+fVlHWEd+Cy0LvDw/lKWAmjO97E/mgnp5mcj86Pu
qTVjoLF+F2XtyngMntY0grjrDUNXo80SKBq03uK9i1+/ogyZXQBpYz+pQlebwMyn5c7KuLLofbGa
OBvsG852KrzCG0jEZu87UivZpo7lxgXpf5ekfDFW6ivL43jmEbdWhDjN5V5sY79zh8Glgq07nRPa
UucY1FmDfKwNH7cnVU1AW3QHY8JISaB8xJG1kl3wHA9/zxAoFAE8wDP818v42egpgZV14YB1gRLv
LjmET5bb7wEI6F3Rqe+GrfAMzoA1UMVVrGFTpiBpw7MNBJG/NN/PjMZFa+iJDL8oTmIbjFFOZKQ4
j1vz1MTJj0xeK4tdRXPOIDdraRqhfhVijYR5SDIr3FP5vda/62W/sj6WQgnyNMY7hI0OFv/LxdjE
dZrI2hj7saTiMU6H0kiKjNEeTHGNom3NFLfujSiVQWwEU1PqTwIEMayA4LaxtkAWtxeuDmjJQIXv
Kv/UszAZZznA9hI/w0La6FH71GTKXTzu07TcKT8HudoJqXCfGGssvjyI8q/FeWaby6HSQKnR/WTF
vmrYc2rHplN6YKmqg/dKuKtkYiS7sIe4L8G15nZUWVgwYMUGoS/uoqxllpvHsNZiXeqxLUSj2CXV
dLLU0SIp2hmUrqUrY7wwk4DmMUpfXNSASeWMpUWLR7MYM1lDuNvGbfEkAES76U1lxauFfcde5SEm
aoDWD6fR5erMBzPFh2AupQet8yvVjRWUa93sX3KosHlj1UGg45GzoMGAy91SDRzPOWgRfWTkW8F6
SdJ7akorVaarrJ4ZQX89wghEBQCTv3QGr3511NUp9cHAPdNj3NaOIJ2otIHqJRnL1lGElSSYr8z+
5deZSS6MJEok454OEv7iNwD4UUG+54759il/SIatE9ki+rZZazPja9F/G0XhAA0H6M/iG6KkfEaK
GGXUnxU7+13cZz9Ud9jMO90uk13W2+YKjGJ5XP/Y41ZjQ7UK+GnY67u99VqmT5EIliRbrQDO3qxh
wNaMcZOY15PQUqUEm2lkQdMUt7/QtI3RMQQ/s3bDaOJqsSabdH21+Fo5fzzkprHXatqlFB6GwQDo
wHMlkjFxSmWwU2V0k+AzHLwatRptWDkdVueSO9BTPVXEccKalX4VHd31krkVXqpw8ml77KGu1kNO
0+wj26L3XbPGNMDGkkuUsGH+uM2iw9mpq6KtWMzA9+9PqpC7adnPyJOq3L0dOZcyJFzYEDw1pkWP
V8pLM3VWTkVPc+rnR8QIIhubtNjFMmkitxbIMB/WXoUW19CZQS6qZYAigB0f06nb85ZGBMK4BC0l
0+vHbc94IMpfO/HMEHccVQE0HGUJhuJv0+/SNw7mZ/YT1FCDmz5IGfmVEmX/dpQLMo92fpJs6eX2
Bywvn7MP4LemqI50arF8iomEJ0juKneDJ3qDUz23G2PnrJhj++BqwZyZ4zcn8JlzP8Lc6EDx+Yf8
+ag+lK4S2ePmaD069FNbsbg2k9zGLKNWy8A/TP06uOtVQOP9AaUGiWFoolPxTOka8HPpmIcWJSNg
hdIG3rUu16og9QU6QDCjQ3k/AlKU/05/1IV3exyXh/GPEW7TV0pIp7BoqB9UMkSzZ/09kmvJjqdx
TQhrKWFi0BGDVQ0B9uerlHlC8wYybdRvNYqmjP3kBTvl2DUvmr4P6a+q3k7P0N8D2bxo33by/9gc
f0xzXhqNDGIHiJn65vgQpJ+NflBau4EQcxWSSTw0slNXv/Tn7iftbLX5FqoRCX6lIL5vqifNelVN
jwLIdPujlqf3zzdxES/Lhgr8wRiOkAqBo1VJ52UQ3XLA1+kL8+DetrY6BFzagxpxFhdGgcOsibz6
ixog7UlqvYda/9i2eBMf93pql+V+/B1RaTeY21HyaALhVaCKY1uecdA+KcquS9fwPss7689IsL8/
i/0gJQQzC5sdMTvIe90es11PrJfwUVxjlWBB4Tpo/GOJ51vT8O6n6QUbBK2WyDTVsdOo+RpT/f8R
Cv+Y4YJ+oVqRWQ5wyLJeZMNNjn1NEoVkjvlK99Hn7ZnldZn/ivzgsGV1eGAMeCYgIeqENmx7HDGZ
K1r3YGveFP0zk7CaZK+yXtIdrV+Gxj6UH2ZzmDovFXZ4oZfebn/H8gr78x382apbydiJKkJJrm+L
2dYAm9+o812qT9jtD5l+DwhAWzZE1pwRCh1j0bDnEBD8HpPmSQi2nfBTz4h6WvmshdIWmkX+GR7+
XkH7uVRSgCb8vo/eBNPLm+0UQYX9AZe1Ji2e1K6yoeaxr8ttYv2S6VvWk1g6oeA/KdTNOxX9HNty
8vLKSbV4l8p3YVY4c20clIGk5gQhzbVnleVQefbN3GE+oEs4yfGu4asvxY/UT56qu2wzusOz+ho9
Jb6w9g64eAqc2ePO7pQpBkHqnPpVEM7e1ECuU60guYemnlU51KXdjugPRR8L5wC0Dy53e5pBdkMy
sDlyBZDvAmSHWbgT+5NiOaW4baMZhfNnZfb01p7NngTZ8wThmImomd0g2TdakoUrS3cxLTz/Ji4W
l+hLFcq2wnhDWLeZ31QBn0VjpxBmT2l/JalJyv4H3jC824tzcaLPDXNReVDkWa1a7JkoPBS5r4CX
WYkfjApKAA9F7OF1MkAjrlMaRwh937a9dN8+N81F3XKoFIPOMF2KAsRn0VQdHrNSItF3U17rQluK
u2e2vsb/LMLrZW3RFv/5dSERVYzJuLZllk7TcwtcyFVVKjV4bKJ+Jk/bdJJ3WdVs50K2RSNaQZYt
XtEANgfFNQgKIIDH2QpjfSplEd40uYtT0RV+Gna5Ke3xrr+bVrKE5aV5ZowLBfNstHXVDzAmQj7X
HjqnN8pD6QZgZE26rTB/n/Q1XeTFWsK5h1w8EHQ8XjcKYqbcZ2Qqba3d1rJdP1sPEKoowpigkmF2
NtoWDOEbyFJvr8ylaHRunU/txyY15AbRL6jMYhOiJuRYo4pza0B6f9vU4lF9bot9y9nKjMq8zgtw
rfhhcdBnOxPvJLEGn/Cd2RFhPPZDbIf1Q+GZa6nIYhg8m1cuDEqjMc7JBMORsR2V3xVKGJY9EhC+
bGLjw3i+7efSIXjuJhfgEsHS6hI3Xz/O72sxdylAVuhfDHpUisIZ2bBz296yd4wlDi/17BH4clh7
kNQIYTshyO80pheMZgi7HDZZ65i+Uq/WYtmO4/M6gIH+Mcet11BJwBFnwj0L7eWlG95JJ8OG/Bjy
CeiVowq9djdbDGioIOKJEPymqKVf+lfXeZfVgQmDkWARZYhnMmsoItwexaUHEIkx4P3PDHc8yHEO
NGCMc5mmD5GCrmjPqB7QzI4NSlSmuvsJ1hyg4PWcFFNEFNk29LWy0GJkPfsG7pwYSwvdCxTfMEAz
fKMcJImIn0Vul81r/aE8lo6e3KfSs1nuGyHH0/tajZFvx/3Kb/8MAnrFLsc6jPpYSDsJh7OIR9Z9
+NLnRDNfugRooU0FSZJk2yanZDiaT8VrUm4sYR+naAOcqN3LdJMZYMSTH+PqbTBPNJs2/19zBGH1
y8/L0fmH4gs+LxM3Kbp+uvuo3XTt+5x4OVQWTG8OnoTk2Ir9ToRQDZ17YlZrDKiL+/ufSbqimpyD
Ue0HWUf5bGNFTga9lid/TZxj8dyDSAt0x7EimdL6paepLHeVGMqxbx0SihcPeXLV+CMzjnn7g9Yd
6UrJqU1X699WhphFC357nxvmtsE8JCB9HabYD5JvXfQ7e74HKH4vtiScPgRKuven2waXljzobcDR
g+cIRqN26WjZThEU1RvEDY2iRetBzF6aEB1KdC3vXgoj54Y4x+J0bkXFrPDWOA6kjAdbM7/ddmVp
YZxb4HZv0Fea0TZwJdFKW4Zm9zwck/RhoO9V7mn9mvTwojmgokHYhooVtAYuRy6TYlXQ2Ey1UmVX
Ze4ESUqyZgJBkEZtEKJKjkJr77aPfK/2V4RgffAwDFYbvFZdWqWSYJTQ0IRVp/0l+GCP1QLnMYtJ
v62c5ENxbbm3t/8WBc6b5ZuhkrGcxbmC2Q61eVI/hD+Uk+jNP8RX4b+kt2ce8gxIUpzlgz7gcYym
ga33B8Vw2vBJt1bShMVsE5qFqBQzsAkufZcjCeSL2k8KK1cnnYgbiDA6sRwXL+j+Psp6Xj/VUzKR
rKqsI2hq2kc10eju9myyJcJv9vNPYJvzLCOzGlMRso5S35ActW5J1O36fCK5eRDUleR6afsBwfgF
e0FHG1+R7MQWLEgVykGhWZn7rKw1gtKX4Nx2aLFAY+C2gKWJbmf0Rl16ZDR9gYMcdxNj8vtwP1Tf
sO+U+Xf1mQOyCdq2LiHxx6x59D0QncHaBqULHqj325+x5Oz5V3CbpJikTmga3PfCUNQ3elEClSpC
ZOS2lcWEGjhUQLUYbSC65C+dnTu9DxqK5D2NXLBxQ/xFdsEhKBSPaKTCuW1X5p147NuPcbW697XP
+aVzbptbOu08DkZtIQ3UxwcoceyDVth3RbbLxhdZ3Pcie5Wk9ti8yeWvuE/tSfKS/jgJeGfe9c37
pDk93WrSrik8rH8nDH4KJd0lEt2qcQaxDWFHx8SN+81/GjNcBoDeBeabHzNdR2NUOyFbHjLwB70X
4t08a1uBqKC4nL9FyS5GPbQuPWPlcGBzcT1eaNJW0aIqAVl3OVftbEFaHTmS30QqIDapBTILJao2
kwCp6Ns+Lq4+0C7+zxQ74s92tZ4Oc9oPM55r0EHgRm05b9Ff8nzbCFvCt/zhrgG9GQCz2Yq4tpbS
NtlH9WTrYUKiMPCD8GcwmK4RrsGgFrMi0Ir/4xnz/MyzvgoAXMoweaYU7kKoAmg5tQ0F19UudkKl
cCKgI/X5ODZEpJNz2+OlGQSVEcMpAQ8NUqFL4+imy/sBbHy+CpoyVy603BOSSHASquf/IS4zqlcR
GRFIOXkOYwFyX2ilt1ipKiMt3t/j3gFXlSv2uhvmKxnYol9ggGQ8G5BH4UMmKqyVPtEo8ZUggvpW
BIhtPDSx0+Xz2uVxzRQXF9V8AqAlyxK/alN9k+A67CZJGHtiZq4VcxYDFKMf/dstnbvKiF0iBDLV
U18s61RxW7NuUxJajdF5ddzP1V0wS0M27QUNtSxbHBTIzw3xEIBFaJY0N8FTYeyWuhwrW4UGibTL
ZiPsDq0lj7IjxxQ/h0quVHY3GEL2ZIRFXP+WxKhCHVGXx80UaLQgWl7r08EcZFBeh/rYVNtaLKE/
0/di0xIQZBSmjW2Epq21w2EhCjChDgZdQlUAROKXy9WasjSuZCVBxlS57zOpnM/GjskvdKsTCh6A
25tj6eBFVogrGcDngGvzYhfVnKAp0WxTvzY/JL3eGziTAjWIgKgQfaH4bEqQNQkoPafzsZvyuyF2
1eQ5HwJvUD5HwQ+0DyhwfNz+qoUUWUEpBm11QLqC8YwLurk1pO1YhpmvRjWRBZHkYu7pKXjPSg+E
CqQc3m4bXIpQsPjVL8HeXXmBZiSOZTMJcea3XiuRHEKoNvlUfs4vnQ/t8v9gDLy3TPkPzJYAdF1O
Me0yowCNE6h4dr2fbbqK9N/SvZ090H21AgZa2LnAcPwxxVbbWeQtItiSe+ZXiuM5Mo3PqIx+alK2
FvoWF9K5JfYlZ5a0IQggRgZL035ItmiaxktEML1AqALEX9tCuMtdSL6r6MpEi/E3U3xFVzN6m2n5
sjK6S4sH0dACEy9jeeVP7MyEnl6ZVZk/1nej7CajnYqja4F06kX+Xp+qys2fwpxptGfiRNL4lMsk
Gjdacbr9IQtJOoPP/PMd3LlTG9VMK6HI/CxrCYhNpArqmQxaEq5RQi2FjHNL3HrSy1wf0NWb+bkX
PxVrj/BfXVhcynDhCLeGjDCepjzAgMaTbRQOrTc0eaagljrkn9V7EZH+cwYkwRZfp23+Yt4PmPi1
nHnp5ZR1HKCzEPR5TNnwcnm1qRpBvabF8goe651u3pedPTpiQ6yO1G91b0vDr/YbZBvzmjQKBMse
q55IG6PGZTNfxawvbisA+iAZyRh1LG5us3zuU7nC13T7EQLrc/DWC4fMxEPUVG5b4QBMQKS9qfrD
2LVe1jcgb433WvQvyZrY7VrBCgNhN0CUIC7k4mQ7J6MgKX3mf5PUn1BEIqYJMZ3eTTXQwzpyvw0k
XxXeEvXnoKwdVIszAvV3ZFUQVGHNmJczMlZBVZvmiPV9Qsunu1N383u1iTfZznjq3RdQwdniu+WI
YEBrDt1KXFta8n+MXxU8xaiv81KdMx/swEAqNIdMXIXWs0nk1z27i4KNFxhmiIJdOqilUwP6axFL
bt7rpZ2qXoPHDmid2tq3+sWCqLTh1msKV18VkVtWufKQhiZFkA4zz5zeGdzcicGg57UPqh1MZCSd
kzwKe8V927UP2nF83uSn/n68j7ba78LBC/Apfr8dxr7qGbc+iLuaR2jub8wCH6QRed/8LL33yG5s
+nFXoeOgdzpX860txNI+q+1TcbDwjfVBOP1qHMMNN9aL6QArsGu34V1K3pDPbST8u5kYm+6ZktS+
/bE8EeDXjjifM25RtkXVhnKPjwUBJvrMsqdYt1O/tQVHfnWlk+Z22+BefO12rb29bfr62AGSGck/
Q2bj0ZOvcctNZVBVnWo/FSDwAaJJK/LwZNwhPKHKFqDoe9se8+RyWtDyhNUJRDEDi/HPK6WS5H1V
l61vvsDRfvcLEM36W+as1V8X6l2MTpTp2oDoFULuXJDRBtXM0CEHQ/EuAsCgO1nycRhUYoylIyS7
qkOb8Ao2nG0t3jkDxFysWgkqapE70RqrD6uiKFpfpdpBoujYtaKPule8Xi5/3x7H60gCPTcRAlQS
rKGri1vewZipsQlolR824hG0ErhJrUlKXmcClya4RWnSIS/1qWp9Yxi9tCnxxretKic2JWBkVs6E
FXf4fqB8SvROi2FrbNVTmCaeEqyhoNdMcAtCLHVaSB1zZ4KYYKgRGr7enpPrvYTJx1UdbLn480qa
JWqCouq1FHNSTlAwQXNWE5nOHBeOlhYurYbflliv9Puu2eSOdOBtVDEIstbPAmorerWbzJDk2SPi
Cel6YG3U7W0nl4YRZAkgMmAC1yDguTxeqEKNXM0xjNo86e5kUDBC6eL320YWao1sKP9Y4Y6TIazV
tJKwvCvSvIAWzEmOr0FH5r2txc640hC+PIZ/jLG/P7sDxG1ezJqVt/5kTxOJf1o/2gm0dd9u+3Sd
fF26xG2nzKrBnh/AyuhFz9G3tRN4abf+GTFwaFw6IQ2YhbBF7NEa1RVmX7N6JHg+OjU6deW4Wgpz
56a4nTQkJQBnM4vhza8SJDxgp30R/i0tKs5ENl4GcI+QQ0GY44KppFZRE8ewMo+Ck5WbWFK8WqHv
bWeS2zOz7M8fS2zJn82/ZUV0LOS29YvcykkgQ7ZYyg/AHX0TqmIlA1xcBWgyR/IL6De6fy9taW07
JlSbsNaq0MkjoPGk9xlJ2W2PlvcPMmtwogORfaUDMABDX0ozzET1XdgAlC3XrmDlu9IEw3bkykZ4
Dy5ruwiV7yBadsdwfLv9BYt+svQazdagsOEVGeMwA0lHLrZ+mrwVFtxMj2G0Bi9eM8JtXL2DrnoW
SfDSErxoiA6pMDxmQrwSYxeuktBqQj4NHgLGLitx0SgILaEz1AALJPsMUFkSTTCCpjYYH7MaAqtJ
RtL5Ux7A1axAVmx0aZ+5XYH3iII+aElhy7iCVvFzOUfb26O8kDhefhk3AkCrVHFXGzhycIl0hNoJ
TjWA7r+D2c3uje0gARXsGC/GvdZ7+ofpm0FDNNVfu9dcBx98Bt7UcceVwYPPNzR0rZqbwdijuS+x
7Eh+HGXpkGb7KSOavvroxo60yyyLVapxmwYomj1ocj4LgqBNjVp2DI08x2TKdnXys7Bc7UdY/cQd
lwDpKWSfYBNa2bvXRx9gSODUAeUL8i6LJxk2yxEkIQZaGCPjh6Yf6uT99mwu5KwwwPgJVDznoU2Z
eX4WiOpOnYtUpb3fNkOvE6tMROmuT/DSf8w604o3+Nl6lwSzUxw1M2dI0SeVsZUF4LSc299yvbXQ
QI+3PnYnQHco/wIuJnOYmEE0+ihSS7EDFg5xSyddLB3o+K3xTVwHYBiToVfCLgWMdebS707IpBBc
lqMvpOlOzabGLiXEjJGOuDvma6nzomsK1IDAYaLgLZPfzeNcdGZTjj5gLuIeTPD6/QjC251siHQl
s1g0BfSaiagBkSMewB/Eupjkag/HJlBXoTc13cpaoYCSGs2GtydscQyZ7AsuO+zywT7lfO2YcV9F
gTz6tIgbEsrbKAHv6DSNbqdNs3vb2AKMlPFKoUoJKAjrhuDGEC/vA7LpcvLFUbAerVBvelJoIZit
QChkzXZoTGXyiH2c2kkY1p6RtUa9jysjfS+7Hnc+owjSEYLDUv/cDlmafbv9gddbFd/HGFjRBszU
2rgUpe46cFSjJdAPAB4+ZIaas84ueWUYrsf8S+NJxOI1GR0Od5gbc2gIlSJMfoWGrgO68Ke9LgjR
ri2a+FlUh2oFsbfgFWYXnDjA4KCNmrsl3R6h66XJuDP//C5uhFAgkgM9VCdff1Lek53+evvXLzxN
XP5+LpaB0iWEtBx+vwxNgR/JIfJ3VkPQBFa+ZCn7/4q96yPo0h43F1pGlQ48tRNwm5AqOaTNRnql
+o+x3ozAiprqaRRcqSXirqSRjUc6MoxPdfRRqWs9/AvI/8sv4aLZXOpaWI4KumtDV+kO+k+9vJNR
jqt+Uq/KbTHXQPtqdQ8/V0aAZfiX5+KlXS4CWLIqzHi7mfzO+l5WTp1sm9nLAg9v1a/hr3Rz29zS
2kfnIsOvSqwAwV1nlB6yNFmTz36cyHh9L+IJ2OrgwYqrgPRysUZBvLieFBy6yL4YxzdPcRE3LaP4
L2a/U2RHjz//H2lXthw3jmx/aBjBBdxeudUiardkyS8MLzIJ7iS4f/09VN/bqoJ4C2FPT3smJhxR
SQCJBJB58pwM3PpfosProuz7wQLrOLWCyyPc2m0GeGRAdQ4IBR4h5xF1thVGtVFe8CwwWJDKaR3M
ZidKVK2/wq/aqRVuHpvcTqJpHJZHq63cVol2Vb3rr9Hz70RXlp0KrrJbuwQaPqDkxNMd5zu3K/Mu
L1NIoC2PthUXNzLeCU7emc1BkZi2Y6R6HNK0OvzFPJ7Y5HbmoLTjiCANm/KQAiRUT7uiqaz931hB
CR4JMSBZP/Wo4a7dmR1F9Vcl3TV0xl9GYJUERracfiUXtFfJQgMX3nOXmDJIz/cySsxqN8XXsWIG
aqQ95KZVejPViWDitkI0IjTwVnjB6eivPbeG9KVURXUhPy444pzR6rufmObyRi/7RnCSbVw9QWiG
TOJKZwgGRYtzjHggC2GRtTwC9qgdpqmEREjGKhf6D7NbZnL8PHSoO5ojdGiaFgLN5mgbgtvS5uyi
dq7h9oL/4W9La2OKYo7IXSzImx7TDCL3VOtnL0PmxE0W69dfeIwFFO56S4A1bjGXTC0mMwKtmjlM
LFgKRXastpbcP7eCPgITKIWV15QXWdULSW30MZEfK3O8L7OscXq7f/jvbPAxxO4lk+bw/ayQFIcO
XewOtqiWuVEqB4YNtxwdEREZbp5f18zM0tKKCVaQwT+i25ZdmdZsH6Jp7h56GYm5zGLQyopB7Z+T
FvjSeDYcJYpnvwHQ29epZAcjGyEV0cyL10sG/RLXJHeTfKaCTq6trQMOGNQ00I4IHWLuLEQpvSnt
QpWB/4wiL8Px9Dh0IHzq0zx7vDz526YgfQhAE4hOed5cKVXLmGW2/MikfnbVPBmeKmYRR5+BBLls
autEQtUS5ISrqDLkN84DwqTrlOZMgy/JfXyzpOniE7WT/8abTqxwoaBrC4iLIGKDgronQdLX1cHI
eyK4P2xOG+ShwfmLJzUyRedjsdR8GjIjVh7BbAEGzgHYwXpR0xukpAzBFtxotoHnftjiCbZrAhBO
KlnyY4GMAipAVlsOoQKxi3Efa4vch8NMNQiOs2VoPc1uinmvUVtmDuTpGUr2ud4jRZYTw5GpzmKn
a3W0PlckRaPC5RXenhUT1Kuyiawd/zaFxkIvdUoko0Euq49KZ+ovszyy+6ivbEHJZZ1g/uIBLVIA
+fB+AUKa2yKAxJl1Z2cK0I3q07ToP9pGfUj0x1hBAwhuzyu2pBNcqbaGB7Kp9YyBDByEqM4XvU3I
0kwMNse2TkAvD6mrWkqSAOCJWGBq66YDMnDoq2HtQWepnZuacR0YlKpWHpMUbPZXneFNkQ/t2XYU
3Am2NuWpofXvTx7eURRlampVqyOXd0VC3TwuBImnjYMRxxOAG8h3gU6WJzceyfrUXr0iZvGx7Ngu
BbuHo48FgC1Plx1w656NCu0q3Y69YMI7zoczD21iTwOGI4Pr3FXjwTO6hAR0aqcbi7SS29FqDLuW
oLKvW9dGb81fC0mrBbO60fmBdAlqALirwlcUPoFc5+idhkyvApiE4cRVfj0R9Oarz60FEQRVcZsj
6UDwE6veWOOFPxs3LO/9Ph9ui6o6SGU8Cbbmxn45+yDrfGLqtrKlUV33S+IahAZqXl1FmIV+Hp0M
kp/NHBIRCHjDt2AThHAmwgHeWNx+saYawmKUwWZceCS9k0tRr/j2qD4scNtkwpPL7lpYIG0SBTkq
evb02I/0qR1aJDPofT1FYWOPgnfIVgLpbGScmy1I69Z52ymPc/nLyL5KNxB5cKpl/pLKZFel1Kk6
r56pa2uNj47am6xyqC0gYN2okmByoVutAvMMjBZPkl4uJe7UEmIEUFkacCq1NLqZqbvlqACsWRZI
PkbH1OiCSJkMp0y1UJtEQsOr23Bh+OwbOLcyGU4Ue8Y52I5Z/12WZLz8ymHov04DbkoLyL7DMRtU
bylKkXD2Zlg5GT53BBujVSp0Hb6JbgTJ+onbq0vMH0suSiZvB5UPS/wB3LRNGgOyjBj5mENGHjrv
N0hep8/Nl/GW/BDxpmycMphSsGKh/KThssTtmjaiNBnSVnk0upBojxILyCzIxG2cLmcmuG0zDGqe
z2OD6GT8xIjAMqgW3+PRwnF2uByQtxfpYzDcRumKUR8NAxulWFwghPa6VTiVUd3mk+BCtnW/PxsT
dyHAnXOG8BJCQY/8bJMd2iIwGHE18qaiTiklo6corpRqdxCiDSZrVw9YPOq1ZA7mwfhKCu1Np/Kv
y8PfjE8na7lOz8npquBtphQ6JtpSXhPqyVHtECjY029Mui2VWy15vGxv6yGMujNSrAZ4mdFzyBks
+5SmyFHg3jA4LXxVA0vCd+NXoToWkEr1AxPBYLej0InF1ddOhlhUizxP67yzJPLrBopJi72rIYg6
xzsifa+ycOzVXV3JlcOGZ70ThOLNM+bEPBeA+qKZIWzar5BLG4KrlpI6LG5SXzCvm5sS0hfIZoA+
E4yS56M0qwmEeSXMGJarPh0Idv8Ciq5QdZCtAbmGK3rGbG7RE4OcO0OMiKJSho1DoB8y563TW6ov
Ka9FnXjd8nJ5eKLRcV4T911NFxtrWFf1N9bnpWuliuIUeZ65ly1tboiTYXHeMpqzOc4TLC165xf6
fWb5rbZnRmjPbl0vLpJRAoubEejEIucgdjEW6WjCojmUOyvaz8MLK9A0NwSXR8ZvBADm0Ft4IhnE
DU1bGqKmRQQdpP4FDZyu0gLyYyr1lYp00KqTolLmEbtySvpgsYdkjlrv8iesQzk5jD99AT/UuKEd
+pyrEA9fSPdlmZ44mYGyhVlcQTvcW6TdZYOc3/yvQYAUkaYAbSWPRiZyByRZhCGTHGnsyE2KfWSJ
VES4BXw3AjYm4C3BeQ3ANXdYTUtZWtOQVuGk/9Kmq6iKQYvlxLpgLPwp/4+ddSDoLkYWlkfsyEOc
gPgE2ll2nHuW+mK7uVK5iu4orq3u1B9D9dglVHAt5x8K71ZhD2hnoMrRPMHdYuSZ1C0KH1UYP0vS
MQ1BhZt+kY2gAH5e283K5DS/Iho0za6Z3Yl4TEj1tPol7zVEBw4TWZk1L8bdN+SF1JEmmdB7PN42
ju2sf7TAdl4qJ1CBDznW3+lL8/Wy52y5KjEBIgLGGy9p/pzS+kkbFRNybTkujF1+S0FnlteVW9Cd
ql3XsajDbcsebiGQjkaLG5yJc6JiZPogxVodWlP3VLVPpKLXZf5S4h1vSpD2Yd395QFubQ0cS9Ck
QyoYWX1uVpVaryu7SppQba3hZlTn/pCP5jFvZ2V/2dK7yAS/gEjmrxKyyIgAv3l+NinQZjJakzbh
um7xvjvE+3jfHkbolMfMiXbATR2sY3zVHbI9nr37NrmO81D2wNsWJqLWdf4G8u7Qp1/DzbTSLllp
5WkTatVrJaVuZL2k0XUamTtmSEHd6EfIr0AB8OnyLGxupFO73AnNiLVEoMVowmmaAlJ4Q2G5oMCJ
piessZK5ViN5dvwS54HyMKD/trptIbTWi7bTxm5CAxTK2+/6ZwovizEYaVTWIz4js0cvNa/TdnKU
qXc0PXZJJcgTv6ffuaVXUL0HDAQK0xp0Ms6X3o7NjkhG3YRX5rpzn0GI7AHRGlR7Hf//2w/FWdGn
sZ8E//wnc9+Aq3TRF+VHTuzqruwp7uTPEDeWHU1QENk6ETWkSCEBBxjOegSff102DwDDTJgL0i8O
JFchBENfF326Y+ZykFMJLQnXQAMdxmz2Zz3fd40pmKCN1dCQPVsZwNHG9Kkmk5G8LKyxYGE/QoQH
4o9OOx8S5TbF6/iy/20EGOxzxBd0IwAkwjc8U5LIy4imo3C0bjqwU2j5NZM7t1yO7QTywD97Vq2b
DNZQCsU5pSOlxm2y1BzVGsJyLGS5o+4WPK+dQqQ38Xknw4fBd29BuNKEi5ncrVBnVZIx3DfDPP6m
5oOX7S303+a9l6umQxtvqOubSETXzF0QIZUAo8B8AmCqI4+sc+chlbLS1rsxCVGnzPxlUMtQQuOv
bw5tdl0WauUy9Om6vcagbrNQQaryk7+AgX+VJldWlNya5D332CSPjKWaliScc6hdjaj0uRkpIt+G
6tUxHiG1m819Ibi2rZHpbBOj5XZVXF6rsmiqeu8FOnlBpUiTWXmpJWGlym4TKa8TAy/rH7rnagNw
+hU1Biflz9uIsH5STdhIEr/UfXTKmHYQBST/FotynxtzeGZq/fuT4WiZZS1WbSQhXOWRao1jzHf6
8CA15E4pHy4PS2SLW69K7Yte00kSloMT14/qS/wrGiDlKpi9ra2wiq8AibW2QkI373xMQy/Pll4q
8Iv0a9sbkEC+MZtdfhVnXn5VdMt+qt8uj4zH4awb4cwkd56hoUrSCn31inp6AKDqKsdxRSfdM+bO
tWLoV9MOQnrTvTzFDhjwF/JWZNnu8ldszu/JuLnzZWBda+oSxl2ZXsWCbF9cmxJa4S5bWX/l0wZY
M11g+kD7EZ+0H1i61LMKj2EJeoORKaLm/ZItokVUBWa4wcxZV5YoEcMx2Q4Qnx1dKsfWpJ1C76l3
jX6XsnpoF0fYev7pAbOu5MnwuDhaqcUo2RHsJupbYi3+MhF3pABfd4Lo9fnAfbdkQg4UwCaUWLkR
2gt6KMqF0jCzSOzTmgBfrExIQy/Vo5Iq1C2y8hXFmJ9Vh8Z00GbU7pyUXzQg0QVn/9aYAYNA4p/g
dEKZ9HzDZG0ylXODMWdqfdSpb1kDusEXRxLY2YqdUMlCswWqPbh2cXPb2w01WGUloZ7VbNdX6ldz
JI0gQH862zGtp0a4iJYWlZJqs47BtNmbMbrVz5pkbqyg+5qCZrDuU/fyhticPRA/rfVcKFjyN/qe
ZRqdVIzKlu+y+dU2a/Anup36eNnM5ycvBqaquJ2BzAS3JJk7bC09NqwUTfphNUBMaqd0hpum4CNC
cyGQNKDpdqU7EBkINuLWdKpAFNsAFuNZz3tpTGhZ6u0EL5X3yRTQyjV/tJGLBOFYicj9t/zj1Bbn
H2OfRBktYAvFVHcs8KcWBC+RBc454mhS52mGBVAtgqu4dfL+z1Kc7ycBUOWmRoAzR/81h5uwcNlT
c7bQEB2tnihBvxV7T398DZonp3U+zClQMHABuWndyfimg46vZN8EjrZudz7Cn1rhzk9L0ZPSGNYh
oCj0lfrD/qcV5L7h7C8bEo1mXayT0chqq0uyhMVI4ifwp+8auXEsTVT02l7yjwXhwmwe2Xk5k5mG
S6Y7tL8vyH+54pzXRsSorLTCdKGbyy2Te6bkgj0oGgLntVrbAUs5Ywg9OL1nyCd2VADQ2IphKq7y
OAJwpuNafb4UkqIkgNZiKRroPDWg5CxTy7fZt6b2L6/5ZjhZs2fySjYFrNq5oUEfGNSTS2xxixz0
lD7b2i3THnA24XW/NqDMAifbPGbVE4vrF5142aKSRq9jWEzuJGRVSO7Uj/nV7Ommo7igvB0qwXmw
6dYnBrm5HGU0qhpIWYWK+RRnhd9AZNAQGeG5Jd7jDHIIAMmhIXsFg50PK2tL1jZMpqF6bwD5diXn
DnmKfWPX+9lV8U2/J0HujF/S7+YxjZ1DkwaGwGd4qNM/n6AScPCv+Qx0K51/AmukYlKZQcN8Dsb7
5WfhGc2VHR2X+l7PSThrzwxZrFvpZ5zUjvmHSm+frHMTwJI8Hmegx0KZfdeAyqad7MrNtTW+FfPf
HExIm+Otie5CG5Dw85HaSZXoZUTWLW7YzqqC4oH5RFS63trmuH0hxypDghsogXMrerTSPUGpNQTk
Y2/b6XFGi/Dl7be1z4F5ResXUFhrlv7cBPA8PWAwFkI7eBNJFcQvxvw8TYJ06urh/AGigyJqFYXX
QfXAHSCjpVG1iyNYQUt66eB6GXSkdzsAwEGKsMyDqyUiXovNV9+pUW5omYZtTgwYLeZvqNuMkey0
O/2robwZ8RwYfXKIhufLs7k1Tsi+gqAWdUZk5bnjuAN3mhGlNg1x65KQzI39JbTumiL4q8GBDhPp
aVz81jz1+bplemRVFUvS0JwmPIV2KPqZM3UM5OOl5D6ZNCelUOkS5Uf5Ov37JjNw90Om7F3+hAvX
FWONASlTGmo4dShhENYtQA+ug/4tdpv4Zv4qKbeguTmq0T20b9UfEN1pgvYtNb6Ymi5wXr4D9Z+v
ea9fgQbVgFL9+SxIlp0z9IDRcPanR/Jc3ls/lqB/iO/HB+OAKtoeE4Pu/eG+Bd/+DxQoLi+3uq4n
79eAjKPs9I997iihFqrlkgb7eeVE17qn/5zuAD12xvsOuL9vym65sn3JL0ZniG5iF+xPh3xvPF3+
ik2nO/kI7nhRGXiY5QZ+ro5PjYFGI81y2sVti71qBglqCDnIKi+b3Dq0VxIjhCZQzeERcD7vdZxm
oI+HjHy+aEcDWuhmfz2UXpPYQXxX/LhsbF3Ez5P8YYy7Ttl0tJM4g7H5SPfpY69ia4nC4OZbygAc
GLiwdSr5awhV+l6qoJAYDiu4sQBfkdH9jiPoQxPtWGfN3Xot1ezsOo5eKVC4l4e4va1QQAReFFVo
/Nf5hFZ13EYMKmXh7CI+ZvdV6pWP6cvSOeNuvGvjgN7Krv1aPUqv0utoewLz6xvk0xSDiwcgT5BT
ISl9bt5Ue2WJ0cUWGvfTgWZe9JxlTvMS3UVOU778Eljb3DXYu2txAfQ/fH9kwupMmkAMELbdtJfH
+/Ha+kl7R60sRxqfutbVvSdRk/jmJoGjQjYCdUsQA3AjRNq5LsHhG/bfzX3/lLkAMVEXTQSCqdzc
GSd2uNceOp/KekjHNNT1Z3tBtc7ySjsk5Lt0GNpJEH82j7j1Df5/o1pn+uQqa6hwWlrCWuf9Rlrq
S+T14XKDgqUwhbp6wCcPMVcMKrxj9ZJzS8XS2VEmYf4qqABMSdCgx8Btkj21fOMwPE/aLs+c6pmZ
1yrKpJEoAb51TQGS+l/zXKAvoVwX1RkGGkw/NLCkxYIYs+0eH7/PBfLMtKNFp/h99ZrMjr0KfJTX
pvkFLx50VDqNwNz/s3Af9riYnU4WmtoBiwhLpr2lqbkr6+LQWXdRZQDZjK6Wm1gDGZfosSVYRb6k
NyiTrBoFzGpBFh4N//LG3j4OP1aJp72qSppGrMEsDsHsR9+7gKDd5sCepRfbs3bxMcmdXHbmn9Gr
+Y0ojnw9B6DdU5vd5e8QjZLbFeow1MvA8Bkx+jRl6dsw3LaNKCey3h4/bQhcm1FyUpC95KdSShOE
zHXrLV58fDX3s6tfdV+pG1219/Sx8VPBoDYDy4k9LrDIpJItsEqmYVbtCnK/rGxp7EEbr/X5tkKn
++Up3D4PT8xxc6hL7YD6GswB9u6kA1jhyG6pvSY0M1ev71ohJnt9Alyaz/XvT0JZ3dsAX8eYz9Et
/PkeF4kjC3+hmd+ZfHb4Q+T5PxfHk+Gtq3tirdKMAWfEu7U6VF0CiaTht+7+vjyLm1HrxMrqqCdW
tN6MZ6ud0rDYW3ezR66E8E2RhfXvTyyADKUsEw0W+u/TFe7i19NV4dd+CvBRFkAvxgM58wOEgS+P
610X4tJiceEYcHA8ixN4B9kpAzrsCeh/mQeoGnAJ2dH2WY3+6NlLvK/STt5rr4nb7Kq9fIVUxF73
0F3szsEfQkk/LSkXwpexMcrcwpJGpIAd3QTosuhFQIGtbY87C1AR7/ckvsDN6gTIp0SC9jroJpKo
RoZBsNE3JxeoKltFCWFViuEGghQP6hPUxtMuGCAevSPH8djshl/5Lg+nx/iqDG1kcpjb7llY77rf
1QvbFV9AE+n3h96rb+Kf9U6Y2ln3O7/ipx/FHVhapNI4n/BR0m0bqH7tMRcNsj54kd3aJcFl/9qs
np5Y4wlgZpXWLMdLGgcJcSmovBvnZ+kUbgnyArTKCe5s2lbsOTXHxdZFRfnSKDC4Htyh4356+aUE
CRw6uR2/a7eyD9Wlr61fHPWdso9uaxxb6TWuO6qDFr5d92Q5017aFYDtXJ6Gd+qZC5POF5LQVdtr
kYzv8uRr6VY6AA9/0HoXFBYtBLe/UIgRzM/avvyOR9/RuAI+xrxPfKgGvhm1w/AM/RL/1Fz5Tg5T
J7pJBI7Kt9G877jTaeNCNlsKXaoyrJIGtNJzs/5ruq+Lo7jHNyHpusABeZoeK67zhqQwJh9thzra
LniB5qOT+t9Fb8Gt68PpsLioresxYBjr/svJW5/fafXvQpSq/Ax3Q+Lu1AYXt3tJTgkojuDgiJrJ
reQMDjjjgzmIvQmE9cje7J5/X/amzTfmqU0uaEO5V9JtBpuxNQd1X7u0BNQsynddPO/raDlKPdvT
sbufsv7WspObAYz1dQ5mr2XeaUrjx4r1tPS3kqiaIZwNLuJNc5/abMaX2Y8ZAHCzr+17iMLlkLWX
3MGXvPmlPNaCXb95Bz+dDy6k9ePYJOOCdZZ39GHZA5JxT7wiaLxOcFfcelycGOKr6WD4iAy5x/BG
Xw+XK+LYu9QfneT+8gJv+i1IkVBPXykL+XIwy5g8S0WchRltvVaBQl3lpqJGnffT51NM+rDyPqsn
Nw4CGR69kpIsVNoDTX8rU7I3rb2NV9M0D3cTrZ3EsCGMVbtp2buDNu4TxS2i2e0AccuX4ssomU7Z
dzstqgLwOKLIR/ZZI/lx2vqdqd2uNKVRkz/aGbhcmIhrYt1Y3OcDeYeeb+TTUXHi8wC1MgLVW3RJ
SNCuUHetQyD+qcZP5ShYjS33glwZcjrIDgJbz5cIim6CeEpmAgrXNfvKym9ZG9DMt+Wdmj2BQ40N
MRr2RfmHDSfA1cGEPCb4pwC455yaodcELzxGwxjgt3YAn7KB23MlEikTmOHzVXNMMtYXHRKf3RHt
bt6sJG4n54ItumUFEMaVlg6sIIBMnt9usZDQZyRIvDH4j9/Lb8JS7YY7ACH5YWH9ghNvbiS76ghD
ITVfyqux0o+FNQVtOz8vvRxc3p5rEOM8z8K+hLgBSp1AJ66fcmIqapdmmVVUhdXczwbqWbOi+fkE
LorUnwyW74bEEiCK1oj+2aSuqSAAATLR5JJedBxSPF4xf+PkQ/fbabMREq2Gk9vlHngH9/IAN1cL
EiT/Z427RSkmm0ylAhaBjF5nfM+iH5HoRiQaEPcqBZbTYr2k0rAzl2kXgezDkwpwzerF9NbrCbo6
CREl+TdtopNz7XVAC7zOOaGStEyScpT6FJDzJ9dBb+6aBbLtgjfVxiGButiHGc4TWU1qNa5QO21a
9aEcQUsQR67USftpUfymluiK7ZEmkV7w5gYgSGDY6nvjPbdouQq9WZ3pAEOk489JX3a2mnhjlldu
hjaWyw6yuQOQ4QZaCdEXAgznOwCcLerYdBgiVQ6NqwEtq7mgtW+CqN79d5a4UUnEmDVWoi6DFiol
fmpjR9XC1J+7q1JgadM7TsbEeSTaErqqV1A/XZu1Sp/Ro1W6UfY0Rn8TC08McZdtELe1xMpWQ6m8
S6sjhCz8ohGgobawERbUg/5dIs7Zx2awpWzBEiWk30G+Pqi+J8POsEJF+5YXu9JEOc1InJjNLmsF
U7n+9qdoZYCcAwyn7+SOnHuQVDL0BkUIbXlb4vtJ1GMi+n3OKUwtYt2AdsIwpr91+ZvwLNn6fXAZ
gIrWhPCFaqyuchLgB4uZ9twVOK1qUMEm2nKcVFvUp7i1X0+NcFflTi/ySq/T9z0EvFeGDqCU3Fn9
78sbaCuWoyVwBRciAfGpHEbmbqSGktGwta+z7K1VRcqjW/sGCUSQU6FebuiEG8esWwwSx5gs5K6M
dt7JseQgOjhKcZSgk3N5NFsvVdyGPqxxt6IkM/vIyoDASZNxzEALBYKHOYnRRpN3NvTu1cEv5Kz7
UqXsfjGhjIN9Pd70famDfLZg3liOT1a25IKAuOkxH5/FMxNYS1uZybhin2gsuSORSZC1skjHdnMt
kbACdQsAXUgqnftly5q5G4wGgE1tchEKxYu5dXahPe9fC9zOGvpy6roeFoBZfqwgoCBNkUPV0TEg
skqIU6vk2P2hQsSafQBXnIaqv/ZOYcgZVbpEWUvzOLkM8MIM2RVj9V3fy67Srb1CSby/7EQb03hm
j4v0plVMTdPAHvzIgZYO2pGu5+YvzuMzK1yYT5IcDxQFVmr7mkzXef87p9e9IXiRbo4FURYtlaCY
BFzs3CVAXqFlMthHQzBn73No7aKB7A8ZLP9ZH/CS6aYKmjv0p57ZuDz3WwlBG1Rd//4YN/k9gG9G
RnAusbRPgzKmByYl8R3rKn9OKWjnsrIKKrP6nQ1ZFqZGA9yZFn+dW205sKkXtWq/A0u4swrfY646
G+ZK9XY+uP8YsU5JkeM0ju38qjSaoxx/r7PoK6VZYCeGY9RIwGto3VycFGpfyLg4Vh5Umbozs+wq
J+OrnBo/Lk/SRkjFu3zVqQbeHVSU3KJqsd0VuYY5kiSPLr5+1QxfkLlKRKk4kR0umKZRU4ONEZer
pK6O0PTay8vgNIl+UCrlqk2r3eVhbZx4p8PiX+xybhT62ANxBJ1fwOyGyIuiY8MEjxeRFW5BmQn9
uznBghaOHN29ZOZzpAkCyLYJAsVENMateNezDfEfJdW7aGoxbyoYhsbpOHq59qIN938zXR9W1tU7
uYU0iZlkQw4r1HQmqGCGduYLo9TGwYU1wZty5cfCW5Y3wghJ+wXos8ayeieddNOds0kE71od9tMm
O7HCOTRwMlZJVGm9hBxNa3QJaGKj5Y7JqaNDELcT8TZuO/bHqDjH1kyWIh9AUZTXu6vUqJ+y/Fud
38kGA4pbxCl8cXDgwONO5UJpQXm6QqhSTQXVH6S689yRX/rqNgNptTAdtRnxdbTPrw2SaM3k5hLJ
IhOpIYxtrF2ck+x1TJ8uOx5Zt8in5UKPHW7A0OcBWuPc8wZiTRW4lpDF7WLqp4XZeLGVVO7cZJIz
D2X6pS9l3SF9lvtN2mQB5NFfJo2Njg2ubkepGTToDSwu6ZrfYBmJHYh2aO5Ch8LF3rFd6HB/13PW
O51SPifJnHlmkUbgAVUshyVaHKO9E0Ra9kLnZ7uvI3dQ4uR2GWPFqyp0ndZNbjllM7Q+kiJgl52M
KVQSUEYQuTR9JR4lpyStAaoGTQsuT8729H/MDTf9idVkS53GaViDyahOBk+KBU+3zeiCxjGAm9CJ
94k6D1HH6pGWRTZbv1fiUJv3uTw4uujWtZXWxPnyYWcd6Ul8MfrcTCsZdoxjYfugn5J0NyK4Kx/p
T+mgVYKJ24w0J+a4oFktKSoRJpwquXN6AY+WaMo4hwVNdadGCn67AmKU3LbH5fXyqosMcKtuDF1r
VDPmKk4jEOU8taPpxhAoSZ//Oztc4CpzTau7Bnai/Ni1OwuIYHYtq4INLhiNzUWsvuplpdAwXdFT
f2Pd0S+ToG9mMyR+rDV3Y/yPKUHIoAHSE2VYhTpMRp/sPvkxdr4tmrDNSH9iibtOArugqUsBS0oe
oI20B41R7KDdUhZ1U2/v+393C0/zrMbajNI5DEH3yJyoMyTX2DzO5eXfHA1KGfo7uxXUYc63JGFj
j9Vfl799sAGwkoweu9JyzDdDRFmxOZ71uY5/kOfg7zBMisuqnEoAP+Qdrr+ONhVOI8KRbY7HBAPt
mvOHrPkaE05CTA42A4nqTRpao6eh8a9kplOYiYPmv8YQXJc2fQ7JT2StwS2NB8a5LbuBfl1VISnE
Cj+l/jQEQOBVBRpr/VqEcdqMZSe21g12Mi6k48dU6mELirNApiWCE0D081w4U5ehiMgICHPfIyvE
MmJ6fRwJgsCmA5yMgQtpUBwpWlPGGMrpptPf9OpY00RwF99cfxCOQEMFz1PAy8/nKUaJAa9WJIaQ
cU8WtBzmitPmiVPJ4ZgL1n/zPFMhemQQAIOhAcQtSlz3Ur/g2hKqKJb487DcmGMj72JWKl4899RF
c9o1sWbizf1UO5Ol1ILovTWla8kWDcOA+4D99ny4UOJdSQsqTOnyK42/TH/RIwq9qo/f504Hw0rq
MmsBt27iziszwzHLH40m8Iut3i8ogGC1NCT20ZfMLZrWgKsl0VARrMerXG4aF9nqsOvuph6SsmoD
tR0KwmAgWLCgWXGf9lYw6p0z6XcmFemxbM0obopovXqXn5O5GYX6mRFNCb5FgXSOh5xQ41Z5fjsw
0VN409BKsgLIPgiLeV4qVtmRaoFAPhwW9W2JStvXqNR7FPvOvxzj10XiL9cgKtdUUMdAkYGv69Kq
m5La7NFwVmVPQ92H9XxbyodkUV3GXiq0Mi6FYBtuhUbMIIh/ocOFCMnNoj712dSyCS/JLA6KfQt5
wiR151iFqnLsRCL6g63rxak5zk2ToqvUVlGQX6PmQbGLL3ldAGSgNE4r08NfzObH0HhEBiRiwAgw
YGhW9Yx2fScZW6e0F2d60NR7LVk8WdR/sAWoBfkIHkeofoGahvfJsmtoulC0Z5ZToCvZVQW2pPzB
gmCfZUPCL/WSK4PeNnQUXA62TgUT7a46mIb1lSXgPLqUimoMBkFiI2lo/Bv5eAg7j5XyFzHs1Ap3
BZFTe8HphtHpQ7qvNTxx0mDp6uDysm25yKkV7tpW5PYs9zmsmOr8TWUOLnFH0JK5lIhgLlsbG904
IL7C/QNpPu4sZXCOhMh4LkdIF+zBOPkDjcqyS5PpL2oA4LfCsw39nbjY8Lp+U2MVQ7S+EYzFAqfm
kiVezhqR0M+mF3xY4ZEA6gyxMI0gYSNpbwRvctDCCPxsMyUK5AmIS4B3scAhdO5oXYnmR61DZUpv
fBto/y6onmTppokdaM7Z3Vs/HeZf6IbX55c0Lt18cYvqoLK7yy6ydXew0BOJXlO0zAKle/4V2iL1
ndnUaALODnSMg6Q6NPRmMOZAS0TtuVvuuAphQBhKAz6FXzrJbNuuboHoGKJiNzD3tchjl0I78fKQ
tuLwiRl+7RLFKmpTXnEVT33mGKNj/ZJfo/Q2EzX5bJ0xp4a4TTwNmt4MPU6z7Hf7ClPZ5Dwskm9E
nqi9YGt7ocyMqGTIqAy8N5Kc3IQtsMrjKoRYf9s+gkDuz2Ev9umvczWUFhiDPNLx6wUwLoscQsci
a1Gv0V/baH95bbYGAvI+HWl3XFbR9HvuboVUgGVt7dAup/bBaPSHpOr2uvT2F1ZQaUDLnK4T8G2e
W5kT/GoHAqCw6FJQpzpkfDTnQeBmmzUW1HyBtgJNMqhMufO+HzOZTfn/kPalvXHrSNe/SID25Su1
9ea123acL4Kd2Nolal9+/Xvked6ZbrbQxJ1BgovkBnCJZJEsVp06B+CasXYrFC2UqnM065SCMzkv
oKozbazc1yMfLCekUHaCaHi3h7m2nyxT1/FbAQKB5ZxIxTqR+wmTadRJhyZxy6PAZjlpXtQkFMLo
H6d/kHZFN/pPDz+62phZnTshyKmFp0w7VnbfguixGjZL4kSjnHDjemCwhIsLTmnKkNJavOjM3efO
MsKqRtsVHoAxGGZAMyPGtQtVC6TO/NuTeO2Rl7YYj5wbqWtoAlv5q56RGcsocyysjwbh9dJ+Do5U
5qDPTYEWjYbnWToA7ZlISrIpyrwhvR5bxDRS83+0x2znGUTpWtN3wIUI6HCxvpXiGzuMy3iyPnFI
joOMCs9Bg3H/tq7CslcnvM4F+gHs6mPRZPdCmPH4k1YwNj/C2PhswDNRp1uusDNvCAozN4sQ45Gy
gshhZBu5SHS8TaowQRjfEt1KNlmD1pLmo6PblhrubRdZW0B0rf37A5iRCrk86POMB2FivUjaXSrc
Ke7Ag+qtBLwYJl5FqP+ipxiSCJfDFItGFRo8qg9Z7LY1JSiBRkPihFWOkwUtQGpk91pB1MrVeNjb
taU8M83GvFBxgtT00ktWoBcv8wHekHjJlpX3LsraMqK2hbQX+ijMLoBiXi7SscUkdoKr1RvznaIP
HpUOEIM40fRnnJxK623wditY0S4F2RjkPHL57fZarqD6L7+D2R16RoeqbvAd6etXY+u72tEOn8F7
5NFXa1d5wk5/zI/GKXQ4dpfT8fJBemmXee9X1SRNWgEngvh34RaqveA86CJxKu/E1kXPWcHLc67k
amAT+SCQXiyksCJjU7TycgggknAIixZd+KrdQKd5TN0FC6cHu66viNIdopnzEF7pT7i0u/jb2Y7V
6xbiFxLmuCRCSR563Y8c9bF6ARoT0V77XJlED0mUkuFt+uTM8+JHV/MMKknkw3QwtLB9LzROwcQh
4LRVBY2I9R+ri9woGn3ZGr0uKu+StnjMIAgk9Rh49lsrJl5YuJxHV18ATUsE9wu2l6UaqWkfVEkk
In80DfdijfYvq/lEjPVWNcJd06vvnBGvehaSsYAhQiQU2qeXs93NeTVb6Qx6ALF0gHTfxcIAsQZq
PmsvZmI34ls9bjVwupJU5Mz22skI39IXHgTcAywbTm1UKGp3MkqYD/Dl4kEp3IxT5FidzTMTjC8Z
iGOCwJBw+keOmaekqME/pRMh7uyKBxa8fvXBb89sMbFArs9KOBkqktud+ae1VAJRiufbq7UsxpVz
QPJKAeIE68Xm6qei7pHsgnNAJpQoreCi+FT24FWTvmLhzhQ6UvJulrXTXcEK6ZBwAzkSm7FV9HkS
o1lHNKVh++u/wfEkyR3nfFtdpjMjy7+fbfmkLimY9Q08mHOrdBNLD93eEsncLCLSRhuRusojjs1V
70OnyA8vBpJuzL1cJybuj1xLDqP8WogRMdNXY/xdAoR4e83WxgaCZjyxIDSzsDlcji0GcRyVa2yw
ESNxgJvsD1Og9Y4697EtD+lfsD1IHJurZ/dSmAYP2hJ7XMXAQdRPuYU7edD31ds4PerQ9anj0FYK
yx6znVk95QZnr61NqAoMIEj14SbwzsuBpkXS94qJ7RyBjkmwgwQpaOERgnacC2J1Qs/sMM4yp/qo
ZTrs9GP9KZbHJo186w3kld4kBBa5vXrqyo4DyS7Qlks6GAHI5aCqmZap0MbpwXiTQK/A4w1fnIzd
0Oc/nnEOhcryWAx5eqjm30MYEAoGfCocO2Ent5E9jV+3R7O2mc/NMUtEET0B/FqgnWzQSDk8maBq
45J8rh1S50aY9WmsNqqyegEG9hZ4qh6DIXOk8UkbHct00xCQLy6Qfkmr3ppGZi8XQjuONRR3D2Hp
F/UmCV9Bqkt65JiF+g0iipL2K5nVp9uTuervZ67B3JwU1JZj3mYpEh/g45Ke0ZFDJOlhRi7ntqHV
iAiJG8NQIW2KpzqTVe4aOQ3aGepQsejXOnjH2oyEgwXxkS56mITYjzXdHQeIiqfbXgw8KZ/d8qiB
KmwWy70YdJwduOZGoISEwNPSYIVa7uWmGKWs1QStTg+TeGeoL3gictsH1ib3J6WIUhoUPdkhQ6BK
jcdMSw/ISRCp/16YrsNGJ7LEm901d0UpDQkwqNngbcHscFEuLKGa9fRQgsIx2oa9tG+LcJ8tfd/F
TpnTU19zAMFrhwrqA8hNIIELumvmFdEbyiQ2ipoeamUkCd6kXADaCgZ/ob9dQgWA0HAcMwdLXVvB
EFcoCprhA7rt7US4W7pEB2fIf897iaK7SkFpAi9S0W0Gr9P/cXkc9hE3/KgDLE1/ly5SRcJI8+VR
mHZm4UVUeCms4J8nNi+NMDtQjaCbBn48vAqDwlPqlNTGaPP5X9fc/WwsP5ftWXQSNpXVmgoeQlkj
b8PxCbnJDd8PV60AZLkQkqOjhY3tKLUGc0H8HJIZjRqFBABuVUgfgtXx6J3WLh2kktAsC5LkpdHu
cm2o1aHwaSLyoUJmD5nlQwYWWnugHSY4hfyuCUUIBEQPt0+x1R0NpnXQeMIdNZGxGsYaSlTiEh7U
20kw9hWaPzosV/VfDW8RbwAdpQjGIPlyeAqWqy6W4QF0v0kUYwMOLS3B4yZWvLycoEfAC7dWl+7M
IrOfRbTNRqWGGLlKp61S+d0EyRaNE16trpqBBwaazSG6wbJ0aHWlBG0P/0j1X+idaTwt2ErDa0Vx
+dScus7qAbVUlhRkqE0ci5dT2EYZlMFNCykdY2gfw1wWHsq86tzbHrE6IhPQeTw74YxsShiy8gZQ
WoitOmQZl/oH5HXvuwYcOrftrC7PmR3GIcTGSOPJRBO97L6LhHMXrro1mkgWGlJcUyyMrtfCrqwi
E3ltGV2W8my3I2THhccy54QbytpFBa5fSIVD+GFhxLlcFBG7doZOO470ZjDfWyHVnCkYLRvYmWgX
LM2qyRwibRDOh6RKZBvEGhFR1U7f015wkXvXHTHL1U01Si+RIEEEqZAzj1pJtpUmBb3yAZ2dpk6a
t7gdNQ88FSIxY2RIyzl77vN6IEbaIRUTyfShT/Ad4dhJECyh8WbMhtgudUDuxFKfXKB/Ur8v82gf
4icTJQE4CopHPLH35cRgo75FOwrPblDkIS66nBCQPFdmqc3pYRTS49SqR6Qy9KcsVTKnomH0Hgm1
xlnt1XsVCGfANPC4gnQRc+XUoU71WBkRl0ykhkoqUW3rTToZb+mX+Cf/KxlOUttA0N324PWR/tsq
W5SMcykVlQRWqVNazW403sP6S1DC7aC93La0tvNB8m6hpRJFFBAqXM5pqqHfuykxp2oFwGEtpqc6
qHiTuBauo2z8QwUAYgg2fkSOq5Y6YUrRECVvxvYttepHEfAka/Qra5MXAxGzinTx6fbYVmpuuNfO
7DKLF+OnCr2FuCsqBUoGMX2Zpbh6oFog7vMxLJ7CIkzQ9jJMzmBqwjaQpV9FKCnOOOV0C8hAxFnX
1Xf62RexvHYmUHCVgPYwaCgRejA+Q8mT//QfIulKx2w41taOKtTfoLuJGjDe6MzwhaaR2i6CsTBB
y169zXI0/+YQUud1168bAuIHSQCUItiaVRypU2rh1D1AakdE9UFqW2J88LSfVzcFMIug+4D8FeQg
L121mRqwf9Y4hwzyCUI5e5f5HH9Z3QxnFpiLY+rqri8AzEJ1T4EGzVO7AYvJRnH/RmRyBMcEf9D/
aJE54zPNSJN+6EGibPypXST5MrV7F4p2I0UbQKeRupzMO60viQJ9ACMjfcFT/lm7lBck6P+f1WVO
zoLdLOy0aVxmFeQVDuhUt6kfnyKeh/ykla/O7jMzy519ZmYSqjxIGpgZcYoSDcqL0L7yYxL+Roqf
eM0BDVux84Y8oIsygFNtw4feffmaXR7Ub228SLqhII2ABm0bzHh7pQdhiRzgVq1mOwFrTg02cVq9
TqqbNzpeZiVnF65FIwiBkSQDEzxenUxshTRhrEp5kqENGYoYlhj/RYPlfZ7y0mSrdjTECcB2oz2e
vR2nGjACAExgp3ka6U41t6BXve2uKyYWWmHMmr6kA9gso9HMWVaVA/QxXe0t20c8xt2VHS4hgteg
aIumeNxGl06CkldH43LMlryHCtTApuqhEWnLwT9fkgs7zJI0am8UutVnh5x+A2MNOgQuGn3lSASc
BD3xGAg6gVnB3DBOU1PQp+xAMwMa6ndL22ojfnER1qtLolsLuBnVbp1tco9CSxCzTs8Og+Rrzd2Q
uADi/BerfmaCOXdDMzPHOoEJIFeaYgcT4MC/bWKtar9gvACLkRf6KLbJAjneVsg6YHACX9sHXuLh
uiatPW3+vvDyP2tRwYUt5pRHGr1Xoga2kuTFGHbKAFZwgEQtpSRi5BS6A+rqunSH7FnJ/vBSGMqq
Y5yNlDnx47ArhGoZqRAR64+ZkWkf3vcH8WX2kKK1s/2ntGmdcd+6sdc53TGxs03llC+dD83j/eSp
m9pFISFeiFuPYJrjntQrwdrF9DAHZKHXVMmX6XmVHNEdybyVYc2wdVLbgfNWPoqgeXm1SOTe9oFV
Tz6bGGbzQ3RnTijis0M2BH6tuYMo++bs3TayesKcGWF2/thBv1qnMKLRE8LrXHgWxzfJniyOQ/+g
qZj77mIWlw85u+/G2CxVbRmN5HSkuu92kmdudVvB+6G0IzvZSpv0nnqzY+x1p7Kl+9/Nrt5GYOTz
FQfU6Y7oqB4o3OzuCO0v2cueJGjTRpuJ6Jh5haRO7PE5MZe1Zb96KTUuqWfcj2wWkVrBVMkLkBU6
4vVmmp3bs7+GWgGUD5cu0owaKICZrRcFYmdkAsQUKBr6FTLnXpCi87h9bTI3rAjNiKHnD7nBubfW
9ty5WWbPybrQZFqMYRmJ4bUjml3SUT5Ieveh9xFPsXQlwMAYoaa9ZO8XQvfLldfhxqGiYYyprG+T
xkeWTSpCL9tYmtcYnJB1zZ/xNkVSDxEGxCKYs1mNg0CjS19qU9d2IhZ75LbdpnyKxRE81v88I7X0
K/zbGLN6eQblhqAHbFuJpnvNaO7C7l03eieuKyJKqTeoPDGx1YWzoFuFrlt4pMmcCWaInB8t0HSV
NID2TbQC6bKOfqWiViWSoDdkc9tB1+0hIatBrAKAfmbXWgmoyKwe7UqhtP29TRLEayPlvYYXb2M3
GVIYKKagTotEEnMGifEYys3SkUSlV5FSr0faRo6PcvUrUrdDtw3liGRo/TXSr0rd5PXb7TGunbPn
5pkxTkU8zVlAoaEQ6IDtlsheBfMxrOrn23aW1+X1MFEBX9LOyPYwm46C+ygEshatX8q7Kmp7JWk3
dX6UzY9KesyS3O1bHs3E+tD+Y5LZeiHQwgCAADWFfonGAcXal9oC45frFWdsa9sOpYh/j43xy1DJ
hVnKsYRTUvutbjl06p9ak0a2oldEgMbA7blcO5fP7TEuM8dCgKawxS/BZBSrz53597YB3swxTiEO
nSUFiwF60rrIpuVR1TiHMM8flnPz7EasErRo9BX8ruggT5aBDrbDLSc+gnhPSTPoKn0rwHjdHtbq
OkloMcFWFqEWyqzThOymICsAIdPHEVFMaKfDJlVISz9u21mdPiQIkQ7Gy+iKxTCoxDSYFwhb0hif
U9CndiAFd+PIo+xc9QMF74mFxG3pSb6cQ63KNLNoF7ja+KJ3G0E7/hfjAL2EqJrQXIDs9uXPj6Ou
REoMeKMBVFO5BuQKcKViz6MdWCtwozPqP3YWXznzhUCcUkEfUNsQJJgKvDwF0ySa97+RhvMHQwZs
plLtrDbf0V3VkqJ51FKguuXxkGMxQ3TH3h732rkv4zBGVlleUNfMuBVhrKZ0WCpkyBVqW6Tz55SY
PCGgdSuIPiFgBho+VgdIgKawoM0YNZDBDf1s8SRUh0c15cSeq84Iarn/b4Y5LPJQH1rQKqFwBMZE
CBynI/qBMh5ucZmSs+Mdj38Lo8C5/tMWjz9fLqFayxKcsZWOap2T6DgkvtiqJFRBExJXjpR3nK3M
jIq1x2ZOg1FN0lZrpOOobxsDzMJBQWaR09vCM8KEUwB2xMEUY1DyYLmdaqdAlATiy21nYx+7V0OR
L6dOFqDtMNSwIj41H9D18p+Dv/XmT3Jf4dzg3FSMzy220EOH5BMwvZAHZDvw88FSQM4nSseyrrWD
FQTSc1Bq4meEJ70DTInGqSSu2wOuYmkvtxQ2Sasmigk4EOz1hj9p+7GUiCAXQGoZG84sMu/U/xvZ
fywxszhYYlkPuIaPYenq2bayEBYWd4mjVu9N9oDQbRhkjg8yV9i/TCJoW8DC+AtbSFdRqRtLZZKO
tJiHrVhT1MnqovAsgG3dthPnZy2ps4nkqjpuwlFVtpwxL/7HbDoUUWToJaCXEZ1Ei/+enZtoZ0ja
pQR+zF+Tv1VDxpN2P/zKIUHQ3hcjZ7Qrm+HCGHOOCH3W6iWsHZuY7nOxdrM2taepdTmD4tlhYo/c
MkqqlLAz9LqjReFDV5ngNpp3FbThWslOO6hhQQyB6FnxQAdra6bpToxSPw1lR5p6//b3rC7y2Rwz
dwHa7MFrNGgYdjifQnUnlfNdnFb2JCn7OAMqvhBdIWk4s7C6b86sMscpFP8KaLXD6pB1XquHXhDE
TlrIXttPHFOc+WbhLaNQJpYxwIla8MAM6vzLaO5n1eAlktg82792y3+G9JMMOHPWHkJtgKNgSGL+
nRu/+jrbdZJJZql041ImVSZsIlwZoj57paASdCbYesrT5OKs5s9ZfPYRWlP2ZdjDuQSk+uNB2yGX
ea8m+l5re0erum2WgRhf4c3x2hmPzbPQuIFIDRWFZRHO7IZVqgpGLOCoeB9bFMRIT2Z71/vFE0Uj
A+nfbzstm1n5v8n+jz1ms1YJOEiRWcWiRuaGQsiWxopb5r09UrQ6qUgeoZyUg0luBDN0Y8Uex/6q
U4EIw1j6/QCSZE5jy0q1tupN6Vh0wA1Myd0wJYCc9fcziiq9NfjahFzWpO+bGRA/lO8TKNPGG12Y
SadwkEera372LczLsx6ldgQfoHRUMm8Q0dMA+jPHmFyUemfkTdP/5soD7xtmF6h5JEgulxrculWG
PnnpOI3v4NweZk+CYhNP6P6n5enq7D8zw4wKPb1NMRilfCwyaB0AMwa2RloDK6+KCZSMOorWTzsZ
Gos0TRLYuQaMV9PSwVXM0nIac053cjMGftQJo9vL03tsjNXegGbJDkJOqjvLgH4YaTk76P3p78Oc
JtvbTsK8Xn58FJSGyImJkF+S2Hr0EFqI5tVQPqZB9dDW5THsTF6j/Jofog4Nguil8AKh4MvFiM2k
69H/gVnSp2kTK6GxNRsJLfkB9C9vD2f1gMMzBlEOZC9RQWVuinKYVOTJqXw0UuV3muienvmDfC8r
YFCE1kosO5n4EVWxnaWNq43IqRal5d7+COaFi2cacDSgRsHzFr+x/S7Ha4x0DmKjaU7oq8VLLbOR
EnQC5ZvqoRPKz7eNXcX8kFhApy0iILzVNQALLo0JsTCpktA3pz6lR6GSn+IRmta07QgV560wU/i9
OIicC5ltBlzGiENlYQJYUqroib00G4Ites6VsTk18+SZbe/T7FCnT9hoQjN77fSrRplNPIWt20u9
PzTbGbJeWuvcHjyrY/XzGSh/gl8ETysJiMbLz0gb0FtPptWc5vhlfigUG/CnrPeNjgRoGncnPxRc
owC4rVz6qfax7uWS2z1R6kbarp2gxUqqQyT5sUJQBw9KsHE73biXMtIJD82Rl/tgS+7/+l5ZAZ8g
ulAQMzLnUmRUSpNWQXOiW+Mz/4rd3q6g/jdvAqfdi4+1q+A+aja113rDpjtAgus47FtnfhDvp03C
8VPp6lBe5DnOvoY5voRSTQUzxuzJfuciR213bkgEG/E6LsaA/PmanIR8hw7nmbCyP2Tw9YIBBARU
UHJd/v3sHs67uQqtQmxPUuyMeml38tsipy2VODFxdt52kesTASITUDlGagM0tHBaxkWqZhqCtoWn
Jj3dGEV9KtJ3q6Z+GrXQgQoPZSo5swQxA334boWvznwbMh449Tr0WD5CXcBjyJjjF7NLk6CVe4Hq
zSmFdkep10CoJk/hk1Y6iSrbU+uUQkgqq3eDali6/KRfnFlYOSaQCwNJCbACoF41mTkP4iIWzSJu
T2ryFkAsdyi/klDeKnlBOkMkBn2gabQdX5t6O9A7moWbOmrtRnG08FcsgUlUVjkRAQvjW/aCIiHr
rSIvgs42g7kWhEHWuipX2pPSgO1MOZS1LYT+iGh0TEhpac7YfcejryePlTgSUIK4qSJzkgvLvF9c
4PgG9Esh7w+CP/yH+QZ9KOoiwP10CssK1QsLSElzkHkYiutIcDGjoStr0UZSjCuhhDqawCzcdye0
gDehnaduar7Gyr1RedlwCkoHfZ9d95ez5sthcjm4RYRpwbKDvhCHI7PmvQWAqJhE2tGcNyjrTffT
aKsjKFK1vTURRASoW47jZua+Zq73HMAPIH8w8RxHTg24sMsdLoAfWTYq2Tw6wsbbfsYuOpaJZNv6
nnOUXF8AjCVmY2Wy1mpSDUuTTw/1tnBG8lUQ05lR1FVtaB7YngSZuXbTo1Dbu7FvOjoE5yQ3dqJd
7on70Jsfee2GPy3KFzPPfNUSEZ2dcKWmdJqGc+DY2ZM9Oslfc1dsC2g7Qu6BKHtpk3mZU9pfgFkB
v+GgIwS1Zd0TfNkzfJlMEH1MPepnnIaQq/Oe+SzmQTJnitgsXXbHwQZBsG24BaEAdvEUudgOfchx
XS4/43gSWOLKMvmxU75CxR2DLpxTSP68fdQkIM0hICLhePsPK/rVnCPTj2Qx8I7A+FzOuSUKQ64V
mnmcvQFzrmy0zbyJbWmX3E9O7qAUay+qg84O8+rf3mnLeBjTiyADYhBgfsCsyJgu5KqVx7i3jlF5
MuW7CnqBSf0e07sMFdLbplaWECleNHjKuDuXtNflKAel16M6QXtiPJGysgE4D9GQRRG3IB/jiDzJ
wOXLmZGdm2OVNGYpmuHKlXA0UACtks+8+cdTt1SvoaMB4jEFDzVm6rRqVKQacL+T0lKiaA0xqQdm
ABsBhC2FvKa564VaUNWgcV3UmJApZzaAKoRNggQIrAFGHCgg6nqX39RmP/FEc1cN/QjhYZfDM5Z/
PzsAMnXqy6JV4pNsVoBUuPmJIn9WbaqYc4te+wPmDChxENOIFo5b5gLrkPvUDCFOTsYx0wFDUTO3
DFpSCXZWkliUXTD93PbA60cveh/0hdhHAohZu1oyZPpKmqRhcmqhed7dfaq7yf4WSPKQ22iJ9FPo
V76LTutT/IpcXsGGhWvjcIF5MDSiLwZ0vDhoLqfWVFuxHZUsOekvlT07EOzcNJ7dvXFGefVoZcww
V9ggVUmdRHlyyoGL1YCOndyKRPbnTORt7Ya+SqL7zqkBkM2AIHp/oXbo8O4RefHHy+13OVZmd2QI
WIwmxkfQX+FGIBAMsnvS4eieIQirOqP7OEMjGPzqhPomweGKLqsHkRScJV/z5vMpZ64zPcmlUBcx
5QaZpAfFsFVIt9J9Wh9vT/pVkIo5X7RTkC03EI2xh0GjTrpepG1y0pAYNIsIks+qKBNDehq2UB++
beznbchO7rk1ZlRV18UgV2mSU/ORupndexaBO9mmK9uybXgAQ5DOo65ERmd2Pp8BPPd1QNxjvzxA
aBJwsJY07zrptiKpfWhc+p39XZNkIziJDal6Z3RaR9ianLVgwYo//m8sPH8iOvhw1zGfHSVJX6ey
mpx6T3H6/XYm4cYg3dMMkWoZQO3JFnetQ7eVn3jh03PnDZ5Oyq3oKRnu3o/cKXbjSI6xIzzy9JFX
1w+3E04HQwXQltma49DitoiXT+ssQIE2bTc7bSVtdMQZiUJy8fn2Eq5tD/Su6CKIb9GLpTL2ZDO1
cqGvUnTi6dtizuwy2OqCcRB4ib7rAB6eeW6JOQ3qrsKjboQlcSKKF1Ze1XmBsc8qX3UE5BZ+ieX2
fxsbs/Wj2qKKUFCMrYOiTvTYjfd9PJKWgx9jy/5wJ/SiLJcvaJhRlWQ1dOM8LSTQKyQn2XDqbp9n
pxDB6LxFjwpRAMPvVMSj874XNoOfHiVwgXw1vDP9eh3xDdBUWRh3EEexEEdxHiJNEuL0pE+b2ngI
4n1Q3cnS5+0ZXR0qRGh+GlWA1rCY2GmUR7y8xTQ9jZ71oLxXbv5NHxNH3qau4QMI5UKOpCQVJxXN
MXuVgBjQwhZCEyE9tYfOV5/Kp8bpPMudd50nenRnODh5HmTOYK+PbASI2IVLng75XRbrnmXhkKXy
mJ4iwQvu1Psm3UwBUgwSB6XBqiMv/oPIA7tP10Eae9UyLcZ499JQzE7zoXn6ZZCKINCHGIoHbmHy
7D8eDm/+1+PXV/BreEgfBEp6Hvf1ylCRW4YIAPLXIGz66dk8i7VyyNiDQKsqTsHvwhM+JBeK2g7H
da7DLNR30YgLeI8CegI27J6oVAV9PRanaae+dr+jh/A38BW+thGep7+tOxyDNxysd6lISuokvD26
nC6XNxWsL/xMaBgDoTGbQK8Hpc2rSClO1BkPqArsQx8AaSi74KbP7niAy5/c7S1zzLEqTZBTSjUd
5rb5Jn8aoWZti1vrvt7rW6hhbhSnetHuGw8yFX7rx8fixToFrrjp3oyEmPfCe/bCXQDeFDAHsGjF
iUCt5ZsAgKeebld+5AGQ7shO6QX3PJHT1fU+m3Hm9KW0j+u4NIqTILRkNp+U7E6bHtTOtuoXZbBB
Xn3bwa6jzcsVZi51KvTGCB7U4iQG93KfOUq1j9V/SIm8bFV0eKPrX0NxEdlQZl1jPZwUoxajUwPO
HumN8tJcK4MAaQLCNkia4hGsMIPoCwt0krIUnTTj79g+CoUfBzzI0cpmR9SPaib4GRAnspSto5Zb
o6qXyelBcVT3WSYN50F1nZbE2+LcAnNLIC1ZCAGFBSl8Rt8TMZNHKbsTJ7/U/pqyV57UcK8etA8L
Ik2o4d72g5XUybn1q8sCFalclidYV3+HlT28pl+aN++zz8EJ74iymRJX3cZ0S18UovPkrFeuYcyq
DDouOAkgZEymXC0KpVPqCk+enAx47GzqJ50HUVs2zvnZghADuXgYAUWmBvERZh838xA3ehmWp3AS
SKrdm8iIcqaQ3busCWbvFl1gtGEOE8Vh+Bb+YDiv1av8ke+iY4y3krZLAzJ/Z/f543ASOfnIq0T/
v4yj3w8ziTGyGYa+HurSnBIYPyl7+hbZ0VE/ZK7wiM0QEd7NwO441tqyW86uvrQcKzou1kAP4Izt
IYuQ1uhfb08oG9UvRhD7StDAQr7pCiIJBqm56lSxxNFr6l71kub2OKNFikdiffWyZw0t/nk2mmpo
85xWc3lSSDDZ4b58yfbSjt6bG94VxzXFTJw+i9SUQcx0EvbBHd1mD6EfHqLnhPDID9dW6Hzylsk9
H5OV4tjVYcjQ8GIP/lboP0n92wu06nQo7aioAiMAgqjLpRFJF5Q0kKTyNOxUUGWS/pO+WS+g1H0x
HrWE5JyiydVrCAuFZCcE75CIROJOZRaqxk1Dl5DkpDzIGRmemyfzAZHmXvmOH3iH0or3XdhiVqoF
vX0YCVl1SvfxriXBpvK6Nx7B4vJDmFPpwgizSpFujuD5h5Fomz0qG/FBPvBcbnUcQAdCChNvSRS9
LtcoBgBdTmlVneY/w4dyH30qNZHfgo/brvDTlMmMBFc8irrQw0NPMFsQl7U0A0y9rE7Zr8ge98++
5417gkjxPiBv9tMmId3mtsmVuYNFUxJx2i31XObWB8Nh2oViU53y57Ai8kPrw+04xOUru2hRwcBL
Bs629MFdTl5YCGlVCkJ9EqW7JLOICGB6GHIujjUjKM8BPQ30hgh9yEsjoCzJpZ5GzSmWtgnQYaA0
NAEkuD1b1/cfnktL9h7FQLyYWDS/lll1RasC2BCDouCYQcuj7LLM/d+sMEMROwE98+CjRr3xKMgl
KceJM44rAAimCQOxcAag9IEHEXORa6UZJ00AE520m9UPUbA8XbZ1HemoRzqRyWvtvrStcCco4NDa
FgXHJVYnUoUKAXwPzyK25iKleqopYd6cxh6C5pDezO2uniTeMNfNAFMPaDFqqSzORYu6YJpCwGtq
dN5qoPS2y9kuehtaLIBIyr/E9Hc//0bXDBQuJR7TDRuQLXMMlM1ysKMFG0DCS4+chRzQvgD4DDrV
G018C/TEneRXKEJzhnnt+peGmJBJAoQN8HejOYF1z87Rx9dTdHf4t53yqirKDmf5irO7UNCkUo9K
gCA0AroQr7kbP8OvAhTe22IDlBJqgrFD/Y0xkNGrnSeZ7CLSEc1Zsu8hEu3HDn+9/U1rywttKVCx
LNT+V4XqaC61PAcT36kx4uhZskTLmeeo4RyRVyWTn5ED0Y9LBGyDFnsqG/M0R6YptCgmmDtpnz87
nmgXnrQ3kHkCBjXb6HvUfGXHtracy/oHAHZ5I2Btz2wzZ2dX9SLgsLANDo+3OxSjberUW33XPzQe
MsJeuf0ovdx5FcGlkrnHv7cn+KeZ4ZZ5+XLRs54qUheG3QkQTM/06YOGFJHo022QEeTYPc0fN4Y9
eChiPMuH8b7Y8areVxgBdvbZbTTk4yAqmIHQtMv203gbm11g/Gojz3hLVFuK8MhrvLQijeQXwuzn
LVTNHLH4OymgZi0PIBPVjRKiYIJTNgl4CGxdcHIL/3d+7kK/HL80aJMMIMMvN5bo3Z7AlVAVqQFA
tnEpgcEYdc/LCdSGRI/iDtiRkNoxPTShqwt7YdO8FXfWgXeZr+0H3Hygg0K6azl7Lo3RThLrShC7
k9h99GpKpCF2bo9n7UxDWILCBXA3aM1jYsc4iVVjTNLuhJ7QbDe2ZbEFU2Bti51lEUDgK469lWAV
0C/gb4D+Qq+NxELumilFe3uWd3i+aOQuOWp3myMgbd+3h/VTa2D9/NwM62RGZhRCAjOTj/banXbU
/kh7z7uTHP2x3gQHX/tNfEKee/K8tdzkwxW2T08iiX4/dcB7HKk9kW/O0JVlb936pmW1zw5csW5m
zerwTfpEUnOfGICWPYuRZ/0/0r5rSW5jifKLEFHwwCtMu+mZaYwnXxAcGnhXBVf4+j2grlbd1dhG
kHt5QyFpFJMol5WVefIcVDFQTUQmMSheUdWqXyZ9031AvgD0RkBkm16z42CZY377qqZ38q9W3jPl
0/YU3aHHkHvxWv7rqtI5n9Hz6RPuBlqwtmxZ3r0o2R3r79XaBa3Cr2hTurbnDs5wh3+CnIaT+qlP
t67y5AW5vHLUfqMZbs2XsDeVsSeSElbdy1BsebYFML0in8BrRdS1d5IdMP1gF0ExPDb15KjDXV7v
E/JZG7mbmw7qJUXhqtLHZLnZvUk92/C4/dQD7575Gh7M2mFQNsUAxtdf9Z4OYCBwZGlLs8cq80fL
hWq93D3E9cMYnlIGSmgG1UEQfAxODqWZn1mx7Y5W7U/GRt0n39MoubMiYJqdaFyl4rnOoCgmaIXx
fxTV5iL75b5hNutBN9+xl4+vj58AzUhOu4ee5UlyPqFSjNLzXH5Gdl8CFUkEiqr5T+Xi7/EvJYCK
Hh4O/oE4h2/57lX1wYmIq/0ZIg4AXXGkrP/5M+xKF2fg9jFcOu2QJkHHr4awFKyEgrfsKC2K0eQI
C819Tsj3xOjutff0myntDHtT0vbF6t7SlK5tneuThrKAMnc0g0MD76HLGVOrJA+RtWtfBr2fHDY1
X7XU/iBpdG8nE1k510tXAkhIwSqP0hHSuWIJWE1pUnbGjNtV87uCvzCdeTXRPBOZaeMjVR+L3mHN
Wm5yKZK4MCscj0ZtCFVmuLD9CK6Z+qQ1Tv6cHaJXwxuAW1N92VUcaU88GWk2ac/ASdPs4j8thsBT
oJwzJ5hnfM2VPMhgJrUmgfvyRSGHxLGtjZJGXvvKn0FyN6oAKPh4ID5q9Ur0OvtKwTegmqZA/Ab4
IYi9Citc8LTQKEEcI+n3lRI5TFnDDF2hJn+P7MyEML9S3CAnNYbtSyNvaywlWEp6Jd720SaTDrVb
1Qh/h89+Gw1vt0/NQtYAc3pmWUhOGHWq2EWMweERs6F70FHjJP/sne/fgW/AcsouxSUVeTb+rOEw
ruqj4rCFmEPRonLq4hjg2Hvt0KOPEz4lOsTwKcDDKx/ozQIl5Yav8XleAQZFu8IjeTBDGlkSppv5
FFCN2DVcGZDB7KgDBa8WeJCETrUpg8yzAXxRVgqnV3UGwbz4JrCLMOor0AkjBVkfpQfzwX4a380H
837cdp/2Kb5fS9v9P1YZKVzArdEoIqKQaaT0RjTi5ISjU7xlT/VzvJl2tlt9jzH42CmgGfFFfXlm
PomcwgsfLP/2PltIVM777L8vEJaaqEAUFBqWulZ9M3fDLQTHil0G5s/UCRUnfCSNT4YfK1aXrjM0
qaB2OnfbgZXt0jlbEglLlSEMkr+PewP9rFC+/0p8Td0k0R7t3eQk86OFx+Wzlr90DIhYxW2zlfWe
/cO1//jvI4RYbGB6TmIDk2/l3eDHMnz1kKiV2xv1++3xLnqqWZ0ZbwULHNWCJTsabaWqdbRXTD+V
6p7Q1r1tYF6lq6GcGRBcoa3WHUibSPsyHqUPfafjIXQ3vRorE7Z4y/1Wmf7fOAR3KE+0NNVBbl+y
X+p36SP7ab9aR+25eSyrlQEt78uzEQn+b+JlPSUqTE2do3yFhGBxn8duA7jwHTmO9zZ4777cnkN5
/pXiJIJpCGUwqIcjUyt4H5OArAb8m+1LDYrfL8AtfSkOug7GzfENgjvsznwp3qMSKnkrGY/FW+bM
sCgVpzEiIayw0QmCRzg9Glv7w76DoBCeBL+KTXJaUwxfcjtzCguXJuIibEphHdMSXailghdf29zj
UR0bdKunr1R7pc20a0e/QmUJMho5QKvcGclO01xaqg40e7vqQIvQLbNyV5Wbao2aaGkqLr5MWPZu
oKoccjw6tHSnNHc6uk/6U6x8KTMoAz2E0qb50t5Phzz9vL34Vw5JRt8cQMgzTQdiVbERmVrx0HYI
pwL0o9kA+hsuLsGnjp+akPryEKKjfw03fp2vBaZyJhzGClhg7hK5OpKIaSic1yyIpceIB6EteaP2
WLZA7NADf4/Bg2ccq26jgvjZ9lK+Jd3P26O+zoLhEwALQOfbzB4GsNelH65qK44Tu2VBZ6Lt2JHA
JUm+5krrxxXZyLrkGibeWg8J3+fN3oy9pjgp0q+Jc7RuNY82VGV+RBJYd91OWlmQK482fxk6kGYK
GFxCYlV60tuOom+UBSqLvV47NtKvlr0M/KM17J2K6/L2TFzdBbM5A6TbiOARBvw+MWfv8rYqJLCD
DCwwogxSCHc2GGEMtoY7m6+1Cw8jWFGE6datIufGyIKh+GW2vdO2YIDvG48RZJDIU5ZtUmVXhoXb
dLtyeoUKwIpbXV7ws3HOX3g2TtLFuh6h/TnoGjeNy60ptX7alJCk4ns2VZ6cuFpWOxNKlNmXL2Nz
1LKvbfsKShk/jL2wOmgmc+z0hN4zOSp3f7EISMZiQxIw54rxV6WUJDHSCQoYgCB00W4MmZv3+z83
gmQXmr4Alofws/CS7iwroa0ZsqC3pE/GErrLzCnfoqa+Ru1wneXEckNQBM/1+XABQn052UztYhCr
yW3Qk/arkYR+NN5PCVDK2laJmAs2ibnzSN2VhcfUp757UseD3u2SU3OXhuieKtrjlD/HygYUSPHX
xE39Af2wRfjYN/uq31amM4D3o3GbZg2xsbhP5tBsBoBCW0GkUKlGKC5PttkGmSTfgfPJl4be4TF/
StDcolWaW1gnif2aBVRjhtDU/MQ73GHJaUiALIZIUJZvlI8O75O29nKNeNA5XtnL1yECpteGtqCJ
Jh9UYn4nsM72ssZ52hT60AbN4EG8JMONdEQXeej31GmezR+AcHLv9uZZuCYuTAr+spXTSDcoTEI3
trjvgDeSxieVBz0eKuW3YbVfcN6MosOY0cCoT6PUqom1rgQOEhmnqAu6X22L5njDsZ+K8ImfhpE6
iFN3ib7SkLbgCMGeADEVtJPMbZjCe2BUgVIt9WEMkM2ZvKIe0C8SKRkUL801+do5yhAGN3t35NDR
eowuAyEqJpVNY5lPYwDMlVcrELSyI7dqdl20wqm3OKYzQ/PPzzaK3CsRrVsyBn27NfPaadNDx9dY
j65ifAQQ56MRYiqLMdyxDKMZsvco/azDt9tb7zqPJhgQ9h4PZSNJIxjQZUc2d33nxnyDtgiUPcGN
Oz30b/1KvH+9QOAxmD0YUVAZx+Au501Tujwzw3gMqiqptrFeZ3ftQLhnTbwCMl1Z4/m/vvNR3kAD
DRJ26P2Fuu6lvSnUU0Ay6BhEiblrH3MtcsKQ+QXvvCnDho/StS7w60UDgAHYDAVmkb4Te7B7DTRV
KMaNQW7ZSJsmaPnOSnPNyvXLAkwIvx8WkF2H0xIvAp6DLdJKdExk35h7mhfWBjgGxR1InXkdLerd
KEnZLqd4WzBe/uqtjvvJaPZOBAEOHyxOkYMWk34DiF7kW9mYb9WIriWZ5+m9PI/4SsiNqnMmz0Jz
/uX0J72e2A1IawO7HhzbTlwC1KE8WJ41bFJ7jQVgaerPrQmLzWyb6QpH3Ns3lRcxfaexcgU4ujQg
RUHrKRrbZ1UBYf9CYVTrBi3jgQqwV/ia6NhG94b6RuSn22dTuQ7s4J1xUDR08yN2EVVTszxMdK3o
eBDX1SbOvxK6gYK7k7bu+EhPZoT2Bus9tgYPKkM4tl+T9KmItql9B6aDGr3H/Xf9S5mYjjVzcowr
ofS1+wMPx+9quo5MOMoIl+s6QCXc5s3AgyaLjokOKIjdcKeJyzXW9qUlBRrewsMSKVkc4UtDRtWZ
yiC1PJis9iHS6E4p4tfbM71oAv2TmGbUE2Do0oQpgQ5VGzCWWI7xZCllcA83ZFVsew7ExaMwY2Fx
Kc2NsCI0jFeG3FBD50EVQkokhF/YRqbcelSvWjfuLP6uJ6zflVJM3YJz5kN8tTi0lDK3aFPFuz3o
pQXE+wwa9nix42AKz4Y8H6qapjIPdGY+6tg4eVc8gt5oe9vMgrufBXllA2xcqGyLkK48N7E3DMKD
ZIifSrBiZFPpU/qNr7GNLZ1LA2pKuFzmIroY5086M5RGzaaA9elPmtleib84qBN5ymS/NC1bK89c
h214058ZFE5A2yqRag0RDHbtdpBTV66/a+VLTgDcdhTru9r7t6dyITaFRVSfwKkC1D2c/uU+nUDw
WBQAKgVFepA71VPkQ2jkYDRrnQjP6kj7wTttw6fo0STpnpXRylNq6ZygGRGUinPmCHHypf0hlRsV
XJZTAAzl5FI1qreg+F0TI7hO2ONiM4E3g+OzTbyohOPIaSwVTWIieWFmO7n2eu7RxFFaLywMJ31W
zS2alsHCta0le1t3jadOyh2YfRhKs0n2dTB2adEcaKs+r8z/deCMD0NfDqg8wYeOk3w5/kJhLS11
fNgoPRqAsSiqG0u+0jzKr2q9SfSvw1qOd+mQYiIAKAI0G51PwrtS0VAqzzR1wumJfClUN8BU7Mt8
7QWydEjnjlyQaKrgzxeLXgp0WcecTFMwjn2O5vIU7BVWQx0jBoHSEP+4PY8LERmCb3A5IUOFjSyK
67VxndljG5FArlqyrZLs1col3SWR2h6LMi22BZVNv9fGtcaVhRMLw2AQhWQysrFiLAK4s6VxFsPw
s3KgL8NWGdypPLS/5O7L7SEurNuFJSEOKUihynWKIdpFuW90UH6AWjLm5um2maUBodgxE6HN/ZSi
Q9CKfLLbsuKBdZ+7OCPN21Olu2rsVsS5bWlpzc4tCbcFL0F8E1awRLONbfwEjNClJMjQv02sF9Zv
bltbGhdQQ9j0AJ5fM6tFcU2G1KY8MEnum3EEIJbsqZbHLShak6eyRoE0fLltc2mEeJTMUExQ4lx1
TUE2HpS8hYIRoiNBCzhausEcV4KgctOnK2C9NVtCwiyPLCvMbdy9xCUPFXD8oKlQ7qoVK0uOFK0C
wFIrBFQK4Ai69FdaW5mF1Wg84DYAiF31WA2lp4/pJkyNfZYfU8mnQKAMJz0ZtuXUvknIOIQ/bOOB
6KC6d2nArR/d9P32RC84m4uvmn9+9nAeJXmQpARh0Bih49nq90oKYhzwg2UgDr5tanGezyZAOIah
hUMILU8eRIqWO6xE1UeJIByJlwh2bjpgidcUcRfCEJRcIV6P9ng4GTHe4WWUpfmUwGO3JAijbR0S
3473ff4J3fDbo1tyMjPRIsQscDOgN/ZyIkN5ynqqVlMAcF23G0KLbyQNT8FUnZr9bVMLZQXAZzGm
WXl1dp/Cjq24Ab851VOQ5c9UeSuyn7n5vX20Ui+ZHlr6lkvvZX3XFh4wlWCyS7e37S8NFYEHkIro
jwUuQ7gHiSWxIc45ZlUbs21Rsu9QS438iUG94LalJdfzWzsMV4SF+1DYnQqo+2wu48YdRrd4Up8r
/qjeTUoCgoNNFK9t0MVxzUpl/7MmbFA6TnUkVcYU6A1qjz1AwlbiN1208ma9ht3N2Qhc7GipwIsS
HRyXW6XlCNAjTZoCrfeg7k6Qbq8D2/5S0topGIBetZ/qu16i7pD+oMwLkR3JTqHqpNmhYftGSR1w
/+e1q0wP+viS1JaTDea9Ua48SpYOLLKvQKShdRUdIMI6h2OjjZYeTgEQ28RRqXrqQD3v9hmVXTtO
eo+BDNutrPYvskToMUDGBnlRqKaIad+Gs5qZ4M4LzA+oHWgK86wIEPF90Yxe8X57iy0sOqIslLwR
SwKLLvYOZuh04nj8kSAGkaAvx4Xs1G2V+LTL691tU7+zEcKbE2UuqHPjUYSkmzFP+JmzTVN7GAxz
kAPLjF6MnBReFSJyzkdZcSdOISYIrnFvpBIa+ScDDJX6JG86SopdBEf2RJOxhAh2Qp2pM7I7C9Hv
xuz7YaMmSeTQ3O7uU0UrPSuXKQQcKssvaQcpqckI5Q+1Hzsf2WbVBxaiOOWcxE9jHFlQnO0rL0e/
14qXWrhZwG0xP2iRckLhTdjlddc2adyValB1x6Kl9wU/WQwlA8ta2aZL7vDckuiPijipmqnP1aAw
N8AvAEA6IRKiflxWOzl5MHMwg0EpLoudSos26Vce3nUld8xR+nJ7gTWsn7C+Mwst3oQEyt6oB12u
b4faH7VtfAiRS49pSLCvAeKucVs4Fucm5u18toVaqZhGu8zUINPvjOrBpGgwQCwxdMrWHI8jezCB
BERSNefH1uCuAnai1FeB+kmf/maseA7hRselJ/ZUyRnLWGs0aqAT6ahKvQut8bUn3vyEvp7P/2wI
WyilHZHbtlYD7paqlxvbwq1y19zSQ0b9JvTyj/+vMYkbSenRXpUXGFOC1LsOZBYg2LctXONrgA1C
SwqOBOh60IomDEkdaT1ZpaQFbNyPxi+mvbeOxn92kH753ii+tLlt79q7wRxaxlB+mb0OES5Q1ioT
jUHQF2BnbpLycSx2JGcrRq63PRRdCdStDLhIFF6F0AfydszIwOIZDDFa13nZgpUbVaWVYz7PzOVm
APUAnOdcS8JfDCHfIrHCjCrJ0IN2YzSgkZ+OkislAdU/XuV0DR+5MG9oq0QPCDqwke00hVAgz/qI
ZUmkB0ZTHBtAxySvVPs/RtVCrc5E8mgWwsYtJ+43OppkUE2GIYU13UCkmkI3owULLGSBjuUYJ76h
TdamyQZ5N9QmqN46M34w1bbaNkpU7QY9S1fWch6YOMvoukNCCZc+rkThiqJTCmaivtYD5lvmh0Sc
Rvs+AG4mbW9vzHnjXdpBfx12hoEcGqj0rlik2skAJTmTgyn2dKI61Xdj3Oh8rcXheh01IMTx5pr1
B9BbIwwnnumPeGHIeEE2+RZ0apCQpKrtI59Gd7dHtPDAm23N51pFHRBQGwz5zDXbuEKJznQ5kKf3
hNnv6pj6CkrrGfEG5vdm4nYmc9Cy2FoTYFfbxFB2meZU1T6RANB6oZqXAX/T/7j9XVfsFih8oY0X
G3meaYTRgg9oDNC+J6hdBQNItFowgXbDqW4+WDN99q3sNshZ5j3IaiPiquljWiUo/D3S5r0iw0sD
pIhRKj/UyVp5eF4fZ+ChNEwUvCEy/aLTkPthoCA6VAJZOphF5Qy8gryVa9F4U01vo+TUfMW7L8QJ
s0lYmzfdfI1eLtA4RKWc4idB8cT7AmD90EurPHUikrlSi7iBpJbTPzS2Y2TqYzz4RE/dsDf3Ee1W
jtnvZNDl/getEfiB56YvcBOL+99qqqwfeKwFAw1tXzGzYtOE8rjrecOCSquJU1dSCLSY1juhVRk7
CYht9KEO/a+V7TF756svwXGXZ702AFeFx2RGWWFEUqIFpjw6euyb0pcWHdjMSh0ZDML5Q+uSuwZC
xKZ/2/L1DsAUnBkWoiXSZqbKNExBZtfglOQVOl4KvGTdwj5I2YnFK++uhYw9eJlR9VD0WbKbiKns
0JJkgKCoEcTHKn7p+AAC8K0UpEhBSoNTtqWjDw6z1Q2pVyAXC74BpuHuIPgwdzSLaOhMLUIp6jsj
UM3ESQrVsbWvQwgQC5wDiaFinINmckNrX2VO9B1uoqJ+DaXUsN5x7T5J91GU+7Y1rnzXtbefPwvO
HswpEHwT8RmKlbRlqg1GIOnKTmX7OgIl9iR7ZaVvwj8Hwcq6KkOOAq34GraayGvbx7I2qDo3gw4t
sM2Rgid1ziamfJOmzxz430c63FfaPk75nSmvBZPXN46uAmZDkDnB+l+lZ7uhRInE7s2gVf0BNJdG
+NxDga57zvsfefNkvo2gyy7HdDvNfWDvQG7xcaV9fr5thKN28QlCoETQh03HZDADo3ZlaaNkb8Ce
Inl6b7V3KTjCb5+v67vvcsDCwVYteSolaTIDPH8Nd6gh2WTWHFgSq1p7sF+DerG0KBAhDkSUicSt
EJwNZTvFbaGZwRijqbJ+i1F6M+7kCVhurWr3yE6kAF6YXh7eZ93p9jgXF/bMtjCr0PZJwU6rmoFt
bpP6VIVPEVTgV5zH7xMqrB2QHSqOCUgT0dk9z/bZ7Q4Ig16yXE2fNIlghzR5qCVeZIY9eBBKljae
ncooJLeNCkxH0oKv975h8vie1FHdOCk6ocPdSFjyrYFgzbtk21CVQZGlfEiLEWwOfcWhVWTjP468
kuToy+iTuAx3bZYSy62nfLIglgEsr9dHg/kTrclJ7YKttyrcZJTpq6UPxYcWc+lbNc3ZAJyCydym
aoHbXR8m0ziAMETqNppWI00oJ8AEulKpzb8UgvPukLX5t3Zi0CYC4wfIStUQMkk5BRDJiLPxfSBd
OHhlYvRo01Tlwi1TFd06VduYpZsZRfWRmmOHF5leSacCdF7gCEOBVHc5dASt00gRu/8ERbmKTTCM
yGAAAc4/aTGw0hmLUC8fJvi69451OUjk0bZxzOQ8b9yahoUH5rEB9IKdlY+gyGql40TUCOJRyLAx
z8DcZN6gT8OnYcSscFnRo/jSKUplb6VJ16JvhV3D45BOr5pNUmng1+RF1auvnGn5kYdAqK3k+oWT
B/QPqoO42P8VnhReD+ao8TKuoG+p5iiXJpIRdEnZO1a3cncLN+g/dmbucwvCNwD5C3bAORNOE8Ri
j1UR2ncpty1XLUbda7IiAcPJQLfUZta+UhpPkukfsor9zzpUDvCGmSuiwpnPeJGFUWOmx/5of6La
e/tUC77y92+HRASeyIjW5oTZ5XlLYyUL1WJKj3nOfWq2+0Rv3QHFraJ+Udi2Mv4MQXhlT/CW9hhZ
jSnBnok9qkkZOv8qZ7VNSLhwr6wIMU9VM7mUZBnN6saIFbLvJ2Y/Gm176O16l2YrnnH+bWc+6x9r
eIloyJ6Dtlgskc+cSBzyGumRahNxqyIaXXWUJ+/2Sok5jX/MgC0FL0bA+gArvVyquqqKFm2/6bHR
q41GdhKgg4pLrWE7ISfN89xDF7rH0rXkhuD4r+zOPz9zyXUdq5JqYMmM4sHut23BNnZ96uq1AS5O
49n4hGOm55msVM0sBjw6/HlYeTcuOQs0Hvzf2ZsPwtkoJBuXZz/PnsKQp5S+kYgA/7fGqbNoBQDI
WTUKcjhEOE5DrafNqEs4rHa9HRTmGIWGMOfP4sl/VuTMiniIbD1Gj1WEbk75zQhrt1XgpnPiV/wn
U19vb7vFo2RbqNcgeQIM6+wcz+eNMLhZMAsfkYTWHVUHwaCaJcRTaJRuoUkO8vg6W1NOWJpGEGDO
DhfUCXi5XhqNylDGNkuyo6z9bKEPjtw5uimC2yNbNALuP6Tt0PZ81UsYYrhFbZXZcdTkh14nD1Gr
P4ygNbhtZmkCodUHGToAp/EQFRarL4qeK1mTHU2+yeg3UzuWkQfySC9b6/laHtB/lgSvN/RoCJEU
SEpj3+1BlYfX5O2hLBoAlG/WFUKEL15F0aCOXd3CQEMK3xq3hKPrJlrZ3EvuBuWo/2tEOEJGDooW
0lXZsUanTOZX0cEst9NaUnBxKLhSkX2cH6tEWBUVgOUpIwMWn/qkQXRYujFu89vztTQUBOlz4xVe
f0CzXm7jbKpCMEzr2ZHGvoZWy9C18QxX/NtWxFfvb3dwbkY4ogQBFjPVJD8SigZzJJkGl07yF5lX
qHlOoRFC7LzIPWSoYn8MO/SYtSZa7jWpc0gLNcaK165q8nKLN6rkt9QA8UYyRl6vTr2rjz205rg6
vdz+6qUFOPto8ZVK5boGUhNzM/RHudmqky8bK/fyUmwzQ9J17FU8h68KwH2aRj1tUcQ17rrutdGS
R4X1Dh6nkMv8Oah0ZSEWhwScoo2nC3KUYsdHQ6Kq6uQhPRZ2m3p9q5M7lYJ4xqapvr09e0t35Swz
968pYckp1dIxTbv0yHzTX+O/Wx4HYHFA0Fhg9BIu/CkfOpnO85ajVx71ADeuJ9ceVtzv4uFAieZf
K8J1T1UeTbkGK0xBLTWrDzrPXbv7BnKW59uTtTgebAN0XuBSwT12eQwZwPo1B63GsU2+6WYwRcGQ
/81gAN6aazNoUBBhKUbeNTxvEQKi+5cPmmNOaG+2g9XweekpMqsK/mtHcFuazTJJmRCLFZ3q6zV6
DCV0rUncZWDZgRCba8ugxoxXJnAx9ARKHJhmEziRqwYjjhINpAYRPHG9duP8ETnlLSi7xn6A/kXi
xuF3JTJdi6Hz9fbSLe5zvEuAXwRoAAncy6WrKyUd1QGBQJ6mbhP+squ17onFzXFmYf75WXyDLJZG
Y4bH3Ri+DuMByWFn6N5uj2LREc0FXDRj6oYq8knGiWEMRoonnFVuSeKGaPSVfZttUgioraGGlsKN
38Xi/9kSZowNfQagBWxlNfDCFfgGtUdAskyNbhR9DTi0uDxzWhN4TFQ8xHxUbEwJGk8QQlkRIWAu
LU9Vla9k80Qlz9/XG3713EWHaA2ljMsVMse5T5Cm2RF1QttiDnJ5LDlsRuubpPht9aY9g+iO5O/o
L08h/cdUBwxb4+jVQ+ZkSrm5vZZL8zuzggJ6NjfDiA/mTmonPuZFduxJ6ZdFoADWwcGXZxVAT9kr
AcTS5kQLPdSg5u52JIsuh16FSPEmBLFjvq9I4TT2fQGVktsDWnIp88GelbTB3Su+Xrls1+EIDY9j
10qHNC1AD5P7NSVO1ssUwwJhf9E6lS6tdYovbR6AOIDiAOQVXTVCoNcaWSs3BOkbMpTPJdZsGLP9
7bEtLtaZCcFdZp1mdBKYRY9I7hmm9izr96lKN2XTuaOprizWmjHh5BVze62k63M6apMNUGwE0w5N
NpE2HnvNWjG25FLOJ09wW1I3ylDdhrGs5o96PnlGojn5UPhm+MDy0s+V1TBzcTOq6INAKDWzRAkx
RzF3mSo1y44FQ57DKZHd61wGHlcIvscKsJBGSUEybhUl6E47GV3gqcyg/sor5VMrWrNxkrgBBBVh
aPe9oCY7FTxLUl8feLKZU6+QOKLDz8imgISYLCQv8WgmoWN0WXjqctkKcbiRdLyXsnxcCRWXx2bj
VYOyEegUhZBHtsYs66D8Brwf8kOyE7U7sLOsnLRFI+i1AqIT/0OX5OVpDiPUfjnSeUcpzBxl2qKH
0SHat9tbfvFUoQD0WyQcvlPchVJe4sWR4RE4QGsoAT2rX40A49+2Ms+HmPKCv8dsWeiLgdrg5VBS
a+qoBW2lIxomugFNKgDRHVZhPItjAa7YNAG+JbgALq3EIyuZacL9ga3QdruX22NYXI651wYlGvCC
irCQ1AJ/PbPw23X7NUsfzJg6bfx228biCM5sCA6caNChLhO8mBkEPPdhVUpOk1jMu21F5Nv654rE
W3YGO6HIL6YGp1YKAWKc38zThufOh3XPnT4CcHWHHH2ePek7UqQu6bb6623LSz4PsDSUGfHgAWud
sEIjB5OBkRu4oJKC+yzqwDNhltBm76fqThrIUdHLNQn6pXU7tzn//CxikztSpqzVsPfKYQOxg3tQ
gfiMjiuTujw0CL3pSIuj0iC6hIQxOgxmdow11YOOstekmqeQ8mR3xCnoSi1DRCr8XkIg1XRch9js
V1Ao6Nj3Wh312OuQlO0fYggRHWgJNpNDZ2zbj539cnvllmYRmWRUiueuMwgpX86iOZaodbdIGjTV
KTcUpERBTZFW/m0rS5MIlVBg4wArR7wkWKkTtdSLXsJa6dxD7zVn4J6z73pSHOuq/Av/OneMgUgY
yAMUSy6HhIocnpKTCq37FFx/zbaF3Hi31oCwOKIzI0LUIhlGiGyLgnCpGt20B/Az2Uzq6Iah5ald
cHv6FhdJAzwMAO35YAt7sOJl2jcx9mBPqFMNwVzS69fQCWtG5hGfnae0srOBlDCSoXyXTuEW/esA
iyUr52nNjPAKt9UcZUwJx7btnDHeZtL9mpTnmgXhUuqLibOIziklAIrqHoz2kPRNzBU44ezSxKsP
Ek3/romYuOKRPkZqg+mydOb2oNSj01/UyOYAC0krVBHgfS4XRB9CvQrN+dCkhmPan2maeSWI0/5i
bxlQOJi7Eme21Usrctm0tiphHDr5VdL7KOlAU/BXR/LMiLAkdZJ3oZVb2TFhYCXRgU4H6/haOWQp
GEHbyr8j0YRqQVYnQxPPntqSD823PLyTc38NerFowwTX0UykP8tIXc5WChiCxYoQwW/8rna/SnU7
xMdGW1n5NSuCB5O5lcToPYVTlu9LD53qCKdPfb/iVZatoDduZl6fO20vx0J7vGCVNM2PTC93SnzI
WhsCqlu7+nZ7h82Le3VSILH9rx1hH0dWAumKGj13wDjYiu2SmuGJwh0LUnqJ+pn3xF0NuNbGJsTY
VYdKd5sVyIV/Te3X7sEEDwnYT24PTIS4/b6skdBHUACY2wysvZxBQHBwXWIujuV0mixlN6ogB2b7
vHXVFu8V4jDtZz29NBOgZ6rm37a+5ObQuIx7GwjtmfLu0rg2lXil2yPgCBBGBn0svTeTt9smFhN+
c8+wgpQLSD/ELkojIzKzU1T9ai2MXYXkWy3hD2YPDpn8SeWPHXhGS2A6dfaH3VDz1CooLSEfMP8N
AtrL0UHaRUWXDJzfVH2RgFdtHD0/tMRFefvX7UEubBVIXsrIy8EU2q6E7TmB+IKPY4OWUCCvkfrT
umaTZ7tyLSO3bAcjsSBFq5miAmwzSXXayDQ/Wpr0OmrsWz+Y+5JHhwrP0ZWdubA3MKb/bM3fcnaX
R6RqIHrb5kezPeiJj1HF/YqPWgiALkwIC6Q0mc4rE8PpG1yARQL2PUVNTzTPAtDp7GyI1dxep4UL
FwB20J1rc90RWJXLMRWq2rBKw14k8fsEyKy1VtZc8FMXBoQR5VbO1LFF3DhJCBj9RuHbqNhbp6iK
NwZl2z/l2/5nj89UD9C/Qb1AJCuuaavLOeSsjkNk/JQU/QTZ8JXwfnHTzaoDaLgDnZYYpYz2ZEoj
x5jazi1/1O1dZO+ieiWkW1wZwPTA/ARBLuCHLldmZCSEoAYcfImGl97SN/H458EWrqj/LMxfcLaf
JxLZYZPkODux4aB2gw6OvzkxZxbmE3VmAbl5teATLBhK0AC+k9MfKKb+hRFUhUA4o6EEhW18aURP
TbmKctwXhXlXf3b2Ply5E5ZW4tyAMApjqLmWlTCgVg46WIds5QwuHRHUtdClg8oTAY/h5QAIJb2G
MjEGQPra0fQIjZT2LldMxwSdq/Z/SLuu3UhyZPtFCaQ3r+nKy7bULb0QbaRMpvfu6+9Jzd3uKopb
xPRigBlgF1AUmcEIMuLEOeO9MsuPhhpvrx99nhefm2VO5jR32VhURXaMyUlu3yQd9W+MZUaiNhMv
3+Hd+Gd9TE6dUIJKTBXrSzKbHkmhSl7XjZkPJq+7zLjNZuV2ps5rMeommulERF++/nnmpnRhnrkm
R8rQ62oF8w25XbIvGNqADEUPuqDZKL2WCGoN/F1FQwEVG7RtPji4zlyeDm2cVRqsQQQnBshWhc57
ti8MEW0n146qrRY+9KUZr8dLWYl1B18PGIul3xvlvsj2kAK57iOra3/aO5BxAcLzUahhPp1k6UkT
LUjjMEHGe6xE2KoWmWA+TxZbLZjHYELXe+Sf1PoKhPetXYjGTvkb9nspLEllajmYkLaRWtNihb5A
T2WpQ+evghGG/HDjwTsW5WjmLFcAEdbNkB07+8mObB/haKxqQcDgBqS1IgjcLEawP+R7znxMmaWG
SB22TJOkws9rNEOkxPiX/FcfiRTZDbdgCycUpbrLpcxdoZZKBSutYvr4+KC7rxXwag++qgjcjLcg
pCL0cMCru6qxX5oC2Lqw8k7Jjk5VQv/GymQP9e9ZsG08T1upLWAHGiifYEnSohoDoNyIQxQobI28
rCwMmSOLut48T8PrBccSvQ4AuJnMXQ2dXRqZBo8G3meTjq6tedQSvDO5i0Fp+KMbsV6zL7csU8qm
i1QVJxPXkOEZZGR2KwhlvMsouOv+Y4LlTpi1zIw7FV8lh5huk2zn4WRGG0W2IDkkqmXyPEBbkReY
p8N8icwuR6NpvRhDfmzrKMTDay07Xw9lXAuok+Lbq8CF2cyzMlMlvJlj3EU0KXUl0AsWfwGuwzzo
HwvM0z+vhsnQPp7H7fc2zfdF/y5nT5GVCRI3N6GeG2IeV3FkUXAkYCkAO5Joj4lT7d54Qp15HkId
3GbjX9ywzu0xDp30mjM26zVu3boVx9GApkDw8uEdGnBSYt4AlGg4ocznsdN+7lMTjyuVaBupMd20
hchI90pKEaEO1xJoOYD2x/nEEOXlyanzsrF6BSFak5/L+s5BVYFq6IHlIqEY3hHVAa3A60oDloyF
rMVOR8CeMn28F1uq7eAMqTCt8dz63AhzcBAF0irpENQi00DVYA9Cg7/4+uBYVta+Kl481rrMs2yT
6D0Z+gEWxrzFbBAAIsabbAjeIty9OjPC5E0tUiRTzbFXOs19p39fDyiYRvzrMUBkhbnyjvoQpS2F
larAlGA22JY32TX00kBrIkg2676zNydQ0SF6OphKRNHlctfqWS/AwIn4PHwz37PHYkndrQR9juar
qNnEC9Og3gZFCeBPeJMy3yeTIclQLEl+dBpQLC9FM/5qI/DpxLEs3c9F8X0wexGNNPcMwaehyQPc
OoagLlenRCO0y7M0RyolaH1OXpO2rlYMvjm+Xf9kPEuGiUq9ApQp7lPMJ6NSLNVlkeVHxTi2VeFX
8T3IgV2pEQzH8VwD0K6VNgDSGtBEv1zRNDbV4ERFfuwDUns/GhHDi+jvMztWFYNkNznWIVuHvjwC
dh0Nd9e3iudy50tgzhDmtKaigiztWsuZxkP6vRwPwOh6vfaG1gCmJ/fX7fFCD4gCAJiEOhH045l8
p6AlVIDVMceZnUHQo7v9X2D7cBtcS6VAxuAmwiQFtW3aKYIw3zGtCab86qAwv9GXBrTFVunlqUio
jptYAfxZIThA+iPiXTpBvuDmWeUl7JH2rs3j+xItgkjGZGtiSu6U/YiK95GGClkEn47n5eeGma1s
BqIqeQvDbdxg4g8y2HQISX6fiYDBPDcEH+Fa3F4ZX1l6n44aRjE7cHOp31jlnvSbv2l5rpSHv00w
np7L1TK1mKc6fmwW9eZ+P0Tv111PtAzG1cHZk0QTiL+PkF4ZkyCjJ2va/G8mmMBjZjFxGtDjrjuF
OQnslF4KDhB/FSs6BpXylVPr0t00IwFhV9PlR1WLlhDPMMjlada7MStRcH0xvNCAdyLKBcgUaH0y
t4QkKiqlGGDJnjpwQtTKgIecAUSx00wyZFWi7tQTs94udae8LoMqauxzV/rHPgsHqjIophiQWj+a
8iu+F0mf/u572SATxPFF0GDPbhdJ2drHxBGyK88uoba8eLpoNIB7Ts+MMOdUskekYMvOjzQaN1E0
+eNwT231rhr/4j4EbNbv1TBX/Iw4sjnnBiIRCEMxgYbKi9UKrty8iwN4XoH/Bp0ILsOsjRRERbVB
8qMWy+C1PrV24xay5AaCWxevAIccsbZDZTyLP5XECki0tJL2sRZJdaH+GT/aX4b4JMxIvBWdW2KS
uNGZbWEPOjIgVB/i4onU73o2hF1L3GoQvcLWb83e8KxVGtAA8Bw8r8zpHYH4hkoTjKXvJQjqMGpx
0Pw7u/dm4mavplDlk3eGzu0xixtyOlAlgUtoS3+0BnOCAFfp2YXpml0czBgfAKJ42ozOG3jNwnhU
911vfHPUyatTUxC5uBuNCsfKAAm5XFb3SiYD2NqgzHTs5f0Ya2HfEs8qDp3xSEZ9dz12cWzhYbDO
K60U959AlxCkmG1MrtKjVDnmbT3LpqtF0HyQRgxkWW1eQnOtzAQBkxXDWKtf2gqJX68BoJVhuX2M
3Ooo1CvoEcMtHnkGmQi4wifHrdXbuaoDR6N3SnLKpAHkg6/TiIqy8lUp+6CL37VCRLXDCTv4MWuh
V7ZAE86Cr8zRkXpjqOhRdbqwCI0W1B8gX6pLwVOPb2etJiFFIIUz95/CMGK5UHuKeY2kDjF107q6
TqcA81jjFmNutSAyrC7LHCGIpsnrP7jgY1rpMgFKIGFd5ZuwyT0m1ZeUFH4/Gf9SmOCfT3lmhQna
UBallpbAiobJ56IJYxoWZibwUs7pRL0PlUWglzD1yDZxQG3Wxnoz0iMY3TeWepdX0o7Qv/k+Z0bW
o3L2FK/yAs97e0ATBbOhyReivYEPUhOkBa4TrJuG1z7KMWx1OQU9Y6VYWMmgavtUDt6WGZRWqaC4
+PE6+PTtz8ww4ZPOxqwuZKLHKI29VNmn5i3VpU1lzN7Y6Y8gtHPV6F4pnmZ557Sm57STT+rW19Wb
Do/pJnCmo5V8B+OIZW8bbYuzfJTSdleOoJZVbo0d0LNBX0kBaU+26ObGi0kAkmKETwNQxGanHwd1
rMtY0egRZGyNdKh36cvwVv0Figyn/rcVtmSZQy566HRYwRUUdzsvBdVa3+mCSgV3LahTAN2JURiZ
LfNOuYIu82ql0DyCBs+yeNEd6cAe9OXfB3KkC6CoUSMG/GJ1vDPvVSZL6rseLUADcOq7zI5+NR1V
/YXk0saIZlSwK6SR6zZ5x/LcJnNillgas7bH4pAyPDP/Pil72gtyBe/AYJoeI1SoWxoY9blcl9FN
4IrJaHJE8wf0X6fW+lFamyi8vhKdFywxr4QMgDocCqXMUpQkq9Qoh5k60DfDUdqCa6HwyQ50QR7Y
1sEB51qu4pZe5uZhHKbBy9PXxtP2T0NgbKO7xmtVd9xZG5DduI2X7lL/uXALL9lku+FN8FuxYvZs
n/9UpsQ6zH1MqBUnR1rgLtT+iLXNdQM8kJh2boF50EjT0GYqwWZoZrpBPy40J/Bpyl8ytQ4mcJPZ
yb4xVnJqywInn2jAnaWw/UgpZ+Y/psbPXJmMaVToPRaogt8ZdGj94ravgF9CeeJ2+E6+dd+nG8jK
x/co+V1fOd8LQEgM6BiHDRJ6RYOcZCU4Xmqo/GZZUfmxpRiCY8MSLv6zQKDzbaQyDKI4TM40SVEj
YTcgF5NCI3klIw0sM9lWvZuC24i60Ftx0RAsZr+bsgd93KIHaUL6CxOeEQieZmHTgxelUFX4/YOY
Q+bkkNmMIkw0W1C3bzD3AImqSbU8naD2NAmSOX/5K3UFThpoZ00mVBlxnMsgfoZ7tbNXkdRf1NhN
ybcYNOX9STsVPya1dLUhVIcknE7KgzyHkXJXomIDtcXrX5y78rPfwpz7OoGaWgn+qCMUyK3l5yiB
+6nclqZbpaLuNW/WBVOPBiA7qOqu18DLUJZB/MExRkzZE/m+AJNkF3duqpykek9mKyQRdUnnWw60
p4NppfWDysQ4CCqx3Kv3+Y9gfa+i6AYoGCnHC348DIha3tKeIpeWbvSle3cmX3lN3BkDD1/aL6LZ
P17CODfO+FkM/Iueaxj+n6Pcn8xXtKw8oYbVGp0+xUdUz1fqXGwye1l0aDPX04IVNrsMF19V3bfF
fsx/yNpxGL4D2vEXGQpzKMCagj8Z7B9rUDkLV8ZSFQ7kMnF4un1N0ZkE6pOWqPuIkAm8CipEGDWo
GqFoi2eBdmkpSioiAYKXHIt08Ir4oVYsb+3mEVC9OQOGOBCl8Uh8uH5EeAM+oKIH2czK1I7CJuO3
uZYmVh5j3HWqnLBeMm/JQtL8GhtXOaaJc3KWJzDb7RPBVZnlDPwnTOImA+Az7mnohlwuV5HjSstG
NTk66s9EndBILAPDoO5YHoo48ptYB5ZrdjvI0WbL4pq03eKNJahE8O4f8KLfP4IJVhMpaNIaIBCQ
ra9A3HkjaAow8rlL/iXb6cdq4UKAqQEpquAbX65Wm3LDhp5mitX6dhcu37vMjQaP/rRxFgXvA16e
Q0sBoyDAxTkm2/dRJjOXICCApw413iAsN0IZK7EEoXX9wew5tDBrjiE7FDEwh3a5oDYdlxw5BW5j
BJDXjOtA+17Gxx6UgqJmMC+Kn5ti4goAcOjTVjA1euWzcsweK6BG3b84BudGmNOnl/GSpiOMWKr/
2o+QOHYHL1lcFRzAgKPdXzfH3T1oXMmgXlKhHs1Ys5LSTuwI1ogl72Z9bT+7UEWdFDB0gPG3Fbg5
LzJbDkAiaNrjqLOvIQvE9itGCEFz1KhX1OTkZNk7aYgo+fM+FbRNoGWMririM+MVUDKOnFQG30in
NVtDgcBJfli6DbTIlfgAUYKoLlxq3qjOM/SFmjHMZHPbDl68fIkUEWaJdwxscJICbIz/QKzm0kOn
cpQbsF+B80yr0p1tdUlAo1YRHDZePsIhA4IWTM6YumAiSFEu2lxNenJcBrKJMykoKOD6cetDYN7t
in1bD/eJVQkSPe+DYthHBeMD7hX41+XaQIWD4Q80QY7xYHtge7AgMytMtbwNPDfCpD5FKXVlBIb+
uDT31fKsx4vg0Kk8dzm3wHwisqBgY5TYvNi5Lc3eJxjUN/JyL4NUorAWN4/WZ3XeS/s4v03Sk4Qb
a2q4SZ2u2ukjRtx0F6/8YMwoYJzWTTIGUbaEurZpFbdQmm2nhhYVzcuLfjXzydO5kTA8vX7y9DiX
0Hy3IbjxSjMPlNaCHeJ/Zwi0g08UUHZ19b6z2wdIIoy0dJAkwQQAvBJ1JZQUMyW8Ho24HxpgeXRN
cAvAQMOlFWhEqENKYCVubADNqQf+7esWuOs4s8B8aKlVlmnqsGWlAqDqaHo2SLgLETyJb8UCBg51
2FUV8nIdfaRned/iVFiT5Q9o/aw1rGneXF8LL3ZDIOC3FWYtOSV1DPIBcB0tJ5UYvjO+oek3NBku
oyDvjf6dRvfHzQEK8VD7AiIGVXzG28pxnvTcAVcILW5Qz8un9NSDZRNIvehvnA2wKpSvVUwUGszC
aEPSoiXTP1SUM24MzvikKiJm1/X3shcHDBv8tsKsB0tdIIW3wNn6Ksh66CVCPEaK9ksreu/zQvNa
YoS+BOaUgfm9dAfLTJvOIvhQmUkRTkqvNjwj+4ZRjUpPA2UIUCG97hrcyHBmcXWds+NKCyuSYoqD
1JaDT1Q1nJ06cu0h2pZd/LUholYL1xUNIMtWMQ1MP7FfrEzzOl2wwrRoHEwvN8Z2MttdUUC3oc4i
6o/wJwhMJaLHyvqHP33EM8PMR4zBhDnRAnneXEfM+5Oqv2HQ6m/8ERq3OiB0K0+hyuwmQHNkIWDL
JY62ASI0RRWlNQU3Me4nA3MYeriIfiY7AhMRkEbTDjEDDVC315Ld9NUZQOStlxsn7QWXZlaDYj3M
EOFAu2YlxFjnmy+XpBdkaDsJcdCuqBsryxZ8lQ5eWgM64hB7Lb34JO9zN+izbGOZgVU/XHdQzuFb
1cuh44uGGPSmmcdeHGmSYmRZitoUyu9gxP9Wx6DZLkfLI1EpuKRwjaHYigksFK1lm0leVt9MWSqB
8mWU5wK6ZtnglV2uQW2epgEupCLiJq49G/DklfQD3XL2NKS2MRpjBwqEScOA66Ds87n1ZGhcqzT+
eX0jOQcASGvICEDDB3mTrSjnta1WMg4f2uWYHoiyCWUlDMf7ekUSgdOITDFBpZ3LJJZAnXNUCCoA
tHeVKXEbiHNcXxGvMAvPRCxZKXXBPMuc6TGi1Yz2AmZrzQeoVHiln35Jd7JLbstj5Q2hsZe8cift
rpvlnL8Lq0yQxrUgkXJ5vUl5sWe5b9Ym9a9bWM8UE6ugHIWmyUpzhw4jY0HKoPbSW5jTbMYB9DMy
FJXi8eW6DU6qQUrDdLDu4J3lsK/hGNoyVmVgclKv4wkyvNZBjtJgKSHooQQlzV9WNTHp/bpRnmMA
GaKD8gET8+g7XwaTecySstRs3EMxl5U2rxnq+JLo+3BSDJpbmEBDlQYDEywYNzcbK+nwgDp2Ueul
jhrK0YOxjy1Plp6E7Lc8ZwDiF8ECzEcQk2Cej/ncm5BXgLGyeM4dI6SvWkLcMck9APr+YvMwBQTE
/MrD+onlraoaGfQiWFdSam5EJHkDEFbuVc0sUvTmrurMFPNYkxbIIugVDjAFKEDuXsfxYbZvG9RJ
6kqUmHnOjsETBFtUtdC8YAJ8P1R9lo9YlhM9DNDxzUtdkJV5dUqkrpXt00b5BwPxl26XpGNsjRpy
CKaI3cipceedgaeZvRQqNrRdNjT/ZaD47ch/MRO7ci3iKa/bGO5lHV6TzHSMEgwPVxCYfxlqD0/6
617BSyFQpkFAh/NB7mM9cmcXOPTu4wQVNfBizdmXrJ8gz1XuaeIEVNQG5x3ec0tMtB1iOvdQowKz
W9dADoaa0EAmk+rZRiYLAqDIFBMAId6VTGUJHpI6fq/y96F5tXUBqIm/bwjkOLoozpvMwW3M3MlK
C6uR9cQrpdwDQLYoo5D2gnTBXwtAY+uLGBO/rH/XVbY0FdYyTsFQbleNEEFhmr+UPxaYpdhaFbU6
PO1oz94PYIbI4W+mW4BI+mOCudiSpYes8EqfRNSXuHKb4fsiSnqifWJiDqhUihhchuAOqHZ6aEDy
bnv9pPCCGgjqVpJyCBl/ahuY1Rw7MwXbB1Qlmr6CotMpJbvRvv913Q4voJ3bYT5Ho6VQHS5gZ4CQ
APhVpSTf/HsLIMVGgcVBdRRh7fLM28RwSmsCc1aj+MDDzNrz9b//AdJkLyDnBpgLnFONkkrSlVYB
uudaG6hBWXpo0EVba3kc6ftS7BK03/MlGIfKq75CicxcIMz3OueOm+yTaFf54BeWRAQgPB8B8TTG
RnHfA5iMWfg8S13T2vhdlg1GWultiu6FYFze50M3Cw00kIwg1zJhbqy1yRosB7kPkrsVxg50Q3Be
eQ1n3Lz+mGCWQSI1d0oJok9dnmwj9TQno2dOPpD6tyQB+lwjsqsA9DjVX7rGduvHtPQhQ7YpldTX
4geDHppKhGvh3ZpWTAvcCigAPLYufWrWqiEdevymyCpPqvkYz7+UpD6ohXbTaPoOgi0imPq6yk9O
BnjL+u5ZZ82Yjc7kRR1A6Ai+iPJOUeqwsn71a0U6P5j503WH5uHPIKW2zgECtwfvYW4AFcShykoF
e5Z9MvfFUd7aJ83vQuMwbFXfuE+9PDAf6am7XX6AptDXXYiC+RJgPZ2n+3lobWRXLI3M9bQ/P4rt
v09SDln1FD+KqDhEerLFtdsbHH1LZXuTzq3fgYRS70/TrHs2pfdFO93Znf0VSN/w+v7woADn+8N2
QdAZ6UirI4VIt/lW2qY3+Z6EyleyBe/kMdn0O5FU8vpx2Y+Pr46BTEy1gy2ZCZI6SSt1WnNWj2nW
eHTV6etQgTZcUD3gefW5GSZv5fB0VYqxxdPwqNYeLQMk4XSL+NQJLPG60jqaG6CWRt0O96Q1dp1f
xBp90BILPcy+1h8do/nlRN1Bz4zOXegXG1KpaVAA1kAay1caU5DbeIERT3s8RPCiU5AVLo23vZSr
NTh+j6m2IYvl1V0cTqUIlc47sYBmA8oAICRKlMxuRtqsGXUCTB9ChWsmtQQ0JlRIHYxIVIP+M24l
QauKaxD9WhB3fyihMkEJlamum0zsabyzdwYNc6+5L0RlBO7enRlh9k5RxwhEzTpQg+jVDKAhrJ1X
1RacMN5Zx6jh75Uw3rHEAwDYpkGPoSv49B/UDOxROv/TTBztq9ZKq/VPz0Hm52560DZJBYSa7ndH
+a29L+6Wg/JNC5Od7uG1eAc2hI0yPXV0b4ugJ9r6Qa79FiazOXKDx46D3+LEfnSIf8We8c0IgZpC
JzwLyF47KiESWxGOx7g7TBtgitI7/ZC/TEF5S37mt91NGqbu9OQAbOBfD3LcW835Rq3B4uyEDvEi
kziCNyG8BWCFRTwIIrDaBTP1chS999WL07k2HNqbd3Q3STfjry6gkJPdWoJHgcixmXxkqbNKl9Wx
c5SosmfqJ7tYMFTEi7B/Vos8e7laSa66GCpUcGu/P5lhcxJs53WPRg/u8u9TIytlQ8KnloMg8q5/
quvbg3mBy79d6GQsjfVL4Vb5s/QXT/ZF86zXTz0Uuy9NOFJKcMHDzzfNg5zvR3Or2HfXVyHaofX/
P/M3yVz6MVvhyNKwxxl1W0WkGiHap09RhcTo4Kz7lLmDBl5QqCf8SsHeg/rG9bXwGt8gXP9PAEOs
ulyMgrQXDTZM+aS8Ub13AG1fEj+9UYMv0WF8orX7Bo5GNUzv1MOM1/Qm/TY8ZVvR1K5oT5kAk8hE
11NAQo6LfSon3NJi0eV89dv/HsJwebhc6KLIUVP3SAc68Naam/rKc7dBB/MWksvWbbG5vq8iN2QC
wQg1Na3JkLiLYzh97QX9DG735uyrscUHDQKjTbQupvs130je9JhuMlSiZlf1qkc87ui2qW7G8jSL
rgrc2vy5ZSY8qHFTzkqNhZVu5Tv41zEZ3GirvrS7ejdunBuMso0QjBP46bpfV77eB5T87MzpQ4zR
UAI3XcCNbLslDVvDHfxiftfsx7gXOIvIGhNEamuSJBA+02PjY2rz27BNd5GneHHwPzkJi3aYYkmf
qLoGEsmv4ypMtSyoTUG+4K4F6iGYAUKjD2MUl36fWb1TofCGtSB1x3ugybQgnrz863wQ0abx3fLM
FuMcTVzEZpRg32QJSJRJdZ1FdafJ2gwO4DLNDJGUb0rpxll+T3sLQOhsY9rGxjbzwe1SEQCcG1PO
fg2TbexJjbvZRiqw6JB4y2Q96JUmRFuvf+WTZ55ZYXzF0ueRyKtnklPmL6G1lUPtaB9x3aDhEIoG
2rmZ4cwak3vsWZtMVIuR/ambY+ZjZ41+Zf3NpfbMCJN+yjFVnElez3ihBHP9NOeSwPNFn4bJOr1u
dHXuwIJTvObjoZRFiAv+s+1sDUxCwRRSbIw9LEjac9LrAUl2c9KHeRoAS0LHvRIPfgnJBxsVw+un
WnTgmERTZmYit6tD5O90n2+qQDlITzoqP7vrdv7LafvAOK7wWjYmNnRqJifqgUZVU/D/Fr1hqh7t
05561ZQXim/L5WzgQZfOowvx5/E+UWwICteLtUBqptSqba8qBd2QIjcxDdtRpEOn0ERUauuCP5+Q
P7+TOSHxgC4vqhSIQCTUJ9zHm8oNIvVuGgU7wr0ag8dkVSzBuBDbcjKVRTW1dZ6oSYmHCRuIe4dk
rP1BehNsPffQn1liAp08UM2O5gho7TbzEhNjMw6E5b9MDx0mGZ90CFSYiGgQ29KUx+umuWuEyLah
46kOslTGr43WyaRCyyHZqOYuTTTFHWwnMIm2x3cW3de5X+7MGOPK2iKXQz9haiWmy+s8RtrOKqa1
vRbLXj1gVGqGvlloz42oIMw9Q9DLhbYt2tiYwL9MWlA/bYw4B0y4Iz8cVEfpeDurx2gMm+g2AZoI
oJTr28pd6ZnB9Qed3S8yQ5FIPMDg3I4bsB0Dr3QzgQ0nVtBFMgw/XvbXDa4x9NOhsDFmAbAP5qzY
77jUUP4AtAeH9z3Riv2stM+mgnmg61a46QK6qpoOjuOVlO9yWSWFsJ49tckxtKCpN22geZXobiTi
MeR2YgHWWD8YJu0h8n1pZwRecLZKrKYAo8GCyUX1Z0k3s5S5SnOHwVS3rAGlFWFSP1je2E2E9Az8
A4OvaMExy6N9XA4QTFkn+KbjvDX38WY8Ra/jgzW6/X1+b+6QhX+okrscqm1xP4clyr/9Y927zRNK
7xvRa4obks9/ELMP3ZjYabT+oNmzQidIA8srN80hCdMnPUxvtZfkfhGmujV+XtsFJpnG2ayNhMCo
jPUndz+I3wTSZvGU48/8TvSw4XnU+QqZ+GOB6cZqpI8tL8I3DJe5RXDdZz8EAq+thzn8S6sblI4w
gWbTjQOV5hun9Y6otB7Uu+ah3lZev0UQCpU9eYl2zb7fyV+v/wS+P585FhsOcijHmj1+QrYzfH2T
7ju3cQlevaInAC+cn20n+5AjjUry1IEh0Pg03X1V7cGDDcGw5+sL4kWbczNMvgKwcIHaGcIbCuWy
q3kiuKkmcAv2LjJES2ObBdah3dbbPpjQhCFe9aLvXeumvNF3UbDsp432aHhjOPt0kxWuHhQ/knC5
mf3pJj6OX/HfveqmP+Jt4RmCmwFvxgsgw9+Rgh1zSZYkRg0Tv28unhsA/066V8UuzSC55NGbwpet
H8Q5mHimXN947j303DAToqY2MnPwaCFEeaMnu4lnHXTX9vOd6tqCg8PLYeemmOCzFEOd59XqS4Gx
a+5QFgjWiqdgQSJXYqJNpHcatJZg5TT9ukt3k9u6QzDAp94gs7FzbnNBrUO0KibgDEo31zSGvc43
Ayfs/XVdIlUI0TFkQo4uVzZ1BhhZFFe6WfYpbFzftw9A65WoxoKVDPD+YBmYRsb4JqrSFejSvXKv
BqZvPFe38q4fvOFU3EzPJcJ3/+s7JGCu/wLuGjHUubZlAVvSGPdwFion1oIc7TT3mIl1ptdWe7J6
QbmBGwhAn4LxQozFgknl8iYwY9ApInkH4Lnh1kXvQZ4tcfwl8oSK0vxkiwEBjNDjxgFI5aWpEkyS
Ra5hSkB7tMB+b4cjJl9s+jwpSjjYqocWrNtj9sLqdfAMYXjuZOTfczCQXN9XbpMVA3uY3sQAHaRa
18fC2d0xkXNzSgiWrHTeWP2KzLCuggGqEt+o/NqASslcJtdJ8iA3jou2F+EieTQKOqi9V4kGzLqh
ynNpH8E9s41pRadXutenP/V5cnVwRRbjdnzPk3CEFOm4U6b95PwSLJ37tcE9tg4OAmvKMj7Ldmzo
VQwUuWoPLuLqVL5QUCZgFknSt2Uvh12+QRN6He7HtdHr9Hu5q91lrtxVHUWkpbVm5U9HDIgD6IKB
IRoUG5cbUUBBzaiydRYtLWw3a6THvnQeaQc9PQcjlUGSJbE7Av0Niq30RbAVawq9ZpxJsWlXNY1U
YeICQmR+3ChfdO1liI6YPtktiX7T9mBMy6OgfI//QkVAB9YXHVzgzQ2QbF4uG1WOqOx6zOVA+qWz
T9Q+jtXtJGJr5G3uOsBir1y4OHGMlxclbczOdJBdmuEQ0WKvVj1WVn+pYxWvpe770ijfQBD38/q+
8jzs3CxTPCDtgvmiBWbVTYfBhKjKA4kULrHqUzf3gqPMy20A7cOTHdDVAk1/uZOzqUlVt2An0+od
YoIl5m2FylG8fAbeI1CtrmdWZZ+2rZ7FsYSCFzwj8krtBbc+vSz8NAnmHuxApSII+9yKPQjZ0WtH
/ReTAkyYlNW6/Gc0pzLQGW2/RzXI/+vWLZp7Z9tnUljF6DJhalp20EGg21pF4bZbAruyv1exLGie
cbcYkzQgXoHqAZAil1vcS3KmSzG+p6Y3rqQ8pRomci3R/B332gU2HwOFIBAj4n19aWack0pNbQln
Arwu2q7vUldOLcxFDv6QBCBd0SuPFh56P9fdlbs88K2sbLrAqX/0qs9yAVkWI4+7BCp4g73qLRiT
6Y9E4Kbc1YFxwoCkEPwIiPvL1alKp2Za1QOdTml5sAtZ81KtjQOHyMmuW9QuRP1TO8wV/qfSftHG
2jz0qLYLalE8kg+gr4C0XaF7wMkzd8GuGRJHQsXxOMx3Ueo3dHShmuhqxtaygnIJDEk7QSiqXlo/
KuIXVd8S/SShCFGuWtZdtP33m3/+cxhPhza20WDgBlBTK9n2IH1ZpqdCEvkWLxCCBxMj7GBrwMw8
E+ghJVyMY40sk7dWYDmv89QcSgvDwSZIHNvoxlJrty5FLMqMYwFljiLHOsKEk+yAooqJg5j3bmM1
T+iDEpl3wOoEUfpdsiZBQl9P31kSW62gWoS/v9KvrsyJl44FrtLaSSMneYBM+1eJdDeYkBLVpJh7
6D82bMx+gbgfTADsnDrRlCHSJyl5wCPCG+JDPu5t0ME0w5fr3sC1A+4fB7VlyJKw8p2SRroCMMT0
oUsyf4ri0KYHndQ7iwrQTNxNOzPEnMZpigqFQBr9Qe5+kOJpaZ6uL0Tw91n1ToApTXOZy/TBsdIf
DrhdHVPU8GTvsP98lD9r0JkPD8K+EgjLPH0A0uDUgAcB/ygHqLvh0bqboCzm1Tre5dcXxpZZPlll
7hSkNjJJk7Ay83UK5zdyp++AHDySr8vLdUuc0wMf+O0LLElzZEqDicybPkx2G8qZjbFK2oeTI4sm
/5jg8P8rApBuZePFXACzj6iOAnE5NOlDknkYoUhAreQ2uasfi4248Mdf1R9jzPYNsVGgsAFjlX2b
fx9vpMhta4jh+IULrXlvOhWocPr9v4uyn5bIRKKI6rM6SnX60OvVcV5QjwNGEYxaIgoP5qL0YUcx
HVzGwJqxAokvYxGpKzOuiGXfZ0S9W/COI5WBXG7u5+6+y1+ocB6cd85UUFhgjBJ3JaS1S4M0AdEd
lDWde218VOz9DGXN617INbC+T3QHxCSfyE9UeWhNsEE6961z1O3bJRI98XlbhssHegoIrmAdYCJR
DxbDrLEIuS871SPK7UpCT9s8BFgJ2Du9lgWPffYC8PGN8PRWAY39Z27hcsuUCmriah1L9xDGzmfX
zHS/p8/N+FwN8y4HVKP2+/7RKdEjepapW+q5S5zQqCsvKQVR8vNhAKwfjSEwEyCHgZ3y8qeU5ZCW
dTVJ95jj9rRmCnLo7jmJgAOBLSRixZAoxegmuh0Y1MZb6NJMJtVWTYokejj8mB+Sb4a5XzYGUI47
+lMnXlsJewqfI4oJ5TYsCC9arIqtXAJfUOixkdEHs0MJHLGkXjbFXfYeUyWMipCKSmGcoAz2bVxt
VgQ3FCvZO4AlydOENyx9KDXDa+N8oztfnZ9G7BuK1yvZfrHi04IBu+tng2cWpGaAjKOOgRFSdmwg
sbQSxCsDfWjxHPRNG12k3BmsgGjN+JDkdbGznBF1lGqMdymtlScHj/zw+o/47EN4k9k6pu3w/lvF
Iy4/rjTkkB5rF/pQ0dn2oP2N49OV0q4yiIg1mXnXwo8gubFes1RgcpxPTPfWMI+DIifF/5H2pT2O
4zrXv8iA9+WrZDt7LUlq6f5iVHd1ed93//rnuPC+txPFN8LcAQYzH2qQY1EkRVHk4dE4+TVxh210
rPf3V3OrOdcQzGqUVvOSrJshJGIKTtMSA0m5zHyepmSX+Gs05zv/HBGuE1yTSL7MhFzX8uv8MDVD
McmOFbjFfDJZJFP2vmXnLe1Ulei8B8ClFV7iMf5O0TJJiTXgqcioixMJCkfWnCnezgWTyVk+3l8e
m3H83rQLPJa0wEuKKYxD4AkSNZsPvSJauwvQ1t8U6zSnHaoOwk1T5vA/Kg2eG9Qf8wb6sXnk+Rsw
kVzGGYUAHR0vsw5f3DDTOhG72PCyo142RNtX40MnfHj+QWrPab5ri9918ctKifk1SM9NbjpZLtE6
TIgyhLs4z0nip9upEjmWs3ASzJ+FrYd/RDMe2ybRgnQjRF8bPiu1BX+vm/v0h/Sh0MAg4i//VKek
WmmHflO7MqYIc5zHgh4AHP0LYA1C6oadBhY1CUoS9Sg/Sq2F1IXdwvmvhgIhA1pNk4PBMazbmwXW
iqvLfPdGrcn39fxiC7IWj4OVImTHQM3O8VE2EQalL34Rrzj6tuAk5i5+EPzg6oelzQHFBVBdV80Y
yUl+7JsPVe2J5e16G3aVOj++ULDzFaLmzDzXGrIcOcpNdiXnZvPNFnB1H0R7NdiQMWcRu4pEA/MB
Y6uIoV6L6rF0in3+kGzUZ/1Z3kYbf2tupmfrZ3Dsz9oKdT12Ra0Nb+IIm+gwcRJc4TPKrpkYP54i
8XnMwInS1aewDEFWaIPaHP95wgQ9VDc9WiPaFDvewODve+i9tc9acCH8qvCzAR5cPco026A4E7Vc
zS5bN2u0PeyGdbjyN7qLPj+wlMvPylPs5q68llfJijdE+vZonKWAfCR4t8DuJrJdXH0pggLbhxR0
6aAWH6q8xaWJKOJGE1ZKfmw0twfFG0f3ZCyPXT5a99HkPnNYoVPmevmlXhRDGZbaUSPyF/hNMaP0
4O8xEOjJI/kjr/7mdqcRaCCORICDKEfFDMlrOHE09bqVBf34njz6P9WMthHRH4sDrmpTZIucMO7G
sFAjhjgRpK0oWJmbnq7RYrwVx34SW0fZctpuk4D9XaUjERSNJ8ZFJNATzBNLsTrWguqurKs2T6xj
t+523Vt2Kg/yDw99MuY6foxWtRPssz9qzYHloTJ2E48Jnqs8oI7Bl/cs9F+YwEWalRFUPL8//9KV
msySvFgfYyVpW/n1UEOSRYUOgjdfAE95qZP2WImoAqfW+CoHP/FKBHVdt+hiynj57Zs7D67aGCzy
/bSP1jX2xu0VeNVEVax3bDWUvSu7mPr+6kF/uW8OC8u8Qpmt5cIZSIlXpP3Ue8eUuG//OA3CLIG5
eJptLogiyoiP7QPqNY3Hc//ktaQgSMOv7i/j9voyQxlw5RqYunBcM+soExDcCr3iHcVnEfn335ab
nbwf4gaKH4XUe7OeeFPR2PcHkLLiHgFiX/AugXcPXCrXovNG0VdbTfJPwtrfhZ097CwQf29T99Su
xV/VwXzI3zRbszkrnU2YUUwd+oCBWeCkEZGfvobVkKKdAjUITqnq4rZSU4yUUMCfr2DqROnyxuwu
aCEIp5H3h8OcZ+0yBldWplX2WRicME1nZaSkRzfGo5cSkdOZcBN6YOcQZuHeiaJBOC4m4tXzOAsn
MFnh0oB2us+8O6F3nowNr2b3VlHAg2wCwphfMWYWq2vxVTkmifl1kJzw6Gau9D+VSIK34E3AabAP
3eCP9jn8s0IP1ABfIzIbNsiejypnPzlJv7OCdG+YWFLjMZV0vDeaG+fIADEKqfZD6Ys+lhb6ZCDa
0cCAd2V9X/1u/AWDwQZOcmckEo6YU/dkOQhE7/86d3cYdQOBpVlGCn4+OOcPNY1s4yHW1+27ndqa
gEiQoBSBAzl/8ZU9MStiHH0H9gK/ngDZO7/6l0SmKFx5dsxm69HPZ4z7vQ93E9EzaPMeXvhbS+wm
o5oXWEL9EuI9oXYf0d50sJ5UXrvDEpYFTwFOLhmPK2zxqiS3VinVMvYqJyi+E5Bi+T221FzPnWG8
GoVbMaJcBSBgiUDtr8UO5gkGJZ56P+5PphBEj23U13iMNXhEO7cqDteApxU8QwILhSnX4gvERij7
IFNPcWp3mqPhUrhr8qdJfb6/TbdqDhxc93CaIGq7GbiqamOSREKrnsDvIjV4ahVoaP64j3EbGqLU
/RKEUfY0ndSy7Af19B5/QB3CY+Amb9mr/rv7iN/uY91eeL6xwBeN1hHsEOvHM5T4gGtvUk+NO8Q/
1Z9ZR3CxtpTfqfcUxxutGEgS73qMoUHOW3qeqU+r17raWOizaEm9T3jEmos7Ccbd//9BjNn12iRF
YyKpp/I1HZ0c44kiFfQtYD9TNpy1z0pxbeGQMyqI8Ko8pxzZ1KZSTG0tYp7gadfTdwtNfT9VZ8Io
msAO6UB/1OePj6+RnFrC66G6OTxnoV8AzwZ6Yex+qWdxEyiYF/US6yiOjD78DY9fn62SwvFyCQKu
52sQUc0mw5hkgByKU7H55W3ilYViLGsFNm73vihvE0UMGHN64gUA6VlEvaeuWotIDD0aR8UnK9Js
0dNL/KfuQfdsgSfHZUv5jyBvzD7JJ2sSIwgyflXOMlXRCC89GwfhgISqc3+JN4EIs0LmELWKMpEi
eIWTXT5vuleBk2K5jRqZ32cOUEMa2rjxoPfyc1rSSLaDpzG1W3AVEcOpYZWpjZaX39PoqNyr77w7
jCHgMLBAQYn2E+SyGH0sFKHHm26gnao9qDB23r5xvEfoyare8Sicl7bsEot9toisPC11zVNP4mrY
Rzb5/aTRysn3w9P9/WLJiWb9vwJiVLJGC48qhAZc9ak6u0pDmp34Q33KdrXd2ibqd6sXVIsURHiq
/X8erlxjM8dRVw4KBrJY6qkKHH/nPT2RaSX81FbTl0L9gHABFxzK1VoZ5QQrth/HFYSqkckVnW5t
rSp0fHMkenuUX6+KUdG0yMe0HAT11NNokz2VB78k6L2AQBXavQTb9q3mRJULh8HVupiTEKW9VQbO
b+1krnKyHxyOTd8sCGwPuBJiLJWK7IjEVkyocTOgnFYFSRRYDaTiDaxRHJHdHDEzgiGhYmmuVMU/
1044tJJ0viEap+Jd/DLcKIIxCzUZ3QShuBPbAS9SvtEEjLbHsBPcy5CnwOzN+e8XR0sV5loaKpJ/
BguSdEbvOuZOwbgx1caIXLNCpYMGHvBjZwU8Z3zjIGdkxHqoDEai2GBbrwIl9LspHfyzkW9M3HRL
hK59+8kR6M0t9xsFqWHQjuGay4aTnucHmEeC9Wll4CqhU6HvuKlReLBS62mjG7GdrKTGX92HXZIq
Wr3wIolcArgWmW1UUFjTYBK6f0bBEJ30A17NaIHhdXmwkqLfSjKR+3g3ej/zzaPFC/lPuGOMJrre
xUZRgkoZ5eA8bkXH3/obyek5qe7bJOuMAe2fueFAYc6+/aXCEFphpwbnYKNuh/2w0zf1XnVRlskx
4tujjUFipOcp5WjEqhacK1cAKRcouLfloVrHtHDQYvQcbqQtBt/xagNuAyAGlhFijOm7bT8Btt8G
T+FapdmT9Pwjeig3psutSV/QyytpMr4xC9pJEHI9OMcPZx/T5k6Y4+1Gh3Kd86Q5S+vqsGaWxfjE
UhZ9L/awLGFtrgwXNHufuPBsJUdcBweBE9gtKuKFksxGf+FO+tRUgiTDssKHR+kt+8hd3nrm2OJ2
OeBChGWhDo8tXM0UK9FiUQnOIu0dfeuvhzWovx6RB7lvUrfxAOSGlzKU18w33xt9R9I/12O9Cs+5
M7kynezEBm3eTrfjzUQVCmO2QxdtlOtXDvCtasyTf/CAhuYQPPiz122U5OuGh0L5b/UHhTNeUpIv
Y6XueHTlCyZ9jcTsljpIlZ90QGrsbjMRzy2cN8Wpdznn3LytnkM/zeWSZrW5UIugz0Nvmpek4Nr0
8LN7+u2atnYY3eDo/8DDGO8Y5YmQOdWKMZpQqA68EZ5KoIbToi8KGVUuxcAiEDimUEKto6OHLVYP
k1QtQeIfnZHWxPO6LT2Yj5KDlsyTeryvFizdmYlyJRSF/oVigu48nIwEJTfRuXSqfeKWNLF/dm5K
0jXGFK77goxP8qP5WG60b96u8Tj8/kQHCW/WLO879FkkF3sZpTjVywbf0W+TjQTLaPbmM96/RDo6
mes7/irc9G77Hm+S1+jBWim0QS+qseEq1ayd157gSiAsk3FgliYiTHxIYTd2TaaaCsfm7fcPUO4f
qlXoeo7nRP+4oGvuDMMUtbkKWMYUCsZk4lTOOw2z8M6di+oGZR/QaTd51LTFx3LffGxp9FwcyjeJ
R5px61ivcRkLSpNsTmYB1/9Qt9JOlvCeLHJU7Na1XmMwVjMUQYg6q2+rQUc4+aXb3il1eUfEfN6w
24Y2HHDhayjKRjR7rT+CHDZjjQFD50zb19HTqH16I895s5R338ZyCcIcr4UnFVU7AkRcqVtvJW77
7zf52g1RYNGuvFW9qtbSdnKMle7mdu72a1666PaygDljM93yTIupySqjKaPV+Apo5JOzDj7dQelI
HNP7LmHeD1aSlwiMTiRtFJWRXCXnDo18Y/GQmhntRkeIMbP1qDT5Pz8RMQAaTPWz5oPanX0ximQj
wswmNT7XyvPQ0kZAqZ3j90dBAWeY5GgoQfBScZO38qoC+SHYtjA+2M7RTVns9QBUWLl7XwBLqoQb
BIYE47vwWMeoUiWnLUxRhoi9orWRX53sFCNTnLirPu4j3aYhYPczoQguZhgOCzu51tp+Ms1c74v0
3H7VD9IupXt/U/6WXqKD9MSBWlIcVL+idwJPgyAfl6+hijhqiiYs0/OUTKNMx9wv/qh9Gwq0RWPU
H6NpcgPjkJtpjw6q+n2Uh1Gnie/1B11qcrRNC1aEi04tJL9rTW/LFef75qWyanf5fYwoQj0afb9s
0nOc74Zs3FtgzggmtLCLoS0nnznOBFXLMLq2tJWXYEAhRv98/xMWJaSDtBklwiCeZYckamIo9OmU
pOfC1LYWKG6FGoSa/xgDfMnzwD5MNMLlkTnmijRtfeSB07MpFihajWSfWnlncTR4KTICH48xlxDB
aWka4yXQl4GGlinNzpXd2ZMtIZw1N7qtokTd2uLBe61zKjtun8bgejH+EKOa8OiMoRrMfSCTUlUA
q1F2BuHrTASKHvgn56NYrY0nXoC5sE+AMtBnhgIpHJjz3y9CBc3oyqLxctSA0SdefnVZchc/zqzD
8gYjG6siO3t12z9aQiW/a2NUPQtF29Jg3lkiiZ1ugmLZKKCTRS1hkDMKYxU66MgJrBozlRJaF8lc
Cx5YdcDZ29u3Eg1XclQIK3g3g4tiKxEbzxj9wjS6s1hQE/UlAfq/QC71XPp/GnQdoxzKOvbdJpLD
Ezr+SNlipHh99tuAjpgy5dmK4FgK6hzKfcWjSftW32sjxrchi4XXctQioh3vemvESSwTXaj6s1Cu
S19yC+9XK8JFR0c/QCv4tB6z2om1kqSGGwrhxutQt4VJjWlJBMwqeR+s90bYo2wlT1xdc4J0nQRf
LWYCm48m2MTwf7fVAVQ6YYci86kgYNTTx4bkhSMgoyXiUa94F1SQFB7KorZF73cm5k7wEP5Ju1UV
/9Kjd6snNcrh71v17ZGpgST6u14co0Bl1rfCiTZRJ2n9OUU1Asn0TnfENhFdNQq/arUESbZsfnat
wONa/j7tGXkjGaqg8QDpIOT1mLNaCkF41ogmigGHN08bNoPo5v4mz45jfhTDJ8UAQ/arNbyGAuLl
gBSW5BSPyi99IwvbdC+eIsOOTJNGD6CXKnyqSY9BjUrOjbpTTVfTbekwhiDYHp6N0Smc8Em2XEwD
IkVFhkOur7qQlsqL9Ue27PsCvS23RTiAmnDYOBgTkH5igsZMq3vDq4T+LMYBCnzBHKQ+gsq91qmh
roLp0JYFJkLbxrNG9Z3mn3TjUFYDMaKV+ZAGJIh5ta7K7DJZUV9+EaPaQ6UO8Rh4/bkLMyK5fenG
5VNs0dpvaGGlq1HH2HMbryL5Xt/owUf36gWkEp40kabNu9DZmD/omWso42EMnMmw5fSQgZNEsCUU
LnvrOCmhOXRsdr7dBLzT/+ZtBeX1mNGMcR2YtI26Lebcifu4GCZ5iM8asb3RGQfcXJ3TSLQnHlHy
TfTEIDEPHrFshGqR9fE58gRtM2DmOK2mwbR7Cbxe97Xk5mYxQ6GuCu0nSNzABq69TemZXVJOE6aU
EdsY3Y6iTAZsl7w78s15M8No8GcKjlMdZPTXMLXZRgkqsAFjoaIeEVJLZbPhnWrfOeMrBQMMXAe2
aZ5IBfq3axjJkovUkOv8XFeDsM58NQerrBh68Uoq9Vyj+Wiglydp1Go1JW1b0URNQpP28RhXpCtF
1D4JU2gWNMN8qJFm3ogxcR5GNaH2qwjraBW1bec/hIIQBGRAy45EFMWTT2WhWFBNjB3qaKqPdUKK
FtNjqBjEPbxs5VlISAV6/5FYQuS57ZQFCp0yofsZ5iCtp2I1GjyiyttjGMJQUJWKPBXq19DVfS0M
Ua2yPrWk5Dy4zaZ8UOx6Fbghnuiihw91nQyk5ejSbQDDIDK7rHdtN3U+ov7GLfaHUNmmPQ03cHAT
plYItnfk1hffRLzzUYlu35mKDmwcbLVIO1ZxoaAgCveMh8btaxfVxRjk1rp15zTZq7qrPwO0MiAO
vm82twk6AKOVGd0MKo4NENRdC1cqTG+UwjQ9145B1O0hoPqmccYzx4nPhw+j0FcwjEQTIxjTBtPI
zi1NX36cvngFZdx1MKdfbYFCwS8A4K2MXUP2D4oTEfrPSxoZcTFnkWh0U1HU8zqckkRwMyZ5CFCQ
QTnbsqQPl9vCnDBaOHm1lWJbUATjYkmu6xN1YxKfGtuI/FOKLAxFhxbgroOHP9SdYDD8tRZ0lWhW
oTLD2b3TbOQ/tU2614rob5/3F3YTHTFAjLoFwxSNfRGm53dw0Ox8Ejmpy1G121eWGQOXNjhpJNah
1deLQYyEx50xB4b7CLFt9vH+9MzNyy7u0AWKfI0SmWWJnjKgIO0gEVdao78TpSUvLwX94lxGl4SG
2oGZOho0P3iTuIYaJDNOpNDPzkJA3vMBDPCRT9br+zuzcIAiu4cWFxEPphbC9muQvLKUUlVa3KSI
91N5zDYdEZsVrTmkm4uGeokzy/XixtYi9BWEDDjvk0esA/HPTUK2J5PXBr4ktEscRqXzRBkUKwSO
9yzTmuqPeFBxOKp2EwdC0y4xGG3GfM+2LfQmO+88jaCv63PgcT3eZoUYCMavCbWBlEBbQ1zJRl6J
VHCEnwo98Z5eZ2mw/vlyJbM0L3ZFnBpFCyWsJNroW7faz02KG6M6qhk5BS+85OnSaXCJxii0JHWS
NdZYFLoRPuKQ0C/OxsyCv7Mcdv5TgmShXum4uTcb1Y62nF9fig8u953tBioyjKTEbMDsrG8xQFxz
dPJQ0fXnSBVSvt03S54CsClRo9L9rgrK7DxSBJxknmpS2uleQq8MNy84R/73xMbYJhjHuy7vqnlf
EAi4ckRiN3QFm6NtHNNkkzZRrw9CNUHZGns4YeD7qqKhzZtJc1sAeG05bG4kT4axH2MIrvyKXHXz
x9pt0JSpOfFpXMs7GVer1/tbxVsWE+P0kaD5xQhAOzz+SffbNW9JHLNhCYtzLxE9RQTAu0qltfo7
obwXBR4C4wb6ohTaSYRhmofd5A4El22e7XPOGfYwC1R/SmINm9+DnaNcVc4WV3TCOTEXY4C/HgYd
dNf+bASplmzU3azJI+32oMn+7N3t2qTC5vP+rnOcwQ1hT+VPalopMBo7oJH1vHdeRJH0RH2rA5JR
XpcL5/y8vSkotS+JwuzaXFvDGA5afKR2si0oT4RLAc6lCBln4Mu+5PnFtzOY53yYtHInW1tXO3Cr
N5QmlCPHOSz7784HXTzXW+bXpppXymw+Mfmp7CJbt/cv8SPPiO6f2WjrvYZpvDLqmxHyQ9pQ3dSY
ab7mLOS+F1XZeT6YJD3IYQXdw0W1OZlPwY461OQ13nMVYbbliyM7K+qmF0D/cRa/CKndiVKwPhLe
UXffIxgq4xG6TJGyUUcY1VM8c5oUFcCPAQ2pSrqPDPdT46vdC6vM4V3olnHnWkVkqtAEwDjT2K8G
H9kJeG+nsg81wcx0jrtedkR/ERj5pVrYi2KeZGfplB8F2mwVPNTyWPR5y2DEJ5VaX4nggEBU/ROp
eHetPN3XNh4AE0qJ+hAiawKAdCIJyYj5O3q5j/BfFO0/gmLLMawW7TLjCIhDb9o6nR4cJXO2dOTV
KM+yuHUAf3FmB3Gh0CD/R1yVxRlyBOJrZJuPL4nDsU3OnuvMJWeeqqRigOOszRYR0OE2ONviwAH5
LyHb34UwnjMqOm2sjAguxjVXKeqfBRKvajt6SNY885w/+J7MGKeZ9FWqpA2uhtF+B85p11RIR39M
h4yueVmxZcf5d1WM45TKpusjLcSr3vY9JPqJs5Tbqp/veO3v7zMWn1l1KFUt9kaqtwaRZFvSiPQg
PODthqRuRZwE1U/HY/wnpMZAZERXHIewrOgKksczBx8qeRmPIGudVgTt/JiIIV7DRiLGGsVGYA+j
vLNu1oCbbbtAYtwCuj3bpNDwJiv/KX1aIaUTEMveDYeCrjnB9lL6dH6O/c+qGA9hpFmShh1WNaLt
BSTQ+w/qJOvt16uCKEXm6P7ixesvGEtZgNxYj3QwwIJNcKKle98VLTq7i19nPIRZWrkHB5GdX39O
ATmmv0/3f3/RPSAVOlMuzMl3ZltKVAWDAQLhrz3YdroeX6KUILK6DzL/yM3eX4Aw+1EUZVVIA+Ic
c4WDdPWCno9/h6AwwW8loAUp8BFiB+8TwQAV9LCLa054uLjRf1fBThkG9en/i3qPq2eOxi7u8sVP
M05aHkPUcdYQkPzarzQMJFDXnH3mISjXJ03RFFaM5la4MtTWNc7JO/7LJTBu2UOVG2pkAJA8dbS3
He4VetlXXQiJ8cZgSOvHwICqgmjn+CunT70t7ivKWQdHV9nnrsSqQDWlAmV8fv9lfSDC/PxXxsC6
3MASGqmVARCcp3W82udutbqPsHhsXQiKselxbNJcwxPSOdn4LyImwnHOreXT/gKAsWczL4Qyme9J
6uq1spWdGcw+A3NnOVbNWQjrWg21n6K4hFmUD5ise84o72a+sNkoN9IwoghFTyIqCq+tIi09XCga
JUfYgps55vS4JPN5GrUkriuUeZkXUV6BlnIL/8LTpqO4vySywQALPNWMvPB+wcavcOa/X+BIeZkN
4rwa3P83s8BGnu4ubIiG4iaU0IM4R5fYKvpYVTBrUddy3MRdOUE561Bytnwph3UFwQgLLP1gWxEA
4f1snf71sXDrl8IRbemVxp8B4Vj7wvF3hcaIzCpyaWoKPT+/ewdXLKkKBg3MFKDVn/smycNhTLKS
zb5J6hkHNeaYmf1AvQfexYuHwVglzhBB0ztIbqT6yntGptFG7XxFyvP9tSycg5cyYzPNcWP0Rjzj
gD2Z5B03mbCQFdEkVPnOhaEop2Nn5lpNL0nCBFmFr71TExPTs4mCeJFv/kuJrCsoRmSe0IO/TQaU
hi5YA5cWN8BUc2hA4IxEfOMlfBZ36O/Kvk+4CwOtI6WNo3llGrFcgXYU88m/OMfLsre5AGEiRln1
h7YdABKTaLMbnekBeZIXTizERWEillFrLCMQgVI66uoQ70rqv0hfL+MbB4gnMiZuGYopRpnEt8ja
D2mtn5zs59d9fb6ttgIJDCqvRTRqgu0cAwuu/WbeS33VG+p8RfYO8UOxGbfpg7c6e3Z4CA8ohdj/
GF7HfW6jDsK5j/3920xofIXNnEA+ypVFjPxDMiOgyWdlh3aNMS52FaxSx1fXLVjeS3TyV/22s1EK
jjkynUJFZ6TgDBl+5OnMFRLu0KahfqVbwym3ipvkxKxIejAP8jbG3L0/ZUyqiKS/KgUTWkj03u8z
3/a9deunVDkkKQZHrsUPz1xhcp76ZsY0GD5QdRhW52ZadRkmmGwanXQ+51104fAFq4WG3kq0LaDm
h4nZuywDAXgl4fYr2cVu0shLaHMiFR4EYwudgautYvVzTlymrr7/OPEaL5ai0qtVMIagCLI+yo2Y
nfOKvJeOTBWfZBrk+Mzr7V3yVldQjC20mNxo6hVWUzvRpkjoO9gQK1omdH53MTYp52xc8PNXcIxZ
WIEMzvwUcDvxD0qhpB/3VX/JhVz9PqP6qqkmzYSK0fP0iFd+AxVdAc3I+jVfy8f7UAuB0RUSE1OU
qFxQfAlI40qmh3pl/l7/OwAmjFBjrYoUfZofkUT6S3+qOAtY8IJXC2DCh0Gq8yyLYCpIDW9Up0rI
x/qLs908W5m/4eJwKvtQ7tsYihyi584dW2dU1rx80/2NQNXgNQYm5FZ6bgCj/TrkK9UuXj1OJf59
SYGc+xohVqbG9ETshPeSk+7cW4TmNuWcsbxlMDbvlTqmC5dYxq5Dov6l/6ecZDNrxn8c400HTiLV
g1KKeE3JySEkkX3ETE9eJwZvCYxxg0U/84d6RN5HxKNkYmNeMaerb+GucLUKxrw9IdN7KZndR7hF
nbAr88rOOQ5EZ1+dhjisZc8DgrATt4f51QRUWoP74tu83tf7tqGLjH2LyNFPtYEdKUtiEuqjEqFc
c/37rP1MLHAlMcbKi9zQlLjBnrzjbiXjlDdouTdet5yQ6r5f11miGbSg5UqmYjHnTUN4lxCOpNgQ
F1qtWlGCHxc7251I+ic8NCU3mcyR1LdmXPiqPE3Vug/gD3uquD/nvkqdhE8R77rLcSbfT+4XMJ5q
BJqXQ8E04rriiX7mDsfpLiJg8BfoPlSMaLi56+gm+BE6BUZioJoqn4j2TPpPThS0VFuNvoy/KIxr
rzNlCn1LhqGsDWLXybpE9sHFEF0bhNk58fC43a1EFBXnCCziB321btCK3759OR/i45aXR110PX+/
hlURxOKhIohYc0zyn6X9A/XVHKkuKuEFAnMI5HKe+6UHhKYhFhWedj3M9f6Jv+jdLiCYIwDNkEUm
Z4B4xbbpQMk9ch+Btwgm2ovwOCSoDXQ8qWw3JOY+0ElBOarB0b/vl5QLDU/aoJT7HiAaCTpS4+Zh
Pbpoi8nP9xfDw2EOA7U167BsIK6R/qwm10JTBHW0l/sgPIkxYV41mGGtY1fOu2rvojbRrl4rTnqK
p7vMQRB2/RDnPSCMR7fbRWueZ+Op1bzEi/2odSO3yhr7gUZjjDMGufDpvox4AIwrsLIJ79rw/+fp
9K4dW5dbV73omv8axvdl+2IFajQEcTpT1IN7f2OR9/hhIHjWTLa+e38lnK34bhS8AGoHBQ29AoCy
3zl5hKWHnxwb/56Oe3MgX6yFMfJaaFu9lbDbpdPYkitSDe9KmN+Hh+YQPaVdRY1npyKnT14xPEeT
2YF+mhq0cw/kLETJriPytu2J9nlffhyTZDnCMUOpGIsSGNGmd8zX39LKWE1//p1/+X4Bv9ikwWyt
IjMA0lMtB+2WLdEf1cO/BGHsXvHKMQHtCuy+fIUDe0g3aLqivPKcpVfly1OU7TbEAduM3axw9mCt
0A7b0U1zLt9jV/21U9c8uFu2hfkWcKF8jCuIaq/ruxrK997tJd0J94czuhCf4gHdxcNWeaV0GGys
U4qdL3SP/o+ZjYsPYFxF1PqJBiKAWQkP/trfqieTnAzb/F9ubH9h2KdbtRv6LJgP63dxtRu/i1TQ
SZj/uq/ty3maCxgmJpgCIytKD7s34GhAHdznh0ezFcemll4vLjftOxK70HcRzmI0AsgMtaS9g/FF
HgZygskUpDzyISIFvAePO4a7MiZQCL3QQHMcBGg3Gckj8oE8WuiuMfzkX4pQvT6cgj4qRzWECHEr
TV/C1dtHRo0nXkaN4/vYN7lEFDwjlbTvkt+B+JvOEY//ciGMw0A75ZBqAyAO6dp1o8+sdmnyfh9k
cRloZJwrazAVmm3hxWT3cqhyE5ECSJ1/5CCP09fh/+L4LjAYCy3iUBekBBiYfITh8VTaqu/jjpdE
XTwo/qLcnOilpuHBWp9jt+iH8ow6/LnY1+CsZfk2fwHDGKhugn3CQPx2tkcaPFkEg7uJtG0e1vf3
5bui5eZQv8BhDnVMbjD9JgdOXKwwSvWnR2bWMUIdcGhutg/1eRdtBNfc1sTAjagAUS86qjlX8OVU
7sVHMDabgytUL8J5sXK+858xQEg/4Qx5C4iwSm3eWbLsIi7gGMudAg8NryMUZXeQ0S1rS91cJCOv
eMtaDP4ucJgwP0zzPs1rY77a4WWCvHe2v52+vu7vIMey2FGuVdoloS8CBG1o5etO7gluRmhGuY8y
+4B7asJG+oMVeCBvRkkOiIZIj1E0/1OsfyGseZ0XZ8WYpcFYdrMi6kS10dz8+e9WwHiHUG7Q3tTj
9wf0gjxk3LKG2VDuSIg9uNEEPo6xBgl9P9O6v3wn3NCPyOGxISx1NoDm4T+ulC28CnoZWTEBC5nr
GmT6OBFU/WLcG7f+n6NZ7OndDbqXez5WlBIQP9OWBM+vLZqEhcfgqdhU4qrDqzDadozz/Z3ieFi2
910w+2x+hp5v4dZJeOzO4Atw9cDmqPTi8kA2Ntf6ociclSP6zyr4VwtOp31tdvHmJba5XnzRA1xg
MN517MNY6Htg7PRVthe3kj2QUaEf/9s900T/LvgqQR3Fsh+ANisOfQwix169JmcQLr/6JARnCo6m
+5uzeM+8AGJ8mt6lbV2K0QxkYJ4LugN5ZcbLCn4BwcQjmOQ8SckUz2VIEqLT0anpn4HiLLcDwssy
L+raBRbj14ZmGDFjC3LrYvoAVj/cIELb4sUMyyfOBQzj3KzJnAojAsz7ZE/7J/2x3T/nnDTfstww
tRNd/NBmjCu49qB1N40YBJHNpQ6dm3/0H4hLaW2POVFd2eaq3ByB3Di8v3DGrPsXDruOMC5MEIsc
l9nJHV/BUkieJuq9Sw7nhFuW3gUSEwuVVmZ1kQYkEROxHwNbxVymFAviKcOibl/gMNaKkautoGB0
5NnG6AUB55zAeeNfXImBCg0MBJlb1NlH/rZXu7hPK6gb2CR1Oscdc7qZX8m+dF5fAjEiyzxv0FOv
mc00fggxMaur7Gb/ayClLf+GRtT78tzQ/2WjLlEZAYpC46nTCAEqZHpPca9sQDLfISfEA5p/iNW9
SyAmYBykThjGtM3PBvKCyQ+V1uSYkcmpHootJ0W4aFaXWEy0mESinzUl9qxxEcGNjjRblVvbBbwF
b2jFkju6xGK8qza2UEL9/0i7ruXocaP7Qj+rmMMtGIaTNdIo3rCkTxJzznz6/1BrWyOIHpR317V2
ub7daQJodDc6nINj62a0XBeTHLkFuH7rug0XWNox//nF1dVqyQCxN8QUqHfOqMPANT2CqQIq35mN
DRYyH2aQCQvHEksZW/TIClpj1LOBmpxqDZBDS36VbfQuN3ZyGF6EB5XNb790qS+3lDK9cYL25Rh4
hrgJU07ah9HWHM0xnvrXwPRRKNN0k1fs9IY5asRUHMoeh5006EqF5VbYZQywmcUWEDLAji1WTDCK
WQn/+4X4xawipYkqJvKsOI44I6fvHGGnmqlik/GOpT1LQc33jgJs6af24JkdcQ3GZKCkybto++RP
b7Vrb3tiaOn8O9fWRFmTvi/6Rk0gByhEb6kdOB+NnR1EkEgwY2rWkih7Ykxx4fc5RE2OjPI/CIZQ
2M7Q9cgMbuZfurYoypoonCzyQYmD0vSIKH3nSNLHKJ8MFB8z3qoQV1eW2rl9szLa17Lo/mfYauRR
QZgqf+GoAdyYUspEC8MqqMe56VJDTUiCM7ULvPgz8/rpLV+7/8j58oQXJgYRt8L57Zec+qV3BDtb
/Y3+UcBmAiELAOo6BpyopXC6zDWJNsx6iNnH+cy4vfLKZjFc0kNwvmqo1fMixsIoC+L3Blf7wLoF
WgFvOhm040ZZ3cfO+/UdW7QXl3Ko9ShCPQadBjnA0f8Dql0SrkfHWAkoPvsWq9f/6wBoRbyQRh/Q
EMpy6omQBlJh8jZs/0wPGxZa0lfV5JoQylRMXl+VwWyWelDUpUT6g+ecpY4EWEbW8XayHLxeb/y1
LNvDZ+RujDWLrWWxTHG5TMqIJCEvph2PL5i6jZJv77cn/9ASnhz6NcIunaH1Sx7uUhplR7ypjTVu
gjQFqANIZLRPzet1LVm6V5cSKPsxyOMAJYVT8V/RW9cFpra+LuA35zIsxKUEKgbRxJFvlBprqCxx
BrWZrAx94BpR1il52vun0ExI79zIvjXc29brJjM/WVZy6Wl++QlUfNJymjH5yhxyAW8gRiJXJJ8s
bHeWDCoY0cIUXC5zqNU+rAu7sV99i7WMxbzm5Tooy1HWWTPqypc6aGA/PaOL2PasDt0m9/zWuLl+
cKwFUeYjSHghT2fzIR2dWcxgjih8XJcx/8aV+0wnvxs/9+qxgZ9EIkh8lUkK6jZwKzAiDIaO07Vs
cZzEcAghpYfaAdx5CszD5z9bCGUWMnmodY7DZlkhgl0Sm5MZo2OK1Ve4aA+AF6mrgC6UFfpJbkSF
kOcdn59fJGdaxzeye30ZwuJWfQugH+EFBzLnsJywjiywHXWjmgNAICIi5qSCVz9klcmkS5tNzC8l
uJBJGfVISvxIK+F3gQhv5kTFsPYc3apWZ/KOWR7/6RqpsxLLvKjiFJuI+F02OZAiiveJE5vquTNf
A5tb8/OAa7diaOGyhwS4vijiDksSrexdX0gA2xSQdlh1VvRcmwFP8vMmGpj1j6XwE9C2/5FE7Sgn
wxiNEiQpIjS+cRSyH3JrWrUic5yIJYrazF5T80EIxNlDOZEV73cbQOizq7Dzz/zWke8VUY4QcL6h
nko4szp2kS4G97NM5D+CbfaTw9IPlizKJSKgzYoowZImpwPieBQAUk4y6+MpxIgKK0e0WNO+PCvK
Pda9kqVA0sSoDxCYJDvdGRUSAc1qfpWgZXCbuyiXmcHq+kVfNLwXGkJ5RKCyDjnfQaqkr+r6oWhv
9Gal3PPJPd86KU+uS1usPiJdCb4vYC4jOU5taVxoPMfHEl4px7WDdrt+vxvQPfZ3KraXYqi9BAVe
AWhDeX6bG6SVibAtXtQ31j2eb89vXfxeDLV3cQPoeMHHYtDTV5LgaR4G3XlEewC64fV9Wz6lb0lU
TNGC8neqDTx6eDu1PxKym5+QrBiTeThzIHDxtKqMovXL+XCsZLfPLCDsw9NLNutaLfuu78XQ8YSn
yZwaQEx2YzmD1dr1fbnm74bXnkRmZbWM9PX81VdOia6fcQkoJ3IPt/hpykhxKNDdmTExpr5s9i8p
MjjMgXY600zP5vFi7wQO4KNBCY2bofQE5ym0zIc2NGNXcgNHPKMzf93dJrbHUsJFzbiQS1l4tD/I
apFAboWKxkt5f1PenK7r3uL+XUigDHuBLsZIqSFh6+0xfGjCrjNOiLUGyqaPIL1HuQwSwLqSuv5h
8AAPd+xr1+//zvQuUuTf50QZICWr/LHkIQsDfJZwy5NsdWJNG87W5acuAMRbxoy4AM4r7dfEnSz7
TZIbcnu21iw3O3/etZ/+edzXD/Z3iPfzM6mDVaZ2DPxJaoGoUjvpvndMVsGVtRHUwfaAgO59GRvx
dnvD6ktl/TZ1kOrQpGqr4bdTk8kTtvC++rk1tP/wDa4FmHZ7lqzb2gJcj73z4Xzv3u8erp/BwszA
T0mUDylgCblu3qKYrIFa3JMtDMadahHHvLvNVtsXC/fNtmyMHtqMjsCvQvQ1ZaK8ioeJyrjqoAB7
56W/D+91OzU/AD69t7rjbWCB7n1tuuGdbbbWnXtILc/0HWP9fn0HWOdIOR2wxkZ8V+EjnFvkRhl+
87er+bm7lKtpO33kRx0/PpAP1i1fSKtd/vivKTu9VZTa95X2/BDb3CFdFW8JAYZ7dG9xLAa169ee
Hrf7JxsOvsufnkoUvKlSxHnDbxhHyfpK6rqXXO15YQld/se/PEu+8K7d1EqGN5sqYEezGjuvK6BK
wzaOHJ+G/YivVgghjKz4Qp7yp45Q1zuL0yY0Zh0B+v1tbdhifn9KbhsHKWVr975rgRs6bnfSQ6OY
2j54CwYS7SIWFL84H+l/v+i/5up6wRs1fb5jILM2JRKDddHZzXntmmRu6Tzdj2Tl2p//UB2omz1q
WtZxPDZ2ICbjpyWWqlEXeyjQ+Bmr+G08yuKSxKd8tbGPu5HcmtapJTv31Xy/a7fmypqx3TZSZJWs
OJbxCVSe+/qd/E23pP/Qk6/Q/ELBw0DAOMeE9WxfWoIKd2Q5e29dEZHYH2ABuC4NPHvXFeLLtF2I
60Vj0voEalmStWWQ9WBxbzF5j1EyrV2OrCsHY4UpyUsiy1Z82KNBRllz9jpwtusR6W3RJ9LbUTk8
NZnZitvzAFB/sOWm9l4hvE9K2y9sd3Lb1VO9Ouq8Lf1RTwLY3VYyKHxXxk4Cnx4JdBKCfHLYlEC2
IPpeuAUqCPEDtKUm6zYhzY36KaCLcg34BfwDkxVuBzB1gvprleweP6UIJXr9UFnCXZ1Z0U3ngcLj
NtsVjZ0/aE5uNvhc7o/+qkRfHRFRRvqV5IBbtDbznYfkUroSwPexv8lnvLSPPb9unFXhfBhEwYTr
GhUzk9+U9r6H0DB2BytqUdNGSkN54+1pOxxL0t0ddTswkcgGE5lqBlbhRDp5WpcEBNPwZrk5HNHD
63ANWTvKCppqpCaeoyZggyXyulu5wIK41VahbWs2MtJ74+RviwxljJO+SW1Ae/ZOgdJ58qaAQW8i
ozUIpvGhbcW13BAlRcX3cBNY+UDWajj3TalbJOhODeg1e896VzCdoZOyN3ev/Fu62jyW20NpKQ9H
sbM7cgf6tMxKgfckrTnr5G2Ke+2sFASIq4A0BmmQzSE0XgFwWEBdQz10vTW6vL1uN/f5W1qbyiqw
TL0FbkzoaAf4PrsxtQJIXphrQ4sGdARkAvGE7J23tgv3ricSMHGzz/feEo/u+33/qEiEBBtL3Yxr
/RYDFxt0y7qk+lB7stqoUP6JI83eJBkiD1OG6foDiqazJhGnAnVF9KGZxjo6oNXlSOy7iiR2acUW
kL46cBw/dmYHHqdNbH22AmCg3IqsN9LenE6H0OGJcFvdB7CAZwS+OI/ucFjjX3Z6UgzYNGSuOnyL
5ZvYfVd9PyjoDDJ1/Ch2gjOfAit7m1YO0Nkz/F/B3qbEAdfSI4di/7tn5289IK4TNOfKpLfCwjYS
++A+msmHvDrm20NrYqUAlNBQEl6F4Ec5FyvjRhC2CWmt+P4DXm6E5u+8HcBji/07BkWJXJB33hVJ
7U6as1klm5zcGu9+RoLP0BqfPOdeuwFldXHfoua6yTFybOGi8WSwka93ibTarLnM8nxoZWC3ZrZH
wXtlKu+vsQn0WOl2hv3ZtFZdm8RNCLb2DzKh3PqQNGQ81tvErmJC3LVdAiTesDAz7dviDYd4Jz4W
xB1ND3vzCVsFPFLSbO/fn9LjQ+oMp2AfvVrZ4Ewuj8vQJvuNivVfN2hLblYBkJGsyZKMIV/afKpB
pHFc6HXowZUcXP2BvISHuSEjsZqU6EfVmWHgjTWOahOi75vhjpjyqZhKmGqpSmSjA3ykkJrCNjyf
nRB4+q2D3qGbfF0gcpZuDJjRbM94QXytjXLuP9ZORV1qGkR8pkN2OZKXswEUg9D0CLKU7vVNXmju
wQTCxSbPDvHCafC8r2EcnOvOT1Zo74F6Ix3KJ1wWBXS+GrvG9Tu79lMc9Qbz9SaZ1ApnWhTk8Vl4
iMhWcHABWMtaiP+wLAmUKpIoqYCo+7kssegCsfP8/mwQVPsz3oGFxCh9foNe9wh4WOUNE0FuoQIw
r+1bJrWVcRm1qa9DJpDdswBuENwuofPZM9bGClF+Lu368bN+i/rkQcrFqCsQoVi3jK/8nf75GftQ
Bx34tVCBzm0OwA0S28pBAXB/T3KGGJElh4rFAUGWc3UCOU8OANUI2R8582V/9m24OuKCbOlha/Pk
7sFl4SsuaNhFPkj9qrVdXBw/rkshnV8vKGaxXi+sSJgegNL0oei5+fnysO0cJ7DOEfpIMvJ4RgDi
3BLXXiurzUNATEDFv4/mxrdY7TJfPeCUBfqxPioY92QxKZsB63uyrP3t+/HoluQZoaWzzUlqo4nS
caDnubnttp4Fqingv/nEmlAcNT9Xp8G07+yNvL2DayA3oXX7CWe93ny4HwceHupRIvt9gBDM1e3r
Gv01SXrlu+k6HGd0NQAbEAULztGz9uu91eNTXxzFrfFswLBa6khkBwbD/Miq4DNu09d74EIlokkA
GfWc9klNm6Vu8u9S3I8L9fUcvPhxtQ+yoZwfE9bZJ/v1vNMr0347oyUmIAjTMqu1rPcQb8EROZ05
WlMsE6GVSvB0YuR2v2D8r23yTxv0f1KhJlws4mPAu2Ctn24f/ZO8flrtrXVp6jcNsd2VSe7wv5ic
QVuBatv4QHPl3oFkEzAZLktbGZeRrkBxgaar3XzoQFRkueJ5LfRaDaT/JZClYmTilysJRj9tUpDm
4sFSCQiD+ifdxZgoZ9Vb1ikvWbNLWZQ9VgL0lQHSroPVDO3O/eORu/ksr1+RpeACVNXfK6Js8+iF
aTyoChCezH18+5aaySumGZgI8AsQAPCGF3Io22wkep0bCuRoePD19ov0VoESBGi3GYDLObTkg+WU
2PeflXN9gaxdpFKgbR2hwpt87SJv+y8afM+d1hNWUxxLjP4zxggiY5zCAsuzEo9IKfH+pFCKBDfw
+nIWMz0Y1AGHqGh8sfz9FKQEWpx7g44YbS9geAv+oHI5vDgDNAdVeEWklu/0rrZOPmaEhZJx2Zcq
CpfSqbsuFFIxhuUsvb29rdeZ/X59eYsp10sBlNKPSV0JtQQBQuqko5VrtuiZz/6ar23jYfQsHB2L
uOi/yAQ+pCZqArjOqbPjJy/mRgOXem8AnkjdREiMN/Zkm9n931rdtyTKj3Jga22lCKuzvIdosmoL
j9fYal0eB8YxMpOLKaB51u9fy6KdHyDEs6oLsazCUkgPzkmBeGsek0qA8NeASkQYi1tySpfyflau
/i+Wh8lPBSwueZ5c5bAyRRRig41/d13O0lMMluR7XfRTzAtqTw7xHEIiJXdlS+oczi62aKUQtykI
upK9h7gC7/pNhBq6eig1wjIqS+H9j2+g7kEA9pc6mA9yRMIothtX3wn2Xfn2jzeVug9exHGYTsch
juDQwfwIqHSce/3wNyb5Z/P8vamUG4hEsTS68WtBM4pdCqCF3gG71oq5ovk2/Xah35IoRxCqujwm
A1Y084UagM7qMJ6O6bnDPD3nIVaKkKcIMVDJlMxSUMoVZDxXGYYw33MH0JU3qsWtfEgUbq4r6LIr
+F4gZU4iOci4wMfTL8XMSLxKgLn8GjK7icRZxa7tI2VLWkk3QLmEE5NPPTKq4Pw1ASCMAmOBwNYw
PScE1Oiqg/XcJHtu7R9rl9XPxzhKuvEi4epU9GT41tGs79sWmDGqX1hqYHfe5/+8p8C3VWVRROAF
kFvq6NJ+LKqcw2I756kGSFiFyYM7lm9dzn9cSKFOTm2NafLBBn5+MEhgxgMZgNjqk9oS0SST2KHj
341vTKkLB/ljbdRBymkiyakMteycr5gSb1XBRi7S2TCZNxYO7ELUr1mf2hNDv5zvXkp4zMYqtmjd
sVpwJZYQyg8Iqlr6PkAeMVxhbLPnDHmyxpXt8mTcTqdEn0eY0e9mFghUcvezOonuDtY7I5t75Egt
CyOoFtBrLN41mE32S1Hojw2gfUeejlk2nzD2mtfN0jTQy/Pm7W4+iu1jgQ5Aoroj4dajhyradRVe
8hmKgGZQQ8bwDOjfKdmZwvtxFMEujCZmAb3d7rVghodfE+6UVfghhHJMaR/16AeFkNJOD8ZBPrb3
/kZdlyvFDk8xZnpnn3jIbHc7IBX+2aIh6zM7cUihkxGDFqzkxdLz4sf3UP7LiJWhrDV8T+XsRZuX
yWqwu0ODBi3WeDlzfykXlnJa0ao1RFneXIeJgYF8f2c8s15MC+b9x4oo/8Wj3zZRAojZv/mbGx0q
0xPVvq4ri1foQlUocye2JV/KI2QUN96usmXnhDc8I5RnrYMydrEqRD7fIPu6j25C+w+3qvAE+zs+
98duUcYNYzxiVPFYSWnXdm63Npqw4d5TNqHyUhh/KYpuaE98YVDgePszZpSJtpW2Pkpuh9xp7os9
a11LSY8fwigjZ0zohZY57J5wFJ54GJL9WkP1U7AcDBu+yJtx728SS4U9sZ7btZm9Km5ucubOlmQC
0+YRs1xvgr2EOhSKYLbnHDZu93xdi5bSXz8+krY4QScWybwj+oBhhcdQQvELs85a7+SdG6irViK5
ZIXVCpjxkXAMRzIpZjCZFW8mqe1FKB6hcX4s7CiwomlTFae6XPHFHeMz58+4YrM0ymZF2Em1aVB2
4E1vozz62+Gr8rmy+S0Agt2ImNigt/cSgCih88AQvnzVVE3CkIUM9hrqIAdVHZU8wEGOZv/6hFpl
TxoUzDMr3PT7REd9bzKLidjhWT7Cc7X405j0W8MqLMaXzJJ+bQM4YFWEObr4iy6TFznJ58AsicA4
6pAoF1AGR/X2o1zfDG6IUaZn1N7uIiJvMQVnsYaali31d/GHpyx1JlWeEXR4VkmtGX+AeDRd45Le
MVa5aHUupFBG2o8LVch8bDdvVu+cGT8jK8/CxV32BBdCKBOdABJK1CMIQSTxoGJIJ8RrsD/z5HT9
yBayIZf1MhrNuuVLvpILyAHm8K14J+EF6F6XsGzULpZCWempSvW0mdUTTq07fjwnbm4xYmvmdlE2
WlIw2ltlkDGCOUNwi223qd/NaMXiQVi8at9r+fqOi6y1H3SomX1pGLR7WHO3qtMhR3V9x5aNnqJJ
sooEmYwcLa7ZhZRQ5sOsLeIeaVNgi3gPRmxKW/SKIKzWncQ1n+f3mIjuLBlZAuWhWr0zVHw5yLz4
AkrH5SDxm0kK+vPTkBFACfqbbmugc2Eeq4sIv832+gE4lGBezlbM18SiMb0QTun+aEgyN8QQPrQY
0l5nxNvZpLNthtFeamtF/7OmKjKITw1DphYZRkErBUrV447J6FToQpwpwDTMIQMX2z505U1JlMlq
HtuI1GewCG6LEmaLjwAWqT7Gd/hvt2B1jS1al4uPohaPUo82qUmHuAmcTUlsyud7AP7Xj9dVbPnC
6IKEARdBloQvLpoLFQPXTBYmIBA5j5sJlaRn855ZaJi375cz0OEGeF7FtAFNde6BFGEIvGFeSfak
vmzlU3JU18PtkJIMXL0vJ1Yj7VI+QcFIvITjRB5I1qgDzTG/rnBe0p/Dz/hh5p2dM8uhuXMe/xxQ
xfGJthdOE/pu7oJVERHGls4+nl4vQEVRh9BFVZEkKuIdcz4fIj7tYUpHzFdU59gGZuWOB3nrsLpj
TSoLsxG4Jo4yq2EuFKEelz3gZsANUR6cARD+HrqvTG6lsODQvmp9v6SJ4FVQNA3Xhcbu8bOqLzMd
+lJZgxOdm9T0NVOFtMS1zd3z84RgMH/mMRH9ztjWJTUSLyRT0U3jTV4ednX/Fyw+Oqp2c2YDFLjv
oiOSEhk+hktcuoGXAqmQ0x8lL+daLDXwyF7aJURJCO80LCO/ZOWgqoakabPWqJS6dPE0JRUAxNHN
phMJdIBlZtbyKS3AYcy/DrqjcoaJUTvTANZTfvCS55RzR+01CkTSFZtcQHtj1nVEzV0hwDA/z/jA
hVk/BS3W3x9IKVgt5qFUzLcJV0lz4o1P/P2HB8iMZ9/k3aRkw34uBSOXEikvrkZZJ+k+dl4C8l25
SWpY5VqauxA570lV14dpb6AgFJgdYnzgUTBRbZfiVxE2kTdU1VBUjfqAIOQkbYzwAQrwKne3BoYK
BvPAMfO4y5bqW5A+53kvzK/eV+PUzDr2AGR3DEU9xUS2DSe7E4BdvpGhCdbhVdwWZpuRaGPcNHtW
jmupCofj/c9a6VeD1IldzJf4hO2MZ96t+49yXzxm22mVrl8xRQp6e9eObDdaeQdWImkpjBJlVcV0
paCJvwBxp8QTk6QY8aQu56wZev2Y/SwLw+FQ3wsZ1FnKeoIevBwy9s1NFptzLmWDwGV1j7wkQQsN
Z7FSHss35lskXa7yhLLox37qUYhWtileYXOzrH0DwPZgz1nCunxjFv4Wnc6FSMo6el5cjF4EJ2vN
tGb1CYzdwBzDqDG0hg0GsyhNkUCSqqiyIevUnvJT0oGlRIZLXzshb2YW4I/UY79rXqLNyEjuLL7m
kCv/tzDa5XhtCvyUGsIeNORaUBsWQN8kApgoYUWCi1nzS1HULqphEgOrVuzP3qp5B4BUcBC1dZ07
+E9pByjHDffKakLasW8ZlZalEifYc79XSXkbo01GtU8hunE0coxEu2kI+iSSU4OeDHSFs4Kkxcjv
UuB8xhemJ83KNAZfyZxjigSkGGHgALNGOLQu/h3PragzoZ+ka6JKhbIx3mRjaihzAAgoE7RTzW+I
wfwjWm5gs/sKFh+aCBRkEW8w/K1Q2inFKscBgQZWZZDQCKy3XDcRvoqno5qCA5l0bW40VpFqACHt
vDIsSZNUQgUiRL1Vba8Vm0+J04Q/17dBmsX+Cp0wcqvPLMmG+NXyd7Hh/BRzudDHwznBk002hfZp
FDeJRIa2J0aQOzowZZIXHgCsAiZr9Nto+tPGpJROCUpEyZPyaiToaVfKt0Q4iRkRx0ek7uy62ufS
ZyqWZoK2TPEtLkjMozGcxJmpVquxXgOqQVMZFflFww2AHETZwIQy6LXkSsRrvRQNZ1AORupHd5fl
gCV9je+k++u7tnyY35LowlypCX4lipAUrQ3Af2MSw38bh00MLiyc3ksYrCJktfo1Q+xCgVVBde7f
C/waR7w4rDla8wFONmDUUUCPHep0krlpmJn+pUhnpk1Gq4YBflaNiq2iQZp4DjXkcwgi0+lQ37By
YV+vDVrrLiVQl0GXuDzG+Mxw1nL0q3IeUUd7tKsM4yDhZtoNBunW2bGQTeVJDNZJsPIKzLWAnCUk
7eACnq02RcniJVCL9nse+bQI2jqZY7HW/RW3AQlkpx4S3WoL12A+pZZiY9hEiZdkAR1VCm0UpZ6P
0wKOtLLSz33Hmeq6AN+KbRYf3Z4d9i1p9aU4yiROmdxXnNzPNnh+ue3PGSDBNPtxrovo9ucdkqbM
JMeSBlzKpHI8o6cMNTrVe/CmI494BBpYDn4XdZ0CvGMXW7mF2M9VWJA8i4HnpVjqiZwVbRpOE8Tm
wLIGHsQREAowRUTuEd3L1hwZ8W6PhsZym28rK9rnNqqcjPTSkkWcky7oAVM10IdTupkrrZfqNT+3
F7wllmZP5muyYs1bLOawLqTQuboswiPOL6UeV7kkb0eOoIRigqqvIc1dvIu2WskasVgMAC9FUnFE
3ogJIKKwsNGWP6az5bxY3U62/JtuJbvxn8BmWKuleOxSHnVPBi7j0ckJefsC/EphYX5MhxhE3yjI
zO+zd1b6c+ktrgDJSRBwMXkQc/+MHRouLtKxQ0gmd15iBRpeqEPYJCY3Ab7x+tqWdeRbFPU87keP
F4VWR8p7JT3VCik1S8OQFgcwX9GZZIa0RXejAOJQ1gAeraOF5ufK/EYNvUDGyiyEtvVtvvEsuJdb
dRsx+wOXN/FbFGX7227khD5CWDSCbXNYjyXxLHQXoISW2VZ9x63RNMBSlKWH7eXyqBvHl9MQosF5
ftjyZnvw7T+tNaF1ImOW7+VZB2jHcyGKfgRVZV9LnARRSQq9aExBDqxENQX0YU2buLWKLLGT9yHd
53lotq3V2P30FOkT6YFBlm0keW/0Vu8hQ7gJ67Xi+1Bls2odrzWNl9Y4J/nWU+0u+dMET3WxN4L3
CQAmmTvGTgCMMd/O8fKqPGXXy0e+PkSD6yUMOtPFtyU6LTVBMxRZAkrQT21B4ljXE6Awn5+2L7xq
5ujotM2TYX0WGJ+zmE1KX1EHvaeX8qjj83gprzvJG4DNPaIL0gD2yANKe9b6dn2rmTf247M2ElMx
E3fTrIBPAupk/4hZhPfrd/Ir6Pr1Hej9QJudKCmaTH1HHoPuNtP78fz0hJzFBABV4PpNLloVBoyN
kB2xXyN0E3Sru8IsVp9gFkctcnu6/hWUtwbCuygDiBTgJbyqKqJGGT10Qidj3CvRrtAQ/3YmTsKc
HrRBImk6meJkmNflUQr9L3mAYxFAliBB6s/DHutBb3xwDOyM+B7Ask4UbXTkoFqdsS7KLvwlR8Lu
6mB+1RWZNkFh7fn6aEQ7Tv4MOERW6HBtRI5hChalAH7dUHUUlnhF/rkaX477pmuyeJfXyV5pP4Bm
5/jTx/Uto4Kbv5ZyIWT+iIsoeizTsmynIt7JGPcdy08eI9vyzZRaWV8xLPf8vRcq+UsU5ZI4Li2H
esB6AC0MCtOWzxkCKEf0SwB1LFkdhy0oH+Kd2kuPAlDwAOliD5W81vDwCnh5rXuDHUZaRa7v4aLa
XewhZWO8ITcGP8PC/Np7b7SYKOHwPqncduKlkqHidALkr0UqUDpe0/BUp3W8AkKQ5oPZeNc1thyc
+MHk1ZssdfTumPmvuoA8xLTXtIAU6t7nn/wUw2lcbw4JizN4UT0vPoSKoJTCEHu5x4cUYWQK4r2o
xqSYVte3dlFnUJPSVA1vcljxn+ppxEXe+x3UU/BB4AJKpyBRGVqzeHoXIqjTG6duVLkOWuPXwaFS
FUuraifQ5Pe0VhmHt7hlF6Ioo+yVudx382rC+pMvAB0WfBSafX3HlmUoMvCm0Vwq0K9xpZCFnu+b
eFfxmalzH5WO6XlW3ZslhDr7xGjSosV92+nTifNiwnf7btQYu7VomlDy/fdKKO/RpyN46wwIEVMQ
9RargjsDpdScutzM/ee/s2uoROqogYqoKf3UM5HvRr+poARzlqms7gtNJlXM0LTFXdNFBbVNPJVB
t/NTSBemfRcUbbzTaq8nGVDVXX3IPacpYlbNgCVq/vMLs97niSB4OfbOyx6yFtxk5QmsTwy7t3g5
dUD+6EgdoqGfEjJW6H3wpD7e1ZV230/6BxB7GDpAv9P+MnfIXvG8Imi8QZMspVqgymk9xrtU81sS
B91BkNNtliaW37ROmDY3Da6p2EV7jC6YZWermR/adRhYseTvetVjBJSLG3vxPdQZikLceYE6zGse
Sd6fauWjiB+uK+OCRVJ4jI/zOlrEgPpGGb0q67DOFnqSta078Hq0UsUCmd8EoWPPs16KdF573uIf
4igDWIhG3vkDjjEteierYC76N2Hi73W+f8wqgA0n6xgTQyjvSWlqZwW61QTGMS8EigroZnidx4LR
SSP9VFduQGN/NnYIdaKK8HVKFK5FY+BkByKeGkB9GP53v/JDIHWMsRrwo1FN8a4RJWA3lxrSAF6m
M6QsWLAfUqgLUoPuQs5ApbMb8089ApqLoKx61SdFbF/XGPpR/NcZXmwgZb8QZ7RRk+MMx/Y2UE9F
CKoLaY94X7mJcVdk0MVX+wacAG3HMAL/RbSE/hwJoGWGTp2dzCc6H9cSnJp6F8M7+4WjhYSPV7EQ
2roygkLY2+vAyVHFAyJAhviF+4gtRglYlCQJ/RxUyJ+hj2PMYjHeTV1qxQ2eraBDSm6vb+9CYKnw
kqagCqqp0E7Kb+tFokuC3ka78DMFaeHJk7foyibJtBMR7aXqx3Vx9NDZX6f5Le9rIvvCepd17ld8
10W7IHX6bB3sYjc4tYnV9kcUSUgCTJzhpRbPI7pzhNz25Y+qfheUo5eYmWL5M+qMLRy5FSBg/uGX
UY5fNBShiRXshJqQSSTSs7eCKwvdYGfcFWcfGemVfhIAdm0Qfq53ECWwef4m81LTRW/as7G+/kEL
Lgg9flB8GVAieOJT3zNoUWN0aATYFfLnoL7kOuMoFm+wjL/AAYweP7rxjItaKF/ARzswVW+D/iHs
iAgcH+UTXB/H60v5mvyk3kdzv6KuqbhFMjzqTyNYiL7QiCFeywKKfdxjn1qC/CA2gGmqapjeM8jU
rETWdnruA4vIyYZjoDhl1Vocwn9VfRlYBc9Fq4zXLSZIZFWQFeqDQnxoMBj4oJbfGN1KLYDdBYxz
xxdf2uw2SbalhtqEbmXFKpTvRatoXybZDZIIsFQJ454vHrSiCzpOwjAMZT6oiyuh8UE8Adk12g1q
birKsxEynO7iHb8QQHnBqZKEzBigSV790Orjqi+HtaRvlPJPJevPg/SQAED7+okv2q4LkZRZESLo
QdFBZJbcy/9P2pc0tw0r3f4iVhEExy0HSZZlx3biDN6wMpkzOI+//h34vu9GglFCJbeyyMJVagJo
NHo4fTo7JgBiZyUNrwsRq8j/MSYoXhmOB44Y483DOts52Mya5JULKU1eR+Ww2VGB6Yw7zPfBW+sN
wy7O2OYn+lKEGboM9hPJJsVDKN1cXkOgSJkAcy5c08qe2zlNNRjQ5jv9Ai2KELcyvQBmaAtc5/H6
kqV6i3vkoWDHC2vGpa5MOo2TKsaKV9P6AGsVLuvq9/PBmtixeFj0QdmggR98d3PPBAoXJdbrtKML
8kHTcJdsCCCISv2lG4haJ7VcarvIY14uqcgaYhVuVpyoVvh5+b0aA9IH7IddRDEDpYGl8u3lAgGs
4sk0gFyFdxU8BgiUKO6+Y6Ww4+YpX7bIzMsoqbQgt0JTj1IzCa4fnAgk+Y+uIjxCphYLBff15TLb
AfnaPEmLUzrMZdhWJAucpbHDEdWafTWiFAqs8xZqpbPvLC8/GM7aPa1ekin0VXYzUTkhlgdyVDwv
gntImTdkxYjvACUenq3A+HJ9oeLwmreFngvgH3B2KROqzWSpcZ72nobV9ySa9+RrdXB26c8BNDWf
6iAHiOUETrwnK6AUFIjFfX4D5ED/ofzLYY/vvkXwHR297Ms8xbfApbH3pNYjQl8na95V3WM3vpD4
lJYKYyt1Gs/XLxz0sk0ai0FSebpbS7/5erd14YqqCsjUEM/BLABHrSqoyl4Qgjo+Qm/kkoAcuNzy
OfYGc9FL5CwKx0/bV8P+dv1QRZzv/9/IPxKES1p3GrULvpFjkALji4IJZgKdaIae1OzgRfTQx362
ZopXRCGW6sJVHVZ97Ny+QCJu8nOTfTfmCK3E4/SN1dPNMnwwSj9ZPifsOSl7f9PRi2srDK78OA3b
Q9Ldg8kQu+HMtscTgzTGyR6a38XEGt9Zya7M0YU2LB9Kp9yjVdtKs0BLDn1iHA1mHBSbz58Q0QYT
+GkupTgBQwTprnm5NGgERk6epJ9ZXvl2Dtu4aUFlGwcDTWa6sfjgaw/GXNst5r/Yy3PxgnaVk44N
cPEEWB6wwHETtFYL4DNJTY6C0buQOrniZZcaqbMVC+pG8txql4Y/quN3lqFnE4m4RFfNz5U9BOAm
B7mc4TomEd2HjA21vpI4PyUbOFR1IBbTqJu/0uRFr0+V1e6o2SlyLFKXheq4p8hf8onXgvktCnTy
pr0Oi+T0cBG+DosXFvnXrEKpl2F2b3cXz9tjNc2K90dmIigcfdOGGmFgpCDXQQtjC55hpIIL23cX
eLWqcJXbUlFLTQc8/jooG1CjEu7qNJO1LzQYoca7owDyVdnncUFNLnm9fh24/bwmR3S4UmNItQTJ
eUyQCsshzgJaUjjOxohnBS8s4olC1RMtc7vO1ya4XcPWdLrbIIe6FTu3/bz8cuuXMTS62S+n/h9O
Cu4BddC86CJtJOxj0mFoz5x3MLX1qxaDH9d6ub6BssuFuAf/XAQcYLW5fC28Zek0Z0MaffuY93fa
koTZ0Css91uB/d0peShKuzCaOlZyKQREm0nilUheDNlgHLLYXcM1q4cQc6S1oNcoOaxzokULywBu
m8oRhEQDCTqrtXzD7ZqXcioeC88N6ySOg9SZube0dtFSd24Q91oVeGVCFTsv2xg4RfAJ8dWAfAkb
U6ARK890Da7RsARFf+O6vj3Zip2RCgHaHIUf3BHrDTB05h5pqOVPWdGWpy3zmwqh7os5PFw/YNld
x4OFO2jo8AlE+GA2xiiep1l5KpHxJ9Mrq1UsXbL7gCgelgTgA6io6OP0fWOmOhaBXFGgIfao+iTo
7TuY69FArWxWmE3ppp3JE7TJZIhfXaSETonx2FXmbqrnQJmbli0Knj98HZRlTCT/L1U2tSaLGU5f
nnIDPUUFTArZIktfIk/vdmOdH8xexbQpO6lzkYItsyatr/OpK09N8h156lB3a4VOS/2XcxGCUnt6
aQ1dPJensZ2cPZrtjCDTUzRet22yZ4jsgq4etn2jO/VRyxokXyjUpUqB820HD22Gf6+b559DLze5
3EptdCysOEW0V7hoAVchGGSvOsbrEs7qxx92rktnF8xyZ7N16qE8DfUjnp84JPmdfapPmhXEirkg
MrWES4gh8h56ddAAcSlqsN24rKamPFnTrWE8kjH1De35+obJnlUHMGfUDtBWTzzh4S7QG9rFhJ9f
7QUTw+QnejMStM2r7ph03/DoAM7ioFghWr+xAyXdxMzyhCsSbMu2N/WX3HpJmXWM0zrsVidKC1Xw
L1VPPBM6r9PwGX/C8gDyATEXccqTgRHT+mw91mwOshKtsPTTPG0RXb9UThE4Oeqk6RzGXqsKnmT+
BMZQAe+C8MlDD+7lIeIZmmKyxXzd6ebzcpFvbywPhsU9rg6LNHDmXz9SiaGxMUiOcPCiYRuuYM02
c65rY6lQkdXQsVjeOk04mR/WDfMUy5dM9dxL1mdjYbgSmIFp22993mf3IWZjm84lzjU1TkbxhS0/
u+9Nfb+pSnsyOQ4HRIFlAq28b0wfZ3IKVjgoA9vlaWa3ZnwqbOvD2vfPFsj4bYN8v76FsnQKHAsT
7KEmSqfoCL08tcLLXGfi0nqnAvHHRJqw6cGwUXS5h/I2EHpeNR3n0hkCDJiyAz01531Rdtr++odI
rifQw6ZNwUjE3RzhLNuGdDoZq+qkdW0wNT+3MXThjY6qrkDJ7QS3BioBFMO2UZAStHQgdcGWpalO
nYkk5zz4vXvT3lAvIJtvmr8ZSLauL0x6nH8EinHvXPesTQkX2IZZHaHCvn3RhyMpo+tyZLUBG1rD
p3s7vEQqvIG46/HUxdjBPj8wDEN4BVePGQ5p4AI//JQg1fBl2y+vmNpgBYcSnM0Kb0l6gmfyhQey
ybNqySzIz23EDvpHrclC4k3+kG+KLZXde8xaxK03sWKU1S51liZkxqAXqzzVcaTp+a7I0Ulj2elu
rr0Dy1uQiXmG6qLwB1VwxG08gi5yfYDbgX36UqjBOfTceKhODvC+90uvfyOxDfCEF6eeP5d1E7hN
Ue3i0rXux2Rr9oa7sOelYGno5fMWYQIrgu/rZy55N21UkcB2oANoSN8u95mpMOeYGW5cVCeWTNVu
q8oxyFIYJGcyVHAemRrDSX0zfoByiCirrmi6HKSy5cnZftvdepz04xwimNtPmgqYIsOv4Q0xMTQP
/emYbyhockNoRqaMVSfSdfP9lDpxFOs6AfYwTSJwBmSHmtVulAEREKxkBuYDr0S0zGMTlXPXR2Rm
E6AQ+ny7bJgDofdtrdh46W7YsNAehj9Q1E0ulWGgrNLXtatQfa3rfVE3dG+x1NsVtV1Gm2VmD2Yc
s5vrpy27YAB6cjydA3stph76IaPbADTmaXMA+nbow7p+7Wy99vVYtT6uzKKy4y0HmwY1DRMl28v1
kTLLkplB2ZvuaNmPZa26wpK1ODpKFXxgIYqmYu8Boxi2sCU44sZ6mrIndDTNBDNqVEOlJecEXmK4
lDoyjw604HIdQ5YgkUJWnFOK99RFi9PmW4vmr8Zw0y4/r5+PZNMcgOl0uJgm8NS6oLaEVV5ipwS3
kX3Ih7uKqWbZygSA4huBNaw7LC3f1LPrvvSsKEmO1fR140YFJZhV0w/O/voyZEcDshp0ovCYF1WW
SykFGvetKYaUFyDpPLSR5X6p6tCQncu5DGElNms47yNfCdBCSHEVUYUueeAAVOB+iYXkzDv/XYxw
UVeo8VqOEDSiZECXLSDLMxKYf28OLqQID5LeT2sV15CijfulOXaJb7o3Wx1ktaIQo9o3wXuJDbvV
ZhOC5nW/6QF9bV7mNbRVt1OqaICyWMir2EhL8L+fKdq0tpRazMVAaBOV+g5BYoQqmqHYNZmiWbAA
1Ea1nqIscCmlr5axRrm+Pul9/N2LH+LU2c2Fe0jKRqHSEi0ALAfZVIQJ1MHI60tJA+0yivEEOJ+m
dW47swcfX2pWh8xMaPTXtwcIBIjgqH/kpYS4vO3cBXS7XnVyNTT6ts9N9Up7NFF0iuSjLOBDsZcT
hHsYIgNg1eWarIo1TtEY1YnnHZ808/Nog8H+BFZPf9Zu3WCjwTw8aEN4fX2yxDvaRSiMN+YpY42C
lUuXmHsXtDrp9XBY0yIypyePzbczKEzsJbmrrQ4ZrFvH1hSSJeoCYCwiIwvmD33hxuWCk9GLUcKC
UvIIdzCpn9TfFoxnM56vr1AqB7Q46FRFot8Q469G6+ylJTjBpEXL6OLX/XHs7pgKjyfTSQNbiPk/
aHt59zQlPaDZzZixU2m8tvOdt7yQVGEt5CKAcfBMcBihEeByx8YN/qruVOy0aC/MeUmBC5vLx+u7
JTEVruEhgES3AUdZCWqYVoub5nb9tgwLZcS++pfjOBMgWPC60ZfOzlt26rw7ILy3DQ2g3Z2yGiI7
dV7Bwp0CCAVj1C/3qklIw3LasFNL7oDZpU6ICC1WGSKZFOQQTBStgBsAGO1SCtPXqQPPKTuR6RYD
JX2z+DElX7P66/VDkYpBmhc5eGSVgRW7FKOtht6148hOQA/vq6gHw2lrDIHXKiy42DrHy9mu9UfQ
m7E4eyhWpyg6rZ6gYaPnU3eIIHBXFtkjnMZ+uuVxTza3fml9yktwZW6JfXJ777iBUHP6rXuf/nrZ
gPO8ucfAMcERu1y2tZFmHVJUzhh7Madvsf2k2Q+Z9fePyYUU4bFPmnGuCUMhu/TmoxdZBVhKG1XD
rMzMegg30TEPzCp6c4V3BJ1lRuaYqF4BcVGvDgZJYi9bHYyk5dECfUmGYYWUKQghJAYDQl2XWz6g
okRCiLxqSJuDSeiU6fsU9Hi59kAGxcMl0U1OH4csBbEwF1achoNyLaa0jitavMw1nGYQqtb1rkDD
VYxe5+v6wNVciGIuRAm3zesAT29diFr1OzufbjNMFuz0G+S8Ao39Tnt2SEh0XSRXsWsi+erPLkRM
md4vA7D/7vLchqy+dRzb78E7SFbVhGbV6gRtT7sNDK0ORDVWFH9e2/oht2/Z+NLZD23xLfYaxW7K
UoUeEsyodEIzwIwnPMC4FHG3EgDit/4x1w2/01Jw8bbRZtJwTVPfzPy5DgwHAUPVun9fIrgQLtwH
xKgVMRqcpcFeZ4P4hD7a46/rhyfzqS6EmJen5wyplbouXyHyZ3lof9dI4ICZTffd1Pd0f9VAdrhv
LUdhR/nvilpzvrOCoiJITtaZYXFkqsOpGcPEbhX7x63SNRGCYq7DFid6DLxEnwbzHgBEG6xk/Y2q
wK9aiaCUDrGBE0tIcZqPu0Xhzsh/m89LxOBEpDiFVw0dlH0de9gl5GiNk+rxkL1lOPz//rzIUFX3
9kRiXmkvb9Znc1/9ro5eUH4EguVDFx1rLVgj74YTxV9XOsWqPMHxyKuxb2YTmURt6Pr7Pon7KCaa
kmCSZzren/+f1QmXt/L6sisrrA44cVBG81mxdWBigK1q2pnMLHH8rkVQi0KaQtAAkFgMJCksZEbv
UPDRblOQKvchyv/Ivii2TiVKeIlRpqGsGyFqxghi6s1Bkroh6ZB2Nr72w00xPrFVlRlTyRSUUNPX
rutbyKxRy+7mHUBtfpfv+nU8MO921H972s0/KMifDRVzWImRajDKJlZJ9sWwR6Pu9d+XpVsBg4aj
gUCEE8gK25g2dR+zGN05Dg2801NzWxy1yPlR73v/JwWt1pN+MDHN9rpUmatxLlTYR5fN2jg5ENqF
SfSk4uOUPcOYyovUpQm0IfqgLw25kSFy1kwPYEPjG6nvdF0/2NUzgp8y//uqB+KrP5KEzYudlJA0
B9bFacM6W/wfLWyrWe2u75ZU686kCLuFAGvC0xDzhwnDoucmWKzbrb9NimeDYYpWx3EWqqTWe8OE
XCb37xHfIRa1hJUxI8lc0L+jMgjAw46Q+XHudJUaSJwKLgW5Wd14w9kI5s9eS/C7lWWJ8thi+6W2
y6egpdbemIjfJz9X0KqxJbudPseW4l69d0QhGWn0t2QqIOzCnsK/tkeXAXszEYxZM1AxoXmYKgA3
CiEif4rdNxn8aSAbTONuLkseuvb0OTYVYiQ9sBeLEYt/5ZLp5WYA2FO2+qFOvuZjg+CyiArASrvh
i9E+E2RNvOW0fsqr/cQc4B9Ic1i1RtH+JdUaZPRQk9fRa/WuD07rqN1VWLBd3VMUH63t+fpVUAgQ
G99o5XVNW9bAcYDyKWYvuarvUxJ6YS85OQiHePKy+KXxKFw6Vp2DvTRS8Dz11q7pH5h+N7GHfMU0
eHYsF91PVhVPGr9Ply80xHLcOdLueDlFM7xaHvdAFogtI4Rg3S9De6iyKhp0N1RiF6W7aCPhAcgI
v37CtVtywopp4cJSx3e0BwTTCp/2vYHHcnjxBY1qCCnfuMvOIqE8tox0SyGhSG140JhUgT7Iulal
IFRi+ELPxCCBBpgnF1MBYsUJE3p2t1rjPy2GI1ddEJ0hBXkpJe/QHz3GG2pIVc9butFOqSUK91bS
ZA2KPKicxbObgH4IIU5eouxp6gWWcm9WPpoevB5h430+7k3jxeppkMRDkK4F+EnA2axKe0pNyLl4
YScLAI+zuMLFcjE9zXHuK/ujkWWBq99pJQb9TaHWgC5lfHFzKxqM9uCALLICh5hvKyk93j/f2AmC
jD0yWDYnKLrcbkxmdePKxA009233M8k6tJP/ztFZrt70937xpSjhlVuS0tLyFqvOO7aPQUCe3K9Z
savnNaiysHYrn8wB+/n3Nux8fYKFaWJ7mNa1Knli1jGf60n1dvMfEG0JcBHocoD3gzdcWFXb6bWu
b0AH6jpO0Ina7ClJnhPzYO+XZ01T3A6Z5aKGAXsPRk3wsAjLKTe9YeYKaVkypTvSgH0jXrUVgvvi
xh6dEmStaNB3nDK8vo8KwSK2xukos0AxjhvD6x2HZA5L8nOx9lbxMQUK9Lowrv/v9vTPKkWT6XZG
k9sFhM3ZL7e6i1fF78tchbNdFOHkeQkgaV9xf6R2fct8TqzEx3A4nzCFMyk3NAaAejzVZwMIdXm9
HLDXOPoylacVWcR5eK2S4b5J7/qftXY06E+N7g0aRzoYCCd6BCP99X2UHhrl3h5SxyayRpfSOWqv
GkdYbIpe1uQGyRTy1IdD0M6/rwuSWpEzQcIyp1wzm8IC4rNbfk9mYJ9yFvUYQoIW9P9NEF/x2RuU
V+sybgNWlH9Ld+mKOQoZmlAUYZrsoQMYA2lTFDJB2cbV80yI0Tp5QxusZqle0Mae9Xcsfb2+DqkG
omjJIfV4gESaBrdOl8arDHj8mIpWBSRQuTjSEzkTIKxhAlimWAwIaG4IKMCTIAt0hf/51h7z7pqe
yRCeak13yqWmkFEfbf/Z9IsjgNrHBy9qDr87vwxijMzqoy74xRDdBoEbfKW7Nno1D5riS6QHdvYh
gp7rW17mdMWHUOsmH+71eae3H68fmMiKCmXA63UmQ1BxUF91eV9DRncy0L98294W39Of9LXHqNAI
hNO7KbA6v3nSPrqHNhwVdATicMd34gXFHws3rcgG8WPk7KD3weZXR5ASVE2w3Zq+5jtBvQNiLvHz
z03UYYpuFnYhBrvtyJ593z4bP6ofJCI3Bv5yfWekRgYQHE4DAAiDyAUwVgXNR43CWH+noQXI44kc
7BsnO/xvYoQNsHM9McBKCye3PFaYnje/dqCKYQfa/gKq9l8swNmahGd2Wzp3izmw3FoSf4gx4gip
XKooz0i1FsNAwWFvWuBTErTWjL1Sc0cIcdJntO35tva576bd9W2TJNqht2dSBL0lFdq2cwNodQdn
k43hGB+oeZqtb5PzgtJrO7gBaPEKwFZTVVFIauQ83UXDIgDWoBq4tKO0jlmmxTiyjIzLPtmo6a9u
R0JSdS3zW5eqAMCS5lssFiV4RMNv761g9Uw3GeaMuYjNzS0cMfZ8wiAscKda9G5uMPC0rYMOzr71
WCQo3hRAUZgKzZHehrMvEGwiAUlaoo34Aj2YrS9dgfvI9uUR4A0nVzmD8v39s1pBgTw7nRFJxDBJ
GzhK0t9L8VGLwQGSf76uQzIXF0QfGBCFbl5ETOJtcCxg+4a8OllfU0wrcsLe+cKy9cFKPhjDEBmt
trsuUNKQj5mMeBUBHQeuB51tl5qzGBZ4ksoUABSvM4/9TCt/oEMeZdM0g06sqMAPZW87hPjZzbjW
aYTmPe3gDf34YS4aGpAak37mIdY+1V78nTnViHI5MtZWu4KnAX2lPgOxQzRVI/qL2Ogei7QzgVFa
vDuXZN4tYKzJzfU1yQ6LU3ejxAz+/3dMkWVSaz0gpOVJc/sdsrF+M2TBoBdR5/49kwl2z7SQb0BM
gijXuNy9CYMkCxtsrycLj5PRRQlrfU1XnJE0d8ORkbzLh4IRUtAK3hQY9ykMy/JzfEFvfb1HgXKB
hwlO2V5hKqWb90eWyCtVD7kJGmbcKiTmWXu06qNFbnRLldqTRaiAyMInQzyHpnVhSbq52U7CcfVb
YsTBNq9J2LjTN5NtWeDV8/e8GMsd6crANCsQUk5rdF1HpCnasw94t85mGtAXApR5EyKNg/6XT0bg
fZl+JJOvzeH0LxkdUBu5GDqKOvO7uW+G25p1omO9FWZL1sG6szzViqRbCgw1+FjQVoui36UuZqbd
9O2swUZ1IRjdttuh2pXmXUof3S8Fhip8u76DMreXQ7b/T5zw2uVLmQHPDZOIIv2vrnwm8bRPjCay
qzwcBoVTxtVB9H/R5YaeHjCy2O9IDpZhaDrPwWlRLdjYTvtZ9st97t5Ybv4BKNUvS20pLp10eWiT
Rb0N2CZ4o5e7ucZOO/XpVJ2KagiT9tYe0V6GFhBU/9JC8ZLJ3BMTgCO0GoGeQ39LYp1FQd1YGCsp
gIGv227Xak2k196xxqCUfzixMzGCgmBoo+lW+cjFoEOoTvcTeE6ALAqNeDtmmzso5EnvGEcs8aZB
MHGLExz1NAbXp4MuIaP+vAyHHASWHesOZgK8OiZKsHqP4lXafh16UyFa5hucSxZ8A6NMUUK16+o0
JWFvlZjDFlrJsh967Qi1C7z58frWyk4QHGYGqsNwiIy35MTZCZJSy43WROsE6R+ZnQUsu8tqFQWy
TCXPhQgul73omFURQ01K55DWxM/zOpxBOV/sx0qF6ZMuCM+niV49dBqI3SrE7mpzTC0gfu3KDCay
smDTQH/pWLpqWVJRtv3GDYEViPRvztYTZ5xmqCWdMMyAbGtY6+6NAcC+4k5zBRetCNoYeAciIgEU
ai/vdE1Xe1ubGChft/G1cQnH9LMOCrKiif5eHaD0WAt0AVaLXgrC/ADQ71M0TazFsQahrn6T/ctS
ziQIujCMbHBXCqB02t/VRTR1QRXfMFX2XnaNztfBj+5MrfNCxzA1gnVk1k7binCennTTb5/dmEXu
OH26vmvS4zlbE//7mbQUjPCjwwHtCAWXaMsoGiVHJ1gaJ92ZDgKq6+Iki4MeEAPxNNpoAKK/FGfn
s8VyE29Kny7+uh1n+wdILo3hyNr7qlAYCMnakPQHfhPYPaSuRRImrx7rZh65QWoPa39CP3hqx8Gk
mqIhuUuo5OD1B77yzRpdrqlA+0PCgCo76eiGttygHY+WprqwEjt0IUTYOBQXFovyboCCRWMXrNMd
qLZZC8oVhRWXCUKdDUMYOX0fOEkuV0NXa1u9AvcVlcM0MSNtebG10h/tF6CNFdogOyCAbAH4RnEP
gGlB1Q1jrbQcs1u43xsXUV4fQfC4TQq/VyVF2DqnsQrSb5BSkaOFsdW6b7SPucrZlIBfeJ0ETZ0Y
EobNEyslo9aCK6Ur2KkyUNSln1wXGavRxKvv1CevN0+0f9UAONNRy05M97XQzT3Ga6GkkZJbylRF
AFlmBFwywFuAXIiTLhiXBzmwdWAmGhhRj4rSJfVdFzBSrbsjdYKhaQ9mGVAvHKeviYdJ2iX5ff2i
v9HJCHYf4oHLBQ4Y/diWYCxNbViXpAegmxXZvomP83zTarddqqHkNz3i1dkl/Yr8TB90y6gHFnue
9RbTA+4WG6QKt5b2O3Z2Y7Gfx3sGTO9MjhP9zZDU0IzbzNhXw42r4vmRUOSAzoGDDdAZqQNTLGxZ
V+namG49oPtOWGaondjJocSYOTT4pAHGJll+k6yRRrbA0SYfXzXpfp3dF/MdWTAZbXP2CFc/zL0q
4uV79W4vMQEXnAGmBaooblXPjLS+2BNiXoC0NaNOogVO8r4x20FRNpbcfFdHvh6t7JQ3evC/n0lJ
FrNLvSYDIK086iA2pt8RL3nOg6oELukvR0MBEmc8juH824KgkcS9aXVgW/A+pvNxSn867BsDMU5N
86DUw27ebpc++eB9z7vfQ/U7zaaPo9H5ePscvTigNV0RCkgMBC+EoCUZ4CG0dQnfM0MVHEDJOR9/
EQzl+Dpuxn7Lnae5UZlxmSgwPKIfFiUzTDgTrOsUZ1vc8lkGVVaEbnpjYJQnxoMHHlOhJuSSENig
YQdH+o60ytwy12wA+/86ePu5vW/sr6sK+CSrGoCx848QwblDCVdj89gC5m+4YRl7gVb+0FwWWIl1
7yy/+n1uIZuwTjuXDh/TuA/T+DDQaZcgH4zjBBJMOw1/D6TDpHXe1YrSFm9bEY4z11y7azYAArfu
K4l32Xy0m2+Lqn1NcicvpAh3kumNNaBHEC0B++agUEj+hcJ9d9EODh+Wz5sGTcDlTbTI1G9DDIjt
0B/RCFodLe+2c29fr5toid8CM4fubwSJ6M4V89cr6JVQ2wcBHeqA7tb4wHL58dM/yMBz6KG25AJp
LTjldgekP+bVIEdufLK2U5WgC1jVTiDTdN5d+n8yhJdm1csqbjvIQHIXgEkzyIsd7jrYL73w+mpk
Z84nS4GsD48DxndcngsMxdTYKcCgWX1vZuAfT1TsOxL/GPNg/0gQtCr2gN+vKkhYt4O+AFDl7cAC
hbYBNEZYlmI50o1DWzboWtDUij6ay+XQpcPGTYAJZU9WFq0mkqmYuX19y2SqDJYB/D7PdoPg91IG
UD2dscaQQb467o/2yRmf2wQdnwqvVbpvZ2KE1KbDEHo6I0favWhAe/p2DDZ4/ZPuPPUqL0GSFoOP
gMFHHHcDzKegbrXBEndjwG2zsv/gmP1HL9HvSxv1Fze3PxFN36N3Hw0s1aK4r5LjuhAseMsamEHK
rIHFMZIl7E0D+f3eBwetb+qdwgDJ1shn3fIZBIByi5nixNycRJvAb7rBZ9zIjTf/aj5gqAR5pnof
lLaxu64lMpcAVYP/ChSjDuRSxqIc4BLEdUseLGdIdjllxX2yDFVUdWO+60pj8MeCoHsixgwoCtRJ
4C3dGmQgAvPnKZt2KxL2n6q5zGw0KFqs3hkgidxh6NiiKMjLkmwXnyveHJCvUjcBAatb0VPqPadt
9pDHYN2NbzPP71G7yaskHJfVd62/D2o9bnqg0ABlvRsPUaAzsTBS7JSFSHAgqz+RH66O8qqtKWy3
wY2z8Azx6UFwiVywsaL79/Luxoy1TmPAWaE9KIbbyM0Hf7HcEGSpB9rf0uo2wSw61ASD3mX7PPWJ
s2PtT5YdhtgL9WbvYQbigvQxSMrXwc+95isdVTdfFuecfeU7ds5h7ZMyrkf0o1TR1H9Dxsxf1w8T
HXcaSHIBBP+SYpIk62766Z6OxcN1zZUYHmDaMXkQ8CNweIvAMWNrtDYt4GaVnDns0Y5ZoDUBmVY/
iTEn2SH/ozxB88pmLrRtxpkM2Qk9Rj6dzZvEu2kGDEBF8U/7J3FA44EhHTX8t6D3LCbItNRdCgeb
C4pSX3OfNdr7tjP7GoZ+aManMekVb9Ibvvyd0r0Rn/D2fLzrl0rXwJgxa8VwGWtG1Xcq0JKYZ35K
h2On2ZgSipmaGOrJnru8O5SzvstiJ3Db7bla45uYPFXbqaEUpMj5h6He1d4uoe7n60cus8OYc8uf
aRQpMFvr8gtdu02cLkMbjTFNwGdoaOw3nGHXGGtkb3RVtNvJTDG2nm8/XG1gUC6lpY0zGjXGJZyK
uo5MzIdnwOHY6CmjyUOLAbh9b/zemH24vkaJb8jPHABlJM54LeFS6jAwsDEBIQzipE+aw/xtOTjb
1+sypPuItl3e3wVsvJgwqfUW/fgt/E8n/z4MNu9o4FSlmWpCg0wOAgFQwnGcCMCCl2uJq6T7D4ms
kR8bb/UxvDxg485OVOks/kOi6p4LEuylZvSUJTYc0T4dd1WbfFrcR0wwmcxhv3RxRPtkf30HJc4V
OK0AnkKvOgfgC7oBcEs9DW/o3/h5Scw7Zt7pU9C4zrEyVHR3UllgYUVFHERLIC+73MVan6dkIGjH
cDMTHO/zGNWgK228+6HIDpjcpeIrlr6xSEL8V6Cggl08lGtlA0+dVb82bVem5jPRf2BiQ1iPwZI8
brkZxrjmYCP+h121UYLkdBQYYiLELKz0pn4Z0SJlsrD0TRqsaVipQgkZdNZD9IVkDnruwFcqnB2o
mK0+NwH17BwvOUwah8X37RY622iivORqe2bH5S0r2uTWttslyt3pMSWJ9zFrDeuOgBtBYXpldx6z
c3k6FpAqNI5cnnDvTKnXljOw8j16LLxXt3tcEpVnKT1WlOt4Mgv/oeHtUko7OPY0UgIEkTnfzxhI
WC9OaE3VkSQ2/h/2RuaFvWYerfGxGLbd9bOVbzvYdHj/Bayp2FTKNsqcZXYQKCQlJr/FxhS2a1ZG
epMieJzbKYDpGwKzYHGYj4uLnqeFBYONwHUaG+2kbxgtfP2bpPsODBtyTDZy4GJUqVdLXWYWx5GN
pV/kjr+tL8WoYrmW3V+crEtAOMiH/Qn31/VYP9YzJx3t23AD+CPS88bz42zM9+1Y3ffV4/VlyQQi
yQU94jSueMkvD9qzQVY8TejH63P7rpq/ER2tz3fm1h3trLi5Lot/vGh5z2UJSrV5drxsvNGqT/lg
WCPWomQ1HcWjKNVdzIUElhHxP6Jm/tKceUO16ZZz4uHO5l7b7EBYk0dp6sY7cMJhkus6LwdLH9eI
LoRFdrl5xGcs7k6rW9n76wuWPTW8JQrzA1B1wnlefgmtu9We0Id9MrcGPLwTAIcJiLF3U1IsQUnT
ASMMvE9zNkwKIyF7TOEGggALvbAOopBLwSxpUzOPsdMTfe2QsPfMu37MQ/cfMM/If3kQg9yE/W4S
RGMU/WLGWCAgQ3ByXLM4oE7QhsOaqAJ66ZKQabMBNdTBEinY+3XCI9A3eNksCnhvN9wVFKN/i1eE
/wrrI7vpSJYCisTHU8HqX26e+f9Iu67mxo1l/YtYBYKIrzNIzKJIxReUdrVCJnL89fcDj69FjmBO
HR/bD7vlKjZ6ptN0+DqT3LYcBxaS4hFD+iTAli8x6f+FPcHipgWQfyEZyDXfUsFIOYBiG9RYU0Tp
WzwXnqqFrzqD7rnkvhROnRxiROSyxUtLHqPiYurrnqyhwBqO5jwnarrr4t+yz3luTx7bFRlGu/vh
3ASxBohHVHDF4MtrZaLzqu6TrIxVABR/sGiAnTxCo39UXfoX9eLgu5kB2D0Ve+X85OP+kU3y8k2H
fS+iWHcutDPcX1AW4yJrH8s/sohjHabMIZ7sKOOOLZIyi1IHw5RFcCQwh/MFoJISw4Ww3edj+ry+
SYz//8oUtv3sPKvOaMLMXPvsaoYkPmCQUPgXTeR4GHyTYWRZQ/xXiAU4idFpMX+q9WXh/rnPCe+w
GFPaFUWdepgo28x9jczynHqCyjGa05f+zQWj9y46U2ZSPkJjz1VgORa+oWHYDLjx/8bA6Ahu4HIV
jDyyOz7Qfa57qgtCtRRZC/FjEWE+Rvu6f2BTV4/yIPDNgOiItMd4oFdXnyr+2YtatERBHXX1vZRn
BOM+RhdWHDEej4X16iPqGB6/OjqlWXMZKFnvDjoAAhVEhvEhaD4wX59i04g/eyk6z5x3/3XIgj5w
oN6jcQ7//ehHyCN0eagtlDPqMOLRPwxaSQQPvfxitGyLt//2GDG4hpmbC2QlkkeM3EVdDsCRM/oF
yjMWXX716SZr3z1gZd0n8zNSAKQzUhUjvvAct8UYz1ksDoNYIEEl2oEJ4TYzc05jjg79vCkQQTiP
MQjssJFYZBEhVRNdL9Ax0gLfQxEMTUisosng4HrAHikUHgRblnvnPmsT8dgIVw0kR8CyqsgeM3ol
L9q+TXyk4gFdGwa2vPhatG5I0NxGZ4DAiaSIdEFKo6HfCO5/rdOgjcQjtBpHi6ntWy0IYgFZoBiV
GjjXZbYATHTbYXSUpwM/le2WDGNnpTSoJC0bH6N5ScLEqpDzV+aPimbdP8vRkN7q2i0dxtAqcj4/
DxjC3mhtYkY52m/bbbuoaNefWoG3JvSnPRyJjdsOITCIHZiIa54PYThrfURc530c7+dlBRQEDgId
+9LTRvA5eUQ/WGBqGdubmOBELmst1UO3Pa0Fmnuk3vkW9ulaHsVKsUNnf90/v8tajKsD/EGO0bNK
GISzkoNcS1MM3pAtlhYnBS1MjGs8CxtTfNsVSM8WhG5Uaj4F1ldLEisyVrz0BVtL+fElzOmmaYoO
4H7Wnraaarxrf6KDbnUueVSzNX36qj76DfUxuniffy5VxivocV01SQaqhvdoJaR0ZEzxiaaPJvgv
gsYOsSFn29+qnGtmixQ/uGX0sInlIhc0nHv/hLC9mi0VLM3BHhvaNUQRXtOHLqfBW/VcfeW9R7Gz
ILD00yC9hDsFC6xpEf66fxCMKfzxPYzC+qHqR2WJc0iQqCa2YGlORjPKCYkvz/V74sboa4mqTdkU
INMY0UDPS2Gl1sTbPYfkozHJsSbyvkUN4lGk3XLA9KT6HtjJVnzdCZb9pn8UpLBdQmnzJVitsXsT
rAU98OrL7AzNX2eBFS5jiQTZfEYSsYonis6C150iAvtI0fdmApNn6dH/FpTsByVG+gK3TdKsB6XB
MrpTiLxd9FDRyOIcO+txftBhpE2VOi1APaI71QV5b5YZZlPLgKwiw+FtZOAeHiNIi76sMzkGS8o2
2tW7ejvsdDsrSWzzdJfte/vBFSNMhaIkeliAq8yYod6iCli605BOXM5Vcv46dr6DEatslSQUVaBc
I7myDANaYIk0uhM4jogtAP31Mag+yECjHhsTbh2rfkY2QFQh2dlmqw0U5fzHuU+i7YPak9T60hw6
mOUyXBfb1uH49H/wGd+0mZhMGWo8qnMcRFcY2kdXr4uHQqJ5QStTOaUH2arQFY2U4X2TMU0We4AQ
RqBOgeTrLctdpCwaAFK3pyjCxtKDWh3Dz8Rb2Atg2jfYQQLo1t8LNFLJ2ZI3RMGEh/857SvSDMda
dg4KqR/dlr6b1VQLSdcburzuM2zp4vA5TUsZocaRPUJkf8um7AH8rGtws5VVrwZsiiT5MjE+7x8m
jwjj9iXdrbCWEAyJK9fW1zF5mz8nHEamdROjgf/PCePsozpNlWG0vmJ7gm/r0Da4l3q7SlZ9v1HT
J83juNdR2X+Y+yuCjCUd9MJfpDW4ys3sc7GaUx7aPJcl6fZyqkEXC+zubE8yMfJHxJqwoZ3Z2RFH
v1l0oL8k7vvsGBPqZosSZUwQ0mwZ4/omplzqM30TySrE+PZLSzRTo/dlgh2c/osmGkGwPgnzNRpz
XwlmbZDQB82WqjV1vzAr7r9F5kP8cc7WiRGbx/sER4X9eV3f9Jjr6n0hchsf9Cr5E+Xyp+wdm2Sb
J73KOYT+wXR8U2KuzcfwanRu/O70+stDIZo+SMZb7LRO6fC2MvF4Yu5NPwehr4U6Ajz5JUjRKejS
ktOB/A9C+M0N6/MEKZWqMWAQvqInvyJnIhj12jNmHCMx7ceRJPl/gWAsbhIWYjX0OLbg6xVG1lpi
sU9viGT9rywFWmew+nAUPBYFoRcEwAS46eha0c3k7FX6kpxC4tyXt2mneUWG4adZeFIVaiBTy0AY
pnJszUhqK6eX6LMyk9dyRpQN4IZIY89WXxipzNe8zYuTce/VFzCOpBkK0StkfEGI5w/tSAlkDo18
eLwDHe33D9W6osO8+cPQyyotz8YD9WlouQ/IPS7f4kPr8FptOByx7mquReHCLUEpNb2dTx9dJ1oC
XJxjm3hUGH81pHEY1gWoLI7+SaGhkRuCNXx93ReQaQv4fWysBcRYaJgNEci4fxb7lKCp+I9uaoZr
zQ6xmW1XPPjmacN0RZAxgWmSlZ6SgGBjqWSfbivHsxerXU/05Xq+vM8d7wwZIyhEQjuvPdDSHaDW
QPhkcyO98pYm8agwBlAOAIGljqosbmc10YlHhKO61UjKEfHxd1gJx9galr8A3WDMkNx64nZelQup
j/pTJTQL4G66hdEEQWo3WatzworJVzsq/hjPQT0cmGEjz1e53LM8NLGA1RsnlXjr5iHbA+w9NCSi
2nMzdYlLFMsnaw0Ln9//1QPnijY77Y2lipIkxaBtxXt/7/oPjVm/CLqhmW5q3heQSfG/psVomaz0
QalnoFWna2l4j10SB0ZfL2NTc41IeFDQ1RotS0OE9kn2/0iciT4qF5VpoGbDkHy527WhADbdw5N8
jK/QGWTqBw69qWDxmllG9XohjBspAb3CQJb8NTBnVFjKh/M6dpGPevPoV+pSHhjbZFw3jppg3gR4
nXhD3YpSro2tBPHogh63VoAdmPRRIUFDReN4/OKt8JmMFK6pMZFCgJXySBuCGnYj7bKIlraHhMZq
6HkhyXhYP7Txii3GsxapF0aKcu5OxmIwClMkInGcL9dUdrxnONvJeolSr3liFD8TgA4alODp9bxR
SbSTPhaJoZHG5AkIjydG6yMl8GFlQGht+bR5UdfBsnp3DJeih53eF8Ypo3nFEwuyi53z2FfRg5T3
7OWk3MwMg3tuPBqMcvelHwdxCxrPLX1dR7v3hWH5RvAkm0lG6BHJsOf7TF1yx3eEQmI0evA0Ja4b
mJP1vqSR+etXTpZb633hmyfJCHuz3gCO7ugZDu221Dkjtbb85O3t5imcxKi5iybwhTsfb3GbWZFH
vSX6zanjeNan0/BAAycj5uuLZHxskReLoh7Ack9fVRLvFUMhI66favBa43jXyRgS2Y0rIc9BKSJG
sJMMb6mRzwXH87Hzqf9RNlUBBuJYtZJY5BatzeI4L+bQa+mj2seiWb81vzCKvsED9HFBFNMxjuX+
SNs1kk+ApGsJzpWXTpx09VcfwRiXqivmKXDfIbnGttj4D3PLqj9y0iwfX5Bs83gdfpNBmXJFj7Ew
UdoUpRqCXmY8v6Lzjea/d5QeeHyNP/NDPTDeiEK0Duw39myTvi8XWSLjbBFYmO3SJ5RXUp+W/isa
zNFlURj0KabiT0bykahm4+imYmzmT6uarLcpcjKcTvjJjDvabP9mijk7vdKLTghAUHh/V4m4ijzL
I4+PjwNBVXWV2PvlyTdyQCqt8uOXc0h/HRzfpE/U7L4a06NPDj0eYPt4gjzyee+sGVseRxoaC3IJ
TgOIvOt+ed/STfukb64vfvgqQIz9VFaTDD+PAVzPlo6rlXM4HDgR76TGXxFhDHjSqHOsOwQRI8mp
ZADDjkIq73My2if2nFQBMP0AggZkCxvpCsUcsyfKANH3HxfR3MgikePqpsIubMxGBzgm3RC7MyGJ
l0aZFHZJfzq3oYXdXlTOsUhEQXM0z+Ox0KQX46ViofsIoYEFsWy9HQhvdamgyHfa/loodkDUiiR/
HtEYYemm9GDb1DwKL1/Fe/SbFnZofmGpIjaym5+ce7uMhP841KvvYC6urvymzhvUiF+NbUpyso9W
KLBJBJ8yEyixaUGOWO2Ef7/ibUu6xlxzrnX+89QVDK9i1R5m4xF7sl6wxY7wRnKr9oQdUujqXTUb
oOeFJFsHm8rUEV6jo9jBHBbnsn+K7C1Zxh26StEMrQyyMnFxAdpyg1Ejk+cKLzvMbg8YZKAZMNpI
0svsjMQcWAILt+7bk2JjHae78s6mTs7HwUA5QCf6rxAbugyJZpuzbijA8vzwfp89UpREyrfNc8hb
nDRhDm6/h7E2s2qosB4ixFMm0uXGSNVcX85ruf3KhEwCZP5c7VJSzPP8pPeNBqjahRoQoa3FgLhS
ikGSVkrOPBPILlyCOoxfpaCdHqo9roKD7l8ZqUQNRRfIBsjFk5TMdCD1FpiY3Yn70th9nelTsz2G
2/TlvkH56eRuiTLhl7AAhoWrzlEDsPOn0nL3R4RCzn0aU1J2WZuNlTqj0jMVE13U2hlGZEYp683I
9A3Zxpo7whOzieBO+c967r/oMHocJ1VQ5hno1LSygufBKl7mu2SZkYryEkPSz5jnlhZzWfOoV0M9
Ba12dd6csBZ6n6NjQjWAIbpYvsJ8rNYekYGvXGP3bGUoKzExejN9XNqeb4QfgylZAzWDjW6GrqEe
2k1P0HxtYDPu1uDmKH56jduPZS657iIp7iHfkKx4mZvbk2aoprhUyCqzXcoxp1MSdX3bjE0phEGO
0Tc83vYrNHz7caZchsbTZQ3KNQ0muHbDetBnEk5/vGeAjaIkXzkqnW1nq4z+97nN29NjPGKu9rnf
tpfTS8m+WruWCWg4ThA95QCuOWICQTdXUrQqgki+ndvoLOB1MUzrIBqIMAqEPjq20Sv22qoFTtHY
0LH3/pgfX+X6+d9o+TcF5pjqspv1UQcKKrQ8NDJHI4nhGVwzOQrrz7v/psOcVF8rajEbW2Vka/8a
09eUWNpb85xY3OB8tBf3KDGxsuf6ctHFF472gR0aCT0TPINbh/sInlbQb54Yh1QKQrjQscr8VJrh
KScIxlsiHRWClpvQ9ox8zUObmMg8jUL9N0U2bdnnSSaHOk7xuTzk9M9Ad8neMzjhxaSjvabCWOTQ
l6JGV1AJk8lg/fIN4c3dzCnaxlQj4jgyLkeMRQ6Usy+4420lpDYtVGQ/dzOjdv7dyY3LkBCujbiN
jDFVhJlXyuKlzeTdO8A/ZwQd10i/El5X2MTrEJd0RYoxpe25U/NofiGFbIWVUv8F81zWbOct6dlO
SppzPPW0C72iyBjWUgF+e3ZGRTFcdsavaNutBrTZedaBF/xP2qMrQoy1UN3yXEoRsru5+QqEEBIZ
QPJa3rdIoyX4ob9XNFhLMWuKINSjDvXy1xjaFK84x8VjgjEQcoqmfjdDVnUdLwenIdESlSEeMN9l
svceG4xxmC8GuZ7VOKrza2H19N0/bkuKhjlEG+iqWQl0vsTORSMlGXrkxE/pTaUKkSzNMt+UGn8o
jf4hWq7kZcvr5xj5u/Nl7LO6nit+mueQlq20GvCwHhd98JZaXp6094gwNkTvqrpKJBB5bs5k++7S
GDGLjL0JW+3BlYyOCsQ3d6tHopuBLZyM85/Y5io956Yvhu4qNi/UwI0j/WLIdCJst6ibYULPeUuW
uyeaAqNTeeRF5hMkx40DGKsdked+4j7GXYl1CnV7eh0sJLgrpzTSIyfqmLIwY80M/2DF9YiAhRu+
4ksFqFHgjm0s2OtkIZ1gNWv4AjqzY9MnXy79vK+RLNTW+MYB9huIodEeu+R+zHpHZ2nWnyHL61Kh
CZ6cWytFVyUCUg+AF9acJsbZ1h6TigiP90lfcGcZObohzbA6E8+BfJZgTPMvDCkj3dVtgAUzfsGr
v82MdzTYktkuJ/iDb6i0tcQH6djRj+jY7aQ1pelmpS9HyfOs2FYfONHTRA3z9mQYtyLKTQFQc5wM
+rzpHE8HYATuZLMNSW0dtZ25c3fykldynui4GKkChAVjgxiIvFQcr+7/LJfY8hDAgi1AEVtLUK+x
YmwgRTuYSlFAXR2xb3I1M4AZiBcbTxomwp4b6oy3kRM8tAsXOXLBFu2taM4dRPFmt8qI+n6205eU
J+7jHbMyoGA8DguT0aWH3v1bcY/crKldCezKpMDKndrGu4HIq9lq9HG8d4M4+rAf1ACnMmJzw5HL
jOEu4rprIhWlDTy51LVlLSxxpZJwX6wDGu5mdmaazgHt5MSkbz3BfhFyX+QntXvEc/nrA1h2EVSm
fjXWViq8PeeIHBIb22y3aUt2gKoF6gpB/e9fxHyY2EO7NJJZ2KXITkx3g5L42UJDGlRcYYrYspDY
2z2gqun9vs/eRPFDuaHEaHSJkZowWLgosTgdekFiuMDByrGpaeGRgHqnM9qnB/oQmObsPaSeIXok
ISF11NP8gVubH0WHvexrthn9lXuhP0tN0Z90t+tWZyBcvUtRLpEsb/x1EaoBdbUEwxtCUthSlkmO
26LlnXMivI9gAkZMsAeNl+PsF8dQX8YY+W8IVn01Vi0bsWy5byq20JE6phm6SXW0l1sAQhJg1Jrl
/S+ZNPTXx8Godi0u1LiuVVROcmO2kTqaLmw1daSIKobQrbahT/t+p3rLoFrHVLQF2v9SFwbnKyYi
wBsJYaLMohIBQTDXEaBAEg3FwFDBxsWmrYYqa0QQB155ZcpnX3PNRJznpJBCDdAMULgUEdHLW2P3
hMfURNR1wxQTdZ6Rr8WrAEwtRAIkHXGeATjMDJalSrEkM0kiIg0Pc/2l1j/DxlKCx6A6CYKRV4dE
rjnbFSZy57c6yNi4CKPocnwetX1IyTYhQ03fg1243J6X4bL49EzVzFQjWKp2bZzJGxYZG6aWUIOX
35jo/seHYMcJQDkA/ir/mBB0K8GVA68/PXev79r2HbVz/SO2dwZBNDxGxIHBSwJOZWxvaDI6n7mh
2gghaAoHGYZlftwGjmRiD86Db1ROi+vBtJRLeemCqZD4hi6j5rO2/0usVQCvqqUz0x31qJ7fgZEq
AZq+sNA52aBJ0koimsdr7WwtNFKIT4v5ahaSRfKCASK/tPSWCMNazUqSV9sqWmYF9Y73NXBSAUeY
Eoyw6SNM7q3DLQUFlZU86E8LS6Izqq92vCwNjwKjDUNWNrOu9ftT4oSGTuMd1T/v8zDlxlGc+psH
RsTnAMPQhWLkgSx+0c7midGk0fj799F1dHtGbiikYtWDA2PAIWX7irxR99d9Hi6BHOOeAAsxlg4B
+wHMR8YexzlqM3gI9KdyJdqSKYPSI6CL6R8F7XHNgRt6TFzLDT3G8g5SJUviDPT045iNR3a8RFeo
svTs1tJtQExbAtohTve5nLCMgOHC5ia0eOCpwQ7dRHPgvhc9Cnm1eDjPMGSk76RiTurKOXvIr2ec
hUcTF3dDjhG9vPRSvQpBbgE1nGkqkc6HWtNoOE+Jnry4ek2z4Pk+i1MptRuijDR681zx0fLRo/kh
fa7tepvgafi73CyeAvQc3ic22hFWaK7O82Jzr14H/axK9DhCgdb3ilOU+kbR+87/RoJ53Ut1L2In
JEgkNXafFL/CePkvCGAvJEb3IPuQjVvt0tW09OpRJrQIgaiaYn2NcZ/CqDo/TumKAuMFtFmgBoHb
9ycPzeq+0XJUl/fz4yVdXUK80OpFtwADAVBhxcjQ4WgDlaewU/o6v2KCsQ/lrM48dbwHOQYOTn0m
ootxoLNOdUChlJyoYWLMGEhKV9QY6xDPYzUYknl/Wq+3l5I7ct6n+PcppWRJfm8acxNtyBtGOunZ
XB2L7Zmet5/IGZP/7eYY7+TOxC4NA3yGMDSkXPxusXi6ynnvwEktumKWMRNlLGOkOhb6E7qlURH0
WqtTRI6QXNbF3RNCxiyEeoAVe3iDoI1ua7WPAVYqekTfdSQ8Pj4uSryHNmeyIsfgTJL98Ut7/Frr
p891b98/0aks/NXN/sAxVWdV1HQJpFU4+A/dMnls9nMn+fSQJOdhpk6eK1YdjL1vQJS8HMmVYkhB
UguiiNtzizPRFp9+zQ20Jh3KFQlGteVQC5SkBwmEVCjKb/fD8nS2Tt0auT/bNjetkaGTtsIT/qgv
vz45tn5S86+oM5rvA55EDlXcqV68yvnL+WwmJee+JhnE6SEBiI4frFO8NS5dH8pd0ATDCVtMfoth
YNR6R72u/KxzoTLnEfZBuFj9fl9IJvnCrmsFuQllBOC6JSrlaPQagmg4FfnWjXZF9TAHuO7/RoNh
rE6reZCW8XAKtV9p3RBdXM083v5mHiOM0kl67MaCHsJ0FQ1dLJZNNjdzhP/3WZmM3bDOAmAuwPoD
spd4e16Dmg31fEiHSxVtrdkzMicz6lpnMrNTAyiHHIJTiatx1e0FHw4vKRY3FYmJXtW6bEDEu22Q
xsG60k1xEp9/7dODRXJjoxbkrXhMHgrSL49n6hzuczyV2bn5AMY/SHJX5UlcDqf1axcQD5HcQ29u
f2WWldDHgOaGWRtZTs8f5ko0ClSogj2KsryczqUo/sOoXp0DI6ilNHjKAnCWp+fnbbZ5L8mvPqUe
sWfUxlCf97ATMYoWGT7aakM8CzjqP6mbV9QZEdaG2Qw7ZYrh1GQHyTu22JMkZE+unJlig6DWnZuc
Ux9P9R67jDh3gu72QgV212jd6M33vW79KrcdWf4JqG2GyEEXND0eDzPjwPPEi0lV+maWRRST66hO
RH2kvX7V7Pfw8116GhBPLYltNmZrvK0+jqvW+VoJhL41pvkUEl4xZNKfXACisbQRgI+Mua2k1vOT
/ozzFv+ks8dCOt0/X97vj0dw5a+8oJVmWQM1DpP3SHtSeGCDU78vCsCbHpfAADKNCaWLUCznXaUM
J1VJXxd+8aqn3b+w3MCwGpHl0MwH1MZbFtqoGYbcF4aTmwdE75e1/Jz2xv1jmsqq4Py/iYx8Xp3T
IOllGMoDtE62FCrEGMQsjqeXRDS8h8psLXRj1glRTxyyoxVlpX8ExEZZX9KBw8Qou6CGiZjW8PVt
2M1C2uro/6aep1cpEFWl3CVDUgYuTRYwxmul1/VtEM7VmFQdOjdJHWSxlccpljzf/y5x4rsAVIlt
2eNSLox4M98VKG1xRgvFHNZ/JlIfLVxWvk22pwGVhNkTSq4hWekrQKGsHKd2np375Kfem2gCxrI7
YOniDyx82UILksQLh/nJeN1KNFhhlYK5+jpwbN1U48E1GXalUK5FhSYP4DI3E4KenuQdK5Hf+J02
ow1jbvmGDqMkrhz7fdKCzsxBPLfd/+oAKUQH24RxI8eDw/MhU84brSJo4xgdGjYdMCqz8Ly8b3J5
fkLbaEr8/dKGMd0Ilrni6OZPd6FCOjADib5w7EoTGLXRsM8iD2oMXBpWSfq3DR144c5EcH9LgrFg
rtafu7aIEdyvhjUxN6vdseeI+4Qg3NJgXL+XB8MMcOqYG0VlOKdLsukNk3NUE0J9S4TRKTFAeOED
mfu0nhHpbYcWAmqgxYXn1bgHxrjwmYAmRUShSEpvF5hTOT/yJvN5l864bLev0qwuxksvD/3rUXnk
GGPO718YvLLFOna2DUOK3y/xlDwTWtlHjn0Z5f9WIW+u4iIPVxSCRYOOgAYUZDJOwgfUdxznk3cT
PD5GI3tFxcuGJG9kXET0oX8AtYw3+zFRar1lY2TzioAfYk3HgK5gvL9lJ7VxVCtIVU8OPHSfiWb6
W0qMnsthiny0BErDfvta09fXd586+5T+2m+tDMM8HaYt94jSODE5T2fYDLKQeUUpj8o/f31/aAjZ
mGZInjia+dM8j8xhCgKAr+NSPUZhzqFSBW6RYiQEzRgwzHhgkOHtvshNgK3dEmGUZtBzcVbOzxdL
+fS4B9BW5zw+etu6Mh43h2gw9Ix4aF1FVpdDmcOexKT6/WacgxdB2d/Uj+h52ZQ58a3ArhwNRzp/
3JAXM11iPPcJfabq25c3YNZKowuuPkyUy27O4NItcyWv2Qw4ToWAg37Wnp638BjWkjyodFOYL+aO
8oT2Hwzh3/fKjpqWWql7/hnk8hzVDZTi1gfjX5mqbxKMBnaSgsm2MTFu5CRK6Qtg8ULeWtmJsvbt
sTHKp1dYBtxiKelpa1iW9Ud8sB825jjmFdLnhNOtwr0jxt12qq+qfYZDQ05vsPbWHJdkF87Z2aBm
k6EDlI8x9PMZdssf430bIS7aDDWU07CuLaqf7sv/P1jJ7zti/K7cnLEiNinB0Wu022Lq+ITSLPGd
bGdw+1B+vmZvWWFMSYTeulBMcXrGtgMaRGhh6IES8xigw0w3eA5gohB+S44xKmkola4gQTLW64QY
W1zXcvnQUPtP5TwiulxhwFjHgAfPsf1DvPT3kbLDNb1QYhZpBjYTj8rvK4iihkax0uEI47QD/SbD
xM0pdq7KGNNGJjQlwlLZG07La2wQx9/4GQp802CcdJ/0QaH7o7wbr1ZJ0c2KXItiENOkx8zGxCbv
0cFjijEZcu+3UZ/n/Ul5kvHKtJYJ/SMZNobg3jDyyjtC7lUxxmOhzCs1lSEi5xTAZN62fF1huv5w
4FzVRCvhjSiy2w3m/iLzvJEOxBA2A3UAdMbaJjUdfYllybw8Fc+fyozRCNV80IU4gy9J0KB78SWn
P+Q38uN4U1HHM4xPjh352ed0yyFjR3RfkgLFA8WIbI12W1rwKXuDQ4TjrNkNWaGLVGydQTpeDfSw
ncgSOX+M9GJ2eK2ZPD2eyLnessTYjzIqxXaugaU1yL2Dnm89kj+uZZtn9AdCr78On58CZy3XpLkX
RQ0LygTszLk8Xq+iAAxRlYjvISlqTdJXQKneP8Jpjb76fcaDZW1/drGfdWydeMYEw/v7fomEnkTQ
DKThKB2Hp9Gjxv4wIVcEGVHsgBowR+IfKobyF1DKxoc9tTSzebvP2aiq9+gwAhjLWMvT1Dg42ZGM
9uX+j09kwCALV1wwritTikTFoszx2ADgiVHozXy1oCtHf2gJNxScNIJXxBjBq9W+VLC4CeXrGGkD
FAl5iYlpe/RNgW0j8Gpvlqoh2MmQQ9rDrP8ZzRGSB4AU4dm+SctwRYvxU82iRxOki4vRrXCfOah2
+uTwyQsuOHpzydld6U0V///1L44AbLfvX/9E9ePm+i/29urXvVJo6ngMlp/X/+lofY8c65TbSxuJ
+M1AW8Pc7RIjsRy88nisTeQbb6kzXkrV+qoSdZzgGk3LwzKeYwq9wPC7VVFa/gJcovPpHJ+ENXck
aNSZOzrFjigmcYGt5ePjKKxp7L5VpMACTNHyFxyjxxH4iyW+Ol79PDtHHnCWT+peW8rImnJkcDpu
v5JBxjgU82EWVel4ggZqGYhy93hbVShktAZd9Q6vbsEzFxd5umKoaIBODYjqMWWmYpzB+o+RNUyZ
rox/lQW44o2xFrJ+ltSzNsJDYEpApXP7ja4Oh4pjXqffi99k2PHEApsSsmg8wqAjAkShBWIhZuBF
lfMin8CSuZF2Fl+/1fO/hG5tCKbsuKt9/vrUvGOMievhJ8PbK56Y8LYL5uk8yUexSMhzTqqNJW8Q
VahIBwPgyYxeV9xn9/iTd1SKTT73gMIFfChuC1kpYpSkWxdHHdsVx+XS943W9Mv4ijvGbJS5WCdy
CK3C62d8/PwBmhmCF5M6X+sDD1FgOgl2RY0JLAQtHETZBWMGagVbKzHROrR8LA37bWWuenJ08DxZ
f95ncTrORVYKYCWShp32jG8Rm06psjlerwvgJu6z42mJ94m4JCauz8FY8NdXe8n4cchOO5tvsozc
ZP5ilmnihezr6x7LiLGFwERQT+XdGNTTL/TxZugzFxyUZXhFxYn6xagg39SZN1KAJv5YLCqUxWi1
CU/v2yXpKOifdjseOtc/hIvftBgZCrG9ypMH0Fo/rytj7AwLiPVoVyg1wHaaCLzvH+0/CO03QUaM
ck/KhWJ8PI8vTphNwLAqho3810HZcWhxpYcJTReJXmKBzOjVBfsVM33bMRh2rRfb3H2YiIZNw+Fw
N/7iT+3/5o7xQ43WhGE3Rt/w5CSByKB1w/4obC7K/z/EDN+UmIA1TwSsnpvBtD1Xv1WygHYs7bMz
INJ/wZ6QgUoWYKM47P2Dm/0myrgi1S//SqaWZmWsfXSoaBtiY9a1pvRTXh484/OZ1xHGUQfU2XHm
V762qnyp0cdYtjCMV4FuVWePPurS6Oyaw98/uPX/509ld6uKvpokyfiWedf3rrEkEnLu9PKi5jWa
Lcaj+mdJUQXGxFRBC6gDf3x8GpaxH0P0x8S2gvU7kpzIwIC/zcZ05pQeHQM4a05gHOInXgptOjv4
t6lR2cl6mHQ1KdTRQUL3rVNAkI8hwwr5A+7ZTvvi77NlLE0zU2cLtRgFFsgEGLQ8O3hgazuOx1B4
ZBj7oi28RVu0IKNFRPcxffba08XvhFRGHOBv4+grBtZKsjxr+Izlb9vevK1WeBcdTZMsfcs1fv9+
wQDLK/ph9UO6oZ8uHs2rlYnnM3bQc57r0wmqqwtgTNRMccvQHbPbBmD1siWmnGcIGw4cszT9RPs+
e8YsBZjC7Nwx6ZBi5JbO3gWLHhweqNdoce5JNGOR1Pk51bzxCT0sc8MlI9bpfTamEzZXh8WYn8YT
K7HswEZEkDw8vKJXZcTOe8SUGamgqjuTBg+Aljwe1lyU2uk0x99HyJZlw0x2dWF8IW5BtaS6Kfym
K6/ixHQcs44N3bfGLtLKKMQWRmgJMomIsRCt2g3ZICFb0CNAIXglHI5Jx2rYW4Jp3+HlGyLltn7P
x1FsBFiPDwoQnETytcJuhWNo379Fnshf3gdX9rzOOrQzXWqBysptyfwAOyC3eG8Y/yMhxuJUvpD1
1fisTm33De4e2w2cI1cw7seKKlukDYUu0hYdBON5nQEDRd8Jb8ExpodLbHifo8t7/I6KXTDtro6u
mYleIM9G6Xjebudw+VisQ+yInh3Uho/UWbypPAHh+KmLy7wiGcna/5F2XcuNI8n2ixABb14LhqCV
KMpQekG0WhIID5DwX39P8e4dQdUY1o3endiYh4lQMgtZp9Ke7CQrxyGuT2jptS9O+LjnwdNtrwlL
Xn7aYAgm+zrJoNbWiXykPu6y41f1guUaCCm49LfXpTi3DpFBkVOtdLmUw+J7z3lbY25ye/e4fIi2
n4/p3QN6kwaFfH4SYl/QYg4mMWuzPiSHwfd5J8txhQ02SRdfEJ3m9OqdnfXx7c57vMfOHjz6h72x
TG2OM8y7dtdIYPIhByUa04qqLfheeSKBr7g25ablfEzOK8Dm6bQoxj5pWuUGFW7rqFuzJGPqiLy7
zRPDxEhxE/yn4OJ5mo9CumU/EPvXCjV83D2eC8q5A9fQeHJ0Y/h/QLLeotId3IMw7vbF5jmebCKu
rZHluei4ZcPCQULpbhl79fo3UJ8OOvB6vTmIxWbj+rTURrOHJUSrT4yKf3B04X0axtnQykwJK1pD
d9C+TZ8TtI8vXPplUHl75gijf+zGZWYTcac+7fBaQhcwEbw9Im8abDbXMsc6e+elk/4lc/WPD8BS
wQ6lFSklte0mc0SN5Lofa37ab1LroFSw9Upd5PXDgIE33qpxzpmyybm8TSSxlaDmuvuSX8+7L86t
nZlvnuYc/lh62TRRGufUbc5+bdF9ntiLpbdVFx5M8SFcoPxMdi4GmTryhQYrjvVzhTM+SCmg9/l8
gXaFe0S54vHNc9bqVqqczh5LN2j25p09vDh7/+uQbuMCsLX+L9GRTdvVTayPJjolaP0HpMzwktHu
keIfjq7/kmb9x4auc3oTLDnnitRfVPolo19oIzNs+YiuNY4UnrkwQRCiurjAAlv0/hR26eukeBx4
PeMcTFSYwGU4GWYkJmhbQVQerYyFz0MpXtzPLreTcivWwgskHLfZTrTfSImcFAjBF8KSAyIcQGRb
4BpFrRudEol0NjZfbEKSLB4W97vzAyr3HFHUf7+BV9e0wOTzh0mTdB2ek0fH6XQyooec/EIm88Rx
sjkGoDI5k1SomjoaoRGCyQK0tghWVE5Nh5NdA4nyT69NEcTSTAckSTsbxDbOHTa2huQT8TTBFOku
vrYhXLCWjUcSPx+yKNjIZmkYojOvhjM5QzmUAiOkMGz5z17iPurOJxI1Lqr2NFvC7ymedU8n8pjb
FPTC6RLn+GYaWfe+9ZS83zaK+aBvIoC5SzVGI1JMmMPSMQXkvb0j6EPVMSXkdYda2X79d1Y4Ecg8
0bliJGYT0BMky+Ui8NA1RQJ3eLit1+y1mkihRjr5TmaZ5X0RUbd+dMATx4Ps2aTG5M+zfnyYpier
oldJ30eLlFxLAhwg5dka66Njo8R/goXjGixdtDn+E+H4xj7b/gGZIZ5Os1mGb51YJ70bFfPU0ez4
afOOT2NgD/RaB5eL5UivF14lbhbCJ8KYZ1cTrVyW/1eYs0098bfv8PSZhbuJCMZNT/XEsqJrllO1
pYcXZPkRoPLc82vY+weoTqSoPw2tSdtLFik4tdR5wzqfzx70VwT0PGjhCUv3tlFzhTFoUIXdMCgm
hDnH43mTkXVnq+gM9dRX0byrlv6l8TgS6c+/pR4LD1Uug0YPEhMw5RcLguwwQcHE15Y8a+d9LgYX
sO8LrjRt6EURHYM6aIlaaCg5b1AsQVhqLTsMvj7f1o5nhAxICGgeyYua3mL1TIQEsyfckhPv/Big
UCKrbC1qhPky2vZry+7RP/xFnbsY/+eY/HyO5tsYWVe9GXu9sixIe94ir48jBIes8wACLPyDyhNl
WMBagYaIKEnfPsr5Eu1ENPMiJ3IixIMFQzmDppQSlRrIk3a2dSjvQjLc/+68djWulG2YwIX2/dvS
56cVJtJZOEmqos1ov+r6Lfu8eBosdG+6zzzajPlExkQOgynqOIRyMeKAFRKA0n6XdVi+s/IPES8Z
O5+gmUhicCWSa6uLVWqbW9oeCCb5BHdhhbqaz+N9me/YmshiYEXNlEwTT/ABzs6xcVHmwsNcE6yi
wJgcSkCcb8W5dX9470WIBbAU+h20Pr6HcNyWDyiEoHUAG+e5+Mx5qVlPXtO1QKgHSGvsbUVCV1pg
wQ3n3s2XsiYHyACJAYWaimbOm1W6wdqDL2WtZSTEwr4dduh8cX0onlIMqvRNIIqRAXnX6enUsd6E
+9tfiecXsl78mChUKYjw7jIXSa6W/EaLr0l2SPXufeXxtjiOTbD+PHhkc1MJqELb1JF2OdEfuBkU
jkvIDqU0UTfINT00dNmRh086iuCiW9ndnzmPJk8QAxKFbl0Mo4SgLTbYLiMOmw7vrzPAUMaKrJg0
Yb3WwWd6Wd7+EDwkvW7CmDjOqWyV+UXGn2/sbuX0dOH573FVLe01z0Wnl+JP10JHJKVadME1g9mR
hg6pKkYMZ342jl042OXA27g4m6FTvkUwXyIQdLkwc4jwpLV8nxKZCy88JZivcRkx75sF8FrQ8rzd
Nm+xo4Cw4WUg+QKb2NANhXwR5wvNO0rfSjFobZpJd1YGiJTfUqwR3ty7ryub86DOxx4qlkKBTRbE
ueyciTSaJ6ktG+r3ZWSwt/DH0C9TE8w/YQ4QzxDHf5gFgIk8xn2QOiWr6ajj4/g7xeCOsgJucs6N
J4KxN+XcRlVrtfRTgU8AbWR3mJVYItuIfBse1oRXjZj3xrDfR7EUC2TLLBeZdhnUYqT0oI2dkehC
Rp/SiVCv7O3kmNE6+L06YEYj8vKtEq/3vAa2WdOciGeMf9CDvG1OEH8X7uGifIWch3w+CTMRwNi+
cNLNVgooMyk5bbYn+86LneZpSR7ED3QC9osDhq/SJ14KZj6LORHL2D8O2wiHUe8fe2ck2VO0QJ/t
pYZXy9Fv1l4mcvSfkV1u9YKYmdid9/xs4KuZznBXvXBscvYhn8hggh7aYlgbFXRZOwEYi9D+grK3
9vrBEUO/xB9QOxFDTWUC6tjPej6pdO9g9RBhWcvDtYcRJavDwFOIXqJbkuihTiShXNWlRgaF4hac
ZPXFJl7yGS5CbckLra6lon8XJbO9WbJmnip9hPmt0RSqfyYy+K7VaHEOkT0vTgSbWyjL98kTdx/O
3ogxm73WOCYy7/j9c7Ay27SVR/XlMkg4WMdJS0LQ4JeT/OFw4K7b4Vi9zPZsleBiSawA6wbXZbtG
5SwDdvjGcs+xlFnvYqIQAxpdnHZCAlawxzj1wjwklzYlMWh826UqEklaRY6ir4P6+CSM97XideaS
8wNum+qfvBZKfRrzmH7VrWiXr5dol4J/ZDCQIwxco+TFrfPVz4nCDJqMKBieJQvnqkZLU8yJlNjN
Qv59fm4UW1RJVJF+sZI/+vXoaqejzovzZj2UiXgGZKzOCPROBaFy9hUlJLpfhbynfD6SnIhgMCbE
nmjjEsNGMVcMmqdkjaecYImNsfqluAeHO5TFU4kBm0TLQ9FI6Rd0ul/YMUzT453Tu2fi2xxgk3my
GLhpQyzNMSPIenbonofCxe4Xp9ht35rRNg+kWG42pdt4+p12BnlB4vASDxz5bGdWdNZBsn2B9eRO
/b5z8Qzdvg48BdmerCarys5K6CN0PAarZeQCvz15icIdTXE4hb/2V7rn2w431UEt7wa8ss1ZPciu
o4JeDGdbfix78th8hsQr/UC1Qa3ta4+3NZ0PPL7NlG3NMpMYHUb9VV5BOveEvRjJRvdypMk4km4/
7DJbwykjDXtbKcZRv2ywsYJ2U/q/U0I7bne/CizAdjje7XzeaKIcgzJFoRelGuGaF+6z+lWvypSs
uLNctx0++Zo9nry9qRVdGnWEw4cJeOG3averrMVe6Nunx3kgrng6EdK35ljG9HZ7D1+3//J8i8Pk
kBjgKJsurUq6zuDsNIYzRHbyYKiLc+C2FSmfrS2aohq/4PHgcQ2PwRCzEoq8rXFspxOcPLIAXKH3
C4k93tAM50ax9ZxGOfd9Qr9P8is+jL/828fHgSK2fKPkeqSIAz7MNlh4hpdxoJZjXGxvlWkkVaTS
U0LfX4LC/itI2W4rwLGsa7gxsSxtEKSwLKBAsMT0x2V1+69zojEQoP70TKW2aQejo7fjuO1WtBu7
3uSRd0ltEEqi1XR/sG33dfewKDUe4MxG7N+GzXZYYQ2RbGk1BZzV0dwjUio754M3Czsfsk+kUPOb
nJ9athj/yqAgWJYl740SHCxAqozyCfbd2NwOQnpeN96H68s1EQfqkKiLEnqeqXOuiS0TnCOyxShM
ct1s3gEyyCAJIeawBCBDcybHY5EdSj9+HoPDiRfz8YCabbNKBL0+NxTezt5lGyDZcV7wiShuR33Y
7v3zS8lSEYQK3ZYyYNHSS7WtWmLv+WI4V5Yddsz7i2w2MmKxbrXVbfM+sVvU7zDPNTg4ubVyz+1v
5cVDLHetmChimqkQafjIGLsE0wy+HXofvLYt3lvB9kxZmhhLF3qlOs0psEZ3d/jQPlBQo3XC/zIm
YtumtE4Rx6qG9SUoaEXPLbbytU6LVWIDON7OxKxXrujdRqurD3Ljdl0JVCe3K4mSIgxSyFQakIc8
pOR3DaomUA9xXg0O6LLFmKJRZFWIsVTJqkkUkAsP1P8lvkIXCTa1mJbKTvlUUdvmsoWlKWALcXJP
eEi2rzb2vq0Okedw+RfnyxYg9fw/cQzKN0ZhNtjwTgsJdKJwn6wfzaX6O8KqQsvxVzHxD/6e8zT+
y8f6Fsp4d00pSlZGl5KMd2tv6Qn2+IBl9l9chKfB959G8S2HQfjLkLVKK9CzXIOc824ZOGgZp4xU
Z2xrA48eV+B8NudbIPU5JlZYg8qyPAUQeEY7JJ1/w4AmJdCknjLeFTwrGKd3OKY/78h8C2XAXsRM
UqOYMMnnNUR6267Drs374CA7Iuj07X215m0O/RfU/xbJuICVWNWnTsQHBMHMhZj3G0p1B5Ivjmbz
T+Y/Ytho8QRGvfFMA4/ndLMd7NFDvqjYDhFdM8wdB+UYy1XnybezLoKiybFAl4N53lv+qP5KEhJ4
v4rG5ejFu3RsqBgmYp2rdEUV5obCteZ5GD33l2SFXoPD065ZKvAMeO09887091lS9SfqCaUUqGYB
K8kMJ8D66VPE0YqHXGyYaARYPW20FEqwa1UmR3WByu5zZy50D+l0h/PK8GyDwZDCSsIOxTcA8Rqj
ftHLbdO7vvU3oIONDdtACfNEu0KUc5RX2KKNJaPvlHKrx8RJZNcYL99kS/T2pKDfctIF5j5v/wTu
eTJgUtZqGSU9NCw32e49d4Ahl83mZYPnwOe11c6G+IZhYsuliUWnrLNfYc2qXJYx+kMv4C/DJgUP
lCbIAN9WadbBmkhhvlnad2rWyeDIFGo71dyqcDUsAYuXcbnOao45zjaqa7pi0G1H2LLGsvSDiaA6
6QOdlneAUe17YYO+DPhv7T515x7tyaHXrENP332EIDw1Xc7nm7tvU/HM25NrlYk6F8Rjh2qBzqzT
5+2znK0mTQUw5iEF0QCycVQA11vv3fvUl7VPG3pR2sxhjB/Pgndb4GxGfSqQeWckI8v1LkM9EDxF
a9Ut/ejeXz/fFjJnIVMZzMPS97VqiRFkHI+e04OfKq44UfNs+mIigqXST+pzFyv0w6y35SF+qX6j
PyO82B/cpchz7/JUEA3SJojbNlJrRpSuAWMKwSpw7tEglJIN9Ul93eUcHDUnFq+mwqhnMhFm9k2v
RD2EXVyMa7u812M2UDEUTQPxv4T6NpstkcJGAu20SNscDExkSzUxQbx2hi57oSQYveDoM2cIU3mM
Pq2MNu4ugjwlIvFLSk77HLyot41t9gpNhTBvYiidu76VIeTsHdfw1hr3LX+NXPn1YpFoWWtI+nfQ
7csPRDteVFxiiOsrwn616Q+gj9zkq3VhHemaMAIkEuRXtu/VgiAMlBZkdH1f4rQocb8hA7+XTtBQ
2IC6EOZuHXC76480eTdASw76zbr4hiqjtizphiKbTMiuyJIwVh39flDsKP0HBOMdGV54mHEN//84
xYks5qINGDDIggtkPa8N4r2V94Yf3/WoxTln0LU5h8BFE+DB1j3wBOJR4+aR5w928gMYY00STNB1
En6Ac3wLwIOICMOHN2zwfJ65Sz49VMZe9TArlKyEnDW4X8qX8HD7PszeuYkajDUWidAH/Rl/PkWc
JC4bx/XPXI7nuVzOVAfGCJtTUYBMQ8JZodvrbUmiRWurzuYlxzSt3RBp2XEcxdnUx1QiPdXJJRvD
oqiCAhJpOuLoeYJ78cjhwJ2B4mnGPMh9pHYyNsRQiifMe1uQYq/Uh9ufaPb1mirDPMKqMfRSirw1
9WowsomF9CqRXzjAOOt6TqUwz3BXSmOIBgJIKdGdPMIcMjtfL9ynlR96PKigt+OP6wsfDU1Tpokx
IUaYXuSYs9IUCKvpEg1XQuHTByByTo4a1g0xbBLRCqxYFSUVYmg/07F3jJ1K0F2O2txfHd+3Rmwi
8dKnWmCOBtXI2+YOauFn+94mJ7jUH/3/oy9/Hm0nAhkACk9yImuhTMe7MEJ2fFcc1UnRefrFU222
bd2YSGIgKEvF2EoSnCKuErINp/sLWA1GtJCs70VUroGv0UFcQ+6H7vIuMsdQ2LxiYZYXM6h0UOw7
wf242BxW/pe2NG3e56PvxS1LYSAKDPRWMraQs+5WloeRgJdxL9l7DS2Lt21y3gGZnCYDTVEkJ5fK
wmk+J8jTo8HO6zHPaNmLxWKHu/a19037tkiuqTAoVep10VcJTMU5O9q1sa/3FEde5s+ys+Kd5Cwk
TvRj0Eo5yaF5qnERnJbyGCi74ihoQHlugzfvcjMYoo56lccmMF5E0qFdCrt0ffm9++qQu6y4W3J4
n01lnJtWkMo463GG1ZvygrkvVSG1S57cRQkHvwYVhm+qiz0S7YCaipshnn2mvw+V7f0u+1iNpDOk
P19crBQPd962WSgZwc6pcf8qvuyfeZ3H86/ORCSDLwEoQXMR64Np6xhA8+EVqPmFNRDP3A/JueMq
gy9phlnR6qLhaF1K71rWRHDVF//j9i2YC80mKKaqP10CtEQKRdDh3lXKIqoXAuYpl+KLVW9vi5n1
19CvjYVj2OSoicz1hmNsmqNsovN4Me58/mjo/GF9/33mLie1KOutjr9fuQ74o+myjMYbHMyh3tZj
3sGdKMLc4wgkFG1gQRCa3G0neQhX4XYUbb0h5+0elf+d9thz2vb/Bai+lWOutNGe01hSIFMD+TYR
XSxyRhH6t0lWp4p8fHBZBWZtQldgxqKEczOZw1SxyLkNqOWd4Zm+53fZk4a5ihqp2PqptEPQWPNH
LqkOf7w0umWa6OhH7u1KkDZxTWWMJdRWgP2iIFMA/7dANP8k2fKyP2NBzkASz9+ntiz+1RswEctc
59N5bK1Ijkd4qrhjUmy/PNl+s/YVLjBr9L7e0pC5z0qNXTxyDFGO/lYQxcsdLB/xHjAk8fKJAuu9
+/I6eJIdkKfVaoWO0yMNbeDCoPr18QEuN3v3ilhqD6DhvL3z9jU5BAYDQiT8E7PAL9sqvgZE22GB
IugypCXn7tC/c+sEGG+iEUGzJtJvDNW2xVZWSLi0S/tLuS/WussRNvsOTpRiEKdTW72SUygFz/OI
rUdIJuwkHGBq89LTs6SIWNn2j+0y9yUYT62pD1QUWHDMxVHBToowcYONT5l9fN8GuW1N9A6D/hj1
p34hFkthvKNZIx7n5qdmoXbya1iEMk6hlopYmnt03sa10niWfX3+T09qSLgTS1dX89ZHZcCpFoxa
khWIo1Xa0Tl5y4fl6c7MbWTFotjxAYqBbcp+CVYKmPFhRTdO7Z95HvGsK/CtNZvLFDvlJCURbAuf
oHPfLtgQFmyUBabrUd+ke7w+/i6MmoikzvMEssZLbA7pAM2DhHjVSoyJAB9k4UbY1uFrrw23m4Dz
ZQ0GrMLghHEbAQLX6gLOh5Sh5rIS1xE2UIGv4oOXTZpPF0wUZBBLjbEpdGypPLTJx4fhzvdB5slB
Hw7wGwz4JGXUF5oBISigZqAQRZmWm3/mQK/BAA9S9XLc1CFdU7z2LE8TbRcPGXhfeZwYPCg1GNRp
BLydwgXaPMMfxU6VnoTg4adD75xju6aZb9w7djd21hktunsD2jnQ2fHGwFwSUAcZW2kngrr7svza
o5QT2LrL9Uw5OG4wCKMFzUUUzjjOBMs6nGivPNC5S4yf2LlA/jsYNxh4iVU9xMWmss5kfdzKuS1+
lCixY4Up0Zy/iwm/TZ5N1pZ5Xht5Qh/pt8sieQq3IGA8gL6pI8KGl+2Zd7P+eTZMBj+i/JSVXQHI
2gKzvPccEW++BsdpdPDXf+khTzRjwAMzuUMigF2HNjGe7kaE1DhB3uAYz/5NBjL63pLNIqQw7CT7
3kBdBA2SDvIFvO0TXEkMbjSdbMrNGfaPEatrmhH8RxsUC9ZcnKcnc+OmmQx6GEmYKLF6GlFQQu8M
qKkoCTf8Fl7PDA9vTQY85LxMhViBra+Pl21Lcr8k4COSufPMs10XE4eFdfADtcjzrMXZDYtTQeCM
Ra7gGpYdbPKalINTnolOLht4Sx/rU7SzWvv2rb428906UgZBBMMqgniAmSDZgxFR3VbW2KScOpEL
GrVlUNkByI69Do2hcuSGtunjRQ3hS9B4h8+UxLUlBmQaSc4SvcKtH1aeV9nWgFXx4FYWlqiQYKvi
beXnU8rfN5HdYJyM0lgoIuwJCcotFkYtwfC8fXgxCXaXWcsPjjRqNOxRmyrWYOiKiT3c14B24qVU
jay1o5HCHVScYqtgUHDhR3e5/RFvPxDmcKTN3ZWpNMaERyTxitaCNEzVkNyJ7JcB3gk3Qp3LS07F
MB73mBYtulKyq9MgkAR8kP7wzqsxzZrFVApjpfkpj/JOu/o/aPCPwOEGcnpUs7gF8tkG7KkkxgCH
KpaSNoA+Z5QH6xEr3zDXbtNGR8QPX4hZLKwb5X2ruQhpIvT6oyaWkWp5MJw0+q2OTitCv82J8iQi
QPrgGSFPFPPUaeaYg2IFomhy9+hYSF905HJUM0h7/kiP/50VshMHhoTsxZl+uGBxOigj0TPUdWm1
Iebxd8x2R00PkXnwzmBBD80LNBsWFUbI1h4mi01svkCvY0g0y6nQRW+LayreWBpoMQ6uSV8uv8ys
Pzj9Icx7mJzk9lTTm+dsnbomkI415fjfF3IGSMB+PHMc0NkmGFM1LUR3mo5uOuZ2nDJBi4TyAqca
E9Sw1v9jWuJ8S/q7/8SvbzHM1QituhHMNgd+YbYLA/egy3ui5RyeN8aRw94GVRql2qRXEHFIuA+x
rigC2SHBwd1WaPbxnZzb9UNOrp1xQkNAqEAhvLseZVrq/R488Mjm0TcHaYE1L8c7O8c5FUlReyKy
1LDHykwhEo3NoLJ52ypettK2zVJEJS7Cu+rc1nG2K3YqkLkVStsKZtdRHdO7CjTK/n5YcETwvhf9
7xOdukEd06YpodNx3CQVsfYxvCXaN+p88LYISfOP6D9GyI7hpKqeiGILW38+ArIcHR0BoDfywbzA
0Ypa8w1rv06uT7TSTDHU5aii8aMj2ncnu6jI2VcfjdXXwXile2H/H5thedoxr6mgyTp4nCB0vHvG
PgeaYo6dcp1skkfwqvBaH2c5o6bGwQBHWBdRnkrUGo9ee4gDB24eVnahJvzy8fXFJe6fd0m+vx0D
IOIlRAVahTjKR3J04Gv6ht09cgFk1icxFRmM6Bb8LZExyOGS9fpZNZFKBntZt9dcbWXHspcuuPH3
rEYTSUxA0siJGppQCgeovcQYoMLwlLAETwEHquaKXRo6YCUVi14kE6sqf94x+ZTldVCruMbq4rF8
tx6613OFtqF1+H7b7ufqiD8kMQ5Cf9YFITc1SFof77z3x/rlwXI/fxNE+iCxT+2OaFzPeOauYeZN
EiXT0mlxhflggXgqqiK0xkcduZpngRR21dkmyHTdynk6lNty8Z9Zzg8eeM35e6iBgRxANhRVRCPh
z4ONhiGTErUQAchesHqk663J6+DsfmELCJfb7zrRxIDKD2kM/Idlfk6HvhGvKdoCK8lww39Z3oW8
hyT2HsBjk153Dr7+Ou9MDyN/pQ3+FX+NUOv2Z54LfXQZistgoZAM/WoGE3iLWq1s8u4konq23spu
paIQDq9ahET/y1rSRUwciRRMGN1/SGQ+ci0OUd9jdcdjeo/CsGGAbxXpYPQ8DS97+NXP/ETLjK/7
QyJzO4dWiMMxiEVaitwqTvBImc+QbuEuN57zJH5Iorg+Oc08zUaQ/Cawohb52btxdOSPF99ufOvx
A++gTAkGbXSL8l4pdebB0GVJtlAdBsUTTPin4HMhKwjzUhiURnqvhRGPG9DpuFh1bxC8kLFNq6PI
ymBSoFqYrya6At7TF2thx73drX0suwEltn16Lh/s7O7gtLy04VzL+49fyHyE9pR1Z6zEwi9sVihM
YFXFFvY2nhe1C65AHI1NbHOTqUSjuzbNdzAytry+9zn4/PEjmO9TJWqSnUQcE+isNYLhXdQkPJPE
XHeLnvcfRj75HswDHsehVZytHNoi6m4P8mv26D59Ve+88H6u0vVDI+bp7sYRrt0JGjUrx/GtGsTj
qNYG++1aIwo5YbCx9JKthakCeLQLrHDeYk8JDEJ4NhLf5laN54KeH7+HedvlBC+x3tLP7Djv6uv4
rjvgYQHbZU1ajDzSnNE6sDgJnLmYbyqVbXoRLoF8SSUqdb0ddtFerkALeHLu1eUi3PRIE2Az18kd
CBZHoH3vsv4InWHdvPOgbRZovr862/0SG+Gpt0z8jAFFRGRBFmc/8HpsWbWweo0Do9Rhv2FhLONe
FxappaeViPcZ1z2InfbBR2KCO+g2j2kTpZjIQW5O6lloroI8pMVThUgh0uK9LWCcAwMdNpQLc+6u
seth3VKQgbQEZExi0ZZQsCCDm6wKe/RD8n7nnUqiofVml6akcOCklovDql/YO3A22U0EOiyKsDSo
R8netJOXvyle/bA2BsrKSzFaJx13Dnh6RPUKM17Yrcd/tzggcgX9yWtixEkIlgmcfLAfpJJkQUjM
4Ctzwtg7Fb+6gISjI8QE6zSs1aC+cQxsxqf9oSUDYUVpqa0Y4PyRjBJtIfLUDzVCl+hYeLx7w3m9
VAbEMHCY5pJBP7VDF4e6Iab1NzSca/zTggeZ9Hf/YVeKoouWKcmawTY+CY3QXDoDp5oOnkXSbqcH
v8S1Ybh/c34TOcz5Gb0U4PQg59lzgpggSyKid5jaJUfQLBJMBDGn1yl9Z50uZ3p69IFPVo33esJr
cFvMXHct3MPvc2OQHRnDWgsCiGns2vGGnbIOQO64Ib+XeFly4tfba+Yi3XKTJbOW+C2ZHbWNVTNs
2waSe6xFe/kMvPAjJmNvpwAg7hq22Us3EcYEAo0OLgzJonAnuxc7wrsVAGawPOnArebPxKfTE716
K5P7nZbtCetVoJdCtmsJjeya+3pe8BIYvNNj8FszAk1TS0gR7uBdvWIaGv0uaL+wb9vHXErrhzYs
XltnMMBSe9cN25E/Awd82mqJKeVmKTj+B211ie72e47U2Sd38rkYLDblvEq7iJ5ha6d35qbx5GO9
c8qnL8H5OC2466vnShA/1GRcyMzMpHNpQCBICSTnsm0acvhq3oFV3LXj0iwuTpRjIORyyUUz06gs
LKV6q4i3DEkKrrcDNz84R8D4Qy0GRMQxxhBCBlGlU3t0y2lU2RgstohuJ67wkEXr0T7vv8Yn/5Av
vgzaOsR5BaiEG7h8ta/JbcCWoZNlUfuhcWhh67+feR1oc0H+VMnrf5+IMMHCkVU1RDT2dQMwom1h
xGj7lw/+TPuDR3Uz7zoh72QishYlyWSuRJZowqXDrMqjvjqXpNsWn8k2e/p98ld14hyaO8S8a1rQ
5JzkXEusLk/kMpeiN5pYKmvIPW3Wx/MjElLKCokM+4AmQs4FnEnZ/BDFXAcx7M/RRYCohKSP0g7l
/sMH54rPIvJEG+YWJEF4Lk0TIkpne9e+GC5G5Q5+uuDlC+dD1Ikg5g6YlZhqjTrAMzj7SExmJPlC
VQhze7SHUHbPJpEezm7jJI+uW2IG3RP2HcJ88sTraZ67Coqki1ifhgISUjO4KhM7jYyTGGj6SJNR
ZWIrFXF4TtBs3keRZURjEv6lslT6lyQJL2Jt0tvmPQStG6Cp97ywv/YdmlAwAsz5hnNO11Qcc7SK
VsTDUEBcQpy3t5HcLcA+nZLdk8/tGJoNQaeyGEdFGAQ84heqGmLg7fHu0QPd9SLwVTCcIHnO9b9m
v9b3UbLBZ4rEr6ml/3uUut1ncIYQaT+Gi94FxerH/sTLpVxjOxYqJxqycWaqBCNiAwP3OyLKezKu
BMmNsKt9Za5X7gLjfZ9kE5DdilCWIV1f7R2k8j70B9Ci/QrBTuJwvu4cCEx/D3VBJvYqm2ehkuiJ
i5l7vqwXi4cT+Ht/v9oDWiG/7Fr2/mqIV5/KZNwaYVBiLb3gDNbH4wlJYvKyW8l+sOO4TzzVGAg3
FSE7VynE4PY3ElZbRf2+ln+Fgi2eF5axuX2SPNtlGfsNRQ9DdNjh5j+GhC5Cc63YXi4WBC3gCPVy
O/4Ehldcnp45T0OR0ZAiSTQZrDOn2aIWib0hAYIVAczK5AjSOUw7Fj3pKxulGZ7BzPmkU3HMqWYt
XqfLBeLgRLWbPrZj394HGGNb3j7P+av5rRbzEAZGUbQXapjGwwENipgYvf33Z1/aqSLM8ycHaQTC
LQGKOL1snw7SQj+u1HfsvffDO+5w16yPPRXHPIVhLeuxSaEGS3FTxylVf/BC2x2812q5qt987vj4
HNMirtn3CTLAncWdiREJKIhCde5g/Q92EFHKyMU93R1g0+p4R0y3IbrLO9u58GgqmsHxQU5C2UxP
0uPzsMBzjOWNSUd0nulzTIRtUz8X5kUpShxpfegckFOgwYADIbOR80QRgyo6gcfq0pXDiDUvcGAo
VSUIzm06TPlgbkAegd18vw5Y1fzB/XZzNf/pt2O705U2GvrCDHGATuMK+HLI2i14bvtc8fiHFAY6
8lHWzm0OC3l23tKYYE9zeC+SJ5GgdyJ06HYsnntL/+Kfz98/NsmWCXuzL5WzhfNszkQiwXLMaK8G
KgiouX5xPt5syUDB3gzUVVR01rBUPfF41qtey6THZrAd8Umi9apdcW+bHo++b67bVJ+KYsCkrWu5
1a1Uok+aI4bLCEOTbnO3GiSX22o2i8ATtRgkMeW0xv6MHLZxdBL37Cu2A94yTnAw6/VNhDDgoXd9
J18aCHHMioi/df+QvXAAmL4Uf9jCRAQDEq1ajmlyxufpYAt+6D5eSGWbS+NNsle1zqV+mbf2b3ks
XFSlKJ87E98I9TRlLfnlfZnZZVW6guWcsnU/um1Hzp6VOCDWl0tMbiqxWzT3t9W+uuc31GYhJc+x
M0NB0vRxfXEx6l62QBU6Md2E5DlYYMaB5O8PDygmO7GngV5Kf4yOmCFbrtxqqRekWcLL5/bkzAL2
5GwYN1DP8rLRhlh6LE2SdP442kg1DeRLzzjPOu+mGAzmWJWGqyLgK+Syc7IwVuqf9v7qaVWVhMu9
Ry3o1lEzvoqWNkYWDThqmhfZbpcxyM5asthsXlcrLkvjXA/fFAPYwZhIGDOkciFt20cEuy5jWz0G
LzwKudnMhKIZCnIT4LbQ2XXnehPWShMXuDZ2uFOcahEslYfc7x9UunT3jKAW9TLUT5SPhOhPt413
/j2cCGfubBS3eqDmlQQvBvTG2zvdvoO3+1Ajt3V2e5tW531HffirZ+NbLEuyUaZSVWMblvSolX7u
7+w+tNU12irocpG/KgBPDvhasZy8+X0g1Uog4YDRyLJtvYJg/ZbVOsj/r7nkZ7MWqqtIMoEfD007
zHlqCsgnguFM3w1PdnUbAe/Db4J1YqvDF4hSb3+9+QfxWxp7jJEclE02XCQkl2hRLlz173RENSkd
9BFwZM0+IBNZjOdkZVY5ago0227j0NE7V5XRRFt5T/XbIcFamAXvxZrPi0wkMhgWn4NcG8/QTiGt
l8v2ZgV62/9h7UuWI8d5bp9IEaJmbakhZ9tpp122Nwq7yqV5nvX098j9d5fM0peMrr4LrxyRRwBB
EASBA2dwJBOPN/aP6eG6hJylkxlHFlWFl09yTy5uv8m2ivsgcqZrc5eLcV9hGk9C0gOhEuzxrgG/
bIwJOrsDr2tw3ScvNMfctbIgUuQ2g+ZspOlCB4/EaINEtTyfHH01ZF8gMXFSU4O7QK0HgmTSsz3f
VC+EXsrH3NoZx82bZcW324fEeUD0yauzWfebC2g2bGrVPpb6BkIeXk+v7mUsKSYpUivZBlSca/XP
W57b4u0BJoia4rTwlAbSQq8qscSSho/ZYe7+fxgb+hDt2/f8/bpVrj48gBXib4/CTpcPiB7IhQlM
cYMbOsrTeic8mZUlbKy62CcWP4m2Go/+QmSTaK3cZ3qgwkyfQN4TWKiXnzblrn43eNfKzy3123m+
QGJ8SlT9rU81BysFXjjc2Ts/dS+oSjplrnmv3n/cXzBVsn0ctkKAAqF8p/V4veLdb2czvfYhjKuR
8kapBjLbElgdqtvEzUDp9/y5qDPFKWo5OKvK2Tcsf4nuV1WeRNihDSr33ddmZ9IaaftDj0jD3Wvv
eKXjIK7e1Ba6ZpxPUrWhKQ/tvFPJLQZcj58laMplqri3bJmnTsb/SHVgisYErNKp3HkoxHN2HC0D
3Mw5RRMd2YDE7WVwnG8bBZRC6K3BQFw8/Zi2feApmmfMjINSJUXTAh/bJzvONvZeW9pthQ3LvTHO
Ml0zIcYdEZTAp54JmUFkr2xAmwjWtehbgTMyc6z/aq+MI2o8QjJZB1iUWKeD+16qVlFsjBsbVamR
Ff4Jw7a2cEIKE9bkM3ejJsJcD4gOca8LqWnhhNx6yDZdt9PPcPeKHtkJmUU9KmoezifKk53vg9s6
QtfXbneb2aUlqLTZWAgSD4kVnMC4mZx+cKtiPydsXPsCxiv5qRdpWjvimHZPB0x9Od3W1ntI4/1u
JoV3ku2+oJL78vjA7TrjhCAq44b8dDCyzocbOtmox62/8Q6wNZqV5Tp+/n8RCnsdwehW0mEdO/eE
WjXZLdz8sTcd00HlFG5tD/17ZlndZo8S0M33zrq7v0s3LSpSHwNw+IChYzNtxNubzsHE88TaPg39
ZuBcqFczqxjDqs23IRTys1VBYd3oQjmKs6cStmhgTnaDXce2GrpCQvud+bSvMG79cObll1bfpJfA
zBYeusBsiP8JLJ5VmoUUDR/PJ3EE+cK+fRHLE1rreSnJ1ahwicrs5dJPTFKCbOiCzODz7Sm9j32L
pKimUzhbazUsXCIxuzgNGw1MSTOSiTp3xcoaq4Mu97JDTvrL9X28Wge6AGMrhcCr3Sp5DLADWpD8
0o1fg1vtkgZ2u7NyHWdO6WwxEiy1b5wb2dpnzhYbW9Mp79ybH2jZ3bz8DmY3iwEu3nk1C10FtnCf
jNQq9jOL0XV5V2/SSxxm7xI/K4fUnCAv2shub0vrHlOvNrrl0D3Otrk/O7J4T8dr/mKJyVxZ2ibv
gnKCbENrvbsRHgNQsL3ncqTzTPSzEGfhNkol/j8TPTQP8uYFlINnw+Kd1HMAcm2hmKAhjSZfw2JB
gebt6RSjFxsVu4E5l7X+4L9ZzstxDY2JC6IuL7XAA5pXUXTX7/fd5q3YnznWtxbmLReI8Shm2DVZ
4xNykeKdcI/36CmwPIHX8b3WIKQtYRgXoram1GXGbHtPKE26RWnS7p7efXNArQRGoQOfkJq3Vown
mQYS1VEyr9WhsW0VxA+PqK++Ld1ARf0tN6uyFrsu5GOLMIY+SdABDjiwKJludkCLBObNoDji+h5e
fULUNHQ9aaoiEZWNPcikBkQGg+Eln7b6nMaNrOm9D+zHPZ7wI8Qe3AzOWqS8RGS8U0NyIciJjKjx
UKGIWEDBAi6TyISdzwLnQXvVFhfCsQ6qCKa27WcjgRaVzFKhxKfrClz1RwsIxh9VWidg2oBELkJL
y5P6DYw7rRVi4O0fnWQLoNk+Fw4pm8QkCjvI0lt2cpdbVUXnPtoDl5VtLapfrg/jlBo/0DsvxPoc
Oo8iyt7fYLpzfHt+mNmDuC9Bq3a+EItxSoIsNNEgKDir9O/FC8FAiJTYsWgjecLlTeRZHuOagqBr
FP3THA7u6+1ES5gDXpBBb8C9PfDEYtxTKeYmCA6gxMIGS9Fk5xv9UdjDTfAeCOfd8ptTX+iPcUsi
CKJzo1HnjOGpu5D7vWQ/zifvdStfzTwtjEJjasLyIqyMMAMMEsrK5vn0+nq7QxsGRp0eHbxIPlqH
YHMdkueZWAbILhayToxhGWCAPFW4ykpOULnRzaGIKC5D/1GRGuMreqNqZVME3NOzQJUdqgtQsXFd
JI47YstcAr0cGhIBIoho/yGiasLqJJ5FrJ+MeDHW555qXTUZj+SPGCQTg/EXNypvg7Nx5+4+7kJr
g4MR5EsWBpLy82erEecCk3FOmOCoNIGvYRej/eu1O443Aij+ebHfZ9D1u7H/Eo1xTUMzSEFZzzBo
3QSt30QLF8O1kavyLF5xzewMrmExjimt+s5IcXu4gIyf3Ht0z730rZvDL2kYdxRKlUqCUp9dH+4m
z6fSOQ0BSH3lk/Kc3habn1t+FLPu3H9hMn4JM44q8NdDKqQbnyuJNgHVneTNL+gD8tWcs3Hd3/4C
Y3zTJDVa0CQQcAY7hbvru2k1Taz9Y3SayPikoe2jKJYhi+6+o5T6/n6XbedsOOr+csx3szhwq+Hz
Ao6JWwpD6b1JBZyAaOK5d4qH5FA9gcvF5gCtuXQdj6MzObKC4k3GLsQ+yJIR1Rho47W9l7vURmIf
fYsclLUTaonCWMKALoI4bYGCpwQTSX2FOrKDeXgcaVZrCpc4jBFESdnLYwmczzkyIBu57FAPi37f
tzcMUucVg64Wpy7g2IMqlibQ8KeAA/eO7fqIJy7urU5b1LCcxjOKFXR6O7cy0Pv6ZbwrVHrnjMcK
Q1PRErzNTufyG/iOrqt6Ncmy/CbGclKMhC6Del7QwT5d0GFPMQ4WRUPwyCAj/WEeOftOWfNdS0Dm
LFMHPZbxxi4h+pA28UiVV0QH6U+8MPTO6ZaGp/vcStzL7v4edPqDFT0hx6daYGhPTRSyOsRxMnpj
4e2Mx9K35hGWH8acTYU6CFKV48OeKpSBmHy+wTX/tgRgDqIxa/N2KGZVu6faSkQqb/5iNiQvvNNo
Nf2xxGJOo84cslqc9ymKVtE4iAxIZu8uILwVX75H3zSa7wq02z+VHq8EjafF+f+Lq4DS9IPazTYu
Y+a8eZM41+11NRu5FIxxQFKaBPX4uUqH59cAw5/vdecIa40waZ6bllg7BXXdNCUT0+jAHsBoUW+I
OA4IWS5Vuwefk+Q286IZ8dHQOUHsakS5hGL01oltM2ZoibkcwDH4+prZYLVxzE1qo3OZ4155UjEq
BPVwMKgZoMTN0+lducQux6+uluoshWH896Q2aDtPgFA8dA46C2ZCCY4drB8Rv5aGcd3mTNCv+4Cw
Z7+Bga07FOjwa2BXLxcLUdiqtmEqFDkyu9meXXc8XYLbD/p9rnBCz+rPcbuNNrzl+R8u+R/R2Aq2
CRxAgzi1OJWeTy44F+ELN3cIkefGPV7GY/V9Zykf4449yei0gUA+EGNc8rNP/X0SoLie4i1wg3GL
1kNR0p8gPhfu5mrmHxxbXM1lLvEZrzt3+USTBPxxg4oFOEUUq+IWwDt7Z3NgI+YlDON7dbXRvamB
uaDvpab+qZnfSzg2+T+c7q+FY9xFYoBtIiohC9IgmJpN4xakkhFNXbvYNNb+J9rozj9DTAfg7IW1
6G8pHOM7CsTqVZsDF+YCH2+8dFvxvX7nwfB0yPiNcfjb9R5s4/xs0lP71myVBlVpEVYNzMObuXqG
I9va7W0pG+NKUjIEiRRCNgw9OGHYX06DN55gPP0xvkTTvLgo5sMyp8mdgheQz8Y1nnWsBz7/WAdL
16xWVdwaMkwQdq66u/d4j66B6Yhwz7SwvYP7m73VHpSDdECPBEeLHAlZ+mYtUwV4fLiUg0sO/t60
Sjd0D6Ba5OCsn/6/ZGS8CZ6KpZZM0OQBL5lDQ3thLqKwkcsCheZ72uA1nD+PcbUTY2EjLJHzZA6i
aLaQbmZNQ+3RJ1EhZp+hHeP73eb44gTOZzNGzb2ocLYE28YqFuqIp+lZr8NkuzuUFoJ140G4m+v7
wVjNfY3nrSPjYeJ+GvVchn5RmoH5sfIWc9hrC1X+L/OsBt9FZRdmUF9fVN55xFI9J5JeILsBIdEb
DBpInLWXjw0oc44OWvJ5Kl1FM4hoqLJCcKPVFCaANKNU8OJZxNPkIkWEagNa2t/UzR4SouyWcqRb
U+kS7zeVNoaSzBcgMOHtkTys6QWl4fYoU9W6Ed29hUZFE4UwvBzOWhSG7mddUuU5uFTJVzmlpAi6
ETOdYbRu+6qjQL3gbfs161xCMLtRjcqQyDWBddr27XvvPnCc82pwtARgD+/J9CU1AQByXvMlA2UZ
uD+j/8lBzwnmGXHw1jzoEo4xDSHvykYIoTKjop2PWvMPDsBqjesSgTGGVg0GtH8AAa/GeLl7p+kc
AYFE8LrRcXGYExt0ZJ3XdsDBzf4ZzJmBddnoZ4Q+4C/gQM2fzEY+S5GYUzsIxwRprk+RbDjGxCUb
sOZhK/EyaqtXsyUSc1S3VRlgruw0OydUC5IaFO1KM3v+gO7B7Gvz2e7XgoMlInNwG3qXV0iqYLlK
qlwQ0PFPNM42ZXM2eVMEsdoDop0L9BA7IhpHxvobaiTOP5+urxXHvtlXhawo5UgPByhwdILQNQh/
IPS6t/vH67AvCbmQ1nnqYY3UxhGrpzja6AMNBKsKrZKATVJPbMkuhst1wTiOiH1cyKvRzPpZiWDr
iEBLtd9avGkOq7m8hS2w50aSoRsZ+2rOeDw/a5YCmkq4oqMTXm4wlZlr7atPGUs8xlUobRwb3eyM
7GfyLP7MabW7RaVqulF6a0J70XafE/pYBvT88IO71XjLyPgPtZ6UqR9ncLvH7KaZsZHnN9ZCuaV8
rN8YyjGRRFgKWifq+9qax6qldzdbjJJFlTPH8nkOUWN8Rzd6o5QEs4U8nwZQM7oXw77f0GHz+IMT
zqwmJ5aCMU6jLjJMrZWxy8DuLm/r7+rLj+vWvhqPLhDYnMHUYWQCZktDmBPOXXkbUjQHP9zPnSco
W0Dl3uahx7DVA+9ll+Pq2cRBpg7TRCIoMdycucWQPPfO9swSuYtLscWvP9nq90OwQ74ar5HdRVGt
JAHdHdI83Fe1/xEN/uOv2Ha2IPEMVfA/zxTkxTDSBESw777zAs6WN8eqd7yTmeOC2QZaGdTjgx7N
EU11F9498PikeV6KbWKLiV4lKNSZ7TxHfBE76bamJxr6VPap0oEvvo0RBPB2M1ePjMMo4niQQQkx
mySmXE/bwJ4Hd79h2PD2jMqd/7id2YFPYjek2lRgByC+ObnEvpSYN6xiUvgOruoHz1Vxzmh2xpOn
9moZSZ/7TXVPr8EP/xzfxZd8B1/1/2EjMA6k0CQ/LYcZzkaQ+Hx6EjfPphsRy8+pd48HsRBTJ6+7
FN7mY5MHeuVNoIj99MbIvLi39xvlsnH2+88GPS7TG+d4YdMFpRHKY6ZDwh5FNc+nk4dn5tzZmpFz
5s2/4IQGBnNHKdOmmRT5c+28u/yI9ADvXWf1ZX7hjtn0QGfkKDmYr0Fgi8dlGYzqL3jbesBzAe9s
Wc2mLqGYG0qclsWoZNhmqOkCMRnu5kjf+hiCemccKT2+YE4KpvVgVs88GIhHJcRzLuzwJ1QTB75E
ICgIIdzErrabjeWgQgo3mLmygnOJ+WROvnKzYPMCnRp1ajwCrrWQqEZqHBOiB4oWy7sN/XbM3hB3
PYzfHpJzMTPzczvOVkkclspmIpQk1bVB14Ef0wwVOIrthfQnLgEcOXkBg8HEJmCdCQVBnn0n3tZT
J0CtPS89zbVRxqeMmqBjytJso7hiTFt584jKEZt7iPNCE3aeE0GqMyQlcCr3GcUjuHdeErxEe/b9
rqGKTfG4ajnWNhYsXjKCZy4mk/DowDk6xTKgn+c6HPd9hyFoOBWG7TxZdjOcPXej0QEzU47WDRof
aH0Qjj+SnvIyPozH0QkBkZkJei9RUSRMR2aWM/WSQYz8IDkq+Y00WZjvI7xFgpOn1nhRdHrdcTMh
2W9g7LqK1VQYxE+ORSTey6VJjaY8SX3NCWo5MrG31LQyckPJIZOn0nyik0hHTO9JLD+iVW6hRe8/
ScVeVMtO8FJRhFRam9CkPhXkrOmcKJq5f3xqDh3bhoEmOU0R2UO9RT9KH0xpchSjrfhWv5otCibG
j+uC8ECY5WlqjN5NZICkcoeht/ckjS1Nia3R/IMF0hSdmCCu08EqymTKSohTdEmeHPu0plq8Gwyq
dh89Ufe6oLpFKllJmnIw14TTVF3FzAZUByLH+DXDSCpNH6auSI56hJIjb1cYvht2kV1rnIHpa0a+
BGIcsaz1Ui+ldXLEcCkrFvd5+EPUZI40qyAa6PhQB4YRTmygYKqTqKsziBQEUNZHI21Mf3/dHFYw
CKgFJYyu0WUUOTEuqpaNNhJrMT3qSuRm5X408aIwqZzds7IuRCIKAYIISrFPR7kokaj6MBlVU0mP
WS+ctSG3jdqwdPUlGjbXxVG+pv7mLQQgHW1bpq4oCltt6XVGm2F8YXps2mEWp9QLDsK8sosQ4C8E
Cc2UiqkYmLHA7B/Da6qoL0h6JPU57gvL8CsrCU+l6bu1yqHdXlsc6W+sWXVfzXkYtbiLRCxOlphO
HzmNothF/+9NGQM/oCzRBBaR549YrI0PUq3OK+T0WGt6c8zkPHGFqhOPSt357vXVWZUHpxAGkiH7
r7CEdlEmZoLUJdkxFDdNk9qtuQtROP/vQVTEJvNJJ6smq7TQUA25yaLs6IfnpgQR0DxujcjWH6Ao
ugLNaZJusFwNip9qAQ627GgL9fadxLs/+Hm0gJiKQkSw6DAr35l91RZ5nh2rwCHqSc82Sv4HOx9u
+R8IZuc3eqSMcQQJ+slRpucs2Rvtzz+QQiMEpeqqQWSR8ZIxqOLEQgZEWEyWIMKzKJolqhwDXnMu
qgYeRBCSE1Njg9UoIwhwOqDURLP7UKaCdFbVFz0K/2TNTcyPQrZC0jAf6OtOARl4odc+yY5j7pjK
vChd9nZdY2veRf0F8ZnUWGxGvatLJYml7Gj696ryWMvqZgo1KqIDVBAK5zrYmuJmrZkG4kJisl45
0Y0KyRkzOw5htouUyMJ+JHlmB1PH2fhrbnmJxPiYlgjF5LdadiT0pefsd54U8/8XKgu1dFKCQs+O
KsbkKqc6cOr0NFQcXa0sDGZswYQxFgmN5p+EAwuUiGSGGRRCcpySVwxr2pFsO4nhNk1UGhHO9WtF
oi9YzLYRR80QAgFY/V4ZQ7sRrfqYEJ41r6HgbFHRaQbWX1Nl9FZJtZALXZYeRczIpKXgY7Rp+R29
U5Kti6nH0R+bjpvPzfko+weOEWoaoyDWtRxwr3VQ0xoJ9rRyFd+jTbVRyos6/FArKo80jVzDPyob
TbDr/mjKvgU3YovjVuBpYLY65ij/8knstcjPozQyoYGgO7TZcepvA217fYutGD4gdMRwqHxHSYb0
1TinpJLNySjSozSCQdq/J9XjdYB1GX4BMFF2nnRqH8wAul7TSN5l1V1vuv8NYxZyYfulXsljLVTp
sTUeOv+xNzyKLXYdg00H/J99/BJkFnQBQlqlw2AuhCGSqrWWRMLmwahNw9ZUUHMNedncyoWfu7FG
Agcsf8h+CCJxQ6WJd81gJnhkk1Srzbr4/vqH8VaQ2SZ+6ht6PCvYMB6y8YfQvf+332f2RSg2owJS
8/SoJZNjqvWhDWJO3+WqjRjz5EMDPJkqW7IzCXWstSIioqHZdA8C2Z//QARDIzNZApokVGbpuiHW
fSHG75MAxYzBfqh5O3V1ERYIzCJ0cpjp3hiCQaWtrDRE2wDv4rCqI0Tz4l/XIDYKlnE8+Rr49o5C
9BYOezF7rTOOL5g/8jd3s4BghMADnJaNFSBatMylhdVKrvgwGjXnPFzTlSzKmBSBcTYmYemaFLHu
orLFBSVs38TmtZYHDsCaqhYALDvT6LU9EUNc5kyl2Ah9e0o1EYxs8c/rVsWDYeLTWov9qNcAo3Q6
bfQTwZu9bl/H4OiKnZs19oosDJMEUfyWEuMiGT+uA6ytuUxAXINbgoGUBLO7s65VxW7WFYrPt8SU
PjThptD9CVPEedVVq7JIuMEjL6FhpzNXBpIpeoDnZNzjiqehQ7+DyusOns9D1oDBhvIPArMiQqGa
gx5AGG8qf2Z6HGOQ6i4v64uuPA/xadIDHiJPJunroVCl3dTq0ixTElMxeUxa3rEzf/PvMsmmKqmK
aWDU6FeENo1AfdLr6bHzk86uSPBhSpU9xbVMZUw7QS5WNOxoUp9zcdyJnuFet495/X+HB0UdxrfK
Ou7EX+GzsZjGQTFShJUF0pdBsC87Za9nT1OvbCpxyDhXmHWF/sJjXLU/Fbg/aThlO/UxKj66jnMU
rNo7pqb+LQ+jzlpqp1wT8Puu9FN5fuH8+qpLgMKRrUArrfHZaLWIEdS2UWRkrNLjILiqgflj4iHJ
eTa3uiRzdkKcZ7/CML4uiezjwpXrfnZMx+i9TJBa9gdHq7cJnlt4GV+WQfgz6pFV8K6iZxy5eZat
k8St3zchMiJ90gUbTxl92o3+tJ2MsbOIKniWGKvaA1rKUUUh55Eb1eW5iKKXzhAw3rGYFKvzfd8m
ZmRuY69JDKsswtAy24F3h1tVvoZY1pDA0IR2yK96SbWiassmxj2rU2n9EYktNPPv0x4SakPRAoGp
9TgqmYh8SHJFr9IMkYTvWWQyrRxYQ/R0fdOtGukChbnHY2S9nEoKUArfbtDkpNxM1aPx/TrIurr+
EgXNsGwaKiImGTGFMjvqzb4x3bB/aCIOxDU5ZgjGH4ta1Mf+rK04c4ZinymnorC4KQmeIOx+QB5U
8AOglO37WDx21U1bbf6brphLjBoJso559BBEOuMtxyT7aXL+AMIwYV14FkB/G6MrJcvzyAiq7OgZ
3o08qiHVBTGgyH/Z14FWF8XEZQ9DiEQFMffXbeJ7cjkJGa6TvVK5BLzNWUAo+i0wP4MT1s9myp4d
89Xd0A006iF//xVJjBpJJA18h95kluC7Rm8b3g9h/N4b0TZI30bd48i2dnosEZntmRhjPxV1mh0N
EQNNzSevzDmxJU8mZmsaXYHBwAIQhH7YVt0dKNZpo+1LQ6J1hdpaJ45erq/Xmrv/9DaqbhJcYRgt
Jn4kZrGJfTqIuL/QEa24hp29Kt7lOs6aXSDJjgw7KL3JbwYo9/mkFyUMcDK2RXSbHNrJjWMOyNoC
qTA6kFsqaOFkj5MxTaO0nRR4Nv1DjlAyHv3BNkICzDAkHPKayVKF1y3RIr3A4TgEWfqiJ2UFxrQ0
OEZdO3FMgS1C+DwbNYyA1/FkpMimztiCLmO4vTDBK6iYsErzMwbguX4UOqJ0LERynpKGVupHavAu
m2sOD8Kh+xW5d0zemv+/iDLKKNeLOuixr8rRKaLAMsOPaPr32XcZD/J4ecPIN0Njo3U9iHqwZwzx
UVcT7aEq/MGVB3nYF03n8WLclbgdAa4mKnPeWsETz1eBQBbT9r4xxsc89NwyCG/lAGPBpcaeys2g
7718QKgh9rSRH6VBs3SzO2tdS7OTYZa0iUlKJRPlernX3v7rPfHlw2ZzXmha67tGjM0uPhJivgRm
R0N0XmphtI10jq9kmQdnY/oCxSwqOo3BKNy28TFuRzcTaRnsw+mxNUwqy7dE3nrFURsSWwudIY5w
/IT2n4hqKriamdhAn5SfC1FztRMTD5kSnNU1Hf2fUizihraTeMVlK8YLOX/hMC4a74WjWWtqfEz7
0btt+jTdqeF4qTuw3l6XaBVJkzAGRcQO1UUGyVAnQe2LKT7Kfmar6msQVDQfNPc6Cksr8tfCLWAY
L9CVmpcUkhQftcmSdTO0kG2gU+a5E+ne406BDyiduKlOna/ciHnv6mazUaQBI5LFyTH81hJ7fXf9
o1ZFx9aFGzdxZLBktJWmTaXeY0OBXY9KO8+LacR5+l05luDywKkHGlJVRtzydWtMiZCjzoxgz4pG
uK2yyk7U4VGrynMqtk+YeiNyDHQV0JDn4Gh+qTOZvTh4fRng5hYffeFbkKu2ONH8BXRWdjz8vK69
VXe0QGK2oqwiNtZKII3jRQJ/SwQ+aIwz0wwk+zFGsb9ch1vLLMtI7OEPSREdXverKqPYjIIyEuJj
H4kTKNPTyFELcOolsuhbzZB4mGsWNzYJvAH9y0m3AwNuuVWKDFXDQfzuFc1gB5g6+Sf7x5ShCENW
VJPNyhq9NHSqiM+qsz3emWk5VVRqH64Lv2qpCxBW12PbBmTyAEIRDSrHnljXAVbCGgWBro6HMcQE
vxEWZkbSFRHR42M0VqatjOd2zqT5xTnAm6VzHWteKCbgBZYCT44CDwTYTKiWYXaxOBTwbWomv1ZV
sw3a+u46BNuVMbsbYOgIBhFF4dBk7glR3nWinkFhzVTuMiOlXodLt0bNOrYyCbU+5VMeP00pqLy1
5EXqI8sfBlvHA0RPcisb8WzV8L5pZRG/fJP01YBLScVDnQEODjOWn6dw2iYomlBS9C/JtB8eUglM
waSzu+amqmoYs/gWSfmrAl8ZKyEnmFhxE1++hfFLjYeqc9FHHRzKCZWd1iU6FeOx2Ott4dFkElJ3
SKd+c31VVhdeUsCehqQACIKZRcnCoOibHotSqlFtFUGN2wcRp3/v1RWUjfyDwqgZ02sLo/VNhGTB
xoxutXqXeU/XBVmLab9gMOrrw9pMjALqS/vHEDGVhNhLrH4a/k9PNKxqrK1Al7cCSGquA69uU8kg
pjrPvJHY/py4laqsRRXWURE3WroPurfmUaw5IGueFtL9QmHWqcjBBYw2reQohKqEMoyhcZIkjLdV
0ZDEDjsyHXTNrL5FfVTtinYQbpDdwkRpoQThtOBFlhHVLc0jz+OEf+sG9OvDmKVN6jzI+jxKjrXT
3Qmc82x1ey6kZtZUa+vRgxNE2aaY0Vot7XH4CHlsObwFZA6xXonlujJgOK3vO74PCq3xZw2uW9MI
OOcSD4k5MsSsMYNMQGHtNLi+dJq23bSt5H9//fliKfNHLMLhpo77NvJhj0O7L/3C1rydkcQce1z1
VbjAyURV8DRpMKFj3JbIdc81u03kWWrrwl1G9buZ7LP87fr2WrWvX0hsuZaUNhMWH2c50fv91N5H
ofYnzmmBwGwtzUfefpTgnOxMvCHdXc4bxDUr47fDdQHAbBE/7aKoiaAs0qvwrvsUfZypfheJlzkw
8ZWKYsDMda2tr48qaroKjn3CZtq1nHhRMKK+derSejPVnn+uU2/jmx5N4awQxbfR43XI1b2KIdoK
nihMBCyMGnO4QRgEbhOl8hKbh1qLqCrwKhDZRtm/gogFCqPLSTPAoTVoOEn64KgMVh7ZfZbQQRFp
IQ0ZnZQas+brhxYBKJhOA9rHNY0z3Fk65HHNtHZkFdwMKmaSVYMtoySrUe2s9ZBraR90gtaP61pZ
icjx1DE/38sYzqCyydFu6OZqIHxvWARUq0e7D77L8j4Rn5uTpvOuwqtroCFWVGXkIkB+/3Xvh00E
Udo5Hjeqk4hjadO0klUqvcmpo+IBzf9fOJlOH8QmzRE3oXTAUvWz3uCm4Y8c5a3u/YU4jCsLJARn
iQZxYnGLUvqWE/uwPT9/GRMWBRdtA0+vn/0tCymEGpVnUQUpymxPyswi2S7OWqtJ8QRzyULN9hvn
Qc9498F1sUwFZSMoosV721fl5Ula1Ig746MknRXdP+mdyTmUV60OSba/EZgEQqLrA3oRcAa0Zk4H
WadSKL6G/kEoyoQawXFQeIH0vLt/83ELROZAGDMvLMa5NSUJhG2hBSntOkdvM0T2PsXIoK3W7yIi
2lOQfKtLXgb4ukbV316EFCkRYx3yVlq2k5p0m5ecU3X16P5HPpV9EKqiGqHfAPlA8knbyb8zQuW2
UTSqRLzeBJ4wjItrg3Yw41mVId5rTrxrK+/XmZCqFRpxSgaoqtwPm+11Z7e+odBOgUHFeDzBG8lX
y+5CIe+nGJ+el61VRd2myzU7GKddNpHnMJfRAeo1D5XZPgRVcAxaXlX/qnCYIIycqoIZM2xe2+gF
XSBzY0w9JjWV0K5yn5XV8H5dzLWCS+SvUR0hgYIEUjLez5SCVE6iLDki82lNeC0fQOU+qbg1+pKV
FweU0DVjRJW90l/CZnLiTnS9JNg2sUxR0OWOpNxVEXGHMjz2gfZ2/fPWlLD8OsZrFk2WRuGArxPr
hPq1QYv46TrCWkCD27w4T2o2EOgxDkxudTkuSvQCpcnOr2onCku360cqbhEd4D7fbTMlsq9jrkU0
S0zGpcWakeWCPuvcf4s6xfJjcKgUFw/qjOuf17FW7Zig1wUFEaaEY4LZJJ2SVJFOED7p8lOKAsK0
NHe5P7zEnWpNmXZSOodUvjME6msY57zgje3P/jyXlvDzCi/OJSOPgtTwx+SIPjJFN+INnu7RrlZu
ulI8Nc29LwT2oKFwtzqUeCHK+qCjFZIHdhvYQVu5KOJ0TcRekzdZSsabNbF29pO5McMw5sJj9hGH
BE0fpCqUQ0Y3D2/SS1xzoovVuzwGY0g6pDNQKcK89MaxJle5idtuXmKwuRdYXX1P1NxKffG+NkAt
43mOAUogoeNEHGuPGXiG/YXMeDCSgGu0k0Q4336iYT3SoL/Jmo+h+CiHD1meqJihwqw8CAgriac4
Nc+5/A/Z0d0n6uiDwFv318UXJd/IOxA7HFuxsPTynBvZXJBrdeNkTRJq1s107zeHKuw43nt1hyED
pGDgG+rc2Lx4k6p91/k9lO5Jx1RFX0wtW21eUd2oN2XIa2JcNaMFHGPkKOBIKnDHImLw7+O+3AjB
2eT2lfBkYjz1FFYayZUWaRMZ82xL81SRN5LuMe92R+LUue42VsHQg4WWQuSdFZaYyMj7El1ysB2p
Mq2wdyqMmInE1wKJvCnknEE8LEZ7IC8zsmrOB4WZE9W4z9Xvo0Bb3H40pSw4u2It+CELwRgtFvGA
M2UGC9LOFfT9/yPtu7bbRppunwhrIYfbRmACJVGiaEk3WLZlIeeMpz8bnP+MySaGvezPnruZYaG6
K3WFXRi+dtDuaybQhftHuGx5L0hRzksKO97nORGJBfVHWuW7WNx5Cmf7UW6O2g+Erl2EXvnSLYqO
EeEtyqMMhFgZXZ7izYDrxKmVamQwuoKOvaj9VxWWZl8wiCx6TrzORJSlZQP1ymvl1hMjF5oWJykE
+kr3t3WUWnEHY+45TXdEKpE0As/I1Sze3gXNWZQuvImG7jIVWI+Ja1SbVPzIZExZS+kKcPzP9y9v
kRCODj0FGmrhZ8t2QQhDb9hw2JRw0ckwrvKx6xAGFZNV875BmjZnvDkWL0xHdvCf8jONxBE0flU2
PfxQ4qdEEF+7sCIqKzl4juXoh42A5lXEtDJi2pvJNB7bxJoCVrE3EqvR63bjaSjHKoVgpq1OajV5
rSI+J9PPqE5WBdopOsEJ0ng9+VY+6qzS1uIZG3BQIka/ccbUZVYNn7StASmt2oeyTiei5y2R5cmW
IgQB9+9z6YBFAfM1uqDyeB5TwuorXt56oowoCB2nINV1rx1T42dDRZ/vJRGKIVnkmzocFEz/B4VV
ZdsUPV332VgylZcUqMhR6KNebAIVN5gnpth+Ct0Ku+hIgzqviOG/+8SW7keUdR5LaVB3RCvttbKN
Bl7aPsI3NJ/kZplF22IYN3XwILXQhvukFq9HERRJ0jV0OJ/xNC/UrUALCYIAPXFjNTIr0cpqdFex
RgBZRKhIONWaMQ1UHJ5ivGYdlsOGdpIm/yMnlDOTPaHXQkkDrkW31TnBVLM9V7E0Z1HQLo6Lupks
xjBQUeG4+N7U12XK4GGWohs5RqO7imtH3KZQPExtFCnGhMnCTi2PSK+a1RS/tq28HUR+VefFTz8w
GCQXBRu92ryCpzaPDrtrWevEjoslvEXdMCxdRUVrjbQJC1QO0emMJOd9aVs8PhXtw4KGojfcyTWx
QpK9sm5iDOfzDXwxr/UrPZIKhq9aFDcg2GoYBsW8Ey3TXSplATekmBuMjcyMxFI2ZbUV4I/7bHWf
oUVNVXXMp8NZYVqbylgNXGQoFY8RRaOXnUI+VYHvDG1MtOjhPqFlnv4lRC8ebNCxqnk5xtwK7AGp
usE2+te4VRn3w2CHRpsomxpvpqlMXUXzSJ/qPyr9KUhKO1V9+z4/S5Ig8TPmDfKLys0AfTzmSS2r
fur6zYSOKxXglT8xmcASuCXpluHaEZIh1cLTx5Z0kty2KrxPP3a7kYOLLfziV9AKz3KFynjqvdxn
a+kAYbElYx51R5cxJeB6n/o+ttmlbllVZqb/ikRkT7jayfrDfUKLtdxLSpSpSDWMIfR8nboRgHZM
cQzQMW3UyqGWddXxeR2rXseq2ch+3GEOw/jVqp5vthLPAXvHcCOuVM06lfy/0IfLr6KsCRdi6eIw
QB8K6aTpnwL/HeW8IGUBqC1pg64gmECEjdEMmWJe7LM0QHMi7Ehc2Gqznb1J37AwhZasMSAq0KeL
Pq+5h/vaWqmJrgOUEwOBYl77RG8tv80/tKbc1iJnRy1y0qHAUIsl+YFOYFpA0dEKdd6ZfOGOK8Vv
MtQRUwxSThIJuidR0k2hxRKKoWWZSRYt8Zo9NJQ1ujKPi6Hb5i0L7TaJLB8JAc+brPvCuqSFSPNh
Kh8NO6JAN+0gcsp5blRSVxIHN1IE1wO6lVA3qyRRnSKJGT0wS+8j9JJhMziaoNHRTRllWajkIm3Q
BD2mgNJSW/WhHt6k1tgFyk5CCxD+r60xqAwLTe8NOSfc0Mcmqph/0gA7Qum+HCTqwAUYs1UCZJWC
5uCF9WOGJEGqSytJQcZ2ysw0j/Z82e/UySNhX/+F+TEMdGQjpSbwBm3uxDEKR1HDHK4xltu+1L6l
kWQWcbfWSlZ1aFF6kLlG0zKuFi1f19IDmYxzQcF0QzaN7mD0DxqaA7tR2evM2HuBFKoxwAvS0ZyP
Zz11n1mTAZV/RKO5np2wkM+s2sEqMw39Aq/35XSREF6CCIQA8YUptmueRKFQslLDDZbCXtGVpyz9
ysYtp2p//uhUeEwaAEhEEJDnoLJzSq3HSIthikLm+I2PtsaUr4F6zbDFC0byigqVhSzlIaj1DpMT
BdJWkXYIFWBA538Rsl5RoayINDUB9gbjcrqOe+zQk6lyLyLXzAXCrAktT2vM+5e0pGegOMP6GGcf
QN1SMfa9EhbzBI+mtiRRE9OID6pyGlV49MLOsSst9ztS8t98wMxhQGdz/wOWzhXCgZQ+8tbQd0ry
cyPjuj7noefyQIr0Cw+NvwH/US5pUM/NWkVlRGxBI5ULgtK4pMtESRk1nkVGUOOXkQWAz6H7O8Ik
QS2yAJhNJH5pGVIR1SEyWM0WSzol8gAw0VEaR4mcOq12KvmuzJPcnUI5X7WjWhAvlX4VfPkIRK2K
4WkWqQm8AJQDVBBB7lqD20geFCPWMRviT5tKbIhfli+tFFhZxtp8Mn849VZTAB0CU4vuGEyIUoLP
KwBtDGU/dwPjFZu5p3QTqTutX0sRIyhfuiYRfgzZGqSQDHoUpeTFolA9LnPVMrczr9kiP7yPO+n5
z8X6kgxlLoZINVCQjXO3nvBSWmH9h9Ez5klmzbw5sgtOqCMT9XoA0nmUu32XEKH7asvyr84K6GU6
OmXwApzl4yJ+auuAz7UWTKjlCQRU45Xvvu6f00J0Mc+C/0uCEmhtaPQpxCSsK2AAmYRjVxGjmdCe
YMfhsNMG2eLKYsel6uk+3aWIHzlfzAgJKK0oSA1d8waQeL9pNAUgG3klrYwiLVZFKLUk9Brg4PM6
TC8CrdUwiMqplzSMIBeaGWeRZOuRJm9Q+oxMvhgBWnn/w5Z0DqPYGrq+MemIZnPqu6o+6A1kbV2x
HFeKoeExMjmjtM8nVl5sqfsbu2mAgTeHdXDRs6pcXO8gdDUeBFAFIVI2o146U7yRSt3WesPUG5NH
KbUPjTWQfkz/yWgUx9N6a8zDp14fTLF6UWVWs9SSSAOYQMMECOABkE29/qJqBHqEH+a5m5VKSfRK
9s1A9jqGz1syAZdUKMWp+l7MOwkyNwx1BftZKaYYAAlS98bCuX+bi+4V/hVDhBI2YiNTc82RlOdi
KExZjmTQl4YNHD3azIpwLlL2PBCMdoWwHsQdNkOahaFt1HL4CxOO3jx9hjzDoMl5JP/ijgs/jdQ0
q3KULrejuE0/6qIgDB1eOk+86zQ8RSTsc6LzHGOfAeW7LXFrNWeFyWqqPCsYGM8QFhHq0pQhBXSE
BkZytLch/tKxf09kgestEkGyAa4IsJ14g1zflsF7tZRoA4gEB+QEzLLaZ13/F1eCfhg0gaLahPOi
LI/Rp1OOkKfAQH6dEy3ZF130S1QwkZj8TbiADilVxgyrpKNgcM1PHQGGrmnKwo2qehVl3I9R/Cmk
4Q7Ke1/OF9w3PIQsQa1QRcP+1mtCY8SHwF1qcqDkNB4xCs7hGn+ra3haRL2lpN/uk1u4pytysx25
kGqt8VLkwerc1duRePl3IUadKS//3E5gIvdcaNIR2NHts96Qlnzg8ZBr9ARnTb3y16ESM7z4UnuD
qmOGcb4fGROTM68XvHh8AIkeisKtOX3VG/JT4L8WbbhXMb461YWV59/RSmtmUUVqD9tnMs6Mk4ah
XQuGF+U0oMieUUTR4HH9ERikyJKwrQtXz4tNXlXbjAW9uyAhGPBDThytnbM1olQLVYs2aaOkcKta
IaX3EMgr38+IlAbEG1iubYEdJKsRVqBOJmk6PQCiqX6ma8lYIDUiSJMF6S8/lCDAk+2+HC4xhaq6
grsDkZue7l5uvWkaRdgLo8FqoFLMNmqfRU6XyQLxCsz56VMgM8RygTnE4qgwgTsAZ9Ow/Cnqfn0H
kDZXSQo7nlrsTInEvxh9x9HJuKp5PFKin2WNgLUsxmAUmMAw9FVTcPE2DAxuK+dDzdCAhUOcb0kV
52EaTaFxcrOKb5HURb0kxH/gYLu0tJXLNiTqpEpOloUG0fJGYiQNlg4RBJFF01AcAp7qtcAPjdFy
qZeVbuJV37lgblE3vNV96ViwUmi6x8A7MnWYfKThEENP4ashkEs3qPc6oDcqA4sSMP7x51SQI9PP
DZbokqJUN1a8KMu1qHIloOdq0ytKwhVn/280KOWN/EGspSiu3CSXzFWJ+T8hZrRhLF0IOgfwqkW0
ZKh0BqzpRrHW+7CCV4zW+lT9SqO/GeIGVBNmwtAmhzuhH5lSIyhVKxUVJpnVla9xllD6dtt66/un
NcvO9cMMTPBzllvG0wKAxteyleVVPQHJE4901Xcr+UMVKlJhN2oXsgA3WZRm1brwHU1UJPDuQY7R
ixctek89zNipjzH3fp+h27sBQ7ADuBo81m7upo40tRmlDt79hzCShvUkZ/08lWYogOvkt4iIXC7W
LEWzslhl6AiLAhVyyaUa+kELBnq7xo6i+6dzq+Z4qgDvHuEVnA7Qcq8vAQ0LY1Oo+PzKW2lGRprm
pAcMG7lIA7laZA0kCBbdxc2XGRLDvoYbqA56eAJ0MS++3mdj6YxgQ/4lQQfYYlX75aBCavWRZN0J
AHT3CdwKK1CoYHBntYDDpNUCa3OCMZGF3I3roSKByrduJRSoyhdFZA5cPzH85DmkuNbDa4KUdhRD
j7EkQNG4VWfq46oorPq1K+3Kd7htmO2FjiEILAYpOfazTB541CtdNfckU5dLbzOk3HvGozFVqtKK
YTFnob1lDygQmOHWEOLPF3qh/KnHBVkrTWCPk3orazBqJSMOEPrKFrvPUmqsQcg54o09w77dOuz5
XNHgwiO8UjA+fk2486ZQkzy8ktC2kxZOmvkWdgJ4dWCG8eG+zCzxONcPZkx1DFDRaOcYHYvaTESA
ZWiVmwL9Tsu3HnY36KkjehHJdY2orKDuVhEwXQhIIXgJOG2VXhGXx7mEIIevXUn61cwQ24xW6oXj
u/p96vgyMdL6WMLv90OIxMODRyL/MQ9JrDMOb0Ee4ehwbIhA0CtGQ0HMEJ2GNIk1gvrPPnmALCiY
yUuZiaRFhmYyANdGnEPvPknTWtGmwavdQFXWhQZclGPL5eZUdttEYdQF58OhhB4uHIQQKOCtRLeh
5yNezyIfNvCtIckBayMHeE2835e6RSLYQzLnPWesFyqkqnJu8nUZRHycVx6dutZJ6tN9GguSresX
NKiQisPe+6z1kwaAMrypJ9G2RHPrgDURY8jbQfFL6mMyNGLIeLEsCreuIeRFrAXNooSv6mRPHce0
AfrIc5Yd+p6VM14UOrxmJfw8Mnn09qVEzzFMl9eNy5dPyeAhRzNYsEiDKNr3D3CBE9SHNZRl50yh
dMNJVvLS2A+tGwLCwZb6stvUTWiwnMjsvSmBQ18N3qyofKMDivZaDdcEntHKrTtmk5kYySkP9H0n
CE4fN0RN++exTZ/lKdsq4UqNt4J+UruP+5zeigrartDeM6PR4t1HG3r4R1Q2VakDdoqX2QE6C5yI
E5EVFnuPVGKc2IGP0jxWm2yUYUw396nfXiioI3GoYKkFckm0djcFwsKm1DsXA3dmZ0wk4Vdw76RQ
GU+yWzNyTYjyZ0KnZ57vaZ0bR+sscfrC6THa4+85lXWns/5e3ykq7XBcqDYCqxhB+rUDq0Ov0mu1
692mj8oYIN5JueWlTLczAOea4QQES8NIPRPd5xUpBl9wOL7OV/fP9dbI4CMwTYMHL14jqBtef0Qo
pGrUQILddPKswQeCRDQQrpIZCr9wfcjLorsHioKiIZ2AHjwvG5UecIx6b0dPtT+PSrpBkTHI3Mro
/HYHACi2RuDxo8yfcRGM1KidJFpcAVVQKfldIbXTPuAw6yR1yfdGAyq3OvL1Wk7GFzSiS4yAhF6M
iEQtYFoxnQOIOTSFazSTxdRN+pBrgqsAuGiUsQxrOhbJPvnsIyveGdPzKEaE70yvdZR42zzjh1aj
d+y+Mvkl9ja8GposDLbbc9fnMWagLGIuEZn/+cAuDiQVMwUTxYHohkNd2GPFV9rByKKuNJVAyTGY
V6CiwzCJC4NKANcDkM88MIGrpsvDXSsmXZNMWGekdUTC6FlqYBGlphOAmhK5NKw80exxiuxK/XNz
jKItdoZg9BCJMEzpXfPrC1GS14kguFLKYQterCpuHTbl8b7SLJwqmoHQyYXnA7BN6VxRmVQd+t99
nGoWChu+UyuO5BjHI62Eh3YPKAKGUbrVUvgwxINoIpuxR+k8WBlNg65h0a2L6UoRkH0qsLR+JJVS
pftoyEOdIckLbxZUv4wzXhgq/Dflv7xCXSPKa8HlVSstTVnDNjdSSBbg87HgzXhIMYYz/LGFv6ZJ
hSJ85ClVr+fCGQyj6J9aK1dKExjk9+9uwUQAJRZSiV48oJTo4rWExCUeFcj0Ca6Wyl1lTkojpGaS
VxneLUlc5ib6dbE3RC+ayfKDCSNoKQfoxvsfcetkEHv/MzwCDIgbXGcsLtO5gevwEZwgrpBj0q0B
mGeOEFXaRplCp2/lkKGWSzTnGBygbMifoBp3zTiA8qcB8HqCO4y6O6rBfkQFkOSSUWHVB+/6RsRg
cumk0a2Bgp+G9jlA3F0TTDiplhtgGbpZ1v8MAgwrAm1STNFiCdjJdRbFJpfXpIwrhvQuKAu8ANQf
3hVtMHS/rlAFYhUOsHnoEuRsfeib77mYGmYT1d3IcOILlgAAHnDimP9BjyyNjm6kKQJNbDMAxpP/
3HQYY49Lu1WBRYTY5L7M3Eaa8GqonyLtgjmCG9DcuOeKqgMgHDYByMH3Uq06R+QqnnF4y1SQKEZT
J/Se7svzFax/FmCBXPRVhyQdi3YdFz2rU3zpivB6xw9BLFAYnI/1wi31fZP3iRZJrp6kk8tL7Zcc
+I1ZopOSYVWWKc2jwmi9RWlk1ooLSgU0LY7iRHK9RPkx9MrLqDQPXOf9un85i2Tg9RF8IEQHZto1
GZSjUT5NUgmNNiIAfAbfWM3ZknVR8hMjCTe7sOuwEXsWgQMMLBesEbsR7yngFa72VRGY8MkWjVGm
VH4rK95MuyeJ41b4549ZQ0UOVkPA1JIm06yVmiYGLRrx3XZ4z6aEGBhuE1mwMbdihyo0JA4dmMhd
avROaV5OQgUA4SpAlGWMqBfje6QOMcMgLRJBxxUKLfMqA50ySHlYQZ4HH0TkuuWtssxR9uv1Qg//
hhDAwaHkCqpJ9EiM0cZFnimlOoNrlqaYpYh7/ClrPv/0ZnD9qJdi1QnMOub+roWOnyo5wpJPFQtR
65S3a0PrynU3IgQibVYK0fOfk4Pc8ajFoTKCh/U1ubbxKmC6BZqbaFVLOq17kQN9rf45VAf6bv4J
PuZpUYkiM7VlDxDqUHMDrnRnKgBh++P0jYFeT2TWsK0HTQk0vI+RpGqecL7mdk34ikeLhyqf9lkm
OmsS79Y9zISAWntOUsJoXx+ZHKH86+mxhqLiRx1zxxwrjlLZCQVWgmCJkIJ6NjyDjG1T9IbUqm95
rwgA4azmhun3QOj1MdbOA9mZdT33Kd2s+uzRosm3PK4HsFm22HxIemH1LdAwdZZvvQ1YEKj8yxMW
QF4fXtCUBh6koCR5eyGvHoDFVHD1g+CXeKQysqHLXMEoYNUe4Lrpt3hfQo2nEucnRmFgZr4YOFUR
PuVpnu0yvWYo7oIhQnMZ+izQZYo2H5qzFsDtbcr3iBoCVOYJJ/gnDZ3OP+/r6yKVuVKG3hFEYPTU
dRiLipeJpQhkoqgoSSaJ1UpA8PfHrg8w8ee2bRwfYktKxstCaPwiBUB8oyWJFRkY20k4XjJLVRjs
v+AIIyCAXsEcCHrtryUiD0Uh6+sGkZ0cdiYwgjvgf2g6o6KxeG7n5c8wDzDg87+/CBkAuzvpetAB
6iJKjWdMWEaOmgW6dZ+XG+kGci+MNgbYNB4JRLrDkusBxOcD9MhtU59UnvyMhXFWLcGda/KLlNeM
o6Px8VBFmGUAzhrNlpiwotsAULmPq6QTxGNMrP2+25Tkx+a4IaVFCvL+oJjmmrMODB7pTMAN0Tmt
eXGUnCQUhpiDaLBpLCvcVl/b9e7z/kFSqntDg7quAd0pEZIx4tH6+MYIhum+yZvfpsI6odHC2Evw
285+2Dz6m4hszbVnM8jQiaMbMpQKdZzo1QYa7Y+nvUJy8jiQzernk0vMh/XL2mKc19lPXwSQN9So
kLjxpqrS5kvZWW+C87Hvnx83zz9XNrd6aExAf5ksMTj703sU55D2QgxG5GHicj5Gay841WayPgJz
s9mQYm2TjHS2ZL5G5OXL2DBYpfMYN6xSBmOS+THmq5kwoJq/TRDyfs3kbvZD/83djSZ76v/nbgfc
K2I5RzKsN5H1/PTz2+iYJvf+ad2X+OUbRBfvvKQe2XCVCpHQct9OlcqJx7fG2js1eXwOrOfVT2IX
RDA9sj1YJ85h0Fzk8oImpcot+ms9L/LEY7bhp9XD6L7r5MHOrfpxa/bk5YUnL+vTfZp0a/g/13dB
k1LtMOkHyUCm7WgFG/SnmhORP4Vt/glhWfvW4cAa/1i2VxcEKX33+haHPhnisTd9mYiWtfbMz4iR
M5h/5EZeLohQ2h75Uj9XrcSjbPJP3vP/emiUemu5mkV4NIjHwoI0xpPdHYcfY+Suk9X61axeD4nJ
Ikk9SW/uidJvqU+5sEFocBzNPEFm/+2naWZ7bXNYb9FX4RyY0kg5zxuClF7HRoskT+hLR0v9XH+d
BEbSgMZ2oX+f7mbTprGS+RCCt9tzpDZz/F29i9Y2IGuLJQ7n+aU78nAzbhD7vNJN0GbsdjT3Kdk/
Pj4eN8/q5tfTEzHt799BdtsT65OVCl32O78lke5EC7igljgBlHdvg7UPTGezeSKuTt590zQ/GVJC
gyPeHCplQYS6rQeFx6UF7s76+KhNnwzkST2umpGY68On/4N5tAyjRTdRVBUmHzpeBYM7B361e0ms
ehVYKMMIXyPpd+v4ZSS+Fa2YToGh5HR3SqXnUoK2e/HYOKf9Pnjax2vH8cnmWbZWrrZyTcEUrcpc
fx7u20yGZtDDUj4Q8vI4hSr+OIbEJ6wObeYlUtYF7QhVks2uZ28NluNM5Hn1RGzb3r58MSOV5fDr
Qj4pu6LpaehnPSRm91EfsJjwyfKtNSNG+A8lQJSI/JOByWfK5k9hJESSEEvg6MNJrAlCuXmCL91G
pDAP68NBIveviB76+j9F+E2RcgAYkh+Ecaa4SzYf3UbOTARe3X4k6wMLVOE/QoXftKj7qsLWHwTA
ix5TcrI+BOvoPMOy/FwRM7FfXw6HT8Zxnjtkb63Zb4LUnXmykPmlGsE0Wz/a58cJsOIWVt2b5UAm
ssHmHuKSwf4evm3XL35AvgKSHOanx3p6igl8FONhv+yafn8O5SmMvpCFuAb/Vrwee5Ju0heLtf/p
P+T0XyL07HdTZl7aNeA5j9fFN6VyyPp1uz615H9j5izKF3G0LrZaM+VgRvkRH03PbInCCC3pORBa
Ns/ydEGikCtsX08D6XiyHtXI7q3t1urJuusJQ1CWY3MAl/yf3tGokmmSBVOBScajRBT8fettvLGE
3rIYfod5O/L166PLsiYKChDacS/Bi9faHln7L4eQJzsGqf9w5b95omxJMQDmPoxm4d+/YWE6GU2w
lZMP3v5IX5OdfzwUCJZNM3l4N18ixvTMOTFxR/XoTEzf6qnH1+Gsem/Oh7M5nm3ZihAbz9ZX+Dv8
ZcnLsp/7zTFlXzrNrydtptmaJ3Vby9bDFuEK97T7XDPDFaph5kY2KdOSj20ZxQVkc7cbzb3DEcfZ
rDqysvGA3OKhfN9MMywHvdexL/tyjAxQswKPCIfmtP5iccQSTWnm+ELb0MgCxBl+5girB7b7uS/8
WOwwgJfJLNvBpDXHSpe0ctR/B2HW7L2jAoPbhP11uCPrDcXyp3T+fmw8tVDPt/Q2mupq//GDHMnT
t/f33vqOBzjjlphsUVElMEQAQxfPQi8gxNPxNjRDKzEtRlx1LhTeUS6JsiKtESQZf3Ykb/ti8/GD
I3jjI6Ajmr0iOvkekdcAAcNIEDIwzP5iTIekvgIEhHnCi2JRwXSaJMm5hAdCbU8Ha8f4/dkH3rB2
8fsUayqWYKbARUdgbuAFglR+Q/jPccO6qUX1vSBDGUcZNthTZjZOCIa1/YM9P67v6+zyw+2CBhVa
dXro1bEBVlLSODASeyck3U4PrfgY7YNVYQ2MzhwmRcoADrHv+VmazZcjrhrrzSCY4R5MvGjWLPey
HDhecEcZwLBtNGzWS6Vj5VTWfFODWyXW68v68MXKqp6Hcu8JBRU46ZOf9rKMk2xBx3ICS3VtqO+B
xRRD+OgqhSjz8iSr4CnCYMTx5asn/g+GUDAE7xyJXFq+ItP6IgWJ0142y9eOJJip1h2mNZ/15M6R
nU3VBR0xLrEF2gedcbV7U1cf6ZYbSPawXpesQ1sOnn5LAt3jYuhVmnsKbme/j9AEayOq6EkJl8vM
+7EOjzIOiceVgLMFpdJ+sx4dZyDP2e5nQmxEuObulK/vX9ay+7jgjLIS2EiEJaMFDlEiKXlDenPz
/KyZTw15ct/XiambzGubs6X3ro2yGXE5DY2H3o1jeFK51WDa6/XBOKbf0M7HePkxmaOMRZ74foTZ
/tlYIOLVCLjbrJ7luQpjm1tYDIbXOgMr3OONshhl7oUjp4IgVtB97PaPzqYh00P901x/HQ5/cZJo
dkDBDP0pcxmVfgd1noEePrlBODPDHDsakQ9BaXXiFgMF+rf7gnIu9l2zdk2Mimd6DBF0QlxCq3dv
SF8hsbNZrYwDaib4w/CQC5noa2KzDF2otsF1JUDHZ2JIcZLJxf6owNoQ+6Fu55IQi9wscvd4ozx+
WctVN/UghwXsjTWa4rYkQA22tL2LYZ2jMuANYzL8M4smpei+nI1xFFbSER17aWbnmB3v+Rd06zLu
7TaauT5KSsGDLEyTQQBv1hteRgB5Ce16dLaZ/bJeTxwz7L21X9fkKO0WIs4Q+hZs7d72vEqy77wL
RbvP060Pu6ZBqXVWdaHfYwruWPaW8xaY8hOPZVGmeZ/Kgvu/JkMp81gNuQ7wEQnViR0PFCA790lq
jo9ya7YCAg6WFM5Sdk8KqRBA06NG5WrQs6THfXWMOTLtkQ9jWimG5NGvoHFCi2wlnq8o/VW9sgRu
PpY7bNBtUgVCjEktcTvxSN4gBFBgRE4/3zpLttPgWWPQY8g3/f7hDEOcivnU9qfwe+D0TxnLqDPu
RaKsQ+fHNSZWwdB4eNtFR7m3VM5JTgUSCzuGZC+Et1cyRz97OCXU0kkHrdPe4sieeJvOxBPrpSes
lPlC8e2aFGUYtEBsVN3DwaFzP2pI+xSADisbtJCfvKZC2YMgzeUm10HltH9rTx+jbZCp2LZWpc4P
xxfbVMl7QsgD977b77jH/c4yy0fUjVH5+V/9JY02oIY54M2HWfBDlbSrXwC+QmC1ZvdhsCSGshwx
n+jtNMIx9yZqgn200UxgemUqsUyLIf4MWyhRRqMVIr9u/A45SrKzio6g1/xn/MIyTQwlk2erf+GP
pxoAiH0/i6VC9pa+MsjHx+ORrFZYGx2QE8PwzpJ3x4LIVKiRVV4QA9dQOr4Nvq2QyrUM4gNFw1YO
XbBn1z1kBj0q2qjFvBIDgIOhJPEYlFsX1VTNtIQnw2pZCbyFAsGVPtCDdXwp1nwynySciveBkDsn
zuMGZR1/E25c9AYxvSXLj9GQrFrrNX7Zgz0L5vhxT9J9vzGZoS9LRChz4tel7jUTqLRmv01HgqRX
kxLCvSorWEoUGlhmmRFp0E3t9TgawCaHlEyPJ/1QolTVMlNBCw+/6+uiQo0qyBuv7+s5oH+zJmS8
Bstb7ePAvi/yrMOjDMaE5YxNb8xWMiXTLmP8OsvU34ylFUHFdx24SE+5SvRtWJi1vpExS+0Y7wbL
hzEuhkZQzup6BKL/+cw6iz8ZjvjZikRc12tWwZkl2jQIXaQngDGSQMraI7gVLIff1075Dk/GSgou
ZPuvJIFGem3HKkQ3PUip6Bl4U4FYib+PqHLVZONv+Zcqs4dVCfX9Yj6HWEaDbnAvM7WWxgL+REKZ
Y++INvq5QryI0r1mG6u2I6ZIXs3WLKxszzDGDP9Cr9MQs7iN09mVJY0tT+aRMxPdUibWa4h5k5T5
EDyEpG0FOuOsaIGF51fiIGeJEIvB0UKq7fomqZBEqKcxlYZCQsfOaY8R6vZZeZg+kGzzUXpjJtwW
SnzX5CgTInaYPCvnBxiaIvbFD53MwdyOWeWev/qO06RH8DH9n6a8AjK9eXrTHh1LtPvWRjFqsu11
o5j3DdZCpuOaKyruqMR8jNX5yXxSBMT3u6kg/Ko3gT5iY8LMJBFZrzVLZ5GdXf8dLmkgXz+RU2BG
zYeJLUuFZ5o8ia0v32FFx8sGGbh4mP9EHYBuF47zIar6eERw3JrYHMAd5NpkBVXLvPymQYU5nSG0
I3Y4zsZrN3yzkeIgX6w6yn+kbX4ToWKbUk+rYfJA5G3uAq3NTWqi6egBHUfbbLX+y/fLb3LUW0mL
e2CcjIgCdvu3fbo3a8t8QRqRcXSzMbiVgt9U5oDuIhxV1UxSJywAPp4KngD+imUh5kO59/uUMeoa
UY+FCr8fk9NesoSHB7zB1swOrWWV/c0GZYjKvBu8YTgLQP3dcKbd3sEfNJk2n4aZPZQh6V1zXMOb
6Y75Fb0yVHjZT/8mTxmmUUs9uWpB3nl00AFtYwKYEQosdCLPVuI3CSquCbNSDWRl5vANDhqNyI/H
I5re/JWNJni0lW6/DOuLIRzLBhdIJzNuxnnB37V0cLHcA+R5wpMoIJEbPyTv/C/5sd1kNvYBey/R
mtm/uHCSGGLBEpUZwg5glxSbg5IavtdN/HH06gl7uST/3Y8bLJqPCh41vikU3Vw3xnVoiFhGh1HQ
B8RIfzhlhXI9dkJhQF6ZhyKx6Z7SdPSJCQrHifyxqA9R4hMps/X8232ZWXgpzS0kgETBEMW8n/T6
aLXQG/m8LsXjEB9VQSUhcCjvUziP/lC6BxLzYNA/w2IUG7qCCQOxrESE9TF5SzbI2n/4lfmYoMbo
PzxuhN0zZ66ytftNJb1VEHAqOq1buw/2a7d6YQjTIsPAOMYmuRn2igbDjwHkrGRtgebhACkDqbSU
moXVsRSPKDzgagBlgS1OAAa5PtQkxbyz3/iI7hrzDbilATE00hck7gkStVv00A+RpT54jJNeMKIA
fpuxeyVJAxw65cF9Xfx/pF3XbuvYkv0iAszhdW8GUdGSJVv2C2EfHzPnzK+fRWNwW6I54r13Gt2N
DoCKO1Ttimu5Yl3wECsKJG1WTQeUvEUPfbwRk+MEjCCAooHdBBLdadsRZoYiN081WIBD/t68Oltm
vf4Gvr/0pD++OHNqfydp8iiEUusOmQdJhblRSHDWjJDTQ321qYlKC/OxtLlwABMikgaihJGGZMpw
nka5CAcBli0kIdnlidHwZHCRGBHQJXNqqIhJi3LYM7tOJo11QYlLX7iac0USdKywI0zFiL81PcDe
7bpCdBi4zGt+/9mtKp/4KzjoCmvFNvXNhOrDYQkGbqYBRIVUELxwI5YmwF/ub2sgsdXQs7F4Fgo7
0FZ1K1MW4H40OGWWJm/rntYKYAfI4/2eC8Sx15j+wl3FbOJ0Fo1tgQuhOJx2RmLcaDa8ndse4V+P
S7b8p89ocmHHMd8RXgqINphjv19fzARy0uUCBOl9T/X8gx37C4qXiBxk20VTJUPijwb/JOw4j76C
KTnXhTVL0E4KXDruaekNnfO07z5oYh4CTkuqiOG1c2m4+11k+uuSvrsrhij7KCLNPjBSjxyXOhPH
X320DRPr4LSeI7mYUj9HPtFO4RaK9Lx6fKYzPvbNwoASfb/TXA3gxAjY1Oe+0RMPGPKbbiPavrTk
zc24WXdyJjdWrbWy5FzI2QR2bfQabVpT24ukPFMjSnQM9JM1aI0fL24mbr4TOnnGgkqM3Roj/mfI
HAwA8jSsnjofVYc+Uun8WNbCFfkFRpq4oSTmmTzeWX7dfgh6W5LAjKkkk/1aoIZ8TfXFNO3jGyKz
E3vrtRETDDG2VS9sxujoPqHugk2fUUaQA2HgHphZEpDmp1OUTFkyUdo62lnQBZJY4PLp9MEaqHth
DpXdvEpWeQkQeUpEkXZuCMJSMwypiwKdPZyy94gUFQmjsytZSwgUv1cPUFMWpDVAPmKx+MmlYqvO
jTGd75yHXJdLDOPGdipqYGRBm3AUmcoSmO3v+wR5YJMAescILSVPYoUuYUFMkofO+coa57NHUbm4
Lj3W8nhk90p/L2Ri+2S0fGpZASEv18Nf09yodINcl8npXEPiVWrtTH2zwxjCwcZMq7vyDk9v67Xh
7T/2+72wjp8QjR+Bfk7Wa9+k6/Uz/VhK3vyU8x594nguN6Gf6w+u7Ej4RB0d9p+fGrLnjZ6inXmX
k7O1X6NpalivOToYK7QKgElk6SEaFffXBwDNQgOOAVoEp6/u4LsSXxSOg2rgYIJLWFoNq/Yt60m0
Sg/M21IPy+yR/CNumvCIATIWDoXmnEU1o4F8lfIFcIYZ9xOHfiNhcpPdXAA6TAMJhZnYfknec8Ia
+TqnGvX27ltGupeC8gu2/6c5erqNwDcBqTVgy1hs5v05+nmmdkmaiONUbEpyItKDT8wTsdB3tMV1
uqBjZunyzEzTwIeALzoCkgD75Kf6ent5ysgJSr8VzwgqOB0NpWjPyXXnsP9oSWrUhgJf7vnjsXH+
KdlOVnondKK5mGV3OLGC0EKH1pQEY0n+X0e3zd1186XpX1/pSm+bVZ5CbdYJpUcZtFEZOf7nz+D9
4ifKDT7nhqlyfIeIRJCZriPdP7pH58km/TUx5Ffxkzk/XvqMjbxb+URXeVaV+iCvxXPik/dMILIN
FOYlL3hGH++ETBwVN+DLKJUgRNcO7/LfEyBzOgtFtOPjtfx2Vu52b9pr5ZWJ0hV8I55VyzucnoQ1
8/VYwNLlnE6b9H6mOKwGCcOBfa+QCBJ0TBTYFhH1bbdurxGhl3bBms1MUGBZMpgeABwGaITpxF7Y
x4C9jXrsHkbFMcPgGudydybMOCy4OVkKtahEn9lNT/yEfB8Fe2HRs9t6I3+SaWPEDrzZUjcqR4wG
xLGKY+b0DOdlZ4f06XWcsd5fnr21ZyBrvnCmM8nR+9VPVBMeWuIH4CM/N1f/Q15DM7sVGi5h1I2n
121q7wHU4C21IcyZvrs9nygiYn3873HPxwFU3TxIq7MtM5iDOymGgaaS9Xf/Oe64q+uLVaxZbbnZ
74lKCn0pI50B2WjHcFEKfImebTIcDSN++hC3AVLQVPtv+iHu93mio2A+bZQBtG4IYcxEP8P4WSJa
MN+Upfs8ExNDElJwIDpFRgUwWffPiqz5QeKqHE4U6vPJbWwrIlsAERioR/h6T5a6j2ZwPu4FjvmP
mycl9V2l4gYI3Oi7d5QCcYdOqn6SdQstpvzos1IkIBarPbOm9Wado9twKxbtCmjuh1j0l+wykxPt
aM9vv5Tz5hi9j0NPSwWROcfrbmcnmqoMcapoHSTWdKOb4Sq3mlX3mlLt9BfdQ1aFStPH5VLsQuyy
Zh+lg2KrRmSI+wWDP68+N0ufKC1feRLnxfiQEB0vO7OxgTeNwRDL3263wjoj61RHZxH7b9Rh51yl
uz2YaG4OVjVOCiE6N17Qz4a5itQqeji87Oq4OH814/HfCZuoqugITdeU7LjO4KlJznVKJYUUrBHK
BzlcCFdnsmf393iiojwjMGmWjdIG2iSwg+zz27pEm+NxrIrqj83+0kZOsdYBhsu44MiG1uwQXqik
QYUNEz3jPA8QQxbM/Ewb+N3apkB0agHGY6GA0VN3+RooL4RYmCbCMBvGjmli+Lqy8KzNNFzcS5yY
odQLQz+sIFFCAendtEJ7tbCDsw/nP1qgTuxOOVSxGrWQkOmmtAJH794w9muEO/B8lpKd8+/kjbCJ
tfEFqRCkBMfV6Oq6JDzVzz/+wZOqW4wVrWKT0Rl9ieNo3jm5ETsxOZ4WBzwXQmxMNrsdhkngD5m2
qhPyh2xbHaHeeuWaX6ulYZwlE6NOTEwE+qioTyH45bqBS2KaHCxMemEMYv3ZGogq18+MntCIBnTp
ro7n9itauFnzxMQEVVS2YgvRKfGeZMoRTCzgMdmiTdL4MOgzUn1H9b8IAW9NzZRwI+7VALlsCGXH
kSqc7TmmJ9tyTGvPo6tq4eouLXFiagIvjDSxhqnZbOSWFigQj5Xo/2Y84k4Jp6wRlVSooQdg/bP3
5j3zXzJqqMxbSzbHpYv60/744NCm0LudxjEyGwq4L95WOoR7zFbv6pdiy+mf9sjvQE4nvI/bPY9R
/L1M4M5vDcV6A46/PyJ/hJ//vx2eps0Ct+WGetRX3uAIjpOE1NpiatczxNNjUTOtSfebPLFDVSJx
cldjk6GhDGE/TLsjhPgU1/XSWZjRPH4vqcjvauu9yIk1atDvFbGJhJglM6MD8GVZG/0MK8romt5u
noG74+raG7Mtl4oQP52Sj855YpCCwJWKqMJiwTypgymdVox+MpGcrK3cIejvRd/yWA9Clyz0aKNv
nlfP9O3tFa7JQN/2aDF6vPsz7eL3WzExVKCZK7yMxSsg73Ljk0HkYnNWY1BkT2ry9VjYkgc4rYyo
bFZ6fYl9D7+BeGog4WYCC8v2LS4m/J+3cVxR2SKZoa/oB/LBMJSPP2Dc3Ue7P3GIZC+skz4Q8ah+
/gmXqAxmCkz3WzmxSqWQCq3b4mwDqC0BPpux/zAeL2AhWABjwr3X3g2V37EDLJ/kbsychKDVePIo
xkoYlA0Z0tYWgrDqFBAj11YsSS4LqjPu0K8dBPqhzKLADoRK7l4+69SuH4D45LxJttKn+AeoUQsS
Zt2SGwkTx6fohQo9AZAQekc+3ja13jNUYsjL452cdyBv5EzMDhClFU8YcBdZivqjYT29vnJ0bL6E
r7oUsM9fjRthE4MTV+BzHsOtc6WRIjuo3018Ab0z6RKjPPebGg21S+jjo+I+OqmJpdHUvklKDvvo
f19L0M8w63qJKGo+Vr5Z1sR4FF5QOlysopJLriMM1ohfcbpcRpCkheNauncTp4btKlcue2zgxk/0
YSPqg6rri17q0t2b2IeEDwOw4Siju3jFrFHHkuizMwCP4evf7UoDmNHLYj/ivEwFGRVQAYrqFLWC
DTQ8RaInYWZLjw4whHiIvtsNgpjV12LBf1Se35fiX8Kmg1uF1DBpGwYSogp9p0cg+NBVQoFdsShp
9okFj8D/Lms6w5WrPce7ri8husAgkkbS6yKO43zEeSNjYir6AhTWEu/8pDDeG4+gecLiyRrgRJG1
cP9mmhZg3G9kTcxFOoDatncgS1vtdAF9WSZvd0b8tq+XRsWFec39Z+smxgItIeCo4hlYQBzSWJp6
P+xqI7P1kprn0+lkaTQzttb2rd7ugWKx/v4GQuDinMl8BHqz4okB6TTHc50CF1Mzk3GK3LHN2uY3
S02EMx1+9zs7MSKhL9Z14LhQgE2jAykaAdqI0pFskA9C7WhNnxN6POpLQFvzns/N+iYmhWubyBF6
rO/lursqZr0bjvvLeH3oYnQ0Z73GNh9wZbMi8OwnJ9rUTS44bSSdyzXKoSlIjZAeYV58W7zC0YKz
+bXRHz9v4y9OFR0MHqBQ4JEbFafIBi6bZ0URC9JZlFNwqfmkW2rjGb2ZqQTQHKJLEPU3AMxProeU
uE6qsOOaSMaRgtAP7u/SGzbr7twKmdyNpvYiRm1SCfPpRH8vP8I9S6+b+Ht3Bb2zgFSP3m//Dfjb
OTN5K3ZyNUQxlZ1sGMXuKt3zx8H/ElPPzrkipW4BDMqo6BqX8uvxoc1mSW7lTt4fMa0Hpu3j0Wgq
WO8PWBIwJbfGBbh2S07J3KW8FTZxV9lUraoizqTzUFM138fOevjwIkvTlxApZjXtH0m/nNaqlBoH
ZJzYzit6oYXXcLtuLkAfXFrRbJruVtDEO23iUPLqUVCIShAQhE3k04Huaz1hioE3pWUso/EH/28l
QB8f/v9NEj0Q1UqsxwMLCZAI0eVNv7+WUSgWN3Dy+IAAvIlKBKwQU+hX1VJQ7lbQxpVtvJMbEF1f
2smfoc9HC5tYrCFwa0kAF9kZufrrTkKq+sqs2JwMmi7/ofrqZcSq7df4yzpi0vZyWRsDfU0iNGVT
wNssfc/sU397shNrIwh51/QCvgdVJzM2Uqs7NcZKaBfDgrkTBScucJtQAQLFyeREC+DB1V3cQhCT
kJ125QEna7qoDzwvKfuc43craXKoYsOoWlBD0vAM95mJqEI0s4GlQRsozOmYyCa4TAsmZk7rb6VO
Dlbj+1jp8k46BxrpQz222Aqps+EJ9Z4RDYtH9vdrqd4y/ub0MoHnQkVjsgRc92mnUwOq9KroJel8
vXKAW0rR8Eg44pmSpmervNAdYkjIxB5pvYod4IX21sKilz5gcqggL4WbyIvSGf2Yzge4h/lzs2I9
6sYfIkvRX5tikqDPLcFfkDz7gN0ufXLIQdExTBdh6Ump5y+o0LJvGt1ua6Se4WoQxXqlLPoiveOw
xI4+G+Deip6cNBKyrhx5EJ394Y2uOIu8LaPVvXbQB9fq/Jv6pmmUdTYhusWjdYqZsoVdn7vgythV
jEPnQK44WTurJVj44ClIRAPU67B7SU/u0YvI5dK+eqhrfj2WNwP4piE2+0feZMFxjHmOWoG8TZDB
P/c4KusNcTAImL2inRn5797cApdZ20pALk0Nz+ox+rUS/ovJNg0th7wo8qByHL2w+1fBbdlQAnif
co4wt8SKxFOOrSmtq7G20q/az+NRHAgad5b0bEa37+RO3Ie4UDwH020KwnHgUgM045pjpPX8OUDX
TqItnv8kQP5dD+/rardi7G9lcVZs6QsmPkUO9rg+4fEF7kp6xRjyJ2Zajy9XcX3dlOsv1+xXC4c+
d8vHyQAFnHzgb8LMzv1e9xlwNWK0iZ3b8Mk/8zoKOv0mNsc0zrHceJb09viW/WB1TIzZncDJEvso
8d2oYXDL0NsNJkKPHjrdX7GNwVxi+2P97Oyf1wbxXn7qS2gaQMtABcDqEDMEC58yPnqTTxFB14mZ
IcxmgiZk8iklGCw7rS2Zs+qaYRcTUTmrnwVjFf6ThDklLlu3wls6KERqv+PUDOtj0Oq+1hGfzUjG
f+TZTgoKEsAERkACXYXBtgWFXHJoVNp0NhPVlFfPBbP3BiMH7O/feKlfdC6svl3CT13kxoHqs7Sv
MrBxnrnn8luobF7zAPlbazuHM7IjY+cOberz432bcxPvhE7cxH6QuVaNc+bMsHoB38kMvhjOkDYD
3BmTEvVAuR17vrDoZTkudWPOhdV3widvUeTFihdpWHFSo9n4OYxY3X2ShVOf6WkO2mDmxCcLae+Z
7m6oyD8XZQoZkQtqLnZqxpwlnual6aiU40EL97fZfAIyWPibF3b9xyF/FIkMImxiHnBLj8HCXRUn
xnmIGEy+8dhzgacBT/+eDmNpMjM6xsAYKfgoVguHPO7jnXJAKzCXpIIwFCz2v6DN1FplGbbonLOr
UnOX7rNn0QhMRSER6oV7gzYGOnpofFhQyp8b+0ju5HIVmRpIHg+5JWdXr8UGRHIAkS+psEIiRT/v
WBTUIpNYpWmdE920XCuA+xx49nNkaDKaNxMrosLT4934nYD+2Q1M22AjAM40NZMSm3ay7PDOOX/R
fKKWIWk+UXz6zGO90J4ZtiZytuD7/L7pE5kT86Q2lZN4ooBGa+WPsNGOEl1fliCvfpeU7oX8ymim
wA7F5J1zRpIsXuHRU8h1k+mNZ8hPoYVhG/VJcQwJxMmABTLxAqPI9w0YCX74j2/4+CVorQejtCRw
+Jf7l0jL+ybiExnLFRwU/A+fhxFQOij1xMGEzdrrFm7a7+z7ROBkf9lcKry4kZxzV6yqCs3WzVe9
U3aDUez38Rkm2/SRHeRXC3J/+1n3cqdcG0mTJQ523Dlvwu/NNdynJDZAFhu+O+Zr6I/NcugyGKMX
7en4HB2fjwt3eVaz/9loZaJhapRGnFCqzjmVCFuSiiWVwRzjJ3g1MNiPhf2eHxkXi3lV8LhqMkiI
Jxmo2q21ihU95rwRLecYPCVbx+hJYKCniYprwISjzxSkGK41YB7oLW7G+jxmuZ6/H3/Hbz9n8h0T
nxLcuWqacowDOAErzEFebfBbGuq+7pvfgVHl5HsjG49l/h6kncic3GjVYzjQBbvMWQdBpW52WzP6
czb9kJztHWnfRYF8yOaK36z71+NqFRnKx0evf1zg5S55tuNVnhpVMN6jvRjse4gnJq+H5uZu6fTw
dDA78uIiCTicm4N3jfciDdeq1e5ajqwjo0QoKa60dfUerAu6zjmiL021zVq120+ZZCJ6oSsYp8an
lNFKql47lkrCpn12ORJ0mLZn7MeHwI1LmyxdAzQnYpdx7Rh0uDcrmdpWoB+ClsNPqfewo0YHogvU
pDwUiL4eC/sVsWmgGcJrqSgy6A5B6nkvK2aVONVkXDKpoj3w6ZINo2IWaq+dH8v5nej8EYQJSVDb
CTjViaDKD+oiVwI4JESPT/V7EyK9Kh+k7w9ej4zmskLKX1kEE/idRboXO20abEIlRcoTtJ4ZUmbY
SzEg29yUTTjtSxRLc4ZjpO1GQIa/8XBA7vcy7FotDVLIasbejmOzMoVVewnfz6O9IGjmAfWX8Sy+
pgfUq9BW8wm1aTc1Xeovnnv67z5EuP+QVM2VOk3wIblMxH2grWXH4GmnHmvlT0XjmmTtAq/B7+zh
uM83a5+oa5j1bDeEEPmy2XV69mWa7++7zWazyoBmVx4SaLFMD/3fc5mT+mLEZ27MCuRveJ6T5STt
rAahnCZKAjiRMal0vwEcl4YowEjMOXKNOgN+1YZ1D1kFUnOz1iw1onK399+0jraNVWrmwlUfjeQv
/cUTgnQpmiYwfzyRnmmiV9ctjKhCnF2CGSWfuoHemjwwfb/SkRNkCeJ8dsE4AhlTyDwn/JiUm6Aq
CZgwTGsF7LXcocHWsmmy5AP8Ku/i5yUNSQ6EnqBmlqd7mjlu19e1d+HVPZoMaBzYQnjMmKssAvw2
MRkaGzLgABz3JRHe1I0wUGxwn60lfiMFxqA5C97mrL5hnlwRMFkOSIIfk3OzaNDWF6mPno7LwBy9
yu7yo9heuu61RHYvo2pK+fyF7ysilNeG14NBMZqBDC9B+6EotMGMsuKmujCQLPrLtNTXfDqkZivv
FEEHS3zhV0v+4ug5TC/GSAoOingRpKLTVhpXyRyQaDfuRTAVB1wI0VVU4DBWCRlqIqZUFYyksHKX
9gjR4qfIXXApfhzS6QcAUEEC1zkPgIhpz6FStXEZ5ZJ3iRPU8J5UIPDr8OMSu/2oRL39GIA8rZcv
Q7bj8rcqA1CGDGR55TNNKVpXgjzQJTMGSoGpVrQWxtymaKTMx3DKL7FGOZew8knUiG80vcFKRqyY
IJnlLGerqVQzu9CWX7OBDnvfrh2CCXRO09O1J5sOJtS/HCQiztXOoaAcCmIiMKT2de+jBfeX8/VY
RWfNlSZoooqWpvFWT3wrr6wdiXVk78IE1DvkJLjyVF17NNJNIMJTKJBuoB8xIU8HUY9WoW5kp3Vo
figfK8WW9MrUVq27mN6ZeSQV1MqAYjLGbMAymRjumPdExe1F6Niw4zLiDzR7qhWWSIW7yvNds/Nj
ykQkfVZTPWFWkvNcdKQ5VTKtxSXt+m1S8C08WAjhBiOLP3WDe1S5kqEP/EuFyeTM7jk9+sAJ53+l
wOzDjmThuXApz+mMtB79oJaUQUN6lBRc3+Ajk7E1iSahwTWvLbPkHf42Rkgw4w/oEvwWVKPvTWyc
BXmYtrF/8Wzm6pmp81QGK/a7ROi9d3KSYag6JSHzZ/gbh+8Bu9MCDAuwK/4/boLW8B0irhDGq0FL
Jkz85bTr5KJqC/8S9U/aM9RH2sYXlBnq/sjUPlB8zOKvjAz8oLOqlT8rzcK7OxOZAWgGFRZufObA
jDbZCJ+Jh4LzmOCSo8GgoeVAU4Wmf0vnNTWYftPmQBTZNqSo93BXmeLUpWbuGq1K0k/3EEo7h4Hb
Z5bBIThVBZUWkhCjU3dvb+6/brxjNxa66LxyEMavqzCu69HAx8MEEzzstPTksKSp9Md6PRMgK3gR
UBEQwKQ8IrvcC8yLoe6rwYsvAb/NwIfxwTpGHeg5u0l3jmPCxPhntlhxAvEuaUCHnLhLHQy/E5xg
2gZlOIB5WFTAuKkb6CRFwDZCmFxqKwHbzZPzhhYvWFe9fa3t6MK6C8/KjKLeyZtcgVgGybYTQF7C
fmt47tA5+XhXf/sz44JE+O7wpGQQiN9vahcnnOJqSXIBeqULQuDv9vPfmE4bvaLJXbmTMrkrnIOp
Stktkkuj2vWx2whmtdHWSFa7xSrVxQ1TL+jOeBemAgVNVUCCgI4WfppUQL9HxQiCl16c4rvyzK56
adLt452bCR2BJXojY1z0jQKk/siNm0NGZl8rnrDBRj4zFrspelSlHsuaOyURwRXMtSJKijbZP0eL
Xb5qqvQCX6LuDWS7EuCOlwb3wixOEs6d1a2siZplTR5E0lCmF+VPW8DuEHbjedsweGGqg3wta1o2
ZpQajxc4k2eF4wn/VsbkP16lHySKm80M6lxINF/JLh445Qc4EMo1TOyGMUE77AnbptTj0GCfhO88
Ggjy2VV4dusVc3S1LSO9+1xAeI7k7kpFO1ZLpEDnYxolK0W5VsxLXdpDaail3fjItqx7eCYY0evh
JwY0rZ+dpVzp79uHHCUer1Gt4E5P4+EsERrPb9v84vm6JL2nyU6sFwKR39YXIpBDQAZB5hFxj+7o
zX5FSekwjjbkF6B9k657LtBm4J/YVlr1dnKUT4+P53fJQVMB8CbIQJeC34DMxb04dMMJPcuW+QXJ
0KYmCkcb2yssr97LdqkXJ+4kYTBbC0P4m19ybjFLyjbaoXuFxgdAmzVk7+CvTGEvgiBuY87vsN4O
zXaARHOR/kfncEuanVNS7aleZeLCi/Mb02tc9Y3QSWpS6VoW3ZsQuuvO/OXT/Ayeo0GPNhwQZ9YV
BjtMgyoWQE6eJZsGzerxps8dsTZGE9B78I5NlT4rG0fg2iq/SIOeOaTtVCvs0FWsaXry4VdUKln6
WOIPEvOvXZZ5LBoAIBxwA++POdKEysnrHhxNutCZKeqKScIRjjfU7/ylBlRRTjQjYajD6lFicL5Z
p6QV6XBCnw3xN71ME1TePvIAOVy+1+GZRRg1KkAa5NEiooNLy6fub5LRDi0jtZ0B/dan9bDrvFUR
r+RPvqQNs8ozI0Nssoic9Zt7AIHkCDqHhSkAaZteIq7jfXVopOLiCYStIhoVr0FM3dwswp4K7buf
Wqzzonlm+NZLp07UxfZZ+IsikyQBtJ8mGhDcTEE1tHgVoLxTouG6sBu0UfE6i1AUpTBlpXW6p2xq
Tk81E/9RQj778SH9DN9NDuluFZNbyeVRJrOSXFww0u5ruoKGI2UnAJVr2Jbfwye6JVACcqzkL7jA
3bdBtYPA5BTL6amirsqAhsOaZ61e72U9qFZtYmnDU8RuRcZIM7NwqHeShEP6pLz7JyEzfOHVbcEo
icJyb7gH8U/lGEq6BUei89oxm8IS5LWsHRUEdX/zwCpinfFfQs0qw0PImQOzckKTl2ixTxFzZ/s+
yIywyanokcHCoISHX/HWjEQCmQoQvy1zgy1MrqF9++R91p6eazxSOfjzqUXvqyctbOfv2c7JpRjf
wxtL6lelIBeqWFz4dWDvmOuhtuKcRMilWawO8E6PyHBtyfA3A2UvolcjsQrLN5fK/9J4bNNjlTE0
AO8SQCjcTzRw8x15w3gAJlOLi3Bov5U/6T7fV7ZncgCBcM/x1kzANXPo6WCGe5coO8kK9mBQRXr+
EpFXCrRLUBKx4CDDrCFLX8Dle1lJFm/6h2AhepxJQarc7ZdOAqO+SIWwZJTiwiolTcrvcVxbfk5O
koVTDU1vSd5v7+de3iS9nGedIBQudoY7FGaJes3IWDsAFkTVPdOxHZPbi4cI3MX1ggWeKdPcSZ6W
I4WElWPYDNyNY/jibhrpNLyJu1alZUnk+m3obfgdqR6E61TC1eCfH6s6P/Pq3e60MFH1NpQdXH/s
tLbiqe/SDklndANdXWgC8U3U5HTBTjcJld4cWq5TI90I9tic8vg7/o+7KQNMFsNgAOabnICESmgb
x+N3bPIP+VjSbpPoxWDyMqLPDdSFHfkeIztLSP3NvmZPXa7nSLTsqy82oNofZRXHMZHWuZU2RhAS
hzAl0XLKANmoNsdbEx7aM8NZ7bB1aKXHerN3eVJ/BscGRmQd6o6ysKYZ9x1nqwjoKUA3Ba/8lKJv
9I1r+0iLFb+89K3udXAev+VUo2oSrWp+y7I5DXJmXyj/cdQMqfChkFNQNSRfJieqsk0s+ZKDuywa
TkTql67ziPLubdzmWV5CdJ2pNo3SFKSpVQTNyo/tu1ljLvJoyWGC8uIhu1P+9SrelKtdkb6iMUjM
VkPwR2p8UgmWD8aCmiYRv+BRzKruzQdMcnGBV3stm4blRQztCE2icLvtKrTVctMtWImZtN/9WidW
SR6SwhNUrJVd75hDcB5M9uMA6CCZxqtqHGVDxq8ax/bpaw0on9hGrEYimtDK+MhIbn5H9grMCXiq
qGsuRVUzEcHdQUwUCBODQh+L48eFNpet4kAkcnd6rKW/AaPwkilILyIgwGzKLy2VExlpz8r9udFB
+ZZL50haSYc4BP6qcpH7TV5bTGYqQBJi0DGxyyvkaY2qe+uAi9hbrH94/EEzGZvxgxTEdPgcVGzG
TN/t9VPdqG9knL6CJ7z29p3Zwu+D11SBA5TZDqDwkViqamjiIYzzFFHpK1onSw2cc3cQoSVQGWXo
HZCV778C3cpylksV7iAw++vcdLyXIf3jlGgwcLqFOGVOFuZoFUUZ6YLFae4yz8KwbWWvuqAfu/oD
R4ZBhhvJQtQfkPle2F5+xmNQx85UNKkocGonMaCnlE2XDnl1EdqNyl3VbwaYw4oC8B8SupYglVR1
jbwM13y4kF6Ziwe5W9ETvebkLM78JKsuxR/uMxQEKvS6KNG0UgEe5dOS1KKePsuS1e1L0acJugzS
YqMuBdozJWB0hN1swUTp06RNQWpcVhcwC9vn4FmCmXtTrGcVyeKDovMLKjZrUG/lTfS4ETM3YznI
c9g1yAZDfpeDYzYLUHE5Vq2t1pQLCctRpVkpZ61ZsKaznpfGCWPf/c8DMjlxTRiclKnq6lLHKKhk
m0w0xJw63S6rJKPQAlpyGAPIiSOfF+7a+MtT7/RW8uTA+6SWuRIjRpegbEmdwClWYhoPhsuiEvg3
LPWh+kjyP3H/XNYbXrPd/jWuaPf2+DN+I8CMpUB4yAJsCssKPw7TjUUJOa+TIgUb0MMJfgIKuqjz
Cc13fUC0S/b+re6PEmo4vsnRi2THG9UIjJqUK8nml1RgXPGvHUGZTUQmeEStHLXz5lO80K+FPIVJ
b8L3ftfkBtKM6pgZ6VuQaQ4fTLoJRVvxqH/lDmqrp9nq8Wb8eH+/vgCoo0gQqHjdlcmZ8CPtOl/G
5YW7pob01CIhWPEREVmD9TeIU9DiVFroFy47s98AW8RyIpTkg78Voq11UaAO5l9BuLvzXCp1VPEt
tA827fHxV85ZROT0/vWREw3NnJzXAgnbVKSkz6mP1zXe5BnKtC6F1/hY2O/RqvF+aDyYDwBlj2OZ
uFcSF4PftCzwBFIAZMnEHjAvgEBT76/hubc9A6m/hXrVrGbciJzcg1pJQqBXleWlCpFNRODqOfsk
0ANlIRiYKSDer20MFm4uXFEHKbjH/4ez7+yRVEm6/kVImCSBr5iyVNvqnp75gsY1nsQm5te/J3tf
PVtFoUKzunN3VxptBekiIyNOnPM1NgtUI6XfoS1Oc5G199AXsQdzqa+B6CzzClBK35/XxUUUiN6v
lnYQQ16bzoqMG2XHmzfzoDz2YebUE6wk3WNmrFyg4jK+2dMXlmYLqEx9aWURLLUFiOT7QtI3YVN9
uz+chTKOmMr/jme2ZqGWKJyATO0NKbU36Rf9TKpdAQyH5tPCltk+OjXBSjJxIQIEVz1RFKpYugpd
jusp7Po4JAbXQU/dRl4C35iW33VtZY98PUhn03dlZeYSumAwY5BkNW/9YXSI1/2tBBd26Xa7ymvd
7Ck8ar8GJOUUR95wJ8Z/ak6/5568H9AHOzykr2sI+YWtg10DQl9RLTPRg3c9bqvWkblNpOYt67/F
BqS2+TNHW2q80fCG7vnwv0zzhbnZ/unjKKsmKWjequJvxyCuYv4q03jlOCyuJUFDkFhOCp2V6zEh
Ak+mFtK8b53lpMFnrqGbIl0DBC8ZUUwTN4usIMGvz5ayVIZOGpOkewsDLyRQzG1Bdr7WVra4YQD7
QTsXyi+qOb9DpJoSCZFi91a72X5wFZf8jcBBOqEttUabpGfuYyffm4/pHk/G6AUs46A3dLRHQCs8
slPd2v68fzYXkD+A+CPPLyPVgCrvPA9m9YFpVYx1b0phV9vqTfkld27oWU6zaZHjMhwkpdFwTGTQ
eLi6f0TjlbEhzpGjMWywq2O2dtEv7eDLD5qttpFOVleQonszlJeYOiw7Sv0hTmPXTOyQhDbgaEhn
bHLTVrX+MH2oWwqxjXc6rrjGpQsAAkYW2uJQAKE3D5lBGWqT87p7O+YotIM7bM8fp53xMj6O6IZG
cj3zcpv7bnlQTvXKNb7gl69si916cfkEWmXyVMaqDCiqT8qpHdjK3S3289x1QTJJAN2gXmIYM588
TqQp86nr3rQcQLPh1JbHoNtlzRMJNitbTDiBS1OWwOGghxE1DqD48D+uBxNzxTQ6EvZvYe+2H4Az
AZK1BbCiAPnjCY2cox+CjcZ0eneHwuJ94zd5J9QfCPo2gEwCitQ05qjVaWBkKrOKn1my/5hwxNpf
wSPIvnufrdwG8437ZYmiSghRFuSA5iqfPOsCliVqd+4yW+3zQ9nLpyiBkljUPifjHsjZlYmdb5L/
GARZoYDNoHlv5rJoLKtJW5vdWVKRD0bfICfNin9fNCFw4yi9A5MzB+VASjwrUivm5yxHpVeN0Pzy
j879axBoPgT8SLdQCJ898agVSUUe1/ysTHQjWU+VltphWK2M46bsIMwAQoKlEX2OsqVd78GOdgqf
hJnapdvaN7fmwTz07+Yh3Clu4Uqe4cXQtKn2imNt2b586PbRTrV7+LuVDTm/aMSXAC1HZIKyGFi/
ZwNWJrOZECzxMwot8Q4vKhN0BHYuQS7pGMk72VfZvvvFjg2qH/9u2rSQl4GIBRIz+I7ZJMhZYtZW
OpwpKgmxN54Y1OGTh+4lJa96cybdnqsnqj7phZc8gGlvxf7c5WDkJrBVSI9quMShXTQzb5VRlbBq
OMdx5FQScI/mG6pRDdk3xsrLVRPree1zhC0NjR3AcQAfOltvsydSH4YdbBmyjavVSp4JPxEU6yT0
NMOfo/pl8NxN8IKjxjYnkcPbP0HjUa22x/pb1BzS8r1vjhl63bVjqmxZ4QWJXbYOVQ6A4b4q7YEy
T0mBdqzI2t1z6zKvP3+2Unod9FJtYKpaY6+iB1axUfELX1LrM0ttS7Mzy8l+/C+7QwGolgBMgQ06
25hxRII0ivhwTk23bXaNp3XH8sgPKvHKb0x5HcGTZO15+qB/74AO/F+sQ2UGj2tEItY8cEWvf2vI
Uzucu/qFDJ1To/94DGwcZzsA7FFTbLXcFWaNPMxeSjyFOax/V8xh5TvExF7vGwu90LgS4SUQbZLZ
HqVAzOBhOchnuUwlp1RJjlhzLFacgHh9XFkBggNAazD+y+gTQRXy+iRUTJXGAS3Z58xMbS07jeOm
l5+UxLs/qTe9ujhtsIMa/JcdePFrO9hGQRrjr8/Do/XKars5DPvGQTn4HPimZNehzQ+573/v9+Mx
OsTKim+/uRG/zBu4eAGkEinTa/Pc4FDWYzCv++FwinuvjL9zBeVERQByp5XR3pQPv0ZLEMXCv+oE
CM5rc2NHB7xGYE4pz5WyM6pdU3i5Bh2mxI4bw2mnchdBRLnJy1PSdT/jqvkJ/SsnGbfVmptfXGHg
JinFRsJDfjbz2pQWTBHfMtQgLx6y7ZScaukp1VZHLSZxvpcAj9Soij47uPfZJE96RVA4jZWz3nhk
fC7OpHBM6SV/UUV9P8Ibph7dsHscJMUGiMlN03wlZF9aZjQiATujIlcBOoHreadmUBp9mSnnrP+c
rG2bPasdTMpgn8/OeiWvhD03WUmxzphXE00h0BmgN9cYG4t0CAwZRIPgQ7Hfj1Cw+fH4uD/vOaip
/W+dC7C3/RqhiXL3/H7/SC2t66Xt2WznWqNaYSRO7vDQNe/1sQLov522963c4PO+hmjqgLUhuBM1
pusp7ZI87lujUM4njA3skGSLdw7k7ewNc7Yg+99uUzBE78+KnXqTDTa7N83Dn5+i6360P1cphG4e
rv/5IMRQYPXBUs/RUdwIkqyigXx2OSiVmXP+cfrx8XFKncnpNv22crOHenvcvb4+PDyDbevb/fm4
KTwI8/BhUCW1TEgf3nTN9gAjD2mjnI3Ga95y0DVktHY05N+TooLcoWariCCf+fQ9N4qD9bRifumM
GUDk4VIEWdsNB1c+8hChZa2cNaQ0M8C7610dZcArPVv8x9DnaFR+G1Tda3WIFaau1p+rXCih3f8M
4TPmJ11wx6rwbhoBMOB6UxhoS0ojMihnlW5Y5lU9qto/y3c13fD+LUYwc9/cV0l+bg9QfDgxtFCi
mjfzYXWnm02ZKsqZsodUgQrqdhos3MYP0Idve3QATPpOy9wh2FiB25RvyTuB4h1NtwM9a7lNQ5/q
zgDxoWTyZO5AHy6vfwHble3ZcJqawh5zr1wT/rupGYmtguASiwWPhPe7ej1L49CC2aPG0UGsEH1M
xxhFMbJTwLD1+gkmxPtztLAxDFQCgUsW6r83BCrAvaWZBE3as/YBZDo4qP/e//2FJb/6/dkSTDSs
Ci1uwaH+B+kPHb26e3409e3uvpmbyFzUUP87jHk8YqG0kvARw/iBN4g7ut3K+V2ZpjmwJjfGsKok
/L7iBq51Ur7f//ybQh3W/Or7Z2ve6iOXKcfvC35IA//2D+TA93YUO2zF1sIFcGVq9rCwtL40Sgum
gtOv2NNPyfP9saxNlQhQLzI/ZRzo2ih+X/2MNqjVr/bZrBkQf39hIB7TrtPFlkpt9KPZk2+i3cjt
fPTdfwregXVWuJVN/EXZemFxCqKiB3aNQH6ogcqbZT8qNl5gAIf8BpbOGzfDw+5zDUS1EJRcrZPY
8hdG0aKo1XmOYUK8gjrSz5358uf+Si1dSvAxSC8hPYgX0/yNmUq0SQchnnWST8Wr4rADt7unBCJy
x36l6rVwQK9MzXZFEseDQYoRUm7f06PhkdhWj2tEq2s2ZhvD4shWRBpsyJXTOHb00K1NmLigZheK
idcVHgTofMGbfHZ2osyQWylTxNYDos4BaGALitrRXrNz83oWLWQXdmazBSUIlUi4Rs8hytbk5z7c
a9v0CRDahzWWB/FL90Y0mzMpLYO6iDEisPEHK0/RxfW4GMUsBsQDSWdpgt/OGxvY2N5fzQetzdPs
jBCm12Uj9JTO0HV9AXScbDT0FRQva4dxwQNcLYg4rBeHkQLWXk8RDB3Dl82v1NG83l0JjhbO+5UJ
8QkXJkId3QqJBG5/ejiFx8DlXr+XV67JBd9/aWMOsErAjkoTUCGe45dum71b7pos56IBhNigGkKM
bczDXCMJ1QDAKoQTtuKGAD7f91hrPz97IEOzqGQkx883n8kT204jpNHvW1iKvoA9++8IZjexGShq
G8ABiIZ9ZmNXvQz234O1fd1lKwu+NpiZMzFGVvABmc6zqyN70jnsvDKUxdMBgVlUHtEPcpOkydI8
4p0CPntwuDI7tv82rrqq67ZwG4vk9/8ZmS1JW4wVz3oYidzSs/45jSgc4cWvz1ZDNiq9Gjv8OsNL
WXU2oNvRIVK1FgXfFPgRf13Zma1FmMQ8bQrwu7tQBX5+L/b6Rtkp/SoZ8qIfuRjPzLH3k9bDaWE8
InbJoQh/LrfuyrIvut0LGzOXjvWQWZxgLO/vSMsD+YF4BVrebWir/vPz8xpU9QbbN587sc8vHJdF
4zYYcLuf493+ZLw4b6/QSDp+PLj+2+f9oS26yIuRzdw9m8q6j1MLoeVztiF7fwKH29pw1mZv5ulJ
lLLEbDGaZN/YsX/4fL4/hqVQ/2qrzfz8iLZkyOhieU7H8KHYn88vLfge7BUzyxvNAvkZqCFV4PCv
F2VKzaJudV0okxbojvyLxpg3tsayt2RE0VFWwyUPVrk5uo6DZSQxWQRiXcfcjp6ClxFYAOx6JY5Y
cpSXZuaHpkSH2dhBEcHcxju81bfhCvB4aV9dGpidmKAJDamdYAAomM/qTf34nRzGtWO55I0vjcyO
ScD6dhxkGJEz6DE2tvbM9vRROYRus2P/wz1/aWt2UJIKXEd0gC11q/jBju3XwvnlJUEN0EAtDMiL
mdcH7xFYnQfoe0wW+khtsk8mxEQrJ2Vpe4H4QkcGERkc66s978KxtJQnaR1oGl5AH5pbfyuOyMY4
pYOcKLzYEbKo7/+LReRcTGDPkX6f5/snORxbBlmFc2yzkx0e2LAdDvzB2QF5+Ky7f6RN5wyPa6t1
o4EhPCiYev7P7GxrjCxIAikxNWhRuLpsJ68FWt/Abud+PoPf7fMTnYf4p9mZwKbq4DRbi26/srHz
V8DlB8z2iwxNVG4wfABmetrgCnx/b930ZHj209PLi/Lw+hl5kfe5+3N/vlVxfd/YFRAVdM2KrpPZ
yS540OdymYjrEJbRW5m/UXDmlqBmPjw4noLlDs4J6nXAENuro156zX2BVP6/9dmx17kaJ60K6+/v
sH7cKKkT7Ok+3H4/oE3uFZy3sVts1wBui7HGpdnZakPVQmlpA7MBaMHMP8UBgqVCweX+3C4enoup
nS3pEJdEDmtYkan7KFhIBxvPSCVaCWIXcwiXo5ndl0bTdlLGYac5gBOR2af+pTvpmQts1fOfFR9K
li7nS2OzWy1t01bSMxgjJ5Eo6zNb2wVP1ssvMIz96L3kW+AiXBcd3wNGzI85fWKK4GAunbiEiFNr
S0/FX1CAhu7r5+Ht5xtKDSsXry5CxZs9jforysAo8Oh05hrboKd6avb/CfE+PrK9gSSVYZtbwQc6
7MRSnPd78jQqgKDLTpp79u/fKcjKIQNc70qvBdyycRPPxPY/7P58ioRWuCmcz3L7+fln1ectOx8k
/wFp0IHomINwNDXM2JgjCdR46nPpDxDDObNttIm+1ftNs23scB/8Lraac4gfwa/oMhct2/v7m/UG
h/3lAS8+YraLkiFn6ZThI7THzNfQzJq95qf0zTpVsBZuomP1tEatKHzLzToBpICaI7rd8ES6jpCq
3qi1spqQ0i156QhiKAeBVLlyDBfDPU3RZMRgkKMCHeC1mbI3GZr4KihHfaD5dT/tewJ4hgtwlbey
8xYD8UtTM8ei9pJGc4ORMyBq017/VuwjR6m21o9PIwEIU7VBs/NpbkKXrlAfLcVPl4ZnvoabIGTV
ppKcaz/2cPocioaBNYd2C4SDAhcuKRXgNEsGFmr2RqubJAb2yJjOZVPZ+vgtaV/HZFsRffttyABN
VmqbFGslq4WhoV0I9W8A8PDfc+huMZAx4S2Xz0dL95pt8Bu0QexxjaF74Sa6sjLzaxlpS67i3XZO
9M/wp9Q5HCov0yYb/ox/WtBVGNFqlen26sVpF70oYC3WddWYnbg055mh4Tl6LiE3EmTaxpremwi1
drTbhYVT8voVYOuGOIH+FqmblfN+O+Br67MBl23VDRVX+rPM3QndD1WrbQIW2yXZly1xqLGrU/UI
SqYVu7cXCOyaOqjMNLAxymQWcPTZ2JmjyQBLGjcZP0hGY09sAmqz9Ej6EI2ftbVJQtCHDUddh2aH
ZbwAyrttmRPwP223cp8thAL4HJAAio5i4Fi/7pKLCJeEoWqkVj2cjd8NeZ7q52raMekH/6QctAuv
uEO73Ro95IKbuDY6m4OYIO5VCKBZktx6ptJ4dWfzwa8MiFMmu3H8kFrQBO1N1v9i7pg89gpoCaXY
noqfIzm1xdvKmogL8doRX3/PzEPKFe9j7P7hPFXuWByNFBcj82iBZs/nUHkabTVh7ipO6iu2vDUL
khrQJyDFNG+9nLKeVQrvh7N8UEPHIC9GM2xDVd825Y/E/K4Zm4rmD0kGTv5XC/2IAzuVzT6d9ho/
aZmTV0+D0tttdNbGLSWPZlythFZi3Pc+cLZOPEJLWyMDAZj02kdpSdE27qKjVKjTymm8aQQGMhbb
8L9TMVsBIx0jCXSewzms39Pg1QDfM7Kg6MNPy41EzwaaB0dXA+wJU5Af6spRg5PUvCTKc529KupG
Dr+v7Ikl72QAxoeGCRTD0bB2fWvq8VSaWqgMZyuLzcEr8jJ1QpKSn9ZoTptCr/62wIY/1noVeLIy
HKUEKEmUsX/2mZmvJCGFL7pYB7Q5gDdfdFSASA5Sd18og8tDGjVRU7O69bNso1e7H2O6DXYN+mCI
F/9jTvjLFvoVgZsBEAmQ4vm4ITQ5jEHb+aks2ZliOVZhOfmGhOPK5hKbZzYo+D9AQkBAKjI4s8s0
GBo0pShq57cdfw/NMd9YlqStGLEWpg6ctxQziJkTbcfXy9gJOoGwaya/1pnEHaqNGboOCk5+ZUFW
tq6eSIX2MEDkLzsm6F15sbTItLYpp5lxYgFDG4tZa+ZkEwvSbriNBvpHa0u99ALdiH+YeqKcWSAr
oBkarBY9+01HHrS+Tzu3kpTqJa8LdLe2JbPe2RBpn2xk1W+9VadHAInTc5Gq9XPWjpKXhQHUTYih
la9cHbhmdxrLmFtOXf+SjF3+iJ4kMDomhiV1Htf66rdasPRXPgbxOQmirLD1omTPQTqRzCknnZ60
Uq4ib+QgGXCqOo4+olSVUWPjqCSjjb4fN+rUcGsLRFwGIlXO0vhMWBExwCmt8VSTWiKbKFalA3A5
2i8aJDI4i1mryeBjjbNnnktT8VDEEkRoJnkMWy9CUhEMBTnIhkM5Tj8mg7MfvdEY+0Suxg/4wRQU
G0lXMEcravNnkWRZ5TU54+DtBPI/9jJodb2GlcpltKai583NdaVKnLYtcDVnUdvkdtWp9A1EjkPn
NUXCgG9F49zPKGZ6uuuGEd0CQQcKXi4nVQ7O1qplrtXgweulVWIFNtiU+u9xEbJp32HuqK3zHrov
4xDma9jN+WNRnCV0uQrdTYhVg3xR+JiLcxurSdSo/dD7IEouBkcZOWuQaaV9tJEnq8/cAE7jpasZ
2MHyzIpfW9YaMSZEgyIu7xiWQqksDu2OUcl/BmUG7JCRgkxShUAKMJkKyB0xKzqhrlpSk3sZ2HZT
p6RxDqBbarQnMzWQOIpH0Aw4gWYIGiNcRiew2uVeXU7V7y6Y6sq1lKn9K5VhkboFN2NwyfZgEhTI
7OiI9kY45DjPpZ3SZXm3QRN/PWxbqwZCUcuyobCB3zRehqaXZVca9RAE6sM0QhNcb8KptEGUZ6Ch
vq7NcSXqF4d35kLQWITssuiNAa3czIUkIy+jgo6939PSafst1aINr/5K2RrYeJ5jECsJChQk5BTQ
JxJt/kQ1JRTKOjkcfDMJlZdJooNtWQ3dgBxKxt1QAYzbDW1iV4WJRzZ4kdwuMKQNM8YK7YwWOE5J
law1Ayx4UHAJ6Mh7g7EPwdsshB20IaUtyQdfQ3ba0QxI+GWUft6/CGfxKkaOlymmFy2gaD8CS9f1
Hh66rmFdTCafGvoGUqhOZLSHrqHIfox/IdG74rCXzIm+CkSj1DLUOYZ9mignbAplnwEZ/NgFBJI5
JTZvXo/8ieWT4WgQoPfuj/F2H+EKEmUKvETQfDS/JDKzMfpmkCY/LhPL07su3+G+7Q64zpnL0BCz
8ggQd+j1vhX2sGR4Q0LYw5jtW94MDIsayX6UxIYThqQ8WVziqMJyaeVhN3s9fi0fOjhkGS4anTLy
LIQzeiToajWRfVkPxr1Oi59qa/bbIQb1Agmm6aGgSutkilRt7s/pwpERNOjoBsUNL7Ln4gF24fxk
CTplTNUmfxgqx6pUTzb5ru+sZ3SFOyMB3+Vw5i3Qr9o+Zg00wSZIb5XBGhhsnlkWMyCod1FpQtUf
ed7ZdyDmbCzeFooPen7Z4QzhlW30lEMuowAFApQDQcpfUweuEgTxU4xMTMLRHBl3Kf4vQ2jnPf9b
xQZxOqUtjnknSydZnqa3tm/QgB3ltYtiRLYv6sHaFVVUvqIg3dpjMQabIk+qBzNk7ev9yb09+RiT
oIDSLAQ1aD+czW0Zq2WjdrKvDeNDqVbf2lIj/75JKbaphWnD8wSFlmsb5RjXkJ6ZBn8K2/akQlHK
xX6OfxlqZ+3uD+f2PAD5hVyAAvwnsirzHotc4zGLtFL1WVoR29LbcdfkU+6QoR1WzsOSKeTBkEwD
fxZujPnMFZQlA6IHH8kU2jtNsAX0+P5obkNOTJmopqAjWKCtZ24ZcnmReOtofi3H1VFtG7Rrcp2+
FEC+HxERAN/bUZBhDjR0rGmEbvx9+/M3PXa8+AC0xok/YDKaJcNqK6t1DVUrXxk2etqPdmBB7yH9
JRHiWqPXgNSGTOB/kfsND5lTjPv/5QNA046kJpKbkDi/3jpmbmpWTsUMkNzthtCDpK2TydXBINO7
Ir9VSrUvDM1PJPNR7hubx82KR19YZoReeL7BviEEwq+/oOpgf+QK3B7L+VutEHZIjMwkoLoIkKW7
P96FBRfRAVrlxHHRvtIdF56u14ykTUgr+7ms1Qwh+gTVL07Ixkib/r2X4sBrVJ5uCgP1JW1CauG+
/dvrC225moY4QkjmAGV+PVgzGqQAu0kG57BiHfUx5h52eYOYlmY/ikL6xy5dsb/UL0IfBSVKE+wN
1/YCRZKnytJlPy4SujOUojiEgZltzFDlT1ka5A9S0CMfwYxqLcEshnJ9c2J+Mc8qQSJWcIZem1az
wOxNjqFmauQEzHoek/GdCarPrkePkvUcsejcJOgtJ2uZu9ubVJg2TTwnxYU2v0lBhhENJti//Eou
RFCAfNx3lviEpjbgzE7cbO+v6jzbLKb5yqDY4xfbSouhWU46GLSq3paq76mZbhotf4SOog1itkMc
xYeiAqV+bygrtheOD5hoKNYXsRgeBOq16SnNtIhKlerT3MxdNQ0VVIl4jl2tpyumbq8yQgxC0X0t
yuzIOlybGtHICuh8ofobSJ+sBJPztJKYwssfn99hcYl+Nrz4VX9gDI9wuxi6g1nQ0xRkf+S4eWjR
liil1b6s4pd+ijz1V9/zb4nVgCVK8oIUvUAyYNbJp1qBSranT/eXeOHgEoTuiMpE0Ikr8Hrs5kiN
Mhla1dc19M5S5sTVj6TonRRUR/ctCZc/OzdXlmZ7qZvCPCh6WDIir5RA9YMyZJQd3+5bWRvP7HQC
9EUhCtirfppyV+anlrabQN+X1pqm1KIh5Azh4VGSAcn89cSBHc9qhqBW/aKxHvr6R9KWG7PX0RW5
AhpfMoQLFMoeYDVBf+AsXNCTYUB7tKn6WZK5Bf3JSrrTtN6TUmNlry6dAzwt8ZZD5Ra47plTtQID
XDsk1Hw9aYtdaORviCPWCLoXQgNI7WA8oCMAIxl0wa4nTgHgXgmzVPG1Jgid3uz6fZMp4WTXVO0g
jK5PHoVs0q42hcgKpI29EWEo+GOt9s0iBl+Z3ttBo6QlPDlq1bg353FsG0mER3Uq+02jTjZvpmaL
IlTq3t+Wt94M0sQQVsDrDlTwIFa8HnSaGrg9sZB+zpP9RINT23b7kK5Elrf3AwJYuEoN4g3ISszZ
b9oxl1I5mhQ/VcFqBrnjqtSRxZuO0CL7CU6xZ22NQPR2c6JsBrk8UNxDYAH+83pcObF6iyN/7ZOi
mJ4V0K+7aRHQg0m7yZd6usbvs7BaqM5rCOxQA8UoZ6dOQsLHZFONsK5Vi2PEKLRcaISe6PvLdWuG
oiyGt7iQ1AEyZxbOJDUKyLE8EJ/lBOJGJG22PQv//bwBOIYwHVBXVFaxL64nL5PqlEcNrEQkB55p
QEaHdbm5cqpvtx6sCF5N+ChBazI7b5ORF8HQasQ3h6Dy8XQENxCC1ueqadbAarcuHtsY1oSgFtpp
5lFZkytTnGSJ7ktlm2z1MseNJRfyLs9UbYsS8vgeSd3a7b00PtG5h3sWWXYQZl3PIlqIg7xgre7H
NUH3ZNQlCZRukWEmNmlYqP/z1kALPBid4fPhJPG4uTbHirErp77S/SmvdMfkU7fpmnaNFGZpUEIo
BU9R5AtuGFusMuVThf4C3wgLm02PVgqGk0Rd8UpL64XXO8g1cJRUdd5qnxMwYKptTv3YjCEiwEm2
p5nW78yARTurRTEABEahd/9sLQwNjQWCjBMVJR2dwLMJJHTgVkd0P6Uld80oQpU57Ut7VKx2xdRC
/AqUhKCbxOgEhchssbRRT2sSWLpfmUa2ZfkoHcGEQ3dUqTu/M+pwX2RRtxslqjmkV5NjPozKKmZD
nLDryAdKojKowggSmWAnm53AeOChzIOC+pZc4FUwHFoSeqT4TjMw5yk2U8CwTFG5sLX81Vh9NCzN
N+5zkCaBwgB5B/H3FzF8WVtyGEyy7kepgSbeJhpcEkGVDLF3uTLfi6bw1katEASzeKNcmwoHyZC6
zqS+SdFcf9S1ZuifkjHOoLQu8UFbqUneemnIuSAhTkCbRIkxx8LkWRZVBEIEvsSgxFxnRvO3HAJ5
5XVwOyhhBdGBjlohYpZZRNlMVIJ3lamv1mb9U+WWtsk0lLvsOG3WsBCLI0Kcp4I7BS50TnTODAD7
Mgn8kFYb9eAa1ZoeAozQoyUrl8KiIZBaoJgLJi+wMFyvlFKZetFwrBQu6+I9C4x8B6n4coVSYs5c
gsePuN0EOdkXusOcwQCbBAUfRuPA10OLfVhlbtkgG5ce677mh67X5WM4TMqhGKTRS8A7v0kTOd82
ed69VEq2J0mSOXIaQFY5qYKtKXHyQwb88VtSjuWjEfXU5XWb/jFQWlxx8wurDhVNtIViKUB8NtdD
NPoaT/+4CXwjDwOHhUin0lx/1bNVSPxtPgGH80tPEHBJ5BVmUXdnDKjA6mrgt7i+oBsjR9EHxV0N
StJCin9XjFZnyKdWUJehPILSZNqzd57qytqQ5/hDsVoIUBEOY0egJD4v5rBMBX9eEpl+YCaJWyby
cK6lyGpdM0w3VWIEOw71bTfNEdbVYDby2jF4iHOrfuyjPj1lqflO6kQ7ZnD8K8/UheVA+IJ4DD26
2LBzxTVZ6bjVdqHpmx0dzzREWZLlYfk8IdmycjRuL0W85qDyCPVeEBmhie/6aLSdyHIVZXrqrdyh
+W8NPUN1h15XaCj+q+gVptxC5zEoikDdB3TknEly1MKm05mRn5j5QK3aVibwWP341wtXlByQHUQW
HX5qngzGUFBdS0FnPhWozOaD8oeARc2hIXJW9y3dvAbQDoz6JFohcG7AozBzlVpqFVoUsuwU4DJ9
zNJYpF4jw8kCPTng6PDNfXvi+r66WAUQBQRLWDBUB+HLrpcqElrdHarrpyKXyeuINIvLSYdu+Kj/
OwWtDnRKO7lKpFkvqjwUK9ZvXluwjsAdiW74B1QnZqPtqqDV6pazE09DckoKUCGV6jBsm6j9m0pR
/MgiuXYiK1Ve7w/7ZocKwwh0BTIId8W8dqd1uRZOucVOQA9ak61pIVS8pCAIwWMO1pFhk09t/Tcp
h/FfTyEMw0Eh04y3Huo+M1cVQxSDF0pUnrqpAM4EEaWH7RTbZta3K7fubegmbIHFFTBFeGDAjq7X
NtELkLpp4HjSqz5wi7q0/HZAmKYwRXmaIjn6NAG4PwTtAHSaEcbqk2INxe7+TM9hgogp8BVCjQFF
RKG0J5biInjqzTAClKEsT5NS01ciAbYi64NALxhQ+1WhwpX0Y7GRQfL5muud3tsxiMaeR9Zm9mSl
9ACovrFpA+uXGk7FZrJAk0BraIGlbfnz/rfeuMivT0XFAYUXJNrm3ruMuW6VcV2e0iAhXgZR6gJR
9rYsTO3XfUs3wQMswQ+jmgncIGrus9cxyj6pQiXg4CZLid2KcvDbykO+4ofF8bk+3OJ0id49QFVF
GfB66mOzCaqYVhoqoEGbuhUvVGR/a5o/t42c9A4tWn3Y3x/Z7RyCAQJ8VCKAFWmNme/HW3zMcKqp
X5EpnF6LKoXQTAF8UfVYDgxaXv9qjqAsLGNn4Tzfkn7pndZPbZeZftp3AFoZqNqaJ7BCy7ody1HY
/DNaQ8DPcKKEQh9usXmuqyR1U0mjafihmkL7LJDNhG8KkHeGK5H57TyCtEewLIHRRWB6Z4cXW2aq
0yI2/QEQPwftFlFsAyqWvvZBpK8RS99ux2tjs1sAGbxIL0Dt5HfA99h4UYHjdEjMf/b2eLoBxIeU
ENA3AAdfb0ezYdGUc8nw44qrW22qIe2MXcTtmAAw3vdQdqB6ix7WWqPpCsjo1uEjDEXGC5UfBAsI
qa9tN0Ey1r0eWf5kDm7Jg2M8xEAHNOeJK9tKOt/flQvzCW4w0KOBcB1NuvNcZdiOrE8QIfpdlY2G
PepyJjmtSVNrJVy42SVgv8IbBzSqAGGKlNH1sIhZKXiDlMyXabqLDdzXaqdInqWu1c3WDM1ualqZ
WlDoDAJ8lEP64pP1z0YZr9wVN9OG0eCFKOvgm0RZ4KsH5uKqCIKxieJgYP+PtCvbjRsHtl8kQPvy
qq032W07Hdvxi2Bnkah9o0Tp6++Rc5F0s3VbyNwZJAOMAZdIFou1nDoF2FCX+ElZngqR5isZ3kUh
n3ArJM7R2Dz//ExIEwuZEJoYJUh7AiCjFlFyL0ZFUawY30U54K/9PRAes9cv5WhWhpSRZZYBi0i4
G3KM4kFdeY01mNdrvOrQabgxAHWhD4Gv8cVdbs70ZNpBH50KjYeUJnaYeI0xblj0j6YdsgDTA/Ga
PHO2A9t/uaJBHw2t0kLtkIkPZsec2jW6zr19c67chU8h+lzws5AAAYzkUsiYjXOmwtIPYqILwLDG
yfOkGsVzj5BoX49W9NohVt1PwOhtImUijqm06otI9ehRZw1m8QlmYTdq1O6LKmsclqvfy9JSMDcv
USN9xWHg/df5Y9F1geD8k46fD3ER34WJORX6IXo2Ks/XNpLX3/Xfbm8J31kHAAhqU8g0YCIrChLI
z15uSaVMY2PmmXmAI5s7fW5FflbXkg9IdrlBRZC5xdhgzgKrTTcxSXqvt2hBEDq9iJASpOG+lM3a
C40yvjfaNrwzBFKeOrHsnqye9VtIFnfTFIeJ27SR6HadZFFbH+nMo2kA323HEhC9K5aL902wKDAY
GoCWAfOJvClnUACuzic26eZBzUYEhhtJbncCfUuR37i9fWuCOP+zEkfgOlrDPPTTAdAGzFtV7Jwc
0/75P8jBM4oMIbLaKGpentIkF11HVMgxtNEWJt2zCvJWqbXHJsO/LWrh0iM8/CuKMy2jTksxj03z
0Fn0Icz1Z6P2u/Gu00RblocVe7kmjDsowQBNmgwmwUOKZUXundA8bbs1toylQ7LwIIJsAJEC0lSX
mydnlCg9UN9gmZ4KZ1DyYteWjbk1R3qvGqO0cla8bZ6VD/APA/3yc0clT4Iu9kocSiXEDY3F7FQv
qNvIpFjRPL41CBEERgHBgZMM9MWB2oJTiRQ5r8Qy6jgYZFJhBpEWhZiZE3f9Sxv1BgbZGIP83g7t
bEvHLGYOa9E+44hM7kYnLS16oqZYxG4TgcLbRl5diRR7LFNVsZVonD56Pc8e9QJDsr0iVeUQ7lOk
SN/FqsG8DHGkzWC6KPognCVyVK9Vxa6Mny6hJIZuX5ikGRnKXaxcUdmkJZpwAIS//tobtr7FBDIh
wfSnlY28imSxkfBwQZQ+938YSFdcqkfV6klhmjQKQGXZ+fV9bRcfc/NrfqzW3p8r1QCYF4VLGaky
BN9XcGxppCQ0JBYFVgJMTm8+AtG/VRuMWRULwe6kt77GdBclQWUsf5nwvxJcd5X23iisYTevbt7l
pxjcqnOka6SSDFHQCfsc80xlWm8ysN8OGPclFJt/tCmfwtAhhbHxgKDx9dqhK0ct7sYoINkLUQSv
H3/18SnD1JGevd4WxfuSOE1DnAtXBk5zbuq5PE2hSxXA0acokJLalcM9Q5/DGK9wsVxZFHSkIuuB
5wXx7+xSXgqxtLKXxdIgQZObdzR8DqV0M8QgEKYrkcUVPAnLgSSsBa23sF0mZyB7ywrDGCNyAlUS
DppRDp6COKOrlfLLUKOpL2Ul8zJJi3w9ktIHFputP8bgOx9is9+gH0d+FAfA1ksJrnUNz+UhhFt/
pIXyVPZoHAVAeVhlmV/YHgxbh/+Lpq35COa84JkXrIboHSEDSYIYrTfqTooCpu1Q780frL2Uutp7
+yMMXT98LH7im2+f//y7z9MSEAjZiKBhf3E4fDZVL8K4lVCYCCiGdmN+cBlMj6BXsJINGzBI57aw
K7DMpbQryuKRAMJeK5BWJz/iqN6RanTlSd3AzPiGhU6k8dCD6L94gS3NjGllrYviURxGJ8A8gQv5
mMuNrtH+04yilgRS3ttqXQKUFqJ8qfU2WpXsWmR4FrQHTfsWNS+0Vd04AULv9hYs2BHr/BO4q1BK
aaqlmo79Ht+j5NkYO/Cfu30nOsoa0mrhTZi5ooDIQJ1vDvMvVxszQwW3FlYbjtuh/sVCkJv2bzm6
HOXoq5bSlRjrWovBGoSdnSsA8Bw+W7fOtHgolC5rZBoHEgl6U3caE0wrwIRr+cftLVx4gSBJRvgD
aBeg+nxYYoYkkhN40EHvayCQq+8yu3ZiHSPO2hWFvbaOyJrNsxAAacHbymdtB6ESzVJVYmS05Lnj
AhNRvuZrQng6CbgmkAIrPOdikKTjS7KJ1E6oIEYkGDwWhHvdedJVL3IFt3HX5rYvHdK5KM5PSLKi
o30GUXX5UxCc6LGwDl2zEoldNarMCwKgGDRSMnwuha856cnYkrJoSSBv6iflVfTQjWc3hv9Yf2Rs
pmv5elsjlo7pXB7nsab1qMkJhbxSap2scrMYpadxLb15bSovV8Xdp1QbW8ywgxQyecTzgXGSvObR
+rk6Z+Xa7QG+HmEmLLKBBC7vgAtGpBihrhH0orwYSv4gRuWmNOIns0n9arIcUrROo75aEbgEzK45
TqPwq0YfqkC3t/d1wWAigkJgiNAasAQs/9KE1HCjKyPPk8A4Skf92fyhu99LV9xigCf+vS1sSTXP
Zc2HfGY/JjZW1gy3CtpiX8loaDI+mpraA1vjiFrSFtxneAgIOBDsznbzTFBG6rjOzCEJdCFxCoy0
oxqYhZIVn+eq/DxfArRKIOGPqaxz5HEpZoYDREU7JQEKzo/Jg74HJjR/yp8wEiDAvF63TME1v6Ur
FmtpF+epJmgnQNofKc9LqbFaCvGkqkkQidTGtCEb7c42cjS9uuJqLVqtGe83Tz4ABw7vpBqI4yWo
KQleNV8f7ekwYHh35rU7BEAr/vCiHp7L4l7NakqYlAmQNYD40rLfWvsFXgJICTtnWHmgly7fuSjO
IW4bEKchO0yC1tO8//TLAZxCRRkIHLxel6cjSr0cRyF6HNqkA4tVPtizY+b++0UCJvePEG4FiA4l
fWIN3ElMwtar7lgppZ1aj1GzRs69uFfI4hsWwjRk3jhlk0E4YlkpTYLEyMEyIyRHUQAf1+3lLD73
AF/BqcDQLKTxOSmsLqumyXBfR7lnmyaW8Exak+Y2AAijPGF+HwVFRM1Uy7yuYJYXDtbawL5rrw0+
MiB+oIrAVUYMc3luCOeZjvoh7CDRYlewzEODNnQvFpVfY1tpLlMRW9xe9pKVsmA90CEMHj0gaS5F
hpPasDCdL3JibZCsmbYIflMnAavtygYvmAx4N4A5AM+HXmy+DK5XIq2HIkoDSftVYv/gEihp48yN
tP+8pAtB3EFGMaWVmghJoMmZB4z6Phy0AIQY3m0xC+/0HGui/QUsI3ML5OXORejS73OSpgEZrNqr
wiIa7HGyPvQEQyVRjMT4azBC211hDhG6/IdVCNTC0V18AHd0k0AaBDdlGrSS+CoL4oaK2jEbhW0o
6oPNTPU+0ZWXOqq34zyzDCVO4CeTGvwzCShdWZZjrCmQye7tbVn6KuTYYHZQ5kbvLvdVRQksHtgd
0iBuMGKBJV42PRmVtpKhXFImlNtQdUZaD0kiLpatEyWmwLDNa2/v6vo9Vo6STLYWEjX/vhzMQ0Mq
CshMGGzuShLkoYhoZViO0niSivZg46Ot/7mkA0L+cym8waaKMYRtngbU04GBiIuvUvuzRI/119ur
mXXyMgyfh9lgJqAFbC3wU9xqBqW3kqGZskCQrcJp+qpESDp4t4UsacC5EG4xo9ZValSKWRBnIHaV
C/s/3G8D6TqkwtADDvfn8uLlUYN5zlqF56B9lbPnRN42ya/bS1hSL1SiEGOCQxY0Clz8ItV5CEKJ
GiKi+zx8YumOhq6e725LWToNgGDx2ABUgKk93EbVNNQapsEiKqCn/onmtdbRNPQ5rxjepTgJwNi/
criXummrUhikOA2q1wzeoBDbIQYeh31oi1HnNLW4CfNsn1W1PY1BZsT3haSu3Nel1/XiG7hDK9uM
VoaIb0ASrPiBqpX+0/xWHRrTjUsvfry9sQvv6DxBYG5jBl4e+blLDUFUSFptSNKgFIKR5EeWYXJl
ux1SUNFWa61ZC+qOBCpSBZjOjUeUR+bThqiRkUgpRmZPdqf/ijDcKTO0lUu1oJFo4QF6FjV/ZNAk
TiN7oY6HsBlxhuaHiOmkQuSDhwaHuIZnXVwOksHoDgNi7WrwVRKZtG6ZjGeaNrZcRs407cdiDfO4
oPpzEXXufpr7KBVuOUNdkDYxDJhVU4c2Ro7YNv9hx3D0qFkDu6MCXX+pBNnQJlHX6mlQN9/J9Nj3
YCIDK2DafLmtbEsng8Y8tE1D1eC4cU8RhmJgcJxmYSnwg5UhBk9Q5CjZBlRdKxd56WhgKGbsJgI+
0GNcrgiFHgwKpVEWaBhITNUXC0w9RvLvkd1sKmYc70x0wmPc077uw7xvIUQndmR6VnSU4rs6W0OX
LLhPKCXNSK65mASELbcYdJWwNoecNg1tQlKvacgu1WuMXw36MtrH1NyjEWJz+7CWQjzIQ2cL1AIv
+lX3WE6bcRokPE6B/IiOAWqLm+Jogl3FpT/6FJC8lUO7To/O+Im/Ajn1qMQEDVbpLPAke5krfJ28
wlNWXpIlITM6DWg4BEloK7zczFSbxDzvxyyYpIeUYXC9XAHv5/9Qq5eV/Zs9BM6D0PAqIn8InD/y
vdytSkDaD+iikqFZxc49E+NyfEzlNZ6nnxhxN67VLJbu1rk0TuMLsaoF5E2hjH0EVPmHGoFvUmyd
9eTo/JturWs2WGfZmqmMpFgTVOwgPUxGtmVveBqLwet0p0ydPj2QxG8rl9b71L+9pbOpuyV5vvVn
kitdUXJmyehquqvigHntj5ba5sf/Twh32/pomkhk4NhYu3lL3tNvE2hJn27LWDJPaIRG6AznH5AV
XobYxNQaszxou+RHieabdkI3k966/z8x3NMhtCKLRyHPg6rVtkUR76ZsfDPUZM1tWloOXMBPsDqi
DN4QAuoWKsWU5sGALmibor3GT4doLjRoa9m0pdcQ7wdATjOvIlzzSxUAagQAKKnIA0tJdEcK0air
Y+b17X1buEuA3CMiA44UiSHeg2BRY1nDBBuB3LITayASaGUHpVFg4lYkfYa+nEqjExhGT0LxHkUa
7toaZm1m1GRZkNA9bWNb6+7l7KUuN7QC8uK72O9H8pFH7yg915LmjN2ae7G41pnEB8mcmUeH86yT
sCkVNkDdS3FrIGiriD+ExInWnKVPnb5aKWoqcP8AXEPP5OXJxS24HfEnD8C96KvO5H7kewx9shXk
rQtPc1KUV24f4/LmnonklGVKozFVB5Kj6tH74n7wRI/YcWc/SPt6xzaFo61IXLgIumige9xCMATM
x6y9ZwZKkkrN6kWYxjDLNyX4wFCdEuKH28tasILgZ1Fn8rj5vHjmIapX6PvowizAADu07m6mTHIa
5bELn4V2JWW+8FjCrQVzh4r+E/A8cQa3AzNzraW4bQXIb+w+jxJQAib5Jh9Vtqso4skcPZh3BB2Y
/2En5+nNc8/BnFDgnmkka2Q5xz+BoQZ9/5MGSf/vABK0mwGvjho/TAmI0y4PS+nDsoqjOA5o91EB
hi9qaIWk+xytqxYK0bcPbUEzkJEFcAT4t7m9jLvn4DBrdWEaSTDFlVPU+zZSMXB7JZhbuMvwDuFC
A8CLcJzPy4LkM5dTTUU9TH3MJ+qK2i/dQk3j39Ejc5/XXzmcWhAjhmOoohxmaE96aLhUeE/KJ4C6
V6zjgqbDxqPuNptG6CDnEJqSxhrQ1pIAlKeeiYDBJZqE0rwE5zNP36a+klaOaXEH/0gEZvhSJ9RW
Uir0HZCgMjJHRfgvJ08FOFZ1jBP6DwpxJok3h1mVFFIRoqTYhoBSDSIWqL8zaqwEKYuKdyaHs4EW
rdlMGUiCvEYFT0lcLUcYuUYMMt8VzrjDkUF6RgV0EAk67i6hfy1MNbMAiKLR2MaS0m2vDGth6rIQ
IBPRrANUIn846dBq4pAgm4Uq7KRHv8Co/eP2oSzYOyzjrwTuUPooSmkmQUIqtl6mvoPB12lEYytI
d+AtcBHaObcFLi0JkTCq8p8hPk+QQK0ELcA6BKLUeyzAjCCOzfNtEdcKoMyvLYBMM0QDm3ep0uD8
CZmUw4YLlemUcWp33Qdbq41cb9wsBNRwMxswsOmckL410okiTx6UVehnlnafKF+Jrh5ixo5x3oGu
xdjeXtb1TQW0Hw8EarkwRrCpl8tqQkG1gOHOAzRp2z0eIvYQmac++WeDcCmGuz4qtbJOoGUeoIMA
/MoGvZ+qe30NJbe2GO51IFXYxU1R4Z3VvSzTiE1aZBjzOrMb6+ftfbu2qVjQXFhC9c5AmZhbkGwJ
mZmIQw5E0DEk1XMHbpuKtVgWMLSx7t6WtqQXoBpAAn0eX4bGhMtTCkUqoFAATzpOUNknSI4J7LlW
O6duul/od1pPylyp+3x7UTKDNzs3KfLseUJkdEycKhqoWdK4LSCaLpi6yq1C2RpX0IIo+A5gbgBu
AQ48HyYYwFaVYyz1QUpCjEpi2SvDZFZ/MjS6ub2NV2YCTzpgETPFx9zKJHIPYRPqslDXfR+gpOoK
RuXG2UpaZP4NFwb8UgKPjcjDTG+bCmvBbRVsSkXqQWLjT0XabQHeSxxBbGRf1VrLZSmTvt5e4HWy
aZaPJx51UwBfMa3jUlFis5QKOKF90H9X5UfV2UkGRiIVwHiCOdNpnHZlvVeK+SkPCRPEXCju8H1O
Zl7qaW1ivax1yp8x0FDgoafuJKw881fXjZPDrauvwxgtnzLkMD/SatuQT5HbKPfyalF+URuNvyvi
rppC1UQOLawIGl8/g1h2R35amHPVeMT5+kt0U3/lzNaWNv/8LNiJIhJjmA4E3k3fH2IXMxZXHscr
qzjvHdi/kflE1RhP2KUAeOxRO9TYu+l7SZzJKWXXu612axI4Y1hWyDjmsxa0+iEDrWnYaqA2BUPy
99tyriNRbimcgUf3NpVrTcH1Ik9J65LmQVXtbhuEvV1lNmZDvDDMHtcw+vD/KXi2LGeHVGl1NGUR
BGtH2aowpnbw49p5GXxF3Gr7b817Za/s6aIenp3a/PMziVNXp1Is4dQ68TlV7tToOVNWaF/WRHCq
XoZEHEmiYjeVh559DOZdqbytbNxV9pY7MU67gVuc8nxWvjTOXdB+WbGjvlatnbpoDCs2obxiKJZM
PBgR0ZAO/xkxKbcmsKQnCrhX+0AkzBZDPMbK2pS0pW07F8EtqY3RTp1EZAhkZg87/UBWHvu1Jcw2
9+zkMYyhgAwsoUve5O6Y9E8rZ7ImgHsGY0US2lqNhyBE9qHaoXGgju+V9+HU35n34uErOSZO9nhb
6Mqm8RTvWRcBOmtEQ5AVtVtKtVMCn1iszXZblAK+DRAdztkWc/752dZVBNwDWYGjCZkj2wACNCu2
dOm9A8nUHwGceoFEZ8jaLh2C4gewG06indp80/deQzbqWili0dohRMNcEBPFPpDDXK4mLrJQBpPQ
EIzSmzjTkPvIUNmxjRGrpqO+4ZBWVrfkvfwROPdIcwL7lHWNMQt0KsURiWN8dGBpGTBaBhmyFTVf
3sr/XR2EXT1LNB3MpByQyBx/WbbNfr2vIDkXtAFESIhx0Y8B95j30U1qDGhmg85VzWORnLL4bkxO
t9V6YREXIrgHqSyrykhBdhrI0rcy+4HrWpfHFv3/D1K5cm1n1eJcywtR860+022ZVug6xoiXIM9a
JDreFfMbwwQRaS0GXZaDYi9KsZ8zLi7lzMZt6BXcIaiANZhOYSKRh8kwqrWmAQueD1b0VxJn6GYG
DGk0cJm6MnFSzOtRC8FLFUcIma2v7N6CzQNptImUCoZoWsDyXK4qEkd5NKtsAMad2oU62QOyX7d1
YXHjMLvnM4wGnyFnfDRJmbq0gkIP4j6vIx+Uibaqb1WWb28LWto3JKxRUUYXDOrynCaYNdMGNaMM
Tf/UJmyXVS9m8W3Or0n03/17pMdRnp/nR8w4kMtty8pkIEQpGXDy/akV7ELyqtoB3iT9Z2gSiPTO
JXGLwti8aBDVlgWYeAAmKiWJHdoUa4H0NSpoFgOoAf6gcgjH+HJBoHuKDI1ggmCnOFUgemG5EYUt
0+0p29S7cq07d8k+nIvj1G4wMeJUYDiqWEkP+g9BjlwyvsiRJ0kboIz/kc4F8d7F4rjTGpGXtFiK
xWl94ualaOeY2vyP3IcAqaGgh1cJeGEAadDOcbmDiSWwImkndgKyC/MEtULdmZG+VrjgNu5KCvf2
FWmcESXDTD3tNRk2oFIZJNAsPmGonjC83r5OfEMDL4vvntOTRsmFFrJSIRDyb2YOUrI3/U0uAoKq
WtfbcbpN7kv2RR7vEdmuVbt4tNxv+SjGgsQKkftV8TImZq2A842d0B8OZjk37z0bHHPaLrlD16/p
P99e7ycO6ewluZLHXbVCLwyCQ2YndZN1X7TJ7TFI08fE5gK1vGIzbMcP/NkSf8Tfwi7buLp3+xM+
xxDe+gTOVvZzzqnVMNbHFL9l5rFDk09Z9F6ZbFu0rCYHA40Xg0SONO3cpvymd+8jQHtTsUPB0DHL
Qxr/LGtPx7BBduiqDt7J01Rs0la7NwXMOzQHpxIe2q7edbq0H9TBGVfqActKA8SSiaw/8Ae8tQ87
Xac0NtgJ0yVEJ9zM/zY7DIbFf2OHNT6TN/Hevb1vnOX/fXKA5H2y1KKkw1mvarTQYykL7MQAc1Pd
qqxR0IlGldgDmJzd0BgncL6haf222GWNOZPLmTFWR52upjo7tTKi+94lxeBr8A/U8AEFnlRN/UF4
kapN1N9RazdEIACzbCLb+qC5sf6ap0D9aoNDMImzOJQrX8c37PzeFQOVXLBi6gj6OLc1MzF8a+px
FI2a2Dr5kVX3yO9lJqpOO3AUGYNgN/twtejAs6b+ljsz78ypREB2uUAwE1Q0oUY4DS3u/UQH+wuY
RvQQA9zNwg2t0Y6iDGPvPCE8NMgZSHdVdULWQgIHxESJnU/KwcCwdP1hLPcVmJVvH9rStiAKAugM
aVUwhfAuT68PhR5WJj017D7H6KKKPEFXmUqctC8wJ/AUVfYwBmvj0Rd0FC1aCvgA0dYC2iB+V4y6
wJQ0oT9N4nMrlZtJ37Rl7bMi95Th3wKW+QQgC8Rl4ClBaYcHClhWjlYH1exPKjtWamz3w3Mq+LqM
rPwBvTLq08qWctmM3/Jm/CjgLOCd4+lNe1UotElS+tOY0vILY5HsVZCLFm/VEdEm5CkZBtkQHOYX
ORqMfVZgfuXtb1h4GEHSCwAQmDQR2PBDoSs1y+SGWP3pyYxlZJhVW0QTpfAjmxonW+uq/Sw4cnYa
EGBgkmDjRFBJck9FNllUKHJ9OKX6WNxPqiY8ZUYnYHphGumgUOnKPaPQeKVqRjfqwLZcoO5fjBb1
yDjJgTCZGLKoK6MzhiDZgntc+dRITId2NT1QYn7F3EjFNeRRdyYDjN99WBVObcGYYcht5ykY/dlI
bbURaCz5woC5n+rYqTYFe7eviiNSwS1VYG80pZ5WTPySIsPmgQoENRAAejlFZrFYRyRPkRbJihfw
rz+qwocxPPb1fat8vX2ofN7+U7EAGAbiAPVFjBrjPLfM7AZws5TDSQ09S91hVunOkjBvK67savjV
g3QQaLCXsR2c3BCAKl4ro/Owov/9ALjFGK+LYiCPsqx6Gk2GUA+nWvVDZm5oHfvzCNiqdEF+eGim
XUH2OSr5uvpdpF9KCoLjWgddzGuRRA+3d2NJxXXwOWNWJaY6IAy89DC1YtJ6VauGkxC+1fT7aB3T
ym502yjvVx10LuXxe90oPKEWDuA2ENWXskA2lg9xQYeT3CUfgGHaqaHDByNH/XsvVA4mAFN5BQ20
fNhnMrnXNGqYXJVyP5yUUPiumJsk3JQVntBoX2btBvAWd6Rg05GYHRaTK3eraLl5A69uNfpYrLnU
LIJF+nLRU9WBzVLqhlOuHtRkV9NAy+5SesS03s4jzCnRpdNUBymBCZ3c4m5aY2JaPOGzD+CuVkPz
Wh1nbVNiwdOy3GZa4YcPKsjDKajFjEJd8fHXVjx/0FnyBE+4niQ6jjkZpXsmtbs6twKNruUfF99c
XOA/O8uFLcKAEWpWgp0dhXYrpbUrIiqv9B0RmI0xdsjWzPPeYj/R7Fzb3L42/4de/RHO51hDJhvD
qGKRXebf6bpTeci2m6/e9PVLu11xupZPEJMR8dTPIxs4HRbCBkn2FrKM/Fstbrv0SwF85/ikhM/W
iqjlTZ2JB5VZGuLOy8MjccRkIjbDaSh+DuROB1N1iOi9cNG+hlxYGfq/yu7Xf9lMdGKBr3omx7/y
nsquELsel5Ti7TJBt+NrCJcqzFp2BMvuta1Jux3ttvHP24I/qYqvLueZYO4pwLwqMyu1AZdz2knx
E6gqv04i4CYVbCDsYDzPLy4TWyQYZhdhTMZuGO6qztxacO6GLnEwlnSXqKe4fqjFL3JIQX+8Qa6L
IalG5d5O1a3Zr0SUs7249cmcl9DWQ8doib0Ct1C2M5Fhi4ZtJ6z1LC5tDdJqYLmcOTXh7nF2K2ZD
SScMqzgl1p3mx15BHaWt7Pw51DZ6hPHWbgZeADAPZx/tV6s5CQUaH6bQLq3wQRbuEMHr5R2IzPYN
sCcPbNoMypYhvr99ggtXA/gdEU1A4FhHNMJ9JTqRY6kS5t3Y5NOehY+assMQdHdUj7W2xnC4LAyD
CUA3jNeS78MIycRSIddwDwsQIG8jZcBkAltPv4vowS/6ZMX7XDhprO2vOM6+ATIugcpdHU6W3QTh
xjfG/7R5fwTwAIqEaRpmjYvDqcpapxZ1byzeo3200Sb0uA1rxPSzYnKKe76cT8tz9izUQjWo7Yjl
HDS7X9mqT9zKrV/OmUi1Urq06PHL5eRLCCCcbLTIt6i7IqrdRu3ctjsKnW10OxM3JWQiiJpUIHma
YxM2e5l0d+m4lqLm05+zu4MFo88O6Dz0IvHtuOBfliP0r0E3xfLBMsLqPh6zeYJ8JxuOOYzpt17S
fsK5N/Za0jaFrdHiH4HXv78BfZL4AKBfMQvq0pz3akWtWIHKVvVjLD+hlo7R4HoUOaq8u30Tl17E
mdzljyjOz0hqVlqNouN21MaxLrbda4186EjaQBT25HujucldCB6WcG0K/KJiIXL4zA6guMVZRCUN
w6aRBAimpWkL1oBZxSzp1lRswa2Zw94/Yuafn+lvy4oqGc1wOInj1iSj37eH0mFVY9NvEd009EgP
5mSDmigbQT5ZvEsrG/zZvHal42cfwJ1lV0lJk2kxksE75vcnjN8gdurRTet0D0fNV/w3wZ7cu0S0
R/e+z7adwzadgyii3D6unPV8llefoqroNjfn1ANP2xKFY05RTUJCLrtnmFMODIoIMtHGzZrXJNnA
/7Nb9al+7drOViYnnO4t+tQ5NPx2+0N4Qs7f+n32IVxIUadlOeWkRFro2Jf2K/ZfemrzbWdgOMEm
x2TRDCfyZCROj7hVHoIpfZIav5ucNqVuV/tgAEmPMTpUi3+kk/r9ZcjeI8CbE808kXcLF9gyCWEn
pS9fiVX/GLtDnL/fXv/iOaAfa6aUB2M0H1yYSjdqUoJzKJgkIKsL8uRQJK7eFF4ZdmC8XMMPLt61
uZAI3DQeXP6uFah4DDlN2AlkH8leaaf0fYyTYqWffPGqnUnhrhqzlDAzpBp7l1I1wNDi6FApceyX
Wmd9ub2Dn6OErlQZpRU4OxZGnPMUKSYVi4Z02EL4U73f+eNe3sgbNM1/Ffx4U71CW3z23U124r71
xvFYbqLgJd2NvvVG/WhXedSXNoNf/IrfNcNp6Q5/994X4mfOmkOw5JxbCNT/fCtnAcDPCkRBBQuQ
yLFdjjaTkBUI7zDzJ5Vl26y3YfTU3f2XTNyFWM6yh+DjIHoHVRaqOyK+leGXXtmZxVEDDCx/qCRY
mduHsnj+Z+vkIsgyNaU0NjN2Mnoy7kvGGq+kfbPTTbLWdb2UjMHikMKapzPinnKLa8DynEekYafS
G/adL2+KB8kVvutf5tMFLX6g+8Wm3d5e4OK9PRPKLbAX2NyWUMB+CkN4wEQw4lRNqQZNG2t2XCqR
DQCwseLuLb/QZ1I5hzIHm55ZxFiqPJQe22rdBGjzsdlinlpT3IH5SA6R1fWEfM1qLJ/nnz3mg0qJ
wtMMUdk+iVp3lBE3oMBkCsOKMfw/rsdfMfxjkGFSHO0qFLospPkfUst0enFPQls2fkTf+iK2DemL
sOZ7LpUmkPaXZy5JtE5rPGA8D+VUoqDROxFxG+WWYyBn2hFMzCUujPFOY5PThT7gyZumiFwgkFxV
emiLb1b7Xhs74T0SfsnsAM41R1fXQpal0tnFx3HqLTVCX6QKrlIeelGyaeljl5xM1R2HXY7WAAfD
y0tXSw8JNe0OFEfWvyd2L+Rzmi4QC/OtBRx9VUQO8fIySA2vqxrHqNbq/4vxEt5dBSPqwMDED40T
lKLv1QavRqi+yuNWp990AWw7m9tX9/847r9iOHcz1KNimsETp0TwVdA0oBSiml+6/IhWH69GsxJc
HhlQEdPNoGsaFMIEXK2E/5EbW7E8MqGyM3KQ0t6RibRyx9f2gHs5iaDWptx37ASOOEdNY6cIfU0o
H+kqAeKy4Tzbbu4xYmFp9JJI8SqkpZ+QILXu6zr5VlkPVrItouowid+U6SkX90m3DSl1wXu5F8yg
ttYA60uLBl0BHox5FOXVNF9ixh3TyhHmxajZu0r6WY7KXFbpUtDnuba2y7PS8j7DuUCFCwU6S03i
GiCC6L7VHxSxs0GES4lPyn0ur5ULlt4KlBZFkDrPLIk8A4k5dorMyhA3+D0qP9p4J4IunNbGZvi4
rdlLglBjR7JHttASzHddhYI2mDOT2YnVtTtVMGIC/Vo1w3YqydFU16z1Qn0PKCckNTF+b54vxVmG
MUV8HvYojU6lsUnp14HlGNLWOybdK9bBqqS9Qn5ZxT92tX765ediuUcwkjol1WJjPBEwhLR7Ur+m
a5wPS+pxJoKvkU8aG8tCwEzGvn0d+mPTMMzb80mm2mZ6atK113Xp3JA1lYBCACIDHACX2iiQsFaE
UhhPXYw0Toqwz3iU6dYc6DZGpfBflQSN96B+g/1DsRuT9i6FRWbDkjjGFEwVgJXG7+V35a2UbSNd
eTeu7/SlHP6KmWmSkQhyBGvfGW+T8VqhF/Tp9mKuo5lLIZwp7/oMAxgTIGOAdKgdWQ3FvVCOon9b
ykLgDjEYnjZXf5BN5dPbGHY4ij2g8ieN/Q9p37UbubIs+0UE6M1r0bU36qbMvBByQ7Lovfn6G9TG
3UvNJppYZ2OAGQEDKFkuKyszMoLTO/UD0U/Hg5PWHBjDKyEt0qzTVz74YvrnWNoq/VePDELmM4YE
1EAu0pVfffrBtwhoQ79J1GzFi2s+NTzcNG3dQmliYVru9+/t907mHmjxQFJaoM7i9NQP52pVGo1M
0Moiewuo4SVLkwWIAVRBuwwsFcraV9ehlJuh94K+PJ2lLNAaC5i9GWwNRoYLAukw9JeiS/t292JQ
jB92GkYWRnuh8VdlZhbNpRM6krf1JQFbkGq1JUvacCAAlVCR1dFgSwLXrth13ehc8k4T8BG2KCmt
+aUm9fs4WYabR/0DHGAqysOTz2sb0KR2Jd+jDsK5plrkPQkz8As3If1e2JMz52u8UhQg4cANfcdr
JaScWgLmw1/FAld0p3Po9UpNpb9o0hOkbrL82Mg+CZlL4UnogiRSes6YcwWYUfCXSlvq089Y/VLQ
9wbN7voVIpRM7VlptbBBFj5zqhPicRlcmCvy10YMeQuUtGal5MEGCdfw5PfVUjvID6fB7c2O+w8A
l5HKdCy2TZ4QoGCL4hBY1us2JUin5eQo6x8fH6L+cdq9vLy8vb0dDu8bByk28rclkf71r5cF9pHH
QX/fyLMzbQXNfFluQdMqXf0dcBZEtjtLssCItPfswK62gu1awlNsDyt5zZnpUTZZW6Ek2lBnkbb7
/n4eVciUkX8dsht3reuB5qlyBM2zqwRgArEqCE55ILdi3srVEkRxJlWOsibuEzCQjFDhqfIM51Ml
KGpFvrIb/02zhhVIXQ6JKYMj/PEEc+P1Pl3gkW4H9JLoWblLy/WsQIW+1uRrSo69DmZw/fXokW+R
5MZp97bxSUueH5v8wa7cmUSbFDhkxvhtSkqmoDUiAxe5fDW2++J0PVp/rL0R6b2uBeTDWh/ROk2u
FoFbeSpPq9VKX21M0yYUgzfO24V7deZBiKn+9TWT+McfUDZn00y+KiQw08YoHQD5gitd6Xq+6zYR
skmbJWjTklFhUlXGjoYQbYcpwIPzWf/Tf+SRKbwIu+EARbPmuYKS9MW7LMz7eE09mPcpgJMNKJ7g
fo55N/bGn/3ROh4Twzr6OkP+5ORjnHQrhtocSdfFwcC8XyjR33mSHldn6VST1cJGmOrKIPQcpx7E
MHilaCM33u3tUySR7PVdKV/dff20t4pdFFi7F97STBt9Pzr3fQa+82+/UZbgibOb/pfh0cv+Kl1A
BQjpYR6GB87g9XSvXYrGzkO8/61KeH087TNZJowSBFE/fdEiWoJujXWg70gDtsIJi8mwazSnHUDe
ceq8vfuiBDp98iE8tjC19yEwoMGQeAIjFNoMoEN0axNExEwbdJ56zbCikulkdrpaGNb93XxrYgxl
fs1hEkBJuXVd5cra4gaAW5NagcnoDXl5QTVtJa4WoRhLFicnFUCEWog8Rrl2RmO0urdiDsU2dLgn
3kgtbNBVsncX3ONPVWJyZkDkCqCnBolhcC5MtqjM5T3vRSVGCY78ZuvrmpnrH74BvnI9Iij/W6mV
kKfczje5Xe6BhrDGOYhtj7DWU2QEK2p05CTZBaEmPYMlm4Rk/PoaP2V2YESE0V8AX9TbrbSO9sy6
0j3L1f11Dp78C2OpCyOa3Rm/BjTZjXJcxAGjFMrVyCzv7KTHpT6+nwLBZMqASFdBzwiC0FGR9nZj
KCjTV3GjKNfKEHVh656Yp8yiFmbMHFbhH98YVt6mtLmX0iqIuk0tf+uTyq7sEIvoPvGYB5B7r9xD
u3yvzrhA1GrwegG2cobugapNkKhRoF6hMmfW5p9irVjDjjeJd40C3X15fEZmUmPARvwyNzkjMBdH
Q0LVa22iPx3QfEsxkQcimvmeGoFFbd9ETE0U47HdafPm6Fhv7E5OiueWvlgIGKZsq5tqnR4C0pEG
NAIv+bqxm4NrPjY4409/0NYaRCvASjLt3RwKCHHTqFOvrk0NYVVtsbAWu8oXfM6SmUkwKkA0DFlT
mEEYuOrW3lmz6SrTlbfHo5kBT0CbBeDx/z+cybMjgsSzkreten1N1mjAscIzELFP3l7eDXYNhQwF
VySSmm/ckuHxF0+PDpjnoJuOVirwtU4GKCOUTyOpV6/VLt/I7/ImMgpTNBS7v4Sf0unxMMfNNzUG
6QVkL0RgfpUp+w5L3ZxrG1+7CrkZiAQeCkU0D+0BS/occ9Esss//WJrMp1cJPsTwqHbVfLPVJR+4
1l0pGGF9kc2W0/mFkG50YfcDk6FuAXYhuO1xG/26mUq0rlRDnGjXZEcv8oU3liTP5mfuvwam1X4I
CXK9OxqQ98wKyPAnb8da4sJmn581PDSglSWBJXCavgcoRVMaOdeu4p59zzf8V/EXRGYm/8QvvCln
LSFKGME5aFJFEut2wurYFWularUr6DPyJ/qpQD7NQjET7M7Du7Kw7Wad029rkxxHFcpNILm1hvTc
CBdDk0x69s7cvtgqBzbUiz+QnuRjsvTCn7n4xlDov4Oc3OQUDcwuz8GsdgSvwUX84r7rJfbjOQf1
28bkctXSTOGCsNEQ0PoNad/REXYs/qZWtUCeMVNrUHGHo/cHr1E0Hk1hB1zgQoUpTtyrEZYkOrXO
mj/1hi7p5Y4zN8Exch77iplEEQwCwMUhF4Mm4ymLZMQ2CaNWMMhuFJLbPp6k0rbG/emjKgyeecJb
MTAAgg7BUr3eth+LLCizc/vrCyZzC+1hD2JW+ILCQEPXmSimbwkfpS2vXw68AXKPt8ih9pK44r0v
AQ5iLJ4BUwLmJnHyUOvVIuZABuVeFXawXH6dF9xm+MtUrfV4gufsQC0dcwumxFEi4fYIFnJelnVW
MldWyzaIQz/zwVNWoHxrzIzv2IUAYfxtNx5SRHKBQxYDLwSwUU2bx3ohhMxHFvLXiIETDtsiMVKo
M5i8UAsL8aZ4t25Iw4OyDuUoqGeNCNrbkfE+4DH9IEhXZjhw+YbNtipdZxpR0InmMi+u+xVAyYTu
WcBMvMvQnaSUSLyDKE1XBLv7Yr33eqW4lyzSB4dDBRv/fhfvabrS1Etb6Cx6nrxt30FxzLVcz6hL
o0LzggzpJPD/xaR+CSNSNaacIzCPUQNzunAreAsInbsrAaPEFYq4chQ2vLtzRMizxMn4okx81TXz
sofQqYI0IgVxghkFNF/5fOaZed27CztnzrIqjsz/0KAB2fG4s37ddqLUgR2QKeSr3DHo6+7AL+8J
fLYuO0xyIGmxrZRhcpa0fqnQP7e0Y4cSErMIlVBsmdwbLVPkHhQUZMBvgJPgCONCYyPcSIkjcCTb
x75VpxsQpct0P3gbqh4TLdRzbs+2OsutfEYfQJb8ofXbYbDKgnjyiauBxsz+8N4qVE0BVM2lxaTP
0d8g38eVix5Ou47ePEjES6QOdXXLvyYbSTyz6mAFlLitVag7AT89Ppz3cfzPDgarmYTUH5oLJwOV
RXCWVgPScZCyPeH9VAB7DC7JOs+8VVZWvVE0EW+EhdCsc6k8V5EMrq4+v3hyXBs856q6pLlGGyd/
43GE0ItJ9UqIlYDwQiyQHHx4pEmUbv34u+8BICPWTgMyDfEshjCNJwWfb+XBUyNHKNVoDYq/+MAz
8tqPoG8QAMDedFDME9zO0jKcNYTEmSXF9N+KW8NdKZIEmWI8BsdM8tS5NSmA8rQY3GtGIeVQcemZ
4siKRUtAYUJyrGQoVydfeQ64Be9zn3yBaRUvd1CNQxSDncaCoisLOVuwnhOnttvqwqrlrIa128oI
nLbaAI4pud/iYpfVuCFuHSzMYsyQzcE7WJpKsshhKrBhmXgOrTXVZBmUi1qXdc0+bXy7DDiI8jZl
uRp8V9zwPtNY6CshNR0yQ4Vwu6m1ebUUTt69LUQwqvCaBG1X6IMg6p/4iaYC7zotPacIRWTaaKnL
bCjpo1i2VQhpb9WAFBphlau25rEDNNHKxKoCStdqzy8hFO6TBPgakM2jrA7hGriOyX3nUTbIQLHh
OdxF9fU43Pd/WRBzDToaSineWaLRtmYSmIJ75ESz9CxAc1IxJ2x8jNJPfsej/ztbxdDbighFdeyr
b2yJblLJVLitJBia9qw4nqgrzNI8juHpZGnHZCV6c3BPg9h6vO9++dtYgjhDGrfYUc+uTHwP711h
F59r5ZCLGimr17T97rd0sGN5WPBDPxnaO9t4faJChb/BJHJruxdaHtoGmefw6gHOwzW8p54BNI74
2aZWdb5ZheKpkizWNXijeI/O7FP7LJp9Z0h0y+mKKfJEOEnXWDVa12gYUwP//pLTub/wsbS/PnJ6
IdW5pPh56jmgS9SOTGl3gikoG28voW5YHTlT3EJX/lXwVsqZgdcvDE5npYVl+ikMTaYKzAg4hSOI
dcRv3E6VgM7QtpZUzynb0EzPff6c5Gbn2W6qy+53xeyazM7rt2SgRBB3fv9ZsIbM2QpwQZ1EuMRG
jqExoY8IZW3CZmbUGCJjDz1aEw5RZFL3BKEMsTCZcFVrhItM6Sx8oULqXrSniq4LUElUSO4y36J8
9kFBUHP7ejNUb4pGOsi8BuvgEvaQY0k2lbSE4fyhPX80+EkeQWTiRowh1OTI+1K20OxIyu4p8PZa
o4ebgL7kOUlWcfiCliZc2mjOf0tONF2FkjH4O6+yZOmF74z+S/bWHvMkAhmebpTeqOGxtfIouxER
iid4G5J0DtrQ+7F7RA/akyJb4LNX/rjiWmmcKFznyREoQ3/UIN/JiiUO+yTbRsCVBqRh1p6qZygc
p89JYWSKmXfbwg6Uc/aKJpXHN+HMDY5CkwyAPkI05FakSUK8V8rKYxnZc6rQknMd2PjcW4MJvzEA
1ooIH9hqpff7tEK7mon2t1JP0M+1kVVd7vfikqjH3LV08zljUPfLiUQJxIza0vWcfh+LaPu1ytBo
UUT3WZL6z1Wvi6IpsqGh8kt0GjOn88byxH3VEd8Nsch4DpOQOI7Ac5TpWqkQSbbArFQkMUHH+cLs
3z/5ERsj+oezHzmEQU91O1y0dwtiUXi+U7EHBjcPHbq976mkzICnSEaaRDMsewLmpA2HoLlRcRz9
fq2pi7R2d+8sfInwn0akMb82bbmOacbnYi34TqpKLUj6Au0g1Xxn543C6W1fJrtSidRryrUnr2Kr
baJ5nZHGPUjBfI5/TeVa03s2Cg0+59KvjHGXoN73T3t8IYRJoTLAgwQP9Hu3c4V+JCWISz9waldY
FQE1NKXQAWUvFTsrLb9uzJJZJ7SBktwTZZ6jYqcVVqgArvzx+MzcFylR7AbzFsJCLJyqyBNHLmei
0MtxGjqyHQLSxL0oVr+HswpFnXfXvLQqCP8WHkEV5Dy2fA8QGi1DzVfADQsIozSJVRpgMfhS8yNH
zg+JZhUeOHlWaXhSXEeQP6myj0viot2CPVSyWaqlkbjsa8ZfOzAG+MkopZECaPraskBWR66uZsEG
pqAFWOmC9OWr4IrxFx6Ad+mlySePYcOvE82Jkcgg7godXo4Fp4MbsmhblkDxRJAQKWiii13qL9y1
M7sZRThEItDXQBJ3mp1gEmB8A7aInAKQiF25RG4zbrXJNXLz6yfXSMC3BXDq+PVcf1D65/ZLETbZ
oVH1pcT+T03o1hKyEOjXARgJuW/kmG5nTyliNxX8MHL6aNh4dC/2G65Q9m69y518EM02fcv6VaMj
tjAY0b0+3m/3CVCkd4BwAZcLRAc5KLPfmo95Rqxd3/WdghtpsGhLwh4dn1YT7ZOCkriw2aXelfv9
cmtycriiHlxRXKP5zigmEvI1iQQODVhvwyB9M0gyPR7hOIDJ/CK5q6DmBbIgUOpNDlQXpx2YKpXA
Efw2Mvx6KAmbsjrTKqH+2NJ9UR9zCVlIIPs0AV5jGtmneel1nEKpkybbXj57zQDaH/Sa8d/I6Ejv
4CuNEjO3OEranawetcoa9uDnIXVJEn4bLlVw7wEu+B7wRiKFDvbpUbjwdm2VKqOUZyLqVMy+Hekl
eD1mnqSzazEDyZJ1fFRRkuxJeRIcTT4V3crLkOaDrFyyMDX3daXxU0SkDwAXHQnSJ+cpY7u4SMGV
5RTiV5Zdm+JcMichhiSUb3oBkV009VNH6gwBtWJx40KuD+ElX/NQpjQfL9Pc9hsdBvCXqP3gsrmd
lTDNu5aDEodTCwLCIa1O7EKgFXC56bCiSh4ZCBKW3i9zRkHOBE4frAVulolRKSx9LvaD0Il8VV2J
Tcmu2/qNq5otUEgDnnhUW3gxzWRAfvgTsPIQGB+5Im7H2ecuxDl6zOogfor9ulc4aDLgvSGWJL50
CMbLwORqU12CBc8dOAm8PWjBZ8fs2CTM4ts6o3iEU0eRm2HPgeEkjNHrUhXDgu8a75XpyVZAQMUh
wQISv2mzjVC3bK+ofogEB+SPhADOa+GSmXPO/G8T47L+utpc+GZ0+dPQ8UuOcGpI6gFx+5cA6MIz
m7z1AoGmVBnuaEe6hdLU3I75bXoSDMmeoCEcykNHzSQF1Cwdo9OIAyQpU/DcVVIVtFNxbP/7s6Hg
hY/eJRmIx2kENvg+N7BaGTpVT9Ewe3WF3PAFT6ddhvMYL23R+1t2FEcSEfBIwAnhJp9Mb9qE/pBi
jGhX5ay0VXmoqHf5ZuCGJ4iej0oOSmh4iFVXXJ0BGUbRqiv6dWBUTAEqBHVIzBAYe6su5S+F9gKo
rZhgGw/8Ykv76KDuNhvKTUh0o70LDD63n1qBGCOLBw7LEW9rCWlXtOoRVTiU0IMbNmhNZUs7XOLr
md1/mCLwqkPBDJmPiQdnU6kXxF4KHS0uDVB5Q/f8wgx6nFyR6xYKq8YLvVO3JWug55f1lqKg8ahO
B40eurE2qoFUY8o2U7Eunw18Fjls2gR7JlXRQq1G0YmKvhOCxv6YDFBwk1Q31vusffvXexH5C9Td
gNCEuvxPjP7r7EmCF2ZdVkUOqInQbbsVJKPNTTEBJcufx5buW8exBX+bmrhKMKtCAEooI4ffo+dy
/apEVuWaL/VroINAwIwsNGFuslBXIPUXHyn0u1beUV6sRt/HtED8qnBmkKIcBa0nRx5yvMIQBlHs
ID1dGinPgXEshMT0v78Ab8xMHHSuplFM2zB24oGiS3kDrimf34I9plvKdc68o25GNA1u+dzz2VqF
KeHC20NKlBf1DeLJKlRg9MpECiywupag9nVZWFH+fucCqwwQICKxUUl5Em+Ax582RZDFDuBmJhLu
771T7qn1TY8lsaihAlzSGuVJ3kL8td/i/lgKvmYup5sPGD/w9+7t5QAwxSR2CjbRSC9rkemFfWI9
HudMNgUT/Guck7jCE1Mg97M0djJDdk91a4A6jodaL7gwLYZflVe+2MjJasHqzN10Y3XiDGW1LKB4
gsEpx6/iMyaoTYWG+NrpyASvC13Y6Gb/cX5sdOaugE1QYYOaDg++n0TLrwllPd4Dh0EVO0yIFyWo
UT9waUDJom5CPWgCxq5bvtPFJF0ClN43AsA74MAAC8kCB4nH+e1SooLjoVBUR04Edr4jrbqMw1Xs
ibXuZQwHMJaUD+plzL09e2zYV6SL0kLaZWlapXrQh/Gz79HmK2S0svnqsAvqYxBkzAeOoOSthKZm
QM6hqYWPRpIcnLIFJ2aFwVJZGfaeNIBRJCjKTEZZotU+GYgIS1YXpmKK5KImmVzU+R9CF3iBUXe0
CPeQ9O4SPU1k3A2iVCWt8XghZg/1SAeG+xpXIcpLt/PBp40k5VkeOcgpVExjqCXhPBAluGdF09ud
hNK1qocBeKFaHZ2+6HF9/AH8zLUEvbZ/PmByuEWRTSjksfBkpqtaYgEmrQOIVIebErrsgh6Ce/YT
PJWdpQJoiiKJ5ZdE2jI1uJarvwXz6j9jlqPqqfIw4wHR4ksu71F3+T98JkDPIEoFBz1yOZN906IF
ts/oEIFH7Dt4Z1d0x/gi6HkLK6iNprXkgjQqwXNJz71aL6RXxj3EwGQ3ulZEeocwPVy7romCZcjr
RbhuunUR4O4nuULYJUWFe5Iv7HIRhXSgfYHbxBvtdlVrpMqZoeMiJ+1Xubyt85CEvoVMoYCuZip8
121gVsjyN5QjTfjag4ve3QTQYgnRCIRSZr5WhWet1+UWfW0vPX3qAXSIjSJnSLtUfp/zBXhN4UmP
l/34iLv9VsYvgranWuSgvt8YXi1nRh73LtEw5SYKqzKJojhdFQWzxJM187gZMYNgUBpbc6B1c2sZ
KktuHsoiZklmvVXZCSUgB/1wkOI8W7im56IBlCAhQoI4HOxlk+A4U3JPKoYArl3gRDBb171JtfQZ
BZ8NG+ZLhZPZmwThLfS8gdbHn8mhYhBpBjUYXRw2RsMTp1m0JhUIsqqr3FuoDAQv4WD0/tIFNjqL
SYgp/DY7uSdd1Q9cmtexk8tEzk+KtK/ZrWrhgDLhNuvsvlh44tzjubDRQeOLHDPKr4CSTZawk/KS
8yHe5/QNshHAGEE364MHbL0kNf+Csoh68hEXUZPpjabUFYvFnQp4vwZW6+Ev129cceGT5vwZkDMg
vFUAokGt+nZTsTnHBDXDIErytWYDRlqASCrpwjOltIcctb/l0tzTWSYO9BrY3YWH5lyiQICL0vAE
Q5EcrFm35kPF9cFuHiYO5ImITF+VHnU+ccUoG0Gwk66yI+9cqKUZLIm+zcbdMMqLoyIEspATDyly
MfBEDSy3Eunyc8kmhgaJEJeaYRPrBZvqpfzSVDt09RMvtiS5hGvEqzAz0XA/cCjp+ZDrBMPYoQue
1chgXR18fI/d+MwxhGIrgnEkCZG9mh5Dpq8kysVc4kCzWmeEtVc2YMfYa0tIm5lKEbBMeHtrY6JS
BlzkdhnyvJbVLBQSJ9oVF2Ydk1KHjBZ5euKePgvCL7E6zmUHb+xNdl07JE1V+LCXkr1viX/H9o2n
7+FwCncyecmgbO6U0E1cvL1nTvyN3clFkyRcqQ6UT5zmEy+CUNwm/nui2FKagTwDek6FSlxpD7Yu
truUzNbF52RGFJodmojqbZqZabSAKZ05fzdfNG6BX6ElM4iyiwdo4qBcPvYLZEbDxtj1HeH877Jb
pA2ZtQfQGgumSrR3TnmG+j4KlDKDvb5DI+UKaVeyTm3/0mHNgbHXWaJn+7FfxmxyXV+1xPiKt25J
nh/v7B/MxMT3jrHJf79jcvziBs3HvoYdsAUhCdGIgNIwAbEr9t13/WaXxi4BuDUjG+fSfpzPS4nY
uaTwjf3JNV4mjZBz+TjvBMBWsBEWO7xfUmp3m9TF8H08DwPj7H08HvdczeO33SkHUdDX4JsIMO5a
7yWCdns8t/XIhdCFbQjrx8Zmnko3tqbXqtgGkepjjKqybcAHS6uT2z933vciRGYuWXRjanKVxmoo
pr2AYQnHGI02yMmgR7jZli0euaQQD/RPC7Di3l3Kbc97rn/20bTEInkeggofJ7rnVmlO6lRn9+wz
O2zCb2B0htBgQMCSmvmFlxcyN7PO+ZfliQ/D9mnbaMDsssJZ5gCqo1YHCbrF4HjWZ41JbdC9AkIx
5dUoWpkRZQ/oTonZjuhHyYo5tD2AC3/NQIFYGas8oVW88y+sVOusamn0gExljHKhVizxmI9b5v7Y
/vMxE3eV1FzkdxzWmWb7xjc7vGsYHfoLaIiPgODZxgazlCGb38X/mBz//5eHHJ+/oJnBPAvSjqNW
BYZU8RUIY26RVGTiGwFRQH4VzbG4bUdV4il8EPoOrSbkMr8HjjYedFkyXCPgDfaz/gJq+vHZnOye
O1sT/8PKRQHON5XfB2hF2z21GXEX1mryUJlamHqasvRwtwQYTVbr4PkYp+0LEi0oGiCb/XgwCxM3
7WmSAi8C+Ezh9/I+wD2yH/AuhkCEp/crfhFLMjkP/xnXyGaLYEXmgDGd7Ico6spUosI+pq7V+Duh
MLQGVPJDCqXRLy04qGxlCFlsPR7j1MXd2Z3EDnLZJtAegd0y14ednJPY0/MA/aYq/nD78ti+ZMaC
zdFt/jpu/7EJnkVWkVGiB5z4dqwS20YZOAiFfdub8aoFnBU5Yb38zCFSDGjIXntbMjm7lCLQe9Ko
GwwJyluLJc0LsaZQn9VyAyl3VjQSiQRf/ZU63WLYOfEm/xke2qSRYOcFDgz6t8bSAPjoOsmEff3X
e4pXDVqLhUP3HF5DS1yiHZwd2H9toS3u1lbb1IPUagmmEjhDPDKvMgpoV+8rNdSPx6s2cViTUaEI
fmuJ8dA2oLSwpAKA3ljlZ/c3y0nEL23IST7gzs64eX45RuCJZT4c7aD8sg/+IOGE7osMSDI9PPWr
wik/lHWrENl5PLyliZzsybJgXXUAfn6PZxINACoQvuPBqNR17u8Yus3Tl//N3uS8+7gYMzfCMHHZ
uQVAoZZSkPBEn4oNc/rfTE2OOBtoUd5R7EfmEj6FG890E5Jee6ADzf/N0OQadZmG5bwq/RmT+sy9
uAwJkHU4gwGYWyrk3d8DIPGEridSyCwwAFMaML8dwmiEaey7StVpyCI/lZl8doyCnDD5V+DlSxtz
3AG3XgtIZLAhI02Fxz3Q+JONmdNM5ZrU3Us+oBRFZeauuk44hbQglEJuGBiPTVg0hEE1iytOtccY
PYOsy+M5vj8et18xOR4gLKo9sDK7e4X/7kM7TY4gq/vfTEyOAsMrYcMA6ravRd6iaPVoNy1S8/8H
IyMTD9YPEKIpHhCtDj0ayhp3XyJL1GSnKt/VS/SY92f6p7Y8KhfgsQkE5O2KiVLPcNEw+AcVfUSv
3DETTJZ+ldoxSmRSFgv8V+OJvd0ft9Ym+6NPiwHFM84/eIKn6XWcoIepFBc5du43vgqpvlEnDFol
oL2ZDMpvfeBOlYAeKogIxukF3dZAJaYR6fPeoNlzXHiAl4Ym0j7QOmqFnPhKRoIwgv52ZlK5Md1+
iQdiPNi3Q7/9psnQcz5jICXt0QMVtU2eXIRWW3vRuQG11eNdMxOuqJA/xriBkIS61HTbRDWaK8U2
pAc1qNAU95JBlgylxqPnG9qZJf6BR7bhW5MWXOgPh85khKA0QoaTBw8mwBWTEQpDUFZsWkeH2uzt
Xo9NojwlBrU8GwqoIKMoUQDt9IIUNt4tBp7ZtmxBGd5yuC91Ibv4AzN69C0TFzBAlgdkEE10iPD4
9E9I+QR4pshCQ5IaL+IPLoT45Zcg2VSFFELZ2CigMdGqLHWeea1Aa/8niA213jKM2eZEoi9Rcol9
YxRJ8o5FbtD8iEd89Eco1iH64tgXLVp64N6fFQiBj0zbEArlx0bH25NJh7Dn80KODnmUfqlcisCo
uzzeKveO8tbEZMX8DDnBKlKig8fiumvWnWz0xQIScm473oxjshSi0kAwFiDvA2tLn7U9VCgjmV2y
EvaDqUnQhiN8ZvZLQd/S0CYOGq2MEkSgYVVijJDdAnXGLzadjdMz2WRI0qItCW9GvBunvpNtPU9y
yzI9oC/TKpUTV1xE8LC2QQhRPCOS1hotSFuGtl8vvPDuA024t1+WJwvntl0tDCj0HmL18kdIC1NF
lhjbF6mWxztkmrVCqHlrabJ6JSjTksyr0wM0yxTO8FQwDJMA1TXVriBY2y6VZmZHBgI2AICA/Lnr
e8+EOKZalWJk4htToVYJBTw+e8sBZwj4pQBpxidD2/gfY5NgjAVOFq2BGQYHZkVKj0L9rqR20S4W
r8dZutspqG6C2Q9POnTE3J5lheZDEdZYL7+FoDa3lv0NgnYFpWCG7jn30gEHi6ay8RAueML5BUSX
O6h7AUzh1Um6VRuQuUmZPD24w7oApWfsRCwpUrsqHYU9Fe6uowsXwTTDOu4ZSUCGGeqCvIDX+nS0
ZZi1qi9nh+B9sJLTB6O3J1EgkgmRVoPf6vUKNVRjKbL+qdtMJvnG7Li1fr2K2DJQ654q2aGv38Vv
5Jl1H41TTIn+jd2QruTWdD95aovqvj32oeYAV991bwo61WVvIcqf1pjupmAy61XnVWImC9mBWbG6
ADYm9CmsA7vbamYY6RDuCnSokhDfBE0VGP96sFexumqmL+JiM/B9hHe7GuP//5qWoc+8ns2wGnQ9
WPkhHQhyXHoCcD/7qu3zHV39XSU6c1LNpc7EmTAMOwD1amBnpBEQfGsZ7HdoQkiS7ACJQeS88Trt
PT3sLMojOZSNJewFbzVrELwAKJshXkaTxq3Btq88H6/y7FBKryCl0dl2T8FQQGUAJtH3tsQ+MuM+
JFA6jMTHo8LSFO6VKwMDqDOfHeLeP4RuYjNuTlK8jdGz9O/dMMR9Uf5HbzNyNNMm2AHkI1xQBPnh
DxpxjNBGcoY43pFfqEnNxXC/7UwjZ08WgMWlsNNY0bW6Dq85dgs9MmZuNFsRQRyCOdTtVMO1Ov0d
oscX31RXMRQq6g/voq0L6/HAZ4IgfA+QASK4hdARNT3TckLhvOL8UGRUT1Oqt0sVyTkLePighgEX
KQAdd7tn+AxiMpKQQOc1iLltB2i3SZV66VrjZ24AVJu1EUGk4jU35bUDU03DFXmVH7I1r+dEsMIV
a4qmtO3IztPl1WBGT5nutOCeciJ9Kbc3P8h/rE88cqoxaZbwNawDRGfGScadeD/oF7weNxN03Qxy
slqi1MYFiDnyA79Jrswr8NOEYQk1bE4Xd+rIGJG+LXBPzY5sbLUZ2feBk5ssX5GA8a0E9cMhRC9/
EW+1sFtwKtNC048vl36ZGEf9y4FKQNqp0OfJD9qK39DPPifumwwo50j9427lD8+IPx7v+tkb9LfJ
yXoNJScGaYlR+WvpU3jFhD5To/h/pF3XbuTKkvwiAvRFvhbJthLVarXcvBByQ++L9us3qId7u6u5
TewsBjiDOQKULJeVlRkZ8Zntw+0A6NguOhpQRDRt87RgeHpU8HcoqMMwk5ARmbLPl2MN/SisAxPn
X8sAMa8tJIs8W2Rrc5359xJeCUZU/otvA1wNfSMa7giJb7LXsjowYqSf3Ym/UHZWh8St6G5RiGT6
9KuhTcBBjA89liJ3DyaQrhaUoStdBazG8SZZgScGr2EPFE6KFaHIr3yjH5j+jRbxyNNb44bl3xDt
bANVaTaA1AiWtYferrY91Y7JXn0YrQ/TbvZkYQ2vDiHQfyhlAac2RWDI/10uoVbk4DXK4DLRnJVb
FQmaja4NiVPhJWbf3i6/HBYXI+NscRdu4ElmlPlx6aZgNI++f4Y/QWsxW2D7wQTgWn2oUSopHqG4
l4L4AzRgf/D38Fn1u/bZ39bDKvHlpe20NH5unbuq8aXSwDfpylvv2xKI3aUnIXgvx8ASwSi+beN1
RGyQ2gjDeuwsIi3cWTy0CYpr5yuA5N3lCqAPqwfaHl/Aur/exvP+poOVlQ+jAvD3uNLISz6+SKXp
3F6Mq/09ZV1QJFaRZ0Itk193pRBZ2OpN4xpd6hT6YyvtZLTUJT0YYPzv27au5niSrJ2ITeAkoAbG
8/OERGnKUtcrt0yTtyL2Vxm6/OqmebltZnJzF9sLZqb2daAuUQZDBvtyIrNe67RkhJl68J1ceQq1
Yt3lKInlC5tmbjznhjh/G9eY2rSBoU6TT1FeWEZqApubL0zbzHhwP07JMQBgkKPmnu1ErQstrUKM
p3CLPqBG8EyKVW4ulZhntgI2AuIMBLlIH/NeXArVOFK7oXKHFzWhqlUdStVpzNXt1ZmZtAsr3OEv
dMgF5OpYuUTMgFw8hM6InPFtG9dnCa35CHrBCYxeZSTBprjqzHeyKCkUKAzWrqQLoItoSwWEmVLV
ooO0sPNI06249mKraOPSMmW/pH0txE7L4qUq8Nycojke9RIoxoBuhXMrYtpWXaEppSuSliaQhxbD
r1jNLI+Etgoi9dvjvvasGDcuK4CNdQBHNf5tEWVRJyeGX7lj8T76X3kpo8ZtKzIKbahBK12+EYpD
kgfPfQEhwI75a5bakDsPxI0mtxZqETpp0LZHk/bB7Em59H1XgcLv9yE9iQ46FJn4rRxXcZuJnVG6
TWVuWJZZ+leABkVF+SPtQDgRnwpCA2UjiLskDleGsi36+zoga5C1Deo92uiC5OX2lKnXzkID750s
qcAvo+OV2ylNM8asNwhi3KF8Lc3QYkD53TYxs+MJdIKmWokCjhu+RA64fQAO7pK5hTTacrjrfZ3G
+oKTmNloINIBR7sKiPJ0hi93fNjUpBzjmrl5vJPGv6Vp2hEYl+RgBA9uspCdnfFIF8a4M5zkvqRn
esVcrUJ/Z/MQFF9t8RMuIaamX8M5cqwJrqVJnhcN8dyNiApL31ZB3rg6+xSUmBpmhe4NGbyD97L4
rKEUc3uhrp9beAyAAR5pRADnQUvEnVal8wuQYXWNC+4JhUWoP/iprdVvjIGQyXTrLZCeIXGGr/wk
7uNtfjLbZxNUPSvD1ff1ErXs9b5BXx1oNUC5r0gGejMulzRJk0FI1LBx0+zA9B8jvYtIvnAi52wg
vQhA8y+Ym6d9DNQ8EVIla9wqQrHDf8hy5Jna/2veGUOY8h1YRJTpkDq9HEiRiXodNUXjjiuG90FG
fdWZ5A2XnsvX++XSzjTYM68vGZJWqwx2jAHZM9ExonWUrtuRGtXCkb72GpMlnGm8zQFD+d1IZ5Yg
pKMWKBY1bqPogcWk/kHO8iVvPjMcpLLB6gIkHx5VPA9BXfr+KEta60L+IbaQaqbqQpp32s+XBwwc
HmcWeOenl2YUgCnNBcRlVVroANsaq8elfLl87S5UtOVOLM/o2MG1xB2rkJh5he7fFkj99B664h0i
eLY1q9ICf04aPI5N8QbShe1Qe7tkdAYPgtvqqtZVq1Ec/xQUToeO+eQ+zyylfMpDiJuOycrMQYp1
vO0BZtYVX0oQoKJZDOEw53GMoZHwOClBvW6Avoclbei09fBz2wjPHYSM/jQf/7XCBXQFlNWqYqhb
Nx3vG2g4q1aCLo5R/QgOKkRMtQe/y0pq5odezF6Kv3qwikbHl5PN7e+YGSxA3Tj3U8EbjcvcZ7S5
7hVGVg9uJOug2GqotjDQ33CD21+wAJ+KiFJUEZRfHsg2UzqxSNsBCYkMHvQtPkan5qW/YwcQ4ax1
O6H+ITyA2CMYnXor0+8lhZ4Z9waRAwSz6EqHSg/v3qCa1cUClKlckDxSPQ0sKd8nNbNvT+TM/sbl
jlcHyFlw9fKcjXqSp/nYe4MrZf1Gj1Cz6NB9nb3KSwm562IFUoCgSUGX/dSKAsXQywntWKaLrK5G
d7BGu98q++LJd+Rtb3V25gz7gYYH3/obrZd6lOfm8dzu9PMzfxemYZOJQjm6b/Zh4RE1E6tfjmma
3bPfrcoRk6MKv9uk6vqz3TOaUM16jFdLqNOZ6PjSEhcjDRUR0DQLS4P1mUICIb83tuo224zr+q22
P+rNsBZWuousNPSVKttzltRYZg4EwnIQQqLaAGoVOJjLsY7GSLKyy2W3H7rYyiZySOEVJJtU/YEK
a9pYKF5axINE1zGXX6p6lVfQNci6hxAtFRCup4U+btr8bhwc2VgIBa6vG2CwRLgDVCfwzPxdp7N1
qIIU4F9fUt1RSEYrHyXVHmU92CR9AU0KNdVXgi6CCjFS9PXt8zNvGTEywcMdHZLcuhAjR4YWyUu3
AsakA/YiM1J01Kz9bV6/hcYS2+y13wPAZZI9AdYHsT/vlUCGFAljFKluWOn3mlCsmBAuRDwzkeRE
l4p0GgJyMMwq3JCkgaSoKZqqywKnOIB+g7DtaFBjnf4kbnpXgOB3akbt7qrUVtQVAzmodJDQQSJZ
7WIm8do/XX4Mt+siD+3vsWeo7vAolhYaZtGjid4zP7TCfltDcnOVlqfxpQfSiaFPwGy2t9f3OjEN
vi7AqlCFEokIqVbObeVG2Q0gtVDBvSoA8Gkp0mO490j2XICSWm92SXAvN7vY2GkSJaNhGckq0j6j
5rikFXtdqfr9Ely9MnTyjCtqVkErSamPkeai6zoB6puq7Bj7D4IVHrTwIdWcRlin5X25l3fBDm0o
j/pDtUuO4w+EDWUqv0pkA+iVuVHAiYkzsnCRXMdjv12eKIKDxF6BmuKle4irWs7Bg6W5A/tqIDTN
zMdU+ftXbX9bk/PidWFd5k4C8iT/scfdz4IKZ6SnsNe3a7Lr7lxz59HnD/fpe2FgyhRJXkYCGJmu
YUi4IlEm4GINP006OYtjzVUeuoSiC58d+nHlH0Mn1qbm8mQNdeCuPwLfB3ULf1++mNJKvm/fxz+k
vUe/iOrIoCAjj5q+yYTeKvwR7GTCOlSrBTd4fdVdfuk0kjM3yOKKtURPNYBkWnT5dnQcwV1+WJj5
abxX84HaEwoYcBOQ87i0IgdS75O601xvsOIKHVAqXhHHUEZvaVDRSZtbZdSExO9SRMT3TiP4xPgQ
fRrgTFJRYecsm1qdD6nQam5YfoFowLMzyc6glJpSZdiw8GEAKLwRj2O4MOTZeT2zy/kAbfCkRquZ
Bs/3UoWnDCte/NPaTQwqGN4UdHLhe8U6YYjzUXObkLkjiTetwdaK1i+8/ibnfbV4Z2a4zYxiYaBD
F1BztURba12iW2QoviokZROzTZ0waYqFIGnmhpwuKuTMsXagFOHiLyktvQQYIc1Nive42ocMTLTa
scK90gnhJugF5/b+nBshNF1l5BGRD5E0LibL9Zgoo69rbtdnVPVfNblbR95TloN2uUoXBjfnhSbA
LVJwCJ4hq3R5FtKw6kMIUkCFBRlwyAqbxMmzjCy4oJnoD6DWiWgfNxBkEHixvaARtCYD6bqrJyEi
DCgcxcc0eVHBqiGqjo6N0jumSHuna52MjCg4xdmqNLcM4o/hylTeQVhCmQhJgxQatwtbajZg0NFV
PqHXpm4abhK0JhwbGWwNLuhCdmB3p16K3jisLxo0Ah1K1QEehp5geR6oscePBF2TTb0GR56inHxz
U2ivpjqxWke0bSDQuJQauy7Sw23oaNhHFQJsJmAKuVykahiZ0kFCwJWGimqKJde0q+qNZzcF/fBs
QKMb7RgeOsGwB/EZ5Cb/sCHPzHPT06tI2GG7Izjt05KyYOgcqHWUdu2jgQyzCWyEOSgLp2BuYwJ5
DqJRAvAMcNGXYxYLRjoy4NLy5LpeI8EV2epgJquFoU3fzrsTKILgHsYrEpRtnDshhaKTuFMQK54Q
4TuOSo+mdXf06eqPSVdf65Dei9YW/ySuYFuOc7d7dX7ox93H81Oztwb6HdDd5slZ371vNo+bzdvp
7+PTS07tve27b/udZ+0flyBTc/7h/JO5S7IwupbVA3YrG6HbDvrEYd+RctVKDxLgGrfn5xpJga13
boy7sbzUH2tjUFVXAcS+qHYAPMrkWc1W0qdQrkDBDTKKnXEXFXvPWKr/T9v61tpwtxYqO0odZVgb
JXlXkbzsKrtZivp4HuXfK/l8gNzZ8j2xKFhPVHf/ltN+BRA8FfG+z6m8TrbQcaKyA0oBMJER6+BT
GXoYd3geE1uzl57IcwEo2Fuw6adMuMKf8hic20oS457xhz95v2mne9qnbHwI670IAQoQwN5e3Lkj
hpqIjFIVeDXQ2Hd5xEpmlALYs3W39ESqoYUqWOi6/n1b8CuIJC18F1Q+EPNzkwtEQQYYV6K7q+1W
sLankf7otkq/iEOsH8/+OYRWaevUmVr4nzZkm7y9TBLWw/F7qRFu7pyffwnnw4yhV+Wxncaq7QfX
U0AmF/4BEGLhovtdpFsjng7vWQRb634wZAQjTumwS+nbm0k/Hz5rkCZUd2+fq9PWsH9S8CZ4tmkd
vro3CDxBIhUJZnSjrz4g8mnFq8d97jT7l8bSFr5u7kBB5gEKlBOtOxKtlx83loGRQVNEd1tPoc2w
a5VNnrYLu2p2ps+McDMgaKxCj3+tuz18hQGEpWTQJqQk//iH3Xtmh7sgaoJsMWMYTOODxqwhNRpF
ynhYiI/mp4xMjTmgdEGS5nLKxMrIzLHtdVfRZDwU7tphIylLSYK5CBMKUag0IEaCAgPn0bs0b/0g
y3R3MACZfEFPQvFMQLIoIjmRf96ettnlObPFOXRZ9DS1ilLd9c39+CVGdlFWllQvBc1zzgzkp78l
Z9zePBGC1DZdpUNI2y0K2kXKtq5FUDiXdt8/IpjqUUw0zePtkc3ci1gnPG9xjZvAH3C72yigZ1Ik
iu6aGlhADSkoHRZK67GAwgeyRFY5hgsWZxwoQewMqOtEEQU88eXmMAeVpL4Ap6JU0qsUIcPT1qfb
g5pZrgsTXJaAhLmciQ38iRSrVAGsV0XaZFyl6RKF68xGBzmyhEcAJBUAteM2ejKGPoslGCrLbyBD
AnTLD/1CL+GSjennZ85xZCLxSQUbLIaC5UNDNlK/AIeenS8kM1Wo2mBRefSxqQ9twgZs7z6BmEE7
DiddxxNfFeqExmjjuL06c1sOzV4A7oGSS8TT4XJAsp+leT12uivIeeC0Qa5QaQT7M8SF0TqVhsG6
yYOFA/yrWMBdMRNLPQEjMnolsVyXRpvCCxopFTHEVUrvCSX0JVq/VHbnTLQ8IS2tB/DyEGd9PBze
D4Z9pAP0t+8gImtb0POgm7/g7qf/MBFn38RNRCoAVAiuB+wek51YOPE6Gk1mlyjEqBMXoFaoCxbn
9tL5LMiXsxBVUClAN5zuGmjMrI6RvE3ChQrtrAm4E1Cu4VxgjS9NdFmf6gJq6q46PnTgnkUbFQSP
b0/cnAsBwOw/NjinZfp1JYRMhZ8cu69eYl9CXju3TfyyL19tmDMb3I3MFLFqkMlHS8Vu2L3UDt7U
FsPewWsaf2Jave0Nq9m9KbRaIQg+/eSWMG2sGFsLzQs52L62RxyfrY6GoInpGLKTlhdQsKhCLzve
Ri86YpjX1qpXVKQbzX78l+2lK0iIgH4CYBT+VLe1OvRDTrDYmq+uoDavr/00fysGfSs3cvqgo2fK
Xpg1LC4/aciZGhNaCuVZlZs0xOmx1JGEuBqB4sYWL6A8iiwZila37cxtMuSVIGIz9fUTviCSDs3Q
VVJIEMaghUHMlNxOWlTfu9roFo7MnLf6rykUSy/3c5JpValpAvZzXT1Favui9vIrCSVGdX/QrKDp
29XtwfFkodPrasI0SxPC6zfneWnSTwzYDFPivjF7AlLDVyGdYydWhHcWur2sBDzLAm1XzDacznqT
HYkiJb1BMeD2l8xOM0E5CL2R4KvnG5syMNH2iVoR1xR2gv4oij8mYp/bNmbnF7AUaJODGxNg28vB
CiTWBgjfgds4AGE2amCHGuJhjaYhp6wcxmh929zskIwJ2AGaSghHcZEcwAWjHHqMuGoaUQ39aLnx
wcbn20bkuQsVVVPkydEIA4Aj59nJEKgCiNCIW3kDDbp9x9DguZGGvz07iAmIaVemgeZI8VDqyNCp
67IBQ9o+GyFVsgmFY9/GFHUOUIZDZ8jr7v0A5EmJXTcHcQl6fN03OW22ScMEKhaodvBcLl3Pqrpi
A3G9IAVUXFkFbN/hoedvZWZrkqWjPcOqZfMf1gEEsygnTBhAjc8eVp1igLVDIa7UQY2VEPYoCFm6
9pBsXKhs/lYmeKd0bmragWcBVAXJjFqIYArE76At7lcaiuWDlVOkK9CiBBTZMdv29sTRV9IHhAFg
3bX8u9YZ0buY0IO//vEdehdiFmhgWsHu8bGxzH+I8kDIBQ4H9DJMeruXH4kEeqYlYBBxw1E/IQg6
6RUpLa+XxYXzxms9/noXUEsDMITnLIoOXAwQjEmRDKkJH42bKtnGtLWl1eDU9AFlrI1kP4T0p6Vf
Cb3LtwU1KEgiUPWVHPg6ioHfPim/74urxTn7Gv48llkRFD6+JtEHCkFA823Iv4VurbG1l+311I2C
2lJ05OxM9Od8ChLg9zkUmLdD7qidbLVjvwLJEpVKwLKFvalsgVu2C30POQclgiQ0ntOxxVhMFdB+
BLt00nOOH+pmVQsQG8Hr19INKrqhjgoWZCA6HdIP/lYrwLW8RKw8F7acz/z087ONKIBgvR97Aq/Q
otkwBK/QElBgzu+gVIx69fSmQ3720kIdxwXOuA8Rz/7ARpkm4clQQFfeLFxRcxkb9IspKLfgDAOA
wZ0pFC38MMiwbBXOTU7fwMlkQ+sPRJcKxa0EWgwQXq50C5vp6N35zs+XQb++VKrTEgeLOZb4NYU/
AzWcx9hGJoLakbVUQJnJEBCgVnB1oXwI+S/updmWMiNKEBmu4n+Iw0c2kX77H2X2YWqQujBS5/Ze
vibjgCs9t8ddZVHZlwpUoTD7xqfo33vKqkw2YFVzSYBbuyipWFppR9XENvdh1Flmv/KyLeTBqD48
MjkGD01vJZKjDAo24B5vc8tD1jR9qks7kd4HyRo9HyJTtCiPSftitE/QKdHGeBNDc/H2WGavhWne
piYOYEJ4KGffdLlfaqnhJlujf/fAqReg2LRVN228H1W3X6i1zqXMwcX9X3u8VyKxbgYl7LWMWWOe
vmrmqziJdj9oYEw1HwsDnhrkCGPo6PEj6As9bYmIhOfs/fWM59/A+6IARAVTN4Lbew9iYHnZE5EB
UAMDpQTd3zW6P2T1ERGMpZDVmFpB1ztE/BDD6lgFmyLwqLTYtTttGd49om4LaiSUiwBEng78mctg
YiBWYYwt1WH9XaVEBij/KgpL13eJvymXxONmoG1TnR0lVETvZMp2Xtor6yITcr8w3FRDW6SjHTRg
z1y/fy8tBm3EEfwf+fb2VpsrJJ7b5GvgyLIXnu7nmHYgoEHhswqsfiM4IO+hB4O+Qm2Dgg7NhgSu
i0ZsO10oZF4Tt+DYno2Zz0cMelkH9WQfUkes1vdtAVHOtLXQxqbX62CoLVY/QDktzfaqbNf5UmPo
5Cuv1/g/c/6LRDlb46b3I6Z1sF+axU4R3gzFIuJWVNA/GQQL53p2PyHyVUFWANkhHsUBaSFtMLwK
xxraumCPgkSrnSAijche0A8yJNvAQ397feddyZlN7tpLlEKpFAB3XUVx1HVHUotgclEIBvKB6uy1
eJa8v7dtzkX5qL3jeQhGIfRFcCfZ0KJSEYzOcENNtFn2JgKNk8en20Zm1w25WijEgL0SIIfLszJU
jaTmFRjjoyi1QnnjQQGReA5Ta0vwF/pXfl/OV5sEewTwZ2To8Oq9NKYLLfDqNRwBur/taBttRQud
iHSkPgVLLmojJxP3cAAWKFThRlugn6iCbfS7Q37X2e8TRsqj6fbuuaPfiZUhlAM5Cqoo8ur5+/as
zO4wvOWQeMDEXL2XA0GX66yDI9eCzDU87OAh3kNYDK+QVTz0f+KqpH72dtvo3E2Pkuuk5TUBp/lw
RJTyBvVwGDVqhWaQUmvv0nVjgnotR0wiLTzvZnfXmTVuLUpWxVGpYUPrcImF/KnK3wNea7eHNPuG
RDyB9kYIYWAfc3t4MNM4k4UArl94SZuaJvpnW2+b7uT7bwnbJIw2APaJIW6j+yhzU2nTawTkHzmw
IJ+ReT9MRAENaKiGwqmU4pX5bF2F68JYF93m9rfOnARECGD90RANQm+Ay5HEqjIG3YDp9yG2rPfv
qndE5yCNu0MVLRFezfQiAI4HODnAeSgtQaL28iTEJhlyM5lcGAJ9xCXlJgjWI9kMlUqjPgBGmY4s
tmMk6Vraj/ifMiiBT1q3cPxn/dqEDQRnmYQkGy9I6ksjKwuhNVzJdwLNyfN1emwq6AMjVgI0WjqC
4P/2PM9t83OLXDRAUtWPomByayHe6v4ovPsZWPU9hh6vryru3jqEJP8/k1yg33h5EyUDTA5x7Iwq
4np26pOHHF3KftI5qqAteLqlMXKHK8XwxrrtJ4M7b5fW4V3sfZf+kYS6nYXtws6d81aouOG5BOzA
ROl5uZm0RlbqChkcN9WR/Kj2krHpBKoDxQgCXeOtERZWcDa3hw7siUVtatr7jYPPLvuu6jKgJ4BT
kwGRMXY9Xk3+pjgoKzAH0j+qA42Q3VSTkOgJyltWS0+1NRI8fZ0sWVjaabdwVwqkgsERATAnupx4
7Q3JbwdIdCM/jI3sEP9TLuoNIwbNuyVupjn/cG6JW9NEKBJwbcBS4v1hYkWnt5BkNNCdQHZMWFjS
2WGp0EZF9x4uf36GocDtl1EbEBfFJ0RQ0UqVfVrruSWJS7nhX6DT1RT+tmgAf4KSJu+Linb0yzIk
E/okjLZoBBjJVs+/RrsV3uPeiYPCjp8bgbLPQboL68ECDwTgMM1W6U+DvpbjpYrknFcy0Lur68gl
wSnz2KwyNqtMSJE8TrsURU8oTx9Vwwn0P4WQbkl+UPz8RVFeb3uJ2QU+M8q93mLUFnRoLRO3hc8V
+h8gF22W/zToE0H9cuFmnM7k1aTjQkTBFTc+MseXZ1YUFD0LGxgTQwh6JQkQhEJSLnF+zG6jMyu8
4xvDRGzHAgk5aTekqMShGtSiC76LaTgsASbm3l3ghcG9Bp4t0GDyaelOARkgrm6kwd6YaH+OkFrz
QLoT3RlH/yVZQBjNDg1ThzOCFzc0AS4ncJTKKMmiGmn96N1gcOLqZ12/ysISqGVuoXREZADOTL3Q
VwEyCROlTQfi9sYpHF2Dff/fd92EsP2Nhw1oYF+OoyKtx9AdQVxwMVOtfO9BAmFmL6Xq0077uG1r
clH8pkOfzTRdaMW5aokvlS6KIrS5oSPUGeWK5vJTMqIG81gjfb3kmefSa4CO/scaz4mKekgiAz9N
3Kw2tkp+L+ZgloreK2ErZR8BSLU8q9Lg2YJkHyWBXVQSOH7GXZ9Ujikj/olf+7qzxHprBC+kh4Sk
+eB1j0HutJ4lgO2+R5I73MflThK3UxvwWO/AO7EF17nR4uAe0SIMdhCaCegcye5AYt0MVEiPBGLi
8pKi9cwVfDFWLmcJ6mcvBPkFcWs5OHZsbejQ28hHdFLt0fLTbZm0VHKa25cGTtrEUAL4Bl/S6xA9
KjGqpm5KIivKxHtDKLa3t8vcEYNwAxrmcKqRSJkGfXbNm17TDKCpJC6kJFXaJrJpEQVEAGKKjFLh
+2Th0uNlNKd3AsJiFF6hNACiTx4NRcQgThvmEff+TaM2sC6AYr5MGf63P/efkf2ZIzn7hv/6FCVp
a8rrq/iz1hOrfb499JmWT3wJeqbwGEPhGbzel2MPQEutdDI+Re0dpaEpsVN9HwcbvdmKI3QWY6tz
WQ2m750IsNsY4N2yQuwOlkS2RN8xBwK/eCxw32IaoeJLRmm4QrnRWbgRSkfH42Q45mB3NdfId2TR
X0+xKryvfkAmMixVqueySxdfwN0jpdT3iTLguRIkf3Kyqutm24bgi9NWRKNt9zj1fow/RRLTNN/2
S2iMuVfk1D6A/kikD7EhuQjFaJJWyFtmgAwb/cyVvGrS8UkF7oYlT5HyIHv3su/40RdL/2rKCRrv
w9cIFnYN1cboXQwHC9rkklLTStZQkoQWqfzN3ieF+4VgdO5Zh9oXSt4oBolAT3MnplEFv/XL2nA9
8w3vWD/17BathkZW3WtDahlqTM1onzIrOChmZhXeZhht9M/Y0tKczbgHExwDUAvE6UV/A/fwbn0p
DYtOwsN7BBVJtkuW9B7mbntYwG8GGYIJBmBuVwa+khd6rRkuM9YNsc2NwB4l7X7ikykfC12lZb0P
lxo2ppXmbrALo9xG7JqwLr1MNVwzO2nm51ToYspq4exPc3NlBMkwEFmZE7HPNLdnfg+7pC2MXEAm
QIwAUk7BPK+magl0Qv6cwT1ZbdBDRQqgY9R8+2gDmsbqXowa41Engk6lwvyH7CqcEeC7WFACDgzu
7VHLZZZKDKvJhHupXHsHQdsnSOGnx9tDnwkQkAcEpJEgGwA6I256a1ZGahljemMkhUTE/XK8b+oN
ShY+orlgKfswt5rn5rhhDVI+eHWlIOMV3jP5owjvNdBx//+GxB1JU4iLZhwwpKhB9j+nRrGSKoXK
pUPuon+It9FgjmWSlIlnSeR2jiGzJG7U3HRTtBPH0klpUCAU3hp5aUPM9RNeWOJcogp6qzzOMrDj
yMVrgh6gIaFZpa5rb0W6ep9DWbf8qBs85Wy2BFqedXNQHiJwx8jkACN3eUCkXKnNJixNV16r4zqO
DwnEA7zGUuSHWDJR2dtqzZGZu0I5CWD0jZ4VNFo3C9HC5F/4Uzo5OOStZXES3b78CHVQlbDWatNt
0dPPQOgxaiiTV75VGwvZnGnX85Z08DAgDgBlxxWfRpbLIYtGwURDUmZr/t2QQvc22krho9G93N6t
cyfiv6au2AgzKCH0ZutD5Vnc1R4ICtAyDmDAbSMzwQ38moysI/o10RvOg+pyL4wGIcLmCZOnUrOz
xNKaN6nGgyC897ttAiRCuO3SPwTSnl7pmOBFbNbAvzFhQxYgI9eriBTHJJuKv3CR8ImOBEA71uo4
MUkhvudS+QaQC9RoSLdKlHrp0T2TV0CHN/p/kewE1TV6zC73DGR0gbjsJKykpFlglyqqKemqIUQ3
wsIakpVI1SWR5uslhU202uAFCclk+RejeXabdDFy/T2LPJchMvTZqpEDq1uAB80P7MwId93XTB7E
0Ag8t07+RtHRXGUZBWGmvq3GL0ER7WxcehdfXxXQUoCqDZgjULQw+KlEI/0geiihuIECCK73noe6
W/nqug2+k+wOuJTbe3ZuFqdVA/0T4IRXFCytWgQgfYhMV0Sf5jDuyq1YRktF1CnFf3nQMaYzI5xT
rRWwIFTQO3VVrXEk5S6HSgMx0folr7PosTdfde97EIqFMz8TScEs7gsd+spIZvJFkgz3cR2POANd
5uZytPMg6gZNDFptmwkmRFZd0K4rP7QXMcgzT4tL09yFZaY5Mw2hMt0KZcw+fn7soVe36W0oQnnR
OrONb5OBOKBdkdwRtNPtNf1fBo40MoABGDfvh4gKEYAkmOZbyhqadT8REE33irzJRtxmI5KdluL7
z/WoLuymGWIEZKkkQEJVMAPipuayLrpWsCrMcHlAPuZ4AkERsM5fxNKheiNYPSqSELlzfPpnpPgn
Utjr6mgPe9MG1gpqiYC4r25PxdxpOv8e7vxGZaq0/vQ9+rPWgf7Tt2TdgdQ6nirv6iIfzjQ6fp+r
IMkGRz0AGYhzL92gHwJ+phsMh8mAzkKIB1GorUvxrfPMVVUFllGtPBXOSjKsCiq7/UB75Z70I553
Wm0NoS0232K1IglyR6C7rNdkibZg2nfXXwhKZPTlQpRCnK6NM6dpSErs68FoupmuHwIh8GlV+cfb
c359rWMPKPC+4OoHNJhXqMylhNXdgMvABLV0XQoY6LHOW1ribbtIdDy7wKgsTjUadEMSLmRCw39u
QIEGB61WrFja4kXoA1BrGDmt5YxG6OdWhAcxXodCTwW5twx9nRcjWqZipzYIVY2TPyz1E89cvug6
U0zQIqEZFDDWy1lWkypQSejhOgTMTdt7SKxJUL6o2cJxW7LDXbuNXNVjKSKAEhr1vg6zDdoEdyqe
btFC38aSoWkVzrZNWAWgn61gCLLZmklZug4CawlrM7s3z2aNCzxDKU8Ls8Zdq7fxhxHEwPhAn+X2
3py90M+WRuOq0SqeLCDJx0hGz/KAslPXPvbN8xeJbL85DGR1294MTQMOg4EmBPyFkJDHD2kkEhNp
SD03psKTCOBjcOrtCZxxAgU6Q5aNrHUwhN2RnduCqOa29bmTCMa6qasJ6vZQ971ctkTt1Qmn57lE
C2iG2A9do0r2KtbAKrcLbWJzgcS5Lc7Ton9eEto0QzjWrYn6p0wfS23BxNxZn/jvCOI94Al44HxY
e4mHSojnBj3Ad7YZSbTp956ylZSdvrRy027jPSWaVWAJlRcRbSSXc6eXGZqhxhqwslS8Q3BioXPF
FgLhR0civDLkO7n7qrqFF9GCUZ6wkYUsLPSh8NxmyIBaRlrU3FciXn5gx2YjVJ8HAoy5HCwFnbN2
IXyI/DDozNEPdDlYD0cij6vKA4BI3bECB5yOg+VJdr3Tlt6XsxvlzBZ3STZqVqSRiIn1s79FfDLU
71L4l4AT9d3/jIdzwKlX+4IaYTyaDljvTt5WDrSX+uFPFN+DfDL3NXr7pM3kDfDsO7PIuWJFYaAF
lWFR9/qHlt2rwLaIho9qyr2fHwvklEGxq0t3fZeuKjn4H86uazdyZMl+UQL05pWmnFQsebX0QrRR
0yZt0n79ntTuvVuVRRQxA3Q3BiNAwXSRkREnztmtmOen62q3gu9eAQ84h5sIu7WkRjVPFOYtVKIc
2fAn+quSf6rRo109y3RnM9WRVCfPDtmkesW/uPEhBf8f699O9+x6mGeOAqlYCDSS7NQAGemjuTMH
j0ID2Fi585ZuCbDt4w/IKhBnCVs1bbQikyM8+1DagoJBvL09k4snAT3wXMLFAKGecD9McAR6p8ON
JYjmXJO13pjoplv24bbv/fEHK13IPK0YXUj8YPfwX40WD0yJGDC0Q21bFZWxexLmluASBT6K7MbZ
yyEapdU/mLWpYjeJPhN0lm3S0q3r905elQxdnNuzzxA2sYQac2YM+IysU6Hh5HTG81z5kT9t9O3o
gekuBPYEVH81ZoWs7KEl526isw3JCs3ikdylC2qtJBrLBM59Sncs+4C2FTDGTpU3Tiu7pb7G1LFQ
egHzDxCIYOlALIyc36W9NDbBLi9hoQHdcEeDvvbavrZdLTTcsrhnLHElsPQ2UuZXqMVIINbs/sV1
xpvcFbRfgnRZhDYX1ZRKZIazR9OkK6cbu9qiNSWsPUW5t6qVm2XJ654bE+JkS+m7QZe5sfmVd3A1
R8iE/RsneG5EuZxTK5+niBK4doQbYdN4mfKZqyDjlt+TkLryEO0oGoydbpg3VeEVY752jpbcIDYP
5lOCAAm4Ny8/IOzUNo+pGQYpcpe55gKA46EHAqglJNzoHes3Xf7Lqo5FAhmjZGOSt3/uPc7si/c3
uETRKZkbIcQw/bzFY3PMn2p3kjaV3j9LePwnq70YS2cW8AYcHWC1gNkWFnaS0pT0io1zMxhbmgW6
8ntu3pvwTirzbagNcF2mB7k9mf2qo9QHNefRsFcz19yKeP8gxkXoAGoKZACEC1dhEqvAeU3gNtEJ
Mj3H3d6qQToG0sGIgVpy7B0TfAG1mgZlKT/fnvWF3gxeEwAhDsQWQfRjCHeCYg11C59OgvSeqy2O
G3BpI92CBYAeRpBtrX3iE+orw6Zw693au2XpTWEh1EACG+0IePcKSxB3Q9tkikb4tjfyzIuTDdWe
ej872Wig80PlYWW8C/k0GAS5LLoBbQjvCb5yDE2aZ7lCgtaUXFYTHxCXboIifetY4das/kr24Kqr
p2thkS/MCq9AmcpahdUjQZk/j/KD0oHU2LSAjHTAcrEBjSXi1tZr4jXm+OUJBnAN+GEZPCRiMluO
k1idqw53Phh15cRBnxSdfWYBPe6wu04D6+oaix/fsMKGhoQQRFcAT+LSI4IrS3DURquByYmAuxza
WDF0PSL9DuwT+9uruXDxWYjZQIYAMnkDPOqXPouV3WCkBJduX1p7C1kKK7mj1NpZRuLK6rsJJtHb
BhePC6fGATcJGgZUsepZpWNbT5oCN01QBkFhCfRzaFAajX1iUbSRPUJv3YVYgy+X4MEzQeEMXJuG
DA6iai9VfhTRsxK9qmsRwFIMDRJPTqgLxAonkLuciTjSE0UtUhL0OZSqiK8X+HufqnBcePPJhdNO
3TZqtwod/Lpcg4PwQyOu+Ll1YR10OYq6totJYIYzddoW8CI9MCqn7nUQpa1BMRdXHQwSGuolQKuL
Vf4kbxQIx1SwBinQOMW2pt1uUhOEGehQyCvoIsmrefiFuwItbCAOQGWBJ8yEp1fBOtJhPQnwHlDQ
U5TOK04225ThqQgrB20SoLJF3iwGg2p5p9Sngt6V48oVuThwg5NjGmgAgaLV5SKr2ZB3JClIMBpb
q2Ybs048EyVjnOZG/QOxrpXdvhD4gIgDspag4oRIjyaEBK0B/u8RGR9oNxuSZ1co4CRELrzeLNcI
VBb9lIzJhVg5zjHSTJdjY6MURlnUwhZyFS728o7E0rjvAb/yrLw8RjZ69rO81A9DGU9uLBtrF/Hi
7KLWgacLCrgokF1+AZnifOpiiQQhdq6dI2sQo2R114ExJmUfcf6+4kqWbiJYk6E0hO5WlD0v7c32
MI0hxWq29C5MM6/9qxmuzvQTFB9MPXPw/JbWqo1LB/XcprCiGeijOlWGTdo4xlw5ld+hlyP/Fbq3
B7c0l5CK5oTSKBhr4tiGpu8Z0W0SNEb4UdTlpspBmQnqo/wTzRsai1ZKtkv2UAxH5R1vT1x2wtOz
zGSloxnWrjPdlCVbcmq3cqe4Uv0y0t3tsS15gnNbwj7JkkQKS75PhnF2kg6I+zV3unSBnlsQznld
MLNg1USCt5gpvuG2CfEJwKK3x8HXWnTaAEvgtkCCE5k64cQZjcFkaiP0MmrjOFq7aHyxwn1Vg39e
rnGB+PHjbYOLwwIKjfO/o8D2DbU8S3XoWpm2HLQQFDMkqYjtshBCMKq0ldbkf5YcFwrqaL1AmkOF
Atrl0ao7uVIKiiCv0t8G474wf8RrnZCLN+65DeEo1Tl2Y4PEbRCCvzr027fZ2pmZiyksHNNL1C/7
y1orya2MyxS2+WixPJx72LSVv3n317JPVf9xe5EWHfHZuEQ3aKgEiRQD21uFD5LyOxkEyGoghTvk
i5uv6H1u1phVlw4UWmYBHAaeDD2lQkhu1wNLOkuKTmY+SN6s6pMzF8UaI8ZSXRnxLzDtOhIG0IoV
bnCahErUVBXAOV7txC4qjKAnM/3K/3itwHMp7dYsLu33c4P852f7vW7DKpRVQFrqwgY/s9/bv/pG
Bru7vXKwFocGvhfggpF1ByZImEGripllJQZKtXbnZeiySuaf9QFdD8UAEH11yJpjbG9mXDKTjAx8
eG+kH3R+Wtk5S5fL+VcIp04vY3smsQkIFv3qQNNwYD8a+xXPD2DeRwd06BJ0Q7yxDMbEDZV7fAnp
7udsDfG6NO2cBBEqP4YCgKJwMHMJvOKDMoYBWIScKgMMND3Ws+30GVvxoEuJMCSh/mtKvHaMaLZo
bs2AuEBf1AIVGXAJh8JId2hjPQ12j3TUU1aASdySj7r21HQrGJulkwOBCM71w3WbxMdsm1atXhR4
/7TScSIxqCRWvMHCkuJgcpQZx5jhgr3cwr1hlqY1F9GptUE3lkRwCLjzss+4xpOuXQ0CF5bOxjMO
za7ggEdgL5jLK7mNOjWPT/SvdkCz9QkkGQfqZ8fxCc0U4XMEwtoUncGb2zuX74iLmxASp1xnA8Ah
CVRZYgUgmvJUrXszPoEOflQ9jjrQWuiBOHpyX5mbeliJVlbsfbvgc8cwzcXAStiTkwJSlp+xkjtk
OtntGxQQvaY4NOnD7RFerSMXcUVyD+OzdcDVhaPZySwqh1CLTn2b+3Wh7Zphm2ePta29hsS7betq
Ebkt4IaAiuJsYGJ3Eq2r/7MFFBagMtsatGPMJNtVzMiaIcGhWyPtojSzolMXPtSDCp5LKBVTxanX
CAkWDeG5hQ3JccgicbSFDFWDF0N0GnvVS9EjZGkP6WzvS+XX7am7dih87nAENNxPkPnT+YE/2xl5
KoF6d4jjEwiamgGyk+nkIcnhabQ8jGpyl+fAtoGLAK082CNS+bk61qW9ef4FwqRyFoCyG7P4BPzF
GGZ70h9aA2KAGvWyFtqDOfXk6Ov2sJfml6tOynhionohFo5MtWpz1abxScLjEqwS2gDyqHC/Wttc
tmOCXB+APZwF/vOz2e1bNF3rYxWftHwnRV+ceAXkFfE/pv7FIuJ5/l8zghdLa7TKGgxm+mjyqwRq
ehmY0bLWbWvwsKxtzuuAjZvjcGNAFZDKFs9bVUMTGq8wmGOTK8OHfaTJ4IRxEFm9r79O5EeWyitn
/Bomx41CRY9Lki4gSItpqlk+wVODLWxLdsNjeh/v4zZQt8ZaaY37JtE7W4aFFD0XBkGG/HLV6or1
YywPMdiG0aRyH+EgHMPklSjbeG0j2vzNc2WL7w1wnHBIrrB0EdGtfmJ9fLr78Wk6rX86yc7Jdv5s
Nqf9Br1fp83JefKfIMHgPD2l3ubrBUSHLsJJ7+XLf3j5fAjev0BJ6NyDUecQuB+B/zC7Qez/+fv4
Zu8f7yZ3ZzqdcwD/7cfu+fEPWOYf3edH1z+sLNCSw+d5lP8MRHD4eYnGP5MPJAq0B+Y0O82Z1xIm
fOJvTRZ3JWfHKVPnRO3LETaiFLGP0RkI9KK1oOA7iLo2g6sZcTsA4mILLygSjSYDHelJ1lPHKH/2
WuLEGdB302+oQ89a4ip03PaVj7xcPezY3LhgEHWl7KUxngoI8AykREOY6gHztb3tuLgzvPVpwtZE
CwzwVqSB4zpAOunnChRjcX7B3YnnsgbPKKb7DDLmSSrP8SkDYV+Wo7t/JWJfMoC2VYjK8gAPN/bl
AnZDpvVDaeNk5Tpcew1XFU9N7d2epAWvyyU/EQlAdAcxqvBoNcoM8PbQQlD35DzorrIShC/tj4vf
L+ZjwgT5PMZ/P7pO55iC5l/2TXZCwcAxd1+V+WLJnpG8EZqD6tsZNa+anKzaS/LfOM8RNfwLqCgq
ZudDVi4ntmedXlsTJrbvqXayKl3eq+Gw0m2+5PhRg0AlAuMDR4AtWIn7ok9Q5MJVncVoHgJF4A7i
san6CIHszMGra62b/hqizMd1ZlFIGQ2mauZyCIvzb8CRnRfLe/l1esjczG3dHwQ9sHjmOezwfv/h
j67/x3IPzs+dOq6cuuveS+EzhGMHIhOWxWoYn9TsXrKgVYEWzBmJTF5vqnMD2PCjNqVebnaO2Vl3
shpvR0hZyHfE+sPk0tWnX5XyEUcvw4hGzW2fep0Oqq44ceEl4IFWgu+FC+xi1oRjltJh6CODYIPW
4B6UvBRQwg5sHXb+XuY1eshL//aJW3D+FwaFOCejUStRDfODEt9DbIdeK93ZYeyRcmULLgSLMAQ9
clScwIwhstqpQ6skcZdBKk76qHtAMgtPlcEn13pUhRSa/qHPP24P7bteKbhcHnGgMwdPXrQ+Cd5E
M5oibco8OanND9mCZ5cZ9LBjZasQEIWH9h70ZL5Nxr2RvGqEuB17mBUAg4Y1bqYF54k2LxmNXrwo
BODR5Rlvk0ZqywhjH005Bo3kBMpIWv1jhhe+1c+sCHuHFdJUMEhbnfr0U9um+raL31jhgzL79rwu
rSSoJGANfSygrRHihaTDm4R1U3piM7q8gjI6hH0B4sz+V0Fjx0a/qYt3z22bS+fi3KYQP4RGmBBK
YNNG/IimV1/zo+5YxroLUYZ/bgoIW/TmQRAQrdD8xJyFKkY9JXghlulJZm7PNcd9IDVr7SFkR7Ka
Flp0k7qCPAZYtFCVNYSB9X0vg6iAwRqVfAIJxz7ltcHhhVTbMJKPSQ/tVSjpGo8k3tTAWDTojLKT
lzHFlA9DUPdfA1F/01/afdu6zfgTCr918t6h0Dgi+EnbfWzsTPDesH2qfKbaGv3Okv8ASBDzhagb
TwfBfyTG3M0krdNTMrMtCmEAshn0nsrgqlyr4C+dIlDqyNhy6KMH8uhyYUKWZDmx8/SkJH+QYE7X
0vRL+9pAyRYIwe80mfD72zqZdDvDUtgITEk/79P5WOf30B5ygEkcGCQo2D/WnsQpQjoJzfaoTyPg
Ee7l1GzB7gV5p1NhoGVI7Z00PSAxunJ6FmfuzIpwF2t4EaEmNGDmjNR2KLP+IFO/Jva3OH1nRgQn
h0krDNnu0pNU/h3pUbc9uXiTrF1sZI5VfqRr3ddLsSKoj7/hHID9f7/Pzs6pPKgTwjlMnRx5cXaf
S6ljamA+KtY4aZe2+LkhYWBs1FsITcKQYj5LeuvLJu7/U2K2m0LzbvueRVMoQyFu4ilUEauILuEx
IXOL08QaT+mf7A6FXuLazVtKvm6bWnqWgw8M4D2Va4oj/X15nCSQ+EGxE28lJdIf6FTsrEZyuBZQ
mE1+Fs6eqoPY2LXIa5Ks4bgX1g62OQ83YgJOEXppW8u1IScKbPfqU1XtCggNwKWvKYQvzOaFFcE3
GdFIbGTy41NnyaVTAXlqpPcqBKvH2XjKtP3KhPKPFsINENkA1Y9aNprTRJGySUm0HJn15NSlinQX
ZnntSbkJkvuq6PxIynNfH4Z5O8o1yHQrM7wz2yQ9xoYZbtBaVaDMWZZv04CXJzO7ZGVnLZxOiCQh
+Q8fzd9XgqOBvJscIhRG+GVH2xZEF0ir/2EadUaKVnA19OSWfUJO/eftSVmak2+qJlzeHEYuLgGB
nrk24jIdxuoly+hzAUI4VV2LYpfeNyBC54xzHNqlimlyXWkjlppZfgI5z7QFtX7tdHMKzdEoIAAR
KCxCwFc6UD3qEHlWa8q3C8OE7CHO0P9SbYm3YK8qKq1pn58acN1no2t8zBCsvj2V11Vkg2sr/r8R
4X7KZtMkzO7y0zA59QSad4044BytnfRn6YE7bBP7ty0unB8YRIctei1BzyhmU1KpSMIQ/TCnprEy
H5tFOraWbAMyV8Q/TLmtHyKNrnGLikaRngT6kFNtA3yCy1FwS7EhhTQB7cVpUHrgeLdmFOgAodWG
uU3VlazJVQ6dG0P7Cgib0EzPoaWXfkglsTEzFcYi6aPqwH0tE0epoGgPdhvrZJteL390EKiikhOa
spsZK0U5cd9w+zqUPwyQAmkKkjeX9kcjtMeiCfOTGuYOstkjYCKZ/m+McPYVLCPI3UXwBkXxw86A
GD81eusY+vvYMIesCq4uDuXMinBLRjPkLKQsoacJ9ZsB81dy7g4Qd9/ek1ePOj5l+AvoOX98YPmE
KdOGNh2YnJ+yTN60FsQG4+IVDU5auJMPpryV9GIvU2ujEQalkBaMd5CiXjuK4nPk+yPAeghcIWcQ
FdHgstyQvrMwpUAwWh4LPbBsucwF+t0hh+c/f/7S0wBkx+2hL50MrqSA8JRTTogVZJRVI2rl2Cwl
i5/ANIdEJ/ZnuJFzv5TWED+LR4Or5+DdjOQ9rrPLeTYzJZbUhg9xhlJH5fUIr5D040XyHEmJNhv3
iT06Nd4kMyQWqvgvBc/xvxixgmczZy4BVEv4BoixhHUDTZyThDvEtQZcqxHCI38y0XscVm3o5OWY
7G4bveoSwuJCTQMPP2T10VksFknABDGHgwWrOthYSPhZzjtlLD9yxbUHcHuA9X/wwOip2r8knXrO
xKCagRK3qq9kTK7Wm5fRAX7ikpAW3lj852cBrtSVYR4Dq/poqUTypVByDSiGuvM0R0hQ6SDCLGm7
vT14fkrPYxiQOSMkA3oVtzVSNd99tmc2iR6TMVPt5LFkU+y1sSIDV6/MKxfL9ebiZsC9h/tSBe2H
COPRGk7IpcEMiFvY8MWq2lUneVOwZGNUoCkY3mt2Fyc92DGDpA5YzlZ84lUm+HugZ18gel4g2vSB
WcmjkYOpJvfIdNdn97pWfaAa1vWyg/JiPlLoDf0e0dSAvt5DV4HszHCYciThDu016to38WfYxeR/
px1w0yI+M4HOFrZ7NYNgnnZY8IHK5T4p02Gb5bJ8UEM0aNdRozpz2soAtcoMvN66ccyqknmsTZSN
BGXUBy22eK8uY8NhZvLs2FmYu6SCKKaEy9urKHuLde0X6aAOX9tJ6scxkmG3N5AY2XOCGnw/6otw
GroirizEYOt8MnJ27OSw8wtNMrweN9A2HVPIRkBDdn/b3tVp/TYIQBjcMFqRsG8uT4k+xzEhrGbH
GOWrgj5Z7ElBdNQ3T30zOmb/2QzynhTDNnxv90N81+m/4L7m2Fy5mL7zQuerxz8EPCAg45BRS4Pv
uPyQyO4LayhbdoS0xz6SD2x4h+wPlL/r2I2ixNdqUPqFd3YPbW4CfZX+IYr98CHvfkV6v6miY6EZ
u7L5QO9hjP8RoY+nb0/Tm0Hk7bBG+HnVMP/9tdD+xMfgpQIuocuvHRPk7Fg+siNSOoexdOxOA3Wy
6Uw5RBbZS5R10Nb9MtB0gvTwQS1mv2W6B+0NauyH6kAbTrIexK3uFmCV1e1nfRo5p+kK/OX7xSvO
KnoVvgFaCOxFDRypaRgYX/PumJu0mp1m0KvHQuaivMocd8BQRVKieXlj5LbTRWZ8p0x5Ejr1CFF3
KUGl20LLLGgLtUZJXuoKMGrH6DTrkNbhWPgdbeQgzTr0eNZhWgAVRSz6e04jwNerqEt/17U+RODJ
bqrjiAfFZ5w1EpK3SpOOnlYwa94UaqYCITDTNTI2McbgK6Qh34XbHj056KG8XCFNS0A7pSPr2IK9
tAoTT+//FvIniyeQidxba50S4m3zbQ5cKhp6NNGX++2yzzy/PE+dEZkwB7hWWGOnehsHa337tF6N
CRznuAjRngdULxyFECQa8ggq6rgkxygJjzQPsfuag6nPdxk5ahnD2ymU32+bvHJIMImKoozoE7QQ
EMq6nMZ4jtQGFV1yNNIDar37gR1HPBET7fW2HfHmxF2tYkH4yEwgHUQxPbmL+j7Dzgky17FWfMv1
GJAPQk8Y4jE4VbzgL8fQjXZtGhNeQmRunNxqdk19gC6U31fTSvAjRvH8Wj63JBRIaTUUTZsbUTBb
s6uQWXLIwP4QZq3Uua52m2BHcD95W/cRKkWwo3X3CDS9qoju9IiiFTj9nTdr5QN+c154ETg4BJGc
7A/RHdiqLidwqrTMjCpMYHWPYOY4hh64VfRXvA16eXN7H1xv8UtT/Odn56hXS7WLO5iK8/AwPKm1
H3bHjH4iwkP0sLK514wJEQORS1ND2RLTWCQHC2Ij4MJ3KqqjqRpYsHZ2QGJ6e3gLC3c+k2KG0oi6
GWRssKjR5yRDhcQKvRn0B2i+jaO/t20tbPsLW8Jm7I2OaFllR4EEYEYyuFp/X+ClMRkrD6uFTX9h
R9iMY9KavZbDzlx+AB0A5mtlI1cr++IqfYOjdWFFcESIpUdwKsDKQN4Tw3rvQ/pWhMqd8pI/1ppH
ouRJKdADp88dFBBX+tKvvdOlccHxzmVlq40cYlear/bwNdF/+Fb5HhwH/qK1D5HrN2Xj2a43yjAc
6EyiILdB3TDKevLcGcrgRnJTbfq6KoO6G9eyyEvrBlIBoBoAtwRvqeAWe0rmaUhYHAy5NDgpkO0H
ak4FrmRpzdSSA0H6hAd3yKCg2nV5qg2jSfAoaOOAaXVKfHBTIJotWwrcLx5TD3lLowb8knU5buu5
7vxQivo1DsGF48BfSxBwRuObhtb7y2+gOVxLNCVZEA1D8kNNbOD1u3Dw5ZERd6qadqUQepVUxaJC
ntcGfA9dP6g9CIMuzdyeR5tlwdhDdk8Jwf2I1Cb0EaNm8LM526Zh6HZGEiggXbt99JdtA1SHLg9E
CkAdXQ62bidNn3U5C8BvnL+ldiltJ7WG+putZu4I9De4ImTi1zb5weRh8Oq6jFbuwgXnijAe2Uhk
zaFkItbmmFmlChnVLCjtvqabcZ7157ZvgAOy7LisN7GhSbmrFnWReGGSxWsdPEv2cU1CQwSfgc5K
Yb2ZGRbEKOY0kCYVmm1pnW/1ru1fJSVCEwre53dSTNjWNKiy1mazsNXQ/IKaLo+4QaglnKx6liY5
6zoKjng5OpVgcNvarAm9orQ2fVNr29urvWQOr14cLnAbgIBc2GhT2imt2dRFEM0F2MjwnC1p59Zw
xegvWtNnvcogYlujhxJapFgf3k7J5/3MVxW9ZDVDPJeBwizPjDpnyI19mCS7TDnSaHZBKzQQy+lk
w6UyOWmoNbdUvevMtSthYYEhnYHuIi5xgjeSMMtZG7NYM+oqqJFhqkyQCsTl1s6sQ9WMnZum3ZNC
Ev/2VF+V/TD6bxYLsL9wincxi5jyzECrdHXQlNauj36S+rGm72Z4siHrC8SAnrJdMj1HyhoL/4K3
Bh7eRL5bwUqDBfVy2q2pRNu5XNSBrBV/mRn5qT6gszTNVy7aJTtAUvCKBbiSALi5tDNkYdaHll0F
WQYPqeXUcIy3MNeNFTv89wgxJbINnBMER0RFa+6lnRQFZ2jNlnUwtYlPG3SSIy+nD8lGy19UfSVe
Xri/oS0BikMoZKFgYPITdLZno6QLCfqpkQqLaPkok6LYRmDAXAmEloaE9J/NTz46IsU3TAmUe2ja
SRNUqgsG5p01yds6jY59+zpIawjBhXOIHchltnGd8mtcGBM2KrEHG7J50GHvWoegLf4wdXgDspO+
pb5RfYbzfQHpV2p+pvbadrweK16DIEFAiYkfBbF9QpKGcjLUtAryHj3U0aekRshB7nEZeHaiOrdP
3fXyXRoTbrMuK8mUVVkVFAzKLw0g/mvEQ1d9fWhI4lyouDFBwosVFEyQJmHU7K0sgDzcpjzId+BZ
+tJ3rVsCcgnkee9Aebteq9bxNbo8BNwq6hEaOujw9hU8d2YZAwQtYFWWcn8EhVSGpq+0De+pWT3e
nsPrc31pSoifO4haciXCDOR5bZp4lvmU5WtopjUbQphMmpQ0oBTN0QxZoKe+r5IcnP7U8oySsbfb
41nYgBdTJywYSjkDrSQ7C2hUO3O5r3NsQOtOUkt3tlY4sNZsCUcN6Xa9SEwsk/RYGht9fGO/ILbr
5nStoXLhlXO5SvxLzhyVDmhFlVJYQmdjObsj+FzsHPnFSY2f47jxKvJM0/sBRewIELVBXguaFkeK
WxUQU4AtVVVYQZuFXYziAzbkULhF1Lyn7bCRptjJIzz6y9fba3j9LEA6C7cZ9h3SC2gSvRwtM6fZ
GKUsD/Ia+p/Hrtpqmcf0HcmOYfuoSX9um1uc3XN7wnvfzJVyojrsgebUkfzCOz39rpzZp2BcWjHF
H9fiyT4zpQnBiTK3ud1kaCJjkS+VdzT+OzLIuU4uSK7RG42WTubYSA9XY79iemkJkSQELo4vILrb
Lic1ayZLnVUg8JuReIkTaYFlIedZ/M7Wev8Xnea5KeFcxFltak0JU+P8PqMjQIYar9JvwhLa8Lsy
m7aq6UXzAEbjCsw8tZuEG6MdnRZqzben+0rFkLvv8y8Rzk0canOnGyU8z74OBr/3QPHIvMHvnooT
IFof0XF4YD54xSHnl1WOW4wuUPy3P2JxN59NvLCbIe9TR1DwzQMt+oH7Y/4BhjfQTXUv9LdUrCQk
1mwJOznMEZ0NVpUHZrQt4grNJICzbOraoX/AMav3a2wm13UiPsG8LQhID/SGiexhnFollM0uD2ay
mTct+g/ILwqsIJ138vxEuj/qoZ+PiQGdX+rNjT91G2MtDbnwqoVHwlsSYCidJ6WFjFYLIfkpNTDD
tAZvzXa8oz/QhEpRr/gzj060ltNftgf3BOUpeCmcpsuj1BCSUZPlFPIUjSo7eOyPkVOkkJFwo7SX
eaLJrBmqZF35l6LqAQUuSQKKt27M+l9cd+g8QdjIn9RXDZVtOo5MqrHBda3dSHSn4ExP+R0tT2M+
rmzkpWv83JZwmGopRSkD3i5AsShqX3PyQOyVwhQ/C6J7RK4B6AAedWBJL2c2U42q61p4YjsbPGiP
I/3gxRao0sDMNn5Y6VoCaskeyFIxf6DgA42lEGgZTNLmoq/zIJyPEZfd/DKMfdTfTcbnYO9u+4HF
awZyHyao1VVA08WHaRInVjlJBMbatyl1KLS8QV+W9iNorWVHAuwsMlxS674y/57WUpVLIwXJooqa
H/i8kRa/nNlSbYok7jMaEAnk5zQ+kmhDTchJdplLLB9K2rdHu2SPPxYBeUDYoItYniZS1WSURzRR
J9JBJ3fA9rhh+BRpnlmAd6YDa89tg0uuD+xD/BxgaqE/cjlALe+luqMaxSVeGanDwsevKcZ/v0Xt
S6SuYWiWhmdxYQ7sHbwfxZbY0exm8KXYFH4vdCIQ9hgRaD4KV0+Q6SieyzhceapeQSuwdsh/Qnse
HJVoxRSb+Mw8Aj6qJUUwz4BXIEHZlWow1a9qd8fUl94eHnMrPA6qU+mqj54VV7mPUAwHurCaezQ+
696c/CbJoXu/Pe/fkCXhzKKfA/1HQMByDgfhzNpRNYdRmJeBVaT7pNfvGlb/Uu3qjw7wM0glB2w4
Hb3sWitta6K4DR6isRPFCF9lrdyEjeFKzfxA0i1y3CvfthD0aCawVkgEgQMLB/1yU6hGM6jGSMrA
NL7GcDrNSupY0KcoZy8iTwXoWJpHY868ro+dMdxpVucSZJ9Jv59DCH4g/337g7g9ca6grISqqQ4k
Jubr8ntS2mghGSIahFbo6hpaYzWzOCZDqnhV9Hzb1uLYz2wJ7rrpC8kIZ43HAh7ptiiEujUmvs09
aq7xWq+NSzh8NEpyC+lMXA1q7KtoBFaeicQ2xbDyWl26erH90fAGeCCSqGJjT4qckVXacGPNAPmd
TKsApCihdwlenUxyu0zy4lzdzGi1M+lan//C/QfbUAAFQBLlArFSAPaEKaV9QoOoa9wyMffZ1Lza
q6xgVzAuftItCVVp5G9scGgJrlrOemK2YUsDFUD2ph19KRnuu+i5M3/lke0xw5kNzRvCZBe1w09N
e81XpQX5mRX3KZjjJI79RluyKTwW6q5R5zks4N4MLXcVq4TioW183d6gSxciCsecQRrYHgNwlMvT
AKBMFusNBpoUf6082tOY+vpo/JmK8aAD62ompqtHxb0+6EdL8tpu9G5/wdK2xYWISxFwQO2Kilap
el2r85qi2w7WGLA6EFiK0DPURtOK/17aPNizoGvgzcIoNV2OVSlULNbAOLhHkh2rswk4lm3Fl8Np
LRW/aOr7loB+NNJHYjiM7hQDTaHcVOGPEdRnp7a9T5A0WHGvy4b4CkJSGCyzwpjwkq1ZYg5YP1UD
U/JrMgCbnK3Uy5aMoGkHgE004IMKU3gxq+jeo6WNQIKAc9TvTeXP0JSSYzBjDb21tOlRTVaQ5gYG
Guj1yyUKaVlJVYgIoiEDkkWPZTKuTNhCjKLzU41GfAlaaKKUsd73lj3WZRE0c1+GBzoy1GFCFG+2
FZlYuI+JircyCSc79QgqiFtcVBL1b2/6hQlFJhrlCghd8SKgcOrAYj01MesLILSeNAtZzc6xIVV8
28hSVAAiSJStZWD3bKSOLieTlnlsGSgfBgn13m2/d75Aou0+BK/vPnr/nbfOAZXEyu26lPs+Nypm
V+zKolpKYTRrGw98+NAgGaGPNJWt36R7ZrtjDy4yP9R2VfbWJAcCwuLb416IC0HJouAVCnixIomT
25c5OpnUrAiAaDM2ZhKHfoNWHZA+oxPLUqtNY0C6bVartcT70q0BgBSaOHlDEGDWwmGkyVgqMf4J
cHNVP2uJDXujHDUXugjDPmEW31Fyuq2mZESbdG24gw0kQSKn9BEdhsTN1aLd/PPJQJ3VxC6D58OH
Xe6BEaqNeQVlkaAmmXXXlLbst4iLDkpVS4eotiO/GarJ07VYerpteWmPo2lI5cpFqDMr/Odn+VIp
nnqwUBdVQPR5E1b9rkjdqZa2t60sRFioGnHMFSYcr0fBNUl2PI9sLsugC/26/qn8D2fn1SM3kmzh
X0SA3rySLNPdYrVMSxrphZAbeu/56+/HvsC9XSyiCA2w2J3FAJ2VycjIMCfO6c9fB+3f3XLo1jJM
CoAixNFSZFl9Wbq2Y1OINcdYJnzFNCZ0HMWHYVaei37WXIoQe0PvG46KHhJRzpLe4CpWt3fOwjHL
k6JED0l5lHLGqCH2Sg2vUCRXS8/9SUTT5/5hbl3et2uukZl5qbQQDdG3bYdPZuBF4vfe/Nil4kNG
VS5VnlVEpBv5/QwwNctf6qA4lXt19o0XYGmdLXND8KfzBFybjSX5Qs3ccEleNTvC+L0p9uJXmb+w
CqwQCYFQgAY18cb6jRGB1CR5NdCcTs5SfBBB5ZckjYe+/zKkX6Sps4P0JU0Oe1qgG5EO0HFiAapW
+P71FGU/6aPvK2SPXSo3h0xtfyjIpDiJEYl2Vpqle/9jbtkPrDbLyBmVZqKe64MUhaTosmkqCKy6
ubL1SCztAM7eD1JP/6e3HqpER9eojysEkQVxJ9bacMIErcR14OBhCl/PnxUUto04EmhCWoDDm9BB
NylJj7VyHoR8ccU7IwYbZsMkM3EQEyXoja5xHYo/Jb1S1vQhu69S19rxnrLWxoaorkrLlD7DHQDB
ro8zTgGj9KDNLrGi1udggmC90MbpfaOkycUqZFBTghzASB4YOy2uDUe6VKoQQjTpRN7MAQzKODRm
PZcXqPKoV1ntu76bzvH8H1q5+BqmMMGrgDlbDziApu+kYUpo+8+jEwa6HSiH+ya5lW0AkwCuSktp
6U6vXiPINLJCtoBoBLnwaOJk+rl1KsM1/doO+uJjaDSw9hi9O1Sm7bfpsc32hOq3DEUmu0MJXAJ5
tJ7bnXQ1QCIbsIafRLTRXpruz/1N7i2wyvn7xpyZwUqrS5M/jeLXsfD3vPRiaisHBuB7gfhwjgQ5
q+RUK4VQyXw+VJ4ecwRoHyC3Ud2iOctHxrakyjb3+icbz59BKEU4RQEM5NRqxTyssjiaguqSLWTV
oegZsLWrh0KByHYnYNk6PsamliEtDIWs4/qeZXMpmmXRVJfCqKVD0cyiE6TRTo9maz/EJhKgApX0
fm0EupjIRVOq1UUta6ebZVdEqEJvYhuCqg9kxDs5x4bnJ4UHfq7KBnC3NcodDsvRnPqiRgSa5lcw
PhqdelLw0Ha4s7EtX8HZkTgtZeabNgxFZZGsJqkvSWxWB9WqnoekK855tGPkWwe4qI0tqJ1lNGh5
Y98EdzMiAWPTqTXBXXochPAilSdmF2nzlx93icw3TALVI1IYEFYAC6TVjdLLOkxiPW2Qxiu+zNbo
5HG10/TYWoIoC8gOnErUylfBVpIN00CPEOxY00NXYvjxoe/SvVbHhh2YhDXsgsISkcfK/Vk+/i+V
AFbJtfnUG7EtzFA06ZnbR6f7TmhjJYJV0DKM2702O66/j0C/NVWYobtAieKq0e+2+CJCT7hLJnp7
bmDRFiUQoGKUqdZQMVnIylztAUHrs2g+j5o5fA8qypv3d3MbyrAK7U3wOBTl8AvXuxEjOR6kgFAm
D/t36pDnMIigLakErfXgxzAgjKNZohLcCAeznazD/dVvzxJXS0wKQBmHASj7enWGysuCF7O4NEOJ
hEwaax9U30hdvxipkY1GuLPbDSDj4tspr4L0oKK5DhRHGXL0UC3LizIEwIFnoZXeNWJs2qkkGO/G
Jo+f54ZQwKwzYMp64+v/6H2JhFPODNnx/uZvLzofF4/PL8KQ+AzXm4/0bAh1nywukqYv8Ce+U8Rv
aDV1TeUYxp5b3kigWQ2mIgiG6WIQJl+v1jZJOKBrsyAc5SJzm6asvuFhtMFW+1T+MBYFtW0hr6Dg
yYVI/QeaK1V+NzA/HTpDUsNwqfRChVrYbJQ7r+6WFSwTy8BaceGUn69/WmP1mRFVYnmB9GcKPrTx
hzpy6mEn1ts6bsTPgJ2BzyabXR13XAda3Gc+sV7T6OcpKPyT5kfSIU1izRX86BOMVPLOmps7ox7K
FQZ6b66Tvn4S81iNCSfaOjyKgpAtaomPRhWXTqU3P+7b020YvRRf6dgTfxGoK6svLGWtVuQyizXF
ZC/9EAuCRqRiJz+xu8Q6UPHeeXy3nAfhOuwpZF443tWHKwifiQFwuk3ySRa/l9IhNB6VAIbGRv0d
63s+/vYFZoNvllt9waFrLBHmK6AucfseqaTzqH8DVbQnabZlKJBOLdS2JlMT61q2GgdlZeTkO/zr
05AGx2acvLEnP5BTYPXxjvVvLsd7v1AdM924rql1oxB15YT1m4l0ikKw5LPV/ZkV86c4/QrhFblv
JZsukHQLLwCyhVr5KuBcCAdrVZXKS/0uSf7tXPlYm27yq+lQtXKkz5/vL7f1zWjqLm0WmroArK/v
dpJ0QtM3agnWk8HqBnQ8xBrWtEfiu3XRIGCDUotXjE+3sv0w8CvL6CZSD5Ql80Ys3UkLvo2z+klQ
9S/3t7SBCmK4mIF1RhwYq2G053pPUmP4oZDILEYdFlWsczgUx1F2GHyMFGfWSPHKozx9MaxPYqIi
VUbwNjyLhjdFx/s/Zct28CqMZC8CkzfF7rwdCyWtzOpSTQdZvzTRU1O/GMFZE3cW2nw+3q60sppE
S/3CD42Kyq+tG053KOz0lxbZjD8/FLCBI5/ZuPMei9pGQ5Sjhs6CWid5GSoK10cdtXNSEj5Ulxkl
WImiL4yOD2k9PIi+ZqeWRC90/ByX6ee53KtKbOD8Fu5xgsmlgUf1Y+Vu6gxuujSeq0sPwI/kgomd
uvLa+ltmqHYRe6n0UZN/iAyYt/5TUkDymgnvUfjayTs2vvEyrUZ8RuGbYGH1M+QoregRcfIZM4zS
MXPkgZuquDuh0cZFxYmDJFgYBRcMxvVJo8Mxp6EvVJdONi4tgMFIfkKv9eW+wS7f6zq/xsm9WWXl
DqaimuWIsbdLnKaPuu7AGGpTezm0+Y7Bbm6HMgQHRkubgOd6O0NQRJoWVfXF7LuDaKYQccgPrTL+
vr+fzWUMXdQZu4ejdZ12CF1Qjf7MflJBsRjVlQGzV2l7Cqkt7Djujcd2yQP+b6nFTt7khYKITi10
sPUl7DGAxNPiwAlj4VPUQlJbWbGdVPAn+XtNve0d0p00oIKiRrY6yKg3/FrR4vpiEaSm5+iXvweo
3bQJ8IZ0UCADBfhwvTHNLwi7q3BJeGObCYtDQfSrxtYhKXau0tZK9HHRjCODx2kue31zhF3VNNMU
1/UlAFkRpbqrJI8MQR+r9s99s9jyWxLjpdBzklTxxq4iI6tBinsMhvoiFVL3ISmm+iiV0/wz1+T2
VJcFIjOS+tRHxnycRfmxjYo9BYUtt7HAN18BDsCDlrN4s9cYjtWaGcf6AsGdq2foLI8vgXCMBPVY
df/hsr1da2WaupD5Xdb2XLZTr/8xn43+5/3z3Ppw9LuQ3iNLZb5w9bwLBcyHfjLXlzz5HKQovXwH
m+lLn++vsjiftXN6fWQY2ySAXg+BBalWDo0i1RdYaYvypCjf7v/9jQCd2VgQWzKUMzBLrzy5bjWC
3iYEKVDIZc8h+/yWCcWjGPP/KjMyD2mbijbqqX8/q06LkvYI+ALm6NjbtS0EfSOM+sAgWNodSuub
Fn4wm52mxJZ3ervE6mrVfdrloSYSH6R0PXK4rUS6sfn0UbXagyi+T8WDXJ3un+eWiS+lOHI5gyL+
unjVNVTc+XfVhRvUa73bq98ry577zlHrYIfCYPNGw8NNEEu6AxxkdZ/EPoik3tTrS13KP4RIlI69
YQZOrWqVy0STdJQUmA2KLMjdJgDw1qWD9ePv94vmMQAO8mQaz6ufYGV9ACESlcG2eSwj6x0JzKcg
ik5SID23+k7Zbvlg68vA5CX1TnSCMJ3VlYtpltR9FLWI+6YIZGmwWaW+tPOmbd3rt4usXH/Q5ABn
5bC9tIivD/Fptt4Lg13O/8HvIzxP65PuEgiV1TICk52h35UE7NYoerKUOdlkPDaxpbphocTu/c+0
tSkL5Ky+aPQgdL/yhn6bM/WBjPMFM6igJoG3vpXqwU216uzrbbuz3MaHouu59OVe8S7rqr4YG/Sy
U7+51G2L7elm5dAKSkDQhXvKW1tZAE16ixlojALl7XXmo/iJFdZdezHCsmTw4t88BtgdBariTuNs
XVomm47mLKjntBOVYyNn+fMQGvkxzEITHGzZ73zZjc3TaIDgZuHPARW9cjtVZE6NMcYNrxyws8C0
lb5zdWXH0Wxdfho0TH8vlRUykfVzLo9VF9Zhd9FPVvXom4eoemqNhsbaQ1EUR9mIuPkPf21GrAlH
NXk6mdeagbMxjJhB4bS7QDxm0mO+pMWPvzcd6ooiaSyijqRZK4eS+9mIm2n615Cy0z6WkmLHnej8
/UberrK6D00aVEo91/1lmO1y+tK1biG9H+iU319mwxQ04scFWkpWzle6fuTkMfbTNo+Gi178HsLH
UHKU9tf9JTZu9iudLtT7IPbMtU+EC6UQ6S0Ml2z24uhzCazaT+SDBVXz/YVeL9LK+1IOB31DaX5J
yFZRdzOJI/TrzXDpYuD3U1i+q6uvFMbhV1SGjOlIhm4oUyvWucikj7UBxcW3PnA6GUGin4P+fdaf
izy2Kz5orVKneJ/mz3r/WY90JxpAibXJWY+rD/d/9dbxAPujjYQIIOIZqx8dZTBizL40XIwodnPL
RaLGbrTPkR7t2O32QhgtzM1LJXcVSE1TWqa60Q2XpsxOsOH0lfIxiIr3U5AmO0stVnPzIUiHoZ2k
ggtT97VVjbM4jkmiDJfpFMQPg66dqKLG+mDXu/Pet+EhmnzcQw12Ehqa63Am6tNxFGM4CPQenAzv
RfsUu1H4q5L+LYV/738q9WZbEEggvrB8KjrP61BXQWF9pvdDHq6N9ogPH/fIB26vIzq44KtMSpuU
UdfGUM+VHjTZUo1Oa9mliGYPKvKlkvq3YpfYGhN6yEvB5Ai8Yv3cxs2sE/zF1EdSvbXFsAF+bJ7E
CF7EJHPmVLwMz32S7sSDGwdIVUhbmhbMBhIXXtuFPxppM08krZJaeTAJfpesfMcJbFRqgXMs8qjK
coo3XC6j2Jh6EhFydtDIuOksGU5hZM96G6auVcEgi1JZ7SY1nSo5NBt3nDPHhzJj5wpsbfUVUMsY
DE+gtbrWXZmWZiFSSkEF/ZAI+UH1f963xuUvXF8y+rbMxFEEx/ZBAV4fJo0Tvw8bSlxlWdpZpGT0
K3oKXbXvlarUuoGp/uvLYDrFaudtur3ehPI0xpaNUdxYi+wIvaZR5zPqSxSkZ43Cih56wQJeS4J3
ivrp/jZv3RbYOzhb4Byl3UlB5XqbsgoimlHZ/jIBbnwoFZQgZDOM3bBtpwdDKcSdD7exOY4TiCMY
R0IXbRWtIZVQSFlfsF7RnsGMfS19SH8ElIVsdeof1UQ93t/grQdjg28WXFlKnUxZUMpVf8kt4ywz
sxVWrgG6asZCE18+MU12ur/i6kh57MHAkdCSUENhcZOlSGqgDKPZFF4VS/CQ6mP+oA2p6ahSPD+l
rbbXsF55tdf1qAQzHyPx/DPXcf0JkYk0NV8sSs9gwk+leRpR4K+M7/d3tQZzvS4Deyezm0vJF6zf
9TKG2pgpjUOWiZlNQYZRe4QZF7b3uCyd2RiUX+2UJh/7AW5KaZqMJ19SR1fOh+FxivxsJxVc2dHy
awALgapEbIioZ10atkr6lZEsN56gTs1RmqPPuRG/6BrkK1aQqQ+CD7XX/RPYOGeeW1ABdMQ453XF
Is+aAPFHpfEULJjhYyGEGjccCHPmcMeE1lj+1+3xAlIlRkCAd2R12GqRKbA0yyg1hVJiHNHz8cHe
dgywWkkkEORHegK3aVPXX8Mi6c2DICHOYReKEPzykV79p2t64UPSTbVpZ91cQxaLpLUC83la1Ica
7i+mtPNcDG0mjMudusu6GfX669HOUhY1WN7bm5h04N0wKrPxaiktBzsJ4uocGHPmFoWBGmHTDwL9
iSA/Np1enBJhFH8AeWxlO+wq4ShUMdR3otA9xhHy0KoPXXVf+vXO51wnUK+/cumjLKxoVGzW3zNJ
5nAKc6PxDHg9IL6I6w+NEAAOG9PZCcy0OgpNlzqaHlq0eXSk/hBZ3PnQr7fmzTPDj1iSZOoZr1O0
pFbXt6qYfNg8KYZ5s58g2ZjJvha48jgvA8K+MZJnFVHzhfvtd8cQsGF3rMGGtnY+jcHPofcVAGZD
WxGZSX31bGaT5tSaFj9CypIH9EvMqSQHHaEBNsNQz39G09i3Tg4hPXlCHygv8OgSaomKP8+HdOz8
Br6wUXz526sjgRuCg0+hgrnAk693WUfzpCfD1HqFLBWHvG4kxpJJHXrN2i1zL4H2+kR5V4iP8cB0
P1Yn2lVLkiqKrAULuesHqYyiQROjBGj5plsEvv95NAoglEI4nWul4yLI8ze0mOMdA1sWWv8QvAUE
LguBODRU15sOijoqBQ37KozRQjInevH1NDnnQ0SpJ0Y7Nm7+7nF9NSYK0sy6LtLI6CJfr2g0qlYn
6tx6+lzChG0QdrWzCqs/jMgH7Gw4AYVrH+5/21Wg9L+LgnMkOdBhgljXIaI+QPUzlloPZc76A23D
CFqjvHCNqpsORIPNqZNC9RROU+j4s57/l+UJt7nHy3zqGhkhQqGUdR2fWy9RYVa1bPiG2IKEZIb6
O8ma7EFXhcZJ+lp2qM3uoU3WDdll97RTiNV4ERc0+irt00Ta3aYv9J4uNtGnVG+QRFJF+GrNUT9F
MCoelDGaDmNXdE5A9H5s2kpwCHM+KgB/nLaSK7fIh+Cr0bd73blV6PP628jUQaEC2ZOpz16bg9iN
jGZJQ+kFAZUHs2WKo1cNh+xEsisKdx9MGmnvy9RSdiLY25eSN5KCMGO1zL3dMNfRSyp7WoO11yPu
N9p10DDsaQl6J558lYu/YwK3ARfzQBBLUgijqM2nuN7nbHThEDNH4hUAID6kKjNfqt5MjqmVTHck
pRZ9vW/yyx9c3WzGLPCMr/IaEIpeLxgFcRjPkVV7ghzPR2ExPGrfe92yzW0txSNqLdRt18PPNG0G
YGhB43Wjr2dOK/VKnTiUrUrhfeSnM5Ge4CvDvJNFbixLMxy69oV4CjaZ1Wnq0QwGcNmcPH2XNGBo
gL8zAR6foN1JsTbskzBKW6wTuOGNSLJRSlZNNtl4FSJxbao5ht4edERsO/BapVGcmnyPDWAjiiUo
ocJAE4YhNYon15+uHOo86buu9/BM1tdAS7+OelocyjTT3FBDMM4aldTpCVvtBB0zh3oYjdFI1ZCh
7P096sUNQ0IPhSFlUmn89Xp6coyL0m+gofYY51U/hmMwH9O+2avGb3hoSoNwc6KYDEJyPfRd0mCo
okjuvUTNnjvLPyaG6E4C7ETzQ1FDKWYoL4Ma7kToG3ZE1YhJZRCenPbaMY/SnOfGUPdeHXS9HQLI
kdrsu9iE50o937+PG+EyoxELbxm6ULy1aw7ErCALb3yt90SpjT4pvtDp50yIe8uJWz9+1uMu/5j4
ZmnZoYKfdsWyATfa1lX2WwnU5DiIhWEnPGPPQRmN7yl+f6uSRjoT4zYPdSJI73sFidb7v3rrgNDo
pKSKOM8ynnBtigH4sG4sg8FrmYoZNKsHddL/UMaqdMo6Pd1fbOOuUelc9DGIyZdy3vVipT4oWZ0v
79RY985Uz4adpunvNpC/h33rNiWgTLXdi/u2VoUiinFU5kg0Mv7rVeNO74yujAav1rVPTfZurn71
6SnxiUPag4aoxf1Nbhg6Pmspub1O/K2TQnOIS2Fsi8Frev08BgbUol9yeFnL5GAp+Sn/7aM4d3/J
dftpeWRpVLy+dzRhKftdb9GcmPhJxHTwjNmE+yabzIc+1ZE9gSz31Kpif4KMtjgH0ZS4mWb+Q5zZ
HiRqnXZmhSdtMvfmwDfMankEcXPLf27Q8xLaF0GcNYOH9FP8BD9qe5qoTJ9kHMODkM57Ezxb60Ho
CqiD+8ebuNjAG1DH3I2S0PHMe5I6uwUoeZub9yNQin+IRdu/vzOgG4lmKMktwLOVQWWt1erIIY5e
F8TfKko41vxvqU2fA73agUm/ElGtHnlqb2BSaUKR8a8JGGMeoVi0os6bdHl6gU/zc9fE38SqL10x
nuenQE4tN6wV44U5lcJJh6Z+RtQrORhiFCEfHWlxZk9l/kfv9KliZsEqPzVs7OhTwbXD2JftuEjG
E+wp8nGg6rBz49f9GiyTN44m3TJZQBayjh+aQjDMukkGL1aNGMYBoUsfSB3MT0GgHJO+j89B1tYf
0sgMzqEBQbMkgzof9JxMN8qMYxkqI3SXuuK2dE1OdRVbx87S2nPR5xP6aVKLNp3u22JqfgyzWHBD
qyPPYZLNyfBCblKmj1Hfgz7t2z0ejI2vgwY5vRaT6Au8xRrDOzLPZdVZO3hVgqYbwKLoU9w3wUtE
z+0wDH2d2WGjfGa0eHLaWRmOuTGNB3mqY7fvhvnQTcBDx6ZvH6HQ9h9NHJRT0+A6WVqgn/JJ8+1c
jBCkUyrxEHeFumPIty8/v38h7l5INvBZSwj95tbUopx0vqYNnj+XPuOrQglLE5Ki973T7d1kFQJI
Hn3cIiz416uYzJSLSY4vUFuhdfNEmt8FcjEcU0PsXWPs5J1d3fp7yvEAXJYaIeHMej5I0hulmedw
9PSsl53ENIZ3EFjNthoq/cFIitBtW7NA5kDbo2HcWhm2KaoowMjBl63iuqSHI9kv8ULNWPqnSA4+
xzOUrUOvwQAtytO7tlVOZTPu1bNvnxwaLsoyIEztRmbg+/qE9azTBXOoZ69vT0RgLgxB4wdNbx4l
4TSVTrPHgrYUDa690rIe/CSvhUjNXP79G7sxaCpNeRzN3lAOJzmKbEVCsi/4UEmqM+d79B6bu6MD
gowSIQqv3PVqU7ccuNbNHuwOnVtbFTgOS1C46ZplS5NxEQBQulO1VJ10fd6xpg3rpZDOINKSXVNG
XO11pDYDGJGzHeTjND7EodfX383/tAhZFqPeEEytYXxtqaRFPsGYWUvt90bK3Cj9Puh/QtTN7t/F
jS/HbiwoyCDIB9ewChQYXDOkQWxmj3GfsH4W44vWfRaTyYEh7P5KG0nOgvNkM5z+gs+Vrz9bOPqC
LqbW5AU1uYsC3vgQhW6cOA1FCNVpv7ZtatcywEjN3Vl6uWcr+1xkv4GEYzXLnOD10r5f9K0czLNH
p7V3KNO1g8MbZB6xFu3JGsPKFrSI4pwWZu5kQJAUVn20k3qsu5TL0wc/EqUwnTMgtl75vVTt6rEx
+BW57Cpf/RcqH65uy65pOyCU729567u+XWsVWQdNF5qVylpdNLtqas9UdaRHLQ0d3pidL7vh5UiT
KRNR2+Q+rCkeZ2mUx7FQRY+6yzsaAOZAXKfxvwqkf+0/clnvRNS3lRzqKvi2BeLNka7BVdTexyKp
JsmLtPRBIGt4QXg6sstc2ANr3h4jKyExg0grcA0+3bXh6GVYNs3gS14Dla38wax+9/qj2NLNmoKd
U9zaFM6amiFRHa2cVcQq10ptWGkke+gctk95bYaI3wjKsStb4dt947h95lGb+d+nkDbDjS5zW0m1
EWiT4sV9Xh7o9nTOOJt7G7p1lODMqK0T8C2Xfj0VMhp5nomDKHtdr36S0d4Qa8uO0Lyv0z2Fk+Uz
XN9vlsKlMKdFlgUc+PozkVno+hQZsgeL2ntFdCXxHSIrx2ASTxAtnGqqNky775Skbj/YAlkktaOo
CKrWXD1D8D4NidX2ChT2PpSmNDME5Cl6eDB3LGMjm2OlhQ2Xh4BQeA2tyes5SOOM7ZV6K3la337v
W4b5ulwvj1kRvJdUVF0rAfKm3kA5KZGq2cb9hPY8V89V1P4lQRqOjCYG8Bt6nEQ2VAKvj5tSXz8o
vqh4ZZLbdfZH8b/cN9CNAvZrm2SJoTniGxkVUwtqc24kBXVGMY5tqVMaWE18WMPVCf8lNnL9Jaqi
IXfJM8hrFK1OQRKDoGudJhK68TB07Sg4oawVoZOKIbxPVtdmOxdpo1sHtS35zKJbxbjOek7Cqsaw
jEdd8YyyUe00SY1Tl9T9UxFYlTsxyOFoM1avKD6Cn5X5sxO6accMN64ZJGOYIO2lpaWzclGDlhjd
UHeqF5s/lG6h0zrnVnbMfHnH625cMviQ0DTlUkMesC5nTT7yWHHXqPDwT0BbehRUU0PQ7bpMi5Mm
lvGhrMb0KKRteOpHZZfd+9ZrkS1QloWHZom71ixbgVDGtdSPqsfA0pNaRHYsxu+ntjmPYvQUJBAY
KA9q9COSIvoIMHBrEpq873v03u4b58a9B3ZGWEY4w6jPGpxi+NrYUXlQPdw1EyJSZiPq8sQg+cv9
dbY+7KJDtiQPC15zFS9ZYtLWsVxqngUBttXMpwkRkKEP4KjfWWlzR29WWrlPOarNIjALzUvqGjDd
1yiLHhvxx/3t3D6l5JMMXNOBoQdDZHvtNOqypIncjpoHQzlqq8M4OCiFfoZoB06Bjgm3Serq//Cp
oHAB9qwBDr5Buqq53/COmJo3DpR3h8kA+mGm6rFsqz1dpI2vRe+FTiOJLUOY65ZbGip6w3+pXlCW
73ULPF0ovtPq3xXc2vcP8jbcUpcYAYIQyvPLwPD1QU5lFFoFyrkeokuPgvFYKpEbirDKSz+V+k8u
H+8vt1HUYD2KTnBA0idl6ev1gNz1ZddOmpdps9i5PZGDjMlL00nq5rF2xiq0ngLIeP8xsxwi85am
5MkQckb3J7WCEWiQJu1SSVYk2r2OiquTasoi6MQ4ICxcWhv+VuUsBIdvpENhC8EsvpsMo9RtJTai
n/d3s5GFsBsicLZEDE7xebUbX9LRAJc1D8UluYpsw5/sVEhOJUPQpujEEiIq4nMHSH4aRpud73y9
jSxg8dXUC1mdf1gXC1WF6Gsp7HhGEDtq4X8cUmbcmq9KGF/ar4b4mHWD3bbHNJT3MHxbzxUVUb4j
MTMefN38H6sEwB3MUJ48/ohmzQE3+D1p3kPMS6uQqXMldnR5LBk/P90/9o23g6yKAjCAc+LpNRos
S5bZA63SPb8HauOPQX8Is1Y4572FQIQsFgezNiVkV8oR/nS6XYf76294OJ2SKaHhArgG2nL91StY
jImvemJRGI3dYCxSVwNA7FSR0uxkXq97WQWjvA3QQUIxwTDZukDgh7OmTCHRWjzHB2hr3dj6VkX+
cwJk01ecKWyY10QWL+iPev0SqAvN+HnKz6V2KYM/6XSywsiWoB1vKKLAnkox5Wi0cFQoD/cPZcsc
lioGdUpg1DA2LS77TdnGN6geKXqqeKr0za8it2qs33QiXVN+t9QcurI/1qNybpI9QtANLNbSYXwd
OEYSgKNarTwXghkTOBHRBmdZCU6+f+ar/WOWo+OnwMLeiVV6VhPtZCit63fnMGrPfj4eay08p6H+
8f5J3L5Ny88h0uRV50e9hqNvDiJiOjUL00lnVuEwmK5wucjT12JPCmFzFe4S9Q+aXbfVVSOZtRA6
WA9l5sIpZ0j4k7hWDySv5CqgfqmEmH/9tC+MyYAwF8k5fPgqSZmU2Cx9P4Kxs5mHk9/4pRvLcmZn
/RSf7x/i7R1feKuI1UVo00hhV1FELZa6XreqThRhOWWqwE3TOENWXOZROZpBR96nE1207+8ve/vw
sqzCQMAS/XLDV1e7DLUQJJuue0L+MtXvw/FXGlBv3Xt1N3f3ZpnVuyELeTqJgal7SlwcqfP/kcCr
KHn3HA+MjRCJQlboDsLO1Nbe5lY3lIubZx0hgMe7mpxHwzMezb2W+IZZcoCw2ROzMuawbin1YVdX
hg6pa1UvhZtQD57Csawe0jTPXFMo24NZwp15/6vdOuTlq/3/oquv1oazboQJNJU904gubSLK8X3x
T1D57eH+ShtejqUY3SBvpgZ4Uy7OW3/ShgS7zK0fEdIjhnXGMzlyKp5z+SmpH/vwHJZ79rK5wTer
ytcerip7DRA7q+LMAQ0T6/Z2sIeKWdzk9VOzbG2ZV+bL4cNXp1hKuhAGmabT2XCl+bwrWbW9if//
+yuj10sVxFLP3yfFs9P2JZC+6P4erc/eIisbl9O6yYVuuVmj5NaGbvux9q5U/zoV4KjA49GjlYDA
ryt5gRXrENJZOF8rCA4N1UOny/LfVP/6432D2/woRBsEmJgdKev1lw/6cqxkITS8WANYqUtx5ZSA
Nf7DKnArLt1Gig8M4V+vYlZinSxMQt6QS8WDOUg0gE3it/t7uc01oLKlYU/kv8AYlZWBJfoM0Nhv
TS8XM7jTs0p0Uis1UfeymkeodmZ7KKqfKXQ3O2Hy1sJARumiLg+yta5qoEwyTYI4mp4/zGiX6Zl+
ZKYwQ1A4mg9jbKRnqZWbk5bkxeH+ltdacVS3lukyqMgICQiN1qRFijKAQBcG09PKl1n8gorwMYuG
85zByRh9H0HkJtJZ1YRDrz32S12HBinj7nasTrbVFGcGjB5NCLEiMXo0mgXUuNtnXl7t1b1Hw+Y1
ZKO2CjPe9ccPsjQujUjg3rdp/AcKl/KlE0SfwM2vnlVBLRyzUhKXMop6KvWZYihCIZBxhg6UhYJr
hkp3rKRBe6YPKjp1rJqfY2vQwYLqldtJws8xm5OPkSgMO1a78YoyEwJ/JskPadBa9LvsStVMJ7yi
MUtOPGmumLtF/zUUH+biV1u9l7Rv97/mxmUkIiEEolnHcMYaBzxFk1VOfg6jlCZ0Byk1vvstoLr7
i2yAGsjFueqL1jT3ZE0pbFR9AVusr3vpVHmFdciMJwr5LTomdjLbgRUe5+mn7v/J49DOwueAQSO/
fQr0i0LbTcqHY2QOTw3pUG0nw6E2XzrzXMnviobh0EMS0lDt9XonbnoVwloZEYcCigToIVOBa5Jz
QaW14eMVPXGWCmw7rf1Pkl5bL1Grt5kzJop4kjujzxBgU7ngqhxaAdjgfPq3UyMmLyv6fPMRurII
WENYFd/82ooC25B9EapvI81BOQ/QQYVGIreunEGZFGpZ+2uctRmRsyGJFFdKZvVXDIAjdGUlykWn
IQ5v4CL1ewb2irZLD4IGM6pbhnGXgTONF2mffLK+a1VjmLYmZJW36FEnAHp9WATkVIO7oy3lOaUh
PDWPxIz+R6QQpX/UMPEpQTQy9YtCS6QOX+YLht2lUhI70KJap9Qc1K/BrNSDbY1a/bkNMzG2677J
v6bowrR20BQBSYtmdRBhBmXigt0E0OHLQuAIVsTj2GRT07nTAB/eo/4/pJ3ZjttKkoafiAD35Zak
pFItVJWr7GP7hrCPbe77zqefjzUYdIkSRLinu9HHQKMdymQukRH/0hu8L+uaIu1O6wo9OqDopJfH
pm2672IvSPJOQNFGPejaVH0vqIV/04M+y/dMkR84RpfPwx1WsoZip7OslTv0VPNXsaNVtHHevnNm
P64GCLtU5WgDg9KnnbFGqdFFUwSBgwVb0HhubT0J6tT2G9DKjizH0mgnHZVUBQml0RYEWrRqaKXP
hoA7sR3O1vRQVPB9xdmU90oP5M2Wemn4ZdVp8CXLimajl7rOWSFuYAKDwgI3+sIRXCUmUWNY7dwI
FPYisTwUEhqsUjnGrlX0/kM0yO3OD8W/TZT/NyjAWIpHOEAbqweOWEuRWPSR/jQld90Xs1DdudhJ
zb6N/rZcsURC0pjLnasIHtBqeLUYwqhTSt40lmL7of7FqrojdaG/fF3QDedo5N0Ed3bhU69yiCwq
1VLMRMpBAhtWc2UfnbHhoChbFJCLotcSiSOG64S3KEzgVTac5qU/932rPU3xr7FpTkpcHYb+Mcoz
u+2102gqBzF/aRPrRzJsqVSu7xxiAzkDZLqsFUa6iq1V1izMPpmfPy1yY/GeTqud59q9Ede2BMVT
Qqiv20icli90vp3Og67WigJeK0khCj4p4Y8w/SxgfRf97RtqGRirn2lFO5Q/rGKklt4kgAH1p66K
7bCN3RpOSYDJzMbtts42iIPME3BSyiDUENbAja4LfUmuJfNJKnLzkDYmRHHQ4w60NGkvd63sBqke
OEh/NMBhzPlrozfl3uytr4khdw9TNkhPk0+mlNZIA09aqzwJOtaMQpvER7VHXd/Xcn3vS+GWivHa
LBEWJjpYdIRRt0NngbV3nihFM+aIahP7T1Ea2Eoy53YoZJ/7QNyL/qNvHir1waoNR1wUSnzhcZjq
XV5OgOw6p8xcTXg1hmBXB5JdgwmJza3fd1GNpvxLmRBdRn4amCV59fvaOglE6un+kyT9DvmIcbWX
mpdkp1aBm4szvjgUwxTuNql5LOqtL7tOjpbogP0wAloKN9oagi+3GP4oTeo/ZVDe7CISRDv09Y0M
7OoYEd2kd7DswQunAEEKjRJJYfKMofqjGAAOYvnO/y34jiI8RX7zpgXDXgukPaLD+OZuob3Xz0sG
if2IgjUZlSnEyFdPmLCQaf6Qyj6Zam4HYrYXIZI3cFZu75KtMKsjW9H9MDD7SXiSo8lutYNQ/pKw
rbsd5KKWsQxm4S7ggsBrlqTzfD03Kc4RiW8JT7WZHOShtxHb1QfgB9q3ukcYPG18xyxbJ53SjRv3
gs2whF6clHgIQguAc30eOotbAQJKHHi+hC6f4QqqcUd0TX/2pRbp5NqeFe1nqvSvQtc+48D674C+
cauSoo33cq5TwH6OUsecPt2ek4vk+/2HAeuigM/k0CM+/2EhJfJEr7LA65sd8iO4dzgKIkBVsU+1
owHXHZpQkH/KMBnHJ6BF/1EuPi0mQriwuVJ2J4HK7eLPcbGzrE9dvZfjfFeOd3HcU4eunai8Nxt1
w8zu8k7iucAjk1uRubxQMAGOFiu+XPKbhf0EnptItL66CEnH2HBMkakrTYhUEKVvz9blvbQEXuRy
SCtoX68nK4xVDQZ34FmR7A3GYE+ISWDKuEuy8Pi3od77vIiwyZT4Ad6ef5dUMgIpxWrYq3zTdFsj
3jeqNO+C/DtEj/1fx2JEQHwhXC6V4FWPMqVyIWXqnGKNBSyB/t5dkPv39PoW7uXGgrv8dqiofIi1
KqkbclpWkJqwOp/ShcHuD24xTa6FFME+D82vsaDO+1BMomMgxs3dfzFQi2QNPDHtmXXiW/ksJyoX
qSfEj2Kw14vHtI5cq9vqYl3J2ED0LsUyCdIGqL7VeUY1u86sLM483mZOF6DjW38u1T8UHnYznd60
t4fwUOWCqxXGRlp6eS1peEa802WWN/Va51sxx9S3Wsxx+WXtK6K+0kOmJcrL7ZlcV5h48KCiz5sH
pgyiwWsWUIXUhmmMOMhqvR/dj3ToHOC1JYCiUY4YnKh8zqgj4mRf1/7Gcr0We9FLZv/h/0NHcrU1
UMfKRwHDUx+xwAH7L7VKnFBApwbJqkRWXkql/Pr3wwVMTFmLtbMYSJ2HrKROFqxOwbQWd+VoZs0q
ByP+yjzvk6aFivzldrzLFxqYFTquEHjY/4jsn8cz5anIlVHLvLyH+E7ZYwgDwS2Lccif67GI5YOV
mHN9B9ooMX/djn1tAS1yV1jJsnqpIJ7HbqcirZpmxrU2g0c4Ty3dU0XN3b+PsoBQoRhxIECZOI8i
420GJknEaLzNM842UTpZpTRtlCOvpE9gVwDWwlUEdM5dcR4myAYxS1o/8+gs2oYWOu0Adaq/E+EQ
hOG4F7Rg1+p2mJmvgt89peZWZnMliYb7A7iXJHXRHV6vVtGgxWBpE/au0DRsUY/bfWVknmhkP2St
8/eILoV2UhgcR2PrO7k6/zCq9i6uxWnvYyFxyNv0DXGwzEl4jNkLRtEJWrnbGUqm7iNar39/84CO
oQTPQx2095rDWM143CdI7HitJewRhjqN3PBN/VxvKjJfuwsQuGcbQ2kDmrlaA5VoJValLlNT73Xp
vjkEu2i4j2H17fCmvb3elhP3/EmpwbAwF34w+jLgGM4XAlwquRPFPvPkzk++4Bzsu7iMjs9Daqms
PE3eWHnXdjCvZfYw0kEy6orn8YxOsXI9YxeJ6W/LSmywPxmX+XCfB1tOxe8OoBdjA77Lc4237IVe
go7yJWh1gXnEru8l6RGwkQNJvNMCK3sM4eu7fQudTcyEemdlAqc0KroueLP4EOt1sVeUzHok048d
AMeKYwxR76ZBLbxkQQDZXmrMu8lqDbdpQu0h0KrkQPv2FFSlsFPjvDwMsRLci8oAHL+t+t+qGU48
T4vUwW+zQmZVqY+T3PDQLQxzT1XPhzqZtBt3+7VbgRIc7HbOE1LZ1QfuU/CslBTxZhTm3yT/b6Ho
25KU7NlDjtoEziSC6f0vFhWt34VHg2Lnuj6eCaYv12OdeygFPNTShNHPoxrmT0b77Xagy9XECcZ5
zFsTcirr93w1JW0bCVgDYbFN0oQlfCalbsvhkczGKevnt9vRLvcllzpSr3CEKPmg+nMezZ95U1p6
mXuK/m9v3C0Moay26+GPGqQPYNU/4ZZ+O+I7xvx8CRMS/TDAD2BksbE5DxmMbTSIEmYoWoj7GZDl
qS3sRIisXy1iSLNdQK/loaZYdeFQc4BDMODEdlLCsfhHTArts4w40WQbfTl3tlHoSmeXYqIc5zaX
vxWdX75aoVb9CECR9K6YZQE0SK3Uvjc4eu5VAJwbA7r2waAGgLp5x6usr7c+yCtwcUPuCS0crlK0
qYeDU5veEnNwtC7eUiW99sl4xdHrYwr51+q4GcOgSXh6FYAp9OMEN/spyKd9ir9s6It3lpJA89zy
mr3ccRya4EKRYsMzgj13/s2mXsdLfApyT0cyrLT2uf69Mot7YAlNGO4sHtO3F8mVrJqAC+sc7soC
3lxl1WYmRwYIbSzZRaGlF4E+wNcMgP59MJT+Z/guZu9kSmK+hqDNdXK0lHLo2BfIw4XaCOb59u+5
On7EPNggUL+gF5yPf55Tizp/lXOlJImjxnQJw7zHULFPclqIVvESqKh7YYdrbURezrL1bqEmy2sF
S8clDz6P3NElEcWEDWqOqtvrgpMkByUU//qZzTST6NOIYuq4V86j+NKIQ6A/5d4g3aGmYKfxp55W
z1DMjiEO8EKSHWWNDUD+Zfa5BEU5A7kjoFDrgpNsJX0qTjNnz4BOiXridbyReV6bPKQKF/4jzHZq
m+fDqvLA8gNrsY9HJKIg90ue0s3W/7X9ryxobQAGQAPXT+rQ8CWFnC33AjyQEzgWlfBp9F99kEjB
/On2OrxMbRaFBDSLFhIFT/hVjtsGY6VMo8KUKelu7lUS3M5R8nkn982WYuDyzdcrDzwYKlw8H5d9
uJq8aKrbcDGkT4TiwQ9exfKzqNpqgI8Lqc2PyfzeWFuqbteWBOg0FiEcQGw1VjGhHTegITEIp5Pp
7xtDm90YcZD97Vm8Uh2kMIgYIlsK2QNy9vOhTT30QkVuCk8KS9xV6Bo/h3nl+NNbfocZvFuamp1s
ZRDXFiO8TrYw5BOu29WR1ittYswy/GnVeCizt1S7r8WtasS1c+pjjNXdQB0n78MeA/kmnhCuPc4l
ZHg0xZGPUyA0bqzGayv/Y7Tl13xAgyKTWxtKHWBrpqW7LpGd3ChtpfwSN+2dpmxZrVxbG8BrAAuh
Es/dsNrM4tDFsdDzvtM0wCJxS56HPPtWB+7KDoMfh3iwRZICnG41pnSUqnbOk9IL9DzfNbOhVEDf
O/kwjVl0lyNPtTGJV4bFmHgdQzCEu7Km5M1WnJZ52pUeliThPqDvbaP285d20fR36EcBH17eDSYo
htXGGk0ziicTPxV1lP1T3yHVZJaC4W5srCsrYuHSQ+JHGYdIqzACoPYEp4LFVYWq7PBWjuFjIr6p
9cADt3xO6Ty3ynRc/okG105B3STEvgYHCrvI+j2lfNcP1Y0y2TuQ7Owko8pINYd6Hz8KKvzqm/Lu
7LWGMXu90Y3f0imJYqeMYTq7w6QWd22lRKLT0RaIXSVKBLePNf2gKlDoXKnLKs3GCt74kYCN+NFO
Ps4gQdXKNquwbpwpntQX5MRqOAq1Fe587IaMndqGw+hUNSxmks+qhSCBaPAvoZPVYC9AJtcdGp/D
77gzx3Gf6v7QfSpyvR3u6rJOFLtCv6ixjcGSo11g9EvlMvcT/hhMOniKEtHdjS+3HHkXc0SJjXI3
i/7CrEtOrHKwylAni62Uo56VR1/MqHo3g3jMQTU6xtwakx2FYSPbTY0GSW+Ji7HgED2amAps6Ldc
JoDc2gsbCcgNwDrKJudnC+5NvEVB3Xh8ptYuUuVYZK2rWAcpVZCvDe4Rr97PkL2CJH6ZB38jIbo4
rN/DU+zieQkidi10HOWpZHZGqntDE+zzSpd4p0RO6BfRRqZ7cWIvgagaLH6edN7WugJVFXdxP5e6
V5g5YBg0Z9KaF0Rm1y2k+/Zx8Df26EZAY7VFrcpSgHkVugfTw+7Q87TQBG5KV9JU20h+C9aXjZW1
5CSrlcWFDgIbyDmX7brtFJlG2A4iuw9geL/jpCoelEj9M3fwOiATYN4YFbP61lQwFvpcKfblMOgH
YXH+uf1Lrn1TUNt8VM5C4qyWFHbbao9vFmCyWnI766BKO4p1G9/zehCgL3xUktp1akGClumISupe
C7CxocNJT5xzf2O7bkVZvQoyi5JN4OdEae5bippGflC1jQTwcqGw9CmE0yik3sEfz3cgAq9oOxSq
4vlQRuECytKdnxzRNnOU9IsUmRvr8r0jc75O2GnQS+iiLLthXfgIRRx7ai1WPVKozAEHPKNMPWni
Lote5OR5Ur+J8heRErWo5k5L3arupz1O1k+BCn0o3boxrw3/w89ZP4laPRiVoOHnKMqj6iPzqT+2
1pdW3o/xw5Bv9FguM1JgSiQdwAgWuwtm+3yyWftJbGiCgQW4qD+OSW7YQQkc0ieb24M2rT05C7gL
uFJeeq2cnArX8/3t/XGRifAb8GBC44QuIIJ2q8KMrIQJyFDD8FLuRzpdbpJ9/fsIdAC4g8GiIQG2
zPmHhNFcpKysuTG9UhRUJ2Gzu2JabrnDXPlylCiAl1KPQaNpfaQ2RdMVmN1ypHbDXlB+AwB+FKIn
9Yjxpcsz/a+PFSoidFAAbgB1U9aaPn2EcWsvJEybKd5rMiX0HL9WtdC3HGkvNz1dPh4u/DfIWTC0
57OHEXMpyZga4BjcP+RNG9Gfj14k39rYiRcpMNj/j3HWG19uaFSIxEmG2TZRQkmiL4CRd+WWf/aV
S36JBOSE5gN/em/pfFgPEUvc7BchopxDYW92jWKLQZDaHVhk10994di3s3+HKDHKZv4o7Lsu1zh+
cnN3e2Fe6CjwnFax0eN9oSlLEr66FUWEJgUj8DG8nQR7wHYty76E8i7P1Dcfuml1MGa3KsdTrOWv
5Ti+0R9cAK9pUm38kovq3sIM47JcUg8OwTUpQg8qELGNbHm8UegnS3lzrFJjuJuUPNmRePeQT31p
X7WBcfQnWTrenohr4SGCo/zLF1EoM5yvsVCvytjKCS8MFpKqQeOWBmlgHht4yVvHGbFxPce7VtsY
9sXD4R1XxRFIYXNBoK3Ov6YuRC1GtcTrflSJDQLFfxhVO9uoOF0dHXP6f1FW12bE5o+CJYr4Ijr9
c/e5jx36JL+rrT7NshVXdxkwsf8EWo7aDwsboZ9WzWYCKYVNqfBL+vv2Z7qcLpoDPIMpYACxRdrn
/O+PuZihe2idp04nP/qqUZSM5t9mfvS1jcfT5ZSp1OeQtgH6hhjTGnjnT0KCglg9erOFnK7Q4aMy
OoL/DyXWalCpfQoO2tkb6c3lCUTQBbmF3x0m8GtSyzQo4aAF8uhJ2ifwYmQfqPw/5/q0kaxdmUbe
wkssPIvQaFz+9w+fqelEbLFCY/Qq2Jeo/didmUPTB5ovvUpRtZFQvR8i56tCpbZFoZOCJ/3pdbsd
+Sw/oVUxeb3LafrNrOzR5Ax3KtXuVDvRHXRp7MO3z6/dP/VBuE+/g8JvD9E+HO3y9/i7fCnvc2fr
5Xe5VPlRLCRkUajzXZRVykDsGn+IJw+C0uMAoqMUMKbKt6TWr001tUv4PCqdkov33GjGtUBrcvKa
Bvb68ByGYPdzu0V7+++lA5b3/sdgqxusMyFgYNwyecYcsjwdsahdSwyelDT7k6s/6uaxF8rHoryL
hI0VdW02SToWDY0F/remEYuCqPZ+0k5eqB8jQzjmia2DQPrr3Q+W4j9BVrt/zgs4xGI1eVRvD4Ya
2ekwPXSPQbibha3vdmUrgr7mP9TDFt73KmUb4TVaRlLPnhIDeo2+KY3siOJPQ9lIOq5kwOhmkAXg
OQJaC5jI+V6sDfZdrnezJ9TQI4yD+VVs4bO5BTk+8uK7PN3I2y4BIwhqf4y4uuuSQU7QCCGi0c17
Uy0+dc8zYmwO9Si8k8ficTTLu3y05X4j8vsjcHUQLOr6YP2R3r18JMLF6SJRHmbv69enyN4/vTwU
9vdTZJ8sO7MrO7KfRpcU3w6dygl2x2SXLH+ww/3Pn5Xd2JINV2r3/Omfx7fiq2Pa/e6bb38O7cmW
7frAA/oQ7qhr25Er2y93bDfXcF939qfD4+P9n5eH0P7z68/tFfnOb7w1otXNWlvmaDQDI9Lswj7t
Hx76vbybdgCIHWuPPcoDMJeTtfMfddf63jyitqk50al9ce4G+x7ou32n2BuX/fXv+2GWV5dwnNSj
rgfLbzr5ebary0NGKWtPbV9PftQvwPKa+dNWirH8pauJwNlIXUit6Ahc5G+ozg9TJWERF8fUxCNh
l5TJxpX8vufWMVCjgMcMLA+ayGpg0EzFxNcK0ZPswvmJqRD/xtfPSe1/Pv8IbdH21E8b3/fKMQAz
8D8hl3Pvw02ZRWo/DxYhVeWb7iR3qSs4rZ05b1+XBfsdHQ672WdfFabYc/6YnnIEr2fruw7ZRnGP
Pode2Nwt8v7bsKWpeiVDOftpq8NemuIkMiR+mpgqO00oefbh+h7VbUOeEu2aKfKUBt0UVdw4hq/O
CbBknJ4UaB9r9JRE11+alFr0jL577ou7PDs25s9E7b7dnvzLAb6bOMIFXY5HfADO5x7YZT3VcSB5
qP427aNV9nZW4vjtTnLv5JKyM5pftyNeOYzhMisKljCckdCrVts5m9W0lRJd8lBnU+fMjhvJkeM/
Q4qGV/6gd/dJPxyRmX7eiLsM5XxlLxxqODpUoReJzNXKVrTO5N2sSV7+KJh3sypRkMd+ZfoXdX0Y
sG3+Wun5TjJ2t+NeJidLWPIfAGM059atuTjtOKs7U/LihpdH8pAI31s8lqNTJGxUQC5rE+eRVhln
X8qtFI8G37KN7e6HGLzJ4pe8Stzw3keZ8/awrn9GsHBkQ6CWYLCdrxyxN1p0zBlXM+3mk0WmgGaM
r2E1GkuogPpIYf0KuGZvh702RuaLBjWtY5Vn9XnUyEJ7TVNz2TMNOJ3WPmyfDaxzfaeLfgjixoRe
GyNLlN774giCRs7qZKrFKJljs5C9DAbmMLhRY6uQKitzl3GTVk9Cn9gpNlq3x3i59xe+/6JaRGFU
4Qo/H2PZhvo0x6nsVeITONMuaXb59BZ0w0Y+eWUuibMMj4yIrvHqcKv8VIkqvZa9sWwcs/gR4kkY
RyXoOw58S7vHduX2wC4szaiAnEVcfb00H/tZMxq+XpHYSYr1R2Hn/VeANYLiVGN16AVXbSz8QQ2b
Sp8thBZcEbfgj+34b6NVD751aDN7qPBtYpk1kXHIA/2QyoajKZBcwv3tX3x1BYDy5LhYhCVZdeff
oogzudO7SvZKYR/7VA/i2s33ANKlCmXTyvYNaP5bWr5XaleowJCqUiPhqAQadR41nKQSVEvPugu1
X/iUOaMV7UTFLXkji794vOIhUNudgUR9Zt3dHvLyd6+OSa4EVjvtMQgOaz6qpNXD3NWdTFJuakgI
NcV+9tNkY2Kv3DtYvpGgooGG3o21uneGuprNLPRZCXH+6o+zV82KU0SdK+g50ggin1OhGt5sHMbX
ZnZRoKYkBwSSz7n6nnpYD7VApdwr+n+RJh2IMAl43dsKWbFpR7mt/G4E2b09p1fDLnpT79sMxJC8
+qB9JZdNLdB/gKM91ftGmNxRz2xzPOrS1zIpP+vCXo4ekZvcyFSvfc6PkVe3bQGFIjGSQPOKsarh
/w9kLi0uZLcHeO1zcg2gFILLG964q2lV0kjJYz/UvNinA59A3G//TNVRwBwh6Pvd8FLFxuF2yGtb
E7jLoh5okaOB6jmfU3HW6BKzZb2gscVdO73K6M5W8WEoPoupsR/mxJY2cojLyeTxSDK3lOMXvdnV
ZE6oIAh4ucxeKsfKrusi/dgIRn28PbJrUcCikBotYo8XO3AK1VkpwnL25Jn8foqwhkM0/m8NpshH
uEYpmdBcgN+xzvxqH/uHpKpmTxfmbG9GiHWZoxJtnCaXd9l5lNXCLzJLB+zCO6nHL/zRwB9th+Ur
2b1sCkfLV4eNubsSj3uTkhMoEbiSa8DsaM1y6ieJ5Pmxon8vNGvaS71JeqD5YW2DKoo3tvaSApwf
l+Sx78qm/5vRrg6yxQK05llG0gVMBpKF34YQLtFxFIqq7Te22bKNzoOh2G9iOQ2lmm22bgeF+QhS
FO9Kr85E25h4tY+8y+NPWvB7Nh+UeGOLXU7mebjVrh4rYcgssOFAHGNHSyeHDec02uf67wEZ54GW
4+XDC1Cm86S2gWgAXyv+Tcv0MYzi2e5kWzZCWzAeBEFbpKO7k+p/GzBhu73flqzjYlaXfghSFjy1
1kI+hlnqVkKe62Xw539NwVH/Vqa/E0Qjb8e53NdU1hbyF/RruFjrtZk2UVgJeLl6cx38zODHcNH5
2cYNd7keCQLVEywEr3cq0OdTKeEoOppFZnpWmkUOwF7GRK8ZalA7/Dfj+RBqlc3pWW7qJUJUtI/N
3DbUMt9FI1rU/8WsfYiyWoRDMMd9MTEg08/2bTtje7slE3dtAXycs9XyQ+a/yfuAD5MZbi6UuZOB
BOiMN1NP0WWKP98e0LVd9SHauh24yAEVus+0SVra7K3O79xgbl8nK3hM6mneWA9XGgMsCHrW6FRQ
FryQm1Xnpo56pTK9acpdGX1Ev22eGkvaibHpzv291XYHPFCPqtw54n0ypXbUSQep6L5bsf+1/JT0
xm8r8W1lPigSjx9ahWEinTJFtyffNZA8YxUcJsg4hWr3SU9K+un2hF1+nmUdy5SjSCy4EVd3yFxH
6M2DpkPDcpzBznK3y247uqp/zFVz64y9UtozDe5EepTkpTzYV8taHdPS0iB9kHz/E1t3MNCzAnsu
wQ5rxHGjbnL8sf2jCM9hJttdJvy1IASs4kUcmKSGVIOGzvkOboQFci6UitejNuvSI1dsNRa3sGFX
0icYFyaxyB0W9fxVLhNUggBHL9K9SintvMH0eMebz/iCD239NpzysN44Zi/XPX0w1ORMVEyQU3+n
n3045K0Cxlfg10CkeqwhBLP6p8woOonJN6Gy+o2091JKCVg+TwtUJ+i8M4urY0PtEgS1Ih3MYSLv
qnymsy/nB4BfvG8t+SfgyRjLcxORpT49Zj77om2Tg0YvzI+OilwqCKWk9b0q9dP9VGs/by/pK4Ak
WAOY4ZB5gZ4lnzz/yGYnQarzQ8MLTOlhEPTHuvVfUVCwC+uLzDMIT3ZXb7o7v0n36BRn6qOm3DeS
uZP6k7yFHn/PW89vwOXXLERhEPALSuj81wzCOFi+D8xE/jKSWJhIIXyzEE93oJpq3c/oX2lwrGej
u7s9CxcbG+lEYFnMN7crEjGrc7fTE7lBS8zy5j7fTeFXrO0doXg25jfkr2+Hulzu57HWp24FjJN2
DLEUxPW++H/q01i4jRvKh8q0tyhGy+I6m88lGLQt2v0gT0B9nM8nJAo1y+OWYIq+a4pXXDBsAdP1
lN5K8XWrgH6xsVbRVle+IvVByeltebn+p50aG4YnigjfFhfg25N4kVsQCINTKL0Lb591ez4sqdYn
IbVC30v1ya64huXwu9VtqaBdG85S9SICM0eY8yj6EMR4T0S+Z8huYrlA8bPwwSw3kperCwJ0LKiq
dw3sNeS/ZnhDahBmBm3wMt+1tR1kTkxLq0+d4PXvZ46KHgArEOKgKlYrXYw7NS6F2OdZUiOv40r5
TyXbOFOW2V8tOkjqjAeM9ULpWr2HZfgfulgGgqfpWeMOWiHYyiBnx9sjedcouAizgENkxJLA8aw+
TxunatKFqeD5n+tn6U2VaHo53e85sKdpf69/0vodhGB07TfiLj9/FReEL1W/dzQzAiOrZWFotZAr
ouCJ9WNMh3/SNLtJvmN/3be5rfquXALAkzaW/OURxRvS5KDmgQ2RYq3Ojq+dEGmlEpxgudv9/Mtq
G7vvfhrSV6zKNmJdnhr0X6j5cmAwuayV8xFWcR8nQj6HpyH/PUbSm9k9iUnngsZDzlF1hy1v5Hfg
5/mUEotqGP9vgPAwAM8DdnXY1DOmXSeV8ylrfnROIp7wXIOEhbDK/Nhq/w6IUnbdJ9hSmNLCHhHa
B7TGDtHSJvqK7ZJRImNusWFquihbAj1XJh/YIwWeJRvjvbtaavM0674VDdHJ9B+TMqBApu2F5nfp
f8WwdOM8uFCcJeOiwsu6gtnP9lnT33qNFrOPjccp71/j/Js/fJ6nxwnBaF9vdoPEiv5VCXbE+wNC
ev5vXp9k5DjVf/pSQWpqFm0FE5p24VcEW4jsy51NNsi6X6R4uTHU1cIQWxhXU6bEJykCLt3kVM7T
0bc2dtiFZwIzwBLH5oZOBxDzda17nnwKvYignDSZzdy2biomx+UVWSLOFwjPbVEdu1J0jX/8sbCp
pMghCBRwtllA6y79Bz60I/C+mMrdFO/bdzD3iJ6S5mbR1r5cDszV0gU5vlh3oIyA5tQqfwK16Rvh
JCanLnSa/FUt6n21+DnoPzt5uPMz7J42Dr4rixH8LQ9RGk/0Y9fchjCXpXQ2zORUW/dh/SZ1z1Fw
3zaPgPI3zoHLFwh9n+VfgBUxsSWRON+XqIlXiDz7+Sks+j2waTtKJrtmpIOs2WVQnygisAx9N5m+
SH7+VI39Xw+WuUX8gBYUqG1YJOe/oIsSoxz8SvMEwXKiCbBFg5wZXQ85PZgbiJXLiUW2d+l3waNa
3gWrTxnoU1LLZsS9lWvtPsoEwCajJj/6hQSTS23Uk9ptGoRcD4rqJhkASIoLa+o0nLPITAQvKiXs
QNRwMJ3cCqTdnIL8F6emcVroTF9uX2KXJzwgOGqtQCvYzhc7TCr0XirlUaACZNazk5eRpjs8382a
E75ofLuZfIvuaSQ24g68V7blwntlaSFmCueJIiIoYAyFzj8s9alMlYaZX+AHYWGPKQowAH/Dx5zW
gNPnbNQ+zXJXQM7XzrME3Vi9viOVlQ9aixra7fm4TChNAJhYJ4BXpA25fqQNYZTnhimmp1AcpV0u
yKNDTCABZbeVP1wJRdEUeiygA2rea85XPlDhrkMrOTWjorjJgi0da6hu1ThtCQReavUwJlStAFrj
B8Chuiy+Dy/dQgBkGnVxdirxj2zhlJlVg4Js7fQPOrkK54Y8fmYfP3KI9JOb18Zdm2aHstkbWmHX
9bifsupnA2tY3thrly+9xROH3ALVO1LfixmXlD4NwzbLTqJvYYbNVS8d+ilz/RIezHep7hxD2ys4
F7aH1nhIM+Gvvziqd+ZCR8UBivNltdk5XdVWLozs5Iv3aq6y51I322oNXWxuCCaIpaJhYy4u5++p
/4f5D9SOPYD5FXmNeh+qstM1LxayNJ12ogO9v72GLx8Sq2irIWmq0HXBFBSn2eyPZjXYon8sR/dz
jN4pAjaaJytbmeJlEr7ERBBqeSDxEY1VTNKxprfGujg1qNXYodQXu1jOX+CZ/qjVqdlzWUUPcR+h
MN9lk6tMTXyPAASKzKJVuKUfCz/CXNjqW1+bd6roqHChf4dsyereCnplaqd+Kk50zlhFkQFJvO0N
OA/x93BIq92sbktiymyms0yAqeA5gogqBTOS9FXQ2oz1Zmj04pQPGDRpjSofAxWueDVkAaWsJrgz
g4DbSxAEV08y/wEX+2+FZFTHoWrNPxuLYUlJL34NZZQFtIWk6/rxKprDAOFRLk7aq3GnPMQlZSW7
t8c/ClrudnQsWhvu5RaQ9rK/vEwCg9cp59GafK+GfVjxpYhQvFGpxWmci7tK0u3gpZ5Kt+kb28KK
MdHvOwszMxfDutsDvvrJl/cRejEijlur+8SKJoRN5qA8iV37uemmeOdXqGDI2qwe4lw0EEad85+3
Y14c5QwW9UV2OIVQ84I/qwlg5oR5Lk4RlWFIWDEWo2UnODUMsN3tUBeZ9xKKBjMwPHI/HiHnJ7k+
Tw25llSeDP+7In/Wrc+3//6LhGD196/2sSSEmp7HanmSDdf/Erf4WNh15eTpgYVyO9SyD1YrE3bc
QgDilUm7bfWlUtzSYz81ylPypzyWz0lim27VOd1bqP4/Iy3f78NiHCT8wVJLKU+adTLMY9G7beKM
zafpVdBcqd04f6+swLNxLTvyQ7RInvUhXcalpq9atJO0l/BHkL1tFiCufKqF+EeGxI2+/PM8ToWR
XKKZE58KW3s0d4c/FRmTGLwiReokY+Xe/lxXVt5ZuGXYH4ZlWsJEEki4GUfZ+K3bgjJcWw6g9oDR
IFtAEqac//2WYJp5ROn/lMq1LTRv+nSf+H/86ihVjo4/dI8Wy+0RXeYelDV4zvPCpLyHZPoqJEqN
fRskLHaoy3P5FGHJg67SI8XmX/4bUiKFeYxRINgi/FybSdyTUNyk1Ice5iqsTNESwiELxMwfQuF/
ODuv3bi1YNt+EQHm8Ep2VOpuS/K2/UI4MufMrz+DPsA9ajbRhO/eBgxYgIor1apVNWtOb6siZnd/
ZGsWpp9/WKvKFyGMM7FAR6GwTSIPzrGBJP59K0sb8H+JgEBtEL3NfAXRErAWBStwTUpvsXpUKnoE
D+Gwb5qVMzXt5bmvoBSuQ9hO/ERK6npAehgPVhRkxcnTdz6U8/FFTlK7N1ZAzkvz9tHMbGVaWO+y
qprMsBHq9MGXD/enbMkArVd0lsChhI71NKUfFqav9SHnwVOcTLNypOQ5XY/1p6mYTRUnCDSGySsS
tNHMLcSIrWrkqcqT0TwghUKvlX7sNhEhvmLsxOAsyYd2cPptf7Cq98BXt7IdRnbnlM1Gk3aUVZK1
pquFxbv6ornnSMMiqXqDAodQH8RInPainfp/WvGf6wHkyaBdYPhwS9DXOdv3npAR6ElGdep3ofke
d0/5Ws1wwblfWZhdJWHS1MiYYEHpBkds/+jmY0A8K4Ue0jWX+5tl+l2zlaQ5lWc5JUq4EeeSU72o
x0We5PWpQWDFIdfo824I40McgqH4d1NsSro4IRuiHDoLKzq9JXL0q/o0dpKjys9SSOJh2N83srAP
oKKYInGq/hzi2ebH7mCORl2fEsixowQ2nCj6bmTDQ9HlK1HgbVphyphak4wR2SryqDPfFHYVLhYV
ihNCXY9StR8MNr/6qhivBq2HiRruImjAXUE9VIK+9+M1LufbscIvQHaeJkBAnXBcXh90FWpqxESK
6sSHgMf9HctvrrDpEay/P6e3e4R3M8jcv5SsbPnZfkSFIwhRfK5OkoAURZpByC3vhWwtA3jr6kHm
MSCyf5PS+pzst0apQU7bsT6lamh30lsWHvXRGRT0IYaUls7j/VEtmCMDRtsoeHr+m9dh+1pR6i5S
agJq/bPQ7ADptZUjNm+lMxbiWin29kzDy/d/1m4qsT1wXz+U6lPxx7tA6m/4u/c2jteijWnJr4/z
tZnZlpQgoEYzZKhPevpzCOmKNR7L4quE2KW7CQJCDVe16/DX/Zlc2IcKMhvksviLMzGN/cOF02VV
bwmJWp/UPUxCn5qnNfDQbdjGqD4YmB1qGDutJgoxAGmYozuSrW+UfbYJdvfHsbDPr8xMn/FhHG4U
l0mJKvIpQCRXbR+nXJSbrxymhY0wYbB5KUPIQhf4bCxSnOT5kLn1Kc6hz4BspiMB6qag+y+uka94
94WVmURW0JwEg0L6Z2asbsnzmkHXnIYw/TXCtxQCiitHaaN1a2/ihUAXMrS/sFoQRFN24nr26kHU
O9WTm5N/9F7yY/tTfEBjel8/RE/1H/dLuzKPCxmoa3szryQmrtCHotSc6l19JPJ4U4/5ln61I/y2
/7wvrkY2zfKHfSF1YpjXiogl9d3yih+jFX3rvX/Ho5A9AudFjpwEF7namZlG0+OMMKY5deGzG540
xXstta0gPOjlH72Dusej5GhJh3BMIJXPPqXe4f44/3b2zLwHqduJApr7Ez222ReMogsHdpM1J8uM
IQK2O1Gxfe9Rznaudh7HzRinTmnYgw8J9rkmB5dbT2u41GlL3vuGmTOR5cwdxr5tuAVI1dZPjRI/
mXV1qMqC7pjx6yiu6cssHHuYGHSSaaByuAhmPjNr5KoDrd2c5OHgD7/T3LfzbLcytQuO+crI7HHR
pvDnm1HfnOLusTVAWEpOr0EGI35S+n3sHUv9v+D1vs1ptW5mEtAtewpA2E2Qnslhoifw0LJtA0dB
nRNxv/Q/V1srryzagVwYHkmykUB9r4/HqFt+EutKcwpC63uHhKLpCz+S8L9BXWOQWvQxiGb8P1Mz
H9OMRtyBmm5O+Y6woN7Upp2XuyzbNZ3txxvag8p6039dkz5ZiPQ4mroytewAVEXRZTbENpRGMWeI
Vpg9BdFz3aTbAsIOSjkb8DTbbqQczjdIrQvZWv8uptXp/mJOI7tZzA9fMNs/QtWXeoB46iluy3Mo
1++av7aOi+fgg4nZOjahaXUpkKoTWgvbSvJtq31S9ZVx/A3A7w1ktoRJUwwwQmJFOQTfKhjuf/3w
JTvYyhDNF3YCEOmxPcSkj8mifqEkXx3y39mPtHd0+ifQuKQG3Dvh71UcytoEz64TxfWDzGvYWoOc
blppa3Rr87u8e6HNpMUNQC+6Dde7SIIf0EAUDuF22VYjWsx7f1Mef8r9rmnt8Ht0lD/d3zSLJ/OD
wennHy6uQIHtKNCnMT3Ex34nOp2y8qa7rfpNl9YHEzN33XSBiCayNV0Z6ltcPAcelC8OgoN5/UDq
/qjF+kMaOCp9UfRKvUSm9uTpnq311VHMqeurra0Kg60h/Gh2K5mWhbDx6ttm0U9cEM91JsMvtnld
kJ646Bcpeqd/0u7181DKKy+KRTcB2peUiwFgRRJne9uvoqZSBK89NfUncQAYYwXPbjAhtOTnsf+U
krgfyQEmYrUvNfHQ+/ka6cfSihM/AGulr4OgZfYk1OF+G3R57E5CV9qKt6/kzlbKn+qaMsuSr5ik
WpGHoeFIm+MI0woKoMiSOqIU0iyk1n+MxbASdi1FAog5wvwCU9LE43e9exV0VErZCPtTMRbbUHwy
5G1fn/ve3eT9dk1IeWmv0BZM2ymPNEpqM/+aWI3gynrSn4SodTo/3Gv05+LRizp9bEPDLmCJF4fN
/fO59Bb4aHTmcUuBMnycRD2vtd9+tDMMMFVf9OzIw+2+ob91jpnXJahEpGxCEwL9nO3MroVRP9Ox
ZGSeUwaVk5rloRHrN9rnN270Q02/prVdBNUpoPUVVe69Ln3Ng++Z0H7TA3M/QuKml+m2l2InV9xd
gcBu81oXCOuIyVpkv7CJwYiTDACJYxg3LwlJ8300fViLRDw02Ub/gkSk12+tIXaS+Ee9TX4G9MD/
hrOud3/6hd2uJHamyZhP1kf7Mz8NB3ZfATpjL4TysTCEV7PP1kLtafPe2IBvRMR9UqCaZ1CNMpBi
rSj608glgELpN1N50bX6OclO/mjaFf1eWfMHuPzWGLW1CZ4289w4pPBTwRq4Ntm465MVN1qjKm43
nOLG6hzZHA4iCqp0kivumxC0P0QF8iqvFvZBIRdbX0QPuzHCTT9K3co8LJxxDVIn4OJk3cnzz26o
VuDVUychX6KKX4vst2g1Z5SJnU6g8+2baK01SCz4LdCOVOmpjZD2mb++IUDW1K5uB0qPuSN5/UHN
t63ROb0f26MPMar3ALRvyL8n6n9lYZ3K743nPsThGnPZbSsEQwbujbzBVJW80Rwx08qMvWocTnV6
CuGCa3xbVh6Ndm8a26HetYa1z+GggoH8OPX0isFOhJtW+p1q3spuX7q1aB4FN0INHeUqceb6WlM2
vEYchlOVPTY5sVW+sVp7BHj5Irdb43k0vxjeGuPO0hakbkP1gHgeyMDsjLnCOEAKmYynHFnWHuVg
v0ErB6WnkVIB4EqTBKNsR95o54jBu4a1lpBbWAEaMCaeNkRaWYF5Hl8Psr40NGU8FeF/8Jo+Vd+Z
oscitAqn6GCKcnNHEJ18sGmXKYWD10AT5f1q0/SXH/24755vHQ6sg+SPYT1lHWiZvT6PpjKgcC6L
46npgdPqxXiEWWStInjrVa+NzCI1KUo1H/mH8RTXDxnMTTkVru0qGfaSFbDqEEfANcOlPbvS/LbT
lLIuxZMWek5myDYEN3/i9u3fJ4xWZ9YNjDD39eRWPgS2Zoh+qCYU4kkfhsdONgJbSczLfRsLCSba
3rk1eW/St2XNz4VQAqGkJ1I8+c2D2x8QWQuE5zp8id2KSq6yUSzP8dW1tuClvYCeHhVqgHRTPvx6
aHIeItTjYhUZzMGGkzLaGgDFV+L2pWWCJBayC7rFJr7Gayt+ZGgxnkk8Zfz+MnL3wPdeEfT+nvvB
9v48Lg7og6nZgEYrjcU61sSTpI7bdnhGzmBlMGsWpp9/3A3oHytFoWJBHIAWFpltKfFKbH97cZBD
+QuUp3LFnpsF1n4YyEapJeKEiYkQ8xOL50waVwaygGiarPxvGzPdkPOoIMjapMkNTk/aQlVn8SZq
bOVB3qQP9XP6LV8xdztvpKRUUhpwUoH4meN8DL9qJQYlnzx0GepyH6NKfH/tb2eNX02cQUYTtAUw
1OuVsSpBqMIqVk7iCFYvLrcdHX4J+Kz7Zm53M5EUD66p4M0NNi9A9CUp2qwe1dOQw7AjHmu6m0bt
IYjW8LQLhvAF9BtN/BE8S2Y+1BASue0iST2ldbEL9eCcu+YfpaKXpE7+uz+mhcXhEYcgHBSxNKrM
q6W839IE2RTjxE1p++K3HEd638LCbgPABiaa8iG1X8QErlenHlQtHevMPBng9JKnuhgulSvhtTvL
rsImpQlE+K4FHYiL/tlCP2jlA25nE3QKHoh2l8kXzStwAW2Q/agG1smvnptGRN3jWS9J4QUr+N8V
O/PaWz+0XuW3vnUS/NBxg9BuwfrK1rGNf9yf0dtodhoQ2p/MJuX0eXTZD6JcDm1knXLreZAfSBTY
LoS7Tfpd8qQjDemf7tu77fedtsf0AKdJgx4xY7aCma6lEQQ7wknza/hu5UMlPYhZdy5NkSbt1oEI
B74wesafrfEyxr5dCb/yTiGQgT0GCG3w72Hd9QdNS/HBFVtmLRuxaAon+VLEtvBFq+2jWzveW/rQ
PpfPwu7+BCxMOGguGHiowiOJMZ9wBX7xqTjun41M2IzC96hRDqVQbAMXYZUOCN4qlPtmL2GIjkZC
AkJH9FenPMKHAZpa57myV0xiH6/WgICK4JFybg3hT4dy+v3RLduafBpPIzaUfG2rLpsy8c1Of2lM
bXgIqurdrFALLIvS2IWaEq9M5uS8rl6FE6ULTQJg5YmLeQ1cmytzNHHrUoMNv93kDZIC+r4t21dV
dz/rbbRm7SbhMvUKTz0hlCaBs4ozV+rluVpXsNS8NMYX3fivLbxHrbRro4AandSVajpqszahtyPE
JrEVJ5T6Gut4PcK4dDPSMVBelO0ID25Rn4kt92XrkniOB83RLJrM7q/h7RGdxsmhmBrMqC3N/XgX
pVLeRLX5UpRQQGPzkBl6tc88UTqA7XhUGjd88iOh3kdZ+jUj5eBAQ5fbmj/qr5lVIAtZnUEjuSdX
H+NN0a7Sg91c0iqlPu6yad3hNZxDZoxOsALYd8yXUKjpBoaSzGsSaAqS15WpUG42GIZgISeyxV1B
J3E9/YkgtYigejDxPzPez2O9h6+6RVG3fqclxg5elT/DkZyiWq9lPG4uU4Y48a7xwKVTGEaGa8tV
aal+2+SQ8Idxt5NKGhfp+jNXYsTbBgXM8JQmPOTdwHTOwh3N8nK3jFXrxRBL/dvgNdw1kq9aXwx5
rH4UdYKTHjrP+jLCUFHYjRtEni3ga/JdP3QwkzSBb8QHf8zafVKa3ZqOx9I0IKCDnDdaIaQDp59/
dF5eJSbNJO1Ujt74hPZVZvvy0O1X1nnBjM4NSF8CoGEKHbNp0DN4KCrZpcncqPPHkeDfsqUyAleD
lqytj3q2j4zB3KpRp71IClDpVM89p+6SZiuYobHNGzlGbDla43688TkAOyci7Cm7OPG1zTxcVfR5
JIZRckpkOb6ogS/tPTeuL64nVY4f0OtIZxAcnmYx0JcFM8b9ibk5aH/No3Y66UwCP55Pvw9HdZP7
tCEZibVJWzHYRqMbkNQs/hkOqeNtTCJHjeKvjDTM9UoPRRBDBWb6Z8Rhul9xQoDfBlJ5GKpYpH3G
b77fH9rtYxmD0+RObQPTs3X2Io/0VGviwAvOevVT7d86NJYh2NwF77mMYJtf7FzBEdQ1HrKbGxLJ
Y1wWm4xuDDzsbKd5PkJuRWQG51RRy4NcyN6uHGt1G+lVbgdDuqZCcRNvzOzNbuQORbmcZzujNB6L
7hO6pBFNIBo5WidBVO3+nP596l9dyFgjqgH0TG8H7AZzr1XXflyRiT53DuJwB2sbb9oNBL4bcxNv
4AmFxFxwdh1F0a/yz+TcSI6WOt0aLHqyMvuKiRpTJJylKxcR+OutJEiITzY0SJ8TjaRcijxv2EKT
omo/4FL9EfmeuRKHLCwqIZ0xdfZMjYTzYyI3qioUTRyfleBJGpHsHs/vQ7VGOLS0Y6/MzJyBVFQq
SkNJjHCCt6crzEi9R8kL9lm0zTzXial+N4p5yCVz5dl944UI5z6ObxaFoAwW90YkRGcRcXmtfwzj
U9HDpHemBmVDyq+H+fb+Tlpawo8WZxupE6Ja5XDG53J4Eaxyg5io9yzkuxKt+fuWFtaOjDZK8qT0
DR6vs0k1BFQg5UBOzmpJQr0N9knwWUm6l1GuNvctLawflwzUohOREDHWnKTCLEOrHuUoOw+ZAXeZ
5jCPQe8g8RUmIQpHTko3kRbSFLdieNrw1wcCFDM4LWoWNLvhfq4PRFdmgdwZI5Q9Vf2t6J1htCvS
9tZO9rd1cpTiwi7FvRTEB32VTe92fq9tz1bSimvYwEQJ2/2rD01gnB6SxnOG/1bGeANXouOHB+y0
UTUqhnOe6zTMajOMiuwsSOdKg6S28va9+xRaj2SMyYnClHDWhJ/3rf59iN/O7P9ZnU7Oh/hkGILe
SLMsO7c4uOi9fNV+RJfw1D6qG1hqnWwPqvop24mPtO6ehqf8JdzG+/EsfpI/Dft6px3Xjuqtv7+a
hr978MMHJVPqoG6q7CzVwkaAl0frVScpj5KI0MpYOqiMfr0/B7fO4dri7EYr/T70xJGJb6uLJ+Lm
x+e02hXBJuhe0Cek1WJ/3+BNUEKUBhaFQzQl7KEBuZ7zOsnTloglO8MN5LSSsPFM+ZCkK0o9S1a4
PPifO41M4PQ0+DCRVlWYVpGN+VlxbaIs4dsqfuc2mzWFm+xXRCJJZwFhvDbhen3Kc90vzoILexJF
iHbTIahqK0qlbOuCf6v6SNxkPdKrsdIn/9HvkziVZ+TH+zO6cEapaEJiQa/330fV9YekgxsQtWj5
OVA73muT2ukDvSRQxK8RVizMKtkB6scQZ1MnN2drl+UUaknL5eesGexU7M8lOLSQxpH7A5pmbnYs
eTuBFOY+JuUx7xGx1CTSxjYpzmYat7vCFyGqbsY1DfGFnU/DKUVZeOvICc6tVP5YRGUwFGfK1jvN
7R6gqriEj0IwfJUE8/sQj/vCWzltt7VPgoyPRqeP+rAv/c4bmsysivMgZMco/FyUZMXKh0Ro7bTs
bUNrAIIf+9xJBeHdK4Pz/ZldWkCabNmy1BTAuM+ORSsbvZ+0UnF2a23X9LXTts22FrKVu3LRzJRj
ITVO0Wp+Y7kjOS0rV4uzL1DQLcDZCbW5G3L91/3hLLhLkMv/Z2d2O5l+oHXgHYqzZhzloqQZ/k1K
oWx/yuITffkr8K7pt823pTlRzU3NqfS7zdbOa5ok8rWyPPdVWl/ULNQ/N1lkOVQNkaPK5HwbSuEa
yd2SmwE0wYNj6hS8pY8yYlKthZqUZy30D2LN4S5sTfpJbjVSPsHOxfuqGdO9EK9xVy5MLnzflFUB
KFH51GaTKwFRMHNYkc6jlqGjaL61hZlt+jS6aDS0BrVpOJZAJfT+kt6e/ak4IGOUdwg5lGlrfTgg
ESCEJBaq6jwYJYgJKfY/V7oeXu5bWQjmJplUAjqN7ASp3JknS4tEFIJEZXDJEB0qf9AftMIKNoqg
eVDxiNWnrOj6z6HQ0L+tN8Iu4v17WPmI6W693lB8BPkhhOvQAKAydj1WPTLrKJas6qyUhWyjfU7O
rbS+S9AJH8cBZKPRTvwhrpY4Wdxk29grLbKx4T83cE4pJLKTvKapzQDZuv6OrIKqnqRJdW7IRGwB
j9SHMUyKlYt/aWU/WplFGq1ZUrQKSC5CQdttebNAujZU9fb+pN4e0mksXLyT5hlEDTMrLt3cVZAw
p1JTPCq1G0LlpP8MZX/veZ7m+HqzAvG59XUYhBADkyC2OS/XkycXQaIIFgY1cUDb3Jd+ypKb0bJe
Gite9fae50Gs8waQAS5NaIRrS2Q4DVoYy/pclb/a/rOC0GbyXrorPnVhAq+sTK+RDwcwJfPbK0VW
n0ndoVACQ6HtI1UMyyFEvKka0RaSGmuENfO9QThCUZjSEvcxjPLzDN5Q0vFnNVp5BjfTOXlelCTI
fXXlIXzjS+dmZmOT6zwd+8IE0G5WcEFBhoQudvfbRURUri6G/3sYqiOdLtk/7pG53dm1O3Z5H5Mq
Ls+W/rkL9/Xw3oef7+/7yVd89CV/TUxzSCRKqWHu0DyVynBcedXZiL7JFeLzwEnRYt/SzgKXN901
qmaj27zirf8qSs/N4jkAq0wcB6S8r3dLMSZlnrsD7lrdhafgXf6qvwXP7YP7lP4xHO8hI2OEKr1T
HWPvIexXXMp8r8o0ZuC2qJCTLJrKOtfWB9QGXdelrBLEtvYz7fxjaOqbQtI2umqthE43yPO5sZm3
zmNf9hNPqs9WTBJpJ8IUgJRfOtB21iK2ZY9CNDz0Pd7poKa9oW8FOa18p25KOEI1Q3ODvStZ7dS9
nsvxwS0qw3TiKKA7Tg8Q7N7kbSWOB1mPwfkouV7FTjG245/7+2TuRBgFAFBWClQjVZE5axbvSk+v
47E9K0Mb7gXKP/to8B9pQgoP7lCma3fcwhJNB5urlmQeCIbZkQvyrFOSOO7OdAbKz0FSC+/VkBhH
Pej8rSu0Fe4lH0ksilXrKFEubPJcgcdXD1uH553sZKN8CPOcXKMgyMcQY4ReyWrHzTwBwbxMhIw6
XfZEWbjy663kCYPaQ13cncPGtWxdzh41q6y+xqNUPsVKqNg9acJtoWfBkaYd6aFEoGQFGHl7hCf0
11ReB/7FLTvz72mXKnmWyd056NTugbTPiwCVwhe1zOttIPTZqQncd8NTXqS8XeNj/1uKvD7IUwkJ
z082nVftHPwey0NMHV3pz6EnF6cydvudJisD5SN/dIhRxF2k0BLYSEL7ZI2I7epJ6x+AeefbxMu7
72Ecpi9RrchO2AnQc8ZaRwIDxTelrww76pBvjP0CP5uXxgMieQWsTW30Av1h59SW6to8iCCZzVzN
0cXhkx6M1q4VW+8gtPprmRWtQ8PnViA+tLukRoUqTbOVZ+fC9UA1FvpeqJunGH8OwEu9qIx9MejP
vvWjyeSNNyDG6n9GRutgRvK5d0FjyTsCwVe+8P6xXDgmV6ZnNwRFYvRoBlR1U1l70SL3tdSlL70V
vVTtQySQcr9v7ib+nbY7pfep752KONz019u9yuG+68W4P0thiCqZugkh9QUh68SyYmdC7Sh1dhRy
YCueuluxfXvZX9ue7XM1bRujNNL+3BoD6mIFjTmjvGnjfSN8T1zDkS13M6Twd6hVtO+CnSGaDpBp
JV6DPi5N+t/XDWy0dJbMQzcrFMe26EvWO2xsulBF4oCWnr6h+gPiYiX4WBo1VxQfSwaAovRsxo3B
qpSqHTlgoUDt0dWkg1Za5b/vI2gepxyNwvuJXpnrdTUVP7HM0OzPeqJdWh/lXZUGwV+qBfXL+8o6
LkwfRTgVUCf+Ct85/fxDpJgZXk0RSR/OQV0cAl+zS/NzMRxVGnOGTrAla3zQKuuUoiHoU3dmrIPl
25lxqIyfKcDvtIz39z9pHovju3moknSgiEVibj7HQ1+6Wl4E49lzVV6nTV/Bmgv8OBi4iO+bul3O
CS9JPwWD5/Kev44t5DyVdEzGMzqunR0Q/G/dTEk3960sBB1cRbgjuG8AypMEmM1xq6WCF5TSOfLa
ehvHQX3MRTWzc1Pt9t0gyJeBwj2k0J638wrF2NATb2xg1zU3Wju2eyl2jafIytKd5yfFc53F0t4Q
O8Pxywb1SF9qlIsFke9KwLsQF5IowbVopHrpsphza7R5PJitGSrnwUs2ZCzUrb9prD9qY+v5ToN+
bXBCG41BaDCCDQSL6ZdxOnelna8lExdc3fWnTCv5YZtSFzcELeFT9AfdSXf+5lx+R112V6yFOlMo
c32FovVBHA0oY9K8n9OjKFYXdZKSKmeuPzvZFg/SJtz9VB7cx9SJXu9vjIWdji1efLhSqG7n7Qxj
k4meLmGrJr5P888IqpbWGnzpNlb8K14yQWrZfoCDrmcOitTWr8JEOZfRO/x9u3CotnGHoKS/NnWT
W7qZOsI5De3wqSgwsxQoSmHWeqac46+6cDC2xX4I92m5I6cmPIyZ0x00yU7WyKYXzjB5UJmGJDBh
Uzr0enxhF7BJg1E7l5r+MBSD6mhaZG3/eaXww5P654TSMeeM54rcBWoflea5ltpyY0R1bA9l+TTW
wZqo/MKeYN/9VbSB8ohI9no4qtzGcu/J5jnUhGCjGUG9URs12VgZtDb3B7Uwc3ScigD2oXqjnWx2
mYlKVSd+aJhnoVB1pExkE7XOfk0ZbXFAky+HghIE3dyKIVRKnfeCeU4qpTy2RKEBt0gT/lcjaXK5
P6IbW8S9kzYLeAPSKJQ3rifPELw8zoPYOleymF0i18uUnSCjiW6XNOetUonemgMsQ01Xgb542hSz
GCig/c3MDUMg1o9tC7kcy/1mKB3SvvuuSWwlGs9DsVPp09bLwvZKd88/bVuBsqS3gla+WUv2P+eO
+5KOIFDEs7WUOksLqjb2LkMG7QVCVn+i0VsTGVgwAus4pMS8AOk3mKflzAJVdcEy/ctpu+I71n7z
bNeLgiVx7fObiTictWvsxgNOMJgPnz35rQ93h1E3WUJfo38Zgv/wJEdNPQlfIvizKzjl4nGnqEct
esv9l9QbHLl89mTxsded0rRWgualD6HVgO3CywT08Wx7ilJSVSHO+FKr4cEPYppoyjqnNdZI7ShY
67JfsEYejj88BCnHz5uqBFcSYpgZwkvRjjYHE1BhuxF9aNu390/doiGkWojCuUDAqF3PLz43j5rS
DS+mKTyOY3ewkvFHaEaO4a2yIUxTdHXHKH/FbqgrKKAoeOle29KSWDVpsg0vQeif+/xrMu7F9rWJ
923/QyNQFHU7lJB9opVjJGcGWpQSgV2iCh/+1oX4fH/kN+QMeBsSMKwltzjFcGs29DRppKES2+gy
EPztgypMFduyutzOO//BCq30U9+jMi5bZK1DKaP3WIv8Y9dq3SNT6TueVq02Qt9cw1wbEnjlqT1x
4v6dvNbH7W7liCL3anRxu/gNWc9TZDbbQWxt+S0rFUfJ9illZaLH1hR9uNZHO157Jt2GaxOLHgkq
kZoTpV9pFvEiShD7Napgl0x/5An7EkaXItr76jEzjpXMNhTAuYiRfX85Fvwxb0AyVPQnk8v8W7f9
MHKYuDyTrEp0IX62g0kpIP/T+Gu4qAVfxQ1NuEEdhGBgPrbW98RSAyp5CSSzd4pU5NnZmsLm/lhu
IOBsLWOiLIfaFvVnoM/Xy5iHhupqZhdfXDlB5XtXaqTv/fqYantFSCEbGpy4hTEj622pDjal+djG
v0BbbkoAYarwnLjRyjm/qXv//SQ474jtpqyjOltV3ddyza0BwcZ+/Gq55rHNyp9at9NS62eRt87g
urYwHAblN4KddTTs7k/J0sQTxk5E1lNJet55JghdqreZn1zSHhyw1COipHlw8N63suDN4KeY4GGo
GpJEnB3pMFTTTkrq5JIgbqUUwXEY38YkfBWS/6/xgD2hiR0ALJm76xVuqV22vqoznWmGzPWx9vqV
TbR0IMhBQrdBMY2xzK7VQBo7RQ6C5FLSOeBUnf7T7Rt4x4V0rWdv6cQDvqTHjcnjJpjHrVEM/Kgp
8vQy7EWIXDp9Fw2HXr+4wadGPgvDWyH++2mHDg8QC8MDjTQnKwb8OiYJ8PhL1MoaYpOtYFuCchTl
9/sb4iajyylHMpsrGxkSSZ5viNzKvCFTw/SiKm81TMKOSELReq9hLCw/lXKxMqyFG+7K3CyodMvQ
GOMhTS+ilsHuMSjtpsnr38EAKX7cWuWDYnrCv+95bJIEoQaDFq46s6m3leRKIzZD6ffYxDtNzR1t
vAT/DIWeonOU8ThXBAtISM2dmusmghpX6cULnDq0dtKw7d9pN0vJIog8gu+v3F9upFm0gDn+oFzD
e96cvQ3d1AyRq0mySxiP3pMSqMHWraP2LFdpvxFHs9p3nthvao8qYpnL6q4oZdkxBB2lES/qdyrJ
ayfTkEsrBaXaIV2l0GivWk4f5vqx6HtxUonwN3Kna3boh9mjmFTSwXI7KO889L5SvW52Jf5qF1j9
sM3zITqWYR4+VUWg2S3dA++xNBqOy6SA/+xw4p6ffooKKd6XCTrjbUOxUSjqjSfI/gOp7fxBJr19
qsYSQRajafb3p2xy4fMZUyi6I/wiki6wJh/84QotZW4bfphdBjVJ9oorpTti/t7RDFLMfRJLu7Y0
yncrbtb2/W3inr2hipS0CJCJp+bRsT9aSpWovNsaaBtUyWkleW+Oxy649No+KsNNIU7XXb6j3fl4
f9QLPp8bheYWaC95yt3ctYI5mkUdZpfONGmf+twG+cWYfPLKOVtyJR/tzC5QWWvkDHX17OIWOyV6
T0+iKtiG+8WcKMPbH/Uaa/iSL/lob7b/a/rbPcA32aUMvpntpw6ieushisk8snvuT+HCVUPqBzDl
JJowQTavN05mRB5oIiu9FHKgHlszoPJioqTcxfXv+5YWJxHGWHJMUGnfqM+5bZLFacKg1PYp6zXH
pFCuhz70ej9Jc/8Haqxay4TKS6MjHU8HFDEfNOmzhROslsCzFXCQ/kbKj17g22b5PVDfOrmxtTjc
esnB1KKdmTmZ6286Au7Q1g68Su1IePAahyhbDja19TSI8YPeovWmAS8x3+5PzQ0X5+RfSbMQ/rMW
VAJnjrz2TcsPLRxevpmadR0ApFnpEGh7W/FYfaG/BeU3v7Rp9H29b3ppVT5alq/X32hGM3C1KLuk
tenko76r8mgzUvsRzG6Xu8VWLPzPtMGtnKilHU5L2sQcSxGDftdrs2aRSL4S5tnFpC2iahPHT/8E
1k89fgutT/dHuOQaP5iah59NnqVlKTO3WqmUXA3w00lx92zqAD2VUS63sGOgER4na0yyK2Ocp116
ak6pUGX45D59HfXGHqSnvMg3ffAljn7dH+TiMio4/unVNol/Xc9npKTNqLdldvHdwM6LU0YHeHQS
zXArW8FLFz+L5Vp6ZsmkztqB4APgjHbltUleWnKuN1F+GeHHhzqtOKRaktiSUqhO7PfDo9Vqnk2l
Xtj7/dgfat/PdoWFCkanjLCT6sGvsbOaTVWo9cGU2vjwP5x92ZLbuLLtFzECnMlXTpJqsllVsst+
YbjtNucBHECQX38Wfe/ZLUE8QvSOfmhHVISSABJAInOtlU3SsaOGKz5Rszq4P0F7VwUkmFDGAUgB
96R+/bXMJQkSirilEu4ykPDq+uRU4AWnrZJCmrGXAZz3Tp7tuQWNHxAwQYMV7DlrV61K3cU8OnH/
3zLvt/Pi8teFXbtWFdfzBL+uO0Okzm9l/a0yT0kCIR7oTR6m9gdz0qBzwFSJ78/jH0KWGGmgwQna
2QF5j1bawjtr6hp3wSbq4nHtwqR8hFjT26i7vpE7IdWmt6n8Bbkciz/w/pVWk+d+XqvHxax8PJUR
7c+PGTkoJbrBzQ+QRIfk9kNaeLUi07y52fWoKAOOtSX9gQi54SCQtbDarFC62LIXyPVTnyfPDnsa
CDnStnhHcr2R3KR7z2yMAel21FFQTBH1CTKDD65LOGaGpeyQ9RyP/grUJLQtW/2i16qHDPeexzVO
j6NpLi9asdSHXJ/cAOVATeYjm4fdLBQOA3Cmtuy6CKoxJqpOpdJ1sdGlIVWPA/WS9NTYD43ir6+6
vaAD4kv5U+Ie2/LfWAUtQ0MFEoImuuCZyJAt4+o0XUxyNQKwvoVIRfqryjrPSc2/+47XPuXO97KJ
yoZ7ipM+z/Psz92K21/5SCHLZtD02Cm/Bx3tm6TiMXuHFsjowFzgtQtRNuHzOnTWsgifunju5u+I
VF1fGSAfYTj1eNI6SKHopQN4GFOMUJnaQZIJ+RNviLODlUDtBsJfm/b39akwOlOjOA3toEy6QjKU
8ho5x8JJp28u3jtPM7WSjc2yojsl9tORMQqxNJfpw2ksCq3zFjvtHokxpF+7ZkKZHw7FnrhmdPNW
PYN+eK2X3+6v6G58/weEjsMTdA1RR8EqSEo7g8CPtOWhNfnJoolXNAh75zSs33TrMUv8tTd8yFdJ
ooS97AQeF1DlQgQIuXlR+kuFal5bcg3z9VE+Vp6D/3TUrmUpif9jjP/YEa7PseSlXbiwY9W/7eQ5
c7ZOHq9V923tHR/4hdC1PNUZXlxZpH97TWCXbDLsmzQOplc4TWk10MausV1ywBGhuWNnv2opi0Fm
RLiLHF65yF/jttDidG099j4kz+nseKzvgqI41tVZ/2abTyXiTQDJghZBqCKJFrZg4Nrx8ToEzAf4
GPBfbhaSmjQxxmXGdWhUkV6zd0Zkol07zoKXIPoeIAcIDAA29/XmgpA4YbyvaawumV+C91K1hgcq
ySmvn7IUAn/24lPypU0kY7uN867tbn+/eHuTrJyBr4Rdy3pc+weuHgz3UNi+LgOO7a0jsoIbiFQH
IVWEyNWt7ihN2tB4MF28nbIp8RVTp+DDplK09u05jkHhmsdxiJQP2uldD6rnygSJ3J7GDZq45qPx
3KEtvL2x+VJcV7Q7doXyqCWQr3Wbz5ITZ4vFRGeBZCdEjqCPuKGYrm3TZF0oBzksdgGXhbIAAg2b
ZBawh4XngpPJ6dIGgwWh3mIYqrDhee87yzyc2qGHOjGaeEuu9ptgAncZut1aBsojQNWIKY4Ep525
zITGeqO9AR37arEG82//bM3l1BjN0eayk2+7iMQ52DJ6MAodX2ye6zkwNQatirmlMRuK0M7QBMLq
TsscI42u0SWYEVqjEOOXUPRtFrQCTVbJmPecDRSyLU27cdYM4QP0CXwRVJ/gbNaEyLKyoLlvIXJA
Y0DZWG9jc8hIXJjaPuViAxVj3a6lip4orF2/c14gVPidztXvtFMfVrv3e31+yi3XJ8bi8bJ+HJjh
p5mN+IUcFvPIOxnya2/sKBSpqIWh8nIjyziV1KWlXdEY0ikeqYiHSizrZAHj3rChCbtlb9GlG2+S
62GXRoUWEcj1xFbCDkOneQNx/+6M7gi1glCypXa2M3J0gLBtC2qAlHtty6BEz/nk9rGTKCElnU+Y
E1dj7/Ea2bmVKe9tq0AompbPVhbdN75z9gN77hJsH3B0gJi6to2qQ2tDGLIH1u29tX4utiRC2ZlH
5HhA5NIABsQVuv39wn06jTScrFMfg0GtaEB0rM9a9ZzKAEs7TnFlRjgRM2OaOlOFmf5DD4zP0/v9
Wdr9eWDggWRAKg716etR9MOiT+u09nEFEg6pwgXS5Gjw9V8YQeiJbD4qzNA1vDYyEDuvOqBu49Xo
fZqhRRBK8PO/pbRtJBjAa/5jRXA2OqWOukyw0geGJzmWdhf7n98WqzokZyN6HGAVippFdqX4RP9N
tR9O9t841YUdMWZKSU6rGXbW8eQkEG5Ke88tDl0pO2d3sAjbbAHlh/YFOOvF1L3STMVctBq2ZgX0
A8RzdIb6Qe3lCiBIngulZujqNgdEn9mZMedw3yP25/Mf64LbVXlTzhQNUmP04fF1HSlGCyLIDMoA
EKK+b2pbduFKA8UC9zooQ0gZiY+fhht50g7VAOezSKRTpTooGoMqN+Am1ax20ILUyNa3vn62AGgL
71vf2186tJiAQMF1iqZc164PvFertiAFxUv/Cq5NVLHCW5dWYmUnCbDRLAHp+tNWCYjAazOK2gyT
ZnVDTHMV9EfKolbXIvTtejS1KXJT5amrj5BIOrnWFBSrHpmmcrw/0j8v+5uJhtYnOjyCKI362fU3
aDbkrFSnH2Loh3/rnGcTuH6ikHBxKw/tJSckXLpGCcxZ8zR7aDyq0idl1Y9Zn0bMfFczWTJmd+7x
wEHICqEwAG+uPyhLLKfl0NSOQRVbzdxjIFBnqyThsY3qZtQXRoSZT9sFXFCVDbGirIfFop6zvOj9
Dyd9VQl0WiQLLRvSFsNeXDpOVmhKBcxerIwd6JlT6S1WXGutbNPs7c/tbfi/UyeGYRVRCsTiQzwm
ntG8u87qjdpHIz2GttvrdvZAbUVrLKjEivE+I52RTaBex3globuRFqbZCZJP3qAa4WJKJm9/UP8Y
Exw0r1uzNlMYa6zfrvstdc6oWutIHt/fCHsHzlashj4HsLKW6Hactgga+DLGFO8j0vxk5gcDVHDm
B1K+a+lj2X7cN3i7+zeAJd6ZwNog0eyIz/lcZ6tmomksonbq53MTDCb1KIgXANi75Fg+FRM9mGXu
mUDa/FsyNJSDN0DKxvYDekwTKcrOkqZ52SK3VblnBHRFP3oD0/7tnCKvCuF60OwQTkLoUli6dFxM
sloWEhbTKz+lp8mK7OSgKo96xYJMhly92WWCNSGSqEplKhdidsDpxWoy+bORe1STAapvy2+bGbxA
Ns4EVs8Vzie7cZMicZ0upgryMPZsUb+y6QNPieLhDWZ8nvUCJAo8NI+107QHTdGU0KkmPeqX8RG3
JfWQ4pmDbKu233ep3RkAmmx79QOPJ0ZsLgRBy4wlXZz5RvmrX98tmfLczc7fBn9hQZjjpSrQ5a2A
hSHHe7JrIh3nZWV66DP7rKeS4dxm2q6tifHbRM20nwZYqzpQUCHfbRSjj2Zkftk6z6RlXo/s4lhk
Hk4HaqvH+7N58xQRrAsLrYzzWo2r3cWmkkAO01oTP7c7GVxg2wNXZymsALqF4g+OHhPCWsLdgCDH
YQnG6NSHtTsW5pEpYE6eapT+bMl+3J1QXPNoAGUh7LghgevdUkwuL2lsQkYDxPNfdv9GZzXsSvT/
DHpbDYdlHreaWwjxivj+fN7m3Lahos0Qbg0o3wKGcT3UZoGwWN1jQjMDPU3a3+A8BK0xvmdmG/NC
eWa28QDdnVdrlcl73twhfyxvPCdwhpFYFOK5tW1r1SxTGo+UHEbIZik/+sE9QJDudH+MezsQoBoV
HbbQyg2Sr9dDLLIeakQ9EiGkQkfzlDq6nzk9YBKoJkp2x617Ym+BDAOlu61ZiVidYNPCDKdVaVyt
1epzm1qIKkZZL2SZFSF0aRvFZGNu0ZhrQaJ4lAb3J2zHJZGe/CNBiCcg6pSC/ytVZeF+s2mcvQ9T
4bXc8ebqAOn3JdN9K4k4jZz6pVK+3Ld7020QNSe0v0TMvamCQatDOMn4aNiFOuR4y/QasDIZwl6T
I2DKSaccIPaioRptFaD9l3MwQ74EXFt0QwIxAtEBq84A7kKSMe27V93IeNg35H2FPPVxQZdUfyZz
HdUKjWhCEBUZ5LU10uy5XGwdIkvVDKUYg0V570Cq01Z6iWNsX359omwjwwZHwRWaaiKPaV0pc/Qq
QwpF78Oiz0KQW6IWUuSfkf+b0Nna0yYW3p/O21Ps0qYlkizRMgo9uNa0j5Wv9bn87n6ZvBpvBsn5
teeMKMi7FgRdUTgV3yomSA6lU3dIe6Bfos8I1AjGlVDJ2+BGXXVzDai4g2EEvAneRdtnXITrStO3
EDZq+1gzH9Os+sqXwQcae5PGR/LoMHZFYCku5NTmgKAfdJquL9kKkiRaUzn5T92q4SsgwbV+h2xv
WX3qZigRoJDd0Y/7s357rG0fCnorOk4gFhfvx1KvO5T26z6uy7eVP6bnBLw8VUK2v73yYQQRyaY0
CzFNkYAOuAJfXQcZOS35TMf1qciZP2XGAzLOgZtJlBVuz08Y21QAIZ2jWmjccT31TeJC96XskZ6z
AWwq6ZEUCUIrWX+JXTMoE4J+vRV/xOJINmKDagPp4xEyR8HaOjkKPjo5QltBJu28O314x6K2Dqwl
EnbXI+p1CEVxQ+3jQXvIXQJZrmMGJlmVfk1HyeTtbXxUfKAaAvI6CjHCUZrnlKYF1LjiKVd+1Vsf
B7ycZ4/0gHaoyJST7iuhMjDprlEUf0BCAnIajLHr8bVrm4LigJyQPR2SBJq1LPcg7tb6OmKY2j6U
06/7Tn/LWMb2xM36/y1a4ruJrKTVlMaCQx7UU6UEX3XfiJaoDJiXBK3PfTQLCPuD/ub4ieSY21vM
S9OCeyazNXb1qmAxlUR5M136I1PHoOtp7dn13EBgQ3ckBa5dk2hjgSwRjiKEitfz29s0bYotP0PL
kxFWOMJHFZyMQ1pLqY43eX9MLDRGIekM6ZvNWa9Nod+KirIhkiIL/54j2PYLI9JKK1DNU+aYESWv
bi/rm3OjjL8dtui7sGmb4nxBSHNttEsHZDzzbIhNNWi/03N7Xs7Fp+Sk+HYIBd0PTQlsmTrm3j0C
8CRevwi80ZNFsOlk2qirLR1ioC4AthkD9d+Ktf4ZFY5MKNQgdQ6C1PWo6j5tG0PlA0Ld16L5zodj
BW6Em4VggodZ2vhGJksy7V3BkHAEiglWEdlsjnRxazlKWRhLryNvlpoP9kfRTgf1tYKmM4RovuDJ
KIkyZOa2v1+YG9JqspPEGGIyLF6CzjGMQmqpbH70+rOqPXbIY9zf97sGUVpF+Q8kjRvEVJW2tjJ1
6oCqlLlGqVOiwzcapx/KpqmP7szHsB1RF0vQGVByru7dFogQt0QNaqt4XF8P1en1AsqGFmZ2mLaA
NBui1C7qoE3HKrg/yD3P3EhXm+wISrmiGi7LKF/6JB/jamlpOM5a49kpbo37Vvbihksr21dcrJ2u
rmpJ3GKMrSrx8sIMjew1Tc8G7SVrtmsIl+yG7YIMrVhts0ZmumMyjXFPqK8pWaCzc65+HV2ZoZ15
QwtbdyOMAQsPhbHrEeWd25ejnbFYq4s1JOXUvNhJWkrAGzuOgCALr3U0Ct3QyMIByapkzlKGthA4
58/AAMVrhu6bZna4vzw7ZpCU20hwEP8Bn154c9VV4/Z6Z48xyxsPZXUPs6arMiGpnYsFGGBQW9GE
Dc4gUkgZMZLFzespziw0jFempvC7efjNAK+MapAQn7rZGiSHxu7IkDhD9Lalp0TuflnUmkqVDDbz
v8bsk16/KLnkYbfjcrhEUNuFrCTUTBzhGIR07cAdAN7igaAQVs2mFigd8KMTGhsGAyBpEhff8Twd
IA8891GNhcSt4BOAD7mLlplT3AwujZbRWqGSBBnW+y6xt1jYQ5A/Rr0UdWvBJcxktROrnCdkiSDy
lfRP7Wr6+qtKu8ipmtf7xvbe5CCJ4UjDRkJqWLxKho6RLM3NOXZrlb9kY20GrtJrMdiY5lHBe9bP
qAtlUKpoUUVy7YFpFov6Ekpc979kb9ioSYHhjOBn03663tbUKFDntos5VkerORgKcPG9ygNrbN41
q/y0wL0lHrqTlQfEDrk4UL3BKYOo7rVJd+iGwTUUFltrjrsTCNWgV/M8crtyRK2za1+msSEBYgvl
BfdN91inLlIWBKQRYiuybuo70fXV1whXj4JkEmezxWI+ki7Q22QMmeUqPsSjmoCXev4wdTp4fNMw
PagslSGLdu5coIoQTACrvAl+CuZdOuZtXddz3OCitXvnuz08j7Xlr+Pvla7HLCGyNvW7A76wKBzk
IGK6aLINi1WGVljsGz2XSX/cmFQQ9rOfluzrfQ/bOS6QdgX7GllBVHrFC7cF46BJrJbHK+R8m3h2
uZcsyP3IGrrvnHwGcnSgNYO0f8u5021mmuhLweMC8ugTOuChKvfQqB/3R7NjBaVcA9wlE7QjaH1e
O68D3F1fafMS96b9pCvgGqdGFSrjINPK2Tn1cNuivS4wlCAEiwlVMo/pCnW4NS6YpTygz8YQ0E6j
ksDr1soGdHDhfbh18X9hL1JrXijEZlms5C0Amr1nyOBktxMGC8DT4vEKagpyGdcTRrNUSdME7jYs
NHQpmBG2XfjoHyw7VraX4XVSbjOEGAiwAsR2RDBUIixlKh/nmCzPip490RbCjGvxuhX6NK9bvzXZ
38n8c5plMt23Do4q1fYOcdB3DBei8NYx8kozkmrgMf+ZuyED6mkKVF1yCe5N48YmspD6xoKZwq7V
U5apoNXyuF8oOnSPIDG3/uj8vu/dO+4AID6KJGjpBP1msXXVwBT0I0dr9Jikn7qu8Kb1r/sGbo87
uAKYKvh1tKjBM+PaG1TGit5qUhL3djuHXUEM5FAs/hnovqCpt+aHaAQW8tmsJTfunmEHWU283oC6
w8VzbdgeTLUq15wA6u94/RJZHM3QFJ8TP2fAJlQy7e2d9UL9FysFPiwynSIDLHeScjZYtsaUTx6Z
j1bJPL4c7s/mtjsFlwebCTlDHBQb10zYvSVSVDgT6jVul2M9/JXphl+iLzdeUGYrMbXj5Fv/KYR9
0F6HILmQl1m6hs+6269gajgRr9jrOlvBjGaBtrKe7o9qxwkNNMJE+hkTCC1sISRBPrh3csJIzOrK
9e2JZEHfU1kD5p0FQn0ONGnsWTzqxRx+YldozOJyEqf17DdVvKbUt2WqXZs7CwsEBDwUf+HzECET
O1eXea+MiaKTmNbhsn5SSsdHKyh0Lj/oOlRc6yTUyI/7s7ezUBAahH49RMmgVyQuFLDgSVmaCokn
bqId01BDT7iYV6+06GksXSJZrB0XREkVem7QJkM/FFGwIlGpYVCLqnH90qMDGrXtKFEfHeCZeCNT
+tizBTEezcQRiFyBCIppJ83thsRSY2Ti85wHA8/9vMw+ddrj/HZ/Fm91YyD4AbEDNCMwXBRzRT08
fVGnoq8GLe4U45Dw50xJoffXexaEOjvy1zJ40NCHQIwaGU37XLEkJFkTrnN3mjL1pUtZRBL36/2P
2jnDLr9JlPScTJBnW95pcdnl4ZoHPIkU62E0DrVznoxRdqHeJiu39Bqya0gaYnVFjibPnBVl3ZLE
inWs0tpL9Pe8rwJosdn1S6mcUeQFUzO6P8adzY/rAU3Fts6tt32x87Y35tFu1Hisl8ybbcZBmU10
yWm240lXVrZNdJGesWuD2etQqPE2rtYEc0sd0XRm9VNt8fRCoiq3Zw0JdcyjhpcPuKLX1mqkvLKS
MjUeVIjRd76WPIMWzMegHiQesrP5t3eVvj2rNlGX7dC7GJdmlh1JUkON894OzYKV6FdQMKisA8La
VLJ09o4/InWi4bRxN7C3WEqi5tzM5pKosTsPQWKlL9DrKMx3lX1XFfS4m+P7rrHzcET8CE4RZAlR
c0XEdT26ubfLqqmAmtCQUKPsfW1/683oN+pyMs2Qt0rkJBCrLp/c0n1iiUxhf6csssWvSOTiskXE
LF4ZhT1WlpNS7L/611KkXxdIPaJ5ykkZrYfO1r0FMKSy1w+InKJCJT8GvvipxU60jSFveM6j7Kl7
BeP8/rTc6uLi2MWcbGpa6CWE9b+elqlCeyhqI3nQjn2gV7BpfO6dWJ2jyvlWFFmI1L+DQlX59+R6
KagTPWDa1ZlB0Xogf0Ng/akAxyxxZR+2g0bZPgwgX0ALXQg0CetVAdmQAjKG+cLjZUF3pyJdgiLv
PNuewnRyvMWAwEu1HAZpZ7WdY8RGqII8L4r0AKUI4YpK58oYnVmLpwkNcJnCKJDpiqzKsbfdQMiC
KBTEXjYS6fXMz7OpNoAvabFBv/C5CMxhRSpDj5JGppa2c4Rsvw9gOLBht2fxUOR65ui1FjerHpR1
GgDtAqmf1MshvtM54X2X2reGKNnREDLjsXs9rjrlOvROsHB14dgRNfGsSUGFjTgESD2OlMVvZc6a
fx9JoJsshLxQqPqDvL82mltWmdn2ogFU8cVs7ADw6HBSnudxOliNLOuzgzHE7YInKcLn7b0jSpEY
fTaN6GCvxaqyhi3aSE7QkLFSPVzJEkBIwU+s7mjlL2n+w+2Kh2n+1anHWYcEyTJLNvCeFyExAmkC
vL9BPhVmm1uzSldt1WJnObnD15m9F/bbIus+sWvFQMrCBgkfN45wSqhscW0+QiSbFNVnlfFnva/b
g+mMfyWuJQOr3GLecSZtzCZI7qEucUPZWqyibkucWHE9IPPdH9wyAiI8MofygZPhLc1fG/azc8Nx
MrzVJaFWjUFV2/i3HdhUxtTcGTt2KNSoQVxGakBsb7c2M2+KpjLitj64fIZIUO2Z/B06Vvf3zS15
BDixS0PCJKeJqTcVL2HIeFRmIFTSMlgmtHZ3+ZPelG+L8wpdk149NRqaWa3Vl3pQJJ3Zdt41oGgj
0MC9jNeN+PAsbLZ2kFMw4rVJ0jAfW3ZMip74rQE6wf3h7hyyl6ZEcAzaiueEFtyI65Y8Kbx6L6Gi
eN/E3spt3BTg/QDfxLtTOBQgoN/VuWHEpBnN10FDibeeW+XE0bM9MuRVgD17WEJkkvAqBL9UsNeg
35o5Y/fEbGnC3hwDyz53phGko6TQtTd3l4a2D7mI1NSJlAXOA8wdhUJMk3uzE9+fuj1HwFYHVhIn
HEgE2xdcWHCmvmJcG8wYxSCKZuQ2YNMS4NLeNkcB4B8bwnShRVRnk7o3YYCHS+dnw8lVykc1GaKF
nDoNWOK1e3GrYOKfXZM9TP2nbjrPJOpBerk/3L2Vu/wUYULJJl9eAz2BG7IKW23wt0nN0ZLFld36
uxOLSwqBPLorACd3PbGLOSx4M2JiqwpaYA2EoM5aIcnL7sW6SGQjqkOletOmEIy4FqUQALDNOKnH
qvJKdUCc2ZlIbdo9C9pET580lb0yo7YroN3zk56AktJOdvfkGJmMZrA7ubiYwYyFQvGNQK/pNnrb
sMSM+XRopkc2PJlnqcPKjAj3IJTrkoVC7jBuNbTJWh+T7HOVFP5/t34XgxFSgfkEjB1hrhn3ZefV
xXcDiolMkUQzu05yYURIYiGTVuclWnBAwuKgcbQEeUWHn/sev3eEoAT7n0URNng7pU2a9RgH5mow
fs7Ov2ZE4zbDiqObmQuhEVW8ShIXEBvi9lacuT97dQUc9NuqT3i1/r4/kJ2FRyHlz/EO4cwbSZME
YlksNxrYySBdNaCbUYj+j33Yljl9BnVMNq695M6WLUUtClRPIPkED7C7YewLklvxTL5pA5rr2C/2
/NgMzUuVpb4FMdxysT7n1qGwvNq0j854YmejhF5S2MhEnncHj/zSFp2g+66YIpyMdi0aaL7FCV5v
dfuq9Elg9y/uIuN67LgLuvf+Y0jYXlM/OR0AHnAXK/VQeYWc978PPeAoSNoAQ4RMu1hCL1HAJ2uy
raPGva5AWh2Ys+T1v3CWCyOC15sbnjRLqRX32tNiP9n1I6RT5n/NLoeYMDA1yNiiKg5EimAFCsmj
k3STtW1flOk97F9ol0uurB0UAKxsrxCCigsg3ds77OKKZt2YmQtyHTGtiuVpNpOzAv2ygFGAveyq
IdDQdyEziNdSd1KZ4xzKtYTYODBZZXR/VneOK7wrNcBVcNVsQNPrL9GB1l1aVtmx6p5tE427rYhK
C2W7Rrb2d5CdAWBPDK6WfOYztUcbKfcT9J507TEZPt8fx95uAuHgPybEcUxpV6otTLg6MmyZ+mPq
PqYK3BdVAmGXGRKWLlMzDjINtWO9/1ZmTrCyczrFbJKVgWV2xDhASSziTBPsDKd1Nt/qdHnp8vxv
RiQBqWxxhKeL2TgV65PWhseD2sq9IXPQ3Ob3/eWRGBFfDPk8V4nadnZcEJSaQT9m+UOdBPeNbFNy
XXRB7hMFYDyAUMKBO1/7sj2NiVUtLtKS6K8a4tzTfKtc9LBvV9fPwdrI8jQ7Zs4oy4f+qfReWkYs
iIoBHpioxyFJKFauKvS/bfmYrGfz0zp5SRI6aNjjVW/VEzuuHwo9DF+cE9C+j7XjW8/Dc2EcOA9s
E0pwEBR4GCGx1oVfsqiGDHI8Hf/dtPz5OCAJNoizjUyh4Elpy4ld5YycE2r1/sxQUWvV0vK6LlM8
jSedV64T8XKu0PC+5Rudtc008LqotoEJhPypcN+66C4PNfiZnLPC0+LVeeUQUfix/GU/9OXBVaMc
IkK/ORJZvo4moS/5e5ZLYiXR8f58ARA2SAhCkQSsnWufMNARvSxzm5wrs5qxWevF06hq+13CMknk
d4O33mzhIEXiEShGHKnC3UFMOmV8aMk5aL3v1Pv+MYXfh4/Oe+gO9+f1hmElWhI8fZhADNZJTc61
xwLTK73W2/41hUClHK2D64FJ5VNPD6KceQ+N99k8TLk3vS+BZF/vrvDlmIX5zSsbGt0mvuSj/fMR
z6p3Onz2Vn8Inh4Kv5F2o9mOI3GrXRoUzt9uTOnY6P/P4BjYXsCYF1B/Gx8LU9/3wSmTXdd7TnRp
U9hBxZBqeopuY+fH5+ivv9yXw0Ma+MR7O0qO4ps0kriuwlmcz/Y0bXT58yOLgvWxi4yTXwfsOZCk
CHZdFSVFQBA3bpMpiv+bRd05DLXWc+tBSv571of91/W1bD0r8fzFy6bgV/H3facVT+dtbJteKY4B
1KiRjrzeiVWRQFxl4OQcmYqvviqr/xBrMhUXmRFhpSyNYRdWMFKdXI8/QZ6NQXHAcyU3zc1DQhyM
sFAV2nJxPMPJmRpR+7X6ZpycLwAtZ58gM2CH1WPbenbuQ9h6dMLM9oz/xlEsdL6DKNjGXxGvurkF
jLleZvUc1B6e/6XhUcNbqsj5eDn7pSwo3g4ucc9BK9BGGRNgXBQGrpcOKQnHAa9yOSutCnG3R7Um
0X3nuFEI3yb00oRwolEbvTpXRV/O61tSel/KH98j1YtO/SPz1leAnjz3GSo8jfcSHo8AKXm/JPa3
m+jeEIVzrC0VMGjB8jhDA6MPay/4/p6H7cEJ8kM5P1iwjMPlqOBsSULzl0z9XTbBwt4gKp/ryjGX
c1fxF8dqj5MyyLo5bCO4N0Jha0DYzNJQSV3OWhplwxgScnI6Gg0Jfb8/l7uG/vAZAYICNkTYG2af
mcaqF+tZzc7oGe2Ov9s1MmTs6T8KtuJ4UGmA+sVGaEQH9GunRLdwXrdOspy/6B7uAfVj8T/6j+Dj
k+q9c6/21dR7nb/lfhh2np95y+Pbefjsy47svavh8iuElYM8XV30hbKcN+69+axYj7NMemJvPi9N
CAtX5WpN6wYLh+YOXgnxTH1evH56WjVZy7Obd+m2CzdVXnT8MKxN7/B6Tsdc11re5Ou5OJkf9VF9
hHZJ8Vd9qjuvQkuov+47ym7YfGFOVKQz6exkZYnJY5M3+Y/PPAt4EDXBqfUPtv8UzkF4/pZ8+voT
AVsY/niLocMlcdabWrUwZFEdfq7ztDbWbD1ryzO1GRqxx8SBHPnqzZPqmcMP5H6UMpdhbHYWFXIN
uH5xnLobW+56piHxm5al6qzn+sX6AgSaGk0Pdv/YRsV6Qkval8JT0F3vqURD2FQSztxIh2PI6HCG
jjwQx4IQoIhbtSsIAxR0ImeW/uDaW1t9hbAo9qlnrD/qfDys8+cM9bqsNN7GnJ0KJTlQ5Bjtj8n0
hnoEE/tIk6Aef9CsDcz0t7muHvl+3zf+PA2E7Y0wAQUr5B83HqHgiutqVVoJfvTZeH7+UBFQP+Je
4D95hPdKhVil7YPmJfU1z39Lg/jLfet7XnFp/c/fLxI0SwotlqFZ1jMfHqbX2fZq+ytRIq6DqBZg
9ymSNblJ+29rgssVhS6yvSLFPEzTOowx1VrPCYe6NHrFpG6Y5AnkB18gfsOMDI0SrAfyXmuhpssE
mm6K4n+sq6jAIyJERyhRlK2wSD5lo7Kep4ch/OBR0C6HSgkh8ey/BWz2ZPJsu6urXxgUjs11ARfd
gfTUmVPT6wBnGGe/ZS2EIQL+1wRVLafy+wb6aOxnmgJX86Kon5RNzj5IrcNsHPo8dCdkK1wIkEq2
5mZadDwkvtFKAZLt4LALkYgFXY5RqUd8mup9d6DU9mMoJfnSXRPA7m5rbiPzKpjox6Rwe4YNWHsQ
O1iP7pl/qc73XXjvjWjh8v2PEeF+LIHjGC0NRtCTPND81kfG5YCD1fKDaI26p+ZkPkWzBeRbAIca
DzgC6Fv2QB6b5zyS5SD2/Rt0OKTfASoEY/H6vNPVjmmp3ZFzahs/iykPteHUz2WoVL+N5N2ao0L5
e0Kbe3X2GjO4PxV7zyqkWqEij6gEQBqRj2e3DS/0lZLzzBWPTx+5Rybio9dlWT1MHN09q9nLGjVq
0WZG6b5UhSQ5ufdcAAliEz0EQBf4JMHdp2qFXlWGtUiKt8n66LrYOkxfnNTPssh4N950Du37gUDi
/DBApAzd/6ZP4JhIDpntyBQ9G1z3rUMZjtUbaQYcAp2VVxY5o62NTj7TL70b5KchC4w+6BdJnnQn
MAIMGfkm6I2D1ysye21nWI25StWz6qB+gn2kG940SN5Be7fopRHhklgo1XjBYMQdDtz6UvQelLFr
9iHxHxEQux2PF2bEC7NkdNAMRYH/LLZvu99G9qUuHrMsdszniodsbj31dN/m7vQBjABZeoTQuigU
3HIb7WfXTD3rWui+sFTy8zet3f4M6Z/fF4c0ApbKJ9JqZz1NoTQ6ECOPgQjutCglVtWgw/KKDjEA
z6w/1LmvobaN/KeXMsieBwWeitz7H+a+bDl2I1nyV2R6R1/sy9jtNptMbLWRVSRB8vAFxhX7vuPr
x0GpW1UgrDBX8zKtF52mDgO5RUZGeLiLWoubSfSCQDO7IY+NUHL7mHQa3t9G2gCJ2QtZhRsMXECg
j6gbvGggUQOtQVYtoPOauzVUJpKOiT4gjNa8+Kh4AqFTjrgRkFIC4zPUO1uBpmOt8RTawhEE66uO
Sy1OaruaAp2BHOvI4CVM0zyRbtkWwYmRCLH4mHGpKuoDkOsV6njAwlj5MAIUL49SDHnpgnkuu7Lv
zetrthg1TAiSPxdNmDm5qs0SLQEM3NFr4CGIYidWgrTUSIFoTq3rxpZezMgy/mWMv/SobCcMBdOG
nFPuOd2saKvHm9EMbPXT5Gl9O97xpL4Z9qrJ6v6ueQhJvAJV+IE/ne+hWam7AQ+4LBXTHmWPKmMw
4OeubiVhX8RGPh491uhzW4VUZlyabPGMJkG9lVNddE+Db0Z1a6TqUYvXiDqn19APJ3c2LdNT+yxy
8yE3WGQyXEJcGfA87Ehj94knhX19+peu8PPZn13hQwXZnSGHGW8gobBXfKPVLAGppqRaOaqL4Toa
zUAWjngYnESzadYgKAX9Giy0RKSWBkjr7oLHdtNYCTxqSIo9uxdtsL7Z8TY8dW85jYsp5byaBZ12
78+Z/es7ZjMb5X6asW7COUmr18caAlo7dZ+OxKBq+XR9dhcD0gl5MDV+cyAtn9li/bhvhizlHHYw
ZMuLbQ5Ckpyunbznrfte3eYjTe5XlnQxRjk3OltTdyySYZAzzvE3CMvASCVPUwz4cqWrt61T5iYk
x68PdPECA6QcfRZTJ402C9J4z4dIcZ1zSHvx2wxcpJXB/0/ZPb6P6ZmNWfDheXmV5BxsMAJlT3Jq
sKmT6RlQ2MNKXLt4aQGsh+sKDzZ0B12ePaxZKlXo53fU2HLjN0nesdlKWDHd6D82IXjDWDSloSdy
PmF1BkneHu9FJ8sMtPqirhR6+1wm7BGKOIG0cvbWrM2mbvC9JhYyWCtdq1cIf+tOeZCopvdrXWmL
/uRsXJNbO3Nb7FhHHt/CkhrrNWJg/1iERtu+AUxxfcct+Ud0pE3MOWBaRYfxpSG+HDy/RtzkBF+R
R0y5DggX/spYyGDLf+c+PLc1G1SG1FiXNiXvjLcsogktIAz3LkA6XYPO4225zdfSKksb8NzgtJ5n
syg3gaQMGgxGYgttJFuQnuPP6/O3tCXOTMxzVurItRmIx3inoWJijPuXdpc+qpzuryRAFr3RuaFZ
MJF3fTuApJV3pGLcMJ4KDcxHlweI+HXEmhXeTS/eN/eF35A+kFf2/WIkc258FlyofQYylizlHV/b
ji6kTYDOwgYh6SmlQb5ypleHOrvhXK2vwJCMoVbgg69pFm+8/MhU23wfZHcj29O4NoPGrtaaKxav
GZRRIEs99U2h7fRyv4iVWCQ8mv2cBOIbU3pHVxX09dtlfts/QMc53fS1Z6i5DpYT2RzXGgCWynBo
hwbQSACVMyRZZweErzLGxRlFJq6mZX2f5nTQIRZsCNmWCy1W3lfiphd17agFKy+npfT5henZUWH4
oaxrvFgd6d2MbMkcNzie5Z4hox6bJkNd9HSChpi6G+Uk2plP4i2/41nC4x/GYixxP4KrEHmD68dr
6UL8a0YAF7pckVCqkg7ZadZB4YAg/3pSVpIBS+d3QqpBaB2tCsAFXBrwmCLv3a7kHPR0DlYOsdkc
eCHqPSDruhIgL+YdoJuEhgikYdBBNlveIZPq2BN7xKI69+bqNzXdooR0cumatNjSoHB5oDwHbhUI
6s0OEIit4sjrOM4B9KSLAPzXMh0QcKNro6mFmgT1Mc5X+VymqZrfxYCXgwkIUErIhM+Cl9xV2HbI
Vby+7QSKGYAuGtVRenRJcjSi+122W4vtl+oTEC0D3yMiJg0ln5nFFs3T4xBpnBORXbk/dFaskMKk
ni7eXd+Gi54B9UgJcjkYHFoPL7cJtFki3y9czgmGl475ZJRN533I1SY1cqsMKQ9KGtYoSxr8Crtd
wa1c0ovreWZ9Nk5GrAbNzSbr8q7JLPG18J4idVN6txLSwmuye0svDGXqIETohlc8CJYvB9sHFX40
BLwzAGhIeeD5NVKMz0JqgOydVBESRUZ5SCM7ea8K4x68JxkyZlluSxsO/d7eV+oB6TH+ur4GC9sL
mJ0JiYxqCIigZhdgNUJ9LVO5wYGwORkL8ARBxvS6iaUTemFjds81Q9LKPPpIHVAvmR2TmCIj7uXK
6Rq7Lw+hd+gZ3Yf2YJ51ZlbccuX/8xfMjm5aDnwzRih8Z4MRVK1Vgu42rkSjR3QGOv/a9XZtIRDQ
E5Gq601RSzZFtQKSWpxpjkcqGogCvEVm2w1d2VXf9OzgDEL70oOumQnDlcX8wfyLV4iKFOx/bMzi
TlUB+q8YMdODNVjh3t/4m8p4ufUI/rFq0t8hu7QRb2Xya3sPTXD9+kIvFRxgHkJiQC98n+vLLR42
EtfHPSrsz4eXN49klKGJVdsRtVDZd3Dvko5Utm+d1hS2p7mbOclzw/NC31ADqAGxocFpRquSb5Tm
tUufY3nl5bVmZXZWVHDFdm2JXQS1OGjUFc2xSlR7DJFzYxvG/FuTqSGlDRo9OOLZqcn9f09mQ2v9
cLhNzcoCMQG5I5jNXyppNoV5f/pY6yte2qZ4+AGWpOH6/iFWHvasNEAAEMACeRt5d7y81h/w7ejm
i3VmYR7cc0KPjjkRFhLSDVQ9yBZabsjtAzZnTMJH7aAdelqT94T22LcBSXXe6Dc+fUBd5fOJMNva
kihHkV6njEC6tQT+d9b32vfNlpmJa8lLA3wf0HbILyLrF5uhmVnZwT26m4Raxo0TGpFZWokJ6TKS
0o4wZkoRdFzfAks3MV6P/1mLOf1HonYacA/j6ABwKFJgrl8gWHoYb4bw72y2c0szBykrJVcVGgrB
CYZcTZOOIasbH5zEQOX88lCkvEeUiDYOK6bXR/kdDF6b72lHnr0nI3iTRJO/bb88gMCeFMBZ+htQ
EuPfsOg9Ob43Zm60pLY/90+QziL3SPVSyN7p1W4VJrR4XaGCA3gzKvdozpl9jyhWguD644C5KB+y
yM5Oqt6VN6Jwn3CcHpgpeuujgSqb6/Ow9BwE7dlfdmfRUCpLjVrHsMtbUJZ/rj5djdDEtFe89Kqd
yc2dzXcbdELnQZIZ8V1tslsdDQnU6cjHynCWvCVYHMCFh0Ik3l2z4bSuEPBgQGNhRnq/vX0orA30
JUN9fMxS3AO2e7Py2lo8LucWZwMbPdQMuA4Wi/yYSjXQerSLkU7cSHq79w+adIOGt5VRLlStwFWB
JDWqnlNX6+zGZVhRhmw1sJCHVkfq7yWILA9yZ6SJ6BpvwOLCnduavXQC5IVVPhrwbGvI4blTQRau
jAfdkNYazL9rKPMjOTFfgfMCISGilcstovqDqxUdB5A1q9LGKpQ9eAWP3DbZWOQO/U3ErEz6lR5U
j8TWaSc8PIo3j5qeVXCFa6s6Hbef34I8JDQCwEoyv9vDahxTTsSoD+Gzd1Iot6W1BfIa8oXDv7Jp
vzm9rhmb+f5OAUWuV07LuRvNtxfzpbE6S92a2Lp3dxptSbw7PnwaT8ZrQZ9Kq3diaseGpnv36+/N
H4woUzSHBCyLLlj0SktzkETXq1GsMagF1K2Y7oYo0UsthmQTYDtGBWj9Fip7vq6NfXbLMh4uK3dQ
dlEqZ4+BnLIbCaU5K2RH5abNghh/Le8sYRSV2wr/Q7edp614sMX4b1LbxNsY0s347Mttw4yBn48Q
qkVeQXcthSViR11WD20dd6O2OWVvX4xu76RNQ1S6BneZTtp86UCJDgK1Kf79gbYu0lz1uwwZ+Go0
Ru5N4B4GxvQJunpXzvyaoWnDnvlPNQS7sItkv9MqzovY5OC4O+WY0JxbMbQYzp8PaTafoSxkGBLS
KEpK9Ocd4pEGtV+j/IXuIclATkVCW8JR3UHumyEf9uOKb1s6eVPr6FQzgQz3fDmTstW8OIH5vPSg
EXaQhE8xjEgTBFRkvlwIv7AMFdsCFUdS5VvOMyJxfLj+EYt7CvkBdM+hbA307Myp12nuxmpUc07q
WdFuJNrrU2VatUeOlmF4v26225PyC14HkprXLXMLF5g2nT0UsMEzjT01W+eEEZSxBHqw2UbkgLRL
Z4wD5rtEgukkHBuyEu4tLbeGpAvSLtOk/6Dn7iM1FqGGwjk7wYeQEHkqv1I0eeTkhqAUklJNL3Yp
FTaPtn19qNNIZkdnotDGQwP4NtBBzNx90cP/CCXPOmlnaulL4b3X3R5K0A0A9kKot/xafWTauNcM
zo6QxKeS2iPR5oTvXHZQuFKX1TW038IxxUMbXbGQkhNlOKTL5Ut4lpGzAjaS9jC0xkiDUU/rNY6G
NSuz7SnKWZX7AayMFfW2t8EpsllDINw7r4HATpdt3Il20j2yubGyXZby2lMmASk6kBehl3Z2VwWy
D8WLFt5WBReDp95r3D5LjCQygCwp+kYvodTXfyqQ1WJoXDnZ2/VNs4C3gnPgvjmTpqh1zj0b5CKX
tGPNAzzKn5T3CYoRGRan3LDPIGCzgUKoDNcYj9fNLgAiLs3O1nUUfSZVM5iFpI88eDqfAlV30Ey1
s8uWqGh7zBVT0/EJif8q3bHIc0i6uG8ftUgvypXo5KePwMfwE4cEuAyR8pidnNbrqghvWR7h3yYg
/m6taDP9/cuDcvn7ZwcFKXShi5sRgwXNjaxsxMCnSC1Sadyl5b0IjXq2OmihXgybbDzU7doe+3lQ
L+3PJhtJCLD5TOMDc1/21B8r6cGNdDe5i9zX8TWSb5WOKh8ZGQgArNcXeiHcvbQ9O1q5MrRCIWHs
cUxRs2qrnDDZsX8qKrsEUNoQq7VSwhRA/5ht8OGA2R8dppBWuXQZDV8PkVQg1y5EdQy4JtuCNElp
YnRQKp0s3kcuz943VdDqUPICgX2X+pJA4jKSZQLVeWAL20QSBkhsqMFuTKI8J4Pf9W/R2A2vGZuM
H5nigaz0+kT9dEGYp7Ovnj0LxgEUyZoMhFAJWUK2km0BwO3I30l9BbHJNZmWhR2BroUJuDuBPX/o
3XBcnasZuqWcQHoSi40aPiSNeX1AP68jdOVP4mUAc4KLYI5LaWK1E9KhnTAwCeCMMR2KasP4ka7k
j0Ksd3FCs2wtBfIz2EG6C+hVEHFI37rNl2uvaI3WNKAmd8aoDC0/iV/71l8Ty1yIKWAF2nYTSTP0
ROacwmknJp4b+LwjV8D3x9uqJIF4aEApE8Wu2bYg56rKUVcbM0ieQYbaJKckLYgUvq9hqxaKL/gU
AYQguEIgPDIni/aqqAFtcsI77iF/KGihS8Ym2Oa7SjdUMhqpSISVWG6hBA2T2Dm4jyHdi7LD5Rwz
vjo0rIRS3XDKSIXccEJFnbvp6U2kS38jfkMWGh3ZqECiYx0Le2kNjyZFCboYIIIYNxFgjPkH+8rT
hAZU5Yjrk+ZZxv951z2tERMvvNxQjcTMAnHEo3FwPrfBIENfC8GH42cEdayBBLa7qXfKTY3k7a42
tp/FBrh7B0/HlTfYggs7t/x9e549TtCXmcQenwsO14KaOLfYDpRegG4aY6y7/ornWRsnPwtBGH4E
XRiDcbJfuV7cCPrG2yYU7aDubWmI6A9zkUCsrcgnxVo9bfEonc3x98PhbKS1OoqJG8F2fuxrAuYk
3dsJaLqjrG9QSNA2O8wvTZ7+RsrnYnHn0XKNCB5iLDCs5Hr0KtL4Vur3EmUfEGDE4UqAsXQLIq8E
6kKkBtEtNlcGSmsk11StB0Kl3/UtbTXy4UlmrukAR3f+61itQWKWHPyZwTllDj9y2ui3La5dIPgH
0vOERxy7R4+7tO32r+7TNsYbZO31vmZ1tpOQ6O7roofVPtmzKa0aq5H/1sjAGwFODzj5Hwy3TMc3
dRQKwNvwjzUjbqAjpddcSCTeKQSiMpuEVV+49KtyzZg3+dBmXLtbkxBauNwkkAcDaopbFCSC08/P
tm3sR1nOBqngdLTfxG/NxjMxn2uxE4/fMotkzq3MFzHP+hgNiLAiHhIivvQ6xNReiudsgzL+WgJ/
4d2K+x4P16nPHTSb8yf6UOOaieXvIemJLdYIyWl/pz68d+/qu8MTjSPyjj+Mt+j49U0hJ+Jduvba
W/B7F98wC936apSiTMI3ROi/ARFJcBS2UL3u3vw13eKFd9flcGf3ShCzodJMw70difxheRZ5IsL2
KzM0u1orRi0cC7SQADQ1Te2Ujr3cLUw5uGE/2TpIxsfqLln+7XjDQRUVQMVvyMLZXmx42cs0IROc
0oQgETUT+y6wKp01jewXtol+PazjFh4zGMxf5qbPOTNXRgqk79RpjUhpVl+dBWA1rkP2ttnfN3a7
xlm4FG7AaU54buBnwLE2HZIze5LKFXmUNoLjJiHptq1g8OohfAtO4HAh4rEt79hxX6XZ2jgX96KG
bDUcDaAV4mwvNiGSaV3U8Y7+zG9HPFVCeuOT3unukTg6reF1FkBmU44KtwBYecD8JE6R7dkwazVq
Br/OASxJjJzVI426TaDHbIwmxsjwYlVP3RhzsM9zEGHmkIIXTpyCAMzvjHZwuHjnj9s442mV2TVA
IPk+4nXFv+84KpZUfhF8PC91tv2IUUeJrZVNsTRZE5UQKKyRxAAn/uXX+zlQ053U8M6jPvKktTcR
bW0WzhEvvALtp3f8Tq8U5IvBqHPd9ELzHibuzPTsIIddIYHsGXfOcAKVLhr4at09tbpGpIAIT2xp
GL+Qe6NiQH79sm7ag52udrYv7lE8BMCmNIm742lwOfzeQ1eXxuN6F0iILE5GXY7UFA2hp1WC96XT
fm5qNtOyGwAnPMLUo64/i9vCIxFDuAOLAM22xRW0yzfr7/wGAjUBdNjAPYi2k5k1ZN8Ur4xwtUrP
1Sv7qOx6vX0QbiLjQaHWngOHDKjWTqVzfy84TkmI8ZTae4J87v3JM1dO5EKWBszXf33LbKGVfhBS
gVEBx0anKTiZTEnEcotrGYulrQwpdrT2AzvH/pC6baVCiQZ1FJxaugs1kqSWZ/QIDVMjiJzre3cp
8pbObc0uhoHpeXfIWLhuHc0x2r1Ix7fAYYzB3KevKtlu7Zx+0RWrS7m3C6szj9qi2lGFHS84Uwlg
INze3crb9oHI+tHY70vCm6/jSH1botXH9QEvbV4Q2iArIIOLBWjey3MSuHU6NpGMl4ZK29Yj3X3Y
/bpuYmmXCN+9qzygL9L3g/nMj5ZjwAV8hcHFA0C5kPgUmn2YbP2ViH6hp2x6toBNYxLiQJZpthv5
2lOVhMFQOrSTDY/eE3qHjxUYGVqbkGT/jg2KJ/F7Sz4Z402oiD9Y3MpsykvTef4Nsyi0kkTf4wJV
cDIpY9DWFFWxZKXCqD1phV84dZQNDx5ENz5l8Jc3eta4aBcXGV859N6IXkCtaOsE+q5DyqFDpBgE
IkUIMYicR+wbn4gA5mQtikqkKJgKSo8e4+O4h26KxlsujJGn8qT0PZbFJDZlN1GMkmneRrSc3Ax+
k7ekK8fmF/D4zWbk+gaaXBojOQpfyQ9ZnsZHPiuhOVDUfF7QdACZExVSWfCMCogmD//uD7/CTCmR
K+Xy3GbEBIFZrWgAnPuheogkIbbzWIEAYC57H7yEmi9tRCmjcVqnHBmTtt6qKc9s4jxVAhJzudLS
nI8bCCqkMdsZaYk+TAIuAUCnU798ZSFewxK56xqXolM3ekswVRWZVDfXZE8Xb4y/lu6HfHgXtOjs
BNe/Ez4UUAin0r02gG8tI8zG37mG5pmev5KQWwx5z23OvY0qV0OKkqvj72Xq39+GunfiLA7EELER
W9LKQVyo+eGEoIKMDmqc9h8dA2hJTbUwdbE7DX+vt+bhENkFgEkZeZZuQYH2muVULHQ5ppTJLH3l
tlgerYzcJmoqE3/H7HBIYuAOcp+IjtjqLXMas1P0KKJRqCTsBntKEcBYVB2a/mZYw8ZNv3l+aUIZ
7t+W5w3DXsYn+SgFoqM98zmNiFBafLbPWqtqj6fr3m7RAyC2AHk5fCrUPC4dKnpCIfLdpyIe3M/a
cGhagAZWqhfLnu7MhnhpI8kHPpBY2CjNww7sIiAN8vW7T9f09i0lxta+/7KVzaO6+v5dHBwgkyIH
TDXeTtPPz1w5I4zMwHmj6OwCmLk+cVPg8mONzn73LGJrZPQYCtPvHhxj6/gAAF7//csH/MzALHJS
pD6UtRwG1NB2LR/AwuesRUlPRDlPyckonLJGJlq27+qVoO072rw2ttnVVCgJNmAB05lxOLzcmkBr
ka4A3gd0g/t9sbm52fJEv1dC4ulr1+JS9DTBXP+9ZrNT13thHno+K05tB4fh6wXvESIaaBDa3MU7
K/96+pU83GwdIEhONnIIf+vQ/2V+jkpluJwVuhBDb5+5/e30AHD1O4UOt/c10I9WuLKLFp0MHmyI
+/E8Bch+NtX9mFUcF8ClRkA7HgYKjeLaGB62INr5cNcIHZfm9tzYbG6hyhF64yAhjSAa0Vah8Z3N
/VrZttMdMN87WDt4lImdGnSHl2cubSMPUumxiFSFme9Yk9qnD7tZe7Mt5RDwpEe+Atpx4HmfR6A4
F6qkwEMGJXW/zLeCpCDmJ2/a7nbzqzX8O7XUb6gQEad1Iv3++hiXIsRJ2x6aRNAIxRdcDjFWmkQo
Wl50QvmtGF6H7CFhXoc1rewFQCzeEGdmZmNkBMicyJUA7/U8eU2ftscQiKmCvD14xMd5EAnZMycQ
c+9pDfZdsFcG5kAYXdNB3tWg4nB92Iu7B9gQoFO5SUJntntyny9YflBEh31hbuPOkpsNlLLRQSGv
1PaXDU0CwxqejVjey/lV+ILTMtWXnFpXZVN4Y107TY02snPt6/qQhMV9hLoXONknIcc5qhCquUye
JDCVGZWhEOZ+NEeBxpuXgwnFkHs07X56U3IK8g+n+MtISfQALs3kiK7kQAe3n3P9e5aqGag3gwhp
EhoDEmf63rMby00YjfN8bC390NED9NEJyvq0fIp3yV7a+jJt6NqJ5ZdusnObs+tZlVyfqSGvCxck
IPsB/q2JUbe/N7HNiPVO9kZdUMOeOFhP+uPKgJcWAE1HgK8A7QT47MxdVLU4MR3A3zL3eayZQvys
+ncCeIL61ADxWdjnVC0shF8MdvdaEn7xjj23PrtjxaAdM1EdpqEf9PKoPSnQhAchVki/QH9nr4z1
J0gY7gLpwAknjPz4PEM3qm7PMYEsOgnaYepNYXklTX1Fj8IWfeGq3od67b9fN7p4l58bncVATTCk
VY7wFjH747N7AJSLHG4rsvnsjsfjU7bfC/SG2jZ9XHMXC9sKnAHAByB+B9GaPDvFURG6oVwlksN/
gaSkQ5pXB1lNz1jXB7gQ412YmZ2YTPTiqO5zOAtpzK0xVDGnTBDSwUUF4rqppWwLoN2IZMEjCHbd
+ZPdk6NcGttCcpCLJBNl6p11tGhJfHIPPOvK0ZiO3cVFissN1nAuJpZ1ZCgvXUE0stDXk7zOAWm8
p/sNBtZ0fmOsjOmHs53MQKUDGnTTdTrvR+uQiZdKT22d/ja64XTBTg5Ii3+Cr8sKqHR4qg1Rr3St
Pa0M75uG/sf4zgzPzp4USGEKRpvO8eQbt9wx9/VGSDaBbwLV2tavCv+RDNSn8h5NN5kZ+eab9hqL
RoLnuQZBkYpA2vOu0IND4QzNJgqewE8R8zTe+1bpkqpFd0alVwibDe8hu81i2u41hwuf1IT6euKR
Mr7tc0sqaBWAD8zO7+XiWEKhFNqhA0NCO30twIFSaabH450r2jnafLcBQKDhPuH0jtcTGqFGSVIg
/CTV6ATAUfiaRDf91L1/KKSEoDEIxfaaeQKbCfICouEfxLewWm1tn47Stamc1vjs1tDcAMVoVWkd
CQ39j1VBhRp8yHsObH74GOUkMUblG+rd9a2zvHNQk+JQCIdW5/zeiPyhVaYF5Ez/VkGuyvXIGpfd
mo2Z92ozFPfLHDZ2ooXut3zHr53pH075e///NYrZBdT3+aAWHo4Z2Or19LYGVOExwhYhxc59vT5h
P7E2M1uzLd8NRSq13GSLoFlQymwhNqTTjUtywtHC7HYcvdeSlXbFxSkEBAZvYARvIM2/3BzJIBdV
zUYwWleN2bgQuhq4qDeyblMmQBz1df+Y+uwaY9VPXOg0WBQzJi36SX5lNrFJFiZK2mLpwvCFHdGv
xqMb5iYNuAlPXLFEAOVkb8kfAb/PP9nbUtWhK0DEZiWYnKLSH2fj7DNmcw7c5JCyadhN1f7UZFAG
LzFk1whQzyluE0Uwry/yd7X0msHZYQylbBT7GvMtFmbtE0mDZEAQbkpRr98zCZpbUBDIwPlG5aMa
GMkmUuzsnftsO93HE9tgPzigCLOn61+1uhqz4L3ygyZTgnjaellsR82dxFH/zcsfNJpkRNw0z12w
jzAlKalkPWJ2wbDiLn7W2abrBewMCPWg3IHi6uVGTPmkapJc6pxK3gUycsTH9KgJtM7gcn9Jbkp6
W0pJvCkkiCugZSQk2h0XPPWCOajw7EaP5hcJudwO4tGW0B1kcSOt4myWXOl0D04MlgjC59n/AdUx
kU9lfCRkyLdhjwWUT6m4kWvL66042EbSS6UdJeF+ZYGWrntQIExMGYLC4uVzOTsCXpUVI9c95Dv2
XHBXjT0dIW0sFMExFF56mQWlz7bkTc4NDQbCUrL2UjYryNf5UwBNjhAoUNGrx+HxheftbO9GjKtU
UoMmq2fResYOUUOi/sLD0sosSDQ1FEi1wYbKKJou3Tsgq3T5kAJKIn3/c31CJvdwdox+fMpsPhhA
yoDmH1mHBaxdiDoSsTcAc7vJypjnb4C5IW7mHwVQMLQRA0MlGA4D7qN3j2qRQ7CcN6RSMuuEJjuh
qUGW8zI06Yq3mHmnH8ZnQZ4XjK2YVSzr1NlD9uom9yO7DVo74HSuNmVmJbk2uwp+WJs2/1mcwLGM
WjMDljdCMUd+gFIQdHOgNVfeJtFab8fqvM6OuxtrbJ9JaMNMN6zhVWbB2mlDexDuhGjrFlIbauKr
9BrfqzXfNsBbgFiBk8GV8v3gPx9iUA4KdH7BfQssumpBn8UMwacNuQigL7m3NYabxVFOlEZwFVDe
AczzckqbkAUrKqD4TigaUkyl2g43mmAXwxFBpB9/VZpV4sbl3Pfrx2MuBvO9lrheWaQNwUYD/O6l
4TEqlNAd0H4mNL77KDdDZ/U8KmpZ6vFESPzhZQja5JFRhXDDscpgJ8yANrw4+5WM5VfEJZ1VKWJ2
ioGFux0zHrglVnrNhzCzr3/p0kFGIRydTAIvi1BfvvzQPmH9LHbxoUFlTjrhPmdluqCu6kLNHOj3
hEyRBhAk8oSVmoWjbetWHcoZIAQtddSJaHgES+cxOclG+NFZNXjuGUMy9ooZbCSr05MNaxYolYHc
9BTp2gaqBYjXA5NZCzCnIzzfkeffNd8hGce7goDvUvhPOYnt1qyrwOiR1vG8F6XDM0ZIqfSH1f96
7/+X95kd//j91b/+G39+z/KhhJhWPfvjv/53A4XF1zh4TX8jTfn52vyWff12X7/WQVUH79V/T7/s
P3/5X5d/xO/605b+Wr9e/MFI66AeTs1nOdx9Vk1cf38Fvmr6L/9vf/jb5/dveRjyz3/+/p41aT39
Ni/I0t///NHm45+/T9mg/zr/9X/+7OY1wV978D9/s16TtwBh+B+/7t9/5/O1qv/5O8MJ/wCmfVJj
RG5pYv3Cr+s+//iR/A/0NAObgUwMfgYR4t9/S7Oy9v/5O/4WIHBIcrJQ1MZ9LGNBq6z580d4KEOq
ECJXAEAApvT7v7/uYkn+WqLf0iY5ZkFaV/jFs1AR4YUyQfrQMI5OWQj2qDN/nFc9N/RxfOL7AF2c
zBCqL2lSSicBerMIxSQUyvNbkQtq7UFptcqlPdgZHthS6j7GPB4q4rFquB1zFXrXVazGT8LAqr3O
5KG2iatMeGrdgGctoWDBa+YH6AeRR7xt2Fzs/G1RMgqzR62HDe1uaAKnqdnipeQ6tbVGvu9qUyrd
qjgEjM+yxAOevKAlgoeapGx7kiO34fW+KNQXLVDRyt8GXlfQQMmFmqhN1nIkbEcZyP6gSyoqJ8LQ
Eb7tUIGPfFc0ZA2TBjJTBiiCoWmDkAyqFrsgs03L2sSvBCdxjra9lJQF8AMq2FDfqzEGF3LHRxCJ
HENAFwwv5TIkCYVGI9qgQoVE60VUY+WhSFqzkms3xqO0g1yVFFVACjB8p+S0btswhc5E3z7kbC3e
1I0yTgiFUVKg7duKGh1FzUciQCpRQEi4oh9wGxdMuBFEfwD1rjrg/qq15CkKa6XXu0Qsnro8igXK
aQUTGHLfpwAKlGHAGSPwAqkOLi3grBS1VG4CZhRiwru5mhO2c9nehgRBxNOh8yW4BLWMepuJM3+g
bgsu5lYc+Q+J80XP1MS8j3UPN1xPCgGtPaRVshBE5nnHVLh8Ir4jasIqHi2iJoh1tWfGh3oIB5Z7
rHh0J5Imj1r8LWBka5srRShClTJYjQmksOJ93AF7bSpuEnngotOSzuCB4Lhh1ajaJigJxMASen2L
djptVI0KrXc+jUIOnIhN1vF/Il7/Rw7sELyXWZV91Ze+6dLr/es2/0zv6/Lzsz685vP/8sLH/f/h
1ECncM2rOWlQf378tgtS7yNLzj3b91/8w7Vx/0A/FF4LoH5F6RDdSrhU/vRs6j9wyU6Vk6mXZwJi
w3396dlk9h8gdOP/D2lf1iQpziX7i2SG2HkFYsuI3LOylhcsq6tLIJDQghDo14/nd8dsvu4Zu21z
70tVd1dXEgFCOsfdjzvCGuFn8imswFH8nztbWuGPsB2VGDKA6zFc+/8XG9vflODQEWADxcQNBrU/
RfaY8PnrkR9EB1R9EKI58ldx/ymePF+fr+3vqj3/k9iO/qsx+q/z9fNiKcyRoPCFteS/vtzfLjYu
faCOojGMi133dT6booRL+mTXWipSkdMO/4SrIczO7Wh6+o6Mn+FYEpVepqgrhofgWfm7G2f6e4MM
+A4QPbvs014cN1EMbyXz6oCowcm8hhC2UyG1ekIlnV/zPU6/Sa8NpOYqhb/JorqumbM9+jFsy/Aj
pxzBZF6R/GuyTLJry1TGcHXcNo3RwWk0e62Hck1OuSfpqx+5qx7HSs68HfswhTuWrGq9VEzk9ChG
Xn6LXUlg/bPEqzm4aQ/uUzRV/anmLvfnhWVsPnQdSZNDhXd+O5kREnXkHJRx3MDYx8uDXDViqDB7
uGUXUqRr+YLsW+Cf3UC37ZJCgVXAxsCK8S4qyIQb55jG/pZsJyl8WX3p0gyZLPmk2Xmp8h2XqDbx
vZ/D9OjDqNJmmG2RHYFY2ybE5d61qiQxRnDVvt6LrITxig8A7BuMJ23FSSRpd+hi0/eN9Ky48VkX
c/OZFDI1Wwe3uGO2pnZsqindfyFPHGKrSeV7dlIrZF1Pve/octl5tPg2lQWkegPZp9fZV/ljHKsN
VZacx/t4Jwh6yWBzTY+xrsha5wjC/r4mGdxVTQXZcbOHQI/W7slPuoi8fJ4qvxugN6AwmswiwCsN
YK+OHKIvWS9jrx5xZEj3FuZtdo2olNSHqhCVvSxqiX5G1O2nqOvRuWY7Z/DMNxzZ14ab8jt28mJs
OI6lUxTszs4gAJIvgZoBJauYl+fVq8S0bs6Ht2qBIVNdxET+4QGc/Fr7HMMbu4/uUxQIZ52x4urI
KEjt2FrAl6laS3gmRTkMRidF3sbKipdqW7Vr/T4UyB7p9TV1jMNPaypiMG7CHDsd7+GwwEATQ4dw
BIKhvwESPmOWo+4qb88lX8uotox7Xsuwdh+ZGLY/Zij6yqZC9MTJzTid66QwMCvnW5Xrg+MAhhst
aNeUZJcfIvDxnHOSvGvqqqydym7+E8HtNm0UL3IkQc0iRI3xxQfrszg0Ce3m58FkMIBE6qk+0L4o
HnUlMUMXjRFs+9ahQlCRi1jBDlJMn8q9pOMfJaGxOxmHpYnVvYADyB3cDHzWb7w2dIBXjc2AIKF4
cksdIqaySz5n0z3Z4KhzlHhZf+aAR1GliJX+k9T8ry0KoJ0SeytUpZB2wQwa3t1/3aoEHZcoXXKK
WeF2jqJzbtg/NFv/4xVQ6sKfFLo5VL5/vYK1ozbQx9JaI3o8FOeI8f/PK/ytnamUA9OhcAWBag/f
oVjs/8sVUvhQ4pWCFv7vowA0MIulkgEnLlqSpWfNzT9c4e8CZtBpcBHC8BctcQzG0I/89TYxFfU6
4R3WwTKn2z20ptFrgIvf14GlhF4jo5XEN2NLE4+lvJeQAh5iVUz3NGOZbsvEcmR3b0583TR8kxrL
oj18M3SNxFlv0tBTlw3RdotIxEVLp1HFzb8VBf/ZTPx78/C3rhq2vHDPRx8C/UmZlmgg/voN9Dxu
OtcFratAb9Hyq6zGu3SOgOqn/3Clzwf6X+dr+a8rfeaWImMXQ7T4h79eiaTUgh0gtAZQ9taVhl/X
IjzLXoT/07P+pWX996/0P18ogXsWJB8JHvxfLxQmmYtBgpFIXd4KCHsSDwujyn/739455J7AmbKg
BZ79f3sJt3yay53ucY3slTZZo0+5b/l9k/mZ+PEfrvWJbfz13sFfmSKYEb9Ay/p3NGooxiX9nPKr
XbldJD9qPtcb8hRie+2L4//9e/2LEP7bxfClkGgGJAq//0tb8m/Q15hLm5Zbn9abgIQlf4+SFudD
ReZalx/F+mLYXSluiFqr/+HCCEj8798TplwY0kfeLFbI31ejT2ENpKRJah1n7q2gK4fdCFyqimYu
HXuUvtqSZt6n4lc8kemOQcX/kvh1Pix20ykykfphPuOQHx75jIHFZsyV7Jt+7iAXhx8e+aaQ2Xla
MxWJJsZxeOXUqS97FWO1ZI4vb90+0O9dsNWPrswxQWNLAQw3znQ3tDSfnK6JcAwTGEnu9zZlypCG
Iz/rxlUANFSipqvhUrf+nJSX+bFgsf+Sq3IrGqNpfpgyW75kTnj7wpYiBeat07DdiaiLkitTPvq5
YKrqaRo7i1SrpNOu8TkJd5EqLAboh2p4SRz7E+cDYMktkuhX2Vapsmb7ojDnj5DIV2/zIb66UsX5
XbUx/aqDN/MF0gZz3BWxv4adLU+Z7OeLiHt5FgWbDumC/hSK+h3pgBaxX+a0ujy5T1JvV5y/lYKe
pUDzXJfrTMBAIbo8Om4zVT/5QIAxBBcUVCcwFduQ86Ftq7pYi3th9vWjQxt/1UwnIKZ09Axn4PKJ
mhhxFgBNbmXo+oasKKUaJhznLUKw5se4mlcBA4Mlcq9sm6Ca5xqBTnU+2nm7t8Qyf2W5XQlraGe3
vOF2Gd0J7anLajEWxd4mfPavENwjbM4O5fi9CtUdx353zuatgzjAJM8oCqtXuG7o5EQZpnRFXzSw
Xq2x7JLiHfFJ3Y2YSi+N6BwSKwYEo9/hYcZHq9Gvb2W33rmZ7aKOoH2GP4/i8s3jrTkQPebbUcbY
Pm6uGhGSF8d9kd0W5qdTKHPyruKwqhoeEfaw5tylWNW56Z9QPBSNtlyXx5znitfLMJt7t6zhYAmB
W9aSmOESq66fX9yyR+q4dXvlrgK38rHqS33xXYXDQ8rd728j1k5y8vhxOZR+VIyoVSYN9+a3JR2m
g4tZuJpF5u1mld/PmZ2xlushnssj22d4y6M69EewvsV0p/3ac8gcVlgg1DPgoPjRj8zyP1YEuNND
t3ULOe9ZNfnXPMr4h51JNV8TOBNfJhkkMgKrecqbXVTZWz5KM9yWRFq4zA07tKpIuec/dFi4WtrU
2QrsOU71U4pODOatfJkQd0dNQS7SRJ8DJKgtv0oM1aRHzNj4NumS5SjTvXrtUzEesz1dbQ0AbvmI
pxRxbcT5M2Br87RBu4fSOVW/Y+rTM49EfBw4Kc/cGPdRagxjZGyweLm2qVxbmk6VaYdBOw+Hu249
270kX2zH47iWHhgJkkxc/2t2VfnSdetA4BQgw1eTgC6uCzWFj6rn8dxkXSSPhV+zOxsrIFIbdl04
0HTLtzzpy4991xT6is0lJ1B3y9PqOD4HyYZQx0aLuyE3lHwUtk/oSdqBHBwjcAeQKcK7WhVvjBxg
d9j7pscmt8IPfLK3NOxfZ6n6D2GEvFHJwx98yLvy5IWo5gO6e703qegj4P0k5n1jVDd82QfDklpY
Yk6ZgCVbC/P6dDhEUyR++0WX7agSX72sQAryU1SpKbtGTm7xY18Mlh5oooa9HTOzhBvmHiJkOBG2
R43ItkqfQTcGyFc6uT2ju/T63mB2x70Ll/lOtjqaUj20C4ygWnB1BoYa2KKPHe8RJjFs8faGz40o
qrj0HxHfVvV9QafUOJFi6wDT2ufHZeU7uSa8kAhXIijGaiP4epKa+lPceapPRcHnX/mcTjvGaGNz
J4Be+sbtJByKqRrSeo0seemjQrBjVMnhS+igPJMOdNPOpbqrFO0Z5pcYa3W57O+lSvJwo3aI7ske
NvemTQQQbhikfFoI708OJPZPpNKWQ+0qSF+P+RhUcojmHtNSU7kMjdyYuk6GGfD3C+QXFzjYe3PA
yFSA8ecQAMu9ou/jGKqNhmE+FkuI06diSa34tnTa62M6xG54xvCLOETCRXcO/R/9MSHUTLblkOn0
yaN+vGk6rc/ovkJ6ptrH3Tn2rG8xsMoeaCrzF6lcjLm/HGMWcDTp1g7ZbQvBYaf3LWcfOcYvzUOR
OgCjAA228shdoOy8eb3DAAE+BGiycr9dC7My+JSpisEojSbsswU3lz0m86tQa6Xw5izDdGWZy9a2
jObqaWI+rg5bvAt1tyNYjjUwmdl5TRfmROM6Y7WtO1LxoWF7DvtkO0VgrqMyjFeSBeSRcWAXL8A5
jT6vI1z/zjgbzBmWRbN4MNUMq2tMiH0VLO5FzQE4+GNH1+UcPBVfGfHhW8AGUBxZOsAXm5Q7b7Hb
rhc95RRvSZ7Zvh5jME4sMu5pCcNa3ITqN4w0r8idPY52M7qe9yp5SZcgcWc3f1Kwcvtgy4BRrg56
gNdktBFagi455DyGk5krIRXaUVWckEe9f0b6bChHABfnaPf7DDtYEeh86kMYtnoKRXIx0Urpbaxy
v0A3OHfyJZ3TQh1Gt0avUB8TebIw3O8hizFV8QDvKPZC0KTIo/8cAAl9/4JtmvK2j1anEQi8Of5t
HFnlHwSZeFNYqR+0Iml5G5iNABGZybjrHKOLOsY5B0CwSGTYo+FF9iTXUZkDkuEIHtn5drdG49TM
AaXV9ul39YOAksB7t5YeMffWj9NBJoMChzlu6SHR4HJ+wuyFHoQPUd6yREXnNJvceBOd59kZ44Rk
bKnhFFGNmlUEzEald8A1NLOIdO8+0MVrTNOlnr/7BcMP7WamqnzIaeDiaraykg0cUWNkhXSSXXgX
4UcYoNbfQhUBgygZMgZXGsUj9loz0jOzEmlUDIOh8s6OI29L7Zf+kAgL53LaBbdCBziPuimDMK0g
Elh6lgdUUGp/K6206ytSKRo6DPyuZJ/T5sBlWs9A40ZZ/9CnYTx1vuqPbJk0JrNzzNbh7Re1dhHM
ysO2nTdEgR6QKg/Tppnl5W2kU2R/IzMQQVarBYamh+xkJ0IkzlrQBnXRWbE+r8Lr8dCt8VidXVYs
D30lo+9Cb2rERuLUgYR1vwqrNlAgS5XCIqSIth1RsjadvnlgJ9CpzSK2tZ13eosXa1D1Dul6i/Zl
ju+rMQUpsLlq+slxuKIwIBW7yDFHvuM8+hxWMj5/4l0QT9tezOUHAk0Ye68iqdrYhgocqsuL7x3r
zLFPVDhMM4S8mSbRd7KlZdkAf7bPWxJLECUCup5Y0BKgQ8lBJ1dekEbzvoyPZQdT5H7vw3ZRK8pF
KDqhTLxL4RL7U8QgHKiIJfmONsoFMEZqJ68YqCwL4E0D5Em49/vHwrtx/xUXstM/qZkpgnMxP+va
aBqQmZmNPbaQRau5cQZc1yUGeNvOY0lFC5yvOsTJvCNfY0X+DNJakjfEUaBPECra73YAhBdCh1nU
ZdqR8oYTY22mvmK8LlKtf8t0RAUNVLPe+HjZx/HqnKjlLpP0IOG5hpjqYMhl3PV4LOaenXnFu8dt
iKY3ZY8LSnkLZKiGTSNegGhLFvEYsgX4NB2rHe4h2JBDmwSGNAgzhuLZx1zD0j7Y8qHU4KrQZWQP
LtrRQ6XC/Z6GbPqCV648FWosr7ZCkigpLflNGd6sBlvzfvFR1fk7SPt1dA2bgtAQ+z/7I08VfJxD
UOSLS8Zkq/lcdggs5hQDr6hRoyMNw74hzpNn67uqUqjE5ooDR9uW6WAyYnmNNgsZtss43uwUR+UB
TICkzaLn+NSZrQuXIYSdXSYCY8qGWhGdhJd6bZAw6vmF5L6IL4ZrJm/llM8YGcai/TaYQk6Nmzbl
D0tws7yNLvjr3MfJfsG22F/QVIHOm2wSDQfK/f4HTgMumzEIOOJvfRTfMf3Zdw1W4Kpy6Y/5tBZn
zj7jriOVQ+KLwTL/Um5pAXAsj/nTzif9Uxd2vU9Ampy6YoRh5Fy5rY712M03Rwb/LVoXjHwWcvMg
PKXLF2ybbNmKgw8T17cZCHpxt3SKi7dFloAmFzxPmFYkavyWoCkeG9Qi68u2Tskz2Tr7o7Q02g79
locrBt2W65pN6ccmYkwDsFRE8j7AvHzEa7yY/iXvojjHMZkOMwbRyX4lK9v9QafR9jAWizzbdDX+
szcZEZOg8wwGxKv5Q8nBPRJipL0AdRx/pizVS7127ZLJSh3DTrvxHurr8B3Cc1O08WISjkaVoCXc
Lf/KFxqvTYJjF7pp4PNTDavDHm0Mzp+l7mxctSQ38Gudc40jwBbqlnDv8wuvUMcvNkPNUMFwbZ9G
/GtVrcdhXJfjvvHpRdGNHaJIFwcHv1mYwMuoPFVrz35woGtviPqE35/syg2T3dPwPBsbvRuKllWG
aHzMgEUdpi23UQ3QoPseG1UAoKP6WsaDeejDjMtuiml1SHu/fq1yNfyekKGDmnyrtlMFDvchX3f0
5UtuABNTnImtzIflcZ/T+DRmObVf5jTb73qoJtuAMKZwxCuXQfWGUYdG+PyP3MbkfgSuzmvBIvmM
knT+7lZku6D0suhkA6SOGAHvmMM2wRS0SEuGThNUUHxJsjQ75etmobccwbvaBHLyOeVHfHT9nMQz
ffPp9NpJlAkZ0A1kng4RwtfTidp2i3T4jY2G3vHKV+mxy3t/2VG/YzQpSPnVGqf6E35a+jD2yagg
7sIEOjrZ5A9oicaDN3q++FDQTzc468HSG/QiHXSb30styHneFDAqslnXN4klODKmpAvboUhh0YLC
bratxn7wTshYHWN0kt/yfknnS2zJp5OIzuXdEKuyBZdvqnrFyMQzGcrtOzFMvOSasiYjbLtOIGpu
3nQzFh0t6MNc5uK87sn4YrqlOES6zBpZTPMjtDLVOR+rdcDkG9h/i35PtPmS+x/OZaJdPt0AznzD
82qxCDJ37PtoLA4qIsiIxYFCar/hAyDLVXZfdL6Vp0Bj0uamo+D8dtTfOka+9GDDmYEkuJitchgl
rJKllX4F9b2n21sFGue5h/cOskqyrcsPwyCUQdwxCe0KHP7VTT4/hdVustnyVSDPbdgRGRF3QCzm
FB4FnbM51AXUH6knOHiKfYaaEf8ZqWGinxBwaCIEXvu94mjTLcf3RRDt9kziskebrM0tdSvm4RRI
w67fh1Pmsa9ldFdJDcoBf8lWQrxPO4/H04j9A7Yc2cSOidqr1uNGwDA+j9ebpJVBfvFisj9h/Tgf
cNLLHy6zzTKU/KWzNFnvVXCwykXx/KXcx+JVuFk4lK2FG/8IZaW+7oak65GEMpqecDvw+mxq3Yua
bhjIX1w54dcgyCMNeQ7C7xMbRB2wldEpjWco0Qa+RPtNwljiYx5Sis0YuGhrEjQWx2EgBnFXBnrf
aB+jqq0ohG5Nb7rxqPsVx9Gi1z/WLncHuIc+pZRDlmIVOqmaEr/e3IpXpyARlBN4p54sHKb/zHcg
U7uIPcTGcR++VbJLv3V29y8AwdBLVjyT1xJvFwVcaRHrIfWIFrp3MYi4AMLm4IcwvHZV4EeTDMWh
orIbjgpsNCTsExbBwYBPgndc0eusIQMtbtkKArWBnTZ7zs2OIFMF/h3VL1ZejUZsW1+7YGr1Tm4g
8bg4RVRFFzuD2j+OIxo1e4smNRwqQX4tu+ug1EA//mfnckIPBMHAjaS+P2adCVdvCuhvFtgY9Gcv
jf0oUpGeomJOW+3mYT/vC8WlvU12vNnRap5joujjNuHBVWPkDiPEHm0kBo96iC7dQzoPlYYgBtql
JpKwVLtXg4XjhvuAgmW9D2W8v6RrNdzCngbssvDOM3fZqX8esfzOe7cgV9KkqMdPhcnctzDIoriL
FrFht531fA9Mfkd5OKNp2pDKe0F4SAqdT6bzd/SG/s6XEuKTEaGcZwb92S+FonKpMVon2lVhadTU
R64tgU61oaPpAvhkXN8X1ME/pznHczA5WsfDuCT91PawqUW5HaEnu4dhtKzOBsIcV/dqcxCzxFLf
977E7ouSLU0aHnb5pRK0R8QLoH44hawVBOouwcah02VmNYfpSfEAq7v5WK5LYRtIWKCelSBof8bO
D8NpsoW7xP0E7WeHWv9jdDw/9VAZfxCMOKi2QOriXReQsXRE8wDh5qCrR7yWzyNy2WHLlX5aT21Z
d6mMS7NjZQdYeUvUydWxQD10r8YFehvWqarliplvaljTxlgLAnyqRPfVoOWpmtiVfqtnPLL3HCBs
AaaI2+QlmUEUdyuHpF3g8x8jT0TXGl6ibErW2O7t0Hce01VTCmAw8bm579he/gKg+Sd8KZ67fhyy
2m5l/Lhnw0yPATT8dGBFN70mS+pOg4mH38k07gp1QofCsyRIdpbFDLYZMciYb9n5yDO8Cj0LtbZw
62tZPu8fDDq2qEHbs72nHVQWdVeO/EoTDJHUzk00ucRBRXCEDMStTemtEYdU5A5RBCkcHQ8TE4Yf
Oen38WCoAD+5RGTt3rbJmqUtBhbWI8jlbofTY9QhtKQqxtoOarSnUU7JjQxLjCRMwfbq3Avg+w89
Blz2mpls02AU9uEPCnB8bUYihhtPJQYVupTtxTnZd05OUKfkH5A3UF8rVE55i9gEd1KzDOMzo7p8
U7mI1sZhZd9c4fA5CsWi8VL5kRBI6wCyMKirVM6foEAkRQvM3gH6xy1DIqzV/kP01seNTrT+WAHT
hV8LGq3paUXde5HYA7ezhFgA4XUqjp8pm3N4dI+SvpHPavfM4LRszxUSdZtlwUB1Soh4NF1uXx0d
M+DmOqJ/hiHpj5ukG6mrTCKq1W6Jck2UYyxhwn1HbqvJgUDT6IjaZLhP16ULp4kw82xZ7M4eMgK0
UaYKGKWKhieUdf5BJnaFYQrdYIRtowL/V751vyRcgA3i77IxacDVMlsbybPtFM3Cp9ckk4gDzG33
LmED1YpOmvIGscy8oxMGCv/iYrzYzYBF/C6CRMnIQo8h4Zwy8Q4BwLgfRu2m/hBW4rGAGPDT2hHG
3wcDOAB7c04wbTJ1bchTe4NpATbmYtQzzl1MnRfz9oGLjd0BUh/9SgIxXyZMr4BZw4n1Zyo4f5oE
hnYl9orltEL+fJjyfEEfXNpeXGfAha/LHjDHMs1jEt+GzFW/pwWdax11DpajfWctklgiGHcfq4Kl
vO6h5FxrtlTTeZMjdC/zVvQXKcaU4Nas82lko/4usj277xxRl6ha/GuURByn67ROdfdnpRR5FgQ2
6bz6NRT1XmWGtiA6gRxsKECnBokwMwEdQ6M/LfWVbtaNl4jRkh1PrmMv+q+865U5DG5CaxYZrGdw
ytUXoIKPaz+9dRQGm22S951G5ppVeIoz1CPL5tBoKH6F8Hw52zkvIFGxu7vuMErCWdalMCRKq10j
iHrxi7o4LiUoAzzqh3TRcj1It3LEenTjGtcmDoRdMVoMhlDIsNzSrgPAhyc+AD9DSzEh4xqaFCVB
DLXQs/QdPmTPANDvYK2gJjHqHIEzfNGfhy5bSqw8mKmMpinxdv8A0Ud5Y2VsEMNbhfQwGLqhwJQh
frOCy8e1kKgE4Qr4yVyheztuwEbHEy8mnAtSl2jPPHSY/I7StfhGx3i4Eshc90czLw5JuluiY4x2
0ztWcT+0ws8a1t7gI36OVMvhaEyY/FelwFnUuvL9cDIqwWFrhmI+rKTzoOqA2jwrv4ZrD1Pc8VmC
nsM3Kxc2PdElK5+HIV7k3cT3mbRCFgTREyp6jBgLuo4EYKNs1CI6yChEaOriPEahg3y1e1gLFV+T
6BMKZ2TJ48OnzcQNa6k7oo6KjtW+OHm3LTT9iYoTdyjLqDJncF1fZusC+JwpWYraCluEUyzKcmk5
Yzx+0yjF4AUFO3fYF0Kchus5sjUgjlgOliAv9xrxHtiup3wl73O36TMvcKTWYpj2n3hw9H4oLB9/
jPjadSyGmLyCFJ1ArqwQxAG4K5JXv5TkE3TsbDtSC0Ag48bzT+5pvSyiYuM5MKXMidksvPFsWCFb
9dv2ZdmToVU7S2474OpnsOj8h1y0OUOSLsylEIsaz72RUIBtmPyBYhAYpUCSEgysJ8tfkVuq4bSh
xjm0ACaqVxGhHLifFuKnl2XuoLoV5RTQG6+IUT1CwqCQOWZsBSBRsilCNVLkvwlEL9Nl8WoBWSOw
PzZJNdlL71BD/FQgcRCOmkvav1jIcD2WLEtge7+ngPSz0vgvUC6Loe22QX6xfqtQI9sSKDrYdUJq
OQA2P4a1Iv3z0i0K1Ncw2u8JY+KiotCf035OMOvHp/A+wFcEasdtfO0zBVwp7XxH8OxyzGYC54h0
zfWwmQZwjIpui4dL3MOYQQn+0vc7VjjH2iquGY7sixA7He44WGb0pD3uPpTcsfuAbnN5oKPXEHPZ
Kn8eYuzDjdeLeCpZYV8TtP1pnZNVDXfdkqtnxmDxdvNxLJHVNrPvOQohW6+YEfpOeAT1sq3s/qHH
UhWNY0hfaJjB4dLEOLe3KwkM82k0ZZtt583B95dNSbhMWafnrzpw/zANeYRunI3TVxlBgVBH1C5v
S5abtz2HlVOd5ooA7B/muzJo07ehIjFyEBM3ZvUe0EM0QkNj3aAQFjcAetMzPjuhLdIClvSPcXfm
umKW/onmKEziVId3pff+HoNkGG0F5d7SMK13OWCTCI8TzEFeZ4bs7LTnGcYu92QqEWihJ15sL5wv
YD6LyMTPXLr4Vxqpqm+h4V6P4wRB5/cBNSCwzx26iBrUY3G2eF8uJuPuBs6t+EGVK6+Y2c4Aq5sI
k+xSd+PJmwiRpUU+JMc45dHzOsfrKR5yPeElhA1GZyfssKvDhlQs2vVnh54YrKWw9By7FE3WIKtF
H6CYrQ4ZyInfOLJouwSF8d0u49OHdcbcQ1bYP83bCEUhlpWc6xz439xKAhVkjUg+5V50rOMnO7gB
CQfr9gAjifgbNQu95RvNDlrhR2mw910jB5uJw6BBIU6xV8f9P0g7s+a4keUK/yEjAvvyCqC72WRz
lUhKekFoxb7v+PX+INujJgg3QnMd47nXMWNlVyErKyvz5Dl1PuIlapbaXS/q3U7phMi8pvUzvFIp
yvZkzuJkp2PR3FRK4N8aWmG8iK0e0WaQ27uib62r0I/pdyb0oHmvSD4FfBpjGTkpjf8fnCVv1xVM
eUZVS6Uq8fhBvq7s/VQS75WwBT5ZJI3ppoST11YkuRdxzR14RnOwGy+Q01+eT+53Cntwjte+KdeB
6yXE4yuSdNCvQR+Jx6Rn3C+S6v6LkoV+ZlMYZTjC961KeQhCr6ivwPFl11Gj6leDRZ5ra8mQ49Gi
kD6N4BtoZ0Zl9FOUvemzXGt0RkQ6bdUV5crxuZzERrwN6ACyF2paeMdeaUHb9lao/FQ4hgdPVL3K
VZqoYqJDiJMnHxaI0AbIIj311DDJpKi6oUgtd9k+YI6MZxE0MY4fKuZzOnm5ttO71ih3dRQCcuvS
lEnCSJmyo2fB8+imrVGgvEZCWzkJPcKrLPGn5OMYToPdCWl/ksnrLHuMiXL7nCvtBtxfKx2SKc0e
NJMkZ/QYm6HyKtU+zxvRI2+ZP9zeq0mq76lzmv6XbiplDkqlzc0tugiun3b+bRvWAKWVMWu6F6SZ
+oPlj/Vge6WgDcdWnlSqziaFNI54ySNSmCTXIEwKTl3rsh3Q0p2SptvpY3EgXsQP3mDEjP76TfwU
tBlteT7FDSTG0zPddr++C0XGcqkfKv4V/U//YyGEnKu+je58SadIDVDPB1FCnh7tjUzgCcujnnMx
sWGtI5A9u8MklIM9DkH1veriPnX0vOm+aJFG0PLKIH1g4sIa3Jj+VuJQ+M53Jl2J7KnF6hNDL+kN
bIUoSxDD79tmqB6lcGSqRhYzOhZdWu8tT+C9YjZx50xtYc05faLuo7xWjV0ga+lVaxKHHRTaxSca
ZxR+S/6s3PY11TuOXDbddaPr7X1fduAbk7JS/H2lmWlsD1QWUjv0dAijJbXNH5RIlW+HTAiUG7B1
+XBU9JASl1mJ+YPQZDHNnY6jQqc/5K1RVvd+pWqcjT47ROQ3NxK6q1+9Ku4/VA1ASrudtP5UWe1U
7wqEUyyH0apS3hcWIE9bKpLuSOVaftHJvF+BmyN05WkKbQe1lL62uTcl3B2Jh2hQMcQ7VYvhBtGG
Ub3u47CyXpNBrE6ZNg2xHfBZlH2lpmXqVI1QlMj+RHS9xCS+jzo2aE+aIEE922e1Ts/U1LNHuhDB
+AEkQVJ9Iu2paqBmJdy3VRD/YrLXFA6ppXTBA095Jqta8hlXqRMmo8SOwTC7UnMTuS7auJpd6uZA
lR4YzhNhIAa5JObcH2ORIlWO1JUhtQPdwh6yKia9PgPtK4iCGvef7PKSIeHn5oaX1540yhH0TBPC
ctpFHv2hmp6uldOuUYZG0CmtkwDEFPpOUSirJyYFyshJAcY9K4WvvqiKCC+RIQc/TJmfclWpQ1HT
gMjNiNeiRGWKXzwEN6NZD6/WFIf6PrT0Cs2zgI6v3XEZ+q+WWZk//HGS42PW55SRQCdW6Nwn8RA7
WpFLt6NVkdpIZj9+ajIVTvYhU76WZlcLgMEy80sAsqlhBr5IK7r5vvkjoH1hEeLpv1BC7Q1musBU
E7qgyD/WQZTeR83IGIQELqO3LWMspismJ6xHSpjAQGTfDD90aSUWd7En9gxfjhGKM6PaF919qkKA
Hkjd8F3kXv2p5CVDWF0sE3dyS579PDIHCDkl9cNYCsxD5VUYeldzegaVXkBpaU89W0fdHJX76AQW
LZOZVzcl0Q1lq/lU8Zq8gVEgro553XmG2xKoR8bkaCYzZCHPkdrvqB6kjW+JbqGWfuzIjP7Gu2ny
qH3HvlC/KO2gfgsyEnxHSQKPy4SrtbmGGTnXj/TOh8cmFtr88F/NMGVtVjGIV4exkrtCp3a/zLZm
Pi+gAv0Ut5l5kPQ2Oo2D33+Vo6akBiuKny+jQ9+jemfqGXAfv8mMRHUBVM57qauDFmZguX4aQ/k2
5eBaxnS8bGUFaEsvUjRphCKVqqoLQLdYRJ4wNhHdeKbSROEptAKoMe/o5Rbqw2VTK1hXC+pBC4y9
ho6BuVgQ+KwiqVMqulPAi030Psa593jZxMqeWQaMWXCVsx7RXCChNaUQhjbGhFI8FsbHbNpRxL9s
4j1+3BShglTAl2lMff0e4ToHCwc5WJigVGlK924JTzOKxSIw2SnYkpcw32GDTRGJE25zyzCld3za
WQkhuxfmYEkKz44o6/WhyBPhSh++p+Z1aG3Ckedv/RYHzZbJsgVGBBS5Pg/AnbMc5AXSXeBsVUZi
J0jCIZmWrrPqEFq3UXjr+7uOdq++Ab5+/8Vm2DMYNhk5CV1cYtdln6amBTYOuusnOUfFImv2yhZX
12+4+NuVIYEKOIfPxRwcPbm3KxsMIQdIQg5duL1T7/RD5zLta0Pfb4e7HForz7Uc6o6oeHVOsxuc
3pUcNt2mVIIuPe2HnQFVxxYb5/sTMSuzUgYA/W2gs7lw18JM2rDS+VmSdT+0L425wWC0lLZgBAED
7Kwso3EkMfLwdt1C4lOlNhnbKXfzuqFjdmVnJoaFpNv+s25m1xw6pA74GPd/Vg3WEnoSz6GW6hQb
J2jJBifTlxQVZnoMXWR6+/c05bmfSX2ReGYqDbY5HlEUkHx0me2IWecP9V66866E9AYBcL7AM/xw
P7Y2fUns9878fO7OTnAnRl3uRZiHuJ35NvnRNJzs+OU+h12DkTNIL8Kjty+uvgNlsTObKczR/tXD
CrpF9LcUdOGXmBKBioEUAOw6kf7tL6kpuxtDhaKCWrdOKSF/mL9Gmu5UYxCiGgVMvBBspfsq1y81
9RRK0scwMjZ4XN6FGYZTmOThpc5g/iw2//ZHSHnKNIA1UfNUIAcPCrcVm6cRBkKnF6QHuYxcOlAb
RMlLus555Zx5kYlEcabNWWoD64kFZDeQ6K1E1l1VvhY9SWSt9o+1kJ/GTN61vX5HH5fStgYBFMNf
D4OpOLUSn7JyQifIvy384elyaF/7Hvwq+HcZPJkHXBZjZlU90uxk+sv2mm95od6IpO5apJZ2l9+a
euv4g2kLWftsycm9AOVSlirfICfemH1Z/SCwcugmLCWwmS4+iCHT5PUHoNZlClJXg5bWQrW69F0K
ZFcxlTtAY98vr/xdFjB/jjOTiyMhVyO4jwyTFY6vUSgTEYinR9tW/VW+xYb/LuotjC2DseYDjO8x
1gGqIs+j/23wCr28onf3CkY4WYY2s7yge70IreBox6jNFMMWR21Hr+lQxGCzeUJcNvMuG4CUC9ZZ
aHC5L00Gqd8eHt8QmkZoFI/HnvkwZuIvuC8oqaX18zQZ+ctlY+82DmJbE/UORrAM8IFL7mZZq7pa
i2LLzvLPinoT6RuLWfvzyZxwf7aNiLBw/8ICWurnYNbGKf/WUNKYemNjCe/2iyWcm5h/wlnsFSKh
A8+CCRFIFU9RO+oNx2jdBqDE5c167wAWAquiSfako3miLhyggGlaaDTDs4VQPEg8SHyle+HIbyS1
7w8rZn5z8CoKsjVLFtC88eWumSzPNqSXJtqn4FEyUDhMALSfjELbGCl8f05J1lE6orFvsI3LhKEX
uqCxSp+SNVZtNWyPndft4iF9jK1p12XThr13n8vAHvQJMnGa/1yGojA0KadDwwOv3rdOl+6SoXnK
xsRWM3+DYeudJeYlOUAsymITLX0RgYS5E5xFumEHtfHIv5lf+V1FlztSTDdoxA1Pn0PMm3yQjEhW
jDmJh9GBMdC3bihWQ9WCdiXetU6tfpC0Xz2zVplIh93Ypd2nrOt3f+mOs0XVwEUsMh5tGY/aMoUe
RMRiHqmOFkJDoP30xi0ts3dOD38E7xL8nbjHPOhiXZRyR9lCycWuhrsBbsDKo+61kS+sfClsmHwr
lZeCqC6iBM3iwmQUn4ePcDIplKnVtZG8ju3L5Q1bEoSRsTKJTYZItxL6TZiQ336jrlEgpoFd2wZN
J52Y9W/c0ijRfByU6GZstV+e0jfg5KnnFl12FY+MNFZ0SHdy5A0b3vnu3Jk8V3X6EXPUJVlfhK2+
LhNrMCTNjmS1B5wDpsVMVeWjonbJcWpkin1qm21k75yv927KBOM8yg06fWZjersFJWhIJLwZCXVd
98Z1b92bW/7bfv5rv4dF+Wjb/Mftfr/nv9lH+9AgNHGwnw787f/+R2f85Jv9ZB/4x0f+84l/j393
N/9z/ubMfyEm5rjz3xzHdp3HRxe+8qubK2y589/4X4e/5n9l/lfn/8P9cfPy+HLzAybDgv/r5oa/
ftzM/y/8zpuN0/re4xRVhGIFyVGmtCBhebsNakvpmLYqCJ8GTtDquyxOey8+efrHyy73/isriJty
duB1Bra8HNj2R62cqgbUcI7XdQXKu6F2kwLuKkJnk0F/bVEcUlXUVUPF7mJRqdL1oWRReYyT4oFB
8SPz1YCM+1MnC1eX1/XejRQE5NBxYWE6GcS87rNLN/YVGKX8DH76JHZz76UuS5cCocP4wy5rvoNA
uGzvfRRS4ORiqBlFI6Cdy3nqQIqVQokCw4ajsboRvTRxgSjk14OQdhth9X0gx5SFnqhFvqKRwr5d
WljrvqrVMWOJnRkfJZoNdtiNqTuMeh7YdD/1a98YuxtgOC8GKJyNJOP31r29SMDyzWkGQV2Zb7C3
9jstyMQhSSmL27/1eeZXtXIPaMoed/yUQ7dnDhXC65/9nvkCZed9YKrt0N8gr2y/FK5o//phOv7e
cMfrLf68OSYtfxry8sqshsSZWRIsTiA0I6POTbtVavoUsAIoWznWexPoLZi/KSFgU3x3YIZujAGE
tQZvVIuONGPB5ZbMy7uaFM+xcxPzMTrz3UIyW0OqOnw3lLKrvBNGVxvz9lgBsHXKEZyLImU/YqEr
nT5L7pVWLJ3L3rxyUOfAw2sVQibex4tfkCaeF6gdv0CiJedAbnLK9Zwsb/yUGOXfRzqGkTXIn6jH
8hRfPCeYyBhpm/A0SprAlYRr0bpNIV7O6v/Qjvx2VyuhYyYcckvuVkDO0q0HgiiElabcIrNe8xCk
SDTF4nU515nfGiq9JPZbCdRLmUuPZeF/j4wtP1+JNgw2k+5IlFBmV39rog9iMMUJpYQK4K9dK52j
yQOqf9omMeu8+29PFB/mzNLCEwYoBMwgZ9dalQnH8GHC8YKfjaCCGE8doaIm3H6twfnrW+rMS9JS
kqHZtMb9RyOA/7JYZNTCdwCEkbAifQz9e6AWqnhV1g+9fBABMqghImfX4nAomAmunoLqBLCqtfZa
bE/518vnYaZIW9mGP79lsQ1q1ITQXrEN/JYxP/jNXS5+8eCEUbQTA9+6dgiHD4l340UdgJSdHu/H
cSM1WnErMkMd/kmuNaTuFpen1OlKrldsR1GJEt21gvsavNrlha4cfF1SuTChfqNEtyyMtQDy4Z6g
X8as4S851/bMSvxkSHlX6sHfm5oJ5BTCjMzbZya6O49ypd+XahEruk1D/rULx8ei1m7A1n734mIr
aL//fLwQIJqj2cOtgB7RW1uouJclHEp4sSIcoKH8rsQyrA7W57/dPczwIJ7Ftw1J+p3enwXusQOU
OWqYMZruFAwpaB+mP/JxR+1ho5q4dgvPL32dfgnlsv9hWTmzZalCXRYd8hcC5QTzsaDDevRlRehf
k6Yoo70S0a/e0Yk0X1WlGSLAFRO3lRDG/ejQ8QiPDMXrLwkkGMYtsgn9T/jtrOnEmBezRwZAiNTN
U43HTjPRvN2DXEh+jR5jpK4+hdqLzFD6g1gl1jUuMzS8R3ooMoOKkcFB0TPqu4huHlQlGgABBmH1
bOiT/7EOm+gzjePmGGVD+9MzoubIfBhiNn/9JcgB/iQCi/PaTF3fM0hoMv8rJG4aD+ix5WJ/NUEf
AR2lOHy8bG8lQNDlliUSM+pUBl2ytx6WZwC3WzODWhRUvq4U10UMdX/Sw3oCogmaKHBVHyHZeFKj
wTEDZpPy7CZnNN9g6kWSo8fLv+d9Wq/TcIRIwGBQy4Jr+u3PsaopSkJD8GwpU59U1WdKuYKPoL6K
puCTOUkb2e/72MS6GfKhqcW7DZd8a86PC12QW1EAlBB6p6g2fvVTM224/LtDTF9nfqiYyIcger1c
Uzk0WRsp8OHxJHKl9npqZpbU8W89Z2FlEZZGKLKmLsJKNzJrRD+ihZsEem6Im/4yAFJupBPCq0uk
qoWm77ypZye4AdKeMyhLs23SGZ1xDNkF6rlT893f+cLSzuLjjFElKHWRFtAq1HdGHiPbcFDAWQmI
2/RbBN7Lx8lsjBI0pHI88kRJWRgLmqmSk4FFtfVMKqTA58hzcHjJs0azRTX7ETLscUCKN3oWGc7b
cJHl9fXbuqFSQKA8SdF1Yb0Z4hAaDyF3/ImJu4iX7QOj0+j+aBkck1B3bNhbHrPZHsyp4INm/UJq
eG8/4dR4na/ymIU9ianN9sWqr1vvSvJvw2YjI19y1csLU0utySlPodNUY0RsGfYh+eqcMQ8+aYCw
AJ28xm11FAX9+1jIxxHE6GUPktbWaZEQzF0F4oq5yD0mKq2+rzCwp92nd8k9nMv0kB+yPQAkiG6Y
jIkf6m/dLfQY2t8iAuZ1n5tenJKs04kp6mx6fJBo5HaPTf0kwx8BSb20cVKWRYOlrYX7JF0pTcCi
OSlDf2J6267o0MIytOui4CHqrEPBnPPlrV0zeeZBy9dPVmt+J/p4UJTCnwBLpa9J90JeOTEzGoDv
6Rhpwkb9fu2UcEJoE9CF18ylTRPiqaLn4eC0/KWLjuA9S2Hsjv63f7G2MzuLUOppZd1FCnZMr3dv
IRrJfETAH4R4b27pX65uI+4502aSSiqL+44yR9wyBFSAt04AnaYHn+dX4zaVdKWpjGtu5OKr5lSk
uNlDIri4OPeeVqTa7wFWOEWhVp10yREYq7HHNB/vrNSSgAt7twVMoxsncfbA8+fY7ygAYJFG1Zz3
/T6oZ3cG3SOvCseycIr0nhDIeMWVWB7+xWc7szEv/sxGFGcKcDdsDJFBSyy+8cLQAc74AQrpoxGg
cc+42d+bBCQ11xoo2ljiIr7MzCbm1AaF0zN/JjiW/xnQV91/THsZhrwNY2tX1LmxRUTJW9kLjCgs
HCNmVrj7oUYM5ksgf5Sv0FDYXn8TaveX17f22ciKuOgZrOXbLdyzCEIQGLNJQZr2g9SQu8BI0m8B
i971D2b3oIVAFx2dAl47CztTW451qUeFA5yYLPSDHzqduQ8YMdFc2efVYxfpT8F0tXTYiGNrm0rT
WYMQnOOA2u3CacTI0LSCsy4OA5kFkM/wWTRe2rkW+QQlED2gj5f3dC2KzbgFS+fxwwNocQZ1ZpKi
WmBPpUD+0DJP0qbyLtAGp8o2SxHLitzvff1ja9mXAYraqVnMvqrxj2DMoAr0kOHQ9OfKD3dhBqNB
w9QnYxf3kDa+XF7n2t1LB5xSKy1QndLm253N2qCrW5GL30oYZPWeLFKqTExsC1rErNgIbFvGFmdj
mjqUxCWMdcp3yz/IDRNR0WtZ7hhS2whl8x+1DGXn61pcttUE+1JlzKakFzn56pe7y/u2+ucDbWGY
0pJVkEZv980XG98sLP58uA4+SEH3TU63ynDrJnj5AIoUJbr8b00UYqVYeYnT97Gb6AwJFcHGsZJX
PQ9o9/+a+P3Pz4JxBokpeHKSd+M+pyNzGo7xYXwoP6l7/YNufy1+wcq4m/WIzYNANep4eQ9X45ZG
A4UeFLitJdRj8hpYeBquVUNsHMA/I6XTrLu6bGTtMkXQ5B8jizQB4LnCuBpGFOu5NI50TuTJhE5G
ceAZTb9fNrb6yc6MLU4TrKBjqWUYkxlalvLEUbeSyNU9Ax5j8USlTbMEuAlZFhrwzCAMyjgHzXwv
dPwELdF6w7/X7SCbQFCYC0GLWA+9LIe1JVk1zQB6eF44OwQ7MleS6q3y2eoXApCrEmhJGpfPHHgF
mSPTCH+WWO0alO5CV2t+akVsi9lHxXv6+09EqJv74JJOaWtxqiwY7JTMwOWL8bVB+lLYUq5b27k/
BkxxPnNnZ2osJzNNTAzo/VdIsezSuA62rowtG4uvE+gotWURNkYdsohHKLlItC/v09oFeL6Mxbkp
xFYs2hoTMJkEkaPWx6J1mYK8bGVrIYsDo2U8tlsFK5VS75lp3I80pNOm2l02s3bxnD3zli93Q2Do
oZ+DgIwQpmkH1nPcFxDyf8+2ZNxXF/TnLbtEL0UWkoWajKXCa2y99JxUh4RjI+GT1uLM+XoW+RAy
CXBa9GxbF06PmgmxUMm1zUC4rsbPndS4AXwEPXMZIZSG6tQgP5KH+ySJQIYOWz9ma3MXGT0TSXWm
zs/39lq4tz6Mj5De2jEtHLCoB/HIWIqb7aJn89XccNHVqsX5NizO8kijWp45VR2GTV76Kr0Pp3yf
lBS78uB6UCEqNIPDhD5ykEaHyx61FrTOTJuLUx7wxmUIdX7Mh7fD8K2EDrHfQeg3dtB0fbhs6/9Z
J+huZMB4Ey6Tjaps8rH0MAZmxzsmo5Iy1e1/gmH2GJUDyVrSag4jrh9yy7oWy7HYX/4BK4vl8cTr
aUYX8zBd7HNneoGCYhmLBQKQNt/73MS7HK1H2eI62gpua8vFnIqAHvMz3D7zGTuLoEnZRxbEddw9
gXCnIn2hag01r9BpoMmIu/7HGOi7UaxBoiZXl1e6cnzfmJ6j4rlptWrqihaHk0q3UbFLypfM2zCx
clwwwagVYFrYhJYwykyHJHkQamoy5WPUuoK6i5jW6m4aZaPTv7oW6qXgW6lWmks8DFACSQsNtrHT
r2Qo5PKXqP94ebtW13JmYo5T59sl6H7shZjIwl3U3pYAu4VhNw1XVreRK65cR/CB/1nMwiemCt7+
uODDNPE+Da/H4svgP3bRt8vrmR158WoA00M+z3OIFsDyJZ2kQlfL0KVAEGlLnW052Vdl156YndsK
XfP1ubQkgYBgVkMWaVIujhRTiog/BLNv347X/tN4Fx7G78LRP6ZYazfAdmv3hXxmbSm8bSAKJQaC
WPyWpI9OxSnYh7fmSdz7h+mgHapD8/nyRq5cULQfJDQ6eD+jDLJYngE7ewCzHzkdg/cdGjZwCFy2
sObdfywA73jrevCcWIPUYkEUHrrhZMIu6bmXTawVPM5WgRTzWxumMBm9N2vvjI+TO95BfaX/qHbj
3nsNvgib8pxreybDUipjSAVYttgzGr9yNzFgioiBOLhRaiUQPNbpRsa1dpDOrCwr/UbRKtDR8IBo
1U+NCmLtJotem+nvr0ca7/+sZVkERr6rFYKQtUSWnWSqncOzGO2F6NVS7rLp8fJ3WnMFQCRAqoHP
gvJZbBx4pgrR4KqA1reSqbnpNYS1RbAzJlPb2L01U7/F7gwGjCRA8G89olCkCSIAwhAiEIl+GKMv
rbGxmrUPxHyiwXmdERlLNyiGvlPrrCucMPhRKXDL7cP6IATNxkqk2XmXEejMztIR/CaCxCIhdofj
Ttr7cCfYFNUeNG+X7IRTsSWKu7pzf5a19IgiDlOtilmWWAOhgRt56OHj2TixW0bmqHt2H1mN1cG8
Ot9H/Yeyv0rqp8g//r2znW/b4sUi5AmD2xHrkDQWkO9HpnwB2V82shoK6HTPo1wAlZeBR2h52JP1
kdj6vVtPzc0oWv/ihNIcpnwFGtwiUr/dKs0MulT2qC4FpcJjZXBykEcyldsotx7V4JuppBs7t5Ys
MKAGqBGkE132RTRteOj1/lxSQJbKbrrSloUneEHRpRPsUNvA1G8ZW3hCCTk8PH3ziy/b5W3rjMN1
DWfmKO3aLbWjeafeHaSzdS08IhcK04yRx4W/7E6EarAGvO5FuzR1UeeALhSeCXPDP1b9/MzkIgxV
cKOPXcP7L0MkMs6sT5BnobSDRNFlP1xL/PERmlBAUnVpWYLsJp7ivsBlAVjcluOX0nixVObYjlJ4
5QUbD8n1ffzH2LIYmTfpmBsyxgof9tAkO0HvdAUX2BGJRGBc009ZH1rbFMS/haVRf5+xqP+3Snnh
mIEY9TosUgR1DWxv+Tz4sj2Ft5m31V97BzpcWlp4ZesRdLt5ib1cfA0ktbLFWuMuGU9GMexSZLIi
MbgfzM+i7rm5+UzKdoiYo4Fj+F4uPvqDSks1tEVkBC5/6FWHmpHlIGCowy2HaTJFSJQCXkwog33Y
T8gLwuYX2P2NoLN6KukzgHBGR0paVi+lWgwaReCm1sWPtfehUe6r7DBBzPH6L5bDiLYsMbKIgMLi
i0Im2AlIARWoAqvOSPnDgri3Hr9dtrK6GnJbpq9/JwMLKyXcC9AWYEWEWprf4sQJvMUDLMpJft0w
23LZ3PqNfWZv4T1TPkHL3XK7UcRhMkf8MQVf8gH2llbd0/W8naTxoyc+G3XloIu68WJZTUvOjC+i
XDwIHchj7j1ZTG5M7QOCYx+gwtsjh7Nhac0XwTbz9udQMs++uJl8NKY8JcdSXp5SY1eVp8DYbWzl
SuODF56FJ4LjsxD6e3v7hQVtD2MQuf3M7+340We0YkDzOlDv0NGCGt6Wow/otm18wbVr/dzq7FBn
6QkP3NEyAqwCI8gb0dHhp7m8sJWvNAMTQV3MOolMnr61UAJf4CNxwNRBfo4VHl+h4n9rB+asJugN
Lxtb8X+mUVQGJzlpZBIL/+9HfdKbGv8XpB+gl119jI9CNrqmBj9P9P2ysRWveGNs4fzG4Ety0GMs
Ta7boeISsvt+oz+5untnC1r4eFJMkwJHTOFMgLwm+VlOnuK6h6Pmx+W1rNx0b9ayuL77WhAhyMQO
PLnPbakhyATeyIL0xrRuoX169hFIhil543ttbeHCOfRJtroedknE50OUPiDag4t8q6m34uNv1rY4
WSYii3B0sjZfQB3QhGOl2cLFba1jcYxaAFtD4rOOaFBuumaA9ctiIclGHFpJft6sZP7nZ6c1yCzy
kQEzk3HQm5PZQL0qz+cJde3UyTd8Yn3fDMhLJB6Y8vLZh3hiqlk1wb0YIbWtb8pwq+b0u5e/SFRZ
0D8mli8+ZJjrbIDpzNH2ylXvjDvVGezsRni+E+/7z/5JceSP4G9ui4O3iys7/pb+ird+xNol9uZH
LIIGCisoXM7FXWiRkMSzpNOgOWbuGPCCwFjRzrStjr5ldj1U/Vn6InoEVic0EipGDtqFTLQ8punn
Yjh1IKX9YSOIbHxIYxFElAGm03Iuu+oMivbjwYQF+9+Ejz+LmX/BmWPmgL6hhJwt8NIwEVXyd310
SGPgfYUbSYc+26i1be3eInCEtDGHKcXgVEJz707TQ9jHThu6vfLl8tLWj/afpS2iR59ZaA2KWKrF
w9hS1ZPsTNqqhq5c/m9ccBE/Sqa/mjYkwRBH0NGuHr5W2ZdGYuJF/JJF7ihD9Xq4vK4tp1jEEoiU
ZFVUWZcivbTel81S5da+LXImqex0XRv48xsr+IpM5ZWYZq9Noe0vL2OtNXO+dcu2V6MXQTfNzg0z
ny2YezOCOcZJFJHu462euZl8rWVbRjc2b5lnQOg0pIgdzdWQnXlEShL1l6vsJjwSP1RI6O+Fj8QQ
OLwvL3b2tXfhUoZOR4Lnaa2GTebjyZg1e98NU/GoUKgwhO8wb2/cNKsL/MfSu1o2YvCILrZYGqvY
1qvcLup/c67OLCyiLkILbSvOd1llxrbRfdfQjas3VrF6X57ZWMZYE9HZiskxR0s+69aHyb8DmjAk
jO4qIMg3jK2GJIa9yXThe7KWPUIEVoxSL3vOsPyoSHRrTBRoT214XwgbR3f1aJ1ZWoQkiGzbNlbn
aFE/iZqriTur2IpI6w7wZzWLiKT4cphPPavpBRKmbicozQ7KJqmAjgElmAoiRgSaFeCWL3H6OUfA
rN04ZFu/YBGgxgKdwqJhlTXipsr3rN04TKsp79kuLgLUBD2Vlw7zCrMXv3+yJMSIH7yWg+umdbSj
tfefOchyjl2bUNbJAhbkR1e0tB1vcnr/u8/ITbfVitrwxWVVQ+8RCUBOCQ+hcCTM3+tTOH7q4mtt
q622ZWlxxJQ4b3qjni310JgJN6EQIDBnw184bIErVqOfQj0I5loAekvITDmNDbPGnGbRfBUa2fb1
b432UG/BwVdP15mZ5emSw6T250rNZHzVLb7NSfc26oqrrn1mYnG4GrOTWmN+Ofbmh6D5NarHy/fE
1hIWR0eLSl3xPXZKzqA3jH0XYRjF+/WfGVmcn1EtTQQYWITc6S4CqohkHRT/039kZHm7p8gRNdQJ
eJdyD0XybhI02wj/llKHIihf4x/PWl7nVQcncz2XsSTjOVC/hP4hGTagD/J8EN7d3Wc2FgeFwcUy
ieeVGJJtXfWprd1/kR+ie2Tj70o3ekXgyk3ge3Lr07MP6TgaUzfCRkhdPaxnv0F5m6aXJghkc875
BgGa6O4lhFGhylHaO0nWYF/+cqvh9czWfAbOngRCKAexUWLLL7568uhOZfIiRorb9uIOzUO3LNO9
pqefL1vd3Ob5aJyZDbwceuH5UzZ76SRBIWNPe3nX/0qdqHf143TIT95NtctexP2j/62+frlsfzXj
OFv1Ing0MNgk0/xm9vsvavEsKNNVV+n7REIKvdERT4thL7lscv4jLznWIpjkQef1DLGz4gJhcph9
4efnhAhbk1sbQcVcBBVDzyppmJcmj0dzQLblVVA3ruQtE4uQ0lSTKnLn45+IeQ1PWfJtc7Th90T/
he1a3sKjYhS5Bce7E51QJztIT6ENTO6BJBR5Yv9WOyDXWrzKe+8petVfRbu/ku9ax3KflUOK0NJG
TrCx4uVFXWamMLb+74/3MWkfrPpJDTcum3UTTIzMbU7eDgv/aBKlL8X5RIwTEjkR7JLPKHdc9sH1
wPLHxsI3Wl32BlhcCNPJ+BymjR0O6j4ePLso8s+ZujWHsHrKAKSIkECDo383GQ1fqJwqJB0GY0wl
NPxWu++q0C2L6yBC+WnDLdcrRDS+oeuE201fjhmlelanA6IZTvoESyuEsZITnhjsQ8v0Qb1DmOLy
bq6e6DNz8tsYhkIdyscGywvFz+p4bZbHACIn83jZirRlZnEbwCeUmX3OqoQr83HcibfhNUzoyWvx
pbKlY3SIruMHzfF2l82uuuPZ4hb3ghYnoEwyrDbKCTyjOLwGwsbK5jDx7ogznA9RDF/rPYMi+pg6
yrOU1hhPFq+keIfgrC0Pbu0fVKjip/j1X6zpzOAi6letLMSKwJoSc5RPaFP0jtdqgHHEcYuNanX7
zkwtTvNkFnE0IFHttFb8OGWBE/rGTTJszHmvusaZlcV5ljm6td9iRU8OpnLdqw+peKdtDcK8I5H4
nXedmVnGe93L48GawY3TzNjgJGJl68Ed6sRD/tLljhneMFYXejcd9PiRoyD3+K/e0sY8gwlvI42q
xX72ahSovT43wOhMKcNJG7/oW9Fx1R/PbCx2E7YQ0HX0IOb3eqC4afrNaL42007yfpTqrtyiJFj9
eGfmFrtaC34jVh5LUtVP2ogs40fdutksvM3n9N0hg90bUmmVlpu+2DhzTLQ8m79dPQ5OV34LvA0f
XPX0MwOLXetVFNILAwNVc4jT61T5iQ7Q5XO7do9QHlIgjed6pDP/NtBCdCAEpk+gRfw1eyqC5hot
Y2k3tZF23TBGd+eLanyQ1Tq9umx47ROB44QvFH4eAA7z2s+yVHnIBs3KBgKG/mQYj6AQB/km3qqg
rO2gIsN+Cu88eN4lVqaXZ5GWQJmPl+x6oXj0tckVMuVweTErngDOkeHsmdQVSsDFLtaagcqYqSWO
yPS7IwaeaCdFuZUbLr8VA1KzTIJsWTMg5L9Ju7IduXVk+UUCtFGUXimptt7du18Iu9uWqH3fvv6G
ei6Oq1iaEnwGtgH7wZ0imUwmk5ERRJViLHptR6MUkJlLy5/CAVG7/VkKkFyUt1G0p/pfgrW+rIFX
QwW5DZ7lv6rORwsEhkoDCmxASSn2tDMM/gAlIKa13Y0JrjZjWksDZX+YzdEZTA78Pdh4belQVC0C
da/aQR8QnhfC1idGv6GTq6Hr9vJayS6hIYGBvxMVnK4zNbu0a6G8wPMAInjM7H6IXIWoLt0oRv50
2cr8U45jw5cVCzVQODgMfnGwH81eXKABehBh4Ba19tEU2ZYX49OgUGieo/ER9SF7xQWXhmWAiAqE
tYAmgszrdD9NbTZ2ihYHaLN5yormNhTU1ay1yTvLmGaBBXSmAtgLTlwwC0vbNtGHKs0VFNuv3lIW
s4CBcvXj1fXdh78tv8LSHFhBC4t2XgO2TgcUon+CQ80ndPVt5YH8dbu9RnmAgZf18kp9zczpUp0a
kjyvN/QBOu88dKHN+qWcUUE9I3It38C/DAxy/pPi19Xbm3fj+Dd3G7Yf5oFv7z9Mdm2y0iN+4RP/
g92bDAUMlrDXrf/o7h4+P6/WKjXnG+X0c6UVgN57HFQB5kWhXeSKNhO4rxW5rwfxN0p6beXl9NyR
Z3PAvwP1PPPzSWfQoIF/oIfglhu1wwEChBsVvZN2X6LBqtmAcGtl2c/dGMTvoBhFhxG6TkFocLrq
RaujmRb6gi70TQ91qaK3aOyvCn2NEEVOSP7jXX+GJUWBhCu0sUsMK7Q5M/gbhEt9wEp2UzvsDHDP
WyTRkIgR77KznQ0PAKCZqR3KQAjlRCbbmwKzNuyhjNG0NbkWiFpJbDHb+Mv7rgYrDpbNArcmengN
Kf0B2YUDimiIaPX1NakKpk8xVOdX9s28LU62DdpINDTK4NBDOACf+elKlcBmqkaGJ2e8Yu0I9EUR
CldyhIXZwhDmXmdEawtNz6cm2ilojaTCOCbevYShuqlBzq4m9O99DscbWAlnEgsEGmkkJid1qc28
XxFKIMSoIA1yHSdvl1d+dtyT6ZplE46MSDfatICWVwJKRXeYn+m1ABLHNVrRe5zfIChM+O9wqB4v
mzy7tMPJIa0FfjaEURO1XWn+OlH0kB0dBKhCxUPY6xsTuMChUj80LXgY4g66wOor5HhBLw7CLDNe
8ZCz0OHAyVGggJcQNE7Ibti2TpJ0SGHdXgWwHI8kH05GyY/SAJ5Eg7CIh67Q8fnymBdcBhsL0lVg
VQcbmExbNfSQeo8s8CZUkV76FkFLCDjwhB/02NSXTX1hn0+WFONDGgZrNroikcSeumcYgWypqzWB
tv/NpIEBOYOc8vTCk25Xxy9tgn6h4LqjylWYzFMNkNzTOGytNNoUsbpX2tuK/6J0T/r9yoctbE2A
X9GriYZ6XOvk5GOqxj4uTUu4UwbuGLBSR8iinKyGui8ICtKbeMyFBShMBcFroVhts8tzndyHia74
Klo1+C4VdhAeKpwMI0PuZ3gQJ9Ufeiihdl7VjYW60ZRBubJVkZmuFkPm2M37HiySZVoaby0V0OyE
ogxaKS8P7dylEdpmDlxNVUEDgw11OucV4Wo8ooTsRpCcNjRPC93J2oNKrwPqVc88lNuZU/kgRbhs
eMGvYHdGYYPRB5wIUoyYyjDjSgFt1gBbyIiJl9eKF9A1JokvWLvkU/PZ8EUahOZe+Vpk1YND0ioD
F2EyI4dCsHc+OPazWfnx5Fcgum2EX/KDEWy7/EWBarv9WKlor/pRFFegEbRNf2jvQEN6efQLDoW8
XIW8CDYVBECkWbfiriSiL2I3zreQamcawtZlC2cglvnMOjYxf8JRwtwOJQiWa5goPgAPNzNX5Kw7
jG/9z+F9ja55ITARADrgP5A1N3AundpypnIokxy2bBTFgGjq67tGRz9c7dVrMhJLfgP2ShXDm7nX
iHQUByjeBsLBgQ/h613DUV+Pyd7O/5YYYv7xyJlArgv3xJl8ls7o3aCoVeQWINe+Bt3t5BU9R7ll
6lD9E4G1cjKfJaGzPRDU4EADJf3Z4R9XU6fVFiRBnTA56M17IPRNgNzQXLmELkwf7KAuBa5MHCRy
vgTmyE4PRI1xjeUtTqyPhpfbQLGfLnvf0nBm6QvcnsC6iErIqUMgDk4hUufITaLvGvnsuo1lfBbh
SgqwbAXIJSixoCYrN5kLqACHrdAjN1D3zfQ5wfmC4V50n5cHszRnCFVgBDBwx0VSczqYKGmQ3HJH
uBEy6a0iCCpHpSkEc0SUr1SoluIV0AhgNJ2d+/wMjCAmkeM1OnKBA1dfhpQ6oLUII+1hGFUIGI/Q
T9aZqujqzzrr6SaDgO5zIoLpOoXGNb2vwBuaInbjprwFrEiFoK5a88+aV8PTFAbJB6U12VE7A6Bt
7Gz6bka59uPv5wuc1CpSFXRvodx2Ol9li3OqV8HZ05qjx0MIvTv5zuFrTyhLq39sRjpBMp0D+k9h
BlKwm3HYoUTpkjgGdvPl8ngWDZkoq1kQFENhUooFjlnqxWQi329TCoGzDJwbr5odl99QtDE+JitE
YnDZ4oLHoSUWtRTEH0jYyIkeCKu00S5EAuV4NBtAhdpEVx8HGOKymbMUeubpxfGDyI3hIQKdLpRR
6dxsmjBxuVkZrG7xgK/rh9FpHYC/IY8D9se2/f1vbEKWBjqhuI7K537DKz4GFDYddOSKDm67L7SH
KselMb2P1/iBFw6mr+YXAxpRZOZ8Px0hhCyIlRsxeEts60pFkph26OBof4sG4ny021we29KyobKC
7NwGl/MZbVXJbagKEwh5B5N9UGeKWZv4er0SIhbcEVTvGio44K7E7UoaU0v6WHGUDLXR3NrORQRQ
JLE+DWuW9SunxcL0wd9x7QXzO2Ks7CC1ExkIKEPkgpm78zO1U24QRH4OgBazCGLofg8G+pX6yMLw
/qNTp0Ecj6J/7nTJFG4rpW7aEMfu8ZpXov1YVSBfm+54n95fXq81U1LaYk9GhNIBCr9x/lLYIYMe
OlTg38K1OvOCX5wMSdpnQlUbPIzCDqTFvaCufdqIXTuZfx81cEnBLxS0ZyIMKU6pQq3MSuPzzNle
q1W3M5lOJqoVL1/IXdFLDZUw9K4hcMg0lUZX5VHU1rGbR6+9VeGC/3h5WRamaxbmsee3M/SryqjX
ghdxaOVt7Fphj52abnIjYtBU/3vnnoXCgErHTRMM75KjqaQG8w6oXVya5Neg44eSiXpos0/oAjEh
xr9fnJNdO/viUTouTCVC/oxda1TOU1IVBqiJyTR6lTVWKzDohQWCKYQHEOjh4iMzyYsuF4gfMEVK
ZW+P9G7U1hil10xIoxlJ2AUFh4mqGJxvU1BFKCsGwbfLjrCwP08GIjl0OEJ4dnJgxQYQdELsMfGC
8c1Q1u5KC2EOdmYlQWhP4d1Rylb7iqoT4AOJK0rzcZbs6Ry+m/TQL8f4xlDstTrO0rl7ZE9uURpt
I0wCDuJEp6ihYlABipF3AWWBXr5zbm8CoAXDPF7Zt4tW8ao2F55xsZHvnH0SkDoQ4PCa8uSAd6Ei
+aVDzRh67amhgZx4xdzSBRTJyx97sw8debzeZ7RWStgLOh2Y/5EpNWG4A4FD/7EHCTrqxGT0nci/
7DRnfDa4up3Ylc5HUGkFqhrCrsanrRFuzPJhNJ56c9tgtKB/yOvRnUS2aeu9tVZuWPSkozFL+8Li
StoGKWzjVQmeY4Gvf1DuxyS4AZEGm0j694Xpk7FKO8QcHBz8oE+F/MV1oKWsrMON1a9x1y/uw6NR
zZ51tJJTEQVtNXvO6Dj+QJrvfd1CeD2IoHA3eSvLt2gMFVZouqN+AQG/U2NJkwRdbaKU2xClwMNl
xYqSfmRzrU/wp2iXt8wcr7NKMEPdq2QbRj+4Zbld8NblK/FnwZXQOQ09GqjeGBRvDFJgUO28jRLe
E9ZXjvEtmzR1fj0hVwOZKkj7OQ1r8ylxY67jFMnS0G9b3rKojXq/NoT9bxbbdgBSw28AkSTH7nQI
YrVFgxqVqH+ltjjgFA5YYgcrB+PiChzZkZzYsNHY1zpYAUXXPLzzu0DGIwP8Lv7Vkwd2AooRqLGA
6FVKjIISmV4xtNguyugwI3dKljr5vzh55+oKCOJA+XBWtEeVZ0jVsE+gQoI3laC4Jgm/bhv75bLj
Ls0arjRos4d0N0pg0lho0SkhXvPhDZGVPVlg7dtXPGivQ7DEvJB0DR+2VLi1HBTboJGEu82Zb4ad
wBOIGBM3UWKva/Yog+Tdu4XL3HholQSMrDcJaHX45vIwZ5eX6qkYIyIsymPg6nKk7Zn3mdW1gYqz
UhHoFi7MbVyPKlNzUt/bzSFMXoY2rxhdlQ87D60gSgCNAfgo0Tmpfok5HQWh0kGvhjBawoLaQUl6
aui1Eg5vSm3ofoxKO0tb9HBAsfK16YvRa6LRdOtYfAsM43uvBS8gSI5vFWuctjGI5FkADe6VZ6/z
pAjfh5mZ2RzB6iDX1hL0u4OCVcXztfHUFK999nZ56s8P8NOfL4XhLK1DMwWfCsu1bay8UP1pSB6S
dEtsrwjWWs/Ok/BTY1LoM6PMnAqUwxhPPDUIWWIEG9CdrLQwLEVYNB7iN27oKEnK4BG9bjo8eKFW
jK4qZtIXEn83jGclG1hJrmP9ueyv6m6j8hs9XoVeLKzXXOOF4IWDOjIKe6cnTUa7PCkNaOro2rsG
9nGOTdP51PxNiQvATFX34Kfvfad/5nG94c7N6rvyF//U6W6a9xFgJl8UVYBmnH6CYuWWPXRwajoW
aITzYo4eDXFoTChvgqpcuWvDmHURtrHlDmiSy/LNgI6V1kdHLxCUOqBy4a5EBj5yFuu920Tbjj5l
w2NfeYYagjYwdksSbnobhB+cQ0Hg0ax2YybYYFcsq39AkduLlZum+J6av+rq0bHvTGcbjeo2APIF
BcYkfWzpIcvWLnkL6eHp0CVvFoLyKQOlK95KYy+0EjbgChaMLDTvhtZD84E3Rt9IuwaLWthEJzMu
LXo0DIqS9DDbjZu2x+Mt5vERNTg4W3CNEhu7vGfPw+XJKGVOSrQ7xjZgr5B5HdGtMY5MTQ7xMIAZ
zNUBNLfGT9UuVlKoha17PET5+V2gw9FSso4wMlholZlAQZYyAZGhy0M764uZ6VZxCODChCv0LBB8
6rx8HLkVt7AzToObOCmr+GOW/HLIQWsfKFVY7HhT7IGCvK9iz9I2uvGJsgXricX0tGcKHr4K46Yf
trWK5hKl8Fc+cP6A89315wPnAHB0ZPAUIr+5hskngHk29iGa4PNmCnPY8xTQlF/JqDFAu30a3E/i
e15APDFljYoW78FxRwE5AucBOrgQqL2zu4BV9FavrZVy+Rlk+Wsej7JMKQigDqmOY415DICpVKjr
xM8i3JcAagGPFDmBZ9JvNp5gUUl3yle8x7bDp5nbK7O16DVHXyHtR73kA405vkKF7KoJGPHMStCm
K8nYOd5tdpqZZA2sRAC8mfJgVeB7Mw1UPUn5kOqbsNobZsJCkTLqeK3zRvN3FROOmzH+/CBD7qvO
e18BP/K04h0LCcXJl0gDhhqvYRg1vqTuJhaVuxZwzCwur2z94HAkvZWngW1F0e/mlmiQyE63w/hs
KtxDr22LB8goGpneHqqZdMv2U9K4kTDYYDbQy36jIDAb82J7+ZsXkr559sDci0zWBEeBfurRSpz0
1OlHAlDnG9e3lL4rRsiq2twOwA3wbnIb4Amg0amt0XEsugeWjKpQlgdGTVq3wO6sHDzshLVJn7O2
qXMPPMKfZoM388uDPE+k5zH+sSStS2BzbhoVLOHFDxcDKOSGm4YMewtiYv+bJeks0FMsGo9hKTBU
j+OoRDs1M5J7cw01/YWyO4tEf8YkHwNmVtp0DBF2RMk922STjr8mh6KdvFQ8tErk64hNgQZOpltN
3erGIRBXpoM05CVx3ozihdoT/vG9H29QdmdVewcOEXBr+7n+glRzdB4uz8xyTJoriCCxQ6n3axsf
hU7LSDheCvHBlsJvhxD0BhV9CDSKa/lgbGLd3AzqhEoO9VLH+R7zj6qClg5Iv7eT03l5sybYvuz5
Rx8k+d8UmqCDA9M0y6xpM3cYaWoDiYPrOtRdR0Fntbiq1fu+sdDL+/fnKSAks+ot5gM0eJKbpBC9
6UWKQJE1IepVyg3vEh+ikysPH0tDhB2KJ78ZAngGcVbqGH0tFBF4IErkKkHYs2gMCy8dG2Bmea1s
8H/5lvP5hanCkZbG6AXKOjv5NwOeAU+owczkcXMsOFp8XkLeO8NLNIPS7D6h/UZM4Bdt1kAwZ4Td
OATQPvjHjpRAJAYfozCFnaiqfwyB4eWO9mI0lqcPuevk5JEH/d5W42tH7dzUDB+sXrsTprkhXbzy
qLY8+UffIuUKbewkaHbEIrdzsYNsO4hBWjf5BHmH4M7o3UpND5Rct+nKTpt/rhQZCNHnWUB4ABZI
8usETx2amO3G0cHSIO7XrLwGLI/syIIUT7XOHIWaYZZT5zagr4OxR+9J3L8aw0OaH4BeM/XrPl9x
oaX0/mRc0qbB23wQmjbGReizNr1yhW8T9aBk95X4nTRAUQDb8vfP5vAndKfoOKPo/AR76rekwa3V
GjFS08K+4OYuBStVnjkrl9Z5ws6W7MiMNKGVWoUjnc0MQeoW/TaMfZ75xvAtNyygn1aqCl/gwkvm
pJlElj033eCUivN7LQW9+A1A4yL4lYQOKg1+muFkdPPsE5R/kBzfXj4IFo79oymlMgF9EqWJ1iQI
u0Yd+r2j3nVGftMl9souWDOjna7clMSocSUYY0G+1c1dZL1NfyuJ9BVs/lk1dMacmsiFGqrtgFWL
J4VBm9HtlG//21xJ4Qy0JSoBugEhJAy3Bpi/hyE4OPmaaNXsxbI/AJUGrB1EHGYs8ulAgnJQ0plU
Gw9Hhi/KiHH7RisbABuvFGsNB/eV10nWkAPMSAMUSdArJZ0FgWkXpI6wMqV26MbfJNR3WbMr88G1
oPkYOnfq1H5xXVcUMlN0q9J6aw+PTrtryadj3qrGZ04/IUBp6vdOk3l1nntmf6XQH7YFhVZwrlxe
hKVwd/LBc3p5dHjlEV4+i9mVoliv7/RoRAUkbz4Mp2jRQ5aAP65MxQuED7OrcJyEq/TqnR22ydp3
zKt9NnEW8ob5dgwoprRMFHKK3Aw1wpqhSP3QBvGlblTqtcYhL9ORYJYM6HvXdKLHMElTCGlN6JgR
RMdRDyAbWLlW3HMpJANW5qi4es3glK+ZO5oZBYtW0cYgbErenURlJHsL4oTR8tmy9+VQu5Q+Kqbi
X16QBXc9WQ9pHlBiw/02x3qEJUogutWouGy13T5O8WgMSEnBQNJfrxw/c0w8m/wjr5VCdJDqtmgU
GE0nP0MJrc9GVonMBz7MbSMTOqXPNrgYL4902fWQK39V83Qwxp66Hgg7jcwasDNJX7H6ECU2ggwQ
nZ59m9C7bKx+m1b6rbLWmtOXqqg47/4xLFPaBJ2RJJjl+VL91Pbvmv47cFSvsJ/yat9E6FWZHgp6
VbYDa8nKYbgQuWH6j5tLMx3qbY0CJkxbJHXT7r1Ha0yXrbjuAirSPrEiz6xllR0fYSXCEdvF9VaM
L/k44bT1DPtHZTMtzBhqpDQHzY3qTnHoTeApysfHImq8WGzy5k13UClN2DS9/atlnx/0ISEIbLJ0
eNWQQkyLETs9b5+H8Sox9kay6dD2Mky7YAT28io13TjbXza7VH7DnPwxq596WwwaX8XJcJHsHRQT
Yz9GXBGJ8Bu0DlW1Z2u2m/MfXbTVoDecJ3gNolBYhgAlqIiUb6nu6dTliRuhDNnYV/Xa980Lf7YF
Z01KHSWDuRP+9PPyyKBlqGBWLLP3olGweGYob+853dfx+zituMgZ6zzO9xk0+489yRGVPEhyUWM6
IjHsUMPRBDiNtU1R7BPlIIrnzn4k5AYKPeHQovR4M0JyPQp+RYMntAerWKMhXt6TR98juSxYo1Ot
i+blIW9ZO+2rZNpoCHmteNYVN25fRhMaSMlTOeKLVmLufwn1/0yGjDBB6zYZNEgNo6raIKe6Tnix
sfgNx8NXiutT8emEH9GaRIQcCiCWjN5mYBpxvKCpRG61yHXb7kIjrN2ymjdj6RLjtYnXGkdkv5Kt
SOd7UmWmGg+wokYfNQj2Wq8MP0jsj3HJomjlHDkL6bI1yYuJgvZcGqMpHJpZbKQuae7BAS661mtr
L8y9lhTgtX4RwVrxem0yJXfW21JVCECdbtNu9ehqSH4N4RqKa20qJRdtQFGgpSVsODq0hN76dJ9O
Wxt3mYrqm8laqW/MP+04IEhT+dX9dZR+kLESbTcvXGr7SuuL1lOzT4VH+0nvgCy5GtZ4OM5ODdmi
FJgLu1CEqLB4yZ4PTD+kwNxdN1eOnzBxU28icCS738bNc7LtDj3DI9yK95grI5YiNAEbZAgsI5wn
bvyAUrdZY42Vk6v/jBBiUGjqNoHrkq4cXasA9KBHNbilX9pwT52rpnwJE5+uCb6vGZqHerx4A7LH
lMNQMW7K8HNSDxnefHqvtdaEcuXyrzykeWMcWbJA3h4OJiyp+UfeM4uCzZqyPF/JW5bXxp5be3Cr
UWUU6xihxSix4tqN8M6RAuJnrzEmLu+uPxakHTyqITSYrZlPQovYKEB5KnKXU/O6yxUGMJ5X93Sl
1vPVgHq+x/7YlHa0TcLQKVXYFFn5Gus0x1tEVuIJJUl3tC5Mg5UmCOQAGjL1D9GaKQrsZXWVpkkJ
+LhQjJ96O9Uf7ZAr1xXKN9dqPxTfTfQIfOuUyLzBqy2qDLbTiV061Y0XFVaFFsHG/p2g4+OlBTvR
T1M3QrcoB9MbwWCEZ7RGQcO/FQTo0KB8kwILDUJvyIrf0C7oblBJCfZCtYaXqGlu6ma+AY25OXil
Y4iPzh6LvR07ZDfR2vwVqmiR0vs4LV1LIX5kDI9qQdNtXJJHAwyEOxN9l36liPvcEWtp9uIeQF8L
9hk6dABPP/VMJdMpaJnAKRRo79CAHBXBqMHM+Hr4e+WO+Sg9MiUdO1bVO7aipIjMkb63FFy07V3h
vCtmBD7JqzgsmGr6ieVeTimXIjRQGHPbtmmqqswVULZ9pGQm9sQ44DG3TjZoDHX7vN1XJNuGePYa
U3T0NerrZbNL8wpqcMC9Z7oNU+4yyIC4bUc7qV1eY7PTh45EMRyk/hkBc6Fqa3wPSyfrsTkplPGQ
EkUdYC5WH/qk9mv7OWr+FmYwR7FjI1IUo9C4mPIORoL8F9q2BCBayUNZaSzJr3RueZdn8CzZ/DKH
I4CiRwmtrkQyJ5KpBxC7qF0rBlSH/+gB760czwAqpH9qsf/QsOHgDuyMDePaz8vWFycUyquzdTAL
yCi+RDGLyM4b1A/0T6D6XQEIVrkS2ZaCKVhL/rEhLVqZgkYgHiosWgh1imnbB7pHI2QQ73r7adYr
NdflEaF7EWhBwMHli7wNCuKA9NjpmWEwFcI85s+B5Cv50NIJZKMU8/9G5Et73IMrX4lzpMt5/RJm
ZJNVjv9vVuaPCSkBsopJyVoF46gLgRKUwsqxca21/sj/kiT/c+rIIxn5RCurxqmTBb5SbM1hYmnU
Iv1/K1XmKNdT/kyB9O7WNtnSMs0H+P+f4bY0vGwMNb3NkSpkfGIa0J0cITGm7O8n8diKlMUpNMmm
PEZULEefkBav7JuQ/7psY3kKDewf4AexR2Rsb1A6ZpyNMNJGj8G0VfvniWxjXM15sE3FRql/VuEz
brSXzS7tKjSQ/WNVOtFMRc9r0IHMkfeHKF+EFnlmd6V0eyN+jMkaZ93ich1Zkw61hApgGgxYU5R3
YXyYIJCYVk/Oec3PMqAjI3LWNeRRwB0YiYoH3t7pzu2gAq+QH8YQXI2oDuVgSPfiQlk5O5cOseMT
ex78UdpahODmmBqc2LTi22kYoC0X3rZ9cFvR8Qet083llVsyh1IuWlYIQq4hB3zHaBwh8GzqdtpL
E7u6BeaiKfJQrIfwwdp78JKbHBuT3MRojEnPYxhzukdu3WtArPXkp53kHqH7sPlLmPt8liHJQp8K
UgHEfGlX8zYrKNfa2jX0YhvQikUD8bN45dCav1n2k2Mr0q6O1IgAsoxDK3duedzgnrGNwZ2drJhZ
SqmOzUgXtLYfptGcYCaYsl3SmNu6a1ll2GAsQfUHJehsuFO1NVGPpZ12bFU6LZ2YB04PjI4b6O9O
+1tvDrrzdNkB1+ZP8ndBHaNGQwICVjMkbHTGkBW2/g4Y0lWtfbtsa3E4YFMkc4kVCGopcGQ0SZvO
7Gq3hyeAqw3koeS9QgP+ZTOLQ3JAxjEf+WislcwUTR6NQPDXLsHVDUQgzn1bmL+NIN+mw5pUzsL+
xSsBqJhwyBsG+AdPw0UVCbPM4qpyib270yFl13e3hlh7hFpIMU6sSBs3G02or0OMyk2qXTE1rFpL
yxbcGwZQ3gVFHgVNkOTeozWKMeYwQOLaSyPKJs3c5O3TVAFHyJWPEMretc1XGlQW4hEaAXSwGoL5
C91e0kI5PIQWQdVUbkmRNamcDZb5QMHtEmXXzTVYVx/+2jFO7MlnSgA1M67AntJtjJZFdb5L0v20
ym1yBohB6DsxJF3fs9CykjqEIa3cF+ae6G5job/Cj50XoHB0FO+TeDdEWzK1rGltXAKnlT2wsNWO
v0AuHONiRPpCxxeM400CuLJu7+I1oa2z6rQ0TJkDIA1a3I7m9YuV0efQ9jQhoC6gbAN+VORvkd8i
moRa/5jjyrMywP9i3IEILOhPQJAj7Yl4otPY623lGkgaQWc1Czwl4jUzH2sFksZ0j7dwFikrZhc3
ivPHquSyYDrSe5V2lUvbjQZiYh18RPVGBfcKdJDSeAPCj8s+u7yQfwxKPttzI0uVCcOs6pvSvnMG
PNKvXGAWpxI8BNpMW4lOcBnLO5qUF0HRw11V0dwOTjh4ajlyn2tG6g1OVjDD0lvmhHrEiDnh5c7M
jX8xTiBbAM8DNyh6FKVAmlrNqMQ92vECXG95oLv6dBuuNR8tRetjI5LPKAk6k6ZurNysDNwhfkv0
rco9h7r9mnbwF5mIlJeAz+bPeCRHaVSnqniC8ViDH6Dpo3gQ5DUsHodm6wx4yC78JL4Jk5+Gup1a
CEiD7Q7d6njLe7/sPwuH4cl3SP7TCHRjJRW+Q0mB6zReMnX0kFuzaFXVY8lT0QKEqzYBXwy64U6P
whjPRiQsdYzYIO44a80rbpFvLg9HWxzPkRUpJQqdIkzMBFYiknpa7Q3jT1s9dOpVWG45uepouuH6
tYhvNOoO7TuJf/PpJ7ppL3/G0sl1PFbJW8HzpkIpVEPwET4dsZy5C2VU1kCZ16pQt1zTh1qcWwAD
QCxpgm5FVhmG9gBPFAp70+QUXlITvO9Q/QdpyNot2VjKNQDbBmURzBhYx9NlTKIyjIsQEwx8iVf6
gweAEhvBARvf4qF1P7HS731xaCOW/EYL0kZcR6+/Cj+902+Fp21xmL0mbnit7v62HWY+bY4+TMZe
o5YK4EOPDyvtx5iHoFrex2sEoUsBQldn+gBAZnEbk9Z1MvoxSTKjctPqpVQRI6JdMx4I+Nj1tYfl
pXk+NjU7+tFFU4yONkwGhtPUvop3i1hfexZcsyCFoLRskj6eYCFPR1ZrJYvXXpMWT47jQUjRBV1Y
qTA7mBDRnlRXoen36Y9Q3UWm3yoHXl9ra2JJSztB11U8UIO6ZCZnP522tsrSMdJmLzA3qu2X4tpZ
M/H1ginHbh0stKrtoH0djJmnNgD3ws0BlDkuMGaHelNvoUlUf4jt6+i1m4KlHnc5w0tkSlm9y31l
5TxeCnHH5iXPUPKUoJ9pntSiclXEaWTG1DyI6d/YQa5vqw6avuDvp8O0rV6NaoFhjsOdsDwz+mnl
d0R/vBwqFxfsyIoUsFVd6WemPATsSEUXws4K0Oy41phxBq6dg4OBznAAVMAOhb+fjqXXk3ZuA0Vp
w05vFXVboTfPfuHBSzsxg+RXsXOfwr5pb5zEd9Z22pJ5kOmjBAwaHTy4yLWOZLSCUMvH2tWHuxo4
mYE+0PCVDB969gSRxHDyausADsrWuIMK7uUJXtjmc/kIiEDgREA2J+2ImuL+Ceb4GtB25dMuSjAT
kTVpkSUb0HwF+nGmHcaF7XR627irm9GxUDstAPTTRrIhNF65nS2cqYDBooqO1AGvDzLqW+01K666
sHFJaLNJ+NNkssr+3Qq/hoK6WOM1WdhlJ+ak0GWFY6qKCeaUHpxsig2aj4FVHXJ6Muwur9DX0SQF
FB30bCBSBI2PhdLH6fSFttlV3Ekatz/kDF28LvdyRkIWe+0h36I7cGK5/9P2Ska+dW7IqIvGdu8j
9eJrqCYw+r7G/bQ010cfJJ+lipOY/WTigwD61cWvkYYeQnZYJawLbopqXLnoL12IMQEmRF2wUQna
I04noAtIbtIM9jQo3DEFTSAg33U/6rdw58TsHZJ3OQUlh7sy7/OPPZ/3P2al2KNDvQ9OC7MvqT+o
LChZu0VHCuN7815cTztn012hYZk5vvMdJfqU/XD2P+odD5jBgk398zafvGYzrgodLWWxmA+KDiFc
XQ0AXE/nI2iEirdKfBh/VjbFdeA1H23JbI9fB74GphQGmKub7tcIYJa28bFZ/dQsDxJFmwyYDWqD
aUbH7NfLM36u2g7AwbEFaaENtSddSWFh+Og8Y2f64ja/jd7qZ+HyR4IaMAsezbcC6STgCN4h9GP2
+3/8BGnR0yImQRKkjTu6NWv95qd2bXr583168/FeQMStf+UuVlrxbEa88WpNinQJrXQyBVL24OhB
gLdVTIGyuxnu0t+Ab+6ItbP3H2/5FsA9njHlO3rVH50tfRjZ5+XhL108T8xL2cNQAUdkQmfNJXd3
tmttu5+aNzBwJj98QL3ObXzDrQa28tB61meIba2jqU6D/gVEClDTO/UsJy5EkU5x47bcr4sNeNVR
HQfDjQU+aFdtbpTggKdDNXLtxlW/i9Af1h4CFs/gmd0HukMAqp7Ru44FLSzaY96nBpdro2ExWC8Q
lF2z3BrGPnfu7JoFLVBC2e1k3xZrqpZLBwpoXEyMnxhUlc9IZdCn3GxhH8RCdoTu4n3mBKgHv1xe
4DUz0h7u0aSg1yrWl4O4ZSrza12zPpQq/KY1fAVbddY08rWqQCaDnw0NKqYqhakwCxuNzL7k3HG3
8cItf7D95P84+64lx3Fl2y9iBL15BY2kklTevzDaFb0n6L7+LtQ5Z1qCeIWYqe7dM7E7YpIAEolE
YuVau+nZflY22nbYT4/Ssfx6Mn4j6whwlASdN5PJ7d5Eu2o9Yp58CjfsNu2sMZIwu9mMbTvgDoyr
aRoULhpnJtA/uCoZNnKw3Fi76/O9dsdhOQ8YRhQw9qN4ce7a06zIIGtJMQk9CMesaQNyGLdvsbRT
saDjfb5DgfVH32ugCB0FJ9hawEZpHII82FqgeuNyu1xqtQbkdb2rRgD9/hlEvSQryblqQk6E8d3I
uExx/315NpwxYgekGs/zBF71yoqCSYly9MIXUeNfn0r2X+OOY4C7kd+hNA1BKJ7nGVxhcWnJeNMt
IJTYS85T09puYuTETj6HWsQwzkLONWtcIGxDpQXFOMNelZFb5seidcPQ8irzMRs7knVHXRO4yrpF
FF6AlGeP8ZynALOjl1mHgGclud+1uCfqbylEoWihPY30Kw8jd8hEj2pruRVTU0JuicdW4L24IzfV
06E3DYBDlN7tDBBbRERVSwJmfHncqTkoZiCnIeHR/IdBK9Jmu0YT5Lcr63rmRVwqnUZNNzcTvCjv
+10JTdu+0/zZHtAGpZM5/rjuRat7Ai4LtCdoRQH5PN+PnaVEIx2rHkdJAmhid5jkXHAzXptTFQ3T
TCQGtUZUxs9tRGk1y7IGmfeqmgmIOAkYoiGfYPtZWO2HsrwJxwjNB8nWakEC0KFvU8lRRNZc1RA1
5qhrAR/YVgvvmeBZvnibU4ci0gba9m4p2X499Wg1QyfKnG+mcNoquRqUZR5Y45NSmeDY1TY5nXel
qpDGrklrpAd0A7qxVO0oaHJo+JmWPzI8VhpQZC2z/DgnNhhc+hwP55YgeK1GTvQb4t6jGSCm5uso
ma7GUiTjy5Xm3RohJE3U/qO2NzS+N2oylXsTvf/XnWMNQceIoP6xye16MzRaWe5gM2L0r0AdlJoE
xWW/0KRAru4m56jkOfpXgE4M6H8oC58Z59wmzkN1SmcYp6P00nfoBLefO6X307wgEyih9PmnYLhr
W+90uPzWK22jm3o23BpYS9T44vIjQ0Ha1D0zMsnYeFq7lcHwqOkou/QklzeJhGj4Z5z3lvNH8DUs
1HAh92z8LECe1DTxLpZH8oSvsdAJ6EyHb8SwARoAfwkz3wrvm/JdBolRmb01+R/JfhLYZ4z0F/ZR
vAUnua7jMZ4LhUamtA062TD/6nOLLFePX1F9UdWdYYLzJ3AyYA1Fb/NrV2nrxCZ33dATRaknfUDs
zZ/iIQCd4yyZxNGCYapJFQki00rwOwv2nLV4HjUpcnCoaVb1XnboinJ6tRXkfStOdWaEO8f0ZJQi
EAQCfT5EuyhKXNN4aEGOj5ekoNf/A3gN1vDsxwR5mPtwTpP2VjEtODWdRPYtdYG065uSJM99ZQdz
igRBqXfX/YR9P+cmpxYNTtgAaZuSDpQhNoHnrdV8C0VbN8v/Q4UfZoDf0ZH1oE2XiwYSqNjHKgWY
V8KVjNTS8inLP66PZMX5zkxw2z9UtXpUGfZUTsstCqPEnAIGOwAb3AStOFV6v25v1TNA4wcNDRMv
xXwdR5sSAMiqBkMqySBpQRfetcnGBht2OXvXTa2dwWD7/2uLc/WhdGZQ98GWtVTy/dzXRycxH+ji
bOoB6GhNlZ5UPemIgooymbp8vg9R7/FBk3dD8yK96+2ieBF800qAO/smbmc4Qz0OToJvCov0Vau6
z0Kub/M8+xWOrwUeALMw9EZQZBhZShYdnath9Es1I1HMWUkJHAflWNx2wbUIGujzLVNHEDifGkDr
wCA5Nj9o7znZWwHyNcFw2dbjN8qpHe7+hzpGE8odNI16D/RQkZ9sQ3QKuQisxNj8kI6z190tfuFF
T9LB9K8bX9ukp7a5C9/gDOlsVcy2mm2MPIWKlbMrQLd+3czaVJ56GZcvVJVBU5sh7rvydmCUdx2o
MqdXi27/ix2IjoF1FZTufIfX0pUVnvxgJ4lcW95YUbar0MImBJR+RxV+zfAU8I8hbtvoxjAlGoWL
DvYvOaYbc+5RXQ6tlygut1r+AZ3erWJPRJt7r+jeOnW4p4bzVsNZlTK7TWfZS5xCEHFX49TJR3H7
pgIWYgKXN+IUY+w76EjNIPRaWIAqo+lnmgWLuuY7p3PALaokSVRqVUw2nfGM0HsQZ6sATfovK4rV
BJIRLSL8S+QoT2U7pUBONrUbW3UQViUxgGPLFMFxvD55fw2xvz/JqqrUDIc57dAzUf7WjeXeAtOY
HUAmkM6/tFAkkre+If5a447jdoy7BKhdbAhNQxGAyE63kSBCASKC6/O3FlxAGv1/88efwhVEeAxI
unVunHx0eIDIZa/oC7c33prYs+xsP4lIcNaqlMgyVKbKZKs6ZIDOZzILAQL97qNYimk7NRNRgAwp
k5rkenWbaZMrmXVgG7+hlmOUf1R0IuPyReTS8UxabK4Pf81HT7+FW9XFUBuQVOLo7sYUTHCAYnhj
o8WensTZ9rqptSU9NcUtaW1UuZ3qMJWN0S4fFBIldJcuhbtMqnvdlGBUfHPwTOtJndCN4BqKdKwa
PJ5o6ta0Hq5bWc0NTkb0XYM/2RLwmryyQpgJpXxDE/1NqgCeN3pfijSSg/krUwAKHM3NZOF5e0h9
CwT3na6TZBTxba7tTgRbFcxfhomqM3dG2vJIpcaAG3fR6OagzDZ7y+0c4zD2PxMFDL7lIjqz1rIw
0L8ApGKjKKnxr80jEr42thFNtVl7cVqakK5KcxgtG6/RVGjTRIpgs16MUgE2kEnSgz4I8Av+ZjXI
I6SNJRvaFvLOSGd3hE6BcdCU13Z4FPb0Xi4vXhCYjiVgwTLqMHwXDVPwGhapit334Gew+3P/y799
ijwRNfYF1QR7qEDnFsjemUQNtFjPw0Ek1RqNlyJxXw0CIW1CDpCuJq6/FbyOOBcbkL2IsBlE8ROF
T4c7k9VQzSs1qhPXO0Kx+/34Pz9BcAyOBGbxGz/+//4P/7IhO4LfkNP+378jvk/8khwOrrd9eNh+
PWy9/cPrw+vvV0Go+CZBPEsf8DjLxN/xiAcSFOT553MC0JChhxWFNq3buUEQJO73zzYWnJ6XIBtm
CJB5gNpQe4ZfnRuSx6rIihmT7+09L/ACDNongmi0tsLguIf0A3SYTVwtuYDfak5RNEmT4L1xv3/d
e8fPYPP2SydvvmCJLxu/2HBOLLENdBKR5DJSQieGpf3xiGWD8Lsg5F0clzDA3iBUlAI1xBpuKEnl
oEMuAdHV/uh578fgD9nAHdytYKN/F+F5Bzi1ww1EGYoqzirYOX5+/nx+fo7IQp6h6o4kEjAF9usZ
pv2D726fvmr36etpJOzX14xH65j9QxDsv98OL78IaDzHRjcHKE/OpxbgFqOMmZywx7bL7m6H6WVy
9+5267qC4X//x64Z41LH0SoBnW+YMQ/eT4LHDXYmLHlbT2DKZOHlwhSedlBZRYxDlfl8XPLURXPv
dMzUke2AYMe2PQsEGB7G57Hf171ofS5PbKrnNiMnm2jX9LBZAOOAP/AQjz9fMdrMTdw/m7fN/eH+
cPAFi3iZejH3PTHMbtYn+4M2gxrLGQwjAlYkCJ43H+6tKKis7vdTK/q5FStSVIhpsOF5RzB+Inre
b+CpLyI3uSwzc8PhfNJM8paB5WHo3Qt2G3IrsqCxCbnwDlPXwUUFZRBor54PRUurUsoglcFWam+R
9yGgvhds7n/V/q/vUOlu2R4Q3DXWt/+JWW77Z1pYoDwGs8w/MvJO3ffXzh9xHMyoAnT+4HkWdgXB
SamTHr9y/OsbQDRAFoBJhJgEvXDYnZ7gYHIuartsxk8+jDsv7DKGhI3+P0vLjlHv+P0HNg7bPOxE
xTHKNiv7A3/i54B/fm8mbCf8eGwbX99PJtsvV1aJv8RITdhQ+eyrvr8t8P7n9GZfwb4Fv3EisB/R
F1zitTEvgOACjQ4RTuQx3LxUFQhv9RYqE8wwMorvH4TIR/KG0d+6NyxMeg+BKKm5yGnAzwqOCbTz
sYe4C5F3re1ibbBhd6BzS6iJHiMHPSKZ4Wu5SEDuu5PobJo5Y1xU7tNSSmNbw+FXkbuIRAQcde5A
/uDfFuC32P+DzM3HeAmGvTncu4+7x83O9zH8r6+H35iWXcA20uvDfvvgPby+7h+2lHxF3kh+i8pm
F+k58mM2KUgI0JcEdd7znWtkY1GCIgMXEvS0AUQ8o2LqL4qGgnozhdTaoHUp2UVtmQuC7MqSgDbC
AGoDIDu8F3JBCb1tzbzoY+ZOCrjJgRYFu1W1vBuzkd5kJUgrBM7P+z5wNsidsSeh76Xo/CWspZXV
DssEnkDgmRoosju+6jCxVP+6nUvsBzOEl0/QghsWWqG4cUVjIqPJC4YUtCMqJl53JhDjxGSB0ocW
xNJ7FL50ZTCVb6q1gVbGrD7lkm+bG8F3sNOD88Kz7+C9MJscmYb4DjMNia2GQe4EVnEPvK9eozkL
yK6DhcCp+E0JaB2Q6ZKA3ZoF32sfwHlWt6D/bFbxAboSA39iR8SQoe5gQBK+lDO/iEK/BW/O9WGv
uPPZqLkTIdRqaqQjjPZT7Kf1TQtSmTwOpGErTR//wRTQRhAJQv+JyrdfdKFDVcjdZ2CCr0CcvqlV
P2/RFDV4oQjbxHzmYipRQjChBG4puL7j70/yETurLD1qofc2OXdLDz3ht0XE2L1uAgLJuMUCYMOj
p1JZH8pGBY9mPDfA2Huz8pVH79dn7DIRYXsD2s//Z4RL6OI2Dhdoj2au3EEhHIIfcudLWkTfiwFI
dxN1n22ULfJTOaGEntf1eOhrMLn6E5WSXZYnhugitLpJTj6IS/Tw/rrUCaj93BjMLrLbxqin254R
7i2QDsQPTrJrnCChKKlZx8RwW0X0AReJ0/eMWHhLBBrQxgXzfGXVPtMXC48h7BHa7RW3kHxN35ny
0cB7iZGQSvIc9G+OEGL6pRs7wXpcpCmcdW49pFmfjbmBC1fyJu5vFyskavLTnr1xfJPRodoGXSsY
8bqf/R0wN+POmDVD2WLAWviZZ49zfSz0r+vDWo0B4Mr6vznl8uqqkRelZiagriO3v/DIXdh3wwKR
KpHSt2gw7O9P9qVeVHhlrjB/WjrfVvRTcuRAjf81+SS3SlwkdzLwl7QDswJYXwxUrL4ZbdcC9a3V
+pYjCNssBbuMNX9njwvblVNmBmApiDXL/TgS3bk1zcNUbhIIhfU3UAu5vliXT0Dc6LiI3UCvNKUS
7JVgZnkPvzqibZef+c9oV+3SR6CCNtkzHPKnIciG19ZOQ/sLZOBQ2Af7x/namVqTt2HlZG6Nbtfx
R5RCZUPECy6w8Y05OvEPqmZKgTdYkIFnISSOMqKiexayFtencC2TOhnJd7XnxIoKnZrRbGClyLVn
ddR8PLHKw5gBNC/YvGtHOvJ3SMYB3QVle27zQlFLb50YmjUQrYraoIAwxvxOE0qosR/DzfVhrU7e
iTFuGyu5YU6DAmNjOPpm9JDqEK4efl43sjp3J0bYR5zMXYgIiKwQRiwce+pwLMwgR+VdDkWhdnU0
EE9iHcdoWudvPnZfRsvc4QivAe+pfk3DSGaj8AzFbxvVt+OnHHJASoUrQunS1pu1u3j60VLBZ6wO
9+9XfNc5T4YLuMGQSDW+okwPxfhjMm60/CmUBFtrzQprz4ccpQlu3u9qwYkVx8EZbmaQmu6XWz3z
HPtWmjxbpBKwNqNIrxnNM3SpgMg5XzqzHuJuBDgXbxkTxLM/OuiPjqmAF+iyxIbwZOMtASo3ILm7
uDnOowIJdWZFkaGPQ/Mm16HWVIGhQm2gSYX4Dx4f6PG2fpTZ9GjbS43OgXGujpNpdei5tnO7+TNK
qJVCU7GKHNVd0ph6dpSrf+QuN1Io2EXQV6yMUm6CboaAl6/bRd8fhkGb5E1eGBMyk1avdU/Xykj0
srm2WGigBhRXQ2nvAuecA30p0QQCv42iemXoFwrkxGxC538LBmMTaQCnCqibgkyfO1fqWtEaycJE
Nm2ExtTU+sprQ0S0wWICf3jZIAmA0ACTEOIhPyHVYwlCubj0VN0+gYJoVMaCGLg6Xw6UwpgcLNND
49xuiGmzLAm0aIH18Kbps0UPlDkZYCpoRLCiteHgvR69mgyOgEaNc1sh3h2aGVQT6CMoiF09DPn9
9fC3agAVOwXoKBXoL24w4FQ1pDzHYNCcj8Npl/a//osBaA2BXQuxgGddcaJ0ihw9BmPEaP12ctm1
oWMjuNp/H3D8qqMrGB3WWHsDcsvn01S1atG0KR4Vpy7cKInvqLjRFp5keprxGqWj10iH0masgALL
69P31zD7+5NAN9QR+DnyLHetpvwBRlFXj1TBtllzt9OxcQeU0uU2hKQxNrBqoTPZ0yZfso1gNgSn
LYuWF3PIUAa6aSm4aHKegDZyy8Yre+62lhK6cfNrYk0j41s7pPfOBFIQvcwPcibKwlaHB7E3dJrq
8BH+VbPA82MfDjA7D2YM6LXmZan1M6/A/SH9vu6K626Cc4KRxeMdj3+UklEsLk2mWz/UmmuGB6u6
m83bONmp2p+q2RrGg6Q+W8P2ulm2Ry8m1sTBgedoWcf9/dxH9KSakRRghGYb36to6Cx/NxAftbON
PgbXTa2eiGC3+WYD0EEZdG6qiXUVbd0I5VLj3I6J6iqjduijzL9uZm3NUOj/xwyXseedTqsenaoQ
99UGoo2gHQTncwLJspTmgtkT2eIOeT0DjzZY8LFm5Yed78vsmNe3VCRyfQn+Z4cTXl2BUISI+oWI
SlQkc6fhNHZxGflDu9RtZEqsPEapWCdF3N5nZe5Vzc+kFQlCr4YQ81u8AFVJqLGdr1mlD7HVqHCP
psf1rlNaNPQKYd8iI9w9P5WtEp4BI8mYvY6h/GyBlf66U6y6Oc4qtFSy/JJvEpZmy5kWCSfJLNE/
TZTs6nEGltjZ2uNn0w4CT1+7iAAc9Y81bkCajEs+4Mq5S5UFibRMfZRcSTT+sGPpLRycW8V4uz6+
S5gHXAR9/hD2Rd8/ZMq5zWVYmlQkEkxWcf0wAo+k1MmLBQp8kBSREYLlRql4fVnXJNTeNWf2VKp7
1K59qxWRKKzP9d9P4TZgCLBpnjc4dhxjdBsJW++2b3wKRFEu6hNdmWgLqpAomuNkwE2Zc8+uVZem
+NZ+nCD43m1Sy4sNYKQAo7U/JVEHocgat6wJtfthKUpsQ9yXzeWlid6nSMU7Da5Mzo0p4oRbCS6g
TAHUAhAS4PdMLrh0dWss6khxfBvWBnU/Kv02+kd7abzrvrNytlrI4nCBYMjLi6YofQI3fFsMuZtB
laV9NsetId2UOvqhOtKCq4zWgofRtXkEm5cKtkKMDOfqeVCxCwrF4xAnXb7cT40bl9Ne9Xc09Ye+
E7AlrPgi2gVQAUfXl6NiiOemZMlsI7nGmdNRez8hryAThbS6AShimFn3pv5v9RYB6IJBNLtpGpoI
AXA/N7hE1RRmEkJ1OqobKtmkx5PGiH12fc3WfOPEzPcL70lq13ZqbfTMTIhrUdodgc8NazWYVEEk
W8tKQOsPCBnkrNAJ9P33J4Yax6B9vTBOtbqFqizahjPSl2qzn3P9QZq65MFOZu1X2JjAJ5ZVFsSp
SWN0C5ll414f89oxiGdZB8+BWEuGqzqfWym21aK30R24pIcaDejGiAb1kOXuRNMCSUZAw3uK0/y4
bnfVXU/MsuPrZAqgg1dMQ6wif5+kh6bCRozN1yq2N5Kz3DdWCiU1oVQoGwqXlp0NlcurjXAKta7U
crdW/0y1Pw0bVd9FzsFydpZ+5/QvtAgadPsa6W4MBVfItXhwOs1cUEVTmWKBDhLH8fSZyJ+jGuQL
01e+MWQ3cjqSiIqsognm4urShU1SmTBYzRLkn96a5aUAb4hape5YfCrx9vp6rsYE2zQBWNSgvM6j
QejYL1XEmkx7GY2n3ba30GBmu/IQkbETlKsvmRRYPEBNAQ3haNdGK+W582TRFA5SgrFpZi2jNp4A
ADLOUCQrdDQzK+EvPUprP4tH9QZMgE8SeCK90epNFwVgB4d4LGofWBs9QAZQxsGjNq7WXIByxrpJ
jVKHZ4W2bxn1Xk83aRfYUrZpIHV0fapVtnS8H59Y4yt6UDyL+hpt6WijuqMK2DqaFsQx/QOClxtX
ujcWqVe26rGJg1rxVNfamclznR4QpKXiUQbr6P3kSZ6SCj5sJeW0sDJ4B0f5jCnkni+LpHUSSmqY
hQnvollT3+Fo2F0f+1qIBisSuq5QX7DR1XhuAoTTMcgLWbTKEivzZjRatZDLQh95uzRJkExO//Tv
LQJ8C1AjyNZQkuF8bWjwYmaX0K9bkja9o1GHOpm8ZMdmUBIvjPqOXLfHRsAvLm4jgK4AIwHaZm4S
cfkwJCCZcSnvJC+kuwUeG/+5bmP1ADo1wkVfCCd08hjDyCA5Dpnq1J0iyc8NzevTkVTDtFlQSSlT
52GynARkV78FH7DyCgmmrr/ryNb5JPzrtM9U5PNI5p3UrZofA30xF39UAJZ4m9RjEeMi8XHd5qp3
IjDBA7FJ9QsCV1mKsrSF6+QjCJaK7jCGolb4Ve8E9BWFVZSlAOg9H5USKtkCYA067buDnO8tsI+o
G2d8uD6Q1WCDDmKg+RUwfljcHrArrW3MigWbqLzPNOmmiZun2U78iNLbOGq96+ZW581CVgnSOvTC
8Fh3uY/GvoBossuatvadWTkHc7FfrxtZ83q4wz9GOH+ArgvEnAYYMYwJvYINkdLMa9Qf162sJjvf
zO7AO1jqBTljjmS2TDMTfq8XD+2ouKlT75Ix3kphjZCib2nt7Efjj+X8pzwL5VYLERLOp9ncvgYB
RuyEiYOLB8UuSz4UNGHHrRoMcQge2GJTGJ9jNW2A0hZE5UvMKQjNvm2ynjvknWwvnuw1ZaJgVzQW
lno426oEucBkeVHyqs3qVpLMm65+bqN4j6cVz9HBHKnq0NJCl2GKBKW3XvQ03upUB6Tn1/XV0C5S
lO8PQ6lbYTVcvBCcf1gbpUMFOHMOUTmp8yQaZTexUcmqmztJ+qqG8vJhO7mzQ7vgCMbOOfNa2uN9
GrzhmRv1S0gaCLC+lW0t35ehmoYeSG8N1i2dUZ1U49RDPA4twZBnNTXPUuP6N02HaPRUqZh+52UK
na+wTYJOn8AtMyam+hMMAcauHOdsP0c2ndwwapdH6rTKc93L2UfYNQwYF3cBtJ274gDVG+eYyUMl
qNGvzYyC6qGF28EaoAyQzaHo4KcWxL82krmoPl57d3XdtjtNqwpvtu2QqZcNglvkxWZn9NaMpEq3
0HkCQNv5kkx2bKXLArn5vn4OS5QZNBH48GKncxa483QE7c6cFnGBgmWNrPdg0ptQpNdzESGZDR3v
1SiyoYmd57kpZuDZnTHFKJSDPHl0+BisQMt28ygIW98uenZaf1vCIxr4ZWQQa3ERn2qpFc0hsgMK
QrneY1B1K0D4IupTslvc+gFcU4KbxGVVirPJnOdkP9ul2g8m7ozuFOhf2X70bW/ZVIf8ttmBZiMw
dqIlu7i7cAa57DY3+ta0BhiUN9Fj8ZIcst3k1678eD0erDg9Vu2fueTTWqNOYnNsWVISWAHom7vA
wHAGQRogssL5X1rGqM2z/Gr6tXjRQ3gA36nk/WumpfMp+07hT9coUkOQG8NKegjB6Bi/dd7gJ4El
eCm6PNA4O9ypQhW9x3Mb7OgPSjBs+33rIy685xtR0rG6bU8WhwWOkwEtqlUgP4AhU94uoRe1u1B9
ub7+l1kpEl68Giq4QiLqYQuf28ALwyD3S4Iya/5Rg50ZqUw1+LP5GFqB7UA258uSg8oSVLMukrZv
q+wyyfavw3fvGDENTciaF27I5K2TniThtsEhUIn2LfMsLlZgeKDfZdx/qGNxnqfkNO9U9JS5nUn9
SmsAO3yr5Hec+gQ6RL49gDO8k+gGCAcvWoT0gysriKTHBtUHBFTAk8uZr/UwdfQKKRYU00a/Dspt
ddBSt96HW1Zv3YDxqNwoT9Hb9VVdmd4zs1wdIk97RY9rdlntbpbBlbTfwElAJlpwbbrElCGZQIcB
Gg3Y4MBncu48KPoOPV7DUCAfWiizx3E8HJEejF8JRTlC1inAyGZWTz/tUqe35TTWUNwbMpQJoEt2
M1pT+5ijbzUC79tSvLSJnt03uUR/1o60CE73y/oFvhV1TAUXSjCxXTycJEVtMPRJ7qoP9NUhha+p
JPbk3XJTBdVA5Odue30RVo71M4PcIkCBipWNYdDpHjQQEloiMoy1VT4dEReHej3qbQnJmqtoPmis
KwlPIonsprp3fSBrTowiMFAlFurOF80kUjM0NFGQn9gmXj9odltqqKUPrQACtDJfuB4jTWcsgKBV
5I71shiadESbhEvt0UskJJ6Te30gaykKOnvBs6Gx3k/+EjeCsXEcWgxEnQEx9tXSH6hKOuDyW0Uk
XbKyOKiVMNSUgtcs1O3Pt8Yg63U+oBEdxSEylJ/tdNdXfpqJvHp1SCdmuCNiGMcG5GLIheaN8wRK
GdWtHq19fhfeJ27/VUYkS4gKMWzJawSh9bIihmPQhhg8oDm424MS73yEupb1YZZhhMqT8aTf6L7k
pz/1h5/GLeqPoPnb2SWhUJUlbrLT3HmbQtdTEIBWXObsE7gtlhlOotozm+Tyw7SPqUgwae10PDPA
rWIqJ4ORODBg/NIS0ockIQPRvUSFcKhPf5qiIutaonQ6p9xyxkkeD2kMD4139FihbQ7kz8tGp2S5
KYnyIG3mN0hUua/acy9I0VYz3FPTLAqcJBuSlGu5rmKo7TtIaneJ7Q1vOmkqojBHcvvHLPj3AfJs
ctkWOrEYAxE65AmLK1NJZMmPpn/96M+5KBdSoANo9gUbU6lmO3NIt1UtGMP6Nv+7CdiCnoyhgfBM
s8wYQ1NGgaOBTm96M9EBqQTXQ9eqHRDgs44+pmzFOaIxoIAO2hF0uCkPi4EnePtHr906aSwIkSux
HqIBf+1wDmhCXBMaJLgpRtL9PBy78U2iIk9jgYHLyc5scJ6WmaHa4R0KTCPRYxriFa7wSzw+ReO2
X45q+5CUO9n5Mf+H4/LMLOduKJ87UmKzYKG7FG0ftJEhRbTXREslmkLe6eIKDdwUwwvtJ6O+a4Ga
1TLvujuIbHBuN1dLWKg9bLTR42JvK5B46sK+6dXoimZOED7g6n5RhKTo44x0oH3dBpTV1PAcMH2B
gj4vXUt+gXycnry2+VMH6vJQgQpr/iyJMo/Vqxa6BoAXAv0E+Ls5t6+6puiGCm5Pm0CDeHgRlAq4
iBtQrTkgIRqJPB1yoZzU2uzioRjoe+wEdn0439S9EZvtzMqGrTd54a7+uaAlviEOOpmjO8Otj/Ij
9IhFUkZrGSp7n/7HLLeoqaSlmAXw5pkbC/fKKYgIafeTS9+bp2YvusauRZRTa9zFzzKzZW4VCxXK
YlvrR/Sk2h1w//51R2XfzO/1Eys8KV3rFDbowmHFaN/L2tOXow2tELA9d1MQFu/Xja2mJKfWuJRE
kZppaVRYA6f7ZvIiLFl6Z90iBUpJscH9R32PUC+KH5+0G+hmph7k7QaRnsJa7fd0Hb/bw0/OhGqi
dR9CMthd7j4Tkh2XLeisnhz/j7rrghCNNjVeDvd7UZ/kutcCN2UCNA1ecM5rl1rJKltGKpi3Xtu2
KCO7lvR4fYb/Pz761wjno+MC0Hc7Y2x9MHjGlt6ipvijOIxeCKb1cUtFGd5qBoYY9M+oODelIPpQ
OwUG1Y2SB+Fmeo4eqvdpcRWTyERUxFydQ2D0FaTuIIbhywVoJ9CdhuV7SYnk+dCn21F0zVk38U+1
l5efr8Y2HZMJIU0vUgLA9pRFpBsEx/hK6D4re3CJ8ZBlsmQnKHtUyURK+1YRZf8r0QPlV/b4rgI6
DCmA8xCZW9D+GW0UcDoE4Uz6mvDsFh9j0QGwMllnZrhx9LHWJ60DM1p0iNLDEG+NMLju0qtTdTIS
7ohZVMluoqwoXEg1eGMnkzp6vm5BNAj2BSfxQGqjFvUIDALvLsDXfcVDT4z687qRtZ1pgsQOzfdA
hTLJp3MrC5DO6DiClTTSCYQ3SBjn4LkmZXmL0gzsTYa3dH5dvUz0JRR1aLJtyMX5M+tccpVJ2pCi
uRD56ZBuOsd6kgcgqyCBHWmmD2I2LwWgqbS7zfVRs5h2zSwX85I8jXD7xqAX7bELD7lxnJQPrf3U
FsGGulxDFA4sEI+BQhpvmDyEsQDnrNnJFoTYKxkSTbS5LUwJxNmxoDB6OY/AcQATpkOwA0WDizy/
p01fziZ6DEv0bdNjDa64Bsxq2k7u0Vh7X46Cx6e1gaHjnTUF6NgFPMxvqgsTDeBW5uaAsysvWfwo
dR/XF0lggof4GdQsnbCCidqgm1Z/16jpdaIWnpX7q22C/w5UUFCoBM6B8/9QcXpckdCStEDM5cuu
3eLLIfUemkZ9S6xP6Wg+ZV61vT60y+BxbpRz+1mqrXGcYLSx0DsJfvNRFMlXchqYsBlkEeoG6LXm
Im3T91GcNCFM+OXzEORuEaSbcucc8l0HuK4L/tby1drU7sNInEO6cQ6i9vXLWH/+BVwQLnTJLOUE
X2ANIKzeGao/aAPOrNfrc7liBkw1rMAIAQcWTM4DGLYX2AloggHSF8PZa1Ngyc9UBNH7hoWdhwxQ
pcFDHAjSoj/0O3s7icZypzpNkRfISEnxmL0qA4n8VHFR1iHJTbIJvZxokZseBz8KiidHmB2u7IYz
+1xC0+SL2kEJCq+XN0ugeHmgfyi3c6CS/MU+/rY2P35fn9aVg+FswPwTH4BTbZHaMBh+GgoZZTd7
HfZQXPONI50C5QuwTyIweRmW8eDhADAGSDurfXJnairPUmsAPowLlPSU3je3wxMA7ebBrFE+WzbO
p+ICaRK60AQWPWiueZHNKB7wlM8qvVwYMKTZVDJomqFJO8zJ0oSPuUxvx0XqdgpE6wX7f22gp9bY
15w4U2YZ6SJpaBwskyYjev1jKvNnNfqwF3U791/Xp3XFc6Dogl4MHBAGOiL5WU3rOGwaLKRTQYRW
/jHNlJj103UjKxHNZltQAQEjNKv4GvmkTH1lORR5KUNDETwOWg9IAW2BV66ZMTVkK2AkAr78YpkS
u0gtacQVG4V+CMLU9r9P5W0ULkDDDHJEtCryKIHESaRCzQB0WcrOU61XNBeTWNRWt7YkoAgFCpXZ
QivY+frrVp7Uo42HNsl+GLogpx7gfNcXZCUjsHVQAIDVFd1LFw+0c+wUSjP0gKWEQba8x+1IUnT9
4JlWCdA7hseFQrR9v9WBuBiJEwevJGjWwqj4d714kQonjtAfogGdvhBZD2e3COXwftIs+LkVo5KG
yax117IH6jljPJJGsYFdQekL4hqYealz9VFCxT9ZunE3jpL+WoQdbiOJPNTbtNayxRs0JFQyVN7j
DR1zcB0PSK4OXTvSA54b29tGmSO6r61EvzcXEyfPMi+B2s/x3lQL+VOdK7RCJHa3o9iIifv/SLuy
5khxpfuLiEAgsbyy1GKX96VtvxDd7jYCse/w67+D4353qlREET13YmYenZVCSqUyT55DCCY4HTpR
UmKwRSiVU4a28ZWq+bCZqDX+ipSRPeR1kD5xpRY/CgySX1OQH24YbDwUVmhcF1mmcS8d7O6KJobx
1gHnt9XEyOd5i74ZPRIq2W0eWZ03qQkUIsZK7X4i7wbyWAsJBHUM7Den6kEB1WdVM10Dm9YH97ai
6nfxYEP/qLd1u4HQDc/3JuPja9FWfGNGnR06OWkwBNELY8sjfYrQrM4LEPe2IwCiE3Rz7hKwh72J
cgoe8qaOgBszWQmaIiX2zGLsq6uOgk8M5WieXWeFyK/wGfXQ120x/tFKLU+dqRfpc9RqBcpnTFU3
WV1HX3VTQjFIMasMRSDTbAXKbSAL0mjfvOdT2HGn41b8i4SV7mOonEI5MEv0A+U1quqNEayN+85F
BHn7wThB5RGDepggPT1VEXJVrpQ53vzp5FIopmhKs51iqNQ0hYsp1j+xslZn0JYCEoZr0KpDgo+A
Idns0rLkYYO4pzyhQJUd3nJITDjpDQXZ6W13DbmTJ3Yr/NJr79Nf3LeQhmmzIujlw774KzCEDnJa
EB1jgPbUcxaEJs1SHHZdbAywVrfDav6xcEFaYGL5rwnpytL7YMitBibsYMNaR7sZ3V+oI5uOdm9n
nv5Q7qND5dj7tYt5zTUpvSuyxMybHnZDHeCfBLN82f5/WzypNtWMpAXLyBwpcb7q6HbQHi4bWEql
kFIgrwAA+BuYfvp5Grw/8qwZkTvmmvJhdqb5nvEQRcTSytD1sac62aSBDT4Emhrd5DQ8iDQPsOv0
dxXqMfZvVF8XUd+tTb4tLe7xdSqlBkkYDH1IcZ327YuClNbgK835pV1zbGD+AUeJjlU1Itcg5+aW
vfYqtGxb2qBzH4urTPsXlo6vVOm1YacZIkoMGGY9fAhmeHFbeFXWA8SyRlW4dnlLi6bmbV70Ci7v
etyR6qrGU3uN+X4hP8TABEU+irEJdjZ2H3Wj1iGaIRsV2SZl+SbdGk9gF/dpQLaXN+eaKWndhlxN
xaig9h0U0Q6U/lkCWGLjNeoN/+u5I4rU6sgraeEGYoadCNCowIig1xgQ3KNekr9StfQyxXAv+7V0
GUBwD0LRkGU1oKJ6uvPKMO/a2sYS9oUb1ZFTcFenO7vSHTbs+3htUyxt9GNz0kaviaBjBilsd0zR
7e+8Uf0KOqdLXi97tdAkmOUm0NiCPAA1mDy2AFWZivdFh2eg3/rmzn76gx7yJ66cCr2myNG36q6/
tnfFW297a9jSpY2PJB9l21mZ9wzQY7RDyxIG21xpHGC7LeBEyJT7l11csSK/O0dQ6BjRiBs15plj
cYyoPhrt5rKNpa915IlcHEknTCCJEZ6wghnbHvxtaBCSG/CqErSVg/jpfzMnnbFopGVSJzCn65+J
+QmNRQyfDQ6Pf1y2812slTOgY7+kTR+XqUWU+RUW/bSfVdQanemAohkuz4Ppo6EF3pVbaxP9WjE7
I83PzCLtQBoEdBR4VU/PWoUQUgUtZmk63KApw9z7Y6s9kRFl3Mjj+aYZ15ENS+d7BkiyuVKASWrJ
VZsT3ofzZI2eZ4VbTPp13rZPbV+kED2/7dBkVuwV1NRSqIT2ggEXVdsEROvUTWTCvW7Oc6FKT1sQ
Y94z0YK7NcrUfWGVb1BAWOulL1qcsf1opUP4TRZ6MtqG1qXAVZOPiQk8AImmnegj8qGJQOFuScsg
2aYYSVnpCizkBZg/wYQk2H/xrJDRvfjEmTBAmuBmnO3z9sYMyu3lPbNwyqHcC/AwZA7Qp5NH5xQA
ri3aAj+sCpH6bFK5Z1T1ACSi+eeypbM1BHsSELSof8xUAvj39KthQG4kvd1mLm0aR4PKafu7og8s
+jTWyG3PospsaVbsxvsX00Py12rjtjFJ3mVuBwrVWG08PdoZqJgFK5fA2daX7EgexbXdoiIKj3QT
Yq2t+LQwWQsitI1I7HcW0KtCrAEG10zOn/MojzOzHhWrCSbxyAAhmsf5Yz1CgTgHZ8Inh6bt5W+2
vJLACYIISDsn8xgxuZloZp+hKYVuSXdb9LHTRQ9M/HWiNS8lw86YSz1o+UiFmAliWJqawlCd/GDp
jZJsKtQWMtsv+2jFp8UlPDIlXQJZMdjmoMPUqICoSXO0tPWT5CoE55AQB/bXGDbJMyk+6pHOVbua
lxC0dYIH12Hf7y5/pfNkRLIhbcQU2m4RbefVGz8y43EkIF8ZHGu8auKratqIHjROTlLs0A9X2Oga
0UtvPxrNPRpVQM8/r/yaeQFPbiHp10h7NNbaPFcpfk3VgaLxGuJ1DiqSTgeceGFc20HlaOoGY5E8
81fFes/xBrNx1CQx+4gpdzRTTw+IYpQitOoxA3pLexdII0A/eKuACMIiYjvaEH3OgAqqPjI7QS4a
pGufYv77Z86D0BH1XQ0qR/J1iNfC2EfKTE5JDIydAZoMusWsfVENdChSfacA59WlwU9qVG9UXbkY
z5to8B6q8qi84KrSMOp66n2ut52RWPC+63/0meEFGigyrdRlYfka2NrezE2/GCAqPA5+yMRb32d+
YDSHKoXO3eVtsBQ6jn+KdMxYwHSoh2MhwFdbhNxX7T86v1HL8N+s+LEh6YBBEVTFkxyGSrNwE/Gq
W1tNLaCe9WygtqngqdvVTlzc63xVl/os3/pe7vnqBF+3ipLC6XLboKrtShvLPddE9MJnxm9dfQBX
fDwwX8R3fLxNNf/frOs/NufwdnQDTBQnqy1hE1QVU+lrID1JPCNO+22VRMN7Zxf942WLSxc3HP2P
l2eUd91UtQlFEgm6c2iiByVubvMmi55SO3NR0vUuWzsnP/9eVAwgQoACWY+sIZWAcCVvVRV/m1sO
n1xVfWA0cQrz2TJ+xbMcG9Tb6Vse3LV/TXR0alqe+q0HhQlrhOmmHDagG0nb1kt11MDFWoxc3Dmz
vJwBvXskCdLOMatBmSoNltL8lQebanS18AaVZnARXwHXZk7utEawtxga0YD6r01p55jTlGQkh00D
SrvC3CQqdZXgYMUbhV0b5XYKfEPxIvJz5YPOB1AOicd2pY5p1FlKmxDYxYiIW9n7qrllBgKh2/SH
tAVyvPGCZIPnCYY5AmNtBmAxDuEthh4ViFtBgHJ6Xkgdj8JOaTbL+L20fQwSawjf8NdEWROKn//S
mZ9HluZfcnQym6FL1KGHpRwsZwXnnt5Fm0L5axprbNI5ZQdh8CwKcgZAI90AHhcChxSU2M04Dh0r
RMzJKP0QpF0ZaVhaPtQ4dChD4z8qb1SrrFKiqErmKlrmggvIsRsO9v3yIaBr0n1L63dsStqfOrow
oY72DMoaaeUJHVSrkLg0vMJYI/E8f5/Pa3jklbQlTRALdF0KU3l2XWsfmn1vgC6xPPDiE30tHaLe
5JUEO637kYtHMgCov718KJZi6tEPkIsr2QA4Eqa/kCbkv9P0SrUOhMaupd2n0Vo3f142eVsem5Jy
gq4MaG2HYe7Wk/kl+KvIMNxvdF6BJoxV8E1HkxXnlixigf97LUqry6eoSLv5wmD0d6xci8JRgtzh
g6urN3GydsCXts0/1hBPT49dQMox1grc/2aWX0V5vSvqAAnnn8sfbMkKdG1x4jCMyoA7ObWixIYi
6i7A5szY3q7bl7bgXtkF/mUzi8ftyIyUNekWTyJCYQZZ5HWT080EE9HAdlWqrUDVFr4Sxu8xVQnw
omFgLEXyKEr+swVNu6/9JKC216tphZEE8z5uFNVj1cAdAEWrlXxifo1IG5JBRAkc1xrsGzKpTFa0
Bk9TnqMLEymPepuaIEa1upVNOG8y2QpUnPGeRNi3MC546t5U6kGe6ngYp+UrNJPU6DBOTh18WPbo
YHLZIWvA4PMWJFjWUecGxB+8uTPJ1qnFMu9A8lequRtZhaNjiC5pO6edTHdsUYrr2c7WJj/SqCOY
stdb4phm6LMm2jYTyM3D/jbKgMM2en8yzGc1J45lJdvEFpvYFl6R2a4Akfbl7bawBwx8Ax27GkkI
coPTnzwJ1BMShUCXx0SanDil5RuBX7bvoV5CT2DF2vk4yAxLAbQVvQAUrsHjd2quslBQ0GZzZoq5
ml895rnRjjLYgzntSO/37VZh7mUPFwIt4pAJElA09zDnKL0OWG5ZNJlo7oKRwYtCNPlMPw9vK+tQ
0mjFv4XDiw1g45oEm9GMvjl1bxz6pBwKuIeuvFcEyFdjJ4l/p83DZZ8WvhrDMDy6Dhjbxszz7PNR
omF2mRKJDj4NzZZpqNXxfdg/awIvzGZnItL/b+bmn3NkLifVpJrzEg7hS25zh9i3cXfHg5es75z0
3zyq4B2G0ufWBtQBpVVMizIaatXIXZDOJBZEtBsnFsSrtdfIcmq2n/KbPHAuu7j05Ux8NpwBHAXQ
1p66GGotG3jS525XeQ3IDrPkTzY+92q1spQLuxFkBv/YkcJ7mNpQICEISszadWBqNRymUPRu3KRY
RQHNO1sOgLinwKulAQSEztupT2M4VBWNYMsk9wO9VwZXQzkC2n5t0znM3pjEy4tNBeBWrG+t7s/l
FV0669icMA02YPwrC+alhhkb6Th8b9JG/RTlh8k2WrcrbFdlALK022RYORdztDrz+MiktFF5EwxZ
beArGhCUmCb7KdXXBmgWP+CRCSmCcUMfe9bBhFLyQ8mqjRKWm66KbphIfnR8XEF3L73ZjldRxl5r
RlIXVoNVNMv+d8XvzESFTlt4h4riFYSun5TQ2tgo+zb0rbbWMqulp/iJdelY2LndjIUNb3m9F6Vf
xmB8Kh6V9ncQvlr8kBdP0AWs9OeCrrw6zpEauEuPdo8tHZRI0bRstGC5KmNPqdA/a/iBGfFdZeQv
dZFsxv5x1PlWCTsw4T+NOoDAyUo4X1186e4QujHmfYHFF+XvJHhoy95rbDeN77rSTbp9NuG1/qNe
Az4uxqK5q4xQBBCVnLiMY6gOGYVVTryseTLr+6DfxNlKErZ0h4CB6f+tUClrFnHQ5gqDFUaRIbXI
VTYT2WnsQ5vRb8+Xg8FCLoayEZRTZhIXjF9IpyYyx4wSMH65tvWiZGJrFK+jrTxVKng4c+MQM6Cn
2ZoAyYpRuZgDBhui9A2MdjkocV4gVhej5MCh36EezDByjDX9sTmgSuEHI65ohIItDzxk8hMBQ1Z2
qFXI/zDjXTSao1X7Edi7y0u5sDtOjEgHg6VGGjTgdXen4b5BHQdMl5A+wfKt3FRrzkh7P1IskpvF
bMf6BcwqOgvosK7xdi5EU6SfmFxBFQMDyvJWz0pMIgq06lx0Vmnyaue+NfkQNkW5du3jLK7bUaYr
+WNrGIDIVZgqgrup+1P2T2b4xJqVN9XSngORDj4+IDYzgv30zrVqnmuBhVQpT7mTi71NXnj+Zg2D
w5rPCehLxIy/3w9I3QHowRUPyKF0tMbSSKDcAotA3DpKE0BLIDwQsE1pyV9Da5C9H5mSaxboOQhW
itkUCO3BALRTtB/gSHSm3Lq/7NS5OOy3KTyhZsE59ASlDLcGFVgxhCx3x6ZKfmdBmP+yCqK89Vpd
PNWmFjB/zJMQtJM8OSTTZB6MEZTcW0JsvhetmeeONUS0uQe6mrR+NPGy81Q97VYyjoUoika2BrF6
4LvRbpJWv2DDULejmSOngqiWtjHqewYyogQzoXrOnb56v7wwSwcGqAdAATRkqWjYn+6v0GiLrqhh
jzelI3Igg98HJJCGem9FfOX6W/QNbV807VGJP2tuKLTKW332bSorAoJZPvqaWdxUYYE5y6m4FUke
7eD8CuRh6RkNVUW08Gapz/MXG0/0MkJRs8DIuRG8WpCNeDRDSp6maNCIq3dJ894buthpNGVfJWvt
n/bAO7/uQCzoDOj57AGiZm94sISjA/4Q69GKBRNbJad97xllx7lfdYb4wTjk1lJDr71YqchXOOmo
dxASktVUfKHaD4ZnzLRBbwvqUTIgOijAo9ILgJ+L/F2jN5oNFQzjodAeNG3w+HBVUx8tyctbZeHz
ndicA+LRq42aU9VRqy5cJUHTM5m8dPw511VZkjgN4LsN2vmXLS51H09MSqd2GPtwMOlssvJVsHLR
LXi85x4sMXcFAUlcsbfDG9SZmnKTFQ+F/Xr5Byy7DDIzqCQhZshpBi5bcDYlLVgW1Zsi9+rm0WrQ
lwNHMnoP2AyXrS3lqHD3v+bkBENgZKgICL5qrALTqO1y+3bs9m3pKphOmwUAAuO1APMfmjzG76Fa
03BbemGd2JcuG2iqgp0hhLvhtI8hHx39ACd1qLpj9ML13cDeijBe8XkhKzgxKcUfaHajKTGvsKY9
8O6PCt3C9uvysi5coScmpIu66LpkGlSsKofIcA58hko2DO1VO92lk1fNX9a/bHEhqIL9ClQhOhjS
QIcnraPSE7uf9AlkxvbVaEES1HLs6lcUbM3Vb7ZkCu9/CJxQUK2iB3F6KO0qxShOCCTsoHzkmccg
xmMJMNmlzjCtQWoWMh5M/mC2CXkVsc9qGrQBmw6IeqCDm6KLmR2Qm/px/NmVu8vLt7QPMVWCtwRi
24wslo496VQj6BJSuLRlwC9nJm0ThyaUe33d5JMz1qrGHcisZwdDsZreS2OMC3llOKQr2POl7UlA
XguBAkhdno2gdiEPrGyMsXdKDPmE4HfFAH1gmSu58cJXhCYGgW4Dxl0JtvzpV1SpajVkEgUaqU4C
RmVVe0Lj1Ba/9DUG0aXDAIIMXcXkGEr0Mn9Ol2HKiIL60LXAfJm9FmPsqPUViPVSZdimOd/j4lv5
mvNul14xM+UdWD1tCDeidHPqnKVUVVGSHNev+qWKLVJah7SRgxn9bhAbYb/n+Wuov8bZGi3r4qr+
Y9iUXqRD0Qq10WGYKp1btiA7ULzYvmfBTy3pnLLfRMGVXW7ZtItst6b3lfkWhe9TfluvMvksFJKO
10COCEMzpl1r4KcoSuUybN6eAEgEFVr1Z2zWrl7ttPQQTl42OqEC7LIbZMO/iLR4KVOMq+AyO5s8
MPVAD6le4k9bth+zO87Bl5K/r3zspcQEuL6ZxtVEDiKzB2hmo6WBASsduhH9JtF+BunWmjdytYnH
qyruXMNsV1w7r6vMghfkH7mG+RgfpSY5pJOVJAVLS6ikG5ptzek9DG7puG3q0G+rB019tvQvaIRf
9vbsq0pm54B5ZLauGt1KdYBpWZxvFNQ8jeFvU+bZAnBXkEoAqyrA0KcWqpCEel1jvmiGF+rEJ91L
rGypsmtF7CbR2rTZWYSHObQaML2Lwwr8kXRxsQm08xYH3JuQA+4wN26oW8cfuRKtBIWllTs2JF37
dcGysDYxi0uL7Kmdsmd99R17FrpnX0Bqb6IXCSa375HWo48T0SDRrQ6Ybt68WRBYLUGVsRK2z9JD
ycTs5ZEJpjZJmX7LCfUvUM0wI1AyUua2IeA+9+Ua7GXx4xw5JG1yW9hqGQX4OKO4IkBCKmbh9BZe
KGtQgjVD0rYeFAAuO4GVi4MrYr10yU1VP5p8f/nwLH0f6KZidm6OFFTG3A/xZE3GPDMUJhYYUZX3
oigxppQ9XDaztNNmqAk4ZDX8J9fQAq6yiZoIDZaI6bUakNYJGxK/XLZy/lLBVgAQ3Ubrm4LwXgYF
qU1sZsDLYj6jVT7aUt9qiu4oIN8dmXD6gR/6GjHQ8sqx2tht6Ic4UlYRuklr/ZtgiAFxHS0SJC1n
FHl6YfSYMsKLoZoa6mRRNzgCU6MVzSHBkLu9YoMECuR1ReTU8eTmk7HyC+agdHLhf6/FPz9AOhaG
XSapOY/CGJAPydqNMK8z8JRAfj1MVR9YXohRrZzEpS177LN0NljQ430fAr1kV8Mman7V0TbvdW9q
fq185zkwXfJNOhsss8fIJPBtZJC0yMBTWvQgsjCrqxAc8A6ekJ7Z/NInsZ2RsLGGPEdfA8IuXnfH
3kr5MRWdZvXzAtcYSUu0Le1Th1p/JvZZGr9GftMAVinotm5XmkdL8Q41IhSmwPILFIS0ypY+cgEl
dIRUEu9C03bsHMz98VNjeTGQlJ13ebHP8rfvffSPOWmtyxzqLArUj92QTz+ysfQ7alwVLdoJs8gh
sb8um1vcQwx5y0w3jXleKQnHKG5so7wBscjW8sYSvczbSd3G41oyuOgWxiVBSDKjuuVkn0dT3tII
dsr0aT4UXbkdSOhZ5Y21ptG2aMoGlRNQOSrgA9J9XlQpN6q4RChQiauGO13x0nwzBj8jfaXAurQ1
5vF0xjR02pGznF6F0WgNTQtJbpc0fsM8gzx04k41evSKD3WzctqXro5jY/OPObp3SSSA/zZhLOvq
bNvFRHUwc9TstVZvVvbgmikpARNiKmlKYErvb83xM1HuITu2YmNp44HABRke8DKYDJa+EqkBOM9j
bIiiRQ22RbcZLB6FpgAZuWJp0ZsjS3N0O1q4GNpDk53DUoiJKUUHZim47br3y+doKfwfuyOdo7js
qIrJPWTFNHJK0LCVkUMYKunP6Vg69XBXlv5li4sLaFMABEFBg8e6tPlw2YRtNmLOf+C3NN8U6j4C
6U68suvWrEi7Di84ux1KWAEliO2A9uMDRdCriGh3CV+Dj5w3yqEEihOLxxr8QUCav+TRl+LADZLY
wvx+imShykDJZBeOUSZOS7/MRNmDbF3D9cOuwraDCAgB/qNaucYXjvQ8dqLO8BI0W+UjPRRoAxbz
TzDpl2b6ALIUbN/llaOanyCyX9maC6FqHgcDuA6qhWjRSAcNdaUccFIVDrMOBUdlgwLUMzWGna3k
12mIabvLe4ZiAaWLfF5YivsMctZnY4oTqYZW1/E1J9Xwe8PyIct52cLCYbM0jULTZK4Dgjz09BMC
spWMFboLQB9/FOEtoCtOnKxw7q/ZkPYkTSLVTIGzg1JsBTbFD2EqB2INm8ueLOz8E0+kb9NHgulh
gZ1Qxah+124CShD9iTTmyopdtoNxjdMVA7EM6mOggHdV2jm5escjSCejGr1G+fZ9lcsfHzUBwAbx
P9uUSRU1SDiXeoVn9VSB9tVpq7EQDqfE9gIyoO9lWznP/bQtbT8A1dOe90O/j3vTPgzWPKKf9Fx4
k1X224nzeAMb7Z9MFWrkVCgU3luNHaS+qGLID0bDFJpOOoqg9xucNXPXQvxWhdparfsiKTQAtqbh
R9BP6nsc1uHBjorxYwgTM3gQraa/U3TEvJwrkNjsVTPcWgkxfgeRmO7NREs1T7G6bFsURdY7xhD2
Mfr4VRtsq6Axu4NdCQVE2bUgfEvCkP+ogDX6oVSlrrtZnvP3YrRI5ChhkGau1QBNBa3lbNPHVWyv
HPClcALs7EzcAOACBg6kj1vg8ksJxrqDDCQUbFshaS3obigPBfXRU7u8ZZcOxrE17dRaGLcRQNyw
BpiTA2Q1OtmY2ENJ47KZpR17bEa662oBbil7hBmi/ybpgwgeu/azXNVMntdG3q/oP4HnDZmpjSzr
1JsqYNzWuYGEv/wsdE9Ltzq9EzwGHde1Em/N/M4u7w3j4bJzS+8MEMf+Y3b2/ugS6hseJngFYPpf
/911zMnTx6QWjtH5DCOYKr2rFb+JXKXdrxhe+Hr2XA1H0AShMODPp4atcmoUmzZgeTejT5p/TB0o
udhD2L20kAkywtG38AwIBdsPze0kAPc1AOPk+dWom9vLv2XhXjr5KdIaNJWVQOoWP4X2xEAPnnkK
A2253oABH3gMUGitnJOF9AmO414iwH2rGDA69T0wgiyiaZ9ivMh4yhMgWKxCuCwNblsl/4K66K4e
66eCrhHwffOhSpvs2LCsOshSInpQBaEsn0/7QE2Q4lhA0jcKbW4wbDr0SHxEfB1PgAtcCa4E1yrY
7iIX+AH+FYy6qriNMAikNdPuXtXGeBeDtCJ3qCISzRnboHnngg2vXQgJbiemvLzifceuRlVN7tUY
13AWrkk4Lm1h5KLorYBIFNyFMmY1Dqe64d0ANTOl61D6bm9Uq2aICvQdCH/hV5V4Rh3mniVbEIfo
DnQ6vy5voPNZasxV4bEMrhoVnxPkC6cf1AyZWQ92m7rG+MIKdcNJ+mr3mdPFyZONZkhoqZi86lxS
Vw7hw30EoH/DoqdGe6JtfBOQ5wFzqIq+xuK6sDZQ6QLXoolzBq5CeW2gp6zTSi0h7ZGBaq7UG82N
zOkOFSUnyLlfTKoTj78GaCwk9WdQsqfLC7N0yMF3A31NkIKqeOafrgvlJpgyIxXSNkr6Qwf00q7N
V4Mkf59UgNpjroWh+IIXgnzv9PFgsBLbeuwnx4DU66z0wbcpJrgv+7Pwoec6I+glwUWB0QC5yVMT
9H2JNYK2R3sf8N6mbwAKVsRLp6tOfaHtJmgdUC/p5eAk0AAB/18S7Xm4U3UXTForv+Z8def6PYoZ
kHTFpWtImaGagIcUBwtFOAbSdw5cDeb71vSzFmIGvhyCK5pbFgq5xpxlH90QSmIjreVQtfU2N3fP
8z+PW8dxr9yn0dlxZ7dbyXfP71soqDFMXoALEOda5nRueWfqQ4kbKYQsLqS/B8BLtdehWYG6nD8O
Ts1IQR9Jo17Ws0ofGFicnt6O9hrj0vm1MlvAa2cmsFLR4z5dOJaMEUkZLGDC3h/Vl2zyRIbhnMkP
/poF7zv+4DGJvh9wV3IPyTCmAFsB8UfYcXPfZBFEt5v07yFJMHMcTaQ1A58H64ymgtxraW+6Eg3W
URlBbMNvp+CrqqPNCCChM+EVMaxV7pYWE10rXJe4NBHkpSszzwOig2QTERYP5ai7QWN1To6C4XoS
fw2PnN38x5aMWYx6YMw4VIddfWpAyWCB8uxaj66ttTfKok9MRz0NSDmqydVIwQ1UtAE2Ay9L4xA1
d8AI0463SfORKduVwHWeXsKnI1vSKR46WoMwFbbwZEVO/kclyMl3RpC71Pw1oawd0U2ub7rh+bLh
BR/xALPBrAHVCLgopXmabUW1SfPM7dOvEFyxWoabmTpqfGXasf8vbKG4MNNKATT3fRkeR6q+SjMw
B2auDTw6oVtN26oFwxxC6zR/30YlmOhARxo5BwDxcvpaNGOphWMJW/XWAPmYsFH2IphQWVm/ha7T
qSHpzBX6WBnJAENtei34zVRsB/23ZvmgZczQZe+ya3RaVO01z/dW7bdi5YFwnqrCPEUHD7cextPk
ClHG7CREMgpqFNZ7Slq7TWS4/dwFNZ8yoPY0/bdYm7ReuAFObEr3mo5opqUUNieabOx4Q9JgZ+pX
rFnro605JwWVomxYXAwV2u5AgYIPH06NDiiZCAPFIe3cSN1E1vvlTXr+Rj5ZUHmGAnc5JMU1OJeZ
qLRdNbU30Y+ppnjku0Nc7f/eGtJSFTRgeGKB1+r0DhoHtatQPMfDP498fSxdUR0U1PcEuCrKtncA
oFlJSpYO/LFF6eMx1mIi1QRxg0KKbT0APirc3jI2EU/BALuWnSxa0/CCRZOFgE5FyvwAT4m5qOAf
xp28MTMdBoWOaMw9LXzNlLVH+tm3AygOqpcYT5uTTCRdp6sZ9FrftS1R0GR1wXVNwHHIDQ1Qzhsr
fsCL7fK3O8tQZmsQdYEQBNK7s+uBRyyrkwDWFPtnnYZuT1dSoO+L7OQ5KFmQLoWA06bMY3QhjO30
Ge2S/Wba/dG3ylXxGrm/Oke4wA95WNzNX0uewLJhIqQAaYjk6FsA4yhUd3ltRmViKk6m4iWE6kNz
W+evMaBqAnMPKebx+79Wq5FMSh8vSUFY3mnYHuH4kaC3iTmiPHayZFOQn52FYetg5eydpeeSQWl1
tXZqugzVWmcYbi1to0P/nETby3vkLFRKNqTrNZjCKTU5bHCE5ABqlH3rAKBe0hVflvYiHleo1KDQ
id0oxRGA/WuuRbBTFc+JDuroNSmj5cX6x4AUNgzRjFOazwaGJ1QkCHngw0p6sOaDfXp6GzbqsWhg
wuJgyQX540TX9tiKCXnyMiegVErnZaqBvKPhq2qvfIflZQJPAFgQIPdGpWwgGDSjw+gsfIjrGXxX
VY+a8Xh5T32HMTksGBhpRnXEAnWlnNv0BjcUo4MXxou2fcOs5GsCMv8t2Yp9tq13q1jgxU18ZE9y
qsxYq2oF7HUb8kTeujfNfRRuAAWH+0N/0A6mp25Nb8VJDV/7kpPSjqbNJDhgZVjJUHhhydyq8ib7
umuhpW06hnnHZy0BgFhF7alrBJqL+wToakDwGOqAMhEwCYUhzAoem8FNmd5Z9d++oeewcPT3pdMU
dl0XgyIDV8douFTv/NFy1OkmWZPCWPNDOlKloYdsnENcXiVOSnaBuoYDOJ/qOnVFRvhWtFXiPoQJ
1DnM0PuIHqZDt/sELS7/yq4Tx9ikm+JlTepu1ayUWESBHU1DD7O25o6PD+mX6kZOiozwun//MXrp
/sX2UraSO32/Ys82JT4dgZYk0gz5BdOqraKil6Q4k+2UV+xT245b66b8arzn+zhxxjuOsxB6lRO/
qNdrWrnnmPx5qY+sz0fm6FIGuzuQEAGOxMicifv5KzSNK2cIfGWr/eArN9c3CdS5ryB1QakHuBUZ
aZSnEcmnOQWID+VX+aq5KIdfG3uyHR6h9XhVOUDPXAvVWduzi27OOGIoqOMfCB+fumnF0zD1A9wc
RO4YzCvQZohvK93Vx33BvDi4Lde6novOgl0WQQ7EIqjHSjZrEXRtocDZNAX1t+pnrVNus2v2iAnA
w7jBPP5Dvxu2sf/XiAZ802PDUmw16rIpOxWGhX3bqM5IninQiiXbXQ6nS4Hg2IwUTfEt0SfQYEbV
3jG1hv7Rn8sGFnPVYwtSSFPMINACoDwxluaWjnZVbOh94zjhoQ49w7Gcl3qXbR/0PbtfOxcL15OO
dqZKwQiDQoY8qqINBWdTNSpOWb8Q9GpKUN/vh7U5tIWbHVZwGcwACUyiSQFHj1ObJdWEOEf9DM0T
Xgk0rdekvhe+E4oWGAZXUZUE9kQK2GpQmXqbQcg4tl9s80HlK+N838PKJ6caFUgw/2JiHwpJs57Q
6eHqSMkwz5xy93rwLDfc2Xe6Y21jL9iUTrOJroXfXKcP1A39wW3c6fW+37JbAy+NzEnv6zvEmuvA
p7e30xY8a3vNCb2XxL28lc5WWvqJ8xodhTluRY0CGC/HzMit6K+F4ev/R9p1LccNK9kvYhUDmF4Z
J2qkUfYLy5Ys5pz59Xuo3b3mYFiDsq9eVTXNBhqNRodzvL89DhCBPcSDGwBCGFWnlrnzMVMM+N7A
LKIDn5yJxPj9+TjRq6ygpqOgHU9R0XxyqQLX8X6Y9nlgNtKXUD32za4PHABBBSFD0JXtz4osBFFr
5esezoUP+gURM1m9twvVHySxmRA34nx6aYW+YyFJQlR7dcaSCWlJKW+hkKW8DAYAZw8Ycbv7UVho
rDB9tzmEu85Mt4ER3ckPyVnfphYiAJd7ym1W0ezqjKBRnUcFDFl7zOSjCnG5uFKaAdEs6wNTEL+a
0Gox5nLbAFcW9ULAvBgLA0ybSFDGEAJk9TR5TpBuC/ShsvoWVmwEVTfYnoyyAIjcKRuMvVTw5GaW
Uh4TrzYycTMDW2gJKirWbYVWTtRSFE34LQx6LgkDRA3TPcndtt51GiOiXdMG2ZBvnkgMeNOXdpIH
pG8bCZtCPkgB9oq9V4NzDCXVmGHya9u/lETdmJmoTOgqgqQcTHhRhio2cwj36u0BC1uKoCxMzzSe
zwuC9XJU0QhrQ7Q9q7Br3x2BxwC/OX3e3qDrJx0lkTI5Xx9qIRkgseKcmVzBIGZpZnv/UCLUIh+y
ZrJaoK8T15RIyv4absIVQSCy3WXcsUDJ1Pytm4PJv4E4QB4NIbU4a3RvK7piichUw97Ry4jmErp4
2PR9F5NaBtooMnTxM1HsqGK0QX8X0yhfBRmYNwLaAJHhtS6Pr8QpU5cNSmB2VnnnG6qh7dRTegbL
nQnMnS/FAqeb2RjxIbv7kuzeuEOzG6g7UuNnb/i/but7/WLA3OjyYyhr1aq0lkHeGJijGYHdVA8s
gjF9azoQM/jV2J6TGUNp5pZnioaSGx7jvl9xZRfiKUvGVJanNR7WIpF+a8TwC9koo3MO1Pbbel5X
oSk9KQOOZiaqeoKg0ZaM1KjvKke0kyfg5pybjbCZ3OfOJA5oXG1iNXe6q+/aDYozjHnTVXUloDHg
lYRIXqXuXU3rdQDc6AFmPK1IAsGBpWiniYVws+KBUC1GlzPggICFRg/wtqEkhsrUhqbcoKflKUyf
by/m9WsEi7kUMH/A4gKqfOTzwgYCmo8aTk43km24921tG/ya7viT7PpmGti2vhW2DMlr53Mp+ers
hKVYdpBc23lidG/kq3WnE0g60d185H6UhzrEvc6K4FkLSh2STmyzAJAuoVnETp3eN8XXbbWuzWIe
6UZp+juZfRXuhQHoHevKR69pJDYb3WvuNDLV2yZH+2w5BKz2seu3EAoCc00ANWN4IPQbXe5fkkxF
3HZIiASS2dvo8cfsW2P1PydDs5rUrozRiYyX+AkpA9/85FHlYRzH2XdfukB8AEZ34L8xuUoItY1E
Gziwb+IDuhDOZvZ25OTf9wYzSXC9c5eCKE1LEiWJGEKQ/JgcVCywgf74Yh9uU/NV/BAdTTdYUGrf
PVG3lKN8Wpxmk1wrkInm1Sd+x5vkvcV6/tZOoYkGXSP9xaL7WFvOb0JZUDDh6NFQL50qghh3njiT
S9kgkZ0F1qDfowWSjyzwJxoeq1F31YJwTeqAHUPH2hWcLj92SsRNAeY/D5IVbVO7t3UbNweqI6Ah
i778J/XYaeZoqNbw0QKpiGFAK5fo3K735wOojQ11BVPVKj4gNSSH24D3VDhoX83h7VNzxt1g+fth
j5kEG53buZHt4yeCfkKT3901k1l6BvoyGF+0eoYXH0TtOt5Aw6RHIZILo63UwE6snBChMkb1b/uK
+Xdo60I7HmqVGqJYka6k1MnUem0LmuxwOAlBjXZfpy/uW7F2iv7nbVFrZgVkWcAx4SkKvGbqtopL
GR2YBKK0vNUf4owfHvqk3k9jXG3yrg5Ncex/SfU47ONw+Lgte/Xg8oquAvcajCb0cEvvSwNXaVhO
Gb7JUzO7Zs1Kzzc+vZAAAJwf8xhgQfvlpRP0I6CYZUqE9ioZZHocYh+1AWx4+Nqoo9mhc0cFZvk/
KLXwu5Tbi6Q2DIoGniEs7yPgNTd/3YmMDrslKgoV5dRJQ/hO4kF6GAwP9fSRh28NOB3GGKj2EytC
v7L4WZguYYAew5A8BtMuFxB1Wb+KWkCw4PWNyFDlCGb6srdcV9+4BO2ot9duRdrMsQusnDl+Qj/J
pTQ+VIFOlkelOWjpq1Y03UYMtcoOcJU9dN7Iany4CjQAnAgUsjnRhSbJq2MW+F2olXpcmjyG0I22
jMFZI4ixMTR4kfy9ZoAknyfC58YjGncuTPxOD/iqxIBA4QZVZmddtx1CddO0NSP+vDpV0GoeNsLF
C4uH5V8uYtv3gFavIUqLmk2qDm6g1tZtbdYWDpNMcBcozc81+ksRXsDxKOtkJYAhAAbY+fWnGnCt
JU7q79uCrvPwUAZRNNYMhxgX0ey+FlFoiei3KKq+BGsJ+N34dg8qDFvvvG3Bqy7fVHexWO6EuHAE
j9UIf+UZMReGGQtcPwS4BHjDUaJ1afSnHDBHfCvdcYlmC/m7PpxV8UWc2tSQWyA5lX8/0w2FMf1D
ECbysBf6mgeEcxuhI7o0RW+0G2+y8ybZCmnnKGV1RNUVQGe1kXKSlaaym41BxNjaq6tnlo/yA1qG
0XIo0VnJqs0aqZT40ix6Bf3Jw6hi5LW7A+ZzYJOISzH11wr27V1eM6eFTBrvrOU6nARkhYHMZYH5
7gcP+KMsAYv2bTFr3kWFRnOeC02GhHKcqdolqBCIpRmGusv3w0cpyBtk7TfIKDm3RV331GMZ0VGF
wjicJl6CVKQQVnpCJnQPmzmog+c5UdIRywdxlhA2Vgw2eq0trbR7iQGr1nW++1+Kp1TVBpAL+SXE
1+2g2mkKXHMS9ggiCKhIwHZv4gY5IW4Z8RL3f6lydPC06hfjI1YwgNANjq4ynB2UE+hCZYhKBRgg
ZOSQguhekUFV3wOVQffKn8Io7iJPclvw4rUBhg7gsxh9S2ubDY5GGR0KArjieer0Zlo1apWuliaQ
kI59PZwLfzpzPv9WTvr7bUXXzHch6tuHLXzUPB0L6hMNopqitfIxS09RhyyEUhEW0cGab0e9AJNf
yIHLeFxd+iRxbDQJ1Im4scA2IJXFe0/kj9vafGcOLmImmK6ORsB5Ah0VGtq5p5g5QfQnFsBU3pYE
fQ0IBj/beJMkkpHVb0Gj7BX/eSy23vBYCp+RXphlcuQKJ502auaSEdxdduG7cuH00vb2x13vKmZ1
0bCHQR7ExRjnuNS/HmSf5F1YmEJpicJktGh5G8WPSD//g5zv2gxgB4FxQV1wg95JHQDCCzNPPEMG
QnGEnqlE2pGMxWK9qhFUmoNgtNDSRd+AKyqvD5PCHDHJ0ExnlbyN3mlIGWH+teGAIBWpVGC7At8V
veSXC6cPMuk1D8hyTZ8oZsk1iul5iPr/ftlwElDCxoQLEKsp86xbTq6rABCLXTEke+Dycce8EhVL
BC0Wpr1qBijy9cGbAXIxlT5XtwBcS+2SgE6SYfIAMlapHoK21pVb1VRyVsC9tnZoBEA4iqLrdRs3
onkpTuY+5kHdpN6nmLzdXrXZGV8eOKgBeCrogsl3hNSXe6PGQTcqaVdg5N2SCsPDTAYJ9oIoo6yw
Je3v29LWtfkjbf7/wlsJghdKSQxpYS/bE+8flITVNzWfwiuF/hM5XREnSYlWKqgqFcAY2tStE8ju
yJvckLqhApIItEuh/f62UiuWIErIuM5TbAKyI5Rf0IYg0rtBAg4uCj765HATbwH55raQ66QPDo4O
6KgZF2YGxabszRv6fATCBDD65dRS8sFUNQ4TSBHeyNHrGClPXf6Cp6wVew8AVPgY+WIPSsxKl6xS
ZI2zXSNDUB8jXu5j3QOS0ptjcF1/4CZ43Mb2QcYd4zYyGu01a/N9B2oFfeLspD8Ow8jwKCtLjgch
mtNwD4EPmS4viwPyBlGOukHqa094t/km0MJqM64TVjA1ew3KnAg4fUAkNLdWIKS41DQvhDDEzFAF
jmyCMVOugQFN/H2p+h+y0p7iEsBSt3f6u7WYFokYXAaWF4YFkbG9FInCfKb1alOZ2UH8MWdMQ/vj
PbKANGzHZuBUNkA37Hbz3Buy8fD3A4QaJjEFTIygXR3hCx08Eo0LZLFvK7Mejboy/LvsfoJYS7b9
Y2dKL1Ji4FV3lz5tYoNjRa6z3VCqAyMIw3xzhR35IGq1fYT9nJSD50Q8Fgf0Zey0bWy+5m/5NnZY
pGRrRgxQIkAw4DzgiUdXMQbJAwRSg3XmHmtz2oADwwUE6Xay0dixiRjXBVMa5fqCRPUnRYdqpa3s
/B0aok+JFYKw4fRO9hnrJbXydsXBWChHGZGqJ6UgdFBufABmCgbhDDQtJJbqRux89HxHXO3aQtYc
Ziy8uiJEOKotZPW71v6FZJ3bvoGw3gAikjOcWGHYmie8UI266AXSYhZ0Vq15w9jiT3XfGd0OA1zE
KAz/sXGr54eUdSavnxOXy0m9aTKQjfVCDpnaQ7oJLMB/WaMZHHTDQXGjtBqbOIP7Dj5gJ3NfbvuD
69I4RiuQgJgTYHjLoOn5cnn7ROfqsYJs4UP/jH863lFEPaN1kB2YdvmWWV5YcXkX8ihLlcOWj4t5
O8kRT+4TuGlRuW3eSnS5TL4hnsAXYyZHzcwYV9zKzX0hlzLZph91UHBCbmsWDjAlf51ll+fZ5rqu
H4gN0N48t7BS9pMIYhEIegcPtxPd9nd6lKzAQuOjqZuV3f0Mtz+DXbsfmcOpK8EP9Psjl7IhPcMQ
F4l6cBG+xT+RZfAN71D9qmzBHOwsMZ4fWNSjqwKRVwc9nY4y2LdhLc6l3EhyJs6G03PTAePi+yZj
oV5Jqx57IYMylm7CQHYW4roYTYJqdm2fhO1ons5vHjrqUCUx1DtxewyffyvG+I7+L8N33GAfWuRO
f3rW/j4SkzHKSTQAgiBpRifs+lAOtUgUcVLyp2I8J5k7sk7HypMJaT9Eezr6c2duksvDOMlaXHqx
XJkJGSwgLwoiUDm8o9+xrsJVQd8DqXgF45lBnQYuj4Q8zkiFQrc57sLNZIjvxJAfFFCw9EZtlQce
ta/pvuUZi7h6dSDExEtX0tA7QddOA1K2ZT2ihW5wOm1T3PsIO2zlxLmYNrzt2lZ1XEia/78wUOAu
YAB9gKQZVtFE65cBPsh/EAE6HuQUNXSt0mcgbJPO7xPsV9k9B8AT8aRNGW41VuSyqsmMq4HyKIIJ
OpaoMiSsuxGW53MHJTuLJQqG5shi8r6uiuIqQEYJp1kAwCuO1uWCxRqmTj1VwdX3MVjANTRiV7V9
Q9lqhyAxJrvZBcZdb+Qb76huWdSqs8XR1zzeHSKqWcjOAM/iUrg+BsVQqrBIVWvvR0XbtI3uhD1h
7Ni6kn/kSBQCVzoJoO4aIGfcYYi+k0zgU3Gm4MJHnntXtyfZCDi0LeV2MJdcdTC4WB2LE+K7uHSt
LWCokUsQEZNKl9q2WRgIcQ7DUY71T+3s49F1AFyuNX6oTrUJfkqTIf2obP+J3wCN7yMEYR1jIVZt
Ci+OmWsQHct0L0/skxT0NPiCdNr2w4PqlRgGsDXQKvzDEVnIoVz4mJbamAeQ46WSEwDTCBb23EYp
xg9HRnlo7YqfUTr+XyXKqc0YbpHWQtTIVUdF8Jxe1q28zE1R6F4q5SOpCkw7MoK31QBqKZU6NVyT
SVNXQeo0Y6HEmJj5PQpGiVljlBVVsgXODMoKDaBnNHEr1vbt5V25hTEGpwNpY25Bxdj/pSFViPmz
KPNgSGpkguYMdL1/v4EqKszoBEZqACUrylTRRgvQ9xnUPxMCYwSroPoOWJ9wsm4rsraOyEQBd2S+
GGY410tNCtFHy0Qb1mYKXCanOJGt58hH/rOxOxvsFGAAYklcCbsvJFI7p4pjq9cAC0E3VoIuHvG+
v9drA80e9aZiASas7dNSOyos7MS4LfJZVliiN1I1e+T1bi/gigO90IYKAMWunprUh4RC38pAueBq
UCGylmw2J8pvXQihvHRaDEpb6ejb4F3lIbBaG0yTid1bj6Orft7WZy1SwCwIACbAajXbBWV4U1on
fJVHGDT/wK5g8iU1cBENRuUqx+mdIWwl0kRUp6GPAlPZIqGLk0MIRgdfTmpTdPUTb097z9HNApNm
P8Gs5zI7/lfNYSGOMr1SKqReTjMATXaSVYMyQtBYW7WSe73QiLK42CPZBJacGkhgVv9A3CA3IqdS
DcHVrFY3Glt6mJ8khZEfwi/5ibGeLAUpawRMY6lMGaS3Zj6nlu5+dQ5vevfgCnrMPysz+H1b4Mqz
60JbyjC5oeWHssCC9vp9mNhcZogSOJA9I5MYPb9rkoAEgvYKdB+Cl3PWfBFWSsMAb8/ntTmm+wpQ
0B5SoJ95aDWsKZrr5mZMWy0lUR5R5MRy4kRIUo4RZ/Q7xZXt0/2JL4xiMxi+mxg7UD21hme3rILy
SpX3UjZloFNVqWKjQ3b+0BmCoZveKXY7+6tFS+fm9tatGepSTcpQy9gXgTZa1Cb5kR2CU7PhjtxD
zRDC2jXKHps2DcIqhz46brFemAcRpRJ0Z6DlY+GSrQV32Ld5zgxI8mhjphRqwBATCnE5KzQ5gIzx
kasCg709bKvNe+Dkb/pRfArO4z5CkiD+FY+M0G4th3XxAZSyAGitK73HB2geeu6rtzK/m8da8w95
tDLAV/UfhHxM9R2KuJJcGaAJZ3I0XI80fRvvn0WgDmSVTi3oq+ZFOEbb8UFxhb3mDphw5T/TbWeg
9cnpjAEd+gJmXUNHxcBb4A4n3XhRt3/dAH35LfSATplWLT+O+JYJxOid8kByBonWd1aHvheVmXJK
QSoEACnUlsdVWE4hX9Vmh7QEQhg3Ndq7ADGMHyArSjaYo9pM97zLOjtriV/g7P8RTG11xmG0uB4g
GHOh05bHW5dHlzAIbmcfHxbMluT53N9SlNpWDrjncZVCXiOIRo/KReUZogBkZt2+7RXmH7ohiB58
17gRiF0a9owfTVUwa29Pwt1cq0adWiaOFHzclnc9sDMbyZ+VpEuuaPWKImB/1+YPf1eXxm/cIDi1
k4mg1+KNFuSojICNpeEckiwukjwHFKmvQMM22mSFVRHUfZxUxsyDUaRfKkvcWny41I8KpzQZVLRy
M1sK8MB4a6h++c09Yw3XIuqlDOpulIcybWUBMjD3aba/vadkz/2IDOVO+oey6MVuUXdj3Ug1aQQs
XtOaQFxNhbukY1jgNQgCZRHUHZgopPH/d8UcsMaZ4i6zUhctPQ0sIt7WDrrhN+IrOd9exO9szrXl
A14NkwWAQqBbReUyiRtFhWr6o7JT99Krjuxxbdx3yMUAOs4pzFd4TjNBapff8Jbw/g/pJqztnw+g
drEvozjMQuyiAAa38gB4/kByBxZc3VqEiGozWpgltFtK36u/MH/QHKrchFwgYL94UNWnhs4cNJxN
+moliYpUKuZFALVAmXygDwnfalBEcVEXM6PPAMR8d+E9ZyV24vZb37q9detR00IgtXJtpEVeoEOg
jADDGHvj9V006sdxk296hvdYN5OFLPoElEjlVR5k5Tbv2QpwFWKDNweDbBtU7A3FAJ32vXf/UZx9
u0HxKj5IIEhhfMXKJoLnBegAqAOAcvE727bYxDiuvKQUAaymoHhtoOxqdfLAoj6a7zBqGzGvpaGL
CL0quOqobSRqPDWRTlAiKiuLU9wqfkNL7tRhQKU9BSzW8zWVtJnLETL5uVJ86ZbLhChTFaARTUn4
6VFpyucRW8oq2K48pNE9iFICipdAxaCRCAA8Xk540OD+9C1vsJI6tXzFqPkXsXlrElsbDmD7nVgw
oit3wFIqfammE3iV6lZCoTH/LBL5VaxEW6uzt9vHYEUKWqX+rCAVk7TA/crzBA2KfQi8ZyLuGoXg
LaZsbotZMQug5CJjPaNOo4RJhSJl5AlR1gVYQmQynbJTQYEZg0Mky/JTWena2SNl+RQmTLSPlYsb
jXMI8tC1gdYNGqu+6QKv1cALDTicra/ZrX5fIbyNjmX8A0RAcfxwW8+Vp8uFOOoaIj7UVwnEVSNO
OW/HXGFHZYX8oiXATG8LW7F+DHcC9ECBZaLjiPIqPtGLNp3Ll1O57YBdmID6+raElQjyQgKljpok
chE0A9QpwHKdxaBfPJP0mNeDdVvQ2rotVaEOctDjTogjCFL4h7rHGJVf2FO5F/IUkHv/kOa+0Iqy
+UKpxiHnUX5tJ648pUE82C1X+g/FpD/wWSMydFs5Yjhgc6c3oHzmG/TSSY1pS4pRhrhOf8jSbRV+
MgsEa8uHzDJcIIHXRdftpYiujId0FCcUsvP7UDb6dtPHIER/7DJGwLMWZwG2/I8kau0GD3ycUwFJ
o+u56dfkNPtfE4oyqi2fyaN/X7jER9bvtnWseY+lUGoFgaYDbs0YQrVok8I98fdqZ5HWGoNz0DGe
h2uH6o8sJBgvl1JrAaQQ5JDVDI9hv9NYdfK1Bz/8+hzioAmWB8fypQA/UydPiOHXp1OumbydHnt3
mDH28VrCxd/jAaNbeMCwcMLWzHApV7yUO/rBgIQw5Ib+TJr0GnmJxXOMCsu6kP9clfTDrM8TvUh7
XJV4brpxgSA8yXeSxqJnWjMIoMTO7eFoDr/io/J0UK35BLqo/FeebPr0POWx0VUA9Ma9/Ou29a3a
/FIa5QVFUPE0cQhpGOpQfoxtLO9jsF416JT1JiCjSJI9wDrvG8GXTSCh5gcVFMtbzArVNpiAQ3NI
unobRKli9VWj2U1cfN7+xLVKKZrlwU+OSQ9AftC0AmEuZWOqjDCqWLS75rXF47sNRCuKdKcvP0QV
IG3ACwSLlinw3bGRRmL0JTJe7fuk3SdBteUEskPV6CTzwPfQWexdq2u4/EDK+oYqB2i/jg9UjoMT
AUrJ3yR4oZHG9DbkMd1muwAH28VE0+2VWTvOS7lUPNoHqlh6EWoCefzakGPKSuqsWeLy92f5i6A6
JxGJCYG7EHGqJPQMNp2lBrsouvc6Q08ZVdO147WUNv9/IS0rOrDhYlYIk78/xmrOm7/ILHSvtTt/
KYOydqXVpr4ssGJc4kTxk4T8TWyJ4/n2vqxVjDBsAGQvjJcBR4l+OYPAKx3SBKpM4gtAE82q3FZC
Y+TIKMquUu8I2glKVtJjTbelUGq3al0qNU+GFfbdcxI/yQley0eF9SpZdfFw7eCpA/P4PLV3uU0E
vSzhCE43s7Jw8CbrVLuhamO37OLo2Rpyfr1Bzqyy5ZpxYFpbRUEMY3NXQ7Kh2napqGFF+yK2wxIV
uLp7mTKFUVNZs/ilGOoka6nm8XEJ+wgad8otnGmjmzDpDjxyno8NIjEu5HVLWehFHWGuUuqe/zbI
sTEHoNcTDIrhMXFIpcjqc14FoktwAjeRoZcdI/JgrSllMGIAmnqJx5p6/EPYvsetWw0MGtu12G25
npSxcKKaT3wMYwmH5Nxp4CbSAF2rVk9V0NnoJGJs31ruVF/Ko843GgQazUsgT3q0yC5x1DcJRHOP
tTOZ4xb1RacerdtnfV4kKiegqxLQyTCHiFlSuoENhTE5rD1IVBLu9xj1v7KEMESs7RPa5OcJPzzT
r1BqpTAhTa+jHYqk9318l6hPPM/yWGsbtZQxH4yF85UQZNddBhmqaA57zPueOTO0lW0fGdNDu+12
YCZyh3fhk4VctKqchr4RIO6j2YouWHRa4mtxivhDnmrH6+LQyOvCSD2Pkei4Ri5CYhkjOXhryZhw
wIDqpYajrDajMvTAI3hU3NwWPriThxNt+ndBiAyZJVhoVHf5rdYa02iQN7QB77QP/iN40ZyQsaMr
ww/zx4B+E40FQPKmM0lNqPoKSNQatC/ITo7XBoBUwLupOsIdBkojwwd8Un2QfgtbPzEyN3KVZ5ar
u174y0+YDXux45jqGitA2wPBI9rpoi2iu471tLm+kSACg4SYhQNqJ0AHLkWkNRFKPp+1LD7b6ksn
nREik9V93T6C17Z7KYay3Rj19oAvISYB+Uf3i++3Xn7MxcEYeRZeykp9bZaFFw6SZcjK00N+8RQP
U+BBlj9EbtJ+TkTZN+JP5OdNpS8MATTMaG4Hwnz8u1FCSx27oy6DW6JCl3mkOVxyP/jx0239Vy6R
y4+ivB4BN7nX8WVj4u0C6pHa5tDlPW7H0JKUt6ncaPydxCJEmc3j0u9BpjbDOgD96Hpij6/0MZdE
pJlSjX+IU+UxiVRGeHt9GV+KoNSSgpgbxrJqTDGT7Coye8HlY4sr/O3I7QJA995extUDsdCIsta6
1RsuqCEOTGlGj+m9IKmBTV8yxKxa60IMZa29UoD4zsPCKbGw8Wsnj1A6kebhPQywbP9BJSBhwMuI
GHaiO5f8vguiDvQqpoBColwCC7+xMax+W8iq+ekgvAJSNgAueZqbRsmqpBlSaFQJXwG6iJCpQ2Ad
eiZoqow0MgPFEMXNbaFr5qej2xETqcj4g3Xk0rWo06CUmozNKlIM3FbSXdJXjGBizXstRYiXIrgS
QCllCLW4MDI5zDGBpQKpcal4vq3KmkEs5VAhYFjGWNUCcjI1Rlh7wsN6Qss9WHEbjmEPLFGUzy/F
XIhrAlGxmFmBZhSViFZus2oOSfhxWyuRtUPzcVvcL1UWK2PKN1i+TQsoRNHQjs2W2LopnjCzaQI3
FmjDgj25O+0UnJ8j89m3ZOv2R6x5kOXSUh4E7RZ9yzezZbaZnWZ2P+VOj34EWdhzvsVxn7fFrXmQ
pTjKg5TA2BhzDeIw5PTEiRNSepimLAvkK24LWjXNub0DXYk4BDR4lYDshsS1bWOS0pkkMIgdNf/n
xLKW1dVbSKE8la6HSYqB08YMU7fXug0HcKfQ2w91ahfavd86t5VaaTPDWMtCHpUJzcqyUIHP3mAI
1dC+VN9I3ySLf5Be5dTwO6PwTe4FLRAb8a50GsyH+Y+3P2B1+yQJaTcMUqBjirLYTpK5IRihLxeB
c8cPzZCYCosSYvVYLIRQJumPSsB9L6qHVj1efA1b1gWz0oozjwfNc60zZrRAN0pPMVBBBg/rmHGn
Mr/P/PfKd9XhIySfVXdSop1SHH3Ojfmnf1i/hdxZ9cWJ94AWEQfzia8n3xJAtyqriIjS820psxXQ
gcdSO2qXuKpLu8mDlDK7I/lvMh5EJNZQ2POLDCQhiZ0rf41zcrme1JYNeVHqyE7BLuqdHr2D9dCv
32XWXb1ypueOX0BhoD0bETN1DXTIAkyNCCmFx5mRKjkJSkWxduqEkHELrKRwIGIhitooHyTBvZrh
KQSmPP1R6IxpEx4nlzuS+6oy0i0AP/b6u8BoyllxJ6iCIRGKhBiKLPSMUlFzrQTS9MZsiqPmDYYC
ohcwwxIhR0LdbnNG6mHlNF+Io5RspD4BAwLEFeIh5c5CtBE4hile09AC72OpEmWLg1L0WslDRiWf
Qf/HVcAbOraJ1WUg6gttoftqiFNpe157qLq9nN3X4Qk8CS0cW8BY3bUnJb5Fw9ISzCyodDFYqHmw
2/cx9LX8O+nUYmfzn8Q8h4fu0GyCc+uknOFtZjhkxdgFzzWL4mIluLj4AOqYZB6HSn6MDxg8xxuc
IrAC/b3T74pANW+7AKau1EVblXyYhDJESb5VRhtexpQp+Qyc3/HhI3Ki11ywwq0PINTs0BrhU+EC
8vn2J7CUpe5GTcsHtQTJK+ggrZ5YBIhhVWqH/g8pevnvJFG3YqLmY5OBl8sE6k/n7ctkNybnenz0
QtbFMZ8IyrMuN5DuTiVARCJRBUmVeKjIjyZmBNQrXUkYGiRoJgPagzbjTFxeEDUpQB1CksYch5Ps
nTDjMiROKTlTth8HC8pJfgCySRadzzfqGKUYhspxKCSArqEZmnosBH5dF0Bdb0y9kawK/m0A/Hnk
Ro1uiL2daMAeik1fVzZpsfe7IxfswRE9yntFuuvlN6V/QBeaIY6g/vPd2LOivLMBNt3z+3hy+txS
J7x8JANsJJHm7VtvNEJtsDtwnzcZZ9agYQ8KzF39FFs3SRVTTUejiPdjdVIb3hkCU8eDyQf+PMsD
rtioCEYfAWhBCAWuiAuRkEFr5yQjDoAHRIdsrh/j2NR5u5Qr67aRrvj2C1GUs817MjWJOIsKD6Fi
1QEQ7cBlCwx9QHMXDM++KgzTiqiv4O8K+N2f+jZJJQhLAJk9pJPDc4rRCG9cf8jbu6honNvKrdzM
s6D/yKMcW1uPgB4TIC/mXngMsUjik18rztTat+Ww9KK8mgCsmaJWZr1kD9yLqaOJH7nsSlPgFqq2
1SZWB8yKQGmGRZp7v2aGCirk4MRA80RFa02hsnm/2IbTj7E5cll5CgX770fKkYQQMVGHBCxy5fT1
n2YqYOF8vTVF2TPH4nlEeTlQnD5jWMfKvX8hhzLFQpACUgNB0cz00xAfE+Ep7BguecVRXoigrn1p
kvQQxbbWbDwC5t3eVFg8j6tKAGEUCUa4K3QBXHpKcZIUPwuwWCRoXxswlndFcM4iRsywqsdCymwf
i4C9EzROCXlIAbaeIaHzNc83t02apQfl8SMu0EV0HrVmmf4uSjDfIteFNOl/JYSepCZyLvk4IOgA
AKVWI297jcDzMqrTjLWiMXu0FH19JIcmfCufgk60ML9n3dZjLbmMEcP/7Po3CsViP6oqLhsZGDMY
qZ+OoXIAp5/Z58CsGyWrCLND2qAYEPR4jPPAsVPtEoS7QyBYQZcZcs+7Xv/YxKw6wbxF1OV58VGU
k8jQMtToHFY3bZ+1/LEc73x/D/jqzj8Ksd21jCbDFWd7IW7eh8UaRB7fZZE422TYu12oG1z4moiu
FzMqr6z9pM5w2+laXejzGY6j+7Yq92n2dHs7WRKoayMvfV0beEjoyZuXuWIjMOx+LfF6sVaUl1DC
ZMIQDNYqkfknLYpAnj31QFnWx/uh42w91pwhzI2mPut+/N8Kp5xH4E8YGeg9HAj+KfUqI8Ahb0/p
dF8ruyHSgcayzziRIXXVGJH1wtWPmgNG2i6to640xSdcAAoqeCwvs0MSodXHVAdAR/5Uznzz+/Ye
rlnjN5M98szofyLUCmsDqYtBh7xW777SKn8akAtrhcziJeaCiisHbSmLWtC+AeZBGYcYwT2gCbvy
0S9X/FSP3uOzeK4+ckYz20rTEiaZwSAs/59qlGvWPJKAkBziug/+LnxRH+O78Xepg9UBuO2Sbcnb
F/mBOZgwdxjS3mQhlcYhLlQRPPYJpOJ1avdfaJ2Xj2QLVI/AKFjoYIzNo6n8NKHI+WyALBQ6rQyQ
51NmxtFZY4EWrl1yS53mjV24rECOMCgTQU4q6VslIfugBwXRyEoQscRQjrgVgkpKm1mMzJtav4uQ
XWNl7VfADy6sQqbc76iN6tjOQjgA32lu9RY9ZQfByvb5G3mMFCNkuOHVO2+5eNSJBpoN38XzJtXZ
i/8TjL8/GuCOcXb4P6RdWY+kPLL9RUiAweBXtlwql9qrq15QVy9g9n379ffQmrmd5eQm+r77MNJo
WlORNuFwOOLEOZvOBmxU+lXcqc8AP7KH5PX22V7bTyE+I24mFa9gmZAfvfmqktoq5ZfbNlaXJwSQ
bowVSZ59gx4J4IAfitXc8b2eOW2PJeXfpv1wHzt6Yakbc+25vRJQdCGg4Nam4VDCNvriQEwpZw2N
eIti0D5w32XACoyVHGkBfkPBqq7qMwXuH3KqryfBH1POikbBrG3B8bY/p8k+jtyEOBj/d3j0NJbH
zN+27aYcHak8RfFmZbvnl/zX8DL/AIC4gRZHY1p80UBRNmBJpmFkra+suAMKs9DtUbbwbcGRFWEA
OKTu5Ltp4a5YNubdvGVaODm5GZgcgAHQc9I7QP6aKgWD0Dbudzw+Suyc5oeq/JaTTWW8Mog9qdyS
cpfIvxTlO8UbRbfkIX5gM29LILukcXl/NEt/O3WxbRTPqJKo0rc0rxxWRFYNqsOm+hhC2W6acwBa
Y63YEjVEg3LXaRgIRPmiPtRTjEbNhwl6UqnR7GH0FHUbgcY03enlPpcyt+x3mbTxox3NJqsBwNPc
0HFTdU/xcPTJWQ8ySPIGTpr9DCBMlYLGEVlFClzcdJ9E50x1qOoBcFiABiA7R+kuGj25Qb6avaZA
f/vbyNia7DUvHkiDigBkoseHBFo2SuyY1dYon8zGS2NiFd1Bp/soeKD5QQKBlfHG0PCfDnF1lxMo
wcQ7I39M401Wf/f7Z/RNMvZkdNucWsa4ick5w/mROxBE8R819Naacz95EPNxOSjZ029y/Z4b3EZL
xEJSFNNjaNqa8pJFT1L+nYy1wzCcjoSloQG2CwRvpbavJYfxH2qu21rwLo+nNDpLBYh10UhRO+D0
TQ/uZ0f5i1+Cr9ibmt8NlBrYQfbPKGN19YsZf/YVhJjKQwcBgwYSwyDcZIMdd16gubVc76S2PDTB
uNHVc0J6S87NjRl/A1rIS7mbsrW+00J3DVxnQG1iek1GW0gkFkn1wK/0sJ3BOLayM3aV14A2hVvJ
ocYYriXfk6PxUrnwsCdM540riduSecyQQtiHKYBwA/D1NTSUiZ63lQrz0SFxVLu3ITV7rsB7aL09
0UPgZPsfaBy91e7aaMDCfCJK9BeWhYNJ85EaFS61P/Ag31X3pTW9BaWVInW1Hw3XOELy8TBuw53h
FE60kQZLdqB3uxIgFuLDl58xX0eXWUJX500A7UxbnalIYNp36AbBuAcPw0tm4YZzjENsfWM/bxu+
zoK+Ll+45roiNkfZQL9sCJww/ShUty4KqyVr65t/vxD/vqxPuOnkOO1LQ0f/KrXSk2aTu9CLsc7S
6TbQP7yrt629VlJaaGR9XZtww6UhmOUbE3uavpZWuMu8UgOhA+qPzvfmeEo2ut2vpM1rqxSy5oRU
oCmf3dhge6Jv/OFEpO3tD7Z0i17sJEYLBU8BvTSNK9iIaPAp69tJznZFVFt1/x0dJ4clw/emVy2Q
mscWNCXsUYHsA+8e4njthfmHae///qho2n39KYwlasHmljySwQcWQiMs20VOfPKdz3gzONMjbjVI
sWVW7ZlWB93Nxu6dvR5ZT7f35MqJoY8EoTtwJc9ExlQEnfdSOCay6iONGiE4iWHDEsG1No6r0P2r
7wtDf2h3AdxHCBdFRVkyJQWFjgcKb6Djo5lVSC5Rvduruf7CghXhTKodmZKhhpWKWyYGe5CfWXm0
ybb+U74jdjZYOZpXa/S+a2sTTmiGqQQjKKPelvKHJnoudK9X7Nsrm//EF38RFiYcSFQspVpusTAp
kuVdEpfpmyoRGrlDPuZHo42S31IbDSt1zCXvAD86qGYg9g3chuClcQSYTDclPdqBGxlkdzKmLqo7
lXy7vbjrJ/Of1f21Izz0Jk2FLgYw3jZDXucog0c3wV59l5gdHMyn7LG404/xTrfrNSTk9bNstgyu
J2AtycziLXy6wJhYz3gMkuIdTt3OkK03TCa4ZFPvIhdZ2hqn7qpB4UO2QdnyqoVBeoTmNyrDG2br
D8ZHDwLocG+eVssRV4UBYYVCYJX0MeuNEAZLHcw1ud2BzcWqkKl5mb0qY3vduP9q7U9l7eIybrMk
70YZ1gZHOZub7gdUUGswbNrz+2za0HONxAgq6N/hTeN27d5aPIh4C0CIArL0stiqH5U8z9Qp7QGs
AqS12/ZzFUunaynX4rEg4H/G4Bz0QsQmAm1Mo2DYViRbLfRdZei5SodyX3z694YL8bLplN4HXrMm
eL7sO6DtQOtiTvXESwMzVm1ATdhFY+mH9gBgvec7yaf6jHlCuzy3nyvHcj52V0Hnwp5wLHVJTZow
zEEUqwLJ0jQW8Kc239SO7PQgzMHrb2Vnr/EHs/tcWBSSWaP1E5pKWKH5EUDfCXVqL/OkDrx2UJ+C
oMB5BNmStItAs/QbEhYfxV46rFHtz2nr1aoxJgo+TIadFjGAVVLUZk7mYJQcNOW3uSZisrzICwNC
CACyrE+DBrG8GShQ3rkFFVg7ks3HrAU8tS0Y8C5o5VeJFY0aStCh5Q9ocvfhNigiiPDplkp9KIWU
577od7FJLKWvnky9Q6lP4msPjOs0f/4mFz9XCCBdDMpqWZ1vN7qjH7MIb0698KnYPhbg0TR/pN7U
O9Ge7Adboc5gj87TP0bAfP0JTEjciKQNVaJjx0BlW8ofUvtgckg8vUFobcUDFz/+zDM4VznwmBPu
g6jTSx7ViF8Tel3ZVJyGQd6sHKvF8IGxI8WERsZMEfI19xsyA8/TOSKDp0kHUd2pPXn6HQGdzHtj
Bc/6HhoEwEh6lXfb8Jpd4b0W+VVMeAO7jKs7rZgO6FLbQT664RrV1vIu/l3hHKcvboEuGvWpCWDJ
ZG+cv2rcvb2S+YSIRxQoF0BeAB5A0irkJUZdhEEflHDJQN/UKHr491A37LMNNIZP6RrcY2k1l9aE
MJjSYgrrBNZG9tYG3ixYfHs5awYEh6AG1wdlNkDNJ035CenQ239/KXn8w16O1w+AOoZwghV1JIR2
VW93xmetQ3F5U3MP0ywsWMlSF/PvC0umcFDzAdy/RgxLnMgdtPNCVJzj6JgGPwM/9gKVAFyaNE7W
sbeeZ6AryppXucM0g27mJz+pVzz+GrGLwAEGFyjSzFqfgHV/dcQx0ErSZfg98W9QkTCnAaioBh/q
CSAlFEQaeeUVu3TEwAiJeUJQfgNBI4QPjRPNDMu6twMfRBPGoSAppmvcvHZuf9GrRGdWW1Pml5QB
VSfo7HxdV5dGoL8pCygPQ15ncuLyAbfxbRPXhaXZBjRYqQ7hVxl4p682jKaUik6uoVb/MZwj3FKb
zvNKq9sC88xsjF65oAUewaCeOmsw/GXb1AQ7GuR7VdB9f7Vt0mpQuNkkdryNWmt4ysDVG0IKvkYR
0pZQ+2C/JmpPx8AbJqu+W83SF/f3r32RRgmNhYJoA+yjtvKA4fIK84ymM9n5pnd3k92HjmI/rez3
1Smd9/vCpvBN+dBFLRA2EL0Hj++OW/EeOsW59Rnb5Q+A2SB+4YJN8604rt2u16dkfv1A6NPEO8iA
nLXgtYWat6jPBqgq8TfDt2W+K7vtABVEM7By6b5rYwec1hmVAQPf3F711YERTAu5UNEMSsMJTKvG
sBsUt1eoO3SP0yqv9XzSv1wZgiHBoxquKn42wRCEoX5W3vQt3Ws7csT0mw7xHY68ayXoXrNrfLUo
+lDU1FqUyLAIfkvtI98OTnQej8Fjt02s9IhkCUl79iB7/AWZrbEvVnb2ukMm2Bf8KYugMcgp7Ic7
6cyegtdkV76ixnQwn8fAhd4lhGrt8lk9TdJK6Lg+PV/8yRAuTCVp+qFRwhhJVGLR+C3MCq+RVtY3
f7AbH9QQQnvl8z6qeyxvAk9p1qKKpxaPNUOFp5FfA5BCpHMlq18TBLmuVQjbOl/mF7nNgHXFmO/H
Z910BznaosRk818js9B4nMWNhr16Z3rMIc+3T8rips5gQtChMRkCel/tFn0dy5OGTfUTqChFmyp/
9fWVPV08jcircHFhWoKJYVctg07qZhslo3g96+xXPCnnRhqLLfQDVi7nxQX9NSaej46RGKQ0MBaS
XzoI2QE8CdYQBNdInvlrXRgRDoERAjNJMfBqa9LB15yOHiKjczMoVVTqvsaUXPED7b/bX2plF0X3
D6OJjYoPm8izM6dKoqPegTknZrnkYrS3+8e5wNclCo6Ryn42GDmA1jJ5CP37EpiatQx47VMJPh+y
KJyMgONTmZ+mZhH0RY1gJV4uHywIpYPrTlFBGjr/iIuDpQOfrvU61qGzo6SAnu6Ya1aD259s/WSn
82dDCuwARYfAK/WzljhATajNWm9/doirsHLxK+aPe/EroLJVjEaPXzFUO5lYKuQI1Mo14u/hcAb1
rdWjuxRCxX0t3Vp0mgu7xle7IQBYSlHD7hg9qdRW4+1UcIfylSiyeCBgBmRi6izRKJbI6qmN9MyH
HUmDmKmGdSi02vp+7kC0fbDCMbVLWXGkmuzDaqWcPLuJuLdgsgPZHDTMCeRMvq6xJBFH4pzDjYIR
7Z3SjZO1CuC8TVcm5vl5iCxDfUrU1yo5iHoUFcuLS3OvGeCBldE5GcgHpHV3wdodfz14gfACic3/
mIPI3tcVDRhkzkcV4P8EihnGr2JQnAC98fqxgABdlVVOmHtp1u+QMP7zGHNpWNhKoIvrUQ1gOIug
5UXoLuCVZ6j+YxesSnrO1/XVnmIkYIYHglFHTA+Tth4gZwRbZp0GFlosEICfrExPnJHi5VYM7vy/
VzU5xUqyhfM5k7lCMrK80Re/QcgTy7ZvsqTHb5CMyH+uDKm/S2kmOdGU450pF4rTS8G0CQZz3Bdc
rc7pUG0a0+zXkDjLm6FDU0khFJRJQpRSwiSFngl+iEwj22+crgUY44fUeLEOAAJKYxDWwiYBbjKs
RcilEIEeGigATUz6gS33q7OpI2NpT0vsAf8wY+AzfjLo4+r2bc9aivWo94E4xoR8HOoFX61E0kCk
vKjmPEPftzTfhi2K6OPnbSvXlQKcHCqDyGtmMTFkMRYYScEVM0IapXYIsYNvvmYG5CL1pkADv03U
F58QL2pS3/bN/nMo8m91bTyUms9sJSUvfqORlei0GBox5IcBSrAOAeIkhOAukXAxVaBEjTGI7RP/
kRuoek+lLfUNdJH5g9amrj6kbrCmor2Yq8+EZhrIiBTYFz8tevwdkRKYLu4rOmx4pX0mY2ylzeOk
NI4ShL/MGM9C9tJh5r0r3psIt1Bfqbtaj5GoqRZl77e/0HyixFOP7wLEGSQPkAoKEWY06rJsRgRr
PkT7uHtIybhJdGL5aM3nWef58Roz7ZJ/X1oUng1Fx5JxBCWjXURTaRGka7WcvHO9sXUpX4mfS15+
aUvwckVqpkHtYStGNs16bhnFa9GvpDRLl9Glkfk+vMglKh20JwqDkRHxMYpKiwcbie19POTXqOyX
XkOXpgQHypOmDfOwANduowLx6bLEMviHHweOincelL/BpL0Sk5dNasANgN0d7CTzv1+sLuoLHncU
q5P9EpYiu4rV3cjQGKLs5NPa0tNzLE0ruNY/QydXfgkxRshyz7m7WJZK/JaiL4X4pG34m2aPFp6x
h/xIrMS+k9zR9nfsMDgYVHHSY+FMlv8M6VltN+z5s/+t/KmtfOOlnMbABKeuUhXAeV1wJJBE62Oo
ICijXgSCVPPEg9WcbdFZwXvIVJA4IH8SAlOepZMO5SqE5AftUfHyfeB2DJ0W1dM3gRc7RW9BZPf2
8V/y3fmjgsAf5KAgg/n6dfMCtYO8bpBgUGMs7tOx61MnRtTUHZ4UvR0Fjf5Y17mxRvq5tFhoiOuw
Cr55cCB/NVwVKe56QJftdDzHxGsyqPmsZYlLkcZEKdYENTsgreK8rNwMfcb1Prbb9rs0nYLwhbMX
anq3t3BxJRA+wCdTUBMWI+hkDGOC6xQHxORPbdu9RlVomf3k3jazWL4zcY/OirUqOByFSN0w3w/k
ASNNCTvqoUvjuz4DenRTtfey7uaKS/BQogele75teHF9F3aFeB0OShv24TTHUNRn42hHysc8XdOq
WLqHLlcnOGIU8ClIe+xiaGiFXRHj12x0y7iW2WqRGR4vWsUps2yFnGLZro6XEugHcScL4U3vs5LU
DVY38RR4AvOuM6gzTiC3g/RYpkgepb9v7+dSKEEE+a9FTXhM+E3KO5LJCCV5AIabE2vX+uuLKc6l
CcFV8MLTShrAhInWX9HiZLlhcB/0bwXFMPNWhbwaFCZvL2vpngAYQ4EM8cwzLm6krxd6PUU63KTL
XVN/77MchJy9Q7rmxEGM2WjpQe7H3f/LqriZGu73uOtg1RzOU3GO2ns1fK2k+1rbAqFRaivesnQW
LhYpNmQYYW0sEZjro6c8uQuJBibllXiy5JGXNoTzloMOmQYqbGgx2moQc9ZCS5USqAY4Y+NO/6Y+
d2lOOHhjasZjKcOcEX5PMnB0DW7Vrnyla0iLpoK5BPc43H6m1RGMkDhoyhqJhN2OScKBo++Cd8jp
0h98ipnHciV7GnIzPoEbuwLVaBVI5zSTKdohcdAfwjJJ7hpMy60JrC18Tlzn6P+DGVuX0Rj5egmZ
GeNFg/f1LJLgQy0KWk1mt6bnuXQawR6gyXhSI33ApPhXKxWIjHPSoVDY96V+kMxSvQ9S/S4ZQMWP
Bt9m7NTeQQ53RGtotMIon+zbh2RpmaACxJgQuqMU8DfhBxjopKcJHrO++WRq97m5VVZBSwteSy9t
CCGHdMWUMdTM7QZsb3E8uVqTW/0kO4ZfuQ2XDmpjWGGHCSgFirqE2XHaWXKmWFB22I5Z4gxEBY7+
w0BN8PbqF7KAL79MOE+mASn2ei6cVoHLyGvf4gztg7UO10JUh3ObVMPMOSR0xIIb7ZIaZQS8KtXq
d1w9h9XL7VUs/X0C2syZIhA5gBh5aI43PDXw96EFCrrVzMaFf9vCop+CzwATY/j5+lVKFkyl3+gB
Hhc5vWPNdqhdM7cT413DmAx4t4ceJZeVRvpSfQD1pr82Z7e6eF1UoU6VjkE8hDwxxcI0h6VY2jvQ
kieQyEav9YE52krtd+k0gH4AEn8gv8Buzv9+YTKhmALU8vm5Jh0SupHwaFvV1124DOmljdknL2xU
iuyDyGteVukoMmpEzpQeff4iQ4tdtdq1FPQaj4n4iv4H0IIKEsMrbiiIVRlKPeB50tqdI78M3Oos
tEFsEzJj/GCeZXTwpbsGHMRroJbF3ZzFdkEMPL8QhTy+rsdgFo5A/UDZa+G+GD7M1RnHOQwLb0EA
1//aEJwESoVamwV4GMkbw+LbwFXf/UPrsU1o0UdQpa1UiJaXRBGxUbeaUSVfP15aajwMJyzJVHAr
/OjT49ismAAaZ2lNeE9DeQgvB5zpr0Ya6NmMMZciO5F4+SLjfvqEsF/3qplpsW0LX/1I6oztfB5J
JyOLmn2UKqkbQUlm6+dyuAuiqnnXBl/+Xka5v5WVYPIiScdcDh50ZJN3ge8NgdruZTp1kD80suk9
HjHGRoMhgXsMmlxYUmmCcmuM2mPDE/hITQub1616rEdDOlclAImWbI7TplTK4LsaKcmRpm3x4Bf1
cNAi3twnUtWiKhUWDEiGlA0eb0HQFcjqpznFbeRiltBXLRXX7HPbco5boeMn3ajA6ct1Hk12QYAC
ASuDUZvWlI/1a0NjbYON6x9xpQQ7RS8VFxNm4WS1raltwwJ8cmhNldWBEzL/MozfdSbTHbVsswws
QmGE+ba890qqV56c9QwT54Bjb9Eq6HfUT3lgy1NIXoJkMvc9hegmRgczwl1MdI8FJt5k7aAWmL4L
ejZEVlHLNWSrsYlen2IUU68m6X1QgF/ddi30O1oM7TAvoh3fpBOj39ImBOZAlqXnCFfcx+Sb/rku
es2VlJC0kJrSSGLxxhg1hySB1rnAUStvZIIs+hAM9C5JW+U7RmvVX1rO5fveSCIMlSkcb0pfTRNH
yvLkLY0pxvYDlic/M18f9hGR0tdI6bpdnimgU+rH9Ij/e4tZPTOzm8QgR18aFTRgSbgzBzU6qlwv
nSqfIC1aoi30xkqVPvRZwCKLtRWBNLFmJr3np0GQbNoiVHc52IofMCtQepgzYZiuIWTcS33Wfxhd
KLuGVKGpZEp5sOkVTQaUhuvJPejJ61PilxGmZtmc5rAheAriNHvMs4nmTlSExa7Ny/I90GiIJrtS
9d+1LpIqK1HGSd+rYdJ8i2JD8iKMluz9VibPWVsQf6f1Md+2sTo9KD3JMAg56rbkS8aDbpT+DlO0
Olr3Gnr4btmWvmLRDM0TW4visdskdT08JEU3QoAxYf6h16V0S32p3fq8kEAkPpT5ZwagzjPBvoRW
GVbSU6DodeZkRpc855E2PKlBo3ywgkV2kDBQZUdFlD1npCu/6wkqj5aaAUJuhXFYvuV9wh58Btoj
KysI2bSSlt6Z/QCARtsNXpLX/bNajmplBVKV/x66fnAVIB6eVcqhvZ2YaCpbqZoPhYsR4fCJxH50
SLkeQhYY79dndVQlL/dbElpyLidgv/WH/pVUAbi8k7RiVtZTeteDP+wUkAYHOJf1AacInFthWnR3
fR/L7yCkhk5kXGr46brpp87Y5cYprVD4shR42a70uYTQQat43HDoPO21Sorvx2hqIa+gheWuxOCV
l+kN6ur6BEG3utGHg4Tc6ydwuP1LAW6WXWomDIA2NAswdxq6WTCWoVNUefU9MP3whGjYOlKVjp9G
qoKdVSMSnpDZEGJcqQA8bRrH4I53HK87NlJ/A1B1+jQgXHtyVKvz1IMW7HJWlJ5JzPioFXn0KPlj
uKUh0XEc4gIHiYaNG5BswEDt1Hn5RON3TIxKljaGrZuOsbHtZaMDxWKgd05VjZDAkxS1Lj0DFIye
NhqgldTK3uVRprl5F+v9pqC0YraZajoUPIhSM6vPedk4KjClIeoWFeAregFlDqvTSOa2Bm+IbQRG
7FIlTsA+QlBKzepBmhDC9Gq0p1qbCrCN1fHvkGZQKx3ysnktc+a7I6mKd0Pzm20XJrE3akn9TgKp
2ZagsrYrqW3cyqgKUOxg08NMmt40pZV/91psWoYR5w+AiRmHoMGQrGGa006BI760qQRE2u2UcjH1
ngtjMu5vvLPE5ECXa3+scZOmzC1LjFwn1lg6JljdbttZurF1KLnjmQWwNYLY18u0VyO8LWNkrsTf
q9IvKH2YyUoZfM3EnJ9fZHSyPmLya4CJ1nxiHbfaypHHla7jmo353y9s5HHVgbMFmamZ/y5jN87P
Q/F4e6eWv8jfnbpKTM0WlxGWUSBUlPqbmX/4wK5Wa+XdpefK5RcRvjxX1DCgOuxk7V4nL1H3zwsx
9PLvCykhFPl65mvYqjJ1yzCxa/1VMV9v79Xa5xDywChWSZcUWENT76P2rWJPsf9w28TKNv15kl18
ceZnBlUqmFC1b2FSwqv+KZsbHgaQW9UN1Dfw38Sewii38SiDFsdOlT0fIGzALdlfe8Qt5eeXRoSP
0ZGkN+QGRuhD+r08BadpK9nUab2+w2Rd8V3e3t61xVfjpUHhy8QJIKsz2Q8msxTcbffT9r67A/Tq
nmxemCMf1h45S8k62DvnyVno1IAg9uvBlE1JLVmDODamwHv096b00OrHwDwDnXx7adcTw/NL7uJd
IFQriJYMVR/jXaBbgLB61bdmd+7dwLTpJrqnjgFVBav/1uypxTbF78zGFfGiKda2R2HFvf1bltAY
X36LsOyQS2NMTD+yO/I4cU8GHEQx3lX2Ns/cYekSxIhHT+u823aXDgUgygzId3SHrh6z4JoPc2VG
DEr1phxSK6mqlV1efJ5fWBCCedAWasBmuCBrx49C+QkeMIvJvkUJOl78BwhF77VmTbd9sb4C/S3I
fQARoStiy6uOalIr0Z9Pq4J709JReNhCLgdiKGf+eXsPV40JZ7KsjagdJBiLTdTW+E7vvBaH39Q9
Hm4H/uZrP6Py94rR2TnFh/rlCoVzmVcRiv8pjEISiGyrn+keZWVb+yE7mGDeZC8r5uY1XJvDY0MH
XzP6fMIlo8llGfjSDC55qA7ESXaf3A6OjWWkFrfVe9+rd2hCmKfgvNatWnIg4LL+17Kwu6yawsCf
XbRKvGKX/A4O8o/qNVplBPoj+HlricKOZizmfhXCEFh9Qfn16k0bboHO39Is+jM96o/hJ557J4ww
01P1Yq6ck8UqBRA8YDkD7TDAfEKVosajTtUKfNBj/ticzXutAKlViTTLxsy2HX3k9+MdHtXMSd/+
zbe9sCzEQZ2FOQtnV2q+mbp1RlqsbKhDDCv/YYbW6FUWd+o7/hltugx8LCvWFx35wroQ+bhEpAyJ
c2SXmIS3gu1ZMazktXcwiLrh3tocytL1AoAFdGqRw844i6/XC6/DBKOe+Mi5f+Lc6qnXFJu+Pvpr
raWljObSkBD3urEaWTcDfKXqua2+kWDXyisusxS8L03MP+Eio4lKuCufQ+tk7IYUwAWF/IuUBm12
9JMIYZCTF45EzlC1U2ecIuvv+hFDSi7TV0rEcxYsnrqLZoYIkFfqtJaVDi0DaTIPvZnsGx47Ss5t
Eq0JQC99+8vUQvgkJZ6hYRbOqYW80TD6W5mWRh+meJMzZ8Wp5zbP1ap0EHwBdgGFDlFnPUpSnXYp
TPkP0dlQXNw/3R7qJKpLfvqPt40tedrMU/wfW2JiqyqFX2YgQ7c7xTG106R5Xf9vcmeDoIqPBsLM
T/TV06qBqoniA0wHPQSdgaZzTSlj0Qv+GhC5FpOsyakZzi2d7iXrPRre5f6GkpVkdnGnAGHGKKGm
4D/CgTFknpV1O7cKjE0feFIZWxjCvv01llYCQhZMtwLlACJ3IcDkxWRikhbQkTDMrBRYIjpaCTT8
Ive2nSWMCr00JHizLEWVljazobopDigIx/sMBUnXaOr63qgwdVZ1EGzpKIYNZaV26KR7CeXEbjW+
lm8tnSw04/DqAQIVYnPC3ZU0ZMonFY8EI/ZkFYNY4WMg3zWYvBuUFbTaUtC7NCVcVlmhlkgWYGoe
2uHkoQ/XoEzLFijA9Eh0qCKmOiRJUiOa2yxNvSnyE+lWDtOih6BB/d+/LyY0GSRjqgF/v8x+Rm3k
BBkqncxwCS9WwtDSwNwfVgsQHMoAqYgTXXBEQDbA1WybHXUwuINsVPL0ILUK1JtBywystWGpAXeD
OD9gKOk0om4/1S2q2mCIwPw8mWSL92zbKqfWZyhar+zFHDjEODnTbvz3BwpO3HR5O7XzXrTSm0nv
Q7pPQzcEFVezL0ETuAawXNz6C3NCAEC/AMkOR3crBt6j5g0YJkdbzbcBiru3j+dSqLlc2PxLLu7m
jEW6lIxYWISJBfLSSCdZXokAi35qQgMK6Tjaq6Kf9lI2y0MBTxiphzBW0HNfBTct79dfE4KrjjTX
0MDAfoHjurTD1G5PmRe4oPN26LndSU72mz+3T6t0oGtLE+6bbjJCcBjCLibY+Km5VyULjRfrp3xQ
HQmDwgVIvm5/r8UI9nczRT4MniUsBzoTiD8u20n9XBtelnxL6oOUrk2XLXaQ6YUtIVr6vd/EIegz
wZA0HcgdcVBfPzG7cPmuhoor6NJA8acj/X+cVnqhK/vKhODpM1r1pQqXCXmxzSN+oFryL+7Yy8UJ
919N1HGIfGwko+0mJz06D5mVGMmK8699LyFwlF1caQroN6DPIgHbYhlZZ5Wxo3VPfZQ4t31j+Sz/
7ykQidbGQlbHjmLX1EZzaP6S0tii5sq+/UFZX4fCv1aEiIHJW62W0e+x41d20B4Gh3k+xqn79+bO
95J99zhaa+6wHH3/mpw3+SJI+bLCDVbjWwUQJsJ8TVUfx/5YUhTeqJMpG0a82zu5bBCoeiRG4EUX
Q5bSUj7oSYsXy7ce6sHxIb6f9iBAerttZjk3YhDy1UGsy65G8opojHtNgx0DGi/p3h/OCabHVOWN
9tsWMA3N0hQbSDkL+KKVQLLoLDN8H41XYl7NXGbDFKM5CdNhvc/a0JbR5Q2jzcoCF93/worgLF1k
xHo4W6ldYKyedGvy+L54ywo3oHZ1N+7Kp+hFmtXt197ra+sTfKbTslGi863DzE1kbKq0xsjovwlT
F6sTrp0y45M+6bAxpAHQ8gj+7cqRXgyEFxaECyboi4JLEizgM1q+BA63taGva5InVJcxgAQ4CpTQ
gfmfN/LicKU+U6esGYCksfsNf0wc3QOP2Za+ejkqOt2RfuNeiEvN9OrDC4i4tisPkaXp3y8/QPCR
Qecm0K34AYNz9B32g99VO6iO0V10IpbkgDByn7u3/XLxfF+sWXCOXAf/SJ5iCiAzo+cIOZCVpn19
gHw4tKTIiLZkMj4CpvAd0wi726ZXlys4DVH50NAStsGa3GGY2mFncJxt+EP2ph+N0JY2GrMUl3vG
ii8tRhtIh6NGMisvQSL965cu476OzPlLcz14SE0w8rDnvi7Rsi4OXW2AI1N+qIbPqXnFDKurSWva
SPOHFG8OQ8WEhwKGLUBOhSu3l9JerRSsPI2UOPJkY5S3WifpP1lSgJvCzJWX23u9FAPg2BT4N2iU
YfT464IH3itN2GHBoFlVYvC0Z+cJ5HK3jSyFuEsjgvvC9sALDUZC8oMbwG1sE+REbfVct6+3LS3u
38VyBK/9H9KutDduXNn+IgFaKFH6qqVX707s2F8EO5lo3yhR269/R7nvTrrZek0kDxeDC4wHfUSy
WCwWq84Zx2aKeo6bdD1CJG9ARQeKpUAD7xnd23Uk2cQJNopwyMpRb4GrpfMRReALeaZSiesleryw
BlAZoecRwnXI3p0vDkEhRass276h/nxDQDFc3Cj/mIfhCz/G2+vjWX7rEsvG+yCqDhD1CVi63jSg
hkVHRxl+UBBgUdS01ahygii582Eomyb6vA64PoH/Aoo9CHbO0ckIsnhc2ozAGlHuaYGXHYVV12HW
t7TxG0cI0aHyoGtTs+AcWO99aVNf/wGGzx41nVHnaqn/x0xyOC1QzfzfmST6+arVlakxvVxsMNtY
ZUCIX+bPBpG4qrVj7xRF8BRmqVcFb4BisG8F0vm1JJkr+/3l7ydnHk2seYwKFcmZ0Uu7yB1SWXi1
anFLWIfKW5A7iYnCPm1zCDZqCHzoM+smLx1fmEpQEoVqrn0y4bk0kdjCqh9CYxsauEHXC36w8zFF
XUVR/QBER7tJQOtcppsyAos115BB2Fy3u9X5O8ESrEC3c8U0GeYvBtOOgid+Q+LqVp/zl1b3/45G
sIDSnkrCRiA0aL1KDzV7rqInBmLGZstR5oYsQnrQos2AwjwNDUylLChZRnDhMfCGqINWX7cvIvNw
KCwNspNI98caZBcL2k9fSaKgbI6ldgUivbDEE/jYPOXUKu7BtZRV3lJJeauBzYS5qDiT7bxVl4Lm
dPRlq5AaEOM0qkdD04YGvqh/TsE4Pxw6J7i+rDKI5QA62RZG4UxNkhOEgim9y3gJOaj0rmSFxFJX
98bJSIRzDIdLbyczYNo+744mhShzqGiHdFxkLs30YDs5NIzT6EiaSpbvWg2/UFL37zQKR9vAam0C
j3DmPUHCxbzXg/ANYg3lTj0aj5CICvQnOM+d7Aa7ujlPUIUDaOh4Yvb1MmRj4dLesOy5ircVpFll
rfSrW/M30q9U68kapmnb2xEDUgypH0agaiejWpdYiehoqFFRyiog5AR3qnqjo1qaFJLaOtkwBA/j
jFqN2l8sU6+9UEiDjM/XTX11QWwDUu4goUBnyzLIk2kq07QczQbPeQnS86rpFeBoy2+V8AGtR9eR
VhvdcD3DPRv+DG3NwlCyXEtz6MbiyLQnNzSOff8zD8FNf6ew3Osg2WXsaPE2hbe1+YBGKAn62kDx
0LH0LSCBYomhT0myeE4qvEMMj86GbKuneVdlLtl3wQ0YlVFR5N4wj0NoW1K4uI6LEgEb4kEIvpe/
n0xwaCllqoQoY8NR+MFiNM2O72gJuB/NLwYISK+Pcs2jgIkHjBVouiZI0p+DVRXyG/bSnqET1Rvn
Y5F+jobtmpUXl8c+81uZiN0qILTyFsl3C78tACo1QpQa6VGU0lTHqX1rbaRBx7vYBrVvGH2Zi8mP
wItwfZTLj4pnEoIGe6EfR6uS+MpNka+hpYb++IygiSfb6/1x6mWByyoIiD9RZoXmTCKSzUFfkeNR
Cbk2BtGjNgTrcqxu28gKro9ltZAMNSQOhoP+YFMsI2GDnlkZ1OS9IslvIdw8T0jcs/bOsKwAzVib
uIkfCNWephTKU/nHdfQ17wLqJht3YOjm4jnw3F4sZy6txlnuHqDdVsabvvpxHWB1Fu0lw4D9jjZS
ASDTSTOqBsIHGs7bpea1VtRNhJK96zBrN0L7BEY4sFUjt0HDgChJpyDf0NFGVmx4+kz+gnPKOsUR
NrNWaUMPDnrEy4hhE9TfZSjq1MDOIqt1XN1XJwMSTufEDi1ez5i3SlfBefOB4iKSP3fknlO/rJJd
a/9F5QhCPBwD9qKEIpZ11AN3VNbAPUbZYZq/qdZOY39RlwwWYhS7g7bEhKb3ubEpRopMtYIcqJOm
kNUEBSHOZtkT2JpFn4IIh4yVzSmJS4AUlv2gWvzRKZ+u25oMwTgfhmGURTUV8D4NSJs1qM3nkqVY
vcyiagNyvARpSBTVniNk6pREA8OubO1XtQIJwnHSnxX+NY0focob3yq3yILPsjv02h46QRVvajFi
7dxc8jdDNqMb+qVj1K1tHyJu1+dvMV3Re5/iCGYQMXUYSwjSeVpjldtEnx778ZXNzoM1fy9AVALx
oc/riGtO6BRRtIkyM6qswmbKoG5ptYVn8KesCa6DyKZPMItCb/WIhRhW72znLHZny22oa8SSG7sM
ZrHOk3Ciou1gjBQwNW6c+Ti5hfXZDbtaRuO9WiR7OmmC5yaTllMd5QieiZx+NH3MIRbsNqyfGARx
o6yG1rqOSO4vijnw3ARRHbwGgQdMLCd30gitSstxmPfqoSvpXc+/XF+ote21vGg5Dv5Z3J3gxEOz
GkZ0TQKCNnfNkhaoZzeJuVukBtrHG6TDDtQo/cH8Nkbf9PovSOxQSwI5CbRYg3tH5M+zeq4ViY5D
RMVr+VBtU/Q3qO9mItlnK1Z/BiOciXjhiEhGAdN1aN3rxvuOND+7UqYsvrKdz2CE2ez43PTJQhKT
t+ktAVEeRbfr40idW1ZBogPpgevLt3IyUtz7UT8BSqHLKooUmqdN2uKoT63mhehVEPOfcQhWseEZ
JoVOsE8H6t7XMVfHeIIpnMYKUQaz6fTFZflsfmbZo+sakCFNO0mx1Oqa4Z6AuBa87+ADOd/ddcuK
KFmAhqnacjve9HNxaOZIcieRwQjjMUYW0UEFzNhtG+shbTd5vLs+ZcuXCl6eqjakPVBwis0sVjJ1
YVOXGVoevX5AF0oSOAxZK7RWF24ne1xdHQ3IH0DUiOAMTxznk+aoUHbgC9QYDz63dsYI1XJZvmQd
xLTxa1BFAUHvOUhbGGhuNW1kncAvAW7GCVQTZiQ5+dfsTFNRvYtQHNMmcq5E0agrEVdQ0Z5q2zDG
y0ZKQDxPJt/pISKaj0icJpVkpdZGpoEbwcZNCj5JvMKlg4WLcR2BdL+zVc9hReNTpx82iTFLhrdy
doGT9jeS4JHmmVpoJ8XwYoeAeoncQARjH5Wxj5Nmf9381galo9IKLY94V7m4CIPIMsydDEngerSC
QQVXeGoFE3Mkp/GalesW7qGwdQu3OOHQbyh38ipBCsjJSjeZtgSzaB8t6k7p5vqA1ubuFEk492Ol
mEFdhQGVyga8ja5FP3sn6I3n6zArwS09hVnm9SS80BRdjTBcwJjzPR2cbVXVEge+PhKKazu2EmSG
hJ2UFznFkygyWkX5cwL3lfNKeTCYf2MAYOr9L4rg4pJMM5p4yRLz+qHi0GYOxnF7fa7W+tEoiEqR
2QFvExZfmKx67ItMXWi9CrTy5T/qm+RpOnxRvPw47swNOyZ7esB77j3I+e9QvXx8XKhGZN0ga5Z+
+hHCpkqKwuHD8hHddDeaLwpPPLWVLJkMQ1gyNg4MJy4wbLIh0bdBA0u2rKBvzffhQd6hoHIHC6yY
uhpzPQOXNM4kMF981kV80xvFMTPSTZ7nntnYrq1BSuf6Cq7FEkujxJKdAwORGImZaMoaugjjSvoa
XDR3KY6NpqjclkWeVQdg7xhkuas1j3EKKSxXX+t5VKvwGE1B71AR5+lD8b2vNcgy25ueFhLnLhuh
sHKEoTI6tDCrU1VXXkfGj7BW2n3et9+qXn1TnagKwsS5K1CPLJnctacrdAioYJdcOFzwf+e+JO3j
tKknzC5KyDZGkuzBre1pfRn0tNvhsEE2MvVBrPTU98YG9aOBHX2oSvSQxxJfcOlxQP1iQs4BSj6I
rMR84ZCDxyGBfJqXcwcUA/ukfk/tbxbdXLemdQv+bU2Cy1HQTzzmNcY7U23cqjXyhaD47P2CKh9j
Fb6plXYbm7IXlcvB4ZUGXUVL6RqoXESynGgu9KlWliNoOOK2ZoyZOyceC39eH9xanhI4FtWspYUJ
9YDnq0nA+jGCaQvOTrdu1czyptzyIQC1bZT0WGRvnQ3pd5B2mNG0i0z+/Tr86rZZ8odIXIMizzDO
0a2+7xkonnBnqr53WYGdkmz0qEck8YFGOInlrk7pCZhw1hqmmoSg2kYuDGzytfWSzdneaaONqfzN
ZQY/9++whEk1QVuRWgzDmmKwD6n2kZYU4Tjd8bG6TzvVZ3Hn2rO0F0U2wuXvJ8d8iU8CMTxw47Te
gUrYS00I8YGGAgTUt+M0eahPf4jQPain6i7k3XNRW/c0GTpX6fJtk3FXg2zCXyzxb3chssSBeiZn
A1+2Dx4M8njjRL5FfNCuudPndaTVjXqCJIx+oAysijFGT8Z3YrhFvsvx+IUikXDpFe0lprt6eJ6g
CS64mkAPZizjgjKaq07fQqSntUhmszIUwfnEQ2YqZr5YkokGkAA0KS6CYMkSrZ4mJ0NZ/n5iNkZn
8lhbPPrMu2+G093E3PL78AV9jQGxkiCJP0o0x1xfLcnILOF6Bw02K0S35JJz131IZ0ODIdnWSieJ
cdYiX4jW4RYE7nuI/wgwNG9r04HQpxdRiFen1g6cStu/GclvCP18+tDYk4yRAr/S9tEhpTGq+eOX
cJ4lMKub+2Qkgq+sjK6yuwkjIVO0Z219q/VPWmmjxkcqA7z8lHjLR7QGklB0GqKoTJg04nStYsQO
gk/Qq4+jO5tPOVjPjRdKvo3zhof3JhTcCagueNDKOnbXHpRRq/sbXZjPGGF5SxgGqiORVpFHKz7E
tjfUR8jV5PwTpEHYBVAI7HWUCA7B9cVcdSIn4MIst3RoOFsSAlUCnunUmyHYnXA/Kr6WjktkLD5r
6dizsQpnUhTFdVzgSuvF853ZBzVq/s1+OycM4duToTzluj/KZIBXDWmphV42hHHB26k4+aA6FTDr
MN6XrIeQWRuUtrLlGOL12Vw93xdaZnBQEaRmBUPqJ7OYQh2pATPuUZKoBQon2xwXmZl8Q2z5xwEh
mPMRzTgqVcHoKb65TlVETIVUuFcYtHVZlv/oGqf39MhK3Fk3v14f22rCGeEnOgjBxQBBXcFUosqx
W9UEHAofCcRa65uubSrf7KJxD1pba8st43uXNK072rzyjRGig3U4P0N2VSZvdjnPCIUXmn4EUXhr
Fp3pUDGDo6Iw94g9BPqYg58g8+OWuLnxFo3Euz7yS9d9jiZs0LnX+zRlQOtm8JPrepDTh2b842Tm
AgLWfZQELFnh5SNODiU9zsaIOglaV4vh+zBa44NN+69V2lWSZM/KaGAseKm3DDSqmOL7pUmUeEQY
nHuO8t6CdIwngSWjCLg8YY2ljAJEyCpKG2wxzajxccjRa4Ztbn3m4X7OIaWzZxQ0Jdmxql7Hlz9e
oKXuB5oryLgg4ygc6GqnIg0XTRAZnQLF3pn28/znVVLGKYRYh1Xrg6nSGhCsuc2jtwZC8eXmT0eh
U0QlqCwi2GIXej160RkjAvbcS3PnQDi0Lhp6m0szFCs+GG/Xy1Qt9UOLvO25pXVp1EOVo8czQPJk
lx91/1hB6mjqPVRexmXQKsry5Hd9bJc+GJhIbqNfwQB9vFhAodh6nFQhMNPC09rnxGYQWNpXg4yJ
W4az/P1kF1GdpxEIQRE/Uq/jz1O5ofM9I6//v9Es7ukEpU4HyB3aGI0Jjp/YRsO99kxU1LZ8uY6z
slUxa/C5C+Mv1EIEj9skMSQwu2U0+fPQP5bqfSPTVVzxpGcQwoEcm/XsOAvESD8juteYH1UoSPo5
y97xLgNT7E8Vohboi0MBrlhA1oEoUpmW5o2xfoyY86TaXPLqtIpg42qNTDlOJ7E0ztDSOExCPKlx
5nXpKzEkNYxrtgUpOguKmkhS4PHkfNV5XE/t+Ov5jH5tjY0RVm4W3pdo576+6jIc4Q6kjyXKXQck
r63Cj/LcjSiIbPGcSyTjWZsvPB7j+RaZX5CBC8EK73AbqS3klplzr1f/5IMuOTd/ZY7P42pkBZCY
BJsBmIVQl3M+Y5ZCa3XscZurb9ATtX/XI5f6TRC+t9spKFzVfbnVD8bGDNBxOruvBbod+kPkI1fg
IhuCOu2PMIhQKQK9qu31OV6hPcKnYREX1bLlhUU4bhn6I8upxHWMm7Xbjl9UHroxWKXQxuKy6tZx
fhIrfewMvsnSR7Vvd3g9/cJ1w1c1BoLlCu6rkV1+V/YicnuQl8FRA5oQcbsznoctGDZxRbTyYzjz
I0u0rdGYmwnbcpplnH5rcJChxa7EAwMsWpiCqoJewEBhZ6yd67eJhuAOLWab6l6V523uppNGQJbG
G3NXKgW6VgnpqTuPdDhE0JcNHD7ntguikaqEuqe9kCynffs1RG74wax6YvrX12zFG+IIhlQ6yjSR
XhefFcFdO3eGMuReMu8m8qqmN0xWFLUKAfdhqSDDQMGksMXjXtfYTHHK9+MzHvOm7Abx9PVRrB2/
aLn5jSFs78kE0TY41RF/sW/zO8HqolrX/EdP3nn/mEfMNXkhwVwflgHX66DTxxCNvak7TiokpjyT
7aPoZwKhbOPj+rAu75EwWkiB/hdCOHhDTbULLDpoOsNgUHbZz9b00/JudgK9/YsA9hRKWCRnivKY
cEA5EKWOtN2QvOOV7/pwVvbG2XCERcr4NLSaCowmmdwkdwl9mezCdbSjIfOSK+7+DEoIxzTasFCr
ATVU3zXlkLc/69Ebou31AV2anQ1HvAR9Gl6I4F0EmESNW4VDDhI373zEkDqocUEewU6Sf7IYJbs0
rn0cfGWA8CnyGzqwn9e/4MII8QH4ATSqgv8cx8Hy95OgqZpGvc47fIDW9JGL/xhPNtPwGSqtTELv
whZ/IeElE5VRuImLLIxLjj9FlRDzHBK+lnnfew7YyYMOicvRRLE8KkRdZtJJ4p8ubEaAFWwmxdNU
aGiAbVByCNb3hPoky924DN3ojwk0BSxhNUvG0FmjYDKTFrR1JRa03v3Ncv07iRcXHoYHthQ4XmLf
gUzbHYYjk1U0Xpj++SjEq6jNVWcOO8xYBEIXpqB6TXcrNbrvml7iM5b5OItEFiSUbCAI0fTlxBeM
T5+ynBOMJkOFOOUjHu9wXDkvszF5bZI9FKx2p7aRVIrIUAWnqFpJbIakhUWkhwHqC7V1gx4Vd9K8
cSE5qjdxV2yuL9uqEZ4MdPn7yS5T44GqeBYFC36v+3WlgTOWP2dl46umgu4UWRy1uoIncILNJxx8
1rYDuNycIPS5t/rHpp08Q3Ywr+LoWDr03KB7jwjDQh1ZqU0TAnvLqY5xSD2zLwKlBiFKKWuxWZ3B
EyhhSGBZcXqz7+CnWvAJfFjjLslGvLGUHrNkud91LNyKUXeDQFm8inPdHuqixAYwDW67U/VB4/yA
DFPsI8e2Y0TavLTE9Bf7YLmG/wfwlybniXmYVOFlr8JvoMVor9bkYCXtsY3Ufcm/dXFzj04SF29K
N02hYpvk++vGuXoELA+F4HREakh0zM2YV2GOfDMUUWo/bSBBO3+GZijxw6u2coIiLGAFEQXepUBR
48RXeL9X43TDIbqbm5Vkg6+equDzQAEQmgHoRV7DBtM6iwpgKV2g9zl0NVFOmft6BL0D4toRBD8M
l8j4LlbnEZx3eMjGQX5xluvcaop8GOBXJkjAWEPtakbqW0onyUmu+q/fOGIt/RQrQ1goPfOqzPFy
4x1ytEMJ1WJQsKAj2WTfTYcE101kWZwLAz2BFC6lo62XpmIAMseCObGP87ovvLZ5T7XSVS3J+snQ
xMyuXaPz2sZEksHVw+dIebKc25g8Iw0Wya7bsskULsODVVqkVIFl9U0wKz5yU92MYOSl7NG3pPkZ
7rvX51KGuCQATjZ7BpkTlPwBUUMdXwedi9SJggE57Ag7G4+RX/NkvEeDzo/rsMvPXltC4azVSi3p
7QqwEWpViib3YzAbX4e45DJbznOEkmAuJqjkEAsp9BLF3DSZEJ0oN3H/wppvXXs0IBSl76Agwspd
QTbznLth+mir0JBCG6F5pHxvQHg0Sv70eiV8jDDPDPot/ZRjwL31VPApqLMjMnoSkNVZPRmxMKu5
geq4ocGIs+xgsDFops6/PqmrfhMd8svTFXhKxS46iqXKu36GL8MUav2PloQLxZndyN5bV93XCdDy
Iad2SYywThsADXXnVj3EdYwXzZL4rksQKDChBQMdnVDUUMXYkuWanqMAGI4ESQwF0k0VJxswC//x
spzDCB5EoUlkZAbWHlyJPV4VVWi3JJ2MCu5yac5RBN+hgNig6zsMxp51v0hfGPS9mvBzMN//1AQW
HCTp0SiKKEFsW7HH2kxzC7EP6awtpJB3zKGQ4hq67WDpskzIpXsC2NLGDGPTYNmCq9ftbK7xEoV2
ZZhBPD0bqWdTP170UNMAdw/sWonbuNxD54jCYhWxYWVRruI8s+Y72jK3c6LH6zO4anZL9cV/UmqO
YNs9HdHBOWFQipF/luVAXjNCw22YQUPqOtJl7IgHbTTeoMECja/oRjzfRXmtzKM2ERQ9ZRU0tHZ9
Z9yRVnebN6RZr0Ndsiyg6xt6Bkt5KZoqL3oeeVvpmV1YCBsnT/u2UZ9HV3+svPqI2rnMbfzhW+Tx
T03Wy/crZX9+lJzjCgum4WpmT5bJPOp+sQ/5zfzQBvN9v3nUIJNOXe6WW45/TSPXcb+Ywej1r+1W
CWzfDCBJuktfNM9yVd/xqpvK74Lh1fhxfWb05QuufaGwM+2qYpAqW77wPt7GX+pXGsSe7TsBvuBY
BwOS2fPBdvUn0J7FW8OVEr5dhjDnU7TY/IkznVVQS/MRHwB1RsZeNeuLlu5J8TAZOCkkxr0S7p6D
CYdQoupRpcwA03NfI7eGGUSQC1NR8ss2Yf3MwmCuJS5p1cxPTE/YUNPQp2WSwPSWtzaDo7KBQhi9
cvtwR2Un4NpcGpam4s0N+xdir+dziZaBsK8Uii1VuaNiuOivc6ce9HlR73N2lNW8XxajYlud4gnm
XSYQQk/BvuGV2dcOxQvqXVG/4/bnOdWtMqESaWNzr5WxxK/5XeQC0eeBmwPIwgXHMdajEmd5CIsZ
76GsqCSOm0eBBmm+DFWU6ldbVqey5hPJUp+CzCNef8XneScBc9YE1QCvyzYDe6fVyxhK9uFlERWm
8gRDTFc1pl7rHVNwcjH2PJezz/lHnyXvBNqvbNIetJocazP3VXtAr1gUZPMr2jckLvmyREb4CsGA
0jyJ8RkY6TDUXm1+NmH5WIzVRkP/YKK/zEOEq8yNoiRb1nM8peR/mrYW8AWDyirNLJwSs2Chq6YB
JdpMXmftxkwf6Cghy1yzotMJFxxfVfZ1Q1sMVUW2k9WQ0KC+wX8Y7QbBdtbuaP83zucUUfB0lWmk
tJ2BmE1f0mY7Fl5UFS7eGP2u/9rSKICIMVP/PNN6bliCyxvBdULmBXWkXytQORJZzCWbSMHB2YVm
tm0NgLacYzcCCY8CFvS2TNA6UgWGEb6USunOpfl0/ehac3an0ym4AaUN69qmDtyAAaGi8ZlkkNXp
qFfH/6TpPvnzrMwyj8iRUFThQWtGsJe5Q7trrsI0o+Ln0PVIxrglRGX+mCPy1w74DSMYid6EvUaX
HdDN6S5sp1vSkUDVG8ntYi0gPx2NYBVm0kVqawBGbZ/KYTmUjE1ZexQFt9dX6f9wKb8HJJiH0YRT
GilAYnHtjXkXmMmrNfs63ULJCtoKyxXe9ObYN0xZNePq+bS08dpgk9XAKiy4M3tstWomUesNuTn8
U2Rk3C7MFPuyphC14kXYPyk1aV+hnNv4PePVgZj1ELC0kKkxrUUBRNPRU6oRcG6oizGfRDlGbvGE
srj1ip74cfqlBrkDbgmEBDSRPBX8egsQQ7pTrGXDnmCFo9knWYtRU8Z90EwCE2Bz+rVBuwhz3gpj
8jHMY2dm20a33ij0RlXUePbjcKP2PxW72MD897n63dFiD+3RW2NUtmkSPjUshToFFNcdWaOobH6E
3aXEdYaib3yzov4zlvuBbWrlWCGJq8ruAjIkYYM5kM5L4wJIthN5FQ3K+kulfouaOKjAi3Pd+Fdd
48mqC7ssQgKLQJgYefh80zFwh3hoIgYzc+0WZuIp/FVLXq4jrka4p4svbDdELwqdLWw3k25Tc6/w
AN34Smp5IYNqxaMzIb/EXQnosjrXLE5wxQ5Ud3lHMadG/Ug5rMk85u1rPmtBC1LEknUuX1KGj5Pt
MucAQT4J/mqABkpdE4/D6C8Te6cbYwpp2yWtZ2o3OPC8weIulIrm9A7bvGbvdtSi5/1JGz1r+DI4
B0tFs6tMSVZft6zfXyFMPckmXg86voLe31tvaN7ZMj/do7BZdYnXIXpzB1/dV9732o3dn3guVDeZ
r2zywPHnt+szsno2nkyIsCBaM/cMHqf1RgWk+/rwjiQG9O7KyedqszdJ64/clNVIrt4lyQmq4OTy
KHLiVgMq86lbbuLY/efduUvc8EeMaySK/zEB0A5x0daJLq69shtlF26ZIQiuL9GLrMqhVOJlzEXj
sTfEflXLVHuMJQq9NPd/F9oROiorJMDT3AQKmMiKgO90CN5Z+0/o1H+arvFj8qKgfg0V1/aTfXno
g85FQcSb8fRd85JNtUelhJ/58k0oWXQxH8XbzrD75bNqnqGePo7RjYhQvd2FWax5VcTGr0pva08a
GA0Gjw5xd2h5gm7etEj4P0RLCfRJw8n5BCVMeuxbzblVu8Lu3Kh0yPQ4j2H3VvVZc6P1bYgeNWq2
T6jT5pspTtFVog+Z41cOrrddMirQjKxrh+MrmjAKoKjdHKLU7HZgLjWOFeTPXbVRtMdR5dYzUhAJ
MraUkl0Y1/Zr0Q7hIWPRFLmosOU+9hXS3sYw35XUybepMjrbtmyroFEU9AbbvLwp0K3nI8OMOrOC
dV/zahoOoeXE3qg3FdLojl3e5jZx7iv04n5A4s6+Lfhcc0h223rqq1VPrU1okvJgxGO2MUOq+iUK
T10o/xDkeVvjLeky/lDBvgsfCvE1HqPn0p+7Iv6ipL3lorvVfujyfgLbEGG8da151nZdbZto3+sm
67uKCTzGTVR2SBNyNfIGp1YNt3HicYfSw3AP5RsK+toUIj7ccdiLPffTF/DvNQ/2OMb3rQpOMBTt
avsGGdAgH3r1Z9LoqH6umPrWd7qz78sYvxjarNjUE22g0D1p3Z7hReoQZUR9VMMhMnw8Udlfe7Xv
buNmsmq/adTyRzhDvz6MLR4unVfGTrOLGhWOUc7IgaOSznL1uHPKDfJZhLssDM0CL04ZH128CemT
a6c6yPHGNnokoQ5d9arOw7vWsfQH3NZjw7Uau3inLApbUE1GIG1pKVNQfddQZ6eSkjyoYdYd4sJQ
bh2ryzuvVkH6zqxw+mm1FvGqOS277XUv+SuHfm0jC9dNMiNdmKnYMfpt8oSA8D31H7JD6H8Hi8RW
v6/2if86HOl+2sQulGQl6IubuIYuxDxF3FZOv7hLe/vJkVnbxc8gNZkfS1d/mwM7SB/R+Ulv6H14
RxfnKWv1X41OHDQSQ34ZL7HiG9SUY1uTKMPou4q43dTcWmS2g5APH0Vqf88Yv6ElFs2spv31oa8H
5gsvNLYcmEHEAztpDFrUI6jic63dhAboHSvb+cjihmyY0eN4sBREngpys2reJK6iIZtUVaUk27Ac
yBcLcPIVwoFNO1bZKh6/PDxM3YXKuCXKfi62UFH3r493NTI4ARKO4x71qwpe2FqPNxw5X571bp2G
N6aqvPHEdnspidxqGIj6YMjag4IUpaDCzUfJM8ccCbgqu+Fo4NiZbJ/RZw2+uYtwv/H78TaVUeiv
jRL8BAtpDmJe3JMx3Sf3DtJNOs8XfkyVfZYUh735ajHTtfmrKSunWR8f0nGWbtigzBRv41EMNe+W
YUYt9Us0ot3+aKJjWuG+jYo1SjZJ4yeaTG16LboAlbmGPn8DpRLii0XvJFHdd2ULZ1SiyjU9xl0S
1LijX7eWVRj0wEKV4lc7kOAXIj4VTR8imq7mHcsc11Ju9e7ndYzlliOavnmCIdyCcAGG3KMOjIjW
zUZjXb9vsigMrqOsbbBTlGWkJxYRTpPBGw0o/YAO0KxxB/ScDLrPxkhy01o3CAOZGbyb4/1PbD9L
rLJOFQVQ5sCCeUCsjTPEbmavaas9WMMst0SyLWa2T2pD5srXVgyNfKi3XpjkNLE7CFfkCMXYHZhh
UQ2BXtBEtVwj6nfXZ3PNX2NH/ztEwV3NmpPxZsBtMlNusNl88Ll+Q/vC11TJ37UQmzwnbt3JnunW
Z5ZYy6sZGhZh/+eLaGa4MqDPFWEl24WGm2nbHszNujfrnjWPbqNBzFpGyb42oSiigeIoeEvwYCc4
TMInBU0kGKpjPJmwl2KC8LnkEFrFQNWahW5C/E+UfxmLZnaqGuPKrejY6Fu9r3d1/c/1NVs96SDu
+S+KsNHSzmZ5NwAlQeOpNsU4xrKnBspaLbE9KLH1XsEY9NcGf2DmF4eVyl+cPacfsEzD6R6s0X1a
FYgyumz6Zo3Iwc3Jd8WodypUTlknuwWvbvmT8QpGahZaP/QhxlvG265/ScbXLnnpuWQrrNTPIHuJ
5nq0RDt4g6KCUYZFXGgVR+wy8+zHrNo/QL8SmDRzjTa66cn3voH6NgiZXG4kB6IXrl1kiQsZ28F1
rDh16/FHbWu3CbSsSSeLK9YuYicfZwv3w5JaXRKFmPJhdpvkONtbDu0qs/VSFQooMvKSdTtG+yh6
F6iNlsjzBdbR/B9Gy1RApMKtS81nSrUnZSnJGK96n6WF9H9hBEMeiTZApgowaf/a1fd8Tv2JbOzc
BqcRSBqQOpaxqMsGJlju1GlhE/dAVIvZ6+wod21UHlfd2EgicRmQYLNRbNVEa5cZpF8z826ETEkN
DtLrnmB1/lBhudT0owBYZHYmNKuTRbUbAry4/GSvQ3oXTanfhh9oVcQB5ba4il2HXN2LoPi3NfRK
I+ksBGR5zbkV6hV8j7mxGxt67dDyup24trmOszp/KIk1wfMH8SSRMyxD4DeD2RdnL0qnZ7KPkfgD
fWJwHWU1vDxBEVapsBcWrRkT2Jj1TYkGpE3UKW+0s2dX1/ljFYFa8DriJXUWHmNOz3UBcuycbLCq
Hjc05XvH3YbexHhBs8PGUzS8ORkuYmqL+Woa6PF71Ixg+KeSCs+1NTz9BOEkHI04z9MYn0Cbwldj
c5ORp4mMD4w/Xh/sxfSikAm9JjgNQdIFXdxlkU/PibkPQaGI5r0J3GBumKk+6nMOdlLdjEr3o0z4
H0dsvwBhNEsJMBp7BOtEww4dI3uhDVEYvHCr+oPBbyC16tN58lnjgEqrgNj4sIV8iKx3cPnxs/h3
AUenIrHRyIMKZAEcapPoJppBdPE/nF1Xj9w6s/xFAihR8VVh4uZgr/0irL1nRWVRWfr1t7TA/TzD
EYawD3z8YmBaTM1md3XV2Dt+PZCdQpyNRSCaYxgbpaOvczyAAAPKOdpLX0WS2vPiKy+sA6O4fAE4
+cVujgI9AjOEDtF/Hf0aGNA1jQyieLFtMD7gFdCmZ+F9BA9wvppZH42c9iGoAsNAZ3uuHsci6Iq3
63vmMjYUzAgJFGjVKiiJYhrJt0oLolf6i/yYfDCT6ZE7ba8bu/Aygi3hnhsLprZGBFu9tccDwo35
vWPLTvzyI+LK4OGF1w/wb4DlCqegqed4rhuwsBbGuEHLTeUiqa16VqtOW3iD1C2MIfWzMgUyPmnH
Oyg6IBOKq/HQ5N1j386T7IuWKRS+COkBiL4CzmiYF9oQczLgBdyh3XLiaQDuNZRqVTfs+qPFUdTR
6p3lVHdoHNpORnjLrOiR8b9FMC0Tb4APEk0C+FvsW6VxOOjQ+gB1hPYJ0lA3t+9Cojx0zgBa0lFy
Z10GzF/WENQtpD54cgjLTPsGDNYLoU+l4rUBOcEbJ6QApfGS/+hjM9mAUuC+jWbrTqPkNrEVy0/m
VHJAv9ZZmPXlqYUHuAr/BDmG8/MTGjYb+5CBzaQyBzwk+5wSZKVy/UVxEs1HKrgGZm9MC3aEXAMO
WZykSN4BOz7vLSupX0aadrPbKpb+bvdIuqYKnXGD6Hl6IHwqGAA8+CW3ac3mpXRi1a/CCmnTpmin
IJrN/FUzW7S5tqX6Qlpd+eRFw7dOomjfjDDku6ydcj9h+nzDYj0H3WgYAnuBNPtDhzz/X79vUe9F
3XqZCXCuIKV0Phsktkg/qTGOnjb76KkAsutnOMsU4y4P+LkVIcIMnSI3qgxWYnpkyXMHWEI6eded
yKVfhA3cc5AAskEBJPZhVXVehrMDGxzwjRkqsuD4AfU8A5/ZdUOX1+m5oeWNcHKdpk7RhkD444LR
IB6m/I74rUODuXa5DOBzEVguKQfw4FBLU5HIFbvulbDLUHSBywLfnFHc97HfWs99eYejkpa+lUve
ARePG5zPJYoFxwvIMIATFgY2AiOn9UUGwDhUWzXroTB+t+BtTdXa7Wy6GWXaNaseAUw/dGnzX9DC
gkUUV/Shs/B8RmuCYz+iS6LovhfWC+vfO+cxBhsd7ptGhhO43I0YJ3YKnlQLdERkFxgybTKsDLRl
qJPtRjVEhJLem7Uumc710dmOg9QRGJ8vMrUJZAHqYSHBKsMBOja/mgls/cfZcZHWtPVAsw49tKIr
Wcx+uWswPAdpTLTtgStVfI7YemuFJjomPLN9nbvnsUJ57qZV3FR5JfVOlbGnXMKAsG2AgiXI2OoQ
MBTppruyq3Ioc4Dxqn3Ne3+kHkn9MA7a1LWSN5qh2Wanmnd2tb1+DtdCrVO7wjlMNFYog41x2k27
ja1xN0wyiarLo46hoQ8Ak4lWngvKwrodWi0rsIKQg6+aPR92E88XLSKg9CWPyLVNeWpKiLfSMkIK
AMQXnh216LE3d7aRuSTPNtcnTTYiwd9HCTRcawYzoYqU4vgwpm9OXnrh9MGksIk1fwJ9AuT6HDgU
1KLO/clCZdkUQ4ubFrpzzpOTOK5jPNbhc4c+B1PGYqmt7QcTngSvVFB8maIzUbmC1BBdAjxow7Sq
61TP2oyVCxT+2ITfoM6u6Ldd9D6VXm7vKHggqjuGHhI12dr9kegftcLdvHrO5l1h+nGRP/391J9+
n7BfTd7Q1IgQeAAOnxC3nza19UibX20sCXEui584kXCn0DpH/QQuTngi0NpuVGZgJmrcUEW8zSZQ
PrucoaskfeTm5DMV2d62CLISnj37WaFuH3oZ/23QQzp+K+zRNUePmI/yZP6yv8To6/TThG3eaehI
GJdJ4PlxIjkmP0DhAGUr6rwk+cZE/SrdlYqfRblf/ANTGjLPMA8NBiS9xccZ56BhQpk9AyaRADUB
nXsAAIjkIK+531MjS5xyGh40lVNApBW3i/qjbV2j3Vr5hrKXwdjl4b0mS+Jfhj1Y65MxCVco55MR
xaAQ8EwDTUqmq9O7EcqfjuzZueY4wPCD1KyJ6Aq1mPNhIW2PLVfC29K0h2rrvp6fGJ4tuvqeyVrK
VvwGrssvbSIoZlwUfCAuDNiKDlNx8mxGNSRxAeEu7yPVTSn6fSXh3Mp6nVkT1mtItChTFtLBNNnP
vIRONwPbg+6ampvrPymUfyHbfN0TrPj6M5PCmiUQcy6MHia1mgak7fyhvCWyjbGyYGdGBHczD0kS
1gs1ZDTkLs8OiIMxra4NsKAMcqytrhjOE2pSIB8Divp8c+RFomf6tMxh9hyP+yG+awsKGI1vRIFe
vMSJ7jF0bRYfsXkTzjuL1v6go5BGli4S8Na30aYO0bfTBVBrBJQY4KJ+g4gi1d2S3Q/O31+CqAz9
+VxhauAfu0KL8fs1YBgOMGtqvbX4r0GxA+vj+lJfljOgmXNqa9l+J+6gtqH7Ny9RSsh/lYbfKN9j
ELQ5rZuyPZmCOt5U9MZRA618aM1DPhUe154c4y3L2baSXUGXvShnX4PS2PnXNCQLB0LwNQ6mGfzF
0a2BbvmUuE2/N4vIDYe3rh63hvFQ5P4w/gMHIibjfwSfYsFRQU6gQXVumYyH0XnRZgCoysPIJBfg
6vn6Y0bsuFHmUHGaGGaK5i2uBz+qdgUvJId4zW+cZm8Ev1FBiQACyMjeUHvfT/+Z/YtGwe144NGv
0t7EZCvZSIuDFW5OiKrhMQiiPxuhvRC59c7MxkE18FaqYw9I3Cx+tcogCw+jPqMd7DtFSqVFiCMZ
5teaXNiFEiwSjqgSo0x8vmWsXJnqsDTRL+8237r3PKC/qM8+SkDn3Hhfp270gdLn9/bWPk4S2yvr
CNkfiNUADQJZ4a845+TspHXLQwvcrAutmm37ebvtx+D6tK6sIoDTKto+iAU5eyIczyq3qpHHCq5P
HqMShQ6hLSBt4KVzjdiHL0pkHLcr9/Wpwa+868mYTK2o1WoMsW30xM0S9EHF+7m7SagkD742dycD
+3qcntjpCTRg9dzBe0KJgEpEMmlE584/LNCpEU3YG1VnFAU8t8egQeaEHnW+D7WkTLJyj0G1F7zD
CycsdoJwt6SmMuc0xf4DYeBNU3Ye5WhVGOKgXGQT+0QybytX2Zk54W6IFTwhFII9l2kfKQBqsaa6
mRJw+2BjLmVijDJrwvarjQ5l2QLWNNOvk3courh6vRtT39Ae0+7z+l5fuaaRuVookUDPgotaTH1a
RuZwoMRS7wjWy22/yV7K7XSo901g7x1PeY09/T66gSbanfITLLhBtU1ufDgctwki//q3XG7P808R
ppmQ0Cw6S4FMbcPx2Di0eg8Yj+SevzxrMAKyACQEAe26aBIy5hyVoBHj1cAZqXc+R0dwbj1Zyv76
YC6dCOwsVDtQlEMdXQx/kjkqSRXDjqp+plaANNbMv2tF4vbmY24NHjMkF9wlTn1J255YFKYP7+pE
DUNYpPc/Y4++NcEzGuO2XfDy23Hnt/jpd94EsQd4VgzgkKv78U3lZofyOdrMAQ2Q2tvKCiyX5/T8
k4StnJGhVKd8mewwAMtJ7xya9odj+IWsFXqlNHVqCUAiwes4pBqKZRvPQBghyRuG8cZqw+gWVEPJ
JnZyA5FTXX7ozIyemGqzrdk56cv1Nb8kHjhbAkhanH8FmdRoGEx8xeDVeDWgt94J2l8ZcR8mvwLx
QIxjc1R2luTgrE6zDvEYe2nHAOHYudmwdmqaE2SfW37bQAok0x5t68do+LyWeMLVXX1iaTldJzdI
biSkLpY8dzqAfxH9W2BbIZCgKPUdG773+qPeSvrbVs/riUXB1dt6CFFcCovU2pZDMGsWyhH3YfUP
lSjsoD9VD5GPWR9ZMU5LPYJYXmyitwhNRGB+RC6g7j5D/YnEL6NzB72a63tmfe3+FFuEjRtGJInM
Yhmf6oNJ3a2VB9MJCicggyT3vOpe/wxQLIKrUQ0V5hKWFD0AfHaYH9Tp7fpg1o/hiQ3h8lcVpUJH
GIPYyiLTXQY5ktnt3AROGEM547VPXGXa9zLZ5JWRmaBkQQIfCS7kt4Q9kjCgL+00Rmyf3FjqQ2a8
5X8fcSB7eGJCcK4xYIvJMCFHlRYPrfZQ96+8RL/FvdZJ3PhKyvLckuAzRw7UDUqEeIi+pe+6Vxdu
5vbf0D+yiW7oncsHT3fZ+wExz31zoIn7+Ul+ZpL8xxeE9TzAX5KlKADingRrm1gYn0DhYo8disCq
ChYLV9/aB/LOMzf9Vm6zY8G8+TB+js1GkwSPK6fhzK7gX3iHJKXVw64dPmTkOeGebXs6HHoy7f5+
q56ZEjYNyKFtqzIxz3b22Spv5n9sQBvL5Dbdrcq/qcltFMqatlZ82ZlJYRNliq4XdoLRIZ00qG8z
2dbOTSGr9Sy/cm3thA3UT2kzTzYG5qgfU/9OFT90njh7yuJdqEl8yuqIbFCUguR6yaEKD1DSDQ0b
BmQadSQKelTlAIOMshsqQ4CunvATO/r5vZMOvUbTFnai+V4z/LB66WWxyvIT4rRhw8ODLHlyQwzY
itZmpRZCzwIYOtC6flJZpnndgE0g0EwAgBKfldRGdsCaoasZqRScMNrzLCV4XDUBqvGlMgVglwiy
QuOfMWDQi5f6KKsnE/pQ10/N2novXOb/b0Dw76xVtXEuclBz548ExXQtvbeyJyYL59aW+9SMsK3q
hPe4qTAO1uzn4pvF3SSUnP81T3NqQthRLGoitP5hJHb5TYl/gN7ZVpCAm1I3k1G0rq4K6HlsG/As
TRUhu3aqD2pDUF8zYiD5K6/JZZBWmQVhMCmClbJcqsotrgTkgSpDEoWtLsjJEJZ/P4n76rZCDs8B
DEBhr7H+QqfRSwbJiqzagJzQImuGpJ9YGozCueDpiBJ8Od4rim+XNzT/vL59V8LXRWv7fyaW7X0y
jKyOmlSvYKKa7lrb7RxfB56ruuXKrqu4j35TyXlZ88WaDcQhahcQERHvUaAbVJTlkXVk04abja+V
eHJNvmLewD9zKYXm6qY+MSeMrzUcBol5mLPrm0HdxdY3i/pTvQPF4/WJXF+rP+MSLs+ht3kfzzDU
jT/NZMvBaa9LttzqWFDEWsTJlkqxcI3Z3MmhNIOEPK1ehuo1Zns9AhTvOUkkEZfEkCVE4Lwbujzn
cPxk2vX5C6LWrPJ64LLMv+30AnRH+zMisWMu0mwACwF480z2XcnA+1nHgSMDnq96aAfCCRBhh3SN
uOMI5CwSCCtji4PJF3pZaIEiHbQiJRHiqsc5MSPsNLVNEpVFMKORR0V547I+lrWXxKI4iyW2gVxB
YH9+VMvETIpwAQrwOUfnNzvaSerTWNuhn/1IhruxKIAl0QoOXp5G0im6UhJBlsAAut1aYmAoT50b
TwoaW3Y7wxXdqcd8i5SvTxQXhVtwo7hgjUvcUWLyq/4ghh+nJhdPcuKa4Ck6UA7BpLYt9vHTS7EH
i4X63fG4X30ie7Bld+qj+pN6Cjo+XOXj+nle2zWgdqOOASE0/BFmu6W5Q+cCh22070v0VBrJblCA
+dpfN7PmNoDDWOIHZGbRDXw+SNb2dG5snIBS3Wrhf/10P6HX+bqNFYjV0kT2PyOGcJ7RPdZB5htG
usoDhMZH839o/dCtrWN4IBuci6cEhAKZ5HCvHYhTq0LqJ5ooiraL1aY4xuizqvTv18e1ukQWDgLO
NrpKxPxEraFveK5wIFqwfHSejg6cLZhQNO5xKzVbz4A8Qe5ft7l2X1IgJ1Ug5yFeKEYuI53BPoj+
fC9s9WJyIV+YgOurUrhnxa29NQYNrP1NFd8qbYjc3pSr2+sfsLph/gxaF9YSBeQmtZdB8/I9t/bc
/tF1m+sm1j3NiQ1h5Tga2Hg1w4Zq7kFo4qIzD+CTh6x9mJEibkK/VEDJFVy3unbpoBEe2nm4E5YS
+flJyDLFpl0GozpCqYwGHIcudDJXyb5phSSwWt05S4UQGX5k+ckyySeuheS06x2nQ8msjn0QK4AF
s+UuyzTEiVJamNUVOzG2fMyJsbkssnDk0Ich1cOk++3wmtqSFVudOwcEjQvvM0oXghdR0A6eFdmA
BeMFZLEV17Lf8bAGBg8SZ8yQ+JPVM/DHmkj/wk3eAgODAU0xmNbtH3P9FjnzY16QIylsxAroEtBl
IMPLGwjX98KXCwEpYNcMQxhjmaC5HlFJ6RXTZtTv0eHcg14FRD9eD5aE7ha+rLM/7bp2obnqq4bs
RXGxjIt9aFfYS3lX1RzBfqgU0K5qe8DitMMQ/9b5I4skd84lSPTMxkXOfrKM0DBr2Ggc/RFNXW7e
6d5IficGhKwSbUfj4mcbTT+STnG1Tt1XqUx++iI8F75AOPpgl2rNzMYXLCBLB9CGprmrWHs029E3
EJ1PsVQEfrlJz+55mFRNEDVgalcaHni2dAqoeukpFYD/WwUN7G/dvBClkGlon5jRV4+cKEa+0YwK
vDKhYUXRjRrp6c6qyp5uukwnh8SxB9mj++IGw5ctEReSOQuwVWz8MMe+HEuqF2CqM7bKbG+q+K+j
xsWEiSYsNGusoD97M08nC1c+WmWjPddsT+sbyZV14ewWE6AEMJEtWuJfIZIh3cSdGSVor8rzncYj
Vxlv6liDOMPf0x3gWlQhFwtYGh6/F/NVJlkK8WJQpSbQnYMKVekcjPIxkl0VayNCOgcsB4ibgEYQ
rgr03OoNsBhYl5wcVfKbcL5rRgLFO0OR3EqrRxLRNgIo4JsXnMW599bQKa4zK13QsHfh8Doas0vY
Ts1SLy/vlfLV7I6dccj7V2ZKnntrR/HUshD/9oVWx6zOSrzCbi1+qxZ7TVU8g95Z7FWdJTfiZYyI
XbLQN+B5QdH8KCoyJzqL8omU4AQHgEAvtaepf3H6KoiiclMlrdvS4ZaQ9MZW7EOjhj+uX/5rYwWf
iKNBOBHY5K9VOLkjwZ5ndHwsSg9142+TwVytpBsnsT1Wkzds1mMb6ZJjsT5iG6dPM4FUgWLu+coq
40RZGGHEY2q8jBo5KJPqj2qLUp4Z3Zjq4E6pcyAV9YzwI9f/obkWbg9zDbQGypSWeKHQkKlW3+K0
lM2NXblts7cHNPeiiR2JJNsJbGfrhJuMQi8A4hfoZZEt+RIqio4XEPAFBY5XsSa+vmsnDpuOwDEM
yV7NQVhmoA1V+WTwDaayy6a9Ht6Og/f3Kw1JFooGJECuEe2dzzqU4kE1uVwwaPhLbtK2zqHp1la3
yG08z118ZyUheJ+dVoKPWXMZDjoHIJwM/OWFmoRK6yKLwfPk6RxZgA4aYuZ0H4+DS9RIUgG4CMYQ
HSwkLIAeGJCaFclQwkqviVWilbY3fjtNt0X7ot+Wjeu09d5CEfz6fF4G64s5FKSgzQejqHefTyg0
R7suXboTEPo8j6Cws7XcK0kaqDZHx/tD7xCv78JNpMrkaVbm9MyysJRKaSZ8UGC5CR+GMPHaoka0
Hm3QIiI7q9rlVoUpXF462AMWNdrzQSoTmMqcHP6hnelBjxMXN/8NUyKfVnWQ5jo6EtimtJ9mkx3n
wdw2REYWtjrYBdq9NGos7drnX1DMoJpjBQY7Kz9b47ZR0JPUPkHl4u/PB5DjJjJ8AONAL00YaWfn
YYMziTBX7Q613Qdw1YDdqb+Vot0p+bjHY2Ir2UKrOxbQRbxp0RZIxMySXllWYSuwmcZ7o9zFxkGN
tnW20wkEUXZs9nPru6HcFM5GS14VPHvbYWdY950sxbVyC4AZGMz2cMhLu68QYnfUGZky4TsS6Kel
W52+WMatXYdeyo5OZmyuD3t1Rf9YE7Mi/TjxOOHw/0XZey35zhvmjyP6fWQub216NRsB3hdxFlJa
51snRCfd0HUzKFAIaP2U2Euc7qlQqyOj6dPo1I/Xx7UWsuApCMIL5OvQ/S769YaMJIZKfQks4AR9
1cqtmg1IjFy9ui1yD0KaYfwUFt9iO/YA4bhuXF85qKe2l4N8cpGn/aCSGgJu6ASOvDlMblQmYy1c
eYiheoDGchM1BB2Q13MTfVNVzA5tsDADiW4nnWeQCVFgvL8+khXyCxAT4HJeuIuggShWJ41ON3rQ
TMG91U65jSOmg40/R8+nHTl+b4zZFs1gYJEzYRxgtmYCVJVFEwLDyHhVcNns+zKfJJ5wZS8tTCb4
H7B0eHvBDQFNreeThcdSmTad6eERFN7YLAUTp6NliO2tmqZHQwkTGZfKcvaEYAEVB4RoIPIiJhFr
Amacml2J9ALktwKtvhtM7muzCWBi5WX2e96Aw1+2ACtO/8yksNBxVzhDP8KkZY8+r16dmnhkzANd
SR/QHIGmB2jgIrIZ3Uwj28xxvCHUJGWdyy4xXK/G8kdddG8BLT/fbfmEIC3pcJhqGrt9hmQYhLS5
8dHT9qiT3AtTXHj6uxObyB3VW72DWpta7OL8obbNXWq0bghu18SMj6FtbpmmuGMlTfCunToDkic6
xRMPKRJhV/RNl0STg1NX9DaiuUOXviWhi0pX2ESviV7t9fhNbQB9B/2zhm7JJKnByixr+V47mDiO
SzMtMjWGeHXhAKBFfkbgE1Ol9WJdHXe1kRcebWrJ02jdEt6ZNvDOeAMKO0MFHDbrlpRBoms7W2W7
ps8CM7MkF+PaDWGh9XkBvoNbSvQAI6EKGHXzyrMZMoMNdEQ/4rLc6DK2t1WPDQARkp9oKwclirDJ
iik2kjbhlVfyMNQCFpN8Y5C6ReCmACNmT9Z3tVPVXY5OzJvGatQb26zVo15UkB4E+Z7kBlkZN566
KvoJUM/Ef4sTOnHieIv1dTKDqCuLp7c4Q01OqW9bheztRtYwtxq+ookN9z1yegvFx7mtUqmAtQpR
mGhqt49vwvKjUz61NrD0N0PbIp2J4vB1x35ZWFrSdycml+GfDC9OOrAdpzAJLSy//o6EyNMvcDPi
bet2R7SCug8H9h/4PTzLzyXuZGVmz0wLMzuxqm6cpK+8pPjBCdDzGcRt7gfaSl4FK9fEmZ0l0joZ
YpiHpGw62FG0DBRCipc6o6eMzR4K4i5VmGRK1wK30xkVAreBom8iHjCjWfs216M7V89D/EQUvwyB
HJI1pqlfoZlwGSFHgSAHzfSQNRNvwTnJE6ugCN2QWbM6MAiOY71tOAppATyDeahbjdMgcixnM+Vt
/Y1UtfagGM5ED62VA+09VOq4MVOKxpwO+bdoo8/T9KhNJaCudKY0e4CT5VsgqHVrF4fp+J6qYwkM
7BTRgM0RvH1kR+mx4U47+FrNdBBbmH3JgtFQ6kNGUCGJl9NJCy1UvLwj6ofTkmanNUM6+SR3lNjv
WVJYXjOG9p2h8MRwVdWuHmikkxeuqdmbQXKbgGnLnvF4BPs18fRYDTWXlW2y7/KB4jk0OamvWqzG
N9jdXW+F1IAMlRK9q3Vc+Uim18+UU0CTUQIcgi5pyU/UOuHSdBKbkFTLQf62MRjXDtFQjrnbVkuF
GQTkBgO3u5LvK7gXqJyqme4DRUd2DtcAAG6zTpvROz6iQJOMBYcHJlN/GFLmQOMhSuyPUkUzytRZ
zmcaVeo+p04M8jUy+U4Glu0DREvAzdFOPeatxCS7UZOADY5bXQdihNYMPYNpcIBDrpnpbRx2DKTb
dWJ85k7YvqtxO9ke5DLq38BHFs9lXM6ha3Cw/La24nxmBib1ySqt6K5WRzSNRlNWUncAXYzezjzo
a7Sx4ibDhTmg470vQm30WNXu87ZLDvMwFHtkTbU9aUf7nY8VmFi0guXlpm6wr5R6pMXBMCaa3xZG
aQca5Ckjv8664kjLPrwlWqXUu6lQrQiCwkQB1Tp2LOShtfJNq6cQ9GIOULtePc0c2nuW4ZSP1Ziw
o1lPVPdQe+OzW4yco57flw108VIWbRI2NHeKMavPej3GYFbk/QwOclpq6kNl9EUVdIPaRag81vRm
HLQmoHhR/eqdCcQ5plkYqMBqZi55r67eXciQgy138eEX7CR13WLP5BXuYrLwMW0Zv9WGH2l8R1EG
Sna0/Kxnf6I3JnjqrjvyNdN4IiNhaDu4PMFade7lyr51eJMi7Glj46bp+zsj+kjBdWmk1VaDOWjP
bUptOHJ09DaAl7S6rHdmxfGBTgc9BgB8ghdILEoVCplzhsDY6xTV1bytcdMNOs4i8VhcbK4Pd8Wn
U2AkTQRWGpitxXylqmRGo7YK8pWda5p3VW560DaYwpeQygRx14aFTNnCC7uUZMUUVjUNcJYcHP9h
oyM3yvXyoJKxy1wgnMB7D9/R+XOkppC16sxhkKzryiV5Fn4Il1emANqqmAg/+Mh3NjegAY4lRiNu
RB+uT+nKOEHTrTvI66MdG8op5xuIjpNT2xN4q5K+CEKwL/maUj4r4xAkVh7Y6GgbR1lr40qsfmZT
iD4s0DSyPoHNrBvcoqYI05+vj2olOgZRGeJwPAZQTBdxYmHlxHozNSj4GGDtKYBRH2uIIkhY0Vbn
7o8V8UFYsKTr56EDYX/n4CpVvsUptE4K01OsbGNF+raPlO1fDwxt4kAr4rCBsV9crpZOTQwJPlxe
YHFoSIfwItxnsfr3QRpYpMBSCnFq5GzEZGOLuoNdMUhuJGob1MYONGOIo17QonZ9OGtvS3Sn4bGE
I4ZwTfQeE9iIaRXFFRSRhuGNj6mFzPsEpTiv7TPoLaBxCl/BknSaXXPQQ9OdEHr8DPuu55B8jNKb
IlKtI2t6Z8cikwVhWEVHFg9KoOpZjwxlY6ahn7ZD+TBmps1dre7RinJ9GGuZgZPtJqabyhYMy3MK
jgCA+MzswQ4/tXEfQ+c1e2D5s9n/d93cqnc42XdL1uAktE3aWENjF8yx8NYed4Apz/U3XdZyunpK
T6zQcyuxgcQ2XXZ3bSGJNiTI7aRM1n289vjBPkNGRQNwAw5o+YqTsTh9XBikqyE1aSKpymZAUEA3
M/9ktHBV9nPIF53WXFcl4fqKgzgzK7i9tClyrU5gtjOGoMoBXp62WScxsjaDBLIa0O4moPUSH3Zt
RpupJ3jT9ijnRZTdp5GsM0hmQnClalnjroxgIs9TnI2QPWqtTE1uZa7gaFTUzkHRtBTqzpeohtZM
nzXAqNukeioa5T0Ks00eVpIn99ohOjUj7OouzmqztWFmwalm92WbI4K4BRdU5gS0/56bEle6Ekxg
WBgSqFEXYhxhC+QcRZbcQPKunSARVbb3yaJbNOoHqJ+CM0+mULZqzsZvglV0ASEI5pLZ5Gan4j0a
oiilzllgcNPXKlAtUXZbyTqN164mQHX+Z03YF7wfRyWZYK1W7uehcTXto0lvW2PDUMiG9NN1h7S2
dKoJZBCACI51wSOlp7E2s2GGNfM/3QocazsOn1ny4gyhz7uPEYD66wbXJtNAIQopcHRSI5N/viV1
OqK8GKUcnDBjYJQh2BEyfXS7NPEmZk1eZ3a/rltcOwRA6DiA/wDXQUVKqJyNpVNaFUrVZeSqo3kf
RcYWelfsH0aGh8/CzIfQxRQ5mO1psmKctQKUJEE/H6FOC47RgNV49sjwZGuTeJLPFoMkGiLhO2cI
Mq36rSTELePXyUSfSLibZGWty4QTYO4oGv4/PE8UJqsLm+vZDHjefE+YFz0VyNohKrtzgvku9uJ9
9OJsIcENCQQfd/hduZc1KV04SuEDBO+SRVzRIhUfkIP1bem46GVNuysEKOdjFC5MSyG5MiYABY4b
dWM8sxfG/N7XD0iiHHnizsyzDl70A2gOF4TTm+v782Ixv8YHZ49n0VIUEk5EnoOuHlE1sKPJJ50V
dx5c5EGc4tWQMcHKLAkzCdaLkTULmLMjYDyGyJnj0fix70GL8uNfxoQjt8AIlga581PegpqOtuYI
FB6Ih6z2ruZeb7+Am7LHqbhu6uJ4Y/q+mCktipQadMXPTZnQNItpvuxPow9SCMDyDo1s2rfrVi6f
64IZwS3HTElKrYYZZRfelu+ooI9POsr3N4NvQOLNBc7lusXlB8/ShF8GwSaId/MXQez5uErU0SHV
NKHNzHpP6OeIWh4P7xtTgi1Z2xNLAP/FEQ34m7D7uqYbopphpSLlpov2RLvLhqNWPnam5Mn1Vde4
GNCJJWH3kdwoO9Yue0KttnPtHJMWHFm0oKj+VZ2v9tCgL/lWQ1JwbJqPynj7hwnFCAmIoQGFE1lm
utqe59ZZJrSGjoii+xEPWsCMo8/rdlY35Imd5YI/iYttRclA/EMwo/YxMY56slFkqMgvosvLufwz
FuF85eqE0AChiEcezUd1z3pXe2z+QyNiuzOfW8tXXsPInb3YR+NdcH14FxHDsi//DI8KGP50NCtk
zDGNY/8dGQiXj7tkRKmefk4g6dCmO0J31y2ungSwuQMRAMlBVdyilj1pgxpiQnMQfkCC11Q/2eRH
mixxtHoUwDhgg+AOtVIR6pBPcaclKI17KaS7kvcqflGGoKnuDVlL9+qAlv7BJSGGzJtw5rIuaiB4
oeEkZMrerD9tp//tZAA01FxyumWWhDNXZ2E8hTUsDdqjY6P49502lgfySsmmWL1B9ZMhCTcomhSB
XAtVDInbt3NfutSsvb5IXlHzf6rT7iYmEC9iL1oFjS32gJyCq8RzMNg/dOQ2JwChZjP2LJ7s9Z7t
/2H/nHzbEmCcHMguQ7yuc3ybyv3GCSr9ljB0XT1dt3IRty/nwgRaAt0SqCGLzdoRdwZN7UHeZo8/
s+6z7z1olRN+mCpv+LhuapXP4dSWsKwsxz2Iti90JwXFGzrM7sGlCJ0TP2p9hGOQNPGAaCt/yVQ/
1iIxfUG4gioOgHdLWGR9StTBTpcDMt6X6n3TypozVrfriQFhpVKqVFPKYYCbmZ/Qm6n1M043vQwb
v+qiT+ws/36yIyyt7HOzgx0j/hnns2ugFy/9dX2RVr3JiY1lrCc2FF1B3WaxMXW5m6RvYxV5KSTZ
k+7JlvH4rM4bmM71L+wZ6LDObQ1Rjxa5CbZqqFPDFLoPCFovJKnF1R1+YkW42FjdDOBBgOdnOLJm
ErRAaZRBR5A12+j2y/XpW71mTowJNxy0aweqLsoZMbkNQdrZgDd046gvLEKxfcfjH9fNSWZQxNMV
eAJoxvQVHLx15XZEgyZ9iYh/3cr6vY2weJECAX5YfLjp1URnRpd7Oz9am/6NBJFLEojqutND4TYP
xtZ87vx3KPJKosnVHf/HsJjwVqsy7YoShhvF3s5q6nOzvQ1bS+JqVz3EiRnhZjNikGKECcww6NPF
DGK43yUzeIH7XtzsiQXB9XFK81TvYGHWPnXgAnm9G5xvuv6k8e8MRH6KerBL2e22epZPjP4fad+1
IzcSLPtFBEgW7StN+x7vNC+EpNHQF739+hscnKNhV/OyoD0L7a6AASaYZbKysjIjGMfXB62oKTFA
1RynGZqUEY07cRhYuPw4RP9ooNEV0IdGww3E/NGHgS00r5lIn1qoeRQRSqiU7nl9IBYX7OyTGFcp
QINaRctRYuM5Bh1zj3kONt2HkvdqsTSh4FoHLSMKlSaxp0vPkuZ12mboqrJr2QkH6B2OI2dlLt6s
ZhBXW08NfSNDD6Dt38RuD+lNy9uEz+O22cQfyJQjMbQ+clxAZpFqmY9yhImRMTo1n3TvHVp0aFh4
Zho/RUtGRc1mHXBpquYGMkvW9GOtTEMDY9i+9qLT6/eS/qb+88MjNsYchVmjXoTlQApYNSR/eqhS
+bFV9++1+bluzJIjARXNVFuqQviC9WBal1URSK0QjKNrGBcOVdmM/y63N9nyDcJ6K0PORRRQAGR6
/E79R7NwzOjeKK0qOlZZ5OSQVFs3a+lsmyMya0KUfROiIUDUio3i242MPS5bAz11HzHlMchwxlBn
FoRhNi2qqgEmZE9x4/TtM+EcZ0vUhUix4m0fk4TmGLbIqK4FpRwaVMOoZfWkQ5hg1w/yRi/GNzOT
YivujG7bV+XghH4rHwwteeuyAr3nkWuGv1V0UalptyH9WHNiiCVPCtYM5Lk0EW6cfW8z5UYJxAwp
KKMV0GgbQpbJQ9/Fz0izap6k9dIwz7GYYS79TBRSFFfaedFZoEezx/K3wqPhW9rccxBm2yEk8o2h
AQiFPGznS06WtDepEFvjf2Kc+tLTnRRLUNA72TuLKBH2GUHl9zj6JEftYyugP9c3weLkTIK9/wMw
2ToDECMUh+spAHwJdJfguiZNaHntS6a4EuXVjS6dLFAJ0w1DR40GClEuwRpDGcSwVyZ+oPe8+110
m3VjlmZ//vsZY4qgUXTfI7iRIn3rk8oJ9Ke651UQLQ3ZHGX6+WzIKBovvRTU+HYW7Vt164muIrUo
KscN9/E/2AMdJVQ74TQGZ8QlUtKlmWFMJN0o1beLakPQFiXrHL+xOCnfIF9vvnNzVK+VKxEgHsjU
DX2LYg+Oo13aLzpITYmMpQxCFsYMWoJEto9wTJFiN0IimqJW7CH6L+RsM5RrEV8VLwYy7JD9TSp9
9tBXW5+N6wYLHFGobYN6Be78oJNm7GgaFf5lAIIGVgmq7JFb0Bo05W2hvWl4+7x8xQ6N6y1KJEAO
6Ki4Za5/wfJA/v0AjcnDQS89KlHTNqVTA7s0LE97zqq3ntfIsLiNvu1kW2t9MZQyqYKdkoR+BZwN
yaPJC10WNxFeztBZiSpK9DheLm1vIJXcRkjQUPlFLR/VcC/SfVa5ES93uXTKo1DhLxDrE+Rs8KMA
6TBkEeXu3HXPg7BT6rcy3Sk8mg55Ol7YHO0cjHENSmY2JQpOEfY11rjRH00rtIbIwjvd3cl6fR1t
yz25rmbtCO+dZ3EXz8xkLupdFtFk0IEcocJ1RNtfHnKO8UVa07lxzPKP0i4y/R4Q5LZJnepBsIUb
wS62/ll3C6fY57Zr9a7/2Dn0WTn5Du8+u3iTnn0Au/ypUWrBKGDNGO/So3+TvUCEsbaixz/Ce3Un
3R8aB10iZ17fM2cBsbshk3sUpxlAldMAOtCgKzkZzamoHSV+T7R/LfCDizEmuTU0FKK3gO3aHH1T
SZrJGfdxtgll2W50dd+M5a6STChM9VZd5hzeqkW3ZhAQ9kE7WULFCBPOkNoLQy9BaJqFtkdEC3Qo
BL1DtXDrFXvVsELvD2JlKypuYvmkx07N7edcuuDPv2Ba3LMjSDDKVgpbfIGf3cg9KjVB3bHJk3Pg
n0usr+jBw4V33ZVelzJNI61ABQ7vGvJUB3GJCZ69ug4bE5caEJt3Cl6a78L8TiiPgQbJbw3iOlls
QUSGAzv9WtZDgLIApwc0N1DIwniIxDBoSjXAmqBn+cjjscJTitkdmx6167Sa6HLBMLotIGABhfaI
4EIid7ikGqOILwNjU9t0/4UKcHoMRJcexBhQmHw5FE0EMfBS9tEbVj5U5DVBjWeIPoh1y5fOrjnI
5DpncyzTcahTL0htRXCN4KAZtwiXQLuxjrLkBucozKwmw6i3gghTcM+w9ALFqjzWUZ4dzFr1RCkV
qQQENb7vUmQNgQGN8YBXoLB0QJpQ1EXx9LQx2WAjNsSsyMsotQW/fIl0866UhBui9UdDa7aVXO/W
B27pzIe6NjL80EWEigTj3AukXak5ToopYmbR+q0wPnOUQayDLM7ONwgbavZ4QlQ6E8IiRtXYpYL+
EF6ouSDMNHXzoRIc5bZ49GUvm5nfeT71YEcQWkVqpZ/CbXjsj/mGHnG5CU+62+GoGF3tJjio+3Xz
Fp+70YGG6n5UBKH0jhlECYkSo6iwNrLAbk0LB9QpPhfdY7yPnWiLGoV1vMUl8r1v2USdGkPg0q/D
FOkfaPX4vxsoHcbmB83vuKoBi8vjG4pN2EnKYHRhCMt6P3HCaDyFfeDIfcd5u1xcIN+Lnj3h4zSM
1NGDRa3abHupvx9x/K0P2qIl6N0Dh9NUQc+qD2mSp7Z+Cogq/02gqxQHbuf/WMdYKqBC+SVKpPF2
DXVdnfHyqZaUKCWFqGhnjxvzpNj+wf9T7oJX/z7/hcQjeQCBivwB2cDpzR5lanQfv65/w4KdF5/A
BISNVvlqIeSpLVaDp6DYVBTvIK8c6Y5CQS3irqMtJVgNSUUxE24n8lQdfOneRZJ4pFVgsYLGoUjA
4aWePBRvNToKdOx8jC2jmWiI7khZb9DVxdkKC0HaBTxzuoitHMVaXGJWlY2ApylI8bbo3CpsIt6K
AicSXoodLtCYU6aCCEMch0Aj5KFGumFE2T2Y0/XgpSE42JGAO3n1fzjaLkCZg0cdTEVBmyDqbPPb
3O8Q5POul0vXlwuIaU3NzmifGFkqJLBLEO49dVMZLgl8RxHPqvcWTw2CglV+kFRAaxd6fl/RUTGx
7CKrY+sgHA2PnfZb9H8MxZPR8qi6lsdcU2V41WmNsYSu0A9Ji7DHtzX5SwqV1/anOm663Nim5ZMy
Olh84JvmSoos7CID/cR4CZke16+4yEioZklgYNCHg/hH+VGAa3pXOKodP4G97yjtC7cTQSfL2UwL
jh3XeBHZBpTnwh0y8xBEQk0FGXu33wyu/NN7l90RCkDo5/P/0Bttk96aWNn76J53fC6aq4KyF/xr
SPazp6c4KF4hQWPE9norIi8a6CLqzbpxi7bhagM2baQ0dVbwLhFE0qMHFjtVJlu9/41+38Gv7J5u
+2i7DrUQqk2sLH+hmB1TgB/T0DJABZKTCCBR3pl0O+gcgxbOrAsUZrIgNDd19QHFiLe9fFsZPLaE
xUmZmTGZOduVXaRmch4CIJJtzX8O203AaxpYilwmzjg8h0x1v1fSCUFQCmXYgq5fD0UX+hOWIblp
/AvNOKF0IpDViDego4KUDo/semlfXyAz55RAEmgHk0kooLhv8CyeopTlF5KDI94pcqfEIx0vvbUI
iQ4CGRxqU5E4eweTzMhLSIuHEmRpkuopg8QU+CljcMYNjRWBWEwYcH9w1hfjwixObQt/QVk7RSMa
4okHl453mXYnSp9a/3sdYuEQvIBgws/S80dS9IDwDVscrFK3tL0PkoDB4Jy2X3WTzC12jsQ+1lVt
rYI3B0gk757UpjhE3sQCF4FZeMBAEqcmn2XypkmPuE0U2intA9B7oe7GsMQ4sgw12Iethl730vG1
Z9kTQVL6O4QwFIoorVald32n3kbQdVsfoAWHcPHZbJAStoGkVvjsFvkMOdt00ouJeknqrsMszgN0
aFFTaIJ6hs1t+krg5ehnRNpeG5WX0DTTdx/LEJLHCglwDVHh2WuqgVpNRP/5v1+yVCiIYQ9LUysT
nB/jLpIihYxaiIqt5DETjzThWHe9kPH7dRxOgFDBNDr9fOaO0hakol6E31/hoRZNt+ijjjem+LY+
hgvVhYBB4S4yJXinA9YlzFTwoWYq9GKS8GHqq483Itn2vqP5Phidb9XRKVpLN0+1XTypilXbtmyp
+WbkucYlczX0mSPsmLj/2UrUOsilaJBhbpH9yWLtVA/CdmhkXqX09bEIliL8g85eDQ9jbJaxTqhU
JHWBJNxgqU/itnXEl/TgnfSzWtq1pZ/TD2qnx+TAU5774tq53MtABnuKCO4JtFexNdKjKDZCLsIB
d5o2BpaA6/WnhHLDI9r/J6bipEYtfz3xFocZqe6zPoFQ0JhKJXGkMMzuQPeAGNtPqhDiS2alOQSs
Rm5XlS0q5LUmpRY4PXw0sxdx8OTpTfXUjRnmjoixsZO9iHceTwvjyh7UeoNIDPlMtOVcLpyiSRNN
iUq8tCs+cjO53riJmUi2LhiGVcjpaSgThOgJ9GgQZ/HKGa97ZBG4oSUIdyE8eF23QUhegjrzEps/
2svv3k9i5ScBOWrTVvbgIX9rkaLeoQOdWof0VrkBbwsnHLn2cRf4X4ffbHsKEgjaRBP4WfLpa0cv
3Lbeq5pyQqvFXfFt5Vc8MUMBYUEbqZMQhlE9xGD0KKHEKT2vu4ClLYE+XVTYgtJn4lm/nMimAj9+
TtqpCSi/kxv1HJhkq3kjjujMMgSPc0Bfx3GoF0YDNfiyQS96xVQGogzBlxqYhPYnyIfLlhxw3toX
EZBvRpSlTccC6zm9TJblYAoBdG1jKui2KzkSBotDNkNgQsWhQIUJOLbxfJDdtx6YJR/F6GjGoGPh
9exfn3EYLXNSX0W2CzwvjHtuvLaEAFaHZT7eoB1ALHZe4NLOUkGBy600n+7T7JaegV0RuCOyKenU
DlYWTiqfu2GbFq4BxlB/pymbnjhZdZuG6K7fGSDxWF+FC/K6F5ayzXCekE49jQAvbqp7sbeEZ9Me
3G77kZxV5wxGt8DRt6/SzvL3uSWhoQU8TRa1wWvmpqjM5XzO0sabD4V8uSnQtoyKr2ncxeJU4kXT
3PkBx4MsOdA5BJPdyAPT86Sp+69JnKbfyyh5HJ2uxsviRjDsikvru7gtwMhCkK/CYmJTRz2NY4Wi
itT2801V34njmxztjOp2QAte/ccg+0R5zwWwG9PYzsSflfrPSUdseiTYVR0V7rgQMNvSKzQ/agjs
TSGHCv0Pq5U53nLJQlTnowAYfNHoRGIQxDHPY1mbSmQJFGHSM+guOctiIf8GI/CMBRY0SCoQdj+W
hSAWXoyGGegMeNoxHR4kcyfEZ792M83xzdgqKhS64Q/n+XDJEcyA2b0Z661fty2A0axmCluJ/Irq
G2l4rvKD9O81/BdGslsxGuCK8snIHCTf1fAzH+WDEITO+o7nWcRusYIm2jA1cwWEWNp4m9AjbiKe
9kusdyh05qAtbej5+DG7rUHZXhWLk02ovdLfq/oQdT/WDVo6FSA3I07qdWhmZ28Eea6WZVFDPcTw
FJSslOGfsAWvY5eNgxv0/uhCVpbHrbg0iFOaDg+sqHoH7eGln+qFgITmVIiXxo91DTJ6WxCfM8ka
TJBuPa3btzCEoO8HFzwo4cHnyBKTK00rZYIGrNpE4ldWtKe81sZNoocDZ5stuMaJ/AQvjLjYTUQ8
l1b5ooeLL1Qg7ZCGljSEN352h2amG0HKDzm5CUSyMVSEx+v2Xc0f0up4mDMQT6INB5yml6gZ8WQU
lVPsX9R/Zc2P4otNJtzTxj8g771fR7uaOQZt+vkstEN4FGlNAbS22AvSc1Qe1C64H8sOtAuRRYyQ
4xx51jFjStOxjcISeEnVb1Kd3OVaBZ2ixA3r6KbPwDi4bt9VgHxpH1snZtRyouthBvukGnnOp7L6
LPSPntcbdp1SY3CYZENteGGUU+DUpvxexVFglREVjtAXP8lpCm3lvtdAV91DLwFCF24tt59Cnccc
98KzlnFmVWgMkjRZWwob2XBylMQ2aOXpuZTni9MIIQSsT6RDQal8uWyglJDK5oBpDPJzWmz6+B6u
2tLK14D3Ar+4QGdIyiVSJ+gmHXsgmfILHpJAjEhRbQUu9yY2LL/j7fnFEQTNKdLh4AFBOuISThG6
pA7BamfXBZBCyUmxwetRPmvomv4PS3MGNX3KbOtFZZyLOQFUrkuPBljpIhWZyE7blypP1vLKZ06r
cwbF+JQqEiiVawyi4pv3IJNF7XvzSzEqjkXLu2CGw3iTSMFrfBfkFRpQXTI6FDxicpA7FGujSJ7Q
i51CpAsd2bxQgTdrjFeJ9aBvshJDWRAkh2Qzs5KyQQ185nRU5bmU6+bMr9EEM40EMZJpYC8nrkiz
fCKIrCC80/9JcslGwdSt0fv7Og3fPJoi21g1nxFIQWKTngJDRL1I5USF5+Cp+FVB3+z6QprwLi5M
l9/DvqO3gk7zrvkadRAziaVtKK2VBBrYVzaC5oCjJ6+6/+BpcPri7QB5Fxz7zIoSskQlPS0x02IG
mQqqu0o2OGNeOjhSOPfc6xQ+DJyDMcsqaYXMANV2hZaUI2mPYHJUwlOXOpn+DKrTxHwN8HiwPqbX
GUkGk5nktBhrtAwCU5EONLxNawxk7tTRY4wwsXGU7OyLuzhyK5DX1efB2EndIagf9BDx1TH0eRWf
Szt4NgSssJ4gQA6GJPicSvXfu7j60OR4m/fev96OvqxGJSJKtyfha8b9SQi1SZgBJtJRkqHRH8j3
3a+P7NLRgXzIXwjG7Zk+0Tx032Bgo8qqlGOFw38U7qT4xRM5KRgeFLNINbOeFFyxMUrIBAbpfSUU
m1wHAT3FxZYzcssT9G0Ws0brKvDSBPVANhwReOAdX0Axn8IRb1kGmSjMkW5Eyp8xKO5NI6wE7Lq4
Qi1LFIDM3zvmhHKmaOnMBZPhXxjGljJMMq8Yq8oe6bkvnzSheqvoTZbUGw0pkQA04ZwobfHgmCMy
u22EjJkY1UBsKKhus535B8aRmyG3DqFgj2CNav+dsBROZZJO+6JqBmXppRevEYfWTY+xFP36FKFc
S9A7N6lv0IJcEw4j/HXV7bSvZmBMFJMnPvXVEPaFOXF7EPYGKYqp89L28k3rS5bUoq3kJTPv0e0K
+d9GshIeJ8XyGM++gdnbPh0TZIthsKZZpvfeKw8gW0xrCBbgBIPsRldahnJb6T/W9zsXl9nwkG8J
dDwQYBeiLggvD2J7n4FVRN7kYBAWktTKNVA+KY6EyGAdenG7zCxmtgtNWyGiA5BzvAqI7WHU+m3L
u9FMU8eevngqgrNE4IQcKRP5Cx00BQS/qWx5FB0wJuDWVDdv64Z8xdNrIExg35llrZt9XdmSeQtG
tVp+Nc1tKZxS5QYsjXbxasrbqr4xst+1yRnERWcws4/ZJ0IRK0JrApokNSgZRWsEbUqAlgbQCGvm
Lhd03qvKUjwD6TEVQuJ4VAXX6eXOVHMaif4IRCF/GtpzbVp6uPHyzkpIYTX1jt/+fVWSPm3Pb0T2
dG0NOakGCsRW39ayq2V3QzyiMS5zaDAxGKEvNcfbGK9bZXF9Eig2oXQThUdsqy3ae2Kq9njyy4RT
1d/H3pn6+/WVs7g6vyHYt3u/oUU2tTLZBYSRoM/gdAmP8I9jBVtGlEpeJySTFSqe88s4c/zhGAR/
1u1YjgEVCBVNAldQX2OWoehLSSgYQEni4Af+vpVKY1fquRt5I3jOybbT7inelxD48jiRF3fADJpx
3mOZpiMKGAAtveR9YJlJa3Vhs2+8H6R7rwqe2uHi+p/hTQM+uxgWKFuIunYaUHPckrHfgtPezTPZ
Ss321i+0rThxLyQ83lWemYyfTvu2J+IEK5vCi+D9apMiAAPmsMnIu9SmbifnvPvi4tLBQ/tXXztK
dJlJbQIlNesRIxvKw0aWeyhH5ucQ7GGGMd5E0nMoDbseinyWPoQ54mwU05rCqxibllF520zjtZQu
7paJcFtCZRRY2xnPo6BmvYlUo7THot8mcvPQB4SzIRdj0r8Qmsh09bU5LqRjAAjSWJ16g8tLFG8N
Ba3YnIB06U6M4OZ/bMHd4XIVCY2qp2avI8SAXEGIEr8Gr1doQdlR7pPd8jR+QzGnE7rqs1CcprGt
d612b3SvtcQ7FP4/DuAbhFkrVKtHcahhj576yOZBLwFFuHFyCD08VlEXzeWyj+tvxWtl4QIz2x/9
BU0OMUxYJ9bgsEY5BAHF1K5F9w7ERAZtR4qbQueE4LwhZXwAJChjIxIASmVHR+G652/1quWE3Ysg
6MwGnzj+RYnm5RIhNEl7Y5o3iuKMPsy3yqC5oOyx13334pKfwTCOpZC1wYg0wCDNbjX5rxK9Vn6G
qrVo43k9B2xx2c/AmJhPMms9KweAFQO1huQmbxV78H9WGe8phwc0udOZl9Z8qcQdCUAhvYu6rQSj
dAOi45wXN94cMS5JzXEAxBEWgqgj/+Gnj4E4bNKielyfo2UYFFqjdRZtYSy5WZFnQVqNcEsSmgE7
MiCP/diDbef/hsI4ChrnpY+nj9Lua3UnmcETRA63ETU51+TFkwwt6P9rDOMqmlBP/MYw4WNx7x+D
reJRVw13Na6The+MvNsrb+wYBwEJyE5pMsChoTGQ7VxurSjklQLwbGL2KpI1gan1GLoUVWtOKZtB
BL2L9GeYGKNbo86yQgdUR1ySjM3T+qwt7l+NoCwHlXngJ2DsK4sqqTXTA7R6RHTcS6VDaocEtij9
l1Qm2A/+QjFWVgmaTmgOKIk0J+IPkFB76FM8v4mN/6stkz3BA2aXQ2Zo3cTFKZzhMi5KEeO+jWIB
sQ9WRwOWIpRe+33HSWQuzuEMhfFNJAbpNpmsMxSnTh5ysKNIeEgH9Xdemi63tGPRQ83gGA81Nm1j
SimMSny3RSK4zbekele0hjN4PBzGRUlJ1xqFCLPkorb6KWosQiSf48cmi3gR4xS1XF2E/9okseET
hGBTLzSAZQbPYbcPwEMZQ2yhscfOs5L4cTQ/e/EpU3gdk9ft6NMVcQbMhFO9oCXamAI4rAwUrX9W
nulvjB5iU3BlRSxs0/yxbQfLbA2nQ7Cat2DvgJaXTMBp3eoPIFq/G1KR97KzvqTwMH55CtFaV/Du
jjmuo+e6ParGfZ0Fhyh50bT3uOTp4U0zeT366FeHrhH6R9mGdSINeV4mcEJlIlpQBmmz3gpJZVFp
39OfQ4IS4eC/nOdfLTlQOUAPH+MR+tiT5bCEc8UFHT1XblX/qMifgseSvJxhmeEwHkBohiiqPJim
g9uA7tMQRHq/k3KXtveDtJXkfZ9/lM1zkdyjbcZZ9z7LKTLcBUQ8nCLpwdZsKI0Q1F2HxVXWrloe
x8YFwbZFsps8O5i1E+lWU5SWD8KRdeDJc1/P51/cr87GWQxD/bEY2hhGj5JsJajo93rehl1MrXyb
xnZgDq1QJ4kECIOi+B5W5PpOQySLbsgYoklDs9GGTeL/c13813b9tozZFzqlqHJusWxUQcfUNS9j
mWzXB2/5zPiGYKIMVQubSoQIgG1m5xJComH2pOP4XwdZ3nHfIMzZC4ZhQxjAwmzjjc9ShH018RTI
xKowYVr/UMeHUditQ/IWBbPjkk5MaSMDknqoYdaTg5fR93WI5RPj2ypms2nEQ1GGgaC2QCkxLc/U
y7aNdg7BRvVfgL7jCWaOIGbVeQqBe1R0dIKnkW/L1HDbnlqZobyuYy264pkHYU53xSjkWpuWHIiP
Eg01ZPFLhRfoxtg0PtrReB2ii2M4g2NOdy2vJChAAc5P/xThjZLbhXFLVY5rWlwMMxTmbIccqIaW
LaC08bhX1eZDamROtL5uCJ4dL4+wRIzMnIaACIvSCRCdCMQqhbuk2KzPz+J+NaZnGElUFJOVCQEH
t1xHKboP5T47Cwo5a6n4opX6wzrMsjOf4TCLGz0kceMR+AXSveIpSyJuFG6IZNWq74ol5OJ2YMQL
wGzKwZ3W8pUzn+Ey608ehKpqxukQQUlV2RYHbyQWLo+OR3uLxqUbmD8rGvzOITOTF7pFm+qk6yC1
W/+OxemcfQazLok3UtLVU0SSNIdcyY8VirrSvrdkgdfCPFm0ZjGzOFNTzTvcvkq7ST9ULJwywuUO
ZcXdK2hbOV6RY9YVK34VexSFuNhu5cYPQhtY5mCLCsczLjqR6ewC5xhIcgxmEhWl1yK9wyIthq1S
/UGlTo4myVB01Pq5FCvO7l48XWZozFyZjR7Xeo+5Ert3uXzW2qNsvnRegJ6FI803Q91w9iAPkJmx
uPIEBSo9MI9Glq/ZVDhLaL4os5uUuKrmEl46aNF/fVvIFiyrQQCZIjnApjdAi4BMwxjVT+sLfrlU
ZIbBXA28CuU+tIdRYiLem2FnTnKeLZpb5daRkv6m6KJbsa5+l6QbbV0Znytv3AuGh/xheBuWE7tb
mURulhAPEumgl+mGDIziJqR5OV8qL2yYSU1yKtxTJ3lyxtV6Qi2mEDGyE4Jn/crfot8LzVFZvpMj
dGUW8SFo662Sx2DUhKeKun1fm7wk0DXxAMZqkuRTQZ6O+tqvUHwWdfo59IWbaU4GGxSzaAO19Tf8
D4Vi+o1aWbX7Q/xV2+KDcKLb+hmsMcm9cBq262OxdBrMP2JaOLOPqAmYPHIBQ1GACrPvpE2m2BrR
Oc5wCQXEU/+7nc1pQmYoHtoMIV+MpRGJ40HAu1GSKzd+AT3vf7dmjsPEORBLjfJIx0ZGFndHvMwt
dPQeKLwk/LJ3AsORLuJ1VmN5g9Bql6GsDebo2nOrjVaVOk2NxszBBXuLqPF64ZePUjRtQyEHfKio
ar8cPr/Tey9WsFKS2E70wcqaU4o3YMhM9MG5o5BXjCyhBoWRytkpi25jBsysDj80hSRDwYY96MUW
iqvbjie7tXiezBDYrRikKkIpDGVvIAQeN7kGKUx9l0Fsen1pLB6S4ApEtw3k9JDAuxxD0IqZfdZh
adDgQS3cEAUXIqJSxUV/NAdqcbXPoJhR83q5FSmdoIp7ReosrRJB7hxxzhAeCjNy0ASHes2UqxPC
k4nCgBDVnlzy2sWDCsXN4DDWCYr/GRCIWQsFqTA9EsiU/fA0QG5DBJVPdWsmbhQnVkE4J/81o/Pk
FqeOHmRYdRU6SpcTlSdtnMY6IGtqxWf1YbjTnqob+c7biM4kTIYe/3bvfyKoW18gS5t6hstGNnIZ
00j6uiONe0N3VRTORneyf2wkZ4g4z1rXDbOXRrLvDFDgjVsEwjgrt6blu7pv+fD/EJC9Sw8pxNjM
0XoVreS52ECcvLagnCpwrhtL+2Furnw5zHhEJqGmYPmM/aaJjsOA3PKTUTqa9HN9XBcfDudIzM5T
U5PKnQ8kOTrCJTdD4xDxqKqoLCG7UtsU0MgueP1815xozAgzm9AwWl9uBYxwZWXnEWE+ukKt3ocE
jxW81s/ew7EmFnpanJ+e6/NetwlvMTH7Rh7jUGwjeGyQ5G28J+0ueq0c3Q1dvMJtfUzofeQYDsTl
9+pD4QjvNVgrttVbjtWd29UOYZMJKtFovyM/yo14LxxD3j1pybVPhAYQcJQhqMI2GqPba4yhd48z
rL/xwh60Dbxja8lBzaMsZt5LmtaJOODwoJ6lgl1FSLcet1FhMWE5R2HmuUzUUBmnIyqFQ4c+nZ6c
wTShBB+kQS1FIkBLxS3E51HcduZGHUR3fXXzjJzOt1lko+BVF4WLgJey+05AqyHKB1PKe2RdjADm
VrL3oToVoAeC9YT0Q2lsquo0di+aAHH55K2KnsVspxb7YnxYN27pcJ6jMvciIe9R753COKUQDvGo
H7vkE1S0r9UgfKwj8YaRcfplK2aUgvXd1oc7VXoe2sfa+/w/QbBXoKhJGqr7MEaOR1sOZdC+jpsx
oc46DG+q2H7N0TADtemmQQMrG7IPCDQaY1/Kt63qdtJHJB0zyRG1dL+OyxlBNsT2g76VxACwvvpW
IoXdSveq/LqOsezV/t6b2DhUNcBNkOaYpbBDMWkLOq5OeDOM7liq8q/IeKyMcLeOuOylvhGZ3T2Y
cZkoHhDL4uyJCHFTSIxwDv5FDAjJomETjdBX1Ve0MiqpmzyI3AQ3mdkhFWQqWfN73ZLFsZMU01BA
bmao7NiJqHaC8MaEAlHlQbAGyD0lgyMLBBJFtz4S5/83PGbkUn8cYpATwWMUD6Vy68WbeDhFxo/U
u+/ByrMOtrj4ZsZNP595QV0Mo1jUADa0kEdX9mVcgQWAUz2+6I1mIIyrjf22w/M+QLyucEFwZYuh
iVyDcYuiFs6y400W4241n0ZyLAIKnKbERHmOW4+/hv6RyEeh5ryGL47ddxqAfUzU62rIEw+Big4G
6KE7SIYTFjy+geWAc4bCLAeq4JaPklGI552D23I37vDevk/POZSrIgtvKJkVOmRPbeGcbsTUSs6G
K3Pm75p0ZwrJZt/ArJK6UUASE2MLtL9voX7kv6B+8ePtSVah6Fc4ra1udXu0h1fDbWxyGFW73iic
b/i6sLC50vk3MIsIeeA+rXyMQwO+CiftbPWhP1bbdhf9Kn4H9wTEnS4e7iV3fYMsh6Mz25kVlVB5
0KoCuBDJMgQLuZZjvZM/vI+GWHgNFzeyVfxCXcdtjsJ53U1574+Lm2eGP6342Q71FCWOzRD46uPZ
BEXHq3fqIhdzL24gwvbQHL0H+QY0M/6vdcN5uMzBHmlVrmoUcw4y8xD5EeU8Ci5X3JeD8nUFmVmn
x+hH6AmsC8tfkXeEWEQctdZYcO6m08euLJ6vo38GI6uVRyJzGkSQAieB/ofgDgFZCkskn2Mg4loj
IkfNKw9edEbfU/fFgjFDVehYBu0A1Cb/EDzFSWLQziQguHvSkCMNq836jF35I1A5T4lRkH+hwtxk
2/3H3NRiUQBZe5RVDuRUG32bywVnP3y9Ml0M5UQYLU+lJHjtxxWEuRxAlNIP0kkgEJS1g6ucQay8
Jw494hEcF6MRHiFwetvKqI23Q7p1fh5swz2sW3qdsWY+gnGKoQ6SCGUSehy2YHWFJvov8+g51Tnc
Z3vzDOKsj/jPSbbi29wxOKH1VdDBQDO+EE0+QRmXk9KeNlg9GCZJxznDrt0tAzFtmtm6IUVptMYk
rA1qJGRqlPf3aKP9+K0ejNtxB1H0+/oUvqf32VN9M/7CQ62v2JLrcW7/k19bm2fG7+kjAlOR4CNA
YltEd5G4kcguTU8ZFEI4s8kbUsbF+YlIofkEKN1KfqCnSuut/Ff6fGpfhE9jp6BIwNXv1jEXIaEq
DnEn0Loihrwc4pj2dDCGiTVFAhNyY9p5wAkbF1gnv+iB/kKwsxiGIhVGQGSJI92i4SHd1o5g6bdP
KIf5jZ7qT+3ptbQE0y7ddFs4XW4ZYKDehL+0m+YYCZxRvvK0WFQaWIsUsHYp0CVhHnniLtJzkhMo
y0gHuTtQxR2Mz0zlxeQLZiMUBykg/gvxtKtSIDVJmyEUTSzeKMw2ZuO3O4qigtHSqar5jm4GxjkU
0+DGN4Mmc8osLW66Lkkew5GEhySV02zrQT0gsooCSV5Z85JHWTCKkxz1UPGWlb74f6Rd2Y7jOLL9
IgHaSEqvWizb6dz3fBEqs6q077u+fo5q7nTZtGAi+86g0Q8NZJhUMBiMOHEOaLQIdHGbYWh8Ky7A
vOnSKJpU8HtG5BGMdjEgg41Kd3HTALAjpYokeiyeXSiQAcL0PF4FYC+CBgoXBf0pCfy6xiq1hMju
NOS+rTeNtBvaxWDVgghZHXSPTN3goZX97cHAxbzBQJ6E0SsZsLJT983YMERJibssUtVq07IkeDMm
rUTBphaNmZ7fKjC18Meg1wXKK8qtdDRjJc5jKGGkHdCBTMmjXVhSA7XccRC46JopfLlFJs7UVFT7
T1cVl5pUDCn4nMOpbK4Kg5b3atwan0apRaPA1nkTD9OOFOPO4KFSwZLDE0mOGJ4dmrLCNWXnT+Zt
sR0dojhdCg2kJraSA0YlNskh8AyHuKmLQPSae6LK9cqCT34DF/iUpGuHYMBv6OMDIS8he09ASnc5
0olscJs6JXLQFQZszPmt393W4SaOHi+bOA+mJ1vJF+DrcW5aaYYJfZ42ipJukfM43zcBHiNMZuMf
MNwtqzy6Etmg5xXYvvHMAQNnRNndkCeCVZwXJP/Mv/61wQXsvgXTZivBRuWmoRvfZc/GQd6pgavs
TS+0lNKaRR9nbeeOl8Wd4yZiIZjeYDKda8sEQ20vSHzPYb/cojgXC1BILqTFQn1gj6Gt1uhWkAfd
oVa2GZwGjzfjlu1zWxa915Y/fJo/LNPEf3eT8zsJfFbmGNagFrxP7xYcgW28kyv1LrKNHXOBqNmY
L8pLf+3bIsjXqmVdBWslel8KiKhOfYWSHlpJFSzTIrL0/Cl+K1hikdFBw1cePy875spFADIDMO0u
Ei5IvDljCC9m2tUtRDGU26lfeJKAlQvskUJjz5t8zDqKRgzWDjS2FuPaQNdA4p4LyF0cFmZZQHc4
R+onj/ss/oHh7curOk8WYOHIxuK3R8et1moJ1LuwIeVW9LtvXuXAiUPRgTuD1i59eBTvwEQDjUI0
M06tNKQ1VKKPue0/y/vykS5uoW4qA92dSfCMXvlMJ6a4BYWD6o+1BDofjIBINLay8JGCkDI0LYWi
CGpXs6BLt7KDOFpgTSUGCOUUfnoxJb0JlDBo8MvyttIGK9FR2QUkqhRhYlYNgesJ2A4NI+A8pCFQ
acXypEfnBHP1U6RYJkilQVjgNnr1cNkrVqKVjM7u/0zxj3W/1At5bmFqWgiYmvx26sr3yyZWnBse
sei7gt/ZPHvDVnqGnK6EiaEPnMzX7hLUm8JEBJ5Zi/XojEOlVFuobbGqU9frgI8YgnTKMHax6eaH
KL2S4pdA3RHockTAZFRX82gP8U2Z3oH46fIaz0t6i4akhm9FQECkIRk/NU5bwpLQ1zNbvUdbDRWl
g7FzEy/xUHudrGlj3kt4x0IzpbOeJc8XnO21r4h6noz+Id7wKv/0kSWJ9VFCMlvBHGrW4UhEm8sL
XPuIGHBfIABAbYCG7HR9pCOFT/G0AFnICyn2s3ovTBXPCUmWPdRBXY2aBxiseRU4PeonmikUb1Ny
lQyOaeWb3hrvo+v5vgW4Qdr8ULfV9vK61LWzBpJsqJwYUDw5GzKcS1K0pMLCMquxuv1b47axhaER
ELp1Vmbd9o7qmTcAMN342xpSM7vMTiAtZAV2sBH9mPPC5LIDRz9GPd3lZM7qMm3wYwB4UEwLZTPf
BubAau/iDZ6T8ht7gHg1HkiRffNTsBHL3+Yu9xPbXOTuMAuhgPoByldvye9p7yiBW1n6Xff+Zfyc
vXELDMh2OFBmxffMKwpLsYX8VqtOdrT8xc2Prqiu0uOyXr5F4ZqP2ltvoal1TTw4nT260vW9el8K
6v3neAjogSMk4R0N19ZAKM2ZxGU/BHUBpdnWA93v5DbXqHvdNo2b3I0CYyvLW17pBuQ1FxVyXuZy
CpKinms0xIdkK2eSNc/bCGKml7/jSiiAXh/gOoiCSK35C9ggRRWVhgIXmhQbU4NgHBZYOC/bI11f
hrNxCSJlgWz36Z75UNVq8oJBQOem8cJXfbD8g9pZ8uNd8ha6QbxFQaKxLi9r7WicGF3O8ZFvqFKY
5UYGo4PdeMFWsQzkv9vmvXxl1+pWvQXHTb0Jr7MrZVEpEBhfSTWgHQ0KVOAZqYr879Q4M+ex9DMD
ohmO71XX8c7YB7o1fqp3SAvv85fIIbvoPXmNHmOvfb9sfCVAgcQW8k8MaDmY5kYRsgo6B6EfIjfM
r/3wJqqumfl7UAVxcMVtFkZ4CupmiiLPn/vtaHuNJMrbJMfY4lC9KPobTb/v+6gzaKhlGwD5npUc
8qZrJ5Bs56A9qqwhcdT8FtO0l3dq5SvhfaDB80HQo+EuPP1KaurrdOiXxx6G47KnwfAKBmrDnUwe
fDAuSsJO61r0ANUg4gc0MjF7yI9vRFk/gfZ3yu229QYXdF0/zN7JrRjs66IX0NqpO7HFHQAJCCE1
rGELk8fZTXZt/Aw31Ok26ka9tcEBfy1/yqKX5opXnNjkUiqlqKD9qsBm4YaQBClwRYZOgnCsXYc3
rbU3AtExX4mRJxaXh+CRH0qygqHnDoKEDBfwl/ySBHZrTbvJahzT9R8VO913O5ECybIM7uo7Mco5
ztCoBZgil2Waj7N0hbGlgdpam1k5IJaXfXQtSz22xRdWiqwntB1hC8+wxoVIEnrNtv6YX8XOHbtv
HgPnssHVDQV7ArwUAUTha8Sg3cwR1WQEy26yZ1w3sf5UAXr3TSuLIs/CNIbxEJAA8gTRsuzLMx4p
gPC1CWipnVLBYKyI1exsKZwRzjeqEkQa/ggjxIdSFvSBtdxrRIHqzOUX0R+Ip2h4hmMii3/kycow
0nGE6k+swtk1ZwhKgQucBfQ/FmADejeLuAhXtW+7sgT7OUjnxsp08soxzAclBXji89ufBBkAxESA
imeyqvO3dFGXeEeWUEnCBHxajZjgeA2+/SyA1IsOkiRFxlfHA4Rbi9QUIakZiM/zULvXut4hueKp
gSAOrXz4EyvqaVCY0sHvYn+xoiU7zPV6StTdaqzxvr9j+sK4hp6KjjI8Fwb6EUV5OoNbvU/JoR21
a8YwE5x1/8IMQY1YBdYTTL18T3eaJZXWBG3xBjLXSGgWkWhJxLq9nIWTkIYPA3U53IKQU4Y6Cndb
qEWVo6JPoaZMyGYwIxdU+94QUKdJ44dRGpwwFFW+z65fziR3WcQGBvjGloFwP9IBTHej8kfgt04y
omKXbvTagz7n5Q92FrdRNUYDA2koBKsgVMm5OJsLWpIWHVXDaJBU42kylOB4KD06Gw+9nwlypHM0
4WIPGS8KW2BdQHXr1A9DX+v8LoNOx+BXXpe6Jd1nplcAhs+ek+RFUe7D8M0MBJ3xtVViLkrXUdJA
8sQLcyGrGqKsRrFVq/dBaBdjazXRVTNC3rkXVHhXQhO6e8iz1UVvDI+i0wWqeZLOVQFTSIJ3meYf
ujTB7Gv1uzPb+8vfbs2UioQQk1+4NXA5nZrSwUs/kB7eQmgvY3S87K6NcGoPZVNJVhtM/yJSQeAF
0yZgpaFL6+vU3qACWOirOBC1Sl1MPFgGQztSVIhZ+1ZQcEKWi2IMBjq1UyummUzwHvQQCyVhmJ0J
mAVU632kpDrgE8VmyvO3y/u4blFb1rbc7nwvr2J1n9aVsWA3yK90AjGfXllzUDdWbCSbRggkF9lb
7s+jBK0Zm7ZgIeyVWfRbDlu7ycf9CEV1DKfc01qUL62EfvDe/10ed8QnvDOrNMGGGvmwKaUnhZJN
IdKOXjWC1w/Y9RZSUR4OmheTCeVerGFM1F2l3bdAB1Ml+f69z9QjK9zOBVlXJ/GC5RlDdSPX/lvX
Vtfa/BVEtQAJsbYeNFsRFHG/gNuc83VtBm/IHE+IxP1DOph2IElWKAq+KzfMnykkBf9Dx5y/+vVY
n2ofwnoYI1ScUH6Vo1cfXdbcb+6r6EfGBPFi1Rx4Vw1NBokW5IFP/W4aQ1nWy+XWnMs9Sw6p9rMG
9JT+Kodg12uPl0/VShbIIFWDJACJDXaRi/S1PHRy0yPjSEzzSwLJqpZHghfxWgBEeqah5YM07Wya
C4dI1tUGsRZlnJ3c5U43TB/oaQCBSAT35Jo/IEtjaC0tLX++oRUpFd5wDLCVmG0x12il8nYZgL+8
ZeflW9yOx1a4y4PqUZabFRbUpnr2U5oJ3fujVt9BxHF6VqSZbdFdKT2gVlIU51lzFZfolYNqIzZv
VXPoH2nmqkO/u/yz1r4ktthE7QbMvWcMC11aznka6ijwmf6dFpV3Y/V82cLqh9QgzY0AgjcWP8yo
BiQ3p3qxEFVJtO/lTIm9UVPAORWXxP/Rhr2oUrpmEoU3qJxAMVOGC50eBr/VNL8hCMKYnHwb5Nc5
0e5L9NMxB5BtLq/uvMbBfVbu4JnRRPyQwnkkKOylg0c7l84YbAgtGjtFpWG8x2tE9+jaaQeqCVc1
BEF1lQd3KlJQs5kA2VTW7S6i2m6OuoOfjtsJocyvu32i187lhYpMcnvaF3Ty8wAmIVVltTq1RuOr
9Z008F2gLvPoX8QzvC8JRKPwyDybrOynqdcDCfGszSOvY/JbLpf7okRPlqnX7QReooy5l1e45jUQ
zdUWcUlIbfNBLazmkcQmUi6GBpw+A2yc5Vd6gT6LQQSluNVUGedtiZ8wiH9OPVRlcUKKDh7qo3Wj
JQOmJmE32MTJ18jApnJT+Y9M3Qgni1dDHTwGPqMDbcSzVoWAy86JvkDiGmYpeXZXt8nGF3L4rGVB
qK7/zwxPUtUYUwA9UJiR68AN2hcJTYuq2ITTbPUifrm1z0YgJgt0GPTTzgiAAyIpsQoBWWT+fg/l
YeOnWQ3MltoxhJhZ4l12ktXzfhxbuKsvAFkcAFv4WrTTbqL6oTBYYSXF4KUk2Khz+j7OGGrKbsFj
JLgR174dEBDoSCBxRpGM8xlW9bkfxPCZpCKJVRL9t9lme3SWK0EmtnYnAJOGUP1fzgAupEWtlhfz
KCE/6qb3ojJDS5tEIsCrX41APwLDL2CU0JbFHuXJcTdmA6BHi9TqZGHYyCriGFc9CLOFNHFnmAtE
aLz1UeJBGFmIq09NGYU0zcMMOB9tW0PZt6YWpNdINsvRgmyoSb2wjxvDooOa3OgtCR/UUO2ujK4O
BXWa8zXjOYfIgl+CEorBt6GJNpChRBZgo5PhDtSafBCvt8TK84fLTnp+/GDIQPdJB2Idc+ncirV+
IJ1motLvN4ecfoyQN0rzLZ6qQJQJ0ppzpzw1taz56DtCy7DUwJOYgxUTjPumaxZIo0QphMgI55A9
IU2lLFC4DPPPzacp9VZCBInQmg1gmRAVUS/BbB13uiKjr+UxAFwGhLcOTfttxtKNJomKJCtmAL3G
jWagiqChm3+6X5OCdKFUUG/OG/YDVCMe8xE/gjL4dk6Ld8dfO7yIgCahHDZoaBTQDCICpbRppNH1
iSIIh6vLMTGT/YeoArCm0+VIJjo8TUWxa5Pf27JRGJZJi9xqO5HM0UrghXgkElXU7VDpAaz71FRQ
1TjDqQnSPmiPZIZrMAzOXBtF5Bj1By3DjaFU9izCkJ+nPUu7Dy85FHEx+sGTO9GoCWM/glUjTZ/K
un5RS9zSMjAqct5YRIIcS2C6l4/vSpxQABCji+QuRRWS85FeC+K0m6PC9pm86bXPdBq8GbnWRETk
+ctfOi2DwhH/WuK9BDwcQTOOsNQaz8QwcYW6kk/cefwgmDlu3UrUPjj3F8RiwGRQcmfsHO9MohIk
z+hV20ndPqOkAIUANXZyrRSJna24CywsUu8I/AiCPHwWnDchtJ2QzaESsNeMGMTzQeX6Tfjh98PP
GdKEmOmx1SK/U1ARuvwBRdvKnYq0LXxg5bGtYVNZbEAadxMPG6q+RsxwG+mNUcGNveoxYHqmJkRJ
znOgjukdGZuksBUKNFV4P6qTI/tWzwR569ppAOzz/+yglXB6Bmuo6JU+xcLAPoLK9atuzrYf2xJ5
y8xXQxLx+J8nIgpMERMHf7nLeOYRhjHkMKgRLCt6pYIMQwu+35hTFuFW5I7oAixp1emCxipFoaFD
/CoNVcacM+YMkzYzrYqVueBUry0GtWMwMP2JJnwzHB21VEpVBuBzUFqE3AlTqj9ZNXeaiYmm1gIu
xYgGn+h0tZwktY9YNZImt0qfXLGMtBtpim9DWbrNGp3sfXU4KJK0N4x6J6nFc1XN16UaBI6UI9Y0
4R16SDpy2X5fqFBTlpCRBbLWby4fkD9zgGc/FarKS9sV2RAP4RzqHiC6JCygeko3pZJt5RAIWCo7
ZW/a0Rhi/sq35fErmIkTK4Ft9t/GFC+tAg2yNKiVoWDGtw2a0kcHcoKsXKHsg55ZQf2gKiJd8fNw
txgxFQBUUMxnfMssS7MqK6cAgQBByG9kj6p4Wubby7v5pynO7SY4iFUC6BTujDONuSbV51g1cSzH
DdlIN5+jk/0AnyRYWarG8qav+vVhAb3nV4fktrbSl0fpKdyXH8wRgkzPc20sGG9nvPwYRkz4tL6L
q1zREiy4GBM3757ZtIxBteN2BjldXXfO5NcPSlkbFhHqW65uNl6di3XkcLyIO9LuSosIbOux+WMa
W3sslas0FMGcV84xlvjXDJ/x5jVktTuYiQp0mlJ604bR++UPunJ/LM1JFCMwuEaga3salYyqnJNM
wvek9YPu3/T5mwaQ4/hgNG+6vu18Qa64Uo1QTuwtYf8oiW8naCFPUVxAQ8cp6ptkglSRPSrOMO91
6cPUrHZ4lnqB164URGF1KYCQBVBl8hNdSV+aFajJoUq/lVrPuJfdwlbf8R6iju5ku95Lvn5e3tc1
Dzm2yK1TQ06VlYAZojkj305asR8DchtJb9+3gsYdALrAOqNIx93+tDIXKrqsAEvj5NbttKvqxsEQ
meAuXouhcBAFxx6YY7BKL6s9/mrmkIxQp8ZXuw0P46bfgT/DVj6Kg/6FUXlB61NojXN7WZF9VMlh
rd1gpnNLPch5XYH3/Ca18JAW6ROsHTLNBJJaRuYNGAC3h0NshBXyeRwyUMhrzS+8XS9/pHO8GOL/
sQX1dPcYK0knZ7AAmt90176pYDST0Vq1qOIkBwgP2j9QP/5+vw6IFtw4KsC0eC2d1f1iDFP3tEGM
kp8UstdUd0hFfrF4MX8bANSAET8ZD1qkvqcr80mt+vU4FHa+i2+N6yf6U92ZN/Nefkwc2wBSDHNx
IOJzLm/o2tkCuJAi/AJdiNDFWU2msAAAADErq528plagocIhKhudM+7hsx2bWRznyOmnPGBhXfYI
GrfFZPUOMsLCNp6Ar008dl0c6he6ra7M3SwIHX+o/M539e/6uNNGSozSlBnWp3ofIwzPt/lhQNTa
aI+o//0qDxWwfz2ExwG2Ref8Vdq7XWenPyZnsshOCIVfuyKO94E7jlSKaSBT/Jy2ccmWPYKo5Io6
pas+loXTbEbXdPRtdYhuk1cbpHyXv/WqcYDA0NiEl+EFefoRAmoUJkqeOJ30qku9rMG493CfhE7u
/6oHJxMJ9a54NNBmGJjCwxHCiHxWkfZ1rZtJW9paJAP5CF7qAZoZd5ERWWkcYfRBcCGu+DLDSA4g
HuAxxVjOsv4jJ5OmnlSoBhV2koMjqDW++gCpqqZ+exYSNx+KucCgLc8ClONP7eSaUvphJC/P71ra
z4PaoiVNRHzK59QRMANMB/oM2EBk3NzRjEMW0AwExTZ9Nj7YoXUYUJX+nRlZQMiOdufMe8hGSdfG
Bmpslz1lLcye2ObOaxXXU9VVsK3aze/spT6kd9pVVlkGnNQsQaGjgS77WX69bHb5q9xhPbHKHVYj
qeAwKaw22dXYvxTflnhYdhR1E3g/BKtkHqOogoS7ABynsKXaLWU0iBLASZ6U5gCdPjXwJtFw4lqu
dGKQu61KEOK0ZbkYvKJee1AO7Gq+Ml3pV+NMDibg5Ktme3kLV844KjVLBQqFr4U/4dQ3gSkkQyvD
N1kx7jtz9ND9s6j5W2OfeGdavsI8ECgJlNNWvxuolxk60jLeZNx3G/q8GhI8S5HCt1sWDDeZpDuX
17XqkViWAn4NfD+df/jpnRYWBP+HCAMQ6fpLGu0i+bpFFaOz6/5ZBcXQfKfiQRj9SDuvR3IlynzX
Vnn8C7iPmRDIdla5jjPhz9JeY516q1fk6/I6z2OmCuwfAjRkE9Ax0pYfcRTDMon4wdg0JYZcHuUc
zeh9Cxon/VaS97r+67KtxRdOj9upLe6zAbIgFdkSn6fuB9M9cGjG40GJrs1Y8PGWP3RqCCiNo2/H
RbJaSxR4B74dKNxcCf9u+nbHItH9tlyevJkFC4IxSaAnkUad7t1kggp0NJe4jFdkWxq2AkkGJbqt
imJzeefWFnRk6U8V8+grkXqOojBTCrC7z9tMB/+CGbvzQB8um1lbEAiSABlAPx0NN27f0kSp4g7t
JighZLfMDD7HOrqWUXrByJ/g7lzL0BYKZoLuIcO8Cb95ANlnqRbAlhqXV10X3M0T9RiYEFG+2CRJ
u5W1OwXT6WmlWuZ4oyqP0Jk8BA0BP/NnnSSCpa89bo9/D7/FbYUqd9Ph98zEfy16xdVrZQ/B6n2c
hHcNGgkpAPkM5QpgEUJrzL99DpFFYHAIr3gVWTkfR4denZKhBUo+b0wrg+iWYoO/CeyKdibhUf9+
+UOv+BN0PFDSBrBZwdgel1HMNKinrITMVz6PUC/xpvTH3AuCtMgGF76IXySp6YclpBBya/a9fAqc
SkiRtOKyJyvhXDaoylFWGqxEh9Zu+y5hwjt1wti9vF8iK1yUDEuza/UOa6GTnQdAze1Qf1SNp8tW
1ncMb3QNND3oR3DxxFDmmMENS6hRg1RD35oYoJ1MQShZX8o/RghXmw/HbpDnevn00nWu32ZsG0/2
2AlACOfXCtwZBWyMkIOHB5ja09BY5cyPR4YNkxrQHg7trtSqQ6eXqdWnqj0ovqcOoq7D2vYtHQBM
xyFNxiTZqc00ZkltZnkJHDsUyCbzALUrz2yV58tfafnWXNQ3kNZhhtFYMNA8fB0KDzHE8ir4AlWv
pxlTvP7nZQvn9+RS5kJGBdI6cP7wzUQw1HdqreFdwYwoc4Y+BGt8OGSu0uQfwxR3iItBJoh/5x/s
9G5e3Obohlmapp1e4G5uwS5g3MT+s+ljzP+hyA+jKoDirzTdgEkDsxAatCbK6vryY46MmTJG/BOM
VthhZOyK8FXWiB1nk00ZOPNyhKPxSw7SR98UZXXnO6tCbgK1NgAegPjju/cz0p3W1JEft5HTm++6
5vrdftA/Otn+7ieEIZTZlyFKhHX+dot8ReuaAhlq2b2N9N2vd0H3Uqv7WURCde6NJ4b4awuicYyk
AzIDpX4Dd4I1jt7llZwn+CqKa4BMocBG8dpdTt3Rt2r0fi7aliKXGq/m9o7mnhS+1sG2Gq5K9Spo
BAXEtS90bI7zwwI0tV3dwVxaTvYk7+ap9vzoQxq3bSzC2q7aAtUDQP9ADgMAc7q0foaODeIJrnz5
pTXirU7m+0KrXanuLMBVBBnPeXhauCEXXLwBLUiQa51aI1IbB8VyHw5DZjG2GYxnv3Qvf6zz4L7Y
wPSVib4epHa5G6SIe2MqhgTZfPGLTA9VfAgnQCEFpcM1n8NAFJ59gEIDacHtm6JUWa6xxYpyT/0I
Zf/7y8tYDUa4OvCy+xP/uK3q5KrMyyou7SJ3aPms+l+BfqvFuwyU+4mo1rrmBTij/xjjghFqu2HX
pbgQDQgER8mOsHtCSovJu0b0Pl9zAQwv4HECODxKrtznaQdjyEmIjasqsGPUnglOaQK158u7t2oF
ujpgcUEmibvq1NHCuiDo0qalbUr3k1laqvkgMZHWwpqnIVH5xwi3a0Y1SIi0MDLjcBa7Jvqalb0M
RZXLa1n9OGjpIytGyfiMUzUvy4YlEcwYCbnKwNCyRVWhsfRg/GCQlVQDPxMcoVWLBF1JhDsZYwvc
NwpJmBPZx93kZz+XRKJhdiXtpKF02sK7vLjVPfzHFOAnpx+q1/O2iYsC7jBtm2RXgefSJEheBWZW
/eHIDHdcqU+qrhtgxk9d2r934UMZvVxeyeqmoU/C0NBi7AyGbcahXgNEX9qqet/Hm5bsZdMHVtOm
IsD36mIQfGRMGCE68PO4IbicBi3DYoYm2pSTZsfA7o/6JLi/Vz/NkZnlvx/demk2GDRezCQdmMNj
iG+5k0KttvgXoXQZLv3fcpaNPbIDvr5UVRLYqUm40zrjJZ+Df/P5j0xwJxXF4yBHwwWSzsEDgSqd
eTuPgoRu/fP/XQV3Zhrd7CqyOHKjJJsQ+kKJVwUgq9QLqxcWDhZ3Pc2/kan+XQ//gAG16NBUOox1
eQjyumEZ0Zs9iXzQznBalrn9rEN/oIvB9txvk9n8/+0nnzVQhhnqKoB9hNdOfep1z29EFX+BlxP1
1C3UFDxURgkbaW06LITGoGkxESZX4OP8xE1FiwGq4zCiBI7Zur2xIeqeiUpXq76BeV9g7FDrMejy
3488XJOnMFRGWBnKLz+3qsnt03uIA9gMBM6Xo9BKzRaucWSLc/VQGaKR9bClesqm20c3xU3xjC7X
ls0WiGaQPNx1W/btV/tiFMNR2CxcUDzhbaizBo+cEuFVftJAkJn9YqIIvvzuM5c/MrEkZEd7GAdp
qxk+1kXzFyP/HJUfiWn3xqMxqBawwYJdXD1gR9YW5zyy5odtqqQVFlSCngoy9+/5VW2xa8mLHNPT
fl62tu4ef3ePC7SshxrfoOM1XUMbWIs6JxxHkGxYA/ksyMtlW+f0cnj6HX8qzheTdmxIE8KYPG0z
V7ajF92GUtlNv6+3yc58lizT7d12L3maVz9EDoQLLv8C0YfkHLQJgl6uCmxtWJMtQAX9+Ap9DE/R
3tXyulf/xYvjeLlcWAb8L6kDHdbUXP+EyGJkAfy0mWpld3lVK7XTk339Azw78hgMQpUAFGJf28Ct
/SeSOwxIpDnejp1T0G0R4Q4Nt77MBNu5LODCueCBn7MyhqQEO4ft18lLb8Y7c3wi/mIT4/ZmDDay
2K7qf/M4+Xs8NC42F/7chEECo91QbzKQqVWDDf4CtXkfMoj5DILC8OpVcGSOK3BiDqtK5CW85B0G
lUB0UbflQyoxwapEW8mFGFVqydxnMCMXXyS2y3bPOh/Vx2042BNkb0XvB9GyuCATpGUojRrs+dM1
a2+K4kmtHi+75fKTL3kHF1r6Ki0rczExD4/j9KlNgqxntYx1dL7OUMGGH9C4hwFjbF/mSXpQzNgq
lfAe/JnuRMlVlN+WKWYRMyo6cecAytMTxwWS2lArOY5gGrqtL1rWHeI0uILk9z7Vo31tyvYMGZxC
oS4ZZcH9sB7DkOUzPI8WmrPT6yEHd0entbiMYkm3U/lLjkMvzOaNMvtOVsfXoBMR1IRWfQUJBEaV
8GgGZcipRQ2jiGMaLyeODC6tBjdXdLCfieD4q1fRkRnuYOudUZvxhD1to36TGYZdD9FtH6lOpv0K
TRFNzkoDDJ/wqPPKrYri5RfpGSqu/ocUWotsBd1V1/U2AFvODjfQPh4t5T3eiTr2q9/vyC63TFq3
Wg/GCaR9LZTrs8Q2O6+F3IA8W2rxmvSCGL2+q38bzFz80kk8N6qEBrNfvEjA8xqvTeHMzUYT3a1r
6exSkQcLAGWgoOAud0Ib0s0AX9mQl9iNknmFw38f1/S6D0ORq6xFy2Nb3PGDakJeyDnOwKgmXhg4
Q3HfzVtUdVxTsqBiCw5g41/s47HJ5Scd3bF6FpRVGmF5Tfo7M66k7vfYPoMs1w4ht3Y5cK55yPK4
hggIkKnoEJ6aqru+HVPwa9lzsmE+OC8+VOPgT8VGVR0jEFLyrcWyY3OcQ2YF08qugbkKGRHTd2mo
WpJxbwBlNJsHo3DL7FdHqWCRq+5ytEjeL8O0ZaW2fEIgmkavL/A6AGCFiigh14LX8eq4i1UrMMPd
oo5lF8NHIttyeJeIKLzXLrqlPg8NPrQNz7Tf0STqAlohPhZGcdOX/gPyBcGFIzLB3aV5IZVG0dZI
D0r/gM6OWzWih+LqRi2TqCB/XjhkOAdHUamKcgOBQsPYshK+N/JoxSLW1dWD+4+Rs8kkFMIioxkR
/Ng0fcztU2SGuwgF3/GzkR7jSLk3QN55+TStbh0AoWjqMhOjLFymkwNSYfgNvk4yfdTmnf59Fgs0
047+PvdpRjmfemlJECNKt4YZ3YYJEANBIbn+9G9qH2DdNYBRABZR07hvRMM+GsCDgm8EKgsrYFJm
RV27r0JR/2zdGf4xpHOl0Y6NqZoQGJJLPCnK1//OCwtC6moI+LsaPq+QkTexCC9dIPDBCJBaBnh3
uucoFDzDVoCV+EIgxcZnArAGdA6n8RQdb9XoAUe2p3vwffj3zvhV7EG172+yXf4aeOM+9yYn2flW
uhchgFdj+ZFtLrjmUtNOhoY1Tss0TZCGdphFGCwbI3s2oSaVpNsBr6XLLr9y54PNENPRoPgHLP8M
R5STOMR8GxDXKbToHb0HdZdVF45kvlw2tPbyBIIdBECA3y4cGdzhSsAERjNqAglIOlefMk9K542f
YJC9nret/guggBuCAlo80UNMRCiHtXUCLgWs8UIrgX+fflg6y0M+xMAM6V0FBfBUzV1lSEyrS4rW
xiHKHTkEZeTlNa/EEwykYToACARMI/LgRzXv8slX0BxLfWjymPPnMIF64bKNFSApRCe0pSr9R9yI
L7P3M2lo1qFTRSf9LusBy4K19spQjHwvTROe16N0h7oUu1KQf9jqHP8AuwYAXLRPrCiAeFb8fQK/
5ScBzA52IJAj8I3oclLlbNSw7p58keoxCRIHQk/Y9cnyqSkI2ivx58QYF1Q7tIHlksLYGIyALklk
slVaE0sKp8/LW71yI8ESOql42eDxwZ+VvEKxwmyQ19VTn0CBEel/GkWSo0zSrpoisqlTU7FAGPer
HYuny7bXVgkuJwguoLuG3IELTHnoGy0g6wiALNzlAbiBchTgOtF8rsiMyh0TJZ/mgmGJQOvWambp
XWANokHNlbOI4XtUYYHNAZ86W47NUX7cm6DN7CiYgPCt7krQw4dVugGABgrOQLQzEWJ9ZU2ABYMz
CnhrjPszLn1EjTTVjXFhAepCt6ibL60dbSrJgv7Qqhno58Dt8X3OcFRLmxJeDzKXPi7f8l6yBqW+
M4U31EpMQelvaecv2hQwdbp5LKIZ0UPQrPhGTlyjSuIHmYZvcxLEbgSG8cwvb5KYvha4Sax+ptd+
kEHktZ2hduJX5i5piChTW/uef6ZhsbkE9KrcCcxIqURzBQqAXgutAU3yZL4hra0kIAsVHIOVPAC5
DNqWy1tHRtv6dPU5Cilhk8RQpBk65TruAt/283YAV0niDyBHkVoRcnhtvzF//d/GNsCe3MWh+JlU
awr03Lp+7C0ZkrJeWxaNqEC1tocEaBAcCnBx4sOeLkyeG78uphYLCz1V3ve1G5rXuWRnlRdAk7RK
vVre0xKMLPqXb7ih/h7WO7+7i0TVvrUUiB7/Em6LkziIgnjsQOjwgonj2ak/Kwc0HPavzkvw2tv9
h7TrWHJcR7ZfxAh6Els6mZLK294wutrQg54A+fXvsOLNtAQxxOiexd1cdVQSQCKR9pz4YNzHPliS
t+btWni0tAtgSzJnWEq0uooWdhjUuh1mTSJgN2CknBzamQpYFxvFxfQC8OWw/dcN66LIORpDggw3
V8yRxdyKMOFcFC7nIHrcY9YO/30bgZZRrdWGlrKQmMr9I0uwrnpiDqmpQ9aIoloRg1MyBbKtK0+3
3eRp2sOIyLaR/OsLvCR8mfGdT6QK9s8ExFTZ8hxEEkU2e8/cSo+qUrbfwtAej3aXaHdKaBq/Qsbt
Koi6HlADuSmHu0hWBpD75NSbJlXBNJzE5R1RhmYAknNrY8xH6xWgH0hE+RG3kemzJAJ/Y8dSuKu5
qlXbMEuil5jqY+7VUhcHSTgY364vb8kiQGPmHKc1cyAJD6NRT5iRsqGuElwAxdhiWC6JXsm0ImbW
eiFDbWJ6DJ4gprfxes1qdPJmEZbXo4LqCIYhlU3DlcBuY38MtZXDWlQRtJ4pAMZCV8vFvExkmEPL
vihTRpIPfsFi47c0NH0GbCk1DQOS9CEwT+ruMYcJtNwB0/mKE2VF3HnXN/bLIReXDG4lIG2ByHLG
0z9fMjBVB0Pr0RygBUgfhzvFg/fscP+H4oFOMOgfIl/bA+tLAuGZ7aT7dIcpSb/Ywiva8ZvRp5ve
6f0n9VA/UXctblkIlmbip/98nIhzoyklk6S5c2EyMC6oPfVkh4+M9Q2zjnRYaZFeOvxTYYKOAUXc
INK8E6CCU1WHSY38S2E1iMulJP+4vu0X7w0yhwjEYAPRdAZ0M0HRFJQckyIqcVtl7c0a24cWnsvf
i1CB4wUUVg07KLY3ypz1HLjN8LuqHrQPNYYUpWiVv+ZiITA7p5smGLuqmCyzmE/IfGhiX7lRfRtE
jQAmBCh0QG9DX/Z+X1/X2jEJhm5MpKyss1lho8dO31XKJlyDNF5AZDlflfBO6wYQ2FsGGdbTe+JP
u8HLvqlufHdQ3Ptpex+ClM/RD0mg+VFwfXVLgd7Zhs7LPzFBxkSatlYhuv9tPU/vw90nqg4b5On3
98WGA+XMuS5weTth6zC5h4SY+DKqlYaApMdjnBu/Ob0Hgt7qWNaiCCBYz5hOFlxmQdl7UqYJa+DM
ysYInFzZQQztZ9Ua/OEC1AFODZ36M/Qw2ixFlHI17zO1/9KMpHTGUf+M6I+izw9qCxM15j8bxXIV
PXWNIttOmHyIsuT++mZe0qDM12GGjPl/J1k4vSyXO6XRZuVEb6mP+Yc3GfR9gQEcYLfOU8CPGfqT
3Ni5I8vJDTcS6cMCbnCh9KaPAPOvGRfnz0EaBKgn4EpAZHSuTDLQxTNtdqRT7Ven+AwAqfW0NfsV
U7P0Op+KEYwAWCxqplQQk5W3YepV4bFPcQLGygDT8gFjtg8QSaBaAj3R+XJ6lmdJW2eFG2VWGgxo
h0lJekjH8Zn0bzHNj03euzUQu3tTCmg+7Qz1feWAF1+kk0+Yfz+5noqSxlGh4xOsyIuf7cpJYyf/
Pfq1f6dKzhvzoicF5Dc7shuYk668UPP6Lt5qFHgxDAjwK8xLnAsforYYdAOeZaejFfYVyubwctMk
Pwu2EuYuLvNEkmAAMTKPEa7Zh206wyPgP4sB1MDBBF+X26RnuypkK4e7+JDM3GvIpKE9S1ybFI0D
Rmzgv2IYkjtFxkev6fU1AOYlU6TPUQcgRJDbubgQY6JjOJpiB2svzV44kszy5K3oyEL9DL3+MqZa
bGAfANf9/JjqqbP0WkLGA+y6DGA142tvB810sFFAQQuuYnlW+Lgic+nATmXOV/REL6MkRJM5gUwV
Myclpl5haqrvg3arhUGtepN5F9fuCEskvdeqm7PeKWWvK3ZmuSPAfbz+NYvvJ9KCcwZtTqWJF5XQ
dq4Jz5SA5U1EHEP/FfIHNG9JocPUJzMEk4OvYJSguTOyG630Qhuate97v2IfOUhd0pVXdclA6ZgP
AygdTh1ZvfPdIbxEHiVH+GDIv6b2vTItpN9tV1fWGqD0RUlgitLnLLt5kcGzSBjFjQlJrZ975Vbf
wH0IFC8/DKozbI3gnTlKYN0lDrmVnHbTDw7aQtyP2NfcAiAv/Ebxsx29tVHBdrbd+wgnY3idNqHz
UHnhMfZfr5/U0n0ArwemBmZYkAsnsc/alhs6g/uGmA+aMyX39j+UjvD2Y8ZmHt1HxUV4hNrELvuk
hjLQEYgnBoj+SmUrKe2KcVzI24J8CPcN+KwYwRKBbFiWl1EOZGU0olNAZExMke8GVAP2jVwXntZ0
8sPQq/2+GDvZdMcipm/X93I5qsOcOyhr4d5fJO3w0EoN0mQIUrdoIelBpAhubaMJpACkaNqKq7F0
chj5QcuPYYDoWBXeXCXteiucyZRBC0y0b7QACtJannjJqJzKEN6bTO6rOp7maxN5k+VkIKTMUUgo
A0D6Arz++vZ9fbH4up1KE94cTHjSOI2woqRBhAlxwOB0ho/3clM4gLD4WW4sjH7kLjLKh8ndGz/H
7Vrj5NIjBM5De0YQmDMAgp0AG1eJHCE+oZlwGXo1ddI+XVGTxYM7kTFbkFNLXUgcjzhkhPbUbDC0
qOzUNv60inYt6XUhCTA4QA6wMII2A/t9hRonkoAdqZtDAmr0KbQ2CdAYVavwsnYKrh/chRjcOgMM
JjNON9hFxK47jJ4lk9nj4kn1Lho+5HBTrJnVJUU8FTH/frKSutJGJMkhokbgJYWHyfSTyUPvLoYg
bRQy/X9Y0UmaVrBYWp1prd3M4gbV1QtyjLnhj8m08mgvrupEjHCF+7o2667G9UKxDj1YVtM4VHoz
22ci7ao1loRF5/k04ytcZjVK1ElnkIZMQ5e/T+BwiosX+M5x9dbZflnKjv1Lrneo0K64A0tu6+mt
mn8/OT3gDlhSRPHI5M9teWt2d3w6yuld8nT91Ja281SMoCSFzeq2krHAMHuKWt0BQmGre5hQm/QN
vOaVRS09N6gRoulCRW+MToRrrA+cqtHAYSreARlox2jLT/fh4xg54T9oI4q+SH6C8RAWf/6Sk+1r
jM7EAAAkycaNnW5yFXxU7vWtmz/2wvT+EfH1sp2IUEetqVk9nxB7m9hPFbiHjVs0m+tSFq3riRTh
WqmJmmk9w0I6QLSofeuMw4rrvWSKbDgZqgk4gDntdb5V4MhDbcEASzTVDganTjF5prayiqWD/ypr
ykhGI2cq3CPCYWhb1YSHN6KAsJkwZFcgOgK+uMOrTUczL2UrGrDoWZzKFJ5Gk2aKiaQxTGyEwRl6
6KLG6YYbuQjY6LbRLYq3DVtR8HmvBJ2Y34+Z5EHG5KWYcpe6KG1iShBRqJgaQ3cRKX6lI3em5lML
t9c146uidynsi30Q8APw0c8PLsmzqE+aEDUTV3eHJ6Y7ReGMoFR+TW66nRYUwHWkjyR3eO7U92RH
Nj11iGc6qa+37lqcvZSEw9r/+zmm0O1klmFGGwlrpwd7Y7r0OfKzY7gF1lp8o+2TJ/nx+vpXBQpX
I2JjXZUp1p+Yjr1LALMWPQBJC6L4a+jmu2rzc0XirKZXdtxUz3d8YkWoDRkkMrRXO5KTuXyfBvcT
sv0U41prxJ1LIeHZlgrXJu4Zs4sa8jqvO2iHaXCJkzmlQ+90V/5e3kbOm9l4tzjiGDB3MKcrXsrq
Fgt3iGIMGwCeXx/QHls1gI6ZwY9o/4ayRmihdg4w1DVAwgW9BpsVclUzZRBMkljHN6K8p9aAbq/e
mPsBQ8+0B2fM/MEyMZT7005RADXeK6SMCDgwdSVAwt7JgNaWTscCWcy+3er8QKynTt6Z9mPUU4Ah
5J7VBsXaLPzlfZ8/FUSSGIeH8yvaTjkhYzUV+NS89RP2qBQfSF8MMqJ0/uu67s07faZ6aK2ZQRHg
YQMc4SIr2RJpMtsYnJV9CWCuetI7BwSda9ALF2/BLIUYc/EIL+eF/QJPbWXSBJ0awLCa9m3ZvnCi
Yi6Vmi9/vxxMw6tolMVYPDIe5zdp0LowA0k03uc4+l4gozupkXtdxIVrg7XMDcUoXKOVBqSw5yJA
uKPlyPuhNFV9jNpTN6GZDWUBgKjS5NUwV56bpZ1D0h/pEiCFqqB7OJem0WrMJqNB5ShpXg0lOthx
80qiaiXHeOF0gFUb7WwQNI+h4pU5F5O1HOTvVgG87zxIJWCQ3metx8hKs+eaFMGy2gbXY57TDjnj
rTH+7sh9Sr2ITCuv5ZoYwZzalUVHRck7t1IBbScDfkECKOIbzdJfChpmVk5oTZqgckXe2QS2u4Or
+9scfZI8m+0+X6tFXd5THBD8NbgAaFVBUHx+QIbV2iQe0w7MB7Hm65UZefqYrGnb4lpOpMy/n/ie
AOwDkWCedYCMtr2itzfqzBckzVWa4G9v0bweEBwDNgduu3iLyrxINGWAJKQmkWaegSPD4nsH1SB3
UrwGrHx5Z8+lCeHIBHgycDxDI3jT3Wjh0Dp11SZONShdgDaVEcRVZuIUhKxlbZY39M8yhevbZ+BX
JBGW2YxPVaGgIRxUeBPiBm3FKl14wrjAX2DV6HtFjckSrJJuDT1Y/nC1qB06ZmchhgQ+mir5Gd4z
9DoBt4q4TMtXnMWljUXnxNx4+mUVBeWvEz3KlAbK3/FbuGhx8xQpu6j4jKvRaVJrZZGXvvfXKv+I
E/yGknbqIA8QB2ZTPzNuLZoid74NtXuDvSRJUPQufP6/19TTJQo3b6hQvchzyIy6rwkc2sDzNW7N
yJetB3stLrts2v5aImqWMtjNAOIqiOMc0EK2gRZpkrwYMmqXm1baZcCNTbWDouLVQUOI7Vl4bq4v
87ILTRAs3n1WhyYYrzp3COlBbr6l9veyeqml1kXbOPrhcD80aTd2mdODYpXAQSwNYLsW2qaNS4eQ
Pgir1JOpFpjoC7n+cfOiz72UWbv/bIqg3V3dAqZDgnZPCK3U8JGa7+kaxPOFzzWvH9jYaEozkHIU
6yRN05hhM0KGFHcNhnspagIxG5zBzHt/7Oktws+10p6yeH9OhAqGaSisCYxpVeeOVvmScrYBk45X
UeYkCSbK0Dc6oOyW1h8VKtSp8VvLpqOuvOSy5GjW4FFj9HRtOjQh3Vzf8GU1PPkwwXDJZtRzOJyd
q3F0QEpvar8dhk0+/tDR/UOZH1VHq9gP/e663MWDRs8nKBrRA4Wy1fkDRNOax6ky7wenW8MCELwd
bdEAvra8i7Lg12Gj/QHWHTBQIrwHQSId5U9c6qEZ3RAkzJMBbAPktAGBB3RJ9VmPS2+wsodxildk
L73kM2PYf0QLNkxnQA0jsw3rzWGf1PVOM9Yeg+Vd/CNCsCEULIx9leHwSMcD3ugwISC71JV/Mhkn
SxFMBjOprKYjllIjBeJlW9TQfidbtNAemi3dUtu9V59AZscchBfb8fFfVOXPIgVVqWgXsRytyG6S
ca8F5G9utj4bixWfdfFhPVmjcEOtsO2tdn5Y7WRnTIFdPhI8Pdkh7TEVvO2zh/9tVeK9A7MmupKx
pbnitexomgeT/7wuYkUBxYRKmoaMVLN7LJXPXLtbdSIX/z7CSdQyUWqELT2/w1oL0Bd7mpdA77rm
qSbb69+/aDNBeIWmTcAFAmL6/O+bxVBaeQsb0cnZgWWmoynpk1E9m3q1bcz8ZuDt53WJ81+8eH5O
JAo6UBemXBMVEs0RRXp3lO5raWuUP8NuRdkWL+6JIOH0GZHBrDNCUGzf9a2B0Skn4Wt9gourQbyv
AdJZAVmnsH8Zm6RU12oYIIbnrcj5Th7z0onld3ms3W6SV85ryQdGA9jc9oTiF6BNz89L78swLItm
XtS21d9sxTNJ0K2RsC9qhQ2eCSgEsGEv+CaQTYpsE1sXmbnXgPQ9zWu83S0AnLbINznS2kju4jb+
EUiEkDkGykNSMAisy42t3jaN35W/ZDAYrOFZrAkSouZIsuuI1/PKpBquvQeS2Cz7VBWXTCt9P1/U
OaKiA0IC3QeoUiJ/IuhfYY1RNMYdXD7qxC7GH/Ym+NDAh5hsEweEsTvjyILbdP9xH3rE7d+f2pve
y2+MTR1QB1vuIv++ciUuS9F4qk++SZx2rWTWNJoJuMnp7l3yo7227W7Kh/xNO1ZgTkrfkt3kP2Sy
Y9zXN5GHmg9fm7a5TFfOnzCP2di6AuoPEUonayqqFaRv3RF5wb224V7sAY9wcDsfozf3mqNu1oiq
L3O0gkz1/NaMeTg0pg2Zn9HkKgf+Jt+P9/J77X1QF6RzLmZGvXiv32DXt2s8vpfwG4JwIaxjREsJ
oQMWvJ/7ZkpMS7vZRnJZwO6NDcLYQ35rB/aKl78Ygpzus+AaReB3CasMYlEn9GrfcMp9ljnEbX8c
6mf9znYkzzxanuypm7VR4K9xnwvVPzljwUp1Y83kEbjELmYzgsl5te548PloOj34XQDeeS/fEVfb
6GAiyt6e+gAe+hrW6mIwcLp8wZ0aaNcwM8QnqEdNgYp1/uPk8EByv64eDYr3amPtNdASXX/elvcd
Y+vz3CyGvERvGD0QYxsN2HfLSaFarY9+C2d418BSZgWJW92kI1qj0totghAlrhU3cslfAEnKf6WL
p97mGE+0IT1UdUcffJWM/yABTJS4w+jwx+CuoM6VlCdQZ966OdAq0W3spqsVjSU3UUdTFRo8DA2M
KIL6KDRnaSJDRNs4ildvYaS7T2jOzQ/6Wjm/ol30DA7pHVgLXu21DVx6YE9lC3qjt4o2KSFkk2xw
I+ZG1IuROpDWqpCLeoI+PLCVo6eLoJ3w3CaZ4JDK6gmCtN6ZfgD4yjXuiu9gBXaNh9wxGjdxB7f8
QIKEOeNm1SoteUen4gVFYXWSFCaf9xh0YD/4e3ZMGwfjTxGmBB3bzb5rCDSKu58rt2MpVgTFFFYM
mAqUswV/Ke2GNKyZhu1VXi0AIWS/TOswZM+Z+poCkTbbD2vgk4tv3qlIweG0Eo3FQwqRTeJkD8MW
A3l31KM31S7bMpA7ao5yCyCQwU2duSqZ+oCDiV9Qu7m+9AWlNhAbYzwGOVrEq4LnETZtEXOwr7rc
fClBF1fcVfoGOUUbLRZ9fWeveaYLB4zM9hcUCEb2LJGkQFVHm5pK3bjoEhw2nKDBTQ/TAYFQvtaF
umB0bHAzaSChmrv2xEYpQFongy63jYuie2BX4/dJl1e8qcXVnIgQDpEmA1xtAyKUtgY47uR17G5Y
Y4tduPuAn59LavCuwfgkHJFZ96mWVBAyATOqjDK/x3KyoAg/rqvCUuoVgmZgbsQMoF4QDFykFFor
9V0Dfoo9h3sIWAWgu2qhE0kOVXZ2fqzip+syl87IBiA8kBwwq4JxknNzEwHPIM2GvnFbuwhoWO1y
qwmui1jKc2FZf2QIbtZkxCbNM8jIKnTZyD7CbwCrV06nBU3nTaMTTV7cAbd3Zfx4STnQfws+YzTJ
ImARTGlFaJUQG70i2ngbhr8S/lT2v6+vbVE1AAyn4MwMTBMKIsC9NwL9BqTPXfVcAyYh0n5YeYoX
9vW6nOWl/JEjmOWYJiiHdpADrIRMu9X7W6Vzr4u4bJjDGdnobURaHBM94IU9VwUJUDQ8lGftK8qH
KQ3nQdfytZm0Hm3kerQdo2nCvHZFD6US7xqifRCM0XoAjF7jAvnqTxccRXwKgA1UlFnw0gvbquhU
C5WMN+6Q8yh3WmK1r6yMo3sr59WPUadcdVNWWYUDuKPMG1pq38ZZjLG/XspqFwaNbvHHyw3NAOTj
1PBLDtxumeU0xIxKJ5mm+4hgOjCRKr4BQXJ9qOKoezFATwjiaVZhaEuOjOSect34GdkZeetGFXVO
PlqvCcHwjxfrSf+QhJkCBW4crvLUjTs1vSv7OWUVVqPtqPWQBGU2lr9ZLCFoAsGi7Efoo79XaI3I
uVZ6da/2Peghrx/lJc6sPZN5YwAAEwC6ZYvtRUzqptFuxsalpuTa5Qu22C95EUxk2ra24mijtocv
9RkZv+W6e7JH1YnV9A0PhlcY6EhB1yltvmUzCXjLMHysoJo2rJTDF1QaLfJAO0B6eJ4gE9QtRwOJ
XBs4Y7VLbhi6U0oQ+HHr7fpWLDyvZ1LmC3xabZ1s2hsypJC2Yrc6YOJjJ7bR7+rIZjLtZNpmj5lM
NpGFTpmKs/vr4hcWCUUG1wJyJvKlN4dBhDKSbdxbNIYccgX9zxI9hFH0D88gjhqDYhg7gAIJ7pPB
o8Ks0qlx4966q+TBw5h1jDGUVZyOBT+NYB4LeQsZrQwI08+3c6oVNliA43E7Mpo+6WfmwdEElAKa
fp6aCE7jFIHFUs0V5ph2S321p9Hz9T1dsLlIPsFVwkuMbg1xvqIexrTuqtlOwV8a+t8N8AV0w+fh
7/9NjvBsNSUtKg1Nyq6i5gExa8DOha9pbu8ZmeIV47uQf8Ji8OYDYdSc/e/zfY1DXuXprKZNiXSh
9pRWYOokwcBeeDQGf7+uU1nCuvQwRiw6QpZE9qTZGHF3lEEpZkm7f5CD+hIceqQL0ZR0viZQwRjm
FEFXkli1H9DQ3jmG1Cq/wUqPwRvToC/X5S24MkRBjAbCaowyyCIuFeVZMmGODle9wByaxh4LtpYo
W7jOZyIEazJ0ek1GArvKgBSZakpAwMnXDe0/mEYMy2PsEV4LxlmFnYsSWynH+TrrzWdTUJeHT6n0
6/puXY7uzm/EiRBBDYooNlr0tzZubX3VXYA9ybN3Ku8U5UXLN4YNcLbBZd1tTzZo0L8ufSGTDOGI
eQCHjrZlEfluAtQPRQ8cXGqzBbHAlgGKhkW3GZKhsdcOa3BiS68AoDbR5ofcAV7E+feTV6AYgNMx
NrPKV2wXpvpG4fwbeipuymg46DoFWIm+MzT2en2VSxo5YzSBVRFdfzCX52KrMJIys8UqUw58HbW8
1Yx/CIDmQbP/ihAcw3xIC82cVcWQk4dBLh5T4GV3GBa5vpIlxcdpKbBO8McMEUEQuatssnoKWwg+
iKmcArWadqQYV8RYS3qBCAjegAF6XcxYn+9YbSEjq+pl4/axUpdOTnBgTgOQHE8ussYIhtgwA3uo
+ZPdV8NtleeZl6t1iH8k4SOdRE66EdRJcauC27WrLafjwP2TjUYa3SZOs3tDyrWjhASon09qtZlh
DyonlGV+CAdr2utoSn7jk5picpyE9VsXksK3Y6XoHIwlJAfWNtMD0Vn13KZk2g/odfOGrppsB3kT
C6OoE1i2kDCp0hQYlVphOBGSGz80I48GH3xs5VaiCvEiHof3YE+o8VaqFgtynVPXqPRho9UcIN4q
5nFQUonvm0FLAlmpw51Ew11WSurOkgxfqSYtoJU1BhOrQKEOo3RHVHnC4IekH4wa0ZYT531Z+BrN
5AeNm7R0C65r23Fqp9exMZXCYVZa3WsT6uNOzuMOaOspzX3biIdnnnNl09dF9iFFiQK+3MREz5EU
ovHpumItxbwYpYJTAUOHUVUxAFWJ1NLcQmAoA7nykIR1dQtc+26nI5v5ita2MHUa2nOvkrh9q9h9
Sh2ejmtcobPhFgIOAg425GFmzkOEBud6p2POXaYSvqJLZaccB1dnT5rtj+2KP7j0zp/KEfQbG6iN
vED2xW7A+zAF4KcHDJFXs6dhsFe2dm1Ngmmg6DIcugz+i1wkDpixHVC/5QWAc1eqR4tyFIwPmAi2
0KcmvFZ9RDpNbbEmrYs9EKY1xrHSbcdSttdVZf5e8YxONUU4oxw1tYoZOCP4XweeWY8Z7TfXRSy9
E/M8DTJKIN4GvNS5GjCEceAbxJZRW3GnHqBvJcZcYgBIgSXks8QYT5jau8pcK98uqQXwSJApg+ph
dnH+/eR9IoRJgzZvIVUOYNwtpchRkW5M8y1Kc/+gFqeyhJRZ0ae8sAZsY2XVwAnp8yKQTPm5y+vm
Ea3q2kposqwdf7x1QeOjoh7b3ELyzCDhp4no14nQ+tU2ue2w0nq8fn5rwgSVH4GWUgNoanZtMw+0
6Y2Z+ZX6HMZrm3h5YBh4nvsuUMKd6zmCzjeJVVZgni1cJUdanD1raF6JjEdJ15AkXGEfuFwUOjyw
gSqSgjMLnaAcSVgMZMx1OEg2oAR+S4pXTPc9f/3brQPOiDJDYKgY78MgwbkKjgYDBEZpzCAO/CHV
PvWSHytqg8hqrXV8wfOEKKR2EKsi03kRRNZ6ZBbUgigg/3i83w8aMk1bgqdRv1EMl0++CciElH2k
1g3e3b9fJ5KCiB0N4H/hwTlfJ+lRf64GONWAz3dja2PZO0zYIxG0xhx4aa4QiKAbY8aq1nG3BRWx
NbAGkhGCxql3QZp7yyP94fpalkXAVwKoIEJyEQNULeUm1g1Kwd8X7eDJoFIxVD+uy1jSvpnqDjB0
yExfND1HMQDLwXmHoWrj0waohfXRgDtS/muWGSAI4EhkaB40Hbh358cS9WnG0O+K3dJvypocC93y
lHYNBvLSjT2XItg+oBIxTUkgBd0GmylpAMms/yxosfLKL+4Zpupn9GJcKhFJvkuMlJQDxETmewK6
rDx06tZr15B7FxLrM8zEf+RgIOd80yqzK42UQU5OW0+qNxP/ppX7CfQFsQlmOnJbYsK6dvO/7wM6
lyuotloTeLPhLFfvfFtCQ/xA8FjZ/sBRXdYe4Uq5f62FBEzXhomRYGR8xCFUysOk4x2g8WG73Igj
g4vuo1B7DflK6L1wdGeChBfETKRY0UYIarW8eEKRUN0BSbC8GZvqW2bFa4PIl/GOjOIEYMoJMmoY
AxWsUS8VWa9oMBJtlb3KNZIJUd874A134I8eNQALhLr6D3uJYBhoD2hCsi+wJTNLkewk7Snajk2X
Dei+jj1CAWJd/3X9BfO0SPB+4b/i5RIWlwysqW0LpgNIPXu7oLFjKkAE0hAm/b12nAI/CILIKFcD
y7CiESgWCSgRyYMG4Pdmred36eU6Q5gQHkkexmjAKyAonKiXZZOrsaC1fHN0K3MP7llexSBr9doM
k4zTTaKtKOeC+QLBH9DiTANTfoaYxqCknHFBAXBBUtVXpMxXR91X1HLFi1pwbk7F2IJZCfVeyaUc
YqIYvVjhN6bVT7pcep2qbMtqTUsWpc0v5AxzCowvITeT8JpLzJ6wKJyXXJU3sv6ZJL+iofVijGZe
15SFFxMJcnRVzOTUCFUETVGkVgYWL5amJfReKrSDVX+/LmHxjE4kCAaklscmKggkWOngUrRNTEr3
qGd5cF3M4kJATi0jiweN0IVd6xI6FgPQ/1G3jR5kiz9pyUpYt6zsBBQYJvJmqJ4Ke1Um+N9FaUDZ
efgYzqjF5bMFhAG9cuwnitT+8GDpR+uXjLiSFt3m+gKXDDGqkEiAzr4HUuPnbxvV2zo0xpG6qX2X
moiM2I+k90N5cq/LWbLA2sxag2XaKsYUzuU0RsEUNQHgb6pZx8muPF6aTgieb0LyzYBaWVKsvTEL
rX/oj8J0NOpCKiiLRYSLHCxRlM1pR0yKvoFKemeCQeeblWs3VWccad+a7qTHz2ZjPSaMM8fIYmXX
6Ezeh0W9M/RGC6quBkqQor1c343LABhVKpiXeTAKgE5i/q2pDFCYjiiFNQxVwtZFdjaqA/AfhRhJ
GclzH6/o8dIxz+E2OnEQEuAUzrcf8+JGYjYRdYEu4oT9J3jpaTVh3mDlmBcXdiJH8Pzs2oolu5QA
ljK8dPx+oDvZ4Ch2bityVKqgYv/w9qHpAdmk+fYg83y+rgTKK4UshmsOCu8ZcExCq1jbKCvLWrI2
p2Lm7T1JHOhdl7YKiKpck9wzq3S6KfJs8nxdKZauCDIGOKZZX9FPcS7ETtoCnbkJdRV+G8bHotEd
29qip6ejfrxGari4ohNhwkHFclO2RZ7C6uiyU9c3arJpQb9+fUVf4cR5Lgk30JrTIDOKky7ms4Gd
BvQcDbatrlvHiDWHmYBHQObHYTzdqWUYGExHQzsyJEaauQqAVQ16zDhKciMIQGrm1MZvo65XjN6S
lsKdxAg6+n8wsStoDcx8yNIYAR3tLA+A/Ljhv7Oq3ZTKC50wS3KsCu/6TixtN9KeOuCkUGrCvT8/
28qSOuA35jjbuki3tZzr6C+J+bHUcvNfRAETA947kVF5Ep4sHXoUUoLFlc10JCOgEbn8bFrs6fqK
FjrJMVgIKSpibqDwipuIRi6zQEM7IlZqbKwsfhm65NgOv8bwp8bYzo47lMZ72QUO4JOScN9Qm8qT
VNkZjH5tfGu+GqKenV4dYc1ZG7Vgb8DVGQGLZ2FyVkETYXnokhd1+BdL+ufiiD38IB2XWR5BVKR8
VPaWZw+N+lyv8bAt2usTKcKzbBKWgcMYUoi9I9XbWN2BE2Rg/3AP5imTuRdOBmypoJV6hLpWUiAK
izRQg/e/ZCRFIc1qS6eSkgA1YNce1xzRpasAzigcF0Ee9gKRNUlLtWgsWB548T5Bf06KHL1tPVxX
z6+ZFVElTsXMnt2Jye4U8LGBG5iCJ0a1XvrMGNBo1SZd6g+GNT7pIVfCABPo1HDQ/tAXXqWQ4Tts
FUNXhxKBOc4ecsmFS6CUjzZ4c195ryQz1ijapEBIgLafYIwBREqa0vosxok8DmaTV8gEKPZTGqbk
gZuYjR+KsP2o8VcA+of+ufe8BgthF6O/MYgkfeiA8CQXvRN3AJl6aBgyXR4ubcvdNK1L21U1OQtY
zDXqM3TvtIHV5qbDpknz2saq7quwnkDOluboVO6rznItblRBDZC5IurAN9rqJcWQd9xXBMBHrL4l
TadMjmly+lMCLdr7KGcA6kks4Bs7VaQjquI6UHRoW0e9q6eVau6zwdI81YrkJ1YPPD32+mjeK3FB
uN8NFUOFhav5XaaC1Ru435HpxLqZb/QcwKBOLcnha1wRbh3jAkCB6CfTrDvUhJtdHDVWwNMB3kFo
R3gLajRHylh9ar2wtI6AnNMP+UZpujIodLuiQUq6FhBfic5uAFrMv4dynPYu41Llx4Za5SuWdOkS
nqqQ8Ew0E5uaIcX1KABV1Ya3ffhoIeljZ8/XdXWhOId6GMDFyUwRAYQxQVCbynqszAnGkd/Rchtb
fioHY/1i25h1TW9Ca6dJ2+syF2/hiUjBo+EYUrCohIxIA4z2Sq3RAhtXD1E1fVyXs7iHQPoAzhwg
MnDnz68haetpoDnkoEC8ZaBYKOv0JdXMx6pnK8e1vI1/ZH39fnLl+UhBWjingidzq9if8vjQ6Yk7
2t/1yp8mv81AE7tGJbEQZMzNdUD+ANQMPAlbsNQAM40aoIcjSUeOUX1fsmPD/4+0K9uRW9e1X2TA
8uxXDzVXz2NejHSn41me5PHr7/LGOTcutVFC9nlIXhoomhJFUeTi4mcY/RyBXNE3Iw5s/IRz7hCk
EUrmFIoXp28s+7i+zPMyXnq7y69QLpcZ06KsgEX4ig6DfeXgsR5Tj8qDG8zdXa9R7MaicuR3A4LE
GXM+v/CRfuf0pnqaDHHEqJuitb+spI0WW/s+EIlZSb5CDiI1UF0ZoFziWYOCvjPKbCpwE/bGo2Zj
xCBGLO5YZB8MNcYcdiXt3UjFI4/F9T4uqsq3gKkTmNb3+IKA9g8tRYBRYoYLT2I1AZlaxnMmNm6a
M2LZaBvkVuuxUWKYzDciG6tHyt97hVlzA4uLwYeY7MTdzgEBbTlJITSvAIb9SqPRUWvspPQu5T+7
8WZUTuMkqtusbutCqHZpSHIeZGGtwZAGfdolxHhjUbsp0Hd/3V5XziqUm0sQKEhgHhmf9ZAxOCQo
tAb5AFCz5flNbT/liDZydGIAjuXnzTkPRPzh333RLHNG1mBJcfdyJpsDrmG3NUy2yb/qJnUTjBUI
0A4mwnytruFCDncYA3DvjKjFwrc2hyL7YLlPekF4M2/Dt/O+EMHZRp3YLfgooQqr7ye5cIZRNMBD
tFicIVhKY+oRhRIpCNZxU+zT2Lo3s6OFWRjOdWNYdV4LZeb1XPjtvLQSlFigDLVuJfOX1BjONOxV
PF0CcupJ4DRMEYhc0w4naibsB5ARXFSXIm21aofeQoZZYZoX5bdjfEOBIleHv85PIKb7I4efNNRH
jTrKEeREhB4NQn2Glu4pC73rK7hmcUsxvGUPWae1MsS0EggQMSIkymuvzIWD5mbL5c0OnsgEAz1I
phA+XC5bX/VlDJw1dcu4RxNQ2AfaRmFtPALTyNT8jEEpyJlZlXQDhFjnqyCh+WH1eXdUGtA5O30N
os+/1xy8gmiSV+GXcRddflHZ2aUdy+DkDQ10INR51rhh1Qd+W5Kvv5e01H1em4WVmmqt4ZkA3a2g
eywC8qsxNc8sBM/qtbOwlMIdbEKbqRwD7KTZv9qsdEiB4XXVPdAOkTwh9HxD2f5f6GUh4YRMyBw8
cRLDMk7LSEGKO46tYJNUsn4oQOGJ2mamCzZrzWvN/Xdox8dFimD3cglZkzHA1iGqbVUw/RR3MTXc
69qsXiyohuHYIZxGtz2nThSkCXgfUOeohtYJ56aknSLvWLdRmU/sO8WIHNb+NfgGHblkHuuKdBdC
QE6mJNnyWA5IbqNDAIAs0IVM4z7XNN+gTLBb35OEEIU0PSB0KOMD7n25hGZqV/UUKxQVxdyZJG/q
QocY77Vypv2B1s/XV3PNTS6lcVlCM+/ZlOeQFiFtbNGtKjPkVRqniAUruNIVNTc14x8or4Hi5Vtp
pKnOGjrrNeqyZ+lso9q5F4PMmTWSm5jE68dXzNFzx2o4B5m5CZJRYDlruuIDkEYGI+ZsPZcrm+fA
oA0Y8oA5cM0myD9bK/JyEJfLdizYw7UzPnOHovHKnlss9EtJElBvhi2B3ttO1A5MJVNfO0FPTDTL
NBqoyoyxudXjsAetDcqTeA4iRvwXn4BuOkRCqE7Ptnv5CWDWtyg4RWdIy21n9ZuZh5nd6dZJTfb9
EDumWQvO/prhovxjWSgHIpDmC0CWEQ6kyeLCHayfE0EUe5eDTL0hkWMOXtj8facHvKiMd8lsUyjf
cbupVEWJiRxoH1BaqzpWo2YdMEYDALVBS2JfRRZky5jVCHG28w3I35BoxsUADeBPv8+A1+MOiqYm
sq80cFS1x4CEx8p2BvpDH2/jFF3Ht4axnSq2uX5SZ5v5LhfZNMOC//k2HIhYZquFYLFymfRT0pQj
RXaEhqJa5ZoDR8COHAUA6io6oC7NxgCVtqKDQNg1lcipx21R3A3JvZEjp7aNjJ3cnBRlM8Wa2yOW
Iu/I5lzXcqWg8E8lD7Of5xc3urkuP6CYiJzakgyw7bZ5sNze747kaOypo+2CEwYEglBDPpp75eG6
3O+rO4sFdAQJQYDa+JdDHwZd3qsaemwq6xVIwR0pjLMV6SL15vW73MVLOVyMQfTCquoMcqI8fm6q
Z3Bs7g00fzbKiIsMgHlpq3TtYxODta5vnJLFSNBmz9eV/e6eLj+C22TNzEncy2ge1kf1tg0iN9Ya
P8m0k2SEB1u3fNRsvALir4sVrfFse4v4qksVcOpWEJvWKiJ+1SmJ6eciBiKRcvNXLKQgZcDCzoaU
OnMtqDE8A/ivqm9j8DNLj8Egett8v1UuF5MzWLkw0ipC7OjWmh+Bpztyqf0qiwjkVqXoGGE2cwCi
j5fbMppFMrwdGm8woEAetpir07cgXnm7vkP/tHZ9M8+FGG6Lxsky8eiEGO08vZmto34Axo9Y/8Be
jT27Lx8MBCNfkuhUfPepWMP51Q6IwgzM5WKeODQbEyNicPrQJ60BRHqof5uGZyq3XeGYmTd0yLbt
rus6/+Y3VRcyucgnZI1qjiVkkmGTJr8HvXXmCCS5YZEo5fL9ZgRGd4ZwoS8cYGceeFxEzMzrBode
t841PbfRudZuWfmiTvedJljLNUNZyuLUahVpGtsCsjQ0rkaGXwaeVpSO1O+vL59IJ+76jYkWFwa6
gNEpm6ElGnWA4ldsKJuEMsegqmu0ln9dokAznUNTTX3YVnU4r2J5W4RfZvccT4lji26gNbtAeIYe
FiSv0MXP2WJNM7mXTPDD6GbqWNmN0R/At+mAPg9dTtc1WnOIS1HcXg1aNhStAVFpsg+Kn7K518Ov
/00Et020KNFpqUNETwbUVe6k8rPCE+a6kNWd+bNkfA7EbjDXMiCzzcWthsoGrQE51oH4CSzjltiB
aDDcqu2paJMB5zCwNXxux2ClVWOSC+QNysuUJCHqAYNX9+NRzqgzNuqrYf892BNnGFlaPF0QFX0L
EGzUb8K6D8C7UdRALOIiAe9r5GXa479YS3RwIcIE3vMb5DksSI1GYBPNt7TfZ0hhosxgS6FbishY
1u5JeHM8D4CQQA8pd0/GvZY0zYRFrLqfTXkEwsNRi+2AERO1h1okGQTGvnquFvJmI1rcy3lJw14Z
IE+ZdkXvqIoXsneTnGn54/oKrjA/zS0RKCagA8PAc50/wUrcw7NjCfuzfYNcBHlNd+UuPteH7Jm4
jeSA4OoOY9K/7HaXfkgbgfi1y2wpnjvVahM1sj2L7zbFTQvSDGRXP7KjtI29ZhcV7nVx388eMi3o
dkLHOwBFmOh3uaxKLoEdNU4aF9wSQND27BxM3qgIvP2qFHAPo6MLy2rytSAMrtWVcULqrUp2g34y
wud68CT75bou/6DPL+9kFTSfGCqJnC3gO/wLfezJNORo4AKVn+TEvoL/my05qjfKASycoVNsG9WR
kcJyooO5jz2M8DnGXiV4BH23VHwFpuTifQfcJBqTuCXV7ARzlfHbGVgLJ08iTl5uouKurAWWOv/Q
N3UXguZVXxyJ3gojFByh7qB+gpko7zCf5UOwpCIZ3GEwOtliUgpl5Ht2qlxjb23UbYdljV22azfh
NnJLP91SBzGCl/j6Xt5avnYWva9WIksViRdA8+fOlPnhfKmrNk5BL4M6xg1f6k/MrAYp262xDR3p
y/TpDpQpZ3IYBTDvFeTtpVDuKMa6PcTKLJR9Alnumc60q0+xo+2bjfSjvhl31xd7ba2XOnKXLbFS
OZI6iEvGE/gZjO6zECEWROvIR0FtqShVM0HGS7m3zqaT30sOkZ3g9Gpj6BM7k/P9/6SUPru7hZEO
dpsyZRaojPtE36vyVhJFdt+voott0rlH8ZgXZhBkEGE+qq8IH73SiZ/o1hSYwxpN6dIGv1FHyugp
b8d5f/Z14RDw4rlkk220J5wFv9iPm3b3bPnUCbeZE8RCylDle9xyqSf3ugqNMNCa2Rx7P3Cjk3bD
Nsl77uN1dRweuh3DGTRxFuV9vL/5Pdwpt5i/7McfAQxVNHlduBackytkmqgB8mM4j62vetEp2VCQ
5W9sH3ThHxh1/CJtk5vH6Ny7yVb09lrJ8lyuBOf5bH3U9XTeifFg+MHWQnLyOPoE3IFfJ+BvPtEu
f2/tbMHbaF5f3t+ilDTfLmiAQp/fpSmXUjXKjFi1a8byNmP5sQ4LwTDhNRewFMF5HNDAycNMGeWi
EXlXluEuxmmpWiqoOq5dUbic0CRumXMfC5cOMNWMoZ6KaLTo9Z9plCOfkpsAm0b6Q98za0N1RXCR
rJ1REG+YqOmAWRiX8+XaaWNggR5ifu8hoZuFN5NtbLvOj6Z9BNQvOpHzVOB41mKOhUR+zFNQ6fLY
dvPrqHgJi8ofqvhHR+cZrp0ol7x2MDE+cG69t0CUxl9OyCCncTA/KNAxdExD9mDkKWbbVcbT0AcP
LXigkLJ/vu5XV8/AUihnKmigqepcRpxohtMdUHaekVufVjK5tvljxHSHNIw3Y42jUYzSvVE0N2iT
3Mrms5yBz1rrDlQ3N2UaPlz/rBXLQvYezZDK3NP27flb6GFtTUkMAlEJQJxzAvZOs/QMPOgtUZVk
BfmD3D3qXEj5EEx7558gmKsn20WJ2DVKMDgEJK2l5JGudMp43MR42JtqQdAhOyItND1QPfGvq7p6
Vhe7zpl0RYGjDnJsAGHTJmjrm6Ev3SKqBBu9alzQxEBdFI9H/jkCuDaY6Qa4hHz4YTAgicbQlRPX
kO+mYdeYknNdq5UNBBfQ/E6d25lB33R5UJlcT3JiQassf2cq3Vikus+n37RDU4wuYsFe1W0hjLu5
K5AAmlUHYUEDdhea7tIG5TTXiI4N2xPU167rtrpjC3Gc26sBxNPrGks5BUC9d72fgDp4iCXBA0Ck
FXdPt6BxkLoA7mDAgBVJ/YkRX5L8kySvnXU0pV/XdVp1cwudZp0X8VU32LUdN1jCIlMchKtexX6F
A91n6Ev63yRxl24j0TqW5xe/QX8XIF+VFCdtnij4qa7LWd8lNCGC0gH1T75AD8oAzUyIjcyCqjmA
/d0wADeiJt1dF7N6m8NX/1cMt0sVTptulrgDS5bKXlDEZDf2oepfl7JuC3+kcNtDYxDvWi2UMZoT
SLg2qvnW9fuSbUEIWVnv14Wt2wI6xizAaZHp584uJg9PdiDBvpklYcoc3oPoG1NBvhRRRRCorOqF
AjGqtUBH4VF/aXaVMRA1wBApJAVBDGQ8qNWrOUjOVIANhrhEBDZb80pISwPnCU4CFE/5ZVRRj9Yj
uHpa605a39SgrivK+7F7q7W/pvmYSaCRowPcGn1wPCCZagjxwb+EjEhI9F1Xh4ijlSTe0lK/y0Ai
9XR9z9bMELQiKPLP2JpvQ0k7WhRazkLwjNeJnyvhzRgOm+siAPnHbnCRK4iBMJYUk+vAus9TNSaF
lY96mjauheTWQU+S6N0MMQ6WsB6goUxJ0ycaSL0vq2Gxl2I1/2SFZbidGhSPpY72oLjMp5twpI2f
UglzBJNYRyLHkk69Wnc3LSM9dVCcxDKValp9DlbevKXZoLp6Q8o38MhbkTuQUnIDqxg+ZEnSHxr0
pN/UmR0AvppHO9KFw1fcGrl6MwRatA/NOU7LJtn4bQysaDw1i5R9OQ2S34dTtp/kyMw9Zqd6cNTS
KDnpJeoJTj7kOuZjdEwZvXEYDUxQkDTMGEuNwlYwyU1B12ww5VrkY/SWSp1GNhs8I/qo9zPZ6Hy8
JLvfXTvYDeYBJ8BF20lrq27QT3Q/EnU4JkTKT02W909WOpUvjVQ9g1X1DqK63VBQ9NSP8jR1DjNt
MH1FSg7QWaCoG3ThZz9ak1nuRMrsoUV9dBc2NgH+XAHPHh1QMQZFbFyXvmakfeeOuWyARixTfSOR
kz3JqOJnZO5yVwfzAEuSfNrVzV6qu+qgg7ZqP6JnvkPNYYjQdgH+6s80aEl40LIpc/HVpXWomREX
fqXVJnhno0FxWVrktqMOwE67eVanMxn0WD5qdZw8KBRYNnVquqe8rEeHSba9GboALJ+VabSOpTXy
jwG9GCAvyorR8DQ7HDCCBp0tG0ADktKtyi58bKeGWY9ZNrSj2+lUeaU9y3elNpTENcATuekJGX/J
ZgiioJqUpZ+DFO55tLFdHqGBUQALoUGmUuvRqwZWYeughZX9hKA7342sbZTAwXxn9TyhB812QO1r
WDtKWnYaFAxHPTSoLGCSxUz5SysZ0/sK2wp0B0RBY+cU1DYnp41LJHfUvug2LaXaS5yHKWY/ZJQe
pFyWdxVWasMQZv9C+46Gt1KqmNRJw+BJ7zC8ohtkdm5VjB+L4L4OTUSrXSAx+6T2WaxAapgmnimz
cMcwOOEBQPxpr/aoogLEGhO/CFi81YYJLEml3YGEW9f70Cszs9t3dQoEzhAPmLIAwoHfatyFidN0
MWKKThkw/DIcgpMqSdmjbBb9F0a9xf5oT+n92BdsZwGJ9hVJA6j7hsSajilNArAx6ep91RDJjXMk
vx0V2m70qsNUmUkK6x9omo8Vx8zL8F1JEhSwyri0+ruA0vxQBxnoeSyZZfda39iPTKnCu1yl43s/
NqO5kVPV3k69EtDdZErNKSKZiVsPUCU/Z6lxDyY0ufV6S8rIiclZ+aBLjB4VyUh+FzoiJrQt2aj9
aSA79tFMi/mhRmp1/SPrKeZYJBU7GJM5eqDgTjARk5ij4LJe6dXAaxhd/KAqR5YR7QuXt1pvm7lu
NRhxjRmIsidNACMNmA1v2p5tmD6uume9+tKyGs2DcJmtkx4+xrDwaHEGt/HHda+9gni7/BguQGlk
uWzCdL6IMvA/4xTS3EvMH8OgelMb/i6qzyrUT1GAGIwxJxYipFbfV8vV4C7djEiZRYc5a98nh4S2
XlthMEOjuHWuoc2N7DTQzhgZUHCo4aIH+1WwAHO4wt9a2AykKOwZU/MN8idVCbjycWsZ9UcaAYbd
RBuVNj/a7LWQ0Y5fdwXg0kXoZWXk2OUguJlXoin0rc7IAvTEo+OaUx9Dy9UhMyuIZ9Wtjp54HJVD
Rw8UZWqBpmv381LU/CmLIL6Q2slkbY1hQGXlxbYvJ5WPpKZTy+7YvRjxdogOrSIIgFdCuHk+OZ6U
ADRqiLQvhaboMQ5Qw0NMhctPn/oX9EHupknGFENqumWdPkjjz+uKroRx6PIG4QfIX/Gc1bgANQol
acpaiIyb2O21ygmVCB35+yAD4eP2uqyVwAp8rBYS6gShPIbnXarX0ajRSnVEdkD9BBDdMZl3XcCa
fSwFzOu72DS4QYAILQhoWRVjYJmW39A+eMuSdMQTKasE4mZz408D2qnA/IpkBwp13HZpeoJ7W5+w
Xd1j3b9EyWtoCNKCq0v2RwQ/LTEapbGUeogY1MEzBlBliUb+CpQwOAOgwaT1hgIJbf1hdbvWfP4X
hWlQRqLsBbw6nAcaiC+3RZ0kfUxTgoA6jnLHanHLg1tAIuSNKuWpi9j9FEVOWfUiGMPaeQK4G0VO
8ASi4Y/boFTNwH8kK43bNcQJ8g859xGoSREaC7OnQRYkGVavB9xT4PWes20Gf3ylfBglNKfAPf2g
Hvpfstv6ldwgftoXvyrmjAJ5a9aOtiiQ3JjopcCJulxW2lZto85XY0qeqgKkvR+SeURc9PdnCh0G
gMqDRB9un5PSRnjlyYg53YTeNrU7BoNTqQgh/h51pwLW/EcOd3b10mZ9nMrQBiMW5MLcNVN2KhCi
ZlQWVGnXDhWIXDB+ABR0yOBxZjFIda8nEcwC4cYps6bTmIo8+dqpAhUVvML8RsYr8nJvxk7WECrA
FNCwHTqdQdF/PsQBuFxQb7++QWsjLQA+x9lC7hl84Ta3cnhjVJKe24hK/OENrx1ge49sW/maOx1L
DFAzHoON6ZvPKLo7Y+HUByrIPKwqu/gAbj17u06zzJw/IAPP9HCg9CsV0WyvJdcXWqJd5HJFbZCS
DOkEIdIO3W2Vf8599oGpbdtsY+yLz+CpuetfMTdcgMZYqzhDLrgy0KyExBSf7NVNra2phMJWUzs/
ph0Gq8Q/IuKG+8dKdpRdnrpCvMlsHPy9shTJbaiKaTJ9GkBV2e32ZBe2nnHXoWvVJ670buy0h+Sg
3Eh38k5Utl2NtmeeByT0bLSq8FUoRS/HSGUB+jm3w0l5Rt4o8eJtsAOYYAva8Arzvuptf3y5bsGr
53Ehdf774toeSdZWdjKPeh/uUll3AkXQqjIb4PcF/aPWbMALAZPV4VUcQkB9AtVed0x+05d4Y6NV
69d1TVavgOUCzj57IYlSo0ljDQuYY0zqDXujp9iXgKbc6Fv7wLbp63V56yfvj2KcmwmjMO4YqCcw
dK/2DKI7Gvh3sv7pupQV3hgVZ+CPGM4g8T4uTdJBDPPyG92R3cp/Qy+TvA8e5c3PZhcL1FrpCLsU
yHkUzRjirsPwa1f9BIo3P0+yq/RO+9Y8YSCWKlJvLdZHVhHvCu2f0bPcG1PTC5KYFcwDsH321myV
d2BYztatftBF9rF2Z4PLD6s5B/h4xFzaR5M0lT2B5sNFOu1Bfew8wBvZKXmz9tEDms/ao7VhP5Ot
aGj16sFeyuXsEk17ahqiDuqSz9SPXqgXD6CDdIYHgLJ1V7nRfiSSI2OOrGguyKrtmCAN10CPBZw7
fxMacVxFBWY9uG0iV7uGpshQ62wcPSlKpH1U9FB/qlD9KVU9h1+1tORxquTmuejRQhbkZNgV6kTP
ZV3KhX/dsLUVv7D8Ns6u2WTVFGQJ8Au0cxWwzRVSv7kuYtWUkeHFqCm87GYY4+WOV3KCcYqWibhm
0pD4Ux9J9d4r0S7NO7ekgBTkX2Up33d6JMhWrCv3/4L5CdEwd6uJRyx8kJBNb0YbSrKtQLlVc/6j
HD+OJTKQ85v75t3+UJ7QXov0C65J+RkTGsOvk3Sefma/ZUcVVUTX/PliTW3lck3ZVESkNHQMZaby
CyuVXRg028kE8M3UMA+0Cl2rMu6aUnu/ru+au13K5RxFptaA+8hY0hwz2LOPSjqY5fN1EasrqqH/
jWCmCAH736VqtBoHywywojlgBMhf6rcGQOTy23Upq7axkMIZfhtLGia9z/sW/7LKfSvCwa9GTXMv
HR4naCD81qxPE8wzjkNETSoGGYP5tXLMG/mu8ozPamPv290gKketaoQnJuL6udHsn8zZ4uKdDIow
vMCN0SkvUn9KZcE5Xt168GCio2xu5eVLoDUaCECZBIXaugDieAAz0303/T0LNx5zgOOi+RFvOqTS
Lne/7yN4QjCyuGPzUPR+Nd7VqeDVuKoIkBl4lyBzIfMGFhKLdazHZVeN/7zFbwI0BCV982/seCGG
szBryvG78w1eJaDlTJ082GnGi5wLnh6rx2UhhlswO5ORmp/v03Hc5eUpNfet5KWiR8D8sXz8OKNZ
/rNmGvf26O2YggACUhTTnZKTXP/ITM/G2NHBJ6Jp0esXJp6NoNoCs6zKd91Kmd5pfRUxt/1ptX7V
+cPBoo66zQ6xBx7xxLE6by4DCXzb+pFdyJ2XenGCCK3BHVPPcg/91ryVHvCeOxety87MZy57b3fX
fdDq1s2DGNFCheZtnt1Yk1tjUMHu5ibkFE+6CzbJfVL/SqVSUD5eDcpn7ov/SOK3T0d5x8I9jO0b
3bbcWMZRL1/J+BrRfUoLJBv2LLnPS6cJRfCW9bhrIZrLrqk16U25hZI2ZnM69mv0SB7AuRE6dDeA
D8BNJTc6y0fMYTIFmI1Vm11I5u5IzHHAsaApAx0eMIUPOTupLfjwbvLkNFSiFqs1EDPmyMJ3ycAT
ovA/e52F8chJhOEiFfRsTK85g40XRbLD5I935rbcodh4Vksnv1UerpvQaj3EBCchaj2Af4I981Ks
WtAq1SfYLPO6V/h+J3gM9+/R2d5NdwJRq+v5RxRvRElv2WEwQcPyrfWNbXWjf6RfxXm8HWpn3Ggb
/S7dyD/C98gR5gPmsOKb+1mI5o1o7NWinbXsPOLYTr7NjuYN3b0/By44wUWGs26zC3Gc5ZAOrKf1
P4u6sR2yu+vc+Nw5pqs+ZE7omqfsnH+I0MtzWHNNRT6ymlm1KNoq0Wp7W0vHVL6re0cyAALyr+/j
6vU3ZzLRfQpWE36YC97HSZ5gZIIb2+jR1ojT2x9dtL8uZDUYWQjhXGlq1Ky1EzgcSQ8cMjygSnld
wNpyzVAfTPmS5345ziLAO5nnVojDPaFaw8bIncLsXAy2G4ISl5q1oAqx5qqX4jiLCJmK/rwS4tok
cDIt3LT1WSo3uagnejXJtxTEmYFSD0kYK1i4YaPuk8KpdrozeMMRlNv1EYg6/Ud7lHa9Q+8H0fkW
Lem8pwsPVmLeOzLqEK1t9U9gBApn8lLf9rXbunTte22TbcP95Ac+Fb1mRJJ532nVTG1zrK5t/cyj
Q2Y+jRlgD7tWNHV+zfaXq8uZpd32es8YBOnAJFbUKaKtgsk4101z9SqwiYWGuRnZ8b31u8lbi80x
bEX9UCqAfjmG2Wut7THrpU2OcoRZUBgHAYqCU6I8gaoziATpvrUFXX7B7MoXWymDXdzs5ywmy2+z
8REIAgcoFhRdHTsRDZReW1OAeOBO5sKPxWdMTTnNJ2tAaBiPt4r0q8o3qqhsKhLBWaZUN50izSLG
gtzTBAkwI9iAxdUVbNzsNHgfvFSFs8O0w1RfzCTGZYqxptnPVvJrxQ+L36p+BuzYi0Y3t2+HThAG
rtyrMBMwNYIoEiEE3400DX2GuBtSSV05hHx0IBDKc0cjj0MAnHi7ua7liiu7EMe5sq6IswyAMTxM
w/quotTTWLLp0CGLx51gQVdugQtRnDOb8Fq0emN+aXW5X7P0EDaG/79pw5lG3UmmOjKI6PLbibyO
5NGaHum/eDJCEcNQMUgbbcx8p0jVgwCqmAOCoX8ECEeP91TEhbOWJlvK4HtDiMQCykrcy6OVeWiP
9uwwd9BQ+s7A3a+ElT9Pbp3iYVfF4/31RVx7cV3I5m7TUVEGW+8hW9bektLv00NW7or4Zar8JnoO
9R1TH8dq35eeJt+rhsBhrnirC+mcRYJTXtMqDBkF+7PmRvKv2o6cNMLIh0J+KcpOYDEiabxRYvp5
ls6vrta+I+qX1iWuRcE/mx8B4xSs6/zlnENBzhOhm4bOfg1pjUs/rIKJurMCaKaPCJcr6SSjtNuz
8K5KIpR5g/eCAmXKyAOqXbeWFs9cedc/YXZZ176AuwmK3JJskkLbZAAyybJ6AoBbTVyTVCIioNWF
XSjLPUUMFZTgMoWybawfIynclJp+UO3OSZUM3EC//o1iAJ/ghsUsGD4dJYdTlFECxfRqrw2YOwzQ
4va6iHWF/ojgfEsWd1UgDRBBgAgdTKfEUKeJntJum6Qv10Wtn0Bw2v9XnXkfFzc2USIwCRAEX+MB
hbPgTDbN2fqFSswdmND1g7bL7kW3qrLqnmcAtoEB1AAYcqfeJkNKuhgy2VPrJx4mhOwAgJVCJ3ZR
5vXVbe4Nfr4pnehg3OAPJ9juUb1rRCCVFXYD3H6LD+EcQJXCLPsMH6LfZu5LegTNS264CvOsEzqn
3HH3M/XKypGe6LO6jwSh/er1uxDO+QMZWN+41rHLY7are1dWjyxwNcWP6UNpVAJXtxYbXqjK2VQx
1KndF/Oab0oPrAbbN7Dmd7vEsx/IA/NBLDduA8E1vG5cFqh6FAD65/kXl8aF1a16Rc5wfRmG06DH
qDBmJPTkYFjyOdMx5QSteIoR+kYcuhlRQPideq3+iXY6wbtw9UgtvoTb6SgiQzN18zsKjWP9WbPB
TKqhPbr2etH0oHWrWsjiNja2yrQkI7TWDvR0RlWmu0vu2M54wkMqdQxHdeNN+0vy7hM07F4/ziI1
uV2Wld5mRgTRkgnUgoHmE5Z6NXjck+4r6jWRUa2Ub8EW+Gd/OedRJjS29BLiRul1iHSnrfa1ucsD
EFtpT7ZxBy4NJ64EOq7GkRZmQYFWD+UGvtNRmhSjLWoIDcCtPCJdbxnlPSglSCGiwJ4//9sdtpA0
f8nCN+p6BaIpDZJCFJ5i8FZgrIhsCtzAuhDQq2CuloV2FO72iq2GpbqcM7dnCIUx1TlprE0kN951
y/guBkwgaJwE+Aq9UKrKHYCgDJIwyADgNTF2CgDNyfJrzPFyok4XFAZWUoMQhQaDefohstoGZ/85
6aXYVGsU0phxjsNfdtYeFLndylHqJ+lvU09cCSOXTaXdF7JoDOj3u+UfxhNQFoFzEc3c8wlZ7JlF
EvBIVhBejskmTvSHtJv+uo5zKYILbZRkSORiAnC3NdKNCei3nGVeEZUCO18JzC/lcJahUuzSPwDh
JDup0XMPpOZg3DeKl1YHI0rcTH6TQhG/2vfTNQuda20GyEUwE+ly/WhlA8/WMCApW+DX8mBDk3Zr
FoojWaJkgUgUZ5KtboxjqEFUZBn+MIy4FWYcu30LFLogx/T9rp21QrecZcBhfZuhju4ruwt1bJmU
uXnywuiGdo0TmM91/qFborhiXbE/0ji/UYdpoyGqQP2fnA2rxlSSvR3FTqoLXMd3b3+pFWfryCjI
ZjZCqzHMgYrvnbj8bcvNYYheO0k01U2kFGf1RVRUSlZAKYn5McZ3pOYHC/rbRmT2s1VfOt1LpTir
V2jM5uE4eFiPse1VYZACP8zumdm/hUp/04498OWjNh0zIwHk4LqXXBUOml9UHOfolMeVd0g3ySSH
cB3jeSTMXRw+pWZv57FTNI9Z+TsUJQZX4jKo+0ci7ywnnaBe1PYAqfwEA/ZB8TVQhj6U/rihDxUi
YHjorXwUPZlWKg2XYrlAIURNRbfKWewL8MuRJ+0CMBX1L9pXvqW7EdTRrVv/xvWtC07i6j0E1zLz
FBDUjTj/AjB1XKDQPndfnm3CMODXG81acNmt1B2h3kIK51qABY9V0kBKUm918EOHyKCZLtD8ngyq
/7Dww3FbJbYDL2p3T9dtaPWgLGRz1x/NzS5G5wCQgUw7jhmEyNUJE8K2dWzsrotadQALUdwu5gBo
J2UIUVTqt1I+bZURAN3ccgsjc2Djz9fFifZu/vvibh3KoGwzCnHEfi/JfYGBpMLGAdHqcb5Tz+yx
jsZ59WoM2irvc7YLzYM1CQ76qiqYpAIOaPRAfkuQgDGXRaCYguukx0zy6vIz+j/Svm27bR3Z9ld6
rHf2JgkQJPfYaz+QuvkS27Fj5/KCkcRevIEEwTvx9WfCzupItI50uk8eomFLVhFAoVBVqJrzXO/0
8fPbdD+4xrl7B1ahkCguAxeuiNd9dgLc7Y81wg39VVvtBy9014Ouv1QO8vDnaBGOnnZ7ghemOkOp
XyXNaZeRTRuqWGoYkg4oD3DMGdJsOfPOwEEdVcQ9iQujjUZB1LsF5ny1a9wbuf4mD75OfPjoKCsu
qX2mrsDo9bsz4re4d705lZ2mgzlg886K6z4BwY8+x1V1TsbCUFUN2rFLtITFFKsGd5ZH9myfKzk5
qu17A1nYKQSJHu1N21nf16tssL2Yu8Fa+w58BnBZnN6+R+pMYBVRJOAHBvsYdZGH+1e1ypndGdOG
Tgipt5m8y/lX3l7T5FNHKAiGP7veRZ/f1elFm349I9zM1/s1+y18sbEBpSSrrIdwKtCvekXdDwn7
7OU7kJwI8ZCqa8dDfc2Z0+boeW76IyhuOeAOLUasVQ16xgxCwcmDCNXZoll/NbruuvYApw/qnNrP
Y7s8WzdwdLB7cheDndo0mJhxlnR2recMUT/Annkwryf55Ldl7MxPVdrHMnjygLfxn8z0nvCFW9i3
gvjauPAd6M0s+kFWN773c87RUOBf9v5W8VXS7Lj/8bTco7q8J3ZhdaxEJ2E6QKzlrts8+Kh6Fnlc
bRz/6bSgo7Z7T9DC2KDnZ2wALI24wU8vZkRAgVVtaBGeOSLOjOfVvO+ddnnn5VPtGTFTyCM1Tp9T
otHqi7uy/lwRxvGY+feYXt/fE5YWNKkLBWG5+5dTryegLCQXHA3uygqByLCx+83URgP2yOm5PO4I
miYb25QQgeH30CbIErVKfgKPt0PZRzLwuJiSFc2tbUBKMKjJnSvQhj80F9TO1xQTbWn/QQD5XYRP
M3mpy/7izBMd3zu/n2hhE+umBOx2MyAAQFoHKKzD7SDiSqWXHmi7fLK1WrAid+swOeNMHQEGgXnc
m4qF4wZGZ+pVAaZCq69NQrYdQ5n+xG7ZTGNZ+usaGWon/9iV8+UQTMCdsi+8tASK4wPgOID1zz8p
9mMMvpqucLt3oSbp5eAXeYSi820nnZdWNOskAWSEdEDs21Z5BOaoeFT+/ekpPHoa7w1k4RaiP7IA
KCAGIgZ0L10k+U/lOhG1V8k0n1mt4wb292ItDGzDwSnFTcCk3KvOfWj5tLXrj053SxFTWH7k+p9O
j+345v8tcGFZk8YWjI7QjpryCJt+19rAzpim9Wkx/5cN+VvO0ohWFLxOuBE3lQyBv1ZBnEiQ29vx
2FwURVz2/WrQEa4PtmcEGy07PCdBLwwMGFPy6htoxcMNWYfgfXJtOMB1dt1ytIDRSwaNR/jS5z8K
5GKmPB6q66lcNWjn5eMZ43okIIV80ycDuLMj4LIWA2YwMZFhopBCbpGU2RT2FQWYFlcByOnn2Jd3
6MVvwM+tW1zqkZVIb+252pyeiPdKfPgci+MEHMLANVJ4jrTT9QYZgTHKp9Re0aq55QDXiSrXn8/I
fK9ckAm+LSSYgOWNm6nDuR+1i1YdAyLchzeC7hL1qTgH12ke+93ymuJQD31+hs7xUMSgWycAPg5y
Q7gKmYdki9r5dR8AicdJ3VXIr9sU1eGnp/LYsABrjcZ/YE4DNHihUhbqP+yRYljTfMOA11HOG+AL
nZbx3l3GCbInY7EvJxYmbmLablESF1hQm1z8f45iMXPZrASfzOKUaTwgsTzfKPHl9CDMQy4XZ38Q
C53rkRkILQsi/Arcin0k+Jol1117pkrqnJiFAzOaehyzzeJJfSDTsxw/8/JjQM7k4Y+vSAiICRC7
4XBfSClnNiazwIr07hh1yaboziz58WH8S8CSqoBncwA+bAio54em2Zb+U8of3OEcS9T7Iwaa5TI0
WaMvB2Bui02Z+BlYBMxs8SEhMgKxHAyvrrn3zPK++px4VvGsad190jzHHVQrCn4mijhyYY1HAK6/
jVwB9d/1lOucucGsUSnVAIZebflF8s1LotaLy4u1ePLiKmY3V/qZPPir8UsQIZONflcgwJ3WziPX
qeYxaAC6BnM+LJHjiQLyGxgIcbEoVu7ltMq+sa/9BkztUXldyKhah5+sf7+751Cme2ivAmugqQpR
XIHjiA2f3HNcEEdt096YFqvbdFYOlCx8f0qum3rHwscwX52et3MizEbZ863LLBwtGkAEC24s7yIJ
ioieY14+uhdAoQjKHWISPovNNgQZwNlyyChVg5bg7wgvJwl4qmBzeizH5ADEBW1K4PMym+JwLHbR
T9Byc489gDU+0MXwIHiQjnEf9O6PqUilPKN1x85hpGpBlWS4WREhHEpEOqEgXYNCt1AA57v/K2Fo
WpLQen+IPDp9Pj2+Y0aLum/A9h5De8GhNFziqJEYvgA6yW0ZMEQ95251jw7IxREMQEMo3rIt1Aek
KykZTmDHnVYVWwMMMGrAS0B+0u7h9Ghel315oDA04gGZF2go75errXMh2s40HYe77ov7gawm8A9/
GW8KFN9G7k+wgG/0DYseqw/sdr6bb78C6GMX7vwIQNCAlTj9PMdmd/9xFptZjeD6TGs8jlnEiaMB
Z346LeEIJAbgNvdGvNjPmSyJyzuIIBvvhn+QW/uuW/k7/6a87L9aq+Gy/sAisQWk3668BsMv351+
gGMbZF/+Ql07t1W4w4F8g5MnxHWQ3XBprSQCrX9fENA3oazYFkDhXGhqldPRlqaD2U3SGIUPpR21
KO8o6cVpOUetlwcBNDRFAv5ix0++KudW+8gip9+CAZCGXEQz+3hayLE9gcvyfwlZKAZLfUt1RgiF
Ucnu9PgghidEIlGPmuDToo7p4L6ohYLIhDtCU4gK+DULxbrqyzMrY2Z+uen2JSxUgIMZp7YGSBjp
lzLbTdktfEWnfmwB4JF/keOZcoBjHj0Msmlzg5vlLmkeu6ltZO4BM0TITxUpIsslUZM+p/VP6n/L
qjPqcHT69qQtB8dDMSInhPv5eYdGaKs+k8k/Onng5oVxxOUIWmsPDXABsIIxGWDuveFzl1wT+6ao
kW8Jv/qo0J1jNf48rQ5H1XvPtTLv7x3O1WDPZWBcq3yga4XEN0zmGjCKZ87Nc2KM2dgT0/hlWI41
xAjvAticIBuFp3guzjq2NvuH82IXaUUSKylRY1eNn4f60g4fT8/VMdu2//2LraMLpy4H06PjtLt6
+GsESXg4b4fy3NXHMWuA9iYcW8gDGGy6w8maHSe3AdsNFJxp5Yxp5Lm7wb4IxhYB0RlzfWxd9kUt
1NlKKwDvKaxLTZDe1MWKpJ9VkK1OT9w5Keb9vdW3BtYBrBhSAvuydED6Xnxm6I/5T4QAbQ3IVgDr
XpJN694NWReaobjPXMU+BaJseq7H56gKoHvubyGLCLVJUFkF7Bk0vXQi0iRbMReFJYUTpf2n08M5
Ksk3xBjmipSFC0Pg1sh25w48TR91kpTf5tOO22u0P58Wc+SW1GCPoX0H8R3z4Wgers1UzJmb4b4i
HnwaK89/yqkfUaIb1C+2kUaWaS69La4uN6y1vpwWfmzD7steaF8wd0SOHLfAbqXj3mvudOicicKP
2VPgV6EniyLH7i+9zSTVaQV9MTU6CUxOXw0r2ibuCkjKKIOTnn/RNbxYuUHzuaJjf+ai9JjiI1qE
whD41IhNDid38F3u6wynhZ/Dc0hkPNbBNQ+6MwHyMV0xaG4UzVhAC1+CJ/TCAmjpBJea8bUr0Ks6
yFUHnr1QbU4v2NHx/BYU2IfjUbMc09r47sRunTFyGt49oHdqtJHkKLEjTks7rpt74ha+F1L00hAq
YVwA7SkyOxI5oL8mHPLAQo3yDATSYbryp9u+1uf8pGNuBRKRhnjCQarQXywdqRzuTKgOjTnysDS8
r2sAvvbqOi3cFXWeO6ABnh7tMau/H+gtBPphP9GuMlbfG4Ek06VJnHhZtXOVe5cPuD1VZ3bfkSod
EysA6d83iLY4cg9XMxeoP2zHAd0/BKWM2OnFXAFqk15mDOByJdy1vssjN7PXSrygJmRly/5cvePR
NQbSPJ4BWTLkVRZ2TnBHK/oKhlD0lxwdViULorzpN707RxPQhof5Lk/LlZM+n57vY7q8L3hhynEZ
r5DiQTZnSirAbu8qS0XddMZdPLYzgYXoOWDARIvMO3SAGgiBjMFlsPyt5ls73wbsh6fPraTRjaXL
jaoCcPKC6Iahl/BwJYt+pLQ3OA9OcsfQrSJnO84KsRuc9gJV97vMmx9Y/bVwQDeSgEVSOZduda6h
4uhYUdSOno7ARv2qMcX7p7zlugZS11RSg66arXOZRGWzBmbh6YU7tjOBif23nGXec6rsFvQsFVzW
Kr8nWb5WTv1Nc3s1uAmwVJ/n7Fy53rFDBGX24KhCryaqchcjo7oUgzPVKHnPSL7C4VjuGok4MJ/4
HSHywzSCHsCVFo8BpCj/7SpT1Iyj2QnZTxth1dIQzVPZ5s0sEdF7P/Lxbihf9BhP7Qag0//+vAYE
CK5o6DWFlotRZs5kJYWL0J0Fn+v2Is+/ttnPov7a2z/5/WlRR673MChKXTCaAocUr4e6ko9VP8PM
YUaRUu6HzYw7rXHjpLeOB5afTYDm/tr97J4LTY+mcPflLjyOqSiIZQ+taXjcPE/xR2vXNpvg2731
FDTrrF03T2eszDGrHng+mm8MCScu9A4HyrTAbYzbw/UVOg68awpQMOe7nT+m0xk9Obb99iUt7Jnw
RhlkRhL8vCh0o9r+PhYx5WccqiNVTFi6vREt1CSZfDIFRk7VoVLW2Q2RiKpL8rFDRn6l7hSPvU+n
teXMyF6PkD3Dwsf81xxmyIh0/LaRnyUoAsLynFYeXSyEXI7nBS6QjBf+hm59OVA5GSQEFoPB79NG
xpREwa3zLXnQcb5VdzWCy0h/PT3AY0cRspP/kuseKkknQNEggxFa2f5IQLWQfEjCzWkRrvmO5RGx
L2Ox4wZbEFlYkDFsQM7kPqlLvpougot2xR/kJ2dcAVgpBlvJKvku4isUzcf/SVi7/wSLvSdy3yKW
wOxq170rtL0Bj0vMUNChg7tBNRevA/6vn9N/Jy/y7m1o7f/+D37+Keu5yRKUHB3++L+39Uv1jzvx
/edL+z/mD//1wcXnti/y5nv5/kMHf4Mv/yV89b37fvDDuuqybv7YvzTz/Uvbi+71+/GY5pP/r2/+
4+X1Wz7N9cuff/yUfdWZb0syWf3x662L5z//cCmm7b/2v//Xm2YAf/7xiPL8l+d/PHTfu5f23d+9
fG+7P/+wGPtnCPBHoDTjKsvkfrDhxhfzFvJn//QcNwQKG2JcygIYkUqimuvPP3znnwTpT0DHYF+Y
qogWzh5+7wT/DEEuD3Zv8LQ5yJH6f/z9dAeL9HvR/oGU4p3Mqq798w9y6MkYiUh7vB7uOGjRuLi0
Yk7eVM5YeC+BwwEls3ZrWqNpxK6HTD95Xl+jTt9qvHYDvMB2pgAbn7x0QiTH7R+AgqWVFUt3KvzL
MPXmflWEFhhQxrAULRoey9qaI1lMXv3DK7p8kivMlchJnAADzXnxJzn39yKdfPEdBQQ1/0lKothN
wjJVk6h0shaPQmuvKW9TxwYTyCoRniGqAXVlWV6DBEThkZOydOYrF0m0/C+rHST+Zm9Jf03a/iQd
minDOYxLX+ARAHwAywci4kNz4Ttl1qcsDV74KIE3uOtKimoJQYcW3X+6TbpsROFjLbK/hM0zl58x
JYu4AfKRlkAtAwV1PFYKD3MoX+ckaHE9lj0jP0EKEM5KRBdgvQhdsGRsmmlMmm4FPLWEAhKKWrqu
7lD+MKMsy6GajeQSPZJVW0RSKsCE3aBOQ+G903N0eGYAf5EAcxWoDQRmFXB//uIZpzSz3LQh1jMD
J5ENgnbtg95vI9B1SuyoAvkQ+4a+P969mZ0Dq3NibYxcCqh4lJzbgBklS7l1P0tfWiR4TmboHIsG
uxbtl5Ryt0qiMc/67LbCdStIUtJUuu45SAVz+P628mbYvunJxOkFzD7kwMy07B2ViTdklj2l5Nny
ESKT2Btt5n3HRrK6C6kzX9xkliOdDyDGmvuHArwuOo3aNBOYlNMLcHim4Uk8tJgADg0VLwyzsWx4
BLmTnc9FxX/yUFdes5WqLvm8tnjZImkKWtkJq3Ja5PvBB36AdgxTugXeT7rITqAclYt8tptnykbs
8s3sMI0Wfq8Z+5aus4BT9q3pMesqatGSwL5Jex6acD1k0q7HM4qw8JPMBIRAJ3jdqGAQQJi9WIpQ
41ai7qwfaYb0t7WbENFjQ5STTFsZ92NONY2zsp3dOppC4OyoyMvstH8oa4ZMf2U5TfUQlmnZVCvl
yca9L4esOkeqfhhM4ToLN8sILSgYimDDcZ92+JT9yIPGVnr6MTVdAyWwe3Rl0DUobYhnRVNDBuuh
dgtlNk03SvOS1cnZotOF2cdjMGBlINEZBpRQmLbDxwiU23Zzy+SPSngWbHgO66VHxP52N3tXhHuw
+23SN8X3MvcqWNSmBkOXtwus3BpQ0Qna4FfLP6f4qyrTYriiU1HLswHEUsccM0moMkC0jRUGx+7h
g05krOqw0uRHy11mlWt0QdSiv1O6y+oKtaSzwsNZfjngPTmrUs4rcLPN1sNY1/yiDRuRJ3EJZpv5
qkxVha4QwLcyjoICz7bEPSvDRJcx8P4mmETXymenurR1KPCt4PUdASd7es8sIjFYKmYoNBCdIAuK
hjtvYTGgmZUaqqH+5nvSy724NoQiKuK8D8EU6YA7C6adz2/WU/QU7/Wv5qR2eIC3prEjTG36kZzf
0HRpxU01B9BrkYJDbgOGZKEWxVS0JU9l/a1usIvUmrRFQD+4TkrmK9L2M6Yj5IPQT2U6zbMf9WkD
ANEYBn9k94nS3NqBHyrXT43Vt+wmQCkT1GSiQynCbdF7ZnlkC6wSdLIPvjfc101e6CctwHpXROgr
NocW8PIsLJCswhS/JHBF9VNQThPWjnj5jJdWA8YpWNUeWEk2zO/N2qGOO4ODoV7Fh0FiobkWfIM5
vgIYzjaePLMq4xt0tVcW36eWVarehEPjDA+USN1dNw0Qw3GHXjaIg62El9MuoThcv1ZBxenTYA8g
0lv7ICfL/xpUJeGinNaNpQnH7OMKEmVfBPxSuCBYqAbhc5U4YS2+aadsmwR9RbZftxFgLKS4QC50
hKE4LXFpjVxgjtuug3PbgZvxTmLb2G06lmT8SnRvlHHsqTF/Lm72cXizQXnsG8+JhhKOCEHb5IO5
1ICenn6M1yLf/WMUyXTmvlb/om/FFHwd7nJNhh6XvKx8KmlVdigFkb1nvUiVKlijtGgrZ91wX2Z3
QxsksDh16slknQSdOwD2zfdHAdJFYDddoTiIPUykEcEctSOqDu9Bh2pnuGjRk7yCEtlplNuUZzXu
eFC/gs2e2tBDOaTwLi54XnRm5w8AL7hFg41fzxEpGjIN29MjXoBmYIg4oOBuYNQYLUFMcDjigvG0
GlXrPw5gm4MTC25iF07soI3eAoaR0l3qjBPUdipQJAS2rO7Vs7VYbVSa9Dmo9h44um7wvK7KdNns
stolxkQqjSLxjRJD3WZbDUYk7Do+lsanduagxO4EKhG20ekhLUphUA1g+I8QmjAPw3Mce2GqFalK
LfPKfQy6lGBvdXViHqCzSG+27us+BtvKjGfj6WS2OGylMSlNrXDQWCnIIK+cCRBOCrRNRVt8F2Hu
0102CjMPCryG7IarCZ/KUmKGiD5w1m4Ky2/Ipg4aUzQ547zAcM8MbREBYGgh+MSQTHQC0zNCF0Pr
AODji17OjyQZjKXqGgXV0kJn8mdnB4VbRXMnlX7y3cqcj6UlHSzIxEqRzGtdMgcFqSGx+vERXmqD
6Rj9nED7yKBhTarMCqFidBS1sW49zOYuc1GUjitVeCQQmHW4tnNjxFgOpgL4XZiKrvNTC1g+os+x
JdLQzfHT2/wYU1h8Pz0JC+uEPDdQNHB+4coAhfLvXF1n1JTNTFmfhtKXsA5v7q2Lzq+hiBFZpkh0
n5boLo4jI5LiIg+gZchxM3hNh5vEziVcyHryP7W9Aw3p5q6DQuHsx/yAZJRKb81HS6JTiAkyY8LF
wCu4LDB6mKWxmUR3BxrkAKykvKMBjAE25HDfCIlPTaWFjd9NFQ6qX8uWqLHCVE6gPsRewS4yy5EU
k1kIK88cvIRzHg73tiwlngS0ujibCtaZOPX02OlrHc2eTcTgzSEAI4H7MHhBy8gG7mBrJfY0f0rT
mQHRsusLUoOM1ub5DWjUaDOvVdqwGpR9qM/M06gBLLK6tEVPJsBQwtuxrpqkREMcL1OfoJRFTslP
OxP2buQ9ZavCr6R4prnQzX0pWdl8H7Ujxls6OPakVyBCDj3AF8F/bPvNOHrBcNOolKOgj5V26aBW
pnHCVVU1Ich7pq5Hy6icAqVzUE4PDZ3iZCoGbIZBN+Msosnycppv0BTW0wcmupmCy35y+rHf1uGY
Ohz+G0+6iy714ZnFvhaj1ghroYr1Ba7NeR8pFMuwzRD6CQERqDXpTyOTbvbUU5HwFaGd68Qz4lM5
gx21a8HcmbnIySaeSHa4D+tWStqjvuJhZdtbZ0QHwgZcPUFqr2tw4dLH2RuSwnoMwTA5fZq6iXQf
rBZ3hPc4Mfz+2WsYax61PyTAbK2ldNL2YzhpUWwB85tPGy1pUMooLCRBPt1vNGiOfzhlHlTPqVvL
YVpBVWb1EvbdiCvcQoytk+8AR6i8YIU4wBNsy0GBy26Af20VxXZgtduK9CUNKtJhlicAfjT0gyZy
gEprp2nrFDCBdsdAcFvRugYofcizVFxX3gRyinU+JN04XI8eT7Jsw2k59t49r1yiLoAmkSbBBroC
wpaoBsMAjnXRBtkYRuAzZKpbpbzR+XwxJq2VZtsxK3HaxIDVojCwQ5313heQV4Ic4wLKMeIyZiRw
W5ybvobXFUbdTNAUeitw/YGX7u2XVpYJvAc2BwpxWrZU/dC9Ct3hMmdNnbg73IpYvh/PuVegd3Oq
cgcsyh4dzLloe1aG4STEw6HyHaiduAOIcy8NveR2Huux9tHha+Wj2Pi4d3Dri6Kfw2C4ZTnxsjBS
YWhyEn7TeWnx5CecW/qKUtFipqwZXWrlB1htlXpXFuGNL66dTGWOuMtzZMT5esxhCJI1yOIJnh0m
yzzSPFjCdtd2ks6ZWtl1kTfBqupsy6u+uIlbQV5pLn4f+yRQKm4QB2Nm3aDPcILEDkvNl+D54bJE
SoXGp6dpi9HHdepUhG3ydDQzRkRX4EW2aWehBMA3Jp8OXYI6zxCtxlAAXcHf2HZhU+Jz9dtQ087D
XVqkciAX+ThLWg5pInUQZALTzyyPU9PU9T47YjLzXNEwRy7J6q0GS2FVRZDSF6UQ0KhNk2XwtOIx
cGZfxVmQer2FFaQgB3zqwBCbVZgvMB7Kbdpr6kwfgtw3j5xhpWv9wKBZkEDwlvoBuD+jYKyxzMp7
s4Xfof3cTM0wgK4AHcRdAJZGFGJVLcSitOJ16ZqGEPUDCbcUv/OmWrKHwqMcJN10DJEAQn9z6mAu
fmkP14ADQDlubpnB8W5+nYweWgPu+jcfN/S0Z34irVd8IHbWWOhufJ1q6+3jf0/y2+eQKXCLD74L
pAM/diorHX4UGauzZptVZMaglasnyEpckmRolLQZWmwiUJKbhZJ66KBqiLz7JrmonHAGGbVTpMPM
bsOyl5ilwS0FPuLWyLE1MdIcfAijwp6N05uUQNPCHvUTW/0I32ZQ1thBsGtvY0rRNjaruJYVG53d
3AcmOrfflvZNPRgvBOaHUbCt22vPF2bwE5tT6GniNEZMSlOGX85S2X76qK0MVQmXGCkx0/umSLqf
ezwlBmm+BbB+Lf4OV48E2tV2qXn0twm1NFidG7D1EUn9tWV7VZFfaNfzp3qbmIyWvR4z0KEP12GO
KsyHuh2xvtngu+qHw5IK6tN68Fgx+GaAs3vbIpdtvtAdzAsdkgAvBhYEHym1Z56/6lmSjo+9SESS
baokwPemijgJ2RXt7DvdFXnTFaC1hZ2//TXlYT40eJwpIwW+BCeAhPC8zgBhuh0cpZn9CM8tByVG
rcBcneHuKOEQDn5HiZCpEzVym6hVNZkbLFPaX/gyMdu5x/mK3xVzz/JgU8BZnGbAdbZikruOSrss
YxFSUaK5sU2QNkRjTo/Pp51q8QKn0RM3perx/1yOSKKhHdxBqkghly9uUGzAkRQYmxzSnTSRwxOr
+IQogM/a6P4I3B8kiSeiXFiYoElFH6xFiSMWDKVWBe6/Cy/EUTV9tdmUw94kQsqi2P1KJ+edSJt8
0wMDVNYglmiBEQpWxBTTsSWvewY0uAIT1nJAq+onkgbg2XpUZExHBs7z16FPYdJiikg9aXONiIrb
1lszbTuwcl1DzfThtt9oDfJVRsXf8qdBW4yYAad3zXi7LHPx0kDB8XkFID78lAmNvDKKsYoqRBEy
QDlK8D84DT7BZsfEsIPXt9CrtySLdjzRcCCeq4a7FwlXGt8BXGiTeuMIy5E1VKCQQb6UOwVC37JE
7ISiJ4HEhHdVFszsp46CPRSYTEXQwVQCIXvGmdfOsDT5BrGembweaDyYX1BWFcjF56JK8OfNLDDK
ryPcM25dAra8abKbkOQmSSl7HHcf/IIT1n2kSGPNfI3GF2tON2ysPdGCZtxyGI18JIHYN5qgIwE4
nTirsfjaohqjYlVpjo3S40bdGrdxoHxvM5l3EploktkZGS5H7ZUAQyh0P1oPDZxpZBV0rUL2DfYW
+mWNtcYM5NQ2Y+B1ZcH4I7w0WSqRwV+FZx2Wcqy/sXBOlfODToKJG8ZUPfMNdWXbWX+NmYNijTVO
NCJMjxry3xau5B2/eUJGciy6T3ai8iSJuTeTdLofffg26jkcgAXrfm15gNTEtin6oQyBr6Db4knT
3qWoXcDpMCHYdxwJnxKlQGHvgFYe0CWhGw/4pYU+HX/EzdS0+jWSt7VUdY4Ecex5ZDbDejU3QgzG
/oVzYqwJvH+zebO2NJ+oXrP3PHfN79ATYeETczKbD3KC7ES5RuRu7jYywWts5QTeIr/R3Qw4gxwb
1ezKsDTv/FJZ+JSwRKh8M2+95cONObWSuJnmhviR4zZ2cNenfjLKaLQrZM/prHnoXoyqMrsc+Hgm
HdjinggvFG5Zd6G0Df2mNu4fbpC3NE9eZLhp/PZLkNeEONIUVMV6eIvYqizXfhHlVd3Tj8WbwSre
Eo0qcEwy2hLKJCHbhjWUrsqkVJJHqWK99QDI4Rpj7oAiC1XK3MS4cSmdIMMfhHms/nXDWRKk7chj
er3Z5LVrrhlX1TgZnfQ5+o6zyEvbqizXaS6wGzdvE4I8sDF6BWq08b20daz8KnWJ8M/xjy4CeuRy
YB+gwQBqRU3au7Ry2qFOD/lq9wENZAxP7SfJhN0wSphZZVGzg8SAxAs4PDNlnv1MdIfAdS+2M+KZ
uTgB8SlK1bBxDwPbpp/A/9f6SFW9mcYcOWA8BeIA7KTTohYJdOwmA4wNWUhZ4f8lD+QYFArI2E71
t47YxSRlrGpO6S3KaIx2hyw1i9pnOVZYAgIUS/bLOJ5+lsMUAnrNoT+ghcDgcR0OPXcPh80HAjge
bL0H8GPCjGWeY/zxtkVvxlpLuM7n5vm9QFDbI3EAgisX0ALhIq9YpI3tiNLm92qqcFAAqDDsLvy5
gJn7tbNPD3BRXWlGiNwtWurBRec6uI5aCJwEMPqqTrD7XxZjTLVJ2s+MzJ63mWgbDJu85rr52I9k
zldlXxl7ToCv/2C1muIgOvNEh5qOJ0IoZRgyUKXsUaToFonGObSt0Z+Juhdvm2qEX4c9PvUFh13P
giHDEqS0n7EzQ4LDAa6FlZoHyWuieh0PCpH9xiuJ9NBEB9MChntVK3wc+4M7N9lMEE8CJ+L1Pqt+
M7OnB7FcRiwcRTkgirqRknWC5S0rzl3VuZM13KRtYSyTfnWE6tar+o+zFfT0TFPQMXmejYU0/1BO
vpgzf4I3Aqb3/ubXsTclqcojW8KygtW6zZJ/K7WGMnnT6Y3MIgw3tuo7c0BGjkw0EMLBkGe8YDjJ
ZjX8QmBfVK0yB8bpCTX25bf9QX4WQKdQVFOUYsAYl/nMcdZT1miv2PmV1RRe7JelT76xBhvm3BZ8
LwpLF+DaKwALLS55F6au5G459wlLdm+uyOAhOwI9clWJl9OjWtyt4dtRoYEWV9c0cQD6d3mBUqGI
mwPEKPxp50hT/9pWLiuMq9iQ0oSTYwDykdguaeP6kd8IRIGRgCsK4BNSTf5jPtowgmee661EZG/C
kcPEFKCb130tGABv2aHls23cF/lZ2m4b7dppu3a9yVRJ9Ghi6OVfra5w0R7LNkHOF7RbXCOKjTov
6ZzyCl4ESoOSWBY1MlLXLkVOxL4ruZckcjfDZ/HkDZ+ywplmoKnhKuxrq1SJ8KzJXVqpdSl67aLU
TdqsLVdB4yEFeE0mRxJ2F77dMxYMQRK55VXpqAmccekQopQHLdeZg1xNjhKSHQIgPytXwsprqMgv
x8m38GfgkHhzdxA5BDjE2Kt5fQuBitfZHNPSxZGCkNW4JyM4ZuBoS7B5ipvK7THdcP1Y79+QVhgn
03rzuWpc2mLd7DpwNHp+2q50dFS1TVihC6j2Rd5Hf6diFI7zNPrlYL1uIdz4jZhfrQLjXPhqQMYL
MU/BAIUWSIgsC0Q7w6WNWxSDxY6iX8R5uGcQuXgkcMdDcsPmLqT1RY7WMJOkaIcG+d/5LT4Mx7kl
apUWfYl0MDJDPm4/IjTEB5LHVi+T0S4jhfpxz70LVVj74zpR7P9Qd2bLcRvZun4VvwAcmIfLA6Cq
OJMiRZrSTQapATOQSCAxPf3+SnSfFmnZDF+ciLMj+qbDklAAEplrrX9yvf6jt0bT1n0EBzkibdSm
MLuvsE4D3PhYSKbgWco6h+awz1WPMi1pLIrh7yst8RCeef4y258tb1nH8IpxnpAf2igqK3tXtoNh
0qGzoUH5g2IGxk+21Mq7TefF3tQamwYTkymhZLS8MFndVRBfGuGctsXA5HNBlx+FCry2yM3h4GJk
Pz/7ZlOteSpcGgGcVIK2UY8tEyFDx+ELFPjnHtmD02f+RdhwnpT7Nq99W1Pd/6j/GMgf69e1HY+H
4cvSqH9UqW1QV7SSirgkLeNJmX5DANeQdQE/w64qO54rY4o+crh04Z1sI6PeN4WHtCjPsvnOg3te
pmsxi0PhTs5JYTrbaaOIDmLC0t0GyrcTElfyqwD9GGHi7qQ+Chb1iZt53RDz9eXPpZL1Y2YWXbpE
FiTzsHbGA004oy679c5DaX7uKj7Hdpb+hT8XMg3cPOftmobal8HiQrwv9PVW1qO5o1sYd9iEODUr
1m++5FLf2ZYrz5VrZOcNTOidNzAahyCTnUydjtI8msMPgcx7+Aay+FoM2NXVuczi1SUzyBNRjxuo
3exX0YJOt9Jz+afDtU3csg32M//kaUif+KyWTuOHmouvfVTVh2pBdhyvUentc+y77yQWtVtcMzoa
YsPpsvt52cKn2mg9Rgy6+TiHdrEz7dE8c82jeXOHL8yFy/hwr8ah/TaUgfjAULOARzU60VcLCIo+
y5LWLQrNvNjLtTV21tCMt8PkMghhK0iHddFnzqDwTfWaOUxEEIk8fCwmO1pPYUboL4Ptltau03Kk
/SqafI0nfAW+haMXNKkhDHXWRNAkUtciN3OZnIr+renOvWG0+gQfiA5m9yAvlsA1zwffOq5QJC1g
u9k0ny2U2ZdmUE2nTOWNs4L8GzsN2f2+WvPstPG2hVZOOy+NT7Ps52+9YSyJXVjb0zCUOIBHZNGf
Rds2sHLzWtYxTC6lU7nN1XLm66zPYtOSxdVqBWzEtHrJNDu1c+aGZi3P1NKrvS21fe7VzRIzgX7w
5vWLqYW4ci0+n2nQhNwHvVnE2dJMQeqtnbNzg7G9krmrPq1yoVY0gd2zIdYV3IwqCYrMk7GhHfcJ
xBxzGLtuDx0DjNjGUv/DYrXVBwyVxiqpxjG77/O1f1SLbOy4X/SCP7dCHVLy+0CCQ2aBfHhLvmE+
Ec43kT3kGM9tU/lUNmRWAD41D21X9ESaTdaHCHDjVNoqTLQyxZlbtO7TEPoLmeqWmoBDXM1FBQ7H
2ujplHV24YdGV8S1VUVPpBqbZhpSN2ICVw79jT9jJs9G7/tJVGzByWh1+Q38ITgnc67u7a6Vh0kv
1qGUk/+kHHE/07/fbz0haIdeunjO9E32beWBHPIx0HpHebrejQpfuli5PUgyIfSxmU/TKf5w8tBT
H1txFgw4rrRj9Ows0vlYKtE9T9u0fdMs8HTC+P3ShfBwMDkp0n7pxzvqXiP25na6IB6t+ryZXXtw
aovEsJYx91W+mi5n2cKORP56yJzKq/yTAMAokTjeHSpPq3s4Zw6/f7LPLLN19qXvDJ+YF/Y3UZur
E7IzorumUdt5NpT9bgnYcmnPm+Kqdc3xTGl3vmkHoT4q8m2/ONXE5mD363Tlrg0fD7O2a8sZ9fmi
gvmUjAMUHp0O24PwGzelbYf5yTgmOt0MJS6EyNUHAsPy+5CRzqd+C8ePHPjZCR9bcLlZxgi3yi/2
dSS8C5B3y8ERjgDLcFtbh/Wu2v2WGd1NBTRwky2d7BMYK+ZezWX/SY4ai3LhbduFilx9DoGqYmrR
dB8zZ4sa9uxm2TlBFZ5YYJHJJDf3OsTlCMRAGV8NgSrUvFg9FwknKtiFGjwNNKP28AKXsikYd2an
qnrEi1GKi9mQ2Q3Tn/rKcNf2oR7VE38HUcRYWA9DQwVT6qC8WqISWqgnreIs6qT9WRtCz0mdz+Yl
FCR9X9jT1B9yu3bcJMqt4NwVnQr3kdm00VmThzIFX3a3eAKHT8Noa4K43EbSlhpHtFedAQ/hfDX6
gGftm/OoLvpoAoCyFmXNp63bN9fO4hofgjYqJMZ9Ku92eSTVLfGTx7C2ulvz86aouiI1VOvB1BTC
Mg7BNAzb7Rq2mMIdjqWHmUb90tVdxVPr5qw6q5gVqDqxAiqXxGu0mC6Z4pRIRbWVfZyDrVuTDvPA
C2iEwkpnxJXV+ciAYHzwCrpSxT6i5Oj5FE5ZC93pZBr94MyzF7MtP27OKuwpXgnwjUizYLNDEO+C
VBz6em1Vmk+Dp+9IT/th95jVkYqVIbK6OkZdLHeFA5sntnO3xjXbMrbDTAOM82zQ2+bFHJVLm9gK
fOEyqNlOU4h7W9oxcTsrcTJPUC9WZ6OxLkN5Xa+GH20Oj7818QBkftRUR/aYtL3mehzdMhzT1S99
NBatHjq+hxDYNdE4/zY719J1flHloMZx0zJ+TrZxIY7SaVYAqUCX1UlbuBjSZbM3X1YF49u0XIh+
czLXClM/NPOAUV2prNMqI5Y0ltoL1tieQeX90R6xV4qWgIQF4Q5x4FYOI0JmiQ+WNNTXKaI0cZRc
7UPXCcvZZVNuazuhhMuNLoEzAEVujoPcv10NtwsozHS4FnXCTjryBzrTKJbiC5tQj7gvl7WMvay3
lmhXNYEV5DtpL53nXVrI/fU9IDPB52Ufuk/ZNH3etjy7z3L5OYukVxIhPzd3M5yTnQiFOpgcHiab
hK+A5QKiBVa7vlIOEYhTrqJEElmE9Sj0UaKUG6+5U23tE6vjr7EOC5f9dRqbLyMhxfugQ/7cZ4u4
BPkMzYTYoblPNw4b9yYacucugNiksHpmBsV6YMHE8PTmr1Ynqw+yb4dwNwRBdjF0uILrfhiznV6w
ZT1lmp0FsdEs0WnTlX1qt329r3rh0R2b1i4a8+68Ep5xaVeLe25LwNQuGwDVI9qi1LbF9NTqQB+2
xbbrGOOPuknNaOqHnbT87gpe4zyeSjULPB9nc0n6KisT1x8mGUdWI1A1QNTUp4PPze1Whu93m1DF
VwEe3x9KcL9U8VEiTVordcUpz+Ff+FWdFiX1BT9B3HLqkHuETi3RrcwfyiKzPjMRXPaQiaJDZ0bN
PpBBeWOUpiJV0c8fzba5R3HNoJfGbR/YovzUzfbYxZ7TdZ8cU6gzbTsIoQXptWFSMLQ9E9LmpjOT
yXuxTAlNuHONYZY+m2YLNWHuBJ8rkVmPleXMFxOIcurJvjt1GGU/AAqQP8WetsjYKc3+0hfCoW5l
czwuQveLWx2b9LVtjqf2Yg/P3RQaxa72CwBahtydf9p6bdElgyqWEQxs6xhiBnNpJU7NPhL7RlF6
l7Uc7Oc8z8cqthF2tnFZB3mYVPy7CWM51kS+Sg8hsraDlBZ+qhW1VpWdNbIb/5B0bYT4SccxP3Pw
otWOjHCeToyx8tNRlsZJ0Xv2/ZHPsLfIvNJxsRry2vOW8llPoeR4oPPcd1rA0uqE51wAKapzuUJ2
iVVGSXOxDFo+I8VciuSYgDTFxVQvX8Zx5Vvho6RP05Lp6tcJNG0i2nWadm05OWcMzzOoXMWyUcxD
Z/3mQm0V+ybIx3N3pX+LDcqRMa1Fb3g7o2/gIpvb5D2MQ11/CuS0JNXgDGltGr15pefAugP1CyPY
StRwsT/OeX0gX3Y8Y/dr593S5zhs9EtE6Qm7xOiunHy2jESLI0NwbUxP7pScUD7AlGERJW7e5KVb
Tfts8oF4miopK4o0tTu2sVMi1r6wqamdVmyPLWYN1bXdWQjP6SpExZZ2TOOUibJ0Vq8Hw7TL1r32
tSPCuLL6wnmqobMabTIZ4VKKPUBetZiXmLL5XZTQbS+ujIkTbwadBBy43prm4GohNkuwzN01badV
NNX5GgpGOsmgacDkTT0xtXLiBfp5pPdKy754xEXY7bJ05lMB3kEl5LTEjC1954/7jFqtPdW5Nprv
Qz8sk7fL4WU17c7rwQDvhGmDCR0kBK6xTdXqGmZ5U2pZ8R5cAxqXLmFYg01M0O+5/W+NEQUmz3Eo
2zWNZL54j57y7PzuZYhsyCMQMtbRcWRrW2KR5yiYj5QCeAxHfIbvcAu+Zq4wF/8A33vje+utISo+
aTnnRh63IQM4g85WlLPPEcF2PD7onIFCeDFSUC5XZhmZuDDrbNB9ddhA3XhbHHllVz47IaYaTerV
oybMwdHc3hajarNtfBu8wWnEnTN6svB3PgTawjkztcZIAn5UMVLj0Dtk/V7KEKcB6INdWsGOurQh
mVG6y4gdc40KiqjQPRRj0KwrOWDuxIS3SKB66Xp2d1m7uEW9kzNMoIjZQduFFxulX7gTRu0L0LlJ
RFITitZH7i5YN8c9gEc2DzLU9b0B62eM7Q5RXOxqvp0dLJjmq9lWVFmw8nNVkZs3YDQxKfgzS7zZ
PaDo5uv1B/v/LCqy6caDtXvCfLq46EzhJJXt68vSWtdmJ50GEtkUAVBLo74ro2UOTkk22/CYa+WK
UWE7V+1BjSbsyoVQmBbR0FR9lZt5zN5RbiNin3NUp6OzrbdDYcwLBYJR76hA6RBFKT3voHx3bFLR
hMuzsYllxc82m3vrNqyKykvnom2/KAyPVTyUE61BuxkT3YgqrXxHOaGGE5171fQ1M5bjxIWK2sZe
mDDWPfqxSRj7RlshpCG7J7lPmG7X7dzVHE6soQs+1VPtMrAMhI3DCQPFwqNDDdbhCgNBU6e48+nx
EUoGdI5YSdh/CVyTfqJAsmz4Tgy3rjI6b6KPe+rwywUgcIlnpwp2QeXXZ0Y2dFDstYfoA86fbKCU
2Kse0rD1IqAyY8wP6Cl4McGSGTHq5P6kl3VfJpqB2fMGkYK1IaIP2jA77hM7Y9+Sy83Ky07dSITR
roTz8c2AVMXwkESXC4NtePhMcznnH4KyUceqy7GLEyoY/0xhUVo8s0U668GZ3PK2mx1xCX0z+5op
iycfztsCjU5oJiMbyb2xLMz5Plw8fTOrOucWkNeBWgdNx24aEA27VB45kIwPgzQqu/nUYmhBUAKc
nT9mx0Xf6FWDe9K6ZQltUnl3vci6/Wi35qOvBiuOAviRuao3lAPDtsbosnBcQ6RWpLYeJsRmdQtx
PyqmaDrNfAVrbmg3aKqZIIIunInGhbJBN5zINljtPcgV+C+2QcWQZpMzsfUa6DCKeJQBtEcnG3qK
gnYdLh0t9UVmW1OYml4myR2BePJxXoIRNvTYcpewFILPrspDzCAowK9741jxDri5tTE19VrEfiUi
aDJVX+QpB3oJI4xxyc3WMAGIN19Kf0eIXLmmjtkUu61f+DuZB80POksj08mR3+chb3e2IFJzHr31
U8BuMZ0vY6tkWvdTeDt4atRczvN6GoKCKVBjd5dOLezzkFTgAPqSwPZZWSI6N4zcfl7rojpbDDnc
wCEsE7hp9hNqHd2CfwQR6dwepgxJMLvFmup5LbHmUuEodjovSH1HOePU56Vlr95+9GfvwRC5XK6Y
XFV407lds8a1bKxPRQQTI24giFx1MF/MXTB7K01BZKO26IXpNbvGKvOPlbeQUMq5SVVHfZ7mjurD
43Pzr2dnZgzt2J24CuvGeexhf+CZoutPztB0j2rEkDQvWmaPMD0hcGX4H0W1+pQZs5lRWy1GYlB5
XCqN7Ghg7vK5zbRxqko+6lQVVXA96rE7G70eDYoKqgvmAsGJIczwgYlxEbAMMv9Z2puzW1xzuJ3U
ap9WQzfaOMqF87FaMxsoPS0jnmAYwpPByVs/3SKDwglr2OXQevZU36LiLVLFcCtVLHWcqBxP7yhf
rPN27XI4i7P1mIt1eYzESDrLoHHTBzDaNWEtvkN3xpjcc8f7kHL/YLnCeu5gxj+a/BUvNhYeHFKE
R7RA4eUC+eAgp5GvLtRPEKfHG6nNVcTh2JkW38F2E2VGRUVjuc2B8wDHbh0OThoGkGb42xdzb6s/
SoYdabjQqPRonbeYdJPuwQhr967MHbfB/5LHKGVrAdHBAK0c58uqmf6rXSWZB6lnDqiqmVKwedRV
j3S0XSNvlTt0rnc9llivL7sB91Q4U6pHlw15YVnLpgdrAAjtrl2iN6HFkB58JHU5nbmM+amp86bc
TiGYr+O9KJaZLFec9KuTsgub0U2Eq8zRSMPJc2fF5lXBsgFrg7dRRlbhY6Ey9tZG2Riaa5FgXaPM
5VRjQQIx0LcXb++67Rx+9tt2ZFPpJcF+NfuYl5teSp0HfyI1Vj/LINq4cL+gSVPGw/Za0Wjz0UCv
dz0oqrnsvpm9sQZDCtAKgXA3yHmtCFjciqyCxSRxqQTcYA32wCBZmW1m/2FywpEWpnAWX6kH/BLE
VJLn5IX0fUiZiqW8Kstu0F06zGROWTtTOnron3W1TRYhGiXezWsydy4lWbzJnJ3hRKCzLiMc09fj
nbh+Zkb1Ic+WKej/0ESq2F5ciLDiv8HRD/zl3BgHGubzch1E7SeLGYXBtP9neO412gtqGIDTo52N
wF9hgR81+D9reAtvRZqE0dzXqpNHbVPzQvxoqohwroPRAUu9A1S+xuSPV0TGDVh51A4D+R4tBn6+
IsO5cDTRS3xrXq44vbBqHK9VQPNDkLsaEtxkLgaSj6IEFHy55X9l1vB3JgyvfBs+dg3/+0czh8vi
i+qG7vv49k/9/+jmwLv9ezOH+FtbvDZ/4I+/eDg4v6MBQjkAhAvZGa0Tr+zFwsH8nbfpY1IUUOND
sgkj/tKfHg6W/TuKfSiL4A/IKgPf/r82Dv7vNiHkDvQcpkhogYPwX9k4WMdF+l+AGWwZJV9g2tin
4QUVIsZ+vaTstRL05mSvII1bYKx6KnTbGGDVYmC72v5+WPTcJ1O+9X4VWzNG0bsJP4NvMxZSVlzN
w/LFJcp2jfMZlixkTdVpKNbHNnAI60IkQL9tnc4kpuZAiL3t7ZhH48QIaLwYzGdC6+OImOCKw9LI
d9WcbXUia1BINnHFlHHWumovqxkZNjEeLPzEnPknTzbOjC7xZgrImDHN3J13XkcRxzeA7jkYCju/
KXsDxpgcy6pJJj+rzCQwGM0mQ2Dmf6A8qnQyRBiZnQ3zvMB+V+xKMcNYXOsNOe0XS6o6XSx+PLu6
u54v2TA1cWf7ZZVYZVF874OivIWEufo7/oljiEBvUwBn1lLm+95x+48uNbSMe1eJe5EPYEzKo12N
+9pzVWwParjDI0AaIB8jxERXDoZg6tzNTwVnEPgL2AtHtmmCUfXbVjtpAb3tO4orpXdTqI+KFiBE
JtFG43a7pTSynEegl/C6aafSTSxPhJJIO6/U+0EG/XNU2TRHbTXg26aqtUQGLbV8GHuHMnfRlikT
LCoyd+dtUweUYDMyysBCvdRATbEl2Ry2dkKgKi4BthoG+2CHK/u9Y2D7u48WEXwuez1fFqWtv01m
a9fnnir78broO8bMC3xi2nrYyWB5Pa3RCWRNPe4d+o4ibYVpHuN+3NWOSyiNa2pppqsH8obE9xX6
v31YeKKPK+bZ3odiypvPzDJnwKZoKtsQGLsPFjDKoarpoAIHGaE9Mj2BlDlW+6oYBMD4BPEc/G5q
brwlEO0u76LyE4t9AJmEvusiT55mjzJodD53qwyeSnxVvMOyOf0NkqsJojYDcQShUQivVxCHAaob
ogRKm2ICyp7I+k7NAQ1NzKCMoZQIYdrGUV91QYI4C7M8RweOuM5wWpgSJ9i36zJSKNp9+MWETXHv
lbO+05PTRfs1rBhodg2MgbhelvBrOQ3uH+XczRuz8EAUdN/AuKaljaueCaiZRBoBVexM04LsjLHZ
47TZzmPVl5zbMDRD89KQiwNyVojvc1bn5+5UZ1/xabFvR8wqnsbJoaGd21Y8j0brfC9qqT7ZeurP
hkK590L47ScTm5D+xEEnRJGn8mzdd15vlztYFssZhBFjzRhYew10UzNbw3ScAnoXl+8RT7SsKz4F
nb8ae1vAJ4kLZecyDcENQaAIE1piY26iKg6gkKBcG0r+amiAJMWZ32vUL1aBvraPSnkIsrpnDuU5
QVp6SG4K1ToTDZnT5CkD2/y5y8Pp0QmL8X5ma7nLdQQbBf0b8xZy5vQ3/8erBhYerrJmtm94uy1L
xxpPm1yqZ1V6tOv24qpno+y5KVVQ4bI0HPQVajZIHQuHwPuWrQ5Dolx1fOC0EOQBVVNhfcY3dTwf
8VqvoHy4jJlprwQKFCcLon1lefDBZzDIj4U5NiLxjcERFy1YTxgP/TZFqVWibkrYshYensFg8TqE
y9Ns+4Vtod5pyy2xn5yGoChuWs8l9KvsKsQOfqHjoB7Wfj/ng3o2XbhxseEh+kiNrqwUWFzWXEYa
vdbFkPGPK9Ib3WT2W6u8Lfqos/YoRid58Lvc0KcOxhPQizoJGlGuvX1s2YGUlp07tFOfjp4b7hV4
frVjZOzfN5bsIn5Wafn9fbj1jZni05CfIuLKUboMU5QfZBGG+YH1rywmtba1fkFxZX9yemVKvFHZ
3U4i1+1uwN4Y2VVhM6CDGQ2xJRVShGv6ewxRqmEiyAMpJwhDa8ChiL1oGp+yzLTb3eahLOY/Mu3A
aaJFrJfNlQS3Yx6ciVI82MycbljqfCzCtprv0B1zunEPKGWjsLQu7HzyXli1/6qA+tvC51UFdfTE
Anb+9m28fJL/G0qkY6jD39dIH/H8GH57ar/+ljwVX7rht9Oh5v8Nr7yvjv/En95X2FgRZnOkb1q8
dyTU/KeXwsnA+wquno/iHw9ECqCj79GfhZNt/R75/GkcXXxgpvAYTA3J7eh/xX+CehkhFCfcKfQ9
rAz/hf/V67KJuDMcZznO+GwgZCOneuNAtxoro4Jxy/boRMeHtQG+tuauS/3arY5I8vdJlfLBsbp/
x/h8uS6lIQwjbKXwXnhdrm1rAJ3IMDF5xp8hnQYHQHhYkNWZLSlnP72gm5ci8GeLpGPp99/S8OUe
PQvmGIQsHrZ3fAY/eRTxKPU0TWuGGVNWJRC0Mtj29pb+81WOv/jtVTCqgk7qH1/oW57xMLgBMneu
AqLY7MahmfcB7LaTAf+Yszlfmgs8w3Y2k+Bhbk7/+dqv+6kfd+hj9upiq3t003ybGeHNOtvCmmsv
yDt2tE8XytguO1MXe1sVeEcgFX9Hn/26afzzkn5AZ4i62iKm6fVDdTyBqMass/0smIyL1nR4vOWW
eL2XvxOf9Ysn66P/Brrj5nCPOd79z+8v4gDjhDJ2xiCLG45auABbW5wKL6jOjWH97BFYF25TfVKP
fvTOfb5x8Hy5Ufi0x7uEwIsJ2eurc5ZVXNszdnLqwiSXwXYwV3boZsrDk2a2VOrYjNbDdtV7lCUw
kcbJSK0QQeBWPUZYhSe5WXjvPJNfPX7Hso5MX59Ikh/uiz89k81CPdJ1jrFDvhvt/Z5eAwsHGWeF
fs+D+1dPgHw8n37NddnE3nJ3rR5qZO0W+X7KIpqTSXjPOaK3zxyZ3n0PdpBG/oyPTwkKVV2A8plw
MES5K4Du90g+tw8V3tbvJXq/MUf48WJoRy2omugMPBxcXr8YrzHJd4BGuLcXRxcwOIMmXsw17NIC
9WhHJVuHH7GfsK4wmXBw6p2JqmuEWK+izpnPZns2/tD+wt9arTpPB9enJ2hb2V/AUtjD9oEQNTZZ
OtBJXhSZ8Qxl1kmAcYOWCV9Rn8AL9nAgQZj+zoZl/fV7PiYFBj5fc4S/24+YoZ/ebhV0uY+MxNip
PMBPbNr0eRCVDZ0oYzczEV1ufifOx4/D1ViWFOG/WFBxTXasl1YGsVry9bLBcIBwgklGfzTN4K9p
n2V5vrOc9b2YIeevXyiH13Ggg5sLpNe3zicLtIS1WzyBiEXgBK9KTQh52+IDgnXhOQJR6xZQ3erY
fFt9uZVueENTNU+ETQqDbrwXDfQRB+Mbvdj4us6wnRPcQI5OOHYEnW6xDbqV0M3uZLfNN0Vv5h+U
yGgacL8IsEOpvJtiierboqZprds94mOIMUKP7qHPB/uMfDXvFpvxcEmsYcGU0VqjeN7a7b7C4e6+
xN7ty+iOem9pVb6zhfz1/GH2YXJQB0w7jrv064XqTN6Evt0VO+EU030tV5M2sPfeOX9+fZWjsghl
G7O8N6ec3HKk/5EpCMoNh3S212+d9MN3buWv5cJxjMO9HGNCjomzr2/F6DDa6b1Z7KzZH1MPId2j
sgkOzjJGI8iWsxiIFxKQau13jrhfXBnrOIoBrEA4A8I3wqJyGKO1sAfM8zynrCBMVAm+MDB8FYFh
WXCPB2TOOLx9L/bpjTXTcZs57jEsbyoI2q+3CWwq9xH1l060Y+R9jCNcQvHgQIV/soeycuNIeUba
II+kKZ/hF2Dvs510SyM98lttQLAlDCQm/ub6tRzEBTykIbUFu0ZctTVkbExrzifsST5uYIBNzKQ7
vzVghnzxa8O9dmRU3ixIlQ7/XDD89YN92TiJ+7DQFb3NSYf62a9SmhG0qmjau3MY3Umvvx2qkQ0+
WPQ+jNwrVJb5AepI9c4i+vUj5YPzzRA5SPjWAq7aXNdwTYwQkXTow6jcPBFGq7AglMGhrPrpuoYz
Gct1FimNICcsHeZ+q03nprGZ1vRt+FAFxJktudhS194WWuygPYGD6++gM/VJo2Y7lab8hlUGFAys
XepCiqsRUOa9vfp4zLyu+3Bswa+MfTog2uCts3i2LNaUTwGRwZkd3G5sJzFD/uI8b0ZrjNdZYasX
wD7FwchNa6+PTpdGdTcCkv/DP7/UN/KfH0uV8T22uBTWvKDgTamygHk5MCn5RlSlOJC1giW9ZbEP
LHEawm29DvLNZIZ3nPMMkJarNbiwHDXevvNDjjva22dyHO0e7f1Ieni7vCLeJt4uOT+kVxettk+3
zTNPSVcrLqjQmCa5vpnUTnaxDoZ74sghOlh4vKUSifs7i+0XKx1iFM+GGTX10ltwI3dsHGUo7Hb9
0DkwAqvw0udLPR+stk9rNwsYvVhPEXbL50Yw9O9khf1iU3Z4I+yW9HCu/7a96noxBmXP1YmUF5di
iDCcQXr1sgb/XzTj0zeAZ/XtN3rx4TeE/l+fRqgx/yvacp7t37flf/pQ/x/19PzbrinUX+yojxmv
Ly255/8OnMi+w7eKjZx3fCkvHbln/c6IDY+vEE8lnLcCjrf/NOT+73gvUKwfjeg5go5F8n8acvt3
XixnEuhIgP8svfq/aMhfr5iAayILxp0Ur0/OWRNY5FWz40dN09d2aaf8lmlfuVF7Woj239n2vlzF
PRoHkzhzXJ9vaufQmQsADm0fuTLM5SCUfDa07k7y0SywlQ6MuJ98lW4Y2T3Uc9nd/PRubl52gp87
8tfdy4/Lu3QvFpQQ4Ga2v9c3iW1c0wkfN238Lcyd0ZhdIvHYPLKFw3f259d1w38uRRYTl6Fb+mHa
91Mp7dR1TkzIwtbbR3u3OTpmUSI2JUTNDWwlnmC5UmQWn/75Dn/xGnm+nkvjxLgSU5DXd6gmBTDA
xpPOlGWIciJjL4V4z0XxWPT8d599uTkAN56lTXHylxaosh1/C4XnpSYGVRfrUrefaVXr2Coa98Ks
Kv3ln+/qzQnz44J8L4DM7Osu6O2b1RlBnbX0HDhpNEJxsJgpnxrMq8ElhM05PWJcqhMffvZeY8b0
fd6azwWCkT20BHn/zm85PsI3N89vcRmpYcDsIjl//YiHYmUQgsUxZE1IyzgnpCvRj6Lx0wwGWeJs
GwIAMVx6/OZTDBvR93dI4Ms5Sw2TBuWff84vlvSrX3M8En9aZ8x1zSJyDVAsw27SzRueTJGZZ2Y3
wGf+50v9Ym1BtsWDkMFxdDzwX19qdKtxzhZ1/HoGqom+ujsSjN85uX55PzwVcCC2RN9/M3Spg9XS
LUZpacSXeuaYjpMsQZmfVJuQ7xSj713qzaJyxYgRV+k6KX5LOdb4efQ/1J3XctzItqZfaHAC3txW
oQyNDEVRZt8gJHUr4b1J4OnPl6RmhgXWVE13xFzMjh2tUEtNAGlWrlzrNxtYL++gfWW7fzFy6AHY
3GKQILZVsvBqkixdLDZnsBXWsmt3lac3d5M1XLskvf0edEDZHcQ1WttvFCeydIRT51GHcCJLv0EU
dMYTKS9uomHo/vGqg/LE4kfkgNs396PTD4qZpqi0vTospqL/ArxaOy5+YX4R0KWu+LC8XXWQdVlx
nEzARCgmnT6qH2AhtIFeh/Pk1Qc0n0ZEJ1t5ZYZOKx8qwDA1lD3M56OBs+H0KbOLApxVGXTRPNP4
2+2s9L5bKOrRitPBHrnGzxTH+ePlZfF2wk4fqiLNq2UxKM9dL5rq0EUE6YuvNSM2IbrXb4w8cK8s
9rfDqKbKcNC7tCnbqbTk9bOqppG207pAzKcILWag7LcN5ZsrAg5vD4aAMsDz6uMugBbt6VMsA2xe
NDrIJhmacbTolx+x4LA31lQwjIb2px30f+lC8DxtXJEDF5Fyz4Hnv1ocTi692AImH8I9MnGmX6oJ
tivIcBmU822TusMuAEJ6JRCemTeX+M8gUnbCgXMVOKiSCQt5WOW6YTlbt2yL2xxzEZQ7ATheXiJn
BlRhXFiYvhJ/XVf347gZJSgtPpBmwofKaYdHfUn8sKqpcdpoJ19z5ztz1HLKIpHPdc6k+LCu53Ro
tUh0jdsww78cgEWP5qbpNg4iVJO6Yya0qTdu1To/aphXBYz3oX8IjKl5SILGH68EGjWUp4ctyS1j
TEjzEO1fOz7CHMi8AoohsHvFfpB9bpQ7o+8z8DKloHIAPNGDLuca2BalRmpfmeozcYG4TMxGpZsB
cVZxARVEE2danj8EfbRHex+g7dTBLOmMH+C54xuQGv2Vb36zvGjkkEJwZyQoma7qwb3eqpMP0rXv
OwDlRpnuOswQNlnlg3Cpyr8vr663k82jiOQu2b9JaHhWy34VgereEj7qFAh5lfTDYUWb0cHXo+Cm
dZHYCqdmsg9QGNLdMtNn2ppR7OHPaw+3Hop7SXj5bc58Ny1H6oiA8/j6537Aq5eZynzpB1PrqH63
oEc0r/nk5Eb8GaGN9Mqh8mZbufRFufBwcVLLfF08WUqfArBTAMDUq3gHJgGlS01IEEaR3Avwq98u
f9qb6MvzaJIhsU7rET+iVVx0tTH12oiI0cZB8CuTi7EP+la7ufyUVceEcMhjLNTAEdgyiPLr6UzH
KEoWZ+Kz6iy6g/oCeKvKKHD0WmIat7OtULly6DD0s+L93IgU5oFMbqcaq1YEcAWq54Ow7yEnJ7vL
73ZuBBD+ouVK746m2uqscyGgaW5psZERHLqFaqRke8HOXH6K2hon4QJnefIf/s8jwHqqJfZqCSVD
BDrIAVwNoKqOtzFOz/fJkiFSXDeDebCgIL3rCKkhOHLtiDZtoF1ZxIb6kDevYCHxwwWJsL02DYIp
mhlVNEIoiFEHMTw3CpuoxBG3Mp27IcdkNUFNGVUjiAbfWKPBx24aip2P7nqIWohxrHUnvXIsnx0W
YJSMisrd1xFFmJXpZdB0wz4CYLOza9i85FN67205zLKjnuioCGOddguKfTlO0qnsK0HtTSBlZlyO
au6lCsa5zj8wBnA06amlmRrNh5rRANc/ZzcDmIPfCzw21ijw/MvLYdXQUhsCey/dodJgUaslgp+u
B3cAyiuqfAojz/pqt+/Lqn/nR1pYanjNW9rWsN0byxVb+lZ36bIfy+zG8v4aUbDulB85/teFWK60
UN+OhAXigRoLJj5AoJ3VTogDQ8Y6nN7Qaa3hHgCo+b6rjebjYisF4HRpP3izV/+8PBJvAx5LMkDi
ihzJolq8SlnmppwG3630EFpHejf/zrqdjT7FjqPtmjv9me/jyARjy7mptPZWY15Mdjn4S7bQpkna
B6tIh51VluUjQD7nGOUJnDVaj1dMId+ucI4NtAXp1qnzY63/Ztgxat4+g5r4jGJslumtWLrumENw
RZyk9BNcxQHLIGEwzNTj6+VK7H17ePFcW3VrLC6u2LudrjRRu04Kan8J9XaItjE35TuMM7rvEKGu
taTehlKLjBDFfKaSEV4X0aBFqHxsmUOZO9FfRRklX8rB+n55wbx9CD6sVHfYfg6l5LUtex3NPtwK
fQ4hzRh/a1Vs/UpKI7uSXr1dljyFCwDqa1TcSPBOR43OeCuNGMoT7c/8xu3s2oCBnBCukS4Fgg+m
7R+fQ+pwxGEWBxBwK976iaAgqwGzpTBCM/FotQ1M9mm8Vv0/N3qqbchNC3Q4+fTqu3TRDlads8ch
44JChI61pEW2/+dzRJquGpNUo0DDnD5lGcZkkkk3h8iiyD38LfduSMU/s3ZWMRSgFnGb8KHqMW9E
AAdImoXnkyOa0rzBy869KbSo+WSjxoQuBEIll7/q7U5C44FSNMVF8BXm2qFFZkOK0hTPK/xEu7VS
MKLAK/PSw1JMXjsZzyxACuiGp2aJTHuN8enynoIzihCIHvVxmMb6IdXFbzDUH1k95ZXVfmZVcKXi
EqGClDqWTufLEH7rNjP4gKZtAq5LEJX6uBmO/3j81F6ibWzatBn0Va5ZDSPVSc1BhsUWfxdRYpPn
WN97otHh3zyI+xlXU2qz60WuDW1rGVCPQlQtyk9YeIgtXLvlPlqGK8HozJJgNSgnT45wOnura77m
Azn3Iyi2uiKqI4hp7TRPqx8lOOwrc7Ry03le7ifPMk8naUGWX8B1GsKmRh9jRKSsBWEOu3VL/Ise
rL4b3X2hGRCBx6BdSjKoWvaHpvTI+UB1w8D3IsiUCBJV44IvjonTtD54yV0v++WTLFtZfp60sv67
dUbT3MxZAe0DB5/MCy/Pz3O15TQVxZcPmBboBbIgT18PWxun8ahVY+jMQt/FsdW9G2Tff0MPrt05
QRHsPKwY0k1hL9q92SXRcfbs+l8sRzWgcOl8imfr5vAwc5+dzXYMK9toDsIkza11dzgooMCVR53Z
zCrNI9HxVXRfYwPnvq4cl2geNnmTvSvpnEfQQrT6HmMx5V2F2uGVWHX2iXQUHG6soC/XZUMHqpyN
FDxcU6omN4nlDsc2ECjFiSFS5pN1fKWDdSaEYMeDuoOubJHQ3D5dncaC9JdtzhPydaBl/WCuEC1x
0ysr58xn2apxTL9S5QBr+d4+t+FVTPYUNmmth7A6h9sGleDjgk/DB+RyhyvPO7dSCfo+5owUYBnN
1UotUjN1zaqXoZhBZwnsZUHYm+V+hOj4eW5y7QdmaSmETjqID0kbBD/9gRzo2t5XoXG1YUjhKNFz
GlB1ctTov7o+Ih+Dn5GYZai7PejVLCtvNErqYgs3fbiXdh5/sEp/vJvN2NwitoFWaAouDiqXTc12
QEPDBIQYeYgdLH5V7KF0xdt5RBgnj9iKm7KhTbX45jVbyTPxUbWjgOKSTRmOuQr5M9cXPUPZOqwR
MsK50tXkMQAj+rEsp+nX5ahybgWy4tnSASAe3V/Fx2ASmo53AmMUtxHUnxrlGemI/b94CpuZLoMP
0nR9VE4IYi5mXUoKyXV0zNEFvAUxFF9bd2/vKpQLQIGTCNJCh0l4OuFziToKacgUoqvo/gUVDsWU
YgFAYsI5D270QgTD1qSu+4RgSol4FrDx92On5zeB5f7WUTY4OmQl+9nLxEfMciqkuyhyHKWhj18u
j8jZVyUVI09BS8hZ33Bk4qD3XzHu1DiWm7lOivtcgBkUSxQdphwJgQFPmZ+XH3p2YXn0XZXJK/Jf
6s9fbQj8gZyxCioZFn32tR18c6vrDaYgyLHtLj/p7LJ69SQVkl49qaPAmeoVTypHZM5KaHXvYpyo
rhRCzn8PcGK61haiHKs4M/QuzBWvlWHlo9MAzxG12KRf2Jk4eV273Jz9JHy+qXzQKAbuf/pJaRYN
0LUIajjXoRKB9+6m7fT6yiede4oqm1LqUNX6dQbbeMgR2E6Hwsc0DTtjjodNVkNCvzw95wbu9VNW
505m6F1jWDULgbvc41A5Y9jjIv7FriOoq5efdaYqbcMMJ4Vl0Sl/59XATQaSKykGWiyDYQoFBnLp
Riu76XYUhf91wvfsVmLI9U3Wev5kZo52j4V6cmcXs+9eixBqRayPBBpnrH/g3pBiVutyBH8XaHY3
hbNp5ER6mewKuK/S8NpD7Ja/RwvS5ZCI20TJ+boSksfsJ1dG/+wcUytS3hE+MJhVSSUdohhnODmF
bdDUR2cE4Fc13TU2x8rv/Dn1VW0tA3kCfANBrZwuWK+2/cqrGHJMUL27pRDZQ0b++p6ztvNBj7r9
bdIJDwpbVv7U/L5A2NTzv5lU9H7MIxWhKwvh3KJ7/T6r3WrXGcIjckL+MfKRKGoZANoZ9Q7+8L/Z
q+gCQEoidQTjsBrhLCMtoRPCQQAREbYvIllFnYkrQU7tkvViAumlSpLcOBGXOR3gdkAF3cGhJ0Qh
XEcvbSlA8k6q9fRg61lRhmOQ1/f63FGosiKoiP9iHdHmgRDNfZcb4moX07IV3iIchB/joLhtxhS0
Zla0n67s33PzBuiRooTO/7DtPP1Ms0EHr0dMImytOf6Rm4g8hN4yaJ9ntBnvkD7qiq2EhvseiGD8
y8nQwt2IEWzMzdIb2tfJxFtr4zhtrR26WrqPBepW18Dx545TBlahCjwK49ZqKJqs0XFJ1CeqGrp1
LISOTDcaRR8X3y+OLkz4jW0XzufLI6OCxXr+VXJpq9IQ5CXzdGCEGJB9Kwhsc5UnO2TpPw7QSbeD
63w3eu1KwnAuaHgMP60IUmvoYacPM5GZhJbCnqFpbN6icYYOVuoM/+L4AbOIzQVrGqSbWguvzu0R
XTmvSBhH1Ep2oi+Lj0s/to+Xx+3cvkHEQfXPaLnjNHD6kMSec/JsegRNry/IzBiFpsioOXX8tv9P
hNDgLo0shJ/0ybjyfeemzAPKELigm+nGrtYyXboxrQAKhZbAMShO2vi2qTXUxAo3Q8UaQ87s6fLH
np03Onnw9UDwQQE4/dimgirOG8lwmoIgdKwMzjEeFfvLTzm3R/ki4HTo1cJSXMX6BAa3jzqxDKOo
gKnUyeCWfkx/o/eZvBJ1zs0e9ixgkUFoKJTp6Qflre1qjpFhEC+s6X0WmHDgUds+ylZou4J5vxHY
JH0rzcj6F0NJ8RVPCvB6iISstkCtex0lWo2sxZLJlwTn8G1RIKV4eSjPTRiVDSpT3Ic8rqCn37fk
qYtupUW46+IqLAKMvTcTOnv/Jnr7HhBgFLOZtrXUCLQEs3RrbqdLIFFixUzv4M51E17+mnOBkc4l
6SQwHgZtNWaNYEVi4iVD/B2nd0MS5fFuGvCjQFavRY12LrQw0vPpCtDlbAkg4FDi0R4Nu/Uqqcte
9Mi6s+wHW582Ttl4H5Hj7J6Iju4xGuV404EDPWB1PX6Ygrj8mC/Nfy5/+9nMEzlyYIVctGCWrdIA
e0Hnz5Dsihza+z43gvEwunr9AwpNcpiX0v5LRwHsO7cFhDhyeMqoLfXOR5Gn12iG5xbV6zdZhbwU
fdY6ixfSerce7owSy9w0aP8ZT+A54wM4zuFA5YAi/zohcOreFnjrkGQj4IrnFnLhGAbntXFlds98
DZkrOTSVfbLodfcXDTizLjAPCKGPFvcyrcZDS5/nSr54ZunS6YUErTBu9MdWZxFSrU3rWLER2r7W
EjTd+VdRKMlJQDp0AgWSIyagh8PlRfO29QjBm6+iq8ojaeqebv/UjJtSxDlS301sPgyZF+9h7qAw
ayLzMiDQcLukMMz1KJ5RmoT9dOWrz0RysDLUHhUvF9zQ6qvbuI3RrxRGiH8l/jRch3Ze2c6P3qT9
vvylZ59EaYzEkV4QC+b0S/3AWETuL+CCOn++a3Cg3S34Cz7qVn/tzDizYIDLQLdTHV30AVaPSibE
t6LEN8IZjNlGehB9zSqOrsQ6FctW+ZjP/Q2UBTgB0J+rqfNbPBtbdApC0XjAmQK3i7/qHfqSB30Y
M/EOWm52zVz9DEiHbOnVQ9V6epUxuVkXu32QKIPSbOCyHsfmYbTNfof6foSadmFjdDBMqKgrYhCF
RMwYgsi1v5iJdudHPUbIfrMV2BD+ujy9Z8ecui+jYcKQW/NFB2sA6UXZNeT+3dzNxZyHXLj7KxCd
s08JsN4COKnC7Orzu3zyaHWYRphLhSnMcrFLAI5cyTlecDanc0tSD9SFmw49eS5bp8Ose8MUaGgZ
kyMu3nREDbf5tljmxjaW7xY2Llnut9nBGX26cCUCz58rr66ysDNwCcAXAY8BoZXGuO2ryNKO7WL0
zucBm2LxgUhXvpMQ3CbupKPtbsZG+PptUwQxxDtf+u6NsMy03idt64kQmcCk3ldZE/wHzeIENUjM
LxylCeqgpI5e4HHB15eyQd+Z4r5AEBhsY8A5j4TQrCX8dW3OUHoBshV6BLF2m7QShIqecmEPDVN0
gGg6jHJk68NTNaY8WTZGaef+DqNjuG5OvTxN1YLeqEDqv4UZivTPxh/tSez8qUXlOpvmut8mcDhK
2iSZpni2VZ9vTOaKQu+A8s9mHqICaw5M1r+37TKYx9KxknLfGRTukCdIHW/XjqB5Np3Z1f4hN9A5
pOdTKZpLPCFBNU4pLEtPC/Jbvx26+ZiB6GyANtIQu0ONOxchACGsSUe7duG3w58JbdlP2qbygwRl
dGrtGV5diZM9IRgrnafM75YH05nmluo76lIbLnUapnpDQk2KlBOZriQxk6+ojHqwjayxeVc1Wv0N
TVV4+abX3tYzvIINiu11tc2n2HosKY5kAOjnRrvF/8iAaNsNy7G2I8fYpGIOUDTFChYJIoF4012O
Q4OHannXIb2a2D36CxkFcdHTtj7kg5uhlhVF3n3qem2wsTHglIcukfpXUxTpvMGzxHqfiBlx8SDm
HLmhtJRaWw/FIxPPCpQb7xs4S+a+gDeA6rE1NHd4/wHgQ8RnicNg8Cq0/6PRa46jr9fDBxNjuS9R
PY7fcP8ZMK6Z6EvcoVzt/pxZsT9cv5w+tEZZ3+HuXNDk1icMHLRWd/fZmE6fdbsIuGDZ7XTrVdgw
YBqTGP3WEFXfB+BsC5mwxIX/Xu+7QDtOSSDk98H3ewdOvWktm6lHhoJ/5kUa5qNu/ZaljfS2plvp
YdRa7XeVUNTB2BVCzB5/VVYsglHzJwJxHuClvhRfnaLMtQ1yq920peQY/ydNa//GSpLi7wrB+4+T
Icf0QyQ8+2uGSaiyJbENDKuQSMDqxsZCnhVTAAUugl4ZJIou724KdJrbTY5x1ddy1NsMPMYUVR8x
6NKQ4sfcGNGiIGn/cjycSTdZjiDDJvLq8T94nk/1sen9Itt5qXC+xlo+jQfEdyJcyZrB+pDFMnBo
pcp4HwPY0XZolC8dft4zmxLXuwKB1yyoUb3F215skQ0PPmQi1/yNFvEiiYMK5gYz2xGno2A2/mq5
Rr0vA2v8KVpd07bm5CTYtvqZ/TWBLiA2MLvRTcviNMlCCdKlRVyBzOsm0LJeD5PAJ1nEscu1tpiZ
oFzCXhbbRgB82Y4RXIatH8lS2xgYJN8EdmLbm6QuLRpeiL5TFXdNNGOxZMNrxRRp3qEnbdKilnEy
2GGjZ2UdTr4zpu9cU5ucbbK0eI74WtwOvP+oFH3Rvm1DrkXlN3PSMdZDoa5KDzOOuM0eGz6/AFc+
RphdT+7Qbhrc0zlqEDnv6LFHPcixwCofpPSdRy1GhHbf4Gdd0Ep3kQ5bYmi0+Hd2qCtHgHxnAg7l
jw00AO3BcKpsOqCbOqNZ1UTucouiPppcYdFMMOY3g9N5mPxoUkN39Sc4vFJqDxh1Lu6y6XUr0fKn
SuKCi3uSxHIi3v4P7C9iBJFcG7GgpHxPdS14dAhFnx2z1SjYNUG3cxM3v02xsNsIY0oILChHtI1n
Ps2xkfLHQdc+oZNXs6LySiuv5J9vEKc+iBJ6V0CNaAEA01ndPwXoybGUgR2mrnhkuAogVNG8yVo9
R2da+X+UbRMi1PUXp1KGPICGFBiI301gE2zqoXt6ziP+X9CC/z/T6FICJP9nLvD2R/njrx+vBbnU
3/+jx+Uoti5XarCJXINcctv/yf7V4Lr9L76vb/2XQQpGlAoIWhTtKBH+4fvaxn+5iu5Pf5ouo7rd
/BO6r6rv/O/0SOnfKjlVyrNgnoDurG9kPqr7WsVx+wgCGcbizy6Oy1gtctR1+qfCdwZXbLxGYgOI
JDCtRfzURaxUmnP0hbtpP0J+n5E2N+nRdzRNi26yb2yKZJ5+6N3FSn/kfcZpjYvCBDDjQzDaLUag
eNsYQXeDVqWT4hkvoswvt/7iabn5gDiWnzzqM/4FiHxk2lwvj1E52N0+ooSJ23s6AQJFNxJSJr/D
10ciAPjntboXJ3h87dAkxy8T3/D2EZ0aE6MN2WDalodG2aXUedsy6GzcUCIO8pRuxoJEgY2pe6m3
0RUAsqtqW6+GGfEoQ2l30MFGkFYxDk6z0GJuCa22L74arignFFIX4EP6DgKI75GDlmjjoOozIGb1
U5POIu1tgiVWKfdcFIfkC942CinNAeAzJDhxIm4ZDr0JoHwnmJwUip/WC+UCZWEvb6PtPfhIKWd+
ZDHYbpEpe00u5I2HRWVeTFa9FYKkQaI9P+CiskvjKee9BNorvBdq6WYcHDqRWm6F4CYusuNtIaM6
q3aUwHTvASYX8KhtNhuj91eLQWP1ZDOOvF2p6eoHorqv82gZi7HIMWDuc5UtOYXozSOaVpH3qOF4
0HWhh0gBHl6LtWAYdMgiDUHwPVAzpy64eIFy/aulXDRM+6WfENsBzjZEnrdtIpzLzGPTJNo43vtw
jxmErO8jfmfj08HTGscu+eymNnReoVXUN7IxmRjEZSDh6v2TgSQx2MQokzY/X236jy+T+5pkri4W
p1PuAS61QQNTvIXMv5ryNsPbC1fP9stitVJ4N8BMomW61dNpdB2kM/FOiXemWGit3VQDPi/LI5Y6
U58e8T9y3Ox4+XXUHfbkdUgfVKsBPgKUUPy4T1cgHhVIGUkZPXWUSVkaEoCjBLjpTsoUtnalGqoR
q9g6ftDMHEOne5kMpbjWw3yuDpy+CNGPQiyYcBQA/PVle6HcjPtL5z1x/6uc4j1aNgjsHto2S1z7
IWBCIhfcFOsRA00zw70FN6JmNFhayezb07wHWKh+Gac5mGJSgNrpjQ9eOs6W9qGQ+ej/rKx+ENk7
yZ0te0fGZrgPl0fztGJA88EFYkgDxwFE76LlsCqbw5sjNjn1/ARHLo0Ri0fii2G0h6miHAvCrsHc
NqBZXclrrENureupBOoLqB7tAvJZCEXqav2qclAg1I+rhyWeXCyb5ugzaVWGiXjfuUo9PrJy9XAv
GdUesKsWVBVmQN0YNO9KiOGl9R77AsmOiBOhduoIUJQ8Urm3qXUhyODQ4I8NLw0+VENhms7BxSad
P5tGhNe8rds22OFuTGPxiMKgG8fgOz5Cqaw/4RCbsottzDnw4w0clFGDvcUJwCaD7qIsz2ezctTG
7YB2j7eznJXme2DVA3FnHtuBNyo6X+1KdE5VTEKt2GXyldE6f7MdZdaTICKE2sLWaoBu5PhBeGSV
W//lp4wN8K3xVu/ThO+SiKvySrKOC/6lX5ZCfZ4s1TenScC+l1XX8HC7opUZ/4rw9ZpmbqISSu6m
cku9+UkQLRnhEqNoXm/Ru9iswygnhw5xINVjDsA2KFIr2/QQGOvkZhYTQmUPaZ1kTAmaaCgKP9QZ
9y/tR/USILEBaJg82fS5rL+PRp/zo6lIMN5f9czvU+M+T80qw8wAcYNUthuuKIsKsMvY81cnLF94
ax9nYL4reLZdtsdeRbXi5T0xfphwM0etlv+qcjwRpxjJYAQECiUnITc2yYAaRbApde6S+o7j3Gp+
ummvMU1/fpTokaZxPyjnI36w7EUlPxWF3k3oDSEbKw7IvMre/DygNaP87HGQT/Ov/TihTb6hb2+k
0W0W41jMC/dD4A53Jn1tYkyJnixDenlbPldzToKLQqlT6wGtSGfV1FdbI3YjvcNXtv9SDTaEr220
LEFTbv/EPK1pJUPmjtnCoplKGoj5pirx8MaR4SUscr3Evju00qLXHqgUqsPaqkxM5w/95LXT49hG
OhpaQ95mrCqu62pc6tY13IMDAZ5KncwsiomPqSGdRCQbPejAoz72lWOC+9Vl2olPk0wd6d433jLr
KBM6Zt14w531coCaVudkqGd6gge8/IZOhVrf1ctqN8ZZ5T2pj+d0cnDsUZtplCQFzjW37ew0nfax
NqpcrzFN7saqj7/+Oe0Mac58MUpf6RBsG+Ta0KrSsA5mPjgeSas2LRa3UU9ZMRW6vi/TGE+4ezH4
bfcLN/CJjUsBzOSMtYxlqLVQAznfubdOZoso2BV4hJfyUDgY3VFJMCK1qZ1aW+AKX57pVZ+IlBWn
eZrNxD/w4ETi1UzXhQ0EM3CyR89d7ErfwzeH7Lc1SxYnXiwvqWFE8z5NFM1dqdv7eMsYzp01WxNR
Ga88PblGb1ufbtBkAg416FU0Oc23id6S1KaTzEn75PTmxMej/a5+ybGV7oJ3fT069SeCr18Rr3u9
k9MvXC68ej5I+rCx9mvWe52EGHLYQK2MK/vY+NsygjWJN44sqX1tcFRPbe+d5qeufdMKLECSK7VZ
VVV/tYtoY4B9pYUJlYkGINiB0wNGOpM21GZjPhpz2whtm4w47CXpBvsU1Dj3ZQSRxbrh1t9P9aGd
dZSEP1+e3lW2whuwjw0a0uomy2ZWf/7qiFva1nCmpZkeRQXz2/k6YS7vzHsNb0iWfObhnkd11MVh
yNwCHn32LvAKa76mB/H2PYA2OqoJj5iOoiedvkfWYNPlNk39+BIbTadTAZmdz7G/7yNohcUO0GWg
NgS7nnSkjwuV914ejlW6wWWREjktM+SWHQQc14s9BUeDEKDVMSG4DhYUtoxAs4YNnuOl6f92e8Q5
s7vUlnh5Xrm6vBkBHkymoxw0gD7RJj8dAWhSbVZlS/0Ya4nL7Y9g4XGc4DCn8cuf4GOVQzvjaonb
8/wFA10nr66MAKkzDzpZlGh+OOwqegLYBJBVn77IlPtVlxVB/VjFgyT8WS8bLE5LZg/p3Z5wfsA9
oGW7/UliimIup/E+pp8x6QgeOlxH9wYFM0J2Rikye5cMCUdejM86cdGunedvevnBFolkzA0Vg4YO
Rgs2hK2/iQF99PIzJfJqSD/0UdFX2g6Pc6DFN/jz2pl7Z+IOSCAGO+Y2Px0lCdnsWw8LU0phJm3W
9pMIkOvBkwmKYDrfckPKR8w1tIikcw/1yORVKDaq1KcP2oJfNHea1En1Ev7TkdX3s2sxsRhvu2Bq
0u5+dKSVRAfwmerQMMxEWO4GKCNcp705dkv1VGLsxBljlIvNGf9yAlZ6O/cevrZNhoX3HYqQBS9r
Vw5XrbtlUdfEvW5EFMm+YiWWZ+/LqOoN+S7KEeHAIScVfOPesXruNPdtXSwtlmkYKOvJHp/bCGn/
yc5qlO0xPwPotfEphc89JVdXq58YF9RIwiVRk73nPpnxCovjxLxC9ZKzTG1hOhr4uN6jaUrAT/iz
BUdWRg9fI3Ve1eOirB8TvMB5MdjFGKfduD7CtcOdI+eYv2K+XFXR6Hf4m3/+A4NtzUKh3Kkuk+Rs
aoAjbFn50WT/CTliERtYTCKmowoJejrasjhy0KsMsJxIF8hFcSjgF/NlRXWlqxKtXro552lec8Lr
O2xDCKE7EgJ1VuPUovE4m6ZGi3lAwljFKPKVtHMyjFzsLB+/Sc/MZnGHHFrSAzrPMUZvdsmAaP+D
3gfOku27EU/p303kPWfvBl6e2gadyiqdNj5oY91CR3jsuUxpomSNYxWV+tgVvmyNhaIM8alHKbLu
9U0UF/jW3BeLaPHP3Qi8DhBUTvAGjH8X3AdMir8BQsHdg533i/RuIV2ovA0n0sUTx8Ivc2UnGUDM
sp0vyGou+FtoKceSgQmfnpJk06Wy9GEfdXCo79xKQMl/j2GBDOZHdsxSLU1YRHaEmQF22YlKX02b
dgdUPK6yxY3xsp/Qw+kZz0LUBaDjFE8PvpM0DeZTOOOmyoM8Aa8OZvnL7ebPfGNeodKj8iWdQsdL
/ZQ/p7I2UKge7wNv1hiSlxT6cuB+Ez19iH5wHzlNIV8BaToNWhCQDHjQVfzp5fygYkBqZ/FF8sHB
8ZTTy3anmHe3NRrAzgYbavb25Xd4c3ggl8SxAVcYjy3gPOodX52lTeIBlWm18UE3h1w+xHrlZu/m
ksvEF2xJuOvQJMAU8FrB4fnbTgI2DwOJQOuVLjd2Aqs7cuoW1KsAzn2KkyjwxcEogiRIKXmYtdR2
CtEbd+8M5JEDeldG3HjVjr2Y0Q4NMqr/y1MQa+0gjlO9MNs7dAk9v94b2HxqwbEzHYu5jpfUIOsj
qkV9utUMPM4+iRmBI7oPODmn08Gs7RbYvYi9euD6w1XPyHFWpXhphWjJWLF+5Q5in8IjOKYpprrU
BxRjBcj4+qAy3GaahJsPn4JycY32R4rrCXkeZjkD8426FA/dINA+EBDKZDZV7bICcoRNN/vN/9xL
YfPvqOKomyqIeyaq5s7FX4BiiIl4iHtf09Mx8gZVdEhffjDttTRtb/vBkPa0CzCXB6zlZjr76w40
mYuXZIymWZXduFEwk77QEmkY7L7U1GlkWFg82X83nuZKwLlLwpuImrZbG2LRWzvTrUTBPMt3+Aq3
tr8xJk6haFvHYFwQDsa9MRiSB5R9KdwdueFjz7vHZGGkI9d0wWDAs3A4b/Cg2sh5VrNc99Hy/O19
Yuh79m7hXmParhNZLoBoQgE5BKpCb2Rddk07CZZiHoIHy07Gsf7GjT6TD0tsCfaaylmI3nE6Osqz
z7RVFfmfbT0qoWAOKHXhPfaMgT7denCkFwGx03+gwJwvX5yXvT5buccSMON85Ikk8MSEf/xcKNPP
GDqIE5gHnD7XqSc3UUZfD7qt8Vy77lQdFzCiio+dtCile7mDEfvm8nNXPSjWvipzB+qLMWqjzLeK
NTnWm1h3LsvDiGJpyzf2TWEl2z/pKgEqNqvbqoDaoO1mbuO18xG50bJINm0az0XHFdeGmHNTxbLB
w5DW25R/o8TgK1LLlXdVsfd1fILhAJAXCQD+wcuu4xNKb8WQ2Fb8ICN/4JboZ7FaCDbqaP5/yAFS
EYRmWkTtExh1ajZbzEtl+ov730Cu++cqEtVTgEV3nPR5WoaWVWsN9IzaUwN9+X1X9WSIGNyDUMVh
dOEmvAGNd42e+rIsnI/OPEsCiZsg242ppw3Z2NzWzwdHMgHpCB1zMIv5oLeJ4GRBpTPiXnL5ZdZn
Ci+DtgVqWGpVg49cLTCVJvQVtfaH0h0S9pI+2Cq5suir8qzOXzjgunJKli+Xn/sMCzqdNJQNuQ0B
DmVrvbn2AzMQXA5tIo3XYONZAstWWxnkTpRtzd5R5cOlgvzuq9wzrrKHPzmX6Cx1YPRBF5EOTP6s
EmvHSBZe+09Frqgbdx4oE0hVCDWxbBmS94aIF1rRniwqEge7mjIn+X35o575pCcfhUYKByVzCy5S
FQ5Ot2uAV/1CI318+FORDfB9cj8MBiIB8S7xlCfwcaSYuZRhmblNJo5JiSJbvXX1XLXiRIdCF7eF
1jRIBUfuLXnFOqZc9WmpbS/StlRllc4NaA2urhvLloGZ7RuIASAsMGR2Mpz+etvNrIONRlTbP43Q
RnRt95IsgDxQRdrEjlXnoKWo8/wLl+Hue7wA3qM26XVITuy8Wa9z6+Bqie3MG4SD9bHc5Rmt8+B2
aMZee1wAFNn9zz/Tscyjqkgtw6wmruvKyuL6YhuV4ONEbuTtfnypS1NhK1jNf2rJOdLrfPhAk6jC
rQ4jtnm+z61KvV8TuM48HbjngW3pN/V/E3ZezZEbwbL+RYiAN68Yx6HnGkraF8RydwXTALrhza+/
Xw+gc4+kiKOnDXJJDkx3dVVWZpZgEqNxTZnXIS2y4Jls+BCMFtT3/4h+/zptaMfCbwfYxe/j32uT
UXb4ewaifxtrR+/QVYK8fpRZErFPgYL1MwysMumvHUPK/zP4/vvj9abAHpAhepzn4T9yTXKtvADm
V287lIlxhcn5IjD84fMZIwjU7cI04irKtOCl/8ft31yU/raMYT1AbGH8A9R06197M+uZ122tzfia
Iq+kzClK8jcwUicdCmZZTgnTz45czkpt1gA58ALt1WWNnIyokRQVe21m2JPGDQcCMt9MlKFh/Hrr
Cezp/CIj1lLSea0ZxH2djgPSQO/2qfvKqtxS9zjQdvaVh6EBBJwRYUg/FP6xtxZsIxhclxA14Hgw
1Qw2+/+9qf8VrrVlDtYC9Etp08Ny/PuenktfQIBTw+seoihHXF753qx2KFebD7FkxDAfPzRWy+Jn
9fw2Ve1/FgD/TEjxWkN9iiDBx/AJId0/DuXEwiAoZeDvl6rujRRLvbniMyYx6LEzEVTS6/996//C
ZtEacTeI6HSXDHn4PzL/yfD8VCZD+iVzkxznXuQSFGyxxQhng5QR1dn4fWJeVRL3XZ80NKGJdSVU
aROMomXwHw2b/9qcN7+Y/706adrxCHQ+SG/g30dWN5f9ImWVfUmjVEeSxREOx72gh0b6uyVoTG/l
4FLGwDOpNKUKmPh2znCsueLJyxZsug5s9IDH6K+Icp663NBvbwuUVcpQwfeg6KB9XlasY2z8UBLa
z4eurHS7dUtAG3JndmHnL2Sje18rdzq9zP3bdGoUB2QecdaNGDswWJVGXawCEwZhE9W4MR1SI1De
sUMeztZmeOpA/Yr8tKKKG6fmhnO0kc5nmemtJ0uHg6GLTT2dh133f7/uf+YCbHqayjTk9VgU/Gz+
sbwGBmCaEX2Cz3tlWbVBP55lbo7JmdJ0weSOQaz//bngwX/L4DCBIcyRYWMuROSBD/OPiGdOsmS1
j/a59zLYTzG8vNql6YP5WUMfpqf0aYBK84jhj+vESNUUu5Mwky84GOljx3eotey7PIAz9mENIA0g
q2kI6rP3dfaW5Sipfca4CnCkzJhImrFtmcS0yvYJSum0mIcK62i34Hw1dSe2xikDD/sSuKZ8Lifm
6tFjo2haKs1C0LBVmToa33NHNRKIoky0uAwNutH5sQNbslR1YxymOlqt8aLAhLqcWqXz1JO0oE5U
FyOyO/s7HfJSytPiVU7wDosVvSSzjIwB8+pkXGHbPDR2smJotA7UQs+TyZ2nx7XMlCrjmsmZMPLK
JaqTJ0ufEJQHnp5Vf2SesYqWZ+bb0FUlbcpX1g9w5pqKu2WkY79czY49giIOhr4hTgI2HAvY67pw
Nn5bMFyb5aFzWqgFsSQhMb64E/oT+m4yapfyLABw7OCSh15JsJ/wQ1pJyFam98IEh0lrfA6nnjiF
cZw+shLTiIIf4EVZcUnLZGqCOBM1m/jYNv00h/G6dZJzHyiRD/FmA5KbbSyksMdx7oImPfToUNMa
Ki6OOM4VCdgytF9S8JfCuTcbZA35G7KiIm+A+3Dn7uCrDEp8H7J5Mj+ixrDD66BaC795MSflkB2U
HeqDbm8/97cgkYfZwAtpkf0v4nEMlcb/Nth178kz00aXBwavlMjTNwkQ9LhKvSJ7oTSSNWJNBrtX
watkXC3AUjv+3DqBaVGzPDOEEByi/gJs3+LDLhkx2hYwsP8r3cbc6+97jJMcogMqD+hqVJIUHn8/
x9jaSJAs5V1HmeXOGJcqSmXxxQqSgMZuVWfJHcpT9GNwRWVdRq2ivreT4G4q6eUz9HnOxYPsiYJH
ZPr+4zT1Cix3sNIvZTlAGYvcKp2e7KDqukM2u/69yTMY2My256biPmxmyYzUQxn1nXkcWv6Peae2
MORLIaCc3RsK2PaC4ZnKj5nMx+9JxzTms+PlaCdK22o/US7l8tQAd5aHdg1JTJXEH+jqK3Muz9JJ
IoU3ZxpAfe/nAEd/C/Gj9RBFtXo2MGEcY9NDGcIcHyTbU5h6a1wz/foIYCej+9Qbu/DsFnXwSHFR
R6cJ2CTkZkXwuawH62lo3XE60Huwv1l+lN8jeOh8Wu9B8dxWEV6w4B/vMKrTWPTtdx+v53fDssVz
6RozPNfexVIABq6ZVCN4dUZn/bHhuLLD4+y5iEUOhdNi//8IBmf8jNBuXWjQ4euZZOtJKRZr4HUh
dqKIBZnTQAyS9AO++IAvcRe5A0hztD72a8LszQhD969m6a7nvmFq7GG0yu5lzBv1mjCv4ykV6XpG
Hep96kPDuSSRKU+yULoV53n1A8lUfTHdDBu/VZUaggqeYOWld4qO/BdTed4fix1mX5Oub98Wo00e
U/Dza9m1vYiHpnOPMpeM9C6m9eTPhcvRh2TqiqxoeJBFPr9Iu7NO69QWJ1G4zDUSIzxlN7CWnyqc
xOcGWtBr5Zr9PSh79jwFiHJjg5nZp7Jq1wdzKaPPwMblvZUm3mtor/jzFNARYljY4YM5FO7X0hva
rxF9mQu8DeMwem1y57UDXP659quDZTBTI4Zb5965o19/Vv2EpSu4Mw2MZTS+p3YuHxm1mx+QsvSf
LeHbx0m1zgUBhf1kox0+Tuu4/hJIPz5SPwfDw4AYdq5o425NrA+LFsBdIBdx5+Te8rLaRv/kp526
WLTWrtkEy91J1uWhZO5vgQBEuq9QbcL5BFGn5lOs5GSADzwo5S5xEYZtcA5LkfyJCv898uXwgfnc
eKmWIooFBWHc9R7xMBfmF5cAfGLYVvjipUFw56y5BF9nUOkxrXzvS0jdSYo9YbaLaYqsvw9V4eUx
GZR8ZGnmhzFSE/vErg8N+Cxbhtn0jylA1Pc5d437xm7DQ0L9ePUIJ29SMmqcM7N+B4taY7mOxfes
FowMRtw6vzbeVB8SlVgkP/Qy4mkaHTxYp7L+IKCiq7X5p8CfgScIg8V24sU2mt8XIxjO3qqKqxgU
qocyW8UbPbb+beKwiRm+UF8GKKBxODv1Z59x53acVNIS4mAwA31IGZem5vFcplX3h4U2+RkNCR5z
UzUGR9QVJjpPNDAn4I33qaChNQ/yt4yG1BVK5o+xc979spohr4n5bAwB4oLIbs7CD5RxtfpGRI+R
m1R33BiulrRr1DMZRRadS2oj3MoamyM5Mwpo92GiCK+1C+nTtgrze2sY82GKPAYJMeT+DwMWZcbA
8NytGT2Wlz/9tfbuisxwH+S6NN+iShr3ouhHNpc7P6UuAyeHvCsUnlBedaQCbv6YODserMXzv9Jn
ad6qpDHdY52J/uzDsH+3ra5qUYUb7X3Qo+0/DiSBv4ysypgRPageHMCGZHvKvC5/ahiBCfiVdOqo
MAKo4yiIkiz83a2m8GB3aFAQl+TjPUw1+2jKqb9mq999knQhToNdZPl5xAPmUyqglsR1WCXckCSW
wAL4RNoOoZ8mxi/pLISfKHce4UMUecyDN+8nuMKn0BmqLwD9XjzPa/g9cWT6VaRm08WMZLPXmKeg
PltR4Z2L2YJWmCdteUllmH9zyf7vAoPJ7y7aoyvDQAKQkynDjGG10cAmNTISxGrVmQ5Vc4+MqD4C
xtNecEVyLHKV/wxV1hzKOQzfWktGUKfd9A555Hwox64/gdOmD9U6qocmX5658B9F51c/mtWqQTho
c0nhELsbpz+1obYXLD0V3Qu3j57zYHZPS+61Z6eZmJnmTbliPLvhPbrYYcSBMr+BwbkPs5gxcC6d
/jJFVgK/h717zFtV/r66dgZ5zZNdXIk+ulPu2H7xwSrpuAiRPxupgTa16OQn7AjHOz/CUgrPUvcy
LUty5/LZxTEYXeMT099HulOoScrzXIi8vog0zIpfBin4+t50iU8jgoEEVJRitTS2wKBGDbT5wqdw
UiuJWn7IociRRdpRmqfDC/YgUF72ClQ1IwXxDk/stVA31b1yPmlVm8YxCCgwY7YSLexFRq2TVRYd
/lNP+6qMUGKn05q/B8yeIL1iGMnEj3gb9k1ypUul4IbDr+BKQx2baqgYIGD19CDf57xPm98S7BDn
Md66dUz5HUMm7QZhU1yj2qvdH+xNjTfORk8v+9BV0DKOyzCO6xM8kbS9axPDUKDYqVpUzK7z6+ei
GvpxwCvL64vTANE9Y5BwiwO6YdS6BZfUS/jLhDOQ3MO5tKoH2xWkeAYE3encBK6q39ypSYrfew/1
lQLm6GT+iW50YlkHDN5L23wAoJ09/wImlTZ5PMCJgK0zwQBdTv2YGCHQWCMkE4hon2bnBFVtT6bu
p14HvDbTfii3YreIyjo7DhaZzhG2Gv8d3TomzboqBpZSglT9LxgzYuhR85md9/OvZpWtQvE0eZ5K
7xfTZ4uF+GFeEoEFJmNGXLH630nIgvw0FNNgXBrs0evXnVZarRgcS14HusT3rUKO1NqE1CAZjzHI
Rqv7k6pJc/7NZdLlwuxVGlQTKpdQQbbUODcNjdvurKBKTC6al1BHgbe91bTzqKLELX2fcagcfu0z
uRRLeKLQoqa3ylKj6c5gr1WBRZ/RLemFToDiM/PRoVw3VlqN1/LGGxFYPIJz39J+hh9qNvLSQCwo
zqxzXc3TYQIPqJqh5AtYwfp7dFw1a2lnL8vJ1qS6zJx0V9AsOTretjpCzcg+q5Pmecx/IYpNXoMI
XKmClB9czQ2WDbJKr0lUCzZPcbsa4YS8POYnaei/o6Tjj2/leT9a+s+2aZUwM5Xgg674mgWjNxrX
0sXGCpQM49JeXqi+l9Z+SUbZyj97jFHa4oG6uEHXN050KtT9msIhHw+2yeFfnQaIlOzTjXRdwzXs
oJZkqEx5dhhKKTYjoKG+1ATwjze1JJYBnw2OgbQtKHvCgjtduZ5+PLIJWW0Mz53S4Ypwlsc4dK7u
z/hmyAMRmwilt6sMWCW1qQ76U5jT6v0FAzGVwNpJWHsBq8cv1neopyBtTZT2WYgGMKNXHkso7x30
/GkFoLlYsh2QA+/PqnHteTZPbWCMNu0z0Hbe2MaTxqx1zVyssEXmZnHtkBOZp6LpF14Mroi35VO3
GjqqmYB7eyMIwVFQbq9p7wGmrvZDhbUoV9QAI0JfXigeG2vpPTLXVZV9XOV0rmQcOBWPoPAbjR9R
WeieIZpQay4u1QQLidwnEe1CNkj7mEthXHfJM7aYbcFvT50B7ItSQi+9ZgGd+Fi2TuewBn0gDyar
NkVTOqnG/UrLUPeXe5o5ZnbICyqHpzn15nCgwZvpexqWXt82E1Z028dvxpEaZXajDFe7kv7L/D7T
P+g+5GIiZHmQUU74L/1Kax46bAtyrmKi79wdEm/VOFWEuffCITAs87eCsGB+Yby5qYjOUVZU5wGB
yfiNqi3/XmuazHQo8H0Tn8ysHODMzE5L8dy1TeG+ZysqxUeGLHPMt9Rj/tsWS3q/1X1meTth+rQy
8u8GM625i7FH+PfGaGdghm3TNWOun/nQYBXF/5dwp+wDrsP6idplT6DYm7eYvWp4bbwV7yi5WJK1
GjSFA4IMCFwMQuMD3oW5Z4unll3rfZsCGks/GLQAyiO8Xhf6rQ0r2/tr094oaRsK1CWMf6iefGSH
GiNQGAN8qhjBUn1XaIYxDSuXYV7MeHFhBOWHLR7tkGVxC05wcPTllAao+mWp8IjFkbR2FfXgDf9V
0UR3YntEWJyqCq+thHkorAXKx/n3IK95tBihpDwpdyM3rrd28oZRbie2iAKsNuJ6xip2ivHX1Oe8
A6DCN6cEG2h6bXVKUNti9H7ML0EBzBqJxfnVMWNiqg4mbP35LaJe5/frDace3ZTHiuZUM2JLGBw2
xrCtLL0vWyiDWVOwJ3YUtAxN2o3dBqDoNqrRv0xLqwNN1Xf6B4dmArBNUJ00H4Ot9EYC99KXaM2L
3qlqpAs1vCSID7j8tqLZIeNkJgnIYoAfzS/elgmwmf4J2Sh98xuXBsquPn7WiXKd+FXbs5TXYrSr
Gcr+Foh901jYBys+TPwkYz47jT6OSc7FRdGiX9e2XnoX6Uh+KfJJu/s4qMfWd39cIGNe56VGKXNI
BaL0inxeCkTlp9KrFsJJMxfMRriOTEYjEgAN6pwnLU1i36Jw9iQmcfowe9IqZU6kr3xfL/CtX/sX
H2NJdE90ZIQL0XYK85s+6LZ5ggyzNF7P9rIZP89lSU0mZtp9m+pw4zNVjE/Oq06TmgIZ6AxPMyLn
N4QRN64RzUActCiDk4jkdyDsP2EkwIt2VzEO7V2S150znDJED2V5D/wZNu3F6pBr1a915M8znW2/
YvFfQPmFCf83AM0Z70WVjbBKRigI0O8GF55mFMbCKXO/uEMjp8k0jHLTQcxxW73LEd3p1eqb0snU
oaxL1f/oSksCZTutW7n50TPHJZjOFm6APAuTFjJPxqng+X3IMdJEcyQauuNNN8fhH78kfXzzb0eO
UXa38/sG8qcUoFxcFZCOfDAOTeN/ewOCrqV+gHNT6wxA+TnHVSLwB1zOe1d9O7z4vo9dgQOCyy/v
zb1RrnWArJ5mrVR3gPw0ne4lDCAubS2ZAvTuYpVmOF5cVaWLutqgpMRRrEFE9Aypm9L0mDrZHIjj
TuylZaclllEYRIb9tejDtYzO47aT92W8beg6G3sneUpzY16zQwM3RDbfOmuempNEzTAumEQ4Lnex
ZzpM9dPvP6+MwOk/oOzfltet4YLhsmRpi2j0SE38gNma3oPptjrqZhBjScxm3x3ZCsoHB3rLtyzc
bBLNuN4foGgLTcb08L3g1+TQ6h1aJJjiUIzMNNG9o9rYAl0Y6q55axQQ4ehYd4xI9QUjmeD33sg4
gxtNSfDWprUODghi9UHVcpTyF6uSUhV2QO3qv5GP/swf3htDRgc/ITvunAhqfb0JlIksEjwSiwXW
pRBN0znPkqQPdWddGPpvMlpM/14qq7XoD6IoByD6GVItf3pkjic8376ihpLX2l/SFgZ+T3ZEV2fG
C8bATaj0DRDnemUK43FLo/cmfd1CpAuvo+HkAaOI9s4Xai7ehLXpoxqSFi5M3tLg7UQco1Ef3oYH
/uMd+xAyjwTYr3R3fUHMouCaL66w2+9CeJoMs6e7gDAtL5DeVjZcZbt0LKR9zbQK0zJgfkjLfLNP
WuiflzBK6DFccvqJ4ikbnZp0jKxMb5vZxoPmPSxNvcn25wpFUO+UCAEHFzInvd69GFfonmbUBf5g
HucWIm912M42oHRNpFsAI6dT4JhrLdHGOwX8iX3N7JUHbNVbAYLf6XDdw36+tc0Z3HE7RavA5Kr2
MmmB7tNZx7rMW/ofW0WaSuh9nNRF1vPMtkN+39MIGrd7pyYuzs3WmFusAP1EPCLfGsVZmjmPbA/Y
GEtokio3n8Or3uVvlSoy1sFQgDEsl2DjKoWLo6Pu3vJzF3QptBW3o21rMde91EfOHrKLLbYPZjbw
zWKcbrkD5up8tfWf8yxx1WWYVmeyruqWfYeFu/IhhnKQ/jxkuUXkOw0NdJrivD3obclFZIY8o+1b
9ih0fhPwCDgAzEqfnX+9zcHWh1vadvrlm+4M3oSnii6l1s7Q0dQZSO/JpGqO6gUUbzD8eFmjUIAw
OrjtqjilswWMD+Rk4lSxEVK29+D0oX7pptdxyrdhqi89uDVV95R7P8gjKC18VCRmfRbvXwEf6Fe0
Uw4oCPUBbXVeFsIZDt3Ug6qwbYqmU/r+/6ISZr0++8U86uVaz7POYjKr1eGjhXWpM2awFj5vl47s
l9yrGQigraU+hTHLyNb3LIHWp5lUNPlIoW4pEDRdvdS3c8DfAA0wypsobV0RAJw7p9HP3lxm0WiF
vqu1AZR2etGaW0mqGbo8b4aA6UpsV2GOVqBxlGiZFCF3bREsQ8MA3oBqNA748FDRbsJJHIG15mUn
LVZhoBkue9G7eqWuzHZO7jAovT8HmPL8TV2u6Wu55TB7tjhGWHhkR03+0Q5IeJl0E04bt347tSrZ
OIoIHfz7W8a2gTapE4JgHjzQwSCNA44b3g3F6A0b2lZyZbBsKZJu/ftptnU/ckt296MbcTlZptvO
t2ooQwBFGrYxcTemZAOqwYLxb9CIfaPe0ibQSd6WRXXuRFiqtkw/1a7XTIvZIoUohlGBjZLeJMa9
tenQ7Kqj/hlSJHs6eG9cOeZG8Vr2tb4/OyPDOJXYdoNb9h235ZpzfiO3LxtpdReuOv1CLwLUX6dP
SYIu9KMWDSV/QCDTr3eDu0ym3/HVfobufGFTCUxWDqPojLWDmJAN4jkYSnOdDpjhRpjz3coZWeBa
xfl7o4vTU+hYPN725Jw1VMsZPrXZyhiihz4Jg2nSaaxll7pRvONznlPc9kViaQ7z7WI5yBfN/0oR
Fb07UaGD906BQM6l4/tWCoRblN8fNXSrG4QBisVbD/xOc2mCOcns+SkETvTdg79JsC2bXN47gtnN
nHHuVomvtilZi3sAghKt85IN/9oKIAN7Ivgdbm15YMSDM8lwP0Sqzs4bQW/rVv7+jZRtM+Zc7y+T
3hBzVZJeP6IOo9agrOnvldFSn6Ab6nJgRzT3kp5aTB8q+1dM4NDwwv5mxab5ZZtSJW7LYYcw0SMv
bfsOnRj6btWit37bIReF+2RgQ2GezXPmG/qR0oW7UVVuC3kjnaFE7Hl49RarwCvJYskTtZGYY3Td
Zdsp7RxO3VNF+JZvlO3V8lI2MEDD2J0dVhnkS62RgkYfsCn203ETNOxE6g4NKMEgbyhTrJOfdWs7
3luqIlc5Q9FuRyQdBrO1sf3Z4l4wSX0ezGGlT73GNXXa0/pKZzjqlqOl7Ffi346nSIo6Xt/Yjnqr
7qWS4086bZCbkmEPVkGdaIFem5S6OK23zE16oWbNZxV4j7zaUCL5CmGZE3YcpMjaFFnmzQ1B2I2W
8uG2n2Fs6PmJAGPar7ZDy0CB6c+GVkTSWdY3lPrLbLYXOMChtRzB6DT/rrQCh30JM44vfF388/jY
JHqR3sBxsDFetbMaFnfFJtbc/OkGHG5Y3k6qFbdNFBRA/xSlDG3WT8n0dXKsec56CzKagm9ilcYU
OtpJhDIO6m7SSTKqG80DAi9duV1vbfVS2BOTcQPY1y2T2onhZI63v2lCHQKF3NKaugp0TDWQvgd0
xPoCbtPBoWsDkLD6oEx3k9cHpI57LYkHur6iLT+wbiX+MFiVnZ6yxnJ78ZlwpxNzuFl6CWBGqF+p
tdAYAQxFBR8msDzQOUEHuIEWWWn4DT/Y3ziNLjRT7nurmaXr3hAygYxSxjkMG4L7zrTaN0WQVjQZ
IjBddp+LuJMHA0dV536d2+jStq2zJWBnCqcDL98BiO0A2IU60YyZ4KkK+zbv6DvdUtEdcjY38NiH
o8krzLasL5yDmiYGQghdDGC8p+vQWVYaU5gGJ3XNg5zqbhnfjQzaKBVlWFvWfL9ayD/ImfyqHNYn
hepl9p77KI26SGOla6LK7NfcmuRQZ4Z62sWnXsCu8S+Z7Y9eiKTKYqzFpcfNMCB3x6pvOBR+vzS/
0N9IRp8aiB7FM6W2VR59hUfG8FuHgsLF4X+qsgI0aF2d4KTwJhOXdQyUf9RolPXUFUHdPIwNpKjs
EpVU4q9LNg7OtV5qWb7XLKM/PYO27nvpD9F49osON1nAvAV7sBTq1L2cmuF3UzWtfA4sJ6kuycj1
waJyuqWQF2GHmCKeutV2L2B+2fA6t6ytc2Uni3lR0pzWB3stxqOQhQ0zSNoBeUFK+IVu4kZSG+pF
DD4zpxn+l9Nl033rjb4EqaG+sx7rlXk4RwW5yz/3tPWGOLLXST6Eebma7dntor4HAwwR8OVnt5wM
VKC5NIYnA/ZwuZDH2kvCEqMFOBs4FCeTcBDqmTVzsW3LkD7dw7WdFlhIYdGNqOoglrnzQeYoggpM
1lYUq3FGfPCPJtvAOTZY83qPzAZymF5uZGIMonurzfPej53RYubDcaRnNb2U0q/a79JjSvMnxuB4
04NlBYM8L+5i10gpS/MuL4rqwNprxxeFF4S6NiCe7lNUdtJ4YBTZoH6EBGX1g+lbfgHGabj98o25
Y4EpTihrR3eMuwFxIMgwHqEffokLBs6T828ZbyJN/sKxlZPSJGKJ6NaGx8GN6SWbc81Z1YEjv3kr
6RUg2oC958curtmAw8BKU+MRZoztv0KS4cnErcsEKwceuyCdgRJMzZAvlefepbRe6iWuBhMUVW5h
2YDEwlZV20GxJ8pbim/fQlEu8Qb6LQRppzjYUiSZJhpJK24Iq71JsDb+JlMSwIBnXGHFE51AUqjt
jxRb/5Lop3Pz7a9Y1s3xBO0V7Yi9l4ECcQrZYeyDhFGcN1ndfuBskOfWIk0cu7nFZge22QEKtd74
gwTKzg9BVRgISux19b4mY9Oa4cvsrrURnkRvkW7meaBLpNWC6ferQ00ma1pqOhH9n5pNJ0ez1RDd
ulBK+aVXYVJ/5L3wk58TFkfDdTZHs3rry96Vf27tze1ulx136rT3x2REVMD5MuUgzF5p9jbNoK58
R90klpMEXRzCM3rRdHaOTpbog1psfa/8lpWk3KQNhwNzlbx+9IYCB9Bl7qFmJqaNZPSlsYa0XC4Y
1vSoZgaPcqLDX8OaOlKKoRYvvlMn6+8DiQd+XT5EyvEghAAvODm9wBHru13ahWVcZFfmqRw/BR1/
PmjuoPrg0v2A+SDhzzhw4GcSm/Fjnqeorg+NGus0nivTU6ehbdomhjRlG4eGLFw+qzlqID8tU1qQ
AuCweM5Ji85eP2XlJeoX6EmQvIPojNWL/VmYRmM+dzQKjyjHZlpGZfmH6HPvvQ+VuJN2OPzg8OkV
wy7M5ZREXtIfYR7yoWWQ9Q+AiDBj21FNv8YcDO6Ouk5+ykAxnyto0vdhMY4nXGvZiD34svtTYb9R
HzuU1cyaGcv5R+tCKYuZjDXlh6kb1EeTKrt9XOAAHQPAlM+tF7YPk1m4jwhWnDpeJ9RVZ9urmmff
m4uPBeX1C9Gt5C0XbgYoVzlfM9Uad0FCnPdcuYx3dmlNLboFxzG/ofkiqpVK9r+RhqT3HS+/bONE
Dk7AsDbogTbo908w6PneSdMM1kcbmXVMC4KHJ1Rnf9CCEN6TTZmHuWwwFdYho6HdxG2bg5Bb/uhf
0oBML85pa/lXz1tzgR42ZDi5Ty/xY60rGEhMuXPMGPdFevGULtNhsXM3tguzeYJiTbe4DkpbHAsK
JPp2jbwylcI5FpYzPRZJav0emjL4NuD0+iPPBPPrXdt5mWb8fUXkJ+dI2Sb8pdK9t6dOhIce3H6O
bTNp7zHdln9wtnEyjGsn/jAstz5nKfuOUu/rUPnZ7wn1EHYqU/Fam1F17u0+ujCVYD47zmx+sys7
e09yzz94kcjPDItLPmHdWf4MJrukEzvY88Go/ea5dh1Cam5k4xGGXdVcnCrIf87SsD53YZfNJ+aV
tD/gvmKGBrMRANDNjFHFzKkhsiQKz/GmnZIYjRaDHEpDqOewn9vuZA52VR3HqHYgmpr5eAn8YPpe
RNRixzrtzIPtYjxtidl9KBLPePI44x/WdIA3mC3eZwsPzPNQJDgfVXN09eoKz9uhn6bkCndzSE/E
JfkZD9X0UWLoGp4UGdzblObTT1v1KQ3oMaQj7xSqa4/ciPPZ0bL9V3NGvkQnugjNg0rn5ImPLeMu
TdYziqHqR2k4i/elCEcsa/iNc6j7A3/mnJnf8ZqrkzsTi/fhK5api+c9hdMcBNmJ8nuN/C8esyZw
B8T/aoREfymZ3wdjInZpoBryYAyZPYBiyMRyTusCFIyivK/mF0bFi56BwNDwr9BzlHUFRxPWx7L0
0Vwcwgjj0/d0hNExxIHFbiO22EDGZHb4v1QvpmlXgoOfDWnO1VEshh/hS8yHMp33JRergEnU60bX
mt9DV+Z8L1umOTLEeQieZrMw6URLlHeP05LS2q1HTFIu9pKvr7JvpyA2hde95kXkyvKASViG899c
Q0mLC5MG+92CVk0eGDzMDDU0Ef1yIe425pVlUDqvxVB663/Knv/OE9amS64H+w+tCTQTCCd/5wnb
amE0ayDn18UwoxnDzwQvpPIdq6JKYJb5P3aar5tm43876+F+8vcPs+Eh2yxOB1ULY6rIlv7+Ye68
2qFE4PaKSS+mhrHAh4SwkHlKESm9zB1neVfZvY0cTngmhI00VYxfpuk86H9UmUh+cG/0OWY7Q/m/
OWiNlrPon7t94SVYK3oH2nW4SKK5YC7YN98eHL5XoPmhLsIcRHdtht6F7/bgIg2FSt5P7Hd83WlY
8JMI1VYuIwTdMD5bLGuNORXDML4ThYp1Po0FjEXYjYbbOkmcbxdqgNByYwHGxPxykppB+ZyVCOnt
azW1Hn9eraupb4+yYjbhvTldxGduNlw1NkNtcvbaNIrKr/X2ICZO8Xn5jb3LxJmDbfWD6bzgozbm
y30FKc0fzqxuz20efCYzYamdYj7CDdQuLQv35Lci45nlXaUL7Szi6K5jqxnhrN0xp01XWyNqWr+6
8+ZOudnJo1mDcwoTNkymHDke4KjNSPakGcRj2kwNL2xFZpub1wxR3pq8lq6fW8VZjm6ZrAc6T9pH
JSsnLDreEvIT/1tShvpScqf2cFMSmBagttjfAZuq039SuWQ0n3ZIKTKFj0VJLaYuUycw69VxniHX
h2o+RNShWJA6wlpJDY021de34pmBK6YVQflLrroI5pUbs75lTDQmyqLOxHLEOWad0ABtiBqQO2dQ
FFZr2xIy0C3yYuzaigbjlPQk59VRYlXVZicl3YaH6FqqY4V2Q+lUxp1IaOrUx91OiJrOMpP73DSd
YL7DVg9/pWM6MAQgfTJHG/+6uE1SSK8XseTjEDwrs5nn7AsN04r+ie0Lj09XmKbwNFQw0Ei84unF
yrzmipYcPP2QmsOMR2eJmDydq9567Db3M/z3EDA+zX3ReHdGEc3pKbXdzs9fCth6XOOQe4pf/Y/9
fBOE/X9tlodMHgERu9px0Rr4mOX8fT/z6Uz/Y6zl64guz23pkNuO4dCBh3dfx00tZ4ScTu8DdR82
zz6wBI3hhpuN55INllfhHCJtbT9o+wq+/ruBiWGY/j4lLB1QBcc3Ij067+ZfImjg+JcGTniVHGCU
1J08ojc2/h91Z9YcN5Ke67/i6Hv0wb6c8MxFrdxFimqp1TcIUeJg33f8+vNkZWosFsekx3cnwmFb
TbJQAHL58v3ehXhxNgkKo8u57nSe7og9FB0rHB3F9ZRNKuwYWoezEwIawgQQHqurNHZ1+Ah+L0YT
4BIGS2vfaPaxDX+32NTmiGFeNGkZnlq0NSk4IWDXFlIaP1zEOarQRmGukvedcJlRPm9NWuZ4sm1g
ugWM5ZT+dujt8TKb6v46NwyrCH7+4WLmjQbPumfEFhQyo7c0O4Q1BDmQIGVjXs4pwpvKL6rDEVn1
WNSH2XKKEZUOnvyIktTPYhO2P9SIk2GQ8mdE7iI8GIGPwvbDWmd4mkJVzmp8DMs0aIBA4b2c7JWq
Lk6q4po6da7IvnUXIeVUis5ujUIt6bdaMQgwhLWzqKIProu6itFJvmuPlY9ScyrvwNTp7LW5pxPl
GM0FwhnhZWQ2i8AikRxbbbhzRvwl4ExgLcOfKwvE0DxJSZsSopBxp3yelKrLrBEv0i6jjezVdF9C
PFypixo3/doZ4ty5NzuHI9dlmSEnhGEbnexlAobcYuHgq2Fvd/X2THgp4cWxQSe/xec6mNt5hnke
7toKnWZGqupdhKYLQLE+qfolK1A1BZRrhaJivH35l5pVLm8C8DBcAV0CBwTvbBqOdH2rwvbnO9Xd
VjQoJV2VvfcoKQRGhypITCoFCP5PpP6muNqviwITEhM4xyCFElE8qaMvFwWMUUjTjZ2U12YPCwyg
nkFKpZiwGujadig6K532Y11VzJVgElqxOKHVi1+W5DCo0YohU+il9zHlROFuYv6O6RrQM2HeSUAA
DZ/QjA00bpJvQ+VHxfiR0GexpSkjroQN2C32EQs3NfXbTx07krM7ZTPCoYT1HHMzzGPO9bI2LWPk
r330oYwqHMb2lCN+WR0oRRj2+w5DCOYFEITYaWDKuIgK5RIeVHFd+PBy2cGKS9NvMieFcDAMw01P
BV8eQtdJ+Vumy4zBtTXG5Ua2GRVKL3syQw6PwdkptpRknHo25qB4ZQaFuKriMhhhKvBfjoG0Prad
hpB32QMpiSflD634EHeo8QnYZF1s0F4we5CSwi4ygeyzeQC4lrJ1mGI9gJ0chsMGcxhykOhwNlMq
Wo7apAvWhiJcQtkBFUp1lvgPLI+m021KrAqWGxOKClizr2ktG3g+EtuM/e0cWQvUbA4SCak684jK
+aDYXrIprE8xfgsPFrSk7BFdJ+QoqcSdCxB/OhfCvFIM7cxq18MAU7Yq9oG0Lc/6E+1vGbRuouji
NZCgceKUKzgK2aFoCPhF6ybV1Tix31U7eh5gTJWW+fE0b/QVS4nhOloLQavo0kDwSSRP3tbrE4sq
h1ELPUI2+RXjsG3oyWQXnZFHUEUVH7SfTdHilW32tLLz4KIM6CAvV6nsPqsv7DWGIKH0rS8suruF
nOIWzl0mOlZkRoceKRllnreiPVQtob11OB1r5qZKOc0PHxy9xMf76AMp5OaBYE+bbtqU2aKRgkoh
4nst8uENJeCG95Al2RwNWzgZS6IdzASwBLOjyhMk2R6OMzMwjcA4oodknOqovTThIMSXMa7lFHY1
YDUXUOQaXbNT/podv6EeXAI6AE9jzVzmiJPokUZPTHWLVBXjW2NJy24ha4EvZlRsquaFepimhi9O
u/cHo177A0u6zwLfrmRx0LqTRZCpDx19TYsf2skWhUBUfQi9Ftu/QNITLc8VDRbVsCL/GJsfrHHh
Un1ckmIG1ZVUBNV+YpNkiKl/qM4PjgPirff2DJ1J0dKVl1VmaJDWLwzTX/sZvq1RQ9mHgujrjzV+
Jhk1tGO2uIWHrincDSuN07Z17USEw0EekrxoNRn1pPRGb1M3kaHVO8XJjeQLoxErBpnsqwQ11lx0
5IYcjIAoDTnWBliyl9OSdoWPKkE0eBbO6dGpGlFVQi477xJLHHOdBemA107iNNsOkW34iBjSmEhF
Mkvw/z2dqWkCbUAHw9Bxppa8P1RUM87Id1VVisYhevysB3F1h6F8yk/LyMS0ZD1g769nxGHJ6tGv
hoNM5rmPFI6qZT56cYTL/ybRizi7qk3NbupdXunRGNz1HEIZkz3ndZah1Hcb+E6T9OjQFigETG+H
sYgzguwaS8hW71cEfPFW2WWNo36iOklnWcUKYOMSXTLitlecvsqgESv1Mg2iu6d4b1lLhliy1TJi
FuiPc498CfX01l7ruOWobvThcq07/x6XRofoI6VGkCzr6VRnFmEt/hKCzGBQYNKDMfV9ZeQQiPDu
Dke4gYXWJiWqTpuo+voRJevKH2TUGTSis4GIouGKRr4gbgiDFr53SKOFGZmFraB/KH8o1eq2ytwQ
dD13Dr7Z6NOzW9vMIIVuepfwvHGTdh0a4Adjjkd3TLdqmk3aFAq6YTK1K6q2zZy2iZHfA0rFuALA
gjnN5dGHlFncJlUmRrDldoK1mkipANbaOobYrcnRTf9py+yt+OuZGZh0LJit9UgSFEOfqPg+OXgJ
jgNRsJEkqsYZ4FgieBS8ngw9BktBxN2yhMj+Q5sgV8iuXepwuDJhABPVe2iMGtYzZPdA/EyV47ak
2mig32OxrUYzzf3PC7lf6NckLVF9H0WHkYSRmSDa2vqo3tcgOeQG6lLOxcAAmliwY0zhRKRCipV9
f6DfhjXHrTKSpXPZiGVSusuOdSwG6FTS6rM+VgHqSofmOsbWz5Gggj6FifAPgz0HyXo+uYfEkvkN
y1OsMZ1kYbI8nx4ySz9tZj8FPJ9uyCRa2/Sinjnn6vvRc1FRbJ0OFtB0dKVeoZaM+EikcTzl4AEI
CIK18oXO7CT+UjeoWIKWpHqB1It2tyTzqCVGEq4U5UNtl6GkujlEVfP01YpdDJMgyOgnu0IkPqIA
aaTwAb6jLnr/LubT5f0oCeCj7KbSMBMHllw2JJR8ZpAbpKIaIHwW9YsiKiUtynvck3BHYEooxKDJ
agHsOOUoOAORQxI1tAIXNhnTHF48d6UEafSXREs3kyvgerJvaU9sX8XVWW1EzYw6z1twb28GWj/+
wSQwncXBkSogVc2nZiRo/iCv0IfN6WQMWUgWmVKW5Bg2sO17bi5IzkokIxnYyRx2oXPZsWrq8xXR
PiGeluq+1SBSD+MniQUOsHg5koasGtTq9tUiHHhMQ2vTU4i56S6asFKijDEwNPe2sYnJ7KU5wn4M
D5Ms/srBWdm4F8dMi+p67mvNy2+cFhEWzVWnCadnDHFYLHd5CB/G5mTVeO5fNv+RWlZiaM0YWla3
z1q6Pd6m7AlP1zYRlT9/BdYsoDTfNwR+wbjw+bNwEK/GjHyAoc7yabBt1qKFi7AZfW/iIozqFrDC
rsKyD25R+6YCv4JLxye2Ti7+D7FXGNxiQ2OH8zdrpAnw14TtNDemyHNgu3xFzML4ur01cMCGN0yl
aW7c1MzqPxBeCJzOan2B03XrLEauhI0oIDr+oYCiSMKAdVuLSTkQSMfv030WDP23zxPnpwnYHtih
YPnDoYnT3HlKdpy3LQKKyrqbEraZignhzSkdqFNv1JbjrjOntUpw4h1TK72W4+7tb/HqLInpIllU
pgv+xVs592bx9Fhzba0zb/2TfklNnSxmNEAbPZ1r03kUFYgiERZSIxHLyujtL3NmFGMaWObh/APf
xSCrA0+Yl0fJNKz6pnPC8TZ2ZiHXmkeqLFaYE0lUKTbgBKD5P7594VfvwqGLbhA/ZgOLG2BcLy9s
9j5JJoE93Dpyw/UQTePUrQzVBrvBXVDVAmMyBOjKIlm3v/01zu8fYEGs7p7BQ+AgfW7iTb9r7CLk
87eEVEjUMhbseyBswW3j2C9kGuos//aVjZfJRxihCXtF3bQxRqMr4J2fbRFURVg/h9pNLDUhuUfQ
uLv306ZuEZGe9FOKnDRLtc7gN2I9VhwZG7Zn+MmooTW8Zwl1PkRNw+NZOAAVgYGF0Tnc4UIwwVAt
1G/UCVux2fqTVlAOUSl1+Mnek2oZR6pg3nlO52iHiXFbYJMZYGCdFvCdXo6U1kVe79h0cekb2SsW
zpKwBZ9t1D8uUd/YA8Lc3tO/5Zkr4GjDakvjWzNgkB9tg4a8BGDoiKz39MIZc5gk7/hlnhnBkKZh
W47lWdCXPANT/jOzpcZtFsNBqn9hGVjvPikGYA+F4T3D4rMQBQf0C7qFSbiOC9eZbsTZs9DJFR+1
ZrVvpsL31/iL5bR9nV3iL2LjCsTOwdLpkTBW/GnyLkB/CIIMKKf6aIbBcDd7+A5M+xIYxxt+Oi5N
ObIvUsuES9hfVIWI/ZUaiDsPtf7w9vs8n/j4e9iOb7omPiyO/cpclPV5xAU/8G4VrVMdx2tcT1jw
pdjCP2kDSX6Cz2mshcNLfftLOC+TgniQhEELlg4LH26ur+xY2UNHgX0vtymyOTa1sekqv70NxiAP
P0fzrOHaQwAtRK6HlZ2EEZTJxLBEuihluJfZd73nLHV2RJKtwx0J+yj7FmsGESHWxu2MEZtIf6C2
TY72QgObQ0kkLLQmImnB4gCC6XtBiRXbnip7mwIcj7Ab3RNO7gpbrqJ5hK3Gzg+z/ilwnQDMtZXU
foXrMSQqPnKYiD+ChegjksooCnAXqqBQNSZ0gEwXhg/MHt+nfFNLq4tYUnuM/MBJ8GyyRq8d9yDy
VueXUP3SGBB6zMhJ9Y762Gh1xB3Ew1AcMynNivxOcIByUySL7j2HIrDe6egA+v6qbWKcdvfAB7H+
+e23Z7waQ+RvsELpDmw11Hznu5bnsx/Ay09uFaZey9unZuIkeQUgibKIcKUpD+h5Sma2I/3NFXjZ
SCd0mOkCoNPXTNjhr7SD+ZckJ6nbLmjiVX/oMy5DE8RR3w3fa9med2xd2rVYxIkOj4HB6bnZrkWO
G3C53t5wiqqd8jvau9gqD5KFrIKNlDcazKeTRdpJKyc3iHiEHaO/NzvOUFcPh0qXnBE3cA0PqPls
QRuhibceTb0bb9VoqoOihoUV7bT5pPf8X9Uhng7D2bHoW3siP+xkaPeLFTvdGQhQqVPcqNalKhsb
WRQSbJdQobLSYu32Dsh83llgCUDkH/iszYD8r4rCbGyEYeNU3yRx6rHQFJz43L9+Xj/3MIi+94JO
9PhCA7+79/I7Xl3fArCCiyfgfJuN5GxJJ9o37hffiK+VV//EgiAOci9iRArDETqJRoqi355Nr74A
rxlSsIvHLgcNlueX+6sLZumSsddd4aB7Wj3s08lObbMRbFixLjvABcnRgdvrfXn7+uIGf+1m+DAx
qYCEHyiH2VcbQjZPJI7jIH2dsrisn3x/wDUs7twQZIEv3WrdwTVJr3pnkJvn9Rc1J+togAMpNShj
7uy+M8carbWo2muiLuJmuPPsulo+B0WbrpeqbV+S3mh96Y1W9M/pC4kzltrek9BMBejapAOnpc7D
oHfdkt0AznRozUJALIoXQCdFrPB0QQvGEAokITYaLbYWOGSQgas/6N8K7sXbj/W8hsMWm4FtsxmA
EYi97uVrDeE7zbhHpNd9MGI1QvS3mWTehpy6NmuwpMhGBz2XDCNxFrD5p4FUlxFrByhyg/vOS3bO
XzLPmtfsi29FE+380DPlELRhnqXXko6anERtsoaU2NPbN//6cqxctIwg33k62/PZu00T/FaCcXWu
IuHr+fRTi5yPlMq9JLS/c8FXpRmbLscoFjGyJHXCY88u2XUhgdBUo1dKzCS9BuYIeSoGHZNo8Ihg
tzG/jhcokQaMehfzpTtzgPCZH0jtCvX2GkeNDPxOQWQq4cOJdCGnkerR+SReluIjbA8g7xJlSNTI
vbMOfY5el0+le+IIRwuiWsJF9E1qKdFll/cYwsp1Ig5pGJAKciK4SimZkpo5wygUA15SiJZ9H0ct
wIw/SMJvOQnYKcUpGDywCvH1ekjk0QyhFX5B3ViIXJFiRPD02TMSUdb9rFbaMVl1OKgNfaUt+lH4
R4ns9oylJtR9K/Hs/D6JFkKr0xLWwkXU8aOKSgcsbKwHcUvMH64sn0OXugKkhp0p4BvlnwHXWQiu
FOVYnl1ycdh8WjBu6w5+q9lRv5larV3cY1eQxBFcps1KAppEBHR9ws0FYeyE6PPgRGS+3cuHpY5F
ajlOcQ7nzKjQGoVQVxiprZ9Vtxow7ST3PwENEpAE0RHg5Ml7Wi8dfUmPIXE1i7GVVrnqzOmbgXiY
XjMKwY1qwOELIUInkxOyKZ+A/CNVUtslmeUPOarQEZ8TYDWbqgbsrP4H1aWfbnD9SOdvkigNmyBP
+k3E4yZQpMAFNAWQS07DtTSE/EqTqlSYCG15qJlWgXtVmPUUXOPU2A2fUkILyaYB1HbWYCfLkkBY
N5cHnBm7giYceXWRhT+JbYNO4Z9YfINilXjbHpTfbfajXgvVlzKzkT4qqMq0CBN9DJnHjWtgN2rt
qzwjimPDfwI267NUd45KiV4CXgRQIw0iOv5cJZSO9Lu3PkSZO+XLTiG/iiqAhFqgnQr7DAfsiJ9w
AUBkvyGZI7PvWh3HHrT765Ctf0jJkdUgQ3ouEPWR3xina+x8llJsGrrD8B3YxLA/04kdhw/ktRa1
ecDwSls+e/aKavQD5kZCnuwgvKb1ljnT2mFjnK5Gl+862XxUsDRxd0IvjSuukOsrmwkPkJTByqnc
NTi51WlFC8Gj2bUeVAea1VAQ+dcCT9/xwfOzXqPhIWFdJYps5SqgCrhgce3kC+x0I32Qw3pwZ6Zs
dpq4Ix5WDXa4o2921R71uxiGskMeaoDsF7VmYqqwHSWHSIICGSlFDEypHExNM3V0PJgJWlx3NZYE
ANPKi0mZY7kppoHtHh2uM4Ab5ggp4Jm24XjnZVY0QSlTPs7lHLPZqjuVQ8xfXHSSSlkkJXjKQEpO
9cwPfO0LPpWjtQ/k0qUaTkp7JSdOf/Ko0k+IunpMP5XIKWa66JKlZFhC9eCLwi1JSh6lr4oSUtm4
hrP2kK8a6Z/nnuoC4SPMRiYQqo6mf6wLE/ZtZTljAW4skXXZFnH9WYxGpOUII4/KaGedyVegJc6T
CaKdbN0osaYt4XVlnhWAmrMcCkJi86SSZ5XQrYVRxQKP6SyKCOlao8eGQPYbI3biWyep3BXNnVwo
kzL0WUSLuXIYd1kV6xn82kAjC3ITaDYK7EbaPkzy804mJ621LP4fhFbzdjchKnpky2R4GfC91RFT
vpqfY/u06nU8BRZ5pfyTK6V5wk4MvxXEJzZZsQsoTznZM/6pezxpZZV6NcIBd/08Dq74bbVLqAav
9CJRy4OEM5VDgJK3KYFiC3eGcVni1JfnEbZxSbJ+DhoNx2zodRyAh22ptcL3xZDCfSmCwRjPpkon
ek8cv2J5Dv6ZuXQSy/xzsKFVjHfTAjUeC3KE+/y+JQ/9qhdUAvnz/aWOWr0gJZ01saNek48p6i8I
Kmqbs72emmbyV9GHUbhJVp08pjtpz7RI8REqPboOtxZlBh0SpZ/t5bpSo5pi0xpE21Pbw3509IrW
ei8abNTpdJH+rKV+GUXjIsoE+S9D2nvM8uqydoPEIg4OigCVkVTIOMpYUMVmPJQMPrKoBIvFk6kc
nDgL4zbV/EW/aZBc0d+p0eX81ZKqEn+J6Ghi+Q3EoD3nKXowGf2VS5Gq6oTVEN7YEBV4Ls0ApJtO
meJWSmC3OTJiLRm7EtAW0oh/IYAHSDCMgjKzDpoL27BCInDSA3f2yVjIrifRKgOdtnN/SwRHGJU7
F6hx6PaDrpMOu++lYb0ctoF1CsZTlYDa7knwZQW4TBpzgHNIcPlaBtuoQQQQb5FGW9p6yJEEMBCk
jlItyKpwVANdKo6MbBG1hWoKYnCEtlmdEJWzkaJvBBope3icSUc2VeMOsqhSxCLTtATHBVcTISAm
a0isOtIfyylNh0KLUHmxzkL1Hxgwa+fG82NP07PHNVOGdbSSCRKanOaqTWpgSUde40nxpggPysPb
Vp9Ifcgn4owmUNhCKqwVIUlaXqEZFFIvna2Ab9XRGGUuyP1IKtC0kwtZLFcnWTy1sjxU3kWq3RjJ
5q50Z5TtRjU8pbRUWia4siCVIE8nK1sYzi5x7mOMABdeJzQYniSLPJjRZYqtDRM90XwRUytHs3It
SOWcSwWVWliEjRYs0raDsORd+n3ZVAmyqNC1nwr5squTg1GfEtNHtF4Mse3BcnXRX7bGKOrGT2E0
lk5FFoFIoMt9T3CQOAKILrekkWjpSavsyD4oCE2Rw17DYcPE6c2mmt6qxu/SORjBHpKQ3Bc0l9If
kE66KKpTydQyKC94/02HQ0V1r0+JZUB1ks56rnTxkg9JzTEI+ms77Hw/WXP3UoEVWjT1mbGNUL7F
7qZJxxPYzC6ZIcQbWYyQIel0D2kNSyadlTuCwMZ1MG/YeEuU4+envvRPnf+sibFosCUzctRDVtFD
7NBVY28Fxyme7zrJW8G1HtufPYeQuap3NgLnLv369vHuHKMIfNMjkYH+mOMTsHoO0q2OO1dJVOZX
RV5DA1cGrcqVZpE9M+U1829d2IL0iHiEHh09Dtpk51Bcnll941drfJXmceM/LZwUPOQENZGgRCM2
2lyU+xKXBZb5ty98gn1+gWWAxznQ+jYdOvorhEicRZVomm+1fHp8UU5L7duXgJK9G10FhJ5CFqev
Pnj+ESFya0DeWIe4y8utnSwW8aoue2pr3mQnt71eL3zki5gWDFN9//aXPGfCQn/Fkcrg+ID3if46
g3eBYuF59WgdFUNNcuBmlV/epgIu1f25zrUDgqo69lJc63zPf5z7sa7rY5XPMOg2JpYH2mNbJVoV
bWFqwWreFAwDq9jbMji+iYs8Rx6V5FoJH9ZpsTXexFSqVrwvMKwGtJezxTkh6qfb/D/f5/8bPVdK
19P9/T/59/eqxu8livuzf/79+FzdfSueu/8Uf/XP33r5N3//VBX8z5u/cpt8b6sOW9Lz33rxuVxd
fbvdt/7bi3/sSxFs/zA8t8vHZ3QY/ek7cB/iN/+nP/yP59OnfFrq57/99p0s5l58WpRU5W/qR5c/
/vYbzelfxoP4fPVD8ST+9ttN8rSAtsuP+ufvP3/r+r/9Zjq/09KFrW1AKg6QToD+YQHOT4Lf+Y/g
fuSQu/zIdLhGWbV9/LffLOt3w6UZDlhGrAP2fL/9R1eRQcI3CX5HOUlwpUPL4fTT337e9ovX91+v
81eZ1svVxIN84AsIDDqFj6bjFRjWLRYdXw7hm3nEWzLou3nY+9iA3yMAbx+91p3fmScv4TBI8zoa
EgJccLkCagZkfokFOh1xJu4Y25tozlPYKra260ztCbOb8PDLG1C3+uutYWH4AumDKm7rdsDpxrO4
ucDyBNz8C5Kv236e+n2PCXm9mJGxz2s3jGFoBuhWkF5YzViWWxwr6ffuowBF3xrv/ELP2tzAu8Vd
Yc8Q8tzT5N2GEBkvFre3iCUzpu4HhSxeAXgZRRduWeneDc7VOMVrobkNNeSUuw7C1+PQ+45GZT5b
JIkMHMhugjnJm8s4D6Z8Gxs1NVylFUb1fTZarOYQKHlYGXuryxuBKFQ1F2XSOREedOJwTnIQKuWc
jBpha+0X9l3owZS/r1w3Mfe9Vi9QsFFnfofe3V3jR1l734p0ruxbEmG8+8hJwtt68ZLv+Yx307Z0
jAJbALOrl3kXesFqu/jaRcQNbNYgy6sPeaqHt9U6Z1awSbysY5npQQiXnRu2jlVsJmOp/Bs0Pa2F
/RtNrp0BoSRGBT/jhHshhvf3KCKf4mupxb21bSetSJvrmbWS0BHdxUhhS/RnYVz7cTPjy0Qajd9B
BkLt5eZCRtw5CzEvIb32/Wr4pT0f84pmYL3pEz9L0l0z1NX0Z0OGbHPrRFpZfvKnCmf8TVk5DtHW
aaOP+mdvmrNu2dYmiW/51gMGDIK9Dw4Ku5jIIlK/NxzBIATh0svxzTp0FVF91j7TodnbV2mhxbX3
oe8bt+geEq1ovHxXIxoeWKGnsPB1sUIvdb+tYsdb772+McpsR36t5RUf1sEb9I8hYqHiS5QG6drt
cesyI7SB2tR9y0uowQEzz1+WB24AAH1Xp91A5ENW2Jjmbh0YxfiYNzpsZIKyDbxnPnrW0BX3RaLZ
H8LeoS3RGclY7HAkaL800cIgasZuKQ51a1bajvfoknsJd4WSK2nRLKMqJ5Rn7dmsL0aMif3tTFhM
dJi8ov2+Iv5d9z2yg/G4QmiMPg8tzQlnw6fp47hZxn6IPmiznkCCNcOixO58DCosRNNSBF35Q4bG
MfCaDd4ASLFtja4uQSQOtISpW4udDjU1grvvWx+8bOx4m1bKAyvdZLB+TAYdsKupK5zqznBz37rJ
x7nJr5Nl5ECAcIIAia1OxND8iIC86y7CphG/ms9Wyu7pF+adq2U6Z+Y5BjPd274TmrvMzTL9Il1q
YEj4cW79rFccCi+cCin0ded60YQnn9E+dcNA/BH5kfNlgqOvflWTiQB7Fy0fRrm0ktmGhn3XZvgm
IqvidDoeQuwN3OJQOfi7b3toqOPRwUkzQi0Y18ax6/Sl3PSQIWdgq6W+MJcO3dkCnoyPLxEi0SY2
Y2fAvlYrsdZymi47FCNeK1ObOuWFb4jQ+agvZ+Rp2N5SpGt9FtxnQR10F/VQTJ8yIzKj25CJ7B8d
znrGYzTbDN+9lud2+rmqwtm9IEiLqOCtZZfQu75S2ms5ErfAGIkv8Ymj2ejzqiUXS5c62g4gsuK7
oPx0wcFirb4p01SPccDw8+aIdD3+UVp067akYhYCMMuaZGsGcXSHTjK3cM/R10dYxWOMh1etUd37
GNJk6+zPm2mdnHE/FgMh4SYbAuJrIxnmR0bl5O0W8CD7j0kzZ3QYRp9HWAyQhcli/ZXKGBOcY1vD
RF2/LoFpGx8BwFZ/hxHHvFR/xVivm+ZXQyujgHE5oauxumhX1EnZmhtUrjh27cEA/WH6gWoRuIOT
tR2GVfc0Ng45eNFWZMTY04/ZjLui+ePfr57+26rnRTH1oX4uH/v2+bm//Vb/f1AfiUiqf8rDX5VH
x+e2+FYuvxZI4g9kfWQ4v6Oq0kU9QP4z3De2cVkfOb8TSwrCQytL11GZ6fyNqo8c/oiaSrbUDEA8
eo6qQLK93wUlDDGSI3rZLrXTv1EgvWxJe8h4TdencqMjjf7Vsc4ICCtMuNrqV9CjhfSpaNOxpkWC
E6qnu8SenfaWuL35u4EZ2eUvj+hf1C8vmSWnK/NUTEEtcSjN7LMuHuzYDOO9GA4wjQsQ9ljXnxoX
3u0eRegyAJ64QX85+H323BVD8W5M9Es2iLi+RVkKESJAxo8Ny9mpq7e7ukNOyBbteRWa7TS3Layu
ugpflzn4A3PD/Nk2l9IkJG01iOWqjepI/pd9fPs5nFWM4nt4JkscOeFA7AySl1XcyELdICJFVJyu
OA7Ds/nTBl6/IvFNSzZvX+usYhTXcikaaf671KYYGLy8Vj3V0zpqOFhmRWiPn5AY+DsnC1PttrdM
nvnIGv9OQfx6gHF7ggxs4kYAwfFsgHWscnSgiMHr13xKgJuI+rjM+zEoKHK0+QhnSKeyXDv96e17
/VfPlZqfe3YoxuFWvrxXMDpvMWuDWCXic9w7wrzC9MqaNSxjhPXfO0/29Wi2dehWJgcXBpP96i0i
ukJB1ObbLM+da6wLfqT20A+HdUbtOBrZQVtWSAj5VJbvzKN/8YBZQZi5NP25UXHI+vUUUA8U7Utm
FTi/uliPp3O2pybVd+Tr/sBhOwCNZly9/WzFS/svxOI0d0hPwvaC6kIwSs7mDtpXUe03mBzrjv7k
oLtJNikr1TuXef0KsU9n7aTVxh/DZnh5ayKS1jfrGTMnh+Vhgw1yR57zsP5YCct9j4l7BsOIm+Lx
cRkHrqRrwFF+eTUPF1f0TNTsY0pN4Y2E6WwLQx+OBrt3t59rUoR2fR7H2SYdLG3ZTH3f+9vFE6h+
BVy0KeKSTtrbj/r1MxCqIgjjBpMXp5Gz+ZP5Ook74VJth7ixlmv6vMsWKUE23SZJHPzbaxEcDo7y
rEWwQ+3zi62Lbscz0Po2qCfnum/QsjuRFSPehQT49e0bez2GBF+EM6zPysBBmR3u13HrsgKlzJFq
O1G4H5FRM4aKuiZ0++3rvJ6ZHg0twa82eKv6Kfj8l1NyT/RwlSBq5nhWjrfpouXHdZqcXb7CW964
ThB9Jyak+FSEGhKyt6/9er2FqMwlaYCyttvO2RqEoWREUco9cgpndxuSddmYKy5AW9dEunE71CZb
z9vX/BfPFWK0bcKy9vCXO580iGwjtwwJCoxhXt5ra55/ZuX1d29f5dWq4wIvsARAI9Mdk//35dsj
OHIlC8Am9r41tHvfTsPbEDekqywZwu1s+0SdMXk/vH1R4yWXmCnK2gpWCheNicpVxfP+5V1WyF40
a5wH7A+DOLgOrci/gBVTC6n36l9o+UpU0pj5eK2X1cCAWnI3+pGURXkhLFMgnRDXYF1k9CfXd171
aW68WBN50S4sKKHysV/XM1aVBT219QI9o66OwF4cL1PXwXPKMEe8Q0sPgthcxvdhEQXbhU7VZZeO
EdN4zZ7RlzXjlgNWU+19a3hPAnLaBM6+nO+j7ocTxqODb/rywY142/gpudDb3kj9L20/Fn/hZY4G
wl1yAmdTTKxuAVwZmNSJlIHG2s7mfkGcwDm2tr44GHZcmANC3l0QjeaV54Ww2+124BTY5e28cNyv
WZKh3bjzvk2HsdkMhLsQu8zDmncLZKsfVctg4kidjeuBk1w/HaYSegs2JDYFoA1u3W0Ic9JvJ3f2
n8fCKOcLUt3S9ABSlE+H2sR3e2MudD33KDPzq2gJhuSAHF9/ajkRYzsQoz7cBEP/cW6N5F63wvJg
Ei2Jkes059/xIF6ANPBZ2PozBJwt9HE+MdHG+R4raG0gKspCZhxh37MhFpmKqF+xjPuauul8l+jW
3O/fHtHnixOrOnU8QilfR3PB/375XuY8m+NixEtRu8vHQ1FurXxPBKk7vLMoiN2Cj/plCEB45fOR
Arh+gDriVX8jnYe2JxTB35h24sbf4JRg2EXoTNVtTT0BN1jbDivO0kj2q0442y7trXvIwBG+ieHY
4RLTWjfuHDl3bokxyS6i33W/djRYs/gG01htYyPEyjbTlNpb9rTw44pFZbOzmHgxVsdrv8U+Lz+a
E+dpLwzX9jD1yV+rOWrapsBLdttNCafXesr3yVzr36ZuuajmJv1Tb7OoFR4v02NiCw9FCh5/g4aC
dOQYQxtc5ow13blN8yCWxOTQVKF9EeKoct9g0jXeJAn8itqv3PaY9jpuer3IRyYjM7SuWA+8XVzi
x04kmFeu2zzJJsTRGGo+THXr4PBEKznTdPcwxBpJx4ItXB9xtMPmNl7mA5RmlPrGYKxfrCi5rNHd
rt8EeXFro8A2d008591Rgw9tQxKapvag5cX4CQ4nNjfrgPs5LSbcu5b0wRhrOrI932LZG42ruRck
z2hXOs6oZC7m3UOoL/VHen3Zo2nGxbPdAZOR3N10Hmk6Tkd7sE7nYwh8NQR1Yx3b3G/rjd51wT/a
2mixY9M0589wLOdlW4ErRJvEIrext3Cz27TePNzrSdg8QK3KoSbYyU0Jl+gKctfBbQP/0Fqzdc3D
1+/KBaJbbWsp2dlDBzxKe7rdR2Vj9xckpT/H4fKXht8jR8lhCv5sGVEfY5qNOIgMDZaKyYQmcDKs
r3jdGBfE6hFnjBzEwdzwHu8pXLBX8weYdLlPE9/HY2mFErbFEXI5BG0e6IgyPfN2Kdz0uigc5yMw
Dz6R6xC59DhT+p1crP0Hadx4qFf4d5vHEbsF8ozD+jtpbI9JCto7tOYEP3guVmtjrzkGwejnPtdT
VkbHMDLNA4IB/cFMCSWGAIdbcYQcNUrW7y1sP4xD02jbwbLE9NAaPnok9+zzLGhAAosVhDCeq6Nd
pT7afY/ZxKrVOdts4AkSuOLuOw0TYgNKEVJNIgpDotNa75MRpZ+wJ+ujKw4t+WXWkjWBI1/SkYRX
O+l+JZr8C3ajK08yc+CyllHENqLZOcmT1XBfrJp+zOeJlGqa67fR4M5ksBJdsbbJVzpoJW4a7WNo
0Qruc0CrwTrEOukPqfM55eRIkLEJF1QrL5c5nPcT+zgoeGBskLXUO2Sl2SFvYN7t1zFwfphpsDb4
XfW4N3dWOX+oq24MN2scLRtAdQKigKD3ST4jis3mVlAw7Aey2rQPZhuDIPT1Fp6utR2d+I/ScYxL
L4ge66ZvHoalSX6g6S8ucXO+SfvuU5A40Q6KIsPU+VbP67fMIyhi00Gu/otq50dgs7nN2vjUzo39
Z7qsHuPZti9x6YM5NxYf5wBMd6nKa72xtS9puH5wZnrmWZR8NdYfbZn8ASn1RzzhXLn6CwGS0S2L
FCEPw7j3+u5IWGrz/6g7kyW5kWvb/op+AGXo3TEFAoHosm+YyQmMyQZ93+Pr74qqehIZEklTvsm9
E5kVKUZGAg7H8XP2XnsD+6r05858jSJnJCVVv9GUjlAMq96m5fpkCBjthTofI3u+KqMw521aPUWK
ZgSIhL/BE9nUUn91rPpNjZMnBx0nIuLK9oqBRh24mE/IrIcUVunymfruHtr9o1Qzdat09D/AOgMf
qOuSYC+GWXDtTujOgzwO3bHV7kkPl17Mi/dUEU7canXv6uNse22VRpvY1m5yc+EOreOMBSo6UX7m
bphXtHnqc0J0tSjXBUJVeJETXAtwP/wE1TrMdqxuEEqSQVpUJkFEAGsjo7qGLJcilg1R8Bi14Cxk
7MgSVQgjTImztwNKnZUCwWr8medkAAtNbHv0oBs8Q4CFbjJAl05P6pqtJ19lHJt7qjeY4W2DO/Us
d/mSUXjULtOJ+UufW/2L1WvlIeQ5AygLuNcss61WJ3z1WXF2JMzdZJ1GXDaN1QdTaXtPK8ondRmP
q2hbv3XOh4woGTzdIki7XvdUE1frmYztNLTrVg1UB7xbP9eL46h1L2UWHro2D4NkLpkAmIPfmzSL
zgAlz7JgD0NGh6UHt/46F/mTYOJaeHRguTGFeCSsVNmU3fCEZGSL8Pcup/5y6VLMdNqnOzijnwH1
E1tpJtFJaazer5X4c6czWRt1dsSyFIsrwP4gieusDWDoiNFX/VmP28NZEnFwegNhdl5+kwBEXX52
8o3jYeyBLSS1Z6niL324lkdoXsUWzUH+QKRl/rRiAPfJ43WobpTVV2tibPpBO0svs+2aqeBxhqCe
dGJtbP2rXjgrq46mxtDhAEOiLvdAOu5jzdxp0/hQlPWJtv992c3pyzw3d0mUWJ4Si8UjivWztuS4
2OLc2K9oFOhnLVB0kzAD2Nj6YQ6OIO6T65Xd+b5txnsGVTHZI3NgI1g3q/nKID2A9W4+VRmHC+lE
rmyi2zSLDw3xw+s83ulxw0Y3jNfE1V5non4MyfB2LboWOwTZ36qV6QwqgFMcnZW8ZXka9QGdbxSf
hzbqN7tzGMo5hm4coTki5NenY1Z1tlsVOgnB+XSSHZOmogIWrI9EY3bIiIDiGTglQ0DK5xte9K8i
GruNmM1AYcNpXIX86ms1mgrXUG0Xsnf55ECQ5WRDhGHbTeAy9WqAxwQ6SEekTCyvWK6bbjn0rbP6
xuC8soHDB03Wj+GYJJ3LqLp2DTulTlGik5bo6hXUgpowSMur5DrcTfCxPFoXhbtk+eLGiJFc2BEj
8vNe2ZxhSh7zjy3AEr9RsyCW5ykJwZAoB+7REPImtybVa+viE1I44WVr+UVNlN6lG+BsJTm70mTy
VZjYaLrRuCmpoz2Qu4+k65zsPKUpc5aoFU79KZq048is+SYLs2FnRaa2IZer2SgLAmFy5a7gIwtv
qENIO0XoazQY8iLbq/kjFutdOC2bZax9s9GOiRpfiTj1VXSqQViWgwfUBY0zxgfmToYP/+BLMsaf
bZHso/O1je310VLbkpQmU+wnq80YIrf8i4I2XAtIepPFtXSb1Q7qOAmUKU+Bk+q3GMJcS31oLDPc
zk0XEEn/HHJqm9LBw2B7S6WxVQG0MLbFcQkKW8/HQ5dAJVaVoFXJQFeGzEE/rWyjDDeZkLd0lZ9U
AsShjW+t3vLpHPnmkPhVJR4m0LwrmjE4EdmraNdNY0xPpICzdfOG7SoNHYxpAm5uM/gP+S39U+Ku
h7HydSjv0Idzmx5YElJxcjscS9tUZdpdo7+hYLfBksXs70Tu7pz5nA9QGkGMoc2NpvYBhOrZcgoc
iX6aS/woBY9SPau9JMh7Vk+5ot7jm7k2Cfn0mBgfNWR3fq5m/cEGAMaSAqpW5dFRMQnfrqyVC9Qr
ZeFCFv6Y0O3xw2xpz68CwFQOiQyYkFZZnjJ7Hq/HsvossF14YLfTUyWpyKmmP8iiuSWgsbwZgJfs
LD3hqZG8uovVhY3ORJWR9VPCqeSRIesbYDfaRYRLqs09FJtHK1Q8NB0UP7b5LRFy5BgKanwU4qPq
pK2bECrhToDH3MFYrxKpl3hOo4QSe3ylvf4JAYNww1bUvl3KRxu7sBtr+rYq8zWY1zk9yMJ4JGX8
IY6Zys5mc8f85g5CeHUNAAMPTbV+NCflgDVcJ/R5OAcBinvUB9QNXRj6RF3f4qPIPSxLOR1SsadI
C8CIEGo9M3EWsZVvaJrfJOEooC2D1mTcclc16RuiZgLHlPimqnPqrX7OZ1d2zTdTy++KTmPzp4/E
ALN+7gA9e81Sf6mM6U5jdrivyWR7UrS+cPWptzABRYs3aN0MC269wUmNWkOPRnw2aZG5zVIIF4HC
p7QYTnpeXyW8wA7NqoQbg1PPhvdVorr0Agl5KpP1OCfja1/mtgcPhX2OcgTbtn4SDpEHG7AK5S6M
q89McOdD3zu9J+LkpunDG8JVDtM4DG5dpA4JGj1vnUUoPtPIzNPaGjmojBHLZhqTWh0+Gnl4pNuT
puw6afEMJX8n5Mx2xs7iqo3wl0IpT7mVri59j806lE8IVr6uViNv1aiLr1TZLIdKNIR2JNzmudIU
P7en6MoYm62ahft40gMGQ8rrSGAWfgIlADTIEySnECCIcpvKciu7Bch2/0yIcOdNS7QXog3YzTZq
7yRuNxunqu/uAKfnrl43J2MNfcdaYKChH+TlRZFDJuj94IhHUr9A2q3tbaNaL0vp3DiDsRsKVdu3
ksukSDlv8mHyUaiQgaw8aUmjHlEk3k0yum+06r6AY+dma/KKQTwwSp671TJPY16h1Ol04kWcwwrK
WTY19O6WYwknGF7V27if2aMqsTWHNpjm2aePsc/XXuPF0pXX0jonXzMhB2ZIRInfjM4+KcI72PLo
H8QZXA5dnXDtrVFMz0VeyA1wYX/WONTOmeSkrH0jQ+787NYaUV3C9kUuascldEhUcIJ1lTNrhWSX
M6qe4ZJPp8neKlPbDh7uHOeJA2P/4KhhnKMCURANKGfHmaukcN5z19DU9ZpwtyW7t7EmV+7SEySy
s7Ixvmo6Jbsjabv51lUjm5+CfbR2IbQb1zq6b7pZCdlMBxDaFJpRZelf6ORYz8pYzDtFjafr3rCj
PtBmMT/D3qpv6kSqoadqiZJvE5wyt1grQl7W2hja+8rIc78nS1mCEIpks1G7afDrQXusxnjQToPV
i0e77uNbna7yZoiWm1UPHx253GFMVt/meTY3jfzEfld76fIG2vFmQlxEioueHuxoIYdCi9M036rk
j73OXCBWWGe4DuJiTrzxeGfpxUDUDvez47CQxlehEj3OpuauJd97nvP7kMNzvg63cKXvaASX3tJO
g1c41s0c57Q+liq90mclC70IZNObFafZTZzWfpWKzEsr1QvXVBIhb741rRQ+eTfTPmdIzN5eTSb/
aLUg2bN2PavlLdNO0WE10sgv0e3eVGV7HIfxQ5Z0UCUByj22Qn8tZf1M6jZNuLykFY429C2d0WBM
MO9dxlTrMXF6Kn0Rf4gzrFCu1qrjrmAvcfPOes4XmT8UdfSiFzywrA2MLzCdPFMhrkXkveFS9TUr
QRBok2kcaBw8oyYGjz224Oyjcie6ca8YzT36m5se5tAmxk92ZLz+BvG/CqJkmR+AqRVnZNVQfuJc
Fr01ZStv8zprtnMi8/uo1unsJrOXLL1iMUuY7mlQbpZIHpDhrLfgsmD5E0AcVIPNfpbCxxvSOD2p
ZWQ98IB/6tr5NqGavymdNiWU26kyPy1n5YmDMB3XkMHOw9K3657XYuu2vFgfazCxp3xd01tgg8tB
rM6HVS2Vg9RQuxnpB5P7cKzMsvJj5G3PiHRYCBRtnd91Un3KK070A+Gz/hT3xZOz0kCwk4IUhSji
V7BJg3KZZO7nviG1CG3/bb068WcJDOWzNVrjM4x+wyWt5bnRVEnqZpHfpNgXXUl+x1Uuw5FSgim6
m6QqUrR5Jr5EP8p2HLwZ/ZhLiBupDRpD/G7+nIruitvCBG1qPzHZhmFl1XdTU02f6pjuE0/MFix8
Q6/NjI+MR0q/bepiP5b9sJdVXpxDqutdVVvjkzEvYQox236BIK/7IDnAfLartoXiDElL6IOfOUXm
I031E1pDyLcXfWeUNmqYebFHb2DurS7rgz0C46h0IzusajdueQAzN7GcEfcfhUwru5dpmb6l+CsX
aYR+Tq3oQafU/SQ2DNCOaImCBaxB9RC1aqFsCt1ur/p6pWNlGKP6ZFog6nS9TkgLdUA6GyXpIBMI
fI8BvXbUk1kNEMTTP1PQPMb9cLucsa+5Zef7MQvhsVsqZsumncct1s1uR8oJgRvFpLVs77myJ1g1
vW4Luz7g80aFVMVLta3IaPYWGUUPgoyGK2w6J6XQi41tWPlr3ifxa4kGCvFRNxFrVIPz0QGrbx0a
x18lLn6GBMY8ukOUtJ8cJ43NU9qFps8cPccp1nba5/rcaea81KRY2gYKFZ6dyPQQFaUsyAV9LFLD
bKFcnJfaNrY1MjIaSFL051SN2VTEHaDEsoSjYrIgd2QK0qlQ6FrzfE/W4EV96nxaVfgYHE5WEL+H
TkZ1eNDipK32Y9jHJV1qersHrdcS82vfTzg9GLi32LKLtWw/pnzm9ALUgHeBlvVG9OboZTKfVFSB
yX4qhi7yVcYKz13R/zmVsNntho7Hy011WaseLwlmkQtVf0+trWpBAyfK2vOusCuOQNhYHtTCtN+i
IrJvGw780U78OU5om6xL95Sni0lBUXY7DLi1vEOSGo4H0xmFsQ37Lpt2VV/0Hyo7Z1EBhOAP5hGR
HyrNmSk/jRChpAfCJReYNctAmD0KvtmcD5hk8+LaaMz5FgV82m6NQTV28Tjajtdaccj5ir4j/ey2
WNS3oikINStUWX3tdaUzb5bRNgkSsDBqMSqzVCyPmBfnLZaOodnRli9Gb45tiDoML8G68+ZS6PSM
tZMdjCTE/pHSVYVAp284bgfaqtwt5kxHVjZvhRCBoU+BM9X385RNL1VK+9nRPitTSqOwu2mzejti
3KEvXLPdwG3ajbSY73CY6ec8Fu3I3X6NqWpJc/sqyQ33MzGtryQtbUAe1ABSZEURRO+OExf9Bn+Z
OPn082RvlpSGy/kQH2/NqhYcNT+28dQiYrUVxkZRp205xYeFC4wi86L2S+LI3ahMH7Wot68re1Td
zJm3aDebG/6J+UDLPHs0nMF6VmF/7eALvWHw5tUdr2LXUG37HKHiwYXEJw4V39VNMyG5xbQpkVAa
mIsgM5J+EZhqX9l3U47TaJM65OREM7apoDNHGbslskYeERse1GnAkPcWmVPUIFVORvPQdFNh0Gs4
j1u32qSn0w4bBQd6kywHdIFxz7mgEgbHE86Nw0B3J3eCqpKLeQI2uFR+U0vL8eIWjaBvTI0tjmWi
dLlbleBwtywY2W2NcZxVgBGdYt2EAwzOnY5DQ/gmdG0O3yv+eW2MVPs41apR7bm9ybrTRl1fN4hD
+d5CNMjG0IwwhUXNEU3bqul1kneWaI4e+3xBGw4Nla3AHhX+Fy4DkygC4x0sqHVHRtpahqeWBJN+
O5dOF29jy6zVs2E2wpbYZpVxItNzMR4yY2q1o9NDCN2phOVNO1lYWd0Awz9vE6NMh+LjaJPQeGsC
Zy+usoaxDjl8A8h916ijbnUdu1CVK8eu9WTHJ4c0MNo4P2rI2elmts1NZLacsHSRLQerKnglmll3
wxpGUN2ORq/4BkKF6XlwSsc32rlOsO3G3a5QOAbmOe2N20yt2x06MkCf6/TckPRA/lhNOmA7Mb2M
qDuv16hM9szivjli/cArlUMWBfixweh7w+bdHxPTPpajzHdF7NgBcoWz8mOil2NYfVDo1erHa1yB
QG9NT2scaqPSnPYxSHS8cQzfl5m5FpmhqI4HmSLUd+LwJSz1Tju31eKXooMsv+0mREmc8lsgrLSg
qS3Htl9OZVuTYGQnrAWrM5pjjia7d+Pcdq6LeZl3eiI7Dl1OemYil6EfVtmSbljLVO5FV3aP57HK
dnB4Sc9t5rDMDQlySSHDbWitUxRm2dscacudgqfubuySKQkmmbWewHSwX1X1ARgCmh9LTbbIM2wa
ObnAP5R3obc0TrdVokE/JGwRzWHmQBZgYvuaR3hPMydsHvRW51RDQ87kN1lw381V+9Hhpj3EjE8+
Zgnpi1hku01fmqWXCyvXXBWM9eovCfCtcqG9tbaquVs7IzmUWjjfCk6qt4J15zm68cEsVz05E6L1
t5wuAoMz0esbJhzLU8ag9TnGVXuXaeLFAE+6mbRC+sU8hndhONTEZ8nltmhDlZ2B9CShl/WVbFtY
Y1UvbzJnADmw0M52yQbJmE522bhvnT4PpJ05bxMa7aAep+qkkdp5Dc2EBCg6lJy+LaTK8Xm3a+Jn
ElyMo6iHt5bQOh+p3x5rwHxa5sbe8Mbor51eGAfkRTUTprb+JJIsCTdaoy8AUEGwu0zHx2rLNNHw
cS6GyQawlPk2KDFUdcUpG83vsoIVlk328qkRWUo2SajoHPvT5NZhcPcSm0v/MuWS14Sh3il80pWB
9+FmMJgMUWCU6wHgl+JsFkZm1xOlyLZTyvGLiUb8rlzj7pYYBTDygr6RZk9iR0OBrpXVGjSKAPmY
sZdVq/EaN6t0YTs1vlEt5XVnAi9vBToAFzV3s3oAr7KgAPfv2wh1IjaeNf5IQKXcKnGlwl5lrs0I
tq7ZV+WAkKue6RPHeo/mTD+uMT1Dck902iTYVr2ptlS6+1Ok8ahIskoRwz8YaslxAEVlwEDSYahH
Fk4Qk9KZgAnMVS+aynW7mmTERcrYvoklNa7TbPw6qBC7OSute840kSeqsE82JPKo+7Ko5n1jU4ha
mWMdtYReVrhC4jCbKYHbuobm3ayL6bXuat3ZhGOzXOn4Pe7LaKLyaOvcX9dSXtPAkUAGwt1orTvO
b8m2U4cMp8F8jyZEeVzssr9rmYpRvibkeJJfQbqYmm6bPDE+dAB3ObmFlrGPLFYiKU+VuA8TFACy
SvO9047Ork6HcHfOhnizE2dDiFp14JHdZ2QwvqKmo6sd0XtUU7u9U8yw28SU/ZxouxQPkTFpL5Ol
R9dWloy8m/WYPo6t3+iz85zZ5/6qVhRpMFhaslErtAXI8WLPocDnbNfpuyxZjSAkKuB2rYecMgO8
L/NK56sxhd2XIiuxtpeT1zbD8GlMdXHdkH/UufWAAlV0Az+HmR7D7hk7IqogOengg1ADHxYBuSbX
Rpfh9hYD6G4Oy3FvkQtMt9Q66PrUeIZIao+019dOT1MfIclTUWSfrR6ZCcYnUoRrk3BW9VRZTmNS
LqAXDHWFmqixsxRhUNFvleJc32BW2JBdW2NU6eYTobI0otY5vqcVXh5nNb8fqZxHWSQ2IZUcJ5SB
cSQGNOdQzSqL1Vo4MpOyusRHTDXJ1iHm54jOo+dGsCc6+H1OWUEPKx/Xh1UFVpixifoji9jLpw4p
ler40WA+CjUF0DLJLWlJODzMyaf20p56LdvRak8PhbN8rDuN3GGuzVcFOArR3VNC9rmxPK2ynjQX
EweSQdJvlsIFqB4fFFApH8IiLGhYiiXhX2gpe+VIEN1GgjDZDFCssdZYpXLM8Ytt4IIrjyR49Qd9
mJZjxOvZbeMh2zl002jCz90N1gYaSiLHomsX8VFmAq8bQs1rmdf00Gk7L6ZUA3qKHEI4dnmlNFD+
OaPqpU1RPyYqtqiMTdUv88LaVrwFt+aqpz5cU7Gp6b1cRZpNL1gtaAliBve0TjjH/myjiq3IuldD
sZzWZWierJBDbEGn8kWxlf2yKIdqGUCVjWlVnehie2rffkwGq7jFfOMcMSUlB3xO2q5ple4plKZ2
bBtVnqqoab7QPFaPidJExOqWoxtia0KvnKo3UBqV0Gc/Y+rAmIyhT1R6pP8Vu3pBRAhTiZqxIvt2
no3MX/LS2eq6YvXMLaz+drBL5VomjC0iDv6PtVLLW4Kz2dk1emF6tM4rDIa8ulf1+pM0uvLU5bwO
t4RCVztRYytJTEIA+3np35yeKX+OqNrlcMf2XOiktXH0uoJeON8D6mYyvBZRo3kAWJyDMtJqPJeM
TICq0Q8bLduEqpgDeibaQUy54sYhv0HZIsBKiQott1nedQd7np3abaGeHCqiTc9D7urjwk4zk0hW
OpiIMzAiKanum1h0HYnLg1LtllljD0jy3l+Qq+0KsfQ+2gSetsRq2w9hS4lJ7wN4zmZUx6xz6dyp
xxlC1SGip6J7xtCIJ3Ae6rdYLs6ub6nJxiU21afasru7yTSVpzIZ9Ku2FO1h7dcPaSOh9nPEujNS
qz0UoV3dK8VSAFeICmNvQxRqaaPra+FNDMc2RNVzsicH74rWfu5bHAxJQqONX+1zu2SXJ+RCo38d
taNJRHYE0c7u1cGrwPp8XowyHnzCosOnmBDgb0YWOsxUFN4FAANyr+9Vlk3njClLPqlUh6ScJH3U
CVcwXVRxuiS8qLGogbXuiL8sC85B5wU9hxUNGOfGCcmv0LZdvwr6CStCTpsOc7YM1a2CdUk+FhO7
n72gjMMLasgbkiwwe5uET2jPJpoKiqcU+7osy9DjRG4bOx1ju6vWBfSrOa4YeZgzQVluPNba4mnm
EH0lWGVkLkqGNkkj2UE3Su3N6Kbm0Dsr+4NlzEwxjPVUA8kB3zKWV2TdhR+IK36L51IykWf2TR7l
MZyS5EQk33xN/mG2FVizakaD51OyWX0x5bTv1Tp0Gye9qsTwmrDI6SbOie4lVTwiTLKk3+At42BT
10XhoboqbwBOlJGPCI1dj2p7p8FlchM9obM0GGnjRXpYBVoEttG1l6Lid7IV+H+KNN3RFp9p4yXb
timDzrIm8q3L7ipPx9Zr80xlfIVFAUm27eIsZv23lrONl5YkJQ4NnjHLzzBeEDkgpgyKRus/pGBv
905FtOUm75t2Rzuq4QFCCMFhV3GXZo5uud7oiNDjgVVP5zNpqxq3K0acbUbukKus3CQsqzUWSSdR
jo66Fo9jxdlzYxeT1PjLkghsbb2VTm3QlV8iZT2wrzKjFUyPqaBoejEfJTpmdAsWn/Rn/KD7Liqp
0fk7QjPYpBkgFw0QugGJCgeSaDfahtFuLHUa/QhhyZb2nwL1ZzLvJ8aMWywUzIeEiQhrtj6O0KMU
Xv7n1adbYscJq39Zy2TaaUadUzjIkjD7TqlfjMFioEquoXhpLQWtoGjJ6iJ9Kj1O6sz3oOgLmXlx
XiaPftzAObnlarM5d1XKPQQouU9owP5WdPlvkktUOrYK/NjAGY8GnL//Xq6M490c2+pvOf0q22X2
poLIc5yjJaIekxKBPet86uxFuF8m2X9iWC8YBPddi0HG4RS8m8IQ2GAzlwhc2Q3nW4eJJNVYOpOz
shIIQA5n3sfK16In33iTDVUx/eUL+Bs8gNSK/KDygoNw8Z//X8SDH7x/wU/4Cv8LsQgY7b7T8/6b
7+8hKft/0BTsP/U4QL63//35D//y/ym2/gdkEYTrkDMEJ6SzN+gvAyCdjj8QZasaEc+WZYg/bX5/
OwA18YfFH2IosjUTzKXDN/l/iATxB+1hZkAc5ywQGo723zgA9R9NChbhEQhipKVhdTiDBPSz6P67
VYrLesnSUsOXTQghdhbOQPMn2jY9MV7D6HUWErHDYrTJB/JImSYr9oOOGE83C3WTpjOz58l80SYJ
43QVbyQzFehOu1ttoqExYM+WonrQqS/PHo+7akKDnqbLX+r7/2qB/tJT+sMKvBm/ttQjX/+B+bT7
x3Yov3ADq/L/gA+VJM1fLch9+SX5kdNx/v//tQ4dVg0LBqaGoVssJ+OfnA5b/sF/ozVV/yZu8Dd/
r0LD+uO89mwWr2mwis//6O9VaP8h8ICc8eA6O/LZVvDfrMIfXSsKviaBUBr02Y+Lz9EJWOvyWTBX
jZkurOuyfIjxEFx/dxn+3r++h2X85OPNC5MRmOlsmeZS+HHbtO09kzo1eozmtfr268//8Rn659e/
zDk5K33BAYQ2BZnVrXfQktAmx5SBGu8+FaG7CQPwd+SPn/0yF56bzlbtdIpKGwUqJhRXqgavOiZA
8uOvf5kfvT3/+mUuTCJYUNQ6hVXpD1ptXmnaZBYPpO2p9mkBsjWjb1vt1i2Wpr7/9Q/82S908X6s
pVqP4vwDR1IK5kMVDyE1RTfEif/rH3C+zf/yPvzrNzr/4O+2NgBak9rTbPKJVRETRasBwKTOOj0+
AcdK9SttgCXpNV1TLgSa56aGMqRkbrz79c+/MF/86wtc7K01LXWq0sXyB0AhjSd1GcB1+YZiHOqp
y+BlpAJABXOqOIhn/gCUgDwAgBJ6cfr1V/jZNdZ/vAR5tBQjHSAuAe50z2irbwJBz29+v599OLvD
99e34kmd5ILCbVk68aJWaArDcUh/Y/v62adf7A25TBO7M1rLR0uefFVhLZ1A92TDX+8Odvz/zAj6
yccbF3tDpUxW3UCe85m/j8/a1HA+4g32vp3n0hDcElNW13pj+X2lrEht0aa3G5ugWPHOr3+xG+g0
z+UCtdEHgDOkxBvbs+k2DY/S5tcr5yd722XYSuGMk5US2BcUedeE9+DEm+HZaFZHPfTMhcQdRaVh
73/9w352My72Hh1fZll1tYICeRH2bZcQ2fFc9L3y7X2ff7HVIIcYVM6tcNQqrfAXhuWtOydQTn5z
N86f8x92mkuOAmIOE2HAEgaVItdiy4yqHv18WmhaNklsOu/8McaPDxxn2BDxkCKCvh90CjS7KlV/
LaHD+HXST/P7nmvjYtNArcWsey5kUAPeewSgE58n3s7jr+/Fz67Vxa4xZbOkOLScQFfmxM+7Vhgn
5iZV8yGzyEz8zaX62Yq62D1i9AKZFLWkGDWXvVKs6o0TIWb/zSHvJx+vX+4eYUIoXMZgYEBhOLsq
6r5Xe63q37y5fvbxnBm+31mZwVZnCL4djDl3AEoMfLxBEfU7v/3F5gEusFzyJZWBiQOCe7CgrHTh
+OBm+vU9/tn3v3ieM0exGmfm6jta0ZT7WsPahS9UrNPt+37AxQMt9MXA7jHbAcPi5FnIrrudk6hZ
3vn9Lx40sbQGoEZLBLVh9smuX43ZceOsmNT3PWK6/uMNnpMF2IneiiDrotrcd8XZJJwOZvu7d/N5
pfyHHenPUI7vap8lSiMVVLUMmnCpW9IwAMjdQnQb7UPUh6ijCEBeyhf0nMbHgZHR77gUP6t5Lgme
+RyFolrR0FZEJNaHWCHamcqeGXDiY/pNzR7jQbqO5Jojz95mM/C2jW1ORvUwqr09vO8CaxcP6BLS
g5OZEgaFUAboYJMIpMiN36yPi2y5f1Z2fwYnfXd5rbGfkW02mIrUta3At4Vj71tEouY7AHxiuYnw
bH3D2jwVOxMVvHU9G8R9X8F4kumLpKNl/ear/ORRUy+eBKMerbrPljXoQ930JoPJUVcggnzXc3Zm
FH2/EclSX+UomjVQep0WqzGQEZAJ833f/c+oj++uoixTzPJMj4JahNhI7dX5Srwyg7V3fXntYhfK
W9LdljkVQavUUxD1mgl2z5DRl/d9/MWVHzTmCCkxM0FUz/LV4s183akghN/36RdXvjEIiFAU4QRW
zikMAb/EFDEk7dL95gn5yQ5xbhV8f2u7pCErdW5l0KN20PfSbFtEyrXGbhETaoc/KBmYRgCsqCOa
2CvQ6Pf9Zhd7nzGVJGborR3YMiwwBDQ6NuZlMJV3vn3+fGi/W1aruWbNYLcI+hpLg3EwEq9g04p6
39e/qCzI4lZL5K5r0A2Ix1fADq5NTsT7KuEz+ev7u2JrpJbOlNlBCsDc0wE2bMC//HdJiv/cti6z
ijixVVJLqjXQOfO6qHM/lIid3ndf1YuqQrNrEJZ5tAY42vqrYSlVSosmZiD3rguvXjzOiEvJ5UPN
Eyhh4exxtzJIpKUZvO/TLx6HlIEwToduDRotybedc7Y/WOa6/fWnn/eE//A6Vi/WfBla8bpqyhRM
ivWVY2c2bs0+q8ugn4T9vt1UvSisjVGMJdHLU2Cw+O+dvkp9zayy9x3HLzHVfUkpNK32FFRwtPcE
GQ6bdCnf98jqzsWyx6yUE46RDkHU5eYxyQtxBfnpXV+dnvqPzxQvauRmmtEHTZWG5EFZeocvCa3b
u3YE+CM/fr7FMC5TVto8NRLjQ9ZH/WlgavOuhak7F8ue/qgyomBCezhEU/dgTKrMb6xWEpz567V5
fqP8+9rUz6OG77cc6JQjyFJ9piQcVi+rLdiTS/mbhf+zDz//+Xd7sZUqGeOHcPSbPNZcoxt0pq/O
7wAnP/v0i4eWTEeTjBQ5cuWVV1yehltifNy877pcPLNZvWKX7Oy/v7qpNzquyd+yWX721S+fVksS
cBRro484R8UlwKd3778wFy+pTB3rMO/49Dl1yCWQmOaArKXvWzHy4mmNgehX/8PZmS3Jiatr+4qI
kIQQcJqQSc0uu8rjCdF2txkkQAjEdPX/mx3/jujSai/vrdOOtSisRPP7PQ/8gng6Z3+NDVeXCthZ
r2GeJU5vlVunkqbCw0Gf7QoFBxp2XmLzml+ZS67a5jAu1S6XczQDXrAhxXyiEMp6vrvTVzvwaPoh
JPbcLwcArXXzl4V5yrPVnX46HagzHWrUnHWy5ifQt74GkMJ6Ptzpp0j4IXhcB/M5HpEDmLbmj8ke
k+fDnW46TunWYjVpz9DH1dDWNyD7G5SQePXThL0dYuIQINEmQJQLkU/6eC2Ze0Y5ubrze7rTTzfL
WQ+tpS2QcBmQyutBdUUsJ0gmz2/G6aps3NLO6mopdo4g7ikIdXSFMMw/vN4/dvoqLCzMDFuHmbWc
1F3aTjQHenX32qVg9/q27VFwA4L2HtliTsNviPW9n3j43u/FnVl1m/a2Q5puLpo6eMLw+HVnsd/x
HQiwb187bZoupn08F+1aJ4D1RK+gTAx+P+g1RPDPKa+XCAmlibVF0MxNptr4IWbj/43z9z8reNy9
vn04dAorIKpJgNzi9mez088s6n7D3fzFjBQ7vTRp1irAfL0XeOw0nw421cj4TWHlN/TGTj9dqgjV
iNzMBQQQ5AsHnh0l1A3q9vy+F6ej2lExokoU2IPmfuTDFn+Hs7v0G2Nc5GmZNNDrNcaC5GN2FFSh
5mOSv7t5/UXDC6eLpj38gKg/nQvYM9JHUEfoowpK/dmrXYTTRdnMZjObBp9jXdYnVHF/iZPG7ycV
Th+FDTxtr+HrAqXjISr4t68K9fd+7+30Ub7yDa4kPDtop1du98eIT79x7/yqwZ0eitRyiRqcaj6T
MgiyoC0fGpQT+g2JroGXUq2h82bBWZD0HXgnXxH8Un5Di3C6KGovFozmaBNV9++HCuUZXe352k7v
hI9tR2YPkAQwolDXze555DeDXg0x/xwPET2dxYAagUJ01UMybAVsKF7XrNCvvH00cr5bbS1eWncf
DxQet/Enr4/PxdMq4EP0IfEj8loCKpa+Tw7hN065xGY7LnKDxGMuUD5MX499ZkVrwyn3e3GnR4Z9
CSkTCuqLKUCUgPUIzZfpF79nOz1SKthakGILzlGD1S3oIH/wFL5uv4c7fRIf9jgqgim5bsR2ipCO
zNM0Xvw6josBhjYynnm0ANUskBzPE5wE+7220yMhUh35CNF0YROEOdZw0gBciVe/hzt9csX9+773
5XSmtb5B/WgKXFA7e34pTrc01hIZKDw8UdFzaPUPRPx/R9X+xQD7H7kujoKUMUGFienCZyiFfwBh
5PlsN9RFQQAKw43i6JWF5MEmVXuHYmjh1ypupKtGUa7CehYfSnSAm0jaj0rUfgss7vTNLbWA3aTo
+Vu4zy00LygVyBlWQI3f0OJyfvXa8RL3HXNRcf1HsC6fcYD/0etT5E73XODYMiJEu1hbRfkIBS84
rCz2W0e49j1TXyuz0w0vvm3PdiB32zJ69lDu9FDgjAiPIUopEhk+XuWI5ySOmWeLOz3UVgbZSLvM
BdHqPQ8U3Nu13yKFu/0zCvq9gsCsgF+BIThOYcbl7U+/n9OZOHecyk9JB7DlosTXCmyoJo5evB7t
Bqs2M5cyYYEpoNCA9hQIpkvfATHj93RnNTtEa58uiO+As0qOvD+GpzhE8Y/fw50OCh77JGugZIsB
8RegKqwJ7lEtsH/we7wzf67wsgE/avGLLvufE1Zw25R893u00z1nTDy1FsNUSFF92LS+Jd3vRJW/
GMvdbNNSJlLAjmKKYxnra8kglCiq/+H33k7nbA7Ugxr4y4q01pnk+1OX/G7Zef2n/8uxtptiWgOc
By8avC4gtqMr31i0j6PQEDS1DLX0fu/vdNJIwgkqh8gUKJb9pmr+OdDy1e/RThfdkHhUIi4N+v8y
3SyTAbELbMDC6+lugKliddSgjhovzunnbgl6MDH1J79nO3203kYNdHE9FYCCoYL0CO3OwVVTtfSb
pJnTT3ldVYlNFD7JLXjfdOy1GT334n+XS/zjvkI1EcgVMx5d7un7mTTvylD4XUNdrZf/3AepZC+7
cdlNEZYdaA0Jm9/Tam28kr7MzWuyeCEoJcSXWBJoJnYDSBz3DIzBX/321butDOYNKs2iXzQ5kSW+
APjheTrsZqFmA3AJGLVol52g1pLdq2jz60NuCgoGbmXbsTIF9H/9KT72exCBPO/N3KQTgAwG+AJp
CjoszyEdHwyZ/d7bTS+ZBrcTYg3GYhLJ54aa9xDQ+W3i3ORSufFOghNvCoGWAf24AgcchWN+46Gb
6IHqcAzaARh0FddjZsCAsUH60WtYceM8hGCfBc/OCGJb2LWnFQcVZ0sC4dkwTvdsr/bKpd3Rb1Lo
UxMrxAfVkMPzF+Vve9DSRgIuzXBEDbphKCbnT5hJPW/P3SiPDfpkgF0Un8sAY4vEWAt8SA3I3CL9
znDc/EIsO4bAotFFzOeXpkIhtJxfvH5WN7ZQlfsKsmI1FnGffusHEARq2Cz8VnR/W5/+MZwjVkzS
auvxzVT1GoOdg8hOWQIId/Z6eTdqtEtrE9OVukiCSY4ZMGfdT+A+V8/N7t8py3+8P+0Y4Wsa6MLU
+wTiBYpH8ctGfrsXN2wUx9uWQCGrC6sEAygLeXiUsnqO627YaFZI34F5pwG6iitQ1MDi/0PuKGT1
+23dvNHWGGFAf4dcvAZRsQHjcFPUb652s0aKDWsXxBbtDnwlpKFkuqxqqG+8vho3s7mES7hrteqi
LaPjM0E19w2H/PN3VrrrmPIvK183tBlifI/Yjp817ctxusQ2CcEhAUX0d3ayX/0BZzmAS0Q59HpB
y6NK/9aYBDAC5Xmn4AaNRhyZg2rf6SI0bfItxqXCjZXd4tX01A0azZB97UcYQZwgWHoSiL6cgI+K
vYYD1FS+HeXNDvMAqA5DAeg2YHRU38n+dymmv++a/vNnpW7MaGyATYBAYigWISsYk7oevAoSN2D0
Vl1ayZtO7+sLlNnqFkaXABKGuh6jV5S4xeMzVOKTeUnjTtxI3EsON63sOcDfqsFhfLWNCYHYmrej
+biODFX5ZB97+ccA8vWYCSwsWU4jnLWfQZTabA4uDlxKArfU260dg6QtWLxB4lAO7Qr+AWhYEWgo
SbtfaNhOcR7CkgeEu2rm41KNKUR+RLHDXkDa3458Wrqw/7bFnJfPMxdB+x3YoXEskoOlCxSR+Pfm
ej6ic0uWKMl6CDVlJuCBtjcVHar0Afhi1IUR6H5eWALo2gIQ5y0s4eYowJhL9gucT4BpLIZX0XmJ
V44jbFUv4NkqDbUGAaVvzxKwIuNTNzQAzK0A5qe3KqQzLw609ppFISBcxxF0T1Jhb10gRdnGAF6Z
8nhRtB1ir1UIdaM1pquWBe6poZBJZT+ZBMYGA/PC7DVmQgn19gMd+2ZGOj8dihRneaAltg/1UfnV
3FA3W0PQcpDhQX+2D7rs8oGsbbHBIui3uIQ09e3LU3B4jiBsNZglXbSdIVe2gDEFkRxzn3GZusSG
uRthGahn+Nu4+rlqfhcFk18YnSbOAlDb1SwjjERFTVLEd+YpBrg+TFv20+/dnTF5icYjXCzThRqB
YTzFwxjiajNhzO8KHFXhb1u/2zjQxjYcChEBO4jpEVDNMPX7Lt0MYshLoO5GpYtadH+VXL6UcePX
o65q5n9uuxfcEW6K4b0jWxZTqu7KiHodW9PUafNoQWaK4mwTeqYUArEghU5GAR3p9Yuiwv7NixtS
hULiOrmoQBeDUmn8CZDNq9+znXOrFoXXSx+TobC71U8oHWxuhnDubvye7hxd1fCq256JqaiM5A8c
OyvUddj5q9fT3bzXqntFyVZhgUAoP1kYJc5N03guEBKnZXS8lu1RYQrHHY3JkCgTGShCxOvYDULS
t7/pSlAqHTX9gEJXpe5EuIDQJUYj/DLykMi9ff7U9hWCTAM+9t7Gd3Ufkm/Y0+5eVxLUTXvFWzce
3YR1H46yttuSl7aIyRz7jb6xc6rHQmXT5joGtE0Ht9oKFLydu99hea7d/V9WT27kC3iqzYIVNUDf
0Icw1CXHXwfE4n7JTyAp3zZ8BGYVeO9SF3CyLsGtTHuaEVgyfydF/kVdHZgxb/8Ayk3LUqikLw5F
Q/OqgUscsjLuGfCi0xC8ouDsKQhS1eZYxck0q1Js6i4Q4UWD368vnH/iGgOi0nemLxqzBd87sNp+
GFBx/ZbObvoMVcCC2Bar23Uf6yQLuhZ4CyiVtfLa7FI3fiZIeOAQ4zoBlzMt77umQmXYPu4zybzG
JVe9Cyu2QT0t64swpI08bUBTczCh+eI5SbohNDEdaH2GP7BbhlD0YT+jNuCH18u7GTQ1dxBr2KMv
tOmnbKvCn8cceb64G0GrYM8Dai7uioXwCywgoGdOXht16ibQuiCAbAt8kgKsrSmTAcdFxnp88GsU
Z8kz18pUUJ31cGqa5GxrVp26qPFcEbpBsamFuoH3FLykrnqKl+NejdVvWC6/GOzcnBgsuiMXZgBz
DlD+O6pMAnPl8P+5YP9HdAYwmG+HolWKJlngnC9CmQywYybJeFfHtq/9OpIbGOPpNoSiJ10RR32b
jeC0S053v1WVGxkzGs7MMoXBKuX1+gDOGnS1wA++/+9fzHUs/JdZxs2Npavcl5ViflcHH7GwIlOV
gq5Nh+EMEPfQ+y323QxZsosSmuxqKIgNZxAOAQK9fvwkHfzm4siZi7ugmWACavBtRuzFzuRDRUu/
gT5yOhXgEnNCDN4dp1RR3hgc5R+W9n4/r+tc7/ExBhKpwDONTflh2QP90teRXzUTdrNvv3zV9HBB
sEldR8nkve7CqJjBjPRsdGc7oXG6QMquV7gMx6nEMCbAJUNX9t+/zF8MCZHTae0+9zsUUgoJASCc
MhQfjl8PlQ6L5/OddTOANGWpZwPIromhz5GPHYQ+fq/uLJr5Agx0hApBFH4OZXsaJ7v8tYajHw2D
uoGyBucIwHVfm10nJQ4cp+S2E5H1+9zdQNnAWrvBqqHgFK5x7ESZPoFy4jmHuJGyVByw6k04f6Pr
TPe8b5BHyNq+bxe/La4bKUuWtdRY2aqC1mLPk4qQ5wH1fB+8flk3VbaLBucI6xjkFYVV764llDxB
mBPZ37x9+Ivx2A2WCR6yTQiLT0eAwPxuBFXZ3jRyGc0FGzHLLlHKxZSPkdqGh2DHruBBxyBEf2U0
5Bcr2HEb82AHMPcoIb0SeyDlu66PNpZ147g32VHV5fF9KPfGXnqNOfdqht5+hB3n94tu57u9qZdL
WNoVjwADAzD1ruHHa01R3/JeXjkVr32T6CnHho1DZteZNasJkp9Pra6DI8f/emoeQzBmF7+lnhuI
Q65xZNeC5HNV0vZpAUv9gTWs8pxguTPQDIGMYJ5aZME28pdg4/uUVs9+n4szxmCvCeufWGURHsjZ
KsZv2TD9DqRxnX/+ZermzihjbdBVx7TJYtRgddya6VBrnu5IPeQr1vDVrUiFqv3OMNyQHHwd8NQu
kSwCDRs4l6u6HFpVH73ayaWP1XtpsUcMZbEMvM6D8vg8t+x37fSLLhU6SwNKoFGGnhLkaGWbF6Sq
+bukhrx6a2nwm/OjX/0JZ4lAyiv0WI/yDMOiFHkN0DHgyovBYfstTCEl+00g9xc/+d+jxj9uVxFP
qOwi4CmumlnKCxQ/FOmwQJ2b7khYhkS356mSG6KrapydQOmORutBhJdcfMZA5DmBhc66AU48ioOA
XhYUN+hzuF7mkP5mgP7VL+F05jhElvNADS4U0WM836Yw8l2GJMX9uagWRbzSBfSKGf3nEW2EZ4um
iQOgLgASRK179SUdY7/SVqhG3j592tOxaXbTFjHcpxdkruHiqWHd8uprbpBuaXAUGUKiXTQ84Re9
7F2epI3fPo451zXwu1IFvzi8LEtzB6HLiQ/Cr83dDN0eEjUNMx59HPxcpiM0qazwaxKn++4AoTVT
KstcNuwe8pb7UXie4rkZOsQKSYxvpcx1Czx8O01zEUThi997O6v7MorrZQ/ho5FQo561Nvy0p4pf
/J7u9FKSSlNGJGiKuJk0NB3b57Ha/eCw1M3QVSKGV4ZZ+LR3puBdmvsbMiq/KCp1Y3QBrAoR70xT
NG075rpOHoIYNHy/dnG659aS0U7hkOZzx5sN1or1ozZSeh77uVG6Go6xUfE+zftlxN3tULRm8JvE
3SjdXm8b9H9YSKnZNqfe9iQ7VPSbkfcX+zU3SQfZC1ylFaTKcoKZAamxTAsQhb3a3I3SHQCGTcus
G1QtddCKVXoYIUHrU79AGqXX6eQfE2sK9SCPZZSi0Go4IE6CLuR+2K4qbL/3d3oqdCZlH49hmsOe
g5ux90gB/KZl6K/a3emmXBwUgKeqLugehMs9gaASBUYVWJ6voA0NBQShR3iKx6WLzgKna5CyzzJa
QMjUYr+MNiXj+dC0Yn90ccSWokzCJvY7gXdTeEdUr+Nsl+nc90JlYOGCMcFLP44CdYN4Kp3DI0yi
6dzEm7lE5QxiMUzBv2nYX7SrG+sJVxYeSs7TOVw7GC/j+RUFm5vXw4mb6rHrCAhPvE/nPabHSZKr
SE76jX7EDfVE0oogHNHqBxyWp3XefxL4Ar3enLoBxS2A25uw+boDNnN124Qksed6klOf+3UVZ23V
N80sIK6FN9bUAnMOFDpQJUWChj/8/oAzfptZ2gNuXnu2Q63PXcLXHBZ6v+N9N6GIVXgU6rCzZ3rF
oa3RiOJ7HntF5qkbUNTxwqdyxsMXCxy3mvh4GhTziz9SN57IawvAge3tmbVUZ+FVbI9Dpu9eje7m
EweZJFBLlPN5YbD3JEGAmryNE7+liptPrBAfJjwI5/OAsNRpkKZ6ggBy/uT37s7gzVetQyrG+QyL
4JRBtlOdmz3ybBhn+G7MSgfcrc9nYEfZc99t8rsgR+y1siVuBC84dDeWKrTnCtUz0KrVdYbO63d5
T9yEzYEyiLKBHxchO/Z96sKXrmZ+5dXEDdjUHY6UB83tuSGGnDbN4OwsEaP77z/pv28TiZuxUVSO
DCrV5CJKFS3Pte2a7rILpsyFG7gpPZvf+XHLJSw5bfGPiFgS5As8JFm/Wb+8DXHzNhru5HkWeHoF
NWueIGxzdfv9+d9b6N+nP0iP366IZIvJG3lGc9ab3rOmgzt76kqvUZKkzhCcahiGuygy50Xa5dLV
CTsBYHx4DZPEjSTuXSjEYVZznutDXegkPx6Qb/r9pG4gEe4xfgw46znrpI5hb9zaDJFUv/g8TExv
W72P93iOk1Kfgy4wWXvoHg7g3Y/cRNw8Ysm5MrQV+tzMY50dUQdzJsj1XhM3ccOIlu44cjZVcmnb
/ng9iN4+tbCF/qbH/uJ7dOOIZbiu1CKsfI4ghcvodXbSsBJ6rWrgnHnb7pxSHFfvaXrh8KulS/Bj
UP2rV0dy018Su9MS/oz4As5XCSnmgZjsXG+TV1qQuPEvqoZwOIhJL5HuesQcW4jKHgRVfeLXV90E
mJ4SiyWfTi8pBL9tyu4U8Zu2iRv+AohrnHeGR3cci9VrYqH3S8YSN/kFP0NT1vGYXo4r+kiulGe8
Tla/z8VNfsHMW8/HPvAcFK4byIififCjCRI39kUixH7CruO5QPyh7YMH3jfvvb7E/4h8ASNUQ/PO
cyZsRwuuFequ67WzH/2ef+26/9hE95qOrbJDDJ893YBQ5xOE8CjV+x1P8DoI/ueFB3ETV00gNYyI
pbh0Ophu5nJZuqcpJlV1Rp0qhHRVd6z1I0TD/4vN9d8EkH/7o+ztPyreGTS67aiwx9nWfsuoahTT
Zwl3KVGXutykOo1Q2GEK68MRc/vW7lBt3g5Ki7q7YGPdSugqD7nst3W5B+UfYbgidtcTZKvlKWxh
+15PWOTo8UEKmujHZSpXKm63gMejPJkDlnCIaMO0gcfQzLG+yssFfrpTlI5D9Yc2dWcptKlx092G
hwQyOd+xoY+rfB+X1cCFGbbbCxBy69LAzQzFD1DZe7NN/YmmNhD8lO5Aw8sbqqUA+r7DmeXcwS1p
FLzL4RQP/UfNOqx627hNfna6w382duRLLpA7D08WLSSzZVlZU8Awu8G6JAmcrJADhiS2V40noesJ
Zreq/to3XKY/uspC9INCzmO4igNN0+5frjG6G310+3bqAY2asnVtYJvMYxROlucDVzbsHLBym7Iy
wZeWwqS77lGXs+WIyD1NFpFemsgeHeqrxmG/gSWgz2KhF/HYEtskOYH5N8zqWIxYhSVwDyYdALin
bazE2CO/2Q41FMIpNocx5JzLVg14s7E38SlhIkbdyNIUJY+xbMRYIjp7h19rqJuTSbCyO6U0UF1u
u559G+dO5Ot+bPEP2xx7eNFmiOTTYVgiPtUjtHtP4VyG4cNR1omtcnWgRoVf0tVSEBEOEVv1iAqN
BL+XbhqNl6vIkVb2QkA1xmqsI8Mhb3YRbut3yFybocqGBYfBtzEqkNJXusWAEWYKqvj4XCXBFQOp
rOrXAFUsB0JbIOjEdrHnHb/lMNyyCAdp7FbIPqlPEsr2i5B1D1n8tnYGW+89mJbrynKZ7omd5Hk1
GKOexFDZ9nXbWNUn+BwGZi9tGE1bNlRQeYISW+8qxylEnXxN5rAf7tPtwDFNHRG7mdOqZxzmQwMc
xQwrqHkOwzCDBS5s31OZGHEBYEVu9z1bKU61yQy22oFr5hmq2VNN9knMyFoKQNaIst+ZClAzY5aY
65c46miS1yU8gN+x90kUOk3HhyWf2miYnqQllXhFPGvsLu0eo0woHcgQ3R1RwOQDrVd5/Nn0arA8
5yYY+NOITlufe13v7FZ3tB0/10GXEIbhTVYiOsUdT/UTmWdJv/O2LJP9VFZpVxXruizRHTENH760
UM5HGbjxBNXo1RrSFGjnSKgf5bxWsjrJUSbfo1CM+jOqy486w+0S5i6k6Yf9ETnWKcH/eQj4Dwhv
l+O2gx53f5UHoTTTNXrSj5bjM7+pJDue5pRUF8LGpH2XGBuLM0kaXX8YZb0dzyti9CzATTS4AUl+
JRGL22md+/6nxM1Nfd+KMdyLAab0shhZSs29HdOYZS0POfuaCMbTP+kqyyeUkAd3uEY6fqCAoIMH
GYrFCoCgIN+aI1nv4JBYjhvAg8IvKm14CucnKgbfx3ut+idalQ29XYfG7udgrNvtJt0NEUUsNkk+
E1HK8kM9ppXO9D4HYCK2JJ1QqtCJablbjikyjxM5ZnIbaqHVR4g7yuEdXNVxfSG1HOJ83toFY+ca
Jaa+ID9NzeOYLuKHAhOgz0qcL63v6o0YDCX1sK1nEQ2zqXKC26rlXrYAHF/KymoUMQTxUr3WyZTy
205rLU5zGRjxvYY0WmdVP8m5PSU9LQncQzzcbifVTXM+r4wE+Tz1jJ56BSXw13BO8QZ5RCoKnOGG
t2iCajKndgum/nw1V84nAO0O+TSuKEw7R9qs3xjZVwG9WtWDywmdgnjEcqn6q0QXjrNW1azLIMCN
hs/7CPksAEddB+TZKZTH0dyuM6pNX3f46Ux5gns53jDeH3odhlM7Y5peTzjxXqYfks5z9WGpj/Qe
LguDWUECWZN+UHjU9dfUUFOeo1TguvPcr6yLTiik7KNCpTSVZ3jbQ7WfKjonx/26TRUOGjfopdIb
Uu5YKKKcra5vJ6jWgtNhmiZ4EZE0kP9yYYN8IgtN83g/jvaTIUfY3izzsaaF7YagzMeVlftDCIPX
M6FT27zgsJft8tQoNacXoOOr+S6V2MY87ThESS5cNpj05rKMRsSxeb09dBVpZTYchs4Z1yYOULxg
prJZUUJ3TPTDTGSHioyez/Nzs5GY3Qy4N26fBuDumvG07BwWHcDFT+NqUnoL7/E0v4umMej/YFDF
qwehwgkfWl93qv4zVMmBz6EDt206D1XSLBf8y7b2HHWSTx+FXOrybqqaNrxFRapQj9YwiLfOGJOU
yOFLCsu/DvCSATaf6ja6mYamqhBBRrELPpQEMKW7up13faPbLkS0lyHqC3OxhvrwtMx7z176IE3u
lk6lnxImcToITHpUvnJaq+AnovYv19DrDVAqbL/Mu4lfEP/cfg7TSNacBpgAs6Xt5U+NKq9PHcow
ohuB4ZmelnSU+w1d+8/S8DYHDrn5gF0NGEkHCSAkVObo4izdGD79jkB68LTobcn0hMXas2S4NrxU
cwArdNvkDFTP9yLul/VRHWznedO0U/TSpWMSXOoh0Fm9DewEIwPBZ9CtKiM2OqZvpmXYliUtQCrZ
jL3gYzuj7vO55qAp5og5lfcr/sPjAaFr3mDthLMFJsMtb7nZv0hjqjnrUEC0PwAJGP5RG7OdeCse
606S22WagrBAna0Ob0cksG7SOOEvB+0Ag6lT9PpXQtEXTykLFnwPKsoYw7xP0rbpc4w60/h0BDY5
L0naZ5aUD7oNuo9g9i7vYoshPo9UF+bNOPw4SD2e9q5svsFP0j7wdQftfJ1wfn4jhdk5VhzzNuw5
MVE4fx5phfJRLLSOCPjCGcRBsPokvoMTdOL8lcG3wvJm1bT/kSwhxvsAFVL3up0QKm8RGq7u03De
lp/I10BIn+KW9chJwJboPonnY/sz7rv1Ui0zosunGoD+d8k4izobt6DW72uFwfBbOHTlycBaHdZZ
B6s6iCplxdVwkibW1d3B6GxyZI5mW6yT6B7XDovBn/0cP4cwrtO8byEaR1PVKE1XaTCWz0zrcrsg
GNn3H5BZm9sXQAjEQ02acoEyfN/3pxgUBJ2bDRfztxyoHEi7LVvZKdzGsf5ie1ORb00dLu/akI3P
2pijPq1AsE8LTqyPTfwYaDPSlxlCxuBLiKuw4DMXGEmBbZrnCFW0XIloz+LGLCyrNAy0d3VzmGwc
bYzbKWFtmcVHtFyS2bZtgc3JoR9XZGKeU0y2sTkta4eoVRU9sbTr4SCGMdGUiOVh/LanoLUl4se1
zZg54vMm0uZ275qsXPuvHYxip3hr1tsVObp26D8jjbdnezjwjNVcCsBNVugSzJAqTF8o6ErakgDS
Zve8UlxjZT9pqACXlD7A9hzseW1qchOtyN/uJS5FeS/mM0Xdb6aUgfU9jABgMKL/iFXvNyGjd5ZC
zEBndFG+X5PYHduw/hRfqiZ9XMI0G0aKnkEpKWoJcX12tC2uGgLCX2i3jrdwjElzoq0KC8l1mlkU
Ej5PRCV3QRv3JiPV8IR9xrwUTMWRWPCbkW580vVYo3ydAgV70Wmrhsew02uAuQKkgvtUVGHeDuO8
XSLa8OUd7YkB0BkX9+krhze9viwK+qLnkdXhl2SCeiefeImzpaQJZvG097qML8S0K3uHC82w/zDN
4ngXcaVoodUwBNtpuh5f9BwjLmoikIFMioVq7E2OvkrvSwyZessSzqvnHcmqINsEeu+H6VhHFNyj
rpqtGTCZpczilDb6nZxwhonGq9R4DnfUbasLanHpOSnDvs8NKZnOaFMr+sitvpqCxXRdXCeI7tZV
liZLxPLOjoRaPAQ14303x+c2UUBznY4OBYivGqW84adqEtC+9xbL+qyu2iCjLdCD+HSTbTnFq8Ag
wSwYFTeVWDUWlfFGsBesZtzkghNgVniKQh7Mtw1ehry3AzpmxiIx5nKvbV/IDfPJ14iYdbmwWCoK
H5cBXI/yJkzyPVb1j3SJqtMU0uNiE7t96fuyZtjyRGU7PVmk9TDiGSzpm7uw0Svu/sv9XbJfxbuH
OcL7KUkkOSewD21YvmGpm5uDh9GnVS1BdStFH82vVpV0+dAbSzNc5Izs267KdcmirQlyLeuP6Wbt
adHBX7tEndWAe9mT2dr6pp41ACkcdf1Y7IXZccypPsXYkI+I/cqX2RB2wyRbi22w6Xnt4vBehmn6
WWFBlW17+70CyPodxZHWc02ZqKApmF+idbkbBswMd8la7X9S3dJPYx8l9Q1rapQXHO10pI9jwMwz
WcEfBv4+egQ51J4SsYNGYslRYNkyfqpw5GSel0AjYD5vcWYDRC7KIPqUJP102ofkEXdWYAzAuRua
00Sqewxxy+1uEvYRo3t1lqwV8tR124zsDWQnLPp/zJ3JctxItqZfpSz3qIvJAXezW2XWACIYDM4i
NW5glERhBhyOGU/fX2Rl962U1dCVq7bMjUQqSAYBxzn/uFhxttAAkVTcOrw/08KZkRanYgqzAxcG
pVtBtp33QH6XMhuffNf3z4FdccF5tYkLO3iqhWneO3u9PshAl0+ZrQeEVFNdVX202oVahihjf9uO
G32I2ymY3exD4Kz6PJabVEnZ9kHc7NO+HltTivOGINd/v1gyfM7qxaNowB3b0DqlTTgvdZRyr0iC
H7bc/l6M6Ta+FyIItmgumlUiTnbmZUuKS8LFdb2tO0FA0jibpiu67weusrXwujLJgtmxzrPj4+LG
sb/YZ5M7qbofrHUYjzPJFfaHPajdIFabP483k69F9oVdrOkpzXAt96QLXfi35TrX1Bdn7czR6mgj
P3hTre2H3ps8fSAraGsJ2RiC/LqzZlV/trgzKTITWyGKxB7KfIwmUbBcqXEKi9jUTN1LlHqW59XR
Jrap+LZK4fW389rN+1eqyhYG/HyUgqd3zY0sdFRiUisP5EKl7pWRdVE+rQ5o1qFrfa85jiEHX8KO
noXX/UVQeujDxvUeMHKV4gZFuOckjlqFunaw6q0/Cp6izcM0jFLb8aayOT8P/eDZQUTUjGT+20u3
3p4Ae0IXXAcR8n4zDPXASZS3ITOUbrj1nyvgl+VzJSp17XdINLyhWcLPzuBV1pcGfhngZ+0EtZ7Q
KnnM1cHkH6XTXNEAY6Y1mZvMyI8BKRXjB7nktvw0DL1yy0SEvcWwkrbCmp+DZS/XLLJcN/SYclLT
xCr1avd+2OW6/fAJsKi/mwIH5UGWdGO+2+p8VURoiM480louqvXQzuQVX6nCcrvHgPuTM9j2zGVA
oB4pBP7OWxIjTqVn58vJq/LKbhJ/N6vpojoIgoxig46NmvWl7OONIZXBmrlnXJ7KkRFxuVJVVpkP
9WB187ErrVFdD4OaBL+xXS0m6d16nb9USuAnDfJKDV/Gperno87sxopVNTk3RZ+lQdyjAxhvt7L0
M34lYYG9dYA3io2eezasPiBo6MO0+0qSPdGnt13m9ldLusp3vedu4xCNYt/1w1bXdWQooI0wImaT
R+ucLLvjtkjGl4zO3ul69wYgh1xNYTSMC/NzNE7jMjyFzhLmP2bKeuRhr2w7T4KFOK8uygZaU057
0IivG9WPRRl5naXSMwXjfuDHQ72XFsvVZltX684VfBW6wgnPI0+W8lXtRZ5sLcEnD507mENh9fuE
psdKrWuWNW+MbZBxTkU59mlMYJj33ptHFJXzkmf6WuWXxxPv1uiQV9x1RcwzUDcfBKSUfSzzvB0T
bYliOcwr1hxgDAtP5x7mTnEvy8UGAiq26h5nw3Rdp0XQckem07mzge7ulJuN7jXzdv1Flnm33LfV
MpzHPmzrPJHbtsZCcHAALmbpF4JcWEayhtO0KE11N462whxBss5yXYcyj/W+0bSDn8k+FaHx6rt+
9Ib6zqTTcDNp3ZWvrllldehkZV6AUbxDY3lMYXw/gbze9tA3cb36ywdBvM6bIQrejnICZQouYgad
qF7C5ujRoz7FPbtqF0uo+pnCRLnCV3BuDoyjZo3rCQwkJn5JrTEeri2LnJyLt98qt4410i9E5yTm
uHedakcAw9HaVXMOl1nkn9Zl7vfb3edh957gms69bYJiKoZ49GZd3HQSYRihgOua2EHZTZSh+w8u
xZbJ3IVrSSRHSh90y1ARPjm5BxyTDuz5UUAh4nkvU2tFMNvXe1JBojMlpCO2uG9pS9nMtVsBIUYp
sSfyrRuB1XiUsbhQ2LjaKJ72kePtzpKqG5+h21xzuxBkwNy7UIJ670/kNMVSGr08NLChX/2dzfZL
m4kx/5h3GW65atS6RgjY+C+Nq9huqARmCagoSQEDolCRs2/WH/MC1AOMeThWw7Q5EWfEmhbRDhYt
kioM8ry+2ZYQ4CTCYOZ8MYNuvbgDWpkfNp3ty5Oteyv8tKR9Oz1Mc6GKs8wVK82hmdKquJ6zfHVy
zltX/KgWZtov1ZYtzXzYlSYmu+r6/T3MQYNUagZiatZo5RFvTms5LNzZbv/B9XLvCMnj3JCuwINE
CjLOo3YJpvA998NSH1Q+5iwt0mnX20VObfV5aUBjInbYyb9zLDdo33SpVJVUXWrcF8vdm/l+s2U5
36cdFW9PEkjV/RVImu714HntD9EOKjytTlbbse+TlH3LgyzjYZ2twl2SNAhXqWNKstD9xruDVu15
JtbIPgdENNk3XFhhdZ4Cz9d09tlre6c0AGsUaG8h6Fzn5s0WXpHfu3vaIv9L7ao9kThvuY8YHsOg
i6lv2heIm3bTR0pgF3NEz6SbGDpETF/bpRksmg33UV5bNRDIJ7tuehaIgMkxcYzSJbsL82xzPwH8
VTHGiHGYItJ8HPfGDlzB1C5Gqz0VCCTmr4u7qYGfKkjHqyUr5JIYoXV1qD1P9olLlcxYRb1ptvzI
IFWzEfjkj6GarC+9XtScdUmZF2o9pyNcY4zBI1MiIULBHghETxuIaDjMLjsH8+rtHM2j9k+ckx00
e88jLAJAdaoIp+deJn3TTvXRXyenfwsLUdUWI5Ljjx5lr8Tg/NBVU2PEqqC2xiGeGx6HfmzVRl0F
rna39bpypCc/TIYKltvLNbdqfvDCL/24dFavexBhUa8fLX4aZUU5y143HS8x1Mz3s9xn/366rCY3
qdVVK88YhK57VG5plj1sjTMwk5nJC+wZTgmcKYwhScQyRvbQqPZbsXFko+DawsZ+M+Ns9ceJdAnm
Qm5zdn9qZjpzHlQ3yQeRl3PGE1GW+/cqh0b4UpZLVx39zG8t9uBeey0lyoEpnnymGh4NdBX64qg5
2vu3XPtikdHoKGKWl9Cf5IsDplbQ2wJwP35V5LBWH7Q1ddZjl8HUPM2q7AfCADZZu3E49wQS43fT
pr7OGwgrLhJfe0cTMt8FBwoQp/4G614mlniH/Oka4tVMWISJLYJR3iwaCuiWIUIGt9Xk+8NzW5eV
OYeZt3TX1kTJ+RfPtlnPg3YNcON0jTVFdegu1m1nE97zZE3DVHyydgoFY8UA0B62qZHmvhhGHCqN
sMP5Za8RrsXSHmBnCq9uyYYxmTV+k8Gg0xcPbCh2W4oJynk/Wzu92ybxCParrxedeVvEmFHusROu
43TaulZ5JwM8vlzVVbDbH5x8FOJcVFB4sbYbmPsDRmDbsNu1IPTg9sMqrGNvXHeKvaAprYh77i7Q
wwWKagXJE0ebaKiuPxaWA1ETtHAzW1TTjSajrV+1SEweCv80rpPaT9pfLbsli81dJhVVXkbJGcuX
U94KxwzDBzEQh/4WZv7U3NqA2uGxFvmknpcFTiWpM+A9bIUoyR6Ltq2DmzSr2+p5kbwxN5srq+Fs
T3ThAFQgLaeKfNvFYzmFTXZeS6Oq98yzoEgghsFW9CAKsgFq9glXK+x44mbWVkysRrDpBAIvlOpY
obq9ZA+Hn0kLtQcnVooEyObQwOEM03XYLIY3dgxLbR5Xw5sG2cmVQBu5G6rt2eNtxxWlRF7t76E9
ALZm7uSj2vfwll0hsG5cKwVBjAKb2Dn3wr9J98oug0BfVWXYi9u97rBMO+7WjZ+XYlJAd9VEKsdx
pKV5yyNnAYOFnHRRS9n9IGfS7UwzfGlmX7qPHXkJg3u8ZLQ6rG6roJVdml3NZayaZamSrTGXKrhx
CO6FSf322seCu5z6Vk9eks2bbm/dgYCZaE0r27n2dy28W2twHOsIrTgWSS0zxVyt+0GDjHlN4b2u
IcXvN+meles7AGV/BCnPU7N/91rhZV911dn1te3hTry2i2Xr7zD6m/GlJkU6f9+1wl9vHd8ath9b
L0p9W8xTEx72SUiwDwU9HcHRTdAhxTCgz+tH/26ym2GJx42uz2vDt1Am0+66VYycPYDm9v2LfHKW
R4Vy9b6eKRZ/by9VNtyZcXfac0hTHRMBiHeKPUGNG2XuQ+iXXwFNLJAnIS09gA4ygsVDy3XeHOCR
KoAGjtDLHrNcJhFlmdmLN8tyDLeJ7A0OBy0u753SrOlZBGirHoZwri0SAoqw+D5dnozfwwmcDfu3
yK77TjGE2Jx09bNnjDtOsZ+B3Jtoqn0yGBaPaqcQKNROPFdYCGK8rE/v3TwclyPnJ+mFc90W89tY
rnq97fawER+ZAgJ/jcq+nM4bWOT6UYaNnh94XGfeaWBOiRoCZPqI+p5sTVoPbJ6HLZTjI1OxCs9D
jjfgHlajwaJOYcHO6t5XbOWCqklfjK/TZPUywgrkLsCZugKwMH3+DmGDkyXzTKX7uxItIg9EWjFI
W1SzTNWHUKMq1HFrw0CBcKWm78aowKHnR52E+fdi2GozvbEoZ8BhLKT2+Mo2thdWFIxoH8pIcLyO
e5TVHf6MiFh5vWTHFUMndT7t6gf5ZzzRgNLRtFA701817BpFGS89id/LmUV4FU5ivBzxxR8Tuf2c
mRNsftt07VAfbPWp9F+C+Q8pmO2fo3JE7c3rwG5+8Ip3kp2nEH/MemL/HJTTkSWn0iIMjzylbFZV
Ndt3A4flv6tl/ydBT/bPYTks3O6Ikou52+Im6POuGG+axepIaBtQtQCHzSVx+qHq3cd1ACCKqcG1
7BhUlp3jX0uPgn8sDfo5VSdbwdgKy4THjhbQOilwDtwhuutjxiUYO9g2+W8c+v9EhBRcvoO/EzmZ
ftgG3/OCI0b6Pnwety6dEp0xZuK6ZhMDAc+tmqFw3dp/4y7+J9LHn3OsSnRVHOauOAaSLouRuJZD
D6L1b36gf/bqP6m2NE14Q5grgeKi+VoZ58MidfrHRJs/x/owJfeNzlJxhOZiXjfbdTHV3h988Z+U
WaPjjG03BeII0nVA8Ai86oBv/OsL6p+9Kz/Jn9MVDkOoIjhmtjXwSJ1T9m4evn/s1X/SP7uV9lDV
8L6wqZFpOyraGffu+V+/+D+5Qn+O9AkMRI1eSy6XPFTu96EtmiW2g82lj0e6jY70hIr5hJNE6D9U
a2f/HO+Ty2wJyToRR2pExUe/N8N96YDO/Osf6FcX3j/Q4P0c7hOWmxfMW+YfG6lycC7VbgsQLv+9
bc4YfPAZfPmb1nfa4KrQ5Uu5Fy8OV5o4pUMx5awKWX6g1fD7Onu5dqMxZCL623f3X79Llxr++t/8
+VunN1Nk+fjTH//60jX8/9+Xf/N/P+f3/+KvV2/d/WvzNvz8Sb/7N7zub183eR1ff/eHA2PxuD1N
b2Z79zZM9fjr62dv3eUz/18/+Ke3X1/lZdNvf/nlG5jueHk1ErXaX3770PX3v/zCvfBff//qv33o
8u3/5Zf/VWdvpnj96fPfXofxL784zp+puvM85frgKCGI7i9/Wt4uH7Hkn4NAhuCa2BUC4XiXk7ql
JjT/yy9e+Gdb+uryn+fb0rW9X/40dNPlQ478s0KU4ysibsmgDIge+z/f2OPfLpC//SZ4G37785/a
qXnsoECHv/wifhWL/8+FFDKbB4FyhBL00fpS/KzJ5lcL/FwVZ4iWPqtejD34/t1sr6KaHQAaF8VF
winooE3EtNT25VWm9moFg+HHtVSk1WJBobpqsz8325J54xQ1gZ6GJJzpn20+MTqvKjwov9jsPrJL
/s68lvnk2E9hmNkgRg3ZRov7Rayqn9vPualVTgSf5a7LGu25yP33LPFLSHJ1Ma3PqClROiLVFXMC
Kivmg9xVuEZatv3NmLtUg5dOPedHmPP9mTKFyks8lWf3AUBZQQ8XfQhR52EWjeduzr9nnqz7q64s
7fzaL3NL3zpkoAbx7AOQR0gThJU4624Vp1ASLR31ypnHu621rNoCL2pFX372R2bQCx9g9uAUurjH
uBEpDh4ONdOX82zpbZVXQ+V72V0/NcsLHKsaTrAElXrsC0RWh3xs1wblpAzs4zLikj01FyqDqMix
OrrtyvdS546YIrfVO7MFmUpILDtP+JGfI4RZtWpX3LoN86DuTO9ggvVllujQa+cr3xuCILbW0Qqa
o5RrgNdkNNWlmGjoubMoJheune3n3iowBCKLwpdyrkWxXsvAEiDvrmO+VhWqQDDacGh47Db5ZKto
pAQv749eDd9WJ5vlsN2eM9cvodku4Mb6vGk7zB4bAtYdpGQW83moqrV1I8FCwsU1t31zD+SMVHnU
xl2OjaU24hKmqtJN5JHaZZ2adKYQpyXUQ8aNa3GewrSR7t84Xt/EIMp9daRoPtwPqitR4BKBhsRs
34Z+OWd7MNz3QoKiobf0SVbhddYTojAhn5xG7dsBbgH0O81mxqRhhrBgbm4EK7C7te+h6YInUmXL
z5qFCcQrgJcEUiBHqKxC/bhbtewh0rvx1kqNudtyTxLiXKREkqvB30qQeR1Mye4GaKicumo/jHIm
cd3OdfYjzIOSVEhgC6Sj6Ens27R0q4Hu6XXtEpqY6uAUsJzUCDkbpZKhC6yHwOp6QdzJUjixZUrV
noWuAblLyscPY4Fs+UAmJ/Ig43eFE4l2GdKj3axI3HaROfE+g3dxuTbWo6MFY2jmomCN6hZx4XEt
wTfi0dHBF4d68wGKJlN2rMC62yijCK0Cj04B6AUy0iwKyZSxI4kENY+7MvP5vvLQgvT2neB14Gt+
mtfG+lHJcgzQeDsZDGLoUi+Xs5XXcTaONG6YQVrZsc/a8p3qmmlKKll03m23rvlnxBuhQ9vNPvLs
XosiO3h6Uq/WGoaQ923u9UfLcGJGXdqZK2G3aXcI56n+ILoqdOKq5bEfc7fuN20w9K+l7N2sjloH
i6DmC3PhLuy4uz+fq2Lv7QPh+k6GNGn3g/4YuCvtt/uk1pRlVY/yldGnUWeLQE8gagSzxOkjEtnQ
Ry0GavNlmrvSfkj1MtRPchNinKMqTNuGStR5bLoDXOeUvi7zMq9pnKUjqjHQrizPv689pwQ31t5D
7oC+oyNVgaV2QUhPUa0+2ilje6dsytyK+NBctidlub1/wVIpCFitzYhDns5pcRPuU1d9yatSAoxh
Wxv75yr3wjoxc1lfjlx/7pvsmvuT05vzQu6bPKzK7ZqEIuFtW84NX6TuErIimBriENVncUhb3wrP
WgWp/pCWc+BfydHJ1X3htGODp28U1RYVue62T2gxvfZJprWaI2dU1YIYKJW+vl6RSYUfURuP7uly
9DbpYZJWUZJFOYcy+05I1G4jioZ/KpGHzRaqz9xdvWNuWt0eCom6Py4pQaoS3Oh+ENlL3+lrdLvy
FZWT+xntvWWB0IuLzsKZ/CeqOqflcVsb5zXfrUomiFCr4jDN6+wc8Pa6+SencWgJ2ZZ0oq3RXeo9
yi17ypN8Ekt9L7W1LVcg/JP/wlSHOQdxLEW3i79kz4E7OS+kRCLVL+WGOpmoYoSffIWwRJvSI/AG
PSGhKx/D9LZOKcaOajRxWeI7mvzEXqN1iOxW6J4bstNWYvy+etK+mxPSafbl/dyJ3BzV6vfFdYXU
FRZwmbnBJtkX6cGdMFAB7FVzWMXGhGFD20Pae9dpTaEQF5Kx9YxUVzufCTFq5amcLWFdZT13D3a9
ujdXw5bZyI9GuCvE8W26RyLw9x1hepN2x4lsdBeSHEVnlOdd/S6HqxeJ8AtzpOBmRd5Ne3sW4w7I
slOb+31/HVad8yIc3/ETp7e84I7SpMmnAw+BGRG79f6jwUoVwBAa5wvXMUpdORQuiCd6pAxyySEb
ogibtDyrpUdw5tTbe4uct+qI3Sis7rdZ2uKQglsiRbALEtkOee7zXtt2UaszYbuSsoqeFFUXTnPj
BKwpKSTthwHpua1cgdK8zG3zgEbMB7WGduTXYs/zcxmU48jx7zs/IJhRSRQWWBR66GDYDuQ+reQC
myx8rMtZ4rtrlKiO/ZrNL1szIN2CvQLHL03wJe8d1Ma9CPI1RjKyVqT+tvyOwkvk0yHzAw/hPGZ+
CDxmwHe6NdWIGr1pON+kWb/uuG3kEczUe0J1MnnnSROBfXCYqoLD7A7hcMNctZoHBaA3mMTd0YWc
e9WvxWutAP+rwyidFB6rLJFGv1/LhRwlZPTpt72zRBfbxZC9QClszk0W7kV7P866n751a7ggQSAr
LJ5zl6yKuq6sPKlZL+Fk/R4Ez2aQUXEpenEqDKvT1dCYMSDXx0P2lsMk10+pv1XWqRIFwLacOya/
vQ2C7sHJvGY+DvWyAqEObX+Emeqho2gCTLiHTRV7WItsyF+UGjR61LqOqmaBsejwzLw6zWx3SYuI
1Zwy01nh9aj86rN26eJ+cGod6ncuacjm2cot+HrH68wPgq/2/uC3hHBHxTJt9rkCRq+PunHbEBbd
LAEhYl2A9lANdXku6D5Rr6QxKphQSgK6x730KheC3zLiU+tVQ/3oSmL+nkXJ9FwUEd6QudosnKqa
USC/yqFru5XS9I4fY+DetbypcLgL7byE5IoxPnrDbWry8kdmCdS0WWmH+ZW7ISbk2WzcPbJACO/1
RQge9TWgH1LKMGTxRh9iolF1fMpS80g8555xPSZ0lMjwHYF/xxM232MmnzqNrD3IPxLdUT0xXaUj
z2p8CpgyUolhgCsrIJBz2zT2Idf/DDMqTbyKzk3jygbbRL3O9BwPk5avOs29MZLd6Hexk3VWyXDV
IAHmAbfchfNsHqZ28CG+EbC9MrVs67GAURboCPz+S8gS+RL2iC/idOqzp6pe0Fp2ARLVKHDQ/yam
7PbPnIj9iMQ6txsMViY9pkjjGK0QSNZHKNTwU7HUNiIL7aOlUfBEIpo8u/zhrf6sr/TcDJi1kDl/
WAmfG+O16GDC87qp3KPMTPEDEpCDYSJ9Zo4CJaU8OQLtbrKHrv3VEWDgkZzSjfa7rN2eu6arkCvR
8P49rN2QBShbbH3xUZkihqvoqcKBfZujzNRdE+d5sJ+yZs4M3BBV1FeI2hAN5CTufdo6t4UMcrsA
QYiB0ImnvPdfR5T2bzhl6hmPWYi5oKxLxlTfmtH5XUTHQaRYNH5rPfyP9vO74htmp+7H+PP2/buF
/UG/tcgD397Gu1f982f+f7inq3+5p7dZV/9uTefT/7amuz4LdxgwmIvLQu5foOG/reks8AFbcqCE
Hwg+52Kh/21Lt/w/e74I4bxdV0FaOwLc7bc13WJPtz2CPIg9ZV3nQ95/sqf/Cmz+z5oubYkcU9mu
x/do043xc3pFh9/L8/3wGJbuaF+ZGnaojho9ASJeSa+2H9mQxPM2XB7NJRAwnkklrNhFuvg9s7DR
xW0um9d+89hKcK6tn1CKLw+bmK0vY8Gqm7hLvnw0EHEIn8ZyuffRv8ubehpRp/k4hnh8N8b6RoFz
biJllbSm4PC7hHxbISi9Kbdax3UFhVmixzRRyBl50RFjlru4AYR3lS4QaB/twmrDaGcye8EJaJMy
UeXpj6yys4akwmbdADCnRcX2UBcftq3sO05ekpvYqICziBWnC1BdqhESajhq8jDSaSrph7LXMgG1
kD59T25H/pGG+ohJfR4/+Cji17NeKujMYQgJ+O+zTijOw3VZsjurIvo4tNu5W7EqSnyXbJdoog6N
9sr/LPabX6RAVMyPDrQTCI+I2t+D5gSoYPUIguvCbsOHyg6Xj2m6Kv1v0NTfh3nw6hJfBn1ZDgpi
UhN/DlVSdTtOs+s8LGS9ewnmvb45mW4a8tOc7UXx+He30T9AkYJfA1b/7vJ0bMG1yVXJFwRKUj+n
QLaMIGlaTF/BmgxWR6+qP7UqbF4LSOTuBI3V5WfVtW5/CIfAbdnYc4XMdiOb4pBjrLpByeQhT0Ie
9bk0kuTTnF9aP7wBTUin+5Rlm6LfoCaOdq0muJIxI4mc9YPY3xue0ePCNMFDJ3IDghdgf5XxIq+/
+LFovFjPnllbHnxYk8qIGVPfKQfpH8YMp/so/Q0hhZxJ30x2nHmHfc98J66tflWQq4to8CkWjnxJ
Fw/itzboUw97uHvMv1KbxEdGRpIZAdr6VBtv2c5hEcw6scgYd44CNdl3u+HZtXFtVYh9kIBgOvbn
/DSAM52m3QDf9AUc55VAIfc2ylycF6GXPFmQs6FHofVtRj7QD2jHt8Ql5Ba5Y9y5W0lgNKDQgwkx
+eOPdlFh62qHvOiJhoyyHiwgGtbAmhMfrjO8UnYjHtcWxdO5CPAAR97OW8AoXFVfx2zO2iPPHEq/
diTwdhIKuNJY+F1DxJztua9Onm1LPFXN5sSBhZ8zQkGZNsd6q1r33b4DW8Z0RRM8tOpuuh+8ZhC3
wdhQ72CTRn0eiPrCRoaZWt1Q8U1O66786WPuqeZXTlpjtZV8n2fEKftFb1z2txjZ6+a6NNb0YgCk
kM1myofnryvv484cTCKomawtdkvUq4e8waRNSGuTX34qBInYKvplPI+W5K0IhFqfYWHcgjFVe5hx
phE2dfNauV6tSP0BL+YyRW8oewwDhdmy8Oy1VXiLQ7dpk9zzVus6H6syT7IdLfVV2QcsFmELUR2X
kK3tYXJKm7UO3OVDBaD0hja3est9Sd/ZbAHxcjfuQX/WmWmujWtNIq7koAMEmOt+GjGV3JJBOtPo
Z+w6HnaMNSWzw1kXpnSO0iur896v7CwXxcdHT+7rRXSuz429jAe9jsvbCgD5seBddJPQN3gz2eaK
LsFri0q5vhTnxFqg3DjU7mweA1ltknq/vW0PS7uVKD0Rp+XJ6Ar5MDq7/y3gPcYpYGV4pbRCGopT
r5Ix7qTZutozk1NG10+jiFPKZSUrTCHRDRWdAV1x2+V5Qy2F1cUDIkJGRdg2WjqcISn6FXShciuq
44jW8RqfSv+j5oDBsdW1i5P0ozBISazVObSea16cvFrfxLSwOCGwH66J/LWyKyVCIxjdm/qN32IV
EkSbod1XLC36IDdilJOezoUnlIyYKsmRmXP8F7s1xN1WrzDqQYFva3Y7+VW6U31nIY91bqZdyx+r
J4KHxc70W7532hwsvKUthrQamVrWX9qo66Vu9zjwvOo9nS7mLtT7+mNqOPQAsJv0k27mHvVom+O5
R6TMMbU7i/us/EG/20iz6SJuIsIMXOqTtmQrdPiQ2RWLcJ0tULj1GFrtUSK//NYi2PoIfY8O5kLZ
sOtbbq2SXXrAYmJOuf5QMRWnwWMPPIJLqXepvLjZ2rDAog3aNPHtbr7dJ0gQ+/cpj8eLCs9P34Jd
0E0buJ4bRJit7C3261nejq7XyekbqfSM0lbflw2mjUnwOcvQyFt2w+7JHlYyRfJ+7c1J1Y2NLjvL
dvQb9GXgwL5J3f2CmE7jBUq30b6f+8kRQNngVlYiXGiJiOMhDKnEVOFNVW875ljf6Cd30wv0OMfA
nMjWLR72UCw6Djoru1tL1JgHTQ73lwq5uTxZW92+FVinYPoQ5b83vZUGLEtW68YsY8VpbAe05nSy
lW3SZaUrMe8Nnr5X2zyFCYtoAQJits1BLZYhfQFTCjS7FbNAkuKjzpIlLYDdp1zaH5ZhdN5M2svv
ohG8q+OW5Q+ecK1P61ziLsD6XfwoMyzMEbVP/XReqv/N3pksyY2kSfpd5o4ULAYz4ArAw2PfGMFY
LhCSQWJfDIb96fvzypLpIrM6KdXHkTmUSAmTwfAFMJjpr/opMgEamhbEZwNDAM5lODjFTZdPP2gF
QiYBbDF1Z0Ej0L7EhuwZ1am76kMtqEyIAjLwLbycFD/5smoMyU4thRvNqUzJkIQhq3+x7e0TirL1
DUFYvIX7ON5x/FMv3TDY39o0xfZCe2fPrsfb8cnXLrpLUhtnGWNnsGef0b2ttyjgczcxp6/ypVSW
JWJJuq9IxDwvXcxhK7UjZEJfHwohvK/AH1yUfHdb2MJtJK20ZY93KcsvojLZ5JHpRCnsK7/p/M+Y
3Quo4x4npHTzqwdMv6z7fW2nd+sYnpDtI/PYyCK06iRk7pa3Pptxf0zWnkPyWNI9TwSghkt/5e6i
IzsXWJ7I6d4vpYHSv25h58PWzMd7Z2cviXzq1N8oKO3J6bFN+qHnqX2t5iz9IItVm0iSoX0NZkLH
kdNaNrjytMnGyFWd/Khz0s1xAPJLRB5QXvdQV6t82odafhnRYN+akZsuas2IlmRXRo9nvs0QiWrF
HckHtcD2oiKgqgZfUDu/Nm0qXxk+7oyGyUsoa4+oTVzrq2pZ+oUS5CJDk/fRN340uDoRroVxb1fu
sveOIc43Xy34fyh1TYl4kD7JEqLPukqaulLzdR+oeuCZvuTDvQnCEtF9H5kEFVXJkGRnfCAWPaHM
zXmLWUzPNeXC6VRhqa7AE8QmrVSLeBxUWNt9XTNn6ovdufa9FQKfGmtrvAoJXPYvW4ZtKV6twpof
Ce+HM0mspf3kE9l2bxfLrPp8sPaRK7IV7goxZIJZItZ49sXokISWg+98xaGUzWVkU13gt3HI9pKN
mdR0xE/HSpfupqOJ0aXoeRmMpV6qgi3lpfb7Zkt5ohNqy6M2W/zlbCLDxFffVMNefC18VMDzLas9
2Bsd6ffrunekyzy8cRUSM1uctLm35LaADrHYRrixh18fez4iF7ADctF8McSx6oJA9Ua6q7oOptBK
ScnZZs8/3MGvrbOmFaW6rwbUuw/mybyfIAXWKQ71xsp4YQezHUIYyNfKnvDTtqEbu2HQFbh53aFP
Or3yLvwiwG5/GvBt6mjUpItnEyII1kmJS3j6vG96754R3xsXi1plp09T2fieg5d0x4zBVsRFAwtN
qWkrRu90H8gBS1dFWJAH+VjQlBxmcZGv7L0ZFSmeolbLq02wOFdYUFghO/O8YeoMGXrl0mZ9zCxS
uih/wtxYeZe3160eSKcbpdXYRb0VVKqMoEV4AQ2Cg7bvJi3Qs/B8e8tD3+M2/OSaPpA3zZDhO968
bf4cWic936lStPqKyPB1ECx7E5OZF97LkpN3MowMmxjwK45NVRAsOm/xFb8aQqnpganwDIR8KwLs
1OnC9sQbeBq2jPOeLPbWEHJKe5cHnOelwwZvdLPrUipjs1BuO9YqZg/HxnFhqvTB4r7mO2GyZCA4
65zrXNT7Ieh2nzyOnwP0chad27FGFGSG5PHhc32lZA/7URkOrWLbSUw0mLXu9Fh7+WFkDFIdcM32
a1I0lugvS8yexaEMGe11RFJQzoM2JKXemuHR9ptip5Hcb9yDIAewR5tTj/cEAHll3VVJekzw6FYp
b8SaC44Ji2AbrNOczDzKdf24MAH+5pah97Fz7s1eLVsXr3U/ZA9Z16YVicUZFVl6/4gqzOvy4dqz
W96nnWDB9jFPoqZB2Nh46x0zX+nw9EZuNd8HLgkcthZlophmd2ZWAzjhqLe3mpN34A/YLUEmPK8C
lig4RLa4247fLarnQirUK7M8BF1nykis0naPuQEBEVucdpFHmW4QLlWMXuwwy57sQTZvO9sl1C2e
EJA1yt6rz3RuQfuo82z/uqsyyJhb5bWOOpOiI+BIKKgM8cvgm05V9pDKYk2Tst+ZOMmhajiXhR74
5qJskEkrz1nHP+2I/180+z8netj/7G4BDVl0/c/2ltNP/CmcCfVHGCBLhaHjeVj8T3S5P4Uzz8X5
EjghJTwIEaecyf8VzhzxRxB6gQwF+hjJ2xPA+5+6mfeHR65B4JnhP/iedP4j2cz/ByXyv4UJ5QmE
M6kU+0iH7Qiv8We5pSRMa4+S7VTG5ENdzs3g31NSRBgzohJwuBworGB/VbcdPQegunJbJXO1W2+G
EYNB1RLu8KrzgQhbG0p4ITGjZXe4KlRdvnlLSM40X728SJjEFJLA6kAQzsl7TJYjCLjiEhxUmjHr
Lh1xLHeVvim/T+8N1Cp8Cxgq0Al84GTR7jrNx9i31XvVVA42d2Y62ZFh7f6JJVETDh5sO2SaXfUn
2FivRjJ1S/GAyDHeEw44ncJk5q9H26egLeYf8eHOaUadCWaO4YpkWOZfglhTDPky/NlHsty984xi
uPQXurQKtoRUJmjePjV7F0M3hmkyC4Z6Z2tjZxUeYh3ad63YrOHYkGfNzqq0zbHoZC4JPamG0zrn
WEMzc9xYsUTdld0IwC9aAruQ7DA0j122XLLEsTaOsHJ7Rr15j91Z5ZBhODDCfFCtI1aAyCURYfzM
VbZ/UmWXmacZU75PhwzTUBN8de1iXaerdrVGe3qYlcnrNNazlZfh7bTY0iyPrtW0u44bw1LXXKzz
6huGmsUkaMJ93CUuiymeeVOnCZNphxlsm4cVh3lHB1nLbodQEVprzHSQwBoYRknt9aRkyma8Qnat
3h2GNCXcBJXr4H7ZcqeO9jXfJowCQzsTA+d+ObBTgITnM/ZuHzuNMnbjmdFUR1XPy8LuA2EjIUrC
ztbRk8uIZQhPR5ds7/CQF65yLzhBdaOM04pcYNwtOizON9+dLqhQZ/I7jSno/7LtipkhCoG1g8iG
FYszJkGuqmy2vUuX1Hl3021LIQ8YKNqnsG1AQKxONd5n88xPOszBeb5VSiTGqhVwkGwP7nNjVicx
i+DELfmnrvmGyjsmWG1/Hk7M/lloi/VVKfKoFU725XTdynQuziRqLE8M06VuXEgkkSgI0GEOSzlv
7nH1Rz/jkym8PFrrgDP1wgPGfXetkQ1tULTICB2N6BpQGo5pgoANUILISQkwPTjhoB5x0y/F+Trb
VEjpnbMNp6DBHpxn3DCUT4KkWfyzgmu9PyNT1k0XWQ2s4SINa3aLRH12v7zxNwXnh303O5NXm6FW
mxH8yUv3UI4iyF9nRuojmTA51scRTpR4H/fM5oGJSGeRCRlDi+z7uJI0vNvXefFu0Paq+TbHWZHG
8CX87psD/3WNdZbLextzWxh7OQA/8uKCLJNshlvoy/oWkPwiYmd2gge9Y8c6rxH4SMJ1xrrKQ7XP
8dJ5xJlpDegFTJrCITSIdv7gZn7tHGwr3/wT6GG1IgXGKTuoPQ0+TbhPzkOU0CmanGLZD9B68gd0
VsqGKk38ku0mVpBJ5DPFqxpYVyQnZEmMQlNBdZruRFSR+GqTckFyPZIa77/6GcNRNlsLyskO9aeK
rdIKLwNKq5jec408yC1Vj8w5c3lgNS1kNDv0cMWiq2Y/ypRfiUMDY6yJVBdkz2U3b18MI4/qEDD6
ZqpZGGc90yLlXhhoncCqGTZ4KKwt+LrujgY0amv7XY6WjULEfPtC5Kh60Dqc6jJNIbzF2rECD2IV
DhTO5queCOvCVT50YerOHLpmzAUI0PYl4lXPhWN7zQ90lvpqgDj3PLe1zi/svYGH9lKFegHTdVpH
Niecv0tslKTIPGCMDG3T/qnIN3HbO7ZeD5L4nsf42pn2ZHXK7VauID8waNhkoQNCbMExZ6EzUTHL
4YFeQXBCQQ6aDOAzLhu0vTDfrwELVfcojpV/8PaWGypzOT4mAsbYm7Rox0wcMW0PZDYz67BtWSpK
uD0uEcONLeOJ0FKnzExd286CCOdbOHZxH+LnXBNV0VkOAtCAPSZDKnjSBXIJX/oyIzZJuoTHpHKt
ExwNDRr9dBsy2FV6Oc2aBHSdMdosKR+KMixGgrqy5hRW2f6O6GdK+2XAETleyq0sOtSk0UVWDIMT
DQtDFRvRwWoPkBkNWiaoaMr0mCj0Sd0OEEUFKcAaZ53nfLTw7IajS1ZLRRWqOnL+VhWk77y1HkBu
WG16hcbdasbuwUQou6q8G1rxkMYi04M3RKaT1C3pYvCm5wV9+VO6+0pGpq71PbcA7zWU9jZG4WDN
F02R8raZaHQvu8u1weyAWHXkoFlWh9LNwulKcgx0Ww5s2q9+IOWhVXJt9Dsxbt/jbLDW8+lFbkMF
+jLMGfQ6StafVUU+IpqnfMqerNy3+lu7GIX+WhqbTD4iCvNl8uJ+aYvDuA9IqiWWnq7gRL+X9lmf
Eww/EMRaSWKVvWWDbWSZhjkCtxrhUZFQtPt0IFaYj84Ww2Dd7is+POLlnXXSyU9d2QgKqA2Hyqrq
L/y97bOax/BxK62da6Ret6eFfNAtXrXAjrDa6FcffZKDx7oq73Jf3ADdbljCH5Yp9yypqC25De2l
+ARfZLwnTdMHnMPD/SUcU/HOS53fSmvYb4qKk0ikhqJ/qGU+PBGyRz3LPIY3EI55PGLwCIfxdIlB
fkXem3nV9P3IaA2KxYvy0JyCAMSW2Mp43QKwIMxO7M4Vpw4Am3W/Ts2yolwxzTnniYoIusu5OpNA
J5pjLsV42fJWELKqani0/HVBdvbs7jqsAKoe8sDvPptgGW4Rg1wTIfeWj0HZm4/FGP+xqlKww47d
O9lhAzulI8J37P1G1JdjzQhsjOd2oc8dC6O6YMyHL7cGPgZtZPWb9swml/rs20V/aQ3ZgDfHLP3H
yOHei7ADDa/s0HCatWHufWOBXXkUC3KTkV6rcYvsIB3uctXTyQyAVaNkYINpANSmEOG4mhbUTPwy
8QLO/XrzepcNJ1bhb1LnlQVQZhmYxvqhlZFM3jinNVq2MMgzr71aG4rToxJnMQbItiNmPclBGkpr
g4149DDLN9upUKWhcMn2OucG7aMtHJhYQXUb8A2ODjF38DQOtLcwzILEqLFByaI9/W3C9ftaeo7m
n23yjUVvl1UVg6cMCGSGUzMls+VAn5vUbn0MU1DYhMEbxrG+4IZBCgfOljStyQSpty14Pv3+5WDW
FMsZ5ClN3Xut2nRUUZ/6QcgTQyM4L5mVh6xxnnbOO6hAzVnV7/JuTb0cTxHWQeI25cokKCeVfDOp
bnCOFrvB4ihpBuWYKQS8sgw38/mK+c0kHSLOoauHNDhrqDh9XFJhsiOjcs+2WLFBBAAlcXcP6EI5
+d873pL9aVkN4adar+3nToAVAgsjRBEe56bkHEH6ZLcfHdd21NNgRFjAtK6wAHXAn+JmHPsHCydW
w9tbhpdQ1y1QsSIMMkyJu8XsEjMcnq0wwqFSrDd6cUF5RUsLATiBnbRz5ueZjbJYBTp8GPYwuMsG
wi7IP9P6CI6tp5PY68GZtY507MhmG+kkoGMaeD3CFhjVKFNht6BFw6iwAfQCDK/fPgdZzXC2rSwn
PzQ5sItIQh7dGND04JaZPrXROgTbHaaKGcwP9eI4ch3m8T0K0Pi/iJX8v2lbOQUF/+cT+MXwvf7S
fvxrvuT0A38ewC2fY7ZQjPhlADEKPZlz9p8ncMux/5AOlhWbcIlzspDwU//0rvj+Hx4+dk8FwiEC
Eih+6p9HcN/5Q5A44U85oit+3v+PnCscsP/7AI5pRkncNJy+Ff4aqX5tYAKXYRjMDz3UXvdNcoI7
C/uOLfbeWEe/xa36L5/Mv7EiOD9Hvf78fbxybn9cEArrzs8H/splItrm/D7TVtnpIYjW2LuZezaH
bns2ynk8hikjb+X5Q4Jly3/Fx4inE2PbRW/a7XJc1sfV76vLAs5eYk0sr2Vt2vLPixn31P+QvPnr
5+LbZHgwgYTYg36tUg/Dbt/bEstMoYZ33S3oCJ4O42LT+jctkT8HQU+fCP4bzCasLacokvtLTNOZ
jGOj3A8xOwEiqOsqj8zK1WEug+5dreHviiP++g0ooj9cOA5Xl+P/2ppdAFSGNdANyBsLGnC5iziv
sOCfhpc300LCu/Cs4Dff+795k1LyOQrHcdiE/1rKW+PUNTWW5Lj1lAUh5JTtM1UFvmPT515n/fj7
y8w9XUY/X9ZcW8z0uLGIcNk2Cta/Zl/x2wP7LSodw+PBOmzopX7OnYoTR2e35rV0HckIb3KsT57q
Afum+yA/ac66H3BJeThgJSnZa24DCVbZ57465BaU5Zj3sK/QqIV8IpLifWPNtd8xh7RLhMk1+FQ2
naPP//7N/LvPjgvEU1yPGD1/rYwaCu2wLcZ/znk6uG6HoTo2WE1ABlcdlmdXHv7+97G0/PLZBRK3
COKgp5QNMPLnzw5HTK/sEy2RHZK+srpUXbh1aR8IFP9n3eqnaz9Q0HWw7kmb/3m/fE2hU6/MW7s+
XrYSQ1AYlufwANvfuK2cUwT2p6uBJZaHN+BvInssnngE//Vq8KEmuPXAr7FluB5KsJ5wQVMOrLPn
HCrqAygbSOEN5P5+8OtuPE59t7OHSOVvUqd/uffArXNpCW4+lE+Mbj+/kExJfDJ+08fWzBEomLlA
+7b1r+qVuZMpVqJwGfTmv/8+eYr8+u7xBrghArCnGNn/EuFlyzJz2LK6mF1LGXvc/VEK4SMWY1ZF
BuXmONsjTBOC2v+LD949Gep8bJi4LX9NLzoUHPlWwfvNBb5GGxZiXJa5i1Ghca8Hi6jTgnnztpSD
e0UwZ02CUrEvZrT+m/Xn333wXGNIkHzojiN+CUk7pCTGqsNsUzVAxayiu26QQCIUNGKBWWhd7jao
q//0cydTKm32xsAfeLj/om2jGtpeq00WK7/ujxtM5HjHQHTZllkYp4raiKCDwJRj6/rNN/5vLngf
VgxPc58LzsGP+vN1Bvld6SXncNZJYi4INP0VxLP86LVZ8RleHbSVqkZ9sar8UMhhOGTIrsk0uNnx
7z+Dv6wlGHbd8LRdYafD5ueXF7KWQdUMTUDbD8HmaGhPJ8VZG7xYwX/WW8xawq+i3I4SLUyVCi/w
z++5XvQp4XRyl7VBda7RWQ6+Z2+/WRxPK9LPSwlXEbeTwE3J9utX5+bmMMGeqFeJtW0jgxRN8UjR
pPzN5frXj02yYrFWkUtma/jrrmx0ljXIdgMKqYfhNYP+PoJc5uw543P4+2/or3cGzxQsoUIJ5kBs
KH/+2NJSz/lEaJegIsjDA95962wsAnloSkmXxj5BKaozU/2mZ/WvixIPNKyownEJGiGv/fxrCz3Q
JuDOXWyUVcFwtbyrtU7b69lZAJ+Pro1KAllHjr9bDbFl//oVKh5rbLfZ/dBo7f/a/I2bavQALJGc
sJS5TDPcbGBc3em+KOw+TyrHFMdussGLmmnNLqRXe6+z7MKrTtMFE9mi8cpbsUFGBpJaMmOF+9zP
MbHXArR0JjdaXiWbDk34/7vXaP9Vg4FuSPNl+U1umszQq+sKc4Q9V11WJiu9w7A5LZg0FwdaDsJ3
JaMSBKQvhe/fEKfpKC5sR/eyZ7j+UKbhDFpAyaKNEcIDYo4g7k9yQlc+rkgld72Z7S862AS7EqeG
AYRGUKxYkEz4OEJodw/e2G77we3Grj7Nbt0AiWPUn0Ni6sOh66tsgYBNKwDNGsyp5NDjFIKjSKII
SrT1LUVH+cyOnXMrWynNiHs398CgiC2BEFXnStviAZVsKQ/zApeS7iPPvy7Wpn7ruhGsAdqC/poy
jXsWzHH2pMmzMFlO9s2IAfEoknXCpZ4sS2p/A0jkvgk4LfU/qNoqyTcwhRF4ts2KSSMZN2rSHQcb
rMPTmi4H24/nAOZONDiITIdOlw7cDcjekMLw7d6oVrnPQ9OrDTPTvGwnW51TxD7hoQ3RFv9cjBgf
3OAyX7donytQDh3Mr+J8gu6sEkYsxcCAJC0h7eMNeebAz+EgX4mnRxN+/Tez2EzIZ+bzhqxPP/sH
WqGH94Y8vcFf2RmOL2tYHvIZdOUZCE6MSQVgLCB8ue5viZIZPgm3BZTHSr5QxdLuQpwZDyXtrIQf
CCQ/UFl9cOFz4FklE9/Emt3q54XypIznaFk2iezDE1KJ6QT/X9jtC3yvHaAgyupbjc+A6cKaAa7z
WnzUcYgAfU1nK9kW/APrCyQp/MJdEOJg8TZ7eVvmnatoCMv1i+oJ5qBwjPoeH9Ym0WzHngTiFACb
ORNC77cMtUIqXdDkgqSc1vqYTzST4paYOmZ5Y4cewxAsPZfbvsmzqUTZw/iKkyUWzBjucU9i1Kjm
sUSqSfMtO0xMjW5IGFU/5r3XDIOI9r6Ax1/umVPiml3nnb6jcquyW7duKXvYuK5pDUg7mJk+VeV3
RMq8Z3thK49s6NIoRnSJQYEhs9TMDIvPQoqEymQZlfy6tHN7Gwwk0SKSfVATcw5pLlmiyQDF9tvi
g0kzfNAQ/VQmO9/PJ2fpAjC/AZFleovyTSckrZHyTKDXiynboUIG2+qTki1xzTKgyO0ffPxsu1CY
/J3I1uL8AB0OAm7wZms8jBMjX9JPO5KoX3lyonfIYeZEcJCZnEix0K2tve9xk58SGO7ccsfnPgRp
qkvw0WKnA/RgCbnWMUACoeMJSAwaHpUV9Hv61pIdWqv2F4C8/fa19Hy03cHSxT1+7HGNxsksgLAM
5uVIBp18pVUCoa6s6qFN2o5hpqo1gRTmGuHH5Ey82DQvrKd2rLYH0C7KPs49js946ZvzHkLW4+ne
Fke5nejcrFLzG56c8IV5XwVZjpSfw1C5XYpYsca10UZ+83sYUI7JQdFervTqAG9FDHWxB+SQhaIF
NRz9Pcu6TwWRipn5MQx9LlfXXFf16G8oBFSWRBs66oNpF1YGiWHWxANj52d3ZMxPZY/tf/jjPr6P
nIu74zIbf8RAVaaJk9m5f2LQcmIY1bZ6IAW66VGSIqVTByQEtEqKSPBtB2rO4mVZ7fmCko30rhKF
YLoA7NSJmaoQsJTYcvAx5kvJnCn1xmStM+/FXYbgqd9Sezz6mzu9hzvwvwtMwxrZmOqM1y3v8P3m
VQNVr3EdFD2kUE29zqDwBu0G8zpMpBvuyv49n7fuG5NzQ4+HoeaK1V8tdUJqdb5iAmptV5zI8js7
0HV1sGU7YFFdMv9j95nLYons3XfScGD/c0oD7spRe+Ds22xjYoKYdYPznCQcdn9Tnc3SN14Mrm4N
fvB1Lu0jXFIQZgxrxZjQVbMx7mFC8lFiftgjApg42/xGPRui/u97ruw9yS1nxexYL5N9SYeYwDIx
5mGF47hcXjkHVlgGKLe429sh91i5VdOdM71mFFLY21zH/Ck+Mh0O63VfBQumNXTnb4SZyvqQbtwM
tFXJlN6R3oVLsQQrp/QGE5e6CJpuAOFXWnhDV3uzLvTckU5ZoP+TuXQoqoQjaOEVTsu9xa+2GPuA
VFbUvCBMrdGs9nyPjCb8d3QZnd7pak23BM851vNwS9PnDQ0GvmeLBSEKfK9+4QFGCF8ufn/okUPy
uOzT/StNZiZn2ie3T80EJSNeGygT+M7mPjvbZeetRBVsbLTTWIekPxsJmW5uKloEKqrbNHRMVVw0
qZE7/V6V+hpQRkaiyMFYgsK9sMQ7UE8IrPaue93JHLQSaALeAvrI8FkzRc6Toj6xJQsaAjuiWxs3
ZTYDTx5xwbx6cu+5n0SNVV1syvvRYNE00Px7hhkQXFhaJ6tu3zAYWWUMkiD45oTQEsiFqP59dibd
sDhu4lHsvIVohIh4zT4LVK+bzs43nIv2d2m1XqJsNlOQW2fCZnPQMVzko2JgNOzdPf0IJ9+25wHx
XJoqvS4CQp/eTqQCf3/3DqHGv0thsBNjrrzhnkS0e2N1kDZ57NVvSlrrfVBYVFn5TCrpGsF0dGCB
qc5Q/3nI4CuCr5l1uFcIWISqw2qqvZaiK6K003fsV/sbNlTxRFJruXKVLsjTAxWnbU1N5m0xW0Nn
Ws4ApUnJJNwIrxWGLIO/vCyMA3t6Vzz7huS2u1GLEUwvMxumL3BIjXORE7t9gn3ssq66PG7ihUHh
IRX1qK+1r8rXE963j0PdmjNXV9AsxrZi3pLNHFvoCCi4seyqni6Hnqhs3E3oUElw+jsxD+DtRzo1
AHUAsfTOqX2CYdBYzs6nvdtSL9HNtr/gpbe6xKz+dkuzCTO+oaIdK564hEKEVxwKj6tY2g47e6ee
sCyxMpNkktR4qdyHG2yczIRnJZOfNUEfS79Mrjd8mMVUT7CN7D6qncklll5iaG3yk8iTGqLaXLQK
R/xCZQOEWmAsjVpPLJ+AJA9bQx0mAn+CImDdgUhVy8nQYrt6zM/SkmaeAxihjIkuw6f8klqX7kIb
XIhHDA8kh9zadV+tTfFAlI3Ve8Qgsc/wRHHzaze34UJidXC/Ihb0U+TQfYdrImzKrzpYDWaNYfPY
T0kfKiSF0sWV2Oy1PpAsCR/Bo8rwHPM3Y2jX9s0nHD4Nh+wwX+ir8MvzyZ63MjKibN62zncfOf2E
H/BetydHjduezGVhM+mxi4qtWK8o1TGWnb6RMp4FOa4RU6VHACM7p+SifTBFZ5MDUA0DV+zr3p3O
DfE3wAElg6IlY30P5mx5Llp5qvTE7xDCMyDFHblsBMjlM2q8H8qM7ZpkDH8xdxlLkmdZ1YeobDZ/
Oz1dD5uTYk2uHXe+7Id+syM1zUEVsSNgRgZF9bRla0CLn2AItGu0Yb/fl+B0anYHqv+wJcVdUee4
KeVBxO2AmmSzcxFkUp7LrjbHtcLgIXiSkK53NnneIUfwzUzTfA86lp16OkNUibrViCqxXbPdWXKZ
55gSudB6EL5zCmuQiG14kuzOd8F28TvZNuzrfeDSsCgyjYK+NlC6o0IslYGE2uULJWnLejCCIPdB
UjNEFGzS0xscjs2LbWzgkPhYTL/rIMNtIcBcR32JeSGBS1rQddE4WLklHgGVZLRJZeiELd0po1uR
kd2GtPsysxmidooeQA7LHitz3A7OKTgFbPim1NCtztS8rqwDkvTaoOwVZ7szrBWS80mOs6ieexAF
eYsIb3VHOQzYdFA/20jhGAP/8UZ52z7FGcHNHSMczl+P5z07dP420Tp/YTZoeVhfMuGVHIF8h1iO
0/AVrsMOvb0De0P1kgdL3p8Vw8VZzutTGTTLdcBwH5wu+3443f1WRTOH5gvdzlxwad2LRxgsyyXW
UudlxkLDaYFbE4bsqNf31HUbWFeBrc92zX6QQULvnhlf42Bvch7Vhx6U1EOqLPy+o6zUE6lagARr
R14U4WvCZ+UwVjGxDy0d9hX7ApgX5bw+iq1lZdsL4dxneL+/j8RH7yUu6xInTtP8CL0RUFKeBest
TrH+zWfMy36QAAECV0paLO5AzjQPE3Tm12kAVEHMORfMhkM4jBSzhBgBcjDWdZJ1NjaSnGduDm22
JHyVmn5/MRiN1it3WJlLmXL1bmE2knOxPaRxZsCWPt8JI/F457I/GVeUSA/kTADmEuhszpZggPhL
iWi5RrBph8/W5oK74st37qg1B9Dkz8MMsgPTRtLjkbtk9EehhVvOOW8c38F1aLKOjE1HdQgbFxbk
iN7A9gnTqAySBlPbN107IUmrdrwe+w5EDRUMINOQOOu3RQ3rw5Kl1ndgSiWFA5af4g+dK/IMC/ZP
hs3sXCmgO60pS1rSBsU+CYqMIZ5dExfrg6OrlXkLKaQw5/bWFhejZ9aPEPDXdgy2YZIJRKgCMkPv
IC+Enp99FZNn84V1+GuIv8DMXXVQY8SoaeE8qHTnA8X5pTg2a7pqRDW2OuY1Zd4ZT8TQThARrfJs
DP3gPBc6xaPki+rLzl3swy0Dw00bEp92ns/FrStm8aOkhe47WJrhKgAaO5+zeeM0ty5h8dkljfbs
kkAhU5o2aUr3aFviFWz3kGAkvTIx7Sv5xTDCFTlZXsUPXZlySoQa1+yNmAse18B1XJHMZgC0htke
/FeX7WB9iNn7CDjldkFQpCLFa6QNkrQkYxDjsy/rI0/Wuk7GpZo7To1BERwqNVhXqyhIaXAcKll7
MJmR8Qh4XLKF67+NLlUZCbyu5baiFPN9Hcfx2hSb9a6hc73XqMxU+a4dTRqU2rTeZYZXlV0BT07C
f0s/6MuqnLbsjBNj/2VoR8rhuP83N6a9NiOi1TdZcAt10v7UFqXaiPwvBAqYBdgf4xoIUCrh6cjc
eXn6WBv6AeLaoXqXnIFTPvvjIl4NN/F60YxafIcHuD9qqN70NdUEyDhNZbLn4nP8ESxziisp05xA
MPNt1lXFIswfV13w7BGxCI8k05wu8bqJJYWwMRhtRoc116bY5upi8Qg3hm1FomSY8/wCgIp0IPnh
4mXrM3lflSwZYbidMO2FQgmeE9UP5aWpwP+w+nanToquVoy0U4oyk3YMnfBMLchvcKVLhjt1KJt4
KuXUJENj61sGYTktdKLZcF3TCfM5pUviThceQrVd9XmKGiRbmJ4atSYmqzR8kOZj6dzZ7GHgWbE4
UzoNhUdmVfXK9IeTKT0NoXeB6RolMO1cGylk6itNL6ZhKxkJ6ikJGRnHx7rIw2ZJ+K/BeAfd3/9a
OIxsCLVsFg9DKtVe3HxsKRgieUkaskmhs5G4t0indoDijg6i3w8maAGI9pxTJ7d185VH3HptnEbS
KIM8mbPhWPyc675M/YTpl3/IbB/zqBi7JiQ171AlDRo4vdfQUjgeEMLUl2gp5RUHCoxylBdA3tcG
MOO1VezUU2/w0vBmz//F3pk0x22t2fav3PC44MBBj0FNMpE9kz0pURMEZUnom4Me+PVvgfKtIpMs
ZviN78ADWyEjARyc5vv2XrusmyW8xIjt/Zz2l9wN3Fu+7lvMiQLpN1HggOyhDjgt2SB6F/YrEK/d
d9bftlm7thYeh8QPzF1WEMy3i4uUSAwaCgW0tGAelLGVBldpEQ9f/wv1lgDHj9JKUlG8LkmNuQVb
0Vz+F/YawtwI/sMdm2upBx/M3laILbP1PyyY2xSOdX1u22uWpr2gQF5hlS1JLOvUQ7BAzmVQLGjz
C0XRW+R/gK9kpvh3fowC6fOLniCrX1QC2IwME+a/gDFin9TL0f/2LRYquXSNJgUkSd4urrG02lSG
jJEYp/5OaDJap5SFPeBI2rqq3XMo8XdtCW6dziWuEMAqrn4KSVaANBZ6YJbLaWi1fSRbQZ1aNy9T
c8ivPr/hd32W+VJgR1xBsZ52y0njSMN9pEByKGng684BBkkBr7stzzTKPryKiwJGt2f1hT43R169
yxqvgoBeWC71QEyrtCmUu7xIqjMKj/dXYQ/qcpQwHF4cM9Lbq1StG+clXyoOBnLZc4yYmP6zGDHW
58/s/euhBTY/Md2eTT0z7ub13eR4LPQ+RFBMQgnuuflGigDGXNaM0ZlLvesazT0UgXCS2hhtN+2k
azQmRJ77cm5fqxbZqhOZB0qQxgcBz38XTo27au3KPtNOftcz4qI6dWoxm5Nwl57cn571YUm2HpFS
Fee3FmfbugfwsKnM/Lv0xejVdFoxYtjpmR7Zi+ThTddvvjL/AH1j2Ueu8PbJqrC4qCjy9emd1pNa
CVcAsWVVNrsmZsvPYczeKoNGicyKwSqUVXsoaNBgVZyc0psUAqk+f9Xio2eBSQsyMM1ORzttYpl1
Ruum4lmodlLeJvUAyL2jpobw/2cLvPKCjK8aPgWRqJPSdDucQunWNQi9J5qSA1wXletcsX+5Q1ge
Rhd+GDullPqBnltnJsx3w9/h85o/LvDKdN9Pqfsi7VXfadpiaWvDAFoXjfyIoWD7+RP56CoOTcwZ
4eOqtBXfviITrWVplVmxNDLNOeaFDW5VKW/+Py5iIxunuW662uyze/2FdQQ4CbVNOcDoibHthUyv
u6lwzg23dx8yT2xGT1sOyFnsdif30upD1eFHz2mOtsalDiVo3THDXLDFVhY1nYAFLht1bdVGeNOq
hN1MdZsgGDdj4srjGDaxqUUHpx6Uh4KclefPH8Js/zvtgSPFMYFlY+BTtdlT+PopaN0QaT5noWWZ
mb/UKJBPbSlvSU0sDjpi5H1aj8VyMluqIHZvt0fHIU9I2G1/CYQ4XBRE72w0ciG/fP673n0SPDUs
jRajTUXwo57oXHAkjAal9mKZlSJbBwVQlboj9sPNrBnK0v0koidbi9H98fl1P3hbxjwkZr0mZU7n
ZHLgAOJojmBQJBZbz8532Dv6lFx7NTs3w7/fBjAiAN2h3jNVw6CB9vbRU9ztsAZEtFmTjN4qbAbs
CCOJfilN5Aat8bLDkHNZ1Ll9abpThu12Us58z9o8yt/MhvwIZD2uNssI593Q2x+RuiM7bbJglp0B
ixAFJuwFpD4LW4VzmfLad+BW3T0lneG5VBrtm+4OvyBQCiQ/VIwkwepXQHXgGUhpX6M/BQWrIYO/
w5zHyaGswEtAzM8Frn7DXcPprIqlJUnI/PzFfTBgTLSvJiRBeF/66YujljpiIWjRcgij/WkStnbr
s3VeYX/Lb/GCKl8E/ZXjoHO2+fzK82s6eYKmLeYdAWJIEzLX2ycYGmpTqhRTliQNtt97x1c3sBa0
W4Q76q0c3XOfxgdfLAZfCyEJUHoWsZMJJafxqqmhhoAdMeEturb2ioSoc/EWH3wINs9TZ1vgIJA5
nRfQdESxwEcAy07KOzUnYNagQH0FtEKc2R7iM373BFlPdF4e6kFE1SdjcGhMgxkG9l0F4ngp9Czl
DDK2BwGSktC7gH5dT0oUxVO+lUgrN1WfPYrIv2Cr4h+0Tp6ZfN4/YVsw5bA7eNl5GScrA86CIGm7
DBafIuKNAeaH/mYWnPn03o8bVDoIV9hEMg0gEHo7bsgNHVOdbwh2yxB9ySuOcl3l9tscye4lhIFz
mSLv3yjXMxFVIT9FhK6dTKmGgn0Mh3W6NLQ8WhMLVxM0L/x1WNTqmU/iw0vZLqJwA48esrm3txZR
DsWdQVKm3bYVnh0USVPiDDs4HPGZS33wrmZRGtL6WRaJPO7tpdyEbpadMmK6NCrWZgYoOyS4+cxV
PnxXLkQPNJcWG/KTG3JEqCZDzw35NBd5TWZ1yKkFLRsY94CHku7MBujDB/jqevOfvzrL2INUIwez
3rKr2ulOWkQNoyyP1+GQnZPtfnQpnbWOhVY3McudTCeVW/u9Irg15mpnAfdSLGvSWQ9KGxhnTmgf
XYqFzuTcOeMLrfkpv7qrQCMgRnQ0s+KyMXaELfgLHVT4ZaECpvh8Uhbv3xh6eI4VDkEgFsfck9Ng
ZuZ0jRv0BASrie/SKlDGGrFzXcLeitdFgb2xzYz2AXIWLe66Gtfzdv+anFEf2nIpgXlJ3/EaxOb0
RRo4JjgrxOLzX/l+8M4/kkElELG55ikxQW3YN5Ytk6w1JCVGVt9fB5SX159f5f1jJ9UE94PGhgoB
66nMkYI9Yu3OTkmlKvHrQWbcSWlNnpGY8syl3h0lHZwvGvtd1uH53HoymIqoJRE9IWrAJCuNYNjU
tx+JK3Zpgjc4q9TUFqCunfHcLvaDWzToz7EuOgYaWffkur6L7shgM73sxt4iazkISHWwRbMdtORg
owm65eXXe4b6dKl1RncYCafclBbBfFStVcpSRV78UGmq3AuJZfmfvgCEzxb7LGC37BNOnwpxlEMJ
jguRAyyyO0UNiiNBG8gSAuWcPP79NoiAGxYuvCdMvhys335iwwR8uihwAvp21SHVI95dNvUNi251
SXQhid60r0Gvqsa5L+79WHbnHTsrGbOkSl3p7ZXjkjaNLFEoF9KoH5xeH2+h21jVmZl4voG3uy12
dzqAEdVmpIlT80lp+mbhJAPad+qt+2nI0LOBvGOtJsJ6Fq7RRux6p98plGkXcPLOvcwP7pO6DNtl
wzZVTsHzn7+axJJ6Eq6WiTlwQLhEoLTxKgmH4O4fDxm2k8B+5oMI0cTzgH91FSbKClFCMwOJ9O6W
6MgbDBHZVzNlvfn8Sh/dj4sbBSwTVmyGzNsrjRIcXq+Q3JmoLhRwKIrfbdUt7z+/ygfnTATj+BaQ
7VPv0eyT4dGmDolCNjdUoXJPEbw4mORHP/aixA1WVp2Onq3rxJrovuUNVv9XY2LiL1E3ranIIBuM
ySMXcRN7n/+wj8YTI2o+gJECxeHh7e0noqdHQfMO1AOxqDWKqWUOvsab6oHWGl80R3HY6esSuiDG
aCnPXP/d4+eRMGCYlfE48RJOZi4mR7LdTd0nOaADbKm4ydGu/ezMV/P+8bO1Zn9EFWL2brDhPLlN
pYc+aBEbo6JiAOPUhOEm7n00ejkIkgXeYWfrxg4iGcifBNGG07Mhwm6ToMRbwUtsVhAHSAan//L7
AfyH9fTHfBL8v52mi6Kp++ecle53KtocfTb/jb8h6e6fOuPBgXcOUtpkb/Zvp6lwMaFC6WO82DQt
8S/8j9FUEfafHOEpsKMxxtpAnPz/OE2JY//TVedtBn/J5lBnuv/EaiognjNkXs3Ec9HMtQVHCroY
TIinfi8kPIFaNZj/zAoki0cZt06+KyE4jYVBn5iAd5JgiSbzmeCukEYUlktkce201z0JCpEHGGoU
Ho7umN49D0E9QnUjoMcNaHevcXO59IwyLW0vIEAm7l5tICcsnKGrmweslBaxClMVfIlaMdRbi1AK
/+j2Qfqs9hM5VXkXCndBbILzrCM0AKXnttc+3dFnOwYml/h18hWjNxDTHsWKJG/7yehy8Dimn313
XWSr0wBIFtRjfAkFOfrqD6Di2FKoRAO5+hcFEcG3qE7zlQFF5rpKEfBzqmxWhjrQuTZGiiN6FYfX
YHER0oy8Upr3lqIseWsJAiobCgAJt8a9NpTyqqLXlHmpLIIbZNzOgbafuZmsabi0c/Q61H7pyMVt
DTIw7NAw9E3dLZEiWz9USW9fw30FVb1Z+H0lruugt3Hd8nmvCzyTK6ZZFPVGK4cNNNusWzZU2Pdk
hTfdorQKh/RgP/pOPxlst53em+AQdtCmgns3KJE8KyhqtrrVO8jpI+chwmHWzWgTOFKO/6tyyqes
Yscxojtf8GrbPTONsezHoVvoJHzuFMigG0DgyYOl92ulL9BCGH0NDzuAngvIxAut3FyTaEqoXBkR
xaNnijfpdf2QNFJchb44RkXyEOkmetIRapOnDVEAtbHyDzBEDTLm/C77QYc58jhQT1tKCEO0UBBH
Hq1eGQBsWlSd7BgeV8hvA4AorPKqrrthX6O0BIw0I7yL0g13rT9rIAxNuXOtDipEPefqGHGyKnOr
AN4QTsDzWsTXI+4vP4WcEzvduJ5DS8DzuVyvpjIKsaeFVDZLCzaotcSu1kcbbZd+zKsJCFXijheu
JBxb5vpBJUdqAT1NQapbaZsm1YKjz1npPo/t7NIvmvjHZEwIo8YauFbaRN1m0EciomifPFp5qt5C
aKGJ6jrhX3WdcVKZ9HgDc8Ik5kWNL6WFH2JUNDDgQ3Qd6U69q2F0LkOqj/sc4MsaPs4F6ukSGCSq
KfjZyNGCWVMAuAt1ZKKVvIQMoCG9sXoRmyOcLmLJ+abC+t4wHXErlV7bxHEgsVGND1rkBosZOYce
owhH0rzzfYua6TABivZyTXzrdSPeNZke3Pqxi2kjMMgvKUor8fq0HK6cfAhBGpG4rSqduUxddTNN
anbVKGa+BvOsH32huFc1Sv3LXME/ELAdPEyRCtIWnbnxg14ZTW10QbsahtNBEmiyFnb9VVRgRgpC
qBejPeZzgEuzpE/1CFfNGg64B2mb9G7cOOuBV79HYY/+0JVjuYPxdQ9KtWKCCsFFQ4QcvjZT4SNu
GlcZofQAYyM//eYMbG/8mL/WVHnF2IGcUgCzemGAQeKeE8ZwvEDO7T1E28HSD2YGl1JV8c6vUAFb
iKy/9BYpRLIXxgHSVLIEP6LvC7KMVLv6oXUJqoLSvpYj0MxMMaNlXY6I6eu8qB+HLJ7GTeUyObpU
XbKt0nMcwh+YKH37HZgSqzofmNkUXlXAhYK1Q5CUVwem2Lqdmj8nxohgpEF6KLFGH/2uozAdp+hq
uUEpbsknQ39Y8tQqYDfI0C7IuWO+0fQavUKQ8epu0JySsSeCNFgAaSJFqCNUpmiPw0ziL9Ryq1Xl
Dg7slTK16cJnwG0ph5GjCHwzicZHFId7STKexTUu0NesXN/+bszITyNcl7aBbUbVljCet2oaXgZa
5hMwmd41OkaHwUc6BVtPlSkHznBD4WSN3JF/L7YpUWKOPf5lRHcqCVyKYz7JidJ0oFKZ7jZFpx0d
rVrn8QRbP1uRO0/GjXMoIUllRnroMv2AsHpToJXAZb7B37NDK7cBtIS9RAPCEy/Lzl1lCKHAm1yh
sFrl0HDQkzJhdNpSQZIl0GIDMipxMNf1nnQNuRA6qLNE8W/1eGA60LYIZjxoqBc9sXCKMWLhAK4P
Pv+eKc0VC0UQDMy6BUuh1yI4iXkyAL1urfGGxqq+8NtSX2lZeCPJEUQelF9JnYS/IL6DVbiuZqWB
gp5aZqq2NdXUuEwxpf9QNJLI9ihZxY2oWF5DBell7vjWgwTf6K4SkTzQVw1JXkADFNu6IEXCYlve
MX2uqz7K1qabKqsmwY9HbpdJ8d39pRE5CZmFVEMQWxe5EfxVWkwiVsExuwvBG3dIInfu0H/3h7g5
+oj5lkNb6btEhv6VNRS5J219hg0U+8Fx8+UQsiWdfcprNzb2TIR0O3upLaISq4SK91oU4TYo3avC
rsZl25AtlyhOgWYlKFcY4OUKkQnfbtP9wGl2FORu2k7Sfp8QrleFe5Xpk7b18biuA6O4M1Uf3jIq
ebYrz00MGo8AKgmXzkIVCIOMWXMNOpXmtXIpBnU6prY9LuO0v+lYCV1saBgHmD7SIfgSd7i5hs7e
tyO5nX59AyjoAsAM02KXbpHBAymr1OxLn0GmYt8AfUgm+VHmo/3cG665J2ss3/gNimvgV0O0xvpI
QhPy26eQkCaAgSocpyhoVyiM2fx0cPVrUWoXVpbRCZFR8hXyjoKmcDqydiA8bwHmomhyjZ/4CfdW
rmqgNNt8xazX4ykSRE5axje/0xwURq1YmQja+0Vrp/mmD50nMQTmElHoXZ+iOKRZiUafoxb5Eh2h
HAVKskVPosW1pdELmgVCsc5SFKHKRGaNSa1KrxKaa2Vnkowz1cx6sxag0i/Axs2tx2qH0eVJRADb
VNByoVNTAaUqGtf6jTll2mUW6xfQeAzsdUJBLT4xU2jKrxq32zGY+lvoSbf0efEWlcABBM7p1Fqj
fvIGvCm/oIHpS2VSLA8LD96xaNrEnVtsk67DmMjGdOF2I0GaVUP2qlRHAJ7odJOUrVc5Kv2iEfqT
I7JfJjGia5nFznYsy4Nlly7STPnFIoBsibQfEUFsk+fmZ9WaqC89Qp0MS3jthFV5LP0h3U8p7Ed7
6u81jU2TlRnPvgNAiFCWaZd0KiflToIZELdh7VzFsYkC3pdivECXXF/Xtl2tkyYUK/bABML4irVJ
nKT4EWgA1JdCDccHoTZuv7Swozyb8DcRB6eIsKMgq/HiKOMc/tncIInsFy46c5X0WvVRIytnYVLI
8eJJm3Yg7/j3tpeTshWJC2dPCYwE9b+peAgC7HLW3GNuTGVH7FsKYHwpM6ygizGk+jpTM/UbcgDS
b4YScEEAG1d+nFRHmj/lQvaDfxlYw3TdlOmkb7NcYmIsUeod61GT39ShD2fau9glttqyGg3dDno0
A03zTQLYFQfdlo0mG7HodMSFrG8Ab8k1W217j+T9KyDRDiOBmMSm7gxxwOaACnJEtBinWMpIXZfr
IcrqFfGf11MItAbu/XdIZmKbkA6bXwdNo5Ye6ZBO94itQYk35azLTBS07fupqmposF1cXFZjOx5a
IRTCG8QwqjjJ6iKH8hkPxSR+DOZUbxU3CoejaAQU/KygUWmQlb51o3TMPAzp1QPMZz4YwmLFc+fK
8DHVfcCUhDKaF6UdKj0RDl0DatsOguqHriSWtegThZc/krCZrki8ifU9NsrIOhaziPfAXF0pG6bx
SPGUiJAJAGDErED7RIG2nLqG8uRCHVW/2VSWARFPI0HBBDVtSfdLjvi3vk3DilcCUW1Qboc6JoAH
W72R4H8GKdfysVuWXA0BPuz91OLS+gpQUBhb6LyRsqxM3za9Nszrb8NQgiizsyyqvKRD572zWXa0
686YGiZXcoTzluMTJzJoo1bcriZoBBTHwwBauJ+Y5ndD9bN7Gs9Vt7MsZpo72WXw8Dlaskzb0kr6
i3ycTROuPSayY5mtuue8LXLC3fzWiG7CzM3KPTpRs9hNFQmQ2y5KxWIau2jYJ11StofeZ4OtVxn3
RTFygUScjoAeNIFX5QpHl7iIfo55F+DuE8n3FDa/B+28uwFNYe6cMbeuw8yBiN5O0Zr3oyxjm7xS
v7OA+CoF2cLOoITXEFfT+wiyW2qHNOAxWZjK5CXhZC1ipVa9xFYe8lS5mnMctURYO1+v7a0keEWP
6+KKZQOvbs75NQurr3HqlCurlRKrA6MngStmo4i7bSOkyjBB3cuk78gIL5xnv66drWF1j/mgQ+1V
7MprjQKfri/DO1+17tKM31mV2cPUhsUq85tl4su9mwG7iNv+Gle0R7qWIIpaOQgqWPxc/b7WcCUZ
Jfi8On3srbJcj9GQrCZXCspOxs1Y6E8Veb6cC/ylA2gCI1ux0ZLmZ1MAyy3Gx753L9G+fvFRfxgL
2Q6AI834kVf91MjwOiwIx1AU+ZySx94kOzNv/orVYptZ48U0wVTr4vrJinkBg4tQjg5HaJO3OIu8
SrlD1M00FCqPWk5fvlbX9AmvWpemTpPle9/tf1L2tDC7uMWlptR38OrJKlCz68Dob5NJHoXUhmVN
HOxyKrvj4NcH39aumwH6Hx2sXzjoCecBAuAP4wWlTHahHdv3YiBTDexhILubqUi/jq7zjfN4v9UT
f2dJfVzaFmciPkNLLTfzIphH20z+in307pZ/nTosZbqOoBF/qpz5tKr1LW2mQ9iiHZV4EeDoGWvF
jzeTSLwgdb43I8/DHHeOpj+NLmrhro+exhC9mN9Hu3Hyn1In/svAp3ZAgPuNiscOrD4y4Wy2Ewcz
SyB7xC+hrmDUblrVflbAAnqEC4SLyor6daf2c5JTQfoEVAIUu3ZpdIDjtem5ma36UR7zuzu4iXlr
7NoBw58k5r21Jh3iHz8ZAcNCq/MnoeoAEDmqAm1Nf1SRsi6aUF3oTOhLVEVgJNQLx1aAz4M1VsgJ
ynG/dWSA6LdAOR/yxLyp424jTbO6iTBDUJTnKTvWznajncbu1sFuM/Hfk9KwiTBL70ql3jYRtH07
36CLvlPZuqtDcBknw+Mge/8hbbNVGvmerU2Xupsgc++8snH2YafuiAzeRBhxbKLnK9qzXlXPTOp0
FfR1juqjP3SNv638ce+0Daf55IG43qXlpCthBLvcze80p6wp0qR7UUWe6Izogtr8vinFRoW5r9fK
g18gYinb6Odg1MaKcDF9o0LY9Md8FWjurT769fZFW8M6LzHtGSspgKHy4S/Tsbp2JsW56ix5ReVk
R5Hma1xHP2Z72cQSjZcw8S8j3Wgv1L4j6Dsrnqpw1A9uqeVb1GFeFTJjxF0uvDgcew9itntN5Ei5
wBkdLPC3IH2XxeMwCH2JlNRAGo/9SYdoeEOaACwIrTxEFctv1eD7IfjliqSiO7LAVw4MVbTURyfy
783EXE+96962GCg2uQIKluT65SAklQ13k3W4kanr7KfS2As7wGKTrDCZKFtKOir0Bm0FBuWO7u5u
NND7iirwpCIPk3SMNalXQKmH6MbX2z3lLM7d1CS3EyEpg69g1++2Zp7lG6naa62HC9wg0p+M8Gut
uHv0lyivHD6UiD64keSXOgaPSnV3MmC6SuA2B5a9t+coC5T2SIF3MXDMwEm3xqAqR6W6rAp5gXI9
WfQjZ7o5sAYPgZe47jI3/B95JCHJQmkoB4fdROPFtKkfq6D0XBl8QZHNiK03NUt2wZnRNo1r5mta
0RXY7tizG/bxma0rR1KVb33fXae5tRqbW9J4d5V0HlT8ot2U3Wo8cNCvu1bjtJazRxdsSTUcuAgy
FuqkUh0sdBd9m2lwNp96eiwsGX0in51wWgVjcI/ERsdMHFtrESikniiE1dSq3HaF9jPPlO0kpl+k
PS3Jl8PLWFlIVlV/vsAcGDh095HdHQPBT6/JntZT6zYkl3bhxM6qzomSIbkI664tf3QyJ7Op/0bM
2zHt/XUjBs9KJ4AV6ZNwcVf5pChVpUUpJi9IJ+qvnUBf5WZzgDtw7Nlz2G22KAvjcZhI3U1E9AUV
71UnwGC39SGXxmUUK/bRzJg7TDilOGKtfGH7NJ1G82msjKuE3mg+asNC0FNlxseFgxBpx0bikbT2
tVqwFW+LJypou8HKNn4LRgKPA7Hffn+huqhnpEVxF2YMlu9WewBS4TVZQGgS/xtaK8MxngAsEwF1
56gZ2b+G6+FaXtd4jRciUjOwu+YenZpYCy3QybnLnlORYVDsoOUObevsRBhTTBXGkzGwoZRl0K+x
uJCvGHEUHLuy2peZwWMJAdlS0Pve8go8LKf2prfqLfvBpwRf6hL7ONZJ6XtsSUkirt2bLE4fcr91
+68uxyi2spExEmdF5B+yaJLzsqiY+3E1EQTC2TpZoKTqHZj/DBY6UXjD2CpLG/qzvmzntKP1BD6+
9LSSiKA1shL/tobwoK8jEnmKgxGThrNJIe49TBnxlbwPeqAro7fEPbHDYbbsZChDjnBF+VSxV0/X
ETNszZGr938Utt936yRpzF+QbezbYur6W6k62N3JGp7BvuyeYOkA3KV6mRq4zLC7T/XKCqryqccV
kCzLCqcNJyknZ6XL+uRyinvlVvZm+dUEXN0v8ctIiVAiHL+6ft1xzq7DMVoTjYAhLw6ZJ5aR4UQP
2jBH1dR+DfG20XvbWgZDPvnbREpeo4uXjxFR0nWXmzyc7HoXu4UlZrO6PqzapG4p4eeOshnGIvum
xUZzgzNwuoKhAGEjF+x5f3cA/9Nm+wNty2d9truf41/hzzT9Wb/utL38pd+tNtP6k740nV/0KrhH
DIdG12+oq8Gf4FchUYVmE221uTn7N9NV0f/EX2u58MNQPBjsVl+12mDB0hi2aVAZeGvo3Yl/0mp7
q21By4E8WNCfp99Hu89+UTq9kgJwlKk0DJ3+ok3BeY2FQ+Yq8ageuH339yD5P0Gpb1t6f19qdrUg
h+eOXrrIry9l9FmGpIoylD+Gnq1QOCnt1P5HioP5KhASUG9Ad0MqArjrbS9aFpKDlgSuETszy6hi
m5MrgbN59Zavfzci/5W32XXB117/9x/v78WehWbAek2T3cCpEqYF7T1CHgiWPKdpC8th1rWB/v/8
KifejZebmVm7Dg1Z2qpCP7kZ+rNmP6VMu5SVf8j2QlJdGaCVtHG7jNkfBZPNLMoJYUwvzNb32owG
YkCgMkFdxFSwLbvWSvUIg+Tu81/2Voo1/zB4bC7KN+wTKC6sE2FBE9YseQiRl3EGml422V0R4Oik
SYQ9MTVG3NFRdObNnsgMfl+URRITpj5LCc35pbwaQCwBPTFdRLi5eezsBnxSOwr1YLMGKiCmk5Ue
K3a/csh/23V0G5aVsC7z0Bo2lk7TMbRijiFmcM6EMX+Mr3rVL7/LxPQzt6lNk+/15C1VvTa6DcmT
y5Rq1+gV7rg2KqEp8LfJ61uSjTh6+lDrV0C1ous61nfWgLV6ilwyi2MSb6kU4rGPfWr+NjUtH17X
z8KuObqzArENkrZvPbWwdw4I1KbbDl9F7hEfWHIyJqzOrxUE2xUhM/+MlPj3nWGvY2pATfzOKNFb
dtPXg8qyb5N+outRupEcWL3PB9OHzw9nEqICHIuIld++V/yxMHCIkFkqpoq3rrAGQDA4IsqC+oGW
xOfcYe/nPKzhqobuCQUUb+1k8EJzR0o2YHF1wtlLTNjQQs1Gy4PnVp4Zs+/nCS6lY8XEjYZL8UWc
/mrIVuQpq6VEd07QI9ksqqBSSwrw6vMHqL3VGb28J8uwXT6KWRxnnHogBSaLMKaHtpwMN7+MenW4
sh34fHR6jE0DXWutikhft62dLFMIVBRHBcnLhEwu+mPnz3C5flcmdw1F40U4NhkFJqJYoloxt1KL
v6HLjIhbVdq1IXxO8I5WH0zi5laYSbpFF9AgJgTa2jmun56ZA99qDn/fmjUvTTrgX/DMJx+92lHj
aOHlLYnpS2BsOyCFpiT1iBnRli32P1pY7TFJ6nNI2g9eHbtE14LJqnPW1OdR++rVaRXJxAEQJ2z0
eghQn46S0sbFmbH/wUT64g82LcMkI+3UV9pzvq9yzadARz2FNWtERTHoPucmUBcOWVRrn0ntzEU/
eqY2Gw/cuSZehBf0+qtbK81G7VgiQ2hwyBWmIU4uFNdJ7tJOI/Mz4pTT6mO6dmxwDp+P1A8eKmsz
24wZK46cc/5lr66c8I1MHF1RDBAJtlRy4Hbs/tsz38MHHziBjCgD5oWCjdTJB+40hOygSGdCRmTJ
/KsNM2dy9MpYOeezOJGCM2uxAWOIuBjcGCOg8d/eEZt5NiFNCUGsEt/KCIJKyxlToYTfE5pNJ7K+
C+ymXnOeia7HKr/ndEM4GjLbTR456aYEnbajqz/zE/P4Hz7u3z8OINrMpteZHd7+ONc3pKMLftzU
khjVU8Y8+vV4zpDxokr9X7HWv5/B/17m5K0WpBlYAIuNRR6640qMrYBVXFIYmMbpO4Gn4Y68+PpC
JSLqXqYBxj7Q1l5EBMpNNJB41VT+XwO+UCK8DEgIrmjXyshZFjPrynb64AaqXr8g+JWmeY+iJIup
VIjW/fn54Hy3kLOvZi8MCn7GMbuWe/K4mJhHaFKIdRrHWRHeLn8MVuo+8uFGqhfZ7feGdFj2PFpC
jaOwY3PZ1wJ+Dmh6tE4k1z2VzYyqNvh4KQtTXFolJFqSFV3o4i7NOSUvAD0JBD5uQ5JuEvX074XR
RWAU6BIYHrBXWA9tMJ/Dp+RcVMGJF2p+US+MZdR9eI/4DucP59XnR8Ba1ts1BCHZCnRNUdE/cVsp
WXKhu2fXUXicZcATuWq14pDT30aguyKaACs/I96kpqDz+SM/Xfrnk4xmqhrZkoxOLFpvf1CtyQCT
zWiz5ymGx9TUfynShEIrJyooBrLdzy8nZiXq25E6G3918irxEuD/PPlas4Ys5pyPGRzkAAZUXNDd
apftkChLnBLVJmFTuZhq30JJDFexAE8IbH4481m+uKHe/gw+Cfx87GGZfSl9vr3tEV3ufKqgUqdl
5apXk+C+aS0kyAz9CxpZc+7YZB61tC4ORDCnqIYkMCnaeatyqDM6DrF4LrWM6aPMCLioZEMSu+GS
rdhJj6bnTxT8F58/u9NJlaOoOut8+UQs5pVT0jRh74So+40C4xcKq5srf6UBZK4EDMKZt/ThlYib
4HCrmhx95t3Oq1HaSFlWneyVhaLkvxAXyE1JbMLSDdVztoLT1Zd7QhiN0J7lgoExJ5u+vtJYGqMw
qzldWQpz+22H8BOpIFlQHtF8+Zm94LuxjgMWiTTDb95Jo7t9ezExoexzYY0tm3rSNoT1IQBMjU1R
goClQfr523p/Z5Cy8Z9T/uV9Ib9/ezG3lIi/eyYr35peAgSKCooW+VdqSjcjcdLpgBb7nF/uxHXM
BMMHzSfNmZimL/vek5VgMCa1aZQ5mDyvPfrM9102HOlUUcR1D3HU7wmm3MQhlU34PZ/f8btRw+eE
o9TibEpRA2TC2ztOR2zkbj+FxJN0+kr3S6xWtZOw8+7Pvcl3D5dLEZIIz4JLUj450bsTF9hIW2MX
kwa5hmEPEilhdPYqL2vFS2ITBldJivzn93eClpifrQ3VBWKBSm/JxPP/9gY7rcpMv23YBHMo26AL
jr1Y5AFCvj7YFImGBMpFhqqXVzTNjAtZ+c2VCFp3VwXJw5nf8m4enX/LDLVRqRlhBzoZyw4c32ng
HS4HOpQe/fyhRsjYqnSKesBnvl1uSr9Tr0qLjHU2mmoOI1htz6Dh369nMGOw+jEngWXBYXDyM2gU
GmpNRAzSN9O6Ziopjxao8XXFccvT3eAH1Xd/E6Ie8wB0iyvLL0lE7QGAUD0w/xoyffPyYP5TCP0D
Q9OrMeI9N89/Wwsun7Of//3H3TOFsn9dRz+r6ue/yLj61zGS7c+0yN/WRfl//DvtyvoTTwxeeh1r
EGayOWrl77QraqY4DOZoGZP5+VXctGH/KYz/x9557UhupVv6VQ7OPQv0BjgzFwyGTe/NDZFZlcm9
6bnp+fTzUSV0V5W6pdblDAYQBFUpMyOSQfObtb7FV+uMRBlb4mn8hwOBaerqmMKB6OuY4daa/3//
z0+jyfaXP/843vse9PLPJzSMBnD1Dg2nwYYUf/qvnj9bWxXWyPz38OnagzfKJ15z17TFuSc7VMzW
QuTdAms8Nzq6e3HbZdPZUpI05w9gm/OVQq5mcSBkWIRIuV4dMnvDnmBzu/SRjMvijOnQKVYJKyD9
rq/yV/CLnzaxsLPjnfWudmLmr0eQJ30G++k3xgbHMbAfyfMcCNCdui2yt2eCRh8DA0nY+h9p4mTA
pQQopCl5L1oo9HLNnKXcncLB8t4Xo/0oskDbxnBut83gaxBtkxwZsXHDL3xp2eWrZK9dEUnL7jBO
otZhmy0QSAq7DZhvLVWkm9lyQWG/HNI8u1CTvYZukrYcyPQT/wS58ZmymLOtrP/iNaiKbWnEgFut
FgxVfJoHtNKCl6cWe9d5+O6ZnibbwSjr729LtiYJgo2zzwfWSFWaPATa1VRb18tCCCvA39dxdi9F
MiFH7OQ3Efv36Luzi0WfkAK7AVjPTn8saECugQOifba1fDONyIJMr496L/0WTwlGwuxdsUbbFA3g
17HuL5GoPBXcvz32hYM7PyJ2R2uQoemdC/E+Lt5xIVdyE5uqJoBXsrAk9Kddim0qiO4syvxaIz5z
GTlOpsNn5PsOlXx/03f1dYaPAt48v08WABYcfcfam4sNbhLSxdR3p9zfzM3Y7ArPf+5spD15P+zy
wdU4U3qwnQv7a/vF04niHBEaQZkUoVXJ97id5jNfy2tyWUxtS5hndhIsmVAnmQmaI/tmXR6Sz0Fo
pqFZJ5Rk+VHGortFxNXtUOiY7IGt6ZTH8wVp1lXktcpGJORO23kBnkcuN7vHghX60poEpgRASQMM
W47et/fxzNEpG6vdqg5xMhczj0QdABfL6FOqdDZlk71Hy0I4s23ttXwgNrPoLmev60JHcGrmo7by
8jnZXacP8TJsR0bpVhococBEUAhfUcMgZXfcnWiMk2FntwRtX3s6n75oumv83XOS7sAdv/5w9/oX
A/71YfrT9U/CCdMmGhMHUANgg58ftohVKzvpvWTv5zVCiMrZz6l7cCREHWTWf1Fa/1I2rUQYXo1Z
FYiEdQj6h0f7KunTRJzsPRLCAT8Ge+X1e60qn810u8TZ5eiMGzTFFSdk+/znv+kvPdHvL85N1WVg
si4zfpmWlIVhVfj21hoie7ccvWJ8MbOlnLjBgQv9/kGgUWa2d+6Xxbm2eLs/fws/11Pf3wElMbf0
dSqFn/zng01Kj034iZHs0cZe4EQ9B995bPBZzXaOqDr7i8P9G3zplw8Xby3PC8PUcav96rItrVW0
F/PhxgFKsA63vpgfVXbV1VzyyM+R5rbBvZ2tSR3O+LgaFbr63WzUIXcS3KXI/GO5Q0F55tj2Y1Bp
UdGfNenw6LPRh3JzsOrmsgia/fIN3STUmLzDjlpvDdK8Q8CUN+Xsg1MevWNdybd0bI9agt6L5TR3
o63uiw+X8j1q+/x1yjU/rC3jfG4I4uONw68dum1K6meMxBfI6fjWWMF9kXDXBE+ugNEu2mYY7W9e
g2yvRZgAGK/d171xI2w8FNDh5T6ng2RrtDyaDbdP33zMZv9eLPrjDDIolMq/ZLw2M5ISp1L2O6RJ
aC2JRPjtc/9b1dJ9VfDP/6zf87VCpSET0f32pP7nn/6zqND9R7WWIu2vP+qnn0wR8Pu7WyuYn/6w
LTvZzTf9h5pvPzi0398Fi5b1K//T//l7TXQ/19REXxFTdetPI47ipzpobYv+xLvZq778Jn8snNZv
+F43WfqX1UmMCZMOkgXnaoz8XjaZwRe6Sp+p1TqNdCmc/rlPNr9Y/B3/GwswNs3fkvpaUpHE//pv
zf4CFue3FfTauukOw4hfKqU/q5wYo/x852QEyhvDuUnNxKsZv655U9VLTbfqx5nZxw06320RoOPL
NKmfJoShYs7tk3C5xrDuIM1+sfx9UXUby5x2NDdb17kbrDssaAzDM9bQDEYxfW0WcjVGPC6+Ri7R
XT1PO10Vp6o4a7r4vOqHPnSnxHiykpNl3hraW965B7OLUdm6XdT3g/ZYGd/qwYjQNjbmofSsjdO+
a40665ciO5bKZqVgKCjoqd7tFGEfwugYPqY00HHE4PcjJuu6ZODh96waMt+q0qiPU9THaCCb5CrN
rWBrt/0xt7l9QPl308vJV7fOcistqeGfSO6AlDLnG09snE7kMTHfCFCfNWZoMHcKSQ+Omh7NvG4w
glSo6gRmvFg1B63r98oseDaTjePoZ8DCwaC/Dt6gIsSBC4/k1eaYfKsKH7FneoFBocLCVKqjBa5P
JTq5I6v5bEG11g68/7anbHEI3U4iMaKyZMcmNG03rs6gFn61OW/H7lMj8sEvPnthbe0FY5J6gE8v
LBdjzipBWwLAF8ZlZzSUYpxs+xYpb5qxjXHch2WC6A5ePCU2w092KG0RE1MR2RKkgvgQ7Yh0DYW6
M6ow89LHlOqnodgsS5IdZ78OjZlgCs30mgtdrpTcNDlpxblpv+FGenZdtOGYMV6W4j0NpggN1hhU
GDoyWv8awgxyq/e4X8p9rkuC3y27veyXivwi57FnCYc0CIMNH7KjwsYpgGU4+n0zupGXxI9GSUks
HXMrnCcX20bVjpdFP+DOsYkBm53lOiACfC/9s7LCcaIFxzzRMO4mztlkTwZ5Xrl1YQ32FpPNzh6J
qDKmrVias8ro0cH2H02cc0ZX6jS55Vav6qPFSdoI9WkAYQz8Ym+TII0SbGeQIo/QB7kZwefkAC3w
KGL/ws1TZG2MlWuUpDGQok2GAF/z+k1hryl+erI3Bgo1coW60j94vb7lU95AOdzCWIxQ2Yei16LR
T6Mlu+nB3iFymkOo2Bvfn/da7W9NW17FXrr1smFXDMYNC7KN7t/Zcgx1Ft4bLFuRht6Seb1Oxh3Y
azx21J2edpKDvUmtKNfkrmy/ttU9vmKhP5K6EZr2dEQ3sa3sOLg2ArDMiB4QqC2wtrWz2ifUJ0XK
2L9OWNbc8qZ36iNEY85TfQt7pUarrmDniPkw6eNtPzl7Y6mubAIrHBQPFrGxoVYSZOXrt2P1FEvt
ZGCHS3MHsfYQQWxrdzos+A6toI7skEupTaetN35qy5PUn1diZ17HzQ3RIWyfRYetaNyZ2nk5HTvC
5FvkU2hY+l3X3xgpWke92JndabLHu75Jj0t7U3Hxy0F1kZuSBjMVBwmnPfauzCHZSoTpPZIJPIFp
OGfvHbx7MRKdRz9CmV9vFeZJiMBHq1YhoSnXVfZCDMtnnFBV02X1w/0UYxV3uBrI6+asei8RldGb
UiDgt6Qsmad3apgNhGMgC1xpMN5IG0ETbD4QKhM2XOY1XlFajQ30z1j7LDPCOjDH1s7t4OIOTm9S
erR2uByIczhbLOPZYaXlUMPAR3wHSN+HeftQuQ6ON0/fItw8x+xJPs4JMz0cd0HswixOvj1eKwUn
htOl6EbcPIIYBE+kh4Fssnweh4it+bQTxHw6C+KjCe/1uvPIbrrlKfDfAlSh7EZCXZS7ytC3nHcI
YXXE2E0V8+Ztw95oDbE/XjF8emo5Lb52vkx3OjKPbq/3tn8DEvieBjESiXqp0WfDwzlkBmboqijd
I0o87vFYcpdz36DjMW1xqRzZXXbO0tBayPwd5u+1ZjrIOYPmGs/bKxTADVOQGx29dci6+qXlWaNw
R74yYCKgoQyM8yRraayTfWCBxgba06AAFldF4dyYyg1LRoozv5g8U2l2qeJifg1SfaOjpiYr54Lo
h6h2lLursWFfVlVN9V2N6Skz+13Dgu3Q2Ea/RbIEqjVpb5tCGJtZYS7roJQdm5GpPTPPwTm3ajE9
uUq2ezzH6sECkGhhydnortZ+kF9mPhl6mx3UhFdycFt741Rm9qxKXNc25pXYwRVGjEXUxbm9Hdo2
3rcjLBx+wZ1dDQe2il9BZyZnWquSIxOZmpjOQGLU6PtTPnj9Q+z4Hdkoi8zIrqWOlLDXZddxwg/+
kyBcWQp8RpAPHtGpbhyDh3/gjTfAD7gixQXxXQ+xFm+ZAuGTqxKP3EXjMZg5dsq+bSVJtGhAIaqC
4skXM8Jr91QKPS7DBuDBbuowW9efwBJ8Wje9fDcQfJySNtaX0HfZTrZxgAmXE4ugjEpPuJ6E8WA6
Mf6c/my2xWGile+Uwv0wfZVd5kf8BvbOlBPTGfeIRflodL6MCKbklgcdvinllhVXBjhI6zZul8sd
4VsRvpInvRyfaa+eapMmPVN4fkuSv4rmuqjVTqvaJ+WNjCgVTHhzUhEAKn+XlM2hSq4mcqBwZuxb
cg95vIS1vnBSOQS2Ag/UDgVSYZF2HEypdYdFJ21q6c+6yfU/Cz9QZ3nNEF6vuvKxjjV/N88kFzdO
a7E61Vp8w+A5ea4StNTtbbftbjrNqqMCY8AVNtN42WVSYInRu7i/L+1KkMcgk1fXboTDXVYpg6wE
e65C8n3WNXe+prNbeYhZvD7W0iNZrJ69jdvX5nUZ2xREMm0vyjHz9spmMEFWhURbPYn+Ma5dWxzd
zq5v4HlU5IFZKQ//ebDkAWEH/qCx3GOSIVHOJP+HbK0F6Q765DgtGY5USOu1morS68eAEL42K05Z
w3WEc0nzzriq26sMpNiLPWtMRgAin9sFKHxuYa3zWjKw8IAILBIyh4+JstH654qTYTv02PIimG0G
aQlBPehwKWzv5A9dDq6S6U2VZt2Re6KztYdk3mWLsIhHAH7g+9m8L7RsOeusJLkxRx4cnTGXF1q3
oNu3v6rgPvPGMwYmy2NfZvOxs0ccTRme2Eq41rk1xeOd1orphSgImA/kukZMz6woSANv67ete1Mt
s38RABK64a3ER5lOt14eD1HBWhqLjKKlMwKUwWBNnKKn8eMNLF97LN373KDzjJ0c4K0fX/MwRi4u
rDZKV+WJGPWzrIYS2ZMj8l5KvXwUXlWdO2PncukRe9XPPq9XMv3Eb1MDmAN5AnFBPLSeHM9l3ewZ
SUZIMLYZ+e3Ycj1ywRxCAvQSD6/mZA9Jrp5mQ4v3QZy4XJKQOFO1bZ3UePXqpToluSm3qnTme7KY
qreCYe2jZDW+hT42Hlp2TFFuiDbCyhXvzNl3HzziE1b6h3kI3NjYNKwPMz4uaqvZ18QuyJKbgNCJ
kNCc+MJWDdhta0hv7dz9igj9RA7G0zhIpOQ3S9O+iOS+qZZxq8dDdpGJ+jimsqKEM7xD7IzHOInF
FWFO+EZGzAg+OWyw/nuuUQJZ7In0r64bN4veXGjxSAMUE9ZlOJDjBik/Gszcm1IiG7Ay79xspjtV
TRto1b/Vhgcv4+DWhmrPZULBnsuviUToV6fus9F7j+lAF66mbjekzjWxbe3JHezzNPvM+Swj5pIg
L9ruWk95EsepLCNsT9k2TZYnRzOfSgf6t5ES1dABBE9M1o7JENzmPjhvPYHuvZrSrPEGwcsToWbX
HZiUU9f2dAfwDhKjNPdB0z7Mg/1SrX2LSZOSeNmJQAEVShgjrjtmF4PL8AI/Eg1TYE8T2ZacKC4C
g9aDokD+3iqPXICzFDORGL2zU5r5mMhJXRTSxiNOtF967QUtPHTO24/UEU1E2kh8VNhwtyP2Lfxx
RM3ssFg2Rx6yiBQUFrsdF317QcJZf5lJme6hrKZVWIC358ooVltEU0YJk7U2qvICM0aToJ11BelR
ON0MJtISfIrAZHA+L11lckxa9W0YJ23c5HUFQJnzOxpVJd7bruFoW+KEVbttzzv4oMTxMDEMSVE6
1BrYrV0NElWeue3EAObgsDx/1vQl2zbasHdn4yPFkKf6xmPYysyvNtwXmuLVhza9JVWOEw8w0PcV
6d+at/xnw5Sr+qO869THR3fxVv9fMFFZkWP/fqKyEW/ffhynrF/9fZxiWivvCjIbwt3fJo9MM76P
UwzrC8ukdb3L6GQVBv1jmsL3sIeFUw+oB8GqqzNo+X2Y4n2x7VW4z98hHLSYxvydWQrf+tMsxYMv
SkHoMYRE+BGw1/5lMFotbm83hnvqtawhMNg30O9wFYigPvoxxZ+PthhNUe53RXZvBZW4gY7LmeiD
EgIJQEqkmLIluA+MxLEPkDHYx8rCmrOzpUe+eVaVaXNregveazdJA6L57Ib7FMQNrSO/Oitg/7fo
EzGNI7fqNtD8KNW4Z6TSipI6cbgzAT2Ys5nnPB4cJ1Vj2x6dMcN3lAKJ0aLJ1SkYZRLb5iZviKKk
n6VjEX5VXgtZq31ZrHb0ydb3rcTYuh81ZHNUEmzL7HKGZoQ32ii4PV1OSiv1S3QzRjySEG/q56Wr
Zc/LUAXFgQxXw332y1y8JV29RNrUDQsi+NK8Zn/cshpRQaUua4/4XMJeHnq6SKxyReyplnpmIS73
yeJHrLbo2bod+2JRl/QIlfaslBsD40iC5DYtwOmoDW+0JpC07PomR9bmFYiJyY+xrsgf9cWtrs14
48I0Zqn1bZJO+tE0ms5z2R8y8qLg4NjJXSICekryVO3ypU5UNe9m6odNbU3jN2pAcuwi4rzfRePN
n9gdCUoO8x4V+hbzmntlz7l+aOM6hU9ixQXI5daBn1+US3qF1pR1vNaa5lXTyhg7nSuIHEqT0pgf
/EofP1LTyOqbPCaRGDJFN3o0/FTM940MeBYShhjpPFQPOsq0m3IZs8NIzmjoYP1Fr5m2mI5jU1h3
81i0eh16nl1MOym9hIjzvEZYR5wPjXpwAV4giDGSjQVGttXL36JAEflUQAdISHa1eQoHY8+Kkrlw
tZk7s5mN0Mc0T+sTLHXAzABIUgdF1yvjmuNLbB0VnmPn3nayK9M/65JRGJFlW9N8TJAJtFtCzlzt
rJcu8iiMVD7G887toXmmqTihAGjisIm7foha0XcKcyIKuIOnsqY8ttXoPLojyCfJfTiqSBncD10A
63Oljw5bvXbr8xnwxKVWMEtAaAV8Apd3cdlbRBaudCANyAyW992QW/PdrGbqmsqZidczquEmwad4
lQK/i8xsnrRLv236m7EqDW9DODlM2wKo0SO7oPJg4kfnWJVcEltSQ7W9PfQIOW2SFO/MCj9dKHiG
H+vGtG8m06vfkjJxX2JOLYVbRFtS0ltHPOkzqc8wrspEIzAuR8MFMbukmvRhRFGWWQHOW9lmmXae
9ln35MaOuJ9mjI1+xpFWg9nELUWuSRx989D1FELTN2FOabwwg+zwwBda2CD5wdC74bpsuuErdwXb
6gnWBdofhBNEPKtNoppHPedniNoN6fY+UOXkG3tLb7qJ+ZAxJsuraZgtwBpiK/XuLsB7baD6DgTp
KHWipeayjSdCXotjxuSorz5rBV0zJRwtixktRC2sFoRFU0leroNp0x9UuS0DxDKYcyFMBcUZRtTG
6Cg4yUprGEBPnb2Do6WDc5is0d7V5GgGbIvJhqBU7HTyVhOaSOPCGltnHB+LeDUcUqwp6ImhU4tc
30tknRgvkppkyY07kHeBpBnlwANpah14ltJEZv9mB0lbPpLCVrovS04Q8L1v5iMjb6Ov1EWQdVJd
EAqxyG2QCWUQkTkSyX2txNSPiKfSSsHYGgugXgaNM2mO7lvP4BKzetZ4B4B+6PwtLNJVpRevgg83
dAJWtyNHPxJODpBiyLU72BETzP0c8pRLrNDOhRMRzcw4stDkB10sTqNOfub6t6JskmgeFnerpAVt
cPL9XtsHvV4evGlsXyyLIWChzICJm7X00TBS6ct+QK2A6d3YT0WQPwqkDFcJ+Q8MDSs9wPkPdsLq
Eo/GzLOPYAm0q96tx81IDOIhdkt3P9eJf9RrlGthQwL66zBTfHZjIVixjUuEIbY4MCerzgNu51o4
Nct8nylHTLSzDmv41LGieFgl1qi+zb1Ztp4C+AH22gaYuJcmjb6TFbB7uoXBQtGf6l7/dGHx33u1
5a0SfEZtdLfWMRB1+Ziz9i3OAH44+9jy3uFxNOpVJNyJTz3EpeZbnFttdVHLaoIBlHp84GjfAaWZ
A2l3WcXD9kUWLg7VCBBBifbZKez4YlK5jTqJEMA3B2Ws9uxOfZacM0wqfUJrCUyNuEDMCGFF14dt
YnqochM5Eu0n2/JmYpu4l4r8X6TUbnnpZqixIru0AezheynnnbRjyfRIT/yLXC5tGYFmA+hAnvue
1G/oOQr38JQE9CJNUMzXjL3sZWuVvR5gyM1YwLsN7BoAG7Nv7bSiKuCCsTFYgqHZ51btvzr9okfN
aJtkMXN13hRt450D3XFvO7V4zqYFvbvOZMvpPdfwN0krq9+opZEy9IxUdrE2shKFJJGx7UHUs+mR
JbwNrs5nfygFjxn2zzJbvrbCEeIyzuBO7uaCwnsfSzmfYfs2z4vacbwwTcB0zZ4mPueF6Nh9Sw44
Fz0oLxx+f39l+f9mCY2M7s9q6Iu3XsnurZRvP1bSv33T74ou+wvKVnTFnN8oCTzfo2T+XdEFOhZB
l852f/UxsopEAfC719X0vmAth+7NVhOtFWl5/6imDfsLQRL8Nbt6hBirUetvbCZZjP6o6ECPCs8b
ExZsW5iyuM1+FhmYbhdUQy9fpT82Ye5N69R5+isrxM8iVFyA64tgxPKJO0JQYf+if7ULqEkAP15H
PxM440F7tVLTTtzQ3PCHo/8vBCr/8tehlIL57gZURBzsH6XLibOs87vgxZhzgK/GGAy33Gj/Uov9
x5dhl8twZtXnrzaXX16mH51BtpXzPDKj1relXvT3k0PI6HclwE8CvB8Fd4j9fvlweBm21rhKaXn+
YEM2pS99v7GeF8HCMIWk8JTghwSoZBpRILRuV3lzQ7B0nh9xJtXRnx/L9VP5QQ/Cp4YQ3ALxbwGw
xhvwi4w04yzsla0/W0XKrtdgDhBq+mxFtqPFIBYKM6pn1rmzJpu/SqdZj98fX5oThTgq8Ib+Ko35
QeuOBUMzGYY8Q8/q0oepsMd4ow+t0eK0CwiH0JXBGEgGWfbWkRVvRu4EdmTHQLnztpVf/6Vj8Y9n
8Kp3wuyJ0xYrzK+GNHeWMNJq87lPgb+4DYOwmukcNpa/iqf44wshpneQwiPXpFe2f7keRwRPsyes
Z63LGoCnTrMdMtigwZQk38ce//bksn7LE/rpKLvcj/hrx/fwU6NQ+Pko0yZqnMDicpktIm5nW8JG
iWNiMUKfYIE7qcbMCJXIaFxMiMonL0hmln9u4cuwnQELhUjo6OjabhRTVFZx+h57MTvKXrnWG6s1
5tCJ0SmSaIgLjiN3mbJqO1gNLSgEStMPTSV9DFGoLd0zqyl1iB3xEADvWwrWjGPcGl/JBrOnbTos
hHbbMF5NmBxZ0qE3S4Y1MIQx6l5zLQulkGUsF76z9OdyWZBCFE7my93Y9PWbD6nDvoA2E5c3fqCJ
J4vawNvk1gTKykyTAO0qMPgAlok1XNUNZB+mcaM/sdMPgK1opHreuUNZTBvSCbp6W88xW/1iXLJg
o+dF9c1wMD5tcz3NhyNNvbpny60HoVvDcCfGF97XoZZJy4C5hqkG/5DpZqMc4FfOUslDkiQ29ps+
nqft4EzzcO/p2WKhnXVJgSsyObwKuolvSi9JUo6VxGzFHtNz4zdD+Xry3sOtul2AOnaXQ+/G/Waa
lA973qCY5cDudS0VzanpTEvod7afCkuPXB482g2lUksKL+LZsg1IiffwemXX7FMzNaaAynI0Eh4L
9q4ztO1cY0KpQ7seqe8vmQ/A0H2p0Wul1g3SzdovDvroFO1tyiUKRSRPcy1278YqqLqJ7qYBD9pZ
tFTyrDBoLmHA2ikMqyQkmrt2fIgrWlLZQ1jgre78+yJPGqRReOb0GKZs4kk+fNA6lLbMzBGI5JbN
hijxmieguVYPHMn2+jphigmOOD4ONXR+hj6m43T3+UTq8BRaeqE+F2X1Daxl3UXONkydquPzwSIu
d752TJnSXGVWvdbGbjo7xGA7ha6V5UMraDoImo4xFsLqa2p2QzZLTbbKhUwgnjEIZgTSg64sLkWg
Z/rZMMQuUxxLqs9xXgmsjqVYUSBMqY+VUfhPlhrItwTilX+keWUmnwRREFvYzjlkZdXENYvyZNCu
Oh9G1h7ajSYeZ1+YzcbwoYfuPTUVy3VMUiGUvdRhQUZfuIRGU6YvEyRrbz8osmpgZ9rkaAABG6fq
SZhG3SPjdn3rvHNj4R7YJashHB3cKkCWEkhgBjlkz25m6g2MQJz8KPVcYp46I2DirWHSrd8TkTF1
dxNrwpzluwZfCpRpIhVkgCD/TDj6oHZEY8fawzx2g3VvLEMcX5FwAGiGplF3ntM5c6z72S108S2g
kHW/gvy0Bj/Mi9kwWtTChVk9NZURaKhmuNyDi1QHFOTSaKdBdzEEXZFbm0HvRnSETauG9CFbpMoR
9wLrHO+BppVQzCtYm5hrEYM551qbLHyWIrEBv6TuNcoaqPJsXHqUiOOQ37QOSMMVFMRdZ3CYv4SG
Ntg6KKvWrcOZ7R2c4BpbDTuJ/MYAMXjdK8KxwwkAaxB1eS0nHpSMDXhuS+MTNKKR7tgTCX9TQsPM
N1btEeqMzJ5lczEO4qLgzgK1wQDutK8lO/pQFmDt4Wq58Q0rxOmxnRpcqlPpcLlIrYoZcRbrkqhN
pO+hLh4GGnPPeaiAjBNMnRQ24Y3VooDHpS5hr6YWQ8g0yx5ufuwocZFUnnxp55FUTCXS6ZpwWDin
dJAZWq6WVoSVWcKCzy+d4mq0bG7txiydx3I0k1ciSbHFOyCUX3Qzrb72uY4UwxkrNo7CTD+EvYw4
XlvZvrqarl/UjZNnkUG6UxL2facLHH7+/FLx8YFFdlICx5mIIHz2jCp4dYJSZhFjm/KMjVoH66cc
2yfW4uJl9p3iXZhjTTeryuYdA6A2sUcdq2M9lZXcC9ccL0u8gsxENFvvd/5U+EPE5FW+O0wlb4Zm
zh8MtP1vaaFNLi7zGXPW0DXyzgA1+yomw36A2jt+5Q6VptuqlwHCUywyEqgkXTnEaZ/wXKZIPUNS
4X1OyeQv4cLLAKdrRhaGNYIgzsAcS2A4dz3AeJOmjxdRLLtrt3H0jXSWHCXACEt1xy+NJq1YmHns
cy4OBsJeR0Z1WhYoL4renKGGpVZjQMTMxkudGL6zheJ0vkZRaH72MiPvXhvGu5xPYITwIpG4lllv
5hdcOvFlBVAWzrntQ+ouA6Z+3Ggbr4h8X4ke0W3TByt2e/pqlTU4BHuYIJVMS5Z8nQkVN8MuEBYG
bRC8BWR/ew2VmZ3qMm9jMLv6MtbvanRaDX3gwOeC/rN4c32FHhcbNBI6ay6dITQbr2y3rORJ3kqW
eoz3fDW8XCDD0OaYKvfnInMGd1PQzqe7RosJjEgFg5MxLk2xMeO2ADibdyMGNrN2bq1WTst32fX/
Xwf9t80a59+vg24/6v6dxel/VZ//1YmP/9owd6l+7GrXb//e1Br+F9emXUQ6q/NvaxXH/74fMvAi
QTHAEP27g+kfLS30JjY/NK4gamk0aW//0dJqzhc0tiYJdWs5ytr6b+WkeL8Vrv8sbH3Sa5H1sicy
+ZE4Eq1fOheocATLqXoHqnaKrKSak4vAnMGxMxhryvNBaWCMgf5l+XYMFjGdJjQmz8LuZbuhsySb
Pug1394sM2TUaIz7PuV8pcFjV125VdSn8xxgWqmKu7lghRZOc9pU26yd5aOZI7fAAllM87YyR1FE
VibiT55Autpxd4cn77EbCXvh9RedVcVE/eoW/OUed5e19+xqHrYEGHjAvb0lQZcYJNNjI72gOPa0
QPOTT4U2n4wZQH00aFXiRo2E+msaFVpWikfsJiAdDIaXi4pfbda3IIAglyZhWpO5HS6LqmihSC0b
wskpWImL0pEXgTaj6gIbjs5uQRShhQMLtveCYKlXnTqfJ4/lII1JlR88LjKVzw2K7XmXTEF3mfll
jcAwyI3PCkETYjpPVZiT7co9jtMIZZieLocma/gVUlSz8nkAJsgZFlurZlieRqeHspLxhPLNr+/R
bSjFryS57blWg9rf7rLlbpSSyqwsnRiWpVNV21Hxy0SGkWvu1ppk7+/1uldMn63utZUDt9HALb1r
NlXwBnvXlBF8b60Iod3TZuTtmPUbW69tLZTIR99UoNRt5SYSsY3s3Ao23TiQkrV41nlpoSPa68tA
0dAbkjGkIfwe/k8ZKGOndA/mvknuRxM2vpumt5MakIYsRTNiOBvoXo+A+5BItX3aSCSpZiawJy3B
HEljrtizB6DCQ7MGBEq2BKlYrH80RxF6j3hrjybGnrdO0i20O47Uu/Msx3F0Lt1UK3bCdespMlzq
vIj2tWxObcb4tMk9LX33Z2abZAWPsol6+GJpSK/bGCvDlGiIhIdKGhWTnVCZNNZSQb1lG7ApLEvv
z+dUBOaGFWQThP+HvTNZjhRJu/a99J4ycOYtMUlKSakxNWywlFICBwec2eHq/wdV/dZVZd1fW+97
k2aVQ0UoAhz3857znNYopElS6KY7s6qZ0Vw4FZwQJz1JqJPrQK3ZQ8OYyT9mjqZyEvdqX1x05Ww9
yYqBxjGXoY+HO0CZxBADpeROjm0/PvpKFPneaB54L5UsSK7mahrkAzCWubgq67S/MHM4Vd/AKovp
OjMqnr9DiB9m7H3Y5496rcec67V00+dBwE745H1bdMdQnuPsey4g/9gviyP3YQPo8Nafp7reZfYi
JAmqxciDWWZ/3Os8G+S5U0QQlTE0jOseznGrrv2OCNp3RZEMjSOEv9wLinQavL54Ap0TLmH/M/Tr
YabfERviwea0gF28LHCVdbJSzbGFQo0SzkkCF5072AVWSEXVdrRWGDwyQsE1+eBRV9fCgE48ppyb
xa+mqI1OKpt8802M9xqNGC56fvTZlWSHIV3CIGlt4qZss5Q9nDfWEOS05mx/KtymlGfgWdoKYsLc
F2ez3fVglh1Wnm3upuCP9Gxiz9RQA80XXEdMObF9RKeaZzNc6d5vPRou6I+mIMShH8h3c6aKTe+Z
LlGNkt69x3isTrT0jL/vzRL98OKSt8O3zz8CwR5dcKwEvsBgu3gpRdh9tkvqfy6lwQtV03P+hE+a
VweKz29Y+dQtOONTG7Yls1JvF3kk1lnfbP50CiCRcA0NJd+E18YHcoxKHT1m2t+FPzCKZTYaXufT
av8CA9m0Z9VSaiiuKVlEJkeh/MCRE16XC59rogiKPuVB030OwFnTs97zuk+mj/4nY2AaGsq2KXyi
Db3HzZormGROHwksoX3zK20El4/yQW6yGNmMlcdUd2ypVl8yY1uXl3i26ynJm8Bedty/hqg/8Uq1
Z8unsRC4YxSdi5GkdqKk38nzLoqK8UhS1vyYbS9vL51Klg8al2x5mv1uts6nTpqGs3Njadi/nvvs
2xTZW2eZaHw3hC3vWJzWGQBejtC12LDVZlx3W57R3uV2NT1WTuR+yNkjxBrE43I3gZvvktTY2bzL
0tF+yHPfPw9SAZY/a6w0Bjbfp1eT8Nxf3QialELRTYzoHKhuCcg5A8/OG2m5alw1XArszzWojqWq
j1QmNNfjjEyZ+P7iPjDzg9c2uQLltxYengevrjrGFClN7KNbLbe0dHrM6mTMNjRs05K1aOGst3eM
69bf2jTOy0QZWzy0vHzJmK728+M6LuJbmplpTki4kt+gswzHkW1V64N2ZH8bKRM8AYNDo3LjDq9r
Kiv6utwpfy5rCmAObYcqLVjL+b4ZPtHnMbcBdPC4pfo9cAf1sNq04QR2GxVHqytgortRRqhidmpA
7EQQ26Wtn/RQzU9A4wVeJkPUFgGouhmDts92QRM7PG7aMQ0PU5pN7UHIrnp0hrZwNyXL5RkTVWG/
L1MrP+cI2bQMtRfLtjw24YWtEgFen7VNC8LTGuK6sy+DQgS7VrjhL5HWjX00+OVvJ/bWD7rwa000
lRo4LFy6qJjczdF3NgFDd2b3OVkhXLQ83nQEFxbwrpOCqBVjeD2ahhEfHV7d3SDS5q0cI7cmPmMi
Hsyui2mGGRdOLF2h83FdhRzyB0c6T95cd++q3r5Kr/PkDbqmVZ6yoelhyzYS/6Xr2W9UDclHJWNK
6GhxbnF0GKkncEKrcE9gmpprpBw+2b7FwKhFWWHPx6z6Gkk7fltHXz2IrPGhcxj3RxNDQN57RjW/
aCKu7KRSkHqYbUPW5wFqZHsMYsUcVHW+99SyDrf7qM62LzlwnLOmszvANtDaqr3YHhy7wpn6d8mA
kiOGaWIJmEHHBvEqCrwz4KXtchjg7kBwtgdzb0mlxc5VVTFBWSumm1bg3z9wPWUfPpSi5UItU/5S
Z7hlEiu0BdUl7KTYCC4L7mh/CJjCwcqkOWyidSbJO8u7GWaDXAhriKlwjIcfrK9rImQ5SnRxqGeK
6jdMS4R1Vh5GF0QPLYwVs16jvWM35QEvd+qdpQqPYKMHAau45Zbd2dvjNEE01Ga3BjVgI1p0vpGa
5zDXxRbO7W5diujUza0HLyJsCnOkrY4xkJtmbXj0O7qF966v1ZWVMUdBrmvmO3B6ANiXskxvKpwI
2IjqNfNQjYO+ZRciiXvwrM2eLStzPzs7N9Xetsl9cGEWvB2TWbQceNb8vWZbQM12OSxXtM93pE4X
F/szbgE8M5SYuNUOsbhWx15L3As5pHwyY91c/5RqbKtzb3Tndj+pPpoTutjCV6pdvB9FU5DjsfOi
pr+PT3REmnKjQ5zXjdq8JOW8YUmZyXe0hXwU2DcotRnHdKcCudw1vurfXc7tlL81ZnoOG0S/hFkd
UY4lllQtsmlmnyoxpreJ0Rv9LuyD6qbrLfkeeZX/4kSFmZOePQOhcRZY9tmZXeiDQQ/qEy5/T3xr
2GveZlVVrgnFNdiBoPYxQFJuG9xmfR6+ILkjSLd2kP+yc+xwe6K06yPVMs3jStugt8fugM/Jznvb
T+y00wzON2oVmygeQvHUlPgTVBah0i8jPEKJ+/q1qOgRwmaGc51nG9mbgw+Z/S4beawlmW3DpOF4
Ul6b2EUTbm3Q0OzXckVCYKnY0Kfo1O/a+BDHM+L8z0Pb06C0FI5+n+GVdQkUdhJh3SCa9dDxgKPi
wxoJ2fRtFAHMNLpCewKVlCeRb1tPjTek+Kf9Pn/r4mp6XdY5u4mGpVxv/aAnYI/PiiFhDqHf2jOF
H9mukzC+BS0K8ZsCSEJOud3RdOXbXnpJw0rtJmIM7IseMbk8pTX2OD7atRv3oKeyWwIqvp/MeElJ
5s9z8S61sT9ysSiSc7EJsr1aM3M5WEBjuTBnQ1BpceerIQqEOgZu2d8XTIPeZY3hNiG1Nf9A4x+f
jFO0bxBILRC7PJ1/NBCE251NdvO+bxSiS1zzqEiYfZRPxVpzILIKLp0dA6X41qtjQfzfjV4qyAr9
bmth9k9iiKaXEFvinJgGQNx+tTLZJlPLxqUFNIMGot38LW44MyT0xSLdZcuWKJx8b/hZgZp9s6jz
e+v7eHgmY4EFUlkO7J8x9ItLAP6cCPnt+q6KSv3K8QZ7bR3N43e/8/rnuCgoUsCwzK3xPMJiG3gM
cHxLUr/qsLd4VflYmjh4hBFvvdnx5Opd1Ev/mblOZnEARrMmeRWtBZ1e+XjX4VGXNN9K/wqDXPW5
zsY8QVZf30LTK0Itod1/jDkxjiMXVnUR1rUhm6UmRNUNApsnWb/F+Obenp5VGzevcKL9EE7DQHBM
OvkIZMSpJmoyfaXYNRset4e1rINHhh7dfB0XYUAiR6s4uhgZZvb7ZWYrSldlnh1saTm/OIdpmnnc
zCtu81Va4U40k78tYHTBgB9jP0i9D79R02bG0VMo59rk9VKxYRiaJ88f2a1rJ6Vcubfd7L0vJ6c7
eX1efmdTLMT1SHKIYNsobfeQlkOz3nszpynqVwcatlQwdFwhYunFnhEEN0onV27cPNAp5RlN6GDP
7yuoc1vQI5FbAdQ+atkoHipBK+IVPnVysrhJvegO22y//SWT2y9GDKQNCCaOlNjtskGpFW9R1JAD
XtdMPEmfjspMR1ie+PAwo/5OFvifovaPDYDz7xW1E6n5uv9Y/iyibf/iD2eI+M3xY7i+8eZbZbO2
4bL/cIaI31Ctok1eIykOrWn7V384Q7z4NybzgRd6gKbJYm5T3T981vwRBD84WPYGAWKO8d8YQ/4O
wOAFwtCDqC6gEDG5if5m2hChM5g1zKho6PL4W4AW+8Nqx+I6bKz8G5t2aOiS+y/N9HAVb7WKnR8T
I/Tlf+JgfIFX/ynnYfXmnTBgJdaPsAehkQ/jz26AIa0gWwtYWQWHS5rc5CvGY0mZ6+p8ytGiWiIS
+Wu0+Pl3r+QEz3of+qfOn7OXgYECptpl8G+9tffOhmnC5YdKI+8svaz/wbfwN2LH9kZh1GDYIOeP
0SfcbCN/si2QGXShxPORtdPIeYGCplPXXtB7sePcT+lTlOpvf7qg/oXfxfmbX+DrJTHb25snwd0k
1L++pNUyckgFsJ6G40+15meIi/m95djQm4OlOWYBjg0rHZ9h9pA3wUGeuIPBjLmZIb0IPW+EHXqa
QYL9bh/5313/j422/O/v+v1H1bx3PweU9P8sqfN/+n01cB1gFGAXYxc7L5avzXb2h6TOOkHrN0x9
NwRGE2xmoz/WAv835HLUchwjIV6Or3v0j7XA2pIahDfcOIAo/LtG/1/YxPC5bFfSP+9CVihGwTAx
4Po5LC32Jt//5eKO6smyDPNjuRiqXfGCEBXuR7no5pNIEPpbz+OzRg2oVJsAHXTof+2EeNHEa8vE
CeaMrjkOKECObIq42L8G+Tk+8poBaFwpYqXVusoTMZLwxmOn8zMYR+gQpWXZB7fkcXyYUzQNBGhF
zXOX4l6A36Xtc9/faOgS/zLmSAfRBYqAHRHFCGZ56WXFwKYpHqmwGhcjniyvhsSFBK5I5mUN1cQu
AvAuSDM84u5kVgofrLWjlnqeADKNRLjXXRaswXuepyQP/XiIvjVlUOKz5UDxK+3CkuBZ0+RXo00W
FEdyoKB/rWF30bjFipsFr4zimI9keqgX9i/kddv0EQBG/Q5McR3PJj+SnJkkYgFGYWQHLPcppE8P
RZsdj1W/jt4Ki930jjjZg8ClaxZdH4m8YeSN/YFYJN1/SzIMcdgmBODbJ/g3MLngXsChcDgj8Cte
qU02dOZlF7f+slCquyJUioFTDNARGmnmWmxd8vQvgupaJdXKXlM5+0l0vE6oJu9zwZfyvRLLJvuV
XnYHimdlXZWx/gytyOIwjlnFnLd6xa5vpbZcj/HSZniA7DEaEp52DQv50PniKHtL8YmIYrzHn05k
giC2jYRR+q9UGbGHI0ga/fCnvJ9OoinYVFOi916CKcaFFBLUWZFsPtwum35MBB0irgx62cgDBeI2
bzxYP+PEwFTKjBShiclisr2ZHMgn2l0gSE0Nmp0YxyjgmM0g/jYfUvwDCY5hKz2v5giBb6MRy+Gq
RF91SIFnnMOqprUjxJzIPmJa0C5Nu3Spom8v1zYphpWpJm3u9VnQ6WxJFC6Fi87NYhovJ+oehyu2
x9CE+nGFe+IphCFsKBm1N9DmcS0kHFn66Dbtw9bkfBP48C/bygwbPbQFdXnN2aolhWuDcUM+aRk5
1RwlXbhofjmfM+IoPTvRKZr06yI8fs6YXKEE2svF+G0lzjRd2rRmrzRfx2hHWpDs5R23Y3mIVd2E
pERL0VzoyJqgs03sU3b0WKNQBakq7SurXnzxjOmOsM7KMd0HBTOSY+47GOawXzD/P054pNfdxMg2
fVUCwMSPsd1m8tSiBvrbWFqF/8ygPlbfaqrMVpHosdXIPFmhizu1xQSOBlesd2dXnLF3+Qx94oSr
ZJ6vtR7D6ZsuiZjvTTnCu0/S2LJYCUZqUw8zbgb8TS2HGRTtoliTmrPDdxirkpcB2lVIbCOu/6Ks
GZjyWLUOfctE598qIv75nkkcUYQMPWnr1p3pVLQIKgAz6Si3z7ZxzNpVS3S5BD2z+XBAkq9mYIfn
Tt0PH95UVtHVHJaEXsg9eR4EksZY32OLHWCSsswMxy7N3fHngjviniRqOOxYdwu5Z6Sh5ZXTYoM/
BFOLg8qusaDsVBN5t+HcROWR0NB0GxghFN97zqKEX3Eu+HF8bORpMM+ftM8OR0EDxphQI4aSJF2+
0oQ5Cef1lKjrPSPforr3Cynv8HfRrVii3JBjsqO62+FDmhy4jLAnjmw1/FsGmv37KqPxmX2VRiEr
MFPgEJrfyozda5EMc1eRdSskkWz0yK2qDRBzQc9iIPo97PKO5uJA8k44dYTWASKE6m+xdjCGJGqH
h02N9ZDSFyP5sCz0ArTn1CEO53Fc/s410HsnOXoEBMrWq65ywURnbwU55j0EvbDex6NqcEb5WEHd
RLfx8ik0sfBTgcKORpOlJsLeoSokpEZG+jRNtrooddGiggCCT6/LeigfOdvX3cEEgkU3pozzRpW0
qnFaNS49I7Hl2rsslxK5Y3JfVLjQU1IHjn7xgiLwDzMIQwacgerbOyQTfemvsA52jlMFhi9Q1Nsk
Gf/iXnE7/3Ba1PeDMyH74UuTM0JhEd4zuen6Pcd1Z7lydFZeS12lnw0Hapw9UbaioQ/9fGqxC81n
gTsBIYR0RkGe74zVZvtB5ZKGItuk45kTM391TLjz8FcgjrtTc3JxeAxJSH0eXjvVK7kDkiDpZKFI
noujjrmUgMIJZkmpVtOhTF2lDlMVLbjK1PLSQnUoDsCRt4D80KAfSg/j5kUESykgU95rotOu8ftd
no/ho3HzkfqLJaQC2CWrlu+4ct2zxuppcFgN6xk6/DhXh7xYBn61Gpt5gD1Qs1vEEHspuO2D3cAI
OzhDhdHtXmp7qvfVSsUZynhPgSeKfXgyvh2F+6HQ0YNoENHZzy5kt8lKkdgsZPGmeDLXO8qtWc4q
2sdveuGk6Q7Nyn2c9OpGSTkrUAi6sF8LotIQmrVc1qTn03hjR+MDgAoH86LI673Rs0T3xdyLmY+Y
oeh2GbvWA9ms/Hkt2/gXcilgZbYAJS4Wymvh1rcLjBHG9zaPzTw6L4KO91MqMqWXdrd1HJJ2oo0R
FCGcvTiaV657UxEpFDGdKBWDHf+eEnZC1nbt5PRtZBosBmawDbtKhI2Sm8qxPsqsD5qjHubCO2aD
pc/XLJqJPnlOtnVmOPEzfQHNd6AykJ0iABKs7mQ/8RYqxi0Fj2t5IME23uDhbYeTgZ4jARmzuULR
ympySpJeyV2ZsTZ1A9Dsg5s3owvDzKkYLE+0rx087fLXU7mCy6+bEW6TbDX7lNKYPD1mZa4uZ2LH
+qzfxgv7Gb11Pa3ZmtbX6C3Ly9S51XTyp2n9dLuQsZbXy8gcEIXS6rLHYGi2a2+9DDpX/0K1sJ7K
VGQPlCdipI2GOX7TiNRewhq5fFR2mI77lQvzJTVWXB3n1XIvyaD3Ezozs4qE35Rnk+nXn243Rn4i
oMVTRJi6FtdoZDMlpBZC/xgdeE/JIvrwWhE3xNVlWEx2s2JkjHrfFd9cg7P20Mo2vbBBl7kMlqaB
jOgqf80ZTBhajfrqvu9U+xpPYGuzwcTl3p7g9CQGnsdrO2cM2Ohnrh8B3S8fjV70TTFLTMbRascP
XRiXFyCtx59sX1O+P2fu3nkqd7eNDgwmgcbBh4XnpfhBOYHzKbplvY+bdj2bSSnxjltLvE5Mxu7Q
gKjLYvwLcmfJ8QN5/UDS3sO2+Ibalj0tofJ/hiMUGpoV+/pNrx0WrbFc4svBDdhfpXmag3SJO+RK
rpQrw4jY2zV5wfyscOcB0tKgViq5bLww20w2upzDpVoTmKSmxZGIh4zBBO7RACBFR3miDl0sY6N+
yCwzn9GDDPioxlF30zErBHkkIAKAC1jj+6VWvtyF/bqcOyz5WFrguT+xpnHexRbA9Lhm4cYhvLq4
2IzbT82h8IC7HxgLWU+inBDF2kCq8hBW9OpyDkYnOHaLHj606LtXzyr6ehfMDLkOc84MOPHEYD2l
pprfA8a5DwUrBv6EYaDcVLLJf1xoVEffXouxOcZDsJ6toOXZLKgGgr5LOXe6S6HPYN7whylMSk2+
O0lTu2vONPGyOBHzsoUZsEMTzLTKIT4bis5lw8yIME/WkP30DjBSwFrfeBr03uJFFXwqbT2ksOUI
mFqeBizrptiECuzmgn2WxcSrBkPjlFt3J/ri4l0ZldbkBOMVNE1rKWqO6KMOngLH6x1QJBP2TsQE
CmKmodIiwdPDw32jRXwYMwXxgc4dmtRE1GFVL5aYJwvG++LnwFWCXdHFcZ7oYbJfIUNwApxy3Qes
DvRj4OoPhwjIFi96kLNxn/me9Y1TSv+liyw3o2YChRbwn3pOBzGKJFzjITogZOY/8ipro2O4WvlK
LprI3Z4TmIeLsUznj9VGbectOXax0307ZEdul/EsJQrsH1J8D8R7GX41ROdtCqE7jnrNPoLOjAcz
9Zd6R6kmRkmGZUF+9MxMJ9mUthwse1ExvYVTKvRZhGE83zX+YEOhLWu4Ld7IWnPsfVUwcJQbdNkH
pJXvle9U+tQvpnMSxxmiY1F4hMP9YDCcOlDnsZ15FogQJdaxu7b8oSc3SHrzKjTFJI5FFjnNrjVW
CqHD33JLw7iETCInAHrHsYbAsAsnR/WHMki3cmAmVjSHu0j1e4zzHEnDeSUo2LgNjyli3oNO5iaA
vV2tZYqhs2k2I4VbBfU5dvIIDwyYnYJ4BTMObJwYcbAvpDHQFp4sLlZ1U9cnNjP9AyPlprzAyh4p
umU1dfZe6ehgr7RmlZ0y37+O18oFcZJR72kqtranvmM4lizBWMZX49IsZudkET9aSQ/xr6KzNIiR
cDsPO7bQ6VFz2sAMyuBnodHbaeWZ8obpsVUlIVsd6E1ejMnvX4jcjrNHO24H+6BlObdJsCjFBjYH
tZAsitk/Q/LNu732S9TuQ9N5zK8zHkMMoiiYO7WKS+vYBRMMSjVFBdtOHNYc/b4cLr3CULbnSEht
60QbrrfrxonY9ZQrHGYVXevpBV5lgp99Rc7sTLVhkZ8LWurCs4wHc3NN3XRXnK1RpnHfVCQzz3j+
y4z7e3PoxLgRh3P95dzpv1w8Q7v96fDl7om+nD7CtyDWsM0my0TWrRW/SNrS7w5wtq6uGcOt9c62
MtUygkAbBH5drcWp+HIY6S+3EW+wbI5ll3UugdLNkTSM/lZ/BrkM/+1mWirseXVOCJQ1nvXGit0L
7F7sfYa18aPvI2d1dW2Bdsfcv7Z4okAdYFaJ/cUb99mXb4oyIzxUAH8wxEyCq/+2xyoo96UqU/+o
oyJ09lZsp83Js9MUenWMNQ8NSbRddCSw0c/nxBHC+fuiF3u6Jhs+Vt8c1gh1Gze6kw9p2CrSETKd
5pfJh/4O2MtZ1/AON16aX2KjwlK2zGVvjtPCEr/oqfviQBb0w+AR9o+0tKXpw/i7Sw3MfMHjeGyx
ErUccTuO6SgnBy4oLG6GaRwB7iUnRFQOXza43y1xX/Y4zvC62LdVMOSEhjyw3EIN2Olighot3ATp
9IcgqOPirdQAMqKQkpYL3fTbjF7Q5LNf+IirYwQtb7js3H4ZeKLCBzoNS+Yuh7UdZ30K3IpTZuSt
BWrUlxlQOASvoBTOtQNszIkWXAv45Q7MsLXcEdoP9Lksq7E/5wE/cqX5XRfcta6XF3djWGNIdHEd
VaewxD5+hLiPaXH63cD4ZWYE+YSx0Y2Ne2lFZlzQ9TfrI2hWfCITs7O7YvNGznVGB5HuNcEK+lHZ
+nZfVkryQ9gqA63662jzWhL0rKpkmdRIRID512p6LGXiy6IJqAC7Zs07bg6EMtgSghSwd3PtLffS
sclvpGthPML3Cqx0sDlBA7uJDRKAg0EU+bFeDgWCIBysMqyjnfwylHpyVTfIA0xVfSw/50hvzKqx
eQXZbukLOrOMadLEIjZ+LUElLEeLg+6z7HCyxlO94In9MrimjNReHemVb8uXAbYtIggD6ZcxVk1y
grTuANMkEWNtld6bjbb8stSCa2OY6lFsSBFzFcevyiITj42WBkfOgZsx16KIvU063AS/uPmx7sbh
ZuOdviy93Ze9d9mcvoSzJwy8QYf7jR28YStaTvNIgr7IyrG44mbaEFILmaX5WlFaP6qTbLqejVRj
c3LGOVfneIIDCxCeSSwdcG6jQNvBtTlwlZCMYI+TPWBhYGtx0zlB4173lJVPVkZTqlfqYxlXejja
weij1Vp+1ut76BSrSnwEpeDgE2ef38doFRs0AqNd1u3zzgbg5KcSjhcsb2PXD05TkV6MXBOAlAtK
T+7xItSgc5qls1MMtt5IDCPpc6Hp2PXIrEX0o+XgxrC6WSNPgFgFZyp0U7Wf2ibQF5wFp5VSeg5w
GLpGVPGTVzt+1J2KIVydn5AoyfuqzK6iMy9PfWrI1yAL7+rSXswHqZuUHWqnRk6V32asqA0YezA7
LhiTzOfJwwE5Z7ko9RyN73mcT/OVrTtOdp0b2pMDNNHBm4dOB1bchVcpaOFMsKEs7VtadEv6Ooig
HB/KFJALCEE75ZRAi3mAMJbUTT8USwKQzfdA56i8f/AzqhN2K3Vu+S8hrRmAIGMiE9yHOmbzHeMN
0grfcywFGiZmsO8Zl0ZzxwMpBYJSdYXWex6TAxhiesMLWCuPXe6Y4jTBYQb8F2HrssEhoISFWPE8
C+IWR/8Ww7iwRn/HF1edpw3YYlBKkIr3Q26IZs4mVx/2krYf5PqcH4zXUXrk3Nr1wW09tocSQ5pm
cTWFxudFi/w+durVOt/Mr6DVrCG8DPXQORdQbwwV9zpK+93seNhSjFtH5hS5GNbBjGr2yQ7ncFYx
pnH3vRVh/sECNg/4a0dwxThi6E1w2jJiV0TLN3mVOC4FxzKH3gUdoyYhD9ntM2i9/JcF0jZGSyqt
e52TOGQYoCtxWFCY8F+U3NjntWnym0nwf9qlszVcIRNlFF20MzDuuRnkAUHT+De1YFKWIP9HeFky
NzVJmc/qF12EpLDWeLb2UkVwkiYLEgnrSq9Xbu1UfhLGxDk4hzmcvarDi79DwWSez/QigzUIfeW9
dQdAqahlsByjdHCcQ7HM3TPGFYz3EWWTd8W8Vck7w+K8c0zLjjJU5V1ZmxwkSJRbOK2DFmIRVqod
9bfhtB8G0XN2ENtsxZnmItrbGrr03A9kiriaOY0b12mxgOk1fG3M7IMnykT3MYXjxlimsuh2wduW
HaI15DKb7FWflVz/d2lNtehhQWK/g7dMEQaHvPxjYIt4hxzCpzMN3Xw/xMuIGAjfreQj6f0biyxk
zZszKatuwZ28Y/dQyKPuonEBYSw3O6fVzE8VbTOcMbS3XsWhhGnVmZUNpqVTdqLrVHBqnHOkPwCc
0i4PsiRYsSuJIPy0ZExZXWPr6nNDynwQ3pT7FJFoT01eF1xizcbFjtcy5YyOEM2jTC5ksSrcLi8e
u+FlT0QUtX+2lvkB92Kcn8fKInABNwpSn3B44gIUDecrExPXReX0ig/OUdLn022iy4pCZetQp7a/
L0iDiV1Xa8ucC+lF7Y7MrPz0a5ssBihSxjW+9jcYqluwTy5mEKv7Qtsha4oqvWIvvYCKAwuVxDmQ
D7Pyi27MGrbIGxy2gQzEAdMusbG2rI12sraAWbJMEc1rCrIARyiHNCTGLEteQjCdnT6zMIzoKDSM
gwhiceTUnYXwwaE3uGdIbf+IQDWux2p181u3s1uuomLF34nxTf4qWdyRQ+Zo0Og4E8dxZAzPvui0
bt9j05pHhzvJS6bU6a81Ac12FwaNdYt3itgYvJcFf1g/MPUalUgfOvpxRwRb11l2bmdxmG9jhiDX
bAmjW22aERg4dvJNmu+JYmfovuHZGlSBTW12mz/HLZbBXTW5wdkK3VEfowhlGB572yLlBEtV7oap
GKtzzn7inpNbeIFRLfMOvVf4Zm+nGq5hZ5jLJWIqnHVXBPUa7NzW7YqXfm2Gz6KdqjKxKzX9Cj3Q
93fB0A/xXtibAIwMwyAoiprxDoZabH0Lwtq9HmLfhElLFO4ZppZ9C5mQ7J6nvU5e9ry/SzzDW6Xi
mK4/PMZOVOPkwoX3RYHPp6cbwqj2LIjZ9JbdkUoOnfxuqvrmJ3mmttwvdtv/wOaEm8DWqnn/Gkn/
bzj/j63l+d8P53d0YXTNX3sntn/xR64t+I0ZOnP0MPZBInxRV34fwke/AWIJ4Irgdhe4YVyycH8M
4Rm0M0yG8ILvBsNMsNVQ/zGEd35jYB9Hm4sHfgYmDe+/ceT81eoRurYrhM9RDtfQ1nf3ZQX5k7uk
KXsndTWbIXtkuAgV61vrzhPb4XX5D80zG2Tin6P+//9KvBCfhsBm9Df8xuDwCEnB/asaYw2QU+q6
aOmWJUVM9ltAa2SZ/OlL+Bc2lr+iRn5/wS1RGGyxPQou/+Y14iQ3515c7PMcL0o3GFbugnnq5xLh
GVT9NhZlg+6REcK0/OP/fu1/9bEGm2vHYx7Fx/u3sGBKqLfJA2zptrTVvuf+XU6e0w81kOgy+0/F
3f/q1aINrOB6wsX89TcvEzL4UHPz7zWyE14E6jPYF8/bXmJmCDr9zmX6t4yPf/W5shbyo9HMSLMI
V+2fPRsYGvO5UVDwKQk+eSw2+6EMGeYVPvu+EBlZF+5NKfjl//5M/2qE+vo+oZdQhugHRC3577++
7hT4pWbPRmTHgdbbtjtchQGrrvsOqI+Qu0WC/b9/RdotARjFzGVAtfz1FUUdMYDuqn0GWHwbBeC8
psBh+uZrkd/zuF33Aj/+f2haDLztB/nLnQI3hIcRWVd+xZn2t4sndJFkTSmO02ARikH3W0kBeQIt
f9xyM3Mo0qv8K0wTfgVrqMULzvMtbWN9BW/mcAvhtH6w3C2WUPhtt5SOM6zTo/8V3dGym9ZtT7uV
lWzpHrfvM1wJzli/zRQ6xgn+X+/GioPOnIzoneqR2je3IbM/91hyepM1ByjTZHNg5EzhfiGz+d2b
i+kuR/c3BMALGiW4IphDdQq+NyVI+sISDSzTslBEOW0ZIg4qDyjZAbxBKqjHCEexw8Wg+x0Oi6b5
FmUwyYqj6RjmHQVDo5yoXRUD2941C2QVCHZeQJzErWz2omidDJWA/jH1mubqF80k5hk9UAYnatZL
2mE8UN6AYPzj7HWwDHTOARIG97rRUusY8DG0GHnAO4Gomy8SGUejxWzZklr9iMhPYL9T4f9j70yS
I0eSKHuXXjdKMA9bn+hB0h0MBhnTBhJDBuZ5xo36HH2xfmBVdZGWJF3Kdi3SqxLJrDQHDaZmBlX9
7y/fB/oRMSI02dHx2asMAM1tUuKwoGRkpelJ/h7adAltGpog9Z3HJ8bjWGlmceW1rU1lkObC7JC4
GSWdVif9RBdL2J0t+oho1W9d84NKqRfblqFDIuJ6yW9apGnzhg6ZLHvdBFJrW8kQHBOYJuZnA6sb
vhinMC0+wP6syO7z7TB/S8qYVP04D5b21TMivm/5VGid/GxR1Js3yL9QiO6TqS2izyhjoL5S4bKC
YDd1VVh95L6iKjdzzecPmZKehEewSQczrb8qT3g4vmpBxQ0l/AewkEVfAxCgudqs/RQeX7PJTQw6
DlGXc7XNYhLoW62c7JFt8Al8R8+Km95DbY6j61wdKSREoAYpkMKNAoAXg4BwTLQCSR4iW6ss5Sv9
0lC3NuqkdGudPX8C/bmYCs/f9DDO5lskzDqlwNqgpN09AQOxdEGguoJ51ZBvKbsbsENwSYLYZw1o
X/hL7ZVSg1wzBcYBEApqWMr9CsxQFMzT+HVREaBtKo+K6k6ngT34RnzRp572qg6y0elAuuZd6fzp
M1MH/NKlkHtmbRkJR8/twy2l55TmaBt0ee7U3NjV0CBhY9D4TvOBbc5fo8EbH+ZpsoCIUpzHYwQA
iLuJg0L5RKl1/MrnbH3fmxzSW21pI9hJ3lDRj0Qq9JQ5jf2NalBAJl6zUpQBJWmnWUn4FoQKaZ7V
qu1phyiniJLTwkf0JqfeFN2SAiqJvmTWPkW2tjzmRjb/UrRJ++E1afbNQL73q9Y9PkNrnqnb49SU
3YXYPvxsWnyJ0jmAL6gH1gCnqOm7w+TWVKEyEPGo2cGHfLTrCDhn6VjGr9BxLPDlQWF+QhZV1YhL
QPbQ8OTUD7FGnYdCyQKBKYCM+sfQIwtTW9OlWki9L9ySHixbSvPqnH+vYwPhH835FAyKD4MJikaD
VMmINB3/RtoXVpThkiXap2UQAzMzwfqkBdqZxasxg677lOx9biWBQrcANdhKtfh4sDv+ZxO1UVDs
RjokPqdhiTvSSHIRGVCt09sQFXbhkltYsLNRzGAha2hUAYkqPeXFeblOknYOjPJ6ROGzNotp8YNi
FeRoA5O0Lz33g/W1clNN3Xgg2u1dg+UGi732nPuOUg/9EW4dsN5NM//eDknr7VVSC/nBTEpA5zaf
/vhAghrJNzl1sfImSGYkuAjdAhIDSoQPD/Cy+RTQyY8SVHfCe4rhqIBy/qwPLin+yKeVMR73eetF
VID47zKPhHkxz3coTci/Gxoa/esJKAjIEXNyxuu1Sc++WrsS7MNEtAW7cqgoNoGQ54tQr7P4ZHQp
WXBv9JTlYKpmlrO70xjyCbg8msmithuMHJSZL818bI1wZyYjrCaltqdsj+OF2e1HTPfo8GnJyYR/
YfwQeo9h5YThbaSiUTksEey9K8cpLdw2EmhpqxQvi35TXRya26ZGQLRxYtekclvT7bXDzGys79Kq
q8wb9lwnJhDLig9vzJkBV6dKW/3CiiO9XdM6mLNyFRzpdQQlU2BGUuXmib9rWb62vUv9rQuDcOY4
MfG1uE8TEHn+4JC63LtxSxKaS0ozQJ3X1fk6UpckAy7ixX27DUejDn+SI4V0z0ZgthWdeRCfMM0a
sA+CuJDHu4r2sU+lq0JpqNj6oMgO+mMILeJPVEXRPc418Q2NmNj69KWi/AZf3B41FwUKMjjq4lfJ
hIBrq832GnmgSrPN0IQObpI2P3VILYvsk+eGzU3pUqehcpjzbd0uyMW3VCOhLSN2KpsdCSzn1+DW
dNrAKG2vtLhTrP2E1dA3hNzm59gugmirIO341QI9ZP+J2/rnGHGU74ED18bGDLUwP4aqC+F3nIrg
s53NwdCCfIUBfMBKY/pq2Aa6Gw0N541Bdmx93+OSUayinOvPS4apUOrEFe07duBOOzgb/a2HfGw5
jUmhaZ+MKXI/t+HaKOxWjrvs0bK57RYd16CTqEzIN40WrJ5PA4ot98OC2aizw+aADos61Zz8enDM
IT9Bf6ZuDGC2y7/ETbjYX9m8+5QTGRjPRqsCeOPj5Dm/Q2zPv9ZL5/1AWKmcIUlQJok6WzvTo0g5
GT3afLTUuIKzQVXdxr6MjPehC0tUaZM90Ry80LXX7GBU4V1ecjAtW0PponyTqppVHU12eSQEhM8I
KhpSA2HiTsO2tWs92YblEH4Hvj6fKL2TIh8GLj8UXCLlu17Z+olSIkm52opM5LL0YBYIK+3lNzmG
9rZM6S0+1fCYxm0KM1o52FY35VslD93my0hKVgEZ1Rr2z8mdveIKBHuQHSlP25SMetohqL9T877G
z31KryfFZePkglEHhyid2/CgAKKmwwHitHVTN3QHPcQWyIpbCl5DdKOS5aIBgsR7ZezznkLwJom4
SmxDDBvaLeVAvorIAdHesKMWa3412asCdFVQt7ZGarYZOYqV5zNSDo24qLXhNTJFLARhBVU/HW3B
5yZ09JkLqTeflnlwm30TcBRx08Fv+UAb8gzAuEvZhhNwQxotI71B50KFt479m+YgjN5wIjIb3Hgd
Iwz+JEY5NFe6TXV5p8ZRnHzJPdKodE0xfe4vDxhGts9YYp9tyyl/Kojh+HP0meZaXXXKtWlFV3+U
cB+Wa/o1nXiXRFiJDVMWn4E7Td/aGjHkElmeMd7HdOOUO52KnbcFfsanUzd21gH+wny1OLDCjk7S
RmcwVcl31DzFF0tzGtrQTSoTuz4eOLXdIYy/U6nB3iwws4iUt2pU+B+67h97KalwKnAyDjRhNXRP
zglNNOlIIwt4JTO/pcY3+1EzcAFk/0X3Os9pmO7SaiLcW5MKg64BstrH6P07EG8lffRcjUGZZGWr
/4DQsnzJbHQzON458W8X+Sgi5aLWeYeqNZ6ium4x60lr90cfefUnz6wVa8OrV4+dViblvkO2eBfn
JDE58Bv1uKj0jtLzEo4dVlGa8jMarRrCXkF9bhpVvAAUPu2puM1p9qNve+/OHKlim1sE/gOqds7y
6IPRpm5LcnUVvqtPIngqaqiBaW+r9/S90eVv83FBqZkMJtzLVUkfqKuoPgla42u5Ku2rVXNvrup7
bmQI8bmIhqegQZ0/O72XHKgupLfWqt6nbk46XjNHa95ClKH8o1ceOvCYZN13tisQAJ4BDQAEV95t
9JURED/hAlo9sL9gZtd+bMdleeiewAKAiDrqMk/AgXllD1hPGIKqWZEEEUjFB9quyWxXtPYVN0k0
mc7OfoIZtE9gg/oJchBwkH/ET2/Vy5ucjLlOk9O2/ycc4QmUYK7MhG5c8QnAA6qz+gRV0J4AC8UT
a8F2CzrInxAMT5/R/z8v+D80j+TI24nB+//9v/pCMKR9+k/+mRm0rH+4NGJz//UMaM3Uef8tz+Hf
UIDH8MSDhWVgjkIy7V+ZQUVX/0E2ceU7r6k7oFTkSf6VGlR0BD8uyh2VNnAXyQIZxf9Cn/MEoP1P
IsLlU5IvVD5jPfIROvkIQZ2juxSFkjbgGHNwMDg7YzpClwHpSR/LpNoOBDYFGy1QzEnAHd0b4GDo
0NxutIZOfpQs9kJD52oAd6UMJTrWYCm89oM26VAAh5oL3bWjKbR86ZQkVDbScbnHQSZzoOusJRxw
ghiaNY5S7NhNEN6b5J7ajZY7zW/0tJ6xzeveuCdrmcATABfT4MTgtfYuHrksmVzD+u1gVNzm7PIX
tQHnJzKd8vd/v7r/n/PwIaX09rLdRnHx47m+1OT//q9ktgEofM1Y60hCHaw+WP//TGY7xj+sNQNp
aUhLuV/ZZKz/rSjjX1msb1X1LNjTQFf+74oF+kbmmV4TwuC/UpauS/E/S5WFv4oWWaL86vNkJDmt
3LVdL7wjRTcejCJ1jtzB5guJwLdGF1LIGp+aqKGU8A7lS7kdEZAdOBEupW/fGl3IiKdg1fJg0Fwf
GT26+z6ZQP6Y1fHZu3slDf7W6Gs+/llmn0tSaluVZ/pVoHnUUeNT3XOVkBtcSFFGNAZVjjpZvtV6
jzDNH9ddTHLS1z/o2YO7CS20tambfh5FV5NR3oyptpN7bCF1zV195IPdMH0++B7IdSWbNJ/aC4Nr
L/O3/1mLQrqYnkhwAINi0nZWpl9AXPfXjdoV37mBOIfSNUA5l3wl4GukH+MaCKBT2smF7PFbb3uF
nz+btCYNgcRZjuk3yDu2QWIdl0H/JTdrQuI9D7yqDUhO+oh0/NDz0AWrTiT3tkWtsYoSs7Kt0fA7
FVOeeAn9IkMGKPXkmhC/joJh4aRlum/N9q+qXh7tzPhLbmgheGlCgzEPQNRfQt7kwt23onfnIDe4
ELslMr45DiLdR4Ji4sqrqEcdvLZc8Io1P3qwspAKs+57o37EDehj1LiSEy7EbjWXTVZUbn6X53Sj
TchfD/rUe1dy0yKEr4UPidoZSnY3j/RCbHS4aXckOxDhyo2vvwwiC5DKavQe3SEfgtoUzyDK2+rx
/cG19SlfOaqe2AjPQlTpg8Jymiy8K6zkQUfXwzUlt66GMtFXEnQxHEal1f6CozZusJxstp7b2fs5
yadPnQsWylIq+ifef5g3tounLezZsziaYWZrIt0PtOSqiUz3qBdV/kFqcFU4k/thRqDrRLXPx96n
YDDLrb0EkoemWNWFALOUSVe5vlV7dMjX1U/6Wy4AEN6YFVWI6aJruppsYeXHuqM+0nmGKCcNLrz/
twYXYrpfYs1S8qnyi9iG/m/S7rSjeAkVUG7WhSOZsr3pWXle+U7ax9dJDoLMHvh8lBt9/aueLRiv
ju2qn4LShypk4MNmjieLZOvX90dfn/GV0BBLysZIi6DrtY4/Ii3clSEtfGNfWNdQyaLd+z/x1vQL
sW0E9UC/1uT6NjaxZOXJ7xiyr1Y4fI0xgpRVm7bf215E03NKW45eKHLbtSocv+Vs6LXBN5NfOzrG
ZdltHabfZSbln3iGZ28VWZOno3YpfT2pkQIpVj9/aQJcheWGF45fd8zouK41xze04IOrPAAW2L8/
8usLhmzuy+UYmHEBo3R2/NjEOyVIPfuzPmTRlvS79vj+T+hrYP59UfJF8/I3bMWtAoN6lw9yDUNI
T2uv67D7VHXoqw0XaPBuAl/3OaYrfFjqP0sSGlf1ZC2Ps9HqG3WutKsurDzYXUNhX2sxDMIpoBsx
oh4Jja39CT5h2ARVed+X8Qc3nrythpj7Q1Pnunc9xfrn9/+Q11c+H24v/w6ar1Mj7lTNHx0+kawk
w5gUSMGFN/HG6N76hp4tIdUZwgameuHTAD1v81TvaHopgn/Snt7sOXlr9PWfPxt9LOOhqlEm+HGf
/BrG8TYd9I9S0+IJl4lhhJUbKrXnO8qIdct0tyzFb7mhhb0mK4q8mJfS86kTAx5UKz9wPLlvUjqp
Xk5JPhdoMABK+qHl3Ng3o5ZfOP3WqHxtvQvrhFZ53e0Y1HecTD1DZ2z3oaotG96vvkftX/9wowpj
VUUzLyCO3ohiV7goGJ3X52D7Hd+kifO2BgVx7S2dBU0M8q/UqxCBUy5i9RVs7PklYUUpPzsBAZH6
5sLs7+WbgM5gIT5uPJ8MWvIATq/+2gfNcJB7cmH7yXUYH9APHN9N8djRy+80HV1402/NuxCzxtzk
Jj3Pro/7ZXy2DIWqdqSAvXXxh33/6Z8+Jl5ZTa4QuaAderdA1uoPaeZ8S2dK7JSu8HKI4/ahK6zy
o+M2wzHP+8DFk7RarlL8c/erQ+txSSrtDv/Epy4Bez9VSfHr/cdaf/21pxKCnsQpdTDK/j4oAXVj
milF3OqL3NhC1KexbTeWkXDD8FLknUW4rRKEPXKDC1FfGCZMBIigfg9h42CWKr01g3fh+vXGrKzM
uOe77KKNWMoiRuFzswXG26jel8ENA7mN9skx7NkebtClrOhBrPtAwaw9xmOAJUt1kZuYNRv+/NmL
aMKwUwtsn2pK9yGPmsfMq3u548cRYjAJexPHUwY3guHezpFvxI0lt1zEFlHVohkCJysdZ6XpJvEg
lyf18f3For31QoXgG4B10uRd235ijtkNkKjwp9k70Sc7AEeV9AnSeM32unvqXeEGw1TnU7k4v7yw
yB+KGFqBBqH5Cwz7+r+zUvx3aozM8cu35KYw5g38pH0dUS5qJ/qhP8aDaUu+JyH0VETQKJuy3Kfp
8YpD9+di95dM9N6aSyHyVp0Qjdh25oeFkyB/ARpqqojg3n9Vb40uHroeFtaK62Q+Yh77hHEObRNm
K3dArSn557GBCqrFRcvM/JzmKwiDV1GY76Se2xau9opdWQ6e1JnPRfgWQy1bs67lRhYCOjVrm84M
LQNYkv1cIH21FF7lhhbCOV9wEu8cCI2IPX8WDZ1ODSpZyRkRDtXUbbCnQ2PqTyYi9xF7jKvRrU25
dWKv6+fZJtpmbpoZhhv4wYR3gQLRfZuhJ5V8diE8EWxpsLXjxdcqxztOyIc2YQJR5f1pX9/cK4fu
SiF8/uxqRBtsHaiuH5jqX0uRr11fZXFfY0tzBNdjYAWyLB/e/611Pl77LSFa6fkaaF7DV4OW5PAG
wV2+n4yslRxdiFbPLXEutPLURxY3b5Sge1CT9sIsvfHk2BW9mKU+VC0aX0hQ9EnlfMCkNzr0kzPI
bQWWEK8RNibpMgaprwTIG3N9OKihpl6YljdesCWELLZhWCNVfeA7lpXo23jO+pPV0z22KbtRzTdG
FbvrRYsuVKm3bAmBrFrL2BvBzF9j81FIWzz8vWiu9G4rN74Qy7AF4TNgt+13vUKnnlkfYMRre7nB
hVBeadkj/TypD2Co3lhdhJtHZ00XltEbVSjEPS/XEVj3lpYmhaRLHff72Cni7bJo6VXeqsGBftDu
uh68mSs3vdDw4s2/ulLj1if3twmh3gSBngamlvirsa/bp0eIPme5oYXITutardUJn5bQzWgHMP+a
gvaL3NBCWOdKVNPi1y6+mdWwvmI6ZxCty03JKgx7vvtFizKZWt4mPghJwF0F1MpRvxB4b+wZoge2
zqvT8QUMzrpq/lYyvt7K2pL85BAFW5MzDRVn2eQ7I92c3CHP9Mi5chEmWhKz4RfY5CYJte8I7BzF
fetbR4vsheHXQP3bMQBfVgiC0URGvPRuQjOX+72NSn2HdljZlWAwL+Qu1q3mtV8QVjoq4lHxIis+
o4yYt6qhokkwQvx5PNca0m1UVsZOYnWurNyXCyiccNFdLC856/ZyO/CnwWE0LvwVry4gxn658qWe
Tyz3OFVpN3MRJZA66KVWkPltuO9fyQ0unFsWPY+F1+u8yDGw9ytgdu+kyuP7g7++V9JsJRxcyWKP
Ew2+yVlrtREuKfZW4CIGiCtlrZ/JMLeQrWo6/BYHaUgNzPekpIYrc9Pl14VTTO+HOO+rODkXlv4D
EMdVNuoyxz1DCwdYYczUDuFonTOz/+hg1UFz7VDL7GgMLhxgWV0naUaf8pnrCsq0rnucQBdfGPyp
8P9KYIm1oAhvvDlQquRczioWvEUd2J9amrKRgLtLgXSf3NGvzMFKFtpCHri72EiCapsuanckjWRe
WV2gfA6hpvKxngU7fF/063lFMoJvdBGIpPVPOobVC7m01yMIU/uX0Yl0ZKRLCN25G+MJ20FvQb1w
9/76fGtsYY+B+juvQPnwPCAx3XgmNGJl+So3trCr0DBuLZFhR0xzz6dE+Wj2iuTQLzeV/4lAA1YJ
5hnnDiMaOpzr5BZGm3PhgvPGpIhJY7cdUWhlgXKiI9C4I1Pc/cxSJ5Xcb4QpB+6kwxKYk7M99A+o
GMutMWXmhVPp9UcHOPByreQhLfw57dtnvBrjidZ0y0JqKPM+6Rt9ObYzU5JN8i7BIk1HUqljEGU1
4YWN8vUHp/X05eCu1lTwMlJyxXn+G/TaHzyhpOrWtOoJOzzy8wlM5gpuUGBa2m5IJ5D6UWZSXLFM
2I/mMsVowc50UXwIOKRWKrZkcAq7t0VjN1gp8ueBU9FT3mlbB5am1EoBx/9ywp3BGCYkS/F5CNsf
rZ5gYR8aw15qVsSayFKMVsvrVE6ZZSMyzO9Kr76XG1o4UFMQ2oVtTgxNG9DWM0ocrg1Xbl9xhRl3
m57G1NBWTt7q5jnlV9XUSn3x4W4gTLhRWZTAwYicBqWegV9COzEr2Pdy07LG1bPsTYT7FSrmgifP
Ou3WIooekn7opA571xWOIKvhW9gapug8tuk+qna4FkquFGE3TBeD0zJqojP4mau6HI+zOf6UmxJh
LzTz2ggHfUTrgqRnZ9rdvHMtd5K610IreDnhZY5EQ8Vj5pwuTUvbuINVAkI3uegU6yUoaTHry3id
fTSqt6OZqFsa/QOpa6Er1ksSOibUZEiUU5PHwVWVVvOun1W5ABXLJaHjOl3YOcEpDas7ZNs3Q41i
VOqVitWSaMH0yosiYgiDAaB5KN+UqpFb5GK5BI8OJFpDGZ0VWz9aWhkeK+SAcncK0WPHrUJO+riK
zySHs32ixu7WKuZgJzcvQnxi8udaAIb4VIRI6f3ogj9y4wrRqWh9HCH7jc+4Ax1tuz/V8XDhVb7x
ZYTg5GUAVfDoNFtTuB6mrfnRgpwOodALwVul7s042H/ADRSnOoiGs9KTd8AUo5G6grmOELsdJ10U
zWF0nkp7wShvGfYopBO5lyHWRGa7wJ+RssgZ7OexjWbUn30ot+v8rSiCJow2MDc6u0hD0Xsu1xNS
eskHF45WuwizMVTM8Ax4i5QknoV470ktpFVt9Px4ouHUmUZNY+gAg8akWL4ZuAXLjS0crGpd9p6S
MnYKP82L6z9ICmO5fVgsivSjHaUmnIWzXofIzdUJP2puZXLr0BbCNhlzZUrNhtG7EZqwZ8Nl62fJ
RxdiNwUbFuqUKDAJbVV0fhA5QUhKNdXboKVevlBN0asmn5gYjEU+B2b3CIRykXxyITxxKM9rM8u4
4pXacDSD4hEdeia3EYtFEBeM/AjNhdWCr4PTK9djnMvkj23uEi/nBOAcUFDV5VjFIBLflEXfgOSs
5GZFLIFYGCDbYReGZ/TU1rYaDS6RUXOpi2kNlr/nRFyx3uEiFHfVzFNOiaIFMAdb8D74UO+WZrxU
pFuvoq/9hBCn+Ml76Gx05dQ1+KgMaYipDH4UUpuAtf7os/uvq5QevO8sPGN9CYPeiD+1Wv1Tbmwh
TPVemxPAjt4p4iIzJ8ORcr3kSxWDFKBIUi6qcnKMJDwXmtcfO2c05TJHlhCkeewOYxrN3kmZcAjN
G83Z1cH8KDcrQpQ6XWzW1dwrJx3UZhBPN41TXJiV9VR4ZaWIBY1cT2HtVqNymsK6OJi4in1IAqP7
MNid9ZVMVXKQ+hMMYfapced4mzfeqXTCnTLN84Z7xyVI3BvLXayczPFIUy+feac8nPrrBBOw41hK
9cTarlg5cUPPzZWKS3Yw5+oeG9b2aigU48L86+uO9doLEI7rHgNNnKoJVRK8yQ5EYHkNb9/ejunw
Yxobth9Vn05VZdFFH/R3jtn4WaEGu9nDFAEDiftotO2rac4HRLigQWI8Y0vDyqDhWupVn0VfMhRC
n6y4Pmpd48O2GjaqBfrWcoboFpBIslUd97PUW16lps+3BryQQ+ooC0Qz/iCMuWCD2PWD3NjCtoOK
FUtNLJVPM2j4HQ4jd4BnpMpjvGRh3wH3UuCNNPMlBVfBnRxcwVieF97xW8tTWPtlUXdegg/jKaic
Wxwr7upikdsZVtH58wnvClo9czvxThlqSOBLk6pU28rEYWsjN+vC1oM+MEG3rXmnIZu67dh73+N8
+Ck1tiEkIoEUNVrvDO7JDFUwSt0ARGerFVS73x9/XXWvhNYqb34+OejWKRaO7MnYwDTbwIqNI348
yV7rwmX//k+88WqfRPfPzkKdhsW46Wzv1NjqCfAcfkBuLvmRYAhbw2zFIFGw/ztBsLEB5peRHh8n
rwpNueSEIYQrfYpgi4PJO628aEwKsuJQKIUrU89erUFfTj9gQ0hqkeKdwn66bxT162xKtZUxtBCu
4zKwRy4VEaXPu7zYq1Ukc045uriDuaHeVjOaZbrsoqvK67eLU8p8gjC0MB/VkqV16JqxrzozrMbc
gOe60WJFcnhhTpwFT8UZ7rwfT7jZgDv61E+lnJhSN4UtTMNdKAoXdfKr1Prc2Vm6Xb+8ZfYYJkbY
xKpIWegWDyd/abnf6DM31QLp/E4iRBld2MGiikaEBcdaP3MS8/fkpFy3MXSROfEcXdzDPAWnk7pV
Fz+Lmr80vfa9+VKPzKvbF0ML25duFtqgVkPnR3Mb3wXN2G+4BWSPjTO2D1JzI25f2Cf0XHjqznfs
NPmo1KG9jfLc/CI3urB/NVOp57PltH5EV/IRH0h2+jG7tL2so/xtd2d6hM0rCodWcUBg+05UmCCx
vWyXAPC8msOgv6r7ML1UIXfe+CEhboF/WkHX4INXd4CO0qpxfjh5WX0GuRXew8gEKQifPDzKTZoQ
xoBiKnxzWpc0iHWIPQWIqtR5wowJQWwktr1E6lT7aj/jubjaX9Zw6uSi2BCiGMcPNwlzzT2nZX0L
iBM6vswxxXMLEWxjUDiGpOLOOKj123acrhYTC0Wp+RaZI3HhesMSFTy2YUKmSp18A/FOKv3pcEN9
eQbixJdZlWEoGHnhD9a2WxQxcvuavi7XZ1ePAjseZVR15QxM/6gvyt2oSmWFeGohcOM+CKcSdc3Z
xmSy1IBMhYncKSXikBVXd8a+WRi6Lz6poPE2Q97LXMZ4bCFQsVYeojJSlXOkWAYmo9iwdVgxSy4U
ITAz3YgxgrKUM0YQOcbTCr7R/SSTWOXRhdC0KIaaTtsrZ63S8U0t66vA5CNQbokLkTkMXhyWs6mc
8VV8xBlpG6ahTNqD5xZCUw+TYMALSznXbrlXTetDkhffpJ5aZInYfavBaeWpsak4aN3nFpsauZGF
oBy03rMGd1bOqprfDktzqOBgyw0tBOXgWthq4g5Kmtn8ODT2bq3QSY4tRKWm9imwUR6bVM0JI999
Vtl/5B5bOEtD3ejm0usUhKJuuM2t/pvVanK795Os6dk+ZWFAng8FY5em5W6WcbrDsfNR7rnFmJxm
epHwGDuDb7nvcypM4eB0kvMtxCSOACEWgRMLsHY2vaUeY3jFcs8tRKQdNA1Mfc87T8Osg23kW6M3
h+UgN7oQlGlu1DXEUBZKSSnRUnbop+QeXGwPbdPGiBVMWc6dU+wbqAgQJGRS+o4uskA4wfTW8njq
aCjO3B9IpMp8iDKyEJSA7sK+CQaFxqHS2qynsAnrWW6ViH2f+dCybbeOdzbr+ZGUwwIMRK4QwZML
cUmP6ghAPan9Re+VjdYbjxrW5hcuEOsgr1ygxc5Pr4MBHmpL46dL+TnGtfswOyD7TFDKUutQbP5s
G7x6qinnB6p4gk+NJVlkc7+SG10IT6vSuJmYNnyXKMLlt9A2EOtl36oQoOCHtWWIncpPXNptixB7
kTkb5Q5NsbsvdVfYirHw5FafwZRu3A+mq14S863Hwd9fqya292WqboxLDrBHS6b+u+Vl+rZcqv6o
p6kF+NVR1Qt7wevr5wmF+fwCWpXOhK6mhlFDOzI3IlRD+04xvAfbtomx99/yWz8ixG4wZAuun3Pl
tzCM78zFcW7cOPlZxIt14Ua6nvqvzZdwrOZVqiBRtMA6mGaLh7dhu7sFIOU5qRbtvm7wea09ywXr
q8rV6B1N7AiM3XlwlEZZz0TjIfCCeFsoza/3Z2y97b729wi34NhJ6tEN6sLX+QI89rRIH7rUNKRO
c2Ci/Oqz09xJLMXAvpqvDgDeN2azfKiTWU7S+Tfrm4rkEp/a4UqNi6JTZQbq/aIli0zTEZMuxLRu
h3D6vWUg2ZE8mJjFjj0+93KTLhy5IRyz3NCTFrxMelcn4d1gY9gjNbbYIz0WXYKhb9P6llpjvoz9
ppos3+XGFq7CXaOPZp3kra+G/a9A1e+0LJMcWojcviePMehZ67d9Gd5iqVHvoI30x/cf/I19QWwf
LdvBg6DuDn7hDthctznfH7EKs9YdOkSK7//IG6Ek9pGWlZbNzSqaqlylwpTQvNHa/l5ubCFMNdo6
On2uZx/boGslcL71dv9bbmghRhVOFGvscvc8tYqNWYF2a4Pg3ckNLh67dY3JyBBHKLpnfEiK9B6c
pOSSESK0A5U0IA0aIR30d+kSfHc6vZJ8l0KETnXvhMmkeOeGatxG09uPliuZi4GA+3JX7OIFl90q
985RzEKZu6LZxV5myD262EPKZSFpu6bo/MV2b1V3vsVL9kHqbYodpAVdu1NhKKXvoJHamLOxMch0
ym2KYgtpPQSKXdde44PL/xaaa72aPJ7URw7w3pdTbpgWVzR7KaB51HcxudIkuhSab9ygxAbSkreZ
agknqDraf1UFBmV9YH/ru9Y+lo5kvhSHsJd/gOVNlo0kiF9xqHwknX1wenOUO6YdIUoLzR7hHwaJ
bxdDd/S0eDvkeXHhxrRuUa/cMMR20iQbWhgdFXJPxzauYsW1sKax5KTzmtgxmrdGlIxDlPh65EDa
RVe9fcoTSi14sWM0L0s3KrDxRQzuPSghTXqYtkh9Z2pix2hlWa7mYm3vT0t8tVjBr0WpR7k9wBZO
U1CQWbMMbuzrRfQxtpI/1owDjNycCDdgHVOVtHGG2G+D3jl5cVd8MyNDuXBSv7FabCFQvTzOFRVv
SN9OlHs1H393xXCps/mtsdd//vw22sapYsRl7Jd1hU1qr9JwksWm3DoXe0Zb7JbzyFAjP3PVL3R9
f+6ztpTbG0WMBqbKDvKpOvRTvJ/wzo2PZh2EkoML56jaAlgf2pW+rMQBjP8w2til91lutQgHKZwY
PSksnhx7GAwErHzAm0WuV8YBJ//yjWZLh1WeOwRnD0HttvFcbz+ls1RjJ6ML110nV8pZwTXrPCXe
d93tr2stv5OaFrFnVAnbJcMThTwQHoWIjx6cTJO8h4odo8Ngz9jExe5ZwYQRl78u3JVNkcitFksI
UNOM8xT3QIf0mPeFHNyuGuxHuUkR4rPq26gO9NA5p/lYbrJwVjZxKjvjwgFKz4BnlpMSnMtCaY+e
p11hTiZXhtVEt9DKLACFtKl9Np3J/T4ls/1nsskyy225YrtoWalaNUaJeZ6r2j00vant+9T7Izfr
YoRGbaJgEG+cqck+OnN1s1SD3A1dbBfVFwCz9mjr57Dxqk251ROcPaSeWmzixFUoUQCOjGclM4v9
oE0bu4/yg9zgwvG54Oaulm44ns3RvVHM9SAypLJ5ZBxf7li1lxTmEGojnp+q5zeLodaHDFWWHGFG
EzuS5hpbcTAs3Tle0pTaDFZgWdfKbeZiTxLETjVbaqM7G6s7rWEsf3mzKrcMxZ7KOg1wBc307qyU
+h41mbpxUldySxQbkrCqMgbV0LrzmHfHpVfu++DS9f+NS4XYjmTRBlNN5JLPlWtEG20xwg0tSg9y
C1GIzchwTRyqs+4cFsXBzr2vXqTIFR+1/8PZdTRJrnLLP/QUgRAItJWq2pfG9bi7UYy5IwcyyOvX
v6xvNc3t6opgPRMUjTiHY/Jk2likEhqzK7hphzSsmIZ0oLoBZbhjqGWjkcDKMu11LoZ0DNhnyFG+
F7N2cyo2CqleMKSgAdpOecWiPPbl5N9vEMlzC0BtGGVVTiHYaeR5+eK3Jii2hkvk+HjaKKQdTEPL
XPIh7YNiTTjkjpJ+Hz45XRYbQenLua5QUGzTFdryiZwKnlCTO5qQDaJkfNhh/1WbZhFkKCd18Blx
i5xtpFEli9FwqKYDK0EP3fSDIrt1OxIrtIXwJ8QsR6w8hGt+A7x/d8hF4Li4ZZwQPGLQsVqbdI0y
/aTrBfKNU60KfXTavI01mqKpmOadNiD/2bL+UFE2bNC99nc34I7vW89cr/IZZBL7iDls9cD3KTgU
0eJ4On748qHbiDcuivpQm9sznkCl64OXR7/fPplzrPlKScFWMQHP0GaQOmNtDkaebAyCX+cQrI2D
pXV8SG0s1i4HsgV90KTjUDzO05A2klxBml94MmwsFno5w8xD3qQqqAaIjwK+KmIoRLRujsAGZNE1
D5THe53OHZq1SWDW5o9PRPDx7dO/tH0rA/D3KQMb5dKmXM3tF6/Lwnj2NHULkGxYVqB7yBRDVTaN
9PBc8/73xPqvbhu3U4BeiW7rqintt3+agfxiTLi9STYgax9AA6RqrAzVz4TvmAfZiFugSy0Xhj7i
xMxSTukMKfK4YSSpcuOYWNiArCoU+UKbbEyziTeQAi73z8iS3IIXG5KFycWcA6TQpKUEFX4ebJ/C
nbsVz2x1p3CUeSkz1qTQ7oygbK0w0B2Qa6SWF264DULqgl3WJVtM6puwK+NsXtr9XdkO/JroyaUf
sG5ipsGCPJjdpDL3eBd3OKbj5rHgt9NF96nlewPAqJd86dI9zN8pKKoeVl254eEAhX+5eDsVmxTV
PqRV2WNqy3tXZpUTrtG3KOn+T2qupwpKximfq+cI0rycGze3YkORuGp3dBdruPHKEwkSx2do1f90
Om4bi1RU49yDJaFPZ+YBW7IH9+tZHNttceuR3qd8L7wg79O6D9YPMqN7slVdfiX0Oq/yyktq45EE
30coP3hdOjYkag9RO8t/2rJYi1iPYgKN1KSSSoeQsHb7a6y3Yx/WPit73afe6rMkU2hWQVF9Ws3h
7fUvKLf4NkzJVLMkDPLCaVeLSfzY/Z7MJzlmzTf0ruX0WYf9LGtwNOeiuYXWGsRFoHJBui8LEdQ8
MNEGOil9iMU/oMpdNTGKc9MWj10NurvFD3aoUVcY6pT17D1DDDxX6WTI8zqYaLlfsk3ox9IbgwlT
n8UW52W+0rj3AtE6XgfLc0xUtFu30i4tRHcLTPc3s17L7l8n/hA+sdyGzOQcFF7Xp00/7eHDGrVE
fgc9F9If2Y7mrFm1DZ/bdquX+25qeoU58QGKZUs7BE4xL5GWcxnyeg0G4LLTOjM3KFr+BGWx0xtN
bF6gvC3kPEApMd3r4SCj9sYvlis544V41CZ3q2SzZEbufSpKEFUdRzmt5DBCMbtHOuNJJ64OfB8r
4SBt63dDHfSp3Nkh8htxqENIyb1tOa8/ScQGgvUe1ZOsaZ9upJs++kr0x2LKB7fvajO90dCH8l09
9ulUFf1zo3VwU3pT7RTYQRf55ZMUimVXkN4a0mDL2phg1yD2dOu9EFsLapEYwhsn3JseTdg4yOSD
Ep7bnbSRXfvsbTsdNxy6yjBeE80qBmO5m14eic6f+q9+Fwn5VPTN2qPCw4eY5vxeeO2VI3/9yhMb
2TVlo56zOevTbFc8IShL3YtSQAFNr9e4k/4XzP33cSKR5Y+oUtCm3gkeCx3pH3Uz/Jl11tzBxYNg
es/X75D3zB49L2sP60q2eKj1dDdFZLjx+6n4oKHEfhhVh87nWonhvsiofCjA3m5iH/905SAu2I20
NtlEXeAPHewmL+o/Rqk5KbN1vXUzSssdhgI0miQQEKYPyg970BcHPgNe7ra45U60iLxqEbBJsap/
i3y773o3VRlig9CCYNZ7sSmTMh4dp7B+BOn/b6dd2wyGwoN2Lx/aPqWt7J9w8aK7adDjwW1125Ps
fovaIjz5UC0nIt5n3HNK+okNQatXzE6DD6lPo95/FlMRvvNEtX1y2/bZSv+ydAx7rsDx5qigBSvy
lU02CZQcnt0WP9/8vxbPpgJs3TWKaFEDjmRZSBVPEkb09urnk33FyG0Gw4Kvo/Hy3KRkQiHX03w+
VRtpHgbO1YNmQfsFkdV0ZWrggteykVd5Dk2flhskRsrLknbSdbx5LXC8gAo7Rbggw3h5Wr2QvjBr
16XM9x6Ql94aszulR8SGXwWFbrqIIDgqxcy/1Kg5fFjDbnTzNTb+ivG2KGqFzwxdWC9pS1S+59at
lkls/JUydbkuHqy2nL32Ri2Q1xW5/Pn2FTpfxFeukI3AQpmUlUWmW6Tr4jfLlypeO+3EgylQJXv5
PZc2zzZSI/8KjbceIDxRxv3M3fIhpBgvV8dUj9fTempT4pWPOybbMfaJdN3tXKzXYydaTeAFbdN2
L751CKYHNbt5Mxt2lSEmiup1VmnYe+PD0EYJ2uvG7Z7bqKu8y9YF83ttCpaIAySlv9aN+uJ0JDbo
ai9adI0klg4BFzuUKv/V7pFbR43YqKt+GftsqjskLwRSmGuY/zPs1DE+t4n6Auiue0sJ19WOQ31H
mfdeZu3i1MpAYPjyGg5mySINHYN0nkR73IC/OpSldPyc1vuRV37X8fpcB/TGn6LIH5teXEm8Lli+
jbnSvALRzLp1KbhHg9tlyoOYyk48uF0WyzhLb4FQ2ooGjF/jjShz777puysv0aWdW7a59fUCYrGl
Sb3uoBjjGLAPsitP6qW1rcCOtVIOMsQ7QebmlyqG+3KDJIvTmdiIq6EwkHiJUFqsgi2G5kticsd4
1IZbFeW8hx6HG58G8YXTeB+yb26btqK6GgjI2W9mXJOQRnGfCBZGjudhtbmybsmbrixVKiXW7MZM
JQu7kh1eiFZsqJUcaU3zJsQdySNEKqKa1j9mqvp4Gffl2e1oznfor+AuWgW0p4xQAKKN6ujJ6t3K
l/7otrj1dqKOHi1RxFTaoGLmsex+ypavbktbtmmKvdkowdsmZP0QbOwmE/3vt5e+dOyWaZoxx7Bj
t7Vph2zzfmRNn1Qo69wzsTtu3jLQqiXT2i8ZApZloEcAD9mp6jo3mhZio65aUPRp1Inb1MjphmlT
ADmiSjePa+Ou/M3zUUfLu7TJ+W0dHprCbe6W2Mx5k/Hq3KtLMOjWisSqGT6NUB14+5Ne8Ig26mpq
Qj5jYqZLwfA+xbIX7wbfc3vebMRVOc4V80HGea7hfAMx0ak0xi1asfFWQ02F4JvqUqmmL9MmP3JT
/nQ7Ecs0g1kGY2vac4tohHBR1KHSza+cyDnVeSUet9FWQVcvte50l4LNvEvCoAg+oppZ3cpwjMD0
ni0QQyde0uf9tTbG/zARr/2kZbN83nU5CNmmqh+3b9uwYLa30Fl1nKAe86hLH78+Q3Wj88ZdxUZH
9cdoJwhfW9F9rYxcP4bNOCWoJkzvaj/Tt7Wqtmei2XjIS/ExqIxK2rrbkyGK6qcR8+xxXXfTwQyd
vC07U92aZZE31Zb90w7auyXbSnK3J8bG9cwk4/42bjrlYfgB4hu//Mx3GnIErv6l95d8yplHmi4N
yKhB6RZMsWmMY6xgI8yirsxNGeKOjQOSSbKDJ7Eyblw5xEaYzRHg0wQK4mmY55CtBLH0xuv64GQd
NsZMVU1OM1E36bb5R7HRKs4i4Ya3JzbCrG1nEdFyVamvoYrocfk+Csp/3TZ+ftP+es5F5S+Yn+Q6
zf3+W8iju412oeM9tFyG7I2uIbegUlHlv3JP/6SLdAsUbATYhnnPKJtwJJXPx5taHEH37wbmBcrz
5ZGUYvSzeRDglW5pe09Jq578ObqmvXPB1/2HbUp486JUq9OK+up2WzZ1twMs0O2iSGrBvIPHGg72
Wu5G3EdsVJjXNnUxo9+RmpnOxXGaMCjHtQ9f5HSDbNzTVAjdka5p4BLobSAwI+N1IIF1W9wKxLdN
hGOmkQrOZfnZY8tw6Is9unVb3ArFt6xrKFR4q5QRE8RzRYq45G7TPcRmotp3tBoILWoowxVenNVU
QVNMfHDb+Tls+ctqQxaYUYGGG5RL/bdyZTSORggWuS1umS0Edr0AeOo2Lao5Q1r/tLNuvXJZzt/t
lWfXxj0NAGtQWuQNwHHZxg5kmMoE0wR90puQ3jM9DY9t3jiGQzYUqhT1tDHMyQCWX34q9D0LiVtA
buOgarS7Ad8cdbotTR0HTbjEZNMf3/4A5/v3yiHZOCi/85pNCwpE2xbdFFF04JW8JZH67u/XUAH/
Qz6+9htn9/TXDWpK0NWOO8MfMEqyHpew/N3wpnzvKQxeenPhP+9LHj6CGnZkcT2T+ikAy8MU6yno
37NMYCedv5Rgrs+K9dc8+Ooabvji1iybB3WCPxGgzNLS34c+nju8pirPuqeyAedIogPdkhvDQFbb
IU+5LYQJnpjw6LdmK4MH0dfbnbeoAlTgIjwA+NUnb3+Ws3G9dmSWu4hoDm7i3tPpLjZ+UERh2Ghw
LL3aCNWR7CGrGN7hKYiiG75QlWwRsJhuW7f8BVg+Q29shxY8anOBOaalOWSgbXNc3XIYvaFhMDUd
yg4+przHPZ/idXDMO2xoGkOZawSyHqkvWUQc5n0IflUnuVRBbGhakxXTFgqi02BfklaRPxn1djc3
amPT/KhCUUCjKqAGgavSsCoGa9uVjOlCycFGp5G5M+BWbtB7yasi2Qu6Js0WyEfIKTrCX2yQmmpA
vcfasE71KOXBjPph3qDS9PaFvLR/y8bBxVWGaAdoTO7J5V6COTSpez+AMffCLVWxkWplGSAEbyud
9iEfPqulfB94Y+OWaNvMWTUomzQBUXGKbqQP6Fv0JR+BJHn7cC44GhuStqATvjbNgp2fJydE+6Sk
995tactUi5XNRmYagizrGsYVqbJYyOHn24u/+riH0C5++aZQiAXSwW/qVI1rw5K8q8lN6AfVl7YH
Scgkwu1pnQLlkgKEkd0Jy/QgCjrTOs22SSc9Mc+DEi7HhLWtFABU6JWsMNWXTlvRJnj4omTko5Nn
wOpWEg3EQBNu1QLLYiT4tESoKECaW125969+BdBt0ZdfQWnUgBoD09r29pgp8yiH5q4N5LHErBwN
C7cQ1IawbZ2JOMlgAXWefYvy6ClqRjfEMEQpXv4JOovoAhHe89rzv4wUd3nEn9++o6/GVmFko9bm
GS1rDiQiCns9SvtF0DX3BBCg26aeoq85k/Wnt3/oPFH+n2gBP2QHWOCOFmSNVBrlXJpYQSUaLc+t
uR13stw3W78Cm7+2JpYZqYEBGuZrgyj/expf+Wm7HRrxpinw3GtU0bv5tC4QBBQjA4HRnDc34+hN
MeAfUVI2JXhgee4ltKnK57AR5ZPePacWIQ7AdvEE3mUJ8REbn34rVf1P3TnRRGJpKxJbmwlcmTXa
BEzom1pjlrcx7Mfb3+1V54u1LScWbbRv2x1r7972oQrGIO4g9uLi2bG4FYf1PiRmi7KEXxHtY5bz
6iDLcLxx27nl21Gybmf07RBCTpok9TT+QPvXqZaDnVteRYIlz2gjq7QsKBCTIaiwgrK7Es1cOnPL
3U5+VdRtntdo+G6/Ft+Myb5cFQm/tLjlTIDepp4/wh9WI72ZR+/nCJl4t+9pw9Z4UfRLuOJ7RkQy
MHi134acu7Qg8JpaDmSe26VT/Van+UqCmwwa3AnYXMtbp8sibeuMqB8IqCal22C8T1AseIBC237F
9104chu61q3+tmmGB45te3HXRlLdo8R/rVv9auyIg7GMSEVt0SMFqNKCsPLIQzAs+yHPj1vdOtWK
8ROWKQVC5PsspjoNenBcruoj5kvc/IsN/+x4Mw1ynaHr7XfPq6l/blN75/ZNLTNSlV5ov5g6HVZR
HOehnRJM8eRu8ZYNh1+asvVCVFnTZZ3CuGTRgyKYhXDauo2z2xoWQV0E6S9l7SMipgJ3nTsRECHe
siyJoJpLuwVZHi+BEohIFZMJb7/bzi1DIvnWzv2KQgpACPxJUhXFpPWuweAuhCs2xq736x4ZEa/B
5OzH3sy/jtlwIEZ/rqJqcfwLrBdvK5hC0Z/V6Y6pWFOCMr8uv7sdjmWqGKihY99FsKOq+Qze4iaZ
Fbk2unPBy9hAO86BhY+gdpjqvupi4JLXOMtGp7J2GNnAL18xbx0mIKm1zw6GB583ytxOxYZ9zayl
dJBwj+E+fxv6G70IN+diY74WHwVnDSLCtFr7e7VUz7Vars2VXghobciXWeUwztRU4J7XRj/2nRCf
86ApDm3TgJiUVAW4oMJg4LFoCvpznaAs5XSLbOlWGXgrHapVgymdAUo8gOh5D6c/botbrr5nAWjJ
ogBXNKTiFvUOdju28+RmWzYPl+4jBY2atU49j97NJmviOXKNbGzl1nAEJoRNBGFTPQfPNW3ZgQ7z
fCVCuPDMhlbcFOaGcx4WSML6NboLiy1/HwFt/WdQcEqJ0+Hb4DDJhpVM7Yy/wKghbiaFCl+zup29
DQ9rBs4MM4iHO178qzOZLiBedNy45fXnBY3q0gw1+r1ob67dbVWHTuTgYfQfOq5W7qEpJ52a3OuO
NKQ3vmCOr7gNEVvmvaOlRoxgpGdij+ZntUC3+MNWbhXTrJYlhykt3IDVBmQI1Y9+AtTB7bJYltqy
rTSsQupOMamZDOEElcmKitz1vtCXVQcebv6gWafTMmSfSLkoJO2RE4MzPqoVmwm8smVfojaWd36d
MOo1Mc/7a03lC7bKLVutlJz66Rz5UfBm3Bf7uN95taYJr6nnll3aILFgpLza1KhSwoo+HiE1RPxr
UhgXtm9jxHIKkC86gTVq/EZB45DX5tjXa/OhLLr5Cjb3bJmvFEVstFhBMgUYvkGpn+zdUe71kkyN
PyFYwwVahPg25b2TJkkY2egxvi3VVAUAu0c5Ee+2Qup7WTLH5MTGjxmw0iqlkYrPqrttqx+hWY9O
FmbDx+a99opw4RVImPh0nJnPb70+++y2uGW+gVk41FSQtmWjaJOQ5vKw+qvLtD5O3LJdjBIsvV7h
GzJKNRRnx+bgBdM3t51bttvoTUUy26t0ZeEv3W0LWLsiJ10z7NwyXdKPY63DEYUVDJLfKZaND0w1
boUVG1BlAI9mTbWotBuyJZ7H6GcRDG7f08ZTAegkFypIlU5yjO5XaBwcNlKsbu7GBlRVyghhOGDG
lK8fe7pURyhXObVDw8gGVAlDdiMJ0hKQL+UPRWj0+6GIBsetn73cX631DYpV3UDQOFuG9rek62Mr
r8kjhK87MRvZNy1tSKqgwjXv6T6i1RqhE777UGYTaOPcNa0fXom5/xclveIvbfqucl8hZg4JZKBU
lYrDMs/iWhB5Nw/jdM8NSM7HfP036KJBJ0x5LNZEDDGmtYc7DXmgJyNoeAMpKXqbmUomPifF+yCc
2GGbyPQhAkkSaCky/w40/uFNO5LqJpuQFyV8ABX5gW77csyzLLhZok4dm2jOoD3dj+xOTAvGn0ew
aB/Zvn0uvEbfmGpt2Y2/tt2aoH2e9fG0LmAFzFVHn+uSapmso6fnAxCeEI7OdnD6QVDhSMh5dqoE
2d+tHqsOOPliFzKWBVf3Zdj5DbST+jD7xiZff4LuDhocPuqfXyQdtveYhqX3QiLQIUR070H52lx5
qi4ktja4rdjDdtM1nlqQN6SU7ofGNFdCtPMdfO2rWq5sAc9L6PkG7Y+5HG5CDO1Bak6JI/fm/N7J
W9oANxoMZq1L3FEqd0x89ORr243X8EMXjuY/YDbBKoEvhbhbiCjZ16A91ovuXIbUwsiGsukehBY9
Us1Ugw03/kwYdRpVwcp2viB3cKZsKCgO9Rbc6XaDlBhup1s2YvN3FVsnW2igooIzD00iQQB5XOTQ
Hp0+qI1ky81cdUHXASZH2yYJJv5uwIS5W5Jms3dxT4gKRVaEfl5+F0ZNkaDe4hjRUyvk8KlCbU63
mIbfhpugmp8A4HECWeOLWhEHmYFZ5wAQp1u+QdjTI/nnaM7Z89tn7p+3+Iqh2tA1oKs5WpPobpcs
F48B4uJ/0YYODiuwePG+ZeRLrYctGTvS3gZwhjfNQoIi6f0tvK+aZS3xP/G/nC6YtPtWXHkVCaUu
AX9vqyeW0Z+DqecrDuPCo2Zj6UI/C2aG6eFUe17eJFRuFNyo6Dgd+vHcOqU9BNDcrpsNrZOBXkKk
F1Uqi+yp5cV7uRLfcW2rzBwFaqFnUYR0yfcawZZGeto23M0Kbe7FBnUeggSswhzNsMYY2GPAFK1u
vSb//Gn+ClmKbp14LkQJIp+AgC4+x8unmVs8ZEPbymJZRiXgndqo9ZOsEXhF1+VarnXJUmzuNQG9
qEiZHiVytg2fymrltxugREcgkQcZGxTznjZoM530qiFBoJV630gzxJhFzkzScTW9W80SXLnLr79P
0saOQ7qKtkHXRieMaN5wKSMUn/zgyvN04U+V9tOKC9bUc1Vlp3yeqsNaTvJmoPuQ6GztHmhb1Id8
NurHjgF0GisTZveL6LxjLyJ1WykUqGbwO1+5j6+TrYTSfoqz0BdT2AXZSXRkeOhk3TxES6v7uNxJ
ftRSMejxgXrwi1lMphOk9sEc8wUv1IH6Yfmw6Kw81IHopxgN4O1B5/t4s6xjWMakKOtbv8Zc/tve
9PWoB0SfL6+3NKU/FaaXp2YMmmNGx+Bpb9bwGeRV4orDvvDhbceiGZgQwiWQpzJnv3La/ej70Ilj
JITIx8vtZ5XG5JHR8gQwEoNaieHxvIZXIsJLG7cik2Hddx4NtTzlLf3M0ShLJtJ9f/vcL61tuRXA
CEaMO0lxgsGFx0LttyjJDgenxe1gbQVSOcgnGZ0I8x6jYbr1ufrotrR1JnkkPcGEiU79Tj83ZgRT
0GzcMAPyP8GahiXsaohOwcQ+1t1yr2Gsbvs+3/+/3PgcBtSwdoxOeSbfZ5r+mCPq5tjsOC2s6BAM
PpYe6PZQZfKPVwnHpa0obR0LDmwvTCfgTZ1wMWKCBFBltyOhL4+kKPuhnZWUpyhc6kM2IXdd+/qK
D7xwv+0gjQWZXttcyNMq8WKSWu8APQq3S2g/mxH4OAOCyP7k79l0m2HgAG1I9untY3k95pL2o8mg
y7XqHGfureF8u+iKxExk+0EtOzxM5UdX6nKvV13l/16yv24kJoPQ6mSTBO/nZLp4Af1hAeYCvzuE
IanvSDQjoyjABvL2n3Xhg9hgceiv9ftWd+LUd+SfqIE+le/fui1tZc4SmEpaeEacmkp3MQ+ndzuv
37utbb1PAKAg3gcN0Mnw9VM35D9AZexUS0BR6+X9D0UxhnlF8S4NbQYRwKL8DPJhJ67RUNoY8ZCy
aF+h73SSWzYfMAjwtefCLZ6Wtq7yXs20yzIsXve7jJ8iVskrfvL8cP43uZI2NHwJWEELcBmf+ipg
j0HFqoeyqubbADSssQr68qb2J++mIXl3xd5etwNhgyGhVVGscgG2vWz4w4JOUFzq/I9Yg5Pwp/JA
1fzsdJVsYLoqIzltZ52tDWqnaecNfqI8IR1v09nu/jLn4Dz/W4SzOEEoF7lof55sWz23d8DWc97r
fkKXtgpPIlDqkEMN6zjM12aqLngGGxVdtYUxoejC0xSVT2qtbxuT/XY7cssz8LKYawxBhqdAltFh
r6L37ZnR221xyzXU09DvbAr5Cdm/PPVA9n4yXZ1f6Q+8zuAaChsOzQGEomPd4rqgM9HGDXT2vhYR
D9JoHb63fr8d23ofjzCWKe7XeXxEsOWE8sZvW2HtJMmwAubNTygf54exCeobRhVzepuFjRGe5pbm
2y74yd+yAI8+Ye920gbXUorXH1Bhw4QVLQxog0V4ikwB2NcWVgfMDSNjyQxZP+zMICBwuQHCrr2g
cblTLgk/hT4bPvJwWJOVq+7KA/26XQiblrPMfaKrioUnXkTyaDDLspLCKfHHjPpLbyHG3N/mfeSn
uTEPeRf8zqdr9bFL27ZsTpES3Vq0pE9k2KYjp1twP/ClO7gduW10uPITii3nI1+npGWaHTjYmp0W
tzHDsxeEfa0ZTmVZ6jiqiHcfaOEkEhkKGzWcm6Yzs4/bIvwWdMv16t9GUv9y27qVF5VzCeBCFcEZ
eeCybukJmGG3eqqwMcNTtKu8LuDohrAmcbdPN1BHdPOiwp5MgiYvgATtzk/54JFDpjKKSol0In/A
mZ8v6V+vIu/XdivDFWe+lH/EHC5Jl6N66XbmwcvF2wxlPxVq3EXVVENCRjrEYca4W0VU2HhkKK5E
cI4K5z5vH0kDXMrImFt8CCbLl5vfmtm0ft3wU0m87H403W9oxY1uHt4GJOc7J93ScHqKxm24z2bZ
3gCSda1TdsHD2IhkQetypEATIJf2/yHMf1r74fvbn/Scjv83/ERn9uWpVMOI3qLc6YnVNf3QrKS5
70xm7vK1rtzcus38iRBh6UHZzU5r3nlAgYsYkgChU5aFKeqX+2eoRPtce+wU+IBi5ry94VVwbfz7
0rmfD+0vYwrMLjVZeixeLmOMcZyHsNmd8iwhLEP1KOouHi/Od52ASWJpmhj8y24lEgTAL3deFibz
ManMT4UEkFSrZB1Gx41bL+nEOa5M2PITaJD+NVX1vab809uX8dJ5WyaaFbkfGIVdB7V8t6/V7exf
0we4tLT1jI57VjRdUdJToFp+WJe+i/vWcwPeC3vKTWXFIirW0RM49L77pXcYCPvjdCY29hua5Zz3
JUiTpgiMKRhta+I2Z/vBbXXrFZ1nuteradlp9JuvEVe45UFRuEWLNgK8m9CUnJHentAOWOO6yvO4
lMzR8m0MOJdjBxTXzE6YSu5iUCL/3Ff9ze1YLOPce5GbIVrYqdXiDzXkj+z5Z7elLcs0ZSujcg79
U2fAEhtjbkh9aZicnWqMwoYvbsS0c056ehrylsesJY91NLqZpw0gN1SGBnERxQtKDmFTk0QVxbUp
/AsGagPI23EpSZY3wYln6jdDy0UpRwuyTD/H8JHPQHR/Ijt7j4G+x8iPHCNFGzRO56XK8n7xTyMD
SEjMCnXdXGZ3TnflP6jxPiqjjRn/VCuVsA2TNpUbvETYGs4t0FR14PdYmvF/o7z4qIFactu19SQ3
FI2+vjD0FIKkASAl799ucqt8ChsyLo2Zy2DZ6MmvRnLUrbyZIbjmVFYVNmYcQg15BVGc4FQ0zedg
15g+qsavbodimX0XAP84jwvSlGFV8WrC9x3K0Inb4taTvLUrcDZS0ZNow+ZnUJPiU+4X/7otbj3K
O4Tntqqd6Ml423oXLPWHdlzduhbCBotnGWj98tn3T1vvbTfB0HsHuYxXcIMXXIoNE2cBNBArjNaf
xq55nkUP6qXRiQcvRAfuZYBVdKVGjWX0T3NemyQH+2e8+7lx+6A2aDvfM12NHZJaVbd/1nyBBUEI
xOl72pBtAG91uFeUnMpK81vh6TEJZOdWKBc2bDsfoBpV+B056b2Bfgl98lj1023jlgkVwAt2tFEE
3nA/FVx+mfXieFMsA1oM7fuVZ/upXsFTnAhoLXwepzV7fnvnF5IsW2ZZjwyc8wshp2kZC30QlWlR
wswC758cGjdXajkXqBaEjd5WLRR4mj0np0CXPEtY0KmPimiQfe6tSiRGHuOVNUCMCy59Cq4H8IOu
Htzo7uXbL94VxfHtP/eC3dlQN6LrLuqZ3k8SBLC30gu/95N0GwUTNowcdAhFMEXZduqqfu2TwWAu
EiqkvgQtSiYbN8y3sBHl3RqEYiDRfmq2ZgWIZwkT7Rx224jypsvGbhhw3/S2/ImAQElYfU3T5/zM
vpLR24DyZo6iTaz+fhJRk6esouo7tLDocSOaP0ymrbibI7H1oAnOIy+p2FEl49t3UXKT+Bjlv9YO
OL8vr/0d59v1V/Ld7XNfyqrc/5+zM2mSE9ei8C9SBAJJoC2ZWYMBD2273e4N4bbbIBAg5uHXv5Nv
5VJXOiO08cILpUpouLr67jmZDORyWU1f/av6SHwn1VA+wzWrxGf3+uHSLQc9Cw5ZHBZSAo22o3Ky
ARahzZ0X/lCOKGzxsoP9CLEVx4OnHHMLNlhd0G3q8HjiZUDF+amBNn+g6uFOCPZ/mui1wbMO7ZXQ
0IRLcGT76BUAzNch3lBxnk7l3p3zKlKP3Ij8zbo17SlnB421rNpTTTsIp8EcIxYjfKkG7o9lHA0k
uKC0EG+p5QJtLFbu+2NlvKA55+3QnN32DHsHXprOH3W9ZbDQmy+jxLv24e2OYboNRxhlBFurBq23
RRnjZX55wNVpdey7dcHwyNDk3qa3K0WjT8Ou4zIqHI9rG+bSfkHkeERrttZ4mWo1Cn4g8uHWcxvi
I5CMrscd+xChEIbOq6cO/7htDzaTJ/djKpXsjmxh+9+9VjoeI+6Wg7J5q5aJaC1oe2RQOvu2vD/q
6rvbNLTCuqmTK7wQR2zMbQP9QCmQjo5naJC6DbgNXGnv0Ib75ZExFIIk0WrMiQ3zPSVx9vqWadPx
c760xuTmyASb/Bhqgu1lh9OY4we9/uovGzIMEP2u79E6BGbzWJS9Fy+8dovAbK6QtF6+l1rsWQ/j
5U/VSPf3YhyJW9dtYLmDSUHjk2jP2rLTF70rqMazaXeL1m1imVSadS3tlwz2Iv/4dKjOnaJu9WGh
jV4VdQWMrt+2zDRLdRpXnT+CWyzuHBTXNP8r54TNXiGiCfy2nLaMijp82OBpq89SeWGqa15941dX
2S0sQBLIaXL9i6w4Po+C1QCyn7OtxGbTD3OyeLtbxsSGrpDMUD0bizkDqzA/5wGlD7weHd/xbYnO
gK1awAF4yvyBQvpTheEjxRu1W9hsi3Suhu7AN8SY1S170tPHTRonVCa0wasxkP50dGzMxjr/4amf
ClKFbivLpq5Ys4VLjptZ1vLjAXp2Qzyt3k+nzdiGrshy9BN6PoKqTcJ6MzHgq3vy/tcN/ZWJb2NX
eztU3J/pmEkzDA/c7NMFwEfwFEBw/U275P63sFiclMOh4Xq9F/6yc+qF4lJc4g+BNzuNeSOXD9s4
Vn+7DZO1L2s5me2YgiHLzXw8g29fYkiMucFKoU1C7aIrVHc0Qwbl9n/X3Mv4IO6E+DeOK5uDCtqa
jl3I+mxR65+cbH8rSRwPK1sScqoXCdckTPl2HLus8oU5X7cdt6Vqi0J2nAQ5IcuQwXP8tHDPi+Wm
dqclBTD95Wxpq3KGByO6jr2sSsIDKIkmxkloXgDnfNl6MNZkK6Z1yEh1VKiSnlEIsU0fXKYi5K1e
Ng5YDo500LLPTD09EFj4xRAUddM5gQyS1Tiu+mJcRJ/BEJc8jZVsHnc9uq1RqGK8bD0gtMiFr/qs
bf2PKEI4Ndv27fejciMzg8L6l21vpoDgBjKRWeCP4infwqd+XXB0dKc86N4Tyi+DDL+KYi3f6Kmo
EtYCftq35t47wuunPIrMX/7+Xm5I+axbn0VU7wYlLZo9jn3kf2/LckuhlFvQeNXB+k31ZeU4FXzr
N+UBwb1Imqyl45h23WAubcuGT78f0te3DiGt++2McasjhLoZ3C31eSHTF6Pd7gBC2te5da7oqCeT
je2fGxIccTe2q9vatoGrsOMwC2lZl0GQ9TzQCZUR9/I+N4bEpq12WAmSmtYYkjX6+EDxj9NQ2+qM
gwmjvdIr2kXBD1T/65gRds9A91anrTVtgpFAdGgzGba5/iGEi+MloCx3CsyFjVrVvMv/H5xnc5jT
2BRNPJTETUVH2KRVXW161oR22XqqWy+Mx711O7yELfkIVmFCfBJ02VB6bSr6YUn97vjs9j2thdn4
/VhGijfZqOjzsUyfm+1e9eytr2mtSpQ4NxXsGNqsEtHfKEMr4n5Vf7h121qVtWhy0CB7l7HI/7SQ
La04YnCntm2+Cp7ZvqfwLpcRJiodN6YqUrMS5bYV2oyV3GbmaV/oLNrm/qRgznWC47vjsWjjVWXU
7XnryzZjMv9GVH7E8zS6rX2brvIrv1RlFGjMlZFejoCM55oqpySOsG2Vu3xiKHq8jvrgPeGK8ucA
G9Tff9Drof3f6B7Pcy8PHxUwBTOmXWeodBB/dRHhZ37gnWCEdO2dAtgbc90mrGoW7UGed9jJGfkE
gZEqDiRxuq+J0FqiJAz8ahOHzti2RGcSDgUQ0XZy2xVtQXmvETMtaNFmUbvsp7Dp3xwQyr+zlG6N
vLVM+VSKrSWdyVYhxg8T89dzmEd9onNQ+04f14atrmr4qClUXeYfWE7HOFUn0XflRW3e4YQsChu6
MsVyrNFUYU2JLoOQ9RM8du5kXG7MG1tws+y8Azfkusk2v1EZBFvzS7UF252xudW6dZ5W9bTBgHo0
WcO777XJJSza1j/dxt2KkCMVhASG801Wes3xXKw8So3Z8jO0uO89irx+Kxe2uubaQaRs4XmTUWK8
j2RdtYqDeh0TVUXgjUklLnvpizu7xI3Bsl/Cx8qMQ7+ETba3+zuh/oHh9Z232FstX///lws/nQoY
+8HHPRsO/qck3YegdqvqF7ZrtDcUPti0qMvGcNSXaUiP3neyoBHCBryIhvAx8tKIO7oujJtqeUNh
P+c4Na3gYFLe0ss1aLKpK5t4J0sdF72Tjyl6bm07EdSgaMtll3H6c49AGy5KuCWP4Tv48mPWw2JG
f1Umq/cc6S3p18/jvNzzG72uzFeOKpvxmvwwGBXpdTYBgYneMJ+X1QnU5ArZi5AX/2pumNuxYjNf
A0C1ZTetzrT2HsNp+WgWN0E9YeuErmPk10G3tlnd1N+QTfvLkKo6O+07NvPVrQCkTYcgpJSl7k9a
wNy0HguUR1b74VYAJmz2q5l1nVOKGG0b1+UU6QO6g3ngduLy4OUMQiSCMpjd1xkNmDxRMTcXEw3i
zvjc2DS5/7J1pgiXzTTiPJd9n6xrDs/GsIPOGF7jq+VE/dA87o2md/a2Gye8rR7Kx85bj35p8fZG
u0sI6zlgcihipNrJB1QIGwpjBacaNao4IkkdR367xD4v3HQJhA2FdWM+Qg0aja8dY2lD58deVJHb
2Nj0bbuOcptgQJnVub9fZNn/gAmvelP7vr7zsa8nyCvbhc2dNTKEbNBIm0z762nMQxWzrfn0+4V2
q20reJjkuivSjDpbRPFvScznkfR3Aqobc5RZK2CGbNJR7GuT9Xyd/hDALL/0qPYsYETMh7hTfQst
18iNJRa2AufSLPmAh3N8Bq7oo9h6dZY5K91Ws01zLVF7CCTcsVVU47/KH58oE/fUZ299AuscW8RW
mWM3Ghnrsj1vZfBO1FN7cfq+Njq1tRpVc9Dyy3ToR2cpTHipobbilM0XNjE1K9lrX84641v1NsCd
JZbD9M2t59dp9Us8NZeMloBYdNZt4rkbRRkXUNt3+542MKXawwu73NTZymBa561vmml2u/nbiNS8
zxVCE1plbV+Ose67Laajm8eOsAU4iS/ZXIdrlXUmaE6gfcipoIdbrGCjT0jHbdN8UJUNbf5njXvi
oac7Td/YC2zyiUy5MiPKEzOIxnvIRiuTPzMzTG9Wr6PvC0IoFNJ1/dVt6lhhp0Q1dgtXNpV10Syf
oOVZnJDPdPN/ETZAU46FFrw+VDbDcu/vdZ+Gh8Kn+5sJWqB3ts4bW4LN0fC82gu1TSprVY7yHNjW
nnQPHwin4bFJminX0bA2BVrn+/PSbeVl68X46Na4tWzhZL+ZsREFajqWd4bPT/l49G7XCZukoWKb
cqaDIqtAPJ50IYKYQNfabU+wSZoalbPtEu5Ftsr5r7qErGtYfnQblOt3/mUvC2cNJxKQf2C7+ed8
HN42QfuXW9PBy6ZzVpgpUhpNr9HTrLsvvibf3Zq2gkwIfcO5puiLTM0j9HnYgSuccMPzxH/wvGDr
Td4RkoZ6PK/N+LxQ88Wt39aB6pPVQw4NTefU/+wfwsQV8dzkEITN5sHq5VhEpYqMIGV32QAkQ3IB
PsROXf8PEkWWuVO+JCn32veKbVk+O1nWC6jjvZwoRYvqsGLzSRopE76b9i58V8y526Fn41D+vBbN
ZMoim7tgeReVbL30cM5yy7vaPNROwpXuHS/AQ9Fr9bmCFrNH78QZ17//lejaxqFKhfXTBOi6mhUp
Y0lY/47TvWrjfPenxxkv2mcqyb2b7Y13WVuRCujlEtF5JWndE8VPG+nUuSvE9DPSk3hAsq192E1P
Tgfj5aPbpLLWMSVLK1WoSLofc/eTRGQ640KRO1UfQtDq5byicIYq4FSEP4iab2NZvA8hcubWcWsh
l3nHG2Pw3bn4KWDRd1Y+9+8cgje+g81HwXYHoUhLiqyNIMTUCGMeDjrVb7TGa5AOJKzGUdb/Bm+1
jglmG5sSsPlpp2kkabthFkcVZFRr41bUK2xuqmRywexFbo1u5gKJzvdmKO7EbjeCERubyuUUVOAQ
ZTov++dmrd4e1e4W59iQVLmsirQoWchYvocwutzhL8bdJo/tYuytO6TlWpy5zNvfBKH42cjBDWcU
NiDl+/AXF1CfSud2fNZ73sQ+pfeMrm6Nt7VcZzYEKy/WPK3r5lmP7OuO+lWnBWUTUmMZBtNSBCQF
M/mDmtU8+nRyUwoRNiDFy6bph2OT6eQ1P0sKXnhAPs3pYOQ2IMU05rafDzgCDGQZIr38HXqwAXQZ
Fv4fPkqaXg1rK9O92r9SUn5YzOoUnnGbjmLTpPLN43mqDsiEHsHybR94cWfr/X+6779nF7fxKN1z
JgocJCnEdtpsp+EEh9FofltUMDl4o3CJeOxRMh9D9Dh/DAtO3mOLa593A4PZOBzm9S8qp+K9Tznt
YggasdO0TTKKzVJPPxjKYD6FXVB/r8TBihjebuLDXLVhEbdwDClwHw/mnwp84F+Bx8A2kb7WIB1X
/6KLSJ+myJu/lZE5HvDAgKLgtWnelSWF/e9WTStsDhAIx4bIaY5LTJmsE+yAkDk8GEQRtdBT0t4a
s7LE4/w6hAnAi+rrFpES8pzRwh9g0VynRUP0I4GY7rNYV4MurdINmuM2HGZYOdI+CCDTXY8qPqoR
T/m104nMbThs5yM4/UHmKZ/3U7eKLp59bCK/n82vvy5wm/wysL+r52vHDWrefw647D2rAIVUYVO8
Lfxuevr9z7y+TXFbXWvczMB7JvKU9t5jHumPK0L6O3/CrbatmEIJDfkbOMWnORxdYqL3C2f94biV
WFEFrIvEAWQiT8UcpCrnn6FP6BSochv1yhfkZ7Qco1TTKI8D8pFQeq/07vUcPLS7X8ZZURfC8YrM
Ms1rlMBPwV48NuNMT+14zG7T0sa+RLOMc9NDmX4SYxsLtmfVvt9Lm9z4prbA1noAzq2JiFIkZZ7p
UdFTt9DK7Zva1Je/gIMO6yNKJ77sZ4bKwVNfd71TEhWFIy+HvujURMrDyLQf8x+qo9+njf/x+1X0
+u2D29gXPyYIVHlTnpYLa86q8JcL6l9hoBnt/CRbcjwfkXDjuvl/tLaQltmglp6nm6l8JOHa97wJ
nVLBqCZ+OUYoLmdDqbDr7JMcT73cLsUauiGDUBt82fjC2Ri1fETHc08/GM+8LcbcTW2P2yQYSlP8
XqB8OV3aiEGKIKpg6txE599/4BvT3gbBeLMJqAYgKhpHkZ8I7atYHr5x2yhtEGw04QwZIi5TZvDs
pzaQ3QerPrt13XobKiqqsPyJTEU7f9Gz90Ox3G2jtDmwuYTz9N5gVKBm/BT1T13YO91WuI2BmQLW
DuSgMo1Il6HEFoIefPjgNiDBy2kYkqGd2XrttUCBtZfXpzAibiUAKLN62XhU06Ptq0OmXT/FpSFb
zOBp4DhPrNWJaVcEOUyu062Tb9tmHs6lVynHKW6tTrUHIzQFijDdVPvYwnjwVEWl49K3ya8xqkpd
q0KkalNJ0OTP0eYY9tvE11Yq0QleijSAnWrc0vXRH+TfTlPFRr4MLSmcDSqR1uOfE2vf1d1y58S4
saHYClsNdLS9sFIi1QqrXfri2WPte7deX2OPX/LUDXYmGu1GpHIiKVn+Durjo1vL17/ml5a3nDat
R69jTYSXUlKRp21Aus2tdWth6qYu92FvRIpcHocwwLqd6ojeCXT/n9p95ZZlI1JzozdYPQB9g1gx
lvsOL5zTVonieal3hO9c/pAkLOM92nji8UZ8w1punvYRe0+Z94GKi9pbLyKYOJ4ZCYoLChxo7zbj
lxRv1DqHEV1P3TZWGwwJYAgnVql5utH4OqndTAW5TYCIYu54pdGuJ8QKHZPOi9vqzjX21oy2Nqfc
H3HB84MQ67BOUGsZxH4Yrm6RoU2JraaVvIQrVYp0x3fhNV9nrEanWWdDYm0ne0F9ydO99daz8ob1
IeDHvQTljVGxIbG6rLqRFgVP+4V95LWpYkA/TnkgblNhm6Qw6xE+hyGZhGl6811uh1vCw6bCyHwA
YSOMpxKXZ8jQLMjW1JHjIWlzYVIWiMxGiFpATu/fJYKmGwvcfG25jYMduobe+ALITzFDIJjTd1CN
uEt53CgI4zYQpv1g6PSC2XKFkOLlakQRCtgWxRTn26ktouB9kfvDJy/3zXDKJzmoeBK9fGz3aT3R
qd8dp611XOdjv3hE5n4abeFbcpgUlVVOFf3cBq2UQnph2GeWjmWQNqZLaV44Nm1ff9U+i9ZEQeot
YN1I22bBVN3D6W6sNXa9nf1yOmFPU97cBn5q1HwOhH6kx+K2/9iyXpPhZgQc6ad4SL0oXiblxu80
fSMj8B+WmSk8KEiMtOhMG+Mw+hmMvD8fta/dLr62slfvq1ZPjPgpAunng45vnFebTYd11Vp5EMny
06nBmAjvg9HScapYkTRFICC3ZadpEOVzHBKV0KNw295sEMzjyhhD6Y7tra/OspzDGAo2rVsCxpbz
IoHxUY5UeqnZ/B/70ONdRN3p+I3JYoNg/hyyPZyPI1Wl3BPTXCf5tFTxIpljFGbTYFxvRzkb/0g7
0TexzPOvppL37tE3spq2fNYwDK0qov7A65lZPrWsqD7otS+/8k0VT6yvBsdbgY2GHUg+Msn3DY8B
8iPqK8GKTm6Bjo2G5X4DHnLlaxoten8iRdedwjl0qwPhNhvmSTxi0A6tyyA8T9HYP2jlMbeZabNh
U7gfNVRVMSpzs8Zkku96pPPuhO+35qa1YA8918OBS2SqsNnAgLXVTzDALR6Xsvbv7JU3dnjbGBG1
+7OMWlQ+Fx1YFgh7nYbOv3e7vtV/60QlHtG+2b01DfeweBtS06RQVVHvlpyZB6dY0ybC8rLukRYb
1zQo+/5pJJCxrpDJPru1bh2uEJfpIJGN0QmAI8Ta978G4ewWa9rWw73uKlh96Q1FKxVEDWQYD7Bt
ujNzbnxWmwir/LkfYNuzpR7vlocADjiPXoO6ZbdhuX7vX8KCxpM0MnW0pCJqz4Ma3q3teGc7vtXx
6///0vTSBzI3zbykLdnfR7qMTn4xj26T3RZjRLpunJjxhlRP5Dy33+EL4/Sozm3XYZ9xsehjG1Mm
Kdw+2+6yLrXbAzK3kbClZ9Pm72RIGemKEyuiD6Qqj4vbt7TWaB+yJqq8bkxL+bn2mhnXntpxvG0m
jMjFQwED2p5Z91UV4x+obnVbmTYQpmtT97qsRnAdRMWQ8+yDSbstHpsIK5sA6S9ejLhhgo4ofe9E
RB+5HRg2EbZvbXN17kbHy+U4mS5/I6bAd/uYNhC21R10QeDqk8JkLKu98Nsuq49O88TGwY4ecqkb
yu3SHPIucRVM75V0PP9t9mvuZxyjUTOkc+P9my/ik6dXJ+SZ2yJYyBwP9Tqh6XzUb/P9EebDbtdF
m++aeV4a6ashLelcnLVR9ATPhnuP1Tf2QVsAS++M9wZWqumIV7AsaKl4uKbw3TZCG/JCkq7TvCAm
3eX2yW9pVpr6k9M8sWku5lWw2OgKk4pdHA+68X6QI3QrZuE2zXUcpq8rVAGmU7H94wNMmae7wdaN
EbdxrjCXsj121aVbuGZiMKd93dyS3jbOVfGyhu7+1qYzLA4TKeTy7NHGTQCS20CXAe8xMzBLKUJb
dUL14ZltMOpz+5zBy/M40EpRH4n6tIUy8sWwbr6EUU/d8uq26lW+ajg0bH6f7rt85jwNFnEnRLlm
KF7JTdtEV7swv8IbRpvKvCbTpV86kD2jN3ffQxjbfqBLGT2Fqz6M44qyjtGwlrD0pBPGiQnvkoez
PNXj8M3lIzAb8vJ5Ax1fEeo0HMj3vg2bOOrzxunMYDbklaNulB5ENmkxdJ8pDIqVpE7BHLMhL1F4
R6+mrklJOAdP88jPOj+kU+TPbMaL70r6+TQ16cjBJE8ERcKRh4yh25BbIS72x8h0c9WkvPHMuVsG
VF9Cnt+x9ese9GuUu5mygaZ2mx5F+K3p9jSfoRb4+57/P5r979RnNucE/iiSKEJtU4zO/CRyU7Zx
3w77eWZN8xbKXuqB9/R4P6zhnE3VuF8a2tFn3pIKe184wQ9M6eZ83QxlvDKdjydIMfZJXs0LvfAB
1JffNztGG2rUJ80QDnRVsWRwnHXD/ZnNUHkzDJt6hdUb7OGPhdHHft6dcg0Ix18OfemH1U7h3paO
fR53BuaafGZuaXhmy2U17Nh6WiGPpP0cDlz9u7x29CdnNkOlgmgJsJftydI1Txo+uD/LtSt//H7S
vH74MRuikke9LjOtjoSo5UczyvPqSzcWg9n01MzyPlJ7fSSlF0B2io7QtEJ1kpvlJLNFILqtjrZI
5SIBhPAWHOUaV131p9uwXJNuv6xTr9sAYO/NkUCgvj9tqLp8HEPmJgvHbDhLrDmJZD7tSThvfpKz
poqh6DE7AR/MhrOQRI4i03CebHN7PNOgUietjt0pLmA2n1XJHI/WRR0mhC+fQiR14lLmxG17tHms
EOZEpuSFgNRJwOMVkWRcFdxNd47ZRNbU4EWyF/OegCfvH9axrB/W3M23ldlE1sAhsjaGNEhWHn4t
WvXARuNWEM1sIKvyZmzlvA6SDjKtu/zc5p3bWWrDWHgGiIRoIz8JJNZ+WA7BCWllp4sSs1msJRgR
YMAwMCHVnOQzPLa90LEogNmqXFUr8hbXdT9B5ex+HmXIzlXglqJjNo0VRaHsyn70k6Onw2nrkGHI
IYp756C+sefaRFbUoo6bLvmWdKzUfzV+tI5P5eGVnlOmgdl4BkE9GDQ2dJCEJWrbIhU3Xu0GIjPb
oawMO4K7wIFhF2aI6QolxKuQptOua6MJMIDTYm/NlnjrssVdOYbnAQeU2+Zii5Vtiw+nB1hyJTUt
VAzJzDc6uket3vqk/svzolhhKXJogs28UyZezfjUe8tnp1GxpcrksrMA8oh+0gcle2gJigAWiaSD
W+vW/SVagxraedOWVNPun2p/es7J6EYhM5tVa9UhjrkI/USc9B6YWBSD60S0MvTNHIT8yKWfFBt7
gl4W7DKbe88vN76mzarJvQ+juhci0bP8tE75A0r67gm33WrbiiyWxoR10a5hQsvgPSqKP/I9dDv4
bTNIE7R6qFq5JQMpdHEaKv8q8c93+HE4zRVbmUzQndIhZFhBkOXEQ/6XatZfnJq20SFPt4VQOQ4i
pGNgTjJ1Am6WQrlddW10CEqcQNbgEJdwH5egAs9G79W2zU9ufb+mIn4JFivjB0HbIZLryDDGoYke
IM78h1vb1nQpNNTSyTj7ybwtCZ3Wp/043HZbGx3qDy52uS9+AkHR7YGwGU+Y0eq5JTKZTQ/JaQME
SzHmZgfg0eVB9SkKA+I45sHLMe8PCRFv0W6JnsLgIULIe6mbTbutJBsapKNqIC/U78lUUhbjnX2N
Ww+1XG7f1LqJQlKxghms2pJGrBVQD394avE44JYzsoWjJhZOei27IPG88u28Lm/2JXTsuY0zycHr
/F2QNeGLJ9/Icl+eBN2YU8qe2cJRzQKHIvjNrUl1wKVrqkv9OWQDPzuNuo00UckMcklVgAMjOovc
u8AVzKnUg9lI07iGiqmx2ZPKiD4myOucYH7kZqvObKoJtxbRjzs6Lofef5bR3lxyKEW4LSSbaAp6
LquCYdA9XqtnquYhyZvjniThNWv2SkrKhprCZS0DjRscNoFieqBeGPzQUjQfg30e7vwB153wtZ+w
Qi9vGjSBpDhNhrCN3hWRGs5aDOKyNRHBGRK4wa3MBp1kD7Pyfg1pEnblVxb27/M8cIvwbMpJk4WM
fcsoULjaexdEQRsXkxBuiS8bdFp8hmudura+hh88SZp4Hrx/nBaVTTgNihsIXK1bAtfS+nOjy/Xd
GgbQGf9989Hr39ZmnMJ99kKw0GvSELN/NBSmNjGMnc1F1z45H0EzvFdDgfqHpiybP3//m9dT+5X5
ZL93lhuOKgh3zUmnKX/cCa6uipAHD5DbFzj67u8n2iMT+vsfuxEN2mzVPgXdXg8MGypf/kANwLdQ
KrczzGarelGu3LQ4Zdo1Os3d+E9hDsdzwCarKriC93BNWpA20OVpMQveDiI3XxFmk1U81B5k/Psl
8WsxP8P6bbngrtm7xbC28BZlzMzQkFmSaYDoxPUhCpZsjgvZhqoCHSJNAN4m0bwL4ojin2K7My9v
TRXrosb93Gykp+g4Xcl5u5IsQ9i4aT0xG6eqvBA0mIdZ3xTQwVnJEs/eun1wmuW2vtawwXZDwz45
wQW2elIhyeN576M7L343DgCbp9pGjSIXo9dkgabap8mH2lysK7zj0qmElt1UOUodMRuuIhPZc1RC
rok6/K8Tn+J8QV7bbYyuJ+gvl4gRtFzdtmJJFjXyGKooNTja/i+3xq9z6pfGTcc1qN91wRFQtDDA
ldk2b25ZPputWrCWmnrt50SGm77A3aRDijL84dZx/2XHm7kDSLDMazIUbHwczRZBQwNWMW6tW4E4
DAlWGJ72a9IXhTh5x9LEXsQHx9atBdvlME7HQ9ySHKqf43qE9nsju3sS6td58doxJV+OzDzOstNQ
yE+QwGUPHnbktGBd9LSLvHY7QWzUCmx0uS5FMSYrCd6iGODnSoWboyezUauWFpXoa0x331TThc/e
HnMuHJ9ZbdZqauSUT3k+JYTt3VvftMtTPfHwTsR5Yye2YSspSw+H1LEm+2C6ePPlx0rxj05T0iai
rge2yKdqSVbmPVfN30vhVuXCbCAqYrUPlWF/Tbp17077dPjxEcyd2/ZlQ1EQrQwaumJMAk8vF2+f
1JnxwE2kntlQFK0Xn/QSG6/n71XSziXE8GEc5NZ3G4pa54CG41KjdaiPP6hjHE59NLpdx20sStay
3oinlqSP6GeITL4ND89tHtpQFKb43NYVxrzzm/ZStfn71iP7g9NEtKko1iooW3nBlCgU0Z8Kb2hP
fXun7Rt7l41FNXyuQW3IOYG14XZqzKAft2msz2qtHHNyNhvFGStVMakpqYLIexiRdX1UmjuG7bbc
VVu03tYf0ZRE4FpSQo4vdGm7O0jxrdGxzrxjCXClDb0tQUa0rp8g86c/1F5fPY+FL+79yI09zMak
wrlrYQdNp8SvpqeWsi97WLpFe7bs1bw3TF8NPpKODkE8DWSIa2+/0/jrN8LAJqIUxJs9eAdjf1Qc
9fXDIi/rNsO1FTTzRzr57ck3hXfqc5T7uiyEwMakUJHlQ416WZLBDP5pFp6+eMXhJhUQ2KSUv/Kd
QipkSCo1phuP3gdVeyed9vo8CmxOSjFtfG9C2li0Pnsmaw/0ffbNuYeQ0J0I4dZPXP//l7jSiwAb
6BAPdlHpb/92nqwu64xVFw+tvBdGvX4fD2xpqAhyWJ0/4R4r+2r+Pleld5nHoDtXaqfPhRiDJ757
2ilQDuznTTLjG+ujqJP96H60VV9dhIeLlttMsnLW0oMGazSYJWmC6EthVhUPBWpa3Rq3do0SFCvx
Nj7ilZD/i7rxNyga+unWtBUmdxVDGm+6HmHgebo4aBf9Tz8a6maKEtjwVC1USY0M18TXvn5X5CVc
P5fOqdom+B9n57EcOc5s4SdCBAmQILgly6lKttVOvUG0BQEQoLdPf49mdYd/axRRyzaiqkCYRObJ
72zVU97UOh5k113EnE2r17/aUgY/rxqYrXgqgRfH6Ia0RXqq+uKofmorsV73PrfiKQarACgDluoy
6KXLOhXfNJa+kxF8YxPdkqeK/rXZtImri5Jhn7PiQgOvs7G2YWbj6UEncj3E5XUVT7ZVO0nPkVoG
PO4ClZzOWVjEGRelvioIYlu1UxqkDgzpZbgMTFXfkBAJTmMIIvZ1b3izZNmSjlXo8RY6uIA/yMXK
YzjOxTsbwt8zF2wrd5qDaBhJGg6XPlpYlVWTYHkCBxkFYQVOMpdQcuVs2izhKO4EaINBdxlfQYMV
nKUyKhef//covXEMbLVPnDsy2mptLwFf5LP2sBAoax8eegEEyDu/4/Ve+7/3XbbVQJGK+GEVarqk
cxnmS4KGqIV6cjfRwexsWqhDhcxzJqaQAu+IW+t1I7dVSMH4Pegt78JzPMt6v8Ize0/m6/QRbKuQ
aseRNvM6hmeiCpbJNYae+cpOEgBd/304T2WE0mKMh5dF6TPg/apYXHcibPVRvGW8ZiEenXJwT0Tv
XdZD3vXfs+nvoSnbyqP8so5jldDxkq4TQgkGUPOlscn8TrHujcm6lQEtWnOVRJA1l2MxyKzpquJW
+YRd3CzYO1HqW1+B/nvoLaF1MDvkx2eu/6BWlOsedIv/Hp5/rtR/WwmbtVy4Fp7eqmsvkLwWKQYe
KubltXZQwG10jy7B+iSVbW+mxbi8V7U7BKOTe1Y59/u/P8JbX2+T2Ups6YYJb+kSO1BShfjOZfP9
qkdvFUOWznPvl268kHCGl9MHk1xHbYZi6t/vxDQrTBOjHlGMs48AfbDxOrUg+jH+/eQphmTSpyhY
xDF5Qu7ze6SuM6Nj/8O28oVET1WLtRDoPzxBL3In7I/rhnoTvPtRwtN5WZtXd/Xv3fxESX/lEt4K
hcpy8kMvivDsUoeAbt4zl75zO35j7m1V3zJkc+kXha3HQdaQ1FMeTf7LdSOyXbZptxaRxLPVoKE/
7DwaIPh1mhK2FTei4cOwsNL2Mnj/wlx80Sy4TrDGtuopNgSklkkanItheU4j8ikZ7Dux4hsxylY6
pSs+ed+T4KxYM5zIisghqmtx74Yg3oFotH68auy3BCaUzXy1JjI4g5qZSSvvQbf+dN2jNwdhh9S7
gRtleJap/206vRtgLfvObvzGdNyKqAyZl5hPIjijB+Z3kCRfl1a+R1F469mvf///btdE1lx5hSFR
vr5vHI138MTl++sGZRPZYnliHlJ88MbVj1o0sNFMu+vwQWyrn2rhCWwaGQfndGofFBtOw3IdhZpt
uWvAw6VOWDxazDoXLP6uePBeB9VbA74516o2Guuoi/CxGUrDafWT4Jp03UTZSqcsq4XSggVnLuxH
X9afReXfiWje+Nhb3ZSeKAhQLT42W8ObUafHtouvu/9sRVMt/LQS3byOSPG9apez8Pyd1NFbH3qz
KAPn6ViGGA9a2b3o89npw1Uze6uXYtKQBpHv605iPwd2zZb6uh4ythVL0QXE0FZjOFqjHnxpM83K
6+6xW6WUWoYihgGYu3TBWGfCzetuLbr3TFbeGu3Nybaif2IarKFwYVQfC7KAn7YuV14ut8qooqAT
C1pNz+kgX8yYvgg7X3cib5VRg2immY2vq6aR937SOffBdVN7K4tyVZF244RpIgfc53qlQQyTye6q
ObjVRZWpsotC0/Gl1bU+gd7PdoNh792F33ibW1lUCcl7QFyIBZ8OL2PZ7ud6uA6axLaKJCFWbSq7
WqgNmciYi37U03xd7LaVJBlNuSTKhZCkkqwfh+M6uSsf/TpU/++s9GaWWozEXCj8kCKTzd3LdW9y
c04mtHKpnPFgNHVgg61yN4jr4pKtFCkGZxKu8MN6HuORZYa3MzolQR+57oNvrokzoVbGYWou42Du
QlP+bHhznYiKsc1B2UerTbQ0/oIFBAFVACkty4AH6697m1s1EnwuxskGXXkZbbGeuGJux8drUzpb
OdKsbJfGna0uxtTfWlb/bJPpOqg/24qRSiJd6Wa/nmFFwrOFjkFGdXRdzLbVH61NNVKTuPXsWL2L
nPzEWPFeWuGNPWVr9tcIF7SQdvsLYfZFrmh771x85TWWblZn0AlRVdVAz0M/z2UetyYBbt+M13lL
s60GSY4am1XYlhdJ4m8EvA0TmCsj/C3haS5J0IYq8agkSzAf624+MJ2+104bY3/6SzJni3iauqAD
yCytLktdV98nGwUf2mrQz2pM2fGqjYBuFqsAIzQSK/OXdVq+lcbdUR1cpf1iW85TS5tAhmgzvqSV
03dRnQQ3Nm6Gd6b7P0P8l8HZCpCSPjbzPJX+ArK32yWzaw6sipaDKpcwp3E05qqpApmFuu8/rVys
xwlz+PtEpv4rygLqK8X5LnfwNZdHOxb8+9wixcHDtvBHMCr7HA46odzTIG53Snf8sHax31016luB
EysGMAEx7mcUn3Yw7LNZO1t63WViq29amF7iaAI7VQxrZlx9tP17/YD/nD5/G/TXmfr/TlKzRjCs
CKvqogm24FxDDb0DmXFITgYymTrv4Q4T54FpQH+D69cJkldS54TIOR9TFe07GyErGPeG7GgpQpOh
paP7yMowuEg16mOhxmBngTU5Jugk/zo0IrlHkzoayXWatjsZLngx4WtU41kUfp4GWRxiGrd3LUV5
2eluvgGtsLrIpnmvfvHG3rcVXclOW9N0GE7ufrVTegmG6wxk2FZMnsAjZfB1VyEsiYKnZuznjPZp
cl1tcyvp0v049qnC54Z5zD2fvtorhcxsK+dK4VuC+wG6kyRXOzQ/vggSXyceZ1sxV2VhJiljYi/N
3D6nhYSvlnxnx3jjRW6VXDYhtEQTYXGpzWSzXrTmCPee65rl2VbK5eic+Lqsy8tKGnY3J9UMgMqV
ritsq+aCTClOZZHqCzfJPczkIDUpr4tht1ouGczMlYBxXaCL/CFJ+2kNo+um4FbKVY+wfyVa6wuG
/jEhyGgmbr7OEheeaf/eipzRVQQfI31RuJNki0N5rFbmugTEVsMFJXqYEDeRc2TIN9sj44M+mSs3
6C3fSvWOLGrtyZkt+gtV1SUqr1O2sa1yS5dFZFWFq3zfduZu9vqmcYw/XnVqbbVbHVlKXoixgOS3
uw+8GzPT1deVUulWuzXIOY6SqFYXT4t5N9Qelglqveq6Q7cyLeZVpOBfhmpnqOUePZBL7py/KldA
tyotz+BIR5CNvbiSzPuKSpGhG+z5mjGnW53W2tdinbGKzsha9TexWNeda+l1JWaYL/x7DS2VmMqh
CMW5X6PmzqEwcwpcep18DWZu/366KxaQpmEzdm6jecwrE7NsKEZyVSaPboFWvmpDOwEQee7C1OZd
uO7mprhO10e3qKlFJV2Y8EWcSVWJzETJt7ju+3fUCn8/iOgWNtW14PnABVicNWHFvSTsG+F9c+Vs
3Ab0fVg2IgA2gBfmWVZs2pfx+l731eu8+N/wj271UqIoW6CnJT+jqTI6JBErzlBQNbuqZuN1r3Ur
m2rqkNi5CPi5n4dwFzZ0+ZjObfr5v5fTP5fKv32DTTmWrWvDgqJMzm3S0eQbeg+S56lMg6xYdXju
YSOScwZo3NhI+xj5FvZMXbg8L0U0PvUwmv3VwxCiPEQx6J6yLNkhNt30IaEyeIgQrB5g+hV8Cl1q
jyNf03wAIfoGLQGwx17hTfvfX+KN+bNFFcXFGEZjY+NzzFx9D1gZu+sqDpTLdY/n/1624HNDOiN5
fI4m+bUh1XOIEPW6R2/2m5BgyrzGMmdShst5Fc2cK56+F6m/NTs3+40XKUB1zRyfQedwaPts+JpT
3oYfQj36qwIDuiVc9TSGs9Y8xEhWqOVFDGLZJ2XxXlrudRb+bXZuMvFVAG9DD1+ps0ZN/INt1Hxj
sHmqvBnSjuVB3QI2xCP6Hp/y9ZX+7fdtNgsUP4exWpv4PKUi3aGndTkWjNgdkCb64BGm/Hznvb8+
8C+/aCvQCsLV9mZCfYiWQzg+V5EwbV63PtyJsnV5BQp5trC4elYOKNMdHCMpWtzCasAb7Fq4FaSv
ulvaxtENtyb6ouNZfbR2SZ8g/eqqLGpGhvXoAig31gnlPzjQvwa1TyIoiwfTE3UEgWv6WAKocjP4
tuiyQHl+Qdrg02oita+Kyh4dGmraMhNsDI/p4pdjw4j/VLKK3FYl76csTpjJqlJ3XxSFJec7g/PG
2Gy0Jx4ew6Vu5Hr2gwdJMfTzPtHsnWTpG294KyJj7dgid2H52WBVHwEiMIfYRdXe2bb+0OnFvFOh
+uc6/Lc3vNk1iqUzjU9rHA3gEwc3tZsaGH5AL5FNsCDaQ+PkvwBV0PxEc0S8t7T4HVIbZaFbykyj
EHLsikW8I0t4Y4P8HzVP1IRWQTd87qr1VwcqTSYdhvaq17UV9JCmAvsvauk5Gvi32WVl17+zr7/x
rrZ6HkaUNbxE8B4QP2ej120eBFOcJWsk8jZI1+sm3BYFBKN0rkPZULwqy3Ii+6NPrtRr0/9R/3Wq
AXo4Cc9YS8mfOhHy0IJW/eO/B/91Tfxtlm22+GFYgOcawugcl2n6OQn6+cwMd7eRSap9p1R1mGqx
nJNITFclSOlWEdgG48JH20Rng/TrOcJU3cFTUV51paJbG8uwaJZi7V10btKoPWvvw6zVYfr836P1
xjrYwsGWirNgiRk7+3X2PmsrRCRqEvTTfz8ebS5vHLnJ5gBBwrsuNVLG5yrghYrywoAP2+ZVwEhE
sxSgk+DDOo28+6WRx059ZlYzgzRAzUQAE9KCxrLNVovzoM5gbecNf1QoLo5l3nbhMBbwRecCZbu1
6pbQ5iRhZfS5/2cJZv2MMuofNTSpmjOUEYb13nAbq5+AGVikpmYF44gwq1dn/D3VU7lvl5QeFSjq
ZN8FFQ6LeRz0yaHRV+wLBsJxL5v2iDL+LbWLgRWhh6HzWPs4yCNXxDvgGwGGCwscwGmPFrhTQ0R8
W4It+BTqQEa7YNXFlA3SFgcAk/8oTdZf8hWxUw69yZog7b/IZJb3lSr5i0vn4aEpfHAoElDRp1U6
82fplrbKypmX8qEFPuOrEyIgxwJd2uVDMnSYHlmH6M9hkmtDMsvC5iHVtt11LjAZ6Cx4x4sdxa4d
Yoe7LmtudagLODE3dWZ5+VzbNbpN8R0AjC76OS+7UO44sSa3ZnBPSTvDnpG2TXKo8TofAyBmxvu0
lHOVy9jHD2DEywciE30qBxeSbAALPLcriMCn1c60foYcGx7thUu/EgOkm0gUpzvm6KdI6eCnjOgf
vtjqXBvdfo5ToaoM7UiBzqEfszsouOOdq7tu10b9cDBCdZCAaCKRTE4AFGzHrv5cdyWFB0hZwOW0
LVI6nKZipcFDSmaI8ItxaqaTaeXMPjVV3SR7Unn8/LDE82seOvI2HxPuTo3m4Q1eQIVP6Q3E9Tf1
pACGqSdkf/pMw5rPfJZKTCCPdTZdij22zcr0OfGl8LehwI9mTFdjvrYqeNROBVFeoqPqIFXl4KU7
TNFAdn03Veqmt6UuHvw8tAeN+X5bLnBAHFjdweIuqZOd7zTLYlxK/M6Xrq2fEivK4BB3TRIcfEoZ
P5h4Tlu5q92KnECGJHpVP/iEDOIubmRTfPZNw4OHSoRrzzOJyDHIfeFtY/FJmpIckTykq8+1Rynp
zCM/lAe6dFN7QAOtYt/HftTrI5EevjAasv36Kx0XO8EZrGJ0ajKKisWY2Xoc/S2lQcluZxSm9E+9
qlDfhrrDf3UYk/gJLjYByRa8jPhQ6NjzA+vaVJwmL1uR+0BCYJbVAVx08rFbUnEnfZKqlwTa2PYA
pTu4PKLCD+xWVxFACaY56uUTPCCA84LYm0+Hoqkj/RuQrw61PFzORvVQM0zEoxjGkZ+rqjZweaud
Rr6hVgOq3D0MZsdHKwa1Ny2RKOo2qhmTrEuniX8pGWP1S7PAOvJJRC5GxBIILM9oCGt2Wn2UzH8M
LciIbstJNwC6z0TdMAcUwy4sjCluel7U/W+WtobdicDY/sW26SxOjMWafFIuqhFAVl0yCygyDIty
kUy1/Iyf8sNj3cRrkGQTI8Lf6yTohiOQi3zYR64L/McyiebhLgkxr4EFdiTZN5Qv9RfwtYYYN82y
wDyGTUZ6rO2QNncrU31xSo1xzddgFdTdLVHdqTAf2yYYVAaTLsZvEiAI/K9Wmtd+kgpdJUcTgk1y
Kme3qEsNyWV44kWKyB067rlcb+bUjZPKbRxXetcHc/S6uw4hGb/4lVf9oR6amt1S7EZLvK90Jc3Z
arRUfRkjzkEA4j7lNPN+kpHK0EoH2U6JvcLdzPhO5qlF71G1l6ns4hs0LMfli5dLl5wL2EwedFvE
5bGc8P8BIV8ruQcNVDRPksKiqsxMaGl1QhizTG4X+zEoT2g41LM/rKkAUn0p8WLuCY9QDYTD7OD4
EQcR+gbCVOv+ZqqGyf9O4PLJT7RCa2SmAa5QWdfytt3VnS3DX2s7kuHoQsDrTNa2ybhkvIjJTnWh
Ji4PXNUM3yuazMGjL731sC5Ho7QCZyoMGoU0FUcaqStTE6zZGlY4oNLYafkDnbwT+ZA0YTicPcg8
8zFyZSJuQxuO4qepaBh+6oE08gfDWS+/srCd6J1Loqb/EBlM0j8jJWNyU6B82wRZTWgY/YgC2rcn
tkYkuHR+nH0WQ/Hf/E7GcVyKjI0w2PySUN2Fh0pDNn1n+4DPt1PDcDnKylEJ+33oB5nei7DsipcZ
C2EssiiZOvlJLFqSg5ET5QeaLLO61WggIHnDljAudo5GDOg9MpGjbYcmvkyoYuvvyB3RskH30hia
bic1TZFnCXCYBD/hhBfoHX6Rs3b3uji6JZcRSkFTRj1tg2RPeRjbW01h+63zFUSO8dfqms5+Nz42
/fd+1STB9WwxyydRCVt8ZBVUIr+HUrOl2rWC8CE+cM2QT9r3fR2KWxDkXPtEDQm64uTAwxNTjl7S
vjkNRTMzdapTqZffDnJ1HA8aDnJyj8bP1OlMlLyO54yvTsccYGR0HUdZT2sy3lLRaJn5VEYJTlsp
O4Bwedu3cbiHLoCLblcwH1fRMRnGfnjpNEA68XGCIwJwnEsEpdw3M8RNv+R8GFEsd4tEI1gmFq9G
nnEfEjGiDUjPR1mKqrNHib4AFe40TwXxZ6TnB/ZER8ADp5zNKW++G+eHus6YDQt9ropXqFQe6bB0
a1aKKbHoXRrrle/E2PukyFPUJIOj8QReSqDVMRPfADK52FNCfDj+iYOaJ8eJalIfC6SexC5eeTvl
XeIMAqZZd0WsD2GVSFWiKDNyv+dmXJdjySdLX4gsfLefBxH9MWviw9+JG5k91TMMW3oa0bzstX+k
ZI6DjNvQREe4KCtxSRUNZhi5xWJeTvEasrMA9XrBeT05e5AtGYNPnlm17nlKZGyOis6W3C4dGcOf
wtHgBGZbZI4CPrVmDwJ3F495OsKl704XQUjvqnkBKyhHlo5CTdRM8lE55dE17saxQQMEW27I0Pq9
mgbgausBhMMRDIFjijCq/YYyLoRr+MqsEzetTacmzQo/p8leMAHlU7bCFsHfTIgssWtoo4csBQHz
SUCD5ZsMUdUU+eNie0o/hCufFTmwJGjms+OVNk8k7ICwi2AwhnANSzcEoyNhPi1+KMKa9iR0cg5F
VN0UFIAp7LBp9TLVKehkTbdavTPJQsVNHHatwL91nnQZQRZO/7CLRP/FOhakOCOy5uxr3+LkeoDI
z9EPsl4DezP2AhOQQ5+AwkZv4t4d4UXe4JMIG63DCe9vtk8rj+F32jn9C0UnHIZGricFe8U/SdIV
Q5dNox/rRwYu93Cb1MViHhjakuKHZUZy93lhkOGeoFN0usjGsoiBpy7ZshxgydBVv9MwJPGhVH0g
XqIhGabneIDQ+1kq18qfBp8V8Y5NkrX4JvsElukQDK8Ff1hdaiq0TpZlH+CbBdxnRVBqNFd00YL1
23bjHObI2Oolq4IoUTcC+e2DmSsonsBvqvWR2jHpsFfM1jxIPiiCiLIM4HIJWYNOHSQj+1EIGBHH
PIDHYx5o15LnoWp0Pe1RmJBxfSpLUx7TROCo7hMp0iJvU08YgrM1Tn5JINhYk/OxnoJ7Pk6xvqHz
GlcZBef6uLrIPCfGKZgs2wT3uENlqkiLbAqGwN1FovV1kVkjXHNPpS2rMBs4zH9xPpOWdnhxRJn1
DsTSYqhyUy9Lhr8nEFeVcTE8dTggsP1BSCvbOVOd9ju2tHP9K5YLeeJrhNu7A2bv4hGm9yt2NNqu
yNdFRH3ErAX/NAHWcrrpBILoDK1kS3Af9o1AMVamcapuOcwAI4QMYyWGPR5cnixABvPHIqnTab5r
0rBuHqdKLsmuHMoyeEKgoAO0UtqlVwfiAp58GFJEKwff8kE8tWldTMduSORtJHq0DaexOiLkUhat
J4FN3RESbBY+rAgD3b6mmFfVvkWPcdfcjHEV1w0i6tf8XhGO5E4Pphn/dJPpkx8TUAufJ07Fb1xO
sZkd0sUBNDxSOQ+7GqjRXwssmnKNUuKh78CakXkrpIp8js2HjcveTGjgaY7RgExGc6Ng6NzsccFP
rdhFA3PTx6Iu1NTvUJHtG7Uj0SoYnACGlg6PcdpN9BFmtuRFN5OAXEbhZiBytnhtxWfcjMETGWwN
D0E4UMGbNskNaTkBNQqp1SjeFZHvAe/q0/6umFnwvWO8Kep8NsRQuaNjTcIkcwadAF+bMCLTjrDZ
DxaW45Mc75p5MjBs6SUi2QHlrqCk+25Wsv4mdC2mvcWKiD8IfInhnDbJFJc5Sj79zjT1MmRRJ6oy
c4S/Wtd5UHEprrt1OX6v0KERHhfx6siTJzNpyWdsso63uLsSu+zXArYoU5a2dI7irKkBVjxyW8TF
3TK3jJ0muJAOMC4HUqXIeuVQbulWVCbiZ7j72PbWAYtJU1AAB5ykMmBZ0toKxyNyBGdevrqWRiAz
7sU0xDvPFKO71gbzi54EOSaURg9+WAjZkRl/Ru6d/W7QVV0fetOYO8wVfomETVGE6heS92PNbhxb
xo9m5tXzkMR2zsAzS3FdQyKzz0JUi5YsAC6oSj/yKJpRhvD1b2Y6NiG1DslJ085rNquUP4kRVyyE
JMDQhbgWHjV2WkjR1ggtfJN97FiLHX6WKzvryrUXrK4uzCtY6SDRna43FmiNnPdrj+h7Gk9x0CNA
mVsYfS/C5VBRt0dTj2oXxmt36lgsj4mS09lobFAiHKu8dlV8F4ZI2IRFbRCwQRgnItmCfr8G+6Rr
wwxMPpsLyqYcnofVcRyj+qUbO2xaIIvtjEzCPVhUHCGCTzImpi9tn1pcyyIETj2u3GvZBfvCYM8Y
aLLmtudTJipYmS4MCQ+YkX9mxdhjykH4jo1C7gnyJxRjQOSht0GLG1PV3yxk/glzTo6oUeHC5hJ8
Hl3ZOQ/nTmL8FQ273Nm+ucDdnuIWEA1/moaHn+oS20ekyfhSVt2UN1HLH2HfZj4ZZuQNzBbl2YjG
Yz9puoyRhufOhGq/aAZ6S8id2kM1jrCpSBtyQqfxsFsag5AOhhj9t2ExIqsl5NMGOpGP6BpDtYkz
dRAwLT7ZGkEghHfzGuUxcRLQPlybF2iPjtB48QuFf0SdxdgajqoaOfx1GeuL/Swj4YCviucfUdMi
AMblNnpsbKVx/U/m+jfEk8Gpi8jyIULj57FSyWjR8rBi0JSOd8o0wb5kTf3Tj5O4DJx3z2quKWY+
1SimcGSSC0yGQxMrcLdNHZ1io9wesGxM9Nb5U6nbZc2XtJ8OjjS2yIJGFr9V6fSDSZn6Wk2WZ3Qk
zu1ZEVafSy/n5WCd6fhZB5U9aNfzYRdGpX+Olaqf6qiMv8uw1n/g50ZgLcURmKVCfForQtgd2nCL
h7H18maiRUqyGeSJHRrTEQMsdqiOGkWg7z32webEV6S5dqZQ8mhiCcfDqC6DIl+1XE4yDVWxrwJC
piwJrAl3dVXFSG5149IidWQGv7M4vvZylUv40rkZ53KmyyW4hFGy9p9p3AO5n8Yj0fsS95huj9t6
FGXdmhb3bE3UHQu5HWDempRIIrnlZxAs7oVDb3DHCWBveHe4IuJaOSKfgHOS7PtEtM+gqIHx2Q6w
OvkjtbF1HiCGuleGzhyS0h5W4oldu0cVIsTsVzOcl4HC8cuHolH3qIbV9n5F+Kv2to/UA7icPt2t
Ch6++PSIL3KBo/4753NyA51fdaCctH9kH7Qrcp6TPEPbWySZR6wa55gdRuVlAPeynEJ0/sCSCcto
Gl+NzJIwBgSgbMkUH+gcJ23WJmkKMGyX1A59nIY1N2WC02/vHGteoeS1RgTp4qeCNh2/I20vfgWJ
9kXOYW2FOx5MjF+COkowi1EBCPYQxCBMSfBWq30plv4bYrzuC2zf5O+qaVmchYIomvMpQmhcDH6E
GnzGLTNfxnQcsFi64KuupuEem0L4vW2K6XeLstzjJNA8mAWBxZwk09rfTVPKz1Ohip+87OMfCNmS
Lz5wCe5kyo/ksoB+/qeQiN8yWkeL2SnESffj2hVrHs0svYSqo9jM+45+sD2ityzA/C+ydSzVhSIC
KfLGeNod5Nyt/qC6aKxueFi5cxO+pkAS/LI0wyN8j7jTIalRNkWZM3RCJF/g0h2VOxUPEBpTNBnE
+TDBg/C+jwMLVmhSoyHtsZsT7Gwiwv73uK6DJF9nRHXnuJ37vQXcju/WYEbGFewjm+4h8OifgUkE
RT+IZhHDikaq9GlFrfWEjAfuZtgUA4nEkCir26YPgiZP/EKgzG2wXxRVw+mXQtXpw0rn6mMVgiq2
W5NetnkEx5921zeyWwccB3PXPJc8Wn/2PUBscyC6aE8W5z8w2JB/I5VLjlUren0ZGobwL24i252W
SevPfNVs3AW4zz79H0fntRyproXhJ6KKJMItoYPtdt6ecEN5kkQUIsPTn8/nblfNnuBukNb640qY
5t/qqJv6gsTumNNhA9o7BS22TQwRTfujQQ79hPmqe+xDXDt5IbQacjCLYEk7dhB5J0Hl5wu/I75z
kRh1Zy90girzg0HzPdmlkekW2UOfBwEa41TZoWLnQPMxZdPgey/xuvOF8mcrk4SqO57sFu1yorks
KPPwNq4sTVhmd7/Kav0sxTgOidkb+IzA+NHZ9ocJAGXfGcL9cUWFvJT1GgLOSpUpGpmPvPQ2qe/K
o+FNrZFquFc+NxnkwpuqaxnD8K3d5NhXl4/u05pXoPeGweQWezgTToXdj/s1rGvtX7vYD78Ps17q
5zAoqWCf66PjheBmC8wV8EDV+RACkF0Oa1uC1J/b6L5Q246zhJ4SYO1gWZwnZq99YktYJpVGy2aX
rHDVsmaF8b7uX7fQcXyRk6y/+aWt+pd4cpT1Eu6Ou6cM6Ho7W2NPRnu9h87zvHTVZz0dLNKi3IEz
iXSp4VYc3/ndqJAJhJifUebO1CPCtofBm2++7YuJnXaxt6w0ZfjUV9bya5jmkoSuWsc5Gx7ACtae
vqEISjWfYqm8LDzmyuVR3xeVdQGTwcBipk9RvKrzgN0yTOpSWL+PJQxvIBJRcN49s1+/iiur314/
2K/LIFt2oaFoH3p7bs1zqDz7CgT5rJrVe3Ioo7wjGY5PVu8ab+XgFiFgY9cq79yNG5LVrpzljz5u
9iqxHW+5tsFU+albbvJ8uCTYf58oJMhtMw4M+Hp96P3KZ0tft85kYhPSPluh038z/ejGGVPvoNGu
67k/m32puZJnFrOkr90o1wCVcdJqh4KQxVf9zXWiakpGJss28b12elUdgQ+cLmt71k5z/FHeDCvc
KAJeH3t3GaY8jrH73gnD0Q/KGzFdiLIbvzKDLIY12zUEjiSTKH2VbcGhl5x2+bi61IEdBSnoqNee
iGNq16yzgzJOV4mRPxjXAM5jD3adBCWITeLYKyeq53fxo4isLbX8qPy9eXW9sGOU9nKq7EGHtEJu
zDz2Lk+B28VVYsV0obA5EMKXSKXb6Xp0/W6yTu8qSpqGDsOsNdHkEOHe19dw9oIncGuRVY0nH6PC
5zlxy/AjmFzwqog1NyH6omg/pDWRi1xvccOoV8X/r+XyqzoT0I1fPwoikGSNZ2mS1fGms9d1h520
o9fkmxDtj2JW08ldZ5Z+NbbwLEs8vM6D3n8KexY461sIhHQdGLnzuSw5CdxIRPazIl3+vTmOmgyu
oq9frZo6pkcTUSfDsr4S9KGhJvZcFNYGOopEuT9rapa9lBcv7JKxJz0+gUrbX7U0+5yB6XMPuDP4
XzL1dj9dbdmEnzJWdffv8Pq1SlgvQQvsXvMhdfTk3heDV7lp1/kdetxCWcezCWRRnwdtLYYJeYof
0OpPz8VMeFoedGUUZSWitSnbwrg+0qEw8nXD2bGkOxkL7zBrw9/eCXdKUyqnuojGqc7c89xM0rR3
LbgYJie2xi9mYVFP5cozRVjd3oh7ZVY13u1lGPQQauAMl1nG7ZY31d58GsDuXOqi/L76wfKDSNj9
z85icwcAz1Pn7ds76U14BRvMOtGpLoz/NLPaXHm1yjXbPd80aTdgWGK7aUKP6CLPGt8d7U/BOWh1
01+/JPJ7CjmwPnY+uoB7CKwu/rlvhwMbNzB9c2AM7d++H/bfw6FceVrtxXmvJOyYLI1zRbkQ3M+r
U1Aw2ovxvB1FyYQOGfN3CgaeAhltDvIZrw8hhgPD3lvQ1CoCgL8Fr8h7tK5PbiH8rBV+vVwYEHRS
ubtipjDTn1hv43KjbbVz8y6Qx31NQ9s1Mt7wMK2tOCs7onwYWI4ctGinTSmj0ne7ar5oAFJydK9t
OHLBMc2VY9Ju/gDsAFxKiSNGiTPyevePMpAqyWJBzkxltfxb8P+UHPVLnWhZFh97Y7aQx2sMdSat
YeHgWc10E9ZW/mv9mCFYkPgu6FLwYVlCWa63fuqMvugpqt82S0FyYhr7b+Nq4zIejxIAc/Mhgk3U
3RVt7LzulkdCorLsfOldnTs2XFnFGcNB5zEZepEKc8+15d3Rz91p9fjrHXtSp7HUYH5xzSXTQvIk
XRipE7BwL5M1XEqTzSBrr3Uds4kRswn1PtjFrS81I+9Sb9PnUtUmKwYhuFWspk36yD1ORUnCH5yV
LFK9xO5lDbvlI9zmuUmngTMEx0l4W9uwv3h70flwO2XwxAYG3w1plnaNGAABCun9GJtyOU2tlC8o
B6JsCsI123qxfputcc9cKOdXE1rNU0tdSgrMqS8qLKwP3nbkojYZ+glomHOei8HO1xEAgbtQnhtv
rnmDyoK1JKIQLW3bkveyPTpGuB2/R7CqT8cx2C9FpFndyvlxaNF7RgVzb+pAbV3cEQzAHmR5m73O
TYBEN1bOibDEbfCHhIYrMpdj38v21rwuqEIy18NKJbZQXFpdbBffgYztun1/YNnYTxtvxPMirPKC
JElcm0ZHp8lqjzOpI83D1Ig470z1u8PKlvJbMWX1Q1Ems66pWt11uWc63uLnuhL2x1pqN4OYtJ8A
dZvHvmyd3zzsXnb4SqeetxRFtmkblkO6MtGespOiO4q8qJfq05Nghl5ry8tYOioL5TFyilvWJ3Kz
AkCz/HT2oD1Tmxqdlgg9Fs+F/yfEejir/PCAB7OKkuwXFZbTCUQaWrTYtswbwvkcTntoJWWx/CJq
D2immo+r0f4fBu6/Rq7BKzZdCpKJFXjcKjirFZz+3ZZ2eIb2dbPS2uJrFA/W47iaz6DXfV4bBbsi
i5iGT6g9VpCK27IK/XeQhfEMaFXf2QLTGqJDw0W+V39df9IXcMjgpRmm9zFsyo/GDqhlm5kBcCiN
BfFsdX1Pcmr06jRlmB0DeMTJCuI2qdUQu4nWe5vsU2hnRef8xlc28nkuIjvioUW/ovYgzDtcu0OK
kqVL4lUsa6pQTygue6wLmamRNZltks+bVf5wK1LEPtXaeRtJoaHdBX4u6XZMZ3Wo1juv08xFWAcW
fMyz2StbPrTz6HrWaQ+wVoFKTZM8BC9AK5ZvyxFv3YWxbd/egFIrDVm1D378nxoX/7eod62ebLWF
JtdOtA//yt07pjrZ1lr0mRqVcW9HTJzyZ1QaW9/xcWNXFy5KAmjuoVdPLlHx3sMxtHXmy6V1v+2e
c5g7t3Za6EZvWpV5jbGUDVx7i8MtaTfGWf+L50GZv5G1BmZPur50BuS8/ALTBoGXa0L69KzS2a8k
mO7uxD/nqWGG9sNIPkJ/1k4+LF3xfzdilbvhNL2rdS7bZB2jwcqLxVR7CqgbMlr6E9JxbkRKZtGQ
9tpVn7upfTivwvKD5rGUhflgoeyZkRqOmzYtm2P/sMkGH17iMlrViWArx07jxvQ3QBUXOUNd1P2/
BfVe995XYu9eHQL/hzQuufg32j/WoUpKXtbqQY+9adPYIWGTvRMay0+4lrvuqZumg09aHqC1Sb0D
WKfN6gxQDZ6PZOYujj1/f8DvWcjvk6X36Ilpyy4/9lUcfXLMfr9+lJ3hYXJdqCcn9/bV/QHxGjnP
NSCL/KeI//s3hyixiZhDqF5mi7AjtlkNwnDVw+x4KUjTYT0z+kwyHyNlvccrTwn5t36tjI0woQzr
gtpsISjPtuayo9FtKsGNJ7GQ7JxGKpq3t0lBzmTliOrJSkKN0BctrZ62FtrXLuz5n7P2KPhy+Dzt
i4etUdQFjUGB9IF7fxpyuout+XstrG79GwMpRS7BecNGU7c7k+W6pYZrHUyZ66mE/Bu3Xn7zKgtG
nHwQL7Kuba/GqM2qHrnZXeMiOaoh4ykbuMW7aJ0Lep9hv46DNbY6C8c2ah7Hbdjic6iqqDdX6qMk
YxGlu8dPf5lbma62h1tWdjNMU9a2pOD+p4C2vJeNSoTeZNsYzkFBWAb16+SmOod4pMgjniGtXRQa
ts8ntCSiQDDQJ5Ylt4fR8UKvvWcnZdtNOpewtD9iF0KMJ28JygP5j9JAFvcYe6UeTlu5gIHNtgya
m4EPa35DYHXHt5EDS/yrnMmGmAzKZi3ti40N1G+ZFUK0cnBbNT97NrltGTn54QRdx+6kJmsiwfRw
LNCGc8uXKZsr5wkLHDV32j2+23IJ+8wbp6isXyEL9lU/RrYbtnZG+og5fgWODLbPJpxVDcO9B82v
DURgNqfS86Q69VG5mT4dXXGYmzwgsMmbDnAVb8AD7fn48s6/9gddgxDwy2RS+FDJZkScpI0ptMKf
kJCc6P4D76/DnLeviZYsmvbhhiq96W6OYDXTJ+7SMKL5dxbsJ7vHOcEn3Tb9L17myr/Zk1uaxKze
6p+calK8/TUVrenijBH5I1P8Tyq7/FyYf7YJnkuJaExpzoxbee59eTSvRTByXR82NVYcJkF1hdxq
xVsdlXPxtNrNMt2sHnXqHUEVtKcV49BmaNZFTtO8YDZZTPRHxVUdJ5tXGV5RyVjByGgm66PlzNY5
P38z5yXS6Ab/fOTlTmAf82PhA+h8CnkE/U8UX+4f421HBLQAgQqsvUb+g4CkZueA2vDORTAguHJ0
3LxGfRnTILYFdhBkS2O7A3ECfvNdIbKZn2LWiz2FGA3NTWmqh0+7x/ub9zEkcOLN29G7qVFIij9W
Pa1eHjv2NibsD8fTrvV66GTB4HGkVQX++myhehEnKGaKWSpvFzsDyWbujWvmLS2KplAXMuMUrKTa
6cvh5cHNqd3t1Uhr9b/Za2Bvnzb11k62zyzkgKPL/rG5zjIwHBPb+GNxYn2eVhRrngzCa+xNwH4C
bWnq1g0FP5Fr8yoBZFS86GUIgh3TopHG3GNHpjUqgEQcKiRCnwfAfS9qAUrUN1ZDAn3VPI9+ZIKn
kWmXoUVN8wZbWLV3dV2GxzXA435Fvh78FvFmqxzBhv3dDcLlTfLNEj24mp3M1jZADRraw+uARiD8
E4DN/yoK3pbLVndrl5GDADIY2oyC1xD23b9DlLC8+KW/A/K3XUTZkrCXx7W2qvq+qpVm2vDa+dPv
Y297tLe4/wmXt/1pi7Ct07gvlJ/o2fdh9SQ+EQv1arrGxRKl1VKplouDJhVgRv5zZhKGauLLkkl5
WM2tb6Ig72S7nEUUbhVZ8yswhP31Ims3hg3Z++GnWqcDzxV0OnfF0ssQKNStP9xx0X8biMI/JCDr
4+3whfm5W9gOXiqqkIr7YagtMoZ3a4lPBQz5kCOcPPos7saWwWT1VPcoduLQ0q4ERDnh+aqs1wB9
B2avox5+Qcl96Yy/4Pox2TY9g+hvqoeyq6U9FDAxsvLStZxRwIndizUVXpFXc6EKu3gCwMXrlaB3
rcd/dEtJJ1dIWRi27HiO66wTe+ucrX6w3O+2LrT54K0K1y//AwDXaigQfYqBsYeEL64N/45xX/8q
HW0cnqFjVidyOPvgHg0ZV3U54vsK4tqE6WE57gWBUjXirQRYmEbdvyyBawA3B6QK5bN0tS9fAaqC
VyDYWv4JRnYKe66W75rsxhcspluXOgHnA5apeeTst+bGepWcXS9+sckwDcNFRHmwqRrZaWgsv7xf
m95rvtV+33FcSmWJy8oCFl7iCMjoFAbAIycUXuWcSXtFotLuEd4dIQ0an7Cp7P3N8KvbkNA343Mu
hX4X7WNO+wBxG56Uxn1vN8Dd7dy47eFlNca9ZznRIpD7qJJ4ro52bVNFSS3w7OrGCFcSguFD/aT2
WhU/G9FU4gFAaCmiNOiLyE8AkQ6TeyYIxS2SjMZPdFMN11aXng8JPRjOpbmKx7sp2tf3fjwMZcPC
HVUSmxbWQUNxntt9ltew5aS/LPs8rpQxIuCD4OAcuu/3kfZz5KN2/aa5lRC1d/7Ojyd7gMrv4pi1
n69x7/PPWNZlyNaj5KcIShJQg7no3uJtDd/tOIi/uYYnOaXOzbb+7Vuv+G/RFX/dyRt+RvYS6tMG
g7Ukqug3mTcH0HFqMZYFv13OPkslc0zKyGu0BuLIl1aN5sPH2W+dGrJNij8dY0b47ejF8jJIt7m3
GHVexz4yaFDqge+rKcQOxzDPYWJbfjUCHIf7yFM/N51Rz77pGvtpcdChPjTFZD30LYoWbs5uf+wp
mXdRZ1d1/WgmBaeC8hPDVauaJhehpcgBaKZDwJY70nvv0M1dtTMF8rlrB5WubAlJzzK9JKsI4svQ
oe9cOst8pz5ojJNGuuqpd4jeeRaciio7qkn/YDORCACMz9SlAXG6W902A51jNBo16JbqSqV25G8c
Yp0bEwvjbS5nVKSOH8Hu6BTZ8jh/yeXd52YcbfnSLtWg3yIKPavroBrzNfvzqiTH7gEv7YsnXrdg
KtFeuwj8zorpv52SsNgPtC9glW9sJLHOzeAuj77biZvsC3ONmRcQWsSW672iaNn8jGVrHD+OxkVe
Ga5B27yXfWF3eSk3FDsOHAyI4FqM8tGmHeGpduxOwDDUY32Sa9FGl65fRPmAiK8CIF7MVPyDUqim
HyZuev1e0BEtEgapiW/gaMdbASDrn9DATxHQ4zLzi+OkzXlAKK+4iOCYLrGelvXaoOx9rWa3dk+9
2xdNBjW8y2fnKKC6lYUY87GFDCNgpnXYzRNPu/b6elgzj31fy2nCJcHNJ24Q3PwQXekiVKx4q3DK
izFIuuKYzM0jMr+9+PWhDgiWCS0nGPlxHrXVnho0PlezclQkFX6LJWVQnR5HOq/vhohInk5r+RKH
o76bFpd23dgKUANZO+qpAa5F5IJ205uE/0r1bNGkaYbC874zUexBGlq+9q7+IY5/Vc9b9L4eTXlr
Ntf8HLGcyKTSNJylrOvrfpumOEBfwdUxpRCxKP/63Xaq+xl2aM1bY43XlZRD/plGh8+i+IrCtWZv
ftybvvw1xEF/DrfJxp80eZt9QcIvhlO8HiHpggdDctp9oTx3YJkFOE6hjrNPoenyN4qFCFN/WZ0u
ncupuyJDGF6NtnzFvLn7e5wJzdWVIgNb1fMyH6gQeBMnVrXQ/od0ok3bSbt1zl9ufOgGE3j3nrH6
+Dq2Zmgy7GD02xU1O/hvnur5pzz2KUfnhR3BDwo95L3Tstv7TesuJ1eOPQOhtT0Js0SnSlb1ni7z
TCTY5HBYZdrY09kco/7DhFXni6jXB+E77QnH5JxtjHcPswTX1HgOfq6xrngg+5ogpKPXmT9O7bNT
FX17bsq9foIaaS/K2donY5Vezlnmwjlu+3IamIWSKj7ii+ir/ZlPeZpzRsKmR00S2FPKhou61Ovl
aZbwBS89l83AF0jV85u90RHkx/2cIakgzHWTM2JVf4hRdOs6HIAFj5X7Yhx9OBE93HxxyB+i9zf3
v2pwJsc/r7iI3O/DUJWUDlRr8+COtnhzVRB9K1C+yRSPUbEkkQVJHGJeHZOhrdy/G+qoI7HjZb0p
oddL49WIYNoDgrYbvmAD0tPvCVCPJJ/94P32dB3oE+Qq3gHo7aZNl45o+qs80E+0jiv7i12I2GMk
cEmssqX/wDfGGLANBcKq2jHkGtv+Y0HzMa9X71vTSeDOedrUPt34Q74j2yLYhCCC4w3vIabWOhpq
Jy3UbF8Ogdool01t6XRAL3eQysRdER2jvMrV2pKe9euCfHx80/XgFWBKwbK/hlEH0HCQzKeTegit
/RHBLLpwhj7rv2DxoMPXYfm66w99dlwRTWeIrn3LO65E+69tz18tDSid6hRgAo3h6nnNkU3sufsT
uDBiNQ4WI/rcOpx2JW3a4a44MPbo82Z3vpUZ2FH1CrlEb9JsxSwWCeSeYbCs7NiK74pKFQNin4bt
KEZxJO7DaYYh3bmgLxyDCLOmri9YMFe9PLPP+59xPwZYjvxFbRRH+/IjQNx2Z4eWeRakefm5fwza
eWTcnIvM0Ujkv9llbQEL2laUh+vGtMxDG10MzwRzGwO2SgXrI7SYQ19Yhqlr3pM2DPTwfHSrKgDz
NseAfI+yQNGBtvaNSWWZ+b2lxJLR6O6dmNLQult7Nr58jB3zn+/rLeNAke/0RzDaEqxXMn6XRxxQ
0QYlpRJ02hwEwImc4jYkwCPpeAxdsPJLznfsfNosJrmafSFOXJVoFSSyITivmkk6GdYa5cm6o7C9
LQysQcptuo0PhNGb6uQgAtmfndmMDqQJ9Tenr3OY3htoSTtKRIOKIcVL4qhcHlUQPK8b3vCkD/ot
eIpbER5PCPnUekUX8dVcYPNW3Spe1fZuCcXoX3bZl+x+9rb651gXjvrrYjkgL9AqgToUhOua2HUR
/Yh15AfPtOyOPi+1pVycRrqRWaBsKuvmraiDdOJQ6NKhn7CZJAbtm3nZJ+5ejn7ZIMJKSWu0u3Tk
AoGMmIsJNWe6e4htH+LZDAIRLWC29R//7+JfN2zHFON60UM7aF3cnMFrinztNvnhzZ36xB4G3O0r
sYbZMOwC+Db2/Wj+gI31u/t2DSF9gCmRbSJnNeiyPTOeepsNOlmwTLngqmgAshp1PGDROP7nYtrp
T+0Ylva5i8Llr1R9fFLBMfaXyWNfSChG3U8hqk8JOzPPj0ZPc3s6lj0aXrtjri1EL6WkKKJQ/aDy
Je7q3xYk/vjYKRmNue/H+zkIrXVPVt0oK6m+XAbMy6087UVZYh7BrJwGWxD9QWfmv5qiLx+UDmFA
I+Wy2UZridjkOKb9NDBKbCkuGbt/h7flo7dkaIPCE/dcJbJZvOIy674tHj3rsL/cnlPnISi3UYvd
fAIKux96HcunruvCnZLgQLyLnvpRdnQ7qh5cgWvyto6QE39lHeLzOjoVvg1fMi4IOjjkOx9Euz25
lTigo6ztuPEgOUzS9XpcxlEUz82BtPKtZWF/9rl00RDgq8sKMW7Hg1uVdXiKoLl/MmyRqed2nKJl
gs75+GZPIh7wAg4or6PdW4D659JPavcQPDja/Bhj02UDzM/fQNo7owp5dhdrWdU3tY7dO28zxKUo
3MsMy/vblOJ42zYRPLjdePzay6o5kYlUPYR2GNCogaYB9gGBYTlUvwm66Lu0ccWO6VpsDxbCvDGd
B7PB+snhe4uhgdW0n8PHFmcoNwR3p2N1Lc7EGog8dKf+R1wGFnRac3wgYtyeDtjHa2OFeAfbIi7z
iij7e2vT5aPTLGzGR2GBfoWGaBxWMTdEYS7nk3Hc5Yx0ZPqJrsx6WlUJw44S8x5jqYlzDG3dH6RR
dopjBrR+XK33SK3Dq9777ZNU7u3BwazyvIXbXc2DdGZWMm/2Yri77HCYz4jP5V20DMNVWy7qaqtm
xiT+y84dsfwGl8CNM6rqAVUYLjB3cyhvicUPhMM9KT5b/HUxtohyaH/V10MK++Ku3X4LOYURnLT6
m5aIai2+kd9qKfW/rgkws2yT9b6hGnolz2B9qJdtvvqIQB48rxr+1LtnXQH71it/FJsNY7W6RUEd
P8jlS9E3Fk6DktDB5jkwFzdLP2ScZBHAo9NJyDB7z+FMYSERZAvgsQ3NTVzBTeKixwUj56B/JZNp
W5CARZZJWD3bF9dF4ChWq8vdqVy/t0sL5Aq4peJsXwZ1GdU2sRaTWZ8OFUvf4vll1oety5VqIzql
mHYk80aAcKeyoacdyGuY0QCGRt5GyyBFGArdpHbtfI51aF0pqCjuimgLf2yW7wHKReIGBzL92itr
RrRhVx+rE8K6zKv7AMGyXq3lmO8xwnRZEQ9RLglovOtnq8ysitpzaFGCWCN7SyYm3y/3oXP2WF7J
It1OGKQ+Q/S1l+mIlwvLrPcZmX66Hw+hXwANQV+9kVmb5LrU6sOlgW6xfY680jqjja2xJtjxacOE
SaBncfw+HJxmFWbwb8HUDb8kDpoXqHEMzytEZW81y5mStokbkscI9fEwZwBY7pjuXXh88PwiWjE6
+q+A36ozd7Hlv73urBwigJ0VzvrR4Z2DvJ0Le2IqtbvbuNfCSYXnO2/SEmaDmrfbu13WPYt0tbk3
tjD7rofw5LIhjhkRM6wNpQv0zoOziw+1D1Nam1mWCRVjWKSjlQnCPcasdmdEQKAq+9tkzX108uu9
+RYFPigsEFzOPoRWLlzG6hlNGKgOQIF13fu4vWgPDpCaPoxDnNFdwuRfZ3ju5t9BF5Tf8WeMkB7h
StCYX996qdrXeNwD/dL6uAiU6tvvY0dPbRLvpLUkavIjFhx80TjqGhRF7lQ/9rWHhAth2bkRVXU3
twWwN833Gxzgtt+VvW/f49AezhbcS5sz+9bvG0Mh+j9cbpgxrAaGkSIy4fbet1bXP7soMPiOp5mL
cA4qWgEISYGYDDw3dVbE1ZdqHxDpqtmFgca1nTFVLFkApoB8aG7PfrWLTxdR3uOIlyRzo46blq81
4BZZWYEU3ETKVFynPGXbh43IbE6gxvDfBbQCXYW9ISY3Ixu6srrytKKGwNcO3xDe4Yf0XvQaDC/y
OPaLcdp6gV1WM6om4/yjgre9w6Juo+dvLXSHsc8ChijLxH8NyKpM9i/rX+p41NG6/lzfSMCZwnvI
3UpgzWc1vCBR31E3oS2qEoadrkhWTGkXRsHoZtRQ5IDByEmG3ktbSgJ+4WuDSEYJNuX2aKb/CjyY
zjeiDOKXzdkRakhTzk2VBN6KBxAzynwK28m5tgNSHSyf82lfJJ4vZdpiThd7Cu9MI0nl07HutjuH
bAJGs8npztO4OaTj2v3xLAKG9jrulyULg+b4VgSqSFtFLuu5Jo7np9TB+JehQlx2VqrTIRo7xz6j
390jct4Pb3H+9hr3ipijgnvpgPJbvUb+VMPiKuQ9rv+g2m7KSYNFZgyeI+qE/EP+UrkSBxuXlnOH
4mIFh5ysn1OMGQ+AOaz/M2vrX9uptD6BGPzusuOAvsdcRkhs3ZbX1TbDTUirQ+QZa/NQWwvPBh1C
j2rnZ4sFsy1vFJAUKbUKD9O4xgno1/bPD8oxx3Eg+DfZ4n0leb9MoLzh5VDvvpEBVtxsxCuP0uu7
M3Bbjx/J7KcJ+MBPLLn0Kid+T78t2rCsVQ1QjKo8/biXnf7VlVb3bMWBdRGhOd4N6i/8n4BRRzrF
c1/hdalAKoMgPrlz3bwcx+qdKNkWgA86/hvgTyLA4LC/xNgUBU+kGFGNOsXP3hCVD3Wxrx9fkphH
F2b/vzD0l++NYvrAT3X8GZwRsfi0sDskLLDNHRDannrDPN5Z6P9fvkyG2F4sHorUxPZy28b/cXZm
221j57Z+lYy6RzYWgIUFnLGTC4IEKYrqG8u+wXAjo+97PP356GSfXWIp0rFGchHHVQQJYHX/P+c3
c8w0nbF8j3TTvFVIrc8C08mvE2Ppv5mNOZqYN+y0ZLan1YDSlyormLWUJgCHuhYLhGAitFQf+NYU
DJco+YAcglUrEs9qE4rZiCNslFGhUz44A57ZDSvNfBV2fVJsWvIE72ydZSLF3/pt6i2kRZNLI/pS
x4uVfI0DQZ9JzKjEXWonP3WUhhur6bPlOQZF5red1TtXziDQFXVa1h+aEN/FnuQk/bFtKVNtIqnX
SAC7SiVnUYjGpKQoHHbpOmgTNDhxAhpvi/Paye9Arbhi085ReYFSWHswKorQvltYdeSXig62l6J3
DH3MRPJHFQV2uZ1rnDKryGH9BoZk5PpjKmxbbBuy2QxvzngIADWGYWlsVH8Fruyp14J9Ow+TW3sV
ywDculmKYPY48I31AZXdTFyg22CnopyUDBLPT9TPnEExSftWr5kJ9QBkNpPfdJ0809RcG19yGvJe
lwViuGURVN39ODphdLaUxmjdgFZbplVaa4xcDnPmuZp/ycvbYL5C+uVkhzzQMmhubKST9lK2dTIR
9osYw4fUgSR8amLLWWtVPWilb0q7XiNCNwjRaZReVfyjYTn3+nqOlD5+Rpx/bBdy0tWwHFWlA9YE
SMwhg79nPhb0k9x7erNpycyYpfOnKqICG19UdmuiaSjqUWz0HJTgvG2XmfMubdlUXkBLMUaP6k6N
NtJFlD/cTl3KMSi1Eb/kgW5Vk5dIq20uaKM5Dm6TXDYhOjKF+m4lw6JZzqveNYvbpUF5d6XbOuJv
D7vh0lybDud2VM5Suvd6oTfdahqsfjpQbZu/ytJFDLLCJ9P7ZUSf0101AXI2NtRK2sOqRyZU7ixb
jGuj1WjY50sr7lxc8xf25ODPoEA4mVgkSvVAMdL5NOeLvaVZWO9NDg83zWTeRMaU7FRB5axvlOXV
SlrfaprfX0IcLPu+tqzNbCnKAhWqKlrts/jMPk9j7YBaE2O9vBa5YCMpURtKp0GOMnZ2vpF5yv7Z
SIIeGZGbXcxR5dyzRLhbq+pYpeKUhdhw2m2MVeAJ+gyzRy3Z9qxySUVJAePYW8Y0/UTaILykOcpk
2qAwaH/b2XUxONH1UmmKQIey8O0MfXvbJpmkmBpk1hpZknE9L9p8QSUwRaJ79BuuiINvPzeBQioU
VTL6arYVdvAinvxl6uZ1mNvV41Tr6P+tYfqEQqZ5sA2NXk4mC/HFrc1x55ojehw2Pv09xMMWj3zc
TB7tlIl3oxzHy2PE7lNp4iz0OFC6vpk683lc99mjlVXjlxRcUeNFjAqTHjuXWmAZHBbVIEEUef7Y
MeLWkpA4YrXTXt3gUhXftZjwHtyW1v1ixPlFqqskXOXV1H/KZ3TfmHXKreSUfXA4t+7aGrH0asbj
81SRS3Zbj3OD+p9zs28xHXCqwyBOLm8U3etaGX4polGwa297a50Komgz1xR3ld4O2mZy4FY2oYYB
pzDrqzROmWxm6AafrSnBexPbS3hXO229Rxi+rIdisn8Ymk7lgNKZ47F+INeuW3M/0li7aIVhPJlW
Nl0XCoWyjm3o0BjSEOjXuwDRCv6Mm7DBoIofMtn0dpOAXTHCa5eveNmqpf2J9xLHpQkHo5kxtGI7
ddAxdGF4blcg41ZmpE1PlBqay45SF2Xgol/Du0geOwwTD+Eg7DX0wtm3wzDHYI7SVl81jmyaTaYZ
dr7GCtpexvBv7Ev8COTLUGijLH9rjJ3xJRl1WaI2QDa0xjrf6P6slYsn0knc5yn9wJH3ZPJ1ZVbD
ZzqottgZCJIqH7hE90R57wnjHZpPE9thvSIGD6uWVJGzTovSHjY6R8PkUu8qGV5ExyOKFyR1vW7n
pFi8IagoARVRXvmFicJ82y/NuAUITRW6h494FEm47hfbCbXI19wR00ZpzMOx72uVy07oQ4vcD/rJ
ZQWucGcVkeOXOlLFfaB1WJ+RWd2C4cHCM5sVGwBXxcOy78rC9N2WQ94Qaw3tMWpcHDC6nim6Z1/V
O5CP8i5Pd8141FEe8Rt+k2c2lS/XSnuPea1fD/QfdlU7Dt/iGb/JJDt0UnTkTMFL7VJqq0FrEMsw
kP2plTV6UzMZv6FoAVtlUA9iQ4Ha6IjUTWpPsDdDZK7SGSNrEDUgT5pEUIUtUD/m7Im0oQHDCiho
2dXVgJqYo9Ke74UOdJiPJgsdCzNV0moTqCA7s5ET70EnjedmhC92ilBbtvrEemBwQOANq0oC4tEB
oXEO3El+RxA4tnhQu/phoLz5I2M5+haR4LHJDTO/aha3/tRw/N1M8zh7lJmLbaEr3JxpUmnFes5C
7S6RbvU850a+QWpPB3LQmtIzFEV4tTjHGAkKQxZO2KCm3agVP3K4KA9LoOiGy86u2ZYsCJ8DiZQ8
jUSziZwBsVdgaOid7KeWIE6asY64hGmYIkdP5LalQeKzHgXXrZrnB7e0Cvo1SfJAOda573OcZUhH
4jz3h5b7h0CE1lqMMuC2gq3GSMe19TxyePG11kLBh1P3+yLTBYWaU1aeQjDJyVBQR0ZUTmeqaMLE
G5JB2+s0ntfNqLMFRoshiAg3iFomqL5ZOwaa261uIuI6oy2J+cWYTC2mjl7S3aLb0OjrQSFlOxtE
k+8gwWY3Zkz1CLZX4nESwJfiVkgPJy1kd9sDsfraLwbqKRfpSEwG7y7pDNg0C92QKxbn+RM5F82t
VoNwwG/I4a0QFbYy10ymLdxOV/gci5bwLE0KGfFmN+KCiuxRHULX5iBZ9x5hV3SNX/Vt1NHztPMn
fXSW415zgbi4hI1R3iB4cQ7SjbvkMaw6E06OmXhNVpq7xrQq9dkq2yVn3sFI58VxWe0WG9c6x1CI
BqMkuCJdyn66TRAzq3WU68ayNhe9aXeyQBaJKk84lGkjvbPoWmTtfTb3Se53R4jPtqsXWHlQ7FS4
tfViWDiD2Fn+QMLAkHhtHDZHoZubhN+zMYh5k4u6oT+pIGEFd8MMOkX35rmKORiYRc4Zenan3ILM
RMn1+xAndf6zyxVSGTpkaXY2Hz99Xzuzru0oX2j5GpvERGXUcRqsUR1QmOZgu7YwvoAAUIqhpwpZ
3bqFHlmRZ1GHGPaZNY5qS86wmxO+yh3xIpZZ24s6oY7hOKNqdjA8ilvak+5tU4nhvhurydg0akbB
xiZ3yi+0Lu/HcwqRyU1BSuSnZbDnzCMYfox9087HwM+gP+3KyqrO4yKlqUEtjS4mXBexnxiaXpTW
zmPcNdi4LE6B32MSzYO9WbJl/5xA2bKxG8HyRfw6z19nmiE1wUNj+xUHBVzCoefcdi4bN1Bbujgy
2NTovy/CVMRfJxx+d6Y2W586DhSoTtCQ4UyQUWzte0gl86oBDwNXjOOjc0dLbqzvkqD0UFhRw82Z
jCrHPQ8AdmycpMcy6uB1mjaAC7HIoNnqbkt6Ir7RLfrlDOnjgu68RF6FdKjb4kh0w1VG/fIBVVDC
MpCGAfuSaPxZ0XTeUvOQsZf3sj9LAiH71TgCyoPYEP/obeqddMmc8SutneQOTMN45VL2T9e1pPrG
j7Wq9WyUchcIMy1W9Mqrxx6633ZQkX2eB/BYMkI1f/YVXZxtKMaRaVqjp53zeZdu5yhjmy1deylQ
y0+byUZ6lrhGm2yigCMaffMEY7iLj6Jwc9N30JLLPRIv/llmo1JfQwtVFToTxB8rZ9ESVG8UqLdm
V8h1X2OMAPLE5pWhbYLUqXKmKLeeMLt0NNy+RQsGtBV4gmnb1Eqn67zMZ1NKS49eQUj1kqP7Cm73
8LVW1QiqIu3c8ax3Z+U3HN982STFFXpCQFbIxLJ9mZAVRYd8vMzytN7bQRBdFmUSIEjrzAeVayLd
J1kOG6Gnx3fpdLW7NRMXIJgm74VezmdWYEna20Hq7lN2JqCY5nGnkqm1r4s6cNsLmv1sZOCEJMoo
1/U8wWZztUiRX7RgWKqr4Bqn3XIxtwzMrndKv21FDmoP4Q8oo3yP79vifFfg0IigNF3EdFPpgHe2
+AJ4n71xEEf5cxAd/W/R1HwJrS7z3CMRyivqTH3mHCA2tIGWNSSO9opq0owCTQR66Amt68UmNBNK
mkSJpYcRKe62NMAx6rVsnyYIEfpZwmLKXrKv1n0l5M4a+6bCnpF1zrpUqQbNKLM32J8+ZRI3ty3q
T7lRiUsBOQ32zzJuC3eR932st9+JWG+uGxtOEmOjvLOWxbyLItB6LJs6pTpynVS8qimWbpWRJnzP
DFkLjUqnkQjQ8+8wQeZzs53GjRQcdVYMJsGsOpsG9TU9ALk3Q7m5RA07KA8RtrPPh3qiiwFblK2f
MzX3rjHlPtshSg1VOrbfStheh9k+gpy6cb6TAg6011asaIPqhm2bLtVZO1nu3aIV9hXUGHnHgV47
0FO0zgW2HwrpPOhir3eUd2sKQekW5IjSIXym2XmBC0V4U6FUfLCyrPpaN43YWQjHOHKGE10keF5b
jKus/HOD85tI5X61xN24i8IuOHeKYFw7THrfJYEC945dTJRECvAfJv3CNaGynRflAyvyOGNfThJ3
Z5B+hn0wyHBMQbv/3Moai0uN224lEd5vaTIw+gJdVfPGorYT7pwyre9VY6QPOiSDFa5PzTe0Cs9r
C6xh3SAqq1ZDO8RnZYutfin09hamqDw44peiaDRqfO4aMyXCBoNzbacXl4ljdig0JSWzYMFzESUD
UCqCaBBhW0F3PiXIT4rKdPcZ7KKHhip7szJoX1+FlS0OU6/Gp7bWf8yLGT8JW0S3qovSK9uO6nVo
cPbT0z7bIeOxLxAbtD4ZczZccSeodhUNkS0tNPatAAuP8xZ9TZTC4Zcggpq36ThXg3dNcCEhQz32
TRmU6DQ+62KWn8a213xtspILygtQBUSfbZSJTjksnQGqITixHyy86rut4bqZeVOvKGoI/FCyHy8j
rZm/9toUnvdLl2ygqgiMYiVFjXoH2zhll5nH4IWts8yA1zb7LnkiCUSSmCCBb0lSGtUhYbGKsO6N
sm4JdsKPkq0g7OWjsWo0JYNLPUpL6gcZWVL9LYrk2Eo82EE5TQKOPUyHDGfXyRFGg9ZjdCGfy685
RS0S6FEQdbhMOT0v7SU9ojRjJjA4FVyxvoICWJV2hiD5Ai0KUbr+Ao8nZPcLnd13FqShtxp6zPL5
bcDwf+AX2y4U6D+ljXXhiGJNkc1tBMali/64Bv7wsY8+AUkDPcnVOFfGnpvzuW6nfdHo7yDX/9O3
Nl9+aw5pQmVZIfb4ifFPbtus+1iElWGf5ANoAilXmjZyT4njprUWe9XqY/VBsPlJJmioBRQKm9TY
h21/xVn3E+vcO3T4/3RLTjDRc4CKEA2rsefsA9kgvNNS3BEfepKn8fb2qCOsMvAUlXnwzermL4pX
/YOffYLmpyWHKMxUPSURCFdmKc5i7YNBLX/JtDfxMBu0iPYRBpS1GRsmvCan+djDlCc4frwmTiJ1
uCFsFXEEpj5KwY9FYMgjC/xPozKvKygmsaw4WsPWezKT+Z27ffyAV+Du8mRMNqLUIz1R1d5GqKRR
cSLwmm1g58fQlj8YSiRPRqelqEsi6eMiIv1pVvkVxvn1x97Ek9E5pb2TtKKo9pnrfEmb8hpB5M+P
ffTp2KzNLs2pk+xZU690jnDl8LFoLHkyNKe6b+i+xvNeJ7XBma7lnH4sheE01L6HlApWIJz3IQGg
a0sco4jccPzYC36aa68qodfUySeGvWNeIS2qz5An9x97lNZJTFDUIsRvnX7c2+Nw3opwq5fJzYce
pXUyMnmSS92gAN0X7DXIOvvcqu6Dd/xkZDomtMxOtMM+aNN6gypNblQ9Gx+84yfDMx4EaAiUbnsx
J8FlM3F0JeMh/tiqaZ2MyxTSSS1NhN3tEapQ9fZzEMgPfvOTgZlQ9WjGBryyjJDJuFrJ2SC30nem
rePvf2Xask7GZqPlFZvJpQPBqjrcC5Rrg0h88JGeDE/HbaMUxG9OWJLC2RIeGqv8+qEX8TTjXgtb
Jx3Cpt6jOcKPkqVqVQvodx/79JOl0wonCa8dzD8TOEQVLXxIpmT82BJkngxPYmcXQ6Z9tQ+EOHo3
FZvZFO7Yx776yQh1BLqrRZXlPiwWB6rMcEnDqvQ+9uEnY7QAGJYIzst7nFPpCoyOL3CEf/DDT4Zo
n7Vx3g8sbrGe3YNC4hRZ9O9lXctfCe6vvOnmyRjF76ibcyK5MRjK7w0t2ZZW/0jLHbxgRSipEFp5
VPers0ot+6mkAdEWy0E6br74wFfCR9y/6VkiaZupoHU56xxr5Rx00DS0P+SEHAy9Y3+MZ2g8dCE3
QTNGHkATpFcaRuxmRsDbI8mVsyH39UwWwjh8VxO1BKy+K87+zvVYuOlVpiP1ReY5XWJdivcK8toq
irSzrLfu4sa9Sohz68fh0zRHFKqWFBEqR72l4LKVKrTx3imK1O9sPdygQXP9tHGPZeHqJsWLtcnC
XiCej4YzgZpWouchaGA+nyYV+gvnvPaBtIydmTVjucIDqf2Al62IMJEDciHQ1YOFHl2M5rZCkHLA
tl1ScUqgLkfxlVsHwRXw2I0etsPnZDawA3f2eiZJeYP55Vw4zdOCtuHM6rMrrRhan3K9xvm8nL5O
LjsDWz/PqTLUelCpndCgV2FApj7kxEcsthIDFJRpQK2stROiwwK1Fsb2Ajebtcqj4BCHPerm8lxU
2RkH1+JucoJgKzVI8Taej0s4f/hAZ/SwA/hMy7gepHk9OHL0OQTmOKzVhPWxcyevoB21of3Te3bi
Zp+SGA1i3GlbgZ7qOoUGB7DwsnJhDudl8rBkueOxOytmn2bwDrjPfaXNI9UR/MbsN9du5qTzGhj5
tYVlzUNBDRmsmeYdkA1yH9LIOYAwHZHkzAcNYzJGUemJMAg8h6dfa6ZU9GHtaRuA4d3ZpsCRUygf
sWL7SEkR7c5AR5SAjF5g8KPOfQ+4OcbsC6nOgwKk+/ZIY9HDho5x0zaac8ds1UQn26rBkdPT7kyS
C6p67g6B212WvIxHkvPGcWFabp2GXRbQqVF6+TDvqDEdxrB4GLt5K1KnLzYlvRbbcu3stkXWcpil
fpGAbd20oLW9SLn4+wSc2QEo8zlWwM7rav1BIJ/ydZDxvGgJJXfp5OmexpOzVZhQbAdbvBVuSZfY
0rs9iiAcbmjV/3RpZa9zBbxAUYM66/EPrmu6nKvQdnLiXxYg2r3+vFjLTdeR0XbthqqF+d82gLjE
dKDfOwM/LxjCtFcNJGcrMU8XM8mBgIPmesFMTKuMZmM3mPtwyuST1fdYhhtHv4PhYh/kWNLvBPSc
fxpBI3ETrNGj++nOd5CeLiR1DeMhKHtSQcqz1LT1Qwz/mKJPq/u94V7XWkKzZUwO8O/WML/ObBMR
jDsNfnsUZuAFFZtaNqveShMewTxvnTgEJgXcA7gI77R39MFhGJtuUrBZfj7G+y41zymxf1Ph4FyK
xAB11jWM7HmplqclzjIYInEst+RkGF45ki4/1NE+1037J1EgMzwWeNBEsri4LWyp4sWvh9g8SIMm
/9roJ90Hbn4hY9dw1oD6UXEug9ogQQq0dTFXx53VlygiAQYkUOZJmvvPIii0BLhR/RjHeroTbUGL
EHP0YViCxyy2j2bKZcivLEo/vpGXewQrjA1I1W5/rGOVFhJbHCYrIFNMM4G1w5LzFTexeHQ1DnH4
O4hPpklerzXofghm0Zrz50G/klBhNtM4a4hWqqMSUDWatnGwjj1EWAs3TtuotZM2gKVU2PAsIpyo
c6wXh3bOrlChBRdknFxpTOFVQRHQNDWcDAjOCN4Z4fExHQh4+5+FXe2KtNnxgmlXIf42P1ARhPCA
XsCEqLFscqQ0sgY5hyuW4RzUy4+qQEWYtmZ6h9rRQHo7hk/Up8CH2VOseU3Raxd6iU7YG/uObnrm
lv13DelIA4OqqO+Dpn9G5qmdQ4pEWTzzLOmP9PtQA+A480jXdaeWW3YVi4+Qo1rWCOZRONIK+z5Y
DQfqwSa9UMOupef45WYr+yLmbiYAeEixmlbGxl1QgkRuU5Bv0Fx3I7bVtCOY0rS6EFVWM/ForNJ2
Aem7X6grhju9q+NPmW525X7QrGH2OvSqh2QcXOWZbve5aVFNm2D390M+Ij5NW2emT2N3X3twPV7h
dgsiJkveY95HT9Vh16WxnK+BAeG/hOiNVwpgkxAObBogaDsXacd2ScvwMGTj2SBFs8c1H0EiqK3r
VOn52rQpH2uuftaSGLUxJeh1b87DawqPxHktVj+iV0rMyLdJyBlK11bnGoz9+osix8dLpybcykoB
v3Ob+yHKxCedZ4oKNsebCLyltCpZPUA6W/q1Q/fSXDuJoZ6ywaWFVuu6c1nnyw56+byzJEq5ibCU
bZ3QGwCgnn4N0wilB1TUgtao+RMIjXNbNrRFuyz+Yer04NCgivKpnwv9vBrc8GlounxT44ZfZ8zI
UFnKSCUrNjWZF8V9h0kqhhKTZGK40no0A32Qw3JTnWPSSzLu8TOKsxBt7c+ZmKwHVVfzlZbk9GoL
maOftyaxcQ0sm2be0VMCjXmVdMNybekLJw/6XcxoIYDRDNGJX7WZSsh8Qe1E09aYai/Xs4Y1qzRx
LrgCR0leFe15GE3A3Ygx629GLML3JcXyA36f4gFrYb/ppBk+IuKu2CH01dj5ZGjNO9RFU7lPBZlZ
ujAjSTZbSz+ujwomoSQrV2PF6VlbLOxOVqQhOXA3cVCTPGHP5nosrYsRrDTtdkw86Zg9WG0wEuwR
3NBQ0QRWvybbGiylbOwgO5k9V0CHhMAtrh8CdmIeysvieg4TnlyutH8lyP7X9+n/hM/l9b92m+0/
/5s/fy+RsWBC6k7++M/tc3n5NX9u//v4b/2/f+rlv/PP+zLnv6f/yIt/g8/993XXX7uvL/6wKWj9
zjf9czPfPrd91v36dL7h8Z/8//3Lvz3/+pT7uXr+xx+4UIru+GlhXBZ//Puvzn784w/FufG//vzx
//6740/8xx8bmF7NMye7f33W//wLz1/b7h9/WObfBXV8xbJh2bYCD/DH38bn49+Y9t8t0zQBfTqG
YwvT4BhGEkMX/eMP4fxdF+gEdR1xjmuax8JpW/a//sr4u2lbQrrI/AGzcqL9n+/14sH874P6W9Hn
12VcdC1f5sWxWHFJIYTCfmAI0+GPp2c1CYcv0hwch45m+GMobOIEaGX/6W78+6p/vsrxTPa/RxI+
luQo/st1TOVaunFyTo7atDS6kRgeULT1U+dmEzrIcthHTHjDSnWkQr19weM57eSCpsu9IUrSRWR9
WqwkOwoa/QLAdapRDpI8XJ3hxOn2aQGL+O1L/eUOurbpquPPs7mBjnP8+z8VXOe5S7JCQ+hKm674
0rJR8EKtiu7fvoo4VkFOfpElLEvxmvAmmcZJHUPYc4jAkp2kiYwfWV+AstCgb3dnaFrNeC/L56DL
jyFQvWH6k1C9n7EdeSJqAjUijd4vb3+hV+4w767Of7jBlnFag2vRipTwJ5CBWtIYVgaWIa9su/Zr
2KMN/8C1pGVipnd4l06L8WHByaVIIOS39Hqvqnrs7yuVynWsMu29THnxyrsKVNcmFsZxdUeqk/rC
CGZ/pkFnA5tNzL1AeHFvE3KEME0rLyR8susU5/UeTRCA9kYEkHx10RHbh9Jw0BKiCvQh6FelkQzn
SZch567omL59Q15559Dx8LIZps56ZZ6Ub2Ye9CJw967qHJMZwIcaJEf5e+XVX6PWtrkLSrcw61g6
U9Cf32y24j2aSVIFkEJN4THo9j5VODXfKeQcv+zJm80bxGxG3qmNAuJkcjjm9BATBeXLpkzn2wsE
l8QRxvdyTpozM581ZxUJ4MIuCUt3b9/H10aVg2FaNxQTtGOKk3qPASMvYbuHSqOJiH1IYIbu3BAi
vT+oQFwRwYD/ORwMWPC2E80rFHrtrrAVPrAerffzINty/fZ3euXZ8tbBQFHce8X0//Kuhw4pc7QR
mStzGdwc1Udrsmbyd+aTV95yB44TDRUpddRqx2/xp1kL094IoTth3gftvRvzhVgYPW5gBecgaXyL
8fz993+XQxqeIfhxgmXg5RWDOtPrMg4h18Jl8LiPoTdgYl///lWOvmzBkuoalnsyTVLKEWoJkbq6
AG03FZB3eKea43/gKi4XYGQw8zsnI2NBtAH2opZofqvhGtlJvHHqpb56+yqvTLEOMxFeC4tJ2lEn
o1wzFpEds2DgWYP0EhG1CQpt5Rq+qvr9H+QyCAxGAtvNv0x6ZL1VNrI+CeGAsp1DNOga/kv5zkg/
3paTke7qJlsXXjiXauTJD9KnJkde0nGV1u6ZJ7FmxCLdmIG9LhvjDrt2TF/RuabS886E+cqthEfn
KtYQZVrG6VSG7jzD5sGG2RpRLFWyzf0e2aJnNIX2zmJ13DGd/khD6rZwpK5D3Dj5kYDYVDexlK+G
pPSz3h7W+FG8SA/7lVYY+7qFI/H2e3IcOadXZC3QpWLHw6pwMoES3ex00E8tYg9MrH9t3q5bk6rY
21d57RZaTM8SM4ptAWN6OX7R7NcQ9ZUFTnowd2VgRX7f5c3l2PfmO4P4tfdE6kxKlmQJJpTp5aVC
C5gQ1TxrNel2eOYC+zzL9X7cukwuh8REAmhoaXaP3XzwyTHR37n8a79Usu6Z3EteVPvkl5ZlZxVA
aZhDcptlT7OyC9ttuotMhNU7N/W1lwW/kSNtYdls5k82GwUSGkG0DY+uGa+moLglVaVZp83y0w4w
yocU299+isfv/vJdUTqbJGHDALd1/bQd1hfMkA6M1RUqcNNPSIw7j2M6kb9/FdIR1XF/4nDmMV8+
QNjjcFaOsO5YEFGj8Mn6ZRaod5rif31Oik+XELyYhyk2nFxFtsSDEGQEEhx5912iR+73vhy7Hxk8
kHcOML+EB6f3jbmLfbcLbM9QJ++EAcqZn8oJhr0h+kDySeATmeRRmetYDPLKHQfAlqSUYq2Aq2y2
G8n/zNaYKPSOYsgQf1kCPmVluyXq3bEdLM0DHtn9RC2aLf401qr1EjoWBgKwPP+cEpND5AY5OQPM
9Sa+mBUyt7XRDbg140Srf7jkTZgeijbU34ohSyWxNOR9MHc0T1Pi4ygcxoTV+h1FUbJ2RPfTZFG8
krJIPpWg57C56qhjgcbYfQ/6VpKcC2iNPX2HUbD1Q77xZyIL+nxjFODcXQWk1ots4nID0O+kgbOR
Qd3mtuC5qa1S0u5NNINrQnks57eaicfNKLsGS7FR09kpGqe6lmxKVByFpMgNrTQu8p7wu1kEZ2+/
t6+8UbQkmXYkbj/m75N1Hfs/EdBCmuAIEKsmpgEa+0gCqvOsfe+N+utAFCZnJ1cHAMVYPHmhkjom
hAPx32qZ8myb2pR4V8EMD532A+a6t3/XK/tcJVj72Msz6jk+niwRRWZE5ZhxgioIM/8+9pJScppV
7jVQgZEwzRpsiKfcPPDEUf0ASMaYf5hRG29DsjVvaul279zqX1vrkxHFnTSELlkjIRQdp8Y/7UCp
h4FWZ4+7qjrk3FNDFvA6JluXyvOSftfJcL+osefBCJeJcjw4SxPhHUVhryyHM4NH+Yv2zgQnn3wF
FVH5Ildofme6/Ov8zOO2jpUb11WSUs3LL1k65FeDACa4qc6Nb22Npj2tNPmTQ7/xPM7CvgyjpH9+
+2m99hay+ec0gmkLXN3JwyJfh5ifEqhABU36QF2REqcei93Spdo7woXXfp9DQYGgTiLDDOP0hRdJ
wvmqkCsZcZAl3oLMFjXdNHH5POMaUCOuu9//cY7CA+BYHEDs04nUDHKZJ5D+Vz1O6F1bSeMx4//0
ln5Cbfz716Lc5PLOs45LcXIji4JopqQEvs0y1J+JUbM9OZrVQavRaX/gUrzJrkkgn8VQe/mi0LAq
lgHu32oBCroDJ8LbkXFyI63hI1fiXQTVy/ABZP3ySuOCExUCBFvZWTf9knWV8BIIbX7J4fT3VDP/
mnVhHVHgkko/zowvLxYpIhqKgPloVFV6MU/W4nNgtr+9ffNe2ZTgLuQ85QJMVJC5X15FhLmAvM3s
FAHouCKFodwtOmnj79y5Vy/D73DBEyu4TyczjqtjStZGXgd6A85ZERnmwY7BPf7+j2FXwqbE5aCr
i5Mfg8WdCpgOf0V27XAzuQZ259o13hm4x4nnZPbE4G5Y1rGoTO325LfIUS9ll2k0liOTNZGGDZEa
18D4D6VGKeXtn/TKhMQsBCaDQjWLhzoZR8nSzwF2QUJvXGU+iVI5vgsGbtvQ0XnnoPbaM2KHxTmU
6rZ0xMmEhO7BIaUCmKfSQ+fQLpODE6kd3jnuvnL3TMFpSafgZBxH0ssXTqIZLEk4p8aS6WrnaE1/
NuWTdVd35KOF5mi8Uyz9NdOcPC4qaLZ9fPMMTqIn68gECHDmblFnqooATwFZeZ+ksLo9xpTkZsFl
+iNOF3En5vSYahz2ww76qLV9+zm+9rPN4/jivbTwe528motpT9ikmO3BvOPZTWgZqkQzHrsuSnDf
dOM7Q+G16zFz6A7WchQbp7uOnDGCk4VfHTZ6cYZ1xQaqGkUP3QIykQlbu3n7973yntIRoZ9v69Rm
hH0yCTfDRDH8V51Ya3vfwe+3FgPJfpTanj5wJapn9AptJSlKv3yB4sTSA5VN7JSxaXijFIDlk6E4
z/phfGdEvPajDBAvFsvzr3n45aWQ52pEATOma926bs1CPWphvVzYDi6/t3/U8fGfvKQsXKRn0Fti
l3062dMeJPww4EpAkdNrVgX4ytpM5mtDkyZStHIHvbFB+JAp/PaVXxn1lLiocZlU+RU17Ze/semm
MaW5IjE9Tc4DaxFagixa3nk9XnkdrWOTi2/OxoP/9fIqlDRc4LvMLY7CVwbo80lhcV+FYCrpnv7+
BE39gsmSAoLDTv+khlGbCwczgznz/zJ3Zr11I8m2/kVscB5eSe5BsjXPeiFkl82ZTCaT46+/H6sa
95a2BQvup9s4aDQOqju1SWZkZMSK9bkpxnKOCvTIyco0Asgz4TQE/ezPHyGdlq2TSMuLdt77Hwfn
TtuudPityG6+rVIPny5kB5/s6I9elMfhpRPpqaadHm4kW5XAWBEPpjV7KBMX7G7x6dXgw0VMnRYM
OSLB8iTDqZOk7Tu8V+nDZ8uFizvtpdQNY/f7B/bRvqLqT3WVX+P9ctI0rdUZWuc7IXwxnzFkF/pC
ZxcxgEftf/i8qYU4Fu1POrqng0EZEkFyMxL6VSQFN+U5+FoMmvNJuXjbJKfblyye2g7dOGqsJ6e0
lH5JXssXMOdtfkylk6IBwol+tNYVx9YWUqImvkodQsLSup9WSD5YneyN9IBzi/hxEhFxkFjSQced
a6xL/bECzfaWD4F51QQ4D//pm/NJeyyqV4R6SPAn0QI9XZovvUO6OG5KGbxl7zLUaofZGtM/Doks
RfvdoAq3xd+TEwWLggyQHS6hNbhGzO9h50ZD1zlv+Ht6qP22YrnfhFvLcP/7H/lrMPa5t5AQE0D4
SI2T/SwxF3A1v7dC34cQX3IJvsNNyX/gDupjdIeLyI5sL4/XxaSL8/u1f90aXAhJwGjT0EWnR/Q+
lgRgqeBoU2tRuZnjxjvnR4UhydnSeusnS/2615EKkYxY3AhhVBsnez1JGA9ubUpanjZ411BR1Fmi
xj8/X7hc0HKiU4rxoHMatiiywmBGucWdKQ0ikEpaxN/ymejgg99i8s6sLSlgr/9dhPlXRcNvQblx
IlicXZo6ukijQkvV+u6PXw6fPlGEvjvX9tMmCjKr2jKEb4VJveo7S42YZOOfEmGHvp79fqntQHwf
UWAamzZVddvbChInEWXJzKmeqJOHleE0b9XQUIUEhfNm4192hdN0tR9xEf7jg4xFaUpymNGoITi/
//iwGgmqVGLahBw2fZ0XAJagwdNvv/9pH7wr0gwkKS7FHYOk/P0qxgImxTNXvgiu0XtMyOyYptAS
/y+rEJK5PnHnO11FtC6+EopVZFMkO14bEgamqD9Z5YPtSoDarmZbZ5XezPvf0vN4slKhraRtsu6o
Wq7IEf1tZt6aPgm9H1TtiIZcBD1SGjLs4CT2TnTNloVCWdh5bdeEeQsLQ4McDwmKxPJs5gR4ARzk
7npDA6AymfVfXFWDAGcAWx4qLat2rnSm26JvTBxYFvuPy8RbtMblBDEAkdM/DZtuuyDyw8HRAvhx
tFtP5y/JP4tav2aSrMJ+oOBDu5SH+f6JpzJJcjTaVph6qftkeV6D2BOHeTz+M1TeBtrZP/6QMPOm
ULotyrFw8ooXXwVMdfCKRerqF1NlrfvMKZZPGiofbAruxH8XFLi1WacNFVNTalhzBiZKr7Ye+DOe
B7jEn+y8D2rRWyB2gk1lQw3LOEnDZz6ZxVFbFwOHmIu68F2soRpx10uFS68HFfEJ01sBYrVpcWBL
q7/WMhvKeBoxecHFq/4kyn2wfag0bEoxak+UeE8+GWyVHGiPHi+Ty+Utasj80II6ubPVan5yqH+w
FIcPtbstHKAnPXmNduUBqzLRdhToTzGk6KuvWOcwJLIm8pON8NFSlKGQoqAS5Ep1spSFgfA/LTis
kbtveE/0BwYDu3gcq/yzmaMPtoOz5ekUA0nKKHO83w7YRyyYsNNU1I1EHrt1LrBS8II4H11t36M5
//PdQM+UQisxb7sWnryxAPAUyUttU5VnChEaZX509UV+EutOnyDPzOHCrXOgo/Djfvr+V02KZoQn
WWUZ6AOBSnJjHc+O+6LS/lRDiBWuvqkTKPfzqszTT9BdaPvhpUPDm65dpJV6sZt7JT7JtYzT/b0t
QylYJ80y6Dh7J8Ebgeg6liPL+GUaMolwKBk/s/IqxiMRR3pvtwZmNJcYfGEMCUMxeVihw+G0Fdfm
Z0Nwvz5d/haOeKryDvvqtIJiVsu4YmOyyQng0FlAZzjmlX9gKED94eeyaeR4vmiWUGW4hM+TF+k2
jGfnKDL8GqvLwM36L/2GovmzEL2tQq+BRuvfHXb7JKOwqqqrc7Z+2PXu/Grgm/vU2c3zHy/CJ+na
SE3JMfky3/+UpRsy/NB0ZsEC5lCyEhd028El/Q9X2b4PPg+D2zeFJ/fkeHNRqTfzxAMrLVgj2Bov
jDSByftkFfs0blASNBAhWNysCL60d9//GqiB9URTm6EQxM7fWxSNr2PtVa+r2zIzCrdA/FQimB9K
3ObfrMno3qy8LeiLTQXex+Az7THEy3Mzh2695ZqA53RHfaq882qcde++rBdRRm4jPHnIkxqf/LUV
6dHLhboejNGbo7ynH3RGDtx8bZqC0SqXcfvvC0ydFcTXoh2bEbV/rK0wRCNwFxWkIFM3+x0zy94Q
SxM3X5AhnQg7N1MvlkzI88B5My3C7KOAVbSa/rFiMuStHwJc1MexLuxoNt0cfItelYyaVP6y4OOT
YKMUYf5mpldzMJSX1eItjzjQtEOknNa5yti4/b4qm8LcV7VcRWjoyyrPdLvqknBu6/oJfEh2B9tG
wChw1/wCmIJ1r/vYsojJtPFxhi0/QRvD/vQAOTBNdr4zqwsSgvJ1wiFr3jPLYBt7GcxGcNEVWMAf
s9xsC3gcGTNVkswuPSR+YYu95c8gNUvbhL2iGWLDVcxu48d4uWbjwURulT5k3QRQRrqi9lBOjtWX
eqaPH6PHB5ybdENbhAK0nYhct5vehC6MRxjF3RiBCGSic8Wq+d52Zrc/y4BtfmcsBMkdw/+DGRHe
5I2TVeW1zUQtDIdkrp9JW3KmdgvZJtEiHdsNVSk8vONyXBHD1K+6C1Oz7Efov30bwu8oH3X+M9+5
Gt3jRg2XaMV9HNex/4H/NwaMl4QFquYqxneoJDFYkWHjYjZNjOvpooNP3pnut6RozMcxYV72mA4N
/wQEQBgrned0sPxkllygrIJMWluadZ/qpT7vzLpInpj/H5OjZwgMksbBvwZqZJ0VyxCc5Zktz3Vo
EZGFbC6c0GID1EzcR0r4PXA218NrV7PUJKNktQpaQHk3McSFD2QLjcOo50NPZeMvffZK2BL1NPOx
+7g5EgSl9o2zrXwuIa8JZk5wuo98FB9zFATZdCudETJnJ8g4Mafs8DGjepYC38K2q4i5/ZZ6uKSj
9wiyBz/Qlf/+93GcK4ZLQVB8bQJfwutRQXGsdFFhFM+IJq+7kEYQNn43/6XmyvuGdbHD2T3ridxb
osieZooN0Cgmt712Edr4caXDygoXgwlXRncagTX+Ugi48bQr1q/4pNfzFTIK9y2TuVPFU9A43V5h
Fa120CIQOOAD77tfCxNfpSunl5Z171TYeTJ3uaRshg7GQNTYRW3FlYuPYai5pdfcIJPoX7KtRXVg
dCI30eM4Y4ItYa/XF/mKdWmEiWj5LG3fFyFuxM6KW1u+PFX9AtKT4by28F+7VVsxx8zn9mvjArI8
CpSHDd26fnyRgNoxYPUWpomUakaoXg506rCfR/k86PN4mxpOO0OCd9uzBqBRjqiv9/Nz4QwYVCoj
9VxGj/ByDHUsd/nKq2om+WLYA78xmea4QTdSedv8YjJ+dTIdvnWRD83XtmNYj6HPgpe3VvZrXbv6
HfG/fxWqplviW52D9eUoNvmSEC9iBCq5t+B1BTsrM2FEWZMEUpFie3tVMGzuRLOOQU6IdHQDSDHY
8ZjlZXo9Lm4OsAvP+QHrrSqpqHv7ILy0STo/Gfbbp7ZXvRlMv17jbQa+Kq+x5DskM0OcUaoXDebH
XA+qaEPaYs22+jiZ1sHcJTuV5taVqjvTjFW1TgyVLmZjYru2BFOsEPumx9rrYQTsZiUG84y6aIVD
6ho00/0ik/EmNYaSoZNM+vZjxxgfdreOMl4TwzZe5UAoOB8MZ7beXLfhKnw2QsiYDrhCJhcL+xe6
ViPNF82A30X8z00POAjDCFjKO+U19TS+zc6Sfb7Ho9PlYWM6n4RdUPU3OShxMI9+OfgHs+d2AyUs
CMrdZBTLpQzWcY2dkXQ0anFPmXcds9UQwxNxn6+ejuU3Ghrn3M2G8QcSrrWL9Nya7hh5R63xNDRV
l511StoPNc6gQmIorlv1zyWVYoEf5aygi8dpxZ4xYVxjazSZO7ZGD22L+zye44bGfTZIdGiFo4V5
IkNpTIl3jemfOUrTjbjRO/11WokCcaEt/jctQ7nP75urH8JOTMWE5mzOuPW7jND5tY2yN2/H5U0L
2uyhclpVh5PlVzauhQ514rWqcmwEVlHwAdfMyu6QHnu3a07X3BsMC+NpeMfnlqaXWIvpPn+7zbha
sHNcF473NLTDwUeL08Su3XH3WOGVn+XK3zzeu7qnOAuEkdJssAK/nLWgnsMJrtihm8r8Rhn5tO44
wvDrhifrHMegC+58LHqh3C/uzFAt/ScnNlJCxs4m5N2IGeAvzqWDsCOSAlz10sCDWWfrhvYF9O6o
hWLFffzoFFlwsybjbAPo6brLoZrl5QB3HRPWbE12Ojr4IOpafCb50Fcm8RsO+O9MAcLksKnij5fL
jMrvop/LNrlaE2MCc6yGxPtpV46m7YdZ+PqVgSy22PWMmNivc+Wq6sBn7UGWHOyc2GHwlV6YblaY
qODdzL3N7Z7Yl7vusOwzJo1xLwb4hY3goA3dwZSVYhfC8CkutMpcjNsgmBzzoDF9bZ5x5WmHs2z1
KrHHD2Jy9jAE0inSIPi+MaE7DVdLMViQ25MkWcK5xpb3iNXnaGzWz3yq3Iid5mXIR+vn75PIX64R
xnZFQytAE5/r2mnbC0/RnnC+MMeA/+UuMxmvLu20vPLcKb3+/VLb7ejf1VCy1a25sl1aEP7TeXif
rWqWgW7EWu3QQ2XKuQRF3ZVAi0MbO4W9dJPhPE978wyr+3XXY+W9+/36H/5URAsU+DYd5KmGYIIB
WmZ1zzUGXuC+Y670oUusOWb+v/uk7bEl3qc/lW48V3qXk5aE9v1PzbBJNxeMMMI2oQGMscFy6ISa
/7BEwQP1qTbpDP/QXkHs9n4VDdPkBPSiHZp9W24mq9gBDLZCNIUt+u+f3QfvDjnnVi9AxkS34aQa
suo+1rcr8t2qtPXQrC3EsU6O44OfudYlgSzfF6vILobN4GxyEv/779f/6IH+3cxB8mBSADpZvys0
ryGFQ1LOePxhWRKxm6AhfvIrP/pCGHuhasHoEBKkk/s9MKWVm9SErle2YmfPGohAj8RimSCY/ukP
ojhPM4MOBFKqX66IEiRLKRsfaUceFLuVrsCF2zv+j/9lFeYaONmoLv09q/evjorhGWQwVJww7kRX
bY7+HE9zoT55bL/WRYxtJAQxPP/HCOw26/tvKWqe+6gPUpbR+grXZSQfO8giY4QAWmixBLx9OcMY
ItMY50u3NrRdu4AlCR3EJmd+P44UmtOc9mrQfNIM2bbA+41IJ9+l+ESKvclBT7ZIvXRABUigQ9wk
9bd0dLS9zgG834C8sc+MmgrdIftMCPLr18qqyIM2qRCV2lP3tiRYIJ+0PA/OYYAxdUsSP2fWJ/Hs
w1WYuaMlR6/fPW1kYcg3KSKnHQ5N7e/7enrS9fmzhsWvJQZmUynMMEPN1BE/5+TV9ivmQi7nA/r9
IMTmfHhuWuB6WFd7Ny0e1f/8qD+afL/Iv8u2b3+q07n2d4PwV+JHc8fU+A918SZO/8n/DyfgeYb/
2rzbhP27EfiHUr7lDfv7/43A//3f+O8MvP4f+jFUHmksU1b1HULTPzPwpvmfrfO7SQdo+bEFOWv+
OwPvMOjOvDOlO7p0BJtNsPnfGXjb/g8aHlQ8zv8dj//fh+B1ekXMJSILohRFf/i0LgoIBi3cIKe4
KM3gHJiifV6mvfwkzJx87/+sgjKDn8hkATZK7z9Fqk5+je5uijXapySYRamOs6qXb/967Nf/BId/
z9qfCAdY5u9eOt0Z02U4+3Q2UTm1oMmRQdjz2iHsMth2SZ1qx0B6WG0NTf+gAS390pZG8ZkI+rQ7
+PfaPhua/AidC6qa9z+xTroeb692jNuUPsi3it4D7VvV+Rm367Gp152iOjUfio0GG3t+kD4qQxov
jVl3EAzJ2iGQDFY1M0JPIWxXS71tLgmMGTy53z+mX98GaRT9ChYxmcDQTwKD7Y9jiVnZGBuZpW65
XWMdb9vUwP4JCGzljw0WTiI4j4RWNkkbDRLaSwx7vH8kRc+lfHLXmctqqfows0z80Ezur9OFv4EJ
B9wUx7V4zgLswD8T7v7yIwnf5HHbMDGqID6I94sPShVGRwGBESwNf/Js8YDLw9T4/aPcHtW/Dqlt
OyN28Hnt0DC2idX3q3S4ziWp0Rlx4RX9y4itVYjrmICcvH5S/j6J5ttK1L1tJjjp1JnAx9+v5Cyg
pj1asnHOJAZ1ODdByzom+BzNs/alKp32M7X9B0/w7xFEcxvl9FAevl8xJyEdTLewYlrV/jFzRyzP
3Fb7pPH6y0dCQGR+DZIYhX18vE72jdM4trQLVrHwfr8tXPy6K7DRcTHn1pmpd49Wu1SfXGc+W/Pk
w6zzxl7slTVNn/qxWSdQBsruu6hd90n5FOX91PM+yfh/XZOQxG9F87M1SU6VfV46S9UXo8maAPLG
YlXXhrWCE8b0s6LpNJVc26t8+syR+9fvhuFKpCSEJj5Q6zQmps2k+UWH534HF+F2dGT2Vq0JnF1V
e0M4UqD7RIv3y5YgAvIvA28XKwD3y6H274yyLf2krzqm2w3liysjEB0IBqyw3bjzC+3s9/sPee5J
0GcOAEcEFkKAiTqTXPn9ekbbiQUa9Bj3bgIvd+jXojkXhabWp0LJKjuk/Mhkn9ar2RxMBUkGW8EF
fE3FhNrRMWRnvFGb1x3K5NSJ5HkvKj89X8C+aHsh186LWmvBuXueRZOFsirsdmdIJ3F3dEia8UBY
M7gUg+K0jsPgtUY00i3wGF0fqPLUcqnFlezr1f6yjB582GllbuHJX2evixWoq361zgAdg2a0aiPh
3GrS1TxSSZnVNzvv0OvCn53arxOtefc46mi7zws30b6DK5p0fN808dw2XCPO3ALLMbDfmeeFzjiM
TQROum2oKraOAX+55GsfZTAe8kouKyoqAYjDAjZQXhR6gJAFXURqHsCEFNcAkqcR+oDpj9caE5nW
vqMp9SyWkjJMAe1J7GfV2Vgbehp020rq8D2YoMuucJ0wrCMw8f4xYUAJkJKRAo8PvUYs6Xeioz3b
yIBT4BtRkgCSq+lqmSVtBYnu/0Hps01NroWyGILkLvCkUolp7nRmQlJmpRr1uMx1kx7oKUF1m1sc
38LU9Cr5ZdXpOJnzMGg7u/QSP1wtO7kJKNLoB30xgtfE9xRTn+0ydu4XfZqkJ0NQcb5xN3FcGDd2
5xT9oV6gZmFLaCsB6Wtt23SnBSUjAvMaoIvA82rUvuIp5xahpuGHcO+19dyE7ZpafcgxgZV0q5Sr
oXqCnRpSH4RfaOJIs56NncJbzNAr/nMiXZoK2MPhS+kXjfFUFJoPt3MqnS99z3vPQgssXP8VzkJw
ny4KzmMK6hBNmhg7aOi04xhaVXkQzVZil5eOKMSyR0eTnCU2B2AYZFlVxa0S7p2USTaHiVV27Rfi
OslGTZdjiRvZwwxxZeO8yQbf9KjzMWoMSwGY/LlTyv6RNOAeonpZR2OvY5mUR2BA6f7Mxdw9jsrS
7k2zm8s9JnrNhG45MQTwn9HQmOUo8FGo03JixILP5idffptHbrsVDK0+SR7LAZRMOLuDVKGJPZ6I
V2GyLfIkzc/b1cGgbx6VuMH5MkVsNVSoODQ2ETxhGQzWASel9KmtIAyHc6llRUgRCmM9bVi6b1Y6
GsElHoIj1AjTXbxoxqYzC4thpLO1rhkWk9OUGH8F2iBBQgkfcNs6IJOJWEd9d7BO1iPfYyIx7u2J
zTBocmnjerJQkfDuyuWYZ0Zg75lM0MR+sZiXjRhqXIcrQWI1xUwzCnunL+ybe+BqaXrLIVjke4wR
8LrjfOsuQR/jW2Tkqn4ZgEo8I7Utrrb7sH0Y8tmBsVX0ZX4m9WqisBlopv+AylI/Z+vqL2oaKfVL
oZl3TZ+uwWtJ5Srdd5ntaFlU+hj4vFopztLXNHASB7NGo1n536n1ssdAUtAyzg4dA1QqbPRJPhl2
Lftryxtk/yWvjOFutMD4nNGLMqspHFSSLSV1XQ7lvb9UZnpmmZU+R8xbQ7YXFVneXppLb153ae71
t5PXmnYX+Upq47FeO5BjTpOX8i+wv8Z8r3V5gQGhmppqN9m97f9IadwC0CI3LSIT7J4OHkmbs0ib
plWL0Lp443WLzd1XeFx2tafnyvyr9FK6b7mnv+a+ZjcRxcmSvxnU3I2vTaaMjUSUtyTR+mO22pvF
ni+wbPUAZMX0yzFIpRb4sl2Hf7hDtfxsyAIsYDNddiVmPxfX4NG7b4XWiFentaYbsxQByoO08x/0
QTmPulSOEXqom3Y4oa4FeCLPvy2qQPtLBO36TJe97aBXmV6xE8rpvfM2mbuDQfAESL3ZFodSd7Yu
sZUWRwYc8/oIgUFcapDl4mYFVBz5GIeOe7n07RwzSB94ociDnkc4mz6W5LBjvpZBJu8BWBCxRjou
Jc3clXYDo2qg3Bynfpz0ibBaeQwgHVRten3stw4upA5U0x9TAKonMgOpPaZdaV43Ghze0DQHzIrp
Hpo/mIR2mr3ZtZY6LxZzPELfhT4zpC27PcGH9diW2Dec9bjHvjHQouHUms3Dc48faRnWNlJQ2uPL
fDnYYr3BDVqT0ZClnk/nxIVyI1JLX3e1nkBjNBjZbqO2KdofNaT2N6ssljzkBxd93GWCv7xy7GqK
xtWU+qHSByvdt1rh31hG1cn7SUcwGBmDNb5tr/Z7RZ5CgqUmVw/pYQV5aGDVmB/oWQ0XGBrMPp6M
s32oxwbyT0tx/1q3aw6folmy52XrniJ0R7S54xTWs8icZWeiP5EoTNOkKa9pd3YSMrha/ONYawTl
JLA7TnBIRUWs1lz7JsEhiWjSWhqNYzZlOM0tVvOqsBoK6HhU5RB3NmfIPW1ver01goGLZhoY/Mga
XwA1Bpt09Pom/5FVriiiRvPwELJg3H13myDo96iZtODQ80R/AiKVWgwTrZyIrI3NG7XkSOtIpclh
rlr+94S5XCU+VdhDh08jc8/LkjFyUrvVE5zevN8DcnbG2EkmPBr9ssnXqGCaFz3AajjZ3qBBWuP5
OzHR4QVtfj1LYWURAhXjrU8xikSekeOY7ZSlO+HYq/lvYGeS51ZXMDnLCVZQlNiz9bBOhrbwZg0b
dpQa2jeNmcAqxrUJG4dZmuOCDH8209CV/fzqm1WS7mWQy9u0wAs0xj5F0L4vQeIemsnv9UgI4c0x
3cJq3pWU3+FImmqI2CFg0noMtXbSwC8utEl5vuUExVufwxmbZ/yZwU4xRdTvZVNSN6Y6RzNdrT5h
08haGE+5Lz1rj9JcV2ejprw6GvzSfqn8sbficlgTDJdTsxh2YKcR/SbrCNOXP1BfQw+x0nEulbxf
/Aw2WdJUA3bHFAzgxOWr0C+ntGu0OBdMSUF+VGgiyEu1eEowwUIyI5cxFkOOzalE3bZfK2f8Vvgj
aoQUXykVaW7hBqGrAqfAENoFM0i7DaOABdN10ipZppcFNjrTkSJgUcU9o2gWFqkCbEwjTHJIUWJ1
niXN/FJltgvSu64z5jBdT90mOAerc9vWna0tb2ePYtwQ3f6MuVuomZl11YmhsQ/65Kbu0bPqYvPW
7kiAc6PPn9B3jm+IhQp/1xi578X4gXg/k7rAZq63kixDUjCZP0dUVnduNQTnOgZ0RTz3QkLB1MtH
BVxLEE0SvudsrY0DjuzgI9vASxhga+mIRvawyMepa3CAnb1BfJvbrL1r8nF86KVYffJxIY5eq/jR
EickF9GBz7y4N6VBES9IqeMV6gJHcuk2N82M2DbqLJEpPOaM7qkvR2GGeMA3563mrm6cDYa+FXUE
84hZKWgpLyl8HAQWwYS4ZeQv4rZHbupQ3tAjtzc7WhKSyhQ7LTDa2GvcCXEAc6pfzJoLUphhfXix
lprTxlQMJZbsMyq6aIRgnNPGpTsaKqX3U+Q7owjOl2QZx52RuO5d4812eYBw11w4frI+SzK8YmfN
NWmi3gckdOY2sRlZazedQSJrnsBN4ttcI5q65HV2JmZNPqxs08vMG1f1y2u2NrKJm7Gq79RY6Hem
uTQPnEC1iqxJJT/GfO7oeOfLcB0kM+72HVbLGt/a4l/6icJgNZBz+hisXd5FaVfR8SXFnr+PWd1c
2vj/cufgxY6hQ8O7342zhtW9n87OQK6IjQxXU0ZmhZ8j4zAdzARD4WpWxw1rNp80e4DePTiyTcmO
Cx4+NgfNGY7UbJ2EhPUGrh/iM3sYW6BhAbzRxR44RKq5gle92GYHvHEQPw3+33nUImL5xpT5OIZu
ZsmrqUi4EszYgfiIGTHx5rkH4s4wQSJ7GD+BxxtWzd3lc2/JGNSdnkdg0aaXNHXEGgZN51xoE7E9
HvupvWNcSyM4i9zmnpGiAAm7xE7r88QypzScCUUPIwKgb37QiPlY4ZB8BUy1yr4QIuuXfrGAOKpp
htaZcIyF2twOr0qi8wy1FJf+qZ8dADZtmzz6fAjlmW229VOg00GHHVwY3AAGx8NBOacUKX2VPxjs
HSykgFe3oaEVwRAVa0NgnzWU1KEnuhXE3sg3SQJm2z/rfkSqMRgyPVeZj64oExKOa8O/pzurFwFb
ZBoJqPjswWAfAz3gbgz/2z6uRitIarSuOqBEU208atxlUYehXUJqaFdcg7y51iMEHt7Brgi6mGj6
cx5h0eJlB4DgIxQ75v/vDbBIa+hMvvNC4mKb4KgKcdWiWnFCOSq1zSIUmKebpAJfulHoHFc9urQw
n4w+uRkERtjR5A7Ty2gFzX3JbQnNFP/A5SANt7ukLhgQYSRGI8QHsyalmltX7AbuqAXvre/QIKh1
wKo8bbvX3JxzqHrwr3ketRqW3VhMSkbOgFUhPln2vT7om2MA1sx3zL2WfmgUI3eozidr5HreBxi5
LEP+lnklJi92UK1v9RpwP/Nrn5g+OHzqYY5Vf4LLs1n8hFea3XLzGrJ9Mqbla+fk4w+BbXuzn7ON
PygrqTmHuc9BXo2O7SQheTIG7JPS3Z9uoS/tVbNY+HF047oEIXCMyosTbq1eXJiLWe+3X/oj04oR
qAXI0QMirDY7Txqy2p4SkhVVXDDKKLeX4keuTdQa64YcOKyx+V8iGoilG3k9yX1oYv7x1VI21tZD
ZX1Ne93T8LsT3Dgz3zXfQG1rX0c5q5cx1dHkeZJ4ErZWoW47hfgt9IWeFXtcBgs9Lh0HAw40a22z
d5VIvpEfDE1Etr9wmdWYeAmLNl0wkpZsCGR6nn8J/te7QxujPQyIPt8SxvA52q08BUC9XWdA3g7I
N2Ti3s1kUZhf13mXXNQNSPpDgBP3RFmapmi0cCv5y+zt7Fk4unhIPDOnoF/liTqmJXaCIZpyQ2wX
qN7a05Re1Rm3VPJLaUrmHKDn+skBPXF9X/Ki66ioHedYpi1QhtEOsjbSVaq+4OQ2xJk+N1/oSjgC
JKmeT0dC6jpFwGJ1LUpNYd1ObtkZu1xVKBMW1H63ZTn9bettrQQVfGXIpNc1XWNvsNGWLl1KBqqB
5LvBzDAIIm5tC0pERSDeaX6bQ7vURic9DE4vsOjXzJdAKXOKTKGRPRKYsX/z8amBfUsR5etQoy47
JJ43rPFgZ0ZJ9tBAKUYKbMtjEmAK9tbQ6DLjAZMWHY5Baz+NssVYFH2hP0SToWcGIiinuJoH3+l2
VLHWatcFas7irq6RfS4qcGPZLOMQ4y8wPiqvoFZjq9F4G0hQNa5BywoVUvBtnjdGaaRIl/K2pzmu
lSiD+PAiDSkc1oZlrcSXelok/wRMD27xlv48zQLuhpPj4XfmSPSpu8bSsrduLVkGrkAdfJE9lgNH
iCVZHeIYz4dljwMrAGT02RlN5jpHC1GPCRMzaOC6SCgFe66E/UWuG4znYAhmrWE/1BxyqkDBHSqR
LVrUd9207rHSboOdnTJvG9cBMq/UttZxX9gAtmO351vZMS7gi2edalWxrxuIC9GszcpHV+QIN7K4
Rg6R1xn9wSh6F99Y8M8JQSuB22CidH1gB6/O3mKC4obBYKc4Su5Q7r6pExmE0hH6FEnHnX9gv249
c9tYFkKFWr/bynXO6cfPBude6j479uI9ycKU39PaDuDe2FlQhTSpnR+Uj5G2KjvNZUwpxlv23mQO
f03e7PydqXcvQeMaV74CFMtRk/oPHFutF9ol3+lhxEb4hiaH7l340hYPyqrp5Pd6F1xXeIM8U9hI
SvQEyCp2fYeWKO6NHu57520HvwaKF0xoZ0gkCCJvmg3H7H9HrEBNpsjoY/aiAOqdzJhIxabSU7Ef
/dT+Bi04uQOcJrOo9hLduVj9vq32sKjhMlqLXkWGqig3aXK0piM+PFV+3ecUC2O5ZrKNLa/3zCOA
U8RvgCiWmCkuAf15TZqCBhf799pcN273ULriJ312bEyYiSeNmFOrQlcIQieLCmSpUNLLon1YOpo5
Yb6q+V5IhUBuwB2iiZXDLfQ4esrr2ES4QsfzXIiv7QxuK7ThLRAVRloMFP6E4HE7HZLGkfLn18Gu
tIpjOxMJoOc59bns5/mNRJUThDbe/iBDjKR8y6rEHPZIrp1lr+VO+3/YO4/muJE0Df+VjblDkQmP
4xbKsmgkSnS6IERShDcJIOF+/T5Q9+y0OL2t6D1PKEIXqVhFFJD55WuHcGpc/0EgMY1Dw1z3dF2j
cd5OdTYzxHelezPT22IfCxvog5soiR8CA3QH+WRt1htAPTC3LvXsV8iGVm4LVoNik7WN3W5pvc6e
UpWkTJhd5idbORG8RUT0kvtHlubh0S8rN96L2akYwAXY0yYm/VfSQ4ypYeNEqnlAkVF/tyMhP2eV
T2cpuo+RLxP8KtRmp+5YMYdrc/Acqmc4aZqbjAX6zSq6/NmcrZpBoJiM+DCXnHt29jzIx8iJJ7pn
det34TCm+spRPtXSaR4odzfmK3ZCrjklxT2s5cznsqPo5IABA3eVq842nUnMC2fDih8tWjs+BoVR
tiGYQPRpziuySEkszz4GU4aAJQgq8xhT1BuQRj6U10Y+lx3NYzJC6mtHpH5k48xT3FnKDzvgK5Sy
fWH6+9qNumQHdr8w0Xh69vccq6LLRJB6Hzpx3HcXWdnUjxE4q9pFkZm8iSA2aXcwjQTlZ1A0X2xI
V760zDG+Rr0TVSFSMKveN2B/8c4bC4kNqg6qj0x+/guWFCTZiR+XD8LF2bZtBpnfIUBqy500Kwgj
hNqlF/b0nd8NU67Y9Vkfpn2BbPYFthkUKStTOjLbtnCWS8KcnYU7xqy+VvNsMSOlwlLPAzl3qJkV
gbGULudB/JEeEFGc6tEYv1uO7l8R+kz5hp2mRVnYQ8tsOhpag31NUccNkqEhD3M5dmLn6JqUaKUC
qqpMYIurlnXCYF3U89GztdVf2uzPD0KayJdtxpWTNeqB0pamtV8KK/ZVqFQEcGu4fvWQidSPtpGY
KcdwG+d2Bup5EWBhAEqTZzzjxeCohB4z9Q9E7/dgHBKnTpfAi27hAuLriQ3D2jidZRKmnRbNhalc
/xzPWnUg7g1Tag92+z0IFoP1SRvlpWE0XkSfiuXUm9SQ2TO6hnrieaor4H1dw+jUisA/hMspTXhj
ZrHMzoyIQ4iIqPCRc5t0x7S+rPtjjXbzwnAL9Zo5Ill1WZAHrJpjau9Kn29pb885QQ4VmLli5I1k
ep4B0MztsHjpk/QVNwtHNrTlpdvxFNOG1t/gV5+/TmgZOetZAY8voyjGYmD8Th0M2FpjNeS0X5LG
tL+b1ZIO26zpputCWXKgBR7lPBtBjQpJ5Ya8tRLNdBHZS5dT7ZMMYB4xt0VosXAMuwE+kyhfTtrZ
CZrNuRmtfug4q1oDcMcItIiNmqSsrQVmY+6YHbCWDyb7Jh8lIeFD6CX4MpZlHIVmBHK/QfdbuefG
xSux1cESy1Pf+c71WDfio1zvbUYsNtyt6hsJJltYIM8xrPAIN9Q4l+NU4EesK2cxbiyjNJMdIhN8
GWM+80QXbW2KHQpynlqrNSL/kCTwlPsACyrLUzXlZN50Bdg4jUcJZJZft9khygA1Ll0eWcZIk+3x
KgcYNbY18NuyLd2heip91zDCJshluo04bX5iHjHqHeMm05c3D8UdliYn2WWzE60natcjFoMnpT50
C2rlj6NJmdHOL5EehR5oMM6VqAEBiQqwnT0B250NgoWpOsziNqO8iC+Y3icelBScFPUR4uxFw3qM
YF4hrwregmB2/UPvGbjF2rr1TpG1HtUHDqdXsk6xJUSIjFi96E3pwtIcrOJQwYH8sBMNZ6q+XX3q
E9O4ATxBQJ8mfhaHrbAirAwqTb7bS0uCcwonWOz9loP1vksQOYcimVoZypqe8U3ftvMXntvS2Em7
Z1PWC6vCvvFEdJMWln0taqt+HmADlnACtPFCO8sbTnYRxfaE9zAKhbKgwWrrdAUnJcwDdUq9OJ1u
rHFzdOsUUdAeApXk6yqe1QR0xBZHV8Hx9sg0PHl7zsnAOAMhdcYFY7AnD9VAcOUXAaLdv6SCcWzf
WDM5sUYZ+QYAD++a39RN5bYHhn1Q+hrYszyPiYD+RHbt55x1C7T8zcyxbG9xjjjPqrEf2DN7E0aA
0IGwSl1BY3ymiuxo1YW+wfKp9bWU3dTeJjkD76Zm3XI3cewNj2gCgJEXeDAcg2bhy3ljZXmabAt2
aXufQjr4u6XW1p5xf5KhS3atSS+j0d8iW0q/dpiLwWUL8NqNUt3Iap4yrWonKD+XNFddoXmZ4ys7
tptmHWepKuugBZJ9KSs3Dw1VBXozT4qzu+UsuNgnjnB92FG5h1GQaxdsZIF76mglZeTuJ2spnwzP
68S21iZFPgMp5U9tM+gC6iAVfTiYNcCEwEDe4hSLi6dgMMR5UB1gRINx+C2Y6/xxShHW4Uco9Evg
6KZ95RSDGmufiNSxn2pWq1JhzAJBViHGjLLYYYFii8AUZFDiWEyyIdCsbucLwLFa71pXwyBGXoUB
0g2QFGw8GsPhEtbWvw3def7wpsqEhj7VtSCvVl7F0Re4CEyRASa1b6PtsX4YiUfrpZlFrn0g35h6
e86avhGqYK2jotDPPsb0Okmg5CD1d6JFvbTL2Ck/V37G/AvsRFIf1tdu44isuF8S3VVbBHF1d/Zh
/C1avaRKQ8UGsXyeU2lNBzvxeewzJXJKwsj7mwHt3Sa5qFvIyG3PEJQA3rpJsW0N/tM+L7RlnJrR
CT5iVmnKnUe5olsCjWWRcwSXGVQcmjEj1reASuPlvoll2p5qlxYy/J30NWfM6WbD8T3yy5tUZZr+
U49nY8WpC0KdgzYCch2WEiis7SrL5LnVdY82zGVbcap6tY5hcElCIA13vBhHPSGzKPNgT2skFX5U
fPd0JuYuh4apT7okLDDZ1CYk4aJP/FVBKPvF5LXVxgEU4cLN0mJuSex6XaaHZbngcuHzJtK850RT
w5qH0Dg+jx4Blq8929RnYxkjzoSGNQ+hTCZsL8VsOyc7GntvZ/RUU4d2he2SjD3AxjU9waSdppP9
vMlzkPywrCdIVKdq/fFs4KGrwzHom+UgdZoFFxKW+2rBIrbxMq+Q+0plLt68vFTBwcxKYYa20jGe
lKTAONZnGfi7xnB1wAfi8sPtvF7umjhPs2NSu1ay1VIFeElj7svppPLCfam9OniRqsc6NCJaGAOQ
N6N2rzg7aNZQxAtqEzTCK+/IUeiTj3E+Fc2bX5FUkndjVl6PBRzAie5Ns9ikE6TArkdQfwPE1PU7
cBQjBkAEr4s3KGp0dT9zfMVYMC2ddyqMOBWfMGvm1HvKobcP7ObC3act+oHdRIpTwsDjQO3aKXER
lxJblAoX8C1xsKAUkxuMXdSeJLanmkeTTbH6aBmBIjZ8QvsRAl2AAlqpq34Thv1HwvwPuSZZ/d8t
Xtdp/L1Nv/1RwvzjFb9JmKX9Aa8D2iuM/hbhmQJx2+8SZv4BSwn5NpjlA4zsqL3+WeNlfSCfi/gI
ifDZQ4uJcOufEuYPnO/xvWNJQTfpMVP8nR4vMl+ReP1BhYl22TQRUJOaR6SCR8bnzxIwr+jw2XJY
LIZsldjOYqKpxzJrEZwWVj3/uvHitVxzSHN8Lr3X91urx5l+ymI0IWHbuJW7GtNh0Al66rZNPsaY
IWpOupDn2JxZvzQ+vIuml1XGado02at5RU4bo+waUClVCgPfo+m12dGb7cwJG5HxvNlVN4oQABNv
cpxi8UUg1M3TLpCJ34LtSE6nriVJsO+KGgmg7nLryubx+roYqYvEEwgO9trx5iu7C+KveZZaWWiV
JisT7lrmmhrykkkVa1+xyREuNkfb6MGvbABCjo3gxym8TRa0W8x9PaNI5o0sKmmirL01uDUZoSKl
6NlgUaURr7KLxwDC8tpmxZRYTov4pl364FtCustjHff+K2hT0IaYPtckgrajZXPWWrqPhPyP5QNy
2H6txhqn8mo2i6C8GIe8GHCOm6hVNZJh/2QX1Vx/hr9xexQ/y2jucm9BVkFCu7/sxLAmcmfg6fd1
3Vnys1MnerminJkCYBejNd+eUTQc6zu9XBABoLqbros4QEK/+j10kZmfTXdtmqy7cXpkP/b1XgV+
MnabYaqi+zrJBns/BkZSHrsIfwTtsiqzdorR87mdK5RWi/K9l8StIiozzdm+H0unfxK0BDs7iZz5
oH3VUD5GWfZLF8EPb7MxHbtDS/PaGApZMspVvlMKQuzi9oxd2BgRHmA43beZ681Y9dKO7Wd2SXzj
OG9BXUo+1sEhQmPYtEp3x742jNcE3gRKbEzTswQNuDX6tHujP+SuT+Mmp6kLzX1YILVsNgV26c96
rKuUC5SrfVFIwk2MpQUscxfTemAlzSXBBaKcOUE4zq22h2wlAPWKfSTF0iBBdQMDydrYmZueYODH
qaK7KpyUrl7M3kDQ6Fs9xYu4rZZPqnAdPhtWcRgEqyYNsIC+yongEu13DInRSwRIfUMtjXxOxZIV
+y6uiWHQnqoQ6Q+Rk/N3On6FGDDVBtrEbA+RiMBjwXEtmKepWr7ZtMHeDMAC7PuqxQ/KGcfvt6KN
nAATm6qXTQLJWV+YfYsALyXXIA1jjuB4xKMRMNpMF7k8EjgRvZREe3gHmoXM6uz4Gps/+TNN97mK
TTvZosYA4h96M/8IFm/eRmRoXEpj6RHot7l4VWowl32culO56aBNHzMndj/18O6PtecVdAo30ktP
dUFP6ikZi/KGozT25bIwI2yaqZcxWvZ+/N2k1pUYmhbQiX8cFxOA2Kel17Hohga8nIo7ZkRGSosQ
Rn2X1UX8BHHP9xPQ/AwD0EtfbN15ZNGb0gKquXARQjJG+YrlScbqKvCz8k6YvBs+1Gy+X+bRSm6G
smtd7kNX57ftZLcRsmu8/5zblvhom6RWHCj7c9jhW3cqdsiS2znUGKLiLR25CMWoG2nFWq5RMMxh
rug2uaa0b2Mgx2u2dkW+BqBRloh9ShjE6oDP198uSClvMux6gDIqhvSqM8impmrcDfKNXHwgS7+l
C2k/e8bwZAivfiqZvvVmHA0oXkOZMQZ3FHML/KuPZKrQMeCL63XuTdFV43OHyuzcTDGy3hi7bb/J
52ZqkATb1i03LN2nc1QWAZOanYy7dFbITFISPaE3eODoaLWWfkSUoukr4oybjTvPa5rkBhFacmpz
nS+bxfTi21SVgEdTtGgwNsWarGy+AtRwRgl5rbryKlrcqj7j6s4AS+Ys1jub3UdvaM7Lyr0fcXLa
uVFZIVeDC97oNJ4qCrMD77aLDLKhgflJWyoQlYH+wDQ+palIdciwLPwt+cXpF9uGpt8skVUjAzRl
t8tjVCohxzBmYlZTITbsGZr2L0XQ5aY3SibmSRaG2haM4R1nRLO8TzvkHluvF6jXFH/NoZhEcw9M
E4DeaVRm5GqIivm6Kp2npIfIDIs6Sretm9HDqwjuIIbFA/SdglSoDbt89kReJ87Wkz12zjjeRy6j
bMvpoZWv0GDQrctCSIkpF++EPq8cDlFq5m/ZZBbXRJ04d0APy1OhIR0Sg7WQrNbafZWdZu6fayHu
QaQDDrFdW79BoiQHui7rM7KL5WsqTX0VRFIhXYlWoKmhrbkGFyzoSU9VLW/nfpEPLq12CUVfdR5s
cJZ7j5GymFpx0VGonBrLW26QgSA9lgESX+z+MBYkwIfJ4AU3tllims1QvgM3taaiMwLkAFA9GeTJ
0WC4Oz3mnJYWHpp0E+lxsHhQBvdLHmPkD/M28oZNEWG02dtZTIeOPbVkMFPcK64SUIiXbjLgiidF
PUjoFMXsf4otetCAAl3Luu56CJXQiP0RWoqJmNAK9nhavL/lgYCd30z0L+jzaMbl9HFZSmeC00Zn
4q+FvUN+6UKoZ+wsE5TFF7cAVd2OxNlwD+TeFB11brRi3ARxKeRpNpxCfGpn5csQgq8ot6tPrdrm
rtXg3VF+ca4IBeMovGTyhUL0cXyVRPmoyzXwwtiyApP8MBWBTrfzmEcIpFxrXjhFJdZzTIjYGFoC
EDxiKbKjfqt0GkVEcfUiQkI46+QBNtWwd53RVdmXfkaFAKuQiewYpWPsrl3gKA7C0pm5MEFvQm0m
SzdEXxEtdNZOjFVgH0HVfK/eDAGcqc/CVQSq2gMoDuK7ArlGweNbpjjMbsaxkcAbx+7HjUN6g38Z
pH00v6EBE/l1xwLR7qGp/PaKfI+6vYpEngWnBGRucXbgO1CP20UQabRPxkZ75zjPAIztJaa92hzs
In6uW6MNtkk/kRQy4a+lM9MG09uZiY7G4xRpZDGbEqbIftVTr4uLOB9mIjWwzixhyyBtHKpO9eh+
G6TrIez34h3JGVLuXoklL0Ju09oKrcVN5X0nFo6KsfIYgrmRnenOH+BNNpXjjKnaZKZS3lMwSvk4
RShID6Wvozehfcs9VHnmknoe57O5KSMhMtR73Mzbfih1v/cVvNSxKtp8PnHNEUzNYkg71OMYTG4y
Fp7iTOiC/m4wQF/5U+R99apZeHtavfN0L9uuMw+WPwTzbqzSykT6IaMlrB03hkgDf/a5aEN93fid
Ye1mVFZNWLvwHJcGv1gReuQQYFtnyJ6gPD31zJqQ6r0zdD63OppDey0wGPyb3tM85hK8u97h8ykU
05qOLfZ3U+kdRiTxplAgMbsHK4Xo5oiTIZVMxFB1lVAAiJAA20U6D0RLMCCg3lHOxPOGLJJVD0Az
urODFNEIj6r6UttM03s9e3AD7YhqICwjObm7xkuz26adk7cKH1UeFoMLHoLtdz6jZQCF6hip+21d
eQCvddtxMO+Uy1G9pX3Nv5BJzCVuPZE8GLLxGno441yEvdVmZUhXVc6ookhG+GjpNtanyqkRUgwT
BuazDeKFCCCJ5jpcRgOddQDa7SHVzghxGLTOqys1tQjS6sJX5hkJJeR5DH6d7AbtDSlqazpjtobg
W4Bg4CC/s+sFDpxQ16rYCq0I7Ohpm+82eA5g7uKxm70tDYNgkOjOxpfBWAqm6C6pv8dNWgQ7FQFz
PKNstud2q2KDw8XcYQrdLq4k4opUEG9AKGDFvYs2rx56PZGD5Xhg8vS7IG0stp4TmyC2FYUc0Q4+
qTfDUnVDcOeyiUb7PLdScZu0JDJ+clrbKvqwGRouKWANGUZ3jJ4ZUmBiYcr+926f/yAH/yCf4q+Q
g4/fim/6J9xg/f+/4waW/QG0AKEtp/M18xBz2m+4gbQkzeDCpI+PeAMAgn/hBrR/Y+WSAVn+ayvt
WvLzO2xgfiBIFxMbHIJNkgT/4e/ABu98Y+QiYkg2iRLEOYZX9L3xcDBVVNa1N7PYl/1WZvAWRLeQ
4CJTNo0G4A0Ef2enVrn7w/X5E5cyl+OPaAVvTAqut7aYA1fwy7xzPIomntk6xvbST1bUFOluaBnE
zUk46r8XzPjbWwUkWDtA2MS4vzM6DkwVsya06bKOgiJco972k+Omv/iFfqQs/wF/Wd9mDeel44Xo
fZTAq5P0D1kVRL/EWhRKX0JZwf60frLvhFPceZxuL/pUjHsnL6S569vJ3/VmpiA7jIgEQ6F8LAjT
3HOWb2RlbRdTtQdjMaM+dBEQEnyBA+1GWVpk4WgL9VSn+RU3nNabqp/nO0lK10M+qPF1SBPjiR0C
sGSBDQazzIbroTXQiQZTMt9mpWne2XpUT30s2aOT6dnpMoacqhq35jBxupwjQa5zZJXTV7B0AJu/
/t7f+WnXq7SycPjsCVQlVfcdSsWkzrSOO+EyH2koZ0Eut5EGzfzrd3nn9/zxLjw+3F8rJIdS/ufv
ArEfgkXE8JfOktwPamvpa051zQHKstv+9Vt5f/YbEV9K7udqLOWR/Pm9Oh1PqdNEONTmdK9mATdQ
bgnm2WdzCP0SZ/sGXDzIu7DJ03B22r0e+gNnX7SRmhPfR1N/g7c5MaB/jxn3ktE/lMGN1ZFXZV6j
kwzzYg6TEQtyeQ+YstWKIC2Cp0brUrYfh/QCVqjpbiMGlUR8tdOHbLjoiKKuQD3iMCEBGyEIseCg
FpneM//iYDhItvDJfeiim6yeP+V5HwbRZYZIcMo+zS5V8vfzkp3H9LZm5inkBXrYsJHX1AMjIt1b
HKhNrNCj+82zihu/MY+Vvm2z9hcX988eKouwaISEBKAQG/0umUUzmQw12qdLlEMSNxgKSL8S9JZW
39O8nnHUyZShHumoQpoHfIYeuR+SL3DA16j6xd6JEmNbJpF7huIe13luI3v9KE1zP9jfBylbxkYb
tnmo2k9ZJ9KPeVrnYWDYn3vSZ7ZIX6wQajEN/VG+woT3p9xzhnNQD96Va3eKhxjne6uK6jPtms0p
n9KRb6qaD2bVJL9w+pqrb/jdIkNUFk0GBF6BQPvvfL55Zoom025/6XT+Osql6Z4Fab7gxIsko7KG
t2CcWMM9sMZsKK3HmJx1MgSnVTWAKHCIoDxSmcmt0+ooNHzbQrUwBIxSmQ4jFhsGcawcns7LnW3n
v/pC3xdh/XgyidsQAjJoDQtYn9w/rJKGTpyEC9tflihLMdTEKuziwD30zcxJxx+rA3Go+XnE0E8k
nX7wkOYe/vqJ/ZOtx+KWsgS7jgB5f3dP0Xs+4N/L9aXhY1iNAiM7GwATh/Xc/ot16E/fir2VYGCT
Y9T7PaGyEzjjRYPYqtbcMPPKXQle/kSGX/KLR+V99saPK+vR/IL6kWwRMIefr6yQvd9B9XaXRSP6
6xIV9dYi2/LTOPTjmYtBqnuCDcQjwPEy4VSxU2bb7R2jRiOUKOeGkdndm33WXXPUNX8RcPAjqenn
Gxeyg61RcEZ2HAp7f/50sVcvY+dLdUl2vrlDK8Qp0xUJCjnSleAtLfSuse+DDFrgEVSBgtZHRFGO
476Si3twAQiPhoEFE7mcuI6d2fzFd/XvoxBGQ3Zuz7UgUcT70CM7ihMXodwqM+zrW0KFiZODD7xw
l7Y6eMgYTlm3uJfS6qtfvPO/7SD05RCEBl7N3LDqg3++NioWUntJVZ3nvPNJQcybbaz96O/uvDZT
HlMlf2h//rcgkmYImkFNmX0uRTvtRQlTknmVsf/rh+vfdl6biEvWahAge12y3z1cbizcZY32Ppez
PFhN26JMEXLDNItpmdzAH+/2nwPHPxwekP+bqQzrsiZi6o8njvUFv2ct2R9ICrNYAoiecPgSuJ9+
O3DYFilMQQDvSBgMSQFrO8bvRKUh5Qfy9MGaacqBfiLK/3+PHIY0P6wBaUS7QERbKAudv3Pm+PEk
/WstoAzNtcjiQBQIRegAmb1bC1rVmSIFC0PHoAHisYnMePL85ZbyCXFr9THxkugsyN2UaqAJGPIA
C2D52aw6QPmsFcuprqonFBhQEHbcAnMEtk62A0gtCZ2kXWabcSjrj1HXllgbEIZcVZJWsXDx3VWu
yKT+BVlxdF/IMSWsGR70a9NW5WXNU6+3Fe5TQxOxvY09e7oCEwsWtHxRc1XkYnmcE8/+rAkSxNnT
1du0TO54hOsHFrG6DQUzgmaml+5BRBlq4nr0sWGO0QMy4+qFxFHEC3/47v/kLPVj8fz5gq77GdgU
TXOQ0+a7oZr4QjkXJf1i5CDLL6iZ2gtC3YosVPnof6rnTr72+UjzyoLcEMHkOIlQETpxi/oqf5jz
YHxbVLEclwjxHzNSCRlgL+nn1ixB9QjIHi7wwzjWMR+ZKP/6w/+8YKw3g7NGWrI2eZIJz3w3PhfM
qIXCzLGxqolQxICyq8qEG3YNBEAKydOv9sn1Yry7WD+94fqB/jCBWJFISD3AUQO8tDEycVOC0gK+
bCxtf5pt7Pueg+Ni8i9wUu2NpLosluK6KMyLNpofzGhgTIG0JtL5ry/Ez7vAbxdi7TZn5GLA8y3r
58/FZjyN3PCwxpR0wmyU9YWRT9HV/+NdOPGjSVhDqd6fvxrEqh2sDreK4fSXbSvbHQfL4RdfqvUn
F9l1adoVNg3P5LK+e8QtK19SOwtctD0+rFBa2wZZCzKKz6QoRPeJTiTKHsgjJNatuMeNYVQb7Yrs
G44WyAjPPnka1HiLEiaIN3QoJdugLPPv0iw6SpsIxd3hRXOTHV6eehvlto+5NaKdvhmOjRmgCsT+
me2yIm4+D7Bjj6pJ3IvZIdwhdKJiFxNrD6BZIeyE1OqqLqxksdYXofSR2bScrGq1qv64+P/Zrv7h
8Nj+xXZFJmD7rfiv/35r05dv1X/dfm/0c5G+/LR/8RN+279M7wMVMuuoIgktY0HjSfkdMLM/2KS3
rn3sYGek0/Kafwpt5If1TMHJiCnTo4KDO/J/ETOUKGu5NAsNKWXCd//O7kUJ2TqP/WsFIeyHkz4W
SzopBC5Tss9+flJ1l3mEqBWHFPtwDPc1QrMbx76pup1huPbRbsVXt7Oag2gC/RWvPJENo9vfkCFe
P0hvmG7auIEZzQmF3ceRDO7RQTxbqoaJXpqhW+UA7oGcQrlFf51i9SMc47tnZfOFU0p3++MnTiqd
toTBPM8EAG3nridir/X8+iGZyj49zXZFr4VupvvYafpL5Vj5rT22zqVLxXC28euGV2cGueiqzdDk
Lu4dNvT5HvUizgbdvXJW4Sd2jpmcOifzjk0/WFcj/uAwlbwW9qXaBVFRXRVVt+2ior9JUmK0Uke/
ItXzrr2inBCSWuYpa4Q44kN5RYxuPKRV2d8gOfXCTHpsmpP2rhMnrg46MYZTOaceWdlN95Ya6TNB
EslpfaWB5PAarsL5YujxVbEQn7GAF5exz0ceR96c/DfnTRmpd0wxCBz9JXv2Yi7g4ln5TesvixX+
+DWSynOPTcJ1+vEpSbPIb4SpvGvcba9jyqvypdvGDaUfCGs6tOiOe6yIc8RO1DtvdsZGH2i7XcLE
HPsbLUtxdLAl3ThBlJxMdJLb3uMnTJ7zxrcKeo9LKzkJwyCRvFNSHhBR5neW4DLTNyJwdA7jPi35
teP1g/cmn3eO2min1Zzf0KSGk6fmjrteEPTctAYfHzpAnLXu4FNnl9C7TZsU4jgk5D1UkhdspPJG
nAGJ+VpqfuaYW9HasWJQnfLjy1NzL9Cue/lhvbgZltTjMpWEnTSwBm+oMZ9VVfCO1vhKQsxzi1Ah
NJVTn9bLijXLOwY2v3I1c4HJWn9eYlGRYMCbekjp33x/bt8crHEni7iaI3ynd4R6eLWmyL0mS32+
ntFefzXxP2GzGa7z3hk/wpGRZtKNnEqs7l5EuBKKCF/WoGrz5FFcQdDKqIrPLaVMOxgW7wYrdX6W
fYQidBiDBKem9O9FLtttHrXixiGKBNOB5V+WgQADc4FsNgFM9156LqwOj+01gjW9E80UnRlYrau8
CsqtRxLoU5qTROvaU3qinyYJSVwbtonXY8cxOi9+XcrWOVZeNUVbx6xJJYE4fLUE3oYNDQQEJbS6
r2FFW2dr1Ut31cdNE/oIdr5nowOHh8GWmKYpWEIbNejG8/3uZuSG92sPxor2FZypi+UcPCzFn5QY
rYdG+5Tm2V69a2MUKpsCYT15wDwI9IS2Z79w5DEW83g7YwO/5q7XD21iyF012WufiiZnp1Yivu5c
2Vx4yyj2skRS5XY122mMAXxXm8CNxqyi26D2Em6tPviomdO3KssddPHKvMrnYLmOm4k+ksi0thDv
tLukAmkfywZq5XaoQ0iq4ZgIMaoNzmn/gFwlw2KVude9q60bIr/Hz6KOkr3yNb53x4svigahCET0
5F6NOreeS952TyCMc9Jl/aI9t7uVLJXEyw2Tc1HgIN4FVXDtppaxRdYmQqm6L5Ki2RHXWtXuLMw2
OytqFJ+wol1kWLUtIsBqlJr2ibSOCEtKOV4Mhn1fq6D+mBAyc40ZIr2jEqW9MCvDfu66BkISxzCl
FQAVjMWqzy/KzsQTH8S+dZKNvOuEmz4Ehec86Ma9sNaAcSQ0yRcvrWomWCyrgYXiZJElMVnLiGZn
rBJ0zFUX3TvY0/Da9fORfDr6iCh2wKfqI/iKSvxiIxEo4Zg1+bmnkPjKbb3oFgl7EIqIczx+EU11
lksn0qbL0Is3nJ1SMl7S4rVpou8tkXebxFhtBdJD88gwr7s0OGqjAaH2efZRBxlZtBcTMhozaYGC
6bA5yb4iJaCd8mM7Jd6u06K95vprXGhdQYRFmd0kMyisr3x1F49kAmCWdS6SWsQf43gyiE/p/W3r
2NPTZHnpmb4Dh6daB7sujwXKaIUtOjeLXWIqJHAtsklRm2R90Eb0bdH4BMlmZF40Fdq2xXjMaYq3
NlOLJD60pzq/WPylvFocIpnM1jRPWIuwS5McRsNm1eH1lwMkaznREqGTI2ogHm/6ZF8GW1+1mY/H
vuf39Q3nXEyTvQ26YjgJdw6OTVRQVUQaFFqasrR2LWkqV+TE8XVI1EkCn5clzwnHt/NsJigaZWty
Q0lH3eJeSY4MJSMO/wlIOojGUysG96EdRLkzRn98MchGYQZovhAlQZBZ3ZR3XRMs94L83vM8xWJ9
JKxrL4lNFmH7f9g7syW3kW47v4uvjT8wI+GIc0OAM1ksVqkm3SBUKhXmKQEkhqf3x/8c2y11W+2+
91VHt6IFEgQyd+691rdm84DGlqMAMBmQAe6oOdc07eYd7itnz2yuYthQLzvL8dTaNAE5gEquQiRC
3hpPU3EXVSXO9QRjWskHAdwnWFt1EFyg8UlEUd6hW1rrgPjQv5iO368nZtGr5rZTsd9lezOxs6sG
q60Yhplm2+gf037JP4bRqMkEcOZVUVdfEJOxPhsY5hvLLH/ExlydXRy0q25maBWBiNxIfEn3ZdE9
lvGcwlxwI29T5hEGRxmXCBenGcwMC363Q0dnHkXlale9dLFz86R6B3AV4P461V58vC0fGUDoY2eL
5Nl0pzdt7uwj7m3QwGjWqo3vpCVULbc+Ee/Dfle3GKYjeMvSSeuHW9AtNisYMSuzSaNLX7fXiRnS
1gT7r7t2SzwLMuQ20njaJW4jh7+f9mh5P2hTFaaqUo/V2JVhjlJmGyUlfDvnOQdSca/pkQplrwoy
rWIVJD42bzZce7HKM+/qDP+Fh7gT9mH0bpawpikvnmzvO4sNIC3NL0lGiEm5vFPBzmE0oaOofecr
Si4eU/gZ60ZCQMAK5uAVmv2g8YpHC7/VRko/xhk76YcSsRL8VCgTut+DnBwT78hKU62NEbtjTSTI
qmpy9b6oqUY+PdZos0QqL4tjTHvsWfalw+iBzGnyH9LGh6JVA+chDmr5lL48yFFXj4bDtAgZuHbn
VEKtkSbGGxVbc1i27HPuKKxt1op6jVZc7sxak2ulFRbzLGtmFuZam2Yc7O9Yhap1kXhzu54tEhCK
vnty2dwIAkX0tYpmQ9vb5jDjPKk1c+StMZ1AlC74uLnSn8RUut9nY8LeS+EbOB7eYFAiTThHQ7cd
ZnRl8JXwjtHF3QgFwUIfmDGqfDokeFULbN1IBi2nPycLRA98Ve6641h+yBCTbeu6PBc4/VetdHs4
GF11p2msEwIUxJPVly+ZNMf1YsDPIc9F27sgFrYOsTe4VOZyLQqXmUbBpK1USDRcbbxOLQQeTKsp
Kg57Cohuwg7XssTFtbPs6kqbNwuO3EDNvR2ISvKiJSo9qtZCTm+Pw07Q19/CUEu3mt3qH/Sh3W3W
oQDUOybzfCeM7umwHMF9LfcTRUFF5sz32C1L8oHk186HOGhDLLku1CtbC+HNiYhcqmGFI8BJLhqi
LXy9yUgnvtIfZ9249C6+6cpkNFNjt96yMeD3mj0TW6qvdd9vUL23gt3tOyxEf181iqerJmN7zxRZ
wMdEMcw6nmvWuc8jjJSGc2M9WGoYjz7Gz71nF9Y9b2yzNxbbOYsGx/iqNfr0Vfe6/IRnt76LVNQT
4jY70xfVa+03NDJa2Jh1svMXlpShM25WSJWdb8rhoxDlciNApG7YkGGDZloZ7YNjy+pa+pr2ZliJ
1AOG99F2tDpVr9lVvDywzWq+V3GrPQy8ouUtVT16d+o82lETds8OGjfoAoRD77W0s58wIzuX1Hd7
0m+cdotnCHFZnxW0FLNGiPsRL9HO08BUshv17VUlfoVj2Y2mbEVI87BfSq95t9zS+2CjWPYAbEAh
E5eU3LtoqrdwMdCyG2LYFljcn0m6GNdOktAO0VVtnGO/KPe4u7P71ALQCPGjg+qRCis7J7lzJm85
gfneLYekbPEWdY6HaTMzk3DiqPSgGeg7IDVt3AEhYNKU3/KsicOy69SROVi69hLwPZPrj6tYpWhN
Y+cVlg7jXs14ggYpgspTH5L/tEYdSc1Y49ZHLdafBrov60njdFIuBIe1nvjWN9mybqUadrFM1MmG
h3dScf8tH0qEtsagbSZFNR5rFOsRD+0H9qg8iEv14C3NVuAeY0qrP8+zh2d6zA/x4I5osko/QOqu
bfwSldiknPOUdSnResv4nqOXuiuS2f4EtmxcsfalJx/XRzggLFstc0ocmKWXO8qfK3q8r6BFJNGn
Kj5PvK/hkg3jmpgU9+AZTnyo2l5b5xb+qnRoT1PZOcAImi6UsV1vGy1Z7hrUwTvs58Zz5GjIe1F5
BPAx8duZ/Unl8wdrJ3yYKhG70rM3tUzyte6XG4x6z5GEhjPN+EedctO7XR5k6fylqivk/B26cjU+
TdhSkbxm9lszJsD6y8y7t+aoetKIQFuZnvWMK/mNBPjqfnA8GAyugdGbV+HcNGTHtsNHCiFmnZfG
+1SiiZ8GX4WDIF9Zx8oZjCU2BCyS8knX6vIEo6XbE8YMNnXJHmkx7L1kgLSRj/kracGBoiF2oYNg
hVMq3+dUf69utVRKmKGc2CV9YCU5lS0ghrwNJif/qiGyC3rDeYxG7XOqeAaX+lLr0xumerVxp/G+
dLAsVF43n6LI1Q5uL6LN4hLFZxkAcKOEr19F82owtBcDOMWKCvA0DiLD+AAAoNYBvPldbp4t8Gfr
drFrIhuoJnu9ceibChoWdlNsRZzdUZYaSJYBf2a0Vtd6os/rxo2b/WLCJEn64UQeWf19QgYF85dI
AFw3TP59NrkQ9SuEUQzNR7Eo/ysDki5UwonXqogPrW5y2vet7zo712GEQmA6+kYU+Nid0rmgtFXb
jFo4oA30OaPH3ANFa9GiA6iKaiDKUeTzHA/VEXDh19pWj4u0CXTxzXOa+keVqs/RGb5bMeiaNj/Q
1FUrg5oi7R2fUUV0TGv2TTo5BBhFWwwQoWZlxwwOcYC7BY9hJ+pN2s/PVaEdNT97Qmk4nu1m1h6a
KBOBYdafbp5tcFV+ONqyjzEHhQCY8CU6+d0wNCOUPzByc5eodW8YL63uv+BJQfRotjtVOccmZ5sT
Ax3aWnSHAm53V+SU76PmPqItW+c8ECtKy7dcIMSWfm5v42l8HXVok5ohMN24d7GLDVYDVsLMpd5G
tnepNeAOpoDGyQB7wAaA9FqYUEcwZPcc6ZdPHnBSR7MZ2Hatb6NywoTrlFdSnIctITyHGxSTBkDx
pBvxtkRqvS5TO2TbftZ6/9SQyHYw9eEH/TkGHc38VlR2p2Ejsr6YWvRCyt9ybTKAuJ1kuRq7V0Nr
rxBIfpR2+dL6/vs4x58ZEmkwICBrB07j/mdcGHvRUHebhWmu4rIvgslOHpah/5bU7Xgc0f3TnraG
jVt0+5vA87XRtH7FWCS/9LplUSvq0ckr62ztaJaHAjnJKTTJHsXLirlEtv6OHQ/7S1fOW7ugI24J
Jk1074mF26qmPADk28raPkAG51Snubs2Xj6ImJsCPg4ulXY5kgH+xs187Ktkx5TxrhKAB5MCS7tV
sK0O+xTXS1AmGh2BXBa7YkkwUVW1e6kGLSg4p62y0Xj0TegVjOc22OaqFarnZoOZP8B595BTm8ek
GNLz5NhUePd9EW1rLHBCuXuJrhCrLLXlCD/Bd+UBeNvzzdQDBAM6yBB/I22BTUS3qPrGLc2m6Mnr
xwLgyG0saOIVUNj7qOOv2qKdeR+2/C0PgDIuZiq79bI4d3aU7Xt8BcEsipcs7h5Uw0YZ1UfkCRqQ
hSGsM7zDC6Gmc5JqIfooK4RxdiUfelml+fxsTslBL6ILY8Ugii0Iu3miAj9H8R7nYCLSYee6TfwF
REEf6O7whrDsyHmY5IuqtKF7G8muYSnbAm7Fr915PL1JQksY3AbDnaXwvklpcgZHRB/0ngaBh/TZ
5qFr1BNNQmPbFZpxSOICqTNahW2O8r1Yg1nqnhetwqo3JDUNDL/SOPwI3JgNBgYO/P1yrpn77gcw
sxuVDqBSqtYLTbrI08qiNbRmZGwc3Lz3fxSmEvsIOTH6qG5672tCN2/JvAfb79SZSrX6mHO7eFn8
GKaxsaQHTKNDR49gIj5ATmX16Mkk+R51pfFGiw02UjWY9yZxok+yywbgR4u2QlGCFYc23aHw8vkA
+Q38SPfvj1Q/U5l4gVdz/DFajnsdhWo41/0PhIfFkdfW2Siv4gbP8byJhDvdi8EjRHWou4dOS25N
o97lKJcYciOgSq0NTy6XfGmI6iQyYY3xMrm/eeN2dmP4r/kwuEGquwpXT9I+eyqpvnRECH+L57zd
TqLuN0nBrmSNvXnQ5ahdVcqAkNs6pFvTGEA/klTbvWUE+oYMksFVSFPUlNLQhnybY5g+9OO2kJ46
cVqn4QB5lRNl+1b5LV0HKA7JKoVVHzqpEz3CCPBDf2xxl5RTu+ucttioxHN2bVbaVzEvP2ZI92e+
UrTP6k5tYBVSaegxB14DbOC+Ssf+wI7SHSsE7NvaG8BMe9IyXt1sVGcOHdU6YfPdwFeC9aiZtEms
GA44qONHcL7x3iME92MYeg82ePdKsITZIf3S4ABqYLdTyviIwvjQVObVhZ0fVMCu8AXEvNwtHQ3J
B/oG52p+xECmbxpAEitaXdOWMmZ4W+gbHN1azAHxPnJnt/BRh15QuHpGdwRtWTyhjuI8bLBiAwVJ
Tkld6KeB/e/UuZodIoSzMIHM+8zP6NxA6duLqhn2uZQicHxbuyR69nXEiLAibvZxIUBzVTbtpS/0
+NToSP17UX3BwWQ+KD8z6TVXNei8HsDqquDAsCGpqg+xeeJCtLNqD92FqOR8yU/ShfmcjX2x80rU
fQJhIta2pFJ7/tr6+5Kr4YjfFTRKTczCEN9+WFll8hDLQTFX4T7wZK7jyDXOI9bowLfHx7gErT1k
gOOrdopWGSSufeWVWUiCXr2Ou7kIB8QMK9TSI3m4QxXak4oPaVaQzWFwRuxNma3j26pi9m5zniau
yqFyDAwcz+uKm7GJqqHfpr4pD8Jiu4kn0EHIcb4MzTw/9BZihzqGjlDPlaJarrPAK6JrPzti48yS
fOo5Xw5tB6g08+tynaUjp9B6piS/NVczum1BA0o/WLIkfeDJ7T8qJM0r14XqUWTMTBjYeGFqSmPj
FcMjHlb12Nduvl4Y3gRFMlYvuQ8d2nUn7zBk/Bq0rOsw9ySIOZICQmWZ7ZZeC2MTV3PujJYOE5nq
7VXLNfccTU604fOc6y7H/oWE5JxVVnkyRf7VlgS/9rNd7IdItVuoDjRQOHOVDhz4hrnhgffXvFfG
OFxUDhDHbG4+cGfM0Z6AznHi4W1wG+QRuStOUWVXuxTL4zadp3cl9SjEHAJOIzWX+Nhrk37Xq1x9
kExgQ4IqF+MwK8SLia3LQ63L9swoKttQoG7oca0VkRcb0x4M6u1qCc2iMkKj7MVGI2ZkXY04z8Eg
6duJLsSRpiWQjsQmktLJAQ2X1rHPkmlvQcwBZp8Z74D2xFo6ZH8mMQCjykHFKl36s1BDxUYs7XRQ
TUXy/biIEDpWu5mahShcrWVdTwZxpgcDusyyi3McNWY4JiCIG2ZBQUyvnTh1AncZlH8hs6Jf++D+
cNnD/iHXWh5wnPhYT8uh2GdO8Y1hY7FtC308q1vChaUX2joju2vX5bpDcHGD97IoIihuzikpbUr7
xRmWIM6Rv6vYBmDqlrzpMFb4ksqFEycRp7A/uVcTwYsk5qOLqaDJDXvEQd9t6xK3dYE5cZu4pcHw
Hp7Q1cttJlEIz29a+PxidD5iwcXvv+vAC+9I6B5/aAOTTNAnno8lj6FYxMTwPDdLu+2mgmMYPZX7
JQWQgGZdo/Ob8g4gxt+79WK9okCkvdoVNwG2IpoA9P6zy8mHjHL6z3xM/35OmXJNlioOJbyHcPGV
elKt+khTgGhlRy1DX98dAYdr0x2gxiXQl+7DT/49xeUvGVzY5+bg6WlYu8p+XXjF7/XZi1juDPmK
1di/tzS7NAPAjdht4VfD2putXH9pR9BlU+uqt3KcCYFvasRNwWDjor7xF/wVPERvB1X6c6Ioot+a
8skhDk5hZzT9QVXV9JzJvgszCsKvU5JpLw1E4V0l4v4wuEK96ZNfXo3egwMf47y9sxrxOVZOjiuZ
WTyULqM7e76yLxiV9IORD1BuEFRBXPJ11jePNodkCnmWcV+/KJ27x3Duk6QFtZeEoXLcZMBpT9yB
mGx3RmAaU51lnIwPPDUuo5kpY6mLs/dW+OO1tapxD0qP9hfE5m1rzkyULb0LfVf373M5Rvs4TfD4
lqkcPuOEyKmwnBXZS5NPeeWZFQisSqtCpKQfMuHRId+nCx2PyBNE7hysJeG3XYDjcgqxTZCRUXb8
31kV7/Kkb+8TTNMX5dvRHotc/XVgTd5burRfkdTma9487uxiNRNHH76vr5hzL8YgXyu418Axi9tn
q4tOCxGvMCEeaQifFxPSaTg7C+RlJYt31Y9ZyEyIVDovQXtfqI+btw0VTMHHx/3f7BmzNwdwgXqQ
2UO8i73SurCo+vcVxi96aRERpqaU9fvsNFb/Mbhl22hXLtMfTUeylgOoEc8IZdywZmg9rDCAe/32
dlcqvivyOdausCn581RZdHb7Yl7u7VEwk7PeQcYiEKgRDQ7bOdc7B7xtau/o9Vmr0kJuEy6TMNb1
bVauW8U7FimyvsLWmsaPiNZu4MPfm+nlEFX9xphdOg8ptqDpLIsKnx8J1Z9zqQaSsuc+aU8EAiCs
j4qEi8IrHeWdPzXZj6XqIYURWNQUlwLWUTiK2jOOhGVAr1w4SSYPZoF7pol0q0PvpRtGiFChRsVV
FU7HbrIUnJdZF+xlsyApeo7ookSPcsxA8GoifshSYXrsm60OLa0cNXYkc5YfpmE0TGR5gyaO8OVC
xHeWAJYwu06+6mXM6ZfON4gqTj3spt2ivZTxMnovFYFH5SZHlzBS66r8WMAPhR5SNi4Pot+7oN69
zH8dndyUZ8Y0T4PJn+BgjJpvsAaq5c5WhiO2Uy2Gg0hrKLtNDxf0OZ1qiGGQN/V2b/oGwUY4t8FN
8rM8LTXL7soYMOt6zZC96k7nfFOO6u+0UWnWDl4lgRSLk7eE7UZxAfMUWit9iLa6ijiGne/gU2UE
C5/L3MHNaI4xMh3SEztmcUIw9gxvPb2NX/S7rtWIoXJJjS30RW6SgXMRI0jgVgne++1clOKe5jZr
hDN3JWeZsWfeTJ0hiFhopuJl7ODUbcG5wCz3uyTL1iPjj2LY0vqoGIjWfXvCwStpVmZwHtMgn8xO
MrkzkIwlAHBIK0G1AGCuTEpY1NWgzgkfo6f+hVl1olci+sBJXJwuqMNo3481BzlC6jH4655fvBcO
8XhBDZHjI0HDal3MvI6rwDWT5tOBnniBFWZHK4+LPQAE5IxseQu06qbK2gedQkk/Ir7HycD0tHHp
9DTppbHBxOGP13x1qPjUHLeiNg8qjOuQXiLw9LZfJ1dbmV6YYKcdV1aNKD4oY7AT685kYdZXnfR1
MhEWD3lPPBbjHl5WCY+3yqHLAaXXfH/TTYw6PqfaJyRFMq/28DyHvH94fCLivCOj3FuQtza+prsX
OiLdVqv76mTUQ7bpEeMENAe2S9L0X6iSLW5an/3geAJ1beqiYe1785rSzk2oLYpnarTzQt+A0AXa
xqk7721jkqGGES+oF1cFdTsRKGHP8IO6+RW/AXGU0Xz1aqUHaUELnRKE9I7B+s48kvK37l9aduKT
zUA8mRN7k7naVxCgDrN149rTwPiQA4tFw9LZ+3a5hYGKcCHjZEL3+jjRBAnV6EanxrUeSwnZMr3R
duLIBKXOCcmpYIo28PxyzEzJQtcjqeH83mJ4dCqqtg9mWmky55Adk15CqbJZmsF/m8luCwpD94PF
5nTN72d9IZ0rBhIqviwxKU+qpaNeAx1ONZYx5lNrb1LgrONKvCD4rKoAZnODwFOHEIvXjnw3vBA4
ySFilqyIVUoXSNZLdZemMn0BZcH9MAFnnpq2ar84yinPyRw/lS3FoTc3zz4d2jFC4TxqEB7JrJ1X
BAw5JREUniA6zXTchg5RBN+WeXWzyqEnBUte34zMxnRP00AdlppRJOVPuu17Z53ERLg4RnH0hvHq
3DgmmXNvL82OjvFe03XYm3ZmB52u3dMck8FYU1+UpbxGEShvkXs65u5+qoN0mMegkP5DVTDNxdkD
PQBEFAPTky78NNAS4zLo9HPhZDebHFBAUC0m7TY7f1+yzttU01Q96sT1rZpmMoMxms0t4z5CT7Tl
OAAl2FYZIjoCEYE6uz2lY9vB8cRPSkXOEUgP4zkx+Q3j7L71aXkmst/G2KeuZeEe49ZIIJ7O+9go
1hrdwX2dZi+2XYZj38Y72oB0tKKmKA5+JujwGUP9zKx0/AYbhCZaD/DOFOmL1iT5sbLyr6C/koep
MN8mNORBT8DEGnMjY7NR77auJCjCVxuImeZ+Fo67Mmt2J5J3pDFOax2Z9q6z1bJtMmv4QabLh5En
dKSqcgYLz2CwsJpnvCH2HqaIuEOVSBNuSYpTUeVkgvGnodXFEOesaYPHhHhNhwmjTyzBBytTSiMY
dYULAORUOlLfFLRfJE2eVdymgK+S6TVioxqmpD7ZWkGnI/7GOeoV6C10aAMZimOPT45jQHrqyQ9Z
ZpLrOsxpFztl4Nzb8zcxcWi2KpcDQGb/sMySuCKQ0xdhkFkmRFJv+FndddQhLFETePVFZN+8Esci
41hmXuaAQsfBbQwvbQw8YT8yNvooNElRMU2CJiPRWd68nBOzEnuiLp8025vY8JERosFhFKFb4q0G
irC1CcJqZ2dH90ML6sn+mqku2QLd4/jwmVfmSVb+d2gVGms5dseOVRpoTSW/ZANDJdAyO598d0PG
m0En+8jQDnPp3pukmB07gsb2c22Zd0AFrpBd37PssXazS06YwLr17ZA22xFgBAEvvQrnTLs340bb
lf2MgMYq3z1ZhHMTn7uujl4bVb/kRLHNqaRQhPEIgcYLOxlF32FRbVJVzF+kYzKPnB+kELS1hHcw
pLxLzKVeVwOcfy//ykE4FA3I6z4zVj7WX7om/nqUtN9Erm2ArR3mwnIotix/iyScCt2tL9nkgKeE
gHUwyrimnRlHa8Dkr5PdvGbSgMxh5cS/65kNutKeTpMkyaoF9OuOqGQ6D4vrqjeds8OhpIT8cTHd
9OJidhax2CeZnYZaU+4XGlIcQxRnLfXuZw393jLx18SU3TlFRoPak091nxx6CXspb75ZFH95i3m6
76rvnWNsVVz0qyIGBVZj7bhEoA4KM3uOvRZCYoOKsL8S7nPsDPBa6bhbhB/SLdlZaX+X1Y177PQu
hxOFb2tlqGrgQFeEMPAOdolQr64Y/yOWDT1JC6Oq66dE9FurIixTFmO5rkk+XTr70A/5j0yZd3nd
HjnigA4TVRZmmotzu+KpLwA8FUJHF5NN78aUUzXQzl5DJnK+WjnKIZUQKxWhaQBALooAfK/H8dok
oaEYzY2ES007zxsffOgcezUa9MaN/kaWbLHwQRtxqrA17ZM79MZdZ7NvmTwBEXAv6DpzYPSOA+Ma
RFVfbjw0pAsDndaoa1KVeNH8BBYMXRbfXou02htJdJGIbC5jkXPiQSDi53ywgsiGsGGLWZTzUDj5
s6DcDxK0uju4KCutstnKOc4Ru3a1l/YkWztAUsVnlGahQQfNEDVWJKuJBAaHGtXFlvB7LI7S9ySg
QCvCX15YeRN4g9OeqlKIU5G1XZDk4xUKDNmFhA/VRCiFej4Q+xgpcRi6Kt+O3XQE9nGXGs4zW9tR
r4CAm5JaKS10GxGr4e7yuuchGO3y2lujdd+q0gm4/YpUNDzNsbGGrLPjcMJoks5QHjXbpJUg25p3
mtPMGrLeCPT6xl0RxI85ct9740nrJV2g+Kwv1r7ui2d2IvRqUPfK+qkpRhS+QOZo9FNn45mPxIct
WpjieHPNYY1Uxvkx2lZ6zvwqOzGd9M8x49BDkhLHDe6ga8JIOfaHa1HHwdP6zH22S5QnZVhWKZW7
14mrQXUcjDMoFnS5fsimI+5GRmanUtRl8N+7GWSMaWX3AqQYvN5boDz/WP7zHwCjWv7t/xsY+nn/
8R//zXDxg/7fHQznGgv5e9oOP/7oWfj3//Rfpjv9X8LyMBW7RMt6FjbS/2VasPR/mYaJsc7Fm2u4
ns+f/G/Tnf4vrAoCdCg2KBNnHR/iv1wLmun+C4M0fBDDt0h3tu1/ZLrDGfEHzwJ/De+afjt74/yz
La71s2dB98g+YHDAU68TSgt4xjmVTNOvrdtBLPzDrfkLP9qvlq7btQwPHwYIExuL9c0c9AeHVU6P
TXUFeG/hq0gFkRQKFd9kAfeqI3W0BAmdf3PJX81TXFJYDgYy3FM6v8DN3PuHSzq5KDOYTiQVu2NP
F3nW1pVM0r+x3//FFxOOzoTMwmRN/vwvrqbCA3SE+JEIvtivkr3nGC7CaOEMm1td4qxGjhZ/Zw7+
ix9OMDxD+sfEClbLL9cku7jxHBYkWGrzDd03Q24v6JHhOwHwtP3HvxwX8wQNBZ+beHuI/3gbs8hq
DROz4grlW3PHcNP5sOux3bWg6g9DKn3/b3632+/yf6w0NHwcz8codrOcGh7vzy9sFh5IpE15DbJp
TI56N79PSdTgbXCeuwyRQ0lkQdJ2699/y18flttFAe7e+CBcE2H/z98y6SOSzUhuhnUBSgu5KUET
RV38zcPy56sIHEnYhFyCfOgn/PLVOAuWaOsK6iajUXep16RnrHfvv/8qvz4dFhAFT7iudSNkmBDy
f/4q01yJpZENxz5mAE/+mM/3uenWjGuHcvePL+WhX8GgjtDkz9+ns+Mswb0A/Q8AFxS7ki7zKrXm
8dUaIdP+zW90e9J+fjCEABQgwER4mOL1X+7emNZtWdPrWhV5auOZ6du3hPnpi80c6EKng3mcyzn6
P/e379P/iH/U/w8rF7dTuL6FHd/kptLJ/vl2IspoW0KuuKrh9tc0WqZjRizhyWpuMhj0p87fPP9/
8ZDQIDXxpekG5n/n9ud/WLemDCG9XjJzTqNWrP2UhFvhMUD9/U/311dxfDjUAmjUr681E8Mu8nKi
GQe/1VAsGnE4dqbxz2+er+PLYxdzrBuH4ufvQo6Rl+B1w7oAGHJb5452B8nBO5ip134mA/lAv/9W
f147BEdYYFhsrQC2xS/3jnQNt6w5Uq8ca9lxlxUxWH6Lwn94bUrjwrCqD3tpHH5/1b9448B5WIx4
YBywEfzyxrm2zjC7AsAr+tnDJuDUm9pz/V2kLcPT7y/1p5/ttkbRosE7gFlfv8HL//hwtG6Dv88i
mJK9rztjvc62Ffi4f/oIYmfUiVYVt01bIJH6+SoLjczMNjgF53MKfVcrtSls+t54/Idf5rZK6dbt
KWeHxoz582VQhqe+6GmqzS7mAAB/ROFKs/unX8an8AC1C7/HAzOl//IC05HumQViwPLbjHGaQrPQ
gRYMf/9d/vQM8MbqDJPwrFNJcfd+/i6zYyCdESU/jC20g8yX5V4gnQ8yt8s2v7/Un56Bf18K3g/E
efjPxi9eU32K03nMKk46TgL4d8YbZe/nJvXM9e8vdFtQf1pwfczgjgEXQEdWQSn683eSYAfrHtDY
isZuZLCmI1jcpXbZkZTqzeOC+mDmbOu2HmdyjWAqGgwjKtB//H1dig+ee8fAzWt5v9xa3lcri1PP
o0mqppiQ38bXt6ZFwNfffN8//4YuOpPb6kGhynV+eY+JhCpj6WDVKOjYbRK/JW94WBAsW4355fe3
9s+/Icc413ZgZ8Aj+xOewV1wCclyEuCyl+biaUgL6hyM5D++CmwXDhkeV2Gtv33hP2wlcxW7zJtm
scpEhSskhwKOuz35m9vm/8IZgpnEGQZPNt9IZzMBL/LzdRzGOIsiNZrEJFiua1ofZQdsNmk/iP2J
5Jt2ky2jQ2qpT8M+bSLXw07B5HMbd3lSPbqy8yClTwBY11LTIMxJE4VuaEZlrp/SvFw+ELqSK4hC
Jpc/iC5FpmJHNoOimbRy+Rij4Pc2EbuxXC+oXYmgNGIjlwcdJDU06S6xIB4fOuauZMfOKAJoGYx1
ktv+HYt0PIt9a2Z+ekVUYasNWCLUitg+zVZdnYlUaeiwGf2SpaoG4+p5QIJXBtQttfKa3GcemZE7
tp0tZGDHgcHjs4P9bUu/gXjTlm/XXCLb17y3RBLGeda70ltWN+YDRjjlMtfWUbj5u5zoo+p+IbJt
3k9keuZXYIBpuzE6bZpO1NszIiLC5iZnVWED9LeqGkt4VbZBgsDBzJ3aW/eTmToPdTdhp0y6XtBx
WRzNvua0edMwN6P2mhmLAQwdIQbp3U1HEkreUVyR0CgaZ4OkyqxekSjG+oFQt9x6MvE60orH45kW
324x6Mm6EZVFUHp8k1cZujOUYV+Jtt9JW3ngvWk1eSvpjrdYhlGA0JdEQoT0ntInwteQFQu/0cwQ
Cwr5jtKUdXoPTcl9EolZzLt6EcywlPSsT9jFk06XqEFwiMKDaC0oLrOUYQdipQkABCfXGD8zqWxM
xI0QjRaMu6Lkb7/iHcdioyGwIMkPyQ/GYmDw+FuHsujv8kR3/QMh78x62sFyv8w2Mar7riO+le6W
XY5+uZYqziC8k4IZw+WDopZo74K0Bbwyi/U/2Tuz5baRdFu/yo6+3qgAEnPEPueCJEiKkjVLln2D
kGUL85QAEsPTnw+u6t0S7RajznVfVpXLIIBEDv+/1rf0ESwW1VAJEk+zcWSREiy/JwUuDmlOXrg2
65wkA8IoOJhZzNUkQorEEeZ2LLxO3qE16pNvk6QRbxIppnsSh6JZd2a7z8gaEBEW+koX5aosmghT
XwSoeUAkCVhGfScEAGAi9aW8/dGD9K5LlKgdGW5bazKNS73wkN63NTTHQEnHaOjVqPYl073S3oW+
m1x7hd68aq3TUg+sSG9Aqeq7Y4+vvISS0xh4QwDitqapXuY0THmrvdR87Qynj6O+6UMhyl3U09ml
P91kSJHRtzuUTFOavn4qsZXD5KFRuVQWR+yFSe6uZ0pd0Q3mChdJDZ5g/9PYxXW7i6Oi+u7xUald
3PENvxStGWN9IinrvMNIPl3kEJnz7YBc0jszaanrwcTHQ/0wttVlN5hRdE56bpfforR3rK0sUiFQ
gjSNCPD5ROOGrFIi0sjjBWRK2Keq0aFDbwR0khUk06VhQQKB5bCCjQASepTHPpYhpwqdK7AuxuNE
XoHaufyVVoAunGHfujH+DQ89XoVDPwFs3Zn4ytZWWzeogVPyqFdh62Y/5s4lE3CIcxGvCFiwjL0N
enT4YmdW057FnHj8faJJJF11W0TWNdL5wflcVX2Pnk73sUQ5Xu7NO4H9jk4LMVOE6JWd/7mxu+QT
enUN8GKeVj9AhrXRp7huJj7NzsK/Q12zqoMhAvxz10gvRyCvwy/mBfXDs6V8guSLrIrvqyFFKVZK
l+5wxud/mY3lIGn0eMm0dyNCqNdGa4GsTB0O/MADYsPelFgA6CjxNT5VaLWWZ5YXN20vS53ee65d
Zkho75j4XUr0pkfOqCkUswamXLxjcVFn93XW1AZwTG+UmABCtBfkqRJhPoVCj3l/GGG2bSJt2rWm
5mHdJ988oRM9Sm9rGXUj6eakMnyK2NVwdK+a2Lgw/U6Tl8bgkzfBfGHtK1LRQea7IilBnPZxSqNk
9r84OQvnGjjI4Lw2zRTD3jSMsjvHPSgVnsN4EODXPUK5nQbX3MYr89w5zIOB8ScadEQoLOIQO/Wu
hJ1NKb+btrpSuETwO5NBCWYAj4nhw+qniVx1eLD4WjBoIh9u1x5ygO7QqAgi/ujUNkbBqTXTs0bX
Q4yAxJ6Jh45EP1wyQLD9g85SDoKX1BBwnBSF2KNgUUZhUFK4CZCJu9+Y1hr9k4M8YNtHNq1nPhZo
lxhb7QzkZ2W5X1Waw3UctULPDhNdUHqvsYFkVY+xP6zqaeZOhqivqg2GY0w+eGDsOfClFT1NZAgg
9RjRX6xDY3HfzLVr0nAalpZmNApnWs/IX2acLY78gdUzlECCp3xYM6AAe5FbAtFdgd9aKZqwzaoa
MjtCnplaX5NJDncpmpSOCCvCe4h9k9pVjXcZ8UydKtR9uRvVG5EqPz3kmdAI7fE1sN4+WqJ0i+Si
IakTl4u1odSYvtJtpMff+cZAM5CM7m9eDQ8bTZS5kLdk0zO3O5GnEQhhtN4Ge1jbB0LPRb7Xixob
fSJoC1RAsinfiyEXayZdP2RGxsPtIYUozxIE0SQxxwYC7KrEJoZoPZluqPpNaELamnQiKbR6CatN
8/MOO4a3dpzWenRnBb+jaA0Opi1qfgI7VY8Df/FAE1NeV91NPM8Ztm09tg1MkynpyY3rYJtJS3oC
6HNnBCztksa7wr9YPWE+N/jky9kkaaWRrqDq2JjfY7LeWAAHk7IWJnOs8B4rARqHQiHflDOLwUZ6
YMvXyZyVz5O0YALXZmXcK88nmaPKRXOQusT8Y5BMACusTN3AjVTrXpqI/z1MrN7osUHKl7DYOiK2
t7eFLoK6cfEQiakOm2tgDE10NcU5WbJd5BWdSc9LqeG8gbluBrC+9GTt6siwP2VZjm0Wo2M63okZ
v+y6QmZN6xQaq9plVpeO+5leNlkpMe6285CI3Oy8Zi/R3RM/JYolSsoKk4NjkmDjrrS4tZBwVHY4
6vO2gB5GS7+Zq474AXNK7Bc5sFVgfRWNG218yULqrJRLFShb15pp1V/ZtohqI+cWqGvaDGQxWFrR
7xMWxHansOLbe0J9YTjUOWndiAdcOGF9CVeBtaNUIyyPbH5q8Pr3B5l7ccfF8Juz9XSnG69PGrqT
BL6TR6DFCZix0OmnzexFKE0p/KCAZtNlqlXcpPARnIZHEPBm7EPX4o/f9VaX3+DWUyAXpD1/rtDp
VOzBm77ZRFJat7IY1MEmOStZwzTqL6LQtAhEmaTTwZN3FqMIfiYZDF3oqyeS9cwnpLw6ww1c1uLa
7TCr+nqRLcaRqYsC/hypNS6ONLOJnO/U+slar0Dro4zUTVSQFhJDii8StkndsjRizCi1S12CAGXI
l/D2YAtTIlfUFKKgNZL0CfgaM4imhYQv0RGnQWm2iYJ2YqT9s2RRHwja0QQtMkEmMvmH4fC5ST1r
ZhoWQ7mqjdq5b9M5z0HdkCOI2QqpMDSCItHR8kRSBZPwpNpPBfGmsEKb8t4mZkeDHQLwbMu2z73G
QoEzycxz6HxI4tMngXMoXSPtHU2SqvJy75R1OHF1mjOrph+9W2NItWJjIYKB5qFHBUq2uFE/8m6x
QUVTzWeYNtg9Nn3a45CKTLd7JMMjfsFDRcl0hpSpI0+1h9fSm+rPhKc7e9K02UsBrOG0xFmgQn2t
Ze0Fnle+VaSMtI71DhvTqki1FK9c72L6dTgOPQ9a557PpTUWgYhSHOywUuJrTHFF/eAnEtY/8I6W
odRPmbtBmGBsC9vVta0kxMDZghEpSvq1NpqDtCoRX+HVY9XLpnS+6cs06lBhu9YFMURRdABOoD00
TuTqD7UnkABKmamrubHM6xE+CDat2NJuSXSMtcCBNrH1476/aHT6w6vOJj2FWa2uvlllVF3jk+hG
ttgZXklIKg1Qj558Bl5/mZvLchCGO2Ty6XiWOhw0bqh5DD+ipixf81rZNvaCltUzWZSRxACN5fNo
eQh/It3CmLwuQzVhg80iG3Xxyp3KGZ0MMmSmaYZPlbbncGhGH3AE/J6bTNciNK9k+vTTltgNHSpT
WSAnXdViigR7bBOH1lVcAjFA51zrbdOs2QDxX0jZdR8LQmQeBpfPK4BEaWOgWxT0yIdsG+pyqu4t
joIwtzmFkrExl5XHUEqnjrzV0fO2k2ao83Fm075GOMgxhK81YdDpgGDAHwqri39IxBAkclbe/Dw2
LWCthpydNUHlU8k41UAE1FrTE7lcRGRQMGWQ5+WA8doW0D87Aj0LJwyI+GMHPBfCfKwSU39UKbM3
k22u45zDpbFPSwRMQZPjaSjJi1iSJdH2IW2Miu9RH1b+zvXi7Km2yYTedF2Zb7OaRIBFP+M/2SOg
jmuROUPIycsx7fpbn3CQu88LmmRfebYwjzNtaBBroywPV9nYOw9xjRd0UymaoORauTiiAM4rtY2s
eQZQi0jg3nJEP+4IuWAvxjzddP4N7K84PS9xy7kbx81gpQvV6jsKss2LMeH2DwaMT8kKl1poc1DO
RugojsGGvOqsqF7LpuakoNrR3tvDnDsIxnAMrjRjnO9nkmW/Ro6PWKLKdOPJm2znUznxl6ybpGOp
SAZHPQ6Q2Fo+Dr2xA0YcewfKp9ixvB40AfIbamgrysM1YT4yjTBGtEjs8Duq8qXw1czMR5eWyC4b
C+W679z2YJYV4a4TzBCiTbwCe/zQV/2zNsQyuRjsyugog3iu3NH+BAvJVgPOelskFcu0N16W8PT9
QFSN5rPIN+Pt3CVGtpvLRTeHsFdL0MxRKWXoeW7NMBycvesONtwWReF5ZSOIbi7JOPbZdoOvcLG0
GtETka1VuEmcusafakMoITW1KJlD2eyuWjKy2bshLT7HpTSOG3fW0ke2fBMb0Jg1FMeOzcffDC5q
WmmVKNrtDlAayhm/d2FuWPLFrSLIiwaqOOo8rpHl5FhVXb1hXDIdVqOPbEMDERNhg02X4Kg+yb82
ANr8VTtZbLNnfc4ftMabr4gRH3/IosHhAopfdoehVuo74zKCAuVw1Hyd0UQ34FhhUhwIe+8MTGBz
TH9aSSPfe7Lvyp3nQspAn+ktUdCO0vWvRWERTVESF90EUu/mbyD3mHf6IjauCWkfqrOMWMEv0KQl
myaVSA+iwJzhXfikTd4oijtyJyy+r6af0t1QsyXpL/Xam9ChIgQ0NtXMSfWFwkFafNVTRxnrSBot
2QBRTZlq1aSc1e8ztnHgEOpBONpTbulJfEdT0UXjGJI3zHca23re3uZmbvtr2xlpuCAnTOpPXugM
r8OYaSCJCGBnniZ/byvxiao16dDJBYKy8IeNWuaVzW3/pVZ+LD6rEHf0kkaWYtN32UKvDKcShGG1
dVrdxXFUNzuRe11873Q0q6kCNOnnLupuy2wCi4qg3MCpwdAAUcFmFyQCxyI73oS1TUh5V37FLHrR
lPKqrKxXzrvZJq5dXGRi/JL6XhsUXuTvHHcAUMSWU6uNnVcgOSMqRFgvkWdN8fl/13xKIay2chVL
zSg3qk20a80pzTawRUq6kFNb1AxTkHuYED38QoDqAHaIdrCv/turxlBKjn8c0MtoBGSR6hj9Ucxd
Ed9n3HEyw+jp9THb04kMievaR0aIVrLPHj6u2B6XoD1SWumIGFCGFpalftRtL31lMzIdjQNIikyC
EuV6rBH6IK4d/2ZxmIMhfRd6SLT3HUDOx0XbkRzQuR4A3Wpkh0Qsgxurm8a/2fLmKrREdFretEUQ
xxwV71vHtjoi6zRoYS4IYqbuiyUH5MRVjjIEqEALKNUc0Nmc02gUxlFvuI06aYkOw76PGyPcotRm
Ix4qq2wC+DHTZdJZCKVcnTNFBtzlwWPBe9Ud4hlONCt+9wIN3aHgvjQ8Lffoh8D4sQxN4wWyUQaq
0bn+WtMXgkej/dWu+A869h82w/7fC6/Wz/WP/3r8Ib//eCu8Wv6fP3VXmhB/OEzizM68BgIlkEn9
RYvVhP2HieOLYCN6PILB/7/CK8P9w6B/R6OQNi4CkOV7+Et3RcwzHyWDygXEz2AmcuT//s87AUF7
9M//VfbFdYVvu/0//7CWD+tfbTU21TaNO9/jB7gUKSGev++WRIUjBttqyZ4Ec36W0U+LqBT6zhe7
htOgstn8ijU3omomTc7Si/sg8TPT3MJOLJ4rIz3EYQ+dkT6JsyHRGa9Kkev5lVN31rPlVeK8pwFD
2nsyYEcPiQ6aV1QlvKcQGfNV2rMUsK+vis9Q6Ui8AFhJRCoNGSUMcy8NX/tMsClaT05qu7i37G+p
bmnPVjGZYAuMIbA4LLCswC/LczWdIWYbNpkjkoc3L/U3wosjpi7PyQN8jXCLFpbpMCcsPbQ33atq
4mSVlearTccVOirm1TZvxmFn9zJcW1FO4YVYVZB+dtkQuOz0L/bkY//J0Uxx8IQ9eKclKXGhqSvU
o+5kHDClGiWrQPypyqs6x5aqK31FnQ0ig0HBNShxHZzIufjtfaAusgglxNtId/H9fZiqjahVV6/4
3+LbIgx/xGY27XLaRxTxNHTYUfVd1qPF8Ssyd5GKnVu/gBrYTcxnk1un65Bopm9hHqpDaFOW9wv9
QqWDOPOiWJ5npbKuzTJO8S1UyQlpw/Lb3o1VwsSMRd+DSpBJ/DiTS2LeNTGIvJYQ4C/oUVgXOL9w
w3SKdPrMrDYfv/OjeXx55yRR0KrknfJWaca+f1bzkAOTEe4PyCNPtBQeyF42ArtOuz0sivw8HAYd
fwD8Y/zRjP2xODF9m798nPwA2pgQKUj9QBhz9LKKtB0lXpUfCQHpBjwZG5MudOfmexWW4nXOw4b6
Z6vOYJ3ZSdAoffpWkA+Mxjaxp+fBaODiFDA7aVmIK7vkhL3q57z5iuoxD9gJuvEGpxCdt5l61Lli
XSuDynA1DmJaoBw9s7eR2VEoiqR5OwMq6/dFLqPPqAijWy306Cr0uVeff/zcf0pU3r1nf8HM28Sw
EEtv28fyBTZ1VRTH3YuppGpWFdXcwwS890mODX7/WU+QtBAi+Brro6CbFY4Y3WC3t5c5J4S7GDpc
TOek5ZFlQzWBa4YGtZJT3X92NKJnYodTHBFr3g0kEPtxjMfhkn8lAaBgLmQaqs5IRpKfDPys9xyF
abFa7ok9wi9DGWUQI5jMGbQgDj3R90OLj6OKlLS/UZwERYc0KcgzjfZltGz7UprEHz9S83fX45LI
bFlPGM5H+6smRZ1nTs23HmDUkx1GdkDYZ7Yp865Iz/rCF89m5rt78iDPkR/WJJ+H7a1Q5WIjUsxH
xCqri6qWFJlcDFF7LA1ZhEnH0nZQKVycV15DDhUd9n7dZ9in5km0N6Qnq3tSSbEFNskANALZytWU
60GBQrRZ6ZVrSoA02CakZipzZYNy5JTTv/L5G1e2owhGTyWU/o+fxnthFt81YiyXhgo7TXablne0
ry2sxBrHYn4ZADBsskjqm4lHhtqShjlZ46uW5eXEJd/vxP66pINqhHXE0XXzSL0SJ4nb2fX4oufS
O6M5ujAWKPPaGdvpj2/up+Lm/ddDqg0QeiYuZKu/7NpZq7HqyfZloorqyAryRd21+RejDNfp7JMd
5kREFWWQ43khnpt/pbaYfZosrDMnfspP0fb7n/JzxKFDQpZJpevoQWc+lLhY+N8q2DNfcBEWHQo/
S16LVEJLHhXEz3U84pZKwwFkn2ZF2lNctsOTSB28ovnQXGlF6sBv1vzwDn34czfScQ98lTD10K59
KY1SUnudy6bEveUDo436xuJahStPvMKf4sr3d2Mi21pA/T5qiF/0g3oy0+HWnGdaPvQmnHx0vust
5nHJR34FH7OrVqVXsr/Jkc0HNd/ND3qD1AMSBKSkRwnyTqRBqHWdZMPlDAA0MMAAeBubu3gecFW8
Tg4+75XQ5pE9xCzugBq3l1k0gVsA3fDYVKG4YhZWVHONfYZ68Qa/f6VRS/Rof4JbSxNqshGdKhlW
5V5M/fQlI2WcqJoJ2Fjd2eeODa/Pqqv+wsjdhYcDPM9f+Xbq0LAwwOoaKBJQYnqJBmqr0poTj1H8
sqj5prGI/S2eAu3W48wxU3Xt0EbiWYpY/2L10gHvGVsUW/S4mCNAlJN0yfwdC9g8zgh6ASscpqEc
eJ+M0g0qhPQWRCas4HDWKSTX6i6KBYa+iFXxFYZMC6awQOvijxFVCq1rq5ufn9h/zjr/WBJe//1Z
Z5Mm36q+S96edJb/4y+HiUn4BTC4RUCJwIuV5p8HHcv4A+0mqkpSYTnR/JRk/TMWQ/zhUlswsQ+Q
qMHOmonxnwcd/Q/EXYsEzkMttsxpf+ug827viGAQg8sivbT5m9jDH9sU/EqL+rSjDdIYQ7SnNNBt
Urfwd2+ex2+OCdzimx3qX1fxMNks0SAoFY8mPOKAZn+gu4+30ZouIuzZRDhJceITYqtwdB30vctU
tKzlaC69Y7FqruLEFANN+KzvLMFMKCdjA1fdA0DWey28C9faNJlHRvOIRm4d1cBrNr6lOqpFi8ym
U315X04D/tqCI2b1CWe7MKnM6ZaCQSBH/M0gIIYAUHxC9WnptS2YghFfmS36Mys1wmQ/z2O/M9zZ
gowUdcbUU+bAqM5PUW0NLZQy921C9kMDi6E2ESFpKca4BTNww/Rkl3u9p/uwgUbvGAEYWvOFJKvW
21tjZ+zc0JSLc7GUE427LL0Kaa9T/WadOh9c0761aYokV3o16o8TkPGlo5xmD0oRpxAQNV1dWgJC
1pYIR+Db0GjGdtd0IdzJodexZAOmAmsh/WUdzDC7eRvC0bE+8i8IH0TtYFhEUY7MY0ROxuFjOXQK
rJcIQVvUmYeWhcDsMN31hSNzokaSUp1rNvpAnKfskVBRTdGZFMPcUScvLE7DlU18gwO9qnwspVWf
y3S2mj2s++k6THROkIYcaOXk/sQ65gqawisZlc0z0V7+c1v740PpyfqV2EwHnnxEKFgE2e1rovf2
i4KA8moRL1x+0dxwRnCRj8oIjFIX3p7Wl1zw23Di9ujthiHovKFOCSLSJHgIpwM/CJ+Z5NWo8drm
XE9ZuGh6jZQ/LcPpxddOogrdVGJEN9QJuhWBZXCo2Ol+A/SJky5W6RkJFsRrnZPQmXRClWzZAesu
zd20IyIti4zhyUMYZVASzsp639RYk2FVqD/PuP+Znv+xbKD+/fQc0Mft3s3N/PE/52YTrx7HZgPr
GaVA6qxMs39GFgnrD4fJF8u66TOpYMH73yIU6d9E+CyePMwflDTtf83NwiDl21o0+ZxPbTLS3L8z
N7/fj7uCwy0mJA+lkAHe/5fML0+bKkNaTrQePAvkPrCXKj/UDcwRgOtWDgQnuX/zYE7P039ekX3I
sk9mN+IcHYfqIvZiObvROoOcSy7KrgiT9ceX+Fkd+Nd28a+7omXOlp+15xfrGN3HjvgCBKf1Jj2b
e5zhG+c1PCT7ZHU1rn5wp6veeZGrA2K/E6fLo8rFz2tzwnF5Z7ZnMX/z5t5Wq6bcqIHBhRHexpe4
vcqh/cdOfV5D24gijUP/ZUEbrJheT9zzYvZ7d8/4MxhlHNm5OOaCo4pJQhpDTEQJqAx6yllY7TRp
XAIcOXdM5KQgrtP6RuRE2TpfP77ysrC+vzDiDraVNLPoFuK6eX/DnUeE+DSJbF1ZVcjJAhIezuUg
V+q+Mk1yfwxyPj6+5C+j1rPoVHiCR8wSLH5WVt9UBBNWjCKCaLlu6+lbO47q4KZeh6ZBu1a6+yDZ
hty2RZqdWPx/c1n2UPayK7LZZfzcXr+5rD6qBm0XMqgKvw3dWEN8y4gWCAASnQFb2Zj+wRpc7eXj
mz3acGDcI9QMvywEBhavX14sbUetycB9rnPNak3EmF3+ecppfW0/vs77OgUDl+tgBqYcTc+CV3m0
gXKiHIE6YizKWjlkR2OL6GmBK5wPU3TiQb4/ki+XwtNp2lTZqb8zJx4NGSdSeC8R2sON71bJfDnC
n0HH8/H9/PrclosQM0j6pb5MA+/HZY0QqKIFk6I6T0Bdu+G6Hej6f3yR394JPQRhUtAgOvroIsVY
IANX6GJlXIVbTYGyHmdwFakeb/7+lTisspJYLk6cY+d0BOhU8I0zDGJSeujcdlW+5uM7cUO/e2oW
wJale8Y4WBaet9MXwF2cHTUtUqKk7l1b3jV5feISnB6OZwy8onxFuKR5NebxQ9MGo6/1kTejWjBB
WWgKmuZNtVeyupv1Ag7HgARkMuClmpqf7SXi4rUoe/1WSGWI9diR9Yob4+/5fn4OS3qhDBisKwAh
9aOlCey4GbWRR/AdSkuBKrYlgMuSp6oZvy5PmCBZwFl3OZThUDy6TqfXRtdiHVnDu/smkdtvoy69
1/3cBnEBHUjoFaSfikZQEcEhrRBbrwRinkNi69lFA5pnb4FpOWsshCFub752PcW8YdHgzHqvf/94
4P06v2NlhFHkM8jpWhzXzxw3snLfcnkq010+fnfDy3wtbibz4ePL/FwY368jXIdtKQc4bMt8T+9H
nuHPys9GM0Mo4Bz6mui7gbSmS9QmKZBRlEokW7UQOFeTGAdnZY5y3wMowSgURbtJyyon0PPmxKT4
65TPng0o57Ibg+V3POUXNXnEqBpZ3LSImJ0puoYT+Zx1+94+6yD+7UssEidWt9/MKZzKUQSZOps/
il7vH4SjFRxf0kVdZLkBEcH5CtrKIay6Ez2d33yGrCnMJh63RkXoaO4aE3D5OoApSjwlwsSOQMlt
UXnh7ccv9vgyeCGXtrxYVk4IaMcbotTQhNEXjJ8aQOCVH5vhph9Ee+Jmjlev46ssv+LN2gy4DJlY
STYdLB6xieGZr+F1O+dYDZqAFmF/YmAcv6Tj6y3//c31Yt1PIoXEfG3LT5ZxPjePxqkH99tLmHxz
rs1uHxfK+0s4ld7LzucSpFk66P0Lj6gLqEsfv56jorUruBOLejyfHbUZ3OZHs5HIQBmnBGmvbTsa
LnArOLs8rMcvCjX9pa7L9rltIXgndA3GYrxuDSZHcqTnU/7c43nm5+8wwCIsn5v5y+2O+WSUrTeR
9QKUiwQJufLCnulPt4NO6CoAO31izPwc4W+nnD8vCRzERPuCYPfoC0D+g/QGPdzawky3s+oCdFeP
kS50zHwFdyi9o7Btb8DsUNIh5tExNbEds/iaJOIFqnNJ8XtvujdUpJr7rgkvP341vxkAcAao3jO9
0lLQj8aYPVucjSBdYnEc2hfNMzPCv1qWwjAcTzVmTl1r+b7ejOeGcEEEUsy+E8hMNNzfsZVsx6Q6
cUvLmP3lib+5paMnrjvFEA8zO/eBRJGLqKwPkCHXg2NdTX5yS3weFTU0jq6s8s3HD/M30xA1mOXk
zF6NvfvRleck64jOAGROnjTuLulk5xJL+KkhtXwt726Q1YvuPlmq+Ibpbx09R9ZgmgBoAddZEcOe
K4r9xLFvZVf62gb2ifTzoaIK6oflAcXzjhSCExPTLwdQtu5807SukamgIjtmH0Taoj72LAKboui7
21mX6P/IEETNjzzxypDdvd4LjJPmSsjw7OOH/MsoOrr20YjtKuXrWatAjpsvA6F3gogv2rinpixx
/JCPLnP0kLEXkZpCGWHdDFPguj3JWslzR4ll5Yj64BRRkCFIafL+zMRSTZsTfLLRqt3HN7uMmHev
evkVVNQ9mwMNYJCjEZW5TasnLa+6y8BIxuqQaFqgGemdmYcBgQx/e4Lkess8gAufiQvTOL/nzSfq
QUbNiMWjWe7gCrDcHRRMuKZb6dhLZtb/z0OmxM3d+dSuOEi9vxy2WdW2dMp5yP4+rpNDbKub1k8O
pdXcGKn/qXZkvTJm9wJrmVjVk4coUp6ao483YMtoJiYe2ZVLr5+K+/tfkSXu0A8dfMk5Lq3+vmsJ
QV7PJO1eaVljycfS7If6LrfMCpJ9rmr79uOXfDyiaSzABOKpc3UEZMelBkT1k1kNPIWyuNKmc78l
wSU+hXpZxuvbkbRchFeK2oUZYylpvL9JZWHnszG/rUVyVmRkgOj0WUloG9MTW8vfXQjtGjVhZEhs
Mo92SXUuoMQvS4g1NkGkhTucZPIyA8Byi5fpxGTwm4vZTLW8PQMCC1XM93eVjhq6mpzkOEvpW2pg
a9fcthUBiJg/P35Jv+xheIBIVlgsKWGitXSPHiAIM1JUDV2u1ZN/VYZbRz6EBZK5flWCfh6TrWef
OUZ14mn+sqRQJAG+wWJCqY8P7uisXLajNncd55JsHi74AiPoffHXj2/tN5PMIsy1UY4gF0Ra8P4h
VilAcjFyZ/WYf7Htnn5SfO11/q2jV08dppCPL/fbW3pzuWXmfTPH4OiFxBtBBk+1pF/NWXMYVX/3
8TWOx8VSW3p7S0ePbfSsmEIUoh92XeTYDnIzlG6gQmZq1osTN3R8MUYG8kGGIRtpas7HgxCbMoTy
kDJD3sblhthb/fNIrMu6zPJqE1apdmLQHz/A5Xr+UkpH0Exh8pg2hylJyHziU/Yzcrw9oEcono3g
4yf4+4sANyKQiSF/TMCy9cKF1IAzG4FjsuqajCzx2DolnPnNowP4xkaCkyjCGfdofet5R+1g8uhK
74r4xXL4TmaZzB8/vpefk9vR5MdlMNXT60AdebyswYIvspqAV5in5rZPs8c2GZ5zl4RrJz+YaXrN
lnGL/rBa5fBGccDtsexfCLdf+4P3IEoeM1aoae2TbuASYXHi53EMYMy//YFgG1neBXs5atwclo7W
XUIcvRjLkgbJAtEfQA78GTbhg/K1n50pJ3hXAw5KLFEWkogSVncVZS171Tm9TWLzjKQLXQrMOgDU
i6ndi6BVfI4xH+SXyFJL91BPCvLrqiPhAb+rO17mg6E9AUBwz028LJB82yYkwLOzqqsBRS4o9Tok
IGdKUxDpGJf7PV5mCWiIpIAfpZeIq1BXMnvwDXD0bEl68hFJ73XT1AtaV3MfMB8UN4OIB+8iwfrg
7R1FFxMzfu7GezQi1Y3UK0RlRgup35nV+KgPQnHemb3pytKL4mzEzxXojQhfE3btT1Ee1Z8EAsbL
1LUJbMu6em9l2attt7N11mYjetxaGQaBx1gxG5TGDlGC0tKzYMqjyNlNgjLXuqRY0OzC0qTKgw0M
vY8nt9BQxKGksUTOp63HdFYgDjwBPBDdqg3Ju8ZoiZPQq2d5UF1iXmddus1FF58P+KIOjZGpbZ5Z
QIUb6XzWtWyWe3sy9AvdKK0b1C7mBnfjnQMr9rJBy302zHGLEQe4QNvH25BwD9I8WuLIQkJmg2HJ
ad9rVVgN31o7n/CX99WwVb3VbQozca+k6sR1B7W4Dwq7YEzzSjfGBF/mLkI8+mB3YztQ705qezMi
wCjOlFfO50ZWY4NqRMGDKwKkRT2mbUm2jtnq8fUAkHmw0m49l9inPL3ZAU5wnxyyQl5xIJnBpJBN
Iu5ZuzXoAX1qrosRUyhDk4jPfHz1HMzikG6wj+sYF8NVU+zIWCDscNBWMxCE73UxxenaKYm2x0W7
0bC1BUuYQItpODIv4RJn1yhU9RveV3c1JolufPKb+ZutA8vWeWnRKolynrNVImjKOK6bfvlqKiTM
eupdV0vRutJwR6cQyIfKAmpPUMLnrJ2/uWbifAFWTtBAOwBILpcfmGT1maocILiVOxto57QzUYvX
2gSiss6gCgGtSAJiQVY9yT1anj2kY5Tj8KnOPKURwNVbt2H8w58WjKkeTdrTaFdXU8U7ZmXDvTsB
6TdltR7mqT7goFVYojWY3DCtDnI5TWhz6BFkifke65Mg3xeI/ky213omFyAgyMHYpoa6AmIp1q0z
GfuhWIgMA1uOJkA4fJ+bjWrJFqUVSUQNNXWlVo05Jl/LlpMRhtUedk3zYmKuD5okrz/5hjEfOJdl
V2jczO/DiF5ibTqxdQjl1zlPz6n6G8Pa78rIf3LHaTWExRWisYfCfqpD5BXG8FAxPEoikuKxCrwB
AUaZk0kYtz5eV8JXs7tBoxu8wt0n7nr91SLrdKN7PYky/oZkgC+zEM+RxjAb2VGtQHroG149djMK
iedt2uYPLTiijYFLPqABF2eHjrmtUSSIARbe9pojXrBdOdukaf0zIOKGiygEWnhmfJK1RUxZR7bi
kK8i3/7hkmjd5vahjKPtMGFG7Vo+IFKDY8/Bw6xyu4tWupjV2jQgG3td9RipvN44yB9XBlh47Ncy
SIoW0Rl66GAe5p0Vx3soPkE5k8kIis3S/a92L7YYCTYdO4x8TrZYgsiu7T+PhG7racLl0k1u5ETh
kKNSUQFBZ+sEnVUHztjva6x65rhClgwpYli1KtywEqxUVQ3dXtWOSdCSMW5Amjwxj+HmznV1IJqQ
3NMaxok+vzqYbq2krpfUy0dEH4rkIqYFyAHpiricsd7iSjG+GTpaXeUgNWRcHCxpzZ+IR3NILk/Z
WbCfoCqjor79f+ydyW7cyLqtX+Vgz2mQDLbA3RMms1PfWrInhCTLwb4J9nz681FlnLJUte1buJM7
OIVCAS5LycxkMJr/X2t9L0jRXzxpXxMjik0xddbU9ahoAIl00XbQUkMR0+DdCsmdbm0rxu+xkKfl
gRrd4ZtobiaUsNxvwokCUBP6lWnkgDTnFbGwQJYa5uib1wKHKOTgfCZ2JD8A0TtfCSldrH0ubesx
JUa79gDWSgDXjiinrduKgyQ95Ar8U3PTaFCmfX9iei21EeJcMzWMJ6QqxtFuDFWcqHmyrjFygnTD
eIdf0W/IZHdZHxDYP3RlBdHK69N8W5TNOJ0Q21Pu/UHuo4nHO8KW+90ipUPfpsQTxndlB7Jb6Nm0
10gVOJNOHjn7hYyt067MYi2cvcXbJG1hwXFfIY6pPPO8SgtxfRBSQDMtJiBjXCmEi2G8tP30oA+T
U5/QrQTNMozRC3STqUFnpS/7xbavcrLnKAcWWThm9UUi8MlwZg4J6QopRkC8mE84hgW5qrcd4b9m
Av6TzJNNX7fTgZg+fTXTRzYtjB6bjcPm4yEFp2qd6DkipZtWCvGqjIY9cj0SS+K6WwjN50KPz6m/
7tsIoqk7bhBuRs1FQo5sS1sCjRnUh7g65jkm881IURfFqtPcqFn1J3msSGbVRYL4dPTSR4wjc37S
IgQ2AstGrxwXU4pe359yHmgeUTtqTHVU9jGVQn32p8w+QXEN/kQvzWbjlWXun07SXjYN5c/VvKzD
dm6RHJUzZWJ6PQ5pCMshHuVy5w19xQesm+5+USNhFfgjOOG2HtYHX7rLIZK9G7L3eZG6IOW/WgBt
VUb9yEz1RCOtpkXRWaC8Jn++lqZGqj/YqotcG1LgCJE+JZs2msWFhlEdXIOcZgJp/GzMw5W3gsYc
4RiZb1FGTUqrzid31sPKFum9lqlqDArUuId8dSFjaB5R7+kkpR3MxiXUQklfXqRL431tVD3uYegs
PkuKPcnQhF/SogUojT4cEr+xV1TQgw9CK02dx9atgcDlWCgQ809nnakd7bq5hX5VfU1cG6KWtTS7
2tEMl29vVYch1r8onGK+igFAAq/wH0TaNee1qx0Q1o0EAcV2sSduztzwU/LSmKpqDU7BQI7GD00x
5G8YIku908vivrVTWqnNWCO0b/z0vMMeTkqvlI/SrNigrITOLiiaQ02YTQoUZvlizfNFCR86PThS
HGKv3mhCJjnqoKG66kavO4uyKX3BBobMsGQPTj16uo5I6neH6tSwu+amimWyRjm0YRdb2aHo4/is
9MZjF+N5pY8hQfEWX7DVHscyV/G2ya6LyLsr67K99CP3AUsMmuISt7Vdk7gyTYT2KzofmpUNxaNc
+FZO83bI9jXrw4Y5LbqA5uAeiIe5hCNx6xGBFxZzz/4QEiNEH8LXboTBHjfIeJYCcqpcnJm5dZM2
Zk4wuKafWHOlTj0zbh/JkLqB2HwtoulBm8V+JNZSHvKcKSfvtja2fISU5DA9ZeMihm2khCgCggHS
K5Gw2HTRUS3WcJV0VQvK09YiH3d7qZ7HuGweushTNzUb38umBV87tkt91y/16awNhQqrsb7BcD+E
ZgdvIuvcsKrq7PsS63AP1PRY1y6O+VV8GTS59Tm2MeuSLfnk9skrpMnpLDYnWRMWbEcnyu3Pk9Qc
98bEhyDLgyJMlnwWglgnlRHVN05r8Au08qAf81NpV/alJG9qb9vEn1kD2/F2Ti6krp91ytz6i8HC
xrnztgH7jF55msBy1y5kwORptbk7Q+1+V65DJbKr5SUR8idOAvLOc3ZUNzYOQhmrr7Q9GcPuNm9E
dTYaojwMFfQbx4vbg2N4QGk9j/wOzU1lMDINAAtZ1udxU8XO1YxafsjM5tzNnZx2dEbgrQ1lcu9n
FEhG3PLVxkRXQo48iVU4plW0dyYHA6UB8iqt6Cbps2oA7E0EXGSim+XG5VDy0kvSakZ7NDdWE49f
wdn6cHjls2NOQ9BHEoZ53N74fvW1JCFsO+hyKc4aBSiCOYTYDjOKs6Pqjf6cGAms5103XfqqBHqE
8aTapT4YGqcHExEmmS5p8tOMCPwIi1htOPBvaGVbCfOpOykFiWJBTG+KWDsqIMhbQjlS4mSlG3fb
VDCrFr6i6g2FcmtmJCdMS5fiZmify5mzehclcFQjgipHdlRz0jCJw6eud7nqrQNeIpxHDAOIGtn0
uYQqEViVdiGn7Htl9uo6ddYQDzH6+WWSsEweOqbRGGLTyD7UIDsFJd3YVDLkwSmfltH3mxOOzZE8
HRazLs+m0pyXio09eSmHDAbMjR+t+i/OmHIKCZIbSJmKuiI7+GOvpo1woVeRLcSa2Z1nBbEX2Saa
/I4oLjKdmK39zLlRlIbFjnbuYITJrPtHHnvM/pNbquIKkSz2Gm31rhwopHoId9NOC2MXXXOfz2J+
SLCEWzBRRt5AqsE2ojm8OnM8N8i60idmzdFF9GBWxZDsdSsem70RGymJDb1bPzVOBHg3zTLysSzy
FO5nIkbz7TjN8z3Nw0zsm3r2X6WZDdAFLLfGkiniK7fNu1vfWcmxph2VW7nM8XS2ZpgR0DkY2tdR
erLYp7HyPmO+GEhiqPJJPCdJDWw08ipmZZBP4pINiTt+jnsTl42EXRVECRESnwdNltElDgzIhbKe
3OQs7VtHXlREbdjwWsAoQMirA5ak7qyuYuMwqfFmLKvlqJWNzWdRr6rLQI/buJfJO+CgFSCsUeKk
IBHDfyC2qu9P6XURpKnVEIKyzPb3Cfux7jAtCRp+jXOUWdsy27J4Rw6j0b+YrW48R+CDA5I4FsIj
w6hsiHI2tJKwP2a27GVUUt0nxhif1WrOOXIZuDjJSyEbgiyW6R41tT0O+zq60/zbJFEniVNxEE+Z
VQiVcyLKUeOOha8e4otqpeNZr4lsbol/E9EJtRzzjKO5PGE1HUJpcYrV94Z+TdDQEk6SfAxsmcIt
DvESQkKVyciBTWuNMIpNCNp2r4etmUD5nbEc7crO2A6eWMpVVn+RJ9GpSOxtrc+nQj0QpDcvEN+U
kewiMVcXMlEiv1bKdKJDWmzGfrOAs7Uv4OZV13Vpk4ZyxQWrx9E06h24ljUWdcRCZXDUOl+iB+WF
GnVyazqd2z4K49SmxJuqZhen1jMFD21D6qmVUNQuz+o2OYsbvTvvONU5HnE/fEvO2MEjixQMtalD
W5/o+2Fa9NeWlmQfJPYSoQkXnrrLOQvYGQ8ecUHRoE4p0IkbrO/N59Fs7utTKoLqzO2rFdVR8+pk
YKWct7XOIjKtq2HPV2UbykInc9C4cJpUlkznxJXu6miMjV2uZ9Fl4mCTMJMeq6vimNOz2SM41SSY
xCH1MHA66J9MsuVC1hT8PJJYgs4wtuNQOszuOaDPIdnoI7tDviFCBg3yjqziaPsLwPtEOYVGzz7x
meBk0lCmdOLrWS+EtrNUFXfnha2d4E766i/z9OLKnFQhU6sz8p4ECcsMSA43buk8AUqj6ELIFvlV
NPsIpsiSTu20KY+38C6TcPBJ8Kn0fG4vIP5FFHREhJow1nnDbNzybY+V9I7MjFPotjHxUmX9Zcr0
o6uikS2cBQVrW0lGPChCqBJNH981KFhJ5HSt19YSe8q5D13DKexQFF1MSosRO6GLFuLCIIApKFmb
txnPyR17UnnT+fXOzh2MAHgj7KNpUIJaRl1cEh3Zql2u4SQIRFOQtGQ5lRVQ+mo2ieFFY9i65DHL
7m5yytp57g0dCFLmuVRAEnsjWJk35rLai8hoY74j+xpyk3bsbajHWWvsqlidjNVwMeALofLmnxDw
VF8QO74tK90IZ/wvGeSoZYB12Gu2gVOwGgVdmEKzszNK5wux+xL2Jshp+7xuVE8vc6ifoIemE9Gc
SNxcUvioJ2TIeSkm4D+Lh3y6HAg8vFq8ZOEc5lbf8zzO02v4FvqtH9F0JpV0IWoPwPRDlaXx2aQR
JHgJ7HRml9dN0bH3GmVGgTJJkAvcSPXLyQCW/kyg3/S2Eel3JbuFmFGWy4XoSDa4u4zqBcFNRCLe
xZk/HhfczUTribQ8a2OzAl6X5eTKSsfMRpJKiQjeL+bswk2r5R3bJzgzvoYFBbfLZH3X8UWO2zbj
fEi0VRr2FEyPPgFrLxH2z7uWRf9brqtM2w+eVlwvFMDZmA6REWako3J6aAmRZ6opUOQDzqNcku99
e5Yv2djpp76RykO04OjZRFlXEeqUo+Y70hkxtjNxKUDc09admnJH8bou7Ju6c+OICIRx8Vnvgqqv
OY1+GRNhcfLSrKkliN9oXeb4QO8lSkZjF0cLL4EoJMMGuV+cCMlMXNcUBuwyia/YQ1n3FMWvRLuU
h4wm3+mst/blVHAwMnqhhayhY3qCdya/SwdGFnUJg2S7Qh88i/NZkdpbsyHQCtNPrhNIg29FmUuj
PY0k7JGeYkU5maHTuFLbmQHmw68r/X/T7nhTZTqIU9F+uh/63TjBljiuaKq0nQoTyl8zc7jj30XT
b1rKH1vajHOEjmRsYrsjOuojScScmg47GP0v2grdxk2B65Jx+JDFzgOH1pGMYg4G9mD903bl23Vt
zCi0pXSBz/99by/GbSK1nNbUUBT5Xlcyuyjmqv6NAuZjw3K9io2akMavi+Pv49coOw1kbc7XGFvO
RpQEVxGruVtcb0fk3HDsBv2fMaUwFgrECR7C1NVdj9bwQ4s07oq26XmyOSMaxaEuKasNc10eFTKd
jUBo9JuBsvatf+4HrV0gkgPwVRoo5mm/vf8eyZIVlVlz4vDadO/LeZN73kWqfPaL8wE2wm6O1XOX
5Y//dHxayKXhfnH/aJzbH9rpCU9ok7mK/nld7Lm74dTFG7t1bqLO+01/8a+PApeySIFYA1d8vAfv
P+FUkuRNXiKXonSDq47MFAxybIV/M1b++iSgq0AaymD0SWRYo3t+7jaXlKT9tkaOIJo0pJUSdn1N
D2jZjgQez7jVWMV+JxVYu8vv7h4PN0kMq2jHRrvjf3gKiHkWSnN5+nqiZggyNvZdbGTrNoV2ln7f
GtmXtmoPktoj9JMd5OLXQnQ3aUq/4dc39C+f3nJQK6yOMBwQYGo+fMuDZrQzEEiS0RI+rbiuRh2U
bREIxVYqP5S/c838Zdyu17Np5OIjIRBJfBi3NrVoXVUmlb1tftWdLkETIvd76Pa//lh/mQC4zNoA
XwXuq1v/w+NYOmzyHdb2DSWrkojAxt2gXLqpbe2OhSIha24I/9+u+EG0AL/UK0wK7Rsn/6ZybAW5
Ro2TQqHW7VaG66+v9lFgh34QwgWaAmxe3tqC/zCC0Co1BBgjZMHJf2I4ESHIsJDZR67kUPjAi78D
7bqL6x9RIv/IXXlXFfz7f9bfeanqWSWQNN5Cp/780/61ungqXtuPP/Tud0iq+nHd8Kl7eveHbdkl
3Xzdv6r55rXt8z9eH0rW+pP/t3/5X69vr3I316///tdL1XO849UILC5/tkkaDoPwP9sqz596lXRJ
3/7ld/7wVjriE+OZhC+kAwIz+/oI/eGttJ1PdKMI9kJYhX1dX73yP3zvmqF/QtOPzBgLCv9FJ/k/
xnfN1D/ZCNXXWC6D0zyT3z9xV37QJXHW9G19Nd2TqryShz7O2SBIwDBn7oTcxDVOiDOd7jkrMblh
52bT3o39jt6+QzWl62jgVEv6RH/J/d408fwbYcr72ebtrQDOWT+VgbgapfeHuZY2KOGoybwhQaM9
2KZDxjgan4NLQwpOuRV31xnShJdm+q0T6/1ywnpFuKu7Zp1xI1xq/uuU/JOoyGnY8rdiIctaiz9j
Ql6CqJxeU+DNSja/ezzXWfPP+f3tYutigrF2ZXExA72/GI+MY2sQTELscnM4x/2TqLXsN3Pc318E
ByLxcowx78NF4qFU4Bc0kuiLxDhqFQ7/hW3K7U+D/eqPN/1zQtz7CZuPwtqIcI71l4+C3/HDil+3
A351o+84kFTXtoZ/f5LNne8ur9JYvmRLTZ+7uAKk/pvl/y157t136AKd8wVEbbR7THEfJtTK8THV
oF8JaWWQHlvnlnZmY34sQo+slPuIiIVuF5kLkL2k0p9EtCzntFT8u9iKwHg1QxUV1NqKNORAsJDq
TIiM2NSFPz0kYgA2Z5maHsNkMTS6QBRsLVqmS8eGahJIPD1eCEIncbcDtUSVOVl0bMp5uZgnQhmO
JkFaZmCa7XoqV5rpBkMvPf+IrhGcjlBWT5ZakdCkTMVnxVcmD8QZrFuYrndJEUsxvgeCSH8/mB3E
GL9ZH/4yNrjRq2cbswtQRONtTvhptFek92kZPVpovW12rukR/b3Ed39zlb88U8QsEIdgsuvF5Ig7
9P0w75KpLYyO+tqod03oU6EnnSsiaH5CbEkt9nes0fer+joW37aCWALJZmOntv79T58KU1Jt9zHY
PMxb3LmessToNFYo65SEqayyUbhQdvj1A/A3H5KuJ5keLLKClfbDjsX349VpHRFTkfVXraqzQwfL
KBiFf1XOSb759dX+5sZ5+Kddoj2Ysc2P2Wc6Oq1KVgghIt4SVWg8J9Ka7N2vr/KWL/bu4UK9zZ4a
0w3zE9Phxztn1GYyMnGFCarVz04KxGFbepS7Md0mHl3SGg49nFyqpQQ1hpWGQ2WDNc29c+bBvkxa
BI9/fPJ/tLE4T15U1Vbfu4/bhnc7jUv0Y7eden3tzp/qjz/5/+EGY9V7/uf9xbbpn7pKJU/5f+37
pHx9+nmfsf7qH9sMwyBeB78yumJs5xCcWTt/bDM+0ZRan3UWAWsNeWOz+2ObIT69/TR/tS58MGX5
qx/xOhqv53hrBJqB34koBGL4PgSH/ipIVKxL958jiveDSwnbtolRkX0LY+v9symmqNXGct4MZaT7
W4grjdhTtK7pvRdJ+WjDGVcQJHxxXlMfJW2tb8ppX5RGp87zWrpjWLCA23R/x4V+kmvH7hbASfZY
Ui9MNvaoTznpYVr/wmyvPdkNbZBTS4/bOlhIcGjDxbRhoJBT4t3p5QwCxddHVog0iRXAs4ymBfLK
nsIbpd6tRkICqjorno5WLczyrHc10QRWX4zj8ae7+TcL6Ps9D1+Mhe7XJl1jLQ9gHvgwfxAZP9m1
TUGWhNMTsgv7RwMr4nHKlxjGvGbsMVXbcRAVlXz49ZXfzyV/XNknVAmy5XrWMtaZ7afpMjZgg/G5
Asw/zqZ36o61y6jPf30R7+ONJ/CJQWczMrHtrXPX+6vMROevC9uG7ogBr8Jt6CbAcLGBgRh4RY52
2pKMQ/wdDXZt0IdrMrfjhBAYQr2zbTsuDiw4QFdZBUAPYUMVtHAyziw4ffSs0xkLi5ZLutt9btJC
LOjuuAGK1d4K4rEl6R3NiHtv+EMFLEF1DaY5GnkWi5A95GHfjZ1NBpDoQ5e2xS2oB+vbXOdNFUK0
AQN0ky1uftOjnPqiGjeGxRab31U1OUlYS31eTtgXsbvQXZLzYhOBY0CtOwoJpS0JnJ+b+pnIovy1
LtlSbHQ2NM1JIaSVhtqMu3yr8kVPz5HR+UtoVcVYbVo1wD9sLL35QufFQqPXeurVc0iQ20xknpvb
bImSJoAH4dJmlzksl2ruHf1gAVibryNG+5Uv85iaj1kN6daqTePRRA4WbSKtJ94cU2j1WvRsjQ7D
2Ey3S9npFlJNn+4u8ENUSDYR4n4o9TrKTrPISSZqsPlQUe5X9AZIJ0evA0YkAIPVPFu2zNmx+3H7
O9D1m+32z0ljRUIjtmZgksvlA5P9mEarLVWS5e23yourE7tR2vVA968OYg8d25gPVFjrBg6LXn0Z
42wiDEpcFGWuh2OT1TCQY3l4G8z/uwb9aw25/M9r0P7p+f2ZeP3xH+uOxWGUIiXBEmy42AAxi/yx
7nifXN3kTMAxDWMSM9yf6475SRiEXnBHdZIM2B7+ueyITz4mmdUes2LcKdD8s/zqj6vOanEkHxt1
K/tcXu395NNaA/Gj5EWTkFXdUpP3zofKbH7jF30/wzFKsW3wBRh4HLBsUiZ7f5Gudmd4QKB3DIBv
aAXWgJllDcOGKvbTt/43a8X7GfvHlShXMWHzHeEUfX8lL4lJG7AxRcZNBGDM6gI1zb+L5fybj8OJ
cSVSc7Sjevxhwpa2h06frZ0N9/og/UpetrMCPWTG1e/YzeyQ390gPhG5PDhdPZvUkLXS8WHLHgn8
T9LOtiLC30BaMgo99NoFmpxmQiobRmjDYrrPrbPN0Tj2p4TPRC1xsaiaUL1A9dig/O/MVU2ACsuT
TPDU0xXYIWJUq+XW7xNdbJHcoZxeYUHmhYzb7DIbhan2nS7kS2NEvtxiWyIXRatcdHF2RLdSjlNp
XGgYC0EWysb5npRLagfo3IthBy3V/p4sieZueAlSMeei4cJGohnfLG1KyD8TJvFxEOdo4Gd17nsn
cLjom/emUOMFXVnnvu8GXltgnqgBKMGPAU3UuS+Ew7n5ZjAjhK1T5gM7pDozf5lafXhcIWF47dNV
iKoIZOsClhna1J0ripMhtptxF7l6+1pmYwE6R5/mZ+b96WEai+J7kSf2eVMRqY4ML+5vpslbaCFK
U8IHqqxY2/htYj96cB+JiC4r7bmlaXwfWUV2H6G6QBthRUh1zd6QKD/8Iu0fPdwdph4acdE9Fgi5
LxcPiQryh6z+SumgJA0F20VgdmN6RnaJh6nacikSdISxPiqeyOeyTZJnnpr+KZ6JGQ3SpXLEJqJ7
MQS6MNsnl8YpSiqDOwPyiJUvl0WBbEnMGS3Hrhm/rCHK9r7w5rndUOLwvkhRigtTtD5CBzlQbEUP
wJtohuxhMr25CUQ2XcKTiCtU8l12W/aKta/MCuuzMUyaRr46YciJ73cYsfLxc5ORZh0kzpy82CJr
b5GDmvnOnNGRqAyVDeo/1NRBtsjpzPMnR4YGE08bxPWkv6KWTl8GsI/pZs05QNo6KHltSrPpw95C
ZA8b20MnGJWpcYJiilMrQbXaGYC/CDplUtbGBrVRVIVjYZfXne73pIUtas2oUDOVBaOS5QqPX4rl
elpGeVUWxvA1G934maRG6d54VGgfeydx4wACU1lCEvJQF8wAiTo6/fqIz6BDjrkdmgwe2NDBQ0SK
atQvbdMSpD8mLrtS5Dc9Qc+jeMGEUo6bxiHwHKDXRBJb51ZuGuiploEo1gcLYpHTYoaaluKGyneM
HNOKzQ1YdasKhNcC40mRHgN5TAiUzMmPEsEk7Cxnps55ynKumG8RidTfjLjVbUwmdhoDhNZGC4Nc
X92rdFjuM2Z8P1S6E3/rrXz0g7iN3S+FaJxrE3OEtYEVANeJN5MtCFJ8db1mTpqnc2THbdBl2Fm2
cKMY/3rt+FZYL2IasS0X9pcW88OL1zrFFcHgaRXShGTc+K2EbZKkupsF7A4LE99DFCsMF9PwuLB9
4+DP8/cyMYBuRGo+Vn7E3cq6frxo0Ti+egPqpKBvomzcRHFJgoCfRWAeZVX2oVfrwKKyKu21sCG2
/LNiykTppxFBafdibEImHFUcfScqn4D34tlvHQErCuMI0iJZtSD1RCQgKcZxnRYgdgAlBm0u5vOq
aDo+pqWhA5BacY8Olx8wiHIs1jltItFIxkCMDYbKhB4+BVfptJigkkhD3UEGQEug5ZxfI76AXmda
1Xgj+QDZbsiQ3Xm1Q/SEykEnW5FsXGQ+FrgWWhDptEMQaNMzm73M2w+ofSdcDaaAbpwMziklnfGL
USJC3BhFwnsi+33MN3XdmUxmeZVd2ZGhIQvUqwzRaK17oQX5rgIniTqfRr1ekWxswB9MElQcE2DN
DoYr87MLApFklSOSDyW2g+ESKt2Ok+7jyWjsKzUUiGSjRSUvFqN1jdTs/QRMr5cX6AB6AapMjn2B
R8ePv3AGTeaTqbTla7LCurbSTocrK4dVHMKwq82Np3fTbe9YmACx4gIMQ7bhWAdAPz7+qKki9TwR
M/3QzBjal2jAYbeJdSiCaK9rJt9W64yDX0qTqspYJk1Yu8p6KAHP5QB83SGME01/BWi2+g+oYqMz
QIYgPGDUAfsfVJbW0omDBkMDUEfpQfo2nPhsUFjBexFZp3Nv53ew6/xnoF/qq+FNOT4orZVQ31Qn
z+3Cay86oddi7xuyGraVl5DabsfEk4eFypN7za3157FKphvLGIGWsrpTtq7aLrkqygiolzWbEKGA
ED9ITOlT0I2A6jfR0KQ4SFLsfpwz3eZ5hZdu895Dnd2bUfVcjvl4XSmktBbIySuWBfeirZU+IhEz
dybUsZeR1weHjKvOxHTZ9eqQeaN3OYNMY5xLxSID2Lysef7K9i5qixgwhT3NO0VJ4ltmYcDbkHro
GKGLYINl12X+CiyjVidaQtd+I8HGy8086qw+yuy8aQMKSh07Bt9zw7fRbfC+VLDcBC4AAL0OIleI
uGHprwISo0TqGvetjtAELWkwYBO5lYPrPiVN0+LKW4bxvLYctfK6zc7eImQqjqy97b6gm15u9CRd
HhibxlOFwQS322SwgKT9nCGyNgaGE1L5HFAKfIkvyIrRyM5zwgyQqAHHV+lb06VrdVZxVmHRZE0x
gdVu6sZvvtgMvmznLlV+PaO2gYsgEESxUDCOePrkBrtK8tXs1ucD6mzvhIYuFR1R/DIPNI6Sr07a
ogtbBls7WLW0d4koIjwkSozWZko87Dn62/l6xAFxL99O3frbCTx/O40T9tHXO3fuzQKf2XpiH9lN
+gG8bHU2K4Eau9BEwgG/RfTCd9p1rMrbAfMPcic5UhQoqfJn10Zj5cNpazQNhYNG2ta1+VZP0M2W
eyfejqCYSTiOMsM3z0Mm0U0uoI0RbHNwnd4OsRnpyBxoCb7NTstBjM5RwbvOGDiVIbbdmAxXqTTN
ao9STGin0+zHGC3ITKT238gFopjrqrs6Yd8JfhJ39QqI7HAdEO209QpPIe8wp2w7FU7bBjNA5zJA
18ydt0D6PWMzMh18PqZ+kmoN6nCOrkWysbI+Fpci5YljIQEJb7ZmJ3cc4HGItBMKnCtgneyJWtTd
hKEvpnemat0diA10UrpzUnesi5hOGQ2lqWVj10+Gk18UjTM9wRNvqG+xLuZhpgm4Htj9hm/KtCJ2
kDAtPSwBojODGEQoGGNMuGXQE1fQMLDIC9hIwkpPrKlqv/XIgJMAkm+pkDRqRrEhm5UFR7aqHTfI
WQa8GK3jtCTgMQfr1awfxzwHglzgUfDg3OItuV6mqW3PO0IJ/a3fRsLfZbY+HPJhTV6l9FMjQ88H
cvACg+L0szui89qai8JzF+W+2RI2bbepuEy63NxR9TOXYzEPGQ8GuSMhttWuxNhJuoPaZr3eFbsk
ihKDKYc2ziFyJAyLsJV+2ZP3gE4+RDrfO09GzPY/iCIOIazLuiyd57Z2BYXFGPs5zEGZ+dZ541kA
K4worx8N2H2I1/Q21T/DP5vqpwTCX3O1qhndq9q0YpapWrIGs69zstf/rUZ08/Hbv/+1dhF/UY2I
n8p3VfD1x39UI+BiIVPRKTyAlKCxTVfwj2qEJj6Z7BwMUhvIwWAuX1MqfpTBqZ0bq05C5x/HoFLN
b/0og1uf3DXQklgGeFrUKv5Zr/2PDvafFS2bKdNgAeHVdNq/hKZ9KEgwUwx57D/FQFFh8NY6gQhg
DMxNaohEu1eNqZ0VLVEEAdiZGhk5h74FHHkDCXZmC3osYmGPYdfQltnw+IsvZsZG7qCwkDYn5FUg
Qkxjp6x4epsMISuLsrjCc2kPJ622+DWLVsrEEIguSUuMshhkzmZJnhbQtywbTiMSw6lsOjR0k7iq
/E3v17yaKNNUP8LX9IcTIW0ebv5Pd8fCbFzHsSO6sO30V+anWp5pc9cbm6gBl7r3p655yFLRszkh
f787pYhAh2xJ69Z+yudl1i8WWJL1wfMHDQSsrIs6nAzRQ/QyjeG7p3S32fppMuhHYkawbvYRX0zo
VoIKRdqjQz04UWbvKz/OB9gzytrX7jD0W29xAW4gbVDtgdWLkirb1poIIKjLDcGZg3M20eJqA3uI
7FcIG9qpbZeOSTFZzIgC/RRBq6sv9j2nFYtyZ2vUJxXCCJ8lePCrg501k74lH6v5ujhJ8aSnJr4R
z2ucvYw0vw9sORc3Pl5fzs1sn6mz4zO7h86YvloSx3GoVXVyzn62uHbduq+Z03Urx01nx+oMsi42
ZUmj4pXDAgj0nOyGey3qYgzsuae3BEvoinEDJ8bex/jF7Y3uR2qvOUZm7EpsqM2WMIbuGSA5x0jS
Ut1b7F8TRuXEjLQwIgKfHkhlDgUOzcKNDsOMDg4Wr9eFttWWuMSkhUawEEQYLNwXLES+ln2hAVl8
RTYVry7xDmRUk8wCRvbEyanU4TKt2yLmvZKVY4e7YjxGUzrOocCO2+MtKrVL01bIgzHnx8yjjKzT
EXE8Hjc9TuJjtsJ5A2foeasgMPn2jFjTADP0FWFdTtdm2ga9M0umBHJ5tSx++iyGJGmPktizV3Dw
1rKZbbN7dqK5fFRiNXVpqDowk+lxxLocN+MpsZLVc0GSLCs+W7drPfFSd6NhCH2lE+Jc4D+Q+TYz
yCfYmIU1LeE8wOXGJABVWEOYTCdrdjGNJHkxEZIqRgIraCNRhM6HNkbhjAv8FLOI8ZDbbn5RWWhL
cA5YE6dvWfaIzqM+u61Vaw9BEjtVvRd9dOqg+H6Gb5Wx5LJnfdRTOTqh1znEcxCOnZCB3inxXWfF
AaGsx25P0QFeUYDbE+p45qTktY16or6tNhbena/YpbRzHqGozboOem0EnjUwnF4SyZBpeFsGkzJS
vxTc0ERvm7Moshd9L+lIxMcxySJaN4BluCXSH2aOq+iJ9pUa1O1/s3cmy3FjaZZ+lbRadS8Qhuli
WPTG4SNJl+gkJZHawERRxDxdzHj6/uBSRJEuJt3Uq6q2qtxURoYEB3Bxh/8/5ztQBnAv4orTnTXx
lXMUe2OxbzNpUBA94UZPaYypcSFNcrbWsimd1Euk2a9kVQzsAaHpXGhmnz/jX/A7D9u//uTb5NXe
RqHdP9t21D/jHqntRZgoRb9EgwKGvc0d4o1xUt6Ltu9m6YXmfJbsgsWqV4krMkVcXFuFHIgCw+Dz
TEC6jvdl0t1vI8YxgqHZp7WEHZvu3gr84IdRm+Vw45c6z8ViSKZ4SUV2kVUgI1ZtMCgLX+G17HQY
lDuZyRIzai9c5eukCOVQUtccPweZ6dzjFCKJdeqk5WXo7HAN4zjyMMVh5vCaxg0jUHokS23zDCzZ
TWPo1viQdj4AI4cG0o5Zw2drVdid5YmiYGNZTIX9xaY0mn4w7Fa11+SFOs9J3XBzedsIejHNZOy1
JFK6DY4Q91HTeydfB2RwhwtX9vKjVrpBtJBunK/9sEQny+8jJcM0Qua0nIvRjKP2x+qiNNfO5AeG
Z4upxoFCCjnBte0wYqHF6zBs6UyV2DMG27oThNAWXtdUwceo87HX0t+VN0SNj/ZikpWYVjEZoqjH
cHgfyjifTZERUjgvbDAoYzitc3tJZjmp0SnhuXwvvZ5lXpxD/osdO3E9x8ItuxhrLfiQCh9nPu+9
uGotp44YSln1xGJg58tIE0HG04qTkQlXJnBAmGimtdDMsV1RlBg5ZpQ29cpilBhWXJgofNFGpNU0
iOrYvtdBlzNL2qbS7McMZMcuYHz2O9wFE59bkcWGl1Q2O+c6r8zPla/o5aqNez257M2x+2Lrg4FF
pFNTZ51oWpguMAbE3y1ESIW28HU+t6vOH2rt85BkMWBoqg6Ad1IgVodS+jH+bhaYaplGXfNlikdC
IzO34HS2oIuuDLAter9cGBSprjD2MC0bRhB+jbOQrG661PohaPrxeXCSDFhVyHbfX3RTlX2lKKFv
NU5TLSnbipbcD/ws4y5FzpQwKlRhLHPSz0dcP47xoyoHsbB7YW0ia4gP1kRqCyAG0dYgAsyr7AvE
frPENaS1d7U9MqkYDInoSjLnlks3rUI8Wo2DjbjQpuHZTw1+uhlDqeFh+3Nrnm2Wu0ON7lMmz31c
KmqQPtb4udU0VL5iJMqvZSNtcj/iVN76YVUqV+QnM+WlVZffl1wJodXYBbjAlqT5tf1zrE/jAx1V
8ZQFWZFv+sq0rgLqcuoiy12cf/OpS/sfHQpK2nnXTWTqe9vu2+iHlN/+dfWjyDmo/JTO/vPHfm6/
Z9kqjTYkHuzmUB5iIfln/60Zfxnwa2mPgYZ08K7QJvu1/3ZJC2HbTutGJw4Z5dY/22/rr7l0jwAe
ARnvdU7H/QMRyuvOFjp2sJSqKpBZzJhnkvZet8/k2BANOjm7NqXMMmZmwSpFpeFR45x2RtXxulN3
vBTyTkSXNATRmh/lMC+0FbWmxVVVEXTDVsqjLGJQrmzOSc/evghdOpI8HETGJ/cDZCts8Ljv2D72
a4Fia1Wiozijb3vjoXFSQbyDIQHS2qkTaGgNh+mk3/FwmydLpOq2oHZ7GMyzKOHT25llyMAr59PW
HOB46nqwcrUPOUXvYlTTcyZumsA8SZDuvBi1Z5uoXOJ4mVkVD9oft8rJU2us3mVBgNjkN8YdckHf
U9W8+akUQGeGxvyNi8x/yctzHs9rdk0wqoXJvZz2NWN3YuHsza3I+nFDm4VupVFbDeUXftVuNMrq
jE3l94eHk0FHzD0jeGg/nbSG9dqVsrWNrQWqzgMyo2KIln/muZkfHRcx6eZzcqWdfqrl4UTVh3Vm
bLvITGaKgb9AQwUmTFGjJWFi597UWw/xPy+Hge/19woRfeqo3m2VzBVrzlfCa8qs+RhOrblmHqkO
7w+MeXI6fWmzItuC7M0sRF/69fUmq7baYsi36djnX4tKjR7LlhQVanMaULOEur+/SDInuR6sjh6f
7kuyR5WhlZ9UjPIcEUyB/ifIU/uhzLQRqEowRIk3jKF/bdYJfzqdmuhLnVWUQMsanERbJCqofhqz
ykEOus6167o6h2I8/YRnvSjiB/aTKPD4iucm/IvJqHEzWFgVeK2xFhvb7eU+0x1zS0Z2dCY/+vc3
RskfPQjzEZOSPc/xL6/kWxzYsSBv86BRV8oMuKdF2f0Yi0KwW5zKczrmt+6My8xWN7xgWJReXy+t
Rq2mvrbNIxuFH8bzjeMM/ZbGd3L3/uD4fWxwZygv0BiiRsI8+PpKQ1zDr2qrrTXhl69pji/TPOp+
7i3+7azxxkXmaZwVkGWDReHkRbWoAsbYL7bGYGMbt/G/R32mrd+/kzeeGYpvmgqzGxEZyYnkgr0v
sEXgAgj3Sw+oF9vxIKDyX4nqTFLzm1fiAnhUEMjQ7Hr9zAT4dLaBxTamAX0Va42yLoqcjmtPpfv9
e3rrwSGGxjpiMdCZdV9fqRpVfdAUOOa6Yi6CjNxYmt3tmTX9rdtBw4iUCdKAo4mT24mo+HAYTbY9
Ma6cAK16EzYa60jemtf/D7fD/gQ1OWBpmiavb6fPqMj5Y7pV3Gjc4E6PiFLO7DODbX7Pr5eo+U4A
zeO25XM/DaO0VM59dKG2he1+E7QNwDe15b7PdOsmx1n5pJVD+Ueg4Hn94JKzXQOQqsCSQp315fQQ
QqPS+zHeJlMVejHt4zXag2xryTHfjmMDeQ4q2jlLMfut3+50Nh9YrF0ay5Z2zCF+Mf/ZdttQyko3
Nc0uZ9VZvQq4K6L9x2mEuoKfdODHOO3qC7ctm4eZdPhIwUgg4DSKGkgd28oPZZHTOu+TCcQS5YUL
oD3yXoWWmtP8JiQaok5Z0s0xa3/dpdrkrMKkdknKlm4EnxyJr33Ak29+AGkh2+u4K0hA1LBe1TdW
lDvpoqmwRS4RdlC3dH09ayoaS134DTFmrt7okQmaMmLQAPcGafpRl3NxQ7hVfeGPM+gUnUBxpwzQ
DtYd/bCMWlu/VadGb+k+h+pe1akgrOqKh+HZWtZfGHBcodo50ARXdeZ3K0A2Q7Tr0tr5UGix/2AZ
I+oJxCT6Lh8S/7kyRW1u6K+P92lrkswZo6jr+Dlx8EPJ43zJqQxVaIZyLFkHgTazhKB8XgGK4Sis
23CcQHIMNBiDbKiqrVtWSbfAhulKkKt2zQuxEwc3dsUpmHNgN/ZLFK8oqFLTJlUKAVWkewWRGOHK
54B636mhxr9Sd9lziE/1g2Q6Sz3faPzbqhope1JYKtfjyMEZlsaANivoaJlSS+0e1EArpxUu5mEP
BseM6XTl45MylpJTe1bTsG7DzMekGafVZQOKFR9qX9Da9au8sUAItgWJl25DIS5XBAmnU5qPN61p
tQ9unzSPPh9YvSxM+nLAE2V3F492cRPO6BHa4kMmjC3oiJFmp95rczE1Es4VYS1RvB3rLDlMJiWg
/RT2ysoKNa3YSPr1mjdB+9/IsrqzlCL1t87ImgetrlTXlegtqBVd3W7AJtidV/Gt3TiaFuBdbnLj
onGS5PMonOkrCipt7wxD8IWtP61KU4kTQH1VRkVJtnl2F1gNqg8xVfZ9NjoF4mhWdGowI2w7D12C
kq31GII7A7KpH0c/QJ4whBqtAyO2om8tVJgnVAGj5rk+sEWPQOkyu4yBKJcMDwlzTOuH9DkoIR96
dZrqILqaLPw2IezQdhDy/ehTqdQ87UlYo7PomwbkvJnK+Fb0WJ09hQNlw+nNsAuvZUqpFwEQFkLH
wgDsYgXudR/Y+iwKyMZhVxKTCljJ16AeEjCubNgPkXPYdlAi4ewEkHVaG416MVS4tgLZjNPaUfzy
a9i5ER+S2o4bUAFGvQpxeIKZSyNVO0xIA9QlDFD5xdKqothaQyF92vKp8zmtqBwv8nCczDUF6TZc
WV3ifh5ble6FUUVzbF2gorMTakCfJgQH+Km0+VOLxqUstYjRrw+rKgyz78kwRrdpNIl6hdrBEB9K
G8Da0rYy8zkdixzQRJ2DjJmyEuQJciC06/TNuXcrc/zQ62C0kVQrcv87Khek/hB0YWupUFpTqH61
bgDiSFFR2FYIHsoE5f49doxmWJeR3ZFfPhI160k0FuWiCgVyOJLZTeEugdGCJvTSrol9WERUKLES
hLq1kBp1sL2l183PFfh/9Nf/QZ1gPr7/+6bn7Teozv/af5NNlP/rf63lt/z7j//9sgzz62/4VYix
9L/cI8Ke8gleOGcWX/9qhGJIJjkPHoUBnwHPCcaevwsxmvMXNmAyWWY5M4wRg/3033Hbzl84Veig
Ohz/ZgfaH9mBTrZSwsHlPztTWYyB0LOdfr0RSIa5ho3taDlOmr4tKqCj1EPVFdK1c0eEo4HmxT7n
eC2O4TNYHz461uLX1zLE5GpDTNEwrqd+C1wokxCA9CQ0PaMY0PnayGcg43jScmFoEdE5DumaLSu1
VxxVm+Y5Yt+ybZIZRWtigVZBIZjQrexEPWe8M082svOPxddnzaFPuB8gQLz+sYT92HXHy1vWhf05
SCaUJ52TwoAN9wV48qGEFFmVzicLZ+8SfbaqjvkmJoAaGpKjLoSCTKFsEwSdhvOYRNWdLSPbKxvF
y+wK3xQywqXuxLARJ2WZFIlBflLXbFh9L9hXUbJVynQl2OEu4w96A3EISNsqQBE+45dsT1C8Xmt6
fOGo8aW04qURRU8hcWxG5Q4bKPR3TuVfCL8Qq+Ng/6Mv/11f32sHYAcXrpU/+F7K+l/rNn/61iCc
/W/gBeSg9N4s8LsD8PgHfn309l/kEwCKRrUvqACBf/jno9fEX9jaKarZlFMdzZhrKX+rH3RynPn3
2V3OngyOt/989PYsp+Cf8n9snflfjD8pv564SueiKH+RRcmNxMA5ruFkcMfNECB3DPcKjalvBOHk
gSdnKQOtxSTvlyrs4WuhYZkm9KLJoQn32Kh3VjDEPwS71HGXNHWfL188wDcqdfPB/cX0cPxRM21A
p3CtU/Q5mYoysM0cHtP9NI7lbZYq4qHsx9RdWtjEv7pu0H9y+9S9F6Qp/Gol/Nvj/um5ZH4eTLRk
IuMCxLR88jzSXld8dnz7vIyVNWokcYVqH3G+HqnX7DjDx/fv9K3LUVtloSHnEODl6USYDeBC0njv
mGlMTzWU2fcYzvxXQI7VskMD8PT+9eaff/pkX17v5LRnxIolW66n6RPCuEQtd1ZVqxsn5r++f6WT
WfP4Drkn5DQqkhskNq9nzTCSZTFOyV5J82aPCD3bxeHYnakxvDVQmJmJQ6U2I9jnvb6IUsduywZq
j/u62JCGoT3LKkK/CGx+p6MZe2wrq1/K1NLP3B2L7u/PkXrkHLAzf70nz7FOJjXPg3AfkIAKoSA3
DYg/fXDjTMK54TjVXQ6p23lZYik3Pkq/czb+N58upACGqElgzOzwenlqd23Q1GRa7IOkUFeljPpN
0IPOef8VvjE4NZMqJUs0V4Eg9foiiXCauCnCPdhg8b0FigcQc4oPQ5KEe72UzZkKywn15DgXEVI8
hy5zudmZ+vp6Og1TagXBPh5kcSmHUrkvIj26LqCsHhxdGR5cdKobDtY0KNtErdfkHqW4ffAwr9+/
8zc+k3kTxH8YwsZvr7fLyaMjE33ftBzvwFaaHEZqepcuzMA/vhLAIzaDKoGd1H7mF/2iDtJKJBaZ
b191KEvvSXiIwY9N1rpHnb19/0pvPV7KcJSvWGrwkM17zJeXyipmMjs2riI10qBOZvVXaODOo0nE
SL7LMiu9nPj/C+zWYYwpKsySb0JBQIkwtZpu3v8x87VO5iHgOtwz6eEo+IyT72fAfQBJUrviG0Le
OaWl+bXEc7XKEHjsRy3IPgPyzHYZsSBnCqBvDGq2cdQlWVgEi+v86l888GwKY5vd3FURJM5WH91m
naQhR91klGtfy4Ofx6N/u54cp6DTO9WAYNAEIkmMhfb19VrXDFl69St4w6gsMpmIzCN3ZOZrgoi/
7ztjuJKh036JFIe2CnEoX2QMjfX95/3GfEXH6z9/xckwY6b3qSTqVyItWdv9MayegXRXm1bUWFXS
K9s2081YuOWmQbJ9ZuS9MVnRQpybvAw6itwns7RFikLUT9pVM2TTRdLoYqt1gR6ducU3vlnzpygU
heNPLenLF9v00lfLUrtSfLVZ+aLTAbRlqldr+dmwzrcuhSLVmOEJR9Ho63dqB1OniE67crEfWl4X
jjb5FMjs1iYxQi4uQCvYo0Dud5E+6sucPtOVQFiuziaj6jOYv3EvzMr4MKQ9Diqkd865DK63PvY5
1g5cGzJoxLcnw87J61AxxXCFmWK86mVtrrTcTa9pSJOZFITDTRhn7rqOJn9Xtm67RpxV7fzCLs+N
//lLfj3+UddS6aVAz3YKHMbrZ+WGjdJVinVJeaa/8p1cXQaR2a5aWbqH0B5NLHw4rigDpQcnNcOt
XdXjxrYkll10mP2ZDcMbnyMdZo0tNHwYg93lySRoDC1JWOTRkBmfrgnGbPdKa5ao2V2KlHnXbSSl
6a0WZ3KllX22ilrRfX7/W3zj3RBsiA6DXhxHfYMd/KspCCLg5Ba5fYm/ot6jzbGv9MD3P4haEioi
7PzGjYZoC/rLhWGdB4exxsI1Ws45cqn2+zg+Pgm0HzwM+k4nHyaqY6ODOHE511affEuUS6Ipdhot
L+pwM0h5zAYOoo0krZjW67Orye7eKascc6kx7ULoABzTTfnB6UfzTPP8ODBOBg7SlOOxCQmKODVW
a5FOKJJlXCKiCLDBtqFYtuNognEa4OVn33x1SpEUi3wJu8hfZa2vY0BV20sOKjAXC6Mbv515cW+M
ZR3uCooLfha91JPnFZgN0QejetmUdHAwmJrp9RTVMFIatiFBWaY34xyS2bb1NwIVSM1xCnfnd8V4
CCVOvjOblLfGMj9HcErkNbIVPekaln0NKcU2LgOsR4xb39IWctDMRTvIZjUVTXlnmmNxM3Q4Pcwy
J+CEVef9R/L7Oq4xA1IfEe48GZ7KAdA7mnbd65dq19hryP9oT7VWTVDDG8lDO1pyh03kIUHQf2ZN
eXt4cE1IuBoKptN1NSLVVU1t7TLO62qLUDDa4Oe11zZqmANoM+2rNsDoINWDuTlRI383uOnOjh3C
Ink8yyxzmzNzy+/PAjcCz8Gl3ckO9nRqSXOyl+QUX0ZFMX1TpcZQnUZMkVYSUKE3EAwjdGW3hzpe
tsv338PvS6zQ2Dczm/AoKOWeDAUl7M0Effylo5XxTdOH4wYJZ/L4/kW0N69iwn9gDp0JxCd7JxE1
pU6Kx+VkQ60frbpDe6skXifhrRuNba5ThsMmTv2IBt4ADVyUBnju0BiWaWtMD3D656YOlq3V+7/s
jUfPKoO0hz00QphTeB+E0tSS/DCejr4dCi37kJkuCuNBDwgbsofFWPg5aRT+man8tF+La8WFQsu+
g+Rs1pSTx06vwwnzTLlwrMRJCSd0ZOOVcOjJI2lxEhBK5OPo0/tgOHcAPJ7wXk+PHHtxwFCRZH3/
7ZYbBHpgisJLaYviyqiwP2V9BP851j7XBc32hv7HimiXQ9BV1mXfS7EWylivldn3WSoyuZYwHQgd
8ptb26w+ulo+HSZNIESpOhpVXfBdqu1d28fGBQKIeJVjXPSkrOl98V/PbBN+35XbcHYAT8wbBU61
88h7sSunIpq2UUvBs5q/j1SSaDCFvrGRonKLFV3R4PD+iPl9KM8XdGY1GE1v4B2vL8hwyfTJtC4G
G95DAOd9naDk9d6/yBt3xVepIsuidswx5+Qi+EfLSYnFBZQF/7qzzYz0RHJHvVHTSAVCiKvcvn/B
3xd0my2fi1YKchXz8ckHCmJCsuuQFw3uoaVbD90qDUmKUUSun7k1Dks8oZcDkHIVu19Kh7w3bvBU
GFPlKcEMKfEd00x1xPmpA0oK1PyLimKGBnzUCcT7pEp90UtmLvwqCnFAsAq6fGfVvrXXsQIQ3qHg
IFLp4etbElLJA5qAF7A/RHXzUetrWn1x7lib1Hbh8Wf1WDy1xZT9UAZ8EbejqSd0MtsSAXldpcbn
XqbJVWc07ncwCWO4tLWQmICBxvgCq2bTr0wnFP2q9530uyyR3AA3CFvkcpYWfyh5XS0HX0AYax1j
bOJJesIreoVK4BW0RL83gT5dZVrV18vcMeSEy71WfRZchI2LvkyTa+xJTrKwSqP9zscvn6t0It4B
/wBOjqJPJEisNn2uSwghdBhH6weQhviGs6r6XOeDfjCini5hWEoS2gJd0x6JEkmDJeGjE1JvThbf
Yrxp3aIDEPnVRNE2LIo8TY2l31P+zxMzObQpaoEFJzrljnqAHm58XFblIo4Inr6cYigBnkTzS46k
PmTEiPgYowY84Ty8IgUDUrboPVuX4DkMAz8k56BPDXYEfxEOlssILketW9l52mgbAAyxtSYd7ove
tnm3dLWmr9ZxGFQVuCw/JFEMO2m3GJvYjjwdbBhNEXAPz0aoygu1S617mSdNvzRYKJ1Fgw1kWhT1
5JqYr8dRgN4MCEJUHKO/LBQ8pEsip9zaa9SULig+jQoYrVXCwBB52C/CHGPwoiZcx12CO+y3NcpI
2rf0bJVlQXpd4YlK+B8z2RmEiTgWjv5EifRr08+UcAO/or9oYom9TwMTFngWlnJnkZSS34POKCU5
wyJTA2ZGpPmXnUsW9KrFyLYJIcd+F5haTC/PG0ZVbUREQJGB033mM0A0NqhihN9An71ZGdIcd0Zt
ZA9sqHQCdwgHeWxFOL+SPFCIvYjGZNfqtvzMpDjQDxvhm8LdC4HNVAP+WXinT1bOOrsQYWUSrmzQ
rSfRIoIeSmrJyDNUp7lolYuE0TmK2x7MxIMTGly+TcIq9kprzht1qlRsuoij80KSSJ5sgw5tzEUU
unAYwiSmWKDULTmtfkP22QLGxvi9tCKwPlWW5iRpog3YRH0CObu0pwxvtyRsaBmQI6d6GulK0HkY
PO2lGUdFtAlim605sSgVzoBiMArwcQKyhC8x37GAuUQnlPARUy/NsrZdVmPj57yAgrCWPEi6Ryvu
bHWhmnb41Z6EQYznaKTqGktVcGWSNbXp1Aheh2LGMWmZbWsh/QzSjyWbQdKoikzjHziheWWkLuiO
HnREtdPomJNyNBI+6wtMZ6tpVDJaigMZ8Dgjp8oreMndCm+M/2haQVyujER1kmUga/ilfUW8zZZU
vObBR3rUfLSboL8RKEchpvt08hYGDzJYK4bjf0YUEIFpSWZgRNOrpbNMzYiJxu/bKlnKCvknciMH
83dUOuiFmqg7OpxIVV50tWVnK5ZK9zs8Rs1cpeQ92SuU05lzlYwl6pARl8y4iFONzf4UM+eYfuk8
BhXQRNxEXfx9shP9IlMr586IASwuEMwjkyqSRMk2GoYsiRHMIj4xAYNge1pb1rcWkBq5TCW1gUWj
ObFBwQy3FlFs7ezcKucNdkRM0KeoTUTiaX2RxxS+Y3YkrZaPH6ZMmT7Bl2HaCToCc4K4IE/TbXvl
2Y5MMUIfsmALWmJQDrE/kNVtAR0SXjwy8S4Sve727agQj1aVRXFA8CHBgpAL/UXVuv5B6FLf86SE
vrBCJ/7EC+huAoBLt3qUKobnZDkZWVmQq8WqgKIUrxwLO/jCN4baxaKnIXjTg8i+dTnNYpQqaCh4
NZiYK2Qd04OLPgu3kpv6KLY6iFCLRGjALh1ZEshWRH1lLbrOwa4+mqwpXt/7xpOAdrwn7yUW3sgd
llsYzOEtVNfyCwUX/bFTi+H7YGethYwI7ovN0fXaJAniswKh5UNg+KB3gixXrBVmY4uUI5PsQqqk
2DOXqub7yZq4R/UADRHMQ5O6vBnXHgjTlaXp8jaCGlY2G3KF8GS9Yelr0n4buUb8RTc77Qf1WP86
paOG0VkdrBsUVBBBKvJbabGxx4ZxyZujn057ecO2Hjlq10+skpYj/GA5qWr1jNNVbQFrhIAiel1r
4xVWQsjPUVNjaOsYlMWybGVSXNRC9PduX1tiRVa4ne7UNIrvMe0m3ZLvqm12o9AseTk6oXI3KrZY
KVVrhJsUyWWDOtvF3qsTGPoJRgvBOmDWrI+qUpE622ZlAL1iUBtSnjPbab3Mgf0CEnTUrti0ULuP
lQG+fz8qzNoCEy8uL8WXhNcNffFjoHuTY1RjxfUQBZEqZEvhdrtySPKLKWYjgfsi+Rj19Fd+COyv
W421psVSq+btxYBZEL4k8a2VZ2qF81GaBXGXsMeY0o2kNL6aSpZUSzZDmKSqHDbWkgT67iGRVrTr
dRCbKAIM0E8DuW43eZqRozrqevLk0DIbPdzm1OWoidnEaJkanojcyNobTttTTIYH4aCoCkT2HeHc
0K9NW3b1vh/FaOyC1LW2OeRJPOUg3Q0mtFR8DzESfmgmq/zeRzKpFh2O1wMSVuWxMNygo5SSm9my
xqIgF03rUv3RzBRWJ7XiignHjW8Nqxk+ZMzyNLbYr7MotM0MPfMDgFkk66iE42JUvPB9u1e+ZIUY
ko1KJmK78/syh1uRSzhxhKsr5l5j/mFPOHKguDZNrVM9QwEshBWafMMev3kbdx6O2tRYQfJQdaJJ
GZqLIQXvAf2HCvoqxNDx2Sp89hRdFZUU0ehMrVJLyPu6Qiu5DGw7iNcSDdWXSJXWk4VnEfVEx7aH
4k2kP5mt3R8EHUNnEeqpFpBlK61D54M385IsgAEnx0wlFCvnCRIpzD4aAV7Pck6gcqkuOjvQ2BA5
hrgPlSjEtW85t9MUjLcjxdc7QwtNQWxe6bKKMuDtRab6ZbRymqEjQo50xctGjWGr2LDRvphjMv4Q
sm/KZdMZ4m4gXvfOdQIjglkOjmYx6b7doX8pye+jhdOv3axt/JtKSKTiiRCIAVH3+MhCjDnVKqgx
xXu5Hbvaet5Y71FEVqU3xFgmiQyQ3cHux/BrhtVy2biTuSeypl6VZFmHG/byzCl9T5rrwkSw/EFx
Cd4l0t5NwJ/xT77qBRXjZTiozrCKmX73ou26u0moWbWLVbPGM9iP2QFEjL1hkolQxIylOa0C36IE
4OuhmZMgafo//FDNbsgSCFelmVfwYAMnQXeAtKX3DKbPHv6pklmeGY/VhPvcLt31lDVKuIYuRuqb
ribJxBa3dZ+1GhkOwehINZdZ0fH6RjdrCJtPTD1Yl66J0C53GtNaqu2ERm+cfHGbp136qQz5U+uE
JZ+kZaVuHrowVuTCrO0qu3SOcklEYEgnKYuKp3gsYsQtQxYtLZt3ssS6gkX8KL506z7I1wiXKfl0
JUgHLz2KNd3GtO8L8mlNUvem7E49Cjuxz6f1CtzBmKxUyw++lFFPot+sBx2cIflszhpRJ8UR5ZWz
ctTNJOLeYtaTWkNiw70pp4rtz6w4RYeb+Vujq++6InY3hiIzzYuAKBcbQ+rKKmfrZezBv3NCOEpa
y1ndynprHl3mEAChuDUte6G4yzAz0+EobspZJZsfBbMcpBHPOrOOFpte9zDO2loC2pDZ5kfJLa4b
5LfuUYrL9IpQtD5KdKejWvco3HWPIl7/KOiNB3N4kkeZb2jWw346in/Luu4ejKMkGDax/jQchcL9
YJTr8igfdmclMVCAApv8rC+mLZ0+21Os9ksSDsz7QhdduFIiDV9voBW5uIggavQEws4CZvlTzKxX
CJuLo8iZcjaCZyWdxc+mOzQ4hMpBmp7SCnzy4ayVxk3WMqKAUiRrP/dJASBmPFuKWWNNMQtZL2uv
1SzTRhnuLRm35sbuVf85nVXa4ijYzmft9tyO+BA2MKJ2vIV+xfwOAyPU9eGzK/m067TOPjpB2qLB
mcgTvTIcJb31A86+tEWcIVwakH/2U6K6jsfeD7hPV43I9IgPfAzlzFtC1AvJyA1RdSxqc6aCuFra
EnWcx+3C0jPluiWvDMJgwHlmyfGmf54SqbRrOWqAB1CF9AM1Ctd+yPkne0jR9U2NdP469Xk0i5zk
WMA5lu/e1y2TxLqsG1tbdENBvHBphRkciKBV7lEtQeYLK7re695Qs+fEzpW7KnaI551aO0rZLuEP
QBScRvMmdIZQuiKAQmcYKWRJO2avtgLs3XZrBcLihZB0addStOyY0buNNWckoGHs+Uy22XUeim4v
SxH3K6sYCNds2tD9auoyJzw481HiqrjMPwbkcUMnqJwIb40qyw8Tc7wC1zziNFmg/H6A5ABeLYW+
VKz7InbuZBNKudZCPfh0LNX8kXru/092PtXvF1WrOfznlzN5Thf6P/8B/exfd9/6KH2plD3+mZ+S
OcNEFocIdvZcUTlDEPu3Ys5AJYsYDKINNhX6Z3O+yC/BnK7/hY4N5RbkX6hBRwHtL5Wsrv3F38P/
SN3axC6Glu4P/MonzTvKa0iaiABDgWegDPnNRWo6ItFZ/RFou12tPfr8O329mBJXPvulEfLdxSFf
c+BpcYIVyRNkQQSM+i5GxwRQEAAa4VJSiJs/H0/vqjHnkflP2NN/jRgnfLXvjZTbH/mP4NurcXL8
E7+klSCiqBgjg9Qprs6CZYbdLz21Zs8EbHSXvHBEjUd61N/SSusvC9mHOYu3/pZa/62nnhnYCGOo
Cc8Od3prfzJSTnsDbK2Ra1MjNU1KzeZRefmipE3DIRrGzD9YePtYFYz0E3GEfeNpTDeGZ0IzfCwG
29+8eELXP+uvL7N/Tuva81WBWVEEnhHgWCNf17VtJ0DWkbuHyNcq9lKiuullZZ/pzb55Edcgy5C8
QGh6fIcvq/VYnSqozs6BxpZ5P9qyvkuCiqrT+7dyWj2fbwXCPIp3lcuop6bI1vEr2ZrOIWthAS4c
PTAPJlXlVQBmaQvL8IwR7rSefbwcRlyGDMsTru3XN5XEWm+zNh1gNVWX6mDcBr0mruoW0Ov79/XW
00Oq+PeFTvP0rNzF9dXbhz6VGnnjjrVQUYGdq8+fVOePd4PGARotxyf7GNX0YvRZAQYsKGCHzHfI
UnfsjmSAfpouUsrwaw5zHJ8pZYXL92/tmE/xsilwvCwtKZcvEuHzzHp7OTLSeIrGMHUO1F3lsjdn
zmlF04+UbGGsKa4kt610ffaiqf1FgPJdCyMLHnHA2D42mXZYiHQyL2O9dS76MNV8HL0ZJMP3f+Vb
X6bNuoI0E1MvzbPXP7KVsq3c2D4UbVUj24TW5DmxaXsc9aJn3Zjc6xLH5JmG9Rtv3ZkZeFzPOarw
Xl90nOAgF3OBX/blZcl5bGbt9Ge83m9ehBgpFB3MiXTGX19EKhIxUqse3KxLPPDgKuuO05+ZYohG
5a95/Zbn/CTwFnwpYOlPp7YyDGIpywgiWke5hrWMAk/spMWFhLVZ/F/2zmS5cWTbsr9SVnOUoW+m
ABuRlEiqoRTSBBahjEDfODoH8PVvgXHNKqXIStl745plRsa9JNG4Hz9n77X5YR49oFzDMLUarr0h
Zov0iZA8af3NtLSP2PaXThLNOfi/1w6TLLkl22ZuSQsj6S68tcUMSJousZIGyezZD9m1Y6Uvzas5
LTsoZ1AyO59mfH3BeVVfMOTithtG0fyKB44y0IdcdVgMGHRConnEgkGQt/EyMrAu/VHv0idMetz8
wtR2SPiNbh2pvZYxe0hafcWAbV63nSg1Otb9eBsp0rivRxedSUkIxndLA/QRgE4n/rpybG3r0s65
hBLOr78Elz0steS4wQhmZH6jNQUxKryC24w/0P1JNvROWmnJN1tjjAJxm76Sb4kaaJBoa7cgQiTh
r4gu7H6acQlwLsOv/R71+virSVNz5zJqIP8UnP0QuI0SP9Kp83b6WBbeTpsLhha8YtHBxgdX7Kop
7p5UI9OBUpdduCtVmjRB3eqgBFs6A8w2MlAS27LSSBWJQD39ovdQTD5AUT1aJ6Kbq1udpGcIZixh
k086PRQrGKPMiMaB5lbDmnDj2QwN9mFvSnczupb+Vi5ZJZDpR3L8TKEQMd24Me0nqyu9RyOxxBnw
njhWBZ8QpJmTP5Wp7bV+5SruhU0FZQvRZDGEP1u+uorsMd4QKrJCYNKcZ9DVB6F60ffYcwosemlc
alu7GckgStoy3SSZBbmrNcf+NnHbIVuTR9PkQQxoPtyq+PzqVQF9IVvFnkToGqugz2vbVhS0xY3Q
VpYdgfXWgGz5hpLQ5tJmWf8o2qUT03IIPeKr7tLAyGCIIQ+OIWjPqcNgBOl79G4NdGx9s6ydLIg4
UL2rUvQetiAnWRtjpr84dW8XTLrTMfUdUhQ4hQhpiFVTaeGxyno9vxMSejJKCokrGli3fOySrLsV
RgVyjid0OtOQlgc9yuQRcp7QgJDpk7lCZzKD5Z9i4LhFr5GAXc4e3GKgvRiTPIlPckOgHZHYnilN
AmS7hr76QLAzceFdrz4IjQa0L9RG9gGNdh1uN+rnxU5IRAHOztj5BdZM7X0xuEyYW5X3psXkCTbX
xhK9yknBTdeh0Y/vCaKki05qzJvsRPLoSIeJB/UwTEdd6Y3vUkz5xXQK6z4z5uSHNxbusEpMpFSr
1KuyXTXyNO+Q8oxHMfLqbRH/VLu+qOC+81vrH4kuuUG4kosfi2z7lW/QvpCF1tmBXc7OnrED0xVX
q7w3L1/g7GQCkftQe12BMmrup9ew7HBA6FzbiKrJyzLmiqp6l2dq85aYQOuCksj3nxO3ge6VVg5P
OK6qd5sQgleXHkBNYL0evdWtZj6PhgnTMwPvdkrLCHOY6mWKXPBxGR06k50wgLE1nmkn6oqvlE7y
GioxkvpWj0vaoKFl+w7iAHsTVnMjN7IQBrOG0qjLlRI51qUyabWp+fIMjmr/PLYp8+mpVT3QjUlN
e6IboS8ACDblszba4b0gPSnbigT7rz9rfZaAM/OMNijlEN+pRmK3IM1cawJ7NpgAAcMycmktRBpR
FFai/ZIN00k/Zlkmk7EB0rvSG8QmNE11ee6Icr+X1TQxYLMU7XbxFta+NXSGuqZHIGA8K17k0d1A
nsBlGvL7jOce/RyQ6nLddKZ1biWw6SDqovmiRWZp7odUZrthxrFIx6rr67eibyrAZaYO+37jwbBk
BRIVHHcnsCurSG5dYiVaH9El0Ul+La2C/nTvNNJ4tGiaNUGltvqxa0xCJyaiNoqVApZS3ysesQO4
zZlXrcqu5M21ar32Aod/DtfLW4Hl0CNmb+V4s1g2u6hh2aQZRytsTvL1oDj6AVKs86usEHuTXZDO
29mQNc2YRFQg7Uy6roAVh/zGgpl6wJWvj8uYwH4lbIPuEjJXrL+zPZRBb9jKX0OmtM/MtgHstOM0
d+sqVZO3viiyM1kEw08oCNpP6m+mY2OZcOvrJo7lrg+jmAgrdAojExTXvK/1OC7XZI5Df3h2k1Z9
EhMgt1U9tVFyQz8pQiVoJXR0awO6JRjoBjVBXBdTvurG3Io2OJOYZpE6Ma0IOcjGm8W4kQaQrzM9
mGWojjdw8jMUQW7jHPOWYIubzs1T+MuGwCqhekJJ1kOd5dBIAeq9pGlHyroO/eYlVF2gjVit+u5A
EtDERyDyy/zSXJ4s0xYWsHygjA4N6Di0V6Q5QEItS/v72MisXIe6hFRoAhoQAY6wHqCi3QGysyZB
GMxoFhNbfAerkBkITZ61mpoxETCMhHkUmXqNUDLz8N0YzWUSm5MuTzYQ7w50PtFtKD3ycD3pWCF8
qpkGAiPwOoLLyH0LfacwJuIfAMEwJxhmu2CcWQ2an3CsAESZ4MUJZMJTv3aysNdXHFAzos+KPBJM
pGK2eaDzrQD/MMpu02rSHbZhW7FT2bkLiyMJS1u5VfNqiPeo2UJvXVlZOiJ/qYwXRLHuzob5NKw6
3FzfGCKj4ujUKQoDOBZuvAId3zItYtDlPRWGyf5zmjWBtKOg73A/F5rzpgs51H7oiYn6ZMaK6mpQ
RdmEjIIML0tmuN6FIGojmGnI1X6LSeSk27k2EbZqpMTuGQvR2JBDweVcSKObqO8gj7Mb9cwSe8IS
/MYxyxkphAQb60DlxollhNov8GV9f6OH6Cn8kRyirT6FyngGWUsuBUd2JCCL7US5QR9UPNqK0bs3
zQTsPRAJZrnIbxdE7r6h5xNfwilkjG1iKC62qD6jOejZRMpN3jX9AkJFGLmq8dWPAXNjN3kfXMBH
dLplCDJSah7mN6RugggUTyz8Yn3uGP9t+uvkb2IGWC3DQKSlyrAbrzNCzyPqJpDX2aGZRvXP9vdE
8TpdrFBcVEFynTrSRWICaSzDyL5GuODbVCp9QA0Mi7m7zi7n6xyzYyp3Sq/TTVh4DDqvM894nMEv
c9Yy4+24jEWRMChP43VWWtjD0O3q6wx1XsapdDCZrF6PSf+/Q/m/MUD97cT4R4fyEUZu/L8OVfMx
2PP6v/rde9IMFQoizZ1FCcsZe/GM/2494dX/P0ixsTWpV4//QhD4T+fJcEn9xDSCzYsQXo6e/Kf/
dJ7obKLiNlQYbnizHFSl/53O06fzGYYPvhqdUEBSxKwtvc+Px0Ar0+xoVpToDKx5OsfWSHYVu6AP
nVc5hv1c3YwRupTG7QzEAhJEjoKE/aYAE35rt3lMkm1uun6YNQRkxLpYmRkqA5YLJ94ShQ4M52+X
9x+aVp+U7NcvTK9gaZSBs3PUzwfKpo5p+nZNdE70Wbk3IpVcRdi+m7xBwGv3xTfSxY0nk+0+DpTI
rrYispUvjGEfuwLLd8CJzfEcRgPUSyS9Hy9aJ6qYGV2en5XUNk/h7Ojfi0ETO5MZGkckFZSeSVTT
yxc//WPbaflYbhCIQH758g9X+sDfGjXkXrQi0tvqHLdlYp86qv1Xq7D146RT6VLOOLczCPenhESK
mJyqSgOJVM8uI2snzJJNMZbuvd7JMPdBdpdrVGPaF2F6H4/7168IfcLVcc2Z13z0j1emCI126usy
P3feVN5Kc2C047Vtw0BpmOAdCEfbyW60jsYQg5X94gItLaP/22z4/emk0F0peTSzPmu7W8hPLMxt
ecZSfEzVOn4ysyw99pgi7hTM0nvbzpGZzWIMgxidxK4VyP88VsV9NsXa6ouv87HFwtehX4R10XLY
Zxfp93I//3a/ON15tYXS7mzWwBB9ZrzyfTZ77ah6zFY3sRJZ32dXaS9kxuhBVpFXijqxnmgfVGV0
B1C7iBd3TXdRv75Tf75INLCx2TGSt1Ho4+v5+O0s1MbJ2HfuSdRqtQN+M+PN0dtXTRuSbek2kPJ7
JPLGbHaHPE2VfaVV2ReX6GPfdrlCi9FxocPS4rTAhn78Dk0VV5YqW/uU5LK7JMADgmRMrUNryvqV
7LL29yTt/2mxXBqzHx6Q5fN4QGhGgVIAqfjx86YoVUyA79bJI7f1xjIqhBlaUgEOqFIOvwblOn3k
dQ5GZU/9+pUS/5MT5ffv1Raky9IQ48d/WjiURqN3VLvWKVOsfsf8MbqBHVa+g4trfS1dEs5186TC
un4eZre80yf3qfVET7dDAq1qhuGL9/WTr+s/34h4Vgv2Hsrjz5A/si7U2qCNcVK4P8SyLdmwqL/Q
QHCgQoJsO78wYjhBDFUbM6hyg/iw22ocFxDG6Ha91ro4+SHVSL6PM6SiL3rT/3DDuEpcahvUncU0
7eMNq02jUCJ8iyfCd4is6RFO7dq+kO9prFc7EuBGhNaVDhef8+FIGWR/8YT+w2ty7Y+6lkYDGKvO
p15/N1bYQ+LeOrlk+Ty0ETZEPYU1NU3ZobK67gC8et5oENRvknHMt5nNYP2Lhe0TBOd6l3Cqgj0m
0H3BTSzL7t9Wkr6vKxs5dnL2rH5PsFV5p2jY7YY5dM5EJM3fwGa6vmhi5D36YI4bPbnP7Kw/GBUN
WBSZmVi3hDH2EWK9kYr7r7TX+pOtaIRshPR9ksxBOPXv698fuyQ8CuIaWI15XTg7fLp3uSVNitsu
5ciOi5J4Q+e+Z4c7mLXNDuS4nIuINHO/cGv8uaSwopE2is2M4S4OkY+XqkC4QLctbE+RjOrXycsV
5AbLCpdwFV8JbLS+KAY+j3lZxECzui4VFAAAJHafnxBofD3gEXmiPmLfzZjp7nPUu8F1PasULJJW
ksxBotKFYUpFKp82bZQ0Hr94WT6ZrpbHhK9CXcDD6uBv/mwiIbTFjZTaHRF9xdFt52JOqHuh8nZg
KfQ5BSV3edrSq8iK7JYQSLqtSeLZq6Fy1oSVk8iMEvibm0T/Lbvb9XvhWV+eXipXbs+nxxeIclRT
NKknB67+VqOpvjd1gyZaVtmvWlVzKvMm+u7VnNz8+zP4D+vbsrPAyuJTQTN93uU0qyfEkGC1k9vW
zqUeCCEBTlOR6ZV68n3QhXY028E5I6vrgijMTX9WLJpPSiudIIvVejWVUt6M8VTduJHTfcW3+nOB
45HByQTDhiXuDzce0hovlmJZ9A12wB4iXoC0rX9b0utuY2x0J2fOUF2VPPDgtnL7xxcXaNnyPm6J
sDx5X8AL8TU4inx8X1Q7z+xJSyhjK095aUnChQrYtis6+SNWb8ySjtCSO1pZMQkh6RQ9D1GYkimp
ebB1SP37YsFdVoV/+z6f5lLYqxhIydg8gZn4FsXJXvPSX1/85j8KaSzMHMa48iqqjD8eClcb0saN
XP3kNFMCdZAu9oac3WqH6jS57aM8umW8oGxQgtevY1ZbN9j4xc4ZymyHPwSVlGZq3V8VgwOom733
xUP7T1+PRxVdPnDkRdzy8ZaQjDYj3iIfjZekuzRM5bcTyXkFSIjRMdZfXIx/eAIJdoabDbiMyv1z
lapY3aiX7mCeJmtgrUzqdnjuPSM+uEU7vheW1wV26yYZU40ou6EcHdYYeYdbysYLkdbuMjuzCDty
23IVk5mX4fRo8t2kRu12Lor8Rp1iZmhffOt/WOY5UZvQl2Ah/1m9zpbHMEtvtZPoa8I2yFxtIMBF
gibMyFcqPXIw/LoxugMCxv6JyfdfXs15iIaK8asDtbnXq15deUVW+nar5E+D1nZfVJv/UO7BfSAt
lGM1imO+7ccbObuzxsGLL9kKlRxjSXrUscTXuzFR2m2jvPZ2k+eFT+hKtSPddvlUwsksqrwNrCH5
iYd4aP8nF8600N2qFHBcwuXC/q2U4DNnUxGafmpni0K71brLqBECQtSY84jfIiFetxp3uZ7OgYPO
+m3oBnY1WuBbqHHGo9L1xm1add3Fkq58N2FZ/E8u27UxYpjwk/+odqxRNTB35honXKkdRT3nZysN
Xxi7jYe+bcegSOscFGBRHRhkPNRNzUo+0+pE4tqdFFhL//6wXSuVj2sSFQz0dc5JVDO8Jh+vWZx2
0pwZuZxxCERbG2nhRSMgZycVxblvS43rw2vi3kdZTAVcxBbRB+0Qq4wDuuo8xTFmECXNnZbMxfx5
Ms1HGMSjXzNPEIzcTOuAkNg6lFUr30OpOUs8Aw1rz7Q3UzY+CUgUpW9UjhnQHehvwlQcpMqPXfVa
QW4TMuLiuQwnHu9pOU6qYIMvYp7mQ6gg4CRUvX+IZ696DYmCjf2UCQo1UTppqzlL9JsGkeTJi0r5
/u+X7c+FBVQRDSq4Xjh1EVh9vGrFYGeNOVL/mZBEbq1SzW5i+Avf0GFqQZFnwzGuYm2DPL5APt2W
X6yi//TxILfwQ8K84uzw6UGPvHw2TCmTc6vEyl4VWgaKYrIOnKXJ+JTVoPhRnIsNhR2Zt4Z+/vdf
b/75+YiRFs/3IjFEUfhpFZ+YygyVjPIzxzmeCmTi5Vp4IDWx9s3ynZzD+pU1tNqNOLSOjROXvzTm
3SRdC/LmyXiynfuaFW1bhSCTVx0pw41f9612HFCFN/g/kDPj2oppmZttJXYKw9MjGGq8c33Cf9Kq
fqCHzL42+xwtSOVRxull7ltMkG6fu9oK4Us8rRKL1rqvYBo8plXMR1MXco6g10/gb9EM2rHH9DcG
ZV/y0nv8OyM1+Z4RSHxADFB8i9VBXPAFhHtbkdNhCUTFMtmoyGb0tn4tkmXh/fer++fFxbQOYBNu
DTUTx4uPzxaBXkYpGys7K0teIdZR1TnXmhHtdIaQN9jTph8lEh2O9BMK7yn6iinx59nGAMHHIqWC
Q0EAtlRVf1tFI1u6DBOkdvKYHx5IUK1fhxA5hp/HKm4BR28eCVr88qixFGMfFyI+1l1IbioS0D+O
VB6HtrxRSv0UlV70Q+8zm0YtWG4qS1Ly9Fnep6SCHRo8Vfc44avd73vx79f+H47EMEuAwKCXZN8E
zvrxx3sZUxqFUd8pc3VcZdhn26BX7HidQmj38776oYo5/G6Uo8kMiz8n7Kzd/re/BN1vjUb70kEH
b/np9Xb6hryUUZ9PLADxAY5GdQe13XzPElM7OgTR3NZjfpwlUGvJmPn73JruF9/hem75eDuuejn2
BOp3GErLU/q3p8CRWk3ssqmeRk4Zxnq0VZ72ZS+PyqWUCouEkj7PMntTIuo6mrHQHsdSVD+rPoln
GJVW/RoCkBZBK5vukhl9u1MGU793AM4frOWsGiVDtWs0u70UJeE6gP5NxolTlCfITuAJcJpJeGVd
h4Xk2tR1UCB89bZxWZd7+umn8jO54xqPHlXNp2MC7mSRRb38T9mQVxPnJqdOtjGD9/uJ5sWhgaO+
qiLxPe2dHLAhvWZYxdahV3qo75FlbhNVn26bUn+MEttcj4oi/MorxnVuWfMqak35s2mlcaw6i9zH
gcVlnJlVwxg/J0rbPlMrQ6vHIB/87qeOo2GcxCzdCb2JBOSOR3vYzrFp8iqM08NEFbHqcGv5fTrb
GLWX1ivNP5oPSmVYB29KsuOgD2thz8oBDLbY9y2ZyWhfrHUGKvCbKCKWFbgd60mrql3lNdm9hUab
B1/j2crs4q8OR8LDdRlXuFU720m0vVdP4mny6v7X3Al9Xc+0GYtBj+4gd/dbL9dnpvVK9ewMivKD
SBwkS7FG69Pg3zme6g3rSF1ZBKImpbFNY0fchbk7kpKq8KhwBHPvB1lWO/xJzr3w2vhQ1CSlz1m4
NyPnRU2UezqI5jZSoypjXtMn75Wdurdz6RXrYe5Y57Xa3TN3T/eN0yZbi/YzmpV4kzmds5/0eFw3
sy62ejiAAZB6viuX3SjtB+j3DIJ/YhDKjklKo5jg+HGVFRjEhSHa3UjOwYtbyp8lMvejnPSUUIgp
jHdN6BIfaBTfi6z39hzAlA0h4YPvplp8cr2e4Nxw7oDx98l0Y1bWWctT3FL1fJtkChov2WvVjiz7
7oLEZXgo0m7ZY6L52dEA/Oduq41BEztLJbb8JVPNy1s2TOux0bJ9WPbFunFSGyMZI3eAkV7+u3y1
61En8Jriq+lmNraSNzhOhbUrUrs6k2uqbpeBvMR+4oz3FHZ9QboDJ8Vk6T9eSzfRCy7D9aYZggsZ
Ms77kWaZeUfrxdlCUpj8fvCQi3DnxM2EQGiW7QEtTPVmhMNdPmjOgXsKkAXIe0DNa2/M1ir8MM3b
VY5IaWuZU/dUz9j7Y2FZt4nVuntcLmTc102F71kAnIzMIjtcd6NI2AmwCky6RBuUZAaaZn2nwS/b
zaar7Ou8ymFrmOYRYiaRfJRkP2QlqnOJ72UXWQqCKsQiq6HU5s2UoHVDEdxtdadyHOzNg7I2yDi+
Qzn+sNiZb0tPjDcNUKEVs2wVMGKr+yoJvVVQm7H26g2wuH11Eu0KE+6MY7Fn6m+aDOQhoNNImBIl
Xml2HwZ63ZgvrUjGX+gNd0pthjs189xDbNfhxhREZ8SyeNZaR2cpDb8XRIw9dKPjfJd9/I1gVG3t
4kvdRiQ4nXOR2zTzS3lzXRWRqnQXtqENMxe+GKEvKxIMEGPk+veZxfkoEOT6GMrejCaGgY92bHhv
3DbbsfbDuOhU3klCcxtjcVx+R4rZXjgJ86AtZc7vipr0AR5C/ARLmnkVf88aVj+iGaaA37n0ZYl+
0ESc4ccSJbEWTURYqzC39hDOF5EX5dojy3kz4h4L2l5tzylwps2EDOmkFF20G5yyPg5WWRwI8mON
d0sFBCdoHzZdx5yntWYUKDYbV7y4qRoeQ1xWdGgclpcktca1000Poe6JvVTt+rXGHY0jHGWPCGqe
6/UsbaZ15FPTYW9S8YoFkN98bYtcr14+2fZ57pt9nM7Fe0gkeoPWkJToYlF9qCg1aUoP+btp6tY3
w2olsY5jdTcqiXuyEeA96r2Y9niSrU0ztsZOdaAeauZcQhHtiK9IinpT9Q7UhUnJ/CIELDqAkwvs
NO8u125xmWONCWYyqF+vS9mELvdS1x6qbzMhLjMGon6vp6VDU2C09mw5+rNdsKp7RvUElfluBud1
mcuwKcEadZaP71/zCfG6NRRt3hcgEbaZmLLblqiNVRJBQQimSaufTaWnaVvOreR3Vvqq7bvm1h69
b0Vn1j/rLmRw59Q6wslyUF8rO3kopT5tFVlswjQeDqhjoxs7y81NA7HhDhSUscMFYt242SADfUDW
n7syqJK6e5x0ma68xrXWula4d0VcnG1bpocBgNq9u1SbXu9w567t7BapTB1QETpbneVWFsMjVhXC
iWdvTVE6/0wwOt7B56t+9xfTpThKE8XcKrBNg4Rbtc0Hg26egWQ5iJ0s8b0ot30b6dEt/a581Wde
uwVDoAQ6Jkb2NiX+5rr1ra1Y6UYSPXVQZQSHRFbqU8FQd+t2YnovqftW5phH4FJnrHQoLrv2oqTL
nLr3IA7VIXEu6ti+mFWtRHRj1emA4kcPPEXQh2vTaa97JsmsjVNshwn/3hSK7K5JFEhVw+jDWcmO
+GMMPywzses5saDOUZWVLOTPyh7HO9hH7j7jZLgmYlQ75o6ZPOqZau+rqWdh04dw4+p6+JArI8Hm
hOOdcKnSzzNDYfFW8dYXLP8XOzHz04jci0n2pA1vmp23T9e+6LXcE3aV3CMwLn7OIYySFuM6se9I
Q1vFRolmmaHv4hc5apKvw+RoxCo8CefkMKxGwLYwgz05PeeTouznGg9iaenNcYEZb+l0VDtHxWds
QOEAK8OF3PWCUnOlG22183jBX8I+zJCd2d7dcN0hRTrvWtoHu9owloEZAy0kWX3KWz73HrtZNTNj
NWp5SoflXdYp2iJRGQ89wRH3pQdrx7TgX0AfiFYZzv1N7+KyZu8K4YqY6PUfJ0Pah76ulS1lkHZR
FXuHXNOCxhNaLrOExEEqMqTufQmoh6p4kRrIyLbf1HxU+PlZ7N6PoMok0BtVf60pKzhEoClGwI7m
Mw0IUWDlUYeZP5FS0GRa6kh8AfWr1yyHrDHEKIy23O0f0pY/nUOVStmZ2m9RG/EEem4F5sKezT0a
hRhXr2a/e/rYHRuPFGjfbd15hwO3PSRtRb6SMrfih2kKPi6nRUIC8CyfOvQ4T1HtKie3SuyNMOYR
6bw2l7vq2mnRFSi5q8HQ+T7aYE/m2cwGW1lPYlT6Yxpi30qSbHyQZXLKQkPMwTDwcSS5OMMj06T2
L7VXhm8dB9bbKvEKd2ULGkGuOs7O7tr4JVZH/6tsQ+WbStVb+aow2nujr8XPqtFpCLVxnO9Spo1v
g+7I3l+MDElgg8vdlZ2+SQhSvm34Oq+sPA36Sduie2241R1uieaKJXlLZElidFnE8jDO+gUMgPkA
Yfk8pdbFyW3vMhmju2MdBVAEDdVPNBLj0bnzlsFgIsBU9XUKjfVko4nlWSdxgnoFBqddaPjQK11Z
FWGf+4ZTP1ihmu1osU1r0QLXyBk4v8ZOLW+1zDU3sTHIjQGY8jBX8R7tZEkRkSTfXCf+vhDMFs0l
gy1CmIxA14W7imB5BBn0si2m9MnPk2lw1qlpNO+IhUuiMCJ7nlZdqTQ/6jbFMBDnXXgsLWmUSFYN
8y+evdDbjXy/9K6KM3S/djWNNwg2o2+lXVvHKI7rX6WHmWBD0FP8IrBJpC/5pC47gDuSuq2NRvPN
HeJWuc3kPETrMUU+fuuMhfIWI7Nb1VrroVwcp23e5m5AxFfkEyh+KlxIebLo97orx6OEKEYgUy7u
0lD9ifaa41CaJvl9XhIS77MPZN9ZEQ3ybpPRKwI7YTFb2yimbye30Dxf1p7zvR2o5YPcJphyn5Wl
+ZxHHdFzidePp6Ftvf4cDhE+a58egsi2JrDQZw1nPv9/7thdmOVSAVmo6rfSqUqYPRwu8GqE8P1C
rA6Mnpz7WSWeO7j2gH7XDznucRdnhx2e6sToF1wWp+9l8RRKWKxpQPFPNudYfRqpoknk4v3Wi4FX
Ry8qXp3rX0tVLUFRLrpqpyLR4HmJNVRL19oDeHyyTQtOKde/2obUW/nSeooGabsrz0TCazb6Mnsw
ujMIJnfVqIV2ZNNk1Gh3HBjwi7wmaSPfWc+lfz3KsQ3zibB/qHiLmqIA/OqLWnWhupK2yYCnRK38
2mdT3vjemNi/+kSia7/WkojT+Sll1KcHA0H5wbax/OdiRBtXFkn13C0H3qiQjGpoBdPRTVzWOnOC
+u17CfBnMFsuP71fxgFdZrLsjLUNy0MW2AzW1CiZs3Lc8d4M8/akmE53MazQ3NigV3wvDvXfX6Oq
W/4Plai+rpImV00uLca5xmvi40tw94zctY2a1clRzKIKfXoVjEpAbS1NdX45agGkxq4Qm9abx5up
iH/1AzyhHi/Nju3gLOFVBYPWwHyPPdLKatO5RLKhUEh6Nil+InwtM7pRsjDfK4OX3sJ3K2Gw5dFj
WxX6He8scDrPG8YgNTvtoer67sJt5/pRbWbrZkRoTTRPFPqRXtwXZkg8pzEb6r6OlY3sLXFXdG1+
FKXCP0T592snRJMWh/EWvxZEj3DlzZwiECVHf3mKCxLeFagaPGwnP0r49RinwiQES7RcHMddHrGy
Hc6Mh4zDqBj5Jp+ShIk4m1QurfaijRrTBCezbwp2dE4n+bCiB2U9ZHVxc721ACTUJVVWDfM17hLV
l21X/HAovB+H0qjWaL1flDzmuDpEpNvLVCvWppbaT4WaaTvOf7rfzGCJ/GyM1mjw4yNmImzfVAiP
StKx2bIO8nxEYaJvQHe420LGCcdtnuA0o6kXZUy4nAlYhX/dKH7vqEYoUVMzZt+JpWMRj864Y3g2
7QFsXGDO/ECDZZ3g83c4pFoTUwKoGNwGen8rMSn5cKiN+x7KzrsHn+qhjUVmsDRwwUzhKT9bh6FL
kEua6n7ExOhemll9jKawW0MpiSfMTInxbiW6euPiw/AVTwVxVBdi/KE5gMmUQaVMnPow3wg3TYIw
GuYbM87Vnas4+VrCMDnNTdqA9VGSt2uDJsrxuiA6qm2xnoUzPf+eX4DKLgI8EsaFNtaLmU8FFhph
ZW9Km7mrtjPoaV87/Xnkln/lYxier4+7iLzwvqK2iCh3ebuzPPMCuiHGPRaGp2wZaakwgkgG1oSt
+8xOWEUiuiVCKqxGi/flImyFYHrF8JS738sRwH7fcuaaFlcN4MKXXTJXS1DwhbGA7m3JPW7gzFTq
ptOymg5I2dwn5kQBbymSrMIuz5lczhy7i5XRwc3Am0La7hgKih2VaOFNFyvLkx7qxRvkmSGgro1P
19XNRDpxAxfhMUGvfhxaSr7NtUt4PSLR6RCJnzgQOUKjti7NUk5ej3fsRzQLmWlxKEUkc+8SJFX7
7JLhbaVm7r1EdnAhOZklpVH50WUYH0j3wK8Vjwwbekb/e6Q9w0E1u/o46ma3GseMP5rFXlRi+AEa
KVwbiVDPqtrEmypXslcrmZpdMprrBtfPkeYYHCtGEcG101cbTEQ6rSTYhmetuJNW3bzmZmMHGhO3
IG/68eHa2fZCqzvYheRQMxZEX1jmrrPL9lRexxRLa+vakGQKVr2AiB/3dhtVHMQmBeBZGK2VamkR
tUPVPmQgo445Ipr7wRuirUoSy7FHGrJ1nWVhrR3rO6jE/KAuG18cxf0x9nAzIByUv5jmqrRF8HGo
zWjiTFYpG4eQxSiHdrYfC7U4qyKvbopuihlLGt67M0/0bBCiDqXT/4AV1e8s0MiaMWsrp+8KHDDg
QXNFc3HIMVZ0UouHzhJU5RgR6tbHMhkfrWRGxDQCEwyuurfWzLhLXZcna8Cy2LL+i7ozWY7c2Lbs
r9SsRpA5HI5uUoMIRMNg32WSOYEx2aDv4ei+q/6gfqwWKL16ypQs9TSrZ7oDmemSjMbh7uecvdem
+WVFOMpy/WZiOVAnPae8G/ir46u2F/s8+5z+fZ7zbjRwRrnL2gggXoy15rg538M6E678JNxWIJR3
ZZ9EtzVb+IHukUvzQsx3n2sJqbG5r3xF06AaypOl/fZQ0oM902XtHb3Grs+asEjP/IZk+zIUF6YY
4gdYSy9zouMLLjRcymx8E6Jfjpka5PeuVv1jvoouvNpVZyL0JbxGIqfM1XFo5tP8kEl/egiVyK5I
kEwOTml5Bzvt1akYBrmvlHflUlRf+JUh31hPyTN8Ofv8c8X/wwDibzriTJVQcoI1WJHmP3XEmz71
qrnqUSC4ff5A8/zNWxIYdiO4qMEERNNWwjuMRVvcJfHwdRgGlBESPuk28cvw/Xe5b4Mo65A7Y/gP
08d1uPhTux4ZGIQTWzmoa38e0YB119zjs+VasF4BlDlPWUKGAIsolsV2qLL0HAprXAaibkL/H6zl
nxr8H/86A09BXBkRHkivfpbZhrldOqPbqGvsRXB7F3+qnz93ZLpUYmcmGX6mWHwZyzyligCRf2PV
VfyeYWO6zN0i2f/6q1pHQT++HCwOHn2nVfT712Fh0kIk06HhXdcu97FNUTO3EGvJKFy6gpli8/71
H/ybD2CNmCbEDSKFTwj0Oj7802CI6/aQ1kVkXM8GZ1dOT5EkwET4b6acxfVcV+oO39Jw4ITyL+PE
xOQneXGbsemJJk4c/8uvX9DfCEh5QUwNPRQfGEt+1tFCm+VO0C/G9aLokRHb47+2C/1d0Ybjvu+6
j3wY/ENkefOZu0wLV6Hodu69+sNXuIlRpQu9nZ26CUpDpLupa8NzUcbceJPEe1Q88EeNr+4f5mvm
30x5WUUCpTbCCyDyPz1iYvBl3sP3uSZOLtstXd0fjSamb5SRDdKM4TfkB/1NVKbhjA2wGHZhWRoX
boq3T1fIQEp/seCCVjreRIlp3rSib49j5Gbnn+eFV/yj+tT8q3zN48q7yrvR/fikjf34zVcqK0l9
je1rF3/6hSs6az/EKjsk+B/2NJTt837kdg17xX6ephaSXDQ+m55JVbwWOvSUvH2GQfafHsl1xf34
DPC6ODHQMONIgMbw4+vC0VI71MLqeoy79EtVQZNBT6wfiWzOgySP5G0xpdAUpomy3vFPLmMeTOFp
b1yaenFOmEjNKwt5aBBaTveqMXoEn6LrXy9Uc5XS/Pw6qTwdXiOaDfdnedKqpB0jOMvX2eeE57MH
BuK4fk645hPdzfxhC1DwzGrzlzJJswDGJZ3WdZ7361fy103D44NanxWWoAVc5scPjDsXh45g4Pk5
0BXxsLz5ZPNuaOUWV+E6Mfr13/u7tQ4nw/ZRJOIr8n7SGI2ywc805PLaqsJU0Eh8ZRxTgs1O1U27
CqihWROR0dYDQxguBb/+63+jk/WAjayrQwK6V85Pbzdp5oEEbB61KTT7q7F36GjPjncF3ZMmdj+c
mDBkF+Avku009TXmzaa5tWO/gCleGK9TVT94UFhvESj+0yfz17OM3Xv1FMGpZ8j+qbL702YajRUW
M5VXN9EUEo4FQr7exElhxpsZRXNOu8735g1zeO+Et8P6h+/lr+uAIknwxUiUmPCjfnpwnD5vlhzz
EF+CQzWSxw69ktwTV25Hme8CV/0nMo5cxSs/PANc5SwLWaO9Eqacn/WfcQYPuvB0emsnORExcaQs
su4ra+9VNGY+VeXYy+ptqM2e87Jvt3lj9zdtqY2dWxd/TEdk64o9GfY4pKecT8xFIfG5chCpTedj
iOQvSpYvnyYwtkjx8OsV9Zl1++d3gcgQcDwKHaAwLhKsnxa0C4K0tvWsr6MO4qrfyubcVk3LbFPd
z5Q9G66PeGaLocecXizZq86ax9bkfsuYNKo36DHtM7rvaQDVk6tLFUI1pOdzM4LqvKzS8inNWq62
g5kt37i9V4dpHZxzhjUP0MvH98w355tPqRLdbNrlTrLcTQjm3vBrN/tCOISKZ5M9fSsWKb9m2h3O
MlrY52WSTEfhtbxCMC0EvzXG0cyycI8R2gkgDZb7YnD96xB+9YoEdoJ+tr0dzd8a3iyt3EM1MuDz
0Be80MZRiIJm2JWEm0NT+LQ3lakYbzys8Qju6y8Gou8LNtp2N9ha3xcKhdhiXwNfTPeMBv0NWgrj
pbDxT3RMeXdOwTXe63tTH7JWxE7g0h2oZZ99xL5RPn5236K+ltllNA3VoyxrcZ6GBYYAdBCvXizN
54R4vzN0q80ehC5ziIbkpODX3//Pzw2HjXJBi6EqR6bzl7Pb9sdyTs1WXDcl0xeAn6ga7VVipuxi
5w/p9Lva8F9ZkB+qgv/9nBP8Z5jd//qvcRQP79VKIOx+/lX/H4Lx+Gz/9MX8xaC8/T//u3//H2//
84y5S/v+Z47i5w/+wceTvyEm9VxodkyOsUiuyeF/8PFwIq9CdB/KB2cTYly+6P/g44nf8Dfi6SDV
xpWcGfzUHy5l9RsaofXURPQMW47z7N+4lPGj/bAl2mg42YBXIbXl246Lz+bH0zjN8VflzQzHO4z6
hymMKP62uJMd/UDXRdABoktktM+OSEsAGHDyJV4tLek5QCgfyj5Ia/Tr3tvU0KwM93Fd29XbosNO
dZdCF8bjErZptPXhHhsXSTm191zF3fpYhn55g0gIND5w0++CXshXDzstNmmugf4ZfeGZXk4KhGUb
kmgwb2pzmT5QA4e4oPMmZk6DiKwOVOZNyUWmCqipXmnqh0EvtBOKxtR2sIwFGUj+WGW3worbsxo5
2fsSiWHexS3GDeBCrpldz6JOrYfKNMzsSUKf0FdR5ZtHzpHimx0XwFZpBQD+3cb9OH/AN5K3IBk0
qZmejr+BVCrVRolouACOFJK44ve83jDL6AJhW3Ls4WJcUrtBjUEKZDB1ib3czjBUQaF3ERwPt/e0
+UXqhA09qa2Vr53Xq5HHrAgW2DtysvRW5dH4VSepys5nUtrrnegthhGN6+RBZUY0Fdu6WlYsgl2P
Zwt02/jMJoGkv7Q8ANPfC7NL3SfL4pxDxBIbwHdQM+Gh4hoPjdYZZn+DSm3WOyac9rJ3ojbr6BNZ
GXEGpk3HleaKVzKaM5u30EULu9e0+y4KG6b3dgHzceWDrFIbKyfaYWuYVv9gjLIoaDw7Tbate4EV
lliIGdfABLw3nCahXl05RUxigdjTxQcAHp3HfkyDyiYcKAt0m0KxcGUTd4dUEyuyWVSZcithz+Uz
t01+sehjfc2XTlRglYki3Gbo25iACN0TWaFK09mlpi6fWy+X5ZaeIrg/t5Mg9XGU+1+AzMDkMWH6
n42Rv6BeNtyIBLcR+uG2kXxnpEn2lBoSeJG5RVvOXN0B1vPGzZFFl/t5y8ifPIYZ/hZkXe4yfeie
K0qWaI973L8Jo3F5qaex67YzzRdyaio4z5sqSRyXUB41ffNQ1t2xqzNuqicDaoYTga0aMhlGtOsF
U7vZsjJ7O0RD+JKa/oLzG77uF0ApVrP1AI7ZWxXxO5p66J5SRMe30CiiaONXXfaeNjJvAuYKyfcI
Jdn9jMOAScHQTsd86Ay1aTufpjeFrnXoErI1j3w69ceYtiXvzLb8R2QNxRf+n8j2BES0nYts4p5M
UeuiALLEGNu0YklaTQl8hRSgotxODDB0AB9jeE4tZ+1jm2098bHmGqx5XMsPs5HVHR1jGpFtpyQa
EKZMzmbOxv5rxORz2dpcVdJ9bqLw2Oi5yTnuWga2TN2712xxxXXegS0M5oYMou2QL87VOKXRuG+b
TAgAzx0zfgwsPeEmLrqmZUqNHWzoFm4RyLBzBoAg9o2po083EzDAdwHqFL1UhErCccv5WTCC+G5N
aPk2MEPUFZ7tgWPdWwh6Ftna9BhKUTwuZlqrTWeXuXcWRW1/kRmG+J775WBBNnbdJhCiKm75oyql
6VpCr7cr072WUNm/SmToLDqzb86x0jnfKwhB5Bw3/Nymz+L5SwfU7Kprwvoe9vsaqzi75WM0iP7O
DRXDlqqBzWnIjKahmyDadotYPyXFCCOsjOayOdWQYLp90XX2M4Wnm56F9NiJtGGSeKuzYkV4RSir
NlbjNUR+NqK5xH5QV0EpcuOqsdwMGh2k+/uCSJ0xAIrQ3tOaWJH9dl+c876rFpFaTKYIf8qnu+2b
EAO9tGmLSxvS2LNuvfJLYxQtBoVuGPEHjY4Yd0OU08NcIX4Xdc+OhQqVvWgLXcJiVlmJogPSJKPv
jJPIOVFd7DLAC432NWuLdL5wtWsgdmjT/H2iNTBtnIUMT6JV2EuBYA6kzenxxopIy0GNxKveSKdK
uRXHcfwq3QkezJihhQK4NJcayEVj1hvg2Y4MUHe47s4qQ9A4XciUfx5TitSildmHrB39bAH8Qols
dwtcuQjK0rbCLvmg8MY5cPki7SIQHeRlV1jNsM1paaJT5Crw2CNauGOlEBxEMIP15ofV2ILQL+On
KMrJGJrEOG1DVQGgWjOIMrcj+ERmE4aUdE0pKrA11hu5ZheNuT27B1NVsAv17xlHiaO/tHxNwyZd
IDJu+tmNFV814Uj9GpOkPxOTvM/0pIKEBEg5JpObXVqvCUv8u01z3HNBZ3XpmsJUdsWIssfw40O6
xjThSSGxKVTwuzZqDXIqPzOdus98p5Z3SzyLIcZjX2YrAsJiM9/oAhs7w50Sg4Rdcw5ONm1UFJlr
jtSIcoGsQo94KYa1aN88snds/u6aQNV9plExRhLuhhAjguSXNbDKRdVyytcQK1JLmDuUZh6mR3SN
uDwsFVbNzjN7UrAKgXIryJx+QbzymZbVg7foLvVnlhYSBEZda8AW/KX0YXQsVFoLdLqYoLI1lotN
iTwofmE5bs0eJ+s5OWCQAOlPSSiNZWc8FMXAYzDNVBGI1NYQsLGOQXjpNRvMkAUCjxJ780v4GR5G
EgJBYtWcye9kajHBJQt4hSkBQr4NVWN+EBWR3pl94r63n/FkUA6pPj5Dy9KKucimXrPMalO3H25N
vpn3GXU2gja6GT4D0LjOLOFqNyYYTRf90BEo0C0XEfG1rygaIZUNVmfvzM9otRAItr/3o3HGzrKm
r/VQeZjAmx4LZ1jz2ZRrWONOS4fYNjkxMWceTJpb143UjKNFxttoayzPa+4bp56bnrPyQwLNiqW/
jDEn14e8sv0CbZ2n9KHNyul29HxaPibE4qH2yW8gLMq5tuTqNqzKFqVL1HaEY7l2p95rv1WM7qx4
ujZV3U2Bzb5HSNm8ps44KQIbFN4zeUvaScV9rz27OunYrP1DZYAQSMBL2oGN2OCaPMO53iSsIYav
WUS9RAjJZZ0sKGB04a5+McdcJAIrJOibGe9wA6LS7Z8ZEHrnbZUOj0ntjt7WcMv0ANkRJmPJiuEa
Orj1TZtxdQjY8ErCqBHfnNPE0M8EueBKlxViPsmdgiGcUxIO5IwIqbak66blIaI38rUYZx4NMqCN
i3SSBnF681y9tD5v6tSWZn02ZcJ6oSHR3kUlzZpg6FXCuhGdd99gWiAnDEdQi7fJiB2eq3YGDznV
ag+xC7MMMXrjo9kq/wN4DDoCH5uAgH6JdPmglB6ibQnI8JudalwnkMgSDoGwlyfX9MbnCEHtCqGs
y4eGfeYeNAMxFQiCPXyXTI5oadfpMTfEzkUuySTaQbcmepm/W3WUPugsNMQxs3rj60SM3dewkf65
g7is3fa5aZCJ13dIxwTOH8HQdhlPkVYI7CodFefmBOplS3lhvKe1w92gbvLSD9AU2RDg4jyO95FK
2kPsZAwiJwK3o70PMjrjeHX1XUGyPTQ7xugX3thGUwDXoRNBnA4S5qZeGP/mThgW+66gf2LFTQ8M
uatqGxOfzG5aqSWyjhGK5YY6nus+Aktot9kQOca2aDzOjM8S8l/V2v/dAPLwIH5VJ19WbfX6Wv1Q
IK8/8UeBbK6ZARAMVpyFXLFcdLP+EyCPzwYGCeWpNGl4MRL4D4yX/RuuX8pAdy2OLZcR4h/1saR0
pjrGGAwcQwImsP9NfaycH8cOuByp3FGhECZM+9imv/9jfewtfmSUc/TSaqbw5wU7d3FVU8Jg4Ct1
05xFSUm7HytooVDgTytzbFOT0dgZkuIwJVvjkCeydARcyajU88049QzMLzJa9WS5itbSgPwQwX8U
cCYzDg64n/1DOlqcuJhViIsOz3CYT3WE547nS4Gw6/zmawTjIbegept2PLVBIxP0oNu0MtD+omMt
BgJVH5QRVUjMOINFX176apL9sNeLnev7Nk51fjNHWttPa04Xdpo1DPAGo03I1urRzX5JCr9Ika3G
7rzNSz05O1xF2IQyN8ryfVJEQpwiCXtvMw29aHbTrEhgiI2uPaCPHdp728Ixd4fCUfTXtVPkz2iQ
DffMHdmsjqJA/UyGpxO9pMWoGwL4Vtdb4axqBTfyJkjMNA/WYL5WBqo3cDrYXYmx1MhnnkjtlcO+
BFlSXbtDJZD9DHXq7n1CnIxj3xZWfguNF9mwNzTaCeK2t+tDQvjkEceaJJ9k7fVuOK+cYYNkBbME
sOTsCY36fIlimiSXsW+nD6AqnX6llsnKqzqchHluJl30QGSqU20zzwpfTWF16cGaknp8rOmcE9DJ
zjd32S4RjK5fChFb6oToP/fem3qO0yd/Ukt7zSXL74jt5jftdFcRshsP7mCtenmFESmvvb3y2uk7
6BUuaH0ZZv0mxbfHiNMmq0mZONpIzelluEsW7O/bOoonMNe2AwElaYgr2yxMkb/ZZVLeL0UXWUEL
dO6h51HL9qS0kSyVtTixaCnTJaFZ1c272csmK+A/gSuOqkp+DJKW6DYTw3BPzhpF6eKWNglUsWiv
ucJ4SLITXY59Cmgz7+pmTyhmTA89syiz4gZA7KFMZm9vMlLwT71s5s8wcNntOgrF5bIvPTq0CygN
czNPhmnv4qT0sytAOnW2H8x8fqy1qC9jF+vCiTjriQgqMJIRUu9ERgFapKQjMdUxv+We5oxYhLkg
JKk96yA6xQMjGpDXl7liehvMvcjvino0vbNx5Gw8MBnimxaRgnLtcJbsE6hldpDEVX6Xu8QRcBEy
fMmcszWqveMo3D8TqPyFQFXUeYCFJ0GfquNsPlT24jXb0q5d46DrufKOOqxpCreC4RKWf8IUt5J0
MAsjiAtj3ZYZgritxPiEiQf7TrgTI0nxjAfzmC4XcnNS6iqoligxl/GRMjcuDgZn022MWcMIPIJ6
my2CEK77Cox1yjTCKSO0wdNIG6LIjYtcWvSiPK9BIN9kiZtuzRJ79ibz5o6grgn3E+pw13xgu43u
VandaRN61Gs7GcJRfyBfVYyHRBMRepUYQsdBFGbFgqoOqiqKU1N0e3iqdvw0DNNg8gaI12Q9UnAE
y1SYL3zK43gzVY66TfteTCjPpWHc+80wHHnjxk6Xpfdijk1Vn6mx4Lo3hCsqOvVURvOhLetyFyV0
wPaIAGmXjLqEmZHWTCfgvHYkhMKHIo5rn7jcrveSuygtmJruqgRuj5H2G4LYEkkVKXw33DK7Ctor
93WmN+DPN6jKk5cFfv4tswd2cjk52j2QnTqiyk+j5sOlCjgO7PL110KPZkxpkTTeIUFUbl5kIIoJ
Fx1NMzpoLf2nOQyrBxV1fFrpaNTTBb38Zdk53N0JNxhKjzC8yabgWwpm7Fvk/JFBJq2j5/hqHGol
L9PccGdj09WO/KIpQl+QtGf6K9Ilu99bfDTMl6Y4y+7tcPKBDxnAo48j8Z32mQKpO+yhhhjVVTlV
4j5z8Q5ubGju6SlWvRB76K2EX8aWTWcoQ4+8M9sss64FSnW+O6PuKgCxGXg8NbuGZFtaFti5msCs
bddkk3pv5lgV5E0W5jK0aFizaJoBlYBnnjcCqDysy1RpPDAh0mJNRb8koeb5XGZ3khiDwkoj04yR
6BOq5kbxucqWhNB0TJ+9e2GnBbpyL4pC5PN+2Lb4iLi9j9bWsIuofpP95GEDF12lXtHui8fOa+eU
CFt7ILcUj0sRsrEM9Avd6zbSszqSLFnMezdrehTIqRriYzqXXRRw8mXlNh3SQt8MFLwzRPPV9xSo
dtBEZOWmDMnftGVKdqmE2X9XYIsgWl6OS7abpsk0A8za9nKVdrE5nRGua84Y1JWODpXmPNu6GNzX
tBSXHmFGFyBCg4308WCTZJUxuko7+wKUXawPS0Tg3lNWDYuEnx+lySC3uV9ZniRmMQawtCWUN+7f
kwhj2nmXCZveRBXiwy73oW14/Qvpp+WEXpwnrAzgDCqPuqSZZfklzdPJkkQSA/WlNcuXW9O5Zx6R
7+pwHsNp5/d9PF9SVrjhDo9nMZyrTmOE7Ix5dA5KFglf3BK3Qs1bt5j0tFOcctCN2SA8tbMc9P5k
BQizRq6d+EIT/uta5mQTaY2kcTjMEj4CjXCN/+OMpQvNayNn340vc8iAzremt+fucgCYp6/HknEw
wjdqkPYrLfDavugZYctLqVvDOY+NtM9uvD77TLkbXTeHh1Atw80qwpgfmrAVw3NPF3jBn9siyaXC
nsh6m2XUuBxoSUEJZYeug+6vdCPro2pVGp7n3WiUO5In8/AZ5jf9gyL23AcTXOklH5y7BAsc5e81
KbGN2oK5TIdvo93BYy1jkgmxh0KnOyXcBrKHOW7j4YW2UvGdGL6wPoKQzoeLyeExPgsROSY7IDpq
vMmKmgjKgUuuc8yI7Ysxq1qqOCGoGssjNJulfypY6axCkUTtV4zEuG4LGtlMiEz5iBUkzQlTnFt1
qBdRJ8cos2l6jROecrYUmYtADmOrzyjjEuMhz/NqvBt9UO0Gzy+Rm0dPxTTahp7Ya+SIzXgXCzb9
3b8vav5r08H/bqUPoVe/Kn2YdCbfk5c/lz6fP/F76SPt35jduxY4OSUQiKyjud8rH0K1QGAAmkMd
QZUDCeP/FT6G6fzG4hBrYeQ5ivKHeumP0seQHv/NV1zpGOnZDmKHf1P7/CjD9EwqFf5x0K6QlSOY
Yf5Y+XCA+kAzQfU7Q2vedlP/rTMxsDmZJ/d/+lRufpcu/Dkv63dJ539KGvhb8LhWQgviDK7ev1dh
f1KidE1r4tpl0CNyummGpnVHyQB9Ki8mY8vNl4agnY/dtuGWc0VmPUmlzjTecyUsX2o6c1dcUqJN
o+PizCvs7DgoCv9UEp2Sx/LdNxx1rOvpawIK9sTmZtwket3q6b3cZHmoni184veVV13FpoHufLL9
XWcP73O7Ritj5XolQMzckkL6FPpLnm6cGjGwgzOcoIckRNClDC9xEM87w3VX9DeDbPr30ILevDFt
97vH0OiQ+Ircls5AcTylp3yYrS2dSuzci1v421a3CpmdLt+wHuETtYTFfaGtrYCsyua+RaafBjXU
kHin5xDikYNvg1FmtkyBNUXJPgZgHGSWvQb1JnitGHvcF4ZvZObORTGZi3siKVf/z5GcF6RogaVt
lTcnUhnl0u/Jj5zd8eROjDCfZpm33CXHdDXGjCiPrlvf8m+GzNSvOQkDWPv0qljKRWm9dFNjTmtq
D8JiT6UERFT97Gyqrjee/XB2oN2H1ZvGz3ln6pnYzJpEdhXABRtImyEu+VvP2Mc/y2uYaPhwJJ85
ChA/Otmx5T7NFf55YgTShVbqKKYTAx0n2ptI4Y9LOHSPpJqb2WYk0dk5KRyH4IjIPUG4GLf4p2cm
xvTzqD6+yqpL+xNmhllsonxguUUNyTOnqibDDm4mkSNM+iiId1GBe2jjr8b9oGxRZG36wrKJ2myi
+IQ9kQ6dMWNF3GRLW36x8bcRV9A41O3CHv0VutiJTSK08+GRYjkHCyAy/lo/ZtPWRENTbkLm1ZBp
adGHlP+d5GieYUtuK65sX7t0iCtSQ7mt05ssjfch7Npi0+LFfiMGw1gOPlL6r8hbmEQi3GYWbpF4
iKXI94BNVnHrn5YxIWSmcNVnajpkgy08U1ZuZcnqNS3M/FoJwt2CFMdds6fQKQgLGCtzzVjvmzeu
Y+jABihr1Y62XuMEI6bVltAR1Qz7ofXnPrrtmIazL7ApoaN/z1qOk4Bh7Pis8jUsHv3adKplni1c
EmK/wR3jMICF82c2u9JAJn2iedlWR7fvixe4fNkTA+k2D3JuD/0eUzAfTgFomXZ+RuLJBjQQPjOD
MKMwaJlA31p26r2yJhJ1VmNg48PNh4xdxE29iA1jmr+3sRGrXS8zme9T+orJLtPreIHlUzxni8A9
n7qUKiP9JxIa1Iyzo7OwFKoU4+bBr1gzGzCbI+VBQvXBxBZNRJ+3It3Myuq/pJVG7EloiXvGvQPv
OzuYTfCra8xEw+D4OCLZruJNNYnuvXRMYmnwReldWfp6PvbFwG3HqJTd7CwxyPRGDNP45lpdC5OC
/GQCXioK/01sGMZNZDbJk5hCHT2RdGy9TaatXwmLzu/aMC6soIKmRuPcGJJlUws3NGmJFJHaN7YV
M+VcO6aLLNJdMzvdTViPi0OZoeNmZ5LeshxpubZ3pi9pC9SITyRuhzr6yEiHS3bcy1V9WtqmngId
pqvFrGdQshM0hPQ1V8OF56WYMOoMpE1hBbawIuxbeOHVTo5NLLZxyLX85FfLal+wqN52A+Nj8+j3
3LcCM03lE+wsaW1H6Q+HaFLE5xhNuT5IEm3FxdzMiQn4bZyd3VIKgKGLpLJ/kFYbvVKKjyTRel7s
bZzJH86zpOjDXRVZI9hVpt8IzdphzbtZQvix0mAyPhZgDb523JnwiDiec2EzFnJoWdDZ4OHNhy9l
G+U4DoU5Iwf0KUC+AZa2+3evNcvioxnKhfzIUKZFACoEqRdFgzm2d4zSiUzESmIsNvV+mc80QgYP
w/yc12K891HiJldzmUBr2Yy0EvBNFZ1M+w25UOVQbz2HkauzabrKsA5Mq9ORAm0yjbPCMyrGXcIZ
aheihLGExzgxwBFH8ax4S5PKc5rVoYxC6yM1Pp118FEzzfBsMLxqU7kMDPdVYxn4nCmEymRbGNpc
miDqjZAdSbhN9zj6Yu6QdCCm8L64M5UKm3OUNnd1o0Yr8GYpl2OJHVIRmWKtJjNmnGwlPRQMhoJg
yk7IwmvnSFtRuTdGjwXX3oyy4gzloNVPaEyz6iBKid4Am3BmQohFkLjBwC987MIpNf4Gx1WjcBPx
dBzLrNXumZEXPhZEurBm+kbR3fhf587pxa5sfehDQV21Tfq6DL2E6kJbT17OBZ7hS9uuTYaOhcKE
xzNZufFFzeXdPoRDXYSPIpPLEBBYOsQHmdpVwavv2mWXGcV4PY4z7bnYy5P4kv13HN/7RRRpQIZs
Yd+OzGUupnhIkBEvyBiDLouptrzZmcq7zIcrdIpJznmtTRWRrlP5qd4lpDC5Qb90sb7RsJS+Ex4W
6Q8c5WH8ohTQ40ul8ya6gC3kyrNMlAW65Ur4fbwd2UYZhc7l3DgHlgqFyA64SzvbcPcJmzqJZX6b
bAKi6eww40iT4soBpsjFI5wLGTAD81P21MU+arh38M+LLldMJBPcw1bHQBv7ZjCHdnSEx/SQSqd8
HrOmiWBu2TVtHfxQURgjxJCIseyKKnLu2bYIkTG6vSrFwpOMaBigannd0kfYS820ekulw54LeWY3
DCN5DuQFHCaB8boEChEAUKnPhqFavpRZGkMOoa0fgLuIt7LrKfftHm9gpGzjsjQn79CidoFJ5ZM2
7tlXnic2pLu5R6u28Lyb3bgfOvetnrPhGGP827qCnSSLwnoPUYjg335Cn2b0BwoksKVhRjNsrPTX
Jp3KG3/Kxm3qxuaxdVT6VI5xCKe2aNeB0qoIHbzS50vOJVO8EHVrSSHLJdOAyY3/3KX5mdpHhFpy
hwygn4OuoCm0dWphiU2rI4fBuZ/vhbsYr37ofGeZdDeTMo2t1bvNJm2VvmQiMG4ZAsqO3Spvd7Gl
l5u5ylHkz059apzGPpj2GkKo1IUXT32A8q6gwLeM69CR8bZumuyUunN7Pzi4NbaJyzCaXaxND16H
E7lUmrm8X3FOloiAIz+xr/qJRC2p8i8ZJfBmnAyP1too7mp85YGrlHvWYJ8kVrks7mmCz5eh6TWX
fZ+2Z6TZcflB9RuAYRL7WPgj2ynXp54OxWnuWDFYmlpr4+QiuTB7eT/1pDKZVVwHVhTbmPfp8IEu
WH27ZQS4oW8D1GX9s5Cl2MI+kpdTa0MMqObwFp6/u6ktGt+2ad3Efvko61KQi2YYRzgEH2q2i+Po
J8OGm3HAb0b04bWVPriJgAYSTkuzj331zeaKuxm0M52VIFrWEUzeE+638FAHveE5L9oHAQ8Hj2mF
39mXDgfnoTbHL+7UFs/zQP9szLR1yqcV7VI01Vvjy2FrIVI4ySUH7BXn9DjJaoohisFLWOXASzGW
u9QqCEzr4Hkx/pfOo4+EK9moOq7ezap00p2VOu0HQXTJWaWI/JParvzAi0bisbpspR4o6AM+nB2N
01hkGY9d2r/T6tTBKknYNQPXU/xKyLhtlxontwMjy+wzu/dB9/bWKHayn/VH+n/ZO5PluLEs2/5K
Ws4RD30zqIkD3tLZUySlCYyUKPT9RXPx9bXgUmSJlIp6ejWqZ2lhMYgQRbgDF7c5Z++1m5jO77/P
+kLuv/zHP7UloOD//J1a/pMc+OyllK9O+qef/3bSN7W/FqkuMBX0tWhS/+ukT+aQh4mChCDKAKf2
579O+tZfHPFVWPsc6RzVUZfG6N8HfXORBwMNpNGpUQTwQKT+/cG+H7fJFv9vszve0pTp7lmeStqr
AeTWBci7aIR/OH3TsEskkNJnayoBBT1OWjohmDKYPEc6VXlt3XihWMBhFEZfPCkNBwx0OSnHsGLP
EEDenxUM2Y7Vy4jgQk3Ijz/cyl8UCF6XIhb7/JI5sPxLb5cwE27Fjx9Qj5yqDrP+yxTbWrUmndEs
fKsAnegDKqqd7ftXe93ydTUNn7tuU3k1tFM15Q1fdgBmxTxMEFsSaVFgdnN+TxxZff3nV0H0Taea
XiOM+Tc3PY5lhmKyTKFyNdy1Ytljlc7vYkheW3y+fRdDw+2CVdImYvqNycZVOUZTDF829CDMhnpU
L7wp7jmTWNFZFiveWo3rF5P0jd98vdeP7PuFMZpRpaKOxbn/9SNrGm/oRpOgTgmpdyvR6OzbTsk2
1Hl+F2Xy2hDx/VKLK4LkQw2L25s7OZcTkjIIB6wIKfGNgrZQPDdPo0IX0Ci01fvP7acv5qK8J56e
9APqYhgoX38xBEuEKqucjTMZPdBCVtf0Z14k2qFvU+l/+1ouH/vHmhjeRFy+Hv0hzLXkTywf5Ie3
MmVm56yN/T3UNCXQ2ckBxRjNNRIigkyhaJ55bSh/Eyjx09h3OdipluVSkqMf+hb/G5oD8IucJm82
tk4Bug7WJmGCuGzfv4u/vI7NhRyNtB/trQkQ/yn52enSTDbj6tFaCF9RUqfP71/lZGp8cw8xmQGK
5h+sbifg7g/30EpTKpi6i1IxRReL5jhHgzkATI2yO7bN53lUBXlqbrHd+k3T7hguu8we9rNanUsP
JKXWVheGPf/GRP6rb68Rb2bpQONw87wZQ5wWSnjQCsTw2Sr3mkWxKsOQ9JsB9IuRCiTbIoGcbw7O
nyryjwNInVMyfE3ucQFZxl2pWjWZNKq7uvJzA+nXbx7pT68hQ0dHxcPZdFlOjDeXM70wU9yUmpNC
S3NDPeWTNrhnnWvBC6yi38zRv74Y2h8cnfpSon793VB3aY7JeWk1mkUJUEYV18RNcXrPFEMnl7Rp
fjeUfn4dIacZ1OtZKCG2vI1aCa0JTIy20Ci8sQEs4z52mks5Yxz9jEBtdd4q4jEhEXcitnwOYcjj
m/Cdgf78QkQDm8WnlWV6HytoXN8f5z+PJ93gSesIjDF00E94fTeoXcAJdpGt9jhziPcdVQ5zhdy/
f5WfxxNXQfFq0LNACKW+ecBamMQuVwIm16m2PJvqeFHUpXk4bjm9p95vvtQbxzJjlmIPw4n2w9Jn
48a//lYG2bZY3NA21iq64sMwcGj0CSDOvpptZY4ry4iix9SK0tRX2i5y1w0+lweV9jOkKjjVvwsr
4HKv5xLaE0DR2XCpS59iGZI/zCViEWYV0ORXReb13W4c5n7aTdIg1+v9+/yrp/njhd6sZxQ/8BXE
XKgkKXgHQgYbkNb+bnZ4Axv/dnuXHhINF5WG4aKu+/H75BOKC8CTaNeQKt+IJKdLr+Ba/NqWBioN
2Jv2PW6KPtkJVMpyj2GCHGavz0Aqvf+FfzWwyMvDEE7TiXnqzYOutBzmkmA6zBxlDiC8ehv40IIz
zqDs3r8UmUhvH+OyIPD4CAnlmvzH66+tdgbhz0YMUiwau2aXawMFcrP1OlJg6PSoQQ+K8U43J5ow
YdU5gw/yGhDsjNwDzATn3g+YPEsOyAbCUIExFdMVgm/Cad3qma1+U34mLqx3LkAq9oj8aakbExmF
AIH8LIUJ81HUstcOTlGm2moqKUb6wFun7FoZNci5fQsJ7yaGalGdUwFbCv+RmMNyq7Y1wMBV5I6Z
EmjSmkUA/mi+iOvFQNWnfCZfQZQhNh5FF7EeJlsMwdhOxrZwPYUIvj5NvkQKFr+Ac2JkE2LmzRGZ
7AWVpW4UWbbtkMQLmh1lZcP+lwb50fSK2gDdjljCfd22IRc8tz6xNzKKI9WCVt8WaAZpGzSF5dB1
MVCuwfnNHapL8VBwuogQ2SX6GJ63+Fui/DpW4I56Z2oVmW36Ma1LLULWk8fZ4EETKwbP3ElPm5QY
SGnrSjdwlYgutlOF4slsDHFVF3ly7YCyEX5HWMkAXgHfjt8kZi1ha2rzbeZlDeihlCq439dl9ol2
fPGlbbFkrIws0+qgk04KsGUMPdh2TohzN9XYCPRwqlY9L15y0ON6iT6hnp+t3alN7CCZjDgJzNEj
E9oODRg4iq22ZyQDoIr3pZAGihi2hARCjybCmxTQ1selmzA7ASl3+aKq9yzcXSI2m0NIvAjWK/ws
5hVFmNI5NEUbiVWOiTENemp7lFTcMN/OYGbRSZdUyXAhGdETFdYOf6EZFlDNMwVNEmzZpD6Lh1re
YwN2SV1qTJwP/RSau4hOPxg4o0IRSXbF2GgBlTlNpYxSA0jpXRtLVRpDgoIxlxQY96R7mbqNd02h
YrI2lIEJIGSljVCptYtGs1o5Y51M56lTKbTs5lmh3MfOyo06LpyXOSPOGduHqNegKpZC1NdKlQOY
oJTaHruO4L+ArZHm3JXGPKk3Y5G2HfJWDG3b2tRmdBU4KIfyfpo6LGRaJJAyuZPdrl2d2Pkth1Lb
iQ6mSQace1YOdqck+5RVK0Fe0pcQ5hQ8QRRL+7zYTqmrXjnQVZ7JshbxeTUlXhuUQw7hAMaTS8u3
y4EycF6AIVnhwPBZBZrc76K5rFcWGhlllcgufsFHgDQ2i7vJW+clxy2KrBZ68lRPsQxYljl7cPcH
IwSdq9hhgB4VV56nC7XfxM2MlNAuyymB8+kuv1JbLG9pRdmRAaeJkBduMqegxrKa7eDDoVbUAaoe
U1o3pAl6noVNn3DYNqhnr7vkWFd569ppsHymFQSsVUNgHsBXNcqPdlFiAxFlhCo5rAEWBV1pYCui
NE9Jii6D1H17SlxlRZTC/ISf0ALAqZnjmmJ2vk8iQ8dkUNZwQDRUYR/jcRw9+mXN3D2Y8NPjANVp
9rkh7IS3YG5tfWtHZukR6FxZxsHF4eusUVQX7abFE5rSVy2MT0OI5H9D7hCrjuHhGA5CfMWfY4Le
h20hY3WncwAp1zW0upSvk9kUjU19It4ccHazYUPg2KDeTI12LS+09DmfSKh7Kb4jH5dXc9FplfmY
e336tRJ2iEWh6+fej5rGMQh/14rHzFPngt6PXsc+gmpmCSM2Oprq40A3BgvzlPmKqAqxhV1q3USo
mWzgnwbeS3uGGYJ+EWKEP0hElGdYihp5K2wt01EHFALouK7HZY2pUOAv3nRwBFpgnTkStXGckktl
drQIgwsI6ex+BDzpZjv2/+xn1w3ox5qn2DpGL8QLsB2r/VjEtSUaOLgtmCfGYssb1rOt76+mIdL3
SjdXn8Yo1TrAdsj8AsdqsuxA+KtZMuMs7owygS8HDc72HHx+rVGMNrV10xkjc+sBTYLxfFpi/8jD
8P+n3Ieh9sNu46cS4DF5fmlfy31Of+O708HBuY+FgKIdtQrKekvl4G+ngwYmAEGPys8zt2Bt+FcZ
0P0LVgm0I0p9y+EDS8O/yoCgADAkABFYDuyUPrw/qgLiQ3y1MwIFgOCU3wdZAi4P5co3+05X5ibc
kxkvruFUG0fBxOBnuYvVBSY9thehq1hgACTTYVQceoyrZnHJeBYgOMQWi3kGE1+7KU6WGiLOsdcw
AxloM062m2yu4ykgdVE9okBGn2MvHh2wabSLkWQu1p0+mhUfJkm7HUIanZuuTpAAQDmkAj64Q8uW
bPECQZ5EO1svDiG0Dhyn+sU3pI49lgEDalzG/1isRaTpYTMqdMU7I9POeMgXFxJvKe0dc/EmsbgW
L3ZZgew4WZcKTEzF4maaTsYmb/E42Se7k6zD9BYZd3k3JnWn4ILDGSWyXD+A3cMuZZ+sU9XioooS
JKC+eTJXhSejVXgyXdUo/L/SLh0+TCdTVtWM5qY/WbWqGe2Kn5wsXO3JziUWZ5fTVZi84pPhSymM
9kYuLrCSPdq+O1nDrMUllp0MY0WG1rs82cjixVE25X1Sbmk1YjSjb+62K+NkQOtTYziLmsWWJhaH
WqrjTctOtjX2Ee4ciMXNRt0nL1fVyeQ2O326TevF+lZ3WmCk1nhDooh7Fi3uuEYzaqJTTqY5wgwT
8J6uIOulORnrkG/q54S2gfoE0Gv4lkQpsjIXP55tzLGFItcQZwZxw4+OXqL8sHLhVAcyGjHzESiN
T1sYePz6k99Pi3MN1Lu5+AAHlN+XOb/CxrWOUZCm/1MpAf/S90kFLn/bQhCWLtbC8eQyDBfD4bRY
DwdVTtfhyY9YnLyJycmnqENZWttu1PhG3aI0MKn0GTehlZQvZSerL7FCwPt+AGa0rUO2qYGwZUq6
cxX161bqLVtoVgd9l2e5sQsh8MWMv9A+N+a6L/eyVlrk1Hlkg74dLflAi8qqV26dSNDeWlE+SDfS
K19vFF1s9FiPPnQsIe0m0nTnrkD2jPrImlqWuUmRH7W5wkCrRlmtrDIOBheoepKRJ4aGzVdLrbq0
ipAGcFQ2RYeqd3Y/IZpmj8w4z8Z1Zln2cI7AxkBAmjiEAPSZRlI2RhkwzzYRKPHGmcfyQERrP2zc
lF+8dhqkbz6b4hS/OCWZRUcxxN5KpnOIyQLwQR402YLoVwsnvJsMtfiqgWk1NlQUZIPFr1ceF4yG
gkS1YqfSdMIB1NpberWRyug9VnpG5zrGi01BRRs1xmHT3VSt1M7b0nM+htiXJnoPHpQQNWuVJVy0
nr62UaN2NECBw+LTK5SrrlE5kIRkQfrCjJA+1WXJdrxSKg2mEHi+CDuvojylbCVIhdUFHcuMPo2P
M8o+dxsXc2tI3Iy3q7NMKX0Z5461Qnu4m+NxLqA82FW9Uca5uvPkEoQgza7uDkarpV9taonsnjl4
4xAMQwmkGffyjadH8ZMLa5bVHFooG7oY764TgBVEw1wPWdLdDCKDqSEqt+6vRKybFw37ZefatbOk
9b1WutSTmFcgIplduBHzUl7PnLYBahbnlL4bt2sfsQq1wFlHNCdYb8ZLSVjOBS6Kls0zNo0Sg7Ob
PId9LT4Ok0ekTNjz+Hlq1YhReoLF3duj+tkdpOKsIep5zU2i6xnqjlid75GXqI8FFoUal0bvVbek
/zUJtqQyq9PLcRSGvCwUkctNPjYkhEW6U/SBSDFBbLqcHqU/idy7bEMFDKtvVFFNMMPi4Lk2QLhj
sER3EgczTGSQyLAe5XG2QgnjsWvr87orbdePeMk+dRX3KkBYgt+XvX19j62qbNjnWfWwMRT8WNAJ
G+AsvsEZPVrJudUKtDhKATi/c8Aaat3kqHsnGnuTNF4CgToHQ8++9rLqY4tf7jqEX63CrJpKDQ91
0vKyErV0J9PBLnYp89a5lBwRrsoZbylCsSFDtBSVLtaUkjVPLbBWbdqKpAJCMxBflci7gPzG5Ri6
Z5SZ9OkS3VuoktfCiWTwgZvUl9Y8t+Mmzsk+C3pEb1cQdmXu2wNTmqzTNAzipOv7Lfniw7fSyL/3
bf+k6/revu3+SSSfn8p/+ImQr7Xa/LVvmzcNjhMNJlhNdLJMh6rk33u35U/oYBBUyJQJTYlN03eP
6qnrC6cNZiBFTO1UMf7ewD39EYY2fh5u5GlT96Zf+17/9kTr/K/KpKPjwIUTRdYwla1lF/empCVq
hUV8MrSVR6hB24PBvqZSQgQShyTOfTupbp3pVrU5oe8uN0V94yWXuMLWYawHFkNVISDIiGyqf0g0
27uyuTfqe0t+iMcPS3mpuepFE6RbKlurdNraoS/da7v67DoX0XR0whtLu/3zI8Td/wA5toz5zxX0
oiSKBbfy+zuw7Nhf/ceCWBbyun9p5c1L1+fi76ew/OT/7R/+4+X0W+5k/fIf//xc9aVYfluUVOWP
g+n9o8Ntm/zj+FRmT2//yrfh52p/uQ6WGY3uNyU+9LR/Dz/H+4uN6zcnwHcj9Pfh5/2FoNC1PJ2u
L4cEa9nOfx9+mKdhb3LgoydGfxGK1Z/IB15XbxnglsGnAvvBYIZNhungVR0ZALVNnB2uIK0drGvP
npozDsSwUjpcvZsfXsxfCAGWkfzDSP92LXoM9CgpW1vem5GeTHnGdqWcFqtpHCSUcs/nmvgAdHzR
VZZyCH//er/6buwUeUnhY2LE4L7/WCN3MHJnpVNP667CMjbQbFoVBWIrs4Hd8f6lOMf99NWYKVC2
saYvbvjXlzITR+l0Wx/XNNK8K9R07XMfyv4Or7RGaScPKZ8uYGzaa23nrP/84rS1oMI6nEOZyl5f
HAuk10FjnNgYluXOcCg7EVOrlpcpSXbnqqV1V6qeunuaPenn9y/9utvxbfh4sIix+GtYSpb35Mdb
rEeaoTC/TutQSYtz3S4yhHz976CJb5pJp8uwUaZrZdmMHVqvry/jQIqECi/IxNQg6leD6EFCVOmW
HAX9tl2GFE7+ukKkJrMru+sBooGYv4LL2w+/aXf84hsTQs94QrdjLVmirz9KKOikTIU6rRsFr4JS
ccAe4+p37ao3/Z1v3xiBiQN3EGmR4b25DIeJKUldnilROPO8KbRMO87syTgVmYr8RPxsAe9q7MqY
raTN0do23OhOc3OhBe8/4teFhW+fhKYZ7eFF60Lt4/UXNqPWG+jv4DTsO3vnIkm/N8VonimEi31O
xiEOShbYm/cv+qu7bGKjIiKahdl7y3rF8Iz9ds7lWg1THq4XvWjS+10b+lcX4QHik6J+8/NFPFHj
HcitYU05PFxl9pJBWNf/DwNmYfQy+9OoYyJ68yRBT9QxQmMGjOHFZ30RkeQV2vnhj28Yeg/arJzd
GJ/um/KPDivfHrRmWk8gWclhwsPf6oX3mxn8F2OB0jGTnOsY6Fq8N+9h6+QDpSw8hqIjwgzb9ABv
qE+qD5yj1MCahLKlNCV+MwKX3/pm3SBSwsFNtzRW1bdiKyMDtJyQrbBuRllszLys/IjdOO4FqInv
38a3arpljWIkmHSvbTRC6ls8b97UJmr+eViTFW46mIgS48l1K5S27tyqBp4fsym3k8aRb6vkJAH6
FdauF40T5GWspSEoeHpX096ttCzevv/hfnEfwHxSYGT5Z0C9fSnmVBpJpBti3VpCOxSjV260qvcO
I2CB3zzoX8w/PEhUzou9Ef+0+uZJi0Edumoa5doFfqIYNTFT012C7RuyxtEiWRS4p7Mu6vgsU9iq
vv9Ff3oxobZAXWWvZKFW+CkjnlQCTWqu0q1Hx4r8WScyq3LN6DfDalmTXw0re3FJsrnCyr2cD968
mJyfW0eQLbmeFSMlp6aRq5ZyLSk1hCYiRli//6X0k6zl9QVZvTzu5iKzweX5Zj8y9hW9NjXFUiMd
Qj5yqnwN1SPdGigB0LH3YyjEX2oUJiYYRYRcAb31JNmptYM+jnN9bJApxmjc6LYqo4OOWVtfTY3d
H/NC02vMOEP1OYzolHD8xHi4yfOSKImCso5Bj1AQAS2ssKeFNC1B3AkklHRFY1ZLNmEZO2TGpbQW
AmHVzeQDdDeuY6NdPEluod7jyiJBK3fD+BEcPZGUOgENID4Ll9qvwPuj+Z1m9NqahJZO/0C3ls6P
FlsufY2ySowAR0caX1FqqCRN18p2r5qJPuyaqiJ3YMR7+Bl/mmmvHTsLn+t0UO67OU4ODYaNx3Ly
+tsOcSutxHCKaPJNgq6m4njFbTmkSeenZa8bnxCsQ5usyU5Kg8YdmCqgVSOjNyMNnKjoSOnzFxrG
JfG7tEXnKquvShXDuu/2dvOUh8QL+mqVoF2vHa5WkQcLwtZy0ifiWPNh1YaJfOmiIq38VM27F1Az
+rzGrqKpOyUy43gfwpk6pr03k6nBM7fWiJoQRjSDlXmAOzIT8Ew/N+aF3s9RdYa9q6uOllPPvcQD
Jb2EpwzzJL+oonYpJAwW8nsShhGowySqCz/vWUBoFtWasRqZAbL9oEDG2uuhUn6yDUF2bJRkEUQZ
nDXPUdVpMWE7egZ1YCZFpDVCVRxM6EsX9CydBxq8QwJ3xgnTNRESqXszgPdID47QlWtXwUoYVHAf
AGUQXj4EbsdmBPIMew8/04RKecftKDOKlh7YqnIj76m2vT7ftpOwibnO3RbOpi0ShWp7Yzp8fAmJ
oRRaeG6WgwzPiChc+v9zrhwabnLtV6AeUlBAIqzOSP9WyZ5i+umDSYYm6dOR0R4UnWLRyuBu3kmg
etUBnJeQa2POWnFWOWZ/WUA+MoOo0JIooGZfP2TpRN+UELYYy1E06ZfJECbHKW+6LlBoPH9lLyAf
mPTgLCZYfmGnkUS6auoQc4fQe8PexFlIy7Et3LRAYV0lnwESkmGclRJtA1JrMqyXTTbmEpBQOTOB
h9ukzm8Te+J3TDUtl3WcxnO6c2LRQCtTG/t2MhTFoPznphLYHI923ZrCma4IHJkpqJoYr2jYGlS6
PIt4UR9GM2leK5oMXe+rbkdUqTqYgHppKRPbKTBDuPvKtUcGMpPDYkfJG+VCYF/rPztRExcf6IHj
yoVbUn+obWJhH+Oo7K6nwVWhuDEbMmfEBhXpog7ncEOkrUqlGe6m54eSCcyntavuDby2+Ab1OBRH
0xPhgwEKqVyxwcndTe9F+jd1679LXP9kuv5hLfmpNbnuRopcZfJjeeH0V77VFwz9L23ZwXq2hWoB
jR+HsG+tSQOcGvI7dmu0hDl1L/zy7wUGBYABqkKk0EjzHZwqFsvj9wqDotPt1BzE2Iil6VBatv4n
JQYkhq9WWovBoFKuoGe57E2xTLxZaY1oABA5oZqI1Gjb1PWdOSEi8ssB6se2pWpKF8h1kMEA4oaj
VF5SK07OQLZmjzmM50+T7srPStx2GUIKnfXEzRp9X9XJ5dArIIcrpv+sFJzEUjDkNjHKQ/KMtN3Y
WKl5KAXsVSN01xjycTlad1zL2lZlutdlu+ntsA96tA+p3j/2LeWyyLCpkcVAdCY2mfpQ3Bl9qPrG
1Jr3xRJcFONPz7FcikLl3CuHfotISMR3aaGHX2g+TR0R0iKvbqe4xIEaa6x85PvmMAoK2AdWTmSL
qliR9ItRbS6i0in8KWnFFZQc0rDIBC30rRuOAx6ywWqie70yyv6OqsKYQwZrZbIWY6wNX8ymWWR/
3TCIYKmmlT7cOUVZDaSVQFGsNS3uYGaNGkmuWnNEUqHwXXM7Gx5605DeGouivU0ynaRhYsvUcq23
k46mkObsdWxa43mMIxJIi1s5qxaDHn4mA8DBulbC6G7WvKa/YFHot4Ra4EAj2Cs6N6txuqek5K0r
zqjnY65tufY1NqiZrQYq10iyjR5VpdvpYxUdGTrETIY8xRruO3sfbw+nKjRA5Ia7xk38cQxXJJYF
UR/vzESSiesgiBkbxzxDU7OuM6ZoNT0TbXbXOEtCRtji0RX1Jhnm+Ro+PIhxJXmYLS8+1+M43bYJ
kx/WSdzsRFSYau1DRWq1B7dVvOJDrBY6/VZRxFWEkc3DBggf3gBUfnqF/2g2+99GTIEh9948dXyh
cRO/hkUuf+PbNKV7VOHZblNmZB6AsfuvaYrpRtVwEsBPXoxM3qKt+Nc0hYTCQe3J7EUdz3WW0tDf
0xTTm038LtkHFolz7JP/aJbSlxnvhwMBTX88VMgnsL3gqubE+WaaooXkNurkoLzqhyFoMOD5PcyB
VTS6oDl69aIu2hvNbNemHPIjQcliDXL3oBrNp6YY9hzAd+wlQBeoUKGsbNjo5JCsKj3q/caZYj9P
vKD3vOuEnWvmwVJ9wmPpR1OxaqL0IKEn5r39MAgYryT+XQxqcidBgl8qHYgHwRnFc764jfF5KHT8
qGO+CWGVgJXYDyL9FJkQbDP4WSuEINN9udDRqDG3vmG09yFpLLHTxviIPVqww3hpACyiO28GsVkd
SziXttJd2RmFUZuZhbbqvC8RMVcDOraaJFXEqhpMkb57ISPxkxwoNqY4M7pk3DTK8JWd/Mhpo/aL
aH5Os/zSzvhaSp3nBziNAdvnTzabwsA22o0Tl1+VmV1EVfWPbVtc9fjXfE/t4HF7RKUeTSvaJ/H9
pDTDJ5AczRKw0KzYbGCEGiPgWqBO/EFIuoxRVCt3JannJa3lSTQjG2Lnxs3sxF/irf0aEaCPv+jR
zkUg8snE6FZCqDCIFZ3iM6PTupXRE5SZjNfmoF8aaEZmHWGqVp1nHgAP4HMf6T7mK6+eDl4WOb5Q
y3OrCktfI31xPSlVDd9CV2koh+kWGMx1nNZrZATbAfrjKpqXvOJzoy0ulIVeAzttxWb0tu3Tmwhe
BnjcBUwoMn80FeezMoVXimMfJsdl5m74YZeYvJUhZEO5wSyCAVU0XeCiU854V/Ba45+e7WrXFfkF
rDAfQUd/VbbGLUQb5TZrcZyWYaSCZPHKLQeOe8WMgLbR+m3nhuW0eU7ySfUtGlBflbBGSiDtcTfg
gvQ7Q4b3iYuLrjQ44gGPNFgxx0OfpiThTXHoF3mT+LLtLD+1pibIEKXZsCnaNvyKsuSc7eVDmZVt
cBL8T1Z2mQBzOBomvvLBgfUpO7lR8Gb4aeOdJ63cSWKCAks4h7ggCx2b64V0VLRL9aBuqkhTrkm7
vzHRPG7ABCrIYVM+VxMDX+Me6aTHEQWOxo9O+THr28c29z6oSn7u5LFEw6mSCAWK8IIKzz6frT6Q
ffpx7LUsCNtmWKv0zTKA+iuCDS7Gmu2zgkZ3jTb32Uj7c8I8KL46WHwTQ915KUjKoVkBPhj3As+M
X/TkyhbmqLHWT9UZ2ViF33W2JIi9KoIELe3KmThAxoC5Ry0pVpibOU8Ltu8i7c+0NvmAonAIxFjs
igYK/8gWxIlQHTukAnlldqTs3ZH3bqkbREy+3hbwflgylalZaNTPELG3epdkftPnZVAksNxj19p5
CYDZjLMlQdHrOL9MOA2sUVuShnJdhsrG8z6lFA4ZCunnaDwOPeB3NFxXsSl6P09BoJtmWx77QXIY
AQ0Y3Rr6UO+Q/TRHYNGdj4KsWLfUojewODlpxvm+DYfhU27XIxiYUHscPWCyvTxKcpHRVi3M3DKy
LmrhWb4k/oi+HJrSHuEIYd9GuidFd/YlaSETEZVrt/BKaszVJWrjc0KxD43mTjsTVNBh0Iin5nW6
Gj3lTNbDGVyIL7Mz3KXpeJ8Xlk9KahVAoXpJbHYkSaHC6IzCy8iufXPWD+Ygz5BpIWazgKjbNmUg
6RpcqFJ2sAtU4AXjuO0qg94GwCdSQ3o/iaBuVOMOy8BV7PYXaQWJkKpYTtYjdI8IRVZvwd/LFD2o
PeTMs6ceidJ5bGyhr/RmUF9S4kGBejJ/1bqbPmelXhzUshpW2jQtdcbpqOYlsP8CPXlHOjmYH5Tc
aOM2cihvLSf/mLU3lTR25QioOEoR9uVmvhYDnP45y+VdmO/nanG79Nog7qWtd+dKpKMHmtdzXx5i
OXYqlD+XzaMFkHW0zHHTJ7rF+lA4/kja2Gc1Y/qUmZ2dUxi/hIUJez4XIEb6mE1XLqaN6kSXY/Gk
L6mTVtVTJsrkRS5N+2no6y9JJLotulfDN4W1I1JiF1cYy+A4UkwAcNON6OjtwxjNvqMlF0qS3M9W
AqtjKA6Zku0Ti8nXautgAPm0srFfuVK8SMedgibKz1AHh3v4FpyqIypUC3clG8p1qbLGNP15ItwP
rc1q0IdndjZ+UbWGNGnPzyzht6Ebn7PbfWm7/IMGwGVdma21YQtYriuLXD8AvNoqics+oEKQbaQI
N14J+afr6NI3U9PvOAknG6PtB1/04405qB+nZCa/o4x9r2qfMlWhwKExAYxGZm86Jc/OPY8VaJjH
j4kT1ou4UdO2TZcglRIwMSc3bDeynS1orD2y385GTV0q8yM1AE40PXkaI0Q1qy5Yrwibof1t1bvJ
qgYfhSE8sipOnxOAXxtSAkp+0EGe5xAItWpgQPmxnfTPlA+L/SzHbAdUqX9ITF3eLxrEj9Iri2s1
s9YelZigtS6taCMtC6mTN8H+UG8NxXwoyqwDkDWMAM8eSnTN+wqXwoaiIrCGMS9ZzZlklcwRHHAo
tXXkkHqd466cmnCVSB2XviuaUK86TMSpYI96GTvbOGLJIRZCIVZikNZTmnrboXSsfaEp6m0TiQdd
2qxlzk3o9FsxDsaDGVWJb7XKOd4tCl16Ux5GDYGN0WhDUHeslnlWiz16XWRpAGMyyndVRFYqEFVP
3ffgMKtC8yudKpZVNrsktILW6QIKcH7mVMeCgk5Kn83MrXsnaY4hZ5NSz9GDwfQdO28jQ63bACAz
/M6td9Bs7grPJNaGOPoVcn7g+9N4KQx9G4vlfbSjoKZXl0lqvQ1ZRqnDmlkdVVIJpygmhYCXwQsv
IYneUtz/JEmP8uTE2truxwTkq2l+6HLKsRpK+DlVAo+0EDsl78VDyUsO5TqPtQsNQ2gZ4izOlSC1
Uc2a+ove5dtKP5aqC9cTuCmtUMScO9MiGjb5nOv12dzZQW33GGkm9ksRLwJYY0eJtkXY78KkPlSN
vs1dFHhjxEHZPpDK4G41r+WRl9jBExk5MFHmm6y0L0i7riCljg1CqvkDWj2sFfaITCzu+13Tj/cu
qqnAlKdUE/uyL/nelvocOfaZprKedXL+Cl7mPGmqdGONMzaMDoNXtDeIPWVQs+VLoO2R8GQ33mas
7HVemLuhC8+R3j+33Y2ijre1aQdZFwa1cVtV+UeEBQ9lpW1r4W4GckJnJT9C09sT633RWEUw0Y4P
qjTXg2mkWk040mbqGgMAjvxaZe6jBfdtmRsyu/lYOe0L0LUzmh9wZ6pjl+TbUUfMlZhbsilXVlJv
M2v8MhBkldjjYTCHj3Oz8yh5VE3Ebp6MgsI7GkR0z+OnQerHjtOveRPZ83U1eWd9bvmm2W1c3G1w
1I42TPQmpB5A/QBt6NSeURyfVpBvz/ssebLZ62bAbXxsXeyZ6vJZb/QdXpqgzs7FXIfoS4HzeC5F
5//k7sx260bWLP0q/QDNBoMzbxqozT0PmmVJviEsSyKD8xhB8un7284zOLMLdVDVN43CuTqwnVsD
GfEPa32rqfjPzKb3VeU82FTTznkmeGlYwguE79va7u6V4W45Py6ex1/Igzt3wj/ePdi9QQhzOeGj
K24JtBlWRmtdTAkSpbNISzG4TFqzjhBZpYdwfpso1FhuvkhZXBwKVbcXJ9/yv0knfW4qsDKYR5LN
LNh+gIIq5HhXC/NNJm6xVrXN8BK6wTzat/78U9npOsiy1TL1M5x5Y9VN5MpV4bfBo3hph/E4d+Z2
AiC2G23jXtniuW1eEX0Aaw1/8iTJdTnkDxamIMbPKVT3okg2OtXvVbqEmwA8uUWA6qWaG3tXIUNZ
Jusmy8w77S0bHFqIsXrk6/Goc0B8n550GZKP8zdphNeOIo0CrrHk+liq8G2iVsq4ykyClgFBRMv0
jNhr1xg5i7KQ8ZTnqIdKqjU63tt2gphljaecOxCyW7ByFFfAOLkHpq0r4XlvSt2GRXMzJ93FNoLH
cMSO1NmvTjysBMced0ZHAqrVPI/Le+79yFzjc7FP0nDvTG/jtUgxOfbu5xlY/jJe6na078lA+Zhq
ealN91spXDdynXmTO0Ok+erS2LhxQdvmwXC0HLWZJRHXor6HN7+pm1cge5/YbPZlVp0SaU43iXBX
qY5vG1w+JKjYRy5turVlZQ0IQKFAkSAab6UAXiuh7i3eR9XWeZT29YFMYivShW9Fhu4vRWOQAb1s
mErvu677nuMB7hovyuds2rrmgHevsyS4RvdHUeoD6LUbt6MkJROYwCvadHh/WkQgDoKInJ+NYRJH
lmtYcW7afIEbXjVWTPppZT7gbw82vuA0lz7zMn/Q9kFoRj3SryMGeE9xk741JejyXo1nhNs3oJi+
Ef/LcM6u9LHBGcH42/3mlAuJi7nCI25n70PjPAJ6q3fVkP9ILWpJO6jbHZXps1IEHVhxezBK1NmA
L19V3L6VOYRlCngimtKpjHyd/SxpWqMOL90xJoJ6u4zBuJKB907G74PZV+5ajMFdlzEfw7YFFLPu
yR4bL0vi3eQOYKEsw1IF3Y83ql/cDeJn1IJ92K9YRb8xsQQh1Dvl3g9Svcsc11vX/bTsTDwjDMnq
fqXR0RAzMekIY0J1LHoTU/Ys4xc2/E9pS2YS/TEY7DYZb1FU64QLzNgjmt/yy2ElZpDnYlpEJwYj
+nHbGU9XVBO+7uSexLJo0tZDFRDW4IWbWPbNCt7WBoLVp+2Lu6JbtnFRg5YjPZIJCKL4bafj6uJL
i2aiBWjmB3jNJgWlM/XqK2BO+o9SObi+cC5yPsCHLukhE6qVqZ7uhhimU+Kp+CzrEmOwjcLyRBh7
tSUEGEwXEaxQtRpxsHJI4W7bFt/jYCoPniGBLE4/E6yrgZltZ4dnI/dfayM4a4NGqbeOnlt+Bdy1
9lx+T2MTGutcg6xsM+2vJkt9L6X+FmfVwXA8WvfEPi49VxtZWKsC1JyleMynyjpRmjJV5axad6WM
cjQnjeGcPZcTzhf10ygapqJonnjGtZEeuFpKA5p+IvCqXEmFAekEW78S8ocoJoHmQxU7SFTWLhmY
weCi1Jh3mzQ+yKwABGISuxV1AQJ7k7eP0yM+ZUl8mXsbAn27eBFO1466zvo2xuk7GWNrMYmT8qsb
hycR7NiPhEet8o0nGfT+WjT5Js6aaxTeNoWyiENI4FIY2I3OhIkQprLPytrBjpd3EfvmDcyylTUm
e0/oE17ghIS5edsIAxglsW5R7VZIqu2bjFKttKpjp+WnE5K/4agj29C9KuHMt++E/TyTjnKntIqQ
iG3HgIyjboQDhttzhD8oVf89DmXUF+V7l+ubtkhPxfyW+GNUV/O97SS3+Hpejao5N3kLIg/BWO1G
ZSiPbmDeB3UW2XLGrUiYSGXoMwr9O5tYu6Yf7xL1Ajf8IWvAMBIisXGD5pWpgnPwKYkpGOueKxbF
CFxhO9kWySC2RTbLs5FSnsbtzRhbKzwOoNcmdQuA7p7Xcp16PWkDxFAsxqdD3bfY44tO25HXuD6x
EHrAHRTeKKzE39qxMzcICNZ4BonsIKnMJtcVAQoxdAbnbi3ORgZbMOaeWmFNPGV99qzgKsA719Ox
T+V9bDcsH0xogHnV3gyKQT8Z9o9LgRtLw/rPJ+NlqMQteeJ+ZNUW1eXiVFHVta9JPs/JyhIPRth3
VEQFKwl2okvLCKJoKN/HcJuz5MArhEEmSb/6vKvBpevwQkzbzCgns8dtlgd7tu53yKS4FgOa3XHb
18E30IfPVsjJqfJyPsWLf4Asd2EwhOGlTD0uBpuQD7bxcgcz1NpbGFvHjZskh3QBQ6cc/5FcrcdM
Fq8KxO9/YVD/39MRiWDzPxrnP7LTT//Hv3116Ov/tHq8/rO/rR4DAqBs20bfhjLG/231COncQaJE
QDI6GB/10D8G+mwriUVmt4iKDET6FXfy94G+Ax6dnbiLVM6EDHP9z/1d0333h5DmP1LWC/cvuAgg
SCFENIFuEeIJPLa/5j85smffoCyQ2p6An0kXSlNrFb2PjY0M2jdrcrx5pYyq98+pjVEe+1g7MTeJ
8R1hyxKLx7HMZA/XUNNN1AmOM5ONSbr9cuM42Rjca2R9wI3hOSTxQ86oTJ3JMWfEZpvE3+2X0sto
C8C7Hi3dXDUoosIov8ZaqNWjt3BtlvgnK7tnumQtI2vFdu5/gKJFOkwGDArbYM3qNLmvSPMgQQ8n
kffd7POhCZmZY0zaoWuAKb+CTTFPt1AzJoSwS+XE6Bq7Mh+etd94ftSyY+F+DOaluC3ZQ3Y7ToEg
ezQtw6VKlktTvkM39+/dhLyre3eE9X706ha3nk1qVLW2xFQqIt6btiZ2tlPB0zj7tdszJAnqfB0q
XRXvTKwwYA5BqBf87+g3ykPmSRVeVE3DsLbV4vvkM/HEZJgVS9RfLrCJhbIOIuXIto9vr57f3CE0
lqOe2qH5JGMjZByKtKmXP4qU63YdgmKk2HHYQFJ0uNhPrT3RqiK/b0Sadd9T15f9jfQMugabKSTo
XWKZg69g7IdxLzhGYX7l3LTgGEmNdLBgKSK7rHXBEoqIx8IbKnJ5026SeF4Hb6mXfZbwK/kiLQgD
tqwWYWzZiNT82tqSaBqIK8QWJreVxjnM+tjOPO/qxoyNiZOOL1byg5AFWSr8ffxKt8VIv3OjgJQv
r5yeA9OEaZIQHw4kZIr+uzOJPn5drHRqv7WDrus7v602RG62u6WXT+zEnFPOdOlb0uTDIdEh4zRq
Fdrr5kPUOWkqhlKvLGQhCKBK+vXg3pM7Q6vmTcmaUEo67LKFM49gA+cTMISpuMuS2rdf7ATs+Ftr
5YU+uRbpqS4hNaS+9tIk7SYYG2cM1j7x4UzuGbiWT8XENh1hclZvs+vSNb6uX/mlGuQmpSa2Xiyz
PMboX5kLuTlfziQQKEWhzLy3NrZFdghd2YUVdzEzjxv62o4+DJ5NEkcJHuZubXqwu/OVaJx5PEsY
3OZOMgdb3tFyxrCi3Sl3rZs8g1DN9drk1otPDtIbw1Br0zqGpAQY5tLe1cAKtrxh8Rt/1cIZO9oN
khmL/W6b8L9LWKSddzThUZHvZnZqeECIzAh0lWLqg8Bu1rQXj0SYOMarVHOv3ucyDPUHHLkwOJhe
abh79l5aXtq5IYALtkleb4Uxyvjo6TbLkA/M40jZamNpue0Aeg37xejLB8Jnszxi0xMLHr02t6Nl
7rPIGXuuflNhHowcX1GPjLNRvxkK1PU6y+3mupbj6CDejHcGPKJ0cAnyQ13pwGBaChc/2PvV4l7D
1Xxj49Rl67FKHOBPJAH1j4VYq4260cjOsPVhHYirXpB7eCiX/QCRgaF2TMDJyiR/3YIHXpevijCl
ntTlMD8Zdqfu6rk0CtzFGWWv2zgFW0jbrV5Hq1w+Y8heJ+HJJVLEwn/UVqA2+BW9B1JaXpfYnR/i
3nVsVn5dC/OcXnSrrT7flbnhbWJqVyuaWs5PvhC4PYtv1sxvpNgttdJMWojuXpVG379N4QRxQpaG
/JnE2nipHMXYj/8mzsheborZnh/cKih2jenZuxYd5Jm5XvmU4HS5J5vcto4kM3x5pjeAB5YV5HVj
ad7AddTPGQbqOTIHcU1UE0VzjWmzV8YcoItYpK83ZTCIp8ReFjrPSiVfJnj/V7+wgF5NI122nMnf
6wbMl8fRI3A8lgGdpKfpw5ZY0H2VBXhXqi7iWFXpwwqhcbwFM+dvkHbDsBFmR6FY9fb0OXbqeeg8
hUVZq+oVbnP7xAlgkVbhGHG3KUvm5yPBjB9BocIb2SOdDVyCxezKmi9F18ff2S0t4lzUBMNSPjPP
Cyyd3fpt5t/zY54OXhnm3/tmhJQoaoA0kJMVm8TEdLp1UiVKRvCfLdbEQjT7xvK6F81lz6Rzsrx2
5yvHeSjg8HIq+ulrZfrqkqjA2JmxcJ68tO/eOvz+WxCK3lZPvnxoHLvftGwiWT0aR9Q3ZKLazZOZ
T+2NdkJGDTP8yX2XzQKDd0kHoDt3xqrEYWs3w14CCiSBnD3efpwr82hr033uhHx32qY6iik55ykR
JqtCu8M3wUSap950LledYD4HxVOzLEg0AXUAcFqIEqzrgXFjfB5qiyz7cejux2KsT+FyLQXsxirf
ZNz7R3RVxoPu53w9VHV9a4KjXlu5kbzhD+92xFOoTWu6xhfgfuINwpbQRjq92rmfzLrFrjrXDPQc
fgpRDxFkizhYnotl/Epkdhv68lC1AKdiYd35Ou8fkfsYm0x2zktrSAbesrnxi+HSiXY8ZGkjDeQz
pfkV54q0iY6eqevNSLRO+o08c4v9X7+eqtI5sGWkXOj7Yxsa5qo0FQeL7TDFI2XOSleMJ/F/EzS0
5eb7sGzyPiLPx7vUlOMuzLP61OhqW1VAXdaqL9zm0Fh4zhFKmmo1oleoemc6UeQEew7U8Fwytd5h
bHa/UQZdA6PqTiUfkzeLkMSYqn3I6Y1JyyzaZR1KoyJeI4uHF7TLJkERkMLbtRvUPbtvA+Nzw060
C0kydqnW9mVCVfIgFlP7b0Uo1HtK/MoVD5XOe5mN1VoPzKGNRnw1ySjnLadc+Zlz598g930paiN7
K7uU87luF4YCJgCvuE/ak42CbB8PoVijwiCNCmc1B8yYWeROme2lmIw8cj3ZbP0QMcc0T/m5bObg
lVfDmDeZYSMws+0rzi8tWFFTa35j9yuNA9h2ju0RZpYXjUKOw9bv5vnnlBLJwkRf1sOt48TM0Lum
/QnS19rQIc/RInQBgCcrC/QHnoK8o9gnd4YVbrPe7zfZ7DQb9kq3VkZ4xsYJfBatVwWT0V7zCzrh
lOd4gO9QEzKGvnY5u7EGp17irT8DjAcNV80V6wJVN5Fn+GJrCFavQCFZMFI6X+fgPQfqytOJ3pKt
MW4Y++kzsrouAibFiqdL2LOFWV49MmWu3oKcNM7ZUM7rFKfDw0QuF3QHH4A3BIcAsVU/7JXKq+00
1h9L6Zv7NgMhkWRmcGkIaLgQF95v/WApPkptEaTApGuf5ppghXDsOCnt8rZTZrp2oXes+6SXDzj8
KoZqhtjGuiyfLTdYjq7lihcUY88FmRDUyIG5I0NefVpuy6Ck8D8h9OU7FRZ9BArFWDUpLbzK1QN1
Qs9tKoEVg8MFH9S3wZ1VxemBZPbk0oE8pLKD3UZiZXzJ6/5TFm5mRLwA4RqVUfvQ8dtE8dF75RrT
d/ni2NjX68pEGVIX6bumlNync8Ab17OLeu6Jmtg5RKbf1Ljav+u6Kp4wYTLypxWZipUxGf5umBrq
U7+a01tHM/uAZpvXq9gf3BxFNYIllChsy/1xYlHnZtZXJd0RsQMFxqqfTJgAfml1EUmS2OpdAk8i
K9fFuCFZ0Ts0+ULVQMQ0RYNhOQdwQ122qcoAkUyb4Po/BsHC3CeegnHXExfxXDJ4DXk4m2GN8Htk
+BNbzqthde6X680FK4mRhU44UC4uTvedRLtrqmMf11GXmR44c1zzPxBulEdR9aC1lniconkh3jqx
4wY0PrqM+xIYHXHl3pJQ0/V3pDg4N6qcup1AG7opi3J48BGH3QwmhLCoJ9mCfKCayYgTI2EerbFd
EFZV8uhZC9kghdnxJNq4Bv01uURjfkGVPUYjq9VITJpEz85QMGLSMnfXjlUU69hPF0RJ0K0vNc92
sYa/1fEtzcKyV2Zr0wryxOqbcPTzp2nRHFvGnMbNacIjs0/bwH5oDXPeMwJ3sqPq2ADjsXBI6mhM
eg+dsQ+Ye9j30eiLFJxDmovpZeznS2dVNRsBA78slbaZ7uEk2BtqGPfOjpWxaxPH++laGkVlkdfj
XcA5fHDmPDtP5ZK8+30Z9AdEt5a/yeu622jHZa+Rz95VgQaxJpJhNuUrNmDdcnJrV7Yru5dqG/pj
/mYgUzjFhdc9gY7jVawpHEkodc0vJxjKDZyg7DrNtwHFufJdZaTQ1UOmXru6r25Hh/NJeMQCWLZX
clQNqXELzCu5RZdUOVFs1eELFMJrCatJeJhpEG4N1O/ke/suHpK0JiieoMMbaefQGEGGMuu8wjpa
z/mp6ppdYJW5Zkzaakw+PIciqpOWTAXHq56qIKze/CChnkZJR+Dl1AzNQ9OE5ratiuI0m4P5nRx5
8BVZ7B1Yp4DE4P6JP5wGt7woY/0Y2J2+N5fCyUmEIjBpPVluwrvpys04mA4ho5igOM3D51xdJ4eG
0nt0++OLQ8D5liei+e6ao3mYHVBrM2C6cyuD4DgQeLVrjNlBA1u5x9YLlnntms5LKkR86AY1P86Y
aT89YleiObTHU1vzOI4MbX+6iUcWp9unNx6UuQfBwcjlI0dNGigEytQKCx6yqf9Rhw0yw9iMtxaU
kA2U1gPKTGxCXpkcq9AFVBbwI4iqqmgfA6eMvw9Di8al6ei69SjPaSm5zI0URYfLk4yafF/EFUGR
vbRRmcnStb+7ZK+fkA0258xOBPbG+rFnvXdNExH1NrQz6W05w+eA8fgsd7qI5VEkDGvFKN2OspYx
orP02o6ShUvar4p67WPXyDnDS3GPgaB/qVq/95j4z5oqfkxyJxJxsvAvGHHeM5RGfJfRnxGnU6V0
2IxQqKxx96+mwPT2A6VThXXDdcK1303qR4sS7XWcev3ciAV5kDNh02L5JIJvolocdI8ZI3iYNk14
mpdWZu9LjVFtn7UU+jrEb3ggfLlF+0Kj1++olz/gnLADN3t9pyoU0yvVBl9mkKk39sNmf5qWYMxu
a8F+lDnAtOCvwMxMVkj+3rvdREiLwptVoLqu2K/o5OWaubbvJ6d/ZPoR72B3XR3GVmK6Bxs8HJ6O
Lpn3mkwNqD2lKxGeoZAt11ZCshIWkq46Gky2q5VuQ30mkc7MNgtjuHzXLba9DWPyxWXduh9eYrY7
xCGZRkFASR75VFQRgUbGGrCi+ektM5OQ2rQ2U+iXGkmkIq2CHnXRm66kkD80nmaRNgXWfGa6Qxq3
kbTlU82ViVvEVZBDZxwGK2U27TPieRmsrqpUxAjsJ/1Slj/HQbiMptWwGn3vkaRZte5Gbfw0+zKl
+bWZByz29Jhm0jlTpdprhlR+hDrevDEymd2LYkHUqNliBF3lX0bDmR79ocpv+E7pxowyfyO2pOvX
DVJLyGi4/1fQ0/KbGZjOpiRgbsPdyhKIWIVksyCGubRDi9Y9ZNYYRzWI861bd9mDV2MCk31VhBtm
/pYZ0XcVdyyM8iu6r3bNCzoixoO5KGebgmCy/eO4pIv5gASR6OC2xX1zYuSRoCRmr5VFchpJWKWI
MOzHrunr5A715UjzxpOlySiz8tTxPlk1jtU7pLQMDYLbtUOxHoIOKVLntUuNOJPjYz/mOWnw13i1
KX4dCFbvTJ5CtP47cuTTMSRYqUqTXUFSmnvX05E7h9jPctL7CPMBhBXqMD6llpqXTWBKPjUdXLJ8
pyb40tmQYb8I+tglK3vgcNrUmHy6MyHP/h3tg5M956H2BqhgePAOTh1kwTYFwxpcYprb+B44fFxv
CQcc9WHRHJTbZcj5VElUywd4ObKrMLURbIc4ZFlJm7QkciF82ttpBa8xCdeza8ViE/s+f65QkGNK
LLOm2GdCGeOGzx62RLyGYpOMajg5Oh3kVpdcNQ+t9tWyxd5QxjucUIN7UX0wLCcyk2dn7+axne4Z
EpX+qagdgYtjWhhLrpZxEfGDERCLvO4N04Bgyzea7BgXzupA6Duq69kYCA7CfpbOuwz7rLElUb0q
90NPOvZdJoGWkQtsY2Pw5t6q96GD1RHJ+ITDpaOXMp89wkE4dqtstCm5MojYuU+reBcuE5+7oM2Y
ov/5T0k6JJT5DLOqokJ2foSpaI69SZoldKswWdZBjIeQ5TZb1zJV5LV7JGHPrNiF6a0St/Tu+qnU
53hEr3mF/63TlteTDqXYL06887TRUSQNHlDVfil3V7tRNOQhtUdZeu+yH5KN6kz2byMQDcvs/MPI
CPFQQs48eeCZDjFRTOvYopXPlWtsUqv7idzx6qocX5M6HIk/tNoLQ1j/yS2D7lYVlBhQqHwc5AXt
2y1x3h9tPD1PgDj5rOC1m8sJxH54BNl3tGAtoeJg1eqGqkZAcs3/Sa8B4MR/oXm0MuSsjLXSIn3p
2ISvVNb4q6w1+kgPRrcdnKXctGmS7tKpN/a+gpo1OJRh1YAnM0fjiVxjg8y8jBp30SjrTSBT4TBu
mI6LO7dv40hZiY2059de1e3ZNK0kAT5MVjjAZ3JgNsF1IdvbabB12VOu85yk8jDyU2WblwUf7R4Q
2clgKbfPwPluHAPBHOF2D1D2f0ivYM1ecsTfw5cVOwUd7uBppz+kc2M9DbnXfM2EQN/0NGZkEQFR
viuWgLurJcwoaGoEyuPYvjkm2hqzt4oDdT4phw0f9107Jr2TW9nrkncKCUc7fRGFhQjP7XmxPZmr
XdwI7z3N1JkEleJboYbkRTUGwLWp8X/acea/m6VkbskP9tXvqTsUO8VH1oJsESehboSA1tD9cosv
JEKVtmLehDQmuuKftyb+7a3ZpC8s8OdsNwgYb6yedRbNVpg8GKPX7HuPtS9KsoNs51tcC4pYBf9Z
VKz4RG5wVLfSZBqK5iOciIpSOkNrXAbvNRZjFLn1XWuVH4h5yEYNAecuQHFHz85WAuj+OtVU7MbQ
xqy1u+aOJOwflPVGVBVEuF5nNKsacdydDABWe4KZ7Nr3x3tqsHdYH/gx4pDbZ8ruCnY4K4oUvRVL
Wr3iH+6QIDti2DSyaR/zQRLNJ7OpeFjq+Z79akzjNpp4zHVzKMfEWMMvgDcem2I9F1JE0MYes7Q0
VnEbdt065pXdASlufqjcfFgG+2Ee5uc5hykMF3DlDPWr4Xf1CfvSXqI63rc5z1Vm6zfC1RakcPOR
DTOR9bZDNGnakPEnquGkpq6+lFUwHYXLzEdT2x5ay6D3geq5EtIFy7xUyY3UwzZpA/HZhgPlnB9Y
1zkwIhmv9WB4291PfGpXw1WcH33sVlEw1fu6YFliDddotJZ6K3PQcLJZWydKgHr0EpKyeu+VM1S9
jY0+OoVCmJB35G2NmQdpAVMwK4Ks3w+IQ+fCMtaIdwpGjBB+mcQKV0eDpexbKEs5hhV7cMkT6Jzq
SPdWpWvB+6J3BZvvk41Yk8QPHttmkdMeyDnprap4acyMO7WLxbNZCDDexny1GYTV0U9LqpSr2aB1
q+cu8V6Tjiczl8OES6Ti+PbFS2ktTsQv69q1ZbDgJGw5RTkQEKxpei+iED9rL8X/UHq0aY5X7qgF
yg0sZPfsVKPxEcYTZgUYjwgpERstaf0MmjDfo4Qfg0gwzAMRdFWXKJy3CNuTF1Tc1H7T2G+lT7rK
chVjy9Qr3xRLxE1nzBM/XXh8TcbGjeYxc+/tvtc7XNYc5HbSXC+COfmgGaXWsApQ9Rj5YMU4RBKj
IGiOmgEwtE+E/Xiav4muEZGfML3OyBDE/tiSYY5zmjsC8DCaedfbE0+xg8MhaY2HwVmzJZz1ptIS
cbs3HpkQcoZDjZ+qor+fs8w98TusPsk0JWs+r2hSTJk+O+PYn3VW5E8pZGOGJy59QGRV+ud1QPxl
DFTTNRz3Z2s25Xqkl2JuwvpojXMS6bFpYx2fhaGdS9fwxB58x/0+MUc+GGFTO1x4Rd9thmkyLwqF
EVJupoelmN5Ty8AfhWAIk3uMNtBej7lhNiurgga5075lH4kIGV5iBqmnmoTVSMJQuWe5jcvdQMSW
Xwdp8PR1iPNbGj8YX1A+G/mOZkdcLHsonpc4m7f2giRwaOVHMLu/oFP3ogrvByMPOIjiycN3QLRd
hlB4LRyTOXbukLoJnAEdlc6x9oyttTab4KfMBvjebCPiDTLxNqFO6hB/tU6R2ZHVNMht5oR5sOem
kcsijXq2tG4Vq1fGP+hIlUTTUU02GN/aQ3Q7d1c7xmJx+iB4VdtmnjHFmIW5B5TLIi8Uxee4VGQP
TgWDd3M+yV4Yt5zU3m6euZQpU411F8Tmk+cQM+DPWv2LkI4/A05cz7V85xrNBK/LdAT8Hwx6v4V0
tGWiDbsifRpH6p7ebJsTtcB+Fxndb0KGv0kFfs8s/zNgJBCBjZ0QlsyVpAJm5K/MvVi7OvfjMos6
u4LlX3rYgk5kMgjzXzBG/swFgymCCAIVm+PaAs6I91dkSxzMOmvKihBFlqnwF5Q/oN4uw/hN1VSN
a1ImelSkeFOfROK56l8QY/6Cs/n1+de0K6hgvuvBU7r+IH77ieo2COPaC+VGElZAPihDWFKEJLoF
J/XtahsA0EDf6ZqZuphQPe7MpWHG4LRuvGafbqTnJGzM8CKwHrn/BWHN/wsn8HdM4P/efdY3P8rP
/hct8Gf9N3rgH7zAf/zf/z9ggghffnta/y+3/+UHJLPh83fFza9/8YfixnH/F79QIEVw7TxQ4yYm
1j/M/vyJeQ3dMVEY8Pv+pcX5u+gGziUZWhBncN1eEUcu3tu/i274sysEgBKQbD7+1PxP2Wj/4qHl
g3nMQIXh8MXTy9f55wfOwIRh2Tma5ppt/y4j5vM8AtbaUiT/jIeg3P/2o/nXLzIfB74A7JVNIk7I
SOd6ovz2fDuT1AgMm5BJcmyhGgY4AvO5++NJ5QFKPut/51P+QkO6/jj5GJeMGB8AGm/RXz4mJXy9
NQpaBUKL4dNQ+x/za2A5xnJ5LMZE7+O+r0iEn228GDM2sHpyrH9xlvz6lH/yg/74KjzXEWAGPb5d
5y/+5G5qzXFquIDKpqvfs8JM7pd8x/1KXEJdux9QWBxWgEXPgUYdtohUYSe6soMrbo67CmnGS9Z6
ZRRzBeW7Soj8K/et5qFVpfswqDyLFsi8Z9kbNDdmXYiTMGhTIx8HFiqcGKwHc5xDopjFMCVn6kna
dpxTBWHgLYfC/Ai6mBLNk/DAUSH2mDat8XtaVfr70s13TtjEN15TkLaAkGeLcUE/MbLDPmd02bpU
QbnQ+2tcsb+ekv+U1/6/p4QPNsdvL8y/c5YUP/SfuCG//sHfxHuQRPG8exwlxAWY/jUS7G/cEI4L
IFWosNBfAQK5Rtz9/SgJCUK4YkOcAI0t4NyQN/wfR4mPto81GXAy3+W1FOI/o9+zxK/X959PvOtd
n3bCUu3r+tkMfn0dv7/eZZzhNbYWtpMToJ0opqRbzr1lYjLJ4/pbWplob/keNBHfTredisA9pPDb
7mSIl7QKrPLUW13xBH0o2E650eEdJeS6ShpxpuBhmnDtTpKlp6rHzTsck6moD9RW89oLcRXq9irV
PrleiZ0KewsEEThF5G0tdLhXCXRdK/pFzTTCnBq4iObMV4Ip12qdY8Gno6CIBq1v7W5y13NT4QUI
kf8nxTCuCHjHxzSrk0mgz8oTVL9W+DLW+TZZWK8aqTjMhNsQeY55oHGwixkkSDfM5wlMlvVmCZFe
M9Faz3kXP7XtD7JdsQRJwsEt3BOshvj8VjwmZc40vr4ZHMPZLmb5NHnFLmmqdTot+yZu90NGWhfu
a2ZwiIuuSzWle1Z+aXqLDJq2qV/WAM1ZbXoXx8ifY2NDcBOIfVjgopAvqYl4yp5wdbAB4vXHXfs9
9vAKlQO6qcy2Ps2+T9/MxKvW5uBi83YFIG9G8NHYFgh/EmyCUxxGU4hDQyflfmbSvkLYkz9UVx0D
oCXYe+UpD6GyGWOPa6510OCM5k97cIAjuR9p4x1T07hvyicX+4lbblU+XmhiaRy0/tHh2trBgUwe
AtHdtHl/bAa86cd4RuyewU+PTBvDKdqmgx7EK08UxO5AnaxweKis6txooOM2StIdiIa7pZo/Oz/M
1nZfHf4Pe2fS27rSXuv/kjmDYk9OJaqX3Mr2ticFN9vse7JI1q/Poy8XN1+SCwR3nsk5OMDG2bZE
VvOutZ4Vqlnt3XomrbHsc4abkc/lGEIeXRy6/EnTka5v9157PEuUUeG3IDSfpQbx+WX6dXm21plT
HUpXbu1ywn4utL2tnZEeC7RHA6fkpoNcxTBEYOIA6ZXdZyKmdShWBVENfbYq39mB+mfsacunziu2
fYXTJbNJp8s0Bx/X3/UTbC6naL/laH5XtRONy3Kw85HTPsgmGRbcjqmpW8kBvhjlGg8Mlf/2qfto
dvqX8i+gBTH41dpkRNOhIlikwjTDLYQSWuD79CVwhpc86+/iRjw7Bn+iDAiuD4sZWVZbRMFsb3y0
81q3x8Srvvox1RufAMuncrovR6k/gA0gtcyZeY/9P6rC7hrWmNwDxkv0swOSs9a4Qn7iYVhbRP+h
Gj+n9FY9tDfFybYraPpiNLFpWt95gpUrMRj4QI1jBFY3VHEZxbHN3U/UAtQLzbOD3X45hJpRYfqg
4xNVhexzfVQhUyzmXhKbI7T84y3u0ZLxrhmPMM40jVtq5l6H4S7g5b/NzpiNlOWh6nZcU9EryBN2
crvM3Ydp88xMAcnjkndhKlQ025SnFHCynuuZoC3tttltnJrys/PKr3NqbykxK4q137ypwPtJIGqg
zoJH4w+R8GnatROj9YZj7TcfE2AfbJ9dVRvY5uizb1Ze3mVxuypqd0xI/NnJ8hSIxVgYl2hMa7a9
pO63mykqvLYOq06WryojDbAEyVkkHyKrEB/WweLn1aPweqe6902yQe+gluhWTVIU9WOIow5FtffL
xt/LxeJWPA62zE+kG3KP3K8Vc4HlqIllRCUJP9QQ219dUwb3IkzSLjINQz0yKXBgGLhOc5izmkGu
rUvlrmHrJowzB9giu6R1KH3J0cZWKMRNt+tb2/tGzRbpuqsybW/6jJjfiZk9JJOVR5EEgQFG6SRD
0TXJ3MV2pqJeLUa5GUajQHtgv3Gj3hoRF9omliGKlI0nwLGL+kFbrr+RfRfsksKJ30sMCXIpeOED
F0pjwizEc1R1kV1/KHjLXQoH/oCRKD57bd7BILl3gsy4IH7b11ra8bqpJX4hDObPNrbVlYvj/L3u
ggo7t3xFsmMwM40/oeM0+6GZy3tzULw61N90brMOwnlfWXDuyiQ8tnpLYn89zPlpAMrkkLkK03iN
02ntUSQyqn6vMJbGueKDrx8mmy6QMNzl5PI6w1wbDRgLVtplH2MQnaphLeMtaZ6SGcmcRaSlr2ma
EppSkr67dIOp2j9PEE5X4F60UxAcK5kZesm+TP39zXbS4q2J5iwdUA3zLcWEq9YGa1gY0wBMd5RH
I8E20YHRHJX7gRAPzmm209XsesNW8xYdvHh89RJ8IErptZMee91EU97iIFG8klabPHmpvARNvGV+
9yyFS+GdH9jXeEnKM34rRiCCJHA8P2LiKg8Oon7Z5cMK/Idce65UK8oBd3ybu7Eem1WzQGosCrJb
2c37YaZ7VBLmymFe7O2Yjobe9zddgQ9qbpZNM/Pu6anYALssH6Zy2Zqq/MU7dnbiYSe9njSmuAuS
d9tZ+i159FPZNw8DdXG2naxBBa2WNNvhdaDARm0YyVAbO5+bRj95BX4OzhcInV3JpuNBEGjyXdHo
vS+6X7EMD75dFvf4jEgnO3rXm12woU3xrNzxzu8GRhY5vExqPur0iqr0Kad7iQAIjpUW96k0twkl
gKE+d9iOxkrh0AMWlAJu/KmxPjpZxhDSZ/EfZooHjZK6mmS2b0weituW9mXw56NOlL6TRrn30JrP
nr1s3dR6GNyYUtOwxBYwlw+lS9+kcrKrTj4p0tygDWyVng6+RKlfBP0tTcMkGnudxtxh021Z32a5
7RgezCE7BTXpU59PoEExwvnEegw5mHV5FuW+DwB2pkAkT8Rnf30b2oxjfBVdvQ9qHiQGoNNcoGou
6yFEsOlaHgCYkvkuT5fXxmq3C8a3WJj72C/fY9ldmjrZtwz+YgJSi1H9zVS8xiG2ufF7OcagO9b5
m+0Oew+owiCr+7zgxtOJONgGePAQ3uedTexh6eftlIRfOO0jJ33o5TlJebZaICwLPVkBi3F47efm
TJST882LciQGZm83TG8t8VmxeMXr2Ah2wftQi3BXDvWhlSQpLWM1Eyu2sSAxRXoT7acqje8wT9j6
z7UEGZKW9cnKrTXdMSs4y1Ehwx2I4hdK8eQmznxrV+VB+crt8M3EWfbMOxlgt2OXq2N1QaHexYX3
62X2Bhn3qcIbwOrLPZWtcl5XSfeUJn27RD2+Gwzcb0aLr89Fd2WAVe3c2pGcodEeO5bCYFlx4pOr
3rgrMwKE4YcXb6z81KePZYp1RyFI9SkB6TrV8cPU1G9ukN6NGVqZOzg7HjV/FSeI6Aj+JzWwZYj6
c3aaUzMEd2FuGoc2bQA3ZN0+J3ik13gfKLahCgfWQddvy6zXf6ZUVey0H00R1hEGjnhzQ8WM/i7u
2ciVuHMGqn8Y6wZ7abXyJZvkPkz3TTX/0aX3WJjkWjDivoftlyraaLSSvaqXYbNI/9Fv0ikSQH7s
uFcr4cAeoa+m32ae9BGSpnXqLmsn4/lZLBKE3h1zml0caqIwxOs4E5XdS421xl8Jz9HfRAZJwvPS
qbM9K7pB21lvKYicIvOmwPTVRPNS41y7ji3GbNyHulzmd231+hdCb3Sz90CJTy4Zz9CmGx/CYXrR
sKFIsh7xUx4KFwBzhquvM/P10qZRtsRnu/C3qvG2HfQYlzpZ1ykG0nS+8agX5PoQlfiVENMV2F3K
03siY4IZSnbkJJICD435Zkjv1Plyb4M264YuKgKQwaUfnoM5OWdpSGA4u6PB820s529gW3dJ9RiO
7pfENMHm8oeUe4Q8t5HjuMmQ+DeT7Lyra1bGXntk6XunOCAN7r2hPpmZvlgkbFj9UQM6RjnpWG2U
K56xBdwT9tnOsorwBXJP4OKKAt12+yZAEOu5363jW0Gj6z80WMwTxwGRMQBJq709twcUmQHCnxfv
e8IUDXjCNREmPJeuR2u9ypc9NKEXW4xc5soAT82QX0M2Wex/u86SB3saXzgIHkdKtLayJ2batssx
hcQozDc6ikiJJK518zyDLjOOE+uXrMqvEHoahWGS+ldoje4j28oV7PC6c0YKvGz00w6cw8q4kY/p
Yjo28/iW28baS8c73ZgZhBPzd+rSv/EstmOcvY7heB7xGKwQmf84/XwBQse7He4XvhZP7rEVceL4
kP427bgTOBxv68xjfxWbobCIyHO52+CpfmtBhr9myzgA4gr2TunP67YYt5Q83OuUHTn1AWFTVjRE
sT29eY39UaFvRn6Y3gGr+mx1uukqOIntvABRDEFPmT/jENJK3/rHXt23Fnxpv9u3XSsYkLXR1DgP
gZ90z61TbfH4wkSxOJ02fvNYtMF20j6uw3T6jXXHr4gxkCUCy/Vgsa6KkBUrHLHRz9Yno6ZxhcHm
RyZeh16bwHeay72Rz9W2c/PIllhBbhgliOLEvn1VnmBxckp0Ph0CMOs4BG8Qu8tzoO2vuKuvXO8x
RhtrHwe8DLfDOG5BmtG2mvtbp46fprHZutJ6mjLsD3go3Snb1KP9U/XdHjPXsyebP2CbYVkUHJW4
I4GDb4NTWDhbVNIXICFVXz4SeGxpovOjVKl95+DYA5TQkLPWxS6d3sZR+pcOGZ88rZd9kNYBMIiT
o8Z+10IHUSM3hYfRD5PvOMGVx7JdJH9je9QXElcQfkRdmQeeKKPe3ATRN/APpCdq8AaJksTIU3qv
evDgDwKf/DnPefZanJLrgpo1sD7UrLlMhQ+F7y1Rt3B5llpf2pIjrtPgUu/dusbvBrRNYRVGTIzN
yPOnfqc1ODK3EdspFF/SSXCWChGbB9qJoTm77bxvKZXbdUp+GNSqvjDkM7jQxdYX5PP2rfdNf5d0
ZArD2E93lWzQPh38qk4+1g9cYU0SywaTVem5e9mqhM++bO1tkgT2i51UqMKEy2DYGfFiPbmIby5/
f801x2DQdJVsZcem8ik4xm+ar7ATsswjPXOqzykTYUqR12e2lpy8SqaLaLqNOchVjpekScz7ypPT
EcU8LbdiypcfdCQYDUs7H1iB6kPcJ8tB1bFx1EPF3WNw1nXfxQwMUmu7iHDciMSf33Kiigc3t+Y/
feOTstM4oKKRH/OJWrHpV3Kewg/n+rvKVnKPujjfz7JcfnI35NIrymWz4ANvcDXHAVaSjFtQzW9W
n0EXUCxfN3o3JPG89rs42Bk8D58xLR270F3yLxZyiNsAZ1utxJ54Dpo2O9X817mF1welyFdbuWdf
8VAtpJQq52zbM5poTTf1nlAn5PmWKXbJVb3PKDLvXWVTkVE13H8x+gXshyDm0kxuRz587AUQwUVs
NAQbRvgFylegCm7zxYalxMPn5k6SmLl27zxr8L9mq8yuAgvRlvYIi4Yq0RjbxhLyqmhUOdVZY5/L
VOXot4KWgRTzDz7RagONiv/NJOrh0Xca8RG7yfie+BagwG4YQL6mLReSYCqLL1phOGxQwGxEFqfb
vd8OhAjpUdi3zswlFv8kLjRRqGWVtvYEKUrSIteiIGAS6/Ojy4z7nHE8+jPgUj7g1XJPjPzjjt7v
EF9mbVnyaPO3rnRAffC2qDuX43rd2m/cn2qyPmwyUviHlF7kQeoDpUiPpsszAJn9ieTDJ3SSXdvJ
40TfHKBci4QFHFSQh3kflIdBDgPKbT8yAaj9OgjWQO2WU5MCbllJxe5PgDXJNBCwcBekk4q4yKur
Z0wWSq2Nk8HnXl9F3uC73D0qQGaDgYmG6/QOzdK3QTRRAVZPVbITfCqLu8DQ4h3Y0bkRF2jkGMYi
VFm5M/h7tl3QmDTwJeT7An/6DIb6TanQfDDE7HAOqE6FPV0aAyeTlYM7y8MQk6bW/gUywlPtlNsy
qB6XuVe7wdZEceu2VfDUp9G/zD4O5IhoLBisqvnIK/P2puLmO5Rp1jtr21pwdBlNl55aYbnQ7nKW
VMrZu10zO1+uHJaJKVEwX2K3AnK6FKV35oRsbirMeuwbtgVQMFVDe8TeA04Ur/nO60IKo+2man4K
i0QU6UIv5hud0XZAvz5OgqO2ZXGX4jAyqvekKZebRF+Q2iOrEKyIoLYywojjwFmouhdQrc2y8vn/
HmVMeCKliOCsfUftqWo9DLTNkaQA3TJZTbCx0cqutqNvRw8dqMPkmLQW2PQbHokH0PSd5U1/oQSe
1mgk5rPVSDJ+Wpnh1p64IfJuaZOhyjAcGMpAN+QaWOE1UvEodp2vxi+SYWkEiU2tyCOTc23rTeip
rZGQp2mncz1a05NFFbdYjbaYv33sviu34BzChTl3aTyPg4SaA6M9cL1q/7ppn2x10MNb1Sq+0TTd
5DKXyXzSXs+4hPZsBXN1rOOjt9QPZO8bDj9l3D0WaNQfMXcwHHtjS8TLmEkByyw+2bc0ZYYb6N7y
41dnbF/I0jBYHOJHU+FlqwzLizC7UjfJhZ5xh8PHC6KtBpgJwvB5sHa6k9N7KI36XNhM2gq/OFqs
tVxt0g/bNJL9VHTvXpk90BlxVdL8ZRnBUt2tOJZyDzfuVAcQoFxqpjXOFLWi/8MIjD+y4Kelh3Tj
FQEeJig7m6oOIlF7kEFhW3Fkc4sYUNkky3Prv1u188wkydwRQ3RWYWE/kG1cVmKqd6ULTzUHmoNe
+doDJoli7QyPzJke0mreYjdCRLva2vTP+NC+ZtY/s+iY9+Llbs9jZbSPhsEwvXeNdKMXvkggxc1W
8SYFAL9Nn3kdVMdtYknrQy51QtGY460nrfyXtMMYDoUmH8UVWo2DNz64n3tODm5YfheOdSccUl+c
sIGDBzeWFzaWxhX1t8uz0rAqR/hE70Wu+k3SSnicgL/86bnwnGGnRdU8qVEEG8uZzy2560rb3/3g
fQ7ZSw9IRMh6k2pl7wr/rS5QIMi4M3Ma8IiD+lki0/3UIQw8mfovE04D4OcTImbMXqvWTBE1ZjOT
YUrWr5phimpmY25cPyimfKoHgdg0G37VrcuKIFFfykFsuTe/zovPvl5i6ZdtdgT5U95ceSUDV+eJ
JL1kbNpdp3G8lyExDi7Q50nbu1RwX0gLS2zSpfib9KpjFuk/KdFm+5xz2pl5w56kU3rJTQ55QUA7
rlHJB9vkXgAX76/tcSDVdV09MCB+mjn1rzzFXRnHyTMKM5Bnhttt6oebQZjckqc9mg6RhFuUOW9e
Cw9CImN6XN7l3ynNsLUlZKvYmTJxn2aV8YJSXR0wbGMyw+f2zuTgNFbMqqEovgbEmLQ/z3uh+seW
0uNmHNO1lhNHtLr8peyF8Zb4pRL1DdhCFkEvAHPoZEC0YjfddQE6PROVl4lU0Ap63GMsmlvbmq8v
RirbbTnRX+8UZbP2PX+M2t4+18v84RUFkVKTT45p2Goq6yvTeGPVl+CsvHSgB8RxoPv1iEeIGQd3
Kdc1JrcbGsutLzUeTTLqHrWxwU5QTRIJs+WTw36viMbxObvMcuY/C/bMqFIhYF9tXQwQVavcCKbH
eTSN9SC4xSZAhRZdO0A8k2U1j0POb6hJvjANa9riUTZpAHLRuvpWixkry6yP0U2mvZgEpsEqxslK
zie79zIoB8r2BJglAEbzgKrdu7ADieAuWuXvbOTzCdzllzZk+u7oOLiTwOqrkcclNjyuJ+B0hc7i
ddy0R25Fss3lJpXgLUw6pFd2bvNOBP1y9sLc2No2WMSixpwN8pVIghmEnzPdNT+MPQxGUghjob1c
BpdE/zz9tViX2yL/k6DD1MhDwBvzvWaKw4om14VVi02SjO7F8nhPG+hQvZP/0LyzrUjimBzzVv4k
t4Wdv7Td4B0KExSuyaDazO0NmCu+JIszNfc4ab+kwIVXYzL0zKOH36xv/+g8TM6AsSPQj+aqpFd3
4ISxsoGw7qyUPmgSblUrDr3pMtVmiU644aamVh8uab6NkjDvZBW86AmOuZ+CSc6OJik5HIFkizlX
5T0jlX6fTCX5RNmeU0Ild5Mw5ToPaStqLJbqUEgdIWks9PHGNGanIYtaxi/J7Kpuzu2oD1YfFJxa
R3dvhmeCOeXeaYoc14aB771xyHM2+XWR5Zthz7+oWPy6+h7XRM3SfjshJH9CBkzjWIA/gQZ5UJN4
TrOUHAtdLU2VHBwI6cssT7IyL27n7TJErBWq3yl1piMbI3SE1MzETdfcDq7dRBk+P+2jbsBsYOIo
whMlSkCVtPvWa4gD8TQFBEpd84gccqWKYK3GBlyI0b5L1O1I+dK55Pwm29q7tcAAliEEzbnNfq2z
9376bXvEDjzlACN1xikldf8OsffRDfOq8519XdomAlbFwNexw5fatcuj2/DCWvEdXBZyO+lnLbp3
MSMrUD++IYC4BszSKtyjeOuXlS4SZ5vFQRCF3DBD0yDbN2Jc5njGsYEIWM1fC/HxUbUZVZt8Dhk+
aRkTU3UlJmtxGmIwdM3A6qADRg15LbhAGHTcVGLjmtvJa6lh1/uwzLMVYAyxxl4yRFz778qZUqvC
BXmep/Nxtm2gm6UTvPg582X4Y0kEera/dzz7e0TtUL2xu0mcigjbmobTJGoTs4r6Rn+4Wf2YZecp
nzfkSEREwo8LTFFfWz6Fs85NFnDTu5qgUqAQsuURGo0oOkJOe6157lwlYER8Z6qbvgb0w63r0wOZ
Pwhi06u+luGd7wePHcVluW/fE0NIkETK19wiDOLgQc089Wxw1thrKLhhOH52PF/ZqginV5uBbHaL
mi2D9yiseK8HnzRRvWOmiqiROCjkbO0z67gwnwQYTAwa+Up32Qt+0nqVTvavp7fQgy3M38RNI4I/
f6wu205FgLJoYRgqERvn2Ty2sX6SHEEckaA7I5HE5W8MrYKJNkFcoaedO3JsZau5b1nk/aba2YEb
tbdMewgMmuDkKZ7Kk93C3vO1N0Z+TrN2ZR/Chr06F33xzYYCNRoz/rYy+l2dMl3viaFGodUyn0HG
E7Ks7nm1qBGr9RN3IRjciHIAop1o6Jw6qqksX1n+dGUCzLhrbPYyQQw2fzj478vEuFQNd/vML37i
frp4RffmkHDjqwrXKnlAEVornmRQ5VjuezuKl/ZccSgs34ppPJjQHJkVMVPzxhQoZoF5l8xbSjMV
FQLN92STzZh4y4QnDo43MHxMTyHlI5kZ/8l9FPzGbH7LGjvCAjR3YAtZmyK9SWULQ38KXlaWSi9l
Yn6NuVdfrLEjUNM7JxGPI/ZyvAwq2YTVtHx4ouzeUj2o3WQw/PMZCkWcGffDYrzPTr6poMJtHXeK
8IFMhKc1+mt+dMof0q93Q6XW4QKzTs3X5Mb6ENMzbKJNZw2/zDrRM4XkxZLLyxRk6QfgnoeFy+rU
MaBu1CZXBtehoD0Fw3CyGuoD9Hss9LrBrScac0UJ3SNju52dOLtRppubM8biWZR2t5tNhne1D9ad
++rWLqZDMbAm2UuPnSsFMkeTlFL8RzDc9Q1bc03oxHfukQcOTWZu59r+pkeV1a8bLpUS5441PmzJ
u/aPyuo5Z2LpqOKRvgpgE/YrCQpY0lRXOc8Q4Y/DIo4JdTyr3JkI6IC9NBMRBRU7YmD8MdoSXdmE
Cu/DLMiXnWnfKun6c1ZL2CNhFKixP5gWKFK1F0HJIZJnLw12w5J8002AcbphulYjtsBuZo0rYv/a
M8vPa1nsRscl5cuWHoLP6tu3BMDzkMf0ewUr5RIHYINMfmnRO7qxXa9nLz9wx191pbcBNjKv4iE+
dN5y6c2UNwt6SZvHb4KGRYDS9Is9ctycthkq8ZwVGMGzT7cDd+0Y16HswQHFmwZOkKG5N9jcLToT
2cA6jdjzGk8PIPnsG7ADfjw/JlGgEle9wCgO1qLSOAFmB66j3pkSs2CGs0p7K1mUn27hvCl/uWfm
VpDsJEBTnVTX7quQzcttk0ejpzMA/WehxVlQp5ZmzfLXklyd5OL8Uni0Js3Fet88iTB/1u4xrAaC
LtZzWilILvw+8BW5UTU9sdJ02GR5ji2i3iE10k6iDO7RAU/2wv64qdr8ziaV/dJzPGWBTBi4Mk5x
YucI82sTjPBCtam/ew5OaZc/h4V+Dvppj70ZnbwML5kO2nMrxuwOS5K+r9V8mi3NUUf+/JOr7n82
iP7DqGaZ9m1OejO//reS3CZUWuYVj4asffd+oc+IMsVqzH8qvyveWrAC3jqtFv88qwaQDsaMwYLm
hdS7+R9+Evpwmn+2zNGT6tphwAxP/MOE+1+sqmnKQbscTOgHltt/hoBYHTCPPcm+AoT7U1saxg9j
++AKz6Z/DgZ72iJc9kNkaC//+48f5n99l/9CXvufvpf/l+/yv7gu+eP/x8D9r5bn+QKzMgM2JzQt
vsB/d10aOLEtR1gBaESTkiQz+A/bJW1tMBGFBwrI+fe2o//rujTFvxKVCAQmbgtfZvD/59/GRP6f
HiDGwB4/WRgKz+bfPmmM/2ypDkxjiMeci14/C3dfZ1lPYc4s0uGPPbnCh4mLs6pi2hTqAH7EbE6c
fuK2PdGqNYY712sb9QSE0PIvZTb42UHE9Pf+JrSq9CeuHmoTln4zHvrCyvuDxUy1InLmFfPBgVaX
0LArEsn8oajGVz9noAZ+WU/mvtVdbUZcYJLwD8ICiWyWnLSanoOWsrMf9BhCMixsfuJFRHHL/gc4
SXpf2j0lEkkNke1n7q2bgcLrKBmDmDM59/iRmKfA26AVVGSO/5gmGmLfXGkmcSgIprwKn/qSm4tk
jtKF1XcKv+twunAchwTV5Y/SMc6dndoSBESRwUB2HSD5Jdl2K1kjtjPCQwAOXoHJfYxhA9B+dqQt
1pbHuE4L/8VJkzenHcKjbsMeFwaNHHykrF0l2y09rmvd2IrRU+xT15F4NsDUugdqjToyM3LGTRKf
pjBvj36AiP/qGJmhd16f9GsycGp6pRJTc+vkN+iqQ86Oe8+1UZ5H4nQYtHNjPmCh4fRYYfU69BDL
4IG3nXnt+xsxMklUla+D8da3QS1KWDNQccwnu3QA5JnpTOJ7bdbJ/JUFczpva4mTbDcvjh0/aIM7
5LogMf1l9aa8I0Wq/cdu0klcruOO1bvMF+vdasflk+MD41aomISTksskgVT3zCEDONit9xQa6kVX
g3XgTmX/LSg01TtqNKeeC+HsJdxtZ8t2vqmW4djtUFqX7VxnmcdLk81cRQzaU/+kXhCwnS99Sb6y
6IqPLJ3bZSdb+IFRNnScTpZhauUT8XLmY4MpQE+bKs79v+noFubfnOHw/JwzfJsOlB6F3V0xl4IG
XtUUtoWZx2SqNexs7dutzXHT1Lm97310DJrvrCwXh0bMqfXNxN1vYwDbAjlRjEOZvDWDq/13NlSR
cmgl0fCXm3eGNSKwE/J8qlN1pXb9LcxTA1VrA47GVmHHF2YhaK1b0fFSbpbKCjNAL31ff4VyGuOD
q+bWf27mgXIhzAy9mJiCpQXyd6BrbuKD1Q79Qy/CtLgbAganMIkFEcm9xHZkbnxO/PYtLmSGCu6a
z93P4Fxtl7518OqpPuWZF0A3VR0Uhr66C1purYyFLlz6KaHNx2x5HnTsf4Bbjk8yM61t7LuK4T75
ujD08y8MrzPSSx7Eq+EmwSMWTAhpU7jVeVIh7eblLgsluqoQPsGkBW2wWoP8gPMBTeNkqaCYiaJV
+ZXaZcgNCNs8vvk4vgJZ7E6scRkOA+0dK3p6IhlOvxlUgbu5kdeiM4On+lYoJKhZfijruOXeMoYe
3+jE+9B5oXdfNrN9DSgFZn5YddSHsRIeJzLfGHBlRqCOIsttbM7ei3A7/RhiNDsW1GScu4WA69J3
XoTsbOyGwk5mpii2enNKh1O3ghvLZCRkMUUC78SutaaUGIsdnASh+QSEA0AukMlqr+HEvVtVw2XG
Sp1NoLhQ+YwEaGZKcQ41QLgiE/kDKxn3aWH1xsEqUuMyqv7BHDiSZWMvtnE1ET1tNQMjmXveau68
YG0xtb0i0I1RmA3jae7mcFNMORK9WYq1pxbmscb85SqEWNdtu6ehn9O9IdKArgqTZnCCvltwzpKx
iWGeYHwMxyWZkj8xfFU8X9ONjeLR+TaPZH5LAtI+7liKlm52KS/eaXfm7F9wQgMpU58zo8OJZDTp
QaUednuQAwNAbcO4tknzZQG/3abzBFEgIJzdDtDfxxhLmNlCsveB21uwRU+iomUXxyJltQbeFS8r
PmMNi4tjEN8qj7x5iXXJHwkYLrugISNA1BYoNOYdTlfnG4rawn1iedNhROu9wGZzqECwvJMTqOYA
v6k5DrI4KQuyiL6hlNiy3E3djdUeCGgftS41JiPu0+OsXHmJ60TubMO1GFZTDrRI1W3M3m4PXpNJ
zKjluA/18OXzFW4w2llP7QRnl7zrOY+zam96i31ytAzegRxhBxZliDsBPbRc0wdRr29JrIemKjJ0
XMt5t9IUWFgR0FM8pG51gD1nP5jJwmArlsj8eDExhS3xVL3ScPMIAY8d0RDWk+EEdmT0CaFZwVze
sMriUfniWXXcQ+0yY5JE4msN4d7epqLHapTbAd3zlf0WLr4b4UBaSDLO30YxsrSkdkdBiDHA8lt7
ocHVjGootW5kZj+LnOGqFcxLxz/F+DTw5m5I6HfYeeoAc685bloZtzxAjXEZYiD0bYctnltiPdyh
krKLO8KlbcnIZNFtkRz8xzb22rOVz9nvBHmjP4+ClARYNGnYY2oqykcBAPa0LJGgTlA4makXNr5c
L2Dbif+MQdyZqDGIkYqUbd9LD4xFbGQ0za2g01J4ndGABYSTip8g8X05ErQOssQWty+8SwQoZdPq
xXyYbp2ya/L7yXgXeKBd/5Jy8eSn5Y0LnWJB7A4fAw2Dh1a3NPO1VUhyBeBkXg4fRVsuaz+csn3W
u+kDuk3CTCQprjl4OCT+VNuC5i0bM0+oOmy81ZQBLQzK+mlgGBxVuTQvWegR1+3cxuMKOGPfHHq9
z5EtowksA4yfZqFuAWSjo/oxWf8be2eyHbexZt13qTn8B4AAIjCoSSayZyuSIsUJFklJ6PseT/9v
2L5Vku2y153fiQeWqGRmAoiI852zTwfqiqKOfjgZtD5cLZGTfy76CVhOVqnyY4REyqyoROCfYk7D
ATP1vV1nT4XjehhuDXW24xIfppMm14YKk7eqzu0ng6y/sesA0uyB8XfnbEQ7pryajPmovfm5pQrq
mJdpvp/GxfmWzLPculZsHMJFvY0Bnn3BCfpeD5l3BurYfVJ9yWODf5DLJulVf/KSODI2sA7RzUtL
btrUfaha5EknSQaQ3LOhP6wpbjc45tQTfT8vQTB3D1i1aEWM4Yzdt9Zg78FydWdhWBTqYF3O9lk3
Ot2lws7h+VPYWA8jNYA1i05WUPAIFOAaolz0Ok3egwnC9q5i90vQvEdamKPkrk6MEag1xUSVj4wK
OZHy3sR3GSK/ToPMr8lqI/4xyLq2KfMBu1THjHlUdiyjwbI2qtH9o47d6YpcTLeNDHzpZCCc4aQp
ekMVqmGmLsu74aGEdQN1g04hi5dOzQQYgsHjcJ+WE4BPiypzijtMAjddS5qdqYFn37uLFi+9vZa1
tGbVQ+wMB/d51LX8WHLRPrEyDgVW8yXjA+xTXH0Rz3DqIU+Jm5iPK7Dw2qGH5XOOvf09JYMOiqAv
p6cBU95RTfm6lOdjtI7dres5zNrryCWOvxpVzyn/hLeVRiWulnxxHwuzqy9ytmP6NVvg6b65sI+p
gNQ90SEbXss2xiu52Eb3MJijhaaGrrpJl2nSW/YaQfuKPyqGvMDodfw2Ydf5xG/63BjoBIg8Iwxl
aEmm9a7rFf/T1G0z386BmMLnOuU8dpv05qDR9aCwETITmP0eCTfE1bVhlDQ2SFvbrR/hqSl4onGC
QcPPyjShlyKvWc/7ZjKca3MQS7sLc5scVJ4xcjnLcFTFXg0eqf/B0rRuaWdA9cBihDuJgMfUxsGx
MfOTtmsWZM4FW6Yrz7yvaheOQ8uvzR1FhgXAHfs10CH2WMP/wak54rGkWWO6nhfHu29rmVzytIWB
nHvo9ONI4KJ3FE5NeNEY09hTmEboO1VyiRwsEirK8DhjEj+5KnRPjgNTIs3ue2uofQpGxRaf6hcI
QcSAuKv9Kc2Mg+GM7tHgfX/nBrWpKYMXILvR+tKNU/REJjZlwmoGB6yD7jUPU2gDBt6EvYHG+9a6
dXaZgsF+ExURCGY55fQxtTCbjrKBk8hRaRrNE4VYaeub4AaTG3bx7itav4BGN5gY9GSSdTUBiT7J
nnNQyt9CExIKEC2hs2NuukN9irKA36yolHWsh1G90iiZ4xWSgRfsJe50cRI2paX+7EnnNFYhn4cR
Y7vYLrlZgd0iiJdsszSBjtIHcO+PwtaVvdOqjCkwCSMuYZWzMzsBgU0lBgNnbG9njSHsDUEqsHbU
nAUfsduARpjqciTIZbP0gOZRuWaCP6voTVGNYlwzzVH5vaEGPjodgu/w0t7mce7QO3hePI/piGuK
Cf90FWM4llNFksux+1DdZwF2hG0ythXuCCdTwbUcmopEyxAQN8sX3AU7gzf1bXCdorzRHP3crU4N
egX7YWFGmSYMAhAHDb5tQ0XyKqILD9WUVDfrwFJn5XFBXSKlhqH+aCT9Zzwf2TmQ4I3suafTKfHE
bRWV8Z4cpDxaQdJ8iKWLUJXhoaolc5+Njn7YikkTeIygOiQFfYRszjXYGEshkUX5lL3PQ4DSW9h2
dpQisy56KrxdLdyXrHEGrnyh8nPUtMY5HGk7dFJM+ikTHj8p+LGQNqn3wcrhUWZsCz5wibmERizw
bPmcZ9TQlVlzNJym+zpnS3kWhMTfwRh4PAOdin7TVCxyP5v4fjYoKzVV9B20tl0oOQQmwq4OBum2
PRmV1GAQToEcmabuHuhdcJnNcDgow7PuZlEsu7FczL0Ku89Avea9gt2/w6baXNa2AgydhXXFENm6
DtNErSOtRr94MfotPOju3S4NmpIQPmkxAzuap9r6alRdc4nQaGgHtmA1iFozQpsVkzWT1WbTO32G
JEzp49aSNud3bvi9s84CwwV3dG0F9/bccLKe7OAyypkWhrpPTyqy2w6cr/SuOoqT/cAJnIdyDtOn
LgQ0VRA6lH7OnuaEmXxm0GIRPp3rxM+wa1yisRyxQZnpsTMTbEdhV+2qIe6uRaZ1gEOzrr4QBkoJ
kBtD0Xu3DH+K7twZhkP1lOWEE0xCu1L0hUHhPqRmwyBsg9vI627/ozh28+nrf/+Xqf6WGnETh9+a
n5gR69//TXI0CXp7Ll0syvUsrUyB5Peb5Ih06GqPkhbNYcfybCVQI39Pelv2L3gzIR5I7SFtK/m/
zAjT/MUFg7B2quD0+FXu/jd6WhCof5IclQ26wUV3pKRlFUUdFMyfKA5xU89xiDctCAHTXPJkKVm3
aWPJtmPdOCDIiQ9s2x4jJdUKMxazsq07IO9sQYyDbdoEiaN0mNO7wPAGnlYuSv3XSM9xfTdq27gR
aEXpgbx2sfgSiec5qzRhncmdChjbXfTeTokmLFyYmhsMRPcW2rN97iEFh++jZVbhlWGZy1lbXUkF
kYt9osB9CUYW7+g+4Kg8jb6XN4ryNY/iXA99SFbN9dw1RPN4gnZP2I3cYcPxAR+tlVCvvlvA/OZ4
mWgj/D5zxFdXHLdNjJNpUh3x1qpkV2lPhbsJQ8rI3JjpuzhQgIv3vXaYQn8r2NDVxZ4O0EHC1uxL
FqvNMhaePOYzxz7s4MEUvBI1oS00c2bbvnGxr5vbYAC8RVk1YA5SpUMDQFPR4fa1RyNkYzSzeNVz
QLfurAvSBwMTvO3o6uHTrMIx3fLAZMoo+jG6S8HCFNjDjOqqLCXhzsmq64Z9dBxAyxKrpBOghPlN
UlmfKpB+e5438hK4IoipusheYDnZaoOumNww69Ria89u/lEOMkXOmIrowWsr+jin1GOs2liDn2NP
e80hXCVEaj3sjSbdKtTPVQ0QQswSOT4RWlO20SxINpt4mW/wQLcVNmugoL5M+i/mOOJoGfRy21oR
vqu5mw5xadn7hkP/p7iS1Ye02I9umnrE0oI4/DJ3ZnRE/4OtnU9q+UwrIMZhJ/UAuEWju9p5KBrf
EzA3+62ZwMTQJJYfcrsf0NyMslyCI0YLPivaHDAm2TYmtkcoexhDHGWpHnNkMwGRpxhD41fp9FRx
KXL0J0ESuq39NibFusETptdS9YFkDcwecRmfXOzyxVIAws6A+4KyEdHK8nGZneQia84wTupeDeV0
vWDh6cuqoMqewug5oFQnymJoHiRHCpxMIBrpRBeQ33YAvq+ydhQUkWbFe+I0j3MDRoTdivAJsHF8
mpT+GJuqphwIE4tXr7UhOMqP6bjofUNeLgQmvImiDOdrCIysiozPAEI+p2jfh1J27X4ZUw6Yc5Ud
RN1fTZXnm2OMAY33fJyz6mC16nMg7F1ZxMdWE/m20H9gV5vJhpbHaYfx42s7geCb3XfGB5eYRthl
csM9ur7+hqvjq5EtWDyDOwPq1UPRCLWV4wK+jQYXbDk5vHyLSqKZcTaph8wH0PSVbDH+Ixp+N5E1
hj4HFz91qvqge/N2oQBubcpstyCWsfJ3Y/w+8H2zufUOgJWvvLbmohkdPJBl+NzhgvW88FWiwI4J
btcxzl49B8J1LXPtD0Z/U6Gofqmi/N6y9GlJBhuoaYKttm/Oi8L131XGbRgFR0SO51WKoKoHACh6
DzRefPJPeFXcT21VPTnV+MXIu1uO2Aziu4tIqCN3YEICp82fwHcA6uu7kvwfvUUItyEhEoeHxaSm
+TxW7qdkXHDpDKA1SRO4sPw5DGd0FG0b/KE7a8kpJwFnR65YLPGmcgntYjS3OKZk8V672IYLC3MG
2/RXuuPBzjjuVw3k+LpeRHZDmp/O4YHA24C1mApO76ptBj4RBThjdlp9IwpKi6ve+dS0Jt4MsU9K
W2y8SKb3ndcd8ep1G7t0TkjVu2QKvkSufC+8mgJ19qOcW6bnbkIqhAofQM9AjXPtNrouYEnX6doO
5IrkCLaGbIgD+a2pm9X6RAlIbF/bsddcwtpKzr0yUs5HVrVz0+Gi0/ZB9e1dhb30Jq3oNe3V8uHY
+lNuOvXZRQuCGze+0CqbPzQl/IuMwiqf8GWNhcSyjswVjpY5TDe6oa4vVFTvVkL4sV1fdZPcdVZe
7trUSL6gqB0aGSKG95Lsg7zN8tYvux6vBO1gu6Q2PbwusfaBxFVHZ2ye2qn/muMoSdP4UlS4h+q5
50Buf2mp/MFMTp3r1EFN45KjMMIgaBUTbQZy9tSJCXq1NNkTL9frKaUes4MidbU1kT8pOlKbiDsK
EzXHOSkPaW+WRxpb9l05ULvIpL50PD+bSXl0tXE39OSKRX6eMenZZn1qF2GcAGHf83zLb9TCe+50
F1OoTWrPcaqvczE9OaL4brXz2aXCcyaGv9atXA3x7B0aEyF3KYz7DIPDRnkN9/pEexc0lWpou/cI
myxhdtqxS0pITctBB8wytY2W+qMs57s8w78cVt2HCuXs0yJTUIJCL4oeV8N0a+1TEX5aelieYMVx
qHhfjWm57bpM3peJc3ZHdb2YOlmw/QY6LxiD5ClM/MDKeNwVwunq72DT08eu5GLEyY9fnoEVhRaY
VkZb7u1ywRtfQnYrPybc5uTAIkVHmBd1i/lZRiTJA0QdzGSImFxT1B92Nb57u6HUC/6uZUITRXpn
YmSHyu4rnyFrvK5jo860eqRfNR2vurxOTpbHwdjh4NI7sXtPhULp1XthsOKU3y2zVzSv0e6V0K3b
45zA8B5ASzCBSIZj4if8si07J6sdrUtsjuHyKkXdTfAPaH/Q5mGCApNZBxv+i5McAru0poLKh24i
YBm2xdFr5GA98eVZ5UBNsSHOAhDx3cRx+J4kgHivBfeRX7FWWBQk44eZHhrlpKVzVMww6cLMV+Wt
wbbmPKc0x1HjE6ZE0jeF5Bq6Z+ACsXFXGvYouhPFYmFbc3cr0MLugomk8g0hqxBFb7YQYHVZPgkz
HzPjNmYW1pqnXqfiCyjKlVAeJR3HfBY+xyoWiDBzL2U9XSXJqPMt9TZ1JD8BJyLHETswh1MKfOrk
gF10TbzbIVE35mrMo7Y2jESMWxif5msg5JAaQX5lTo5yAgxDrzOypWBiFkSVIjpdQrPGxJrbDk3x
vw7X0oWF5iYKmoapWyAaHrINZpL7OYdxuLXbOj9MXQj4n5lRG4N0bV47FoL4yQzbUj1MFFyEJ23J
qnyPJRfqji3UXWP0CevJb5PAoOnC66ilkNjPvQYhhGVnGQmzbgBbRusQkQQM9lOLilJ67X+dNWLA
m+O7MdVT99KVOC1PJM4nmhhqtmXU0vGhSwkgwoctNi2P6NfSJXpg0Bi1aDub9S6GbKP2jMYHBEe0
iEM60hWNL29Ipucit9pPQe6ExL5b14T8X1cZlYyDV8ubaCDr8CtRdTwUU0b6rGMS1Z7tzHCPcGlq
MoKBSAS390rxZcucQy3wWEAX08tp9g48smAROxqfOz3PfY73K0PDcOEKwzAq2q7GcwT3MJpvESuR
rgMyZ9mJw78lP0djR2tJMTL28at8ab0d/oGy5EMbEEFWPPlmLFEn63kBPNMYbvMCXJKky0RLe6vT
7Jx3FvEcYCD43KvlGZdn9YUjes9ezUaFAL04tY51GNMkwB1k0MEE66P3mQaS2kHj33I6MK5A7Jcn
103lVTr043GRE2XXrao/lRlPO5Ts3mE2MvodH/fZJVEFYkBbR5URchSaxxbv0th5ETQo1bjYSEkJ
ggymP/6ilzC96KynajrI2r0du+Vjy4hy2yKeUWJeyWuDCTZ5DQUOKDKSz8mkxJXRh833Yq7ZJSr2
+N8y5njfm2qZmEApy3hnRplnG4u7/AaeVLKjJMhht5X2fhniyNivtWHse0hDRipP9lTo6A8dp6D6
3InoCaUd967NPgse7zvLynulXb1pSUwz9KFppyau/M6RNdpVjUFgFfHxOE0ltsOWpfLU0EK+x+b/
bpTOeGrojT06DfOAbWwsjNb7iehVyHPRCFP3FMLJ3M/1oLe9Vbyw6mQkFabqhQQ12IAUQ2VeBdFn
hqeTr7Pu4vXYoewMW2GXVpxOVO+ae6/ncbMpBga4Hu4LkrIxMABOUOByXHkEL/+tZei2XwkK9+NY
3+XFkF+FaPgcyXDopZqlPMVWsjVzRTQwyz3Lt8ZaPlHg8RSMkmIhAeSLUcdehvRtwm1wd+CUzLMZ
AllK6jj+oLKAc6zKV5azSRtibxKlSdrsgXoejo4jZUGjHKpn3gk71Jng9KHMgfZXnCdBc5jLzQip
5ETPgOKND1AtLEjCvJMu3f9HiPldiNFwF//fv/SOP1m/bt76pv9JiFn//u9CjOv+wnXOBt1DV1n5
ev8SYmjK/YX/aylzdYDZzBX+R4cxxC+UGghEGn4C0KUwrR+Qe/whdr/V9yWZtlFkAhDwX7/b78bF
v+vMXd1nP9gHUYFAhPJLQPbTUrrMjn+WYlxk2iiuy+BOAQD0aaoYeO68zzV4uIoHjp1iOKBsCraZ
DgM//dYY9SNi6eAzf/KLLofmYUzqs6m3QRRPp7gEQiwCFW774YNJ1vt/rrLfrjJrRfX+31fZa5y/
v72P33680H79kd8uNNv+Ba+gLZVno6lp63/RjhgJEe2k8BzPdPkOV63td8HPQCdE0+NCs6h3cNWv
uMV/oR0t6xfgsKbQqHP8Mdfov3OZ6V85sD/bVE0PF6SpkB+xPJpc7z+SHWtd6Nlj44FC4zr9cS77
oCsewqpgbno9LWtlYNTECbPsoHX3tWmXF67W5nEqSm/TkumD78BTmah3SVglhtvnTaK5xJwhuQyh
aWxjYaJX6WfHcy6qtaZDC9blUGuH1pWAsj2ta2oDwKVfCEkQdGDPHfae8yELzFWqah8VUsy+7yec
e2yjmkBExr2mIRcao6qngRTRXHwADsmoeAI21LiIXTKCSZ7w6x8r/spDhaWRjhK71BerNNyDFcDl
KHBLb4vQoX0+RBzKYIv5pWQ5Mrt3AmkX283v+UopcaHKBScH8UGCD/lRU+l84UXveozz3lzcMym+
qelcpQky6i9qJsXozzO1zoeFHGj8nRgzaeU8jMJ0DaaYB1lOwIcYVnbnBg/GFcYu541pWbtJJg5O
k8BVX8PfGWcaMcgvWPQsaXzYQCL2EaDwWCXQ8xlBqD0nNaAbo8KiT8sDOWioL9MyfGD0H+8rstqk
Rgj+iDzxblw5ur7Gf7ATmrLWtA2e+gLkgFtV+CW70nFRyCKya1F7h0hVnTpCWSdTRC30cfQY8uLl
hVkCjYlTWm9Nm01wQqbbr4vQfBx0UJC0H4ruoxkZOo5s/2H8DPIyu5H9yhbMOOTgC44Rn99Jd33O
Fxh3Ygf0e62d7IrKpwrE3XgBsAOhnKu+Y4jKTpORMMyafWryRCTFC96xglEADCipJB16nuhg/ZCc
GuO82ZKFb89zopz7XEc0jJB9w9jeO7sqqth/za3YCFLdYJh6PkPXmkA9tZn6KGlQeNFJnh9TTTJy
oUH1JCc7oRhKTft8Iaqe0gtAPCctz1FoNRfCn/A+PPAFOG0x3dEqhqtPhsFmrDov301wu/d9ZMqr
sRTGxU08kwAG+ZjVgkPRQ9Bk5ds8jsNhpgviQFquQWhYGPHatYYvYuPapeyqgRBCAfOV3XTE6SJM
j1hS00vZzshwUUxiF7zfxjYG+yMajHeqTg70EgbBJmlH47OXEbcqO286BH3pvZVFWz8ZMpIPXDgL
VwqZKZqgp3tp0jMKoEHQLNe1H6SijTPq1fCpSRcDCE7M8UGqg1PQllQK3ULbwd5Erjm6GmsTbH2Q
2/vKWMwdGPRm7xAO2U3s9jtYINSIbVI7Ut/rsa4PnlfIi0rm+5DCa7j/RXxPgfVhmIzbBk/xocnL
Y2s4+Q3GOOigeXMFgfmII7R4ULAVmVpFN0DWHxKveCuxfuEHaI6gM4iQM3XmAxvoN/SMa9oVPslB
vi9OCKYtkQ0gwznDp0XRh2mwzwd2Y6IJmS9qku5nzzOTvV2I/mg18jio/C0NLLEniWjeAAC18Z0s
HzaVhO/jkN2mgfdIhuZQzWbua1dS/BPeRsvylHsttLv0nrntG0LzyzyopyBv/LYwcmBThYP/qdm1
LmVwSmDSbr5L6YSXUjgvZjZ8KBiXm6Ieg92Uhe8Qs261wOOCSOhuygUH1MKJ51vgVp+8SN20gFgu
dKA+lzGRQvBd1KhEPv0tl3yKT25E9IaT550l6UKN4/p5CDVgI7mpEOWYakd3karPzAMN7EvibPRF
tZeWeeVq50CinYo7u9obcZjs6pVoC5oPU2klHygUaqmxmnk0KnOJHyfGIN8rWWd7XEcPjPqhQLkz
Zx0+v2jkuFUV3k0I9naD6gQMbCE5OytG5BK/JrNnb9otvWbH/VXaaYWlCXA4z4xrPaOPM0rKzrNb
WuechLwXRgqah6aEiNqJY5M5V/RiLEx4s4/Em77Fi3FwDIu0t4yuvaQ+xwnn3wmny0Y5gHu6BHd3
+KiH4kjSxd5EcmJkEFzbZd2AFGNN6Rr1DdQN+ILCvQcy9ghd9zJxZ2wUrqCX3uB+6qkFzgfVHifk
I4qFrPvRAujmjXeZ6Xrf0zCiLSHt3H3UeXBDIRtQyuXCLSOGp/gH9ssa1nMR8VTMPCVcOnNHM1K1
kU48bOqhEL61qEsyIfU10fIkMOpvGN30rLac4hGb2ges4T1Av+W1b00KYhOdfdNZm2HR5kuzIdUC
KCrpmGiTrjuYVl5/aCAbm5gUOAmjtPm6tMPil7zTg2cZ9aFUhlaUmWDHu4zwWbz7XtHIQSEz/YSR
pJ1sj2sguCnn1ZgfDLFjwqsas/e+G+KHqua/fiNWipGOeioY+5mOsVq5930EeYBEAsnGDlJU70FY
IstZnK2sDbZo9cMux/IRS4uxSxerDR5Lqu88GRO1ZKzGl+3cJLo+WIxvDgYjOwTHOt27M4cnk4qR
t1pQHIF13KaevVkznIhUqEwuhU3TuQX2YfhD3BLKy4FPeOe4DNN6Z2FlC+iAmJiZ3U2cj2mbXXZ5
RR3tOJr5ngRlT1Y8Rq4GVwIhxukh+DShbwG6Y2WBDZt+ETVyYURHFCZM+TwlfYdh1rkTyAmqxstb
in4bOfWOgQr8tfAmkKnvZQkDmZgVYFtNAxCY2LyIbH6vBnLojkfMdhL3VYJRFJbynUnF0bYUrKxd
ACJ7GWreYx2jK6T5dy1m2mLKOMWoQlksX6Fg7kFjGVjhcfLrLHtL3FmuRhp8wlBy2Qwh25MG7wvr
sSnWe9O1icsuZbZ3RuN9Lidy9zjuDrlnv1A0ypOz9ZhS0Fq+RQOEgVO6T/RCXWPz6Y5eTSdOqYhb
ZkZDZE/klB9jIt7INPQ20JoWDA50taU6tmGWChr4hBPMfoov6xp1L7qAS0iPmdfAsFyVN9EWX2zc
9ctWjS4OoIAw9K4au+CqlDq4kWQV6PlCGhnrfLmAvMGPpgCbRnVNoag2ruah+w4ya1/X/CqCS9LI
x+HENsx9TVqTw3bCyIugLlpiGXl7sykPrVq4jLQvXTBRTOP2+K7DHZMXCBQzIoThvjhyjfqFc/KY
59zwTUmzLLlpjWuZMo8R4+B7X4PknfN6JuasWkB3kFTe6qThPIbiXnVdumNhq4p550YWDlJoxxYa
jMMgd2t0C5A7ulR795iGfB90aRqwcq1xStO17X0GO2LW7KZJ64LTkT6s2qW5lN20lmzN5tTgYJ8B
y27TjmE7ojXOQ+zs0yp0WyE+7TmeqVCLDLvxsUpCnNVGkcJmFTY5GBXP4l4wkhLbXLpYc3OGS9kd
PC/bfG1tnLS149lt5jfxnEN7T9qE+XAH5ubGZJICEXmSs/pGPnSkQdeOqAw+e5kauwOA7/Fr2YVq
MHzXyhL4ANQiT8+iccPvk4muxwQzbgwUrGhIcBGFGObPNt3fnm/zqXSPhhLupRAiqt+rTvejj9HP
No8LwVVaD0pjiZ8qtrXnyqWxODV4kkFiqiNKwxP0/kW08N87Tikthw3zwrQrcHBEguJ5dXEWX2Kh
J4ySyNNDQywSA9+lSaPosaXszpdFF+9aORb9ZZ4H4u59TAR/bmzdHK3IcKCPoYDyXnsZs+CXhUGQ
iJd402pO6wHcdI9hl8YuZgXmsqaxqyEPrBvGyQNnEstohpNN9PrRSx3n3aNCCkSra2r0egh0PUav
mmhStsxt0W96uXQr+XhZrLtkgDp2GmANN/44VZpVKyraV5yeruOXrqaMNJkqUx7nPq6sF3AheIMx
Prg8iQorRvWk1QLAA7mdpjqGE+7JTykBFwQ4gBftp4KeI/ilquVRbeNnxemcoeYeuLsEQyS3H2mP
relIp0CVRa2DBhHGBrlnELCHAupKweIP8+BamXmM+54EVrYLzZjaTEibZB4ynhnNV3voRtadyBgV
S9LkXKV2sLDiBR4AIkwgb53mwbspwWE+acq+cp9FIYdE1wSfRGcKWCWziqfr0VnaIwmoxfyq7UG3
hENm5lbbzsSuS0/53M+XZUjKG6Nj+Ttwc7njGewUsetJG8lBRo0ePhttJ6BDJNNU3Il6JNlSAIYX
G/pz2QwQH2NsbWCon0Fq7PoheAFTiUtBpPkpxoXAkJjVpmnjnHPsABl7mFLfLRLmpMk8HcmTcLCz
rP6kcY7fKfoS7yxBNCUbPb7XhmmaInpj1V+8MTDvPFgt4CaiJ05MXJ9w3GDbRrCmtha33ZYgUP4y
Dm5ya8YDznHRAZ+cC1qLfc0AhbHWPAlCpy7TN0FWFseb6jw66mwyTknV0R9VT6o9VwyzhM+gsb/U
U0FDpdXWVNNOnbV1yWNBXmCO4Z0HTxeAfiHoPLpT+NalFvbSkhBIHWAj7rW8Wayh32V8AWTEIYiq
kTFHct+GchvppErOueonpimjmd2SLP+Oo631VVim3n6uIpzwNn69ukY2HYaVHqJt3b8ZUvb/KSCJ
f9ep7L/VqR7pVW/jt59kqvUnftdDzV9ImpKmIWWKTUsqhM3fjGnqF8dCICLNqjVphtXL9rtKZfNH
ktSsMBWKp4Ca/j9JWFv8wkRAOB4/ijvNdqx/R6P6OQeriHPbWtETRjGKxQ7T+0PbTgJ9G/2EEZNj
ivw1S8bovMjY8yNqih9Ggx3B3CzTnSrEeDGNpj38oOf9RaQcHe4HIXZ9ebQ4OsP0WouC6PYHgYxC
zLmA+MHevIzEXVksPTWswfTgNViG/s2X4qiHP1DRMo6tz149gD9qcbkRyKnFsM4mP8kepw5sbJkB
oKjNzPuHd/WnD1XiNxSslCZ3P+Lj+q5/6GuymS43ZMyoS3FWfyzVh8Ym9agfYmvulJxPTMpa6AEy
93MYed/asZ3t09+/W/NPnyzvUnDNralpLjznD2+3jelr+rVyZQl4OEM4GYnKkq5BOdRLjMMfO5t4
oHo3++KEEno61Mvqs9f3ECjGYt3mE+j47HB8xqg91q1FCWJT5Zu//zW5KX7+/qVar2S0WvCfnMn/
IMTHs87MZc17FWppYSqSOTDyOj///atYf/4w0Hkp+RGMHZgf/PEyAwNWebUJjjc1ijggDDWtTJSB
dCjiiyW+AC2Nb/PeIO8li3wEN8pO5lszdO73MQ+a6L62RHQXY5SJabkeSmM3B2vQSDGefSA7m1Gv
E1ABC3S5YyzsZcUN+TXqGpoQQO+BYK4DtSuyUbhqZLWPv397P7eRKQsvprYdxzWZZ9hSIlr/dLkx
Kc9xUdtYLjFO7N1U6D1dr4g1cz7u2i4a7/7+9cy/eMG1nM1BIOdO+lV3//H6Dr2kH3W55CuHBMJm
loJIcn0Az74VpK86aB5KRI6EoKkHfBzw2FnogKKi7lC4xTVHPpQOY/iHK54n4k+XEp8CYyHTRUPh
sanXNqcffylME8IhpgpqqXE4MvM4o7xo/ra0qb5M+Di2lGVkv614/2dl2h8vX+YH9M3xkuttzi3/
h5sMfa6YQunhi0l1eYooSt7TC/pPhZF/9Sr4j3khCqnwu//hVfrYAUZJBoFoU1Vs7bGzt7QzuP/w
+f3Vq7AUYE0m8Gx7zh9WghmZjkzU+ipDFp5Mp3P90lPZzd9fO3/xKix00AEgzzAEXJe8H7+l2ity
g5Ze7sS4fsulPb6adSO//sOL/OmGtzi48DImERIe+MJcf40fnsCT6balOTgfjdfzxBfR6OATiBev
+uZiZeE2FeFzSw2WOIZSGpafEXt32EQPVBezO83Gm77DDnTjxDHMQ9qiVHlj5yQM6W8GPL+dcNjU
p06S2uQw0HQwqgg7oVC3mBXucwLp2QXGgLavQivkZ2Vfz9U5ChyUE3sGUb1lApT0bFyTAn5VE3VI
aFEhsV+GeMKosRG5H/QRfr608bxDXax79YEvBLty7oALZqM3vXeOmaLMdiOs0SWnFWeVEMfwthpC
+0jwdMqeOdBx9O9QL9qrLKIx/lNvY1cE243Mfhh6dO/dyMzpw5uAxu0baoM0O143yY9wre3UT+Mm
GvyCHL/c1Aqpy+9KC1ompm+MznXl6PAwy6V5BqE50MYhgrDbEwl0bou6ScVubrTuz8HCDMFPC0Rr
v0Oamq9l1daRP1pTOftOLJmxyMCMHqlC6MUGvJJn7o2ZYfHGlHMwbuvEWlWqri8I6pUA5jfCrg3W
cLN1zB1b3z7ctoNpH4XZigZ7ZFba/5+9M2luG0m79V+50Xs4MCSAxOJuOImkZsmWJW8QlgfMQGZi
SuDX34dV9XW364uuuLXvTYWjbIkiRQJvnvec55ykJ3h9qj5cTxKUFV/TZ+6XjnN2tVeFwBSjqtDR
B0xsNJFk6vIKhnVT05AQhdkj8hd3vIIb993ic7jZZLykuDo4K+MR7RaMlGu5Tm92UeyIWRH1e4Kh
NIuhfnifzGR4E9RCPJF5pmOWb0bnH8lVOLummhp75SvQmfuCVqPPlY9McGu7Mh/2nm3dhN0XwPdF
NG168nsuwmdfLsO8kYaS1Qf61bU5eJVfFeRA80ozZYzOq2eSbtk7JFP1RtWmeZPB1NBVkE/1hsG0
KG6xrhEPL70hDLdcuX3OBLFZxg1TYPvDAcmv94Mt8BkTQuawWMjS3/Vuo79PAQmbTeIX07Hwqnqh
jiKCVzv3dU/TR96W/CZC8jq8uRZvDy7EyzGfx028nVDK6J8KGgMjyYRBsG0LG7wDXKfnLB8GNFrb
OPmIhcZ69bXyqokAXzmX59kZq3dNLS8i3Zqx7VCR6BGcEVCrbdY5BCjStuemXSCTfV1iTSaAHJ4w
BKQc4pC2Yv+EcN/BBmysQ2eb2wx3DYex+KSCrDXnkhzQ9BDWCUQN7XJ8hxUOXHaLT530n1vWHibK
CXXjMC15VOyJ3vnzNgwrmh/9VTnDHVZZYa/aZVzjB1AE/lvkaKUe0n7J0k/eQLz5rMeuOK+untD7
CBTRlNVPpLr7yvrwkuY8QrzFT/BG4g3bNYaVifixjb3pQM6+/bIkxfwY5HV+4SimsRz2GD1DmFdV
GpYHAYU2IqekaLDU3VKtV3l1WdwV1TrUV1QQhN2uyDyMhQaFMDjKdlzJ7iV1/uwQf4ByGrcC6TOM
LYMRl1K67GXeC7axGXF2uyYxWklr5LVW/eRvfCw97XYFr3aHIJ53OwB2+aW+rxHrgy9xJG6kr8V3
uCKXXaylJvTgrn722UqNdZDJUn8vgiG+9TuSl/tAudyeRxrM9jRIw+9tS6muI09HH/mR0luwixJo
S9fC+jMU1gQ7qPr6WNRm4tNcGqptprClJS0w4uQgws+7yK1BSKqYMKvGRTRvIqASAO/qEj+3W6jk
jGDSmVuiRAxJRNtNcPJdlT6LeOUZT8QuvifZ6N05Yo31qZEd0AmB/M/eQCTjelXVyap2AXZ0/TCl
YDdOIXhbYIHhnETk2Jc6JXXS669g0pdrl0xwgT5cxR4e0bx+8WyTdBh8O3O1Fi3pt7rNA30oMENS
UsCOdJsFLGoHhsv71cJh3ysn7Gfsv9zuEBHCZpePeJtl0TcBcFXHuWanBeUB1D0e6Eb71UGhR2m2
qTNdBiv+85k4jpch48sSQ6SxvvOTT0T/uggv+tqpzjEo2zpgf9bg9gK2OgyYFnLV4U+W1BJsZpsh
vuaVw1FRRVlC6UXS0IxgFQoxchfCbZ6jDh26eKL8OezzoYXF0DgPy0SmdusCXXVJodoe68HcpwdN
36G3cdZcjltkHePu51LN/n4Iguy15J7Vki/2c28LnR6hzHQRKYG0SZIdy7/uGeYu3NzSI+C+59pf
fKwGKz8l5Lp/NiOOw62jmdlvOGlZiWALQgm7gMp+9nLKBV0FQfOyMNglGz/ryYPk9nLkoYwLI5x2
gH9SKmjMLWHXHo8gb4NNUcXqIVLRzCCZ4gqu0xy/LRcU+bYOWj2GBOc/dVUvvG2FXzDc+q6vqMnp
WnfahWm0LHvh4oiid6es7dEbAR5ekUEyDgi1uQfNixPjTD1RMu1yaTAUQSKZv7Hhb/lNRFRAcFN1
6C3kYj8mVJeEkCJw323YMWGdbqYG55+P8YW2dwQt5xhwGODuBeua9WLqxNW4HfzLxyphRcO6rdXN
nSC/Wuzg81oAP2NhkIhqszgQC5UbZw9BJlr77IB9rs0Wo80Qnzv+31hsyIfC2S1bmDS8teqIcrEd
MYtRnnTfhagGBI1SrrVLH/wcc8Ea1+pMtg1RgIKa9t1v895/CWz/8F0m1/9skHqav7bfv/6iO12+
4A97lPtBIuiIJA7JNnooPf+jO/nyg4zIE9Jg6zLq44H7p/DkeB9cPG/iIljxFSF/+qfy5Pgf+Ncc
+6RPzhJ+W/S3pCd8Wr8c2UKsgXDecEWFuP24sfj8GP8+pXdTDqkiiZ+HKid0UyQsbsCoJSetZvPi
+4PY90mEkzyS3WO7LvJ29kL77rYDE3yZcmfG8Q2WIejv0Gbtm2/T+Xnhc/cx7FjTjsgqJ96L5QsT
yUfHy9ZPZADAe+R99sgibb0WAxmafHGwOUEMIQrNsXnfltVwCkZ6ULiS1Te4jiT2Z7zim6Eugoyu
aTO6O+WH6V4TVXmtJEFBbiO44XdFy9UwbDw77jKxcnevSejc+wZnVKlDA30y7ZszCj/akNH0VXD9
VETJGg4zwJ/qCxtaMAXAnXboJRGQyaGyBN2yCQehHpugjfLT4I7jCxbzotloos+PzVzFV/wo/W2T
gnzG1ug9CJKW20FAreuWUJ0iWzjhpmoHyk81eK5NW2a7QXnnnr0KwYfiTkS5e11iPm9cZR/m+DUJ
xoehKDdLCRw70vqnDr6ELBMeITifp16+m2q5Cdp+nzbXK/PNPA2fQAdsw2o0NNeh/rvmGcbddydN
prM28ytNkTTYqcm/N4KFacz2xQR9vPPL6N1nV3CDif3MS3Uvc/FsE632YmIo1DP1MGmevZcltM5c
yW+hT3wsZ2D5yjj3PYoYABWpwTcb9m+FTk6z75wbgx0sz9L6afYWOGnadlSgRM9Riydk9T5xMnhO
Q/e4wJyrjDn0qazIB/In4g4UxxbBb+ApvvXKjfpQKqmOC+ulvXHEU0T/Lr2m+qb056+crxZAKylA
hoXXdBx3M66eq4nDrX8djMBcLCWGfTmDpQhIicMhmF1/n87G/dnN/L7wmgpysNXWyW1O1VodtFBS
O5wWtOZM40kHAytZQV+Gha/JJokI2+tU19H43SnGZ5NhLGjfmAhH1iQTk1vfUFLULRLNTqtcbpl8
DX1HOcld0kkmZbPqBLAzi3QZz23i+ONlq9dMNx6Lg6+OG7cP/ZRRpwCN4RTmJOLZoHh0/xFVLTBh
tTsIfM0L+RFwBKTNwhwCq87GuwX2MUvX5CEuNRvqpT/Oov8MfWtvguYpmBcMWv5zuTKYgUnaDb56
HDOidaHFNxYmrAfHgM7LWhRvhI0OkY8dSnb4m5B+zhw0/P2oRtqm8vxI9vaGOxwGx2FdWKzKmwpX
76afaFHjjnnI+7C/ayrjntegktySs444Kub9bmLzTbiV/zDesUtX8RXRjXvtVb0P0yK9aal52fZN
fcPmmLBda5ptD2JrHzstujjTB9CV7PkSVTu1i/U/OoQ+HlE5ASVXvJRBJJdDEs91DpFn/F4XGTAP
c3Lqn8NSeR9BOut9oyPnpeUwc/I0EC6lP6tW+Ae2z1yeWMBWTbwbIwm+yfJ6uCVunr5UdjtFZt6l
vYRq4+TY6AaXub6XY7RdA3GkFFQevHb2roJexO8eISwccjPHOLX6b4tNnrKKtJfjovar8oh29Y7f
7rHLOdlH7PtyIlN5Nzz3E53HS8MGe3FZj4V0gMMBzraoUN84l9Af1XBaV2mIJa46sUbd1Xn+kilG
O1g671XbH0sjOHAwK1k9btNGFAA+qKDxw3tO3XetFz45Dnt8F1/d1hfj0Ur31TV8HF1wSQUFaJCO
GAuxWVQThqfW1Me2vThVyAk98HQoLOjW4q4BGLInTZoeHUHjXCeDczYsGQia+RhnXnwUefHiRjhx
iCq+JYXPLlTEefpxaAHi9Y2XH5rCT8jIA06b8IAw1tWfSy2uBjenlzl6iy8la7MnRXtU5CjTPRdb
8Tnn/vkQBCr4pOaRq7rM3j2YZiyQc164S7BQs2/vVrRfQesEvJxJfJuhkXDpAVHkD6FzUsmlJAHs
2nXgTu74tYareC28cXjvbDTbjfXD8FvrU+tF1baYoTQWIQM6iS+9a1YSQwXbybsOJLDkLNV5n8Yq
hiIqWMBeNW54V6PS3jUT2hLFXWnwYA09M4MxxNSrJTlkzmJOsyE+HXuXjh8dEAPrkr6+w7mSH+aW
xm6HKjQ+mBx8SofeCDslMJqQxI4r3WJXVor4s8qyvWiYJDGsmJEGaZpD7FQfPeL/x2CtOaVNXAKj
PpsoEpuPAf2c4DX1dWBJiaLARVjvCWLjcRbOEVtteeio3TzEPJce3vC1abT3wOl4m0Ukawuew2Sj
l8HSBI65QT2tfYiTpf86rWVxSCcVg+Ra0oONSZeyTx9ImABLLmkU3adANl8yt+q+OkG9fgSvR2wp
nZrbQFfli8NJ/ISvmHk8KLLzXHb5ucLqeOcwEj/SH63eiiViG5IzinD3XECFVqIBnzQP0dNgnJYe
L7d9Gbyufc+9aH1G5Uh3bmSp2xape5ANKW12gTWLazc99VhEv/13Dv59ARuw0fnPY/CGPpGv5tcF
7OUrfp+DmXZZk9L2APmATSoA1H/Owf6HIIy9C59YUC0VuvzNHwtYIT74XuR7MSnh3yZdvt0fKQHh
ES7Ae5QwPDNCx6RH/kYWRf62nvlXSCBG0EfzIqfAts5FEr8QSP59ChZzAcU0nWZqKLLynjWcvwsp
RFq3EivUVQyBC6BghfADukZEPyrSv4Dog5GqiMLty88Rb2tvP6mwujOiSPvtIsbLPRrkU7olUr6+
esIpAjZdF1oP6ppP0Qn/m7SWDf2OU6GFFKzAvz/BfeOAnRSZwCgnlV/CNvDk4+iEkAk85Kpsk5oO
ubAlWbmQFM287xyxs69lE9qXMl/SG2pjeNgpsxj6jVKxe4pBOC1Ut/9gkMAbV2WK42el84OZ289T
Q/MgMHE/aO7zcHh1VsqxZ3nrhIAhS2hlfIwpmeOTjTainb2f2X3qN/tcWRpIWTz13C1LWxAQC6Y9
Nhf3pGW2bqEEBsODZUX6HvovyKIhHbe5f1tKs2uTAkIjoIc4Ovau+qqHmCLomQVVea108snFsb0Q
96ddaiCnzFeOWC6cTO175CYPKhskFKpdOxhC/Gevs9hgOqSQgHME7bqrwJmHh1Hh2ovH4JUFwGFp
6bmTgJEPyIObgV4HW4iFAOey9bXn/Fi4pmxRhl4wBB+GyjwSYHzPtBtvIsVyca7bk5J6G9XNSXmo
wNVHQSlHMRLzw3P2SJr4MNBQFKrpUVTFlpf31UQvJTUNnfOW0eBU9hCiVjYdwYyPLbp1qKFwYrtZ
Ly0nmA+zV6mJAYQ9E4XM3Oc8pix5gXdHJ1iRX2XtgguOqHbdMSYQizyoqkq4ko3AlaGXrtWe4e/s
pgym8Jmuu6U8NYt4gEy2T71uK0Wx70ZKRH1KzYroCZEOTDaFrUWwmWMifPjFUTEcyLqUjxXxfBP0
54uyj9BxWMsXt64PHjXjtqH6dfQ/jZm67odLIXEdwIT8EnXxbacqlq/6m5HzfQjvK0uJAPNbK+L+
oc/M3prwqbTtzxF5dLUwpGPYkD3OO0kfYOzUe0+o+0vvY49gVfoNFSTRSbDI3RO/PtX2jjwxI7x8
YubckFUFMfuU0jBd9W12M8f1QzK51ScIn7jklhyZqD6CWDiGzeptYlftfdc5RwSx34y+HSki5MaX
QjCszIvDP/MhlcErGe8vVRu2Xm5iKT7WzURVlCzvs2K68qkvoIIDJ/7iHicOhxNzRi/2LKwxMUUU
v9TNwSuK61Cn23nUnM1MTt99B4+ljpnkwawW060PspE2YM7ahcSVp/mwFresJY6uqs+5HMiDDNFD
rCyFyJRL4Q6heZfaSXdJAHUR85+ru3TJT/7kHG0U/rS4jWQzo5BTYkJJOTL6sK3NHWhZfV85A5PS
eikmGW+m5uJWQ8WGSIKe/lxFTOCZVI/FMnNUSmccb7N7dHD6Ac7+ERl4lJRu+CQwBjYOyUKXTOZU
b4trBF3qJT1n6E4ldZlkaqst9/1jzoi0XtQqpK/OFIe5UldtFsANmnd1Iu5n42+HnEwqiRNbmw2n
aNx/feRsYl09l1703OBWLVL/E/DjLYyzK6y4G8bgM267Y3mRKaDvbILeK67xeTzYJrtb7IrFPb9x
R7un4HzXan9LjPGUUzrVC/BxiSZoAy6QDdFtk3FhgE3LB/enVfXOcbD8yeHoDTB4aNn1msewoAMD
aEBxccW8LvV8zeHvHvPYmdMrlIV0azz3WjKEdCFhXVGeqLTh11NFR9MPiM0LzV9yIKlYu/sqYAQL
XD1wkgrfVwOgLpc8JdD4mygywM049ZTFGef8resRWDDQrWPWWVWkPqsAzaJKs4Pf97uEJjRC6jAU
7K4p8lPDCkmL9dnNhtuc40EUB+xZqGkN5vMydbydWr0VY3io6ehjGfno1sHPVXaHcLlI2HayRypR
73vOfrYnoBDaz3E1HIj8TNs+n28IJGPgHHZzvgKjIZx28TsyFEqIe/F5iMfHTuiby+XI0nxEw61/
suIHcsMWHjGibwwJXwPJL3Zwr0PXTocFXHeBUdSg57LrQ312ftr0dmjsmbPgcZTUoAacnafOnEY2
LG5gATlSCYwt8N6myxe/p1tv5UAK/YHaw2CLGMqxYwWn9NpoBeMit0fRPUsTHuakuE4r91YPnOMJ
8KS4IbxmkefYdpYLIntPFlez5rIXD/MEx7lLu++DjYZX8vrqs29iUMuzSele9OYgeQxwZ8G+7Hpu
LQmEge8mCcwLC5qa1etAv2Q6heGDnbTAg43r6wsn5/4zNKrwfWl5aNouiXPvWqoObsKgpM8Magyf
xsbV4X2alku4VexgvgXgyrm75X7yaUkadjZNE8MYSgmuvfcZWRKoU9lc7Am3+5B0dJYUhzoq82nL
bmW+EdVQznsLW+MHp9C537LlNDc9Aoa7pfeUpw5JhGtKrfhc33TQOH8Q1Z2/xYFxsTw3RWfeq7Li
s5NDW79iKwdokeWtGq9ySWvgITZdKo/A5T3BWroaBD2LIjXXFhfV6xDh0b7MRf5m1WnIttyKONwU
UYWFP56nhvrMZiyLUwWMh83lEHN88locpm1IK9YjVKLx0sVV9B3dBY4UJLZ6TmPLUC1o6k6WeTdr
Ca2Eo/lAxs7jErtsSaK46d3aDx28FeM6gga+Mk93aVaA3YeqzdpfZBSCbyCxsmGbEWbRhaIOHlTm
jBxqmhyz36a1CJR3mcdAseOl0nh4+h5eUoB15Sywg79NonPrvZbUxZ7j5QJUHIti0sd+GfJnbaPe
2wIr6Nl/dJGbgXWScN6aPvPUPueOofbDLEVyagCU3+shJyyRugwiR/y/ZOQZ86B8JcK4LApXLAc7
bx6svratTL5562DoXhsVgEZW8gGH+wHwxG7GwmW3XIVFt6X8PfbZmETOikSTDt4WLxStfB3oh9ek
S0gV5RMk3J2ZZdof4C5MHsu3FjmG+rJLzXXSXjQkYgjNOVigdJ4dN21nkGFjS/dlSAkOnFo5Plh2
gXdLt/S4uhU4kH2tiwyIzzyTNrUg/5yD0UNp99KDgLX3p8s6MojBtG3aZM0hxUTQLQ5QWWOobkAz
f6w6Iu/mVL1a7gnnUKxLJsnL96tU1HtMvKO33tRAn44zJcU+mJIoPLDyxnYPA2oeTrMN26+Jqaeb
VM+Qh/2kHs9NhgZ8ge6WVLpmasLzN8GNZOE+kHNVnaCWiPmdSwrmb8sBvdHhyUkI3HL8XmPBJtGi
Lw5OJb6YlgDkntwgZ0jXXaCe1a2ln6OcouvRKodkGAbwm7kP6fVwUzycG04WCJmOxzJot06WBQ/h
SqjHuP80wc5C4QqkVJY7b4C6rHYYlwd7COTsw1TBua2QLIKp2/REFL4sY4w5JVHpPDNnlHCbJRC4
mONt6Ql2/guDzgSXA6J0kHeXsSEixhh3Ojb7DETp94Y80jsaX4iNbqR1iftoGt4Uyah+9BrDIV9N
OSUdQhcvmcj0rvf8Z02d9x4qaASNrwRAXiH6UP9X180R6E8Y7Ay4kJsVXfqzEE0mkVfsbvX6stuh
uvrvIRV7DcPgXFAsNnsFdeFZf11PTH77qKV14arpmqK4gj3gPC4+fNnDlHXZWxi/ZCF2cBr44FBZ
s9R3chL2U3VBCe78DITABrp/8k2kcYGCtg7L/UILMyu6cfZfSi7R6aYmKwsnGHcKO2Hk++dYieBb
0A0dliEI3OMOZ636RlC8N/tUQ9i6atKLo25204ChBIfpKde2h3trm+F1cR0Vk5yZYZIngxd965QM
fobpHHwXMcylnaNt8MWfgxBqDs5QOCVLNFE9WGGBoo7RE82upnv7ZzYrVL8ANR6xEj8DQ/vaRXaj
koFebkk0rGEy7eiz7oX1Nsla9eCMW8SuGDQzVEMdTQNCKAWqyGQ+NyYXos0e0kaRb6VHoCqu66fA
EBWCrlZT5NJpZJ9tHqOnb/rfoFd6KVlK+s3c1SQ4LXZBs3riPKmA3SJk3wxHg6xon4A6RFxtSh27
I2WuH/O0gJaSjWX+hc9sQthuneGhrxG53HCRZt6S4KCmNIjmqTwoP7dPtSvax6EIvK9xwnaIJ9Ry
C1tXw9gFXzldoOpN+gzLhrQPREbqVjtaMSwhKVrhWItP8Nj7oF/FfnW7S/FxD+eBVHL1To5CDvg/
Yyfe1o0BS5NA0he/Ww3/u+P8BzrLX4k7z13ztf5V2/ntK34Xd0Lvg/Awv0pQDzAWkgtS5HdzvXA/
JOw94zjGnHkBu6Kr/CHuQHZNWDqyy4QSy58uWtH/ICC8D1F0sZJewBF+6IUy/jvqzmWD+W/aDooT
8pIbeeg7aEWChekv2k5Eh1LPAhTefb6YdxB4QAhGlxvov70iD79/w//Tjs1DV5A+/b//+JMh9/eH
CficRaQJQkzOvz6Mz1Cbpqu4LI9KDAuyhx00D96O7CT3/XiJn//68ZClfnli0oPsksQoV56PFoaE
9Se3bVoNK9QADmp8qkuGdPxOWMg2VFLBjSIY5wxcvFw9ZqClGlVSL9mrnMAwtUAs2sTAtYBCSVKi
jwbHtWS4sSI5CDEtnbyqZJ7QVzgkbYXSPw1O6jBcFuU8hLtCJtlA8lBQSZHiOYDgGmyrrDYzGyfl
jLT0DFTSkhxcVlwyLD+CMY4pUVchqsK1mQC/fvM8NU0ITbxFZmYvl9X1xFgaAHvklNgt8boFCcFW
9s0QU+K+oQsXXNEWzdrBNAjSIMFeExP1MB7tpIVskiMYtgx+ZF61QfoaLvOwvsRoYybY2t4LyNib
gn+3NUPvZleu0FEAeWla44QjHFXJkEkvvntQnAxhAPLhyZQRN42uiysi2GFoa8R/GB3VqV7pT9u5
JohagOyWLCBmtAIFLmTkKEDRSUfQQsUR04wMxxyM6I3GwOSYRwlSKj834+SA+K944tyVGLib6yb0
6s+iqTUgqTKpmO5hm3d0O6CfZl9wTTb9CWPAgiQYm8bvfi7lYGgRGFr/5IDZLTbarr7ZLTognt2G
3pxscZhI/6PwesXU0WYtq5o4KsrvXVbCwYxc0odXvOYOV2BPSHNQqUryb3Ply+BH260YhDa8zcAf
sEsImutBU3O/W4OLCZ4Qh5jke0WGBrMTSdL8IPxmYX1etZ1Gk4lqRs6bQswM/yau0hQPuJ2aJ7XS
eXCOYla94N/dSbUeq0vtsOi37Tg+q8y40W2txlY/LSW2zV3l1JV7B61zDq47jx7MLZ4+xxZg9H36
kdbVAaDfyD6g3n3x50lgywndojsUPQyL62jIdHRvs5xDP1vFVgH5KLsEJakIw2E4sVd1DVJS3dDp
TetPBKZfoPYgS9ScGwCw1XSzdIfMMAS8JVPgk7Y3lRjdJ/KUUcXEKAUE0oZf2wM3Rz+5M9mgHGAj
smqeEX6L8S6UJJM+CtNHTbWlW905OenacPwGph5GKtnm3qXUs53YVgFsmVMCDLDhmuIWYGVGEjBY
cBEwGzaZvp0yMaO21MZNtCFKXLj1lZSrWk6afVx0LiNWsnfLKnI407GKvN3cj9PIVJ+tK3LlqvVc
enRZ9kV8VJ6KzFuiwb49MtemMETXxLTTs6msYIXqOrorx00+1tWXDnPccO1MVSU/UdIFzJ+hBf5o
uhsROBSf+IjWAjLho2j0+jRPGAJWVqUjltfpWdBKYNTzkgywUO+4ZnUUibOiBFXyCAahtaT0VIxb
+R0/F01lp9YHYfhxZER3lmfdWVJKUxEEdhd1Bh8YREzMvntcsG6usMob9LaY9pCZ6aacYKtg7Myj
7eSpmWhGx6U0uccMU+ChXHjzERqA8BfjT4XWaVE+A5UdVoMGexX3Q+zeUz/uwFNwWsfZg7UnQGFk
mCK5DRnsVVM6xcKr4464O7hweJ+cytHhVVsXqJqjZGV4rgZlrtvMhfpXCX4d4K9ZlbJeF/4idyRY
Bmp3VpCR2Ga7gGMFoSDT2wvLrcuEKd8y8hQmuWYdPGX1Y9IyWVH0NDWI2xlc6jj/I0H4/5mn4K4C
QgmPWkAQCIFWBn/KIESkZweSFgBXKMfAxUvsd9nU0Vp8/uv716+35T8eR5KXibhX+oSY/nS/JCkE
DRUOZ1cpQsSqVtNz2SHX//XD/Hpb/uMmGQtuk9ipmEP+dJOMS2r9CEbnGwfGZHTC/XitXfCxJjQ3
UGIm//DXj3f5fv+aNi5PC38ufQnk28Bp/69+VlpZgVBHqAwIrli6CyaKDYGzbtfGwHEgwrANEIsL
e4Wdwl8/9OUV+9NDMxNwFbmYKOC8/ek3h0o8RRQvINSGab0v56o+DLoj2gz+c/f3H8oPBIszSbyO
8Nivvzxu1mEzhTwU55Pofvaq/AZCoL/Jsv7LXz/S/349L0/GDxIRMw3KP+f4qFav+zhYkTsgamvu
cIonlDbhqxC4W2UHjRDbaH6c4Ab8/qv877jPuI8N8D/vcp/H71/bXxyNl3//h6NRfuAKGTHM42ON
YAvyN78P+773gY8zoSW2vGSycDz+c9j36ZvFl43tj48E1D/BX/0x7CcfeAtJ2GzEqryAG8bf8jOG
v43Z//oQxAHvSnhsYcLUIZKIde6v70whEVTXIXrtzTpGH3M96RiLsC5L19xgfs3iH5k7mzLfYT+h
JeWLGGZoOvssZcg8oopRNWhWWrsj1yYVWkzTwNfnep3ka3LVi7UutqkKgsG/Cyy9if6BGm86FMs8
ZN7dNvg1e6xDoK62XQFJf+ekQ9SXt2MnuIcTqw38O1alEd96dIp2ruCNuIyXBx3hhLnKUOGj9yzN
y6U64BpG2zvMMgir+BhXJph2iJCx5HIc5NEe81citq1dgYYVCcSw7kp2UTdjVqKMLLuwYuuMNVtm
LwB8h2IYarGcbKz3AzBjwKKYx+gkrC+/yzMr0TD8Xra0Pd92lF+Nh2VZCg9FOxdtcYiR3TGerNK4
Gw30VG271tAI1pUtK7BVjE0HpwV7y07xDuEoLtVwq7tsZZMZzotmr9iXlfoZgFzBBbaGDTBeF/S0
fi/HNdd3UZZ1rFzCMGyJNiymgnptsa6YDU6lgDlRy0u7qbBSnoYe/OvPpRMtEZDCz5Lx2u2bkT7F
OcdXvfg1vikZeN3nFHwOFaRArU55CpJ5YzOXvgPUEP0w6kkSrkjE+MyvKxw/9XExBNfaEVWFv6wd
g1vbSHofdLXSUOFr+mnKEbAwulnrDIcqW2d+PL9eJ3ol6LVhT9W2/vdwiBNw8dLQPl7xBmZfO+YY
LYdpGdozzWcZir3HP8xSDOdbnXaB3MZLif2JQ0g2nsNodj9LDElyIximcqZUTw10Ia5NjFMM0zu2
rgSiSNtFFcYEdwDVAlrYwuBLhgu8yNNQZy/+8hXIRQ3WjLrFIVZ7ySYqhLdBU47dgbTLR0p2rWZI
bGpaEIHfinpiUab8Ud4TCS7AnvsSRt6uoqvs+5wGVF/GUUu0+zR5oQ2+0tKhg1eXkAKVqJN2VFZu
k5Xb6qnt+jUor6ZqTmGaDIbi9rFeaQa1mQr8Ha1ZwX2bYPbbGxZSLN7LjB9qLTpFu4QIW2IBRcoW
cWkStXAcdUKWZHmZP4xe2H8Xo8G6xRZgQYRKZFpDilIuWusSAbPwCPA98Im1L7xreRlnsDv4Q5eS
dZkj5+He5BXfmowAf1lOqSEuNi09ga8RqHJCA1rPptxPr2YHD+kuK83whYOy+xxzwv+ycgJ8Udo0
ZjPZoL2pDcVNRxnX2Xwz5vkYA6PwCSLiiiIKk4+RFXxCSt5starFvCHuHAMBbIZg3WkirSz+Bpfj
oaTe40QgjKgU8PzpiROteaXgPgerQtUpNCWS4mbbshmB1ZVH05sWXGI447OfPCpXLN2NWZ31AHms
ll9sznxdb3rOofZ+cH0EMl9lORZYf6ZTbkMqo2/PQ1REOL/mcgl2ZeeHw3OHVlLfttnA3EfJRtck
gO5bcr0bPyppNaHzqiEmtSV7H6+fhypx8ic2zETWCHzMKefvxUeIGIm4CC1us4CPqbfpfZMiUwJ8
K7bTqsIM1Hmfx2zlqa8kniFm1zMnZMCkwWxCLonebxJI107miOEEzl33t8sI2eeaz20en2fRtZIS
hETbi4mic6OtA25ErtsB9hm4RVxtXfbND9x8+mITLDObcE4BZ1IG6TmfWzmV/pLvamWo9GJnbhfg
lLmIlfee+JT0UVWF4c4HM5uxFCuPyYwU8AncDvbJrGFJAfNHfJrJc9X/j70z2Y5bubr0q3h5Di+0
AWBQE2THZCOJnURqgkWKIgJ9AIH+dWpUg3oKv1h9oK7vL1LXkrVq6okn1yIykUBEnHP2/vZ5ohPX
OdhiaFtg7v1kivLOBnJWbcLBqBxgi9JaZtrmgomUF7hnNqk1yybv8+5TpqHAnw+9rfqVSmOpo5RY
M9EL1rZE4To4LRtSUeHecIiRBvVNFA2/fteH+yJxbLmzGXw5V0mpTZ/Y37i7DLBjgmch0htsdmlk
0yGcFSk5TTaW7+KBVgTTAtN+QAYnQSHF/UTvwpTlO41yC140QhLQA+H6SJqpB0KUEqlBCjiKqrjA
EJMZDP0FADmjcQgWIuM6fzcQjcRmqr0u7SNMXfb7ThfxfKCqL8eDnmX8AdSVhNkYkgVxrBlv1RtT
dM1XLYS6E9VCDFoYZv4FacTqImFvWh8N02R4U3ogqFJ622ge4wWVz4jU5pgKze5Zs+/a29hiUdn7
zNuSPWWqKJJNBm1M7pe5Gx4MushPSTgF+YXRYr/ZZ3AAyVogvJTJKOKzdWIyjjwyiY4dhmCueToC
d2u3hI0GeH7zEg4snWeIUlHTELEOOh4gWwSz1Eu3ASrXM7I2GNhi3Bg/B5zNkY62oSSxqVJUNGzf
Hasqnm5Ac4FKSbTFpH/KtIBZ0LzAyos8HteTvAv1uE8y5X2egMYQw1LgeGoQSVmdQm0LQvaEwLNu
uRKNpq5FbedgH0amBLgpxvDQhJMAmNyO4pqwOUUHaTLlk4iLJgBV3s0Q6eIq2KrWRgLgKAUSqoc9
dIrZ7apYhw+bkGiDd2E4BHMUGHP1gL9M3YyGFsFuorpgOkiBSDBpA3MSBnpSWfMtJENDbhVBk8ZJ
rG37vSvcSUe6QRX8vpD5Uh8zQqPrDYcPCQrTcO4daM3pCbSQ9KvHr8wNLTPHvhs6hMi3DDrD/mCI
jADulvBR+5SZz2AeKn9ompMKUx5rUFiyLPpugzypE8z9jcvJU073hJuPUchGdAShb0YzXC7iNrUf
md8k143j1qiGpGWioZZxuUmLnhlfXTdlv5u511eMKLF7xGPrrxufbG/EaJlPOJ0RR7UyQatFv3L5
UiAQZ5n1yjJDkV0QGSP9yn/IJ4c2M+c4ys0wcJwzOKw5v7Ce8YgZnGLGnQ0D5uiV3AgskbCeyCtx
hwuZWPAq21aZxHd1aMv8OuRQkWRg4bfGoqw0GpsEUTXQ4pTluCv48Jm1NI94LJgVQQzuHkKr7k5F
68hPROPVV5YUs72D0+WSrafqAZ4RfA6c1D72UOEtGKXTji4L8/syPAI8K5/RLshz7Xfxs54G867n
6KdAYjneQRQm7aaWgIcmqskvto+dQS7Y2A+CziFap49mOupn6YV1/KlpMzzrjanKaRcOubTvp8Iu
h5ua2AG/2iQS//gBL7dlbo2CWsH5RR38uuRfSwDoCWAoReDahC+sQ4fvxZzh0NAc5EtFkhzVkl9C
FcWutkx9mSJuYcrbDLSMvyuQ/oPuv03FS9Vh0/mEWU274fU1mZZ4A0EaPtPCHAm5o4LDkhsTrpkJ
5QSDzt3Pr/fatsV35HpgiSzHXi8o3l7PM6aMTQGBHdGKl4L9Frma3e+sbAl3idGR3zBZw9buybp0
OCN+Cz/8D3tEL1f3ESfRU4FTBWLnTZG15A3dXivn9IzCYUcGdAf5q3r6+Vd83c5YLxL6Dgh614St
wnTpDXIj61QlJxbzyBgQL6lZMPHTDradJB9qDHl/1rd/8fP99bUE3RO0v8yk1kfqO1ZFbGWIE9Na
0LUrw22XGOWnZgzN877Nev2LjtRbdMvLF3O5UEDNi7tvBaN/fzHDasalmJSgpmH1EdhsObdCJDxh
UsskpCvGneLUjQ4AvKtfOsEj4FKxk07DgVPRGmTfcUnwbboHVVQz/UnVzr/4kK+7c99uPqMTPIYB
PwFv1OvPOCSJQ3gZNz+rgxoYXEp6KhHo/+2w/EkrY9X58wn8IbvhhnroVYPF4f/+rcFi/YOmCo0L
EhGg1ZuYlv7VYCGfwVqV8DQymZiS4fBClPqfeSoTTpqmlre25WhB/tliEf+waKDBDeBFsoCV8UD+
hljeFuta9l2LxWboSEfOgunPsJe/t65N370syiTxz8+e/TR3xaEiCunczyp3xqldc6Bq0RUsD8S5
z/ipsQSeSz2RMzSmoSQ70CqfoQkT7YIJJf6QlFP8MeOM/lkiEr1l8irNHQhBJwHb1aBFkYlpVzsR
Dt1DTW66Exkjcu3ItCXVamiR/RTl3tC/B/jHgVqHsiOii5h2JFWuW39w4FCAu25alL8zp1UCGbU7
f6niubU+WX1GflCrh5C+CwHv04UI8vQYchwzt0xHRHNbWaoGDmsklrh1DAIzd8oygr0LtR5EF/nc
027wOwHev6qV5ez8USHQ9Wtp9EcxWwOZxMxmsXKLysqutKtAnXfJShfuDVecm0lSXpAvmWNu9OtV
RDegeafK1e0jx3bE5QHU7z5K8jp/X3vUGCM9ivTDgBscpiDhgbQYKLyccoXRtwO5Qz1HbSKcfYZ7
pC8N4XbpMclFGMS8+HxOVRVviAnsbwrLQ6Ie2py1YKHN1McRe+WgnzCIwtCyDKFuPT1579JqStGP
apkybWXwl/SXPrNw6AxpTOsBdugzjdjkDFUWZz48Z+Ou6RR5Pw3BmvUesRXam6BMntw4JlyGVpMm
gRrlNMVFWVjBfoYK20VjlbXXQW4T2uslIS7OFg+tw7CHAHIKO9RixzD2FvMwZxmpdguFUZQMCtl7
YzIdJLgoTp4hBSSEWeYdTwFSIdT1grIV62wGjQDxy9I8aXZpeRgpUCCmdhy+qJ6lT6MeFwcK5kaH
txjty5Uss6a5ZeW80GVIiBVIVBPfaaYUiIaKzH2g/3mWhlOlDryR6LuquM+v4ZLxxQiYJz1gxOBE
7eDBbwo9w/zEmVvXZ+tZALgD4+spsp3RvxVOT9LpONNhi+IOjcLGaZPySTRCs4EvbO1bhpiT4jza
JrTu4B+8o+OXfl0Aw/gbXaX1JZPnlPxKvdSPRZCMZ4mUITxmKnOUaSsyifS7orrDatI9ZgmDqA26
VP+rPaSpPs5LmD3CE5MfcF6h7mVEnxngfZ21fJSGATdagaKmGmOIB3jHxS6QowQ7ouFa1fhmlQHU
TlMJI8Gj/wAdoTLe25XnwoeeMhynmdOtTH97oGJtaVWVpqSH1RvTNEYMjp0NB3eTtJde86s2nSg+
E62V3xtdV3OwSPM1kpFh2GMxOyU6qjLothlNU4Z4sG3ik6C2h3IXJvA9NwFWQgbUVsZH7QxbXKP5
Q/QqFtU90mcKm53vDqRaLHQEDuE0wOvmO/jeIRhNZOkzfDG9ieNOgu3tOuO2a4h63YxDGn8tTJ/g
u5khXXu+LCbqhspyYEYxtiwvl96QF26hjGrLwSz7OhEoeSvJwzMixXPfRp0qS5K2ddjTHZrFYcns
odgMrVk89L1sPvPETNC9mavWJxUrCnPABMqwr4HCY1FMxC3RcM3IWDCYBNigao22syrjzF0xeejq
kLXQ9hLntdXTDyasUJF8pmUFuqSoWn3iL363sqwHOKaCzIVDRYG6YjFy7yDTMjRORO34f4zf/jtD
+bvtsC/++x3++p//u/7bTV3+8//8DT7E3z60//y/1ZdUfX296/Mnvu36/j8QJiHoYWrnI4myQrbv
b2MVwX8B0cmWj0KFM/E68fjXnk84tgvJmDkHzjmCWvhPmtVS/q+/c1YwwU2sQ08it1fGg82E9Te2
/Zc8pu92fYexjgvDMlgjdGwX+unrXZ90VvrLDa5gZHUodtQRxbCeNqML7qtIW9wrtpFuxi6D8u8D
9Tz6JQg6xqDSOR2kMeCRyv3y1pyS5oNHTpPFTjgvn0lLM7Z0cOsbVySdHX13z//iXO+uRcKrT033
hlOU4ETE/4LLeP2pc7emZerfDx6+cMT5lvVBpmDON12us8vEodElaRde0iNlylMi9H9fBKJ5JsPc
uXAKxz11CPT5SAwwnYwJ+gqjpMA6m+iL0oQje+J+KFV1w7Ni4gHiYLTroIWfW9xEdo+0ML60sTd+
NdNBXY0Vgahe7wyPmTukFwZqxd0gqW2iFlHx+VxjPh9oi0RMEow1RCLXCzawRT97eRxsFPX7uVOQ
xNkrbdSbn9+o1+RGyLe2v0rxGMPTnAuot17fp46UrsJf7xP6VZKe3smePm3eooex/W6OLKv946f5
78rAysCJ+N+vDDcP1fJQvVFTrv/k20qAZpK+l+OZAg2BzxmfR/aPAWv4D8emewj7xWK8T3rWnysB
rzvJ9vQ8QMYEvk+VEPAH/7UWoLX0xToP9VBgOoI/8jsrwevSEIUDVSFPCyFYnP5D9y2kkiOZnUDj
zug6TTn7btigs2qAcB6+uyt/8e6+rsnX6+A54WkM8f8i4/fXV/u7MgPu4NzQnCYOGr42qaLO2H8B
Dl9/YnryKz3Dj9/Jt5C9MLZGjgJdZy15vrtWbuNObeqR1QA/x47usIoW2ufnP/9G62LzP4vRt29E
fw9ELM5XIsn4/b6/itRkKVHW8Y1A4116uqHwh+Yn3+cBYCzkmQAnf37FH+7hSqjmgVkfFtf6Ni1/
9b1coiJbWpqY7zlyFWk6bSVHohUhkkwn/38Xe3MTG3NextkhmLyxgnk6FNDlbkl7MJmgsuh/ax38
hy0o7iV9PTYhdPEm6mGekzf3sjPNqgfCiX6+MS4zRY5lMnrtL67yF/ePlt5KskWdZ2J5eX0VvGKi
syXQxUDN2VkONO/Q5ihTCVr9Q1z+W18I4Y6FBGJNWPTfXgrQZz8zqY8kUKCjx5fZ8EKPv3ipfnjQ
uW1wX00WC4cVxn+7i5e9VzDYX2kyrkXmNoWaBcLwF7Dn9Sj0+knnMuwkDMoQQ68ykdf3DR9t6Zsm
jgaSgvCvoGgDxMpNVLI7gE6l4PMXODkXavCah6Q1svk8R+5JHHSzyi1LQKrtjU06H4FPOiQjh+kG
fsJ0YAI1V1YwRFYX98xtaEYTgzB1gh41w/B+w2rUMtvxzdpgSm4lz6MGGbJl1lpTJQ5Z+IAPF9P4
UjnpguGs1FdhZjbNMU2XhcFYX/v3Cf2P/hcnkfUbv3r3uSOr4J0feD3NiTcNNVaDBNOgC0tqzgMU
n+g+GRfVxWWNw/dKDL5BBENv7fVkej1woDT8rZ7tywuDpg8WuclhcX3AXv8knR5o9cHgZYJh4M8Z
2wn9BSrd314DHBT9SOCQANMkerPEoS41Bt/086hvemz1g+2dUdsNW9h54svPL/XDarrCi8GW+Xwt
+8cWeCaYNTKwwD+et9WTPw00AyrP4fjJECS9rrzY9n6LnPxyD12Tt9MB8Y3KzntzDw01pXUacEnL
YkfqUTPvEZTPv9gm3r6jtole0aXxjSsC2rT55ioppE9MMvH6jhpWvsXqozH1YpwMfrE7/Hghmrvs
CuuGZK+PxetHAnuxplWVMYSyhDy1Fo+Rq6un65//Tn91lW8HhoDWNyPk11epp6qRcjVsB+HkRH2v
sq0T0EX57avY9ET5YbgKkJE3C1s5WrShbMSW+LLKs5pJcLQMhfHh51dZb/33b7FN/3TdblZTCiex
t2rELEz7JknBWWM9wjJvEQNu9Pb8ZJVPNoMCTEv27udXBGry9pqc2QKTw9bLZQWHt1enhmoSiTcK
vZo4WmDL2qxob8qyMvpdwGSwOgZ9KD65mCli2O8N6WmsNGgjoaaTz1mq3o0sHObFiWT76ncDHY5g
24gkYIzfNn25S0GABzs9Zh1Ojb6cH3VoYfW2ShvsVl63+fPSjIW7HUTX2tuA2T1cMGfJIIM4nW6B
vVZJceqhPIXIqtBdR5azBMwFM5s+ULFUalPhouyQ6DjjtRdO7mdC5hnV97O010ikmIbbhOrmpLUr
jJo1BsxxBcHBBymQ4nyd0W+DExltSB34Hus2wo7mFJvQGlYCEZumuZlixir0Wgp5VwQIwndWiOUF
Zmyj6m3RWG2/04EsJ5R6FsIWXAKMYIm4sPLThZiGcEManvA/FxNx4Jt6CJCZlojXwX0sUu4Zr7fm
RbC4/iNYP6O5xRwaAK7tRjeB7FkDDq03rYU3tAAEJ/rl1AxpbEaNR5/qky1XoOsUT6y5/lKlCveg
5amDhBkLTaGYRkC7pS43binG1WU3o/6P9IghkRFewCgoVmhQELgPk3+SaEeiLFEVHkYeAvAFwSAe
O1nK8SNSh/jBrweUbgjLERA44G+viMkxnqbcYnzdl2VzMxAWaTwqYS43LkcSnIQaN/NJLazxOgm8
ITmqbGRySpe5XKDthY1xS47uhPnFSC383Vp+NmaFgkOFtrpvEgIdQEh1vk622Yg9BiNIjue5qXyt
SGwtR3dDhGYS7LGowykDt9I3zindbqyBbm8Mn7tqMNVnPy/hTTLui+U+KygNDv2CEXFviAKpcaMH
x9gbOkH0V+oFjYwBoNom3KhBzx9iZflsQCIHjCMAgtNFT3jOw9xxMB7SvYZqLJruyU2Re57pEmfn
MfCaNY3QLJJug923K/Y5Wr8P3Hcr+0S7BZ1AC0Gku53bWuuTHisRsgB6fBbK/dm/o+MY0xgeVHZd
GnPqwKJT3NgqLJoB8gpa7Cgrh8Tce+aYOxui03CdZSRv+c+iNFe4m3bc7Au8+sl4R+c489G8IX06
pU/ZZefYc+mSuAi91CNU6jIjKa3tF7B+g5DLiccbr54Ys0Mv4LjYii0A7AkMibBSdTmHo6x2qFph
W5BVCXVv8CSU3dwqoGBU8Fcs5uO9q7cNoW63IEHcZusVqqzOaIsSP6nCxU92npO6QdQOCWfg2lVp
eQEm09YXMk3zssKm7o+Je9DwCgjm0hS0UMLqlCa4QvtUTJDVmVtUW+50np+Gblhm24RST6NhWOrP
85DYxzIDWvuBJUfqvc1kXs5RJZWHYgZns9feI//uu+5rm/YUMmTPe5lX+7tJhEmQn8i2Spf8I3pQ
i0SAcUrfD0NBvpKlMnch69VHVpiEmEzzZhyjwW5x2ZwtosTuMRVL8QALNAswprVwQ5Syw5swWTWB
SdpPa3hH13ycggF7wlhOCVST2imqfT3imI9GV7RIIlZHy8alTAgj94Xo6L7QHcMX0qO2DHPcBMDv
7RMkcl677V+YkePCeGLjDE2vz7p8pShXnFIZbkxDEl+4CefUHerLlQbBiAsE5bIK9pCsmS64F8NM
d+ags3fGVLNle87ojbusS7AHpYFGYQG+B0gxDuTwQwHyABVzZ/HpM04tuIt1Vl53kxeMV6ZIKGMY
tDTTQXgx5t/edpnlg9JvSO9Uyrw0CnOJTxVBiooXRSUfMvBH76nI6VB5Q5xe8zdQO42I3ogWaFNN
bi+RC1QVM0HQiHDFGGzGLJDWcdEmNH0masE1d8oG4GKM5R36BT/eWLUovnZNg0mwGm2PSnWJIUSx
6FTpqVMH8ToCn3uUS5ozhIOHDYLLYKhHwJk+Hj7w+zeOlXX9foLEYB47y2pIVmX6c2GQAWkfOp0m
A9UIEc68LGVYoBYTxUeM1kSiwTC3b0hFo4ZUFi05wC8JpYQmiNDaLfMiHhRbp2JuYacouAy7/lzW
MOaYh1nNMSQnDnmwphKiJdizWtPfXT4amFGcvd1JOW5S0Y2kivuwMDKzUhduxhgPeo7Zm7vFjgnT
lGaTIObASZ5vprbUfMnOS277TCNZLYn9aTbmVLvya8qwo73lYxLO1xLRWvAAGZl3t8hZqLOuNP3+
LIVAozal5TfFDpYGOkTSMGX82eWf9Vs49L46WhoQL5KjYBm3oeiB1g5yTS/NGtNOrvvJ9eTOwclP
I7K10W5hKQGkonMD7CSKSSTLRAcMmgc0t+vToKhqwi1Vgwi7thujP4R0VMz9IhE6HucMRdl5lWNw
OgtYeED+2e6c7WomI7B6bQbJZpQPXj4ey5Y9ec+gZU4/9jg0AfxCzAb5iK8tfoeiqKtgWOZVa56H
2m8YpTJ+0cGllzSqfYxlTd7wmMU9MTdO7pVEi6D8ImBvVhATtTWjBc4VlEiDtcU6oXclb9s8iTHF
G2KcN4sOyHIt0sxwI4/5WYHEbU5ZUkeJ0Bg1YZ9EjSvQXhtp6+nTjCnLyo6xQ9jwfYpXlMFMxYbK
2cm5SU2nh61JlAQveEHtf1K5bkgalTEszqYErWofgS2Rm+eBeUTcL8cRCb/DGpo2VIO7SuTsYRTJ
+IcKkOHDKQIrlvt04lA2E9C4bGQVjkjl6f+9a1MvznYDx5aWzAD2rUOf11lKOIqPV5RlNmA8JpNb
uBzY84lJqeIzzGCt2PPu0wk3TKbdW3a6EIOZsEljoFHEHNOCaby1MPbdStMCgrk42kP/ineV6NK5
X+9v0Rgfy3LhHQmKAvVb5hUvOuQE73AB9/jgtl1z7iRGTMNQIinb1aB7euagzvyx14PxHoVpILZ2
2IrngB8N5GVDfAjjTrhXuyEmZT6mql+66Rl9n3cPQVUMN5OcJuMAnCSB1CGDeY6GxGthH3P0++SQ
zfAl9UxVnecECwfMeCsCJQT2wfnUIfPSJmjKyA+1GOsev2hageHwLKzRXiG9cW2zMwxuC1lFzPGY
BuspNe+y3jdCEpE9pDvh1Nrl3qh6n44DMn78jaXTHhEDM1HWrQVBluEDRb1fFkga9LB4XtRpwugg
wvW86R7y1Ru4PfWj68djdmjApdFhYkU1NzXhES7mCUP4OzoLE9T6ir7OXiSD9t95VcYeaOVTsXP6
FEJGVdjN6ZJOkgmNU1s3oqth/Mklrx6Gzq+4P90UvmzELbQ0JBE238elWde22DwjagK4wnRjnKe+
aRmtVmnhVpElSwtGWl+ru3ZcPdCiWEqah1W+IkKCFkGsJRYPpKEp2Yoo/3Pap36gL3uHh3xrD/1s
bgJYDogQtQWEiwkHTgBPaPej6s0Eh7LIirOB2ibYe1qZRdS5Axnaok7ny5+XUs7bjgGFFEIYisMV
nc58/k2NaHocTiHowALpOPScurwca7JkHM/nddLGYp/KzggPiKWhB/orFwoxwTJ/WHCRcJZnHJLv
55TFZCurYmFmPJVuErlCdfWHguiz6sodEBhsGI57yz5AwGsfE3Tm911tVAN0C1bDS0rtJCU5tcKn
4CCJvMcALP0ba/Gdo9dVwofsp5KPrp1Bc1ycOHw/F7iSDqhEEnEwYnyyEY0kgSWmRX95//N79OMt
8uwAISObFW0VvFyvi03ZSBUnlVdFQWXhZxVLfBKHmFAir8zM2wK48M3PL7j2GF5V1LTDAzSEvh8w
pYPp+fqCw5z5Zj6DoSEIqviyGC1YMtp/2EIXyEW/fS2XnhETEsyETEneNKdy4UCTdzFPeC3juoY8
5X2xLMlxgUz1i7L9x6IdbSRTQkShDCDxvb3+WmEVp9orUaOA8LwL03y+mIO0/cW9+/Eigonwy5xo
nfr463//rruPtgiI9YDTp5R99lxmtvzQlmo8/vyu/dVVGA8ykOKdEf7b/k0ZQCxzKHIiGRYD9EJ0
QxaMicPPr/ImLJFGlL3+fVoqPqlknum/eRA8Yeahp1sVrT9SvYNvbU4cES2Bbhy3rrEJ+rniUIb2
xh8iMUEQuc6o5RaIoxbKBnueXRtipQc+Ye6t2Yf9l+T+hviZKdz+/MP+1S1BYRzQBGSmZjlvbrwT
KsOlmubG+92VgybsyETW/8U45S8vYmOWpJFKK/1tG9AawsHu1Ew7E7BYw8FWtTjGlUKa//Nv88Mr
CLWEjY0LAdJFL/2mwZSvunroXeTvIuTd46HryINvAmOzuGPzq0HzjxdjurnO2tYZhIkj9PUzK5ee
zpWHi4MOUrtbCtKWij74CMbO/MWP9EOvjgUMKSSSSCS9Jh3v11ey3dZPmUn1EU9vH2GOGo9sZ9n7
FI/gBdk1IYKj0Pzd935dNWHX0GZfZzhvUy6ToO1taDNctFTxFoF/vbddHueXX+y/s/O/v1Bu/v3s
/Db5IWxlxeL8YU32/oHEFQdFgKx6HdYxg/lzcu75GIMDQWOdUQtP+L8Y03Ck6bCjY/fX5F2Uzt+N
zbEmc2KAFAWz2ncdxCW/IaDhpeWB+36rYyZPNx+NBakvHPZXhe73y/VYzJlmkHlFmbtUxzbt6MDy
fMoRmetkXMxJe92IkW6pUa+wLqU8+wJOVmhEM8Tfe0LE6R/SITSzqLXAvRw6uydIUc6Wj0bVD3H2
FRlVXaTLZEE276E3JFBgGe/Movbm4xhks4+iZG1wdGEa3wwdkS07uwk4HHOAKx/ml8ZIQm5Kc964
ZiPjgyPNjs5Jbi1DfBkuC0tIAXCk0tYe81ml1IbQB9RkMqZ9YhHny9HqeiRTtzhLPE3TaxAlLic8
wHzUkQaS2PiwH69b/NDtAc0dBM5hJOkdzKJdy92ULygJkrSDTWQOdMl4kyyiwHvDd1B8Vma/SWxE
uCAW4+zZpGFx14i0eZdPJRCixIaKi2oUVDJNzd7G2bcg6NmQP9c2exaKKSTeXggvYi1MMmxvGCh3
JefOk5AE5uEQiyz/QkOqJVxRLQm9s7grrP0wms5nJ7ObW9XrBIkxZuV9sMSNv6sTG3vj6KrsAOCM
+9GAWQrPstTy7UNbQBu5x0maf6E2K/AbLs2iP6XjOIb3NiC5+2wqwAJmiQOPd8YiRt/QQkML2NL7
xBFxefCnlOeEaPSZ1KsyteZVdDtNGwNiRr4dvWwbj3aXbf2ygtudl05+3kJpZfRK5x6wjt8sxEbY
2NZ2zRLq9yNTZbzfPPUSrs6kkWMCDYR0jPdq29Dnyk+okNxpOzTMWGnFWdgDhdYOriTaJyQR+86E
1c2qiMDg6bL6fV7iz9xASREx9m8oj5GAnY6CEWExRBgQMOa2rARlTz7VY0jKHMFUUTZr+dViN2BQ
mzAkiDCaNAjFY1LfN8Fo0MkMgf/BchnH4F1r2yk2wNAI2+1Ep0deVE6WP1rAgz5Q9BTlgSZq+hTo
bkSwGlYy3Q2aEjEtfftq7CivyJLIy9ZWOxpuZgB/vY8dQhtxLzbx/ZxDsX5OyqbwDIajYumPSQop
YNWHTXlN2J4n1pZHGGIiLPLgSxL0BFn05JTog+Rxg8NoIcAuHPLrdgkGdu+Cjp9Lu6juh7uWRthF
WJeWOpgL6aD7itAvb+eXxtBtKh83JALuOT21y2B6otL2aTP0nWd/TPwUTk/oK0n6Bu4A77hgJzsw
ZukeUan6N3JJwWctuiwuEXgxe6Gt1WFnDghSPuvoR6W7GaXtia1s0CNtH5IntHjTu2CFEOzLnBAS
t8jb8VAiNbsZ0cf7TFfs8JlmX/4ujImSvPCNoNEgHpHTdnY63puDbFm6mrCfdy3DjY8j4azxVtp+
6W58t9n1uqnhP8uswwgPmue8rrKmuaohB5K3IRjd7rKgUveel9iQCJvBuZfUgZ+aEhnipsReh/gs
F34dBbEpPozC5rnzqEu3+GY84OChl98mYezG79AGARega1SQW0RAxGFhyjTti8BHa18YnLzhUJNR
dbC6bn5WtUO76Nzr/X4Qe9/J6WlHsE3LK1TgyGZ7lY8PCH/q92TIQvNOfAmjv6O5hs+z68uLjBAW
+aLQdw9O1czvk261lMW9SeiNF1aOS6es1fEm9oLM5E+nnGgrV2b60jWlMHYtpFfk5pBXYQygFdBb
Y6QHfcIphr9Tgp3HrtzSiKddEEws9W6cjo9hkLndXnRy+tKwzt8h/PQfOYRbV6KSwd7RFE872hGL
/lB7ygVRrVGRnxDPGVNKF2n4hRFE5W1rVIXjKREfdDzmZGWgyiIjPs4htQPYVeMtJ1Y4wIv3YsXt
mKasTSI+EvGWcCKXzx1ZjtDH8GQuG2KDoJrbYtEjtEWbiMppBs67t7Urky3hXkQTjUTyoLKwDJru
fW5B36rN8SOAywn0uaeDU2e9BVAfWoyZKM4gw/73pPQtjgOV23fH/B8cRterDvhvP5Jc1n/153Ep
dFmw/DWdbj0tUYD8cVxykCCuVBaKckE3YD0U/UtyDMkFBSEyeGAtKKIEf+4PmSH/COYR43E8SNTy
9MZ/57j0+vSOhQTxEBYjokJMTmgUDK8PS8iG5OS3xb2XWeaNh4xsV01FcUrzBZizGzPep9H/Kw0W
HfhXZ7T1spz5bDTT6DxWoeNavnxXUnshkWFzMXysW5asXZ8HyXQgvi2+Y/YFKDozBw5D87raYtBl
4aXy9m/sdTWGPTcjDgMyduQ8iV/OgLNnHdTLMj69LOm20NMTNDeADyLW5h4hHn8iI/KLbKm+m5K9
6gEBHPS6WyTrvhG/bCHGvG4n+cvWooOcRedlwyG0zdMHw183IrrzwZfVOJ1fOJSSAc25ddsqWz5L
v6kNDpPs3AMJmc9daur43v+2+2Xf9kKfu83OyPSTYPAdQxc/pSsiXF0cA85C4g4/CdgBizXXJFRq
koQWbVVg9+GXsDYAfNQLfG18KLX5SI8tu68lXqPDJFXrXQXMNC/cMRiTj/wncp6iKQiXlQ2dOgjI
e4t+tWtlHuSJHq11UNgSPwwCC7Rw+LH3oXRbodkQURYZEQgtMo5K2U5XxCuTtlWbkOtZf0y9Bb5h
njQ8VHrrh0uc4JSEc3zoJ1KVD5j5jYs0mwAU9vbkKDJf2X62JlKE9/XYjuQ2LK2yTqbEkATwrh3a
iCI8DHclnfLOjzzAduZG694dLxW8WXkj/fLRbkfFAjgyUNumoEYZFS7is1pPX1GWJWAzEq+vAb95
vew2MuxLRjDLml7N6avISeZaZmxCTJJAD6gyv5MuZA8GU+US9TMTi60Zxnm1xRfuqh3sS8KkZhvx
GlFwmaIFkS6VidO8MPeiGdUtPjBxH9MMN6JBcN8OdVV3GOf6rimiGn0EevNQl80Jm+xyDBM3OVvc
mWtLP/vaj2P5FZIOmRCkE8ecdLUnv2rIYmtws7Q3flJVzCl4FzdLrewTNtSkIfqvLtgEbTchIaYt
gQ7ZcTmet1OOdnxmlJRHnMJhGDtpnD6Z5TTZm8aJ2zvQPx6jLj0CaMCBu2pJUnUKiqm5dZXdNHvg
nDZcZ8fziBomStc/jtVYHUrXC7EGzU588OOG52VhnsNZDlECFPKctLOt2yce0j6lnwisTa/GJMZg
ZU5l+y4NvPqjaw6i2S2GHs+NNluPb3neXjFPhWxS5GN3ynEgKQ9Dp/I9xGuyf2s1+QeLRgkXLqfl
PCzzBcXNUhVkgDjMMzaBr/0a/A3Xi8LYGVGGIPDC52unCFVzVAQ0bfNRk2g3DjjupDPl/X4xPY66
qu7bG9Cg6jLLQSUScdEuF81UDmukove5TsLlkxPGKiCULOs/MKdIr9mSq3dLyUmZUO8xfB6WOuQ4
P02+c2olHEVByjTNnctZxIQVKPx3RPHONzOE04bF4P+xdyZLciNbkv2Vlt7jCWYDtg6fPdxjZEwb
CINBYh4NMAPw9X3ArGrpqpZa1L4Wb/WYyQwPh+GaXtWjQ/jklv78you9/OkSgyQyFg80B5WNwc4r
UCWAfCb4+aGhY2sGLgJFiCLkqcCrSMTK3wSTdGFx2qCEgKGngE6w5GCBinOvMPe4S7uGatvSo/2v
xGW6iq6sUNs/NJJqGOKJ6H9nEOZpSWazc8XwDYXfIc5FBsGrauwlf+lSuuCKxei6UqfsvwSqwJbQ
qIy/ZKrlH0xV+5dZRbk9/KqkX1lW1V+ulfwHcuW12um5fS0xngRgjysRy+5DUKPsVROQm9zmGMwj
jApKTHs1ShZaf8laS68Cl0vuStxq/9K3eJ5sRULUs1Ys1z+QLpDgfC6IZxJ+lz/SqYwftYI3sGeQ
KnD19m1QcxTZiWd42yVdNFCwpocPuJVggpfIbpQl6QO0UzBio9PDFHP/AYzBNl1xY4VLOpWvvPLn
kIq3v1gyezFWkhgXcYBlKGhmpENRzPQLsrBYa0oa3z2vrygGrwIRUBy7nJAuOP0q5IxL/8GiiQGu
w5VomkNvkJlL6b8k1V8ug/MX0sCpCrCh/YfeMP9FOcR/sQ7EakE89H9xD9bQ9fGbtVIg5pUHgVmL
hRDeHvN3Y08tPCgz0R3JoBUkMdOmeFB/8RKcL+Y7p138hzkyvRtyOBQ5eReQISucIjEMt6Z4MWDI
z/8CLKiXHq/BX6xF2jsTOAAN7QIJIF2L8Aa6CmBhjNWw8mmouPpyqbcFllFN/MA4OYBoxMsK1Egw
D7VwRFfQhqEYjzcY5VlxFLRJwGdRzY0Ty2DxUawwzNlI5Yl7NbUavIRwrSnVxdYGoce51H+BH1xa
gH/gDRQ/IYXl+DLAzPPsTysqxNPN8kvGvPs30h2BieCeMb+dAMLISCVqjhdkBY8sK4MkmZqSiN5s
c3mynZb/eOpFcCL9hZeEbZk8hyvRZFr4ToNb1fyg49xO5hB1hup56frs2/YtPisv8uuCvXWV5tOj
p4PgFRvMMOzMrqy8Lb4hxWrRhLd6mBqnwvwnuwqJgrir3JW1VB+asgZ8P/mcwpyTkJy5IpDJiAYr
FT/o3CwUVTHSb3fENUG/hfDTMNk0YOf3SdDkH86ssS9QUWZ/TzzWWFCII/9M8NQrVIcaTPKUFJCJ
TTgs+Rb8D6vBNlv4x9nNiRt9lXWxNW1QqJEdAKPdTIaDa4ojmOVZ5zTmJUxhO0VjT3/blgMZewPN
Yq1/rVS/Ar7aHFS0bXB8RSJYfOY1Y/27e99s/VOuXOOt0A4QNm+Z7WxLMw+pSnBdVrdzp6rpjkGS
NoDIwoIT3cezw02bZnGkipJGiG0A2G6mQJ6DiRgz8880L7SGuFIW5UnqRrm7wHXFeJjBywGmchJA
elUt/HNmZt0Rl7ahtsqOQ7As8ehzLgWcuNB7cMemeUwNKn84BMBsgCiK55iiTt9I+aYqT8TeMWGN
B7t2mfI3vSprxLmzCuNbZcnvcTAEuXNUOzZrmBfoZ61LtiRdNbkPuaWCR6Um42gtuEE34eRxfiSo
NSCZDO+2Ggw/Aezoqzv4nN15WSw3vprTJ/ub1N7je9bTxh1KAzKPEvfm5NNN5c1J9ruFP/egFw8+
3tQWxhs/uY/mCNj2hfJ5SkXlLLwhAneT0Fg2B+7PRjQ1r6jQ+e1ZouXpdKFx4FlYS5SmtEruJ0Bc
n0iU/a+5z8HLIaiEVCjXffI+MS08xLFOr1rOxRu/rfGEWwJTnwg6RHgar9s/GMSWfEs40X6h0Mly
IrecRLedygnVo5FiOeB8Gj181kZIvWsT5B96LLmMl9T7TQelA2wds8E6m4KBBk9ZaSqwV01HeGBr
GoN4xnA2JIcm9dfLtpwwGg0s5t8CRhVoewVHDApvzsZ2HfVpWsoMniTMITlbTnsCB5zMAMBwoTmJ
h2Ozw6SfUUB6p8dkecKMkKdRbLkKx9QS2nKPBaR4wOll/PHsxDgvioER9dQS7zVf+Id1Q/YYDkNw
UqLCqBHkhUsjTboWVE3akPLUhRDiIsKODmSAfvHNiPxjevOKIfwNItP5rDhr1gIowzf2Zu1yKHiM
4AX2ptmt9yF8S+vEna24yyc4Snu6s4hoVM1atBxmS6Ait+Bw2AzItTCoDKvq6HabmUK7AbPZLqj8
/snKSqqqM7bN4U4P1F9shm5sYRIw0OFcscbxoe4MLCZMMnwHs7Dp72Ft51iO/IwuvaXmaBKsqu+F
tsL3qh2UGy3Z4iATE1SlVkjn7j6H19jsu4p6v1rESYUDJhmrOypTZLqV/H3Lpggoddry/KU+1CyY
jLuAMXFC26yWezp52UXHWcaQt2ALMzcyV5K+FL/HhBvnXUCBa949UMWIDxCXB5KpLPyCkmi7gAkP
6TL8tuIye694CH5MThdCpZ4lOnQr5iCNWiwxX9SgTh8ZeqWxp7fD+QrW2P9GufYgtzzf5medhsyt
rS2QVhl7fvS2FaMxGXHzQOkqNqyiafjvKfIsB8iOpWFjo+I8WU2BcEZtcfCCBVqIre5LcXAlcVhm
IW3wtWhNxQhiIdZspb30/lF4de9HTh7WeKJbk3vP0BnLXcKMjHfHGXW1MzhW601tyNAnPT869OY5
A/FZo1MI5k4KZY8nUfxoNBCDqJvWYyqrG96GqWuYyZnDns+Xlhm72vIyDqudSSXb+1gF8yOd8tCa
eKIKtUO1tfiQdSugZY2GxzXLBwiPN1iCYaXmAIdLrlOa1AQlmgcH4Aa9Q8KaRJQwuqyOH7VACaPU
+11yFan/R1z6d3yNi/DxX6/hNmNfZPXP/7X/Kf8jxmb9x/5Rl+x/oaBA9Q1EaGEjgRb17+qS4f1r
5VYR27P+cZmsIaF/l5dY4QXciUi0O/gAcIT8X3kJUDAaKKkxGl8904Tl/d+Rl5CS/v9oOKY4h/+F
DvkKQEz/UeopC7xNIzWBgu6byBpUt9ycitcQb05WSKVUG3epV0xb6B8qVdgfNbWgsCePcMTNyMZV
YG+62drx/dsBio+32sB8FQbGiPs4FJclxsnM2YVEPrt7pvbs2OKeWold7mYgT7CFY0u+jae5H86z
7lqaOVlbIF13x5Fn69LI/Dk1loOepGopMovveS0Adgn9vQmBsod5cm0ZRncBAYl7IHkoPSHrFMvI
UHbHfnjqwZFv2zl+JPP3FteKEmnk7E7sqzTWe5968jcWgXVkifpuhhhHRn8BfgPA/L2aZHpoyY/g
1qc7fJFoNbHfKWK/8kelcu9eDzaVnA4rOuFXf6pSUDPaafnAPLv8IcH2aQdUQ9qLRbVQU+Qnurvl
ruIvvc/D0b3UgS4eIQxZpyoFclmHUv3IRNXozRhP1tmLE5MUB0DgJzepAJIkHqqLxgHhf2Itt76h
ComBw22qqI218CrPU62SbSfd+C7gymHxt7rcoYfFuZIxrpud5iW8T6o4+NOllrdLU9rrd+B6g55C
rSr5aAJJFx93CvmQFLZ4K7uYN+SYYQFrGJlvDk9FusFiM+Mhxq4lucZ2DxzQ9TXrxZ9wKOHJxHyE
CignlMsZlf4ANcGfYcIMeAgPfiIS7UR5zU4S22PG4F9rTtuRkWyrkyp8t3M3mL6kTGKYvZ1531aO
BBqkStt66czEvKlePNY+9XZUmuLO9EtKy0lCAO6ELGTw2XXFXZPhrWhyp4YUXE40ftqlf69Cfhtp
kbU7xuflPu7bm2ubvN0ALU03TNuIRF0FTiwRryx47eKc2W59aCz3qJoWPC2Ri31S258Ve8wG3FQ0
cEF+o6cz2S4NvN4cj2NreoduoRAstsUJGulyz7o1Pc8L9zT+iJM8rpzaTYVwEWuXokLzLi8gBzOy
5cP8Lrr8mizVLgmyCwbNYItAvUvSZDcy2+PFxRFUG0c23uy1200biGhBigSL5nVXIYp7R4kDfa2I
OfTSVPJF5ElEJrM8TKZNL4mabhPmu8E/Dc6Tap47D2Crmlkb/0JdZX8x83ma7xgF5dNYjPfxWlDj
dgeOo3EPWXFjxvalpPjUnClhcOotVzUc9eBd2tzeDXWlduESHKnJiY+lmUVMDPxWjfASoIae+FXt
yURcyhapCBA6bGTPisZptiLtOyfMiPKsXG958FL+3jTHlmkALN91omyfeWzurPxhTuxNYH5m1G+k
Zh0xXhwwlkXdGJ6gQK2VWqd5yO9hDUUt5iemuwuWiG2a/XE5VcRkpScJR/aH7h1/Q3XMpsq7g9sI
9nakrWKudaKMWb6hr3DOyc+YQOtdms8qmorsT1OWDyWSGkgkJObR7N7bTn9T94lNm6fxZLvjZaIN
b5zKW91JOqWyg2VMy3FwLAowiym5Yux3tjqTXIryOib+WlAhVBgNkXSTtC883wM8YxBDgd3eCPZG
Td5kyUnWC77wvI2NbY72QIAnReCsSvZTLAKVw0s+3CcdVSxpsTXMeTfL8jkp8Msb5hddvRxxaVA8
VouOFgXGK1YL7mqXCJwYjSeqFOU3fqQnyjzip76KM6oMbONGoWbj7OIyBIqtzFBdvXgutiSA+qNu
G0ER21iekqS1Xgn7Q5iqZPNuNLWKMB/FOwP89hNwJBq/sU/8LHqM1fTa71EihwjPONGqloVX0Pg5
5CT36uNoo+6EYEUWvJdGMOKJzKeTDmmPLZV512d0xKYoAueA7XOEQ7S9i6kRYYcX0hUURLKtXqxS
PxA/2pIiJ52yDOVdF9f5fVzDTDLSH/BAY/qEB1atzd4tfiLNR16aPIts5gLSmL+DzD8mfnyuZXME
9cDaNOOt4vjTJVFduzPodoY2dw2K8Vc1ZbCSJJWT8Mkee8v61Rk9IG5qIunYzI7VRIObFvau9UF+
UYK6iQmh0daDjh0IaiFjttv4tmua3OYahcHxK45C6K2w2mnwWdpfsWUW+xJs+gT+91vpMjh4Tf0d
9s1ZFyzNRVJEleciQNNNjs2eQtTqNlfZfbei4fJ+FpGqU6pLCQ527bZFPKjdV2t6XZYP6eFOAbcC
H+29Zwe6funQb99CpUF681YbXAr8xunoGR+ZUR+cgq28by9vAFQPufFBUyWRMH2FSf+SGBpQfd/V
iPVcFEYs8Z44jGb9SBUlYsZ0WhKfx8EG3STUQzK095jSLllLRWWW119CECrmSne1IRuPskfldrcz
Yfewc3/EFInHrnGG3HQu+BI3ILSSIb/gqCDYQb2Wk5ifqFY3v2pPeDmiSlwXMb5BmTgzmb8YlCVs
RG/cRFj/XtRzJ0W6txQBY1SDZKNm948fezsn9w6x/dMdi23AnW0DnQ44vPeM2ep9ln8ooD2qKrnS
LLShHYiT2MxvTWkdqXHHZhNkD+zGN/aYPpDbdiNS0mvKfQW24cegTmcfBOk1dS6aWqxdVf7qzOyU
tN7Olu2WPUbEroOVhqv34fSZBUHk8GvfpJPn0PxtXcNYHbrKILNnylMJwdagXCu3QAHmlCnLt3RK
Ls78Nuv0AGxuP01zBGyQLmtT04huY98m//OkuvColumRjA8lA2G9G+OQQkxcUtI5xKUEOyji+YQL
npupNr6JQJ3SMNzzgUWrtD+X6ampQCMvwaHu510Ou8j0Xzyj/9mn5sHJQY9xbCSoOzyA/S022VrU
w5NNkHYNrNZGdyLzGAmY6jF5O3Y+WdSY9JflxXWNbqEAVh+F/B2U/m2q5bttzfuxm49uQc1puyAc
65KkarOl7wnU0ikRhMLLxSQ6mvYhdiOHX6/pE3sct2TjOarcO3zQd7MZ1hvTSh4xPnAtc4xtpT8W
NlEVJV1HR1WC6l4j5wcN5/NQffOrPBU2n0kDdxzbw5pgmWS+VYV79ukL3cD1vfUdXeC1Fo++qiih
GnVOFsG7trR4U3wjdtQXPyVtjFXJlk8oixs1qAcj5bU4WVsv1aeeDliCm4RctTxYk7f1NSRURz5P
dMJsucCTdAmqlmLKjipSVCciPO47WaL6RdXIwo4nw0to8PXzIYVvmsnwXqjweLeal3CZbkPrPDcN
jbqU/IzG8JgG3cW37Tsx6NVsxsTphlu3l+dhtjbIX49ub7OsVMfJzj6J5Txg+Ngb4Z2tjW0KepA+
gs3IZ1+68q7SAdlZV7G9GShysId9RXiXE1QdSpbIVMz96KhlM5cCShxZ4qJFyDN5a1MdvqMtjExm
tRVq2Iv5jZgtFEK33GMJGln+nvFVbIIuOyraBHamyKzd7Hl81VsKNnOu36H9K+m/akwpB0Z1xCHX
pf7MHl+paPtgY/hpl1N8Bjy4w2rNEUBSLbHzN6eudxkdSOy916oJ3hmcC2rhnk9LE2+OrEB9EvHP
wVPRqMqbQwSY6SQSBJqciiZ7R+/RNhAYr5UT39zkFmefNZJt4N6XhTwoOs2A2nxI4rhVSbDQxsrY
mp9OQrAWJ8sQpxudgEM2m53XBJt2qQ1Chf0eyvp2iAkZcMb87HznkLOkCTJ+IZ7xIjQ1YMRJUX0O
4AVYW47bxA758mgybq19qGsjZrnLWyNnv4RtZ0dnanwYcPZ0bvwkus8cYSGqg1rsF/fJCSpn53Uw
MHQR7GNchSwFIpV51ik3ka6EuOOCt489HAYQ+qOgLF47NWyzWRyzKbx58wpTL78wq0Su9VMK92F2
xZeV/CpNnxxl2mG6y8+j9eY09k+vYItbEwXri3Rf4SWC+wAEH7Q6gyWZ/qbunM80tuKPIMFrXdRB
3hkbbSMr91wkM3sNkff9cz+J+DVtYmigFJ7MV4kPaj9kLTMESZ8TuTRemJI4Dt4IjG7kT9ZA+8Vx
iy/A4++a85lyJjYWibF+JX21k0n2YM/OVzWJbDtl3TOyyb5p9HJmif1md+mTRvR7y83ie+0pRzG7
M4xqY1v6wNrq0ZsHUK1tdsP69C0749xnFfJ07a+0+y295N+dq6OZrxDg/avt2zc6z3ayLChOl3SF
mLTV8ObfqcS4wwkqH/KQ6x7OzuJaqy6/tQQIjzPBWabTsg9x85X5GFqs1NngctM19qoOnRPsTO+5
HFZVlK0H0XRRfMZs31juL4T3XFve+QBvItr4lk8jGYizKWXsQKEEV7UY4RHaA9F9y24VxPpY+/uB
epQ7xw5KvXWM0bTYIuHi3lrV4v5RbUrbDbRbfStyZ7wnbGaQ4lqCgAeqgTqwSeRat5lYfZptrTHW
BBkyu7XuGuZc3R3qwhib8Jg30xhsY/r+vFcsrsBa19R9fzBgC2BNT7ID3zT6kus1x07J89p0MquH
ViM8b2aOXMKGcXYLM0dz+TaG09DjziB7VNebokytc2D3uD6HMklxaywF2xIq9CgB5MIBiV4JKmgU
8gcSB4PF28g5mvF7w/eIOG74xwVAh2SQi1lql4tE1o2JWdIrk7gz4afS9fe6YNjQQNUR0vPh6OdZ
694EDYC0tNBFSdqXQN5Gsm87zr3oLyE90eASeRNIxzdqRrJmqSJSr3yji8oFvlpPjbjFgzSIy0Iu
RWbvkuPI9LtRaK1XtHB++DEo2kckpHIOdloaOr+HtOf5+x5Y3vLiucTStxhODW6Q9Ilv5tDKThUp
ALz4Rjy/dnWTOnvf5VnqKflh7Exg0uZmKy8JtS75ToiYVvsI15Rh/Qp4LZMlFg1FnJtGeH1BD/xS
mDg1PKuz2quhnHX1nQV8UKe4DuvyLteTCfa+Z/NCD9PCOhwLLk6mW0mIQ9MbKvzpOYfCZP3mApeK
31kdcvxoWbvn1Iv96R1Dh74bBpeuB8uvRmawSZMJDrIjizDfeurovkH7zUfrEpNP4WSiF2Q+1ENe
xgdvwEOAG7lEqOg4TTjP2jq45n4QECTBMO5tFa4+zVKPNeHGDLHTAAfz+V34Sy6vQGfp1QkLYy19
LQrvq/EcN4lq+l3Gczwht++hHMan3nPSOHK6SXmHKomZ9eYBq9amGU1x304BAjN2PuPJlyVFom04
fhHOsx9na5K/m4EJpQwLbzv0bXqY6lmekaGbj9bCFbuZCs9eTtqcTTsaQ3q9eZnQZEAnfU2q1166
p5T8+VnlcYJaHMfpNugWTEX+lPR7P5tYNdMZF3ldmr1ndPFe1FTOj6M0+51rajGzixmQsYi2cX8o
Euv34MfhCZRY+NwOXvDUZUFztYfRe6QahGhjUWvr3Mt27Hd+5YVv7BW8x46Y+nrtzgsdlZ7sWWZ1
kvxphT599quqXX/7GmJDm3nhA/cnL5qMPD9JK6k2XSqaNV9cCHc/EWd4m7x0+GP2Ad91HZskK1nA
Pde41e7xjxr7rpjtC1FD7gvWHeWxqF6iYIbATlydsJ1x0k096yRaRBL7mWaj8B2GYHvOrSZ5joee
ecTVEvv1qFDbPIbxWwUn912OQCcxENGEAtBiIntRl+mBAPGywwVg/SpECeV2UFb1mhezh8yYGM4m
b9PmRvK9/20l9T3fI3rrhzb/Y+TwpWAwLKo5sLjgFcPn7LMcym5maSKS1pwvDO1JOz7lbGRwncrE
pQpEEnagEN0P7gBH+2/WtJa5JkLiQ3aUhfRjcX1bWIa0fL0AE0JVmUit10Oqf6C56hnDtkkyLVy9
qo3LkOzeOz69WRYAz0NrOrGgzHIs9+MExQMZjqAlNIeH3grAlixOc3KWz7R/0j3bxRjX4x3K5yzE
9CwUMI6Op/CMu48CLgi63mZMGsZnw8p+WwWut2iy4plilT55SJLAfWafzAXBZe9g15l8oYCFiy8S
tNwnozddaaF3uba2T0vhzjcLqwQPlxNcPKL8Rz7v4dHhhGHs6Oudnl6cAoXARmI4lmFns3NtDHYr
bPXoB8LPlbfmdME7hv4S9OCVHZaJHav8DTkSM1JejKI63EYWpGbJ69TLDzxW5dbsi/du9p57dsm6
ORhTeJlAdNdueZCluzEYbQTWvyqcj2MIs8yOGTuWeGfGy3inA0klMt7GqHVhlnLKkPoWCM5W06ur
2+j47Pazx+WncL79ajDeSDek1d5stP9alOuGyNop+4E1X/ZON95lBlGInaFKr9U8OX80gwMdUhi0
KIO1i/eymeffpeuUHyCe3HM8G9sAA+KupwiLMi1ALP1RQZkLTyykZc5MWNQTy6C+Sk+KYN17Ker8
G5wCnMVicWBIglfmUDaynSjc8gc9F9YHPpD25kjTSaBVSAMmXSdGlpYTdUzFSDoXtg/0m1Ddz3ay
PGoMK8ju5uB/5b1bnOFC9NgHrcPoafNoTq7/3VqluEuZkKydtgv1sx9c5Ak9dPdOXVbHoPPMQ7YY
gjsXK+jaMDeGg4NgQh8a4wthxgUgHI47lU7p+9xX1kGn2BhCc6yjqrlPeAWCBYJrAwgl2cRJFp5Y
Xu4lh2lnYijjRU7GAqxKxL9z2KdLd1W6kmjPHXwTlVyQtchZOIm/c0uc2SpB411ASb3qZdpNtXNs
bSP9HoSHB72BUwKIexeP43BsYqqvi8Vzt5Mh7kSIYo8VAQSO5DI7SHWUM+8gC598gSAqPNfelE38
A0ZvfiDMmoOortiCt4O/85t5eRCy+Ziy/neupm1eSe4qHWlxt67PI1I8ELmpAVuTnNVQvRolTbxx
5/yEBoKwlObG3gf6BW3uAKsiPrVBjhCj/R8WsN5br2JxP9Y5SotR9Xs0LcIQAyNdYHQRAm9PyZ33
rHSC94ZcBlEEEX/RzXxhGUG0ZlgOYAQ/uhYFs5lwPFR8jcNWUTjGdmgYHbEL1HcOKwDnLV7IGoTT
PKjHOPEhcNd8LlRKi90YqDd8Lj3PsXdDtMlfGT/hDnhK7TjeD0SFofIlsuBfMz8FTr5lL7RPyrTZ
KxU2Oxdg1bFxlHdasY7wRkYe5bpXHxQdVozWPWIFaIWH0nv3guYgRwqdkHbpnuFy4/jzo1WEw14l
+WWcneSIQ2N1BhbUMps9pPypKpJtUWJIla5976wr4CmzNhaEZAIvLLW9eusj1AX6V7BoD8HD3HO9
BiFig72f0Q0hPllPZToAPxbVzk4IlVFyQllR8jkHzYzK1jIxjcObWyCdd1DUiSyxS3M9/WAEkAhK
5rBowMtG4zpZNm1NJzkNR7LaY5SnWf+ILRVCSElshYIzzjo/35cVfNaqL9pnPMlXVszWaTSqF2nN
d3YyfU+TOHdtdwkWcUdG5DX8K/Xp4ZkJ3txUDQ7ulgjvN+CkjZ2n/Y24hfGZZ4Vg51/gbp1ojuDc
HXdeWZaXoKpzhg9+GD02y6NvF1/DKMA+8KSlbBcxL8EwCWSRsNdJblWf/gDMjjrVVOj3NpP9eMKN
TlCneGRFeKwCcUxTejEIefB20oxfTnUsZL+Txnhfe/gsp/x97aZ/nLsxcvq5fsxl5/1sgDM9UURU
Lmya+NpOhVlewoEmCYyh7gtFi2NUrn1DenE3vd/Ue2CGCG5sWTCzlsOdxhxqI+JFytQ3GcvxFdN4
eh8bck89QPZk1QuS2wApY2xxXBFqIuYVBj+7jrUisKDZvmptoepIFZ/MxkUQs7a4jz/xcQI4sTCO
ZqGNEKgP2kmsfTM6LyNHyXZKpv481tXwNa05RJ9uK74U9ZOTJREs8TsC10+GtL5sJzmUHInkEyJ+
o2dnoHkwfC5qtjZJpjcEvE5zbFySwj3ZNfN52Hy2M0CTWl20UQ0M4v2wddum2MkFObFtS6R1Dvaw
nDCrtuYvB8tDSzYookviG87jU9uDLXIyysr6LUWcNDO0hn/gtjQf/dRM98ouX3EAnfC2Oj/GKjyP
CHk1/Tjw1P7KgjwIU2rL14mI59tUGbsCF/o2SGUb9Xq291a6eBfRdx95kl7wtq1W5BCObDdM415M
XbLjvZxFpqnf8RC/yap55jpb/uDHoa/K01isMZpQr164KMaU3W3HPLlzvLNO2wuljOmDHs0MoJ53
n2ffdqnzDNAYukw3q70AADRxIcRhYk9ffT9594rQ2HeWUHWPt5J6z2kaVyU96zDTGTyCLoCSFYRE
LDZ8rHC/MwYHU/iacAUxLmzIjXtnDuqPJvG8n+aquZX8V/r8ofV5Ap4HZIS5rZegS+xu21ZGWW1t
shuMMHUJo02Z1sGzNapzLNU9HNlgG7SpebVwmS7bXrCQckFP/RIpIwZ6TPWbYTRhj5iraBDlyAFW
WklySRyWl4jBv82Z3CtzUDY0+mAzmEXp4ONAHPWsrzGhDsRNmRNb489bOJyH+R+4xP9ksv/33wag
/9oM8vmz+vpPNHOfWM2/hYycf3GBCbxgTRrRXbCiEv4tZGSvaW1nDUVj6wi8NS79by4QI/iXzRfL
4f/nD2D7W2P0cg00UWxgBf8yBV0JJpvHUOAi/m+1GVneCkb/f2LZxDYJD4B0ZeGKwcSxxH+iwgxo
LqPB1mPTF8RtoI9UMMdCu4JMacusBvaaBqtD3+r95A9Un+mtG+IqRMLNrARpONNCf08O/qgDocak
OwP5NvmODSoLfnuQ9jISF7RYpreSHKIZGeQam9csjGkO3BI7ZTeU5771aYdTUT5UWCcZJXPIcXjV
ZvNxiSkFPoV0T2K9iBeUkCQz8LK7hHXGXTVqokl1Pe8XY5wDoDNl1S2buSqqOert3OrZeA2Ts/bX
hGZ/YWJgeGtJOUykDTGtdY/xqhsidhrIe1iD/STYjXTyMAZQalgcfPIJAD275JOMT4Zh0Q+v2aDS
lwUX4yX1TOT6nm5ZAlLTO/XU7XkO64D/MDk+94R49lncfLjtumoe6+9SlCxQZ0tfNB/uZpjdYUu0
u/sp1pkVCMlyiqk2Pmad7g/e1ORX0xzvjQwWEf1280ZwtY6sMJW7Ip3cY630eMFuW2+xU37MQ6Zo
5zaDS11J8WBXZozGzf7XL8ctwaXxWE/C282p88bhqy7QaNQ5dc36D3um4cyG0DkQdjSjNiQt3EkG
woZW803aieHdq1Yo4jBjYm5iYhURdzXupxus3e5wP5R+YddRPrQdJzZ0Maf4Mfl4C/aFkPyiNn1r
Nv2jgUoVfmhW0fISFpJ/ZFPXuY3W3I8ixBTID9+7IrIHh6mV136i7nOVAdHMk4uLXQpGKu7LEhW6
wR5pxsku8Mc2XklhCDa0aqIrEI61N1aIk4AraGf7P+wW5Z2B6qWgaxU/qKk2ZsAJPRkuaXnRc92v
uC7HPTMbq+6BOzoITk5qF6mUe2UQPmW05HCXN8LxKnNcy1Ns68eFGR2PgQo65zlNexuBwRvVhyKV
5R6ddsji85KDm78SwmiyM7/wQtxxLfrinWq6J8OhMunsrQFh7oT9p+TF8Nz4tSf2CSR0poAEFeNI
QIrbb0C6DDvFpk/b4ffiDd6pAKX7SpcRrVPtbD2AfmY9M9dH2ulZJ4a1VV2qAFCAbfYw6wAp1N22
JGW9HxOCAdz7WbD9ImpHYZNTpAy7LE0OlhY5qFklCKUAbOhXNbHww1MQE4p+8NM2GDaZhYWc52C5
c1Xy5OBToD+8PLj58NuRLTc29EnatDrnzeBf17zLYOmaSyspYN8aLLTP5Pni+otS+pQoWum2eitm
kjhb7O5ed6GPHahuJkpjohDK0/kvBSIgjMxR3IymQXDu9f9h70yWI2fSK/su2kOGeTBryUwRiDmC
ZHBObmAkk4kZcMAxOPzp+8SvqtbQrbbWvmtVaflnMkkgfPjuvedO+B1X4zg3IMymDBeQ537Qbs3Q
uV2CbxiBh3KS4swCZQUI6ZJnivqFXizSjsonHHveGw73o8v32TDLHc2vaWkcH/lt6nOqmBZH/WYt
EAHj46Bicx56NtiiohMOB5XKGU5P9s0Kqp1JHvMo58qmEqnjbG6y/muqYEOSfkLw3IAppaI3Qnfw
Vj7YlDZmx0iiPW7RrCA9YuCtuEGKU0ogzgPYqSsfXrXxlrq9EOEZdyLNOXunlf61MFgAe+GDLQ8m
oAJc13+7RYUMznxnLUFWHKheY6I5zfqFQce90eKTyx0hORIQw1jGimFksJxaFv0tofLgFBZ0vg91
5h7dLje+6Xv3WDjTFseW50OStNxx6baMc12whJ30YBOOP2VaRrEFoPOjG5o3SXxkC2dgOVZdi9kY
EuTJgtG86Jbvu8Tu3jje7xk8wYUTOK7Uuem4IM3u28wFbNUsuT76ORON+S9039SqFOOwO5VniMSa
hqZR7qvG/InyNntkvU3OUajhTOCSQ9iD2bHuQ2xXmPB8qmVb0L/C1x8AQdutYQb6w+X2ViHJJMW5
qJrqACqnvIa92xzxzt2j/f1RXY2JLAiT8OgDQDzXdMcdZzUO2zbx7MdShyOUDQ5WrLThIS+nFOO/
SF4cVaUY6IRDdXzmwtdZ5HyPr9vvN2K2KPZqbO8TsGNEEgSbN/mE+QFxp7gumKrcMKm3ARL4XlV5
s2esbpyFQS5LwDTkSuTzQ2SKKvmXBP5ZTcMJF3ZwF8zyuUlqUlR4qaW7cbX3h/Tqo+c17oF52LTr
i+QMYzAek4mfRdvuCSp+CmtcW758MOoRiYr9su4a88lmyoY95lqr7pRSRBsEUtENtswnzIoav5Fo
15kz7It+JN6/DBB4KzxJZo74ZsMyGHls295dHvFrk6gv/bh3ua5lZoA/XssNP3/3NXJn/ioqk9YL
8A3KtoL0opLQ3LLr3+Y7VXL0VU21kGukXy7G96PW2t55C2CQbArai4XLImhrQKARvOvKW76Z38zX
EGW0z7PnXi4ubmz73hOILaKdn0dO+vhJ/kJaphkBB2f8007ttSQvSvB4XA3OhyRtSR35UbaCOjcc
K4UKY6Wzt7Sb42k07/PeOgY2F4nBhzCQ5+mlqBy0zb54zILuHBXzMQt1sTH7lGDn2L5ynN9n4Lo8
aTC88hBBUeNOBcCCg/oLupnLZtnZrX4pGGTje1rqLZXED/4c8r0ocg2OGVOMwM7b9798RzK/UpMf
e5RHU9iwQCTN/axkXXLNx6xMoucy6jz8XPmCXapLXwmJ5cbaceWi4cwiEq+aieKTmOAm5rFI5EN2
0PlkMDitMuwYvfSrT9vR99Tbi42f1Sp2/N6JEb9w2Y6ajyG1hNk3rPDq0AF8NYeLVTrjCjIz7WoT
TvV1Vi/lNo8si8W6NE+ZTmqCH+ESI2cSG+kxWax0F9S5v+MTJLbWUjuHcAHtaBRjfS/1mGEcc8V4
tKNW/+obG1x0v0RVDEw3wDoUGVejYXXhdjNriwlwUfs74Frqc1qWsL6JxQYHSV1YdrcuSD4gFlJU
gj3RnoK3iVEUwJVhAnNDwCB9MO1huNdwiPZcpp37kSA3SlG6cG8nzYS6z3ykwHN2MyW4VdBiF7T0
Q1Qs7p0ApYoDxCkhGdJvOKXEedTIQ7drK0Ks9JdYJpW7GShrvxfpYF4IMzqrqqZJfXan8RV0aXWd
F7xizAPuS/y9IOF5dzWn/d1ki4UpuNdfFm98zA31q4PBf6VUmU2O/kuOgOrsjh2NJU6KdqTwB23h
VT+lEglxGCyxZvb3igbfxzjMz7ZJBlO5Wb3BBmzGiKZEiRLbxOLQ3M3SnFFvif0S6NmbOSMRvKo/
qW98VoGVHbNgSjcQQdAuYbv5xfwJzgM+tsQ1MZt6OKi2Y/x6C4SvZjU3zzzW6RdJS3k20uhbuXR3
Ypcr96303oQh+zuuQM5hHr0WQEvzBCCALWwJFrxpgqGP27K6YpbAQbzSbo4BNtPZmTAq2jRhjWJf
qcl56LtKP82eLo9O5jjxYoeXylpozET6OkwOe4mXL8szUcfmzUpEspv9AOmnsEQ8iTzaMnfx6N6k
lpr09O95dK74ycV7fZt3BTVGjcEK1/5s1lcok2Jjwbz+jgo7OrehNt/RqCDdtJz9/K59J1RlrtMm
DR+xPz+ZeVO/4xT8bSgTexaBpYhQ9S9TTlv6APJ9ldbuV1vK9ugxCXscRqvfNASQvsQQBF8wE8b7
PnPdlwiTJCyqhPp1kSbeE+2y1Tr12+FpNHV1ojESfA1R5fGPtxjL1jPqaVciQu+IYbGn2dLY+XYX
fCx2Pt5XHQai1Ddh7Ld5x9zYrZ4XOkSxdLTqyZxQY/PR3pk04eDdQCq1Q9v4RTqs+ZBll23aJbQ2
dMoU95MwI2LObk073GL+yuva3pp+1cfMit8mR1k75UwI60xf2zm72ZlTzGGV3x9GNxrXIrDxIiQ6
WcNf0UeKJNsdMOJ8R14GlJI52gErUtQnJ1oMpp3Ad3SNxiEOe2yeKEs1tLzW1A8l43KEkTE/GrlR
vugyu3miqb7hg/qYiVIeFxNpCH7pNVuYSbbZYMWqwEIyA6w9MTkE74u4N+WMryhp2RRjId7z3rSu
Q98+4+TvTspJLymQsVXpE0EOuWvunSGkftZwvI3osS4bThp9ejLj8xaOv0JXZQ+1lfonoS37ySI7
eHbZOtal69ixn6cY0ZPlJWmjI/OyGetD5jwWHJG2qWHiGbdUFfsNkBxV9aQtEBJyjI/J8gwSLHM3
5Wgxah8bEhSWy4VvYaP5XRD9IhZm5Q8tXPRHruncLpMgknc+9lR80wjHhQPQxguz9NS1eLgagMHH
vJNyxRUGPQ4PKuudIVhBXP2Q00RwIl+Un0ere5wclOdhtrj7pB5jAIKud2VXpZewgFKTcslif6Qu
EAdfu2L2Fe27hUFfiH4Y5/Ygt0UpvMfmdv7JZ5yHri2+8RXyCe3wCpQRjqPEBKuL2wScAWoY48YO
GkgvXwuU/BWAWO6hwyy4e4t2vzAGZyPCEbL2lPtD28I7hhz7RWc9XQedi3/CWtQXz8s7GsNfF+X8
XXLpf+d1PiQthvdAVzQq1NQ1G9MkaE7Wfn2AWFZtagYFfVxES6q4DiboLn3EINKBirHyMujCVM86
R7csPI7RKdAe5Jt0CsNd4gGqt81H28ZiX5hGfjdmIQ3OU2yZbXQQUXhxFky5qsN7Rdqen1QTXenw
xW02TslGd/kncxL0FJBxO5889wmvxB6xRq+KTh/MtPqY6psS2A1S3uO+RvvJ7bUmegwRt6lOuM4F
cCeNU6f6zmAQ7DNvIBouA39vMyz4ABfNVLgyWqIAemcs0QkNXzwZeFW+ptvuPDhqMxqifMKmcgaP
gJ0a/9E2dYP6uQvKZwZH8lWO0Xw/sg9QrzBBR869z1AYd63VfDcyaz4J5/TnailbZPAC8a9Nhb8G
kAqfwCgl2XwdHgOBcxpTy1tm9vkuCG3/s7B8713NrrkjwHOuUPnWLDLI7bZmVE3wBIs5yvueS/gH
POeRtqHh3XfVb16RhI+F094LaRs7lczmmXAdNk8n3YB+LrbeULl/MPbMzz5DnVVUgCQebzF3kkc9
El+CxJaXaj8YzvdUV52in1nmsd2ZHkGaqX65VSmxbmf9QyHFcODK5sdsvEYMRvvGJbSpJrNSfIpM
UXAjLjAvvAo8VU2cwWxNg7RoR1kCiPeViKzuhX6OZk0MwMWVNeur7brVkT5ObsDmH60wI1M1mG4h
QwE/FoUhn8SifxcJiY2QhPBKNmZ/aYyavTKkRki1VIL3hqdWGCTAm5hdH4fLpE62jsxdSozLwkow
L8EbxyMO5W4t70SLU2IguXEm59Ku26YCloiGG3w0ORfgSGR/1MJefstexXLyG0AESmyCJArOLd/c
OhRgIzLvFSgKlDCMqytR62IVjRFcmNypd6Vs1Gc1WOoO9lm199A4467WEE46vXWWMTjnuqj50rb7
Q/WnsTZrw70CyVJ8eigos9KhvrSZ9ClslsGxGXL7KW/Mdittkv2TebvXORo/Fr0zOu6IIOwwqrjc
q1njA+4ZGzcMrp2Yyeb0Jl5+m0aXJdHdoQOxd7CGyFqDDfjDBAqnvVc8SYbkqwqPH4qcnawCmC7X
qewtyiKSPzZFaadmcvx9bQfD3raILXfEXzd11D/4NkUl42JDm/Bzjz1Q1seZ89NdBEPwRkfC8V37
jDtQLKw5xsTJjQnhG1Op462lasYrUl+LgheR7hR9xHi0kqDdsOKxKEYJhPkliCepcC95CPT4DNaG
Aen3LwyPmwhA7T7+hj4zPtjxDHyIs3kKcbUdUnt2tjXhtKWpDyILi5OVKrHrW7J4SRJwdmR9uKWx
wiJeKC/fhCXGqkIxWboRoXZOJ1Vc4tjbIPDLDfnplzZVr0TbJ6Td3P5IK3qoIQbZddLHtfbm12GI
5O3dkgfbyik+MO17pUn3lb77Y7LLrocWsspMfnorDBJrY7Wode/P3dFGVzkneIM2Apz7Q1lBnALy
v5OpmgkMYL2dhoUJopt9KtqdnCN39iE52Qu80NXUyazdlT7BqLM9YCqDyuN5QFfAuTwkKZN4sj2J
2eAytlOSDRSBLfeS2qYzTSP8ZP3EwWlUFp1MmJtFU/baBViISgxVKb65omjeFW5fbtCmcgg5+XX4
PmvZIkUxxH2rrFk85wRuuT00MGEOQC757PQpIBtsB4o7YZhZpkJVduTEZlkZKffKcL4JUrVgyZNm
xS1lXoonYUpsWMbAuO4a+PNsHIu+tQ02PecWauLLD/Z1mEwu3EXnjDq2omQUF2fubRt7ThdxbYxg
UpzE4jnTxrPAcMUsmpY+Eoy7sVpSWoCPeKA4/uvMr9W59s3RWWkjse+HIlj+QLgDVTlPJhEOJW9O
5ZzR8gOT/2gfyBwdsEmfaz0W22nxOabVl4SAc2VBt5MVA7h0rvrHJvWOnWt9JShdqNXWsJnq8gYd
Cn5Pg6VfeRHmF+a32CBMhW7uQ499s+SCrFcw6qjhD2yl0jalu+TnVxj3xCUqpJk2dOro5nYsD2Gi
GNVUvKqk64erLceG9wF38D5CobbRz6fmMWeAVGyApVb1UwOe6gTtQpPpYmwp6ZZ/A8yTzjCIxHiZ
BWSHLLP2uMQ7Ev+k7CqoMhu2zvZVTdNb1dbPdYcrvA9L93Gky+FRWEuztrPlrEh74Hvzm19EZThb
DN4T0iTXAhbJjEXJrndE+puHesjEoYyMgHEnI/NXLZPg4IjQ23ZF3r/b4BX/OElD8svOi2XlCJ8M
VJu8YyxdMJFhPHWm1CJOmXlYTsG+Rv1oLOuMFSNEM2ildQkVWaqVp2ZyoZiNWUK08JbP2l9qe1/n
xCc3HMU7b++M0Al3vPTYMPJc4rJFMVTykGOH7UEHiK53TiCWvHwDwIZiECowei4QNsIPV2QfLknc
uDb/XCijxSbKWRCwrk6y3WI7rwssau3YPJfUAEG/WpUgqD3SaGWNkz6Gjat1t09pb5Mci9Jgns9h
B3ESSxXWap7NdtBRtsZrpTd61G8qax8YTR/TxcTlljnBKljafm9pJrW1WYSHBkmJKzsWLD0v5hGN
IndviSZOnV4z7/Bje1snZYztsdrhkytv3MbwEk2Ed9A7VjPXlV+At+4rfDrAelW9s+k025aV9Pdm
q4z73htbKkha0BhFiBGc1d0CLGNN3QHkL64RIWv71GCf+cDCRSkWnptzZ7mAG7Qzf2RdmB0VI1J8
7BlTWTCETHlrjcFljEJsUAoeQObU43YW2EF5Pjm116PNbi+ytDTiileGJmrXqTdBZtoUcDWYsjFP
PhIg/9B42p8QBs61ZR3mJRPj1lPZ/EcjcwPr4lhugsbDdS8aPGc+bCtJAQdKNzRd9k9xP1GdVa10
SOGLYFK1JZPhMI93F9JgNiOfNw1sVGCbZ4yrON7+wuf5I1tmzFU/+GcBtmfN24RnB8ARA0O7vRCL
Hb4mEd4PMxeuYsR9xQk9Il6g1JEGFmT8tLavWevc+RH+n35YduGU33Wl3PfCj06Wn4wg8cyiu4/C
Kb24qANrDJzzui9xFtOYJyAtTxLZZyBabLBFPxtBcofawabIZfpKZLRfmQwBHzF/XPwuB6TmHant
2PVYhmskzeZXZ7Qdw+fg0xPMqV0XlSmLivTRWjJ/zxQgu1ZB0W4iMBQ7H85SZGf8oyMMSQtAnC+h
cbNG02cDdenms97jzIT+wzQgGdJrjTHxm/W2fiOvPPNp7MCEmMu9a0gPquoQ1usbdg2obMkUyTGt
eT/CCnwCUkUoxUxq4uKz5eydQhH5BrrzzFT2Z/bTl9ozkb/43J097IJ78tQ6XkI9rKI6uvPxLjyk
gmcIUQd0ReWNPa6NOjx0Cq0JMCsQMBLhVMET42oHx7gbLXDIliXqkzK6eZOBLin4QIfGUxW23dM0
lY8QqDtusKR9QrTNVWaVVmwITMppRfbYIrN+oAPmrSkck2RwSOoFv9KlNmwugUlPEbIrv1JqXjfW
mN4Ftx9qb/XBhgtcEZu1s8Q5pzk8Eu89PpX9lIwc34r2NSux65V00XFLnj/nwtLr0ODkDicaYLfP
EnJqnKa+kCb0Y3Da300Ag4dTsflMjMSmJmm6+B55I0144eCkyZZvkHG0D0eNUdldY5bMjptl44OF
+Qgow1kJFq0jnu6a8IKuIf2VWfY8uexiJwqKpv5ukRyT0pUnE/9UM+1PPnpMdt6mB9tincoBZ+U0
WS77rkM2dJ7BZxrKOZHC4+oRCU67uDv9o5/AxHtB+MiKdRlxEd6Xy9wOMTfCrPuivdc/2YOuh+e/
KBX/36PxD4Fthxad4hzyI1QDC1vF/w3g8S9fy0+OR4NrxLAcfv/T//nP/43k8W8Y/eAfQ4eu2Mg2
bXianvlvHH3L/EesOT68DxeWLLx8QCB/c2zQWg/xPiCsQEuvcwu2/7fAHdhC/p1dgyud61oWJepA
a0MWg/9s18C4ncwMSj+WRgmsq1Pld9CO+9TE1KhKOuWZFvsNuc3bubZ3lv7I2IU8xJrASh8+SrCD
VbJy+qkS/QeE/J6aujkvYUvDxsFFFJMcdoPv//6Ldy9+mqeh//kZLp/if9ze2W9kxj5Ps+Gf/+Mv
5b/+Ov1pb1jf//ALVnSe2HX86ZfHHwmG6u+NBLf/8v/1N//23J8X8fNP//DNcQTx9vEnpbno378S
3g3Z8l/bfv6lGT777yH//vzf/tC/vjdAgP/u9cG0w///u7vHN/+R0naXZBWvamRhW/hf74oRAoCh
ioQgX2AHwIT5vb9/hw+chtO24YfzX3aq815E/xEk7FtegNXBpxkYfzE2sug/2XvEYnKdK8Lbuj2S
C6Gx61iWVpSHVn1MnT6xLRVKNv+5rutp+CM47Q/mQ+J6lnH1jQ7fZEewv6dsiQg5SSV700IjlsbF
yVLBFa0Ko7HojsFSaHDkZq5cxRw+TTK2BrmwxZDKnbSrnqTruYUBcrQb1XREbG+wBEF8WziLQ+wm
x98jb2So+0zx7ttBWeoiAAmij0QmJ3TcAkv/25TDVG+W2o2Wb5qyYPADPVxqosi6Fxu0797eCaot
6/aIDTJlqR8SaZD1Bh0amkQAXKBmDEWSqGTGjrIBdkYhcZrxtNRWuR0jT58rsv7lHXNomR9lXoGu
RLXIu/ZbKqce3nSrkkceHtPkuRqDLGZ/srNLIttofqPsctlY1LLHbjZHFY1sS9ShpYAghpnsiRe+
QvNJ8564U0TE+hX4yAz7q5347d5LUNElB0eE1si3s13SD9PvKnK64bTUmf9A76vXkoGjXLI4u9rI
d6Xjh9P7QOfq4da+sdHSdz/LocdGnC9+Zt8mtP7aqJlK7kD7mozCLOt1YjOjnDRwTRABfckFET2s
GNalGhzqis1qztblhF0wmSeXhHDWt28zzIl4GBejhFp1S0xHo6L2QAdabmG4031QYrdNyLOYTKcJ
JuwLT+IhB1pIBvup51ZUvmIAMoo/khsYEz8sVw5QNhql742KCDtrD14ojnAs9wfw0WPBk2bcfupD
uyu/zNGtd+FgAS1GgmAw7KWnyXa5fSo/ekKzrRioZ1iuVxkE57jzS+MefS6H7MV5SxJpYaB2qw+L
5vJBL3M/E0nO6o8QJ8aWsVrhrnHtc0V2GWKuTcO7pb5LG/eMA1p+VcEbw860OAdVjf2bzaCLFL2/
oDslLJovdSjnB7YAJGOy6vmz7hUDYEP0lPYRghbDxgOTO10x+JRrbbezxJ7q8Dg31DjRQrqBhZNk
myaTCxGCFPoLA9p6XVnoUmfiHMYm03WPiaKmwnZNi4BvnpqSv+KUkzAkTJAZ6c0zk8kIl0VpVOEg
NnU+8q/s86l99VsaPj5rUkFb/Ed6n8zcKLHyZhysyCYl9g+fYKS3hvA0IyRpnDMOfXIPUgG0XIPx
4i/4bv9aB7Wf0TpRqhjoqbORAekeWQ0agrZwp58Zs9FbpPN6T5Wp8T6NY5lARNbsNNPUVhfQH9VT
hPCwTlicrTiJxmzbalPyco7cAmPg1fK+zGyXJ09Idl7bY8JgPx3FgNm1I5IRz7Pr4agY5xG2HgWI
eq3TAm4wmSNnM45QaDRQyM10q3mgnsApw4srrNS84qfDRDB4VZB++47TvxEaqsSJs26o9imVnnTc
4e8tNyNBqYzgO1XDs920FgXWhp2clZtXFxQAnOKIG2/dlLYvw2LPb0u5RDGJD89khDmkmNdsMHhN
2lL+RxDYDetN03r9xoL4ArRQuTt619KHqQpsa5eO0kdHoFeFak2Bv2csjPAMcrm42HiOmIAWUX+R
dGKhrrf8D3YFzQtxkE1lHDi1o3khFtwhbkqmiy4/hfF8Ci4yk2EXu3XYtCjMTsccfaFvdhpvXrJw
7MM1EJr0Du5mjRmzde0tSWEYR72rJ1oQlu6mg7asHetJGtwWadZ217K5zb3BA2N4Tmdu+R57KfTT
qQguczd5r0nI8o35Tk8yLkhI0IXe2ZIZtkXCT1EE7v2y+7Z40CKNcCaWPq0uXqss8vfVMCVnI1E1
TrhFnos+UU9tEEFBkRyk4T541iMtfe59wxT5FSNMZ/zhoByWsWpapnVLV6d+w3rLuDSzlyrBP1Qm
9hrKOLoAO1mO1TtuplYnr7J2IEi5S2R2D53PEkNwvWeQMc/2MF8paytQUpqZgWSeex+6DdD8+Boz
mNC0LiMG/kW3bzIlYqtJeXwOJFyqnieQvch/hhORVZ96RZ+zF+SP/qCMk3ZEU4Inx2IL+LBHOUja
4CZ9JO3V98QCxNTBEjphh7+2IZlA2sE8cJYw/OAMiCX9BZ9wfkEfsRnjNgjiPyQVvfeMdaljyKlu
RoKqgtjEhwmXVlhj+6bng76RDH+iN9yiBwXgtXtBx4a5SVSRXdLRBclr+NMcMSQIBkH2RxOAiroK
dwBpdYARYd5DMedPDu0XVMPbl2BeicOyLNK9XfbC2svJRM1tnRHvTcTvCYJGjUcKumN+zvYuPXj6
JNhT7HMUTXd43qwMJ8+q7wM6whg3EATnVodYwj+tT2oCFGarj0HgQXfL27ChVcNoxFbB/edfNLLG
c9IdoM4tDXB0Vj4ny2IrG5wt3mq9pXog2uDXvRWQuh1R4oA8igX2x5qOoZQKApVt+OkhHc0MfJhN
e/DX3OJQ7OKmZoNmaJvB/GKPtx5UbRp0+UhmVvecmRaWvwIGiR74aaVVzpmn8Bzvc6qFG+5AtNJb
x7UzMtoV/FZr7zQ9Po4pKvnZlGyEDXENZVQvESKA2nSGOUok16TArWCLCFuQU94Zc00qaS2Wzueb
amCM9EleNrS4FXA4OT7KeceWOx8MUMD12jJugIGOYTvselgHN/MkGCx4vbI/dmR8h4Pw0Khv8VH3
uwH2n+7TIOqxeOHdngB+1XOF3TgqH5qIZW/l2I1Q+8Z0CH22tBJc7UwIb+0RidRrq3GLNzBblFRK
l532JSkX89mkM8pcjYUbvZi95u0Fhdw8ZgzkPuapMn4VqMXikkzYXO4zlqqbiZhCCVEX3OgH2lPz
jW3b00M3a6p0LODEAVT5MsjfSihoX0R1XX+dDCMFL4CcUvc8UoDdEHIyrIGYfM8MD1cww8GIpO5v
/qboVvaTN49h61HyrYKUU4kduu47jQcmPuDS5MoeC8phqo2HZUbh9HSWw2CYHoYhqWnnyjyHzC3V
BoTgjUgXZMrY5T4Exds2FqpUGdvZNFSNbj6k1QqdQM1PmlqE3zrHmbVYDStkMynKuUuLMioY4NwW
MURH/hUvFiRwmVlCvSzFkIiN9HTE68t0KdomhBMrnHN9dOYRD5hTjdLf93yorpr5yycGa6zPeN0s
c12ObY8JPSwJ58NtKKvYmxuKs/oRXycvfsASnrvu5G/CLLQdzrlFII49xjtYBHUYtaeeXL/R7RzM
dz6D6mhO2h31zjNdEoU/Py+jW/6WgYRPEKjKiKWkthjIBh64dch8kSP4PIRPdDYa1rFRbpnHpQl1
EE5FwYzQsm3TuVuoZUZ+kxnVspEM+0tbgfDhrDsl8kLBQ/s59kg6FEgVjIEXy06/0OTS4cFrsiw5
Dpild1CoYZTx9nhECOtAfOI4z6kAqMewuanMZveofGTHa6V9zSKJWQvQ62SHXeTjUXO8l07PlJjZ
Xp+dJCDDcD3ByKh3TqQUlUU9MaBVFoTzV0JTo3WEc+k0a9HhU12N7RS9DAwBwW9YjX32OHIhoxS0
QhCoN9piY81TRqdR0fmgNoYZy4DPloSonnpuuaF5AE/VVEXqiPdmxpjoicBdBUATqa1Xk34clFTM
3wzNyK5BP1pxqMcU5VEMYZIYZMXncUzeOaHqzuO1YKQNlJNOgRy0SICnw/ee29uOCl9WpHfFODr5
L9/Q+C1st7HVJvREZj+UQhO+T+E3ZsegscOvmtJRCo+8JDkGONZc5M4BGjW7sp+vXaPIPsDnzMaJ
bZfqkDLFU/4QEjr46bkiNugDxUhdA/eEQ9ANwXgytZF+qlZkJz31/rUuDCPfwsAlVBWGc37h2omS
xt8+rNoW8i4zVHy/OYCIPHJBDtG/e1qKWjjxKFvjt7Cz0TmGY2qWXy5Omem3mSao24XonZs8kc+c
OGe//gKtv+yybqpOU0943Ufc4aCWpl9B6XXdapC19+aocHA3mDayVyPQPuhF0dZQnPLgle/ZxG0k
WA9WuYhwo4haToijdRng/Uza4WUyBzu5VN4QBRtWJSKaqdHXzsWKDI/5ea6q7nV2fJk/41KYsthn
clU+KnOp+2Nt+jlqQpty51s3OoSTrtLZNC8zHuBxI5SkqrNOsL3hgnGyd6doZbqjAnd5dhttmhu6
VmdYC31YTHe28pMPqlxajrkk84aChIleUoDstqdiClkL9TObg/BIYpS23NU37lQB3WiXL136OOrA
fLUo8YVm6o+H2sy1eHVhHceMYYdf5MSM8Fr0DcbeKfRm3mm6isjdlQB0EivsCE8Pbd7j+MILAYnL
AdyDYueCYccopvy03Ad9E+5yKO9QzbOAQX+ZXCwFX9FMSuvVMKkLX9ngtAQga0yvOPqh0BQTR7jY
gxE2rnyubw++9i0cD6CtB/rAXUej/OclHCVqwisoHwiEG/qFogtn3fEXx1AE3PHG9TK7ZYEkwimI
lAnoCliYWM2A/LS5RU1h79OOS+iqw6wn+EQ3kddWbxnvQnMRnsWVQt0wiyiLmsMFPVHFc01YaLl5
pmwuwrMPes4l1J00Uh1qIyy/W878cQJn+0mZTWLe0fYjNwHQqXuUue7iWkPDBULVARdyHGp0CZp1
8hlaFTcXHDzynjJ2oNRjmDdHr3XV3WyByvnVOkt69CiBgLOwBNkpDOV0Giupf2unCoLNsFj1XZW6
005FqSDJUUxwwmmYK8JYB6V+bGhQx6CX5bBW/EgNTyXMfsD+JIPx8TYY9QFHZvK39rL+JXGCyT9K
PAOABUuzQ3bJg+jFB3T6dJOqboN1krFwDE2C90ZPHdHoNsunZyzWkzG71ivkvXSd9tqgnBgT3q4N
bcjYcPhnjradzaHMLvQdTgieqA6JImLGAKpQDD7Sr49Zkifiw0KzO1VMO6PJ5nu8iOEuIpwR0Uw+
GFu+oAwPFMI5IEeZHZxH2C7JOsciMPKW2FTCc4mw1nnRUxsAjrFaQ7mR8MuzxCjfvcLgwZkhI9G4
zDn7X62OU+wDl+ow+cE2nb6ns8edU/GWHiPfbR8LKBAzV/JONDHnwAH2hwXeB492FdkbezDNo64d
E4qRqsW35dN88D4Yk+8jgYW+izG2Ererqn0pubWqR3Y076P7nxyd2XLcOBZEvwgRXMDttfYqlXbJ
lvzCUMsywZ0gAW5fP6fmZSKmux22S0XwIm/mSb9wsEPD2cDZnNcfTdLGy4X1SL71IKdg6ZQAMW3Z
l6/x6mnYXsvcUn0A+gf2a076K1gwLLB/p+rknEZN+7HKKNBsMvL0KYPEGG1ywH7UQtwC2qnijX9a
kzF+nxMerv0wyaW6K1VkRrAxkQBd5YnxK5gD/x5OEYEgcjwPMp/G71XKrjq2aErspJPsGOVj9hu+
HaRI6xHy3fpYTTDHucEJN2ULgGsGsVFP3i3Mk2GESGzeDQ+MxNHh1rHnHtswWykEilj75mlNXZUO
5Nw/O2CO9W61vchfaefjm+MaMUE/X9ig8m7WYWCRtxvzqCxqgg1LX73mbkIwjq+Y/4Xg3N/lpA+9
TVAEUXRxmyV+9Sk82vO0FEfiZuVZZlH6HIg4fnJ8dmiQbG0dnqhoKHcmcJNLEtC9g3DgtYd5act3
mFr1qa5tpzZrxqX3YAmSw0EOI/0HonLl/oK9NXl33YAMzGEhSdBk/mTOlqOqxoZ3kyMo9EkIGbR9
kh55Vyav9IcKFpVFBSuhtNX6TKdl8UekAeftTW6479OKy38CA4xmapNgP6OhYjwJvDJ8XFMsPhmp
sPqwmWj+drzMdlVjwcKPXs9tXYiefJ83C2yzqJBMDkmbXgh+RN4WOdG9p2VjDPY6aDuWwNKtmv49
MlVnH8sVv9o/cGjzU8xbaXko1gU1LGyQ56bap3YpFWr8XYCOWradmqB10guj9zQ35mWxW3HQ9nsM
mtXwEBW+qcg0IJvAF6qbd1/lkv4lf7bQjjikQmKN1bDE247EBpovRIefrsGPDfQ/pskFFul8UHK4
OWFJgnnJM+Zh8Jdwd2X01HbSsDhbUnPISi65UMvxqS15GD34bOr9TR+MDuwnEKbNNl6G5hrWHcUD
7mQBOKFS/i1QWWB+Rtx/D5NdIfW1BQZ6hvzuFHpUzR1yVOpHHuXlvaZt48WkGUpAn09KciePRsKX
aqmIXLTyuDQxtl1iGkTEUoGLvqAT82OOwvJa5vZ2CoaDnbfuwhdkP9E5FZ+6jqIL/L/ses9ezqO2
y8FcfujMw9switg8+d5i3lVFzSjtWrEsz7G/dAmrxDR/q9VIxgv33pjs+hUn7K7v63C85gr6NawH
5081lDmpBIKWFqLcMk7vixvbP2zo64+pxV0Hfxz0J3lzhlU2RhfhzPDzQj3Zd7UYzkzraJDCvo5h
O4eStGmbDsly5Dht2ue0BJRMDkvhQJdVgvxGBIDDe050/FUo5JZNC3Ebb3BUdY9e2dG1GnbNH5J3
2VWE9bIrCK3tE2JU2zJUCfrSGE7+Bg0kOOUK28l2QQu/VUhF5V+r8Z4jpqljVWhxjH0jrg3dgaex
scE57F3C/W3i/Cn7abzy9+oele8JADkACIq28aIjjb7C4rgVwU8Tt3B7KlxmJ7uE3ZE+tewnhxvw
XmrY9/cg2WY8Q9OS/i7qqnnOGlGcUmMaLtcJ4Ezc3mkJPVtgsXfwVAO3HyZcPo2gZB0tCzP0hrLA
+NuvVvmfLsVwpmiEAhIi0HqTL3lx8MsFI44GtQ/bZhpNcXDDtf3jIcbzGEWt+9yn5BovSJqtvOR+
DI6mZNsOY63J3XhXm2I4mXh09S6hFQowv0pANRmv86pjJcd2QAfwBn9X0ZvBy79tF2Z7V6rkLl38
8HcTpkJuCWxMSH9eIa44x3X0g9DI8j2lqBBCsYeriqpci/Tcc5ptVDslQPmZeX0xdw8Z0EmJ3ybJ
poNewDFuC+GvrA5kiLeWiDWPnA2z57GwBr58SGh5jz0JZFmZmZsjLfaqp3ax9iMFLvRGk1UI51kq
FhFBP8UEoNzFs09S0ZEUjwx983btZI26Vqk8fxoJmT4HivfFAzFrfGPkwZTzj3Mv/aB3KGyJYRXQ
DgvtPaGw8yPwa3Ei4giA1nP9kBKaVHqXIO+K7hMOcfxlg6i6T6s22gdlqT8gaJQDuNyYCXUVY3xy
fVpgdz2DZ32gCQjZkn68qTlx0IjrUg41LKgqpfpvgMb9GOLQfq5mtTQXoeNabvKwi78IlHvuviK0
y1sGs8gu79LyACso3rFoIn3bkSKD3pw3FBStRofzpizLmHdLI1uamJcJaA7Amnh+NVCgj7UXB5dF
V8PXChBty1NKTivzQhHvEiX8U0Bz9LiLQ5HfkfO9YW0rO/xRJt61uD6IUmWHccDktStJWEGuX2/+
vKlfDl3six/rL8gpY8NBuuY9ogzXbIt7BjxHu2HeX/6LGXJgsw0CrVd086M7VvI782x7WrWwL5wr
MyGoqk4P6SjSa+AJ3PcgCbQ6DoXG9702CAX7AIv1tqyWrnghJlpE+9HHRXPQvYNMsFZzsZ1jp3rv
MXHv6sGnprkwzkvWBu3vKlsx+Rdj0v3OjTuiWdWiLvfOXAfPQywIDCNSOv96GS73SOd+e/FHj7k7
BMsxcxpWsj3pJKPaiIsO+dJkQXl7RhqZe+YIlT1FncIHUi3JMN8pPJ0KKkFrHimo9+K3xvN9/RS4
Hd0zGf8ofKJhNgGqHPvxcclpIX8BnjbdGRlgQ6RIPMqOMRbFbSFxv5AjC6gn7lm7WK5VJIOOBjNx
xiGcsu4KS5ytzmhjeqKTmdJ1SuiocCtWj16M1hV4XbFbFu4OxRMs0xapIrzrc6emsolYSAVMkpYO
Rsylg7M+MSN/p2us84eqH6eWJASeGbpdye/sgN12VPhMpfqdSKK8d70Y7avfFaNL9lOEOy6U3Lpy
Kcji8DKR23Asqeko1YR1mho0Zt4iHnchDoM9d0JICcRNIXLt4roN0KQFnG1vw2o/pVVjps8m2QSC
XCf+4gp1dwtAFnIOT//r6sTUail+fzBLY9PDWDYi45uMdT7xc3xBPWSCD36tJQ7pd+cZCseR3ZL9
Wj3j/XaSYXkji8WaSlKSiRmReiICRZ2/SiakeSYAHOq1+lVNySSucdQo/RzIjK0n8SkvZFEXtm+i
7MJnaHNjcykLiSdoXYfouoyathFmyLZ7bgAaRWDAb+krmERgj6a8i+xnOqRe+0dmw1r/rPhaASNG
Edd/6YI8hxvXlRWd5VMMkl/B6eStT+jlb99A2NquqZUQPglfhduZDR7bTKI4YruQ+vhGp0IuY2CZ
vjrjJ9Gp5ePcuDKC9EKJlXpYphDyPK8aVCmrLG94f2jcfUxYrvoMBx1+eWbhcpbMLhE9kfb/kUU1
8UYWths6MsMl5rYemTyDllj7F1t4Nt8GoceSo/FwbWHtjO6rECbqtl5sQMlRPMJkK+lNppsdVeSN
F03Uo/KEeM75Q+aMKKga9h3nQbpenLGtjwGhhfAB91bCmhIIhHsr+DLdeO95EFDPLgrjcIAUcdPW
0T3e89LjW7pmo/034z7zLvBeW3XhhyrvWDZAc9U10OAdVUcrwYAqqN23OcS5eZlarW9v5aX9TNnM
o5P+X3C//UlXTAAeQe95muz02kBo3ePZWD5oouVihAtyUBcaRvzxPOt8gj6GF+EcarGEbOvQKcAp
T+V/iOtib5POm3cJaWt5DG1b3tMDAkvJ4s7flRbSGD8F7vI9ou2dqBL3ZQkrQVWH4qmOo2AktaPl
3gJPOedMndDYZq4Iaaej4Y3CO4ivtiLge9+Tna/ObihmAlEAIqfKde7YyHa/F1NGPL3zuCQL+Xzt
3rtT776UErsqPPGEzpBwWYJwRyPUAAVRThDH5qZ6NzPND+uGDW2wq9gO0daKT+hjbkt9xyjO4myW
2BUrxt2wevfiZf1yrFp5fnAs/OK9h2E8YUNR59eZtOnqnhhunMkBeIAW/QGUReWHuvJ1+Lhyu+Jm
D/SOIqu2t/krN9WI3sOI0e+UZmg69SZMgHD+GYbVD5Yd66Iuv2Z2ru2eOaJIgDalilvctbZeDLRW
9t0IvgtGYR8mx6INE/qdo3FqdgERJCP/o9RZ+BsGFjQYg9o5PjuK98S6y+xQZ6Sz21xFqJWmWy+y
dyW2WYqBA3unxsrE7b7NXOk1Z8WTOX2UQZ55T207RuAb85Qs1o1qdvNw8GTg3AYT44gHDxsxeeAQ
dPZxaQMwu3VelM5xdR3gqw17muQT93rSmi1GB668dG463bQXNhlwsJB9JhaSIkwfJmmJrLVkNIZX
zQIGDg6PpireKKDL8HhhTkSzv7QKeMC8bYNAmoW869RmEDDXKhdg8HvmPX1MEKVhAt9Kfk/kR5nw
HvBsRu1/Dd8apvxlXlsi5iI3DMWRh5bE10UG1EGkTAssmFiWcUVAw9ZP9Uw87okqkqLWW62rNAN9
gS0n2s3SIey88YcqKwowh8hsJ8Hdtd24IClseczyymVInhHn3W1cL8aeIHvzZ7cwH/K70mu1euTk
MMzTrHZZB9amJMSLg21oKe7jYxwCHMmuht7qTVM10JHdmKktL2k1dxBCcwA90U8roz56pyjYz65c
ZHW9nxqyhTs4JOC1SGZG651ObcXr0Uljl5gPcFLnVysK4IHx4FfNnmU/h1sTYB05dzpzyweENJ+o
vuknIioqNumxrdIk+YGQQXCJ1mUu0+2Jgq/W38klWJJgC1znZgdq4ZYG057l1RQBPCDhQKnlJNAE
WRNnCYOEwnW7cJWrisI/kb5Wwx0GMkMOLORSzOiMfyT/2xfsxm7DejMQUlyhSHjBsZpJZ024+7rM
XV8hHfnBESsNu3gmJUPKjrAATJMbPBvabJZoP2g20YrbZduCBwUqFktDeY3QMEkovqYJ58z2wrSn
KCGIA3Okdfx9X1Yjdu8+K5GjWgOE+kigL+zTI2fD5GDfdniIdoPQrIOrchHTDysY0LAHP7aCWopY
BP1ZUdg9gDTMZ+dfEacCbZunovtPZ4LFyr8gByrCYrABx7oLGJbXhDo7qtULWN/0W/MmcgLeoDd+
j+jFTz9rGixiuLPlscJf0h8E6d8JSRgpmKUcut6my5bKPvigI1jOer2aL2O8hBTcUJvZbucVQuRT
4icNr1FyxCLotkM3Fe2rxoeckBkLScCoHoTRtcprJtQgNevMxjhX3lcREiCn5hk1ywXKN2B7tmVA
H9YAEoUC6dxpgEIiLg8l1FDPA58AiM/ej61s3hyPy/K2b92k+q+YHdMeFrPEAakZdPcKLQmuHozm
9rzOOBHerG9qAJClEkFBI7IW3mHULAr2FsICUcq27RLy/qnNPtqKIegslZjFn9uOIDwPvLCjT47H
jrbvqerKXwBgFsiPuotgpdawmWmOqrpsvUvqeSA87kF87A4256zjbWGhUdwuE7F3iNcs79p96sVq
PSRD5shd1Vf0rdCUquavOBwy79MghgZXhCiG501C0xZyngxFdWy4PAjiCW43rEQp1qFYK06siEUy
W8EkYYvq4PepSPZaojuI+XWNn180TgzzIFppxNR7y9ibXNByWnMGrROsH53kXnvRIrXCwUvV62TX
jUs3n/HpeNBfrQzif/zvwkXLkditH+KILRTBSPhhVOy0t3Zjir75RnL1SWPyewXZwQOU2jmFcsJS
9YV4Z7YF5MUtgTNRUCTBlWoeuVX41QTapkn5aB4a1lfJ7xAk/gKbJxxh0oJf8OvLgHUhPXouZ/XT
HPJ/TpHjEFHYFM4AOnFDojpmxkoUDoInCut9vV1ln/WIOovXp+dwytr6UE0uySZCL43/wvmBqeLI
nn2tX4qyVtVuGXPDcT5Udb1cMxGPDrP3mANEc+uosb9kZUT7M9bKyX7CTtvyhRO5ZRPVySHd9Zw1
3rUXRssDQmVpfnEFi7PTmqEwfUWwrSJSdh7a1CNf8km/g0JN6DuG7dLPLzR2GEKm7kTNMiMm+7Ml
XHO33IRutNQfS96yRV1oVM7Wy0r9aHCQxivdfzKaO6p6HRM/463nvGPH8hhlo0cYxisC/pCPxVKn
kuTj7Oq5OdfRaOdDaIwDwgY5UI9fY+dSr8ptPrAp3yfrdrQbBQtpgTtkEDVqHFxhkDwua8zPabPi
NMnVN/nHdRwfR9vO1TcZPi6FyFB5a8JtNTL3+1c3LoOZ6QXVaptrbelVps5j2rg2CiFdjpllF+UR
ihD0dtbSvEhVrZ0HfYJJ79Ur27g7KcubFC/OXNFxuGmSvik+w3ElQUTRx4Rbc4NPg2qeQ0n5GuxR
Pl5NOjBwLa0CvialjFcG48ZTi6/PxfaBdas8YT8hTFPzDs8+Us9bJpq9TL1krPTH4YbKHccoJlMn
Lb8plFPvuaBThZqW3KMyh60GcGQKrd8D6VIB09Nx+FdNqv8c80E+10KBQfCVMFerO6h5gQyHZtv0
TpE8CAgcGHZrnO8WVwRZhWMaBzF1HHHtc9WG1GPNPnR6h8CkLUf1knp+7x7A15b1jxmR/R7xcnnT
J6BUL+H9o4mdg7CMuOeRz0/D+ohl0vKlXUvXpe10ceRydedePtBMnR/6VBNhLozA1EnBPHliN6V3
ZYAMgTLsyv6pIeN2IjDIDr03Wp1WKtQeZnxh9aZxjdkiH7Y7M5XEdyjAXV8k1LdHNbC2YhWji8++
JNOXkwG+BH6Y072d9D7kMEHzVSj55alA4YGin/3qSEHvckipX4ybEkhU4N65/DS2zthB05p5Ex1s
y9IPtpu89E5Q7cRKge8Wf7H/1ACcf1RKCDjAq4UJIcqUSkSGhweIsc3O81f/HkCBw+IYDfrcxmP9
SpTK24ZzE714nhK02IAR2CLVUobJWgKDHyfEr4ab8R6em/2IsBGTocybI9lTGjE1nXlTOg0XkbgE
u5wMLgCXJkL7XC4US9mkSYmUaQExzeuiLYJj9UEklrVy1Mz/nCgLl0dWO1B3176SJ2hE6u8wTBSE
B3zHb6el8r4rufbLlh5UAofhAtaR/x5zZ6Yinoogf4itX/ypM4uzhaha8I5hFl+GXEKmg9H65z5s
4m2dqvQKohOJUVCUwsCXE1ASPZ3OnK8dZsvWYqEhdNVjmuyHneroCKJgwjsV//fmIqsnCP8zzRy8
FJwHf+bauZnKNHpSALmibVtO/ZtDfQMCydqre7+cJ2+T5HwRsx7CdFmiy5zJHGJ0IffosxSN1g7C
naCqLe77lRD6sjyEAC9pNwtIEGY0sbmNwYrDS8Xjq6Fnf0OpW7HF6BODbZx0eCyXOGPbBtiKlx56
IlthpO4Ctiv1Jn6Zc1OfscNThijx3SKaHGmSlJ9IWeXBp/bz6FPDdWBLhlhopYtOAPX2POPJeFxA
3oKhVEzrxRiu6JO4WM3VW3lMudzVr5VgaY9iEK/BLtJBdUeOjtuupoVOKa6MW+jJlLKDhMLjFZbA
5dqVPDcbnXXGSBBT7XdIPXSjbZB5w55NYXCDCpXUm3mSLUW56HgnvA5mApd56Ewkmc85MP/T6JS9
YnPhpeeUs+dsDaHHaC3NWWlUyaqpgZXzDz8wzzavueVyGq/S340GVZg7Q6xOee1Pj3oqyY7HKrmH
ZDFh+4Li/OCOExq0E4bgYOoES5kfCHmC/CUuaTTL/ygc0SXHC6gLeV68trhRR5r1vU1F9eaUpn0n
uZxcvLn39tXgshh1lzU7MbWy1UhHFairsfGvqJoYMsEfyIxY87VDOrlasPkt6xvXvU5EHO9z7Cwf
sYZ9ve/r0t83NdDz7S3gEJ+kSXpSq1VQXogP8BS6tq4fe2p8rmR+uq2SfN031Aeqa4+dJT+YyqVn
ZoxBo0kcL1sGP5AocT+bh5KN3kcDH3s/kwQ+cTFuDj3kPRaokIfBq5nmk+9zeZenUD5urAW570VS
3ndVGtEgaYrwwfBywtvJnpO3BDupUxiT1UAYNekbUvR6tdzQPwwVXRe22rdmVbgyG79FHcyoc6Ku
sBqfki5ed1VxIxwg0x4Cv4geJCPqNalWcNRrtRbb3GVwfhpgIfRECHTx2kbx9ES/DLeQNPCyg8uZ
87PgZe323srdSmOV+2L+ooihIfe6a4tMvDQEO05xHHG5vXEWiu2q5/x3wXv2M6+WXPG+ER1zk8O2
jTDXxKW6Cud8N05mZJUfBt9dn6avquslWgmDC0rLoAHY+2w96G/sBgDuSCESdgC7rScuThP3gaB+
H/AK3/mdn7zZ2APBOaBlHe0tK/64YnNxN3DD5vcsbZyHjJgLC4oueXbRkM7O3E/nlkVCt0G5j93D
kjoSWEeS/WDADIKnmdT9KwrkIA5ZDuF+Z5ldJ57RDPlyXQqZ7dKhGnc9OIufgHadswoDceH9X/Rv
fVH7yW7MHd2eiwGj7r6L6DyP8GF6Gypa4STOOSn3wwI407ut88KHWyrTx7flDv+NMnHfb46ImGDM
SsVfCjUsz8qmPjo6Ucsx81Jn/ahNFxVokjO//sQHX/nge1dp/2azooZMVTl7QDb7uH2cGUaKKCI6
Ds2CV3ovZFINE/sOapj46idD0TyaFDYWAmVSlM+pw+7hdsN30xCiCMUsBmJtlvh3vO4mCjJpRsZo
kC4WBIgn8KsMmLurfOfIzsOGXK95Zr1tm2B/Z2KcDZqZvwT5NeYPhxWBPeHEwpj/+jdG8ppppaQz
4Y4JLIFqa0P/KZhT2z6LpJLOQVCJHJ9bJC7JBZKz8MJbEEBQYHGApBExgp3OYvLIs5jmG7s2Q9kW
WdBXv5RwU4WxDvv8Ab7KvG5KYymnirj/4UWE0/8p84iLYtz6wUFAAjR/Ry6F2ypptLlwdokvh1FD
78DA8bcXLcPPgPGTh0tziGxKPZYWE2e2QMcrZKRO6UxpGWJ//pzVt8DIWjhGfnZGa/07VjmOBqru
6cBRvfAQR0XMQpb3FCMwIOYovwOCVRabFFIgzsPZS7W+A40+RG9K8jEcA29N9L+aILDAOsDnz6yq
OfZPiRlAjaHVTgfEDEyvdRQlildJR2UcVAcMt8nElnZnsiaAmgpt/ptMTWd4Wy+h+9L1iIRXli+2
QWWYh8jd1XRgtTT4KkJNe8cakpHbYOmD4IwK2b9xKfUUoY+yubgJDTd40x13eFIz/UzupqNuDEuV
5v3/C0pg5O+6haTCNzwM5MoyAi6QrmzQFxS0TNKm03uwq5hBRMcENXBC7WClgTsAHpPCxxIRemRD
viIl79ZBQvMnqruxuUEY6svvnl4/7OqOU39l68iddYVHw76iDNKeHFXzEo3NDDSlqEIAUM2QnJSb
twdrnXK+CsRX4pmKPhhAFXqYvpMgmCtqrdL6jt6BInpOsd/8YECeinNoatCDc8UL+haPI3zRZtl3
PciBv9xaIuPNTniCa1r8gA+aLizXQgCHibNccf/+OANo0/VYRLnffK5zT4YO+SuoaUDHp9oB3lxp
P95GbL04+LRQzgMWq1ZtFR9g9q1XGQxHKNUD1YMTVDICb0TuhpO/qDSstroNBP5zrnSJc7KSqyxw
lZp22rqWqcAG440z92AiVFizyjip8icwSJN3rJPV1B/CdAtbON0na3kYaeNb/uSOI6NNydhOxWHt
jaS1PA3YkdI04MdRooeNVzdyJvU3YchBO6e1L7g1IicjAIVdOAfDwG2v75vvznHVfIcvOiLfkWQm
EO9kPeCbM8xMY/K3Y/m43nelwe7TTzkelgULWHmvGpVTZwvlsUCyXM3QHh2JCrN3+Nchs+gAd3ft
cN7Pp7yvk8RslyFo/tOrQcy7TMBDVLqbQq8egP7VyY2UUjhtRGcoDUeyprYvW+yy3IWR6FFRGLvs
6u10ivKNOWWqKCVXA2mtdsuCUOoIC4+R0M5uOnhjtzSwETPJc+qMwnxdfofD0A2vvs2g6IRElPka
M72EUA0aMfbVuSyN/F75pCp+K8fJgCCCtOo/mx7bwSaAqMFw7bPFXDZ9BKDzbFXkd/1hmOgd26tR
wEsBBSeX5tFt5cRvaz0az+6N7Wbx7LSqCOU7YlUR7p24V8kxl4jr3JCk6XFHL0Hba1pxCZRdgd6E
Jt1VJEjrf6ZUrvcN0pw95r4BQc5nHrBXwc/+TOl85l+4+ELc8CKEnWdv6PCjtp7vTHfUL9fua48Y
Pu8lzlcL4aiU56DEArVx2ps+pWmjO7g9AinueIjvnEpdexZkru44k7JtPLKbuuDTx0XYZeN3yVZx
V+JF8ne0nQ5kmqbiEikYY4c+aeTB1xFdhtja6TPqDGfQfqByqj8Eyk4ugEkpB16ipNKoK13CRU3n
rlOBoA/b4pq1hQj/rkV7I4gGffEnEsYcQTXDdPb8OgqQihAy+JIu7NarXoW3pKqgmyhb4pGe5Mke
usoA9qAna3L2gbTmvq+IPXIotPSjREl68bqgfQXEO6fcJvsZwoavP8zAamDXerSujTYjycuitpse
feqq4ev1oYv9CQesPeO3WOnT8gmV4MWtFEExXpNIxCgE9BDWSVsctdPTscKK0Jz7ShWPZQKJ2jez
lz+h7oct/R70xu8mZ8qfgyABbh6QK7/3NJ4ULtGsTX1WouMW8W9wHhvLIvW2+sSxDmxBvHTuGBN2
rXrKYvDkUUQOT7PhwR7oIvRV68HWJxijD03Ifp7adkWvNeCc375LncyU2NjlDkP/yL7CbC4ewrUa
jpXFxbaXoPidXTLjgMcCk8CkjNFaNkM8ZN2hka6y9xTscosj6gbKe5IlqyiCRDN/XWa35HNWonuL
wGnQckM6h3NQw/w+134wukdeJtPX0pI1IIODS6cDavfuJYvTbh0jqM/CcFL3dyMOLoKgawJcYgQX
2FWzPCP2+uqQDoCFfKFYtxWswX+FgGRjwsV2+VEBid07HSXjS62mYDhHwTq+uRDjEFmELY4BjPv2
4CTcJw91ZORpyAtv5vrs1vJxQEl5amDxXLScdPCgI9NfqEvkuVdM1abu5zN80eQ8mSE8B2EVfEdJ
NKFPKORxKcvuidsxPy4onramB5Bkx3dks+JUk8Y88aioPbeViQFsQHS75LTp6bNLLISgZtmvyX3X
YxI8aYEj5uD4C/NbrQR7UoGzFbtMOrFYrxMFxVsDAndy5lRemqP+MdnM1ZY7fIjyt8I6cXVO5Qu6
PE9zZ8RnoljbvLoU7o67dBwQPED33pPfUKyNeU97XBooTuxMlE+7aaSIezZZx9Q0ll6x9wIsBKgF
iT23kFDKXcI48NrDgfnV+TpF/6ojylbqrgYWxIYueWwnuDMdGyQsBLkfUukIrIuOsaXZV00Gpqi1
wj6llB0e1pL6nmVM+z34X3xHFrJBTfhxK8A1EPIYe/OwVCW5Fh47zY2zAhXjjuCCA0rrAWL5kT4s
gVc/ar5zWx+Bcxd7Tg7IpQLx5OLrFfj8Bd5NStBYY7Eq998tBxPQLRPJo4oF9qY8H8Pb+j2zKMB+
hasIoad1zrRWUNgdCp1gK7Bpd1xZf10E1hxmb0sA+IAbBoPzGhU8vnkJi7cmkkh0qfAwBSrHsE/2
bBgspxyDOHnrycZMGR610i4bhJNxJvcALxmdTLmp+EtQXB2TKlR/gh5P7oYGSv/s2RuXq6FePNp4
qIloLH76R5Ir+iWhRoktgPz4QsKsPajA6r0jm6T4NABEXwMvyFccAmwpfmlxK83S0vUPDdsiboa5
lwDFYdvT7YNcVX+FteGTTldRnWgNyR2o9AIzcFdO31BU1U4Senxulq6kG3xh6aiGGV9DJyjc0Gxo
z5pl7hM9kP2TMX6VvuRsRR87y/4FO0PIXarEcISQ3/hq44GaDvYN1z+K1yGcPQy0X0y02tf+N9WE
S0rVZJte2SbwlDWNH/lcQrKQMDYS18kUuNbqjcF2+mjr1hSE3rFCCIpd6SWzS/GmtNMUJ5s6IUwd
3zD8WG/HMnlGLsMcXYBbfZWBywXYEM3CCEZlwb+pHwwtewqtf1P5GYcq4RXKBC0hQ6X9xTl4+AZe
l3TBXIug5hz7oY8zjs0b7qknaPEdi5U4mANQU7t6eHQKNw/3WcuxsdWFaFBBGDnuSRh3QKhZtDzM
zC6/Ju3wFwxNoPiA0slgl0bh8qgIgNlcBWAUy/GFS6+K7yNjsnPd9v419vq5uCRkKZKDbtndb0KQ
++nFkbWnf7MmgaR729L159nvZ1DY5M2x8bJeBW2IbRWzAokA5z7l+6FPOA/sFz6C6m6IluCWBxkt
2e4kiHZeOrbjAUZUhE5QyAe8HlTAKgmb7ZzN7QCHtGi+Wr+mbRHZfDnzr33KwRs8s/wUhXeJEKDd
e0o4vIcpcdVF+EN9gsjcfXB3bcx10cm8AIMcAxTujrcoaZJITqS1Ip2hksN3uJjbZbWm05IE7eCA
IB/myaA8O+U/sPHcLro56P+tOFRpOHH5wpJxTEhqbaDheZfUZax4myLjMCjIJGvDfd2lFIvxADeX
eoQEfbNOwtGO+/JJyFZmR9C3pC0ndyJG5ZKs0++DWtbcocm2DnGX1YsbdH8JTWnKi1mUbolhYpkc
Boee5wrLarXHw8004nij0UcSbLRlgBwoGQZpvzmxv0vI1AAL2fHWnh4ZXvv+g8wIyXMMatSOxsxO
8WmlReSyLmL+Q+/Hgvzi1LiEEvB3C4mf55uIPH3oKFxIo/2PpPNabh5Ht+gTsYoZ5K1ysGzL2b5h
OfTPHECQAMmnP0tzbqd6umWJBL6w99psedv1CHf8s5iZXxBKnC+vDooanmh2vKgXE/qxezerHQCU
2BkQyYVefuhr4UbA5Ad95k+EvkCH0P8jYS15dRdHMU+WKP4KALs+ix4HJgEiTFhxfukOYi/YiSQV
aIEuxaeBdCbFhoi+SCc3uRpUt08Ox5wdDl25l7KawD3Lwp2N5yGdcEzvY5g92cZrNOI7UOLQJhSB
nsrfSFDA8X5x8/7HDccODDWA7BXEY4aOPAps/sFE1lcgWOETuWHEHiPD3QzN7GytTndbzhc4nm6E
VndASTa9BBo5RrAUwx4tXSyfIqhs2TkTWdbtPS6AgqlrOS9HE4Dw2KZw+Yj5RlJ9p2q2VBbemGPr
ZTaGN0HWX7uQvDbGjH89xR8GXWJ8SJDanVIG478WCJmPPgNEwKWlE4zKESqbGq/RzgbYyrGZwXKg
4fBbNj45SZUqgKo3Fb7e4pbi1DGW29ebeV6wk4CAwR+j7HxE9zvy3bXYJWb+vbz3AX90y3phM6Zj
VFerhNDA/+X9obzDO0/FtEevMX+LRBEQJDVQAcpZ+Db+zQfVInr4jxexyXDvp8M9baXrkaTtV08x
usg/40wBzxOD1lXfVHq/tHq4oGhhuQvgCxChXXREBhjrGMyu3stpqRDmji0DvtRlebnle7GehyHA
M50tqFWJwYLpUQBW3GrCI0jvoRPY2rgTPuyUd/PfbHfK/rJmJJNgvhB6O3NOVY4vud5ooeUDpqPo
qBybIVKph5guKrUDFl1pDBGtWiZmNo0BrDr7zz09zUHJTNPNZIQ0AtiGE+oHM6LQru8t6wDRn7pC
Bvj1d7C8ScxeJDNx7NUhv2ygooDyqVx4yvifcbcow9dXxTXxoY26wEMt79ANYTCrEifguesxFBPq
izlNplhNRDTUJ9pNf4slJPpTY4AjtVc+9O9B98nWKJstKcCNGBegMgg4cRq8BHXgdW9Fl/mslCJh
QIB6Em6w6DDiEkdUcS5EGOVZFjdhX0B1y9Nd5xDVysaJefZKsACoXpx+CCIWqvx6rOLZMhy0J1S0
dUTjVOtx8LL4UDNKbrcVeBakL4KtOl5YHcbSQc4N/lGcXEgqLJtJj953lrSdR3ymoyZxvYwe6qyk
740MQ/5HWygU/IgkfVQN7NX2Djg6hn388tYqwr4q4X8MAI2LYnmAYav4V4QYeTBUv08sy16oMxEz
+j4I1jOy5tzc2eNMdmhpRrfY190QRbs2CixFchHk6Lt+sUOiTZwbqjgZWnkIGN68I1Ytvqa41B3a
wghxLHdR99pb9FE2d3eOjg9dntqbxsogHzjBHo8sw0dwnhrvazchTHSLczkm5WduKvHnRX54rdI4
cC+LU5v8TD+AkJHbfao3GbMEBq/Mnu8bWDO/ZM/nD4qf84qEfcDkLaqC5BikjzNQ3dF3kiPoF9e7
CrTI3tZzSeRczczEidxsMDGsQ4PmheVFxVrIpiMj/ojS2xXktCUahWFKaTr1iUWxDg824V/4XwXB
tGVrbsXpVqT5SC/QO1gZi2yIo92cU/HhekFi8iYm5Or7KEHwshV2HB/nsYj2np91D+0oc7JICuAi
Gz4NkcA+4ryjaszcrw35Ne/QQbt/IUjOdlPNIVbmJqRCW4lynB/A3ifEjN9SctctCqg7ETJ2up/S
xfDteC2KU9H2bJSjTDDITsjLKi4LcXRXSwAMvhAUhZIl4KEVe8tk6uQu1kzEghOeKi9Kfu0JsQOn
cKjEOWiRrF1gXtWgHW1big3y3ao9ZdVgP5AV1G9YWSbXFm7rS4mkGPBrcgu3a6kvIohJi8+KjgQH
ttM9fql1XFtjQypKzdwsZaZtvsaRLwgYdKkTJO6BtOsDW3giQUhJGnEC1UAu07I7kE9aXNrJtQ9Q
l2b3g2V9hK66pHLICnTJFHWDHJ4sOnp/TdcfRUdiuJYDW60ZF5zU/vPsj0n8gDiCjq5rsfleYvwX
4Hhry9vUGj+CmmJ24a6Dsu5kLNvfFZaLqGptJYDiPytn8oqXvlHNxF60AU2LHSt2qY9b/l625Y7v
YeSSmfOCm4eDAYmD654d6Kr3ZUKkssoViQc9sxU+Lmy8ZyT+8XhFnS9o0p2MYwAmes2mAv6ZvMJn
XeQZv2ipIcnamAP4Vfryn01p5796dWfF6PHCwMSrgaSzszEpfJ82a1FUYMkfFCdtlNAi5gAY/hxf
q52IKju4WIDFkX62qQrwCIz1whprxYzIjoIVJCmi8NzYI4xNinG+8KLIbRAoGEXVFG8qN0b+ntvj
uF8sJoqrWvpQhBovLpMdao3gVMzU44SNhnc1xg5MFbOXXvHtdugLHIqEkL7zUiWQ901UyManXsCn
8ugSOBUdAEbhGAB9gBGYXDVk/RVmyrqt9KUUceNuBT6ofqOZs4N8cOZbUAQdRLavvYGRN6j80aza
0sv13mst/MDFIMVd2YO0/8ImE3ivEv/Vtwz4oFkPqHnXgSG+UckUhDVpnNuFI8ItavdR7JjjEoPo
My9azc5QDScntHE7Gph0d6OXIq8EtOOz52imOfgaJxM6h3QQNNxondhwAJHn3rCLZpz/5qjsnnsW
XDP4KKMQE66bqmRwPzdlKf6RodMW7ywg7PSAsqGo/7f4Risiw8lHqB8U/S7qPLrdMuhItFXVWEes
14U8+lQUbKRd8L/LrkfQxavv42yJbFPHZ5rghWzFPlq+Q1rZu3bM+3eIrCp/FCYQ9wyHlnLT6z7q
4fGw/QJJSv7af7Xpewd9juhPLDE5ydgNWnfEAU9bJJ4VhlGBwtkphkOvSNsCJtTC/kDAXqAibX33
lfg3tF8gS8U3gIJb42aKIi0+VQyaP7VIjWGAPFFQh7waKekY7gG+DEeI6+JjfkNTi/ILTBdH8w7u
EypRyfhWbGPbLONhClw4UhWD5XevbBirMFiELoxGOEHiVC93JZMfsF4SFdWGP77Fh5vEzGXGguV3
3/PyYbl4KuMi3yud1h0ANsNYonOM1R614u8kOCvVMRwcLKkPBJ+4w9VyCCIAGR/mqEYV/0iYOzfh
y6CuvMrTFRaTcyp0XT0Gxohl1dpJ8MuEP7qgFR9uYP2FnMeAyhJ0G/LuG8pLhR+uHG8Tkfy2B80W
LGsn5sL5p9fFIlhhqffuu4B9OaMTIsKDHxb8iKQSdmskYPrlg1e3AtOK609fUEjiS0pGuwZqW042
Lk173k8+VcN+qq3EB9LSyWBbzYX9ptDTM1AkBEIeU3TAw4EXTQCH67K8RpuEaKI+LYFRd7Ko9Esf
IR/GUZKaag8Dx4CyLmoScSA3NU8L/fI6MFl1TzBgNq1iJwrWCcIQcBFo0wSiwf2AWGdr0er/x+uP
K8pSLtWX8798zWaMyIyfxik6jCX45wPGr+W1W7SZ9mHtW/5T2Rfs7lLEq9U6jGG4rFBzhYzjIzAK
n9jLF15YlYbxlXRhs5CYHnbvER98AnZhc8LVlBSnMMwSvLEZKfRnf1KOXutILZ+I6odvmgTS5+Uw
Q4dLCDhincMIMUWutltoAJ+drFyYF7BYsHcDBjPCvFmj3shGyMmTnefYiOMKB1Epi5UMzTgXJ/F0
HFDdtUtFjvKM1JZdEzXyMjlcf1csTNq9xE5F6GHtk6weCXZlR6TuvXe2HIjujAEj96uAUhGRIER5
hSXBCupulwl43vcVOuniI/ba8CgDhJ8QrEYlIDDkjnnSg1O/Ri01XxWn45a9Ttmdy6Zdio0I4djM
wKV8+91k7fST1K11mFTrZuvFzPNTZQViYNms2n/BTXa7NlXfu48YC7yK3M7RQhNYCQhPfpZnsOGJ
qbqrqGUukBPYGcSeryRzQiSSx6geEwI8GFhVO3pQSq4hMjVREAPNJIL8xWdaa8X2tXKWmzt39qoO
HZWZ/IOD1fNEVK8izofgLJqPaTnqJAy9XYIiEZlUzbOORjceSZxopvjgtXH+GARoj8ByOc1LiyT7
N/YS0kfRPt3lner/m4LSc9DaahgbqW1fuEg160sZv9tYLadVJpEj8XT55qIRrp9aJpZrkCOEZqGt
Lu1HdjU4BB3DTu4UZ8wnX2a/yVE3uXBP6q95sexdMuGIpERP7FvwKUilbeZ2rDfohxB0UrS33d2U
2nBLc4O/RzLjcLdRGC/vVTnWf1CYrZNN3sqIp8EPUJjByV3FVjp7bGJM/JyznLgjTaV8zfWIgJgv
H8pZwAuhw8QmEQMWk3gplMUStDOhh18xQMp4818gHBgGcWzYRsurRC2PTlb01R9sBOwSmT8xDPVs
cTsoZ7Zj0Oq6nyXu2+uSz8tPpoX/asWWJe5gNTbWhbHJLTyLbaDH2KPxzBYw+FK8mtyPuJyYrdyw
aMTCsLgXHYYeLsVjnQt9TJkAhru5kAt0eRwZey7WLOWEL8YHrmLSAZc0rndRVTvEOHROsRdjRfJD
IQv7LiAbh0go6iCQjjxRFojFuPlhRAxxNMZ4gRBC3WZg2aAOhP0ySrQ19Aj8ltWRF3NAN+bJY4/a
kziceE5cAigRJIGu6rkK4ZthlUmrgcgdBWkjYy/jFb+2bbItkntxBvjdU0f7Mdre3k3Rw/VDuGlr
iTmOhwH8cZrEmLojQKmnriGhB6NutzQYbjHVULixS2NN5OCU2uEWmdaNHzG9NFOun4tGZrjYOtw5
1yobKM2Tmdx0e8TlHo7ElD2AYVhcuPq1IknRwZwBRyvMXjqm0aBxnF5mF2qN9KIzTC3gSCkiOO4X
e+V3cdw8sjJe+gf4iiivIOKp6G7qBfu9Zq6ld2rZqvPsgl5EwmWlct76g27leZnnOkePYzV426DX
E7zHrov4hNDDSU1UKelhLk3HtEE7PHhrkBkoJGM7dZt/coma+5Dr68srVPQ0Wb4++JbhXCLzsl87
tjs1LH9b1vQ+wv77oq1kt0MsEz0MgdO8LUFRmm2npXlmniiypxgvi8jXZITb+jNdnLgFLhbF7B5C
RzLZGEYs69pn7vAvytPa//JpNf4RJYwttS8m8SlaN1+nCEgiLOm9YL1UEcTnNUEf8FebaXmhTvZu
NxYTm2qThmoRh4oGq3sNddL2f5Umle2HDiPH3qCWtDxFS4/pnMUQN69g37cglK0if1dFaQMuRNTR
v84E8VuQZgA02HRz7aO24Llgy6r0C8NA3sztgAviPrC0kzwgOUSISMTEzNJ4zqPgPYwq/zpZTtke
tKzmo+c3CCDcuX32c42wyvaJFfCUgR4lCeYaVnbez6eiC6KvTgKg+m1wYvw0wOJDlpkkvv2aoI67
+wSdBYGYYx40KMsiegGFGZQpR4PGvPuirZPzHxaqttxgS3b/k44b1I/iRvmw2QV46CEJHGj2PWoh
LOIRDeXKEwTZFpy8l8DMKoQDItxv7erw4MVE1q4FySpbLwl5yhX5JGtbCOOg3PD6LYABGrB2ijHN
AMFYjgWqqOlDjn4oP+FtuAV1zpzqL+VKY7iV8/AdrYFRTzwpTv8GRFDCjpjiYYjWE1NADNxt+cgZ
AQCmNxnSD8XIXoZ9ulUijs+SOpzo3cQBiIXdbfQPdTnV2TEr3PQfknZBtDnrmEcK1/FEQqi4zb3j
4aeUdffRkY6AxDVN5QGHx/CkAAXsu6jvvjXQp3uJbkI9R3aao16x3PgSDu5ErnWW2yyb0UMCq6Lq
KX6YxZOrshsLhCoYab2o4V+TExbJdjQgZaJF8sev5tWB+UuW3ANa3CITHDdxAV77k5Ob/+RCwZQw
+0n8e5nROc1UTu6p91mqIH5abLYuxnZysnrgTb+VMD5Khm8F6ArMJkKs+RqdT4o9AYklq2QBSwxL
MU/0ZI2kyYAUNrsiRafygYmhQARoaV9f7brn6V+5OGu6uxETYLdp1AyTJhgytY8LoRmYtWiGNtgP
8xxal8KI5Ue6cR6DXFcU5AMTwbYPaBuWvIosPLaqDwC3KsI8jmDlmwDtazf9DQ3l+F1BeLt30n2R
kn9T2t95zK493aas7tCo2S47VA+c6QR8IgGcpqolu9Kno4RSPSl4uZqma+IBzzZrfE32gQEqG5QG
K8B3G/XpQuqXX8N9Rdex9ySrJ3Z4HDyQ3BJ7Y1w5y0PGpYtwmSe6Hr6asgkvBVaUhqVhmwf/EbBc
E/GbJSVtG6JSnpkbFFImV0xYbfVa51Actz1VWrGb3TLdkpVHF50m3Vxsm76IGxAUZVL/2pj3nHcv
XBwkDD6EwtcR30L5HqFBYC2KZjbJiCou3WeWfgXTlhx+Y2mLuFu1HF1bn6QunqaOmKrG47Dt6Onr
O0FgXsdSsHautaOEWgtjBY9Mv5N8WzowbH8HNxt5QCCJhsOe0ga/CcRFml7tHhMKG3fD2gnFHpk/
mbXx4hGbAmojjJdBLlY2Ls99U5EAQFVpLYfFjSzrpRnAeO+jMUvz287eSe8WzwKx59WTL8/KMN+/
EM/USYLcCHzZK5/x7CZN8+GO53d5A7SlKu6gDjGyHFCctKHtsBJxcvmTTf1YrqTXFGR94R/ktYh8
T+/tAHjVdh4dAwONAF1ILHTqkIua+dhOdjHBKXNJWET4zfAMU8fR8QKI6SIa2aXULhbKFQlTpIV4
bXrHUqR4roMORUjh+fVbXAExocNps2+2WekPVE8bConRSLPRcPLbwiJZo4r0gExZQVrXaNiWoFJf
ZTeH+lBMdPslgQ0+uToGAxM7CzywZCBQ8AXg/d5umLOC2pm3edtT6xDK7bEL5Zlq3X6LLFRv8HxB
IcNnAXeJAdNtGQ8xEshX2ywrR4dR88AgHoN/TmLjGn4DKqA5DEiYrBwXd1bDrCDA+Albc+WVi8Tj
oDQTlSScbbUlCStDqhL2s5NsomIx0WfHgQS2tWOW8QxR0MqfwpzhxTOLRCqC2AHPfqDqmLPXhXMw
3bpphjGKpulYs0+EPpPofZCR0p6V/nxCig/4DcroYcbz262kX7DUqBwtMM7c3mTbhla/5zLMA5vE
+86RDN57mCwIRybzE/EdzncMYReQbURAMzQ5sBdlyzrwNDwvPLblcUCPgAtuwC2LXjaMXqMqN9/w
Ubzu3cJQgZmh4WOkDHVOTSjEXcGE5h+dZYJKsVcV+/ih8d7IQ0y8A9Pt4i6jVaY/Lb0+fUSc4qKU
mA3L6dSkF+ZF7MuKlMVugA9sxfjaZ8Cnff86NBaoyMAh/G3wmYtvObGCDxQz1lNbuihDfeVD2gU7
cplGyCcZOFd25KZrv1sQXWfV9GpH24Vbybdr96DRN7xkGWj8S4S/eQM6wiImMPRzf43GpXrIZO8u
eLDxD69Lx7D6Z/flbdnyzu2WP1A/zzS3LwjhQ3sfYnnkazJlx1h8KkH/B6I8qUAKa9d2iXgI9SBY
as4pGkTkBe7wlsV1+2scJtB4jHtyzC07TM65IC5pxfrBffVYpDdH0j9Nf6P4qPwA8SC5pIrLDzfc
bX62GmJcRLe3TTkfrYBs+E0V6scPA5LRnjyzsRTnCF7l8hLFRHJ/9iBDd00XA6WNnbb0N+5CXfWw
MPHdRE4/f7gu3s7b8usfjEOESbYETNuESKySse++/HqmzuiaUQXrvCvKOyjJ4Xj1Jo+JSUtxA/Iq
sNFU2kF/wFibuse+p9QYo4C9uWz5B1eVNfdfnbVMH5aF8RyklcSNNOg9UJEg5GmQzVFbbsM4L+Aj
soWbI3kvIo3eZpFVcXEiKDRPkDBIfpRO6B64M5Y6RfCKhmXLwCH8tEFaXPFrlsBOWtJci0W59ItI
rDc19QLcHIu0Q3AF9PXgnsv/stiaWCnrMr03Q1NP37KIENlNYTgLSDej2pNtX+mdrkACr0dE+d6a
erf+lKELY7VrcYybKojIKmTS/MANIZ4ruleEJ16G56OJyh8AtfIC0HtSuLeV9wjFuNjUOef0lkpi
efZFTDxSL6xm7+Hm3zZ+gqk0ceYSjwkkFg4me29TbL9mBrs66dDa/xxm/N80wvxME339xrHo9+gd
rfzNJpngGWdD94gb5htNqvmBZp8dJmgzDO/L6lQhlTl4wAQZwftdwfDYBEchBKCf/GZhXkX2YPdr
eOvm7Kg89raDVQpGPXVqX30/Cr+V5LBG+ZP1h6puBPCL0X13GSYwJBqly/EwJARyuQGLbf+G8UGm
wKdkVJz9W3K/fMGlOv+AmbSgWwQExzJA8lFqIKdGM5nHD5Oxm2fFx/6EXds/UqFSivnggnCl2fm1
0ib4Lgq3wyAgdHyJbR3O59TLQrHHaIttZbKmcG9yej8USnCyBK6ce99paL6oFLZ+hpZ+bUvwuzBX
UY7qebm4SO6pNCE+s0pHYqbjrGZtZafLxrc9HW7QFOXvbSazt4qun0NexfdEo6nnrsvBZlHPlO+j
GD7yvgr4ukoEDUp5zcVJEv+zBeTymnkTDkgxFPkhnNjpL/7812WR2RfpElyJ9ynKQ8SLt/W49YZV
H7jiQTY9spsQ093daNOIb80Qjji3Qnmcpce3Krrhg/pj3vY4Y3Zum8bTT9DXdrizYK7sCPBOi1Uq
c9ajyL5RyVqI5BS/FkEmsU4O1tTE7sYa7Oco9s29fWuy0I3w/GYGDCUC4/jsEsz5ZDNJWHFJVRuf
rRe7DRJMTqrz8iNT+u3sl2ZHnB51FhbzvmDV10UnreUI0sS/6ikDAOfP7cka8/Rt1uEzVitrRypp
crFRPR+axokeBWby/VK1sz46RB1tOIs6+gWk0s3G8Tz3lPP7QDBie+CsfM/4bGJGhzLDr5q3mWP4
BO6O35ZNE0FdbZ9H7y17zOXgI9O4+lxWhyJL7HfkD0RXIHpmqSrAfoT9Qki28fzIp3scvpFmqpe4
aJECVWHxjhDTPTYBDOJqdLWHCh80JBLv7JdNUbbNySta5WAyV6HicxGuGKyK0UE3TVO1aT0PClYp
TAiA1zAOdgO7fMDYMG50FsVPGcsmWnoi2JGFWSEb+8KvMnJ6oHchqKjtA5os86enbvr2CqemnB2+
0BtOW7cyE1rVOonfrChBrZZa1+X2lyKCbGeiMHhHbgQYbBe1CFksgOAG1EsHO6IHGHp9KInYWYOr
c8/IKWhEIzERQm5K0nMrwgNPAqMNH3WBllvnyDhsl1IH7OlaaSbaPmDqlUOCxiMLKmDRzH2KiYKp
d0uP4zDtSURQ3RH0gSLnZRzUY5wuB77reNvJBTmgsFj/Yan9dpEGbHpHW6cpNycs1Uwru3Ao/kVO
RgL64HL5Kb7VBbpy+bzMcRRtxtCQewLxQGFlkmvaz4oLDSDXR0q/eyvYxr6/rYQoD1FJPZKjEX1a
KrhkgdRncAGpe4pTh0PVAWF9b4/I+AeoT2vc8RBMUdVcKJaqSzDdzOchUoufpHP4vgPiuLq4jMId
SSG9A32DJ9pyrP8KCR7MzWdAi/gMdsxdNCtHpGCV9ESzBiDKRRyJ+rlsRQnnsqzcY8S0+TMSsj1P
YsSCTjn8Q+Xe/NZ1+1DdHJa8uong/0zY0cp2LOfLdNVDq2T6EcExXw1sRB+SKKx3kNGdbGVSsK7r
IiAxE4NNy6We+z+N5VRXLqzpFFBpkaIJlodUaLJ9DtKjfqa4hSTnCXAhxO7crtCKG+vNS20Ausxy
+Qbj4cCUwmYAycdcJLMLOefzCWUPauuswL2AKERuskowPaC2XVHSx++kZWIlGFtxQAYEgKOosNgW
lXxRlaLZJBBIIT4KbsjUxeTbNgxyDpn/fyNqXf2xnIqbrT+nzr3US+piaGBmNKQDtHnpweYyefMD
cYX8RB6/m+BVDtkrmcDuPTkuxZPP2nxTqSmCPE79T5of6hCx9RRBfpuqHjNa1pQg1hpmA0nmVn+r
LLLfKXGHZ3r9zy7xkr0qwB7jqKdCYEVKBEEtv1jEm5zCr5NnrYrIX2dssWEDMKD7mqHsZOsw6Bp9
thUtvxz7P6bDyUZFngFmNY3dUx7aEdSpOL8Jz2sUQKK4oUVHkO+4w92XwDOE7AR9V33Jwsn2C+r7
ddH7DLZhm7X7GZLZY9rr7okuhbMk1J3+I9FDr7pxQUqgm5pRSxcE2ZpzQRC3A+Bnq5YwG3Y3ucKa
rtKstQUsqJ1lsrFqC33HlGJFdEt6H7SsDduM0D65CbPdHrPWBjGx2rY6lxgaaqyqdqH7dTiNJEIU
LUm/23zpKGVb1FUkcnWbEWAlx8n8BmwO/aNnCNZWJsbaat4JSw3Y499AHaidYN+kH9rgK4WiF2Py
RamcTZOGZ86ePeQ4w1PhWC/uzNrG83R5ZwvP/WBGk31qYXfHeIhDvXeqcg8h8iY/Kvl9sIe72WPS
MAzbCRf+Yi9x7qxJG0MaQ7Km8AwG7CKXR7Bu1jFn8djurYHxoK9F+Fzhyn4WXpBtYvxv5HLFMNCE
ct8rqewPC1ybta9yu/gZtY/khlur/i0DZS45aqwYuDsxXWuXef/NL06xTwJHzckx5vfNEFZn30T9
WuqIUT/cBwwdwHeSIaRdbrEL5WjjScTu4DUisesOeRFhFMhZddUi9VH6Tf+lE8Io3JKnwsZY3lId
o6gqPhi88B8b42s9sDmNy/qESSBedZFR7wU0ejwq08xofSlT9arL+SVNbjVCwZu2N2i5EQL7wWaG
KbQNh6g6YjxLHyUrh88i8W6pG7VgrH3bNbhTxvGJx4mSC+j6niUDU43IJo0T8uR9H0H+LOZSvhj4
FOuy1F6/RphAFiw6rpeb1u8Ny8NcnxKGHlRTaUZo/Azi9W4Bo74lCEX9YMCONcustOGAi3OUYIEg
gRTwpuVtu2GafltZsLsc+St+A5PzZOV1srY6ss2xZS3zV6dLc66Zznh7SqAIPDebcLxoPOAIbvPa
YqKLrgQu9y/0iemd+Ym9j6o4kARdKe86Rm2fHUuHdfZOLb6PkQcjnF452LT+uY7PVTQhJt2MmT38
8fg6zb5mY//qFrlpvmytm4elX7pHAfPh0SA7obeTsYOzPzLlDdMPwuaIms0nVSq2gfUWsDjNRkFj
x8oTun1YP9E4+j3Tjo4bHJFr4ZJe29woekltznoyU/w10ucJhFIK9waqJet5QXY7/8mcV2ARAtIs
0yZkIiPp1adw0UVzzueIm5cfsCjqqzCjBsKxdOUpd0UGM6/Nf2Y3c7hV0VYHO4A0QfWIB8A1WwNO
7J00OmotjQFul4VNc6A7RCNdjI14cAzovWjwCxrbaomeSUYOAMppxH7PNqPfnGMDng3VxOjpcYvs
odkmg2PFdyhg3HA9VHWwzYvA3hpJ341eEH5hmRP5t6NxZbU0eOWTy8uHyGypjraq5Q2d6dA7zpFP
ZJLAs63PHXnu2dVpIeoeLGIHdnBK1G+OQPOBuQ3pPXVMjjCjR/K6bwwHVo4RViK90b1m5mNDJ2CQ
g7F/PfqM0XdBJJZPVDaBXgl/CV+1quZmk9pNKB/MgF2UWLoe/e2wqoYAQGDQ58WNBefS22UbzK2S
fEI+4HDxQOE1L6yurBk9zs3v+2XTtrYfmY+eAFFBx/oEJwWdPv9452I0DSarpsgis0mtXcUcSqLd
TdV8pDvgY2KHKp7hlzCBWrPdcPh0bEDxdZEQHEKOAq66xuHTJFcvLbO02CCnyiZJMcvIOT9wGFip
w0zUS72nGBUFJmEUkdkr5MQieUvqUcefBlv8cNIGAT+OldbSSLM1/LnWcP+QTOju0QMM5pDxdhY1
W51MW+A42sTOL26SeDY4akhO8NsiUh/KY5nmYiLDalnsgVQl2U81IVlDXlG08T8V6MxDBwM7BUaa
YPyi8dD5P/aPdvifqSCfGNAKeeGT4Y5NxcinrEpkgqKCjrgMAOBBe+l3DJMBf3PVLE8IQeKbY4Xs
y6e4sC11kAmwIGJTuEBWtF0OJrvOjjd1KMlBSlE2rLDGMgnLppSRMbJo9Vmm020TVbn6Qk+bAFGH
dUHNhafEXw19IMvDWJtl2OnYrz+Jz7Dro1WSTeDgABo3bmGXxYH+mbTEcDZLcQ/ZrhD7WQovOk6Q
1RJEnA1VJggZ96S9ka4ELg+rpoB+9RkYD6zHleV3w3Cuh4SZDWr8toGqFeXTE04mtMKNDmmaXe7y
8b4cJhEc6r6JzS6y8kViqWv1p+uOEHlXlEiTf0e/Yg4KPyQC/KoX/XN/43O0zi2cEZWrQ6t80/4S
tZjk2OLRMag1zo502DnQu77afEQO4gO05napA/dRZMF8o2QNCJpUSFbKETlYNB/7zguzneOaqr7j
PxlKQkQlElwOgJAQU2t4661ZXJE8afNCKpF6CIX2+aMIngFN4nly36jaA2MXM4NxXEmLHyAoo4St
bMNpnrWvlAfN+DtC+fklkg7/k8s6PMJAhmX/giihf++qrANmy3j92ljj8C/2cYQccLkiYq0Qkd4z
OfSKB1+6lDpeNG157LJv/BRCHS3mqauwS4uHguOg2mtTZeWuIezuJwxJxtnkuA4JtmBYmR5KSG4Z
xs+czwlxuD6DCAsJp7Lc3N8sZefO/5jAj099KttxH8999AMjzsZFTWYig0VvoGoOwWnYmywN22Pr
F+2fAifCJMm2SKNTi7HPNnu1Lxyk09M8ddYbry15T+iDyDSLxmIURxUkzr2hT/F3jaPLczZA+6Ue
6zjc+eULf+fLkp1wz4gAkwZGf1YWsogvFew1a5NixKA55ARyzqZa2jc8OSFjflojdNSOm+NhmYRD
p+aGHm0RmWz9PdkHhSC0qUMqUoWu/E6I3bgLgjA5jQHmca5oU0K6cf6PozNrjpXHlugvIgIxCHit
efJUnv1C2P6OmUEIEMOv71X91nEjuq+PXSVt5c5c2RAglB2byk1QW/JlSQhy8L9B7oNyUAp2N84g
ggsNCqSjpAUr8JbJSQ2iXSmrDX42v3irIKGPh2oYqh+rnLCjDaixfGazSRAYAkn04+WkUknOizh4
gVpePPMXrdkC6LI7UfQRfAifV9sB2c/BddQZ7MZZHQ47XSvf2oW8epv94iKrb8ii8N50bc+bdhrT
myHZahPp60h5f2bLGKtz6cMDPmF7TZP/tE6rfGv1Y59srbFty2MMjjGDDUvtGuGKSTyDNoe2Ldnu
3Ro8Gc0GYn9PgR5aJBARi2JdlgyBq5FfJnBQBVj8VPCSeMpxbJ1tGJvZXvi8TyhN5JXMxlZemUNA
mJry9hP3g41CUVs1BTh+XpKDH4eIfUVoMyu4ZT7hJq4E57ZZlBPsSbbAauakJE/ccfI+kR2oPkTj
03LLp5cIQWKgIm3oBoO9xpVIIUTLQXQ0SZYlL3pGbN4OALOGNYKB+5iBCms2Lf+Gl8TA49pMrpes
gcWKO6vPbNIoyVJcmr5m2OqQWatP7VtavyKg1herX8aExNaoshMPPW/bks3o92hpfPZYgNUT0E/I
kB4G/AsanH0SCaeGSGPzLaqwJDpTLqidgtQc+58Z4uXtM5fUx5YNIX4ZCs0EpknyvPmmHh39CiJM
zv85cUUFyKoSiHbfuWswJjBsuvLACGjkqtO2wCUNfTm99kXNb6OYxUjfkSenCP5OhHY0TU3UbeeR
DP9KwDkd16VVmXlvj1ac700Whu6+txDAnJbPzkqNbf8TCjbaO1mq8SKw4ahvhYJcYGFIdH9ED7eS
i6JCVO5dk0vJzFSCjRmRE67l5Ib4mTRDNmHSHA6fJCdElQl7NugmqLCCX7U0yWgfWAT02Rc73aG9
8yQJ84PjeI1/zZGX7ZWtB7UcyqajVcxtxto/zLbOwyO3xYgEnt0wpn3CCxj6jMOG1LWBqK9tpYKX
miAkDVNgoJLv3gy1OiXc/n9Us7CZ4Y+tny2NX3PTwQVZ7r2ktv/wIk8PQzKCkVYZLBeiDsJ+nFv4
BZtphBNz0o0T/OFcYC8nPTsL1gFGx/BEv8gSfLXwQjdDiOmph1vI9FCV2X2gPWNvDTexxUuI+JvA
yLueyzQ4LWFE+zGjFZpbrlMwflDeNxWFkhwGlCKLXW6z4Xx2QawdSyA4jA9j/TsF2KBXRve4RowP
wXkrkhoxoPcGkIh12fYPGlIIE2VlGIKzNvNf+DfFz5NvA4Ljzo5swHIx9U15GDbDU4Y58Jgv7PVv
2DT7nsB7emla8WG3LHc3PcTGh2WcIK3QfteufLAt27axFwL4lnsKwQomHNQSb3sdxuKdBGqfP82D
7YOkQvleO5y7LD4s5yGAJ2STda4k0ldjPQpc55ccBbVYV0h7O2XlVBDemh50jU1rWyKMHzFIpLBF
piraYxRjk+9GefWxVIZEa+VSErUfzWQVFz27WJOMgBHWtxG/CxPHi9jCR2sVm614KQu8sAsBpCZ3
/hUtKai0mriRmqa+TVPh540Oc8/P0N4DZWN76rJbVZibysJZZWMDvayu5i/pVhrU7kI2xSaOcvIc
9yVB3N7GVXjjVBlxwisFp6Gpog+IMf9BN/IAr5rxEYch3/98WPgSoNT6DxPPpiug4IkDDw11h80x
eeut3tsXIR/DYpxTmi2qTEDNT3kG+Mot7+AW4G6ao/6f8vviVCtbsmgtMGduo6yoLpETF4euzOVb
E5bcgayuSRpp2MCrsSUjjj8wTPMVd0KwzXyMyKCG4mjV9pEDJo3I0D4d6KDG+01Srl80xd/F2AR3
mSDVDEQDu5ohHsPuBC6J6y1bP/a4ScEX3GdFKh9SrG6XUFAuhB4NryhAJMVdqdqfgWlj2DC3zS9m
cQEfMYlH3neDoOoy8vIPW0+ugxjVcFkgjal9yUfA3uFVjxt+ey13x9y1MHdqVUx62ztDNh1Z4Nrx
xpRVD2qWyYLkC9+NZ77WFCwiJhdqZ4J0sDeB16riu5gNmwPfmjhyc1BbIAQqSglfMrxQOGyUgUaG
G1qm4DqoeAM6gF/sCJbXR5aebFAMOyH4+m14fFTzR2ertF6LpQv1w2Ql/XhBXSHKIcnoeXz2I7wM
qyQmhLpPrBvZkpMATpVCOnHXpTPiAUDmiTBO2l6095Qpb9Raen24XhL/Hh7FbXHWp/+ihAwZtAA1
3yp/OEHoPcQmD+jDiekf2bEwp9oWh0QFmiyi+YxX9sCR7Na2oR8PmYz+uq7CFWNmGfCPF7w+b8ox
BqV1llbtzG1UiQHBCsYZnnIs0pvaSYJn+Fnszvh/n7+3dcNxNoeR+nJjFntrSEcRNwipXXXtSNby
550o49xOuHVJeBFAJohKQhZYSBh0ww6DpfcMfyxiGYdXI8HZl6tsnxaMPFvObJaSeZ9GIYzcGC99
wH3E15wGZjieqRmhL6bAgjZe7XjzgTTQaNa6nnp3TyrVifYuUKNjE4F0wcqRGoNY0rb5hTxE2+77
gq3KVnSK/olIdgowSmh1D95wa8QI6Zt/qyyFd68nKHJtvQKaLBBBjMC5CbOZk0TZ9p7iGLRDPkm0
zGZ0ELtnTZuiQ3ir1ukvcA7Ay3U4x1824DIMJn2btZs8Kkv2TW6sX2xqCH+XuQOZTZMT9z0W3YYH
fuCJ289mwuBtSXrSPkydJRk6Dff21M5dRm8glXvurpkXGoJ4ini8mBwmN76uNNDtQEv2ywYPLE9E
DMmMgfT5mmUDqduByOfm43RQoCz+HP6wXzVCb3hXz7k1nTk0CUTTA+cRseOB9cTXmwRrMOmQLVVE
wQsTQZRZVNPIGxEAr8JThLsZ3lzMJofPk10cxxYA1tp0c/RpxY7lrIP8lhLCu1r70Exn7bBc6NQn
hlLQbEwI9m7gSUH1jYP/gDJrHfU7D1cTFk83nBs8F0MXojDxntn2jQehySmBQ62GsISaYVonLc4d
4oiP1N342YEdm2UffUfi2TOxqsAYGhOG20n1fIQgkMhhzVKrcdnUVN3VzzHF3/Kiow0ej8OPM8XF
RlznNc9bwYwfblhgceKUQlCbk5BslBCnacDd8ntoClg0sfKO2FXc5NkLMdM9sFzvqNTwG3/69IXb
tDvwns6wL8rQidbYRaTPJhYDFnVbYfedcpHQRVOMwU1kpVpvneI0fp6ykipIUnu9v0+kNfpbhnDt
vmYA+e0XwZPLggkdZBFxBT6fG6wnZXEZMP4BQGIQPhXS0r+T29/g5dVU7xkEk+chICKyVY0gSQ6L
ZgovthRZWEGhNiVkBt/U81ZODYTZAAcg6/j+5ktlIpV/UIZZ3zE5+OFprpz4b/KHnBaq0s1+51So
S0VdNVIKXBf+7otXxjSGYqDEBBTh/tHsUVmrQBb7xHjXdAi3DpQjwq0Y1NLEsmBjBNk3moExaLMK
Z1LcylOVYMYiQqHmZ/5vwVOE1VZtFxfv3C5FenbWxOi7H1avk7VhVGn9zWCl3fCAUFuk7M77Guyq
GH1ekx0+pDsnCSv/w4qJ7RznIkfg8bSh0h3+41CspzgfLmYk07+ZMZrUWyQm1a4Tsn1XXBC8fnMN
k89Kfe+tnP35rHHld4BjVfAIm5kyGto22v44M5ty0GrWK8CzMBLCmRzSA/0E3Z89NPmP1WXMwmOH
cfLoECkWB5/b+mUGVvkHmChuH2uHaOxKOdVyPzDEPOgu9+/rRLGAiDlMwdeMjfWUzKqxLlXXlt8p
XfD/vD6h8qtV2GERBhRFDDR+ehuI/RITnumokIy0BUfN2O7PzS7I19XK8nvJCvE/SEbiF1d6/Rgm
M3a0nHjfHn8TnFo7cekMY0UF+03TLkLaL7uhtKJADizO3IJ5zROCYZbcp/tOVUufrxmdvaeyBWm+
LWqJR01ZHstMrYB6PUPLdNRGYy/8UTbvcqonbPUmqBkL1tRhZN1Ohx3rm1yjAt1cZtGV5DX9XL7I
E8LhJFThjmS46YgHGzvYBHOaskglf9CrKvqO20yjoUBSWtyZka7lJ2xZzuwyJeW9tDrvFSrmtWjm
F9CLj2WWT4/WNFPXoCdxwU0G3UenyQMJ2fle85HKgFlPxbHEenuUjsFkgT85PXamkztumeKA/bp9
ptNnvrK/X7a88CimnALrC8uifaaWl/MZ3s1WdbR05aCmdiLs5vdE9i9j7Y04FfJ87aZucJ4IC93J
usPpXITWqQ4ne2N3/ufCB2Ub+/1zC6JmU4Paw41Alx3enZp1LMojG9iW2EwUpOaDaMI7K/rwtyTc
9GT1sAmY77NDineSpucy+lISOFIiDKsyhXi7ipuy5FQdut0cefLLB6P0bqX1jVc1ONVjLQL7zh3T
eI2B6ysOqaMBEBkoTKoK5gNSSHsh4PSycOOvevIA8LQsvSGekdNjOGW/jQ1Pbp4H61RECYjwHCaD
Xer5EbsgfRjaokMoDPUZ53V1Looh/1EqAfeRV/lB0wL4YJlheZd8KTc8YwMyQf7yxZN9PnJ/EmZI
AY2+TxlZRZR8/1+g7P4MRemGt9Txb84kv0nCRZ+jNmwvDvkjIvJdfcC2NbwNmMJY5XbtQ9QGvK41
fEjLDvoXTTkc4AwyJsB0Zv5d9U+eBtG615XzamOTXIe+dI5Qt92DZ3r3Lc4T+W8g1bbXDn1AmA7E
oyO64tX38/bD9UPe905D3thhba20VT7TDNbul9YmwkAuemsBQZGqzfeiUv+oW6m3gCMQ8UokibMx
kMDjBi+0b1wPtRfT1j6GlEDgxeso5KHQaD+X2GEZVXCDuRjPNqYoxF3ZmuwNClCJPZrBERfJsBuE
7A++rMc7IK5QfAeJAED7EEJihLpIng+/GrLJEd7BjNUlH0OWOlO4YlyOHrlZZAXJeg7uRy98HsiS
3BUp6VdO5W48OrZVfuPAvZIYUZ/uQPImSgeMsc10pJEpfmuKaGchon36PIfOc1c5+wYLBJFS1FoS
c92BD9Aj+eCPrONyFqU1/BH8I6XKm7H0pu6RM+4zqJfsvfC9cQOOFinKgfpUU6oIl7lDXUfjepsy
WPVpTd6H6d/fO17LuQBTkHyq2wXuOqYv6VoCjjKgM6qtaKLyACy4faRtjOxnNQbHhTTQrhT9kXid
jU9ERfmGnm8ebX3nv864QD75U4x0LFjPijDep1XwZMAuUV+ogqOXxsNFA7ZvID5UU+58UE7qHXzg
axR6wyZkrVwj2yTj8luJdMbs35vdIlqCU+PwLiwbnzj9sZL9awILIR4HdEoeAlxvYzY/S8rAKb21
knep23g9U9L3UpiUCtDFb4MfuCfjQ+Gyd1zVeiGUQAoORR5nqPOTdJ2/kRCcxMpXfQ7fP3HV16Kq
p1T5gAQ6eWnBi2KuqejE4H+jICXW2msqWfv3PK3NM38TueK+DvaCnDsCs2/+sz07+ghGrI/pBN++
bf3K2y4J9v0EbhikX2wym3pJxIs7t8Q2fIdYp1NTdEr19VXkDb7rHGrcgnUzyF95g6h96FTTplxK
aHhYy9VRJiDKS4U/wWtQYCW+hRYc5kPp2yxAu2b5tCeaP6YYCz7rQefMQrbfeiM9hMLBYhHAVz+2
cfQx+mD8e15P1ywJsz9ETxwTKuP9bxdNvgsyGWzIFJDuYCaM0VxV/+MEiNZMvDTaoMzT2dMGwP0a
F3NRx6BKHEAQDaVRCNuDWiD2tu0pTHHaFDLi7YfyvdZx1B6Ssfr/g5QUBm+i92ywzQfBPmZ3FlbN
idM4/SoT6Zy1Nv9sgx8BItpX5gn33DqUYY9UAexiMHNr0TsGpked3LPCIvzpsiXf4M8iyV/a887u
+/qedArAiUKzSOlSEqJNLuuWcDSrOYB67Xef595dHpr4QfhTjinQStf24L8Bf03eEGBYOuNxe7Cs
MvsckRaeJqHJDlZQ4Vvok3cUDTzQU+A+liYQez1P2aNrCfPulNhv+0L0NxDpDe5qqfDchrneRxGY
XgZBl4QXEIl7oiRkfeVg1mg8zUvj2fhfi7HdNlHsrCE5mR16m3zM+E4wLacUH2LSJi+3BN1fEYP9
wtgzule2MzHRcSMOLcLgxin7+LqUIXCGhD48nInxnQkoFOY5TR8S1i73m9QXQZpp6hgTvYHTijzm
Ga4KnBt8GdMb8LQm2ciIF+fKt1m19YnrXeY5U3fkFdnei8TZLIju91aixAWuZHeeprA9kZ5o3wPN
A1KKoN2iBM9fOkmfwELinU3CR4C4X7bnK5yniHWryiGUI9PaucaALna9P3dn11HcPlyDOykH9yjm
8nqLA2+proJJXzgWu5N+3M8Rv5AxKId2rcaEl1nod9HK4Pl6yAhQngyOhufA78Vr32sJJ94GariN
yXf2q1ryAD7L3JeHsKvtI6O7OEyzbmnG4Hl/5M1kM3Y0zqdc3PhYkO0/tQtPn4g1w0bH0mwHLBwC
Y7LWT3NT9Yc6m6Z3Mvr1IexrMG78YgOYgixEn6dWLXeRZoluT1Z61lHjvuROyE8bdnmErMQf+IbQ
GB4sXVjrwkpfpgy6IUUBoEAlhCRvPdpUQhgDVXYiooXRNUxY43tIkcBYvfS77eJmI8Y4/jB2fw8w
zH9yshu5rAri+Ox2Mn0om6F6JaeG8bUEXxoNNM6ysh2arzpHpGHbaP8WDnUqdd8MGx20JQzohmYL
a4ivlHiwUYRz/EPRtvcNw2U/8nAltwNh4yJENe9ryCQ8FDFF12iPg7vpZorbTnnHnuoG2d9kceam
G/ZHlDVizsSyaDUzxuvY8TK20NWytcs+2ccTQiifnHxd58KdcVpyq8Qtc4G7yOY3TU2/96c+eOsn
k/1iCMZRAcRr4xMd/5trgQ2AM0OvegqC91ngvvcjcdZVNPvjuCFfXl6RSQoI4b5tPTtkTz6H2hg8
Eb4V72Tjx/fZKFOc3TwTttQZv6V921OSIb1HHE2wxjjBCya+qaYXwCN9kVOqQRCHDc1HTHXCC09S
3G9un2zwI4Y7XfnWPqmE+IvyEbDHDbEO+z9lNo/9F49Cd2I/TvuMYVnDE4xnEBZ0cGfV1NP/SysP
a8NyYHId9ZV4zPIEPs3idT8HKHtlaY4ZrCEmujmgvUGFG7oEYzybyfDtu5W9a1xVX5tMRhk3iJ1u
EiFY/CYhBQdN3DAe6CyFwxzJI8XW0X2b9/q75yq6jGUQvBK6GjZz0rMU4OHt0+nk8kFo9VJEK8Tk
Zh2jXn8Xir54VlHTRSAmHzISJdc8pRVx47p2/ZmzVv0lR5nuqLxkzVbY/WOnAC84RZr9KsfF92QN
t7qs2Dtj0Mvvl2iipnK2vLcat+um6athl0QiuBn+VPiOoUO/spqMj65bxW9zO9w3zdKf+hxsf03N
zU/Cw3lLtoNjY+6cVQom44ZGEcB1QnqfRWH1J8yQ3b+gM8OO/178YoU2z+HWp2hugKZ/gqrs7xze
+uS5gvkiYzEd64R7e6xY2yBBOv19xlykqIu98bdM9d8418N9DbPvzvfJi2HvhKNuT4QKyyr/ZePP
6Z6l1o2ca9rvYaI2FkHvNIHHWgF5Tv6hZBUPPAPU5zwZumhaI+rXxThvxOdQLzraBteqZ9iOVDA8
RPCNi1sWvEYc8vx3Y+GsI4YfjJQr+PKkF7RNE3PP1kOVXB1l2vu87Q1I+qmtVjSujU9AE82Or6hN
1YIVnlDWo34foDRhZvh/gq11lu46hYk59UBGuhO9iMOBRpnqTkP+XMmRZ9YKFG4Pd6ysLc7dLPks
/IEKZKJnclUmU7nLxoQXJpLwm9/pmshszp4WLuu1ANa5p2QshAVl0zhKDGTCbgrpyBCwICWycoDN
/b9tguyGa2i+xcxKgozJgUc5/qEqjeMDvsJoutJwMsgLFqJiQ49E/AxXQzDpw0hqAO/fmsj0ugQj
vdPS1RRBhLcKljCnAVo43X9gN7MHmrH87MvMIR+3iXcC3//Xzsn4kbTbf7AOKTYlv6xy7S2h3OY+
12KCzPwegjKlEnRKmtVoSUbdHiM3stLoKTQF4R4mWav9FInuJ+VS///uJPzCFehRmQ4ukiNk2C7E
WqrjYrU6Q62NWFqxn6HwkflGFVvNvvEpJlv0G2vop0UbSyh4lfeX+INGkEESv3DqRNbK55tDRqVr
jwGpernTU/AFqBS2fDO71AsBkTm4FOrxiUoZ29g1EIdTs20twFRhS0rwx//ApShxlyviEmuQP/q8
0I7zPPaAIEiYpecom9p/qdbdNY7qghBuqz8zTqUT+VmzSahmfabwIz9GxHgvrFD7vSWZh7LKx3o5
e1a9DZ0+O5S21tU28pS+Cksub1aVyPNcWH6IFQ+vIOaGCj8eUorkT9LZO8jw6aaf/OzkOpW7taap
v+IDtY8RSvRH0ebOlvhcgbJdd/59mVs9Vk4mM/moXKv9yFhUcmghoajYmwmQLCo7TJgtP7skmX+k
Uy6PbdgXD7NafM4EmizC1hYPopM0Q5uqfvcoUN30sfcfRKuOJgogpl3VWd/WSN3N5JrsEEAPu9n0
689uctDvb60UcZVKpCs//SkwfrAJqJ2zpMJxNRo3I31PxgxCRxIAMQNY8RinOKZWgCLlMTHSBeBT
50835NbKpBRJyZFPdi4UQA2CVR2zplOGjySm+xcCyvqu5o1Hg2exUyPG3cE9AIJx9wteB0Qjb76j
c9J8L11uQYtYUPvzyBCywGFa1x2jFCJjQrR8CuujzWVGwj+KU/duUFiibMR/jJulfDO8mqIVALV3
YhDkpy3yJZ9xrMw9CeXxaUmT/lhztdXkX6kJ8SQ5chd6Bp5eQA4sXcZwSyPDshsqWe6zKB5fwab0
Z2quq6u4NY4A3/AwubLcZZMIOgpNrRPR1fJxd0BqhteVkwu4+hX5ZEpleHkTsDZ5v6Pk1P9ikBqn
XT30tAPiQBZnicNb7ByLdTtEA0ZpzSJvPyi4yNzZ3gdSbU7kOTMjENBwpmbCc8LLPE4B6Iwp81Hf
u2z4BZkhHKxhMuX3jhdvq5sMF080SSovbqmRnYdL6r2+8e2fEJyF3AKEc074zdgBIUNXPkV/vm9H
24wR6YVdI8pTXwVs/7KcerYfYorjEwp4InZpM7ZqPeI+mc5u2uHipaQuyR9x3jh0JvG++XWlsN11
VbJIucPl3zWghtP8EyUSzxP1o+myIuCDhVkUk1+tK8UvA8FNlo8m04Qs5rxyiakVIwREhHFM93yP
cSJTKoQzOeJx2C+TdWfKG1AGXywGM83NRvNSUDwXkXdrxBZZxW6mMHlKC0+Kj6GKdPI04ka6Qk3C
IJEWFuFniCxbWIEM/YHr1geFtYMJpazDDn+e0Kz3IsBIx8oSN2JmEC3/iCqQFAqXfjxps4jlBL1S
vYBeBgGnWVaDS2huk1geiDh8BOvK5pfcFLell0IXAktWWPy1/ZHEZMTrCu2rJr14doi28mXI+orS
ojDpy4MBAwbwfgIDRuZTAXqDyW7vR9kRScnr4mPEpMpYSExOrnAh0wJnGhWdl0zzV8lsZwHLB+l3
DXvPQTpje49nlidwUEXsPI2XwvZoLWgW22kO7X9FZ1F+QjrKPmdAAHhrNgocJf9IsjVdNguIeJXv
n8ZxCIJ7sjmK770SVCfbVmCdZ2GqeOtIUVcbDQxFnSsRBQdK2Oz2OBYl3LtgysT3jWfK9Gt08+f6
Y7CrJOUXq5z9wgur126hfAZOwq6lNG08Z8L2/mwz8HQp01DdgX3wHmhlCd4TDnOesOigL13MI2kr
MBtT5AuebO9XDfiaiNsVVqf1Cd7UPkKkNQitTtWEO0yXItwGFQvVDbIXjgyajfZjW47PDnrrr9UX
rxQDA2xJIrRU0utkGDxYKWb+BiZ8wnSLCzsunBlbbTs9w1YJzzxpGDwSnubv2OWpbKAQFVUNsHxc
mG0EfnNVOu47L0cEBlNZeybt6C3T09/s5tmOthQee3JAW/eq6NBirGeUINiA+t2nT/guKFvFgZD+
cwd8HXwZQFXLn5nj+h2M08knOLqaKNdu3PGRDod17ZMJBwf3SCzyGt4CihFDJEnbd9n5eBenUdNi
Dgl3W+Gz2ohBEtSDckjBYuLscFARa5UqPzhdV2IJCYe9Qw0iIErZ3pNiCR5VjwS/junhAlYwjzuS
JR8YHMc7dGv7nCcqONp+KD68vo9PkPHotAqtqPlcVBvdFebmlYq9l3LAyj7YUfbfzMN+b5OqJkkL
XKTBYFNGLKQ9s3KK8BJOznQnYAyuy8aWsELJrOFpSF9aFmb+yuvxh0I9vCIvizcEwfAOva75TWJh
HsPmNqTEd4CGQFbi4AjPQSnUAxNAqG+j1HLob978gql0ckT4lMJ7BQwFKaESAdYVrSqC9IsHn6IE
bwUW+r0K9V/EXn0Hyib+mgEn/Ytp3+ZlbLxHH4zhrojVtHJD68A2DNm7CrmwbeI4l0EKQmay4+LJ
6uY1sfyngRHzKKCp7DTNkPdgHArWqRxR7LkOSUGOpItia1c7qVrlCNZ6M4GRv6uNX515zKLBhVd2
hBneilae4QLHxF9TO2UuHJ/FUs7eKtQQi8uR6tKaE2eLoszOAafeHoMJz0V2V+gdA47E2f/U5CBW
/eC+heyWtqx1qhWB9YdARfG9NTl3OTG51UDKegcaiV9VV/abeQnMbp4itUEJrreLBTl08Dv1A7Sv
32Fn7Xed572nMwFIatjXzPGgJAEWM8GyWIjsILzgLZUn32A/1oLSLB3jtzOanLNjopcygRJHcTAM
GPmzEHgE42hq9xxgpD7WaSrfWYmf/QWjuNBZRieyj6Y6iM95Nv85bXHXQT3oWuO4SKh2e3bjKt+7
gTziVvU2MvQbNJ04PWBNLreJTlERG3/eNb12HpH8w7OfzWcwemjN8fgCQsdjFlq2JvXmMz7Lr1QM
AUEbDQ4bt/IOz9M32EcWbAkNktg4AURQ63WzFyZEQRcnGR8HGy2lpOSdU8I+0b+Bq2dSwUZPniBV
585euwrSuv0UeI53Y9vAA25HXMNnijkDuTYBdwPfDDCsQqymEAsvCx5/DwXJeWpv3gbGV8bZufS2
nQE1Md7IeBxPuKh1I+9bvJ/40UW6sWnARVajmZxpdSPIPeOGd/oD8TCsaaMwq9SU/yqXj08fLtZV
MwWeQlt3B/At41qHWXOJ3f41Yvf4nGgXqSnH4mhoGu1id68Cd/oRts9zwgsvAQoYbzAgQUAt9A7K
Ghgt4nkHOEfFfQcnZq9668eAK15RpNVjEiZrEUrZ0Y3BUXQIMh38UCiIS6Qox4byeYKutmH/VEbC
3GMguyOiTLO4b7PFCee62breHB/LwOK1y+ScndJ6QN4ACbAfA1uwwiDEUIH9hxWZtzTW0k3gkayl
LDsXFBxa8pMcd99jTCt9CBqBGHiMY8dcQfPqiYyK7L6FMbQDJdVu2khlr6mwfsCzD+MpzCxgmeSh
/7Ab2wBkIFXv8fw3+KYzar2tevJ3i6auFuF0nI7M1dyDjTuc4ddYhzwY1CPtK/knD3r8UUD8+V2i
t2Vqbh4pfwgujmt20fzrNZmHRqRJxN6QYqAnFtKGDcFEKR15NBG6RW4PxWNYuv4qCh3rynWDcWX8
bjHe5PsJgfDTc3v5nxlCvDMimee1yZPOObL+5VmffQ6dFz9IbqUzuuIOM0F4R8rh4rsB7ap57SXD
hp3Be20w4nPDAqTqeSZktPxUU4kNuxkIjfLZZ0n2X9YFOMqjttjwH6KTnS5qPoulTt4zi6bqMHaC
NQJdSBOQ/J7d+V87GvPUphSXe+BHkAzKHzuM8X2kyyWks+ChVXi97KS6tFWr2Yo6Beblwt5WFPSs
F5wf5cr3Q7WbxyF8ZS1MmqMceFIOdJbsc0dzK7VBdAlvS/YhQ32kTwkMR5LY4qwmzQWo/OqF/Qot
s3ytJ89uIHWkxSvPKw4kNm6E1zj+vQY5IPfZMQEalVXwwA7/IbmNjQDhyrtiGdqTW/fODlN+80wZ
d0y1NUVMG8emrl0mRCorxrUv/FT0kw/9q7YwxVV1KGnzayAkqYBZymbL3EY3vgjb5+skzMkepvew
TXZRj8WqJlyzTO4Eab1WbKGd6r/EnZWizcOCsRIwEqJi3/VZHrwVC1Ut05w/2L7kymq1f6rHeFfq
4qezSqA2cP0j4IFy5o9JroxgU/JfZy3DmUQPpKWR8xqSi7n3oshFps/0fk7728/QJQ/SSW+Xn3T9
ixUm3T4RWffCVTpv7bEB/eFVffkRSCl/7Unkv/jLYKikWbOlla75i4P4McsIw2yHof/o3OXByBxx
YWKLte6pAkgX2V2lo/ZDD6kk0D8JXuQ1q6qcwNRkH0a/NheWY7fK6BvCpWBdM6Zm62NlXHOF/DDB
nYCQTsdm4aDxCGIfHT2TGZn6JFt1mtq1wahqiwRb7/3BDrdWN9z2HeqVLdCz1EVMIiTpzoVdF6/d
wh5mCAyVnaikhs1hU7w2LudqYCWEW2H9HoYw2gNg/4fWvQCv7rYllLFzVuCvzMB5H/maeHeNle6n
mfTX6NZxvukQwTe6dmBYZ8NosQZmr+GrV40XZ8XeHJCKYOid7Aosp09TT+Hd2tPLxb8nUzfaPJvh
QMfdZ6TMAfBGxXalaoDLRI9FThwriHFgEOahiSuYsyNdefmZ8Sv5H0Vnstw2sgXRL0IEpkIBW5Lg
KIkSNbY2CFu2MQNVGArD1/fh5vWL6G63TRGFW3kzTx5mTBMPpvnCyoMNe3yzKCcL4IkoUkdYFFDR
V2gmh1S2IYN30xu62WCKWjD2DuOE3bCZyqPda2evpV+/GBKCcZvftcKipvOprxiG6+Ca+sXRMaR9
yJH0v/Dv64PnW8uefj+Gb1dC5xtH9WjW7BbCo2EkgeFcQ3BWdxncdUT7m1Ry/tOX/SsPkENPZzW/
NT6Gd7as4odrOp0MHkHqW6mq7tElfUivKNKxG47fnRCEXTbGyW/Z5OKiDqL0rm4yRJUgNuFpI9QE
uXqIBnPFQ/iiHEzPCz2FGyglvyPTtBfAM208LBnTorn3jJcsji+dpfRpCPJoN6cUEsuGuS1Pfy91
x8vRn/09Ro23zGmuSnW8SpFGZ7AbqTxOjEO3kW0mOaEZFzJ7qGrKw0NvpPWaEc1BvGVP7WLQvT/7
zod3B9IVEWMOFs3qaInsZWW9gxOnbHcp3ukXKxmeqxKuLkOFHaPV2LEKdfHHxkfAMcODO4ioPMwI
WDEnSAejCYtSTLGloHPeGl/ycTQU+5Da2GD6LVKcRPeavjzIv5Qgs0Jp173GW1/ShVUmwf+94fep
lC/3BEq46aWAd7kAg9vedbnfHLsig9mUQJUJwn9Jnz34eKlhnbKfKcNfXAeC0wpv5OBOnniUHO0H
qyDzO/O9aBJejjBLnBjPLldaxNJh2qsknN5Ckba7XITFG20HZ80259GT2vtLroZV3VgkXx7h3Dtc
D+qbGsOYndpHGtojuVouRSHZm2XGrdOuKOrRtEysv3AD7+z70LGzEqZWoviUZ6dRegY6/BRZ/oTK
Dv2l9ChHOK8koR8riPlnuQJL5Jur5HdUy/7WWd6Tgl/Aigtp/oTjH39iFg35JQth8LsMHBs87cV1
LdmbjCM9AgVPx3vS1fl2Vk7/tbKiQ/6gchsOTX7OxzQNTrXApdqihzDLo4kBjAbNB62H66ZbZd6B
ZFW141lrD6ANOhItkPx8yuUAMkvMysyddCSBHeVDmWfrCrWOT0ZU1hdTKPh7omNbbJJPd04km1i3
Pis8kaRLFl6NF1fO9as/p8O70UI/tWVq7/tsnd4c+P/od8hF5z5ApxD1cqkMFTqtWzMb0gj8D2x1
xDg53TNVkiqnHbZAkFd1mo/VnmYl9aRV7+3H3vlVRs1ZhMP0Y7jDXQgAOpy9hF9mtl1e/y/jg64O
Ze0H+Aq1hgSQF2syHOhzmNiuJskz9u3xkpo0KG4VYo2/nwRq0Clweo59xZWZgCcqxCZTfe+wmmnl
hyY9EfsURD/LHEHaWgec3hgeG593QNm/SBn+OGOeoVV13qGCoBXPwYInuXQjAYk5mGOfq9d+ZZA4
tCHPTT1KmEkzIaKUth/86/q+r7Nn8DekbjGs++X6xwy5/rXU8s/S9MGhMl0Zs//OSnyENc8yattx
BRbzUoja+g5Vm1AadU+sYx8mYhq6NPDCN9ZcTKtxA072D7Re8pUub5s7T21b0rl54OI0bPVAfQy/
efgX2f1ez12+PfdtqkjTEyX3U1rZsFAP7naNipNocsxyujNYYhf9wJEJfQC3OFZse1w++9FtQQqR
ouKwpNiyehs9VpVnOU0Fto2u4WsKzwqz4pCxE0RgoBEm5xPZY9gJ5AFWQH+qGixC2wAD2QHnWsda
M6+7D3pgiPZCkfHFuYZ10E5PEnsWO19rNNl9HsM4YYi8tjlGPHt8WLEvg1oJpIjXOvmPaXu9+eSo
7Q2xdPeIRGVOI0CFN0LLEpwIpsAPLQ1kfqyI9c0203QoswjL5cC/btt9+g/i5BhHlF+eCcF/k9xo
jisG9ruZjg7Y+t7Ebi3wQ/cwU3QTe7L1b0zvw6WcYY1hvkLAi4yTXpOgC+I84nuJ1R2DhprQat3i
i2aY/pwZFvhccDtApZJ1GLH68WxDGGWZjg7J4p/1ApvyDBsiBXz0Y7DC/k2GjKysl4XuBrgUBVm0
NYakWBDXUEw2aA7lgcWDV8SVg3EDM3/mvLul+SiWBhlyWaDaEPT3MO0J/a/PasCeYElR3d14ksu1
pFl3M2bYjHh+dnMzhk94bYLHDqcu2GKwjNpn8bsIWpR4H/zJvdHZJ/WSsQGbPlLXA94KWQ52DHe4
k17XEQuIKhNUOSOnM2306yZfTXXn+zjOZbQz+dgzCB+Jhni08cAiBVBPeY4G+YV5bTrPTk5Oi2VQ
XFHFvnrtiopwtDVbgCbKsuMQatLWOUxvv+qjXYcOg82Uk/eb6QozezL470nmfvKp3hVwvLmb1Coe
1kSun40PsbDtJyxtnUuB5po3z05pmzg0C37qQt9oHmVpnwByvndcOP9S9A/of/d1DvqeQzAe9gT/
kfuCAdGcNxUYTygsktOXb8/S7cIOC4+yWyalgoYyOt4i+vh0c6F3ZKSGMglZLPVlXNwn0QQ+IWUY
c4jSgs1+RzJ203oFU2Q00RMFG/yqCvlvWcO/A0F+AjWwSAaLliscShVuy8HHBLpSyB4PQrrcnQTe
T4iE0Dfzot27YXN3zqwNv+Aq3smgUdweyCD/jxfJCyFPGhUcQuzgyRn4qfFa2WPQN53cFiggJBaW
YX7i/atfZpKZy4nIuUeUir8seAwWTg00wIGSGP+5cJ3zgPP1iKhaH4tioBTEpZaPDV60Yz/QsuZ0
sOq6aXGZsWfcwmjeZZCED9L2WH9X9u81tQ5Gd/RWVnAV9VShb2Vu9LJMNCnImZqRalGnUNE+hQnM
+kqL1gPy2NkJT1OwwgrUznfTj5na0ycKKGSCDdoEYjgwhHbnesXqRRmmuobd4h67fLpTHKiHi1xD
jMCL2PEUxYXtVPRcRNZt8tx258O9xR9roeFWkztT+aOxuXdTDzBmoEMzvANWl29F0xqQfSrrL0MN
X+UeiQi/W8+IJZ6LZa0vNpTzV4lU254xC6BXmK4/mbqdwJd2YfJkBh7bKwvdtorntoT0kC31OO1F
sBKL3bH3a3piN7V7mbv74a2Nfp3L+Va4tti52vwmVDSr7WJwW6IPMfmpleZHMOeEYrsUyg4eqRQj
mwA9sJu5GR7rPOIHONvizzxE6pyg02FrRPrrwurdskgepgs6uo0dLAOWvukIvKdEcmc22vOcok1W
mHtKu8RuYVfQiBLiwKg1nVNdwpVGV7FU00PpV3DeHJnqbaXCmrdtMdnuFrMC9dvL5H5wrLd/mQLW
T8Xlco67Vc6vaK3m1V/hjRfEsI8OiuS5suyPOxM7plCij1Pbjd6wPw9EfbIJc7g39KwobXUObB2e
GCZAXpSzjLGbI9i51LI8Q1RYKjLJuiAPnSYPgrdSebU840wXdsDLGZZKgHUrVMMRm8UUserAwFRw
Tz1KMyWPjrPCkR5k+bXUVfBLUR9089fK+6DLla2Ark24cYFB8xQZyoK2LKtSMiIJzdc1kkAE4AC8
pPK794Jf+FNXrdqPxo9RK+hHXAnq7vktuoxlRhCC5hRP1nMgk/yWg197nEKwZWhisLOAQhbzPl9m
Aiv1JMrtIk3/J2zZyvdSIz9xUu3DgEt2y3fXqvMli8FNgHrX5NGOQOs030GueDTV4mimSLbId+Ci
sELn4bKziYkc8zqST+1a/gdPPI1X4sRE46Q+Z0H3VPfrWwucyjWsjMAwUUhjrd3fIUU9jGSLFzuY
4HsHvmS/WFfWJghqDRIiE+P9v/WWNHn1U2MFiSM9anxYebQSYrXK/dgl/tGG6Ixns2o/16A4+Hn9
HGT5vzLgECCATxp7KAgnsIbg/aUmfS/CEJJS8NwqtmkGJakYAe2mEEDjpkdAI+DX1x9mCEp2ZQC3
0WE5YDu8THuLa//JNl75uBrS9j3qM8oNiyKVRMceC9mx5JYgSbgtryP97s8UJbd8aRZU4FGbfR4N
4oJ8w9VZ1uOhJc38kIIU+pvDFAAfDOYJOTni+lG57VUuS3RkK+3iwCKEvs5a7nsZ/pVUfF+o/WHk
gKl+4MiBySoKPgQe472cmRFwtK6kwIL2S7FJCCkeXSmcGYzYim50jm3ovjvRXLVkWir934w9h/wu
7KhsX+XSfcFZ/kJtg3fu77iExA2fQmWJJzyCbDNZLNNM65Rg6rPkJWNLuaPK0pU7nPQD3R+jF8XQ
H5d3PQ7O7zTABOyG5KPGonWuanSYbzQcZ/vYRF2wE11bX+uomHceyaYbCEMR7Rf+drPpPc9Axsbk
dGHJqT48IXW3NyabXktTuU9rkfB19fLiSDKyOjMLsiEJXALi4Crve3WGW1ZHNDpPFp6EQFeDuU1S
qF9Dl/r/MccM5zJdrIMyTnGJsmEI0Dss/wBWy/lBxM/+2ouD4R2RvFr65lHO1ePkm2vLIokofURk
fKry6rY2Y7mnwePerkLoaRtNgQd916KumnqqU82Nl//xG0DTdEezVaCKo9V/8xwckNtxrCPE8sIj
Ls+WsEHO2axNAxZ2cm6dnvlFeGbpa6++nKLX+4nbSrG1bdrthS+T/TQ3FIfR2QGbI6LLkM3nKdPQ
P1Gv2nWBZcRC+tjMTpoQ6Rg862RxmpMBa/V0611tzWgwTvKgdeOOx2LgZ/G6Ai4CxFkG3Ix9ENNU
9FCTaWBt7GgbxaGSSDbuPjSZgwAXeXD6BNvuKjgX9ASxTFBDhipuSIbSExw4PxlbyyuABOq9FR/F
v0yu1WmsJmmx2+G4a2waQeKJJNw1xEV2gU8V7fkGVs9LLf4YUn9x4kA/zgTgQlIF3WbiaSsmwtNL
YOhQBz9R/Y0EYTIyI6zhBzSkf4VKEcQHp5oOvbCOrqgr4nvNi8fdAic8kQYEHSoaUpXheQEOxkrA
YQniBJZ78JTmQyE59QpcncwuLUGoo2oGPsVic49lD5DG3ODwDkwwP67kddGCtEgQcJH8MCWimHph
BBurCdpj2rI+wDftReubGPosiLtO9t9G2XVFO0O95LtkxgS7JRHHQ4c5YjQfwJQw2/jtaD9IerPP
UVFa0Sv9a0EsHQ2AtQGfEtMQ7f5zCAO/BH6amM2MdWlnMBZ8ZT2UvU2Z+d6jTpaBrjVM3/siytfk
gMO96dCAanNvGWRLX84D+sns9kP+ygVw9mJAmMjZjQ7rXW/NxZfI3HLvcYsIvrmPT+PJMmoq9r7d
Uz4KTwuHWsCpfXGXXL+0HXgqEFyJ/IZ4L+vnDAHTf+2Fz14JyEObvRheBm0cJZFqruC1Bdc+mqNH
dTaEP+e9EYUl7iJa9tDnlDeqKS+8V/aaRFs8Ow37DSQUWge33EPSfZ4QWEamoToaYcylElqt1QM5
UY/66sYKmfFnsZgJMYNKXzZVCBin2pcligeuSOy9rYGildPCHCrfEMmuuINtpFrn7rIErlO9zqBb
rMOQy8lONo7RLXoILi2asdZfXU0f3cUHXvSLiKq7rxqRrld8l0UXd0mfLu+MagT40dnz5if0e/HC
0FfLQ+WHCdHGEQGpr0X/ZFV26dDtXk7BF7nmVl095Yj1wDoAd8tmddAGt0sGa0VtEJtGWIclsM/E
SgiD5a7PG6+l90ttrdmvZh6/Aama65bN7IVhN6LPvPVORBXFL98vKDLHxiZ2vCJoek0KZ3zKWSRW
DymAWpw0GMNOa9HV/pPTAuB9pB2huXH5K8WRC9DEsVvO5IYTB7DoJsv4vW/KEG4V5JgR2uPE62JB
TuBtGUV1xdPquxQLjLJVzo5TJ/9iPPQoUbRV/b505ag/QdrJgp8g9niwBObQJQWLd03dbHKmNcx2
TnU2pPMDi/ZF0PDLdWsLTj/7bOuulbspGYmwGD74hzoX/nTGc9b0sOO88IgFrHc/iPfSYupTFnoI
mI1/Cjo5PliGaPGTz37+MImBCVWwQ42Bt5RnGDbDtZqc5mjfwyStTf/UxlJI7Agawd3aDyTnA0Wt
pHqykWny3TKxTi8B7mPOMPqkvdryKW9p++Z+3a1HMkxBn+TTv5nAc7trRCb1HgPOPPyuLBOlvwt6
zaez7U5u+VANcjyZAMWU7qCuumfRpw5PspUmZ4XjyL5hzZ5vBBLB/3W9oRE7qFcw9lTfZNx+njAv
udjfco6L2cuxf63CH/OHhgxc8WTXLo2N6eIWZw/LuIJOk/lsybgrmwoBkdaGY2MXGH0dnZa4ZLz0
lpqILgJRdeTtx7qiF3IolgcLE/fAwlnkn9baoLT7DX3IV+0lFgZYD4hWQL+3fCzmNfwcR7zDG2um
Jj5Bgv/QSoldMyf2LWxVcxJ5MPxK3SiQ8E1c4WCuJBd2iVa4snkO0Rbq3WKakQ5XFA/04qLND4hi
FPJNJrWzg+sRcOBgJ27AiUOXy9AleLbxM7ffXpCOHpNCYQj9zezqTyq1px8qocavtUTRzIi8VeMc
wwpHD+1SuDd324WTqFPSaxdLV9WvOMJtbbfnAiwHSNUyHRHbqHapZ9YuUKRBBhGV91Z3/e2MYpg+
6JtI+30xt8Xd5pHltHboOQ+LQzfZ/mPHVXy9eQ42uBLCkWw25G4EuX+aeCgzMko/ZwvtC/jIqOnb
OKNF10/TIALFhl0tGiza/nDprWH0ETRTGT7ZcPgTwBK5+1/LZQa2Ijw755DRpXXWaNozHlPXegeq
BouAeo4xhPB6Jyhn285hXc01rnfBxp7DEpO+RkIqqNCuihRbgZ209zprp4GD50EJxqbAq3seOv1W
avgK4m7w/VBj50X/DOHg8UretIUgLwxhF4vlJlaYJ2fpbeTM1paVOIe0t+7bBNfkthuhVz3k0+ga
WhS8JjupkAnhOLLnj3EsDu9elwNGU2nL5fVutDlJH2IDjl0AP1RXyR/G/z6m7Q1TUQpO8zlyWV1e
lIN17zYEd4fhsLQuJNKO1SbePrp/nkanCslc5yTA6ceiXIrWgLl2vZb0nYlwL1eNPhnnbgy0706a
faGi7B+dGE74hFwZ1E/YLX1coJETasLADso7UmQhJGGuYuLVIzN7cPYeO0959aI0Y7PCumLnrdBV
dwyp5fIwD7xgn+22Q/XCaKQvsp7aD/IdM6NSY/Wfle3quMxr5Xwxt9WnnOmEzbNIA6AvmLX7d0W0
PGPx4gU7u2MjeXDTBApXkIWnou6SPxI4Pxr6qC6AsZMzNc3Tg8ydGlIOvwOfDuPe67B3DsQ+CvZ7
sEEFdoKeixjLLv4CFM/LKngB0mCP5+qY7THT9/POzwRgQDxUPvYxz2cBS1oxi1OHoPClqaPs3nEx
jGt4CXwXBtc0kl0Z+C4QfmvFWB166AMsiRppv4fNHdUMBAtp0V3zOi7ZUtbbSC8A8klcco+rOFW2
hdGyop+u87YZs/NHPsroyh+TvR7O3fFuM12yq2S55W7c0RuyA4N3j4mYmg1x7fDpnqyQxSxB8xnP
IZBTvG6pFjYrC2/58Bw/+HAz47yUY8nafLp3EDyGndcNjzbtJs3jgAST/NRs+Dg5XMl5Co+OKqsj
V0wUR7QmeplSmVdWvouIUaYVrwm+v0dryj1eOZhS3tK5lg9SDpNVbKirsarHxebOA50qAwU/c+6r
TV9b8ovJ1LFebJs16ZcNUfSA1an6GAnUTT+YciGf8T73si85MJ4c8LGr6dYUS0bhyyzx8gSLWnad
ov6Dnlvpk9GR7YsHmnYhWc3ddRfQmcOPrSVecVnrwuD/ulNaP0erK2IuxerGdyIxDyT13DfaRugc
t7k0nHK2q5Kdtki/iE0Nyw6HXMSjxY88uSRwJElyKh2DARmpQposufX6ufHZMrkiC56E4YJ0BsNY
i3UDTmXBD6XT/A6Q8Mj+vyNspNi1PfT4JYkIwNpZ/SdwQn5ZFxNkzD5r8vB8MUIfk8WNTsDuB1b8
PCaxvYw6vXgz9+ltic++vhY6gP2AlMXsW006AHc4uKzxXLuE89HKoLdweAkhydSFLhlc2ePJhX4Z
BTHNDcH8HYEnfbIcfnruDuV4+hibwfKaHV1X/Rd0bFrCtWIQ8chU9Jd00PKMQJAVW5wQd7Eg8PnC
+YXfkUh0YE6GGyf03fwk/MCJTk2Ry3LrWrwxNmiw2BEzGUwx8a71AQl4/Up7x+4O46IDpJduof5n
XCmvIps2bTHv+Q8NwDw4fyJril1JU+hKgDfprQ/cnskplJ3kMARb5d1at9HzS07esy22FXQicmKl
TkOxdwZHdS91tkysLiChEiIQWFD5EmgDhsQzJ/RY84Ahy6UkeYEtYgnxIOG/RDusygJCRdH2zrcG
Jh/sxo6peVvAJlmwqzh5VIGgks10dqL7jqrNXKH0roUuEnGNlpNYxl0x8Z1k+0XTdEXvNo8D9689
ocB0l86j+F2Qun8M+ZYeqeKWA1V+azvffMtGD9ZTAvp8IIECQrgqfOL1HYJ84EVztxMLXLmq03hq
cVVPv1kSZdlPqGgYfiQlXRE8dekD3LsImQkuzKIvh5fMH1mme0PYVAfYP464oZHDq5+k1xwynVho
AjqpicZRWqcMYfljYJMujYu2aC8YCKrYaFse0xnb6a5u0Z/GWcCckk0m78zJlI957R6pHmaWTsXU
9zHGOm+PlD7huWITqOHiFGP9NsxhWT6Udji1GNxX+0+UaecPQg1E39byIod/Hfjgt+aBEbu1A2ST
zgOA8E0e1KyWh8p/J8np74hMjODEGutiE3hmqEMbbK2dqkKngQlXVZBAEpAL+HjcJvm1zv0UGygd
ow+OLF0hdw6N5Z516tv3nCL77ZE42ntQWSr4ZfdZ94ghfAW6pNoD9gT6TlgjFR6+n2XcQxmbWfa3
I7oNtEA/4/Mo3DEGMdhxq1H9sBcaizqqZTjdmOCK9h12G64D3rJGkh0cmGqUWHgLaBMG4bbx8W4u
7YyvHMZ/um3py8TDrKylfKEqeg0PZmRUO/WDn4hj2KaOeqvuySKkdxAyv2azzDABG0hTxd05rdR5
BVFGHFza7sidYE3zF1zhnf8CQGsiD+abkMt4lFmwaqiwVtN0hquYdfTxNYw9b7DjuEft3OAOwmwj
S8QiyEd2rStvx55rjSqy53CgdnAzGryEJRbrsiU3Z7OCohyEEso+VnIa/vrVfQ9eIM+cOxnCueFK
StGVO+j3Nk+jQy4cT+9T18lCjFzCf6vnPnodxnJ4c7oo+zsDVbC/BXCGO9w9dP5gO5xwmZfCPDO0
ZyBJshlDQin0xIs8A+/T8av0UYtwag1p9maNi/UfItFyi9LCT6iWCOHbgu2D/PWQwJN7Sbis/9V2
hFjEWRC8gcOm/6gqp3G5VqDQH1U08IcHmuDRseqbOo19pX2X9lMNtXsMsraLa4dg6NZ3quViFawX
6R11zNucddmvCAeWs8fjntXPobIJlCQRqawY7ZhTzZ6ZI1Lcx2/gKS1xXvxwnJl7KsDccK1E24D6
LqlEYfPBrs4eo+iRrItSVLlqaoLqAKnsUmPBrShTpViT1EnmO/FIU8fFVSygAbjRqs0uj/dejB0w
mZ8JBUVfJEGqd1bSk4k7ttcnWQdQ/QEC3VaX1cuZK2lQn1M2n78zuzMfoW3CRxIN1oKEES60X7tA
QqPUmYZveiz1pC6rRhNqMVHxrnrKDZs/+oEtZf6j1gaDCiaelZUZmMGEyGVkYx4Dc7sikHGsQzgP
McT4raUvM3257ZbFPKugbOwn9oJUU1HgK8KggzaMP29+Mk5krkYP8snN2/o1gGWYXK25pJHWTcxM
T7KSQ+TsGkf1zH2JitrYhXqZAdfX+TEflfjIfNrpTizpZf/WM70QOq/czNlFtMZIrtIKeu6GHOQE
YsYCzu9QJnhMOj//LTJHvwu/A3BTGPunKqrojA1G/xtye3go8tC/qCpNq4MbGSqRIsIRyHVTnf+p
l/6ObfXW1FCxYwVPMmG59dRnSRZxN2QkvizC7twHPM+9PnqGPzGOLchGUdYQ0mrnMNfQkN3A+/bN
YJ0I2ffTB5m0yEZ250IKxL0jdfy3DXn5X2u/RutlK7G20R/h937xWE1jgcLkgveiOoBXCka7xJt5
vzi8+3cNhcHOJgI8djRmzc0j1w7c1OTjuSLMRQHCkOpStVIVvDJpnoKgwBM7LSqi2Xwx6a0jaDbG
4+KUoMTXzPOumF2sEUsqI/95piSD/8ZSEJZJvHB6MrweXly5LlcKgwP1TMNQ9V/TpEiqU5QGEB9y
lRNAu//sANTiVGpIMu964i/WzXcBXjRHJ6UqBLT70kXqxfIjMMhWIQDnbQxnjtvei4AL8PMii0B6
yES0uFLlxC1hw+J0sqB3KDHD9uL3e04gnVLYINRYm0+LjWDmbcWgiIchR+VzekRrBhfteut98+tT
a/pga04fLIwIcshIS/aRApVTpMvbtduxVycDjpQyy3efEjSI4FhHigc/6uWQwwsEOqM2vLKi7kGw
cvoMEvD/3wOMiAqlpE255NcLxagFTAewEbPfknEGAM/NUoiSfpCBOKbzWdfdALZlMVlqP3KNHLDu
VaQ1WaJ7rV+SkSA4glUu9FcLNZ5kLHsrtKET8+7Mh9e3wbF2GpIaaTdbVOCF4uQFsuzBhzCVQIMF
fBK83mPH6i+o3PqQTkIdPM2V+68U9y/JSCXHSUYum0mj8vpnLjy34HLvrDtDubnc0dzNt3EaNUJr
NlK49nudSLAeq5brx1NuSdVeXdca9b7DGpZuHdP41cnqZzsgfu034rFMSwyT9O8RPKGl5zjz/QeL
6U2B/dfHkl8dSLJxbBZc7S/BlELRzctKX8FW8ypPSjU/tmwM7GjTDakO3ioCl/4r6YW6SjeYn6wY
axs2QgXJCsNfNH2yCYTFkEc2NnkUoxQvh7Lcx4rR+91hBqlf1qLJXwMUW+5u6MY/VHMw2oV+2r04
fVe0O7oVwkvDc/0fcccVZjL53ZgLGWIRu0xnLjeCq8cMSb2tg0vepvwNKPewBWldCAF19lannliv
5bBPs9XTwUfgyOUImsAnLdtQS4iY521GWUD4bUp96j1VWteeOxAWDscT87XlPGUjykqhXndzL9MA
10vkveWgAHFE5VFTnXN259sIY/KodlNduN0jbtq8/q/JcM9++0FgRmoLMb1vg6Qfpm2Z21bynFkE
hNis+0wI5GFbN/hqQXpIa5PCH3M/CQGxJMPUFZUnzEfq0Z19oDbsGsSviE64hEgSXcfU+nAaBQdr
RbyoueUg3j9aTlImf6MW3QpWGYcyWN1vxU80OPJYdQPNBbXt6Eevp/v4wwgE8H0xusohhGlLGbOO
IjmXDtMak0KgbViyhwL3MvirfAgXyAfgKVb52NCqIlkDLUgfUVyh57C/AWz5ht6V4V9jD8oQEhLJ
JwnlcYlqCUHIcjwXIZahEwfaGtwo8NYpcBQr6ZmZFXvEiqI+71qtXrNViYOlkYExa8L3HpWKm7qq
5fwH+RwbKzfPBdcCcqMqkSEpwZrNXy/iT7h1/ByNIprH/q2sssbf1qhBXwtnMetQK8hqJrBlfusZ
rp+r1Vg8WZn+hKPjH7VyxvVBC8O1NAf3ug/ALqTvvmPPiBmrUwZ/uGP4hNdYb7mvVabDz5WKiDTd
u+4KxGPm9Af7IZ0SLpafFG9N26bJdSSjv6cyA2B6X66vowN9797KbNLx3Z8rJ4sjs8BOpaRMN8ML
r50Cw3NdN+2nq1MeT1Iw2X8cMeFXv0wSwaVaKZ+ledx/diwR2YQRtDEoatWKYaL2/ZeF+4F9GqjG
+G7DMcw/MRhBMJtFV9IZHSbezbSJS05Il1yJssn/cqmmP5NDJlPLvCrStwFeV/hCHSm3LZ6c6Ndi
ZnOIPIeQ8qzqS+fcLfeIpNUnA+xyRP4lRRl6wRBTzwwqEbD/AAkM28DyWIul+yQokc+vZVhNS7dp
jcs/eVdIER0ZbX8Gdtl3535AzxWMGshJoyJY19SdjFduzAReUu6C23WIvPxvAnDyYV7oZjw7RdSy
qyuHQB3ccWUAhcqnDlk+FixlOg3fxWVoJUbL1ovm3jnwt83Uh08UQjNykwBhs1u2dfgfK2f1Mvqu
gbAhatObmI/fsh+aSE7dfw58H+t9IiRubVcSX1vFIe2fHOl08L9aaRn6GDyT/ZHMp9WpM/AiXPow
5ANitumOHgFlswMyV+ONivpSXcMonEjDcdOyxD/0J0Gw24K0oG4Vnuk2dqQkjwgWE0I28eKJ9aqw
qvTZs6C72flM10Nsrb0Ob2nRESllhkm2rDgBf4DuAluVk5mzYn5/Uj2qyW7xH4eczPQpQCdsE671
u2QV4c/KSolyZp6C9xTsBj6LEu4yeQqLqkymQrfa9ms9RTvuRK73O2oI8G5hJ7MlhvtjLwzDePPZ
NUEwAC5EEhC5gBXZqzdY1FRotqBwHwPWlJNbxwJM18hOSXIPAMaF58TN7oxaaQ9EUVB20/3kEdI2
AEy9rcc27g2PvF3uC6aT+4bcXsJfDcBZsFaZq5s9S+mEACvlr+d5apv3eug6Fh7FuKQ4K+/YTm63
OPr2GQMqCd8RqApIvbT6HjnB5mtYRm55cYoxH/q9vShpfSqwW/I/NUZwGYeU984Z6hbuPO3w/xHx
kE/fIBxUDMYMz1d3Hu1y3fgeNq6/th0UfG4cLBFAYrhsK82XeggBsfAj/lIAsNdP0gJBCkmnqLPx
taUn8JXd7ZxSoRCm/wBsj+WL1qEP3hunwqGy+AyZiiV+J+o7RfRNw5NDB4GXL7+WgUbjrErZshIL
/Z+zM+txG0nX9F856OshJsggGeRgzlxISi1Mp5f07hvCbbu47zt//Tx036QoQUKe7kIV0FXVoQjG
8i3vIjfOFIDBViIghaBBsegmBUH8VHZB8Sf1HZcCgG7xZ+gG9t52empNS/t78oB3W/XXOhr9P7Tw
nOLnwEOBTSS4bsIjza/rTznSDCjHUwN89q2K0kCCQBDvh+HMPxMtLCHFEdhB7MOFHM+akkvH6oCl
PtmjGI7pLMrHOhz89hNgn1E+LyIB9aE1WiQLdmVXTbiJdD73iBnCmP+IXVEWfqTFZDCmSOCcSg23
mgNmFfYfnIlIRGOnDWktxd2+ch31rjL75GSopHqo9Fj8W0Hrg0sPMh84Gr421Rt7NnCmoiwGQGvm
SO7hKQgBiCqaD3qRkwR1nA1nlBrlHdOnpELBCUENYc0fag2Y1c7MrOFbHmSje0iwqpzQbvJdPBNk
TDViiyR7jvkglwfyDKj4+8Y4f8tpggEU1fM5nqBB8LZv6UnZi/glEcamNyyn/ESDzplPAQTQhKRn
cpBc416sjqHV17SOpvKJdmReQ8mxcvmrC+3ys6N1uolwzzRYM8AbjX+xzaf+vZ3X3RtAPOqIY44G
dycxAFzkA1IEk6vcpeSfI/Hq5v38VbZlhIiVGIevAj60RYUJeqjoM7ZwxLqaR4KlABvC3P1Ig4k1
zjQn1rjIXAt6Z475OZzcLNaLj4FbZljsccUBlewK4msfbRQPBCrVxQCF7PSBcGsGh+GapdwmoHDz
Q9HRBQ3AIJvoo4MvPGb2aCWc+762voOuLOKWakNcUReYZ4CT8mhCN2CEeBKh8wEEbPQ0N1laIGzg
9Nr7fnYGLMwq1xbvxkpvhcddBomQLKz+UeN98z4RWul/UWWnWYvkhFGfQt8w9hVEDA9T3emtaU70
ZLXIfppIrZpvvU0PdkslzvhNlaWIPuPGMH+uNEXURi6otoXDsn7ADzH63NDF2YKDLa3f9B7m0sMt
033MOnx1tmieuvShYoyIoBLjbPCI5H7ynncBahIpgdQeIlW5dK/jDF7jvsnUDIVliDiio1chmYcI
sEnlF687XFDxjtZtzB2QQnWHeKunRA8GQJceBuUxaYWt4l3A+STUzaxOfYwHMstd080D2b2ctPel
M2nwjLOloP1mBk4eHIYYpg42Sq7V/9CRXUw+Tc2YBEjQiYayhDW40GQgWlFNDtCaGvdaj7um2Ers
DDJt05klfZjKwQsEMfvS8Kf+GTJAMFf/KFF3PbTFvpygUUKLakfqlgW4tXza9VWYt+Ijerkxjt++
Rmu/+RRJpPK+tE7Rj08AdbQy+O0SbMf+nv4ZBwzM9whc/uB04I1xWMug9L4l15ux4TCVcIMUIQuE
II74iUB9sCayz7fU9J151xVG8SOq9aI/xKZW0UDSK2l2h5iHrIOuN0IQyrcqA8Ipj7SLwvB72Jvc
WMcJt9Cp3Os5+Dir/edf//W//9///TX+n+BP8b5IJ6yM/gv5q/eAQNrmv/+l6//6L6715X8+/f7v
f5GGoFJpKRRdiNpciwoXf//Xz+cIjzf+6f8lkyBrYV+VP327raodmc9wSEWqf7UN8gnYfvC0Ic5j
w90IdyJ7qR0692NCXysCnnT716jzH2Moitx4RbhwOm136aCe/xi6d5M98O5/T3TgHjvdLN1vOpyW
9sHosyk7YKQCHbhKQkKKV44MKd+yDKGkLVHtl+b5yIZJD0gLteErsWJyqLMJWxYbcJxSdvAGcuQv
3Ufg6vaYuns+XYngnHR0k5o5GnAKO/fzQYFNUUpS4L0xABmaJ0d2NsKRrWllG/qxtJ42A8eGq7ls
LP29ZcA7RQjfclNeZ6koC5V0U3f4vBbiaFOmjSli1R1BAZaaCz5Rw+A6GeOy/zjone94QUZi8+b2
JFafTApXIinsWK5pmCCtXOd8DgYLNFtBL54npffAk8rxB+p5/UNjCKS6JEHNt8kwgtPtUZf/1xe7
VuqG0DFYoYrJRrF0c9nVL3ZtMTdJaPl28RGpR0wsytzJ3vQJzEJoxHO7pRys6C/jMXsKHdw57mxT
68ro0lQmu9XgL8I4H70DK1s3jSg++sXQPieZtD4GzQLTRR/xzlDLjl9PVDqWIQHm2a5pLlvoxUQb
Q2o0BMziY9OSWeYAP7aQiep9l7jjvlbC+Xx7YdefUzdMNiR4Q8diXxpi9TktBHuqEfrDM66T8BZC
d2mzUMdAWC7KjxT86RvZhMe3R71cUEa1KOCbukEQbonzWVLjYKI0356LhBB9M2v2v8OGCjZdM23+
9eqx2KZUxhxLR/d0fcewNytBic1/pnUuPxMoolsCHS1aqlGw6W4PdmU5TWnqyjF0k0arWu0UExK4
Tel6MQZa6Pyo1/2cFjYOUkAG/DWSdWwl00ifHm6Pq1/uG5OBHZuvyD3qyuWHvdg3lgZ41HBT/xn0
lVdqsk73tUSLN6DWgql2g0R9NMz1z8zWv5qLR882aVp8BnwUK2puWxviw0A+56L/8h7Jkk+u25t3
DvGV32iTcFKFtik6CrH6jVVYBkODeMXzZOJMsgkzm7IcfGnzMW/wfYzSovp6e1nWFy67WxncU+wz
loQr5HxVQrLl2Qk189ngbAMMhD/QUhQAH22j4CxRkTqatkb3HvpJu4+wxN3e/gFXNjr3pc7voLql
23K10ZNehybSBerZ7kbjlJoNlaQy9QHj9t2dodYvO3ekuUCCuGcBtCGXIc8nG8Sj3zlZaT8jaOfu
Sni1e+D35IS08w95XD6WRH4b+K9yp+s+KhtFATignrPj7Tlf3tWWq7sWP0Ywc2GtXrkWMxdw/KP1
rA2ugd7t6OinMk2/waYn0i+QYu1TMe3gyEZ3Rr783DxLDoM6Dk86y3C+Au481K5VmuYzkA86oJo1
qt1I/WnvzIn1hqbUuxSs0d7v7AUc4pSPtyd++bEtnieeRl0npABtcT48L5QDZ6DRn42YSFaPh2JE
9CmcdzJq+n/fHuvyLNlKCYzqTINjT6vtfCwspvHdaBz/WQBn3IvGXRK60DoAkW63uRjjw+3x9OVw
nj1MCmylVFwyMJIFUlLnA2YgLnpHZHT5Ak0vHzE3jOWxp+NJaTjyrXpvt4M4ZdjcICI1BdjcqdmW
pwlTu/l9g+TkvwvA9nIDsFV9b6WhlRz92EdRvQzjt25oue9u/+LVCtk2eHbOgrIFf5a6u9qGfTN1
CMbq+aMx5/MRvbD6WGiZvqMZlz4Hobh3/i7Hk8Kw+STI9rpUbFfjCSBHGKAnFd1JF4fafIC4joio
j84/DQvUxZ397Qn+vb1efBJmCF5JOAo1L4fT767u0x68RAGAqXqkj9x+dk0tO5imkW/tUIynSM7y
mzaYCT5wI3CQMmuTw0zneifIXx4swxjvPOrrC+g/v0cRMbAh0TV0V8dPT9FT6QzklMDL5FmIp2ct
fw9x6Yf/+CUtuFMdjovGj0jjQw5gBpFhlFE/mhgUOZ7E7fTznQVa5Tp/fxAQJEdKrkO6KqsDSatO
By7Z8kmCLO23CEIDUjDxaWJzWrF4h30kIGIKs4gZ4dQ4yb3VaeKftDSicNdnJp3G27/oyh7Rleu6
liMMZ9ku54fIFdpA0D+2gAHsdO/G+vQRbanpQN1B/hE6BaPb462u4mUBeA9017ZBOhvCWO3JpMP+
pqPM8VihGI1sMCpOw5OR2DS3Kwkm/+hUtT2+ralsf8Jds6/vbFFjuRVWW5Q4llef9deJwVZxe9Ol
OMY0YfMYjul0arGoQxhUjF/cqH5LsG8ioxW+W3xrf2dLr4b0V/IuVZTLbYxTj1glIS5OX2fcKDBQ
iALrzj9Bj8BSYA/xxg/t6OMklTpGMgUJklFhBDL78/Yirj+aQ8rMB0MM0uR5obR6/tEaEy1Dsvb0
VPLTcbuxLcRrVPSO509tdewKnm+Pt3pGbMexTdeCGi0MmuHu35v4RSgXGnWo0ALXTo7j9gKSJ8Xn
kT5jFcB126TZxON9Z1+uLneGJBvlyZbMUxe6vTq5NtwEav1O65mtKI+KijeWHxN6Ra3ZbG2rGh/Q
WizubI7Va82gjrLIA3TbsBYlx9XmxC1vyoB74kfgKIfOYQY7zXpnp7RLjpUo62mP4JemncZGL1sa
9uAatnFH5+fO5OXlD3EFkiMGb6nlEDWsPnAugPbUcL48nH3E8IY+W9g+Z8DJM15uu2u+mZ1uQ+vt
KPjtZIBIT4bOWjtOn1QfWc2bloar+EJl16JAgoqwiL4PcnHLAcyL4ubbGJBf8lyhyOHvBH0191dj
Irz5oAPZ5+IJu1o8l4i2hmSwFVA5BC0QsQcW3YZEaOUUYRQdDaUuTg3SQBj7ZOZIz3SKC23JQSMR
eUOXdT3+jRHo+i08KS34JAeEmT/HYOvT94TWyBGOwzh2xgb/CGS5b+/ZizNCbu5aUiJVQzpn2MsS
v9izBnA97BCAKNlNTnM08Qd7Q3cRNRxjLn9TU3HufLRlc7y8WNj7NNSEofOHw5dbLp4XAyYN1G2s
yDJPDGP7Aa3c8iOeqMGdUS6etP8MQ1ptcCh4aVfzKlFvicGbZx5YDWycKRqealNi1GL2Erfn0jhp
GRqL+H+H0J6wK0nLrNmqcEruxJbrm5wfQkppAY/Rqb645uqtHxOJ3iXuAF7gmsNns0qjfY4ttZdj
xNcjML9IQEZF6ZHtVncW4crxMKhK2VQKFHnFeql1hPmKMtKxDIFZuLXzPHqXIWP0MCy7cITTcQLu
o/CJxH84pRrz/vbWuvKlyWck+4qI3pR/n5gXXzrMGmOeMoCUQa6DeAUOmv3Woix6/Q42wLQJnkkg
vMJexQr9UHQKI3K+9AwzEWXT0X6Sjj9Z+yAegq8g+RH/vz2zK4eGL6qQSSRmQjdmtbniJhzLMAtD
rzFxxDH75hHyIIj6DmCZZWCHcXu4a5sZ+WVdAADnD7bz+ZmpRTK1dMNCb7BTntExqbnffC6PcUz2
qDzgkpKWSGxMcfkm8OkOTE6rvxN19ev2D7mICtjMVMcpOSl7qQCvw5LeHAEP1EHmoaBqYK0+qtHx
4OmMyTcTr9J5U2FZJX+MDaC9LcmTEe3sgmLxZnYsLfidqFGU7/zOQG0VpZZ6trUNnQ1L7mrdDQy5
KYglYy+O5qF8O4NI6t9VuoLp7wo0jppt5neuPBa5WQPAAVGLNuftCV684Dymkio7oSehsDRXWT8i
kfhHGxRiHMDqfxax2EPb96i7ghvC++/2YOvSD+8oq8kfFhBiiirrxANQQ+5EPBKI5qUy34fICv2C
4olKduJM9pFLTZGN4r857w1gA9VizNV/KnHjSd/wr+YfDbAw/lY5TfSEYbZe7vHwNX7FxLD6nS14
ZceTk1FyV5wwmwrgagdOhYDT20QeUpizBKeNVa0ZqOazNRtO8dTS1Pjn9upcuTdtVoVlIQWUxnrP
j3ZsUGrXEm+Y3H6HrZAFIlZFXsw1ti+l0bxpZIDNYRnEn2+PfLEJ8AOXyKhybfNA0XQ5n2uT6pgy
VRH70MZlFhaPEWQAP7voMQPl/XR7sCuXJAG+RfIFw09SWT0fTFqQAfSywkVPOuOphV+51afkf/AI
cU/ROVKmYZNYraL5AYOHPoLw7DVzQjUTgDPYUaFreHiiqYSQQofh0AQOzk+zh9sTvPYdCc2ELbgv
l2L1+QRncDluaxaxh5lQSvnOKA4tksO70GH4rIG0Cj3K3AbGPBxuj3wZG9NyWO5pNizvg746zGDY
5dC5SeK1jlmod6FG+ecBU5TwoxEYNHVHnBqxtihG//Vbd4mllveeLB/ezvmU69KUU635sVdi7/KQ
DKW2mUCzvxnH2P4zYkGHE0ZQwGmh1lreefMvNu9SKKc4L2gUUlCTy+d48egCHQ8ip5sNz4ZEty34
pz7Mho8UYCyyO+nVxfqS4dCN1GkDMkmO6PlQFpiOnPqQ4WHnbMDAw9NJATnfBHYzPkxI79HyFdlr
LyIWdRmVVwh8P3Hr+aB1Clx/ElJ5Kdodj6RZqFjhCbTJ5zY6tPQ+7qzn5dvLk0CiYzvUz4TN03A+
oKEyvHOSzOLJgzoAMxLz8Dj+p7KxIcC9ZNrkUcbsyxzx9hCmB0xHY1+MaNa8cjcvT5OuqD3QJGBb
rTaVaceJ6Qe+6TVt5R6aFmQnshT5zqyV3IDUFZ9y+Gl3Zn9xeJdBeaeW88OQ7mq1Ix9JzFH40kub
2A4B73YzYJmBeH3jErp7CByiRq2sTB1roKuvjewYnVYlkYZB+MNdfL70ptBrbvfYQnGJRvzXWmEe
gPpHUbwFk5WgkRE0cA1ev8z0f2zuSJp41OfOx5w1LByzoCeYwzUMQkoVP/ha4b5zMDs5BIvUG4DY
LL6zq6+cWneJJOl0mYbO112NqtPgGILW9CaRSYEaVdMg7BT4FGP1EBzt7TkuW+UsBVvWFTlIjhCP
Oc/P+WhZqrpY03LTM0tuhjZU+Zamvb6PwumnRMzQuz3ctcmRBxAuEnjwoK92bgeTLUL8SSIYMWXb
1ojwyRPgWXLUCe6kHNf261JblQbhMpHyKjCv9GqYTRosXtrhEiFk5x411Lr3ucrlqQXy/rmNdH1H
+bIQdzaOfnWaDrcTORcJ57qHUSN9gH5s6HoS4fXMAd08l8UWZZyx3lTQSvwHNwKG9oDVhsBbF+9e
E5eIwJ1c6l+ttNHo92Hsb/h3YzQykdmbxH7O0Zz4DLrCN+7AAa5tAoWOArcbNVau8fNN4Le+H9QR
ZODZAYTYA/5EKUNlxzwmpZnCRLuzPheBDptuQU6w4UibXLXKYWZA+GU1BYiLZ237Gz/H+gAhNXv7
+r3m2EJ3bGCK7ITV1jZbZ6yEqE2vLar2IwZL2WPbou4UNbN55268/N5UL3RJkZIQngBnNSGcCSwN
VQpFgNqLrR+2xkNXmWg9R728cxEu2/b8wC6FEgHr2NHtS8xLElhNDRtQAd13gFsFyCArI2q/ABDv
9z4R+ANIen83yRJ+jECU5faiXj70DK/ojQM7ApX8d+e/iCkkYktoTuSuN4XO/CYtzaekROiWEpuP
Ez2wQyNEQeD2mJcnmTFBFin2KJGxswobEWPED3Ba9Coo1T2LeUTGTA0Sf0aVv7UKbJaboYeAXWi/
bg98uU+X2ImdszQjF5zR+blonKGsKtBAnh1ntvlUmg0C6cglV8mX2wNd2z9LNr8kVZQR1lCKXrP6
apLcFyH6EB7W3eWbyA4/14KlvT3Ste3DMppL1ZYPuM4zk7AV0WQEjleGtQaCzW5xo4zq+FEfBiTj
krzqPySpyr4PnYj/WLyNH27/gGtrugQRFGhsgyRg9QKQu5aalk22h3LU/M5HHhAjI/L9198x5GuE
hw4nhW7NGmzUx8rUFJoJnhXGcY+yaVs5h4Ty4qtvGcbh/QSOR9GZJsn5HqF8OztzqTC2BGb6Q5lz
/giVqCaHE79vr9yVY0Cw69gGwL/lP8smenH0lBma4KddyxvLSXvwhZ7tqXGP276vMNcGe0aMjeuy
Rav0zje7NjKhH1eOrSQfb/n7L0amz7PAw7lzoIxn35FMindu3sLy4D1FsjZW2QFZv24Hpuxe8+nK
yaA2SfuLhiTgi/XJKKIePmnYKS90c2hYGt2tqU2TXTc40eH2+l6+goRbLiRPLhtBQWX1XoSx1v/l
XXpwh2lj+VM0HDOTogp1YrRWNJwCbw945S5lWg4NIt5d/rteVq0cVFnGXC96gJZyb506y0XbJJI4
KA5FvVPIftwe8tocFZeMzlZlF1ny/EuSNwwVumzSc3s0tgMAtI+mAXdBqMJEYyZx71w31z4fEAfK
lDY5KPCZ8/FQxJ7FJCvpSdMAXcAvQoRsxpBkcF5/V9OVJdmVVKQuyxpRO41VKXrpzYXlftX7sN85
1ljcOe3XTgJSHxZFIa4Ute6xGY2OCCDqK15ZoZ5cuZn2BS+AfBf0BeB2qzGaLUqMPyLlvxKyycVC
HUIqxwHnZ4L0W8VoyNcnGPQRqOvgfvMNNFj7S1O4Xw0djLU5wouol7Ts1dvFIBxELnNJEqS9XOYv
D37RqrDsE2qgFKwObZAEO9Mt/E8doiS7Cm5mdCcyvLI/DdQQqdy7fEhwR+cDok4AgXsgyezbxsTf
OupPRm74J4yJaLVbzefb87tAXyyritArCSVCwKD9VudBxPVkRW4nPUR92q0VxEjcADXcRcMALWEk
Ntj0kURwozcVqUJfPxULyWeg94u0Q9gMdxb8yvNsUGCgScTjxfFcfeURo8WpsAfpYWnb0DV38Hbf
gEmBomrjC3msB7fcN/AYjhVIrGfHjtP97SW5cmLJORckCro5AOqWL/Tik5v+7PhRVxtY4Qz+IaKb
7o1V3TyEVRHcmeyV+0/qAFdpOToAX4zV04l8oESgtDO8OHPEIyQTFFG7zv5SxHP0Z1Lx9NTKXty5
5a+sMKBxAABkBMutu7p0W9dSvRot08sFQr4oirvdjC8EGi6btMJRdtMjKfg2aJG92aLNrh6VOYTd
nZkv52YVxPOeguOx6IdxllefGenJGNE+EqAJt8XvUTP4H+Y+NObXnyZwMxbl1qVNj8jM+bcs0gEF
vkKXnu4r+i4deqZF2Rgw82HkyZxO7+v3jsvtC1KFr8lVdT4eDsUD5rF0v2pNz36Pmml7+Mdrbwuo
B3fezivbdGn0G0t2Tyi5BoWi3hdotZmanqByu0XsdcS4skU/OTBCtMtvz+vKrUTwAQRnSUEAzy+f
88WZcJN47mXJq5kBVP/k9mR1G/h/uCxJPByweXUd/86QV+bH5iTH4hDypq23KYyYmOfMMTy4W+JN
XVglxb4G9T4bedPbs7tyIihlWlSn/9N6WO2SJsLUzY99bJ70BaNjobwxbAJcwXcw56B4y378rsnB
3g9oGpBiTtbz7R9w5R6AI+fQbOM0gL5cXcJTlKo88kuoleEwa9Dj5QJ9Q/QG2Q1j1NEnArmTbCFm
OdWdE3KlpMttC8UJ0DVJERnt+aeFw1w1VRGmhEGWmqAJ+gjNCRv3pRnvbMy7NAd9vihM3g6GHm97
BytvZw6dP2ar7Ifb63DlVqCVSooLypmN/Zd58mKbJaMmyKpF8jhrif6HnZFtyzS2Xh/MvxxlXUnt
USLqUMdPHi0R+zvDHU1sP1CFbp2s+KIs93mOytrrovwejvvaZ+ZhUZwkOlzQQM6X2swBcrqQ1h8H
KGHm41Qj4/DJDSz9I03L9Ec7CmQAlZ6q8U7QduUsLc0fyiUk8mhtrd6ZuNUMG2HK+BEJiPro5I1x
iGMdz4oguvd+/20krW52x/kb6ToKetA6gGkH/p7E6eJR1amJmQqoVlx7oizD36Iru7Y84d7X+fsA
m0h8fcccmPexqiAcz1hHwyi685xfXl3gJun+LDV7g2ty9ZwT9CSzP2XZY0zcX2ERWk/RVhDzfZhK
a3jXtfk9ls/lai+obS5LiBoLlH11ncCKCiyhxVjShmN2yFMRPVRW1uyUYd6LVS53lLRcyjMLDwsI
tbv6sFi0trgMQWuL7ar5GepRjpInRxRFn7yFcx4a2U5MLqqJtw/qlSkuQEJecPA8MGdWl0Zvl12M
j6zvjQjS1bykdfbURWFebMskoWV/e7TLnINKDe1g9q4OsXY9moSziu0I6FqEbZ23KVJoD37Z4RWD
yTfquVPXtVujXHDqlLv9X7cHv9w/tPMWMgLzVVQXVndzAbNDDfhPelaUUeFLu2lTW2UPx952N2kQ
VXdCiMs7cMlu6PRTYuQ1uGA2ygz5Okx5vNavKKJaqXEYQLE83J7V5QfkabUpDC9xIOSl1akYlIGE
Lx7m3kRQ/b5onPmtBofcS9vcvZfSXBuLZ01QtqHUTWR/fu2pSKUleKfJQ2NoAXZkyFCj/g1POblX
nL0yFInTApnnMIH1WsVfMU727YCeuDd1KvqJ11b6Po+1dKfNc3xnU14fCjU9OoHgTtf3HI4cpUDs
qoeCUYzvURTJj0Zh5g/Iit/DP1/ZglAkFsgJQezS9DxfQKfp8epzs8HrUfs6ODXq2Vk0gPkoEAic
h7a7M7W/LIjzO9yibb4AchRNe1QfzweESSzCwfZ7Dz/BDLNNx4pOUzj6Hwuzsr5jPyEOdeGg1Vdn
lE7sgHdsV2bGcDRSzGa4ykusaDHdvb1nLy87iwuHzAUwEjW4dSUsq/GGM2Icr9A6QFXDmIIH1fmJ
F6IlgxDHeEAb9JVkL4oOcAdBL1MoXq7zdUDfZeaQpwhzehIB328aiOYvYxWinIkaxF5vMKu7Pccr
u2oJDQAQQPOyuXZWK++OSOtkUec16ER7OXrIJ2r881GpRj/8D4aCCwNwgVybLt35UJHejX2Y6q2H
TldKuh34J6kF5j4kMbvTXrs2K64ZcymjLLXF1X7CgbtD+CpuvbGPmveOprsHAl79E4UO584CXtkk
ikI0hRNyImWtm54RIhulqFTriWpEcV6r3eOgcFRVYTw81dWEVtVcvD6lpuDG1yKGBuVCxnm+lIHb
1I7KRO0VwwzcZIfciQ8ULcW2McOeOkRsGQO0MTzQukcLq3Bl6v9GmKVs7rR8r9wUxF68yzqgRCoT
q3ig61JsjusCDDgCv9OHFruD8JTXFWJ0JDkaGqid6afbV28kR3IxLaAmxl0/z6qZKDTMZuMpmY2H
CdutfYQIzNHUEE66PdS1+S1LTBrqEl26q2cLV64xwTeK6HwR3PGF+zufI/8B3N2EhIHW728Pdxl4
WHS9eB1pStFBX6Npja4nbQyt2nM5+ajxw3Cf8Ms4lnnxAX+h6NgsVl3I+zR3zubVeRIGkABTRLgA
XiBWmE8a5rze2FjRJ5Q90m+DbQU71BcWWcWyfrg90StZIBXq5dQQ+QIJWD8xMWFGWbVl71mwsACg
xQlG5SluYttpaJGZaWocSoIpcpCWzOaRhCkL/p3UWvJj1JPmdPvXXF4XnCWoRUu9FaTa+roIJwTN
kaOZqbtVQ7DDhG1+6/ZJNR1Eoxf39tTlR15OLgIOC7N22Vvnh7cP63gy00p4elVgZRYn6MDvcKqT
nyc0xD+5NpLbuE7Fya7ukvIO4vHyuqIt8Lebzb3Ie7s6sECN9AlpJeHRI6m2qonLH/pQR3+KXENV
xl2sgq02dn6+eoGBohNQU1qBT7XGWcZotZrWgCtvoCMqZ8at8y7PjGbnBE12Zydf+ZYUOAEuUaoi
AlxDiJzGqkLTojg1FIn8katxOiGagvigQHzv9qyWtTqPWqCqLxwtk/q54GOef8iAN3LR1J+8AMT0
nraqhXRzbh1T0H9HPG8BBjQaGJi4HFGZKPM7Z+jKTBXwdz4nbwHZwuoRcJDjzRZSqUfIVBwaUpHN
gC/JBlW5ewHalaFAD9ENASAFDW/dVGqEJok9k8orAcM/6O6UfsywR8IBtY7uXIFXNihFIfqCFKdI
Gdb9spryD87QI7NCGRV4/6g1Hpj3DPd6VKK/ZiUH+bHmuBSvfsrot6KqoJNfwmt3ljV4UQsCHxtN
YYj5o8QeBPhSoCZFcK3medeilferdOshfSXZFqwzeBlbmoT0C5FqNWaLJ6HAETv3Mncos8NcCTfb
V2GCqmNmd5igFFR971x21xYYfNbSdF2kHdYYTuqCZQ+fO/PmBLtUv7J+RshFb5wOPqBhl79zDYe7
2wfl8nVhmghJAH9YXtJ1J00fF/ch18+8upLNkz035b4djQwSVpUdBq25Jx+wHg+48VLVW1hVFPWc
dVSid8jp2qNjniY9LQLU6SUulvjbhkH3Nm5F2uWbpUUl7uyg9X2wDEtrYWmbL1pB6xxXFEUewpeW
J3yumv5YTgjVbjNZ24hhd8jG5oEOES6znF1IA/9hcMbh4fZCXzyrbH50HilAgTXhSlijgusKF945
C4wT3kEtxdxqzIdPtQV+ae/OUSXejzh22ntfc31/XyIbgnVWWibB01BSY38IEaeP7sTiFwU6fhMF
G7nAZ+FCQZc8P1hhYAeAWMvplJaVtSmCoH4c6axuLWgzQClCjG5guG4dLKWo4SXBocRi7bUp7fIj
eGqXEA6mEhiV8x+h88JrEWyS0wBM50E5DIiZ+Ogp1f4SmBnfCVHXb/wyHIV1Uo+FT0+Yej5caE74
G2VGfwrtYazfJ5mbwk4KJ5zA9w3bJFYbxGsTjJtxfYsmWp64ItzZjsuUXj5P/AZgY5QmOOQC5N/q
eUKxPsJEw+xPWOQZ/9jzlH5J6zB9Wzdhf2e6yydcDUUBkp0HyoEC55qTOuP0J5rB6hDJyxVmE1Xz
YJOA3XkaLo81pRb6h0scwQW2jhndzMrpxA/9qe/L6alOofUiVYErTTqKjYO63eb2abryERfZFR7Z
JRWn7nn+Ed0Yfmauz91J8vWGT31SEI93mZzGDLfDzE49KG6Gj0MixsWbIG1NcadzsL6rackTLRHK
QGwGDCdW28guE4XqeNCc2GQxHgWxmU/pHnodZJKkUihf5VrUYUGZSTy874kqXRDOluGZOk8U5RkC
nWWBXjyJXe72ClP2+YQRV2C4x74msU82Dv5P6R457dp5dOj9ic+5iVQe5XSnLd1hW8+id753OK3o
b4fZceQhtY1I+64hsFfuZY/8+YMmkC84NBDMgnobjJQLfoV+Hafv9S5WeHMUCxHqh+PixPzcYF2O
jmYUosL52i8MqoRnQqc/wzFZh1Bm5EbgfQN6X1H1KQ87rKBbTG0aLYVN0ff5Y6eMdi/1SLsTpV4e
GAked4HjcUMsWfz5yiYS0+rRnvyTECBJY3KvbWhP2ZdXT49R6AybJHXsntX3q3ENLgyz80941hnx
Jmi6RSvK7Aeqhp1VOgfHBhz+oMbEMMGSZsHH144PoAT+BmEGuFnsT85nGaoiH6FYuadZ+XBDuanq
TdfTc5rDxP+JPWCwS4K0c9Hqstt7/PTL2wJFG9IZSndQCQknzwdHka9E2WZ2T2Ov4w8krOxNXDnZ
+15H8LFyGPX2ZK+MRyEGPb6F9wN7Yfn7Lw6Li8htH8ajOjVJhadxIWWP2WkNuawpNRKAJqjuRI9X
Xlb0cgg4SEMWTMP6UbNtnwC8ytUpmNuFCoLb+VyQfoiJHrmqfIl6ZRUWNDIA00QRwfMUwVYd9DB7
Sho3ze8cp2tLALacAjWnc5FVOl+COkUPgCY9S4AFhacF4yfUwqsHvxfJU1Zq0Z1o58pwdEhsiGMA
WxfKwflwQx6rFvcn6xSMcbYJW4ghRTDZD3qgj5tJ0F24/YUv4zuAbhQtSN+Npbq4eg9Gk7XElSbw
ugIrg81cGtiRoiCi/7QLP39T9ZaNx9dk9p9RgMeVyMWuJD/e/g2XLwKvAeNDWETl4uLiyGwayb5s
wGeNenHsGtzakyhMMWmgSJIHKBymXHevbOdSQ6Wdi/Ajf13SzeU2e7G1M5pcFAmGwENNz91l9EwP
bqHyPcT+e+oWl0ELQy3pyZKf0ANbfVMpqDvjGRN4mIlrxh4RyqB4sAQ8zYc+bdzXgl2ZGXXLJYFH
cWTp45zPTC+TEi8jA29mpTUnvC61TZ7ZyXdsje8VJq6dVkBBlJeod7FjrdXpKH2Jf6jeYdlmWfNe
Jhh45jZWZaWOfHg9DOY2HlFGRU4OP3OYSDjwuuH+9va5sry8OKTVJAgLDHY1Xz/VAlH2rntqu67Y
D4P1wZnm+I0PAuX1dwERA8ELFz+ruy75RKlrzRYyNqee9Tg4WS7KTS3xRtjmfVpv0yCLXqk3ya2D
bg+PKtVfkniyzfOPGc0m2vyDhmzaqBtPIB4smPl6dYRR1t7RlbjyMZcCHmUmeuDLYVztUyMYMj3A
R+E0lw11gqpqxB+/rPRvdp9gjVLBm/bMqR3xeJ468TSbWvwVJ0DzzpV0eQX+pZCxiYFmkd4sV9aL
k1kWcyuhLVensdQcCrUtull1kjw5RV2fdDL8w+3981fg9TzSh7JGyEIiRauYLPt8wKLF5BALk/Lk
4lyDZImdZlrhoUmu7E8zdhRMWPoZAuWLNs2hdc1Kex4xRKneWINIqn/8Spssz44mzX4eMEfFu6Zu
MvlTxZ0d4MwzyDDamn4XZafRmMpu7+pDjkBzVONjtIkNAx9PjAcx9t2MtHNFtJmC/8/Zme24bUTr
+okIcC7yVtSsVnt2x74hkjjhPM98+v1V5+Bsi2qI6J0LJ0AAl1jDqlVr/UPgGi+hKzDvOWh11YR7
y0x68PpwKfQfKo5xf6OxhcWig0y42KVDHCQfnbzIuk3k17myezxF9xEaBWN2BVcFhAvSy9sZyo1C
ZyL4/VFT+gd3nD/TMR2PNEayfTOB51VHf1zJPe6PNam6lO+j5im7UIsxFcXE6NpOkHHFyHEb1dg3
q7llY29FEfK9nwdcirQK4gUvPZrfi8+LpywPlSw9jdWkfzdxrwi2beI0o+cLvRsPZT+CUZ5r4unK
yPfPMXr6EHboVHK2wa/ejpy5QVbTBe5ONgpAI5z1QAV9ogQYuFAMSfaOGeEbWfV4t87EuJXIeb+s
vAChKlDYoXBGFfR2dFhfVc21NZ6sPjNQ5oZLSCVh3PVUdq556syfcknEfjzZb6yrS0uCzhrFVxij
iyujAypNzx0faqGPYXXsc2iDR1UvQsSxm/ffhUisCQPhTdn1pt91+4VRgPvDpDX9Sa1Ua2c3+IWT
4LibOTbW6lR3k/kKCtPRBhA8C2h23Q4lEG2exiJsTyVYS5w002qHz9/wPAaqds7jNMFNNVnDlN5N
psSeUPuhuwVKjLb+YlDeleZQRM2p9QNk7ymHWc+imtwS/bQy+PZ45eR2uImTKCyRkYNWAlDK8i2+
MJpiLDcxZjl1zeDuRvpbz9lQupsAibLdBHNxOyVkj06XS5Puyly5fe/vJ/nwkkgKWbLHOGBxPyUR
sCjsjqpTYUBYRxHfPZj5kCI4PdfhBwSNU2+i72TyCzAU3+JFXOnYirwb3E5yDv6Paj79A3byUrMm
cQsclB2tPmWzgQpF21k4H2AEvklRs/36eM7vLkM5llQPMegMU3NbRMHO0pHXRIT3ZE0GSNYc08x4
k7eImO6JKNbeDCtfWzmhb40JppxMh6YautPLsGCisFHbfnWqGqsMj2WmheM3u1YwtC4oC30W0Obf
2/iRc2rSqiQSyVbxUjDVF+moJJ1VUdjrin9sOFSePQf2t6lD4+PxlN4XlBmL5IKNTG5F5r2Y0zKO
fNvKuvqksMJxR3e2zNPAS+u2oWSr+JN2JCFws51Tlu43EvXS2oVJpDefFQxM/XjTGFXRrsTiNyad
xBLIFah3WWVd/ChURdoWV+vsFOPr9gIksf/J+z5UNsD2+gN1qaB5/zJTxOahKXWJ5Lm+jR1lPltC
KYzs1KVZ1dCdHrVoG2LONv/0zcT8brS4Rq7kmLo8o7cxBLYL5UdIEwZbevk4UZPBiCzKZKcZYEcm
NjMHJyo9C8PCCRETWSbTw7ScwrNhYFX0ybbzeNhXGLRZz1OlI2bTWtNQ/K1hsmN4paW1wavRYoy5
T2dTBXGjQHW73RC6LppzWIAN1iYscSz7qopxrI/VbJft4fGOemPtpBYuOYRjAzpadijCwmhEPlYp
qNwiOuaKpR8TpR53eml9K50wXuk+yKfpYg4pF/NklTLfPCgXcbDMskIro7g5qfT3zsnYNpdcTGt1
xFdJ1MUw0PsAT3ClcVMva+116KKwNVfDCdeVXpx44eZIsai4i+wrR9Dk9hWw/PZ2VDBJ+Fqhl6qd
A3I1lKSNNE9+JDNOIx8xiR7875Rn3PBDbGL/Nm0tNzf0HV6CAVZ/CZmytGwdSzzZ8M20T9YwEtPh
gzqIwk9VauysKPHbAyj7SDlCGaXiltd5BRMQyIF+jEqz1/CBLoW1SeZ0Ep+QtVVRyPFTd/7ZFpjU
YoKJq9dfuaKp4S7zdbN8Dl0tinYpgh2DFzWYAm1Tp5rH76lpIvkS6Xr/L/YT2fQ851rbXdIpVAxk
ao1w1sjPwzxXzrVbITe00XRkNZINuA7LfUby0HeoR064ED3eZPdXPY0PckUpuwxhegnoAMvCb+AR
cGoR0x2PTamPmHQHYZR6UGaafx6PdpeYAhIGckAujDoc22CRWMAgDyaXpvVptFNRhVvkxM3qI1b1
QhzyaYySf9oqiDtt6+BZJnbRiLfK58c/4Y0PBpYN4ROmMpWFZXxShjoFjjxV1BbG/MWAUvFS4zmD
6ynOKv+HoeRJouMDk2N547l5JiY7yutTiyy09jJDmBh+KAkZ6r8jOl3mp8fD3aeKTC3cREqKr/qC
ixr20FVxCRDAPuEG11yzGjM4GK6nVKu7K56r6Qb0oLUSed8YUxaOedYTdyFzLYKGGYNRxZQKV9h6
yrut3rV67dmKmX3rg0bxEKfpvoQurjePP/VuESV1DOyDpOTgGrN8zJPW2DSOhQ2QLTevAr/rc0S3
Gj/Ldu1ev4vCr0OhIwixVnLzFlu2jkO/QUDDPjahUv1pNu5c77DZTD7qiKGcMmPuV07kmwMS9KXG
O8X4JUzSKMKGOr1iH21z/stH7fo64Na11Zz5V6ar0bfHM3mf/iIhSMCHEcIaAgWQ18JvdRGMaWbs
JYV5LFQl+aR1lvrD7EgmdnGS2yHyyXmBT3I8tP5JV0SrbVQf0agt1rP67vFPuXsIGLR3KLUBD4WE
w1V++0tUx28CpxH6cegx2v1HmcKpEbvMcYa4fSpHKw6kHlmqPs8xIBfPrgD97ePEyIaXxz/kfne5
PJpR1ZC9LgHv5/aHuF1DAzPCbnWYm2ATGKF60K0mP/RgaU7vHornozTtYTuroGNvh8L6Fhv7EidQ
DG+dgrJNmBr2F70O7PGFNM1xvz4e7y4Ao6IkpX9AaNJ/YY/djhfTM55GVekOdmwPuyazw7+mFjMp
Sj/1ITRL6NpOG1xMs4y2j0e+b5FyhLASAGqBkoh21/JI89mpkbhpD6Fo8G1DVORzhNvvRTH8cscU
lVs4rij8aKIF6KwJJBOL+alp1OhkdwVGcib6oQATsi36dIh5ZWVxSlF25mHmVrid9p31ySqH4KQO
mBymfq0/m1osVgLe3emUX4GzFQRw2O60Qm8nMAKuEpj4HR6YJ/sSVlV1Sgs19mIcIPY4mq2pxt4B
/kmAwIQgqspbHGjCMtSRDNj5UMaAukwzLPeouYe00A2/S5GbnOdKD76MKI1251r4SfChA2mfkikA
53lycOhQv7pj6CgHfDUptW0UxJTMtZfdayZ6k9PxGwkfSCnwzAJqvIiRChrBVjt29aHBnuGsNZO+
qeuw3jRVVHjhoER/2Zlu7NR5MK5j4fPIROdh21Yx1rZlHB+0TnW2mhlgRhWG8SccuM19Y1nVtpmL
5ISaf/KE/SAuoGglf3PbUt+7dWR5KcHxVIaNvbHwVd0DGVGO+AVPKzv3Li7Jr+P6dsAsIbi2lCFD
6A8BoUKpD1kg8i30qvTp1TC8KGt96yddex3RjNqqbdc+0QwL3xsi5PCUmxDfkQ345QWU1BqyxGPY
HLJiAnJaRc4hrKvZ621j7R11Hx0Al9IVMEhZeAosCacaHL+xtI34VGWqW/dbLYmFvx+seoz3xlz4
xbOj27Hx0w/CfP5zrin/qSuTfZdQwELidBn0fkhkwGgtzpeVDGpa5/yEJB0vYVA0HsahzdUasurc
2Bx0pZ3n4+PY9OagfDCkLhnwl+LiAwKutWMHycmt9baPvLpFaRxlcbsQRxV7kfnvRNezOPHyxKyb
NaXxu+sGISB2l2yPgPolV7z95GmoS73QVP+oDGiBdZYA392LZEedKVmZ3fuhqCTSw6OIYxNQlhIh
IY8ZO8om91g0dnqkhKh/QkFDeDNOvCu3+V2g5JKh8M1DT9b3qUXfflUwYYCsCt89jkkU7NUMkTin
1+0LfIDvdaIn723vMBy1ZnpoJEeyH3o7XDIW+CxhwXtMIcrvVNTUvRQxtaMS4pKllAgUP94yxmIq
6aGDKCDjfW1f8D5ZZNvUMVXfNAblyQQmkoEOLarhKYvqKNmHXe9UlA8zgSAv5bSg3tRCLfM/sPsd
1EOCQaR9cQZTRV0WfxKEZmEsqnvy6G7+UfIo/ZcnJS6t8WyBWZ55vsY7007s6WABDZibLZ5TydM4
JKq918YyCTcuyv+V57fjOGF4Nfuj8uzCXv6IKonZHeMJvqKHEDcdD9MH2XAUcWmN27ms/OAQtb7I
eIJn2mysIT0WAQWGLfgOaXkgkTvyuX+7Kr2F6zyVn+BJTQ3/UNf197617K+GPwpPmJ29jXsBnmfq
1+peixPNwDwwyd+gpZJpmOZiYI1X7GtdGamyACENVfsTjo2yq5JWP2mhORylmMf+8ZZ4Y0wEOYnR
htz4iLfcfixeyVFpzU71NAaOfQwi9AryrnQudWxOiIwHyRb43RrN+DUr/u3uRQIcoVWGlIBNxCuX
D/ig53q3amu+UMAx1V3fO7OOLU+bFvTQtCn8VdT+8EeVKAZ+ykWTmp6DHvnnAHdjBBxiePZeVdlN
s5nQC302qyqv934WCnENysD5bs21HrwUcaakLZEYMB/y3mlo4FCehVOFkxtTUW7cAGflZ3Sy2njb
T61wvqqV5uTbSi3a8pPhlLP2vR6KPnsSOIYllFT8KSm8PAVDnSGK63bsRCkYHyAPWONagbHDAOr0
M5U99Do8tbJLIDqidMdqqwVNXm87/IYuTQN3bc89krz0JTJ1G/rmwwkZ+lndRVybH0aodL8SfO3+
cSEoOpsGN+z3RTpWgN7Mq4wbLTdC3eLKKtxwcGckrS+Zq9XojGl/TpMfPZuwc45TFBsrGejdNmM4
kkKSAZSIeJIuhqvBwfkjkEYEI6340vi9SXMWS3CfstV+7qxfuRu8k2spPxE4BkcJzDuggaUyn0s/
qBnh2l7Krp4+W+Vc/NHqXX2xDfq1rhTre3yU7oIrGoDSKAGcOP4tvMZuj5KF8GgUkBo+V6E1HRBW
i5/mOSwOgJ7nwzuH4r4nUOBriCmOZMPcDjUnfpVDDvafKt7bX9R6nDbYF7U/0nFcI2y86hP9flaB
s7BqqIm8CvwAtrsdK8mcSuNp2VyIlQVvMMNss7OlD8pPQ4lN/MoSp/6nqevuT+BVQ+cpaPG4hzoT
wzcn1YME8h42KMfWoZANAQrNj2rqtJd2arU1WPbi+pZhRYosEbslHJLc5PanzkFBXbvqjUtVmNOP
HGbO3+QVxudJz/9U4rpcKZXJL/99ZigfwSQhz7XguFEaXsTOPGnsbMjN+QIap78MOBRfh9au3huh
QdjQZQQIQmkFIpA8Wr/VOoquxKEyKYeLFhfV9zgZsP4t0+yolVb7MeiiaG8Oo1gZ9H4mGZTchD4x
9SOupNtB46kHIDLr/cUc5gkRkVJzPRbaOqCZG+zzurDXJH7vIwSzCW+OtxhRArTL7YjjlM+FkpM+
i7BSVa80EDuPfCPKvDFrpw9qgO9QP7nJyofeHVpMjmUOTVySneplYFI01OphqWmXxpr7rZLY9oZX
1b/t7K4JQ78xEh0ReVrpwsOTW5yjFuZlkqdde7F81I82Uw8PxzJ5Jm40O6xXAsQrWmKxN2UApGPJ
ItIVX0ynCsfKbtOgvfix4m87nSveU2oAan90hmjrjY7DZbtxhin80bdmX2xatzNddFl139jIZEH7
GtAL649V1/bV1uysBN8OXXnhKnSLXdZa3Xl2W5zLbC0K0FSra818Ehin07WiJxDvRNZ3f5m5rSYe
KjzFJzRQ9WSvmtNUIobc1TRNRDOuncn7WYbIz7MEV0Yw/ZB8brcRNL7R0hAUuFjYtx0ytEQ3vfD7
Z9oXw0o2fX9GCGgUyZHwQbYBTZjboeqm16yJBsClEP2/ecV73x+4xCS/Pt5YpVr8/c6gz3sekAgy
RlJ6hvB2O54Psm+wwwFZyVQ3/x2xH9r1rV6N+0kE05ra66J+IPcOd5g0DQWDSaBbRB0xGX5UF655
sRB73pa5iXAAx/5iFYFAhr+f4j3OnjVwYz2dD0YZrumW3M8uVQuazq/CG9xzcqF/C3sZjeliwrL3
YgbOeK67ziw9N9HnX45dWx/MvI78lfW83zrcHfRWwIsiXggl4nZEN8niFHN3++JX3bwL8cM5Bd3g
7IIxmleizn2ww7IKhVud1FuoiPfeDhVYvWMGGg8qw0+0nYps6LEzR27GEuULFT+cn46CIe3j/bM0
KyXfQ/9FsgXI91QyCDnlv01pXBd+4Lh+eSFpTmNAjGLIvB6p53lXG8pcPiH6Jv6AJOarAID9aj6U
aqCbHmrfWbGNJrNMNvVcOMZzHA5iX6oQ8jdU9IS+j6s8Ug+pr9f97vGvXu4D+aNhl+FYChxCIkBv
f7SeIUJgT5DKIlLE+FPeJY62bWCQ/VWGYVl+HILBemf7RBq6UhOE4se7XELQF0Fkdkar7+2pukRJ
n/5F2uNkW6Vuy6sbx12zd/1++vner+QOkhgMyukQOpZ4IgENNp1Gv7nUfVVc9WZWj9TB65c4UDs0
HI01BY3lG5cvBPlBzEItFzD/UjSa9ez1IsNyMwDqHvAI16J2GzhG5p+KGjOsjY1I6Dd7LhVv0Lv5
5d1fC8YQIQKEGql6LPVgHCunQDVo1SUdRtvc9WZpOZ7blW54HYdC3cWpxQ9595iS5ATyjW4N5ZRF
QJOW15kvLNzEprT4Ho16hSx366gbS2uyT5GjNJ8fD7gMJ9yRsg0jq7DkxHcv68a0uRZ1ZbpIVuwx
pQG/r13QlF3arD0H7s8IbwEQUUQSygZ30L7Sd/UGuZDxMpSasatMs/CKyVUPQR78PVOYXHnMvfVl
pDCMBs5OMn9vj6SEeAwG9PRLju5l6NWw4rvtEJrtT6uM3qu5iSe6TDckFls22TDjvB2td6fIdMBe
H9JxHnZCz14GyGXbHlW9p6TvzJVO5utR+z1zYjxoTSQ4tE4l82aROTmkCwOo0+pQaEMIkzg23Oy5
7Ry33QDASmFS6VF5GEtMJTdBnhv0vxQUfY4ZXKAvOGq6IYqPZZ5sqjJzIKo0+vDJ0RLnpVLqRt/4
qJ9+URtXyb08U0Yaz9AbHQ/L6HQXxOh8AphWul2QQxyn0lTnoTcFiOt5oSizb4+36PKSf/1UWTKX
KApogIs4R2KHeWtf1YehU+rnoIlDcMxqtacTltMcwn9ntCnxarmZHoTrTysX7u3wyMpIgUiks6mx
0YkhvN+ubK6lre7QiNpPo50cfT3Tz5MyxDuDoku7HRTMsJUpygFZWOWPIFHX5MIX6Lf/fgDoEVgb
BHx4kIuNLKzKDRKAf3ujwVc112Etx9qsfg6B/m7xQ56vo+5YH1o960+11gS7CrjnNraVcuVqvg3H
//0QXHgoiEkuHb/mdiayKuwUd3ZU7MJ9wABUrtCQDFDQ7aqmO/swpj9WnQj20DvMw+M9IP/q/93u
BAxZ5SQJkYRbKaa2mIMZG24QF6F+SIQdfE382X9qyOJXlvo2ZLyOQkeQK44CPlWgZZkxjYpZ7czZ
ODgmz3McK7XP2qTXWzf21woWt8Hw/w1FJ57UnIYxD67bufRBVBUiNI1DJDr9Q6S0XGG1Nv7wg9HZ
z7O/llbdfRqle54byF7RZUNsazGBjtK3bk0l6hDlPUwYFd4LRqTKfqB44D1eq1dxyZvFQu6TK5Mk
gdWCar84MVbAXY5ToH6orbb9OHedv9UUx9lANdUOahv/SrKwPPFKHr9hgDhvAit0rqoTJV/tHMcl
crzmwD4EIWEUznYi6TpPNr7nuoij5yjMlM+znQBhGpBzrqEZHvrAyaBBS5NJ9Ax2ud1Vnx5/06JX
zHrJb5ISGQQi+TRefJNmNRPF5k4/VAimfuGOjtEKEPPRSIyaMjQoatXM+6Pe14oXprM4prld04xV
6p1jTIgaOKirPv5Nd1uInyRRjLS25EtgOc1qGWpGT5/p4BiJ9QEF5k/t1EzHOkfatSjmfx+Ptjz8
cgLIErjaKI0yCYvDX9jzSAvVMA7QctyviYuQGXuAirXaqIdyNrVNBXvsR1wSGt89Mg0o0kAU6SgG
Lx/LSUiWBrHEOJQczXOoAZqJjdDfCFFOX1QjUi5hM+snX2nWOlH33wzpgXIIXEfiHW2P20NqWH5N
sXQKjin14q3Wdv3eiLHyK8yU56VTF7s0zfDt7Yw1ceb7tSXD5nOlnLbF02Ix231p5TUIt+Q4u/Cb
ykIUu8IywmvikKUhzrXGF1qMR0tN+ifI7IXHBNFvMV46mqjOBCUMIaOEP78fEoXMLON557gIH48z
cqeUWPvj46W9H5ayFgw27nU2FWzA2wmuRYS6sl1rx8w3FFwgcezCPP2XWQ3jPpqDNfzX4irnK2XJ
22FRLYir1Axvh4Ps0AUm0tJH7MjqbeOKbpcUvfFi5FH401Lc9piMjr1lptVNxmqvJPeL7fQ6PJpx
zn+G5fzH7fA2JlHdhFjDMeU+P3egFTdtpAyHqow/RFmr7tIo+QGN0dg/nuXbdzw1H0oFgFzIT7kB
iGSLcYNcjdwmMLVjWvnRi4M9pGcmQ/AR7TP9MBtkd7R/s5UM9c1BKZACvpJ2P8vopEco4jluph/H
2jL2SmY7SDIQMM0mhIXPc25btdqa0+gbC4z0DMeFVypsiDsxLDC/9pyZ+jEEXnbAntDfxJpWHYwY
XQqbx5Xn+l1z9IvC2sLQ0f99PNH325kSu2bwQIYbhlTV4pIY0HzVo1lYR0Sgx13aWZmniyE+OKEV
b2Y1fJ9noFxYfiT8QdJ/aoh3MPYp0o1kqBL7GDuj49mF4zyHgDmge1YIT65c6299HCpG3OqYBsrn
+O3uRf8iV+a+s48Je/iIr3P9rA8SPTmYw/eMg7OS8i2YB/99HRQ/SBZEXsrei9NaFfOIJkokjjPs
gk0VG/NTOQzZF73wZWVYMw51aOcHPTVxeAM0eZi4AzcxL9dDn7XzU+zr/ecmxl2dN0Lx0Sjz7GMr
4IqUmhZ6YIIy4CgqKdHgB0P2vlRSLg3vMx5m/BuQxhLoSIm1Nwo/xsJZG7KPVpdZnqEhzFvV3Zru
zX1YIWxLFxMV0QOydP12Yebe1/JG9PaxKpz46OowYzTgKB+HxgaCADXWK9LI2UcVqo2P9/siqXz9
SMhsXFE8GKVV7e3IdsMNGTogeXBQsf6YXX7ApjIqxHdyTfv6eKw3tp/5+1iLs1Wi2orteCuOItCw
DBfQ1SfR2WcbLoFXm704Ph5v4RHD9pMUdTBhQMQ4XxQsbj8umsvO9mnBH7maus9K2X/MtS7Z6k3Y
fh1qN/xVufFF70rr1KMeskGibdyTqEgiqlJtH/+Yu4kGeA4YnLyd2xJpgsXZEz3O0Crk6uMoFNtD
4dk6w9e8hm5jfHnvSCS5UkIWPDbGdEspXiBoplDIbknP0TlQ4lnZDaXQT1Gi2+8MKLTPGAKOBZNL
A2j5UZ3TzkWVu9pJt6vskrfhn4pT/orSMfusZeq0e9+HyWYdKaxkI1IzvRNZwOinEkFqmJCPbNOr
Gzd+cnNcG9M+W3MUW159DMUjgStPosHoFS7u276e6l6MbIxIbaZNObW23BOzl7W+tgsn4686M8XK
A2V5PF7H5CUkXQRhhqmLHWJNMX1Js7FOIUL8e70ptC3morkX2XW0a2dqbY+ncxl05HiS0kRNBCQQ
wfL2dDQpWv85r5ITuPJq22ml4akjIMLtRLH0715Bll4dM3eGpNdzVB8PLv/y3x6YiB7IwRkb0DNX
wLLZrPq56PrRsgBTVuoPoyzVbefX2GM9HuatdaTqwKMDlh//LEJOkZVW5zqDdcKxTdnb0/TNUKDw
xAJ9asRVgmsViGrl1ntrHel+UOxBDuqeQ2MjgVu2SWSfYsMJLqjI959i200I4VPh6dmg/vX4G5eR
RU7lb+Mt6xBmXup2QiXpVIzFN7Ue+ifkCqd/+kg4a7iHt4bimcHHyQjGtrndMtSUYNzVA4SWikpV
2hbZs+Ci2kpWxkoUe2sW4awDGAO2KKVcboeK1SH3HYAAJ8fvk3jj24HjVVGakDegcrXp7TxfSXff
+jjuelh3FKqkStrtiFnQmEaqhvYJV4j6QKBRrp3uW6cEgOq7h0LYSXZfHIK0xqv4dqhpMjorrkNx
0qLsV5oa07Ma46FV+uW4Mo33H0VnQOYVtON4Lr0SXH5rxXX94DSF6MSJHkL4Ab68gWfJIBUaq/cB
K3jjwqClwwO4UFY6eXHfflTSxcXkB4Y4GXp3tlNpm+wMLUg1B9SagJ9vhPb87fHev98ldHfgSsKH
kWiOpfHO1M24Ezqzf2qDWt/Y8FrPaq1JFYDGPIDifJ/e2us3SjUaCnCwHHA+W9wLmd+PY0OGcOYu
tbdTXgcfhZkYK2WhV/mc2+joyg4SqTM9VEo2i2EMLUityRwDLAPd7CDStPGaOe0/R8o0bYY465/L
isaBiP3wc2VGsUeKOoQeMubRLuaPTdP0+hFGTkcHU+/FSlR9Be3d/T5yR7qWEjS0xBOb/YhEV6op
p9jug00DTOAXPlD9U90N39MCBSQltY097Gpja7Sl8Kwsdw+WlTfbyQ/1cz+M7TEfE/Oox40h9WU+
VuMMNLRKA1T2HcOjQ1n/YWFb6OGmR+BOUdNTFDvY2VZs/0riwb6impXsStMcroo5iFM+ZuOxLxt3
a9WgqYdYBCv35RtHiZY9iGRZUeLYLg5tYWcNiXqnnICMjuc0RDVxinPr3PJKXJngt4eScHeaAjTA
FldzkdSNaRWTcrK4oJ8hoqM7DaLnHPR5vTLU3Q1pS+wDrUo6AiDE3cVWS1F8SxBDic6ib8JtFCv6
yQ0bdSPCRjkZDnw+00RI6vGxvfs+BgWaRMuNAaXn0G2ogCBIGDHG+IwEWXOIOqs5GE7UH3IzXruN
3xqKkqcUDaa1R0n7diihQHwJbT8+K22BI81oj9dBH1tvbLJ8hSN+F4z4qt+HWtyOXdpbkzU6MfJm
TrepQy3fTaERbpn/v4KANubjSVwAJglGcjxH4q64RsgXFxvSneDNigphwL4rLC9XimIbJGG508cZ
rx+RB0+DBdbDyoXYT4rRgf5XZgDE6CjosZZ/cBHd+ToFfYkgDA+TokyD96a0/EKBBx7gE3YXi3A7
+b7ISy02kGEh/Gcf4s56GXUt+JEy5t410+J9Qob/zQjdCoCStFbZYMbteDi9BAOa+AlOK32+j/O5
fo7zDrGSXCgbhAwqZTPoYeXNpG75ZjSb+GJjCbeSAC5Yo68/A5YOUC04K6D+llg/3anUPG/U5Owa
MwqOiopQ7liOs/k860mE+1Jau3/aTR+1VHyy+e9G92mwuJDwq/fGLAk2fFUEp/oN12SxJcHVI/ha
Osm5U0EdzgE6V7D4s73F6V4Zalm4Yzfie0AaAbeD1+cSa1G3RR8X+PGdyyTVn4MsFRsL/Pku1MRw
Hf3K9hxsET6Gdqhe/ADDr8en4Y3D98rKsgDjvXpd3y79iLJg0aIlds61ftw7jRqei1htduVUTF8s
mpor4725yBSIuBKAnEs5+8WAw+zPZdan594eDTZ4MoBgmdtqM7h2mPJnaHkzZIDAm9NO94oR/RwO
5ZoP4lvTDiBa9jhIgaxlSu6XtdsjSpiexSjGLyNQsH2AfdrZTLvv/J/hxVDc1LOnJvLsFoeelevj
jfAqs0oQDDyYee/IZfktv2znKpj8ck7PZpf6FI0a57mxy+gMhGLNoe9+hdnCvPyplIKlpY5yO1TZ
w+DvRzc7K1U4bYpBDJSHXeVPRDu/6l2UrMk235WPJBAduDXoRJIxyJuL6AXrDOys5jbnsRCOp8ao
LTaoCcNdCouNkucoqWTQAdXOTXe9YXSHxqicT7QfrRfRm2s92bsNR+pBPZItxyHjJltOdZW3djop
43hMRNq6mwqgyDGlqe6x1UpEQubsOWIeTlPZmz9o81eHKFL+ft8poxQq65SIQzAdEJf02zXAOssq
hgLmWGe447OGA8DGEkV4QZNjvIyiWiuPL7MTSuNcHlQIuDx4li0TBRyNSbZySzu7Zm5tTXDwW0Ov
uw0GRTqiHHrqJUFur8RvmfL8lt0CUZHaj0BByb64SJa6SGblt8VkJcqTMxXGOR9F+FFp1R6t/462
bNtbx7HArSPL87UC/ZsjS0EMSRhG8m8RrscxoDw0QZvTEks9F4HrHLAKbE59gYZ0jV7iplW1kIcN
Fn6PF3ZRj+GbUWaigEcVT0bQZbE7Rlgk7OnmXBvQUduk1/x9PNTv7FHKUThUoAF5jvJMXOq7W41o
Wjefs+s4at0xVFtjE7RjeK0bdfYSbVZOj79qEZ1ex6NeYfA8lDDYZXKbgfcZAmvKrqkj4q1t1cGx
Hlv8wGd9rd37xlDIklETgdQHHG+JMYKIHvVZ6mRXXrmsU1n4QmyyAeFSt4qdtQeizFpvt6h7M9ri
HAKTnpUmw7ySRoghvKiGDNsNdkobv/hCIm985IauvpZm7V5RFjM2WDprK/nnIh7LyZV1BS4XAhO4
pkV4HHBuSdJQZNeiNrNgm6Fc5UHYNL7UhnkxlQxdzMeruQzI/40ogRzUZmU5Y/FWmVo+WUzMsRXM
0yWxpiuGU+6/eadU5w4jPeBvZLll7L60rvBVL7CodKCIm/PjyjUS5QLlTGSS388TnfcgwidcEbex
sAubpsH7OL8ms6XQ+a1T2+urxoSInQBoa2NWI9ODgz6IzFP8tA02GlzTK8DiZmeFJirTBlXCoHTs
712B2qRAJcDY+tmk7VYm7q3tolFn4tRxGFi025/aDhptc0XNr32Pk2UCoxYLgMD2hG+qT5FCptKC
j/tZOY35rSliYxc4vdOvLN8ilr/Ol3xiIs8uS17qImFKZbbsxHZ+VVVrBhExWD3Nc7s8WFWfbPy4
VTZCT97ZT/5vVOjcQmpq8VRa7FJfyUTvZKxSkBjiGfjqH/moF4BcpnnXgyf1CjP8p6hU59tc9/PK
OX0rKHBV/v/BF9nR4FcjMhNNfi1p5D23KPlt4ejZ50gvfzxe4rcOI+mXzuGAKoZ2ye0KO6Xih0U5
5dep8vOfwJKTnUi6gRoQF/Um4yW0fzzg/VWFGgBIO3paaH3cdStqOy47Cj/5tY6q8kMd4nfmR3Z3
GKb2I4LlEaqmzvi1Z6VXYvpb2wisCz09lccVHZrbL1WNYWrU2M2vCh4zh0itoq01wJbVMhFeVIFk
/hyACnn8tW8OCgxZoNBIL3vJYkUKmR7IFBTXMOrmL7EtyicjwJBQ1Jm1982g/hSV9ppI8hI2+rp3
eV9IvUTAYdybt59apKofJGPJ9glT888JQf4jN9e0a6q4+dxo1r/Yq9rPTqO8VHDZrzh41BSRbWON
Rv3W1yPwAU2BxEj24G5/hz9qMXouVX7NUlfbm5Pd/VJDl870kEY/R9fyn6auG1bW+XUhF3ecLEkB
5aRIhCTxYqEBJTjJNFHm12t03DFWV75UnQXB34nHb8akqq0XVOr8Z2am1h7gUXgQkTuxJEVx8v2i
3NPsDZ9YuLU6zxvTgWg15V8uel4iy0S8tGmsdnYWXunloLTUOdNWWLWxEzXyiJPm+P9D3Zf9xq3j
a/4rjfOuvtqo5eJ2A0OpVIurvDt2/CI4iSOSkqiFpCjpr5+vcs69few04jkDzMM8JEDguKgSt9/y
Ldtlaez2L67A8yWDcBTbDUiRn5qfpdNXbQ0rnpOaWAXHK0CqqWs6uDUgGGgvJ2ugI0PG6INZ+Om7
YliE3fgLyCPE/O8moa9Ch4AZzk6N9rzvDayk94Cr1IdG2id+PtSCefkoFn03JmAIYAGjeoLFhtYK
NCveLrd+VnVgm0Fe9fB44duxTGzSUKBqO9JlaOfF+tottWmK1NdL9NdKVhj8XNuF1AhwT+Dsvrdd
FytrUbCKzVU3rN0F8rhPqHCBwzQrj0LkZP7gUnx3bgMKieQSTSDgPs6MsOBdedL0U0S6kOhb/NmO
BixJS2rovsPpZgfsYnD961WU4tX9aU9hOEDxAcQ8s3EQ6KfvbsOxi0OZBja8deGbls0+MphWQA0g
glQbAsVl3lh3hPU6a+Sx7qxz9+vh310afwyPJYVM/nxNvVtNwBCA1B3w8FYFq9ik0zztnXZ0AYdc
0lzM/j2xSZTNqDrnvx74/ME/f+9/DfzueweqCjSr+vA2EXWXK2hg3QjfT+5/Pcr7hfv72wUzBhsF
Ko7vy48V3B7CoVfhrUhr52mcQGh0kGkWSxJXu25o0ot2DKYPvtrPKwhTCgEkVCigggSU7dvdMqaq
rtxqDW9X3dkCvnFRHmkgmuGFRmiblh9hPt7fSj8m8YfANwQ1sFPfN38aHnMZrVF4O0y9yaQXDRls
0KBHH3RLDtJQVURiFEUDdY/7DtK2mc/c8WaAgMsHJbh30dX5QX5YNASIKM/+CedJ/1PtqVbJ4tVc
kFsWVXJDzMAPvgKbe+26j6Ra/s1LhoMW+CvgPgE6/l7lKqqaAWgwS27nyVwP8eQdgoqQ52aqgZSK
5+Ejyu+/WUlo/KCMiqwViNf3uAXpq7RcR0NuF3Crd7I16XdcAE5uodCxKcMlhR9g+BF34t/szgBa
NCBBns3ecPa9fZ9wrwtE7ZvoFj56AJSmQu/T2UAAu9PhaS3Bp6i77jZ05+UjY8f3d/15KlGtRxh5
Liqd0XZvhy4tPMCM9Mhtv4AI20QDWrghxNVLICaLpXThYFlXfENi+A6hVW6KDhggyqBRe1VqEW2Y
7N2dqsaPgOtv5wG4EVz0CL3OkHVkeEhM3j6XJ2rGUKuJvp2JEukFip2Nf1FydxzSvAwCAH4nqcX0
qTVdRf6aav+PwTEsuNHAPYFm8h6+xmyA6ipszL7NfcyLGnYMB7xEltdR/BEJ+u298PtQ6FOAggpz
xRiYubffMxSIWJJgTr4tgKltm9gbC+s3yy6NDAQYnBj8/rR23YcEVmBUwMD0L926KIlicMDVzsU2
YEvAkHo7Pmm82aC8LV67GYSRXQqZRfdaDWyKHuuBebakDrQD1g+OzncFhfOwKC5Cog5VW9z6UJN+
O6zPB7nocPBfV9U6YMilLKo3UKSKhn3cjP2kcgCIXHMXgHSYXAMG6orLRbVM0dAvAXmHjES50SUy
6A/CrrfnDZ7obHAMuW6Uu9Hhg1DU2wdDxAXIXsTdV6AkQa8J69orRCn1lBPVDk+J7KePiPhvT1PU
scGAB4UU1fwz7vonsGTiQMZvign7jnKHgmX2bB9gSzhTr23Zt79yT/4x1DkQOXvfIJh9d3AzbbDh
YGn/HWQ9HhxFaoB1A70pae49X8TXy8TgRYi9FpMPZvz9e8VKB4geJAkU6CDF8V5tALVtmE6ls6ho
PcXmgicy2C6Q9w8ojyNnB+EB+ZHk+0/vFbBeiAKh7gEPSJys76ZyKmEL1aYM/rFOjDa7U2mS9RVO
deN21fbXL/btCY4XC1ma89GNWge6fthUb5eNgzMsdvQwVlSQqNx1skVfv+ksXXqPX9k1Dq+gnVZT
Fq/t7tdD//RmAbE9l+WwaM96GO+HHtcJdUIIRMJyPEyWyw5JYwaXrx6FJkgh+QM6gb8e8Kf3esbo
p2BzgUIFOM777rfijgGyRZb4rqYUzxA/7CMKyJg5tqtK1Qdx+s+jRWeePthRqPnh73cHZO0JVM7X
2jJ0jYE1BNSobqkSTZpSi5vqg9F+mkekQGjwwIMK5xP0Jt+N5q5htVZ+EzHqVqFrMRq0Q+lIWBmi
CdKQ+ozoBTUhJUt3CpYwefr1u33Xa8JCwpv9XcQBJUM0dt/tUIvybRNMQckoWiG+C2nhQCx5b9uk
OXRzCpevsasELLzdMfnGEkj+01qn7pPWSv81BzA8y9n196z0jz7j2Rf53bMwhMxrnNqYURMHfGv8
Rl/orp8w5bGEP9H6kSrDT28fLUaUtGDjBvYWDol3u8ifTDWjOgnGgrRa3aKdagpoTTk0bJpyz+rO
3FRRYHOCSOSDXfQ+3oDa8dmmB1sYXxtF0vM9/aeQFiYn8Zi0E4aeA9F+Xtr+FlbMwUMnXbSQY3/Z
1xCf/+DU+KEI9K/sCO0mBF4I+SAqihopwHvvrsGp5LiJusBlNEQgr+7cwao5H+d2kRn+Hd4HEZu7
3dzM/udIt/wmaH0jX6LGm44K6oyWkq5eHogruUfnuF36IxcyfAJyj5w8iO9cj4aBv84rYp2tAuty
fsaRaI/aBe8404jgxusYEl7m9wzhP77O/1m9dte/fwf1z//Cv7+iujnyiul3//zniX8dO9V91/91
/rX/+W9vf+mfV9PrqM34+rfTS6/+Vhj57UXzTr7/nTcfgZH+eJL8Rb+8+cdGaq6XG/MKwbdXZRr9
Yzg88/l//p/+8G+vPz7lfulf//Hb185Iff60Co/12x8/2n/7x2+YrP/486f/8aPLlxa/9b++V+xF
wkvh5f3vvL4o/Y/f4vDvUCBEhIu2AES2UU/97W/29fyTyP07eszgyZ65WIA1nUMQ2Y2aYcTk77g/
Ufv9gfw/Az1UZ84/8NO/Y6PiXoezCdCgKHv/9t9P9mau/jV3f5Omve641OofvyEEfBuWns3sgSPB
VoRAD2AlID6/3Q6mr1zIyzvlxpNWHGEd87qwKsghlXwMOYuyhtjDoAU7IHRBiXBin+tQnKVUSeb6
i7/xYPR16qIZ8v4K/jMFbJiNoaYCcS/ryvO5bZIxvTYEAosb4HFiTq2ubHNdC6KmzcBCMrj4lAH1
9JGKGTa4X4lCV+0bIVDBWGeD2muf+l312AvdPk06nk46jL/ExjM3jWxdlwJA0EiasBYaONCo2lQm
SvdDlOZTqMs6d50quYHPtxN5tJtd2Z8s+r6lorYbgRTSgNAe04Qn646HbWYA0sohGGkOfYL2iQII
8wBwvsnIYOdMO/w6Xmc3J6WaqMuHyxbnOHWG4IKV5nkZow7CkKHfU2/m4wHKrEdFJG/oWnlx3syd
yKU/RttIrhALA3yNKXDomRHbpnYHVUyDloSmbmm6zEkluH9TSbpPalUQ2vJzpTyU4auz+eUUQnzL
XYP26EVAOQ2QgNmMbQo0atVEVy04OdRtve/GWU6iVfauGtpLVL9Uddm3FiqtCNbHT+MYUgLNzJPC
RxqKmkPt7XHDY9zFZXCfqn2OI6th7atappBkwML1thh9+IzQmWnm5+eurMmYIp+ccUxUZqtqBU7W
tWs2Q9sThuY2KToDe5tPy+KxO5MG+gLNjE8DtxAhikzYFl7visK4YX9B8NquXdHvzbDmwLBdd9Lo
zeINft6g95YjcSi8Sb2AkQphLk+5W4LLCZWiWhWsgQI48Dha0MZLKeQevCtwIAzZ1H5nI9pjyUwH
qwm7rpKKIelCEdRCwLtZHuBl6gFtzPtLReIdEl5AA+zKiriqQjSw1qYvN2yEuw+sPpE0G8hqUiES
eyrLZj/qWivKws72N03LVnYA6xwad6jz27EgjY3HnICqMGah41LISyO5gS4OHYCMI5mvYr5VTrU3
sy3RV5qqjDM1ZdNopghynvMG21pAUt1d7wAKbkfqzBZcjsbce+UaA/M3VTV43n6HLDbiANAkoMxC
6OMKiSY1pcQN00cXdq1MrnsIU8hwHujIl2e0079L3Pe91x2qXkPiUqCNm36J6mAu6j7WtBzTY+xx
ON0woKxS6yM1JSXJeQ0gAyUSDi3YTBxi/QLGunrbTbPTvvrYUQUW9jKDvyv6OVvX+hARKQtWS3kX
ruvCKSzRzWmd4fxMGc6f+tBNw3wNqKOAXrKYkoUGQk5rxqvO0BkxWj6vQh0c321vQfuO76rJPUZ+
70ta9s5yMOME0JsVF10g1UC7IW06ytBEgPZgNIFdazsITS8AEDUFyldqm0DLH9SfGJXY7QwLuBd3
cGCEieaUarNVzTDzCflMDsY39Y0LwiRg2GrsT1XXcZ8qd5HXvhlMR/u5Z85Wo9L0Zao8qGTGo51b
2sRdTJDwLllYhUkhnLb6voqz6fG46ByeFyij2Tq6cZaKBXRwmu+pDcVTk0IKYjtxNlHDjCepMwob
06Ss540jGb+1cXMpfO0d/bVmp6FmdeZUQXAPpIA9xM6ktq7yg23LqzEXXmLBbBy4rDfOAr+1telS
dzek/fMZ3nBIYT51AYWAaqFo62lLw7kRW92XZKbhOARnj6omxdGnx5n6EKTAu4Z2Q2PtiwY+KAsU
eFR4p1hmvNl03TTSZZ276cLpRwNmXO1JSW1UjSuEdLz10Jm4vRRx2D+JWFlQElO1rQ0bc1vxcQdu
7n2QKMPymdwjWT63JFSFGLycxwdw0q+aHhRhZ0p2sMtLJGWg0yLQfML5Oh4UWEBHADyz0J1qtauW
/hS3KEkMtEFV5OyW5c5QwRl1VSZ5O0C1d5yhC0YV8XMdEXNkazxeOI69IikbRpqIBiYfS+hznrXo
uUe7nvPopnagZRAoLj+DM8MeVgOuCx18/3OQDjeQ3mmohC8Xbcf+AQscioVTfAPEALJhL7wBiX9x
6cqGU5mSV7HU38B8JtDkRFqZw+jFvYSvH2Qr00rOOCjabu1BZ0KRMrNDIEFgDm9xRSUHLps4H6tw
Pg1u397L1gdoPUzaTeC4w7H3gFsGJBIWc2s5IqgX0Ix8gVtAPkGAu1OeyaGgK6geJa5c3qqD7VJJ
UapZNuBRt3Cvmqa8H8cAOpMwRZhoD/8ZOFqs4aZNxUhLZY+dH8C3t7+F3NiqC6tgWRhho5Xl4yCR
qQPmDolIKqO0KB25baBPnA2+A5EIzmtoAXHPPK/eJO815Lr2XPvyClYSnZMJoKgXCj7eCLsqwP7W
LBrlfRlzgYlkK07NFGKt3Y3jrTMVLpRFsrIalDhAs0q8LBoq1KAQBlDhhMfocucLjoOKCzALqO+b
r1OMPVuEaObKLAFB59NqEn4IZAQgObpwj/3kBcNBa36JlhIullWVlsaqAUU9dY8zryBpZNlxTmIn
pYSBtCcEkQ6NALv6XKO242Wo53tJgepyex0tJgg3ZeM2J123kb5wPTXPFFKZxxSkkc9xVY/+cVb+
pTfW4lo13VacbSZFI79K4eZ8moImKxls6jNfDvp+5bU7U5SYjigltZBTQYhYb9AgXGnUimoLvwSB
Cj20RwIzzyRLqhYiqH4DpDauSpS0Zn4cWHDLSx/4eSwTNmwgmZpeMxeTU3CoqqW0bGzzpfJ0bSgg
OsKnYPmOOoP1SNlnSQ8URM7TFt+j9sOxzkEdCvqtniNjgHFxQ53BjkxW95Ve4tdGTjelcDU4/gFo
5fuwR2SVYwa1T1fIh3afwj7uK/hpq24s0jaJX3xu3RM0T+OWhghKy0uGVHIER1NwQ3vgMmc4YZ5d
y6yP1stOjNxZ0aeFRkQxj5EatlPo2O/Ci6Hb5YzOJw4H2HzBUto5yvULwNVQcnO0nIJCkS66mnxs
WqjDwCRQVMel65KDEsAy8W56HBkbi97zIV6Fw5SZzEsHwMi5hKcxVlpeQ+0KXpywrXHCSBhMVdc/
zrALrbIlcmcvRyPrWnnlUXb+UvQdKS/K1p8Kp0wclsvE1PN27Y3j5hVrXeDlW6YzOAYsEEWbSdXQ
YVzXPZx5+MEK5jtw/ht22vi2QCY4Uo83rw0PIwoXIv8SNfP4VC6TBfp+qeBx44C3CNqbnL6gmjRu
grVRJ7cdIIIQqVzEvbhhc0sUNgK6/0ADX5AaQjmYZQTtQRueloCwbWqcu3F2eZVPMVcHDtLqRojx
wa8iGITjCvq6smXn1q2EXbJSn2IrZ0YnkQRfwO2zO5N03ndMbL+rGhFtU+vcIOWYU8ollwli8PIR
/KV5A1hb+jwMnjsVbFYcRByb2Aec3Ik5aFZCT4yMdtO1NnlguKIbOrmA/OSiruyXyYEvVVA27bNd
7QTEf6C35dQQmCf1gbNPu6B5YUFdZ9pdRkZ95fVf1056sDUAxIMECGA2UgyH2jFhB5vqEapw60yW
5giFXZyUwG5Ga55a0Tyt8wQ+YRBPy2FaBcTUpDVruk+cHvYwpeNBYHU1XKNDZup7L1qnFAx84Ce2
CeQvZWYtJAopbEGj6pT4KyEnRkIDBkMtebAbBbpsUxrMNlvkEMrLcKyGORMLjivKoq6jJciGOsf/
m4I74INwaMReK19RoSEeQu/UBj5FA2VYaZBqf9mCitlnuh3SH+SVCSA5K3I/maMvYmqn6waIm7Bg
FgGf3VTYYnKhFdog6106wSX1eWxihNfhMO5xENhW0nTozcsKs0JvZyD6Ux/VyjtqWuFkrnHgijSS
erhpYOfxrY6Zzyk8lc7KeWVI7nVIOOJKE5N+0w8N7t1lXk7tEIbqHtcIwIyNW43lxumaO4/7TXfQ
FVunIoIYjcYgUK6YN+Wo1beBwQyzsLa/Sm2/jQPWgpW7qKeIeF2TOYolj8SfcLCLEeKUuCbUeNXH
XX1Rlpx8aeEoFtMJfkSfp7CResNgC0iKGpogumgV4ql2HK/RyMcmDlj6whtkRxni4Rsw6ADrWyKt
N6rCiZJPhsDtMZD1DE0NUvqIOFNnIhtossIVo+967hQu7i5GPRdTv3VtDYVOXKrwi9K1QMsaImZR
BlJDFBeDFcLCsiGNssqxdVhoJI3R8zypIdzUMBaFx0+vw08A3EUT8NmLqjeQQ28XenaOu2lRNRsK
Bolbc+QMvL5o0hU6eCPY7dAnbNvvI3zWm6JLhfeAAGYcMxVO5yipqndymuRl2Vbdl3mJk4F6Dncf
IzhhIs2amEyPblh313Xak2bL0SZBEBd0gP+4wVSUQKyLE0Gilu4FgI+491UfuU9p2jCApbzeOTW8
inaAWJeXo+vwCtQ33j3Iii28WCo93TSlp7+MqE5m/RqU35UcpqL2lojGKXMlVsuMYBbtouCqcS2Y
TbM3dBX+jntGI1aJS3cOBntLbNhklUfWgPYrcae8BHon2WheSnEyUJ8cEJLGiCEHpsC9L02C5CiY
vCWE9FiZVBtS6rAsDFTtH+HcOd6ma2kiGJpYvgsmnAFPXVq65QGUQasQ0QPRmTPwYMdMEP8UO4AI
wMry0FRuvfV6BDU0Gmb/ekp7cDiXcjFqywiCAopeYD2fZIrSOlxPtJt7SvJHseq5PaQTd+q9goEy
Yl62rHndrFV1hOoM0h87zgHq1Bbyx0u+jpzdJeC8L/k8oOl7FYR86ejg2cjuncmN4Y3gd70+sRXp
2bWqRCpyJxX+CLJSIL5WEuqM0H52ywJhLm4yZXv9OQ3L2qHaONHFLBJ/AxgropqxEc7NwhqFSwqN
LFyEy210Fi0ykMnLyzBAZih4eAn5uWiPQoy6Hpv6LCojO9o4kXyK4Z13RASS7FOkK3dQpmHPTQUV
NvSkEo8GyNFxlZ79MLHgpqGisKODFVLizzavoSd5nHrPRZTTdpvIl+oAeef1ioeYBzbzS83QwE4d
eEaVOA7yWZYLu4wDEeqd76Ehc9f0TfidgRCJFvswQXM/FU4Nk5QhZqhTTZOHbEumYy6jKpLXieYr
9ASaLgJDlup4lukXJ0Bzssa5OtTPk2374zhg313FvUPaneUOEGvUlWYXlskGEMoyRxHrDh5ydxDt
exQp+eaY0n20TYw96Q33c9ejfuOM15Lgo9zmxrrVrk3Q3UlKsVwZhHt3PSJt9LTIqezbHUkSBx47
1Sdd49oDK3aY2i+IWWGHMNykqr8dfe+19cTRN26c1aLddGp+8ZnDARnR+6pcb9FVSKlWzctwdilz
Y/LogL9GJ9Jdj0kHbHf7mYzhHXedKwsP2WNXlQwVNUDuItZdtbM6o1AvbIpFNnrrC+m6z6CjuXkS
c1K0fa8oWAeaspZ8HaLa/9bAQBwHXYoex1i9zH696WR9dNIeFZoUZZQmnjNiKk51qgbUjPzzgtEw
wEAyTT0FuhPYP7u25/cuJFlRhkHQidX+alG5p97k3zLRfRoVEiKiVrpEvUFeDifritcKPtg90pyd
K9yOcKymxpKHVPbrsJH9YvAIcTSG1UO9BkBCrOMR9/NluYy444JF03Sdr8iQQiMrukVN59R5cm9l
BANfVDwagnPLQ0qB5lBervWuH1y1t84EbLkvitidLxwlLwOE8GUtIrpG6CUDlQyBWHa0kdOeZC9c
BAbdlTs1CEuis99HsBb1yE1RDzzd+2LGk8z9FeItBRfoiTIi7aY1SbRxtX5Il/h69NIOCL7qCO7K
vYvzCZ0B+NM8DJp8R2srOOJgSw52QpZbWTtcOPWwXnrRfIlQy6ddHO+S0UMZTbuZiMrXSoYEPg3r
C3rYnz0IXmxsU+877vCj6qrrae5A7vUvJ72Et0GDloRLlpH2IGeBwdP1ewVxlR1cAiYa9ShQxSYJ
KNKe/sKHD98eAIinlDlF3+MBcftTxK0HOC/ZrFwdm3lDvJ2b5nL0yLyPmLjtQGXJkUOWWHwDP3YO
UcEmOM851GVBC5u+wAc0pH6IPBAuNy7tmrXPofteUr+Z9R4wvCuIk96tbYMC0tQvV2k9LV9UmOyh
5vwJrK5n3plDC+rhNqiXKxQTBgop5FsPwbu7wuZkmYB+bmF/EPQe2Qk0lI7MC2FU1BLouKjVYJ1N
6xWZ/X5n437Lu3aiuIawnHB6Z43fqjsM00MaENvjnE/v4tF7GRoEvwCaW1r3fUyl07q7SHlwKxz9
k/StuUpQS6Omr+/HqL0lovxsEiiApLjBEW2gLuCWrw2qMHXqnqIWgWnJucZ75biGTHqjklEeOhZK
RCMNHMka5NFqY89W2mCtkKdqcecCBZArzZLnoBwuOo88w/cAgszgt57jIpM1aWUpOvefFcCDWcXX
yyQGY33x1LGKav2csqkGa53vhyY8uHpIKIzEdHoFh0KLNFJEfrnhQ8icnYJjKtmhzI86qSRAkX0N
pD8038bUs9uV1emR9956p7rOpUPP/JuRJcF9tIr1OMnKhyK1+5giy9ow0gCaCgGfHA4JgmVWLXZn
odvwCGdWl8ppiTcxH+PCALJ6q0q2HoK+bLE9Z6cwC2r/rj/GX0yLegZaJpupR1jERI+bZpqHO1F6
bTFCEAJIO3YRW1vvKzl4RSyEpLrnt6Xgh67u7pN2vQF98r5CmE8HM8QXEzxs4XEG8jcCUj+EWqCO
TtB8HkFojMqccT5RAjMCgPaYxRUX33u1HjKUmSSV3PcuBgQpu6SFC6nLLrBxI1qjMEeBTXoc3VXs
a8XbXaurFZmLWPOpj9uNxyGr2upTHKA40db8ygj3YRminav6Pg9RPbsAUX14ddAJ3FVmXtFmbm2e
jOGRS0Xg9T3vZWr2Np4Pqm3Lu6o3y7GCPPWYx3WwryIkkGVQqyeobKJiuIpL6D/vBGvrU9BYvRn9
qT5yOJt/hmba1zBZCYV2OVQNEv2wQm77Hp0gN2dDXxc2GQ+zmKH4wtT9GLcyY6N/gK8k7TkMSZKg
lY8+j2c6m+5L5VRfeiVzCx/2oiWzztPGfq+xSboaHTbqNF1b8BAn7YqkEdlkgPIGMlJ8au1P2EpG
VUVThSO1Ft6sSIq/CRgcxSBNNKO3JThH9jxsviHBwQXvwFp3aOFoxJ7mpMyItzxU7YAEujIPUdhH
n4ESCAqsPTx8oiqZpVN9OqsNrJA8+mbJumVz/Fxy+WjwQqFXhGceBn87L/0+rKP9XJenqVxffXdi
WTugu59bHsDG059NtUc/rM2USdFJQrk8hPpc3RXDDG9S0smuytFcKw8Gx9SnwDVPQhO9SYbkU1yK
z8hOvgeruarPjhaDry8RFy7ZFBAUdEyQAfVf5pKhYIPPvEsijYQHdu6ncVxfwhAHkBFDDJhlXcBf
6TQFCXxkoFTrvzQCHqQABQZzWVSJhrlXN4Begzoml7Q1scrDEektn2FJk4ERnJ7LbfGVZRqzmSBb
gPQbOQLgmWxm7WxRgIk3FUu7pybpolOKWf5G3FK9eA55clcFtCV0FJYEu7oR6goey46DfiMpeY7W
XnqJiEsGO4iClNCuDdEv3/QWryAr63L8NINSecOEKGBMag9TJXtC1yReHyDzvAhq4UOukRQ7ETfZ
3PTQfneCZuquJhQVKrxjsrZlQsOu0+J2WoeZbIw3GlEgk7LstnV80mREo1uzkCk5jDg6vtco3p9c
Y8WrH+nKUPC++PxA6mZycSLEcpcMgTrU42obajw7k/qEbxezKwYRGXKA4pFbtChtVZTVOtiiaAZL
pqaGrWsFQ9mSJ89L255qCGO2kG7CRdrAXLH3lwxM+wbwlK7wZZ0UFqJpAQUVrr90EnJqS+l85Vhr
1x601GD/peDlskxFaktUmuHWC8nuAzrEZeFVzjccN5dyDTZNrEmukgokazbM+dSxTJalCFFASOuN
gCHNN+JblmPrhPkMOOgTxGNwCRh7NZQCBO2ugpThCgZtH7Q94m+sMKjiArVdETRLRuKgvPSdRe7q
iCNo7J4fIdkMOouYIqiKWpRNXNN+WgG3oVIF9YTN7bsZieu1MKiKVkUfTuVTv9b1FwHhtomi7Tx7
lMku2pioyZKw/B299v8CztC/yjs9vr5q4Bn+PwAxAEPwCxDD+jp+eeHiLYYBv/I7hoG4wDCAUnBW
IABoGcDJ/8YwhOHfQRMDmhjlQTgZAVD9PxiG0Ps76BagO7sQMoP32FlR9w8UA+ANoCkjsjrrSMAQ
BsSjv4BiOKOT/oWtOQvDQ/EeGDUfLrae/xOydmXQjF0Mczfx2vGdM5TOZ9Tx2g8c4t6RUX8MAyGK
szByAOktXPFvkRIynTxvRZNvU0NZb7+gibWJJLLDyF/s4xKE36xvofMy+jijlFyuI1H1MJ/16pdo
bvQJpcBK5FpyFEJIjT3X6An91fIjnPFbaNWPxwSaDc8RAGUEhOsZ//QnfBMHi1j5tfQ3JAjVdu6Y
VLRd0+rC6Pm1Yk154gnaOxrIkw8gde/k3/8YGhVFUEzOXLr30E8pPMuXpPY3iOuaW9so/ahB4Nrw
AL3A1cS4VjtdvrRlhfyPuRq2nkw9hgYpVRuNG6+Zlg9Avv9maUARHQpa4FZhub0XlBIM7CcXqPfN
MvqQkJodty5gXtZ+/dNm+QNX82cczb8bJiVou5zX33nNv33ng/J0Gyo9bzrWjqiBoQJPCFr//xej
YL+AxQTsIvxW347SRT1qwskwb3izplnDeqdI3PLLrwd5C4/7MYcRlLvBRsMSAmb7HR6oHGqbpDVf
ILNdBieIzS75Msnu1gcTDb6/JUxYISu0+fWgb0FIGBQnCDBIoEa4ANf+hD/0A3UGXpc+Ek773Ncd
v14TH33LVFbPfiehYr/UbaHaAL5hU0c+/Xr0n2bvPDpOEOjcISyCC+Tb97quuKfUkPqbCNLDJO3i
66iczO2vB/mdU/fmmALy/gzghf/VGXjqvjs/qh7hAFQcxWbonCW35H+zdx7NcSPrmv4vs8cNeLMF
UJ6eoihyg6AkCt4kTCITv/4+pXMnplszcTrOfhatjlC3xCqYzPxeW6y3lZ8TZbU5DeAFR++3LNKM
VZC5t+Pq5IfNbl3WmK1Jm2X6jGw1vw+mhsYQJgRxfLXLvOcLs2mTeeulqNfmDJtJm1tZS9pp+EYB
h2QkK6GmbcvC6hBn2+K/ZUKuiCxqExFEO3mc5ipZ7qTnA8nA6UkQz9xcXpZRl7txduzLNHrN4xVh
Tapi9N/qut8OVRUFCZ2v1a9AuMYXMGC9l8sqU81t1knNoryrhC+JyQm622as/MQhlXHv0YvGlNx8
QlENn4Q0Mk4oTrkQRhprXNbvEDlnd63qJ8A2VQUXc22isyPQQsazdLafG8E7Z7Ikh3MBm/Ey8f4D
cBjkWqP69ss450q1cTgM1tviVytawe5VBrikeiYV/h/kxTdVW/ZJ4c9I1YL8ysdpAKQhtzn0TtOQ
hlAc+6jR8pU4Cn0ls6PU2Br3zmQKAIme5PaRWzT1ueM0XZPaybVMBrekfW1d+icC0eS3yWnw2Yhy
iBHce2hmfHUM/SWP274B6dSDODHOgQnMtM0HrlEfxt4jZoGYtirxS/Wt6Glg853RPXiDyo8Di3jM
Lm2dRqMn+rTySa9dQ3la3AUShA+Ktcd8Rzy7PSBepx/FidLeN+YHms4iEKDZ381mL4+9W5upva5x
JrNnvRhP+TLrkzBN4KdAM9P2+62cupuFJmFXMmpnZgvymg3ucTSkDQSJAnxWbpkU5ArATHjHWdfq
XFFPuTNEP70Hy3x0/MxKhoUnaMhwx6OvQPidLGv52jBiTrV5WUqbcRy8MHe9BxC7p8qvNqzl5QBj
l0cPPjrdU2+49qnrm0vR13dWV3k7dMzySHTHOznefdX/mJ3mhpqlr13ODJPr+ZyZ3TcPY+spzLli
jU8PhNV6MrWhx+K1yHTiIQwuUWSQrZOP3rIrx2tUgZqQWgFBetsQ97OqaLCwn3uMDkckOOYxWqI8
rV2cUX5hxJmeH0PtZbFLoHBaF869GVZ35bba6Wi6Lfm3XRUPNVRwbI/VdOdmsMiTFZ2msHTSpbO3
p8lQ9qkQMnvIxvo7nQrk9OlF3tpFIXddnSuq1xcjvopKUtlR5dK2+hYgq4mh/zgmD5M8Tr1z0WI9
Cle9TabZU9rQfSOxOUfp6N1XW/doQFa8REhzHmwqEd8kwroTs8Q9ZFf00LWeTkqKrumeGemOGeVP
jwQ37QR8bG948HN16OryZ7ZsWUyX4ZgyUk6pNLwxgZ166W33pvdUc8lqLlpkvctykGRM6A9mGp0a
XcigPBytyZJAY6ixQ2Qm9vw8o2Bj8CL6UIYrr5brtj9IkTkAjlxyMZhgWz1t9dvwasAkGiHUDCPZ
ljaNcXTXYLublPHDKJwsabqIKDCncvS95tBH5oV2Ep6qKtYmj9Y8Z8Ze+dP3TIOst35xWKPiHfXA
fd+Pr2GJFMcn64nqhYkX9LoIau9ke7BnFO9UhOUjAhFBdKitDAGhb+xcpR+trTlZYvP2vUE8ktS/
X6fmQZl9mNiV47EeIJQoIhbwKThM43xeRfW9qhCpBYtz9vJlc+NWf0hh0ELgwkcN3OJ+WNAb5GNc
T/ptiYK7hYFzJ9aoTM3Ry3au07nf/dac+BzkgZdm8dJN1TeyjP5Jne/9tpL8fa+6ls1y3L3mnOPH
/GOvakiuBoUOhl1kGJvGaLoO3d6GvuWl8LIIDtNRDW2G1IaKO7S+6DDWkdCCU+RLorQHuFRwqt4W
2V7Nc/FUli3PRaYcTKxN2/ffV1CPj4wKIG+PiLPbrXJevyzkXv3KXRCJxDIMA7thI/BhimnR77qM
iu9GuZl5MlGvzgGry7N2ny/etcpxbj9ICaRrTXW+96OjyvWhpFg5j9fWsFS6BWH7K2iM+mMB08E/
04czP7jaBpGaZtUz4ecBIaiyVO13Hj/7fjbM8cH0cjgamzQAb09pRvnQ90tPQnlOE7zMzKXCuUXc
ybmc5OoleisgQMKQ2MsUqqe+Q58VPsHYbnRbTLYcTgqz10dhrAzkhPJvH+vSqJwNyCu3x8J0smVn
CvDOtCcmI0wjdxUBHMGK9ibnWDbFU3vNmSTst/+RtYEg4FEaNo7VsWNhc7O5vQ/dijhKEDLvBRdb
g1TUnusHxmSH3cWTExfTCFUY540d3Rh1MWGzsZUCxXddWu6nzKSrQsxYxGPiZeST4/dBmyKvcwnd
swP0usxg8B6tWQCtEtnR3pZ2ReWw4Y8ocmbbUfOZwtI12o3O6qukNUvwmWHoHHSAXVW/ks1vE4K6
yKhOyQu9BjvYJALEWd7CnOBQbfUlCsig24/enB0pMkPYQA5tALK4uMqH2BKRJpVtachosK/+NZRa
g078IMt/ekEnC5RquUAyJ3UfpeB95SeGHpZ6kgTB3QaQoDhsmo6DQkHE/BX/M5FOm+vQsoUjq47n
CtnUkX/kO/CM7V/KllzF3WKzbdz5m9HWN4E3hhmpL243WecmlF1XJp2pxoysuqqvUzkpTQd1bpen
Stpy+xqF0rgylCJ7NSbwD6RCmLx26OHdc+ULd0xVYzkKhJs8pAR+xnV2c6uWl7EzWZ77IFPPqyQX
Ii3YGYZYeCuNrQHPwaPA/d2QS5q3hFDVxTwng1eji9v0ZO2GcbNzLmBuKiRY/sjijsXWgsQI84Gn
qx6f/b6cvxWWZTz6iOq+8VfmS1IXVf1jYXD7ELqBRtTCe+CRh4WTRuktR20Hqk/NvJL32hGdHS8b
rG9iLSNVIoPvBm+5wKmHECga61iuAQw4i2gJ1TSjM+ZmIIcrl1Vxu+pp/TGVHgudkS0IwyanWItd
61mjxfMqvacyD0YfGhmlcVxKLHh7lvPAR8aYV68GNDzIbTkuJfPlJm9CVMAfxiSnLFW+zXbmIirX
vEOT8ZW2Gy4EXj0ld40lZBj3SK5AlfOeQEfLm+v7wCJLUuWGjbyOY/ZNVweDw962Zn0i1rnY4jaM
pjk2iKe5HSNTw+2ss4t6JZ/C99XpqJbhXUGDPAe1vO/zeh1jclNq7zDNLayymy0YAsbaib5tZlA1
F2RC5HkjL3PZ7Te/APILe3R39WKqE4eU8MMD+nwhVtZG/W41RKKUK22Ve5YJ72urKzRTsm+H+gAz
srGALXMb2zNqfmA1Hfxs6MjaKWOkBZeqaeNu1Wb2ukWN7Z8phsf0jT7cXdnwkUKflVshyd5UvjA4
lIqFSPMcrsfOGiP6gLYR7J88FH2vVnuaEnif7FEEM0k9sylJ3JId7wx0DP7HRI/NaCK5MLYNi3tJ
b4VqXTseBkbIdLaIhIqnqHSfHU/mxU7DZTxsq7WV9zhpKCSqcVjegfi5YUJgSGnGhJ1i9zA7zqII
Bq6i5gGU40vkle6XZnWMMiEQIizTIlSITL1ArPe+0OP3CHkxLGHuiyY29bw9MnFU37K8GCholJ5z
77oZDYbWZuXffR6RU4tgAnYnRGaM6n0FQkFyNnbJdF2sUHKElgBiH8evaLyDnJfx2iKhmLtGyJzV
rBD5F+v3oh+MFgGO4XppMNhTGvldjibEUNFT12+Okwy+sNmOMKrdrM0gHsPIKH4MrjE8S80Qk2Rh
N31kuAZObR26CJNM4j8T1XlyTka+2Zuhis1OgrkSAg1JM7xou5yLnbSapoy7lY9BWOUaoFEiGtg7
WNOc/bCFcj9N28e06jiGfJjD3viMPGNpmP4QlKboINdD2OfsnN3geO8muqB5JxBwvLas/JhbTSH7
HXYPBNVdmG39TWuN/vu25MPTss7lGDeUizMz6FAAYqMhJj0ziDaktNpiawq6EqR+tThFNjpjHVsd
gr8PsG/1S8MAsUKaqSE/BQBl97jAqsfRLAT7AHpNtEydCXUz1IuFztBa0GLmHGW2U+3K5sPJJ7XP
V7PkDchDNibqQJBjB2XxAn2Sc8zy6QresYb0De+IY7UngnoxWtSEaQxJvYXwGtsAlBSDsmw7oYv1
i10aoOSEcvZPSMWuD9Z1rsF+/QWF4/o0+4tDwWvYtg/rHK2cN9hYg5iOGGwhq88IlZZl03wvJD11
SY/Fna71aZy+1ng17p2qcp1kDIgug3ItZBmX0XrNtKXM59Ee62CKa3WluiP0FswzeYb5uFaF/j5I
Kkz4blv9OsuZuUYFMzu6YUgXK7SUjTh0CCuKL37boHVbquLNaOH/47wy5KUNlsa7rGYo7mqAi6dR
dTiIbTtDGUwcxVIkzeI22b6VCPaSWTW9SLBNhc9sFyie6jCfnMQIAMT2pb/OaGqNZYoDM8iy2LKH
6kOpFZlmh3MifGVIKqc0C9W2vUyZY3cnr5zyc7Ba2Rv11VVNsn6Yq6Rgg9Q7kEvEL5UHhbos1ey/
huHihit3p6M3OKykjqnVXoEjVDBO+9myM6LsXXbqFm7ykbT4OtwFHCCWGEpi7lNbzJJHmkPcwZGR
MHZlr8UbKs4y2muSGaLbYZ02A/UJaSExzM9VapQF9u1EHJaX4mgi8b8l8rjZO/zGgfo016FlFuIY
LWbGjFCuxSdFfWyEa4vhNu6LAkbU5zyHKtgYkXhGk9t8IuVmAbFrBKXX0wuy9RzO5N7FSLPEaEDH
/yE0/mbP/Cs0+btH58+jvBOQtGpiGrTx+f0d3cL+rPB95igWXa/7Yrt5hB7eK8lPDHC6kfLhWl8G
r7VuKgxlOIXmcbe0wyIQnEtelyaawpMgR+hENzStjh78E9KAyaSdujKU9bMqQ5X+xsr+PwnzvwgW
/gtseHWq/s1Levupyh/9X62nv//Av0gYI/T/6xpURw40FaKQMFc0+19OUoM0LXyhVEOCn5Lg/DvI
5H9bSe3/CgByid7A5wl0fC09+h8axnL/y7tOeFd7MkF/NqGV/wEN83fiwTMDxwZnN4kxgyfmabvC
rH8hHvCQW2XXMVAXjKxBKlC8W/e1K2r7hzFm9vX8xnN6mUkaMPYZgOD2DzjuH7FJfAK+N2FxBPgS
4kZY+h9AbrmWDazqIG/6SWAYtOXoR89u7ljLSaO2GM4KbJJj7DiqyUCuqHz33LQOwghEo2PO9uRP
dGwW/xkvwueCLeKsa3qBeaUh/vxcsGbebK0Njq11bgjX6/0yT8YyRKpeo19H2oX9zAfTYN1Dhqwi
Cg1g8xFPIxCoHgSQL7Ym1DTB2eun5R+zS6/Ewf9ZIryrD9+DJrFwFOPv4WH5+52rnQbDqoMMEQSE
PhOzNx19cQYjfDCU2Q6/OExt88WqHQ+Dqj2W6zWhAWhH18UypnnkIZSt7VBecntut33jsc89rJ0s
vYe/vA3/D57lj9AEeC0QIs60UIbYMfn1jzts9dpyQc2sy2ZilT+RDDRkaJBCNGAI5Web0h3U8GTk
L48Mp7VOq1VMyI9cNZf/UTYvH8UhrhHNZUhoOPDtn32hlKFmqvGt9WJnAacxgRywuV3XzeFkQ1HP
8Fb6gkC0/4gp+f1T4SB93wxImLMhXP9+qzqO735X6fnSmxaQ5rIRk4T8m+AgZBibJ75sHlglzg+s
i4fexh2dMBOE8h/YjL9TJtePwX0ANoI0sa8pwX8QXo5Gl4C0p73YY1/XOlmG3hUiFog61T9EJ/zx
cF5/FBAr9ngWF3jFPx/OtqMxeupQL5qqstGGOBKYyW0rFE1i6Mv+HxpG/s5/8ZWuiBevAoc3lhOW
xr9fYJHlfojVUJ3rytBLOvzrElpEVHFgQg3HPN6620nPAMPHf/90/18/GnI9AHXjS9p8DPd6Jf6y
gBq+2ziRnsTZN6xKHUIfvZZdD7Z/35ccQA5GpbNxR14Vddn//if/eY09SK+AHcBHm2GRiPLHU2WY
cDGj0w3nKceAk4gZV9D+X8tR4a88Sf/+x11jD/guf1lyLPYw2s8j/gsFZIRBXq/FX77rVA4q641B
HhCN6n6XG5P+NTublkcnJ+dnx3vdd0kVtVsyRqSPVY10LxReZN4uG4S+dwLAflm7EeONblIoKD+G
0gkv2VhCI9rdmoxY0gBWZ/T4buuQ3+oDk5uG/0R7RJmoEVbYWdBN0c75LLNgJVK8iTIRGXtRqpLu
YdPYkDB9yt/dUKNYfkVzNn4nk1fuc8NqToWzeXc8Dt/bZTAOnlnPt5YaQtAX7GrRNb2q2cLWi21h
h5extuZDiFjmi6G88L7EcQmQ2F99ZH2wN4uhvRnR2KSlYYKGVV1DjIFhdwmb6gt63PGpILk51rKt
r2b66uyjDzt0WfuyDvX2KFdb7fytx+Jp4R5GTg1+NfXFB1DAr2DeSBhb3VowyxJ1la101LT+XB+i
CP298EYZHbgMDtZVd7ibQ64EylmmKyi04+zgvFw9c/iakc61s31VhzE1guPHWNP0nmkv2Hde1n/J
xRTuNmoHU7Zn63u42mSsaDHqne5zfet69cMER//ohRzLUTxbj0w79ZPsTflLctZPwsqLunOEdCyu
tbd2jyT4u3HAJ5GxhWp1AvP1SVBZyNd79zIr79GmR+LGpkrgrMBZE9J75oOn/eiw+MMzkkAHIawP
Le/iAgp6kSU4NrekW6ZZ7HwjcoyLnU+U4Fbt8oXYg+KNCuQmS1keqvua5NNnomadeyMvyJ9zrY1T
vYx2YqmNi/ABa1QZgk9r8uXGWKDdP0ghip3RtNiVxho9TRpJXf2olXexmc6xq5F0igtjHxii8tpn
kRs8XHfKVd5y7jP9w7MGL4GusDAV6ulkdLm6yMgNvskVIgQooa2OuOUhEecymI+9OX61c7P56WjP
Og3htB4qRzCf0+Z1JwLjGgFeYUCqSxroiUXXCr3KgKDzRbtbmW4Rd0i6W7CnkdlOWg+tZrWgybJt
8gfGVW+3LjbTlC1AwozZRBANXvGMiPmmumrj0K//9AVa5ZVZ3Rp0+2x5xSuJkUysIQbrAAwYzbAy
36wyPEivdRI0c8ONzhczccvlnkyR9WD3CDnBd6qjykHlShuC24KQ5alj5ttLyyBUQlbb3TpDxNh2
NRztdugfOkdPz/6W0ckhyvyhzHJ9U+WI+UehFgzovrGA14DuJNs6AmbNBE+OyWBLic8naKlHDnQz
SIDYQn06Q2l7CZ49fImWam6tYq7qS1ggMP5W1FljvJVSY7idr1WXTayjoCpuh2joqp9WVlm/BHfO
/rp1zvgE++D56Yp/Y74LK9v3X6NgJEJhHNjOmb22EiWx9E27/hX2kuwMw9aT/4wew/w5hg35DkW1
jNuDdBmID3bJrJWCaljN/l8Hs87wF6zd/lWceVKFy6eaNIHyUGq1WSaEQ8DMhhM8DJVUkjEen/q1
pW5ZFHm+VW8XJ+byLEx63fI3SMco4Al0Wd8WVk5EglTDEt7Qh06a6KS6sj6T04TmKelr1Y83ympc
eRewErsuUoaw4dhsjawrX5eiVnXcZjZYfWcu1Jo6UDDTzmUd9YlW6lf3xhuI1roV9ERtD66Jzyq1
DWp+Pjek5c0tEKb7YY8cHM8DhPxLh8uhxxyMDta/o3qQXSkQZeZ9U8Li2kwha0cyGc183vA5OQhU
Mt9kxcVEJqe+jZXemi3bOxahMU9tK3Jamgp/2B7mDrr1C3XrfbMjoXKNiHdpHUkkxxoOYcyNxSDN
K+1uv72VRZsK2/V6nAzlWJzMSAI8J60Rlqu/30zuULED04rGcU/IXXfrz6sNPDAJ58lhGKowXZud
dv3EaISo2lsLgq3OL97SIhYBVFbkXNBFxtYbagfQjlQUUGRMWWbUkb/ewybEhUTVuutCs0KqCQ9A
FNtGgbsNdVubwc+orQjAiXtLB0TvKTlrYxdUkwwOXk7iRY8jkH4O6I16OXhEa4Xg10XY3xDLUOdn
MALX/RqpcB0/227lthihOcgp5ZgHEpqs/KIOjJ9ViL64n0tcRl1XL+8z4Chwn+jNJrxuT1nvfrqt
OYOYIxbyZietmIryX5w+xuFx42y6nVgkXTK/MhZMsDyO7ce+QP76MsyIjO7kpDeuFBYpJ3vrRn2V
2GVLW2ZPAlRGuzH9uY0bABmC+HToKApR/So5tuDcIVMZTjVpMzjEmaQDbXMo1Z1aqi+GiIrXAHn7
zighbpowEvJADLY45WOTTckiMvdudjz1Todi9mLRS3QeOgKQ1tJCD9JY/leO5a9iyssTX6/brx0z
EF6h1cd5Ul98N1ubvVhMncVD288P0aI+hJwxOY1uecjCKrw15jZLVlfznNnDdPJVZjybfdbBEw/s
LQpUDeKk50cq83FgXUmjKQIADaSTRGXkp6Ste0jqMaGOpF1fBffE8ItNYuIzvOisbRjQIco3J/EV
C0vYqzrdpDk3TwiemzQ0tgUrO6OoSunlbs7EyjVkd3iivw1wm9enaHPNk43c+li2tXV0LFnQdrlm
+5LAHku3JXxhlE9J1PmCfArXu0g16rNbeeJit0hKuCfNRXY81d7MtS6GnniMDmH2dzsfmoNTZV7c
qGWDy1y609yF4rHfLBz9JBufRmQnOzjtT3drxyeRY3qerGBJMcnivEc89dRX/HWTlQcvXrNYYdK5
4dU813UOhoaBLBw6xzklOF7OhrcRjzjOlkyAtuXLtg5juyvn/upOl06hEyeAS0LgtOJPz4zwptKu
89XOGIbjBsVJMg0GDa6RWZX7hfwvGTNbjWJXFJn3FaM8vA9JzG345o4RDlS56gr6l8WXqdObKo6A
U4HH3wvBBIcuxHeu7WUsEX62s7iWTQ7PJZv1Oc/RwTh5j2HDWe2TDdBK+E+Uy4MzwLbGoWfrYz3j
eiERMKqWuCIZ6KxIa3nt57F/mL2RAxXfPnyaRW+x5/tBTSZI1auU6kH7taRx4KUMKnUuxql/wg3r
nIrrYJ+6Wk0n82o4iMdxKndbLVWdlKXn7k1/GPwd9qw5Syh+yX7Oi46+elYJI+Ivw2yiS9H8OQAe
skNGQ8F6iRBReANge+QvDqFFpFk26QSWnCigaWu/gIOe28iJ4sFx2LckzvYiscn6WBJETMuNLsfx
HeN2/WxB0WTYzZft1XEASztzaHDWkYzo3IWw81NsEWWw0px99R7XvPbnMNTTy8zA/8iCjm7eMpvq
flRZc5yXdUiVMhu9n1a0b7u8Eg5JMrDCiatNfyF5Qqvb3PHz6VgRm7dyfTXcTaRq76r1gaSzdY6O
qNjUB4B4sFNjaT3LBUYdSRqGltrL99OoPLL0834/ZW35pe6aD6u/VrCWcO9Jz4j1yqUVHuVIiGjs
viQSzIT82UOJ66s5prsI5qaDg0osFSiQRazGppB3EefDB1Ga64tfBispAlW2viinm88wVPVNvdTU
FHXtrSH0/GMVc3brNyK8R7kw78mS9o5un/lt7KzBiKQlP5NXBycR1q6NzKUabzaz4hGb7ImZypyN
I0Ub473Xb8ZHyKCisMls2w9eVpvcesfv3hoCKuAku/XgLuFPu+OAyddZwmVnbI67cFxZGa7KqDq6
JeNYC1EEPVXmnzBq/tkgTCodCTI8VFOzHbS0cKKP3XRrzw0qYG/4vsyoUPcq9NAIeNJ69pmCU0lK
7pGZfNh12vukeLiA8WovebDkWOez6NHMbPML6V7ZGYIlSOwxWu/mNXcpSe6RQ/rbvCtlFXzzpmy6
I2KKVceYiwNyODtGzR2cPFMOB4S8Hnqx0kybEJmJ4YobRMREQ9ZYVAWURkLLKX+09snpXDPeEdFZ
b+5KKN7g5uap6VwzmcsGLjKcjlnmO5zG5BA5V+aAz8IH2oeUPKSbWf8YHezHVWNEOymNloPOrI+w
m02KloZx1KBqpY3yWRyU5aw/9Oq+YCquz/BG+dmrYIM4ZT35qKZ+MWNRS8UceVcxeUw77esaWU1o
rE+ZywE5JVcJdxpam+CWVlMy3A34sUvREu1BGNcYesh5vNlzYqPX/kPZecYXj/EqPISEV1bHqgsq
goDCOXvn7GOl4RxteNoxKJqOaX/To5gOMLz+HId5zVBmWfXXUDUOQvNmTOsu857M2lvBxqLmVPb2
G1LR4WklcwVbVCYfukGsZ43EkTU7sC6Zr+ck45zwnJmhTKqeeJFSwZApzwlfBdLAZHIa476s7K8V
/M/RLwieutKuftpFze1isoaF4xxcsB7yIeTQ/mApm9B8GOq1pxQCHp4krdPWsV4TAW/VSeej70LL
oe7UGOgb3m2EZdKNKE0u/HOV1d8ZjavHmjEkUYawHzt35llnhzpCnfn73Mw5lPGcYJy1RX1qe1UR
0NCUzxUBAHcYK0z8Aaa2EzMM2ndXGMO3QQhxB42PY2toBelIwvgAOGURJ79pzxMd1MfQNrY9kPWG
hsHJrF/jSsbOFgTNDtVOjo3HozAxIuYhturRiVlyoAyHgZVx5/ad5GEskPbU/Wsxj/WDXTfjk+87
dVI4lEIVhiZ3pjNqvFmczcxunY7DIH+Wbo3uSIrJ7w9kExCoENTD+xZgDzKh7iz4fNjyeFGLwEqZ
f2CBGtuk1CUBGaaFD6nviYxkrzWFPV0cV4S3StruHVif8zhJG1fl1gY0aBfZpe0QfV1D9oKEqYYw
NFVZzmEm0UftPA6Az0UVdveLY5UfUTPzAiID+1UAaHCyzxhXV7jiFKAue3bN2bzrfWmj4OBMeNO5
NjlfaBLNhLBF/zxkZkC5ZLQeaF05kSBjIYXCkpUPk0fYMFlWbsyIPn/iXfau06RMOyX7Q9NTBbC5
lf+OcNX+2MBioDoX1jHO+1ywcAr2tBGLHRfgs3Gj1yGvMei2bvTkbtaws1ZyL3XWNkdrhce2RD0d
VjFWJ3yKsKq5UiSTTZa+wQBlIc6RnveKG35+VDKQQCJQ900fXBhpvRd0HOrDn6ZuDwKMQFw548YU
FQxvLdW8D6HArQYXi3UyjqYN9hK4kcSJuW7em61Zpzetecs5HUVyb3UIWmMyud0fUZurTzZLmZTc
2JtJGlXqEBYXxh6Fv8+LWzooO0Ozv2mMYGXFtBc5JA5im5SkpLq8ABll+U3m00U/4Wy2vptrPgRH
5MztkjJ2ea8ITNaXpnbGtbAYXiKji+LK8mdxs/BgL/Or8i3Si4gMcKXtiDKZrZBALwQJ5VQoxdFQ
rbfaKqxXNFVRbA7u68hOe2uOdfsJVsKRgwYH6T7UsyVUnxF0g2N3SHyHz3aWv2eYsQAZuOtqwSxZ
yLlxDyAwMyFZm4rYGgKOSRdhl/xXe0C2Rr5eSOPTpjN+R08FRjvOjd4meMMI0ERVNvbYFLclKLeU
1BJXfskJlrltZqOjQH0dTf996Ry7vt3WVWe7zKcnMQ1Kc+4OXRMavIGbCPlTmngX41Dg1ozIBuOG
P2nbUTBTndlW3BM+GDNCOTiFexh+j88s3JlCBBtRAh9nmSeyl7H2J2dvQQRM+3DNw/azRKm0PQWb
2QDqDRtumKT2ifk9bEs7Fpdwy7fqkrubDB4cY7ZHAheofMBuqO2Cf7mW0IxQqN6JU4xVawb5KdTl
Uh2JkQ7uGs9hjt9Ivinft751gDSzjeFx0c5E7lyP/DU8zxSeq3s8Hgz+yPiwEwjkVzVra1MYLXFF
Uw88gQ8b618YZQ4iis0YzD1FOhMoSM1Z+iSWRreX0MiBvs0IX+9xYaWB25BZrl69vOpCNKOym/od
rETmHkJrtucDR1PAAgq+EM3rMmRggBWaEYW7NFaeTeCFhWyMyK1vCa3qq19GOQ4MQcSDzKfButq/
t8X0DfS5upn1r80Kx62Pg3wL/V8BoZw9sZwLWTd3llVcKbOe0IK9Y4z8mkXSl0+e2djMpUixYPb8
DBHEDcYnUV1ay+FndwFH228sxpX9wFmoGjkhW+LR7hvrA0m574m4ZVobmeGdEd9PzmjMmzNAyOCv
l5Xp650gxvIK7KJjzwgnMfxf6Nws+YVeTIdb18jQ5F8BUioeFk+7nh/PxCRxeGqDjGlkQHkZFxlH
zC8EleEx/2/qzmzHTmTr1k/EFgQQwO1qWU32vW+Q007T9xA0T38+0lv/trN80toXv3SOVBcllcss
umDGnGN8Ixgnt1o587CQ5CLH2jVBwiJlNN1s3vQh7MxdHYDd3FEmTxC0iDiy0c/JucBokHCesHVS
GouzSKLiCPnHeA4Sp5vg3oW4XqjjmJKtJY+Gzydw8M4zpa62JebctC6KuUVqyod/FiB7Ww3KW9ww
IA1y0sTbCeVfmvZ5tyOVjLOm2eGdsOyiaLUytXTO0pCbCQAVsm7QURHsYlOCbVnnSRFshtZIAQeg
j7NWLHxjfSyUxf9lOcpxqfmYuR3bwZ3dox1AeT1Q8Sg1b39ORa3329pg6zfuRNbje66VQ4pF0Nh6
vaRyqvmstZlUKAqrTu2mPgee481qKC6Htm6zTTL22omHS/Mu+8YqDzNHbG6txEirr16L4nkzOTLd
L4Lh6shWU0wnBmO9s0saVxZ+Jvpcv8XeMRUbFkIbIJmmq+SyniVwxcECIXQxkj21QflbBbuZYp8a
tvCkR8ouBA68I+nin6Z/nBztTsQ0dy2veVJejsNKdyRPLW2azlunqATbb1aSotIzLFW/Tr2trpGX
ug66T6Npvy8pUylFacnt7kP4BxsTm+aTk+W8b4Bt2EyJOay+w9edv9IjSk0fbh8OITkibdyIuAzM
zcTCEGyXN4wlGvCN4xN5xqNBrOf0+vPl7Boko/xwRKW+3s0kdawa0Q4zvCojmzaRFDQGSYaZ26NI
cnvYIX0u5K5r6CQyFKqwQaYJEfQG5vB+FZtmV2wiPRyno5xEE16Z+I3qE97iTIcmmvQdvdSoTNhX
drHhKmNTgM0FjlI6MYbofHB2TufBUA9LLTmpyavRqOlG9cNp9SH6YZa2MdN5FoFMuHAWnZ2adCrn
yFAkz58t8Mv9JkYU32xRTqc0TsMyYzS3nk1O7loIxS2oHCtL92LOw/0gGgG0IyO2A9FpmNbZ3u6c
cjqyY2c8vBKsuMmPhN5OeuQzINMLW7kJNCgb+36zY/xLZ12zK1nsSGydHmt08WcxpQzFGUQ0rJ/k
I7N6jWlB3Z00Qw3mzHNkfrTnRK93nRVr0wD9ohTBY+zg9tl7mo1GikY5lTbrdB4MV5lFT+zKG+Oo
3LmJxxMh4GfibcdqX28ie+z7dp21iEBXeZVrhDqkcZllUCdczdmgP0v8WXix7RtR1iUHthveg2WR
GbriDa6mTejqiN+KpGyiDbkT9auuYrbdXRsbaPhpiT03tRsMGytNMrH++Y34OSqFppgl2zJOjDs7
lmV4wUWyy5vSmgJaFgxTu8dqijp5+XPFdGqRGg+q0csEtJiOH39iZ2HOBOOYKtprbc+N8xyXwa8V
WcayAutF5IsZMPFBcCsPlYqsZA30E0adbETQbUivWkbzMoP5PVGHPaRW41obvcjal8pwdLVVE2az
fo0YaxCwH8deUilzk3VqNowGJKZg02935NpSE2sGePLrwWJ8QeezGzXCGeLRu9LofAaruAx790tm
u3Z2YY2p/EaboZ4wR3WWtUn4LKp7KiJb3WIfogkeCGWqe8TeNa8v0F4QPZpU56wg6Py2IaNS3Uuk
RT1tEJ6k+ICMLbK+JYWcdGMX63wkTyYo5/qN70mW8kFBdImwmf71rF22yAeqPcREnew55Hw0hEkT
sWxvwxY6AHAYqbCW+Bga4NUuiLHy7DZ2XkbLMmXMG4i45RxtylFoAXg0j4HCcCrqcsJHYrvlgE8t
N3P8cYov/ZcmVxgXAkjDvFQMBzxGBLGHDmVl0DanHgaDW6g7YO6qumEzMcU4erBAnx2sLdY6SUSe
+9Bikpe0mQzgUinU+qWHPTLlIBysdo1L+k95jcEE0egxZGhKs71JGHv8u0ay9d6k6kJkbPltnBZ8
ulBlOB1vcZ7Pl6Gequ9GPLECwKGPtG7tUlRWXxpbQFdAzKiyC2SZ1XiHcRHYZoyzhSO7UA/uyWK1
ywOti6ry8cWEqGbtMe3vZp2axtczdj2+mh3tkUFT6w+DjpAPGm6RnANl44JYh1JNI9IdLXxzHGaf
X9mzasVziHjzFT9GUn/TJ9KL0K2PkXSQ49bRSA3AzDKCeNYRsfwKLmWIngn2qYOv9hTwbAS0N70f
DFjG2p8gdKpDMyUxHmEtnelhR4wiTpARzfSiDSnkt4GSrX430c9CDLxcWB+MstadcXzUsAfRYlS7
Oe9E+mQz52ehB6phlysjimSL7JI4J1hxIUXX9yiK5aLcD0pXroupZqQIPIQdVWugm3Xn/NoE8Mvr
68ye2k/8ZOyuvZkm800VMJY+oWDFEoYpsZkQVoXDuxqZJvOpqURV+g0aO2MZssTzeW46TB8VnXJI
3A4O9WlVDmzPgtWsld30XNpYPOmOFPYAyrIrrFtF6rzl5+Btkh81O/T0IvEGOR/R4xbogSpgP2DP
tHRq40PcBqV3nQSO5Vy6cxcIRi1ULJKmSGUsb31natOJPUOPN8igJ/Lk2FrsbWkD50CdsqTUW4Gp
0m7oFWZhHtSbHjYnWGeP9LYw2xI6OWnVFTLvzvAuNOKwo2QVZxS6/XbmsEBdPtd2fFABLtt3HNyu
AwEAaSmKlt+FHTY1dYMHbNxjSJDmXUeQXvtUJFaVfh0jm6GdR9wJewa4oPazl3l8ft5/wP+CeHT/
Vi4RHu1HeAfa2v9kmNyXOf98/CPLr/mfP/P/RkgJCppP+B5N/lbEX39VlvLnf+pKLfmvRVyFYNPQ
JaqjBeHxU1Zqmf9CkWQj+QdkCMvDRsXzb1UpcA8T2Q4cjOVWo99BJ/VvVSlwD/xpzAJhPaOCJqXk
v1GVGrq+SK7+oxVCM6mjKCUakk8r+GkYJL8/Uo1sGWY6fbIFbBbjz66ijUWjYFvNkYMsUobw6U2m
hCgiHmA0unuRyy/wSjbJMtPWUuJOnUccHQeY8E/mJI9tFJ74wm7SBnkLVLayqlk1Y8A35mjtRitY
NWGRP6aAZE/kF8DfAv1PzufaZA7NtyjOvpi512EGp2LO5ptAVvQa2OUfx9SAih5+JTQTAEeD/YDU
vYXcl6xGZ3wNyUxeWXiN1rQPwxXc2rvaVX6cuB51cPvIFD5cWxWhFLXNljBqjBYXwnzbdfY+BB9y
EVuFeytRq9wMyZys9brLtvBhDX9sahxJQDTaQCuv+vKOheVhSV8xMY/cCNj+q6JmdhT0o1qNAX5B
mGIHELQloXd48wqksg+tXl2FQWUzDUkvK6oYEHghi/JoZq+t0ncof5ODcpjeRaw+a6MIcKRo8WFI
ppcaFMnaMPHXz/l4VgL1UG/ASDVSb5fFQ7cHr5XgbgpZZBFZVIH70FoaWLq8w/CaPJB42fiM4I0b
0fZy6yEDg2+EZ23SgLm9lGriIz7i6gDKt6IvzeQE0zpbgqdKa99MmlEQjj3mGYijNxT+mwHAHvTX
vT0QEJDj2mB28yVYWON5xnBowbuuCru/E3GBNqhow3KFvOGBPWCxsjU4ma7T6c+aNLuV0eoPnovB
O7qcyAeUaftcVBgmJP4pA8R1I8Oz7Fo+uqBgVyEGDQRcybqb0JtYQ0z7CM/nIz4u77KlAb/T5+oL
vvfh1aJD4hdaRtHp3GpwMpEBJPN1ngA6LslCWwzLzLFgpy2ehLPAVLhBasx1hI/ZsX6fM0IVVxRy
SOgK7ZqR8Rvd7306Mcarcnk0S8yaSHHQSjbpZaDDsafTATS7f030R+qXx8ZNQf+TIfIaEcW1CuK0
Y+jEUBvJVHAllgT2XM81Bsw0hp0RIRSfQPOIqI/WA4/kjuD2W5hc2rp2s/DaLPJok+AYWde0+9e9
HIK3OOOJoVf1QCyluY2Txrw0YT6sHelBhAEOu3GLWfjh0ER0tIPploknQAc9x8iDjdxYBzIE9AgW
4eTVY/0Nt0p6oQziOWb60r1K1io4ODiFL1BYxbyk2cNM1Nma9WudkegRka15Q5BQ9Yzqg2GWpWcP
joLPTInCw2kklOyZy4NC3Fthhjme0f5WNW59YYdhwaa8zm+Ywb7SJxouXKvMj6ACoJ0bSbzVqq6u
1nbW4SFv5AzudOqHjPreqS9iu54WOUz70McWfYdQREfHsYun1BbeNZoROsETPA2SSapplbR2/43q
LvdB81XFukmo4qnK5xtWzGQTG90yJIVG/oA4CmF9UTtqk7+7p/K5R/5HMTTeYtscr7pCDqdscIpb
5916BYGstmAK1sygY6xw6z6QaH7Y7857NQt7i9F4gI3K5mPVOoH1BVdZfOwrzCurFPLAsKLtQ1+h
aHI6GmZjfo3ptT41TpXRbZysctu63bw1pgTLH+BrX2gpT73ljvmhZccPcJEm6dYY2+gx7zkZIG0G
k0ZdO8tsgvJsBlx6ZDL2BfqS4XrEMPutNamSYrQCh9mOu9ekLhk2F10w0FkpvAOgb1YYrU5frd4x
1p3TgDYdtR4e9AIwp9cpcWeaebSbbcjPTLukeiwM3tTWXsbN4UwylGPNzsrMZ4sEohKVIbv9mU5G
Y5yaHhc3YEfBeDwab0wUTLdjrTcnK7KHN7SkDFo8B5fq1DDzQaYzPThxpR2Gd9ue08Fz571jConF
/zt9Y9oXQDHODQ2HHS09QRIQvSwtSupTYbANzlmKLzFGuM8gd7OtVnTDHo9nSEd7sPEMaklergXt
la819l2B8ThTX5IB+5gQYefXqdHeYOoeQBWqbM+ggTe9DsN12BvVLpJR9qDzt2/7GS+EtAfQElUa
7FK+q/vmp3lxMnCeTXlnv5HxYZwRcxVfune7Y27E8SbP7PqBhn27hi0DxQGrOH+5t4oikPF6Vchz
h/P9IqBlh9Pam0DuykK4hwlA6dqD9LCKBPhrG/3lPsJ7SKOBDTYQEdAiNZv9TY9ZmgSZuT2XKR5b
ttLypJdO/+RG2OND5LU3SPy+dkFk7MKJPYSREahE27bYoe+xNqg1DJCDpfNMJE77Omlxch+a7nQ0
eyFO2GL4260BcSSxq9Wul3Z1iIweGRfKt9KvdbvaQc7MrjX20DtsxMMlgV8PNtlaQLTZTFQo3ph3
WvkNJZGz6ZJh2I+OhcwoZ7VDSFgzh5+yVZAy1Y8IAvXJTcTnR5fDdxHv7sK0NL9M5AIw75kBkZud
S684eKrdcPpBKmB+7gUMULPxbrQxVw+2hmq3bdvdaA5bo+xeAo3PdoVigpuxC1SB/yHQD42p7sLY
3E5mHYFi16Hvuq8NVHsMvps0cDZk8LyWo3Mc8yRlspJtrK4V4AKMDfjZco1wDKZjuNAda0GSWUMc
NEq7faTkc6gIKWKcFlzw49eMiJ/bBXhsjf3G6xecTSWyN9XO6W0hguSxGwFD9xj9ngPpcMG04iqf
JNFIjPMu0mnQYW9Z8ZM7Ku92gmYJyRYLfCkHDzUoaFQw8vqRGuLWwiWdDtRbsW3u5VhsDUdT2FKd
q9yKdsgJ1mw69U06xGCMI7nLpHYr8yZg62/dRpr1Mula98xY4CXHoobGjS0a1DO/6n0zEBuXnZWF
EvWQMauqTBdF8IR4q4Ok7wJxQKAW/tDqfBPh4VvXqBtWOgMq1NE0dPK2QKSFsKFTEKkkGJPSghcq
azveunl9r+t65Tsa0jA7DbYp8Y6gwpES0iZxeW+Rp9yO+V3vDL5ryReSRLZwcS6hQJOnJsOtA20j
r+19732nXXrbMNlaECCYBVn0N4rdeN0Ml5FbXfYUXX1M5s+gq+uWL2maqGwXYlXm27rvalDVpjlu
ZS+cTWy5zinO8l2qA58XrfeAoAM7rTP90FusvUpmWBiVNW4ESHYqVPbxNhZ+wgMZ/8ttQRV9xKON
hiP/waCG/zjcVQoVI2PAigG2KXaVPf4gUOmByfu8wbw2UxuBKQjDd+TqWdpIHmJVVWvsHL2PLLbB
HSm8vR1D+uLbpz3rnRHv2Y3zuWmBXxVyj7B7ESmbKytMZx9lvH3rxs6pavth3VrBTSmgiq46U9f3
3WBPq94ibSY2yqsQ1dXRbrlcRUU+RTxZp7oBjJBHLOhuhG0Va8XkGuXWqLN7dvKwK4JyupsEMq9S
9hRvUXjOHJTHOOr3nh7/6JACbUKhJKq1BIpCBuwFLQ6+g9EY+HTI+SlEQElL1ekvyLMjBXFmH2JK
9+ThwKH/HTonBrYEYqWuVj4NDXEZ4ZgPB1ASgLssNUOR7s1D2TTNvmkYNPLsBg96QOSfytABMm7u
1omblkdGA9HGEyOG1RiyeFWbGjig0tqHGcrzuoyuHLTCvsw6cW0QSHFhOh7pnH1f3waFHS2d6KVL
q88nBLrIOFzp5hC2db5pxTihhM/qaisU0VuVR3SIA88Uq7qj1qMZ4A1YgPvWABK1nVJrbTUUo8yu
gVpJJiZvA7E2S4wR+QoMB+u5Bo+D4de4LD2yGOhhJUcQJgY5bUGwrmp6n92giycyqtIz8OPkmlle
uTEK5NNI1attp2FoqmxM4E6ZOCuB7OOZJcD90qepfQK0i2TEsfoTygFor8Ls19OUfgVQQwJGvhDJ
nVrzw3pIESd+z0MQrRI5YV8Zj25V7JMo3jpiP83xUxnLozv/CKD3QYD8IXSMbl2F2LIXoJl7DBoA
SUQSXgSChTilh5mUAZ4ObPOae9/l6o1quz2UDKjREw0vjRXEuybprqL0ejJm35DUU6qc9nkdLa8p
jfgNszW1bwaC6ALmTofAg9nSNnxX1QA7gt4r5f+s1qKrr+FFduY29OZsK5tw8G2gYM9lFkMXyudw
q5IS3NhoXzdxHHF8DL46EY6kFpXavQqyJODDIMPvepxWWwwQ5EpIVZZU4WnFDiZ3EGzN2U3MpP4q
1tS9jQTSRNi3eDAapvEvdG8hBuTdWK0DZMyvvUkHir5sDletrZ9bzSOaylzkrFU7xvus7ZttZ+TD
m8g19s8F2ouNOQ3tGdQZiP/KDi60Khl3OCDLxyp1srOoy4dUT7o7/NEoVA3AESscEO2ZbyIfC2iz
x54k8XhlMDFF/hx4bMwny2G0GILEowFm6V/jttdRpxCGu6+Niqg3JAs7ia77x+haEBN7VNWcloz9
1MnbfbOwamyCdBDuZc0ZuTsNZLvq91E+FAeni8pHjf3tykhK526sgg7nuVJ+qjqFzQbcbRIHgV8T
yPZKwF54Qjff3KKFo4mKbeKEBz9qjlgfsr1cOG/GQnxLF/ZbPchnU4k98RlcNp2B+caGAbFqtcbd
os4dnlUpUWvKcsaQvfDlzKaFNTcYMMHSBUA3v7PoAASYl9ECqAPIyejHStUTnVmQVg0guy5RwS54
p9vlqlA49dGKokMuqVhi91xSf7FjRxq7dqLsqZeeWt5Q40VzBQy9csHpacRRtesGIA2bsgW4h6mw
Ok4LhC9yc/27gzrbWOkdMQBiwfXlqA9SyKahdqkWnB+MU2vawv8LjjnOCjk51RsE+DdrAQHODREi
Kf9xbS6YwHgBBqIFTFC1CCiCc0aiR7ygBUlN1e7BhqD1XsCDCBFm7E+u/cLEj4+B1mU3RdaLk9DR
sfYh+MJEWJAM+3eqYbQADrndsA6DBXuI+JuWsLfAEPN3LqILnOhGvtMSPbiJdI4gKJI1Rb9pwSqm
C2CxHDvbNxfoYvXOXyzfWYxcqO5LJKq3VO/Fdb1wGy3Lqy+8heU4LlTH5B3wWIAH5EGA+ihde9p4
0/RVhPOLsoNr4CQsllp5WtzBU947P3uy/wst0av/z6DGi6/w/971XH0twuzr97c2+rXxufw/Pzuf
nvgX/GHMtAKHttBNg87jz86n6/5Lp4uNKxLjvBDSxmj8786noF2KTZLK1HCpa6RBI/XfnU+h/wsQ
MuQ0HPjEy7viv2l8LlbmX7qejDsYonNkixEbP2T5bb86JPNQELqiebE/J6W1o/OToBA2UcjNRbYP
TeKhfrk0f/BWL47LX4/HHNJEFGnTZHUNE//r78crTGxbYKxCH7rNiPCnDe4tFeWHaVbJxeRGOh9n
sjU+P+jvxlOmGhyUrjP4ApOQbOudKPyLDVS07tCr0gr9rra1M6YYpoiFZFTIv/7l/D4wZpdD0URm
OAGo2lwgCh/OT8F4rKQg1oO0sjNGBw0lgGeBuk/THakjRAV0Dt+D5d8iF6Ha52f64fCAGQyXLTag
BYyv/2xi2+jsiI1xG5T8VIYD2IFdh8D6WkCfYZZZkpBKAWNdgtOoX0E2tvvPj/8R6ccPEKZhGxYX
HUACz/Xv558ytCLLyqh9pC3c5HQUD32rxV9SMgg20RQzOA2Y754qUcPir/s9GUE25LlR0FNTXWvc
ObLHlWz0w/MwmVm4+fwHfnje33+fELrhWZifcfJ8+H1xaZP3num1j4sAlhYxHZvWHqXvZmrcdkt3
8/PjfaBFoFSUwrV1TPwOL6xu2R8eeK3pcNB1fesDdiUl1jJ6Yaw4M0l8Ezam26isk1vE1BtQtsEW
MQ/ikLRHGDxiee/+4sAWH14/17b4xr8vOJDMDevj68eiXzYLNdBXokWSWTWhV66UI9ojtieiMcwm
SojA8srnuK++S/Le9y1TxW2bTRb94MCNbjFc6V9oKeMxQf7BlJhsZ+sx7PqKySw9RcIQHdwwI8PY
cjW4vHAl68s5L2rtkEfuQMuIFhKdhTK4IFVQ//L5BTeXO/jLCvN+igsugLu8vIcf38Cq6wxy6oky
sekXI2Mr6hZldleND6gjUgyC1fhYejXV/tQb3iWSRdIp2KCcmx6SOZ/g7kDmafuqDFu7ngES3WV2
r38ZiVZhUJFkd0lqVC8IHOgGt33y3TSyDlVxJ772s4bob6Sphrkd1cOjRR+eQhu12cWQK2LoQy+7
+/x0f0ckLCoQkykEgzOKUUNHDvn7+6apIWCfF2X+vNA+JR6adTvZ2vrzo3x8aziKoS8zM7gwTFvl
BxADDgmnx0Ge+ezRwmdtaZwFXXtQzWy/uUtW7OeH+7BeLycFAAm7AwsZLXTxgQ7ujNCk5obDmTly
GkDdR37YyJ53VH9ZDv7wPvBhWL6wPDLSEcsv+eXLkKMqDM22zXyAW+EFaWHjQyL17G7W6vbYm3F2
lxtRfPv56X1cpJfTA38CLQeuhaGLD1cT6IWnZ11BHgztoVdafC4b1hS3KuGOpWESWyjNx4lUrpe0
WzoPja397Yb+6QozT6UuYZQOXmO54b+ctzYse2h92ZKVjkbpq5c8Nz0mBeBneXDx+fn+4enhTiL6
ZawqYEN9OJgyE2iRadj4FdKGOytGb9/Fg7MvqTYwU3bdt8+P9xFGtTw/mPYFqilGxFzgDy9FaWOm
q7289NGkzvPaYlBE/KZTwkmzulKRWo145NpwGLtEi5ycAEc3PjMapGuiothNDiWzk4siiNvXXjb9
ay4qImqiISDfPZbaObC66uXzH/3HOyIlnApWZv0fXCOGyakUdNx8hrM2W30qk8DJipOHaeH+80P9
6aFnE76UjpAxCHj5/eYXbly3NadEOdQEF4ZojYseqedRE7V7JGKxOEXgT/zPD/qH8zMX9YzjCbrg
jr38qF+euHlYEE0FjRIMZdbOMYvggl269IE6aH+Bq/zh/YJrQlICBzMplT/e/giV+0zosx90Q1Ts
cpkkZxQq7lZZdXuDcmU6EBPdMdDvS/s8uHn4lwf+T+fK0T2KdJNK7CPXGE+oM2gA1/3cIrwnBw5N
Rl7lXZGx5P0lL2Q5lw9fOxzbxKV47Ludf5S2FOhyWSxzH4N+exwLYoFaSWIn+rbZfAyRxieQoBCu
avVfb+kfrjOKDPJ0HA7Ok/vhOapdIkPtQVZ+XOvYSOlD3UY1AwKEEOR/JPPE2hWDDAFk0ES8e1lI
tfX5U/WnR9mh4HRsRBvGP2713LqBImepQiqpwyKh33vAf6WjxmxvcvAp2IBF9rea7g+3lxXTFlQY
HoikRZTy66PsYpnUa8wnfphY3mUArJ5OnKgZSZNMn+w+P8PlIn64wQR+ADOgfJQOu7TfD1axQ3Kx
KTI7ola7jPPmAU7R387oDwcBzsazSr1K6sxH3hNe2cae84gVIQRZuiJL18O3GtJg+fxk/nDlBIpM
lmbL4qw+XrmMphZ0v6HyR1jEj2nM3GlVVaByVQoX6C/Pxh9eDcG3lJ2UA3oMbc/vV64p6W1CtGx8
KnSxzyMvFhvUh91+pg99irRauw76UqGF0ySapv9pAFz/vD2/4hD/dD0tJEn2crIOK8Dvh9YSvlDd
WDR+lkr81Mp61RK+ep8f5A/PPt4M4EZQQp1/fsOR5dfOqDu5X+PKvwxmioaZNuYx7IZ4B3KA1lPs
hX8rXv7wMeddJ32GM+NT9XEDNVsRTNAsyH2y7a3HgtnuNVy0+h5rPfZNmf/tDf/AcHqvcEGRuaZn
8fVAKf7hBQhtaeTZLEs/wcwtfYDXAb72WIt+8DLg0HcdD56x5w0Pc+UG114xeO2K4GelVqGd1D8q
y8juhkSwC2iKydmjpTChDQ/Rq23F1P6p3Q0QY0rFcAb/EemfhCX4JX7CewqX6unzm/aHN4BoJOBy
y7dXNz5+myAbtvAk9NIXFQDVVUV+Kg6CQHtieqmu/utjLQsjHwbBvWLv+ftT6Ai3YhiYUtxKLdx0
xjDv5kajLbn0Iv77QxG1xfrEVJrKnebXr0vihESsmMSU+e8dj1ZHVKEHxO1ZQZT8pZBYOl8fVkR6
54I2wxIdZFLF/H6sPCa2XB8DXq4xZEfdgRmhXyCrvdFk+peiE5gRLTLs5qsum/j49JMrv8MTzu5a
bSjIweM5u55cjDSdU+UP1jyi8uOWEDRSauXr5xdGLB+D39dv3DNLpa0LhIqG/HATamtqAdvQEKHR
H56qway+ZmQEnJleRGB74zh87fWowVFeh4x7jEBbl41AiuBENckaVgijRO9umrJDBUeg+W2Z9QpL
StceZazcm8Etxj0zJDQAmO9Pg4z7vyzaH3CIyxvIBpMvPAUNm81/lDNGNWsUrG7hI5giUqYvvWqN
AytY2ZnOxp7l51KDsbVJu2hY66HxOmXJfPj8OkL7W3Z9/7mSNC2o54TUbVtflBDGPzahBap8bF6l
73SMMjGS1GF0xWi0ITY8qVB8af2Vw+q0mrvh0UlIYF+hwdE3NjKjHyItH0cgDvWadlx3149azMuQ
dADtSxQGU5Os4ZLLk9VlV6poiOEBAt8iUNAG+3WI4lUQqRPNm03Tqts6Cr8WU/QgneXxMsdDmHt7
OASwKQh+B+m75L2nJ+wX6zlliuDhx/EwZUPtsqLiqjIa8m2TfVtNDzr4beV9EaO+0TJUemlyMw3q
BEt7PmBVhvHMhI/8COXNVxNNjGQjC3lwE8DPTAJopUwH4IyPrlYh4ZHrCrNBi7w79JpDBwUfy9+2
6+pdEmYH1eZvfaBtCbneW7gdGdFCqFIvJl5nF0WoTfMiykr6N0RFJ9oWNg9s0FTz5wGiO+nj+tCG
Wwv9Q+sphGlJZzIet7/0JKgghPLuLT3Agn9thkyO2C7NGZwmoqgu484I/WLWzpMd3VqNBzI8K16K
BKsnMZipHbyaTn0zTdaafvczLY1NJfSdY5/TLvge5xoXMbyvJ3WILDTyzrwz6qswFCflNi/jRINF
kq8UZMMKPhT4Qm8LQWZtaHgBwgAt0nSCG7IQakB9dSCfCjKU69uhOmEeeVbyuzVbaiUc+8pF99tM
361SQ81Ia3otK3GUlf7m9j9mYTIVRLkxiQ1D+33WLCGgNuY9eyuL9hR7ZGxMpvtYGeADPFq889Bc
COzUbC7To1EbtxlxRQ7W+60qw3tRyx1PMdkmFmM5ErH0GreQbs7rMIXD007qKuvlQ8jjnDnJQ9/g
RwelIgMM//OMJMT4BmZ8Z2vK3RhjcOng/5xb+VCl7XcRNeMqIQcv00Jr79jRypSMuvL2RdMFsJGR
ySQRTthgLk2kt5sg0PYQ+drmNCBLZBqwhjiGFkw70PbBv2+f59ZEKcFntpCnsJMXJtGuRTmMa6S6
x7rJBNq6ZKe8B8Ssa7I979xRw62ZFRde2ZYkeIyIIkChOHG8Rfj2YqXlN2YRxAxFpwJISZd5KOpE
fiKo4sIuIRSF+bAFxBCvWCYfkrm+04f8xvDabzPE/pmaa90Fbwwl11VjbI2Od/tbbKQn8H+bSiWP
if5cLOoeXpMYyOUUq0evLXzNa1/RrSDihgTAfPxH67aHoDRWpobfQ8mzCJpN3nARRuJwVLPVlLLI
wHNPeOrOUa/8UAaHMm2aNbOD5gRzfZeZ3YUlBcJGZzOW9j1cWjJTMaui1ONNqfk7xD5B+YI74rbg
q7jKF7BeRT4pqQdiyFfghQ46PVm9j25nLmBVp6eMdYSUNfTB2AQ3SqnqxcRElmPQj0w4CyNtR6pm
CNoYZ6uLLLJfRCFXDk60wiKEoKhuYSugDJWJuyFbA2OfuW1l1SHJBkkfuNQezClWnpeu0k7Ku8wh
JLieysu8qV4VYWiPbltjl7V2te59dQp1Rs5xW7flDd1M3Dvwr5Q1+EkXVvw8Z08S9SKcPBcTiQxh
xxIEP/AKijdG29T6TkDOPYPQSzviB1ehP9t+X9eKJyotNzMDduplfOfRjZ5+NzA8u5V6br0l2Hu8
mTpyx3PnGfvLOmBEH0zlN2BNjV8ir9wYztyQORLZT/bsYMAWVlARK3Cqmia7QqlQ7Ly6c6Ak4I5F
hUnEkZ617X2omjpiwQnFVRKygV5PrVODASWSbdjXQ1e+2tj6tA1Im3jTOUgx3AnefT8nzjHwUufB
QJu1hMWgu7ZKj0Sy0Q+wMm3xhRFfyJw1u4szcnDdKmCkjdtUvTntfDunxQ/dKMWGyIx5G40GsqHU
6xG+hACcSMD6Sr6LdiBs3CLWvsT9DpdjWyJFvCcV47sX8IaYlUdqUau3+cpiEPXAK4okGKO7PAiv
VRf1guDaZ8Yi9WCZvQqjOkMtC053NRSBdo+/LX6eAIbaaNdJCsU9qf2wRUuGPFQBYqJJZuzOdpx5
9zF8tCtshBmli1WQmuc25BdUHfL9DprFDIoHVWTSV2jmF0LxBYJZFnjZB+qrV5upvlNMo9djNXxp
yQp7nWYOjjU8n14aZJmHNqmhidGQSvc9TOxs5f4f7s5kN3Jli67/4jkNBnsOPElm36lJdaUJIalK
DPZ9BMmv98pnGLDhkQeeePAK9+I+qKoyyYjT7L1257mbSvfZMwOUAvdDof5QRpc/YhqmA+sWGzV6
0bxBrsK66I5EnlZhTFQBDFu+Iy2/Sie+QWR8C8ui1LxcS+hsLQcc9irDJ/HQ69JfZVMRdvAWllGt
yNwgjaJIi3orTfCfE1LNtbXgAwP8Vz8abdWfU5q599QD9Wx2cXqET1MfDLsyt2B6g8uMtxnvaD0E
f+B1doelv589hsd9qtWH33holkpDHgnt+pt1yt3Gw2TvMS4xm3GDmzPVX/4wlPuKpuA2qLx7cTPf
3vcL88jRqicbD2CpcCCbTo5i3ZabXnhcZ11rfTO96p+knUOgg7p3ZKtjHbA83vXbwtgsDDXPZiw3
Xpm9LLHK1iMuiSOrO2JGPAMNeZVZy4pEHr2pwSNvsIot8s5gJBQq88JUbomqnrexgJcBbRP2RSLZ
bK6SQWEWG8ypabntCoZpwWwC8SKzpojoZ3ZiMILvqU1zpl4OWs8KkWM+xShcK0liH8jadb4UyXlc
kFj6vlQXiURxWC1podbJPXoM7eDsg3Y1A8AulhFVqTNitHSDT6Uz6nYEYASH3G2/POPiUFIEEhyg
bOONBIYLvoXlvUO3tZumVPxLEUP9xombvBqmV38v7VNMqAQtH0X0ToTAnQgezB6mJW7OMBYlAIty
SME7eYhXXa/l332NXBGZ5Q4eY3P14Xx+N1067bHbTUdgEuYz0QsJ5ZBhbVSBrGdupuWIOsRfhZ1L
R6QbQe04KOsfiisSiljErXtzGrZuZb33ps3C1Kha9tLdNCxos6Q5n3IkXiDdkoaPqya7jZqk9V9h
647v4NJo9kkiU+Br3KrcMklRe/Dk80/gTxWCm4nGNtdmW6C2QXy5KjNuHoTd9sPsBqTYuaUzPVVx
uLwTkij2bjVZ68kfVfOY2vhFVmM7Gd8iw8ZamBaIvlSVb43kNpzIS4/ajmdtjaCQ/BabbMGIqAy7
j1SVDztZpdkmpsjeAx5QRzeM+xfDlS4MR5eYVh5iq3mEoCcNvAnAhFc5vmHQRkPObd6TcA4OplXp
ltYYMFJJTpc5InNOk8Z+cZuQUonvOT/w5VktpOJG7ZK8LP8C281uiu3Ad1/9TtBCIUERh8Gayt74
SDpzfQZarNZh5rhPvc3hO/mxH0mkmVFRmP6tFWV4GoYxAL/hVWj5tOIwlzZ2VE/14cPQZNVR16o9
DuTnkBiLH/fD0+V0EeXgRa6SJ7dLin05ZWZUCRt2UMdFDchVg+Pp2h2v7QiX18IXCWQDDJk1Esml
jK0oPecAWO1+g9BOfmoEJUSwsqm5oTUL84/CIOIs961hLxwIyTz4Tblqh/mfazTjxZgK5zAT9/nH
pSvZsdzOnqzG7XZ94De3wnL1pvQN+Xd2quUNXG+xadtqh+m0eBp9563vJNWnoTVZn/f6UFrTzOlV
x1TBI4zymIohVn8cOAKXMXCTY2mPAAVQLTWrCZnowZ1tE9k467wsgs42nBqnS8EDVgKLbW/k53u1
8NDOXlcfx8F1LZTkpktY5qT4EmSRPME9urtqcGWVRs3N5oY4kExy1V4s7ZvbGDPvS1cbwS6WgdoE
LnoCVMFXw8EJu8JwxdKzSofgtvi1N6/Zb8UGqZxN8CL9qXwiEbppo8YyZLrTg2BQ0fv2P2l2yRYe
OuxbDL7pkwdZmORALDOrRsI9i+ewObguJQqffnF2TGM/s3n+tpn8H1DPg2IsHFftvFiHhFaqrjir
een/yriVknwfNyFM0mnB/4LNJeIu8THsTdRBQLmL6rcwRgzfnnRfVVi5yLYBSJxVkdoFpRCZj6QH
qTtS14ORWFfe+IRPztrDmasPFopanGSpdZrDwCeQ1JPXZgYkhWd3OXUlf00C4JiUTY0n6JBAR8eO
/dUzEooCCnN4/T2BMsBe87X2CLkjeQ3IGoXsxnFlgzSnaZcTB9Y/aYfVZqFaOfVV0u5r2NVfakp4
4P1k3dSGOgxDGGLDadU5oeak57TJ/Rz8ZMNKcI6Cqc7WjWN/Z0p372RM0psso/hIeywLQ+y/iUYs
UZC3FrS7whxW0vTtA7gBqti6hJdWAfgDOi43idLDGmWxsU/1HK5BbdnnmBLB0hoKr2KKSOFpzSt0
kBq+HBTUmWP/hqKi3GVJJy8LtOWE/6yqLbYm+yGHfvNs53q5Gg0WbVOHAzuhe0hRE/e3DmnGEOUW
VkbClFDTmHNw4NmHcGZ3xnrQXfw2ZW3/ZOgaDmcKengLY6zd934+MyvJRghMXrf3O51s7PyD249T
vLIS8eKIfGECBH4PfKTJEEEkVXpJeg/lZpUczX75CqTVrewe94YFDGwvKnCdaIaxIxkd2k8KnF/P
KOtPtVT0IbJ7H+Op++N34TdjBRXNPmeg4PzVuYutphOfhC7WjzbnwqZKyuXZzwckp3G8Je4gfZLj
QpJXkyUAItsSH6BVLZEYPb0ekSNThDBj7cIBCJbXhxvHA2wet2V3CkJCK2VdhFs0m1EJj/Tg0ORd
mEeREndnycf2LPAaLMk7eMYEow4jALt8AahL3wCw4UhfSaQUFJNzaJcg24Ua1lByv0c8gtR2Ey5N
i18oNjdV2aR/UgB6IEYnZy06L95nwVKv20UGGyMjWxNTIWMFrww5DKZ+Y5XVvdDsLjOwa+ynwxt5
kzQqNiR0MzQxxJkEsUVCpLhWhJeGzB1iHASO4b1mc7lUK+isGUJnAdhqwsgH4S4JN9VoeJesGGQk
llrtVGkYO1yCWPRU6eMum8qHKXObn6bCXuBX022s4/8kgZpbOabl+6jhrurJmTZWrV/acLLY9zfu
W5HiJe6SRG/6XOeXxAjDtYmpxKnmY2E2QHMLbV67EVWwJCV0L9okAJxAFh2Uv/4IzcX+wdlvbgcv
64ki9CnOxmACdAJAns+/ifzGwR6I+RW3hf2Z0qyu8d0um2LQPOEi7pgOgyYosyXKXMKrCxiOVElG
Wl1DPTQQZQgytnTrPAS17R+AqfyIPh3eBmBKe050dYR3wgYJR+7GGd3kW88Ez3ptJZHE2Pkbs5rx
C110/RQCPPqwFAG9rVvtwBjZp0HH/RrRYEdIYKiOhhJVuE8rxsq1MzWbubEhVLN0xLEqVfWLlRsQ
xNz0HCg7ObJxTM29aXXyGnqyhbjApWsaTLwMObbHbqaalipW4Idqc81XVkSyMTpK8EGsQh3sbD5T
RkQiQK2Hk7fth8hIc3fjZjht88Ci+MQZa8xFty11nkV2HzbPU14k+yblLNRl3m0ahFIYBTh7PHqY
dUYM7cUjWG2TmwE9cwiyA9xCizELrRniaYh0K4fCPl3pLFeXGQ/Ro+8p78S4vtvOnr3wnHpHSJFB
tQYDXT+I1BUPFRXgHhgf6dP5iBVhsONtjwvmuaBnWvEb6PUQBHhf0go3ZjAF+8LoWcyaDbOOHt4w
cXrnok6/Tbi016LF0YJ1/aoqCnxlLH+ddsgiv8wvBD2HK0tb1i+hBBJ+dTU/Lb5bbC2mpR92Ohun
AjsdfLVpxIxneuNrrKzqjDsEcJJbXQelPlkPY0jvzfcqx25gjHUBqc8yVlbjDVFv4jIoBCYfKIr5
U6Nq7u073N0cCAYvGuD+SLvHo1BWSmPexjvTSiVv+5RvpBOHb1oQKFdk6U/u6uXc9qyuojpb/MiH
+Lty1DDv3EWWfxW11XZA4HYQ5MY96qwGEWVx5vog/roV4wKsO23ZOp+OykmyKAtjEwurfDX6Pj4F
vRdsSSCGjjkLfMtDjMUJfO8D6sFvQk5nUnJS7Oid9L9zImMi+iaxD6XjvIwoy1dV6TVruDoh45Yy
s1epV/hcH9lCjDnfFoloCwnlKWHXYXgW+chQ2tf1TvfTcCV5qHotCZjnQoE3qBo7P2pkUQx0ZsxH
JGy+4J7bzbXuD6EjcTSFqvsaRuLYzG661gUOd6Pi4caj2jx5Sen+mEX7Zjm6OmO8baJ0JgNvCab0
GJaxt818bAK5l2L0nLx+PHdx3d/mfNDRWNI/RpC9GV02xJec7HjOcRrK38Vk2T7iwdiIwjMjMlZA
30HvT5mFNdN2sKW1xWu9QAgiUF1UgBUCVhqWAaY5GXumbNmY7y3XWX4nKtKzEftiA7P/YqT2cLO9
nEnbwvAGPJi5htdd/7VBIEd2a/RUB7x5oQyAa/rsyh8zlGKIOzkd3/100jvXaY5jLtvrkGjGxsX0
GebdP5lmgLY6FgqATWbs8qG5I4WzPE5YIsDiNp76x+JDVBEoBfUK2kq+F0HWkV3+m3U+vaaL+8mK
2RYweisjH5rWn6QGgmvZ3njslHaOOEzU42LNXCHawy1pYSbZk+QQMO4cEm9nlsIhiYNevpEAnVnh
xM+J5vACkVfsU7wcN25X+AQNYLmM8N0obshHWNm+U0MhG3iTcqKzsQ62PQVjDTw1LvXEbG2ImUTl
cjOMKU5pV+BQ9cPvDsvcsdNhvMsx17yxpPQf5oocZNIgzLNrh8lZ10WG99CsQ5CmuKro0DuJ45cO
Q5DYCJ5pVeECw783dzlkJJI5zI3rzE4RiaQzCa832kave2tm3lbcabjrWi+Ye1z9wsi42tYsLQ9+
nj9K17c3dUIJLhcWOs6cs9XJMa2a9ZIfkI+SjtgGzdtS1nhvKGanJKLBI3MY/yCQNziz08oVo8B3
nUmxGdP0mZkVy2GcP0MzUw764GQpoydvbXtYERNWMlt+G32Ngz7eYa0fr8BIzciSi7MpSj8SiHKx
WeYXf0y/FNbalePgzWX3lG7xuIHB99qViCE9Lm04nrQdxvtCO4+drjumNFjm6J2aV1M5xPiak4V9
aEyNDQjn6Z09eRqVLp10bXrtL7i66gvvYfaUGWpm5p4leJwaucM+bl9GFpkfFYx1jgUqbXtVllb2
r0kSsbt758OmwZMZ3hOR8RAchJkXB98Qp6R23wlvxVNU4stJ2/G1BtRzKmCL7UN8Y2sX6OGmDIPh
j/KAgO3m+J6065BdjVDVcXcaA/KNsWm+LuyxBQ5fjJcJfTJQ23TeSsuRn8z6oWnBUWCy3KuGLUfc
b/ywZ8sWpOnVUG2wo9MCYUHFdxx5Sk9UBjUAFD/c905iEJpEJh68KpMadrBfGSkwYgaffeqk14OX
m/zHMEzY3euQp7AOqMNHRtpbr+eVpZ3C5lxM0Bbi1HskbQ+6qWSi4ybdeK/F3FM/KcBufm6PX5AF
AKSABXSC1cRneDMHOzVWZFF5f1MEPti8SNt4JGSTC6NjyTRQNxzjMekvXNYs74IYuvPgNWytsNDv
RysvD3cGCGzalvkOhNf4A2Rgfch8ZR7uebZvghnTNgdzH1JJyJGjVS20yIgeP7sYsXmWNsNWmCGs
TR+TFD4E7axq0NfvIJq7m+ice9x9R81dZHcy4MRJVuMjMjocunCvJdGqcHiSeuZnw0Eqk/VMissF
c7IPGauYfgaJedRr5R3ScV9IxfWiHxbD6J7qOLdORVw1L5lIcqqJaqYXZJOwAT+tTjle4yxKsmGE
W7CE7E+WXIi/ZB52gIp1+W2WXh1G0puyRzVLJvJgRlLvXA7ANVZBW2dnKA0Iv/J2DOTan1Lr3UlV
+9uPOaRn7P/VycoCLmZMXIFBhJwVP1Y6Hbl66bjP5ohQ/NL5lWFFQrvevm2JHZlTzBQL5+JvAoE8
OFGHeXuSxrhXJ0NIsgNCAXzZzbvqBIfQZVLUG+0LiUrOWwhB7sesmoZpYZxkAL0G5DKao+pz7E21
XkrFH3fMjPScwBu85aQ/vhVh3v7CHTI/+ZL9FSvVsNtoy3BWo8yaZo1YJcGE6w0FLAvbQBGKzjzY
9rR0zO9zax9L27oBx+6vszTtkpsxnSsShGvnIvsS2YI2QQuuTDxc9lqOd4dImEyvFexcFbV1iWXD
+c+fywauFvVNZmZbCsz2Tz9PLulBueLXZuDEg7TC30T44YON0vDijrJjPBLKeD9P/vRax1Zh7nQ5
h8esW5Z2ZXlj3l6SyseHi+wz7W8Zm+N9EpuYqP0SxUyqlOxvKmtysXXKzNmWoCshqtZ2cWNXmeQH
HO0SbjILWHttsg0jEp0ULNDTocNkAwAcL1Bmd+u+Z9vKhSDRz5ezwPgbxOXJJxjoBqN/2DVjOZHC
5o98IP3c85EKlKcJ5X8jnC1PaSa2aCeoLMoeFU/O6moEvsx0I4r9pbgx0kg+GMPTQYdG42xHoc3P
uvf7I/PzDMBQVryZUwb+OAQ/wT60HnZxNQ8/vSaTTcx3QqebjekpRPlzZSDLjwfDhKf6Ll4JBnDn
WEPbGEIKD2aEVQtNdjg2f7yKyiTMcOn62DS2cauyfRB7KHoqf06+hZFkZ7zEfb9S2EPUpvMYPEWZ
pEHa5AwtVdQgQyDZHm7ezS/Z60dpn8/lGvwKT2MSu0hW+oB/7Ow4BZNh229MBMh17tKm47Ao+umr
Dt32JdPV8IP90vIZ0dnGlwFw9MOt7faFqaZBczfX3joNcttfYXbRr51pd6TUMbCA2BC80TN4V99O
yDks8vBSdx71QQvhhkueCKiV33NeoaChHgcbh4CuaJJxm8kM4XDvwpifDOrKgYP0ynswlNHEcDaP
srFAzm4LEv/WVhOzPBghPSY7iATmR0PKegAzBzE4EyyerE5lzlvAhL7CzG3zRRBbxlKiMwu+TNBY
J5Xi1LBnMNzPiO24dxkGlw8pRod1qwJ5CYuweAyHKi62ImauugJtMfwA/akZgJK5sUHMNssjWmH3
zW5LHgJWoX8Ka/D+erbMzgQDWYwhZ83xYBKfcxkMxy9X0OMm1upzms3sGExenqK+SxZhZBM/4RZu
+CLhQKDLCXkCjablS6hGNkfbHlwMIfWZC9cTPglKXBWKcs+MSr+S55TtTbRuDzYLA6ga6DgKzYPL
tRBfpO8Vt9n125c8DGR/hBHu/6XZ0eW6VgPvRjrgRqEgWAz8CkZNZTagrN5RR4NJqkmYr6OFOeJH
McPcOQD8tPqD5dvymauoBYLU5XF28Gbg2l3gJyhReD/KSLPi+JSkxfzJ2V5BLuftnN2aGMCm4NTN
5+SD7RQfpy+suXrQfTBTdMhk2ZhsjLLtfzRMI1rkX1yrNRCUWHHce2AvIAVk9/d7aGh0rsHd8VPN
fb696xpJwuor6Lki15z3/Cb80HDW7yRUMhbWodXdBszcrKJigt6y+8lccQFsw2WazqYb48mv6ua5
SquJzZEYpg1FPTdQ7vGfmTibOxIA5otnBh2fARaQR8BDtftJikABVSmTHkNU5ur3CRVf0lQWw64G
UMStWpZeEM1W5hUPcpjUriX15mAaTX0IQRgch0XyXXDJNbAhLUKpOqCY9pYscXSGcsk520mHjx8K
F4bPOl0gUW6IL+QQMVvDfqOlNHdFhrDHTQz53PF8P7RTHl80TsXNIF21NxLBsmyipo7KeuFDmq0U
FqqvCJxa+1XFpLUygtg4ziWJM6u65oGzFImfEWGAamdZ7FzXEOgptk2mpDvJugYFzrgEq8zOOUkq
n/xBNqYFTpdhbF8mWOQkCYFoe1CNIpJA8urfkyqj3C67dq27umMj0rvHmn0CG/sAhaklGvfF4ene
5cSWJtRltftVcKFQJWN53jeJvmQloqkzq1CurMHDb3IPW11TPGT7cMKoPmaTi0IJ3iqzBzFFTcDm
A2EX94UpZ/0KeNSjbuy4pNzARupuz8WNQgtiOmUPD++QhewoZRNY8K+gZwLKYQ12oo0fH2bSsVa6
kYgiZN/j6MomQTbz8DCSL70KKlz8HoqJyDAm3DDNZBzHUcN5Jpwm2brSJrSL0bixn4BVEM7uK854
xfH/NNIcKUbUU2+eMhJ84usSQ16NDM2MbTNNIjUuKA9IeDLChk171pLj+R9R3P8Dx/X/XxBKZOr/
i3rw/8g3v/5DQ/m/erH/8///H2ZsLNd3X6CPaQC9qhva/CT9rx/+238JzP+KeMC2Q+v+S+Dc/8v/
DDc374RKy7wDJ10HJxwa5B64gvxv/wWftu2wJQlcj2Byy7H+r9zY/FH+d3WrgTLeZ0CFefh/V7Vm
Rjkj3M5YFxRu99SX7fhABFh56EKxbKBhG0+mBYZjFUIEQjOC5JuUSjZrbDb88bnOUW21Zs1YviuJ
VZNzusH3Pf6WZeqtc3fOv7WNfCnIfVHQPQBQKWTqbrjsmBro0Vr7CVcJF5m1Mz1H3to466+SxI0V
isWWFBthQwYb9XQJyji5ERuzbJJFmP9yXYfrjFkAEzQzJ4ijTvOn0CzTI6mb5svSZMiroFcEzzlJ
fAcPOsuHMl3rkEEP+17cKfvTM+0qmGAzFfVqm1BLJtonwuixaMIzDi6gzNnL9FXO5WWwfp18/z9b
hgOWC/85LpP5akvdvrdWHS+wj0LGJI4j0GOJwbG3U9vW/9Ksmp5aS9KWj6M0/lCD0kYptFPXNp1b
rgjlsuAu3Ue4uXfhR3ICryyuZBRPe8i+8zP1cPFRcvC9pnnrka0Hb3ffAijMIoeM3k9VD8OpROeE
Yq8o0w8iY9ppYzr02HnhDGdW7M3n5MIdIjq2/6W5Nq4Zo9+/OZqvc9aHUx9h/SIxcZJkM465Eoc2
WwLiSnKB7HSxjzMJNBy5o0yw1PiZBYJSOt177IDowLgXiJ+mncsfiOzVYYEU+Td3G9tE9oIibUE0
QUSeOTM88+xtbzvdplP9jSKw3NnDS5OEyEzqxFm1ZPgw69l7nNAbz4GQmeYxCMVmzJ4ZoDw1xCEL
96VqMo8IOu1v5lmXOz8vPSwjIdxK/LQ0XnsphivrYCRTi8Hm0wqf63QWTL+0vTbq3wQL3y7FYhmN
dtKSE8lKIlu+vbnfi7CEQZ53a98F3qFYv1psddToPDOiSFctfoB9nBsbGSYbnYZfOmPbngWPsAzc
36yCHO+LCT2asBzzr7aQWVSB+G0apd8wg/abNnB4W4oE7Q//CybxZU863ZPm9q7DUj/0dpefYP+s
p/4b9v8qdDryjYxw52vf4E7uV6b1SboFudn5somlcUghu/hGWH1atGfboHwWjmq25B293ocAhfky
ovWpS3lpxsA7FDkeb8QlPcGEQEHVk4AWxRpAP2r7jqQexl2CJ9WS1U9bpcFKwN8qRfzONuxgu5mM
YNXdkdRItYYANpvZPpBxkR4l+xAGQH9Q8/71RfYwdgwHaKb+pb73mKcxXB1N8yr8gYzO2WMmP0mU
DjQ7a10YJ2NIzuUi4WTlrItD/ejLENsk7GqQAyvU9QZ/xvQZHu5TGfvdK6UBV+KQ5jtm3bte2PHV
xU4ziWrNsDtbD6zPJpRz62JEeMYIaDX4YPgbwZPoOU5Fs1O+m5B9eru8qzgUtPnGdQ5QB29WW/2O
xSsxGQhK3XakD5rDu3zvEXgT8baDcDamGOrjlBPuYsz2IRQDulbeuhefnovUAJMHZPrnUb4fAz9+
hd1SPaL75q8eTCs2NsE2NGi4OGNzX21lOc6rdLRv+NRR4CdPgQ92JzUm82nuEv+3QlC0kmTrjKqc
1m6X21e4jl9+DISLoWwZfDlzMzBHrWka6fQI540nMH5e141fk8OXJtCQPWjHTXYGMpIrChiGT0mz
oJXAvMRUX8THvCYjb3XHpr3WymyoJIV5CnECOK5uSGZb7C9K/vSHWKPqn12a9mPS9c4hbVtNFkzt
kibnNMxb9Zs74PSovdjdu4Z4K+qWFlk0PG4ZylwYe3rlkeZyXPIGhcY81cDl8BL+BpN96ggMj7o+
uUfamVA3x+ETCOJ6YAK3vqfsnoRdJseKZCJIUISEiaG/0tw1KJSV80Kq7fhkOdOpYrPwmE7qi0VI
To5yAAVKmT1zuTp+iH2v/Inr2P+BNgkRzx4r54p2AQV5bCFmH2QXVBH11LQJjKx+mua7XjzJAMvd
pUSagemUCDx+4mdxlgEgZSoo1zzrBYcZxNJaQGoiImDiOMunc2EF8hTLxf8YpvbWlqZmlu0P8Zfp
u8gZM6ONVAZpkbY9q/H5rrg+OFLZlGz7BcibDpGMlDn5WaDUdkGMYBDAuEMo1dS7gloWBwURz173
zfjJ37tFrU8DmdcH0pf01a8N0Mxc7g4P36JJ6uIYg5CYghhd5Xq0kUjznHXdRaQDMiIg9w5Tm+2o
wgRBRwsREn4ZOfRnRjzedRw+ClJGv+uusRmYIyMy24lxv1kxS/FI6r3TjuWAg5ivouQyJqY+w3q9
JXlhz5fIV5/Pm5oNHLmV/EWRnYPOFX62ogmqPmPECcj7HXPJka2E75nMyUoPFp+rIUxRVAYGSMwu
pBG2ma2SAaDC9dJ0m8SVjyjsbAbuyaVyYjj6RbWDPDKu1eD60ZQhGvP67RJ0H10+rFmA/wYm4zX+
+IS4en3Mp6Neda25pJfWv6SGzWaEVym4sxdXpDgcG2Rfq5Ri7ARNjvK7zC1Cfsis61wujuX+U43y
T04I+7a2/mLCVZsyCb+IuogcBoOH2vH4Dkf9zSztHNS+jy7dKJBg6X8KYme/6jB8cLxoltycfrSQ
9yhVZe1tg5SAnAG+589HHJlRqEh/9QUep9aLes/KtzpuwogYUXKuXfO4FOFapsWhatSbORufE0vw
K8p1N0qpGU6z0nQki/3rW/YDvGqUmLY+2oazJyvzkgF2HSZUUA3eOqh/5o9P245UeBlWJElFqcs/
CE0MuW/3v/cd7jQ9eG73R5X24+Qg46htoz0qups4AJ8KXPjfQEoweoE1Z1Ea1Un7SZEznEaIgWDq
8nQXBo1YL7a+jMrNnyBoEzJsgOtkiYEP7uRD7CNgceWJHhVie+k9W32kCtbl9CzuesYx/pFtbJ0T
4W2GKUDUP+S4CSp41cOVoIqtMv0oKdS2H6p3WTHxTcGfCxc7vm+i234EmnYhAOtg9p55zFpkXXwt
a1fKr9Qsg6tDhE09MOvO7eXJBbE7p/W1L/xHNSg2+6WzV5zRCG+Kd/z94TaYhoOb96ywwbizS2Os
72AKbJ1RHhTOgokK4OhX8q0vDOfG5PXXYp5cdDcZsICrhvwD/SYntIx/Qn9h0FGec82gDrnet7ek
T7ZGdtyWPKwGNLfRKT9piLNz27oRkRwN84jliRDfq1/kYIhTe82c8mNGrPHQjE63vn9MiISKrVe6
7cVxDOeae7e2yN6CqTq4hkahlxbP9ngHXsZi5dTsw1RvLAcdON1fI2XNkbBIHuPqVaXmiwbGQ1hy
f+aZzSm6yo+ATHCOAM0cgw0yb1m+xXiBMiBG7u65yyN5TwIcKr38UGBeCo08YPBR/PHx0vQKE4ZH
zI5wNcqHmTeNAaIR79xSOvCXQTfmVXbVVX0uQcmvxql6HhNv3yCKmQAV2iNhuAgZ5W0U+T7TcqLG
IFIqrXmj6zka079Z4D6ONsPpxEMqAGqX5Stt8sz+u1nAm7VrT4yPXlKc8tC9yAX5eqwStBppBWQ1
Z8uwTnje5oXtapJgWUlA+0WGh6a0cZm+acPZkGDib0P1k/FWbV2fcDtrquTO9cYDQnZJXzP/4+Bn
dHGaqUUP4zwfUWhRUy17YmZIKRbb3iKc1hVmc3NJ54VTaXqvRm4fTRaZZ7OpTyHOAVY1zxY/bS2c
Yl+ELQvfgMgn86Wj5LFa+7tVeMycwX1QPYdog8nHWsRD7OZUuFl95k5CqA0GcFrayLSCY8IhzgB4
V5tiL2HJRwzMH0zxkAYWuOv5CTxozzfikTY6Wrys1oK/ZmlOsW/cmJiEm76Xn0ZfIotx4TwmnBvD
ilgPzumuefGQwbcrswsrIqVj708MuAfPAW2Y0t88sNzDmPZ3KbhN1DP9lgv013U1ZNBaEmGdAhW1
kqsxEZEemB8UUzEyk8AlDGGk8AlNvcGRdPNT/1pXFvkCXZ2/Kc/lwXTE/UzKeByWAmJNbR0qNW/r
ymgPYfcXSZdez4KvOpXLzeduieL4jaQ5NOsFeSfFiw1Tnxw2FLvC5Gbxmj6KyXCBuGfJtU5cMLtY
3H+qPJ0+Rw/LvHEk/2ViAZxsltI+A4fqV8OAImW2GPL7SUsBRJ74WmaB3voDCqi8fjWYfWnP+puP
BnO2QS0HGwip0Tq7qkleq/5ehoTtltzDgZ2fC8nVjnm6u+FWalvyirUkWmajtc0874l4mmxlpcND
3ac//mA8+XA6gZKUO2haqLvDo+isZEesO3PYgGLZ0EJuZUpA910KivTfysRH11Kk2VZ9rrPh3+Qv
6bUJ+wzVTPX935k7k+W4kWRdPxHaMAewuQvmhCRTnClK2sA0Yp6HAPD090Pdc7pYaCbTGqu7kZlk
VQFkINwjwv0fRv4TbF1SmDh+jYg+5WBX+9Lrag7CVmseNbT/joMKbt9suCNE6J9ekSK/4fZOqXYI
+vvMyaYHJ2RJadAG7Rp5MhFPNcDa/B4Y5GMEox8RZyRryz4/GaVdH/uygyeZKz+yLvw1VeF31EAb
yl+0WwEP9FeGXX+h/Fx/yaW4ywCXbLlHlNugRUXYKJODraUnVUjABlbc0t42nUfLhZyipKMX4w8B
VNy5kW75G/EIuY1BstzAQM42voGwtO9rATq01RX6pNeGVB/58tnOttBHtuAyYrZJSbRrna3aqNaG
5Zl9QhgKDVVd7qhnBCjvUh8A4nJMWwANfYVecwZvxBz2si61g6IATonb/qaC6m7HwbNWg/yHz4Ag
Fh6wW8cV4KDG67g3fzZQbgMXGpGDVrnzM4hJcW6LR0LsIGFemzv0ECD4oQlLRfs+c4HRjBypBScv
VO0ZquAsW7z0BeAsgTF3EEY3VQwmF1A2VzbQIhtQ0hspJS7mgQJGbTRbGEUqgaqLXUl3AjIs1vTu
tI0Ezc9JrTWPbjG/lKIwR/8tuCW0OPq23o3YjF31NFROJSaOnVBvMmvqIakFd2A+9hO2d5sK7/KR
rwrB5LUmSx+lBk4wxDBoG5T+V1Ltren6oMpdpJdjakcgKvihsuWP8I6OI72C4R5YU7KzJVKsoe9c
Q074EUnnd1fAFJpwv9p0qoJUdDI8aDnG1yKmG5zRobliX91jJNQ95Eb1qvXGi4Nn3sYeUFr1u13Y
WQdV42zVzjRVxKbp7D9nLaDEUt9EcsbsVeFRiaJ7U29+tFnyEidgAePinmoZouiJ06AJFgFATR9q
vfrj+8G8UvyRRjY6tQ4gdPw/geZZgNjC5E8iUJEPDOXRUOJ7/MxY6Zm2qSy0nBFwhmzM3gd2eWuG
wKmVSfkhFXLtNMYT2Ti1KOTI5mejSX+b4RUdAP7IAssFbWR+KsYQSbB675vhn1iL9nLWKteG/iWo
+0MCoBM9YnofXcHtpByrz0ak/0gddoIeMOyVipPnLlb1uwzE/6GsVEzBBx8PXtVUwgc7hS4xupwf
uDhtg36iJxhujD57zLAXaxMTwhru635Y5tdGG1WvvYF/mdY4FIHa6GvnTPfjWDS72rCfioBJnPRh
Sxs+udJD63M5DFw8RrFNsfBQ6Cc/xdgJhH4EYgW6ZVbbz7UmsNmk+B/RYi+zT6n1As3c2SZZ/hrV
+jFRxt+N5WIbV9NgSXYdmyj2W9j3wetpdwry6pCqtmCI4x3enIcZ0FqS6HczZJWO6a7oQcFTmHdj
Q2WhG7vMMkLOl0F5JQMf3i5cdao9CeQ9NQZ8THIB1eVb1itMrysNZw54GOURdbYTijmQcaPHHqnm
zeiHn5MO/XeNljt6ajfQFG8BGe2lVmFM2n3iClvcJoG8wzuFGwcC8jiyJyfqAsxrflObabN3EwEo
We7V1L1HdD0FKyYBiIGdGhAjvkJv67ZTnDu30mPOz8mdD8roEI+BB3V8n5oUa9mfUAR8TKf81YSR
sbd7rdxaAlniFg7nmOAkTvPiIeCOYMS02oT05aFUSD19H6hPQ4PMbu5Fxl5HCWoDEpc2ErUfZMVm
aONPCmK7JlbbXRdq4l5aIKamwjpogX+Idd/ZOzUHFZb6EZi8i3mvYuJi5xZ3XDyvcW/45ZcYDiXa
84A8O4RK5XNYUMJqCsGhfnztggjMmc4ZoHyi4VNtRfHqJpy01Si+aurR8OTwpNJ9wvsCPXU/Aj2t
jftY7ZpvqaZ9U9TmRgnDHcYF9TXV02YDYgrDmA6entnct64VbKZwfE7leNe37TUhdTKm5KXv0bCX
Qn7Oo5LmEN37ZCxurNy5LSbnYKONfOVPpfYwFh1si2EEr427YJ8hGU93XzM++9wJEKZXPCMu72NZ
f4mRD95oAmCRbrshTS+/vNHr6iYJKfNZ5l1kGU+qnh6dzrmrlAGYW4KDQPpbdBS5KEcmG40aWYrr
vKHPd+X6G7TbK6jdlGV1ecB+U9XHW+zHyQJNPtuLTluA0hsHMWz8UKx6J6q0gmyPOr3N4XOSEe16
7n4ZxHfwXJsQW4BYJtdY+I2A7aH5x9pPNVQ+Y0KKDGE5gwwM93cUdmAJ4HVv1J5c1yfp+Ng1HU3Q
oi1fqS3ieOdjKMFNBlgRjKcA1rD1FUbnVyxvo22qyuTkD3FLmqyDWzDanpXIa7ui9xvp2XaE14Oe
N2JrWWN4Rf1kWu21FqV/ZNGFL7Zq13vTErU3zdpUfeL2D+CFOPpAfr2qm6re2a0jD27GZRVDkxuh
C4ym0uSEE72Xiy9AI5Ld2DQFl/GfUQx7yqR4Bgr8aqA3i5/kpq/LF8fyv6aZq9GaZ7dTv7tp8Azc
/4TZ5x7KQ6pzcKwsQBfOn4CTuklnwhHGNz2tf+YqBiZTtBusZpdYyqtVi6Ot2zvkVD2cJD5PSXic
8vjXyLcdLY4rbfik6A8K97zWFDeqnT7oajrQ3zROnYNBOYoUpWi8WLWBz2MMDovBLq7Ar8kNtoLj
jRoF5icg8HJTow2vuBSmxs+xXumIy1Ocqyv3vpjgbNbpPf0RjrcOTQGf0lHN9W7fxx1eXzJ4tsGv
coIgp1AxIt+B26tM/YCv8PdWTTjG+nvh4p9jQxO2/VrSR9HuExxssBudodVhI/eRTKeroumK/UhJ
c1eNn/TI+TmUj3VnhhDoeR0x5j/ZvbkStkEMa5ulq4fBbdsi9WCJ763UWvT1rb1Qk53UKI6IhnNJ
C7w3Cw8Olm+bsFBvG1ZWYw9PXODurBl4piu2faLve3T1audGnF0tUw9OVp+KbT0o37oaC6aIUrcS
/eJI+dmhIbVLStYMWiP5URk1AVkSe99EV6/DbK6BApGLDN/eAq/nRkmDIHJ/6w65SaBEgxLIgz0A
mNd7zdrSx/d0qt+Uies/AFuZEgWYE26FNzktlyEFRpYV+kMxRREY46i8cSOOaBSiOeGyX8Ixcstd
r8/UCjfaNChNHujZASZDaq1xwn2hKvcl2P5N0fjUVwfVC30deDVwxjrSvxkdgTMZKASX8Y0FMRJ8
fgT5BjvGYJvqBecWfE3UT71lNUjJxdRz4sl+ziuQQ5tocsr7AS/gI0rK7jeha+On2s+L7xYUYPoC
QwCot8G4FhOarOVA2oS41ySDg3h+fEOJ6EGO0lW3nSXsgWL/YD+n8EfbreJn5SfZoVhA0vX7dp9r
ZnUk71A80Ls9GKQfGXo/WKA19243O3zbMcae6anQxH6Is+xqSKZPmmKCffLTbePY5e1EueBHVfr5
/ZDGAeEZOw+Bifa50o2U0lKngo3aB2l8KFG85Dav199jtc8Jcc7AoIzqDK9zDfwRyPHpOlMEFg1K
MnAAKe3q0AdmeJePnfoEh9g82NUIMXsqwD1SIHF/lVqs0LqhcA01xcERIoh2KRevnQ8iZT/o2JBw
zNB2E1jpU+Jqzm2I3M22BCNGIdiqxg1wyfr3GNECHa263QmgjYgddCpmbpNsPex79GuZBsmtEJH6
iLSmAMDgWNMRWCBXP072frRJuka3rwKgjsd+srsfgV2lRwC+XJpdlAew+dv5FiTFmYZ5BfuOZZON
8sSMtnu4HJa+V+IpH1DWHQKv5Zyjb3wd6BQJ28TEbBI2Tkx5iimmCjnybjQG5wTJ2UFdGcWZP0NQ
heDjS0LGlUiKTOjBRBuzm91eVJCtrx1KE/COSug/2OGBIsLa/ZhVbn/T1JytcPBT2IksqL2z1Iip
nRAs4tzUZ8A6fbRIdPQqviVTpvxSUDvEvQ8u50x/DY6+lpV7i8flnLTdik0UvG8wDIyGW+qtVYbT
nk4trF+qbvrXIdOGB3Mq9a3fu/W+JUQSEEB+cxjttrwJKAR5eIx/xcRretY0pTgAq2pO7Ff+CaPg
4dbhPHNPDWM8xsWQ7Q2tnlkJJlUGqzSPtoHOhqSKdRd2cEjUhBIUrnmFhZ0D3k133HVoyzltXnN4
Bxs8HbWuDaioE/0/oI+I22bshnsLWeNHx+DCvlFzW/lkUNvZwYnAQRANmugrPnv1JzN00jupFeaN
BkP0q+v69XidNAiUegWn4hM1dnSUVBEpzVeRiBak8MCpslDL7E+glMahDBQfg7qcPqDnAP4e6DXF
PUURgLDQDm7SHOPkEAIxJL+knbhaya6kW64P1j0JxKZGk1TOrW5X0ABAwpbBVpR0syUcB32PWgRy
eBCZH9VSASCW8AkUh7Toa3l2PYGa/jwpffPqUMvdVakGUE30wbGCg/CpdgrjoDvfMgcjIRtPXBjr
reY+gXXKtoNulLtJV0W5A/YcPjRJX5GDitYsQclniD2Q4h99GRr3Y4tp9oFo94OT2UPmwZt2oNbu
SKQlUVPu3WNq+NNNZYQ2Zcauxs/OdqjI7J2mvdft1Aeb14WfHK6RNYRhZdz1WSU2oNTd9Bf/Vho/
Y5VSHjrz4NdqGIEUOdwAvZFYpgAcVNli4QVEjp6stD53XK5eK1tIihtilNed2Q0nqmztsS0s9QQV
wf/WKY1FSYT6+abIp3HrhBo2cKiR7oqEKj6Vak4RahygRdElj649wgDm9O3cIABtfoHHAMvKzECh
53n3AEsP6pwzWfskH4bPyHk+OXiqPMRBH+y1qKbiSf4UXwEMBHIvTdukI5iLvQkMSb1X6qlTnsZa
ilshBQztSv3dUSu+ihpJp88y6aAABeC+ViOZCjwqc4/JgJXovZbm9vNkhNNLxqZkN0AYwY280K90
n/rIVKk2K1SFy3Fu843qlRKB9dwMOZD0bTMAhkAV1Hwc20J5jaB/7CTgSEyz27lKFSN5lRn2+Mp0
ZydpuhT0FMVHE4uL7yYdKePkdlVv+jYJT2Mz+SFXLdP4qsIEeEUihTKzme3DmPJU0MOty6mWvXZu
Jh6AaKji6IbMKTolvbaLhlY+Z7G0rnsQL7vELrjLdNaUxvTt42ej6Khsw2ndRobGzRFD8H0c0x5q
sjYGdiBwGRNVksE55erfuI5xl+p9cwNLxH9odNk8j2FANTSF/OqHo0ofTwfBux3KqaB2BDRm1mjk
TpXQIoi13rktE312/swLeAllPqk9/iIdbOaA9fKpNmsUKUd6jGiCAFG8n0ab0qkPZuzTOBkYvyi4
hG0zVUzaDtA6tw3bsIGc6oN54p7X7oIqf6C07aZXqUv11YWQcIXJEZXABsNsch8dFFFX8oevcDQU
4dDfFaNpXdn4x95ZBR5ASm5Z6ZbMPDoYPpbiuYfAK7eusCMV7EpQfrcxlit2hsnZCLMh6q0Klk9o
MWkV5t0q+5HRR1G0R94qeR2dehYOA6/yaaz7/ruVaPoDghz0rRIA0yh/YDIT/9VqMywn2AVOwo2f
1m92p5sgRj3drbHsYYkdphKMgK644a1oFGNLkTi/HuFZ/7FpUF3JQkz3uqVi7TMYwVHldLozEJP4
H/Xx/wpV9/yuH/NbO+b/cw5S9/+hafMMMvu3fOl/wOU+jd/z7Hv9FjA3/w//Dy8H2O1fmqAM7apo
vyPv+G+8HLYmNCtZfCh6W1whVUBx/2te4vzLAsQ2g+jgSDig4v6Nl3P/xV0P7T58MtACtyzH/m/c
S/6ps/o/YDmiayEQP3EMqg2wt15tp8XJB6h/MlsHlMibeXhHxpXf9kZx8O/hF8qxeVwGEN8SHPb0
pjj68XAaDTPxRslOzlleYAg9OEisXFV5fkG7+l34n6u6C8XYUC8EVT1R0r4Ey0H92mm/DCEbOBoW
RQVGtrImsGmREiQXtP3fn0N0Hf8JOMREySq4vhcegm++ya1TK28AgOfTBRnehQPG/84iLgX/fAAM
Yow+0rHwzKbruyP1WbhrssbSNQ10rGOhjZg/rEK/a1JcLbMRAFep9ArcpUZRL8hk/1N29e93WIjH
KiltVdPsKs82B1TlpGoG6o5tv3sxcjP9r0RQ/37IQuIzBNwAd1gUnhHgkplLsGZxCsZsQ8EGnuTH
a/Lc55r//Y1+OmXD3MZhtfSqKKc5I42ugCEw2tXK5bDAn86aN4OF4gUX3RzK8GDLBwvU+c3Hb3/u
O5AQ3r49tMaW5oNSeDC/zBeqOROSHLlDtR8VNE0/fPyUc3O0SAtq4OL56viFp/VYVSvAw/Y0mewL
a+nc6IusEEOC0iIRlx7kmu6hp+DEPo2LZr37+O21M5O0VI3W4EmbXLxKD3jOIO+CyBrVY9zSEdxa
dm85VPO6Ej9ctegfE6RYo6Mm7bS8FpzvqpOVNWa0k34LEbWlsadwD7cBLIkk17RLr/hPLdZ/L/Wl
3QiIC1mgAFx6/uQokDILiuG7xAzmw5oKCvNr1CbTb63s0XECKR9e6+wcxRYkGKSbBpPTft3HcBbJ
xTKhEzjJLLaiSNqayPBhbZ537o+Pv8WZb80u9Y/12qUTXn0yrrygCPJHRHLQ2RhrdP7WRZszL4E3
0RxEJbRKqkceHaIZ1sB160XgjvN53esvkkUr8VBCvBrRYTWNX5Swjn/Kscou5Ltzk7NIFR2UFLSy
kgo5zbExr0qVtjeIRyHWhbGzSBbpxE0qn60wHLVVfWCLQfWqI1PXXpj8c3G2SBNssNw3fDaFsW7R
RaFfwJ1EnSSdQcUPlD8ff4N5qfwtW/x3qCzShY5R2JiCLsRxnpIEVcDmt0TvyblpWLrp7dDQ9riw
N8yL/p1HicXhAePxVvitOpuQot4FVMVM2icg0IOAw+y32rbj9+KO2epVKC+kgjOLYGZkvF3BiNNV
mlH6JahpO3bBTQyVe5W5QRhf+FFn5k8sItyoB4lKoiy8ICmx5wStYRTKDl8NZHCzFGQoDCO7HS/Y
R537OfNbvAnIHm0c3Ycp4HVN6eQ7v8T4dzd1Yf7y8Wo4N/4i4IcSui2mWZxYE91BMLNsil9mqpJW
1o0/P/fN+0MQLNEOjPDicGmMoOQIXwu75QsfW5sX7XsrbBHykJz0rFbjwnPRXz4YsnXSn2GgRRAc
lCTUvyoKMvT7UIT0g/MMU3f6vZAmMA1uVXEh5c9T9d47LNICwlk92CE+EQBf94ufGfovqU5oQmSt
ozysm8ZFarAVRVCWGDmGYx8RbOIJDQ/pC3EhJ8wB+d5PWOSEnHKTKgC7ew59r4bia2O6uwBpHp8i
bkTVwGiiqgTc4mgBDJAx+Sp82/j58W87E1BL/fQQuZaxMjle4PVM44GmtR0Duwxb5S4qFak8ibAt
isePH3Zmvf+HC5uiB77IU65QDfiRKLG1FrQZ8poXcvi58RfZwa5QLauGtqIQPipbIwvRo2nxbfj4
7c8kVHuRDTK3DLtx3p5D28yRenO7HhxG0OfXXVXaErBXJP70gxWnK3/OIj2MVlYhydoTvhjLXnWi
eqk7Lbsw+LkPv8gNRgqXCw4U50qqvt0+9IPhCYItnblpRvMr+F1vP563M+vbNv6ZhXQojkWEHCeK
OlgrviBArD7pAEax4cnV6AtKQM5Lq0Ae2SNq5Wcb3GhQc/n42edWxCI9gKvVC+hGpYccMEV+ePQx
vW4D4+GPxz+TfuxFanDLFlkklStMOQbwYDnhCrlzSp32ydQMpnX/8WPO/YxFighSo0SwUCuxAMb6
3W1srARYdBd+xJnRrcVJoUDbvHTnsMRi3X9C7FZ7UoDaH1e9u7U4E/g2XCCYTCWs31pe46vypKAN
t183+CLiQ0SgK0VvGXy2jatBO+9xgNBWjr6I+L6CNNcDjPWMxjBuBHIQG6MAXbbu3RfhHSo6dnQK
azNCheo7euPQWHrNblbO+/y132z+qK40KXKHpRdnY3FXWLRAKle/eBI7t2gWUW1PilaibcXbj/KP
gf0l2tZ1vFs3NYuwHfMkdUWRcxOqswJKvA2yBxngw7rRF0Eb4xND3cQtvCGOrvN+Cq600n5ZN/Yi
UltoDf4ADtkLhdntMFKdNq2NTcaq0c1FpHYAq5CT7wpPGaxg3xro1PVlnf5YN/oiUunZIDOrMi/w
MnChwcvpKiqyartu9EWoCrePaqPk6I5avfEwqchScaq6YLJ3ZjWai0jN7aBH/odpD9CSD3GtrCmJ
5praXTIrO/eARbAqvZU2GtoXnubUsIA6hNI5vq9LwP/hmWeUjggbvfDauro363KHMdXKWV+EaZi3
JvA3zNVce+oRQQUgPJyQHazlyiW5CFXHqlAKquoCc2l0KbelryCaaqEh9Lpu2SyC1RpGS6uRKfSQ
hR1JxEXz2I1qeKHCfu6zLsIVd+OOPheLEoW+Jv0kbRTHt/St4Q+sen1jEbEjKk50U1FP1RMNzEib
VqO8MjvNstelylmg4G2aB5IG435OCZmRg7GDA3uy4CysS5XGImjDvInC1KcfYDi2SUu0iBEsCaqV
776I2tYqkzq2KFGwOGN0m6yTllvpBcOzM5/WWERsWQ5Clchdw5ge5WGK2/Qnwt9JePXxh53n951b
mzE/9s32Wphq6KZyYGZ0XydwkTrgdvAlR0nXat2HCdV2L6la60IYzG/93uMWcZw1vYFMLTCcEBCr
2IwDCvxX+eCgHISq4yXH9nNztghmYB1JHwfM2aAMIFjKwETb2hTrUoWxCOW2wY8zS1hMBLTAmKDo
jm7rX3KdO/fui1DGggMhpZwkWjp2fRi6or4WaC6vO6wt7Zl1pbA6QyNRjCYsCRuboHuf2S8urKYz
L780JwbYGmtACFMMXJAoABQw7QaRN5de/tzwizBGA8dujASvIw1VBmfLX6svimlDkOgr7JABgA19
dz3AvC5u4yyoH3KteVSseBZ4xI4j14IQ+VwzmpLtaBoA1qYW8edNUxRzNadx49/J1IcPrV778Seq
5BSaOif3UbvPEwcaZpdg99Kg2Bsh+wswzqP7MCCDANvrBdcV8BJVYzjl1gGl+JhYtutBLrWUPbpG
kfrJwDo+h4adzoj/oR1RO4/NxPqJw4thHBvR2n969Bech2EaEcA37RpfDYB5zucw1JNOvfCNtDkK
3onBpQM53lHKJBs19fCzLRBJMoSd7tEPAiQ2TSKtDgFwa2ujIhZZnnTonMDmHb8OtsWkIL+qS4QO
Z3EkM68v7C7zLvLeGy0SKHaBRqJnWc7damqf21yPbilUffdlDWNiMoABxk0CTxvdfsxA6xK7j4+z
37kFtUiu4xhGOS6FBSyoTD1gqbzTEZm+sOnMb//er5of+ia1WrmUqUyiwpuaFsyWCPRxy4EdKRFk
aI9dPcnndb9ikVSbWnVQVU1yL3X07EXTMB6bXMW5VIE/N0nzOnrzO4YGGMRklli6I2AMKU6YW6gf
xrr7nb7Id6kGIr3X4ZWGZj/AAWgbGlGAUC95kJ95e21xcmkBOPdwxlPPpB5zUE0go20IW3zV1P/l
1v5mbka/l1LgQ+rFaQ3RNFDdu0qrxfW60Rf5zjcVyPoNJqeAl0F29WN9sHLXvpRO31+fs/DT2+/a
YetjV1rXeEkgciwNmkr/1YejoVwY/8xe/1cr+M3cKGgap4Y+NZ45gBfcpGXVE8JR4kDZKbL087o5
WkSZZkUyMXFi9JIis25SbA+enDSaLow+z8U7Mbz0fg1Tc7DQG2097E4wL+q1GqWUNDH0q6SLRb4p
yrjuLmTBcyt1EWe5ZVsd0HTloDpdgmiS8ityp2TdDeEvIMubjzFpXQy1a/APOA4MB3A3cFxrKCYf
f4Rzn3oRxInV0IvL9dpT1VnYAapLYO3gpc6SqZmP6vTHjzkHu1GXwVyWIgWpXHsNgs39MQm6EU2v
VE++IjiNjoNlNg067z08tAMMziTfmkbUWdeDZWn5bQcXYrrwKu9+LGQ5FzsHSihZR2+m8HBgrYat
wFnilR1cMS9sHufGXyxrtOWFrbpKDkEnfe17fk9ho2j/8Ty+O7iLv+0/I1/hlIY1XhN6QVWZz1pV
4OXgrgxIdZm0isjgplIxeO4M3ugYERzhdlwz77z6HKhv1rEFHxmqlRF4yURwbgxy+dcUIchszbwz
/uK7Om1n6dxw3YNTqypytmqFVQRE5nUTv/iqGlLFWdWa7gFxb/OLHDT3MEALff149DPJaimzN2QI
5ZpKwnGtsBW0T9FouypijCe2siiqHq5AqVwyoj+3hBbJyq3sPgFM7xwA79vbAblsD5G1fv/xL5nX
yjtpd4mBRIMp1XARDbwBm4Xot+hxnbjWijJHzQK563ZHfU/m10JF/unjJ56bu0UGa7IgiaGD+IdI
AYOfNxaoYqOMKhNEnYYEKgZMfbD7+Fnvzh25Y5HFYEGEeJrC25E+GnhwL2SdbjJDbbQL6fjcAxbx
HdaDj1A3vj11juj6lSnaJNlmQ5VNKx+wiHHwKnqNsJR/6G140RLawYNaq+7K+Zm/0ZsYryy9iIcx
UwBVFdzO+lHbxo5+qd9/bnKMf44OCSWSujlimKuO3Z0FUQy4vCtWzswiLpKsSmy8C/ET1yz/WHMW
n7UZLmHUzr37ovTgBikMAT/TD0jbWwMXFixwdqZRmWugjKzMRRQYFWBo0nbmyUliRlsKX/7gxDNB
jQDGtSp3OJiu//MLOOmIQOXsJOiPceQJVTNR8Y38db9hCePLA8XF+0sksAphCWJr155SqerPQTA1
f1YF8BKgV2KJYPQkJc+UUXndCjvfZ3UbfF83+mL5+7pUEXmxYw/1+77b5+jQQfYTeaCvW6NLgF5W
d1ZVDjxAbUT3Wc/y4rGfNCtfOfy8eN+EbxzhCZPB7DrkeBjcYraIV1kOpi7er5ufRQAXuj92dtjE
3gSEBSPBMZ9usMfBIfrj8eet/j82H5bnIoT7YSptmFfRvDxzxL9NlIMUrL7GTVHY9oWPfO4hi0gW
yC5iTebzDbQipBdudthq6Wll4RMZUJLZfvxbziQMZxHQIEcbVcclwDM6hJsLCQVbb7RVHUhUYRaB
nNh4whZDHXu5MyJYbcGufUrjyv6y6uWXMDy9R3la5gw/1Pr3KqSgEVTmmk4br77YwdJAtraOI4Qn
m7C8N+YvgUnmpQg783XFIoTlgG5jU1MgxJ1aYDYIf3fY5LgrPLuxhlrluvmZn/420AJzqsoSH0Rb
DVvkfxxIlNDJDWdV141JWkSyMkiI5ZYTelimNLuqA+XZD/qakzyDL8K4FKGDl7EdelowtgdcaNEP
EeOqQjejL4K4THoJCMiIPPjqgJBtTbNu8jCmSLxu7pfxi8pzWuP6C/lCeR4zVzlptTMd1w2+iFpY
2/qgyVlnpNAU7DG57tA+NJ4/Hv19wKPjLsFygSK0AFvU0BNT5aa7oHRC5EsTbrB9VbrOBj0N8wde
kFn0jKSs8n1ELqaa9eipUa/pofAKixNqmygS12YO+FPSVd/RXktu8yAWLx//wjNZz14Et2bUvZXQ
/fdwr9KPoqkaJIGhNK0bfRHcNgL5g0WFw6vjwL0xpGUd3DG5CHg+9/KLqC5SxVBFyidXzNi9QXJ0
2ra9X6xpJzLxi5Ae/MoKcPALPM31/1gNhG5qJuFu3cwsQ5quhtmGXP2rjlK66nP1HzA2ujDv8wS8
sy/bi5BGw7iNIA/7uNzMfn82dn63YaWYUAyKrjEuPOXc9C8CuzZNHSxKw8rECTA4xLOxGJpmaXNh
4z83/iK2YR3asRFMiDbg6kx7SUM3R8bbVR9gCYGDLEPdCAPXw4T2ySZFV2Mbj/66qFoi4KqeVBo7
DA5xEF+bokxuZvLturVjLWK2xlejR8vCPYRRFZ2MYVKPlYJO8bqJWcRsRtdtKkrHPXRtZu8FKvV7
v62zldM+r9g3G3GU2VaKJFHgGW3xxylSpNZsfJ/Xvfq8kN4Mrsc9VBQFMwQ9d8NTkUm83oo8Onw8
+pmgshYha1S1lnf+RL2rFBCqTByW2m3R46lS+nhurpygRejSZJsk1ANu9DhNeD2KnbsCm6p1Zzlr
EbIdmoSGGxdI2MdxvPMR/cUTTM8vNGHOzdAiYDVnaKfW90k76BblqGrF7YDoYoXCS5hrclX133GX
mLhg0vU+hBJ0sPtcbDAmPgw0u9clNXOx3YpuYDuvonnLSvCCbmW6Ez62lB+voXklvpOYzUXoRnnc
V0pJb6G2NfmlxpbSm0KjvV83+iJ0xQQfI4oN/yBLiXBnX742Y6utfPVF5BalhXA90gSHQQl1HAD8
z+iI/1j34ovA9bsCEAoyXV45+ckR7ezwpKDLfolDdG7WF5HrjkU7CRwGD6aao1FUHdOSbv66V1/E
a4uRlm1EkYtnbJycmjpXEFJHxW7t+IuIrYygB7Y/KocqGazPfmS639MkuXSBPzczi4jNTVO6Q2i7
hwm4/imlUuaFnb5yj11C4TJnlOMwsA3KyqyPWWIqWAzozYVsM6/qd2JpiYPTc4yLNbzSDsaQGdsR
ZAhJGTe6fZlkmE2Eib3ujrGExOkJ2lNZVs/bCmRbH292iRTYftX6MRYxGw1MN+bByiEt9eHQJuIx
6y7eSs9N0SJm9dKJlRjgNotHbb867Ygdu96PRrsxSzgaJ6sacM1c90MWMRxj0d3LLvIPaaXNxjsu
KivgX1Z+g0UI224/mpAg+CWi1tHXywNMUTTHX3fWNxZRbGX48I0C+E6OjOgRJeLoJ0WJYN0VbgmD
w7Wh6E38BA+mZT/GtVpg7TCsLBEbixAWtqsmbkYrC9fdahd1GiqNVjeuW55LFJwR5XYam6Fy6NvR
2GJPhLNs2hpruquOuwTBYYdcGT3IMuqfRnXn416OQngRrCtv/+Wx9eY4mImpLp2K5tGEnikGPzJP
UZOeNHwwIMqKeN3S1BcRHEC4D4XP2tF63d8YYSDR2LbFhZU5nwzeyXL6IoQrWRXuBG33ELXRlHFJ
zPT2psUCvMFCPcTeOMe3QN3kWZLEF+btzKagLyK5dRWrzSOpHEK9b3Fg7qUH1ks+fpwnzv2gRSSj
MmxMJtTugxI58Z9iGq3nsrG1B3T+hLrptbT8rKbp8OXjp/0F0Xlv/haRXTk+CXZi7y/Uysb9MjQQ
OAUklPv3pVpl95qdUYzCxsTSTqECMQfnsEnHNqIwptd0yFB0DDJMPHZjkqv9Y9BFZrtN7TBSMaAI
kSL7+D3Pzflim6+bkRJfYCqHrA3Mb3WbgJBURVt8Xjf8Ikm4Gn7UWjFwSlHxEB/b1PWEq62iyzru
EjhmlkhlhWbl8/L9H9S2fssqKddNzBI2Zjhxn6EawWVXHTJPlXVw1PGTWTn64jyO24LTBMBwD0rf
39mp8uBH+cqa8xI01qB7JEeBJWYqtZ9Bar9YfvVn1edc4sVk1DqZ4SScSPwOjGSfjsehKlc23bVF
/EMPRUyt4MUdrfkZ6fFzbNcXzmxnlvkSJDYmNb1AKPaHqi2iayNRJeqF/5ezM2uuE+e68C+iCjQg
cQucg2dntOPcUE46jRjEIBCDfv23Tl+94YvjKi47VY05QsPW3muvh/rHbrf/yXj/Z8PvZiHD3Idr
HCs79kxBYvuABEyYHRv03RLNJ3iQdYJHWVuAFQBzShMrA+bUsafvVui6TYajGh5lfWh+Tf34fZuL
Y8Oyl4Jhw2tGYLpkFuCS9dwGbXhFCnvw+NsrpCSsbhHd914WTLL8Wqp8fB7KXByLEPYSqSofUcwi
EaJKGU73yNd1mQsbejo06HuJVCSKFtLjXGa+aflnN5nuEQYg/bEJsxdIETSNLwDY47I/wf0a/FfV
3E+9DyPbY2+/W6faI7bWM3aBIgy3zKz9+gA4SvfO2PwnK/7DybnXSJUzKqJL0UB3tU76p4AWobl3
tqPflbeNPYCj2wfiw9gTXPtXOLTOZ8AGyvZEVL554H/DUiBDl8/PEr5A8PWGAyYMjXDCnqHTb3Wi
8S9TCh9w/qUcR8neees3Nhh/d9xXzcptv2qZbZQjrwtzVtPGMLVsj4Xye7nVCstsDWYjjrqS2TNq
0Rxu90t9cKXuNoGGDgVsNWeZFQvIzEVUPORWHcs9QbLye3a0lpc73xbkmdhQ5ut6SJzA/OgP7V/Q
AuyePgfgR1bIJEwbAwclyPOTX/JDtmQSRcrfnz5PogoCzfMM+YT+IeyV/AzY6vbpyEJCqef3p6PQ
3ALgaPHuwUbisghFDEb0MRGG3OtfhSwo7Lyx/Qr4Kr7C8H06k17ln4+9+24TgMfr4oUS4TS8qZ5y
Mizo1Nma9NjDd7F6P7Pa1wEigQp8zniw4eclZ8eUcbj9/T7qY+h1ntwQ2cFfl5wFHHfuV2f512Ov
vjut6awIAUQTES88GzON7qK47/P3dHcc7/j/90a5V3+tbvY46y00kLBGf6bwtHslMOC9HQywM4di
U0z638fHKzsHPFcksxWY+uuet+Ndx4GpPDQ+e+1XrfOt7Vous9KG31kA2huAMMcevVusCwt4v0w9
Al8XiltYxjbXeV/7h67bcu/JJtFYMIQXa+BeL97ZraS4kCt9eqiHRwJW9vuwLxWnk/A0wjx0vKWe
79+hXeI9uekbggIp98u1gcYoDGrE1r5pTtEiVyxYvubwPA9cuGQN0I82MZ6q7bXomqY9ccLFAovR
Hnf9Y99nt6phuYI7sVlkBvtg/4SiTRsbHMoHn75b1p4FiyL3wFlB9sW8wobYXflu3g5dIKTcLWu9
Bisoc5i2zINrftTTdAiXY6VPuZeAbbNHNKuRy+8UHdHYTr7YBqizQ6O+V4B5KpwjYpAfZToaTlag
kfjiv/2OK9af4x65F4C5LnSByUfE+EOxoriqCUiq5dOxV98taPQ/oE2eTCKbFz3WyQYiYgUlgR7N
sTmzF4EV4PiCGWxl1k1gDkNnpj8p+Nh/Ofb6uxXde2gjdWSQGZdGXUHiojK7UXPohgKv0t/3C2Ti
1qIWqJcvqivP4Fw1p2Vc3zNteuu77taqy0Eri0J8V24MWHljjyYetEO+k1x86+m7tTq28P6FEy/G
XcgPa0R72LH7hyxdpBT7pQqxDIFMU4DXNlbPkHfTj4AS9IcCcSl2obKhsCYAej6EvhsQViG7/CWi
3XTo6ib3ui/iW3/p4UKflTICbQisjfkl1CXi5kNTci/q8keKyxWjYSaX1QJOgztokcBYtPh07Pm7
FUtz4LxYgYwcKGr8pWGB+QKKbfHx2NN38TIoGAObAAdC+3PPPhPRyA9q7t2x5RrulmsnwHSSFPFy
ToAxqxYApou5P5ZngYfF78s1zB3jwapE1sGH+hTpzQO4Njcfjo3MbrkOIILXlWIiuyjq06GAfT0g
xMGxOb+Xdc0ttt/xcj71nKY6hLMTfPC3g1Nyt1wZ3QDlWXGzXYBRBHQSzlHX2oydd/D5uwU7F7Z2
fn85XKv+aeuHl0jTH38f9cvM+EM0vtdy1fmqAZl2eTaZsnuGy7CrQG/1myCLjDoY1e41XaNrm8Wr
kCtaasRjU69BiKvgc/n3n/DGTrzXdCEzZyCUBMGx8GmNq1bU+mOs5iqfj4UffLdmhZdvoFjhNgHI
OuCASmdjdPQqx3dLFiCGdrGbkNnEZFWn8N4OKWyqJTvkUo+YfLdqbW0kAK0SYZ8A5HvogRBXEZA3
xwZ/t2prCnmILLDj9HAxTaysv5HFe88W/q0vS37fcEZqq35YEW1vS2Bgfw/FHixUDyWM5F7PNdQT
XAEmJIwm5+kYYG4QzxwAg38fl/+KLH9aWLs1C+vWsNH5EmVlHaniaqyADroBvmp99GRf5zcyAHcB
7v7DU7HNzibVNgIVk3va/xb1qDYFlk7TVzhyBt+KBa7lVzmT/XUF/dzPNe8iDkF7s/78+8u+sQns
VRp6qTxXNgbHBnA+X/nsgefclENk4sCt3re//5E3PuZeejZoC0ykW2XWdmgRTFHK2AAbNXlO3xny
t/7ALo3Ge7wsWRCrgng0fiUbb1/ZNB9Te8u9/EwapEaLgmAZDeph4OuIDhr3emxodhvMuG0eINyt
zAioO2Csl+J5hEHPsXsf2+0wMsBp7UPLkim08MGUsd1qEU9RD5XJsde/fJD/qR0hC0KaHqYpmYMP
xgtnIf8mWzp/Pfb03Q7TgPeIQjd0l3J15Y+50vX1mMtjAiV54az877vn8EuBAF4h15XXIJQVFSTB
McAAXB7bINkuNtiIMGvU4XTyNNr2S2oI7J3L97aZt+b8bpcpBhHVuYWes6unpEZ9uocTxqFx3yvQ
IhgegG3d8iwfen0GDwkwUhEemzJ7ARpVLZDpuccztCgvKDgEw5eRu+GdKXNJ8/1h790Lw5rRCarU
IjLSt0BvAz3zi0xm9BPKu3OLPo3OLZ+VDXJ45OiDueq9hRr64uHp7UByk97ibiLA2Nd4WZflWMlK
7j3UtpqFztCKIxdeI/qQPuCytgm0fzr2vXfrDM7tUGZIDJqP/EpCKRCb1AOr+NjTd+tsYANbyUVq
Rf0ujNXS/TQBOMrHHr5bY81GcHp2eDhjcHGPV1uvLAbBjh1L4ux1Ys4agDJWdA1UQvaPMAx0Me/J
8v3Q2+91YhJlVDYjWZuNHb2HX75LAzWq87GH7w5F7XAbXCoRZt22BRn8FZtsgrfYwafv7srhVoJm
LVmYwQu7jwtG/8nr6D2/rjf2tr04rJzo0NEpYJnVzXDSTQGtG52P3Tb32rB+7dg2wQwn45t9yCkg
xGOv3lMkBZff/4cNaC8DawdE3MrkYTb3rOmuUPScbqYQQI6YuH74BD+naYq5YuDClaT28liGpbHp
pQLCYPTd1yA9VnXXx0Ks7h6ghtaLXe/ljxrE8iWuZ1mpY3ksslv2DTIG2hscEpQhZGvg+qkE98Fj
DZKS7JY9h/4f2i8VZsNizjj2nmo2Hnzx3aKvCshkHUdmdXE5ySI12Ey3/L206n+//0+fcHeyhn47
bMwhJpsp8EEnudW6eIGJ21gkEsahQ2xLL/hQ+vVQoKOaF+pmLlvcbscLbCyeeGH9UxjYNUw96KnX
dBbD8pmQCcD4ehn4EksgOZaTcdv6w6dSpB4JP6wWYV8ctJ5+Fa32zSFVotiXr4GmRXpegK28REoN
iQ5gVhi31LBff99kLnHq/x8rsS9ge/PQqn5BQtHBPNGLFVFSJMy56J9QdOzLhprGoZ1Y7IvZzFbw
ZFSGZ3PdVudQWfM9mgIA0f/+Q/685Yh9NRtmigLRDkFu0QvtNYfNPvJ0BxvZxb6a3cp+3LRPcIIv
mKhJPQXdg7Q+bp9H3l7utYSmhNYPylAEVZ0o4nJdVdwRfjDvulcTlh0mUFQxnnXG/gywqGOkpI71
Jcn/NtL/uULUl5xu4UJgcIu8iLUrPgMi/fPYsFxm7f88uxET9SODDMss+XjbwlgfS9KXybGn89+f
jlwxCYQxIfzU1PRIJo//u4Ii83Ls6ZeJ+j/vzkvg7h0X+KQzIz+WGu+dFhCKvdci89Y2t1cVog3V
auQfQhScRXNH62V+qRti6lOrcvCIA8hpv0ACLh/02mzsFkmMdnrWvIXx6ore98+NI+1DFcrepMhd
LB+0KZSfuq1ega8uNuklqDmOKNT6dnkAcpK7ZM7nrkrpxbM+nQxsg96Z/m8UiEW0Gyyoi8sQ1CuO
ba4SECOHhftXdYSxGFqdTVwXrmjyewWzsCdUhtwdZDAd+tTKQB/TxOJm/fvnQndXUbIcrdrEBzn4
Mo0n7IUHZ9ruwFuL3EEkRkRWU+O5OGi0DZJAlcf4H6gP7468js4RFL2orIwTY1kHi5hTJY04Fivu
pZRRPRdgfPg8cxIWfhr2wzeAWFYHK/N7LeUGG0AEXZcsB6jRP5feIMWJ+od/zKVC7tWUorBmmpeV
I0QCMxgnOLI1Wg0HB2e3R/XQlpdAs4dZrhD0gk1ZtC+qz+tjJe69nHITFsXnccLY62K4popPiQin
9lB4If3duuuB3fHXacTm3WwoKqJkdtMNB5sn5V5LCUJZg1BIMtwcJ8g74Ccag/BSpH/fYC/b9P8P
XeRe9ChHcEumFtOGjb5hyapaOCYTdD4XNzW34b9//yuXkfjTX9kv3W1yw7ignmvJMH9eZ6UoHKID
9V69+I2Eh79buXCJBK27xjFhjHg13drAOdTv/C1x6BxMtlzxX8Lvuh81RwYTbeMIz478MODZf9/w
GllRxJIbz/pq/FHl0avRx0wYIcPbbabWCxop+4VnUMHmjzBtbtEcPfqHVhw6Nn5/84gxjZgV4Yyz
gbqTrAiurOL1oWQKfDl/f7oa9Tq3bUAzaaP5YVGV+RzJvHr6+6j/edJCIPH70ykLq60tSgpRSd9s
iVJlt6boG5leBhh5r4cSgGIvc4MZlVVRV+A3ILCM86H8zFzPj02cvblZwwruqmKmWV51+amoyu0q
6NmxswatC78PUN7ka2CDlmV5WAVnPfvAuC/+sc0akqnfn97DobrzmoZl0zzqIV6dZ67moD5YThZ7
oVuIbPEEXDzL+sgz9xv3oQYHae6dMOnPe5GQuyULN6ExUEXFMs/MIQRJ7Nd4YZD+fWa+9fDdmsWb
w1nG4KBZSlfdBnVZxtR04Tsluz+nVcRewTZ36xq0M1LS/thpl5iuHsMEPkYbvMGI7Nl5JNZ8UzOZ
fvz957yRyBF7WVueg4LmAkkh2Q+QBSi3kY/xhg6Qfy+pqXvbSV1f7itTY8/Bmod9BR9MJAhTmvt0
jB1yTMFp5C2ZY9d2dffJykHf1nnlNzGiRbHcoJsO5fC/v+4b+8JeJ6cq5S60Q5otbTCtcQjZzVcf
koQf/VAccgsHqHiXUBwb4SLtL9gVQCdPh2Bkide26zvH8RvzZ2+YRirmdY47mrmFzFeGWv2Roz3z
2J6/18o1CyRok/JJBq+TIYXP/HTTDqY8FAYJsdsWlp4WZugYnj43LqYNKe+pd1BoL/ZaOWqhHApF
SzN4qdBrWkfko3TRe/02l43x/wcoYm+TNleolxh4a2dtH2nkbtq6f26daeoYrTG2S5kfjofYVphB
uz1ihHPKaDUNssF1mPpAgesfcqbbwSm0O9jDYsqrNRckkwq+YiemOEh0/dSM79mQvzVHd2d7rTvs
+5dZtERRdQWoQJ4qSCuOvf5ePqetP4hipD7qhVImioUixcc4pqQVe/GcV5oW+Uzg4hclptOW+zxt
9HCsAi/2jmjNuBZjiCJ8xnG8JyiBwZJTs0MVJLEnijZeI0YHZG1Gu7p9qYDri0VOu69/3zrf+Kh7
5dwmVc105wdZaKr5K7L21X296vfIUH+Oz8VeOTe3EvmQbgyyoh+gV1+Hsf0qCpZ/hzvG4MXT6OU2
9sbC/+KrYZ6zAs6mhzS2Yg8ULSnhWzUvAeSSC6odcABNUDSero8N224tL5xptlRTkLGpq7Kh4We0
vR2Ms/a80G0qpGzWPshqY5cvrKz4eSZ8Oh179d0yNp0gkdB49aYQ5T9+F2wa3d0waTj0+L2wznHW
riCA4DRAyv9pqkaL9lRCXo89fXcKKyvnHhGIn4GG3Jw1cgYoGtaHDOSl2CvqKI73AHuHn40lxJgx
ML4juJKOH9xB94K6ZpNwtAqsny1NkKdiVQtcVqJjkg6xV9QJbooR6qUggwyg/NGrkKNuczTRJPZ6
OmCseDd3eQBrvXW4WcBMysag8g9lasTeKU3wCrfQdsGH9Xrx1Rja/HR1Oat3ZuUb5zzfrVfhNUVf
amxzpYZpZex7UbPGswdlU2yqsXpBhjZcjy2wvcBOsdEr4BiFk2yj2zX8MLaHYpjf00xdZvofIha+
W76urALwozw/Q3y+LneUVOIxdGyDrT7lc5HkVrTDyUcTCkmH/2LVQytvL2OrZ13Pfdv6WQlU3oNP
XXE3WWWORah7CzUnxCz9Atbr8FIrHrsR5IFm25Zjk2uvYbOlLuAWVsLYXVhzGrj6AfCee2dqvXGC
7qmifBjg+eywLnI2zz/HzekvfGreYzW89fRdcD20ko5EFyQzmvkxgIFdEoXtezIq4MMu8+YP82mP
FfVQWNdwbyWZ4hbNOWM/dxuP4ftUNTaGymoZTmsBHsu1vzG41/K1nteLxsRr0s2R0H228GOGtBaG
Y//IxtEpLtmG5ANfkNlKNtPq+ZQPbZjHINGWUPlxF5Z3LupsGUNTL3gaTUPuJ6NAp1OCbJ2NknCQ
wgIcN5RVIqeabEmxVv6SjVXVTUnVjd2WcTpTexUVJOInu3ArYw5AnoUNsW2780Y1xCrb5nxzg5bU
2dyaZuxtUleo5nwwBUDcV7xERuCkrAP7rCYhD+PSqwi5tU7BzVYVs1OoWA61/VACLPLsI8qbvvcW
YGo8mM8qIXbx1kRXzq9/0pm5NRn1XM6xhr9g+SkqR7+M/S0IWVbj+rvEC8QuL1CzwscpnIaGxrlf
T9uN2BwmKHB1aE/5nLcBnMjqyZXDFReen9/S3nMk0SjiuHsOnlqVbr7b8te27S+qCWzxK4nXGiAA
UJNqU7/CE77+hQ8n81NEiQl+BCSf8gcqmxBnGq/WOh68yQti7fsM9/N8HJobOyETmKwwcvavYL9P
h+sAlqEdXtE3MgnEpFuEOWHwChgj2xIPlEORVIUXfCLcY9EHDfTUNYCQhl9tMEUvgA+ka/7kCPPn
e0NIhaIssoElv6HeaPOk7AqfpcANtf+U/VK1p8LrqwgeY2UwPYw15L+Jv0VzfZoQSzwWSw32VzA5
ul055+Qc10ueTye4lRl3noqBfAtqFQ43xcJgtUbGQT+sfa6e8IYl9FwFbENferZuT6WaXjmC0tfa
g/9ROvQbVlS/EfOl7ez2SU8Ne1q2capOZGMQq1ha6S7um8qDlXMAl7i40SFJrQi9jxHsZq+aCbcJ
JDmiwSTDRLZPBFoScpWXEzImIw8XftWotiVpYDiyQnAkK8e4VFuJOvLWhf1VGBh1Dxh0035hsGuO
TtGgpmdoJXWZbltYTd8q2uflmS6i3c6DDCT5VOV6Jue1r/LqXKOOiUk7+kv7SZKCB9cUZKsV9MTG
jOmKlkXo6rm3lilD77QX63Edq1MkqdmuOjOtzTUNOaYk5m5Rwod6CvIokdjfUUr36q2PGyWQpRyq
EaSpdYqqISlZHzAIQZqFpB5u/g/K2VF+WtqhuhnQlVz/s5mZiHMntF/dMgXgCMJBNaLwZcJ/KyQS
f5Ah5I9BT/V6Eg5f90pabe8LtoX4nm6thpPZWD9/nB0j9oVzDE1SG0h4gUY0drtrN+K9WFE7GELA
WT58BNG51HEHS6su1kvf+Xh7OFs8qAnEzJQvWOfnSNp2uW/MFPkpPmYuT8GoxD951zb2ZSPIVKdQ
uklxDiLT34nIIhcJZYT3igaIIExUsTbIapVlH6WkD6L65HtqvgPtCaVfT8P//1Z3po4eLzxfbWLT
0ws8sxjQPbExM37mGEKVMuk3XjIWUJnebtZtTTKH6wqbqcCjP6zBEkePznDZTbogVKeLm+NwXhRG
/mPuyoVdUSBxx9uQ9U+q9k66nLdXvxjwXVoYgy6pLEAOqOKQdxfXzW4RRJ6Y9Rjwi+0a6hsYMBc1
PplER5CFvcZ6J20QoPqTk9ndD+Bh/5CrtNNtCVn5/FxZ0tr7SpfVet14AV/Gy+kgyiBmXWuQBpYK
glLf5Y1OVjHNOgmnPHyWHEnLk+dr84+f10tqPWQ+8P0v0pjp1DZ5lK7lNGWC9OC2T/CnD133/SIh
iCtLh0SZ+l/lQyEYA7MA1b/k33J47J3pip7PFv1YaTnPuELKPkp8bctkq2cT4zbGPyJN4aXtAlnz
GoX2xzbxFn4ny7MBvozEAov5YQnkkMCBqk0LVGWTRi0IB6XHT5gyqsBQMIVrthbFbaW8eUmsCb1H
UEohjx6lw7AuHbq+49FnCs5BkBDEkLDbKxMsSQEgLo4AU5yEsTQFt+0rTjB1s5qOJD5cFYu4KKJ7
t7ZTEQN5EaQc1doZLnPe58WqV8KC/BU0IfIxbEIQ1mevjzsfx41aCHZ0X5UJ0+P2aRin8QXQJnvb
V8T/1vRqfKGizxNTli7xmeg+GaPxAxsvuqLB+q1dxScL6mishdEJC1WYwgmGxJiU5KaBNgoy/FXA
RLiqvsK8QTwGc/fd0yVStpsGwaFalk+rRgNAGHljqnJ4sQx9juLUFF3VM1KhvIHkgNL8Y1c1H2lT
r4ks2JR53fQ0lO47Nz45regCzFr4S8ZePY03YeVhhve6/OVNOY/rtvhYhezVTOEjQFS3URROZ7O2
j86t0RS72S9/wgyHuBO3dfS1iliBLBF8ZNw8n7ge5FUzArRc9ajX0GFoErc4/QsrOwwSV5ufXefg
keZLfYPgxJwaZe78TeKwAqbihQEY+z23/TUl62OjzZoEjc8ewqXJBuY+1lTQaxwU/p0IlTvPnJjY
t3L5ZNdtfjF1vcWVN8kEa8ze5xTjpBB9xG1Z5+cuxE3GV1YkCDbUc6637VOLMveN8DB9S3hEp0Pe
NbFfwPF7ns2WTT357ooQg7aomEfNGHdUn7cOTkAU5ooZ7en2EHgRRWtTPhYx5HhTUpCAfIelkv2h
LP0BzyyaQKwyZn4vnqF1rK7GwIPRCsD0Vwr01JgK5q7Cre/rWDC4RmOhYXgm8qLKCMARIBcw6cby
UeTVJmIYuBQvdYEDbQrHKVZ9a6IT5shJFp1JlVbkYfJV9cqGcbh3oUfSWftnJorhgREEk9PU3HAE
akkQ1v3JDysfWC6NEInM7HlEkfvKtGqNm0Ff42bM7/JleSiV96VWhF1h8ZyCgovTtkxlrPPAxSv3
SVIP6sZM+Ze8qOeEAtOe1ME6xg0YhahSVOXNAspdguH4xlr7SmFhk/SQHTbxEqzDCTWD6RW9nDrt
pFcWsV3K8UrU2Gm9TfoPMBsTjzRQDAeFW54dlO7prLoRbBwaxVNZmD5xm12qZCNk/FVCd1Gmvh27
MlkaoVKAJtp4ghUg9paWfy/YKotsRcWsgTKnoCzj1puGxARec0WMnJNN5WtMA87jFWFBQtz8HXfJ
iUFjFMgw7tCM3kD6QqQBtWW95dXI2lTXtnVJNIsqIQZbYrAGxY0Fj2l9QLtwGUOUGKY+IKGpveg3
YUlG0CxIb8o8UNnS5SZRbfkdnkt1DM+TAjaGIkhXYemXAd5lSbkBMYQ/QoS76mlOLGz1GTtHph5u
ubYP8xZ9LV3zMGh9Y0E7ugqjcqqe0Gsa3SEeZN3HFv4YOOTkMn0DgnnZEn+l2mK19BCGzsvHvqi3
Kg3yAYcDp30ES15ZBSeNlFp5N7sxOreTCe6bquUqBpsolAldVtbFzGsj3DQiivhCY6+Jywk2xwZD
cZeDqPWtMGuQDIj8P/FIVjFdfO+udfKkSnGLAGi496geVczmcTkpX36zxXjTNROgFg2CtBqx3yM8
59lp8LasH7V+hNXDy0ShW456HcXj7MQQA3ovk9mvcXlpS5YgqzRiavARUZLv30SFGIIrx7Qn4mH1
uxvcToiGlJZv/5Ywm8nWXLdDWputOAGTM8QeaTd6nmtaIni9WKJLWdTnkrE+sTV7GFBCi71CNbEg
Q302YhBPBEVB4KzAHB1gqhU3OcP/hZtu3Gwtxk73k3+tynJMc5ygNvF57a4MwTyFKSXl6MDT7a+G
loYkZVB0n3JXIUPCcQeL+znSUZqvMBK4NlzUH1y92lNk1zxtWvjYDVvZvXRM27t+kRawqLoAzcH1
aRvM49k0FYIgdBGcAyTtvrakH6+wa7SnaOzbU43z+uSptfxUB1HwMUBMgVBx89rEEyK6LtdOfwVr
HEI1sHNBPW368tqyyXzAHW2+Z0GAc1E62U6AoLY0YfWMIZ5LyT7PZhp+LRM8W4e6I1ekpo0f520v
rksE4ncwkKVJuQ7+p1EvdUbrAA0yFhM/gBYTNuU9MDbjyoM4gBejicu27/7xA1xpIzd/4WvE08pU
PXI6bXMD7WaFrtW2eGpyWHuiu69T/smKwAvjsKqrn2OxdJ9RhtR3ZpkRHYtxvCGi7TDFCjXFkQy8
68hRlS7V6t3QfKqu26ATJ2RoZf3BLIOtTnWLkgN2bLFCBwT7tHxjhUrhTZs/LbzqZIxlOb1EmwIQ
lsmgu4c0pfy65JP/jdMCY6dM0z5ROga4SHvGQ/AfBqiSkuY5bFuTztEluh51E7pYtFN47RdjeDvM
Rf+dFyj0456DuAm3SnnKI/hzjRoe9B7c9e76reXTVT7aNiZtpaf7lcIhNYa9lJdMcprrRE2ew+lU
6Rz3nTAQqAHkuD/RNcL9ZRnnm3Vr5QOyAcHrBYkTA3w5YDIX9QKskClu5jXoeGza0Dzh0JF9EoYj
JJbwySxE3MIeONPL1GUrOkOvscXJz5US9XPQkAUwB+8+HyHCjw1zoNGvAXbAvF9EWo8Rdkw2rO0Z
R/HSJ1VpHzzoJlME4dEvdN0O3QmzcqweakPRN3XpZ0qWAQkDiNQFjlwSPWCe/EBL5wKUfPSh3yzm
7VatJx7aqIurrccOp4SrvgAmeOs0AJ7F1D1biiRCvM6+38IvrOrpKWA1+RgI2s8vc8Pb9Qz+MUM7
Wx0AD9S5ZFlK/8PaaOzEIRlKm9aLz9GntEzkex+Z7dviFXMdb10XedjYcrAWl7LAzST3ii+KlxvS
INSDDn/uC+8saRi5eHR8fFBkVDZdJMNtEPkQ7seigDFxPCMBdGabBy48JGj9Uz64MRVVDigMh+Tg
diMNwhhC+T8dApGkb/L2pLCzPNQzqfF9RgrKWh4U4kqyfLvJ0WD4NKO6dFKUzbfcqCcokORtr5Aw
qrEnxGgfqx3M5ZDIgdfNkHYw6r5mYqkxRCUprnRXFxnOkep+dnpKQ7K16cgKdq58HaJXy2dFnC+e
PU3atA8DikwJguT6yYSkPxv8d4L0S5UuwPFeDkODLINP9HekSefvEByaLBx0kdJx0acNG2ZC+6m4
Ro4N17sNeVSkXiAI7reLhxw3Hys4QaRChfXnMu+HOoZ0XvWJ8vunGSSFmM6z62JYt4ZnYPrceaix
I8/B2Kc2COlJw6v3eraWxBN2lEcurYqhHMYMH5uliuGGSOs0wCabjiQPrnNm+L/QjvIrBErRdd3j
4ogHfmQ1Xgk+9iZFBMhPgS2fcG8lZ1Nb8TEU8lG0ffHsufabZRXqL02dch2OMI9q8i+gjVXX8Ilq
prhZAUmNK9gXI+xjZYI2DFx2mB/IWzXRKqkEyGcdWbALLvAuReauvYf7i46JqOZkshA7rnW5oYvc
1j9mHnTJCDbArUcm8n/kfddy5Ea27a9MzHvqpIU5cWYeYMrQuyabfEF00wBImETCJYCvv6sknZkW
ZxS6o6cbcUMKhbpJFqsAZObey+1dRWS28zQcH3bMuud80CioF0xvKUmuko0VU4pwx+G2bQZ10+EM
/oIxg4j9ssIdLAdQsbns4PdFeaX7ooFHHcFNSz0/bJLRSEJphj1c1mclBts/dbZMWxSfp2qsirZy
8FLWomMfwSVg968StE0KzVZ5W3d+H2N0cpEuBXvzvNzbjy0ekZLbg154GHGBEoxt9ZwiXvVjQ/js
twBNxZknMT1NVlUddYq2KdiE/pr1/l5Xaol7v3leLZlP2mu7U4yLuDaqjMi0urTWYk6yER+LarHu
gcyzYxWuNytKrn0/FNh0hTn3pXxdGzftTRlcU9/hE+TdzVSqK1+iUXRqBmzkkec8VHQvQw1UFRGB
V7P1GgAjgLijqs/3GeEw4QQT/DjwsD64VlwxcSqglGYx0pubFCqlrx4pUVIG1YuYgzFmo/+91GZO
OIaJX0laOaySYYj0sE1fa0SJpf4KB1ZZ8ditRsUODqT92rZVnBuk2hZLgCRRsdWXqE9wT3E4YBD9
RpsUMACqLqPQSyASEDdnJAj4p/kuW5cgbnr4zjqkVp9wURaZpudPmlB7Rl1QJpgf2EaoH1ZoVvRz
b3MgTUul0qGV191coSzV7QNbuqfQ+AYVg9XxnPMamsC83c193adtlb3UtIKo2JPpjKTJq5xjVCOZ
2W2PsTO3mfSmtJhnVHBFpaO2xpg20Qc7ki9hgoH0waG0NYsKpp911qmd77lFxCrMyJOHmwCoei4e
EB58nHC7o5BAAoxH3tsxmWE/6EwTD7y0O6ST3wWgvQedN9FWzGuLM7wOzibMTLuhYRXGdUuxJakZ
DqilMPY4YH78uQ2tSguVoz0yPYLW3ADaMGN8iFVlpwtNqqmLPKT/fEW184KatTobhF6vOjGR2CPr
eg63U3HDrB1w/o0bPhyQYtNHxClxBZC1upxy8dS7oL4eRe4vJ6y4Xb5a6AFix9sMb7wSV8h8c9EM
JUwEpcf8sugS/hdfW1yqEVYe5wBWD4124qzJQpzLM8TKBJBX4d+oHDMG9gvyJuCiHietgYJn860o
tsHsFl0N/C0vtz4mJhD8rFVu4rHOgO1FGUetE3klC81V40pXXEgy8AjdX5PgzvZYgjhzq5fTFJLi
OAofQ4YRVN6y+5mG+vuatbP/JMNTeRG5WgVXpmXrcdV+PqNMwQH4Mjb1zM+Ao89+DEvSaQFD9Lkj
mKa6wbw8+RK1rKFdItmMdvQExz16ZvL7BOeXhAJPEXVRMNrr+8z36/ZOIChy2S153mU3GCHc7Sei
0SOLoUKrOTWzFZflpvqzLIDoGgtB3VA60SkKQRUVtwusiC2QOtdcWin7ab9yNvbJYHuTn9FyG7v7
lk44Z+tqnfr9ICTVUbXwJXseMsn6FBAo+JV6tF8gdOHoaE5VVrRohklrFpWAuaUDV3A4wpd3jZAn
RHRG4HTczvcBtr4NI+a+ny8lGbYkXzH3OCrINs0frNpwCGONeG4XlGX/ZQjD/DBltbmrhNnMeeAP
+jrHqYSF4anCHkfSlw+TydH8y3CVD0HTePc9d2bb5/OpushLH9G+WI3ARK1nHebiIlpeoqNbQnnT
eCO71qfo+V3vZQbw+7iYFXl90Nkf/ULq6hJnt60OvEOK8bHhJTvg+cLp1c5QIumyma9r4AWvho36
ArbEDoxWzWBcwIT2IMCI1rXC4AP0S0U0eS3XmPBQa500RmXtQWC3AEgKrfgBv1bdO3Qy4jgh11Xs
ieeZG64GRMmYKVthdD8lF2OHyuwbkmDHBw172F2/NHxJ8g53CBx/37+NaqIkQdvNyQ3GrvuHpmI+
MCIj1X0v81Z/uNYg/wSlI+boZCIMhyjDpa/jzHcCg2sXcBBWN7lDpdZlX8vJtMVlhRnAMgn70mKZ
FKRvz1tS6bPQ2uqiRg4kTTFFpZsiTAHLvBvfG+a4pmMnrjoi+zFZizbs4o4UbwKkRxULlukuxVT2
4i5UnoBb2lbrAY0sZ9GkOACfqQ+RoV/jcIvA1VQfOeNgRYqwcwlw7c0lmauWj2nt/XuYIPm60yDj
zhQravLRMODHaREOPUzSpS73PozYZxW6XHsSMgWPtAXXeLGW4+riTixsfDVr6fE8CrR2/RWZNkOO
3uZRcVupTRWpa5GWt2uajp9hr/bnsy5HBl0UMte38YqsShUvnvBvcDNUBa6FWhQidQAnLkI0gj5p
tLrD3Jm+wkZXMCAMbJOA1/hoDpNn5zauUItBmGRdVurzUWYefaPAlL2dWac8OOVuImT1VYH0qM5B
nlhxSwgQoKQYeV3ftPUGinDB2bP3Wm9cT5+j2Kmt9RHzJyn2Tt1Xoo09TDN/hKR0fUJOfHMZzC7Y
Tc02f4EgAQD2gMP7fPXVYGLY+EoXkTZrMepHzvx7i5LxrgNX9tDNUxMe67Kb0d4z6tO7XvXDJVlV
1yRYs8U77sH21elA+QflEYKkx3ZpY04qeT0ter2tF/DsRYPuMiKNRivBGyHKI6kyYE3A9osGFSoA
m6Rh2n8M2TBdo/gXN6CFsioqSj1pZIHOoX0S3VIGcR9ubRZ7gHBPxUY+D++MLTPZCVZizGk48vC2
0NO299EZYPB2Ab9SU7vqygsVCAS22R11ahXYNZcA0H7BWBdTrWpyHJnPStC2duAVIJauIk+tN3Pc
O4M4VMzmnYLsAmxyM92sPfOB2m+TR19LZcoXjFfmF2M2+yQOEX4hz7uWL1D3A7fW8QIICZSiDvgj
+rihT9daq4eReMNxRQe87n1Ph4/COLS1yE7qjmu+Nc27RiwnYp/b/kT2ghU40IVu6LHWrUIhHKj8
obSijzJGaJFu3ikGuZvBzEezy4Z7xGtt30L8N4u2XE0iEvB1v61VQdv9OOKpTWeUqXcdUAj0alXZ
Ryup4PNe1WLZWY49DFvAGgAS67BP6xRR1zWNa71aEUE0aMpDO6v13rk8/N7oCuV7y914jzq0uGdZ
jQuRTUsLQyKI2NcGqpEyqnAcDODjaRCmSAFEd6ckKJc6z8wxc/D0R7JezQ06+u28V5t/7mqBrDqM
P6kUT2orsi02Xc3e4YVS+Y67rqgwsWGtMdgPQvK3omnHV246bk/0ejsdN6Cp77bNdJayBpD0bmDo
YIE0Nzh7zVBRHLVyYXd1awFcM7/ruwR8uqniNvSwXTSC4GjawNhnQKrLcI5ykoVPAOby/DyvsH8A
jjIkP0BPZ6H7LB1DY2/z+mPytP1emQ1HANjA5W22oCxjRTt3y8vVBRc4PMFmsLEBGyhKJlDHju5I
SKMue2eK6azvmZZxQRqM2BnGFdwR057+0oGh43iioXzcw8HCttTQenhTQD5fSeOL5jxE/nOWrEMB
3JiULfZwAKx5sacCwcRxWIPUjrFmmUzyFnQYysit/NLUsvk2tnNHz7Ymq4JdVgfmDUz97EfbFNax
qAL+dmo/whgS/GaOO5O5azqOWRUPCs7QGEQ69nqajY9eA/3FztbB1OyzieBYlirrkIm8eQCBCchu
VFs+vKRJTl1TpT2C4ES6tADAUlTnzfMCmjnC7iLBag9NtwtU5bDT6qW9wiZMzqkjYHSDefkO3Dg0
MZPTBmCSZt09xo7iibEDJbikbvbovmcD/NROET8HGFcPwUOJ6AF1xCYrVMQ8MkKNzUr9xXcTfewJ
mepX30LJAUPCtg2ALaqsTbZlgPl7arrgchvy2SXMZuOVKsL5+wbsYIvXsl3ZzvQOHWK71CMIYqeQ
f75hmE8MDxkjF8tEF7S/wJF2Yzut567Hj14DuwJsD9uaDg6trk17UeHtr9gVNVZE4Xcd2Iy6g9jD
tngy0JcvC0ZOOILplTPqzBZ9NmKK3nVA0ITZQS5NRJaQqV0bhO3blCnAARQZNzKRWzM/gDx2YkeL
ap53p2ydPCGbP0EhI9ruEVHG+bbPYFl9zWfaTlHlhT1P5xHFW4ygyra+rVk5gJeoSiB/RAOUwGNd
tcBkagtxL27F5VCx8qKTDWTutPKyNRoYbGbHYeuGEfSIRd2+zU7YNCja+hHrg9KHOVi5wXUK+iBZ
0H7zWHFuIChBm/EUtBsLD6OjCJEqA1Q0UQZbXn+3rJscUY1WrvtgXbOGO/yK/is2N0zGLnQNzso2
VkKW4efOT5FKb5oIKQGlDwWP0nLHwEBPMfAL8zoIx5d0wJMwR8ByMR2DOjBZqcxHzyQF8XBZR3+r
UbT72/qas1yoy9qiaUP72Y3bCZrylunKB+x+HrZgweJF8GpM6xyEx56uWXft4M3+EmTFKQtkHOVz
hfZ02A1QhcyJrTtlkgldCH1CUt043DKzOv+8sE7ClgyQVqodGfMVvXdrZfMF9HiLv+m8oHkjfmHo
FViAwO1WAh+qQUUK/1QEXAAHk/BEGzyVFcoIKE4QjHpWrzhdEgxpk2j0A+g9Yi/HQXPVgAgn4ENK
MsYKMsD8ctUEG6eoib2XdSufDV+mFwhB3SGsTOHj420GWgLOm/noWCPreF0b/0TMrQF/LXQzC5zw
Iyq6DdUertBelBXrt2ikW9Ck7VbxIME5eeIjanuDuZj2oWwLUN5EcHvVkxJv2jNlUQATnqdHS3Lk
Fdqlf1w9LsoE40z67RjkTfd1yX1p4pwuxRbjhmMrxSB2b0GJ3nAXI8oEojI6TznKPSelvPWZT7vr
UrXBfFixg4cpGUvDYpwA3WXQ6iCIPFg734DFuCz2UZIDANC9HU6zguSQ8Gnpxoup1eW13nxFItdz
NL8O222CLardznHu43lWaBbHSHsAjCHnC+8c1OlVPHU+LeOyhtMhMssG+MoI1KpnYaspgOl1buwZ
Hya0g2g9se0GW7fUETAkxBWaDo92w4iEP7Ee6ks5r/W6z5GX2n4dNbi8I9hDHCo+9EhrBCSWtWkQ
ZDM9TdqY62STNWNXM64F4rkzrsOIBnacv0wTMgfaqAyRVYVjQ3vFDUaJ5NDi5eP4gKQpdtsForqp
gsJ9w6VCWaxgG5iOwbQWFSqFzvsGEaGATMFT4wpf9NB5KbjQEGPEVpG917230tgtRaFigAb+Cwvz
FfRo1S5YdhXZLgY524tVadAn3jSXqeEVf+l5vd5Tv9HtI+tB2x2GMMNLAmP0+4OjGCH+EUy6htE4
w21LBzq13nlOW7ZcByXtPybVr69BZeYMCqdTn06wF+S7yXC+QG5HqzoZfcGTjDZ5mxKEzXwETIL3
9gbZkQgHLX2GdHDDe2y0h/HlUzblMYYoysOqM8zn8vxqHwj10S4Ok2Rmj9AO45gJDj0xII8kEoh5
EEkFrUd3k41DoC85lreX1iHPnzCTxtiHYMqAoLcYyqiSikpxjgrM0jtIZVDlRtmqig+XdeYq93ko
k63Pcc61W/1EZylMXKxLQ9K2L9Z7H9qBGR8iR3eS50Y3qcQozDzhYlN+3Hnlhh3BisJgXJ9q+8i1
HiBPhnOqiBj4UQVI2jPZcRxJ9UxBWi7RNNiKAb5yEyJiRm2XtC8oSB2H1XheUhouqR4DcekVtn7q
O46ing6g6Tn1sw2CvxWskNsEp7FCy3Kf6WEVR02GIgO7Y7PsAKHLhqrNZxw0dA5O8hX+CgMcOcTj
HMt+U+KsMqdPgTa/vmsW4t3asALmqATuD810YjQvwbAPc3DsNERjSH0aLS4D0NUUA9UHhzNc+D1Q
rkVUh4pM1SVKrtHtZiR1B3iTIXsVmSofut5kwC8W0gPYowPZ4dwp210dyhqChQ4GohQ8dfBUzHkP
mt73LUox5HxaEKKqfiEdnR7r7gQpQfbdtIe22NoCw1A6QJN6CMp+F7K573fFRPwyEeAScuhWRI2D
b/T6B/gPoC0t9NCfrjva/Ic6KOz9OmGY/W2mBJZ14GF4VqQlXHdRATlJm3ihLd9Rt42YvSYsLv+o
CpTrgVeg1QZiyNcUewRQ/SKoNBDhgcgXVK4SNFZWKsTeBTV7zFB2lYAP2SiAsHa83m2jv1y1GLiu
42HmwzcHPeRTNgnWAN8QYyIxaFLGdraYEGF4Vo1JVbaoUdbFTCC/0EJiJ3JMfPHJCNA4r7rp8jQi
W+/RK+UDxn2Db96BmdvMWdH205KA45EgH+tO0gND7agTtZJTCvxW249iKvy72UMzCilCgBT0pt3w
skT0uPgbr4swVpmWR4LpAPY8rFYvDnN4ptLRGqBwDobrJhmCnL+Tql7ut6EYoGfqmdmSCerT91rO
jYmtpzD1UKgCANq0LRkG1IZkGiCC3QZAKawurwsIiU+X3qtfK1INL1nnYyHRWUF8hUiUc4jc2jod
Am/5KId+mFF5dQhkGdbMXFZZLXhMJktYEmKY0rwT3Dc2zWdiUKihaPF2ALiWYVfOYd2iyd/8bu/o
YhfQq6IPYdc3rX+VBUNWXhTliF2Jt41aQBvKLgdHXTUVhpa67c4gBqm8moK24yCSJF92tNLhiBP6
VGo3asplPCLgwzw2UI8uf2CX/T1N+ScndDYphk8UnswQ3YIKG5r17zJoh/c/5xT45LVYybYsCwVL
MbKtOcUxzRfNYsQfOK9+Tuj5d4L1Tz5HOOYxUHMt6d7LULAeSY5Vuh9DSAEijDYrbNIIiboULfD6
Hc1098psLfukbDCUdFegxWpSnO+tf1wU8f6c2exncf0PcUVgEUvjQ3WLTQSy6LKo14TpP5rT8Tve
lc+BpCj+eRUoICa2lc1X3Tj7fQFkvkVytB3ycJgF3PSnbt3neNK8sH7VhmLbM7fk5yupse5kz+//
3Kt/Sk1kVDhE/PXbnq8wYSox0yOlpvxzPozP4adhW9KcY3L1ftUdTenI2h0GgLE/Z+r5nHJa96Gh
QY33bljYIPLRkz7HFB5d/IHF/3fW5OeUU3Iasdj7bt2DsP9O6zmabHv75y77p+WOPkMYzEPd9liK
zzoMU0ySNn/ygfm01js7TZDGngjAyqsxl5OzFB/D/Lkkjs9DsBeoKlRH9bbH9D99bnLb7+wm/9yI
Gv9zumm1dXWJAmPd26Ev37yur697YYpfhyP81+vy3/m7ufllSxr+/j/486vp1r6EbufTH//+YBr8
+z+nn/nH9/z2J/6+fzdX35r34fM3/eZn8Lq//t7k2/jtN38Avw2E/HZ679e792Gqx59fH+/w9J3/
t1/8y/vPr/Kwdu9/++srSoDx9GrYvNq//vql49vf/np6OP/rx5f/9Wun9/+3v0bFNH77l+9//zaM
f/tryH9iXHoypBLxIUydxlG499NXguAnXwWUeyBLqUQQD4xOLewHxd/+yoOfBOcY38EpZSHqJ/zQ
YKafv+T95MHYgn+8ALgfxev97/v6zY355436Szs1N6ZsxwGf499OfA6E+Jx/mGdtBqZF8RNC7s6M
AhRTihCEd0lsc8A40f6MW+q/QaAKcA7C+aACZIYRmlEpGjZ+KQH3PRKqngoJoBPtWTfiBBqXodr5
mEYKIYXyi9sRXqga9nB/PombCLsNgNl1SUHr8HnBsJsXB3vEXUBCbC6RlCykMRMYzg6hfRfcbw4w
HmQjgMkuml6rs2Fe8ru881mHogS2jQgAuAeHEx2DKIcU0U+gku/O1MzzRxvwbAXyD3USCsMik9Cm
YjUx2a13Xq/W8ga6wxJVj7A1OOLeD7sUGQ66jQcP+vlkqoeqh6IxaB8q8AC3cCBsN7I17kxAmwzi
qu4hObd1JDavvSyg83iZvXw9U1KGF9zx8gBgwcV15wjUpgPGDbDSM9+zaWh3GOwxxxYTivYVK8wl
Jjkt5+ghihSYBKJggAPkviourd8ATGcj3HAQmW/TXtmFHyCPiiYEBSSYQP7YSy+PbAAuoIIe8bAq
BW9z7ZXec10Sc6jyXF4s/gKbhkWpPvrq3lqHCQNZPsVyohuGj6593AchRNJSXbaeWF6zE8FQ83W9
khXkan49rqBhiXzoAh+6dGXRC0CwMO+FR8KkCWb7NNZUnVmIF6BddKN/PCHQfdShBD0Cz1mwU8zs
GjGo/AsFK7Pztwk0nqm2202EaAk9YKCpJKj34PTSw12HSh8SohnZpXYIzQAhRIEtkVQYMgSLC54f
as+tHg8NyfOYYNIF+qtgTMxcyfMC6P6TD3wpmSV9gph4Pl9ZJS8d3D5P2Ty1Cd2QiY9oXaQh9J2F
QhCimXguMPZK4gKgqC4Qx9B4T9qUXhS6Qh58DzAEHsrQl9C0+nMRoW12wKMgcgV8rFAOITYpyByk
XPgwqNGNfBuLFu2fy1eUbM6UwOKD06wViWang7bmEhJzci4gIamBZ0895Ldr3wxJaR3lB4x8gJI6
12B2wMFkd+DS2263KZbh/WYgeIFVWHE9rQvIZYhjwVeMNffhCVQaEBTCohyMgQ27zBGq/wgkyIco
oG7m7jDlObuoe0UfytAjOCPbwKXeCHYoAtAn2V0PxaM/R/AQ8HFHrGZjTNBqEfykzc+8qvIgmy6U
OXOAfXdtHpy0ZEySW55DLsA5cgup+HnZOUsvQROMT3mou8uSDwHBhzSTjRXDrA+kOY17gSid5gD1
X5syJ/UlmVwBpYlrz+uZyjAxoBvAwuAWIUcXExl2yFoMABCsxQgSoiBfKBPtJWC4foSujt5JZTg2
JYvpPEUr0YqJNnRHT83qKLKOffhrmN1i8mrTJ2s38gd4NEcYFaEnYUnB1sBPM1jHADVlWX+N7D8G
ywq0fQq0c8crjOGcllfU35irFwCyioaR1DeFhqlxgm9+jnTpYHdZhsGfIKxS5nrjmCBvPHjDgL6d
1HNFDnuCm8yx8xpPRZN2iIXtdO1TsEB6cdiHc/YyBifjpw1dewZX8HZGRQAVyFguWKkaEsYbPFzr
Bbe+hQzCbJ1OKg/wQgSBRphYnC5g6mEmPwxzWZwLUL03I4iyy8yzkAzVrREsyqaZX6xzRRmUq5VO
2y4I3D4cGv+YEYwwjQakkF6pjPkXFGRRE9cN844DRA5JkyuTQveG5pIj1OUWjTNY+xBKmCMjMyAI
3QbleYBQ04smIP2TxWiwFesRkoWozNY7M/AvmH1R3nthszx3gWeRC+NymC8V4Yc5W9wvndn/xyWJ
F4a+f+qMfr8uuR4wi3v+yz3gGoMC5S//9c//haTqW/v2Y4nzj9f7pW5h0vsp5JA9Mg4dHiha9Ga/
1C2nr6gA/kOKUbwykKeW6de6RYqf4HWUNECXAa0EPyW3/Fq34Es+ypkQwzw9KfDT/n9St/DgVGb/
sxdG/CDOUYnX41JhL6GfB9l4HJIcHPnbF2LZk1z5WV+0t7pnr3VTN4lW4pwBTcXrnPMq89OhNu9y
Xe+zwDxOYElYQ8pYD/xiJpApFXAAzDscAzGEFntVl4/gST2o3BckT8MHpmbInOeTT3sw+XEK1/u1
r26xNlFleEffri9wN5y3QfawQqQXNVCjRZC4QxAER2xozPtcYf6q1piMp8bwQWh2jyT2FOLGw5wH
MDoh6Qmr2PvArng9jeJi4f4R0ckPxicPoKavM0irsaIOdqoPU0AOUN08N42GGht2iQWz65HEnZVx
U5n3nhO4dydUPaPDjGnZ9vA1lXBt0IyfubkeY6idXxB7iZ9Zqmci6hqBEE0HGVT5PWfLvQR6GPVM
gRseROJmqKJzYR4DBx1cNwXXEn87QOgCB/l4RwZygOZq5xr/cWBLHhehlfA48J2U2SHs8FIAmyDm
k+4+r8otgrP7LFyzDwik7mqGq4IILZhLQlxbbBFN2nCcDoGhO4yIPu1mI2Rf1WBhNCbzHiNhbmF5
V5G1EE6s9hE/20Qs8A+r5+NljdjVwYDPO+KvA+lfFWZuoBpdQFVoizj0wL7rGm89JHDKYbwXPCWy
YNGSQ0GGqUiIcRssSJ/tyYksXSm59mp6DsWTAaxt74ijrwrzFKNgkTZinKkIhd0dm7wHGkJOrx6k
W9+HLrgp8/IZaeIsHob2PYctD7aHnQ4VlH5B8w6nLNiYAHYezy9BldZQFmOuTh13gw4PUKg8hVpc
QFr/AjgMpb1/Be1CGAFW/pgK5LOY7R7FmgF2B5F1PZAyVWt4gDUoizpQ3InKSKq0vbOMHNhMn2aM
nqqYOirfPEIVBU/tdLny9o6ZALYt04ARXu95WIN2Jdt9CTFmlCNmZitHHBUgE6INEF/sQRWXIJXn
63w6ifgJIYcXF6MNLjAEb4uyoe0Sq/v3iuEO9/wcqqzbOcyQpw+LkCgOGe78ZPv3OQDUHbA00M0l
K0+3IAtuF4mTIYA9xgc0ToJZRbof90jSh1SdXRSjm+Npyq6FDgfQ2vqZ6HGPtxctMBVxNuxP5QnV
9YF26GCQbpJ19MVNXRo4fjG5+paBh4odxBsQKIcP4C9fw469jrBQdGPz81sDM/7QUvJRFRIlr3/s
CC6OdOxChsX3laoHJtg5GLA82Zw8g9TpgEmgd0O13FNLDko3hzXAU0Fk8b0g3R3ly4txwcfckmtn
xRlFzIJetxdtvGOl1hdwMu9Lx8+dgkToh03+1ybvx6bu5+zpf9kbleKYcYQTApQh9s4fsDloJUuV
I6PiC8KoaIKY+6+a1V0M+jBpOiQmL+0F5oTstqy9yMcB+NqcQOjzB7kmn9DKX3ZoFYYqVAxSAvY5
/A3ze521fU/xLpouFXlGoq5SBzuTFLLlC0C897prXhqWn3drdmZ6gQKy/EDL+AuA9R+d/Zfla4+Q
jI/xM9jwG3zid7/r9Lv+AWP8PwJJ4K7+/tEf9VP7Xv54vp9OyF+PdqZ+EiqEExJl+AmRAPDw69HO
5E8UoITnoRrg2Df/CUmon6hEfw/7cch8H4gGQOj/Pdp/ohS5+iFy+iH9O8Ec/8nR/i/PDRMU5akQ
QsLLJGCs/O3Ti+EntJDMNcetXLxI5F9IX60pAAvEXIbro5MBrHH6opqPHcWEMB+MLBIyuqs11H8w
pue38DPogNM7AdTC4QkEO/B5oNc0FBgAD8/BsavcEX1Xhm1Pls8KW8cfLdkTIvnjkj39KlxDLrBk
JeAgXPgfl6wdtKBFMzXHkWboXtqUL/wCKaPiIPqC7boMFg0YkesrwvI+3kqzAnWs9W7jABrYNIS/
rBk8xv8eGPpt1tLPHx3DPULcV2BMwKhOX/9hC/FDYlaIYGBOMS5McxV+hQiqTPtOHgsPfjI4lIpk
pN6XHx7Sf7N1nT7mp8vwm1+L8vbHX0u8SrDVrvXRgR2DTh3iP1YNImZB8AfQ8L+5tz/+Jv9TqNTE
1qKuelYfi8J9h34D6cQzIOjNf6vLP/xU9MTQ/PNz4SlG0xtQ7+eLidv7ORE/68OeDpAlHEmdwZjp
V37iZFYn8DpGXa8eAbbsm5B99NkRGRZpXp11heQpBoV+5ZDN7RvQuQoKuKBj6QQRJOTiIDH39Viu
MFi1yLaAXAO1Hk+63MJXvJoEzl9zxxRnNxPmoEVgV78Du7+2ECBGRrOvGW4+7qBBB8cORTF/qcDt
7wZv+KJPJx+EGEuK+StzwlTgorDMnrFBzLfIBohUCEG3hm41WXhwBRiDp6iXzGM/Iswmmub2mQ/k
ap20OVtF8UCh4N8pPT+RGW7NtfRTpOPcMyi6URXlxSWMDJfhIvewG09RBjQa3aWDp7s6+z/UnceS
5DqWbb+IZSQIquFzd9JDi1QRmRNaSmqtQH59L89qs85g31vXGrNnVoMaVKIYcBzIvdfmtTUCIOez
xbQwpCnMb31CIWLj++iW6eXkWy1hgzf+PYvxLery4hFhZtjbox9xQTgcprQ7yB4hB0bDaMjGn1xC
/egstXKxRD4WrA3qaztORvrZ3zygClPULCZnfeTnva1CP2s/Igh8tWrAya60Dol5bobvrlhwaxlZ
fMWVV3M9NS37Z3Nor9QQXA0XB67MXud1fMRC9LMgyQb/hNucfW5riIRfESmwNedul4uNabpq68zn
UG9/ZPt9ZqB8M+LUOAwdXsip5GiB3zXpuPMYu/M2bFy5TWxXK26BDr2LzZZN4qs5xuZ5HqgXYjxQ
Jw/gUDi7ve+ROQFk6B6GBFuGzxtlOBcjZskhfhLOhrZW8j9o3E+exbgI1qkKzazyP40T3jmx5l9E
Y6Lt5I4GuReq4KBlzgF5daLTsWDOaKICFCs3yndcEDr+J0NcXlbd4KXIl4/OZinuaLk0XiunPOX2
cKxnEpYCNnutp642G42ly21nDsO4M1VYd9e5131XebgG/mEq0GpbJscJ7nI8gpzHNLVPRjregLGz
2Otmt6iIEjaQ5JD4yzusYM8qxSU0Dd5jNfjPPjeDCHgNJFajoGqqcBuzdxvyjVVly8lU5RXi008u
NE4MTzfMzgAVkMl0U6hyJH797WCxMa6vE/UjScVdKdQRxdMZq1w7wVM1iB6pv5lyOzlzf+3H/b0g
LWUtv+Dvx183HmbTuEosdus1RgwZQgE54KNBHm8elPeqrMsM0ISii2+gwR7Xcgox8PhK4JJpXxTT
q28iyqL8kuYJvYdr4VJ3b0h4ONvoEox738GyinxNFg9TWd+1+JXd9CGZzon/LgFPZfdbaG4nc+Su
Wn3h4mka+euK6W7qHot2RhuqIKx9cfz1q0y/ttMPYx2OE95II8fz9GM0zLC0nhLr4wZ3q1InhcXC
FE/ELvNf1TEwgDlh5E5+5DW3yOkvtXn4XaJ2/IHk7ITZdquM21HMkd/eqOpdbSPZD6xwmQ8zBA7k
cEekjdIdH+reCW3DOylOqwavEDCKI2G7oRG8ptOXUp0wDHIjiZ2o8I/ZC90bDOqdkhfCKi/uy0NL
vktcyhDx1iFFv9uAn0rLaw42Bv5aYd5KFPRxwVGzkzeZGRAM1N7kNglrCUN4rqIGy8jUpEBUvjvV
Fq62xzA6c1w9gVmI/Cp9FPN85F4rdJfgNPZTeOnLimSbjL0zVKmjQPpSVWSKSqT8lGnQ1SjsI7sS
75wOv2vyvvUaJO7+yW0v6glxUnYadd0ctet8HMrkUMevFfLpaQu3AJ4xYCi8CDcrDhkrExAT3COq
mVtffM362ymDtpEZhykw78bUuupM/OIx/oVa3ou0/NzzEIBHJHTMu7Xqz47J2dvtIeFkR4PzW41n
H4ro0BtXUKSOnfGEoN6R7ruLkmAxCyBvIhTbFMmlw6r3lRhNF0Mpc8p9jc3TlY+5+GKhzakqi1bu
RVO8y7P0Iei/LvVjUpMDlHBY9qPA7U9gxWDY4V7HZ+iY2Qk3wNGLH0Cpn0VlOnBXHPty0x/zKMJn
d04ZnNng8oPlTnCy+/IK7Ob1Apg6aqzsS91fwBc4eHAG2EPUlgNGqMR/NZPEPVajteJvXCPExNz5
Y7ebmDS21bIiVV1UJcmvDtv+kqTbDTiv90omwW180Rc1ZVGBzuN5YibIzP9li/mpt7jEcc+GTPxT
ZvS3jWkc1EgG9lKlp9kof8YbE1DeA0dwlltEbT+aubeusIg8Y9q6A+p5ZwGbC0czOf/nrRIur/+1
qcCbJAPb9UA/BNaeH51ZgwN1IzCuxs44LUQHAkm7Qn9fv7+QK8Mi3W6LacxPPW+MxZEdiiOBvpjm
beAu3dmSWXW7qm5pDiO4IThpE5DD67kcImtAAZyhwg3yryv34ohBYZD8iLdOuief2YdD9Kdq9uwP
neG+oJdKw4C6tdofbenjGMrZF3CtkX9QI9pbEg3VQwxdCKeEuJf5dbAa2S9kzt6TO23VV3rH6z5v
7WNvzGE2NscGWeOhAlgAOg5XHVyXO6TMVpa8JHbQHxPu9NPgwcCBN1vm3SK9/pBbXdhuwctWF1C9
EpZT3n8wnXxCH3Vs5una9cb4WwOWZkWf/t6y1HhLskP35Ff834yr5T6lXZ/fr4jTjubsM4eQ3gi/
qF+/pWvevGRrEwF7ux+H8UHYXvE8ur4BrK56XZwY7M+C7RexB+8iaLKbLbjEKalDAr3BXGZUxlvz
TfgYnEFMPsVe+3GxU8mtTQ8KLeexAyJJRqg6D6XM8GJ9FAGaamzikHKWtOeSBfdwPQXxrdfX3cHx
CX87tEGxHaumY92dSzOCRP8lRy4HzgDwNK+EhnM0loWlRAw39WSuz81ovTQCO/PUmzc9ItJ7o98Y
r37y4KHi5BUp+OEBiuQ9q8Id3IEix3DpQnZgW1LVWXMOltW/YeMlL+wmiCu9kfAUwIzMFMLcFHTi
umlm8AV2/ziUM/dBNaAKHDB50D4wD96pzfm4btZNbUqYU1kRrlX1xfbwOKTjKzxEeRy2FfvYig/J
HinrQojunJjddLLYtN6DUCph3fHUgyqh/xILh+eZQFn8AgotI7/kZjyXwTJ9H1HWvq/t4EVW5BRi
PmSjLV+TAL87QIInEvnulMN1UF3OXyGagHYb2vxWNao/enP8uCFmlhXbEEAlB1GQQzFx15b25Xwh
xrATEciujJFYs8F7UWXPDsOeX/287OovSDfdFWVn05EXsRbBDWozyzsg5gXu6BugkGaJijpMhYPP
Yw26YHgGDQYWiRPe92IAznAQXrX8LAXy1alO32+tZTAUOgGtjxFjOl9z8yYvzlaXfieFNQtCL08+
TOPUfq1NaI+qfcTGcBhBbfHyVSRXOfjLQweqk79qktfO8KVemB+O62SvGO3H5qG3JvXiKetmBGP4
VFgrLI/O2k7tBt5uQllslLdFFzZ1kyCqXq9b5PE3dXw3rf6VKjkqGPLeMpxXiQYY+XLmYBOTvI2K
eelOvvwixry/54DErmlaQ4P357CU47Hs7mVf18fLgrYFsHDZFQybfxKUEYV9PfCaHTc3Q9DeXyQC
DetliamQa/2K2g+cX1YewXlEzjzLb/Z0NmBoHDHmzda3BjKVpQAbVvMBg5lQTVgr6+B0QCcXzCLW
C3iFDJrY3LTvG2TIRZleB9lTt63ofe3bYeueRM8dpXe3tC/dfOuu67FgFyHFV395MrHtlf4cBUR+
QO34WvCKWOElc6bv01LD5SnG89YZHzoKtp6Gu8TH9iZgXSTiW7bVNxiqsgOgreSyMgKTcVv3auis
Q5fax1yNFQ7AYLtqMrMLh0JGZsCNNiqvICtw8HJGKl+n5Wc13Noj2VJZXx6TbjwYzFyzOd0moImK
2g07d+FdEvBrT6r6ZU/FNvqE7OTQGtcdLApQXTl5pFV1O2bllZSfKss7xZmMJAb/yxOg0V38PmUe
uhcQybady/WDxxQx5Y9YgW559j8AqCjT7Jvt/5zUXV7nKzwzWZ7bOWuBy+QPvbo3YrZhqvNCOHrl
EVTQEyiW09Zu/r0aWFBRsfHIWv2EVGFfPC7LwVnsh762bmWfHn+vm/+n20D0BvxH7yrwz5vA/58k
TBZ3En9/X/j/+uQihKq//nllePkn/74yNBz7X5xueb7jnlq6ZnB59Pv3naHh2f9yHP9ypuOyznN/
K5z++z3QENa/MCJwg2RBTzTZW/DP/vvW0HC4UnQ8z+UZ07EDDrv/p2vDv1QR4ri/bJL+uKiSnJ/i
Bt9umJTTyxasCGw+/dERf3En9XctX+50/miZoF8AMRMtW67Hsz4Hpd7/h2u/v2t6d/mUERYEislm
+Qu8J9M2nkrLNvTa3lPL28kDZVGgEDcXe7tvHI6s8Vq6J61O2VPLY+75MVr5BRTEyGQrkWT9P9w8
/k2f8D78prub3MwVaQFFCCZ0vtmgP5xgPwQ6Qlx2zZfrwD9+TBEjtqpJrArbpUeujAbn5BryRa9T
LreafzTuram3SFcV4VQV7lVSj185QPma/XLprz8a3/whk51nlqE9dIeYvXDWJ1d6372TyYLeUj6R
FSWWH2QfX3n21mt3V5P8bC0iNhL2hmQQD2RiTd9tMCrq3zP5395R/91I2RVm7M+eD76sDCccO8g5
PxQs3npfvitMgru7xS3xSeT+pG6bfLLuY9/QYfI77l7V7oyenPqVboHW0YEAdhEVaX32XsQeu26s
vFzwQ6I+cFtu+qTBw6pe47vCzGbyRGXjFWHWdo8Ak5Mrp1Va2Yz0ya4uUTU1LVbcMuzXlfyLvkqu
h1wE/+Cc+JuRspewy1IWqpmHMnReOUHarWaP7Eoy9h3BGzTNLlAdkUpAYpKbluyeHtkVZQ1cs/Nq
RgkBAOc+4QBXcbbR/HLxdjKZC2vk1rQvw5nkKVhoWXyEYtlpdveuMDlyxFuysDj4QcmEwisCVxe9
5qfvShP6xLYkw8ZlQZJVJ54qweh446j36WL38OSKacLwRettfjdMH5pWJ8qKrdHuHU0KWeebsZZh
BsGzirmV7+v2Uaswxa4wXXvDVL7JPESjdd0UVfU1Rcf9D2+gf1M6YleYnQsPTS12HuauW3zpXZNb
H4A2daT37bslc6vMrMsINw3jIYu25WJatQx11mt8V58lzBoLETCBBmXZnGKnLq5md9RcI8SuQIFk
mBCtqvjU98jQ5XIU8w+9795VpwvfNsc8l4dYrIeDM8kfdqwVxMRA3NVmPW7kOSDrDzlEnirVfoHy
tuiVptiVphU7Ho6bLg+xynIx2w9XlYegTKtTrF1ljrM3rn3PhxdLclOBSOBisXjWa3tXnTOwB4BJ
fHhOs6YNsq6qnvSa3hVnja838EmHCHsPPTzEthuzV1qht47729Txx56wKNdU9gONVzyKOc6pl5pf
vStLNcihr1jPwAEtx1Qwebsed2N6XbIrywFe2Gq63FZYncFFX2pK7gPWj3qN76qyjDG2FxM3dtwQ
cvsQW8HqfPaapWn1dm+/RVd/9LlHhkOboqEO0208+sZL2tt6c+Hl1P3nDn/1DOjSNi03xnozJohL
qmH7oNctu9JsnTSfZm9LQ0yU3+DI3MVO2+ltlveihsZECq9SOw1nW7nvclN9BIEkdPylCHx3pRnD
AcKPNGVE0KT3tTFy7jGXQW9VNnfFia8BhG5WpZwGf/bJtV/rHagumuk/f8nBTksY0rQbLyYIM+Ok
pkJv+Jm7yqxx2CCaLFJQcOHCJXjga26szF1ZigTMz9phPjIzX53suv7MgTbVq3lzV5ZxW/DZGP95
2MHg4RsD+BwwslqD+/cD2R8lWRvcU2XAeEDTfg7SNkxTU287+FvP80fLoDLynLSClNGn/EPfWgHX
BVajObZ3RWnmpoNZi9bjpL2jgJ7h8AmtDkd/+XYIjv2SGATPAPtNvrIo84RK4I1m27uaLP2MMMeL
Tc0sxSUDY/w0JIGvVTtIiN5++DJnlRAJjV/03blzFo3e1sfZWx3hOXJ2gFVC3eDYCswFP2ChFbPr
IHZ9+9mIwCFezPQ32nL4FxWJN0lgLFrjEM3m29ZzCPmYxESKFGeGX7IkOfoTnHc69QPx723r8Hen
Wfm03pjLQ1ksP+EzuZpjRbxtG6wtNkISUsLe8OUBS2PIU2ystfI4wW7F5DF+mbuUpCjcTPnJt0yQ
zlWXapWn4+06fQwIlh6rkRJq4+kcF2sHex5ZiV6n74pf9MmUmCsd4xsgy9ont33VatjfVX4PLGdM
oEuGNqF+yMmC+ZlnaV+z9V3tG4to8yJtmLPA62M35G1baxPu+LvCTxo8N0VHy3lH0F9/VW6bXlf7
u+W4X+Ng6QJarozfaJRvauJ+TK+3d3XveeYKf4zpqljQiKSrUx8nVemgES6PK2+Lp+18u2yagcKc
AlK6NnwXga+5Qvi7qk+BbVep0dH4eJchO521NlXOb8fWH2umJ5ppnLcJE3Oz3rVleQ/PRa+vd+VO
HOMGGJWCJC+K9/5Ba/uAFf9tL9dyQeE99OxNfHXtWuOtHf9T+O7lh/of3S/PX9KTruN4u1oMurH2
0dRSixtyveXeXrNbrb7wdnUIssskCIjFrEvz/F1qDx9rhFKaM9+uFBXiqILIlUtHIx3174kw15s+
vF0pwpLyxl6yTMr1A0//dao36C6GhT933FBXjR6xa0qoiPV9JSILcarextjxdoVSJWUxQOGmNxoD
gLdo4pMPal7vd9ytjzZc1LXpahpP6varh7D7LnU2Y9CbnrxdyZSo7uY8oPmpgxI0p+o8AmrS/PZd
4QD6A83XsH91ir4jI6yZ3Mj2JkfpjfG9sC0xMZblScveocyfCTc75P56pdXte19DM3tpOQ+McGSL
V0CLUJ6Q3qDX6e6ufJBizR48On7T6uzJ9XFVrd6C4O7KZ81JmEGSwXxS+1cFXsQLOjeP9PpkV0Og
ufLBRQZP/Ido1wja6gpiNieXWq9f9k/SJpNKp7bWjYDxT8+O0SkCYj31pPX5+yfpzA9slI21Gy2T
7x7zefRfK1T1ej2/f5bu4earYirdiPhVojSK1H6au3HU2/vsn6W9qgpGlFFg1guBx9QsKqJ8HUOz
jnbbiJ6Ya07H/LC9IdGCltOPHB7bO61ud3ez4wSjwxZ4gkNpfbgEwFlKT2PwW0/y55xO2IKAhcpg
F8DzUju+xG8iq9b77N3ESOB0Zih012G5NCif7zFx6J2m3N2sWPpi5AqZ5aLwh6fSN6zITVfvpPXZ
zm5DQWA2kdb15IVzMM53E2Fadx1veHobLGe3qXBN/ArVuLlRluNM7mdZX68LaSx6376bFovaylmk
LwjBua0AoIzbdQw0WK/bnd3U6HntSIBCxgoEr/1oI04LUxe7vt637+dGw9/WJejdqAiG6apPNlTk
XK/oLaTOrkCJTTECBL1u5E9t9RA4yXbCbz1qfvuuQmsnzoCYJG4EVxsoro3hyUitfxrul/79iy3u
XngFu22uHYOpq8qb/Lu3qe0pH2xSzbouJ/0wc/UmYGdXsIgU1dhiWo28uLdu2TXhn8uSWLOudkXb
rKkgnrPhrwjc+rmTnX1dlEGhN9nsXZ1w320YWixNVT75UBncbrs3R8fQXD32w4ckHIP0SIYP5N6o
M3wLGhNwHK2hL3fDx4OF47sZq/bSpc+doaq7lkBTvbOXFG/37aXNzSFwbeqK0Pcbe7hEwZiu7oZj
N2Yc00LWn1BXDrFAHxwihH+lYBQ0O2Y3ZjJC4zuV0DFqnCr4zMD/JnZ9eov2XiUUmIPtNZeqrfx1
JDCyIcyKKBi92XKvFKrstSB1InaiZJrSs/JxTM2+WehdV+6hLBK9Xt5LZvoxL0Q0zDaIJllpDsi9
VihbuJCfUoNvh4OGdXWpbifX0ROtAZV5OyLdgtyw3KsYM+DjrtgW+EQ+roXeHnsPu1Rb5w6Qbymm
jDQZuElgJGySObRKda8ZqmD0IHS62NCW+l1nOJLMXenqHZnsXalORQGrl9iKyBybH8WApcAecy3e
pePseZdJ5ZepuflONJWOe0rsYjqnhqGnhXX2vEt7IoS9cBXBlLWZfkGVbp9zr820nuScvWaokDn2
rsom/270YcnH0rsxVpt4S60fdS8dqlMDs60cOBt0E+wBH6dG6alKr1T34qGYlKbSqgMnEnlFKnkN
l9rf8lhvmtmrh2Yw27ktKFVZVMZ70A3qZLVk3Gh2za5WSXqWCr8N452n7du8ztTRrNSstysTu2VV
lMFYkd/hRl0G+h3GRBYZPhDA//yzXr7xL/ZNe/mQDxK+qRzhRqB8AHgP3XBLnuZ8XTSdr7epEbuK
VV5abXHLVCYtsb62hPY9E2q9/hMy+e/+gt3qSjA31JmJvwBCcP3Qx2QdcYnF4O+8Vmn+wrs1NiVC
hEHjOpHdKvc6SI3klWV8+f6ff4PLL/kXv8FeU1TPWU1GMXE0rj9lV62VeWciETQvf63daary8kyA
OnAwyvv5mTz4KgpmN9ZbSfZwH8yNNcApx4l8ggU5jMTeGV1AqXcDvFcWlU4xcdBh6KTScENJnmeI
mFvoVZa1q1vw9QQgyM2J8FkuYV3DRbALckT0ftVd3Tqmn7rDxkmQnIkK51QPuMppN73N9m9szR/P
GwRveh6RCsT0kD1wRK3oX3m+r/lUtVcXWWNMhHXOrs8cq/aHakkjX5J6/aDXM7uKHZ0inq2WXd8I
eScUxhJc9WPm6e1YrV2tzmZH0RnstvORzJeTkXv9zzZp4Pxqff1eZ6Q8tycej/aHdYWYAafDO8ez
NDTnmr3USBltUdc+9YocY3zxzSG720psrP/56y+3HH8x1+y1Rqho58y9jMrBLubkWPJGdgyCJnis
7Mw+xcWAO5jHxESvCPYSpJkXilzAlyHBASboIHGmN4uVP/3nP+ZvJs69ColD2+bXMRdF5CJ1B3FJ
Q7cIjQv1Wt8VsKtIRjJbNskrgoSPrOrgCoC/vtdr3X67wSdAQ61SsZ8asGTf8u43Rls/6skDnb0W
Cdt9X5AR50YuChnrWEMj647MQXas99K1lyRZPIuXCVNP1FVi+0Tuo/zVB77mJbq5q2GJRKudBa0j
3w9CX7SvmUOkg07Py70mqahtKJKOR+OzUu/nWlpAJJPyHwrsr8ekDPbLrSCOyTN8fldhjU+zsVpH
ryobreVW7mVJEHOM1KgHLwrGhQAiUnyb9yNVYGiNeVgSb0elgXWsNUUVRE4/BZChhjIyVjZTej2/
W3BzMEO+bJsgGgCMPUBGxTM9FN6rXuu7epWF49dp6geRT7rVyZi84GPSt4vWxR+ci7c9M5AP6FuT
HUSe7PLrdk0rgmzUrDWTgZp723odNxsgVTeI4q1AWeXY1fcUzOlPvZ7ZLbgrhoZgngT97hrrJ9Rm
Y3XIUYa+02t+V62ulxZBBsg6ApXTjSdnK12AOHGwat3Oyb2UyDHrQaVEUEUr7w73JDkSxmb2tt6Q
93cF69jTMoqavPUSWv+5M5f41Dj5qDfZ7OVEDUSURmJKjuxihI5TQWBqxzLQ6/m9pCgb7Izobjbz
PDaWt8uY2jdoU0a9cgWk+EbNUJX44ZKijyNQ41nokrj2QCqn1JOegep523yWxkHlp5fAucaEqmUb
+deqrsZvWoNyryvq7YGYIlEbUbagVXTnXETOzCObXuu7evVU0BCjRfJZGlTWR9duylO7AKXRa31X
r1tbAO0bKyOKq1WFk2/F52U0LM2fdVeuVW30+RCUcZQMZQl9aS2ePLuwv2t9+15rRK5ZoS4vSVFp
l4IgCqP7wPm/POq1vivWDSrl6E6rEc3drF6FAk0Ye+amdQsFWfrtiJReDlN/auOo3jYRLW3+kMVV
o3UJBZrgbeNxtZAT1SxxRPpBG0IAjg9qS1O9WWyvPIpnt26NgpRvOTttiKEgPxNmoqc9QkX29ttF
bBO7upF7OtakmV6TxNq9vyQlaM7Be21TUhF7UCa2EVleYaMmWZbWOoopM/UKag//zT3btzrJ91fm
6J64n45fbJllegW1VzcVzlSrIWWqmda+u03XNb+WifqnE9ulj//3iU3u0aCs04KgWIdZeJ3K60ve
6afCXap/Om5eht9fNL9XN7Utx8C1WSBbppOTXCLJTQJPnSkquhR0jtu43qZXvHu1E0pmv6ykMqJ1
8JYL1EbgXmoGzdZ3xZs1rllmCfHvqa0AXEugbD0XAHrbv73kKUOoFYB5TM7D4gDcviSKfGy4den1
Nvbubq1Ng2YdlW9253Gy4oj3oOUqbwfN2cHd1e9oCNlUXjOcm0tU7UTKRn3Ymmz7pTUr78U3cnLS
zMI5D5BT9acxdYZTlRLhodf6bq3N09VwM1EZZzmxu0ybcjl3uaNnG/sNkv5T3hOngREbthOfnbWG
OSpyw/0p5z7Ruo2CVfN25jRxNKQDiNOrQhhmfWpr3tzdoleao36vxJnBsgL4gsHhkQd6mMU83Y1t
keiNyr0ShzgkL4ME2F8N0ygNYnySFlJJWun5rqWzq9liqu2qmPzuCkxuf2x9ftUaGIrewNlrcUjL
cc24SJwr4myCM+KE9rkgOlbrblo6u4ptimlhXCrjKuval3Vx6p+ltwyftcb8XorT+3O+VFnVXs+2
LL84Vg7McKz/SRkKk+yvZ33HfjssiwmsnxRTe52uo53cOlxFxdbZG23bqe9WkU4EPOTVkJu3rd94
8r4A4OefhWWv8c+FALnL61+d91l6MIemnfJDamzGeG9Ir57ro1HAK40810jzb129wND0hKlW0g7W
yhU3aTMVbXW0N6DPUZ7NdvHNUHaL6WyT7mJ99i7/RLGBzLrtnavWvgTtFmTVvZd6eX3jwDFMPk/1
1IEsa5tB9WQeEEXSHouVzPj8wB8RJ98MsVhJfChM0eQ/jMUY4cgSV6SSj/GaLh2gV2mkDLpm7ePH
xpK5uqtGtbn9cbBm0rssWRXxu3aGgHHf8Ci8GUS2tWv+zuumwpoPiyJH3SO1aXX6T2Xfl+kZy0Hd
Xgf+5DuHZJyruTnNZllW/P3ptHXXWy8DPAOmkXavoi3t+sEnzbIj9aKHOnvXBLMgSWRZlO//qGRr
dQ9e6nTmazWWszBPs1VlnL4aODkeOHKRJqD/YEsX63Q902bXnYbOl9a3DRAapOnF7/KsPa62IrX7
gCCaFF34i2wVib334rkFY7/EzUO+1qPz3ANrpAXS7Q0BRo0HZgfOPVF7zmM+1EX+EIhthlDM2aTl
D4pls0bjYHHu3Hw/K59zVbWLOLHAN9s5dVZnuB8muyRsJAO+Nb/fAkeQ4DEGnpsAjVRb0l6lpuUY
nyt7XMkNzpDOeelhVlVN4JXpKAfy2ui3yzCdEO3Z/XLE77fa9u2alzPXaqa1jiR9qNpz8jPIqjIZ
jt02GA4vLaTfuBnpfYFsv872sCwfp0z46ccudjpyPfwWmA6BGq5QkBgMO7HTa3dqHPdLNogy/zWa
nrHlESr1jegq0sr5Z5fIkVxd5Yq/yjqvVTyUBik64L7JBq8JjHbCOkALRk0szeT/MocktfNDlncx
xsfOn2rj1djGyclhE2/29h0c+mr8INiIiCBMFBAX07wNqtBul07Vt/VaXArM68YU0mG/NgEM47qZ
A3UrMxKz+ig3PXckjT1IR5vg8MlO4/rk+RmwRtB+4/SOLLQ1G05jM8YEE07JZ1f1jRfmw+h3pNmY
DPO+I/TluzXQRz86IojIR97qylqBYtaVd4dDfhDv/I7HVItgnqF8rlw3u1mswnyCXlnKH80yN8UR
ftj2XWxDfrLl6sEUspINsqEFjDlxXVueEy9IvY3sHpV28b0qm7G4W8Zilct0VDIOiuR1IhaxKe7l
lgYiuwGVozJSUiBKpi8Ds4Nswj5XHqBhEbtLc1PmyTp3J/R+Sd6dZLm6ywux8sP207DjpP84zF4b
XCjd3FCbh8mW4/acWjHL8alkZbDqY7l4l6xvZg9wgAfyZZOsjWZEAr248kywte4ZH6U7xGQoxar7
hTeshYRK2g0BdejTob74h1GuvpgP3pTn3WdyL5FGRIrNXBkcwRMVM8E4dTAlAYB22Zl0+wo/69Vh
Kg3e9aJe3M/2aowJZNS56iXftsyL/FWOvd08Z+ngd6+qqRoLAKWS7fQQm7lQX5dkJqINFqrZZucy
hvcN3qprwVAdzCmtMitaEtdDg0CIn10I4iksc7YOpaw7ez71fmwjUiiFMVivxEKuZujJwpW/JoND
WHlNrFTQlJFX8IoQWaYY+oduzqe6ORSZmreIfBXpvU/BPpjf+FmnJT74INczQKH4gQIQ/yO5EkRU
IXjh33i1Wr7ldtMnjOZcmRYBl0mtxHQuunYEJUr2t5s8uqkNHFuMzkYscSZH1gvPvcBvjW6Jf6xF
OafPhVcu02MTd4440zeJ/F76kjxMPBmOn3xkoZ9IaSQMtErmQzpU9XLtd3IjGJwY00sUHo9PPLAf
Qe3XYjl6UzklHyUBBuOV2YtheR3KRdbGsXOytFhCEkS7cTm2izLn56ljnrkf8rS8UH/MzDpapCxA
0Cy3wK8OQ9NYz14qR7KxyjWDIdnKRZUvRjy5W/PM3j7nCaPHEJy3t6vXbl64WEOrbnlGNBzzQEbe
MJ3RJFuSXCbuxkr/UJnNWn1zSiUzwp2CdOFyEjKwJPSJoPdxLEA/JOlj7k09UzapHPIrZLOyrk7b
nI8WaYOV17fuoRa08TL4XjA8VkWRN/U5NfO08M+1Nfe+GVqJZWS3ogGlvj4u/lwIuKXDKpLt3t42
fqtDZ41ljzphXE349o0geL46kS7pgUvt2svh+jButtE+t6M/ePkBY+YqunBbuOSDadw7Se0/lt2S
fI6N5hILqvpRqJ8Wf/sWX2i0+fxDLkuA4k0NFsDu0gDVeyWFv9ikupvxQoD9Oi7+O3OyMCYkAUxo
UqjKlSP9r4zEtLWDvb1twUdmQJOoy1lmgRGZgrBM99y77UwSQV2nYv22dlvb38aiWOHWdt62fKjL
bZjvpbk2o3kcuyJzbPYWG5MAeFnqcUs/qmVggBzFMHpWf7Qde8wawP2iUp+Y1XPjy+StnoC+LSpE
EP9F3pntyI1j3fpV/hdQgZQ4iMDBuZAUY2ZGRs7OvCHSQ2kWNVAD9fT/Cneh286uLqP66gDn0rAd
ERpI7mHt9aWFCrJvBfD0/WMfjoFJd8wEWUjjrhKduuakC2EPPo6mnAaY+LYm37tmuVjBq4k27RR1
Hnan+9mTE7ZkxjrWnAMxi/Gg1WLF3UpKMqUXZBdfC5i927QZ4h73JIwAZQkgIUFICuJrmaUGM0sS
2N/qQTUGR3lkeMbtm7fMU/qtLTQbWgx71PPo4IM/iOJVle2FA+XNVRG80An4ryzqeoMEBsCwcQXR
DVyDGh5jwwqeONabQ0DIo6lirrjiYgJEF53fQD0AE9pV4A4wn3YowooO1IAL8AefJ9a0bI8h07x4
rtaRN1+kn8NPPmJNsNAuqlRPxReQo3AMRH4uKtjsu1T3KUZ9PcQ+0dJy3R3qISs0AL0BpNPPQ9Xl
pIzyiWQebqCwFq+WBuIj3fEccSxgXPAELbAPTtyjGF6AwcyICKpHWhyB/dVq8FfGAXewdAu9RszB
wuegwt64beGZDI+yZoX/3CeQ3cpyu3T+DMIsG+pAv9YrwLB3+Ckcm5weK1jhzgRcybOoGTCjCrI/
Gsm6GU3sKdg9w2gbxn763oB73B+A66387crwfBBwT0Y9WZktPSYeh9S96lX25Ri5zAtqC5NeYtiN
t2JN3BGg1osA6Am1AkabpwKwQGyxlVW4fGfSAhb5y9TUDUISlrNyE6ghld+GEtZrbdQSrvDv6wLd
2z2vcUq9rE5LeVwKAAQ/gUq6sC+rwQ27K3vLp9vM1MF0WqCayY7QWUnM8iF9nsOjBXjO/k7btZk2
hCjJx2gawRLe6ykoxk9lC0+PhwCKx+x+mr1gNJHBnLJ7LvOh7Pbox2YzBQ5EgAjXE/RMv651SBu6
CfppEXPko0k4P5Yw9EZAP6Vzyw+uK+Zc7uu0qDB3mmfeCPKeBgbjGx3LguN8LdP6ecYmgvuDilzO
cQ8WT+MpYD133dWy1tX6TqAMvHNItfi1HD14pE92JOfFjJisCHJYWT/leV7AcxoZUs9vvFKV5asP
66ritkQRwt/2Bdbhezp0WJNxybXiGD2iKsCAJmXfJm08dQdmXb8geZoBqN43BC5ABzShQ/toKkAa
PjvVh7h8bPWlu5VzU9VYbcDFNDep5wpwW9Nsbj4FC8JIMIyFJIeiTdvuuifZEuymMS/LR87brC7h
8uz8el+1zAD9hpjueYTUq70d9TSVu6GwHpCsE2lC7zFruxQsmMrO4w4nXwcwCtR5NMKxKPFW0gKO
yMROBbnu2ajVc9M2FcOeHfI2ofkYtk8LcLbVAXd5xSIYVmkxMjYCOT3decNsUXoeS90Um4l3XplM
4WTlvZcOC9CYU8rkvljnqsKg2aKqU1Ct5Qp38hW7z+Oi3MJj0/SjwWmTalAQRTGMV4TMmbiHSWA9
lbFuwIFONyENR3aPMhwftsUyldgJgXYMii1bJSe7dqgB0CXtMKVDggllNm/gApE11wg+JVDSYUrF
ph6AIN4WAVbosV4boTecrQWSXZnT7loDSHtxOh1NXl7lNZsrCE3oXNoDcXaEMzjy3eo0Qdk1HMZs
RY9VZJUBIXvELxR72aS5OC08DIPrmqAlkgBwXrT4sZhxksCJhSu50r0ozZdU1OHwaZS0o7e0QhSN
BA5zOOI2bYH+3vSgq07XYoYz94HpzmLPp+NEDjnr6XKN8VTYW0SisEy9lSZvl22YrxNg4VjFcHUo
Vtrt+gBJza2YBtYitAoLmQF84vuqvqnKxl9Pk8CNbirghxbiFwfuUuatCbSCeZPH2nNSwdLTF14Q
/XdFjg+FPV6DCGkKlh4WnIiwhgE9ABIb9I3f/rvP/9BGgz891tXUZ4dqAaAb7XVyKhtQr/67T/9Q
2fNrO0rESSsQWdkAm3jaPbqw1Xf/1ad/HFKVgCF1TWBm+KLn9AiCSvFyiZh/8dsvbL0/q/p/nFJN
ZwqyAiAPh8pUWfsd7gIzSMouxC8InTCfBafINLHC9/DauxoiSQLD7m+5KpFrFSblpxwvEhAzPkKv
dYlZq3qgGljvQMYBWbzwEjbWIf7B0LJU7/zOAHJelK0vQRiFgPbGU7IZjumU0wyv9YCeGFkd6K9/
ff/+Q1vj3wZlJWLFFPjqg5JIH7ZTr+yyHzSdfzfE0jIp4dDyq17wf+jQfBybXboy8CbQTw8TTPW8
Y5Ub5fEkyCkxiTIryjAR1yvjCaoJHqzwM6hLAIVBTgb4kudW4iKcGPOwodx6/Xap9NDvVR34/FpM
2itjwNCXedwwW3rgbcuur5rhlPuVQEBmLSi4FlbMw9D2t1AjzuMJTjEZkochC7vjRbxmvETqEln1
Ji+8EUSyajEw2vf7zM3YMbHv+LtSpP6ym9Kezo812JXUiyoxASACjpGG2xeyWeTvbtcB4ohCTLem
QxYT7TqT+DMsjTZ16i3DdGThoqZTHYoUZmPlPMxNnnx/pH/LMv8/ojF/8sO/nb71duy//c/Nezv8
z3Zsvr4jKG8+Ou3/P4jTZNhN/rM9fvxefzZf8/cf3fEv/+MPoCaRvwHgLjhkfyjBiIui5Q+gJvF/
CwKgMeHjC80JTO7/ycoGalMg7lYwwlYAo4UXt4A/rPEp+Y0RRaTiHFQfAV3x3wFqfp9X+FejESJk
KDCB5VYATEpQJj92unzgG1ac1XZf9kV60FI0qB4PA1RyK7/qEJydm5mnB1nO1R61AH4lCxPeDbYI
HxZdgHMHgO6581J/wwkfvsD1xtt3EgllaYd0jvJqKDad6vkdiqlIzpfpcZWMbceeVb/aPX+unn+/
FHnBlsLthuOKPrYvxkmNdd5lw75TU/416KHmdNSYQzCPxWauZrupclfCz8rxqwBX/clwLWBXJuQd
D9Z8tzhCT2ASmlNYB3uW9t2+9Yf2NUPuvsm1t+LIzvP9dyQJQ/3kdYZY9Eu48HxnCmEOQN4vdwSh
yS9aGt/V4x+ekeQ+MJYKrxD2mQ8n89ibjhSp7Pe9RJav7VK/E1cum3ahZu8WZw7aJ/0OOo8ctLMh
2xaTACQS4dRRiDnfjUU6/kpv/e83m7MQ7wujgK1f+qs4yn5QvFdkROEro8NeXr6hV6pIUt0ON7Oa
kToJWKGUeZPtflhX539c8o/w4j/5Us4FPBuQs6Cq9VHsbWHEbKXX2n2NB/2a29ZDOXsFsCmmthPn
0jXj3pvhIvWLY+vPvlcEWMNgsFIw6tXPF6uLBfWSFd/bmQpvNl/NcfbMU7H0eDuQV77lXvWLSIMG
3113//XYQ8Y4BXxLQcglwcxEEe/nbxUt6oNqrWaErcvRsHLo4zBNydHlmf0KdlfwRfaavqJnYKAE
IXqXTX772PcsuyZAZoqktjjLAjqzcQc3I/EEszU/MvmoXbQWuep3bYtHnKzemodPU2aKmKf58pCj
OHYErebLILLlqskEQO9ZX0JJKPp9t0hdQTFKhhdkM5GF19ph6Su3y4usedQsXDdBYee3yklzOcXk
e4XIum8hXihrhpw9GPz02SLYAHuznvi137ThI7EdkPEWLUcQI2U4gATfthvU8IMj5EqXPwepWaLA
hC5PUvj7AxXJl53BfnYVcl69Y9UxVOqVTUCVnuzBwl7B21dumt88vxx4EhLWAx5Xy+6+oXXzTjMP
xum4gQuL8wZIz8ig3nOrJsAm+3GxtygS20evDYJI4EW+8uAWth1QrYxcisqVrhcftqlaHpFOVlck
WzGGVwMVvMQ5wrSvRnZkqxvQdYZsnopN67d7rXX/UpL+E+sEZseQNOao4ORtfdeFLnvRQC8+Vv4Q
XhkUm/dNEVRLFA5YuUHWo2gIrufdNGbzAK6Xk0NMcBcGSi+80BJdPmSo39AsaW9Y1lU7N8sgXkc8
f1kP/rFhjb0d8kbbqEaRB2V4U6BcuXKj4wX092OKus1XQL3Yo/ZqfqUwhJYMy+ISmfVehD2yBBWc
pfPGpohMx4yWj6hnoNOoBgE+vQ4VislN8AazBR/UNfAIZe5vYFogN2vvnSdB7N5643qTL+mumSQ/
N9zaqGGTO/qsQxXfDEdvQfpdCgxYdF8V2pVblVa3QYCNdy2AGJhQH49G9DfuCTc1Bn3tl8GsDFct
w2T054cAbbZ0eyEcSBwBfVS6snkMfZU+wCInO1NAMvbImaebZmyXLGrzzI/VasMEjznbypoZoMMy
PWpQMNmw7Uvt7ljhM1Bsx+VswBzb4hnZR5F5MtxIPIwxUrVZcjxLrEEUjC70VuX0IR2F3XjZGsbd
0PoAQpZFGnO/Q2FnWb0HuZLg81KAzufJC0Jz8OZbGGCBdNsuYyJbsOLGtHW7oAcRfqc8jGg0upVb
nw75rUB7csez5qtGlzHxy0xvLjX9Wwdo21vjQ3SGzHsC6hHo674lFxqnc9/k4IrYjuVbrjqNqt7Z
antggyExegMv6ITcDp337C+hSxAxjonGFNZjXfXdsWg6+4B0AqDHrPnSgVm2JzUOpH1fIWWPWqey
b1OVdrcjRlUQWweZfwOWI3iUFNXufTDKPNKNibuwCKNmyI+u0ShHtOW2aptzQWVwoKGHnlxer8sD
ABX+ZukGrJ5hEgnicUyh+kX1qZtU7mKBtTlErajRbhkWzKhGsDYkeeyn1kumYEZK3/uoVKMkSocN
dj0T167J9kg0l3v045AhjSFsZh1atpKMUN8wcMoK+ATlEdrBx37UIrimAVtfFlqIeGD55wkZ2Hni
YS320xAQfKrlRztnV76PifmYdmEWeXlKUHap1Gmihb0b8qpJSKjT22a0gO6ly3Fp+FPjp8s5WL1r
3+vZdoAG4nYm3XJEn/6znT4xT4fxSNlV6S4ujSEz+e9p6T2ipBnsEBuIXVjwFc0hzuMah22Sdu1t
OwN5uHaGP2IaUm/Y2Pix36ynUBo8AUxQb310qncUp9YXZ0x9K4KxicBlyuJJ67Kpo3qs4GJJCW8K
2K8JudUI/vYhegSw+qadPZXhmiaqT3tv18qAHPOABWnMEIWhymc6YMsAcbYRQS/lfsElPpFWG/Qq
TblnXqPiig4Rur3yCvsaZmYBJwWrrUHfKUTDLCp7UKP74OIGWofmpYPVw51WAxqvHKjVFRUwG4Ww
QrlnPZEJh77vkE1Y9KPehCjcHGfjhmsKW5qdXWt2Wo12u8GnR2PXl9qNj/DEASjdNUdbrjiF1npE
E36pc5OAUn0IUkCLC97laMPmJBbNbPE4YOk2WDO/4izxEtE576BQNY8sbdyN1wBNGPT+uQV3Tg/F
cz5md7X1pN2EfZ2dwrJJdzX1+T4b4ftYKHpfDKRDycZWW9fh3IornJ4YG7GoS3l4SgsMf2XEkbVu
Uk/TLxXcmOI8yIf7kHj1PQLWJyBkeeLlpd6la8rv/FWhFSgHFPNtH26asAOwuJ/aAwbr1HUxdfUu
w8wzykoakNdMICPFxckgQCO39J/TujnMXomG5asqZsCrGmybQfd7Poc8EatOGxQfUKxu7VXqlt9H
nd9hVPsGLTfAYyQqj6EOw5gH3vi5nvEq2ErY3YXPdF4v25EbP8+t9g4Auk2bcTgyjMeg0RJ+hm1v
mgRTNx8CLxfHTHT8CtvtfNWOdNx0477jv2t0tM9GdNMj/PyXpLAwV71IR8DI6y7N8CaPUOkHRmQI
7gg0P59QVjCYKxTITzJOYozpFfCr7da4K2Fuh15eXGIePEJLYkXpOfV2DYrZ+zxTIFN66tyG3if0
QnciW9/DaiquOoYzfIJN/FABvadCGd7l1dht00VJSAJ8mwhlKDh8Mpvf7Dj7m1a3Mxwb5FNe9o/o
7id+279Lf0JEsq5fAZV6aNYwvQvTKlbS5zddZwZUYv1YGwoMZmi6m7rvRYKOcxp3tMIHlCuQjjlV
+zWVe7VqETFUt+KU03qftYAG1BiveyeVtltNIF/TKgQuehbPAS1fcXNjIwvxjJEBNFQQI6HFDJhx
Xfmx7FyBrXW2N0zn7ymiq3io2wuri9yXgj+hgUY2mlbDreCe2TqyvFjYX0Taz24HOkMB0It+l4v2
9ymlW9X2LO7Rf/B0i5JwAf7qBJIwgqwqxCnqHwaBajThxyLMP8GX6q5nywwYK4CoUs4sQg+p3sI/
99WCT0i9LMQ9SHm8CpPkLTqDwmwzIZctEFdb/OaXcHI36EEeGVb6DvBLea2rVOz9WtgkV+58acJe
QxODmrQw6g3C+odBDejZVzppjXztvfYFRVW5z/pB3fmqRScyRWmF02cqMlCAwEXtp5w9GbL4STbZ
dbuiz4sllDUxKwnYpkPdo9/qpoMaZXZVAa+0MWG6POsODEwU12LKi8eVQvQC1i9ebIkK2wUgPLfq
65hBmjCTHr6O/mdfeeTKC1R50mHj75RcDpA8rDdFD/J3WbXA0AOOmx57gCT3wpW3Bun41eQWdsct
vdW9LXaZyx8UIvpotZLdt3j4hzH3up0PGy1Rz+dcf5YlYOZYAdvSlDqBYb5MMqLTJAyRBmBGC6/Y
mrs7r0eTE0lGhj4DmjdLKqF8shtFPPBhA3vwSbPFwXpTLYOLPRocxzAPd7T9wgAifUw1AqK5qItz
ObEpbgdzzhYDQD2C4qHJ3zvcmCRlWIUdqG0jEo5NM6F/jdGe/E3Amsgr+j5p+3VoMB2JAYvO/b6o
7KrPni1yhpRnO/SO7BBDgKE2k5hOazaGcdtCaDG122ZuvzXNmc5QcyqRb4FR748jpAGxyWwBDdMi
ro24xjCE2M2o+j1gBB8l7oGOp7JXG7UsKWAtKMOjJZNlO1JDz8Qzmm6NquZ3VgwMv8oGMd5s75QJ
+M1hkPAALdxmQLwSNXOjHhBRzIBximSkfX7fqB7I5LktzWvjD/WurcFA9l1NCih9zXoofAHEEujv
pXRRNgZQJnULfUb1IV4k2fqzrTd8IKCFBkcJ4c0n2tdXuZrFPg+w3AfEMA2BZ1+vxoN0O9k80TDb
p/ozH13CupXEOHlZQqg7telSXwJ6EfdBT6PGsUNXIoTzdoWBSg8ipzPcRqNJifbYr1eoIz9BlrSb
BfJBb3pyAAvT1T9OXOCMlNmjV9hw29bjjqPYyCgPd5owNIDndY7Qmvb8KO0AQi0rqNgr04RoGM6+
2qSBCOOi6A3yhK6+nWrQn102nYbiXs/Y9tI5gRNp4gHV7qu9U9UXlEqTeUKnUAcPs+qeV9SybXhE
p7YAoTu/zey9X7TJuLy3DBeC6XVg1pd0RR/qYagWRGvuCqo90EMzlHQBLAZwYAtw4zP2zj6e6bEs
BB4H31tVH5DMJpw9dXBdjDKRIvQNzzp/mkpwfNaJQY7W3wctdp66P3hq2tHiEYvMT7r6Ze2lOeQu
eE9ZdhLsaDrA1sL2DfPKdB8Gr23B0Y3vy51g54WYPTQW/ddhHIaXqW7ESaf6wAoaxnYtk3Au2gd0
+h+w/YGk3mQrO0idAptFFK9wiocOyYYdbZSOsvaj0C+xMSjUrFaAicesbH/PawkCq9M3kJcg8enJ
FqDN5akaIENhxiREFglZZrRGx3BsI8/vVqhdAHUonRdcc6XlHaY1ofyD2EzFqCgjf4Gc/Hp2afY1
ZE0FzDD1Dhls+q5d0ySY+K6PEFcuXjwItiYZiK2JhFIQ3SnEvku92NjUoG4XEi1ywubbhpHwNu3K
OYGi6iufPRrD0wriybWZ4cET6MSOT8M6iL2ufSQrPboeDNnGKyRDOZYzGjvRpZf0qaoCb0+1px7q
5VMnmXolJpsfO4FIQY8UNSjW27s2gLYSsE67JQVGIb3BVlEJ4VMYyxJwLE45uZobz8XFqG+DbEaQ
SKkv7/us5gcU3699pIZ3WPp9EvilinziFTGQAfaAUn56A/VKBYfb7A1Sk/WhVnNxcGu+3tUhMvYo
49x/59rB4W2FLT0ECpDTbnjv+V9yFCAgXUPNzOY7z4HTDvk75iQYn5WJ/BZqqVp3zQMhozj6ngOE
W5QORwag8hjZSPdYPmks9XBTLw7OjNAgnuUqXEzLYIihMMGOEZLilOZMXfnQ1+ypWA6z7ug1tN/t
fpRre5cDIAAg4DTnkSXCQq8ATdm7hRJ0lzcM2Y0oOBLkrikPHfLvbTl0b3QpWWSmrLvSgUuvA56K
Tc7b8ZsLB/XFb6clnoFSR8wHxDuLM9qwa+hryjWiUzNGvefmM0lp8bQwSEnQOXUIBXxDw0+5oQ1O
0JKX5yLAhD9Sl/bFNyt5dDVdsqToM/SnoXY6w32nfldNsybkIjyC1omd85JURyhUgojXUmq0FwMv
2Kq1znEa63mA7Yf3ABLQfCUH5SPxMIvaa9dOBDZKXJeJwd6c5PD92/pj7R9GrcOkqvPPsrcywfs4
nWBc9CKDXr7XyPOjMCjZN0JqONugzzydUKPWBA3bqTkg6qDQ++XNjHOvgpx+Jqx+r1BYGvJ13koo
G6I2KEGEILgdbxio8FVsAgrly4o0AeLdh97Mn3gN81QL//gsaGQahWM/xistId8x7fKSh016E4RF
sPVG/zHLXLA1wJC/6MAeK9QlN7j9z2mQ9psaqHaIhFXk9DRe1WQtoEtA9o54nR9G1+nqUE+2wzj1
XOw4XJD3wl/vxDKQDCUOercWw/PoK3VCROvueqoKIMq98n5C/re9+Caf1iJQuw6q0psqdVdl0zMI
jebmcEnHE+5WdouX9GK/CYvViz49PSsMKp8ozmfipIvbjPHPeIomnmT5hgw8gzgLSPUpWjCGdvJ6
P9ihTVqcYBdMIBzA/hjROev8BLreuJtceZNZO+yDfGzO/VR5955XsRecA93D3PhgGaY5itRuCDA2
NM0+TP8FKQDCNF6RfXWw1gsjOrD5ulWqvEXuDllDGLJvy0zmB4YB1iNYODZiygMMHIT7mOVduPe8
nlwTL9T3EAPKa1qWwZZwzpEoa2CmscvaOEW1b1sN5U29rhCOkgXxWhNKFCVx2lTdDuP37lCwdfmK
rqTdIG8oEfJg4uAt14j0pyalR2/NymfMhtmn7xX9yU32qVtn7zBnqn+xadaCqH7h51AznvgC1WkC
vphJUBPgVx4jUN45N73qpcyvGHPrFvnSjQ3r9nVcLT1BjlfnMXRYOq7Wmr+EBtR6NnveWS9evSEw
Z30VUoc3SKjhHELRv72mXuX6DR40JgVaGMR+gVwW9XjtQ7g2YO75ai5Dfu4WN0VANTWbDr6fR2c1
venytLmC+E6g3lSwt0FhLmzKimZDhoDNkUrh5QTfab2ltcU4bzW3r6VLwzvtweobUin/GhjgAcIu
baeTWqFBBn65Rml29TUUVHY19knZst5VPIeNli3IvKsbViOiHzP1zfOQQiD4qhB5Zu3JjWz+Ai2b
iWbhmhVrTN5nEGrvRk+0ZxdKtusa7/MCMibErybgV6i/BqfOQfINUwBwWv21LzYrz+Tv8FpaNgVt
5ybpCmLOMBIvb1pM4eJw98vPS4+VnEMGc9cO1D/Mg/A/046kB2+mfIMRkHW78IaeeIND2KmlffVq
/BHwY4bujh1PzoYsSevWPtkx19eDwTSAtNUTrOYsFC3WyVgTAhLCyKvwrsr8/KC7sdlx2eAmoZAH
rRP8kjdMN/U2x4w0g1qwRSEYqf7TWPCqh/x61eiqjCy9gadiHfe1xx7qAccthuHgR5M2E55y6Fcr
VHzBuFdDtcaYj5FfgOKjCn41tn1tnU7NGbRC4Ho8WcstmRp5p6WyFGX+pn1NXRtulj4I36Wifgf5
4GB2OmtUiL0b3m0M3ZET4AX2iS2okCfpQDGvwiyFrMdBtOczvskYdXshUB3BuY5wPlCzi0RakH8M
Gf6tDvfj/49Q+IvZ0V+0vXuD/v1PXW96+R9/tL3Vb4xJXygWKIGqxmVE84+2d/AbTCPQoEU3JKBM
MfrPtjcTv3Em8LeSgosh6GUy+I+2N/PR9g4o3gYRYpTk8lf/9/9AXpB+M380DocPf/6xkfizNkQS
H208gg9CU8+nyv/oAzFyoOFHLAmM7UCVb4TXJGGDSPmH+/En7crvtqD/6uD942swuoAmvxBChh+b
6xVmsyZIShGk5XS8F/5AnjtBPBKB2t3fj7JrCdZbfkkhbQNh7QQsXA/x/OK8OF8leclgm1BGGIUM
MdTiemEi4VfeFW9E/ZiVrqphD4hDOlIB4ScF4SaIj03l5ZEZl8JsAh+mvBELKKZ6QGd/mKu8eJ7K
chkvDSIQdTC/D1kwhopJxFJOEshIUQAraenFbCjD24tsePzFRPDPGqDvN0WFQkFwSaA9oB8dFB1q
zryCpDFe9Rr3jTpBuPrAmqeU41375+v4J7f/0pX9cPd/+qIPI4E4MTHwMuCLunR8ca05oQQZiaCO
1BxsqK8wJbEcbf8rM4QPzWJcl7ooM0LFQxR55UfUTZrn4xSgHRsNrm7iyah5A1ms2cCMT2/ZVLeR
z+2vOtTfOZA/XOz3b8Wmx0LpB0Kqjwq1jghM7cxwMViDEYEkFBCbEvVLBOK1f+5KVGGQM4hyO0Mj
l2Q4CCB3YG1SYaH8Yrb2uwnxTz+FB4GPZQ/FgpKKfDSIsa4MK1EtXjTwMesStMn4Db9k5xFqF10Q
5QanQeQGpk7oZ89LwoaqRlBQ8HyfTpWqtyhBkWvKYXwXBbp3LzmMGu4Zem/ITI1yx7anUD1NZWqQ
HcLl2u1YMbp22/UCY1swXK0aNAqrKc56w58XL5jmqA4KlMEppkY+X3YZsiU1xdxggFk/t+lN4e7b
FFL/WFDE3LHkbtkawxFSyakiC1qZQ/GWAT7S/UM/9dPW9ONW9LPmD9sP7pYAxyAIIbUPSIjd8Ech
BRdAaoBJ7EV1e0nHQ9E9O6g7P7eL736x8r7bP358MlBOQPQD1RFgdh++q7ZQ9KJ7DucbAck7uuVg
YqDDbK8xKZKfCwtUGgz1kMdjQPTklRABIj7t73hh1n0/GYhRMbk5XqPFZ46OIOgxQVEkyAYRxP/1
2v2wSXy/K9C7IMDGK+RDPvXzXQlluZTODGnsGm/eCQgf+9h5M4bnvMnc1ZMPwPpff+Of3Ry0rKCt
Cn0iKP1oUTNmfdtZh4y6w/q652huftN+3Uxvru3REKmLy1RaR7Jqj6lHRaKMgaARBw2GtmyFHDie
PO0O3ZrDMmpuypJHM0KZp1z6aANl+QRV31//4g+H2OUewdAME0oEAjJsOR8krytyAEyL4GliYdx3
waXUjnlhLPS//pp/2884PtwXYQDpDYEm5cNL4zBPKKoV5fwVicOthTZio5z/0GHM5gy5AjrA7WJ/
sXV/t4X88KZiTYTYziSKQf5HeRF0A4GHHBzSA+KoQPbuVuSlquMmLszYvrLWgQQ3DzKFdpot1bQb
MHmE80QExeNfX/+f3GYuCeY+EXpcakEfXkXmphXBhIHUDXOpkbDBuk2hofnV6/enX+NDWwSdYIDZ
ig8ao5pXjEPO70Vo3pMDBBdmU5Zwjr9ATiSa4yljbxMm2A6hbdQbWkWIumHX/qU18Kw2mLGDLCPU
SwTIn/+3PKy/b1E4xxRESBfRFfnoPOUwIB5kAQyzgLSDodhIkHb6Qfr3v0VgelFA6YawEOfYz0u+
RXvZQCnoIfWFVR/ozJhfbP3g5a+fJgLSH4OCy6LB4oYOk5D/pe48muPGujT9Vzp6Pei48MCiFwMg
DZk0oiiJkjYIWXh34fHr54H6m6+YySRzqnYTFVGLVBDm4tpz3vc5DBkkbMd3sZ3OUpeJZlb1uNgq
VpvtEgotOiytKAAyo9gTKYr8pbDDC/rEk+3InzvrtrCoJeeC6jrljWvE1QCZ0Y/IJzgOq+AKdKG7
KQ+pMbuB0k3VrbAs5bM9j0TjxjpKH95+9z8I3ZNRZRkICAVlwRlbp/q5NmpEbwAB9Yox0f1EIZYr
ySN6SUbmXmHF3NeyA6rS68OVYWPKy1K158RtTcGS2921mo/zrRnNIWtsu1wqwXpmzmeAreuhUC2b
BPPxp+lVElll4kS+Ykv1PrOs/iHihFv7ubsMN06u1pfwLuc6A8vgOq+xa3uxykwovvSSmJvPNLuK
w9rlQNCj+l5Gbu6r6IWCRLf127l15s9vf4ozkyo+azYaGho/jdnl+F3dqBeFWZE6B0PPLkzqdMh6
HALivxKlXIvvpW6b8MJUduaudEACK8JmX/qiaB3aDAJjU88SJ5CKirGJvoBja9SNRCM7eSZWosTH
Ulzs3n5b48zk5hiqSqCLHep68Dt+XTlJ/IxE5f2EQKBDp6vafas0msrSXjbXUVmFJtFtUSsIzAb1
GoaFPlzrRa/8nrsZ5P9YGEu0bwYhfidamEb7Iotwb1KZSCt8SEnkgcj/Lt+TQl+0vds3uMRNolaF
j1yhyTE/h0Rd1dxxPmBTLgbEQ2x89qrRm/NVqxUzbqpizT7WXH66j+wkJYo1pMMB4aE7Byu95KPm
THrva4pm36Vjb8w7jeqC2KzK1Oq9zu7L2cM/RSjOnrDJe/PUm/DiirG9QD36A9o+GcccgkmYMZhx
t7snS5LuKnlvioVxTLXyQxiNI0GnnLi3Lqt410dl76dFJoKEIPwNFR+qAy4ucYdI19jPlFO9cgjj
XaWx7t41ndDuB33kgHnhm/NJXzyjZttMtwwu7XQ6nzUzakH4RD7gav2dutTmxoZacslRcmZWJQLH
eiFoD5u+fdyzDFdOM5+f3Vdc16gHnLjAAbEyLZxOJIETUm9UdTgzBU7nIOzIbHFhV32ub9su5z0V
eTCr4/rvz5TQ3Zj1yTxbCnYvRf2Mba/1U1eLLonAz4xdzlImI9fQmLFOSx1xgisEB2diCTUgYYMK
ZaBLevSyIQj52eyhJZE1cK8qCEE7U5PJ1mmm5J3WLu5VnWRkZItZlp/iink7FSSIXTUGXwK8Q73Q
IC9nVYa6QcSDIA2TzGnNeELpGQXdWWKL0malKKmnVtYifaqrMbpbZle9mqP0aSLddGGF/QNCP+5z
BnvVdffOnTXnFMNeCnTo2L8Ur0wbc59rkXlfDm6FORDskLsoEdmtwfpNuEf3oIe116lIxztZ9VVg
ljFJlb87BHgcgxMMrcEe/ZTbPqszuvyiUTxkJTIoqlW6O2v9hbv8KRlw+tYWxzodZTp6/NVG8rwD
WoMxlVipFG8CLx000+qulDMCV7UZNJRo5fKOPEn3ZVFFWPsyHVNSyMUcoHerjC0aoZIyfcIl1EuC
UvhJlT9o9mLvyiYx8DdH6ve3m2Wd7F8875/zp+boGgP3+HnJrxZV1xEfGMfqu8FSUHu5UDo/Maes
u9A4L0cN6nlNrCc6zdLFKck3QtOrkF5k8x6mzn2/yDzB6q1/bGZhfaTWBpsLsNkXXvBsP3TWycDA
8qrZL/ZZBXE3OQn6oRt/tPGHbgVQEN3TMgHmZM6WeKMU5LcUzlWZny1G6emtM8Qo1RLXS0yUGH+/
yTlGE+kkxsDoOFl/sS7CFeFI5U0VytqoAQ7kKQjTyHkk06XiE+c6JAgBzAQagSAm5ZM9th5bBAdc
Gh3gq/6+Hyeqi+jp1LDncEXsZnt4FYhGXc7i4z5KQpIiRVGmuR/nTid9oZlTHjiakexsiwqbn90c
062fW2h57t0Gqs8WpSf5qtm0YnX/dkudmbyMtadw3MGtxWscd85Cicg29jy7Pajjw5Cm6R7TAYm1
fJC7CtfSrRb26NxMzbhUkOzlUsZcQazjT7ychju5NWpUSWjCJTrj6C26bDZin7q0wFsslCFRHjo3
b29waZnmL6GPy4cJqbEM3n79P6aSk8FJSF4nLkv00mWtOX7/mWoQU40V0kMYnXwYcdUHVR3h4JjM
j04r2/2wIHdOBNW7QE8Mn2sgD62XqXP6sRnbyU9NSrftwzr+Vxbm1TjZmQ9jqnwQfXVB6ZwSjh8s
nZ1BaFHEjjm31S9Qoqku2FaaepvgC1h2eSeQxOJW1pOr0YWZ9PHthnm5yht80jVqbTiWypnh+Paz
EiIktBNOhqGBa18lw0c++9KB5MzUaGkcTx0SIOwpTqer0pnJ8FVMHKPtRqhDmjT2Ky21CxKP1nRh
nT7zSpbGsZSIA25C69Qom1aY6Sleq3hSJ6rhJZ0KuQNvzaU5+Ox9dNpMF4LF+ZTVnqFANNVoHVIl
iJC47IcNQo3kQtj5T12ek55raaZm4pMjrcC57PgL2XkyzEa/znFIAHEcLeOnuEewf5UkOLSsQos1
bIyaG1DbKg8W9Ce1FynRT23se4mOOv/mACFTPMe0fxdJBClNWFhsuJgeeUOloamd0aE+/u1+xc7A
0DkN2jomsHVSeLZ7JKZoOrM+oEGdHFyGHaoSRPGX6km9PFobxAiJFvK9LQIA6yd6dpe8aIh6RNxF
KXtMDUylu0Rr1Y96hYSWDWy7ffuttHUNP/0YhMz4DCS+SNaerPEInZSWXbBCdXFip/XUKE9ozJpA
X6AqRRK9ZVKEEx4BkfmUUh+CLpsW6GyjrgV4xZarHl6OZ2ZOsac2XrRtHAmSi9PxVYVIDUF52d6k
XSsv7LLPdVXcExr9ZwWjiJM+pC3VpKLcUDCIZA0HUiSqyizmzdutc/YutsbiQp7Ixnh7/DXiDm2o
mXOqrZbWRHNp4p1S5aXKrufmElMlt8Ciz+g+XckA+iTGiHwDFFboBnKCD+3Vrp4GuVrA3Hr7lc7d
zGHzSf8it2edJvWmxRSFzGfFA3wS3yRjIq+qllCSAbvswi7/XOsxxIFEM6GwIpx8IyrlNGPZ0LUW
E6c9NpL2Ku8Q6L39Qmc2jli1HZXwM8E6UjPH3yijOrMcJmaTIbE7nz2+3FZLR8K4fT+1ZZAOSfO3
ewWZGYaLoxL55oh30ivMNpG13nPAQ8yDK8aY6nsABNOFHv7yQ5mmqzum5rIZ5rR6Mt+ocHyyuWUd
G3o09UKxASTCjrI3qh1Hu7fb8OWX4l4ETpn1mQde0Hb7VJWxIrmXaegCnwO4m6hplws7tjPREAJ4
Oh3CWju7dop+zWZU8FWIbjAcWuWHzK3JMzSjRphpNh7SwvKryNCNjQWCRTOd+31qK90W8W8TqLL/
ka3q7QlQAc6CJf3UCuimF04hZxrdQhxHWF9HWsSh4Lgz5UOlJ4VLZ2q7mCi6UpFNsbvRJf0aal/e
bvSXHZfggKZZBkIKzsCnM69hhoRAVAIirbBrT8d/dgOxufBLXaI3jRQZYfAd0eW8fdszG8fj+568
o9vBKq8quq8SrdAeqX9La4SxPMoCBLMwP+TkQXfI3BQE652F0zb7VmQuRMJZyart0AFMmrOx+vb2
c9HCL5YiHowcFtEystKkao4bv7BmUsjukviWiJv6oZ0XRcGhtuT5tYwKM30Ek6XlOAgj9bfTMgox
3oRWGiD6TOsHsx5wsEmpiLsSR7a5TeO+4TgAK+iR1J5l7Pnwub1Lokj7lJpyhgFiT8BRhyGyFDbC
rrmhVCfGUKi1quaxGYl1DzJNqviOQ/1qH5OKzK4Hd1lMvBcLYijb0UGumqgF06CbMmCiRLTEL6B4
EJdwhCf+Mo79AzGpVPPKSJY/hkpN2kPXm3XC/qU2wPdMOtwmnnI2/Wake9+s9UEXVtg1WdtVoC49
FCDzk26lebwB72YnfhQulaSdtPpArLCZfc2F7hbgmxt/TFrD+HUQlkj+0IXQtcKcgyIlyoTGy40/
UW09Sby2R5foWaGrfmqoOOscTJwvLeI2agoDfAPduBnLagHk16vqd+polN9dopEl27JYGNuMNkHT
O8UKAgaUeh9cVI9sWWCAb1RntHE+upB3vJb9cbyheLP+xW5K4ye8lVwLJnMwrqNwqCI8PcOwg5Ol
BJMqaht1cyLZa7SUP/PCFrlio/f1k9XhrFpo4TEsTd2Lk6Z6GDS2qJ4c9db11UK3iy3OSHBOWio7
Ax2BREarqqHzfozJ9XAyiutxl1AEdPCVJI71XSyT/H0xptPnFk3G52kuHvSmT69kYkl144SF/NXg
UPyRDU31FLrK8m7JU6itVHc3fzrjNOE0qRUEdIYoa3yqho7mEoNkLL2G8k/oYo15noIWUPrgt1HU
fVAHZHdebrfqJwId+nKdmrGjb3I7HSj7HdtZTYCrmHeOhppyOwKawTk8dIhTi6HW3tmM3QchLRif
CV7cpy6ZnR8p3q4FoWoUP+r8rYppsiXpCPrRsPx6qcev+MF6A56qIj7mTVrcmp2Vx36hTXjjM6nq
xXVv2LhTsQmj+6ObR5aHjSR8nMdc08D+RerNaFnIFVHjd3fDnOTfs7QY73LD7r5nMHbTK3tUUypc
sPuDewkNmthf+1ilaazCQEwS0yP2OkdeBqXwgL1V2hvT6rXcq/WqjreWOglrE7siTTcW0o/KL8MQ
/fHs9nHpGV0i4mBs6vCbgS2bhbAw0JVA3bOA6QwuTpCiphC2MmWW59qL+WgOStQR3rWAQOKeaKPA
mByZUys7mn6iNk+/Nk0Lz2ipRS99xOyEPAhq1Z/yIi2rIG/aARQcqcnvvZ0pESihBEF3HYFNwIan
G9ZuIvdTePXolnIzWbCeDomghKLXuOpS7JXBxIvnoD99ymRbQQtUZ/3A8yJoRRk2/M5Uu/yg9hww
vV4zgfnaXTteA5qxEbBr8Rh7K8n8V+Vi5fNsoYSfrTKqbsrZSRHejqH7VVQlTuTKyfluC8Ftj0jW
aHvE0ZpsBTaqpi8ArdwreVEZvhJr3Qe4Msvnfg1J9NLC6xsbZYVzpNPyOIi7pfskmlGH20wlgvtF
NREEh4upfbGHOHyXMGXDYGqT/j2H/+XBnSPEO1Rc5CAEcFyfd2gSVjuHPhvDdeMYSc0nlyApsRW4
92Vb5T+6Vo2HYIRhtzFBGFAqOlHGh0Um5vdmwMkIckli9zcG8X2ETG4HwBwyQRQcF7sP06H2HZlk
v6G2iqc5FRgisP9HD0i3EixQidla+CtHkyauHbF4+LcsI8C+l78fHZ0QojoNU+qnSQursV46lNOU
VrvNezDPgWlgdz2EABGnQKRJ/iHSx8bZEdEyPqganFDParL0vXCa+DunNALmIRCNbxoh+6dk7rtH
QxumZS9sXauJCjC6PeRT3ZOISzTnTEAFU3ra3Enbgr8eUS+b/qEr4e9qMuenDn1E9mjpS/6Zmdt1
boTB6djL67r60VlAqPZwFqENDuOczx7D96OTN0uxbQSLlecMyfAoBWm4DWdUUijN3EfKQWnAUhL9
iQH9OjjucaMMvYTpq1bz7NX5NNwgXB9v9C6MbxX83N9atZ16LxrzGXDwFJU+lX3s5crF/Vf6ulFa
i2e4Mag8kRWNJ/NRHmIW7fzaJDvpZ26qWqD9dO0O6C3rVmfqrbqnICFC5VQPs3sS1qEMUBKhB3Ob
yuiwcNkWJh3KBOtw4im5hreDjLaXKTNgRLfQkI9DInW/cQNAjlhcwebEDkanjS31+OPoLFLbhWh2
ZArzMNej+DoaGXCzIkljZiE4fmYAEKlkyxVFDSq64LwHIKjctZYbx35rGtGPxZiLFtvVqN2poVTV
DfmqCvCZSepfiZG5G4sB7CFjrqx81M9rGlPIydmEkWKMfuJIq/Ts2gjh44e9892qyuJTbkF3u3Gj
atlkRYLgXTRF/HnBpVb7vWVQTlsWhnjAjUTIeYlGPd51nU5Ckskhsq7w/mhfE91doBZYLBweeQr7
3aSqJF+pFcX1lLKJAcVQyulG1hO4sloo1X00G27iJ5PZiZ02S/xHvTq4n5vIiTR/QWh/3c+WxQTT
yOmWqVmAtTeSJbzLAa4EhdYVboADGcFQa5a4QfDtmyQwQUxhA8YH72u1WCwvyxZAjiG+Qkr6uV1D
QTJDwfUFgXVQN1Hr5P1NyJf7aUp7/EIA08hJYoX2o0uJ8sHLZYo/XW+a4ht7wlxD6uC2dPDBEIOn
mqP+bZ7yAmUgez7Fj3A7U1XHnkzVSykTWWAbc6lNa7mpdme1vXuP27F7D8ANZ9/SRPdxrNrA2KHo
fdBmvczZDqjTe1lKXOrTkGKYcgY0jH46t/NXNn8OXFcz09IgFCOwXKEm2QAgFtSUz16lfYjmXPuS
NQLfaLTMmRFkvWXf5dQv8l2jH8lkxyLo68b9nVIt8Fuvkc4EzBdjzlcaHaQ+a2joiTLCnZuMYtjq
+qzuzVTi3Y0Bimc7qSXa1iYv3by3WjGlgdlpQ/Se8YHfeYLoWfmrCxdLXKQ4X8Y5i/PrOk3L/JAb
Bu4bJ+nBCNsFHJiHNBf4Qlrwh9lVZgrjti9hofu13fQmpmCCZp6GvEDemn0TNix3RVZsGjN39aDp
m7Lb4WLrnZ2tlUl9PTlpxj5BpDLaKqGgaADMFgPRUz93nqv0WBalkj5WieZOG9DsuA7yVjFMz45K
+VEA/cXkupiDyp4lK/DPQgrINpOZZnMACyx7QhIFsyF0K/EJP1j0waymQrvW7Cm+riZbXWBJ1MW2
y9yZbTZd5Z20M7ZYeuike1fVx/TaGfrxFv8udF6g30QEkWz0ZTAuQwJ5YbLzftNarb1K0ADOXNHb
p32ZOXYR6O5Ev55Nxb6hAJtabGz8l/ZNXkEvAzSy9GxfoA9EmKxb971a2KOzreYh/DkMXWRvlwl7
ii8p+1DutZ6CI35ZOfHvwU5Dno3Nym1ezuLODLVlvTkihiAeHe0Hq+f0icEEY0JHHv5Q6aNJdKQu
3tVqHIdXtRbKL6J2y3t02Vm4KcTY7CgZkKFZ0Ip1W12ruPcipbM2soeqTpULpb0xjL4bfLMWc3Ej
F7D0m0WEqtzU3VTvbYzCLWYhNgU4uUw8LHkLn2grrSLTAkovhCYjDAwwBvpI7YO0AKMLM6GcfEkc
zjK9rM9LaFBjvHxCI9/cmajW9X28zErtdZQkLR6yEWfrxoF3MGBhHygvHKoNTl0kDMa8N6F7NN7/
ikDf6lGPnKcy2VxRDCJufAp/gLQn2dJqF2KcZ7J8BDVs+A9IatC12CcBmyzP3XnQEItls1mjQAbK
FRuc8+YYpRRVAmkHx1zJeeJ7K3t5HYuhvcbXH/6yrCn++3Edi1y7bZBvXCWhJ/GqGWlXKVd+BH0m
3lF8rv1lZ2UI28oAgX3hTH3uRO0AhCER4vDiJzkiUw/ZXesdL065Iy8G3B2Mbdr+LtdSJWS8tQtn
+DO6NRMfD6IwlFKrRPekpfUG+UJtEEgyLDLEgJAB/CzK4gKGyaefYVyMHyyzZAoEI/oxU5z6HsyA
selNcAtNuKSFT3XLGoq5Mk27DMOYcaFFzgVdLDTsBHRRoqinghwkmqKy2hq5csRTTkOcL547pbW/
DI7yrquRW1CvYb7QA9dY3XGQnaXaQsgFWYes1GnpZKzU6tSHyLlS2bjb1HW7g7Cl8SvrUjfQsQ7v
s2Es8P0nME/t0XIvBH1fpuQYAKtW1aYErksS4ziyokVumDkl95dLOl9X2ejs26Fov7Ra+Y2dcfgO
77f0WnyYF278srntVeqjkyUjp01a8PjGU6K4wHgpLAM4q7/mCFRc6yKkvAGhT2xuc/6ZXHh6obWt
F62N/hUBDplZ1KmqexLgUjC3Uc8A/aYepfo1JhYOCwt7oYriFDf8Q757e5Sd6fVMLi6ziy4QShB1
OX5LBcDb1GDS9VsFuljVpfkmMsLcXyZ2nKxrVqgG9mSwWjpGNhqcURqOOeg54/euaMrtglL3mh5C
ho/aC7E/agY747cf8kyjsBQyC6I9IfZ/Kuwb08GBdT3h2R4obDFmhMlFdRPjSBaN+vPte73s7kiw
jbWzo3RBKbwG+p4lseC15wXVhVBADVV1AydQKvvUUFxro8fwM6llZERP/TIp0U6PyQZ7wnFK50KU
/qXRhpgOHhDSmCrae5w2x0+Bts4Eq76KG8K5K64rbYFrIeMEk6Qqx/dK06hfp3BY8qBk6TGCWdfY
XOGvcH4qisDY/3ajnIm7OmJVOwlHt1E0a+sXetYqie4AxFxtC0MqtU2TLwZCdTYZ9ZI5D0VcEeQu
4noXVQ0EhmaZg7zXm20DhH4v03T4MhAP3PR1GwZvP9jLnrE+F4knNFC4Wk6F1lKbwCp39Iw0L/Jg
WlA02MmMF4qCEft8aS7pDV9ORuhayTbgGkHjSkr1uB3whYiGjki+vBydp5kkFRntrs3YQazHgmhm
h51S4g6PhKONF77CevHjmZg3ZCIi38GUSLrt+OYW1Yb0OpzRt46z3MmmHv1uyO0Lfe9Mk9LzGAQY
YwwLYuXxXThdpYu6Kg1jjo0fMnTU76RGaYS2XNorPFfzJRfOy7wFqwppMAYKMmUW3uMbZoQqFMVk
WesbGd2bhXCCMi1t3+hw4rzdXc7cyibThrtz9bCJP6ayZ914KDSpUgYoQgPUL8HSgQ2eEMtAtgun
SxPry4mEO9BZ2OOSmebFjl8rsvGaDbFgoZ7i4mD1Zf2EmScH9GKWzi1QjWn0QsxGNwWIpv24aL+1
AVwcmkrh17Ac/d6uqmtDoqlsYBltiNqEW6tf6wBllMa4ztG9Xnjms82jgYnGV8ei90dy9bx53Anp
Z8RoqntrJBoWds6hYS7aJmK5VG/55ZRCTpqPvUJ2GcNsJ4/bZ8Akl+VOGfvkqEVxL/usdaha1kw/
01iWLR61If9SWqiPrtOJ2ro4GpN4+NZocdZt5CKpmgdBObYCnRyG9lBDNXEvJP3+6CKORhxqCYdZ
eE3sIE48zWPqnWjhoC8xrDDdmp/g1kaqPzb6Am6Q8PUE3Z1ysztLLeNx102aO3+sRd4iEc7sMJhs
U0w+WgiJyoM5ftvUEPGJtDSEq528Qj1OKki5i/JOk9sha7rRawCmaZByerRzbLvK8bowdXkLc7rN
Nl0eTZs2ogbIldKHgkyEkk3zXUuqQrswUk6R3RpETBxCa+qbFjDs08kmDAvOrFXItkvvF3hWlEsL
cuFkXwlA6FWwOH2Rbggi2nD1Z8hIWxYnbUvRzTzbxBPmmkNLtVmdGmyLNG8SyqQom5y0w6OO6P2H
baeEEFPXWCrf6vj2Hvuv/mtaVKB4xGDM+Sad4PaQX0zix7cngRfTKG+Ga9ZlVPIfeY3jjtdEYZ6x
44x9RXDcgxpu+7WcxwtiyJcbK7QDnJJ0k80z+8hTnDNN5SRq2KEE7cP6Ji16d9q15dzGwF4M4HaL
oywfqUNZEvBOymIvnbQFyNjXFJAE9IpOsTRdBZh5hxebeEeobQZnSpcLiqaXrYH1DYUsmUsN2vup
aMci4K1OJPZ8W02nXbTCFwTHvM3fbXNGOhOhg7lrHUonSxeRETNltBJKiu2IyDjCAX8AD11f6LYv
Jl1U+hoIJpxkHJVp+eNvq/A7IDSqQI51HQdmYqnQrJZpMxddWe3SaLIOw5oz8tvJaK+lSb/cvv2m
L3YIPAHtiSkbEdRKuz9+glGUg94sPIGhVQr0VQGKDMPZDflaytNR9nLaGIrq7jTShe/evvWLlZtb
w+xXOSkhiSUrf3zrieR7LxKwjBGlGvwR78ktmUbqmTaV+jCFWXHhgHSm66xnUXt1UQE4WGsOPN8U
UgNToKcl5EL1YXE1URdyxmV/4YvaL++y2rY5C60OzXVPfnIXzsMdiO3UTyyYMRnB6mwbuwYxfcm+
IYaomkUZacoYv00ieqpRLRhI5xpFGAVgLdQYlT7cV0nb/1AMsJeeMZMvtnuj6vdDWeZPqEqm76ES
98wDVUuUvdXG5T06Nu0ut+0OIDJVp3pvWiodyC5P+nWqVVfZ9BkYwmBhTFkMHmUMMTy1BTE3066o
VzjXUBZyZJFk/UtFeUzQAoa/nFxvhj2+GSvaFuOkwxnkE+HlRSYMkFFBJhB0BqCbDeHnwgiokRkZ
W5b6qfOQYFlPWoi7OpB1rT1wKhmrDxVBoPkwAfNEZj4NXbNBdz1xUGmnHBBf3VEJjOx2+3lBlqUG
cVSvwNM4rgZatK+0HcRaSmZmgO/uFSW0u2CYgZIGLYPlIUJwhYsBsuWHVJHDt7a2agQEGBraL5Ct
4ysQX+C8OA0u8n+mjL8FRPl/LPkBd/Gxk79+ddT8+P+g0Ie67qn/zZgIvnXf/uMXhXS6+e5b8eu/
/3NfldF/HNb/Pf7v98/Lffz5u3+BT6jdsWpvOAYgsyL/oP0bfKLq/4UeB68SMQuA/hqbvLKCjvrf
/6lp/8XRQRgE7pBnYurij/4FPuGfIB3gB0YNjMuDv/s74JPjfaSCfNnm5GCfykwFoNcxloM4RGaL
4eDaxcuvKRcmhNcufjLb0CkLBHkjFL0VUNK3n+okuhqob/Osrd/9z+buOSnheLr569nXaNDzva8N
1ijLWnFwoRLipglJ2bx95eOV4a8rn6x9jqhTDYi7YCu9QCskTQRLJV2q3TzdaiYMluHX2zd67RXW
lnv2CnhMKX8Fjv8gnVtV3pAuuPAGrzX9esNnF656bSG/Y4hDjyBy0gw+KvQPZ7mwZXrtuU+WTIIL
gzI2awNNgVV/tOsLkd11MDw7OP/V8uvvz55bSZMQmXOtHlRj2UITvyad6Q2Fsh3tam9mw32f4Ued
SGNM0R5E5TtbNr7TuZ5r1jeTa96T9toouXNwmu6WyhOEnal1Ajt0Guv9299s7V5/nTT+esST1a2q
TWewKyEOpJQ+z6Hw6jQOluy3axTXqjlcOOC91sInR2xcm1BOKlpYLb/qMGKn9MKoeaVnnMZIo1LB
nNoy4m3xaaYqqDVtC+eCEfWVcXN6Go2mivqKgocuen1T6xubs0Kq/rDje0Gt5rC68Ap/EgpnPsEf
ZMezXhIhU7OrnJp8pv4LzNGhQfqmtMlmzqlxbIYA3hTnWq/sQK3y60qYW/JLH4us3FCkwI8cCgDM
goPgGMgwBBddbxV7uW+sOEDuEcQm63ykbBKjvE3DESAyZUfDUe4n4fpkhzdDrWw1DKuLoexk5Pr6
kAex/DTNT3XfbWPAemF9WyI+osKIbw7x3SzKexLZntMs2wpJYdZPd+OE6IyyJrp5XVXaNm+yjRp1
GzuTOyaeAIzlVSsqv83GO6X/OkChteTPShPojueNQd2P0P6JMp6KYQCT8IE4xvuUnF+ny4e3u/lr
/eRkDizHVSq2pOIwl4+N/GqkNyox7revra3zxLkPuN702QckviipLsAYQuSCzJiq2d1a4nS0fWqT
76f5au5g3kPupBoBtNRtXZobfXaCMYkP9cTRk8psTq580GW0d7r+OnPLazC0RaBEqDswkrz9nMdn
lH8P9dPYYQkYoa/ZoR8GSLGj9jlDCybnryoFJyqJssJBEHSJ2PTHsHuuTU7mVIbltKhKJw66EyI3
InznvLOo7RMK1BqucjXnv9TUZmiZ953VFV4n1IDq4Qc96YIwwopC4i3vxVOUo7yJwVhGdHipmofa
WqU/yDxykrJhgXjT8IdkwUC0gpevXZ0kkPHFpG/FvXJDQpSM7m+Vi8hhhPNKeBhtGel3n6T+TpsW
vyOyHYnHUf1UVbfhWiU4/OBkvyokXgVE/7fb/pUJ8NQkC9OxH/uCttd6KqgTlUnCC1c+CZj89VlP
Z3A1X6ZCUfmsMOVjaODUxvBgOcWS91Q3k6L4JLFzimsL9StoSXtBg6ki7aKWj4xdiiI/UeCen9as
pkqVkIfSIhZKldKSSrEXxshr73+yAJA81xvbcucDu9B9ZLCaKT/ebtlXFrBTFyriNcIbpcbSEoN1
1jcKlY70nxRaxP9xYX/wyuRxmnWuR2hSYOfEoVNYsT8N4zdd+fX207/SLqc5X6QZQ9bO9AvX9TiX
zeaFBfe1VjmZ72qKzqS1ynUtppGw74G+TkhJwerElHZ7fPvhX2uX9fdn855FRchBbbnJGL6rrLu0
+WGl929f+rV2WX9/dumKouNLFc3iEMug1PedGVy47joqzsxLp+GRxm2Img+TgJmOiDeVO6pFbayZ
PJagsHvqXNnJF4lXW5Mfk/SqVUNITMaHsesCmwxBorSBCtJdgbVMHe79MCRbF3dTYhQBNIJtFOrb
YWl2SgEWOlO9WFpXSf+uTaaHwb7TsEC1xbfWKDfKfNWZhNnrqyTauGJbR09GlF7Y073WeKfbzgEN
POJFNkVS2ZIGk5RgutB8r7TeyVxj1XOL5q1YDynv0/lGR9T89oVf668n80MdhwQlVWs5FFR7Gcds
K4YYijJRI8ezc3Hp6599/BdSgqZbFkULM6bKeKdoV9K4MBDOPz1UxOPeSnA8ZcSxAciInS/RzZI+
LfPvOeqpRqJeaKHzHxVH3fE9DKPqzCQNl0Me/ejVA7qHCwvIaxc+nSpSWY8UFubUFm+GyGvqCw98
fnYgh3H8wCO1qcCTa9RaaGsk6mNAhap7JbowJ7/21OvvzyYIMG6y1SkDfCi6JOhQBKLFfrsrvvbc
+vGVo0yEFaVnl0MVPpIdQZLKLhwOydtXf62raMdXB6YA+2iWbPZdpOnZh0m8iw1i9KzZ2vjz7Xu8
9gYno5QiDUWPO4d7yH1nfLQBbVOu78ILvNbwJyMVbobs556RWkF/ZoxeOuO/ct3TVFe8DAWkbq7b
f8sR0V3aHr122ZOhWYPJTPDxLIdR7ON5Ey7B22382nVPhiOV3yIKQvK4HWSxUX1srQsr3ysfzzkZ
jopW1yZ+9eUQRfeDeFA5g+l/i0H3f3eK5KCP+17ez8k4jLRFWV8pQxBX7/9ZW6xt9Gwsam6bKun6
6XCB6cueum3/7LqnI7FY3Kir1+eNd/b7qt/8s8ueDEGoea1sGi6bJbcA4oZl98+uezLssoZNomy5
bhE9TPrXZvz1z657MuKADOHUc5mQcvvbBP8/lf+sfU9hjJRHaYwcZNjBgU4bBXH2zxrCPhlzeRQD
Vx8MMHPWo7Y8dpcOsK/MnadS1Pj/cHZmzY3DSLb+RYzgvrxylURttuX1hVHlsrmDIEBw+/VzVHNv
XxfbsuKqY7pjerqHgkEiAWSe/A5kJ8TqMBHoWIRE8k7wGpmwFJ5w9hqSqRtnZbEA0y5L8qLBr2Rw
hZgkqKjT20Lnkk9De972M6dyDDJON63BZb7pA/lbwfqy/uosL/E/Gj7oCl5TaNy6baEsWRNCooVo
dTx3wqVBeF160ykSetd/44U2Ky3IOIgXQw3P1jC57dIAuOK/z4WblCLm1hnjekAj4Ap48Z/n9/vE
CTDh/z7XziBLbxvMw+z8GtinLuA8K7inJdx32ElP2zDvjj//1IVtZVm0LxXYgvXMmnFPRipJnNA3
+vODzzH+v+896L//92+o24FaHcWalNE8i5Z5NLdgG7hWfL407MVuWNaJU8kpznqjCjvOsxvO28/D
vvTgxWIsNFmjxMLU9wwCpFUiwtuee56mL0umI2ZLktHG4dSyYahxyG8d8GIvhA7ShJ8HHqzTowbD
LfH/JZf4z969pE1BBFPDlgzvDy7NlYDjEoxuf56KS1/GYjUyPeWw58MUOzp6nnGxFeqRwBjv56cv
cFn/b+CLRQn15JCCIj/HSvHGp+yYATqaiXACHB0ILxDHHxu0ObYlRz8GeOmw0U2V+0qJJj0Er9tT
JnmVQ21+ZTTnJfvdMlgsZZA/QVZhGA3vYSKCZnydorKubAR6nh2sjK7IoXu7H3v7tpj/XyozOHZT
UVdTnFTZES2uB3Yl6F94bUt0x9gzI0On/gwlQVQoJRrZDllxTfh86eGL9dxxlK7Q5oHTrYY+7KoM
bfkBHlpX3oJ6fvffvIWltqsCTI1xaGdjFb4EEiwhBBytiYkO2eYt4Tn0OcRNVWmjTiIG8s4Fv8Cn
Wu4PQDl26HIHGSKEZGjfoO+9KtBNZ8kbqIOvDO9CzFmSNmZ00cBVEks4k2H0XKzH6drl79KTF8Fh
nK22wmEFUQf2Zc2aWFei2aXXpf0bzSBiS7iAf3GcK5uxQZOROblydg2sr144dxmLCNEW4D2Y55g2
cHjmFFVYTp4M7kIJKailztFYaJ9O8Yxe8qDofxPrpIPNiW5qGHjAn+lPNehxr4cTfdbnOuC89NEz
FVHV9IvZ8JxKW1P+ZEj3Py/x887w3be1iDdMBmmCDzVMEWU0zOd3fKDoHwfcBtY6P//Cpbe4iCEo
9wC8q8lT3OiNW1Rg994W45fuFpVh0CyXyRTLqO3hYnLj1Vpf7P2z0pRwIkLWbkCdREIT4QRz25vm
Ql8EihyNXsqIXjdQCWKj9Eh/5S1emOMltQ1kvJkxoSAAWSYqi4MHMPZtr28J4G6r2lb0tpliE0VP
WLQ/3zYTi7Xt9LrETWA245n76hFmdLc9drG0JdR8J0AoJ3g3+sb+5seq/0YMpyg76H2TMe5Pc97/
phV//3m8F0LRUi1HoaPvgJRBipWtCul1tPMg0arbLg5Lpb4oaG5kAG3G6LVCzZDddsj8L1X+hKNx
Q/BYMF6QwG1vG622WHYjrEPx+vBY+I3eF+Ntn6+2WHGDLOVAluCDINkRlqdvlUSuFemMC6cjbXHa
hq3E/1l1CW/Q6/TqYGsGPQUCwdCc19IMV1YQI9DL7ErMQJuw7k6dE2T2B0+I1zU0KJMHSaKwlIkd
GLOdaSoocKinkj2bLS7THYjkII5PDYH/Y7seizEgxfvAJNiTTis7WRnivhs2pr0C4hko285FpjEA
Et914MA9wVUHnJO64+48y26N1nvnjJfNHpn88vPXeyHsLBu9OsOqmQ1MRKxb3pmHcRU8el6u3+xK
f/FNX+4blpPn7ZTKYwws+8a0HtIMfaWw56mHl0S6k/M/VfUh1Q/t8Gz0bymOP7f9PYvokQE4k5AW
N21bCghZ6dOVftxL87QIHzDblgk8IpFx+NU3KzQD3Tbcxd5tOWOZJsb5sZ9GsxH9lePRhSPB0pMC
O54yVee3mhTPJg5z1Xxvmu/JcFtxHwy0f4OpVs8pjGUw7CZ50tCQpV9JBZ+X9DcfjboIIKZOiamy
eURpG1wZeG31EE/oxb1BXtFJ5N00538PfV++TKfqNJzAkQSE9SEE4sk1RfyFjWDZsddaMmhW+vld
1pEpg0MDwJgO2uttoz7/6pdRlxPaP8wSo24g4GjWA13//FztwkJdtl8mFXTbUidwuEu2SqrdqROI
KLqfTCc5e8wgxgLmxJd7A6bfxTFXFFdS9hBjh9AiuwVvV0bGVoYOeAYKlxpIDS0VvtxYd4pk+JKE
Wwp1G/Ih6IrlJ1mBf6nCvQEFoDllflVeg9+iW/3Ct7NY+Wiq6OEHgFt9zU1gYAc0P+owBzDQPfSn
SBSvQX4pTTWUh9E2LttBbbTuDO/hclz3MJAzhLUecdrnbN/TAZI0WAfqAk4y1arExs7MQJVniHlS
qNR08E5xP1PJ1iTb0dC9pkHALqvAUeB9/EdTC2huXiwqPehKHxpqfWjK33L3ZAk14EDAZTAXNSUz
1ACDIj3gM/o7zbdZJkHRYoZdc8yy56oIbb3dKf3sjyP0YcaayFgT811fYZBd4zaQkDMDNB/7UYOT
Jht/VZXwevm1IiqaeMDKYTLulMyTJphgWBxYOnjw1I+zARMe1UtKKzJgLkTsxB8qgB8eYWbt1SlI
HfAcNO0nW9uW6J2a4GHjTA5MHiIpsWErLx/twvRGUwK8Q3Gb+hPWOEFWvGldeeTw0dBaflvMXbaw
zDrMRlvjXGXRPFTI+uZKAFj0/P4nQ7OEPqOobFcAkM0xpRDzb+0/zRYQFxsUnDmkyiot10lzZXld
+CqXvZ25kWZQFOImmVSbXqCzPYvM9mpl8kK8XGo7APGAb56NP0SWFNdkvywcM6bPStvS6lQ1a0es
E+0OPWyeY73z9KGhaGLkD1IZ1gYa3zLL64FeM4DdcPQdLk0rUKIeZCFWmYLUg5V5NqUugHgsbZ4y
FlZV5ZncDGtVAcWcu5IT1LSMoEEbIK8TgUpA5HAGX1c3WfGUW3ckjTorAvPuthi47JzvdGtMJknG
ByGDhCihCn73cxC8sLsvDfSSiuUMdvWIHQ6sbI6sP/383Atv/69M+kvQnjNTydtzYsUG1phtxmIl
jVe0uhdS9H8zTV8freatMdXYKvtSh1TwTwuAHenQfpIVIQy6/clsN4Od+z//IRcOFH+50F9+LYGj
+TQk0xiXydHgJ1budBMOzP2VP+bC45eiZlvJ6dw32IOSfISPfB7Q6Y2DSmXC0+LnP+DCSllKm7no
5RIQcawUEusEXqH2OoFPSLExyyt/w4VvaClqVkkniarDBo2rmibCagh+Hvml557n7MvUK1VeaSXF
c9E4N2Zh3V2Jgpeee/5mvzx30AAg0kxkPM1yPcpwPrhyCbz0Ls+/9+W5hFKmEJZOMRKqgK0SyKfR
/KcfBfJoV17mhW9fWWz1wGz3un0utw7tU9W+6dKelYOryRx1HsC4prPg+NrB4tI0qf/+OY1ZCgnN
8bgqd8RTQbmC0Oy2qPN3e/oyU2JqG6LDCji2Jy/NY/gr/PzFXPrWF+k6mJVrU3auCuYd3ynDtG6a
3GvRJqfK1UYGu+Lnn9HOU/DNaX0pRDWbHDAEFdHN0rbot3NHbetYrTfLRzi1e1PVRNT53U1HCVp6
O19p+ujK/GAAoIVuSdghA6k7hQlTXMAN/UHKI5Y7HkiLJ9o+Er2LZuDhbPJR1jvJLl0pZ2HLPNu0
w5/HfynLu1S5jib6N22GlUW6l2ribgvP6AKeAU7dByT7jZZBHHMAzEORAYBhmhwq886yfzOwW1ts
dUUN1fFc+mrZxjPyapLj+H0RdnB25tmdUj7Bi6e2rkXgC1vJUjc7jpLNnA4FR730B3QMRlpxWxJ2
6dtjg/cIj0C8xpT9FiNAXuyaldH3a8dYgoySDn1xWXv+QOx30hyl4fXnNweww7efnrHUH4LPk4nZ
wQWXoViiwu8mZffl8FYrB0aQJ5vStxQVgYq+3RkuE4Zv6SB0PSnpmwb6sVDhHY1khzXLkQ7/h3T6
HCZ8m8VLNbQgwcNOqnxVwJasqoC36GEGUlYqQOnsPbUzgt7SYUevuGOKxpJx+kikbQWwZbGV63uF
7ow6pmQnA+VmxN300bEV1UM4dZvlQz4fJZCow6o7ceArXFmadraS3lvoRAePVXku9RL3uw0zX6fh
kJaA+tlvHdsyME76ZwJLFi/JnGCmPKjnT6u71zvmdtluNgewQ3BB0aF4Bxdas3xNd9xM47usgyt5
d7KmU06P6nBqh/tZCF+kR5mAkL1tk7Us7UuySustbQ9T+1Dosalt5tz2szn1rSwu2gII2UOppsge
P5Z6TLU/HHRGU9nkUxKBueHb/E/VDQF6/w92y58nND1l5nM2AGMs3WHouvjz85u/9N7PIe9LyOzP
lNVGxkENjSVFt8+lm9YAQGv/PlevTaeGRwR2FBXNKLv5Wij+m7n47xgJT5Z/H9yiGSRLsxEPlpMQ
ZVFXEo6fJXdpDdyL8Vgpvla+FM+vSWjMW8l6lYz3pJzd2V479rOZfxhjfU9ZdWdIK6MvV5n1ADxH
aOB22qRosLtNGAW6/7/DTORuoLkCFUZCa3RTx3J6ZameMzff/f2LrRq2ybCSRmdMPFcgPOawKI/6
8VEbN73sj4jvt30Wi006b7VSMMC/Y2BllclXr1nfXfrcFuk52yQEdNmzUqDcFpZf9f7P472Qd0aL
8L/zXVYm+V+BTY/uVFaQwLF+ZX0IVqNLpNIXyv2YvmvWewtTdGCm4K7iD82mJlPI2AqkS7cFucLS
UJzsE1eZf7Npj5RGZY9uBwITeKM62Ut8rwH3qAQdyMcAwAY5gDdOsSL1B1B6a0HInrLErZRNOUpe
Yp/9j3t3po+cHaok6MTOAhxI2xtGCIzFbW9qKXp1TGlS6gR3+ra9L5Ut0Fc3PniROiz6USn1FF+w
ogbmu8ivHBIufAH2IuCAUqNJ9TkHIYMtkJkvQN/edP6Gz+i/n8BkV1QSsBaPtXeYk+1Hi10RvX5/
UgDa7t8HEzGm8gA7hJjbjUtwU87MUz9ec/Vd+Kr/3+SJsWReZCTT5MzQcRWEbwDLLFjropmqklVk
pbow1T7AZvFAAeUezCLcuqxwXJFBs26LfUdVbM3Sm0XyDyCYbovdSyLZDOl6jSaHKa7N7o/2DHTo
n59X6aV3v4gq6ZCU8E0fZijXXcCF1GtHuUvPXUSV1FZzqjE8Fyx5Gyj1j9uGu4gpuYRyVVFCH6Oa
z0ze3ChKBqfs3++p0WoT1iYYbm26ox2Kq7WP74tvQCD8++BeLgTNBAbcgX5uWUBrmo9A1riUbEur
d9P+k0y4WHR+0Uqent0hkenBU9u1x3tiv2eFgbZeAHIN9dAU6EKpXujUPwxoo+yqxMcuk9To6FMA
8VfAFgWeG6K3/mVW93NzTNuoqgC6jmZAnbXuMPAXLZXXN72IpWq3UOG9CVQcDilvGt20w22hyFoE
DD4BRZTPmC6pPKR9JPMr6+f766KxFOlmPSAlnaKhjq8fBmMq3bJBfiSDa5cOS8Auu201LTW74JWD
Ed1lCEsq8XurC7l1um2+F2eMhs8G0D7n9TSuBPet26pcYLL++31KYHHNjY3nKvJWvAzX+h0uzfdi
+Y+aJtLZ6qFuZycTvb2kQY30UaRBwx9um5BFJNAalZpyKpAb7Oqd4EjBiivHuQt7y1Kta7ST4oC+
i6SR9tqS2VW1LbOv2SpdiItLxa4GfLzNzw+fjUBMIb+Gkrw06MUerlI97docZ1CjeDWdzwrlFGZl
wU1zbS5WZZ40xjgAXxS36MZOPP3aoC9NxvmP+XLTAXCqKKwGqocu1EEfp9Ftwz3/3JfHjs5UyabA
cK3kF2xa9Gt+1peGu1iDs8SY06oCMa9CIi4Q7Y3jXaxBex6RCZJLBD3FV7lrVFfEpJfGu1iEk4XG
Ts0qkHGOkmP/eNvkLtZdLgwGqwM8tN+y4Brw48JIl3rawdFhDaX/70iR9vl5pH9Pa9/cy5Zi2gTu
PjZVxjEeDOoVpQ2FSW3+HuDZ0gDTVtUcjjpxZyrgC2peCQhNXqP6CTM22z5SwJBcbjZRgxtGcSdB
rEbIriVPNX2p9HQ1kNTPjdnPU9hLKWPQAhJhVUAvJMIzOj57laZu4G/kGvmjnR8LdJywtdHvNRUp
lEOj9pGghmex56pv17WG9HTxCoWIR+RZW5eZAfmrCXdzGa0x3ihbrpTSNVhr677hmywDXWKc6I53
+0ElG7uLuuR+HJFQibN0xSs1UrngrjKqkLoaqY/EpU+T/DgPTZxLwWQOKxU7isunwdVrmJk0w9px
SKSnSgQL25AMzsnJQbenWWquGu0aA/vCa15qp5p0zq1kaFAqKv2kgavNlXvRheC3VE+1sPArRgu3
gbzbcvXFtEDOlW8TJaBc8G80cVKRU6JhdVLjj1Afpvr08+d5adCL4MdBtys6ULnjcQp7+Kfq4oXh
o/r54Zdm+vx//xICec0G2Bmk2GbQx1j4+TVT1kuDXoRAVk+M9gpmOusjnMThOhWeT1E/D3rhivif
a9ffJPyXUcN6jHUAKGGfgfXnrCl+RxxE2ieWNbDQ6j0mRpcrqV/Xqi/sT8l8odC9ljyJ4PZxp1/l
nFyavUXgLOxUgUUzAr1sv0jNU33jmWUpWcrlXHFgAYHbC33i9kETt73tpf2mIvhYFwPCpxamj9Pv
n9/GhUlYyvkbGabImZOjKBSmu+lK2ea8aL4LyYuPXufUaUWfTbE1O76OnPbZcqqSTGj/rkR968Iv
LL58o0u0dmjRmqElZkiAQZIBJqxw2s/5qZpebpubxTLIISvVxwITXq3b3W01CsNYHANKJTH18qwB
BejhETb3j+ltR+W/NJ8vy0ricMPQkYePC70Lau2eorni53m4EA7+pv6+PBnEYTbK6ECOO7YWo44S
EmT5xbUWhQtf4FI5D32fOioC4yYcopwHGV1oNw17KZ2Hf9eUAUiNllPrrZXmO7sSLqBX9ZVZuTTu
86f5ZVbqpOUDAY84bucDn/b0mqbnnIz4ZvEs5fPS1IwlvNxxnrMTj0KlhqKQV6KLpk5KYIdlH35J
AbvW//230vzdzy3WairgFdeDLRzDhGumDijabyMybaBPR0PFIx1OVEBJBpS1SMqiKiOO5TUQ/6UZ
XCxizWzgLZQj9pT3KNlciQx/d+zv/qDFqmUFRGYORfCBMWSciaArG/igGQeCjDq8w2ARx1ZENwKK
s9NUN4EMM3sirakO1Qkh0WTb6Dl5xRO8gUSl/VTLh7nZlCn6lfunwhbrFF0pCRSEidL/HvpfJX8o
+UqGIXjbh6MFqwXnj2RdQ0sukOf/2S31RbwoalgHaQabY01BrmejQzHe0DoYgEADsDaGCkcv11N5
QPdCzRWPK3e5ev/zAroQZJf9AEVmoOW5wG2zznYizeGJuObqc+XEg31jXXXZFTAhmdzhO4Ak5Gm+
L8Ofx33hu1r2BDBW8KrS7DGuSrxLK+ina2texT++X55LwbAOt+a6aghOt0bvdsJTm9/msE3lF5u/
D1AX1toq7Q8ldTxi/YK3PIrucPGdwARlnoCza9+vsnRr0xGssufBerbNzaC84It15VqKbKXxuYRe
RuDWHPmo8K2lrTX8v4gjSaCoNzyhsWhuRCRB4NeYK/BdVxwwtC7bOPhnZd6PerKhDo0V9m45wBrT
0oMZBex2wVrRPxqDr1XrJDF733RQUep7pNgD2MpEo0wjNQcFooGnVjPdz6Pql3TTJcdBIUg9mn5C
Eh+GnB5cTRILVyuTov/bBqWd7Bqn9dOBByg5e2iV91lxXyMxUYMrPIJe1qfDfUbl0JCeCP2gloKC
Nv6dEw2O5VV2FajJA0k3SaXGyZCHo3ac5y2EzR5pfeBaXUvawc+g1xUvGzQYV3xO0lbNcviXrvQi
DZleYzYH+F42QZt8yMMvAKxd3YLmUyk+KabI7IWXiiGASbJTr+ShCFjbrEolRUMVG10K0nY/gUM9
82iSgTSUPoZ6PE6Iui35bOVN2fGVZr8NZ+Vt3iCFGxqopRXqc01jZ/jI5TXPn9Sm8GSw97ss8ydp
P9p9xAvjiSf3JTT8jNX3BgxbJyxgB6XsdAjBQ/AHGOsZ4nNoKOxYKHoW1Ug2jk4h3FzbwyzFlRCW
3GEKldQJq1T2DYvBNbl2pYTBUAYub9N7Wex0qkTw6PEouh+Ukfp2Pvu69YCsGTJGLh/tCGYwnsgr
z0GdTlVjxkq3Lz/gNLHXZ+Cz0M05aPsZBESbGx60mK7m/KrGCPpjf2BmBDNN1xJ1gI0UahAOt3Qn
0INCfzDUI3dO6Xjqi21fHfspHPFvu/P/bkhnnKTXtiBLPtJyj38l+Nf+5EQimNsQlVPmBF6Z+XCN
A3SxQ+484ipzVdyz+37fQ4eSoX5n7msWt+pLN7VQ1SAQk09bfeXlu8bfbDvqk9cpeVXEZ4X/zFKi
Eug7ALC9qpJ2VREU1S6Z3xJ1VRjQCdde2h/H6kCrvVqtcZz2JEyo4iToXYYa00+GXV3DHTIY5Hsn
l10TnSyttE+gpSgyGsjTAXmcMJXaVWunPq9f+oJgf0GnFE4X7K0u1kSwXQKz0rIcQ1klYddCXIGm
F7jprWwyrmr9AEGw10mwkdsNZud1XTAAtK3Uv2zjRKbGt3jlT0ycRqDLVOQkQMnb4ZwUdMqhTjFg
0OdnyavL57lZG90Y9mkMGLdvpq2bGxtG4MWJj1QqHXdE1JHgv+icC7NtqCIQWej1KyyX6yUk2Zjy
oShdASPpUoXAZB49QPB9+L/CtdTNsaaySuyc/GjoB0s+1jZ02T4E6aiJKSIDO+GXxe4Uddymuno/
VlChaLorlU+wGjDhoC0R1HZxT7fJQ9nlK4dJPvARAQCpcGJzCVS4lbiv6R82lkcwbzZF1cBHt4g0
7T6Bu2ZVMreRAAlBgWTkGpTmg6vW8OSshe8MJ8eBmSvXA6t9NVmJzlboz2nqdymMGZFMEQ3zC+UB
XF7X0AeXOY+CQwOFtWengKPD2Nyy9yVmwKl/5QaEN60F29d6hRo/3K0BLEYzs2ZsTSj9G/YI32VX
4/lqrNYG+s6t3ke/AYRWpc+0J8d8SNQnkbO9CvRkin5HB7IOVaMhpPUB5W9pj7wL4S9MHn8rUPRZ
jrQbOTYBAhsmsDO95uzsycSqAPI91bo1w42pL9GDINPXBhL4amxdGSIJURk+tc/spjLU+WlqieuI
JBwn4bM59y0C//dpzasuhrV9loadhBSxGZHxAV6rcGAKiIgr/jLoB9HCyxAN/HcSeUYKVaIbAwce
/DdG2Epr0hvJ7gZ8QW3i4Pp2RsbCzPBsfqkdFHwxqnhIG9Tk1TQ0e/iJB3ZzKAYkqp6K/AHexG4G
Bzw52SSqE6M45sE51jdhANLQDYK1g54zCS4ajQ7n+FEJqHzfK2pUYOfrtUfNup85xJaVX8EOemqf
mwS9nk6JX1oP6a4hTQD/YqTVssBSx1OuvRG2UeC+qWXUr+GraKC9DCotEGgleIDTP4a61jgOfXTd
GHc0fVdmjhWxBURnVbSrrvqtdJsCQ2rSDcRSa7PvcCKMewPenMVpmCKpF/6UPEFBpDSK78Czk9JQ
tqC9yt/hNus5w53B/ZQ/OO0Ls8N6PEj9Rqj5Gs6sSPZgC62mAVa7ituzIlAlKapmfEWvJgEUn8In
Gh50k7XpEWILCqBCsVYLdFXvCFFAVWhw+GKrtJncugmrad8IWIkSRK/M58pRKZuIgAbb8jlMrMJV
0jTIjSOaAddVup+Rwa74apA+YNqqQrQjw8W9UJD4ZB7ShLgZGSD0pWjwI2TyaO2453gzN9yDA/1J
YJPnd3UZTulB1/yx3GZos7TySNYibMbQjnllDrfrypeVX7K8GtXY0B9ncVD0J6U6apVAeeyulSDg
QgOz0N1EPfS2HSqoQYGDUWA7HLLnDpYEZIVSEqAO93n/KGHvYzZI6h0F/3hmSN6eHbUBeSDpIU2h
pS6kmHW/4LKAham7Q8/Wqkj8AsKyRg56BweyfgUfhZ1dcZd1tafbOBfM7UFl8GNu4fdbow6BU0td
lj7wwrDgXCM87y0aC0SnBnbbeQqfJ4dH0mB4qjXgqAWsKuwhVLTGC/rgSGlY9js4GUQOkUDIE66T
h+gjO2ZIXmUc6VmUffPsU552pRrXzQdQkZJyrLJNJx6SWrhG+9rNCdyCj3mLGDzuaP4050Dizsy3
taBD2lrPX3n9XKhheXZCF6FAf41dIoKl2N5FEVpgtTSDjAD+yYoVGpVgpZnjI4L9Au4wMyLA+Ow4
p8pazd2+NRq/zY2oEnHj1HuFDvsyhU4LYKBRyrctmGId9PZSjv3FHC3cjD7QuRyNDYcFSOvRJPHz
uYqynr53Y7saRWDhj04ceMgn7bYeBpBx73A4RCiwQ6htzOqXWjdunuf+1Ek+b3ioqCeof1ySlt5s
b3vjt6qsa5gECaIdeaK6PdYQ78q4wxSYuGHkUmTCGM3WIyLTkJTvM/a3GqeXGWd6Db7FsMLxNJyw
Wy0Lh9Lw1em3hA3OBA1YsP2U/mpwmJZBqLCy1YxZJi33MmM+CEMOiK6fF4CTiVXKnV2HRifN+GMx
HpaWHaQSusISsu4m2dWY47VnH2/arCo45xGYL1cdDgKeslM6zU0MNWBdHiq5GfR8xVjrw/LiSZPO
LIxNKXalKR4K89PUj4l5X9ZHHEA7ziPWDMFcxk4KeYnSek2xAiTGMwVsD2aB+I5ulHpXKYavF5lb
m8ZOb2BV0uJs2Kirmk4un+uoqbCxtVXEW7SDGQqWBlyqEZ47HbMmVLRV6VFv/BkcsP4mFB56i8Kz
ZK+Nj3R6wZlh1cvDG8wg8PNanCqlh74UBLcB+q33iUZyagQFUrGzuR97y1VUHOcFPkYcy2nbH/O6
8rh6R+C1ZhsUC6PzJByohDlCpD3gQjBGivWc1Vo4C7LtieFO2Qi8U3vHQKvMmHLUDWw5A1x92zJW
NYK7gBWkRZy3PqypfadyPN7bXlsDEmbqyAjDGX3G6YbZHs8tz5LXLcNpscQDakwK43BMDmdrBFWa
HidxaCkJaQkrG4t4tZ2tICP3JNAvbDzUgj6joABFmzOKfPZKo+W2B/BbwzTDunXrEOjHdOMVrmYB
A15HwaEIRmsdGv3MxHKdpl7zYW2Mldeig2iEqQsDiEY1qkCrx/tyHiKCxWnDKqVF4qnHSX4ss6Ot
jLu5A3xDM2SvI39MqzmoecyaX1xLAvgsYfMafHPiK4tDpZ/teYMeJzumpeQCQh2ApIe7Lfrcmgho
Yzf57JPcT7onYTqrs6Um8OWx5mzwd1TKc2ZkUTaFcKfWtDFIgB3qtWiq7Y+iByrHIUFpjTB18em5
Y3orhi6EA2xnHeC+5tro6iMDhOpC7FtqBeZwr6pT1CEH1Mi2CxJfOObqHaP1tu0giGSQsNq4OFJf
NTMUxx47XBFT8ynNGq+FOB4nxyJNAjttgny20K46rHu7/bTABneHDqHNEnxH6QPoLa6p3okm/13r
2XFCpEEXJGlhegUHKHlbww8vG7dE6XG4Aw5cQdTO+UjWNcAyndbsHTuGE50HwI47mAQ9Ww3UyfYq
ofec7YbURHR8yZ3fAPPB+RwgzzLPsKXhBpR3kPAjioMJrAllP9jI88zwK1baMVTkxi+ZthvAGLAU
zcfaiuj8SNAtmWLjNYYHYBQDagNVnjSnwRhPMvjdoio9FH3Q2BhxJap0/OAsueU4bR1pCPrBCuEV
AaGAJ4YkaDPhmsVJSSsf7ijeNOE+gYvkUMCOCUtwTEgg5ieL40hQ615tmiunULChO1JEIIKsESrL
Dux9Nh4dDburonR+ayRP8Jz2aiPbz7rjq/JaLsuj037are7qaODk2ujDKhvbBa5Vo+51uCxMNt/r
02nWDmRI4rlTAxjOJ9SIneRuxqU8y7oIpuVoCW59tdM9+MxEJLNgP9FvaaN/6qDSg9LfNsdOCy2y
T5UNmNCuo7yq+VOf3fVO5jrdFnELanaW79oCaY1WQAkdmkDrm/J0krLCSxLVK5vqiDIXzg/URZk3
MifnTiuyVTI5665Md3o9hEaq/ilxQjX7bDtYT1PfolqFE4NTIwUzuznTQqfOPYLWWAJve92UIs3J
NjKkWLyfcCFHggHcNsChVVfTQOCpU5fiLoEib2gmUpyYew03DW6hmDychDXDnwbXfmvWolTb9SYa
cM8s+2Z0K5MFKgxUDZt6sN91VV055FK2G1AyHmRfRyuYhJNOnaJHSfUlFUYDk/k22p9OlcUtnECV
/HdH8kdUZQ7IigDeoGxIhh2uEtbe1tmJd0kEuR1uC0e7aQ40uyvG+/PF1KtxGM47zSsGGK+jwGyp
O3OYPBt+ujlCz0Tj1GR7mmAbmH8Bi+j9D2fnsdw4EnXpd5n1IALeLGZDAPSkRFJ+g1CpSvDeJICn
n4+9+odTKkVo1dFd1RAEIG/ePPcYq9AWaiH5s/2WgCkKVhG4EXzcLGJEPsyLjAlx8VZmyNavSE50
7pr3BLiGPFU6s8yrw0/SL8C1iP9lrbUY1U/a+wgxUmXqazofgRVd7IEveFoZvb0mxXLh1No+SjWv
Mgm0uUppGj/KjVXu+A13ZonP0jIXUmutjeoI4ugqvHqsxFehvY4Ka2Fmg+tI8dIEetMHnQM+a4JY
gM5Goz1eC89GC9s1bkVG9xyYDUX2c6Zwdkg+kyA85tKwDmlaM43zhJLCQE5csm8/x6olxo99TT9d
YRGFfUzo3SVR13Z9ZOiGCgZrs+JPXL87bbCL5W6l1Ow7ynRfR7lvZZ/SvDJyY6kGm8zWVmPkuIRa
rWS+2oTAOH001gbdA2djRZv9aJqpebK2qS2bc21J4Hy4zrPhvnDeCqU/lqBRhkH84UCvHsrHmVvr
kLe2RDHE1ks+b2XreYCiE0p/yukeWGOyL4aX+iL+3aj2nphtbLWOU+ssU3qqQqSovN9U4z0PtgKk
vVmLrli1+rJFiyylh5RObmhfkmJTAmLovW/IhyDuFh20WBH9KjBSTiJzUbGYmlhfzvPnSMMyc7ok
R3yltftUEX4NQJxgqmQgdwJfg7Yt7nIhPTcYW/ZpcUyo03VGeEKebaIaRYszL5QEOlp1KobRS4l7
LDmXzqOXc9KG+70PB3tvRdo6p4XLzZC48re863dycFfFMUr8uzK0Panuvc5511sd16z4kDC6kLnf
UDZ5+sOm09M7yajpjD9ze3C7YCAzje6vbL10GLwhjMn1CYArH4M5WDv2ymbGZZLqE1vZLm+eKgLq
nZneqjR2vY2kRgbJ7a7nSONQR9PWaV10AW5jwU03c1fKoJa0uTvBU3dSfV+NFHGnWZhR65flCNSk
IH4Qbk5XMNY6iB1EVAJX6oEPsFbQvaBUpnNqyj9tXzxZ4dWaPrkLJ8uXDaqG6XhGHXh5JfirvRcl
tRupYi9sPpQ83YfTcVSzc1KP981YoLSniCXSUlfi1VAG4ABo+wuxTilVjfVmmaTDwn/R+VxUmTaE
9L9IpW6Yzx26LEVSTrXuPBm4uoBOPKLSdfF6P9Sz85gWYqO3yoE83MNE/G0LlVYG2ValTZ5huw8A
ef3rZF/TjRe+NSaLbJA2bIfqRAK4atOOhcOhm36NZ7vTdl3XvaoCKorKKbQPxDJUAyDd0kAPLF2i
HoitgY+mAI4YkXovNzbdbzOzwePJYA3xmlDjD9mpVrk6e7WMZC/Xt7ki+V1pSCuRv82BvjOgG0wG
0SWpr8ZpiAIK8b8celP5OhIurdbTUSWwvBj2JSYd46tmjYs0eDDCl7Bxtn2V7vC2e41mKrcjVs08
uUbCAjGf7YG4G+WzHp5r8jn0yPJniRCdLvAjQkJzVdy1TTYuLDM6cyiBHeANBQd15yXq7K2IivdR
QN01y8NUGxslbXCUkKV0kVgdIynmUByEBIUoTeDBC76vyRe65Fr1XlLEXmt4xtMlnPa2dDcmvLJ1
G+WRK4ePieWXJm2+0xFTYONVoZampxsNYS6z7NbNycDDrZeSkCbKcOfgeK7j+bPSV1VTEaUigb61
nDOcplsKzv2R8yg3ZyspT0SI+06qbot2Ar+uly22PqEGG2q8OLSrbe1sm0rlbMYXZg8OhkHVwozf
RHvJAS4CR93KnQWyWZeLrjHomebSk/Rjkm5CW8ecSOcDaMq1SkzhfIzg4ttCeCUhDb6W1Rl06rMR
ImMZinf7qmxMe0IdVYZg/fL674TFLDVmVTX/7BgSXP/9qhUNytmfaQaFQvY4MrUuLq7nHtySuDDZ
i7SIGZ6S+pWPvSEJeqHV+46GoZ2jk6X2C8kg9lUxPsegxF0IK5o2twmgRdNi3iNn9FLGOulO5IAw
Da30qDWXtrRWo2gWgqlzMMrLsAd/cu7CWPNkSC+9XLvd1F+IcnmvHPQHTeH2+VvAyHX8NJoHK/iY
e7ZJyVp2RrWqdeBgvD6G6rdVPdTWNncG9tzWb8RhjIpl28e+1t+ZtrS0+OvV/IfTsT8Y1bZv+1Xr
6B5mr2gonAUNwK7ryZE61E2yCqe3YtpExi5X80Ve7B3ziTRKvxLKIpxlTwI1SGTfltFqKirBjxbS
/PeWb58E94XCjE116MNLAOMJLYUC60uJVrHUvMSD+lQJI2M5ihXQ1zm3t1K1Tq3QF91mMuZ3mbaz
GTuMphBAhptArIO6XvcSxp6FTCwwKFXfLwPFWMoshImH3Ue/x7R4j9ucFZZ5kinYan/b0+iWo/0U
a9hMOlZ6sRPFVVLI9BL8szlRDxjCLMNUobfeDmLHtrHhA191jbxpFOpAOnyaVKmyrdaz8hASXWJy
/zVPf4p7IMbA8iZbf++6AaZcfHJCc6EN7NFGgZtWCYA0z8W6GOzcs2SdMPkTQUGK6wD3jePkF1q8
x7XlRGbMXrTp3jbndRSrm4D0brmwOdXp+yguTgpELiLhVwFngiEn9Dkd1vpA8ghjCyU7hNpjOj2X
yYeTfCTiPWQLUPA2Sfed9l4KoPbuLjSOwjwNnNkKvIJDkEgAE0nK/HT+SNpnZ3pO+88RuVUxHfVh
DYYPTVC2lyCoWmT4ZopM4XAdXzdKiATznoGi0hRc4T5UTzaojCNvpG47ilPaHMLqqGcHJTrEykGe
Pkb16ud94TMkhThd9pJ0whS0oDTNcuJmAcLkVEwvEcLO1joOxl123QEf6ig9T4Te9nXuZ/Xg8jB+
l+VHYywrQlOVlh139MfA8cfYpRLZOLhEF5N+1wCELyI8PkOv1ip3hpqCQeDW0jmAoZXVtlp2vB4v
J+c+lQgJBz0qDlKgnWet2RtsaaHOKHCNLTmjt1VrIBum+5/vDbEJ8s9rrrFEfyJ/KFK41jQWlDgk
id9KT2P82IyuqmyBCgpco1Jx9alpd6qxqjTHy8tpy/E/s6/ve9db2lGKj213Z+hYlzDtZZgWgl7u
RLotelt7TWZ1hbpol5Vv6ujstf6styNezIWMG43z3pMIa5A06DnDuyE/dZGy5KS1DJ2YxEPirjq/
6H5R808zIea6pB2u9jhZf7Kj57yH2N4/SvFTzryou9iVl1T2Vo+2Nq35Wrd+S+JivBbJRmpav530
VSsflfwOKT9jDbdd2QN009APAwx7Wu1hyhXCy3kJQc13e9Sy4RSnR6uNfAzSV5kavJrRKaIiyAYG
P/SIDAw4+NnxorBWzYbjTG7qbm9feinbSBrnH5kfVJHM9ABT0pd7UEnpUoW/8zD/cOrSnwdnL2vh
zlTnvVoxem5bza0tuL0YsGb04U5s+wblO66XJsNHklBiUIBLypFUL5Kl6IjQ6ezebyJ4S5HmqcMj
uYD4BLfMnHdy96E2YglvaqECfWQAGUYue50iXcbqN/KrugXLqPiTInnsRXmx+4siS/6PeAq3HmF6
FLZNLyAKZq0nFczvv/Ee+4L/8J9LwMf7OS7C9v/8L+V/J2Nesv9xXbtd1s6hsn7kYkQ2+f/LeJLj
WC6NiesmDDL7tfxDwuQ1dfZ/MqkKIszUyoYBNjWYSfOKviGAfSXwuzUEC/NaG7tcYlPSzE0Svw3S
4Cumwh7LRFbVV2Nau2GmLnPnjx2MlyxqFxX4a+g0Xojkvfhlpuk39/LVO7lhJaHyN7Lk+jvWBqMp
L/3hq75hBw2pMO205JXI+XFilMUA/Gff5g051p5NZ4jzHMWQ4vWJH39H+PmCGnprvxNrjZ0GKvpm
NpvCyFeafeTYvgiy+RvyzxcG1catA08sh500xJLAxRS4rnb7uVuFFT02w/FB2ViJvBglMgg1bcOJ
cRcbhq+rz8GU0YbeFQ6zlYE6DDKiBOVRboa7Lv9GqfHlrd3IBLMhneUohHGcg3oTF4tWfY33QFhV
+7T/zQx6U/fronuE7aObhwoLdRMXC6m2sHFIFxlnCE5CpALug/xBNX4o3721++F1lIAJDja1uQfm
TFLqjz4h5aZc1Hbet60M07VjNDupf/qf+bIbyk29EGVTWs3MhfWVRCT7dxaqXyzR24xNS6SKLjkm
lo2qK2scQ72fPYebpW81elqLuOF2J9ULYR8awCA/u/TN8icRTy3mHiVi0e3kbBmPP6v0t34+EXEC
RThM0075mJ/L3/++We0LPqFyIypSYlWyjMmiHOuws6B5DMbVjRb4ZJxjBtfZXZxrtIDByZGuM2uM
QRrmiyLbV/orIwhJ2uvJNqabqBJisVR9wyRimZKUW8+/iwFbWTEer9P5WHZWg/IiB+9DfXZUeWVK
D1E4QIjaKrOJ/TCLKVfO//61rov3L3zTW+8gS00iRQXx32XiMuFVIpqBLIZWvGpV/R5X/IpRMP6s
Kt/6/EypkZtZzadkJXdzs7Tsp3//Dl98+reWPFqh94Wix1T7cF8m17PCv6/7RbW/9T009b7Ca5Nn
M0glhZgURikAWLJJAP/OIPY/LfLfnv9NNRgSWZNrgzWQqJE7F6ei3Mv6Qzm8dZkDyhgwQN4M2r4t
91b2VrR3bOtl8VxLEkS3dAGKCXSduWX9kQ9vjnQJrOdYfSVe3ZwAbEnUIAm9vU4tJWx2QqCdMluW
9R+NOSlJ2KZasZ0/xumTEXtwmRc2I5vEWSmYL1l15HbWQe1XlriXwRHlX3FyMpQPZ34FfXaH6E4Z
72fzmsV2nzfOUWp2Y3KMS2gHZc2Q8a0C3zHr5j4sNHiRMHjCM3aGdjOTsVteRl32qvxpCLY1/Gxn
G/bfqL6/4oTfWj2aiMK6pMeT6OrNwWEQ4hOjGrw1pxGg34T86LhGqJC4UXoVJ2Ed8N0Jox/Zzxny
Tb1sR6eUBEKv3VgfwmAtvqNSf/WR3xRLtQz1SII/sOs/7Yfqmz39q6Im3zRKUyyV9lBD1y+GZ4N4
UaigwGMurlt6iPK3BY7rm+UYKp4ymQtZnkmYZiIRWl7VbqJ0w2lfdCsjmwANedhMNSxDPYTl/CLH
7Z2jF7ANzJNdRB7OgisFcHmMzU04r/NQc6M83k/gyam2z8lmibXvlN1fPaubUt3pmSjmVKEn2OJA
IH7mQqPf2mgNLdPsJuKy8ZFpXPydY8p1qf//JUC/9dC6hg2kec4XExiM5X4jnFibzc/2Qv02vDNu
Rd/UeM/t4hkPBj9PvmlUv7rpm/ZIkXIU1xXXjcLcdQaQDsgk4mfZifqtW5NMXEcu95iWKx9MR390
2tBvvZVaSS3abEQrYr0ED+avf+8Rf//UdOdmuadm2EoDNJ2rN0mbeO3PTly6c7PcTdGWgbg+gfll
Pn7n9PH3DU13blZ73tuOowc5vZxTrxoHPjocJEuGJmF33s+ex83S0xMKisi0cVe+9V7x50cXvTUr
SnBjlmObj615qS0fFOdnl7050ORNbDlySZ8Ii5Exl/ONN8MXT/nWqkg1wkYSqsoRTuvXFgTgPKxc
q9VWWvadAe9XP+Jm9aUq3po2TFx85RlK/BnMU0JQvZN+41z091ZXt2+akl5OIk1SOurnJPZjOCyc
TOxs4MxJvUfM86M2Xb81MEoyXZhjinOumkMzXztduPzZe71Zk2qtD/3UKmjqn8IH6Wcftn27IPWS
ga3MiMBQgg2gPpr2f9/tF5XUvlmUZhAGjXI9rcTpOoXkRH9VRoX/74t/UZ7sm+WoOkQK56gdr2it
GDaT9rOncetFVE2JATLOI27b5XTliy/+fb9ffHm3VkRYGNQq/mETkXCQgjuM61M4c6d6SvxAn7/5
IV+snltfINVM7bBL+CHAoldeB/MFHdaX1v5so7k1CNIM8kLCFk8Hs27jhakrXgnd8N8P6IsXat0s
zdCwlbS3eaFGgBsczg/fdM1fXff63/8H6mrjJ55PE/esGp74kJLVv2/3v9/5L83NbZKn3gnDSR0x
7mQ0YROegAmctDHcJ7izSuPvORxgPKIratFqTLUnjTISro0J51JWFybjrKyEzXVnqjYEYGQedbRK
Ko2hZ74S86NeTNdJ/y6yVRey5NUdVKuiRyfXfXsyV+UMKqutFHPwAMxcHQuNoPh1VUdIqQxV4W3m
kEWaw97EsG+cs50ud1A1Ly3U7thkfo6bbG69M6L3FU5ZIVCfycglyorVnI0btWv8Dn8/u/Ck2dxn
4bRxEv64/2MwTO0eZyVcRiiThvy+xc8/0M+2CjMhV9GjPmJgB7vg178fs2Fdq8XfnvNNeUIqrCj0
pgLn7g6t7VMwPhrwjSQIlKV9KSeeT/AmEmmlOtpmcrpllzbbqTWZYWytbmIuL9a5dSgCnMvhp+o4
l48Oo/JqMdi/r6hEWm4bCzGRWq6uFiSj5qfQAEJ5C1VwFeoIdvjTab6r09+J+o70AYXDQ8HgsNDX
M7PnsV+OOjyWOcTe0BN17sXwvGPxUaL7wsLI1dt2kUEWtsYRHdBaV5JlynRjhpSUMag3fpMabYqd
1r8OmbPKbbEyIkASGNrTr1L9lZBUMopNAi9DueuypeTAu2FmWytuU21G9ROY3hVm/5i2xV0ldbsp
Zag0MKlEpNxqpdtAKQvgmKQaHrDiaWphSg/3E5T5MOdJJEeLmRwCNThSuKDF2O5L/bmNajhg+jqL
dHecpHPZwfl8V5Rp0XPYrKJymc7p00j+dxY/lfPol81OM5elzKweP8deaTyLPxT500wUsjDESUJB
Xuv8z2o8wJCVZE+DMN5P6oJlUJlHfLAWY7U2q27RtCcCNNwi7n1N/8jqvTEZXmIWriaU56KtkSnC
Seeuhlj7ZWLjTtTUOnZwXRdDv5Rnkq3RpORRex7r6sr+0oz2PA2dZ6Ok6FXJg7exGuN7eNNWXvgZ
BuWWpLgiHjYDLPzQylxiJeeK2Ilo3kgIrPQjAXteBh3dMVKCMmxX4RYMfnQNk2UIoWJdB4y+qgee
HjQbJWiXgzBxOnW2ClJPJxjRVOV+ZHXrnllbF0d+BlkhbcZVbX52Q7CMY2dd4K2pRtpHEUKdRqAV
MqC1c9k3Y9UrssvUaFeLGNeUsPZtsmOm/o6t+wkpAyCpCxwCNdUhPy93bavfdJHhTlfd4RxAJnrJ
nOpkz3gyMUExFhJ6BEk6OEl3qBj81qOf6y8T8btzvLewv+vXHITuwcvu7FnsFeesRH/GELWmAiWh
gtlulO6oP8hCbJ10BaLEXDRYGfAt+NGLMVwypbMc03XgoEMLcloiHA5CkaGLFZAwa19k80NvIwiq
oY3K+qLgjenFczM+y3yJUKNGhgTBELh5UEKVyhdtKLnNhAcJsS+zYy008YzvcRtHbjoiMclhps75
UmhbGZqD2UXQ2ZhaVrB9M0QA72WqISvc1Im2iCyNnERs/nKUjc0+nsYlLlBYD/pJeklzG+LAn0Gz
FyTUKO1WKhCngxONAy98MF0NvyBNPhuorhHuYB+uYp/VGm9tmS8jphl28pBP51aGYB46Li8DjtVO
RTHsFPDtHb5jwMgufZbyBmciDS2Gus6EfQoN5zJYO+hbObTnKt4KHM2rcWk25qGnQFvti5ShCUzR
isatJ1eYNSe0VjhuMTaBPZtFqZ91L6PB+uyh6ZA4Mmh/cGx0VRkB1qR7lfFew27txqduLFZybDF7
PaU2tpn2GnKQ0qVuH5EdeRU/Dum2nO8UtjAlfm57WPHJu2Pq66oyoRs2a8eSQeeGRYmUMzOGhSSz
6BD83Jn5qUz5jEdjYcPrl5315BwCi7i21sIxunSH7tFWYG/CsffKNPojJ9k2jC4583XW0nVDFAYE
KOtZFwUlsvDnLnwOmHZ10IJzJz+Y4ZsdQoXng+vgzwnyYRYTpKGKJSrbTwlMj4IInTKd781afszh
xE858uKxoC4nzlsuURGjMW1W2Wh6Zje6jQH2bDTlazOYm0HeQ0qNcIvB4wHpMA6kZrHU4l03/FKa
Q5wdVPnVFuMyKdmVR4aS7dUyV+xUnW3/99TVm7bSVmlyhmvoT0Fx4ATg6rw30mCa9GJUeDIjA+wc
+LUdw6MgXyuWc2jUw9D8qpnIh8LtMK83O3wMw8qf7I3RjIvaeuzsN7AlL4kHrzafjPxTMy9D8kpu
mKcjJQlpOvril4WOYSZ5R22tU5PcVy1xKeElaZ7yeMmKWomAqxlZfAjT6V6QCRZL21RYcOmowHBw
8VZ1mbggxIPVlCYtmmB72xayK3LIA3mb+H1yDspuNxToNODimNC8a7ibJp0JhynTcV6D6SynBTxc
CCxh9BDOF27DkyEdyfbwSxuCfSOfJP1RxKsOTBgp1RiLTSZtrQBM2DmkjJAqSOxXu5R8sj76kh1n
+FOizYunbJn3476zkLo5rN/6JXCUzRgxZW1hdkp8rJkso5cJFgZDumukrRSPtMKCRu1s9N856H3h
aaGbNyeciPDEAEGM2DnTsWsVL6Y2tw3K8PpTF8mqoLXqILrETUEIFHJ29AOk//qhKbkiQvsWf85q
fk4DNrfg0uS5lxshfZ7qlSzPpAR3tDddP0C6QvAed24TSeumL2GFO2g1L04GM7Qol2YHqQpi8L9b
Lt34qmW++bXKLurTKhpAegf4ihmqd8xr6lOk9utWqr2YYozSeC20VV3Ne1t5bezfcGAXamZ6Vjks
ohntJUKsCpbHmBgosu9IGFnMyCLEjIBU8mu930ErjMdTUmV+heW8md73BaLVRN21Vy5hRYPKqK/T
UcVblZsVD6ly6jA+mDvh2aXmy8HkcVb9nSNCddJ5GYe4UjE0mE4Epi9LhJzxRqATi7t7AxaTNpFB
JD8OWDNaiEmS4JBFH1BpjWrYCvOcsE8lovBDzpJ2bx2SFEYaaH5AZ4WAjTlDmRKTKJBOt1ucgpRF
XsdIypcNknvBdLqBFEQ5mJu3ud7h+UMnhFzZKp9lCetroMSrDW0v7Y06PHcUrgklwNgunfrgGMem
8br4pJbzWk42E++9Rc0VhLCKpXKtqaELOY2+YBtUqyDbqKJ1TTPyZsqZYcHnRGxh65CzlcrX7buC
oizX/ULtSqo4lE+ERNq73p9Ffo7Qn4HClleoOj5VEOVwzHAaZxmnNKD2SjLRqWnyPs6Os/TGlgEj
U3ganVM1nKeEOWm4lIPDzObZ1Bd7tr1QXUnjQpyt9lCP8yK4zlrkXTif1OLBUu6NtPEJO17oDMnj
/tBbLy26zGwzUtZM2mV4Aov/ePH4CaS89zl+szGbSJH9t5dAPMnyKQp/Dc0uTp4DtNUx30LO96cZ
xyr85TRoqbhw8lA28TXxml6Dgmsj3WekRb5CENr3ESqc0YK3TBCa3yNEbHL5YcxOJXN1i+QBiLa+
nasbR1WWthmcCeX2U2dHEIadNsuqgn6vqvuujDYFp58AiniZmTCneD3OxLigfirbtzy4tPGjkjtb
REIYAmoPwdi/SHK1y1jSpfUxm+NpIPuT5AVi3ryC4LMW/KkvH/SOCiEjZIjKbQD7U4t5AKilYym8
QPByW2Sig8wmMJ3KPCCqbFwMwXEivbOC6Va/B8p5UMtFgxDDsfAv0B8NDGrzGLWsnO716nHIVv34
kqSTV/Zb7MquQaG0rbCwdAqjoh0KlqJWnUgdXrDI0MCjYya6gcX+riTnnvZC5u07j+i7yB3pxHsT
7DSmwuo9cAntvq9CJO7mg6Hv42Fc2bbj4QDSybuJ/SPX3xKUDqPzpNt/FCL9zLj0w6E8W3r4WCDW
jrEZwQOlwwbe6wOo8RE7UMr5M8Tbe8V/VDJMHaZolSsfQTf59kgbACvcbfS1Hq0mUaNk3ykMMTOT
s2/7nCYlgugU3lyPqB0bhqF9tKV2J5eExtRRx5nZDNYz7XXZty8RBtmm06PBila6g5EBUyITDeLQ
wfPMOz9EddDq9YPZOxs89Y8CVb81wWrNvNzEPk1BeKc4riBiJ7kexQWtEOr/3rw3EP9HwfGqosE8
JbCX3egwm6OMh6iVMRbI52iJoKnmDCCuzRyxeo40LiPovkU4ejaiCavdxvJeLZ9GADQtmxCKzG4a
0JGj5VBM+1zN5IRc36czrYph3Q6b6yakZvVnrGfrJNBcJOeu3SCI0C8TEEIO2iQhyZqz0EPwgWXF
Ju6hQZvrcdy2iX1n6TnC2vigaZjkZpAK686PwlWC6Yrd5udA0VcdSpiw6Y+Brm3xTVtNEdQpQdhb
M65n3d5YvbxrM75HKpKNEbMwXiVkP0FBgWrPIQT/pnkbmmBp5fCbH8jsqaZgPxXWJUvFWrFhHmKE
88129gV+cAMUolziYaCZ3k0IC9FFR82ff1/4P+bSX5CJW6tioQym0NV63Nl990gxOwbY9IwmfaiG
MQQZURP9v51D+rT/YNdAD2K6iMt2s6TcpaO9kdv5KbI/Eyc8OsHnv2/qC8z11uG4mZ0a/ryJbVim
L1KaoCtFWVSl9+/L/8fl+dvvfIU3/weapqf2MNQZI71K1rxulh9FuC1UoorEZyxdwl5hML9RBEzj
bivYE/spOWbWsf42fve/PLW/3cHNhACD8tLkG+Q3BEeZUdirU44epPZhkm0D4aC6IGWyvBvJUYhR
OrfsVbnKLlPsu2oH1XXEVcFW5Z9h/eYNbBkhBItTBuO7SFop4nGOv8EX2V3//uGaN8ClZRboN9iv
dojvFzUZu6Bx6BLXUCMuHJ4RhxQ7GiCiPDK3YOpfxB91hlG94slzeynZUeZI92pEauwFvo5UekS3
kBUcf09D9aqF+tIw+6U+69uoGvxIetVhiJeafeeUL6Ia3CmM/Tx/qmfLFSlquGrTtvtgeiq62sPd
yEERq3R3TZK4OaYiDUBzHdxr9tammlLT3Mrco/yr6+dU7oHX8LYhTGhEUEZ1b0sEQensWtUrViFZ
gJpt2w04csseLJA+t2gekclL3XNEoRxRHI1lfkUS3EBqF1eXgbqv6Cre04hmMYWoi4FG1qEMjexD
Z44bSYfRf3Xq8O1s78g+IlZ9Rq5YH6Ny006BawARquAQo5avE4y4Uo4FZYeYXtnoVbrA0A2Najk9
Jl3pNX20sRwbp61XS6Ntjzdpva2A2IhaisP3efwsynBXIfSpI/jTqBhxaFG1lSH2DnbVJbkGjMj2
8xwfmzhmN6ZvZ1cVSsJayb1wRAEukDOGq2AZGgpuUxavGunr+Jro6qEoP7WyXmf25GX9Vd2/raKH
uJlfU0HzY6IbNBWfI6dbxew4yPTa4mFID2p6gCiKuVOQLJ3pl5Yr/iQnZ6v740Qfuhp5lcA8LrcA
PhLOWumiUWV3LNZSde6sypu16lO0xbqTZs5sr5a+g0iO3LXb55rm42fCQV53cVVaDGZ+PyMmF+iN
mmFcijIAQMr2CN7+SxgPo+zVhlgQZSWZuS8pAHF/lVdipGjNCTCStcuVYzQfOrrHZgofDel5Spqd
U/yxIlS1Ru6NWu1P6Ap64Rz1SNt2ofYr1kAgIG448h9p0NAeE6vVGtjWVgStPyfotnAX66ulg79G
kev3iSV/Mwf5Yphj3uwpdZoMfDKBoOsYQA0vYxh5kg2FJEIdN3/HcPiilt/6cuPWWqiYCIldlz7m
xAwb7d5B1vrvSv7FGe/WntuZCw4pdFK7Ul4nIYF54/Td+fHvdcu42SKsUIl1kF2xG9tDP1zYAb65
8BfTrVtPXNPRSlFYIOU99hBDMOMMhokcYceF/N329sWwwbip5oZVZG06G7xYlBxV2pEhaAKXbRMs
S+LkMZJXU2FTZ2LX0e1vhvVfveabOl/MimxN11+rid4169oZounDAuDf7/mrh3YzMrbTKMrnnvcc
GjJJ5LtR7RCgYkInfv/7B/wnM/jLhmyo/29LkAQdTFpDYwc0p2ul3sRNfEwr/ZcSAtITzRtTWTvl
wxpGjrfZMQ9e7IYjyTUJD8EdLkteX2EcFk7rtOJEK5e/HDPfdOgtGd4tm0HxkyTbFXTT39zxF2/Z
vHkmsjmFclCNjBpRGJoRYwWz3IvskkavonoJxw6XtfB1xpJLx/TDSfH0sSQszbqFJGB1VUg7W8RI
dikzUnovpI8EE/h/39v1pf/lYZo3D7MNEgV3ORssEd4hm8gEPvjvKxvX3+4vl741Iq45Byu9zpfQ
Fcl9bkyrOg99pxMb1ZxW5f+l7syW60aurP0qFb5HdQI5APij7Yg+h4fzKIqUxBsEJVGY5xlP/3+g
ql3iYVm0+qrbYTMokzyJRGbu3MPaa9GWZtnVpi2zA4jrYfmBjaMo730ahGyS2mFx7CXjNjEPdgKS
spSnVJs2QQQmNdmW7ucwwXKnt/VKVEJa07ZxM9AEFXQIj3BBhS10WgJKtyA9br1uJ6NPafCY6mpH
f9xxNaf35Twdp8CNs/haUswvkFnt/YcgUNvWPypiqB+W6bOa1DtUo8kSyDfeyr86HnuWfE79KKyh
5D+zs5IkSLadIAxG7I1K7h/49f/4Mv2/8Km8/v6K23/8J//+UlZzE4dRt/fPf1w+DrS0l/+5/tE/
f+nln/zjIv7SlG35rdv/rRd/xCf/MfLBY/f44h/0lcXdfNM/NfM7+tGz7nkAnnH9zX/3h789PX/K
+7l6+vvfvpR90a2fBolm8bc/fnTy9e9/Y3v+x4+f/sePLh9z/uq/+ISwf/ztsfj62+YRac+vj3t/
+/TYdn//m2Xs340rXWnIVjlGm7XTaHz67x/5QkvND4UnfU9xUIqy6SI6ptzfXcfzPc8oVxnhr4IG
bdk//8j87vuedHybz/JdPvJv//2UL9bpz3X7rejz6zIuOlqxnptf/jwxGrJbo6TLF9sTuHn7Fq53
Kphckgbva8jd23iCf60jHVNu3XIRn2Xl04WMdmJwOAq7vygWL5833TjXRGDQfp3QPFjf6KkJTuZ4
UR888EbwyHTI/ZKcFMvn1AmyowCYaUGJmAzDD+/8j9n8+PR7yWme3nNs4XuOJ5Tmjew3DaBmHoi5
1OMBSlgzDKzSuU2NJjM6+bRdR77f3NtDBH9ZFsS0CsPub+L+cBYjxU50BdVJA3Ez1sGFBBf+DZtO
8N5K5V0Y2bs0F+6la3vzdd/J8aNs7Flv6gXCtWFC6t4tg2Vn3KzpNwlFl4/IfRbiKswKyAbor51v
TJJE5wQx6QlFLLLZY67oaO/mtD5qYzE4b5zyl1fs91dhG2E7rKJDvnsvdlzNX56ZcjpQtobEu4Mc
p5+EtfUr8Ra7+UvX8PtQDvvW9pUwjthHJMZlrmwaGqYD487NLisqcdpagYV8/eDhpgZQLfXFzfNS
/5KF+ZfW44XFuRqemq5vnn67eKza36gJfX3sONr/FyyOYFH/tc25faQh67f/ah4/xy+Nzfpn382N
1r8b/uNiMBzpKGfN53y3NlL9DiLXdoX2pWNs1u6fxkY6v9vaka4nPMdxtVzX809jI100qXxfSyFA
mfyKrTHrc/1wPbuODdDJUUZLT9ouu5SBfsywwCkSZi0dT5ustkvrKAjD/CkmMekdFI2rTydNq4HT
LDBFOJYjRphruvmehHxunwyJVftbYfLsW5PbkE+EPhxvjuqS495zkiMnWqgjWCIK4OEdA1LMflgj
HhwmcNigFb5xwDB9Bf9Wn3itdYch09vGQ8/ezudOUPgOmg9xUkMRUcQWcG4l3rlVYZPeI4DlRX+S
Y5Bsl7wDJQFdSka0Xcj2pGrS8BECFDSHw5S2Gzhc3nn2DMgm6NL0JA3VvGVJznluHwJQG0YlkC2O
/haiQJJtMogiDuq+UNc6gMtFWi2Z70DC7Sk1DEtpH6IOKcnLH7XAI0nc+hEZSaQicUGmLh1JUizQ
/1Z1vqizoJ1cfJc0Iz3iRU1yyy2OHJAk/KkOOJZpdxGlU7yWMZ2LxKpQyo0LV3+EGCOe7hzdN8XJ
EuCOunHbPgWRyY5UlInigDTy1Gwyp87uJjyf9gAds0je5klYh+NxUdRB+iWty1V2MB/SPsvvwbHM
PnS1IyqCNUlzyIffD4s3h/pAV7DORDt0Vfp6+DZGk3BsyrnCq1pAZprCmG092fRj9NdOrWk+8lmw
0PF3RRxAr2sd5E3jVeJiyrW3MisvSRzCA9dnJey3jovWoqRwY/o0VbTLF759kXheUW+WoW/iA9Er
6B+dQvRfx9GaeWB2EIzNum1OxroH1DHopPTOvaV1yFCbYQgg0ZzMh0B7AGFa49WUp5cpbDcjtACP
PaUve1NqiipuM+juvMo6cjGbqSka8KZRl4vDYVqZ7LPaabd9L50MCptMDe8MOgdsrVwa9Ulr8ER6
AeVN3r4ZfEg0U++9V6flpamSCNxPBJWDa+D3fofgeKFPxqBq2vvR8sx9sPjJ10gUUl3V5VA9THNa
xEeLS+2qmGJ46erJ98ctSSZ97VUGzERfAYA5MHWeRnft6Kbz0YC6IMlUtxi/mEbDVJMKK6aokiE+
3tbRyuFcOV1EUm5aRvBBjV62nbZa/zQb0+VjJ5/Jiew2PFucEU4Ty4dGjSs/XoUjCmuhpbQIwdtE
NpHSUEHxskC74h9KbpCbKu+dO61nwEtBXM+fCmhHZwhrPHj82rRPQRtRaNCp19mntkeFpFgmuP0C
Pcj3NSra7cp4598l8OQkO9z06KQpZ8jPRqsKSYaFIwggiDxHuD+8sRl3jVzgMYzcOaxOoySt2+M2
j+Fm7jIpEsoTXXXl2YGAVBNSneV9EVWrCzGzF0lr1ba6ysu4h2p4lu5XSI8yUt/ZACOEMzbV+z5L
oOaovNgsyArlERqbtRvnuzw1gBFsGI/IS/l+vuuaMho3lW2ixyoFjVbaY3TluvagDnNkjD8FvUyg
ryh8ZcGjYzssSmCP7VmIbEQBU0+snhZTyevKmZxTX4+SWlxYJ99cbxL9IWyN5FE735nh6FgigXi0
lcXl6TzZ1QExIqroYFZymK56MuhzGRb3tIo7H5fFQPTeLV75wXEd/QmdlA5gU2OoQdsFBalNpQNa
tEY4tgeQPDGRI38dRjs5GeiVi1jB3UsNPKQDvgoOljCsrxaoIj+ANbKqzehzhg6jTuUnpVutDLY1
rEVg+gIqpPno+xANJzUA0s2khiJfy1Qxycy4yIrtTOlQHkIARX4tKOvytGhk8VHV2nywKUVWPsRg
ZYhTWvtlG20sqkQdGuqORwp3KAK205GE9jAwBzGyxMFhNzSk4KwgFwOR/DjbDelJeFKacRU9GQzM
gpCbxpgTBahnk4bt+JADfEILupYre4gD75c3HORJWSUOzmE4W0F17Y6OTNWwqXVeDzrdjDXvGPJy
RE2Voa4kssKe8BEFu6VunBZCR0tZUOClvGxvF8s+cckKuqol+a2o0cE2q+smPUm0VcMexzVpnxei
mBxBk7zN51LDglS1PJwVgStmqI8g7aE5CQosRESoWqpsgYZHNH1AnjEMw6nvdz1QsfEMmsYAXrlY
pgZCdEstgYc6m/Lzepe0tvVFRxLq4GYMp5pOWBbYIu/8oMdyTm9nF8TAgfb62T8Ivaa4jWvfLbcm
6gmHR8JwsxVB3jU3iVeG/XkglQv7tfaX+VhPbfst00X73pr8btp1xCghD1jlTzBJZSH8O6btgPdl
FENLOTkPVQZe8b01Qlu/bbJ8gaerqGbKBq0K3CsnlTF8g8qBeTKZROBxTCLo3rw4yBG1GzNCoC2F
Uqc7QkOn5M1wJiH5bKFo0x+HXFfwWc+NWbqrbqHqAPFpCNyzSvKxPXTtLIdxbQTwKjdhgnmWTtSZ
E7nMJj+PRB8S/WBYzse8F3pnO3zmciSKOINgytSTc72IIpfbKWui9LCeCkPrB+15UINAV/QQoqVY
bTJ7QcADroKkhU7HT49pnfGuOmbk34deX3oYGTXoyywLBnWaiYEbK21Syp0bqWxRXHVQ4oH7G4W+
QtwPmoml7wABwiGczV9aOwhLCnb9+CmrrbDZAjIKEQOwZiBbAcXKSGFGmzmOgPArJ8k7G+rd3nmw
4wZiS4yQKh9Kt48/ZjaRMbjtlJzwjFKLOYH+vIaeqIqKW3sWjr63Vs08QWNhmjmnWBJf0WFtxg4w
tu0331TJpO5LLy/8XZnk0DWSNqk1Uuy9B9Vhk7lKgBenDgQxakpzVgfOecjhx1NtDNS0VrU8DZVI
vlTZYKjCDuGybCL24nw95FMUPvTdkj0kZtJUiBPDgyZ5ua5pVqxZGVzgmKaKodXvw8LSIKtyrbv8
EF8x6Df51E+HhE92cN77aK2/s70ltN/HcyQSwGKl78agOmrnoXCivr3OZ11cd9XkPtAaIyi5tCnF
kb6L2SoF5MXNTo+qGjajzEEgVsUykv6Udh4PD31CdgDr0Gb6cKawhORKY4F2H1J3ZUEU4eyBrZbZ
x4C9LS7yKG80NKLBEp10XkUw6pmKq8EsbkKhIxs6pihrqweZ2/rNsJOUWyKgFrOCPAc9HRup1Q9F
NiVXDp2A773Sm+GTC2xq4V09yhlC3gGvvLO5kkWJf9xGs+DzvQG0ZZ0pWR+QU2o+CL+DrlxFfQ9F
/ahda5ctqUmvSHl16ZVN+OlQJCr84yWe0Y2YfSgf6YGdEFnJRH8atMJ7DKoW2T1oEr2HOgygH8zZ
NOaWrrwV5xi4img9nftD3Nvsm4GV/TjorZDd3Kv2W0l2/67qBxsZDgHRdubk1buFozofyrlli8ao
WWwNUzgJnSHbwVcsboIGkvjGstuvbhTDkmyLuHeo1cObai2W0Ox6qTrQ1or9Yo0Ru96jgw0TUcY+
gBZ/FM7OWMUCwGFYgtAcesJXyCCqSYDNG2T0NU/zWh/qLA1aeFgjzc2b561/Ug/SfCwtyPTKbgBD
GAZi7LYp8shUWFIxPeqmBo4k6d4mQYD/CJNum5kcPztoXJi7yugCRQ1SFGXbaIDvEAZxNZS9e43X
7j/meVoeJlPHluhkAMh9dnrOi0zUNB7g9Q7vo2V0ezjZo/naDD2GZw4V1WU2HZs/Cgz8Vl0zfUY4
0i9P8kFj+lrLkrDaljZVCKHHvjztpt5GBapyEU2sJwz7GxmMl2kF13HXN2w7RKI24j/qOdnzQ/09
VfbkaHvJtyn0kCk0/233bdIjz0KQwDN3woc7um265S0hV2LfF3GpC95DIynmYygFgfBeXFo2+Bt1
URXbaQKkQQeJBlJaBMVBllGCjXIDAHfAZ76WcVceL7gU4xtzf5kTZ+6S8odvO0LbyhhnTQX+GBlz
TcPjGGOiq1wEl60FERuki+23H/IFf5Eve86H/Zntex4GnVHbd22jlBD7EIolW8Oi0cq3elrA+Lt1
m1dbijL+uTOt8l6+VQLJDJaJt4BXh0GxawPLYuQa9V55JqreKAy9nrdy11SAp43xgKvs5ag7Ok+D
bFWOWWapDm1DOF9Q7Lz5+bz/ahTIzcW6qYQR+6OkdlQObkQ0oT1E0wiUwP6poHhDAn4/u+FKrWyS
kKRRjG/cfaYMTalZAzIqyFIQx2PAHeDeQ1FTZ5/DsPylKsq6lK6rGNEl40daeZ/JS3pkDLpgRNSk
8Dkis1YTuFE40d7YmS+rB+s4JFcd5aKFY0sjvb1+26ESPdcdZyMIiiE5LC2NvxogFbQRsoLOXXZx
8EY720tak+chXWGkAEttjCT+fXkYfADjXK05nR7gRL41sZHXOoqGMxH15r1YxvwL1820FRb79I39
+GoNmarvOy6T1YJgay+LWhpR+WYGJRam2YilnkCpgjXPe0pAYeI8/Hxf2i/xL8xUOdoIxVulCZ0C
wd72d6q4ymPbw7ehJ2MN1yYuhiSb5zs95LhZjO/eBDrS917tBcWRbtzgEnm1+OPPH+TVIvMcGD/b
lr7jU3nYe+NzKxJHWjrfJp23+iQrw8+B3eBLbUWdGjgnM/PmzvoLe2+wttKxV4NELv/lMseBzJfU
GzFGndb3eenaob2lhwFIRFaIITzyQ2+htyxt/DB/o3Lwap3h+BCe1lQ88G9e2R07adaYOEKwa3Dh
5NMLKD/EBNpvYaQIYX7p7UpHa+rcwtiOMQzn722quTVwAig7ggS8Lc/6fgCeWXvmE/X45KDxyBS+
MeCevVsH5ArB4JEAZob7A1Z0PgFop0YJ6If8aKKHA6gw37Kqe5uGNLLjutzWa3pYSMzey/XTXpxF
lW/BOAM3/a5BGuBgUW2EsBTllWMjpreur70N833Adbi18OXRLPNyQAN/czkEFfS6oXQeMgLWDxMm
iAwK6Fq4ozbg+jmoP1+8vZ3CoFJ5RBzUfhQewr5FaNG+Q7ENBK60xq8Ihc1bv+y/Zg6CI788kKZ4
Q9ZLoaAo1Z4tiObYrujJCWGuheM2ozEVsnmQS4mTvqV7+xdzMoZikZYM6L/iqRgFzQMxQQCouSo5
eJ5Uhnt64K/T+/msbIdF+cHlWN8fhUwud032dfXvXi5aFhidtBIAXSWZkV0lBSA2NXZIGdV6SU6D
xQ1vZNkGl0tOqLWxNS1RW2/Kl+BoUJnJ6OGbsnH388d6/QaUcozSbFtqWGYf5VR0A1XPtb/OgSd2
h1BmukFoLtn563e/PpRk5xAic1W/etlIGEVTEYURoh7DnduPd0Pe3wm+//VhcCG5u2z4JL39GSVx
oqoiIoXe2Ql8j3ZGf3zioWDVNdn/4OV5lIVcQRGQd7i3pGBeXG+gHZ/WjXzeRjE03h7uxzZev/v5
rF4feUWZW/oYanoUuCte7h4SLAjyOfAC4+skx2SfOd/T0C8neYqNod4RXmirGL78fNS9eIA9ixPO
5WCoV2O592+moUANOZHoimLhEB0RxJqXo+77Kx81jMslisYPS9z0NBVT3um8On/DX/2L3emyPz0c
dEmv4f5aEizTxGvJ9f4fKufaFZmDKsbqG+Qm54F+PtvXozFVoY0tpO8z7t7ln+dZ1ftuTWdEM99Z
cJduO9Pd/Ru24PVAlP5cPCtFJdE3+1gDOxm9EIl2Ep3L9HwSKKT9j04CcIZnrIXjecLZf3tdVUJX
pdF2q80y0LCu5vt66gfKWHz3q6/O4B0r3h7Tee3CjMCZQmmDA6vb5HQ927mIUXn59bPNRlC4izax
oYuD9vIUZFoTC9fUTT0VlUDy56+5VMVZEnVffz6fV46DcYm8cQPZc7hH+8wjOrLiJgHkhKyGnRwr
PQ4Hb8/mLwYBo+AZxG2U93qQzs3nuAQgu8lkUdwqHbXfOFHq8Jen4q2xtAHGQbV03zvJx7KmMgRl
XjrI8Ib7pTiru/4tH+j1lnbX9+VIPCAMhVp//kPOAv82jlXUBXA5G0fC9pjPw1GvEtxnP23x4H8+
qb8cDo4Bn1jZp2i/Nxx05kXgzqRKnXKc77JxWk7qmYRBZtxp9+tDGc/HkySk1a8Oq6yX2aY0YNFS
lgbTQebH5ZlICZ/LOvbcN+7IV1uCJIBtu9AJSeG8jvjSPPFnkt4wDdAuf2iRCdqJiM338ym9GgWv
UQGOIFpmP2i15z9aS9oM0BchDrFut5aM60E1e7/84hiFl0b2b72OubNebokeonQagtYuP0Ln8bgX
nk3TIqjhd/iSqn4j6fDKCWc0QB0YIRx+XMc9r3HqZeshwhtQz0jjeylLsAxC1u9mG62ZIDHhLzEk
cgEzno+qs4crA+vdvnEVSYKExihp819TypZxBtrfvOT4l1eKcSTToWdEvvKZAkKbMqnpf48yK5hh
mp4IB+HLrsHB/+pIHpYO0RsgLiCj9qlUZ5QfKxWPnKi87mETAENcgozOoRb7+UDP2PAXjjBbYvXM
fPJE2Iv9fdGG44hoKmcXTabibPDT6YIOa+dzDjrhvEKKD0UsupmuEIgrKQgqSQtKOCfgPRqRIK4Z
pbSLUyBZhWalsM7EnPfn4B1actldHu9sd+4v+27QD7o00kLiOmvBr+U0Yvk06h+RfpzvjOpKRJGC
nkIUDaJEnqOr4htK3OT9unCVgIpSU4cnaUul4Zj65Yc6GGVymgc6/NSi/BwdOmuUdYfGSHBJTh2N
ZIo3dI5qUbR344IgHcIDeaA2lAHldR063nLQAnA49yd7RJxFhUGyUyW45A0L4z8tw0QbDLZ8pAW3
MXTZhXMJb0Pc2g+Ja+HuwLpB+vfny/HaFnikHQjJyaCteZi9c9NmXjslPXLtfYgP26ZWQeHpzX38
+nR6z3fpCrAU5HbXn/9wPQS8DhB0XA/IwZJOktkUXBb0PVwuoxVc2nO1vJE625+WFOjmOICsBA66
7+zn0MtmzEgRaQsYSdp+Q1ZZHWXFEL7BevYXo2BIyXKSISNnvZ9GhlQ+XjTwj00zSVzxGDdr0VZ+
+/Ml2r/smIsP5owMIIaAlNyeuQ6y2OnbCKHAoejRDW6rEAx3FhABoJ/5VqDxF1MiQuOA4vrjCO+7
C2lS9XFZ9ihejpaiq4lrIaRw+d0I/BKK8X2Z8999OOILCOO/B3Q8eipXMHK7/1Hr0/wTgP2/A0v9
jMz918jGk+JrWTy1L2GNz3/zHdZoK/t3NoOUOPTckT/AGn39u0N6Gvw0R5jy0QqU/gNDDRTSWyMa
zydHTqZcs7/+gDVatvgdn10BHbbJJrlgEn8F2EiBinP8p23HKacwReqUq5hUrufs9wXlRJGFrhNz
AURiboFAW37TIzw/Nx1H0YT0TpVw+7B/uWzojI97CbihHh2od3Nl2t3slJY5dYJhgMSsg94SUg0v
rDeFmodsA88bRRjLC3uYECjsLIekKYPPQB7b6CB12vAzlWu67se21QjelFO+SlTnTe2eeHIk0bHs
OkQJrYfeL0X12SXZ3OwI1BxnMwJ8QrZt9sg0TdB9RLfZ0geomQEwhQLIeBBabdf5L8ex3ffZ+3Ue
YmOZtEMwiEkW3m3oBcl9MMjE/lwBISuXiwEwQn4WTmCQ7qMxa63bxE/Rx8tHu7jp/aRarwAMGb9D
8B9qJB2dBgXYYhxEfubIRHA7WKldGCSWK8jeLpBl7K1bLXt6LeNpQixJ1GL9kzQ2c47t9gvR0lyY
IHUTWJFyPo1uMpY3PCb/j6mzRMEBX8O1pUgopBeNw59/HCmkeyjhuqG6DbrI/9QDZKb0aKohbjb4
QhoBcbdPUrLQQTr2TxKhnZJevsJGOVhWXRacuBiwfKPp6RE7YSUi3EGhkU43Et2Z+nNUd6hmylml
1UUwZnZ6NJAlsT/0jQ4/1CpL0e8WreqOu2iULSo7k24PAxw+WiCcIocJg3+g4OGY5My44TyexCPC
vvd5PmfjlbUsSfLkl6NQF4vdFhA7N7KcjtKWV/eptuLRuh0DZerPBd5PeqWTrPCPxpKVPBvdJQTF
iL+aH+YyHQPYdoL6PgrLKD/JBom4ZplWVnoYpamT0nBcxrr4KO2e0osUutKXWtRz/5TFFWtdhMKk
X6VoWuQ2e6WSR95ztNy0kemeF7YVNKhnFanWe2AeKR31bp1n7adGhb1Bv6+Y2WhUJ2Oa9VLKMOVV
nlSLcwW21o+OCycAGYYEq+sfhXEXAeuLoMSiPskpz88yL+WNV0HUyoPSibLoOmwzXt5QlLBYw6mH
qGc3uf7VDDFFcZaGfjDQDeua81ggUf9BDKviteMXmX/cZ0Yi4GSlHQfKS6zuxNQaonMSF8x28BLG
G1jt7l3lEbtuipY2rgNLpP6HPEjL/qhQg39oV9KLLkQ5ls6RO4EmOI6Ipu3zMYV57gjYLsvsPH+N
qQEt91BzdurrLNC3mhql04vvD120C9u3J0edXrjRxPfZVC/i3usdAP5jBsmRAgVS3QS2YBUEHZoW
ur1TTNct5E+8uEEs/ZP9vCNDpx+LsyVwg/pT2aTJdDMXWRzserQJrePCHWdzapJ5tB7aNIq/knGK
oLMXQAXeFWEWyGjT6xhSjY0poKQ6C62Bj2AoR5/M9VCB9BQWTE1RJZGZr2Q6AXSJaRPoOmeGJSOY
ZXYEE2Yo4CIbS4itoDZ0w5PSxMkCZHidaTrBanHTq1TWn0kYr/vf2J04LQFp7/IwacXD4MWLc25b
ehyPSmob6QUtmcw9gBIgP0vKDhX0uVCBpH6k+EhvVp34OHUwZTShT4JbC9OeFYFyUpDOGUK0bllg
ibwqjPoTun4kvcWyK2GMyFTnvy/Dpoh2rjNAM1mHcriBvpDybpsb5KOoXLHxbHtxeTstqIrxkP5o
j36rCU7AI9xj1tkKFpsTGFfsItpLqoCDP6RHAcxOxBo96NjreOy/LpVTRu/iukyW034QaBI1gwM4
1adlGvxNX8uj0bFnaDwyDuSF7S8WcZ4K4+ixX2RkH7XzFAaM6diPYVxl8AVEaVNMNxkQ6f6kmEr2
sjXl2FE1+jOHB7EdEON0KiblKbICUcFnj6t4aEHTfZohTDXbGGJ7rq3oHrajyRzSc1lMlxTNEsR0
B8st4CVaQHuG10kz9MO59qZkAULRORAgZWiADxC25m2x8m4YO0dZPrX0OeRc0hzFfcb6EC1PtCqC
/YCnz3InCQXbDAnrZgRAWl7FLgk9+mqsGPs+y9mhfaYN0dlkS4JbUVHbwvsRkxxTHWyi33+9nkfV
Hn4/ZXMzszvsMcgy+puWzpx9P3cdBnA+dgObLE2EyoB/U1S1S5+11N1ylwDX1gdVVnX95Tw1qbgB
PZZx28qgludlS8iI8bHhmks3QdBNIbkEH+zrReghkWIdUPEbvBu/98P+E/1nbn61wNuWXojRg8DB
hmXHgwdAqjg4jtTguUg7kIKFyPT58A9pNXD1lc+fWC8VG/P7921XDdbtzK3OlZriN9MvWKJ9HJcm
rc5tOEKji+/mKnu++DLfS5f778ckBC1ljiZDf+cMRLdYD/SUJiuuPWtdkmPgh0Fav9WKau/l8HGI
lFC4C6R8BTUDf3W9fwiCVAz4gTA7OYY6aErejVYbLOedsfXaEVn3A0zexg+ASbeyewhaP0ZwVM5V
djnL0WTvp8aZk8e66XM4DDHfLkQL5NnIDTR1eW+FwYSBzPusfiPI2eM+8eiso2SFc0jTjCepOO4l
cppokiIwQXmUlzDb77rI4hYsPd7YJ8vvV5HUBIwqdEALkptt7IE0s/JBtDeBn9GAUg3KPmtzMgEb
wPWZPALShZI7mMjysENItLzipsI3SPpVjtdJtVN//nkAtQf3YQY0D1KlpcIn4I1npJdvnsx+YCxf
LEdeEynuaIRc0l1c21l0Qr2ujh/wwTgncKp45VZqUtDvOlVaC+0GCsIpN+zSx58/0jN2409PeX2k
tT9N421QVV0L1C8fqalFVUVt4sJtlGDdY3IizU5Qpw6vA6sy6V2Z5Qn8fsNYKbEbKhQiT+EghAM4
hoyxp3VCHq/Z/DJkKawsoM/Gg2B0qCiJneqhpkGi4oyrY8QpFlQk67CnuUVo/JvDqZhCbJPnpIwZ
TpaE5BY0CQGmnxcBIPdpTBDJpYGFdNqMEP2hP+mg2ak54pb5PlAYFdwPXR8zRMNmxUnKJ37HnWo8
DbDzvjntctK3p2NXYy8mZ+5gykyJY1GfLfXwDhaJWdNJUJUhdL/Pf+CmLr86tD1McaDrA3mOqYWH
sHQSL7qekygIUOVt6+piyWIaCARtmLAygJFWIKmHzrmagoHHjaw8mu7mPly4mtCnCcIzKPWSYO1K
4cdGznzNfAB/b50V8azX8+PCkrrlkFA4ILdFL+k+/XzbTXPXg9E8CVXhZfO2zu1ysM/cSQBu26oi
d2l56WyG5kiMHOLADifaShO6tQ7XlKo6DpOKabUya50rMPRMZUicYLxrir53rqwwaZJv1dLwhnOd
N59T2kuqS8+vvFsl7bo+AaMuPwEetKBCLlKWKV3kkJ6AbKGyq/yeIdJA2MHtlAxNd1mmNm+upOqv
jv1BVQ+xobSKbGOV9gffnyUiJ81WKSM8aP7HL5LncNVxTUijPxp/UpetABHKnlsfK/Z8M7xLnS6v
4E7jVtp5Ee4KyREf4q8R/fXuxgrKEN1Ld+QyUII+gXfB8yYTS8TTuK4mUnYDEnjfEjrfEIrja3zb
I9vhbr8/TpqaObgzXbguZkrnxGHgm/WNLnHH037fzHMf8QICS6IJnyp3zaqpGgqwYBa6vDdVO6Xv
6BDiehYF8aa704ZA8ZsiAVp/XlTBZnbhtaFZZmHCkNd0lv1R9B5s0CktAZQ3npdsaRQ7t9F5bl+4
sLk6ENZMnX/qJ5Bsng6DFYzvc8Cid3VV82z0BPDrBY6QcxXVgMF37bxMcNEX8WTc+xRLvFxkg4iz
B2R6Rf25UQtqybD1PFVh4RbXdhcauH2E9RE3y/dPvh/sWlVsFuFHDAG41O/ONLrCSDLLloP7/bzP
zyddRxWbro2VsC6Cvg4QTe/ihKfpbXp16BhaOMtj3vXRWQTs+2uXiiE/8uUICYuBhxdQsAb+Waxg
3Yqv2eCd+GXd1p87h+3xjjjKn49zGbl4Ap1bMTXv2ZLkRTTnx0vaiQFhVNNjsjgY8MpAh9niBboh
LUkJBkofunHvxbchGqLzYSS42C9AvJdWRvQUJeajk4yYgDbEAzmUiQ/sxUrneD7Jgm4NQ8aBZzPO
h6z0zIldJHARLo5zS6m63sp+UfgZ6GSHgXLheI0OkFZVW7q0L1MIjLdN7sun0AHT02J5wfpa1gGE
RO52qUCJUxaPzvJ4rs6dZaL/ywGvOqeKwBbCiU2X6Y7Wuy6druPAQTFN6TZE2H4Od5lPrljH7tPS
ML/ca7rdYE/v0mFUn8vEms+zuvVuF9pSjpvRn05rbYL/z9mZ7UaqbN36iZCAgABus8+0M92Vq+y6
QdWsCnoIenj68+E80tr2kso652L/2lr/XjamiZgx5xjfIKNmNM9GjMwgyGAoS/ybWzHn88UQUbTT
jdc9VM00rE1zmihdDLp3ax9L1pnCAuxGCF1yqLrtyA87ZQVU2TboTMrJuSP6QGXR9ybJ55MXA6gU
VmZvi8mpCRaeI8KlZOW82H1s/nSSEd4gznl0cInYFYYRnathCTzXZMhPYnT2icWnvMJ/U3ztnGk6
ulp/SSmiCdGuo2ITVjq56aQJjcZwxa5neb/U9HCgrYT5hrfOIV1R2bt6TNQSI9d9H9hd1o05+Q+M
35IX5ODQo/H0LvhUje1tAqHRic7cYKKdyHk3CGpEnh7uG2M8pVYybiM0J1sZF3hLayaXuxpZ7MGs
rXA3B1MmNgLzMGng8MdZhBGU1+HUngw76dDPV82D0drRMcDPtTezEWhVb3/Tealw71X2LhDgNFhu
b0sjvs/nDgpkX4zbMJkYnGBKm5+Iay125jT31HQlsOoV9TppuF24ja1YPJupb66nCFKpIOX45zxA
pjAGK3vuyvEfM8zGDcL1Q4yQ9oeF1ASKvMfW+wSVIrKxgLnf8JmqA9YGUQI+Y7XhPjfwn1EMAVcf
7ufEgunBWX6VhYUNeyUBykEtN++7qWzltsN2WW+mEcg8RkI/W9dOHX6xcttZuXY6B7tSVeLY8f/i
hEZ6QeTCWeyWZLchZn2bGyk3Aw6Om36O6oPFGeg7Rkhz41p5cMC3+g9dKQVt0JXr0NPTuTCAlto4
vL6XqZM8O2HL4bjXLencSfItMTrMP1NmFzdOCA3VGLsfeVuItRKlvy8SaFlKGL7GF9DRDvRYpIpS
INuvbEyvJGeG5sbza++hRN0OBwFn1yMVJeKHIeDOZxhnFYJ3Rf0AcsrqBvV7iJ2HJLXC33nijfdu
BTq/7Kzxpeuxw6yFHLDlWO5QfevMlJTSOfC3wRB0EkvAmHzBoBjclmKwb5zWeAwTgrLDqAa4lXKA
wFN2Z3h2AaEboy108NjAB1RXGEBqA2+EojG0nyCxHn0EZxdRGXrfesb8Qh/XXdPKNbd1783PbocN
WZKkx9cNA4wAR4d0cINURsmYDPJ5cPDkPISbBMNwA0jZ9TBuYo3iMN+2+k+uPHXXBo7cWJauT7mS
X51Yi3tBRZJBWlo5TtFsVYbTz+9AtWUexF0tpiecuuGrw37Jw+4JYk8tcHNN1tyHtCZpAU3qHlPM
vaPTet1lXX1Mhqo95k1r0fUqlluk+nVTzEG/zuy02fc+/sFq6p+mNIseRCv/wb86sh71wdEN3ekg
pjHA25LGJKc4LLRpko3fU6/YNfQObgfUBWu7HK0fUluzvWq7oV8XqcL9IXv1RYiZ1d5dALHtkNtf
EdRZF6XN/rkIkvo5YKd+zIXKBNGXQ3mJegn8zS6aX3VWFHs60TFHfLIWhtRL95UVDOdCYjv33VKs
3bifvo2pCxZ47CR878n1v9iRxJoXYqGeWU6oslTyPVDt/G2uABzjnyGwL9CWyxsVBPFL4YDZMRyi
j/2FR1HORnl0msHc+UU1PHXSP/uxmI4Cu/h9MKbElYON24NeDBHjduLOHQN4+31U7Xs7hiY6115/
m8Ru8DWNFzt93dhfu6SOdmbiil9d5hfHvizL313T+TeerkvU8fZY72qvKNZM4+OLA8BrLY3Jh5xq
tOvM6PVKxFHfruYBs6hy8h95bebg3RJ0Sn4YGLcGOFpEJBw1siZfQANDvjeDsd+NY9VfOlob9POj
4FyoSH1zWoDDo8kd6Uj9fU3VG740mvdLgtd32GppD9Y69QACmwNQPsHEKc0z79eQ2Ze4A8JXTKY4
5tUAOkrWZdCuKS8d7HooShbHNKbqFBm+leTWDxcj52EODbnNBtsgdl2RbLqq/a4xV4mViQGEsmHt
B/pad6kAn68BITxkmRdMW6vVsdpDJ2p36aj8J8+L/G1ZkQUcls4+pJr5Rhjg1qXhtc0mmIWDP3Jq
t/AoFparsdCzsLNNVg/sjs2BRtm0kXlb3qbUoqtOKGaeVprv2HQIrxTZLsjRgDpR4q1Hd6aObi3n
QCMu2XOfLga2qy9WWiXtKkzs5mJUMcOAGXy7YZhgzhONizXv2le36bp9hxHwyLEdJgAcgpPMO7lJ
o+p1ZInZo22dN7ErGW3L1m1OVj5+d0dPnqkpLgSDqLtJDcZOS/tYLTzBXHuUzpSf61Gr5tDSAfnB
SSagbksuIcUZCTRDSf/PnHZBY6a7YfSxlmvH2why5F5RKWSXEAE4UxLEqmXfGBfey5rKpwXY3kqS
4PB6tuxxuJhXCXPgP4weir3vTTOzGhW6q9Ttx5dJWL9clZjfZG58lXb6vSs7cejGhDgB3KXVM87y
AUtZ30dbmqfFjzTtigO1q//gpKX8kgY0VCyg1LtCZ2qlPJgNyNqHuxyHNIYtP/4VVsrdB6HV4bN3
aQ8mk5/tiCQLj2yMxSUlguKQ1wrgMm7F2zLqLgWWvdXEBObGFWlzyVwnuvEzBf6/7a2d9LqMkJmx
Dp76oKmnQ9L38dl0lHPPz0pPAuXvWsby1aDxvC7ok1FMSPdktENdrLVZdPPKDUbKS4JwjrWDo2+K
83CbdE5M7KjUl8ppyAjQ+jV2PFZoHfVgB3K5rnRg3gP3Mh+aUpLoq+v8rk6t/iSiVPOJsIwITurP
LDbzGYwbK3OvXq3eBw3UkJvKPP679KHmAiBFce1XGW/0ZK8ajpGNDnNEDgAWldvjFILKBVWVYcqu
rRKQlzSqIREnFbVn4s9P8PPyX5asjdciN/kDijy4Ca0w/iICjZFkQdStE4sTQtGHyIHoxL+E1QQp
0+2L7wG9n/Pg6v52Jqp4wyG+2HmNM+11VuSa5Acg8TAiBnMbFIbMUEyoej/kmOHB85+rvKL246T8
rOEsnfOR3gmPw0iYFebNxU3daS9D5MBZPJx6xzV/Gxp/tu3Fd4M7Vd/HgtFbpmT+gpnVpdimbkj1
kN7jkGz25GHdTR7sZ1I4AGgGvX0jpwhK/Qw1MGuzs8tZ6isjkuZkGgKznOl4P7XhR4jXQ/fSRwlT
LSNuiNbws1fDieyQzwHAXBGZwRbUKxAIlwvWoyAwDCMMEpTM9B4nlP8XPI7jvggJCZCD79/WXTyz
WtrhLs3r+cb2mxr4ABhm0xP1jZ3RQbYzZ9oaiSVvpqAINkjlfpmhEI+ycMxm59sQ913VTJtgKBVj
lNmPnq3cz06JaVgb3KHuzp+9fqsAozBDAgE8zOkLaYMRJsgGbzmLWIGmq2g3rd3yDEUfPOd2T+s6
XuLI+Pzak5Um1tbzTJr082hW9zOpX19S2zOeAvqsaxrDUACzLnLIDuimux7dzK0Z1Qu4Pq261zl1
ZsD/mk3USzKY/FR7lTDbE7JPHT2mXe7uCN/SG5U3X6fY9Pcy9uzN0Ea/K63a52zMkx+y64MN0VXR
OslJ2PJSGR+9ITe20DDQToCKprvm4d11vKpeE6AlyYGVxnCKHH9Ktxifii9uWgU0kmTJabgRJnuf
jaSWplrPW/sYNB7zjK6P6qV9kjnBDdMfCcm9Tf3VpPoOZDutNC7eRZQW7mvCxIrL8Na0NVVt5fcw
Q7S5q/rez3dl5EMi7CKtAPWGXlluhzkRwSGlBxFw5CEvZ9M6sYCewhkp+9LRyQkJQlpaYPMwhsZN
LOyG2j9Fm7ZjwLy88E00WeYXQ1nls2U3CYNsozaKZz26MF/G2CG+uBhhznzFNGzcNr3DkVrDXKE9
F+Ax2dX0zsZnmifcABG7pd6b3RwcZ2aRah+LNpJ3ho4CEOEpPZejB8Xxt8092tYNrchNWbuxeaPE
yD0LCs31Kt4Ue28ziSwu1/5g7Key2aSVZj6ystKWzpEJS8Q5tIkVtqdSFLLcD1Gsiqd2pL18ZzQd
V3NtSRbXpqMaJQeMKBmNu65pM5qbo1AFk7KyF6znuijEjlQj2iLs3u1rMPvg7eMpXx7lWxMGGVTv
r0ff0hU3GXP4S11Srv8Z39pH87VtmjFt/L8NkhEjnkeAOv3J255d1TmQQMdrwLhjEqfA1728E31J
bysAl2HfQb3p6FzkXlaGT1WbSONGDkxDnqrZJJ7It6pxO4ZDbLtkL0CJe3Z1Fc9H1MGCXFYvpncL
hJluavv2iK5PvZUed2hVmfCTl+EanaaMeeDS801ozsWJOf3ox7FMLgTWkbcZU9fMDQt/x//S7iW9
IuA2jf4nh+wyVlTQY3M7UgsaB6ECYs9MY5zZ7ZOIn1bCagt3JUN798WauqVDnBUG/+jvjfH/TBt8
eu0cwz0kwy5gNVBb76YktVWBPKJpeGTZ5c02FZvYWWUQovZBXw2K8BW8T2vtz7l/2zv0G85s6c2v
2NN6PqRJTOBYw6+oTmHhpszKKJlNZnwBbUcGJNkiLYTrGJqHmkUo2g/oAppP/gjH5iL/twkcwDhE
oI6uxkElilDn/R8xAv+pFb/4NDgqYyBvuUZ6k+cDBCNtzMp/cGPHfrB5HVxoy2k3bjWG3fHFzDnA
nS20u8zBltF9S/S0QYaYrW3G5Uw3TQhOaVfOD9efzAsr8zNkH0atXRcwOEO7mC0KENtsG39dj7LP
vs69hahgTkvGHpMT23Dqp2raqN61Xyt7HpbYAQZeuzRY4qGgQ9Te0TF7cTa7TFlnOzD03KwDBVXh
ScfGCC4lj2n+KWUwuGwCrHtHkZWmRS7P6O4/eSMWCeL7m8lbAH6NhqWJSPUjg59JGlRCBBWna2PT
0LHF3ODatb4uzUmnLHOTthUZzkKrZd5xHZqbMWbtT3r8jL7eXZAE2OZioHa9RX9OQftRKwv6IMwS
RhU3URPGYh+ZQ5U+Z8phqOd4Zj2fSseVVBBVHqQ7pC2MeCMAYsJdwVFyvsZmXdMg5LnH2yxvelRE
VmmRmEYGS1av8ZnysHrOU16/mr2SnMYKMyjF6GBF53kKqfJV7bTdzwrzY/BiJG0O27mj7ZQHVRaf
6LfPT06JGiHpvd9V6RCR7GaXWABbmmjSYmpIH0E3vrg94+MWxcSaMXZLxIS7Llr3YpXlt2yGzzBJ
Y0VFv7PTaFeSFEczbz16KdXhQvr2dXuBofLQVWh80uk0NDYJIcAX1rkKHswx8c+ic1mDA9CZlXT6
9RxSC1vQroa5G31Oi3HRHhLTalC5C/MxDL1i35edQ0RK36zdYmTaYw8FAWxp/9C3znHO+2NRyO+y
Gr4SxTauwnEkLERZj5bTnw3X93jvZxC+UkJaB0q5Np0WAS4MnX9gAnbLGdCNaVvZs7qnK9a3v0yv
dJNLBFK+WV+lR5by/fYpr/SlLtKdnKR7oPo/j5537xEHSRfqDDj+TpkkKcaCxk1VTT+7Or2RI8mJ
ceD/k4zBj6aQ9QNIkxGvshPTyhtoq3UBHTlBOkvELGv5ddXK6ttnUw8YC2xz0wtKzr5+Mub4PovK
34KCfKW019BUFl9qin4gUcZKDhERMerkD/reCIndk1l3sq2xWY998isS5B7qGopXQqIZxKqV3egL
AhPocI5HK8e7V+P0XRryaZzj5qby+nJfqtmnLW6Lr2nX/OMTuDtLx99OqugpKLFdB80fk/4P5Wr3
W6n62RYd4HUByWochz92OD8AweSBZP4DzelT2gVbUPDsdTHCLmN68Vqya6pFXU0kwGlwZ3uTaN23
WyOwY6IGexQokIUWL6ZsLlbo782EoDxKdYG2/hYtUU/qXuIA5h7Oqpt3uZOcI2aHq4Qx+sZrxUiy
luvvG8/7gWvnnzmrHnQqntw0fGHcR5ukSMMSUpTlbQe7oG2Ru8sGR7TBAKuPmYej45+ETNgxL3ld
lisk3TPVPzEGKHRw2IRrpLhteFtqWE2nsXQn7y6rwxDhw9TGt8zbmuKCJtkdN3FoWQchkFwwCk+T
31Vrk3VG07+NoTm6xUDokGjb7x6H2nOuZpWuWUNl+InW/m2f+d+lExMTXhL6dDTS2VL9j7pr5bBQ
xLVBg4Pu9JeyGmfx5KQmwjk68QzGjImOwkOOviPdOkRZpVupRRzAVtEegZ8LDydl2IrW7aHpjTq6
qfogyDA8Ur3e5LUd1rsRuCNxOz3tAI4daVp/iZhfIUUMYZh84vKw32+saJ+BRWBcsVwkplhlPoap
88VaVde24y6Ne4qSxMKacSoRe9Oyc6opOmhTCVlsrvtCYBrLFG8mpnpvUFzZh4EoPKoYyCZAp+UY
eY+GU3QvhEW0RE30hggP0kmcdm+oZb7dz2OdPDMJB81YBZUcLopYXv8TsfqbYfvfx7T8VZ4p0I46
iyYA288HO5NJ1mLr+WrYQdbiQcyJSyJXXoeJuaFtlOjXITLQT9H6G6PHPsloHoF5s8IfSTYniqyo
NDOw1TMbCeQBV5klV2RR8Qzat/Fq9KYB9LyGpEhmSAuDuPd7fTvFFCkbP1mm+lFlFsFjT8aoPljz
PNfMTDtLfauapmzukGH1RNY6BgXG/9Puzt++KOcx0lAqWdiincWD+j+qmIWwZzE8IJ7zbdiapviJ
TjPG7AHfHdIBjAnLhC98G7NaFINgGZreJsFzKjFSffLFLFr6d08Cq6uD4B6xNBod/Pzvr8brmkCT
S2ejluvM8iuSfGIkAY4tJ623Q0CUtUl0xKhl0N+OUcWs/34/3l/A4g8XCxWWqpH3wcYf+v4CpBvk
tsii4uRYBWsTbaFlXA+nIYjB7YkYnBEJztNdW2sOSjFy1vQTZ9OHb2y5BDTkeKl8y3+zxX8oXuvE
MuFvlcWRlrLnP5sG3RcEufPESfhteEz/N+gfC4cGLF2Lt4F2zPbsHKK5soirjZX42rydVjILk9xL
LtXgVOtksJA73tDbhs+mg3g29ykLSXNusskDK/d2Lr5W/Zqp6+R8cms/fGZYm5gOMuazrWU95D8f
/jAxRE4z4sihH9dTCTe47/Ofkzf50SlGCFDvgyQJo5uEEWv8QA3HppDCl2kYL9NO2V+l29VML25n
jtqebyunbO8Tc2zVY2QIoJ9lO0XiC7gOWaLOKnPogqEE39WXRVO9OqOlvecyT+b+BfaFKDeUjoa6
RTboZdvBG1TNl8mB7ZMK+r2B5O3vRg+8yIw4kvBWf5A/8ZmzniKNOgUTc/JHr7V5aUilDIbnq87h
76/wB7kVnzSeTBytGGL4tF0q5PfvMOP+JkV3SsA7oGP5MpFmzYtSs7nXK9+MejbYUFevs81oHh+U
m7fn63odJ5FpnPA9WeVnYKn/XhTuJpzkHu5A3I/YlN9fVJIjr/esOt5fFdFkd7GW0RniYUYJ4Nqz
7xY8aqvKW/UrhPCZAzlvZ/1HLF2VWxtJPceqT+7U8jW/W248c2G+UMLg7+HE+OHJtMYUJ5aVxvua
kIL2Fy2Cov6to2ERyCLcUntVI9VEkhba5j2dNigmoTOL4jYv6DLum8ouhmPgdFx4nZZI6T65vvdH
L54kaFOqBozD7LW2bX1YjazeMgcIjenezAOn+dJ6xdygiS8LOquecokoReljN1/cSbixheal9b0H
jRV5uvEYNnSfMSTefuG/N2x5lZFX8Uq87RWLW/H9U8zyGrsFGngKTAF6bR2MTR/cZ0JVD1DkMJgN
BN14J1WVPyLbTwkVzRK750BRDe7PAXZZYK/TAFfDHq8Ddoy/3y/7/fNcLg+bhsniHdAYZQf5cL8G
0IND6vvBSQDK3OZ+C1jbH2w4N57RNPVuKkOqitb2aMM0MFgvNXp9mIWSdN3tVIcQspWjAvs2j3U1
HhFmhdGxKTyLqAymYkJumdEPhA0XVc4PzcIGcbU3xPN8O9sCM69qw8z7MqUhKoO//21vX+2/t355
FyAzeW4QLBAPD7fg+1sfp45hhyl6beLDpH3xIA4Ox3YAOH2nh8nOt47J2fvHVd6r+Z/IvV0y5T8K
yo//n0+HfRJ/GoYndDzc9/eXU5d4X+yS+UbsC2qmSaFX21VDIc6c2mtCbfEZNBVnmiz0PBAINpWg
nJnenDVTifbYKcFXdtUCz76Duujv92sprf+9Xcsu6rOmigX0ThfrP4baAmm6FExAj5o3GhtD3PYe
I7qhlqemps38HPYBQre//9IPGmN+q08OBFB5wghQuvKhvL8rSiSR46JFQLdh2O6PwXDD6tWw+0UU
KqyoYNRYGse8KyXvWzSb/q7BYLqF7jq4xz7KyxYJzZTswUELxrsdtmaNzmK4KQVpg2cjLKzPDinL
J/vuRoGf8kAn0fSjnPLtD5+0J3M7K8pUobyf0HQHRYcJgQB13ZErGZnRDk9ZvtFZS1UGESi6j7El
Neu/3zjMcv+5DN5uD6soURoQLD7eudSjFy5Gyzy6yYTTyJIqCDbR1LbNsZxQGTzWJROil6YozAkm
rGbhO13111ed7VWumSAIQ5IbNSk7ShX3bLFXvey1fWrE4UzvquCAyQ+5KuJKwPHx2YXyHbBOLSLe
5K1TzcyfVxZCu9Q7fH1MeU0jpAN8VejVdUVdCGyK34AQQppHPkQiSf1gEiu/1G11LwJs6U+8Mp6x
TyI7LX/pshjuuQmdfY/+sQ631+tU1chvVX5Lq99CwY8wUOSjesJw4TZrISrz2+jIbkkx11V5k9ux
0z1Po2s02+ufQIebBrVlhkXyByknep5VDdbdPQmOpwNtAjMNSX9WjXtfO6OR/cgGJE1r6BAN3vmG
AKGrjE+59L4eKxkRjj720gnvsQpY+ypG2DStizz3yp2Z9nN6buisGGs3Q2NL5BVdtHLfSpd+8bWQ
sMuUZnzVUXFsE2LEKO1SN7LwNIWjec9rZdf4zxa94wL0Hp+VimdMH0NdYii5Hpqs0Qjcl6vM2Qh0
b8ID5r25DXqZjGQpGT1xjei4Jv7Y2I35966l+tQMTAOgvBvudpDQzl/45pFYAdvhc7/qG1u6xu7L
dSByFasy92LyYrwtCX6nmG+0phtPu6YBvwzvfJEIF8PEZ0zXmp9z/XevQurrnIHmDXMG6jEeX9a6
vCjXRwkGk8r8qosevZHXJfARd74EJXvYLkf/IM0tWVhteUyz0KoOaKAWheqbNtPyY4YgA+B+Yw/o
OLK3ViPz5E+rKjPh3eSv31znUFrjbiCAFrdTVu1NmimPZpRl8dZzIhWfIwJhQjp1dhLsZ9zY3j6m
/ZbeMM8puhMVZdc8WTkDwy/+KIvxdajm1KUTndFSyzVhgoVJzu1TmDWjccxwfR7RygQPaAVdSej6
2yUrfPXhjomv4R0EkbX5oouz+ua2rr1Gn0Xi1eKrgBXt+VseWBedo4BN+JiSoB0wQ6smqPFSxww4
AJPbwzGde1mcI1N2aDy8N236XCR894tbw7tTUUzKJaOlnGO6VwXt1i7czD7wBoz1IdRep/cY5gxi
s+KC6F4mwkW6rQEA1wfUWqp/us6YpEdnBaRus2iXywU78NPNaL8dzLdv8TplSSOy/CQBWy6DR5h9
aEw4G+oKcdtV1ws6Brw78RhB+63waz4FeG4JMR1/XyjfzuPvl2uOh65N6pJcPOkf0SvMhWD6D444
zlkS/PRhvFDUJ157KEXrrek908USsuf/NtrV5rHgRPOSiAL6limKnjAIZQ7WHi9pvFj26DvDRFck
kdi+M25GPeLfXRx4+WkSfDePhdGG6aPRWAvJm1NattdGOfV3YrG6bPB1ISvweiv45eii9faCAjF6
ZahexSOzZwMtWglkbSZ3IifdWBbSmTZmF1jh2kjBEKw5xwHsX/Vu3piXKIpltK1C7aePWWGPGvJU
Rjp4VeUj6tzRHuWJGOOxWi+nd/KRVazXNCx7C9FeKS9ZnVTys9Pbf1oCgRW43Gix+LvpC3w4tvr2
TK43/u3j9ebyBWp7BdTn19hxb1ct7tSfOs3I1UwJcHrGO6AeQ4G2BvFTP1tonJO62VaIDPeYsgdr
XfYl+3q5/IM2jkrnvuxnryONG63aioQWueEJRxD06eAmt2KMIHCVUy7iU+MwsQL4H7edtc6HfijP
Kuqj4TExEPDL0hMtJ1izqjnZyvZJMdhmAICKcVp7nBE46TvdAxEHwY82bcz4CELD3Y01ElxCSTmV
Mj/iCSNiKmsYnOYQtlu+2vyLLOCerjnFzjXhoV0+bMbI1echZPk4UeaHazpLlHPOLON6Dbc37DZ0
W52SgWja//SzoDt6dVV///vH8KEm5mBEIezDmORToNyiI/m+3KIUR2WQMyON3kwRtOyAnhdNWMeP
He0+a53FHWdtT0Y9neuktpqbXmbxsfK48M8IjR8LKS6GrCPPl4IB4VKDv78YGbpdpfBi7K5mIkrd
3m42cHHsnd0I62LkGQ18VPhiOsT0CotHfJpd91kAl/2xknJNaKam50HkxQbDufH9dXQV7Y9coXIl
osD4A8R8NLbarfI7e1Clu9aT0SHH6dyouFuUkvW4wv9VwE+pgzGbb1pX0WwJzYYi/dqE8YyB5cwb
Kwa4SRIvHtdmFpdOVlN3Dq2cpIB6crviKQfTqcWG+EJ3ugRTpaufmF6L6pMqe3mq75bABTnlB5Yp
maL+t4+UA2pnHendYzka42tszunAcNRi0kRmUTLvLfb+RSkyts2PT164N9Df+99NqWzByl1YDh6V
/oeb24cK/nsWnZKYTI2zGQW6WbPVmPijRL7E447KJp68wKe7BQLVLmHITpsf6GJkRPWSGXBXZcrl
i44sAqaSeCT7nYy2ZT5nQbc52EHlWpsgRCmLC2G+c5bt9pSw1iV77EZ45Qs9muU3SAnBBeVOaKwG
SmJkVtTV4Qq9tUm2Rm3V3xB2SbDBksUk3WdOlj1PDRvXyQb9Ut0Ku3/GqaResco1mlwqHv43+vUs
UG/ZsretjKYbp8/ZSgK0/9aaGqxp0T9nXn8ognkcVtAEkqeWAKIAeZ2ufeI+zCXK3sRjvHcjLjBp
awDygeOTG+2jTQpX+JHtghEQxpm1dpinQ1Jle1BGNOyUCD1B5oDTSPer6gbwKjQVMvb3hNf2GFlF
z4gH11ex7rrctHeqZLkK03hut4PCE35TY8ojdUabutzYOQvyEWw+0TBzWSabzCBhaR21EWtzZ+g2
eYpsk2VrGPoIG/FkMBXMdE82Zjn60S/fzpNLMYVTdl/j4rM5YWdkecyM+44yDrMH4qc4CWlRO5Si
6CFox2SW9zuV9eIumjBDHAz+6bwxzRaLuoXjAAaEVLSL7Gr2YzCfCVABRmRefczFmKkz3W3kAAXI
QH0rhVszv16gAUpyRruDQunqn6xDHYgCG821GQbVH0EkD9kHHaUWia6JcaBol+0dqTrNuvA6Oeyg
zjlq5RhFOR3RIwz3Bha2HtiznBWyX78fdmFbAAkLJ767M9zCxW4DDokBnZ6e24KkDvivHTkNn3xP
y9757+e0NDUWyCyf8hIKRz3z4bxsY6DmlSmyfdq1BWpezBoIsVBL3hVJ3EAr8Qe/OS1BZxEUk8VM
Tf1vE60a9OGjVTqfT7jeLy7LFflQLWhOo+5bVAYf+hoeSKppQAUG7opooS16OQzWqdPMDxDuumgV
6pkvnnhidUtYuEOT9c1PL3hO5JSVZhkohvZ5tstyfyITpW2NcE8BwAqap4NYt00SG9vRby3vOBZt
xek2Mc19UdGqXysfry9pcaPUixTLQ5Rt5mW9B/cZ7Wp8AsVnXaX3DwAfLAM9mnmMRelQs4F/+HO7
CtlYPyYozRjbxY+VhqUANYZc4eeqN129u1ofryed6ykmzZq4/ZI0Va3v6lZO4ye7+n8GIK61IOlJ
ODIJJCUK4UPB1ZNl1E2tTPY4ZDh3VSj3QxgBjTFsgzytH7wyK7y1OY/jPxJxh22TKIuFcVdCIrBf
lIf25E/QpG1+vuq01Fs3YPKa1Nt1Mc0yknxSUqM67JPB6jppBBLJoW9weDkkPIEgQcP2ybu+vMv/
vutvPu5FVsUPWLjYNM7ebx1tXTeCPKdyf22xSM+oXpu3zVb7FVVKSx5Zcyq9NLZfrM5HhJLQ5Wx2
49uwl2rbv0twmU6nKUIcs5/GxNY0HBYyyN+v9GPBS7eMLgwITvqa9Hs/UoSEhB6aeDSdrmq2a201
Iu7xCXnpfONOqpLjUTYXo7sl4czobv9+AcHHUiqAkkR7EdI1bEmmpssV/s9QUhNO2yK20jfDVOe/
qUeS8YmwqyzZMBvVL9dzqe9rQv0A86LvKYZ2lrc2upL+PL7xGgYTfCPOiUwnR5O8OlQnQE3Sbf7W
s2XpWDqjGIYgfvgljR5WUTRiY1WZDs4IesHHNg5q+wjOhLxBg393X5MqNF3Cvl+rPDFf5sod2F4r
A07RMRzapF2jayvGtd8yQdzUWtXGk23gTSCGxaI3H6/R3tFca6quCG58QY7J2haTEjuLFTddES8z
suT1wmX8WOfzMQ6V9vduOmWyo2k1RMPGDcHub5tkFDCLpoStAVM2a0vbOmwNcTgVwTpMmFaffaIs
/snDPA62QnQFKJCM2KBtEoAa2TiDz48xwxSiwxVYQq4uP6as4XXvy0ry30WluNgaakzxmuBxofC4
LnVA+uktoysCLOLOxYxXvfaH7gaNnKyIlO6j+VBCtf/m9U4drNhkaDaJyUyxoSdJP/3kkFBXoElq
GX3rGKW89N3/4ey8euxWrm39V4z9Th/mcHG2H1YOHdSt2HohFJlZTEWy+OvvR1Ln2t0CWhcHMGxv
bam1FkNVzTnH+EZIbBizgnmQ4pNBtuUt1uurG3WBhmtnSHX0ESRixY/r5wzbCq3EZLl5ehw1jfFd
1at2PCVjWoP5aQkIckpcjaOQ926jzPYP6+ZSZv/7ZV62CbRkKCFYqVyO2i+eUMwhwziA2TmWWV+Q
Vbxo8AoTEsMBmMIozmmp4dcLMJS0B5Y5VIgiq/l6PU2FZidqKYBeVW2c7FCLmnJP9w7vhzCH6dSO
tSt2lac4LQSFCLJzSfRLhAeldHmkM5bqY1SD1Cd909R5TqqMJfI72XlW/wexHS/di1ULaLo174ns
hwBpWBOev4otgrB+JPPyLFCfc8kNIy1vapGn6Y0cs6J9CnK/wMOxLqMrIahxGFd/wPE6s1+soZnB
KVYpxO2oTF1+qBGGghmIzIRF1k19xC2l51OybKgfR3UnC2+mwpBBheYbg+HEiWha6CmO11buOR8i
w75bh8LtMnZbe7Ja4YIjCSL29iMoCoxrdAY9PyHSqM+j/kcVY7t6hMBlySfR27K/FH1Rp3t94six
6fuc26P7jFKuoh2s+msURgOoDbcoWGJBTnICM6xJU3xZB5/JmSkCr0leFfOnlfjj7TcGIqf6W2PH
uryFQ4mriolTTtG8rPBumNmUCI5KuvZzRl9Y3NuuSIprRcGBAb9pbP9zhrKJY99Et/y4vqbrQ6Si
goerKgd3ZpKVkudKJpzUr+trU/c8Ckz95iFq7PmifYoCdJF7H0qZ/KH5QqveQY/uCC7lIQBuhrxb
O4O2igknI5YaQBreAdARQw+lYB3GqhCLzS5rW5VeVgmM1lNyHst4oAjUCUql5F+nS+sLsA511k9N
T4r7LjKqd0GrfWS1oOS0zTuz8rRuH+QdV3W9WZZDezzZVsviQ9ugrc6t9Jx8O6neHE+0+aVX/yId
ZW5atU8whHJCSiHqcJTdCJhC7VOWIFk7pgPObVrJi6ZsTJFov0nYx/yDsSj1fwGJkM8zFGIkCPIK
J1MQjxtEf1ryw6pCkGcl0GGmm8Sf4+3MvSkvCUp0honYt7JJIdnw742MB0oOLSK5uWBep8CF53El
My/kykMux/2wkTpeQAL0vDi4t+IhoExeKGFugw3josOgE/uKc5p7BPyWtU8yceTMRCqRBIP2KV2c
FxuJWYx/UsxOeLaXkkA1Kafftaaolps/t9L4Tet5oUS/apNQOLT+mXxj+u604IgsxsjnxF156ATH
12xDXzMYN3GrZSRV0iVG2mQuWCdW9nklJcmY0RynMVE8+TiFzQfNnx+reAU7aZxB+F3EVnEDpKxM
7nVXjVwhMyKp7jL2luHcrtgXmxBXUD+6VF52O5ohSwSei/lPKPgw5FcaqWkTVkoLIb3YtcQQGmsV
Hs/CNbX6UJBt6R0NCdXiNEadr206zavz2/XxX1VUblB4M94N0Xb03SykPT3ywnT50W075W1szurB
viWKrn0Y6F5gYkzpoZ+F0eVsbxpzD/FVREWTHjXR9FjOTOJL2GOtZOLTqqyaUW/0PO3mbaAXw2Nm
RUlxG1NZ4TeZX8/Oqmpxn7XS+DAn13pfw7hm6R8KhDmPdIg9OtmRjZP1yKh01DYqqUrrWme8n1tl
aXOuY+Opfk/Di/QJLm4ynSQDA6RkHTTaHX0FmaAxnxUHQ8gA9lrH5NM9SOBoG2ayOi4pho3TvpgH
IwcPQY55WN+Flh1xtnNlrA+Wy14jiVbAem7V2JNZDeZFNhirJ3cptlYxIlIHPj2YGllvg4Yy4m79
dZh6DFy81CAsDKtwYkRvW1/28hSngCUrwh4552xLJmDTGxiPsKloF4yQvJiUVZ9cx0+Nd9gaaKCs
P094DZsAmK3Qf2os1aNz1IBrPQCPMCYOdzONce1Flb3N/SjynqJyflS68RyjL+Qs5yM6OKcpauxt
FuZmxV9p6uqJOS3guaCTU/ie81zUbYw+im5rxAE7N0lS8IlGkKndCvCrXAurXZvj+8a4Z7vabp2n
z190+jDDtsWpZJxqXPQkBBDFScbsbmBjcj9E3mTRDuZcKnhGVP+RJcIPzr/e2UXcuf5/hLoshnHW
GubB78yxeM+9qcMDwoox2UfVEGiXdaEld2X6OTIQq3aaYJS3jwsMyVdEW/imsjKnRkCHn5tXQLGm
v+kXeEiuq4weCupXRoarnsuf00fEhmndDNtKB11qb/PeRIbqR17PSicGbMggJIfZpyAI6/3RR8J0
Mcb0YX91wELPr+nCDOs9wQX1Uo8/ndoTmyKd1nmDRBaC/UGfUkhTBhEg9Mg0nVXW9QdQY4qLX1wt
HTXsW78E0nhbL8s9bD9+xPoSd2LQ/NvG9Dr3BJOYfTPIWRkvfVVbxFUGJsfTGlcfDpSPeKrYolex
PkZ/Mqu3Ui/aeg9rJmSeKxxfvukWLF44gWu6dZHBWd0eIjuPdOEnpAQTJ6W4ElXFEfiYVtpYE4G7
LG++MwS86rXfdmxby5l7vTgDRTyFGVEYaMUyk2dxUBnlcB9iIdikGoE8x9eLIeNlP5fu2SyaoiYO
qIicl+VwJ/AeG6nIGchw+GAyGLJA2IQ8EihrGw3ruxWyLNxjfhvlT44hiCUJdyVrcUPXlxNKxpxC
bEflt9iLFkBTtDjCXv+c3svPiYJNp5dAUxSPyJyt8fykqDcCxYVrNZeVOTjiaJVnLMCWPLLiV+4l
NZzmQUQWZ168BpIRFrpDsEA0sU+E3kzNbj0U5K2cF1HIfs2OEXoRHbwsmNLdzHmM99rCV2SKFw/H
TtNzdYgmszNPgvqaMa/eWeWRnsIMpXH17AirUSEuF/gFLgKNbcAbjXvo2ONMp95xdREOm6iVoj7o
bUnEUSld9g7iSXHcZZzQ36dFFfJIkzyaBju8/f2xrXxZPqYRJ2coUjYN0sRokWvnfRbwVKkEPQUQ
SuGT8qp5qKWkS3P1w6qUmXub7cFesaHrsVYxuoamt6wiVRfOi+pKKBoJ8qUcW+iSpeFr9k4acOn2
8Dmndge7sK6Ppt6y3cI6YVcevZnd90tg47HMH6FJ87zWy/nC5+SH8MYuOUPQ+eDXEzuoSLLF8qp2
rz8N7su6IaCdB/kb9LELbi94WTdIiC9FMRbWBbs5QBAVDPg11mPXAjjbRpLe3klanoy3SIY6hEOh
WX0BwscjS++eK7IebqzOrIwZ2WvXH2w8hP5B10tts26C46LoKgZHBajOqDIYjoH4eCNmFSyKcuKa
d3AG9PFKlp+hPgKzAraRQdTlRlWg7Pu3JhjxdyG8KGtDtjNbCWBb7lDqkb+z73EkJkf4ulFxk+lg
mKgpQnrlD6sEn2hvLmO5bF9gwGaZfobC+NEtkuZ73AKhBDtS6vm9Bp7vLR3U4Kl2pdHtWkzYFwVJ
+s4IylL8NGxM8ZuWE9y33seiti/qiesQL5BdFwCnospz4uYIKLW5cTKpGPuqWi9OYnAC9Znyafr0
+i2k2fOi9kPEhCuKpUenLzHL/p6/0Z1VVy25BPhFaGO0T95SCK1Vz6qUz5a+Zpc1U/kNXUsVHQyJ
Xuk+FS1LfqQQBB+BJJTF2cFJ9VPL+sjBhkR28J51SKg3SRpidt0A48PIUpl5+zFPi9EBEupa6cFO
ABjdBLpbevu08kDpaIXT9ptW2liVVu2Y0FJn2KcD32ODWN8O73mkLc4jMtCjG9KmcYIFmI/NLUqe
Vpz6UZT+Jl5Ea+vBgqYMtRRz7qb6ypm3UBfGM9NJZ1UF95cLOoXklnf9viEnzL7TyVd2ad2mBhvE
+pquBU/S10aCRwqR9ruuRBT4QZaxhT4UEuc9fmKFqj3rAlzdPvqXzToHGKDixNsiTIrvPF7gHpwF
IovOc4R/4GhTvA1jm5mIxpDObjdNI939Wmzh8Z6+8DSltHNoSkOU9t2m2PUm4KGvuEfYxBMozBQi
JBzGu6gd+P8rLHdtRbRNWP9MrQETpNuP7tkLNQ4wOU2JB6+xZXlc9Y2GgwmevdKKJrGByDuMG2qD
+c5CiA3hN+stQfX9CFpBLxr8asxZd4aZ64isSQSBPBCY9EDYu8/a1Jjp0Y+dmOEYqRLxTbgYYF5/
cGfY+rNOK/NBFImuSxefrANmw8+f2zg3xFRXtn/RTclmXy6Nl2mpndb2X7hs8kNXlIxWnJBDj52N
gf1ZdKUovsrS+dr4aF03q/xIhVzZLZn1WLjiUN2kiNvDLSqrxNqNqs9ukqTN3qaSqLgtozZj3A0u
uRJHQDzg5VgsjL1fcIrfGkHVbNoW7+Y2rUPuRuu182kWkoN7rA1HJ0VHVOquCj3ns+HkATOGPjLi
C5MpA5AZNtDgD+v075fK8yx2a+TpBmrOlw6lgi8VwmnXLozsQQmuVEAGQGpEpzmkd43b0XxXVSrR
WUFfolP6+s164eacterzwYFZbkC0K1LSF4uM2VQKzHabX4noKMaz8oL6Uxv5pORaCqXJfRrljE0M
gqnmTPCwgPqNDaU/rSYCue5yS2s39xI9PraFN8J9wnKPmSq3jfAq6so0dp3RMDZbj3dRPhny1pzj
cDddI7PoxANtm9QVzvBBC0wjP+aLJ2u1sb7+jX9rbnMeJguK3r3u2januudP58DTj1ZWiUvE2znd
ZeY4pechaGanZG18DyKQhXSYGRadZMWJ8BRVyBIfX/8Qv6kEArKBSRzEj8A+jTHvxadIoa4pWzj5
NYpH3pE8NqnGViKxG5VBNjP1jYTU6YqhBgSMCoh8H1SG/LE6n8UU4Iu2AcB8G+rCNY6/2g5LfZZ1
BvUyRyzU4ttVz6ebMwnTRjAFxqtq9PC6Hk2KOKa6NRdC4utf8bdHe9ZJmehxA5J1fHT+z69zrPd0
niy/v3alEWs7Ydr5Q9wzVjwmOvjGTxE1inHyCmmhZlvom6///b+L5dk12TTRpwQO45SXl5hFCrOL
skceQBtlnBeHaAwdZPMhQ4N5ptWmhXT2lYxBE4yqRonRxk5wX01anD34s5/wgsuMSlsuWNk/fLzf
nkOauZzQXIOXjizql5POMGwgGMK+u/TLGbEPKWeua3dZd1Uk3naQOs4gBtJh17oKyULh6Ond6tKN
HaOHSzfZxaVgKD/ekG7LOqdUMnGY18sU3BD5FPpFLa739V6//gWs5+4IVg5vNrgYvoEFxPJ+WzlG
NfqDho7wakVOnu9aU4to/S9pBUWuG8OhqXLPuquW2tYxbNWxk9sDCFRf5O331XUZ5VlPg8fJwwvx
9Y3z5tcKsQzcNZSn2tu1u4zmKp/ehUWHHZiI3q45IrTl8EdePO1UTVjOtaVPZG+7YkrS+6KptXnc
OB+/J4D8oCPa0fvD4jk/wv+eQnAFOPv4ZBhiC8A/7b0sDc0iQQDoN841BU9Qf9XLKieH1pxFKWSq
zihe2ZPh/oDC2Gj/UJf+9vhwwrdhaXPl+d/fBuUSt3c9NZ4G6l7Yw09srnl3z5ZFNNfG4sFuSTMa
GRMmUWKXuzjnv1sM+FPi/GFa+Lvo3qHvMo8q5/WUWcqLHURChS8SV/XQo0QWn3TZ+I+jO1btFfCI
OZK7IDOxocYvzkZcjD+00Wam33Qob7Y++l4A5/Rr5jLZmTZhAR7kVGAOkYdpgheyU5qlkUn/+sNr
mC9vnY6hI2Csgk1l9mC+sAbPrVJKp7C+rOLi2fVa3HQVVHS0he7oH4RWh90B1FuXbMRIX5E47LGL
D2gDy+4ofJhsuxV7+/ons15KAlgSTBcrDXK2AEfsS7yCFem9aWlhe1mjEIKadv05IrQEG0catzMw
a6jCXWFQWV+0SmEtBF1cgebqWcn2SY8EmZeAugSgmE2xb42FYaEkmmuxePEmC5kYs+qp75LDWk4Z
UB8ZJiRdfZS1VJxZm8rblcVkiMMk6JgeHWlCCVtXqcGj8oGvRLsyWrp/a1Hy+oVYsreev13sHnhc
5vgvFsiXws+0MkrRNRgENfCczV0Ze2V0A35VZAeuAIFQYeH4/WfHZv176NN4br7rtBS173VZ0xKe
SS5iE7tN5jxoWHvHh3XCsXY+87xCI7s14zRRW3MEbnUqdeQBTDNYclwhnKewgyekm44G4o7DJdq9
3ja9fZLbnIWKvorNCwJT2ITC07wMWo0fpIfWFuoTugqdgaGJC2U3NPJNb0B6PneOppc7bcQ6estG
TIXtqJRp8CqTeP3q/f6Az8X/DHzHXwIi5KWTtvLddnK7Kbi6dTDv/Ekuixtii5rsbIxuQhKGDB5b
w/WNnclp+F1N5Lu3LUdMBjd9YZfQNhG0uX967+bF4MVNZa3Elk5fYkGXPD8VZMpBpmkRtm5pHtr6
ltpXbJlNEoSkaITQxMtT2X01AWVGDyUoeII30sp6Z8mRIsqOPIm/xAszr7vlzhT2AZUaO7RfOx3y
8dev4e9NFD6qbuAMwvalG7iSn3/YPhl7VqasvhnCUaYfYHH2HjOhvuR0jM8uc2/Wdska0rKaZZcm
Pv1UNiV3CYxZty9mfrxgv3rGyxx/Lc8Ju18OyrOKQrOMVB0Bp3sNUuU4y+9IIWqabQ/eKjzJOBmG
nRVE9TSzCMMatTmn1mPkBKa2Fa1xkcsxPK4ZGZ8dPl1101qWAIs5k3fQHIhe/Rj0Ohs2sxHoR8mE
Xe4mgvk+8DY14Y0Fh7HecRqiuKSZ3A0MnSPwmBRkSXdW2eSq4zQGOgRO2hLxNtLtYYBWPYz5xtS8
OIPOX7T5wdUwsmytoMRMzKkv2fYpL+HGjmJNvyXbHPv6xtTrVt44A7DK7ZT4LE0MeCkEExCef2zh
Pm+G8WWgCjDBQ1eDooWn7sVRNGpqrmlhyguPEk8RwvHWfQiiiLedIz/48dUMs5qUAqPIqnPtGM4j
+THWExyjZKbrQBHf/i8M5/On4yWzyTkj0ZcPab3QgDmTVeH77M2Lv/T/qySIvHOWxlxCN+mqfU1n
2TmtXl2kohxo1pFLbaoEoIzvJI+Oqlt1susReEABpcA5o+rx0G5VU8iZKR5RjDtW15yGfOqzBwZb
VfY2z6EfllGY/CkX8LeTIeJrFg6OdPyPQxfrhYKsCRAQMPhxf7kMJx18wkfbbcwDarpKIvCKnPKW
Yl5E1xQjhX+Ja28cbns9kN7Wx4Mym2nzydlL4byr4OiU0SaoMQkdPFCqjO3rTps+5BCxQPotM3dd
q/L3jKn18nOmKFLNeOrZskkcEVdAOwyV2WCa2AISRIfwW5Urq/oR+brWn9d57utLh/WidweuiUWD
2p6cE7yi7GDPlw4y5UtsMpp5XdeGVEg3vURGVcl72+8jd+dpUPG2dKFYKHCGJeJC7Fr+eQLlTwxI
UBj+Vk9Be24ZmrJyEDKV5ndu0jrVA6fJ5u2qciWBhsXdy3SA85s0aEELoIypvloSic9lbSAVPayl
W4sYYvLJEI2N0Awc/cuqQ1iTxtwhKqf7qRhpwzdM1sy3Xe6G7rWw9F79QT6+fPX/2AK4NDhpOTlj
jUd8+tvzDnwPUWYWe9fa0rTiaLijdZxU6yMCYABsGSeDM4xxb44GLfViCA3vrvXiPtqlKMCMwyo5
AQ7OAYXyvuoI1PQ1IsTQ1fsuUagBjafRgr+55XWPbfyfNo+C6seaa1/6k7FrcoNfKXtsoLsiNBgB
o/vtoxvl1eZFN/QOqnVUDBoX05EE9Lz+bJjPC6d5bfUIs6U3RpYKRoGXDgHcPZOBCMUg0WROJ8uW
MV2hD0VzC5CA5Dj6EnVyAQnNd6saKf2NG+aGf666ZsALtsg/JhO0zh16ChyApUENUhFj4KAQbBqw
y3kUBdUG8ZAmfpL3lMHFpFDigPT6V1nWpv+4l7zdlsPWCGV3PmmQpfj8Ma/wARSIQgHPGEwyHweD
qnHL5CWy9oklBB880jmpbiJ4RN1Gj7TSPK6uy7Tyrf4RqyZRICkrckSoTtJ4JPktDD+nNWZcIuh8
CMJOPcuBkM4RyOJQG99I6t9qF3ZRW23oMVLLNy4itoPdqQ69GvwiUh8GKw/3KyGxKXNNO3tZG2V3
/7Mf62m7l7Mr8W2EPtH5Q2MPEAZf/T8vjQsajQ3HRFg9Hx/IlnwmopxaT7PB0IZH1VXIHM0qt8Kj
UUnt46rcqZcWZz3YsX0yqySN7taBpq4kz72buby0coCDC3cLwuGbsmZ/3sED627BhldJTRldR8XW
HmNwZMlsythqoz/l53Xo7GBhcE4yHMHetGbUfu0naVt74YT+wxr/JRaWx7r8Jcx3oGIsO/FoK0c9
MrZtFaE30FL3TqWLp1lTSI2wSBczGXKeXl9RoQXIeDhOUqesZyB01dwwpib8CoOVYvxqtvrAZH8G
Mc5c4SST9uGXZGpJzFkHTii/5wF4GnXZk4Epu4YFOPIzqqGlV4L/ticLpKayY16wvARrnz/0mWVd
Cz1s/TsMALNmd1FTKtFzkoFlQWNlDebpEtIoiF2aRf4paG8ArWtHOhYeK4iOe7l9WkUkq6Bk1X6t
h7d1YlDSL4pJqlxkbgGlfrZfhzFsNbPSiwNlcWXbqtun0OxYuYeKovchXULO1gEX7paAxBHCD4ry
uv7NU4W8RtvFtho5TNVL/OOaRLc+rlIL+FoeNKT2UgAsrrOt0uxETyAhdaZx7DuPY9Nal62KPST7
fDTD6mNUa1miukM+zqF6Qc6ECH5kOcQPPpQaDwdlMBAov2G2niExtruxv8+jrq4eerPkQFh2VKv7
alAegAl6pvPDbBJPTdYBR2e4e8zuJvNnYbCpvs8RLHm72Iuke3bXwf1KHXB8bqeeQW1udyMScu9j
5YSYZ0QssCrGmtZz6KzQVMzZIdK9sTTLhbLMBuu3e9qIudlvvKhgtrJOT7Klg098Jr17n1wc9E+L
/KJf5qthnE0oEop+DnIknPQp0Syr+xqTd/XJlm0qIRfTkEd1NjFx5CTFIbxcFJYrztE1klmqsc6q
2YxLHvChjZE0+qNpTY+16zWtC1C5GPaMGehncLgL4AsUMoKronUtyZL4NBFEwFhjyEAHjxfGqwpK
5nGoTrR18CytTwuiZc+/kxgHv+nUQM19V5PTdExNFfZvZx1a+2Rr/lzeFktdYcIz7q4TGi5sgquC
p0ejoH0v08HBmdJkyQfEzzoIl0on5SDQyC87DaGbRttwGDz9bJCFVF68nhpxh7KtoQvqw9E4lhwP
0+2vFZI2RLan7dfmtKFFjO6rMiPPfDcio+SZWqbiY9lkvA1tHfOm6cvq4YXN/IKszzBBqfMcZ5ir
7zjF+9oi+08T+0PBWGuLkMR4A+OFMttDQabeDSXP0kOEaAEZmeNbyt0hY8jfuygRowcDo5BLTAuy
nuGrBzBUbXlKHPvnKtcnfg9/k18qiGhu7mP1IAIIhv4Md1vnSaTx5g7XdS50/YbR/i85FVqGaJvE
kTGyNtSEJzLqAygWkDLHQ0BJHGNfnGLtFPZ1ojhuOdTujaqs8I6J8eg9DCNRldfYtUkoG0N2S6jL
ViDGzxPQMyE3LXCa5mOxrFle47gNRSQ0xwF1rsuK40L1nu4sfq51m1Z4kz6sg49syVRNpDT8W0IU
xTdVu6a41cE6Ovx2H4B7aIz9CRDI/LQOZoOdsbLJUJDbjCNOfHJ5HZxZPGrZzqYyspYZpoGgNCFN
ZxaARk3uFAhDG6nfeFlDZNbYy3o8slK4LV6pRJVXyvVCnALVTTkLhxfXDrY5EUM0Mns4ggBKmt26
5uTYV1kCHWuZ6M0aNYgNoX7rYE6r9qBvlTg6bAWfKYYU1ptcBtP3hLm2QeudrM7xxGmr0zc+a2zO
fGYq6lNDxwJae2cXwzHr0SgeCeNBqyJ8XdhbQveCZkdolLJOjGUZZUCWBU6wyaqy6G9sBDPJkdHV
3K5yQna4VfxlmGkqz6ZNQ22nkjrNMZCl+Hb3rjYq/aiDbIpt9Foai0hoNVb5sW/ZGxF+iOapgGcf
I1hDsnVKBzsB0dFNPe14DZfZFqmowxOf9lWPoBN94QYY6iz4TRUM+77G++FzWplXA6J52CZ5jpdt
kv/yqRLFHhNBYX6FZDG/RvMaPz4AOrXExyTRHHmcNBz3xGJ60jEZFyNX8B6Q7NhheYehiTRgvYgn
8QZRdO094qye70U4IY4MMsNnw4OCAQDzQEYSsIgNEN7M/+npwzDlW6vLa/V2nY3GBs7SbezJglMl
/sbJYV/iSbAO47Kt/prwLceU9Qix6rTWjNlBr+ZPz0Ku34UTnf+HiHyL9FDUTmY/9myb9rH2m+YP
1Bkkjy9OXaRvU+ojfQH8SNfrJU8Pyypp934+XCSz3JshQFbxpppqDyaiNigybsw+900my6pELtkz
VQDn3ETINANia823tAkq87RGJpPizbfYFGnwFDja0H+wTTSJ79E42eMBi79+D0+5TIgtGKb2RB5e
Zlwx/XO/yAyDC7QeJ3qjb+QNkOyA09tQBrD28bfNt3A9n9hDHVrbugnz4Cp5Vj51eFj1fauZ5IKh
/Uz1LU6Tuv+G7cqtL66v9SXGvBJcIWrbGsGBNVe1rh8dfOFE5ftQVInkh6ui3CSxXqrvXaWPJnlm
odJ8RGkZqgZefM06r6sgmyAvjlc7HDHWaWE7Wizxq0KwLUKkI5BW0i9+4inm6kubKVtUjK5T1RNa
AqdJwMEkot7qwCOKnUvvXh1jwln5nrkUJZlNJZX7SbOdpNxnUY34sudz6cT1pYSW0MPKLv5YKe2w
niTxlvfBNfG8iQCeNWVXo8XrHYVWhKgyVro15KuOtIfWrt0P7MtDdDcPSzgVGa6WbH2SkqmCdCK1
riGt/Tl3g3yAPdmFoc3sgRS6rSZcmAd9a9T2TeKg0CbnNlENOcBafupTu21YWGijbAuv7EyS0NFo
0x1y8Q6TRp0fMg8C/JlWrIZnZGF201Aqp91EqPBDUKRFd0wm16K850g1T2wT9cCssUxPgHNK9EOq
jRHKpLBDL1nbBdZx9UCYk18Qa0iCBFYvDGHv1WBM+e6XDNKRE2HPzTCS2hO2ILGEOZb552RyZPIW
+W9hbcqC+use5kn/pwL+t8ku7jkHTOQsSZobay96G8APcsbrAVyxqESCl4u2fnAglb/TsHay/lf2
kJzGrMu1p84vcQKHxqBG7gkd9707KPQEaUWU744FzZAH1yOEAY17xMMJ5Katdgi8s+KNPirxBjqI
35/XxaYy6UZs/Sp0dmFaug/2oDkH/P2iOAr+uvck+XHkbXyq3rev17nGy2IOElyAbdDwZm8q+Y8v
Ooh4e71KG8ryErjKOlaGleUXHZvNu5ZBZ/7es0m2psE6xPspKJPkREx2ZNwxcoMBZ1ZpUj6u88AK
Ern5aFjBcL8mUb7+OX+fmUCqQ3ADFcxEUOK7Lztv5mBJLwuNy6AROXyeuqwSRyZI+KZrpFQfR5/3
1tnoRHYgtFNFQ3AUtr3bphokqRBiwkmGsHauPXnx5E2BgUDfxFaZyUOrtOhCCeJP+8rxfaATRM18
XtVNYOU5AK4C6AZLaP21xctJwLDDluMfJ96vX6bKculGBbAXKDd1CrJ7F5/pOzZqS0DjVpWACt0h
Pt0D5W/JYiJO9LOWxyr8zuvhTZ/UMHTtfZsVQvtDY+YFJJF5ruXNs0yWiJlhx9/4vGQH9YkATQNU
ljU+dlRACkx1C2vgIBO7AvKNY42odEbyF/mVHh/m+wi+jfHVy3nTf669huWO/te38f9EP8SbtWHQ
/uu/+edvaItA78fdi3/81ztR8J//nv/M//s9z//Ev26Tb41oxc/u1d91/CHuvhQ/2pe/6dlP5m//
9el2X7ovz/5hX3ZJpx7kj0Y9/mhl3i2fgu8x/87/33/5jx/LT3mnqh9///VNSGKv+WlRIsq/fv2r
8/e//8LY9x+P/vzzf/3L+Qv8/dflS/Xl99//40vb8Ucd65/gdLmXf/1j+LH8imn+E24ftIp5nIOT
7q9/cN7u4r//sp1/Iq3UDRyF86SRCLy//tEKgEZ//2Xq/6R9OA+JMd2jFSLD+H++7rPb9u/b+I9S
Fihby679+y94Vs9OJnhrYPxS14Ono2RFU/1iCYFHgK26z8o3cz/t6msi3KRZSKJloo8Hst2mrTd2
IMy64T31zR3YpFAdmyc21V3uuOdkEDdS/0J2M2E38gda82ETxMQQuZesSA6HKZ/u6Hp+Bmi3CZOH
wKTiU96wM3WCFSEBFbuqLcZdpDshBh2q/rCgNPSc9IudArr3Ji2B4dAUSDQIMkC47mxbYoa3Ptla
WxhcUZJ/mmDm7crU/B4pxcHYb+CXRvdt1F2TVHzrpgailtLyzWR5EUaKt/OQZ0vMDWlNTWARuWN+
9IX6ZqOWONGGj+94r/N9K/r8IxS0gh61IU8pM63sTfoG5QU7b3QzFUAhm52f6edguvZZ9KiR2nP0
hrralNAwdjpRR/spij7VujHN9id/U3wLKFC84WLlR888KzvYBtYhjWEozYle9jeZldWhiB17g3qS
7BFLlRD3SzLc91F0Jo1a22keATJDMmfYuBhGta1rfkvJcO63dP6scjONnCaTEWkDjHTjVJK0Jjde
Z/0ksaK5j3Bq7/BC2J9InKHXbs8HiMze22wYJARMKWmyxfe0bZEhRaG572isbJQ9RQjK2dTtsG+2
ZV9ph3AS33o5+rspEsG+TmgAtarOqXnqetPYzrBj1Iutq9ST25ljuB8Eeo/AaMxtSPvhHZkK6b30
W4/RHYSpTOvjm6SHFWKQXhTVQ8skIv+K2arYEDpIJnnP6crsCQGdwj7/BAPI4M03ijsmjOZVVvXn
vFfhplQlbvC6UzfWMHrYusXXecZF+eM9lTktwyjCU+XUgbmHfjVuvU7GB1D6b7l5ybZso+jS2ZQm
Xu2OJ5i9D8pB2oDqL9zXYBy2vaPEW8a80XHMgvcOCL2DTa4c5mqT2ZAs7Z0/DO1lGpLwjd6FgBwh
Jl9Le4ieaHt60JymcVeXBoa7xpkRIIVMvmAt8Paqnx9ymdmceMFj6YzBNhZ8tb2MEAWm4EbPHHkJ
Autbd6vVvkV3o4i2clA2xzTA2+GIUgznb7VJKsntG7KK3FkZ4cElOCpJ8deiE677n2GQ9LeFa9Gz
7ybP3BM+LvYGnVA61IfEOBx6GhqAJiYywc0xvte4kfskI0XT17BdZwnS5GwCnEICiXdoNY/31aCA
zz1avS1jvYONW52zBuEFHScQfOAZ7vzYqDeBMQUYcrr2aHp5cyVjgto29anhEiXNHWvjsBWiyQ5c
B+YH7pTv+3jstulMffbRCpxj02zhj9CbG2UY7btIWOeRky1S48rALFeE5DFbcyRiOkfEkzWJeR+m
ifUBRtYPVZJ0X+jWFyBsyaYZ3Y/Z3KYcheFtEy/56dlRuyNkT24H1N9wr9R92VQa3awILEtT2Hex
x8tMsuSwi6Ih3yK9TfeMUI1Nkrj+UQnN3/WNqG9zkVtnQJBq5xCShxNkLPYmfaU9W7zEnU8iSClK
XhUPpHETRdNeFUNGF4pXGGVyj3MQTzCGgS+cJoNNlnn/l7Iz240bybboFxEIzuQrp5ykVGqwLPmF
sGSZ8xicv/6urL5A26pGGfXQ/VCoEjOZweCJc/ZeG2Uo3xiaWM8pmYi+PWX+BDR0eyXupvZzw00C
QeorSo6+4Eftk4B6uQn7Vtp7XF1W1OW0d395vf3/++TX98fvNfd/3h6Aj5AG8QJjpvup5lawlxBG
0NcX29VPlTsGJg+DaJ3AVaovMUZ9nx7Q4Z+v+XvRyzVNi/YUnie0k4zPP4/NR80YehoHyFcI9fVx
BDrnRoB8pwa1z/98qevL77/DEi6FEvYKjbUwRArk3Nev/wtxYlVwF6A40i/Ed33r6jWio3IkhDWA
IRosg77758v97V386XKf7qa6jQlpWY5+UbL8xcjXFyUlFq5Yji2X/teXcuAUMAtnGnyV/P7+zfRm
KADtdS438Sxp78lzbtw3yh+SIf72U6G7+/Uqn4oLZphx09lcJR+/LjXZT/ci/cOx73/8RCAxWYKM
tDWwZp++CCrDMcUL4VyW3gGkdTTyzVuMe2HgkHz953v2P74N/RvLMUA7CBSOnwjqlqWQnZyp7gUT
hNb4mRqk2x/ICr/P568LDsUizB2D9YbM7vO30WLM2KhdFFrwJIwGFAL//BX+x993GY5SUHKR68Pz
+89OVhmslmTK7/ssv6e8+Frb8uGfL/H3uwQY8b+X+HyXzGXMlAH/yb2aq1/H3D242fq6EW/xz5f5
/LtfoSgmvnZukoqo9C8Uxy+PJkywrZl7IFxpi9n7DoQlschr7EvlD827z9+HC7HXwIPXbNTaHBJ/
v2WrCeVydZLsYpcVLvjvSvZYGH/Y0j4hC0Hfo9W1kNmwsByW8V8H/V++zWT0ScyqSC51ju9ppE8m
Lrl7n5U3tZiOlU14vMlsMH7+55v4eTkYtnU9X7DtsJ7pOl+/+y+XTesZVz4i00uHkeWjRlH4z3//
k9zv+r0sOjIsaSROwKSdT49Mrk9Zqup9eakbkoddcBJJErnqPW27YHTgY2iHmerZvaSEb4n5T5Fv
n4QA/7k+xxrCaTScDfCsfv+CmZOv65bm+WVJVqCc09Tc9npBpvxiQwsV8RhWqKk8eCYinIHF+hP6
22/Eg5ONqzQvmph10Dtm42tdbt5XNO8Pq7A+FgKrLlnjVr7tgjet0VOE6mS2vqPwxpfppnKI6mZm
/hkl7XaVmbWFo4c4uuM7Z1IHb4IdFuEEMPeNZs5/eG39fclS/7KO6JEYTFA+47uKa0O17WyywcTe
7Y5uc1aLyz//sv9j5XAJtgvA3DShzE8dnZL5BkOihPPQvYsNfQn+7Z/nZY0aVUO6jUBOfFqY6Jtx
gM/deJmbzXOe7D8qrf/++X+/wKfXhuFoSqleLwABo1+9dvjDF2DPu66tX4sHBFaotTGbYDeB6vuX
1+aXhyvHq4iypLPvEFCMUJNruE5gvPYD3q99gxA9IBO2eNEY2/gDb4PdLAl5AbtJsLztzjb6mYSk
SkLppm4KF4jZ3ja5WdRm6buJ9f7ixu54TMs8jiNr1l6FyIHALniigo5k9kNPVCi6o77nkD5rZ5q1
iy/HavVpphHSKk3nlHTwWLxxlI12MEXJ0Jibcp6aoXpK3azdrWgo4aZDTgMBXO1wE+fz0Wb8EPbm
xGE5d5aon0fhLyRSBQR8fyGaaUppjMuk9iZKYst3m20+FptRRrqsWorgFMSC0762i2vuphYiRCtc
/gITkjNOrSooGL36zQJn0hNsvl4xD/FXPWXOnLtrt6PJmIKs7WhR6FNz55Cr/YDSrIH5LJ1vVjFK
sLZtnN5YztZ9QXzYgeKorKNtJX04SsJ3i3ouo4yhyVvGnnFEqTcGaByLnVk69g8Ip3DOpS0CmAsi
XGg++KujIn+yHHFwHOp6JdGxkTjre5UVRNrV06uNDTMgMvJKsNEsnxyTbtdnKKS0JH0QWntFlhee
LhcryltyOsglXtDXJUowdFNhBppOZHvTMSCi99LeCqnUIZmrYIwdQvc45VgecbtAGEtjO3fZBKnF
7HJvrHo+Zr92e/KRWmzd9sBJz2g9WibjvpmKNFRbfQZdhuTDA9FMc2YQ9m1nFOhxSo0TOaGB98io
uEC+aPl+q4dndRAEHtL5hziPnkcj5Jy8O0zijN7ck1qOxo3az+Kmt65i/tLcjhnodIAIaRYBkmzp
6wiHU66r5JGCK974yEfzlkMakcqVIKFUFM0DDgiDJTMaHzZHPyNMnX78kNX2UjtlfFicHiM08OWb
LZaZX07u9tAQWX0CDDb/xCT+NlVq74uityLpsg/rabtE3GjlDiTKdl/MJuFtiZXuVVxroYNV4s7B
isRvaut3NCqsQ25LHSqXJb3c7jhqJTBqa8gQvlslzy48rmiV1uQ3w5JGeAurnyCxGGObaHSq0Qa6
AZnrtPC4HTa1L4+FYBqfVMyP6yblB843pjKDwSQAiOuhZvk+LIjFMz81pH7fT5OF9djZfGRllW/F
E8zrKmlD1KVD5NpwbMpC2iDLzNFXE+17T/JUWOvQ4gajlftRrD3/HB0/N7nCBl8nH/YEfUJvmLib
DhSkdkhs4L2Ne6hNcd9YWx2YDSqQNBmbs7JM3aEw0ilk3GTuC2aWBw5y602P6TTqmCQcVOBi/MsW
mFU0RJhKLDDU6zjn8LjWMqgZuoLXNuYTVpAe5tKYR2rSC6/pSwSuLV2AtgEXbVUqXZY1O3YSoswY
r8dYoVn3vbK+0Hc4KyAz/TjOmhuLIusGSB8NHwMuXcKvB8JcMs96cmYzcCsrZCZ3PSLPWUgm4w9K
psdBh13FbtkY37Rk6QNbTl9miwyAuo7VA8HUZYTfPr/bUPXus6ofkRms8mgyHmPkQ2ZYT/dzXzVx
uyvXbrgdAYz4OEubYC4JiMNfDVlXGcrpHoHwO/LhLAB/7Vzoo9DqIceP4dpgB5m09NsVSc1BHxrh
GfqYXwU+bjiX6MqALae+U/dTALcENPySLcgOZjtJ/H5g41IBVnxXULScNmeBCc6uuuvTAcw54Fsf
AQqPJTCqQ2N1VViWVRtBvyBzgdYUmoSiuagz/Syybcp9DQL5dprMLUq77seWtxjlc0U56pngXJ65
hdeojXscm/hlNN1vayle53ojdR3BpqdCK4/MSU2gCtbv2iRGf7uyl+bBYW8syuJtWSu5Xxjh3avd
PH1sIi1SXx8NbPTWOD1NbZef2AU72COGeWKlWacRurAPYdoAvpVnu9XNHtTRbkNALotPofJI8hjg
4CSxo2Y0swOtFuHLa+NzTIklSDdieEHUZtEIu+i89RlgY0T9Pv4u9xUdSB82eVIdVsDSe8NaklcV
Mk5oNdgJYm3ML7OlOGEGPB7j8KJ6G+z/8zpPlQ8dNCPxTLtiBdsc3a3S2k9zCxiAhEy5l9r11Rez
x/mmQ4JtqVQDM/nC1LzMUWa2eN4J3jos7wx2s6gUvYXHTC8e3SansIUhg4lJjcVxg8t8HkpyWulk
0gu153dJpsJTsdEu6XMUB7RMHzrRbJGurVOkpsbmqen8cU14wd1Vu8c+ryC1cHS8BU83sod1ru8w
gsRtnn60bs7StjZG6HEt9kpaa0GlVGTtmEp2WWz9rckk7JJpBt8rY3nn2HnzlqOcyHEhKVmgaEt7
tnNdY8s2y12lQwxeU031FXXOT4sjuHXjVULS5O8jYj09BKmimwGSueI+dayVe0fAEzKYNdNgOfVd
ALMg28E9TC6rSxq0V0uxRQDuhzMArTS0a7305eB0Xuf29q6UTY4bJH2nDbZ6xoLaGXL9V3I/1Fus
Hm+CLxFgHaQXvNILZlyOwmwkRgKp2xDrzaNh0BzuspL3dt0y7DdjawAeCJe3H0xxVrOhPDkiSUNc
gqvjya1yPWFgn/XsajCOCrrAABumcmliCw/IJOT9Uo7IZeKuPcuad7njFBIZJO4pOYpr+kpchXYz
ZS/wS/JDdW2ENn3Knza1b4KZ8QmwkuN3NOzDDAZQhINmhSUIqrObRowdMv+ZG3H/HcHwx3z932yi
Hcqd4QhM2x19JE/urZnM33OLgYqK3sVDH1Lul74rPxgNgbSRCHbQCr4befq9mXXl+8SJOcL4OV5h
ONrTakFmxaKw8p/m63AGB8mUBPtnUBJTu8eRnTMXIAgmc1PhzxnM6sxZFV92WhNKMZUBiC5KDDmt
l7EU3xNY2TPaof4N3OGHYdbKgYSPfgBAgOKNOXt2WsqaSXrFjGC2pje9tPnOhI5shOoqnJ2xyh5p
9M9nC9S5p/W1DGvOSyB82sYhR9y6m5P1rDOFGYQR9sZzn7w4iRtmKjAQhf3SQ6y73BmQboN4bH8q
1fbRYyuhMSoTTxDo5msMk07TpNTRVXrCSdrSkJzMYyALMfmthUsXHMbEjHjoQkns+I65feVN9Jtx
xNnoHqD93DZsP2cmUrW3XFuMZA6KqCdkB8wfPwRdeUFJZar9buyTeTe5cRZwEEiCKo/XaHS15IA+
QfUJOv9Wq0W5X/OxgECDTEYv4B4pRFAfu8ESvDUTbp2G8kfPVgcprLntjI3s2qVMJ9Cs1rueD1BS
BbEETs5uCpbI3Klml35R3HryWp3CvUCYeiiQK+LMSDvAqq57kyr2+Uon95t6U56TcjXCkUHIc6aW
TOpqJoIdr1laz3mdp8cRXxwNf0Q0Srssx6uc1e86w3lYHbrg2D4XWiwLcHpjeK8nGd/M42bcYjj8
bqmUXdlVKOdUpDx4ZJc2e/SWo0eJ1JDeYrTBwOg/XOrR3APDG97WpY7Pi+Z0N+nazr4GBO+hR/Lm
qez/V6DJIV+ae1adEQhUr9CNp+JSSupXa2m+kC9msvZ7MKm50h/qXv/aOoMRxqiZwz6uf6wUSaHl
kuibumxCWGBUQJtoZIOmMta7srOY7oCnRGyQTSF9fbJOKoStqx8vdRdh1QHGx4Skp5PUxCcQlBhA
VH2UUaGDaJ2nPr5Y5YQrCB7MLRvdup+6Eg2mmcPn7CaMeD3zKhWxE+uXpAl2/Xi4lTOhqW3eUHWt
ncb201el7aWo2B+k1M33qi7ysGoNhH+FPT0ZmAvvkqabdgaSlC9Fa2eh1kGUZzG2CDfJqyE3spt8
hWMSnFlh7qTkMexUYziqwvlRa4mFApxxaZNo4C+6FENnviQRETpmCKKZEHHD0X3DyNxg3bQ9cUyl
n2WNEdLCb4kG6sug4nTAsKzLoqVb3wo6KV6et+s+aZIPZhvzrczj+anaDMVLMzM9kz5VeBxOKs/u
qRt1Y1KitKppyBZa4mut1AKGQiko9FzbHpcs6+7iGJaSh7q43mVSuntmuQhTdX1od92WMv1s43xf
rur0hipxuwXMleAZEeMeZuF6gRy5Pud1ph27bVoDQ4E67CZrRySaYh761ehO7Tq5L6XV5V8URZ0y
tjxcZ+i6i53GAWvHkBrrrKs/mOnaJIwvoYTiqS0edEKXgA7Tt1E9OA7C46jV7KjX0iMK4Oo5Fx2l
HAJ1eDZGErFf1juUanNA0Iju60CRfe1q1YEz2HkDOpGoFdsjRy6CxsjFICAmRe5K3Fy6X2Pmelum
zt9rAsrDUU/kHQS9wdPVNT9kuNMDoSbvSec+Mgsli9uppBfPhbUv9dy8newuf7BYOyjbu2RnSN5X
FKT5mcDG5dyh9Y1UfXmtNKbrrYsuNB21dedaaF+3jTP/pKawhmbmohyeK28wS+s4Z6MMMotqVKy2
ftsP6k8IqxXanHbeWTifgzlTq6hneww4kN/DepwPqZNmcPjm/mSJpYgQ16ARSCftxmZ47nPaTc/N
NYC91kr9qNa1Ga4WTjKtsdSglGW9BypFdG2Oqpb1RDoQOS4EK9DIKjwEta9tmn0oDcq9pjXNfaU4
MdMw99tQ8RyUqvHVYsi/79Za9UThSughGXyj0X3mSMU0fKJymoCphprE8uFunRrEE56DLdaR3m1U
55ZBegh+B5zrGqCC0tF58jPuS23Q6yfXWENXoIogTS0G+duTkmnUYSavBDTB8y0prjQApekep8q0
vhjZPO3MhMDVDOakb3QNSQqjReJuId3d4mq5F28KBwEIO1+WodKCOtsSf57VHwzoC79FTHpT5eXb
Gpv9YSrWyYciuaDCT5YdxrqP0R7d89oqXZDjtWU/bJZDUpGMnPZs7KmS1+QD2u6+0vo5TFZKJLna
vPDinHMTE5PjNNrGC+pTO1gyzXzV3NHBThtXD9y4hFu+FO/dolyXRfXNmPSF/Uk/85xYN02p4XZX
BOFag2l6iMAhfDeWHhDHB3u8RQI91loVjI0cIlwwWWgovIL0egQ0WxIGlNiy86ahiP1kGoE6jwQJ
AbnWUFQrjFvtTSJYJ5bemoaPmNihoGhHK5BIXDE/UOCSx5Xu43lM9q5aD8GYYGNskrmAg5DDvQIJ
1qjyILpagwhk+kRjHZitm3cQ/qsnxdksvx3a58Ilbc+oQay1SJHRrWR51Gk130UtacObzRySEGoc
2lx9ITBND9CqzmFnS+GRCE6DoI7XEKLY+IIfWglFXuH7FPq8o8VPvA8xwqg9kEDu6Hm5cGZr2Iwb
x+LDLAqM5bFS73SSkBDXILWYNLY7tbyWpimZSzkGi8AmNMlTkcadMzmwYzcaV54glaGxxjjWjD8h
5KDYBVaEe9CWoSQ9xiucygqKySgeGpLtPLuT9S6d1+6A1FjuZDPXe7Imk73VTU4EMpVcOXcabvkK
ddgtQDENHAEwIZfhe56rrwzWIWIsQx6aRr1ejRkiyg3Yr11qG7ucuAQGE8m6/8uuxv7CtHuDi+fK
tL265BEcq+pP4sQT8hlxAFgT8qBhRv7hGnm953O6flVoVCX0SUP4bz0saMZFYGrkhYzB4jQb4xvB
Rjb7G22SUsuKOw4uMBknB/bWuhVUPyyvQ1cUDcS22d0XrWxOyUDbfR4QHqUxt7uUXX60EZa/QCPR
vpMksIa8Rkdvw3eAmEK3923Ok5mnLVjpAWYinDg4w+1i0jpjZ/aMdvriIPUniCWfAtmDl0zkWh1s
7tIdkwIeBCfvdyLv1HvgTAhLNikoJuNsN1t5E2KrsSJiilwkxo70GJrwbTqj3eXbOO6tpJwigrlf
O0MbsIeZ+qUjWj50sw5xu8aShY2Q3uVmNu2aeFF3+EJ4V3GYi2yypGFKkjRDjqUB0dl6mfoe3BVy
Fa/isOJX9Zre4w1rDjpyjlsEKTKI9bk7YNe5BotNJczZBZVPikSA6J3iEJcFvYfcKQJiBWpv0Ke3
JS0qn1BGa59gCPMI0m5DFif741CpUbvSdaidtv8BBCB9VOy+Dkhi16C+0riOs2vLmIMiULhej7aU
Dse8g+Qc8FrLfCl5kYzIg2csA4TWldpNMZUdDEWV439L9CIiibo+wRoi3mdUX4q0o62QxwTOd8Po
ZTMUuqZQYi9NRzrWmJ48C5HEjSa05QgNrMIHsfVhazftjeYMEoasUe+QCBeeCRDqdivFHAy2VUDF
LNRLikxoPye84Tel/thwCRzYcseoqWnPbdW4HnPYcCyxmIqC5Cecbk68n5LrKdGUbtBupvKi44II
KnKyUKpayxFhUHPMENA/dSm79KYkiIecVJDIJd9olQsaMBsES3vmYFC1hPBsWm5GDt0wf1QK0vmM
IveH2Ua5opUtbeD+WZTonda100OCP0hRYhJ3SJD8PxCR4UnVmIkvamevoJbyVKNdfYKHVp8D5EBX
j4N7yXn4a7Vpy02rK08Wfmboc7Hw22QWvCnQ5CTCrqg4JH2prXs3SroGkyLtEGKD6gF06i/Xjr7v
SocXtmaDcpATE7RJGx8XV64EJMNRK4gFDDqjU77GHBNuNMiQQVZA0aGuFh6BvEbU05x7yIsL2cxF
bihvTrUQPGdIN8SWya1VW+tM5zKlgcVva+jKepuqRREpk5PvJAb9Ayr88clMYxR9mRhPSybI4taT
IaKwn/yi73q+eHmdNAwr3uysDVxd63w01CwOa8xOM8CUYKr0xMuhArxkBdItPNn9I/RKp+Ik7Cx+
WxbjbWNiitSKQvcVpdGemblMXgY0nD0M7yuzhNqkP1plYVyh2nEBPw9leVkU+bWfri3/eet80vQm
fuC5v4FNjpvRmfsfRetOdzGpVndak84nTB/zztmyZ4CKwwkBHEx7zBYt+xmOeI+jix3YdG3DWqPm
Ia+++WIYtfbTiIUzsFDIHFpiBS2TQ79tMBtxrhf3+6puYAXzWaUjVVIfil4GJhjgkzpvW6Cx8WFF
y6cIBiWIDB2Xk1TWIuJkZ+Dx5Dy3EGZE5WvqkPYJJ0ZbtpXJ4llu0t71Y528wlVSziPcn2BYNt0H
4rGBrzHjCxDLJSqTSns0Y3V0ET/RKaN9kATkFTa+Yyzmacis+YzWiMiPRm5fJUv3bhDwMTgaOg6y
vvZrN9Vom9S+fTIY3Rnq+B63qsV0grcOiefldycX2kGN0/nOovTydAKy93G6KYEpM/Wb41biJ4fD
VxK25jPTNvHNBbb3nFso9DGnZ/IrZpzkgCFV3ymzeMKslXidzkGhtUkMcKV+ZtE965IcqkCdx+pJ
jG3rGWlb7iSJD6S1gITfYXSygEitZeuEGGlXqhzWSZU39LB724QBWfxgLxzvYj1TQdwMDwwL033J
24C2LqUDPleDz0NPzNIH3VvN3Apc0EMsp6JnqzXye2IB3sSclSdRc7DAIjXd9QI+n9q1dPfArV45
oYDluvkNTZUVpjA7d6OuTq3Xkn9wszJgCBzEqYFkgVxyQBw8EObEuZnzvmpkVFJ5r99UYp2+o0+q
6Rok5tvVPrfSPJuWu4zYbGIsgQ6puk0zo1QQkio0qiWN0N6vGOxH6uqKnxusXj91tfJBK8r8MevS
7gu8zuFWL6ptR1EB6l+6A94MPdQ47pbfFHXZ9ko+TIdUdHrlzcsCZC0nfB353PhGrLsBkCSbL6Vw
WIzOrLtH9qHSL+w+/epmRXvUt3E4zbwegVRtTZCnjnLbrEx9pTrsNWvLAoeZVshhDP0BPM3cM5ua
JKhW008tGI9dS1qr3+qipP4v7B1oUIyoibYuUKnn9QsWyBzbVkdDtrfT9oDQGq0vMV4EgFGmNaMO
jqvpnQ9lnQZop/H1Fc2ZS7v+X501ys7NGr6vzmysLdpvsT4AmtDyH0qaqfe2ImhHj2BpR2aAikCV
CSP2yRndR9JkxLBjZZa7Kwjcn5dBLr6QwnjuFNX4kWMezoIh0Zwb4nx0Kgb6U01mVbzni+RGlo1+
v5Zbxdyqs0G8gHEfbzNHIyUY0OAtnwNrxpIjVNYqXN1EmKY7vUBQLLd45hzEGkHjkCf64G3Fsu4G
fpadFSfTa5rr+c3atd25kIxfahWVY1ZZZYA/MD83arK1IYHSSR06TBeDwm0qZnGu8rWxFKJqLWmQ
IM2rX0uaPsoYDUeTWjMfTMUWEM+Uho6SpqcYZd5RoCbZpzFdEmAUHacYu/CbWVWIyShYhQw+7g0y
Cvdtt3J4AY7+wCEMWWhnYBB1rXlvqhTORqy5YW4YdlQNcRI11YT7eOKRh+zXBoZwmLmtzbbHdBIj
79Uo9BOj9KfEKXy7wOU2FrEVTLO+RYvuSN/+EVf3ufI6de3KOzult6bj6PQrt/+ZYXkhCCHBDUp0
HrkM/bVE0zGkEXexfTe6XvygkS0G/t7aP0597YTjmCx+0ZRDlBbDzGGhwngq0v6WDESGS3AEAuiE
dWRL2wQoYC++AT6Cko9O+CKzH5yvwX0RVxsW13JMulUfZCQ/7/DktL5oGS+JYf3uqClH62pbqC/Y
yzPHKxB2+jS43mZVuzKGhUVzJ3nkFWc8x1epPT1WvDuZrb67HcnHwA1RIhR6doIRWzCopMnEJv5e
WnZx0RknhdVSWmC21fJhHV3zhTC25VmR5oBdcMHO7SalBgNbtl7VTtLrBtrEuH5eTNnonl1zYnat
JA0w+GqnrSYbq8yUnPGMzaCRMxBO/MGmMM/bTPiCoc13ZW26NMrBrWvBIIo6WIrl2xzzUHtb3hA0
I62poigtdOzUCxAOHVdfQY3QAnulo2z1kebMw16BOsEHGKd9lczJEfG54YOf1l7WUjWFhyGHusS1
57uxa81At9aUkCpdYBAyqI1MGTeRWS+az5oDDqxr5N5yZHmyAXz4aVI5p3U0URI4avPV7VnJubmu
hKYbqMRjEQecGzCoQ4c4VqLFMVkiTgfoP/uDotvRYOhqqMAU2vFplh1Brk5kiVh87euOFriIyQkF
x/dYgnt6SiCr0n4bBwbezB+zeXiLF0lH0apJyGhFS9NvnE5pK2sS74cK/XmWHpXN4PcgaUUJbCbS
DVVdbw6B3a7lk7KW+Q9GgM5bGhs5b/tl+omjrok4ss+7alGLx3yN3b0quuxtKQo69T1HGJpsM+fG
agg3YnGe7GodH5gmMi6dFKT2ntuoGkE0E25WjQ79DKsp8/QNmyJvP8awQmIqH2PylVv6ACzMHnvI
aFcUhKuzMzGARu6oixBHWE6OlqKvJ9qBWzClNoO50cADppfERdXT3aK0JlYQ/QdeSkFRSH961uvh
pG9Vftjo3jJqaq6iGsV8F/CcYZLbglag+bYCyQntdN56rCniI6XCJ/lBSXxda+wIf7q3CeK4ptmf
smuCYKWlHFAXGnGDQsOnIQT6MWXhPBQA43/QjSOl1Gy37MLgECE7j8sO6eNG/ATi7pIljvtf1Vav
0fv0XDK4o82+iQPZF/pXtSndPXdb3tcgTCrPGbVLJnSGkK11N1Hg3Jsc0TqUNSWm8JFHddMQgFDv
ihAqcXdoihJzWb/XFPOUgJNEeLPyoKRVuwaWLmS4lUNFQ9RWO4wdzCRuslpjx+7S6qiPcfODMCNk
+YAxTxa2u9eUBEnE+CWwoPJap1GYRDT6GcrZGIkZArvHQR0IL1id74ZuLlRQ49qR98R20oIJ6vIk
JXch/sgSHnWj0bU7Zg/aK7B31wz6jTpdkkIHapXdhpNMZvQ+qSLrcwt8aa+pBn0Gi0CWXZWS9OX1
qnIushGBlZ32oTJIkykVThSQityLWF+HndkP5c8J6P4LcYDbPShv69klNoYaKKHqUlomC6X9MEN5
kj5FpvyTXPITggm5JDp5FV6RrhoMJj4L9zphJIKk5e6S2dqtzeR3JPqF4KeT2a13hl5/GZL4m0Bh
0LRT+G8Vd1fRMTBBwM9IJT8Dtye3E1vG5nZJ/a3fufP+3/55iN4qdja0rUziPrPXqGaY15tTfKey
/Yw0fv+lcPrKpoHL6QCz1NB6mp+U+uVSi3kstRh3e3lbuFMwKFP0L78CQFahugagPlTtXOp3LSne
3418vnm70M4aCnIP/5QF+hc69FfF4FWFi9sAdvE1O5AF8PsVCqJ0zcTquzPBkCq9KsW6diYHIjf7
AeuLRXQvQrotTCQd8RGexG0sREH8E0dvJZflxzg5G8ffiYwtwKlmSJe5PpTDqnkaicaXBp3LNyoO
Rgt2Q4n0h+V7FY//7eO7ZK+zgHQdVMzvH7/URN8udtWdmUN6U30n511mg1J3ngU7QaPxvKbyDzrL
zzrO6y3D762BGraAvf/lnf1FZEkKNHqBtevOMc2+pX006j/Iv/9z13//WldxNk0TMgMEGIfrR/jl
EkJJEpOu9HBOLNnjYbLp8hYqFSFCkG1+Y8mkHuzV1q9zFCNanl5/AmRxHmUTvcKNc8fWussTXTJz
nzFQuFYA83OMX8UH+IsVUbv2vMuKdwHNngigYL2H8MKJx3DK5oD8wYzUTNtuwGhPvjlQgTLBhZFZ
qUzFiBwsOdIHtaa4PvPxZ1ovdYDTs8WgpSpoRHp73ygrrdaKlg2MQ/dY9/AY+LNUmUL1miTVDN+A
hH8tZdnC8f/trNEZQgdb+L4c0+FkZwNZoTZst4FH/HEdx/5szzxndrc+NSgqz5kq5KnWkYI5B7UF
QTBga8OUqHW7tl2UALzQO/WQi+a7k8/2DOIQ4scQ9AhMApI8nYPm9EfKfE4eKYDso2KUHzwMDnh2
B5WBNW235EF2B1t155eMKQqN88myo3VVW5Y7Z9jV4MThTTkGMrxDP9eSsECMI0owa3oZyZquV2dK
+QhRc4mWYcrPJXqU+7ZNCjNaqmI7rD0n4xrvVqgvZKK7GMJbT+/V7AkTpBkao7L41LDvmtVZh+2q
x1px6x6h9VmDt9Q2Tk7IZl7Bv3OblitvCM5hlDHZAl6jKMuDoqz5g2zaMZhtdQKp16KhrGT84Vhl
Gs79ndoZpDNWnp6kpzXTGBdlFbZKMcNOoRv6oVmY3n1IYnywwqJzHW9IYaW07AOCovUm0bQuIgq3
9loFWpGruIZPyUG/yOGYcXKt8UdGS/jezW3yFG2y5YC952eINeVh0zU7qAa32tFmoJ5aC4nNMBaK
P5NTf5/LZg2F7BjaO92KgmeCXROtcL8yTzWr8TTQYw3UIca711mLhbzfWRl+WNv7pPDPatZf4aVz
wRTH/j/Szms3cu3aol9EgNzcTK8sVlCVUim0wguhVmDOmV9/B8+9gI9KjS4YFwYMGz4Wi2GnteYc
U5RAcgkVY4NRRiUNjbB7RlHO+m/NybZNpuJg5O0rgS3RY1D0FKUSpFi4QYLrqlVHL47r6Koi2XJd
Kb3qzUNLqFBYlMSjxDqsnlQtjqXyMjVPBPDCEtgidMXpBwTqkZSXW6UuLiMOcD1ZuFfR3CFcDFMP
nWHxKw8b/bWGCXcfVE21nal2XZRw3/ad1oXXxGfal+x+qESSnM3rMcJFQl5Y5gGaWbmWdO2fChST
j+TETBkEllobanqWca6tI1wINLas8ahaNCGD3H+pp/Hdb/Tyt4K5fxVrSwuUsqp9rSB9QeBq6PQq
A82r6HCTnaemF9S1h71qhRPtto5iRZN38xYJvb2tqw5EqWi8WKzT2oOkLZ7sHtWr2trIp8dZoytd
OxEdeUeBaj5DSdjQixJQA6ZgH5jKRwmGYIvb9DNABuU1KfIbfoL/hdyn3IxK0KO+q7uVmPBgw6X8
mnoOz2ZoUYwPFrVsqlo7ENaO1xti2AuWMF51ZCLh08SDLSglDOb4ZrL//NDqQOyDxIqwBefySgmd
+qCYU06Ar6wu/WLo12UzOJdFk1KecCrgQgYWyQkkCx0LHJuZLKltt4D5zrDjl5X8XzM+Un5hwoFQ
F7iGjknqxBxAFpRfB2ar3YowtMY1CrD5RvXz6D6A7vm7tc3msbbRUuYo6aMzi+h37wYrP+s+OCBL
0iOUzo9FVIWtbAPvcq4rFBHDWmUeTc5s9Zaf/5/bWy6hAy9fzDHkT2hweL4vaOACfA32kXON63z8
qGfPBzl5brd07iInqyaRmIRp61xETjS5PBroOvyb+Mzyf+4qJz4RqjlpnGSDc81BZB6ufbESSBC7
MzbG75sMHphjE5QoeWI6j0ucBirEOopn2YcRC0fUbQDlVdcx5Lft3/eXp/fi2JrAWqhLTJNsNU63
T02iNYCHqvmWLm/gdfOUbBN0MRsVgcJeEWly5kv7fj0L+x8+PRjPxvLvBn7G759B0s6hNk25oPEb
rtFftaqnRh7D6wy/5PvT+3mdk33zgKWSg3khruTc2zfRbE9rpUj81//m6f28yomzETNZgXKYuynh
JYSUud4V5Nvd9N89NE5Hlq5hduZfy4fwj+nnX5tBzCEg7dTUv6cpTE2Tst5kUfw8M0JPzI2cAXWN
sW+bJgpOns/JZy0qfF00eao7n6Uy0mHKhvt63MX8p8GwztzSyftZLiahgGAGxjIGXUZ8/w70qkul
XXbFnXilO1s//v29/OGv8zXja2RbBqTo1CimDHrrzL6a3WXqBftWdfff/nlskypUFSwYWBjt5fL/
eh+GMUpgAIZy10Oajo7I/s88neVR/2eyXI7jlmCMmBKvkomO7mSUVNFAqqyvGXebKfmlhjrajfyM
hfnHJRbUOlMy7GVigThkfL8HSKMMzrGtjxYcKbNf99ih2Bv+/UGdjHZambgB8csuZ2Od4X4yCseK
NDlVDOWRxOp1G62rXkXq/StD8Pz3C2nL9/LtiZGJBe2JfhIZUBgaTl5JXuaC7MlEP5ppo7P30va1
gcvMaBEHFl12s2i+qO8emgaz1TyyCg2/sKL8dwUB7hdEADh51nATfNJC0Pn3h5GU0iD3dezvgp2v
bHPlv/3ulj9vC5zBFAUo25ysoRp0NTQsRn8n1PnNKI1nIC5/f44/Bg5BGabB+qxRbuBRnnwVcUfG
UY8Y7m7KPIcdZrD5//39kwdEnrtd6eAG7iqOPfSBUO/+/QLLF/XtO/hnSLLMUDchAPaUJz4OI+JU
Zpb7tKw8YN8H2iYejpEVUJILcOmkDtJk+fs1Tx+apFDIdGkvmXFLgsEy1P41HWhNYXR5nLD1R/Fn
rdlR///+/jLK/vX3pSiLhsZicUzTo0NztTyzBzh9ZsvOk+IPvAmmAnYbJy8lcvzGjymi3RpkKLZh
sDUkTODeWgQyuVunPgr+8cwz+162sUk9YaXBw0v0CVeldvP9nrQhMIDVhdmxCJ/wfc3Ds9PQEbwV
zbMf5RgvzrrCv5c5f1zx9NNGxAvqWuQZOKgax76ML2vHJOAo/EiGBg1gSTMJCdleKZpDVnbHv7/D
U57a/90wtnCbqVBYp+biSQevaQ8BTbqq3rPKPnczGnsEL30URV7f+yaFBTxkE+nEgAweFPo+Z37C
n545yyFbfVYuB7f292ceJbWutfSYjkLRrwGtXvVpjFpDzF92MT+zX1qZTvg2jvVVMRoeGMvYpTuK
LiV+ixVzV8eLblRbjRnxkaI+oNE9s1z88QdqlLsIm7Vs9RQLRu4Sdk2E/Mc0YyKfRwQQjuO2EmlT
jo/ILCavNtv32ErO7LVPUAj/+3HQPyOpg3I0xb2TIdyUjZbIOM2OCQ6qZqJwn3NMoQ6eGY/Ms3r/
ajeXynhmuThZtX5e9mRkT7Rewrrko/DlSMFkV6F3G16n4GiEDsHDz76PcbW5QTOD/TM8M60438f9
z6uf7DLUIiKZfMiyo5LQ6sSVekgBn9J7wcxkZr97yIc084lKG0KsC8gF3um9fqa9eW+kRJPo6qaa
rcsSHxVr0YVU6eGOWolloXofwlpBQ6DeGpSeNlqXw0znGlCMb1kAMgrMNJkc0paFsDdT330VGV4l
ok1Wi7gbnq+n5bhzFHMd5xi/UdFdhyPEsHl+xnNCNCDaH3sosVM2Xkasz9Tmnq7zwQRM9YMAnuyX
lEH19JG45AczV2/9pFxhEB/dHmFhY0yeVuZ7u9LWcqruB9PZgKgmqY5MDHfIzGRd9iEIJ1pnEvfu
yjeAoU5a7FWF2AJ1/Owr+YbdCtfp0K7rTF/V1I4ilKJoUdBBB8FDFTXdKm7Ek9YEB8v+TOjBU4n8
ZUpqiGSMbcuZ4T4ghSQ/SUP51F9OhXwYleES0vyajF656rFWl01wd2Yi+L4t+78XT7uFQwUbftb6
7xMB8wCFN0plR9W0b+nwwuQivwxVEdmrAaEUU7U2MuxF5rzV4/mgjf4jgUsrDdUAvbC3vFPgkkfn
ZkjBVf+zdC+/CvEpzaB/dr3AM06mJ72gXxzJojwm1YfBSsB7kshLFO2xijcOagdlemv7Bx2M6FSf
WQK1n2MBJRK9L4Pjtrn8p++PBMRO3AOiZqeKj+swo8ra6Iqo11ErZxSjo/pVo076PTstfgyrLm/a
dP6N9iHcz2RfrJVUN/fd4LQ3dTXhG4uCdi8prJPOlnQff399+s+VjN8qOXbAheFwcwo2tbFIIJU0
imPtXET9R1Q82TPMBoesE+dWIiSJu6tAfUVE6hYVbHT1dw2+j7iby3q88QGE4H/xdPstJ9y9z79G
mqCpUjN2cTCntP4gOgT65Uigwqgmt078X4FC/vc90zC2jeVdUw06mWtJ9yhpSE3lcZbtwZ+S2ySq
IuABSnJmgvvDrM5uGUAt16S/yYnq+0sFWKjVAvHekaAQsXQiwg+ENemuVayPkXi3m8iR4xXMjOmA
SBy9fzTKMxveP3xXNnMYB126rMu++vtPMC1SEfyuKY9R9WsajDtiBBHJVC7Cbyd9l2p6ZpH/uYRy
y6yfVHIMukanMW2KGhSqkfBwg9wx3+VCMucLTteB1YY7oxjFY5bUOepXDetBi/Lg79/mH29X5/RD
u5JG0ykgSVE7hHxVXh5R3mCmpjPoBkV+F7UZfsdJvZBB7nXOuVCz7xvwf74oW0DYZQ/LiNB/BEyp
IekZ8/KQQ+icTQqvcvzvdwg82P9c459B+a9NeGT5pTL3bXmUYuugdGgnuSqNXwiK8bSNXu+scyLX
py4/8wEto+FkVqRsqlObI+GUfKGT0VLqGsZn3+aJas5Db2uIwfrHGYnc31+c9vM6nJngJnGGIaTn
Rwm4itA5C9L2jo1m3DR+/qgUParldBeE9K6QSME7egBzcdHKekNDmh10vUZ61rtOVt4NiXbmS1om
3O/3/f33LF/av543LlnS6227Zkd2YzTMTnw5CJ9dpak3Q/Lw97v/uSAuFyN+iqIkm+NTJNUIDGgm
TgyXWBRdqAVC8669ADq+Q/h+5uDzh0tpcHUofS6FUDI9v99XNDH/TQjNUNHG96ZROMdEK51NEIuv
wJ+sM0/xD2+Vq5GtDAdLX2i1368G9LbTiDZdrsZmi4Q41crXmTgz6fwc9RQkKE5SslYRQvzQWTg4
99pwbI6lUa+brHuz8PAbus0skKzjtrnENHJmWPwc8sslgXovg57i9clmQZlqKx01LpnMg7jAKqgc
1EoZnv7+XfzxKiD+ODSpSz3kZPDpDqxgHLvNUS/zY97Le10Pzzy7PxwMScWSQkdHAjYL5973V4TE
W2LMmpujnX3VEP6qYULb+zHaHAFLmvijJ/PjjIkrdsIzX8efbu/flz4ZYzqemcC2l/fWlLsK0rhr
9/h5/v4M//AJLvUwVj/IOYK6zPf7y0ucTQjOjVur7yu4R7p5hVk8O8wRlOa/X+rn2GLnBlYOND2F
2R+vS4l7zB9mHB07w5r58FBahzqwookerUdO1Hxm0jyZoxCoSSQ5OtolVYif00ZC3pLWkSR67DVg
qEqeldu5U4HbplO5dhC/cKho9DN9wh8XRfxLH80xdCz6fPsnX76fihTzUWcdbb/pNr7mcOAJp+TQ
G4O1GXm++2RQknNf6cm+AhCpSq1mqUlD5aHTfDoSKkon6agqR4EU+0KttWTTttAYukLDXd4E2o1i
RcMTB0pwRWyV93YAln5V90nyPFsJ/khSKOOV0w3pMYISdMjSRtzOhMIcg7EI9wV98r9/DCcft0DQ
RhmQbTIMdLhOzslzGuPIqQMj4+9D9zHDbS/u/36Bk6/t5ALs8r9/2BI/sN2b7HUCk+S9DLVgRHFO
1gCyzhE0T8bQ/14KcRalX+qbvIPvl2KpRY5SacWxmPEUvMekX43nKqd/vJ3/XMM6Gad9k0BIQQx8
xD0j5RMkBEQhpGudmQ4gl565m9M9qqWO5uRnenEkHq5ADu3Y1ykp7d5Y0U5pcPdcDHxu1wle9UPc
owkFL4VPw0LOYlR17JWwrqhK8f8AW2df1JWGBDhrFsVuqqTRTuoEH8oSQAAGUgkvJ8jtL+KUzV0x
WC8hs54XlfNnopAWFKN982K0XIbXhRa9gUg3WpAfwtnlWQoKsA4SasaZvyn0bHSZQxbRfEgyyqhZ
bmAMrVvj1ML895giUZjA6XmYYMstQuJ3u61DrJwaCclV9Irs5GNA+7+Ox6qFnNSAn2okJq55MD8R
eHGfIoEGQI9jmyUA5QzONNBz4vA4j9M+n7Pd0LTqygYaoGARwM9vNsJeFWHOVnQQ9v2A0K7Dojdf
BpUFNW4ziZpNqqXoV3ADIqBSNYoYfCSwEiLZupHAHy0S03Edrco9ywCdwCzuwGkBH5OI0d+ZRlze
iiJ917NArtHtWy8WxtGtDgJqm1dhd4NFBPmuQIVExworm9oOXmNnYt1EzEVqkoAticx4rZitcdfo
fXNQS/yVuLKbSxA2JUHQPeMnquRO0/zixSLJcmsMXbW2BKZGp0Drboe6tc9xb3lzmirrGsOoZyEG
9Py6f21kYK5yo9O+AHZPq7Bjnp/UQUJcMwWu5WnsYFwBeJpkzYI6L2rwuvSxvNiEukV9F3lzFWgA
fKehchFbGdugAjvkOHn7WLSm9JIs98HbgdC6TIdQXIog+6o0NUAaXtgXfdcXLjppc1PPcD26HOc5
rhMB4pGJYYjs8RVy85KDVaVr1fbN9ZRH+q4kjYzUwLK+ihLb3mdD3e4MZ6KPTKuXl2xqsKyq33wx
1iYVk77Ey2NiEfCH+o5U5AqxqBu0U7qO6+lDDIcBUHefTw+V5cN4CqmnkdjUX/t+6W+N2I+JL5iN
3dhNH4i/FVyuNi+FTBrPhKqQemEK+6xExrcl7Dxe203eXjQm4qKhREAbXfbJPqpciOfYP7rMcnGs
ii0C6GCXN4Pc+UUHbQsEBdr4VMctNchkpSfdVz0or9VkcBqsLX/rW7W4bmRGQbApQ6bMyXqG8jKZ
LvmveHcjGunJWM/bJq0tBN8NvGPoWV4fhcptPhT2gW5Iu2mNeHRzgfOg66LxMICe2Zgl2Lo2rIKr
xpKfiqMiVLdbY6VVuKn6FKe0TKzXUYspX7MNXuXotjep4quu32rjhRYRlTyEenRFjF9/0fiaf+cH
c3TRLDEsxUjUsjNhd3VmeJVYC0Ek5pDSFYEXXkr4KAmewnWWRhoeWN2+jtoQKj5+mK0dGu8mLEvM
dIi/ksr+Dc0Q4B32n5WdCNwnmc/RoyjrA95w1kM1uBoAUlzkvk0pFrsm1ZHw1lb70QtJu/oVZKZF
GmQ/bnTZGd4ISm7Tx7OFzasgkKaHjAokBQeUMohNWUzYVcq89KpOhXnvYJuOxOIrHDH2ZOlCl8uo
WaEuDS5N/usqaiAWhV0RAUKry/dAwS4LlgvgobQU6hZdNa1aw/oMTTN3g2YB69t2SDJCsMSm2fi2
42REuG8CfrRtsgD6oPDCVjVxzbTNgShM6aJ961dDUHX3AbWzTbvYY7tyLvahjRKcVHmiJUj+xSI/
U/Qn4NLln/BvtRnGjhqWL3EX6atkCsA9NJHkJ9ccDXVQV5AlWhBvKL7DEOhL7BBjARvfWRcR2rUZ
/tcmU5KKCmwuf2f+qK4qnE+rqLJea4yaKxklH0PefJLUuoic44/eUJ70soOIOOrvuc9KACsFJxb9
ZZf3824YlHMs4ZcrreuAqOpx7M0dPZ2MrNt7DpyJ61swYPJWeaiTkZ9ZmSmauxB5XabOyDQBawVt
xrjJagyXdq5vTUgP7lCxpwiD0AfAFI4E3U6ov2AONI/8g4zENBox4EY1RwZmjMfIIiHIMKr0l5Vl
jyYqxaeuU7LDgNluP83EiweoASqsq0CfukXfaS1QBAxlyrsMbMfLcgyHGAMRPDoBukZHwYhEJcDT
QuJ+8sD6lDa6rRmn7WVjOXDBiKJ12R+rlMebER84p7+g7mm/m2W8FYOU6z7OYFowTjZgDcy7uNOG
LWKk5go0GXSwUsb7OmPuXfa6l2yiEy8ZwwH/qfHFJFR65ApZTHcktvRmW7nI1OJN2TvTFhDLuAnp
IfFpDx11JTxeWL4wX0p9WrEKz3vRd4M3N424LwmQ75Hodh2Ma2CS2whBsjuoTvxL+g3rvSiM/L2I
R1IoZyvHA64OwTEeF0au6LHZObS+nMJ+c+K8dQFVguhwZnmNFS6BPUQGhSswQMLplAk5i9az1Rgv
Rtf9mgzwLbWeRnfAJhMMCOwMjR7MoGlOjgsMpz6knRLcEgqZAAeIgZY1Ogf1McGwMvhj6uaQYPEP
RZrUdyTe8vyXTMV9XpIHS4nVwLUVBDeCF0YHwgk3VpIT4cLGd9Om+IXyBbOTp4x7Tl++m9JrWllW
B6AkzFM3JRlkP1ok+Ilajy8aDHXXfSJpQAYSPKwvP7OKHliDk3Cvtm27HrTUfva1ngyKiBzM1KBH
gvZeJ0GxwplFZMNzA+UMozaSM4wys/EwTyRRup2MMb0EWn+XARLic1fzK0KWNYSd6Vc5MzeGMarG
RjVr4KdKdDMXqIwzo0929EvmmxINB/+z3gSX0hwQwOLbPJANOa8Q4gcei51/37Sp3AZGI7etCpcr
xUCOhagrf+UVZawuq2xsQ7q2UdDDbdsc2+OKOPAaUnLv3GAV5xOeKufdrrEP2LWiecDTnFugtvZa
qgMa4bFloKZsniAoE5Znlb+I12zfTCyDGKqSiUh5f84MfJIz87xIOggDclCPWlX5D34XwATpqnGb
5JrvBU4+rc2AVpuTz0zIvk1GiaFkZFq2U/Cgwhu5kyGrH/JeOAL22Htl0Ptrzpflg1wslaC97XWr
MO8AT6JNOOrxBvGtvY1sNfbiqsef61Dwjjv73swbyFA+e8pwsIeChKPqU8f1AxkzHdAU4IhPNfNT
lfTESHAmSQlOHvMs35ab9knxG2KqsaG1pbpoReUmimcylKa5vlHbHrVt7HCvaJmL7EAEWPtQOdOb
2agNG5/uYxphlk2jXl/1tVC9RNU+RmN5aSMFN7MU2N0Gm9QW4BOgNqZwN460fuhQ4RuwmdHLKtSu
Qzo0rpIzj9ptNG/K2qBlgK91IydtvPfHqVwpIYMxTNPHAcW3R5n7yxYx6ba0cfcgY2+6TPME+tZs
816q4YOKuBb8MAd3nBjTdqiIuBnARbjqOHRbNMjk9sVTQn/H1DZVHYxrqc8p8ng/XZOLh+2rCQDI
2OyByVPVOFPEabuPorS6M6os3lWjqa8ARw1X8KTbNx78tBV9ghVtAA+/jq1/jtBVwyMY0wPhQDEO
5cR/wAqOMx174TbnfAvj0AYYy+5DQ0sf1mSnat1TW9iwV9GEeE6Z21eouIONMbNr0kuzvYVoxQFB
BQX/2sQcRjZJPQ3HEsZEzT61r16IwbkcR+MVbRbBi+yuc6xRRtVGuueXtH+WLRygY9yxy/eY9AAE
Gp0Mm9zo15XZ9q6h9k7mRq2vaWvBKJ0Y8ZCLrsyBVbk3peVm+PAvjBa3p4A5AmCKDjLZj3iKc2mu
Hbssdskcma6hKS9p02Klq6viwi7N6impNI42dhaCLa7lTLMCiWrGMYfNNYl7gJzSVk8uqCJM6z6L
w1utJHcHslFt3YeRA223lvf9gH0jCOmJMdXbt2aE78S3AHhWdYWjCZS31b6gtESrSRfE3pds/C70
Xok2FfCHizilIa+wo/ZSrk7yyvABMITw15B8ZqdJoG9JyKCUu4DTZGx5VDNxsKaW+kVcWk8O6rCN
atcBiLMaYywzmpuH/kvqt/lKJlJAchWxlwzLXIgR1C1N0neBaxouR73wqmom/jD0rPwhAyMVew50
ODb1tsIv1VK2MEBFmDKNeLqC0kKUkRYb85WtlbdJlb50MHx3g4mJ0u107JFK6tTADgDkWKNak0ge
wtDRZbYhwoblAQwuTkY+Tfyv4S92AZSUoIZ+mGEwvluq39+SDh/v+APjEuwbXgNNRDQYzIYGjdnq
fWYGrXhuyYZ2RW7rF1Y8Wjsxh7qr+KC52HEQWxl11k3i14z2fCEhkl7NHMkex6ubCUaO7Ts3VLQA
nRnNS2BZn0pKKVJwANmPZJA9OcJWtvWkFG/O5ENkoL/lIcwqV2ELpkLJwhbvoq/QENVxfDIzrAyl
UnYYz6iK0QZ0VejwXuUH9aU54AhQdVsn/oxlSk4Ku4NBNzhJkbm6lcNA4pQJf+1WbUbbBasj1poP
+scIyHnJEtCEZIhRANOteUWxR+Ak0j+dANZHWcDy1vJAurmUgRdJA0ZJ6GtsrohGahxcWuokYQiq
+rjJOFeUdbdRqupAuvJ43wpKHFXU9rvaoLsijTK4rIlq3eqZYQPri7qbJDM64tJE9wrA3D6YBMZe
40qCpToYzSYDv/8cMtUcwAskXkz4NQFbdGJv2dpCzChCWHVO0d1DZ/vsByj9Yds7Li2z+VKE9126
IcguXnEA4o2IRHthC9szx7D9KRWjXQ1dQxO5La11iDLdE4EwCKgsOfhhdE28KAwT7s92nmVhYi03
YCP8nn3rDU/R8BiIvLhoDQVIv5pNRXRBzwOikFFpUOTtsDW/wsQYL5J6ZBoa43SdqrSgy9JHUKHh
UCU1oymum1Z8mLqu7EHjjS4Z7QKZGn42hlcEa6Bn+M8EK8CHMF9z02p3elpQQLGkxgawxiBe6LQg
85iSCc7iX446PVlYcdhiTQD6mpKNnpIqW4sQ6VWSjSDucvasCLWAFyVFsapJENiY+Ltdq25JMZ7n
I1WMHp0hWhJ60eaN3uM3iyw6gXEFyz/K1HAXST/Y2VVe34XCtu65Kd01Lb7OyEZW1AyvUMRwq0ls
1ip7KZciL3CPtu/WQ5LJpy4iLXZqU/21DYW4duJERG5FCNXX3KaEhzGVHnqJKCdtGyg/qv+EdQr5
RKiQIycAxrSyhw6U1mLXOH3gYZf9PddJvwZSgxvb1pk+UcRuYsfy8YOVv0dQXo+UniDPEAkGoLQG
sCZ5xdM0ybvcCh/neCBBUVHBKel2gascxShFSYaT2X0OJK2tiFgvd2FXS+Yf3p4akrtSTEZzZ/S5
cqiNwjrAOg6vLZnOmyyxk/UMoZiCbsltaMu5X3lxCr24SayRDWub1xT9JMWLwGd0Gu8sLp9Em8Cp
QiWxkhOm91YZsVsNhuOZi5YoiCKLBXQhvpt2dxPhQLy0cla8HP4Hv88MybUQ1TpQnTc6y9VG6XKG
pWI0b3NPeRJRMdusZtgIWWTXbA57AqVgXOm1H5IhqxbwB41662ddsuBFOBvMpZm8zJjIN3nes92Y
jGzNgYYwAXXCkl62abxrC2DogSW+QHUgvyvneVVW5DFTz/4qS7WCjZwme6Zc4wpxUe7JdkAxFQR6
fVdl3cgJPm3xr5F36OpYUTY2rlsSyfxmU+Lpc/U4+42yN2TY1h/hCCEGRIGm782cr7+btffFlu+G
akmZDtgzu2pyGT4Tn7yZojG0G5LqqjWYa2pyste9rl0AoLF9ac1Ae3WktHvHZlKgrtWRTpTY8CUA
U9AeJz5XCZVfKez1Y69r4bFu9PzKSWzrGZMg9SnOpS4PtyQQElAByBdjJ61m8nCM6uuWEL+1NGEw
qiJuPSXoBAirosle2tb0DwAE611InN/O15rwFqxi4+UE+21HXsuqiwdx0HteTWAGwgWKZayLAQZW
5sfztogdcRDgC9b1qOGs1MG0O45WbP/J+KiDZjPn85sSdhYF2XI0L9pBhhvEqXCi2LVttAbCQkPm
8Y42HQgsO+R1pAOJIpE0L4ZR7uwyeqgwCyOia7p1KlvOZWoYX9A3r64dkOV7Qen2MAMrZWWpNfnV
p1b5Ytrts1+m4UED3LVNGihGYxR/BM048PMpCMt5iebz2w6naNT4MGDM0aMrSqGq4lggrUS9AQ7P
+DagFUyBo66zQm93DE59QwiJxAInyr1Sj/m98GPreZzt3xxw+V5U5hs8lO2mIJzbHZXcvpAG+dRt
UuUPjWI3HslN4Ehy8om0RIleemG1l0RuAueNlH4ddmO1Ii0dU2SZ4sbLlPJxjlriEKhLAHg3W9+/
52VoHP7S0iHmErqCpZUAk020gVpjGi/TbPR7gwkDzOAo4DXX6vDIUieX4q64QI2h3oQlpQlh+f1u
6q2FvJgAhMmwdMYSgktWcg4wqMV/YFUKHfBkVfYeBtBT8i7Nvqi7IhizaybkqRvNK5vwo7uQ/Jmj
mkkAhxItfQyFxDPyJmMPgn0fKxzcBsmHfVOPSuoF1lhQvGjrle1PI1vStjeuOpNS3CxgD5IE+owp
FNXAWH3iNBx2xO8ASRmHFvmEivZ5Q98Ces9Q5htd08MrURcDfE1rRrEFDb3GdvNkTvKZ5prKdq18
NZKwgShQcfoHQdNeyAohqEIyq/D97kPPHC2glDtxDInbst3bxNGvc7wkeKna+llkArBNnTVejxFZ
5M8Le29o7kUhWRna3PiymfMvrWx4QdFZ7onYcfMmcSkAKi9Rhih5DEjdoXjQrsa652BJgssajDHT
L7vfl9gCbiUyrL1da8X3vVbUNAngTINetDZkkYe7odQE23W0IuSmZPvGpAHLiDNCxJGdWbhCdM6h
dLTyxZjL2geO3ojNJKPHzgk5oejDS1gukG7J81uxAMh7m3oB2OMujTxMG3O/zbJMths9031Xjf27
MhyGq5BwznhNMbpqHiOU1t0mbuv2UReyW6lN5ABEaggoqEJd3UMdtS9GmK1Pfq02HqOWDqXZ+BfB
RMVYOOEvn172KrcDckqIgtv62OV3HG/8C5wkmmfEAdHEBaE9c0fepBI06TbuBsp3Tl8spFrDq+zy
d6bmv5Mi01ZAQ3GjGxbltUPPWbJep353m9pgIzsbTDXxKjFnplCsK6hN1HaT353GrNiXWbrEENNO
UTvLf6rUqWArPTrVjgSKtRO/Ujwr/Ms87yz9Cuz0EqLat1G0rWkRX89YWxFEyWiL5I78Yqg5BH3W
kFQyDUK/qZgfcwK3N8cwhfW9ePfTYClJ/qqfsvhgVhvtfrkBFNFeUWxM8yAhnoHnB5Ilx+xiZhFx
49m4ryoAEYVPQoumV9rW1IDYtrSTIEg5A3vf0mdSZJaYyq4lNt1EaN8r7hQnj7g46NXh+97EqW3c
kSb1exLaYUqSh5nxvlURO5JGQkE+hf5O+NmVHCaNxCC2vI0afcJWxthjHaz+NsOsaECipNIpMpON
e5b6zzObsSuR0eRZWZMSfpVy6B5i025eNRhynjNBFsD6rM0s73Ys13HW9kdL1ee9LaJXW29+BaUK
xj2Ft9ASWI8HWgHQPhY1LziPVo4smWEK0AuuBDF305XqcJAFoDXqwoNbRAphmgrV6DyiOtHlRUDp
t63JX+ZoCkmJHokOdFPvwdVDRBjcNCfmJ9Uo61MxSmlvMAlPPK2VHEBE9aXoSS7oog18LTTMTUZu
ypSHAFcp2BAOwqImre6hGWmmVFFoHYhheGE6F1uLfsdKJx7gxsjs2PMRz6xyNMomAx9ntKsiz0AX
SA3IlTrjWYH3SR2ItcdNs775zCzOSnpiF+uiYa8GfICMqCH4HK0xXJOUNedrmhzPFRPQivYKRCp/
fMNNFLs6lSJaMSpbEmDOG6FIToZROaofmtI0h7IFBxGTjuMG1HLcuifYlkLUwL60LI76VLR3cRQi
B+9hvNxZIsvZGs9ltZry4VVnnvJSKOEr2EZvJInTjxVmNVGu7SSw7Fi+icDWrujaFFcGcwk/xPhd
cCI+xIE5wYQ1oDsbVDMotoUYXTQ6tpmfcEBPX9QgqHbYoZw9heffbdgN/NmY6mCcV4ttvvEnL237
9r5yVCq2flLDKYM7GaWEJBtWEBJOE3Q3eVa/ZfYs1rJy0CbGLNXs41I3gT/bg9q16okWTPckM+xQ
cDOzK6Wrs/KQiSS7Uv+Ho/NabhSJwvATUUVs4FaAsizJ2b6hPA5Nzvnp92PvtrYmeCToPueP8Eg2
0vNuIpl3SLbpwBek4NUPCqnmD8aU6dcKJJ8wvoJZUe27lxFHkm8kykTGfLW2POivJaEemNhxt/eW
lRwX202PQl3H7YbvAk6VFVqX9baWaeQ3btdtm8Fu9tA1tFzVRbRl5iBHonR1jr5C3biA636YWO9a
kb1SmufwVrdRsMShvqd9y9q7k878FnaTs4WonB8HAwlYZ4/GgfiIKRjbNj+XU0NQZ+ssWM3w55LQ
zmdiSJcSM8GjaIrpoiyuc7Ilv4Ma4M+yJStxSjXYAFWnVb1tqHChm9xj7+XQBGS6R1oTNb4aioak
TzWVl4ZYdJgZW99Asw/brA1vnCYm7VWhdhRalu6Hzoz3a1ovyw0dilrisiDQFhKkE6HTiOUrb5wB
sgiDQudpIUBAyt/APtLcQZCeAt2BkH8CzN12EmhcxSz2qTMKwWrI1Ju0uj1NmF5OqhXrXyndVBuC
1QFkGnLISE0t9445ZHeNiWwnk/6eUpW6S0RNH4WZaZcuWXXcpjH4kciWE4pq8yiEVR1MBfND6YRU
izVx8xnFcRVIynQ8k9mTcvdc50bh6KecIqWyRh2ejAEihgCV9kQXQUPUbtcGVrFwfEQaSm/NopAN
QLDZuDO1Tm66LHvXlSIYBjPajdkItby8LfXQ7GkOKQN7MPtHzucZmgjraIKnd29oYXyu9KY6EZBC
AqQx1HcgRQc2a+4Z6xZY2Fom17YZn0xGzb0yGaBhnWJS9Ley0qb6ZblNe5lN3BaF3YlDO+vzUzX0
wEzMFJ7NHFOQY4aNML82kXACxR1/YoI63uVYUP8+r3EOIuUkqEb5kw+z2KZOHLIvjylktspvGNb4
wmI076wQ8quzjGJH1RxdSGvEkinrxEsTe3hATkwEv1qrXGFhjaxLukfaptwjt7B+kGlSoa7IyaWp
UioLuImXNp13gKqNz1RfU+BcjZdCy9O97Tj9OhkqHv09DMe9Mu81pSrQMwgm4rkk9noERRWJ9ZJV
vbuD32mOlWjXjrdaZd8d8GWIjnTP0CVBpQw9JR6nh2qSJencazy44ZYUCLl/VEx+N2wh8NLfFnKL
g3CU7G00zPQ+zPPoqY3sA0yA5pXaVzNIByhd3ZLFMXFT60hEXLxL8vQlMe2M1VNTT62lT3wAHdkr
RUqICnQNXBMyNzGisoO6mg+6Fcq3VM4/RVd/4LKJPI1L38vLNt5CnapbW2V8MhVqVNZiATQutnqV
ISpm107bbWkt+oaCGt2POXsuRdZGm3SeIcbF9DKUWbtT3CgjhBkiYBRhTlK2prySmXtAnPkwl1q8
hQt4oOfS2S6D9TnoXeRbM5ero/GIE1IXnV2+1R2bmfbgkj14R86aeuYEHme7ZKOHfeb8MKNpJJHa
JWRRSmSQ4jSHuSVdxpitz4Z5bo/kFBmJG5IA3U/GpmAb3kb0lPIqGJ9OAruHArYmcHbdxmr1fTHH
+OwWYX9kjcHkAAkec9EqI6I08IAYGb6nmQWPS5UYd8rb0otWEf25RHiGliiqA8JTaG8sG+2qr4SB
W7APmgjmNpag8xCXeH4XUjjkNYxvIxjplocs8kG6CC/SWmu/hC60u1DMvxDj9Poi8PvZMrzQTYgD
t5UfS6g2SZjVhzsR6RKNfX9JOaz3icI/RxpgPlVrviIgiFaf0rJf6LP1xJLfnXHp3gQ/mg8exTeu
6uFJoY/RT7voA/0OSc2m9awPse1rMhqfndK2+VeQMWylwEmkL3WHqrOXbUtWj9MNr2UIk5iMtDZp
TR9vBoSXPmxH6DnNkAdupHUHvc+6W6+G3a5N4+KZ0DHDp/RG9zRpUYBI0l/hhfUoPi1dbfeDMxvv
ktiRF6VyJOmcJe2GkCUOFrEMFA95kNeyTgVOBDw410xBJAsTHF+J/t4YxfI4DAOeI+An6hH6TYTs
8WKIuv2itKw4g0SZcPt2+ExIEu9uPZJ0KQug2JhEHLpKOhbORv1OW4ctBzfVv6UL6/dMc5b9FCX2
1ogMAEV4x1IxvRK/tU7+CjP6b1eOb5Ein2kGo0pjFeZMGQggYT0OsjQxvjqSv4FMxTKoW+hDVqLe
XwPLrlYyNv/Urh5eNZVtJ2HDJbl77gOWkxSslou1dRT1gQVREubf216fjuTZkmfiu3avBdJFdTCF
hSShS+jPWm/8qpabIPmnc3jSjcTTtDq8uzihNq1VaveEeWzTCagL2h7o2tEZdNCjksIMUbHXjAoW
XxmSqxGOg0c5ICkZeZP0m4E89nf0T/o2HuwXpxX6o2FW+p5tC1mOSGtO+IqrxbHCc5jUy3Ye84Rq
l/ApJmj0BFuYv3QWeopidrKzJo7IoRqCVJXkjfIO26tKm6bRko3HdJCSQU2oj0b6iXoWBOcedlcm
AK/hbVXBm2PiiFIo//E1ybcaOiIoxEtdfA9a8hAuM/nFN2qxSUtQ9RPIDPXMjCryh6h47krQ3ozs
uZXRdy79/IK4cWuJZm+KZ5p3lfg5aeD2rKdKO1kWAORVRkdnutJqx/t1reMQW+1vbSINqBnvztRd
hPSOuHnB4mNSU/Ru0tJkKHzI+yXbi/zHte8sXJtYZWdozyCQ2sISpJ46MM+iD+KGu4VoI76zr8K+
l+qLwTZVXKN419rAetZhLunyyX7zcZ+BPrWKp7cQVOV5Bk6KD9p0W0nnHnoxGzovQfGVcsM13R/Z
WYwKv63ik+3d9Ocp/+lxR+rhwyK/tbyhs4r2Gze9FVGzleWzNN+V+qxVycGCsRbm3a7dLZffuQxX
cU0ZVHz+RDv7NIWe1H47tT8zyIWVom9ko1LH1xlIqpXBOCAxYCUymLuAtLNxryVHcz45EUSrmdFZ
v1eze1E9F7xADSv2xelA+En2HLrMrwwazR3P6Ry/HH7W705Ef6yXVILieV5oywgs51o2byrHpqzS
Y6rvRu1Ehc8hz8g4ZX3mfOjV7ySiCBJ5qkbg8kzw3fgUSkxNPcm+0w/n0CYnQbEHhDOrYzNy/RCR
n5I3oBavpTgIMAi6LTdxOG5q4xghNOK54Trx+anTaFtrN4WCW/NDlrdMO3TRz5oBj+3IGy0+wIui
0wJ1cfOV/foAXRntu0uETmvR1f5tas/z9Io5agO/0ZqX0NlV0FgI3xW0ON0uQT6TW0Gn/WTwqDmX
K6nk8aJQO3Ypw4fYpPAKqVZ6cbjOBYVTZqvW25JFl4h8pF95qTTwtoP5Eg1WcQDW/dJTPX0gHDOw
F9aq9DJS4OzQnMcM1jUTSijz5liKlxvUKWd06nL0EH0uzqFenyLSI7Vsn9nFZqQxjTg22hao3iF3
CNUurFKe+vZ0MeiGMjn43Jeh5vx14dUyENRwYw4vRIz7MMNezVCYpLsYNnnEb4aSdT/LGIPj0wTR
ll8ENTgTq73VvicEfhNqA7/rGJeUMCU3Jcqsu1rTi+o+1uEuQX+5VH8AkzuleVWXR919kc1uyf5G
WiJgrspaWw3pe3VIEKPt1voR3SJifv6I65eYCsZB3YdyOohR9VLyoeoSL61LmD5oPTMD1MFhRnlj
on5zqRdoiqdWe20Npkxlz4h7KPW184J+j/jXpKwgg1Up+ZlAGDbVUGxy8W8SfH3JeeHb6uNDJQFz
5tCzigwkSbkhLPLJeZws8jvcH1r0uIRvtvhB++dJ1LGrSVsDaV/0XU9IVsKhO8PEH1YRpElbXXRx
Z43BhGORZ4BtyVeyIohb5XVAfUb+7sYJ76l1o5ZlnxqfOnL3uSA/GFmDrD7LQSLPeiZRcL0Qp3X3
Nw0/U1ACVBuX0pgkYzDNNTQqz7THqqyINE0U88Wk9NHANDGFb5aLLCMKjyGpyHa46eIfW6HzxAiU
5FTT9eVYmO+Gm0Yw39DAhMMUMbly+tc+ve2nhtqrmc7CyPKl8VqUNJTziUzsPQgCSkFs0ha2ky/s
WcgWvOOBdGETU690Pjt9VaFOD+nc+bkS/muHygdUplXqIuaDkr/147el7ud8pzE7pSRaul+ldcMi
7MWEAacGsaPi2LAgFtauoMxppFor1fAF37ldYwIGLS8bFW+yvxfO3LH+btJn2zqzZWys6kP2H8jJ
AgvVAAoGFJcPS4K4fT8qF2fa4znvHN6HW0+RVv6ulB/gVX5lstzaX0r7JNcWtXib5zs9eW2Hb7uo
djMKW8QGyNuIKGUBQl5YKP2R1G+ObJI98i9T3uyWENHyADGDz/+prd5m55TTw/C/j5kmHrZA/mBE
jMO/yrqt9YausrfEYzb9wXqU7Q/y2j1h4yzO+UbVf/KZLkd3N9fnpOYK5RTvyLK2USkayW7Jn3sH
WexyFdaN223LWO2RehD+1WAlfyQR0wr825GdI1+T4a7O7znaEK07KYxa0nY7+rfMFHlGzIkkiFBO
UDAFtFN1x4yWpR3ffkeoaEkxuyGiU21ktxHfFF98tGWK8cR4H0aEgz3oYP6guWCPCS6113ikrdP6
tqffFtlJQiC4NZHhvFDIwVfCw+DNya8C4eBQwtQhrR4j00dAOlvKDliRKpE3ZGWBCJcH6oF2yySu
IbXZENqBluJeR+6Uif5j1oxtKw+58w5TwEadbXPrLQp/xUNHsIua79sv51B3V1HxP06szJsh33VQ
ccsgD2N0EPQfVCQxR8t5FfMM84vBqZrmnBnrAWH+5NxTVIQT3XWzc1xjdMOVjw4dG1XKl/zBIeZS
D0guXpFmvqBgmbPF0fDlLB/Semr7c+L+0o+QDUc5nekZ3Ijusr5pUNG8RAeXuVt/iKvHUIeJt+yA
ljT+tN8yC2ZmPUCSsf3nAoVBn3D1NF6zRljHX0l6qRAdEIiwiKB33hTrQdevs3ZoWjZadW9O9nbg
2jCco6bARLRbM3kQsCPjckebiiz9YW4e5/HL1nhiPrL4U4logXfQ01PqUymXvvah/QMCND11+Bjt
01LeCJYsYQSr6DzGtGJ+AfooxbQncjSvn1UD5eWXap+E+RiOL7QMlfKwWNsmOuXEhi070go8M39w
gWTL8ZolNxOhbdx9ZnHHQ3CynJfB2k3cYrHEwvJi6c8yufXDWZVUyCOT6t4TcSQsol8c5pUgxrrK
E0p66qOr00RKVtBWDBbv4/uiXd0+YJ/zre6b+wiSm9hCwS33O4l0axRnh/piK6MhQc2ChpxU1n2z
u0cp2Z46sb+JudHUragxz6CLCrmc1bU87JLTlyXLQ28/Jup4HvRP2Ye7THcBqWkYax7YazxhN2w/
xWaAu5jUHXZDahWrgGGdsRnUmj1AESpFySwn0QNFJBubC9gpHvFCI0B9oR+b0y45TqTcZ+13jGg6
L0hgLw659hsN9qbW3xIOAF1NcIYmHmh0zhg/QSPK8befI1+JZ8y98zVpc/JBgG81rjn++Vr7SsRd
W42H3r3hp2AkkNuFTrWZiWOyA5sA2Eo86SLbxmP72EvS/heTU0b6TfgxWWj2x5ewumSh5Sk1RV0g
Vov1N7S5v0RYZb7CiOwSZJ0J50EJdtkofqxeW9e6LW567iq5HU1uLJlvQgWdNB/6SEuwqyNQFJx4
vf5SZzzNZUYQvfw2Dbiq5LceClgIFPvoaLgRKYfvjwN2Nzhtzlwy+kGaC/7IAlFLSEGvDYaUNE/D
8E4lm+iuJNqjuuDEDrdN8WPArBOdCtf5VzqB6M2dFoaEKCfs4/WBgubtoP3UdbMJXQoE1wSfPm8O
Fdinijdng7SydZV3JZkOZdEf0JisCL/8a0K6pfca6jbFiTfzxEUWPc86MbplE4D/nTuMyTt7sVDT
/1UOvZvNayeMVz2tvxZVbDLaqE3jp87/Iss+WVRcSEI58ux9bGL2dPRu8H+QzMtA3d+tUrh4o9fY
fYl0LegbdL3LvwlBSPhczH9uTVMYZhvtoychtucnjvbmclhrtmd2xUx8ShpYGz9Z1P1gD+dePI/1
VsTMKgTTJMpGgwtm41GbH7on+/rLMu51uXrGYGlOdbnNtGtvkwd8sGyNTgofE0aAbMLrmBFFEe96
CjRHVH26eu+aU2+eGvhwEf3khuVNYMedctDhSCvw3ER7se3LoGg7VJ8blV2K7AmykvnmMasgCfDi
dSMDv+lfJ4O2i5461ew+OT/Ugv1bKMYwc5ME2YfSeEaxuonLCfjnlzPeDB8a5aTZhzzZ9SkFn/xs
8OXW8uhafz1tzMD/WbPNo7fRDgkd5TTChXRUeIqgCugrOcM8G9ZvIStkos/wJDE6N/RlRLgk2Z86
XdT62UKoWpy1hIcTB6FUH0SF3mvfrK0nzqlq2X2s85D/GUL4knaSBtgqfhY9PBPFEFV9C8VLOlre
MD90dQjPz1j2piH5mkkMsUHYWfp4ANrwYhOuXBZP+fCq1E9O8zjOu6G50yHpAQIDnh+tjF9Q3Zr2
Q2eDMd1TG6uHEkwjnZmAcCDm2SttutcpfqiUE15B+tMfM/uUi/eEWPdl7jxb0NVK21ZELjGVd4sG
I48vzwBjzRFPRsx1avI3ID6t+r2sLgkll3HJmsvtXRQ/Lv0YtJvvYm1HBaKh0+VOILWc/TqhiFFW
+z5+HUr6s9QG2vo7Hr/cjn8hcgPFeC/0f3Uz7CJj9g31QNUDYi6e48Xp771CTTCBraJEqUG6dtcU
QYSuYKEDSNTYL0zardLxn4mib1ZTspf6M6auI6BDuMHj90pXiLdwUiOqTo+hC8SvOA84Cb0lLc5Z
OcOUY38E9aHFJZ4DfWiPLaFefB52w9KTrm1Zzc0gBqbXlL/QrIM8xPNfm14q1T+nQYukTwHR2B+u
xDsEJFvQ/T7kxQ5FxdHu5n1HsYy6CpooAkMf3xHMnuoqCunlWwv1a0PKEXHgrGDuzmg7mtLXCpDB
rwtzX8+87PY8HpxSvvdT+W6ayt5dhsAR6rksqUqtFg9QbCPm7AasGRjDdATq/7AYEIU7HEcjuVNy
6I/jvI0rmsV1uyTySZCqpx46RznnqTxFhrIt4P03kBq/jSK2fT49ylmFwoepGnVvsdpDy1sTuw6X
uPGB5IVZgooabuNmE6eKR47PU2QYvtaol8KoP6fUEYFekiXgZu5R48JF7O2pvbGpFSNYSDT3yIHG
3fc35/eufRLmwIiMOFl3120ue4cXuo1xutUm7AL2fFwWuUcGd8tcCCLD3RWNBkVJ543WXoocXq+A
nu+b/RSGNz0eSGMhi61f2od+yU+0LPgpdF6oUqIExkzH8cnhgN7IJbwhJbxMRPwU0nrTq24zcGl2
qY7RD0GOLk+4k6g3SV40ArMmfXlplzZw+TUqssh+lp47JTTj5puaysVlXlDmULAjXZQVy06xtHNb
5nuj5T1FSzlGwmscO4Cz/KgVZ5+W46XRJq+0xpeWCjvoTPqW5zVMU9X2opkeASXfxqE/mmnoU4RG
AyStviSnsPase+1YMtu1oPP0+ThziYTXvKr9Tx9apKoo+5j7JFKtwIJrprQOrEjdIme/KxZXsODt
7eblFGVM7ykWuE5oN0MdAvF/ARNhfmbrIyvzoqjZ121H4VS369WJwiGEtlB79NEebL30Be4/I13f
H352Lmb0zL8ujXWjZh9bbfHJcHoQJRPboI9PAyBSZ1dbqYDJqSA/kzX5GVg80NSvOruPMVlGnjXQ
dc4M99uUfN8OYiKLKwptba2jNjMYIaldpoDbpLyX+FhkNag+xi45pGPmu012UNUCc2eyq6fiAzo5
o7Q8kvxrlG3TwMisYkO9IGmfsh3fHicyAsMtfLEZ9Pjxo0SSdF9SdxZyGwj2Ul3Ep9QZaRKSu3CY
qCl3FeREdZBN1amUnOXO8mIieR06BuKa1H5K6WDBhrWS2AUNVNXmhLLokM4E6OLkC92IhYQu+nI5
oBnqWevozBXGE7V3yKemKx1P2SbBg5A38q3m4aUigUyc/l4YNgF+Zl5tFS15MrrXdGDLazHLawJj
IB8nR0ZdPVld+pHMAhEglfJWsZ9ySVUEk1VfMdbhB0X5WKA2y/0JbinUsnMDKVZ1HMlMPzweCfdH
3VfXGblkG/FSaIXnoH9AuYqbGwn4wikfxrSU8SZUNQMGC47VRMci7DZJWPlFCamNvYFKObSQpNaX
XESEnqG3BqKvgqhx9joAK0GOQTJMQdrZGz01djRE+LpVPDBmHjH5smkxFHeKJ0nUcnRM7Y3AL4TR
0sYDGRfgYSZFoNAEqAyS0rMyTFldfXSTYVOuO1tEbXGutXuTqbfp8z/qI6iXM5Z3bYR1G+bLwGa4
AMtWNnJnh/xeJMZOR353wYkp8A8VfQqyp2PyI03+orsOAtsadKU8tSyEbZl5mjJuORkOBnq6uW18
HVGeO2avVZ8c+ylRPYSy1yUKKWMz88fSQp+IfILNEPdaYhbvLY409jXoFgMxbKKpl3oAMnf4Qelk
4Zd0sLSMZGsPdrTDmhWMCQTwwrcIMIpHyQ/DySOUbGuE9qYXDjICShQzgY2Mft4RTbgNMJ9WBpgJ
dlS+zxlxUzwm4waJF1/O2ru+hEFFcFe2jLknFAtcI8l96j92VaNy7eIeihwfrZYnp3Vfrz2jKM6q
g8lY42Qp2wKZkk4Ht/gxsJZ4c2p6kQnzrzpIprlKVSr9MoGLv21/Swbxip9XWUa+0Oo0iSYIFzUw
gPcqzbhoEAA1no2NHMgTlY1+Kszl2UiMPbLuHZ0rTyR93iGHLxUfzjCJXa8Ek1uCiSbjPqJLWnZi
h2PKx0sWwM/d1Y5RFTrSwR1IPMfdzpWPakQc6kAAaurCwoENQ0QQyK5PW65nMsNFvfLoGqxvY3Ho
mNgpr6Q40pqIdKVuvm1wOuv2zp3+rdaaoeKfhvuhRZxL0/eQ+53A7MD/1chdiDtGYVMuiN7N75n4
LpT2Xzx7HLBYh01kx53dvWdoHI0suY4AdN0UwQ0XmLzkKW7qHV5+iJ7OE1N6Nc3yoPVY4sphp4vk
Ees3eCgkLfz9QRX6QTPdv1rEdPOmmG+i4qkkdXRl2g3VBZPhpZjc7tDDmueheSu1zsc9z0/Z5rSL
ojM0OJAs+31WAOK71n5g9vgYERF6oVLfs36aIIf4Awsdesl9S6vwvPRY1MYOPWUkn91iunRZj3sQ
1b9VEX3bz6v7aCh3QMzQGjFWQTpm4wSKgcvBxJyI4nolVBRiBHA5TmNJ5ev8oSfUWDsDah6yF5i2
VUwKcdYzQnfqkaYPqICwIo3BQsjdwLMGUTdRBoZkLWRJ1d1lv4o2Z7u90Cm9I9boZPdzv4do+3Em
Y2vFyXkCZcR5ElRSvKly2PZhYz6MYwl86JBuUbrsNI5vQy2HgsqfgaxMu3Z8ua6O+cwujy9VZZ0Q
TftQZyEbuHY2qvivNJxf11kuDdmfFXV2ptkyFxbHsUkDKkFJBIuOlsz2qwyGmdefHaRoKwgEpiQA
YjS9ATOZlo1hSRpGAeBLhRvbAcgFoJTrZajoOr54VGbNjOqIVuw6jRjl6NNLBBEaeS0DtA3bSaei
u6IxEvZ+O2TQry1e8mJqyoMZmZ5OmEI9WQzdJvAKaQmLASbeDTs7K1BX9mjNk8LMg55smEdlxpqf
YKV7KCtBzihhzaxJ6t3lBa2yvKGw1llpokG/a05ZOVtKSrtdHkdYOqnl/U5a55/aqO6DatVwEBrh
ZK+LAY2lW+e2TezmpUT+8UaKTrYbsW75o9WjiRbIhAzyTvehTQ3Npi5Tuu2N7FoK9F8IiMih3YWR
LM5mT0ggFgaFbcd67wezPlEa872kbb/DXxjjFy8EHUlNSilhFF4Jv8bjKZeIZ9qIdJR4AHk6QRWq
81pVjf6uzdK56eacp14/NfrOBNP2FIe6VK0AcUiHMDkOunWsXMIwzAYv9aKP2v/VlnsMLvmlJgtk
1y5QlDr+yz18bBfUqY10qUWtNwlsxR1+SDREBTZ4K20vuf5LGj/62oR6GMOx9S/6QpFrDYjhZdXB
9SUyPLYxS32e9hN+VFeHesJI/YgkLTrQ+ItsSQ/jGjS2Tp7LHJhO4AmP/NgFOqa7gFgXHYvOPSGA
wyG9RI63sYrtb5FbhJTMPYinQ8VsOlB0rFlmSAlRqyDAHucnuP+tlPRk2rNNuENLS1FHSQmA1DDm
3462LFuyyXNfzQjuwJH01U/KKFFHteA6AzED2Cf9JLMQvTNNtZycc3S3l678S5eO9TYuCxZQUxcu
6mubiBHswvr8nKKWCMZefcqn8adSm+RYWNolt7JwZzoDHDmZI29E3HDVdg4eY4tslZsbV/bO0jp3
uzSj9g7/7D4jS55eSX4h0p4aC96HeTg1bTNsJZ1GJ9UV/UvX6rDAbr4cWCHx8iDMuvOYmLeC/IGg
VPX6R0UkuauXadgXsKZkJYqY1yQJYXYaaTCdj4byY4siO2gpRtw+ZqXASvD/E1+QRMGJliY1nuVa
5e+rxu9UJQXFnYguNmbjKXZqfWeNSEgYW6pUOSJXUcGlW7BqS+acTxp4MFBg9op3dhV8LoW1deM8
PiOM0X2ae/pjhRmVUazopsOg5+g+RN+/DNOAG8N1gP9Ut3yhjZDJdFA4nlPsLOomS8xmZyZ43lEv
tiaaEKvblSvDU42u/c+NmyxYTV+kAAw1ZsSUQFTRMpFllTWBYUiG6ThyPI2yVLBaTp6CKKsn/gpO
Jh3yu1Tz/kHvVcnZOa00tJA468AUdu0Q/5JIHaNpHkGEitTFoFBDfUV1zn8tFQWQWclPoxmtQygs
badZPnPbtmQ8zBFKWwckNEn6+apQbxaDnR/7eLzGGuVyZkwId2IzVNhuta/K9NsIl+c8nfCuXIZY
3JyIZDjcmARxuNOM1g9tzV42Jae4Xj0ljFCUFUWcorSoj1crtIp7OhkOdxGVCSyjZnig6nRNk9Cs
F2XqATQpIN1aIZ90Grr4QVox3zo7p7erHByEuqAL/qTTNOyyvfaMvu/prJV4LPXhML4QHhANW370
5hC3S82bD/TKMNiXfk75F7WymfwxXPnJaLJctKko3zMwIXN+kVkF1h1uIuI0QuIMcJdLD7cpZ1se
hn+NWmePau+Ev90sNAkfHsYHO3SuIdff0ziazclUEBbmCh1ipL65HCXreZEtWjBZsdeGu9lgmjUd
zKdZ0w4Hy9Qg9SXV4j4DT2J5ajS6GiHMveiDtsmIMcDnWu0NTEQeAbmgq7OcIUeSWm0w34KyJpOO
2hHMisY9GW35WuVBoWScqijuZCPReAAXRbNOI2kO6J5YEs5Z854371tMI/4YFnh9TfTDOqPZ4oRw
swNpzIqg3SvtFOZlUS/vygLTbY6KwTNhfc4TT0unx8FAghJqWPYVEpzRkEQKSvYGdKsy2s9xDSTJ
Rdl6dWOGu1ZpTHCfpN72c0tsSO2ETBujljN1I7zqYg3LSp4x1WGcYD7H00fkuEqOVRQKbLhIfnjz
1XSLLpZ3qM9xEEFzbxo95h6iERc1NIXPJM8j0FyzlqRify3YHfxM7ekAT6nhYIBzAahCfCB9lxVe
Fc+kE63CwNAlXgW1Xe21USPRLYi7xC4ivahCLtE3XbgB10pKiqnCsPGHpbpUY/erktc7PAoGMhQI
YXJrRiM7tI0JR4RDyQREpzktbidi5BU3fJGKPv7lXOXEgBn6P9oMf4Cx3KAac9Yrpv3Uc0OYP1cO
x8H+h4oXfUFe6xWZB7qCyJaAYm70/K2oLf2Ou6F/JwQI5+0qmR8d/bPrysQI4mzUGPw60sgkSWcH
SIPu4CwobkyiW2/1qn9MdEAqm90msLs032aSWxhXFiZls3VvdaajZWy1U5ZO7RWPQIXKMq4BbYSC
w6bK3p0l+5aKU32xufaok2Ra8f4zmQwNJbIe5AAefieJ0gtBBQ2sbOXgpW/Ta7WIv7CP19nWmr6R
+f5UMzKoqbavrlCmSxiFuHnpI609W62HLiDlzpRkM4iWBwSPFTAVwP40iZUxdxV1b5SJ9hVOIW2I
QhIrPbv5DQOldc57whs2oztGcKAYm19z5LABfn+wAxqMlYseIYF0RmqzO8uGIsYr4SUqeQXnUojE
vcfSha82KT+cpQDkV+BJBLkscnI/6g7lJkEVYmtZ8VWCbNe95kn9PexYJQBawjKCHqCK9JdSzMfG
Gh9rswcgrIabMSrnoknr1zC0EmQPNaBAPxjPBuJrWJB2+Mn1VoU3Nl/GjuLqws5f6R6ILmYk+xeL
HYQ9fgKsNTCoUzJ9n6vyEWPVc+bgnjIxTHKPc5xulrp+65JJPOQJ058pFJKMYkJ1UrMcP2oDgeo3
ZpznBX9gflWr7LWWq0lstqG0ilHRqBJhMFpTknKv7hfIAYcrwwGd2ORD95cV+a9qJgWAFBIhYUFD
12RQ8cIksh+8/0g7kx25mWtbv8qFx5cAgxEkg4Mzyb4ys5qsXpoQpVKJfd/z6e9HH+BCKgsSzvk9
MAz/drIySUbs2Hutb5XSgMNg8pj6exERf0sIrELNT8bTamjxTvfUpOuqMvK9E3VfrT6DbN4k+npq
gyVowUPAoGLAbXVI83DihLQG1AU1rZHWoZMF2v2o9wqxGeNMCuasSgDUj5sfxINn2zShuklntNfp
7L5HdON2eRF9KcscO8nE4adMjXkVw2hZd5Nb0UCYmXdokBfbfAqz9zIzszcQaYueO6EzuVU1UzM3
cNHgO6pk4bYmJpCyc8t7YcWCk70ZVjN8tfiRlganTrYxJAkNabZREfbVwRg8e9p1daJI/tSjuCIc
ceDt9wV6w3ryAeoEaMWfOX84V3VZApdoBepBZ0j0zoYwTnPCNCE8EoZ7J4Khe095tZOtoY2XYXK+
ZQnTXrhx+Q7WNrQot7c/epl2xTq3htuhb/pnPgUBtNOgkYrChSQAf5UjYvPICPfRxCC5SX3DxY5k
tbsqZZRP2R3icDCfZUhQyQHxiCL7U3/0ml2Cw4677TNOz7sKHtOVtGfsv6mesttmov9WuV7D/8jm
9CSZjRPuEl+HSXOZa8x9FHMWlVlSqUsGP5CR62QyK6V4WiV5h/sfNwYjKO4JKY3ZJmpalx5K9TQ5
g74YhJPs+rDPTr7TWVsqm4peJ2B5bYPQX7kq9AiU9eqPZOGyIT2hYuxd464DKfUdNtZ4bpXqT9Jq
6qtg1P6G1g9tSq91D46a1cbIzJaziNmdecWKdap41sBiDQcHYdJ17znVVaQjfZXWhK5qFWNdHdqC
tplQDDrG/LYeWFqyngYbrUq5NI0xHNUgSWjnGcg8l4XD74P+FaKNs07czr4pcqv6kphNc6xqL7k0
Y+xfW7KPX0yX7FprMLr1kETTrp8S5k4grY4u8wyqw06F+E/q6ahs852wZoQ7Uq/MArZ6FnvGVY/Z
/KACq9vadMfWsSvLAy0SBAuWyXKu+dP8UFrHIY+ct86sxHqyo2FjATrYmEb8lPy3tAuJICYGrHvk
YXTbMTLosXnC34lefMxd++pMWO7N2Jy+alo3Jzni3WYSXxzh3ycPs4mmzkzH8Yyg22nXOFOYOzfZ
42xHAGAcepTKQEZmOPG3UtWUSVReq8Zr1Q+3tXknqaXXJJpP91i4rPXIoGqFz0ysGObTY82OkTct
DCGjXI9JtCjW+5TFfx7CbYP+H9YP9Vnr4xxqglLs9OiRD2oyWu2aqYSOQA/LRteS2e2Wtx/ah1+6
p9oV1o/Bwt7cjB2HozYy5l1EEf49Ach0N3kmirWw4gwAu+fcjeKOYOYPYGXNqg5bJlQUuh6VQ+KA
Wutzfze6gWIMURkPpZvYm8QZccv4MieODDnDY+LV/qvTleEzFYf32hRqpm3bz7xzeJp39iTckB+m
d5/rTMX7AoMNxj+cxTSGquIlrNqGyV2SrBvQpbuuF84Px7yzkTnOeEvvqxSA5C4LmBaWXgBzExrV
sShp5RpuPeDBpAKHsJa+qqECG1HgpaDfOEUvBPpMHErwRpL23JFRP9PWsUG5nhwjp7kSIneiBufs
TQPlmBv5F4B7yYb43Me0MV6ER/wKGuv+DLyqfkIS3dwwmZa4EQNaWSLxTx7mPjyEVfBOL4eIehPL
ii79mhyXMrjOMlM/VmmDzC0d6LXMtX3mSSvhW8iPtKptzARddggzNVsn2wqK9vvoGk60LWLdnDs3
EHTcrehUI+I6ggQZ9lnvDOiaYvA2LZZSNyWhto4nek7mZPUUvzia/LXHmVsecii7uL2zBEUHnZY+
3dUZ6+3WVqO+CZp4oDkt5KlSGCCnzJ8OM9r4B8XUFAl+k+6oSYl0wYBwFsnMYDN2io3lGYI0BA/6
aRqF23Qujc3suoNLj8lE/l5PpVy52gHTlJg2kttJv7QR3fjEkkGyyeX8LGfJEAmIlKRl6gdoPyck
SaVfJodWiLckZKOayonpQ1NNM8PPuKxf5yTqENZbBfKBbAwJDi07GE6ukHda1D2Nd0vdhEQJX3wT
GNPYI5MZO+Zx0L3mbRY29T4eguUK3pPbpu03S9BzaxoMAha6sw1Dg2zddsrbZnOSfidqtz4nZezD
kfPTwVk3kllg7Tridlalxtpd27uyjfU25Rx3zMqwZfrHUKpxciqFUNg35Ol4l8q0O2r7Fia+Qc9u
QLA3RXBQxzmdn0DyFoe5GMSdkIaz9nTc3uHUznelNcMwagQRkpxK16Wj/G9pT/VBr5LaYZbmHics
Ao6G1T6KI/BbOZo5H5jhPtWFgIROdx0HOZotovaI9LEp4JrhbYib8jbOM/sdigAQN5t2fgbnceZP
Zto3j5WxDxveVYfyYYOLv984o8iu53JCvCATHieQhiRZ9/BlEqD2u3wSEVb2wN+0rhM8yZiJHPuH
IZ/N2siwsbfGmbRWynx2iT1tu2I/Nma2i8Zc3PEWLBMoOptZSFcUChppBX3mQQ/qvnaVr1cGJrQ9
Ld10K8wofBndyTxmZlc/Zh1PCKqLDImlQ8K2YTAnTZVpoOAMSxiosJA1jBNAswzFkrz+KsKo+j5M
wILox3ckuxNxVwVZeZP347vpOMENVUXGc4Wq2auJqB+cOT94TjnczWXunPAFA85jDLlxWhvOjAxy
jIR45XrNCl/WzDyKviL+OWA+50U0v6KWIOi0aPDpVICAkfXNA5pkQMpAiglCzvH5wHXYBQ0vm6Bt
v8zUKTGTYHmAWcOmiaZGi91mfk2CTj01IYXbEGLRyPvWAfiovV1qq+xg0sFaxdH0AtONnjgnZMAc
jkkDgwSVjaus8mkcEzYpyhYGQmBgsNOPewU88UeIlGyVFoN/MDNspHaGDq8H8sEggPONiIDqKycZ
aIB70Y7pmNx3rG0LG6m4XdatlYv9cpWz825zwhRwIRfgqrr662Sizo1s/8Z3MLX7Ux5vamBTqFfC
HxGl68oR4+vUIzCua18ewiF9ompq19o0HlJJAbfKBlW9dE6K7EcM4twl9YcihwNiAmb7a9fCLasn
I7uxJH7QllzRWxeO/WtVpnSqlUQoVwrGXWH0kc2aITFBcs8lnsiNRUjGFTgp4yrwVYNtOWQSZCoo
eq6bHYH3ISQJ58Batjj2KnvU5jeOsrSVpIFaZWyltTV4PtahQwFXKeHsdcGBeJCifw7i3L/RTVef
iyjvtxyQUPYNWfTAcAMfeY1COIJbHK5m/FGruY6+eVlUnPqiTk9IM/jT4SgNYGuQShddK85pUtJv
0S0YKRnAMqQ6UOkDFDJ56OZcXJgGofFuchRpPWYFVDvLfQhETCEyt3ZD37WSX+3BzG945gAvhOEH
JA3Ea5Esbl1fIo+ICsLsoqiVm0bSQ6XzAW2vzdgtS8NaaZVTqcOU9nUmtyNu7H1fkTAVVDWzVreg
wW7l1Zq7S5hY10j4jJZ1mk1UNjJEf4yGEzlYW2C7QKK0GiFp7a25vU/pqdAiyR7GTt2lXVBuzSIY
9sA+zTd3EZUXi8WQt4cSUtk1Il3bvHZ645tIh3oXNWqsVr0q620ci/7oJe4AJz9+w23tr9l7UfNa
GkNvUJk7z6umUzgr2gw94CJ4c/2u6iyT0xd0XLcL30DcZLsAiQXAs2Q8F3nBQaP1EDUZHAU2oSqp
603UFJ5jZftobtxtMKV1u0OaxoB69sa1dAwOkRYaLl2PjDPH9uRhlp3OesqhevnKC5elP7kL6ft/
C+z5ic4VRrBmsJxTWRQWMXppC+OcESoCfyZvzcFq2/pDNG14iRyt7/wQNXFN3NItmWkLn8qvWSfT
JKZdHk9FgXQd3S4OJJw14SIub9F7fGdybN/4+RjeCo03MKexDNIEHpdVph9myJSVLjbmPmbbjMkD
/JbZrJ4rot8OIfySPR5ZLP5OYEIfIe52KEGiOsFS31Gk7w0LR1Aj6OGin3U2SgZvA2f2g+rL4RLC
StrENd4Io6ui9cCqvE5Gzzn1OZlR7pi/BATP7gIPx28yFQNuoVBvWzHJx7og8rwdqKuE0aY7axoW
OSa3NVPFlzjQCIO1wfPc80pJ0XzndMtgdbbw1cQzTlN4JQ9W33q82+ZiTECLz/sBtGhoenwclD22
oouc+kBPs1a2gD3sxruyaa6jHM1cwE4BA5JHiUG+3zZzNL3i7WjWXoPjOcq9fuU7C7hcTBxnao2u
QpYUOUOaUDa2Q3z05DitVd495BUNqC41jZU7GEyDgUYdLLfX50HhC1ipomIeVxUND00cWCND7tp0
plMWWaBj+zF+9MvsOwswQPPcWUZDRXzfTf74YGddwaoUY+TULipxJ7ReJ+hrZzVOCTU+eh+Pwr2n
Xx495VUMrH9Gz+G7Y7gLTbr6yvFNdB6zLPboESjytfcRuNlby2mTH0VE+5n4hFM5VkQaDi51XllP
PB8g8Nj6IgQCNB7NpwAqBfI1ZL4m7GzcNnOwkSNDqFXMsGETVHNEc9mQLV3VKhNrU/KTtbNrPWDx
FPcyixF/SD4njr7SO/A4VWf9Jh18KoIRBxCdIv8wYytA94uKbizp4Bk+g4+4Z6xr+izYaWQcsq4O
v6aGw/iAbtnBMsb66KVusUFzgZY6B+x4TDPRsq0a7citoaQlsiA5E+qJSqVv7B0/UribbO+DOFzE
4FXgnVJZc+bmnQEiXs4cwSODTq6XEhFQ++DBAx/LKi3tfjqlfQVSPyqCveAMtpumnvblGCxAEHgT
jJTjCjx30GyVbIp9rGP7YZBO+jBFAWQFt4wXYIVc2Q2Wy2Bg5NNRobiW2+zC2vrSk5t3O8GWhaQt
8B77in1Lqt2grnzrA1JovzH7zgG95wTiIRjD5lnoBFUmph6a6E1LC6nhWzUGMgiz7epjrYz4UWlq
ZKuVDh2TrtvWORKzIkrbLyNYyfuiDcB3sn+/6QjratJzSgQYDpB0QCGQqMaCrTuBt9ZI/fLekXuG
AhTGNSRJED8jQ8B4vECPFkfDsds3v7LthS821ne9AAxi6KRZi7T8TpdBfvSdYDlnDLd1rJjjs4bh
MBsJEg78A7hhlLPyK87JoguzNydN5LYbxvY17zhUQCOhxh70u5DsGF3oyx0lBCoXbdf06puxu4SV
G52Kjq6pQK42yn6xtcghZNURyRfNUJ+zO3qFdqqMuyrU2W2qnepi0dCio0pHWAqFy8eZUWKOk4NA
PokIYQCejxVkcPOdllEPwq7tSLUY3E1oWvONZ1NK4Bik38NcBVnTdgQ6s63iMtp0BE2k8fiBwjw/
aKN1d9iKpz0UwvrQV8QJmCi03lJrGGbE16o5FKwYGzU3rKdqTM4T7mTksIJg3hg0vV+RwZWm9DIl
Co9ra6IcjwZcOPCpWP0K8UHpQ5Fmp8s2XNfHxqCgmIma28KMJE2zIazx3tfob+GshXcCwzlYfpht
V52M9b5zhwwju1Pt/WpuIXG401tNMMQOuzzrBVBAln/srEwL2mdCJQBpqcxhGrD4SygPDoJ50+PY
Ih83B3O+HquWsFDSUfeAX2ECm2y/g7CMG0urfsfRyzoMdRt+y0thXEk/TtZzMX7rbUL42iKLfuRA
99A8js1OxEO5Gwij3dk0u6BZBXInZgS7TIo5M5IFsFNkcqBMRZcWFqJR+3Si3RhH1n6EzL2aJD7t
PrCZ/sR+u51l46IxJTSjaHvntS4HWnXLYjvh67vqpeFjRaYHvorG+mtiKP1VTTUjxcIpiysAwPXG
sWzuBxCBIPiSdagPUc7lW8YQ/sGN8d34ZKdsc9KVAUW4xiEJg3gbBZ3B4hrkWzkhTa4s/aOlcbJO
FhAYjR7YPWEC0EQA02nnip4h4A3+I60FRp6NcR+YhTotWcD3I/QqkAtASTCfoFXobHHlJwzyBsfS
F9n25O1o5wuVhXUmCsA4OXAFKVIgTK0lZOUNZuEPxnSLhMpx3XVkupCXmoLgjiTpAEAmXnyV2ii4
UwhqjgeJmQ4AqPX01c0NOIyFXxL9hfsm9GZxMpKyfLE7mDMOprNtx+N0KymBjjE0gHXtoEpJ4zi4
dhlLnQcefTapdkD7gCMgT+ZN1hdwA0P7G/MheYf9/B3BH605wo73/eC0myqQzt7j+HckgEKctDU1
O/bfcp/OLH5xnXt4PrMBWJSKdlHSeF8YyY0rzpHmqsqQ/noOmRX5FDfrqKZlwgO4hl1GvyRDT1mC
Dlkxgom/0XwFiIQR4JoSkedRmjjPyL5ej0WB7tLoaezrXC2VnPsIIgB3BNAgwHPgDzG2hIsxfQr3
oTOQ7BjnxTp2jHc2+UgBF2NhGuJZ7WLfDc4oXdECzrRJDdJkN7Uo1M4ysxd6XcG2oqe4nnrLoOA0
ohNNvHA7GS4FU1aaP+bQe6qxvTw5qcEr5ee2d3G70bzGX1zvvDSipsLuhqFektELuBiiBZo+osj0
pp4R1oTZaB8CC3lJAFKhBvLhMoi9YQqpX0QAO5pTSX+yTJ6OuZjLTRjPML1CHIO5GdyDJDnMZOjh
2qqY15EYSg02pTS/8DBaRp7ukwx3NaUBPbzGMLdNChE4dM1hXZi5eUWvFzxFGpUn02UdWntL3o4c
JvfWMFEFtXSEwIBh4kkKd5+V5XzbzI5/L9LGPMPenteRoD3gOVFx8JhkHJDaQjgQlDO7zAIWMEb5
c5MzL2fBDa8kDEUXkf9E0VxCtVyNunU3A+k0W5lX0YvKJzJA6BOi2aSVf9SGLV+QONm7Zqkq+r4v
961F/5lOmDrNWMkPMTCuXTaio42iHvDGgHgYbEHxnERufm/YeG45Mk9otuh/J2n56E2jtWOVAATH
AObQJqZ7SUOj2CHncJ8RdUL0SDUDKRQKTDwLgXWVOc2YdpDli67bmQlIj9XIuHSjl+GQM3tyBuSa
IF/ORYXUo/FoO+uWvQEx6RJqaBpPKsmgVqRh/WRkI3gsRoU3sKL5idsyu4Bxh86hQEg2c9lsfHso
YYGbdOCTOj37aTk/FhRgZ0Kp7waoFZs47z5YVDgie0FHPQge3ifTBLIIVa6N3GflUCiSlUGjGQAb
PQkyM9q0vyrBBJ79jK5NXdGT5MdEdDxKgZK4NffQtV9DzbawyrsQ2DEaMD/tS3Pj2skPoJ8FjyuI
AoyiFQolBLzwOcRlDIY3jCVfGzgXV8McTs8t7fINY9l+NwXQ66K89agIQueawVqxb/yeowlOaaAK
JOUE5B/9W5SFQxoom0fPYg1dxlslCbPFrHSKtWycCs4wW1BNtvs72drZudIRI8SeetY05/CaM13F
6QTd232pk2yve09t/In20KLJwezbE7OVZuktcr9hPbC2UTEj/ekLPcLnpJfZ5BGS8MJ3z6NVYphN
znN1aUzgJ6D8zS922dnfImsBabl4gxzoK+sY5um18Ad37XTJtMtn39lp06tf4qGhn+ByPCay2aQ7
E45nFOfinRUA02mcusTPJMRwcDa4BuHIZmoFDVYdRtFp7mVn9KMZlVVB9VGVxnu9KIeLCoxOjshv
T3q3e2LYl2ytUTbvftiF340CFmWc+NFOVFFPQOOCvEx6FNGI38BaS9pZfdk9R2i8XkyKNnS4mE3d
no7VyvPJIorLLnxiLuxTlqfJ/UCyyMUDSY/SfmpBVw1EjNkVIwOF9IZ/i58HV6qDjULiquroV64T
mjUo4dMUOWwEL/9cJXlFy6TKrlit5idLlsbRYoS/T6uOJYZiRXRUTohjOB3GLr4733wDWPPSmMGl
A+UO0p/+Uuo9lcNT4dLXEzRxbqvR1acAvTk6DQR1DGBDHpeieI/FmG6TICnITHYXAzkJgPfeXJhX
VtaRo0Cvdi+tJHq0FkeY6YrwTL8s+cgk82gTIdmNWaA1rUU3br12TE+cNYq7eczUziAFbQelhWwC
J3mODFkV6+YQF8S6wIvzaNNquusEo2zsAILyIdNbid5RXYXZNfZVuCSdz0CkbC0sHjF9CA32ZyGk
tM9Rv1A2NIzTeshQlyD1ZAqAnG+U0by23LrYsppE25akCC5B0MXAuXUzEb/J8yBrpPaFP7/7Rap4
AhZtRx5Vx6AJYpSuBoR2k/8OQrK62PMsmc+OxcZTrbfXktvl1AAJTB/AF7CfZ9rL5huZRvbBiYt7
s2qqHe3e/9bQ4dUmd3wlRo+Io2T8ogddXmNzCt/Z3cZrVCEId6CCYh61cVR1BAUAeuqyO3rC00tf
sB4wiC0OQ+o+VdVYr2qXD+mF/y5nYVXk3XC8gzuNjkBNLxPH8JXM5mgPs08v8DY8dNJaZjwtjwwv
2ynu+C1gw5O8ghml41CiIBouUSu0ospTgKZ+FTnUWV4bbjvwxDn+2cFa0mFaiL+eFw7r1r3rk7B6
KhRgniXNKDh5Y6KOqPrKjTNNTEBNOV1XcabZwFt9I3J6ZYT7pfug83hqetdDGsQcnrEgwRuTV58r
Os93DDUi4LD5N7Q9wRZwdHDnhJU4jD0ouZhBIvoiKzvqIMCDm1nFvpeA5vyuDm7HynkHT58fRdFj
8JWDhrLvz6uJo9sNCVOsz2jKWTM4sYux8O8dB61k4JZ0VnLIjgkTTXohNdMjzj13o4vHIBL0H+QA
jqiNS31T9w37qKeWOg3vRzyaCZ1Dbt1kYmJKEuIUeOKNLfmR0SHSSKw4vlkL7zk/dLyTwG5ZsIbW
I8E0wo0CP6O5tydN+BS75rUREL+EqNHAjgMyk4NrxJaqy2/BUkHnVdV/aKvv3jOnC3YpiV9w5iCy
hIbf72lg5g9mPwVEw6iWARfk2ThGquNKc6JlDYXQR2xyal1818SLki1hARhQE1/SqttT4+IXsD01
PTduZdFg9NURWQ7+cEd80TAl4piWE+zD1obkRuo4SE1vbyOduAHmFWHMQtNBvN2wIcerQ4VR0k5L
0RMbOKqFj8lMpyXhCrk/QoCC5NN6qUlmolDHElX+zpG9d1Vlc7k3BGKabjbqA28fVXVDs72N3WgT
WJk+pShjN5R3LElt91oiLzw0CGjuKz03PFsEKUJSiHf0o4crgJ+8s25D3T6Z+skX5r2b2sMmLiZ1
nl371eptcPIp22ubM6RAeanvO0x156Rl0ytano/KRqGdGl14YLoSA24gLWPyCMuuK+RYDFd5Seia
UnwZEoAtc6frf4ubh0TiwAG4zdkGV3YzNROLflOchIdbQHZ4RnlDOybUeX6ArmWi/u5ixqJ29Ubh
SrmDKhUmTJJ2rIPKbK+gbfHgwggykC5xhs2+KVWbkAPD6mDHRnTNcyWvyGibgUnNLmbCsCGer8i/
UwvhknXb8guhSLiHe6NzV4ITKtJFC7tJjRSEvh6ndFcKFkwkR2NS40lKMM8YaNDvJS8X66BQG2fG
udKrGqtV5DcvdV03F7Mh2zGodLIPppEo81DZG5S6b4gAGAsC3TwXbD5bpw2grpcMnBUu7TX6HveQ
xsAEZOex4k/W1250q3PDFB+jESOgRiBhTpF2r3qSizaDGN7GPjH3OO71Tmeq+yC1yDkKL2Z65Jnv
4PqyXQ139d4bvLfQ1YjbajoIDNC+I/QVW6Y3HFSjlMBsA9qbLgdkIaojSqt36P2Zxd5WlGoCLziw
GtvfuROuQEWC10YFBt55j1SuYrQK3vhSZofOkMGdZbfZveLciHq8HWnc06I+8lC9Vy1zijIrOEDo
kN3I783tYJlISxthrlzXyDcjRl6SSnJQhdRx63HGmIkysNh2Adtf6zNxIqAvxCIXjfvRCC2MQDRk
6OZMLZFZ8BA9222PMZkXG24FR/HQnLY6zX9YJChu4Dyl39qJRrftdsZbRdAXzQbZ4kJU9xUV5g0D
NjhUpj9+pez7gtrMoemKLYYY1HFTdzSOhh6ZQhwX3/lyvNLFiNVjCRwpYqZRugyb45gqtWrqqr6E
LDuHsISXie6PCQVzVSvHxo4ah2QVBhkWlrjEjm9sYqI3IsNEqyJOUO7odVj1/cm/skg3ochyJ+TF
bGzmDH6mI/YD0RTKpsat56Pn9dCOQ528tD6da20xdGgStgbbHPgN6YSt28Iw6L3VNaT8ukGiM3wh
bpLWcpK6AEZMOP44ScaxODCmMdZJggWyF3Laoqlm1zQxU5gDmUNzjnvSI/Jp0/at3FtJg0O9nkhH
YNZ4wn9yGyeJfkIRFK+rvHL3yFzAO0H2WNPuD/EPdOz/CO4xzZgIj12jOdutUzF0QGvDmEBx0Oim
Mtjq3v0ReF0fMCEdx+W4b4CywjGFi8beFMOkaP76SJZh4vbMU52pOzoI1gOqwDhIkPBXSU3OLIkY
lHVtI15QHr1UZ5IjO4b+BPk0wMGRLXh2z6jVhsZoLB2/yGuSL0OHRstyDGjnoAzRrgX2sSkDOioI
Nr47w9j9CBz4hQrQr5GWH5rG7B4ZDsHYk56Wvy770YhMbXrJMD+0eLsBRcAUXBCmJgvwOtIgvLMQ
7o/5WMHQXBU1E0qdqmFTOWayr5HlXikqKwISKd1WDdstvjc3OdTEPUE3BXIWaXwrnWdBB06c+swQ
a352CEZ44H9LckEbGtusi4yt6sIJKx9aJBSJ5nejQ4lJQ676njgy4qSQWJxRK34aufAPVI+T35Ga
fT6X9sl1kPA1eFiuOJX2+Azi5goNBxwrjCtHi5EdzBDpAgiJ7aMlkohE0HEnK6zIJdNRgPV9b1jP
jLCxRiqLpqTjOkflU1GyQ+BrEjLYltlUX4MPt7f1nFUAIsgHcOsIWxvLXDZKyEA2H+LXFJJlsfA/
aFCjQIuitao70DWOjZQzsI29Fn20Rz3DEAGrO8Me2X9plOoeLTBdsFXpLF0qib6MnGN7PZc+yGXJ
41dHsFxImXzWDMJ3rn/rYWigrFsiScwZlWtloKCxOX+eaQ5CIMYdhvBzmZTmnfoaUB68VjkDsblP
zfMQ5vZdmNGMNdDd35tliUlt9Dwc9qha0UPW9ONtZrrMvbFeIfx2bSFOzoBjEkr5l7lbFJMWVFoz
wk3O+bHbtm30RbETrtKeRgVtdbXneacZpwYFiAa5WgQHfA/PDoGECZJtobMaBmVHbHqMWgW2I8o3
79omggQ5zFg/cwIW+x5rOGZo7fvHSghelbinEBbxeLDYsxDDGuONS2fbPIwVMmSSxhK3vBQjLl4f
BRVLEP0xy6r1Sqcp71upuW0ZwT2RZ0PAt/PsBUn5s9s6rDJ9RqJxRJCw46EPANmL2IlDbwNL1kk2
czZBFCOGeOVVGGOnkAXcGMGUtfyh67gy7PsZTRSSvKh+IRrG2usyHR6S0HbYSHjsGosZKsOzmTEy
JBkdWepkWQja2a4FQhXZMU2li6WUW0F7y4v93EpNJGZLwKZmNBD4iKX+nJ/+24B2qbXCb6pc/vWv
/1O+v91HVLb/9S/xf1G6EZocQS0Gjgam0Hn5n368LS3pWbZk8GNb5qc8804FioP2VFxwQT8Gc7ku
xPT1z5f4j8h0/nRTe0ppi9Yxsqlfv0FpphajocIAtPWWTBuivZkGJdPpn13F+vUqqrLnZLFYXQZP
P/DGFA9OSL8VSZtxpqqWuz9f7ne3hRsCTtjSnlRK/nq5xOTsLSO3urAHsJtO/l8C4P/2+cs//+m2
Y+TPRGV61aX6ytCEoJ1/9ucv4fM/fXxJ6xCbNH++mrZuui/8zZ8/Xyzfv4B9WeRX3//rX9oybW73
T7/P8lD8dAHMvi4uML8CgXunnz1xCXoAY8j5cJSuYYxBrWhQ077Mxv2fr/y3H+7T+9IieGSFV9XF
sEG0bsruL9/sb5+vf/1iZZkNoWPa3Bhkj/i+w394471fP3+CNWKYM3cmn7Fm39P0+Ee/j23++vmu
R21StHx+wOBXKKy0+z9fYHl0/vPOu4RnwbUQdBp/vUDDFLjsHLzkWj9UKAChcTXvf77Ecg//cAnx
6TvQ/SYYqghgJalxixxi1XVUN/rFQHuYc5j489X+8oXEp/VLoxJCGs+riG8FkfrQXNXqLw/V3y5h
/fqbFTL15LS87Wgbclzb6N/mv1zi98/t/78t/35hf3oh4VkFAs1edUHAWPQrBgV//pX+9vnLP//p
833Q4jkqo+oyUGNiKH/488f/7Rda/vlPHy8MTi/JzC2HNxR1DAhRrP3Db/BpySJCMHWiVFeXmmqP
1ekvN2D5v//HQ6uV7XoUXtpWnz6+ZBNm8tjUlzGD1E+RHMfrnmOEP13+/FP99k78dKFPK6BujAw5
XV1fPCZoZM+DWPrzBX57LzSp4ajnFXX/p70vc5mbiiYG873gh6nlneo2c6//2UU+PU9ER46OQ673
xYmg5c42LmOXuVx+/PNlfruUeEpr1OOWdOxPL3eXzT2ZiJLVao96EPH3nZwgXN79+Sq/vfee5goC
RIcpPt0Su28MTbAQ2y1wPf8kCaTcOK9/vsbvbru0LOkqj8Ov7X26BoFmbevLvr4YwPf0rsSF+M8u
8Gnncxh/1rPDBbxm3VVfo6r+ywV+9yspUyjTkpbgK3z+BjB9+QXn8pK9NUT7jXuatmVx/vO3+N3D
q4S2tSVwvujPP5Oftj6Y2La8ON3ZSF/H+qYVfylFlx/i85uuLFthjZZaOPLTWqW9VAd9liCIGEl2
8KqzYeobG9Z0EgRHnBQzIVhj/pcf73e3/+eLflpeaBL3FT21ktbU+8ryvv35V/vtrfnpK326NRNz
riHr0/JCf9sJrvyIRtmm7W7/F1dRlA0Mc5jauZ8WljzQMZVpUF1oHEW3OnxXyets/WUn+e0P5TCj
8QgGl47+9MZbJo3uEq34xUmOeOmdv9z83z5fP3289etGNeumn/AicvMZisfWhc0KhtKff6ffPmCO
4yxPMWd29anEmrOyiC01lpeAcd84k1EkACEuM+SEntrB/n+knVmP3LiShX+RAO3La661y1Vpl+1+
EdptW/u+69fPJ89gOpMppGD3RQO3GwUokmSQDEacOEf7oyn7f3tizAgK1EzGGHsJYUk6nUbgD7dH
9Ctku9ozDqtumfp8Rgp7xmpSOKlbL3+tLBAfxwBkrn2AYI0qMn2W6TdojG5bXFynM4PCfgmDPDXT
CoPwVaK7EcjbNL+7bWJx0zjUKh2D+0UTH76GUSGcnWECyUplgKW1/F4a1sa6v21m0RvOzAgex7Y3
JivFDDwJ6LMdYeKHYGTUol1H0crH8G17814Xl8qQFVk3DNbJUgXvK+FLoNkyKF7r7EPsfU+9fWw9
lRDYdyvzt7RTzwxpQphPBY32GBtD9s8wf9L0l9vjWPIAQyYtoRgkQmVnntezkFIG6qUgBcjnNYTb
gBOjM7IyAsEDOMZsczag04RBDke892E3JY2WaN0zDN1VSIuO9ZjpnxXp++2RCB7wy4yBBQ2gpGrJ
4pNrjFCBHxB/fTYpoHskwWdE9RdriP+RYx2QmQMPE0rdK36wNDhbx6bJSaoomnAnBEmvOVLUTc9N
4JFncScDmU0wcmCMbg/vypACWFMl1WLicUQ3gsNBQkovM2RHru486dknDwRwfEitr79vhXPbJEel
OMyicAIp3phasQlPQtd9GWhTk2FI8eyZmjtcOeyWxmPqKvg63M66eiFHcaGDDPRCJMm0B9hvjzoZ
zTbJHxLTXnFAYQvN0RS3BLtUnh2d/7/08bYz0PMrzcgd00eLMPr3gvRfn3dsE55RWdV1DrrLz49q
oXq01gcuSrGH0oo/jkiwmvW0EheI2aT/tTOn2XTHIjTUhbUZHJky51CFroP+oFbQLP/Th0gpfvZm
aT2qLKciGzZADQHmv+XqsOKAwon3f+bpuJEdncBafPDYTR5TaGnA/PRUlbTyVAzSXy2KuNBhPkxR
9PdtTxQOpitz86KeHUzTAHlJYNShG6tIYUC4ohhfgul428iSZzjOv2MSplTWB3ptxi50s74G1PDg
1Cv7aWEUeJ1mGXOClFNQ8A0/yEdF7xkFpQZUXOhu1t/T/P63R4ERS0E/x7Q4aAX/ppYA4gZ6dldJ
vnrm+1pQvbDwFp5NlMj1beLnlyuB38kl0IXILeTS2kumqj1mvt797RSQfwOgi94cu1/LnS5OnMq5
oFuKbMhiKNSntj/1CES6tO5vVRsUuHMPa+zvH0II9OpUy0yDeRODE9MoJWQRJ9ZfoyECjcfhPaop
2ikrK3R1N3H5YQVL7FuTV93lFOppQPO4YcVuEyvRYbQH+dAUnrOTe/2Tzbm+6eHRQYyzMFYc/Fde
7ixOmbeRo5OG5KUnk6cQXxMS+B4zpWrnamWwJ4F0JA1wkHL7r0Gt78Ft/KgM4zk2wSKU2ZPa/rzt
mderaMh4pGPqbAFOesH9ZbRB7VYOc1d+pXkSCks/Oty2cL2DLyxYQniUgQ7XC1DPbtE5xltTltnf
Qzzjym6bWRyIaSq6zhHvECddLiDtBB497ghoDsMh+z60lN1+L2HFQhkcrNxOpMVs9SqfNHdXlVOV
Fa4ekVqIqNrukMwu9rfHseAPmKFZxDZJxFC2ER5+2kBPbqVUhSsnCYxaKvxswT533rXoE5x3T/ak
0GqBCnvmAClLd7etXy2WqugqIaDNYci/is449qY9ldD3uHUNMKuOpBqVSrNeyWbNa3Hh8oKV+Vec
3RxSlPsKGsqTm3nHcOx3/QT/6Wjvwb7myVGfoAIqVrzwKpjBJGhs0zF5DdhXwVk5+bWRqplMO/aA
wjpykG46eNHcdl3vHK2KVpxl0R4Jrjme0XVZ0y6H6DhZPUWVN7lDlYKfKYw9rKFPThH906bGyqJd
uf48tjNbwnQ6eaZpMHrLrkTTga3Vx64a3kyo8m77xrIZrkieVDzoxRqsVPiVhjLv5CblCBIeIuCE
phKEqPqVwGJh7mx5frTByka5VxV2AB3UykRzn+Rq6tNUfI6rFw1UWRSsTJuiXruhDQjMMDXYPzQS
OpdrpJVNXLZ9I7lyrr7BRbWZ4gly/ccMxKMOj2wEBAF81YCol+QhQFqid2Z3cADfnterq0el/MTN
oxGfMqviFUfpP9eTNJXciV4IGSXsfN+hcCx5pywGilIebptbWEbMESoo86VjiM+U2DAlWVEZdZg8
RDYQ80/tWolixYT4InbKUIKwtZWIR16k+ItqHmt95b6efVo4Qs5HoQk+AiVwa+hVL7nIbvXZAZ6e
/zRL2uw7Z0eUHebs2YpZop0H8Y524wCkVvv321aWlp6gxphDAAf4gTAKXc5TKYXJ1220f0Cyw1j6
ga5GRXp0xgkmUWPF05YmTbGhezS58C1HfApnUaCiyK56bj99DR2II0Ge3B6QsrR3z03MIz6bt1Gi
b0KNMFFQlXkyU+097iGcjozABUKGJto40H7Q5LStGtr0QXUQlBja8W9tMHYS6qOep73lIe28dMkU
Kxt+yS0Vxg5cC25+TRb2e6VFhe57nueivJ5bT7QqQMS6VhhfmgDO+/mOocpBZHU5ATQh6YB+Zdsd
STXcf6SKUq0khAhpFpz/zIYjhFRdkId6TY+fqw624o4kPWlylsdt0aOBR7cscM+h+KeILOfQ2Vr/
JUd/fl8PmnXfmdDx8tr6qkSwdIaR/532bSSdgaZuZR+cl1E6JORSo3vIMfEAA39xV8pqe+9nsNl0
EAGiBwpNwFGSaRZX6Ot78QHntrTJtkCWEj+4N0LuVdBnkNqlNHRC2KXcNUlRblUdOnjPCP+yOhMe
17aDmUMx6MQt4fw1NZjBEL3c6TQdIqdBs2XuyW89ffM2Hetbf2avKCYHItOkeokjuIeBeSAbUmVs
0K5XXzSYx+B0UqAjVLRiAyt39dRHSvqk9lZ/Jw+hfIwcM38KGxRQoUZBVTcLgbNZtbWhsyn9UndD
I28GCH53ySw0vamhCYVhuWj2nUbjdxMHxQeo67U7jafC55n86+gYiLZBGtY89JUXPkCtljwrrdQ8
wCQYbWTaKsHYy7UbBBC3Kx1abWNrRMdQst6DMNEeaIjy9qNqZQ/6VEd3sYMAcJsi2OMEZf0SkN3Z
1Rq95QhkJe4Y0iUVevCcEUUznyktppnERezRvLSvTC079EbGy8WS0E+yU7rJaTh7ypsAqi7NLLY+
qL67ATbZ/RC36j24Yxkq99xBGXdQUX6hrXMswKEOVWtsAqiNnoqxQkyRa/LJo1VsM+i9eZQnuf1o
A7pDpQMMYWVF3qEnL+XWFuRAsO5Ae1wUIJxDXdnBf2QfdCh3NK9JkJOKaWXJbJIFgSx/un34XD2D
51oZtICGaTgklMQXKToAZR3alYnQFHIwMGjF3niULO+p8+hrTWJl7eZeOFAwyB5XMamS2bzc64rS
QKcyNaYbhfCdSNNHXZKfYVz/eXtci2bIXlIE0qluiC8CmXZg3iWe6ap6KYEHVb+0qgYHtWoUd7ct
LR5exAWapnAtOWIokugBnaGeabuaYm6tAOLzXkkBxvPobtXPt20t3X06RRQEh8mUGeJlFNpGQaTn
g0EdMjTyNP1RT2JkkSFOyez8CA/zTkmclbLq4slp89BVaWohKSxcuLTvtnFHbdVV/6LrN9vfHtLa
14WgodJon4N+y3NNNFnUKEIYaSWTueDizJcJtNVQGIHo4paqJs6EmqmrpMmDrwU0B6JO4xhw8BC0
SqG54hBLI+ItSvpFM4gZxGeMbdH53WUtizSlPyBT3FdR+AdDmhGdijoXBmQxBhpJV7Wd1ntuBktg
o8tPFoQGFkqI0EcGkrNyeS7sJUAtsF/pxFxkyuYJPotPBi/zojRXHFdBIVGamhf6EmC1HVc8Yc2M
EAZFUT+T+k+OO1luSLuehIiapq2Ec0vOcD4WIdRoKHbbNHIwltTN6XsqNtrwVMxsoyvF4qWtembI
FuINVIRQGbAxpLXH3nrt8zeTBoac3m7ktWtjJY2+MnficTeZjVSF9Yi1zvmk0XLQQDvkcZnd3qyL
ZgyF2rrs0LovZstrPyGOSQbHpRUmjz7QQipJK4+UpePUYOIsldwvGR3htAn6ttDtCY1Wzfe2HTx6
Rf5g5+gaKW+3xzKvtPgaokpjWRTwQC/b81jPvNozYEQtkH1zJfWp6SFNQ3YnfKi8vYPmTyrvUUdf
8b01i/PQzyyiMhC1qJ04rvO/zQpb0PKD8VcLGw+6OQHdej2wmNujXHTDs1EKexeyYq2vRmyWNHzH
Gc3W6TsI+01bpIc6Kbf9oK88ZxYXkGTYL4Ao5Vfhgh/NSJf9AI0WIrAJthQf1o7e+xqF/9we2aId
erbmOgTOItZ4R0RlIZ9wHFetzd0w0YdR/OU79cFrVnby0nk+3x54o4Vqi6xeLht6zLFE/4vjFvQQ
0ikctuXKlF3nL0lnwE6vWia3EfUBwRctQ5+5qeDxqHTNRZnkmNrmx7IfWCbjrY7GvQPyaJPVARo6
YXB0Iu377clc2NgUPIgDbRNOa0O849Hj9CEpSE1XQXQJ4k8/R34i6nd2KU3726YWTmBM2bIqm8RL
V3XLOK7lNicn5prS52m48+GczWPzLlS/tXRY3ra1OCwOKnnuUyB+EZauh9akzkfVdOsIiT14pJzR
OvSr6LYlM6COALZRj+BpJrg8cLe6yOnoRca6dmtZ7Taa5uuHDr784+0BKdrCIYKjaBZ5L7IBV66i
0U4nh0ZvuJUNLgSmmHaLHgskGD5i42DROlgrhjeJWkFQVnvUxKhtwXi8Qb7jRyp3+ecwjgdURZtK
ucucGnlPI63olVP01zL2+0eCyuGAjh/6u1GKbBw8UxM9SCo9g3pu7PhVP8ZY6Z9rWr1OfofIK0I5
2X1ftsV9GCQmHWEVLFC67zwFJT03OgjJLZhGGjxDKStffMnRPsDRQCupnyLcBx0yabsJHSi1CVB/
buL9iCDZHo4MWCvbvNv7ADm3vmwYb4B6zPsyq0yku/RuV+SBv0GoGcYwvZ2e/aj/lgH03dih5T/0
GnwVNVfiG+yQ3l0PydaDRnqMbsNwpkOunGNRytpz09X2E3I1H/1epnE0507zjch+tLMKch/fy+F2
mYZHP4kbgl+/R83bh876gAqfnCvlo0F2JuRYmCmmNanjcWpbDwUFsTsQG90xkrPxUSloWh4tfXxN
q975SMVFfax9Q95LkpyBJIPCQx80KHHNwfoBqijbxpU2PSAEE6PPUycPZc9UWbHjfIyrhuTPmNTH
JPOKg12m0E50hXLPv6E5Frf+ti0ApiUaEhdxraFebtFYptl1iXgAjdYwJ450acCtTrswGF8P6Dub
J0MDNGrQkC+7n/QWS8fMg49Y1kL7IYWf6bkrDZ0O4KR/QckugDFUAxhUVbCH6xGcV12vvNNQC42W
CgsP0C5b+ZQllbdyFC/cZlQcaZWH0BqwtVhx7A270NPaNFwvmPZZ8klqf3QDXDZxTPvhtwJVqpXt
NkdpQpBwYVC4srXA0CXJNgy3q9wq/Tpo3yCFDQNweK+kO2m/m7bduFLpWTpNzgcpXNlEbb7dSthM
pzsERdAnNszD7XEtXGmOobPr5sqOBlzl8koLoxasnuEBIlebXccD2StWDqqlQRg8FfgO+agrBFHs
g/YdcGe3074rHjIv8OWPZru2PosDQc5SobZi0DE7/4yzkGpQWy5VQ4epODNg0uiK/K4qIDuS2vzb
0KJl7nia9jnRzWg7mg7CML1c7ZIKjQr4B4odI6hfIziHfj8cp4VRnysxlsMpLVwICCWrCbrGlmvY
m1zutiWnNCKLtxdxaYp1qh82s0t+WsxoSm0iRX7dGa5f/uz8nd/snPLHbRNL03tuQgjGiyJptMHB
BCp/kMaENJzfNjA72tX+AqTAW8IBjWEK69dHXpuEZmJQuM2/mj0M5l4+jBsvlN+NqiYij/zdbYtL
s2ZYCq9nAGH2Fa6piI0kg38Fjymtn2Dg/Cd6B6I9TAJrWDB96bSa4aEEVqQfrmEy5JLjYJpsF/Bz
uQsQgziA5IYcKaHVO7S+12OeQm2cInNT9gh8lFEMu0bUwq6hQhvs6D4yBUa6ocqB4jvS7YdKmaSn
kECRmheUiEhxwE6WxvK9ZMMybZUVSfqZ3n8YYDHOwxSNlwKpZbKV5qNv1vDqhehAIm6bvYfQ7u1N
hEwOug9leGOgrU2WFwXdnP/mxUVaNB5eke9J70mmwu0gI6fNrSIfOtkCWRGg5eGDw9hUNVQ7NnxV
K76xMn0iNNkcVG1MEKdxrd7YRb33GTbBXWiqqKyYUFuP3VbJwuIPNpVBGw+QXrKHV6ijXMvNBn5O
jHbjE2xi70DsPvqRY63YWdpZ53bmwZ8dXI4PcUk2GbYLI9NmRKxKn5yV+Vt4IDnnJuZI8swEuux2
mJEEdeviXU0gp8TL9RPkuCtDWdxR/06ZKmQ6rGb0IZJgKH753ppoY46f8u7D7V37K4QWD4qzwYgP
FLjZx4TY03bBx++MMPuYmLDq6vULlJff48w8MVpElEr9LtbC5yiSYdlsdqNRrEQgy4PlXgA/oAFO
Ew4s6NkRyDJr2+2kBHIIoG9RvUOJZL8y3qXAA9wvDyWyygap3svFM4YgixOpt10ZGXkvKx+S3Nh0
in6nQz5SGfr3JhrvECK4tyC7vG17aYhEBUQHMyxTEYvdjZxpXZEk83puEdnR8c23P7EA3tdwZFAR
YvihQgie5k5hu2b2IiNcnUZvWb3Smr60wYg9oJslCNE1MVUuew3MWR6pxAomuu7Q+CuzpCxO05kB
YQcbklNUdgOVZVi+RNLX1IaPebgzrCc5frG9fUumr3fuYJ/ctMZzWzwPcbNp+++3Z1JsrqChirvl
7FcIm7xMJSkcJoYppy/yAJEVGp5oZMX53yaNs1nwQ/GOXfDzttWVudWFHR8PKmArbgHXSnO3T8z3
Gvaj2yaWBwZgm/CN9+4VcqxMA71Tg8hyYblxS0j/kX6Lt3peuAYiRTAT/c2z+9RU3j+Raq/M6i8X
F0+buXJkzYUqGE2EXQ6BqVcbSk583Gol8nxWEm9RWKzv7VZv78wS6gzT9rNPSTh6Lj3EMaKhTbY3
5YZEpednGwlSxbrzWYG463ah7wV3SqdaB3sa+l0yog9XOOrf41iZ1JFh/2gdc9ZLleX3zkQ32gf2
f4hBVML4qiEu3auAr29P8K9Wtesx6vTJgN3ULfGEyewazFJgWa4ac1C2P81ayp5g4FXvLBWFqhzB
ISix4G4rp5nEqaloPIRGjrf26ODPUvpqkRg7pkHbvfYlQrobhO6kr2hSGvuobqUasnEYfihUeHc+
4REHiSk/DINXwdSm6FuAldIWPEP5wCNdf4J3kcepbUC55rVoJUul9lQaFFITcyzfnWrlePh1YYjD
t7j9wEupZKHEU85vGiNuk5pkbEY+onS+IW3wZTIAMjf5G6KU1Ce9V9luXFIfr/CsAUrTXhxl+qWo
ShpE+4I6KLSXUbcp9fIpsH8GXQhQHfmF2wu1uNlIpxKHE+dT8bm8CYaoqaeKAMQNJ3hsDWQM11pZ
Fk+yMwvzLzgLFMIGYlxD4bUiQ4SFps1OQmrYyn6/jOjQUUy+XVfmRKNwUhkB8qxICFmuXZQf1TR/
QDVgxcTyofGvDfFJVEA5Duu9Ybl5Kz0krUnO1Jx+2MUvndjO1eFhHwbpIYPIaArCr7cXaineOhug
IzyW9EZ30ohN7g66T7/RF8t8zcmsZf5KfmDNjnq5XFMJzk9JGGRpbzt0kZuXvNyp9uH2aJZeZnP9
nLc7bxj1qmpaB1IilZnttu8zL7RJbbtE0z7bRSvBwKJ/nxmah3vmfaDDza4FGY8iF0S8cDavHHRr
3xdyHUFlIlDd8P0vLeS64F9Wwuyl79NJIPPK50WJNMHl70e/kO6mOLddpfJaZDqal0aK/yDqpG0J
XAwILGqwgmsp+hAgu8YOzeqdnL75X5rsD1aBVzFVG5Besiw+xKUCZlKz0ywy5erGzLt0I3UwNd32
qcWpor4ho2phmLAMXE4VkJiay17BSJfdTVqDNN3uDyxoPNxI+VPL0AULahzAeRo7PBP8/KDVf0N/
uDKGpX0xx5MzbGZ+2gvHmFzKYVbmgeP68p2jfiOOhkH0Qa+mu9hfOc6WzuUzU79Ou7OdEYxIVVLl
otrqPysWYuXtpvnN/t9f8SN3P3cg+H/1qnRROnJuQ3/vuJY8fqDk+mFsrNc/WBP4gsjEzTQJ4tPN
QT/dV4zOphGXxFy1mcK1wuqiX51ZUC/9Ko4mK6l8HktFuqWx+A/Qv86cyaT6R7kRHOjl54OphUDE
I49DomXoflThHRp4t+do0asg9qDtg96gK4yKVyCMZqaIucelHKGzC0li1icyxI+5vK2qVj1aaqzc
3Ta66F828n5gVcD3iCdXZzQ+TLu8qeMRSXPjMe8eB/vnbRvCZUWKHhIyAxP0RpiknIW5g4XfaqOy
y1+V6Wm03+MGqtQOwnJ/5ZQXJvCXHU4OhyocW+7quRcG1WSMqZO9FnR0Sf/ohU9yF4rz8GtZrEHY
5t98Fjpe2RJeftXgaSG6l9nrOHzN/J+OBocnklgKmhxJihjlI7KRvz+LpJLB+zigzCjBXXqgDgAr
LtFafEXft4GoO3+hkoMC220r8+8WxkXTKrAluP4I1UR/aBUkoQyKdK+69kDacQj39ZfRuUvUu3L1
3TrfirdsCSPyGyMBmoGtvC/3Cerg7fSq6zUCpz+QEN62ElIUCKD03x3nNNASPNQrgxXOjHkRSZ3j
9OSdqR+IwGYKe6mDsCjkew8WZLPZyt5a8PuLz8/+enZ2O1pRV9oY569yQXURuvWj5D8U5kpaTNjB
V4MQPNF2bELqHitl+uAHu0m/b/W/bzvFwkCAA+B8pII0YG3CBk4GqPdRNctevyX5X50PubYDleru
thGxrWQeyFyep6g9Mw8B17ucrgiRBqDTbKn4b2vzA6Lj0PpgJw+QHBDI6+0L+muB837b6MKRcW5T
zC+j+aalXWZnr5bf7tG3jQtn78P/nuQnz/m9AE4cn8hFFHmOOmkBx5ONakIfWxt9LLfK+OUPRkQY
OnMS8LA3BHfIJgvpBINNpTrvdbpDzkDqnG1rICo3fbtt6lf8L2xgHs0aFcS5xsXZfrliSBdbvdww
IvhwrcfkNT5oB/On0eyS7cdS/2ho3r5rPwXG/YA+KlUHYND7MHGd/Bkq0NCDndxNRpI792V4uP3T
rnb2DB2jQkx7F/QP/HP5y4akbCQpcNQ3o6u/VOon5K1//jcLwuHV/L8FLX/NnA//8evCzCK94MhB
xO+vFFQD4x0Yp5XL0mQGLtZOmKH572eHEygKBChkLFioiOTUfTaJ8Riv7elFK+CaSK9wvJJFu7TS
KSVMyHWivcGXjn6hkd2pXrfnkXGXtf0/kooiqF+/qkPyF40Vh8EoT+glfPCj5Gja0HV3KeEiNM7H
3107Kjs4iGFz0dHTKBzMce4NiiwXwal1Ppvmp2jlcX7tfJefFwatT3ET92BXTpW5N9PDWsF74fME
6cwnUCPCKjGWLuOwQLLPQJFhumuHYzSseMby96HOIikvs6mF2QkzSOA9SfHe0MbINuba42np8zMN
BxeKjnqELQTqiMsqBZ0d1ltVP1ePebByyi59HowyvBgzTO+qIT3WKRcr4+C9tf7DeKiG319b4Gqc
eTD86Zx8wiWlFLlRkJj1T6aWb1Q2zm9vfBKRtsobXNc4vH5Bv862pRboiEtKlvQWSmgt5B9LaQU2
vjQ/ZwbEvP1AdW7MKht1OTjj/WOWr4Sp88l0ea7wjlTgWJk7IQBMCt6DPiYEG03un5wWkiJamTaj
8QcOSk3HlIkVOOHteYhnc1TIRTRFBQJ5tf/deVabtafk9aEFcQvP4Rm5AexJTFEYUtNIIxo4J06g
0T/E5Lwm3vm/76gXVoR9oEhj1VSaFp7CbN+M8OH/bnAL7OZ8FMIVCJkveuUd32+q+ya8R8rhtw/R
i+8Lq8AvJ7QN9fA0vlsBILSVM3phEbguwLTOoAnCaOEQDQ3ba6ZBS055tlPNTfLIC0tag2fMzig4
KxfAnLMDTjnzH1x6Ug2YDfkujMj08nponmRPiCdWMFJGK7O1sC3YEbBkQNGqUNOd/37ms2nYFhZK
kfUptV94J6JrpjsrgKP5xwqDuTAxz+iZCRJSETdxWZ9iVGkPQ4Z6j+2P5TMk8fIHJ25PdW2EH029
i9GOSBGhuO0PS+Z5H8jQjNMlQtL40jyiTkEVZ2qFeg6a69VU5VtT8o2XQrUalwxvS/9bGKHhJxv3
NVH3SqJs4VyjM+lf88Los4DuOl1SqtOhHL7E0pfbg5u9TZxb6IkoBpLzI4ElbCajHIwRVd3qNCjv
1XQqm+2oUOvt7h273UtrdeUlZ9GtOYHpzPRbIpbYRuAQYTS7OrUJpSaElUrjh1asER8vOP9c++KO
n8MgUsqXC5Y0WW7buVGdvOrJ68LdkP7o+3LjtHt0JG5P39LigJeg0MZWo39auBSQCitLux+qUx8U
b5UJMtfQVu61pTmbWzkIiihmXiUxq4wSuB1V1QkJ0u4NWgf1Q6w0EtIYkrxyxS05Axh9hjO3p4Ar
v5w4H70TOdLy5oRybA650hfUq+96E+Rpg7poYiku7VL72zOoLE0hlNsqcd+vA1FYLc3PWtRjMZoi
DgbS1TwEaPkkPyc1OPjY79rucx+1H3rkzDtnrxThXeroh7Kx3m7/kqWJPvshYka6KfsqQNqiOTVh
uzG71xG66bz8fNvI0mFybkSYYoDkdVxEVXNqm90kkZx8MCykrrSNJ5+iAKXjlf29OLsUVngM8Fah
FfZyScHDG3ExMigZmbyqeY08b3t7RGsWhPPJyjyQO2nWnKoSHZnJMIBweyvb7Nfci8cU3m/DaEVa
i8vmchiO5cC7ZIz1qZY+oF2Xo7oXKh+c8quiZXe6d1eHxUZBY/j20BYX68zqvF/OLh7PqtMsG6f6
lAwoEnf3mf7u9Q/ydB+D69HaZFMi43bbpNgtw+PNhGBPswgMNIhIxAe+hzaxU4dBc8oSymHKfdp/
DbwPhXcs/X0a3M9l+Ej6gcLxylgXl/HM7vz3s7H64TgqBSDJUxbooCbqz162llpe3GA0qtKIQG8j
0hqXJoK8qXup8OqTxvvFfE6DY6MeVqZvvq+uHGWePMpX8PuIaV7PRtU55EQ5NWmH+JCzjZxXs/6g
tk8KMEel/plb3xTflbpPQfGS/rY8BYtH5Q9eIfjFrxHbPi1bU6mxF8ZhJ4OKLv9gkc6/L+w1Oxr7
0Nf5PtKsaM3p7cojcOkCOP++sM3iLo/pio84nUYy1yiZ57tS9+nLspRmm85ip0EyBidpQo/n9sIt
ud+5ZWGr6QE8mYnNyPJp4hDpNquUe/PciJ7BwvDuISt+jY1WRpvtnBZ4hnnnmO92TYjzGirff3cc
lE15wVm6QfRtiXmhCI1xbYz0+qQcJK3bJWq/u23gehPNBuADg2JvvqSFA32yfB155w4DA7pnR1Wu
NsS9f2BjTmqhgUm49otu5Ows0PsEQrbAr099dizjfaIe+zXi5OvVYBi8owk66ZODnvLyLHD8wet0
CRM5xNzNTva5DfdxvBI7XXvVpRVhv6Qo/FatLlWnVP8Saa6T7m9P1PUFwfdhyJ3JFueZEkbRDrDU
8KDmgii/UKUjejmiCojg9VNa343li62shUvzFy+9mGcWkZkFQfuM4RbOUMohEE6rdn0akbmWtIMF
kUW9RtqzYkREGimdNtRjYtWnoIAd9+h0u3qtQfn6pJnHAX0jKS1gsmIuzouiEmUy9ntIHr/ZG9UW
sL0e7fpgFxYrp9rycP61JZwt8mAHSVWlRCgNlWYKSYfIXtmV88F4vSz/mhCWBUj2MJllwu05NtuI
ZrrWopBkqLQiOpuqWnuSLkQJF9NnCiDVIexUf1KZvsB/8zgtQ+lBLqD6UXaNfWfhiVLyWA4Pg7Ky
oZa27dmyiVidyCsH/kc4qSlPXeyq/k53js2aVtGaFfXycOiMtkKWFStEe0P01Y+eguqNu+j25l1x
C7GXu2jUsHV8rAQSWpI7sI32Gu/Z0vlzPl3z388O0sEsDbsccQtbP6j9plZXhrD2/XmIZ9+vWthm
vLpkCMPnwUPMfaUEu/j9GXhAPzO5AXG581zP5aRn5/TltA3yl6n+fnsNFg2oOrBJTgOOUiHgkKJA
k/tSI3sUfQ4OUfH+B5+HmgbkmgHDnZjdqAY5aunerE/6sNHgR3r7b5+fR3c2/TplTzDPfF5WpT2Z
yDY93DawuBGgEKfSzW159SBHGVgbkfiuTlaUP2TTe0XuiWzDvoUt7balxQNsztBDVM1TXLyPW1su
pQpOzJPSI3po+gcFyppNpUKJ1rQoSifT3W2DC0+6OWHIsNB4VInIhCMzbiLS3aZenbrEuB/1fhuN
3c53jpr1EFvPfcqMdtLGklbsLk4p5Q1yr/NT5Ar6iQir33pk83qIp6izbvTuJUu/2sb97fEtnS5z
aZAkrEEtS/Rsv4/C0cxSkpYg0Cfd24exeh8Pv0l7yHOR2MNSZ7gHwIKrmhntuy060FpzMi2o0Iyp
PybharPVknOcGxHO40KXukZK9OZUkhRs1cOIFHddfs27Q1GtZBPEXqirAQkJycoqUXGPLGxlHwLv
Y1+jFBoeRlrJJfkkW0+kfxr+O5E33eTtwnTlgls6kNQZxU2limKeGJeoHbXVjtr0yUA3dKrbZ93r
vt72jCUTYEQB1cIEQ+goHNpanSuxVqftibTe5oMHg8jt7y95+Pn357+fnUpBH3p6rfN9Swu2iTlt
pPLFaveZdrxtZ8nDwaLxSCAAtq+SuUlp2Qg55+0JItW7KfK36cSrtO0Pt80sDseYOXMpesKJKWTM
5LG2kTXPGI6pbnwTloutqm5qcnS37SxEpJxD1GVAQdJ3JCZeun7QfD+Qh1OuF1v6JPeTAvHDvRW+
qNWuXItJF5wA4S7ehySqVcJ44fSToqGPirQZT6b/vdlW2e8CmxCDACoDDR0XB2kkcRehC93R/zJw
cO+6/jCl98105Di9PWW/0m5C2IsZkh4qbWjIeQgHQyq3ViJ1E3MG9FXzP0XFsMuMNyl+1a0X1T8Y
OfyBRriBeXKbj/kuq2i5Qyy3fjH1nYZ27u3fs+AqCl19c7aciMUSS8A59Klm2YTjqU2PCF4jhoG6
b/TXbSOLK3dmRPTHWO+UXo5GDqh08ymf/uDxfTEIYU7DjrSL4WfjCcXp3t9SHdGSlZ27Nk+Cd6Az
3hidljKE6B/AuPaTZGzDVUaotYma/352DkWDNE5QtIynoIZichvWr7cXYm0UwjmqN4PiNwg8naL2
AYVhr3uenCfH2v83K/OvOBuFOcaaFYXxeAqNRzOgqYvugdR50NdqL8uzxW4lZICtUrwVcrXzRjnI
x1Nt7xRrq/4+cIwTQf/3+8I4wDQood3jVsp0GLS7KFl5KizcBhffn2OIs3nyEjsFdFCNJ3/ae8qh
hKh6jbJ90QTUyLOkBSAeS1hwzfbTJGi94WSi91DsYRWFNfb2ai+uwpkJYZZKrRrSOvXHU1q9mP12
Kt/+2/eFWQoqLTaCniE4Lcw2O/bd7e8vTRE4VojJALRyJQvflwdqhV2jTifDfIvkf8ai20TRCr5j
/oZ46EMyMbNycEsCpLpc6XE0hmwIC/kEqHUjqScf+a4ourOsB8gbDrfHs7QexqwfTl8QwxHT+Upd
BGneNzLPksdalrZ1N67cGUvvkJnPEtgTRUgLvpjL4VTyNOQ+b5STr+fHkV2exQoN9o22jazQtaLp
KKn1tzY0ZsWclczUUszBuGghkK25X1zw6MagS6EE3XBy6hmlbUcPKkqL+sHx9uqa7NXSVKLpNncn
ERBcYVrTsB8nMq7qqdXlXQtWsYp2txdrXnjRMc4tCI5RT03nQTqonvp+579Eh+Gnn/6Bf1PTp0CG
5+Hnws3Vj1k6mbmunOQUdicakO8grLo9iqV5Qs2DvDSdFoSCwppYnqdDuBdMp1yVNmlM7fs36THm
Jw6Y85l/ALAdZAuCx0kRDWlwBEynxg43QRNtvt8ewdIhQPXJIHFAGMQoLj2a/kkN2lRiS6OJ/oe0
61qOW1e2X8Qq5vBKTlK0Jc5Itl9Q24kJJJjT198FnXuOZ0DWoMb7TVVTQhNAdwPosNZWy59IqmyV
m0nuON3YmRC+jGf+PiE8St2WUzgTnxi+LmvhXtuG8/GFbWgpIPoqD5Mwon2rBkCDv75Ia8p6Pr6g
rHTSiZUWOK88PI+0EhyU+ktroXXdkLjL9Ymg4AvZSDxjxKI7QyekGrJ+CtHJtU31BpZ9+1QQnEPd
IEAcUT4tRlJwxxqdwRgGhKGyncbUJ6MdfDpaW5SmSJ7Ha89zdOgAKRl9NJz1RtiWPI/RVGVUQziS
ptio3qj5jA2mbxauui10UJsYvd4EDkDId5VZei9dM6Ij2i6Uw4h4eDD16thLXPjKVl58k7CVk6Wi
FqbFN1VFErT5z155rfRnV5W8qdZOigs5wuGajEpeqVo9hEZe+GP2oqanCOA2Y/m5cl96ZTu0J9OW
FTMtu0ccB4iIqHpAPSiuhuIZYWmIvdZZ1IeZYYKeAClFdBm2G6faluPeiag/p16gFkdz/lwbpWRp
V856sP/AjaBLGll7EetL8ejgKa7ThZr3T6plPqruCndbsAdiSY7C1U1EZwdSs7hX4Hpx6U+aMSPo
dij6cNZ/U7cBqrnhl5Pjp+XN9XQOCiLRacwzjyA2EbxvSpu5s7SuD4d6pwB/SgYBuuJ9UWCL48lF
xeAyLOIYleKycRzCrgb4oGHuZw3glYaMQW5NDDoq8VSwEH5ZXB1UY8oZsBnGMMk3eXJozFdN1j4r
EyHYVV0nGbqHIAIMHYkaKNq9I4sgyEQIJmWk+tSMM0QYym5KHtAIp8lUeMX/IgwCr8gDvuBfEvY7
zmc2eZASmsCr3ADX6/o5Ihn+w2mcnYMxmBpK1cDww5trPrfZ7c+q86//SASeDW/aLVip4ENxlm9T
5aFw0DorufCsWd7ZAn04oDMRKot6NHxiD6K3uvVnUHp2fiFrmJEtk2DeMxBkvCaux7BzNkOawmn9
+nf7wD/gbBaJFje9w+3BHL8p32nx+y+G50XzCNmhvkd0T3EL4O6GwaqVwqcdWjmBO/rvJAgT0M0q
UpsCEgD7pt8Z2fZvhufvDDxxeNDxcn3ySTeLOW6GsJwrAPQBl2p3XcDaUYFK2P8KcAQ7q1zauybB
6eg6z5QGI6pfojnfKCO4VCQF4au3EMAnIcqHKl/g8woxODamsze3UxfSOtSsbdTfgQzPK/c90M4d
Y9vq+yip0CO9HdB8mzpv12e68mrjFyA4X7AUoEhPmGkZGQWr9aQKdTr5Xg8qSNoF3E3GIKSJEDWQ
7d3K0iKiCQ/mou4HGAOCl7SntMUPXhmiY95vyMGMn5R69OsqBpmOrFGaf73wirsQxmd/ZkiVa5Ao
N9wyNPGuZ8V93+2U5iWiP7P45GSGb4+GxIWuref59IT1pLjidHFCypAU9EvTwgHF+q5tpnsQc/qV
Mvn6PITXt3DFHSF+xKv5gUewpFhLGq/yRlUrw0L3p59MMvqKR70YXbA1o1f0onMwev+Jjm+Tc6dl
e684XZ/CWg3IhRTBpTaDB2RCA1Km6TBkKdh13pso2XTe7xo11J7nK+OeNPeNSW/3VBeCBU9l1aML
MGcILtHLjlDfXxypF+PzS8OZBipNA7hnNNOFKDpocz+SZXr4/4saDsJxsJ599MiLDR0kzvsWWXUW
Wu7XpHrU3fs6+359c9b0C12AuDlzIHjU7l9Ogba9kxgxLUP6qMwba5RYjGx4wf+pToompSkvQ3Xy
+/5L38mSEKsCrA/cFFCcgmTo8vu7ASxHimKwcDKfveYzqW2JDq25NFCKcqIkBEHwNr4UUEyN0Vt4
yoQJYw9jku7atPEzq/SjxgU8+iB5hK9ZJK818D4gmxf144hNF20bo0+jd18VRoKc0U2nho7kbbGi
WSA+RlwHMEDIIIuaRRNwYgKouwqT3wATaH6gteu6Xq24SnR94yAAgrWm4zC4XDZE2GalnWkV0hSw
4LVi3rMh24K6bTd42qYuWzRg3QwmgQqNc5mCuWeArfOIm1dhlf8iirIBbrxkVivadiFBMPhcc0ih
D5hVORHfzXcZWESvr9uKul1IEPQ5H1wGpBbMIasbP052AK5U6z0aBhz7/bqkNRVAdJV3BOG4Bv7n
5Q41ruKMA4mq0BpDt32qiN9JGaK59xAcGIBn/idDBHcYlb4aUhMHZt3ctU0cWMqJckZK+7NJPuX9
57T6bOmyU3p1k/BwRjgA6JGLKJPKejsDqh3uBe6GuHuj3VxfOMn4YtFp0upwaDXGp+6TaWya8df1
8VdcgIXI1X+/X0SwA4BhrdmRWYZxyxNUOtjgskcs1r+Tol9ufxT3bIgSA1KA1hTfmfqGgI3PlgRL
ZGsluIFMV0A962Iufd9+qQz2SMr0cH0iMhH897NDGNnb6j/LBY6vBunhVnKEybZDsPlEsRuTGVio
uUHeaKtU9yBwnGXWKJuFYPfg9mzVSoUUJ9rnoGCTMYjKxhdu5h0D/0YR8asQnp7oMIy6xxEn2dv1
vVj1XmeqK1zJ66ac7T7HLLIKrFGPOpro1V2afk5lJT0i7i9PTVwYieC9GOpJDCOHEXrIDiVRuh9m
Sn1Xazc62DS3mQumyDnT9wTwoK7S+brXvNNEPVQKexz6SAdmo/P1+uSvKwqqRAVFZBpwMgosMcu3
cRG0zWP2Fe2P14WsRVnPJq6JUfq5yhOVZrAo0mnaBpcfCtqIqNtkTTL4cUnBvmtarxk2e5vEMyDh
E+DXdp5V+RF6kffXv2Zdq5D2BK6cht4IQau0GMSVQ4X3Hql3GdspsvrqtfczZvtHgKBQXllqYAO1
yzA16lcHuGWJqezBLONXjbY19fSgmGCKHa37AbPUYw9cV/W+rtSX6/Nc39o/nyFo26xmM7LJOMdY
9+gA7TMvDR8VzXhAO5L9Xbeg/0kS6+WL2BhsQCvD25hvc/zA1M9FfGDRg7RDa/X4/7OyYsW055C6
63qsbK9vgK8AwD4YxfVVW8tDnO+eLZwxGQGDMinwQq/YhBKIk82eq/w5UZ/M8rFW90P0fYpv5C/8
f8fwZwGF4yDS3bZEgAenv/doNM+5i8f5Xx2df0QIJ4LTVrZecxGKoW21unux7OhuYs2uHpydZAn5
Ei1uUGfbxDXz7HSbowmlEpWFYzp+bvWfuXlynLeB1L4KBiKv/NHrJ2/6Rq09oGQkqihRelswbqeJ
etqDezdstH3T7lTvVJBt1klmuKqHFuolAQCHqJxYpKFQo5yLdsZ+OU2QvOCFEGyuryE3zsUSnkkQ
5uESC1zQEY4Kq77zuoPJAqs8ZsquireR9jA1kszjqk88Eye4LKOvvc52BpyBtj+VPqJu16cjG1/w
RSXNojKxsWBVtn9vZR5dslhiPADFF5k6aVisGATIYBX5nES/SOI77DECpvq/m4ohvK2pk/SgAMFU
LD1GL1rkxxK/LVEug1vXmfVUVDMbu5tgqXTXRSiV/jT2d/9qO8Qahoz2YwyKYRwN9eS/9ukoWaP1
KZiIIAI6xF70CZd6no5AZi9Doz6QHjQG7j6aZbVF6zr1Rwj//WydrJF5BkiGcOrUhyn9PFh/c0e3
/owveMxeyxsw2mD8ydpZyV3+F02aKLT5M77gJRt0G+KMxiJpzUum3DvxVz3aO6Biu77Xsr0QPInj
IVfgZnyZom1q7QsbdyqJiNXzH2QZLiBcwKQiHpkEeTRAgCBk745bZfidFXsrRT+Q843h2n59Nqv+
/UyU8DbrkZlNBgsBgCg9TOZ723/p0KzfOJIn4Pqi/ZmRoFuFo8WDk+NG00RfbBYo9kOWSc4Q2aIJ
6qV3RQryGVxDh/axcrco7ffN+J40bmB7f+VR/sxG0LSpKgC59RE18XxaIW0TSGGdVvcFtGUWR+hH
2l/QsnwolRHPGzh4EA9GxqNbPLHqye4kGCprNo+GBwtJBdT6LBpyRrCGgB55hPONtwCxU2X7vnr7
OxegXzoVx5s9mhIchF39mOXfO7anTgdSwldgW1vND6enG9ZLJrW2ducyBZ2uQJw+Jm5fhra1Kwqf
ZDvd2eb1+3XLWdO3cymCSiPLE2dah5npyns17VPwh/W7RNvMMpQI2XQExc5bO60b2uDV7pEwb4f7
qqp3VItNPysmya2W30vEa9L5pATNdhyQnLEWkwIde5wFJLufx60+bgb1s6ufri+gbF6CimtjhGKK
HvPS9M2UoID5MI9P2fgXQe7zGQk3saJTG3CXQcPRmgWaQWNCEFXyxFmfCECaeUc1YJyEy5hWqaOX
uTgROtt+tMryVXOHfYKbJbCl/qJ6zAIHz39liXFH1pFo1Phtqb4DNxwqmlN/kmQf1n3CHxHChUwB
hoyedwhhuPlea59d8y/uAedTEFxCFyUgrE95iAQgP2r1T1PL6BhlMxAcwDy2Y5fGkOCExuxrX6/r
rWx0wfA7VEmh8gH3yZzt7WZb/M2RfL4+gr13eZRFdsTVST0o3Zudfa7L70ksqUrgoywt/c8uC5Zu
xXaX6rZahhH7nGdvagKi4u2/WyjBwJPJcVCyCtMbp11kBLKs+Gr473yhBNO2VJL1HsE2d1m2qdJk
E2VvMUoci/JByT+bY75DRbDvOt/N8b7Xn2Lvl2Hsckv2RJbpg2D+rAH8hRPBJDtUVLTRTq3D6+t4
3b+gKOzyDI3KsjMi/oDRtZfRPCT5bow/aenbdSnXp4F69UspBNczsEtBioGXnnEwZFy6svEFs9fs
ZKB1iTeSXqEx4o7KKiVXFdpAZTHqGB3wKAjfj04l26VljWde3qPY1fDdsf5OSl1yYV6dxpkYYRos
0fTJNnBqNfXnOnknQOf/i304EyA4r2TS0woIILjHljir2l82+/LvBPAZnr3zZrcd2n7EDPIRJNNA
df+b4xDQZyp4dzX0ewv+q9dSFEMB8AX1P0Fa+9Tea8qWDpI7+KpRnEkR/JeuuIh1N/wgRFvCqG0H
6yvDlZ86skyiTJDgxby+SPqYYLmiaPSb6GgWxx6ondPwN/aH6wOYR+CWDLHHFkzrmTOncPuzgjpi
E/qL8qnrO79qIv8TgQ7Yy51nmUoTMsPnqx5CO/5M3kHqdl3EqnmciRCsMHd6AuRFWLn1AzTT7a9/
N7pgfMRR3HGc8MRvo1eUymUSRyv7eMH0aqU2K73AFijOvjCAkS5Z/1VVOlscwfJIa+h14kBnC3vv
7tjXF0OWGZLtsGB7Udnnlc3T0hYNpvQZ2VwmO43WFwlgXg6AmcHOKyiROrUoIbIwCWSmsyHIpAmD
1TnAAFzPRFk6fPmllla4gOY0qxAnylMfVCu+PTwk9vMQazst8Xwj6Tca5wX8Plv3GXks0deXeo+o
fZTsluw7hHPdGNqKNn2J7+BUTDsbDCwyhVhbSxdAohwBXwdvumAtRUrawuqHHIU+2sGjxcZsfl23
mLVJnEsQLIaROR+9rs/D2fgdsWezujMATnGjDHBzowgTnCEWx/oS2x4tSvShnxp2ykolOcQssh8Q
7XHuysn2JGeLxjf/4tr6IcsCEygAzJalkGMGiDPKZnbKGz1IUzT1jAFwSzZdfuiax44aPlOyoJnK
gLXZK2gtEloetKR4NLPSJ44OUqoM1emqZAkWwQB8FpibUOSCRjl0OIieg3bzpJR9dYoaxzfsdquk
R4bCXi391bqSF+3CiwiyBC9C+9qtnHysTq77HnuZTw0WxKCKS2YZSdxCeQRJ/Pezm8Kk2llVIbd7
siOyneLUh6puB2nT0OriuegAxHsYFYhizwNcem51rKpOqflTKasg1z4lEai4Z2UDBvTNdWVdmBzm
hHZsqKmNvxbF2JVD0gQ4ReUJ8NxvVps89FksUVKZCMHmAFlsmwqSPyfSsu+Z4h46QiRxmhURAH3h
ZHGWgR7Zj6fR2c6YU19ZSl6UpzZTg/LdLWRM4itKdiGA/34mAAkHXVNSVp70lPjZcA+vsRsHb2vJ
ztxlLQPAUs6nItyvIiQd0LmTYUPmT5YWA/m09YE34tO62czsDjQSu7RtNwaN952X+ll9a6oOoCYu
OGpArckRCsUOq8piTs/igZ2MubiLMdlOlQS/V/SbF7y7AA9E/SiwsS/X0slLzZrquDyBcXffpzqo
hIfZ78GM4+eNRXzWZBKJK+rBm901E3EiVHqIQN+u4kZxSiCxUHSc0N9H2e17TQCIH0Dt+NF8LLb5
OT0SMallsVPXfpviatt7MkSqFQX0AHkFWBQXITVbXLQWdIsMzc3sZOG5q774Gy15u+4J+PktHCWQ
AIpaPEfsJVwZtQDBPzKVnRKw05nV4NvJj8JqHlo6BtpgB5q7HWW0UOuz+iNTcA3Z2BoUjV84Kkc0
f5qvrXpMtCKwxv31ua3K4cgT0DgHVyn++5n55n3ZAVmhg1Kj9GkY5xo81iiNG0qnB8W7NIu0clB4
6K4FFQvqiM0FQ23cdJQCOTA7zUOFdAvdDqhIqtSbAQoBGoY7J2wVWJzqgntV6bJC8YiXci6racNk
TYprSn0+vLA5egR6SYD0p6eS1sWn2jLLe8eWhveWa/VRdA1qGc8Apa/YDVRPua6g2j8+tUO8U2JQ
levmttZkqKjLixLaRW304YKqGr3vooXWxshA/jO2J/R/bVLjMGXfnPjesh5Ub1fQ79fVbblycAYW
ilU59AVgKQQf3th5N9sRboDTFAUdaq5vZghxweUE/GDERVxUk4ul6r3Dum6YlRJ1LubOGt4YfUxN
YA3N35zh1vCuIEownXFIyrYunfKU276X+5Wsn2NlrTTUJYJaDzXXgO4SToPIoMBTQzXsKc3J4LsK
mLGbupBcQZb2D60BpApaSF1cEER4MKhVOrVq253AnaOWO7tGP3vgyuDvVqaCNgV+60VnL241wgup
QWmhlgxzfCJk0J/rsci3lpuUkkj1UoqDUBKKoXHZAWCAWA1n4RE216Qix6hurQ04FerG3Nyqv5ci
hHeYq8bKoAGs52jFr/kYNod/N7zgWIiSTVULHMdj+aG1NLu5xwnvR7SLeDyDyzPGwkXdLKy8H9vK
PZK+2k7PUWNub57BhQDBKGwDyKR1VLvH2YW6uqAQvDVnK8xA8CA1+C5NvDbc48iaDap1/B9ejnvS
fDOMLu56On9rgEFGs9GSfnkwJtmgTkXp5qdiepiKOPONCfFu/XadvRQjKNQ0DmwC3lF+0vdVPG5M
VQYIsjQKVMmhbQcBVjw4ESm5nIcx6epcD152QvOv7x56dfCv7/jymOICeCQSFo6LnrjjFiGZ0SnZ
yaKf0LSVat+SLrwuYumkcF4AUhvIlbxJQ4zYF43G8sztM+xFi/bXgJlBG29LL5M4w5W1upAjmF+q
ETqBjSY7Ecvzy3+S1JOslUyAsBlu5jRlM0FAOeKdPJqBltyakwWUpImYB2euMnAdFnYjiypj0np7
OAJJDE/ljTvLsMQW+w0Jlsp7xfmBsaAhyl2PjS4dxqPZbdpoEznboZZcShfLdClCtD28tNLCTiFC
Q2LukycDH1iokzC8YHNpS5zIHTA80e673yRFJ0B5z27uoeBS4GFxEwXG8YJYj1pZboPYYjwm94oK
All0199oFRDAn6HIbMJTLbryRnVumsSY++P00tt3PTmR6b2T0TMu23FxUsBFoa+Ut3wu+qMKiCe2
O+gAIMCJMVgPeV8FoKz9PHfgBQe+saKQnTmZvxlatVRFduAuc7cf8i3Ey4A7wnGlLv1XUc1R6la5
DrQO6peWtjGMA52mACm8YDDvy/ipnx6TNgIz754Ak3NMDnb72sn89FJn+DJgta0PZgQxV0WrGA/A
tNdDh0VBC0jnJqYbB/12xXjrHYBPWMODE0y9WG6xRLRCT4IaV5MeWu9qf1CtW6MYwvDc9s4efPOg
gQejxPDGMG5RVh+3MibAdZWBvgBJT0W4VyxJsyqlcd3KwgwGPPAG5jO0cZNka3roTdiiVLi0d8Xg
+KW0H2Lpm7B2Z5L5W+dscmQeMoPOph426n09Pw3Rg5u8XLe6pW+CCLyTMT2dQ/cJ+ohmy6pjsa6H
SeP3TpDNm+vjryiarsKkcdoBhBDv2MspALSERCWu7EhqbNvqQB+aCswHkoNuZZ2A04zYJqbAQfOE
SZhEMeLEKMxQqYe7ROkfE2N8qqp5d30ui8AJR9hHn7WLtwW4kcRrf1bHaquptYkisa+deWcZv1u0
wxDvU6PvaIWCJFXWSLyyO6h50tCnDDNFl5Ewsaqdi8IrDCtkSRzU+stYSeKpK9uDWJYOV4B3JjIY
gobNtVOPFYntsIlfhn722bcaJZ2ldby+civzgL/lSMcmUBQ1U5iHZcyOw6hihb2305XAkMxCNrww
i0z3KgRtMXyjvliIvmSzJPWwJgAU40hQA00E6KzCEVtXXlKrhFihXTP/p5PJah9WFJhH/FQwpvNk
irjPmUf6uuioHWbjqU4I8Bq0jefcfJcCcYAGFQbvMTr6RfIAL5+Rp2KjHaqopPdYQKOfN++yg9sB
FEoF9zGwOi9tfdKLRBuHyglNbdfFG1MGiLyyC4iBYPVVj1MDiPmSQlcHI0YoL8zRi4O04jbd3joB
IH2jVwhOBEKwG5cTsDuvoiMQQEODbJoiqOjNh9XF+IuLIMFBRRFOCFXtof1FmcQ/LY0ZnFkoPuF2
DD5ZQ1j/whsap7U1Eg554lfe/OyNzbPTf3NkxDZLdb0UxH8/O5fM2o17oLOTMI227F4ZtzK62rWZ
cHB3HWCvxhJxddSduI8qiqITrwi09KttnqLe1xpVcnAsNQqhKMjAEwPgFgvInhbN01pqltFxNoOC
PMRmeLNCYXxk3HSwsgBXUlgoWo561XRtdERgMOsPqQwUbO37catCEAdxEBi2oLDugEViRhIdlaF4
tdrxPgOwpOReLpEhKm0BjJyoAaHdcUI/7aDuPEemt0sJqEzHe951LFg1rsWX6uTlqacUnuaG7Qa1
161MW7n3v8h3IEpwPjxXtjNtNfSkiBEUccMp2w76GBi5Ghjdc2s4ATG0ILr9uQd5uI2AQx333QX4
ZhslZdXriQfIZXdnt95O4seX1nc5vjAf25tpU5QE85lBl7Mh3ZN6+3l3KUI8ryeaG1oGEbq9U1q/
1O+u2wX/f3FLOCw1ByIz7MV5SuaxiWYnU0J9HkE5gHsnO7jRYSDPHoluvuEiTnQmS4iCjElG63GC
LLd5RVTYK2TVAivqiwoWHWl8PB6RdhQuB8TpHa9ULBK6byng+dX4ZmxEzizNX2so5VyB91QjE3wn
TkvC5p6Z3nY2hu317VixkAsBfIZnFlKjqKKpSUNCLc32UefcgzPGyje1vrH19kAMd3dd3ooGX8gT
DN5WRkrtDBOilvozzrpDEueHidJf18WsbYyJmgONE3MDf04wlG6sijrJMa2UvgB9w5aEbleHBw8J
3jXQ5AVAdJqbCWoFSgLmhK8Fmu+Lm9N+2HcUFwF5CWSluFUJijUkWlPZbkHCukeh1K7Sb77VglEc
RJvIYwB2ZxH6Ssxu6uzGs0Kj3vRaQOnm+vqvbTNeSjzgDKz7RZyzZ6g7iErbDGlUPGcmfdSNbh9V
3q1Jf/4kOxMjGnhcs6HD8xA4Oxv1hyprSuRaIviqi+GFIKcFkHEgHHpmWACSsUqyYHbSILJwUMkA
BFfXC+3u8FYuEqRisq8FWlTK0tRCT+L8Xc28pwaNQW2a7q9vy5reIteHRzdesqjKEJx7X7adA6xr
O9T6NmjYbqDO32y8hwgXT8zw8rBLfwLciqQEvBIUa55BylMBS3Q7yZzI6jTOhAjTMNWcmkMPIcBj
RmrmJU9uzb9xvToTILwqy7RwsyiCgG7K0U2R+n9xUbgQINze1IaheYMvE5DENt6T493+nuH4Y8Cl
5tlpRG0FP6sympoxcYzQYPPdkCjbuZS8vFdU9kKCsNO62XeEEyiFRHmfmm1ND7erEpyrAS8FmD4N
ZUSCKjFa6mqb2GFExjsFZAJsrHy9391sEmBbMNFEgTpGYOsIuqQ3Ccf0JnZYxo/mJ3DN3T48IqCg
dAAiF7INQvIttxsy9nphh0P65n5SjPe/GB4lhIjj8OJh8ZyImcaKoYMeIVxsfEum79eHX3GAYEJA
NQ0vF/IWNZ6R4eV0LhUltL/ZVh9o1A5KawqYJ0urL5tmUSSmaziuOQQ/6reEdWKaQ+fZ6pRQTeat
OmyL4kGtnpNxn2hZ4BgbFQFxl0mOjxUV/kBNR5AalO7ICVxq2KzXqlJlsxcO0XtlW1uzLA80uvkh
iIIx3N3+K0Q4yiNDBfUaF1JYn9iO3lwaC6xgLBwqIjkm+0J/J0NV4hlou6GTgQuvq5+yWN02ff4E
QFfJk5mbgnAcovYBpTwosXHQpi2YSjbU2Zx0xAtn9Ms73nfbfiX0znhLNVlB/MrGcHUGspJmITsn
pkpUO2lrHC64uPfTvsY7SqvRxtbo++vqvTxHgE5scxBQIFyiY01wkgAFj2uTTO0xthv/dVBlnJ1r
45sa2LNR+YLKRDFqNSqWNbM+b4+F8TPfW+WP2z+fc4/CvYOmG6jXl+rbgRVnHAu3OXrjZzcONPYv
xxccMClnZtQNxo/cwDndTP3q2SCK4euO78fbSTg/Bm8e55F40WlS72pr19x8hANzH0uP5z8vRBXX
3ssJKpqcpD72B8fOt14tA1xabu7H9Ry3dFNDVFVM5Sv6RBDuzqsjKuy9eKuSmyOGl+MLd9tWjWxi
WrQCZE/2lPtJUUkELI0MKw9ABYTrEN3WxfScm2nR7BZteWRe+U/bTYHX814B89t1LV2eIXDo3EEh
x4sUiljVGqOLQC162hyb4WtmGsGEGmCCgoG8kiWcljvycXTYDtDhPFSA8d/P3rJeXceDVbYw535f
eX4lQ0SUjS+4i6TplcRoMb4RbUbHT35eXyjZ8IJBjJYLssahaY8KcsDWN7B4+TcLQMGiideehVD9
gqvLHpqyIq7aHnMAh9d3GpjpbxeAwxuNPR8WIeZKWNGbyTw19JjmX9ptcTMvK24gsDakYtHDwGl7
L/d3tt3JzssyPXbupgHbguQ0WLGHi+GF9U8iBfIZht9Q61t1V3Rfb16di/GF45PmjUGUAePrAIL5
p3Tj3fXx177f8nDRsDkpFoLPl8szTZo+z0qWHmm8Nae9RrajLok/LqNFqFnTUPvIq2vxjhROhM7L
3WhW0xQla0c3YUFbx0GbAufYdVAEVPiDrLF2xSZQN4oya3gpMMKI72KzZ7Se3Tg9qoPqF/Fd3R+v
L9pSgAewGWSO8VRBclKsGh0agu5UxUKDa/ZCfLO9+ZF0OTwXf+aSpiRLEejB8HM67qxx8pnWgqrF
lmy9bBaCZcDiG4bAQnGsfJZuQD50fZG45l9e/C5nIVjGDDxDPGQwPDUn3zLflO3UfUGt783uA1FU
ZNjxVsJtHLnQy8VC7R8gLBI6HmtW+g5N/FpyFK0sE8/xoYUTEcFlnRGjYBns9LE72oHZvVD95ps+
Z7BBChTMtnhRiG/uRgHbfJ+rw1FLHlnuBXFU3L7P/DGBig2VEyKK92JkM+pparzpmCT30T72bo4K
8sfEn+GFC2WcjlEc9Rhet9+7/Ghvr6vR0kHhHgaADfRogFQPN+LL/a3LqVIsm6lHgNcr90zVch+h
LhdVSG0txfkU9xpJXHAe40VpW3CGC1Yhk+LdlVfGfKy0u89UO1yfimgRH6PjegeCcETtcLu5nIqt
TcOcltV8dPPJ/QTg+vJVU2iztysVJM40I1VwXeByOpiKC5wVnl9H2Y6wdp3rzOjTSIbX+Atzt1El
eQkv53M5vHB2xKicT9MawxsTqKTaL7qJhuNdLEv+yGYhLFumxrUWWRDTm0Hp+rMn0TDZ+Pz3M3eL
B0fkNQnGLzykwaeHhkpeFaIK42aJ0l3YHqqQ0T0nZl01gtd1Pw79q1YdNW/jqjDyl5t3+lyEGAmJ
jFjJaoQ3XzXdr6sgltxyVpaIs0ag3cbjZij2YqSe0VWZkfevnbp3i0dPlnJdGx91DEha8EIBVHVe
bkGn1Bprk7h/RYQTSHGpf/vyoELjo8fPgDVowhVEB5SSa4Ak4JU3FSboBc5/XF9/fg07P+ywxUjr
4LGOg99EAZago23SN4mF8olXq7xTCLpAfeLe4azLlON1QSsrZagox0eAABjSiEBerhQKgyksmrSv
ie2TaKNJrh6y4fnvZ7aQOS5Y1UoMP9B3Zfhm3gqK8LFOZ5/PTeV8/Cnpi2HA+Kr6Vatf09frq7Pi
kVDegJgsIuC8e1m4LSu21bhTVnSvAG75VpXNzhkUX+mcHTgIJPeOFaO+ECUce7mRG0gm5N1rUu20
/ielW9ZFEhmy6Qhqy6ye2faI6WjxhqQbhW69ylcSiXGL9/OPPfmzaKLvAEtHUqNRvnsd68FPmOID
tcefrSZIk99addcmsmmtGQsuenyj0NWw6Oyb7BJkjVGdvpaRQ75p7ghCyLjMzLuYkulhTKvpnmoD
lcEvLGqpMVEOl4GivP8g0AnLqZQp6i9KJ32t68z8BFZzm+A0KRwAZwzgdXG830MbdztC7eqxxNLH
fqG0U+OPrj3slLoDjx5J5wJEJk2+qy0nkpwTy+2GzqL42eEtj2hZ4b+fG0dvJElbYV286tCM27Z/
sq10UzMZS89ywyEHUV+0rHAvIj5f6nZ2raxJ01e7fUzH+K5Qys0A6MwEOAz5K2p/JWqs85D4mXc0
kYpG3hu4Uh/sKaiJvJxYmUV5pFGneCFaHG3cPIn3JTxBwBJ7UvyRTMOzluGGUnXq17TP0GVM7Bc1
Tik+q3d9rSiUu6qBEeSFGwImJNsYXQR7yOf2oY+6k0OZJvlmsd1+8c3CZmg6Ws613CpeSrPcF53y
7rXxA6m0d09JdrXRB4Bs8z1zPLi59ZgSFnTzjRefxScI3mzyCHgKUiybOn9VlHswuAXX3aXg7RcC
BB9m9fGoxnyO3RvQ3ipZP5HgIv8zPJJ5KBjmCrC473puDoJFrXhhVbGx5qcyf+0g5y/mcCZEOLHq
1KVtokJImgeTHcTT5vr4skkIupuwkjWUT8J0g3TeTHmgp5JtEPzhYp0EVWPd5LrpoBYv+fAt7e5M
rdp21aMZM9Q+S3Nm/IKwsMWz9RKUyvVydF7UBuYzfWsUMP6WIJd6K8bOz9sT8z6pFts15u9edXYJ
+5JGu+vLyedyTbygcqPOTKoSiB8sH+h5NL2n2WYebnuZ/GdFDbyoOU4+ggPCw2egjFR0cIuXmQap
HmjlPut8y9len8uqavCj5AN+elGFbRMlQlwA5tPkW13bedWONZLY2aqFnokQlmuemWt2rl28xM4p
679Ka7zXtsNF/TIyZsAk0MR0eZyVTRVrDXuxkk/muDeCedzXqSSdvabfLriTeQ8TUjZivtmLaYTI
BCZRup/6+YHoUZCyN1Trjn0uMSXhaPvYeLwgUL/Fa5QWBbpmp6OtI/PYiwN24wigOKN6jIb7ZvrB
2kNuyUJDXI9EbebYGMBzsvGSFusAqjnJ5siENlPS9rhGlHofpIVVH/BtJcja1dmPrQ4lQEUR70bD
bTZI+g37fBhxe1cUegANt/Z/pH1pb9y40vUvEqCVkr5K6s1u27LjxE6+CFm1UNS+Ub/+PfR93ptu
ttBC584AM8AEo2qyWMVi1alTXpLhSnFGltwRo8+31HJyHxjI3FeSyky8Xq2r17ayxk8gtAWXeuba
j61VFy9qW7+C8JxuzLb7YfG8f2V5ar+CdDsLCt2ZDpOW2n5qYXSdV5dOGfSxO/5s0qzzC7WOdoh/
ENx0Q+k1GCvxyvSxXQv1Ls8vAPKC6AlZDxRy5IcjePJ5zJseg1mmLxH7ymJrxf1f2uC5AMn9g2bS
qVBfVkOH70YyBKniY9jHzXeAEIKLzIaRgI1CP49fdCdjM4C5asjNIqjnzp+VF7NdEXJpihhZii4E
0fkk8CvCcZ9Ef6i1kU5X+voZWvEN8sCLz637GcwuKyZyqRKQ0VmWawEzgZ5Gua1D1btkUHAInkvH
Z8Tna4Qalxo5/75Y58k65spGZqvA93XLm52tO23c4raUI6wcIgAmgONCWxUodM5FTFZWUBCcpM9J
Z6Oo43pJueJ3lxZBUJ5Fixhs+4IYCEOU1MSsi/S5du7TbFcUAWW3VVI/FnEqQnLtQ6xQjHlh6fPQ
+3rpUww8XnvxLKn6VIT04OF2oXZGglWQdtuxDbuxx1degiNBYUoMQzVKkqfPZv4nZsxz48OtNyyu
1r9qkO/xyeakcWMsgKdvpPozNI2v3ggbuViEZNxOXaFan0NGjwnafJcbd+ZaDPnxcju/J8Q6YHLo
UBHNjeK4ndgEz3hSKbWSPNslRlRqlT/RfU0esuLQR5+ZofudcdDdb33yuye/FPd3AXrAfouE1fZf
9vPv75Bs0zWGNiq0KHme9aDXt04SkDVo3JLlgMwWSTwAKFDAl9yYEg0jr7osfXbGwCC7AWjkG2uu
Hxo7FSGZv90Mg01pkuJd4avxoe/2yhqEfsEZC0re/65CUliUmC1YTiEitd81tlGKvQ3CprWRn0v2
eSpFUgduAy1WWIy9ijbtuK/Vf1A3ghLgZXBpASYs6SK1wB8fUyN5LtVDnW2qYodBcNdP1OISTkRI
ujAypxvaXMfJ7ry68J1i/w/fR+YcjA5A/agyf0eraLQGnDN5jomnqH679kZdVPTJ96Xfj3xQXw4J
vt+7jzHzsuIRNMk8/RdFnEiRjlPRF1baRFbybOVbPbun8PjOSop7bSHiz09czMg70jTMhiLeHct3
HN/N7opxRYi4MGQ/BtLa/2pDejyOTl7MXYHdGpNiW4MdFB2inmN9781Nbz8TNczLl/9N/9ItaU2J
lhgudg7c+JG9ydZc8+L5PVmRdEUORlS0ZBLfN3zHCAldueVXvi8nV5W0cDGBEd9HI3D7GwMn/6ft
saSHrtFldtNkUMise/U7+fG/fV26GnXaoTY94Ex13Z1Vb4e1/NPimUXtGARDIKq1ZfrFbmwdmxs8
eaazb9U7lj6mvVfcCHf+z3VxIkU6QtOY2KPewAtSx7fYPnKD67u0eOOdfF86Qi3Y/gCqVJPndj5g
SjM7TGv9Viv7JMdZfalHZote5udRvXNmv6QgmP1dRe83r0MUvxHs4lkgcg7nHqTuqINHYxw/d6VX
T35V7aZuJcO9YA06aHOQD0QuAM9CSRV86FKzSnolTKLIc+1ftTptry9iYatAWwWd4/MYCSZfeaqJ
GbZ4PEThNBoBp/du9ske96xfGywofqnkCc/kiJWeuFvNUJyhYGYU5so3tM34ivusu2VAUEKe6m96
ubJxlykUQHZPliVdILoTT7obQ5xqvLMsjJIdZwBGHjODrzwPL08ziCnRhSMQYe4l3iKqazZzGqmh
RfYk9u3isbuR+x6qESJERxHGqV8mnUiMV8NoFFpY6L4dm5suWYsQL8/ZmYQLjL6TZy37kJB+dYk/
rqXlljbpY4IGCLlcZBgldWhdkypFMWkhj8m2p9ZLxfheKYfd9cN8qXVQL5vgCQVYHy9dmQKzyix1
nmmnhSUp9hHrdkpT/dIiTFLj5AmN4iu2s7gq0C0C6YnODU0u08zVxBlvsSqmDHdWGnlOoXqq+vP6
oi4tB8kUsBOiBRX6v3gLWUYNKGiCWKFJpvusHl9au8mRIZt/orXpvpjnT06yRmVx6RUgEwAJoSs8
TOSKV5IMmHw95mqosirxZsq+c3gfox73jUFv7O/9ON6n2SIp6qaG0VhZmWih2x66+QkR0vUNXDrc
J9+3JT8NCIDSzxEstCXgXwpsjD/5BwFo3RHwRsB+ZeuxyGBpKTJrITU/penPHJWP6wKWDhpo6XUY
vwt8pozuBs6rBrWnpYaYQkQ8B3wyO1CR1JhwZ9wIcvyPMkTyGWBENLvIIUY9jpU2KFCGSdqgi7hv
rVU3F9VxIkG600SbVTzXDs6zilkPWfnJ0jCc9fqGaYtC0NgLaldigQ1XOlOGOo5U6WzsGMliz8xw
xSTqsa7bz0pieLYGPoq4aX+Xc115SZLuB1Luo0rz2kzxSF1trv+cJXNCf4TIeYv2NBlXpqf9oPbo
UAstw6+/KFrYauEqe9LSktEigWgEXacCm39+w6qc22gWtLQwM9Dt7UxoMK8re41FblEKCKDRiQ/0
KMru51KoO4JyqlW1MAUiOX7Fnb6iujUBkrU6FebQwh9qoZ0d0+n+X2wV9Pb//f36+e9vTCumDZ+1
cI68MQnKt+uaXvv1khLqeQAGRcXnFXs/VIdSXfn+4kkS2FeA9AWFprQ7fTUVlPWmFlbgtKx3rfvk
akf99jwLmgNPpEibFNUMFIKFAY9cZ4HWp8Gf67u0ABZAAwMA54gsQb51WUZTrAxBTaqGKXuzNIyt
obvEChP9UU/LYzN3ntVFwQC+9HJ+Gsabn5gQbujgsAdMFvg5KRgpMQ+8SWpnDh2nCNK4CPbXV7cU
haDlB8hhFawFwJOeH7GYlmWVa/McggUe061Bjtn4lkL7LxMioO2gq8XBMviwEvEunQy4a01EocD/
ysMii0zr215DYWcs3Njry3x+sFqU18rO6u9QTVyb8LokD5Vi9P1j3sUlZVfKaWI0cYtbVSM71jn7
tjjkZJtFK7u5ZFGncqSzyLnKrJLXYl3R+0ybfVPyL7crDCgnXKPoTRD9kOcKq2lEZlfjcxjxcmcl
2QNalZlnDtNDroPXXM1vT6Jhy04Eir09eQzliZYljgqBRftuDXclqYOKvw7m+A++FExelkCx4w5U
ZW+kK1E9gvsu1IFa6F1fXaU9XtIOuJEEPhvsg+h7Ol+JMfMKFUWORFZaeVa1S1b55hdiH0EKh0q4
o6N5We6GSas0ja1ZnOuxAp9QWBENA7p+XD8BK0LkW43nXWNnCYSUozZ5CMI3FcM4YfSFbv9FEEJq
uAaMB5FbbTIyRZSJ+q7b7VvlV9TdN+PrdRELKsHNjGICMJ0uGiSk+IpSlqa2Qo2Qme+x+zu/PQmF
NiG8roCIg4/DTXyucvTWzI2i6HOYlQ9N+z7UO5pYPuMv15exoBKES2i6ttHugetOOrtDXWslV5Q5
BHEm7Z7Ie2WtYHcXJQCADHYZNCcjcDpfCMbDWhzJqDk0pmqTsvGhA8ty3dD32xcC4CAuOWSLMDdD
ipgqrTEd7uCumxUQSbU+hvH5TbVSf11QOkHtCMBBtFljBoBY64lHKadiNgBThAsrH1X+uMb0s7RV
gg4cRRFQIKC75/zzRHFpnDgZzLzCbIlmCFnlfp4jdcXXL4oRNEw4YThdMvCfj2IOH+YxhNmg77gy
bGnVvacJXSmHL4Uf4DkUZI2W6PKQ8wR249CGFDH8r+tGXqQr3MewoANgIVvaGp3XZcm+iLUDqeZj
0ZQ/G91tvT5bIy1YCBTwM3ACsaN4OcpX9kQSDgxQNof5MIElJnlULPalz8ibEWFqur02I0Ym2hVv
O4CJYLsoDqEhX25sGiZTjfKhm0NrzPTtXGnZr75xBwx+ddUgqadhw8F95k9Eyd+b3iZBGZkA+pY2
+xcfgjSNiyczmvaR2jo/TyD8BymE+CVxMnnotvJ45PoxAwlFtmLkMufFfxaN8R4qOq4APZI9LrdY
Ure5NYc6KfuHJKZvVJniEkmNPtnlpCwfc8Ugd2pjtn4H6uqgV+x/ePLC8PGkBm4MbIiyLyNRXgEv
rs3h1CYbw6mewY13M4IPuj0RIV3ExZgVRWsYc4iUgEemB9NVgiamfhavISKXXI14fojeVBMpAsmf
JbM7Rb2Wz6Fr+Jhcmt/IGfmhMARH0BYM43KODR1nZMJmzsPRH+JHW12Jk8X1d56IBgEs2pvhJZFQ
v0h4uxneyGAP5KGGAX4W6FxydVNrn1gc+1P8og3P173/QpgsvJnYJ1BhArZ3ftL12U7cImp4eK/b
b1tfid9u/77gC4EDQZnxYkJHX5soMNKOh90+7gKSPM76Y7rW9LygcpwuHTcMPIjICp4vAo+4ya4H
boUYcxC9Zs3n62tY/jxsU1z1CPbkPTLjnii0s8KCfSusQ4qawHUBCzrH7/8rQPz5ye1YGK3S5AUE
wBXsGr3BKobAdV51a9hMce0P+o3TAMUhRnCHGp2ILUTz0bnEhDojV9PcQtJ2k8Y7tnLdL1yUyKBZ
GEYtrB7vzPPPdyPojNums8My9lLYyXORBde3bEknpxKkLaNDNaAZubXDYv5FUQ1KDXtFKWtrkMqA
fRrrLRZhh3200bSN2gTtim0sSwC8FWTi+NsWazxRuxEZmMGHSDxM2jukZkt61CP/+jYtmDcU8VeE
+AknIpSiVnmLzBvwmq7H0JSqYtjBt+LzdSnLyvgrRXovWrmjz82MhaTq3s53+hrcQhwXySdiHq7g
VLVFlUZmiXFJWQDWmtuhlXwn5Z0z7ar0u/m1mW8HwKFcgnIFEhWiniGnZbVCkBsUpR3O+ddW+e1W
K8jpRXWcfF/SeFX3GoG/tcPIGfwRFE1Aa0bmr2pt5vzyhv1dh6T2rp30dBiwjlHbDeY+Ahk33UY/
3H5zXfHL6xGtIGjUx8RCyfFivITCkfAhoWL9yBW/dZ6o6Wf/cro+iK3+I0TyVXXU64XpRCRUOwx+
Zfrejvrv19ch9uPygP1dh/SYy7iupsaokBDPsK/1QLdxMXA0Mt04DOPD7eI2xKgFC8BgTMQ4N8ep
jHMHOndCpfR4HcRRcPM60IKHnBeabxFRyg+UenbBwM4HEmruzmKH/pcd769LWDB11NtQiBeVt8sx
srrZDt2I+X5hn9+1P9N05UAtKAIx9wfdKRKvmNByvkHonHeLdrBwE1ZA3mfofG6Oxo10H9CCCwm4
+eBL0FoqP6/IiEDInDI9bCefG547HK7v0eUikH4GKSxIT9G2cAG8mIkVlyRFeroFUyiwC5tSB61u
QlZC6ksjhxgQoJkgOFhgLXHQCFA2mqKHfALAQ9kS+5lpx47udPXz9QVdmvm5JMltJR1RadlAkjJ9
cus7BiS4BrRmfjsI41yO2NiT26oimcLK3NVDjYy+aTz1NWbkdOFkFEHTHLvbYThoYEFBHmE22CUv
+vgdtzHjnNp6aNsxTkHiWfHDYGuePr9c379LozkTJKdYSl7ljioERY6+mfpvDZB21yUsnQX0ZcAD
ixy7JR/pMSEFRojUVlixOphNDKjRs/FH1dFtOtAf+jy+X5e3sCIAi5C6Fa+UBd6zOo6GXpum0B7t
XzmBq7Gzm8sgwsfYOkGJFAl8+WGsGaXZZrk5hZn1kmzNZEUnC0aqITAi4uGDIFXmkeqqttKTGJ+3
32h/bJKH/MbhLcLNnEmQoyK7ZxOLjCmMKPX67hNfC+6WlIBhp8LP41/wZ+fmoiZgDjD0godZyv2q
I94QG7e7MlRs/oqQgmAWO2RCtycPDUSO3RyMyA/m40qQupD4QeoBXdIE+UEVGpfsPi65oQ89TtPQ
HozILwyvqHck3sWKD3O0+KYnAVkrcizsHuprGJ4AXBkejbp01cRDw2jTdUh166PvtD16k2/fPEhA
Ih1lb6DX5CxSZPJW640SzVLxDycpACQLBrq7bogL+SNM8ULyFvOoRf7TkaKjPDeivB9Qq6mqB27x
LUUPmFoQT80Pcf8Ql3f5wA5VeXMgC6modyB9j6aaC8AUEr1OMulIsrcUFEfz8HOszY1amN8wyG8l
Q7ZgqNg+VHAwKgDuWh5VpmNKtab2JZKu7r4Yfo/ao5J8ub6JS0fhVIRkqRmt0LzT18i3dkpAR/7Q
tnTlLCyKQI0LWQpwXSLRdm6rtcK0miopcptiRsBQdo+YZrMiQ9j7eRQLpYCRFYTbyBvj0J3LSIrR
wGAFLEMZ3S1z8ydWOz5hw7e8joJIywcvbesVN7q4LhQPkBZBP8yF6VIlwzO/gHaMLvYsZCh/XVfN
gvZxmJA4ElQKeEpIPq4kzpCSKuJhmT6oNfWmMvOG9ParBiQs+DjCWmAkZUc6RpND2xgpvXxWgqyZ
fbb2UFrYpjMJkmp4OyvZoEECNOJ87dfaZMX/LmkeaEIXjSFI6VyOyazQ+aI3ltKFiVXflSw1vUwr
vaLjj3WmPzpxTTyqmWDKWUv0LK0L7Y3IhaIViuBxfn7kanDnlklf9AihRr9NIn+8HZsEHAQeFIDL
Ig6AEziXYESEY05B0odKN3pWe+TKbho9Y400aukOghwMlhLz3dAZKj3NSlUBKEKBHKMaD325VVvy
oCr7prsjzrzXMDmEFsUudmZ0QK60HS+E14ZIOeCixT5elHtQr5qV2KB9WKSflZn6eX/HwcSKAdAr
UeKitk4ESXcFNzqRMM/7cMZgY8xc8bK8XiudLMkA7Sr+EtMSL6AzKA+ldlblY8jAOEQBZVux1aXN
QsiJaWwIeS75AXO9n+KKosRXM2fbwZdqPTkYsRPM+YprEydLNipxdYMOD6U44EzPT14cq9bIWDGE
Y/syx+OGVt9jBcWLKN6m1dfb3RweIQDQijGJwBGcyzJNRswCZDWhnth7MnWlz7Lyl6KqK+HCwhWB
0sVfOdIJmNtBG3sz68P0D+bWPzQ/jW/dWD7UP1dCuqVTgESdjWtbMP4SyW13ZcZyo5q6kA5B55n1
5vbtQr8wGGhw2xmG3EAx0pQNRdv2Yc/zcELDXVQ3L+C6+odVANWBY6bC9yBvc64VAqCCDtJL2AtN
gt+xttaHvuS2kdQENSEOMwqsstbLFLxIadSHahGW2R9zeEMAr/XHCg1f2Td7jThyyXRwlFEnR3oT
3MjSchzFaIo8h5+J2gw8ql+b6iebUTheSxd8fEi2nFNB4nScvOPdEbVtvRWC2KPRZoFZTMd5jvYG
qT7XBubqxt2TScstAxmOb+a/spgEUPKK9hbK6Bi/RZBXx0NV9OFLV0erVs7cqbicCr1+sLruYUwL
VHFVv7EIWAW6oGPsTVXpsR0K1wNsdJ86xuv1k7q45/BVKIYghLl4mFej5jZlD4PTe9Nj+d4Znm37
vYyc4LqcDw9xseeuwCUAuoV8rHSWBpJbkxLBg1ijHUxxcV/y6bUaB7RYggZM5SRgmRmkxZvTxT+m
vvNKi9lIdRR+ozo/Mbsg0MvpsXdQ0tTorjLyJ5tpm1ZdoytYCuiA+0E/golpHhdTk/oiRsk9xYbk
ZF/WR4o2c4feDiwTJLIicWCJwEGGziCL61oAbfLQVB8Kbad9v77ZC94NaSOUbQAqwzhIOV7EvNy4
Nyt9CtOy9ao3C/Nh/kEA3BsuUUA0wTR5bkDzmOiRVeD3lzT1a+TDAJm8LmHB9ZiGqPkKOu1L1gim
0rhS63EKldzwbYchHf3c8Z+G9ZqoP8Da5tSfrgtc3LMTgcJQTnxCXJUudSK88WvlqLS657D3fxGA
pC48HPQuezfUOHVQuKlTaJmbxg2mfzi4eIUC1YxIFwgmW1pAbTYWn1wyhLHteo+O/jnRVqqmCwEH
JODkgiEc72p5WkGsd05pgzs2NJrsXZndbTd3qecCGEnLNvEGK9lf37IF53Qq8CO3cKIT00xplzba
ENq5Cnab7VCnfpV+Urvbn/BnciTfNJXUbpsccqjjPqjcuWuS/jVxm+3/thwpuGm0US+KcYaGRiTc
9EfSvIJ+flqjiVo6yaB+BSLKBn4RDvf8JOsEDEt9iwh0SEGreIza1+vLWPCQ6KEB1TnqLKjlyGC2
ch5BKpz0U2jywWtBcAqI5NSuBJxLiwDwA49ecCMjvJH2ipj8/8yxmFOvpS/l2lidJQFI6SEfjfgG
zUHS5esmVaPmYzOGfYLwsr2RwVYkVwGS//t5KcBsHKPPyrkdw3oKZsyPXIswl2zx9PvCf56YhpoC
ZzeP+L5jbkfwRBY7Tburqs24VnJeEeRKcKURdJAYQQtBRhs0uZc7zy73cwsZ0JVX5rIg9N5gxjQe
aPITo3A6S3GScgyJhfHPZurHhHvUflHn3JvWxhwsnWFQYuPlBCYtjPmTtm8sFfz3dIL2568V/eSo
x8pccSpLN9iJCHnj0LXQTq4zjOHcpjtwqU0dOg/9przPqyMhqTeuHYklb3kqUPJiTWFqLZ0hkAzf
WX4/gt+9/pqvXQLLOwfAJciCxLAwyW4UbpvAyqpjqLi4lNG+ZCaK16Ll5LqTWTRPXDb/X4xkP6hx
RzmwwDh2ZTC35s5V1rKRi/pBnwfyUWg+R5f4uQUxAO+nJoYDqBt1vKfDUD+43Zj7kd4U9/Zka8iy
qZjL03J3n1BurdxtS/uI4B+pSaCzQegm/vzEgC1Okd+f0FVZYqypemdMATjZr+/hmggpImhLtPgC
oKuGWvmVU5A3u59ctEpcF7KkqA80IwCNmC4r56UIhpgSDL1CEcH+2ga9uhLKLtUPgOxFL63YpUtq
RScaOWY89WjeBkLPqr22+1L0R57/5FbmleS76RSena6Bq8Txkl4r8EOIw5FZgTeS8eC1aU69Y0xa
2GtfB6fZVNq4rfR7twiiRvMFhd31XVxSlYvpexjRi39e5ClLI+Ek12c17ECZ5+P2yx8nYg5PYq7d
isI+RqxcrA0pFlzfQIheTF0ExQ2qQhPKPphbtm3bp1R9Rnlhi1S2bzVBp81+DkdvjK3XIJmtqFtb
vSPKfsa8O4bpI9qPajx2xU+1R7cSPdT1sLm+Fx/s6Jc/EE8gvEjx++Qj5VQuLxoDrVGzuYs62y8j
7cnoMQ6jmMCCezTTHXprEQmD0vC7ZR5o/Qxn4ZsTwhDjeRgOCICCKl9LkX9wql/8LIxKx4NKjDeQ
H22tXUTUydENhKyByY5u6niduleV8ZmVP5Qieyb9prZKj9nHqX5Iyx9zwgAlHrxqbnaR4d71feUp
Tbxxsqexz56dFsO923ElSF9WL3qWBOwCrbLyPdrSIhoKjFkP6+yL6yQenx/V7mWuQRuOx3TlIHUX
bdzpD7O2ZnFkxl1VhMmU4PFfBLrWYEYm8S17AmUm2KoVrCp7vq7fhbMuWixEHQBnEO/sc88XNc44
RQy9FkPb8hde6vExLox6Qwq+hqBYMGPkV9BmJEJhYPelyyqLB8VqWqisUtrqSFvGt1M28DuLD63v
zFX76tC+emkUVzlcX+Si5A9OUDEx8qLWZenU0jLUdMLRAfUZUQONP7b8sWji7Qj2jrlZseoLN4y8
PLKNAFehLwBeS2z6yXVSaJjhU2WsC1PnXuf3f66v5iK0wNdtjBzAuUcFCqZ1/nU+K+aoUg31m9Jy
/aKniQc8cO9bc5TuQYAar3SYXBwRSZ58c4210o7u2IUYCutPeaJ7hQoEBLKBK9t2EXQKQaIyhewX
UApyECCAobQbpz7U6oH4LYmde3RbGJ6jpJ/1IeE77PcaLmpxMwUxH1poUDGSa1Klm/fMIGYXatOx
NTVPye7n8nN78wNHLO1EjDihJycCEUw36BPEGIUVqCb1kunr9VOxoCUUDWFdIg2EwyEirBMJLTHy
StPmJrTn5Es/1/lLUc2ab7iR9n5d0sKWCe54IJHx5ES6XrJjhxFgK9MCkiLyHQRaTwpzD9GYb4a8
XyOxXFiViUYDoPsQHgH0Lq2qSGfNjmurRv/fc4kBTPlBtV+vL2dFhJzXQP+qnbESIjBhqI1jr9Ye
x7X+4kUZOiiJCAxX5JvOlcNQT03SOqrCNrVH5GbYgCAmzx9ZNK+N017QDlyC7UAMihAXLaZ6XHO3
K6sGxePN7Bysed8O+yn/cX3TFkwV4AR0SwsoOgJn6QywqEJCkGRN6A7MYl7ZadO+V2rd05C6uS+7
JN+Tfk5XgCSXSfqPO0pw5KJyjbys9EyIOOtTI8bi8uEObSJVdF/ZT7YGe30yUd/p3mn6FNUH5qwY
14JDR0M1YjTsp5jzLS137vORK3rZhKSj9JAp9uxjSunaE+EyvAavBkwY9WvR+XhBYI05HNM0krkM
4757zTX9bdA1f8DsyAg86YDX0CDpq0CrMVDZTdSVJ/LlGdUBDgPJMZJUFp6TkqlpEXg1J3VkYZwN
AVVjcIqo3u30T+h+PpEiW5tpsLKOMWcrdAv184i8WzQ7m+tnU/zQs9BQEiEZW2IRkBOOGgsJ+8PL
lx6VcfDL7Mz+oY+/VUlo34wIkgTq59adVIau4MHAwsTwXc32FG0N63p5/rBrMDccC7T4YjztuYTZ
rerW6SCh/NPc5ytWtfZx6ednnYPZ9Rwfp/o914Ihermuj0uPdP7jJaMF4/+EURbQh+Lc1a+c7Fm2
N6v9dSGLp5cgYYWh2finPNk4Jq4SW63Bwsy+i5sjT+6JtQImWNgnkcdFrwcmMyOqE+s8vWELt6Ak
S1iogorSG7KVY7v8edSPAS0CtkimqWqy0iSGQlk4aUGj296crKVxLp02/Ipg8Pw/CeIXnCyA6cMA
hCFjYa6T7ZTDtbBkX2X2TiPRkXO2ovelBQFkjOIXGscQEEtOM0l7UrYod4Vd6XijQX2q+deVflk7
hpNEXle8S8HFdhExqlHpjNk0YUU0up/c9D2e2TGyehB2q/dKp/gdyXem1t8lmrLR5smf6vIhJd3K
I+rifSH9DGljDbto3ZKqLJytgfppOj0Bpbppy25ngxoQEP/faTOvXEmXtNIfQtFaipgC1CUX1AVg
KXYUjG0PrcEOJzffJ216xOSDbQOSWT6zDSa8PEwJ9zS3Cox29umUoWadPSWg0lUbuqnRH+1dV8iC
FWqYsotJshaA8hd3SN+7LZl1NQ813gDIEWKyQJBXawXPBQcPKS5qdxj7CSJ46WB1dqmM3LZzQKCO
3MFIiacke0kK4lcN9brxpaFfri9rUSBeJGBaEn3PMvQC7T7KzIaMhU3xZA+tl/Btjbpemjw0pu21
lYpMAr3doYGp30Bi1wQVAhLx58aqKOU8ZB3cgVHv+3zDtRh95SvpiUV1/ZUhtxrEJR4/HcG6EqTv
nAQS0m/pnNx+KASnJJCm6DkQCZvzlTgzsr6E2UUYF29T/UbZZ6p/vq6gBVdzJkIywHQ2baqNVhH2
6v637u6uf31hm86+Lv78xG92MKZIbbCARD8SAItN67uS9Su+bOGWPBMi3S7loGeaUUNIp711KtsZ
jILTi/vxGinxmiDJeuqmaSbccUVo9V5iBDFgi/TAjLXjK7QqRWFn6xE+82TTzJQYMy0ghsy9T+kv
O2deZWGQe7JFun1j5z/sGrnDwvSdsd5hsqFH2K4YI38un9xe8XNEv+pRZbNHlGM950FWfsXjxh8H
23Nduud03Dh67U0gVi4OOtvqafc6a3yLEaGYj+K5+m8QlXgFfctbjokoBVJaQW1rQczVIMMQMsf6
pQ5faBF7NHvh6o8JiY2u1IGg+OwmD6q2dvsunFGYGjIbomQPJIV0itJh0qOcFZXANBC93LRWtrLn
yxIEXagumvPlZGNp8aIiFq1CXZv80UFP4hrwdcESsIa/EvRzpcboL+elnVZhqb0O0S6d3ixlc93Y
1hYheYu+G2zXafIq1Jwfun5siuD69xeO/9kShPyTczl0jVqpFN8f1Yd8BEb3wOdt3K1Yszjd0uk/
kyIpWyVWP5k6VGEb5B6JLS+OdoiFPFJtFWXcuP2P66talAc2Rgfvfgd5BsmoNarmiqrrJToGmF/F
uWeXIWaGV2MU6Mp9fDMjACYk455HDwkgBw7QauebaCFjYnZjVIbTbNyb7dec3VyyFxKANQBJqIHh
SjIxB9cNPEPjqsKj/pjZXrcGgVs8Ziffl1bQcbVD120Ja7TezfxHSV+uK2TxmAmKTMEJg/e05M6N
vJ+nutFxADAxqMSgUP1LXqPYsAbmX5MjKd4dzCylkVaFESZVpHa/q/v7yMGIqJXHz+IBIyDNgLoR
2sllICVrKQh3SBVS4qH60877QvOq7E0p/XmtbXjRy5zIkkxUY6nhxiX2LuLOtmJz0A/0MLTO7XGJ
IM/875IkGy3mimHqJZakRDunsrypCLpsjaP/o6px4glQMke3GjhNBE8RWOXk2NHNa5bj0Uhf6q6q
d3ae16lHOo2g0jMaGzy7Zxxus9nm9dTva8difq5p8Vazo6/oD1J/D/lMUXCvlIciclSA8F36PA6s
/n39vEp7fvEzJc+uVQ6L6hI/s+XJY28WvxVTD/TBPlwXI5mdEAMMtiCYRycYDFsSk2Xd5HIUtl70
Z1vb1MqK2136PLDE4BBBpI6EmGTVc9pZZAInyku3VaJXt1ox6sXPg43ORIUCSCW59TDRNVabLdDj
+YCGi8Ba621c+j6afzEoHM1rcOSSMTPENirAFu2Lmd5n+579w+affl7Y+MnVF2WtVRotPs+tV4u9
1SuviYVfj8wL6igq2hIEjPr885ylSpcqavvSGIGTbWJ7xQWtfF++EupWKdIkwvdHGpggvF15xC9Y
wOnPl5m1iy6tynHg2Py2PeQ9JnK5nc9ne3/dAiSHLSxAMDbhyYMmTNGvfL5LWd3wrlSt5qWw9nOK
KWnNS2o1GNjy47ocufT8IQgtyyi2wsehei8dpgLNUHWsdcULfg3Gm3SO4WuAOftumevbREldv7Ln
apPDc92DZqQJSD4BpEjcPPvVJGrzyUaNykDK/c/M0+zJRI/4a1kn6U4bYuepzuxp22YYFK3GE9O9
qUEWxLu+hAWNoGUUKX8V5oBGFykUHBVmqrFT5C9DPx7MnOv7Ok/noImM99sFIdBAYgyZQwDvJUEm
K5ntpm3+0lbo4MG8RvXepip/nrVq3l4XtaB+aB1d5EgniJFGkocynClPWaUULxQFE3qIq+OAAWfV
CtvDgqmIF7cO0Ly2MFtldooqHvHkfqnSo+aAB3DlEC9p5vT7kiepBwXHu8T3s/pZdx/q7NGhK+a4
tgTJmxh1P3EjhQhV2/EnslaiF6f//FoGYM4QowhEI+dFMtdlvQ6miv9H2pc1t40zXf8iVnFfbklq
8RJbopPYmRuWsxEEuIA7yF//HXqe740EscRSZlI1uVAFTQCNRqP79GlDRCh/1M1vrbdV9U1Cvk8/
r+/35TQgB7yIuI1Q1I3cyvlxb6c0dywqhqhE8G0Dxt+bh0d5MMppgVZCHaIlbUSjV6nbmM0Uie43
2dfJ7V8/uyy4SMF8Al2SbIjoEc9UE6+PGrDaG69FsUZmtrA8EIC3BN5Bc9mm7A/M9Oi2lQ3R0PzU
QQ5xsz+ApCsIxlG1D1/pot4d3OhmXinjEJEkDtgOD6cVAZcHYc7qgkYHDdYAxDckLR0clji9U4nI
Ypaf1JGrvsS5t2IHFxYJlWtAECDlCay3DF7NejWmCJZYUQswPOxfuwL2vbRJ4A+f0Uk4CKhck3EX
yG6SDGyddmQ9NupXl2cbNNHdWNrrdV2V05u4kSAHVX6AkSMKCA/n/CxMsRm3pEqdqCaR9sPNd4q5
rX/340+mf98na11zllYNBTEz+bsB4hE5nzkURCRkhLQOMXAnKlG1dX0+CwIwGYD2UEGCS/YDOXfi
Tk2J55aqKNoo02z/k1etwR6Xx0d9FvAPGoIe0uHrLZ3UhLRtBJxioG88Z40SZDYOkg1Eiw8oFVo7
4ZHiSIcPqENgNRO3jWwyBFX63KbPTfngflG+cjZt/mKxTmRJdrDIFeJ1MWSBzKpG5YhSrT3nFrQY
gBT0ftbApHJJ1GQKxbRROt9GlvrUNcbeZb0P4LDf1GutcpY2BvyLqDNHnnHm0zjXY1FnOZ4wdR+V
7629S5zd7UuF5xEMFypGkNKUtiUZWqIklHWRhvbPzsZe61+0+Pkn40tbUWpksrqYdlExPSg0yJyV
fPKSWsG9tdHhCeH+C5AG54ZiaD3rI2r+KsdvDfnJ6++Z+k8uflurmfGPxK6sxGDfQyEjHBKALGcL
fXIKrV4ZJnAddJEH0sICvCJ03xxHtQAc9NXOAi+7K7J7/r2qAj4GCIfR/KWePuH9lpKVu0BmBZjt
G8z0n0+R9KIsPa/TFaOLRoeDY+upV/5BQoUqTyzbFoVvAfhJnvX083V1WbiCcIDBYg7uGLiVjuQC
JAY3AF4nMENvzT8CobK1Iv2l/fxoRQVystkRl6YluGooJp3tkNNuqnRfe/VdP9WBbu5zL92Wa2Cb
xQkBiopjDBcNBCjnO6q6VZo1mtdEsWU910ocCj5+6b0bKX0+dgvPi7luB8xLsILnYgZBi0oHGjjy
Ol/hO2Utnz//e1kxwdAAzwwe5kxJcj6+OamKqSRxHan1Y0PscBgPnfto8+e2are3q4AHDwTxRrBC
XDBRFtyMu0TX8bAnlbGZzFJHihIlLRNzvBUlnzdbmhXimXjfo+IMWXf5qWTFFtjqxNBFg5Gxt4KJ
ZqOR1zJGwz29Ssq36xNbWENXRZNcHYwK9mXq0B6ATsjtvIuU6hN6/vqdcu/qezKhsurmFxPWDuqA
RpR4loPB4Xy3CHWI2U+QJJJN1rZB7641q18wu+7MmA2uHXS+u4DtNlqc5mR02igGlls4IanXnOlZ
o+S9Ab0a9AAKDc5eyb/yaEZFqRRD1Cb5dgRFmUPFk9rTfT96z8wpP9lGVaGefq3T8NLMwCaDeD3c
U2iGZIIzramSXne7iDli/02x14gwFwwCnspzUT7CJogtSSdVV5NxEu3URyJGu6vubUhQjzZqt7tz
8xsHoUlnbkYkz6IWbdwbHLHD9Kv2fXq/rsiXS4RsCYB1MNNozYKZnKsXYPGeywsvjfqePcDpekCg
bOXavVylcxGS29CVjRs3MMhRqw5Iorp7V3E+eZO3ggbXZ/N7rmWQM4OIdHD4XLL5dZUwRyNr0iiL
m3I/mqipQEM6E60guifHK+9M7S2pmrDRUVtR28ljFbPxPUlp8d3lNd96zB58MWjmrrbNBClhrffL
sjDDrnCTrZeZa3zfl9cXWA5m3AGC8Khglx2ERM8Gc5ySNEppvkvMOnC1XTGNd70r7my41coa3kFb
2gkUfIDoCHoET0g6D11fZZ5oDRqxTNUCU2N+qT/6Ycu9kKp8QO47GXxd8YyQuiirLBPjR12ZAj4C
6zdDm65BCxYck5noAYGCmV0O/EjSVTQ1FZIUk0MjSr+MmeMTsMSzhzK+d4dPpDX8TFM3bf3ds+uV
M3Vpv4ElhTFCXS9CkRcgFjLpw1ShXXtkWahf4eKVFUrrk8Gt0QbFOILLPLx+zhbcwTm0NmN1kAS4
dAd1nfOcFhqNXGb4Y/MwcRYQb98TKzTFa+duTeVT0ojQ0O/BROkX2pvnzc3dQ2begRhRv5FoAF4G
CEPhmaGbvINqDTkKy3IACqe4Z5HDtk2yT9YeoQu6dja+dG9VBR2BC+5Y1KLwqin8pqt8VomVfVww
X2dSJAXizELPlGZgUZJaG169a6ucpCvzMCWnT+SjPXewYdHooiz3Tug7p13RjcVJIJU8u5RwKmQb
nBh4Deb1yKL+J3W33o21uP/u9Mnwkv1t4Mx62YQ1wpuzL/wB7QXWSEJl/Pu/MuZmlnBT5qZ20j4M
lp0ltmKyKB3vB4/7rbXN+0f83zH3Rc7AOhY43dGc3tCZacXxWzjKYD5FpBT3GMJQslErLF1YtctZ
pHuPFphipzxw4Iqpz7GXrLizi6LmK3h+biBWLtlPU++RbDArbBSfWa875sfxnsU+72/OKIHy50SQ
9LLpdACFTA5BpnZ0+afm7roxWlI4NDd3Efydy3/khJUY6r7S2+zj7Hdsu1ZcuLhMwLzCX8X4Fwme
emgBVrRqFikGOAB2ypMBWJoPGOT1WSydTLwtEUTVEEJFvPzcdbFTs+KZictjFKHjISfsl/3fbPgf
ERc5sVIDNtm2aZQUG+x2qR/dNOjjTbbqIl8+X7DjJ5IkP4zGYwz6Y49GnobGSNus347oTrRW7rO4
8SdSJFNQ86Zyi96lERhZhsEv1xJji7PAMwwPFtT/oQ7mfEuY6g6KahMWxVNgIMIl/CK/s8roLzbe
NRCsBSUbwlHS6UDzgxL5Swu7QoVvJ18dcVev1f0vrZRnolYJUc6FftDwjTpjtHgROchOptt+DbC2
tFKn40tzKGoAlSetKaLJ+2KNbZgiKJgIUFl4q8U7xqVfjCJ1RH8Q99LQ4EASxfM8Th03KSOakcZ3
BvNbRtwvaAQYqLz4XHXl3i4VnxlkV3B05apMvzHopnHi242a9wHRm4sVwIEpfUeamcy1wZUW6fGm
drYuvd0eoKAZr2QEndAeWpfGZ0x0VWXleaRn/InH8Q/mtXe5WKv1WtCMmWIAvIAg2oTjPi/3SVxP
zxuV1GjkHunkx7u1lh1fG33+/WT0dKrrScR1HhH9AFoTe3P96KwNL91ghgAUokZYLvKmV29jZ1+u
D79gkhHl+SBDQB4FfP7nXz+kzpSMbUMjQHj74rNifeZfr0tYmsCpBGkCE3eJ3lSzBHOTm5vh9frw
C28yJILAWYbYGIjFZLgimjaYXBgpjaqc+OZo3jvsFQxpir2J+Z0+rL3IlmYD0CpK6ua2Ixcd4OnI
cktMKBKo6Tb2kei9Ppul7UD2D7Twc8L9wlAmmtrnos9wQ+Y8LNyHpjhO+st1GfOpkl7dyDBit9Gr
DJewHNtpGm7WpIQM7rSoc0iCuP+s2BaQ1WuUFJezQcbURIYOPjJKnWTqst6sPbj7MPs6q3d68aXT
tZAkv69P53JHzoXMvs3J+Rvtui3EiBvftkWQGZ/Nci2cszYN6WEUi1hpTAEJWT/44/DseYFd8ptt
4fk0pIvYbpoCrRfhGxn1nvC7qXxQ1yifFueB1Dggw3PrWHnjtTGZmrLCdjjKdpo0f7DA8qa//cV2
nAiRHBaReBzRXggZ6GtKftbxStBoeRJ4P8xHEOX00jpN1LQqVWCdFJ0FdV75bok0YLvmFy0EOrAf
KEf+nxy5oAX+fKerE9y79o12vslCtAYQ7dbdDk7QvKapr69RIy4ktc9FSh6lpfdTausQmRaNT0dw
MVR3ff6oUPSAdHalts2GEsGOm83BuVRpwwwxTGBKgNS+CuMu5CNaafnm7YlOAGSA7vZmUB9A5fIp
rVsnaUsFyzkkaHD0pJEft+vd3CsUj7AZOCjTMCom6E5JqmR4whBfiw/oPfUXAizE2+GvaMBDSbsz
xQM6wNIqjxR+H6OLpFt0u+sS5jU4N8yoCEVvE9wrH2WIkgThjPpkETuLujbMzAxcvI+8vZ9oGnjp
7ZOZY8fuHFqEoynjQPJ8yAqbD0mUaOXGIA/OZK9MZsEsn0mQJuMlE7pHK5BQPtXGhjvb62u1MDyy
OChQmJlRZnrMc6uv0IqOvFdJVDR3ZcBvbJuA6AiSECC1BYccdAq4nPPhC3NKNZVkPKqG92yrtN+v
f/2CETsbfr6iT+6suDU4aTiGB81qjONN7SG0m5Ub5fKeByfp3Osajy4weJnSkUMAu4/dpi9fVDMs
Cx6OBQlRKNTqK9mCy604lyNdj6ZgPFc6yHHql4Hjgvx5fbEWxp+zBHOVJuw9uELOF8uz8wwQO5a+
tD9s+wGojOvDLywTFBW4GxwGULbJsbyOOoPap5YHWJ37zVbHLT0opN4hwfXtuqDLTUfgE09gUK3P
rKTyMySpmDumeRdHjXIoum0ybe21B9XCUoF7CW8qwN9gb+W56KXhCQ7Ix0siNvx7Wd2c2Zypnf4M
L10VZmFWpY7q+BelenW/83alBe2l/UPyCgAr5Ljnxq0y5L6om0Kv9SZ78egXw3gh+ZuXvdhpGN9u
PFBJgxfnDHfE2TCleVhArzuD1eYvXMl9y1Z850auVtgPvMZnjjlcGMiXWNIB700jtTtQ2L08l5ni
i3ENSLGw0WfjS2eCo1hHyXhcvJjTxhz2xbCyFWvjS2ca6P4BqRF8vy72TGzXeDUWjgKQDLh2DBPq
hDzz+ZGutErFTVpmL9R9r5TatyjA5KkZXj9wC5M4lSIHTZtCFHWu8exF8fzyh/3630aXLjiGmvky
t4vspUMPCLFpzLu/GB816ejNgVTvBS1dXw3YXy/NXkCUW9FwnFZWZ3EPTsaXttjQ4pZlFsleHPBW
93gQBOgzfn0KayKkbRaTghQksAQvurn1SJi6Oy1dEbFgvZEO+79VkhE+tM9E6QB0+sJcp/85UtOI
zGpEE5OGxxvUtU7761OaV+XcR0OVIkhFZwK+mTTNONdcYVqKMqFw6sUSwkfYIUzErrR+NRbzC+MN
nWH96/IudRjJZqQugH/D1XGBgGN6nNMYrsJLrbynzeCb7eG/CZg/4MQV6TqSGTqvoGb10a7uqmH7
38afdeRkfMtCU3k0isxe4mk/FXerEMdLHTtfIMnSlgmtps7DAiV5yI2w956ybuWkLOwBbPjsI6DX
3UzAfT6FIrYGY0R1SYQAOcB35Vrh5eL4iL8DVYDSEfib5+M7JCnzJE/sSK+f+N7OVmz55bWK5lx/
hpd9/Ynz2iyYYkVlzZ9cE+2FHXoPXqwQIY2d2691yL48kXiDgaAOFHV458O+n88mq7JOaF08RllI
vnOy7Ytg9G7fEVQizfU8yMHiuSdd4HnKMq+xejVCWbQQG2MNmrawI2fjS6e8qlNHzxSMT4yItwfd
WLFa8xqcWxF098G7ZSbzRDjGnOWfHgo6P8kyu4+K8mioSX0n0vqp8axfqBb8XYn6vjNbcu+Rl+tn
8WJrUJVkO8jx4W+AKeRrl2i9Mk5E7yK1Bceu6Vs18VXna9L//As5wEEiOgM+mYvp1UYnFBcNUKLU
A7FvH6I3KDe5f7wu5eLkYxZo7AAKBBdIFMSAzxcxFp1ToVsRsGLFDuld4oQGv9V4QQSiy+AyhSMH
2It0R6JKsyOaqJqIKe4UpF04ErCkX5/Gha7NMpBmASE+aAkRxz6fBu3dzHYHE6DbeJe3+683j47q
UpDczWCxOdVyPrrbcE6VMQcfKxoybpM1bvKFjz8d3pA+Xun7vskmDD+4j9quoyuma214yceiRWzY
dY/hW2WbbCzz9u3F18/lCmBYwGNA+vos46gjsPUx6h+1ct8nd9fXfkFBz4aXvh7UWHEfOxgeJCWu
+8mkn8B6el3EwgLhaa/DQcB7craI59trKykKKstKjdIm9vP70VtDoi/MAQLQSAGnGQdBBum2pdD5
MBIVNaaxnyiGL/Iq6NGO9fZ5QAp83TmYAwTC+TwsDwEEnGc1yu2Qi9BdK4BZmsbp+PM6nhhc0ase
JwLjN+pznh6KcjulK56hN186Z0YdDiEQAfM+IM14UQdYUuqiqNiYIpZ0052icr7VGz0L46ZP0OO5
bo6kcXem273hbhl+VvpE4UwMc3dJxnQtShW0iTJNEHxuysQhqPJ3me81Db2jJMkC4EmLJ9KQ9Cde
rZ7wQaIwKFt98EBq4Az2vTs5/bYnerFDbE8Exlhm/6CAPXtOi4ELoLin9gmcXo2vKU4SMHewImbo
TXufWzz0nCpsjbGyAlsd3Dx0irHZxo06buiYKEe8lY1tl2lkZ1llFnJ1IMQ3ABPakiRNvuuCDMdY
WP+AREz4FkCJPlX7btrwxgHAWk8CVRPZfvLqifoG2IkeUVOq+G09tTyoFdN5JSXJNiA2JQ81o21Q
k6w58nKcfiam0T+UBHXaLAf7j5tqJABXmbqt45oHwKdWL7lLk6DO0BLJzbV+Cz6Rxm9RVvNDHRxn
m5e2GQmDT4OvJVYcjGNpP9vepP1gritowLOxOsL2qwkgKVZv+UocewdQwVEQcyXfWzMG9c91Zb9U
Rlz6ABQiKgeFv+hQUE+Z2fI+NSPDJH4Rb810E9s/rsu4NAznMmSFH7qqrgG4ibQ09J5IdbPlxPBz
kAlBDrQ9kuupXVSKlKVwjMgWoLoNSmBA/+L7UfEwF5wvUBwpZlkXbYKtS+A4uHrU0ZUZ2BenFTM4
ETD/fmIRehR5JZqwzGiyfmWu4dcUfL0MtT5roaBFQYhdolQbz8ULtFuP7h1VFldmxNyXQeyM+Ms4
vrk6/QulQjtcwGtmM3oBcrD7TB8GvH9RnQhWufqeAoxL6y/Xd+XiKYHXD+oHseto4jXzvJ8vWsUI
68D5ZUSTMND+Bmy94qky0TrwC2W/rotaUmDAKwG8BdYVGXfpbm5KdWjVbtAio/oslEO/uz683LcO
dwy4fzEu4r6w2BcJqUwXqQaiWg2krsL3xt+sGnbIIQWE3XvuT725p9XjAOpapXE2nD+I9gvKVPzK
rjdTEWnF09A+FdUPY9pVZMXpWTIPf74MbUTOF3lq0KEC3SJwIdBDNfkj0JH9iuu8tLhzMSsKdHHd
guz7XERmC5rTodZREb9Xx4fpcH1x5U4PH4sLdwEHzEavPYS9z8dX1U7VcaVB5w01cMDZWegZCDM/
a3SfZU2gj1lYKZ8cd4uOdmE/bDPubrX0VwwmiaT8pyz2er1X1tyxy0mjXYCKjA7Q4wsVQI49uXaD
x9hRpXXgM7de8WEuD/r5+JLJ5Vqf0oZi/LH6PRjOxtTbzZjduW2/ImhtIvLuVbFh8gGCDFxNvR6w
dI1qaHEqWKeZYg6YPXn/yJzfT1CgeDTN8kCr8aXl/G6o2n9qsYZ7WBI1lxrCOjooapFBCR0eX3Ha
lTaYiIYnu012TY0EbuNlga4nX67r5eXJQmOUE1lS2KCMGejGMsgi7ZuB0zwkD3ztjb20OYjYAtJo
zKgn+VXKvGEw4zS2jpWDdldt66s3G3qUvsMTR3UU+lwhJ3Z+tgqCFrcoU7WOxBS+CivP42GDw3N9
qRanMXdpA8cMnFoZmqcoYpwYulwevZoEICW1b6420DCN+RpBpySwzclRKRu9x2KrnTANUJI2vRoy
2nzuFLFyVi5xHJIc6RHm6L0L6KZqHVM3DvIZao72okb10qH6FH0G+i4Y1dJv8jfD/XrzEs61y1Bt
xA5QCSZtlKdRgookWz1WCV5Ovqdtr4+/oM1n40v2hiStsCuB8ZUOvRlCE3TBr9clLJzNMwnzF5z4
SE7KvDRpIWGot5r7LQXg9QddK3ZY0LS5lTKcCgSlcD6lDepju1TdblCPjvOckee1isKlVUILECgb
TiVYTaQQjpKga1Bn9OrRM6oAPY1o7Pp0LZ91kRVAUPhUiBRliQeutGqMOaRTgQfE92wsA8c+aNWW
pvumWtmWyyl9sL/N9fwQemGdUZiUVCqLJ2DCN+lwlxh+la8gfxdFINGBK0Bd6AVJrIKYWjVNgCLt
8Hzr2T7tVuzYpXIhpYHKPxA/OohJyr5kAlIEbjBrAi7UDrR6y5QnSz8W4kayVPgi53Lm7zhR4hr6
NTFmT5EGXqqf6Dt9/Yxcqi8IyhBe+2ijA3y4pL5pSY00VWqwglQBqGVRCPbfxtfPP78SbovQReNE
DDTcFtixMnPNRC7sBPw05JPBRv8BDTwXIVqiE9DRx5HQpuS9YXF8zF3nPQMBwWveE7CtG6UO4hOg
OP28U6btXN7se1R/iElx1+tq0FfKr9pSXvTR/Xx9+peKeHay5Guirp1eU0sBE5RWz05hv4Pi996t
yea6mNkhPY/dnIuRdnGsgZMdRhzgqX8wwEbbRGr6SfcI0IVroa5FUUDCoRAdCCxDptaddEVLjJap
R5v9HvPXSc/DQfS7NEGXnWwlJnW5s5gWqMbnwg7Uccu3OEoVG5AwFuoRzPphob7HswsO72qtMfWy
HHjWwFSgQtOTjKyTgyVMtVv1mCU7zUmDkm6I+WLQn9d3aVEZZgf+f2IkMzuao97pbaMeu4QEuZI2
fmEp/qAl77fLmaF46E8994C4SM/oJrWTKtWOjrtP9JBPvvcXan0qYZ7piVGyUOWsIZanHVsHGNxi
38QAXq7M4tIyfbSY+L9ZSIavKLypyCfIYKbvjGG+Rv6ytBuwd3OCBNHOixd6MiKiqsWZdpzMdzN7
hMfu9Sv6uzgFkFjOTagQZ5LzL3kylF5PCu3Is97v9y4ie9d3ek2ApFF6oTIrbxvtOFiv3bZtVuiw
Livc58qZPxP4+P1kn83Mriu9q7DPTfFQIX/cdrhODWd4c6p+b7uoF56KXSza17xzQqqQEK7/RgWh
DLfZhpmo+mKFFxAqQmIgRNukYcb4CqR6cREQDpiJUrDGcv55HKa0trinHXuycZMQdRR/sch/xpdt
eFJM1RgzWzum2o6md9WaRV38fmBkUP6B0PtFjgtZiSzpYx3fb39x289frn/9km0zXdyP+A8Olxwr
sScvG+si0WcH8m4SXjDau24gm2How+uSlrxIlJt/MDWhvl4OeeldYxkJuhoezZHeOV6+0QrrbjTd
YNCUzh8FiqVdc2VvFmd3IlO6+KzcbdKRQSYSZL7i3U3Fg25UvlP/uj63RWNxIkdyY2hs52NWTepx
LL6Cr8Ky/kmSv4hagITsz/pJD65ea1ooGmQg+vSpG8ZPnYakGEfOJV7DT38kpGSH4VTWrJMnBztn
nROP/ageVZGGhfVcsken2qS2F7oj30wl9xMQTRb1Wym+chVvgJfr67m0bxaKa5D+Rmoa3HTn8lsV
zZrB0IP1tOCTPXvMV100Etpdl7KkkXNjFKQxAVawZftroukOslKY5UA+Mfpct5+U/nNDPoMcZqM2
K8+aS35rGMtTaZIxppURo2kZpKHC895C84UUZDPCrAL4MBtN5XeV1e/LlIduXQeqO/0jRBa2VbJX
DS3s8ulbUrtBW1Ur5vGyLuP8u2QjPvKkJca81w4r0TDilxHfMQdRvs5X0SqHeb6q0U28VpO9uMN/
1l72E4mrp2lc4WTq5hhyYn61ByXkabNJqLvyAlgTJR3OFoBYO2M4OO24LYYDH8Ky2htrZa2Ll+HJ
/soEpkMxTpXh4ikeK+wT1cQ2RqsOnpePWh37Y4Lq4wRVaOkYWUW2bbPi0Aj7fqzAdkHzLU3qfY1S
CEpYaKArAaWiDqp8jTB+KV6ExrIz/h/qDvj8vFYnB3tIuddQb1b57L4s946tbDXzrkMfsBoV8Xn8
SCr4ngW6hSAFev20Ld1jp6Lnl8OJaLSsTW2ov3qsmw27p2vtMBYPs46n9hyVB2pGMvU28rUKngMw
WdlvD056nnd+SpHRb/8xxDsha9iQBXnA+OJKmotagE2QVpKx3msUjyIoEm9YuVV/c7Ebja2lfU7W
QIazZZCsMR5TM1+jAVI5cJedrxzJmOrZJMfK2ePv2p18Cv6Zwk0jN1ZRqdXnIaCaW6GM2+s7tnCr
QS6mBwuBPK7cvAIVNKSOc6Ie+2Rn09AigcE210UsKMWZCOlsInDaW52JqSlDEWjVK5B1t6vdmQTp
2kzVvnZYjn1ywCAEBhhwKPX/UYR0W2aFMgz6CBExe2ma+/RmlKyGxh4AT0KrcYAcmQ5WT5Iky2mG
NzXVw37aABMTXt+GpZ0GqxsAoHMhOWDl5xrW9hbpmGdMx6Iy/2FDFgId+KtYRegtitHwXEeWAvlJ
OWZMa0LbnDnTUfHuPXtXKak/oejv+lwWzD0Y3f4IkXZDKWCFkRSdjq6DxuVl68epL7RHlq6o7tpk
pDXLiqGgHjMxGXNDmsDLUcO4ImIhmIJEi4qcNxDSc977fFsEEjBla3rTMdHuRnEPl6v/Oqw1LFmc
B+CayFPMgA25AInUrU2cXp2Oo7ar611d7ADtub4lS/4kqLFR8+0AyghGWGmtqGo0uI7G8Uh1fR+r
iZ+y7hk98ODTOZu+BN5c03d50/1ujebBoWbQ13nQGmtbtmBt8BnAKSAuBSZqmb9Z9XrFNStjPNoB
zVhgTuXtrsaZAEn3iGb2gBw749EEBjnbcPN7k6l+Xt9aqQT1RnsElJagYHNug3uuF3GT8B6ZOPDu
g3/R99iKNVjyEsDUjTcnKDrAritXByOR3IIAUBnhyvSgvaX7ysiD0nlghrJFqas/ak92nPm1dVCd
H9dVZeH0wgyBfQ3QoYVGlV2sMwQtVOPY2NvW/eFwgvD/1lhJ4S8cLGTnkF8ESQBSpjLZWA/k4lQx
zTjS7DFv67AeU5DD/C5KL0DW9C9mNFOa2cDAIsoj+f06OJCNsTPMozs8T/G73T1nGtBhdA0is7Ry
QHkC9wNUyUKcoNZNkmUCcmizMa37pvSNzkcxx4qOLx2iEzkyKLYZ9czpUUB1HNwnJ638jh2vL9ia
AMmTQ7IJ+CgDAlR2jwrbbA3Cf0kOhuNjgyBiRg2jT6W8++lAQLZXqmiUrmcquo11tc+1LvWR8c4f
jQRxonhqql1ll+96M2g+no48aIAl8D3SryWKFswvjjE6WIK9BVERU3Lucis2SqIM1rFsHys07ige
tXblibcsAnfunLRHabdklbq2TYA64NbRbvh7ZiaPrleCnNja/MW+AUv7/8VIVmlgCZlaFWJSE1y3
7hCKv4hnYq3+SJiPwMkTIk/dNrXt0jpm9LPYCP3l+gQWXHrQIc68bUhsXz6OUm0iacE182i3oRU/
mCmclC1lD64arMJpFvfkRJb0GhobgasCl9Sx6HQ/0wOXA+e6FjJaPEknQiTd6rp6pM2HkDb4pd6O
zsYxQqUHmsOBGvrCcbApktt9SmBwsNdGqTzqznh3fUcWbdqJCGkCzqCrhVKlOKmkdB9QW9sEtgIa
6qZQuM/NQmxvl+cg5G8D4ozbTzXOFQx4rcbu1ALyWjN0m9w3TPTkLLqwuR37jwXT0FJtTtyjaYVk
5JyRC8Xj3DwqFTpL7/fX57G08bjacBPg7QN2cOkoMsPO8lxLYEIzX3nP1+hDlpT3dHjpHBZlZ4/p
vC29ubFY0NaPrrkCE1x488JZ/DMD6Xy4SR6jeRtmkBQ74OXLAhmCfaFsUJhd+sJeeTOsTUjSM/T0
yBNwBQFzxl1EwJ8GTQOwb3d9U+ZBpGc8QGCq4czpypnR6Vy5QBFmtoVBzWPKXnqF+TlKgxPru258
5e6BwQxcF7d0dmboCarI4Hkgb3kuDvX+tQdCNRPIEx0Q/K92r4TpQH2xBg+ZB7qc1x9B0uLF4HbP
Kh2CRtTi3TdUPHcErHGMZF9zRDNCtzLWfJ1F/QYFAFhEtfmPdE5Lrxk4E8w8CnFwySbtVny25fFN
vFER/ECRl3Q6SyZmEqvJPFpkxzPfGzbX92ZJ30BLCAuABrQo85p/P7nIkDyv3Ixz/WgM267YIiXB
shWMy9L2n4qQzmhGhiFDCZB+JGjhMIVCvy8J6iJWlGxpocD4oIHTwMU+y3jAbkpAXa3r+pG1Ve2n
mjEFXlutgQIlKTMZNZ4DqB8Di97cwV0/Xy7hTA5rFU4PbAqS/kjpynNgbXxJnXTRcNslFT3gIkNi
6sYA9P8+H8E78PcsvDbQ694puwJ4Z2/6qVtjINAdqrZfi0m9Ta3+FeQhZwIIJTZFZjT0GiPhWEl6
cJDuykUJYl0tsIYhvK69kmp9iAFPNvYV8NXLlwbvxBCzfEgPjeP6rfoj1+3NZIVds2bCNOmc/CsJ
l9gMBUNNp1zSaVCckUR46aEm/Y7EYPBrGhCeKjT3Y01MflnRgJE+LAjKglAp5I14LTqfWIyy9crc
OeTt+syXFAUvOKDS4KtfBpmTBKRCBV74h3HYf2uH/X8bXVJzo6jqvo8FPQC/O4arGYqlxTz9eEnL
zVHBFcdGejDItmhAmPNstN+uz2BJM2Z+KhgwkEghmHR+UCd3zIehitMDAmM+/+w8dHkg6rWQrnSR
fmgFojczuSYoni8cT4ZmUi2QJfQQJ8zvrKfWQZ5qP5QR9zx/Qvv065Na3PQTcdL9Vtu1GBkl9KCl
X2zqa2sUPZKr8+90UH2P9ygIQy6cNY/YNktjNzlMqvFsILMbkngcQXo63HO4oV7HD0ncfev6NX2T
Lu5/Bc+syzOsAKkM6RYCNS7I14CYOsD8bvMBXO+lvhW6s9f19qUe1ihm18RJNxKgYAKtHSAObrbP
B7FlthLahh5Y+fiM4sK/sFLglcANDqJJsOvP23pyx7KepzEo58hh0Om3ymCPomfbCqfK6tZapS+d
LJRP42E6lyZdsI0DIAm+nb4h6Pkc9tVuorvuRrLJj706ESGjJ1SO4FLr1OTAi29a+bVJfgjv5+16
7qIkCZAwDahV2di2wApZaCedHsbqgTVvxPt6ffylVfp4LYKf84OY7XxDREryxLVSdigqy9dN8WBq
EXeL4LqUpdMKdxcsfJAF+jTJiELLuE1dxg5W/L1I3sS4+2/jS1a04AqFvubsgFbUzeSz+ja/7WOj
T79fUtvMVY3YsDB+473QOFTJb1X9YbOVkNDaKklH3yuFi7R/wQ5D8zw+Wu3KJJYs9OkkpKOedIzm
Rj5Pon0ckOWp6K+sHP2ke6DFF66scUsuXTun4mbLc3LUFXDlOToySwfRBQMyfHFkjbvK3V7f+TUp
0j2AnPo4swpBswDUo803Yrr+VO4c9vW6nLW9kS5R2+nQ8aj5f6Rd147kuJL9IgHy5lVKW1lGVdWu
5kVoKy9SEkWZr9+jvnenM5ncJKoXA/TDFKBIumAw4sQ5GI1Pf3VA3I+B4pb+nfA7e7GJe0x0Jo3e
0s4mVQlG5+DA+KkMTlpy1JKPJP9R6FPEmxfWfbeC42DsLEO746pDpJhKEVYOEO3CKpRg4oRGYMtP
swP44ox3tsT9Z5j+mnMHpBY1BaHJMqs8UxtNUsaWs7efahWFlew+A4Li388Lj8S6D4B+9PD5mnwt
nF35syu3ibHPM8VyXe8HPEF1wFDRFQUqBJETNpuDquaLgdcPipnIQeuq+vX1aqBsgBQeWJmhYQ3a
ssvjA38zeZnPqjg3aTjmX3q27fS7qVL1KlxfAGuzAtSjHdPDMMTokMzFos3eUsWUvvH5pbPuzHcW
M7HkwLaAzsE18SRFG5ngPW2PslHvODgQIJ9DKA3fKZZ6ZUBwnKM9NxZpYIDULIRsIgN8+r3HHzl6
UKWgAW5FgourURg+Z0tW1/Fpph+78cPtr0vWAMSiaMAFqwZeiSKHYpHmY9BqGta6Ao+A1oRgOAFE
u1IM4voCwIYCew3yw8DoA7RwuaWAL3eXEvRrMS+f62Rb5+S5yp8nBOp1f/delq91US6sCZ5Za9wO
kiuwVh6cx/ydwKXfXwcHAPgmcToAkRXGMplBPbVpTmOt8MPpxWejYrIkBxwdNn8MCD+f8NEbXQYD
frHpu800bG+vueR8X3xfuFAaDdQgC8X3G/plcu5GlNanu8J5fb8VVB7X1nlQIyHgvlzyvJhYG5Ci
jRG30AO3jl16KOnhthHZVAHbBWeIf1bKuEsjtDMSI8g9Gjvf2+CTbX68/XnJ6cDP//N5YSWGMUc3
juHSGIj8CL0x9bDxIR3yF0Z+U++C4gv9C8K15HnaklO7oLE33HVZEIKkLsxnRYAnHQkU+lANBnfO
FdU+8dC2lRGTxF43g+Qyr/ibnRfDR3ts30lX9vt8QBgZDBBrRhbtK5drUtPWcYocXGWkPMWmpkjF
ygZy/vV1c5/FdrW7VK5T4uvMuesArbJ0GnajAlAhOyE++IXAuAzGElS1Lo2URpWRmmJJSDqF1D3O
c0zyl2FRLIpk96KlBHME7wuWbZHO0dHmxPPqnsS2/kybWIXbUH1eCEg0XLxaX+HzCc4HjVVuSrIS
NtJ9doC0solXorDObodOx3aySMy1+qFuU6QWja7bgGyGHd99QlZnCxiDjzrcFe7J0YvasYqFxNhz
YZlbIcgHohGC2LfNrKt6GQYbF2bW+TzbWgmiUA5GIxKX9FPbTRHY/UPTeUr0k6bFlsaicf5+26J0
CtGrBrwmAjrwy1xabPsGtC+LjaWf6hAkIzN50mqFH5bugjMb1qUNxuHD6tVG3v1IrWXD/J+3ByE5
LGs2DIAW5PxXnbNLA77mNmU1Lmls0nv00GpgigfFwUEf31nuXx3LhSHh6Ht14Wuow6SxHeUlCxsI
aN4eiWQ5ULgAwypY/CAILAIruVdRqJXM2pNvvunejllH2/9224RksoDcRGs2UsZwL6JznF0+4WnK
tSczeLWLOTTdb8xrAXvc3rYjWfULO8JcVa0R1EMPO7YLHa3qraUKA9evHUTUkDNGzIgYG7WMy1Vv
0nzuxyFN48BscVL8iKZm2PdGZDYAGoGt6vZ4pPN2Zk7wyKi/J2VDE+2pLD93zkOQbHvoQak4lMXm
h3WLrUkiFBhQ7AMiTHCZjPS23ppZGjOIj44d+MFqAOIHhPUfJ+8LqL6gFPghAcHY7dFJV2vlpsGl
g2BcrF+WRVogvUvTeHCj+m16Z3n0v6P683nBsS3mUActhCgRffdRbmYhrRQeel1twXVi3v5YEHwA
NBzLIOi6NO4h2rRxyV7LP+tZONBtotgI0jMKamDcmWtNQSzFIoopiyq3taeq1l8MLciO/jT2R6OZ
G8WYpItyZklwzpZHtKnqYMnvdlYZVVQRyUi/D0cD4TOwHUMV/PIEWYDzDs5YpHH3XZ/2aPS5vadk
E4UnIxLQPnLe0BS4/Pw8diSzyyKPp5S/MUa2pRWcsPPfH8PgSv5jRvADrB5ttnCYaTXzDTRvr/Pw
N6cDOGEQh4JvEIU2wUTiOX03NCyPU3Kau8O0vz1RMk+2Ntw6CI6R7BCDvX6wCkIsJ4sbrwhtzdx0
BfSGCerj+dGwFLexdFX+GBNZ2m2d0KAhXhbrS7nNUudzBRghH+2ft8ck21vQOjEDYKDQLCB653Ts
DVJ5MMPZ3c9C/4uTgdZQPOyA4fYgK3C5tfyUWr0x2Vk8u5ueP2gqCmrZJJ1/X7i8zIk1KwtCFtvs
JfC6fe67UT7lCqersiIckCZ1/BY4+Cx2yIedln12VTScso0F6nQ06KDuBICpcGfles55T3A0PJPu
gWA/OUn9wvTpWATaNtMKVZJFtugAKwINDQoEVJ6EZRmbgFpegnOCKCp8BOhGMWGy8UCrHl8GEs67
KgjptV7ZedvDo7A7lz/4xsaywyTY5D9ub17ZwsAprvH+eqmIHQjOAMrIwWxhx6+L0B2yg6nRBx/I
stt2pPMFLlx0Oaw5Cn39+1m8D+kkq5tazBe9L7kf5oMKRiY3AFQxmH7guq4gVwHIfKkx5TGop7e+
u+XoZLg9BFlYhATFStywPiLEDoYl99Fd4E/wXZ22KcYkHOxntGtvFmW7ntwSYj0P2RxgboTIKEXD
Ru+zGfGeEVngQuRhWVAg7/5qQH/MCJfuYldl6nswk46oO+hB2DpGSPp+70+fbk/devrEkAW9U6jR
op/tGvNPwQ5gTgtbA9iQWQdn3NnGfVXE7oAXf5R0ittebKL4HYSd2xNuMZKQmVUt7M0IlBsAVaxu
5z6BgzPfVeHQb3JtichfZBhQ6vgzSMEF6aCDKjKvT2MLlLpo41K1osmOKojsoKOMRA9yroLLMagG
PggyYhKDh5zPkI07ZX6r8DsqI8J1wHXoHVZQUouX9gP3uogkR29WPf5lZ3Wl9sBLBrpIiAQunYEV
mNNYenhcEveN8ZfZPtzebtJBBKsaNHIMFnLgl98foHVNAo1l8WDlT8M0Hwf0HnNKf942IzYz/N5m
qAkjFwr4CLq4hMnSZrP1GQUwYKBaH6YsuUvbZGdpZbw4E/iA12qeHRH0LTjoYhgSSHFVxfb2j5DN
5flvEG5W18ydgjhtFmvBztdPM1cVeGU30bkB4SxltpMHnYVB8vFUkDfNbnbQdNuUOgK494MN19QT
MJ84R6uIqOD4hol6dEw8hOnssJRH73h7rmT7An174GQ3fWw/Mfpcb1sfua00boz6eZzcB80cn/tq
UFTgpUuClwBEN3RkuURgZrsgLDcAOozZBK7rstC8X2bn5KqXpsypok8LbzOkNq7z8Y6RgqJPRyzd
geYsJwYkm49BlYEeIgszZ9w45HVwVHGW7Go6NyrsBo2ZNTOZkcW+N2wYdN+a7K3NkijTVXtBtljI
dK0DhJswRe6Yvk6alIDJKB598pBpKJkFJI/yYPh+e1PIVuvMjsghA4XZZbD4kOEWtKG5Ax1ZFQuO
9DoCbztaidH7iMUSzqhjaFNi9ksWT7p7ogt9TWr/qRm0UOdpPHrdh6RvgRV147IcNhAgVLgI6Uwi
843gBYcKoL1Ld6j7fE7A6reuWfaI2mPMk3SfgGn7L+6OwFu1GaHOgk0puMMcrOfAwI5ZbNEZZa5f
E/vpUVViUjIY7GqIwADzhZK5eHeQIuW22VV5bJja0+hox6Uf91o5KVyFZJ/DDEQz0C0N6iIxnEz9
YagtE3OWT+iAoFOU45CBrz4dftzeftLxQC7ZAJQe/f4iwoDTbMwJg3KA2RXHlFt7ZjiR2buKKotk
lyPoBgbgP5wujrAHasOmrLeyPNZAPJbtVaV56Sj+fF6UGjGzqWBow0d4j+YKb2ah733n5jvlktf7
9nwQIilCA3xrmpc5wM8OmOGTAOSxFbC0qhhIlpl0V6FXAK1BahGIdrSOD3RC1jUuhs+BVu1ankSV
TTeFs4QcnSNG+WqYbWjnz7f3guSqvbArxC0pCUbHYVgkp29DCBdsBvdjQo7NsoATRHV9yHYEyM+w
4yzs9KsX5swhotbyUXtCueefqm6iPh8/vn88ALhCwAr/Aicg+L2BuSMasBbtyWBfuqEDsc/THHwD
rnyjVQqpUMl5RUMHVgxZGNB1iee19ToCbHibxkWKKN8/OUayXcDEC6ZRxatJstVXJ7p2FIOWwxLF
T+3URi6eIJVRzyBTWYzDADBN0Ko6On/noYU304Ud4aZtXDZQklpAnc7aQ6I5UdvVu0nv93n7stB6
bxlVZCdDxLNlh7LTofdpNBFVG4AkyLj4FYLfYEWbNMOAX5GCD9pmBFJ+qJhPp3L5HCRjWOrg1lle
bm+bdWQ3Ri5ix9A2WQNyhcDGc3tkCh5Tv4imgT0MnbmHfGTsqoSqJUfBQ5SB5hYQXoGPShgkyCRa
1lA/w51ibUrab3rVA1hhQRzS0BYWt1iAYCZ/AIg5dNnPv5gzKAoDpgZSbbx8Lu/4ubToiCxPGhvN
U9VCTWqbGpug/ADtgfeyVqxuGMWAP7bWwZ7lcugY6EUBcbE4mbepdfKqV3tSZLolnhAmkE4FYQWC
CbE2NJkoPWSBg2foeDKKXVU+6PRgP3mqIpR0Xc7sCNOmDWjUTNYypxU8LzSi9bfby6IahzBVVW4R
cJXj+12+9cxD50Z9E/GfgXb8CzvrsqzQslVK8HJJoHSqDQRKf3HjeunBn5NPdLI/5txm4Tgz+1ho
qeoRLxsanjigR8EVicUSTI5641NvQgAbOE366M9Busngs05VPrVRwZdgF4wl+XV7nDLni/tkJfrQ
wekvntSut82+zfCCC7SnjnbfUFr8lqSKu0Rq5LcAIEBCeHysfz/b373RowQKZd1Y778xdFMW08cp
/YvrdyV3XvvSkPzCtXVpxAEdtdvPeN4kRR9ODg1V7yfp+uBBC8gh+LyvgpjG93oNAMMsJqE3nfLg
ZLeotHx+f1yJLAvAhgYwesirCK4TChyBRYoGbwv9rejusvb9DUdIBvwxIFJewNnY46LXSD+4P3Jv
m9YgwtoETbjKfjib27tL5g1Q+1pb+DAi8KterslQVn0wsBQvau0O7c6+4pDK9pWNqAE1bzQcXxW/
GKnRitj62lPrQiJipuiHyTx6P4yJqm1KFg2dWRIrX2TJLJYSVPDXlr2lf+Y1i2xtDivn3d2b4BFE
xh1QUzwvr25ONuvgIZhxFfgpKaFFMPunbDEaRVwsCwjOrIi3Z+1UwVCveRvPr95Miz+SwTmYtvOa
lv4BsWcUlD9u7wTZUq1sb2sSCvxfIltWa6KldnZtWGT7OmNhakaWrZg72SKhiw6ZQ1ARQKtTcDPu
QkoAvYB/MIclNPTH2kA85UFrTEVlJTO0du7aqyAGtFMFV8O1CqJjBIYSh94lJE3CzNb2E9M3KVn+
ojCGa3tNdaxC9Oi2vzxDaeByMKahbZQYZpRiQEZ0e2kkh/TCwDraM+8coH0B+qx+Ho+OHqXThvC/
cAOwsMpdAc6uO6LLWWiaaCS10fkKGT1Nb0LF5pKsB2ACq64oOr5WqqfLEaTOwpjPVxx7NlchmJcj
YnqRl/KfXf/19mTJnrIAVa4vI2znlQXs0la9FOWQuKgjgnbp3u/IT6cdosyxt2h2PIAoN+ZdcRdQ
e8sIVz3X128Lcfy5bdELudWU2ymB7QXlFmu6r4HzG/UT08Zt47xBCjeyRoWnkG0O3HkojoDjYc3A
Xg63QvogSCukXts8Dcm8n/RCsf0kngG8k6sUGvi/kB4SDlPfjMEUJB069TwH8sNpaI/ORs30JDWD
Zg0gVjxEO2IOGTXBKdfLBWkuy70zBiPy/eSQ2YEizpbNF6oXyLiDmg1oT2G+cEe5RHONPLa8Q59u
iIphSeK5cdcBA/078XT1LKlbTnvsShREyjpy2n3CD2YdcdcHFSQNa8dTrI4k6PGRFMT7HO85NEIL
+G6rbnu9b6wSz1USzUWJijaJGvMAJexDp9Lfkx4u9IqsHekoy11x2hGWdG0RtGWskzTUKI2yKggz
bsAtjaGZg9J3eGLBz9pRPY9+M6qKRwul4TXZARabK71lJCW9rDfRQwismXcC6KmCMl9nn1gF8Xik
e+qNCzoVlKMIiRLkF/cQpC1D7ozzne/W/sZwm/sk74ouZJlXvNDZ7NHs7Abblvg/MzDk3A2jPW0p
4ldFwCjb2CvUe8WXwsuKEXxj+oMD7eASt175gdgzsEw2rgmiAjLJ8idoEPvXkBg0uCWhMyuxOK0L
TVOi58e+ze89vCTJU0/5ARnR+25sNhNxN0ZKdppTHXsz3d12wLIDBhQVkuKrggv61S4dktu0Kafg
uAFrAduPmXbI/qIACKKhPxaEpKE30WEZPFioIDalnwZ7f3sEsgVDBIRwcuWpR9//5QisrrUqHLc6
Bg/2XVd98EEHkZrfbxuRThOeDxASgS4Q6DAvjVDDLGvLT+rY4WbYaptKhXOROSII6P5rQLhz89YG
C1sJA0ChQG922EKTZYxwWn6hbnM3dnoNOUSIJNwelqxCjOwCmiCRK3RQpBP80QQMcusXQRUnEIC0
CogQujYIOH86+aoHelck24A/uW6189ofOaA+t83Llu7curD5hoo3jpN4aDij90kXbGsr3fkqsQ7p
QfPRVYh+f5TCr+5c4B59oyrSGjmUPrSH5uCl9JhkLXhCKvM4Ii9QrpVv279bTP65mc0T1HEfyJD+
vD1aWVgFdlk8QtbGULjGyz3ELC0b6rLBRm3RJGwHHd1qKaOgzveGMEstojjaktkNdFTVEMqh0HsV
VmtNbbE+IA3KvE0E7F6Uey8G//DuQa1FDx8y7pBQuqLfCfSmnuYJF2hfAHAEnF7IXGPrDIhMXe39
desLW0Jos5STUyeJX8ZGvbODsDQVl7PkDGIYYNlYc6zuNexjQKOdM6FVsLBecsPZJvSeVb/a6mGo
//E8VaAmSoWuacpzc2IskEBPtksTmPPNZ0M7de3RYD6u6AdHH8JyesjnXWB/pT4EMCBDmb7M07Rp
jG/T+JUnvxp3pwW/bq+lxMld/CBhg1qDtXC0+lbxxHfLs8EV6QXF9P72RWcPI9ta/KrTygqUIloE
4mLmv+jtMycvafKp0v+5PRYJPdDl7AqbxWuMnrtBDms5+siXLx0UL+d/dO0n9U99wqBVd1qFsxNm
QrPpqWJHlGdCEJXd/hmyM3i2pUR6zdZA+IKrvYq1/nWgIeTBFxV1hsStYNXWlBBo+9H1uE772bTO
nkuXpceqlc6wdRZt50CboQzMJ6D3Dn8zmj+mhMfaEJTI79cwpVenuuijOT8yFU2QJEJeefrXywgi
VFDQvRwOIGQ0bxx4awox9sz9Jxj9zXxfRX36dnswst2OOBwftNFwB9z6paFy8nCh+bj6qmJHQ0PF
fCdblvPPC2FPZjPWmRbG0RaHvNro/kNvA3Tw/uAH1Gp45wFRjK4rsYKJTREwi5llTLONXh3H7tCq
+O5kW/jchLC/qqBfKCEwQXJ7U6UPIMYN0YIe/sVqoHMACHJ0REHh9XI19Nad7dHw8GAIc+8+VTHe
SRcbpwM3Lx5DSP1cfl7ziwFtqDOCbTqE0yPobBS/XzpLeDMA+4hX5FUDpD30hdPqI54Nab0pUz2q
+L3tKryJLFxDjAgIGp7dqASKKTndMPncpJglSv37wciPRAf22lki2nmo/EM5uNX2dg9BkaJtXju3
icwgUbBvyjY26AH8NUOMJLQtONbWHgkdx7qKs2bQd2OXONsgt+pDWZfznrm8eb29M6T2EHUDiInn
Cag6LpeO20Fjd7Sq4xwzOiMzs+fZFxSqblv5LegjvFhXoMG/ZtafceZG1zYNK5hArVCM3v1YuyFo
Rh+rMts2tnda6Vx0yK80SA9l3nJnUfPIm2DLbf7VYcUbM6vHIadbarkPbqtSgpThs9C5g25tNKJ5
xlW2d02RmfqcVDGyvt/dFtLKCSp34ZCT/C4twfnBS7sMW33O941R3LsgqKbpzBW7T7oQZ79iPWNn
M2ToyWLSAr+imtPQ+7RAPHgBrLS3PyqWYvW8V0vhY3uvjbBYdeGwZrieqdU6VWzNxYOmNXu9MvZW
hku7aOi+GrNHd7JfOm9+KuvmozurAhX5QP+1LyLuqmwGd0sK+8H0ak0vqRXqXWSqOg5kHgOFNdxy
3nqWRNedk7ptmV02GGUbWeyxQT+znu9uz6XKiOC8ezttK73Km5g73xp20Pj3xVRE5bILe+XkR50Y
sJarOmvbz4GXpm4dmyi36+39rAWR7k4HrbprO1cxHulROLcm3BNgUoMsVuPVsZf9g9IO2qWyCEny
kFvoNi+yKO1A2F7f2fYDmmsVPmKdLHFfntsWPB9tbarXJmwXA6TH7FcegDXVyUMXh68vPqI2p7hU
ZAk8AGf/zK1w5DzkAPSs8+s4McrdBNZ+qr8aU7Mdhmd/bRFvt4a9hOOQKaZZtm0cFyLFOICQeBAB
obwjqVctDDkbNHX41t1cfTUGFVRXtnGQ8MeeQeZmZey49Ccj9Xo6p/C47dK9Lk5wqhvjjkFMNUwn
75gnKiyFdO+cG1xHfebAemgrkBFaUPHQ7SBOAMLYxdr0/j4vQYYacvO5cg9MhQeVRR7rVb2WO9EP
LxagLXcZRvAIAGytReWemNvbB1z6eWAN1usJ8g4iIj0AZX9vumgrImADq+lD2/9FzL+CGn+nppDs
F1apclnAlhyYRu68cHLU+pfknXznvx/Cv70gCB0NJEhWf3y2LoywqfCtEhDT5lTzz16uaLeRnVsE
KutdguZXV0SCJFNukoxjCA3IxIjvbOigPSNBg26HJbY6vq2X+uX2svxu4RB9xblNwU8VFVjn2hyw
2SZlu6opI7Dw7FOib4Ye6qag4E2R5R7qaoMOpx1pMyjC5RukhJEIxlvHb+K2WqIcf/MZgQxJdg8K
kmPj0A1GE2Us+1HY5TY3hxMDTZpWtxt/YEfSB9Bw9o6t7W71etncHpPMKWAPo3SFlzX6YoRlAkp7
Ad/u2lLIjwPZggO9/os2a6gs4FJca2RwDMLNjwi2cPycort32CDDo7mK0yJ1AWcGxNKpic6rlAOi
G0M9J3Ss4wwCWodVO1d7rrxt3z8z7XsHcjNoLCpmT7oJ/wxNzP5Z5tyiiQAI5EHbsqUNO+9DOsW0
jxPCokrFOipzC+fjFLYfCPJdMzWBQq8Zf2XZvOFlqXrySFMs50aE+9CdVpWrGsXMxC0PTe+GvHPC
0gXXd24fXXDqtc3yBfCHj7bZ7oraf64cdBo5VgT15J01up9u70/VmNe/n7kRXqJe5K+1VS8HayVD
XWlR3MfSE3C2huvfzyyQKeHoxsChNvoxnJPDwl4sFbhbtU+EU+YyLTe9AStXEB4l9ocZRHVpdZxL
vivJdyNQxDSqSVsv6bMh9SVzqJfgQGjDyapTvBsViThZKRBnGq9u8MH8rnpfWkgL0PouAZYlNdEp
2n1Jig9IJujJ42Q8N/zRd160pQ/b8iOnn+uqDSuytfsksi0WVnxPqi8G+camXaMUN11n8spFn/0w
wdnks1en7YwfVrqPnBQbH5D5tIv1+Wj20B21AGon8WB+W+gPvfnK212W/Cr6Y8Pfbu/b/+Mc/e8M
gdDxcobQ+d8YeQWvVy1G1Gru4wR4Hwjzm52DuAS6OWEPrp7U7jbaxPYL6yMbPxe80wcjgVys1v+4
/YOkE+ODuB/gPFT3xZcJn/uloDMaift5CC12RKvBYdSSTe8oUgnS83RmaD0LZ5tvGQd7MSY05Njm
fNegLt033WmYmcLry44UaA/QQQ4SMnAgCMd2KrQkyyrc/7PjROis690xok4autDZGvN0XyUqWkBD
NoXnJoVTvMxZ2i0QbY2rnkf5sAv8fybkoVnwXOZ6NOno0ygziCB9mfIduoUiU5u27vjYE4TbgaVw
W9JnxKr1Ampl4KyuUBRGAJ1wuvYkNcvnme6noAjr8TDQJ4fnIadfbfZlKhXoMZljObcpzIBrZpXB
V8fiBPmBhtmSHW7vUumqng1K8FwN6RNjKTEoZ6RbtHtFDX0LXC1cerYx7Nch3d+2J3uuIIQEuTyU
p9H1J7gL1g/F5M3YRR3N97ydNmPioEAzPrhr20hpKoYnn79/zYmRimXyYrBN7CBwjVFgy7liOLKz
B+FQH+cbaCHwg1yevaYE47+nw+mYwPc6fO+gCzhvdrfnTH4OzqwIIQL2sj0MwDXElKP6Mb/Y7qmp
yz0YaKbuteEvdvGUmPeFBSE1+oGugpz9y8R2dX28/UOkm+Xsd6yzfeZpwIVhagnD7+DLff0pKCLe
h7q17fx711ONWTWzgrvpB90ciwK2suyrVj1z5wf8Z55/KWcaBsWn1onZDM3cf/x2zyFDujbe2ipm
RGmg6wG/B4A42HSRXroc8MKaRSMgR4qt5llnH/W5jwp2KAonBJVwFED3FEohoes+F6pzKau341G/
NjoBUGKh/nxp2l/okoPIDg1I1dhumW34L4zP/xQOhWZWYP503bba6pmR7ByXFQBKF7/y2exeh7z5
Nha9KokiXXrsclQV0KoLrMPlz/HGCbSKa9NaZ3fbNtXjLPc3Gl5heVfuqq7cDFz1+pOQaBuYgj82
hcMFL9wF1EODHuCbjwA6bXlpbqum2/r6vNMY39h18dTX/depSA46yTdwlRvK8ntumZu/2PlnP0VY
DdfnZjOuLwF79kKQa0e5Cw33LnTzajv6B51+vm1PuvvP7AknzdB4o3EIuKM5AX4f/eVQz/k1e9XX
22ZUqyocMp9no14Ma9zaHRor2FTDJ8rgwZI2SnUU2rDXbhtc3bsYLZ4vqXCfOU3LwOwPf5ynzWvS
Nj/qaTpmCQmbGaS/NrWjoeFbFE4U94DULpLg+irvjfBF2L6+Zo0VBE2QP8qGB6Pq7xudvkHgYFtX
5UnXmmNeLhuP/0W/YoAnvmkhtwQZEBFVRTzgLo0G/cVmUB7yhRxbYPYYsDLUcRQzK90xZ6bWpT7z
zSQzSGJnOCxWNW+5ob0Yy7DhRa0AG60LdLWA6GbxHB2dnld1pHpiud3qMFM2LOzzkwkoRb3tVCgf
6b19ZkbYJ808mFQLYMZM2NdSs38VxFOMRL4l/oxkjVTOJ8xKk3qEHiXY3PyHzMruTTpAy292OAB2
aBCsus9LOW/JnKlosmSDw9jQ3GSCxQqou0vLKdg9+dhDJsjpygiiHWHSKsISmYUAmocgYQNm6Qq0
NNKhMLgNwK/XHNkjLf6fnxe8U9BpBZIT+LxW/zPnXxMVqEf681eyTeAw8NgQi6Ns1PDzF0DK0Qj+
mKfdM46QIr6QHRfU+v81IQwBfW2VNRgAeNv+JneimkeZapZkG+zcxNUyE5YPzoCojSWnAKxeHuVh
gnpbPQ+RYZc/cY0+aWkX3XaxshMK6eW1CAuqRVD8Xe4uki5p12QL8kk5snIL21rW8Mmu0keAmxWT
eG0KuXJg4tA9AUgZ/rs01UCrA8TRdRFjCwL3mP/TIhLpE++ZEN/d3B6WJBZbE/MIsy0LPLKmWLXX
8noJilVLCXzb0bL8APwhXOYCAvT7fvysGxTHCLkeN98WmuolKh0oesYgIwweuCt8rzewxbQTCmEl
d0T/KHDMkT5Sa48IrTNCF3w2KovX+xOjRbEeenYABEI4/nJqpxF4aWriUd+O2keQQofIVCPRo0gd
SMe1cqSjTowuALE9MRmXpIVkBMjO5oBEg9NtK8O+q4bg3pxVxGrXxwEjOrMlnDjX1ZbA6XAXll4B
bnztVNbmhs/BjnbJJq/rrc7a567mijZP6RBx9647BppF4rZZSpe6YHpAg+Rgbzro2QZjOoZBzu7K
Fvp9tzepbNWgl+Y6gAEj+y7mfJZkog5pwJtj0h/BDBQnTrqnKWKZa+8IyiSkH36TIOpXvSlmlxht
1iOx5MzLhKRWi8Jbq+KDkhkxV1j9KmWBPSjsP88c5tFmCJiI/4pOi9CpVZwDsrk6tyAELOPolIm3
cpUsoMVpCKr3iP7yxNq+f0kgUQbwrrsqc4tIuNRM0A4xoHK4JHetdmzccBoVHlfqms5trHvwLJQA
OVeqdwxR7Uyg/hpAYuJT3c0bt9gnwxiO5nPCHmdodRv2h9uDW+foMhpDBHE2OGGVQOtoVIuFZ0lh
dVta22Gmv2VoOKULxG9x27hMtS/kq/ZnOoVV05iRdtyBRZo7H4a627e82hSgSFOcJEnO43JowjWW
eT1w3jMM1fW+TT/oRRNBU90wf2XZt64qN211Gu1P6FAMbeuuBiW3PfDIGo5e9np7jmUO5GyORRwL
gSQcZNBQrvD0Lgv10Xkxm+Gu7Krd0JrH27YU6xkIF2repn6A2jqy/MGjMd8jvR/oZZgg5+kub56q
/VW1bwPzct/mPU9t4uD5twRPZf5TNzs0FGHD0u8DFMSSBhwgzYrt/26oOviUpoUHdQ55E9Mc11lt
Nzr5DKx0Tn+OQcx93OjJm7U8QHkjdMfq/+cORLiEgVahMtMw5IBta/5MjeM0PN9exPXQ3TiUYrdd
m//voURU9Km0zWPaZYciM8JpqDaDpylOinAiVy1Q3DWQRkT60QbnqrBnPNxFem8HNPabbsMDFjWM
7ZE0371rVP8xg+Z/XG9AWl0JePCCJr5d5i3KlDQshyc/Q/H/rps9AIcUXk04cb9NQcAKT5e19n/V
9ua5iVUmULyOZ99KQ9Mqj00GfgYeHLMqVSyWcOL+Ywvh5Epw4aNqKnhQ/P+M5m2DYTmhQTdjDe6B
0Gp3fIFgpiLaEu7U/9pCEyZwp2jRFlN64NxsuZ2Wbewjldg2qJz/xRo5Ky/Ifw2sP+DsHlqywtSW
pGjjqdc2Pgenyput75z2J0LV9++Gc0vrpjyz1CYJ0RMd0+a8luOG8gitdclwXCbFVhDO0n+mDAnY
le4kMEHKK9rhc53OWRunVocm6lEHCjzZuGkTL7Z5CpZMYU+69ZB1XekjfdBDCPY0N6t0wjGuzPre
6N8NoDPZ8M1Iv9+evqtdB659FFPAuQTSuesGZiAWcahbWsWL4d+jySLUl0OfVK9jMuyzSjsVlkoh
GwTGmKoztwQ6Cmw5yGtBjsFFCk4kO6j8YV4oxodSBYADRuca0F+y7ANxPdywPHW3WtWkUTYkzTFB
qjEic0c++3XCT2MxFhttWIK7zArynV2ny4bbuRs1pd1HVgDsv7nMLOp0jr8GPHKnxtvYffW5TEe2
hf6uFhWpz8Mi16yNbhXmK0did9ujyhT6STcCAjy2d36r6ZGXaCZaoGZjj646F3XbrLmfF03bIhs6
PLKi9t6AxdS2oEN9mhn6TjJsdFruehBlgU457KpXMt0bY/nSEe/4OdsumXv0vTaqXrQjOBKeXc08
5v9D2pf2xq0j0f4iAdRCSfyq3mzHsa2OHTv5QmS7Wql9//XvMDPvpput13zOADPBBQyomluxWFXn
nMHKdzZ6kHfVMghwMUDyyBuF2PQWFZuEQJEe7fr5FleFvZ1AC7NNxoRv/BzQ6alFDx8quyQAHtfc
xAL4F8/w7UM6i3kzLOOLbRjd1qhtdytYW+3bYekxIpBLJF0Dgi80uR2sNHrOisXdg6PY35Rd628r
MMduiBn98gDv3aKknu+MsivQh2kbkMmKedAlvNkbaMEKJJ97QHsDambxXAaz3dhBVdUN2KNFflMS
9qtM3AJK3bOzt6eKB63vxLdj6lZ7gKWcrZ3ZAGDyHqne3JwP1Zg3e+LgwRJbibWZaJxsyDDEB6NO
aOAXS34D+CkPoJo6b1K3tDaZm+fbAj/5DYWQ+K4XKIE2Pev3iW0bj0hNxIgf/OWVkCSNAyNxp0PL
OnDDTe7wgbVxhaPl2kGaLs5NOjftDngGoOzLHEF0W9s/5omSL35Hu9s6TcdNPBZgxkZm4Ob6OfxN
46YcClTocXOCUAmaC0wemhM/tvC84oM5FE9x29zTqQ6smIXV8KWl7j3QNUFaGiHg0R+89KHyDvki
Dh3vjnN9IGTZWohOBDrIBTSrPYN/FA1UDtpxU9M4KOIRWyhBhiLbQpECDT0k8Kcvvfg5miQA6nqz
wL0Ud9UQ7XofeUfzY5Q9RCOFg8sDhz9H9bDj9aMV08ABGxzgIpVDj+ak60y88LA+IPR4sMI9IAUA
UP35DBQIsZslnYqntvppo99HDMWOL9+j+MEoi/eGKoot5X7yuqjG1hgLNKbdWz0JZhwJZHA0a3rp
584GpFxNseHwNC9hpKWvIC1rvS//2/flFXKyZUhnJnBz+L6Ia4AHvjHdnSdn4WJPnqyIEpK4EHDk
1ogVieGUlqDqt9cHcHHHKaug7HnqZE7kDRjA1CBIOJZ06zbPLdUcrYuwVLGivN/yYnKbfsbJ6j2+
qboqKAjZtsb362PRWFHRn1WxjK4wMJas3rT1cag/c0cTtWmm6/dL5mS97Q6Uvd4CE/U/pg8Kg3uI
c1jvVD6Wl/PpplVRnb6XlTSfseY5DxJ7byaPuZRK+h9nS3l0LaJoYzb2BdrUNjRF/1NgaHMhuhVR
1r2GSBaNU1I8pQ1xdpljgHIUXhY3pm9DsaEdAkhHTIHwiNhkk0G3pMPlWxZ5viva9ludiR9m7L+x
CdIx1/eKtHxxrpgLWnC0iEqK5vODW5iQ+XXcFgspvBe0qNneuJucL4gvILKzkbAHe9TUmFYnA9Qd
8Kuo9VyEr3O/VFYbAZ3i8l1v7ZPhkP+6Pii1T+B3WIeI34PuLyJW1BjPRzXUIKe3JHTcm+tbv/sA
bosxugemaVMkKIoX+7Z5o83LmN6L/oM79Zr06pqzAkcfWtuRo5YAhHPzpT9CNK4FbwT3nsDDHwyx
ru9KZ0FZtj6bYr4MC1AU9rZZNp0u06T7vrJhEedxp5jxfZIO22UxArM8XF+jNQ9yMkeW0pk4+WWX
dzYR6N28i6GNUUNKJEGJsbQ7jWtf22+nlpTnSzvbw2QnWI3YWHal5e4cWm5ya9ScpPUBIeXgwWt5
6H46X/SU+DUdXBsQkBasyWFEb0BbkOvAhKtWQFv0W7oELS3KYEgvuswAguYpdRHxlt+a6ViSn/18
vL46q+uPdmTgdCS/imudD2b2irHLBBDMy5uBjiYdQ83q5+EA8NoDoz64xs4/7/CobRevwlxFn9Li
AfeAZjHW1vw0hFUWgwDw2zDeIVxgh9Hfga6YNJoNvGrCxfxAjg69UCq9GLDfFpKBZvEEmJhfbgxJ
tPMXOxfEptDBgWe2L/Iwwqn8ymMIFyL+sIiwsr80lgbAsrYSpyYURwImvNnIBhnrAyOSBID3Xt9I
q7OEnh2A4FFpukjvCPAx9uAlK54qF0qHvAI5SQdnosvArw4DTCxwthC4AB/n+YbqaqfPPCOF+qgf
76rp1gY++fpAflPTXdyUJyaUI9H2EW5PNJI9IfcGPbLGnW/9FqpqjdX123jEw9Cei5exwHnplmr8
mLmTuKHz2G6tFDlyf4aM92LGX72sYMFCkR6q25hALifKN0sCkZS5npId8hHuzht7tpl8Pm+90ekD
5uOtxIFg16yNbtKUyAfKak4C68VT2WBt2se+1eA3Vxcf7TfojENJ7qLq7g1ZPmUeMIYp/dbNYCQr
bwnIS68vzPoo/jWiRrtDTZaWLzCymBnKzoa5IZEz/JURgA1QrUVhX+1ZKpoe8UQZF8iIDsEj0Wqx
S390ubn+fF85hinnXVq1iInwOo6Kw+Tv+Xbs78wvfzNXf8wo1zqx+QjyIQyjF995ek91NC8qi8B/
Qna08fx3nnzlVi+ycqzn1hBPGS8/JIJvM2fZLXZ6FLW5pVO+87h1l3Hibaxl2oE0ececcnd9kOu7
7s9vUHyBZ/ddzyvwXeX1owvtgJm/jFpShtVdh/5m1BZQaACf5bnD4ZGxgCW1KJ4oR3YPiQibNprj
uTqOExMyFDh5Y0GizIJrboonguTWNPVok7mDj/sfrSg3pZfGQ1cNGAgb601TgKEwYYdo2l9fE910
KfvbimbKrbjCdC1bBC6jrjlqLSwCR8m/y6FsbLY0XctdEFIV02vGcqRO71j5nMWa86MxoxLrFb6A
Z/cwjAypIKk4sIAc27G+T/ZfvCBOxkOVPYwqg1GPDsbT2ByrkdzXi/Hj+pJothdV7rOEuw5tK4yl
MSs0ESNcbZIttK81NJvrZv48MJVLRsCMsEY8MM3y47JEQW49mzrxkPVl+WND7r6Tk+JmY2fzpQYV
geUGaQdiB28ToePTGXUdSOv7+I8l5dgnnRtVc4zR8OVLSozXbkFO9/q66EzIwZ4MJvJYMxs9TJTz
MgZGUx270ru5bmN9Uf48wZW1j8iStLOJQ9+K3fQzbvbdpLkw15ZEEvKjxRdYgQuuS15MYMW2sIEz
88DLHJSgD6zYRbmuw3fdDsguGVgiUDpS3FeFxiXmFj5GgqoJhIs2oIkB++090CfXp2xtWcBU/a8h
xYPVjtH1tHLhwch947WbYo40U6azoPgwECZO/VjCAqN3EwjL3b84iScjUF/cvCGjVVj4fuf9INar
XX9oBs2+kpOghjGnJhS3ZSUmsOTCw/Eo94NAVqtm9y38fW98wStzU/c//2JRJAEhhBhsSGIpZ2VB
7WLwUJt7GoZXCl1Vp9BATNfiMoSvALaBGIldsFWwAZhZwUQJ2bwmKCU/0Ld4AK6DfS9KHQxgdfIk
3z/gMUgduYqnHEfTz1KKB6XlfUjbLdg/jG/Rwf5mWX+zlU8MyY144mHsJK3G1IIhvwkQH03L7vqq
rA4EaEj5AAdQR2WiRnWmXlgJ2hbTLrfcjqBp/lQU32dv3BjjjRF/vm5u9dyAI5+CXhEEcp7ik1Gz
zsyyYMjvoN4XvXi5ZpOt7oGT7yubLBOunfBCxpOoXBkbhEgT22f1Y5Vp5m3NK6NN8t+BKL7MAZtH
nlAMpESTchkdAcEIyliTudcZkYt3svhW4gOy6cFIMzcvEI5+yGcgV03dg0k6qwtPIEVvAYxFFvYi
PrZKYta2QO5+TvcZyqzlT7KIfe2VQczEpqXFbs64xoOuXgYnRpWVit20aaxBZpbZUzyL7QxMiV1s
qd1ur2+51UkEghlN1wCi4t/zSWwYG/ggd3hnPtAWRcFD0msO6epYoBiNHB+IRdARcW5iguBUVxFT
PBUoDHB239RdkIhHX8cAtnp6Tuwo+4G5KSKlcgYporF5zSrNRK1/HQwsVKqGXVAukmjmvR/1+Hpt
3k/O/Gz4syZUXl0LAEf+rwll0cfEW9D6C0Kh5c2KP9HuPnU1S6GzoCwFGeaaLhUsZFEo6NPQ3/tc
k4ZbN4FRoOkKrfxqH0rvpYlTGoN4Gth3kn4eh0PSvV7fs+tL8ceE/PvJwc9HAVUUcxRPo3mXiW/V
oEn2rJ14UI0BmgIyBopy0vn3jZjkrh8hbp07cutKFouFbZn5eab/lONLXD+AufcvzvupSeUYIoVs
dKmFF3IS1fdm3WwFmkQm37xrpvTl+uytLZBUr4HkvYVspprtjUqzGzxvQXCWoLWk/ma3doCa53Uj
a0sEJicJTkLfHbhDz6fQt9vZbUtMoc/LkFTubeQXuihj1QaqYmiHA9MOqB7PbbhRD60fXoPTNbCW
g7bbbu3zDmiOwfeN4sQFFK4TAGh2qNYDm/9M+0dLc9jXPi8zLkCcgMEVAdn5rx8ExEMAhhRPbR6I
Kch0dQPd9xVnYkxVnuYRvCHN9z54pnXNHur30XoNFAQKrQzYEqg2KocEUaTZAi7TSVXfwPO/l0O8
u76H1HtDtaCcCTudRt+spu5jNgKB++Cyl+Y+o4frRlQUMuZf9ukhtJMqoQAVKYH+ZLCZ2WPSfaxH
89Gqov3Mo2fTLg559k1En/w4fYJwETLX5p1hfKb2F7R7xQE4yjUe4CLhKH+Ig/gfPwZlJAjEn2+I
PGlLc/L8/iOvWSgI+9YVHBTXoHgL+iw9AGp4OznOjUijg1eT7za09YD/cnXtzarz+/0zUMoGXgi/
50IOw29ZjRYe/AwzGvbgqzkMrRNvu3l8maoYrUsZyv4+FXEApupoe30xfieDTmMtHAbHlZJDvglq
MU9FnEU2zyHY0jcfF6gJQmekF3deW3xsFn/eeAk/GK7xuYpK/yMw03c8pV8be/jlRM1Pc+pfhggd
TQnjn6ArBNp6S5AHbnbNvkF9dsfn8ZhDoWCbm2OBTr1l2yTGbQwt2Hia9qWkK2XLA66zjddyAKUT
1Cmm4gC2c/kfXeDM7EO9lGWQVN4vaMrc08FMt30ClgQ/SvZLRQ8JGi3BIJUEbR3tSUpumYWrgvSf
QIcYbwwv/x6ZfaaZsstjiGAEkRVaaF2Is6qEG6zni+0vefOx/SyiOzvSdDhIH3qyINiLFvhtwPMF
cBxykmp4SJLKtqc2sUJsmF2yuNAmZ1t7NpCdQK7FRt/l9R2gDOc/9qA0gwobfDq2wvkhGJGNdksz
skL0acaveJ9e/7ziUv77eRf0eUD5SQjl+eetpmHLbGZW6M3gU/fEBHaLshFJQGcHdOsU/XnXDa6O
B6kjzJ1sOFbhSSP4JSCh0lrh4tx71QN9Z877PwNC1t51QXkM5yHtn4RCDWFV0QkCVkZTbGvoEMa/
zNTV5PFWZw1STBAPkSJGKoyw8XrLKMCVFnoVRSuzu7U52TvZo91q8jprhoDkc1D2JNgAv331yWgk
F/3sJ1j9fkC7L8CnL9ZotYFlcj+wM7PTbLa1zX1qTvG4HZi4UtFLc/RL7L/kYs/zfTG82Ozt+i6Q
H1JPEXQMEBAh3gK5tnLHAFOFjlxmmOHQv3njV77sm0QTTqxP3R8TynVcW1PuLANMeM1twtD3fOu0
t2aiuS2Vy+H3djsdiHIlm0Xrp6LEjCVss0z76AN6GEfvkKB3+B/ONYd11ZgMIHEJAQWjHtaqMizI
geCwCrBK3BI3p59S0npbyoV5SycGyfC6HtGFDcQpCTifPM0PWJ1TsHdD248AsKQe3tr3Mx77AsIT
Uf+xbrLvU8vrAJKfcTBw3WZc3SMnxuSPOdn7UY100Gzk8HzNrvlZpDfa9tw1X4SQH4zREnyDp825
BQgwLiWTvnWgxyR5QAn7L3b5yfeVEaDIJ0pBUiskFGRs1s+muJnZ8/9mQ3HgYk6Xlg2wgUL5hE72
5RU73wqScnj93wwpyYShj8CxgBJ8iA6pgxt7YB8atomh2WG6JVGuuzqe0qlyYAX+HR32rXfDC13Z
anUXo6iA9A7+uUj8imG2qwEahthY2+gjIBjNx0n33FvdvCc2lNnyeFMZBsgSwsH9Gk/7Dnrqwz9/
sSD0d2snFCMuyAhyVkRIjmKqrPyu4F9KJwnIyDU33eo4TowoXrQCRb2JAhzGQR/BTgTR4J3EwVwf
yeqinxhRnGjag/LWpjBiGU/AylvGu78PvIOUcLIdwISgoHh+znlLBjydqB22qFY130ABpJmlywGA
CY04UBOTT2/IRZ0bWIjVurlh2uH0AZCjoOh02ZA1A4ClA9mI7AGaXpVjwc15ggYOdUKakp0/ZZt4
0eSOLw8FmIIkpTyKNSCXV7s76mlCnX0iTmiDXfs+Gs0X3yLxbszLI2uSm+sLfhln2BgIpJLALQgR
T0tZ8IiPmZv1wgnrbrtkX5oFjgStPV9te3vd0Nq84STDholo7SJH2TZzzJKmc0L+cXLvAPT6m887
UJ0h/kpqb+qsdqCA9IQk+wBYVdJ++ovv+8DLQYocq6++gJti4BRYIidsZyiDHDorvP79y9ONeYHo
J7Jfv7GnShgWe/kEGbeYhrW3SfObxA2yd2ZFECDBBBQy8L6A4AxUzM6PBi07VtV45IammMznKmHj
V2OKHc2GUrvCf5uRGEacEIlkpIoZVpi+33WzGRoTA4KxCQCA+jZNkDfhoM5zAEUShya5a6fHeUGp
p/qZ95oDtLLVUNeTDFF4dSCZqPwCczCqiDoGCffcIYcysTSR5soBPf2+2p+ylEvUEys2w9mc9+ix
3U2Aq1uNseO6hPXaSGSmA0rhSHlcSLXQamkAhcLd5bTz7qGvp931XbfyfXSM4usm+uiR8VPuFNMp
0jIZMzs0/C9D2NfvPzTgg/ewsSFjh74BZSF6AC1kLsUO/XhTjZ+d90dckm/+3++rFJstuio9t/Ht
cARDXXkPDeqA6QSa1qYIFwr422Q6F1Kz56emoUUSU3O0wfvqBsnX1tG9YC9PPpIkALcjmQG/guN/
boB0E7BvVTqERr4XWVAmQaLLXV2OASZcnH3Uii0IfCiRaRTzfKiceAzz9IXH6abtNAHQ5YmAAcyQ
h3SPpCKVYzx5IHjA3TiTZwyhnZd7XFKbugTgap/7mgKOzo78+4mdiorOBHJH9v2ToDG2tl3tOb0R
hq6xZnVRwN0KXKdMXalphc60UOQorSF0UNlsOvJjAPLWduMf18+fzoxcuJPxWNmUzRSEY2HRAS3b
ZLd5VX73bR3X4tq0OQylAtAM+GitVbaYWeDtv1R9H6Zp6AEpU6KrIqUz2quH7fUByfjtPJuApyCC
I4TzcFcXkCDaLZ3beXYXUvdQoIjHbtwIOOvseYy+zenbdWNrs4caEV6LqN3ayASez15LwQHmozgV
1stN7IV5dmO3mqtk1QTkpWViAThglYUV8txW3tdZH8apA+2WIxRIAr/a/cU4PBdd78A5SFYzZRyQ
gULm2ulCJJacaeuYAfU167I2DnRVoR0Fu0BWjc5NkNgYgE7Ffs6r5w4lg4I8grn3+jDWdhnqFXDJ
6NxjF/nRtOnNHD3dI7xxdudVzgMr6b4aGjBO+rfXTV1GrYggwTEnMTMe9rPi0JLMA2LDyafQB77d
E7djskPv0tYen9PG17wo1qbu1Jbc8idnFLK23YhS2xQ644vvf4ayTlAnz9fHsz51cpMh8QvWK/kb
Tmw0cWZNHLWNMJq+msl+Su+qZeMTzUh0VuTfT6xQM4K4WAcrjjEdUELZxna99awH0mpK+dJtqV4A
nBmokoAVBtGmsjxj1LO4sdspZIDMgecNxNGH6xO2uignFpRFoVPFspQ1U9jYP6YS5Zbbmraa6VqJ
ZFF3Q2QEhQt5LF1lvsAx2Pj5XMDI9BrPn4V1B0q3ncPyYEZDci/eOvGGus7GsO4a677pdVSaKlMR
Qmn8ABT/IMoJ2eoLDKcfocIHGZoRhPfV2+DZd2lhfsqq+nEBoNVeXIBZ7A9UZhhdc9ovbvPl+iz/
P34A2DsIkKRQKFIujooSNowWdozfHAvrH3MYtg3ai4xb0r/66a6vbjrz3rHfnWqXw/5jVfGH4OOd
W+HC6kyrACA/o97OyfeIapzI2nE4NaNEdnWa9zSd3TGs/Te3+FKV+yq7G3Vs4mtn4dSK/PvJobPm
ksZEWmFAFYPwJ4jf1zz5n00CBkwpjAUWdNUXNmIpoxQ6Y2HbpNWGTO02WvKDwfxdQqIvhhe9Xt8U
a1c8oMy/7xEQyKq+yoafmgGLHUMO9j8LmseiBMXIrTlaWytjUv3jur3VCZTkUi4q+Si9KLuBCRva
UlE0hdVbyl8cVxOCyZtP9VVo0f7388ouyBNu+UOJzxO0T/bx1ou2Mei/UFIKuiYQbNgSnQz25caj
UNrDgwvH2798ddlNnCB9G5WhU76w0QqcdJdE9qZKPr935mQ6BDJwyFM5KPQpW8/oh6IHFW8RloGL
Pmqm7aWWfvx87vBx1MLAyo7I4kKXa4mtYkqXuQjjPTN37j9sRj1sl7/b10srSO0gzYX/qc95SF+A
UhayqWEGgF9g13HwTnFZHKEzC+qDvswGlPalBdPfQ+E5pZt3LwRediCvl/K1yE8pCxG3dttXbME8
AaK1sXVEYqvLgHsW7YuyEVhtE1kEXcbYHvF5bw5EYgbZ8MUwtibblngjXR/K5cUrWTlRzwXawAP+
WolUpjH3bBpnRWiMnzy8Joqd72nu3UsHg05MlIKkfA3Ka2rWAByPXhYPI3qzkmxr9nft8ka9Co+I
fgd9C4OU++tDWpu+E3tqFiF1+6ma8rYMa2sIzJyhAz355AhmBqQSN1EhdIHF2hxSidZENIybXU0p
dG7KaOGQIkxJ8mpNKcKkdDPnTDOuS8eJHBwyYMCGgPDLVRWZnRRAqj7xcPyhLHg7x7p84uow8J5A
FI5K6AXu1AA/mi9GowhBfh+w0ftlFmkRTHycNRtiJRDDSGy8xoH/xn+ouFB7suAC4rTEFQcmturW
qG+LZQ6IO+1s48Z1b1vxvPQmfkQJfqrHvNi9f4ec2lejTSfp+2KBfTervjWOeS94irYb29uD7/rJ
KZims2VtZlFZRhMkqvLAO8sL5DRmSHnqt3PUhnG+KbwGQdZ8U6d/sT1OjchjcWJk6bO+TSYYKQgY
wwJ+vD5nK7sPewLkIMihwOOpPq+d7R6FaNGENEhQqdL5odXP4+OWTGqBrVpO4cmvj1neLLyYq5DA
YbfDa6kJfVe/L5XA0VaFFiOVn7QxeDqlDb7Pq8/iQN7Z6CpvHKQtcf3bIByAsqjy8zlw5ujXTquQ
QfrVJc0ucx8HnWNbGwMuBLRCIneB2EkNbcaqrZEsq8I0+tYNSdBNmmZknQH595NFIENLB0RPVWi5
r7XzDzM/Xd9Dcp8r8YW80f4dgDJLaQuRENqNVTgLHgz0MPEtox9I9XbdzMoF4JlQhIIGK/IveISf
D6McxVB2Cy3R2dgAA9w44GIr4hDlxVc++G9G1GnOxsr5xtWJRkLym9JCveFc3ynzzjfLkA7ljJQ1
Sj115H0wGBgCrg9tbYVQcUXiCgQB6N1UPNdcVnVaTFYdJv12fi50bCxrnwc8Q7Kru0i4qHlfxrNc
+C5OSVSZFeB0AjwpfaxD7OisKO6wiOeB+wm2WUmMu2x0Pla9rj9kxQSYjFAKQRSLnmGiOEPH5WY8
RFYXkq9TewcyrHcvw9nnlWVYajiYOMHne3cbPy3k8BefRyUEPF6yD1ItekPFAmmdGp+Pvjr9F1ur
QbCyX3GHIxQDBws67VRnCP4so47nvA+JIct5KR55W0/Xv7W2BOjbBo4VLhEVcHJ+Cr2EGEM9ih7g
j2qT7XjSaqLwFW+C+i1y+cgsyNy0sghlmYi4p7wLZ/fDVN0l04c523Q6keq1uULfDbK5YMZCs618
b574RNahwzY1MFfgdQLJxK/W+gWCgfcfayz2v0Z8xWMNaGgp3QFz1dK3GrpFmstvZQzMArsEynYQ
qQFz0PkYJruMm56YbWjwQ2ptmiW8vl9135d/P5kjsyK+KCm+X3V3Bnse7c1SaVzsik/Hox54JXTI
uVJg4tyEFSN+n/ysC1uscGPOW8d6a4vjVByj/vX6aFY2LmMoaqP7VBKRqdlO0jZmPxVVE76ZLMxn
zVxdfh3NBkAsoVcGnNQXKbi+ZbSzEuKEaGlub3inCTVXPo/wDJlUC7GO7Dc5nydzsWgVF5MNDx4F
TZMGOsXmVQO4GlzPpXhlqRWUnhjehFoTGkyiX3dD/PO9c++i4oiPAwZDsAbKMudD3ZlmOtBw/pi3
D7zSBCArP172KYGgC/c13lDKRnXs3BtrtBiHLLf2drF8Nr13cjzCSwB2iNeujUgQSV41fZcWtE2c
wkTXIGDCdAMeV97c0F4TqV2eOLz/kEBGDR42Ljiu5iTuiOhHM/S7aJe7u9Qj+8LVMT1felhYwQWK
qSJwTyoctXZq0CkZtYUmljEABbIx76o5JI4m47lqBm9OMLR7HiJbxfuVkevNLFqssDSLG0LxElyi
/AE5VhIIP9m9e4chHYFsBOIcE88B5dbw/Qis2Lw1Qi8omteYf77++ZWF+a0bLHMBkGr7nYE/cYXJ
GPu1WVd+mAzdS59xGLEDZhov182sbOQzM9b5MU9y6szCq/1QWGVgQrx20qzJigEXVRLkAKWu2EXx
D1gUBj5nHESn+WFBH1rz++Usn78EcELQ1Pc7i4a3jJzGk2ni4O12i9Kioch/RN2+eiPl/WTtybJP
pn/ePVVYb3QhWwTV44uqsum3bZLVNjqxdiS6S8eb938eHPzwuc7vjL0S5izUjpeBGG5YWCAmvel0
2dK1hTj9vlKy8ROSzsRMvND81PAsACxYE3usnD6ENUheoYdMqhoqSzGwlhVeGUH7OyuDEYqvGdgN
6kpsjPz9U4XmLcS00GFDnlyl0kgzQ7RzVZOwvUuHJz5rykwrM3X2eWWmBqsGJ3zWkjALPB6kOjE0
3eeVI1fZSUPEhM8ndAuC16TV9MLIeVaOBNR30TQA6kI036hhR532dEmjdAlFf+zdJyf7OqXvd06A
IyGrjMhfJvmVpZ6NaqiNskHLMVj1WgCqvPnOmTTLsDoOvCkQbUJa6oLhMXZItrh5aoadBa7yKZyA
+fWG5+unbtWI5xLcf2gWuUC0VrYPxvqGk7ASjwv9xYdiA9zs39hg6DhES5ts2Tv3UX0K1XUU+9Aw
b91FWQcA5ONode8/fTJPAUkKlEJwMJQlmUTNU56lJCTFP6V1z+NbbqDj6uX6UFb27pkV6QNO3C2Z
Pacp65iENv1VEtDM7a9/f8WdM/TUQMkdpJUyyX/+/ThP0RyeFwRN1FCQ/my0t0zc2vMSdLQOCh3+
aG00QJQjASKbHC/K6GOUMS/rcxLygYL1kb3OvW4Tr1TKwbwgsUAeatcrTEwDyru1aEhokfl7M1q7
XoCKf+HVTY4idkzrG39ydm7p7iyg0xrcZpqNsbLDAWKQlAB4I0jpvvMprccZTFkOW8LGeKHzRzu+
zYfb66u2No+oJiDdD6CYXLtzE9CAqIwispbQTb17e+geOBs0b6mVywUND8hYyXrFZZu1yU03anJp
ov5uCTDNsCIYZ+gQvL9ZCQQKyB+jT0lG3ur7sMMq0Koe4fxJCaL7wnMCMk9gzbOTTVVN73ekkjZL
PlOQF7jADvtJgVdG7eImAzk2HZBAST7xJN5eX5/LNy9aAE6sKDeOXyYGbSxKQmHQjwJ6IV0BsvXh
m5F0B5doXMTlfvsdeqPrE7KUSGbLzXLiIrqmiZpkipcw7StUyk3IioqdZbxdH9KqFbBcoG3VwT2n
1n55DNYxkXtzaHLIgrF4eQIdvgvhzUhzC/0mMD2/TjGeP5YuasAkmSug9WDJtAIhPnHvlYl/aPLc
tiIgPfB88f9HmuJyvwPmARJjuAz8ewEr6DODOPlozeGYA0m/qwHmz0Bbu3n/LErsgnS1eGOoj3xu
uROwbxNOVdKgF2vGQ/+JpT+uG7n0DhjKiRHFO9C+bqtGzEto9ORuacZ7+l5CIJlR+8/lioQOmtXV
3ZCMab+4LZ1DQP/F8mjMj/1wePcoUAsgQN9AlwS4SrlgJ9t6yYCyatO2PD76jRPgIaJx0yuz5OFh
gawU+r3hSJVZYq2BfmMWl0fKC4j/ZMH78UkoKpvoJMX9KnsklYyI1dBU4BVcHKH4Nhf7WHPs137/
yefVLG3Ga3hTD5+PrZdo2bs6FazV7wPcjJYceQuorcrJ1CRm6pviuID910JNt9SEzWsG0KD8G7+F
dJqnzk8k8maOhDhmkAt+K8t3v4PR4AFiOYbcIxJ2aqPtQorK8ydSQ6nR2QAfTgodnvEydoIFyPP6
SBnhra3ewoUzmZ1ZmvWR9puYBCX7kJoBEfdFijZYTUh7OVmwhb4/WdoxvYt7y4bYTFWSrkHf8301
g2RCx767ZgAtXShPoRcK2DAlELRitPrFC62PMcSKhCuCWNfBfXkpApeAsAwYF3SPIfl1fqD7zigW
Ipb6uG3ZA2Pbvt+4gflOqn14JliRdBRgIEDqQO1QEMRL2mhk1dERZMsXtsGl8V7HdG5BbosTxzT5
Oao8EyzkfbEZE7Idde2ml3cRLADgArY1mWe25FqdWGDCo1nJSHWssztRoiXtpu3vunH37nGgrIAU
IfLNSKkRxcFGM3pZFxzzY9tVe6jaFFT3uFjZU1gOkNVIUlQsvOJivTiNJxb59dFOXoryqX13FAyh
BMj0MfDyIHGuenCDl4uZJ4k4zvxpSiEf/G4Hhe9L3iJsKKQcVfKlCmggj+U8P3ZxveXUDjqdivPK
QlsUWgoELXVyJZRDZ1KQpcydmx97Z18ZH93mjmXbXEeXsmJF9q5QnDvZJ8ZkaHeynbhr5rk/DsXR
CLLm16+M/dA5j1ULUCBFegKUAfCG5xbcviprUk1YCfuu8r/FyTMw/oAc3lzfsSsOV+Y/ZA8iZDSQ
5Tw3kyELPdEOV55Bs/t0pFtjdLZ1x/YTAQg7qNu36/ZW9u+ZPWXi8rjmA0RUi+MQzzvX6XZEBwSQ
XziPddHBh4OOzBqykECdno9oIOkyZZNXHHm993kcOH5QO+8OpFAwRvcMRFRBGYxNcG4DVG5xUXCz
PPbzV8v6teiA3mtjQGcOg7uCHAXCwvPvm7nn9blvFUfvk90FrPmQ5OH1dVi1AFeITCdCGjANnVvI
03GZWqdGqAPsj58kG0bLYEl1tdy1XSw97n/N2MpE1RnQVA2FmVLsHOhjpZ8AADI1L4C1PYXaParr
qOMj8awYAeVe5UPTpjjW7Jf41OuQWKufR3kMbzScedyD51PV5IOHHgeCDcUQkUCbEPxumvtv5YGG
DQW8PbaufLarmS9i1YbfpmZx9AmEkvob6vNtVP1K03QnjDmIUf0ZKxJUU6WZu7V9IDGy8AFrPEl+
HhdNu1BxrJZfNnsx68/W/M/1rbYSpMDfI5hD2wC6HFViSidO+kiMiHpdwTZmaX/1ouyw0OKnX1sB
i97P5+KDFg9ERsQz0c+hOk6nwwOnbbk4DkCz2hW02GpzZ7O/mDcJB5PpIqSQVcK0EpoH+VzDSj3c
+95hmLaWDh+9dnYkjTPYfCFFjxTy+b6botxIvRp3TC8+oLNjl9QiaMeHdtQ1p6wsEPJEeKODohqX
vqNcNaPlFOh2nONjJ6a3oTC3CAUDEhmQuR920+i9vns/II2Ixk+EGHi1q2orrO7sGTol+ZGJkGC/
pS8VxJtm/J/w5+umVo4uepApMqN4NkrncD6F2SQQIA8UwYD36gaD9f7LDFARcIABQ4QoQN0EfF54
02FZjvlz0m96HY3/St4VmUJsLvTtgeaNqtFSVC5YmQZhcep+j7yNmNKD30Heb9h35BCxPW/TXVk8
8P9D2pX1Rspz6V+EZGzWW6C2pLJ0qpJ0+gYl6bQBsxhjMPDr56FnNNOpRCnlm1d6r6LGBbaPj895
Fsj7fv3dPll67wZe/v5PeqM8H8KoLJV3o2WutGcSf2T7pkp3kGg5s5FO5ReX2wXG8iE6hwIvUlv2
fizSZCUkmJCZM+iM8QJOXlfOcFXIp6oPV17w7IVHlssk9XTcn9tin2Q/KMUSrA3EdYLo9H5sMDq5
rbxA3knnt1aXIduDhrHyp03abrmZz73qJ8sR+cISMXA1dz94vas2HCUfjbzjze00drEMRhRmZcxF
FZfum8e3TrvqwHOAz0kk29uQrZrw6eup/Yu5OMmPUEdFwF+K6exjnUm2vnCoUXcu0TvV9l2EDlWS
ZvmacnZkFV33HfuJ1hj4p1VUMbIarG4NFebbatIVyq51YudQ7lOsef76p32IQ7giL4znZTbASj41
puNQZs3mlLQHM94AGRNN9lqplZNtCP92pQoDLNaOi0zPgqI6CQzwbja9Ur08MJhTbyQ/Jyr62avg
jrO0sVDX/aAZ4E3WRLNA4/l21NApGWuVdK9d+5w1L19/tA9ravlUBPe1hQ4BVP5J8C5FodlYO+rg
xbBDqrL114//sENwXYMuKKYF23Tp/b3fIW5NJ3tW3nBw2R9RH/JxAxc8Y92lLvSHnDMnwyfvAoFI
F3RMyEXgCr181X/CDu0to5jXqEOttha5sG+/fpfPHo+LsxPg2gwYx2kXqatEOjhlpg6K/eErVv/5
/uPROgKmCn2qELKg73/9UrsPhEfVAWTtV30u4fjsx//79JNvI/vK6/2cqUNbPcceO1PZ+5AGop7w
79NPclyn0HxwAvz2X8V0Z/0y/cP3vw3qRwg4DhRfPnR2rc6UAxpV7aGsn3Tdxb3tfHuhLjRm3AJQ
WEWR+LTn1UBOxrJzTG4WXo0j0mZvb5zfzL+c5q3VfftegywJhzLwYLhlokxysi0sBwdj0BTqYDIU
3CrYe9dr179Pz7EpP846xgF0bjH0QNnkNHcG1iVsBt6rg52vmnxlvluOWV7jn8cvw/+z4UZCyq4u
8fi+2+fyvvy2ANfyfO+v2jkq/x+UwqUD91+e4vlEB8nY8Ju2rWLbrmIS1LFg54wIPq5igHaQQaA8
jUFRNXn/OmXYaZ/PozkA1xjZ5o37D545o/f5yYwsophI/UNcMIDBfT+GmblAWlmMB+ObxG1UQr8d
BNEiRjIOpRE8H3XX9wPwtCszL+8NFnLUZVD5/v7z0RaGGOVybYFYxskL4NO1U0CEe9DrLpTAy30b
Q0VB+QGiBrvdI9C7PJmFuRLlBOFl9xCKX25xyKs1I+tznIZPphp7Dxsdd3IwpE4zN0DdJ+Q3uXPo
7iCUnGi4UGXf1gvEi/w7xkldYdC+xmrDGHlOk9w8wIzkTJ798XTFCAAUoiu31HRPr3hOA7up3MYI
Mksqdo2DZV3Wb2TaWbD4JucgDp98M9y2QDgCs2zRqVv+/s9uJ/3QAJbC6CGYyVaQBAplluabryP9
csq9Sy9xW4VwySIns0BLTyMjz2RVUxGQg22/jVTEZkzjcchRxujjb4+EI2W5Oyx3ow/gYpMDdIJa
ynTQEw2tqDVquKSpT38Jk4cJ0q/02/kDuHLAhiB3X7xCTylnwZxOOOC0c8i6VTes9Dnq7N9q2Mm3
Q65IkduiPbjsnfcTpJifjk1Ts4MdanfFLbeMq7wMcCtQ3dVczRz+7pWE4HSQSZ5Yo212jnH8SMO+
5HKG99NO1lV+Zy9GL9yofIP7qX+dQnJiz6qJWJvJ8/obm2hxzcZfEBUDLtfbCtvV65Jws6oVCoE5
kX4dpW7R3ZDZ56vRJdZLVwr7rii8cwJkn6yWRW4e4FdUAxbHivdvHEJtgXizYocAegtheZwohZnU
ZtJnovbHW+bSvMJQgFkgn8W6eT/QKFBu7XOHHQaYYjFz2wNx4QQvUxdA34FHfNz3/YZWO69NKkBY
vl6puMB8cmwseMyFYgQRxw8qqq3q59SkHjsADfJAZSivak7K7Zg7MOaFo+ld2uj2pvdoFWMNs42i
E3SCDQiOUThXYxWHI5loXIReuxndqty3Wr90gf9CBPCd0i1DvbIr7j/DHzi/n70GZCY/Qzs4dlia
YpmwV88B9QsYO7ZrRe3nURiORVIoS65MX1ubUHnjXTb24501hd4zHDq8NupL31prW9pgRvE/ss3W
i89MlOf4Rm1rCTzdVvHA4ck0h6O9y9PipbBEtpbaU1HoiHLN7Kx9E6Pd70fIZF7WgUZBXtH8V1aD
iBNl00QRuzVyhJI761mB8B+3GRwGKg3L1czPf2I5w/kZmhIHOzAPpemaZPZn8ViFfgMnAHtY4/XZ
GoFnjAc7nbd5KUgU9LZYydRC+qfFPQR1+L6bLLJivfUyTw6MywY90yzyeVD9saYR3hIe4pQjpHct
J/s+NUTcK4hhb22paBy4vV/CEnL27CQD0Y2t+qiw28de6PCnQXe3WwVVQTa27J9FOzzaYT3CpXqi
l0GIjx7VIeGx0nJ8KmTjY3IadwYxuaruJ9mgDkCtMN1NjHVxRQvn1s/h3RkFcFMtk7pmwQ+nh928
trIqTtsKiB1hK37rs2Z6zcnwJhWHZbzsftUzasRRxixuRw7J0GErh+DByPJh7IJHOs9TFoHKSH5o
X8gIyFTIvVswuSJzHcioGjh0Lb1wbFTcW1b92wuATyt5yuOhS+u7HPXKrROqIzgXv1x7/MHrIqOJ
6cZV3pE3bRsVpY033oTdbHTSBb3bXHVW02+Mqv+UiFXpGqQWSF10g3v08qHt41RCESGxNYOoMB+C
LoiDccoPwA39rD0N663G8kaUB82dUPkvu/V/TIWWXQSr7p/Glq9j1iL4i8yJawEFGuNyE6dO7sMw
IgvWnfTULrR6Dy4KuaxXpSyyKiHgXF7CeDNvI8la6K5wJiOSp8PK84p80xRwGR1cLRMbpPg/Uoxy
J0R1X04IFaQRzqpu+GPfWezBq2mzm6bud+vpbog8yesLWU5W3Gv3V8/Z7CeWz7pgW+Wz/RvBJ40a
pcYYGZ5eUehbqx8Ix9AUbCFcVpneQDRUNMj18zwpOQoz6GU+VDYIIVvoAvMMUgeid25SAnTN3Kk5
al3dJGPKBE7Z0Ev8Mv/jFW2d+F2BEZrALaHo1dblGqiaGUvJpRE1ZF9MjNQw13DadtdNlRNB5tCO
vQIOvjVvoZ5XNjBOsCE7R0CeilFe1QmZxA+aIVBrZ3yBlHK78cqKxyZ13DikLaNrk6HnG3dT8JvN
VlftjVBXAj4PV7WpC4qloe5pVe2nwvpR+o20NvOAEyvuHDJAQTU/pmP5ZAcFAo/JXWeGgaH5KaFQ
Zi5UkMNselAIa30tBjuyYNgXVUWRpZHweXslGQHVToTC3Nek4manXYtvjSv5YYJ0iAWeXC9xB3Hr
SFicbXCa812rqzpfFRYMIDdYqjdCkY1O4ZXcU/HTJxB7QH6oEg+/IO582cSZsPo+4pzmVzQYs1s1
piIxwzC0q8k1l4a02H11LolM6nEMXikyyPWYpeQ1Veu+XA+gLaxIClPZRZ7gZiwcmgKw5nGIOZPg
WuW0yhPRuOoxUGw6okv+Ajl0clnp4bYuMRuW7ZCfQOwFJrLzLotD4bc8kg5I8BlMZaPZlGNcAhS3
525QrkuXjM+9VumGDUF1T6zxfq6LJ7DK5C6grbunpcf2QduUa2xnKx7cIY1whuqosEieoG2QQuGg
ntYz0IN7S6RWfcm8YRijsppfIKFVWBuG7g793XZ+AEVJ7dBEmNEkPaJ9VGaOl6CD7iS917bA5ml3
JnHpNWFkjBNGLChfh5aZuLQGBNca1Kcd3G7s6kosYjP7vgJObQJ4o0tUaTkNtPndLFw1FfQ+NCU4
iKgHg1s9QiUxl7Ai6Lasn56aqQwSr4IqgKRzdclnte9MpiM9lECn2uVLiAQKelXZjfZnmnSDYivX
hRMFMYisrhmcqHOk9YSD48/k5DmJddP0SUAnhS884PYT1T2REq+e5vbGx/knkrmEU/1mmuoK6zTj
TeTMmmWx7vMyyuoQxFy3uSdTKyVcm1BlZjqF0xhpt4VvxXMJ8jfcdCGPip9IWIVVVRq2aSxGV3lG
gzjvg+KKjaKKyr7cSDeNUhvzogf8MBzV/QEIfXJLFa9jsNaxSZ2hhbBMAcHyqC11/QCl3XItJ0JX
bi5gDT+k3cEbRyiAprL9YYAJ2TLI4u8BHuabcpyzKNDmz4RPGePElXGA7vCtB+WLzVJSTyqYN62Y
Y4Yek5Cap7aEth+xi1ugt9JVbRX6CXHQPJVimhKE6OaiCbLuLpBVg+DgO22c+kZc03Kaf+ZZ2bAr
q7fNL6h1wxJbKRYDVoz9pu30Sanq1e48d+0hKERE5DQeRprG0urFzuvwOUK//+0wfUeMjeTKaQGH
soJDIAu2DvrMU3E+AgLC0K9D0dJLtzZTXZLKrImhtZrHThrS/QTvx4h7dbdDGK6jugialciVf8RZ
1l4bJvoLV0BsRlDsjp42fhFXKEVsjHD6TUqFuQzDlEdBNgYUlzc9R/AUbq9Avnee2FA8ahpkD0YX
TeSOQXtZIoZEtChAVeyQOEm/xc4Zkc3dBnMbypU1jCziBat/d5r4CX4rDvSuKyuY0ZPfvES/Oxkk
OTp67Mat5Q1C3wyOnb12FKnMwNSFCukP7VT5HvKoIRr8bTiLjQ2zEhXPjdqT3L8TnhFYynYZea56
4oG+lUXbbK2wymMqsg3ytcAdoRE7rhFoN6rrh53wLCexrdHbQT5QxwDmt5EiAx3WeQPlPmXPC1YP
Rzabqi6mNbQTere65jPjq9TJ1Gq07AH/oktC/qw6v4r71lIrLBFIIHksyaWEoWwYzBsct3/YZL8Y
adaQFKnBo0ATTIQbpwiSNnV/c1aTaBYp6Cggs0a+ysF2KirUqvMsCguDl/CkjlHvmK/kkB+kyd5A
Ay7XoxQd2oHdIxNtHpfUe5onN78Q2r0xjEInLZB/qqYOrgtO+t/gaZF9HqT9cQ7SdGOXNcQtLFPc
11w3qyol05ZLz4SrySlJcQUDizayqpBfEnxy6ASDkh/4psGdVPWujlhjIfUSoMGsQjMBfx3gOHPr
vkHyZsHop8NZ+VNOOOsi0rLs4EBFeYqtvGXPvfHVExXdL8gRPxvupXE1Zx3StgI+OuaYTs141yqN
rC9DeNmTTg8yKYVXkrgozKjiAAfS7zGYgw0U2YdnpAwqQSnTjSonRxex0KpdZdxqV24K8/NQ0OIS
4g7qhlaG3Hbay9etJ11MgidEXPCuCiOZT+m90BJw1pR2pb/Xvd/QiDvDPCfct+jaouRPmunhpqT1
vfK8aoWwiwsDydutXXspdIAagOUGq+LPeVdrZKjKU/g6XZhtGoSj2AAR88uxVHOJSwME7GYrG82+
dqqWHks4atdbSNnmcu0hs4WCfQq/2LIVicizI7rNvxuBHK9xi5i5/YR41+M2Ec5/YMGqEcJhPZb7
+PUC07+qRCAegUYM9rOkxWosQAKYsJsP2puRvzet/pVTV+Ox+ra02xB5va9xAZr6uO7aylk1ZQWt
xTqzjwBsBHpjT0VeIOmrB25dihBi0iVObov2SE3RStN92yJhnOs1NwTcsN7yngZM0FNahi6/cjX6
LD7Ql1uSj42zk4N9jTb+AFHOgTVx5fRkWxYu61dZoFD05BO6h2AvONetlweg5pWvtHCRzEJ38toO
c4Nk0GQXAwe6LLJRnX2w+obvcpZyk0gKwRar9iASBiZMcxG2FcKNLEX2OHo8iOCkhu8AVBp05GQD
Cg7MmVchJc+eOwsCMgYSYGcMbqXuZNSprAVGeM5jwYsjsac8LlR9qIi+b9DSunBCifyOzxrne9DF
aVZVNw2p6nhE0eKxhsf4LDMkYqT3Y68n2M9Zk+1snBeb3JbBBnomFJuZBQmQ+fUFtDyJugOxi0aB
k7b1FTdZW11DsOVOe+QXzLO6fp9y7QQ/UkKgtDWTvoxgYvlauf2RsPKetsrFenWGx4y48j4oO1tG
Fp3mR+n04/XQqn1QcQ9+pKHAqg+DX0M+P6KGUGc1zkBpkS33XOtXURckQiEJXIfcb2m2zn1T3aWQ
RHr04JO7cZrGf4GXIQoPDvsBxXJ3NU3yoSn6PK4L7Isq6N66IeDYZc2jY8Y6tmfcBbOxbSK/tdxN
65V13DHwvfoxJEfkvfdZ4OSPkO33nyFgl13Mrt3iAO38MirHtLlOGzr2cVPiBluChbQqAV7Z9xAe
I2t75uldE9RhncCZo5bb2envutoTZp+LRZK19HCpy0LwF3uTvtnD9CZ0fzm0BVTQvep58udDg7KF
wIVJDtVVnwWvLK2dqGqBJV61WY/jyBC7h05jAHxZ4NcQOQwgewbsgm4w4bAcoLtQNz6YY067cxvy
Qkb3xQlh9trUCJBuRV5oB0IuRSiKZtjcRmi9VgBBjBm+WZvqhxn4rHgK7BQ7qBz+tM5sRaXr83hS
/owbkMr4XtdDfyGZ1bNIGLlPZ26BuOoCYlXQwbUTwb3HUYJDYufT7Vh6foKrPa56Ji8QWMKjIumj
JXMr8t3S2cx5KeNpZuV2NkG2bgp4Rs553v7wTD3gDg/LwwhKauoXFBh0ks/IsHE/RcDOpuZ6DBje
wYB4KuZyOFpmLp8FHOV+gvhaD1sIsKmbAlD7iOLoGWLjO4cZsmn3LWQ6tj4qe0VMMyL20NVz76Xg
ME0cPKUB14RbV4R8kT1JYD13Mx1Nn6SN5bdruM17m6Fv166sySMuxCapAAC8HiAVu+qqpgPthNnP
ZaP7aTtwsPVxdwK8lSNS4BQMo1CTNu6CcN7IMfiJT59GyEfAHQqQqE4zOTalY7Yix+3fH7a4Ca7D
XIcXRMG0vSjTvL/WWihnHzb9vOrdnF7kXaBi4CxU4hj9gJYB23oWfQqzdozGJrzPBrwYE27kZe4+
LcjBpBoJuOCvfiefkJL5qzlj4c4o50aGgKmMvjAHyTOtV0qRMlbEqDK2CKmTlqV5ogLcZ/SUvvjQ
b4tdq4RgpVNuq5JuaettG2uqVIwUuY18b161SKxCr9wy9TNgW+11kT25b3Tkat210r5kWQZILloR
by4qH8+Zr3H/rgnvE69cdJTL+gZXzQfacbESw1Ah4+yKtQn9LoI8XblH7faQTy15mqxcXlaV71eJ
SeWzbc1mg7iab1U2e9ep45gfRvEUV0pILBG/OFZ6fi14424GaLZPUceyYl9AzfC+mPvmuezc8RiU
4X1tkTIDnNBDxa3Mh0RgW8RC2+GuLa0qKaDQ1cBks3FeUxwi94AhDfZ2LopXiQzhko+MXOUcFdHR
jENEEGMu50DSG21XDmo1lUWiwUmhzxxYP0Nqbp15tjeqdsyqKXS+NxRC0ikoiFHe13+CzHpTbuNE
YVAcfAFhO4lMOQGl/yVNa0jrpsDQpXPu77hbed7FCOG6B2dGvatDMWfX49YV8ca5H3vliWTgKghi
l9v6xlHFDI0MVyIfCK0M5dPKj3p7kBDML+R9XnOMmfmPQ0iHZCgD+84YJt/yvoWVTooICsGIef4p
cSxsNMPVdj3iKvhDeRT3R8+T8rVjApq5XXunbE2hRA3V6lgXmdGxTetjLbzxAqctutpeCxFfVDDX
BP+j3NSiJiNfRi4QnLzB9D/6jrY/IaE0Q/BTVSuurPC68nu+Lub6TShcFwswbf1IpdWIumH4C0WB
Iua66h5nQB1vvJFyHgdBOuMVkb5ceLTNCdx0Un9t4LQak76A1wINHqZO5W8hSqC30Bd7RPHd2850
YjFKwjMCSjY5qzn1Hm3U8MoZgdaDtQE0JjPx2iuq4yksYI8snaHIEyOt6U6wTrz5CxAnTw2CYsjZ
L43L56U1B+3vtF+WAXFu8bu7ZFRoOcQtKmYJDfsBFrBze0xDXGztIbyjQ5bGg9P4EWUNNmddmah0
ciceEYTW2mn4cwEQ0B0UPfSd3XXzms76avAMuwW0s+gjQ/PlsmEJB8uLjSPCLm7F7aDsTZ3PqIEA
xg7YjUSF6mJmaFk4pJpuwR8NrhwDJ7mpcuvNEjzutDLhnBSkDqIytIYIpWfsJs6gk20DJOXFrc3E
GZzCZ004SO4sXvMEFKdT9KOUjo1ca2IHf3ic/dXAto35focXcj7A6kDYBUwq56RvKfwA2UYlGFrU
iV1s+Tma/me9DCCnlu6xjf9OYYkualgMtSZ2qKxV58Y2P9PY++T5C6YCqCYQXGCvetIBrwRJQ9GF
wUG7LwirWIhft2M+mYJ/n3+KEPY636DwhueXckDNaOvUO44K3NeDnHkJdtLLQ3V+ClD2CYDc2ONo
sc60WT97PCBG8FQA/hSMyOXv//RyKao98NbxfODpL974OQuKj0+H/iPoDUB+wa4XYmnvnx7Amdti
ec8OAEVau6Dafv1tPun6vXv8ybfBlc6hXYbHE7kP/d0w78y08cU5kM65tzjZB6hQou9haXao59d5
POYvX7/Fucef4Byo7CQHeoIdpN6iws3OzPCnHwn9eshtABvguSdzAAW82suli19P1oGIJhk5b805
Md7P3gGMiUXAG9fGD6JWqbQzIQuAQaoRp+TURPB2/f5XWiRcFj1YgP9POcd50aElDU3og4OaZO6s
qua7NE6wN/8dwH+/Vr2imQvZYYCeDZEJkpScYxR89pFALYEXCwOJHWO9H8FqB4bKE3UOD6ijRV56
rj382fMhdLN4ui3kj1MUiAkDkTPZeweD8xBZvG+sM5OwfIMTYMECWMLPB/j4o6NvLxz0UR3tHwZz
PfMEeiRmo+7C+vs74t0wJyhCqyoEDwMMI9E6SHh55lz4ZEdQAHZdsLrAIvng89M2KIFkWeMjaXav
xJi41cZBy1ihMPP1mv14QADDAuwICAOgsYOZ837CtWezoZIh7hvOnO8ntz6gR+HeyH5wzoz0kfgD
wBrgKx42IdgXWMjvh2LLxbsOSHqwbzrfhTQvXO/dV+nch3kTWzK2e5QazshBfFxvALEAhgD2Cgam
p+yytPeawB9lesg436SWtf7x9ef75PngVIO4sPhxQVvuBGvhT8SUXirzY9uY69quLph9RvHv3AjL
Svnn9GsqHXbQdsyPPVpKemV538ZFQhoKwLIFYAZdyuBkVoQLT6SeifxYFIiI8Vl+36e/H2LvHk5Y
gOVOGWthL3tSQhDvYFMgAaoN1G3/gyn4Z4CTFdyloyOnFgNIsu6OhJ5Zth9/P5Iz4LMBtv3rF3/y
eDLolDWoDhxA6xMSqsLfjul4PmYAerlLmnzKBBA2t3RjUutQ+Ze1vTHftr1CAr6sTwDUEG4hWvN+
/VBLwwDCdsUxmHd1eCy8dT1dfHcG3g9xEgvrsXUJMADi6FoJqE3VOU2XT6bgL/8UHDec3x82GYdq
sXBrmM85ZFddNPzbOyC0PeBEAXIFg+oDFG0wWWmq2SqO9WsGdPPw/QUEjjlQjwgQiH3+ydcRbUWr
dgrFkaE4SKPm8fsf/9/Hn9wg6KA87Q94fFVfBv2V8s/8/GV9vD9PF4r8//78UxdjB10UMTh4vt3H
0kdLlkYoT6JbGOfBOaHAj4fRIv8K8DfAY4sG1sleGwvPy8qwqo++d9/0QzTC3uwcM+njyfp+jGWx
/RNP26qDqArwU0drJU0eDSt7Kd2svj0p717k5FgIvBrE/xSDNAzGacXlXH/7XMNbQIMKRF3w5QBC
PXmL1k3HrqjrIwL6anami7TsN//BO/wzxMlkmC716jQt6+NDN12NxbePtXBB+QP/abs4fE7DkigH
NXI0uA6VeNFNzOgZFOQnMQP0M2CzQ3wo8NdPprlsgH8Ym9Q7jCTJd0ACfPvjvHv8yQQLC0xWwP29
w5CPa4iANWI6s+8+fQFIpUKGBHkLkL/vZ7ikuTcPs8EHUsB3+TCzMWdGWH7jyc4GWgLnGlylUDo5
zcWLtLNRfAr8g1FrgHo8sU6H9def6ZPNBlMP3CdQ4vi7q9+/RAMQA23Q4DlA1DZ2iuvGupRcxeW3
/QsgB4nqDFw8odq4MCvfjyMBHc4hDRkceCEv04vqbJb0SRR8N8BJEM9olqkJzcqD+AMUlc7Xbh77
JbiiZzbdaZIMvgWa4dCtwl14gUWfsuMH20k7OfrWUfvIxyh6rPTC6h98UBf6fjeHUwJsC4qx2fbr
mfrLIvhnNSxEEqDLARuGFhbw7KeVrlrnzObpyI7TiNY6aJnCiTj6v/fhPLFNDoNplGqbh1y75i2t
aP9mGi+8rKVJ/1ShV13UKXmQMMRYVzQNI4vNFN2sAegbZgFJqNsO+hRTmQV3mW7hYdbT7AYKvQYW
75Daj6uLgcVgmZiWow073ltBjfas7Fbwmg83aALLjd0zAOIAutp16NXD2kOMgOdWoSj3gNdldyZ0
j6B1kuTrD7PM7L/fZfFCBtwQeG04lC7I6vdLq8z6BpYjRfYj9F5Cd1vkxyq/cFQYtWEXGf+cR8bJ
poTUDYYDUWIpm0Ic7XT+uwYASm7aDOarO1vBBvVhZN/Ld/57iOXowJwHYA6dbBZhmxYpW8B/AKcX
2Ie6+B53YHm+j7CFzwVH32VXvv9itZ3NU4hW620LvLftHGn/vdj+dwDk44uVJsqmqAq+H6Cs696i
nRPeVmZF1v7wvdj+9/FIaAPUY23EXvdkr9uB9Cebu+FtOVzvB/c/+PEgmKLkCK1++kEpcCSstknj
h7dw92jcR1OduQ6dhNzl10PKESVrhHUoZZ1e6AvPKtiUGf6jc6O0eGVeTMNI8e+l/B9GOTleeTjm
teED/1GW9QYon2dfie9lCP8zBHiHSJpRLDr1ixxIOlRQu+c/vGnaoJl5qYDV/Xpvf/6t/m+Ik71d
cWhXzSOG4PSCWUngxlm90edqEJ9s6UWGC4VByCeAiH1SAg7ZINsBTODbUrnRxCDWs2sPX7/ISbKw
fCvcUSHBC7I7dsSpw60dpHpWYBvfah07aosW2dfP/+RDwbYCN0gkPbjFnBbJK5IHYtIEO655I5YB
JuFCDjQ23xQ0wntg7UIWxgZrGR8qONl6Yxm4HLjO8HZ+1eKmfOiHb+8+DAADShvkXMzJqeg5gMK1
cnkQ3NZ8n+9a79trdjm4lwowOpY4Rk8WlG11qNSUNLgFlWS6covd19PwYSWBgosixF8OEewSTrtF
o2sFaZm39LZvLp03ai7t4LuxDyOAiQnCOJS+FgbP+9CqrDFV1tQ5t1JlidMBODB/r97BsI4wxeBM
Qr4UPZ1T0wegN4NMFbZzW5XRUO2q4MxS/fuAdwc2ZhjbjKGtg6octA/ev4I78KGrUznfZmWfADUf
FdlGj4DB5Rd1OwGMeJ1PB0OeuLtS6TZtzyyBUyWT5QUR1hd5GRtCQPSU2TaA66IARZ1vbffOUTTJ
UhdyBZczoEDIZG6USsI/Mz+zMj4EAKw7XJxxaUYKzFDmef/SxraQG0Mc5darAUi+FPpMgDkNAH+z
Q4YWGZQeIGl3OmuchgjG/sCOuXv5c9PUe/Hz66V9+gJ/B3Agt47X+KQIU3adDgnp2ZEMPAHFSg00
+f+NcHJl7iptUyfDK8Bay9qk/8ELUKj4o0GDQ3dxmnk/A1mNxknT2Xi8Y23yItueydrYJ1MA5QLI
UziQiyAf1C+YydE5CVp2hJMp5M9TIa65b8t7Wzf8lrgQe7TcGeZ9TVokKcQTY1dI9wqwJAAZBuN3
a5/17oWkwrurukZvQKmkfzxjrtKprLaEmgAQDqtI2sKSu3Du7E3hWmCE+T2KYnYHJHXQyfWgAa0d
QDgDvDob4ymHOEAMyFcXSdGT3y28GKI+RfibJySuwKeeU2j/JAZifaM1gvD6Sce/LwvLqXo53ZL/
Iu3bmhvVsbZ/kao4g2452I6T2E7S6XT6hur0ASQQ4iRA/Pr3oeermoS47Or5bvZc7NlWJKSlpbWe
A5Rc1L3T7Un+rwksDhPSM1SiIOiMAssqgqTVSO3UMaZTaf0ybQYE+O/LW3FN0VxiBEZw8bpf7iBU
fj9uFisDkCZrxglhtg1ZP4L7Gs19OPZHMp9AX3x1uZe4EwDwXba7PPbZ9VsEiGAJ5oGHurqiUKKX
hmT1dLIV/Qqv5G+F9p7s9tqzaX2elxlaSP+hbgvTDyQlH2coNLqtkKLVp64xBnwo1t6URXkNYbL8
yirW2wiy6Cz8ldFdv5YYFaQbONGnvyDDHrei8Ru+KZFrCEDhHy+v3NkpvRtsOaDvKodeBtBfVWe4
WDoArkQM8Ma1u2tpdH+aDzoBSxKEus96PmYL90dKXGxu+hSUAHx65VY1r7U5hq2VR0Jnoeg2xjUL
krPLiDQY8o7YlJ+4+QNYBwXkffQpVx2cwwbvy4R2VuHJKHXVtiuNK3fkp5UEos9C7c8FORgRk65W
EvRZnK9AsNNg/pnGLtTDldtkCbYf1nE1wGr3AYDnctpKdiK2F+YETDrYdMYD60+Vl992JDgopz+N
yrvy+Pp8sP8OjDQWHxHz+1TBbiUnokREsoN8W5hwjjDFthsAQ6tkNNebwtqXGYt7seH2bTBeqQp/
+o7L6PAbRkxBrweFz487dDZNwCFFyU7UOMBj1UuLSOonj3zRoMhePgznh0IEQZqLt9m6sVqh0DYM
tWKn0butgRGUscy2IAu79pWBlpT/06dEqvj/BqIrbIgDP0nUeWp2Su1b3/xaywF4diDHM7C3/vjy
yhn/VH9DuRhL+N/hVkvYuGjsuxV2jqYQ8NGJIcBuq569em/Yvzr/XvDd2Fx5TK9v9vWY1sfPlgFT
Hkijw2ez/G0T3IGsGHb9vUv/9fGzmtsq9Gs7N3K7ahgy02QMvjbTr8t74tqnWo79uwDpcDS/Ggvz
aKc2UbUV2o2foDcVa0puWkvGeQtG4OUxP11nqzmtbtIMjIqq8nt2AuozHzcAQgs7vjzE1T2xCldV
A+oJE1g3d56PVcDirHIfOpvt/bqLheCnGnhaaOHvzOlaheJsIIPiByppuBBwX39c0qqR0igKHDMC
zK1f3WX+JqhORf6U8gGSv2/ympnW2fXEPYDq4NJcWr9gwe6Hwa1g7BRk5kYK+mMUPDZl+vvymp69
AYA4gAgsKqt4rn2c18R7ZwgqRKqS19FIf9T+lXT52gCrvV6bcpi9rGCnnoiXafRC4WVvl+dwdru/
m8NquweEj52oMITr6tBmjwvVLBuaUPYPJv/qTNfgZWfDxLvxVludF/6cdRJr1lgPVfolB3RqpBvg
rK8cqbNL97c7B6MbYINWITBPhx754cBOXEUEoPlge3ndzm6xd7+/+vbE6LmmBn5fBWBEPJ7Avfgf
ZmCjjoEEA6LYaJB+3F1dLrDttI8ZMC+RaVyDgfnvc3g/wmoOShPYY+sAtxJkHSgm4tj1thoeL49y
7pJFRwjvEOhiA463Cjyzqn3eVwSXLAQMwKhMQDImGVQsHdD//1EPH0/LBaX938FWoUZC34hbHQbz
UJNp2ZEEKrk8nXMba1HehegXsLyfKiN9U9O2DDykfZyGQoUEuin/fyOsPgtqb71oJpedvtD5mftf
L//6uQOIR+dftX1AdtY5T+oPdZ71Mzt1oSQ7UBB8F0/mK5Wcc1EFHqJoDcCVAAJMq8A1O2A3TbrK
T0z8rgWCI3SKaglHPZx4IObsa92as3sMDifoREAkDRJTH88KbbIRrD2Mp7Gx0uZ7bToRD75J04GE
0uvlBTy7AeCqAqQ1EuRPJqlSjbY7VdCSaMxv/a3Svy7//NnvA5dr2Eyeg2o1qU2gG4Gf90Y3gVJC
PDs+hHShODJeGencR1r0vfEcA9QXKfDHRWu01VrKQEYANl3UjTzi5B4GEnU7RpnhHPL8H/Hdfw+n
g9o+oBJwJLTWko9KB0PTpBU7SVDhQ3CcL6+cdXZCS7ESfXrU4NbSqlSWaSokVA+4Vkasm9JKymw2
Q4TYIbGncY5rBpzMaPAX057l9wHCI3DDS5uknMGrF9kwRyOoYdux42NCZAC2sAlqLKn1eGReDa2X
DDyolJq/HKklCIh1HZNi6sKO0GkDm1UjLokKXoc6na+Uc1b3DWQZFyU4/A+KLRDjXvcjmxH8cALT
5IMCAb4yDq3z3ZmvuWSsErW/g1CU/dHUwxoCXv5xRwTcrVGakvqwqEzhZjNQG2sX8i2O+rjPe0le
CsfJHm1PNLcOqa8mwufOFiiR6Ogu8PZPTJWa98r1Mlagr5jvLKMCB3WE/tflfbJayv9sw3eDrC4k
OZWkmUtsE8S/puBhAIml0b4SAa/NZHUR6UXbIMUz7EQgK7EBBuzyHM7+PB548HXCm/KTnKJdUQXd
lbY4QWa22xuNW0OGjfAr+ee5WIQmLDLpv/CXdQri6NbJpiorTo3B90ZJIFxQJVYKi+va+V8+SgBd
RZho/+2Jf9x6fgDOvJu7/GQ4td5NXim3rEn90PDrayKndLlA16/xheGA+jN4RRB5+zgWpCe8Auo0
5SkHJSd2Z5xzMfn20XUWQTIIMwTgO0MNTIwpmLZzCh4pxLi+YalfDd1XkQE2XNyJZriBrIODvTPM
oeHWEHEwaHvAndvGtkGglwG+2reSyeKWta3eo47aQmbB93+mGoJWobPQYCH18moM0O2gEwinKOw4
CWpmQWg4KrgPrDGP5jzwTwJZTeRp+Q14i+mxNap5CxGBbyhA/dCQeXo0syIHLdqhtzrwiqRPnVjA
GW3v6+INGjbZtp/5sDMdyNNVerZCz5qeBrSwdoOtrLvJhzxNbzA3nEvnAPiKtxsl0O09CA6hX0I8
HEo8rwbV33MHnEeWVfMmL74KsFbnB3lyadjDUmFgelO0oK3P1RzmKQcQxgHJMCwgM5APOpKZG6Ug
lA5w6NnWVIi46boGjXfbiVGUBJLALmXUWX2wD3pEuaa2xg3E15r/JQBQ9LCRKNoeXNdWZ1NJMCiL
AU/emS8ZqYhm50UOVwL2uZTk/SDLZfWujiBVCXGNLOenzDIiAIK/WiVNZqFjQA42+OJXzo95LqoB
hI2qK5Bw6J6txishIuL1Zc9P3OoHSFql44nmRN4A4JTeSmzqyMz1lEDfg96a0Gd46hqU9qPamNA8
KZm3sRte7ieUCLZ9VtpXqkNn/zoAlPESQ2UPkJePq+HZ0KnTtOEn0Hej0pAxM/xtVjxfjoqr++tv
ZIdPFd4YONng/yx/xbs1L9Ex5Q6Ux07MgeRCKOrxC1LDn2UAlYa2d7xjJuDRCFdXdud51T8aWy63
p+mj6oYy/uIVuG6e4fB1QTpm/UF51U75+qkFXnAMoGF0eZbnYj+gEss8UaL91ECvy6BwejhmnUz9
Anp4emURz2VR735+zbYszdxx5xw/r9m+mfapu/HdzVAnNvtZsf9hWwC5T9H8wGbDtf/xg3WThKrH
IMoT+CenzM/uPZ0nqrzmHnDuHgN6ZdHd/3vq1weewyFe0b482ZBW8aq3qnfiXLobcs2d629XbX21
vB9pdQo9g4vUHRVG8rIjV8CWAOV1k45t5EJQxbF4XIAeS7txZ/tzMtL+AO2HFw9NSFvXu74U8POC
PuN47SY/d/7gfob2CGhEC77m40LnltFBznQsT63/03G+U/XbrX9f3pbnAt77IVZpVWWb0ErjuoTt
xI++e8ro0ao3afGYlfTKAbg2mdUiQ3YUihkNJuM6OgQ3rp+eO/qPasV/Y0kAkA3K1gs6b91ihBCO
nMuqK08GyubpNEQ+KjwQNoAW6JV3y7mo9X6k5by/i1rEM1qWSow0KseIoF7WRpzN9t5KOdukNu4n
JqF7mtW4HQ2trlE7znw3kMKRD8OUAgXT9URFmtbg3Yjl1QTOqiugpJTym7Rydw33XiqHJJf3ifl5
vlDURTUYDsNQZ0ak/Djf1KZsphAuPbDMCqtiuvXyF+KbG94dKDh0qUi6/FtDQbRq/ozOCIHjfd3+
DGyoLJshPhia9OxoQmzl8t/1Oe4hE/TgQLjw+ig65x//LLCnCPh1qQYD7mUo6sRrvmlmh6n/e+6c
fU0fLw/3edmx3Mt7DjBTaAivb8Sp8QpCHEMfavY4irdGvJawFxdmERvmj8tDnVnw90O56+6TEbTS
07M+FCINKdtQDhKYCAP/WWUn4BGnZnN5wM83FMhIwC0BfQqvPctaxVuzJBZkkvL5IOwNH+L8yq1x
9ueR6ELRAH27T9UlyBTaWrvlfGizMpbmHzt9uvz3f4Y/4f0JvUr0kdGCRLlidS+V0m1QkyX6oKaj
00Okzroh+qUNDgVE+IH6cn6X44OGNtzlcc9O7L/D/u3hvIsENWSj3Lrg80FCcJY+5kDXXh7g80UI
4BMgXfAzAmjtE2p6YG6Z11zwY9FDaLq5ZSxF0XdL2q+XxzH/3twfL8KPI61itOdplUOPih/TCrqi
tllAx2g03uysDZ4FpXgVzNL71gY+vxFl7dxAvaOOlU3y71U6t2++30ClEOq7kTEB9dN7nJ96fPaN
MLqveCm6BwAA5ghKIl5ScOY/Q/L4V6F82BCz2U1/ztTQUe5O3SYoG/XNZv4XrqQV1Z1XbTPXGb4I
c+JTknHKjhAhs/4wIIG7nYfnwC1k/ZpnMrRNBJI33QRjGtwxUUOqT4gW1SDSP+QB+Zr7BX2YLCIS
WkpjUT9EcSirivwApb92i46vW4Rt59iJL+o6iAYWDDdDV/iR7+UET0xV52CiZYsWFD6CPRTeTaGI
c8MzB+rYXapuRQ4lY266eDc2w7x3vDG7cSTuAT73+ZZgw0A1y/GSDmjUzVA2Vpz1VnoykdWjrSLE
jeVoZL19B2FHm2UU4kdG8G2sBDnmvNWLdqo7vI3BWO6NeRO06k9K2x9wAISeL4GykB37TAp4Tnrt
bWcMDznpnS1w9+qGe3JKcgkh4j6H/2/TNToaaqeP/DZ1j+lQtweFZuCrazHyS0LAY8MmPjxB8Yfc
zrSZI233/vfGW9ozrBdHt9XttvA0xxc2Zx1BuSn/3iozeJC4Hw+Fy37NLtx5uxl1QxCB2EbUTZdY
UArazMyVEfXTcY+uD0w+bJHuxpzWeMQyP7GscQwpBNUi0yz4jVWCPQq16yFqJ+tNQUnt1obgTTy7
QR4jMeuhcBNDw+7ZYCaktqfi0eh98QwFzuCxsCS/zzUq2BIdp9sKbmTHIS2DLUtbARyIapPazOoX
CH6rrQ5KH9K5s9z6Zerem3YGrf4+V6FpoLagra6OlDEXUYnOb2i6pb8v3cr+YWib/DF75FGUizle
PBpvWlGoZJBGtWXKwGKPgoQ8GHmCEh1JAi37jQ+RzthyO3XjpdLcE1u1Wz8roeWU4jVONPTlwF4Z
IiiYWhCEha0LE4F7Je5fCy+rsOmkpPbbtuBHgBQ3Fv3WsC3NoBJFf14OL3990dfRBaXrALy7haXx
ibHesmwqqokdJzv3fjQuREQhe+x2+9T2FM4AylTKSYPEh6zrDheJB51li8a117R734Qc4CQKAh3h
76gxRm5Pyf3Ucij5q9faMcAg9/tEMTaH49wDKSWM8S3osGMs6Gl2/WhB4sqyosYYnWOFl9I26PGy
5ovoNFeii5u2lPd92tuP6BM1W2LN6WZIoXI7WfN4YhBqj+uufNG0a3fMRWWEONyPBzWMsUeVt+Wi
Vm+qL6uN8OhPDQYRjv8iQzwzGkma2vdwsuzClgYby1Xdo6HnMYETRgPJ3MIbIH5QQAQNL9WkLfo/
orPprdNCNdPWhtoOnmiRBZAWSCxoeEUTgH3AORh4iaQQ5PA71v/pmQndXj6M27Qz6l1elDxpyo4d
halq6Gbm0B+u9LX6/Wr3/Of97KLdCVS7i2+yeqMQzN+nWvWHhkLtWUloVaViU1nAO0OT7gp6a5UT
/R0MiD5vwemia7TOeikvqJjRwT/4wo2BSb9vx+qUTbA6SgOot6AguoHM1C9LkivZ/pk7HmcWQgUA
6AARsUZ2m0yWxB3M/IgoB03BXG9IBUTclQOCXHV9PgIHzz1kR4uMi/0xl7XSDKL0es6P1hjbw6lw
k5nHaPBzFV8e6Oxs3g20/Pt3GUvKOIHLyjLQcISIf1iJK7nruVQMNTrAK9DWAdx0XdOBMKuWeUfy
Y2PPh1znz6UaoVbIxz8zGyHH6aJia903mXHX5ePvupmer8xwyY5Xa4kiC1bSQV9xQcN/nKI/DdxR
nKUHaOBqFuZwxd12Lg2eXUtAqlvmWez1XbkbuAsZfuU3d60ouwRwxO40TA1/TfPcvPdtN01KS/No
hufAszShHUgH7IDWzKZNmhp016bBvMEF8ceE5dN9Q8vuJuuzugVSB0rghdsMjxXsLB7yuk8js4Mi
6JjDAQ7cIyP2mD/FKGmjVDvTYnqF06l+SPXgP8BqOfuTtoH8khnIpC4vzhpV9J9jhPeLAztiPB3X
Na/CTN3Fzac7OPTJIDtkbCFrqzglRayrGF5Y7Zgh5Fypra6eav8ZdUE1A+aGXvynRmLRlHABMbqD
MOsYSceAxzF0IyuC8k7p0q30Rb6d0vzKs+DMkw00rgXtvHQoPnnCdBB6HYCgYkf4kN7LFJr2JLW+
ar/Z06rcZnn6cGV1lyfnaut5sFIF0gDVRHCcl3//7nQVUyOqyvARK2pf3nmsn+4aVLiS0VVWMlcu
32MVjAGx0qJHuweVVc052VPDvKp5tOzyS3+KtfpTlDv35uDlx4nVkRTdntr142xP/9xxQuvWRxsI
EI5FYWn9clQu94fCzY++CXcLZNud99xoNF7Hx8trey5wvR9o9T5pigbaoUD/HxV94TB2gezu/xAa
QfkDJiFYiOPr5pmGKDx0exRKFeYUEtcI82s9s9UxQImKgiyzSCsFcJ/7xK6nM5UdN7AfZ4IMMpgh
Cl6FLSEhel+x55WRdY23cG5EOGgAKguBs8/EXqFRlWYdfBj8MvBv8fD372bXmBOzaughrz3cnHAo
zJ/m3nKvLOe5i2DxYkKpBKSxpVL1cQeWeigMCGnaB8ts9JaPtvUsQAF/9GEZcUMbILw89FtuocBa
bzKOKzVvGIUWpZn9+eetg5YrkEQoKC+Kh+s9Gmh7zJS2D3VZ7pmQ+2tV5DN7ky7WV5AzggbsJ9kH
q6mKItOZf6juTPdYlf+MoMXGeffzqwtNjGRinU28Qz/sy3KHnufl9TkTKj78/pLnvYtaEp6tJlB+
/gH132r4ReifrkkuD2GduZSBT8CuxwFDxKOrOQB655haMDg/+SWUjz1G/A5S6QriT8wb/SbxM1s+
LPVHvW0YgN3ox9Z7kgLZ2LXZY2CC1I3vuykGXz5wYsI0GY0wGEFV+rVhSKxCpJ0o2JvuNQDk6uP+
5+7C6YG7mW9AM3P1lxeUzyNpcHcNGjLdhfcEKMbb5dVZDbGoIKC1CYqViUYbDut6CA6v3tybnC+2
9Yf+yOyvl39++c/fXwX4edDDDJQUF/bDJ6IFso+AiiC1v0CjLnQgbT1NezgNXR7kb7/y0yiYgGsh
2CyYvo+7SMw++I40c7742o9liZfIN7od4J3nfIfhA8gQNgA4vxcHJS8W+pdnPnj+9wEBiAxXCAmf
Is/fCYPmATYkQIzgUn38U5DepKXWchEBkPdtUyajk6PGMsNGwL01UOa0U6jpw1HelmZiSXkl8i3n
5dNKvBt+dfVCvV4h/8TwQwejjiKcqhOpbzNnDq8s+ad0AxEdRUH0iJbgBpr0x3nOnaJuiufZAU6N
R+J4cMeCYMZYFxu7bHgy8uLYBOzbRBKzKwDUYFcm+vlUg2UFH3EA39wFxPcpmxxt6KDB2fBoKUgI
S0XNyCJwwcpk/UU0RnlvBzDZy3nhLGaK1g32Tg83EPD7CigkusZOBWUWZQO4qT13Yy6yGqYUE2zp
22HcwTrpmr7N34fU+2+DbAUwQIjmYXPYAeyVPi6Z0Q7F5DE7P3Y9cRM2mc0jA/IxBjgUejSepw66
Nqu4aysfFF4Papf2uAFwJzHq4RerVHFlCdd7ZVHegDY01g7Ry/wUXWxulG0J8szDmFnVDRhR/b1v
MjcqFaxuZuZd0yM9O95CqselDFTfOsmhRqdEm0n+kOcxTAdb78GGE9I/g6mWWb0bZXUCuFXrWSqM
Ypq/KCiG9Jpz7Dqk/V22dwOsPmM7lFNXMQzQpvDP8p/N4bG9psjxKYwsg0DECT7EeLeAu7+KaODV
5i1MBrMHNurbgsmDQ+ytT2AbUyuFSpa1Md00Tll6AqUz7Krg+fL5PjdJiNMCeAmFHESy1ST7PmDQ
sodQBORg4ozZ284/1vrb5UHObYj3gyx307vL34eZpG3C/+7B0hU80zj8IiEjSx7I8OXyQGdng7Ys
9CJcnLy1fopyRwoXFpo/wEblLWfyl+fBUo8OV+6hTxnv8tGAkIV6vQE67fqAm9WEInJl5w+cMRGq
fNh1Cj4NzHyqyxGipvafxrwWB5GOrUI++s2o2yC3R/sJkXDtXDvUkH6HedV8IjNkmrq00PA1Ez5e
t9Rs4UZQtChTgbwJm6zDXFRNTHiJVphL+6gAWzGcPbSJp7qbwt5L56QeKJzxoMYfzhWsspQJHnxY
1l2zQ+fBCku7Uk+ZsiEtr0qUJIUVJNnYOQdHj+aDPSk77uFKeS+nYNiVZvbVrrvxRTj29KsTHEJI
xB/LBCJ+/NHLC7Rvp8aJfQgYRKY7guwZVG+1MiEbbxtzLWIlVcVCmHKnu5nWYkPgynTTsMnbZU47
hL3y5rj3RnFLmdZJY8CGze9gueg03ElU3qJ3oTsWwUTDjKFqCRuIvK7v1SzpdsbdtulK5aMTADMI
WA7WsBYDzAnG5gZ8340x8ZvFunbo4XNkpcSEQ6AXPAatUA8j+vBH6sDABBjXPzIw4CrhtuWxnNw+
kojeUWoQFmaFhKIVnGvuhQ1nyRoGV/Fku2PcwDMiUW3/g9uwLnJcYcZtoM0YrWYZylykd37mGQdh
VcZjJ5y7DHGyhrOGria466DtzWgBomfVZjde1mvYWBT3uK7NTeb5iBE8+OW66Agw3rIQwKAsLjkz
Em64WNKRk4SqrvhWwbImzlRRorBbGTjmUBULHW/yzbuesUcXtQY0Jab0gXP6Zsti3OliqAesf0fh
GYETtSOOymH8l79S3YK8PY31N3NmAJD10slU1Lbzq26520WVGQgwLAhqjGB+vFkTGuXxCHTxdxZk
xqvV911CxpbwiGjff7a0Vb2lvjC/wEBI3hkCW7Gx6G+gGfuX2YaBHdbnCbtDJ6nofwsykacZfZsT
Ngl7DoR0gpsetqqLC1HrxY4LmCQ2oiV3iNx/clClHself4M+F6xSAp3tqsobogFOBjvel+ZDZfAA
9rzwbPlKSde9gZA5RAZBQwfE5PFH2lHxgBo0iVNoV2WwdshhsDiV/r3djE+shOmIlPBzPNaOyrYw
EJqxOB0qgvATvJnQGjywuncSE8ygKF92inbhdzuN+lQ7csA6s5+Frfn3KgvUMbdnQDGxGM8cyZh3
k8KHagOfC+9Jp1h7ADTz7MGHGd6BmFX2pWzq75Zfi5eutl6LFN4aetQ1bBlm+ESMpNvAIefbTCZ3
g480HbG29MXWvRVBcdSM4cDTx7bQcgMhzyCWhfEK5wTXhVkpiFeSoajfuTX+0ULKDFZ19KsD76nQ
VKKKjczuEn8yuu8ZjmeNPpvI7p2mV5hoUIZ9ABcX/ebztwHc7iytYGX3OyvdGW40RRGbIygyjVXj
/+jCv8nrfL41Be+iYKRDPKNXFaP9wjc9rNiiCo4fEWR6zI2N5uuNLakDjH3uP3cON/YDg6ttiXcx
GhC2g/4hYLvjnML1IpuMaEYHMhTMh42eGgn8azx4F8FECgLdbGRbp7Cbl25wyBuMM0C+deCTIfwa
LR1WEgBQ2Lidy0BEAnYoMKcdjIi5S0OoW16UeBB2T34Jq18rZcEWJs0yapU//RkgOXDbop3xpiQr
b+BE58J1RxYZdN0ETDngKbBD9DEi6eZjXBqD+RUGgZ2M0LHr7mBTW7y5BIx21EwzGtm8nRdX52Fv
88bd1iPxk7E0hxdLFZCvmILajMkw9NtMj8HOAogtKqfcesHLIwh50RZfLNGzbcvwOBq8Ib8d0GN5
mFJVI4YTWOMAmRxxYD8PquDupiSke4Rzi37gZadi1QcwIa9mL1ZBIU8D6b09QQdu1ysyJ/DLK74B
oi12QAmZsP6ALWtfGv6tZlLuvQ52ImnRw4wjN4PytheOcwdTTx6DJ/cAo9Iq4il9yIiZxnBC+AVV
UdSJx6oLnbJ8QVYkQpkRAK5Tr48HWNttDAK7RkKr+VCMPWzvA7gpFk2D2wHArPuugQMZsCdDaJUT
VCX7wghbJ60SuODWcN6CSdS+bSz8Tfij7gawCjasL9T9bME0yZBBm9hQgUVLq9eRowk4va52dllm
mJu0ymgyQQYlaoAZ/I6rt0x0zlkyg5Me+qSG7wkjPKkL7OlBOt5N67gQHfEcwJ1JWcD2y6T3zaDK
yGsrGnlZlYZ2n7enNsjax5rXoNLbGNdXrQvyKzhxNCumr1Vf+mjswoVyMVI9wH4PbquKGzcFTftt
jepFkvtq2tOejUkpBm/Twi1ng/qfe9MWIGqQFvABB3KCTwo0kYh0JozojKyJ/RqbB6gDK/HzwYtn
AdkToqGQE401lFImu8vQMYWNNHwZnbtSB2RnFfiHm/qw6MphpoUyowAYHlFDk6Ldw27aTGBZXDx2
nGZbG95Kj60s6xvRzuq5aYGpN3XgPLQwZEtwnZXJQIb+R6HAs5gCgA6oCTdy7vbjtlJW1sYcqxVa
NKsSt4QdTFHT6qa0UoAPbNnc1ov/mK0p3JWwi3GmWf/kTA77yT3F46H1h53F6AgzQyJC+Cn9kq7d
AZAO0STLxD6bCmne4symERTxrM3iXr31YdQU6j6YdxB3wSlLgyzmVW9Hk2jm0AYK/gaUxeEAbRDP
2ePZhBJ0zmFTaHfeU8Gzej/BmQt+aMBZCG/O4zKVMoFIuLevM3vYNADfh8FgiXsY2mSR19WwlZYu
oCU1cqvcR73AnmBPnGbVa1EZc5g6swOzvMVuG6DfzRg4KjSMMgh15XVR6aoahhIuTeoJbn9V4/0M
5uFn60/+6zCkJhQuGGKesoxtO0iOZxjkVjWr013f1s4t13kGV++cbWGKKr8WM0kjNI77bVFWdiQ6
eEo2GeOxAXWkjWvIdltBTucOaQH2oB5kOCkYz7VyoMBbdA8qy6m7dEjhxNm0LsAPEgqZEqCCWC+3
De8HfNPFoB0VHOdxcmD87BTEaCOTws/KGVgZNRaa3alXTEnadWyHlrICGr9Md7JTaOvMKO6QtvcO
OEgapo5ZdpRdAdZTJQHSGCyy4SYZt3LEU1tD68cPBZw8Y+h11RteoPUeK+WrJ21lv0tgQ0rbPTaL
96ep8vHFC9jCRphJ+932dXcyG1X8cuq++EbBtk4gujHHo5H/LMwCFplkhOM6ys7wraN21A1IaFH3
RirgDnQDo2YjAYA0D5uh8xcqyZTAQHiKUtG2CfAwcIoiXh/OzejsqAmD75KY2HSAkIfmIF+1BKQx
n6g4Bg46tHaVQzjUmeFp5NVBOKH7lWSOJAmaoCzx3Cw3YK1ZW+7WAYtj2LRjUD9WwwQuSZ69ZLMD
lGjft3Baq3M3cfAyP+UOH+5cKBqVe075AiIArg0euL2KAZW3926L5h3N/F9jW4xhLbHpHRjtbiY1
ITUds2CX0hH3jlgqq6X0Es2H/gZFRwX3CzPf+JmsXm0LNqJg4vdf/J6U+66T88kjGfPA/Zg7edtm
6BLgRZs2EYdBFJJu1JOO3YSAkFvzFCnofuFOQY2p1AVM0Eu3OHUA2z8iNYPvaFqXmxyKgXfVNATP
cL9N64iPtdpPsOriYZ8aYwOmXsp+l0OlTg7xxVMJi+dbAYez2JFoIQKl5NVRg+xum8qebGiLVi44
trCMmmFJOVvmuCtlk+8kHbvYKfzvPbbBfVrX/T0fU/EVeE1+N+TwXwOIElpoemDPOVd6A1MfGas5
sCEU0RhfAgsqH1ZGYKPpshzvoUZtxaDxCYVovgCiBV2fGSaKtEaKDhaXj3KVS8Gtm6tEAjpEurZL
Ku6Ju4qr+hYCyv19bg/Zrnbt5uiW7fTke012Y7QcuwROZzeNy//gv+JxPtoKars4lm6uhy2FU8UN
3lvNqakbZPWtGaCY54xpkhfZcCq1JCEZfZ7YVl+idYQ3hsiz8dlOXWvjta5xpDjTX3rDk0mepyAn
8TEHb0MMoZya4daAufJGe4N+ZI7oH51iZoicDqy2R9Vt2iKNAh7cwCz5a5E6JFYc1bzMGmFDK6rh
YE14LHWIhJHhVN3GskpnY9LejezOGLc5EBIxvAN/pyAUIU4MzV62zPw/0s5zx22s6dZXRIA5/KVS
S2232Lbb6Q/hyJwzr/489IfzWqIIEe3BAJ4ZzIClnWrXrlq11lMmI68W0wjf6yK6qROKi1dA/UaR
/PrbhNa20ahV3iJYikKYkaIR2RU613QfnXwxi1Bm8/NtNIoHXwKAZ6X0do7yeOpoTaBnKixOgoW4
G6V6AHejV7+D9lLeaPS0bvsaYKBiutY+zkMk3RCRfCOhxLPNQ8si0xdwo5dZ9UGV0p9hUJtnUfkD
58kJWbpCIAWixMfBC8xvciklpH/cZivXZX3Wk1R9lFKrPhmN+Es3MnxzU0qnsFd6u0L3CryYEe8B
NbZ7HxbRjUXgZ2tlNuz0BglS1zf1ndD3ErBGEV3T2Ax/q3IDr6XiCWdQxuEpyJpkH6FXu6ELw9/R
6juCaA0QAyu5EwKtQl5NrAlALXiawRGVaIJr44MwqCYVitzcikFEo4nlx8dWgzuvn9TY3Q70ohZ4
+Ze6CKGY6VwX+cqWZioxHk+WPETfSI3rgAql/s1YokweRvGLqgjMpRZ97KxK2GeN+6OpquR9qYS5
U8culM29LDuZbNDCNDnjVgavSRDubcDpylsSIx0iuZliS6zPsQnQspb1Qjg1XkBrGykT8YmKmrtp
6q7exlL65EuddARdoe48axAA85KV0EM1e6RXKHvbqmH3nARC/0LbL1XLBL7qXEys966lnpVWFF4E
K0CaLoqzwC5Cy3dUuSD498T4MVNAq4eq+9tKo+YRSFN/ktsiPapcV5sAvWM4m6Kx2YjymH50vfhd
7g/GCUgs2ncphCFpIJp2RzVq4wZa/qgUknigI9ncFLnZ7hMf3qNC0T6SLzcfEC9Nf0ftQIMeDYg8
sfx4F2ley9OrLM56LUV2LVujZme5NL7TyeIf9UYKN0S44gGZyt9lHFkPrYzGcu/phGEUAB8LeTT2
iSC98fMu2ZheLjqF0k7TZgxHMHHWNlCib0kSBYeYx9Y+LOOGJIICZFEi25Sm6ESTLC21E1m//iXr
dYAsIy3VXh8mn0G3l5/cPtBPOufhECiWx5MwFhyB8MmmOdbbAlgjl9UmEpJ67vjUCkZv05aTvSsC
Mvy8VN3HCGWcHdBb4UGtDbRLO3TICCYMfy96JQRKcVwj5ZtYuxQKNdtril9m0FDN51ijip6jXI1k
o230pbAbaVd+Jj4GDUnO3i5EdpFnaR0dgL301mz6+I2flMHH+2nKKd95VSCYMnmUGaHGpaOZdq3r
fGgJa4s2Io7uNNJRl9+M2f713zfJFfJliXBAmdVs0sqrdJLKo1M3T3149OX3/+n76qx3oIMF0ZQC
vm+dY3fTv5K+nzQ0f9EiAMoF+v4bBYXeMLnXerrlp05TRTwp4n4I1+iVltbg0siU473ISVdaonV6
i5HIB9Frv1IO7GYMsyWwKKtUfc3nDfKM2XPhfXn9ElgTTSQEZZIuz8u54IsGPSLb5CTVV6dSvr36
6yZEEzC167S+SNosYe+WXS2UrS46Qil/lUkHkfF6LVsuXAJTzWMiJGOnzotEaCd0UV7lmuOKAL01
E3a+Qfl9fxi35YDJBgRTsDTy9JjXLuEhtBTqaZojWWepcsqUzMRKxeG2tIEJBV4J9MyoO8yV8Ro1
U6msZ5rTcC9WsvFei2GxsOKvRiqvSV7elh2wBf8qBtH6w9z1lh1ILBZjnmpciv1DlLSn0W2e0QT8
gDjxD5rASD+uYXsWTgkmdVXWESIFGTszKeZCb4ZqoTkZHBnxyfd+3l+hhZoGDVZUvqDFZivosyp6
LEfEMAjfOnL6c6wPSTDY5E7RjSZog9aQisR9e3Ns4nQu4bEAnDqxTCPcNTOo5ZYVp76oOykd57tC
dmlo18uT5uqHLvN3UYBe8JB+6BVh16Uofd83vzSdk18zmVT6Leck1GRxawHuAd2BcnwzdKdQf6V8
y/+N78LCdCQu3FrLne53oaw7Hn1CCVvS+IcNP0lKcb3oMiCzmWOD/yQ1SR6xI+DqpbDSAfBFfZJr
9tWgaGCKHC1AtswWElbT0bsYyiAR63dGozgVKTN/sAXytveX47ZSP5lAkgI1hEmYYr79wlEuxboo
ZWekPubxKEudtOxsIz+NOb1JKDYLdfJZdNVDZaUHn/yd2v+6/xtutsREJwtWQBIpAiu0YF2PMhIL
jVerNTgGCdHIT96MSrUCa180ASDqD8Ic1MxsImkIkkgdKIPTVflvsXRPRrLGfHbjBqdRXJiYwd9g
zg+9uJQHJ6q/SalkJ+m5T2N4dPb/MFsXdma3Nm8O08xc7KQJUit5QKy94iGWJovwGWcHXYLMNr9e
D596b9j7ARamzJ+nJnZPVnbFyK0bAleggJWC+Rv00A3bCOwbaoF8WueUleGlaCcAICr60uSVb1WV
nfp+8QDpTvw49HLwkumBuVe6NaXPaShXYej0I3TwciT5RdmYcz0lgpeGRhNDmEzew9AhvZEJfBHk
VqRq00ZrUKJFc1iRFBMW15uQJaxIZTa60jka6j9K9rlvKjsmZ181n9RspRv05l6ZhmZyriHmZGPO
D7ZR0tQrZX3n9L34Uda8falDyaZRmCLMGEJa3NJtoMc/pNFc8SmLloErAaYkeoWe6Xr/dNDlla4k
dU4DKqtrDFumnqynR1d5I7XPVZduXGEN+XgTGDBaYEYTQT5d1DeAG78FEtlKZsdDNBu36ZA86fCr
+Vmxzcxatwec2S6R5bVu+CWztFqBQeeoTNvoeqhqVTWCVVo9LffIFekHX/bsUJDpYJO2/GuWryzq
wtFU2a4sKKgi3k0zPxZbfUYOW2G/IqWUkARc04i4iReZR3Awk2w5ch2U0a8HBNOMljZtxtnnUW1a
vp0i4BbTWPFqJwZAVeX5x7FTkai9NsMRAFshV70Di9u2H7WzFJXHfzGB/6KXiCfCnOjdH2i6i8q2
d6I8a54Hk8Qx7xHv/X0rSxsAvC21TBkhqRsO18RyS00Tst5hS1LyfNDKqX52yptm02gPffvlvrmF
S2YS9PyfuZnzr5uhHQK36B3JB7fR/zLlD4Ol78fwx3070/zP/SJtJKCiiLHBc8+2QSPmlu9pae+Q
znqnuTlOePgS5upHo5JsGdZCqzWeIIZbUyxevBU4TyDI6S6fBBGuN0YWtzE6YuHgBJlvSy4sqICk
Na0iO/ezsF4yYlNP+a6uIemWtj2IdUItg2fMDXulIFhaXQUSEhvji8SrRSt/58LP+3O6FGrRvsHH
UQ5hy89hnLoYUK7sxt7xxLOGB4ZNeSPE58bVNwEwbWl8hiBHEd/68m+hO74eLYgrxivzJ12YjHHy
LRfBpNplZawEouwA5oZQQUABblVo7nbbXJmYeX7oqaZc9Sg7ZlLRS0qL5wrsbOECvTIw83+lqsSN
5jMGKaRSpOz95tjlQFLCL438/f5yLbjaScIG5guuMZ5ns50ojlAphhQCHUP/obvf1tQNVj7/B/N7
sRpguEdzSGM+b+dyCMHYWvplYUsbtHDilvB/xPizZ17QqlStAokMVYkUTjE00ksBKugUdZK2citJ
07dm7gJZwymGlwHXyn/++8VghqxKRykTRySqLFsKvqjKm1EI9n72UfV/mvAxBnHxYIJmU1dSKAvu
98qwfL2nYRKAQUtrRqcMvffI5Ox85RMMX7VcbcfgoYlXnhFL7gl7yHGxMVA4mmNVcyFViFOr0cll
77seid9zOd9RvaLc4EODE6YHMTB+jG7xRmnBt7x6R9LeNXX30V6jmPN3Z2Plmpk0KDnIqL/ldrRy
tyzsyMvPW7OUZgvb9eDLfJ6sgZ0Vu9r8/Q+/n5Cf9ya4UR6b14vlVUFFd34zOIknfGx6kYjbM9c4
raaPzLciIOL/b2RO01W3YihaXYHchYsB5FDepZH2Qtb+Z+9T4hDFL4KFDnpqrlFPLp03eh/J4+ms
EeC069GVJcUD+guRhqo+68TY9YEC6v0JXLj9jUsT0wpeHDO10vW+rZLRCYyt+q2Udkn5UGkre3xx
G0Agg+MgNU+UeW2kkhJZqUaMKCOt0Zt0bZ6WB/H3+7Mj6w6CmGseEl4dgkPWASb6rn5Y7chbXo2/
VmarUdXm0KQtVpRiJyp28FlZG8eihT8BLM9YiBtmuxnmoDqq/T/vfURwYtP/CrPhk1Rqu/uLvmJH
mx1L0/crGG2HwdF4x/Vy/eRRu7Y1v3L+xQ5vNnDV9GXO42U3rcDzQc/naNnbFJR05YBHuW9icWuZ
f03MolfLKw2PFuXB8QA2VSiNa+HhvoXFzUXYSMuJDAv9vCVJAOdA76dOEobwMe1kIDr61s1PnbzG
TrY0FhwxqVRZg15Snn7JxVmM6BoYBkGleEL6FKjdylQtrfrl56dA6OLzMY9WKwHGimqPsZV/tQBw
1e3r54p4F2eFlCjX2fQTLkwMlaAEQ5iJjl9saV72jiBO9LV3+eI0URogy0hnOIxx10aMVhjDrKJO
Zo5AksQ6h6BFe/mHgRDZwo4hk9qb62iY0FuDefdExzS6nRWWD6ELv4sl7cxwf9/S0mi4+YniyVtZ
PI+uRwNalgSEMFDSKk0IM2M52XqGIa401i1ZUdGKhqRiomOeR26iIWi6EBBNddVe2IE3uj+IpTMy
delrKARTe513EOoJgAh31EZnUACKesUmNoxdkz3o9UpYuLSH/zRDQmXJvTj3kHKVaqrfub1DSd9u
o28pqJ40ebg/mhUjc/cI3riCMGoyknmbvPgEB7FtrqUrFo3wbJo03aZe69lpJFZPW0KVnhUpN4nw
G1t2Ub+/P5LFZScCI/FK6vWGWVEmXxeiPNk7JqDgUzXm8sH1mt/3jSw8oAxW439GZjvYLQy3KXUe
uklE6rH4kgI6yJUvrIyV/Ysp6qdwYFA/u3mAdGqbWKMBzD9EdNyWxfLREqTnNhvf5qH+UoJ5vj+0
xfmz0J2jEx8ZirmryeNSLaNCHdBLzG1T4mGorDjlxZPz18KcSD8iC1jBXjg4lnEIhe0Yv51wgGsB
mLS428jtSTgBYm1ldk26bZrntcrEpTT0EFm87fTBjuPqk1fG9aPbFMpmpGBC5jgxPwsN3ZsJEAi4
unvz0FgNPTXtNjSSZuVuXXprIR0/4RHIzdwQDbRZLEVCQ1kgT8rviRS81fLGp8epDjY15TAYR8X2
UKTJ69/hxqXZ2Y4dvLwDZeMPTql1G6CIu1XtP2lp52i0hnLoGB3b9dqtG1bQWD59NYzM7ch4Ak5L
BzPZE2zrj+IgVY9CG1hPIN1prQjAx/Qp7HZhEiH2bBX5wZOzYiM0avjl/o5e2giT6itV9ekdPy/E
aKOb+anKjIfdo/+5Kbaiv/sHC8iR0MZn0Hs5730MfPrXAvouHQnMaWSW4HpfsmoNzbJ0bnRx4saQ
6dyDcPh6fgsT4Hhr4aPjXtqmY30i2VvV9FcY9v3hrBma7RUPubC6DTHkDgA3oNMGG3Xuk56WS0v9
dN/W0nGgF5xQmYwH4LnZpukCb8RfU1JMBeGt3A27zBIOagDQRaJuFHfhJ1EMvt63uTS+aZ0g+KQR
4SZt7hWt75ol/Y+xe87UZzMWbfRJhNUs7PQGmz+iL+zML1UY7UO5HIjaoj7dZjQeVSDSrF6wxeij
ET8qGRkWDnx4amPxmNdrar5LU3tpfvYETaBxcwHRjQ5I1WrYlOOnrDpJ2jaRbdF4uD+lS2ef+5DJ
5G5HIXO2NwPIhAK9kXkolrIFyLxG9wL46H0jiwOiEgf7K0Af8ErXB8CEiTOzPNaNt1d7UARhfKMU
nrtxlZr0URQbu1DtovdV4q9pzC1aJnAh1IM8wJwH+UpMV50KFQ1V1ocSVoCSusEof4DIbm/pjmSs
hK4L4QWRvkF9k3LY9Ky4Higc853VuGC+NOGZx30y7PPykXlF7uD+jC64RgJjIjGoRiBJn1/Faq33
9NiGokOTw2Ysf9L1UPsf79tY2Bom1Skqe+LEtDFX6KpEaYgG0MdONn5wR3haj//wfW36+iSbhFTe
9WQh/JRIMKFJTmVt+sEuzJU5Wvz9F9+fvMnFA08sRy9tlFhyZCvcRLAtFa9GEE6M/joU9WREdTr3
p+1waYH8RwLrsOiIfmTL2xEs6+unCAYFSCSQx56KJtcGcuglkwTJcsd8O4SKLdDodN/A9IGZp2Or
Tp/m7gdtOVuDWmzjylVb2VHjyNg2sKa7IfpSXfOo9Bq8bXW0KTtrpPdxTVN8wZcjfASqbKqwUbKe
Da1JIzEVJngkIgxdt9E/CtauTd/dH96yEXBlMOpQcZondZTIlUKj90UnFpvAhq3l2Liiu/FRUNOV
ZCVAXDQGCRz8YRzLm1eS2lmwkoAsc5pKfwc3y/upc9AWoFUezDW95gW/RhH8r63pv1/sPKGik1Xu
I9787dc4/iqVz3qwBSeC7nViVSubZMnZUAqd+JRAhIIDvDamGKlplAZI05amfkI1yHZ40Pr+yi2x
dF4pzYFmhVJBgdrj2oxMP4jhjhQXUqXeWBaN5K9P7ZJUsCiHMwj82Wyzl55K73uukz+mP0B7DPtm
ZaKWR/DXwMzjKPoIrKBWRkct9np3qn/d381L68DDDk/DFMEDNluHvuyMenApaYVfBvFkKo5b/csS
wJshsYcpQc+T35bR+WNoUU8yk595amswV98fwu0FOQlHs4/IsPP3uc+XZDcO0RcyzlpAq4B38qzP
Aa3bit9v+3Alo3u7GtjSYB0BCETGau6ds5TWSCmA6Bri4+AxcF+9m64/PzuCQQelxpjy+fSNCc/0
Wsy0UC4HI4XXn4CWFNvmP9/KB50u71o709Ljl5BGjOfG8+ymOEraMZeh8qt/SlOvtPAID+RW6j/c
X6rb3XZtfzY+C2oruuU67SxYLwW9zGVwapI1qe1FIyBuproe+KU50KK1urQYIwYpBe+Khm7MxI6M
5/sD+QP1ur7kJlQl/VjgsYg05lCwbARsERICn8nNF/uyTWBk7j1Fe+83QfiJWabbFTpza6jqj00u
KwSieeDbQiy5mzHOabyvreqxl43yCWAt1UeUMIJPDZJ+h1rtm0d0RzynTpvkOIZectC8MjrkChA3
cQBxQGO4XD8QilTDVkuH/tQTOz5ANg80FzzEcWjr+FtbBN4zlaeeWr4pfYrGXvjkDZq4NwY/d1of
UpmmHGPb1WOaFbwxstNQijZGAgtaFzVSeuDiaWlpG/OnMAtboMyq8tKH1vs6qyGxF2Rb8MWYLrkx
qMc9eTD/WA6D9yUbzPGxHMzmaOpFANapLfTfPViyX7DSCtv7K7G02tNNzIubXOLNnW+kdFiJicZq
F+eYJlF6t9folJYO/YWJ+dNNqdwy9XNMoB4c0S61vz+CJf9FPmJiHobM8CagyDJmsm88/SyK3X7i
wi8QMq1t1T15dB7et7U8lL+2ZgewL2o19kpsDS3iy+Iv0A6vdvdA+ukOwkty7dIGfX3jSpmXKgU3
/1lq9/lO8x7uD+A2IJqYAKfkzR/qp7kQtuHlpAs9yTxL/fuGJ1ChTSifB3Uti7MwUboCeaFFfzTu
cp4wrMLAK+C5N8+B+LV9TM3Prx8G46DZmEgZjOUsyodlSkAb19LPklKZz705QtehFcKHMVa6J62l
5+++PVlm2q/9FTIBXI5AOUHXg7e4Xha3aZAcjcsUlFQBpXo+HCWThugd2pEjlEUm6lFS+sUU82jX
jVH1ZNQQJ4UpUnluXYq0ZZIuqMzKep/hosydqcfFHs3GlMk3jY2Sy9E3DUDf88R0sMmErPlwfwC3
x3zy6BooL5GX4418lxdLdSskY3KGI0DUJvJ4xS5fXVxBJwinTj6BaPGmXOsTa6s0cYZnQyw2I0C5
Su8hj9jeH8ntzpqskIshHloIV9LSz+SwMcKz0D5Klr/pxte7xEnvyCAeBTtx29GDtNDQq2IanZVE
tDWDPn+xsbv+9+vHAScnDyGJhzbvyesd1WeDRvEui8+Ql2bPwyoz2e2G5YD8/fw0jRevkVCqO7/T
+LyrfRkD5InfwJ3xXNSHsD5Ir2RK5Vyo0PMT0eG1SFzN33RUU4xB7Nldchq/NWjozrrXMuHCLArE
lFccEGAqkDO3iIigEZp1Vp1zeVsJhyxb8YuT474+33x/0sEBiqjTBDo734Eq+oGlhBV6GFX4thVN
/4MotP4p0vTyjeq23VERRMPu/W6tf+x2P0+Wp3K9LoNCmseUvpqjPlkX1bn+2cZ2+PLaXXb99Wnc
F9sAwVHIOMKyOhdhsNHrY/sP+RBKIfSZED6gE8af1xasKIayApd3hjq7Q7dAWYtHlyYIl8WqkC1k
pmYHRfEkNZVUln4onwT3jaisrsD0ip0tvoxyAfkB9MTYxrMhSI0Mz4LpyecaWzsv7VA/LWFf2ohx
YlgP3tgEH3jnZRv6d9HhFHhlbKy6LXh1u0Mg4xs04VuGHs+mFt1yw8l+YcdIdtx6LRolvt7sBeqo
z1Erm6gZ+uYeyQDUhuUh3lJxgJZXkd97Xa09ma4mPIR+CnIPNsPxpbf0QbelTPYeKvpC0F3qUAYQ
s3B87OSie0lq7vBODzqgJZVgCJuqFNEtLfM1EY7bRZic7qRizC1ogKm8XmWZs6CniS+ffXlbKLAr
vjqwuv7+dP9e7NOgzLuq0qclGN4n6idV+3b/HNwGidffn22iupXCNFEF6dzFgeh0ZV29lUBMwLAo
tgrN6r4coCYnFq92W2wojYNBqluCfXY2bWLhy81QD4XTjEcj/GAWK1fu7bJcf382bYVZNm7e8P2W
dl0J99Gv+MUFeCkWONbEMFO2aZ4dqHyv7/o2L4A3v4tBZ2g9RHlQN8DeGwtvCz/edsWXIU2299fr
Nk7leQhbB+UBkbzTvD6XhightzXUDprSDtuakPhJpux4wDGnb/yegvOrNyAGqW+TymGcJLuuN+Bo
BcKIOpF6luOtLsoQy6ypKd6u1dSWA36R165KF9vMy0Q8MT1vBG+c+8qzNNTvRiHd3J+1BdQzNqai
jkSNQKSR5XoUECvWblFrypn3FhU/Ue1/ZEmqHbowbTZT5uJRi7rggUY2uAnVyN9qaI1uwZGs6dPL
03xd+1SqLWwberxJ9tzUl9wI7v3YKoHstYKdyamtU/Is3HDn959K93H0DpL7udW/ogNsi95DB1uM
FL432xfk0mCsSjZxhSSv+ruP+2PSlXZevFXblWzUrVPQAJtNkkKTjsUNXtKPVCPOPU06Dxmu20em
qdlm3q6ytqq4u78yC4uPKS5I5mPqSJ8tfkWbQDUC2jxDIBnrz1K3sn1vSNin2xF+EXJrEwgcRtrr
lQ+TGm7VtJTOpRglJ5H28L3WtO0zPH3SrtVjZbCbKglot0PJ94E+f/0UDiZl1MyTyVcN2hvIL+p9
GUoKqIKh3EGE6H3wdCPY50U9rLUdTj/nzvaYI7srM2trvakrJ692ubDNjIc6WpnyNRMz3+vHSpJP
4GSniT9lAajb0K7El/vLumZjdt4MnnB+qTAMLX2Ws6+JUtttupLfuA1Np5Ok8c6VYPPnH65XVqAz
sm2KsHIgfeuehkQUkCsOuIMt+M7CMVO2fSu8DPDmrfj+28ERb/8ppuGaAEvOYmK3GiqldBXlrGr7
MT8N434IVsa2cCwwQQKQtynJp/nDAXJmS40rXTmTHoMvDsTH/fWRpgW43mfASEAtypwIGHPncX0R
d0OZS0Z79l0XqivFLV6UuPYRds7y6J0S+fKHMdd/DIOb7dsEaiY/b+snSL3Q7UO/rT2u/J5p081+
z5TDxw2AoeEumOb8Is4Ra0OgfUzozqEaNdu8EeNdaragXEoom0n/Eb3JVulvTd9q3tMeTLdZXWm2
55JQWJmbheW9+inTFXzxU7TIS+RCjPrzWB4Fa+8pb5S11s2F5cW3mrQWkxBgE892UDhU/gBbXX8e
0qepnVlov9+fz4Uw4dLAvOYekdxFoxED2nvLpQb2YIwbq1s5ByujMGaORNYaoesjjMBPFJbwt/7D
QlzMkjHt4YuF0AeWWEYj8WyKX5PA0f1Dmr27P0/TRM+33bQOMmL0nIT5G8p369GSYA47l/HQqVBD
JHB807iT/ix0y/uhV4Fnl7k1bnojk0ekQoa1V9ztbpsI0gnn6Gs3YGifbQVl7Hw/qBXY8ztani1o
IqXSeHLBk716Nq8MzZFzwziOWuTKzVmQtmiODfG+X9MguI0biAANYJ1kHycA2Sz7qKlJr3ZmVJ95
77YRAGL4Wfe1+tysqQwvxHPXlma+n9bMOhuVoD5b8kdp3Gn+Y9W/yOle8w9mhHylfgjqU5wkK3N4
u+Ovzc4WSxj0Jqk0zIaKNh4TX9dOA0Kpx/ubcsEKKAMSYIByaB6f135FyQ/UFkpP5Aihjgw/Jd72
voFb76BfGZh5uMQr+7GEMfk8REKxgZip3QRtmrwISdTtIzQ09/ft3Z4ywnsq5WCNZHqu5qVa0xSk
KIKv8+y+uC/oU6JoFG3UdKOkh7J7damTBy3yL5TmLcrO83gv6CGPHo1IPmf1m7A4+Nbr544HPxoY
PCa4QufvIfRIksxQc/ncVW9CiIUNdAz3w/f7E7bgFEgayhOC10TJZn4/CBncgCn35HkQkbB/TOSt
sVZxXjExvyEqT8wqTXelcwR5EWx/si2tkZOsmZjdD0OV1KmVYAKNvehrG8LyvLIYCxbAM8GQBFaC
GHDeyGfGqZApRTqeIxHe/jSOjqlcwtGulS+vXhAe+rzaADRAfDOvq0RyLKC3Ooxns8zhiJQfWw9e
5nDQ14KPBReKoYkrTSblyom5vvMajXSWW1aMKOh35vhSAQGSg/StCl8lKkD3RzV5yevbj0cX5O3g
ZShO3ASyvutX3cQB6aBNTq/+b8197uvPenMMoPBEZWLFe96u1pW5eb2zbYIxSwrMNeNXPT5mWQsv
wn+0MdtzI0oUsSYLGVDft3H6oHbvaTO+P2u37vl6GPL1EvW9Rh7SdzNH0I6dOcBwunL61wzM9kCo
S0UtS9TShzY8VPUehvWVG+b2AsCDTckHVNB4Gc+3MySnEIgmPP6MvhMRefBhjlc6JEiNvYsC68qa
LIznytrsslZrt69QQwgcdO12hhk++dpqtn1hKyOtS5JqepFN6fDrRWmbNgi8wPCdIYFGxmmrZwRM
Guq41fPgvdoZwD4xlXOQ3UYGea7w2aRQyRQoxznITMJEdCpzzzbWXNvSpE0uAHTexFY1h+eqrd9U
atkGTq0c32vuw/09vHAU6br8+/XZHhZRP6tCia9TsXwG8vckZcITcMO1AtjSstDdiRIqdxntETOc
XBoMFbxGUgAJyqEPH734GKahHQnAOLblGqJ5zdjs7PtFqzRGJfJSUL+ABRJHAXEFWKw9caNqv9xq
DQS4PIl/BzebxByi7UzQGVyEKIGLOhmdPEi3rOC0lzcCUTUIVIBu892WoDfiEfIETqyX0UseTvrv
AgwR9zfEkhXkzyZ5UlHiWTqN9eKtFeTUelTNDWhdft/0G8v4/N++Pws5R8WtkzQIQieRxWc5+VLH
8sf7FpZW43IEs8eHmCk96GNG4CVHMXzIxUOQrcSWt5czbBITVRdBB75mHm4YbVD0ScuCl/WHOn10
owjScRnpztyGXuofvOalsWnFLlbE1JD0pBsTL6N32yEzN8OP+xO2dFwuDcyWHGil0XmBHDiu8L7X
tl7Y25aV2kkebnmBQPe9ghVZ2mI0/gJOIZCieWtmT3YHKeX96TvuafgCEfL90ax9fbbBZLHOgihu
fUcRVPspL9aC2aW1v/z1s+1VjwlKYha/Pmgm+khEMr9G4rfWO78+60GB52KapmW7WPdRTRMznwyd
O+GHuRfib/9tomY3ZSikRoAcvA90GcmHjb67//mlY0gKj7I33TO3AayRpdqgmLHvjKhJKDTJpJVh
j8oae8DScvCIJc+A2DahzGwzdYNHYRpctxOaB8s6SeI7ReogMYIFMfx5f0QL54S6AVU+di4d5fPQ
Igv7zneVwXPSXLN9t9sjSnUS++pFytMHoOHHJCpfzwgE2yu+hu4x+tdv0qGSm4pFYVmeI3hb4btZ
AdR8uD+qhfMCMHCqIGrKFGTMLssoMWshIAvgSJqHCvVRovHo1RamdkguLmApgAhmJ1JRhE5Atstz
3ODknax+xRnfbrSJ9A72iGmvAa2ZHUi5D0xBV4XGySXdFry+2Jhm+8GTkxW3Nf3M60cSdoCA0yMF
PfkN+aWaAMEFTts6WWQqTzQotlvy2IXt9plxKBGBWbG3VFnGINl5OvFhKzFnYYU2iq1Y9uhbBCCG
XAUxKOgR6h+B8abOz6XXg1kaN7W0f+1q8QCEGnEiHqPiNwcexw0XqKp1rZMa40OZpWffT1Zcw0LW
brKhQyZMVoM+oZnrMeXBCIagR7kjbW0PRQl0xKQcSbrMjtN600CSGHiIxgSGrSZrBL1/so/zheSx
qyFm9YesYbbjwWrVhUqu1YGw420f+NuoNLeSnu6DNjzpfpPZFnz8haLshhRRJK8kbaknwk6NYD/K
8195oPK/i9uiaFc8zNJWhrYaavGpVHkDdRKqIclGrahhm1OETaKF2qPvm2Cu3dLa3F/mpd08lZ7J
kPHuvwENhaYSV4D4KydUthmdYM24j6GuXtNQvfUutMrhwmAToOIOfuD6EvPNJkZiTK6cRO+PdKO/
k4R4JS5emjTgiBPjO02FMLvMTBhtKep+UvMM30mIXrRVBL5uZcsujePSyGwcpm+U5LDi2rEQk5Lf
rnGSTht+viUBchBOkqm8bftAWk6iOC03jquZYId+9bGPxPG3TDUOhfgsxZPi2qvjpKly+dfkLLxA
lNwaclFqHCWXaHuWPiRK8w+u5NLE7JjXyAuhJcioxPEtBHbp6/l8roagz1Y+dxvV1UO+76W/EuVH
Lv/L7yfrymkEqA3i9XpnQecjV6oYtU6LYmgYR9v09ch/RsB6k94lHhbnXWpxLGqFTr+qE5bP1sbN
Xk21B6/GBMqGJwF86Dw4kqrSUP1CacjrBQ8JDXB12fACb98ksfviK+G3SFK29/3K4q1FqAJecGoA
vemOCTxV96vEwmZ0sPrPsf8EsYkdeSo0DN4uqL9ERfmglof7ZpfOJy2MBJvkWvhrlirrdMOXYJFr
HC0++9/64fm/fX4yfxGL+4MmhY01cj4BJKL/V63A4JZ8GLER9JS8idD3mLmXetKzVEYOo1x+DCZZ
Y62382EFC7e4NJdWZgGFaSqNNEhMkmsO8bdYUNVj4nrah6IohadslODaQ07XDkb/S2BV/llWhmTl
NyytE827VFh5OIPEmrkENdXzsUbS2YlUBCf2mrCG81meyf8ZmONmzNbIDC9WGyfTt6G8lc3DP+21
izHMxRgEwwvEvudUqXWwkythm/96/W67NDBbJ5J9gQ8rTuPUxnftu6v8y+dlGZZlHiUaD6frzVyi
YSSMWo/bfJBkbn5zLc+7FFtM0YsiTc1r8JVdGzC0KJAEa+Aw+l8Qud0lZnTQ5aNSfv2HeaKJBrz7
hFGbh5F6B2FW0eA9RfcpOIn5P3hP8+/n5729CppS/+c9RTM5NV18qGTrrEe0yOXDk6cB9W3WorLF
46EATwMSS/Qlzm40RD5AqCGl51gPAUKlzbh2609TPws0AHDTEwQjCZTN8/SeOGZuGetW7kQG+ovt
c1gem6I4io2Lnvq/YNjEP6Uy3ksMZ7YPqhw559atCsfK1F2XtwcRzsg0X8vILPm1KwDYzKnIuQX7
Wh1UjpGgE6Y+qPkTynI7P5btUHWMeh/lzuh/fvXmkyZ0A5Apos6bLBayj2UqaRhV6WEqaWf9ef/7
C4do0noBGgQNm0Z17voQdS1XDtp3ufP/SPvS3sZxbdtfREDz8FWSh8RJ7KQqXcMXIdVVJZGaqYnS
r7+L9d65x6YFC66Lgz5oIA1tk9zc3ONaoDQOafO9NZ1AkO1A/49ypEE9e9rQ0e+NiW7WJ8vaag4A
8Z+ov9PpSjC7YJYBgaMB0QRjiPAOlAeuBg9h0TRjfeJ92NUP+byJ12ALr9MzHjIMaDqRk9pANFGs
JsGsLm9jqHYO6C1bf/OqYwZWOf5PWj3QtZ7DhYt6IUzxN2Km5drsQZg1BbUeZmtTjkv39Hwxyulb
E80SIFzVJ71+9YtvU7NP2p8taMkteyV8WtIzdC8ASweBoHQTL8/f5+hhiH2tPZnph0sBYIB6GWbS
TL6SZV7aMbz5GH2T3d1X+mzUgDobRdue4o4EQZ+tASAtfB+FESgYcJ1Q/PsDGHamx1mhWXPlA4V+
+GroB1o93L6Oi59H1s+QsYBjqcmYDIo3lg5IFkCt53x3rS9/8fk/KXG0WWNeSDGVYNnUXNBvAmee
fmkoA/nF3wjAM4lBIfRJIB93ecwCmRhPnw1xGsBOTwBR2a6aYWlmlbfFBP0aIliMB4LETzHDnp47
omgdJMh6X99Si39q4vaLmTYvYnBDlw5B2/MngAmDL5getNL7OSGx5QlEBtW8Z5kfGrnzSAv+s7ac
EwbC73fiz3+fyv+XAtkEUzrmcLKQS9PAH7zWErSkI6g6y4cVNg45u8s9Bq2jI0Q9DScXLM4Sma3L
Vk5RqoG6xUih/j8ORv8qncKaqhh7TgZwHoB6eLKbT15f7JumC1ywm0ZTK6LberlgHVBOx6i1DvQL
tDspDklrYGDRH+h4ijlQedt+/jF6jRtSnj2Idvx9W9jS/v3JrYK4WYJmKwqUGHWa9Q4yuW7Apye/
WrF0C28Q1oEPo7iJcEp9UUEGXDOr9cDOXYOwaDuSyFrLeCxtlwF2QCQX0cqJi3apAaZZd16h58Np
mvSjmxavPQNsw5y/iWotibooCtlhtIYDKfKKjZO1xGuduRhOzGJfm5lGHcs/e8Lbd715d4kAGQS8
2+hBA5EJkoaXq0qQlgQ43zyc2joPNjX+7/a5LzlwJrpPkA6WTd/IGlwK8MFzAVLAcQQENEiXtX58
FlrzrJvJHvNh8wMmMraDnr3YzNxNefEXZgF4ARhustExgrfjUnhW5SOqvT3oYIxXx35j4e3FLWkd
6gCo5MEDBsKpYtkxvajxYpzGU0s4YD4/NOsYs5USyNLFweQDJrJhxeVw+eUSBt6WE2L44ZR0TvSD
IJ19ew1Lunb+fcW1qmfkrnyM+yI9wR5ALQyWsexjzIbPPmrFt0UtLgXd8Jikw0wCOogvl1LVfQ7Q
PTYCje5jyPZGurv9/cXjQCJaVoyAgqY+UjTWhQaYAdzQ/sngB5Me+/YvFErmuv+/CPWdISnn/pRB
ROkzsNkXwRpZ19JxoOsU+HOyvxo6pezRRHQiOiCm2/HWK14m42Xs99rKpV/aKGAnS5BR6VFdXfrM
6YUAedGpN16N5rWlO1CS3D6LpbOGlQf6r6QBQ+3xch06n5oKlN3TidB3Evbi0+3PL5WZED7BHsva
wDV1mzBbDZgUjXaa3ab4OqIFNcotN9klIFYPNElTj7z39NjNmRONQPCNipI3r1z4+sr9WVioBepT
hIoY0kYLl2IDSrAYAloKgJX6hByb3wUF39xe64LvdSFBMWIgpRs9R0BCw7fAu07Ip1h/yuDi9EGR
PY3ayoIWpunQaXu2IkUFU0B9ukDdA7xa0obd9EUrzK2L8ewsBs3BFswqGPJ+S7ppK/nOG3ND0zZM
nBjQGrtkELsyP1XaWsfBwrVAFAP/2UOxFCNTyi67XllZVKvxIhrVU+FW+8752sTAkRX5P7d3e+k8
4aWjvRBvrwFoh0vFhV5pdmHFSNDxIbSLjUXXUNkWbh+WAm5NZH4BUqHms1PfxOClC18lIWBRN55z
8qLxauUUF5YBqGJ5MxDRSM61y2WMZgtnqUV9Q7CPPKiGr3fv0sXnFZ1konSZm9MBfUVJ2O4qIDnd
LwDOFkAJpMt91fvBxSBsWvndCYCzbKtP/8fPS307iyhdNpm0qfH5BDSu2nGw13hvlvb//Pcr+5/X
DnXrPO5OdPaC6dvM1gpkC1qEQjcyo2gdxWOqHrBmIUU1ApIDI1Oh8AC3c+jESkJ/UQQoMJHNB/oB
ItfLTZqEWY1ThqCP13RXwq7O46b6i4w1qvXwDyU1gSTWVYRQ6lKbJuLU2CGAHNamwpfO4fzzivuU
ALNqmn0ynvQkqsrwb64ZasdAlJJNHFfQQvng9tpoZHAwuzrS8c+Kv7F0BJK1U4ePCVOhZnDctJrR
KAamA1DAdEnQFuF8//A/KjbIqrmA75QZHOWUh1TEmfuHBs/Wgw3QHO73+hwEzi6qBTK5oqJEDl5i
9YPTiZMhwh609umKlkpTo8TNGHpDvQmckkAWcKUGnF1lhIQOEzlOOE6eZ7MLapOHJn32qgPDUFUm
Vsp5Cy/RhThlu5AvnkUbg9SMzuEP7aMdgtr5mx0DhjkeYWTYr0ap8oEPGsDmR7Cqb+dil77fNq0L
/gQm3HDbMKzlIy5S3vduKDH4WoK0MhE6OSBx6O6z1Gt/GXNthQBvAE03mYrkkMyVs5mzJr07okGa
DfEMpEuIfzVWz3xixkLmakb6C4C0wr6/TfRSgHJERd91NgDLkQx6nYxDKh5u79+1ScHnPRRakL3H
46TWCEtdh/eZIYxxR1RWrC/GGn+f/H2XGn0pQImT+qGwxxjQ3SeLg/Ngw9lRGLu/WYMDD132B17l
JEeaNl4H0pxT1rwk5LiGU7a0AqTpEScBtw19dYpRJ5bdjcVQDafCok9iwGg73HWwsnvi7rwPcgpS
lS0MuMDMKOadczSo2rztT4VWbdyC7jT8I6a1hMzCkQMgEjy/CCxhalTidyBx0hLwbt2pOzqY0DK0
teTSmgDFXeiYoZVWbkLACABNLw5Sc8VM/gnqFK2Cn4AEt415ILQ4KiKGpEt570MEq9LNZL/W9ue8
/W2PX4tpr1l9kHRNAA61sG7zoJ94NMV8k9/fdgOPBd0qOrK1shvCvDTWSECVRHL/HkkzBp7XhI69
UtldUD1EtIBAd/7YN9VpAaF3K/q+c49GbQZmzzdlZbzZeRndfYGQ1kLvM/wWzCWqC9HG3rfqvHGP
gA8N9QKsTaK7+xmQ6I5AZUNfBx4Btb/Oir02jX3mHQunDqrCDHNtpXK3oHVwrZFVghjMBtrK7TGp
P2pEp76c5ZZjIcP9lv7i+4ohc0kV2/7A/KM1hV0etV/uP4Pzn68oE9XcYZw6fH6sQ1GUIfXWqtyL
GwRUR/Q3o28T1v5SXZukG+sc2DBHXhRhUaB/b20WdE2C8lZxPlVjY0BCWr7O/yDMvr1F184R3lgg
kAIPCeUzhAnKAoy6Lb04xec5e54skgUN9YfAIc6/1Ov33CcPQJj7C8U9F6rsGnqMMXfMM/8oGgD8
Ei0s1yYDli75uQRl17rM4JNvQ8KcbxMW0vaB3u+2ogYjxwwNBCVI8Sp3Q6Qsa1uU8I/gUwhsDY3D
dycacC4wxoAl1cFgp3LH+2YF76iP3SNolMTnbo0J/dpPvfy8Yu5re5xtY8DnS2CPABottYFl9JCt
zfsu6C+G4zDyL9E1fPiVlwpGE9PMR6uIj1qFGeYXu/y4rcBr31cUuJpL9LEiu3eczdBvtub98SEi
GnQYI9WDxM5Vd55VzniJZh4fXfHGgoK93v75C4p68Xlle1iCLEY54PNAaOn7wJujNar0pQ06X4Cy
Qflg59bcQwJmI/pNfv/IAPYHbgNyDVBWzItdnu+ATBkr3S7GO6cFD1a2RhyzoKYop8JLlCN3gCpS
rplHiRaXghPYv5IHZQJWoao8tZ0ZoDq04iwuykIPgXxNUYtUGxR1h+ZAIhvh7vo/2v6bbX4ajG9k
rR1m6UDwaP9HiprQMMCAM7YFpMxeETmDj3L0/QEIJmLkpYNtRyQif8FZxCswN0HNfoyPkVP0odet
kZ0ur+C/31es61SntpZ6QwwElDRIDub8Fw8EaNARQKFvSKqXEoFinIhkA6YkjiX58NIPGt1/6c4+
7ynRh9VabTxmMN26OOT2j8T+YZAVb3ppi1DVQF4S/dBoiVC2CKC1dWsOdQzY+Gqrz9pzUumfb69C
GmjFX5coz8j54OlGr6L8CWenbORuY5Sp7x+bDFNBs5uEhaNv7MrfuUayBbpgEd4WuHQ98Awhp4iY
H/8opwLedjsZdKxJJ1bYjlngmRngW05NuuJ2Lq7sv4LU2tBciLwfBAQR+maMr2nVRmZXA0HXP5J4
zcAvr8q3/yB6YIJMWZXhkGqydCiz2W2czbDP58Pk/ry9c0vaAB8aBWZwYAHYQ1G4BrygAIyDEzfn
DBmboAbC420JC1uGwXq4IzJNej2u0Mcm00heOUfTe2fNvgFCW5p+ZYQGdrUiamExEAVOFwlJJ5k+
LvWu6jMv4eXgHPtnz/hk999ur2ThPFA9xVahLc0BGJZ6cxqPJOwP44qpR7T4tyirR288+cMaGdYf
NVIuEDCt5fOrA0AQEi8XYoD5Jvfq0TmKoZqCcmaHLC0fe8eJ0kz8EOOogX3JfDfsMRqdcnP/MjHU
iRyeJ+nsVPDbpMwng3apexxE+Zha+/TFr7ZJ4d9vh0CVh/SzdL+u88PokbZ4X0FMr++STb/GMbq4
h+ffV5TBHgUyLDH4cbhRbjKxs9uHEfRi02PV1EFS1MHQ7+M15BKpAurBnQuVl+HM8s2tU7GYY1Hk
6Pj/oI1s/Of24SzcpotdU5wa5MMEGUwIEP0UahnaVpGcSmsaoL0R//75trSFCwVcdbTNWbCtGMRV
XBzm8DjVHVwoQo8O+d7QtXzn0nKAHSHpZIAFf8UgXZbCqzBPSQCU5gR1/G4nY2DbYqvn5TbLmu3t
5Sydzrk0RSUyFnsdgkpyTAwdpLcJxsuT7AD42JVtW5IDj1DyEMDqXaX2ijKNtRyQ4Meazw993T5R
DJpn+Vp1fWnzgIWB8Ty8sZjRUW23b45zwrEcg4LOBnOjR6RBRlCodPT+sBjd3khxwWFAPK7aI+KM
Wd5aBPA1VoNsW5j5K6Z1YceAiAbIGgxko1fakn8/uze9n7u0sgr/mOSR7YMzd6NPu9uHv6DLFyKU
w3fLxrBpXSKj85o6QFZe0a2FzwOwRk7go050jYOizQ2x+srzjkD+e+BVvSmKdCU/KN97xbigXIdC
F1wrNKurpzDD9RRDioDGt0joW++181o5W9PH+Nf3uH1pV8cyltZ0LlD+/exUaDUL0GNDYPe1TfIQ
b8CKXi0cu49RHwmxDpynqzJtgkC/1roSMAmAKCF7PwuI+enuY0fnPTDLUF7z0OemOFHDyMZyNE2M
+T/OLvo+9rc/v3AHgYAHPxceB6bT1Y4IRH3FnHR6chK8NMO+84ImFft6+ElMsL719vz5trylI5FZ
fDlchCl8tWrQ6KIVaBlKT6N3AMOV8fAXnwcYgpz0kUiZisFHUZgKq+fpyXV/iY4F/srPXzpwfPd/
v68kFaa4KJIhrtNTVg9T6Ex1RONho3XWGv3emiDFg6pK4Ec0BRaCwmCXh0UetsNK0LEAUozxIWTZ
wFoKtJ2raqQxOx51W4B8VCLZtm79BBrvfS/MqPCMp7x08wDlsAijSE0AHsZTqvvIxE4Y4r99Zn8y
oapdOPsdalDCkqQ35yFOTpZL2mNrZna1qU3j1fdjYBXndrZB0aE+WAJOuNfZX/PE6Q4z0GuDmk/G
T61Zww9eMlTnP0jRokayqrkVNgaP1xZkCkGXfwZ2cpKcDAl2hVb/cV4JzP50YV9tguyi1kFMh6Yh
eVHPbFUFb7J0HVwMHycP9IvvaC8KXL35JDDsH1j10O7csapD3WsS8Jn5dWBUFIS/fT8EDS9EpLV1
E9GkpxECWitijOYHFJb41rfWhrSuTwwIzkDpA4aK7E5BO9Xlj+Wxn5iET/Ex7mqOvghdf41T95dV
kXLXTtzfUp6DQV1Pqkhz+e+BlN8wsJbsZ3cCiSEoHt9vq5B8+643D1D06DP2rktCHWOYugfS76ny
xlc7H9/AbXdM7Czy/Xolk7V4MZEZ+I8o5U3Rh8TJSMfSU+OacL8+UnToxdnK1VyykrJogB4BtOeg
ifFyf91p1pKxneNjWxqhne+rcu3lWpOgeBMkFnYMrob4OPSnYdow75/bJ7L2fUWdO56xNHfwfe1X
wSJ7WHm21j6vhBGT5gD8lOPzZYz8fWjVK8HdkkKdH4Ci4E7LNK3w9Pg4Ooc2n0DuGIcZe82tNZiN
pfcXI/3I7qKJFUUPudCza1/GrC4ML46PdvxM/IdRZ5HX6yBZBjrxGhzGoixoFAZdkPdFp+mlLGoK
DQlxi2BR6bOfYnCofq27CZj0+sZYY+5Z3EEJSij7RgG1rOxg3eSaD9tNjgB42tSs2NRW/CWtyM8x
aXa3dW1RFMI7QB/7mLtWM4J0aPoSTFpIlLc0NJMno502RvKU07V+rTVB8u9nhzXaAME0Zwgy8kcK
bpG8e6jsDuDlK4/Bko3x0QKLZnp0YF6FrbXVjZY/IMs8k/ShLtgz+D/37ZSs1IgXOrnRCHsmR1GI
sUfMFIOlHhUY/3Oa0Y+RYryqN/yNWczPhBphBdqnqjW3nabtOrP4evvglhQS5+aChw6nd0VTlNgk
L1H6QECQDUFZjwGps2Ak7zlyheWKH/0n9ay+EefClMVWjugqY3LiY1KCGCu3rAS+hfuzZl7/aMYD
3TV154RmQ7WQmDrm2EqAQe19Ls0XNCowhg705Oi52biTUf2kqfuF6MXBix24CHP7FDtGEfhTbjzZ
OiruYLBg2y4ndjBowK2sMHEUEjgugT13flTAoQEcfpm8OVkWP9Qt9w/FVDqhXwC7CZQcflhmbbzn
WtzDC7Pil7RkgDKZdP/gJ8VHnQl+mNFtFQH3ge1GYXlhJrLxoSmt6mVyhnYTl50ReoUTP/Ms/y16
uu1p3xeBPRY81JgzvJCurUOeTW6AEfw4mMq2ezB6VE3Qa25NIijyA5v9ARzpkxlWMcqYicOSTWUl
xT4b6NeJdGkExkT8YGf+Ad+NBwWdyDEGruJ2ni0/GNox3VlzgVleU4y/beqN0W0VunoI0KMBEkP0
gKLlGnGlkkOojdRO/KLITvkQmPZraZ3u/z7mzsAcgKgez7HyEgM4Ki3nzM9O1g6I8XO20iRwZVHw
83HDJSs9KAosFfyubtPGF4kBJCL7w6rCcesbWyf+fHsN1/dcSpHDIBg2w6iZCqqeZ2NsNBOkyPQH
/yRY5LBDnsBljAjRg7Gbg4mEnbmGGrJ0OMi/IgyTFLloCrq0l2h81cH7NEMursfnkT/cXtfS59F5
hkY6Gcdctc/GeQlyJz7mJ4bwlW0p/XH392EdMVmCg8dvVXVrSuxu9kwKBM/+zfrWNCvpkIWff/F5
ZXeybCpH5uPzwB5nFo1ALxbdXsDVO4Ja6NkC1Ew4KLg6fcyR9nJi6xEUfZ/ECCRym1cr7uqiHHAB
oBEbqTxP7dEzMFXRlhY4RLSWR633qxue6FrldU2GfEvO3t6CDW455xUAmwUPrAHEXrQOs2Hl5V08
E7ToYSFAvAcv5qWUmoPTUNcZPTXNjJfos7ZG+Hl14aGrPuwIYK+QZbsCv2rAfcIY8eB3D4E1v27D
wfh+96HL9k9gNiJyuO47MmM8I30HM+yR0zh8B7Je0a+8pQu7dCFC/v3sLIiHJqBWn8kxz8NqDurs
Xu8e4+7nS1CMrjWhuE5tfB/IuYfqfosON1vWv9F6d21yOwbWMdOPyVGjaR/MuftMPL6yQfrVMcsV
YBLSQUUXeTt1NG2OWwN1atglS4DxBhTr5RZV2fjR6y2UKZMRlXcPlK5oIKjDqmDTttQMvgNlKgtt
vab/anWnRyYt/I09w1AEpPHXhs2unC/lJyohlDmURsnbPDkNfvMveL66TdNPry7Rn+eGh7TsVwLn
RaU52xIlIHA0Ec96RpOTS9ON5aUhHf+9rfmLK5KYG6g7YkRKfeaMmhGnTglKV86XydfCrjjYmD2Z
6zcgpt0WtbgYsAJLcjRJI6MsJhktWsxAeDnFbHrPC+sTuLW2t0UsGDwNzfr/EaFWthmaBezeQWbW
Tp/88h/ihDn9mw07E6G8QDRuOBsrDSrgAWq7/dmnfeQCPpR+pZYb/MVy8DygTI9w9yr574J2L9a6
NjlVOigXy0dj+t3Fv2/LWFSAMxmKXaoxlmibVZ/gjSBRMYH/YvxR8Tpoh4Mw18bMFs9HjtUjcwpD
ojo3Bmbw4DPgioPEMEqM72NhbBst/ottAxkOsHckfiWckUtTC/YyDzhfiNk9newS8WAD88t0d7f3
bWkp50LMSyFzQlNL2kX02iYhMGZ/tFR8aCJd8dfWxCjHQ+gw11ojy4re+5Sdqvml+AsvQd5GMDpI
EpErMOkB2TmjFqjHDvXAwon0e10MLKjvHzKE9QRbq4ayopydU3MOlon2QtdC85yzE/Y/pb7yiC+9
H7qD3DxmuHUAZUpNP3th65EAeauHKRsm/8X09X1CzUc6pZE2WuFfHD6a0PHiuj5aXJTDhzEFW2Xs
4D3Uvznpz9jdp3djScvNwuwwAjVUGa4mYlP0AXWpwfEaZruYRpaxSerNX6wCxTwdY7cYHVZBYppG
twQoMcmxrVn6MIGCa+cMIt6VbbOWnJUP40UiAT410EvxXsPJQhZe2bDcA5VcVwGJRO+nT5lf2EFf
JV/nkn6Cxf7FZyTWhKevof8tSkXlDDMccjBBzaeVmMcHwVynH+s+3STajpUisJt/WLxp5sMMqOHb
+7lgSsHD5aEaDNAYaIeigLYXJ2SofO0YV7+TEsgxNA5GjL2b7qEBmOVtYfK1vNpREIrJiQ55pZTX
NNYmML+xEmRZ5RgfXBNpvIkO+ZbrIE+1CANitGtvrMKhgcXcNbq2BbOEFh6ZEMW+XrdFARSYj1nC
9OOgd6FmfOX8LU7JyhKv23lkJAa85j+Fg2uotoTVqU9bXT96xms6G0E/PhqVFiTDlrlREm/gRPvZ
j9v7+kfrlY1FrydSF7J2jAyAXPqZGeliJNXyvLGPVpU1G5AsAsrdJOmGNp22L7TWjPpCf8/mgg+B
y+d2N3RdGc5z1/7yuCcih1b6i1+nPPBrtw8yzel2Bk/5t8Fsu08l53NgNlP2PDaYkMUrZbwZzVxu
9QSetTYVUNRG0Fc+Od/E1BR74Qoj1LR+2CIdVoQuQJ3yqMpptXG4lm7JnIlN22A+PAA6UhIKmJJj
PBPnU8/BVt/o9Vqj54KZvdgf+fez/Uk6U0tbq7OPoB+OWn2bVqEDsENk324fxIKKIZiUoIPIJSGy
VG5T3lt+JbjuHW1vX+mHCtFAur0tYmEpFyIUd76GS1zkFUQgoWOiMUg8ptMD+fkXQnBJJLm8bHVR
TB+b6ww83oN39LJPlr5nTVhlUI105bIs2AP0wP5XjOIodE0691oOMbldRMiW6uavdIxEc6zrKSia
b8AgvL2u61I4CprnEpWLkhuEVG3Vecc498O580KXoeE3ppvOr4K4OBjT1kSO2tB/iGLTO/c7RoC8
wP88BItoIlPUQzRuUhsk944NtQ+icQ4xbT+P3lpz9pINssAUCRRptF9cj7WlfLIyl2AEMGuq0BcA
i2wDkuIdIVXgpB9G9lhadrDKh7mk/edijctbVoAul2cj945u9XngO5aG/tpg85oIRTHpTAnt5wYD
e0n1rzllPwZBN6JYC2KWLtn5ShTFBDtp5eoJNtAUX6p838hkubYbzc1tdVxaDYaTEFiiSwrIK8p7
6FLMjtWT4R6BwhPUxttAP+feGrDg0lpM9P1owCAADbZ6lzWYcTcV6MS0BnNTTn5ozkZYFx8tXVmN
tSgJiEdg9IQzCcC7y/O3K7MvmZZg3AqUlVvBPDes53l4Nwsf47AO5V9di5JtrGtT0Ak6bm2wfe1Z
2fg7kFymSYAFAP2GEPNxpGXzUCZ1Hfamyza1nWaPjOflo0PRpjESywhn4Gt/s51KhE5TawE6gceo
F62zZY1ng8dAG8skqGzG37phdn6xvGoOws69LULEbNvWFjIULqA62z72nlJKpsj2KN+yyhUv+szo
w+QzvE1tT1+6CeMAmJKqgrp1yDPj/d0QYTKDi24peUgYHVZndBI3tZI8NjEgas/wEn5nXbO1QO+G
ws1tlVs4I2gBGsGkb4uKhHJGzO6aqgfw7qlIjqn5m/S/O+GG1jStmPY1OcozZXAXygBq4ZOp/yjz
x4r+y4fI7dbap+RFVByfP96kLqMBcL0q9kDreVJYM6jERmOKYj/FEO9a29LiSsBqLac7ARKiVtNn
Peeak01grEIZL3C0eu+x8t10yZ7Ua8OwC87/H8yw/9wgZdesmZOZENzVZnwH8LrVPnHHDPr2sZ5f
x2J7tyrIZmbJMwDoVNRfL69rlYnRgXvnHAcGwphiX1Qf0PNg1N9uy1k4IwyeoTUAB4Qit5pAQf8e
Z6y1nONsV2Gqf0cZb0XZliTIgRrZ3AgQAfWICrtnbOoT75iGvE8DfzVKWjLUFhCLQYUMFkbAFFxu
VRH3aAypUjzcaNHKIpbtNe8vTuNchFTDMxfV9MEfbUkRrf6agQhTC2P2lHy9/yjAGYcpTAC7XWcz
7JxN1sw0zBrYbyQ+sbUX4Po2YooXCXfZJCvBQi/XMBoUL93QQn0BEetkgL1YMyvyC8p9v2hIUyQM
vHMZ2mviI0iqwnoYfsKaPlStF5gpogledyunsiZPuZDdUGjgD0WHBsn7F5NbuzLp94mBSnzsP1Zd
t1KWWtIzF14b3k64BNDoyw1kGmttwAaiSwgT9+TX0APZY6UZZE2E4tqkpB3cQpO90v6zqb/l3Vvl
rTRVLV1H2ekhk+YwmGpSy2IUDc4NjY9UNN8ZQSnSc+n+tiYvVV4skLIALNaVe6XWPIGo1c6l46PA
5s06eK5A77VHndBJgdPF9oRXj20O1aBsF+tA3Jj8B4d0m96Nv+S5tbv9YxYXjILEn+TtNbXdWJra
YFY5OiJSHQBbLP/StmtDdkvnJjFxQfwFC4T37lI1SMebxCoNaKItkVDrZtv0lghmoq94CIuCMHiJ
RDE6dRDIXgpKO1F7FIhVx84tnnvd3OpZ/uLMa3GsYUiLpt5lsDX9ryClKuFamp78aX70B5Mempo5
W8Oj+S4f4y9I7s5bDe0kjHDzWZik2c6TGT90/VBv5th2tmXa8o1nN20060MT9HWGeNiy/zXRMbPL
pyZ5LGe3j7oY3TrEiIsNRuasTUoLHbAr/oBkHieQVTv+N3usXHCp+UWUthXabeBN73JXo5t66nnA
u5xHjQFs97zRweuZo4Wn9IfhkFNBH/zOF1XAPTRcuDFIU9DSycOBTva2rKvysUtMf2vRedqKRuQA
S7HLgAiMkLcAV9llFQxkwtpxr6XMDVBOnt+9yYXbOozZTnBq75mux6GjoXdnbDvtzXKR7p5RRwTw
YODW2vSixQm4Qez5vcB/9dIOfrmZ3XnetYX1zXXyH3NmuVtDEAeswezJ0opdjgh3w+wqwSRGUz+O
o8hDsxnLQNQmOI7mBFX9iRGAU+VTmANbLPD6ZHoDk2Ia1HnCQ16zOHLcGX9ATnsDFu8+Au9t9W6X
KY96vdKi3qnyHcbmrBDM8iLEWFX3golqZwemQWfTe1qyByyxiCjHFI0z1J/9zBv1YIbib5BBKYxw
7HonROUK7VNtjfR+QpNnN6tp1FAxBwKjWkFuzr+ayZ3x6OvaZqyMBuNZvAvKDMEDGjH7l6GstI0l
pjyazDTfGIU1HNqR6pjz7Qf8yPh7zx3jPWaD/uhzd/TDKSPDR1cmuh2VxMSQD6ie/C4rAx2e+xbE
TL+LYRABcJiL30lPPoyRl89zjuCl80v61k+EAad9HEP0erqIf2sXTe21/+b521R/HONPovT8U0oK
ZzfbXYzfOrmHurT7KEkajK6AJamLqn62n7KSFs9Fqs3h0Nd+MLV1FxllUb+nhtucZi+HMkKVygeA
09NAG4WGBAZFiKJjSMUl3EC31uDqW41qaO7n2Tcr7367nBcvXt+bISoSxm+rSbytVSTJDhAa45PP
TC/qQWmwFVZVR3lXTgEgX9tj3mDGghhJvS2bdnikZZ6B4m9uy43T9iRy8RIfWnt0HlEtw0JFQaNc
y3+NPO53w5jSV8IoDUH4nbwbzqh3gc8GFG6TZNAe3CqbdkXNm8BM9PRRZ8TfG1pnh+6cpmBY0r1d
1eoiqvRx2DQ1t9Cg28bhXI7pAzXbejfMv4feCFPobYv6WmQCNeh+BxOwfRj7wpSRzMsrNtGd3Zgb
c8tO3NqgX8Ta3H4/FkzuxecVS6j1ANbXYs4QxcRo42cvzNMeDFNbeZcXDO6FGOUJidOh7cakY6d2
Drz4e023ab2N4xUfc02K4sPQCaflxw07zeTRrh+I9blqN452/yt1sRbFjdGt1K07HydCgZlbN+gy
sJ5af8X7W0oXQorsCgNrLVJ3yrlXLZpJNUtnp6nWc9wAkC4YFOkzABZNz32F/CsuTAaogMIqQtYX
WmQJn0VFkq21Xi24GBe/RFERUGqSpErxS9w4MqcN0VaWuvZ9RTe6NEW3kquxkzFtnAjYZLc1fMGP
xjggunA0hIHIkCvHNY4ZMdiI4xLta5E9G/1bnJ1M+gD+nBXFWFzImSR5187iKKDN6HjWBnayyC90
Bsx3o+XIRtSz70v1P/s+L4iDYVZcIp8DTSW2rCzMYDBvb9dCYhxCUKuShLwIOpXTngYCtIMBp13k
eL5EmJIfcx9v5MRAmwxBX/xs1+ZCF05Itj/aktNVu4ZZ1cbBHZ2qio+VU0n28r4J2jLd4j/+XcXd
k8PX2FrlRqnun5yEkBiVuFpqtlAkvckTUA4dG+HvzQZTaJVo9xWP4fgYa0mcBa2QcHVyIAI+yRV/
SzWZXgVspfiYJhEennptWmjx+yifooHYkJDTSia358woGcUcSWGB05zrr+1UrmU5Fl4JiZKGsBCV
JVTYFc12S3Ci+C11jlm+04AWzDZkvL9AcSFCUW4MWGTEniCir7ZeaQQG2IXLu2d6kOl0EbkhIgD5
FyKAyxuUw0/WzZTiBgHX9ZGzlRh64ShwwHIYRY4eQ5UvPz8YiPWm/yHty3okxbVufxESGDDwCjHl
FBWRlUNVvaCsqizmwWAG8+u/Rfa9pyMcKKys7m4dHSkldtje3t7jWpmNu+MGdEU/PVCFX4/WGEzq
YnAe7ciSodR0Y6oLd8LDU7T+4KBiKp6uX/6lBSDwwkAYOkOwBml/CkOLaSyQ02yjoIkBOaUwLqrv
S3o0GjVvYXiSg/OaWptRU+jQgiFBczBy2FBUIFrLKdk6aoDXkaCBt7a928R7ARBIOo0Bd1B65r/+
YqtOZElbBX/eLr2pTQ7jRlhfdf3x+ucXl4LKCR5/pP4umn9GV3NdKqr00OfOEfMf+F8rqTbIbq1K
lclXyZLUNilNWg8I0Q4mBvKDMUq/Tb2Obj1O84Bkpe2Dfef1+vIWDIqDeigcmzmfcNERpOkiMrlI
00NcAtU1vBdJdZuE368LWdK2eYAURDswW1CK8+sYOqbQezhFB8vb24Wfq2ao5n2RnhGgs2MyBE8X
eonlPBDxEjNFHioFxZLjj4ghuf7LCId16H2+VetMkHTx3T5x3bzGxTeN3677rdQsP2yebBXN0oIe
nImR3GdwaBhlUsIRS6YfFSZ46tbxC6D72tGxJW/Xz2ZBAc5kSddHc8EYlRkkPXT1wQy3fX1Ihu1f
iEAb6Mco4jzpdn78Vhxzi9Q4/iz5xq11Cu9SV6jxogagRQv4QzqInGTwF1sUtEQ0gFua5QKgdkUa
P4GdOX5kbQKaebPWP59CRdHp34qQdEREsCRrcCaYRSKe77EoRH5RC1fEDqf19e1bikAA4TvD08JP
oheVBy1PI27HPRBNEGl4cMgAdvHuttotKauVHcd/SKuvR1Rd/NDx1n2ov2dW+DfrPfkNkmkqwXcL
RGGstzd6GjSluwZW8xHJgr8Is88WO9+NE996aqfUDSs9PpSJVq/b6c1sXU2xowv2CKP3GFRCKQcZ
WxmutWzzgk/cig+g0gT3iopcSPV56Uo5VIxRFFJUC92Vgcf753V9WPw8fCZ0vULjQTx5vkPoEE7C
NgJcRK95Awb4kntjROv7dSELF2rG8/qfEGkNHWh8jGHo4oPODqb5FlNzS0gRGOTrdTkL5gePAshZ
Z5hCpM8kOVUsCrud5XjOjeBbJHGQF1K1ciztGJo3cdJo+0OyWRLiJC7IbFmGeSLzDzoEIl0x2be0
CKRiZtgW+OYXzJYDWEbbPHVx4OW6yldetQY76/V9WlzCiQjp0OOymHKeQ4TH1lG0clbXP7+8AvjM
8+geWg+kW4ecH6kjAX+8poBnBUOF4OuiUmSF5gBIeqY99Lj8T4j0DlR6Di4/Cl8DCQC7PejJrabd
a/Uuy9869pP3ikYv1Zrmn3NiSXjG2iiNIK7Sn8I4AcDG1lbBvS8fy/+WJHs2ZTUWmY7SNhhzbzJn
qymORbFjcktIoU2lW/U4ltFGyUIbdyIZd0zv1m7ePbRW8dgM1gaJ+eC6NswHceWg5DpTzdBS3Y4Z
xGo/IrPz0/DgkUNaDtuxZT4aha+LUxwUkXTbG0RH9QKbGAltW2lTDAgUEmJOslOEhSpB82meaMTQ
hSOeTwii1e8wPlIQAJTj7vpilgzniZLLwwJORIymMWKkiaN1kuxY/eAxn6k6BRb1Du36c5UdVOcy
vGMaJQl1RkQlGogYwixd8b8YnZuZUf4nQXrwDc1EnQG9XAenqv3hO6ZF/OsbpVqCZHKoaDLX1aBk
PPtS7noVMPfiWc/Yl+BAwLsi0580ToksN9XQFWRZfjIemXgtQ8WY2/wTL+7JiYz5N5zoU5QXBR9d
QPobXhWU/ftkP7XdRp8wb/3n+mapJEmnYTptNKBah4hgWPOp8WtgDRCjD1IUhNp42lyXtnw0/+6d
dDReyqkZtdg7zdlRUMckCvsy/9pr+yY9BGgitnNDcxGyG/dp+NNNXyogpvfZr+vLWBQDigpkT2fE
WCrZFdZ1INqdRuSzC+8wxNVdlRCfaVOQZpYiiloUBZT5ecod0IByRihiEbOd3ksOU0HRlCIIv0/o
1G2trhwOLmCqFTu4eEIfZFIo0V/mGrOKW6mOGv3BjSdwIQpt8K1SFVYvCkHAjnZEjC+DufZcvccc
E/fIoiUHi/1MwQJY9gpPdvGOngiQ9ACDzRVNG5IcksjZzXiEmUe/2nG0vq4Hy+vAoBjgIOcIUdKD
JM8bAKrA0qTDRkcVVQWkqvr+/PcTM9Akk1WJEM9K9gJ2NUeFRLP4efAjALZtZqGTCwFt7PAEMNQo
QGWvFt/CM/vU9lhzNzwyyZhUh/vtXcBqaHUl+r5NzYMgt6R5j0pVv6m0gAsBUiUjHwqTZzUE6MMq
vKXic9bqn88bCPxNXD3sknS8PbXqIiKVCTh79qczeySu89X1LZLM7z8iMM+Gln3DmFnizk94YoUx
erVBDo4X7oS7qnXoa/ksmqOmq6D65c79/ycM4HAYIQPLtpzNqnqRDnpemIea8LU3pU/AUNvQ1Nsi
vNkZXf8ltaK1RTG+aYz06fpCZbS3f4SDbQBJZ6A5wb04X+nI2wyDQKZ5MFnWBG1j3fHY3RK0NKUD
um7azPaNDIA5wtW+k9GmfuxF2yQCiTHAEv9uKzCZBhTGmZlPtkAk7roYzLPmgWa3TT36IeAJ6+in
Z/JVGE4rYmSruH5I9M/ZpY9NmNMDUKaZsV0+bq1CBMQMQVA+uAN5dsRv0fBwfaOX7sSpiPlBObEZ
NRDgJ3sYyUGvnvlDnhz+2+cl0z11Zc1MbyCHuPtmOt8UfrTqx0t222a10Tsmfjx5sUe+opGpuG8q
AVLoZlpdLgSHgGLcUZ35WkQUD6j0YP9zxKj2AQd3nuyVA16jygBMm1NyoGlH/SEprC0XcKhsXdPg
rnNVWkt66v6RZ+tA/0ENEpS3kgVhhTM15UTIoWztVTxhtAnokn2mMOVLq/oHhc0B+DHIps61qogs
M6nBOHFI0BjUGI+u+1CUP7Ls6bp2qcRIxxMKNo2mgJjeaHybPJrOfuwyH6OAihhhye7OY6kf9IyY
X5EEVZyUTpzUiD1rbYWpwi3mFna12wVRNcEShPb2+sKW9A4IRvB2KAa+yQdw58mtzKKqMLwaeofZ
xSHBPCrM3X+SICcMikZzOiF0AhawryN/xpDK33zfBl8XwPiRwJP0DBO+CbNLEzen5Cuw4uzbNFWk
go0lXQbkPp0H4tHGIetyyMeWd6w1DqgS20+IqaO1U1X6cz42w6qqafZi2A5d6bVVP/WaiG7KmoBe
mHThqigSY93ESfNcMt17iNBT+Xx9A5ZUBlVlMK0iPToPL55fgWbqzWhIJ+MQm9k28Qp3pZPugYTN
6AN+8Q5sjJ8MZD+u9jxxAPcJBVuUhc8lagXJBKMMSmPfsg3vdtcXtKSTGOiEsw/XBsGmtCC3sCnR
mhhvIEazW+dnnKls4dKWoUg+A08AT/Wi06RwPG4lTkgO2gjWwh9G5KLixMG5eTs3MX5+NaeyyPlm
icJpa6pHWE0chGW7ywsVoNCy/3SyHMmFaYZyxAy5Rg6NC5IQTVTVg8aQT2odm6y9Xugbm5flrkoF
0EJowdaGiW6Xzy8T6oAGeBM6iB7182XSjqVCi4V9yHRjF0/JeigVNnjpEuIGotQFXmTkN+ZDPTFV
xMA9r8zJPniAUreqR40eMiNRLOPD3TuJ1D90G03RsLwQhRBQelDa0WE5Oh2sgzGU9AsvncEf41FH
8kGbuhr4gt2vqK/L3RTqE8JQGgHpJ73N7IfBtELTH3JgqVJW2PvI00gLXMUQ3cD5hEZPgCqkMIKF
+aVtbXM9Vmj1rRPRrrPeRP8u8IStA4wF/SV0J74B0ALeTCGyZCNGSr/VOqjQgfEuAtsS1bo3GXkE
CkjvR6RuBt+pwr0H2113NRpMtxqfe7m791jU6ZFMyW9iN9FLXBrl2gZxSFDVmFVxc5HfwdwBlXKq
BrRLT8A6xLXY6WGa//y8emAaCrDo4Gix4eifH56Zdw6v6oweUn7rereditNySTlQbSVAC0FYhyGM
8++jlXkYS2u0DyGClabV1ialN6n5ycm7D+04FTObrhMdzI3K5MDuslEkCjpr1av6IVTLkEzfRJos
Kgm+b5P7vt/b5NhZCus6K/C5ghtA75qhu9DTe0kCbWgjB2pCYR1yM3JuvE5D8Vh0GzEVISBf3fEu
GYdu1dSDvb6uApdrg2AkWFGHRA8UQi1p72zghmRFYh8mlG3teO3QdA2je13I5dtxLkQ6oCkvdNPN
ISRttqDWRKP3f/u+dEBuUhdmOH9f/9M3X7P26/XPy2CWULD596OjDuk7cETKT6tNMW5hWKl9MJJ+
W+lWMDDgpTcOXPSW3xcDipKjpftmPXmB0Zc/tUnFpHvp6kIy6m6YgQEo00VhDABX2ly0sg56U9+Y
CBl8kRSbpiy+huxvEjFIYMA5QqbhMtFDdMFBDu5YB2ptavY1pIqY83ItOqAA/v0+OVc5pxpGDIKE
1iEW9/hPi3Yl2Xgq5IFLnTuXIil2bE2g4ZhXUdCgfOxUtdzLezN/HjQZyAYATtWRFjHq+jjpNhaB
vCfSH7x8jlVEP4si0OsNMWggvHAhi7TzBgbFOogpsv2cYGgnScVKN2NFuLF4IB/AhDM/O3pGzw9E
qxHG2BEEeWFtPZq5nWyABJ2+TVEUPbFm+iSb8j+vuQssDyBmQcdkr+SjlR2kDrCn4ZP9YA7fr1/X
xZM/+byU5zNtrvfuiM8bhm/coS3mLz4PPwSZ0DnN50q+iDUJr7Ktyj6AUcxqdqkKBmnx53sW4ho6
45vKqS9Cy9rRHTyaoN3SIr+J3v/m9//7fckYt0SUusbxfdt38gdP1TS2qLUnP19SJq5zzCHNb37/
6gpQ6W7zUaGuSxKcOQMNHLR5mFtyOeGcteE04erV7k1tbM0623Z1rRCydAqnQqRTTkNhR7YJIbS8
Y8C5VqSuFtdA0G2CMQQwelDp83XphLFLa/sA3kpS3bckEKpJnsUVUM8F2SqdfXPpGoCbowTvjWsj
/riBT1v9zQoQC2IKFKYJeMjnRiM0kIQVtKYHvVyJ5Dmp9uis/bymfvTvIq5YYIt1nMIWhgX31Ej7
fmNxt1kPQ/NJeNx/vEfkt4FEh8Y21GnPF4IYvsDD69kHLUJFU7PiBzBGbfWou4/deHV9RUuWFgcy
M9abaDuXc+rmKKwUSJWQ1btNALze4had+s12yns++AST48frAi+VYAb5MecuM2IDMEC6K0OSmXk6
cfPAQZrt7lSP7KUa4/NIJoJuE+6CKyuBEVuxVcSVdRhNjBmW7iqNjI03qSo3sy7J3vGJGJlkNyn0
rHWnGh6DlnNny+ywOJiDUb6McUkOEcagIl/kPLmZqlr8ccoxfv6LbbTQbO/hxuJYpLvUFhoY1QvN
PITI45QjxgeFQjMWD+pEguRP9Bi7Q8bIMQ/xk0h2+SdJqj48WMyh/m8BkpKH/P8vIJ1SDNcGeanC
C5k16eKMTiTMCzwJwirMejr6RE3kLGOMJ2+MFsH0znpzelWeaHGr4BS5AFSAXssY6bWowOwJgoID
iJ3dG6B4XD/rhbwilBpJGGTlMbp/WcgrUqTRvBxRK3nq+AtDbsPCZCcAV6KZjEoEwp3QyuGAZx2M
mMamw6D/Pv18hha/An1wmFCA8UZUeL6fhbAFa+Iegdmv0oJz+Xh9lUubiKEOtApglhTTI1JmKAIo
AqBESvsw6gctfTVUfKyL34epA1QNsFAAxXH+87OhddIWj8dhQN7Vb6ub6z9/IV5GwxFYAwEMAB/J
lXanYraZO84UHhJkdnLz57TTfmBmHSPCk896Vf5/wcyh8xCEBoi8ZkApaTFaU9o5yZh3iFi4qoHw
6dabIfxkM8V8R2fYGOwY3lO4NpIUXdSW5k62ezD9nqGsgDH465u2cCYIJj7cASTTEEienwmLDbPu
Kq04Fuzll2BP17++sEnobJ3jY8ynOADyPP86T6LQzEpRHs0QCbZVaf7weoWIpQWcipB8jqoo0sge
IMLeaHgBGkUD4IIJA1Ymwrq5bIHoRDoAl6PVDFWd4ugm/U2MmXnLOCT5Een9QFf1NqlkSfY+H5Mw
qfS+OM7QmATLCbQ3J37g5tfrp7KUuzhblGT50T1taQbnxbEDSh2QCtokAYDmQyKiW+oWuygH63sv
6mBMW4BWA3rwuvyFI8M0DC7NnGQET5J0UYtRCK2I2uLo2F+ABdApjmx5eSffl7RutNKiqnlTHHUG
DLdn4t7b7MGudoWX+zy+qa21nTxYkaLjbnFV6FH+qKHiUZUUEcGJO1K7KI7xcFuvHab4/KJyzDwK
BOO9CDLnq3bylnpGYnYkLYtjqj30dEKF4intkp1O69UYKbIxS0uhCMJBjGkj3SN3JTWVweooj2AU
xkDvdN+OVRxgC4YBryjyPXA/LRgHabOaBrg8yejiIgH30eAPDVImmvX9up4tCUFYPJcH0FuPCbLz
Lcv1ph/6xMyPMboRjSBLgMGvUGWViHknT06lTuxGpIWdHztAyKbDs9veNShBXF/HZYRgoMHq33VI
R58xvSxYgXWEAPxw/Q5MUO0GzvV1KUsKdipl/hUnS2FuMWahsPIjep6Bp/q7HT2ULH4BoYi6ioNZ
vKGnsiQLoAuP1VoCWe7EdpGprzXDWLHI8UVfv8ed2HC3eyMRW0WeOGh5ZCh2VLVWyUI4dREDx4Lm
RwGM5wzpmobf1802YjvwYlzf1sXDA6iZg2FiGDw5HMoTlsdkwOGNVuu75r5xgsHYACHoupilK+v8
K0b23QoUPAxUCKCI8TymwnxOFLX1RVWfya10cMfMddJz/UiIFhcxI9iz8Qc3M7RZ/SS6wsgtbtaJ
jPnvJzoIJE6e8dDIj2W8AqtoipJaFxiqB2JhJaADAwP07JvMi5GktKyK+iLPjz36CQGyGZTTkxd/
OhcCF/pEiGQZKDpXdT5m+bGq9lnyeyS3Va/opFooJ5/LkI6kREYTjQxwR2q+pc49GkjhZ8340Ung
eHeu871N/+JtxbLQgqdj+y6nGZvcLJuM1dAzVELt7lsVAkTqrkSRsqM/qfMdgN6avtLj9XX1nt8D
KZI8E0vOjyzNtdQJI4ht0f4E2HJQXA9jQIQ/dGtONqGlcu8XNBGhBDzXOXzFCyLpSGZ7mDwdrexI
8hVsRDhs0ymghmJZCyHLmRRJSbhbJ20oaHZE/p6IG8e6aYe3xgOdc6r57fTz+iYu6j3KuiAKQeH1
opmid2jDqlTLjiX5Y+jPRrUfKoXnoBIhnVM5VEZuVxBRNeD5+wW+TX38dX0Vi6pwsgrpZNCr0xa5
g4uFkGNnlD+s9MXTah9c4Xb5mqe3ylEK1ZqkQxqF26d1leZHvXLWdf3WtjelPihepEUhFoLff0o7
cqewZvS9CN0R1tW+KzHrjNJh6Sisq0qGtJAib9uMdxOsax6Utc8BE/BJ3KM5Xp0bmxBdAEgHNar5
8E4MeAlmJRdNGNlxjB/zEpRcX4de8dIt3UwDyYl5FBCendx4ywdBmFF02dHTgi65IWxX9V/C8fOt
U1gJJhgA3ThH+LK/rWVRjx6XPjvafcB6sBQ8XlfjpcM4/b701IE527azbv7++NrH37Xq3eWK90El
QvKyElIM9pCKDNHqKu32QD0j5u6/rUJypGjLeV4VQ3ac2nXkAeIwu+GJyhYvrAOpfszoO0i6X9YG
TSqMAt0k7Fi67cYQ+qp27xhRNSQsSUHZBTyRAAUBm44U6QNyj0ah3bKjwW+ZsbPYjYgVF3BBdeEH
fnRWAAoCYDnnt6PXwtowQLIK1e2BA7fLeL5ukt+x2F4/lUU5GPmd2/TnNizp4GNtYGNVYgTA8hqf
C893k25VRsJvtW/XJS1tmot3kjgf3CXyOCbqqkUadnpzZGW2qtO3BG33HMg816UsOTruqRhp49hY
EjfmAxZk1CtMSQaUVv6o9UFkrjPR7YrY9Qdm+oK9XpesWp9kMkWjDZPQpuaYT1kw0H1hEb9UJeIX
hQB2jIDBfo7uJaPpMDui1YTjavrxtgfGxTQ+h83n/VHE2ajNIeeCMWdZiAWKP9eivDlWL7qOrMsx
LFTNCfNmSE4a6MOR153TBnAvJLVD34jpjQ7Ue8jEjWfPqJZM4V+oREj2Bt6S2SUeRBgF+WVF42+C
3rtPHzmqft5Mq6QD40i+pFNCugLII+wo0nyH4aY9ADU2lqtKF32ko6XdOpMjqVYOso98QkR1zPNM
3KLR/HfTO87KrArzPnMS4wbNKiRAF5uzFvYQ+lnouA/cct7NXrePLNLtXR0P/fMEND8/1QD+7jIr
XQ/UedfqFBRJHgjhGr3u78B8nN80VvSedkjqTZb2RBmzgtZMy6Ad3Zek72FTHevrpKfmVmOOt6s9
LXyaKp08uFGcv1gAfQlo6xEwTwsMuAgChvOOlYHDwtA3Gj1BgqUDWbQ3VbuYls2GxeUQtJFr7UTB
pk3Z24CJG4GrSmgNup/SrnzMJMZPVZq1N1NB9CAeDOvFAwroWiuY84Q+xBZBjd699qzsgpDSbh3F
jYe/Yso71mp25xp1GLSuEb16ekRXliWGzLcwZoXm6vn/RqmVr6tkHVe3rsuzW8zT2H4Te92XprLK
2yxnHQCM8tofnRRJrpFo2yQDFKQjmmQlSpL4Uc5A+9JZ7vq6ji0YaNxAoIDNtwWJcemtMRgfAZEc
V0en+t5nX9pp9BmiJpWrrBJDzt+bsU5onYGKZH6dgWofZw8xmt2rzfXFfOTRZE1GGANfCZ2KuDDS
vRdxFGnQkuoIrgNnF1rZEDCUrYOSlaD5NUcNWLKJtiIMMFGkZ4nvkrHA6C41bjlt+DHlRbIzeZfc
Fwx4sh1AZe9GyrP11DPzkRdmGgD71woSoaPf0eyaFYk4KF/ddnweue1ty2SYfMIYTpLVbzVPAE1e
znTkXgcoSrdYRcwFWJlns5VuT8DXE6gGo0rk+nlBysBAyOQbZDhaIRd+WTau3xZ9rAid512Qd+nU
rsyvwIlrTKMSLOYl7jtL38tonZLc1w0W1MNN7Kk8ptkMXsgCCuTHfNqc5ziXFTmtobM0rI8EXSRU
HJn2aqLIm5vmTerdG5/EtJu9fhSnMHsIKltQHsoKUHvWlKDgVx3TBp6mkexTzhQ3ZsHwQwRaMjzk
DeGiSbsHiBFKIwAsHwc29ZvESrUNL1MVz8miFGqjPgkYfwCPSZqcNgCGQyN4dWxu0ugeW6W4KQvH
gtjof5+XXi/RxlE9Jho+b7+BTPXn9a8v3XaUVVCKnKHtL0pVcWJoHegA6mPUchvps6rwGQcIaBVq
98hBrq5LW1JnCkSzuf0BJUo5PrLwxCTaEENalSIjs8saYEzr8CrSQOOqitGyMMBwo67r0ItsjAX4
uTZv8voI5Ow8f7bh/EceBihY47euCshyydvE8/+vNOll1twxcjUKaQNLgjic/Ehbcfe7y44R/cqK
75He+n3xdn0/l64spu/m+GM+PHmU2oiHtuODVx2t8tCl/U3TFYBv1QI+7pJxW9AmuC5vvjCyiTh5
gmR/UITEmQwRlsd2itaauB9DdGmohpMVQuS2DA4k2k4bISRu9TsrSm8G8DqzcFINg0j3FhTm+Af4
BnSeoocXPV+NE9sa0j7Nsymje8d5zG6aRgGiJH0ejKFz1AmNQE4DyU9Z190SnmZodca+ywD0nbb3
WsJfP3kcswSgHKIUj5F3mLrzFQizMoALWjh7Nyad76E350WPwyEgtO8UohZWg6obASoh0tPgapBE
wUnXhjKf+n1mz5coj63uZ6IBLv/TK8LM/syADQsxswafr6gHrF4BprJ+3zHgRFZJ0PWvsaFKOF0Y
PWzX/OwY85Q9ujmkdyFhws3tUgz7cDTXuflsgZaU6ve8U5mgRUEYpcPkInAOzA92sRMVMxoeDvrE
h71hdOUNGAC1ddzQbNe68XcjAuTm53fPPhEn7R6rHD4RCnEM3KOOZa5GXFPL/n1dykUudd49oIcj
34Eu74tRY9KVTodM/7DvB+ZbCd26Ym9Zg5+mb20BNbSah7LKNteFXhgFCAWGM7opwMUD30R6BZFv
F0DvGCF0bHwMtCIr7SemIve1pOTIf1gG0i0gdvoALjw5LlwzbraALN1bieNPL2GrykksreJUgHSL
qGCdBR0f9vpLPGIcd2MZqsHs+YzPTDQ26lTEvMaTNYQOxr7yCSKinQ7oM+13MIUg3/is2zBLwbyX
h9YyA91tkq9Y6hyghh2kYKhM87ajz+mG/tVu4eqgYgTcCOTyzpcSOU7XDnHW72Og4JugcxNx6Vv0
/bpmXb7cWAusmoFaKybML1pbKdqBWWYU/R7jm627SczB73dDHKOr/S6zt6P3IqLtdZlLinYqUloZ
kCCL2oyqfi8ezAqzlLv/9nnpdAarSxlxsXFtdOTTl0wVKSz9fPQSwquamd2RVD8/mBq440bcFd2+
drkf16vObP/iHfAAPQjqX4KTkevGDXX7CNPe3T5OnwnC9Lz/UeTfPr9Lc64TU98wLRdDi1PmCMxA
Z92+9XPQOlq1qg9v6bbPAO3zVCtIZ+Vnhg9hWxBH7/cFuQ37m8xD9PEXinQqQvJhwPTiGGln9Hve
3vZixz/r781zavAs5n8RpcsFzRpozW7a0G7v8eoWENsPtH0sp0+vAY3lmOyHIAAPXrz5Y6kB3YGP
477mtyjeu5/ukJsb1wGTD6xmD5+XYbOMQWRdZ5Xj3urDVU//dMnvKZ5uQ6tf51auyDVeml8IQ7cv
0qaIBi8KTW5saYkeFePeM8qbQjx4eh4IHVw23Pb19i92Dr2eM5CEDc5DW76H3VijR34Q++itNneu
ahpywTLOHaQAzJqhADDTKX2fTCZIcRpt3He2fjAJxnpbF80PLnnsIyvy08Z7trLsq9ZHt9wcnq9f
z8vbMwc1jmEhqkI3q1wVHPsmQlqu6/adQV7yWn+qnfTdbEOFY3Fpy87EyDQ4Fm0mrYuHbj8Uzh9d
NK+T3iuM2aUXCBFEx+iJDmLcC+64zGA9T23W7aMJTTDuRiA/2It2BcrX1fU9W5SESAYDGujBQ1Ph
uWGOWqAoG27d7TNT3DkMPOS9zYK4gSuYj60iMfGR2Dh3NeBAfzTkAXELb8F8gqeuBqb8mOmM7b6u
hmoDSUOgFwyZfCNy7gDWM4JtWg+s7EsB7hK/ccvoNqWgzyFWk30VRTOuY5KAMKGm0xrj8sAe73t+
c31HFu7j2W+UDKQ1obegBBzYvsn1dRabk58P5e1Uxwekp19FUa+vy1s6AQozhoKJiSStHCHb4N/u
0d7X7iMGwg9wTewI69dgJX3gOVWc9kfQJR+AM88uoCYML0wOyhowr+msqtu9Qd6n4T3Rvjnmcy8O
RnPXldue3uqZdmM34HJjv0dTEd8u7eyp8PlinZx+A9pxLwZsyr4tWzMwyfDGnOF5zHSQkJd0Z/bh
+/WtlXHDEVFjrOqjhQgBCF5VSbvHbHLzxmzbfa6XrV8yx9gxM7FXORGNX4xdelfnZvqlI5h2BAlb
FHhNRHy7MboAb8+nB97nXwPn1ADdAEywnPbjAJLIe6AV7ptBxH5ba1+yPn8fY1XOZUmjTuVIvuKY
zFNZaAvbl+zBQBunlmtBmscBMD8U+jSf2IU6wZ+fx9MRHF9g7UR5DYa3hu+7WIt+giOi9bMsjX9f
P8Ylu47QASQm89zzBS007VG4QHGe77nHDqIUO6ce10mrypxfTt/gfFw0JM+PvoXhTkk/24aDHo+Y
7d6a+mntDeW0Dg0bSBwcmAglvH70iTohisF1/tSXebEWljOttL4xgimubZ8Bjc2vSzglBTKkCsdq
4VAxlOtSaA76mS/cBMy7jVwkWbsvHYJcawyeuFuN3Pb26/XNXjhSamLACb4b2HWQhzq/pC1mf8Kk
h5xefx2Ld6NRjYIs+QhnEiQfAdh+bTrkRbv3xk1dz1Alnd8nhe+1XxtjDPrhBbG7T8mk2MEF83Mm
Vwqli6KnRUEht61fmBUFbrui4a7NHtPw5foeLkkCX4qJCPQDtUiKpuywLL12NnR29gYayHgEBeN7
ixh+erwuaOmwTgTJic+OhJaZiw5vFbkPk/tk898+L+mCp7dxaoVYx5gWvuX1a1c5pLGoDadLkLQh
aeuiALHpfCp7gbcdwDXBAGr6gr9MpESzex5kRroRjmLrFowKBpJwnQC+j8SejDwAlgqts9243Zt1
Idbg6ORrRtrkPjJD1QzpkijbNjEuCHduHtw4v1JJPeZeZehQeC+7B8f9Lg7vG1vxuKqESPtYFgMp
GZhk9yFHJaF4bZ23xGj86wqxpNinK5GuEHVaDwAH8I1i9yYSla/TnUWebfPJ8lb/TZJki5mwe17n
WM700aKNSLu1g6h9SLmiXrp0hU6XNO/riVPSm5NGUAlu90Uo7vTIfnQy8+f1tSyZ7lMR899PRIy5
XYSmhl2jiIWi8mdiGgFptplQuNeLS3FAxoWkO3Itcn2UcObELMdVylJh30bU1lejNlXr66tZ0gGk
7xyMb5roLrckbS4yNywokBD2AP/2HvtGJEGT6dVWgz1c8aRkt7yfmtfrQpe28FSopN3xkIKLucQV
MvL7dPgTm0+Rfq+Vz9elLCwNqJEfXct4/xEjnx9UE2du5EbIUoG+cwJMFht3el65N66dIv5yBXoI
vM5WPEtLTipq6HNHE0b/sKfSpep13CQAb0LVtSNt3xqH3jUAOe8KUF7xfstoD4qbhzBOH8JwXDWT
It5ZMByorKLc4OJE8WLNm3KinVXnleGU8mbfmqU/RJYfjS/EVAhZ2FkIwX94FS0bHf3nQtrQ0BmG
i5p9bIAOLYoDUN3ed6Pu9/lt3StdjFkHJb8UhGUAzZwTOXBMJXFWMvAii9Jm3xTpEeTFuk+A/9TH
2ZvdRvmqyjI03fTWc9GD2Ro4fGPBVAM5C5dxzkGgeQq1L7QuSLrU53HYiMJj+zpPf3jsezJ0qnLk
7MdfrPJfETKYDQKUqKKtw/bZDAnKH1JB/ZR9JWjBqCl/tCzFIS5pCloj5iME4cIFBrSZm5UZWRbb
J2X9Rrvxue/arxpw6xSvzMJlx93D9+GGg+1JPr1utAkG9SjbG6mFKO2h6DAMf6TJ9+u3femEkF2B
m0sAUuFeUCR6TRI6UcP24ZHbD26uGGRaWgViPIBW4moDAEHSQVF2A06CYbe09cDu+v4NHGb2oLDG
C2eCLgyCQVeAfV7Oa5qlB/pztNzvi9y+bbU2mDq+nbJRIWZB1RAUgaAINTwYKtlbyksHbOI5aIP6
cXyvY+t7yL3fvHPvi0ILfYG8jm/gT8H1E7qUOpepUTRC05eDwEx6ahKHe2L8P9KurTlOXen+Iqq4
CnhlYC62x+Ox4zjxC5WdCyBxE0gI+PXfwlXfOR6GGir7PGTvh1TQSGq1Wt1rra4H/RGNhmk4ytFD
C3oNYgg2DSC8sRliFSoD/W1vD3ttGNOwSMAjJ4N+SfOoOu9HiKyVuf5YG6H92hm7lc9f79nl92fT
wsMS93eN7xcovAVEg2jJkMYilH3+mKBVO4MUs1Tip5lV3/Ci+dE047bWkKQxxhLakW0cjoazBWHk
cZRa4KfmubXsJxpbe+r157rzcVbM9piPvINkl3zVVf0F/bg26Fy+q7wuMkz+wspaD9JO3/hJH8XI
wwmzB9aSfG0q9w5v7Qy1dPG1bMieKWdDNGtjCOOedd0ON+dKBvxD8vfSkQGI4qALI1KD8JRzppxf
Eo8SprDgaMV3Gpkn71TVmseyN7p9kprGcxbbWRc0vVmdfFv/qWmieUFDA58ERO5ichzfVSrrPNQy
jx39mJQhqb2fTd0gZyrksHIarg3k42ciUoDyDAoFsw3UbFm5dl6Q4+B9a7xva53HIOxw5dlB+gDp
BCEarjEUOS6vS5ezIUUHcedYeqTY8MyLHDp8a+W4sQwVjVqVBQZPQo5unKS0tsQu7pzGykLBy0OX
iR+DBV5XL8DgbeKz5noHkNX3QBwe8Lmw0oetjtbckEVE6AbFvY3wx9fSYzIcejzAoQ980gWArH42
OoGT27/NwbtPKhMVbrN5knXyUOT+mVdNct9XzVGmFbLGGY8IWpybNNtRa5B/EovXmzKmbdjIrApq
tyRBCX5bX3tvJRV0k5H+Me1LFTDotWhGfm9OwUdmcYimptAglWhpeuDZAPCsAhy+83IV9ehzGWaM
haar/fFqADZtY+tl5YaO1SYVGg/cTi8CaH1mARsysY2RL+ZBnObfe488dKV4yxw/VKV3sGt+coz2
6FAaWlb6LEDZ72Poqgn/Ps6cTUbbO4tYb9CtO6Q22Uuk3nkuQ7TnC5nKtyDhHgu0aqYV/+LGzQEy
dg9jmm8r5KZG8b2qjFC1TtS52jHNPPhl5UeOqp/Aj9hXg/vFIPFznnaoG/uNHrKRPCSNjiwkVz/s
Un+rLBUiX/pICjPiyt9kIn8smUoPxcTpgMhcZKawBM+M0sz5B5JYd3oiJJDRNAHP1E+CfsjTbWUk
WeBr2eOITpBBq+hz1rehJex/tNJxtzYbQOunIg2UKt+hAdTc8YmIDZnqFvksUlcb3xpCJnN75yTF
wXYLLWxHHWvtaWUYe/EPmqXNXd74RuhyHQgSV4VA8dkBsxFWyaR+70XhbUnsrPAMFo4gSLWgGYAH
hmSdPguvirIyVMs652hr/rtRVW9pt3LIP8pFl14JQLn/DvGRufgUGOMlk4u2l85R91v9MbbNZAsO
kvk2aCC9bFzmwzc5Vmjo2xgJ7CE8dY150DOqR03xB4r7uzIPpcaCuP/NeShgVMdKtqiKWhwMD73p
w5hAq2ToogrY9bApuvEro0b7wIaCrdw518EIEpuQ+YeUFdKoV2CYLE51QCOM/khIDTD+Ywtp96Z+
Aep+ZdWuPdflQLN9QXtxxxXWiKBt3Ffab1TG0r/PdHweAjCpS+coHdVpeEL3EBLZoDdIzbdc/HUy
5XKImYOvyxxxx7RcrAA6fFdp7/paeOhNP/PKvJAyBxMH0HwU+S6nkVV5HXug0B4JOnXxAJLQO9OT
L2ULOW6g2v3M31i+ZOGoj2oLXQ5za9ajANVC+2m2Q1RbMoxZWkSJdIKx6/LA9cl0OR46jUELu/wm
+ybM4lIdxj7P4WGT9IEKNm6GHrDpurVJxEb+2lfKOhCNbppY+65zoFE1/WR46rkYrbM2lE9DYj9k
SrFjb3ZF4NbDM/HLqJP2zsQFIGv7W8zyd79I3yDl4QS0qI2N0TQIGvz+R0m7d8cQD6ZeHwfbCLOu
Prp5fUjUuGGpb4EyNmwHkb2jeINQxnEeMhT3tkOSVJAdNR9EagSstb/oIJk4Dd/YnbXRm2Zrpx0S
XcCOpZ1xj6O5z+j4YuQgXijAqZGYfbkds12/X+ELAATQUaRDBWLOBk1zD6LqWUeOjugSXGbgANRy
eJZm9lzpEOQlZCUGvQ598SSHGD3y8OjehWfKpXWwgVVFx0bj6I8lGK5p6sV3Q9mLF8XQTQ/N72Kc
rHQQR+jBrTEtPnp1XZomfDQxgGj7EPSfYyo9E+ULV8bqmFae/8Cthr+6hSgOUnALLTvosOtkl76i
pqk9caWRfyCIJe8A8DHPZaJbaJ9tNXeO1npf80p3HppMsK2HdJ4dOG7q79qeZ3VAfJm9DGXeRyxx
/qkaM3mRAyTBN2bdJk891btnvPCdyMkTMw1QgtG/mrWl/2zjooYdCFzDOAdPhjMCkWnr5HusO2Lr
V67/6sUmHNCglUizcfXgjm38YLegKHEvzY6alvEQKWaxHwzuwpJjERFuZPeyhapabzL3qe3i4Usc
E/UK7QZ4bMTBvw2zbbcClrnJHAd0JJ4SSCf5FRTfadw1UQVo6I45QMLfNr3JD8w2Aw4CeSH4blDF
5lVDRm2FV7LXHa1WfGvMNOKgCnvcCkt4icLh21HFz1mx1oBmwQCh/Ds9XHUDojbzUr3XumhPZ2bq
WAHEI7M/VfaaikOeoozo6WHl/Lg9y4ULCk9k2BsyinjQziuJeK94nYe+ILg3IilPXQGx9nt7za9f
Rw1Qk4DHBWhv8rxzkBh3OygOeeVwpODdlae/hx8C8uIANATRbqikzMFPUAFiguu4NgpfgRXBbC0w
ZPKmE96vGMXScuGKAlMZRW3Aq2cXlEXNwu0Tqz8a/YtnbmF0vXu/2mNvbZSZE4JVGLWazpJrZYHW
sl1ufRdT2t95vb37C1EDcHv/nc4sV6LxlA1gAfZHvfqDB0RZ3ev62/82xGQan6K53vR6h5kYgvmb
pEfr2I2mVjI+15cEtn96wk6g9wkaejmEQM9xQxTTcrVwbyyU6Q8uNi2QBtnu9mQWNgYsJdA3oDiF
Vi9ztZ/a6OUoKqM7MvRc/AWR0nHHYpKdMmqZkYHq7hpZZXlAZPzx3J1uwtnU8qpqbFmT7gi9rrDt
2N7GtEogF9D7ZiXps7CKAI8Btw3VWJDXvemnfNooMOfsocBNd+xaYh5GmY27sq75L2gp9S+W0OnG
7dWwlktd8AygTE3ZOoAA4GRnE7Tinkmu5d3RsRseNYOubzsXzXhv79uCnUPW0wOVCVBVNJScHVvH
aiSEguruaKhmeOL9wJDPSYxokNYaNOMDNzS7N1BxRKFmqiwATTaLL9F2JfG8gXXHdOzoI0RLq8Ag
TDtJwtuntB6tn2wQ49F1neSxGUftB01Ztrc7ogA3K8rvYvSyuxi3dlTH6bhB+3AfSBJJn/0OBN2u
MmIkknQWWOU4BqRwTPSkEkUe5VCtD/o8LQ5mL/yt5BXf9l3uhaoZkwdc+HJT+0IPcHGqfdq3P0Vt
d0A7QlyFyIpHQ1/ter3Ha7Or642CEFBo4Z4OBtKjb1LuR8pjGaIQSHEA77epqZNsIfqN2kXu+ofM
EvC8I3hoJtecgyybNCAg6L6ZhfXbAI3zt9+PZNPWQkTCNuSdaag4ylLBd7Tk7KSXMi4CiVrJb6Dg
tWPuCTAoLYPW3oY0rToLGqtyxeSXzAIm4SMHDQzoVT5pat446mCXHG2hx0dVVe07i8vmwRDVsJJr
W4gmkFZHig3AdRd53Jmdj01cW2nH1LHVZLkdwSI8sbiLT1xjQ2S5mhXFosofXDOPf+MZmv6Lmfo+
QIBTDQjaqTNHz1qmAXnbqKNnDD/BPbOwOc3XIsnXAOcLXuTiwTubpzTy1HI4ruI0DmIaeEnodaDa
n7pye/tIXzmOCUeHnQPJHvStqxaxhAhJHaf3TxqyamiY4J1vf99YGmDiTwEtaaO4Ow8q9NqohQk+
w6ksNo2xUXmAwg4fNsx+AUiTf9erbW0FItvoJhJPf1sdx+w+Dz67NT0xDE1tCf9E0W7uH5+LfMup
t6ZMcRVrzkaZzscnl1/YXmVRB1N0UjuQo4uoCU2d9mWOChBBgvtlZUmvnt7TeOhuh9AWZSx3Hmwq
3G+cN8o7kdjkUCoAMRqYfCNMkbsIG9YYaIXUtveQGWh3SJZ7B6iAN19u/4grA539htk1l2ekhdar
9E54UW5Mipbv3PY3HWT1ODPPOTjkt8e78jEf40HJAOgxkKivqsyV7kK/KvdONm+jEsp9WRyHDcRa
bg9zjeeZxoHEAf7ng0E7B7sIJPpBbcY4fVI+Js4QB3pT3QvfyoPOSp+QOf9RVZD2i52N3RYrizqZ
48WdNxt8FrDqAgFT5WfeyRq9I23owafFigO9LtdPM8O1CgMCd/eKBMK4rZUMRfoTEO5+WYVjfKd6
gAVOrBoDVUSmVFFsohsPSXbCSFYc6FUgNo0OXTywr0HidObL63ui1XmP0VG63lpj8cf1m+3ooK9g
zle4bYtb+Xms2WoyMvh61SGr1IwtD1Cr2InE/mJCxlAIpJOTvgJBUW7dXt+NoMGtWNLSXsL3AIH4
Mdf5EydN41iYVCOntL9vXy3xt2CZDwP97+dnk9PjvBlpis/b4I1uHfzn9kG4Pm8o8sG9QIAD24RC
9qVPQ+8aquJeuaeq/lUKBYjB3tF+3x7jeokwBuANLkJlKGPMHxzN4IjBdTtyYgF1AJLf3/78ta1d
fn5y25/cMhnMCiU2fN5Kte+lKYBQrx40s73npD7cHmpxJmgth/2GALY9BxVRC41heTKQ0+iLAFjl
gP26PcC1u8VcfLCGTAv51qv4XmsVUjO2JCdS7BIw9fj4DrGPoKvvLW/N1S5O5tNYs3Xj1ZjRLhHk
ZJZTyaANHT+6PZvrC/NyNjPjSgFV7lMoiZ1oe07dsBR4ZvpHCVQ5kb9RE7o92tJ8gFwHogZBiI/j
eGkHY+6K1O0pOXXUeOCxvxvVl9sjgCN25bmR2wJEf6oDT3XVWWCYaIPXC3tInkilc3fLPKvcF2Yt
Q4Hbut30jnQOieWNUYEeP1+U26Uh7XlyqFurh8RPMj71GncOOjD2T2VZp9vEY/YbzWj/UpVi2MGD
qTfpac5zaeVs3xlxvq8t0gXj6Mcbrrc0bDKW1kjlmk6ExxOPmCuGF1AVsIdxau/iHrBNLjjKAW7e
7fMSMgYeEdnJalMvKtF0YGshsA5GnaUQ/WFNioeqZHfU7b43DfnjYvT71sj1J6jRAN9qMj8ycv/7
yHWxa3LahWnD6gdN2uO2j5l9j8eQ0wUx7xDdddVwynuSnJyiZZvRz/IN921r66T0n35oGWCzqbFJ
pqKAzWPt0R9K9cD8jEWNJ7p7o2b11le6HY6ZqkICksuLhVdRwHMU86peQjc/S9PIj6kFqK1ZP8cy
LTZ4KLhfY41U2xjiOfsEFPst5626rzklqLn25oG79rfa6VN0ofTsALC55OzqcbdBv2qxMdosD7zG
KO41rv+TKCMNy1Z7STs5/vbXNLKXTvjEDoA0DPKlV8pjriAZOOVG8hR3ztbP2T3S+QEz7VdvaHel
0a3cH0v+HXgb3FBQIgJ9Z2awAto3jjKc5MlN022hldu4Te5zdy3RtzgMUAAGGgThz/y+T4ROgE4l
yZPdGzKoyvQBm39S8q+FnQEaRWp0ioeBu0J64vKM05gmLfp+YDoBkJYBQE0r9+HSZYLkKFTYLVCA
ryhtsqtiPW2Q2aexCCp9DFxoJdVuFYAwveJMJn90GQViLqgzThhVKMXNIwcfmfiht0TyZFJj79N+
h5N7X3t1iDdcoFE9bAt1boj9g4niGOf6yptpacs+Dz+LLGQiZdZnPVzZ4H0fHfOrk4qd6taSzUte
GX1o0KZlyv/6c6/c0bSwAJaPT5VX/bShkBgII14JdpfGADEQo3h4NqDbwKVVNMIsdOm32skcNPSI
Qs04X6njLwSZ5sQ9/P8hPv7+U5BhyMJGHCO1U0dqEiS13wUVOiInwn81uTyjOBrKdjiQHu5NW0MR
LBkllCmmeABkF3+ONGR09JzMreNT7+ZbmkPTi0X58IOOK+u4OA7KG+A8opQHgPHlOmait6RejEiz
lAPqma/g+AbSfbbLb7dNf3G/PpSL0FoXFL+Z6dVDXrekZfEpziOLHVkd/vX3cXUD04oUKV7E86IQ
znXW4UkUn2Tx7AVl8Xz789eC/XjXIKJ1IeAAMNhVAQXyML5Xxpl2gjM3YRGo9pYaiE5jUyZHaTHg
2drCQ+FTtHt0jzXCUvXeHiz07N9M1PSAHcZ9AlzlLORR49jK0kS2tGtD9whRwdsTNRcCOOBWIPs4
Mb6RcZ4ZRGU3yuotKz4NIq0jM0Onjcrxu41TArxLcyP/Niiw9UDp8HYg1Nabpovprs7Q9GFANPJL
IMjY9iwBt7rldFMbMt+hB+x3r0m8kBkxIgPGBmD4tCTKa/kn8537rHN+Sybt49iaMuxoVmxcZ/hr
helpC6GCgBwDqiBXDHCbQ8OR6l580tw8iDMrSnL3rJdrrfMWLB3DoB23P/UpuYLqI0o1R1fAUiwv
Diq0wub7lS1aiEg/jzBHVyvIwKtcS7VTDJRpyXjQ2yZiJct9KkZng449qBdrQQOOEsr0O9uVT53j
3Q/K3yekPBBHbtD4bOf16mh46OkN7UGjyFbsaOGqMXQUZFABQvB8VQcyHMj2JIYHM62PxAsB9wr4
GqtkIa6CDrYLHO4EtQJ86NJ35Q3aHtW6oZ0G+Rzrr2Weh6bOg9F3tsWw4gCWjgUQ+6hYIPGMl+30
Wz5dBoTZyimzPHnKauwq/6l5JEzRYzPbDRoUBteo3ktGBJG/qaaFlN8VRJvKkreoRWmnfnikdM9/
/QsTwuMc5jlJLhjzQAQJvqrtTKWdVO8Y91oMbnvqoAc5rWkZ0HEsoAvqm+exaugDZFfFDsKWeZiI
+BtesQkAz1YcFZaVv5A4j3/2ObpB1QWKJcrVxNbinXuPYlXycvtXL9kUqm5TVAG8GPhql3vAEVua
KseiCO81AbjBQv0D2KDo9igLN+JEtv3/UeYYa2fQGENbG+2kGzCsDX2X6p7SlQzW4iA+2uhNIlBw
kzMvKzyHk74s4SRaoD7xxCxAUFJxGDeFEXkc8KXbk1o6KniYw6kj5zMF7ZdLN+aJwiuo0k4aAQUD
KV3l/8nZo+BpINeE3ZfHQgZyYpkifpkdFUBWC7+tMDf0S9mkMgkgVh9WKG3VhjahYIPbU1s6mRCN
/s9w099/Opm5XZm1k2NqI9oNJsbOHwQAZ1+Fec4aM2jWKmKLw4GYiSYtCMqhxHI5nKUMn7b1FHiW
O57CgwbMD3a2kwb6mgTawkLiygKSdMrWTem6y6EcIJkabiA2g6bHXkuy9y62dkrLoqbNdnU+rrwb
F3zO5+Hmht+orKhSr8fNPwaQApDFt9sbtfb92crlblu4KJXGp7FCnBQUdMUQjGk9Zq8rE5okU2ME
PK9QYb5cL1foVmugSnoaWvuX6YZA6o07p0NwEsFNpywA0wnYChLphf9iUv6uF13gGDmCDfdrr9QD
r+t9rGcrZ33BYvCz0DsTfhaFnTl5nwy9qWcVIqox3naaCHJ+p3UyYGm679E802vWEHqLdvNpwNk6
GAPtGPhu8cnTgBpg/l0J/WjNR2Q1DOGoGStX/UdIeLXuSPp/iETiwzM7NfUyLhmwXqehc4bALeXR
Gsut3r6T/KUK+MYa1M6Ku3092jtmYt+Tmqw47cU1RuEY4lTQYL5Kog6aSD1bm54xWRzY2qPsd129
JeLk+295uXIPLdqZDfgZ3vFQWpuHyGg5ZFtseptJtHm2cyfyjAcosVd2FsTwA4UHse6VZ9pHT+Kr
NZ7ELBykKZDunDlVo4NooKya+JSS56qHmAMBZFVYwWgbgSvObv/NG3bo0xzg3wI46Addi+4jYMC2
RrXRynYDGeygSvHGG4/M1UM/UUFj2I/UI7uq34um2QBWCyqzGfTxXlPmhtpQ3bnPdLQYQhVSE6cq
LwI93nnOI8WbO1GPWfbDifcOOxDzh+a/Dc5h5Ie0V+Ftv2EsbS7MCy4X9RYswMye21ThsdFl8Snp
39suKoZTCXSHm46BMf4kQxlIY2+S7klzHktFA3TCRR5liEy/R79Q6DVAO1C43v72r/roqD7fkekn
gYn1QYmZubPYzgdiFIZ/IgkAyCLs5ZuPiJ8ZzYZzKxpGLRiMbT3eV/W7Bb1eF3wRm3/XIPDtOGNk
03+SFrDhDIL0/bmDhIddAv0xYY7/xPTBr+ww5muZGWtaqusfjRgWVgsg7RyeJWLuSkod/4SmEUFJ
6wjNqgOe/CnVGJrGnaa+lrbAg+9N1MeqcCNmRR3yN2a6s/Rtgd5wfm4FbfHukDKI43tDy3d58zi6
X+pu19mntjq3/ldl78f+vRP5gZS/Ct4jtetBqv9wewMWyp1oJEJQ00Wa04Ss3szteN5YirSNbdSp
jaBLH7X2rmD36CLhwORp/VXw33Z2QKGDrYIcF64yGy4dfAVAVa4R8m0zqKZLPBtlerCOjvX59tQW
dskGldUAgQuPfAACLi8yG/QRcMa4c6LEPvp9unMI8nToEHl7mMVZQOBtal3igj45C0LdFrnKmjfO
yTMpWCAPwvjrhhi4jvEg+M8I0y/4FJv1iRy7tpXOSbfPidMG1Hr7+ykAtAblfYwCGMpspUAVKHtA
p5zTxAAI3HZNgXRpiSZ6ODYCb4Kr9JgFPqTfIjt9KtpA7Iuf/+LXf/r6bHmapvUtKaYmsPxLaT56
7VpNfsFzIrONhBvyOZAymaOKfTlYXVJycqo7+2j38kR77xUdur9QMw4HN9n3TlushANLxovUByBU
BJK6VwkkV5nK6CiMt6MtLsXWbV6qrk+isrOtFQO+GgoHHxK3U7oKNz9yzZfmRQmSIBmX+RnI/qb8
SrrtKFeQs2tDmJdDmKTSuq7maKFaDt1BmhbqVjLNT5XprcEKrsI2zAbpyym/gDY1qAlfDjUmVUkT
yGScdQUCpRI7nVI38EkFjgG1fslkTXDz6hE6DegjYEKKBjWcebxsKDQMj/2anVn2lhKwJH40OEDZ
Wr5qaV6gp0zIPvDrnPl7MAGGsJDSZ2egNpqtSIttjS6xXq1+4tm2d4T75/apWtoyyK2CeYfg7BpD
xUdLJbGPnoLtQESgp+xLm9in2rT/tpqC5YMwHtInuICu2w3kALob/jiyc45mjE2LgPMnFyv+7eoA
z8aYmR9NstSmMdrJ4YX4y7aTt9Eid0A+oLYOFnZSPYKdsdZtd3lMyBxMbSaglTm3Q9Q9hmrq/OgY
WdCmL0TVobDeUQixu3uvXauOLm6X9Z/h5o1btXzoIFFmsbPqkrDA21Dv+Cb5N0YxtePDluAFdqVw
B+ZZArJok5/Rs35T9u7ZGfzzqNbSnktHCpAaA4DIiZM1P8PKG2LDonV9Zq2bPtvJ6LxRnoKU9CWL
4XJvG/riYFObDtNBufdaMt8pkxzpgeo8NE1Y2ShNVdlh4neAX7TiaZeGcqGOPXU+xeN6DvXM7drK
oGVfn2ULb6S+DlWF9pw/8VS4PaUl2wMyycLBhWe/yh0VTiWZZaFBCCQdjK3G9GSjjc7Wo8YvYtIX
RK0PurDFykJe3fI4ZRPCmSDimmQ9JhP9FKakGm11l2JUYT4Y2oO/kgBY+/y0uJ8+X7NMlhlP6jMH
BzAEkPP2mi0doM+/fvK/nz5PaNVqZoVf771XHO+2rt+QFVe3NoNp2z4NQZ0mBzgfMxizSEPr7f9x
gWYeR1G7KZoCn5dongsB0N3tBZr++cWjB9vru0hPTFL4gCnPFkgHugOtX+36LLRxVxV3vdrWxTda
PZf93jF3fFgbcOG04MLD6wT4a0Tv/rScn5ZLNr1VStqUZ0iaAqwrEu3BZc0Q+JWphclA11rRLI4H
ZXnI+WC0K6/TN2MVc9ljPH9LX1D+/F2uNez6eHPMFhF3HWITApgEChKzRXQGIyNal5ZnCBVSYGd6
qm0UztQGICXPrZ+aVItopcAa8V9FoUWNk53Q181JNwABKf5kOqga1pmBTgG+Kb9U49jfSy9lCTpi
JfULttAYA/SysA4YpwfD35dB3RX6Q205WVhzokd1mTUBwT85xCV6NJBWZvdJSuNN3yj21HKCBjwQ
yXMPMu7oG/gV2OZqA02WMEfClIxjVCJ10gV53ud4fyf+PtX18QEvOe0AyF0cYn/oCeJhpYHu8hYS
18CeBKhDAKZv8uJdedI46dx496r4e51pQ7ulhQD4MGN6pDTXTAAdaTuwqly7DCzq/TGgHPvV0nT0
a+4TNE/Gi/8LqSHsmNc2PetG6uchJRnyRmOKjkuGNQSpkRh3IDrFP3yQwrpAJtTfaCwzN7ldOnfo
/KtC0kI/z6i14rHoBytUFVPQkypcrItqVrzLwtEHLhHVkCmHiWrb/Oi7XZ9beFjhwpQPv4vWWMk6
L9gulA4B0UXh3oJxzWJ4R3hlwRy7OCegAWXju8GOmbrrsIC3ncCCl0SGEocfVXNEAPOnEFWjbGKI
wJ1BoEf3bHS79wDfWCmzLCwWLv9Jd2VaL+D4Lw9+aljokVI3xblID/GLu0aRWfq8g12YynZ4k86r
RtXgjK0BLtjZTV4ViwOrtqLbq7Q4Ah4DE39vIbHh17WeaWlZnjO+ceRXslZGXfn+vHRdF9lQxB2+
b/uRHyH3+D/9fGdmTInPYkcf8Hn3HqhvqMzc/vzk42Y+EDRKdA+1JrjYlQ9shzyBEh+asI9Ebtpa
HizrhNgcru6ga2tIjKWl+jzY7OB5CuKMzK/QENu49+BOzJUs9tLBm+B0yA+ADo8kx6Wt2qzoiTd1
lBdJVLE2kLQKCiNco+wvnDuwQcESQvANvev5G71LhYWyT4EjMSagy5Unu3H2cW++396a5WEAzoEO
GFqFzq8nBIgg1dlZcU4teUaRIVDK3NfOsL09zEIogXTK9EKHEVxjKxPwbgpLT5rzoKnARHdFomhk
G2AyngiFHnOngnhNj2PBEKYtQoyPfC0E1WbREbVL2JxRNef0SSvKqKnWdDOXBkB+HTgzbBKo5zNL
KFzaeG5V8bNVI1EXOGv1koVjA41Z0M/R4heHxpqdyqzyLcaEWZ8dMyyen/uvEJihK1mnBWtGy2pU
SnXQiIDbm82BozlZTnM0fPTz4aWroyGjwKJqXjCyv3eRGMnz0AEB9nz1FHJLw+a0x2x6qD1I/Dnf
NrGl3QB7ZpLYgsLbFeFgaLFFpU5hYinabYT9sLZUiwOAnG0CRYG24vPt1jV4eOCimzMKQTzM8efv
J4D7HA9FuC/c67Ptzo3Kd1XRYIFccy9FurWMw+0Rljb78wiza1a43IAUWIfnSJIHiWuGCJoirfun
8laChqWlgsQJWuthR6aukpc+Ms3QlHrobfQ9/MHTvV+veJPFzyNuRy1mwlHrs5jaRbMRfSCEn9vq
68A3prtG9VkbYHYqqGK1TC0MYBc7Q9/FK2JEC59HvRV5IlB8JtLubHlsyQubcK0+t1nzx2oR1Zvl
WuHz+spF5D8J3OAhBf8xMyYvr0fAlFR9tkDOdoF0W9nhBVO6+P7MlNAmVqYix/dV2h6Ypl6RvIEo
WLZHeu/vd/tiqNlqWX2L5FCKodDhQVeB8Xr7UCzcgBefnzbr06OzkqNZNRoOhdvs4fdilKXWJD0X
9hsZY3STc3GRX1NhtKwpUpFMLTpJhTI7ID2aj4bat+exuCNoZzhRlz28O2bXXeFKrSJxhR2xeTS2
7Xtr21spiiiui5Xk/uJ8Jvw4LAtlxHlm2ujdFGherz5T9jDuJVt52izuyKfPz04f0XlqSkLw+ZYd
XD1qjUg1bMUXrs1htlwGKboeSXB0hi22Xr5V+9u7sfL5D62wT1aF14DiOXXrMyk3aLOurQE3lnb7
Q7tqCnEmgNql1ZqQcWBpBZPiZZc99q35W8vi7EmwBIKHlhpXLtdpyWcRPOIPyKDAjgG7m3usqh26
HkrB1VnlpXEchZtuTNb5QTFId2PgsoJyWea951ZmruHUFqzBQkIINRCwCBFlzTaqLVhJi56X58Eu
NrnYNzkERP+6+DbhwnF0IEwLABTwaZfLCd3zfBK1LM+s+V3U7zHagtZvty1iYQkvhpjNw2MG1CwI
hqizH8TKDrm/8yAz2PsgwCVbmf51DXOakonoFKD7j66tl1NKi9ErTQ0P907LAzHaEzk70IoubLpT
nf7U6N8fKAtlHVQkUFQG/HY2v8EeNIugJHEenACkhdAd/kW8jao+QSYShT7nigWkxZ4iVsqrsxNv
E+23cv/+zrz4/uxOo7XNRNlXcNPMCsz+NxvD2yaw4BRgxuiuA87IxJCZTP2TU5CCmpXUNXp2rU2D
VVoLW5aOypTJRKNr5GsRXVx+H+k0A5ClkZ6hiIRmg5oWcWvFr60NMYsrmgSa/RAYpmeleORJdTYk
P2Xc3d1eqaVhEAo7U8JmUjaZubesJpnuoqYxPbJ9eGexK+yV+3JtiNmRT6Vv9n6qUIbsxnrnVW0L
kB2NI9Za+sq+rw01Oxo8zqnT84GdsW9PrkofSX8Yu+fbS7ZwIwBWBTT/R60JXQ8uN593nj82aNZ4
bsuIWvuRBDrEnP65PciSBX8eZLYvdY/ncOKb7DwQ/9eotUMQG2pl75fG+D/SvrM3cl3Z9hcJUA5f
pU7OrZmxJ3wRZjweKlFUpMKvf4vGvXd3s4kW7Hf23sABDKiaqVisWrUWSJtAWCgygQjyzwdiTotR
OUZexqYDlpeI8pXvK1YDdxmS8SDyR35FbrNrgSQLgiSrY637oU39xmNfesjjfniizoxIvmRqUx99
HDne1VChgQjcmq6oYpLOvi9NUqotYDtxMAjXAic0/1KsomGV0ySkDkR1BNx60lJnUFeilPgMCahw
/llDB2xlL6kNQNIX6XFkOeRHogfRrRkMuSweuHvvzPWt3zM0o69lURT3Li7C/8yImTxxugVHxako
JgawC8Qp+H5B7WWahnAmj7bxM0t/fmLhRYJAJOXxj7TwFa5GphsY1Zj1EZoUQ7P7et2CckAnFqSl
T5iD6lins9io/EOwCF6Spw59Y5N3tP08zNbw58p1Qk8qKmTAkuLyPZ/Ajjg50cEcHS9mfvDM5d88
NuDYSbSVAEJsqIsY88SOdLVkE2QMnWZgsWeyGVyx3N0aHZ731TSA1sHrNRDYjnSl8qAenIBcIYZG
FVva5Q4voJDpYneMgt9xPyS3ZFgJK9ZMSBdN1jCUnHqYCDIoHdySbznaYq9vCaUJyCoAuw+qnguk
rzOhr7JvUcrOwYbA36BRkq2JWipX58SEdL3UdKHaUCO8YwxEv06cgfDNdf+mxV/jE+UCtG75KBBC
LsTF/znfcFUCItuyTap4SIPIZOVDQtkGFGTQaF7s7wZ11pIZqulD3IScISR7QSgi7Tyr0vTSnr0q
NpkB5rgMBVlwqxd+9PFVOjUjuYYJLttIPYxLM/+i5Btazauzls9XLdOpDck5AAc0N63tw4YxhZ1Z
b5wyzngT9jrZumtidYqQA5ig/+ZNcq0aWSgjJQYUYG3s9sWZ+YabDBmHlSOkuu2gUwMWKh+9kRfQ
Kt2kUK/RCYvNyrlD+/C9laYrJlR7AC1lAAPgH0V6mrgzUGPYA6gdhdb8tGgvQ7C7vgFUwzi1Ic1X
a4xaYnEHWIBpU7douvqEGzj9vnRwnNlFzcPA9/HsA8yo2wSch92aaJBq1dFRAYoiC089EFGeH08O
oFPjuhONjclE68RT29cbi76yD5PUIOxHhglQdfhllAyk0XRJlkFdt6Bxon3JnJtkWZkt5TgAOgOd
U/DuN8/HYdGxC7LOpTG4VvuyDqF6ATaE/d/ra666rV3AaESeBm9j+SVjpxOZvBqPSg1SL2l9GJZf
VnPLU77xLLKxu7XA8z3zI1+j2MaCdxIo4gtBYLQzlyCnKVk85c5y52nOEuVaa230ydD2ud/YB5fz
5wSiwdvadOYtsdx8y8dBD1EhG0KjcedotqwW/DEaizIzYLcJZIQ216dFddzAzoquM/HGu+C6AMXV
OM59AJdbvRRmHS7uD3P4xN1+akPyt+5Q65qha1Wsm7HWPLUO8nBrpQjl8p6MQzoMC2h5CA3gmbqg
vvXM8YtnLc/MtG6bvN6AGKsJbSRJ///mTnIj1DB5OfqYu/YH9QBg2fDmMxbQo4k3Eur1QOueHw2o
oC2e0SC7uDCI1fCblP8BjHvl/Cm3wIkRaRgT9RdvngHDBCN7ZGtZ2Dht2OXfPjFZiO5Q5ATzHSLy
86F4mgGRWO5igdhdOi77xUTCEk+a61ZU1y6CL1SDRRYROf5zK3ndWMM4e4jxOPgDs28J29OgDefm
W1r+vW5KTIt8vk9NCbd28p7JAZ8zXOT642l6GfmjtfJ51arAtYNkR0cOD3Cc8897lVN6RWIB00nK
ewImcmMkN1rqfxy6iMscsr+IVgNQxEsT5iUQDHD5grNp12g907Wj5vt/rs+UalEAnHDe4X2XSaQa
gj6GthQshveiEBJIdzr6scBAbGyvG1LMGXJuWHcAgAzhdc/nrGWkSjTLQ0NA/1rm28bYFd7Ksoht
Kq26qOuALhbNRfhXjPVk1QOWa47naGgGqP+NyaF3gyjQSDRWN1mdbtBNt8oSobgezyxKz5aiwGOw
wCbAPpvCwnpoCFo0Ubpy0dn48enzhQodUJ/upbdJM8AVswKNDr1GwynftRB4ov5KfKccDoQIRHOD
aHuXNpxFabp4YJuOTfLDofW+cA95128MtlbsU20GvF1MwawO9Kwtzu/JSg0tKjJswGawte+ei15L
/0ff/PrEjKHVBcQ6QApcdNIS063JkmJtKjNctI2VPunj23UTqvkSD35QewktZTk74zJolPmtLXqE
wI1SoCHEmDZ6gTBpXjmmrsKjockFKSZAhNACYEkuWsuFvOyAHoPAzrpj4w6/GppULHKsHE3PCdWO
SZU8ZWW20+Kc2DutdHYMAVCUpLV26BeD/gDRSbEN+qULmxpEdoWzVD8g/5sdxsUs/pWoGuyCxQwe
Cre1bjkn895ftHbr1A4KFZrZHyBMMsVJV1dhO47TvtDsfIONxGPw+I0PHOwB0OkZzb+s7LU7F4wM
6JHvrOBVrwd7iszKHzbWMJibZWnGf72dt5FVz+Nbu+jZM6FO/koYCw4syYxbh0Fzyx9KvgfZznPO
K/BjkYUcMs1d9jpL7V3v6n3ENXC0m4yD5D1Bj0JZZNUbSOUBJHfB9Utct9ihmWeNz1657DiHDh5Z
eGzJy97ldlGCOx1nsdlDBudx0sI631/fWsr1Rmsgclg2Avz3DuGTE8JAP2lBiauIad1tH/Wq3V7/
/uUYwDqJsaNIhK6pCxIYAEO0yu5wApOZvS2Ose3b8vuYGvcUgnfXTV0OBZwqoOJHmQ0XJloSzw+7
wyae8bqAqX0yoOCykhK77NUFLQCqaoJWBenJi1MIzbmlKQ3UQaiQ3OvSDlESGrWilqFnb+xvCZvu
plb/NSf+fVkse5Al/9DztVq5akJxf6IvxwAV2YXcuV5UrU49ZP0BB4inLD/oHA9+h3UHH6RI12f0
MqAWI/7PlinN6MQSANfR1jQsLdTu+o273BRLv6vbL34LCug1d61cQWR+gAExbaScpIt1HFrPxkMB
M8yTXU2Me25+HF2LISFLgl2J7roLKKdRtEHvI9MYFzpcBXnrAH67PmnKQYAfEe891JjRDXk+aTzV
qqwfrTxedoF7267hp1Xrj35kwZJtgo1DJokjWmsyh6PoR9PhqYRgg5EDRZ15+TcAIFcCQ6UtC7ea
uDpR/pHu6RGNw9DDSvI4B93yDW3tadd63bTh3lRt0qD5cM84ThhuOVCrIvuH/I/01Cn4nATBmGNv
m/vCBxoOabLdx1cHtBciVYIHyAX82R0a9Bp5DCYm4u2Au6u3g5mMK69dRbSL8AnCc+hMhXOV6amB
u6o6tD6gNDd/y3nUk7Aq1qhiLm1gshBnQsoFuD483M/3GSsNWzRloWZamWCDeXGaP/6yM1B7ImgZ
vT5rSlse0EWoN8L7yZj0rm/d3unTAjltyr+5yGtGDl7bqKVZSbLPc937sySps+JxL6M3jPDEquR+
AgQeRkKxHfp0OogIInKtwYjAOMZWxqe0BMkq8KGApPUiy03KuSi6nKBdlP2sJvT4j19MdwWopbCB
LY0ORxvrhW0ubW5QKVpzmwZZDK1BY+GboDI39lplQOF8zoyIv59c50SgMvIcRuhvG8zbORIf13eC
chQoBWNZBJ5RDt11CEmB8bDJ43qE6mavfwcr5oNJhpWkh2oc6Ec2QO6OnDYQGufjQHfHAHZjE+N4
MbtnLft6fRTKzwuKeqH4ATi6FCr4Ju8RVOPziVZE7gFk0SsbShUs4PUpKuaQnLnUJ59m2i2mPmUx
YNjzfWlqXwPDobsW8SeoVRC+exP702oOBCr5yNHU1Ve3Pivd+xo04GtYFOVwhVYR0EcoGspZ4kqb
G3+c7Cye0LvHJ4gWjcnz9RlVhArAHqIkKdKIl3UicIkYzaxh45XWi+umm1K392l33+TBxoBcUG2t
rKBqH+IBDiwa6AZQF5dOU1q7Ja88iqspab9Qp30MmuzQj+TH9WEpbkBQs4OYEU9VPIvlyxzCVfPQ
o284bpP2QLj+K2XJTQCym2ywf143pRwRtO0chOK4A+Vo3++yymGZn8UAs4PcyGOPYxddN6HcBycm
xN9PvEMjYn29xiLx0WAbgRGL3Lxc2/trVsRAT6y0U0t00nhwdMXBtB6dj8M5cRGdjEKs2cn3ac9b
1vn4/uLRjaVPR4eRlcBHNQSsOvBhQKWgE0NyP52Dnke8e+F+qi1tN3l8fR0U1ymkR5FkET1YQs3u
fATE6uBfbR95th6kT3em/zXIvuvTnWd9PNqBk0NuAhyNELOTE65Ikub91BdpzBdtx4NgC7rLD7dV
o9ddZNwEAPkylwNpjz4Qz9Q4/caCMPtzfaZUC3H6dWmty2DOXMixpoDuRKy6B/r4+vff04Hnubzz
ny+W6mQztTUa4pxO/Hyj2TAaREVnRFo+b1k5PbmpBpbfYXqbef9A7Om5rtfyoqqLAtAncLAJNCKa
sqS9AJ9f9vPQkJgU5pPDj3X/p9KGF7McC8hOlVFuOfuqN7YQSdu5xPhaGJ84r6e/QOYInxw9aewK
v6Bz7aPOkmeeBTfXp1nh2wCFQ31JgNQF08P5LBPXbsYRGrSxHtxP2gNFY1CwcqbUJjxwcCDXB3ct
+bbUdxuvtFwSZ86uo7eLdasla5tFBJzSZkHjEl4oSAOAGFnu/HQzpxjQBkNijQbVT9PjDVqbDI5W
hV67hy44AYcmckTMS9BXHiAtlUJ1KvRm9GYXVruWWlGO2EKtXeDARbb7fFLHmpmtPjlp3BvHkv5w
mjfCVhK1l/zxFlrEhJ4AmFTQHiMDzxjVOSLjKovhb/+iaPmaQhSw6N/6ZtgBtn8HBcBnqzChFN0n
6UoMpTj7SA4jZhEdg7gWpaPZ+2leWIWfxuDNi6bvS/ZhuTwxuBMDUhSotTPEMBMvjevl3iigjY2y
5Ie7i2ACDWqAZgBVdxEuD/qYGHpXI9Bcmu0IjjfafLt+tJSz5KN6AjlP1Ajkfmq/GKq+03gWEygi
RYU1QfuxpGuonDUr4u8nbrLPbauqocAb51BasIFhGZo1Xj9FBImpEuTU6Ee8JIUPah89dy3NkORu
uinMZkT9+cLbu2VJi8NcG/NToBNzY3nTWuZQuJ+Lcy1IU/D0Q15AxgU09pIHo41gXWuGW3fqb0t/
+WaO/JnM9sqGUB7aE1PSnksm4F2rDqYAoktCPqT1o8mWMfL1fG17K9cM9TzB4wOmX9npLg6ztLxC
1O8N++orBLmvbzzVpIEeHawt3jsVveR+kgz8+MGwZPFs7Us2PfrWvQH10aZbE09ZMyS88snes/TF
bpkPQ235nAz2ndZ9QWsAejbW4BqqCQNdlCDREaz3sntPprzPK6alcVLuW/MwrySFlJ9H8gQ5BjRq
XVIdkbKgS43Pd8Hj+Jw0n7gAgQ4GhgOpb1QMpJ2FslFt5HOdxoNjkI23kPp5Is5477boN7m+9Mqg
BfxQgeh6AkRLzmXUc93l9WSm8dxpfZRUwAZORdE+ekkPkXcrN8I0S/eTm22QouIbJ6+hRlPo7ps1
DsFKqkAESPLhhZbxe9ESCSqZAwBKXfWI1jogFEtAE1Hm6KPUWuqd4Vf+xvM4jSrSQBCkCp7RBDqt
XFKq8wyrCGnwJhHwmfPNiX4o7hiJT2J38u+MMgtLnmzScn99wpVHALLqYHAU+SM5SExpXUFnuEpj
nfWvfs728xK8FQ0Kbn23Mp3KAfmArUJlHdRpMhulELJ0Rj9PYwMUbduxmeunwWmq2xHU9Stzp/L4
Io8tGIYE4Zh0wc/awJs5wy6C2Nr01JUA6TjN0enceUMmw3xoSWNvrLaZV54syu2L1nEw8aIsLGpT
54sWaJnb6PmUApZVHes02ECGIezLOZxr0MShDFl6HIzaXYDWHbDijqh+JLP1caAw+FUgOit6RBRS
AHnK/HqpS4oHf42iPiQffzZrL37VxjmxIXch1UnrJaYPG9OwZyOYwl3oQM831vjxhnwMBrGOAAiC
jUPOeJtoPzIKiLbFenHw7MijK/ke5UCgPwa4E+5naA2eLxlSzOhid3Malynfd80PlEVDo3+BbOL1
k6ba/qKlzUMNCh5OJhYgUKWZeTLT2AI1c4LSL8DbGtBD162oRoNHCjyogYf5hcqpY5EKPC+cxu28
W8wo8296gHY/LCuP+PbUihS05RNrK8saaQw59LB12k05QYY8DSvt7yeGg1wJQMFoSPXktxfX7aqi
RC/j3Np4bdQHYcJ+z/1nfC0yJuIdiQzZRdokAQKidRvQOA3GMIRBSx+Z1f8anGLl1aPaA7ABvgQk
cPFsk/xSnk1WMHmgZK2WDq85izShFbD9Qrvn6/OmdESnlqQ7G3AJ3gbGVMaG1ewqUKJD2+d+1IKw
KJ2bLHM3LtF3y+J/hZR4WJfZs82MlYOlikpEehNHCyVRX67xkS7vwIC9gI/J73+Bw+DI0jWo9Xt+
Wb6iUfAAcx0gWcDlSZekAQnDas4qGgeN881uFmj6ZJuxwfAKFuGyATDe7kJvnO4twICKKbilLL9B
I/Xm+nwrFxZvC5R90aJwmWvJF5MGIACImdn0m05rIALjg2gdYONPGEIo8g7cQ4QkeauCFlk2DPBW
41Tk3yonIzu0gxIaJgPo1a/bUi4gUK9ACYrQQL5Fi6Ulvdtjco1uHzz2axJya5+XtihNvMQZJtwg
3HDDkfjh8P367xen6WJzgDdEdACiNi9Dy9t8cHllEpCn1ctfr74NwMhAq1trcbZj12+vG1PuAB9F
RbhG6FvJgo9GQPoJhLcg1/Kf0NgS6t1T6a2Rz75zbV4MCeQ679r1GJiU0+sD5sEbdlXc2WBxCtjy
5CT+3s/ynU34zoZuaB3O4VBvbHNjLtoD1EWfEgZyljzlK6G6anYFwT8oVgG+vEhAUMhrkcpAx76P
dv1gNn42DOo5Mx4L26nx/oEGek17SDXFKMhAWQJoUgCKLOmm1kdeJChmgF7qXoCKguyHbf6+voyq
+xNsXAZgj1DrBlDt3EbtLqTnE2J+y9+bxdZId2awt/gnspYiIxsgDjZhRvyKk4enRwItLRvQ+qGA
uG96uh9143Ep19TwVGEwtAzA0AOxU4jimedmssRAqB0EYBczfgZuGiXkTe94mHo/BpeGgzF/wmGc
2pMWyLYgbgntGTiMMiqdf6a5dk+rXIYoCOi4o1FclXcA4zh/jVOIe/omI3fOx4szIBADr5SIOMGc
Lp0uSn2O54RfIG4GgabWhnWzrJwa5Qj+MyGnxJFrXwriA+FbpT29maemfDRTMq5YUWZXES2htQ4F
ADgjKdAYxn5u9RYwESej3s85mbIDiK0o1H75eJiKpNhzmho3TV8mgPlk9q4aoEG58itU5xVpc5Ru
kUqGr5J+BOEgn+9djmhHW6CpXP0olulQlR+nAhQ8XS4YJeEXUJCSdp23pJmxUNEBlyTRjHzAuJaV
UC3aqQXx95PjOpOuStHcDzLAIPRBs+Hsrjsd9ffBeYEYBngbXfq+k3R+6jEwVy7+Q7kZppWXhyqP
gYK26FNGjd6RkRWlxSA2UCO65fa9Dx4+ML9EHEgX3A0p+JxzM3KMlRGp3OipScnBEYTaILYD2LdH
aOKzKaLtjYkqnsUP16dOGQGeWpI22WL3gPPRHs/DzDtUbXGobHc70Hw3ZM7tCCaWsPTIrQ8Og0Dr
v1eVu6l87duQ5CtPf+UaIgRFIIsrEUx+53vEIx4nbERob0/dc1COt0Cir4xVZQKtFCgPIfATSp3n
JpwGit41BUwUrV/pNz+hyZ0PAtqX6zOqujTABCDCJvTso7Pq3ApnwMzMPoj7J3fapOTZzpF9fWDO
fQ9Vc0/7ct2a+Joc0CBgQjYIki4gqJTGRPSFdBMFas5yKxrWPDjQMrhJi/KBFNZdUPK1B7KqLot0
wn8WpcMWaB3q5znQbXPePfCaplGlt7czh6rjRIc7iNPvNO6GM4iPQ9+zGwhIrWk2KRfy5CcIx3ni
T0w6L0u2UJB4tOFkbVK68sxUfx+RKLgeUVmTY1GHQ1w1MBrcY+SLWb4u2sdVCdClIlhR/8eAFFg4
fdFreYtVy+icACJc3Qx6+WrZa6wOKjeCrkOgMqBiIxiQzyeqnFAdAv98ERP0+IXOMnwx6BxZRfnb
zpzN9Z2ouq0EEMeBiBbaKuXbyq9SD6w92BdI3jx4s/0ts+nGs6q/180oN/yJGXH8Tta+mPyZuh2m
znGTMCVmRHQ03xFtWxRVSNceyGuDkiIaQ6+0ybExKKGIlvZpWKdNmLkfblQRm+F/p87RpWUa4GFp
CfXvWIMEBh6k7RPzPo5xPDMhxeVoxfkfE+DvM8d99xfPn+sLo/R7J4OQ9jR4qdveE56otIb7KTV+
UsAcW+qgryx58sj4tTPX2vjV2xswXkAL8ESVMyRuWtZ+HkzgSA6wMPuC7VI37D4BTBdUgUA8IgrD
c0NysaizjJrfAPseaD+Ko8++X5835SDQ4YEsHRQpLvi6ks4ZApbWRcxrE5lTMFIR3TlMA5pv2mrl
3bRmS1qjqep96oIxPwa1ljkdQHM/OttmTepTeURPRiRNWJP6gJ5SjMhLgjxs0mnTt/Y9X/ybAlcu
n5e1d5NyWEhtC8oz0NrKeATq9/Wst2j0SvltKRpm5qj1NCRVP3MvOO+C00h4o1p47nuIxXoXVP1l
7E83Bkg8o+s7Qels0L0iGhdBIyhLeXqFizaWFM+nNvita1+s+pXnL9dNKGcKhPvAsEFi7qIlLqnr
bigzjKCn0eLcQGqB0wNa7q9bUd6fEHJAryKUwVCDO58nRqySE7EePSVvlOlbpjmv100oBwK9HfTf
+rhxTGkna0kWZIUH+qtihqBgRJbQRWlz7b2s8GnIvYL6AIT1KNPKGTDg9xNdQ6wr+NtuMFoznPu+
DZvR+dJN/oNXaS9zvqxVuxXvjTOrYuwnVxwD8Mz1CDDvwCw9ohnuFs4jsp3ha1ct/8xJ+63Vw46l
a60Riu0H+U4AEkF07SN/I61aVTsjL310afn+XVsXYUfuXEDdrq+b0oh4RgG8i6KpTPxEgHV2qI+H
dWPtl+VRC6Dzub9uQrH78GoXGHjsPrzXJPdT90NZ1S0Uusoy6iI+f3xzn31emD9ZHb+q6sJM8Pkl
AzvWbfNxfkXUqoUeqQA2A7YpvOvJ93uezmVlAz/do4FtjqqVQEA1O6efl+KnAeLS3QSRlZjQbZk/
g3VjZYUVJ9MGlv2dXxEIMVkKA83wiRnkALfgnY6nKwG/TnqYM7wOmjU+AaUpYPlFKssV8hvnU5XR
qW5MD/gTT+iMVmTTmf/0iYSTuSY1qXIE4Hd7p9vD6stw3aTIW71KhwwQDjTKl+5B78HvNAeoDdba
1syzfT52L9f3seqo4GRjaKj+XNZ/ltLiqM8DoWbm5XEKzLuxa5/Hee3yVG0IiAjBVcMQFFKkSTRM
Vvt2lgO0DSLy5dH6+HFBczTalZFBhZCmTLHNl8ysq8GcYrPd+T+ztbKB6jl69n3pIqD+2HiNBty/
5twUjrOr7cfJjLrWhzD8LQ++kfbHQrPIsjfXV0cR5KANBll0QDyRhpbzFbQKavTDWSM6IsvQGV9L
645qN2N1qMlK0KbYe6ghIeMjMpGC6Od8l3uUQyiUkBE0I7E23M059JmXX2Z7bObvOmtW1kux62AN
MBPBjIoFk148Fi2zmWsWj2mQPmi5e+wq5znr+fb69Cl2HfY0YMd4mwpCCGnZpsZZHI33HE6ah3P6
EnyiT+nMgLStg6A354YPaE1n4cB29hpLrWKezr4vBnjipju0ZiMZjO/79A/RNpO+9cjf63OkWPgz
E+InnJjIE58SbxnFEL7pI2Sqyh6u5tHVy61f3dXVGgGrYkuf2ZPijj7p09FxJ46HjhfOJjJ/iNTx
C3ZFf4Se0fXBqTaAkG+AbIeBvic5NZEFw1iC8o/HefvV2Rv82/XPq+bu9PPSoRkG3U6oh8/PZUiL
fd5vguGxc6Iu3Tcfp34EhBgVUkSIonFZfoaSwKGd3zAeW+Oj0dNNs7wQc63wobjrQPYOPJYHnM0l
nM2koM2yW3OIE3fDGaiAbCcUJevZ/zizLDCK4OVE6CGKhLIH0PwiN/WaDHGaVmFmvy4r95pq5U++
L698XWkcLb7lEPfHztgUbGVjqQ7m6eellR+tmhakx8+3ANTI75bptmtW3oGKtUDrDtBppuGiSiRT
M3TdpPceKfsYPBW4W0rrwJZHuoYQU3CU+TCDsoMPYI3oETw//3NRUsOgZh/7Nkfj6xQmzY8q+ZOY
L2P5XLThS3pAotU7pm+aH6XuDv0xDjlcP0eXQ8U7DjKDaK5AxhKcSee/oe6CFFX5tI9t/IbSvsnT
7dL/ZuzDUSkEj3TEOigeglRDhmXgN7BSI0GH4+qFDUOOba1R+nLXnVuQtgUkdVjQCAtpHaKGUxcr
2075faEOZYMgAY9S6d7UKq9hem52cfbCtLeJ/b6+Dpe7Gj8fc/O+Fy6DALMpW17reY9g8GBnESvX
GZ8vRoBHJ7A3AKqI2shFVwfP+xmAkkY7uvuAZyHl6crLQGkgwAMTnDyiN166z+qE6GAQLZJjec8I
2GBWPn8xReL3n3xe2qpNU9GZO/g8KTdoUg5z7S9Za3xfG4L0OIMmJNiekjw5JoMVOm0RjuZK/KWy
gL4AHHokHQFFlywEVkdA3TkERzb/TvwtTddE51XTdGpA3JwnUYWLXg5qBn1wTFqm79qOsDBA6/B9
jbrcSuSqMiUg+yZ6xQWISDpzlaVNeYOy5REaZobOoga4hvHD4H0suydQVsB6gCTNl5Z9JmVqk6bW
jpk3pNvB4OyurLQ1NXPVUJCeBcMmWuyxzSRfzGlRDCNqW7E/TDH6ye680dobXbn54DHHYKBrhXc/
SMyEft754mQB0uhjZiZHJAOPAR8fc2j5BJWzsskuvLowI3hDRWc4eDDEaE/2QG3WnkYtLTlaU4tY
coycPnsEV1C05NXKBXIRVMIUKAXfNeCRR5Mb+iGKbSe8CEhcVZX+tQzKf4xTa9NM9hz6qYsWhCRY
oxBWnaFTm5IvthZjpiNP0xjMoa9W93p9jZRff/fF6D4Hekv6uj02swuJMBLn8+RvA4j/bhZQ222v
W1EtUQAsgyvY0YESk3ZCYGRz0XsOiQPzXzf/nutftf5rqv582ApSqOD0wQGFRKr8+C9nZ8h7v0Qn
nycYtKK+RxOZwzZ9vparuQjIRW7xxJKY1ZMtN2RLMelopYq7NLlHN1nMzTkPHY6mWifb5ab3ldbm
30+MDlV4NPCC7Qe44XObY5a7JohrSDybJMqQ7C6cvT4/ZN6aMPslXFiM7sSS5FRrfzE6s/VI3E8F
GuECV7QHu/W2szXna6aZY9jNdR5lRgWeWd2p71i9pJAKbqwt8vHtmo9XbB4MF63qopEdJ0HePHlR
0VTvSMwCkFpUX8CqG1r2Tyv4d32CFV4RjWZAsqPzFhQt8mVl9LNpTE5PYsNNSGRl1NhDtpJEVZ31
u+umxKk6AzqIGT4xJc1wX4KGjdcziZeZH7V5riIwpEE5Gb16ZbtECw3CZRk3ADysoH+UG9dHmI/X
F+R95SNC83o2R1vTjoVDSbhk9T/k0EVy8wm8Oi/6PPzygX//eCwjWnx0lO5N1IPlpo2pySs62jV6
pq1mT8caNELNJvHox50MzCA9h/eFj7SzdEBqZlG7cVMSl6BFiZa5Mx6L2Wi2QzPPUUEzf//xRRRl
TlQYwNQGyMr5gWRCsdpd4NRAE9rdQuvURef8zB758KBN27zZVgZ4TptmWoM5qTaqgf+JhiYwWMnR
eQUOVTMtDRJbVbJP56wIG3fZ2jZZmVC1HeQA3s1AmuV8gIlfjAii4XFMZ4fiTTv86deGojrbAiL/
vybE308cKaI01N0KksZNCy0G8tp5D4FzXwTfri+V4pbDfP1nRtoaPXIQ2lRrWKpU68KpLH7zYg1m
qZwtgeMRKwJQlhQflr4+WtxHi17v99vFe2iBLKfDh7ttcYxww/2fFfN8wpqmHIYZ+PLYYu18BCq/
vKl8IMyvz9faWKSt3SXGUoMlDWNB/1A4W/qWMzyZe9QKrhtSLgywHILlH6VuOT1jg5cTyVOx/lMQ
jzpyZ2m34vJUY0H/PbB4oC+AEpc0lgaF1aVD0/rRR6QYGl1Ft+k4P3mTqUcfHwygwoBwiLEg33y+
Nq5X+ynkBPAkJOlXyH0eZ2Ku+BzlYMBVIFgF0YQqDyYd4G+0niVH2s7BprPnv6M1kzuQDa7BxlQn
E48D6F1DThQ4EenIFIKsw6zT5Nh1ZRNZZuvsmUEixKJ15Ja+v3IjqgaGSALAdMCtcdFLq9ROJbeG
Fs67nXY9baAzcuCoDVxfoDUjYjeeeJvF1nprbsQNgdYn97FoHwr+iXGg8wj8braoEMmXkDWxwp2N
DD4z2bq/k2LnvH18DKcGpNBhxksLnZiExAP6ICOadM3WntwpdIbK3/7/mZLeBt6sFU7CMBYdztIr
wTryprObT9jAuQR83xTEsGLJTpaEjpVjsgYBSYrburwzu7j7RJpDxDv/Z0K6Y2puOWiId0EpHOhR
PiDfRFaamVVn5dSCdFZc0hommTCIpdhNoxFlS72tkiqyphV3qYobTw1Ji7/4y2KaDRYfDEKsuK35
Y1DedlZo+2FW4t9PODRocL7j9ZGxC6SZqywfxWcN46Iha6pNPq1lCFTuHxSZeEkLn3bRBW4mWrs0
aO4/UvbXqF/XqsGq8w6vDykAkX+6iAjHweE2rmFkBmptkyzmY9k/s2ytD0tMuhzMg00NbXhILOOZ
Im3hASveZ1mFmLqqKYeove7uiWd10TxrHfZDOu/LjI9oIBl9+lGgOcIB4E/gMxGHopNYcptOoZe9
4Zba0S7wbDBY6OQrW045h3i5BwAEoRdGDjaLHDcdpHi1Y+1BN2VienJb5sw60C4pV3yn6hgJZSEh
o4aoWpZ9dfusrni9aEdncjaj/sNGQiUrfuL8rtwDym0HbgxcNHgqgGT53Ol0PVv8Jse2s9Ktxzfp
Gnp47fvSuen4kraU9NoxIPceOk6b5+tOc+37kr+xagcxgCeOzQi9nxzM+T+vGzCUe/pkhiRH0yZd
0HfCQuZDOiM0sjB/0V6tWHs13v/j2kazQyiZo8MwCxPrkHy9/guU2y4wgVQTr9QLfQUt82crSzic
9rBNy2iC5F21st0UJpD89IFGQPoQVKlSwG4uxgQKLshczCBx15Y5ShbriY1/rw9ErIXkHc6sSAH7
CBYefbY1Dw3P1gsN6I5N5JgFqHkQOr7Z2biyt5X2RP8zEgzi0S1d2o0OcpTWZf4xgWRuMLADWKjD
StD+TK11Y/aotF4foGIz4gEMDSoo24NmQmY1cjzNqtK09Y9ePv6eA7rR5+b7dROqlQJgBDg+BNZA
9ElejnQ2eDAX5h37BQ1yXyHV5fQrqHXVtOEmEkE1gCkX6KsuGZc5r/Lg6GosD6vSeNRS0EMNNv3u
eAlHwmlNPPm92ijvjFOTYmJPQp/OtBpIomTBcRzGvVZ2e+KwbUr9xxEgTCNF50nu79O8fxl496Qv
03asyy/unN7nZnnjpO0NWHhWLvzLVkEht22hKg8RKVBkybunm9LFgrQRbsyRfK21LB5psc05ve2T
ZTPx+s2AbAHQaSMEKNZkaBQ+B117iJvR1IngWb5pJphKgLAIjhY6Bfe2m/RRb5b1Pm0J2LNpw+7r
NP8DItE1VaJL2JUYNb6MRk9Yd+WLJy8L33cTLTga1WDfL0hiHqaO6g9Zozn3vHHyPZuK/0faly3J
qSTb/sqx/U5fIAICjp3uB5IcahRVpZJKesFKtSWCOQhmvv4udLulTDIsuaXz0mZttYVnTB4e7svX
4retHMRjDu79bQOk2xUazb5f3ufnRfL5h4DXBPsQQCLcgadbYrBZ3MQSVT87hgSHTGvqRZPob9Nk
NA4xS7uveQUJabsP2w+y5vK2kGC+LSD/9zGszdKPyqTYhGKo9gaWcfC41Ko7cC6mL5d/qHKpjn7n
4kC2hgDhRxy6AdAdHBJnYvRKhNjPzQhyONHYfN/XuuW7vFxbK5UrOJ6hxaExqh4ZgzYOg2YkvsOv
M7D4aGvlb0UgcrIM8484OpkDeIvtbICRPPOYueXOruw2E1t5NagcJ+AB9gwUQBi3zH2kzGq1nkdu
IAnduZ3cDfFaSlQ9W79MLNEpPYAvBWJfJ+in9FMOgLcBqG/fr4bAKjs2gHao8aB3BXw2pxNW9I5m
2w13gy56BNWHh4LYLmq/X950qvmC/we5NNCxc5fMqZHEbGk2GfCXRYICAPTOB/fxsgXVuh9bWGwu
e6p1M0xhoZwOwjlU9rf8jZCV+1J1diDWhwOOrBc7w5AytygsmbkOOFAZRD0A4HC/Gu3f4AzZ4rxs
WLy9PCjl2iBVZM36KDPF5WLaXBqGSa+7QQZpli34rAWCHYm2SjQcrF0f8xIsrzTg4X/ZWvivHNkp
AclLNxio893i7i1o+u6oO96VuQDaxnro6/jVDk2vL/VDbbn+2JnBwMyVyE65jmDVAR4TqgjIJ50O
ueO1NtbjiJ0C9Rzp0YxYb6kc0eQs0vxtgkb3ShZjzeAcXRw5jCSRdHKtCRvneSKZV9LXWPeqw+WF
/BnmnM0uaMJRbrBndqpFZ10RxU2aQDUrqFvWX6GL49MkTGODhv7srkuzcqvX6ejLyrae7TAjVxkE
fMHQh1b+Dp0KQcy7AkJ1TnfgU97uqajkriZtt7EKt9+4QIDu+pSHftlV5i0ul9JD/YGvDEIVZ82g
P0i6zsRoy2gxabSxkRMLg5Qke2IfLOtg6dVWojcj6/zLE6ZalWNb80k8WhWjjyt0CLjA0JRMPDpG
Fh7aMeJ/O7xsNqKr3k2Rg9ubIcmMrm+Uoc7kOLSyA3uCmYfB0O+MryJ9L7Hj/PmZOQHtAWA+WcZH
liayoqwB13HSGzsw0hW+C1XZ1wRkDQqViF5QqV84CqceDHRA0zDQ4mh8sssmvR0Z1MV7hE4bIvlr
N4X2nTZaLHBY4XwbNV2PvFw3ugcw5K+Rpaq8PchEwY+Geh4waIvN3kRhMVVz2p5wX7c2qbayOVRu
GME+OtTAmQso6uI2mZwyaayKI/GolV+rsP9UiGLblFBQhuqRJ3PxIw7XYPZKm6gt2+jrm4OYxduM
dWbRiAYbstduufRb+llU+Ubr8C58rfR3yxvP+2Vu80A0D8q05ftWoMoRMfAqBWQKJvMtQaIAvUor
06hcpiMjC4+vl7YW15YTBjqY8kqee2s5e5UBB0Al6AEjkQdkx+khLpK+IW2MWGzcGuTKWaOeXvv8
/PcjH9EaLTQjUxwqPpAfTsw+oKLmX3ZDqgv4eATz349MgJI8CfMIJkbjg2tdR/2etitnd20UiwuP
uSmfhIFJqu/17knylc+vjWBxvUUtiRPGIjg2Xb+O6vDrVOj3THdWkplrZhb+modFbY0RzMTFPiR+
2G6GNTUjpQl4FFRoIP91lhF264IUUcfcYHR8Rzt0DmpoK7GAci2OTCxGUaCnsqlrmOB4BRGgZFbi
R9WthtISLhiXgP1oGc/lqZ0MQ9fBiej7MEL2fyenr1W2gmFWWgEZFbonZyW6JUElZBjdgukVLoN2
wz+A6Lt+ypu1cHG+UZYBDbCUv4ws/GELXwgRABEGsijuORVeBdHRbhieEDs3XuUgxm+n/Hs7DX7U
1ptMGI+Xj6YqGjn6ActLZpgTqY3ED8gLJH2i6mYorNu+IE9ZNPjo1f2DujqK3TYCBHD2YdwLV5Ck
9ZCCotYNmthDTzyYkIi2sj2U2w90s9DxBf8MkBun3iZ10b5RRniaS852GVhaRrteMaG6xhyKN8xP
1SxkGk9NTFAJHwReaIGM7QwZiYQ8o65r7nTWGNdRCwpwZAsTv6vQfnt5veYNcbZhwCoAWCn4P5FX
PbVMMpbk3IGfK7rkBVW3BwoqUDGgeywtt+6YmxuNTV5Rr/H5KE+DPQv6gWQRonuLYKRuyERYO6Gy
n47dIdMIwgTE1aCe1vQNkuVyd3mcSntoxJu5LKG9t2Q6NRrEYkmMNFxMPkbxD+7eZ9FHKZ4vW1Ht
fpfM5XZECOgLXxw/hnA1y3rTCYB62xoIffryQ18+JxUS/sZK8Lpia5mJ6JB+T7SEIC3dfsui5970
BDJFYIntqy+XR6U6AEejWu5OM9J7aF3BUmf6hrORK05r7fPm6RZMe2lrDZ71QeK89tXLuztMEbSB
JA2PO9xQiBAXt4eWZshShjYyNqkXpV73bu3LxfcXa941GplMDd83ipcQJEtxslb8Ul2xv0eAdNDp
BEWGE/W9cJzALu+JvbfCrR5eXV5iZcL22MbCD8iBEbwj5xyKHl2VqeGbcXONZ9NzXWqPjtvfGDR/
NNLO9svGfNGLNSqFeZaWfujY/mITyJqg7IqbM+ga4WXOcz7tXcm8rrsXFfd4/9CPf18e8s9r/cwk
MvLoyUN6GBmw02kN4Q3ipsicQNOruNsLida5qJzix1aG9G8Xz84PRtIhOSzikN81bJz2tQyTO5On
rRcJ/tKNfQrxVlJ9sJHH3nYimT7kPAStV8Y/lxCM22ulLZGp6Yf3xxKosVpgYIfgM95aiz2dOy21
x5Di2dgj4ZXfb0v8D1vD3ykOJgrHc4fG3MB8llfTx4QYHTdY0G/06MXJVgpEim2NrDxqkSA3BYh1
CeyZpD2CmAXVQhGJJyuOX0dLr71azw+XF1oxDBNk8b/Wef770WtB1iU68qbECaz2uof0drhytSgd
MVrX5+ZLAP6XuK6ucmUVsWj+frVDbXLfh8Sbyj2FqgFIrlZCBeVojqwtlh5PaEA8utQJ0vwaGsVg
tfqD2QI7BvjN0SN6xmbIS1IZXVY4QeWSq1DWz2A7e7tsQnUX4+H5y8T896MFqc1RSsjMOQENhQdi
MyS2NjS8aYaPl+0oNhjIlbGBASQBd8Gy9Ba1ScmhgAA7Gks2mW1pe5kUw1a4WrbiP5V7AI0EUJLA
BkA7y+mQEoJrAIUjJzBFfSfafIdkyHWX8cdpzK664d2cU/OdA85lxGzQqITs4Km5SNNIxkGXjUzv
lUwOq8+I+d+fuUakB0CTgmo+fMzp9y1N6lbcSMSj7Zh+H1Gu3ZQsdzNv0HttbzSueT2hDDIBYIwN
WKHb9VCkwJl4VQLWW14LzQPJj74S8SjXEzhdtJla+GnW4iBnWlnbnY2K8mTSHQRLdrbw5RpjovJ8
uWxugYOLBcf/6dA1FiVgVs/cgDmtd9+I9v3nCzf4DJJB2gpNs4twIadNV+kSwZT+NQHmZ413QHWR
g+YKTNnwq+CPXsI+RVmYtTG5uBqM4YOV8L8JePbsLPGdWPvIMwCbWV5vTdY9VgW5Lac1YgVVwRvQ
LaidoKxkMvSjn06g2aVDJUob8Azb8Ri5I1myqZsnUKsD9tztKgsyLwXb6Ozh8mlXeJUTu4sIYjKH
SGgZpLRLNn5zy/FFGM5hoKB+akiy1quqNIa6AVSHZs2J5TMXvQ9DOTJgUBra2Fc8GaU38Sn0Kes/
uUNir7gXc/bqiwMJNJ8OrsZZSeNMzi2qzJa1LIcrQ7f1R8vi0YfMbI1HlhPjRzy54C8Af+DnpiKG
P5WmKT3oAcZ3KIpj2rvakFeijZ07Jya9n8Qsuqq43m6EVveekLTdRJU+eI1M2YbXsr/l1mQ8DFRG
4P9q6g1zQ/elKvD0RW46wxUdr8k5Ko42wVwidcyQoD7jSHDJFOV2g1st7vy2rvDrtyl7/3UAG+gg
B3RdoeNcIkYIK2gLBU7LNpE77PLqg1U7K+dbcRPACmpKc+s/GJoW21/qYdtXFaINMkmv5/QQRvQe
DZ07nsaaZzBtJbpRHvi5Qw94f6Q/zjqCJyemNXSc5+qn9rWLyZMdi5shzR/Gyay9LOe4j0JPl9o2
Tuhj5r6bMQqR87H9RUCSFmGqx1AeCoamve7S6Kax1jivVKcN7YcIdYElYmdKA33UTNLALg/CujCv
NdeUT0PZgtrdTp0rwge6MqeKO2AOTlATn7tTzyDnsdl11OBIKhn6vQUYaBKtlazXLCwmLRMd1Src
8QEZdqa9XbsplZ8H6gb5Dgp1weVNyYdhcAteAj0A+Kw2tt6Py772JzJg6Y9Q4kHZBbSKEAtYBAij
psmydwYgrYq9HV23P1iBF+I2djw5bvtv4bgV5SZjvvblsuH5dlzahf7DzHUAL3GGDDadyWzKCs/E
TL/Pw08mVEmg21mVpTeWL/30rV3bevNCnBmEvuDMs6GSq9bcUh9yxBxFku9Qcrg1tfy6zJ3BI3JE
/04aWlsNuKrLw1StHwCAv6zOfz+KkF1Z8LwG4UUw5MbHfGxfWoHi8WUbyqm0QIuJ2qRCIbsIaRLn
6FQJ6NRu0rD34jzxtOlL3jy09LGtE38cVgJ/lZcHlzyIaqADf96b1LO4YxW34IGLG5rubXmVZdvL
o1oxscyKVU3do1FYd4IoSb65rfEkdXfyeMhWCjgqN4/oBrVjHDDous1/P1ohK4+pSIHuDvpYvBFL
XBVdyjeM2N+NBHC6UFB9f3lkyp0IKn6EVXBNSJueWhRIYmD7d8j3sXBAX3kz+m7oxFvCk3yjN42+
jRB4+SMNq5U5VY0V1VWkTiHWh+2yuNLCrApHc6CQV5yupLkZOKTW9jK9Yu+WrMFVglZzpE4xvvMO
qalr9LATkj+YzqYnN9R6Pz4MAcZMlQaVdveMlK1wrFpmIzSjaXmjZb67JgynuKdAkwelBBAwzSml
xUSBjIFAlSFiQdcNe4jOe4NhbYsBXd/vZRiamQVmXVowwYKv/qeOzdHumx+bRtX1dhCKyCuN5Eof
pisALbO1SqvCEaFJAeES2tWAX13SDMRWRfVSb6ygTWxPNJ47rjX+Kw4syoZQTQfOAyHTUgVSAqLb
T4lpBdTqg4qkH3tNfmyydzMIYcbgUVHCgVzWeVpjoGnbTKC8CJL+ZkZt5+/32HNgArIM6BMa+N/T
0xlXRj6rw1pBR/x03JfN07tP/8n3yen3kygVpjXh+3q/Lb/mdbqtZbJ1HAlS89Zz6pWntmrdQWYN
TAxQ6NhoC3ONaacTuLNpQFERxdt+xZedCy1hOVBLQ58NMHv6WXOiNgG+JqKeBpAW0e+HcHK/OEVW
ew2tuuuohIthvS1vnQJPApIXOoq+hrsvkZ3dO62DG1+SYl+59nDr9qtEd6otiUwOmnPQBjQThZzO
NUB9lT6xhgZR7zwhTDtYUVn6TAvXeFYUjhXl5rmHFi5plkw4NZRneiJCu6ABSaHwCKYdC42hEk8g
I94zM/EvbyGVd0JnE44yCm6A8S2805S5o8jHnAamFpiy8AnIVx36PJl/sFUt1FsA10JBEXX101E5
TlHTiFdWYLpPnOWeqd9N+nNKb0vtpl0LCFVrhWQQ9irEp897xAVPS7tyMyuwor7baDMPghW3EKir
2B80IyMf9tvU4og7ISjfwMIPFzI8UfHo2msRmXI7gFTvZxX4PKZAsq9zeolD12cOelCdMfYzoY9X
CTOSbddZ7HbuClk5ikqj7vxShSoDLq3FHrTzrHUgmwj/q5t+mEXbFGE8dW6b4pEnb5d3oCKEQb4S
gTsYK3CpLIWtLSRHi7R2rKAwix+Ui03BiqtOGp+o07yOffExrMDEctmmaoPgXQz6Ragrw/piN2om
EPRujt0IRuxNlQeGeSCsWDlaKneJ5g6o+Jkzc/XyOVSEeRH1lUXBhnovQI5mi5ULXzkKCt5VIDsQ
gC39cYs2ITJEjAbC9PVyV5levKZloXgPoJ7328TC6yVGLNmEen3QQs9kzDVPi5nf1T86dt8VQCpG
e3d4ubw25ly5XLyukO9BKDb3eSL1M/+mozhGxG3d5lBwD4DMaT5MQ8evY57ae2pAQNgSKKDbNpou
pmTSN1Nn1zfSaet7WY7mhqfJd8HEEKTgdbb5rgTwGw/1kO1FX4O/I4d6rgf2CPCxX/7RqgODo4j8
JiSfUL1abCgK+RfJ+vk3D1sNL0BycJE1Q6lyDduo3FTIDP2sKxlnlRjaJQXQw/DXUZV4SY5KErXt
NTCgcjSzfAXKPXjsLQM8Uy9NjVUtDSb982jC6zDX66pvpgSK3uj2l6dOPaI5YHXnU7KMj80MOUy9
n2igTx8cdjWsFZFV3wdQAK8U9JuBtmyxNHXG80gzESRpIn6WaX+f6WvdMqpL9NjE7OKOdizn4PbU
6pAGqTQnz+00aIrAWSKE3UZd7l+eL1UuHR0N4NoHhTlBT8viyiZEy8II2eAgqiN7U46ZT7TmhifF
tm/JVy0jd3Febc0i/tROxQp2UDlSuE08KxGenNWYxZRrRi912C4b6Us51FvANOBHqdHvrGysVi4H
lYtDuhQaKmh3gbNeLJ6waNNkYmIoxxteG5F9P5ro5Bj+YA/iUEFGFpn7mfjldAHjsiBGbdcssKsg
1O6yh8tLptqCkPcy50Q9pI6XjRJDRRiHMCkL6Liv/GKN7FvVsQAE8u/vL2bJmGqW0gTfzyDJZ3lU
JnlQTaP9wUkMmsxQBbKv9XEEDoUn1b4O9QTv3Dz0esa1TaXn2T4zc75jKeACKfp1fQrdzxdbyuQB
RROUamQxXJVj6R6iCslD4grnS5nxNcDJ/DuXnh81MGPOPoGqZlkGiyAFFMGoE7Ruvkkn4kHMToDM
cnCia4oOvMurotrLYJGZXzNAf51jL81EB5PlCKhBeaDup/Emzh5McrhsRLGBURHCexzZLVxoy5QQ
uBkNQ5ioL+TZU1b0ntlhfdZwc2tGFv5Hj9K2yxK8ikye7+m0HzvUMdyVkSg2MeDV2L0IC1GhXMLY
crtwzFqghujq3TNUDCDzzNdUTFZsLBN1YYRmcTmhXDcU4VPUjLdOOj1fXhDFqmMYQADMYHcwIS3m
yo6tqKUSc5XxZ7P41LCnpvgUr7x2lOMAobSLJCpCs2VaTrNlm4DpA+PoPBOySStcS6rP4yGK5zKQ
MgBoLm6ACIW5yemkHYyDV4x+aa8EloqoD1xEv7+/eNRURtkLpC7soBPlrmD5TVf3j0OR+x1BZ4oz
vaLB4Qt6UlfMzlO/PP7YWnj84jUNupJF4GdGtenGvHKCut/mha9f5S9a5fX1Bhqj794ECDV+WVru
M0AkHW5ktRO4lfbAQ/sptMQhAi9BYq4hyhT77cTUYq0YCTWe5gJ9+3kJ8kbLnxzhxRMy6+O3y4NS
7IoTS4tVMwrI/JQJvOdo+bHwtLXylHIkeE4jIMTD+qwcOxZdhVZ6uLI2sa4rcH/qbNs21t0QaX+y
EY4szb/kKJ4a0JatD7PTrJvXojC8zn1z6OCDwswj9d/JWnlAOXFH5hbXpxPyMi4oMH+ZbUK5dH4x
rPhOhYOGSPnvqVs4HUsP89Ed4XTK9DDaO7P/nK0FAWuDWByeKBkTiTcOLpr+kTXfKF0JkVaGsMRm
40boGOeYJOE+D9ZXPaYey9ZwbKrmuOOJWuJE8ko6sh5Bq0HqAa838Uzp9JI48rYrjSfdaZ6oU30X
obYnVryloDEszTWVEfVA56IGSBHPKdIyKKw3jjkwIBDd+6Ri+8iNvoheX3kxrpmZ1/Noj0cpJxT9
swCLQMYkdc03ario+porR0lphiLxNiMPyBnxsOEOwnS0lgVx9LmMv4roRxavpIWVfgFAkhlrYED2
fHF8Es4Km3eAOnLtzgINv22hAy75aGYfL/s3FagBaeffhhanKBVt00M6iQXhKP2qHjaOE27q7kOl
xZ45fo7yh6ZlXg1l1PHdch24axEv6EhPoeiFetvpatncSFsRA51YhHdTfhXTTbJG36o8wEcmFhvC
TA07LhuYqKVndXtevT9owBCQT55Bj9jYi4uIZODpjiLEJHHIvoik+2ySNf5p9QohJpmtzEoqi2my
ai4Mkpl2EOlfogjSepqomk1dgDXNjmvweUB+lY0f8lK76qZmN4Au4fIeUe5FBNwY3xxGLDUhMjPG
88JKWNBWXmX59ksGxEG5Ej0owiM8Tn4bWcxkKPSCaRRGemieoG22E98ajRafy4b1j5qrt6/FFPXb
ZKwbAP/DaeUNrqyTwD/NTAMQRDhDomRAZJlJLlhgDPY1L9M9Wkz8Bn18hik/oq95P/LxTUTJ32So
r8B18pBk3bWTd6DP7q7z1vlxec5VrzZ0r6FNDsCYueH29Gz0fTS1XRnawaS1kZfwpruNyjgP9KQe
H2vu0n1kirWsjtIowDiz+Ac84xLMooGOVx/0FIjG7DomN5CNRaWd0sOUrVzdqsWGT5tJE1GROmtg
Bit2keFH2IGJ8AoyvgLdXrT1kqJ7nLpJ345muYuM9sCHP+iaQ0YCvWVISaA/e1lhj1wn1uUU4YYo
vjb0DRhiG1hy2z2Ma4G3yvUcW1pEjskUVnY1ajbg43sSgoLFv7xDVBxMGAqQrbgg0Le/jOz1MJum
rDXsgGUiF14O3jHfGCUICeJavE68+oQ7P/XMSq+3Pdeza0iEZ7e9VYuHtu+6qybh46GKidiM2mhv
q8x+uPwLVdfk0Q9cPghsnmi22WKVR5JcN2UJsobaE/YfuOBjKwvHwVMj1cBVggp9jmKwT9bytspR
4JKHh0ffIzR4Tk9iVlM95ASXPWTAvtY0vA7t8iWEutTlyVKdPXh4ANtdqL6AAnxhBlBJW7MRIblg
/c9rAWai8V7a4ZtR9C9EirVGSOX2PLK32J6sca1GG9ByEk26H+blfVj9AY6GYTDIDkPi4pwhE6/s
xkRBwgYIaZOEfl3tenublp4pb8jaO0q5Ske25jvsKPLrwLg3WgX8pUgdzy5fbaPamGvhuuoihAgE
jhpS6uysrktTB83wMTKamrgqQ+4NhTxUieaRbq3LQTkcwAoxd8imndHO51PTj7nVA2JNhjcxooQ8
sSdEo/vLm27FzPJmh8hRMlQSZgw6BhWND0j2b4m9FmQq9xoYwX5iCcH0Of/9aHHiIh1kDILxwAiH
71FW3poZXenTUh6fIxPzSI9MVE2BPtFqNoHkkLVx0q2m3cphI9Zq7oo9gMVHyR1oCtxf7qJFEKKw
Q4/amB3YCWRnsfb1DjXjij5fXhnFeGBmhvXbuB7PYOixARLrWkD1Me/1K2QPqAeStztjbHeENwcy
iRWUneo2mTc1pDRBggSdk+UE8lRvNaec3aj5SM3Pgr9Ft3Y2+RWz+WOoR/y6yTjardwWTMS5EeR5
ugvtBLR/NNNf21TPr9DmtJa8VOxQFHmxZ5BMxoQvW8JN2VYC+tmIFOwbLfwyaFC3QAnwDyYb7T0z
fndm61i4eJ4QyJ40ID030Bw399PsJz17ngr2CatwbaHweNmeIvyB4vJ/7J2RIYnKKadEwDFGKUJI
32lnGbRNwjYjKGvibiOnq8sGFQcQ7ytQu6OnB9CrJfQrRxI9btiAWIT5pPaKx//d5xfzNzQpK3Qd
n7fal+FaZ3/yeRQuoGsC9Amq/6dn2ynKTuoaPp+zG7e8/5NGP+Qtf39/PotHvqNHuDTWIb6fXZnG
rop3l2dHtdpovwfiY67+gqPt9PNjZWkJglorqLO88Wrb8eOp/oIux23Rd9sCInWGk1qg0lmLjFSu
6tjwwu26PTTMBnMECASKN33abjoLcpXmW++E/uUhqvYXkCuAkgKXZ55dV2nRUxvoFgs3/adEf3BX
rqmVzy+vqb7Ki96s8PlET4Hasj39/XBVvLXmRC8cH1z7Yons2my6se1JQJl0NjWgpXsLqk8rVlTr
Af86t8fOLHPLfEfDI7w8hEYCM99n066vDmZ9QCHw8loorQC3D/j3rCS9HIvhtL2RdaUZCCQGBsKu
nNyEErdW+yhmrbnnOTu0qC4gcQ0wMW5CMt/vp3s7ASJ6QDe7GdQjidAZ0ENLhn2u2vILhOuJl9lu
5Ek8nC8PUXWiUJoF9TGYgmfR2lOreUojwEwHAui5uKmA03QEWgZI8grB5H7TxuULcZGpbzN3jYNH
tROBtpu70UDwhe1+ahmdZyk4SSIS6G37kefuTTrlKzex6sZDQg464LPaOODTpyaKeKgy7nASFPUB
8kpeqPkt/3J5AlXLNmNNUTt3AdRaPh1BXANcgFsC5BQhq+AZff6Wu+CUMwu7+GFCOuuQgd3TD0uo
p1y2rBwdrnLsF9x7Z6VbkMBZROg4A0Y9dF+FI4dPjrAzX5j9mlCv0tRPoBXq0aBeXtxK2WSPJtMq
GoRpeRc7+SE1+HVYJiuZWuWW+G1mmcNHAX+QgkuYyfdVsUnFSnCiHgb2AZpxXODRFkfMSFhdDja+
P8m7arxuw1fHeP6DRYG0K95p6DoAWvh0yzlaEdclaqtBV8pPFu0Pbhz+XbXO/87MTwzO0T07oc4V
9tImuMdJ5Zcmd3cjbnwkLbi98hxQTtrvEf3MqR6Z4rbeTrxwSCDQA2txpJhij9krnnae+aXzA1zu
P9P2s+5yZKRG+jrWxwjQ6tiuTA8vUO2Qs5Jux7pNN3oOHE9PVqFXqqEhR4dnIXqzodWy8A8TtAtm
fDoN9Hyr0QOP7pJ0JaWiNAHIDizgQgco6nQ/iHaM6ZDrwC9P2UsfVvcky7cWVMHev+2AfP9lZr7J
jubPNqKcWyWhwajl1cc0prFv5bn2pZ+Mds2UqVgrNPQigwOXigaFRXplMPScEB5ZAZRFqdfFtNvV
SVxvKmZlrRdHSXmbT+O4K4uq9J06tDdCaMOmhmQmDvYIwHPapIcGap3bITKs1ushobuv26HcmKVe
XztQa/MSu+m9ibXxtV1WDwl6sz/oiUwhCmSFhwjtRjsd1KH+WLaQQkc/yWgbcO/SfgtrUhaeNTXh
pu9L20NAknlu37ebnpvRdy03AUMt9a+WpmsveDGaW42P9W09DgiGUUREkz5FpzAS6AakFXXyZIWR
4SUxj31adM2VtMp4p3fhWtJK4fuA3se0ojgBdNHyYa+lZpRGDDBAYWxHH1TnlzeIIpTB59G7AEIu
Cv+38EsSpPFA4A1WUNW3On8oy5taHuJ8rZFYOQpEL5D6RU7n7K2digrcXBGxgoxsoEYk9JXn3nxc
Fn5iFlUDnhgPAMBvF/u8q+okrfraCnJxz5rnCX3y8fsj5DnTBrTaXJ8BQ+fpUaoa1J4gdgUT9Mm8
7ZL3xySgEQEoxkUS9LzzeYxEbg5hbgUN/1b11gaE2b4xrYxBsdrwpmhlABISU7WMrcoqHmraAJTv
6q5PCIi8NImWWhBcpO4f3KnHphYrwiNOK7fnVhC5YCu5k0hirPE4qy4H5HMBTwQ5A1qbF3s3S9wp
yRiu7bJrbuf0tCjDCFJ01oeic+iusNYYKBW7eNZvQ5FQB4HQGTFKS5uobjVKAuDmXhkbd0CSvT+h
f2JiMW1uHIVdlxGEpobhj4b16A7GYUYxXj72quh05mN3wCQEocizG65MB61oGQEXcf6pMcT1JKe9
nVOg/bnwG7D0eVm6hvtXTh9cJxKu1J15DE9P0KRFZtrFeFPY+SNkYax2Ze4U33dRyfvJNI9ny7Kg
B4FfK21tQYLRRsulE3syjFd2teIA4WUy14ghGOXiZj0dQjmErVYOCHpsx32LzEZ/akkutrnQ6Jb2
hr3ynFWOCNVSACHwADzT8+ubuhvaDs1bjCTb0LT8qltxO8oBHVmYf8FRgNBr2eT2GSy0PHwsLPfQ
avxGttOGtcVamK0cDaQ7QEiDdzN60E9tuVrZTnP4HbDOq5i2DS1jd3lbq64BPOn+Y2H5UIC2HvIw
Jp4+YxK+RjYwxUMvPjsDvNwfGELvN9DdiOjPmm8h9dXLLAxJ0DfiuxYa3HMmwr3clGuW5klZ3mxw
1b8sLRZIoKF1MkfsOO2lSbb00yyfwDZt4oOPehrfj7oBUdIsnoCSOKq3s8c92g0QxkZzzoRwm9bN
J5qkWycvAF13Vm5rpggVYUNnQHRAy/6MV4Sak2xiuzeDZtAzb9RzgJhpbqEFtG6DuLEsvyhb3XPr
iTySuG4/WvowegRBf+PZMhm80GYV8YY8kn/nwPcBpRF2O9NqhpfMGWwQA9fOLRGyvrIdrfwIIs10
Y0SheMK6pTf5BN9KwUu9GUnFD00XggcmHPN8Z4a0uAlT1Ag9JsDrwzi1D7ls5AewSGU3bhRyf0wP
U9NeSTR4OpHvZD7oBvYRtO8GKPtpmyEK/cJ2bpKooneIB5HkzoX0dXDrPHJIXG5KTZc3htNZD1bt
RD8QBztby03qnUz6aZdU/QhC89b6JHoEvq1dxRtEVezHWLLYc8vE9EzRaj6l9bAloZPtAJqOH4eY
kGs3NKXfdPq0slwqH2GxGbGA1KNu0/kyOdoVtJqSCp1L6JYApP2xivwi2fqXz5PSBNoYHANJXJBi
zX8/MlGHklMIelmBHW4Z9D1j3A958taJ18t2VKcJTCK/7Cw2OBMy4mjLsAKePHOx5fUWWoxp0m/i
AeKvokGhYC1/p/JJxyYXswf4BSlLMCAEbr8D+NCedtGaqqh69hwdDbFgN0RG63T2KgsZrcHtEDvq
ePLEFdLenBymPvmi0X8zP/+ft+G/o+8llnCMyqL+1//g/7+VYpRxxJvF//3X1++FjIv/mf/Nr//m
9F/86y5+k2Vd/miW/9XJP8KH/23Yf21eT/7PtmjiZnxov8vx8XsNSaefBvAT5//y//eP//X951c+
juL7P/96K9uimb8WoS/mr3//6ervf/4FT3S0i+bv//uP9685/t3NKKNxmiG7Z//o+2vd/PMvR/8H
6mMWeiUw+XOhED66/z7/xXb/gWIKYlR0hyDWwqX3138VpWz4P/+iBH+Cq0Usjh6v//enumznPxH3
H0gYItMLhDyCdDAS/fWfwZ+sz+/1+q+izQOAfZsa/xofxPr/vkPw5kLvNzixCeyB7R/tiaf7Y9TA
Zydsyg+1RCjpsXiatnGYafuwNdFBKmqr8OyMavdDM7WHlMj+iuHJuU0gvXrocafe9LLL/s6EqX3I
ojpGkTl9ArZwkhsB6p9tk1TGVZOZPfE6u23ukiSVP6phgltNpRH6VpHR7/+XpOvarRtnt08kQL3c
quy+3WMnviEycUJRIilSEklRT3+W/zPAAMGUxN6WyO9bFWPtIqAQFMHBGJG+jdJDsrwtkGA2AhT5
UWzJuy69CutJEfZUbFAw1UvGBiQ1EJn+pGkFqYaugstgS1j62JKOGr9hQB6liCLQPtne1zZEisBE
T2G0lAfD+UMx9d7V05qBcEVo1N+IMXpcXC8PYSymc7xV21lvxcybvA+HDp6k/Fn0RVJXLN67WRTL
R8/scs5YWP4sc/fPwhwDPMNydYJkKF3bMaGhbI0JEWZWSH4JgelO9er0n0WIvJ0LTupk6x99vxdN
lfqYtXSXJ1jE/mNzPNQUTrEWD2DfzsnADsWExtYlHw6mGG5hAny65LbrGQxMA80/1uDPosVjiakG
UkFu4JyrgnYwNK+B0a+NcfRzQTXvA9vvUXqic/7XIVClQZrhiyfqUxXDT7WSoglgnapzsWDkh/uP
GkTRxxLZkluZdztawWqZAVnbi/k/V0ErY/JaV4Wu1TDxXwwSjXqfy+CITut7ppK5y/apGaW4ol1w
fS1G7d9TXJNjhdCQGBA73U+5SPApui4N/YnnY9SEJbv0OU0vUtIv59bWDhVrRoNsAqE/o2Hoej8e
F14GNz2stAk8Ik/7aZcNL/9O37awZH428TKd1jL7bRRaIDW6bvOlyupQCNSSJKSqjfCn0fU/gZa/
91kOTSd626yo0aV3ImHS5T2JmmEQ7pzmywioPorNKURJUOdyX9QbnMQerq4h/qPAl/R1QCpfizzE
I/AcrHnQjC45DvFizlXFWmzeS52albUTn00rfDR3aOTDA5EK3x9JJsq3JeSs221c1Gi3f9nhfjpE
i8UHpt3wh/dhXmcOqGoI4cu1mmNzCDJS0JpA4XF1mXlhOZig0H8LSYBMHYZgVXE9ih5UZ5Ld3Zy+
YrbyP4E6bsfNbWdWAfny03IgWa7PGZKCH8oYr9i+IHYK7kTxsWYvWe/JsZjX4UjBKb1avpsaSEjh
W1Gy+Unh33RqdPqcpGOS1oEoR/xE7PxjB6AzWCNgvpMSdaARP6y5Mpd5iKJ/SNuk5yEkjQkLc5rK
hT6GfbgheBmOeRTjLojJGIdnFWp1idNpb0pQqr8RcSrbQG3XLY5uscnkaVzEi6MRB5pY+TNqrfN7
FRJ6yIg6cYkjpNhmqLg5yLBhDX/I2QSwGevld0bhN+ZZw8dV11iF2zgxzW6qhzn0SKK3xSkgpNUV
fRg9lA96kFNXjqqqN/7Ipfi3BP1UJ1QjHhRPVWbLtaah+zH4LWwU8hn23p/xlW53V00fbMUYyMrh
kQ/6F03w7YjZXhbHXiODD5Iic3xQtuFyu/S+PEsjO85v6Dt63tzwwP12QXdTl9D+3fMpg+/bkQcf
bQ0b+k+2AUlxPfJCBFfvbLAtVESXNZd/A+RTDHXP8vFebft+gp31yDgO5wrdnroKf+W5pldUWw8Y
ppvUugive7EGTTQP7RoGdyKG6GYrGV+RhLa0a1p2fJyOZDdJK8Id1Qqwaotc1Jul4r5iZJoC1vo4
UJhNYd0DJtq6EsKHcOewCpbyJHgmG0wjNYop+1MYvgXrwk6RCXecBuySzPtPUFTwlK6jOWoxy3rx
2c+QmY8c+SwecssWcyjwKcS0ljzs2yAd2TWQ+V4Ls/wa9fLLB6uGRDv2Lc/ow1DGDguC3ZoEEYIn
iHtfEuH9CZ45/bgX9DqNY4fECYmwxLJ8U2z5EMOobkU2P2/hz2D6PhCJOS6rsnVY+ssWFkcy2S4q
y3uAUKpkDnDNVPnjYBX6hsZY1pDitB5/yEHlZnhIrVkvQuMVqsbPmDuGdw5CUWU9NgS1fvoYdYFp
Gf1LuE8+tyACxz5l51xnIDIW+7OKUAk+jNlnKfquDEhYr0aGP1V+nWG4eNxy4fEA9+oli46ukpd8
/bdU2/KOtwMHIcv9A5rSphZbhDyOw3IuloweswW7SVgR3G36AfjvE2pMWykU+TFVyQ8UwwznRWVb
G2cjyGsLYpmE7rqjKAylvvSjd8E132RH0sTV1mvbEm3sZTTKHRal42ZBX/YPMW9IfVlTAf4sOpZw
9AJyJ0uXrv4A3zP0BOP6U4dkjGvceekRAWZnm+ffqqb1+4d3R9DB2EyV800Mh1na0H1m9TQuJ4yy
KLYc+/UI01szMlm1PSNjnYUDVOMUcaDLVBxLpT6Qi+9ucuAvKJ4ckNuXXPN4WY/w5PwH8PnTVA7Y
iUcEKDre6q0f9wOkAg+y4HUSJ48+AGdAR+4PK+mPoAPTZsqif8jwPCeTR2Q7or27Ircp/qyyHXLD
65WIqCVj9Kz1JBoZIT1BD/qHioZTRFeDlgkNl48q4td8juPvWl/W9DM37TTb8BbhtG3yIWqCTcYv
NNTyRtwGYdS6Di1WQnnat1C9w7i2H/vedDkqNFfq1pr0xSkWM/o0Y8QSWlM1ahkOiUs7OiE/LTcs
bVW+V49jTluEtR+kquwlT9EeGC5TXQXjfpoicYyDIO+4yw57n9fBbODxc6hbyHXk6tHC771Qctxm
eRjp5Opt3Jc2XcMPlQF5iGJ9jKeyHn0SHbYcN1Ncqoc0ZW/E7GmNEe4egDBpJmp0AxS1bEIbUER9
rMiVzysc4dvcLDtZT3IPmhWMQZOH6zPreVSvSk64xXmbjnNZI0bp0KeEd1P0SEo6dmbA/IAE1zMf
GWmSBacx11XtyT426RK+zsF2y7OxqIMoeogpQoEiqaubogRj1hh+TNHGa7kVWz1HIT+5xMuOYh65
0xxTkykeGAOUw6pTSTZ6LhyGBWd8WavCvhGJK0s48Wkx7Z+XAI5oYfsX3sddsZv0SjOYQOugWJES
1NPwrHoyN5A5ooGVL9EH3K9zs4H9xTtzggWltYKjgmJ2w98hzNYDmKTilKVQ8ebe4JFjMQIgp+kF
KvPnBQapJh1d0S2YsCJoSnH/4vAtiroMXjGQIjmfmKXeE1aniByRtP83BQZl3CLGTWblfeX6vEtZ
uxSYKFHL/8Ye3iD/wR/go58P0VbagwPQHPTib76btTN9dYp38ynWuLyiLnrugH7Gh6Ta+t8ObP3B
2Dw6SD7NUDWo3J6QKITGNxXun0uMTTfrN3JkNFmvbA39DRXaAkMxHqu9lNGPSud/EhIvR2QohzWK
OwtMkJI1wxyizVsHdH0NZwJMLamkf9R2/pVpsblWjTz6TLOpqDNGvjOfRvXEonI7DTlaFip2XiP9
Cmz+xsAVd8gd0a+IN7TddwTdlxlQoTlPmbwFY7U3lkZDO2506hZFYbzhy37KfLTLetXx33UQiHT3
1bxcsny6eBv9W8rkT7RPptWKXhc+toToz+y7iWVSXHXZtBRHUSXTiWf/EodbA6jGU1n6j5WGZbNr
kZ6yaXoX37tJDvdZPS5yrfFh2wNP4//6RZzQy7vfMSQeC8zUxQBJGfXM1AClrhJhEt2SVQJGAqSo
xEVoG8secidx3Ijkbz/nGNrXBUHRbD6HZZCinimre/5kq6S/B7AwdGvBh+dhXNMm7vH8Z/4FMcpv
Bh/3HUGN+Ft9luHviq11WpiviKjoiZsMGWWjf9+H5b+5HF4gznmINJV41qMNCY5a1pB04/JSM2vz
QmLoSB2Khj2VtHZjvF1BZLgLWsL6p700+yOVdu+ilfbXjFbJaSgw26ti0u1cIkAN4qqDdvofqWjD
I3kXO1zBJdAaOs6Y1HCfU7O7Np178/1nJB3l/XR3hkDET8qg4X1g37A3prhfWYXG1Mz8Y4Uhb2Si
0UtmpftKmOJNVZXuIVZhbHAY5Pw/OpP41pPEqE7mhnReM4PJy6qfvTf6OJA4+cMyO195AnwQzgvd
WhU8K77G552NsH3yCrW2Q20S9S9HavwCkA5cMX4EY8zf+zBgx9FWALas+pVGe2MCtGZnJMJdN28S
eJcira1MFtR82M8JLWGISvY6wmrSCuVZA3D7sPqRn0oTW7Q+q7Oxw9DgrTMPNqTqkDqkyFO9tWTA
6SmJiU4FW/6s6Y7+qsi0IIL32uSmDvTwY2eRa9YkUbo2i0OumY0e+MTOfnTLUQUiv2SUqjomtImr
BaNJZTta6LXN5n65q8rcY0jsShc3VeJ8p+n+S+4L8OksyPVjRcbqkuauUy5JP0o3vEKvBP2yGRPs
fS46O+H/Ez3ew5ou8msk82umtwNgXVzWqIuk+F8rGrM6CMb0gQ3PWAzOgzkFsW+m8ZwH/M6kOnuE
TP12VZx1WR99IFHslPT2ASvq3ux8/juL6rDB6QGbxPdiCSBA7lG9bUVLqwjhvlFBb2NB8us00bjF
CqpbI+ekQbJX108G5dV6z66p6KFTQE/Mgvy38pAZ0XCvHqdVHjg+zVeVA0ARcX4yZSqbCUZLmYtr
mGGKcXu2XUgfoK47CMkH0lcDtPZsE3LItYi6KckQab6uIOJ8mTQR7KiXZAVFjMG5ug8Gm+aIEovj
SvzzUiTua5FDDr04DCybqqLXSuYYDNz3jpBTaEoOLp7mjqpo+1ackdeqUsgbJLzgHdAre9t0rN7E
atZb6Od+bhLq2GEURf8Sw0vVjXvvDtgmp6OrRnkuOYRK44QoeGOjksAd68yfpd87NafxMVTjbx7o
DLYTmuLdjQqHrNjVvipEYVxphETcLFwxpCT8EPf91FGT8av340eS2adVad9w46O7iOz8qgt1s0mP
oRfvcF3NERYO+OTKLihcdc2svlhDXaPCbD+P26SOgUfpNvC04RBupa6pi9g7/LV4xqcpOJo8tF/p
gJmmUxzJ/VvySRPcqprj88YQgM016uOPHAVXaYPkbdUqXiHilMnPjSAcjKS1LGH+m0aD4iBEx2cO
4o/dQpifL8F0MJEhjU4DehFAXlua8hh1baJ899p/9BsGNc7z6eQwibVZgpe7MsHnpnDTIND3bfLr
dY1HeTQzgBk/AxX2ZLrHO97MMMoh7waiI7dhwMof4H2yRXDwKmc/Fhxq5axjXKuS3w39snmCy4ha
2SFCXJ7DAei8KoCSRGP8IzQqbfFc85qW2VYDwvTnMKrubsFF0Ccb6tBUzPHfIjWyXofqGBGEjZU+
lbcpmn4uPYBq3w8htg6QMUWkk+Pu1S3GdRN/5wLLVMQ4TaqHKQ9FszDx38ZDcZAAc7uQYpAaivES
LFVSM2NkvWfsrlzwB9WtzyRY/ho+QqxD3wo19O9zlY1tpIOoyXLharKz+DncKKKxs+q9tDmue8fd
NwomYAkBE4pYzeBrioLhWJbZj6LYonqC6K2bkE5Ph/KaiPyw+6iCwbT3CBIG7cORzlOxAbMOpa+R
jeHn3e6M931nlugFc2pfqygLryov3/UCnHJjWIsTeiMDawWFdop952EU+U+YuF+GzZ9x8z+Ydem2
JT9kUDWpOD1BfY7kFLRJQwvdpPt4KnL3RviM2oYi3/QBkYIvhYaLI3NAwHI5LEhbSxe84j322QQj
Gt3ordK0/03SDdDhqrbhwDijv2hvfOuW3iPOLKKHJVkwk60Ck0WesZrvL9FCg9+ED/19h6Gpxy8u
2oVF2xN0uwMf/asm3DurEXBc4P+AqFI2GqKtAxm/xCbPWAOjli4eG5g95IPLutnwdzPYEwAZ+Tft
V3x5hGqQWJweuITIYg3kG5upBedWFt/DJ+tYZXCLxMn6sGVb0cD/GB1Fsb0pAYxSLrP9wLc4nSFL
+wmMF1+dpMAZoBJrAjeh2xOGnUM8l/1f6d2LBAjRjKg8qgvkk31/Iq0GYFAvMQCFdbdvTgGoCmes
A6MpbDuZDRklFtCmYviMei8fE/y8gVD5F1gPAQz2iz3CCn4c5fwFJKbvIu7h2chW2yEDVMNCCbfR
7kb7qXEc1jht3rI5PeeLfBkK9cytV6fdF/o5HvFTrnz6Ifz2FBBgNZaBmutdQo7zFrrWOPSMGcHi
FwZDALYZdkwd+TUpejd4fmueBC+G9PG1WPb+udjXCzLJqjoY/Nnt0jaOBE3lpxnBHlvtFxYA8xKy
6yN7me3aZXitfwS0L/5TLlsAUqEPAeusB/xY3XIw1I9OYmrfYaFTgfoPBYUNaNVjNJnisBPcn3F1
cXC41kqwT+DHP2Sy/cMRP9bYsPTDJG1bFmPtVDrfwH4UbRap7VnGvIKaj+imd4XG7aUC3TDgKN2M
gLMTJBjrCZG4DavmFRumRxCymJDEM6ztRp3AJuHWcyXUdHaQso/skvWZrdMp8LWpwAZHxY6pCId9
TQnAppHc+jIZ2yIbmixY9tZG+jPQUnci284YaQPULcn0gu/QPhBsz9kCtHqOyfcq5Moa3yDFpjK9
8HVfIQeQASZ07X4ERBlYXfYLtWS8TqWgDxgUF8DL44/eAUbss9i2VbUVb8uMxyYYg9s4ruhE38sT
s9Xn7jh9grLzSHT2oKsU+kW9X/0Y/+6L9Sn2/l+FKXdD00MnBbloMDR1LwFj5ICf/0kSPS9zdF0B
aVZw4zfZSg5a0ARut3+pKaqWBPhcsa8vsBOFL2saP067Cw++WqEzzCPeQfEGxDxe6xBNbtc01Pyx
yJAEvuhEfokSLEbsX1ZKISUDp1wNESZ2lJTBH5z1Y8vC9J47Eh49RVLiDqcyXl5ZdpOeb3Oh0mM2
rjjgXIATYpmyRpP4RGnYFGTaH0eJjx2XKjtMLmzW4tdaTOomtSPNMLmGbNuBF8DOc8yhr6Dg1RPt
g6TTBAuMEL155DO7hqn6Brq+8yDlN+oVk5oK88rj4oFg1NwmgOSYoww4GH4y4zQdFVkustgE7nMg
dyNOptA8F/ljH+W0i5aQIvRJ62+WfKtTCsmEnsW1MtV+yCEv6LQsOoa5OA7Anccu3i9phEEMrEZ+
CPD7t+u8HNLE3JcqOGNHBcqS+b8yGf4mM+p/eDw+477kZ6HoUU1zy3ihT6VdEe/+XvZx+A+42oi1
Ac5ILH/sb4mAYIIxqJ51lJ7nPg8hdo1Ms1hMDCM7Oh48BxlVx2TQ53VE2ZTaLT9ahTTJ4RGVyqfE
TLcyX/I2A8a+rsgSDKAFrUWECmTVD7RdI3afdy4fcYpTsG1hf4ozS24ZwL9TJCkLj5WfF4BOP+UQ
o9sCIA4ewy35obDB130yXPMp3xuuIT0oNXiIddU3rBd/cp68UgZCDR/rq4WjCkNaJPt2hCGkBmcM
NUO02gZkGutmr1pSznPT9/3SOgw2PZK4WmWgwhErjO9e2a3TFR60OIrXU1QxnHJum9/NxjlwMZfq
19Ab8wae9KYG8xivrPiL9fJFQ6xxN6tj4iFDHwJGuawffrM4O08YnbZvNtNP9CZpTl481MAdJs0F
eFC245DaJMyUzM9H8k0VaMGDF0v1U7GEf1LuebcNQgDstycwBROSQtNXReYr4Mkdx6c5ZtWKA3Uq
st9BikJrEjdhhBTvsE1FGZzhIcF2MksQQHYMK+xJ23+q93tHtv1nvEt/XGfxAnAWZ4EBhgvTYZL2
+iWK4WdVQjxVfDolI7BSlxRNuZZhNyrkr44/2KBaIGMvOBODZtFQRi+UvskY7842bBxJh9Z2cbl+
sRLFYS1JxvcsT7Gw2uFgzQitCdxISyyesfY1ZI42ULwUbEIwPI1DZloV2Fc7prpODO0UEYfNTqdA
RVUTVvbRYwfC6hs3Ex9dsw8ErAfd/5QY2y4U/XbrTA84B+Fz45sDeRKqB7+MwTEIRPDg1+xgd3bX
cqtOqQOZkAYTssABliF7wtjyPM5B0uZkf2ChnY/TluKf9yupGamqmmOIqmHHPYhMP5By+QhDAHcR
hH1NsJRvZgL/6OGDq4uB+We25OORCbR9LNWcXfp9a+YIiYhhomnX40JrRnR0TcWTMvMFdq3nFYwv
ZOEs7uBFBDS427Lxpoiw/4v7SKoHVcaPowGu3duh3bEQKUvbdDGkdUk11j2kNZFLoBJRkawtmn2b
PQZEBc8SkIQAZc2gTpJXgpatdlurS089XvZCNIAYWTum0R3bPVSJU37KscPgvDGIu6c+uiUy+SeW
GJDFhgmFIw5e5NWBmImkbVXu/TmJM44RyOjlYJ3pjxOGxLRmhYsPczmmp2reorMkGHRAPxFfewz1
tI0EH5/WQQVtqYf4BwjYKx3jQw6p0lIMT7gyT0tZlHhIxHabDPUj4JICMh9WLXj9fRAesYvg200l
ku1C9SvOTPyaUfHTqt09QZXFVCvSckHmwDzQZoVu/8gq62ptVYlIfx+RGsn75XMwsMc+LmIsDfHa
DlsaPxGn/OcMB9jvRZHwWgbiHYitajGiBk0fFOyasL4H9+T61u79y5huQ7vl5HccpA8RhhMnf+In
21QDZpRM9t3grMCXAIaWmR8DrjYXD11YeCAyIjth0rzt+psSMJcgz8ADIdgOHUzAR932qAh/8cum
XrQJAWgIrEvrdpxGgBA8g+Bgr4dw+JXjXgq5feL79ohctHFszLrpxjv6xyS/IdYCrcxGS+ukGsBu
/snShw3jlM2Kg/b7c6mADgxDchFztZ+qaGF1r+29hHNGsQsb0auVLPcMjrvNiE74Ym0ZEK4XNsVf
ZaTdPdiGsf3flzz6r2rnrU2Xls/YT/dpxolk3BMhvMdRbhu1q9oG/R/lpg+an6S3R0jgcPtjcxVR
/ItUum9V5c67nyaMfJGrDhwfA+gHiT0vAgJYWRAUYbA2Yxqcq3HSR5ngGKPJCHaWV79E4F5mrTo4
wB74tn2KNAWODSUNnIkX1NF2bp9eBkfKS0pMVad7cskUPg/nSXJF6cFpn/Sj2kE1/g9qRdog0Moq
e0p1BrrJDKKTYRa0RZyHbRVqHK0VS2rBSvPupava3MHTUAsi313I1oZkQd9A1Xhl2XrfjDyVOf/j
suQ58DNeTdxQd9QJnGlgoVTY8qjhXB3yRAO6gUNvLoRqy4C9r0WE5Q3Vf3e9JJdCQ9K55IH6l8kC
7KWtAuhRij6qkwmSzFjJuhiJqLXHMjAlnLaFZIDwIKz9kmM/t8tM5wP6iN3b7noBoc08VedFT8lQ
V5srz2zWyUcab9BX+NzSI43i4G7/x1HwjOdDM6OsF02v5SB+DeiE/tjMTnEDT/nDnEL6cWSRxuMl
gveUs+LZk0LehwVA42HIsXBvCdrI4yleH2S29jdq8uCpsvHyiw9F9jhPW/VFLJzy9b658QYIIjyQ
vQSR4bVBHaZCJQF+2YszKEnSZUWfXBdGygQsCknfFptNx8huBRjhYuwKryDmyfgO6sTnRx9m41ea
765JSAFsR8eLPE6o+cayWvXuaJh1Dybh2zHEw3iIEpY/ciWTnzT+ZnNDBzNHBk26KObsz7ax25ZE
9g+g3LHxpD9wkEYiVCe9RQ8IcBtu+LQUsv6n5DOMfPi029Uc1iiZuolZDDucYpEKREMsgvnZOCJw
1q9rnWmfvSSlib4E6t27SE6IHvbEYwRcjmWO3B+PlfdGeP6BQJd36AhikKvkkDKnDzq16X8qnc5F
eA+r7Y7GIrAc6Dj4HDKP2aJ4yjbxKoPtw347jLasL46bwipQpeqbds1fCAcQOeCvsV4tD/8hfJ8+
ykHjm7QbuVXox33wYdkVHAbGBuRIoQ+EG4zb4Y9FoU27XbYAmQqaDQ2kXEvjArs0ftAW3EkPLkJH
A7QnOfYTLrYrOk2vYVzSBnxR9TRR5OEi0qdMgr5jk/t+2RYwwVB0faWx5g0QAahmYsgPcD20AxjM
TxZjybUbuse5W9YuHofkufRAIdi8i4atw8kwaoHZIXofVGJ+BohfdhBARFgIyiJ66yduaz8jl67G
KQ2OIGbLAI6uZH97vayPfomi9eTUBOxbzgPgnP8ftrN24X36y2abhVZEgVHI0j9WQKYrMoHuagAw
/W7pJS8C2YJyw5YcImYLEm3XFDOQXrH27gLBGlLcRl9+6NmaTmawryaFDy7jWIhnpLPsa5OKAMlA
W7V24AjkN5Ls633BHE3heG2Yx+ZTm3WWvs5NLP+gz0Z0JtD2WrhlP6iYIZhaJuk1Qn9CVy4+/Nj3
7AuX1WeRVGfNXHYDJoHLXydB/tszWl5nLiWuOS/vgPxysJ6c3YKNZndj9fY6AaTGj7cKgD+k0Y8A
Xn3SArK1N2vU9DV4v5yQei4SbAn5irt6viLdDKeNDIbprpJC1JYQ8zWs/fia5QYhErHO+jaFEXFv
AHkCxYc9mFg4zEjxtsW5OzEzsxNArKEt6PoiuZufvxOprxov/nmL/HRecVhfZeHmW8VSSJCyjIyH
ZBHbfQxl8NUvUHDNo6H/hawMTyxWDkxfuCW4lFeGBlVHthfZx7p1wy5sx5eNPPapjA8iGEFYjCg9
CNcFlxtEJFi/+GPE8JNf1T3GSN1h5S7ebUS/Z8OCnd0I2EbkRD3PSkPXkkMFkxY6evWR6M/ZKlYQ
V9h66i3f1aMEnHIyHA1Q+WJdgrRj+psrJBqxSEJDNzp1zoaUf0CVp5sU7cH4mrOvJWBzkymt7rCv
Q8UdJP2PlBtXtCVFmGPxf9Sd13LbStbvX+U8wGAOcrhlpkhJoIIl+wZlWTJyamQ8/feD9wQbI0pn
WHUuvqpd3mXZboKN7tWr1/qHJrgFriVPGeGQ0wG1/Haf+XX3YsGmeFAAX17n+dAt/fwaKBvvW5Gl
pTdqiTs6YftV1EPyVueO5S2ErdGD04DzUHqQg/Y5rOxsXJqSA5JdCSgyZ83PwBiaGzTK5DVl3X6N
kCrNmdSM7lRdQ+08SYGN9G10ahODy2Udp9EuahQqAH4Xeye1IwxVMttajjLlyN6qVqMtW4t4pAo2
wODZa02NdlnoJ7ytqrd5ejRFEc4frjPHAihG1WQhTBHu5UCMm7DWxHLss2ajIjV3sDshkSIGwSpo
Pb5zggtfKVn9CV339otUhuheWkN84K5nvhhmJ2Q6RyG674lIlUdwAxF1yFQ3bgPbdAOretKjOlkG
4G9XiRmEpDy2swsaxb6TqZ+JrSSr8W0wOu11Gg3jtzptaAIjHvDVaWEy+LHm3JgxyApLGetVVQH8
EWYkb7RYpDdFnpsUx4S/bGWTiqBVQ1blpsGJnvp4jeYe2Lk4cDUbToniFMFu9FSLskKTnjxP6red
n0abCC3jJ3PMrRtEmsNDYtTOuiu9eh1V2rLnaFg2zRAcK8VmTfUtJD9aaQSumNZepavPDqoLt2VY
dN98o6dWOJRluxBV7by0Xu/dp74qHju/TVZ5WUI/Cg3jZ5wk7anXBu+2MvqyW9MPS3b0GZxiwWp3
dnQEphTJtpOT4LHDlZ0VyWs6tuEXibbdOpAmjKEj4hspqL5E8AKh4SbW92ii3U7XnLUnSngOnpL3
R00pUwrhI3VTIyluBy2Pl1Uq+JlcmJtOItY7iqQ+jEYbyotIhLpYNCRaKgkU+CtuuoV9HY65vstV
vHt9jMZ/ZljrbAY5J5rkVO4IgTyCFfjFLs3C8LbBb3yVhWm18tSEsqkCnC8BinvLlTYIdxK1KbEA
sGnd+QrRq0rVehPVjkXRbRAGjF7qjG2QZ8VVa9bEa71C64KlU7/WdguFBB8h5VDodELRDFf2o2Q2
K8cHtDc68QSgK2VuyRhxFpZRbOpe+PvBGZuj3np4yJWN0dLCq/W11BXys1c4w5peGg256qQJn/I+
F1uJFbTyw/5U2vcKEh63RhyND4NpQC4OuiRY1oY+ofMyTG4TONNRmymHiP7Dui7A6OkSFftQSaRN
7nfVQWm7wM1ge+CXSGLXyrZKlS0rd3EisLRTesM/pAYFe5rM0gqIHGyNJu+eQrXH865z5KnlBw4q
lLNXLTLt0zBY6Y++AB++tJIp1OqUV6pUfo2MTqWMl9rD1ha52EhZ9nPomqxcVFFWt6RTTv5DbU1p
ZdC0XemmBnLFaJPnKiwztLyb8oWSAPgZQIZ+oe7l8EfeQX/RQEoNfRz9VOo8XeVSO1wPyDhWi9x0
ypMFYHBaU128QGLFvIk8twr9jiqtVtzDvwGISM9YfoxoNaOqXUvOA70+ELcFXP2hA1pjmp4hLzgv
w7dUUyuxSBRjvA/BcS7jIe1fCw2ogmJF8gsV4eCOhhDl4hFuuF/n0lPYEHATbwiAnCQt+NOKXBOL
lps49WkSqIN4kztVffTTrtn4ZWIfh7QhqTDz8WCAOdjJVUVfLRfge2RaPYsuI4zQHA8ps0R5fJL4
hlfmONQvCor0d75km5tG6+UJ+4XZkiO4haiSb6x8W2vWydCRBKV4ZHZA2Ew6cTVrtu11ThRJcCmK
Tj22F5Iml1AqyX/BDUV8W7B2qzEsNVJIzRwOXRBx7Sq70c9Xfo76vs6aCBaUBJt7NaQ2usghT59s
iQZaJYbmEacp81EP63jbjgV9WiOoqSn0RTIuhqzfgWivrvRCZD8anWTTHOqUu2PVbDN1jDkMSudR
pI35KnnkvV45bKU8UNYJA678pq8OZHTA/KVK8RemRHmIe0FwJ8eGtPZTCjOBFaL14Ays3dQ2nsEw
+UeuH/mdkowpJdBoSjH7dFxIuPaefDuWTrkIw3VnAdND/C65k+vym10BuR1GEjnLl5I1291Z5l7e
01Kpw2M0KtZ9rk8tTiFPDf2qMIFrgYXn9hQZGy3pome/Mq+ULufeGJrR0Sgk82tbFNGqjevwDaBX
r4MM8+v90FvDfSQUCURxjZrt2qcS6kYZ2CcAAxJWll5CwVyrol0Y1vkNNfzxe5kG4aNRF8otMTIb
Wf+m8qJAmPthJHb1Aphm2I+tZW4bOko/jEoSz3HNBSpuMJkw63EMDtCmvlZ5YmxoIajXVmtCm7Lq
unFTzvkn7N3quz6rYpChEsEszoxbUD8juguBstelSCYIKi+91qQPldo13cqqM2Jkz8wti0nJF+xt
YNw6TtMeOksHOx3yM0fY5sOoC/Mu9VAdXOBAlvdrpaDqJIUK3QODJYKInZPcRh7anotM0FOxqWM/
mDGBbdVQ0uS+ok6AsL4XUn2dxaKSN7FX+wfFAk4JglHyrtVUQlSLC0KwG3DskW6ygHDWDrq8yaPc
upaDuGk2uvDjZ0n34qMHoviUlg32FWECPM6RuFYupBzbYdMZcYdHBRJEcuGNC5nr9FprLP8ei3N7
XatCv2pbs3r0AOgc4Mc0C71M6mdqyzFgrwbcsQZkc5WVPdVY6Cv3WhgrC4S8s2XfIIJolVa4Lbv0
3lbrW9WQvEPThdq6t73xYFly+lSMhrcM6pxfLOqGFXJ4q87nvsktNQbVlhXfmwhVp2U92FNLX412
QjaqtdKHEZIZgLViykAPiPgGy8YwxpU3MbV7fBxvlVoK9xkY4sMQMjQqyuqmGQFnB5U1qeIGXApH
MK0pVSapf4C2XBwKRZIWaaWpj7pT6PAppNT17dI7NoWT3w+lkb7mLeSkRSq34bVuKHR+KwBFOPll
5tSR0oFAjb78TQOxdJsKbwDxwVEBj9U44d7TUFwJ5W9R1bVHXU85/YZGvrV9w8eUR0pvNafO3FL0
0ZMW+fWmAmtzdLI0vO1IKq7o5lOEVkUyCX/GAH40muy+LYdrKgP2OosN69bprH4VDar/UJJVPRUF
Be1BM71j6xcDPErTfk1CI/qqA0F+6zK7XfgAcpbmqGXcnPR04yRQkBaJn5o3MEutbyZ2ugtEr2K4
MkOIrpUd5WRnkRU8hn46ShRuKRNLHYDdwaiyJU0IbU+B2PsqO1Fy8jW73xYiCp9HM04hsFrji19q
ORgHvT5EUmftqmzCXumjP1BpbuVFI1FXxJGARYqA3Y8U9OqDYSfNsS0UcTXkWnEVZiPHv8YxKPUS
lBtLwUsOXg7I+QzDBwoYb13QR4dOb6IfXYvlYR8LMEG6YThLMpWQ0F45QbweNWTUFw1R5SUVmsHf
UBVoAg4FxILD7LuSOOGrCOM7Mr9+V3VGjRlrkv8Ao14d4iaK915omRVIP/Yfx6stl4vaaYPvdpmj
+u6MnF2Vje2KbNRXNnWkJVGVhjWb8rqCBbPMalCOUGu1fQdp5Rt5fPCGI7B4RL5GC7ZS6hhXsu1b
w8IpaTxMFCUHfF/qP/hRRzu/ViRnp1m9vhosPhF5bZs+YddvuZ3n1z0WLCs8eDpuq40Jz8a0cu5C
xl4aMDfj0BrrNbcQ614pI1p6MM98rVO+49yifykUs971jaItfTMMHhTk7Ncg6w2qljFVmTIPAKAV
fsuENnrvWrllvvZ6iZh/xpLddv3QcWPwrgjyKr101bsNAUD+lOySmkitYASlSh1ko7IMWdBKP9bD
MrXb4DU0Mn2n5a29UYFD05Nxsp0S+cXSYN+QWmMJe1WyK8l5mjRGYoZbFWWU4coQZfvDc1Tv0Q+M
DGcmh65db9nlq9BHa2MEoNTUXjAD8qDcjUlPZUSdasKiF7d/09JAQVNJdba679NHNszhmOuAH2lj
qS+yWcpf29QYdm3ed7djo0ZPuNv2z3kdwycRMiiOY682xb4bhmjd1WG/Np1Ug1GgOyurBKQM12ZY
0A3OF0Dh87XBORkuRVZoLxpZ1TGDDrGPqDb5i7/RxHZELgf+rvEcsUsLrf4ZjcBxADoTKtNcB1lX
SGBPlK5Zq7ICcqvxxnVT9tmSgoq0zQK/2lfgtldFpeaUtcY3Qb//xnQy8Jtd2tHfaTKTRBBJD/qs
epo8NDRGk3VMewLaYEbLOK31gk4wfSB14ZEWHWWjSXZDLOlH0U3X6DjurhJ/yHZRrYXctH26MbbV
h0+jVdDMZB3SwiI/OpFSXNt12LwoQ6feGXUcfwlrAMrrwqLr3mtAGyOtbI5pCfDeBlC2ajN2R1X7
4T1Cf89mQv5Yi0S9QkYpuMpDUT32Y9DD3kj1kw9t6CoTOg6+ct1vomgITn/T6pbbuG6Fu2pU4qVW
Ss6mQDF6o5nUqcICvG+kPHI40ZmvJ8pD7YUAuoQxcseQyvqH73u4syoxzAmtQKNp4WesNMtSxTdC
QwZBehw3kIW1VTOkarH4Wwi0ps/lztxG5DTbKAiAelRccv9WV4GJsl4S7HoAdwh6gy6WzCFeY+jW
bUMuJNsG3tBfcgz/4Ab/QXr9F+F4Tko+yzj+g6V8W7xl97V4e6uvvxf/G7jJqI0gTwyj+P/+kwP8
nwTl701IZP6Dnfyvf/YXRdmy/45OhYUkJr6LOu64sNT/oijzJ9jWcVwjMoGwiT6pcvyDoqypf0d3
Cu8AtBKJg44Kb5iD+BdFWfm7jeyAYWN1LoOMw47sn4/3x9t6n6KsaH8y2CV1sow2EXCdkeM9K7Jo
EkM89JPuujJB6MhS1dJ+TV5ioBC+am5bXaWbCBI7tPYU5wAcpld5fF9KcCB95dTRpQTcZYo1Tf7v
vpoDeaYxv8rsmBqiodDLQqlB7VL10Ce5SkBQ11qVPcemunGcU91WqGfaR0sR27iUyGubRyWGxVJS
k6tLYLR2FCyt+LaTsmEddMHS1oelZt+pRvBKMxKSl9Xws+oxjrIfJQxXgMW0KQPUzpjWG1OpjnUk
IkowolxFaTSJdZYoaVpc+aUpTVblFbTeCO4cH+YM9jJIkjXxPKKAU71Jorhzkm7r1bBhihjkXREe
wCk/tf546w3mrgxeLUizUiara1m27key2zp69oKfTZVux8x+RoRJBawTPoUKMBGjWOtN+93wasoT
+aPQ1Vcj6volitUnBXreQKLn5FX0EKe2ei0o/1/1xnA7+EJaV9ytlk5WTByf+hvFWHnPbQZdMrX7
khbGzQhC+co0jeLZGoZ+2adRu61TIb61Ubhs1R4mXC2EtbbCvCoWaO9BEvBNKn69ra4jLjNb1SrR
V8MY0nbHTilvaKnyF5XqIQWUjpeivgmhBhyaMc/fBi8sHlNJDR+5fMO6yuVj0iXWKm+Hdk1zfvNr
T/1/iDEPecp//xuCC8oCH8SVm0mp4P8ccvGGysZfSgp/ySXwr/4KKygn/N2c5NPpwJLtoh3zz7CC
F+kkYoDks4UtAR1a/uQfYQXlAxlVUqjJKqkdvhIM98+wYv3dREYBKTok3GSLX/+bsDJJ4/xb9uCv
oMIlde6K2rUhJVTwEXeORcW79H1lG9ij/ImC47nRZ+KQlunJcuXhv5dFxteU824xQIP4bZ7/ESB/
12w4N/ZMqKFSGsQbqBfekYPcgpG0V5VhGRcOzrT/rrGiUU4sU7X1TlkSfSswzKQ1AcH1sidHUeOP
wVuU8UKsG+6qjksjXaMDBNf/zoHiXy90UtH4fXDHGHVKoYl/RzHUWzedlH9PMhTsfHqq+4ueX5kd
RPg4FxJeL/4d+v/9Ie/ijZXI3ieSqWde69y23S4cSGaR7Z3GBFamp+tf+lpmz/3ryH9nyfwpM/Pv
uWGf/T43qGdG4xCGzslqc+5lgturoYQcU4H8ybr5U0Xk358wffJv2jx13vdjZoLh8a1ivE66otgJ
o1KWvRHWJMYTVUJpXiTZij9RKzw3XdPPf/vAxAayUFN4PkVNczOCaqYgqw9/pYx/yNj8P2yxufId
is1ZliHEeJJ9E+mMNlnmwnj6+F38WpDvRJ65XG2MLEljVU17qkplrZZUJMd8YXt7tf5ij4+5QESA
S3t8G5fRGjI7kO1d0vzwvL1Vb/g1d36QxHzyRX9pX773MLP9XuZKpY90N0+NhxspjO3RP0ioKETX
JkUtQ3vpsS7qpXHRqvvWfrYouWds2aQsrzz5mDqwG//6X9ka099JwREErUVzdlhL+c9JWuOTaZvW
6ntPOgsesi28tA/a9gQKYa9pLwP9MZMZ0foDDGSlQ24DqrckbDB5G6kplqiu4OLYL+XMoW1ffiI6
POW17z3HXKQZfkgkCXUABZBOrCoHrkO5sNN6q5jMEHxRldoFbZ4TaFL6YQvmJx+WFn4oEeBXT0cM
vgbdau5jfDtU1NE/M1+0zuzyXwo/v20JoGAx1IIiPJVpC/NTWPsO1QK71IE4RsWiTuRlJ3IVonpx
r0jI7SZVC8vGiL4glXOs5PJnWDjHsEifHS28UwfpunHC577yH6UKCSbEO6CQXXVcPUUwHGxFurYa
UGV9UO1rT3ukOfsSp/Kqo+gI173/BtBtHSTlygmCQyMBifC8nbAjMJjjjVn39+QFV2A3t7TODlLg
A+eTr6YZC1EDoj55U7XNdtSVUyRV38KsvM4KhUabWu4cQKEBhtah6YCOkCDbJShNJMmXTuo2SR+v
hUE+jrbORk36KyMsrhA92FZteUAk50ZTsrsJ1OW3cQay03PpLF0WBedukUqX+jCV49JVWw64oEca
Z+JpbxscyK/lKtNpPWvVwoP/+fGuOBMFp9Tq9yhY9SNHPzqGLkiZjRoKSprpZYe1PIvoUQc92+Ei
7+odC2KsTfjbxdfLHnsWvPU8jW2z0Eq3hGq4CEzvxrbDu4/HPrcLZqlXK1VwZC2jdJHAQjhmAE2F
R6AAK19Sgbpw3qfg8NtWA4k7WLo/VO7QOadGT65wxPhEdPPcK51FZEtUioMsRAkxQWoWY5LfNYBj
V5dNziyISkZvS5HmV5C97W4pGTGlxiqWtzGo54vWDfqnf05NTx2gKE1FuKgGuKPE9VU1s88EL9+f
HH1ucN5g1IWOzyjczuK8cQxf7DoRBxflFDgjzB7dniQh9aRykz75alGsNk3/7eOJP/fgs42aOsEQ
ykEjXAXCDxXr0dVlUDOXDT7bqpYtJXXbEXYST9GXDk++zFLror2KTt2fkxJpUpZPpWM37p0fY0Id
Mw/lT3Khc7My26uJKoZIz8PaTSt7mwnoIBXokU+C8bnB/2OPDlUZ2wyuOt6Gsu8IVa4aVpdN+WyX
ekYvIKnbRJkSdA4MW2NFbSL55IVOe+U/cx18Tv6c87SlK4sdUu3SS2jQo883bUI1K44ONLd/dnp4
ldUgzA26NZ/4r56ZrLnEe2WawyjH02QV8U/W01LLgIFfNFf27Nrk5JYfd8DjXFUURHsHQZIcN9OP
Bz+Tj+n2bNPC2bf9sIA91tZW9j1LDenraI3VImk9ez2WPS1jlhlyWqV6Y1sOOiQlPOplbCh3pAwl
MuCGtxkt8Az9aGo3iWwri6xAp0oyFQPvmqE7AnZ4jU2a1GarmJctIHsWEMDZWX0vybVLD/3N72Ft
oeH8ydjvX8awUvtz+XhN6gkHLKOrWjFWGIawkJuwvsgonJhdIo4N7Lp1UsjV/uN3cG7xTD//7TQc
6y51MnoELtTuhSJkYDk1OkGXDT6LEZYKc1M0EkftYHpLSVh4d9nE5o9Hn6bknZ1mz4KEosHHRGCg
diF2hyB3jfSgd5iKVo2iXHSgI9715+w0kVHpthkLLMRzbgy9qaMSBUzz4y9wbu5nocIrtYLmml25
Vj2odK+rV3OAe/3x4Mr0jO9MjzU7zJGPHNIQ8oGLJLe+l6njHqDZ/cDJiEy8LMZ11LfQIO0gvh5o
k4JY0Mp1EtCU/fgBznw7axY6cishyppCuGNa3eWFODSZ8/OyoWdxI5ciXYi0rt3cwn9Y1l/BRrx+
PLQ5rZ73pm22uYEsa403CSJGed/slXIw6edlDvdVKtELHyb8qoDetIoj68kMAn3VldiWxASrKwl1
VYTYYHc5I0RRhC2aeyvNpGsYLd6mg4/E7WaQ0KHzgMCkNcexF4vtqJrJOitkZwsY56GcLEaUsStX
KDCq61Yay0VgB8aCqA56VanTXU0rbgW3RNvYyAAiQVWWAPSNYh9AelzUaITdSA59VcAS1SpVR/s5
Rpudmx+cCg0C8z0IsfrZi7vhSimNYkXjcFgPtvyjGapoKXcW/ioxBXwq9FijWCZEK9N5ttoUlBq0
RHRBW9RZ+/alD6Ewl2l44WljzTZEhVo9fYW8dEFexSuURECA1eknke7MwTxXpwdNY+tt3BYuSm3p
EgCINYEk3+C9U3NAiAwJgQJDWiXi5jHmgb/9eEGdiVK/bvy/BdgW4evKl83CJZQHe7hXkCWdtNz3
avvJJ5zbaNPPf/sEFRHcGMH6wvWEd5RSxV7kqlA+CbLTsn9vO8xCeKx2udcCq3KBYzSAswVAWseS
qBxIw14ZpPiTt3PuS8yCeT/GaSFbSuUiO3jbCO+bnOUPl72BWRDvQzpdA10lF3qW9tUWWnqXySOa
YGYsrz7+iDNPb85i3TCWcWaFQ+GifXqE9viKT+DTx0OfWT/mLNaJYlCjzidHEkmoHuoGGsYAIvba
4HL8yTs+9xGzkNegnm8hlmq6aiijpYfyHTgcUSyLAUbAx9/i3ARNH/3bGm2kxhrEoJquCRgHENbw
GDndf2Wm8c/6tW5On/nb2KOFhn5bMLaUoNvcROK6qC6r7NMs/3PsGEC0j1eU6UbJUhjb4MLL8K/T
57dntmJbGgzEVNwEa6nU6b77mnNZzmLOlrva92YJ2tJ0rdABk+r58SLq0P257EXOQrRwpNEbbDic
ZaBA2oTfvRzwBLxocGOWsmhd36J4nWKCK+XRSiT1jTdI+SdPPm2YdyKZMdujoi9rtQEE7JZyW9x0
Ho0U34EB1TgKOlmODqfZgh/38Tc5s6WM2a6FZSasqsUPy+5LAMkR/FPbFtIN0O5s8/FHnNlSxmzX
So4TQ8NRDLcrwmVnll8k1Xm7bOjZbvVDIJWFGHjJpRQjh1whA2qA2Lxs9Nl+tU04auhJ8+CD14K/
yO5b4MqXjT3frwE0YrDcws0iwGkKXI2g0J8/Hlud1vh7K2h2RplAroIIKxe3j45ZbW1lO0YjYaNm
D16ASFpx3YfGSla2ffqmai+J9iTr40EzIZPCaeF35VU4xijzfBL3fvUu33ue2U7Xgz4f4ii1XBuJ
BLPvlzbiSQpowsGBjuEdaVToza1VRvu4vckyATqe+FjqW1SqonJqYpRm9snuOrcaZ3Ghi6J8NM0k
d0kONiDWNQigUXPZ4PosLmR6HRZcJXPXs41rdCSvOvVTx58zbTR97n4SoLwJu9xOXTzEux+ojzST
AMx3ivPhphgncnWJrhpCCC+B1z7oSvEFyT37rh9GbVkYaM6Bl0QGMkYnpTXpW+WtEq60Qu1uW0X3
TzkeN6D/bGuX58XXsJJbhO/UbzQbrrWyTC6coVm86Wn+G40nMhcu4U9Vhd7t2GCPP174Z3LAuXn4
mOZARhUldcs+uUbbDkQEFzuUsdLvqt9dtnP1Wczp6CDBFu8S1/L77w2cUrP78vHjn1mak3vHn/lB
hcKi1Kau1zvr1IkALRafzfsvZ7139qA+CzhhHYwlwiSJ29Cz3Ad4YtwXWh5dqxJYtwJRN6SwqgKu
gl3i3eNL/Q2kkeQO0TMkkrsi2XRQTVbIZ5ovQZi3R1vL5I0fUjqsuQmChVAeDLVXN17dvfVCQ7ul
g2W1SuFkbdLwso68rqt/TpGfINbcZC2TXyOWogZbbhSry2Z/FqSgWmRaAoXDZRdtEY/9YtTJJwH5
3IudxRzLNri5JnXsxnb25hTO83/pz/avlFKbBRy56xVLbvLI9YXhr/UK9GEgVduLZkSbJSKGJQBd
jl3oQixL14pfYgTY4D/wyejTxL6zIrVZKNAyyShGWCVYBG9Ayi3JaiiOnbJmT8s9nahzESIn+Xdt
OtpDIPqI9+nwWBE9oDQXKyO6gsYKJj31gy+2HmyAdy98J4DdGSxz5Z59uhyDh0kTwy6eADaQIy9i
Tb332nJdUZ3kk2pQifwU1eu/PlbxreUnX+/Mt5tlPZ0sqbBPksTtR/kF6dRlJUufbeYz6+k/HEAl
W4m0OI9d0eb0yvtNHqoXvvNZDAqd2DelOMMIt/SPuVrdFs1lcXPuVQ/bM0LtPp3iJiUfG9V3vMoe
L5vsWVhICDABhOPUNcy9p7vlhef5hFL8PSLnaZIpndnHrtYike4AK9sD9bc2lz31LCzEHi41XDgZ
PS+xHmieqcs9XTT03JE0y8s0TgVGCPIYozDUxOjUwjK6LFTOwdIYOdtm36oxYgFQO6o8voG04Vw4
+CwsFLlqItvcRO6Q+E+KGUBRm6SLLpuX2a70xs7WOpQB3KHI4o0PFUOz8ste56+T97ercqzL4N/I
al0lcqp126HimuKEt7vsyWcbE+8+cGJKmKJJpOMYkr2gwf1ZKxAD4fejlTrLDjy/iHEszUJXVqUt
gfjItjfML8Rao7T3ciIWYbqv8KciRkMbWgf1E1qOa3VQl4M/omrLFTuVTj5Ck1qjbQXiuF31qsUP
jJBQGNYS46gyiglfWzObHbXfBTZEe005QmnDuIpFmj/l3D5NYrsWI79cI1c4ugTwIjN2ebNv5c0U
qiurWxRytOUnI8tC6uQ950epBUhdf+vz3FqK+po/VGOdBAEZEnt4sb1X2X5UPGWh67dcdo8cBtpo
v4p+j23Miugv8bJslBfKKJiOhbyZHE70LZ9eWjU6Y+Wi54uExV2U7mO+jxS8eUPB+/1RNQip8TkM
qVALhga5aKNr/pot62gh7w0UsO2UEm761zRWSIkIbVuDLufjJ5mctEUzfRN5b01bbJgQTrNWLq68
RF81oYwerQdxtbyq5Y3j+fx2M51xA2SitE1ucwVJv7588hyQlsWTauzjzj82XGuUdCIpmk88g099
xU/Snao8iwqafmZ8hWp98DIEWsoMz4tgPfoQkOpr1TxaNJAC5NtMKqhNlSx9pDL7UZ28OXbTFCr4
DXEpa+RNI0y45Zu6/opu5kLuhgPcz1USAB8sVnEBwwkjr+bZjk1sOByExOVVeWFR4Ven9rfNFnS0
ex2kWN0q8nHK8oxvUKQ/ObqnSPNOYqLOor6PLi86ElwjrLp7QLC9owOFDYWGXPciFEGN7g6SGZdt
69kZYOeolrRgQtw48I9oWD3qvnm4aOg5WLmMS8i8TRW7ZhPoextjoYXeW91lDz7HKRdN75goMXKP
lvLntENpp04/qcH+gsC+8wLmMOWSprVhdFroZqz9oA+WmJNcscGCxkDWYjNlPFV8Qp2xboNdMCo3
Sv3l4zk78+rn9p9JX2dJH3mRa2vJT3pekus5VfGQmnb8UwsN58aGePbJWXT2a85ukmLwdLMYzdDF
SLM8dA6E5azyEDSDFbdoIOVcZzZ8FR82NtLCqMeyJxVnX+A2g0SM0uxDy1c+OV7OffHZ8WKZWpKI
JM1cGUWEa/gQyQ0ip8lzKOvo5emDj+NNUl24drQ/0ypkEtBiG6IMSbLuO9IVz+ngf//4BZ45yObA
56TWxlQAYnEVH0XT1LH8hYME3XJiS+7lWDg7yUmGFeqv+SfVrWmG3luss2gBQ3zw7D5OXDWL2iUA
F7qNEL0+/jrnBp+HB8tQUbEbEjfu8q8Z1PxUVr9dNPQcY6wFopJsvUncyVFFMdtv1Ds/WUxnnnoO
Eh4aKa4jXY3c2pK/eFWEwJlxYUNiDn/No0rUcq4kaAfKT1h7bJKy/iSB+5XtvPMq50hXxbPzJnH0
0BWWml71g4xIg4FDaIU2zTqI1NBfSJlNdzmXSnWSFD+hRQE/3zHSaBXgW7nN80DFNEVKV9JQtmv8
NVCh951yRVFB2Qm0+xd665ubmC+x6lQli5HEL//BEDtPKZjW3HtfYB5RqgFPvcIJ3Aanh9iINzCP
F6iIYCNiL/rsRD4zAKjgfzIWqHFLP4FUqzOfDPRWIsOdMqoRIhGnejW6aoxS/lWEvWcSob+C2IVy
X5vpOrZSTL7wONHXU+rQ2t5yyrZC7Vsa3zVVu9JQtxgrfVe3r3Lz3DafnAvnltX089/OfDO15MKI
+HYkvuGwVT7bZKr1C4L23sTNIpJwctFRHY3cRCmC+yEsmg3F0/FRNzt716Jns8ZAV6xjJUWXEb31
bSahjTNpgGlbBS9v2N6RR4aDrZ+DgLq6BGaRfonVgHqFVOm4IVVKugqrTtx0IqTojcbKorWgJWIG
gpWg07U3fW7EKFvZCtwMA0uyVs0RyjBrZYNuYHzo6qxaCj9Vr2RRkIkgftRuAjCHvCFderRz505O
5JXRK7dBjeGL1iMIjF6OsajHIUFTqRALC89plJgzK19kWYu4cxhqRylwNDL5AYGIBva83unjZlAz
tMMTKfwpNV303Uby563N2+ItKKLqdkQaA3lZJ147uANsgHAj6owTyZMnQn/NDrEWGNlmFJdxngij
Xj56gPg3ZtEney2S7FWuodSo/A9H57Hcuo4FwC9iFQOYtiKVZTnHDcvXzyaYwAimr5/WLKfqPo8t
kcCJ3e6/XDrLNoEAEkEL61hpl/OJOTu/jZSdI84KU3Zh2+8s6EaYUaO4C0T1Kxw7fZOr/AxxXb2j
snLPqE6T/SREv3PNpopM9j2bjXKm8V6Z5bCfhlkfFk97ccmASnRzfJ0EW+IxsxVEqhOY36rO3sqs
a665AVbHKJP2jZzIZwU1aLxvATf9Ph+6R67raDCkOCytSLf8bLWxTOyCxaIt/gFdabaIJwRUdbEt
fT+9T4o+u89Qz5CED8YG9eXXNANpXAqOkaWCvjtWix13hjVGBcimZyP3eU8b8cfgEJY/O1X3/Fgm
PTrjVZcMVBfpzJTgCL7olI2QeZY1SyB45J7xD96YHTtKo17qs+HgWK2xSVdH77LKt+M+leMhLZR1
zIXFtwOWAeLlsKRHU5X+3nOq+dOEUhuHrcBwpGZzP4TMYGGJBNqIwWpr4h94MAKt/t1MGbACGAja
1brJT4nHPjHz3URlbNy+lKoE2G4akvo++CS4IqUXsN/M2cr4GIQvPYRMIAGUgyFjwcnYgBSdygi0
9HoJuUMfu0Gkv4OX1MAySuefSEVXkRcmWBTh8e5CA80DFk9zXyd2EC+hgSYimMGSrqbzXrm9A7XC
SIbvvHT8o5qadNsv5RLl0kQ3Yuux/2ObnCe0NotTwL7dNzz+MRIL2aW+gV4Wyyj28IHs3eilOeAT
wE1UcCEluA0q0FHPw4F97ubYYbL4Tlyw383kAzapy2bmjRjEafIhvnUjCa8mpXJanIL2hwsKK7Tl
seuASVczdMs281dWZVgBX0qpTipcnc/ezJw7a9U38egSZifNi0noWQJ9M5bhUfZNuE25TfbmFPTt
Nh/86s0alXNxDQHLHMgsHTNkIvCBS+fXLYLKi3LH1DsGTPpzpynXUDjNrKuUYZEcRutmb2rMuTiv
jgtghl0e6wh8X90HrVmEWzu0mR113eptUm6+r9ioeR36G/PZddoa6oQMZpwlVSE3dZuxQbPWLFCt
0iY3Q32wPsOq86IZ7td/vbuysRKUzeLFgzubyw2hxBJCEFQWw6+BwfVjixpundekmjnwefjJDSBq
/CBXv+mwoKhVdNNfA78dXq2+OZRG29GPwdp729G2q3VbhiV0J9FO0JZb2PszYlmUtSurg4lurq1d
jft1qJ2t22i2q4TfV/Ga2uqUo9qmZ8FfoyTS8K53sBJhlN12GNAuFW7sc9tbxraqO4qYdYBWaoWO
j2xuTrehmvSjSYEwnnPP3PYDU23FOIVRphxcoSmeK3g19W8+DOt3z2zcxl3WBMx8Fum2jZIaSMaq
Lg3qrBpfF0Nligd+xlxn+Ie813bsG1B2Fy+ELpK5k9gkI7o7KG2m/AdVjE2myXQfnNTy1g1HhYjZ
LWCXrhmQJbrw46CA4hqw8flpV8MKhM6wLS25Rui+iF972KuNHBDdZiG8aJH3g3e1elgFYGCGr2Ea
9PuE8e6SMop7aH09o/FLguIZoFnyKIdspGrSoXVwUV3F2g4lZKeErayNUOaMVo6eTYOni7myEkJg
5lnfzuIO/xZQhRGai/Y6AH4iVE+rk5ixADlypoJgKdQ9Ne9R77KDDw/euwcv1s+bwqsJbxb68ipB
KSG7ESaZPYqtGVbqFeeGOkjhZtcG8OpfLj3W9Ob5PugT4pasd+75qxzILvP0myTL8jiKIIwGLKX/
qlwEu3UZjXcB7Oc46cb51OikebqAlMLc5WzD1bFJcxP4QP5jVv69zNF8573lPJa1WDdiGRH4WHpC
mJQ8TzYXQCWgDQe9whwTunnsBUHDkzdrhO3u9yoWsbHhYEWBPZcYjW6AB2msSFRgPTEmN9z31dRv
+pWwchwd4KgOcIjMQhxROjZ4KlYnNo2UmJIcYru2MEBmlYxo4jRwI+1jFSZq3SxwCjap892oHH5N
FSGiriK8jc0j8cyPqTxwme6NtF2Fxh2b892xYjo2Lhs3IGidmXWBVtGWx0V22b7qbn9ROqS7TloI
d1N8gqYZKNS7g3/tjGTchUVjPk1eaW1p3BXbQiQOU71m4ewzEI78/3fgOBVE/xf8sI6zq3urJM7S
BsRfx7dljObXPCarqRjkXLqd1t4UIf3ydosTfHaj/qlxRsLPtpNtCZx47xG7b50qM+ISlDYP/1yd
wAnxRvCOJlvbnoedX2jcHEkthm1tu+FuVOkv7lIor35WCrhyasyirAJTzeZk1r14S4AjgUwglhYK
Yxijxb4P62XPYUQND9/rvoObGuW33czMMtaTY43YDJqJrdGmS8PjWLbOhdm1J5FhgROZ225WYSQb
hwVmJh3a31tke2VRV2/Qe0AnRt2TQr0TZBK1nYKJlaA7DBMLZ+Y27t5wQB83SsKTrnmnK51DJ+Im
OVW1jUwAF8i5NMIPuebeUWXCuFTN9JqaI+YQpn2PY2s5n16ItyUXxV+3IB8vhvrNb0CZCAI5SqcF
8yHd6hqv4PmMbyqgZtQ1rtopwjk8U7Dg3C6Ew73spBvoz55fMOqFpa6Z4VqHoG6TV08DZF65PuPb
fif21GcOkykejHl8bVdT/gSwzxEnzuvRbtN2B9O2j3lj6w0EqZmXow+zvVP24V4BAo1YsjdQKsyO
fVHTWO9a5QMZc0Y2hcNuwP1oPYPLI1AM2Y1tet+74GFLz03uFdQflXPKiU0wqnYqAHPWzb8h3ls/
mvoFsXqigAZsDAE9yeKA2DSinHwimpAcygiWSE9ueW1xfV28dib6Ta1R4xCdg5e66+BnpxAJf1Dv
WDtv7NIzsMp7Ykb7JR/HN5RTSTQx9g8EMjVjrHHVU17URBrMiyCLcML7Lun0r4lY95SG2Z8XNubW
aTIbpT1c0g2r7Sj8Uts6SJDRTPbn/l1Zw4jGY0TlHWTdcklaUopIlbK93dntptbjsuGsTPhgoJCb
U2saIOV99VkobGWRhzQiNkVWcBbCp5F5GOx01l+XNvXPmBiyL1Ci+Z4lZ2+zVlUZ+5lcDnNQ/VHD
J7/RvTwXnLtnzYbJbh4wIySJ+i1df4gYw5hjPjB5XRxkMYlFxNfYY8fUqbXsutxdUR06IQsQRbcR
KE8PluNwLAop6NpOSK21Xn9ksi4Q94J8jhYjC7MtFEmOURna3S7sTDFEUmC1ouENIU42H5WZBBcA
0kSHBDGs5hY/dTtCQV9qdD/oo3miTMjim1GsbJYrk+iiC22YpGm1yQNUhOltt7f2l3lrZMWvACv1
6DjdstUUaHczSqcBQalRvQAqrFiBqKis83v/p5tqPOIABv9j5/5u7hpvDymiOralHxLvagUW82ZE
G6bms/WwAjQZLmrHXzFiUh2H55fNB3br+tgYJ73H3tRfJshWB3Qf6k7PVn3ohhHedrLg6GMmPso9
HV716IjXDpn1xR06aJCMAmzCgUcqZaECUS3HG/jRkmQAs2Bdc93kCCg4per0WmA74J5Pgoiug3/0
nEa9BRjsiBs882LyK8DRyjzGz4mIvaWTKI7K7mrJdCCDpXfWCpD7Yq5lDAUMn6Wvi+d84Tegcu4f
WaGRGd+dEQIuB3y5Qf38WfWDcLZBnQZv7eAP0HYWHACBaw53XTKt9yXBR1Q2vvhbqSusyKvhlJPH
Jv3LuCBDCczZ+y9FdQ612e+iApgUk2Q+lOxUzrvM9T5qPQXRaMKfEKHxJxzT3AGEcUDQJbAC2QoD
aMnW9EuYcuuhYajOqdDeealNK27qEHphiQyEP2/dwdG+NYkG72Qqi7GWRtn/aiiRnWLlqyNjIL3J
rftpxdG1cYUCuJr1Ny7xt1u4Yw1TvpTbdg3/mxKZbStLNpvStvSh77mxhwbqrKl780omDHAVLFVU
dK27WwpOqED3y/0IExRdFfDrKU+XJ1Kp8GmxDRxVuZy32pggS5l8QWw9wKWGIEwXasXBk/hsYIig
vlO3nMS1dbjF6WseDTPwtg7Y+FMd+OsG6az7XAak9JxCJHmLMaoo4Ol7avpabhMWHJj4GX3eBM95
VuDyzA0pJ9TmrmZjDSJqFDCUtxssqNkjvtMIpW/7ls8zcxsc5Pjts780XYZoHBDdyymwYraUyh1c
WbXPlR739ehZ2ylnM1jZM1b0cW6uo91liCP65k/WSfaBXD09c1H6r3U7FEfDtW/peitAMuNOXNMk
AUvdkT2uuj4CFlyudViiYy9XsXewjF4Tfup+Nkdc84XfxlbAGGRywx42GksKq0bTIz1aPvxaGod+
tNf/ltbxYnitNG+bcH3IQEptR1X9VGVmPHrlaGybrvZeg7VKDg3h97ml+rsJVpKJuYI8G8wrUYcT
ZDuRsyPFsqz7UjUQw9dSJI9jp7p4dNl/qAhPiPJLmaFgtJwndGSYPJhvOqbtCrt2ccdXdprJKsg0
jqMYu63XTh+T8FirA4BKF9EPaFT6/WHggkILmOlzQkthky2+j4ubDqtuVXDXm1pdhhmRzeCFC8bU
Kh0Pi8XIgapEz3Oh1N7COI23d8w+7IqPSfkurqrCF7AN9FeSgVjlGqg+0Qv3O4VMrBvFvT0u4X5e
ZBlDGcyvPet4G7+e7AdPtg9oDE0Piv4sTmYtdQ9H1kSZBf5X7oY2ePNq3wIFm30EgGZtMx9wha2/
ZGAfpUw+i76s/kD6w2rUfpz5sxnrWeOT9EBg4mGav8ykdo8Ba+DbAkRq5NhYPwbuuRe60cjoKOTs
+qwptrWcR5aCxuyyuAZrSAavcuoN7ZaX/XuxZbGhZuHyToW/CZhBSmW4Xa2BPFY7fXai0PVYMIV3
A3qqLV4kTHz2gAKvJCraagnKotSl+9LZnX2qFaeVUNNhmVv9ZK2zsSuzf+DAV848RMGFWB5Ij/wD
ifcY+Tc8kS7r91ym96IaeZK7fiI78+b3oTf9/zCy27wVugmeCjrPZzs37CcpMvYrHV294VoSD8nQ
4cN1oMONAF+3Mu2Yci8Q91I4sdBIkiDXJujd3gw/er1eHSnOiaCPHyRljXDexqBWg+VOZJHFE5iW
14pyw51JaPpfrrG/YanJD+OwhJsB1XZR5698ZiAaRfNfOVgt5aRQb6cKgfxSD2/LEDwTkD3AEiBt
tuzvLCxfhkrlR4Z5/QhLk0LM7GLdWROumnmiCrE4V3KVYcPLcodoOUqmXCE9XcsjvoHa2vimn9/p
zOgvBjs91BvU/DCUwfKF9fEWZHRWNOBgQ/XYxW3tYn0KL6HOxaZQho8vK9H8N1BmV70gM/FQVIDr
p9gdavlmhRLlRHAZStvZ4iv58Fz3VQh3fnN4XA+ZVXcXr5LeC6X+DO68HPbeABG8q5KAr9ONE633
dR9U/+lUY0/vYAjyGJr1SXolHgI1mAdRO15EMoAZevFAik+K8ZONWzGSPTUYoXC1mSoIto7KMEcA
SDkZ2HQPE/l8XFcZclsYsbEpQ3Go8IngV6vcHexjVOJwu7clcVDsGYYPhxceoNXO1XsrQ++kbfq9
WqKqyVV+Xe1+2fiwOY+MkZzM5iZi7CX3qDXtQDovF7i6xiO6jfzVyfnU+abDc2AjN9XhQBRg2Pd+
YJEpui6vV1DBA1NkkEQDP+4APT+rRQ+Qb7nn3EILzuV5167irJMaoGFm4dRpGa5QY4cPDopp4izf
41LIqGoIUlzfxKA9V+XeEMVIBLD+eLcqFNN+z36nw6gZgJX6ASh7+koZuI3ux+raD0PexhLN7DrO
jPrR7lipklqPc1mdbSeBT5A6b2vlg21pQijf/qWdWBaye33pug6dFY/JBkj+pa8h/yGVRx43Wj8O
V1s7N9gQKnRF5miQG+ivkWqKQwxqzcmjcEOS9rVaDmbVZe9YfgwmIpS8b0gogNHW9hmonIuONPAi
LwxvSgd58lf75PX0dG1rD/1wb1H19K32VbZ28IDhCWkXiPZTGw6QZW3yvBnjNl2GkWs5MOPC8zS6
1fCYSSDnEhMSuq+bcMXF8cCAaf5jaUxpjfnKE8EVaGQZHrLB31i2eZhgLM4wa4j1Dh7g29VMv3sH
F2xZXxH8AYU0ZmDjj/3qxb457zOZtbQnJqY9XCONA9frdgzjHkClV5FvhJu1Vbe474PxYADkKoyB
oZ/MpXoa1+QUBAayaYn5oyXMfCyLdds64XngghuGYLcwG5yqdYQErfDOVd193jiXzlCQZiv9SvP0
AbbO2Urmx77n21cCF5xVuCKqynU6jOP0kDIKtanzTMeLm6mHogjr3TSv43OQelTEs/UjVXazy4zv
rsm/V4e6voB2cNOcUEcsYDPT0ct2gd8hfKnWU72M40FKFI9ZzqMiCdPwP4Zl86Z1/lLS8+oG/7UU
Km57vB+zoT79ov1N+5JJai6LRJXWbSvzknHRIwy07gyVPtFiidZqfbRBFR9tGz3JYNNMW1u0F0El
32ZD/+Wjc0CMABE5nEmAuifKBcU+96YgDlYlN+k8XsjpAEqaAy5O6zAzBxsVRQILtA+LOzmbxtWX
/PrWtG5Fbp5bJpk5eqoCf7QMn9fBlMwR8ZlBZ6cQCrdjHUQZta0LLVk/u3pRkc4SsFFhFYf46ZxJ
NoesSJmOtSs82YUqN6rUw3uLQGorZALdoJeXojUPKCQ+2Koyt5NFmESMp6Ht9mE0lgnVp2W+axqG
d635XyeGA4GkgWChwmKV/3hdiNpkkJo6WHcIZrVXTfaZt9mF/PzsLtz9ySCbl8Ryzq3/n+va77XZ
nRwzjbv5ntAgLjKKIV5YZOc8H5gKpjRPXjOZE3Ii1WfvylM/PfZbQt1i1znZx5QM/lnMwXgKBmp+
dto6dwj3nqjluhtG1l8KKuybblpP/dANTKiyBm1YkxHZ/vSZ2ZwurTPcFQ3tUHd4EEt96uv0k9pn
jaXyO1Q1BTBQ94zNtxv4zRezJaXuMss6ys6+uXkxe3ZoAzKWW0Zt30MfBv7dWd3tbMqPrWZXI1zf
q9DEIjI1+4XBFgXXKtL00iJfNC3PmS1OKx5pvPFATfA+PVgTee0cfHHc3yXO79SXDfZei2hPr8Pd
7IOSF+X8m4pQI8PliFiE8Vc4xsGyvfbIjsqRlEcdmfTKabXo8t+U1KVxGq0lcPesx+QUstfU72Lm
wko62qVbEMg7ekOa/toY4cK9EjgpR6Y/h8yy+d1Xb083QdVy63I6j9IeX/HW80VDcaeJ4JO+WY0g
WDFGJnuakALtiCOlYIHdaPV16UjRq5YIgnS/eKG+/2uURnMw2CptsWLEZdE8Yp+7akykmyJjTVOa
prt1Ru+T0rgX243115fhk8f4oKWAw6WyHCKKmu3WSepq3yb/snEm49F1bMxdT/mxeF+sLIhEWeGT
ujA/bkYmatui551FYpdufMx8Bi2usWx+NfGfacM48xOrJZJVzMgtJp0fU+wMRtbRUiG8dL1zqc2o
Tkmu8C2WrOhU55GPaFx05JsZKHsTSxv/lO1exL+l+Xy7zux2PmuzU/ezNz+xKrOVzrD3hX6Hretv
lD+E/0H63JseF15CIkRP/CetLBQO0/KbF/3GRLrzYwYIkbqehbUFFJpRPgRd+mS2pNyNo3yakuj3
vGQ3BnW+XZL8ANgcJXul5J2b2fk+tIe3qe/8aPHUHT3OkmOINokDy3aTEFBTnflXlwzDae7W9aag
S7FZZ1b+SamL2pgnC8h4NNq0buPeQBRTj2rreXLh7Kmejbl4MV2Hz6e/Oi4DEknzNfB8Rn07vAQ4
T7ZS6ZVt0/WrtcJ/OL++7LD/R49x3RqB3USWmlXMBeNFSOWe9WpfMIhYovMpk7r5QTBVfdFTUW7W
dEDKpkLxOhOsb51enizoeDCZaWrkhtM+IZhw42aoD1U2kDpJrKLKpi6e5LSNDKst/8vmzo2a0nxv
RmOIcZUIrAxVFbkrw2mtwwXl26p50pLEKcUVQC65dO9kgU8JFKk9KmVGPP254FRaxCFIjC7K/LGJ
TGEVB0+Pb25t9FczyZLtGliMoroKd+lczM+laIs3BMAUhoXsnwOfUpyU6XRH58/bGnPgPft69B+b
Wn+2UizEH4EF8EDW68NcD3hLuDSfKyMzX7gJnCc/RTIe4j1D1DxD/Olg89uaEMWT/oe5ju3er3rF
Z81ZnpiT89Q2agKaT6iKCSF1YjZ99KXhCrzg/WaasF/qF2epxdZ186c6wOdqAKTdkJWoeLV0+Dh5
a3C2W8VJAolqk4nsm1VWta8IkhFgTKAMLNpYTCDYezoLyOFbdOFrW70gfsZuajnjY9m5wKZnVWxC
Da9P1hS/MYwbg9HfjYQGZ6/xwU6zt3CojaSIC0vjSBua+bBO9W61eHoXmRtbr3PSD05snLi6/5pW
2JubGkEW62EGfgK3Blvtpe3ZKhpxNGbb3uJUWyJADOeysvsIGH94LdPQphKYaJZOWJ17kZZQF9te
M/gkUCn9YnlEAcYUQGGycOdYOZRGN+eiTGDmlblzz2DC/Chb4zZ9Y/45A98XNhznRTiqjF1joPHY
6TWeK+O9nekNTEPZkU3QpJ/C5Nn3BGW7kYOziXg9nJZXMF9i6gvGK9QMCkszO848QDnRYe9iq7d1
e7BGagZUFz03zoJgPc+SD3Fc3O6YJhNPMmMyqR2jD7zZ6ET2oop+OdWu0cTl5E4Pk38rOYjJRxpf
KgIp1LSThoy5Ln2IvG96oboAxZ82uuA8T/QBqVt4ndcgvdgDQqZkLpknmKZuP2Yt8mGM90hVXDhZ
jZMld/Mw50dvzpzvNhNrvKKTuGQ44jsk1nSy0KlwKbhS7oeMVKSgx7an6+vwnTWVOGciySjDJgFW
Ka/6L+kFaKCxsggQmSOxmRBfzeQf8rviCEbePg5tvx4nW4sLOGkUW9LLq5+J1+qef9yISLbm+uaN
A/SmcsCO6PXmk18P5ZcobOc0T4rsVCbNuwgm5x9NMo8ZGMzlOZ28iPEu7goqpiLO1kXeUflMozlN
7asKunDjOmZFBdmjmJqxAXux1YyvTyOMbjKf9bmi74+dLinnLWOwpwvtvHeVaT2MfClHe1DDuSO6
eSmI5J/CNu/+S0d7QTqK2iA2K3O4NduYx7cYcckGRmesqTXi1dDyYaZo9icMWe2tlXIrns16GqMx
KSh8l0mo4jovSnAxrUElf8AynuF4u2O8GpWgZixhY2E8P61jkV9xxq7/OasaeEc6aJ5jo787syW/
qFV4KBaTkxFB0B6Vg/jlqcchk+K4YX4xeFrHoY8CpM2IQuBDLdSjXfcztaW867pA7YpxJcW3anC7
Gzq0gjWtepjlfvElv8MkvT7GltldJmeWD4NKrYvfp0ZcZX69zTE+Y8amZUcxNNi3/J3M5jg+82/t
HHxr4VUHq6dwnWl9ww1Uq2VQoLbtL8+bEdYFql5+k5LZULqFNEtTlX6Phj8dTdPxX/y2zHsQM2KK
bbuf6ddw8NKQpsZHNcAzseWJkDJgHbR/OU+ulav+mvt8mYzFieDbpdf6SFNUfduZN/3V4Rhs8jyh
wGYH7sPQ+Rz07Zz+zZ4onrKh8mNfO7T9kmQ6ISj2I9QydHIsJ99VgjA35bq/lKJnA2eZzqXndMfS
E4xOzIXXvq81l09Y/pOpn/a3yk15MOx2iqa2A88aiuRQ4EiemHLfJvNSU1Uy2Buop4BN90Be6Yu9
FQ03JxpInhIzeS7DvHlduwXFaUpVo95WfeX9iHSitGTw07GylKfQ5hzOAevvbKuwLliezQi158Do
GWM8CdXub9MI02vjj7SZCgSmtH39e+0IECdth86zaztEvGvGmShX9xdBysh6G3WWPMchHAZYpSeL
GC2d0qHYNHRNHmrG8na6t+Vz3zeMCGQGwwLYgKjQKY762+D2rsfQtnNGfh1Dp/WxYV81ljgRtkbR
kqr7tXNWQSK/84ImpCnL97RWxgbHF05UoGBuFreWar/81KvfJz6Tre/O3A7sFwNWYwRoGRmr2WSG
Kvat7L+nAntnL7qvLPDnPbvT/UPRTn1ECG4fbMiV11J4zptfDP1BZEtFF86hNDU3RPq9u5DfdNbO
rLF1+iOag8Qtp6haG6bVkLnxqxDMtvXyZbv/F1tPyY4uTkDqHOAzyFGjqNwqmManX7xig9mFgUG/
eAqHu34tPBom9IbSBASzNTnDpqVx81+TMF83lWjpNIM/m6xkp2VFi7R3kplCl5kWd6nvopQfHCfd
247gocyUG3t9+OZmAW8C93P5KZ2uu6/n4McbzO5iTymHQq9Mbha7fOXMH7fSo+Y5vJhAoJ7F0lAq
6GrnmGhUMEL6xXmhRnZRNl3zQY1GRKHnr6q8ChDVUF2mKW8Jb3OYnHgnnifmM+mru9ObOydYKyaT
/gaIcBaSCwo1jqr7u9UulthKMCPDMyp2XgmGz4ZMde+KDrWQ6R+RCs4xGVt1mKve/CyCZDwtcqKd
7DO7hAzHfM07g0nOonkiHGsiZDoVn5807ie3R5yN7SRmQs0i8SsL2owMw2bJkG0AWpJXpz1/fs5I
JzqkL51OKwNBnsNr0amtL+t6OwQd+VrThFeG/vPd4BNNG3S3o8Qr/5NBE+zHkKKVlGZ1cDCgHbiM
+7PHNVTTaZvs81hPKKtnYT9l9oIOuZ6TvWMkH0ky2PtZFsZlltr+TtqO/9kOy6XwR/coWdPeCzOT
xwKl5r6px/SpmKkLbMbJNa5ZO06RGJ3xZ0BhW/O3iecQUTO84XFlvkZmzd5PVtr43fgTOJohYrL9
B1xES0NnObAuburn0eLSkWodS5wEwz5NXPW6+y7qZOYr1OQRiMR/Cm2pM3I+7wFOJ4P5hfGh06W8
DC1tSVvY1bZNKDgZ/jhg5XKmPVW/5brmho7TSqloWIf1w0mlH8vKdyJHLP1z1YXdSztV3W7qHHEE
yWnHE3fDZzapHRNvm7GrR0onMhIZUxaGqZ8opFMG7x2xQWfZ3iezVWwz27PTDQ1tfnZdd9FQSY5D
y0ZWTx+Sft1WjNm4a5ABMkZ0pBEeT8Ei8ar16tSsAJDkZI4vY7m0W2NcspdsZWjMT239E1Cjoui2
dqd2adytvyBLoahBB4IYot64s3jjP+1PLncudmj7RzJFyec5jHsvycrvFS7e6ySKYcfBkFw6Pcqz
YvwT4IQTbr2VtYfFKoZvi7mKL0P0gceb0ydxNZpvmr9qz6crnpK07p5DL2jlpul0tm3rtY2TGbv4
bLTbBfHV2RpBjdmDvTyzKLnAkBNO7C+leuyshlGoomEm3m6D/D5F3nMAh0bs3Vn6xODC/LTeTOj5
vAzxaLchWh0mzUmVyTAlEqkfY5as3CUNeVCT+5S2tT1ccmtc7smgX32nWvbAVF3wwaluL6k1vTYr
ea3drm00OsH3mLn2uYOHfbOqbxYajwWtSKYi2TZ8gqHz5eb1T5CkOaWAjPoqsAbKFl4z/Zn2Suun
QMzMoaqGmFwVQ7kkx4DWZ/6z/cTZV7WbH0UTNqy20TJMNnaaOmi5exvVZIVlZlOWtXFY3LQ4BI7n
4y1WX8a0MAO6wqg7eGGGujlbmIsK2HT0G5ybnWoU/Vf30Sm87MFKajpcftY9Lv06v2Q+kLqGbh0r
d3TMJaaZfZEbX+Uc5BGTWO7BbWidFDd25B5qYnouA8zpNEWd2Ek5HICOju2V+eXXxXDrfSea8qjg
ZkYjjtp7vI+fLqMr56wanQ83YBwll6PchXPy5pXzvwx4X1xUldj+j7ozWY7bWNv0vfQeDgCJTAAR
3f+iUBOL8yCK1AYhUWRiHhPj1fdTsk+Hpd9ht3vXC/uEj0SiBiDzy3dEEIEZsOaW6mIRP9R5cLTl
zUQdfaLS5oulyvSmDbrqQXaKjTLotohXnDW18A0mKxn1qN413MVGFdbtWjQpSL741rAgR+zuHxlF
s0YedHtvi97cuNQt3yjcieug9C6miG8X6CS8tovlW+841dZpRsDePgvYu4aK3Rbcrih9jjhVKYK3
sCWJbWN81FTJSsPtIux+P6ctuXzgFDsjEYH2IWo8nFYvIyWlEdM/oTt27FtbRL/qUbEE3tKvm9y1
KCBeKYRbP9ylrp5cGyGGbwbnAWFHzkI0VODtlr+x9Jh9llaP7RPdH8W4iBy3iO5RaVruMR6s5mSF
nAB3lXSLe1PMaInAbFtov9hvv4Uu/ljkOs2uQYR1dKBg0WmnhGVT2oY8uHAidLBsH1PtHRa8qVBc
VnOXAM1dzKGbHhfqYyF3qHQiF5yRkkKCuJ/Ky6KYXKqchhjaXevpcUB4d0DsxY41FTFF9cv41Np1
sWWqX45NnOnIAWu/SlJbU8Jkg/iMHHAUfMrmR0htbAFL6DAPgWjFt8DEAG2+YwEj5qsV3k4zg/ik
s/AQIrb73sKxchxfETq5Y77rx7R6bpVXoz/swEKigX7KrVSte8BFYAeXSZBD3xWcLa7zpacAAsNl
itpGyfvUN+yVZDwYThMfPTD+zeBlKQ3Oagw+/CpAojag24lhRA9xuaobGycO81RaPdKsRXneEIJK
mmz5FqJMPdUWdsImBz4cJXacOBuzTyPCKQCpcbo0XYMQIg5rtaeAddo4lAPxRlAAW0vYXfcoV4Hi
M+QGuvAffLtEUmKN7iabUfMxqdiHxm1fAB/pe6xp0l41EvI1Gb+TKVJ+C+3Z3HAGjz+V4FqHsF3r
U73mM/tZyqGk4QbtUrUcORG5kSPK7hQOVbodOBg9r+lKfUM/GvYhhzDNROkTFeb9aewmzADUlsGj
unI8BPRC31RxFX4dR1C9TvXxzi/n7pjkTDP1WM+UV8BwnNZpdI9YNkaGV8U8E3JESxY0lHOu1wx4
OGhfO+mtu5m1cKOydL7yU4yKTEQqOUrGBwoTYDeFQ9ExrY/m3bjWnEZeX9cvwNXlw9wj+6hTqmdb
4o92voDrXR1qBU01TFfzgJiSUFE8MyVnknNnIBxYoR58J3lM7DY+2FUGH1c6rwhphizK2QwD0cVH
FLP1oZpi58I0PgouT4tsU2vlPQodtFcLijnu/S6PWp4jsB2KRyf6P3FYKZB8i97xiQjhzzzk2U3s
IT7lkFw+m5DEAXrZ1AJ+E/TJLhzEdOu2sf6i+fMoC0ZOxRmbZ93ExHgs6XBySlp7eyKCd02oqcme
OOcXElRDk8xGohVrLnj9o0TaviU/Ex5Rp+23nsoMzgPZdNQItyPHWobL0aEms02n/KIKg36fruH8
4cuYZyFkBz2w/TRRzVYOuTrRpkEnHZ6UPlv1DjsO63KfFkA1evlM5akfgQ+/rfYw7EaBstIWekki
ctuto6faL4nbQlsiMNoh3KESAVHKhEeE/g1wUiwefjt/n+TabHQO/Tn4Y7LNpjQ5tDyBN3a24jYa
bPMCZVzs6hxH6Mph9cJeAnUqmiBDSRBXX/K8eB0dG6AzYQ3xfEwdcb28Wla9Yo3xJNrw3ooa9LwP
OQ4GLPQFj/IifZmjHqGsRumBx8GjsfSHzfFftaY9/WUf2k+1jIf3+uZr+d7/f1Ca5rrEnPyfZqb/
Vsb4uHQpptn3ClhsOdel/fj7v9elee5vwvc8hUPetwPbPmce/97CKORvvhCuTRW0q5hazq7x/7Qw
+r8Jx3ECn5/8T3Xjf+rS+H2E1MkwJBtd2Pzif1OX5tiCd/InA6PvysBTvATlIL+2udwvuUb9IGlk
Jsj4bLwpdbQK2DeTxLZ4rwhLHxFYlW4WNQxj5VenrHqb5ScbUBBT6L4vpKNhjxoUoByj8jpAeXl2
bZYEJZuI+hge/VrzAi5xVqArxBUXvAUzala0m7jBkMQNJrBYha3UIHKQDJoXwo7jT67n5+F2HsHh
yC9eg6YjGAP0HNvLYKsZ/tS0Dm1Li4Pt5E2Vlcvg3XRBEpZ7x9A0Xd04JWzOI9vbjOiA9sLZ7FAU
qcLf0FCryw+W/wmVa9jirmsHYeZjWfhD/zDHLc6MMkswaLVd584lWs98lh88wWOgI9cMc06ZztzZ
d8ic4m+ZbxOFiMWE8/q8wRCamee2KJmgVDWzBS/mHKPkZLHjRgVtNwC61hCsAKn0KmVftJ7xcWWq
v22Rg3tD7HBqnfXRr5zkrbfUcx2LG6NR0+pZku1hDgvOj2wW70Oa3Leop9OoP4cVVwNUetViClpM
WEZ0WV8jgJ4+rQlNuFDK3VUIrrWTNRM5eOoVLwtfr8dnmjbtdZ/Th57pS23M13m6WRq9ryqUx6Xa
5kAXkR3Ey0XaMAyiQvUflJFXoSbSwg2uvGLZQXUf/Rq1as+pe82bZxJwrxs+Yfcaepd8vg4345J4
I4IAu9j4U0KPZ5XtCRrLBFvIcJrn/maNXbnvfQ5vsWRx9eYlf8H2M9+oRHrIcJ0r2wygqPMY+wsb
rgScgLt3Bv1M8rY4domV39N4JxDvMjXoMAYx67pDObOKzjAHsGXeJ2Nx0B8zHzWGm8SH8Uydt4Y2
5yzr+MHevc7nQoXHNBb2la+rR9t1tqgKnpvc6G0Ytlh+u0HSLI4xp42CtUk+jZ1bnxRkOz6yloyT
VieXdviu/EBvK3IiS7wIaxHlCPUnTh969SNhW+5uijmmLDe6UrBxaFS9J4hMS+9QD+Xd1pnY0kJu
BGQMSAVk9wBwj7vUj6v92M03qY+oOeTb32RrfTMKmzHDhFtUdnScJfVRquVhbOsjjcVmy7miOigo
OqeY9qVGClbG5XQHINxsajxhkZMgL0tTbAGWBOeUeYOyvS2X4fqsVeb/XE5JMazEmaD07Qf+5fds
oecB+26w4owNuXVuSCXHzLlo1OQOEYkOpz7kTem3bs49Zpsk++43A/iO8fBm9VJcIdYGGaI+8kQo
Vnrpq8a7VinWDC+fGZ0FkYjh0IJn56ubRAgv8Txj+Nj31XmqLMV1JqGmVWbF1/3ghZFbLnLLuwpJ
L9a0JISZo+o9YryvuVN8n2iM2jemdG68wC0qZGMWXdhjA9dRVExXdFXJbVs1Z6IXIf9kWRq5jHaN
PqwKqbWFDRZtGXXWrpl21eA6eu8KDE7bqWoPS4nmdNNWw8BKEHBe34Ibi3GDKn4cgNOzrLwtW+uD
yf62T5oPFSsYL5FaStwh7Hvq5zHYJsn8lPvMI86wbhJjPtkth6mAtZaS6vikO+9l8avC+laKFnWS
CjZdUF9kjj1t0gB+gpSWSrz1oeHsNVXBzWx14bUboFP8ob9CK4g4sLbuPJWcurS5SbHUXLKeoz0t
vNsCHnRDGjFhbQsGTHuErrVsvk2tmBEb4XyQpBpuVUGXnBjbd3CB+KNL/C9FaKENCMdNKKA7VrtB
gTTHn+NxuXZy27qYTbl+ciuYIjsO2wsEOTe1I/GPJjXavahvyvxrHVvVra4mvXVkmW5R5B7zKrsT
1giQrTt3wxnZ7EffcmiFc7izhho9ag4pjtIfgAS/16aR3bbJp0snW697sLUdzxN/xFnrs9O2zM9h
n1j3pOzJS8cHiIv5Qay19aNvYrRAWHyb/phLySgI9jUEeH8mjEd47eVNzmZ50cSmx/GXBNOxgR3a
qMn6mOFOWXPkdgUE38D/ljjn/cdYJK8ynl58WftXS/hsqvYIdbEn1rjZ4Ey8WjnqLNl6QRnS8FJm
GIz9cLiouiu5cgKt0UG0dAcy5udT30Z0+eL4xDHd2eZSgxlHJE+Fu8RtLuc+n5EXvbHSwcQkWl5z
gPUexOzp72J8L5piJ3iqiRfqSaqBuqbrvLgPzURj8nwwcX7ln11gdtPegp7RuALZ8kX2EPdhhTBK
PKjgK1TFeKXts82oO3ZrfAvkfm3XQ3+kWSKOVN0We89J6m+hHm4bX56mxLkujXNasuI+x4xvzfu5
QBgWn6iJj2ZRMQdQVG9P11Y6XOnFGeiasz4ti7xRjXXbmgQ3UoU1ztXvLL6TvvBjKoRpYr5NU6/Y
d2F2FVgfjXM/1GwqfYFwb/48hmgaM0VLHo2Fu7DJw41PMKZXpjTLTW3+1rBO1s2Ty0F7yhDQc8TN
MJfUqC/qW2aDvT1Pkd1dw/dFs8dgUemnFO9FB74cciTPSCToeyeykvSoDP47uP/uc0tOjJsdB7bq
kEOMXt8DZUVdU0QIF7cDEbsFJxJOpjdqZfH5svbYUVlRfMXerqAXgxvX9655ZO+YJ6OiZOTpgiMg
HBKgiW2AxZhzOT0MB52OJ+CxI8rgg/LfYO5vg1TcJQipcgZ6WHRuI0Z+61XiSBMexlPyWhkJhu06
htflcF4VP+dUJ6vS2Rb4jr3vne2yTrnpHRAnn5c+zXWDdnNVO8CpCAxmF1jtFVI9WhD1hEu05kB3
v/Z1hJvo5KL3TnDEVXN42wDN93l5HNQd+jVoBF07OBMy9xoLNwEGEOxEYbm01Ic5swgzcoDelRQs
lQFxkf8gjnZcXqziIDFpzKM4JPjVnIa7pVjemlpDVg1FvvXjmUwICTiScH5uHYgcTnFsw3rt79fW
ci+kNwEDWjI94tSZd8Gwn9q+v64zw7NfmZd+8cQFGQI+EJq/gkqC+XYw7ekDYkkQp/oIwd1uyeK8
dYP+0unGS9fsOhGAn/s1QCDFPyyRdf4gRdk8zyIcj0gbgojDe0MWToup0Pvwl/wuDOcLzY9sJi+k
XqN81Ewi4MxyOI4VwvpkcfZl3l12NC5v6Au4CuzksRXnnAn2O56/i6I41CYTJkKytuMf2N/qBRV8
cpoIcz94XgyP0qkzWGKTwR64ydfEJWrazz7XOmE8nMRjvCS7JA05GyPu9fsLTxZPLleuurTbWNR6
ZG7w7CEhC8+Zvqt745n71j3f8QLWehB71ChYqOkQwR8z1QvyFHvh++WDOSuZLxIfKS0aY3qMj2la
LxSQGlxpuGFTSM6JmxX/VYGDLSlss5kZ8aayAjYo941lvxDTvc1nZ0vg2yPk6w2A9gQfIT71dvf5
/FOqK57xzj+mgLWhzK+hKh4sx/4w1vhpgqjfdIwEmzAeI9OSk2KYpG7XqXpslngPr7wv5xa000H4
XZ7QjrLXoyazZ/fR8fpPs31OKfiGrO+gfY+PIysv7UJxB6gvTj+/hsNEVYR/rQcb3B/RUjqHewuE
v6KUfK7jG2+QxwGUBCafasKmq+ROG1t8mnxMckpZ8Q4seOFnW9ZcbNrWiJhaJnlxQTkjJNUa2UgI
kK83CqWJlnyRa4B6SO85FKTo/uYDBX1fzJh2l4k7t0fw/23DRN8SEFgs4HnYLYwosN6fcGG+BvF8
mXOvGBzzZZwwIiU4gFJ3RwJIuM/q4KQrnJhl0xLdNB8lvMSSJa9rQESBrJb+SAPNV9cWACvppk6W
bcDqmKEZ9GKgnv4jIXqh9pH2teFXv7eewth/0gW8CbL2qixkNKr5m8wvY2Lo0Ut30BsOJrYkvFXZ
OG9LVLCxWC8zdHt6lfJkTVSiqZnp2pPNMRTo/lh/9XpMTO4SbyFfoB4PuId3rlvu/anxT0k97X1/
eUj99AJTxc2aVFdkXp87OaHf413b118ILt417OzwUjvX77f+iNBbFldNLCkvva3JHvK9F+ydO2E+
dG3thrW6J3guIptmAxvF8Ge2M5+RV93a5bApoeW3ksk4npiqtI2YXx2lHI8eu1uusbzmmGzK7Etd
dNeWsp57c+tX82Mrk2uSQeBYvk7Mk9t5CXHIqOs8GbeZmZ7rEdIDq9y4WXOLQKAlYH8Q3Ur6h77J
eipV49T6UGLeuUEH1dCt+7jXy6VyZlkQBsi5isNLW7zlOvSGK+xpjHk2fqv4EHf9uU5KBNln3IM+
C6E3M4sPax2/4YsiLlcHw7w+JJi65oj0q9A7+CLm1IP23n4nrd59cyajHzr4Sd44iQJfk6Yrv6Cg
xYwvClN+dCCiMbGOGdtLSRQJtHPhi42tl6W9TqYwuxCmWbqtpZcqpzFGtj0rP5Znjja5QzL6gK1z
kU5PgAYqizpiyuq+2pwRmfKSoBDn4gqPxIw47i3CPzBFcdQCe2fPKpMvOOzAihED2CdMKIB+gHMo
k8LCRYEXwBbYUdkOGOh9MfiEHcfz3ledXeFmqGSycxPnBnlK/Vmsi7ge3MT+ItpQ59FQ2pz5C3cF
op6tZel27VztSEDIsi0mH/jnoDzb+FMcRuduZQvPSVN28a6yVNVcVny4TFejawdbS0j1Sferz9It
B30j0zGotoNwGAEnuXQvyClBf/H6x8mWnI2e9Kox1VdrMM0IVNosveGFTU8aq/DV5FqCGo929R9L
n7iJTTpW+VM2N/lT3oby0xrG0wcGcVoYV7sLCw53VZ5GtmOX06bozyeLiUwQDDIFxYP7FkUu4VIE
KjC5e6gWtugV2gQruCyHrc+C4UNTc9zkoNyph5iYgqcApJKVZRmzYuM0sD9XWY+iJTKzL9W+V9XU
8dCtJflGazUH8BEp3jhfCXHrwZjx9A+Dfxu0xQzMhLTyksmSGKPV8bGq5TObZeQFCzEBRk/SkEzt
ZI8OWLPHSEBBPBN/va6bPhj1Vwp9rGenKxZ9KOhNth+nSRKQVGJGfcWu4EgSdLJu2U7W+lansuAG
zMsUcRSMEOqHaaHw49+joNfpW1f39Yf5FeP8CQi9bd6rR9O9v5vrr82vf/OMur7VPBdITkz/Xz/+
WL/XZwzyp//Y/QAf74f3bnl474fC/Nf/5Cf/+Jv/t3/4B4T5tDTv/+t/EOdQmfNv02ld/RndRMr1
d2jo5df1a5705ut//6HfIdHgjG5KcCFQMVDR4Jwc+Dsk6qnfPJZ1Dl0qcJXzZ0hUyt+wvdj8kCeV
9Nxzm+sfkKhn/yZVoJCEkZKhvIA0//+8+buab7yu+Nx+/zD++O8/l8T/HMvoOzIMXAnoGqDFFJ7t
nv/8T9FnVcJDaAxm9lp3bJnBHOfv3NyCp9qzaFuSpbzx0in9d5WFf1z3/OK5/50zIPvzddME4eQU
2yvPDTusTbnFHiVLc3SnQv1Dl875V/3+QZzB6d8vhQ3edb0g8AJqGn6+VLkm2ToY8oDGZvJPhRie
Q7Qde3ddeQ5d6+5P3/5ffKA/50P+cTVHEfwRCFdw2Z+vNrUkW2VmXvYIS0g28R2MGYxVW+xXtGlM
0xTB2DhRqerHv7/wX7xNpaRjIxsM3dCRv0T0pRPK1ay2+CYDUtiSXtkfgyqXXZqtzo6jd/0PGYx/
db2QY4sIbIGa8VckncVH0RwyrPsyKc75+BkBY1vdreO9gvwO94jszD8lmv4c0Hf+cEPuV0+63LA8
OL+mj/fKcGTi6LQf8ethZsLmFdROcPj7T/LXqyjblrbnu8jjHJ4N75cbxuo81JKdP+1lcM7na0xy
ZJ//pxDg8/fx59uSq0BHhLiqPEWggPNLMiCleFZVKXR0KEso1BTFnH7OGiTnHJlW+x+y8f/qYkCK
rO9QHvK/3ZUmcVDzKD3v7bhJDyqZP2kXflCk7uu//ux8z/bcwD1zPETt/Xz7NyKrqhR6eG+F/m0O
NIVykWH7/+EinjyvW5KHzPslvJQ72g+C3uC4F96bADa91NAL/7Bs/NVHRhcOnxaroq3ELxcRSVwo
DbuzdwI1Hpp1RQcX1leFTtX+79/OmXP6053AkYKUM24B7gOff3u/rMHKXSaklEVxae+qjb35V79c
SLgu37Fl4HjsPeGvPVwTujqcsWW+T3ySMzdrasfdg1CZY+5pIejT42zcBoJ3jQEuRvR6zTM2rXh+
+PuX8cs+c34ZriuFp/iHJ8r+9ZlC0hKsaN/2xp7y9YXQ6DbYJKkLnIIlJWigfxLxZcbPqv7drf/j
yiz7yNP4ILAx/LIgSwbcoluHYh+nQXFYkJful4zgnY6b6+nfv0mWDXZ5DLhEa5y/6D9tpl5CUl4V
2rBCCckSlu67N9a04WKMvZWS03J4AK0abv79Rc+PNAWX8KvscD9fNM5cG9tPR15i6iCxGXxjQARJ
Sa+Uwbo+owrELzvW4v1fXpf1V4U2NvmA75Mh4pfrunZd5XZTkhqvzaOlfKLbk6p67Qtwj6kf6rvK
LbzPf3/RX5ZmIV1H2K4tFbk9js3E8vNFvQmitAqdct8uTnA/mWAqtmJKYRz+/jq/PPy/X4cpS3kh
Tz6j1s/XSdI4nHoSeUgu1fG1zEfvrnF9eZ9o0kz//lK/PhmhFEqS3xR4fJbcoed99qebhtgJPLGY
OU1kvqT/UInuQrHzC/60vBBH4pFFwzbD90X+ZvjLkiwGj/OrcL3DaBLJWXBZq9OY5DbYcHFOIstw
ImGJ6krkS36dufm2qIKJQgQ8P9VmcjQsWYHZjpwhj9guv6E5djNnOnzxjPSsaEx6+N4ONBp3YiA1
VQKSDIkzcO+/1rh/TgXONR2JYJ5R84mewBYxppSICeNHjVWVx2wicgsMtROnYe16ec0B1CJT0S0R
LnqpwLRiqemzj1g8hb11k4cqD9VL3tOXjtHAu3FAON/wUvrf7dGu7gsrG5CT9sZ/TXOpDZozjrck
nK6wVd2KJTpKeo2rqGl5JVtl6uVokroneEF7NrFnvqMeeYjjm6Hv1n7by8CMgIE58lS1irPwcYR5
68WoL6TpJSZRx6T91nNwQB7RMiJ2t/LQfypG0hVhYttZEdqn+fg5I8zesfrhqPFDa/kmEGe9JIUo
ws1SOSXkX5kTO+Fptz1lLO3nHFsjDeTrUDdkRWjO4D5c8otO474kUMcu7ltIRNoDCF+71JKQBHKV
5RofY6O0gAo/Kyy7tj9LzayxGCB7WsSkzDk1mTGT3z/FOb11VRo4ZLQuVHhtCnrQAcFzlc1HEswC
G6WjoZ5ZrC0FHIx2F7620Ly1ylj5fiqC5ntcyvVWpqtNJuTSCWw8eVNcN6i1xB3GhekOcS/eIPoV
anM1pByRWfkn8PFp6Sp4yWBwvq+pqnsU9mj+Z+QFX1wnnXDQwDzBi3AP+lszVhS36DOlvUVJRXIE
JjCcGzn0GUGx/jgBKAaCFDeVGPEw5nlHYA7JGB/hmDXBpoiDqooS5sfX2E9rF6OybrK7Dgz5ElAg
tA4Cz7SCcpnLV4Y+Rxxqkhj7fVlbVn8sNNmfHKCTEtRO9bzCWUwd0lCS0s6y69g/lGhC1guExRje
zUpsYp2rot12dWvZhB7RZRZlQDNvaOkdTDNIayuYodG9bJSb+PvGGXInglC173k5GRledj80URwP
woKXax2IE7WCIXZt02hcMw08zuyr6XatnByuSInlC7a7htRH7c/9jtpA01/l8WKo6klbaHeLYLWD
jcMLXNuRfb3TWVOWe1HgMr3AEWUMyOXa63uMzLFHBq5HFLRylmyXM6VeEohyzgmtB3LiSD0u6D8J
JXIwxDLVKQajEojlQmIqVngHC5VeOLGkiMRHdU2GAAJkQljGjTWEnQPd24M7QTDD7m20J2S583rw
nWjxGkzvq230t67DO7At20J6+xSHDCFxBVkCqByUqZ5Crx6C7QhdFuy8dYztrW0CZ9omHR63TVL4
ZBtVi79GUiQDjOjayU+TbPznNNU2MTUiX75boQF+Xj3beBf9uqz9pgH8JRtZpP1pbn0pSeCs1WuM
DN1caGprdFSDp30mkhNiZrT66Xsay0psF1koQLs0VwMr10KAh4/MBQHq0MTTPijW9bPH5H9VtTb5
b7IC6kPqV+kacb+tvf1kl7WJKtUWh25ZrGQnxxrGgV/q6X3YJMPHNM6Wg9QgzW9Qj5TNXvbF+t60
FX/Ncwf53DglvGJQV9wCTS/wFvu+Sb6OYVI/jBBd/DDWvG4DgIfzPVdVTeAsaSbLpvJUh7+/wexy
aFSCnUPHoTXu5hxp96YimyzcKIdEQQQJPgnuPQaEYxnMTryzOE1DLYeujejDVdWFmX7can3Z7kHZ
TH2h82F0ty7eNLSoePoGMNwydoEivfhOeX3xNuYz1sbF56+1doZNp11zqiFSyzOCXcrI98FWln+l
peTOB0EKwx2pryrEk7U2447vAtQ4XaqUiNNuJB6nmAaFlhRXviRwRBt1dJA/ycPC/IuzpJ7QflQs
8WRnLKxHpcGWMfVIrnOo6Y3rz6g9qqKqXpqOWOgiK7nP5WCsLY0d1bU1mvQbCvTvnBWmKPVj+5a+
EpinlJAFsRbn0GImDJSH7YOoWX62dWETTMHo0rz+AFmIVYyRl/scavlk8x4rA6MCr4mkp0sojrE5
UJ4IdjmX4ynGQnU1MI6xMNS7QYZfyYq/7WUZ7qqy/F5ZZCCRB4UN2TLf5dCvj5Obf7iBv09s9yjS
4LFoh5pEcftlIS4isfMXTDhHr3EfpK7ryIYqJPQ2y64JEGzRvBNZFBTk9rsLGbtwoW3SLZfLOeKh
Tnm0Fna5yJdWRbSFOXnEgfAW/EOo3DoqxrK76shseBbGJFuPbGXpw8tQOxJvSD8A7h7TAT4Qu3zn
k4eDLbI/ZQvf01DpvdWsy4XTlckt3pvxaqJboKdZj4Uv6rNz0pkteeYx27fvonWa76ovh3kHm1o/
dfbYnkp/CTZA9eTunkelQ68cLDQylG/9WhPEnNjca2iWWveRkHPz4JWCOTYNl6eUxDJkqw2AV8Yb
OQwjHIwTVtmt1+r12eudLwRb+1eCUvhbTA+pjsBX0hfdaKT4ThUUty3OEIt5airhDI3xvreqBCBx
yiG2nzrEGF7GB6LCT9O4EPCNTW2RD2ogaC8fzafVwpxNCs+jCWxg4X52H6oml2QixEt7oUbhP/jp
JD6GsVdbjRB3ZyMtFhCT23VmVwL1rocIUWXq7LrO7r7FjLIZeHAfL0iKZky6KzLDncwRLkUV/2Nt
RTy5X0SP+qt2LRKuFD4CYph7noZ66u8C1JR4cwwWEIafbxki4unZlMskdmlJ8ggWzLpAKmO3yzt5
UPNpmdf3WvrDrp4scx2DAGzHupSfR22n34t0ke/9GBhStXIGiyGpn2dHefdzABxyfkS43TJbTSei
6Jtq03bCfW3scbgIJ8/+CHT6ZYbuu3dJ+XlczHJkPCp2juVYHxbGm6s6jNtzVtlLQuHoZ0+eI6AG
c0IQAHeST5oolliv1CXk1UVGkkrkL31732IQWAlIxFs36bDEeBN8jDP8dbsQ3xrPmbvLERDuej/r
YYats5ZzcpenPPRIDqyE3gkPD1lKFAakQ0JkhidJX2pQZjg29rZ8cqoHVF7H0F5vA4ukGjRHjn9q
ZY3HQsdKvffJUrGN1lbVbRqrGL5OuIbHcy7itGMqtTcK3fx+USPVD5NdbFNX7KdYEpfgQnJmU1ns
lrjDVEoMI/JphjmyNeVM4dda8sg6xMej+wSOHFS4zQei5aOmt91vMOkKndr8HA8qf2zqnrRt3YTL
qbUnMotjGynhFFevAkfdkwnx4AUZZNSSz+ouGyrxRJlS+mBnLjlXHOWxdaXGIVSU6RZpDZJylBPc
VGUw5Vcee9rG75rh1GCtPWCim7ZqxZU90wVAvrfhkVsyRx4tRP453uZdMI5LxHtO9jNBh1hI+555
xSBW6v1zyjNigs2A+PRk676/ZQjsIlmWPe4vqfjiSgKLGa6tPlrI07vLCMR79pp+FuRapy0xiqrA
WtG082u61gG62XFpdmXBhr5fV1ffguauRKsIosQ3YTYS6OPWC6sGM95p4lvC9eckVsQQ2PAcLf4e
7ivElVkVCN8nBHx0D0CFr1gmJlQbxaTd+0wykB9JrpFvpVOP6WVJ7Ju4EATrt9eEtRtDHgxGyStR
BmrF5zbUTCxOhZaVewldSlszfwTIFXdpbTlPXmKRfBEw2JKWSsNalKO9nBDQQUbt17T1+H2ldJez
i4GcQ94DpQ6ZucWzXDO7looUT+QEw0Wreoy8YdAlT0QZ1sN9a3sNuebWO7GiEiUrMnrRh3aEjNra
C1GjoCal+1PIjPNOXP9ABg7Jxw9nbmdX0/R8O3nZ64BPE+9xfptaQxupNHHYpBnLIl+jL4gmfOsD
UqMGSzMZfQOe7ESTrTMwcG0WHc6vaz6QRWf3ojrM05LvZzbZIlo6iO8xaNjHW86vMI/WljxNFloF
4IHTjHoG5FjVmn3WlvZOiYaurUS2Uww/pyJp/Gvfpot0tKrhUVkJ6eIeMc9kgZUJPgoiw8e8qwjC
UE0amSJN+7v/zd557EiOpFv6VeYFWKAwo9i601W4h44MtSEyIzOoSaMykvb09/OuBqa7B3eAux3M
rgolMtyDNPvFOd9R1aou+STKHS+P+9DXPehTX/md2Pc2q+4k8vnnYvDv5IIr1ZL9UVuUdqZIbUxK
eZo+0FHhg4CRt2E80x3BgaxkAc1VcV9A5uhhpB68YHW+sFatr4gFM7oSl+5Iohi/mgPXs8f5FMTM
gdSeb+CVXYPdYdNDXo9hSF3JJMDDxYY8SrL60kpENJDwtU+UhsHB6zvU4a1s04NfZJe+CL9cA0Z8
dKNb0ay1u1kqfUX7E/VwDHLrrVnV+APyuL4Lk9BGcTU0sBNK0Nhm+YV4ob5XKBfv+65dfvNkvTJp
Qw8KKqLdBCrILqQU+Dd15x3Q9+gntiOnYM4R06xtyneLcdk+OU26kmTQfkCgud6bYOKcKvTYYTiO
eUwCxksb1zP2uUjD6OilgGUEhyJ7+9p9o3jIX8Zqwi7Y+0zTN0CbU7Ur+qSaD9GwpC9EVESkQKw6
BbKSlDyxVPaf3IzAMppRxSFnKZVUTYER4NWqnPQeaUxyCnu/e59VZ2fbgvS2H1YFh2kzY1ndsklM
nsFQ6Av+V7DtUVAHiC4cHE2ZJ6edr0vrh9OsiF5K2NH5Vtc1u+HJfhf8/XPV+v2ynSv9cx2cH0yY
xD4t8emuSVtspCd1nDc9CrKZOhKUXHXJNfCbFpQntWUbLN3GpuHesN2xX6yxm/8Q14Liq1Zvg5zA
ioVWcpUloWbmzw8grzfUHH9U1HOwexmGODg/i1p+2H2PFVyqZM8cuPmAxSXe0BB5hLcTarbr+iz8
FSwru/3+yrjZmNF2iPTu5bpPNRrdTdDUNshFzuQ4zNs//jUxUTmpdYsAMKxvfJ1aCPavvYN2p/UD
MsI1OpIi4i4BjqsPzNWaelfPq/yRky5NW0F194kAQcRFvVZ/3KErb8Hgrq+z1Paz56grL9aCHdTK
Ea0uMQ0VEEG31QfbckBimKIJIUUWaOTV6EEf9UD2ZJlBph40LganKUQwpQpjxaqxwApFJkMWb/F1
YOwbxhUZ1DK4hKRn/Pa3dY6XEAmaS/CKNJ6Lx16DGFknf3ydwpRSH82gfzMMgf8mshJjQjZ1PvKW
JZz63TDZqHNlujRNrE3Q3QZLjyCDB6Sa46iqSV+A0GVtFAQWoFrtlP+cyD8iIAAQ8EOC/WlhK+Q6
NsWT4xRxDbVcx7Nj7K984FCPo0X5GC1mxiibCqbQC9Ii7B6Ost0pBs0MFMCfMeDtOD1SZxfgiXia
l6ICqTwAT90GSrv4JsLA+bbQUY98/aODL30IOn/TLQkiurCs7AKRoy4G6jvqL3QSoj0wUiiv1Ktr
GkkVBOo7YU88x4muK8hzzJtuW5axl2JdaYMLnAdTHKIWfog8U171boPzYOmogBUFLRVCRNfTSlDL
LeMlWlK8hZCL2Ikx66UrdAuakyzRAsM7JBtQg53xtihSOPdWMZl3BjYawtA8jFfh7gR0JpGLJowh
Q9PcawmBhwvcHFoEIDiscYdTuaPwAJQym4zVx9Q4V/8lSt1QrAmZiMPKY8Kr5V0dY2vanOZ6coad
wag5UT068tICAYiYQwXTY8pVRQwq36yKBUftAk0tQHKB3jiwzh1pOcUu6EelNlgU+peqGuC8+YvF
pCoAYPRLO4xugWXnNB6M/jQTba/KZRy1vrq3C5tLE2UqJxJke+zbXc60Ii4lweSUWLr+zL2p4wBd
dK23i54w7qhUvneRAGY1qAhClVNJUBq+hRp163n2eitAP5BZO3jdfWAC0JuwrdJf/B/9b3LmKDUT
2HQf0h3D78FbzNXj3yx7HFMdWRRYKtbDipSVxm8dfLFp2Dq6SB7dTu1af2Zmm9oM36A6wcvYR1Pg
va9gH72t8i1bHv2uQRuXr5ZfxHi0mDvAtFpBzXfOeB2CMd0A4pvqHZMtfY+eCtm3FUaYoPLIIuOr
Q4TCvJpQ9jDuqYp47Ruro1UbHGT2uIJSOLbUio8ZXnjv5BMDYICAZ81BJoB8tmbpULo5rVUGD5CI
vH5rMdyqCDtq2UlFXX51p7oZDpDK89fPIMjlDz5z9JyHa0mJ5XopkUN51Pc30Mb5WCE/IxdnoEpx
7ua6XE5VOSKx65CBbUba2Hc9UmXsDOYHKILL5D+HhYsWqUuRVmwT7YwrJoACK3kVudNrbvekc/i4
usSvNURAcQfufl5vqXoBcxV1rv4sDlhg3I5AIzazHYXiMipG5CAMiNAGbc/oS8SIke0B33DnnldH
e/wRreOe6sIswvumSrWI+7TzQg7INZMlcLqHtPTTKj9HAygT7swgiOZ2By4CMgTgQdaIwDaRMPv+
1sigtdJj28oKEItWVbtuZ8R37UPIZYxIjbE73bQqadlduyEsoGKpg4k+MqVNAhQ4FLx21PbA5rHx
xqq3PQLfWiD2b7bXgMkkhiLtDmnZaSS40VIlSMJCROg+cz0FVMYOdVyW3UTFzWHNJx8dG2dIURFW
MmjaXzRPV1IPyV9BkZzrkvJ1l3RVurxr1TlEg4xlWDB5pNWMsyVgQu1aRMnvGOPqqSY7QZFDIoT2
D5k3e+3bKIqZ+gPuZs7jXzTuKYPInOFpJgDqbAtnqnadclT7k3tk8s5u2ba/Nb4LvM9hTp+2zhZL
F0bCCBi8ARbDdlFUtYfSH0Ig4H3ppW/MDvqEEIWwptht1whsm2dD25L0PVBWS/b4jAl02v0pxaCs
QwDeSu7UggTxo6gGFqll5yCkXEkOgLrAJ8pu/KaY3oqC8cjWEtiHKZ8Q2MaWVYz1GY2f8W400jGy
4IJrt3Vvspr3OUyTcGR2JcULNozq+mWD+xy1tJ+U6H2sGjl5nJekSpY3d+1HcZ41oTaHxFlAXYqC
wQ2HWhbcYK5agl2udUCUhI58zFNlmz4x9805jrNlsKy9rRLE9DIN04hnapobDOBt5G40Jvb5PWks
O70IqcX0IJgplJgAEmuFRSxw96rGX38SQwXCgkfJ9hmZoRDYibQIvot5cpg4M9uI7D2FhKDTnLQv
YkR8uX0z9UkXPHZ+UAIXHEpK7Nnx2YbbY0EAX+s1obVjnp032ypJl/qoeCVHsHO1ao4ztuZvyu5c
cMcABXjMZ8Dhn3mTEnGRKsdG8tuYBoeCtYwkJnYl7TwJgoFX/XbTpFopdFaYKswyrStdM0Nia2k2
YVv259lzaCif4tBZzUojgalvm3mdyv6gL7qSfFpveI6SjGwnouXIpxFlC8m6ba1ng62kPbSNrxdQ
02kwHFxTB6CdgmUsYKDZKfwmibry5M9jGUN+JSN4cGDsbQbbeA+1UOIZ5ldALAj639+oQgPnbNic
oaEH5PagPD1z/8JPehY0wz+lm7XF7ZqZ9NuzYRZsZJkq6wl2lP8Eugp8+ToOUfSxelCfHhinzqS2
uZ1/AyagM+dIBCo96pUe8jJZmSj3FTmsaPZBrMFCXUEzQx2oCowPXZlXz0saaGc/eCuKeu322Wt0
HQnRTI/Af4pk+s2MjA7c9KSyHZaeAck+4bRs7pJsSmnledI0eYAGdlzWGCm2A0/3vRmS/o46rKZV
HkCQwLFpwvKA3N+fL7iluOHRChFvjncNQnpKK7tzko7uM6SV5Z3siuSL0mU61y2X68aEVbpCoeoz
vV9SkT2nXcTNHDU29aM1IhstO0u08WCoTndNl5Y/uqHAFL+4Bu9vPdk49RcI6kxzHKwcJdq234qE
RrKkMpieW4kELG9j4eMgO3Omlu4dXTFbEZtR7ciL7nh7OS71tw0oNiNKIZIVjyVC/n3v2rqOB3a/
zqnEqlTt5aRq+EoQKhXaeDur9VGZih+VqLzAyIvXFBT9xaiD5R5nM3jdpSXRfh/kedc+NxMOS1wz
ZmT/sSbetG2juSeKx23S97oJr4TNmiU1LsnA0ee2qWmzyRrCaFe6sgQZzQye5NVBFp/RYpQT910T
fdaET1k7uxzJO4HgZvP8hZlXV7x0ST7fpY4P/4e3IbPPYzkyY4Mt4f+Rxpa4nfj7Ik7sfgKsjIE5
2HhALYGaZ0F9M67sTGPP9pZfojbFmUVeyQ5tKO0zAW2KV35eug+bKAkaaM3cmrJwzn44Ni/nXZSx
t2Y/UK7gdwTbG6Asmb9zmBwGcWQN5piPlc8qnyCJFeijwSU41eRFXXo+CNW1h6H8atftO4YyGfx2
cJxefUCb3hSbYnX88bDoNLu6IRym/rOt6KAH7sR5M4F9/HTnmg0wuw/G7Ex7mKOw4rTQwk+V+dFm
VWffRMTMzTcioQE9mTCgOkzbUfW7FFpguBtCslZvrvtvRJ8F41HymJj2LXZAmgkC94rko9FWrJ7E
PDgb3eRw3qu5+WMPmD9JKguuMS9dVuD7UmpBRt1hHJplSoXcQz27JPTP0CrXid+YDsMVX26+CEap
kiJ737K7hY3K6DUAOy1W8kzBdVlbDjn7ncji1nCANCa9qVl1/1qjFLx8G8mWgdYwXusvpjD1LleO
79zmXI5qj4LVUIty9z65AMzwmZO2Q9bK2jX+AaxAFsHR5jDn9lfe/FBpxRNp66JzPghgdl96XCxP
2PCt6OgbCZQW20JlcWMZ2cZjUdbjU0+Fw94sqa0/BnaxOJb8SKeq6dxXipJSxsSSwj1aCpn8EK27
ljHf9bUhNSWHAwxoMZHfkIh1F5bumhyBlIk1rvLFqUnstFuGhaGTZ/gwed7eArbvMCwHhkg7RB0w
pUcSYX2QFk6GGwjjIit+UBtE9eS+NP3ezL6sfs6jn4yPsrPzC9EqibpMHibarfHQ02ywh+XLmQGS
/GwwHY3xtZhMTp0SrBA6aki9Jx1T+s+y6KP7CfLLvKtcMTyFZUG4S6CQwDMGUyjH2Tcqj821P7+U
jr3Oh8we8bP0lgiTo4U6MDpO3cyPSHkDtYzqCcTHRAMNrMoxs8LgmRf80Cmd/J2uALzFUTnDV2RB
4hGJmkxEZk3W4jByXWXYQr1pggs80T44BFMydJ+qK23X32JNsZ1dQVjU8I4kYPhcMo11n++RhX0R
XMHcZupgACWF+Eq7tHgx/PYW4N4EHomL9Hlnd85Aqs1apQYuv7+2THTDqUAsI5N6OuSaSeAJLE7g
Y42VTIB23joTxkGBHfzqQkHC2QjvJNgsS01iJjmz7c8ULlp7bFD8RNu1UlNxAFxSdzduZTEWN8D+
5I1JM2F/Jk42OOQky0muTOwSD9eBWrvhNTAuQ+ILAuNliYWCPfYaZDWVCIjCdIHXADyGXMA5qOm/
HDev53Nm1jraaEIqpv0U+N1wUkvr6pulpM3bBZPJ5qPPnaZrhDbC/ZNIDsp4zrwSpIWunOIElHCG
rBmGxZdXzSxIiQyQSJUXv/fPM8Xab6IOqj7Ou4pVY9X1Mnic4AjJ52CY4Vas0NCyDWuB8o9GIuGx
jqAPuymvf9pIqCrJMxEzmH7u5u6ISmWC9bd0PbB9SnR/m0s53/RL705Ps6uXD1Z/WYV1B7b6ZtAa
R/xqZ+J7KEvLuuOVqn7gHrd/ZNKfP4Mxh3ZK70VZqyf1CzETLo3ZC3BZzlLWj9qjHoh90c3sBwII
BnGgGE9skoTV2SZ3neXb74skPfA7xihYpBJWdbOwF78t6Nf5F9sq4Y4aHfFJGca8oZVsXS+MOimc
kNvgMORlrt/d1eIvLbo+pNd9iMdpzfMlYxXRd2Dby8otCPvgC/cvK+7BkFg424EE5YWEuKIVw7FM
dCazUW/JNZGYUTTAwK8nwp/DrjTdHj1fMR2sVopqB5c7fO8Wz0WiRIL4uIUdTKiwb7lYjW11jQ1e
IRAHRztNQSnSgnHR5QBhowuqbd+JSW2unCNFc/LOoGGgKigtx+x8BIW/fVlb7EtnGEckVCf4xcp6
yPe4noOfAzbR9QEPFoWzZTV275KvI7v1WMHaM2dg2iWU0XCknLCgoLEkhWWaXtard4ltfQBf0lSJ
YGI/q/acMmK/0kq1eIqIE4P2L6LmzG8froOVpdzbZTKPv3OSi/pt61DTbrDNGbWt8kjVSEdhQm2b
nPHgNtdU4QRBdFiDObnp/0i7qOtzIRzq3sbN8fJ1eJObU2Z0Ab+0YZmJ32lS98BFyRKGQuMSad+V
lRM7xZVHIWaAIFurD9nnRzY8qDkjFTq2w4qgyeBqfzdyKt+CYaXK76sBRhrImKzdFj0W4DTrrK+U
L+0H2ghcPIkoq29HoJa55lUxqJsXya9skOtKaHITufdIcJlD82Plh3yEp7tBETCQLS0t/2HRVIAx
jM75c2IcQXQdldMTMe6V3LRkAaUM1j1A9pJ1a7XBtyseNKyNu5Hd5SuPMbqYuZhBTlrp1eLXsZpl
gFD33osQfXsN3uaR5GgfZ1psEggevGhcGFwBxKCkqRANbjrf1u8J3T/YjEilhKql0XCf6Wlc0IeV
PGDuWHX73Bfrly1d+Rh4pffRyYp1DcwKip+IGet9aRayGtK0+clEMziV87Ssbxp67s/ZJ6E7YAaK
WasdBRHv9mTHqqrcJ5vYiey+UZ3F6HDi5YrJ0JJflqiJkoUTntNyprX/JesV3kMfeSOJQw5qqKMo
Ev87rIsr89Wrh32FQgoRlNEtZdjq5rdwwhnUDxwNEQ0knJubKZ/K7tMfPIC3Nth+MAeqxKFbtKSk
besyGeC5dePK8thYdnC/lAnXeDrwM8JYIPQEgQkagguLk8CQMzNYGk5D0/OuCt2V1PFK3oaQ9EmO
ygPKO1TFFBm9GfNvl1dYQ2oMPIJL62RUe3RdoXXqQYrxOx7yqzEzFcAzgNHYx4L2m6QX/L7qVi7s
gDSiPcggReBeMiyK836NMvcB6on9TWrJGHGgrgAw3HRob6UQhpPALOZb1mX5w0LErDcFU/3fXGcT
agoLC8NmFDNBMKMEfI/cYCz6lwnDQZttBpl6v3tRFd3FXCfQ33le2PlXF3ZkgNZ1VgI4hWlT4vCP
8l+sR2EUTvPULifQAxLvfaURX2XRsgLrW7sxrqe5uO0QPxGIU9ht/sOd/IzqgAwGcwhUlrpfqAv0
tMuZz5k3/o8kcBEETZuTtAFTTxYjutqauUGW05IYh15lAhff5CaUsVVV4wqircYMf+RzMAvUUgEU
qUkwYPI/JIz0a5nSamzcvO88d4vCGY3aIMAa7qweoPKG+R77N7Y22bSVNrN7ZAqJ/6b8pAaGaYsu
vFgwimAfkkG2yxdEGBvX7TFG185alyc3Rcb4ErJGvMXMDxNigR9JAt3AQUhEUBVSQYHY2Y9pGrVx
6AVIEkomPe2dcNoKd6TMr854UhDQqSigwRsytVBkudBgu7esdxM0UDMkJqSDKKm7NNlUKfXeJ8mh
xhx1lNr9q7ZV695T4GDDKrjI6q/CEJJ7U/cOPxdGzjnLb9cqb1mAOmW7qITGrA1NLFMNnM4qK+UC
SchEeKm7tkiP6PTa5mKlIeQw1gjAJGOdWMDunWlENUilFOKlUb5t2fEchTbmYY+6b7qSspqUOxIu
H8fenjVdIbZ6JBxNUkRYTYvGwuc39pWJrhhvlGeAcm+GZS5n0s+X5otSRPf7fpHFR7eAqd5PyrBG
WHg+XmqNUoSEpGllYA9b/qdtmrQCkppEATyi1KrPEWSLGkHcPDP898WSPq7t3M/vOZHz0+3auO10
RO5X5btmNglC0yVvbUhXpS3fC+it3wMPcb3tPJkscdq61XUnCeofjQeqSILYuA57ziqrq54Ub2Kx
dRHVzvFiPCkv4PSKN57epT+QjiH+EAuVA8gdRo00cx0aJr8V/d4pKSD87/mMPgwYgaJmW8xClJAV
aTJ/1ksaith4eGO2GfrnDIIRUBpqkVpxfeTkMqR3wgvIokp1Mr6hY7tmMhUl23CB0DY9JoQdMpWF
QYqGLCzq6Zec4IKhXDLKR0qR+YCguqLRNw1Lb2zCGNuC4WhcdUWXLkA5g0dEKTVTCSO8r4Sxb7Gz
CyFsxjsNXzCTjDTfJVkDy2NrN6VEQVoh6lJxYSPx2otAB+9Z7qFQKGq0APuOZHDBHNpX+kZWEEH2
fooFf09YW1bfpA5rkSO0RrDrwHRAgpEPVsD5X8iPYD43FTmZMfjOhx2RndZ0CEb8AmdUhcreZmaU
LTa8lSyt1p3YXI5pP0eHJEJd9WE5CwUM7c/aH921trMz2uzGjbO1C6750TmcRNZLcBoRO0K791YG
nmAw6dPvJ3uECVYxGwLRze99uBWuRBbJr9ouzos7jwS9oJDllMHmOT/zNpTOi+0u1/1kZfXQ5Htj
PSauUv7FsRJb3GN+77Chhtxlp87qJ2fjc6ETWm1CjFDyjGRD895kcGub98TvSRtpaU6Z33Q1hDDl
JmtOI+cxAmpdZdVvw2AY0yN/T4efVsGS8KFUSTu89i360EvkFivexUgtwFycVuTh77wnd4VUFYhm
hKuWCZbvO3cW8Bzh9jfN4zC3zvQ2pUSrN7g/hIUsBzX0aHaOKMvhw2eqSI3Hzj6EQee5FbnihhqH
p38GAPg+IzrxqQFVmwyx6yZqeuH5h0u+TewqGsFtgAmv7wTmhYqIkQo9kJVNa4pmiOmjjqPc6vtT
Uao6vcGIj5hjVapnRMEaP/zd5mGbvwVOBZYJdK2lHw1eYNQrpHdkDswMZ5oRiAxm+mjH0nFvlU2g
SUxiQNCZq1ockTwlbMoKuCoLM65nuBdpWZ6JTBga916DmIJdMRNv2ROmxorkoAQx73cM2fr2wsZS
XuP8UNGc8zYjhHceWgR7TR210fXmcy+1sUuw8MNADp9PKi7RyBEYiiIqCm+bhyogyClhb5hTxCEE
6dEqYmpALLixaYq+qlEhG9QljTHgHF+fI6C2VJiaf3CeYGwGVnCkMkwJ8XUlyoDkQP5FKpZDMlOs
queoIO8KyBd577I5sgdx6/5naOctb2RZIVpcz6FycAYYqfvpUdv25DJKkjAEx1fNqOUaH1OXhVq/
arLYM2/P0ebb441YdNaF+3kZmZItFhruNPZgOkMz0hUYAlQP+TpUO12vPjpQpWBlQT3vJHIAQKhp
x+npsg7kMk5730KEm9UrKZOLyVhDZqMm13w3296ASz9JMvBUbDhDbzihD5PLQ+W5NleF5meLnj0/
T+Zjz17FAFQFWReHVQN2aJ6H8DC2XvFKriBbYKDF9uPsmfo7xxQDGKyY5R+uNS2oSLvwDXRO8hld
01g3ClXxSzGF0WGxHdMfa9cqP52+k2+NJaP3bGjAXdSyHsBH9hlJExs9yqUipGx1MLHkLfjohuX2
/7fj53/DRnFb/ou/6v+Akz7k49fPvG/+12lAtfN7+Dcn//U//duUbzmu+Is5mUf/jDWQaw9X1N+u
fAuH2V8BNdq103MFTm5MZv8kldI3/3X1ajqRcKSLBdnGGPZPX77lyr/sIML1x3/kOjJ0/ye+/Kvr
63+btnDl4wSTEt+pkIHrOP9p22T52yk9NQYlGYiWGoWk3dPMQuxjtMjm7u/n5b/FAFwhBP/x52F2
8xzPi1DzBrS4/PN/caH1ol5yUmvdO6th18uRUu1cjioWdv6dQR1sO1W7JzqkOFjJA2MOK+08Rq7u
eviX39bD35/wX3kE/wAO/NsHZ6/ju/j8MOpHVxvlv/8gran9kdOxvVPXnZlx6ZgbMkPZgSCFGxg8
NMRQgA/YtOwWj30vv9Nhfm6ICozFMsm7JhiAo0UIIr35Jbg2zkstnCeXbJqRZmIPP75DQgAMXgMr
igGN5ifz4QIXv+r22/P//eNgGP/PL1ZgzQyCf/hvA4Hm8t8/j5JdVsulc29r6CIEsfSbad14X5Js
1HzY46yZiPKtbgAep+O+H4/V8Eh92T9EisN4E4ijtLb+H4pyIgT6w6B+DuHOuDsUFHRUfN6uLDcQ
vm7X9lIQPMqmctywKSZFDRUVRKaTjzowICPmielgT8tfMDneu79ZnJYWJqmNuZs5dptj9uZ8Vut2
DQ54Xhw0Ii5zgBMgxvU+al59gsW89qtxgH4ep+AEVEc2cXJEa37lu1RxxB2MUr4+TCEqQ6AA8TRt
DXFDVLlyzyicggB2ThZt8zxWT9NDn+4hOVaPBDJ8eB8RQc+kIT5E88bG3wW7angrUWMUiHmYw2ys
i977h1+kljNRQuP01j5ab1G4saOt7e8XssBY2wxfQG9xj7TZLQqh8StHiphstYjrs4rpfeyjjDak
9+GUKesDy2fpbNzb4jY4yTh4BmNG+mTyZwj2oB5RUTCY+sVvTT4PfKriSCIW5rfghdTBQ3IQh+xQ
4JK4zd8IBk9WwuVOdNTR/fy6T26jC5npd2uwkS/tedxXl+WdnaS4xXsGUpXFbvrLzJtwu970e3lK
nlA2k1RPbvGigCYxTD54D2xSSduEPElfdB99EGJ8MR/1r+aW/MyakhlC5Z7ly2H+xquSPFaXeUtC
9Snb2fGgN+lWfa6ncL+8plsiWLf+js94YoTVMYDbMbam3aKDUN/Fd4Te/hvaXmGfdLhlkL9J9+2Z
+T0vn3kobllT8oV+oJ/Z5if6czB5056s2N/lqX1fSXV8Ci/Q528J8TxFf/RddRc9EtLAgr66Mz95
bdk8YUPUG8yXhFPsmsfmUSDgRqSGoLvcIg73gOHZWzYM/3j9/kds7v9XqTSc0P89o/vys/33q8/j
X//76nPs4C/fwyru+aiWPE/iUv/75oMd8peNcDhg4iwAEjhcSv+8+Fz3LwlYJISjEjmczdc78Z/3
nsOViEINM3bwN+Im/J/ce47v/rvH28I3fwXiiP80spdZCkFpsqpTZ3hNfC9LmXygAvpsBOEfQDoN
sjmxWKd8tqZbjw0OcRON6fTJsOdetnJB+LqZ07X4loPISbyp++4WbhZ+ClEZ3mT4v/JxQcpA2mYm
SFhGfQZmuh/f1Vo5P/wrwo/URLxauAO42zZpvVTNtk/b6m5x++DNVv18Y5eFD7+30ndd0ZENmdAZ
scqdrtZdFXHAJy3JN1snMs6rIoITbLjBmLOIpfhKMN7iKV8V0WbO7H7brNxLrI0zehLDKhfRy3hb
WTWRdgvGtm0XFfMtxAEENFkzN49WbbkDo08kGlFZNvW5JqgK+Kc7MhO3y2a4OEXWn9DAofXOcd7E
YUH77ddM/Nl3h28rcC1ajtC3wC4ykHjACTc9V96Qv6L47D4ZdhP7RvTJGbZawNjcTG9L2DnIfbya
mXbYEXbDTD8dT13GpHqrrdbf8WVArCMNjeOwndpfpNC4yW72+/EgWC1WOF6he7EfELhhURjp0Kmf
yHli1CpZ4FYGMwjHT+F3x3LIpjuiUbE9IRFmOpgqVNF5XaC2tRERPhFFCJ/OLPz8QX5WuWbf4bDi
pWmyz4zzJ+gwWqtnFq3cDw7+zs9uMvXtlFbWIUty/5NxUrEnvKOgxRzAsBcwsURVfdIxg0FNIgUX
JW0uzFgJiaminuGZn+P/WKLE3SJjV7HUZf5EfiEamXB0/JImdOHWxnfq7CdbL4dhnogdnMRLGES3
bkboBjr6EnvMGj3UOZKeNMokYeU+eYRzCGU+9bvxxWsNHq1qji5YRsIjojzxmndrigMLmnOBdf42
os1+cOcpG+Db2Tcj85gLqHOCK8Lw7Delue3YerwOfVF8dTRYqJiUk8Te0NUXNljW7wD5484SYl6R
T9esOz1v8R9S24pu1hHJGEnZ4a8KFOiwmfomv1dZnR/QuS5xy+RQo+ZVCf7NCSl8kNa3/kRztxpi
QyGq8etyIyuCM96juzYQAE8jafPfReRHv+WwtKcpEJ5h3noVXMxA898Q7XTRWzZcoNdAG2BZasCk
aoenGe0aCFCfZWsZAVLj/SJdnTCbTyKu0ncbQ+0FD6N9z8LIemZkz40vyWJJK0ke86TKNyK+uxdT
BvTuWT6RnNSkJBotFIdPPSi7R0Pay7O1Qn0MeZJHVKv2EFd9hwJJVdFNgjzpUtfEPs01PvO6tf17
3PtyOi/k1BzraJlJo0KvZVBU/GhnBc1zVexasHhfZ8pXgDHnB8ZwB1N9iKCxmeN8nINbdx3mW+Kq
vG0zIsG9Qk8e17DCf5TPkfoJyf+qy4YSzZzAjXjEhhLTE5umE3+6uBsr4f50dOu/ktGa4HIQ5ikp
HWsnsVLHoPeugt3WNLswylJCWkssASBLH7okgIOLZOPqmpAfrPxnvt+wZ5uMSO4GGLnez4LiRAf1
cM5TO3wOpej2CE6I/sq78HVQg8A+TpYgRvaQWG2CtM/GLeY/61Ik9TNisuDk1Z55Cac6/IGS/0cX
BLB3x7NhV6pNemvsPlBxNi8WjS9/CjkFcTshGQH6CqNsE3LYPYwj27BVh3gOfOt3FowPSb1mzziK
Z6pdt83+zAOy/hi3EQudxEXuVwaz8xSMA66BxmPwNYuz0gSkutMo4sBeu71Oi+G+QPX62LiDvhlU
EBxwX+V/YJHpB3zb6pZ9oXtcHHd9L0bU2Dl0WfWCMjXCG15n+a4gYtTYu24hSHF1zXgNHc1Q+aBq
bTdq7jCHsuotwbE22amiTT3lPfct5XWnQF+YD7MEwcvUqFFgiGn0qXBC0pmrBFkysi37hZSW/qQD
0prJH213BFPkpLSRtdeTWvUgcFmjTYajQ4B2SkZTMy8vdpXkRLT9F3fn1RtLll3pvyLM80QjvAEk
ARMuvSWZNC8B2vDex6+fL6uq1V2tUrf6QcBggMJF8d5kMpkZcc7Ze6/1rbB/B8BR+QU71jENoQHK
dctNPpKPtC8kSbwqNf4PzJXbbCBrjeruGKMzf2BKDL+UKICTIvcWqGUDu5hRjstPUcnDHlQOK28X
KJVXy3cygCrUh1rDF8WcUeAQR7toERPpHQ+JtSkIUlvJ1aC+RvTongi/abchIRAjOhbRfIzSdDxH
ZFlu6Ox0aON7YcXKK1L4pOKx0lOyZVF/Ys1lmK2g9G9Jk0RpsxrIzF33lTav7zZchNNT41uNGT9L
sPO8oW7qB+Zg2qdKdtXA/RbLjzm5uq5UC8x07026vbIMwKbrfPke1Naw7NiwyiNzi87tsau44hgM
r+WkCCt8nfKbkXULzIwxBsco5+oLD8k53ReMxew+1WY4qmA80hS2HGLMrCU5S1V98qKybadqTrng
/xKbrPdI1EnXIxmcZ6kTsu+uxCyHFsBgsIzF3kAfrmBDHEk+IbgV9MeViHVrh2aBV5wQVj7OS3OW
IkncmmMjbxShyR7GalIOxF+pWwQ+Bn7HGbq6qiTlKrW6WSJNM5JWlRgtRDbQSbuCLDc/2qGZr8po
cKXOSV9SGg2CdEGaqGmgJc3olqBm2gKRY0AyBPdBGzZwZ1LhZEpoPyoXB014H2o3SuJmdSBvhUio
jwl0hF2fmMw98gBlw5QpvC+t3pyNZObMDwk+OGlFF22Ttuk+SiVeNlnPIYZ2X/ZdqCJNX0LInqni
VewLanCse5IgFs2Kr/Ch0h/cWxTCDWDC2ZEbod/28gbFGwa0r2witmtHgAtHBKeeDRXNlhWgqcTQ
KkWqcAvzxPiMaoZXdiNa+XuDxcszhBkgXlCivEK5eJoNUdh2XapfJkgDqOlyjMFqaFb7GmPsGiUY
cs4ekbTklaYu7qS+tjYZpzcMol2FJToaVjgZFW9IFXMjNHL00VazgDFHzPFFmbm4q/I5eY3Y31Bt
AYu9RYjviF/AxV+Gc3jIMiNYGxmCMAbjymGSrHbTRUNLduk97NJi8Eo4oZ4xqg70ivtX0wQXchYj
4zxK5sc+KOrtDDlvrzTSdK0yThoVmzF+HAz7WhPJJ6WdJwLPkT3M7DgXRnasrYFoGjPjZXAXSdpL
21ZbUDUWajOuqsY0HiRtTG65laV+2pGw5OB3bbejbAqxN2UTO3ehJZkbVGpXuxLgADvCUMbJuX2L
smBwuyUFqk70hWzLxcA20pbmRsVLCJCzN94iWEWPS9l1Dy3N47WiF92nOgFXQ9gybao5EbjFM+V9
0aDsm5ox2rU5egvDThLvWNOFWiGPOpma/EHt2nEtIjzfRiCCGFUbyuR3loDFlDHdBmXneJiIhq0d
TOPDWuL991SwYx5GyU5zpkhMvjIsEpdUCILXOc8tt5RV84AYskajuqTBvmQ3PAlCJzHSCdRzrDf4
ouIkHrAplhWKXUM2g4dUhokjLRj2HY6IyiqcVcpsoLUaVlUhJmhCrntjhbaannQxgKZh3CIiZhw4
Wnd1H2yiJBqPiCnKczUQ5UxZIboTrPeDhZwd4bY6TQN/0m9A/yofB8jKfi1yHMPHpShwWzB2u+UI
D5pEsmKNcE7bU/chGC4KBRpCmIYeSWPxi5COka/0s34G2RLAvM6G9TL38eDoYA08iPyYonJFmW8D
0Ww7wWKJoPudjZheZpoSSRbiC0zKnZKEGfpsmdUeSPHsVMy3b0sl136UaqWHzZX9pOOMKnhRKkmX
3Bqh9/eN6hRlLq8xtRgXsSHHjNQlZOOSGUKRUciIzEihfMPdCnB/iRPPsvTkgGvO8luJ2PKenCY/
CczyRI8+25SFyDPESwzC3tC40+t+9MYYjworrDDR7tIDBEHIqGxkrpCx+97amxk5FyaG0a3eLJbq
lKpOm04nLnHRQHk3VYA3Q+4eq0Bcl9E4nOndE8eJAgIpMto2L0wh/zYAeyo3FvJ0K46t/qEwAKFz
J5PhqXFzPXZdMn5N5t1cgBj9ogBbcrJEtb6NPm5XXd/rtwk5/14hHc3t0J5/muKUXgO0ySfMoXze
oprt9QYvCGLPjKBXtnw/D6TwKRPC7nsIy/DCPoBkflzawzQU7QeOP3XLXaH9ZBNALyLclkstmfVn
hswXNyVgKVc09ACtBI3wm9UKCOVChE6wSBAp3BU8LbNh3uJs1IrjsAT4P0NhUXdC2xYnVIRUN6PA
/YckuXDaxQr9ntMZwt4Rqg+6Cf1zIPv0VVPCBtaErnlDi2Jzzk3hQIjVcExCIb7BDEM/hidesiUV
u3evyyIlWM8NKMLpYcB8PypQq55rs+TJi2aSd6Rww4EyBAGNvmZCnk/K5UlgAyVYt0jHtVpW0Zep
cYFDcR9jG/G6xcimwmCiCCXNuLLLnxAijZveCqynoJQN1HNJNzPqxOED+mfWnRaRO2Vfp/U/lK0T
edaAY09qGjNzkBgymRkCeRupYLALDAmjrRSW4l5eaIpmFpwB3G2Y1qB748wkrpt2Yt7dlJzaKuyF
pNmRb4nkXZunXURiI4tMRSxU1ShtYQt1OF5RcTIrakSh8qzCoLUQTniHlI4OPTYn6SCn1NalKBg/
s9rrB3R80xa7lrnraiHdVhFRmVRD4zlDbPdehyZNYJwVYWU2O1lPSFqu55p18x7DMbHKutrSkh1Z
qcOpi/N63ct6/S5rveFDKIDRRQUGWaSwvGUptTd+Np3SCKoSqjs5eLLKsD7oi2ocUKhzjmMU5rf0
M05o1jqiXBpLPYHIQrjUgPBaSlF6WsyiWU3osYCj9e0DaUbiHj/LhMuqTAgMI2zgMMpNsZUNbDcq
SR0ZR3+4bnAOuVqyZKNR2NJRnLiP0O+/waXB6LO0xAc0BGI9BlbbbsQwTx+Ah+GF0yy8nJo0+Ati
jJsCYeYHDBz3X2hEx3mENQXBkFuU+Nq3UUWYj1ydxUNoqxzkfJ64JtNgB1dytkfUkUD6uV9b1mJp
O3HIF9hylvE+iYs5OH01M53FSpvuZF7KSp3E3rdiS7lR+jc2UgthPYnTI2P35cEsahVQW9/6xVDU
hyJl7KFrY4+5P0Eoda+WNgS8zEjloEhwDBmcEMHvEetST6+8mfFtJs2roQFC8lTEs68Rg0g7hjb2
ImcthuaigyY+EXHr0tEpXvo2eCj7+zmopsufxwQKRcTdsXtjVlpzs+EgF5iipI7eEVhO2IWwfBhG
+tQC1/cEZZIiv9N7EoX6VDiUZVs9D4rUfidCoX5F6f1F10OLx7gUA18syGqYsWw7In49pruAl+dq
JpO6sLaT1Eb4HnKckMkvvzdwjmp3l2SsJ9b0Ne5h4aChjFPtkGYQGzGWh1ku9TfECAF6O5zwY9SS
7jY0+apE2uOHk1Aeu1rPVknS9weCMbPjwAiXwK1RhEkQUBfTmKgJ/EEzjbTLFOvq3KL5Qaebmy0r
ti5tB00pS0KGo/yhU9LwNUrLbkvG+eByRxTXbDCsLwM3IzIeDBx7zKIoZpoqij/I3VEm/GDg+dFe
yBwLgsE4IYmRV2lOgclWWntiJT2Hd2U8WaHZhymPazyvhIjRc5lCf5qHAIBIJCr7amY9WIsF5/4E
duHoTPdlzueEam663sB0I09K/dVHOUnisBRGhuTq2LOLjEayXqY2dAWJfFQ0xo0AEyMQrXVOQYjW
V5iucY35CJ2fwkcdCLgyEwDSdpMyWCDXFLOgmnB2RDku3fPYCHo9xU3YvBi8LxLtrD5zxaCPFDqA
Sq7bZkUkgK8Uk55vARFJP1WcZs8jYchOifjW9OIwJYKtAVr4rRtolYiDqurDSNDtWenbWHJTMpF2
pBcp8gutQdTFugkUfE7kkd8i1Q1mOTmG+maKlGMi1S2YhDrG+wPIeDPHTYyghPWV80sdDGeMyVwI
zSA9KhS0ZKcNZBEEaHQklBA7TUrzLezHyB/DiINrxZ5yrGoswlasCgMJjLE2+AUmLtlWy3J8BruJ
Hwtf2ZzhLTLiVVEHDI8kEs4es6kgPwD1eDJ4vd6CEUlleS+HUgYnDBell2MCuaQDmqdeH9svRDo0
shJzweKDn+IHvb3uDYWkP0KoEh2wC/1p0Cw2eiLSTRJ1dWmv04FC6NUN/eOI1GElD010zEcrA+um
x7w1qRU51pwvl0pSh8sU1QOfdFkXDhLjwk+GFtpWPUzdpQsXnfwCZPsIrgmhs624mVboTES3FPp2
2SJqIleto3fZEvZNLw85GCc/kx0YQ2MJwCDg2gglY3mIqpaZ5RRHjJQKQfhpm9I6kVgo/ogBD8xk
sfvKU/rPgSLMGOJ77nReDp0ZsTKP+O6VDVCc0u+NFn3UHGrLmzlF1TnHyGKDyxW+Rvq7XkvgNfIs
pZpY9MfsitNBfyUVHA9sGUSvYGgitC1p/JUAYjsofEavNa3L2WaBl2wAlJ3lSONs7sKqontYZ9IZ
JuqdiNDnynbJov6WGJ2y4jMY3CDCCSeCVECnDBoQiR04czvvChqiYN3vW2GlrZUICB6bxPxB0Uc7
Jqqy/Iy9O/3MlEJlMUB4+LYoBsVtAPHSXoZYJdYGQtI8ptMTU38YS7E0nkLNwJan0pVJlfgHH6+/
6N1jT8qXwxSbskpfKYO0DQUKHDJW5C6Ov6wA8yZcWvOQ6EFIX0CkFkn7OifQOTDQGVLg3nkGyXOL
YR14IEUXDniSuYmzSFPtVjc6GXBGVxVPrTxMWys2oDdMQp0zNc/Vu+KurTdzWPNWSM2kvzaIDVkD
gkw8sVUmsDIA5+45pqGAR70z2oVJIOASJuNmwhe/7yUz2lDBySlaMLlnqhzW+N8TngF9JdwNzVDA
Jwgi9DybjnQGc2nuzJ0QZpzyIE51fqXK2UsSafFbY4TLA7GU4UM/w0EBqCLt51oXMHADRJ17EWhs
IhcTs+AJ8F0qE/tRz1AB+2iKMjqIRv+ICtGADpnlu7bBeS71DfkmRrrMW8JlOqg1THwLrSO8qSLh
CGECqUFIyc5pUAlnfGvF2opT6yuRsuqoxOigOc6VmzFUFR+1LBy0YOgZ0RflscTZcZPM1JKYa3bW
WmvJODGKIbtVsVw8RdhuTlO1sCMCn7F8HR00nfZekN5NPFZrVbECfwDe8TJrlCmdnLRYIH/xsROL
WdhkVsqI7ZMHnV3B1Qy1fcirpD9SEiDtD3usYshTjtqYaxRCZMtH4PsOwJHy90wTyUxaaGfZcpOo
PgOdfDvodXnhRIzFL0rDvW7GVLCtQaTRAmbjSiynRPdcLkuAcFjF4FtWIAFrFBzHUMH47i7YQUfX
JJTznfMCqJduFFj4MmkwHzMRg+3a1Cv6p40g4IpJSmmNs5tZr5lpMQF/ndXeZsMY98wXGVYIrZox
jNHQZr+0xYjBrRnVMlulFOHJKpJYcDcV6ysnvUphiJ1PIpu4HrSD30kRvsImUaR32BL9baI14CqT
oeyivig/Ufr3voyHDMNWn9eczrExoVxQB44XhmJCFpijxDB9AnqzO56iIVgUruDoYMXiGBQhFO5d
7Fjpg9U1IUYtqQv4PcsCFlrcCsG7NuniPS9mESnUanW03ARHFKeYhrUXq094LBVqRbhcMo8oUnXs
NkPTEgUpaFX6WKpNIDmqYFmfXTAPIquNDv6pGdpSWyOMhhOlFCxgdzIweAILPEjuTPp9chbMivk8
JHAUvKyti2nNHDVYlVlqhTuMpoH2YnURi3K1mIjgEhFoXntvAiDnFJYSfhpmzJYAKGzEERBQsFKe
xOUneEVi5t9pE0XJlZlHeeqaPBs/VSx0YDzIKmIIlCXTtziVTeb2VtdWXpY2Y8OpAsElc9mGVx2V
kvE5icKI4Xqi1e52sZkrTl3isEqFsshAIozGVRB6EYoZp1qvM6SyRkF5D8ZtzLCRViVDBiZrkLQd
PE/qmreX0aXIIK2w2ircTLCakQvrvbxf6jj6HLu5Vd1iHOQNLNVm29RzfqFmooeuI3J2OKaXz4iG
kmXHdKO6klqYfC0YQVfgIpozacW8xURxcUZoJntuqA6JAQNqPELt8ulJsJ0R7IymBcNrf1QqNXtR
xSXp1q2pjLkLI5S5D9AAkPutmVc4QpijLb6QI6q1cb9TQabkIMYKnFCbYSY9NcSfCZGpOuKNAO/J
roiK5EpdX4OrbHQyMuFO+mog42VG0PZOo0Jx+2yaPaXmJYR49XaGCOkBeSpS+EanEV5PwrBVCYT8
KXrSObpwig9dded8GqacrOCXGc8h7QlWhNTMfnoxz1/JijCgoCY9f5upk+L1qdXWLCtomMSSNFL6
lnjrkEsOBKKmGRslrQp5h/ZfuTIqNh7u86/zSLsTQAMZ8aBW5unZzGP1OOnmwo0Xov+Ip2Q7lpW8
CiK538ZZJK81U6iYv0nT00w7Fnvc3Gzl1GBqaxSir+p0PaYw5dSlmCl1TShnJyKZZ9dqF2WyOdwY
plcT4voAIzFlhlvTkCkGQrEqTve4eCrKfAWoUCicLCFVQJkU441y1+xQx9fJRu9a2RFqrXsydRg6
ELzrbkOPSPItugW6g/v8zvaXrXGLCX5iYxWz3mfSNXoI+We6pIr+FCzaXLqp2OXHDEfnU5+rtHt4
QQwShCkZsANlcMRiKZDdDmcnVpBRPcgVgNICFxOXhMm4K+omZXYNBG2fWM7aE2p4jotS2JpbqY5C
brC8zyDf5VNRnXpzUjVPluA/My7PBsH751U0/38l3CMuFHXD+vtK0nchi4XPKH6npdX/Tkf6H9/9
q6LGsP6ky+TOMqG2ZMUkWfjPihr+hcfew534E2klWU1/VtQoyp/Q3qgGR2yd2AZJRjj4m6JGQWwj
GzTsDMkkEYDMqH9OUfNHghpT0f9WUGOBFkzAnCUQVVS4LLo1OIUAcIjJZfNm4ZqwJxndncbKvMZm
Ja3IdY48rALibpYzudqUeDmxsJjxO+6actuIU3jTMIlvw4Wz2di+TX3dHqsRzBVm2Ee9ATmimU2O
NJEtlObnbKPkh+LNjc1AJslWbEnbCCb3NVKgWLulNWmrsqWzzrK/R+ef3jTswi9NXiA6w8vEHJ0X
f6iL7C0Ie9Mx0UDYOLQClJMC+kZFY0rxLpMd6wzSDCMlJok2gFKFOZ4IVVbUgwmk51CASlmXVUBG
dzPXCN8KXuXMozmfCeMnncrgAe24JNgAe0KAw7r+Foq6vA3TxfCqmkW4xB1qz+2c7zs2fVLOGZ66
ShqU30qilutEV8AhCUazq+ai+FzkgOJ10cPHAHvDzUAlAuYM+6QMkX4roKhCjRArl7qcFa/V5YVl
Ne23kQRFQjJmuq2WyP+m7CC2xvVFd6qwHihFKM6Crl4YqbC1cAoPj2QBpE5B2bfBdUim51j1n60i
TMwTubYyxD5ijYcU5RIpIDT5chEtoAV3SFULiDDdlCUHkAjVgZ5lwYm3wVMTY1ixoViJfqSnPYLO
sjjQLZTXFSqdI5qB4ZlRAZwNITCukCSt0zxlUM3DcnjCQ59tm1LrnSiqGxcFBXiVqkyP1lQrtBbU
cs8uVrh6JQ0wDbogwHpDET6WUXToKwvaZkKiPeTWztWJ3LEnTWYUZhJjJYpYLTHeJGQ/io2I4yHG
8zwpTznGC6+1zPk2DkryEUYNvZZ4uLD1CqhRoEzHDDBORsP0qGW2vwo6Pi5FjtGFzu23lgfpEVgR
TLyIdsw/v3z+90SIf7zI/r+YiaexxP3X6sPD++d7+S8P/+f6u1Xz/j2/SRDRDOqk1aCMRnKuGvfM
k98kiPyLdleAo0EUSStS+J6/SBCRBopoQERFuqeAoQz/bcFEnch6bqoi+nUdVaP1T0nvJTT8f6WF
/1WAaNyhab+XaofpZNIIqoedMaheYB3TUnli0D6G99HNOWCLHYPnHo3Mriv2qaW8/tV79AfS91+S
iP4iff/Lz72/nr/S3iO2bzvGuQOSO38hLUV6EMfyWIRPEu0fsZadk0Y0KBmUrh7qFGfT2ii3hEn0
6rVGMM4D4IE6+vJ97wP0WeFZM3emfhoJZBlVc43QYWWmr5QeFJK7exrBPH38/dcum79PmfnLi/8b
vT7p7UOehNGwS+PNJH4n2kcWv1ERE4fqJMx/gE5XyMZ/jOk4fErM00N3Gc9iMtvWdLTm82g1jpEd
hdf4g6/uveBywVK4l+T9oRO2df5A6zm1BrvJfRlQ2V3h6RQtTOpt+Vb/pEzNE3A4G1rX6+JQvLW0
NG3VB1TpNyvg4MieOfd5vTe5iwubak9v3A49UPRu7AgO+eJecRLsD8PO7dYLyO3eJ3t5djqkisEz
6ZuOIVM3PsrjcYrWSb0JpFe9OmbZExMXnH+G8pSyHI+iN2bP1hRDt4ecV9xF5m7W4584IXA0Q6pt
d862bwyEyi1jNi1GWWfXV1RrWCh1xgUl//laC6YsOHZMWAHUo6erlUs6n8DnlYFj6OuseeQHDoXd
kYV8z45lJ0zwbwIlwBzX3epim85rRVtL1VqP1pK6noZz3Z/MkHPjShw2yvCll6R5C3ZPh5A0gHsg
AACQ+RqNAXJ7h1RXTgOqV32g4H9il9BSGm4HInmgKqLg9zLL1a7QKOAaVx7+v+4mqId70dLNrtqc
rLswx5e2ZYT4BloAPfr4ddR1Wx7t4V39FD97xQaSXuB21BHZtwkFAiR7VCl4Da+TQdQJkFlA0Z8I
R8wPNcpQnre8sa2+EShtH+KXSe782pKeRx1NaHhsg9XcPjKrJ0sVh+pYuwFszJSPXTiQ7S2VO8z6
YDje9fsR2mlWmebyPkXeZIBWg/NvKwYJ3WvF2IFqVW4LfxARjweBdscmnm89dZ6SEpi77awbrYba
l33akhvFy7bZk7WWt5pv+ZoverQM4AGrq/SjiP9Bztddff2HyxJL4l8vDxPTp6gzrX4nPGTnYFtv
pXV0Uo7aQdkWx+lYbIuDdM7/gXFFuht+/mgx+hu/Ck0T8vZSflqx72/1sTlPD+Ub+LKV5iXH5pi/
zg+F1xzM4z+yyvxXP9H4m9Q0cmhAvEVmv5NO4jbY6rdlU6+iU3rQ9+ZJ22ZHca+v5WfzqDz+/UWL
M/j9uf/gt+SE/bv3dCAYRJokpJzKCfUVPC3IOlTF0rN1jLfTRt9mjxPKjsHOb/NW2tRr3Vv8dM0t
gGGj3/J3Ps2lTbst9tYnpPB9c+5OlY8Q7xzDZssgKq/pRQNaoAMtAH0E+u3WOEBGX4b8IKMcYMjm
xCIoIucO58s9+m5MnMsMR4qF4OiD8nm8xJPLCAJ+dT27aDoST/KAShkMxp39sfQv0P0mzO4zKVSO
9lLt5RWO2HradwOaCtqgftWtNFJPUOEdrXEXtHvsjTT9GbvPP3OBjNNub7Cm5p8pd5aeEZSt/+jg
diObXvBFPNDRQrtivtfX+mjtHtsVVATakGCBmMWlB/odKMORxL1gLZrPwP1RJgh2rEFr2IYbfsAJ
vRkluMdQ13QrbUX4BYBXesx55hpo+kLflFd1vu3rb4vVt6x+rJe0/cyq1065ycVPKG4aY20m6+lT
Pow74RU1qwbHEET0KochGK57spC+xQ9iSzbxT0sITuY2n/hrXgnkGBLa2nb+MZ3FC1JqFq3dlL4N
vRPmbkPjTQebTRMF2KcdZGuRtKUAcrTHBdH+GPCoP+MjGJ91uK5vyKYs9b6PKA4fkrVud/MOHNn4
rF/Fq3jJNtGj8tJ7qY0Pm1syO5Tr3qEVfuvcL6ahLunWbniyzrz70sjy6Fsojmtn4FqR3Yq1lxHH
RnEzP10Va+3QeIutOosvX+4iTsf0cNB46RG/KD4ZzFCTz6jlJzrvQpeZmBO7fFA2DTU7cYxN9lJ7
QLxuTHruQjQXbYHqjQc2vY3hBT7qlS2/YrXBCQBMhIvfZecGjP08n6Rj+Namq866hCDY5xuqbTt8
LCKiQLLSFpFwFB/it7Wrr9Vr88pFUPNf6qnJqlncpl1D71E9Lk/No8LSnPBH9EkljJ+ynQ7n0xw2
WLO7RwLinOgEQ8gunyCj8q08gV44jLSlqzg/mIwSL+LZxCNVXDXTV67iRrg078lRu9Qv0mU+Adjw
WKE9ZS97tcNwye3sxF3sR92hDrsKL4av7e9vpuBETrB96zYWj6ZH6BRu4Ud+eiB7zn6lsPL7R93v
VpE3r2v/dXI+yYv35336lTAkfu3e43N2DB76l6FxJn4lNHzndAs85/5swLe2y5Y9ywW30drqO6Kv
LsaWgoPZZeDXInz9AJpeuDCMdFvVd0Qz0jNERa1we6Js4niB1/vKdTexBwOYUDnN2ZZt+YU/7Ljb
1C/kJuWLeEeY70zESZwUHQk6Nk1FYscfqoMOZmNeYe3KXWFV7rkTl1UO4MmrIgDwewK/juElFm7l
G/EU+wFHJCkHuTv+jKTrWZuZC18mzGjVKr5IKJviT5aPuVtrnfQNRM8amamfcFrSN9Kz9KysVa/b
qJptrrJ2g9/huGz6Y30EZ3ATdst5vAyfsmZD32gjFLQud2Q7Iy7wZWQdcGU+6cPRi9Vt7KwwhIpo
VROAkm1i0WGmFjPVRZiV7npm+73bThdNWTftbunOMrlijEeRjiI9NDJXXoCkH+l/LqtJ8sZpWz0X
D+ku3HX7NkXLcpOl18r4sNI3XXg2XsIlfW1FY43II4iB+hOz1D6G8w+o/CLxkqfsgqbxsWUiD0/K
6wj4Mqma7yvluE4OuPM4oGK61E1vprMLtJzK+kt4GR7Bmj8PWZU7ZV2/lXK7NxjrVDJ8FPmOrOaD
ZyrwnX+br8ZVPovn+ZTjZOo579EV/uzew9fuOlzClxq1ztitRH1grF/jBAS1yJlQ9vq6XmedE8Rv
YbbSUGvTciXioosc2Dhqs4lSSIRuzBGquULvcLoH87v7AtnDqTlunHTY98fupL7qDxxy+vlFFfQN
iWDwU+SNhJL2LladwBO/x/FpGFbhsLFkku589Vp+QU4eijVmVQw1N3H4SNuvWdoIL/mte1EviHeF
AQcHs1EOt2BJrA+IVoph46Aa7xlpGAwjop5uS+8HhR9XAJN4Dzl9wpIxhmlfcRQO9fBgtV+oE7UU
1p1bjUB4YKlsoieww16JBLN7RsN/YEa5zLTMHYFFVnNqgoytay75RbBTunMt+RXwDWFFZdTsOD0j
DNH3aJFP9UPgU/dHN9K7+gbtspP3TnFXKrpDjniYox5jWXRkjFPcEFz+sKPPSzLBqHrT8LTkXGHM
FF/Z3fjVgr3qWpfgM/zCg4OjMSLI8jznr8xD7Kj3sdAK82ZQfeif9wZO5I3hSqTtLNm0rhh35t9M
8qN2pUnXxbpo3Q57Cuscn2nyAwI4Pcv7DjeILVfrqHlXlF0W7HP1w1LtgAJQQzm/pbaTmifsBQxD
IKGP67Rzssn+1RQalK4mocrcTdkHPTdQ5mzPeEgL3YnSW860UZ8Iq3tk2zQ4wHS+cJpvrI0XA+Mw
d72wU/qj1h/TC3Lqa/qunaoXpXzLoGbb5XP8UJ4UmtyhLXU35BTlpnWnq/R2Zk3yOqd6it2ypmFG
pUX0TQTmBRIicmR2p9CBHwO6ATykOXZOqeDsHglDe4Y5sQslCSTn4IibmV1vhZ/jzDQvm9fzR1he
5AcNMhPwRLhyELsf+weC3nSSIZ+lg/hYn2U2s8VBJEXVMZHXMdvTZfxUZpYJm4uujr0h2yDfajCu
ckGmn6Wn7RNYP8/Go+m35wwh4wqjcUCZ0NnpQ/dmBlAgfEFeWdXOUB+baherjoWeJ/d6N23XyTp3
6w+VEckTtj1z1z8Ul+xbAOl94ApH3XKPjiL/7SP+SfawDBkv0657ivbYko6QzQTcDZojhWvcUstX
/WxxJkMfV90PNrJM+BbweWIObRgvjS9e+ZhN0Iyi87/j2QS3GqTDLg6SEZPtbIu9stbN5CK8kIzy
hNOIHSD9vtP1exDOx6Q9IFK3g21DudS2N3lyibWr/FEYQJsU3p1lJ94l34KtCq9S/d5nmTf2+QFF
ukc5bUkv4Ke9qfz55fj9P2DOPb7DDvop//V3nbB///2X7a9fh9/lnQnxuy+8At7UfOm/MTh8t33W
/fu//gpGuD/yv/uP//L9y7OgTf/+t//1WfYFs8vrdxiXxe+bXDSN/k5jjMZwmcXv/+lb/twXs/7E
mBsOoPwf3a9f+2Km8SdDVRgJKLIk0wG7YxF+64tpNL9US2NYcJ9omHeQxW9tMVX6k2aKsBzoqFnQ
hVTjn5kj3KkTv6uWkI8qok7msq7pGq8C2+nvq6agE9BeikZ+iNQIKpqhdlyUWDWhWddiiqetJTcx
Vujs1vnIBF62uNYWEgNKVmNTFqqnBDK0+K1HkmmeYEgR7dXr8/gh13je3lMrKMU1CkJVf0+rdpTs
slYG2GSAeZYtHKyqP0PaTAvQRGrjtnKDvEPosmAl1ok4QhCIOvjdVdVI0hk9KJY+RKF6i61EiB+z
VlOcRCOg4bFtISae9U4u8r1gqdl16AZdJPp0gfBFN729AOhWb7AxEwFjhZaUz+qSKDk89qlv12ST
aSphqELOkQ8RjKFgoBrbPD5IYcNgXE9/gcRbYHP/L3PntSM5smXZf5l3NijMjMZX1zqEe6h8ISIV
tdb8+lle3ZiuyklkYQYYYHCBCyQKmQz3MJrZOWfvtat0VFjb6rGLgyv56y5SqgHu43dVGvpkxxYT
E2DFtEQQkPRs9eFApG9vpThe8rzNzw1CYGqWXqIdQFphTsluHuifHjMsQfMaAX7WvmdDYrsX8jCj
cG/XsmgwB5R2850eJbNxYGDYj41uSL8Ec3lHKUXG8GDhxEGFUYRu9EI4DdouUwLOtjUEHwX4edth
2ITn0N4NjrEtboPZutVGZwFeKTxb2H8DyUAmkCXO13BMcnsZ+4NB6IBEKvEjwtTAPSkX+bjKye5s
MVM3YJpJJrNJ9VORlppFUVfe5p4RdwnajgikjJ6xc1L9EEN+GkMrMtclaMx7W40oGbbniOhOH7BZ
De6tyIFmQ87jJ33KHFX6BwHwiKCCyjZ27hhTMw0Fdy5WHsV7GuCwtd0xEdUamJfRXbNM43fptBtx
Jycpp6gfpS6DAgdnJu6Lpe3B+6wAASIXW3hBNnPFanQztJdUZ1byVjkil1iifQJZtFC23ulQhR56
N9Fp/R12cCL2Azk3k6TyScpp0Q+k0W+s2PK7DUgN6a56b2oH9nfdnmYLLcqHxUpw3obS5OrQM6bq
6DWNd8XKAlKtzNd5n9jOCzJPk0tu02Zq5fkul1nZ5362RwA7hI+uhQeT1Z/UBllJfSbxh+WBNX4R
ToiNYy4JXr4ig+FwnnKNKs1TgQ/FohdEcw0mLsWd50foa/KRPu6aAUzErdvMiZnyuwYNSs8kG1mb
g6zHeq91l6PaQq9GPWvxyafVmDalx6/cTkV8Nt0aRSi+0UBP2YphFtBzBUwdC3pbxoS2roQUY+3i
hyaaifBQbBo4FJGZsBUgH2mk9+b1pocvEOJfNP1ww7GQX1tXDDV7RCET01rECFcDaFhVL9t1FBel
fC2ZFpLvaEyeTiimcYC45xBBhaHJWSFvYlMym2/bQ9TdozoOneGqDDFMOmbyquZIj9txGmrnS+lM
VDOO17SERRLYoW4++FtKEasl3aTNvD596bFRkj+QY6Rfp3iUGEvNrf/sm2RaENCIQmJHijbqb98R
WXH0yEehRpxkRCnpGK73GBRQPZdDTJI2lH+9RqQjjLsb3sgQlMcGOQWAxRhD+kLcMiPXvD15FHOp
jkyJRMVtIudd6WJiY5RgK7fdhJX2ffCI/SG3yhTUMX45vStS+KJtNUZmdWP4OHFFRXKOuaorxHuG
em1Vjda4F0no1Uc/IVCzGZmiokRO5hMCVSS8cUXtw/QykFtVEF6TLIRlGhUXhah/hsFavFdBMF+c
AkkukTzeUab4ChqvqIEPozF6EEhhqP9pLRDBFhGN3llcrMOyJLwOlO9HMBvtR4ItbA+AEfNtkdau
sxsGSG4m4H3KYf4uVlZNkCrCs4MaLPoKJdRSbZX+A8x9TdGZ9cGrntyA61rK4IE5XwWJc06eBmtA
1YSe/923CE/CZCWmcoN1YZR74ueJqfVZxM5DU9kMr0VIfsNimgZTUzfU8izisPiaIJh+T0YUyXS6
quAMXD2ZrjaJlWeFTGNhttVU7qccZRXWBWFOZ7/pSABZYrLWqErwL9OCLn1DnUlwR1ql2qi7FggM
8DINjck/JZ3nyanCjW+joe/AqNKXgPEJ2Q7fFGBF+PKP5pzekqTjK5kM94Zu0tIL4Hwmyy8MkETG
AHihStRG8xLYeBMRpUdx+zZVQ/IaSEhuaz6DufQ9UnOWQSDKc1Va00eWkzU7uEn1gO2NfSEYJDpg
K3wGPW4cyBoLTsi32H+gUB4rkdf+VYjeOE4Eq8ImxMFyDsgLGZYVAvz94Ft2s22MmGIPPSpZOZNj
fKBqpDvWCQ8DWqfIkm71eRjC6VAnSJ9xx+CxgD34rlvXB604VfURUMLMJ2ial35C6ajqyThrMIhL
e5D2UQmshDggWGR2AnRt0sjUicQp0OQRKBN1tclaRjszEEP3XRnlLopRxRN0njzVbhNfkyHG51XG
dDcc/G7wD+gA4WLQ7+gq0w8b0ekafgprB3rfwZ/K4MOcG6qMbh4u9phOR39gJp7BLdiLlAMEQkJ0
0DiHKVqt+9iNdGxsV2lXrBCs09uKeqbnhE4ChFQI4zDnqkVTd8yA3I59IwEZ8iliLXD3krexMLPa
QGxYdqzQ1PSumBniB3Ms4wUMcH0c4hnnTg6RJ8N7+RIZPTHtmU/j0Y29ixpSlmVnW5/Ih9kMEKFd
Caw0CcXtE+/dxl9IxRJYF9eOk32VcHsS7ewQQ+Z4F0gi+jNQ048kJY2j9FsXIbkQW1KoOuytNiMJ
JqpPmGwxrkXU2YBkaWP1tuE89Ai0L2kEi6TM08cqEpAnuGpS+RFC5HOZWiAEyA9d7nq7nlSxI5sx
WarBFG77QpibaQpgvSLgOMYWsXBInyp99Iow2o1u794aKyC/zGzUCa+y+2TAIXizEz8/wH3BCunT
Bsdh9ShywhTKTM4bhVP7LZhb4jZMDP+EmTICMG3rVhTzZRpxnxK94TBxI7nkrDyupG03b2OrJDOk
Eh+y7b+FRGtsA+X4GzeN411j0aOo7ljOxAy+tT1kEV1jNYo4Vndxhu6lGid73eCohgFWHdI2Mk9l
yyTBc7LHCeTtvnGptMoovrgOIVuVwURq1n65bdyhOAlAcDh6wnsvt6qC6JE14TAsjKDQbF3fUs5j
ESf1RXR+8APJUfzFgcLy7GaYTZqixRKpwukU+yNiCMlpMbLZaZzFWRGSGz5b9WslUsaDUnh8+eYj
Ds+ATzw2V23fyersNCuSj+B1zSE+WyrqJKPjlM2DSwaDl31xZmdQ+AdQ8YDIF/FjQAwwkWgtlI2S
O+HJ8ZU8FnM3bTisA0aWhN7g68XiZ4Qh0KkyrL2jk4bzPidyjBJfvXDvjR/bBkxm0ndpuHNG/z4E
rMREikVHbnzbF2d4oDMyVlYsWkPEBgu/6h1o56OPHpCocWixOb7G8KdhqHY7A54M+OMkr23cwCyR
vWF8dugKjn7adJfaAS4Lm7XsNpyvtGbB5X8LJwbnQpvZksSD6oVlrZf1CPwC9SeN3cnyVlkb+pRD
DWPg0bUvjUK0PY801NsxKM6F5O4muQ5tMcIEP+yQGgAxeYxLwGZa6FC1bMOSaxn1ELdCcu0W5I/w
X8MOf0oY6WNTJtFbT8YCN2zk4YVy8vPIO1ePNn2xXDR7rPj+xgMWjILaoS1jYmBdNS0j3SqlsFgY
tpJfgr7yN2TCd0c8g+Zm7Hv7A4dLvzebnLND5dkqICTzJ+kvFwDME+L0qT5nObzp0MVJbosu2+iq
GY/WXD20wrKeSwkYTaSJu8+8Wb+rsHnJQ4gwyHi9eRGmNKBnbfqryshPBVevfeDk6cY04fMRkwTl
yfDFlaCmcOsxQr5aonrvkkwucHr5qw6KDYrZjg1nzAHB5XW+asLRWVBr1c9BEKc76Ho1agBCM1Ex
NZeqImUay4Y/rWoiY5awjgi+hUO6tgPvjvxgNtX62fjeDe2XygvTo0wiBfk1U7zk+UeLl4Vb4Wxu
PUJa04XGUTvcReTmqnXmchOrXp+ATVnHMIqe2966I2sKn8Z4wiK2Y/uaeLq85RHC5QCd+jvb75cc
bx5YDQhVQnG3MSwiDCvstqrVzgbD0CcLbNqZ3A7XahLF81SULjHofNe1Q9N0VH7yaHngq7o+z84Q
LsSKywAI/7G8ClfSPHfEdJAt8Y9mfa9/cXD8TB0GgbM1hsB5aDCaE+2nrCfOB6dB+OyONK65D4N5
ZgNbBJWMj3maGiASnXk3zTTVm6kkNcaxEcAD1fUvw4CHYYkR0t9o8g4OFsRbBk9zSRIIoUUEs7o1
htY2+ATgUp51OST7vFHD2oEmdaXKx5LCNeO+rIeM0ojh0hhOT05cBk9BoY0rgmKxnZG/H1sTayxY
8rwjEA2pAKL9l8YIvU+vG8qnCOAWwreBEtmbM4hUkzQ+WtzXmzhFuNyYbQjTxE8Y1qTdFYLztwaV
HImEZdLTSqjwZhcRqGEJuJgvi6idBxi9dDu9YHwm2QbSrnbiPSF4+QvFbv8x6cl89EH4HhNROms6
7NlDE6r4MBVcQtJ7pDq7Q7ZtcmTY7pAXNF/HN0Fd8OYVUfhF2zgmmDa7a15NRrccMetANekBVrd4
KoruVljtk1UnqOn7eDx65lh9Ig6fDxwz3c4yS/ERdQzR7mkXD0FfjK8lL8tbSc4ZJUfNrS4MO4LH
auO1Iil2HckmPWcx225NHf2pQi4EegKVkYJu6V3RbwvwMUc4MvRmTQrtXIfJwXFdrJqZfMpGzCEj
WkywijZRvz7Kj8Yp1DsVyoi93CL7zyEVYduyDx9KU0/nNqxB1zAzmaXN3hkAtELfXSyxHRzRtotT
69fBHhQE3Q5YJCtCA7tVGTj+ysutC7Qnfx2680vp5NW6hdLELkU7IarbBzbs4cdcK+L4rKDMt1EA
ZMPBa7gshYcqUEgLFmX7KNLO2rq26F8jUO5rq7wfKsobga6TRR7prtr6uNduhaeeSPTFsQXNZE8I
J4nRNTmYjnYy5hPAZMrEh7ZgEc9VDNT1hmnCqnRdwMpxLBnuD5OXLUOrVmjig6omyzJNyYN0Lm4h
768sJgxlmZ+V6Qe7AHfUwuc3sbDjXu3iOqp3s0tWRVqhy8KflO85z7sjHqDpafbc6MlH2n4EWkPt
aTk1F41QHvjw+SFrSk14WFlx8bRvsmyctWcinLcSd9EUZncjLjRlkBAZN+D42bNpYvglssSn8V6J
L0Myzcu8TCuypX3jaAi7wZRuqmhX6SB4aAB2bLEaf8dZGx4h7k9k1JC2DDzZ+UGGtLPyrSLBEE+D
8IDadkAyz6UNJlgIktOxvc3Iu3gUczNw2+zEu63n8jOdK2Zhmk7jir5Ns50AvD3WdckUlzII1Lyb
3KdvkQh2bpDgg6Px+dUkcI5phiHXkKgV1xtstyoaiN+opro/mFyily3M7xXRfN6S0jU/pGbTvWVx
fc86GNRjA/Flm1oYzE1X+q8cyT7jVpV8xo6PxGvG2FCgP+QuX8RHE/verjdxcBoRRoBKOzlj7g4B
BDdgCkaZp6cwMvujGJS5pZtloZOYjcNgxWfmuD39ZeWjekKXS7pMTph7kM4/CNoxwVH4fL/NPGI/
74IPeinBpplxiaYWHTt0Bl72GIHdZZoXdshrmnpaKUd+1mFpnfRAdm41ltTQxezoNUjifhvFVQ5x
E9+2WXbJzoYPsOzjqn2UYx6dpynnTR1zLEv5lG9EGWI+8WX/BQoJJiWLgBiyWfT0MBIv9UbE97DJ
yW68CTJg7QWEqfqcoudb+qQPP1STM205QJBMofD7rgBpo9OFXrPCNpx8kIw5Pjex/u679nzKxnnY
2yFtmUWJ4XTrZoHeROnEaI3k08W9vD+rmjkvlJp+Y+Q4JlRg6Jp+zlDlOGtyvY4dw3iiZ0ofzFbD
k4yn6BqS5oNtopBbsxXzpQ1zFcESNMmLVXDkMDjD6a7n9mhAl3oOu3k8eQl+uxQADHJrJGal1wMP
MMiw3LQ5pyE8RZz+1O2bsewJGlLFXfUWYym/g8ia2K0R6MyQdf0KJimdNmYpCmMF9SkpA3Tnu22i
2+HFwjwCEcNxDMyQGuZK3YX+E+b5aW204YyQxbu3ORNiGjmTHAMGvcH+d+/t0pugoaP2uKdFuIIJ
UuKMLbp66ZgOUbrSkmsMVt2VNvxY7Ro9IgLi9SUKKzbTrR1Q1s521u6DOAwojsJ6bWcd3qLJ7Zuv
KgOYxzW0s7A1tOFNTYlgwuTMw8s9FY1WVKG3CrH2sbKQA5ryTlcU9cgtulI0f/xR4k7J8BQiTpk+
hyC1L93AfdOeBDdKQ49X3ZnpOsNM+aOA//bdjCzBj+FaX9DJGve3pn8SWP5OPS+xReGOfUurUL4G
BZU63E3nwazcnon6CJxYGbTHO0HD2DLJ2Ez82dnGXYiTH4QUaffNE1w8bE+sTupUSbSxInJG+faX
TAG1KSMuHX1g5m9NP0LHbzoyHSoCo5HInxLUxCBsIHa1JeFjpH3vuNr+0FF3MuKmXNI1+qZraJP8
wjFhubX1OOPkQhBoIZhPhnkTxomJ3GlO4N0AvCLMuN4o1iMolB6x1NSpezwBrQX9KkY29JHDlTtL
ib2pOJTR/aBIjSe7ZAzJ5fXWK7QnaG+DwPjA98fNaZ7lRxZX3wPIaDQrtMUNJCbsR9jZw0T27V2/
O165RlQLQTOTWb3TXo0GUsbCK3S6HPwEVRTewg1kE0pelVBXqaz82aZW+jbH0c6WbJrKoS0edjR1
ejB2S6OIIsr+3KmZ+kvrc6rYLijM5ZZt+zoK+hEOfvYVzbTz3FbcA82G5AQ4Sk9RD+0ywavLSjbf
6zwYX6vQaVe1SSg0DfNwqWo6HbUxR4/1EJanQEr/rLCnrCtLPNNDf6mY9W5Kw3iRk5QXX1cM9kmA
5n2KiHEY9SMRVEcsouOFto1mpVGLEtp7TqDFfGsFG2LnluPajeko4MylDMIuty8DKlJ7IghTjEO/
xtWQPes40V8sC8rwYHvc3IBV7KFGNF+c3kYb7ds2pTYRuXswC1cnIeVunhKoIXU1bATF3s6fC4MW
ymRvGJl4jwpP/1G5mY8NN3Efcund47T65tmUHcq3Mh6eC8FLOczaWoQiaF/9GPEHpRAkhOS+yYoE
lFdmAdYeZIYZjSwZYh8ig5e4su1mZ05kIBC0M2zjsgGT0WG+J7BNfNEWDdZiQgIxgH9cVFZufG1o
CTwp16hXA+knPIY2WmGWzWMAOmjbAMI9kzA03ALLg2qHeRKlrBPRRZuUszHm6q/9PNwFQGYfBx12
a5yQ9Y40EHljEFVsSxp2h9Zxo13rqWHBAE3uM4tmsF8kp0HBMBs1HWkBs505c+af6nSYD13PZTLn
Y/2YtYseD84F0RVus2DShIfcCrz1CMD+eSxC9rW4Uxs8Sf4Lym86tTHg2XkKUbtYcw2/HXEoIimS
FI5N6rTUEj1vQj9ZKKv+wpr6Qp4h4GIHafwByRBxrhPKactcckNWqN7iUnG3M+qFzbDmzBCMpkuW
60uaSDtYlxES6qBoPtzWKZ44SEhzHzWwcs2pshYjXSSzx6Kkms59NB3N5oANIV/4AWDyHMsMaV70
4szuIuzk6oO6e5SNbx1pSPikwQIaAhFYRBf6uuGSgOPo1pYTyARCmNjEDPKxHF1BYunoruPujW5R
3147P80eishrL3wQ7keN5XPXTscexoykuwmDpuDUn4ptH4Fh9bAj4d8BSoDeiAqeOdVZ91n+6LVa
fNqhQceTlsf4HIsI9GqrYTxhjN0ZsAJOTF0wduvOoTPrhV+NqfvMkyoB8wjh4JXGVByQ1qLCh1ah
zJJ3bmZZchTiqZTM5ApQLclMggZ1k7eaTfCqtS3RbdD8XaTWED/htkeyEXAT2unKfoLZM3yrMnI/
p94z6J7V79jU7jJuWZHO3jVf59Ad9pR3E81ILkmul5LPzdy3lMXZltz2AbqiuCLFpVtSrE7j2sY+
jOiMB9G8qWuyUSANDDNS7PyexsHhhwftiaFy9hxXAfd/LxHOjcJeiVOeFeptil2/jpZV0OfFsuHY
tNAWjTJa2iA+229Z29FRMeyBGYyWsQtCyPVa+Z5XHWRpzLai2oGFLCmwRE0Gruwi+xu4Do8hbWvD
IhG9xb0w9O3nWmi7XnWZOwSbsbCGcjPKHuWtF8nWXDDKIPPITuEjBIPtPDdtRehCQ4DWS1FzwtOp
LKrVOE75I5O4fFOMKjgYjMGCfVTlOKHCsVHTisRH/aUTWI0RFg78Oe9g6HL2EIbLL/qtawPkpbOh
D3THuie2TPoLFibGhZHZFYqdKr0aUxN+c6X31Jez+3ViOLS2w4Fwulw/wg6gD0l+VbpqmHU8R5ly
Bl4CfzpZxQyUKbca52bYONQ2Mxny+zKtRXeSKVa5IhfDk9lL3vqeim3Y4x+TT3USiPcoHBxz38Vl
/BRTwKIZIsgOiWOqCVmevaK/iKEPZyy9YeXdEqFrujpAHuWnIwwEUAPJsM1aeGBFCBRlrMD+S/ma
jg5fIjhgOjuqFUl5acLWoCOFg/ZKug8At9gVZv8Sek1t7NNWBOG31hAdRZrB6pHwiShRmuKn3Qci
3inB9zo7dv/QT0G0JZiS5o3VN/nHxOG1UUmCmCxrJUq9AloowoAuIgcsino6p0Z/i5QhN3xh9rE1
zBp9GKgnldrfxcCGft8SZU1cH3VftdN4kS+SUmE/tkP3lSsv6bFOfZ8yN+kKUncLxTVELiWTetMw
3cMmP0A5rsR8LiIS1GpbZEuzd6afHgfBNbM9cjqRFagXeIriCZMyfgy4Xbd5GPSbSfby2jMiAIpD
wiSXcObwBAgMUg7z6m+FLGE3kf7FztU5w3aqGNUyepfEEzRpdVI4quh6VXR+IYXQAnL7wfneN1W2
6yuGU8nQvIm+YzN1qoMsKoAiTdZUt3YsywUEkPEnXU9z1TT36xUI1o+iGD+DsimOkbIsZJqyRemo
Qfv4UB4XUcBtlx2aSNWQy6Ydt7SE60EdTL/X2yrnlR16br0Zq2iJX7F4mqbR3oWGKs7gY1nCBnGY
EG1anIgWsgWbm8E54q3cZ671lo6h/QXMhfU1Bry5gVMQ3sZ+UhevRr9WesxSqpws0V6Q5uzOcXJz
k37eM5u5cu22EcMTC79Fk8CvmNjBM1wHplhdD4XGiRy9Y/W7V0RG5otCmPqki069gZLgmI3gz686
o8RBG/RoGKIKQhdblHlBNUPmCjPaN102yS0gifBs2mO/QvZQnLEZv7Aj2bc7fPjQkbSGnqylZrWJ
L2Vm6Nxj2GPiPnu7BWdxb0/PShZ4q7qDObju1Ug7uZx6WNKV+X2cggF0YkTTwaLbesjNGZatIz3G
i5G1lgXMSDjEzpJ3N0cVQiOuYuq2wA59bGiLrhLt6l1jqnCfAB6h4nYqtZnZvJYjm+5rMvjzpnXh
cgR43++bY7DQvbKfSdgtlgQzF7fJdVyAXj22BK4295cuSS9VgRhAqbCE7ebwegVA7dktHQKuwVSc
a6uy1zSWvtZOoLiGwhtZpromKqPtGe5OeAOKTDY7Xi97x6haQnTjEp+yEMm8nvXzpH1vDdcIMK7C
euV03WuYptHPthgtjSiVXFyvH+07RaH4Olazcx3YApDzedatz9v+JzqF8WflFe4uMwDlMOJ7Fk5X
gTzyx5Nh85oRR/oc2NZj7HbyJfL8NacCTGnbSfeJ7yF3RNuo7QrFIT8DpCn4sw+MoqqVIdGfOIaT
LO40gOc4nnDnpOO3KQk/e9eh6QaFExpzmtwUme5Yzprqkb5lP2zKmsuF31inQEO5WAuCKo/eOKIi
rkThbO5dWGJVGLFGnJ+72s6BwvVuwzR4ZBYwjpBUTQF6LnGK8JgE8bsOw9BaIhFpX5MipfMsEnlj
aSBHrEQCxpuYmCRgxwA6zY/Uz+6pQz9G00/apNTMCOAzNJ2mOUMi7jMH4HvlwSaFHe2dPeE5j1UW
byGf16vJMYdPVr2xmrmhXeOiT9ath+IkJMh2oUMivWABwkrqWvE5MjPYKedONutHy4ZzkZfXwEjC
K6Oi4Sbp0e/xiCO4b3tuCFWC4wVLO0pKJIj2W8EogaQ1791sfHVwfU8c66IXoCCC8AfdD/qxIYl6
1pJDKGe4Ugwy/F6IDGuEH2VzftIQjLdtUu8Li3cWGIlIHkYjmJsTKhy1QU84JZsmAp1B+FcMbQKb
GquMcVUzV1dWi//RtoRGLMI2dB7qTrW084TN4N5wQgCZDI933my7e+vOwU4MoXaGmuNl6cTtSamo
i14zsH0Hcw7w1+habhMyerFG2/jF2rY+w7iS/rZm3DLBTzMJ9CFiOBRE35ZDUAECFlgsGZjGYtXb
YOIOc4VyY8OEBBm4cucTAdYonWGq1jB3ZuVEH7FJNxu3oDFGw7Ylh7n9mekOy59voW5aDFNaxU8K
GHuLT7CSN7dAlbci1KMDLNdT1JivAlSGfsL4HjgnA+wNlTrD3T5aexmhD7jdW+LWDkUwSuM2OLDn
z12C6ugoMgfSMJgR/Ap1Embt13ayhfGAliwNnhjlDtBkKiHab5Pw+gQZWGQY2ftsVD6uCksDyUXZ
TV/ehLZGQLEbfnqlaSU/Q2MwAMYSKb3ifZp3khvsoZPVDDagpK0h+ipbKaOZL7k9zktTQ82LaC5f
6ceQkmAhLTySeDxdTN75XaibOtxPPmlyq9ZCPTN6ZbC2qszd+B2q9z4yvVVnCv/aIv7N1UBPER0O
mLpTzKj8J72k+ourJudTGjJ1aZ7ZKlnl8TT+oEMxfZ/LwTq02K0/e8tp3cOQFWX6WEwUW5vc6GNx
GIuKNTc10v5eRqGxLAuMCS7KKEY2fouY008M8DtymH6qkHJpFIIEh3EiGhoMXe/J9cj4CFuHltam
1dREWdCVO8lZMq6zopYchR3jhufW9O2felT9vgayt0tGcmPAAdWTT4sCIWYBvZg225MkoLUl+dt2
VbdkKAFSXUZlEazaLI7h54EKiuz3rrKg3y9HKxnhnok6pJsGv7Tu+puRqCJ9yHoLDtE6dya3qx7h
ak1ko8UpYRQUIISVuBcSKNzkAL0j8eCfDhFXbK3b7lnYpenEyAtNiWYfnUhAyz/sAP/wxYRRsZ2C
MX1za7vRq7bsxmbluv5woaU9kK/l5lmJX8epW+hTwRcGCf1HXsxuDITLR1ngeHSRJlAOPoPmdTGJ
LHhjc0yTt6ah+DJN0aQ7Io/rO6e18Ivd0HsWfYXcIMNgYabwpqk5HCcg0EoXdf8QD2md3NAQOS1O
gdLvjcf/cVci/z+QYz+UP/JrW//40Z4/y3+qsP//FGUrhMx/EGV/pt+j/sc/85Luf+W/6C6wCqSL
rtpkbOPQff1fsALX/g9YAwqF9R0IRzv2v0XZ7n+gU3WEx/8RcGQrl7/0X6psw/wP2AaSICUlBX9R
ebb3f6LL/qdR1xXIsgVPIS6ZuDztibto+2/0gGgap0g1rbnipuGp54L72BL1GYzHFAuBW9fR0fJO
f/uCfoMq+CdRhmdqy0EBTrtbU/3b4heTsE/KRY7ak6l4lScrK2VoQEhyu/7zU9zfPkZICQSHm7b6
C9Twt49m+SU4wiE0V/esEdt11o6/g2g7YucHxxV9FMlbku5KpJHpoZrXFdlysBsTZnaEye2rF4ym
hntQ6aU0SAZfgiJucVRhNOGCJRjXLOeSXZayekWNwA2W9PXUWqMR0CfrghPdLdZDD8+Fo2Gh8O+Q
4Efm8mfy3fkEqQAn2zDWJrg8JOpYxb9N36oBjfaKbqzAOqzsVTQfXQ8qynUGJTwO3LtIgF+7PU2T
lb/887f1v60DfidslnAwoGcImDD/XAdDzWlu9ayDymYWZSbzOhzgv0ElfU7IcV/KORiX06ye/vzY
3/2OBOAjlImuUsL55bFpXsK7CngseN1xQ5VA/e815b+Y351/GrX/c8W5ts0Hg/BxNx/889P1jU3c
qmBKF7pA81aVuxL5NmzOA3yYogdJtyhBGKv6M8tfm/RiyYesuKPBN5rlP6FgX46LWuwtNK8AYx5r
743AmGVuPrj2wXK59j5EPSOj2d+Pw8fkvKiMNln/EXSXMfna5//y/vz242hTK8FXZ9/fon9+nHoK
3TFzYa4GemmpB9QeQDDiTXhHD5nY+vBWx3fndrrEJbcaSQmWw2Ms+SMrGZGi3nblQwadpzqm86eM
fhrhvq/EKnWhDzfUlKe0btblsE+qddit3Pji/UVLWqAiZZj0pDrEaZxi3f7Pq+HuAPlvP/1//pq0
ck32QhYh+Kp/fi6MGj4SbTWvUhwLC6eaNzT0R4pBH0pc1/O2wGb68yOtO//g12d6TM08ySYN3PKX
79KRRLvltiTSV2Cdjz7TKPEvoRSolUvO0AqNVZR0uwLMOUpqJ9xqYin//DPcF/kvP4IgtE4pKQlG
EL9uVAUdRrfO1bgCD00/xj45Tb2GzfZtmFrzXxJSf/cs7dKtxwTE6+798nGF4XYmiqd5pSNkTiRN
mdolsdIvkEkNZr/58ye7/2u/fjIickm8ZaFSvN9f/79twVNJJpkteZDdOifI7GivUYYtMltCEEjr
V9K1ljHpVDrW//LK/2Zj4fx0hWcpySErfznXxnGs4O8RNUWnApu9IHp26lXwL2fMb57Cwe4p3kPL
JLT3lwWLDs7OBZ9xFRL/vujyina+cKZ/WR/W/Z/55WuUput5nGW4uMy/Trq/fY1J5BS50zG3xiuw
1gyZ0A2Fa6ezcHXTkodn/5AbCWrIkXmz0Q7/skn/5myQGLOEYOMUXFd+wV3M3kBfE0XRihr1Pkb+
rFqkMebUIylvpukQSDJZ3fpfnvqbzUBa3A4syEw89debCT0y5GlpMKPcG5NtaFt0sD2E64BYGIPT
pPXLxZ9X62+fyK5KgDEDf9O8bxV//5qtKgnIWppXccFkRDBno6Lz8ezOmbUsDUZtc0xE2p8f+psX
8i9klby74/jf/Yf620NLP8OG04/TKrMeZA3uIlCwf3qv+DmRCvR/8SwUvPf3npfxDs76+7N8MYRG
kvAsRhqbYYqMdTFCDlIxgJHJsP4ne2ey3LixretXuXHmOAEk+sGdkCAhqlepStVMENWi73s8/fkg
72OLkChcc3wjdtS2HTaSSGSuXLnW36xswbfejJFkTBhlQbRZTKfXhImfsECcuP3UjaKnB53TFRnp
SU7wVN9/tbd2oqFDXRMG/yOQHr+aKvsD3T7uTCIE6CrgMaGjAoLl/VFev5KQVVOZlRc1pIHthdZW
60+9LyPj7sCg1XZ68q3r4h8jzkCaUMOVk+lV7ETeTNc0W7N0zdA4nY7fKCxtte1rsKO2xvEHtae/
wDwToYhYfhprGwU7ZTrUMQh0I7h8/zWVOR86CjiMjeKjLEyMCAjci+gZjJAlaTLMCUb4c6oQ+o5g
aQ7AJp06B9gilxAkkBYAjIkxHlW2aqo/AQFY2xyvdiS/w5bxMNcxHyEzXXxVbwBWXPeV7PRT80uw
O3aFrLmjF7uxAFIXSnRrznh10lESAfxtYb0uPnFUWlM6dPgmqXghbWZsTl/aD/hrQnKyNRxFQ/EQ
tjnWynppUVrW/mSdTZUISd+VXzKPtPgIYMd1bn9o9KPFuDhcZAxgFNMEwQ7CpN2FaTMz4qRLOSpB
alr63VxhoEqhWntbRnBo6KVdJ1uXuh3cSloXrCSdrw4BLpxcEmmSqrJGPF4cAkiu0UNUogkQVuHT
NQnmaLwtEdAt+wppSxFcpkXw5/05mBVOF3NAZdgWuBxyOeC2u1iIwjewlgqt0ZHxkG3TPx0XBN//
khe/2TNoF+gbWBQeLPQAGcy9PT2lxq0W38r1t6R7atuDkL4FiDLNBnfF5iGcBaH6Cx9xbWwWzcwF
2x7rv4HBo5ihoW6TPHoBzJJdIQ65/xSNX7uAYuRDH98M9d37r6Y8x7/j70umOyd+cLaRGtUXK22S
DCWCfcNxU11o8qXE7dPUf43WfUp/t6q/lhlwX+POGz/myZVncWv9iLIJXd804Aqj31b9kwIy2S8f
NLALYfPFaN3G/GIVFxnX2tyFtjva+7J0wV3A6u+cItlCB8R20d+VmLb2u6o55PVe7/dedEjUa1Z2
1j5I/i+R3HTiSi2+z7qdPao28YVKWctwWuNBVdBIcNQvw9dE7LFg7YLHJLkFCqO316gRGDqqBXrw
ZQi/dBMAfdpyj5N2UBG7CbF7hC0HkXA3fpgB3dNG7oEQN6CI7huchVDWLz/liN7TDco+9j8jOCbh
h8zD/MPF9cqLHPHJpCcq3wfTLek4XCK6QvWEK6kDUpRrtq5eAQi3dNiO6AZRZ+4/md5j2W4t89rs
XNIXyTrMqSgAg9K8AkKIr2v3FWrfACMDVFSDlJyD0uC1jud5eyeLfRqjKbEpYLBJl/CgIvjNyn3g
xfuwOUwdDu8/hmyHVTtwDnm60Kq9maJ0gR6HgoeApX6XjZvygBe9gP3Z7bzhCtFFRUdj7jDM0OmV
E/51wGRNmex5SkuyzJX3+NCwOJ3SDMcDJ8hVem8KOh6VH+18KUXhPcGwhri+cia+tUUN8l8d6WJV
s5TFjQK8c17hr8jJy19s045+h5XAd1nZLs9VoeV2ITOTUQ7gZFLkRSiYMRUlNMXR6bs74FfwKQ2B
HdqsjDH9RBjRkr8V1cex/TBov1Ttdw3jrUNQCnqbkA8Bcr4ZakEbA8pe57TWDgJfE+502+1n5Hew
VWrHsL5E8KWzdtd1X4KHuVP2QbpKa+RmNripPnBp0cSmJQ1EJMi/NG9SsPPGPrhqbhrdgcia8/By
a7sAJG7LR4EyVbI1EHIJHSxu8gdKCjmm3Irr33bJddFepOreTjcHZJqybJP87JqPVviYIeYx/pn2
vryja4cgDgxcNj0l981Y0pYOk62sfy6mnzCzdO+qRgekc6zxNoTHU8Pi+VJVt0VwIRSQ1c7QPVIR
sMwNpo7N4LaT0/U3GMhMuK5Bkyz3mnVZ11/p3DYP3vQ5Tz6l2rDR2GWd8s2CP92k/WWjgPxBjdGQ
voM714o7taYcBhqxKu+79DJvL0yaneOv97/4q1yLOyOFbGochMj5/4+XcpM3iVnC13J6Iyod5Hh/
6hXyWZKuXU0e/eN/P5qicMYgj2Fx51isLmFkWleDG0L1H+q+RhWvL5G+waFNcTKYwu+P9vpGR8mX
WpRlI4PBjrUXuXEV13N1fhyh6Vk02lPA8L4KehgsKRwdVp4RmwNsKbyVauUR1IC+cvzMs7fYTaTJ
5LK6YjG/z2WRF9eOyCzyoI1532GyOc6TEESasOuVXfvGNxQIWAgDqPw8qYsjTuDdq2pACZ3U1PFp
r8yZhQTzQfEwkMHCaGVaX+co81jUcaCH6tQcFhlTVOZ22naIHVa5AapKurRlKlxcRND8yhwvAytt
WkGxEnOXL4n6ukYxm4o8BXlAFMuYW3h4lUOHc9Ss/1rkPZRR60ZMP8o6lFZecHknYCiGEaTEKhkx
BJ3jPRFh7eKD0KbirNjtDSdfEQPqMEr709zeFd5lF1aOqYbj/v31ujxW5oK9xatRtldJ/Z7vCy9W
Cx5uqgBXWsOHIQiWaYt3CqZa9LHgh5s9douSuTLkqy1iKRxkts5FhAyYW/lii6iBjBhEh9t3oRc0
T6XqBrKRY/bYAbVSvMP+exPT6nPbtkQ6eFL+5dJleJvbj0XJhcSTO9jxVIeYY+ZSbOeODesFM2Jg
9zkZTTVSBmgm+8P7E/x6Del0ezg/qSOR5i7PbaHqBlhvtO0wxGx3MiBRq6S9HSGXs6OdO62c2a++
Jw9kj2BMQ/2YZtLi5aCKNhPpJbqC1lABvUGP0AR/6pSwD7ZV0f6J0zxcWbvPBZuXIccSKgkJpQBS
c+SG9MU+gVcmKXi1p05u3U/hno7qTvaureqTWaK8VkkbuSCPAzdUAQmyEVgDpZNe8zc0K6f+Wxzv
JwlRM2T8vgXdJ5rrtIT3IWgCvbhu8xv+HPNo19tcRDGORg2Qf9cu7lvlE8+AzMEDdMj0ZLx4EvOf
SngNKt71lH/6l9+S9zQtygOkYXNBefGeeMPQjrbiDJe76tHrK2lbFhqMswFZO90o1JWF+iomUFlh
0czNDdumXjB/6xd7c+iL0RiwhwEawOUM5BbHug0YsxC7JEn+TCrmwLUc3neZdv/+i745ssLwpJzq
XMQ6HnlSgNY1eRliRxf/Dgal35k4j2MUF0guMux7nFVwSARha68M/Gq3zK9MmY46Nke2JhahoRVh
XKtlFNI7lN1R9qGqhSZXoBGrtiJdK/K+ahFYzC3zqmhzRYRK6GK3JDpS6HozDdBq69lzycEex7hI
awzlemO8xXdxn9lddkv7yneMpM4dSHEru+e5YH28e+iP0KWkBsxvoUVyPNlqYepDWg1YUQJiSBFQ
kiUQfp+UjhxRoMethTsZvOKFrPgfO4meJn3P8KAhFZglBxb8hIGVJ8fgRndjDCAK6SoBuQ/CCYAx
Nkj2GNAvwqBHNu7t8sB1m9shtNhW8YB7ADyJ9l75nZYICppsJv5kEypoRODM3KETNSVPfbhvIGiR
h2zUgsGuPR6NqBZCHytr/q1Pos9fnzhC65AK//FsdJFiYRivdxSHb0NlAP2np81VwvUAto6y7TN5
g4aB7lS+/pA3NYQcPQhWPsky25jvO+RQtPZlVM3QHDv+DbKnh/CESNCVLpE2E2JTg4U0ZfdkDqYP
/RRpUV/av7/lXq98DmHd0sVzt5Y4ejxmYgGGanCndqZmctoWGVBYOogSaBQrNHnllKC1wOOOFp1K
AYoSLsAFhuWAOh6uz1qYiVLfOPKD+jP/QGyRn1AmMcZd7D/AUfDGHX8r/cygcNBkrJy8ve4oxdR4
uGxFvMFkRP40XeGwlTlK6qSo6+i/+LMdPrf2HcCZqHQtBaHEhoANV0/9PpOgWULSVugUPg+o3MMA
TKpdJj7k49cBQU6csSCB5HQqpW0qb7mu8CcgUBhEkGqjdoNdU506UeAAlyp1agI7XWyxYLEyx2wv
Zp4e8vjqhRS6NQWGYA9xvdRdL9pCY5hzYQ+mxCa7V++m+wYyZLRJPpqfUeEFFxCgFCxdKNkFesO2
5mr+r8yCCuhSEZ5ubS5a3ZauBKUm8Wj4Tm5cQCpN7NtC31eYakXbBusl+VDU+0ZxMxmq/C3Ck5iD
lTaEG5d/iGwC4gaTcMfmgFLdrHrZ76NvdXSn+pcI0oYbtGeDa3E7fOn/YC38Tbj4pvxGBq2L9Z2v
36H70o/XudqAFt7HaG2OP5GdKOKfYfqQQvdEcvge8JivXIIZQ1ocLz37V3AzrUToV0fDvHBmNT9b
JmOlN3a8cKREAbPkTSycGtvI2i7gSJuUWtQaZMmgBpcTEnnb0BS+g/aTcXh/l7zOHZ+HB/Uxtx6A
uMzr+sWZGOr5AJFUaRxdznY5pn2w8J1+7FwJ0ilfS6fD0kHOA3xL275L0397JWB8gwY9lRhTsyih
H4+v8MKRUfksNam+TIMAK5qyfYTQTK0iG1YGexWHSMkpv+icTfIcjhYxAc9FszFrWHSRVvkX9ejd
UDffF1DzNuqYfPcbFkM0lt1KdBDz5W0RHBgXCI/FuWhRoD9+yTQOywrIfOOkEZhQpcMIXcvAmqJ7
qLlE7fQq1NUZmaBs6eoPd02Cj7vUhcqWzuXkpKRpuzwJrpDvr52sFb9BwFqX5G0CMXm9wyc6lKj6
hY23bWat1/fXyOtZI4Vgcc7JvSYDfTr+9bCNRCfZuD10UnlV6S1UKzCYPTljWycztTj/3Ecrl+75
SxzPGGMKRLNmgINuW4tTC2alVaMDV5KmlajU6oNrGO1lV4or2isSYTVdA0G9Oi9UkA1UmG2hmIIL
6uItO8xrKWwAVKIc0Vwm0o8EzSqrb6Xbfiw//tsZnTs0gLvmZajY8mIdhnne1WZY5Y7EWeSWMjUy
lEKIM0itm62T+bZ9SVqcrRyJryeVtScrnMDCMihALu7EdjjTC7Mc+qboSuhu9Q4QjOwmnhihyiOz
FmHG+P6bvk4/VBbMXImkQU1D0Jq3xov4kum1gnZMnDvKMHtNNdT++o5KozG13iEToIIbI8Hnr5gd
TVtRIgjUB9tOif91mEWZdcZOcU21NbG8x8FLQpigVPEJjgV6SVBEcT5HrDBMt16JgUHJEh4MVI31
6eH9KXi9sI5HXsw6DLnWRIGGkU3HHCxv12FRD21SN3d+tDLdrw+T47EW26agKmwSzlKnLqVvo8VV
P2hVwIn+Rm1up+ZaE1G5V3Sac++/o/ZquzIuYZVQQLsXHObxV05DKLpFG1CaQxB12441nEEp81dy
2bdmkrSeKwYHBVjFxRb1Jz3ypQBHMyi9s6eHAWWhR8fND+ELBmsQgDeWrq2B/WHhquazEu/xS0WA
uO0ph+0cDcnP0Ij/QBeAt6N4Nz0nR+6Vu5ycGpM980A/0L+gQXl4f1rF66xy/gk6AVBFehi84fFP
8CtaiByO6H9034pgLnJnZkA3PcquYUGjn1F14VWODt6m0ZTv2ijBjqY8j76Xt4kBwF+j52htGaLa
ta2O1m1EzmkF2E0HEuBptBH/9QnLD0b+hYXG1YtpO/7BrapHqgJY1Qki6a7okCn1tWJvVLGTGOOe
SlWPIxOWSu/P06uFodH1pRoERJZCuG4scihL8uBF1VHszOzZPcqC36R+2Nqa+VlNY+ucwZCIQDua
mzw1muNXzD0LGlgdxHDoq9nCOqbTECtf2wIRObqp//bNQC0iOs3lDSnoVwBg0ERyXwW0IdBT/FGV
dXZRWLYLsdXJFFQS//1gMw6MXFSd6+2LN/PqFsYmNFCH0iVu0oare1q3QZACo8nQ+PP+YK8OI8g0
OG/O+RjnrbZM/EZpAGoGu9VBupKiU4Ryfmlb32fao5Ka3SENemMlSilrYy4OIwnBLrMLqYZYHogE
FBbcvEDdPs5a+Utbo6s/DTSXMTiIFQMHy6DCQ1vYlzGp+zZD5mHicmYMknZlehZKE6q5giZ5lWkx
J7TwqdPQxjHkJXxsGKGKU45EnqGwJOxy1OROND/K3EP/tcV/Nw7uraQvVqLM/FmPci0gN9pckmfY
+Q67zE4HAxKfSBB+YyMdEmn6AYt+rfT/3Nz8ZxSLapBqoF80Q/znhbzEOFkggnwhUKLEsrTYy2EO
3DagMi2n/QOspuIHdNkHmGnKxSihodXayq86br+M2nQVBGgqSf1UzNI33wm8xaHHCntTKOpjXcEt
eX9lHh+if/1SWNgkCZTrWOaLaII+b9V7UhBRlTRuVDu9bUoPLYzajw4Fd1xb/RqE/nVojNrK51eO
vwQjC6rnFNNnIXlom8tKepD5WksniD0RNhcRrHMMBMeLqkySPaLZwpXBKtc6OF9P8cPdOAS7EJHG
/JDpVfXN76en9ydicTl8/j2GTf1kPtZBNOqLA3eIpN6U0Xt2kCwxHBVXUc1yJN+sdnZNtd3Pc3dq
7C/gYbBIRm9yZb8eb9f/DE/RSINzQZa8xDWGXotTRcTwXQ3WAFrxRwmpzEmS76HKwWrupGFlxOMN
+L8jckvTaaWqry5qxYB+Hi0FzFpL4W+LzB7usEGZcgsZu2BUL8oODROY9H+tuP9PCfovBAlfrLnZ
B+I//g6331P8HW6+J9+R2/5+5NMw/yf/+DRQwFZJJ4D1/WXr/JdPg40VNGkLKYZJ28t8Lin+x6fB
/O/nXi3lDLSjbUWZQeL/oQTJ/23p1FpmLhH2DnN+8q8MTMXxfv3Li9OwiBPHKUDWmUEyxZ56QDIi
RNkd8ZQNArvpB3NsMS21kRsHbCGkz8bQYcJUoRBD66WMD5NvKQ/DJOWoADYV6kiI7CU9qpDIJ6Vo
qQZNI268QrG+F23dHwIZnZWdZ6XZdlRmuR+tD5sQwWjkC15M+/1fcfj/ZG16jxZ4U//f/3oGpf0T
nv95lUX9x05rG2hlS/0wId/djOii/65NtPE3ni5pAwXBGa9poKaAHYta69d+VWCE6lko8xDA2+I3
GkfW05RSttm05RBZyPc1NK0zFLZvkO0WX3vJsvAkHq1vfOvEDUIVixy1GNLvFqKy2Np0afl17Btr
35qy9LntLO16QvdnJboeh/W/33BZvuj7BjVrPdIPKK0n5gZ/4+an0DJKofAfpR+Rmief9WkyKeP7
tgXkHo5BvxJX9KMj9p+xF0froGdN2Vv5dFDVSbondVa+lnbtfemGEuee9z/hcRL8zxhzFH1xw/ak
YtCNup9YXOrw01TxjQsrSX40Rz1AvjkckpVr2HPT6I21sizKZBH98qjTUItn9v6YWBxgp1bJn5pK
WPPNyBwviqjlpmvIvYTLl23exfbgQfyufPmTZZcybZDW+oG8SIdKTUzJ2mo0sJFVIag8SHI97jTU
a38pKBVde0MS5ytzdGLDLisfuRwEmo/mjzuFupvZ0yVC+itGnqcePf/zF9PfVn0lvHFq3JEqgh9k
F0pcrKzcU49epKtxU6Hi0reN64nyTpGDD3K7dsSeerQ4/tV2UGJBr5b86joGoFw6ak6Q/pvb+UZE
OfXkRWw0tdFHtJUng5TZBxNi7Fm1kqCdevQyVhkJ2Kc0b1yB9ZhQkZOQW+esX70sLcRiEJOJWxYu
vDJGvRHkjXFl25z41UsL1DRLw5TqSe3apfoQiOh35WnnTYi52PoolTZTliNrnVv2j5wM3jfKm/cn
5ETkmnm1L5d1NvSWhuwTCwRbD5QZJxO1QpHUH4cy81eugqdmZh77xdYZWqqGXsoYTdChI6Frpf1d
tfv0zG86D/vi8UmEgm5vsxLT0cZwFB0FkGqInrw/Qad+/GJzZraVaEocN6i3IcdrIX+AF8h5j15s
zjrR0hqhMXL9AV6Bj//LpJWP5z17sT0Riq6UZOAeYYr6MS10J1qlsp2akcX2tKgs9x3yWC463k4O
97eWqpXJnhf0GyfPkno4SSH9sCYlqADE++ylsXLhVbH9lHSoN5u+Hn3wEa5awfGfeA9jcWhXKL7F
wcSu6tMKp2sfTd21rvypRy82rIYSly98nynispT1NH+CVfDQiSlabFiEXxBasKvaDTDLtTCSxKXw
rCWzZBakhaeJsKprl/r+UyN3X+AVrbR7TuQuy1raGGieaTVF7ZpBpO9VTY8x4vSyQ2jjIWyiWnxx
3issNmskOtxgco8YjDQEQhJoabWmNKyszlNfdbFfg6w3UlTNOZdKhGC93332H82Iv9zx/t8P02Up
wrORERoBm7qlqBC49obPKY4s5yVFxmK/FlmYpGXDpCQCf/uocBNtDZp4YkaWhQMM0rJAKcrarXS5
wkhFs1FNwBLirK+pLzao0gbqCDSwdo3JukLr3E1waznv0YsNOuSITSCgx0LRcQs3jPyyyuEznffw
xRYN+jYZczA2rmx3W8tonRFJ8vMevThKaz/w+65rZ7fT9MkutR8FwvznPXr+xi+O0bLWRYaeWO0K
mOaxZW0rsdZhPrVMFtsStcMcSWo+ZIzAQ4FJxmjsz/vRiy2ZJ3oWBDUxy8rUA/iDXT1+WHnyvMre
OIv0xQkqpZY6ZDlru1NNlZqpR2JEnrvt+yB5kEfVvoZmOEtkdCV9tziItDsFisWF2fgy/jpjF7co
N/r6l9YarK9BauB9jLKjE9uKeZ8jeotvaliY3zElkD6EqFteSIMRfZIxmEG/ctb8RAt2UOzuMKkI
ffkAoPdVGSdQtMrgogjCXt6EspL+mlUJ93U8jhe9gAwySMjHSpSXrQ12fVhp1FH7O0x0xAR7qwan
HBXC/DgYmDLjHyF/kEYjbyCPSM0HgTInprW50Z+X4eiL0CN3mIvZ4ANdJDKRQcdupDLOW67LPn6d
KkgpIXDqFrb1AZ/LD+gknfnoRdxB21uif85y9cJDLBIHXSRnZVG9vaaWYDUj8b2mQN3LnQoIxnrY
/sDm6by51hZRRynyFIpEUrtRnCFOX8f1xvbax/N++CLumGi9Twg71a6ae1e5Fl7mwjvvzF6yWqYC
ndE0y1gjLc28WoNaEiso1533wxehJwBAk7UBuxiJ/l1kjFdTvSYUcyKqaYvYU3Mq2dT9+JgtAEC0
cYQ/nBfWlkj/QI0HVAAxecO1bDfgot0na4fTouj/dx1pqTUkdXZXqrJcu4M9Bt/RdcP3RRvxwJk8
+2NCLIDiNFndrYIB0CUmEN1Glb3yvK31rOPy4pCZ1QSntouI14HSX8nqBO0MB8/zTsclOBMN+kwz
qW+SdtuOPlz3WIydtYyWwG7O3GDMG4UPgsxYDlfM9tXzvvVS8Cdse6wrU5aRooUf0Q/EYTvsz5yQ
xbbFuDBuEwTaebZ0h7GlmwLFPm9G5l3x4kvGo1ENkZcDphbVfZJ3O6nibDnv2YtNC468UvT5Zw/g
l0pgnuXv8x682LKWqUxTo2PGqyDX0YgUk4K1fXUiGqiLdKHosozGOo9Gz730MZ8o65UQNgfwNxIR
dXGIKook9SzsZu5IIcRv0DLWxzrdB6Y63BVq4p93H0ZF7eiL0qee9KDkiyKHrAIE7R6siD7o+zP/
3O9/4y2WbHkhZUWblD57c5qMHVy+aUdtxaO+F2KvVjTpVhSjfFlllXk5dAOy8rqWwIM25D+aXRrn
HTZikfcXA26xo5o+b4ibQM4SZEZX3/HEEliio0K1KPocLSF3wkl0SJv7QglWLtDPtKe3pm+xk/24
rQBXcI41fYzSM0XA5DZHU3mLuqe3D+meYU+GT/gOoAOdox5NV8xupIMV1vZjaXTVV1TtssuysGsH
eSL73pRGnVyWqUC9Gb9GVL13k+aL61zS+6vUrLyVL//2rChLYsKUSX2UtV3lKkUqX+qT4jm6XZvO
++vq1NMX81Jhg4QrM25UyIBvvS7e6r28EpjnR7yecgQwjveD0rfCHgsLH0cptx61oW4u8ctRv6Nr
v8ZifPvXA5c4HgLDXVGaKV8VZq1Dqo/z6dqGO/XoRQxN8ghFJCSDXBVvkdH+RhvgrA8qlsy8MQzi
xsAwC1dUXIG6EeFr0TQr9ehTP3sRRhVfYhrMmKtibSAfkD1qFlLV56wV8YzCe3FkoeGRIBPA/qxG
TPqsJsOHwvh11rOXnH/M0AU6XuwmjoDLzusbeBTDv4Nf/p2yLfFCmh7o8GkLJGDLPEfgvcPLjd7b
Skx8fszrhQ4u+ngVlhiwRfTj2kNpt9rOSmIEGlsJnz7Z3teiDS+VgRoa1ivyVZuKGqgEehQygrfb
VmTjFf2l9tBEoXWhDDh/dsjkOEi5RxcjGMHz8kZlPhtffDruyb1V6mN7gEGoujJLcDtyYK0sjPlF
35qARRDxwAEZRjFzTCZzuOwqPT1EUlPcNboVgoMR+YQXN3r47y+VU6MtNn2KcWI9RrJwKxuPVHyD
jWt7CLWbUbHqm8BQ5xZpbw4r2lMnNtRSSm8MwkKqIvoXmplbl6JFpbv1+ELvv8vbMRKwxfF38Wi4
Gh2QsENiJ8WMcJcPfocNw9gF/Y/3hzj1AouIEMiYbWedpbjVBNO6SWPEZ7Pzos3zHenFsoKs2CZS
wLUW1M8fPyy+4MRzXlNXXmRTErrreM1xhZOSvSX/FuN50yEvihO6PSKPnlus1Sz9RgYY31phYZ03
H0vCQjM1QwaoW3Uzdm7TZD1yb+OZGbK83MNpr9Og43aGmPYVJe/NzDw6a40slVCiKauKDmj4Qcoa
EWxkiv6PXaif2ahbAmZtMXhGM04sE1/c9lyqnBKK8coWWqAC/47u8uKkrpLGKyQ5Ul2cXaODaXDZ
toBR7tpcICafaLgwBU34MyIrfizL2cGgsqQrOyukPXLs0q7uTQ99+gxNtPNmc7GpMT7IEIRKVLcJ
gQoZXY2jbdAc3n/4iYix5MH5qeDkEFF9CKq8CjaB37UPZjvJT5YWJp/eH+NEhJUXNybVx91gkOwK
4gkOf6VeJh/m/BbjiBHN4Fn0UstF9fj+YG/HJ0BnxyFQV8ZMxapVdcfK/xRNves18cqj3775KUvE
boa+D41cQ7jscNstcOHZCDm6VabQ32UWkfy8N5in8UUUVMWkV2hLCjdRtT+ynl7QWjwrCipLeUBP
NNNY4mbr2ogAHDDinXa9YsYrC1Wdt8jrgxvaz/Evj5Hfm7CXLN18AJF8HXWG9CnNE1jb+HfnmyAS
1ZPtheo9V77wWuomy99EIGE3k6+p99VkJtlGT6bxBrnJ+o/itdl+9Pzqtg1S+Y4zONtTO0yxpJW+
RoEd7FOrgAsLUWybRA3GdK2WBfsJH4HrNjLHmwx3+72WDvnn2aZtG4F8+CzHirw3cdEsV1761Hpb
nIeFnkrlGPkVnjx16Ao7vsIa/jykCWDc4wnNKj2cgmAoXeAmSCwG4ayhYq619xcA/f8Nda9kmtve
DqyxCvIDvWDjMgYRuou0Mr4aqyRwE/RvERwLlGyChj/hSm1NnkB9LZt2dYaRnZf70uQIUsvsGjio
txEBPidbe4JBFxmZfB6SR1nikSMtDAdVlxtXks3u2g5m7CLmgStn1dsBEAmF4ynWejx9sQjr3VKR
FLetOoyoM5Hv8w7Bj7M29JKHP/WJGKMpLN2SoXY4/cHGqYvqzKcvwkUTRkWPm4pwZ8GJD4Fkt1cK
fi4rVai3Y7eyBB8GllI3UuoL1wztYT/VhXof1IRyo/RwTxtK85M61Nnn9yfqxLdY4gU16uB219vT
IWFRfe5stb9KxnK4x+1FXfncc172RoiyFp9bxrG8CBOESSPMZa6a3tSeUjFEH2tZSw5FP3A570SF
AbYfbd9/qVMzOAfLF+HcjFLRNaEiH+oK25lNiVEY+hgDVuszJvVyTPPpI7o05ertdA4Ob73iIgpH
bS3bbWdMB13HfWbjZRWCd70cHkpMOKCbGOgbKonwL0OVFmDb4SJbtB0iGvgvuBjfwrOJm3yHdRNu
Un2SMRnR774s8IxOwi7dyXGafsVdXtnk0tTcooCEnyiGH/X1EAbDk+b1xp2Aadtv6zSp7u3K8+/w
l0q2lZdYe5Kr+GZsfDgoU+VhBYgp2BbTWWj+6IXugjD81rQoyql9q9/grGmvlI9OXKtRizr+Drjz
erIGcOmQWOy+7QTp5Q8+rnAotDSQvrGL/ENWKUi5hlC9NTUObwxUXR+Dwo6fpN4o7gPqTXjzapjx
DRghoyZrY5+K0uifpk3XOBEnzpOlYndU5FyvDK7Wxnz5pfl5k6WKv5LtnchglnjLAOMVrm5de2hL
f7zBW0y98VWt+VZoiFgKEevO+2v+xEsswZfV2MlS5A3toR8qfJpKb3BG6j0rn/LU0+ed9mJH6U2U
1y0W0gdf0cZq46kTHsh6NUbnxYglCLMXsbDztm4xuZLEiB+HJt82RRU/QIgatkmu5jtE6UZKSmJc
SyPm9PSNTWvOIfHFOxV9o5Z+hiAsDjnxD1UJsNTEyzreDrmPGGya2D/jupdjLLVS72rMCn9NXPzU
bM7//MXIHvBSL+e0PhSy/W0oDVxky3HlbFqQev/OMMxF8LNT3KoHP2jRt0y9dmvLUXfVeGXyUyva
FNctv8VUQLY9dL7ovMepoePIXPTfG1ybzqvqIjNw/ILYofaaFcqZy0790hGiHNp6zdobzk9568Mt
wortWZ3ql2Zz6EuVwq4aX0WmXwmnsBQ6KVWtJRdGFVZXXhdVDr0uaNRqDugryzCO7UoEXN7fcqeS
uaW2IBlvELSJkrlpioQS/APlwqrKkbQbLAmkujK+yPKo2Mn0yK8HPcCTTR3xXw1y4UIPSBxUfVOc
v/mZNP0RzagDTJGxLFtpfp443JdgUhXQYVaEfeb6FiYAvtrg8IUPK97VyZrW+nMV7Y2PscSQNnVT
YFUVdofeI9e3vFo0TpLh4LLRs1KnodJZl+oIziNCb2XY9V3EFSPAdnWX1wEfpe3Ux2oAIbTGgDi1
AZZU8iQuer0O6BaiTzr9rgw7eIJHpUSbthp6R/PzDwGVI9iZ7I5MRAWSAX2qVxvJC+U1BsmJnGcp
Uo6bBtWYKhgPVfNF6et97I1brRgdy/whGtPtmzX/lxOpzhKyWndePYxICOL/I7mIjbX7pIjlgxIY
/jafgnBn5iglv7/eTy2nRdjyJzMwUCtRLgR27XtE0fvLBI6iA3Gjc94f4sRpaSyC1zSl1N+0Sr4Y
MIHAQg6V2UZYT6kOEoMOqbd7f5gTAXi22XoZgCeTyksz5akbjWhGDAjx+Wvx99SjF8EJ/+nBkDoe
3aH0aSuHwTrzUrZEsVptO6K8pSWuhn3boawHXP7saU068MRCWgJZQQpDTw/HxIXUXPSb2JgpZGFV
abcU5McLP8HUYZeaxa/3v8CpuLGEtgZaVahpVCYu3WfDrePO/IXRT/VkGGQuQxR7yAXWCeo7IXgQ
/s3qgO9yBD1cr50OaUNkH+xyLWacWNlLuaRJqyxfN6relXDxNZFR0/C6HLy1fscJxNGz4dvL9dbX
YzoFXp24sqxK+6Cf027Vqjp7M6Q+RuHFEBau3GbevcQtPt4XTdX9CUodf+z3p/sEkRNlqOMVn4yA
KCiY9m7S56j6JsqmHbsNVhJk1+PONu7w5dhVZXan9uMBkOSO1hVynBNAC88Rpv+Hcui2iqSrBtF3
LG2SDPqnV9+gI+yIyLjUy3ilAn9qIc4b60VyhOqpnxhKnrgdFH4n1lEdHKNQz+hrh2hpy9N4axn+
anP+1HGx1CMOZbWLi6lKEG/DmcRBPET+KXo1/ylNfsMNErLBFskk/Sd09umX0iuYKhZBNNSXeHRX
K3f+Z/jFG8codN2jt04sLUgjWe/c0YA8v9EtP7pMEvjZXqdHP7j2+K4RR8oBvJ0z2SgnmZPb23Sf
0UrxL8y4LTKnSephI/0PZ2fSJKeubeFfpAgEopsC2VZl9Y1dE6Jsl0ESSEh0Er/+rbyjG47rcyLe
9IRPdQnS3muvvT4k3+zMuoIvN3PfFKxBEI6KhugV8PXrBhxaUelmILVNPpi3ibj6WfgAWmDg6Fes
J2eqf37m/nIH/knNsHieM1e3kHmasb8X/ZDuo9nA1ztu23a7IKblDD5pX3bJuv7LqO8v7/GfhkRC
xmiYEoKFli0DiLhJAAEGQ9ncNIqbp3/+tf7yPf50RQMoqoke/HwAFN0hO9qanQDBqqJ+nI7//C3+
cgv+aRo2BBGydgrmQ2IQb9zG4Xza4k7epq4N7kg28H85hK+v1P946P50EIOoFihZt/NBNvHn5Fnz
nTuTvf6/fgl2fSz+6z2W2ySGyIKwEPQRPyPaZzNFnOr5gMWp7oGNfvqXD/1vv8X1IPmvb+T6eoxa
TF8PeTruEd5cjfLfgjL+9qWvH9B/felc9XarRdMfrhFMcsEtGP/LgfyXj/hPfytOYRCsSD0dui2t
Adju4gsSCpugCAAkPsoeDJ7inz+Hv10+f9pdR9rUzThjJdguow7LiMzbDkxld8PQl+x8bdNqVvqI
GcU5G97bzfw/JYk/ra41wn7qPLU93AouOHGvxiNS0rbdP/9ef/ls/rS6Alw1Gug1Ch+7AUO3+xSB
//z/fek/nihFYp4kalGHtRkj3JguOM/C/tsH8rcf/I+HqjGDTnRO0BzHiBCzHWcwN7fv//yj/+V0
iq7//b+eWC2CeuUtWj7eLOllYzwom5HFz0ZG9OOfv0Xyn97uf5wb0fU3+69vkiL9ta8T9L2C9piP
bJGYWyAmqd8j4lKe2pw2b3UnJdKHmbob6CBAeJ9NMcP/1Vd0ndZ3JEfMBX+NziKFKBmRey0B0dB1
qz+CTE77VOYgaSiJFL2Ik2zfrcH0JTZAXvp6RVWdzvwzGK4smyQAGmGk+faFZQuMvLjAA7GL0Iar
gmG9PiiibiaVicnyS3jh9iyKl3fZRu4xbAiBjBqKamzFeJxs7UXZaANqM2mjQzOH8nkeU1wlY7cd
Ryh3o3kHZyIo3LK298hJn6H1KhDq5RTzo2FmoQVkSyC8N6SUieBl2XyAdNM+xGg6yHL7zvOZz4gY
9/IG8eZ2KNZYBAGanAY55pB/79A6qLKeE/naaV3fka1zzypQpOALQwT8HHi2a2HcRezuugTP4ej6
KoOn8RUj6/aQa0HwuyKi5iEJw2Td6ZaJ+75txCVGAMaxHsc6KsiYq/LaEmeYRSLuAqkeY3iz2diO
RaxJdMz/gy2ds7TKAZU/NqJ1QJY0o//qZBueOYJadZm3ZI6LQPA1Kxff58ljbIAuWd3UY+SyKfPQ
ec9+1jOIM31wrSV7rDpckIalkaiLRPDXOOqBKMVh58AdAYAcVyoCTRGXTYhABnWfD2VGERYiRpN/
I2mX3MyCtaVy8zULOF6HQiLMJyzGPp12eSyjal5bfYTUJKvMROuLAL5P7V08QH7vsR8FYgj2pLGm
p8wNs100HMAxdAtmiMOgCq7qLUKs3IR8tXieeb8XrdbryzxRthYkYzgCRurgmUZ6qC6jdvQv1wHh
UwidML1Zx5n6xxS/yFc9LNln30woWFVK4hN6wuWuS4MW3xXZIgfSLsACx/CXAEiTotOdHWlM2bSx
paVJJaVVBjHro5NNB+BI2g2vxJD4ktGNHZVPhpfNjUG5IMioRNykLodsCdoCQnayh5Ue9liEiE7s
sKJh/KRhPZpiER6hwj3CWSu9IbcOAcrpFQa7qSAuYw568WhHZAkveCd6jAz6+Jg5M5bo8OnNtEUW
oZbh0MQIRJ1sf7tiT6rUg0OXYAcoXxV3eZb+HsJetdAhhrlInHTtsd28rOqRzcdhiuq1FI2y+5zQ
ZsHceXECzKUZSXa+C0CfEVemTZK5OzF3/JjkpgXceM73feJAnJkjn50QXJplVWcIBd1nEUgupV3G
7znABpecmagY8mQEK52MQKhoft0xAiDz6OK8u5lbtyGDXNKRl9ZK/pMHU23v1ICN6ntEQC0/eOM2
dUjFqKbdmsmfHZZ1z51JQn7RflHgUSXUBG/jlP8OetH2lcItgVycpQb/CoH6yb3TXhzJ6sMvg6Cb
e8sScR+HoSjXOOmBOvXN1hdLSDxFLDUH3TnGJvmbmKS9hxxmHvHj219Lk03IJcbI/nklefcS+w5h
HkkGpvTUI7IBqf5IqsuppyctEuS+r4s5x7MDbh6dCwiVjOErb5wigHtB0XjbEKT3hMbTF4zvs3s9
LOOu6b17WhjaHaiSMn2ExdKWDW9CUnXIX6u0TvL7eG4xoR3NgJxNZ88d5bZM+WxQv6XmglXprlIO
QCEkHYJCyLbgEUJmuuPQvhB5TdRckIUkFfH4DBIYco/YPTD3OXHtV2A6ss8ym3x1LE5/wjOCMqtp
+x9UpzgDAs6Qsg0GT7m0EfpN2i/3Rmm2r5NG9xU4kjj7U5lhU7PZlp0igz1bqhHtzDd3k6+DfAzY
qnZJZoe9RRAgAp/Bo3GF7O1dBLknjc3V1ZjK4XaFrSTp1A4BYKdMoPXCxrqKdmpDInAxy6W+tSxb
fuULIGuzBmhqNXFTrU0NNLZgaY+QcgF0mst0i7M1TsomcMv9GNj5GOpBPWsRhSh+cfJPRetYtNdC
964csFJzCJKpQxr5tMn3TM/TCwLRMOHIUx2Ukc7auGi2Vr22w6QwMsSJWPCmbh+mDutRBbzY4Hgp
CxTe6O1uGzd+d6XcNgVEv/Q1XlP7ewHWo8KUF1ZRsoEwNiVDjOR7jksOhnryzEyHHqOOu/QznMcI
fLiRyJOWaiu3hOQXRBWCjTYN/G3KeodLC9nI5QzgzGtg6+Gc+SweqiDcRhyLM0BRpdYhUPHzDOcR
TssOUe0gVLYPcSgTXc0cSWtl3BL3wNoVIyoEHncFVjf7fdpIVqo1HO/s1qSXwOInBkCiD8umY+qy
yQEXuohHJD9tEfYnapo/OEqWU4uQKLC/4kygAuDRjiBJ9DJCRygYVq0A6V4GpUplAnkgicg+4F6B
YySN7U+fMXlBToH7xhsxn8ksm8+8rqNDngtwvTe/7Na4WTOsEQrsMqRmAqZUrOFXYNPmDLxh+NUy
p48MdcXTtCa8Yh2Q2XkXasj4S3RwSTpM+y7T6hUjNHtI6ik61pKAsaVpdlBKZDc2hzafpSOubYcI
tgnFG/SFLiho2On1Thtlssc8R/p1xTTDs5G0Mu+QWhlLxFXJbCW/EhjoKpc3bjqIq++rYLHNKo5a
7NE1uXyNsnr4dPB63jTtMj0baCivOFKRsF9Tqlw15Dng5DgXcfyCdf3Q6i8ZR+bYL7h9lmCcAMEL
xa1AangVkUYgND9vklsJvmRUBEPtnhPZWmTmjTjcO8vMmZtuffSh6/ahaJt6pxqXfc1URrs5SOrs
vIq1v1EaNRmAdLkBbYLrGcNuy6KhzJHY8ThxTyVG90lwL0Wgf5BhJN9AbUifpjHVe+rC5GRHggVh
RcKbucaePDhoHuM6WB/tG0O+VwaNLUeJFVHnP5DEhJnElrtUljZWy4cI82bn0lYi31IKA1xlGg0g
tWk8sVwx89B0fqp3epnjgx1yjy1oa26CtfZHbqW8d1BM1b5hjCCbn9i1WDHORtysrsFUSxN5Tuzy
Nussqq7T0gUaX6pvVZyKCFxGFf8IKLx42CzU7NfUmAaEsXpEPHscA8oBYAdWm+maXQiqefDXsFJ1
5Uq/Gkb6eW9ZQ4a9NAiUampw2fjskQtgWqw0F64eOBIDB/g3iiEbsG49jsgYA6iV67Bq51pkZwcK
mPg1o9reo76CyKQ7TW7WhIDEiBwD4QuNxe6uEGw7hBHRIBHg7dJlGAnRHyYSIdWZMdrvkF0pNjjB
eHtJc+sOAmMXPKCiVQvSI5f4DAOf+kliIA/qZCA/eORIWzWA8KqCkHq5IPaJVKRN5VKi8OS8iAg1
ZY/Ik6qPs27cdbCsjQWvOzQyWIgzK263eEQeMmuXHXZ94cyc2o6+NhuLfzUDQtnyKZuudk2zPgCh
mr8K48O+mpxGbeNQqm+aAS85Ql09M4+zfJsYLJEOpr+0SyGCTkuibkNCo/fATwDd46yDG30KLkgn
dVkRTG2O5DcZdUOJMSeWQxW8S2CYSZnum9DDXxdlfXPM+5Xeq66VAOxl+yYb5VdnV3NYvavvUH/i
TbJi3sXSfyH1z+VPMGAn7BgNyPk8Ds2YfPp6HubSD46Gh0kw4BPtQExWbpsAt5AEXN4JPgzYTsWQ
esUrCTrKvlXYqtdovY+5wwoZwo8bOEz4MC4F+sAtRLXWUnLn5qlv7hrE8KsYKVY7j/pp3eW5ieHm
w3bztB/n6SbsU2MP2LnbfiK+fjP7f24gKYBA6BT/Vwf5x5wnc1No8JK0R28IfjGP9OkbhentHbd8
3nOa+t08hfM5DtvsY17FGJVGz8sJo4gJ4cocPc+I1z5NNxeUxowDKA7XzX4az5gRdG2vCyMo6gSf
ugXdhm8EnlbpgdOjG+ku+IOswTEkddKXUd1gBogQ6QX8xW4iRdp1PWYOEcIUwhoxFnsY5MUDl3r4
IUlUX/JhZaQgWqNQaEdGAHmsQ/iMommbX0Kt5FsL2gKCoEkG+glugI9hdOCcQvtYT0qaHg7JjH2r
exY84sWbb9WI3qDgGSxAE3UrXsIlzG5nl8gNcYiQicoYpygy5HzixbldN4LDnUpcjAmkYCmi7hEG
gvy1s8n6QnDCvKxJ3R5Tkm7rzmQMdlCQ9ZA1S+sYD1eamFMf2vaCgf+1Ah16k5Tr1uJvLK//VkPM
/2ZApVKldr37bbs4/42kx7UusNeX3IYcfMZLjZ2KG73S8QMLMqEvea7Zycehf5rbEIdPY1DQFgDY
u3oXbXr5jMQWHjvNg+8WM51veQxHtV3B2dwPXKpXZ0f6ES4helae8n0U1+ae4aDj1SKxAnU9GVYJ
cySgkzA1nS1wx01hxk1YDKum9U1lOn+c4si/oUV+q1fsKVdNKuXP3CzxyWRT9NpnM7sTo++qjUce
H2EHehNqcpZgZG+H+mX1CfAqGc7ji+tEgClIXFOsAOjAothd2ck0edSVIbwbXaG3AWpsH0w3mabu
OUgiWznssl069ChAIcVUxOVk0OZXmkVXdWMJHEd8bJME+xVwqBtYxDBgQVHwPZ5a8e6zXtAiqJP0
o+6iKSpBDJt+QRTQ6IY5xLoTxHw4YZDnT95SMsVdgQ8thWN3CK4tH8uYuAnZIg8RhFcPFlBQv5Ip
RI2E4L75bsHwbAUwFMSwUiEzBO2yDqjHWSj6GYawyH2rg7h7NFzSG9319uwk/lnhgLW+BxoK7XdG
0buHfASCLu1n9mEAY5JwzaRDWKQNae6Qqy3x2QtX38TAyZ1qsDkfIuZkXFq5rDDjIdfzHiYe+zx1
hB4tDd1tQ6P0Hnld/BUu4WzGhaLxgg2E+tMqQBEcAR99tBy1YbWguwUFuenu0gRZnhK1H4SLMfuR
rkI/B2Kty3Dx3UeqovkK1lnUC1Yuhh3SVe01ND1CNDycbwiNwmwA8cPDKOqiXzUw5ZQ0w2MGF+JP
rPPUNxhEA4BpazXeAqtLzwtIqyhNh+5ox9SDZOSzn3md1y+xGSaoAcOWA37uo5PkgHSX4DzQFzez
+X6ifHvDkWqLFCGg3xA6kH7D7Ty+Iax6M9V1nvCQK1KPmNWs4R3JBZi0QxsMiIwOgctZ0pwdCbo5
wNVx7eZYfVXtjz6Yzd7T2OxxktMVKCUG5FffqPB31IzLGzyGcVQZQ7M3x2BgKscBC8dATy8/YtHF
pLAYtu/6UXjg71Lj311KSAODFSQa0rL8Pd+M+wJxEA0+0OdJufmG3k3hFP5ywTIWfmqxOd4lGTLN
J0wXI1zYaPVTV+evnPH4Zz5P3Q0iWxIwnjnYzTqU7FVHc4eaydm7dJjzZzYsK36Slec/4hGsQWsz
frbblO6x3IcSWGQMQpdVXf0VB9JsCChbp72Go7w7LQJ36m6IFWhPmEYmT9jDRKmAKDz327UkOQ50
nNErSLYzkMAvRNruVTie2ir0E39jUNrFDsegB/bM+xq1ZgRxpBYdVu6n6MoHD8g8ksLo0OEWDAY3
ofHrA2yGS8zX9vC7ZxfRBpwfBrRe426BUvBqcxceRXutQaQFkSILFVqtuPYRRxnBxW3Y0O1rMix+
k6OJIfSonBe5FOMzG3uccO1GPf4prd1r25PmMpppuzhWY8k0dZ0/LRGY6gXmJx5Lp6g9KvyJhnsI
Nvw2XJNYFMjQASEzWZIu2SEDJXrpO4cLbu25w00VTz2txAqkJAQEoHYKBgvYJUyWbc91W5+xnqR+
pLNMShqowN7gMPQAbk0JIN815IuDl0rrUo5NdMwUmZ6VkVqD4S2y45rkboMbXUcPkrFtD0cNu1cq
7U/dMEKf0roNkiLwln7TITwwBVJPoGfJ3Bcea2gl9hLqY4ol+VPURuHTMkh5q7geka8X9CfZe4X5
TstvN78mR9/W4C0o2cE3HgDIvbDgxs7BcG+XgB7baRgkxEyWfnYGY2+8A53fQQXwMBxMMNJOmUFz
77ZuQ/2gNY6bDBZ0PqNmaHienjcGOvdKmK3sqqCGGLU9U9B6Xh3dcGnKOKsLn/D2QyRgD6K5x4M8
z2Gj77lWkBfauQ+wVJ5Qvh8jk/ETglLUHS41LDdS1DcQ4DCZFbu4dUj4rm0XfiY5uHgGKOIz8pTm
czpjD8qxrelKSOjRN5XhC+iabGhjUMlWsQH0tsSH5vo9EhJQR/fRWjXL1t+pHpVDCl/eK0d0CQTS
IaRDhUcxPxk8m9/6OEeVoTHvviPSEFYs2si9hMX2q6tt8gR+TrMDP3V7HNswPaEp43icqXf4jOLN
n+AGdVdf9QJvhlxZCsMb1vvQtpk7O1C1m9et2Rsy0l+LWfmDINl69kkHqXqYmuX+Ch34biEZl1sD
Y08K+9V+i2Z1Yn03e5xU2HUEvhVBTzZD/47NYlA/u6hAHFpwnBCwjGY3mHaTmWJUuAsW9SIA62dv
+AGRCfk7IMbs2epsfM5DVRcpYt+/Kcxdjgh9MbvE4dzIpP3MhMxeOxNoxFF3g6nghmB1KYI2eBqt
Ce50fsXKDJk948bGrTbmIYoP07FZV2wI188tpuTB8sHzXYftnp3Om7rCZITzsnU8/76kcLOUW9Cw
DCUuq3cJRMC+SpfVhE88EdP84hc7o/2ogy3deQ/ASh0LIKDJELcAiQdTw0BhzRaUjJoZcchiR1Ow
Fmd3mi3gzAXtNY3ObJ3sp04ZGZ4BGuSHdrb9z/4/H32/Ag9cuc50uOdU65aiBZW5wdb6Qp7nJpjG
EmNHzV5z0KfnnZsxct5FHUO7FUz8OMbTvMtozZ51C/WLbq3ZioDl/FZmOTCsGeYZRQIsSIb6I4aW
sMEWVkCL198jTZd9DaLWBZUAfXYqA1IcEttuzIzboTwDohNawKVP2+DWD5yVaA7zb3PapAXFj3fk
PXTr1Ap3ZBAjIRHw/ieWrNOyVap/6maT3XfZZA506+W7R584ol6zw6uf5fggEQ/+nobQewjyIA59
mNh3oIWfCer4fTi28WmgHN4SirvkzJxZPo1BHZ0acde2efgRTjhyoFaRUtCl/ZidxlTHrH5PtsV/
swkG22yAylg0ODXvU55tYTGNGUYs8xKemA2bV8xm8lc6DWo/YkHqgAUzLH+BWsQumBrAxpQgAZYX
bOn9o4wt+9VMzHwDp8HqAszdDbc3gpF3fSj467Zig0+4Rn9BeMddBYBGrHfRjEEBt3N8n6jrcwGI
TkqKxHOjqwnRIvegW9eXkVoe7/SUD4/eTlkG9Y+Yc9qGARQcmE5wCDbUnTcShme01fMdNgPb23yE
MQb2JKcg8eTEIhNllQ+UB9kTxgT1TY9VJnRNDc2etFvzE4sRAN9R2b4rF7rv21aPuzHaLOQ5Ou8X
EUZ9icw494r9zRG8P9W+aWINIM502eEKgsN/GNm5h8TzC/9trKCD9A9d0ueXxAAGx2xrKoTRi19N
E9cQRxJRpU2GRfu5aU4tntvDFEmskWC4ClQ6H+JztMztjQn6HGVenXZF5/h2GXocIGUL3NBdCkF6
K3DNSWir+Eh2A0Zq/c4hEwFr/lsEFMcCYWIMhv6T121wHuzkjsrmya3yA70VlmNdw2bLKUMs9jOP
OdJUUiAzHO5LK78PQwMqKpP1cJrHBDt/GDesGE6goHjErA3JnCoFqHO0KyuGXoxoZDBI2ENKSD9j
S+bdtur0wcH2l8OyBbD1NVrfrghTFOoXH0mKeRCO9bat1fcVQ9IjgfG2aqGcbcVGDWJGfNpxhN6J
hVAs/IX5B/SX5NKkgL9Ni8M4vnaY1IjVaPjAxsAfII3Id53nLX7uzNhqTROBdNg+PRApo29I0sND
sXUCnhc8wnSPZ5HDrdZDBmEwbnagIAn3ZprrDLFtNtDW2wDFE1v9+Jjhr3c/DITvDPH+sLK5/UTT
LV7nqJXfMjfznzSucTRBKF8r1WLECJHbqQsTocHD021Llfs6viShEmB98xAhuVP97BeHteABZXfR
QIE8TH5gO+Y9XjB4HSpcSPyYS5L8xiOoTgAKwjk151gcxPNw00AW3a1RZki5ShWWrPb+xeThdDu2
dNS4mDEzKPmW2wPK0A90ncs1rGdrUTmmwXkLeYqODXJWk2mPYo+IcoQYeenFhFcTUHt9bGkvJXpU
mt3ZaaWm0P1ML2i5OjBF+nwPcyM9I6XGf/iR5R9p6Ca8SUnPkUZt2oGCRuDd9yjf8mRH8Mvd8xT5
QWic1C7i0Xpn1xCLmNEYdieJ+yLb9U0/PQI37IuAzvOubeL8SWBF8rSyCHcFOAgXhmiUGyRn2svq
RnfGpK5/NbFDbyGxVYgZb7IP6fXGQEpRYduWloFrEV8vucYZbjDoDzd/CP3aHMKsC94aXLuY58cU
awYI5cmLiULOLzBaWD9yqC+/JMIykLs4CIwAU9UcM0/dqYeqbQoFNuBhzgTdQ4qnD0ureIHiCXRY
XE9nrBa3R4df5iHv1IBCcZH8AHxQdCPQP8LF1qFF6l2Xn2OLswzD+ObkIYA9ENjfwoKYbfhQUgaP
zVTTM/KO6akL6HSpgb26j2Nhf3VKr+J2HPwCV0IyseMU2eRNzv30HWj28MdqBeCscYMd2mzy70pg
hHsz05zTfe/HoClgdFouONyhnDCGi1nAkODweXx3IbIVDmMdU3we+GntPoZZ/mvxI8LlZq7g5jN4
c7o8vsZ2d/n60vc5kHbK5epIELUJmadfnrY2zWgBac5WLVuQyJjE2c0kZ3qyTJNdjdTvM6ZQ6/co
rbv9QLCCOwXCQSdgZF9PcCrWyIH7CUwChueW5naHcZiukiGsf7u4zneIl+BfessgIjNBNFS2Jdsv
WtKwdOMy7320sJ8sWtQxmrr5wtTSoLYedPShRRzuFMasD3RNFBa0rA3vFISaY5CG5LadF3eHrmBA
aBeD2t3afLqHdRLUjMwT8zYjRQdPuc/I0XKSHGbarLdBs4iuWKkCj4ZreY+Vt2becYAe8VgBnjJA
SseAuAAJTQ+FC6ZlLiZuMRrrh0i/4/jD5jKusFOfdJsFfBcSBrIE9TNcF7SKt3AAx4ETtMwmi0rc
88krbBMsKRrER0LR8hhHePz0z3XO+qcYeuyd6YdgJ7ctfoxyITB36JozCkB+xkgOlLocbo0EEYLT
HgDcJ8/kiAeg6/0TDr/xhDo0hzxJ5a9tnkAChs+inDF7xJrT1tEnIOe7Jxlr/qtRPbsxWFr4Keer
6h27LX6eFPJtNSTKfcZ8VkDSq38hpOJHk9ppZ4IFdW8/Y4CHMmI3tWMNdb2Pri/vfAiwU4wRHOb7
li9yj6caCqDox4rTIdyjR0bfJoTyKOVU84Y13DwrXTZhll+L9QWZye4BwbVYPe5iWF7s3AVHJHCF
VZgh0YPgJYJrA9P7g0xBgwYdrruzJGluRZrJJ4d0UqjwCROYG7rlZmkn+swRCF6Xbc8AhKfQ77nI
+Avv+/WuC5Kr9XaAHu9wfDwloYNmo5pt1zrZZ0cbQMAFOmbAwYks7S+aZOlpoYrYHdmQx3Tjc1kX
Guf/hqXzAexYCdmrWiX0F0o9QmyQvTUdcdi1Adq2oEeEZ02WS68SBNiOa9IEWPMK09cE08JXWEvq
O/QF4VKalrzXZFr3Ua3IEWLfeozqNoqKZTPiLCBH4uLQuXtz+SrfWxgTTnqg9tIhuuKW2jS+yxQW
y8ounLpdkzQ1CO34M/QHJUcuiyHh8gOHajI+hXPd82pNRH4IQlzGFaJyVfRD2cZWXaAxIFXIxZ22
cIQgtiDFqey7YQ0qO+kfmTALA90NO+RxtNUvyQpr1P1EsJxBl5WPLxFyAfJ9i/JNlFj+EuqwgJ6J
/wdMrKR5xvdwv1Po/hVACGqBrQG/XTVleYMbd+PvIU7hZo9SefpJYci5pySB6qLxeiLwIV3BtsN8
umvfJmTmXRCgKQrLyFIq7D0WWFZNC43LtYSJ2pwc3Jo3CaZk+KRpHGHEz9YLsXFbAlgMGLAJk7w/
brWswaXPMifXEmkZad2crh8YoOo1XtgKUzJ00OhpEEYgTQbtndHmYuK0Vk804voV6LSurVLb5qBa
+gjrN60WtityxBn8Qq01B6gwrLencIZQgHmlhMS8pDWa16hPI/xzu6II8m3iSbmhpp9BAsIWVyj6
+nVVnq/w6STxekgCp9ZzY2SjiwZpcuRDQ5852hAjbdzDyy/4eFj6XQlMB4o2HwjKvp7HAjdeM08l
/k6MHTCCSH8aH2TBDvm4EvJCqLvtQEPY3Dfbzqzimw3vN4yFoKLINvBFMjRsNzFmb1wsk88Q+FmF
qzRTYRFtAFnUcBQ9Sl8nL2Ov4TBpYWqKYuqqdJ39uc+wYMzyq/dDQz0sMxxhqPbZGLf46OC2R2OJ
dLCuCeghyJIOQ6ZWqB6idr3sA9FgRQErePDZqPU7PrBsb2cbnfvrrpGB7frH6ifss0WQzO7qdGX1
EeWuC3Y9W8x3qKfTF3Re9Z03SfwcB5ENCwFf1Q1GOrDFyRGn9kDirbJzgwId/vC4u+u4c78Nc/lR
Q5SBNo68ix882FDsj2HTHuwYBhfsPo3VCJEOl3LW5AeBB/sjR+KlKZecsErUw/yBlTV538LS9YxH
ub0bOxl8DxedFTpy7hLWsb+nkUuAF1i9rcCkQi9ifPKckZGUuDmS393UbHsmtMHdq4OXTW/zHu+/
K6NEhLcM5e0Xm67KUpoF/fuQ+RkPFabW+NNCXU0bIK0B9Vp+/h9159VUt5qm7b+yq8/lUQ5V882B
tLQiGRzwiQpjrJyzfv1cwu69QQbWmPoOZqq66cbAUnjTE+4gxCHN6Dpo6DJTIjCamI6ylxf5FtBM
edcBwzngTt4cVDP4QQ/KOxlRfpBs2pz+F/g5uNvGaWQmThPGeCGIkaHdFdqFGm+FDOUAGaN7leZp
ZeMwia9bKRUHagTWvpJNqKBp1xO8BGYegRLSfP8A9WP63pvBSBdSgqZCSf26xrTrJAWC/l1rhfRW
pdWIMHdYVJ3TAYO3JTo0h4opsiaIDt1OEKxLFqB1lReJd162au20BHjrYZSyVVKNlK/R5U4sMB8+
2TeaDMaNFRXRRSHk2V0vJFRAJy+n/+M1+WVCfqI6Pfwy5Se0/o+M6G7ylP/85/w39yD2K9BFzX/9
57PvNg/57N9WL3/p2d/U//X4Y/8hn23fnn3jZg14ncv2oRqvHmq6h4+f/+s3/6c//GUkdzMWGMnd
523WzJ/mU0d86iYH9OxJ+/U3A7rbh/Th99//6T6nqR80BeE/3TRlRVbxjfvXXz/d51TpgwnNBq9Z
g81HJM7811+/3OfmX/rlNifJHyR+bFj4SOI7rfyZ19wjke2fprChyPxHNpELABEL22wpO1mQmmoh
m5oNSjoQNvg3VcUFdXwcRAqfyiQRM6VEIKK0GAWq3pqfahvNSKdzAz0bf6cbIwmXST+kBL6QYdcW
RlCcV4mcytLKwKfodpQ7xeBw98fPcRsbt2YeT6EjeHH+2VSECMxSj9pCYUdlLqCq0Pp5Y35lFubY
PHmVqXbkQqBISs5HZOf5kMDruo8S0LR47SdlAIolrKFL/YiTVsVcRe0Celw2SRTlJzsWIlnaj0Io
16Et+pJApVkp8vjE9HAVW2N+G5xA/xD606THX2I1JaLcr41kjFKb892sLzSwhuqOynwwI7aIKMd9
MVKIvzMb0cQkGs6eX4E9Dc3AlQwBjEtlxJrsjATC6JaAvuk9onM435ntiSEIMg3xhzsv10zxxrNC
jbY67YuJbJ+yhpAFh6gCs/YpI1Puvo7kjNXHKu4HySmqgbq83Wce8Z4VxICpLSsPqPYYI936sykp
5eDSQlr765CiwbHzhrwLTgdiHp0oXwPCVnEwCST2a59HiGQn4sMk38ERpEjVTWqGZb0iAE79dQWO
Tk5bNDJMZgYAlaLy02trlFCeZGAMI59o7ckUn4ruhxgi8Bq41jS2MvScDDWNj0LvpXq5maKgsbqV
T0HA6Nj8mkFpTpIyj/kuz0ovvpe7pBu2WhFlFPcxc1fTbQSUMPzBlibI177qZ1isEV84mgDCiu5Q
c5dRLAHbBpQV2HRDpCfSTDqUSVtEu7xJqvTUCNg/7SgztC8WFB9l61tI1u6zHr2JLaX20YO0q8bO
1FrJJUijeoVrHKDQtiUjImiakT29Ll0qgtLsGrmbu/tp+1EueusL9criWwTcVK4K4zPxskCQECvq
Za5QDJZN3ywd2tBqbstiW31RyjCsQL2qyZdCHMRrNF2HVdYV1i2FIv/U92UD3nwhAQotNSsHugpv
myrTtVJ0Eyx6ABtjmOAprI5a87VHnPMyCXr1q6xSsHVkgECenbUhbdVkUtZmTwbbCD0xfC+HhzgT
hTVNHUfJCnrEwUDiXlNbNwdEfFnNP2BkgoUA37yqJ1D0SVO7ZotMpN7MaYAqV1e+mV11teLbcNmH
HzhhV4dxzGU3zzyaIroauyoN/Pi6RvAbrDq9vo52alkMthdHqQ6BMRb1g5EnCi4UDdKe+1ILDesQ
hmh4rcyqx6Wxs7w6JjeRhshV9CJIvzAPov67rGuW5aR174lnXZcmJb1PX9BvaWaMDO9ICd4BJ6pp
YFcnL1tlU5IKZxOhLyVFziEDBGxj6K7c9GjQ0KIMfsSKrndQ0PXiqtM7kI1DWH0zpbihtxLrRuDM
kJmGTyK2tcCV6BssHTtuomo6JpNFJ82txE7CLi5uKO8Baojki7pvAmDakUSVX/TpgvRSV2Uu3dqy
AipcqCOrPAK4RLEtzO7QH4irPaimHAwzCDLJTXTDI1KYAl/JwQH0QfdZ0Utz2PhxN3OJWqgBJ2Vh
glb1AHBMjV15pZ48kBPI0YValEWxbpS8gtE9ldU4XVuYptNEKpH7PVQZNBIcMUwFJIfSddYxOu9z
ho0BQgfNYjTRsGm3JJOT6TlPJZAHOdZoo+EG3wjwBgyAhKuCKu79k5P04ufR9NRT9MXrKJaJDasC
yGKp8QZNd5gMpSNWT6XyWwG/95tUBd0RqthzQuzPp9FwCFYs1TJ0ealrMPlDRyhMRjAg07Slahiu
LaAAV7UeDzb1z/p09FgUbz+a9FzS6OdVcYjWZ690abZof/4Ok56qACOE1FhKeRS6qEKdRfQboAQ4
trZqRCEVUjOd5dIqXTEvlMQuRNX49PZ9POcz/bwNQ5Z0hbiArXEpDGAlObCmmsK/n/mfTTKQE45a
37YQU9u9faXfB1MW0SSTddnCkNdaisCb7JthDkjMbvzMutEmT0KDa5SOEH1/fx6Za+A9D8hDI+xa
TE164hElHjqPNH0Fh85ivQr8jAC/Acv8xw+kabhs09azNBCP8vMRnEYt8jWdPqhWefmBwuv3oJf9
I1i+F55HZ3pgJ42zvAo/9flFEp1uYWCSSZSCR/Djq2TmjWc2F3KcwDv54yfSZYm5KBuzI/KjjugT
/lmE7Wbno0dgEzB8EcTOW01+HB6ZBy89EXGopM5zwAIq+vyJCq1UhFDtrZneBq5fbNsmPsRdNhFX
5XV5TPHihWmnK7IlSpoJFklZuifoIwVEFqFFo6Bu13LVWC6t/sR9+83NN/0stCagphxJ8VW1uMiS
C2pYvQUljyQsoOCIr3gQH/SWxV0JXbtHkuj7H1+OtABoiEXhk7xusXkYjamAtNQNO4mE8PNQqspB
SCwZnIaVnymww44I3fy+RYoW9QJRQ4R0zmUW4hv+1EdiWY90yK1At0nT72QZKyq9k85w68hsuUuP
XPH3WcIVJUXhwGebU5YSQNTyFMSYuWIp5/l6MsqBUpRpORVwpT/e/7nUvGkoOr7tujbPoCezXlOz
ukuiwUAdaxjWMwZprUMNvzHMKl/7El1io+6V6chae+kBmfysAuC7gLoXSN0KxyZ2kNaw6TXCSSrC
2kW+u1zXBcr6b8+W35cAcpvs7nwVFZWBfP6Ahs8GSNDr0f3HLi6k1E2cWXc/M3/SdtLqFw7r5RKY
gwIFIzRd5H9YCcudtwE2BkyTOZ90wbe4ioWNBTnQbcakO081wVu//VQvXg8ZDFE1WQdswM+fKvLg
EVCf9eD0RCMNnApEeKiOXzq2ldZWDWrBb1/w90VAbKAYlOwMDm5Jnkf0yTwJ20kAeGKZttQDw5fh
jUnohBrxjSpDo6ssCtVIx5cQY99xXXYVcX5OVVlquCHKL1VALzgC+lS9SYoRcHli5ZdIqjb3oyR2
17DQ/kyCc44LZCj9qiHBLiQsWMYFagiaEjornaGwojNbJ6LyTe7LbPX2s/2+CqhiKqJCv8+y2D0X
g5gQe0maCt5Ghxi802hosgflmwjT7yNv8cUrMSQUXLiYKS5Gr4vECnAsxD2gufUt6TQEFnWq1a3W
Se0x2eDf5yaxMYUQiYVAxLN0XhrQUWklveZiXkI/fNIdoTbue8CpG0oYf6SAPA+VqssA3mRVk2mu
GoudJDLyypsEnNlaiMv0k718JWj5MWuLhaDQvy9jYYtDmKxoS1m/ICiGJMgM0x69qfdWrd7TGWxH
uR1XOjVGC66yyTuNOiP4InRmNa1KsYaoqEBDKdYjy0NzZC+AYNn6mfhnLi2/7m4OKUTegQFJ+fni
1Mg0aYDw1Eahl/iztuJ6RPHoyCT6fQvQUKNRNU57lXn5m1RU0XsBJV4TekIsnNBqzC98aPIr/BWK
69Foyi+hqitHBHt+3761OWbWDEs3OVblxfj2gkGbZIpNu+a1bgJtpJNt0ZF6eyXO2/PTCEaRFJGL
iMgPa6yPpYUJVGghFoaafjl26/daOMZQ45OYSlQop2UJYBt401lQRql6ommhoh95tb8tGYk7QJSX
OilnlLGcXsZUhykcSq5fpNVJ60+ULdRKGrZDNsalPTVh6r79xL/tCFyPJWpIEkG0qC/1gFtrZnSx
zdulAW/qo+rlCENzdvjqbpKi3jpyPv42jHPLj8THgnXLdZfmNnKBXY5Ka8uWGkwyLK8Jwe0Of3xI
zVdhRyWI1wmulwLNUKE6swgUzUYmol4rWS5hSE+zQKJv6ihxWnwvPa07Mna/J7MS+4HGuiN84vK/
yclP8L071TfRDvOxpZYgfurSp8wyznD8utHS7psKfUo1uhtgZMfchxcKU6x9SZ/DbopDhKiislwg
TTMB/4HKbQ8w4lxBFacdwgytE0OCvdBLymgwTKPLEhM18AJyvW3RvCrV729Pp8X4Ej8iKj7fBhGd
PAdCz3cgWFFZZik4pILDMe2iwaiHWvifOUSTAXIVXdPYCBRV1syl+BPCBeNUhFbqaEMJNwgc08qc
4mMSKnP+8GQzUJk/GqcJEQAhqsG3z58Fd5GejaivwJx3NKjx3LHuIisOKxc3XK8HK1zE+cqjTxsh
MeB1AMY70KdHhFAWC3S+C0umUE1MSQzASn1+F5rsF2YwFY0DC1y44vzoZHqJ+iCvcQSkUPv2+P1+
NQ5SkWgS2ofEATeP75PwDmxO52cDeEmakBONYlmB+hNHwMp1LIKi1dtXe4wWn79ildYPa0Y3LYUt
b76dJ5cD7e5B1yo6R1RMIWdX6Oj52jocmH7TgTJq9sigWvIKlKk+I+e4IVfPqM9vUBAUyjO1sqBM
47jTdfpdJXqSsVK7uilXBkSIGyhJaQAxJjTg68dZP6jOGEitsUK8RPw6JnIlulEsFdZaRwuyCeyG
+Dn/4kWiGv0U+/mjjuBpeF/ldf6jWfb7njUFz4uH7LqpHh6a07ti+Zv/CzuDj7vrfzztPP7qKM6t
zf/3r4u76u7+IflrVyd32ff6aU/x8S9/9ggJRj/MtnhziUKnQDxXrH72CCVJ+kDAP9ct4BSR4nDw
/7tHaHyQZNFQ6OMpj/ExS+PfPUPtgz7n6oQplqRqGvvQv+/wVxJHW/XVpO41CV5aj8+mp+DRJgV0
Us/ov7MoxkPRS/dxI57FubqaBkBCivAlNrKzAb0huWKtWLK/ChV/K3ns8LTd7rPBc4TiV4P51Tt6
FLD8Z+H8rb+8rEEMWiPnvTHW+6gQ96ZAizDIod80lOgPZtCuWxDD9BBTV4DLemLCm7FLtRbtdGq/
l5H8CaYisDt12kuddKeitWjTHzRWRi1rTpgacD2y5Maw4EhRWAMiO0Wxg7TGlWygbCupRWR7uAwm
bXirKtN+mvKbKY3OuPNP+PfQLhmqfpsltb9NKwF9XjNv3KjkBlt1eoDUssM6ZhVN/oWI0Rrq5Tdl
2p4ZaUwfog4GGnbRF6WH4IACy31fiZ8kaKqbLBGvR+TLoDjypW3082mqj+xEj8nISy90sckDoEfR
rxy6vQXik4qA6aAoBPk1AG9g9aAh6NdA+UVbQoIoXkAliG7zzNjlMwJVHfxVV9cbmI+4u4DGTX39
AY8PO+2+toYEYma4aCJNWJlx4q9NOnE7WPwx1qhIQVmR3LnwVCBPTR1EWxVF/amE+pmo+o0hgcTo
jO6yLI0jW/xi0/177ixrz/rQoGElWN1+9PqLJAlokUSX9AlPecnbpsuA66hd4oDCMT57CvN3NPpb
XIMit0Os0taaEg5WtA4L/zrqk41myfet2XibCYgM/MzkiwKmzWayZwir+xetD5njyHkxR/kvjNKy
oA2+F/6dIJZ7vAe2IyZAqbYPRQJIE8iRIm+g1lyZ1TqmYUR1LrntdPGTHmP0ngarGFB7YaD2inYz
HO6yTFY9k9ZOLenEUvA3MfIrf+iv377Vx8rLS7e6OK+B4wUaxNFq37atI4X053zLBXqPZ1urr5rB
v680po+Z3yRKdA27tHO8wBe3agcJJS9OIL5O9oBL69v38/xg/2fQF7UFHX4Jeq2wbU3IqS2gQK1l
ZR1LCR/j9peednGAZ4GlR75YVagdFCdlUp7UDUjcUgc2TaBCOmxkjQMvLwadJG2yltkeBMjrgpa4
9lNkXSBEnXt+c2hrGAp+ArtYwxkHZsGtmMTXEnFqHhkPb7+LeQheutlFcANduxrGPId5nCWI8D5Y
aCbFEVJR0LIT41gyvsgH/nnl8yR+EtRo7H9hiozRXsr7nQz7Wy9T3o+/6WTTVqUc4GBx1qronmjH
1JvluQb90qMtTioP+bRsSLJyj9vKNVDeA+wzVDLUAP2bXv8BX8lbVTDsPiKV54SoSEW6th5k/H6E
qmmYGKAqB6AK8AbFL1GJ2EFddd+svGcvowvmaIaZOm+PwmtqtI/P8OT96NooIAtsFvum726LGUcv
h1RRSrXFkkiF6YS+y0b3rY+yXK8DDR1UiLqfKzmQbNPXQLvWvjuKzZcU4T3P988aCMoplgM9yN84
0A/9EN6XoXzVj8VEB0wWVwDO3DoVj5QkHlOql1724swAIlP2gaqUexjXMBdVuswYiZAO3YiT/FkD
r1zKLc4rsdMBrx0Lfd1C1Wk14RwpvdMxCR1F0S+pM9iT3F7haXwAv3fPRrsFpEuz2i+PVU+VVzbO
ZYM1y4RkTD2r3Ee1oDpCi/LD7MdgT3HYnSHEp7s+kiEQCtvR7nq6g74UX+V6IZ5rkq/baWJOttGJ
oRPDFUQ0EcUzj0AZPI7iNnFdbxMZFYA++qR40scRzL4ltbndx7ArazQUaykgEkF4CI3OfAUx9WCm
Rrsi07lRqIq9PaEWxbm/F9zSv9WDyWbmqlTskQNy9Cw8QIzcp7r1gHXmNs/as7j6wnChGaCs1ao5
iJm+zpLsmB/FDIl7afEtU7TMbCq4uVqxB/8komk3pk6XEvQgAhBcFIQUloqEipSlkiOI/TdgM/do
rTRO2ILaNCwF6SYVrUNz9FcJuGlgxN+hxpX2oEmQD+rId9QUugpoqBJNkKGE6Do1lyCLVbgrjpHq
YGGrQ5p0BxVFFhvTtJnhZGquZZbWOmvlE7Po440l+NvEk+8QFDIJzRD2K1Nw7ZJANCWK08fJTHZK
jeozhxLG3aV4lVcgw9Al+6p5CAuVmneB75pqK7lwhvDxxzgxPgdKfEtZGaZ3kp+k0LaLAOGjXq/W
ZaDevj3Aj+W3FxbcssthiHVv6h2KLeJAQFv75U3dqeWq6FSKrwo9uCGQUW6pgJEIbQPsG4CIq7Mp
rjiJ4zVuj6XTxOqdFRSE54WKubvnB67XNPsKRUm7mlXN3r7XRwXil+51cSJ2OfoendJ2e08Nzqru
1OjOlCK7UJXkUFc+5bxW22sIk6DmIbkVcYGJN4xtAXm1CBhqP9kMqWLnwfQjyqrzGLKjn5wagrkp
SZOxy94i9eT0CKPWhrqtJpifqs+zenvPqghx9FVVtm6cf/Vgi6aKLME2qa4A+RxypdvoHXI4nuQK
8mWin7D3IpR0knbfBxl5IR3b4+BYT/jVMVsctt7EPhf0XbUHwqZumjZMbuIsNlYNhNGdZFYGkHdI
dbkIqT/XTYeZKa6EyYKmo013oVD5KJ9NyGmmWeLWYmmsILqnrkSXlSZooG7rEcmJtwfttTBm2YcU
Rlom8CaafZTOQMYc66odFOrx1MsCj1jZPAd32UPHZAGKSms4ao5CpW/lJ7TV/SsYTumsyRKEF2YY
tdd9aoLrB2Z2ihCL7JgztyKbRMFhzUauXh+JZx77UC/NtcWpP0LZDQXwc/sagMRqUmFLo2mrb2F/
SODLislV0PZzK4Uayajm/apLqcrprRaj5VGe4GF3hZfTedGOW9SCA6fQiJmLJApgauuq04keamWU
+xzwQI2bJEay1g1ZtJGc1O3CSEVY+hT3aim8bS3/oslT9Ft8GdUFCJ3bGU4JYgM3bSSTfEg5aO6G
IsoSRdPgpIOqneYR9M1RI+4F+SqI6y3qKrdmFVyEvbQp1CQ9ZRXtSs8/M4XMjTw0TmyjDQrXV5D0
VHS13iF2G7OO5qhezIZN3emfm7ghqDZy3+0wvnHkJOldqlfK+p2zZQEEQPZVb0leiz3cHd4X7Fq7
rvuCcy/1BqdrYuClcDYcI28fBuCEYBOLCSnVunCtDEJ+DtbILXPps1Rr+3hSLrtIOVEgv5OdKNr5
IHcnapY5GJ9KR9Lc17KSx1j1ScyV90WmGlGR7OPY/IxM39cGIV1bE3t/lcvBBV2Xz7JsfE7l4HxI
aoTD84qdUhcye8pmHqQcXtSpdIdXwtXbL/G1O1oaOCtsucFgZFQySik8l2bHbifs5ObaU7ItCiv9
J022ypUMk8iFTwHfNcr6LRSoPbzEwNiwwWjoq1EzOvW9KdxUrecfWVev1X2WVWy5o4tVN2Kx9wP0
BkSlhFeg1P5GAYnkEkQNuxjiuiHo58C4RHuyGhjO9FdcI5U6Z0gG9TxA/Wgt9K1MPQE534KJeOSE
eS2/WLpIS5CTzaKVun2mxjt5kjboraxEwTw1TNiVLHWzndZUz51UCi7fOVqLNDKVUxHFyLHfe6G0
gYi1EVPIPGFoHgLPhB8obmiTr6BIrWJEIGhDfkQLeiOHKEoWqDmu4LtfmEFzBB/zmvffso/NoNO7
gCy2NwDGK1GiO0rTjZCXhgsvGsjqkOGytTh7SAXjkLFLKEF+rZL1O6gOaq7SCJE7Sv59HqqIyFbR
nW4KRwwDXjNDWbpZMy/FohWGdt8G8Kmo4fhfPWLmH9IoQY7p8nor+yWMW4LRMOwOMdUwlAa/ilp+
UoVUAzp6lNvOpJ1AxSDcE132l42P/KciJVdap7iTHt0aBgkdQmEuWn/nb4/xaye2uMhbvUSg+9qY
7V4qu49aY5luHQ320Ag0cqr0Frjw197ngFBHda+qzZ3B/mz7BWYfCPmepbpwWofw1NTWUNb+xHzn
JcgOkmoPfna82/a8O/N3sC8uzjyEHqdA6LV2L0s9MsVidCqVQ+zgB/ddKVuyp9w/B+0G02wqT0w1
P5Fyjju6ENxZyu2xw95MJgdW6X02KoKztkcQRW42j2/xjwr+/wMK0Ks9gf+FlX4N6KBKk3iGlAL2
VJXZ8u31yv9HrDYevv913dw1D/VfpyFV+7/OkeUaw8x/qR3w4sf/bA8IhvYBzhrgQonmOACP2dX3
V39A1z/oqJmSJtElUB4BSb/6A7L5QZYAs5m0gmXFALj3d39AED8oMI54GFr94Epn0PMfdQjmaPaf
CIwmA21mAwQPHU8DmMLSGwZx49TvQt2/LRFisrsq0K6Qszgr6ukglOVDX6Qu7J5rbxzGTWyqbEMQ
qtHAgDwk9W6VKd+fvOqLn1d+Chp/XuL6dT8mjw8wnSbJsgPeV42KDEbn36ZxUa4FHzbM45dYguck
xABY0lb8/PY1FwcSrxBtP6CK9O8l3vpvRlS1ImMAKITKzagLB01CXSbtq0/wiJA8q8gsqpIOXFam
qVMi0KLXx/ynnm8JKjhacH2GOLdLgYMqS+O1NMhaXulgXk3aaFshYkSlMq7VOARYtaPtqdlZqJyN
Mq3xt5/89wvToFWZZCLDD5ZiHo0n0VVV+0AoLEW5knVBWikGbNcegp2teN21VfdIDOrXBNjbMj+W
EkvM06czjxnMAAMaYZzpdgGyWlw76hBGSqsgvUQFxEY9zj49/brbQZByKDja3ol2ZrnaWbM1V/pO
34UbhI0P+s44E9xgZa4sB4EGZ/73+feKbbXNto19UW0b/q/lyjv5orEbW+cX7zvn/kJfZVskNg+W
q64Mfhx962/Hi+QwbYbL4Uo79XeFK51NZ/6J9XG47C8Qlxwv5B1tAaexDaezDbdy7y/40Pt7EhN3
cHCbsqkPrS61VeuYLpoSjufAGXZxktiiRLISN+Imd8VNt67W6Y9oV7rNqnesrbXVVtEm39J2oro2
fRfPpN14NZwP58IhPeiucSKfCltxM+5hU7utk/NpiFo8fr7pajthrdjWdrpQz8Dc8Um4bTg/tofc
bm3Ysqv5NohotuWBIpdzTaXaMR1lF2zQS93pZ7hh3NTb3s6OVEUNNqUnO8mv8QTJZtEQ1+j6L8YT
Cw/8VDUhuVyvzm9CWzqUTr7xL7EPgAGMwjsaxAVUZxtlyq3vTnboSrZkJ+tpG7r5hl91SydaP2zO
9sjE2ZVzPdr91l+RTtj8gxu58WrkrjG/49/47ylIyt6+RFseQ/rGzj5aF5lqwwUTVv1WWIF7cOa/
3R4DAj0vlj0+J/KMBpA9ELPzlv58zVCE6RuvU9JL1FV8B4k1lKO7MtpZOc44IZpMeB2Mtu+b3xqx
KWEszl/SYI/0XbB7/K4e+9vM7+pNmYYN6WiOjkc2diRa0Hopb1FT1qVS3HlQ0Ct5yGEm80WKmvsA
rwnHaFmhtJcBWxlsDSwj9UAp+dzLInHv8QB7y69/fckoicIc9o3VP//2+Hvl0JpHZsCjGeI/Z8nj
mwFGBOSbc43Dy1i8GW/KhmgMq+gSwPReUAWSweAqaoITM30g4URpRFsZ6DOjWXsqa9N1HZrrqdxB
WkCkv3TkaR+J3/1AOUH/+saIsrsc7drSCPdSbCE91Xxu88Hx6h5p8m9wEG7rJt0iq7PSxmqN3teZ
leubUPqEHYjpAuW6UBHMg9oGBXIKNrqCHEg7nAxNvI7U0IV+jw3MuRa3btMUroduQG7oTqN31Bot
FzD2iljxEGnhuYJgiITSmJJl132T73vIPG/vw4sT6PHVmRA3dFAl8FF+4zlAV28hxaTBpRhz1DQR
jEtcgexe/CE2Rn0Im42kXYyNvka5/hj+a4Y2PRk2RowB4wSE/UAoArnj+YQ2vV4bBzSZXA2lOqe0
+tCJph58LUxXV6ub5qpQA1epI+PIhHl++jyGTZx94CYIzSQYJYv5ovWVWaPrPJ1HtfwQpxaM/A4Z
aJiWdNZqzY4akHCThf2KFdXS5sgrf351E2AOUC8wbyxj1SQ2XDRDCpW8O2s18aaUYnmLzdtVlJrx
QWpBHYgeWi6KwqtutPwU6YFdOIXtKXo0605KDzQPlVNdze6Q88xWPqIGtj8U90VU1Dcp0nxHWqAv
3ykoORBDILqXTeTMFENok4Z401KvMgkXnVQUMeZRSBFrEoIY0Uq0ZFfJBIru7bf0CGT6Z3KYoB15
NaposasDTdSsedd/EiGQqlSm3LSIDmTtKumxSYTouluvgCalm6DSOHVkIJcoa9ZnaRjAgjOyj2OW
tJgLggHty9Y6gX+89SuS6E6VvphjRlqIEtEGs5naefxWz4PS1dQeN6URncZGHD+2PsI5oF3PzVKN
Lo2m8D6qzdmU9uNJ5O8tI+iucylA2K5AVw6es7gKILOiWZN1+ynLxNWU1c2V4Xtnot5pK39UPj6+
mf/fedL/OVSUxTp4PTe6uIvDGs72MzjU/Cc/8x3D+GAqBukW6YsICnmG+fxMd3TxgwmkHjAghEmO
iLmh9yvdUYwPIn8yE7BIeOAMsQ/8gkPJygeSkxmTCliSn/OjBfzpLTjUvJ/8M5d/Zd4WH7SYwxik
xfqU6W4uol6bWDiO91NypKj62ocvgKPQ9dsh9vhwSUg/odrwEar3ka3qtY9eRFRNrqhxZKWayxHf
2kMEd96KJv2dn76ojOEUE/Z5m+uuqSNAqFoHJaR79mRyvJDNvXbni11jHE0UiTtfd9tO+JoOGtY/
yPm+77Pnaz7ZkYI+qmOvBaSVy+o1hj93dd++cywXhSRfFWb3UmjwlOtReuiJVxDZSd954/LzG1e6
WuhViEeuVzSJ4xv5Lh0RbXrfW1mU9pVCM8YOgT8XZ0kfbRjtR6m0xZED+7XhXByVkD/6NqbK5vr4
OjhTKgx4Ywrve+lLP0xDrlrAfZ7qWm0uXHYodezUtP1Dduzfi39piEmGq3eoaGqulra3XgdIt/h1
FLwKanzltSiL9Zn39JvTgo82sB+bYWYnqVru3jWej7C/J7M8qZIsQdRMc5FLJYJHf8muqubhfR++
WJ7IqQwerGfGU8q+R7SxwrS8eN9HL1YnswQtg3nPgoTs4kix6mvvSPF8vrsXtvFHqMiTVzKphV7L
YqS5iIbBQ1eC6RyiKUpfsXcEIPPagC5WaKAEQoTMvObKkrgzROHg99/f91oWy5OOqjX1YqC5CELu
K627Q7Lnffv4Eu3fdXj2+IkPaCIV+11qohDXSvKR2vorb+Q36OUIRTMRvcHtFPVEn9JtWjbuu17J
Mqqd+l4T83ndY83hBqgsx2J/LFd/eaY8AriezBTJa8FYCuBISkE39z5UyB+WYkQf33fji4MT5kUn
ojXGLPHGz2pbnVHUe+c7maf+kxuX9bTFRzUcXUGUv0+zlLQmSLfvu+3FygziMdOG1h+xcBzGNbrU
1oriRvm+w23J4kGFX0crpx7cRNMvPEtDBqi8ed+NL1alkDUT5dBBdcNC/thr6vfQO0roeG1+L9Zl
osaKjwHh4IaldlAT7Qxp6yPZ22sfvTg000lvhSTsRxcECf6pTXSW9Nb3d72SJTpuVFKry8VeRWR2
NkDqOgQu27v3ffYioKXCFyBGPgzsJzDPSsP6IaTT+97Jst6Mpje5NA1PtxL7h0KoP/nK1/fd9WJR
YrEoTVbE266k9KzN2zMR3533zW1psSqlSFELCwiuC14Pf75Qb29aOffft38vZTv0akTfsSiGWW/7
PtHU6zSxjpyYr0zBJTqowrJqjBG2dGX0Om0xkPb4oB0r+7324Ytl2U1SqEhdPrgexDyplgETDav3
DeZiVcY4ygmtVYyuAt5LMWFyecE7Z/diVSYergtYZ3CgGSBHUXFD7y3w33ffS2hI5FeQ6opqdLHu
+pLpyUFKw/edDEtkh4/obGLOsyQGGbuyQGSDztL+TDfg7yB5icxAw9WrPWaia/qw9FoMBZBA7t63
NMXF0lQymbpayUTpWmEXZsoXH0zWuybKEk7hC3GnChITPFZFOCnZEDhKEr8vlF3iIaIYJUMU5TjS
iuaLmMP9bUXxiODRK4tnCVlIyimoVIMtJa9AwmaGgvdafIyl+NqHL1ZmmVNkLgsONX0srho/+IJv
0Ttf+GJlRhLAz4D37CoEs1dCHXafo6R633YlLtZmqSixamLl7GLdcKMNOhLvybsyWCQ5nwdWQ5Qb
NZoi8zkfp6jlmw+q9q6hNJbsaXVmneL4PIDUQ+vXQjw6UW7eM72Nxxbqk3AwQPJGbOX/5uzLeuPG
mWh/kQBqo6hXdau92/ES58u8CElmQkmkRErURv36e3pwLxAz8RiXGGAegoSmS6xiserUOWIrTdpj
Plp3L7XYPdd2vJKLFEpyDSyiWLOXcgoPUoJO22/jzo2JTDABdkEg9xmzn5iGRZ8Pc1qei5+P/S9W
WaclE+AXwhmMFmDVef9t6O2j38adClAdDfUKSeQNyL3pLhZQo0eB3W9pxyvBKo0+EoMAQbMH/2xr
/gOT7l6OgwLrW4vUKjUgQTC2RN+IHKssAuY9+Ajw+Odokp2Lvb+aewmtnlK8HjA8bp9EjgoK5pE+
wJy9s7bLhDVKDGZAbmgrQfA0nLaUYu6oWwM/p3exJBmZxpZVOOJTTfKSr7M82qBvvK6HzO13Z6IN
Yt1Cu2iF2upXGU75t6paV6/6T+bSW7QUGt/MpFu5q/Qzoe1TNvm5D3N8c4rDGZJJKarKwXRq1iYu
xhikqF6HnDm+aUYIhwG/tpeRTh7BB3/sxv6Dt8M5MP1e/gGf8ttzGETtQhsy2JLMDZpQpCTT+h0i
PMewaY5+u3dcFCOjwF+etR22oT6FKT8R9hHU572T7rgohaDIzAPsnkfAWQV6/ryiouK3bcdD+Rbx
TO8KQn6zDspE7BvIe4N/vBbPnJtTgHiJCjXuAH9Pr+24/jVor4dP5lKOQXuqhrBtjDi+yr/llP2D
t2zrdw4zpzRbg7sBhLv7VpJOfVVR9YnU3/3scT6ev9w+dm83At5mXG3t9Mm0/Zd6537x6l+EzS9L
SzKii7sjXhkOOO2Wm/RoMZbut2/HM0FaDaLsFZ65N/aZ9/qZTMwrKcxcCqushvxTpgNgenV3mfT0
2STaL1hlrkd2mkKRcozKARyrZVbRFfTAvvt2fHKBEgjYdOCT4N29JhV5ySEG7WdtxyXrfYKgUAqY
c7ovX5A0X0NBye+UnLGsvx5ATOqxNYfWVrl32XPL6bddZZ5Rijq1HwgBn1ma6VaOgEAXCc2A86yT
z142cQF/QFYnUJzSUZnq7WZj5HHPZ6/CPfQj39oEoCPdEABHS2jhvAQDlCz5vKSeBncuzFbxIdFb
ZEurGmjLRZcBn578TOI4JZ1Yo0iHpcM+AvnY9oyB4Y9GaN+5cVwOwKbG8GaUwnW2qOmgY93eZ2z+
4rdvxy0XYjDCZC0eD439IfX+FdpHg5/r/Dus+ksUBFi2MRuIksrcQuWKd0th8fDx27fjluAsT3qI
10e4KSV4kZZLHdcfRKrzzfKH9ORfcNwv26ZM9LumO9KTVsbfm6U69GN4CfaRIoPrA/br6Ub/Mqz8
8oOi0crAQI+rzGL5dY2Aypmqv73Mkzq3ZjVFguw7jiPBw5tuyeedsv/5Le14KCZhN5slMA/URp7E
1h8ClXsu7fgnp/MCph1UCzmZHzjNj6AT8Fz67Fu/2Bo4QWtMg13rRkNxKcWYdqy8ymKQHX+79ghc
H4jl2x16X3o7ttJuV70K7AfZ8nmHfzqOjoeCamBhMhsREQM7fcVokbnrqsZ8cNjfW925OTfL0jDj
eHD2NPzBpxaz2+Cx8jspjo8mXbrq6Zwp6657nCHFWqxj7he3XCTQhlGAjeZoZ6LOWYNkb4D6AVSd
vDb+72D1L4fFYDYL7EBo3mVLdhdh6JnH/39kkv+vPpsljmPGICugdQ+brBJk6AswvaMRL37bdjxz
lXRf57xGQiufezZ8gxKsX8XDJUnDfW+qLIZa3bT27KKb+/amopBt/+99n937Dyf8PFnzq29GydoT
KHDbcgLoWh15LbcHme7Tk6nzuj7+9w9556C7tFXtmbIKKlDAwbLhRlv2JdTswm9p55zXOh4RyGtY
x4bfgjG4b23kV1ZJnNBiNYieQOiM1swA+bOFqB+zbfxCojswBJk5KHusqIpHZLpoQ3aCltAHUeW9
L+pElb6G5NKucPMz06or0JRCKGQrMhpUfkHR5XkHxxiV4JBBgVmJ5zoKPu+W/e33NZ2sPMvAtZrU
0PoEPUgKafiFHwJIHnueFfb2rM/Q0uUa0pmlrM0/0CECYcLe+7XuwZH9dvFklSaocjyvSK0HYOX7
zxzDiX5mcYKLaVlspT2fxCZ/XOV4UW3Ur2kFzse3+4aSX6/A2I1EMYB8YFjTH9Bza/ySfhebHrWR
zFiKjXe1rQ98a0+d8YQwggL17c6neVYhtyi7g50E/CmAAg0GkzF+Jndu/jrIJwgY4Kz0oCk6mK5D
BIgDv4Po4oGMCSe1UHj/SuwllFnLblw+ee3bxQOtpB1sl+FzQpsAUwjz9SLaV7+lnRMOocYIE8tI
tXYoyB/O4lrHPar9iu8uCfok4nWL0bIux0o8YPz+fkw945XLWc9lncq+h7UH2n4Pz/KTJH30M4lz
ewJJx5p8wK51XV1s+JiSBVd+SzunOxQ9uMqydStDCzS0nW+AcPAL4O6oCsSgNswFhTjbyX46q1DN
bf7B5fPOTe+Se6nKNDOGEfYyCyAeh0rIzZJJz207V30wKoAim9Sirrwcuq16Npjq9zK2iwSqOhMm
JEQWAQFYdplh0umKzatfEHT5qZQNMHiR5wiCaXChbX45BLz027fjkoNWWz7WCIFrsul7qPFGV3LY
/EKJS7tUQ5smTAByLWcbQBuusyD+6pWfv7toIDwgggHS40jzh/COjP1NpUZPozhOudXo9g5jjAQo
BrkT8PM/s97zdeJigVgLFdZpwBnUK6ZqG3OTA9Dw39/yzwQM0IdyrhwMg9YUfKRbmVLBd9CAyUmB
R7zJr0mSmOclkeQu2zf2GIT2QK1c70JQfXypk2i9AfWBGYpUUhqdli1O5ott6fXdGq3mISY0wFNn
IhXU6cf60a4kUF7IVgxfv72D1TSZDYS+sHUWf0mi6ibV/eV/2+OdUOJidaJqoSOQbkvZhvI1Gqer
Skx+kxWgFn67bVvrXsu4W8o9/64H+jjtnu9AF6azhujvThCvLW0Xlo1djxFrPQ3iZGoS5LqzwHRr
mfXiVg8xKsDU72p3QTrB0vQQikDldw0g5htBvrEQ2eoXXF2UTp1NOG9mx3RohvnUpGKywNCM3wBO
5hKCgGSMg/AJVhlIh6nHClw4TEQfJGrnBPsPr2PivKUiWZEQMsy63IDgfsrV8oVNkDUEXVonx9yv
8egCdkxWQRxUa13u69SQcq2m/B4FxDH1jIfOL5Fnq9B7jX4shS6rTJdrnocfLH0+en+wj8srBZSH
HiaCcAj96vZ1DJCyFGZgoYQ0EKzmEwgwxfbWWSubN72JBo0hjskel7WjZ+pUP7QhpIverq4wFJuI
dNSlqcAUIbPpQsnmxW/nbpgBR1UYCewcersXgkSnvv1IH+DP0REyF2+3vS9r2GwDKMX2XEI+1VwH
g/aqe4BI/e3SXcAbcJzlCLzSpLLIxjOdzgZYrZ9RnOu5GtNAYeMJgIZZclxRyT50QfQRO9t7donf
bn5oOJ06Ckx3bNcvEQiM6jH0a4f/LnYodnD7orJa7mS8xdgsK3aS/OVnFcdJLdcp65nApJKYwbhd
N+Ygt9RzcSdzTqAXZ6exB5NaShuoWe13GDn2eqdAyOGtwXmWbAvYgdNyHfcfZumvoAvtdXFAQPzt
0lD0G8BXB8IuHgQQhl/NWqzG+g0S0t+QR10sQbiF1ZtIlIFtr5t4/eDaeOcQurAj1VR71s5grsMA
55ea0lu2+Q3KQpzkrU1Ck2UbVHpoWeczOCd5/k8F1jm/SOvijlpMs4GaE/smM7/KpuxuiT390sUd
jVVoRCwwthmPUVBCQelQZx07ejkPczLnRA7T3C2almbf2SVpouc1sR9Rmb73MR3PFHu0AZbRYnGt
X+cl/LL3H8kGvre045fLELV61QCR7WvzMtAQlKJ+vQ6Mi789J01DFxJDBx16KV0D8vnklKTSrzhG
XcxRskNCuDOY3cIM8X6IjfgcKTr6fUwXdJRCbpXTKsMh5OSe9eS0B8TvfLsqgisuhzQdwHq9oYx1
NYElC8jUOvKLsi7wCB+TQP8JG9+q5RU18i96pJ+9DrjLCVMvqQXrVYSlV3CaQOzu0IyZ333s4o4Y
k3qziaRlo/QNscONHDJPezt+uUKbsjXtigH2LAQb6ygeJxl9pNP0jvNkjl9ysckZOuFpKfbgpskW
U+iEeD1rQVP01ntqkgKKPmPjBMJSR4LatVWB3xw4daFHWcO7ZG+2tLTbfKCQj0k75VWyoS7yaJpT
2vFmAUvpqm4hiFiKzA/ATF3cUR2IikKHCtOg8M6Lc0DhofXDkFEXeTRxKU2dwCRgs3mFbuFFNHaP
Xq5D07efkoLd2CbxmpYYz+lBxXvYFlD1+q19Ppq/9KqzmURiXWATZgHU7VryutSd/p/f4k4mW62G
1TLDtxzBKAs2U0kgC/gR2+c7zuNy5bEw6JdNYOg+GNhdZ/OX1ZOJgLrII4IBPNV1Cy27GSKmbfOp
Ycyrugxd0bf2DpqMBEBZn6kCNEjfUgiSY9xU1V4FZlCpvF2e83qe2vMRt8l0Sjciy4CHfgOK1AUc
bUGYGWWx9yR4jaYeWlHB7NfDoy7iKASAvpkkCga2Sr5tAuXlpcv9MPQ0dV6aKZvImp+Pyhys+0vT
pPSCEK79bvvUdc8Idk4DMDSAzvc+TuTd7tdAwfT4268ZbsBjwIloCaG8692ul9WkvSpx1AUdmYEo
E7czLRMZ3S0RL4FL87SHc2USdNkadq79QJFYXUaxaU6QJ/B7l6TOlam2aIrMXtNSRvymmtsXYaWn
SRzX7HjfhNnUIL+HzkkshC1awc3BKxS6gKPwPPhY9UhRMhCIXeSGX9lx/Eiw551Q6AKOFpVtQaRh
8Z5CgqtTW/PdNkHul125mKNajQjjCUhftK6zQxqb7hN6b5XfB00c39Qq3GpOYPWwtempQrnyYRYq
/e5ndsc3obibrDMQAaAMiKODYQJsdtb41Q1c4BGocOvNgCMbYhXVD4hhzEW37p7nxbk6dYQ+VcPx
ZINaHmTliOgxVph+9Go7//q/Fz0hg/42sGxJkKGNgoDYJXF9tzctx7BvF8dLsdFF+2VyieOqg04G
/A6YOBVVDcVhiAgQ49V6oy5+h0LJEJfFOQqMaXjoRr4cVmo/EtN4x51cIqIoUqhdaxxJWSM9FNUg
D/O2J34ZgMtDpHssPkHLuBQjJOAm+rL12Vev0+4CeETHMzumMEu80OS+pp1+ncRaP/ut7nhqizGr
XAocyZilX5d+v9C98avXugieNpBIWnrQhEGHSB1kEyFb1GDe9du4c41mm844zjktMTwL3tBJQNiS
7p42dxx1VHKZNsyEl3M1p0cdbYDAMtCM+m3dcdRg7KMMAikoe7bpLfKYS5r6IbKoi2iUaxOAvxQb
T89VlRDaJejsh54dD5eMaN34aHKNmiql4OI9a6Jh1rDy+6Au+CiReyV6jkQ05wk/VlH4TSq/PiJ1
0UftRusd2sR4bNnlJgQ3W2U/Glx8J664bER1kM7/96jk3Wlb4p9kWZ68zomLPZJbzoMqwq4FrbpT
Vjc/egaFG7/FnUt04LFeUhnjpEz7Vd4Aihkm6ud/r/3OTfSvBsUv7880sF0HSDM4lLa6ftV7X93i
dmpOaln8+Emoy0i0RXjusx62MQmG5yORTdf5OI1+WaOLRGL5RhvQjMLyc3UvQPu2UeaXX7hIpHoQ
URzsWJqRDHNv7HvbLV5wTPovgOMXs4cZYHBNBpukhtwtKPRllRZ+qYuLRCKJFv2coSsRGCuu121n
JwiZ+PGfgF/0bepSg4kDrLswigzY69ajEJKTzI/gB4IIbxfvedqlGN1BQ0VaeaUioEjxljF+R8VF
I+VtlXTRObTkTfyNi3XECGM0eC7uOOma1Ew1Exav2XRspviGiY+gZe/4qEtMpJuZc1CzJiUXcZwV
fRKZH1sfQI8knkAX7RdlXFwSRByHKjL4KStv29uxD5YDBIX9CGKoi0xSqoXyWYRDucXWHuaFrkce
pR9kuu8ZyMl0FUDfpBsRINdg6Z9s/SNr6VEamnyw/jsXh4tRkJlGWb46b57Pz1QPVyT0G80Ase7b
E58kVQDdj3NtUUPmSw0QRGC58fukLv5p5GFlp5Cn5aT7uxzkz3XM/GqiLvwJcOlObxT7bnoIO5ph
GgrUAf1q5y4CalCAOtoetdwKgLWy68l1H+x+oDBEqrcWb8NhmlaFjzkrdTeF/QOVud+oJ3VBUCRK
lkAlAejg8uaeJvwy8yOaoy4CapdmJxM5B3WWPM1pd8f6THgek+itRaKQM5MkKBNvtc6Kdh6+bBb6
vf+dYLzjOy7+aQvGEaP6MMmy2ud6qiHPoD2Lli7sKU0CPdgAGzdnbYGxew6U8Drf0FJ4axOw5IOa
Y0U0zProjI3dTwFoBL1u6NQFDMUJhEUXSCWVjIF0ipKgnKHz42Xw1OUqCuthY1WPkzJW9ePSzQ+6
Dj/7fEvwhL81Cl7OiUpH+CXACE+WEFO2GLY5/vfifw7ivxHcC+gOzGiZnYvE0ZcqqgvMwl104+51
P//Lbf5rowXo7HoZRxCE0nqy4FzooaYQr8IrVUxz5xU6DcOiqwlfdIJ03xFCGgBs1VHnVW6BTMRb
uweU9IKcTdOJ4SmN4ytK/BoWkMdylu7NOogKLiSEroq2Tj/xJWeeR9Gp6OYcCXSz4vUMcc3rtpev
UKj06pSnLmYo2IBZFpAYK+cOKi0NZDIOW7b4Ob+LGuqTRY7hiFxOr8FxmNQNhDT9PqULGaKBwmsO
I1RlrHbIFplWHNrU/vPfLvTnWJu6oCEJeVMCJTM85nJxx4f/9Un87Leyc2kKSpa9Pb/hWDMdM5Xu
gDmufoh4CAy8PYOExUEWok5R6jC46/rXLdEvftt23BIxllDQpGDlnH5vx+yfdc+++y3t+OQSymQd
QUhaYswrL2IIxpaLJ0VZyhyvlCyeY66Scy6ePaELdTLN6EfbnzLHKedlobUyEQLh0hNge0RUANzr
55YuZqjOl2WjM6zCU3JI+umhn6lfAHcRQ1PUjDyyYQL1Smj4iml8NNvk1baFII5zAut6hEoN7N1M
kIzSOi5srDq/296FDCVsFv3UnG8eMYyPrYjlC7NT5bu845rBIsKp0rBL20EFTUR3Xe5XiE9dzNC4
8LkLgX1APLEqLAJIGtywFbBBv/vBxQ2ZHPK2MiFJaff1PjH1Ma+ZX5x1+YrCMdkFi0e05OZAFWqv
f9SxffVyfRc2tKc5+qkxLA6x4/uFUHLDQkU9j6LjnssQkpxs2PhMs3sopz6DfLz02reLGkrPAunj
DGAzBKYXUkBmfr5qs639aPzonevHhQ6l1PKUVoB+ZWZ5lRDRQge68zwrLnhop4BOdzXQiFvFyiHm
99XqR9uWutAhEL8GfTKgN6yHJbqmc0UOYdLZD9z/7Ie/9/ogLPk2tkwBFdOqR+AEozo55K2O/+FR
o6ClNdW155d1btB6HkHoBE0QzNOvrBiytViCTH3wC7z3WZ1LlNR2x1sTKAgih+ROBeAkxsCM37gn
EIhvzaOYBc/IDPOgfHZjRfw9H7qPJBHf27lzjZqQtk1j0AEd0pEdiGBXY6uWo583OY5K0P/sconk
1hp6XOqqPSSCfiQJ987OXRxRCjkNVpPzhIMIG120psE81cxXv+joIok6Y5ZuiAZIPszNifDued/9
RpFSF0iklzBYwaaDVmLFRMGbThWV9eNXTV0gkegkDxF0AcjJ7XRgcjdHwxrPL/obkGgj27JmEMKg
GT/kY/5AqF/DPP0NSTSgPCxEiHIZlbzAwfwbSple59BFEnXDKgRfAQ/p2nwodtmKUvLArwGapo57
Wk6HfGMZIkuy1kVMmptgmv0IL1IXTNRLkVkeElr2IJq+T3o+lyPlo1/ccnUFw8jMcbqFWD2axoI0
y70axicvo7tworPApgaTMgVKzkJDfp9Y0WzN6JcDuHiiIa3jNu7OKfr4I2rz/0nmpz2SuliiYesp
H4YzKtlW3yStDUpntR8ZVepCifD27IZdSdTM+A6gbNbY8TagW/7Zz+bORZrroBMj+kMYbwSYhUzp
JViBtJ8XuVgiTaHv1kM2Fy2E+AKEpeX84QToO7HcJQGqNOslumZ4hM5pdbd303cWV8LvVeQiiSYk
FyKckYvG8xCURM0/jZp2L/RD+huCaDF8qkaBIsucN2VLhxbojdyP2QXalm9vfjFsYswZVu87cxSQ
jixW5Tmenf6GIZpqZfEfSk97OBVtGH+N68ULLZO6CCKlZpHTGQ86PZEbMUTfGBd+FncRRCEkgfL0
XEcMq+rTeWmaricv93GFzHKe91BARiSftvzIdHvHE+1X/XThQzLuaQD5ZTzNq2U6bEiFckkGvzDu
EgAp083DPmDOphftp6of7taP3nHnwPGHzNxl/+Hc5HRvd2TmTUxKyNOl32cToJqz12v+4md19/5U
FQkCPLFKQB6uKhOLokEd1G9tJ70NyNpp0dX4orWYHqXYwwvAofoP8lv2jnUc9+y7IY2rHo9zWW3t
ba/H6iUdFwAsMWgRyCKXUXYrsyT8uWkaexanXGTR1FVLOywcT2vT3e7nGkwFlrMPYvy5d/OH7+1C
i0YaQ6OtwbWK4WHy0o1pF5VtzkbMhG7gZSuHdUuDoh93ow5VlSUgPIwD43cQXPCRsl0Ome0gBlsw
zw7QRn0dpjT+4Fsl7/xmTmOGNBgpXjp8Kx3RL2qcxCEMKz/q59QlP4rnUSY5r+JyM6so9iyJjjKf
P9Kgfm/r5z//BQmDxnrQWItDnLbkIdF7dEntkPgFJhd6BHbmrconbH2w49WigfesQr+L18UdbVuf
9EHYnjs+KDDhuK6PwAvLDwgd3nE+F3qEiXqW69awcsNgQ182LGSfiVBo+S5TA0lOXJlkOGW9tOh7
zB0b/a42F5dEjNqgFYkSTj4nKcRCkiC/rcLeEL+D+hs2Cf1ICHnAC2i76KLX4VoEofCLhy40ac/N
RLJKZmWsu+hlSeb2oVnGtvW7iFxwUtwQLoIGhymj9cFwthdGh56tMhebFOkpWjmHYSDt3R5tHV9r
XntWE1ymJEqDXDKLxcO8HU4k6L5Nu/XDDaUuOglvrGBcgnNgq1l1IftXE6veLx1yMUkLYCW6trgO
qtw8KtF1D6EgoRcGDzQabyOPOQf3hkvImJIFuSdlf53ncP77an4ntQidq3lToZWC5MD31cP8HUJE
LSmQmA/xcdLSPv/3D3kndLqwJCN0LUgA64hge0UCPRVhHz55re3ikojBGJFdEJYJHcWhawBM7mXq
edpdYBIlXa42g+CJwSheKDBInsaoaz8w/jt2cbFJW9w1dIKEFTKX9XtUiVuwpPvFL5cqCIxSccBA
n1AuW3gA+/K94onfo98FymQhes4qhk32naA43PAIVETGb0QpdaEyU2JUpiRqW3KP14LhZR5aP7Xe
xMXKqJ2QjrTAygSTeQGf4YPKguaDnO3P3zJxoTId1OLHYe7O5WERYBaUlU01f1Sw+DdG/Z4RgnT6
bQjYm2lqmyUB+qEbWXc5c7JmRZDXQXLRSSM/9aTqbKFyRNADq5vscwAE6XIMUzAhFEMn6vk4AwR3
/vdQUDqtuoo+4jAIw38vxd93l7owOJ6znfAFLQ/MILHqlhtqpqJhbRQU8zTzrGjGjj41fBb1IaQq
VZe9ijelL6Jlmpe90HYHGy6AUa0N8WcbpjraJKyvmjmzP23TZ3kB9LQ4cp7PV4uaInuq00BMR217
oJEtJO5n0KzPoItL16AHx87cZEVFdfeq9payMl+brTu2+1KJQzT31fd0sbo/NkKsnzeiBb8D/DCb
i4oN9XCwdpmfVrvs2c9IdFUNAqxWjNe96tYHC1m/5L6tBaO3IOPa+e2eQpThRgR9zSFju4/9K7qP
2Xpj11aprljDdKr2go2j3iCETiAImG1TB9pICECx7QRp7V0AH6tCAAhjWU2XkGkVzYVaUQD7Ymxk
8wtrmYwOoxkr/hk6jsOnTuHh97CzVMpCxLRvrnOStOS+b8cwPuQa1ezbQNXd+ikdh36Lixq0OCkC
WKhyFEUl1Fq7gxQyXm7nMd+av9YwCvUVt4LOIYbI6Ng8BjFUdm7raJ/BuhTOJFOPczJzjbZtCJh2
Ec3rEj6OM+nNFTJ6zopuU8xA8Ufa/QR1WYhuH9OxkqZMaq7Sv6Y+WIesGNs5kvZoSGYYA+O5MCsU
D+ZO5D9WPVThTygtjMNLnAH5dKtluvYPQZIF+c24Bnn3MLN9wQdgi6jmAqrNS58eMK5v9/Mm0cbr
DhmmGuqXpZ1T9cDblLXJIRkguaWLbgrVdAstAcpeRTSi8TQbsVf1ZUtgZcyINPzE6r1SuqBAeT3x
OQ3Xh6nrUITI+nppD2u39ubvXK3VOJfT0IPbPx4HcwOkM5tiZNfAuhCMO2/Lc1+16CuApEmGL7Kq
4+ioFWfH0WjSHoO9C/HVUWuCSl+fqPpA9rXd0Z7ppvshi4Z7vjQJKBF5l3+tEqb5NVh9Rrz0TMXH
Hb9Q0Eq8/YZEHSjrzsbRFwpWCI9xuI7mOIm0+UJ2pcxFnHfBNSqSY4Aybd2R0o46+RQOXXg1sSUe
Dn2n2qgIbTdnJxVzwYo8gZx0wQYJjcw8SStVLItEbVpC3uFr1/SrLRhnPCy6AP0qYch4wSCScQKF
XPYVo9/o2epxV4e+nhp5TKp1tEXIOn0x6jX+3zpSmxYm1VoAqNyw9QitYz5f6DSJ/26mJYASakuf
szFXCqrQ7V4d0fLn6lINGl2aZdx5QZY0f4ltao59TtftZEB3Ut9vPA9OAZQd+ivAC83XYQj5dTPX
9bdIhNiVEKArPMiVrvHVlFeNetIBJLwOdQhOneMuuyEvQt3l4+NgmXiUCnPyxbhW4aetEqw+mpYQ
dqSStVBu69SVynf9WOkAjzWbBtVynHrzJM1AL20Gha3jFmfreAq63urTNIZ2LZE9p6IA1cb8z8j7
mNyRWqi6AAJlaG94N6OHpjAgtl71rVCHsQpkfxnvVW9K3LnW3AEVfNWzdfwn3Dms0/H2aIKFc8SZ
Ib4SKpxe+zrBX0fHYpgOLfpEjzWm8VkREZt+2pYhE9fQX0qBBeCtSU9xsrFnMYRivkmMxihQrfQq
TvO8N8Gtku1sLqE3s930EnLJBdNgZTosPI7WT1HcguMwHnZ56ka7bVB+Jnb/rHu2XWTokdw2Sd32
xzDGgHGaoKhxm+9UksNGrcK0pBLmVtKV9j/HVfbZiadzthW5YGNUBKpvtschr9EL4fHe4f8JJpbR
ARQsLMM1rcTRdv0CRNCWN/uTSus1PoJGGJN1ZB73pwQdhQASE7kWX+d8AlU2FPGW+Nj09XpXAd2L
BjebNlmuNortgTWggirETMV80UgJbdsijRdZxJj0vgnjOj4tXTu+5hZahqsd2Xg5CCB6r0dr7fhp
7XpdoecEkC991Mq28x3uoiq9M1NuP9tch80p2DF4fdGyAJwLBzHEkEWDSA39yTNqMD+ek7jCOGAj
8ms5g5zvqgc7rxBFy4dYH+cJLFh309LkDWShQtLe4EQNdzVrGoy1rx1H9xVSPaUd6nB97M8qaQ9x
2qr4MAsd/pVkYJ5DOa/joJg/86Z8ZjobankTc5alR9BgkqoB68YUHpuEkXJS/Gerg+kVBfv9iGEU
HPQ6z4dDkIHLDs+DJHuU6Fl9oUYtP/JdbkMRtnOWH6q8Sq90E2tw8K/bXWLI/NS0CaMHNYISUIs2
vjHLsvRFsqruBhUbfpgwRncItSRXienzm03tEzmujELJkOEvtV+1qfVfCeZ3Pwml660tkkpTdUwU
zv0TAGImuRzjnfTFlhlSn1op8vbQrnJJj0M0069hlVNU1oNp2w/w6iQoVDQP4Sucaq6OWy6C4ZbL
vQaFXrurkzBVk1wAZtXqAkfP3MjEgBGd7GF7VccQED4EbE6GAtR72aWq2306gIpirC+ZyLM7qMgN
c6GaQG4Xad02yXXcLKGeD+M22mktRmJN/KBFnSWHtYdg0TEXkj/KQdPhqA1pXng0GlmQao2ng2nl
VPQz5MCKkVKx3gdtns2HxuTiSvWy6262LNvlxZSJwDxFUbjPB8Bx0O6LOVIQzmwTnxjTgbps2jZD
5WdOugI8P3934dL3pzFNW3PMUx5ei021zQWDfs1QqpU0R0mZOcTJgnTKiFR9WaBuvBSTwR1Q2FB+
lWzMbxpMhBfgwv3UigFCtk3cRoj0GKERx3oLmTlFyDiKDc5YFfH/oe7LliPHtSR/5Vq9s5oAuABj
XfeBZCxShEIKSZkZyheapJRIkOAKEly+fjyyam6lolIZ07J5GbO225YliQsIHBz4cfczEWzSxubZ
blRpEUg7H2z0AjfrLscZwh+IH7CKsAB3qqJWxNdjLw9TjbbBbHTZepSGA4WpPdS8WYd9rHcyuHta
I3jp+87uC/cy7lM3Cc1Y6/6qm9vYhJ5O0FCpblLLW7K6gbw0gcSP9gGSmGS4IHbpN6HqiiwPRjqP
+bLmXtfsmEn7Puy6giXras7hKTxKkfqXnY98JGia2vSvE1WuCJxZobWfQRI+RDoeuIqaJqF2KAly
B/ivj3b7haexpaOG8LiPqgSNOvFAo74HTlbLcIb59BZJPTT7zI3Nt6Hn8KepnNiW4ZBjNm08vxE7
ILJzvLJcJFcrVWl3uhdtq1zMZTrYYZl0U3HTpIYdaremWCOTVSFDEbHVhBwWtAXq4rSSkdaweFsx
Cy4ESxYLh1ygF6QSEeN2ktwm0D7Zu0K4sx8gHUjWRUksihEoaLfjFIeMKB2GWIS1EuRL71tjDuxN
enm5tnp02QxKibw1FK4s2E6BoZCGudTQ3ZhR59eGdiiDpg5MHAJvBlVv7Yo0V5sm5eQe2LzxQ8TN
cuVTwq+zcbK7KPNqqW9n0g63eG77ifEYpogVTA/khT2jF0oAk1punmczcbpAN2/gdGPRDVOU+VL7
nyEu9tq1h6+f+2HrE5E89UWHzqizRJU2SMZS3Lu8GjOYOqeevbDQFFeGk9XZ5TIp4a4b9W3XTxt4
TPVt6CQlbSLVw8kuRNJvb2VSjgbZr1blpoDP1Rc4pXA7qOoe3pNN3Y0wFvXr8VHQciQpSCbDUK61
QYBea9WV1UK3OdRxeFYj0F8+c1OQI7H1LnrWWOoacTwf76oeGqPNPKU4q9JxyouLcQT1Pmp99GyK
4pHMPCIddZxwJl7jrOVAOeKNoSksu7tu6tZk9nAMHDJ0P/6Mb87cDTqJF+1LXWILXbmeMzePOYW8
KGQeScabyU0nsmfG6tMFbIJiHpWZXSw9xyeHipJulzLs/RElTe/itFB00D8wiIoj5TTxHImy6vt1
rceMRdzJSutCpGDb7ZGIsj5Eo03ZfuLFXNdXOdzekHGZcgT0kXbt0saVd2U8I8EsipSpTxl1i36b
la4vDpZynepgaGF712TsBr6eCGf3hrmsxjxT9XVlWleuW/T3cSOk1SQPG/j9l4uxFyUNIX6wxQtj
4BZWgSTzANrf1Ftby/fi7tKpUfYIZ9WoGiumruagyVwBBq8Pyp1/iVkvMP4w8LGupR3H1g36QiEd
yGILKwgfO0s9BTkVvtOSTfY0oHQC87OAeF1vQ6/gtPdOpzxMOujGx+qhrvpseBYwoYyfuzwm8zdh
MHP1K6VYqPaxV6NqcUQV3IvDXlG7Dya/GtlCN8cWcVKKYdPnus0iNWL3CvI2weE2kZ18dArPO4xo
4HVE5evE9tAu3scKQJVoSJZ9gT1zipiF/x+jCUDeD+Mmdoammm4IOlymUygMy00dIRakJT5qz2GJ
kuHQVEU00zi9dOlEYcuHGqRYwOZX5xGT+aRD9EGgdgAmTlIjKoxwCTE4bH82OUTnAKEhTSz8CGmj
DbN3z49BBg64UZNzIDRjPjKNilihkyqZXBsysOQFYbYpo0FgLi3TvvH5BXdNjW4Lrhhb8SDSlurb
PgVCcFtWfq1C7XplglNG0qORsGIIfj7iaLxwCUmkAMGrY/MVPqsnNzP6ntzR0pPZihhmmmtLM0Ij
gwiTXVZVM9yhASo6ttZlnzr7WuYG2SmwAvuld5lDFr4NaeEapCYzhy1SbnOnJ22bwJ2LQl1OeojN
KtWEocw101cwewY7GKpkfLQhIrjjfdJDDmLVuoWzac/KSFW9U2/8YZAvZTnFug40hbcYUvgqxywk
aHGYLwdl+xneksPrX9e7oubVGouwP6S2innATM/X1Jv5a2b7OK56tvLdcEKxRC9YLn111eGr1FmQ
Nz1Q6mDqikoFczYwfIl+dm/Q/Rqit2l2xsDG540G3Tkmom5DbzzR0XLDUK5jyH2wvQWJKt0WBE7V
U1gPa2x66Hwp2JI28FRdiJqy/HkkSdkv4CuqHbQ3TInA2kKCHdZ1i7pKZ9kQl4yucq+pQHu7Gxcd
s6qQAYYuwxmHZBXJudPpZh6lqxHfVMoCkKUhEpc4f3YXDAb0V1PfJ1mArlID32pnanGGsiomdYCu
st4XV2n+jY2W3T3YROvxOvWhxFsC1IWpLK3cGK8wli46gYGdloYeGtHvcYnG3Rpu8Q5xiJAeQw4X
OfgJF02Wr21vKNAwveeVx0J4V5DPxAbyFIywmrjLiQ9UBi1dYpw0R6/iF9hvICd0QJa6ALJeeWhs
ljMBPAcWDKFtNa0EVQBhDkYvZsQxwKttJ2riCjy2vkiaeNOSckYncuLHNMQRj98OaSP8wBYDL8Oa
a3nwYIp20VVxS8OEFvxT3HOwpZtapPdN0nhf8t7P3ZDYuXyE/Gu+42gTgYccsKHj5OOIwKRM3Hgm
ll99u1cksoa8vMBNphs2MWuBwJrv8yTrKJKlcSjCPuZ65SZjZ18U2QQGtcMxNcI6d9GwJDNohLSc
kQYkS5hp1wn2uR7dp4YYIfPSaocqvUuOxN+vdV4jzaGoxDivkOUm6V0Bej1KNAS7FPAajqODjAG0
7XLRqa2eXHuR9RZsfCSGo1m0bZbzW5ji2kPoWxRRN8auVfYRyuduHLU9kvsGE8wigNIs1QbuCBQp
nMe0gOk00JHAleMiF9WOuv70aaB5v04Ut6dNl1Rl+6xHO8ZmUXRdcmlNuoAK0uaSCRNkkNTcjDZj
KhR5UzSB4zPLumHNlF51LOV2mHS1fzHz0YovdDnC/7vK40R+KhJ0z7uJuXQoclRixrCXSbK3fYoO
TEL3xc7VhqEBiYqr6WrEofqCNUOzmWLq9CHOTnAZcmNspB2OZPlN6Tj8iRRKySj3kZkElSvFHUN3
0UuUwmvYWPWmRZZp5PgZGE2JDNqC0BVHm6zqNlbreyjMtsP0xa6G4SK22pkFSsTZrjZV8aqI7zcl
cAiCaBFPai42hcGBb2NaLrKgn0k/hlM+4pzvlsqCOZSLb7bimTI6DWCjI+M7301qvrEyS16qOldD
2Dr5aF3SuO9rjKbfvaCJYJ4Ebt+lfkBmZ2pWDkymHno+jiZEHhdfSzrQrROLfd+nII/C8I6PEcLm
fKWZrOlWocj9AiG9v+cwIHiYOA4Xl2VKVLxuibLdle14U79Cm5e2C7pmkLcu5Il7p4vTJmhjf3qA
bNE/0HIoL/OOlQu7NMspBdbils8Dw5IIHK2HA+oHTgB2DLI1VOsROSt7l+B8ec2Af6N3lgZFYGGQ
Pn1OyTxeNNg799DQaOui8EZApMqLh70j6HxptO/KYIqFukzq1XM9D0E3odPZ6NhD5K86AWuJ0Dsi
wSnJkjuqkvRAOCaX5LIEd8lx+xV6R0KW14K+WIddkeNTZGhDtJsSRXdeMk+PMUC+T4Ub6+upFh1Z
i5J8FvYUTEP76ibmflaKAFjukuQyc+e8BuTnphu3SdMLfBgrqDWarIBHMxRT1Ol2KAIMv/sptubR
RB6S5zbsLSXBFQLG9spmGMxhNTBg0OjkKG4FDs3XUvT82mJZobHrTIkOCKYt1qme1D6zh9Es55o5
+SKVE3BXYzvNA7q42BQ7N2NA5wtrT4TVXRBmd2jtEg/ls+PO0wufTG0DgJzcBltCwV9LOKF9c1yT
4U+9xuRhjLgbA/cANA8kMqV3NAFADYnd0D80tCxoMJQMZgaqbbs4qoSftQFN3HhEcjiN234cZRa6
wOfvwYJhI5x4rDLBoVQPXwER1uXSeA1/wcKia8+bd6XFip3ISH7F5tbkgVez/rrxRHKFcO0/5QWa
kZ9hXfy82OSeWgPA17nTtStBi/cNvYB2dQoZEx/zwXFPzQGUDWiD5iUYI5jilkG6paj18LFyLXtb
yEpkLRuTHYuHJFtnBuGI0OFjrW6cU9l3YxxZaTQNXozjcf7U6Bwu5976kBbBOe0VQVg1pTG20QW8
NglfS8+eL6lGJfRDvEdHHD/2DwQjsNUzAN6gVA6Dd2vHWyqyw0cGHXP17ZWnKQPUks5gXTk6mBPv
xvLoh2YiItfbS6O4BMFHibmSJPFTPRQPpOXniH0/n+XOqeS7L30VsxTXdpP4i+ZzmPkfa8HniBPO
oNRSudmIam1qlV/dAnWsxHz90GCfCr4Z4iuDMwAMzUp0cnAHj6EI+vKxax9ZWD9MEdY1qcCpEKLs
gr7MKLCIhowfK2CfCr5ROoIgpjnKM33rCU3iuogkyvkQCQ2A79sHx8lmLJgLgSbcb7IowwH6M0po
zYcYCc5powjmTAAQ9XES9iTeEkAVNZs/evGTZZkiig9FXoGM2eudN2UhrfWH7GOQIZ+MyjgDePcg
nnK68TOgRXRQT798bKacrEveoVZmEQin4nZiNzJPnWCYk/5jAeVU9o2yqCfmNIXK3kIpZ2isCz9L
P+bAhILD21FxB9sWnl3DuIsBm0XtAtQFnKs/NC6num+TjLE/w74L1Dvx2TSoSQGg++C1T1ZnMcKZ
H0g36CUtXSu/X6iSfGzvOdV9G29uYp/jsYHlLocy+yry6vFjI3KyNFvYZ8IIG9/SZ/0cDiyf1lLr
OfrY1Y+8sx8iFp9ALEhi2DtmvdBoGN5GBE0pzuyYR/bLP3knzqns2wWOA8teaGHU0CN3TFiMRqqt
PYJ2wWrUhQFrZXm9Ljwy/tVC67+ex/+VvFQ3f15d//u/8e/nqgZmgN5MJ//8931V4P/++/g3//md
t3/x79VLtXssXvTpL735G1z3r/tGj93jm3+g5S5YsnsUg6fbF40uiN+vjyc8/ub/7Q//9fL9KvdT
/fLHb89VX3bHqyWyKn/760cX3/74jR45Yv/14/X/+uHxBf747QbP0FX/upXP1T/+6uVRd3/8Znnu
7ygxMSx+CsjVJUfV4/Dy54/834XjYB4xn9pAxo4cxhL87vSP3wj/Hb/qOtxHVg8t1tHERFc46+FH
/u+cg74rYHRgU49BS/1/nu/NF/r7i/2r7IubCgcgjRd6m0dAhEk45ojHGFBhDingCdexlCYxKtPF
ooo9a1HP/RChtOcD1fUVRKtlitoNHBQvJ+rfcbu/k2jis6hZll4qNYM84Hhy7cu2CVKccQOTWXzr
qfRpqmC6ngKRCXXZbEgPJpO0jLhOKLEvGzWdi4tvZ7vrctfjlMCBjQvqEHYquhtqh4AdLouFAt4T
WlOvoyKWNy7KEKHVGJzRMlRBfvjWf43lj2P3lh56vCcwXofADg/0U8c7Zf0mQL27cioTuL/ZQHuF
eqV++VXYxfA/ihP/vNEJ0a0X4yx5rGAz76ivbZYUIdgt979+mdN5cHwZvI3tu8fZ5ZxK6LqegQbQ
yWRh1RYHCKaHyOrQFe/Xd/lOnf07Kn1/FfgrEcFtzF3PPxUYe2ltV3NdWFHLexGh7cemKsSXWLor
0bcH0/afWg0YGWX3ZTaTfcHPNbM9Ru5/PAAMpDyfEzRpP6VSepUh4OZLCyXmaquqIb+aYSMZ5AaF
fjMMIjzzwseN+R/341j4wmMOpaeblHRnpuHLGkeA6qewauRTWqBU8Z2BDrb7dSlcDWDU2bt99oqz
892v7+9+95Y7eQCBJrScYIkT2/9H6l2OljM7McBhUV/WbrNT1kwXjpe9Amyf97nn7mU+lCv0z2IB
ymdPDstemVTbmnZZgHYmkPdNKBPA1htFHByYbnqH7xrp7gu/2HLL281Z/mprZ1dKlAarScF/ZbBG
UHaaLCA5dh+IZ9KbnJAa51ryzShLhq2N/5litp9ZzoJylncuab6Cs3avubOvWnfPbdzZ8ZNPGSh3
IZybn/za10Ezg8h1vNvQxSg64zG48HSQlP79UFUsqEeyByPvKUZXWrTQtR/4lAHJPf7Izal7Z8dj
t/AoUE+VgrLi6ZGGaYZbKV3WoTPRPLIme947bcUjCdJmUJtiKzO6h6Cj/PPNaOZcTaaZNk5zjHnS
yheg8Y2Xtt/kVzLXh7ys8FY+lKhX5VyEA5C5yAJFcyFcb9cwQMUgSD6AOVJ+6cQQRwDDRFiBaB5Y
RQp4JTcMb6TFisbw8S6b4slT/m40fOdmXbXOdTVfqbwXy8nl917sjQFi+HzFawfQYJrW6DOQyGUp
S5QpbH+HnucsAGcSVQULdKLZZ3tIz57yiX2mktJI+PoQF6laoLzG0Ju1nD4dv2vsl9us8wHQgZpw
jQP+QmU+CXuA66FbFXZkascCj7FlwAFnEY7HQf4+jKOjsyDjDY/SLpk++aBGQd2KQYAxj1iWpAR9
M7VR9pD+TqRKrFyQhlbN5PGgTuWTUwJjgilTvbQpBjgRA11oK52Xg2bzuqrcfQXr7U3FMRXGeXQ3
A4YBhu3zss1xp2wW01WcALKCcDePXCgxIUTDP2MoHRdNo175UB9o6l98f3aV+OUKlIeLsphNWI3z
42Doqxdb983Y18s0w3K1Z7ykadJXuKTMS9REUFLQkwhhgmteemm6Bc+mZp0btS88Wa1QPQfMwvDc
OahYSxHrAxy47MjNwNiVRIwB8EMdofSSBSB0JUvUdqZVqbEE/bI7zC4mgOXKV+gDylU1tYdu9MEL
5F4ZDBYqRX6Bj1m2I7ZXIVFSEWQvSE1DafBkVtbgr+Nye1w04IJOqwEUujCu8Z+Py71Pc5SzDGR/
xgL24aQxLt3DN24q8lfXYJEB0n6SrbdLB3JF4+EaJeJ7lOBRIgNl4aphmPAz4vZKwnM2gCfNHtJR
ETZ65BGKE7uyJAMEB6Abd6XYkYntVYaFRL3kiQkMzFQR3CNuDy6ttrCBPFgWRmry5RdfW31kD/hg
oMXUIQWZ+z6T3nSV+ukUOHksQ9ccl6g/PxtGvHDk/B4tAfIoLqx7m2J2H/8L7LdeQcp5KsFrQana
v9cpQb0GwbcDKyhqdHvICnqsaGHRUiwOoCoM9KK0CkgbI8W0xvBISoyayoLPm4OQMfvteFnLbrwc
UWCMCs8C0p3YUG34TrpjXT/HoELgc/oan8bVeEhoR7Mre8YzDYpjidbqCepgvEGRoswn52SJOsyR
lFAVzwU6zufguoGnjBWvs/bQ+umTYf0BnIQDyqAYe6c6grgtgrKPecJTPHfF01clm3n5fZ1atX9f
KHte9RmXQTL1qKdVbbWuucGqSFyMm8Ek4ca6B2UCk8sSl2Ba1UteTfmtcTL12fjxlId2nE0rFDxe
7AFDS0cUuywHfxXbFEpVlPmwZcaPOnPRaeCY9sXiGBqbkWyZX4GRkaP8t2IwJ1yggjRckw7fEgft
8YYzBMFsIPmiFYxdgBApgqHF1I6b7kj5K6i1TmTLI9Vaj9OYpDeMF6izI36ve4qADxbUAZbh4PyC
A0BQ/dD1kiQzvSWzBN3QWFO7Mf6ESMty0Aq61LKrIE9d/CXprXXh4JGJ10+rxJ7wEOCz752C7dsU
9Pp57E3Y5XXuBbHM9JdWpek1OOxq4bbuoxAkjxwCtfsgNI9oyuzD6DjuRo9NvYwbu34gFlievIyn
K0sBkInsLH3SIMfdStt6REvdXoYyO36/zFaoHNXoz0ZBMoe5auN8A/EXhDTCTIj2hxoB3ccKTxK1
GCeqoxji8qXfGPswZOppHLE9H4NTXWEGg3fyykdctzbt4fu2iLwVXd5bkH90VofaPu6LedxuQGLS
QcHdHZsxD0sfy6BGwECNAi9UuO3GIWiQhprOtQul4teqRAT/HiNy6e1sXZd3Vpk9JeCCHgVuJOgq
KpcI8cc9Rd0rg7p5BvuV6BiPx7k/Fmbla1/TG+BFV23lP4PH8AA7ok0+WWkwz8gS4GCB3KIsxDIz
wKdbiQVHEeKWKABCvGErD9VINGZmeTFtxsbOt9Po46AS8zaqIBgMsOguaG7uMrjiLKmy+6gb3fGG
DthD9KDHy7JGWEdGeeDl8TWpjRr4iPWo8mb+2kuBI2L6BMserLBWvtYJfps0x0V7TDC+pwslaQ+T
lz81GUaTS43O69ycM2g6AiFv8zRBPZ8xmBriVAhfQ/z8B1CAFTjqleOcLuAXAlK6b90PuBOCZvY6
SJSwZ+mjKIyenmcy1O/92N7c2LNxArShKuLwlySnCSJ4VLrXJLEi3zfXkMlEKMxfguO4j3PlBzVB
TRzNnezAblWEfOTK66zPKDMfMidd+XlZBoWD/Xx2GFK2PAvttoFtW7PM2vkuGfIM3EJKwlTrC7B3
n13eWQGLrS847d65dbsBAbBeNqN7mVrJJ6L7bxlVa5LAlP6YhxoVv9Zt1oVpAZZv0iBNU2bcuVaX
XxYT1nIZI3Az37sYjrn7ILFojnPOzZwdKxF1MjZZC4jQ56Xu8uuJ1x4q/BL7Jmj1yBoV/DDkoAHx
wMkqgCB/DK16ZkcX2zMw7D8OqKjOEUqRr/iOC9tKnPV//LxV7dfeUUIeeRRJiFEFkjTiXcz+kVaM
6ImN9fXXqf93T8WTD0thvenjtgRT6tSOgoJA0zWxsqLyOFL4OM6FcJDaogUAyAd6Ri3Zv2gy7CqF
clYm5rtjOklnBPRCGFDDoK9C6Rl77jFnsgekQMev3CIZmFj+NKbYSgvEEFPyiwk+TjrzW9j+q9em
bg+sRqbTzzjXZGw/csR5AcljKGWNLAjbPk2lQr3Y2VMHqeMx3bRmZA5gjSNeYXVKik1CK8SA1Ngd
sjYcWr7ndKatwVWg/J5rLBEL+1Oet9aaDPjaunR39YzfxEHqMGZE31cChcBAD6jFiwR78hxjG/9z
Z8SZKxmwMQwTLJzHMZ1yPGIrQjrUCKwF9mJFsSsIMVnHxE5HOKo8QTCWQ0APIqBsDrk3dwskz/El
JDV/mXD+vwbTruRzW2mkM6do2hsA7v8ryA0Q1C8gN8wLWdeyfNFvITf81Z+QG6He7whpEHch9eLg
MMBB4k/EjRDvd0HhocsFUC8XkNt/ADdq/y6Yh2MyB0vUxe/8B29zfgeyYwtxdBB1gOShBvQ/wNve
RnmLEoRan4EF93b5D50V171bzNvRGy6cYXymqnBClH8YCFzDwp0UX8az/fTD0PwEoXobdP6+2xHs
+WEv4UOWJDIW07an3TeHlQ+jHA+OXd4DrnzMSH8GgP+pAvP4Vhi1H+9jTzJNYtKM26Ry0EAMdg1k
P7Z+slNZ1u29wZ72FRRfm6p0/M9gjTTghJo0veqHrMCxsirtWxDMdREotwCp/9cv/xae+/vlTyIt
BEQTNsx02pa8fRTcpZHXF/MlahvnTG3eYkl/3+EEM61aT/jo62e2xIrX8GvctvBYjHDSfWhYda53
8ns3Oan4xHSCEoAXHH3YeYiWtREp1p7NF5Y5g8m9c4NTtxanyLQvwUzbWkrk30CwHdctzawQTMli
D8GZHf76e9C3UNh/huvUucVPIM/1ZT1sBRQ2n5yqqpZ+FVdhAkYSPC+1WdaO04VNa5M1BET2IwDk
folF6oLqa1v91kLbpC9N3HGcus2Q3Q6jOCryWyqvJ7C+aGC4k1+mjWn2v35k8t4jnyCuFc4EBUs7
s83UlD6KzqORC9LwfX+U1QfcApsaB02vOEy05kXQqiwFzb9h5/ouvDtmx4/2wwqOSTvHrlWZrcKm
yXl60zD9XNnTuiuGoFZN2DfuzeB84RBQoU4QjApoVSYWrukvBncICShMSuNgnhQL5Owr6Z8ZmndW
16mfTG1Sv7FGjIyZbuxkafOrrF79etTfm5AnUcsxupmYh2WVcge0hmtAYcGsQTOtP2Ipinh16ihD
7XTwqIU7OO1np75iwxkzivee/CTkpG3SWo3CUkrqz7UoAhh+hlm8E+25YPAWpf97CZ1EnLmH1bxD
cIMGArG2g6Vbd2Z1vnflkzBDuCdwiDs+OtnbGHATnyHBvDNRTs1ivL6HEGGAJTSafGSwKs2vdOFe
5E157gDz3g1OK8sCyo0UmpKtM7Z6UcIPPQDJvwVvYLr59YR8Zxs99YxxldTAzGp/09sQ4qHVD3AB
8Q2Q0OXsJhfaw5Hh1zd6Z/6cVpLsioNa2cZ8IxOx6mxgpxQ6JRgD0I80t8TMPzWR6atCgiRP+aaG
CkWN5aqpiqdfP/w7M+h7cvBDqLIbR6YTYKBNkfT9MoMWgLXUOzMy7138JMOwKgGMrcbFAT0hiqUc
J8DJPsNKem8GnSxb1aBgmNa+v4EsbTt1+S3AtZt4am5/PTDvXf5k0ZpBgT0kY3+TSP8WJFjIit09
KjTLj13+ZOWaEag6gClvUw3TOiPxxlgj9P6Ojn59/XeG/tREhsJx4aiU8TYNVH8k/9Q258wM30mG
Tw1kMruhQwlvkE1aeuRoh/CZO8NDkic7DUIqtKA8QG3mY4v41E/GgrylhLWHu5msHO3XEnclk/q5
a9RtVtZFpM185nu8Ey1ODT/0bETDctwIDhebxpZL08MmOInji7ZRCmpeeS47eCdcnDJdUTQYVD/g
TlkCIN03uE3MnTmquuqyO0IgH5sAx4nxw8JGHSgfeIXbdA4VAQVyH3D2kRbNCEjfy5Y/XFwIu0tb
9JbcFI3lXNoVWNOTrYczu9p7I3Systsh17KRx0fnj6V6dPqrpH4w0xm+7ntXP1nYoBhQLUuJuFHt
y+4K29xyYGPQ6/HM0nsnctgnS1sIVI4gd/I3ZeWk69hUL3lm9RigxDtjFffTV6Di1PWnLKwEEnmB
yUqncpUckxYcm1DoqrS9QivBM9/hpzEEtznZo20xMOOMg7/pvCYHjxwNyqrm8dfT86eDhGuf5OgK
5TiYoDb+BsgVXycVXRDmi9UINf7HbnAcux+mKEVNBtBL4m9sKwcUXcRRY6GRi9LFGWzwvdE5vtkP
N0hrYc1wdvM2NkV9R0HglHvQN/366d+7+PG//3Bx6IWziYLUsyG0sFBkqSXsSc61P35v+pxsyyZj
NfEGkMlaPcBw1XqooFMK/BYlfmOdaxD33gc+WcQTQ7Mlp/IxPJJ9Gnr6YJLmkR7x6F+P0HvXP1nG
U5UNCcqe3kZ2WxjIRBlsAOz+XMuy94boZA3HUGNXheN5Gy0vKrlH38LrwvEjy0qXH3r8U9y+hINS
leIQuik6NCxmrTgUedLeKVPrM6v3nQE67aQFFRm4Qj0+gJNCVK1ZCUEIjKiitB3PVT/eGaVTgnXf
ThnaI+AlTPzoamsJI7kA9gnhHH/ET86n+Jxv10E71skE9WC9hZiw+wx3D7YSXq7PeJSeEJv+Opnh
8idrOGFdZ8FtU23nVCXoBtYV6TI2Sn3lnhXvbNTtvxjlleXCmpWBRQ+3CoDqvjb3KbygzjzF9wPs
35D/309xsth1bHMC645qaw06QweBoX0icH+4YHECFV5fZADBlbLRhsKBKWhQOwo5A5Tnmq0gUHNW
dd5Nm9Tx5R6NmF2Im2Z/w2nWpNEsp/hGgv52abcxSvDolB3JNB7bAEUaa1ub5uym/dO0EEN5ElRK
aL1bwXm7ZWObzBDc+kkXtPXMIZkuU0RIfxqoG0DTTuHcohmsk369kr4f6H42fCeRJoeEUTTQ6m2N
byJolA9j411WJr4E3fDKiCTK0+zSYlcdHgtlzKtRo3CZ5nA/9Va9hAx4Nl7A3fScb957C+8kMgHI
kRwFWLVNDDGXndO4FyRzrV0mdLM4887HUf3ZO5/EJ+ZNuQ0PD7UlLgg9oOEMMJ3LlSqQZrTeusyT
KYscXCqNvMnYK9Cc0HZIuYDiULN1rmRRT1tC7e7bmQd656VPu2wUPqr81CqnjRu4S2zmkVzc3vCA
B6gcBrjz6pwV7M9ha8CIJxNt6vNY5WA5bQo4YR/UQ34JNy1+4y/0M3uFSUWXhCSLkqczL/bOvD7t
wkFarKMqwe34lX+d7MYoa/43Z2fWGyfTbeFfhFTMcMvQE+3ZcRzfIMdJmIuCgmL49d9q6xzJrrdp
pFbuHAmaGnYNe+31BEivJZ7wPvLbKdA2iW+Pvh6mu3HlZLuw+MtsjhwCfgHNxBQlo/F0KmqcOuN5
5XOW+kkaOGpWF6OG7WnUhDgx+1XI/dErfOhkfN1XQxK0vrMySBdWBxnUAa9C6KVRZxnlAyznmH1v
wJ3QsxwWKgNZq1BY+B5ZOuzi4NbPboHuach9DtucNjMPpiHWqisWPkKuroC6qhFdzYoj1HKahxNv
GsDTpvLmWCuBMe7X7vO1pRdJm+2qY6hL1F16xH1k8YZgTw8ELiwHmliqj6zo3AdI0LQet4pkNyGe
bHD7AbFGMbbHWkzVS2w2kEtME/sHixUCJwSipCOcpQoYJZNKiHtDdVQYxKDoInJgZnXfjSqJSq1W
X2neQRmYJ/BaSt1uuu6UIgNPuNIaorWcMcohVmP1W9P1YdXPezepV0bYUudLuwNuIOpNjjtGXbsv
J4hj4MGkaE+XpwoSjudCrHF66Zct+AC5IZi42RT1ou9+QVkEsYQOieJdAsXuEeFu3MDb0dznKDLx
St1VVyLOwkfJmuMxs3SKrXhxLF1YLhfHtL7P7GblXndplEktBisfGHIZVXEcaEm8jE31LoGBWECx
TkatMrEr6sCwb7OlxksgVJn7vC6Oou0Mv7ZLVB30a9eK5xM8eLq0YepQsu0MM62PzK13cT74eopL
6vmfCc1yq9+5Du58YfunvFweCUuNJq04Pa/zxrGr+ghrY8CM4JqkPdGiw/3uw3UvkHYwbs9Se7YY
XpAfUnLsMpiUlh7FbL38/KU1U8YmUpjFQg+iUsjCnfn3PM3OpkWOLOApoTtY0KmgszH6Ux/M6Qh9
PfaQjqCHOtXaH1aiq3DOFvmONm21ssIttai8ChmJ0VPTgEK5dXblNNyxmnwUo3nss3LtCP1p2H9m
jyQzFx3WoPS/b+vj4I9BuWm2eUA3ICRt1KD2nWD0Y2/Yi63Ytjd0qwT/V08FZcb54hz99BHn3itF
cmT/YqRjsZ3vgik0N79Vr982fhLW/l/h/Tweb3X//cfT4KUh8VpP857+/On9yx29EDtkUmPb1J3u
1nl9bIZ8y0dhQFE/PKia2Fx+/sLORMY1xiOLdTKCSZJQxt61TKWbDiY/K0Hj7B2shrKH7xE3b6D2
AVilOCbkpkieUULlM+OhmD+wn7/8+xfGnSUFjrJFciWBMe+xVwbqUxMSRgK8TU8gf9Pqtfi01AtS
vID/InVhRosgK6pQZNgfuji2OteFcJnaOCrTRDVsgY/aDEco5Y+gieegJIYpK+fRpUaSzi+Ew+yP
n9aIdIQuws4CqidBbd8p7uPlXlgaRdLsN5H/pE7W06Ob6Q+c1nvT1oKrHi3DGwHIFYhaSKvAkbc7
KmYBMWCsrGxoFvpVRjfCOKrJVbhrHUnK/s6C/+ySah9rcBq+/OOXni/dibbgWuqUlPlxTNSbMdP+
5rF6gE7q7+XHf/JuzgQmGeFoTzYkyS425F0wB0AVbrIQ43PPb8VdGcy7D3h0btQq6N5bD+4rf+kW
dtQ+uGNh6esrn7jQ9TLnUeVJqVQjjh8GJEYZXGwoaVeG7flHOzIVpqtJRiHXhwMQVJx/8pqmj2XZ
FCuzbunp0qRA0Rs8OZNujCqTvOp2FapxvhKUznc7PCe/h73aUVCB6sxqBE7RnS6y+wQeVZZIdpe7
feHxciq/chUBb922jRhX/aJ4M3RcHqX3lx9+PlY4MvelqytRtLTVI0Akc/6LYfUm9keefVz3eGlG
iMqeOZ15F9kGlMdwJt7CvXP0rAbcHxDE3i+/ZaFv5QS+O42DPs29Gg2xvSmh5cuMq7QlmiNn7nWr
SGs6Y1DGeqMFMCfXwgb5Id+EK/SuNNo1UNT5pdP53Ph9Oay0OrQNw+yqSF+m26Tom3AwWOk5vIMJ
eMEST23WnHqWulxa3VpIe1UDepaoxA7ybwHbfq9k3bBz+5JsDQEXzet6RZOmBXVRP5h1asSM7saK
2W52tJfLj16aEtJkrvUGIjAbMw5nNxTkqTMsnvV4vnHj1RLSpVaSJ3ULZzR1njCmHLJBDecIZ9bx
A8nfZ60Z1jYaCwNXTvKPPMXYqlwSwRKD3JrIQe2SxmHXdYCce3eJCWpETvuINVZ84EbBURSXxCtb
1aXffmq4LyN2AJgbuoG+j1zTPTQGtv6pu/LDFyaDnGGvyyYvh6ZpoxEFbsxud6gv9YsekBBj3uhr
BhYLPSx7SuVd5TqiLVsQ6PO/BGWxe6UeH6CiRYFVVisrC+bCUJUz7X2RxdSmBcZRk6FWCiWEAjZs
KEWEEfHlyXD+gtM5eSZ87Qg4UxqwTXXUiCPJ2Bf3TQxrNn2fM9XPmQ1Lb+UanZ3myJSdBHXCMy11
Eunda837vZbezuYvM3FXNgBLHyJNubRsTYdieY76GHkoM1ca2MyrOzNxcAsBD07mCljYwu/vcrud
H8C2nITPOwV1rIPbRrWaH2E0gNrP5OHyo893ui0n3lF4MUxwlFOjDjbOan9rjCk8cX9d93BpTTXp
wFWqI/glw1ExsgCWBx4sEVdG09JPl6Y1QA4jvAhMNZrtedfVxVOt4fYvd9aY9UvPP/39S9gQE0y8
U1dTIwPGndrUPEFohyxOsnIEXerU09+/PL4G/Rk8nL6Lurj51Zvao4DX7UrTnA9LOPN9f3ZCu9lC
oreJGOo7mfurTYydnT5RPsHkwlx5yVL7SLPZMiwwchrsmCbFfqaFpXoqy586DNSVgLTUQtLaaZ4I
CEXDpyjrqzv4X28ZM6/ah9myhVmVO1NZJa0aia56AcoWZUZrUMeFXy2n20kOy9fWxHJc5grAGUhD
QId7eT6dXwdsOc8OTXUMa4OpAzmgHoAagkv0Hhb6w67RpzKEtt1dCTgLXStn2x1b426O4RlVyEj7
fQoiFY6jKA4VhKx07tIrpNlrmfMIGFHcoMQznDLVH0yf23VwuaE+6X7/PX/acrZdBYsqH3U4SFVt
7ycKDRwgBjxQUn7Go46chvEPwBHf7kSodvNvG2HV7JLHK18uzWyu5A7njoLVh/Uwz4wT2Mo0MUFw
skcNhvWTQQDXQI+5BIaXnmW5bjBaJoqDayruXTiOvlz+JUtDUQoDMbLVWT61OBLUIGHoxtHV7ZUL
iqVHS5Nf6Iz0gM1gs2DpAgRRRu7hHaJd+XRp5te0ZnC+Zl1k2K+meNGmv5cbZGnQSes2M6bSdhme
a9ns6KhkN+YsOnmeXH78+W2BLWfwEpgc8XjCtm+yXrWJAHUBqEOSw52iCVS38Hu+vfyihe/4rOj8
snaANDSwqhlJNGnOPdx+DQ+TIveAhVsTzS+EGjk1pBaaC7vwqotMZjm+0hK2aZM+D0y4hYFp0ibX
RRpbCgOOKtLEGpouyh39bUQqgujVS1qujKOlrzi135d2gsQMiyvuACMeG8SHwZnyBNfx+o7ZMK53
VSB9rusPacbXFmAmboOJpudzC35X1ivBDIOGA3yBycpObWFNl+u+4f/V4lCBsVuqqZ845aHrf+jw
Qhiaj9q97iD2n+pjG9a4AAZhTQfaFDYLpPjldpB8Xm6lpS+QZrVbVEbZ9lyPYDn5Tlh+sFz47xbj
JknszdStbayWJoc0yQWZC1iVuFqUxM0/a65br07gtEBRt3v5Oz7BtGdWFzndU5XmOM681CNgzPu/
hkFbYDsKmFPEarxtUIG1rxpI+ABuiJ9jYBhQdFKS95y79guWhiqCzFbfXP4tC3HYOoWiLyPcgtlH
ZiDmRDRpfwCKosFhoX6+/OyFhpRTPABEWLEphA4+40lOZba/ICRMsJ+pd5dfsPTjpcnvWnWp82TA
j5+Bv0ln8RPYmn+Xn70w2OQMj1nYZaXDCDOCHpQxK2SJGejw2zfnQ1m9XH7HUgNJ094UFqGgTGiR
kjyCIeZrOfzj9JXGOTXCuUEmLd6kUesJ+EsMY8u5s6viMaHuu+WS5xlOD9f9fmkRh9OUQ8Bw0CMU
3wqkmqvsDoyw1ovTYV6JWktfIc351LJrs5osI4JludcquFll8E4BzTNrr1tBLGm6O66R9kasGhE0
3ipsO5h205dxEppKNl73CjnVk4JMgWxCbERNAuhLDAHzYINhdOXTpSns6o7hlBlwZPC8ayJQA0Fo
zMtZPJu1VayJixaGqnmaJl/iRNbEKYGUwYg0enuiZ3W/LHclw74wi+Vcz9yO4Iyr4CXZIJv6KOYD
nqCv6cpVy8I8ltM4mZkpjdEjmiOQAxkl/taEv3R5+sq4+adW5/DyVFgYp7Ko0ChT3qo6DoRgKu4M
7D29sjeFZ/W6nzRGsbnuLdKcdgrFzjS3hdyuzp+SMX8ELfdW593DVOYro2npQ6Q5jY24MLlVYQ/a
PRLsQdl4R6yXTPy9/AVL3SHNZ8ewUGJaN2qEhaeFFVfVQHPJEb07vfqlWBlQIYDX/rj8sqVBK03t
zO4tleiYFNxCrSOQj2zHx/i5AbV5JSG2MHZl4WBCAPZJDVx/lYO5QxJ6H5trWmv3fPyW5YJ0MHPI
6/Q5UhW1g0kb8khxo90AtHDELfebiWb0gOIDB8SBkf/lBlvoHVkHR0F/jC1B5wifkp4MD8dtywFP
28PBpXsDVBeGmupc0H+XX3eKUGeWKOM0Br8EFROiNa2DoUM05yJ7NzXmbpK8QmZ3hOGBb+HyzJ9z
M8bOe+Twkbr80oVBIYvlNF0oqpNoAjL0MKbILVd7s1+boEsPl1Z0ZZ67QtFjHHsSono1DBk9JU2f
WTet3EwvvUCKAAp33MxtoRjvBb8ZCfndOOWmB1VmZQQsDWhp+qsG1PbAgSkHPpCHOkmbALV//fa6
ppcmv43sLkeTuAdVeR+727l94XwlbC21izTVdXBDTyZrysGobgcOwtmUebW1sglZeLh+mqJfxilQ
FiqEdVN8mNz7emIwmXoEO3BlPC60uC4t371WpLhDypRDTthTVVm5nzmzvfJwGECdn2OyOROO+jRG
0iQ/bfAFPLQGUUN6Dr52YSWk8OcWuCA4iFbdrpsdMGvr/Kcu8vmDY6vuq51u7g2USwZxb3X7FhsM
WBDVMBQHL+aduxXge+qcaxGqwGbuw/vaCWKuDDGcnrLZh1DQPeH34N1fcVBJkdzS3k/Liw/m9BCV
TczBL+r7O0OZY9wUUMv1q35033rKGgYQdu7uR0VRKh9gOPBPx6w3HZ/X7LVxR9DPqN2Nz5zb6g0v
OJhSGe94Bqhsqvy1lAJ46kYo5h04ztAR1JrJs9C1jO5Zg5cVklNOYX7keR4TRNDUeplzG/ZcgEX5
5kjsCOe95ieqUPq3AVZz8CsoqAXSHhBzbZ3u7RimiGkeawfR9W0wW6T3h473z4S1/0rgsm/SFHHL
UdN0egCjBxVNxE3Y77SE01OJwmTAzCoDryqcYac7I0xs4Ay30WJGH+NpnPHf3W9ujTywzEH3y97t
DgVJEVfgXncPn44mcFTVBIzHgjAFUeE2g+nQBjI3JQTznAYpTGj3HdAPPtNH5gtrhJs/vLU3M9eN
uykxxD+iICFxU7Ynhz5RMOFV1Gw2VQzBO8Cz/ZsCcObPVtGHMFcNZDB6ffRrA25bI0mrYBwy3Xfi
JrvRJi3163iEkfNY8SEs4tTI9g7rhbFLWcoqX1ESFWVvGodavJjEYw0BzK/ByMgYGty0y42qgS7v
A1dYHnEWnfezICDyTmpt/Wwyd0btsaXluxmctLC0MDkcYMB6vzYLkDUNKHiD0aiHVzoUuDdJTLsO
oVMRJYxJdHVrcUe/yazceWzBCFC9sS/hJYq84a4VbtV6lbBQUNVaistCDpNQj5hlPe91lNVDgakC
yQRx5rixc9j8YSu567IWHBeEARwTiPgBl2MdzKhUo5vSrOMHt5/GvduboHfGcQsViFW2YVM4dBMX
tQCGrXFq4resiw9OUVr/cNevgKWYJC91XmDipLTWu5DrLUNRlaFv68y07lFikTeegyqFm3xuVDtM
23x+dTisKOy5HV6Q0zWKQG0zo/WHtqVdWOvGHHaDYm5w5hggATKVPeWkfImL0fnhCDjDaqowNl1s
ncBT9fSQ1ArftcyCF4rdi6i3bRpWAMS9VDXSk6jPpq9xz5VdT6kCF9rqGZcX6h5oK85RkmSItyYZ
8XOIS4OJGcRDb5MDmav8PnNgsrpVIb22VsLaUkCWllkrz/QRoaCJXKgV0BdF4CBH4ydzGV61UsmG
U5ZjsMzKui5KbPtX4ggwfZ3J9AAjXRFpfcqOzux9dGmh1Yxk7nLNdg7zHQGF8n54md7hD97cZD/G
B+VNe3Veh+fuobuJb43Hyx+1sLXXpeU3bSxUeWeOcwAFAt4x3IFVsVXMCpToltN4NJ3XhMXn+8eS
Ve9FkwEWmOh9VGfqGMQ2VD2VVv6hytpF/MJGVZd2jrE+FTncmpUDcyevA2EcFetBkj4yVO8Rtua0
cP4zbNlMrSQF67ph6FD5aqUbQWP+nI8CBOlSaT8u98mnvOq/4wAWit/3FjNqDduO8jFKaK4eajq2
tw2Ayr8dLWl9kc5/SNEagQZv6kg3LDAAKFexvZn12AcvcTomgEEGCSq/Qith1xCDsHR/6tS/bHgq
ajX6jGUpip0h1AHMw439VTMLdXvfvzdu4pHUxHBwtf3TSsRh6F4HaqzMqvMdpsoCQtDX8XiN5dFE
2V7r42zTpexHDGTG5nJ3nZ9CqiwiZIkOcZGiTNHUWsE4/rVm2PTaH81qNf3SF5wG/JeWN3ulP2X2
9UjRrPupLSP4SJ2MaouV5j9/5IJR4ffn89IcWgfQwggMhvYBigdUmmJ1BysdVfCofCmrpxJatves
HOCOcrnRzk9WbEu+v3OCyaqhcpFFJGE/ahdOmm3VbznvXu06iT1LZyuTaelF0rJQGrXqZmM6R4p7
Mw6dj/ML/MlRlzxbHmCTweXPWWpC/fvnDHYzq1Xn5lECI+LCo+4IQJqblIk3lVw9CmYOR2RrgdAc
JuOqEwhM1b6/MwFfIm/jGJWken4okfJIOe5/+PPlL1oadNLCkM+lDkw0nyNrdHdiBNk37gEY11eU
KkuPl6a8AgyQKbhjo0CwDAq2dXPgzdjKonbq2zPxUxYWiqJEOTd26IfW7R9oMd6CxrtydbhQc6/K
/kH1iJJaoWXAy+vjXVKkt6QcbvVM2aoTYFCd+9TV7S1AXyluZhRj2/bdSosthBlZz0hxFtC4Xcyw
XKr1W0XU3X7uAbFtM13b8XzK1wrAF4QOqmwmBNcFsCCnCXsCUenbeFb4vgVpc58iyREXRXXLYzbA
unbSdnAUoF6tO8ptZ1oGDm7DZK9EiMWWlkKEBmQaKnAdOG+T6Vg3CfJhDPMr3hQViV9x6gDAGj/u
0M1FtkEdQ7zvzHHNfmJhQsvyyKloGY4LCOpMgJ06vugEII98ACX2d5/foTx+5SsX5oEskEyQLwGS
vZwjnJIoGMYd2OVjrAIuUl0XJv4jkKSgcM4wHT8Y45sgf+gALwNlumrTrcqiyL61gC9JmXMoxA8b
J3VNBSQ6LneXY9DSPJaCBFHzAi7MvXMQ8XSvd+7epGulZuf7Fxa734NnxweF2r09RHOhATgF2/Hp
UPQQjaIYm/522pi8aVQRB0ubm2mlr88vRcBFfX+nAalzMycatvfw6uTkLZ9eXI7D3oed/b3cYOdH
E5FticCepRZJhH3oE5GBf9v6uWIXvlHaa5ud810C7t/3b3BgweACNThHpNVfLN3xu2mN06mdFsv/
hm0i81wJwo4GBYpzIAobAwHcrz/rTetrhvhb2HBlVzKO+5ORNIFBrHLbj62KC+l6PpiNIm7Gtvk5
dta45w2Oz0DGEG/iUJYgeY/KbeBpfrZD5oZdX5DdIHBGcCs7ua6Qn8isWE2dwFoRGKpIBj8pY4wK
IXeXqom5MnaWelbaYMBlPukY6sWjtocteZbyEFDGDTGL1Svw8+sLkcGxnOF0b59AB7jGUN6qLv0z
Gbl4VHTV9hq36f/VEK9urcK50XDuDcaqQaWXA7i8CVP2X6A1KP5MbeLztixAU3e1t7gchcf1WNwM
Vty+1zhB7114ToHmLFK/bXUQBmj5YYAzFM4lLf2u6FMPIhH1RevLAlK6afrXY9+xLRxXPJhtysJW
zea9JcwCvv1ImAKi3e4obMQiolq/k0YttibuNnexmzuFN04CSlKhpagIa/FoTdNxjeY69b1l1IfU
HR7MoSb31Qm/Pull/l4LBkVHCqv+G1OfVJ9p4J9d2YPShsottaF2rKaOBvJrRCKgr3EXOf67PPGX
pqUUKUUxNYDQ1O1JHogqctZOyQGF/e3zVY+X9aeDSzNXJIN1gD/NjYVKEFdRrvvlsv7Udoq2gF4L
egen6WBDDrdjC2ycFbGWhBr8f3MiMNK/xysLvuYq4BN1hHu9wHZLL0VCv2NP8LcOuO14+dDsIYE6
uCrCRVGKXd4/ciDjczr7dSu200Q2GXN2qdmEk2vcgqiyLebhbsRC14ypZ6Yrv3ShB2WrqMxksMOd
BvugULP2Jmvew9X3qi0AkZWrDZ2SEfYcUzRQ7nWQh0LmBbuNq/YAxDl90ZfjaQemZ87S1D5gq5Td
9EZCvdjUikPcorruuskj2zOlcS+Qs2jtQ1HsoCMp1UOl/748thdWZUf7/vMz3Mviwh+PbmD3HA+/
ich9EBc8U32j7loKbSF8y3zeoTc7oY3EOqg5vbW78qUV6nYo7e3lb1gaPNL0tzXbBMbnZCpU1/7E
2sQz5+7nVc+WBaiipUaNfd4EkCZAm+SdrQkpFxpeFpyWBolblU24EIR2GWKVXW/BA9J9JDwPGv06
MSiRRac2VHX9ACxSVAAy5qg/Rf5v1Rlb/QwjZ7YsstQUQXcyVacVkab0k8+I1e4GRR1Uf2xUV0Gd
k+hcgATnEVyfXtWQLCq7XYnMyptrzGmkZ/t5nLVtk7B63+LuF0ptrbT8Xj9dJ8Gvg3hDrCS4RUhy
Zm4ynXW4ni0BM/FcamQjwpebbwf4wP+KCfhLKdLw2TBOYULqdkPaYg5cRxk2WD6dO8tqVNysGGmH
m522ZK9QhVe+bWjAi0wxIFRHivLH1iPjzFB3rptPRWJYgZaVozf1pDxyM88ikNXynW5SG1gUY/hX
IDX8DqxCtbXNNg/Ficdtd4W2hbHP+GSrCvzg9TjOn90m6bOHSU2QHrThCD17vZlU8A0urH1NUnOL
2rzkaeAT34PRFR9KS9gbJU5xVVxUdF/2Jd0wKHd2BApxv0eKbafmTufpWdGGRZ0zgBwM3m+7qje2
dacgm6dTB6USVay5nT8MMT+i3hfMncGsjaDWlTqCiTF/hpY99ftOOMMB6DFrp5iT/VOBnWgYD930
iMK7KXRBb7q1qdU9oS672hhwIQobuItCCoPLF+QNYfx5Dxci67loc/PGEJkNjllR7QpH6D9ibR5Q
GDBxVDsoajn+LitIPb1irruQVPlN2rvAgQ28ulNpDksKatp3vcn4rhIxLDAQneBDxjUaxdBFheht
5TgajqaHSdPnt3ZsFyi3z+q/SGLV2Q4VPwXIcClylaFtWzUct233oI2ldt+gggEX1S5HYu9kqxiq
Nowuw2qqYJtFkHhFWpX+bIZWwe80SO9RZJPqGwXIEgtw2wqggalJhZ8CtbuhwGhtGorkK44ALBj7
YYx0Zxq2KmtQAoHag6eSauaHySYSlnE8ZMg4OnXlV9gq/wAjI669ZnCAg3Q5zqO4YVB6wP/m4QkI
RR4O9eRZoDcEPUZpwOwnxcBaq7uK8SGavnksO4C3SVmzlzzOnovYmLZaM1Fzb6Un7xcnHZH6mTuf
JxXfFfXwc9as2QocfPZdrMCnwwfzh5zID7FuwrIjs1BjqQ9ZYBSw2LhuabSltcXAHdqUkcY55Dos
dOvZ2Za69sMk5po4Z2FdkZ1xuDH3ccJRZayxAechHA2Stg1jZJJWFt6FU4EtrSxTU2q9kSkmmGtQ
UKSwxDpktDS93LaHnROn8cq92sIK9h/58zhZTTIPeTSWAKgWmgaAXpPa13kBE1nSnBHVacZMrSPo
7rRwdHO6L/puzbZjoZFkUbNiOtM0C9s8VEgto1wiwRZIU8FMXcOYLHSzbFyTTjo1kdg2DgW913DR
17g3+dqxe+nZp79/2b7NrCkHzSnig07s/n4qWPx3VGIAVt3UXNnjL1y2yHZaGmrHcwYmW8QnVQ3y
0XnlLEFMU1NUryt37ZBsS4uvbKSXthXSdtTN1dLoDOEcMvPVSiwfLq+eAR4fzEJR48rD63ZF0nm8
SnUznacG93bUnQ91D4xpV4/d++WnLzSYbPSj0wSXTwSnfc2ch6hXgSnMU1EGVHWH0MDk8NjcTZ4N
rcKKhmxpCEvfA3SmbZsAix66pj9SdQR7TOUfg8P3vLRW2mzpHVI07MFBjBWOG4a0HNiLqQ3TE2e1
Av+c3Az1NFVWdF8LBmvkkzr4ZUhjncVVNTezyLSdeAuv1i5sAT0E4FEFTBrV9dkPmFS6kKjTeVvV
EHaLth0eL/fdUiSTIibws2M8OH180ABTZQNaMnaRb7r88NP15Jn9pqwa15LSqNqxxHoeO9B+tnMX
DKT9Q9z4JIc6aNht5oN2k2fx38svPEWBcy+U7izrlPaobtSdg247bAff7Z3iYj9KUnXNDPZ8e4EV
+D3+TFOh83yEC2Jj9/VTrmD17onRB5d//9LTpXFdTLNOtd4eod0CqAgpWTZfadFuSMMZrN8GXprW
GCGjdwLnGuzQxbvLP/v8VHEN6bKIFybACpo6Rs58UxV/Cv3WaH+x/KoQCe7i9yafB1IDWFW6UWr+
mXTmtcgJVHHhiaqDofrL5U84H4ddWSCZiE6k4BeO0SwA90bIcpyj6VabyWi9MV0ZngvtJAslAfxW
E5bBP9XuVdASP7CoHzXjI7PJylcsveD0dV9CieCwEcnhyxSpMCgbZ7PyG8aPbcH+4FZp9e717CTD
Zvr7SyZUvAPzLCCtYB9U9EcXpx6IhjeXO+L8FHZlxcogEsvQkBqLSiF8pRRBCtPfNfuNhbo1V5em
r8Bum0FkMkbGNv7nCm+4qW94IEL3H38GfO+pXgvq50MfCM3fG6no89RhaKco3XeaN4Tz0d5YPg1o
AKry1r6J77D/+uNsmg3dXmeSAXjj93eioFpvYG6JjytFueGWATw1NX9c7pfFppMmeQlqPEy58EVN
68HZJcg31p7sAXc6ApEelb7jX37RQgz8dHr8MoarNDb1eMAAyHADwYxXl6/BYBZSNuBbfm8gMSH3
O0K/HXFXz28Lztx7lcLAtNSRjp170yr8MdOLTaoJ46ZsrDJwkN3cq+lEnhgx+63Tdu6xEE22Q7Gr
8dMt2LBHepce61wUfjWo3FenVL9lOY5mcLl3O49luEBbWU8/0XH/Xd9cmQ8IPiWMXWa0jenRvfMw
vsYP1a11cLY47PiNn4IGdGffCm/2SVD86rhnbaCDf2Z+v/ILPkP6uV8gRZiZpFi1oSaNcC0bYHL6
ivda7iuv9u6ew8d95v0uN/Ru9LbHX+9ToPoYHMR7vz/ZXp88QEH0DrONEjjhmkX5Qrz4tHj+Mlys
qh+coYX6jBibVGieK36o2tqBdcnW9LMjvjy9ghzX4RY+V9nxcAwUz9yBxugp/t/OsxE5utCBqWgR
gHWCCUBWVrzFVpbCFKH9pCgG5trgz5s+hH3+0TxNOvyDV4Q/+BP+5fsuQAGNZ3s8NIPeA+Pe4x5u
TGAHDwOeXXfoP9y3/Nb6iF3PnDzTh6B3ZZKepy5qQAN/n0qpkbRwcsAvbDEK1GMS0U3t234bDmiT
7JhsWWjBcBU46jAJYBh8OTYsdbYU4bpRaexs7NEdmFl1wgLYa1vqSoRbCDyyZFD0SBTGp8nVGxsw
FUvx+/KPXnIblwWDedxrgC/jweIjebHRY6eBpAf9bbaLt2+Nl3nY0nvC74Pxn3449dRhOGI3fsNX
9mef8eHMrJVVhU4LV6vYwS8w8e54q4XFLoUdfRJ2u/gYH22/CdrQvSEbGA+HeagEceiE+r7bwOng
59pM/VTpnvsV0u4csjNqY3nHqH6YwmHL7uKDOM6BiihSYvSICFDOR9TD79mOeu/Mp3566G7gVXDg
d9qO+ua9Gax0yWmYnvspUhhrGiiuuIIGsZtgRABLHm0saSfj4G7HcAHnuW/KW9x76a3qI/Ue8Eh5
bnZrr/9ckc+9XtpCoYwFpwd6GhGB4b/23uBlQew72/RPfp/sUHU53eoRVsAf8ca540fxbmyqoN4A
A4feUUMRap4SrPXLp2/huV9zmm1fgtwI9ZyDGkDsVTJPueueGfWgbL23fyTYIB35HQDTv9X7yy2/
tI34/BFfXqa4sxtzkK6i+c5+ovfK7+oGifFw2pgH7YheXrkh+Bza5z5KClBYwYcSuGoMtgM70vvm
dtjWW/sRDfpkb2cAJEwfhT1huTX30/byty0EEFniiCS+cIcWvTqkKtKxjq8m5Uq8XQh8n6qzL602
zU2dFgStxnrX6/jWmSBJUNfkIEv7is+riS+PJ3ZLkQzCItpuKNK5oGk+mPtml9xWOz1qfjSB9lGa
G+OOb6BI+V3cGN7/ODuPJT11LQo/EVUiCTEF/tzRnT2h7GObKIFIEnr6u/qMfLhNU9UTl+0B/Chs
SVtrfwvqr0hc57/dt8/bbqXKK1yqIKnAIbJ/X/Km/RyLU3tih+w4HiC3PIOce6hiyJQTjcE/nhiC
VHtQW1v1lW5baiSJCQ3qNh1sbOvIem3v1HX15Jzm2+qEC9y3+lw8TFv7ibXRv5RFjumUovrK1Rd6
KI7TI7kuHyj20OyVHZtbgRvLrw3FpSiSOaAluym+KfPnpCzdBOWFG1vAf4XWH8ysJfFRzaU1M1zA
XfIrvacH/7U6usfszK6KE9nL03jy4+p2Cy+5MvCXysa+G5Hey9BgYXobsDeLnFL58vmQW/2QRYjQ
rGeAPRhsHe/5N/C90z/1m/fkvEnkqpCEjUD6KFSEWzvrtIX7XvucxQYGkHjmWhyvlCDdzcUlhc7D
5xu1A2sDeXFCg82iUpaHHIZF66gUB7NpFL/25EUKpn8vHs1yJHi63ttZ+U8+6I3y8/e1//8HE1sq
GyGLUtk7wf8yTX40igLB5x9SPrX6Hw814WwLkbGyHLClmnHuZxTyOeR9R+2dnR2S0/sysb61l27X
XPFTeSz25XVwktj3pLvPx9fHjcaW8kaDxCr4O4hovXmsxBP8qTYWg4+zPKhh/+96beemt9wMvYHk
TpSSKc48FQ+pm+i52Zrka/3yPoD/XhFoZg30PYCgNPS1+JHdOOfiKPb2xboJdtZ1c8ru8m/djTin
G2ee1R56b8a/3ghSlWJBh5mefu+KKCwi+9F/4ffNU/qWjQmOjzu5n+khvThX2T/j0T193ksru3MW
LqJA4PFpohm+FJfvkZ/e6j2y1Lvu5CbvG+QqhmNpkt+0f6oTP7U/wrP45sC36X3nsBWsPw4K0Br+
98u5YULQBv3ZD+q1Y3uV+9e9MyWff+C/ua2PptgiLLh5ZoKqxQfKndz5EcGRvT+o6x7HxS75/phj
613v/Z/Nobpmibj0OLXjmB51v+sdaq53+HMX3tXXW1T6ta9dxBI2TaYz9ohksaOLyPGhLmaCxC0E
FJ9/8Mq8W8r/cC3rwpsVMbaDVHrSV3n1+/MHr+SPYOn4346qG58KsAVwQoz7nXULQ+ZLu0et7L68
1UeatDhC2ecZo0Ncz0d+S48dQsrn715ptaUyEKVGMB5U6EQ92FHf/ih8B/eqGy229vBFQKlAr6FA
qyE4Ttkug25CGAhL/N3nP33lfMGWgr5COai4N/jt7q3/2j16z+S6fugu6X54Ln4FzzNUtBu7yBAd
8cFQX4r7Ms+EeVXhTUFYJERXMYrnojZ9YereLf4EsHY09rS12r4P2I9etgwc3EmVQzAaXp34ux2V
yeP36yrCAf/6Z3He/2yifRF9yxNkiupIx+GBItlLoj+A9mPv/OfyfF/Hz5+38NqIXwSQSWkUv49Y
3Gri/vGp3LnU3nj0SgaMLbWAEFPUMLbEs5td88etY91EBRReT+1D8C38Lm76k9yXsLLz7/V52vkx
vZRf2sMytggUM2G5kBKd6bcNXHlHwEjMRkxcW2yWMkFIvKhvG4Tc9GmOyW68Ls7lbXpKr6wQecpp
Zx3IlZMIHA5rGAt9+7ybVqbZUkIoqsCURGB/psi15z3y/MccHj9/9EoRLlsKB1tYTlr1jMaa9tbt
dOVfinv+xK70Wd6hf87FbZDIjXetjLalirDNMhn4Htpu1FAJMVQvB3eff0Xw8YxaKi94qIh236ev
KZ8aSOLs3E8G5e9g2BFrb2PHuVIwxpal3XXZTp0M8BZ9697O5/YURvCUQ/6N3EKM9M/nn7ISiZas
Sof3lhdq9DWx06tpuHEkUm+oykqH/Krx4P04+0de8I2GW+uSRQDosTRQXuJtfvvYuj+ku/Hcta9Y
bB34RFDe4LyfkMoh9uebcja7WfkJ7x+AC4vpBM9DZ2NYrfbLYr67CreXU6qxMaidqBCnrpFx/+7G
6yHDXSAriqpxx3sKcnol5d1Yfa1YhS3FXAqFWxR0Sozn9C6lN2XznLENMNz7AvrBErEUcgm4zcBR
D/3SjeapTWtUWgfnWfH73qo3umil65dqrhnc61Y3Q3AKy8kkgyP6b77tbg2slTMyW2q5KlOn3Fg8
ONmuO4CB4I35YfJHdx80Nj2B60X2AYphDrqp27vZ8sYDdAB9DNInO+rgt3TSIXZFI9to9ifNdhNj
Wy5BK9Fiybfs0jFsutYLTo2lolK+hWZKQnMfhi1kttnG5mUlZi+1TbRKBeDVIUNNqXJvc8gyb92S
Qh5QNluxe+0Vi30EDVk1DKMdnmCj3P1QZTEduAfIvusSb2MpXXvFIj7YKPJvWl2zU42MaJSa7LqB
DgcKxo1s67/LzEcDfREoUgatwWQ7wcl1svHieJCA1aCDACsEYaytCvYLYqZ5zzzNDuFYpo9OAxeb
emLu0c0aQKJRwQrlmyh7H1YV0Pr2XtrfGpRzxYPl5finXe0JqkL22WwjFwhC7zN3SPNow/LnwdE0
x8pd1sfCmPDecaAk772gBWon605OZg9J0XdmH/TQVhelKHawX7UeHROUV7Cig5ZEj7Dzi5yq0KfJ
RW1cZIzEDRPJzr1uyfndd/3Ei4q82F2jf1Gnan6i+syB9p3kAPM5cJ8+SVh7ADVlu896HNxHDizG
jhMfVPOBElzNZYClxLVCBqUTCpQf2RWnACVlEe6cFNlX3STheFlWDnYcDFZCPR+BhYLJBkp3hqA9
GI/jCi/LIHTOZZg0OrSd2IYB+dUcNMO9Fc7DreEKuW0Ndf3ny9jKwFnSAeuwLoWfd+yUEXqqO5g5
Tvpauvb+88evTOElIbA2NJMgC4WnULuGRbpT5nqqIIPHbXu1E9QJoX1XIj99/rqVWLlUrrRz0fNq
AGpb+NMcwU4LpDLtbSQwVppqKVzhqI+hwnfkxbceLX5jz4/1lgvUyqOXgFc+pimgk2l66i0Admrj
XQ154Ea6z77WzUuhXk/mttCOH4BVVvC4bkodQUoNppQUJPm87Ve+YennFwxZUJg6s04uL2ONOaOK
q9Ju48+fvjKQlnBXN4QuoXAbdhrL8RHDxo6tlB4B+/8+twyVLXSLCL0yhJaoVwFOFE5bYXiior5r
oTeoa72xkq/t4ZegV5DehAc5cHgSbs9PNko24hql3kOkGqDB3ZRaBxQWJ8ztUU/D06gTdXNEIj4D
Xq3GthwYFDWh6KEfisvEEA0+b9uVTcwSDAuitjv12grwyfZhrg8e7YCe8+HIu7F6rLXpYgHsh6Yc
Q9gSnKqhvWuIFYP7vLGpXHv0YuGbAscvelszUE1pe9BZ60R5WtONp6+1zGLVcwLlkyyoMS+h/4nL
XNFIMYhySH+bSdwef97+a9+w2BdXWS3SqQiDU9XTbxmbj6RRWxdSK1+wxKUOTQatidWkJ6w77Jqi
8OAZULLppnNa8i0wZOtktzL7l5xUtxkKKCBYcGqp2Xco7HL0eNTD17bZSyDq0LuwXQy4dZJYeeOZ
U/k4Udc9OYDLvk3E2spIrH3Few/9laImKI2C3TBay57tF9QSPRZVcQ6K6c/nHb3WGYt5AFM8DnAm
YSeiIQjRV8bOEibPld7IWK09fzEZugqlrxDOpqcQRewoLKu9uMvSa1l1N4a3Gy9Za6PFnAi8NG/m
ApU2zYxSOYAcwZ0TPOrkuPtaKy2mQ1mlgGD4CPVV9VBmUyzscw+si/E3wvDKUrJUArdE2VXYQT/b
eTOLGcq3jq7or4dB5+fUxcyrg60i+5UO+T898JQGhQKd+NL6z7poI+Xj1kNy1Elu5DpWOmOJTm2M
8YDrhCsH7IB2KAYMI2fIbys9vXzeF2sZ8aWetqChGjIJlyHZlNZxcrzmuW5CfhwmFh4DN6geqs6u
95RZ85/Z4/IW6AmU0gSmQHZHDfldihF/H+Yt7QHgFOzKVeLdLGKCl2Cbq7uGhjPsi8L3DQPJVB3u
p9IeT4BL+FueHOzjM/pSqWvZZQhubIuS27T045H3SSrEsXPbKbK5vHdn9aqy9vB5g61ggthSo0us
UACj38N2qxmDq2xKxSPOf5VKADodUO83VXk8j0MLCVYJrwBgHpQGWTwAnFW5W3Hs3yzUB8e1JUdx
qGGHxjxQstNAzTrqPSpRbpziRJ3ACwhbi5m51c+wqbHdVJI03301T8e8033Uy9Y9OF2GQ0qNhABp
bC8yWnSPIjCgxbtWFVfDyG6UpsWPvuL199oe6lsu2+HHZDjcWrI8vU3lrB904JEdKi/dLpZAAjo4
hQFzqwzMJP1ZizuIado7mNWjrh3lWOIg4NK3Q8XF/DyxwdyRsK8Al23e4SLN1KN2eHSTbrbG+1J1
YeIAenzISOa9zBDsAusp9HHsev+A1Jw8dtrqMZOVk5DB54mQ7vA0c16P8DKc56tQVf3ZYaHZK4tA
kJaJ6mCjhAJ0l1mgMKD27nF0GXazi+qduOekqlAx4OdOrDQpmoQ3PfKXQTX1ZzMJdcm7loN5iApT
OxJ62mIvrmwNllppGFYCSjcBG0K1mRMZOn5CVc6+Fj2WcukMd+Zp0UzdpePZP1auzyUNRVRhGGzs
bFbi31LOHE4OazMcvS/SfusQWW1+3aQ/MrFV87ISyv/15v5rvXa115sWheQXUeMQAHHWnuIkHZMi
OJeB+6Ym/vj5tF7ph6UIuTeZ13tEsFNY4UohJ9/HJt0IsWvf8B7a//oG7rtDLobGBv0aWY2hbpKM
t6fCm27nAYfYMSz3X/uGxeamaNx6st7T4pl2nkq3eeJANH/+6JVlaCkW1goYLzYhs4uwgpyQXdsn
QVovgono1qXvylBairh0ng5+HcJWuvb5vdMpYHtG8jzJ9t4K2I/PP+PjdwTL2dZZNZG9SdlZsels
sfIxL/X3uUzPZd5sDdmPmypYzrkBHLfcdkHdKspT2byK+rexxMYhee3Z7yvgX0OJzBmD/R58YnAF
f3JovtM03XeYGV9qnuVs01KKPKDTfLFU9rMlcHtoB+LC96987aete/AVBV2wnGqua4rBD7BcA+pf
JqlukInunuymeXFHcalqfUtL9ei6cxdZ75XrQuR3JSC4uLXcstf6eEriCPnfdkS9Uy/dzqsvsP8r
DrlVjUldB+J28LFs52FgH+yBbdV8fBxagn9RQX912hgUcu4E7AxKi03XxgeU/v3jHj/vs7WnL44c
nOZCjKMLWLb9NvUPQv7+2nMXR43RZNzqhzo9Dx51biQwbyhjL9RGqFobyIszxhSmpbTmbrywcOhN
lMILI+pHK71GinR++NoXLI4ZFoV+knmZvoi5a07D1E4HIBi6X196+r/30n/1qpXicssBTuZCwdq5
C/tpPE06G7749MVEH6x5Fo5w0rM3wXiz4NMNPOO34LErjW+/z4q/fjqrQcyH2K26cM3yxIiUnkxG
VGKYP29Ictde8R6A/3pFXahUlVaLCuE8j8MCKa9iTrJ2Y1uzMn2XMF/fk1SQkVYXsGxCYFdgCsAB
hIpMK35mBk4A7qaD2dqHvE+7vz5EVbMbzrnGCsEOJqSISGbHw2kjnb329MXk1bXn1javqwsMPWM1
H9rOhaFE+6XkVrBUs5OKzahVL8eLLr8zYnA58nN0ZDyG91+bAotJbFptYyMMKHihK5n4Ia2fUnBw
tuLmymK9lLS78xB4cwPHk1KKuEQpXIXDp4aud2uSrbT+UrAunSKkpEXlPFflmyPCU9AFj16e/f5S
8yw3NC3aJuutEKALACeuRkngYCXDL91VBEsZOo4zodMReNIJSc4BtQDL9s6C91sAtJXGX8rPFbWa
Cqgo61yEL8F4wWJ5qnLAabPD542zMoWXEnSaZ4A/Znl4busa2iBd3tg4hoYDiR1Z7KzGevz8Pe/z
9P/PycFSfT4KDbeyADwBCOR4nDa+c08Gp9iYYWsjaDF/pYWrZSHUeMEWIkG5c1K2vyl//fynr3XB
YgWGmxBQsWXvXSzXicjwS4cN7g1fK7ql43xfTD5qm8X8HTKfliHYoWewjQFLavrwm6DFFE/CTS3A
k7LhDpY5/ZB43GzJktf6Y7EoT03gtZWEd5T050PotXekTb8UjmA4/d9QPeIeWOQwLz5LjxpgQSH7
V+PWPefHvxs3+v99OGp3yqFNsau3kGWfx/bVGfON1Wzt0YvlWI658Iy0qkuD4/9VZxUhkrpN+qVs
Ll1KzetWKQKUJjtnYAxCnhMPIo/UtAUa/Hge0yVDF9YrssIFFzs7bfNPS39rfl3YcAyyORy1g695
RdMl7daiMLABaoGdZWdjGS4fBPBTRtKNYPrxTKNLAXnpQHlJgNA/N9aDkxXJCLFLCH/PaSuLu/aC
xVTOuC9sSfz0XHQ/LZiO71vPupTKuum52XJ//DgW0XAxmzOZ9bny0dFk4jtlyLEnLy2wY58Ho7Wn
L+YtXIa012UWnu5bkdftmAxhorvx8JUZsNR7c7uHBRBSSWcYh8p3B4OfkztsrMIfC+DoUvGdghZa
CwU8E3QXMrJDGjMJZ0yYtEAnku7aAOWzLq43hPyaPR5dCr0VbIpIwIR30ah6YDP2773vJpSJjdvc
f/fp/x+36RLdGqi2MuUIfEfZWObQGYbTTVHIJ1EaO4EDWBUjR93vwRzPrqCRrZ9w3AXdLAQ0sXbs
MOl8Re3Im3v7WLq12o2108VIWkBF8/lgWevP90H016bZYQB62TgIX6hofgWU8CpKS5v9+vzpK0Nx
KRGvZV+ladOE51yhQFN/L6ZXy2ysuWvPXizohU7dsCEAcMzQ/UVahD9pG1watOHXfvsiENQg1rpt
j+1IAInMMD9X7WM1bFzCr4Tipc57mjSvmhn7TceMIOIOez1e4PQV9XO7k1umR2tdu4gDfq0gb8tS
bGrD8aki5EKaamMdXPn9S0W3Ww3IUmsvPFu99QJe+h/H4QGY6p09XtnvwLMqV1uiwJWAvBRywxfO
bgEF8y6olbhzBtwWZfRiBfy2DL5W40WXem4bcUBnJcHKOKYG8tc8BQkTUjAb/r9p4SefD6iV/lhK
ueFZ5+e4ZPEuNvX2teYH22ytimuPXszizjZB7iJFcO7GlkLZZYqdsPufn//ulYm2VFeHzIaUb8Jq
JScYbSCdH3D6TZutasG1/l3MMxTXgfVL4eqazvWdlVtx2uF4JJsbsvWGtdG6WG4b4ridALMd9lTF
BYAI4HSUl5iuhpufK8AnnTxvY3kEgHvtbYtpJ8zku61pzUXknbNzitR/dJHMPqlUtgenqbs//ZR1
r5g/+dM49+zA3SKHWx9tgSeCU+GLsFENVMPVUUSMdNZ3LariEGqdf5N96T5PMGWDrbYajgXQvHc9
ZdkVTfkYB13NLh2oNdfS8+jJVS1LCPyTbiruz3e4mS4OWF5FQshklxENm2zfDDPfsdq2f8sq5DvH
Ae1+qDpce4Tt+DbCAW6OJ6vAkZWP1aND4SwTTTieXeaSppGv3fEutfLiH4FbnmH/bhiX5F6nzkOX
e/uAO8UfFfrNsxwsdy9E0b2ESMjc0bnQ514O/qlyc3Nv2YEK4wFs4ZOaCquICghlTqRO1W1VGnA5
qz79FVp9tg+rPEvaIc9fYT7X/+ysgFwVlE1F3FaqrPa1208wMLRroEKpm5A2zCJqEX2Py5b0xcCg
5yfsIyZYTg7FtwA2c22ESlsOKwmf5/BVAcV6LsJ5hiKycmNfU5iOWn170+qc73A8dUyEGTyPZ3y4
SWPf2KRJStwL7mDqrOAZJSyoC8Av4n5ToIlZ6l8FQLCep3e8fBVAxDJ6TenugrYBfrIvZLcvChbs
McPAMCZlG9w3HshSOygOB5F4Dpw67bR3WAyAbxX5lZmeIG81D4pKKwmG1MZwyOS+8/i4L2UPDnJj
yrMlm+nU+EV2Bvx3AhZYiJ3HG9wi66HDvbcDd1Aw2I5Oa+SZwEnn5LDR2XE9+PcpWPuvOKCNoCkR
7hzngAFBBQuaI/Yj8MVq3F7AZEKG95r0+huoXwHGjWO9CKxnB6GZs2cQ2kJxK7zDrHM/tvjEomI2
+pfP8u6Kw6v1mU6sviYdlwmWEXmLi8L5NW0mEU8dbg9s5U773A1/UKDd3SjE2f26keJd0O4DtjNI
/jtA3vJOMg0WT1qNVx1et/d0kSYwiRWJ66Y4FjS4t4MR9biHgrjArffUPNh0UnGQyZlHHrL71yDX
spdM283e76rijmuru21yx04YzCli+EPJxJ2tOoYoHTAG1x6ePYCt9iJVcicIq3cgV6PRyTjtghxP
USmqg2Gv118b4tpXtLfVfvSAF/erme69nNY7lwhUtLZ+eiNx/wRurl1HnZs7x5CD/e11PYu8uhVX
RYGr2QFGtVd+57F7o9Li2m5THfdeHryS2VYxsS1yrxyQkGtOAM9uIcS6123tHGkT2EeiMTIrezI3
fEJCQmc0/2ngh3rAjXp6sMAt2HWuNzzb7vzWwiL15KNW9ADMNoFabPYihxh9bTEYnEauDUdSeCjW
xyDV3isbRrODqh3I6MbqRJQNUPa22EDH5SxRsRbOPk1wTf+HUIdf6r4LfzlhSaMsA6TDC/0s3HPY
RjzX+fCcGgbBgJftfX+ojv7cEECzLeU/l5nKfpkqa2JghfUM7Dftz+PoW7Fn2U1sAWH+wODZ3sZh
qNK94m5953hlCy539cuizrQnedB8k83IYQQVuC+qoqSI62l0ozavm53koXsT+DVcWV1JdjCdzd5c
/O2MHUeAaFdOQTQL1ibE2FZUy9BNsqZ5U7yyTj0pzTPkk/wxaybAmHSdv1XzBEco3CzkP0LtGA/W
W1N1kzmwZYXNAq/hvVE3D7Nd1vA6UXbEbVU/egpp2J2ifnqota8uDp37H+6ohzouBqu5oWM9wMox
CH/D5MSCoLIElUMIfC+BArLnXMdqqvxYBxbdFwA4HFWhgKCgxLkwt0MKHDI0XNAOJdkDUlh6ez8N
skPB67aL+qEKurgO8iL2vD4/1ClFZV7Au4vuOzSkndo7p6UtbH5tFNtmuogH5UoM3zC/zTyfPRhj
tQ9q5POTLRt2ILDVvmJM6wRCNKBf5DAffKZrGYdWOkWF2xcvpsxJQkXoHUwP4qbq++kyzI14MlML
YUyHX1+nUNtTBJ3IuKH/BK9B+Y3PYKIXkgw/M2EhtaCqOjvWXX4/CBjBd04zHiAkw0qaGzImnVED
iphGa+eysn+lys3v7HbwDtA1Kdh7eFMMY8YqzsjIr3FZO6AQvMuvZtSn/5JtI24YAv++aBgkNSbr
AZEsvTLG3Yt7bXm2dZpwaX/EsMAIYT4/8cyp9woGgjsuCYXvjRojUyNuS3QTqrkUZ3vbZeSp4VwV
kFsx/36sKANYLGytXz3yGtcyTKtbmDW8exB75qZQPHuuHYe9FqQu4VzaVtc5VfTABuYmIMnK82jj
AZDwcMTvbrwrp64/53ahQsjtneIxsCBeHmnq3fOulxHvnfphJpkp4wwFrP0ulHn6IpiGjyhy1In2
qgpEXF6+1Ao0vkz78OWeaX9XjwGNQ+W6ceqPUySZaQ+9LNonIcdxH7K2evbm8p8eQn+aTEEwX3kN
+iqQ0wTofYMpn9pFcZqh5zt5cGn2Imn3VQhizwiXbh+h1XxzcdJ6I1rQblfXAK7nTvvNBO1NDSqv
wBSfaoTFym1h3OOl7OSnuWvf+lykcudMnd6XYSaew4B0Z4dbmFqdAE0nSGUXBV3RgKylC5qh0B+C
mhgGBtO07xEej0SyyYnDDquvGUWTRgD/8AfCwaKutAcb77K2H5rKAYMHRROYbshHuFLoaBJ+be2s
OaX3prHJDmGLJJmt1B/C+naHQjEtb+epwZ24ogZipBSX1H7Y/ULxjjRRxiv9ZjMbBb7Uzl0PK1sZ
kqTD/udVWkP7ZIc+DyNZOXw/jhOcqjBaeKSpk5agHnrZG02xALit/UfWxDzME9CK5yId2Rh1FXEh
jVI+jK+Dzm8jWTYMfgm1jkfmq2vXs2CbRDGSMbyn09RYNIb9utdGzRQOYwycafbmW2F1EQ40Y5xI
NcUUoTTysVGzEg4HzoTMQXDKg2A8wJnY3E6sCZ+8YCYXpKpdSIBGFbeYCr9QcFJF8yynxEyob4gg
NrR30FZXB6OBv49ZkZo8QUWtm0WTB4f4qOgsfednxbTXsu4ufe3iSgnVybuKmmo/V0VzHjmt4Aru
ZtUtZXlzKaBTePTgChZGue6sG9fKGkAQZYlw7w6W88QbHvwZLb/8QcIRy29gvP6MCgl2KTnutG0i
6+M0BEBgDkzc6UDVB/jUjI/dRLt7XmIBqXXlJo70TBBxSasMB8QcRTSDJOZRCQ7nddho13VU+wBc
nHmWezuJ+fbUS14mWVc6zg5OI/yWUQJ2iKDcuQ24RxGKKKxTd1AjWy+OMClwBhAH/ckC11xc2Jbd
QNWBu7SCmp0K6hEm9nYJ0CytWQ4Ddpn+8eTcx22X+t/HgUPlo7XaCS9wHwYgH26A1XbyKJuNhxqo
rE1/9SSw/GOFR5XYXir4XEEBM4iY9fWwt6g8lq30LsYJMiQOvQLwqzSrLhYVVMdUV2RvijCEK7rj
6LueT34C6ycPktPOJKof04sfTrOJS2VsGQuXYzOjdSEeyJgVu1EaeWu0CsZoMHBAj+C8pu8VH8we
1Q5IaYFXVr5v7S38tRvBRzPwHJEVqXZ232PT1HTY43cSiZJaaSfmKGc6w3Kz4nElR0S4Qg+Cxh5N
m281UC0C9GL84gb7tJPwCE6YRZWdMpj+XopixCFnGtIT6qusKQpri+w0POZOvS4BP/GFuHZxMDuj
eeHYMoT2fvJ5CwmMXd50ukkPY08lMPWFgWeJR+RVZ6NUTocDP+Zh51772JF+VxSCvhNszbq9xYvm
XgJHsuuzkV6V8HLZQ/Mw3wV5P9wJtxtBcGxHMC5IqW4ZgUFXrGHdeSxkQQnusuFBZdFcPhHTunFg
W9lOYtl9suqBXntuCztZ2TTyUIaVv3eLUWFtxxYkQsFBGneOXx5SkZPzO6z2oLyw+0bgL/ndYJN9
bEwGDyxU5YLIMlR1Upfpu4vDXMkmqRqTxz5k2m+Z3wWvspVVUow+kNbA4OQCdUU42TWuTS5wtA3+
qZSoelDUqz7Oa9i3Y2+XX7Giy3YW0KHv8iS7DePCDPiPqs+eCDX8ChWv2e8GPs/7okrloTawSvDg
SZJUweglcCtKT0h95ncaDpjlTrUZ3G4cC3738FM4QN3rX4UzrzFvamc/D2OGgydMoDLiyyJGNU3z
lPeV/Kmt0nvjrPB/4PfrMq5Z6zzrlCADa1vWDmd1/tJVGZkiBwmDvWwkPG2JCI9e5Q+vtLU9uG61
5rEjGoWvZlYR9K3DGOBYZ2sUpeRcfGtc7JNQSlhCcN0XZILppZW2SU7LeS9z16TYE9vvP6oxTYIj
Hoh/edjyY4GV4FaAkHVPOhleIMdQbJ+xrLnqAtXvhhnK4bgbsg7Xr1ZZvDX1yKqDnBqcYgrV4tTl
dkneym5XFC6gM7SEx3cYTnEYFAQb15E/10UvfzCOHenOmSu4yBQt592DU0CV9JbjJguwQxyai5hw
aZ4hFXBgGFU6x8CEMgo7xHnRZT5CiQf+dPdAG5bu9Oj4u9bjbZE0obBPqWMPqNFCI1RQ1qv2J24L
4HYhxuEVHH8vUdXonbAT69sYynP5WE4lRM2+NaNcP8Cdy5ORtp8n2ei7yIc0oX32lUuBxzGGHvuJ
IyJkOI7uhzD9xzHwu8BepYuyYIYxnLYyeP7J/3F2JU1u8lr0F1ElCQRiy2C7PfWYdHc2VKYWIMQs
pl//jr9Vihe3q7LtSmwMSLr33DNkxeREMtkZ9AflQ+kxpOssjvDKsLabZoz9CiGVUVIjG9ECqvU7
GWtYDpkK2T+AQsqtD3vGoB+RGCTsvvviJTrFb2P+nW0t4w8pxLDN51aFA27iE/Nn8tIUbhL1vWNj
E3Lt8lAC/gmMrkgXNG7S3Q19X55n5eZxq0q1AVHLejN6mPY+arR9QXx59EbPKQLE6ZDNOIo8MrrP
diPyc7dew9WpGijAFkDpy14ox9k69gznLkRLLKi2A2BAGBTKajkX6I0iG3aIUPFLQneONWu8jeiL
FAhbpT5pX7uIfS/arWWNQ5D2LsJx3Ww6TWYed3iBvZAuQxX7CdenuiiRhuN5/rZz2iHw0Mm+NwXN
UcvNasM0rR+S0UNeFFtyHWPPfq4kWiXmq/HZU3ONnsU4OydB9lWierEpdSXuWz9hd4YlCVxoFieJ
7Lyf4lp7/V5gCSNxZ+z97zPHMg2a2ohjbSX+rmyNOS0CJKimH7KXbCqX7ygfizcEAgyhLnGER2Yx
MCzgQzGdaWEhoI+3gDEy47r3sBXOj5bp2iPI7RNOaOBHmwWN6aMpO/PbRyiXCDyPeD8zKIVNMKCz
jqzKRwCQCyEbxDRokTpP0Bgb8bufFqeEDgC/yhzOsoUGzgXflFDQTMcJKQbAPmAyYLajnAPo6XY0
SH/Y8FwgAB4jhS+wZTWY9yFcELVKJd+I0NkjVpMMQLjPjp5yZFQt3EGtOZuYXdqyAPwyBG2BuJBA
ElyxfUcRMYK5WFsNISw85DtqKBKDNuftu3lq9n4+VafWAge/Kdv67ApnfPQsJrcNZwxOTWl9VLbS
P3yJzsnA+2VLbdfRwZhPyRZQIqSpU8kCG/nV7xSmB1vPTUYVYN/Kz8ZfyCGntHty045/gQMQjQqp
QcxHeKqzRyFI7mprwPV7Q7MdNJDW1prdI6B1tneLmYcCHRAOfGJ2SeNBcJHnqReWEtM9nBR1garA
cn/5U46TMyk1DjZWteyF9A0Vu1EnYqdreBu0AtVqnPT1MgWtFDkwEE9V4tLV9XD3LUs/ThETe8Ry
7beiGOeT33QFjBHG5aNrnXS7pCk9C+ngiXmMDUe4RjhPpYELHnwKMXxXVoKaNLHgYF6gRyrDrkEz
COTP+U1LsG4BpkG1Av90fm8xDC2tsfO8gHMPpIABeMY3ULzhZlnTnj+oGurViFPZumHtjubDE0X+
AlzMO02yc8ZIIDb8XvXetMmKJb8vl5RGeEz84aLzx4Gp6g9pfPUkmrSPeoPuBvNRp47FIBBx5hRN
TMZRhTPxydFG5ttuqlizqQrNkIxWoRWiUw0s1G/Ea9Jl7Q5VTvWQYCONBQgjO4PQnV9F7nj7qkOc
2QJjkG3i2s2dXTblCzONQD2BmcsbS4GZavTt8diV9q53Vbuth4wcjSDTzgGpYw5SH9NmgeP4w3JY
woNibt06AoWbPSST0DtiMlRsc4kOPiBOauESNKQvMrfoPm1BJe5sCuErbuppAnUEvsBlmhdBVQt5
bi0/jSDk6jaoCGEeWdbJEEk4zKOHa8AzyOvlabF1gcgNbmOca+GN39oEoSdbtx3UT4Eaai8K7TlQ
OIn5WC8AxcJudN3NRV6KM1Av36upVbBl6912C6NE9jUZpzpeDDNjVJtOhC5W/RNy79EejiX5TsoU
5uu4HMSGYauBCyGBox5jO+SKqlMyukN00T39Ur31QUg7bIa0h6UTKPQby6/qt3KY2Xvb8Prerqf5
m7FzILPC7+JuSOsvFYqMuNRSRSStIhxiEUF+IAK25tHaTg6i1XfDWLGvbgNZSlBKU8+PUhHgsf2k
4VDuTgDlOSYCX7xLbSYtCZNVm0OhNhawSLF8s+m5gQzYRWs3T1kFG7dCLC8m7f1AWZwg9XLx7xiE
BI+ladsjoIvyMisXG7Ri/s4kqM/qDIC6wjm2rbQRMS213qfo8uCdbmpny1NdbYeF/liQSPdUWYXA
6YdfoxBd+DTBJuAXH6oUGXzEOihsLS+kzazQSO3i2EvMuYLkKeowCAz8pUclUNXR6KINWkqBxDkX
kCvNvfodI9v8ZNnYru1JTqHdzN6BVZAxNb3KvpcFBbaAmcapVhr7vAKlCk8wg2fGjJFKFwIvLuMh
yVCo+IX9hI0h2SzcqlC72uUJduUcVS/qwGdmSZDUUDhtK1Uud8VIeIhWDJ0HfK5RYgMHt+eEbTPT
82cISfIIVQeOVTNncZpYkwyQQeiHGIA0Z25S/W1RiF1gKccC9gsN2dOCgkiOKrYRTBay+gLfN9Or
Tz1Qr32i8Mmzfp2qtLufdU1f6MJfh9ZK4qSV8hXpMB8TsWbYtAyaR5mgTeQqh0cYwn/Yczn+6pkE
IDeNHEizD8f7UaVz7HjYeQIA7j4JFocA6fW9biMKX7wtlV5e6jnVMswNvCJMY+cIS3L9KU5tNwsc
43sxcq/QCnmAoR14h90NypqOEpTHJ0fOWP59r56Q5ttsWALRrUGVEuMYK0+kF8l91rbVezKNy1Yq
u9y2BNxXx2RFNNQ4CZuhXgKNqgTCUxTvG4967iadAf2h4FTnCWWgH7meBGkw8azYaW1/UyMnLhxg
27GzG0MiVKIi9lwYIebaEVDIzvYbRxxmXCwVQiacRcfukpjHdmzLw5BXCiCLJXd10/tnsCK62Ngo
sVVfVhHKVbNN+gYH+CC9Pkjgx/IVNSE/u7miHwaGBUBb4fwyLnyGna30y5CQZg4lH3+kEv1bUPUF
/0JT8gyHlqKL21KZD9+yTcjI3Gwyj9bnngGxz928fnVm5OfOi5lj3ggduV13eb3QnUDEKqNMKxG2
hEDPZeGMcsos+1a4+HczK5yNSgk8nca2N3c+QhW3doLhkwU86T3LHLKTVjpsMJVGoyTbOj0iCQSr
EDhokAqoVTzRv2MPAlCQVH6kkZX1Uiifb6AstHbScfkjFDo2foiHuYuCfUyLfGwgpNsJU4DLtl1f
Eq5ywn6CkEffrC6h9wk6qW1lMRogt9fbpwsGNZn27APLgUdjetRGPpMc7qqYdELk/1a49RKh0sGn
DpXalJaCQ4wa6zvGPC/UwLa38D8aI3/I+nCyKh0lWhjkq+Otn0pABMildJMnYdVqS0yaHKaxgre1
vyAJUqGV5Pno3yXOgkq6z9VL5RY/MIIp41EXWez3jgQMD8TUGjOynRZ4cIEAq9rAQWV1xhuKzDoU
InfwhVJQ+rjzPjEX7R5mdNHcoz/VSW7wFjvDQyvLYYv6QnhY204TNTIp8giVFVSadZvukjbr94OD
gWt5X4Jd7gWyEf0PWOtgqyjHGbHgiFbdUzhSwFthyDjGlh1/AJE4S8Osqzg4mmP3qwbQfw+fz3Z4
Rsa8gauyYOwecedYmCSt642jaPmdOrNzgBUSvWdFn+07D9SlcDSXINws7z14DgqrwBX0OLABAjdF
Fkx0wOysNkAzU1nqkGuqkYKB+iRWNadvCJJdTr5enD5ocRhtynFhkVfAfEen2BGHJKkRkFLW3XfW
WMUGVPo8yiYk19UoD1/HbuEgOjV+/j2DhRVMAQnyU+MJPfZPCFqqJS5SgtCCnGV713bdb3Wvyr30
yulnjxEXwldk6Z68VtIHP0VRCaSSnlhXXdxb0jxAo3/KMk+e/KFqTkOH/x0IDM54VGKPbCMHA284
8gu5LXta6NiWZbezuw7VDmZU+V1rqTzOOpXeTXW9fOvS2UxhUbYNwkjp+H2AuPV1St3pPDbS2ViF
y7aYTLmBQ+v81BRDe9b2qA9uxpxnuI5YJCrNaGJPo4nAcu+3Tdn5xyLX8+O09IhmkPO8pVXqQi3R
IILV61K1WeA1EiKDugJEC2+N2hT6DAQvjb1idtDPEluGqemH78by4OEHZyYCYGzCuvCdMvnmdLUd
50Mmt56dw4HZFf2jpnyIK+AloWeQCw8AvXyEIQJSdJMGUVDE9589KacXLyv5FoYV+an+KahlXsDB
n9wg7VgLlUJt19XZdJMxQY7XL3RGQK3BCCzyjc8JXh3k+x09pjxc7pxsKGXzUeUK3RsxLT8Td6h/
YOzNJrQYzH1HodM7QStye4DHmocM3lwqQB2d1RZHQOI8P5I+rcA3WgwGyPBheUybBpiByxFGOyqq
ijhLBrNze7uIhW3GeQczLPmWNNzaJDVXYjOMGlG5DOsmoCUtv6U+Mx9lQeBGNZU8eUXvo+D6JCki
CBs4EoPwFM+gBaAfWpwZQ2enn8IarrWYzJs0hkVj94QydLpPfFx94MisQQxMvpxEx5dfWWpZYaUG
Kx4ohHthSfLpXs1seaJkSr8JgbDBRSwTC2B4U4TzjBEmdonMnBsI8A6znb6LBaroyefFb2M6tQfE
ZL4wY/Owty3ANn3lfbF7Pr7VWYn3Y666jxHr7kuNGb+9bYjqd36KCqEflXfvj5l90k4L6kvfdR9k
Igpit6LeWBmuD1QUZQXA6S/qt7HgMuia0bPRp88FRZeql3NbpGj4MpyCkcnA19kWlp0iQ1N5KMoS
QkjMuTYW5vC6fvENyunAeAxjksxHLHDMU9Jv0g4DFH/x+rhH17c3MwRggcot/xdMB/Vz0UPqgfSF
vnlaqnLo0ILDXSgsHWPBqjKddz0lIrwYrT1oxdEIa0AAPz2jarrvkUkNHl3TxTM6CAx64WVWBn0r
YBMjsZ+C9kFxRNa5xsALDB0/BJIlHxcHnW822POxxyjiXUFj/uI1DtyY57J/Kry52DWz0lFfYkwh
usUDuNOybS/QT494Pg9lSXWMcx3xRNyWj82cjA+wiT+5dfU7RR7dueEc4S9qwCS8oGrbolMJCKwa
4qnCWxrknVIRtzP6AeOy9K5J0vZ+wcEYcdXrLeDgaiPl6B/mbEGTLVweWxMh8AHgHXAdt/rAassf
KKw9N03Cxwc2LtkdIB3vgWH4EbbISYuapgJ2wNoeGLmZkhgTo3k3Z1AqjGhKvzrCLe45Ec7Zt3t6
xJgnDV08oNg2uG3NsIxQ/YMG0cGm49h2zHm0bel8oLeudrVu+w6slJFsHZMAm7JZwh5HyvLNZQYN
i4dRQQPL0INgIuoBt00woKFTVsTEwruZ90CgKlfVJ1oBDjcpMJ0IusBkh3c6P1RuKzeNDW+hoFAw
zIJkoEVJX3ptwmKZBt0ZqEfaljO87dEX7z0M9DBfwqkLZbIdOqk9nTH+QACMhFMNQfU6hgMv9I8S
0ehzkdRblaVujLxweoMmeYXatja7VJ5qCk9oepg1qDO6JHwDksExtyaB1jH5N6Lq2vfS0YmtUzA3
Di5gQw0BE3oEgPaFevkn/t9/RLc/KMJtR9Fv+s18yGo4fwWWFhUYVEx8pGr248+/4wqBce18OS9g
f1UDGw6DQjf0iB3388+9omB2176VaCkUFZOw9k3e7/NeoQ3N0/AyIM2KOsqzZj/lNgCgYWuDLEZT
964Fp86qb3Anr/2uy9//uHe+7BZsbhwEaP2l9Z5rkLk//2FXSJnuiv2spUDXBn0O4gcxMWkCY/1y
wfP//MOvvbcrSiYwMriKIO0ZGykUa7QNLa6wbp/HWyZk165+xcisLRwMo8zkYZgVWspdNtSAL8U/
Xv6KgWkohts9hseHBZM+R7IkQle64S5m4wQZjTeonldu0trGb/bpUhOZygO4jqh1zsSud0nHg4wv
N7aPKy/P2sVP+q1j8FDHg2I1Yid+lbKNPn/A1z75wl3947UE7prSfuj9Pcn1trJVTKb2xm70d6Wa
u/bsq1gPGpTkl26oOYN9+LuTDg/aCfmxFmv9cBbDq7XIW+vg2lO4vGF//BJaI1aGJUuPZLp3Lh8Y
FWGXP1WtdeMpX7tTl7//8fk9uhLfclvngAlHf5JN5R9oI7If//YcVqvYtGMFImADNc2Q75UR9wUA
rX/76NUankBFyzDN8vd8EYiCrGOr9NSNz76yfPlq+c5ocafFBl++EiCZUHvcdZj2xETdckK+9gWr
FVz0A0A9zMQPpqzPNkx34H9o/86I8/75zbmiNFo7rbY+4uCSbtLgnM9pNCaVfS/JpaRwBbW3XlGb
R4M5wmO11OK0wBS1/7etae3B6kraDYsLUYmYDZSizDqPKDxCNV76YKelNx7Qf8Lrv+iO1laDnUQl
5vjQS4Pguk1BRmFFcw9CHWrK6cek6wN1+HNSmV1DkcX0+U39T5Hxty+9rNE/1oq0acksuygPvjfZ
Z4v6xf0MXt8SAfoHLCNkHadgvmwKy/BgoEiN4MxLN12fJ8HIHCvsrMnZ5e0E2zee5Juhzsw9yIx8
i0m3M6D/nkApSIEgBZZn1x8A7/OA50Wb79K+m1IQiOblxPo6f7WLCtmCPm3P2SKmE10m9dBlib11
etodO9FPz1mXoato+8IBcAIftD7DSwzftkW/ZMYwhLyOQgA5qEsUBhUG00fi5fOj0xZ+yP1JbpLJ
dbd+IjxYKaPV9UFdzLKviY0It2qwtlpR+6cGurbDvLPY1m1r7ozjXZjGgh0oRBqHIXGXqLFHBIyq
nJ1n3yD/xersrZbSjtXi5KAHLRiv+xbHVHXsp9OcgG+ddpcqsijch9x1hk3VcLRKk+g99G6zQrbM
5OUbj8/2EYRTcuvQuLIo1567A7A6hlGM2IOYf4EHaWLu3P6GC8WVfXbtbaftARQBCIz3Hop06Dll
ekvGfGWtry3n+MytJc8dsad1+1AnnYl4Yr0sg+xCgkq26au4d/I7CjL35+vg2k9Z7bxc5RnpbJRm
HkwRNpOG5hyKD3ajKLjyFNb2myK1c4yELH9vY0AtRApPtyfswjf2pyvX7lz+/scSHogcRDMu2J8A
Nt/5GtStZnBuWbheu/bVcdeauRAtx5kkBhPMGPVWgMV94Iyf3/hrH7+68ZZV1x4s8pYDeL8PyzKB
zkz6YGbu4799/urYG6i0MfTH5dO5DMskiYrqnOVe9G+fvjrzSAdcPjdYAQkG4XTXZR6GU/ONW0P/
e93/sjmvnTYTtZC8gP36fqkbHgK6NffjMG98zPMPXqmHcGkdF5wfy4563/mZ6Vr/GDX+vWUKNO3j
bH9x2hSxZ+kF2/Ohs4zB95ObMpMFuAp19qUwGNsSq2iPGKKB9VnK2X30bZBqGzfz7jEN7LZO2tNt
Qvs6skk6w+g8BT0xbzOw0HAGvhCZiA0asemxJf33lOrMgL40jA+FI4qNqEzx7rvZuAc2nAB9r5zn
ycf+ViFobIPBFvp50OzvPWxUMuz6qTg4IhMgzxEPR6yBnZ4Ny+bEUcvWWL05JAsF696Sc9zn1Nq7
A4gJgE3hywhVyndAeMN3rotyX7Kp+nCzHpmmbu++pRl1v3RWP95PpF/OrpbLZQDAFfDyYtn4jBZf
aFv353G2gFV42kAkRKdXU3j22+DT6mzNBuMJ8GXz4+xnfG+yzgEck9HvSVl078JxljJKWkJDZ2EI
xvFq/uRh5LkHjbh9YsvgnPTigo0/C2btzFhlO7cbpq+Na4kj8TmMYBcFWimj4LZggWWA8BywxGue
xyqfEbXezSDy1WQKMvCzXiBvcw+9aSjo6xgGBpM18SDNGKQX7gSIxSTlL0gFrGc7p/WhY5nzzeJ9
84OmybSBZdNwzBIFfjPk1Ecn70ASguzpDpIVwHwUFKY2pV+yxIKNKBVOeiw8g803rZrANo16sWo3
D/uis8nNtx3b1d9e9tVKhdpKt7SjKH75xA8SHp9fwFBLXxY4WIGb1pbOjmCMfY8EgyZwyqaPIDsC
FAeJyUklzhQDv11unGxXdqW172wy9A6s2UZ/31nHYTZn4lvHit4KnLvS/6xNZ4dhRjWJgNe9a75D
khDOEhxg96zHmzvHZff8271cVXWFC746gB6xn8Zp76KvCLTGIKu1PyBTGoKFwacUlLQ8sLv+mTD/
dfKRX5N5/2bcQviqV2X96BOw4vw9SsQowcwQWpoYmVI3TDf+fgPJul/12mb2x7rw95CzvfXQ0GDU
cTSdfLaFuXFk/70CIfzyZvxxqLo5BzWOewjg7iezHWxQN1l259Y67EqnjCAiaTdwN3xIMAH+l7OE
8NUxDgPUIrdHG+W/x040n7ZVC35nS26gan+vEghfnePSUlmGnhhyY6D33WK9u61/ozP7+2ohfHWG
O6pdhs5g5QrxOiO2FerOuC62/3ZbVtsCSBEQp3noW3UGtc7svtuN3EA+ess8/graSPjqDBcMbOQi
wxdMdsbAYPDy+w58egzQ6RCbvCL3CcdsGfN0s7eGuo3KTltbFzX6Dp3CEmFP/7cICLJucSsGSgxs
P8G0adKoLGseyHQ+g5gz/1O9QtatrAaUvtDa9vZDg8VfmzkJHa5fOlLfeMuuLJt1DzuaLM9dhMHA
8yhVgaGugfiMnasq2UAk+zhXGDbN5fwMqt+vz9+PK20zWTvnYwrU0G7BV042TTZZ38V1ZW/Sxv2Z
O0sXLHb+FXynQ5VlL1Nl+Tfu5JXltC7pEwp+mgb0vKemgMLPHae7IWtvtSN/16OTdUmfeg4VUnfV
oU+KXW6lX12HvdGcbLUPQvUIZsCNU/fKTuqsdgWw9i6utrChHHjykZDkG2j597mBDNGCbuvzJ3Tt
x6y2B0SveaIqMau3XYUxZ+7NP5mgOrSgK/uWJeVwUpVuXz//MupdNob/P/uIs9ow8oZ4FMIFeUiR
IfbDG2Wb7eBxjKnrKFVq7vICcqwR8gtrP8JE4IsNiOXVqi1+J6CVPPKM6idWTeCZyX4snqFv6jBn
m4YMMpts/OHnAlAFHB7BgZFcvoqhK4801U4MhWvDQPQk6rEEFTC0IAQ8ObA8TQNTGzPG3uCh4JrU
16z4yVl17JCsHkpFl7cajJMs4F77TTTwkbKzqf5JFxjzBkhUSFrMG/P2q6yUv8txVMXwnR7geNd1
FU4j0v3MEIe0HUyKPBokVIDcjJFPMimBKWMnNlBK0lcGTnLU+B0cyFmWHlAw0i0qxnEK27mxXjkE
qBtmBgI22NTfoV94SjQfQ21VBebwshzveGqVNCB66DewYfgFN5wCUznLOmUpp1BZgnRSsgyZkNCj
gZM5vXdjYoclMj8iC0AB/gSZOQhE9QtoeHqI56G2n3BLl9+yzJ13O/XaRwz9B6i4QYYHmUJBKuc5
v9oq/526TKI8rqH24rWWILu5nGJ3hP4btvcu/4phM0Cacmn3sB8fN8uAOjwgXtp+ITMkIAEEhnjq
Auxg0F86MPcTBaFwdiEEFCM3GgU3d2KOiTh4vArx5op03rGtUTkNMwQPXppDft5mGKqHZOqyTS1G
sK1H8Cy+ixG2p9DBiGSnNNF7lwxs54wJHPkXO+l2cKDWX8BW816hxGx2F/EBqPJMImxMUWdnQ4w6
QsMIvmjg1LgJUDr6MiqWbv4pJ3QytfCh8uVV+g4aes136QzVfshGOaVhA65zwKGvNnGtEBwAWaN+
ccBChvLImkEo91R+Jlogp1llRUi6AvQMv+E/Zt/J40nIYQlazxF3OQxpd+Bip0VYjdnyIHw9b9uK
dWdn5NV9xXL2lNuIMGihQGjidCCuAyaiTIdIA7ejZ44Ylj7MbcKeP1/J13bY1bnsa7vGlN2HjHe2
D3PzxBm/4fB0ZdNbt9VN0uQgkrf9wYcFAtrS30w4dyJddlrfBHP/PlIh/9dBwJdhrkDPhAMOblrT
6eYHGFJOYBhL98yY8qGAKXY0trRPQo/Xg7+RYzv+QHAH4n6t1idZYFsN+0gdKV+KoczrwOQdq0CZ
d6kXCF3J5sYGfeVOr/uRxW9nNkLKdHDZMIPyAmKGr24BPNduxKoVScXoY9VM3YHBGBI2YMlhzDRy
As0LRqzbJQE/bbC7G6fytSe7qtrLEdTlzCzdYQEDxuqmQDS7LD1DavNvRfoa8iTarvCGt2YvyLBr
EtmgQu8Qlgd55edv/bVfsDqQc3Dw3blvusPcetAnuF7dgEmYu1+QnVZ9YHNW/1ZXr3M2EFclLS9L
68PEXMxQHPE98fJz5Sf/+ChWx3BFvZz5GlFyg9/BxAAEKfcXDFuxZ9z4Adfe2tX+0DOXIJm+qvAD
kHSKceJbZ24lZ17paNYm8167eGVqnOaQzv2zAzsuXzpg8Q2P//SQ17EO7ez7FmQfyOVRCG9ROJSQ
HVui1KhPA/tHj1mytpvPRKcLJGFV8Fdz7zzCHjG8f9BD91ux+cZOeuUZrL3mp66cIUKqyUF6Y3uc
hcygFZa3UhGuNBNrG3lwM0Gk9ERzcIvt4LnB4L0hBi2GRi0Au2xjFynYjrdM9a4svLWNvFosSD8q
sRzAzAhHeu/xvagRnlTcgJT+u+q/1KXrjAe99LqfatIfnG2yzXbTc7Xv78cTTAIjK/RCgLkhtLBH
d1Ps2n1zT3blFmzI2I0/f+euPapVFW4vpecnC17pgcOtyfpw/G+ff/C1G7da6ANKlB6Cj+ZAMvMi
IfiMoK19agYk10CNcGNbvHb1q8U+LSmEf3BNOBgxxm2fPDaItf38+q8cUGun+QmQtEoFfPG0TWCW
UYInCt2eRKiQ8z7BNEC1t8xcr+wq9HIFf2BKMCbVVn1huS2+vzc2zCXcsntB2Oz3z3/JlSfxn6Hl
H5/fjODLj8JbDlUa1jOYvs793NVBO/ybSyn5LwP5jy9QUAET7XEIZisZ+knShc3QIIg8uWGxeOUp
r43nrYaqMdVwUfBqc2ISWhoU4Z/fmytNKL185R+X7uS6l3Y2loeJfmXNsc7cQ0IgqFleFn7LRpdd
Xvm/LPH/IKY/vgTE1WEQVGHa6tYvQ2YneHlSfgLdPvlNL1h22ybFI01AXp2N3wBdgoNBl5dePOeu
um+cvD1Au90cq7IjYVVNyI6301JuF+MOCJqyFOLerfLVssmtbO8reVuErPYFwaAgSmRFDgUo1SFH
WhLKz1LC+L+FfiIJfHvwQs7xMFoi5mcwMqHDrk0G4ndXw5jlHx4PPMkuj+2PO3cB+dyyXKa90q+6
OWobk3n6UC/7yUpvfMVfVwe+4vL3P77CAePazEggOXjNW39JS4PR1mDvtVdvPv8N15b36k4iBquq
LD3SPXUAEyxTbLF5A9b4jTf4r9fPyH8P8I/rn3M7SxqCggreD3cwWftgsBTyYcjArObGBnLtF6x2
WZU7MKrrMFxskjEL3RoWHIsda9nq6PNbdGWvXUcCAJPIZjL1/WHp2LPVmD6yFvGGp8+jwZJPc7FE
KSHOjTt27dtW+61AfiNNGhcC2Zx/7+QI8b1/gL3vGPW2BmaTfNSU3Hj4V7audWBA4mMMjKS1/lAU
5VeoNE7NNPz6/KZdeSrrrABFCYNZfW4OZQv9RDOVv1hCQ8hOkxuH65W9cR0WAOI4gC6vZXuVvDb6
IXXpnd9gFjxAvnJz0H/tBl3+/sfry3jS9pmj6kOTZWe6sP2cNzdu0LXrX/VMKq91gzTC5ZD7rtxb
ju8jAVYmrwCiq800IRrQ9CT9+fnTuLbJk1W903vwseKmY/tp0I+9JuMxZco+Vs7FpsNr5iqwBcuR
j2gtMMXmwwaOkb+d0WngzUOsyMjWwGMEMcy7uoRmEtYDFxuKfrB3ObeGEwdI983vWHtiFE3s5xd9
Ze8gq4UNjzYqZYl1B1lmBMtLkO2dsJJf2fT0+Rf89R2l/jocwMov+diIrj1UYIMtkr3VXv/Dd7v5
xub916WMz18tZTD/CstrOrLPMJaJCp5BoCQhGcJoW+8KZJuFYCGoUEP1Hf3bL1qdSBQ+/lLrkeyl
y0+9V2x7K3kRNzmw/xUe/1cr4BddHtUf66EUBHS/wVCkigxPfQXFPmw1YKOj9oKO7h5i1DQUOc/v
mtTtd5LVxWvljnmIzzaBZY9t3JXwXf23H3t5rH9cjKX+x9l1NMnJa9FfRBUoAVvo7pmBybbHYUN5
HMhJZH79O/1WY30tqOqNF+MqqZF0r6SrE/qasyG2ApQtf5MifRrGKPZnsKC3278YofhYJfi7vKYG
6lh2AD6SDytM0cK5E1o3Q3EPKvrLdie6NaikgRrevcs8JGZoQ+RITs9js4Azc3Nd4+TfEcpjB/pB
gECDywmFYLZATaQCSRPFVOuq0g8GSU0shYQkUI65z0vXZ8XvkdyBP3aQzU6Mngf70opTkgCNEjKO
SbcGZW+NQZ9DaQDu6e7OAGmmWDUZcPqeQ6bDFQF18L7suuBYQ40EvqIO0FZTdt0cq3YDRZd1Fs0N
GpzNX98cLisIfUHKaUg4vb1qplV/gRhURRdg+DlwjHunhNkVvZFk75H//1elC5OgmgtEZCoqYHYW
YNPTNPXTmVavMK6zg1wka3XqKqd9ryd3XiCzUTBoXTqjIF4tozzFv1P9Vuc2+RN1pjisZiL/QiAC
Z9mmYHvWYpffU3FOVnJBI4ahABaSBXho9yFalXi2kw+QhLNP0oRyGgf3rGyL+dBWw/1o851ruCZ6
hZIipgz6njJL4BbVuNDAJs0ZCDSVkBiZ853Fo/00JUOMUZ608DlhQeaS8dPM5fzAatu5EQsUF5mA
/kQuBihDSQlUbgKBbM+k4uf2stJEn6MMK96u2rICJDqIK4CPSYvG16HfOX1qBk/1bIBuC6x/22oJ
3LGCLCfUfc0UYni29bb94y+eHyzXUQZuhoQDAHljFlbNU5WRm8WK/XaA2mB0lWMAelDyayVZ59ip
SEO3yL+tthP5ECo5zVYHxnC0yp1xuuztgW6UHLv2AyjthFiglclgLAz4GvMbHE3xGnkL6cMnwKPJ
8IMK8KHlclwgBdXnPxaRfD1rP7X0By55O5cT3ZQp2Thj3IG/IZ2haGDl34EfoMdxhJRkDrDdDoZJ
04Xq+LASE9CBxVoDF1xdG3ajEHaF9OvOB2gSvurxAI3MhfSU0aBuQBMSf6KcQrcAkFGwQK09JJvu
E86dfziYFDjZNwWkXaCv18+V3+d4TGAwWW4PU90m151+VGgUWaA/yma2AvQgqQ9dr/o4Nk10iExZ
XrnwVIwUFwBIldXZaZkUUAcbk3J5r8EE+FLHNXuB6BUyvuEubAU1x3J/M7wZ514BGjDE6nuIXngO
FI0hsQkHwNg36CBAwTvfJqBeFuat3e78zsvjzdQwXMw1JZD/KgLKwc6F9OAXKLz8Woriz3YiuZwF
mRp/6QIhBcgAFGA4kRvi2M+CRde8RVjMUQIKgBlwVJI5DuCpkT/EPbx7XNDcj9s/XDMwaixJJ41T
BkxgYCbxia2fcd44lbBk2G5dMyxqLMkeRujZVEH7P/9h4nkjghLhdS0rAcSMxDHEjJbBYPdKoCU4
TAK2m768KTDVG6XJIN/RuW0cQCXg4Np4/Ae0HIT/5yp/3u5BN+jnv3+I/nis0xXqXjGYV7PPyZdx
WD0DRvLbrV9OYMxWThwEBg5NDPx+AC2Mcfah+p1PXswzcj+lED7qlxXD5ZwVTLb7002ysolWsLQ1
rWhMgsWeYVQcQ5emza2rqo8Ws8m/Y9V0TS36zImD1rAazxbpMyoQpW9D7uu6n69snSSvnCJtIa9b
xek9pHRuBMDR203rZkIJ3dlKlzTp2zSYOLTFK8jdA3LDVg7Nd2jZDzvYRM34q8x+yFzZAEoVaSDX
lXxql4JD8+OsyrD9EZpwUCn9TiqMgpM1DeLV+itgylBE0BxKcazEooIa53Yvuo9Q4hmqYzNJ7CVF
gSCFOsZXx/673fDFx1aLqeXx2MrqsjJ4CrdWAoFK87sDHVgzq0MuC3/t1z8ltDPSvaO4ZsbVS4a0
bFSy5YRkDXecyI46iEfF94kxPUgndw6ru5KdAdNNixLlAFORBIj7FCS1rxAVDmz6mUyRN/Z7zPXL
pSmmsvpjk4yQ/4PEEbxuf+Ph6n42YR0ycn5+uoG07tzfGq5d+NvTpEmJQgnzzAYrJRMNojAbHnhf
QYBkFg9Tm80746XrQAnzxKJxa01mErgA0y7LgfHXZeyv/PVKoA8rBNhTiMXfzdV32JN70n12AUvb
HhpNaKjkftrnEJAb8Mvz1Hwc8uGuGLqdk7RmjlVWf7NAIH+aWuMOmpDZgbo0CViOAt0ZaXdakp4/
2EmdvoA8Ze5kW82yVRkUFc9h3OSkBkQcp/TQ9lN5cGy4HBEgKw+yw1Vse9A0061SKWZoVvWwqY2D
LEkWz4K60mM1i/VUl3m104VuXpRdfBHGUA3CTYJInu/zRY+3Y0Guy7oqa2KE/4Vt2DVE37P281JU
Z2VR57bPmOH1tHrZHiTdFyg7d9J2dp9lSxLUEMDvRu7zShy2m9atLCWe18qN5oSJNDCaFl7xSL8l
lDGpdXKa5SGH+UhpkCvjQ4ls6boRiyg2cAqDp3yofotk2dk8dAOkxHUmJ6uOBpZCQNR4lm5zEETu
hJ4mEFRORNnZA4S7Z+jdCXknkj+wG4HM+uIJyKdtT4FmL1JJEQNFsauBLXZA6YQb5hOkzoLe/ZSS
9xIC0Nt9aAZI5UXgGldWDXQdA7gUAA3+M7t2Aan0BweaCGkGce6AEXFfSBjQkWH+DvTyT/Aon1cB
dVZevm5/hSZZqKQH23GMys2RYVl0XFbul9ETruU700DOS/6/pVGmkh5qBy9oYADTYCoWyHGZEQOe
mZsdTPks43dWg0sC37r5Plqi6q43S37fmnSCYjRZfkBRBGB1buXQfSbApXeO+diX8GsFP/MriaPh
lNRQY8wlYOLEbI3HBWLfx+1R0a1QJTukuJlDQVpEd5hlM5zXpnpxYcD+Z4LN1ZkJS3dSneaExpRU
sbjJ3A6AXAfSKr6npVNA0Z6+mIt8Nkn2My/X5xrV8XOC3YHj6D5MSRhTgRNtXfPojovbNbKxbn9k
xmNaJDtBoVtOStZgKXBX4A5Gd9A2/FEW9HfXzuE0dp+250XTvArzLrpxWRjDzwc3+Rbgj8lfkyqA
dfDbdvua1K1CvM/S78JaY+POzkD3hQK+D4m8d9tiQQqFGHDlR8Cb98ZKk0BUjHYJ88FosibjLjVA
7hhc45OcUfjf/hLdSJ0XwId7NsvxatZbS3S3krcZUscFuMgQAd5uXPfLz51+aBx6NrnbrrDfWiuJ
orfTj9kTjD3T03bzut9+7vZD8xLE7RkC4ADViwPsVE9WAxlwsWfSqgkBqsQ2pGQhoW5i52/auxGS
Nl1ZH6ezARbCcPv3XwZgWUwFYlsDk5CYwQdAXLU+sbklr3DNbR+hhN3jIhZbJ9CZ4PBigp1rRU36
Cd5Ui2+zhl45+0qYQ6wkdpeuhj9eRSh4I9ym4PeDgX6w8FC1c57VTZMS63XBzG4kDMEIslCGl3vo
vftVt+yMomaR/QewPeRF39YEquaS3wnAnj1iXHvnVuHa6UhSN4Enz92y3EXu4lPnKuaFxVSI9trT
poEwdnTXw1shjNwIBadaGDc7S0tzslHh2cKAZBhETWjQsqF7jqqc3ladNE9ypMYTtHiB958h4dPX
INPD3fDXAqzBH+4OZ0OXCO7fM1n60CxrcgfBHDvM5wb8tcxNxM4Go1kUKijTcCoIk5IquqviV158
Jta9tRe4uqaVwC0YBK8ZtGnuyAyeuy9gDoIyTGH0Xgazh5/bA6xZdZayI0PmrSrtGEXhiU2wZHTX
5JcDF4gv261rco8K+IOMKiUVvATvlrLLD61RPjXFyD0ewQCFmTtrRPMJKsa+Y21SxAQrELTA+zye
jk3a7MSkZgpURH3fsL5FbovurPmx4s3xrKfew9bvqtFR4fTQBjfgsITdd54dHzL4B3ZWc7LgnTm8
bfeg+/3K7PamicNPd/79dX2KYA586Gr3s5HLPVSW5gDxf4TZh60rM1Eg6uo4DQq7ybuDKazsxXBk
FoyD0X6DAgboaANcgt/WFCpX2x+lW1RKHu4dx2yJYMYdY/A9lulLNckbGQ/vQJz+2e5CM24qyBNM
QVBzYCRxV7aQ8IzN3wYxX0CiLHf2K82SNc/D+WHYHBBAZzuxm8DopHNoYGJlJlW2s6w0h2wVx+kO
5VAnFa+CEj5KJxj1DD9EObjHjsT9AUrg61G0AwyJKrNt/CSr9pazbi0o81Km0VzkDDfoEqCK8iSA
oLNy1L9/5ebkd8XehqOZG5XsULcojMwxitR2C59WSANxAD1xhNoZPQ2qDSz1f+cGksjQ4Zvp+Y4i
vWaahztAaKYalxK7OPDMhAMPcSCTs9jRK4XwO05tfDhA8w36PVMO4HspnCenx1l6ey3qlvt5Z/yw
VvJ8lvDlRYiJYYSSEXWdLz1bM9ur+ILXERhEDju3M81eq3IjoABQDaWJ0qZdNV6e/0kl9wWYzHy8
z5w9RpRu+s5///A5I4i+wOLUOObU2UE6oESDhl5X37YHSxdY50H80Hrb0ZX0SVQGdBb2Qw+Y60Hy
rjhtt66LLOW3pzXPutQgVcCSpqqhO27Vr4YQ8ZGuxnRYHflrWvGuD/np5ivplnjnWVgzL+b5Yz98
VC8Hk2VFJwLAiwANtNL+hrajfO0h73wjmgmFJQqJ0+1v1Cw3k/7bmTVOgCUIC2aicPxqSXKbD61n
tvl9sifHppsjZVPKmsjoc54toTTW6mEAbR/GJWuy8xCn+/3KVaAgLQT/wTII8/LGtJebKfrTSQh/
R3sYR93PV9IcGfu8FiNfw1I2pyGyYb4uPm2P/eWmqQpB7lB7lxU81cNuMl8IiZ7hUbYnYXF5XJAl
/p1XFK9nMMSgUldOXyDi75v2zTSgjB3/3v7tl+OaukqaslJ439aFDXYSh/F08Q2WOP5o7DSuG5jz
R32IAIfmg3SkYQcypS+RM8F/dzht/25d00pMY4AnuB0TYOGNEgJzLXwnRxjDbTeugetRFTXcNLmb
z52B1mFN/JAXKRSVE/IjbnBe8kgOwnrckuF+gMneWTAC2vx5tweD1M24Esl5DdNtsgormBcxe5y6
390Muo3rfHJMOHpsf6GuEyWYYQ4f9QMctIC2Kd+h0/m1I+3BZfKW9v3X7S50M6REtLCITNcypoG1
AsQZw8AA5jlXRpwSzG4up3ESTRsivUoY7STwxCvsPQK5JiZUQDE4NDPH67AZDPAgMRMHGs5GYI72
zfbA6JpXQhqegBJu3X0alqB2O9S8WWh+n8HGbbt5zbirKOKJQ83WLKyzZajxvYYDHGmSv9tNX95I
qQohhgdamdsJn/B2Dq8ZW8R/19FNYNnXvjrALfsD9Bu9Eh4+RmLsPOGdB+W/pXmqglcjMPMcZO05
6C3hC2iD991zfLcOtr+uMGrsj9tf9v8380v9nEfzQ6qCWQvkVzsI2LexLcUxqmEiNkZu7jfROj2h
qm4fICVE8AZH+xd3dFtcXXB/iWewQFZrdu6LaZg/r4BYe/ZISzgkrzYm1oFTeFTNP5vVXI9rZVh3
3TCK2qvNGTbVRgQTnTRPS4+WMn6LbQ77jLg0b+cxkTdYdTAqY8I49tQSh2Em9h08E/vbNEr5TWOn
x55Xv5bEnU+8cOJn2hfmL2ssXts5a2DRx1b3RI2p+QZrDEgIdX3jm60LltAqDQ4PQgnf39SCc5Fg
DLbMU7HeNI5JQ1BDlnvKYMIeN6Q7ZCUMqZukHF7iuV+f4erHhA8JAeNI+6l/gPMSfYB+0941URMd
QkkbJJFOY9tQ7Wy7P7L4ZptPbraX9XRtK2kjguF9DKnwKiSsApirS1Mc+Ip2SsBUbtOdFXsxtRJB
lU5Kp3HOnwAFwvmLJUqvZqnnNq9DvxOEFyOCCLXgKESW5NFQQcMRRqQH2x3osYB3PZyNMqicLLx4
B5ZUoqDuQGFnOzoujhu6VDJWgVfWOpOOE8TOI4OyVN/58Ei4ZitC48oJpF46VAJncNMtE6Ai2dzF
SRKSNvtSsmlnSnS//zxVH4KbxxbI+wV0ivNohAAXCzPevHVlchUeEZ9w7vdD+wspOTFW0D3dLoer
a2OK5StPUvkZvoWL6fes3isSaBaXWtmCa13jwisH+iw08+oIbmu29DhkIe3p8/Zcn4f9P4kQ36Ic
P4DbbrD7QXN+Zp3Hy8krzdF3um9NZ3j4z50VpetFPX/wYs7LynICYtXvUOt96KDYcoJ05zfAZ+C4
RvfOibqpV9IJBF2hNZjENHTg1ANieXlseVv6jmH+3B4vXQdKuLMldxJq5Gu4OM3nvLiJWthA8R3g
oGa61aIJWybI8JiYbgrXkGKE7JfzM+b3YCzvzIPm16tVE0hn9jPuqLA/ivmdGcOBcmmyQ5RGX7dH
R/cBSnCvRpI3zMDwr2XKfBeiDQ88meAmXtfdTWl20fG6fpQIt/MI1nZIeYFDv8H03u/q1WNdekON
P9sd6Abq/PcPIT613ZQA7rCGUwI1coGagRvzb1lmX/kByvkjaod2jKF9EOAfr04S3xj/lpBhrded
D/j//nAhsFWJCNik8dXMlwyaNrX5ugrSPsNwBSagCaG3Eh6BgZjgjr0CNgofrTaFiCZAmcd0oNGB
VKtxIw2H38i24DeJnQPxETnNg2F1Kc6wFiTqRmhGe2sWwwyuiq1byAf2ft2u6RHHje6QwpL2cZmX
4bYcYvcrdigCI/ouoTvFFs38qEzyJcPhDR6SaYjdcfUXR37PUyqPdDGumyC1mtPQuiQS5sbhkBRf
o3F+Asj2uPZxCs0KdhUwHLVqJfkaRpzngAqsoXAfMzLd5vbi5eajNTwt6d714+L9AH0oqbfMHLCj
B0HCJo8AVZMFhCFj8rYdJhqOOjQf/42TuuVwruA1DAeE3YKKjvejnA1O7XU9B3tvycfXaEnll6Kb
oWZeQuN77drmGbYmzZ+lbeITXJggSAlE1+JnFocg+WQ1NuzEE9g4WkN8O8UWdDNa1tS/EpCj9zBA
mvWjPqixOMebF14eA9gB/63tMTlQuz7O4iqSIRHqkxrFa4u7jtEcxoy2NyWUBY8mDKhvKTX2xBR0
n6DsRHBRXWdoUzrB6BinpAcVD7Jb34zUHQ7bk6vZtNXnlXxJp7wS6AD62sPtwqvoMZbsy1hkg9dC
s/oGLEP7um1VfWqpxqwY4xUb07Q+JOwdLyPw3S52dj3dhyi7Eq1iWJBHfYZnKFjVE8geuhRu825Y
RD+SeC+YdYGm7EkjRgoSrdi8MeWOD5GAsM/4nn2OZrJVXYXInDJnLDu4wuAZ3Rr/zOBUi+Lz9kRf
vmJwtaC5cte2YG2dhb3Tsx9mXYw/KmcyvtBR8vZEy6ioPGj2tL9MuuBdfrvTy0cFrhK0ykkiCTAc
opup9YuVxgekkRtY0jzihvy63cflKeEqU2vlBAnbTFHDJrYFm6vx/BqwpyR0eUq4StRCWpJdhFel
wARu1E+c5gjXxhRCERHbGSJdD8o9DJrWAFXIBhoN7ngYluZO5MsBRsVX7aHcVsKCmyZQlh2rwrin
3lLlcMytjny4rnW1kl00/QJIAcLBWVZvSn4XFrw15U5BUDMyahk7pzjHjj2k1Kk9B3FkfyuAwjeT
PQycZm2qkhkmrefSLrgdEPvTUH2NYcM+wkcbyno7qVWzMN3zd304XsLKCqj3EeR8Og2m1wjTo2N8
5bJRq9kTVHwhnYbreyLgSM2dt8kGHK6yih24hW50lFPLiBIZCl8YHSMb4Rr+Yg+QH+N/i3onanXt
k38HR2RwzpZ1vIZWeh+J2afFp1U8VUa1M/iXtwOuyl+knTjzj1pcgqoxhny1fW90TuJLs3iEF/un
qCyvQR0R7io7tFwSeOoYNRwFstL0eW7fUGuC9Nna+dflt3Ph9sMygkdtm1FpLOEASecyf4avxnWp
R5W/IAS+aR3FNRcqFcSHUtddYyFDpOQ6k0+ulq1JEqdZG8MuKUGi+FzOFpQEG7HczkV/FVGRcLV8
zTOYWGbLefh59+iQ/meTFT/baa/UoFlGaqm6mpJVJgkGv+8d93adaH0YoMTuJUk3Bw0Z8huTy/ft
idaEhCq7UKQQqY77ZA3d6smCKjmp7h1oNslir6SlSaiq7kKfd13pQjw9IAwl/aT2gd/xoBF05XJS
QjpKqlZkKJsHpLf9Dt5ePTd9INiua14lCEf9OILZN8JKDbU5j3MO0esIAuqJDbfp7RnQZGxbydhp
O7jxyqwqlLjxFuyUwQjpupbPPX4I4sUlEsBlpwnjsY2AWqaZvxp7uVr3s5VcXcC0yq5cswoBMPbi
9osx/Nr+1Zozo8oCzlNeUMtIcTYx+092vjzO7vhsJ5D9j4vlQKOS+FZS3W53plmd/3dg+DBEkV3G
KRChbRins4Vikpv6ObxRDmbHdipv/693/rdcwm0lV1uo81i8Fks4zX12EqWdeGnaQXsJPlefpNvz
W2MRkCWJHYqHkQRiFBO0+Afwug+xiN0jtM7G0+SYovd43Dh3AgVhyIdBhN2LkqTxyyqpviEzkONQ
xaWPk1F86MbC/bw9Qpp5Vkm1Q5S5BmVjG2a1QU5tQ5Njwco9NqWudWXxG4VIsS55Gzrj4DtNC3YG
+7b9wzVT+x81HtcZEzOjPOBlcmKkP7Xr9Js5V4mrEa5yZq1laRjrILFM67FHQitmr87oYe32tmBN
Zla53ryQy2yMDmSWxq8SD/g4poPyC773sCcnqhsh5RbQ26LuO1JkIURifhmNFQUd4cZBQt/iuD0H
l/EPGCXlJhDHRQvfPig7QQ9+8rMqG08c7zSnthsKv2tdaOAZU3F0pxKkc2uxjkaZ2tedJlWecQSZ
2bGdhyWEsVoRJX7HvnZ14y/R9+2P002QUqGSjQXP6aaHHPWMQqclZX3gsqlg3do6J8BhT9d1o+QP
YQLqlfQGD/LlyO2z7Ud8MPN7EHR2NiDNMlBJx/0KJyrm9rjLRp0nq0ecuLN0b/vXBLhKO+au0XdF
nkdBimL6MndQ2NhzStBsFCq/2Jn4XNcAY2F+ifBsON/4cGtqMtiGiPV26abOB190fgVga90Bl+m+
5rwUPmwXrRGZqQMWapBZdvRsiig5Qu95z5BJc+5TDdvoEA0G6TJI9c9AnhJ6iPgnuGj7DRCS87rn
Uqj7hvPfP3xDlLStuVLOgrU1hA+HX1gndGTnbq5rXDkVUNmVWR+j8Y68MMP9sxrO7+0w0A2OctBz
LajTFjKtw5JT4xE1ylvca00fduC2hyPaSymKnTOB7huUuHbTMsV+vTaonY8PGdC1k+HsxLKuaSWW
C3OikEVq6pCmDhzjJYm8zs4P2yOkiWOVZjy0rZG0VQIdPsJE59kuXx4EZLgXrzSKv9t9nBf6hcOM
SjTuXFytYLIaBRauVTRvD90ye9E0e3H++boelB1D5FVV941hhYkw/DWjfp+SwBHUs7P37R4ugo8I
V+nGCYotK4cWYJBIaObEHSuRlCbTrxYYSPLCuoHw/y937d+jXu58lGbeVdaxAYGC0cqiMjRAp3T9
OZXdSZKpnK+c+nO/H2I6SYqV2DHAl/lSHqs2sIf4mNjP2+Ol+/FKTBvWmMadKGQ4EsDLSHaMiLVz
1tc1rQT14CJf4wkUeAfw9Yj9tlQ7BRJdw0oMp6j6llmLCqQFLTdnfmzjL9uDoQsAJYLnaTRz3PZF
QEbxBqwV3GcHwxsqECrNSe4V2jQ/X+X98rS009rB0cWICl+kGdzbqL13ZdY1rhz7mDtXttEnMuzi
KPYSw/o7ZNXOgU8TWyrHt+YAqg0GKmw49vlrzh9ZDkv6yryvBvqIQ99hIN2picV1Rxd6nqUP635s
cpYZsMIKm+bBAcI7pn/zXQd3TT5VjefdyAa4w8LZtV0qD9rNvg1QojFduQ+rPkxGw+Vk1k4Zcooh
qQrXo1m6p7GkWaYq6ZctEV2qDpcfKz62JZyLrL+8e7P6vQWqa18J3Mw0KwKqSA2wymMNpdG5DHPn
1RyuSzlUCV+Q3sWQFjCPhLEhFEwX+zeno39VBP8HVsc5XcGnwB6cNbGX8W44JmQCa3VInVMKKMJ2
N5dJ0ahlKiXUMk3nrDLhGdlVLe4I5TCC5zCl8Q1Lnepm6iu8CrvLFBo1ISfBrPyJW2W2erZh7mlW
ayJdhdsNQ13THiEZ9Eb5msHKQdb95+3P0zWtbNNFMhKZQ60ttMy58ox08o24rrztxjUne5X0y4Zx
dtMJyMcljb3ayP2arc/p/F0sn3iK2h4QIjs9aWJcBdwVaT/3HL7nQcfk7PduZQLaKgqvwTPQThea
UFGRdsU6Faa5EBa4cGpPzdKbndkX3WeoJm+Plu4blP05FU3SVTW2pIIJb4m/rhL+RSCsbbeumwvy
b4oFqXu1Wtbj3J2R+hQvVndKKtu5LQoGZex5MOgBNP/0rugK+/d2l7oPUqJ/gpQDDJnwQQ07TnEE
p0yIkMzTYbt13QcpOziXebTMkWCBUVQPi8nCvIjfljkHaDA7jkYSewOETnc603yKirtL29goIrh7
BqwAtzed4kdwt++tLL4KiUwAY/l3elBbGQrXxtdEUXGDU9q92cmgoVdmENWPae4na24Izvu0No+F
65xckt9uz4NuaJS9GxIQEANxqjZs8UjM7MUflk8ubESva/3c64eTgdNWsBtxVkTdWhwJnucz6Gqt
+U5RVxPTKuvf7te+KWG3GrTlTUFeB/cPGYIu2/vxuuaViF6cqLW5ix9PsruyYy8CTNdF3NUwRr1u
dJSgnq1eAr5uz6E0hxshxNuS4VxTm93ddvsMo3zhmqiClOpkwd0cUqHY3KrSm6D0ARXSvTOmbuEo
AVzX0IpazMaGSULxVMKf1msh9AD/lL0TwmUKMOEqPmkxnK5zi6QKxRxL3waa8RGWAKtfr9gkOlBw
vc4RbihsBgn5lcRfykQ6T0UxzPe2XZZPou+yIySOQFfaHs/LC4Kpr/oLbjFzDAOWsF5q7gma/IIN
33M2glWUD3sQXl0n58n8EDKyLMqqsjoetmXkifhpXl4h0YQXwW/bH6GZNxWJFYsEjy3YAEPTGP0o
+T1BMMAGJny79cu/nqusd/gkGyYuNAwvOcIrUV1x5h4OQ8wzyJ7RmGZVqy5GDivhMxq7LOz56qfW
YWr2tgndj1eyFV9FkssWP16IQ8m+t/m7nN7r6MqhUSYWVdKxzM2ahpV4Z/ILHJG9tX3N+U6dXTcs
SraqYPgQt1EkQmeJuGeVY+OVa7yzS+hGRslUvOq6PiHnkZlKb4juDbyxDM7Plo87qUq3KpXDBoJ5
HCnNcAwQ8DBi1Lfqx7jcWzKaqqWKrsNQOy5tFxJadQdzvOa9LPrcg+OKezIF3mOjod/Zks4b/n9T
Lgyi/o1eU07CkETy0LVgazdHHpWfOcm9kZQ+S3921yltEabCr1o4iJsTElLIa+cWitPOCQDIAxvW
8rgdyZfXE1MhWE5eZHOb4EvMKgGs+FOS7iSgy5PBVPBVs8Dr2xZEhKOTdHdu3ZaHcimX41q0hedy
mMGDD7cnqaebDyUq8i5ao57XMoTrjnuKRD59zyqo9i5NO/oFnIVTb4yd/DZZE3fn1qz5PlWh0bTs
yVqK0gq74tYaqpuKxbeNfC/L4VPe7MSjZnLU4mnM19TqG6sNYYVmwnoieoBe4572wOVYZK4S7AMZ
gAM3ZztsIHLU1eI2wgMh43tnZc1rJNju/8aIk5/NiQybhTYCoy9qT5qgP8beFEMfmhhezMARlB6p
dz3UNcOlArUyWAtHDPDykECI3bXf0/W9Aftmbh/M7I12v0znuUq/mu3TjPNXx197XHa3o+iyTQ9h
Kvm4qOacRBVQRA3p/USWb8CSe3lTArC3xLe0pJ4w+rtZJjdD1f+ZnXU6JKP4DHOAu9Tip0HKo9Xa
e4o3mqlVYV+sH4w6Yq0VRilojAurXvK0htBIvZP+NAOtor5Gc07nIa94mFhQIevpbby0X7ZHUtf0
eWv6cC4qXbPnSWSL0Gykn82ZZzd7YLjLuxtTkV5T08xJCy+rsACIJnNS35D3fMy9dRcM/f9S6IV9
QQV49WlJ4erYlmHG6PyQyC6/wfNHFyZ95KKylkf+0kjjFjjmuPZaadW3Bog7T2KECx5c3OZDLMcC
1AsiE7/IugXE/tjxxm6Z/rorUOir7aZAhCTmp8qxzLc1Kft3YRkN9ae6j7/JFl6cZE6T7xSAv5fU
GkrYErdkuudDBBncyTEeQcQwjlxG6UNTiuxzlAk8Ks2VY+/Vk3QzqMS9W6ZrDWJPHxpu+xny3SG8
0P9sL47/8zouja9yG+mZjXLBUDZhUbfj76hiximO0vp2Nu3uV4wt4HGGTH/lL2mdPE+dNY8e6k3R
87oM083UDcneWtJFmLLhWCPrMnKWb426evYgmfFW9uKTY0EPcftTdR0o2bmA+TOrpMPDzCj8uJl9
uN36vfG63bpm81JB7z3vXCHJ0oRWZdCHDmw/4g314j7XIx+/FExCb9EcdpU5dN2dt+0PQW2US5FZ
xO3DqOiHE+qjkI4E7XkW83PlJI9sandOx+fz14X1oWLhwYR0J7drSJgPFHwkWGe2j7zIyUFWTYc3
1I63B5PJHjYX4ww+PB+TvS1Ak13UB+FIZqJeeWSGDOg5XzbkltTAa1tL/Wvu5A4lWteJMpBFVrfG
lEsrhPPqkM9eVrywEiwt8mt7XWhWnYrAXHN7ZYVtok5uszeILy3Yv9zVbDwLKp/XrWwVgmnMfQVb
Phi7LsnylsbTGKxjkvk0ia8SDSL/MWppsd22+cxIaFD+WPDmN1gGe57smhmwlcCPuNuakH6Ywrar
f5WyTiCnNVp+vZBvk9m8bE+DJoX+B5WZSLy12ckYuiR+Spf6BF+nnZOKLkKU7GwNEM+KKACSwC+e
hjTxKmHfJ7DLGVJUUeDibOH9k4q94dItKCVhr/UY1QnNaCir+p5W/+PsSpbr5LntE1GFEAgxBU7j
g9s4sZNMqDQ3SPSdBOLp7zoZ5eczpspTVwIHNVtbe6/GPI61+zNLy71MZ2M61rg90ZZ2PWYtTdLM
BOGCsFlEc9UEB349Z8uld/e4HhtXjDWqoC5rUfX9wpK6Ah1WO+ndmIn7INAH6WUsRG7xnU3tz/cX
wMZnrVutPnelY/fA+/rshg6fuWsdbDAOy7mMP/aC63z9E5GnGfY/noebfttCGmmoTrX+Euibyu92
bvobX7B2t6kYKwevAtZ3We7r5s41zSehGASJ6c4XbOyRNdjRZnbb2jAYShiMm/3HZtqrB29M9BqD
a+ym543bOIlppmNprJ+eZS2A3fDbsVC/6NJ+Z1axM89bH7GaBrSr3IEp4SZKLnfwSBJw1BjO70/x
38bjG4fhGpNr8qV1ciFRpFuc7rlzZv5IacEf85HPX0B78OJALf2frG29WMIjLxznToVjUcImWELC
QIS25ZLYH/3sMIHXeWxo1R6dwgmAnK9Q8/NVfbYmam761uVPjjcZqJtMUzyPHT/5Xmcdh2xQd1Xj
w67nakv6/odtZBNrC4+6W1q7KL0p4RLlYGy/onsEk0x946ye7uc2RXdprKvT+2/biGBrsz9iuX1F
gPVK2iA7l9MYO0DP4Nr2sac7/7sPTVVkNZU1jqqpevI6IDez4K6o+m8fe/wq2rdFx0tGgJrtUNBr
2yrO9Ndq3KM8bA3NKriDaVJNQM0byKrBatBLmwc6u7+AD9xT4/yrcvDWEl6dtlNjT2JqMy9RU16c
ZF9jJwZmrF6Rz5vb1gzV56WuZJyN0gL1u05jY1ERzdqxjm1bimhqVfHy/lg6189648es/SYqNSt1
vUQmyuL6UZtKngVEMlJYcIrslAeB+AINJG0+QfdJ9sc+c0cvLtXo9FAwaYLYkX55zEqe2xCCHTN6
WDKqbywAI36PwQB6ZQvNtW+BK4IR1YJa9of3f/hGkFljXwJnhhgEbpiJV6v7umKJk9s7CNSNFbBG
vqRBMHgMF9dkqg0yCRlB9ius9cd++BpTrjVvvKlHGuSoPAjzBaQ7JfZ0Pjf6Tu5askrKcdRUaJoE
bXOLm9YSgpkVcVP+KNKivWnU8HMZys+1KnKoTsI+HThn1eQ20MGg6ZGge35/ejbCGVvtoq6U3NRK
0ASeDb88OSajX8XOOLGoa7qfncf2oGgbR/Iaeh4gqyNDP/YJFEHmsKpl4tfis2XQsgHm4GOp6xqC
7gC2ZYsx6JLUqerISa0Hkpff3x+pjYW8xqBnc15kJS1IMla0CEU6PY7zbu1m6+HXUfsnI3IcqccU
NstJyvWxZzBJLXZOkI0JXiPNZSndogTxJjHeMj5BUmJ+ssquu7EoUOd9W+n7lhVsJ0pt7Eh3FTF5
Nk3TUFRom6Ef6l4xKvp+nna+ZOPysHaUaTQ8Gcg1XWEyDZX65C9FWBduCFvnsO1NiFQitOtg55zf
+pTV4WXD0Flg07sJwjzwnhS5BrkQZ2fbbewGd7XtyjyD2ptVXgeqgUBTewaKL1SogtVqTx1oY+LX
wNKx1taUWykuPyjQcTWeAwUJMGsC6qwJidpL9LZesyoKzIWG9mE1dMlMIHxopsjQ+kaphBoQG9of
7++9jeFaY01rHyp8kyXQ8RpdoJ0zVNXV0VuQVTTWznyTv6o8b5ywa2sT9L+I71s47tt8gdj2UvOn
scmrc9HNXQpv+TR9LHLgQUDLspsfdcvJcxZk7C63B8yf9ho4UCxONE74p1CXtYLT4k5awI7Sqc7u
SAgadcop43m20bQxU3AJhJhuueWIg1tV/rlNPXXb+rUf18wZzrJYOGBkXs4/ExikH6xG+WFejfKQ
5uNXpCbO3TQqQF2M659qubC4dVHJh0dbcKh54N4oMbKnMuiaCH5/9UMzT/79mKOzOjkwN2gNOkgh
611yzq0gQwsudU89u3I88ylYoB0Jzxa3XcznuR2zkw/ZwpB603TTK0pvUlylg1DoNL8vhoBDPDwI
IgU/5iVyber+gv0PICemYndQmDEvNSVP7ih/pnpMpsHhJ3suhxia6uqxYEMsMnXMLJnGWkt5MXYu
Y8/vsKcDngY3FIJst7WT5UOsAOgCEm2hh5F1AxwNITS1zG3+ySAdv9jYq3lcUwufLGx//Cks9HdI
VvPPlROkS1xpqEzZXckOmFLHxbBD7LwTfh7r0bVDNyiqxzFDZfBgDY0uYtEX9QeLtmuga9GQUds5
V0jgoGrkaCtNvDntIZ7v5R86/ujaD5uQynR2CplHmU9R0aAFSerdDbIRENdgWmvIazdv/SaZKUpO
05gNkefKIQLEvI3e3+YbsWSNo6W6BuazTZukd6H8O/cqGm3rh4W5AnZd34rJ2tvtGx+zhsu2Pge5
RVKVuKqbb0DAF0+DERRIHr68vv8xGzFrrVEZuMqfgmZUSedYIDNLVp2CWQ7fFljR3zm2X+zExg30
MYzz/jd3GLUaShgqU4CUaHubl11/avpW/A6quXEPlKMNSIZGTQe/Lt2nxraLP/ng5q85CXzn8P7H
buQva3BtXteBB+YI+OdTn0PCzRwrnNI7y2JrJK8v/Sc54gxW84UkbbLkPeoH1e9BIdF3XBr7s9gD
Fb29IuhaSqiuXAknKQYNS/5bO3Y4Vi8Acu8cLlvDs8qLmFngk7TQFjteXhTLz1zkOyO/NTirO3wN
dtMwLGWb1Eo9sTydQ6YnE3ZAW5aGWB+cglU25M8UlnTGbZO5rWGINXx1YE3Y+Ok9bbzj+0vo7Qlw
/158/5llOZGRUE+Ci+cotBVLGabAed3VQznvNI7/br03Tvg1RLd3UIkP4OGUwIyuB16mGMVLOZMS
Fyo4tNyMU1Y/pnQpDrNK9Vn3kw8HqjJ7zlJ4bYqGtveccHYKimB59hzTR17Qk4dsgOJxoBU/uS3J
PvPUuF1IBwtC6cNEQmsx9U028hy6DOi/1rB1JIDQ+5Be3lldG2Fzbebh2xmxK9S+EuH81pyFGuLE
QN+F0voB5eiPrTNynbZ/pgfeTlm2jCAxEG/MD3M9Zw8CTM3ftj17f0jtBTs1qY2tskY5wx+px7So
IfFy/cV0+imrl52a5NuC3Y67hjjXKtBWZS9DgiPlntBRkCumU9wLx4FKbV4s5tzbBdWxqOT4OkJt
6nuLFPq2hDf9KXdqctsOqv9CncG7mUdR3XXY1gd4oJWJV4FrGxFn6c8tFyQq+tH94S2dgDVuRn51
aoQ3GToCpzSvO8DD2agOoFMA+5IG5DxoazmiWMZPspnN2e2K/OLCeeSR2yJ/scvRebU6Vx5TMfLz
EmTtoS6YfrGXpYH08Qyzy4p4sd+L6Tybor6Bl9V0V2Tzcs5450YDhY98fqVxAPZE2whEfJ6dORf6
4Pl9ZcJmUAYkfeG091XJ3SUumkrlN5Awr38LHgAPO0IwIyTSfiEzbr/v7/i3a910rawGAr3xVSWg
n2hoIoYmLFjs9lNMsuDUdlk41Dtr6u3QQv/TcJbznLpF619AB+0vrkxJzJla4oY7cocDtPWK1TXI
Mcu1OjOZ5Mrpbm/q5U7aH2Kiu2sE+pimbr+k3ZRkGeSIuafIF+2baidNeXsS3LXEKzOTgemebyd9
VyTmakZSlDB3nD5NvjyNJf9jbLMzDRtH1Vovs6u6XIyIt0gSqlAM4iYHn6jkr6Uwp/dX1NYbVsdU
LxY+zzlQX9ak7u1ZVzjG9SGbvCb0Cv7BtuJfzNk/oZDoqpR+5uhkhAOio6Aae8jEx6TN3TUg3W7a
wM+qNr0s/Wd40oUNzYDiurOCP+8P0UZ8XUOzR8typlr00Mzq8ipu9BKRQbQ7h8Tfat4bJ+wamj3T
JneqXl6r1EsOtXEbXB7tZB5qG9KPwdDOHucJjiQ13FJuJwHFZdU2ULbJJfUOLZHFsUw7cC/TFy+E
BKLjKsiFcbhEFx2N0oIFUScsFbemq+vQ41IcHOBUIo+n8KWD0uTBsfz2Seh8unM9qCnO6QECqvq+
FJN3bBsma9ygZ/i6U6NjBuTkM3EaFkrTgRBuJpl+CRrtfxssSh4d0qvbYirnqwvo+DrnaXabW407
Qf2l+NNb2ood3gzhPKtBIiAP3V0LoQpgcF2IbKF3N9/U1DZePMIb5gDZRec05tx6WJq0tXcGfAuT
tAaqA2IMJxaHWRfUBY5VW8TNWB1SaU6lPNmW98VPXy0mb131eUAJATeEndi9kXOstZORK/uZbPr0
MtndH3/pYmg2wHii/nRVgHH9PYDwxoZeKyibocjZ7GCrpfC+6EsaFwRwB/bFb/aE/LbesErNh3qx
c1Oi9+XaCgZlS2jzHwO0oYS/E763RmqVoFsZwUWzt60LT20gWcArJvVZwrqg/mzJPSnira9YBT7X
akcKM6/00gXPE0qIqTCgnN6Oo71zAdgKG6uCpRJe5QWZQfGVN4BRj94j1A327ATffvh/zLAcxVu7
gu9yUg23fu2FAjnL+9Hu7dPtv1ZYo2sJUsHFoawtFRk20ZvS8RIigjPy8gxxRXyBXcyn99/29iz8
xxgLnft5Ij1bklTHTT89abCEqjlPILT79P4b3l5MdI1rNy2h2rZmKIoT7xAgZaKwXa6hXi5KcYKa
2M7u3pqQa5bzzwnnlZ4SBgZ7qOCVBx/GL/Ney3nryde///PkAhqNbUUoAb1pjvxxlGFlgm/vD87W
s1dbmUwUQTdQUBjL3FeIS73WY/37/UdvpHdruPrVnZ3Xo0sSr3CRDDuBcwEg3juwqX/82BtWOxiG
S7hDWT72QC7yZBmD4k7MHT3A5sQ7v/+KrfFZ7WGPW5AUT2FlY/f5t1GU90W7J3a78eg1Ar3J55lN
xrcuACBHovtTp3tt/q0nrxJriJDAPpiipmlR3Hq8ZGj2+vsbc7rGkY+emvtlKIKLW7UqXhjtIftI
6+J31lZiZ8i33nGNFP8sd1sq3yMOCy616kLPLlD8/+7SPVTYRrxZY8phGVj1OP/TC3dhUShDtnxt
nBdS7Sl6bf3665z88+sHllEPBhDBxTF3KmMRKf40Y70TmrcmdrVbh86f9Ng7C9wXdHccU2LFImjZ
DlZ146evsbiLGCuiaxTBBOwrQiaHJx5U95x/DOtL11hVUVdpn6FlchllQ0OrQrUtdWJQ15N5tH/r
qu3DK7BYuHsc6r9Fiv+m1nSNXCUMR0vDqU70V7VE/bfg1Rvx4pDdUhOmYXtvf56/P7dPPAuX5/cD
xt8S8lvvXC2AaeiWxdCsT+bGI3EKTUo3asHk/ulMS/p/XuNVR48JBU8TC+CsuR+9Z1MUxbE16XTQ
bYlLfAeDNCeyZNf96ebaPMB/Qf5f2VAWKkJmFRVTP52KzhO4SvVF/0plzp1jya+pf1bxqQ8XU8rf
SKOqj6V8dI2xK5vryshAnuraerprTIfhLNGYCxogdgtr+RjLlrLr2vxn+8iZj2M6AC89jlOoJTy2
AIYLYjPsrPGNHbSG2I0kD6Yiw/PRJQtRzopV7e1szo3ts5a8NODA1IyA1S1qoY850+wAtbruFLiz
Pr6/uDZSmTW+hpVlbWZXAX3YMXkiKj04EElBEUrddUSepl7ulH23vmV1sgLiYOlF8AlUs6F8sTh3
Ij0upAxtIBB3kvyNqVgDs+F8YM+O7otEj/KiJ/eW1PT1/XHaevTq/lBYkNF2c90loyxvkYR8bmry
+/1Hb5wfa0ncRpSjW9cOSXz7TxD8zIpfUpGQFh98/Crf4GBXEEcB5utn5YPTTY9zbf22a0gs2e0e
0XPjE9YQbBjEcmrZyCdbRApOqrB2FwAkn+BKsJMLb71hlYAMy+ChKwkAWz27h04ukZ6+86xCjNtL
RP7W0N8Is2s0sRgz7fUZylbEUu4N6Tt5FND2/d4TEvz2ukw8QIDWvTX9NMIEvOeH0u7yObThwI5u
esWwLCCJCZSwcI/2NM87Nc2NlbfGhrGud+tqgX2RRW4pRHLAG9sZ040tuQaDtZA08PBjddKxxIUQ
SAdPXDruwAI3JmwNAjO53VPptiYp+Q/FsjoCPpheIdRf0dqZD+9vna0vuEa1f2I78bRtFoqg0stS
H5SGJHkBH82QiXnn8N0Yfe/6ef+8YWANbOg8dHXgKUxCsO4gI73sddq3fv717/88HA4pV/dKy7rU
mVEhtFVLEUJoM/9UCGX22B5bX3D9+z8v4QGHHQJz80QOwHMM5lGP6tP7w7+VDa2B0bKsNROpzHGX
aZYzGrdVE+m2skPkLORklZMduyBhPi0+Y9ap49by3e7oAmAOa4YIfIrsHARZ8yPv2+CJ6iD/5Lr4
2xgw5+v7P3FrGa6in5v2whqvV/UpwOrmFZBLpJusG4g/dGdXpXtu3xtUZ+qtDojJ66Yp09dr3Zwt
MXWUAG11uBiT/vGp9XUQ1mOK/NT35ueZqz05rQ3YAfVWxyqUFGw7YHC/AsoIFUfQtwc4YWQey6Np
6bIYVHvvbPcqh+WJJ865GviVErdz4AZYQ2+EzDXhTVKbBfkSmCT11asO2t8SNkAgelv3C7o7QVsO
oTX393DC3RP32tgyaz3UukgdK1ewi5FoK3gzC4n7td+1mt+axTWjHzOIcRQwT+BuFpXCizJrOPS2
EzrpCzXdYWjM85yPIbBkH1qfa3o/aiOyx/XOv7hOB1vhb40NQ4L0VhU7p8fG+l9Tlogq2hQdsQVc
6ntYvdy0UK9ZBAQrCrNTDNuakVV8IaRsSofmNTDUd4UpY6J/BFD1+Njw0P8NXnVOYFsdVKjTAnEW
LF1oPIDo4Sq2mJ1DcCMBXuNZczQVap4XdTKMaIf1D44rb2jxjJZMPBUfHKLVJoU2U+4KjW3i1w8M
LPDU/c3TPVTL1gesIhzvawg2+D5k66csCmBiq+Z75RYRIBRRoV7en4eNl6xhrHB7HOw24yRxLXqu
esBCeA8z7IqLEFe1MnRJtxNSNhYsXSV6ngjQrZqsGhW4V54DQhGIGL178Fv3gBobC3YNY0VZFXhl
UJOShkx/3M6foXo8neG+buL3B2vrBddP++fE7cycTX5noA9Y1HMk9NycEaTFIwVVaecVZIOJQtdi
qWiYMEjMQHy6MoJdKCCgsdON9hWbOY6QGyKQD7AYUHzcBPQ0Fa0+pk1W57Gf1tnFWoAbNeD/HfiS
gXhr6/rcVv5yC5wHZAkU98R959ttQgHJuSWN0uHkmf6iwaYMF39Ob+EKm0X9oNwvU1qpB48HzcnW
7fhZKT/9ZJyhjYtu4J9o1rJzP5c87gqnDeFS5sQAwi1xb8mfTPc6HhgHw3XsOvRKyHTIx0k+OKMZ
xnBubPMAXYI5Cua8QpO6l0c5a/Ni/GGK3aDPb0otlzPj03xpPKu4sNQvbnyqf3kQLTtCBkFekP9k
9wY6za8Q7st+jgs8EEPoBPI/Mi3MieVjc+oWu7tt0qVEY1N1p5pAOz9t0+F+SAHekwZOQ7OmHahE
wfIK3FFzzKnVH1hXijs+lugrjo51dQroYPnJGpj8di13wsxxevDF+vpVseAPayodAcnCIsSYIFnI
OJ005AIio3ue6CIYIgBN+E82seZY20316jtL9jrSTMSCZ2MUGPtBINqGeVeDObRMw40a8v/rOOC0
aK1WZ68jEOfX2cswZM6XMpum4wSNUxCiFhNR6f/QlS0+V/C7vuNuWd52/lB/kr6CwtmkrlKDQDa0
y55v7cY2WGOVzFj7A3hgWJzDcGqu+C419E9qLnaI/luRYnXwaN9eivEaVV0q0rCRGrFozL/PEDWI
ZY8O8Md28+oI0sDDwZQoB2Wms55g4P6Y6f6lBEr6Y49f5Y2MZLSy3dEknpdDm/6xHrJQmz0JietY
vJGgreHOgVJ5Pwn4DvY5+LGk+IxA8fP9H7716NW5w6DpJBsPfiwdlG08696xP/bgNf7YazsBygR0
fMXsvTBp7hVxd7AvG0tyDTiWlWq0AdYGtzkCURTod5KYpTtXja2Hry6jlijd1gX3LwGCOuKwWOss
Cl3bPV3YrcevTpVxKUDcb5YmWdwaWH3hQYLRQV6d+rm1sxY3dtQaP1wZ0JzrtmYXnUKRsGTi1bXG
mIi5iZnV7WS8G+tmLc/bsVTOcPepk7L95jRf1Pj6ofXorPYpPGBkV1UIgGD0DQ82wHQydJZK7KzK
jQxojf8CNGa2PBezO5XYp3AvJuOnUj43PQups1Mj3XiHs4oFGYOOp4+CQzKzq0C2y0vwKLxhPI7X
rNTnxtwTaCLtaZZvrahVWmrVZeq7BqKqgK5cdM+OJOtDmDbtBM6tr1kFCAL9k7SXlourqewvpYIB
bUdwiOJy2sLKogwOTj7kz+/P/sa3rEHFdm27pRipSebgDrjNsLWfgnYJ33/4Br6HruGwUrRqTBc8
fYEK86WDkOuNlTr+RaPDEqW5mx5nM9SJY8kvTp6pExAzVaSbmd7MIm0O7/+Kjcv2Gjc7wgVxrErY
CKRDmj9DKdg7pGCXHBsvCIOG+Tf9HKgjhQHzuWlbspOPb2zXNazZtq1J06upk2Ic5+vDIPd0O978
HkLXRoVwnBam42SG6y49ztC5C9NgfnVm20ONLf1RenDnqxZzYHrZK5e8GeDwytUGg5Q5FuDsqKSx
UmS0DrROOGlk2MAENTJ1unPM/O0//ufYxXtWO0viLAgcOQpcYnSddAQCs5FfLM4tm7IMlLmJxWBQ
yKNSLshl7lxkhwYA9qOhjoZfYzt/MSWyerIEVgw9r+lx0hZ7JS4sSKOp4+I7Tbl6XIbZpqF0U+dH
6rTy2YjatePMs9rYyIJClYaPcSuAr+7Lun6EzQs5FE2AuhcNBoIceMxeO5HqSzDCEWHIkeR7vGY3
KOqQuFi6JpaOso4S0lAvBWPFb02b+sDZdLMoN+a+FSPNrO5LuGY+inoBkyzNp0NJcJvSTbfAWNFt
4zJHSzxg0N+slhK9Wd+Cx49Gidydy+4I4sS3oS2cyC2d4M73+XzhiotTXlMX67mv42qqoRpJmvlB
dYi1vpj6yJQL8nMwoJ4tpmFXAMX3GBP7C9rlzVEF8kPFJtAeriv3n4tc05RLwXgNX+JSx3l2Gwwq
CnL2kdMWT1/ddMca+5XwvEscvyruOwHbgNwqjjNpZQLxZv2RDYzXXMPzPx8haTGXrZs1CQl+BeKY
824nKm5spnVpvGyAZc+rHKeVyo9eg/0085DO5lSgQfJ+yHszquO3X//+z28fupSP7eSgqIqSVTmM
cBCCujUEOD70+DX0veRYv201IwIF3tdAmift0Ved9XsyMhsjtEa8d5lHIQM8i4TVPdiVuGcPc7gA
/w/d0I8cCoT6q0XEG0WzMvNV0oopltZk7gLq/nEL/gITlbum750wJ6KLweT5EMsMr1wtqIEyS6RO
KRMHZrwgxz6ZstmZkDcPGzz6OpD/zPc8FyhOFOMEWeYJArFPkJ/74JNXK8l4aVExkPDQB5ie2BxU
kWDTsLMTtn729e///GxhwRC3HYYp8UzSIBaZahfKjSe8cZCsO9qjLRzL8h2R5KyDgKc8o0MJj+vm
I4VJjPfqPLRtt4A7HRaoV5vvAO7FqsM13W/APn5/h12X4Vu/f3UQjpZwWG0FOuEs/UR1dUGrQoXA
B95KLg4zOCDHGcInO2/bCBdr51fbjM4woNSKldm+LlmGY945d8L5yM2F0HWX24HeuY3LvwCvgahj
pXpgrdtu2En+N4LFWi3LIgS8tcrDXFTfXGlF1BSQ9Q5isSdeszE66/62bAtV9+BUJU3/iwj3AFqf
N087cYj+zbTfmOo1nkcUzeh1g5tebNeqkAEMQXouPNXfIwCy/n7mtPtTTpayb6ZFzQD9ysy7pHPX
97FUtvVEJzN/9WC54N+Mmds+KzPKrwaKA9+nxrUTlNmyL+A+s69wxKviGi6aInI66MmFZKnlCcBB
5xbcOMhJ5g17nLugvQibspcWB+BxKGj2SO28OQ4pujpaD+xnRgb+jWf9ADcxGZRRC3LEp9m26be2
UikMLByvgBpy1TT3s4DitkPy/Cz7qomhGGAdXYh9J5LI/Bu8gdmBZAIFQQrT8zA3g751RVae06ZJ
k6JKzXkiOCzDaurEbT5PwSd7GPOLCvwWd4XJAYjYtf4UuvJxikLT7FdunO5B8BKVxD73xtPse8PJ
wO3+pl/s4VBOnf9zXoL0oWw5KBWe4hJcHp4mGu2M56aa+oQ2k3BCX1ZNHna8rZ7grtUd0yLNvkCB
s5rCLPP6hwVUtAMsT70/VdAUIVgp7tM8B/h8Vosg9EvTxQxcwCPxiuZidJNFtJP6V8PU8Ey0AsJM
cK//7hqHHmA5y8xtqQivb+206x95K+899GBjd4IEAJ9Zc+tcTXNU4UMcSbt5XI0dPfrMqu7wtzqe
gsKF/1onD3wEbTaHn23UddBT5rVX3ypJACNcIM4QMb/3o7kflkOhyPBCme19gaqCd4aTu4nRls5D
2asRFFA4iJ4maBVEzFJT1HsEMymgqOtCAvEGUlFe6Hvg6AvB0gta2ctt07XpZ3cy6bltuwWdQAm1
3mE20QR1I5SMNI153gZRplvys6dAy2UGi6gPrOB56Uxw9IplfoDkofNzqjWHs6GcXvwGy8PKbPnL
8jMbxqzeaCJcBHjULo75bUO3IbUG1Hgdr14AcHGDW+3iX8zjjSPQYIHp6XMFzM608O9+CzebQmf1
oS88EvXMS7yy++Rkbg12DW0gU9TqEF9Lj1BAHQ5+lZMfY9lhqqpSf0Fvgt9pGwVlXtb9eVbcv+Qd
yeFbpv2DL7smdLxmOgtfAT6Zq2oIOWQYTmWxlDB9yygIkNYE0d2s/ZwH+M2yhNB6tKBFFPVASdya
uaH30lIj9Dfc4qEmrbmlrKUPlKfggeHmGlYssPRRdzYAApXl/1aMMHRKBtbBst7SECMy08VpzfKS
aUyT7drDI3y1oJCsZZrkfrlElpv69wvEQj65SzOcBogOnXtWpB1AfsJAvW4I4pQE6uxJXIsBE4Hh
ZI8RbO22jJcWGssMnG0sA5sdodINndaAuXYbtYMsI86b/rBUjqQXCVMbemqhphwHhVMAQoH/KgZI
MFgci1oWdRrVsiiPtqTOyYe0acyYcUH9ofqH9POmgBbGUn4fsrxK4LYJEUReDafObsQrM0H7E9u6
iYI+66LAHYgLRymIbhzborXYsa8JC4UpYEoLIb7mAcL58MGA4wDUdpqJALbbYmwi1LrsJWKk9iv4
shT1k5bgbh+YVwwQ2ndQ5cxhaPJSerq604GNNd+DE/WJDwM75XltPS+O63ihcWzbi3JG4Onree7w
DdWG9Ls1l/MlbbOliwraLQ+Q4+Jz2BFIBWNreBkkhvIRkcYt85sWd4Cztyg5wZUZSKlLWg85Ltme
9u6nCfGpkcvin0u/kuqhtRcV1ulQkMMArbMfAMJlUbdwilx/sTQqtL1um7jP26rGtYg4baQ63zyZ
WtsQLZ39ElmclvWf93OVrfPx+vd/sjiqAOQauma+aEIf0kwiT6nlt5mVew7mbxbEkD+s0sSKt6mE
zQ30MFV/G/RDVATqu5VWzwSZF/btHqN3Ix1dw0Ytv1QDWBLzZdYSei/+MSv6PZzLRkK3xoui9gDQ
G1/mSw4j+WOX01ttwTGwZ0ygfDPcWIv34KbTTotnY0rWMo9kRK2mmbs26YrnFN7PjvVQensSwRsJ
1xq8JBpDc9HCG9guuuYPR3p3GYHCeHabUYcVqJMfvMSukuwsV8YmVYkLeFbjJK6+qeK7qvTnD63a
NQCIAW2ZQRMA/XLHO3TTMB1hjO6HINTvcT/eVsnDLXxVyB19jb5uMTcJeq/pRTh99f+cnUmTnLgW
hX8REZIYtYWcs+bBVeUNYbfbTEIgMYpf/0565eYVSUStOlzRIRKh8d5zvxN5KIv/Bj4R8AZYf24G
BD9Ni5hMlqgbKWzYYEx9uy2LIbkvpiK7k122dkdc+GxzzRE+k9/1qF0+p8q6Vz52OzrlYPm3r5Zr
PVzvVPYnwvDJaXauM7J0o4q+ovqssQE+AzXpA/OkYg2wFIJ1U9kP8J9VCKilotMmkozxDzXG7Nku
4AMdgire/Wi9ygNowjPyTkvc4ZKgKZ8gISTOhhbG/lHyIEDxrx1PQ6hr7ZShRvg/CkC+ikoXZWUy
Zriw2k7wKjzTxZHDpXtMiNO81Y1j2k3AENkJO45C5RAFvQSHCZc3W8RkkNIt7Vg+dBYdH116qaRU
dmaFTNBkkzfj+F5zFZCtpcvgzR4Hs617L94SJDlCGmjrh5jc4DudaOfsLSX0t8BGxWFE/dY8QzXQ
bsyYI4UPBewW8Wb/0NSZc9v3AobIMqnvO6HdyBpL5UYM4MYRdamty7dTOqhQalDgN0FFUEGcdtp6
S8lkIWAvrXbfuJWIICwoqg1wDmkR1omMH1FBG6PLvfYVaCX6YqlgCAmDlygL8ofWr50DIx2PBEAC
v+wSFK0dzOiGnW/R+nl0ICGoIUY9lEzi5AQ+1TBhFwRgAaDdtmtPCJDyo3QFYhlZBvUyLmIhaSGX
yFQwFmEz+WwzdXn5oB03B6wg98PYymCyG7M0DArXum1drTaaDNVHAYn7bjKZvjd2me46n8pd0Vg/
CpVWu9SzYdcEOQjSE3pSMkx91kQQycEsDypI1MeM0n6wJszlDnyI94LqII8kzfwHCp5ftlF6DO47
zRzYZYI6emcAH/OjitboOBzizoi7qTuUeeuNskZ508CcPIc8GQt01DcVSKhJMNDXySrZ0Y0TrG+F
QZX7ryprXNjHF10aIYiKaHjud06kuIzfDRKxf0STkRM4KrIMERur5hS3FJ4Q1PY7HM8fzEHgivDC
Gj4cipT5SOw4zUnzip4ZuGi7tizgf5FV4pkYL9/Bhjc7YlQ5kcWr5pDaSkRp7OT3/jAmkQc8zAnX
ui4ktqo3rlv7t47D2B6UOVSHI6F0P3pBLHcG//e5ZckUMcsFha22cY6BPPzgDURHPS/y974HJAuH
p3rbjgAr211iP0p833Jg7F4NGKYhhCZyCAVBzVOC/f8mHWPUOHva+aese+cWFghkmwAec1s02vtA
iDI/GF3lJx7jBAQV1NjeMYg777iB+HPnx2X2Mwf1bF/g7PnN8qEwqoYCIA2Oe40Gwp05A93JeKxv
s7Ybv5mAi/uK4goSJcNUPVtgmBdbgAFxQRkQtj+4YFHeZcK0wCvaVeBumwCgwiqgLcDUqDYhRmEl
FiJ+7fK43+e2YAM0oBbFQsJp/QuQ0iKLao4SKM81CmZeuKmheqFCmiVHUYMCby2vXnDynDRwboCj
hWAA9TeCTOY94QT/5o4DflvAszurdPFvAe52FlVQi+RhHw8wCMBZW2JpTATSF8Qf6c/ry/DCUj9X
agVu4fYmz4aTdfmZyNjYoBGIQURVtXLAWHrC5e9/nfmyCeMRNW/9SaGYGpdM0GNY2Z96Pr4GybiW
R1g4kM1Vpcji6EYrHPxEOTy57QRzsvbpehf9SZt/tlHN3iAVPXfbDuF971HfZIcm9KJdEx7zTfwB
F1e1sR+nk3+y9nL7nJ4O0JgUb+OKxH/ptWYHZqk8yL57D66NrYg0eS2dtRPswrlvjlk2uW7KKUXi
xbTkGcY5j31q34rS+3290xYOsXNAKuY1uwRlaiRsxd7rRBRT+pTX7YVtEJZ6+OCgEFx/1FIfzQ5/
2II4jrDoo1YPzcboKdkAOBrsrre+cKNwZuFVE4Ngx2PI9GQqTpTaG8Ltx5aZ/VT9hM3R9vpTlrpr
dv5DOWVGJUCGZx9CnNopZYg42xtkVvcqH54KWz4ksA7/2ml5rjQtcNnD1j6l5wCb5kebeewt0ZXY
qAZb65feZy4xlYMHkSnSI2esXU8BJ7etxd8ka/eo4z3Ztnr2knp//VGXWfjJ7JyrNFFTW9ZZIsyJ
4wZmfBzQ6gRcs38yHa8EpZeecBl4f61gsA+FufoQj6dGg5qXlId0FIfGyp+oWKvUXBhlc8I3JYLb
/eDm5xqqhgQlmmw4pchoA6UXyvzb9Z76vPyK2nPwa05Ly1ZlBgTSu/2u7qaX4jTkyFeH3fv4o7k/
8Q8ckMkKRnpBezDXxWlu50xT0pwb0GHTkOtKWqHT02BnQOM/0SJR2yEHyyMUeW9VO8/K1vx7FlaE
OcGzznOGvVb5OEHIU+bZB7fI/7nehwvL5lw5BykhAzl+8E5Z+m7zyzR9w/lrZSVbavyyOvw10BCQ
tgfVTd6JSfOSGfmv6WgRwoj0a7vJnNSp+z7WrC98OMP77Z4GtncYACFayYIvjOE/tdV//frBlgms
xtvsXPhevQ90XjykroWgVDXVZ6B0s3+BqlgL9CyMrrmOTuJg1CEj6J08yOiq/h9TNbgmmXDK4D+V
gVVkqagXX9xi5oK6xBvToBqQOMqKETYDzZh+MH/yf1wfUwvry1xWV/GyBQrDGVFE/8tQGBRMoGEN
FIqjNWrOwoSYq96KLBh4LUfceoLid+nYP1DdvJLfXPoQs/0xMHBbDIhC+lTlkQPkJOLhjx2fkLwp
XqBo2fh9DPC3+PdrfTXbKFvwbHHzIuOpg2LJFyrqkC7hEGwXOPNff8RCZ811boMhXofDO1xWiIcT
fpahkB13nOuNL+Xw5jo3E5R25ybQZvaO023jybhR0+sGcObRuZuSBoRNxatdDZjGN0kLkDQC3FIg
/22s9E6iwPhQyt4VuD8l+q0F7u8YxxVKa6Dze+/cQf6yRLAmH1vqCfu/65EHeiLxGyrOEycZBEeg
RQvernTzwnLxRwj413JBEOdMYSCCoqZkPCTIZFSlFeoUtiIVPVa1WHnMwslqbtvepzFAlIZ05zKl
O8+Ve4RWo7FL7kCmBQoLbEk3W0vFL/XXbHCi6KUF+hK7eOO+KxgRyC8Jk6k9Z+XVvbYD41+CtH1+
lJV6HRk/QB3+6/qgXPjdc1TeRKg35mOGXHHmQAIXvDDS/L7e9Oflfvjpl8//12cOXL8JSgPcMLvk
rRI15lCnYvxKK2sOiO1koMFbXQhylDw70sTbuhjXOEAenvHJ0XAu5yR2GfR6RMPlcMlmpBmDC2n3
kFOI/8t8WjnoLI2wy9P/ekPYi/Y6c8v6DKBeJMfKhAwWX9LaQi17kEF5yta4vgvng3m5BzIbMc1Q
PHSeendj50/KmXYifb7+pZYavwyOv14j6OyptPMA87EouigGqyLsHP1kULHzhQcwew7gbEdYbU6N
xjVa46apin9QY3og0BN+5fSE9mf3wIJOMCYuK3iiJP4NPNZ3ssxl6EuyMpQ/nSVof7bTFV4V2y6C
RwgyOzjZOG/B5K+UkH7a92h6tnAgCC564QblWVMd+rYIA7gZ9d7D9Y5f+OHz1aPvnb5ySgZOgGWO
qW/vEZL8iqKG2fOVo3RLJ7B0Np2T7rX1fgMyiET2h9d9KayD9merR01BT1Kd458ugdzbCiDLo+zG
dH+9Yz7dgtD6bOYa+KN7KKEqz6zOkZUu7XPn8rshr26bFCpfVa9BBRe+7xwiCfVuXHIL35dmgBJL
GvbAECACvTKzPl3n8B6zqTtypqUQYjrXJN1Y4M3GHY1UU4ed/cXJS2ZHAeXwxiu6sT+7GRmOwBmb
RzEhrCO4r1aOwZ+uo3iL2fyNq4a6rpuac+9BtZzV+SaX3g9ERoAxmMQT98Zd148rl5WlOTGbzGVS
EFkWVJ6tQoZxB0H2ylssfYvZVDZV7ArugOFPS/ZPOoKx1FIkn3LFbopmXMsRf/7zGZ/JppsYh/mh
586JDOJFB+ZVwfTz+qT4Ew34v10TSbXZLRR8Z9fEJbxXG07t57Jy+MEreUrDkVuocE+doYW7vOrG
yOvTLotwG26fNKIu+0QZsh8c4tOtBXpjtu/40P9qwEIEeIqLTIRDyUikigC6fDia3bCqyU4WtYZH
1NXSb/QSB8i55r/TGJLb0GfYsUFTbqFIcrPqjrREh6Rxx59ZE0N/wjP9cv2lP5+gjM/WGRxDVFCJ
AoWOU31iiRw3gY6fVRW8fq392UrDW9aPOs+qcwOFRTO4P4ip90XdPF1v/vNBx/jltf7au9PWsLQG
9f/sxOKY1skhqZEMI82unrKVCfP57GR8tsYEScLaDjmVs8dNenAm+xm+Wvs0Rv241QbPjEO411Zr
J+mlF5otNymSjRVYORX8wQTM3IENEP8q71vVrQzype89W2uG2IHwJG5xW6U97l6BLd4SW7inXrls
pcM+31wYn60wqE5JwFccsafUUwSnn6js3+T4mnp99EWjasZni43sxZQlmaSoZgvu5KX7SX3R56mb
BASSld3l8/wHY3PmZVKYwjai1GcponGX3bETSPuR2BArtCIHGfWo2Vi3/Zbs4vD0nGziu/LN2649
fmGpC2bLkQPXZAaEGjuPiPR+g+LS3nUqoV8qscDLzWa+z4c6gJ2xOhfVrxpKq8m+H2OxcdbAFEs/
fzbzKU0ovClB1UpVEPHAv/GNd7g+65eans36YcxYbrc5OxOqn+GJ/uiV/v560wvzL5jN9lxlVEwC
TTOvO5ZAh6NsyU3DMq5ICEK/WhlaC3NkXp9WK+PSOhhRLJwg+RpAAfORlU4CBDnxopplRRK6tFhj
QS291GzSFyzudFHCitKbcC9Q9436bsNfpy5WMIVL7c9mvJPkUsMmW58hXZ4m7JfFuwMGE2tXFq0/
QeZPduZ5MU2NeLqMLds5k8iJgm/DrduG5WsbPkwnvS0ifWAfIKw4z2RXbqyj9dG9VW/lT/I05qG/
8Y84ra18t4Xlc151E/RVAe1/6pyZ5ntnDKYNb+Rz7Kqvmamyec3N1HTCHY1no7CPT3dNUucAN1Cz
8qEWJo4/m/PCOLzqugT9SO1jr8SPyv+aMSebl9cEcVNT1Nc4Zz3U+U4lvXwGEwP1zNfn5VLHz6Y8
hjCMeRzXPpejtQ9IDxHpmKkwbtdwsktdM5v4ODvY1uDjy3ogYWs93hQxX1lTln77bE8vXaiK+qmD
yzCt9q28naC4Ra31ypBc+uGzyU2sxBp4bNvnSnS/NPGOoxXvvtbps3mNpIzr9qxyzwa+hKJ5KwN4
cJovVdQwNq+oycBLG52yYXD7rG9bz992BFz7ImumlX5f6Jl5TY2HmGoGU2QbfnbpUakaB7aSr3X7
wgo+L6nJG8pcQqh/RvmEARY4PaMe4w65/xQ2pUxH/uiv6EiWXmM2aYccCBrkryDEV5BgZy1y/Ylw
Vg5rC2NzXlnDx6GhwKb054K9QMIT9gpl+uZr93M25+NWcL5MHOKggrAf/gnI9O6lznse87sYGeSV
lWFh85krnxPua06Ro0KmLZgePb9Ot1C0FRvqTV6kC0dtr0+Gz+8BUE3996oBKU+FVXMAMJepf3xw
M0+TMRI8PAeVxD0vyStpvaZHaYiJf11/5OevRudaEiRLCo8WOeyTnH4r845vAtfkG4+nN1a+Koj5
E4f8ZHeda7qFLkmMEhX/bOkRhx5HFLsmAS2pgW/mbnTgUB+Wqu5PZqzrHapBIH+08+Zg1X53qEnB
PoIM99zrr7w02GermTcWUwlrU/vcSMPh2kY7+hHnvf81j05UJ/z3K1Y6lbG6bFM+IKo28oG5e2wh
Nb7+65cWhdm1ZBK+0dzP+7N0iz0331Iv2eL4i8Lo3/5aIv7zQcHmheN9bEnPaS5HEOWHbn2M3fLA
kC2nwIJff4uFbzAvHhe9D/wVhxdvJhOUIuXwQPJquRI4/Vzxzdi8ZnxMUWaRtFgTiF20URf76VOK
evUHJOmtuzabigZlOsN0g9SbPGa21DvgN+r91Fv1C6gKNmSVSRFHiZjUx9fe99LTfwUR/KJIKywg
zjnpxW0/WE/BNH2x6dmiYRwXcflCs7NQfnIrVZ8iwJdmX9sZ5iUMVgwxQAO1yVmkvTl0mevtUFzo
Pl7vloWtYV7DkDnCd7oag3lof0yQw9cyHNegzkttz6Y5y0zsCDfrQTTVO2kgl75YGidv13/50hSZ
TXIAKRAXEpgiGkV6KbnJh3KPQRRa4mvustjp/ztkRt9ry1FYzlnkwXGAs2g45s4HhV56ZQ5+vtvA
mfq/DyjTKnfTll/ceBSqAcrmw3LEBgx9bKVWExZ26uKR2fZ6hy18jnlFAu7TjMkYT8s5jNQg897q
1Id0yUpW8jwLX2SuUvUBrsv9Gv01DAUwgUO1ZXbdhFSMj3wshpVOW3qN2USOC5FXbeI5Z+dy2Kvy
4NEB6sI2ZuUtltq//P2vhaJmfTM0Nt4CZ4EwQzWul1eooFtjJi2su3Nl6qhGC7UnrTzLRr41pn2R
LcrVrn/hP8nATzb5+VkCnuVD59ZY5Ea33xpFEQjI429eClvMAJ4PfQX8YQHmbRWoH4PJ70g2fhd5
/MXD/hyFCkSED0oJRphGUOWd9GlxsoBv3lLprInIlsbYbNa7vg2BjMZtZeTesy8uWyJs2zO39yKk
575d78elbzSb+LITVWVP2BuDITto0SJxlq1EORZ+/1ydilqMpJz0RM8ycUI5oKrdj4j9O+7XoFkL
a8r/aVN946KYNnHPE2ufJTA3yvb2fVfeVwWcrByQgetkJdCwMFPm6noySWZi8IHPBcXyhWA80nPI
Ku7sov7a3mfP5joqi2nJ894D/yQJS//VTlcaXvoMs0muk1gOlVsQwNiEj8prKV8SEHWjCcK+XVCU
a6y6pS66jLC/FhOUO9mo18QLCCje7OI2wX8me+WUtfSpZyEH07jEDsTgAeiHw1t/E3MRmgkMJpQw
0+qZqHJzfT58LnNhbC6tTfNGoDIPqeQOtpz7uAFpKLaL6mUYCDnYwFynW1LGZQ6FsttFmWqE2Fzk
12th7IUfQOcri+c5WQFKADLlfdjwiBi4pIHYGcK8AThUGzVGa2vY53OfzhXxUEN7GVgpwzkPQLpP
zAMMZ1fmy+dNQwjx38HgNUiNubxvz7phP8ZR/NDVmt3y0nierVilM7gloRgKFcn3Rt+R5MlXT06+
5t2+8NPnwmCrF6jcHNC+T4qolKgLsVYOzwszZE7U7BgMhVH8zs5UZmU0IdO/g0sRi2CAWe+uD9+F
eTIXBiOqDFyIidtzFsiNbT/ErHoh9EE39t7Sp+CrJ5O5RJiqisreD9yzDIYIdZKh7H/5Q7K9/hZ/
euSTzX0uCkYV84jjLnalemM/s5MXlafm1f/Jz/Wx2boPJnK2xVY8Z4/BB3nmt/TU3eQH8Si+y+8e
264hPpdGwuXvf61opUy6MtNATLpEvpR+e4tysJXjy1LTs/UMSM/Y12DlnwlrHm3VfQvUmjB1wTMe
J93//uyu7IhsAQs8NzDhidzCr6M4TdrnvsgNipHhfh75uUIdbjVM99KHjVHeDPY76EMoxfRwGAeq
NtnAucM5WZVAGDMLyu/WhMAmLwR4cYUTt6HxWvtH2vbDrtGE3JclEBl9qwQqYBM/cock2NBMdF+6
AFFnNuep5DUj8OU6m/KX5XW7iYtNY/0c1Zou/PNFhc7PKkJTYDv6AEjM6rbN+Va741HAQs56vz6i
P2+fsdl6OIxEQbMf0/OkNwzVE+hWln+kY/+1MNMf8vlfQ7Vux3byBqTBASu6pxJ40r58vv7TF4bq
/6mooQrpERBD2nay/a1UJtizSU4rC9ZCx8xV1G3aDUMqPX1uC/JNx/4hNWkWtvn4WJfu9+tv8Okz
KJ+ncka3ymzHNWA8SPNocxKV2FpzP92U5uf1J3y6suMJl7//1f2MJDXwNQ4QHtNETvk0NftgsuhW
VYW7coz7dGXHI2aLkZkI8+wpGc44if6mONBthlSBxte2bom6CXfYILuu4a/XAAP6tbeaLVJtgiNc
DWUPxCi+te3T6SOjeoiKVq4E65c+zGylUtAjBKmHt4DbofMwuaV/X/dw3c5Tu9/Ci2/N6v7TIYy+
m80+nOegMk5skFlSH+YF1pZw8sXPMluZsId3KcpXMizkj4H7bNUKMoonG0B+Gjwkbb/yKRbeYJ76
AWUFnBtU6p+tiZyb2n1xLHq4/pWXmr4MuL/G7uTlQ5a5DPWjQ3vjVeSE4vPH601fgjv/t41TGBH9
t+kWHKUCxfb2CUovNoF4UfegKDSA7RA73fO6gVksdqoTVhf5+49m7GvPnX3vosywnGPLOKEY/XVo
cYaTrAY3jBNQcoezNbYfJOeAviqyFnH6NFKOV52NA+gs8M1NQ0AHhBtKNQwynOKCoGx8wEN55+90
6a/tVgufbB4yt8e0t6HtDk4wwbofkhKRRr5ycP8jqf/km82D5d0oAYdmeBGI/Px0K7pt94qg/8bZ
lH2Y/AI7rb6rHsY7sU3up4fr32thHZiH0KcxLicSj/pMjH3MjE9vHdsetzwd6k3CtLW//pilbrs8
/q+RzrLaaTTsfs+54xLQpiv5ahX22r1h6SVme0AmYzJcfP1OIvc+cpN3hywhx77Oza6nxg+vv8Ol
tc8+z+Xd/noHhNQmAcoYOVN/XyX3Kn1Q1sv1ppe6ZzZrbAOk1hQock548Sbs7BnBtM31ppd+9Wx2
+MkgAp769GQ84Nj6iR8c1orQ7cRKQeTC9JuHl+FeG7eumWD8h6r9zvzoszoM4u8EQV/bW4MgLXTQ
PKpcED+OLZqgg6biMW/ksc/AaLneQ0ttX17sr+9qD5MP9gufzkybUJf/kjFdaXmh7+euWQUb00T1
ksCNsxxveobq805R/8gTRlfiyAvr/Nw4K6fAkraV5ifdCntT9x1oL5OZnE0hldg2fpHLSOU/EgSc
JgWF5vUuW/rml678q8s6mei0IIKeeiTqI2YKEPbgPtbW1R3okMB22O72a0+aHYRSj3d5T12Yywev
o/e7l9NGYZy56kfWjF+bIvOwDxBCcTb5WYDlo+t30+hmIRSh1U47iJ5efw33Tz3EJ6vHPOIjnarw
R4RPzr6VFDsuW+/U0kr9CwxTZ91MVQZNqEZyHhnLpCz2XkaKQ0OhsI381Buz0C/VVIb2xBX2hkad
Yuj4QYV3HbTl622F2MMHgTFxCBsgfyM6MTlAYAbKhHnlxsdYEdRb40tFFSftpp9i+1+nJPwoKM7n
IaFZcGe7qCOiQZlsCFAdO9Z67CZLgWc0oBDtWtPB/LEc/Tfe5MELpaYHxWPI3GeUl+S7kcOPO3IK
ZW6toUxuGIKSyAd4stvUeRXvoaZITkmbVj/1UPU7IbAINQ4q9UHpI7sgC8SOxZN+Fm1f7sesm/Ze
YaltEqDxkMFw4lBT6r9C/Znctn5H4HFjD7ctHAxPGpiqDQRi8DLIYW9EWq5Dodr4YCW+RH0cBYcp
DSyUz7vTb5xNvL0LgQfisUkRTlbrvvRFac4W8cgeBwkg1HPWb0Yj4Q8J+P+udQZ5Y0EYvB1ZMj53
BViHGvDQJ2YlOZY8oJdOTeKy3ahIefQAsdvyzHW3FeJ7m4o6xQ7zE4Al15v2gMnrN3UhNQKvmr9q
z/ZPWuly5xS8RWC4zXjowbj7Z+t6w8YedP2sXAN/xrSCG0ALR3uoqLY974vjWCHoA/83bw/6iN5A
B5psQc/Wdzz36SOwiP5PO2mze9BFfdxSquHoyVJsYpJ0Zz834y0fabIztT+hKR9gxMD5R4P3uhGu
7e3gmYhy2aHDXaDwIweqDAB40gertNhxTCxr5/PyV9Jq9+hqSZ6p07wUomgPHsnZPzEQexIVxar/
YMz00dCBuhgW0BypsABtPIqBuf6tTVVHsHU2x0KheDeoRbYZIA97yN2ufy7bYLzTbcm38BmYPqRL
q1elquYuGbzkps/Mb+OgjjwuRgCZGj9GB4zpbeM3r56qM5Q2sx4fpCrP41jVdylFPYwF68fQHqtv
vqvTO67QwxDGlscYLR7j2un2lUA1VlT3TbGpA298g1HAcDJ2RvYUtXgb+FyZiFRetgMR0w2ruplA
Gar0vmaT/ZOVprzRWUUwfUz5j9XY4sjNCLkNmLt7G6f9bUZJvO/trLxXmD9eVFlTfaNdASMe28ZL
liqOMKJr1C+DdgrQANsMZQMafud3D7ygJJychINtRcHPc8r04KYyiCSWlJCjMAIiUhaNfKxhlD4i
CKm9tAzjmgfvXu0hRgeG9mPntnCqK7pkA1tKdfBGSrqtcvkQVXU7bV2BCwGIYJ0P8yEri/RIYFCT
BGJ61IFNHgqNaG8ZVPVp1K3Zl3bjnFWW/xvb0jkFbh5vEluXG0BrswPcFFgQpvxSZ6L9ujq6aurv
kAXJS9giUP4OmilIY8yHDSAtY6QPq54Hh7Eu5HeKAhggvvB9HkbUVMpN0zFkNSALpffBWAV3wuHJ
d49a38ay1D7WDo27RoolZCvHAi4OyjQ3k/LEXjp4iFUadVvXcbfzshKhOIkQhFSDccKGVdMDrCZR
1Se8aUPguAb4uuq2nKca3qDuBLNh6d8BNtXejTHRuwIVNrcpFfa5pb76hlGdf4ttYr9i7AxPHljD
WE+tpnFDPkDDE17KmZEx4XAc0Mx6gjK+fvdYTyILWouojLv6ho3CtjZwHY6jurUH/wiCnKujOrD9
MMlrQCsDk4oDHSwejmOHuVmylL3A4BCA2TThqCmfxu/NoNnGS7EbWBmPYe5WwJVwm4G7hKkQAz0H
Lw92EDWQG14qhqgF7OfAbdu+R7VDuxmBO73LvFocTO9OUUb5hRzGnPIwms4B5iwn9wOoiQ9A3wJ3
Ok3A1VY1hmmFuQDYcbODg2e7H3AWz0IRo+Y97HPeHm2S1q/CS2C8QYrpVtQZzJqynKJKSQbw4wJm
eizH/j6dVLfjHW5uaU3ofZEmSehplvzTACC2qzqV3iVYceDQPNkAxbpVVFR+GQL+FZ8Gm4CumJHY
7LKkIueCc5yBcPwC3SAW7vDAx7Z9koUWz6Qt3E0lc7lVgN7eqoyVL7IYY1DMQQou8sIrwgGj56gq
QnbFwMiutsGIbni2yRwyHW3jkO82dAiHOPf1pjI1v/NlKsPAdTpoiUdzG6SGl6GXDcU2mxyyR1RF
geiWJKdRTNUb0jPlVgDBuAc/Ntj3Jhjxz7QJU2qcY2Wy5qWyC2xddRU/9cKYn+nYZXs3KfxHu9Vm
L0aVY54Q5KiI6xw6S3nHNGDZfdxVzU0n6vLsYPH+sFEW9iLa+tcoGD3mttf8avoB5UCj0wS3XTOO
dw63mh+9U2cgHiYdyviSfsedydz0ZipSdPFoXyjFCpt5QdwCCzhG0Ra5S1g2dL2jNg71rHddDPlz
p6r0h9Gi2ExYFu5Z0uYfbeO1IRCEMmJkYuhJ0ry6NWtjZNR4vPFpjY0lzvVNCz3Wj26aLgFuQ3nk
VKmFOPDlMNZ2untuwaqMZAm2oR3XbD8mNgd2kU13cV3V/5IObomFG/hvkEfnm2LsUbpM0uw9Adf3
JnXz7gnr9nSDpRf0qXhyn0ph5I3CEncQlsV/24YwtalUy05+j0OXzAPgL5sWGEpJxCFHBP+9l5a7
I7ISx6qk/aHrRgR9aZ1uRnty6KGEZfQGnjr6lKeNhH1qgAo/uBgDA89RBXd0jYhDy9XAKsHoHm+Z
ywfDB2cl4rNw2Zin5BundUzDG/9UZCwFk8iuNkxZXQTf8XolXrVwz56n4vXUKQ/pUX7CPDy5IkOJ
O/YlXVXbAFDTlXj6QrR1no13A+M5qm8I/JZ0EPYtu6lL6wZ42p1bpkfLaV0EJuyVc/nSG10686+L
DBNNgEUUN7SqtW/aQh79BKLBrFDH2CpXYuAL90t7dlkCFoz7WVcD22uZOkxa9wCc70pyfqnt2fVI
2pn0M5OTk6rUm9I+lpA6WDOIXWqc/bdzwD5lZdApfkq9VG5M7ZpTV3fl/vqVaKH1eWLJAWvYqXLR
nR1tfS8M+6dnwUpIYmkqzBRv3kCLoRYePTUW9IAg1h7rurgjefPFLzoL11geqXxvkOh1F8x/M45D
qMTwlVQ15XPwlupNVYgSxz8cheXOyak8GGbct177/cqoWbi+z/Ps5f84u7LlOHUg+kVUITaJV2Y1
OHYSx3GSFyoriE1sQsDX3zP3yVGsoWoe41Sh0dKtVnefc/ogcJGtgYlZAVhxZHZalXePGOKrYM3H
td2SVjVYl151p+jPWhpnojEeUzvQwoK1JIwmOaIlyT5eP0WmIS5TfGXAbmtTL6gmElMA6mbyc6hn
MLoe2rDaSEAYjqlebg8yGz96cNfYbhEiDfJ+KOltx1QvtdcKosCi7kiSVS8WbqOh/zCsWwUe0x5f
5vNqYTqe9itKw25MfV6AIwnXVGH15T5ty1MxQAiiHZGxub4JprE0L7TUVZn7I5JQmUqhI+ezk/Rq
6HE0DehPoP0mC9bfdjvoFfYQyHWWhguJwaAb7oOa+7vKAYMoXs4+VCcgNuEoJRDuUnt/fXKmE6YZ
O6KnxgsDEBIRYkFuBHJu0Tp3L+j0SAGuLzfy8IY8nl5FLiH/MQ1NlsZr9lEKB1S19r5ev9RZHc0u
P/TyK5k2UoaG3dKryuAWU11LKhAhtX/c+fM4vvfrg8Je8a2Su8H/6pVlP616qgarTqBXfdd43Y8w
lXshgy1pdINN6pxEC02zwgbsNV79aga/ufMi1bgFGzEtz+UcvDIcH9RQPHSQqCsQY0YOFSfqyruC
8ANAZs+g7d5wwqZFuvz91TiNtUqF1wCJwVb4WzjWEx/nc1uKrXmYFklzAM48d3WgHBKDKkjc1cjZ
PowTEhE3WYVORNSXUPzwECHEC3DNrar3pPjiKn4Qlrdhd6b10aKPtgktP2xsFi8hO4U1+5UWAMQB
ibURL5vWR7Pr0O0K32cKRFCdjNXUnXLZ3l1fHNMR0mouAykdIleC+ABKtXb3h2d/KjvbrznqOhtR
giFK1vmI8JhCGsFZwaUKlaQDD8n4nrlpmYC/8ZFm7dF1s/VggcVpYzcMXlAnKRpm8DtIPFTjxp/3
o/oj/W5v8+8j0hjX18yw3f+wFAWNpTyBwuoikTdAiqJtf/vi+/WPm369ZtOuY3mgQXEY3hTd2S/r
Z6Rbqp01dY/IqHiH64MYDpROUFT2Xgt0pUdi4QwP1rxC2b68sZKksxMhCzWywc9Y3Hb258yyPyrL
2sktWKjhvOrERKHPhpZNlZ3IwttBbKmMENcyvFXtO9F7aPMtpq1im2knNKtmhUcWOaRrAn3XsLUO
Xv2DV1OE9N/GQTWdI82sszKzO955RdKhcBHSb878UEB94/oWm369ZthN6XGkptDBUuXpZ9HYwAUg
GV1PSN2EOShKro/y9hSYTkxk2dD+TTMwOkAgoz84Dv8gFt9BCnHemMbbJ5Xp7ES1DRVfwJdJrFJx
p+zhl1WwjSaGt1eI6SRASM3JpkXbYjz73r0HeYiFi3s0DT+hrPbn+vK8fVpZeBn61cUp+LRCrdTp
QXW47oYAlc229Z/qkj4N2YJwqSm2YCCmdbps0KuRkGcu0NJUA5mxtKgc9P4XYJs23pD/K1P/WxAE
XuXvj/dQNRBuJfDxAgpq1byKyBbeeFjy8EzFdAf5iRO1xOd8Xb45pHmkufsVunPvx9X7EPDmw1iQ
p5DYT9cX9X+U9ls/x/3759i9DQEK1K3icmLyHNDUR46+UCcfDKYPUBzIHpcK9FSpJ9oEcJsmqtDA
f2dnrvxOszGEauYsd9CvqyFMBM2SxqqGZ+WB5gSyhRL/XoT35HXobBnlMu9KW7WPnjM59y7EH1zP
VjG4AR0JNdWwfqTIKd6rZkGNrs2QM8ua6sNKljkSssUu96tzqooiPWIFFQTkZPouxWsmQR6EvKtc
X90VeOVETt2SI1mly3d2OEMWxEXBZ2VjHSPtV32tWjrsG2cloCKHqhwc97rPCtwGbUVYUljgRIZ6
xXRYU/xHyTwwzwzwjGvYZg/lHOYvqSL0PAWzOCoI5u0bD265UOP0AL3ELfFl0wnU3GXbzmHrhkho
B0796LrtnedtqX+bvIzuKCsQYaoA7SzhcLK8+4J+8OaNx8z/r5a3DpPmJ1VXEsgH+F0iY+/U3kPZ
oxsi/56eQcx+aM7OY3mXPgLpCNXN4/yufpQb3scwJ51lKcRLDZ0OEGJuWUXaQ63qqY5kT7yDUzLV
bzx3DZuisynlUFxBz1QOued1+eGJ5UvV5jeBNQnTqZRQmArC0qdO3K8WVF4Kz4pS5S2HUYTqgOS1
vXMHysDaAEzfdct/8+WJ9uiLm33l5BZIZ/pDgDwcYX6A8mg4PULlZz2gbuHu0bd1yv+/hTIn3I/9
/Pn6oG8uIQbVfHjndoGjmNcmqiXfhjr7RfhN7wZ8WnPa+KyoPbTsJhC0+GGjYv8hbEX9PpCLON32
4y+TerViNJUUtercSfIQmjzSopBRWjd2483LDb9ec8MNtKx6ewGCQFkTEAPFXpUDGMnwUtyrC0iA
kQ0bfdNUMJDmWUD+5QIjCOUwKBZySEGGJUrZtdqRbNjilzdtsuZhRroCCoHrIxl9/kyX9Nin843L
pDmYcOFj6pMVZH3NL2RjIpBeMQvdVcO7DHXB69tsWCH9idWOjSyb0CYJ4KbjHmqTF32qursbebeV
yLgc93/8pOPorypqcQ/SmhgitwKKct9UCJS3KnEmooEYhxhAcXrbZDQrH2xUM0Ge6oH0KKWfFUXO
N/WGNJ4afwsqb4DPOToVrI8Ld6wWqGlxZWd3NilGtPt700sJ9rsThI5RrZx75w4PpexuLnPgsKyh
3ngPm1ZSs/qUCy6DFk18BYp5pT8l6+BXUUXyj1yQjYyNwTb1RxhSQM7i9JwkQCEEp16ky2Ho0U0x
qYUcJpr3L4RZ+e/rG2ZCWeuPsswOM9GFnZeMTPlPfjC2MWKg7CMjfIj9Au3VBEpfS9jzJJwWGwGZ
pDUansuQfqigGjnfeHI0R8GqMrMKNKcmvjXt7dACc0CzK7aAxKY11XxEOY5135GJJJX7x0K1cloR
uIFqQQbf3bQ4XF9LwxVna96iKka7lG46A/1XvIfQmHWXoVEGhCIn3/EOdV+dPD59nWsonVwf8G3X
QfQXXBEMC1I/kiQMXulQNCyFAllXoxVPyhuH0LADCG1YHfrTmrDlXEBJN32/Zhtvgbf3BC+cv++3
tZE+XVtrTiYZHGipjhCw3juj+D4EaJoACH7jZL1ts+jc/3sc4oPNvIIkMAh6Yi7qaBnmk700+375
cts2aE4hsJ0FZxddw2NuPSFi29eI+4cq2LggDGxHRH/CZeXoWSB4gTLLxP09XeVydmsKqqgRHU+1
XbU7G72ciTs57r1FpcpwxfrFgw8qJiQMhlacuiL3bjwQWuSgFuWtOTieElqOfQSJ6oNboJCA7reb
7lz0bv29XUBg1gFKn2VSVNPOmeVBeMNxgMSGrJsHhYanjWPxdtiALqO/xxndpsoaoMsTfwJ/Bei3
98Ck5fvrR8J05jRXoCYJcUIL+SdwLYPLAXjAdjhLbJdwbqrJOxAc/Pv3hyV4xEDwtSYDOmEkw/1Q
bIUkBsvUXx6d41mU8QuhgJQHv4D09PSMW/cwQ4eRFxvH2uC89CeI11lBI9wFLddLt0MSLS3syN06
pYZrjTDN6LnblYPXgb2XrFkfS4CFcoi+9hYUNSceJpZc+DF0R4oeNh/Ne6vn70MmwJY9UmQ8V/+2
ZwLeNn/vkis7H8SSOTo/2s8hKN57crI24QqmJbwc7VcvBNuzIEYkEI0MpYMmxioi3id/3Cgbmw6B
ZuhzWa3ZyC49K6pEw2YLgZ1Z1iyqGrQMyjkEfQG6Om+zF72rSC2QPWjrfEnYpYVXDdxFn5gU0Zjb
u6CATv11szTYvN5ZFHK03IgxDeI1nMCOKz1Q+4feRtxm2g3NcfVFUY1cAUPASIk47esY+FHV3xZZ
E6a5q4FZHdhnEFwU0jkEYXOS0rmr53FjA/7nsPz3jUB0wlowlLWLPwYqyalv/Va9TKud1yMW3WUu
ItDOU8s3H3R61XFYCT/mrEbnmuNleTK4syyhJtsHLELXr39UJJVxO6IRmVgulBMoCrWPXg3ttbmw
GrlDp5i3t+ZJZrvCH4Z3HV65+zGvxB1IWuV54WVwrJGcu887AH2ks6Zf0kGtT7RpwY1xSVNNFaKc
C4voOS8YA5jAQbWIDhf6PSRKXpqm8qIFC3ZeOyvcrXXb8V3JqfwEYFJ3CJR0foiGFU9D27bxYon2
oxxR2e3mNb9zXTmjIcyd+rus8ukBWBD2bqIQeHaC0DoTavk0CuoqjNGVSnfS5hDMtSp5VLNfgLsA
gIFTw63mNIgcDqVP8zaGUI77HXo2NNtXlSrlqQin6RaILfIq2j3AZkhMiwUyqiv6F6OSgo6Zly4y
iGVR7KZu+HCT6eg0v/1CeuK3/pwMAXTbQAu3AGk5bWSpDdelzvJb5+jpLEZ8vJzglutvS/4L2d5z
6NuH2369dh3ggVaIDsyM4HxxLlq27fs2p1taPwavogO3c9enRF0YlsZysg9VB92A1iqLjYDL9HXN
DxeCDKWH5EPig1E1Wm37Sz7Pd9eX5X/dujesnmo+CyjdrK2gxpuknCI1w3u5viekXj8TL4Xr8tvV
2jVdzT5ULvUB6h3ms82K5tx74cojdAL6UYfeSdDsFe67wZmBuFV98zhaK9tNpGLnyRfOOzYV6q6l
obPnIRAjEU8ba8PpGm4pHfi9BKC46atAJtWALthJBC8ZGe/XCsU+SlsAZnK6cYQM7l0n/6UQPLFn
oCYSGxIRETrOH8qQAaehbsKHIVepGXIOBQ6rmxdo/2QAGJfEVbu+T4E0JSOu9usbbpiE3vXKrNbJ
8MRH/4/sEOt8ruzwFHbLxlE1ff3y91fxiGgZL2Z4T7C/5hEn+bmz79dsq0hh+LrOX2yFAApZKp8S
0Gp67rDv5++VZBsLY/BAgfYYzYQjRD+pNM7Rajn7IMn1Hyakp6F6tzGC6edrLih00sZFWahMJNB3
fBz3Kv2o7Pp808bqvMV0hbrMtCgWe7gZ/R5dlg+2+nnbty+e6fW2KpfUgiEL6rdA1Pnusg88MUK7
nW78eNPiay4OSDe3sTKXJLZyI7qWcValO7suzr463TYFzc9ldZ8OK1/g/9U30n6xvBhWcOPGapEZ
GXlO4UiRW6Li0lmlIHY5HjoUvDcGMC2P9pgcly5fUGgCAzBl8sRHAghMNTXHPmvTCMQDfCPiN5xQ
nXRALXOBiAd80VPzldo/fXRdrVvhq8FP66QDHaIqZDMRpdQ8/4bCUyI8BwznyCEiMZOL+nDTPus8
AwGexB1vgRInDrS1upBkL5IGzamuGygTXR/jkvp64870NUNeFRFBO+BhhLvlPK8yQRILaoUSuDHL
gVBiZ32z5LyxJ4ZsN/Evm/XK+AaHFDxgpEtsi9BvC65hQDctWeQHEg7dYz7VckemfNxlyj94VVge
fDlv3a6Gk6djChxQapISIXZse3b6MWDZGnc0BYRh6OwzK9RWN40hxtFFe6eKouFoQZbRQho46lzy
o1zoRoxjONW6ZC8OdMB7O18TTxBoGXDw7OXlJd7ZAl0bFknnNIZ0OvqfLbzMxPquHH9ZwCvby0OZ
9vvr5830fc07ukKlqYuGJiiKTt+Cqa4f2rqyDkCAsZ8cqMuNY21YJ9/5+6ARm3SKz8iHVYBWHaoG
cOCp7fzEs5ytBLlpCM1TiqGTarEwEyF+8YLtOyeLcr5F0GJaJ81NNnxsMlvUiD46HqcTfQFy+ZgB
u3KoAV2+bZV0Ggq83ZrG6wGb6Cm0ksmjBH++oFvhmcEOdP6JtfKBgYGFx0U/AXmbfwiX5sf1U3SJ
It/wWjqfsQT/Uj7XCBBE7nU70ufOWdQNyNJp+CFTA/1W5XkNQGjRHkvRdbcZn05NYVkzGYUaw7hS
xYNTdF94uj7aQ/d8fVKGLddpKWQ2ZA1u9TWRwZ5V+Qerbr+qokBj4YbtGU6sTnDcgMqogZQl+MoD
aGbMYxaenB7gUH9ct5hTDHNwNfNuQIIVVhk4koZ2ugss8UdCfWqh4clu1Nbta5iGTnnq2JY9rx50
RYBsJKc6Hewdr2aoctTZlm2bpqHZdkjntbCdPI3BHh+laJCbSBHlyByOy5ZqrCGG0CFLomsXSdC1
EDfotAFN1t4O7tP1qZoEipKfrp8ow0rpmKWlGlouHYwRruOhbuy7JqveN2oLMmaYgg5VYtABEOCr
XhK7aO2PNvhuwdpQ8o9DLcsd8LDd2app+XJ9LoZARacKLW1IKneNArCuLT46zN3xwM0A1IeoyQSY
diH9P6MYN/JDppldzsWrOGWdi8qC6mSVhOBJSqD9vkaDtJaDnc9FH2WQD3+uSkJufCz/A2oai6r0
RYF4snEhMUOch3lynkEq9fH62r15nKGFrU3HomkJ7J3lxrz7ESC92VAapXkFTOhW1+ebJw0jXP7+
esGmqS/BROLFkLcO94PX9g/QtrSPTUW3OCPf3BMMcblmXg0BdOtkV1Pqxg2enZw+sODOWb1DbqHj
Md14u5nG0NxXmqHzprZ9N4bAKNKdc1mqPW2q8uMS1GInJmDVIZOxpdRoWjQtSBlXsKWPjIikb0Us
UZ0KpwBEMMPGZEy7rjmxymnmoLSdMGa9c0H0hxnyFwxdFxPQ8IsQ1em206WFKijMBm0GUplYdmt4
dGX6aWHW+yG3+L3N5t31Qd7emX+EZ4M6cAI4eTcGgfoStXgPFZb3yx7pSaruhRb98fo4b++Jo7d5
o6dvmeQ6uXHWyt+O7ezqsviupuH7bZ+/TO/VIV4sMKbQHEn/1uURGA+ipX3Hya/rH79Ywj9REXH0
3oAmB31hb8/osZynuBQ5uHy23jSmZdHsu0MTtfBtLL+dj1+tzF52tFy/opCxVTMzDaBZN5vyLh1K
dNa6E9g/2o8jKCkLupFXNX1cM+sgdEVQ+C56WbIHR4G/ovGOlVXeeDQ1M17yKS+WVYikzWt5dhbc
hfPainuCou3eRTx0ZIJvykW9bdX/yLsWMrfL2fEZqn7q1+A4905RgvTFd79SAFaj6yfJNIhm0kgM
86GjYDhMeXNsFzuM8qBKpnD+6Y83ca6Tf9RdBzZ24zANAgmT8IGU06eGk408g2G/9ZJ/BdiPL6gM
Y54HUbnYUYkmr9V/ur44b2cx8Mt1I3ZIZTdkshMr589oyi1jDzxIGbN/ofVx14PiDW0tByBufyxV
c7g+qGFH9BaAkJdF1vcUvXr+DwWKo5xBHKGozo7/fH2AtxtzMKvLYr5yTU41lpW3wI1ba5PGoTVl
Z4XH06egC+UDK6YemhUWAaTbddGYGNif5mZFoCIc+7NtNdV7OdvNBtr2zVgPP0VzBipc+gEERh16
kOad7/UHHqhI9QoQq/UdSX9Die36pE2rqjkGWnE0vgtFYneCNGtXBofAHZ/TRb2ktB1vMyam+Ycs
zfwc3DEkHiVffNAcBeFjoXr/RIe53o8BOGU3pmM699qNn3eVwzgobhKSOgr679N+cbOvjj/e8gDG
vmhuYQBTmNPZhMStgCA6ZVDaa5og22VNX/+8viOXLX7jDtMLwGM6CnDmNW7ci+5Xz3gCwp6P1z/9
ZtKAOHrRF0B+KvO2TvE2navIU9VuhSg8n+UjHdMPRLBkKqff7rQFTzeELHodOKjdRYDGa03y6YUG
Q+RAuZ6xx8FtD4S+XJ+TaYzLwX5ltH5TWSgEl2Gs6LJPpb9Dw23kBH+4CiOPyOP1UQznSucLV9QX
doPsaVx4690FWRQhunsJU9RFrw/wPxXBW9uuWfzs+h3yOT46nObZJvu8VXxXDE7znKf52u6WxvKi
0ZVgeWvQDBWBdSZ/BJO1+362J8CWKN6dh8Xv/FiA8ysJ08Z/CgPw7kTzCmI0SmX5mIVpVeyCJcjP
DQ35BZ+W3ZTqImid+HsblNNYtT+N4FInxbsqH/duuZUwNRiEXihUgSR+YE9OHC6BfOQlKY5DXtxG
Ne7olUJWjESFM2+TOQ+9u1FS4NacLn1/fVsN7pVq7tWr27Yf7HlMxFzfs6VW0QAmyiwnn1zSbSnB
GhZIr/qn0P5Uw8jahFVyfFhyL9gFQ7F1Q5iOvuZSy2UmA5tdtKs64R2EiD41xYWnWz5fXyEDf/U/
Krw9ROQsZ5rtePCEfe6qOt+D3VwcSUP/kD7jR6sEIq+8tI+B+Me9y5vWO3tzap0Az/sFbC3IA8Oy
OIf11H/wAXz7JJZ02vCYhntYzw/bJfQActHPaA6akoBmF4q67lM9ex9YSvZFWfT7RiH6vL4WhqX+
H2X5ypeFAu2+A11EIgYUZYrgl6rbs6BbLaaGw6gXlbuFQ8LSd+wYj+L7rPm8hJ8DBe1Oe4tv2fT7
NR9GAD0IKFndmNVT9T0QYxMPMyhrXVV5W9qgpkloFjVxWclJqSEBvRfU7z7Y5L6qihOVW9ZkuFAC
PVgZOPhQq2COswWSlhBygwoat9nOzes9nabT9a02TUOzKtC/NiW0iZ2Yy6LBcw+KOBM6vcNqimm/
bNyNpv3QohWfu+gjSOcBsJbp/eAOJxuMsk1dHq/PweB39AKzw6RiHO3r8TT5CMPLZBBbKvSGTdDr
yw1b8zwkQ5M4WbkfSv9nMDAR9db0u16Caic9tuF+TPeuXmJerMCqJ7A/Js638ct8DOLjfCdPJEkR
Pv4IPnlPwWP23r5PE+f8VL3Ln/mP64tn2Bu97Dys0pqWBuNa9ScAdnYl6/eMbyS+TDtzGfSVI+EO
nUsqBplksvhaKv8rsZqNQMX0ac3GgVLOmsxFigXEYo/QI/vIAmir3bYmmm2XYMEtSL60yVDI+pAT
8qda2yMMUB6uD2CwOr0oWqBwzIDRVrE/VsFDkbrrR7sEDXSzrO5LtgTLxiKZxtGse5oWKiyOPjzS
lUlYkftiaePJc49Nbt0EWv5HANau3dqxQQaZ9P2w8+r6c++2n8BBvVUGN93LevEyREt4daFlSJg3
fUm9IrboH18VR5T8Hrp63lvQmEdAFqsh73ZBLqKZQafKmqLRbnfUVVHPy51N3ducjV7wzLhdzxeS
4iQrVQwG7FO6SWxhMEW9qkmqYXRFiAhnCrLHxq/f25l1cLj7/fqhM31eM8bMy5Q3SDSWNGNT7Chx
n5catA15vXUUDM5Sr2oCbuo5UOSAtS+PkFpEUhX8vOmR5HnkWdn+tllotpn1U8oqUbfJ0shfjR0m
4C19XEY0Zl7/vsGv6HT6Uwp9ewBVEIcX3dGt+sgv+IY1mtJVOou+QNZ87dZeJn0R/IRfTOrQes5c
t9+Nsjx0I0SmsvFT35CjqPubGgTx0/XLN0vBj1vbdcJWcaAku1+G+hx4W8GcYb10AbSiyOo6xYMu
aRv/NIZU7qxQyo0VMxxZHb8xzeAVV8soQY7x0iw8CuhPEKNf32hDEkIHbWRlyUHvi4uvbBUqcOAH
4T9w1QMYEq5gYvTG/NFWgXp2uwmc5bkzb4z7NoaIOHqz7EQAf83XHgx2IGsFhIGPDwFTyB4DZmCT
o+utD7ytYoGkwSgeSXpjLs/V7H+xyFg1qu0gYzSghp5Gbbdbq+lQ5yWEacHUrTaSUwY/oLd3ccog
d7o2Ihlmaj9nVGT7ybfcn009+PFaZNaONN1w4xHR/MGaIg+GJsA2WRXg9HwXZCOETrdU5kwHUAvC
OwdZNTCZtsk4vxSe2GXItoWbIb7hetbFTmXb1k6T4WrD9ex/tyZqn31eB39Chxeg6wdh8PWjbpqF
5gIqgN2duYbfUQ7E5dMGpKkcXPnpRlHH4AL05gY+tSNFu0mTABF/Z4/zsXSdjfqB6dOX9/CrANLN
+gDJSrdOQqSZpkZ8nSjf6Co32P8/bQyczOCRh18Eo2RwVCvbQygvwlOF3Ger9aGbqHWa19A/MMpu
DCx1OlY/RXFecWRISGW5kb3KPwMvKjCRu1tkpoYjpTcwpOhJa5y5u8ht1DBwcazouxGt8ymocm86
THpTpVvkgcsWopLW+dgBGpWGZ6AlNj5uyHPoXZX+KlhdukOdWM23eZiji1Sy51m7on+mALwzZ8Mi
TOdKs2tZTWzoqxDj+GQH0vc7FrgbJZP/j/0bGVRdstPi7myPDV4PoSfHPVqLil2Yu24ShiTPIB1H
3Cgthvkd7ah79sMxPc5V5r10YT+eCqagPA8tjqgYQJ7akNr587/4vFSgiVUg3HiCKKH7NQT3yoel
qcZ7afcyLrsa1LEutXcdLwFtVgjx1TRD2BzKq89Iwg4beUTT/mieZBA+LZCMkklaVkuUZ/kR9Du7
1FNf6RAkfklohOz0bQGrTvU6reC7n5e1ThBZ7vrUP9TjuQbHyPVzbLildJpX1sGf12kO4A2JHdon
HQo1s3chJ3rXCmfjdjKcs3/oiSREZ60Gg4zD1zE/tnyrzcf06y/2/8ox0rGXhfJbmVjjzrV/+6FE
K0YVOcjTbd2spt+uxQtZCLneVXGofIdAAHbM/jwO6+G2xb+M+ern87Um7QwuxaSXEGhQM5SICJ+b
CHjMKUo9713Z8E/Xh3r78mN6vdYdPRnmDDQKZC7Xb6rr8UTM0YYXhfO0RRn89m4wvWK72F3QMIaK
bVU49HlBdfgRuNA6Jk6W71LRB6c0y6uPt01IW7scnfJ5R4HQn93fZSt3uQ9cKRv217/+9gWCH/33
zvRoQh7sAmW/AGx4aDYYvFPFGZQg7OWLQsvDjcNoDnhwOdRnJgl+X+XehRcefd8WUYFnUHsR8rg+
l8uK/OuJmQ5uBhGy14gGbcL5OMcj5++Rm9+IHkzLpDlCKgqZ8sUCRp43T5mFly5BNmdtP+WAMG/8
fMPJ1SuwgCByCkI4BJ8oxC3DCuUplf9wUvfz9eUxfV8LrnKv6oHMCcK4QYvduebzck9byL8DTK02
7gvDDuiV18UNrDxIwSVcZH6J4qH62XlsI+w0/XzNBU4pTYnPQqi8h1CGHQNePYsO4kLKFv3GzzcN
cfn7KzfVZVWVyQ5qHuMs8niSnQsRgPKYjstWqcLgOXSQr0otqwxr245D9AekE1Sk8nT81eSQZhXr
C5+9jYvINBPNrAeY2dC4/ZB0ofe+n3svqtw2hlzdZp7uklN8w9j06h/yl8KhyF2iqgMRuhkCeDPc
h7VjC94cAUTnVtBUpFO8quodEEAb0ZYhp8J0pO4alNxfutKJsSmPnavI8zxzK4YQVY3UCjD1o2WH
v2k5q5cBmhodiL02ltR0tjUXACUZwksHvTGDJfc5/TrPW4Zv+LJexHYgrZVaUCdKJIiwI86LT2z2
N5zK2xEc06vYtj97aE0Z+6Rf+/t5KQ6qTIJWxoNdHezlyRXP152L4WDr9ezFL62s8zlKtEPNIQE3
fcprjiwD7f+0Rf0IksONbTB4Yr1YuQokYEEecCGDy3Zl/SKrMWpDhL5yqwfPYDt6vdJjLJSACIzJ
WkK1EqKW1Z1UKRjEIde+8c41DXE5Ca8cDT5s9e4KBpHCKsYHUgPkUM6Lt29a/vP6fphG0BxAni0c
YmESMncIE9FTeIAyCPIwW4Gu6fPafe7mcFtt2LVJW7S7ACwF7YS2uNA+3/brtUIGDSDYOFd+ENtM
HlwG6moohn4GRdRWbtZkFpoxd5NaPcVLHxEc/dCmzR0IOeadapxDlSsRQYbvfnbsjd02HFm9YFkN
JWtoM4PzV6Ex1XbSHHzE3bprpgGSobdVKpheu1wtUBrWLBAXWebnqU3vS/Sd37QderGytQRLGYQZ
kiDv+U54c+LYDaJFNClsuCmDC9TLknUGKYZWBWuyWPLOd9VpSMnxth9/OcKvbC1d825Ae2WX9BeR
QzACQnLdW39d/7jB7emozckue2G3NpgvJiL3TZV+yd3yo1u66BqZoG5csvqmFAbzNYO2q1lwXOTA
C1f1nZdOx5KOT9cnYTBmvTwJQVloml5awNHttIPG68iDKLdP1z9uWiHNlMUgMoiyovFeCR6R7Bu7
iFewJxZk0diTjfDcNIhmzuDocBw1Aj7Ccu+95O2DGkrk2cADtG9x0WUV2UJuGmxZ78zpIVBO1qpL
44JOBwW6h13tM3u3tkERecX87fqimUbRQnW5dnaPhhaReOBLJGGkfLaToJOoi5uAdoTpdU0Pr8jG
d6QbW/5EHzJUVff+wNJTXhTDKVzy4jZPrhc5ZdjIgflQWxpD9s2vu2dhWe/oZsO5wW/o0E1q933b
Qt4Dvew2RDgKZBA3nhumL1/+/sptNL1Lg3a0+sSd3SbJvInsOyvrN75OTJ/XzBnw7n6a6YyeqxYs
Qj7lR49VbAcg/nwHWqoBD4Ns6d6XLvSwpA0iC+Zn4ZGPNSjmxwYFncIdllPRbqksmE6cdqFD3i50
mQdQQF0uyET2kvXvFKvHmHDpJrVTpBue3jSQ5g9KkjscyQVkAjIbQjyLP/0UlIwHPN7zd0HhNRt+
x3DD63VQIuq19i9VKdCQ72sCUMsMWU9g8KiF6kL1IPBGuW6shq3US6LeCkrVqYAGE1hBrNI5q2pL
zs2wVno9NByrTOEwIHCw7b2CDBrqreBmfeJ8SzXR4Pr1qihCoAp6BnmHU46mwqi3M3FoQ+KeGTQ9
NlyAYSd0amrWNNnkTVmdtP6vAS3MeGRHXdahrTg9oiOwZ1swawOSgukM1V7hdpB4WMakSVd+sjJe
nTI1L78h2H7IeOsm09wGURO07QfX9fL3acD+4+xKlhzVgeAXEYHYBFfw0rZ7756e5ULMCggEEkhs
X//Sc+rRa0yErz5IRlKVSlVZmf2eO+F4k9Y2uylnR2+uOxPnHX3nPWZNClSZ0/YkKDtBfO2E6beX
h15YTrOuS5x5ADHIOeSw/S/Z6HzVNh3BnCq/QMlk42pexXyyr4v8zNou9CkCFuKMHEtvOg5W3SSW
Su8ySzxd9zGGGxzzzk0hco0WDchSxB0DOBn9Hz87P1d7FG0ea+hQr2WGl6zJcHGeA0BGP1TOsSsO
gce3RfqLshH0Y2sUu0vGZLi2QoPsVJ2TOwLSx1HfvuX9cCINmgMuL9bS+EaUEyKNDeqeZjrSpt63
Ncdt8WYN6XVbbZZ1yeh37VCmIOgWzsEiNTJrPXiOo6xag2AsOEqzbb3IUsbaop2PQTjfe6y8qcs1
rtmFvTWru1IRrf0yJEde+qdyKOM+FweRfwHLzOW1X5rAMOg8VEgz+qo7jV5706RlEDsZqB2H/Kte
x+4shLFmNTePHFCPZHN3SimUIslnAlibY0GSOv8xh9chKUOzoOuXUNqsJE4pY/bb5OgXPN1XopqP
a+yhWc6lruI53tD2MRTic9FYz+D78UEr3dzDCpJckFOrQMxqz8BZXd6WBXRNaEpsptWkI9APonlu
kocJGD3US6GyI0Eu9lJANq0pbWgBOTtb9sghFJs5+3V55qXDbBj7wC2JuMzFMirncVbTs5u6K5fH
x3yKoB01DD3NulKE4Bg9eakoUAXv1RHqCiPbKjTr3FZyYDyeecREDGX0qk0ql7UvZJynAxmBjwX5
WRPhYeIRwIt8b86SKWwggiRH+XMA0SLHszRHMzfzSfvIpQCD/VD2GdsLPZdJDVmEq8CioVnRLdTg
E1VT+wiFiOcxVSBNqnSsK2AgLm/Cgkc0i7q1DdHFccD1YTf1eFIzbz9Dkru5zS0rf7w8xYLhmyVd
J8gt3lHsc461CVu0MUO613ua2YrN/F2MDxLpprpMP8KbjAMdj0Mj0o0lCncHViP1iOx9cQNwYLOx
61S/QfidMtCxCpagM6/d+dCpvxmZH200nfgzaT2ysW0FbSi3mvFgjMDB24BjMxA++XLdUpx34V1Q
40S+kH0JXD+4r+9xpJ7tCOmIKTrO6Ju5PMWCVf19Lr2bwob2FQ8CBrHUrLupfZonNdzuyv25NLgR
bIQWcnDhKDywjzl3yGndg1d4JcZdGtqILaJorLnToT7I81F+c/pA3FMqg7Xy/9IhNJwNK1DVQEcU
B6lneiyrZu8ScgqG8QYM1CuR2MLd87fg8m7lnZHxEHR3wymb7zjduQ7f1+rZadDOmA/XmaspmwnK
57lEiVOdxgy9xSk0XR4dmzlb3vvX4XlDk3EFbO0SyjS5OjlOqm8gsO3EfSejlSTcgr8x2Vbc3A5C
agX9KVL7hmaJq7OtW1wHfw1NopUxB4zSPTe09OGEDslySrtNoUvnvui5WMksLWyzKdTSlq5XgQFV
IS6l5c6amunNd4k4Az4iKG+XEMeOJdX9dW1NgIL+6zMatHo2dglVwkbp14o63xp27jqZo28p6R6D
rP952XH8pW/6vxulZrP3rBw3nwLLOYJm6VlUgYwZE1Xiu+ioCfx03EDIM9u4TN5nyHwBWuzvSzLt
cUFJ8D75G8ca7f1U5PMON2iXFC3dCWiO67ZzY+H1fQLspt5VbWndRCgPQ/sl0xugGOQ21w6yyuij
TbqSuZ8tiBeBPTFaKxkvhDiBGdumIa9SNGJ0R6cddug63tddeOOjZtFzDyJS9asc9AZMGwnQ5jej
EJveKVbO+8enBUwvxu5Z1NZO26rjaD0VznAPoo07KdiGucH9rIaVeGdpFuNe6WWmdacgsFBY6DNm
vNMJzZ2jTOtvZQn+d63X+J6WZjq773dOzhdO3tvoKTgCcP8N+kivLqvyvcrGPubd9Mfrx3zlIvvY
UwT/C4UF9MRGCFkdW1ZGSV7aJOndiYLF6DoSo8CMfAmUY7mtsWo1yOAfOloPj1kAiufM6euVR8/H
t1pgQhsnZ1S5miJ5jGj7w+fWjmogFi4b7MdXWmDGuJkarZ4hoXqcynYfWa/ObG8t+YfZ/LodMEMJ
NUiXDiDXOA5zhgJi5WfltiHMj6emdVYiooXz9DcR9e48Edui1HMyfuRDVX4pREoS0XnlwYkQQ1fC
92IK7OnL5RVbOFJ//cO7yXpBphpajtWx6NJhU8jSjpXygoNE/Sa5bgojzijzPhMzKekhIrfQWdxS
5ybtuys3xHjVNFUXgUuukUfPEXzPWe4eXA/VaQ3xupUg5uPcWGCmGoeIyZlXtDxKAs0xPPiI/M7K
kD73tdsgL0YqBO8dRbQxExGtTLpgJbaxaO0A/eNIptURUhF3k7BeMsxyeT+WhjaWLCrQzMz6lh/B
NxE+aNv/oyFPt3J4Px7cN3W/amvOUxf8MkcCeHKcduk3gY7UlX/+sWX4Jp1X11PhZyy0jsNoV98r
wBHSWA5eeUdcKW/7uQFbgNVFdAUXtGAb/8v8VkGZUvhXCBEPP6opfA2C6ZuQ7VUP2cAMXIe+cCJr
Hvhx9Hkfa0BXDzZtCYClbK138+PdCMzA1fI7aG6FjX+obVRDsjRADXzo1uQfFrytGbgiO6xz7TJ6
qOowqauHqBljXoZxMD9fPqlLE5w/651zqlgA1ioOjJmXR8M3jW72LNZzNO4EH3MWO2lY7C/PtLRQ
7r8zTZ4mkFUhMLeSqH3XRdEt10W1uW504yE31KPnIEJujq3uAD1JByhLO22zUqf+2D/5plidnGsv
BJdKf1TlxOLatrw9S4sSwTdvN1EdicT1w58QFXu75mt8k5iuhUhg5lBHHue5fm6K8rXj5UpssGTg
RtBGJi6txqbyGIBYPgnSWsR4xt15it/ouvASztqr4DO+KVwH1otswKOuPZYQGGd9vY8KbzshDm/6
7vPldfrYffiRcaZsp1OaNH17ZJP1kk7dp5BO3zqQBq54w6XxjVOFZHRh+9pqjyFCgraot5yFcdnO
N5f//scm4ZsidNbUU69FweE4ucN9I5o+rkLwmVwe/GPL9iPjDmJdyRmN2hawkBS6Cry0YgLF896V
D5a3xmi78AWmDJ3mqWYK5KXHMafjrbLyYV91/LpQ2Tdp6eq2b7rZ8+QxB+n2Bkn7n81IaDJV18VN
vklMFwwpNMTdrj0OLemht1L+jCgvNlC6W7GBhQNkdjVMU8vqgaU4oMNnGXwG9rVaq/v8TZb+/+Xs
m90MpYWCteU3/TGwOfBphI3BRmKz4bVta/xK3aD91rhSvwmkKbdpqNmJzQCm0IGMO8IydyuzQCRK
Ae/kZVb66lX2Dx1AwQLVa3clDbsAmIC2w79uf/QQrnRFkx44ypHQj9Oqe2oj5tMkk04Tu4LlN2XK
O+SY+8i/A7V2vW1JGZwCUDzrMow+s2HI3qy0WlODWnDmJlleWs91RtIU5FxNekIP3q3Mw8eGtM/I
PCVK+k8gl15rlFvwtmYahYUg22pcKK0PARgQop3FJZp/7K0tvkDFLb7K0s0USu/lc9h6U3rAPv/q
FJvieZ7v0UD6K/LX9nHpIBvB8kiQZ5zFFB5CDhxytO8cK0HNaMVXLY1u+CrNPNuG2oB1KCY67CrH
bR6cWeTf0rmh101hdmlIXXc1Wkmtg4+z3clgTkiQ7aXdRdftgsmW50KNM5upkx5a0siNpfjdUMPx
jlV1M4Dbe2WWBYdrdmpE0GQcc1GnhzT6TPUfp12JcBZ2gJ5vkXdxoFWDiC10mXVQ5HaE2OPQv+SI
oS4f0L81kQ9clcmHF9S+ZU96Tg92CpYTa3DdWyiwkRgqYxncTU7kxnUq8atUfbCFQFuUkKksT5aU
8x6tZhL+yQvjJqVkO+VZtJ1C9FVd/m9LH35e6HcfXqQWQ1IeH950bTKAHaybH/36KkUa4puEbiCr
hmb4efSuuS/RVlqzg2P/vPzPydn2PlpVwyYldDJTR2v8dcCY4q6YexCpCHRnsRPvxC4fwKHYhXjb
jmdQwCTtLdSVVspfC47N1EPzrB5RckfSgyP0A7rm4tGH/GDBdxMDXeRa4WFhFrPDohOlXaAykB95
68YW5Moendyhu8z3Hua0F3E02Sv59YVjYPZbsChCN13UZCgLe8UNZLTljk7iN3OdNfzPguWanRZB
nvvtFI750Ys+i4GdbFqthJFL/92w3ZZkoMKowvTgNs73QLXVLkOEHaTdmgTV0gTn39/ZSAOhNasZ
7fQwDN6UFBDNfRCk1c9pWuXby4d5aXUMM6Q9qMGiBh5CtDeaZIldy+s8ZmC8EfQg1RgpyLFXJfLt
LcgbN4IPaxRRH0MnfJP+LXVJO+gB/3uyJ1B1qPSL7frfNRoA58Z5zKaQQIoU+HUZ7i8v1EJYHxhG
P2r0SqIbLTwAA9UdekK+BKx66c69v3Muni9PsrThxn08177yM+qmh7waNl79XHoqaYZh5TpYCMDM
vgpWFL4PVsb0oFp2n7vtz7JSD2HfvWq7SUjhvlWrzFoLx8psrggsJpDSxYeA3+Vu9NNNkPKVi2Np
6LPPemcUE9o+XeF0uNOa6qmu89cyW8OPLg1tGHQRFR1v0Ad0dHPE58D3JrOO1MrqL5xYU1LMiizR
5KQtjg46Gl+QNGZ+goRlQLeN8KZThDdcH9vj0H4ZZxoduqierozBzK6LYhhHx2qn/OhEduwHxb03
nKbJe718aBcsw+y0qPhEpaXwYWpWCSt3vl0lNOBJHa6hlhbMwmy4KNKun7A3xdErVRnz8UZOuoD6
6XWEnr5v2DYTkkeZXViHtvAP5dxuxix6ioq1KvjSAhlWDQ/rNO3ZqgV1YpETwIa/hdWTpa7bALPH
gtoR2AIG2HVZMrAv5nYaM7jzKhSvRQ4djcvbvGAcJtFcC1GRaXDhz8lg3djM32nhvV0eemGBzOaK
rKBgSunq7EiE3MzqBuQj93gYxugV2l03w3nmd04DLdChLFqEGSX/45cPFvEfrfRe+2Tlub0QMJl9
FW5DLODaEZb5VX0idfY7LSJYs9Q34HL63EB0ZOVWXfDhJolc1ZDed8sUjlVziMJDLYDeRW4Lfi5Y
9vBcr7KxLdicZ1zf2eSRiY5hePDGByiJJ3UH4iigWy7vx9Lozr/74WdhFEyej9uU9G+MqgyIOvLq
d2v7vXRYDYseaCOjdGrTQ10Cm186m8bqXq7764Y1S2BvwEMGaybMg2B5GXfRFFMIL101vNkdkVc8
bRwZWofJ9777GqkRyassIRye7/IMC9Zmdkno2Q0Cy8YFiiu5LZo4i95GBY55RlcmWFh8s0kCWQTP
AddheggFSJgVkpT9mhz00n837LgkPMe1iIh46luAU16j0kvQiRG717GH+Ga3gCcHyiSKMQgB8n7X
wikdvKGlWzFYa9pNS99wXrZ3vqgn5QiMA3xRGL4QjYs/2NfBi5teGcWY0nYlKeai9Gh4GBx1G9lj
YqfDSrZiwc2ZinYjFU0w1XBzkDnyvvi51SXTlP8RmQZdFyTTX7is85XX1dIpMkwYeoJk6KceNcSh
Gbbc4uXWG/21Pv+lTTCseGRBU3lKV8faPssEgFPL3tmiymMxNmDGVxFfWbKFicw2gSKIvBAwnewY
hXdEPYXFY5d+9+0vl2357x3/QS7C7BGYWRsGfthmxy9fHg7W9uGuePb23v40xGnCYwilJ07SxKc0
+eXHTWzFXtLtUX5K3A0CqLiPu023IUfwDr41B7qXt5ANFLFIXqwNgMfxr8v/8uNjA+6tf0/8XFRB
BTUWfYLQEDjva6gUUkjdROCgBX9Zu/a++fjEOCbgY0CjUsRLUZ9U2X61KEckqlbqCUtDG4cx1VVZ
W7IG02arPqsu3TGyBuH9+Cp0TCApFCOq1o/AgeXXs9iCbNzeBy5B03Wjm/Sqcr9j4jz6ACX61AKZ
n+35SW5F+7BuHzNOVp42C6tjogmEQ6ccOTF16iZ3P0fORgf60+WjszS08drLm1RGEc+GU9ieWyJU
X38KI7kGJv/YOMHz+O/BFL50NAp2w8lvs8Rrmq3GXV4Ac1/013U7OiaSoEO7oO/zHFR6Q72lamrj
vrTZVTetYyJgs4mDPy0v+UmBmiRq4qi5jhvKMXGvuuCRknkBJjuqf6e154+xS/NxXPnjC4fedv5d
+GmgpOvsUJ1cv5F36DksX6Gqlp56EZQr98fSFIbJdlrR3sXzHe2E2We7LzcDTC3WqlwDmi4dTeMK
ify0ZBMBtS8oeG/B7/EaNv2va049+mH/XR6rAYGKRfPhNARejIJy0q55m4//NDFxRuUZR8gkRs64
E1vZGDfBVT6GmFiNdrSoCjvVn8rcPxVQx7Db6BNFtfPykny8ncSEZhToL6+HysaJUSDxs9NP1Vlc
bCrXxK8+vqNIdJ73XVRGvLoLkM/vwUzBt1XwuwS8eW7QG1WwuKJrSdGlrzhvy7tZggbSaEE9gJew
1/fK8m5U434t2+yqM0/+h8uwOXcm6fUnRsZYFc5NqdD82F85umG0gHGVc16BVDEFZGJTEdQGdElu
rUqnKxfJ0vIYNguAypmFa87whC6+5yw4oc34xySalafbx+6emNCMVk0pVQ0+oEuLB6utWDwE1p3r
hUfK1pIxCwZmIjMgNQxA5SjUKXdvPaveO2Owu2wBCyfURGUUmnSF42BkKP28KGbvZNg/d9m8T3GZ
9/W4xhj1caKSmOAM6noiHSzSn3rH/ZNPxUGOrYodt3hoO7ofFAcPZRSMcRvm1+FBiAnXGIXfuVEK
/SWBiwfVQMyXKkXiIW/XrsqFJkHyAWwjKIcZFG8eHZonBq2VY6Y4hO0i1abPbtHhctBPo12IchOC
xrWOhXWOkqTySyi/RJQkqV3UQH4Gvr2tZidDPC11EUCZraofJr+VPzLb1lPC3Nmy4lARtuU0b9sk
5P6V/tuk82oiPdt2OqKjxhleCY8eqil7vny+FozP5PEC7VkUynDoT7nlPHppeJCKPkETcHN5+BAu
7v8vFRIYrm+mDDyEsw0FF1u95S6UCdL0nrdgaHD9M0urx345/Wqj68LHmGCTbgqQYCrReUTcfkLi
inxqII6B/PoaReuSnZtvGptMTtRigsJ7ojXkpL9eXqalP244WYi/FgCr+P1pdm4L9kuz2276dXno
Bfdn8n0SsL+EtWrbE2VOI2LSlZaIOxuKcJDg8+u7lKs1/tKl1TFio8xFNW6iU492xxB9tPeztaZz
tjCyiScJoQ+QSYKRRf3Nb3+6a1fn0rjnY/v+ZpZWbg8Cp39G5Tnvizu3D1Zq9gvrbmJHrOjMBh0W
/amaxxyE4OVbW4u9X0B+r5Br5aWFc2MCSXLQEomelemxheYxXpkPUZbtwK97uHx2lpbnPO275SE1
NM68ImOISHUBKBuahiXEUlbu/b9dLB84B5Pns3CjOuhbDXPlmt5Y+ZzHHA1/Z2ggIo2Jd3Exp9qK
rdDKd+1Yko12ep4Axk7jQdVlrJt5+DpA+GYjgf2Iw9SF5Ill10jN+qm98TSgTZFX8ZVQaGk5DOvP
CyG9aG77k901ANmWEbtTirVfLi/20oExfECdF20pi0wdo8oXSSay7GANswKLplfEfim67XXzGOEW
mVjB2xyXyTDNZexRCGcV0dtUCndjQcTnyllMXyCrsUJM2p+oeFL0N0dttZAHx1t5dyxshYlVGWpL
K2nh6HTid8F+ROBzubw6SwMbHsEj9hCBHqc/hf4JQUAyu2vNHgu2akJSxhn/eBYzHELIPzGbdAkL
smeW+m/X/XPjdM5oVfn7XDp59gPpszio1968S//cOJn5PPtMdgrqBt1W4mXE6iJuubWy4kujG+cR
Yd+ohd0MaOgNt+1YxK7tbJBWum5VjHMYErRSWzb+OwCx8WDdjf1aE/WCvZrAigjVP2uaB4jEZSFk
k6dkHuRWs+eRr92nCytj4ilUQxAid+g2D9Be2+e35KwlO62EHAsH3aSrlKAXS1tInIPqX8f59GCr
z5dXfOHFYrJUtu4kRVDhJSGt/tjlAJm0aC+vX5wq38xyjSFt6e+f1+zd1QSo/Wi5ARIPlNGXjnWJ
0/Knyx/gnk/eB/eSiZwIXTUINvVIIokU5T45EDs+t2tsxrYLNmC9hXZPrehmCGrkCsIa8uq25wSb
MpNskzuC3EQZhKxABTFvrD5KtwJvqZPViu4FzettrFHqTvgEyqMirMN7358adLc0Don7QvAdcF4h
PCUZ7ikANXuwKRdbyjNvU/EIkURBflz+zqUDbJiGzaC8lQe4znyfAriR5zulwlc/B/+ti+f9inkv
bNT/cAqNJ0EsOUTHJn2BxA5Wc01t9G8l4YN9MsEJtHStaHb7CA0Fcf6rzOIJZMe/u6+FE1f35Vc0
e6c8XtOEXPqO83F/d+CQSW9U1WCyljfokXxJ55UeoYVtMMkfmdNBDLKpcNrYMSzyuPV5nFrowxz7
zeWNXnjbmziFsAGBsnbc6kS77FfXQzBTZ89QOGVJ0dnbLCsPnbTumipdMaClpTr//m6p2mrw+qaA
bXrTV0+CbmfN5S44RBOe0ExuqwcfPkuEItq6TtfHwu3GAxfuWsZgaTeMu04OVSu9PCxPvJqPvc/n
E+iEuj9+WOk7ZPTFypYsLZFx6aV9PtthAGZLxdl27KMD87rny7u98AUmMquOQPEask6dQF7qxlXU
vXSie1Uz2YLY77qHgYnNaqvQnkCE2kEqiD36qG1CJXrFHP5C4z6wahOXNXW4VvtA9qcxjKak9Ur0
sbWVlfh06L0YAtpVGucsbRJFXL1VaFrYTWcuoDgARRCE24Z8z7pOfwq8rr6lrCAxnyXw7Hlhb9uh
z5445Nw/2b7jb7Je6h1WRe70NIEW0NUQoGucbAdQYPspq3R3dAOnI7HVhixP8pHUfzxdOy+zbPsd
tJlpH/csGB/qdGq2vR6dbYTLIwEx38bhn21qpXzfVwHdQFTSvoe0R3sQts53Xu2WT6TL7D88y9Tn
AVD8Bwdj7Dsxi1hHTniDuCWNI+b6D3knUb7IZ+iirvjkczD7wRKbtJ+CoJjmEBho4Qdqn+Wj+jTK
fNqg+0slENer4nZQQRM7UTdcaVgmxEVbWeCkEZ7aYwvmOachqAu3t848fs90f92xNEEufdeX6GJD
SDYR9qMg+c85g1bAZbNaCGtMfAtu5yloxFyd5DTqhFvNaz2Xp7ymr4NWd27XX3lhmlKIdh5ZnHYT
1F/GbDMgJ9SE9nUxn4lzUSKHiHnh4AkyyI0iX+30x+XFWbhhTAZMp26GeQYJ34kHU/i7crti1xd+
dernij4K7RZJi6bRmIVBvtEgottdnnbhPjBBL71XOEFZ4UllCWcLCc9dBqxlNqwh8ZcCDBP50kN0
OCjAF4ZqYt9kiYAs9LbjQXg3ehG7UWndgDmbFLss1PX97Kb0oQ5Iuq+cgj9Nucjuy8ZPP13+1oXe
Pmhk/nursqqF6K9PUW93tdz2nJR3kEITiReQ4WaqPfS8wRtvBZQZt6Jyq+1QWOTGH0aeuES337KG
8i1HE+bKPbPgRMz6f9UqMoNBXJ3aUnexh06OOAicG7c848rzrkx0KD+jp/TXyvf/3dUPvNbfcP1d
WMGlk5HSO1enRZufrNT1b+fQ1VUconPpi213/UHmkf5sg6Hh0+jQ4HtYUfQYudNskc3APbDyz7zE
A7NyKRiplDjZqZYH5fD0QUelDWo4l+4qsAl/d3La34Vom9oWs+eDHMn28oeUQGIZjYX8h+qVyxI4
ruK29C2g6dTMHpiarFtP5mQHFrrx0dYNfZzqiP4Yoda6b0Y+gRiTWOHGV830NW+i9lGJwt92shne
QPBafMrpUPwiI8/v0I0bJlkn7X0xzaABrkjFbv1IzC+eqMttoKX4FCjUiTOcit8hVGbqOEcn5zPK
HJBo4PMI+dJsgqYidR/UXLgxQ64sJgFh977OgiTXmeQboZFKq2tW7pF9LhLdiHvZB+NbUQ9kO9gB
/dp7NeoeXqN2jQqAD0LP2L7nudxQSdSXGc0FoCoOSeJL20/QYt0cQU5TJ3gFqqQrdLQhFXSBLLef
74acWr9p6jv7PAhA4tcE6naw/TTmA9ae19K/gVCUnUCXl+4tlVk/bFDcJpHvZxuHeZAwmbLceQt1
Z+0GzsQnsGc48eTbeZIFAP7g4Ds3mY1+FlX6OoHUX/5Jl3O1DQY+PSIj6AEbRGrQhbt9wqIeBHGN
22zawU63rciQFYemdh67Fug4q6mfT7Ub/WlFP+zTtARXZiDa27qJhj1FJ/kToCnVF9BbZb8q7kiQ
zg/QNMxBRLZy3yxEiCYzD7r23FaKCGm63C5uHV+6d2Az/HnZmBYcp4nNIkQRp9V4+kVO84BXbRSL
uti514L3iYnKovbQSbC0R8eofqiqh7z5HU4rAeJCfPu3Qe+dG7DrwG3UVCv0Vzcb9MXFUE+Avnm9
GdZEwZeW3ngYyynw/MCGZ5snDWRQwaIDLMpf8ZsLa/8/WFaBsyUQfZ20b29Cz48hQh6DWDi5vLUf
xymhCbLxaRNaw8TSo+ezZPIdsgGQ+86e6G/QyzgJr8O1C8n5MIoMTUqfBjT0kYuK6qkd4W4A0i1j
q5nfikY+ZzpwtoE3fxVD9MS5e8xm5y4F+Wpc5tcpYYa2sUspeo3qIA/xIAfXmgqtuPK67bBaEP/4
EFATjVM79dhCZx53f1ahUNx+KwCNusq2qYnH8QEPdR0C/sU29PbuJO7IINdi+4/Ng5qInCFo8eyA
COqpAv913b0ADBWLCcc4UJvLJ+zjYI+aoJzOGSPbByQSUtYV3c5sfuO2+9DmaIIl9FBE2Slr+CO3
6hUY5tIXnQ3pncH7uQyLxmPqhEZksunJTF/Bouvshsn6SuxObS9/1sd2SU0GlT7QekZKtzvpajMg
N8J4lOCZsmKWS8fJiN6atrcKDR3ukwy/FKmK5zUNq6WBz9b5bnWg0MoVoQW4PKX7VeTTmxRif3lF
PnYlkG77d2gx1QAC9OdbQrEd3sv3WkQPJB+cmNsR26R6uLk80dIOG6aciaag0xnk0rVnqtB6E2S/
Cv95lmtNuwsTmPgcq7NCoQXgts40g0AfZNDpY0YIiCtfLn/BX2Lw/wen1MTpOGWVja5G2cK66XdT
ku7tbZ7wrQuuyc1wN5+CzZzcDrfiXt1XN/WT87l8yHbVyuFaEPyjJnqnz3JAyqLz7DoGhVtWxuWw
tcZtswvC2Bcx/XX5MxdsxITsWNMZdx5gHi+6lxrbBBXDFa+ycI5NpI7KaDB7HZ6QY1ZtGs/aMlVe
OfR5yncmYoEpQPYM/3q27LeU9XFD12iXFl5l1IRXRL7W3EFK6jAR4t0MLBcirgbHAyw3cPiJ44Fy
1xRjcBgmr02Y1c479AX2X4a0T/stlNv6z4Wt508Q7HNWPnfBbEPDmoZakNDKwJ/V9OUUKyfa1Gy+
l275BqnqPGbcT1ccxAItNzVxGaXUKaQ60XGF9CVUE/FWenZH4Yg49MMRRLk1f8pc6X2p/eoPCEx2
3RwkepofXTAp35D03F2m+/5zPzr1K+qjdgxHgHDe4mkKxBVZezsv3FhmtZjIog9du1DHEOLN96pm
+WM75F5Cyyq/5bTPwLFYdkHcy5E9Qml5rd9kYSdMnoNBy7LoJlsfFQ8PpWzCbSSnA3MriKrgDTKH
eqXfZGEikw4FqzlTmmKiyodI4twmpXdPUQYJ5Fc3b1e8zNIk59/fmdFU5dQllQv+JtoAMNuwGDif
KvbGeju6Png2vXylaLs009mNv5tJphHP57Hpjj3x7G0R8q85755VpJ5bpww3BVKhK9+0ABCkJlkK
6aO8cdM8O6Wp309JNssu3w4+m/400hFzMgWs/QUip1Rt3UyUj1x75PsEAq4HxYjEbRUMeY70ACjX
Ym/wvZso8KcHkfH+MANYnMVzBhRUGErvpw7o/DN0srLesBI3qtuP7lVwCCg//rtgQtiB9sASgQJS
2dx31eTvWoZk1WWvv3S9mPhDnYVconddHhXAI3UchrO+L0cF9TgrTGWadJ5rPbKyR3lPzBHdda4C
X18t6/bP5X+wcH+bSKHO8usJyQB9nKvUfml44W5K2lr3IR7vN/9xdmXNceJq9BdRJUBC8Ar07t2O
7eSFihNHgFgEEkLw6+/peZrpG8dVqXmYvbtBy7edpZ2mz/DgH8S3SwWZqlZ+aSHsfQyY5z1FVg0Z
NKoxdWgK78ufH+WDOHcp0RWWIgKaE1JCcIItv7NWygwWTMXr3336RcrmwqjFVhhwEaws2pqgS25C
MdBPrpmPluEisrTj0iSgIUMiLlLlboAO++NMZn5cAgeGfujsX/Wp+SUotR3haoqUbTiGwhszkiRz
pkVw91ev6BKSyhnMSxtrxCmeedYWMkdX6s+f7P9DyP5NFngpfyJUGcw1w2efvnnpK0tZ2qY/eR5n
mAml19f5tyrdDun16+mUX2/xx+3hsD1sr/P8+vrp9qHNRHp4SH/sdu+7h/fDu03fzebqbnc4pLvD
0yE9vF/FabbZNenm5njcbDZf9nv86evxMdsfdzfHDJ+T56d9hv9mkx2z/ek6325f8/vzf5Zl+Wue
7/PXfQmO3ycPfF743z3vRfHBuZhDN+PegQWW+VZBlvK+UBB+6WK0/Keli279SsUbjzc+1JjaIRtJ
ODz9+cs/OEiX2izhIoqyGshZzZbvIqEzuVSfbJGPsrroYqMv88pKDbXWwyKSHbC5qWkgf2DfZAS/
eQjIU+9hruzdgDIRXx7wCvPEaONH9Scp3Af30CW2KOxWakEwGo9kIfTgvMV/Vb7X/vDKQv74q9d3
CS4iqLdaZzg/EKgB9sEz+5xUc75sfrMrLqFFHqmgNjjS8Ugjovaxkt9kAt8G6NWHEHQlte+/T46W
Yu9R2efSKvI00aV56osq+uU4tzve9X6XVTX8VmEhVdRAywx+7ti6AUgyR7Y472dHw3vV1/JqIN74
fbQrOvvL2q9V6rGxDIBstHTO6BTgEZO6SmcMM3frCv5jz9maNpXu0DN3c3UbYYicstXv9qst4dCO
DVXs+tZL3s8iSVlT0xkhvsPwIVXCAJpRlvgV4QjvoRh6tLslpGAQTvFUdNkaUAiBNXMJ421OZ1ib
wTV2UwVnjmEdBRPGvBq97yVcN1Erohv4PtknGA2FOdBYUMwR7ZiFPWteRzt3t5GObEZdXG60XvWc
Wo+IL21Ro0MRmjB3bgwzjPrHqwgmBJ8c6g/OFb0402iMN772yXjUArZEaUIaulk7CR3kv9t4F8ld
VbkyKFUNlU74JN8VtZBZ1f0luZNfCu5EVpNyxgLCH/nBxQ/QZsygr00/VaD+p4P9u819fm3/yk1Z
raHdZxU7uGS4mWZvx0UDwbkEbnBJBteMzOvHvO3DOzFCgTMAaHlpPxMR+GBpLqEdApZwgD+gyYbO
DOT8brV4/vOafJBwX+I5FuLPtA3O6sHK07s6TJZ9X0fDLecmuLED5PRNwZLNn7/sgyziEuDRhjCJ
Mr1sjypoxtPS1+ZazjQBblUa+G/Z8e98O/llg7ocw5Dp0g4nmE+/97DuMv6Z1SM+K+9+/yDRZe3P
nStFjWbuka3Rpm/DMI+a6sYf+U1kBrX9u7d1EYpCAq1fFA78oOCta99WzVM93fRvf/70D2QN+SU8
z1XSYrA3yCNLJkLTAgaH894fypama40IlI3GeFANiEIws5SdGCaJlcDAKzAT3XWV/NS48YM9eInm
E2a2IeiYzbG2cb/1RFe9ucmGfhZGbtyI1ban1Tfz7s8P/kGEvVQfYmusTMJxT5AuPkZGXZEyvPc4
+6Qg+0CEk9PznvnXNWEXSdZOGX5wPV8QEAI1w2GudOMLciZ3xUQVHIAtMg9+60ZQFyDWBXYuXQ4J
hHFkBjXTGSNR5+W098JnB9OVTHSt+OTn/X7n8ktEID9H2rKj6pgUA9+vZ31eKJ+s12oNdZCuOik+
YcF8tKgXt6VwjWjCiDVHVwXATdoCRaTnZHuABJrM/RJpopqXz7xFP7gfL/GBjtiWQXYCbi+LhF2t
3+vdxHv+SZf6gzKYXXoMqdgLiVVFdVSlTGAwIoMqbZzgGyiX66NX4a+Cuo2qvK4L/TOCX3UFl8E6
Ovx5y/5+0dilzxBshZjySqh+DOwEVktK1QGcmHRin7WRf38m0ND/756NMbOdpyQSRwATd3BSrnNV
8S90sTT/8xP8fjewf5rn/zoUySyBpQi8+sjlzLYDVEyfzcqqA4P2u07rBV7ujjb1+leZBrtEzIDP
WhXxYAV2nL1lAVziY/FX+5pd+gqhN2lZXfPq2NBqvhXtlBYFJ1vZJWQTxi7DbPrvQE4Y2P53VXCC
wsD2HpT2wKFR+mvQsMNafDaK/CCfYf+Qs/61JpNJ5qBcsalX0C/Mun4xnRcfGx5dK1L/Ij6S13qB
GWY5fwPMfkzh+S7StviM9fTP5vr/fIpd2l8WZVnQcgRSQNMpV+ox9Lp0pBNqg58esJDSR1+t/x7P
5ZoxUx0t6XbN7Kdr599AiT0PwvBuYnYzzMuVqMg25P11PaqbcoXc4rS3yfqKRugn1+bv7xf2jzj8
v95VI71OS+ZXx0iOv8CayioyfBKIPzjclw6afklrFftNdSzgz+tXsOsgOm9N9AIyxSd51wen79JD
EzBwYHYGrDT3mq2UzyqeDsDckOKO8L88cv7FFaI9QOQFoGBHfy1OwTwfKjV+8vM/QOOxS0SMgq1T
4I8xXtEYZHEEwEeMa6oNcuV/LUL5rTVPZx/gzkHGc5k2Hp1O0afmBR+tT/jfU7iQJo7R/ZRHWaL+
HzsIFrbAFW2VcD3sdLvhk6f8aIsF//2eYSmACw+0OEIN5A7E76MtwT7/8/V7XoT/P2r0EhoAsVED
B4xQHjlcAlKAsMBaxxemGlJ8n9zwH33F+fX964SIQY9lx+rmCF8KlfahexMWfN1Yf5K2+cE/M43/
fwp2if/h/thLzdYQQd4vt2TSy62Jhdp3JNFrOugaiEDCZPtDxXoY97j37WEqVvIM5jbcPxIvHHhq
tAmfGYAS+54q70sYjOVjYzyeuiAObpnnV1D3rotn0a0NXlVYsyt0IOVh7KLiNHWkfGasWb1sGvv4
KoyXskhHf5YvrkRXNPPKhu9GgWnJiZNObWiiSp0xGfBMUQzRc91V8B4uyoBkDVzv8k5GUCEjUdDc
d4rr7TAGYWbQ9d6PrGjSAXy+fUHaOE1cPW5bukLBDzShBcDAhYktjLvMvoO+H4rQqdljM9BcsE6n
mDLC0nhc0Cbo9QLdM0XZY+BUt9PeorfdUsRH6HvSHw6OiifVTt5LsBB4zRnfqB9mod4eqj3Dj6SY
8IlKwfJRD3ojCPVcZhgv0oDWMaS9mPRyP9HFrV9EfM6GDiNWNE6q8mcH568E5pLnLLetCH3sB29I
Y+1gfSQMNCzFOiOdAfFFBwzNFrwvmRE4AP2caeV/n8Rk2oyNfvXkNYPKg3V5h6BDgjUONHuYZj1v
9KgUWjNRWMJ7r6o3soGvEqy8ljc9Vjat1Ay4IYwgzI/CCfuS1G75Bjy//9gBRPtAWd9tC1/wVwck
d5NzUsu8X9Z4p+bG/YiqBc4ZfmeiMO2XebhNhmFBz74h8wYFq8v9ZZIQx5jm5HaVQ5I1XeVlcIQE
DnN1xLsxBbTRMotNA62JMxeg6YH7r0QTfWGhBv4wXJqDv7j5e+Or+CppguUZFrDDxl8S++5VZbLp
o8jmKI+nvOE2+BIWIwdHi80xTM+T+dkAo3PCutAHABgThSIuWaAgNLI185zu0OUu6/Doj1Ic8O7Z
zu+C5GHQDs22BQPRlDZlC3xo1P1YHQY5cKDz3hoyJXdeYuCaJwZPfKMUXre6oID6xl4L6IRs9Zh3
01x9V7ocgWJTMX0D08vM28Ro/3qxwMenbVMnPId2BRy1RAw2w64CZz3zZLhMKfBV9jCzLn4wsJDC
/8zibOqMeqLcU2fSRaFMCuKb2lG6VFDDhGxEyeWQChLV4H/EPoRChqbAhxa82BjmAMdtg/GxTWJ+
JWQz3tVQhNA4dJH0N4lHXAOjW0+/tNJMv9g4EVS2E+BjMIeOIdwSsE3gD00D06l13ZY1XY6c49RV
Yrb7uvO/1ugZ3hrb2n3AuvlVBEKf6oZOd/WcDFtZq/ZOU0Ql0iFIOMwH0y5ei+2QMIfWClSxA5uE
Rz5QAGZtGG0d/LNuQH51B1AmAdn1Gy88NMb6Gx8ODW89Mi6Ujr19sLwL4fjTtqkva3uNXxp/RdLW
b6uF6ptSDBAk7+Ie7c4S0iY2jzGmTSbaw1TceDalQIHtpKrkjppwMlmpnU3y0M7JtRqbIsdPZi+W
+I8DrGjTpoCgc5OEcFAZARKewrW+TmCo0GV6Dqeb0ShvQ2qoutueLDiIbiz2fg1uDdSH0LXcdPUk
N3DejA6xlMEewJv+F0SK6IuGceIe9m3NnGrM/Dd10BlIA9Yc/L1asS86jtp9BGInSwHcnnaBHNbD
tEztVZDYYMfZAHf3BNwF1vDygGJoziNm6IsDnyHzgS/OqrLw4CeZ1Gs+iybeDsbrjjGfp6uQLuRp
YbW3B9o4+tqoGaL3HGlEiqtX7uI66XaA0ks42p67zhGJ0TJWXpuqUbltOHnB8+opfoeBMf1OR97W
WzBCpIS0g9VfXe1H9x3z6ztv0N3OxbZ4Ad1ieSm8hWfjXEPbJtK4PkPSXK0zfMctbeQ+nhaxNYKo
DYx+wZTgPbhBZKleI5z7a2sKnuuIq6s16chRNNA46CIa3Ja8bRA9ziyjoRe5aSNyNQ4evwmUhdZc
kkj/3hAq9gbqXDdxxV0KGPl48Dpa5+vMXw1Q3t8NCj60lM9akqmvQvPYWjHXWUHdmEfWA7IHj0Zz
qef+UEMH+h5UK4rVDCe4/1JQr7qiyr2Y2WdhafswiLa697RLIAYYQsVB+T5JMSTGeti2C27goFE8
KNmOP9qWDzYdaKX3DV+Gt24ovWs7j+IQtCiZo3CeWzTSO6hZr5RHKa5uAcUV3t/wvmffaFCzk4/X
99YKWR09O2Mnhc7DRcX8Qwz3wQ0RcEiNwJjA/ueQ7DE1TEfBNzLAqdf9Fklw8dOtdqR7ZFfTvS7i
5KpApv1d9EG7b+QUoIjXlf8OX9/2ycIW9QZ0suF2EV74bYEa1ouHSfuTLnqmNm4CYBgGN5O/YebM
CAYWizxz6FunEY3DbPDW5KUp7LjmFZrTZ1dSDt8OESY71Uh5XbBy3rpZQIUcFoobAhrHYfLCcseC
wXxzjUe3uCTdJgCDOmWiKbO679psGEaVQ8i03iB2D28TYmSuzWJcinQOQwzdlzsXyCgNMaK/Hihm
HB4gCz/jZPW2xoXVbjUJBMM4zpMd+vIr90mZazACvpSw0cqdLVS+LqS6WVZXA65PyWmBs5aI3PRm
woFkljf2p2/XwWxLzeRdEbbkdR4HfU0n3EM+sStQuaHF/KaTVS2ywlf6Wx90QMWVQSvTtffXK7cI
MHcTkAba0euvzBoktzN0QHAQxqFPlwF85OLsFN1h/KzTFtPzexpHVdaFrdnIUta/wmhip9Y29mbk
1XDTLF6YrQbK3BADgezdQSrJZJ5A2Hq5aSu97tAmot89F413MYS1t/A9YZvRjPwABezmiTJh95IW
S7fntHP3aOSE2wA0vA3yLInUCY0eqKIEOfGhq5f6AmygVCPzSlIdcrw1BjmzIykSsD7gEHZfRSsI
DgDMNLD6GXgCd2jpHucIyKww9GXGR+PtUaqgCpNr2+aa+qOfCb8K1tywWb1aKiH6LTXvcQHYIbnt
TIBLEOJTU8ZUWSap7CvybWqT6QtQ1nBRTsb+lpSOgqCkmSfSpCql2sSF3+5qA7+DdGprgjo+WKcz
cUJGBxa33l5RgK+mKkNQDfLVB8dlhnhC1qt52EGBKmkyC15Xl5uu6d0WqRF780Y3fMPUjd4rxWOZ
ApmPUZGG2NBdFVfVxpKI3YshSr67IWneXVF2eYkAWGbx4q9baFYsrxPUtEWqTKVeEk4o7lw5+pCi
lW3YAlY0sdsuhotBxkg1v3b1HD9OhNBj7GPII7QOwlxEOthYYcscpy26bWIeX4+LgGfWUmt7i4jl
I42aObmhtkrMZh5qi9cxJttkkPYublb1TifSodHhK//dTNABWoBxAhNET95VGET0vC6hrLP47JBm
aUh2cAFWx3A18iUhZXcSdq1zWcYOF7Isj/GgTJsmwoeMGq2DU4P8me01BSEr5QUuirwHBPUWjnii
S5MmAUXVi2G3RD2UtAENdAlOPvo1CCaht+tHaL/N0GEzqQTCCHPQmH4x2CbQpz2WQEbvEeqS19hg
eyAiS7qd6nb61gwRpKB9Hu5G23SZC4bxhygF6TYmluDiqWLNCmvWt2rVSkB9dgZ8tFFe8pRYyZeU
yrn7WnleVKTLYoPrUbLm2rCl/gLw/bIpmR88gGTZHOWomylfaxtlzRT6DNOD0r2zAoO9EP38jRrd
PmTlDmye+YaBlXOLKKV3xOsX0BSSSALvyQXybs+/b4LJgURHvTidFqBYB15Mx8ByfUoWbjYTGos7
viL/qIaEnCaHgSp1C3+e7bTcNbEkdxWl9tAks8jHqWJ5147x7fkOvZ4WjR6jp2A7yEV11TcMQ+DG
F+3JNxLL1cHIb7cggwKCVk/8RMBk37CSAedO3fQL8gzBaWm7FlM/tfyAUJE4cuyHPbBhwbZqku6+
KRUGKEnUnIyOky3Xtc0Cz1/yel2j75Ug/F6jzmtTIj17JZJCZX0opo1zBgfS04CdpdCxM1NWL2S1
aShLenSi7+847dt3ODKgvOikWFIy22HbROGQFWO1iNzrSv1GZxCZVq7mKqdN2OUQhNJfurqBYqOK
yZAJOeKQUrG6Z7q061a2VfKjm+JzxUiVfKgZ6W5Y3xbDFSyu4n2QrOreRbTfYxBkgPmhSI6a2LXD
rphJcyJosiJV76dpowa97imxYsmJEybrBmDFRpC033AjmF3sB/oZeB4PDybLd0+xJYsmcmYxVsjj
MTwvvY1jZHnvlaD3tO2aeofZgI8k2iG5yAY5tlfFImKA6qq2vcJD+nHGIoaj2TQ1x9E3oFRYuK/H
XTkeDI5/BgCh3tu6YVkwGZCZ56ZejgtuwwNMZDuT+rURNxXca/MWS9+nka0HZEP1IPM6aYYnUpMq
Z8NSPUju8+98kV0WhYSkFX7wQ8Sq4OeYsOXBNETs+yksT3Ys+dbFgX+TQC4E0dczWwhJV1OugwpN
EYV//Aw6OFJk3kx3HgCCXyEYLH4KGK8/cc+zRQrDdPgbJf0Mn8xlRVKAyxnjRc1BrsmrsIWTpJy4
92YCMiLdxTjYoIsDpl6vkwobFrwcP/PCtl9BJnfrNzlDRRJUdVUBpMLCE3jlFlWOISECSmUiA+hr
ZLZ+oKYD+pokVRXopUXSRxvnF+3BouKq0mkWS5ASiJmmK8iBeRJjIDXwJnwLXchxgc9td2qX0EAl
CKU8sEEgH8FG7hTiqG9LkJpfdU8xNZz57NJoKvnJTPGaCzQ+QzQ5QgCEJLj7t2qZ9R3+tbwLe64V
dBdrWaaSRup7tYZQE28iHJWRwvI7kGITGY36n7kGxOZlWfYdJDo2ZTCxH2gUhEfV67DZ1uE45mPD
+6s2MMWmADM5L0Bg2RVtEqHv4CILRGYR82z2A/rug76cNTbotqFburuOT8EW3tbytZ19cTXHSN5I
JJrnqEPxr6ZJvPWQpd2AGMo3dp6Xo0Kx6VLKaJXr2Pde17mESzL6Q3khXAd7bNoM6UDo/E4DT21h
i2FZ6iX9C2S5yBFsEepSFtTiNEzQpqVwM0MazZeXWKNdl5XNMnyt+9G8gpvoeIoKh12ryHQ5CUmH
iI7ODRiO7EgmF1/BvDRCd4lCHb5Dj3xKkv6ta725R4umBSmLB6Z+xoR32YBNMqa0jExmm8HlqKv7
HChIJJVCzxbHQ3jTbmWTu+mcxK0ukHi5ee3wFvv+OPm8fwQ/Xn6d/NjHuG+dBG5veIuOwNicVKjY
qeMyyGoglr8Sx90WKN/xha7xchKORFeo8dVdhI/55onZf1kZj/YmkcGV75Xo+UQ+JENTb+bhVou4
2iSWTEO6El7fnRsdJ28pzzuJSiQq3Koqc5BZ3y16KR+ZCsQjBY0M1rbjeuiGpd0LVIG7wbRthpMC
RI8LqttiVgUMGSHqYLoJEUfNZAukT3MD1nW8YhCe9Pt5rfW3cJmb23OSl/tREfbpmhD/p2YqvgZW
B74sC0XZqJJ4EwASn5cGiRZs3StUdU2AF4fQ74OJsvPqnuQrnHFfFS+aLQ/RS0u7gfSboOrLR14i
xCiF0U+EJ8xQznQbCJUCVeJ1yZp1XcFOa1LYrY0KuDkiAm3HeYLmxaTj1Ixqvg6bgJUbCWDol8JE
yLicgNLqeJYWgiBFuFkKsBO8FavCYW/4QJDv9LmeTXmDrdGTbFBt9+jVQiOLnJn3ELhZ3yYS2hxQ
lJy+TJX0dhLIjauRtNNWBZUCmRj1VkoSyo5imQRg/bJ03zqkwRn0hjpA1EukwqstxM2COP8KvJH9
2UPv47FzrcpbLG3mxqk7lBFOfloXwEbh+Ou6hbyS50uItFJzL6t+vMEJXk88GfTWj6rheilleKBS
zNvOsmKv69kD3t55N/Pio0VkXcxwxfTIuMAiXnU6jEufBVG07qgqxYZoCMIWZZPcmXDkPGXVMOcm
8ukPGkXziJ0WJU9zVUebro+Q52nT3TFTR9cN8aAIkIwc8ovaeGhLI2PC0RuvRVn0TU6YP+ZlXKuD
bcLinllZncoE72YbxgpPFQcd2S/eSgMQ1XHjTRbSnFENCxXwj8sdcG4KMw9ml1ySc8YQK/UtTJpw
Q2miwfnB/PQqKqx/WIZm2NTI3V7ryFPX0K5CNVCExcPY6OrJn6fpGoZUZG8BdcPrZeuK2kujVVws
UbMLXRIfIibUIVEL2cboFsKwPOiudGJmwM3k+IbWtclizc+mGaQ/QgwD7q6u7Xr0TOALD/YLanq1
W4BG/xKOatiZJKiPUxHZ4SxV0H/FPT/ctqulQB7a6YRpKdRhq4bekGFtb9EwKl4kMeo6iqnIxQgb
Hx8yXDlUMSxCn2F34HxOO1l07AXYexTmnV9PMJWg6y4GDv1XAKuYzeyF+HtQO+Q7glo1pMhVGsx/
z8Jb6+DuDWvMczAzA9A+tvvSzP31IoXYVWjTbQF4avJC0XAL0g7EFxl3N0Uyfk9QDDxWXPMc9xSg
cbCl38ax8K7jpfevwgFI/4GK6sUDPvoJXR16pUZ4L+BYtVDvgseI285AQuZcyi7MGe70a1onaBVG
ZCU79B+aeEOcF/yAA/eEWzJR9BbGQ8a/qycQjTJSId0e4rB4KgZhbx00mp+gXN6IQwPVtWgb1oa9
1gZhOwuhGYxqcy6GH5M0+q4K2UiycEVzO3Vonz8RMQdPE/rUJAWBpz4GKG29LSQPwuckqQA36dDE
KIC6SaWK0sqF8jEisI5OlUZnjq5ehGZt5eud54JiowjSnLyFrcfRW4Oh3AzUEdDh23hOITCnMze0
6it0hvUjPHqdSttBdt9rJzRwDFEU3sfQad6DBFbczKPnjgUuw3dX9vIba5RDmtzpL64D+GmDC3n6
WmFcuk9qYQFWidbPhlcfDUgvoFZGBdaOrAM8YVGPrQ8tkQShDPMYkpadQsbO/E9g+r8nJLFLDjhE
vYlxnecd2jLR1/W6lEjPXXOXgCQKZ+y5ue892R2gpiKvItYmnyBY+AdPeKnZsVg2YnQm2mMNvdR8
WmWYhaF0+apgZy7F1EBmtQepF1rTo8CEpa+248LgZe+CYDd1UEsKIBi6CyBHekCvsazTpaLLTqA0
fJo6f7hZ/E5/7WGLmrlq9HaBlr+mIAmQnEEZvY9ifho6c4AQpi4yhBz0FjoIMz4MSY3enJjq5mfD
DZoRsipcOtTVik2he1DJRIk+vAwHNCiR+PnX6F8tHRrzvoHDqK68X55sxS+JnOdO1DreekMxUii8
ixkNGzusCDxoIdmZlMDdYqLUaxR2SFLiK1uF9LqZgvegD+0Ds3OMcwYtNKu0TMcx6J/HARl4UhbR
a1D77Ze+d5g2URQ3XmLbXTihbWEbtd4Qv3CnQHvzruxHB1HIBSBgGs8qgycwzai0X1H/FekQByyN
l+AzAf2PVvX8z/81dJ1KWPSKqsR4D2Cxg439Mq96xEpHiN0ESefnGLx02z8PkT9ADLJL+5TF09BB
qTDiDYEVoxmqB/1zdPD4MUUJZZJ5+Dkb9HrTNWD0VCQDkhGLJszjBCXqx09+w/lE/mYGfOmvUq+y
wF0ZNEd41m89Gq0p6cdDL8c9Rl0o6rh6TqZ500DYJNTR05+/9YPR/KXvio6bVhTM1ceiCMcXsmJU
A7t5+sl7/QBgQC4ABjPzMRGhpDw2EOc6rdawbUyS+ZZigowBGgTPPkEB/IP3+P+XRy9NL9aIikKh
CXSEhDKKFzGeAQ1JDAFLF1P70EvsHw/RIFsR1KFA5dg13D1+YClHOA8KP973kEx5qWU93QE1SNGL
4n/7ji/gDyBdeEA+ev0RXq+v6EC3LxBimf9yAS+QVMsg2MKqCHXKWsJcbx6iBxK00yeQsI+2x0X0
4DH4naE5m1qDIRAEcTaIz6SDP1yycxz51wkffZ70xJr+GHsmeo2djR8IDsEbhIpniJ940XMYugGJ
bOXv5wnMTG4xZ4IZL7oFdbAgGW7MXR941S5yNfwXvVL9FVWTXkpZTMgloZU09UeFQUAGRP9LZeok
ZRJqn46STFhb7/7m/NFLgQbD7Cq6ocULToq0GpDC/50cDr10ULGQKWvGGV1MHUv4p0H3/Psa+6Ak
Nx395NT9fnfQ5GJjxxiBLZGz4IGT8q7z6FHI9RN9jI8++mJbB3WTRK3C5nCGAUT5MJOXP7/w38cV
eumcMqH2LEWju6Ne7fwjiEp6GIaGwkYDxpQAxUzTEa6G4yekvw+gQ5caDT5zvAgqIJ9WFB2evaH4
05p8Ihr0AcyRXuozGIRw5MyjOkI6HPKDkFg8zbK08XbpSLTD7KUKD2j1CcjoI6Ov90gvilOFaQxg
2pgMTWkd1vMneyH+bfTCCPC/pxlzgFZ3CewmCTr7GUeD2jjz3LTTzvLo0Mfl1uHS/+TLPljES2kI
HlUgq0R1dxRk2E+e/1DEKsx4s/5kMZCxmI9nf94tvw9gmMD996n0ogJoAMHzcCmWI+nFjtQdhHLf
gvKTff7RF5w3zr8uQU/BQqkZC3Fs2xpAiM644kUFLt7B+jI5+bYr582fH+WjrXg+af/6prUv+YCx
vzgGHWg8V4HVWdPyT97T7z/cDy/iRL02SARr6JuW8S4BAMWW0C+TT3/+5b+/C/xL48lkKuNGsrOy
p4Y/ancj208++Pcv/3+cnclypMi2Rb8IM3qcKUQfUkhKSdlNsGyq6PvO4evfinyTLK5QmGlU11S3
IgJwd9zP2XttbRk5CT2hgvpWZuciymbKR10YPrZNoP5bzlr0FGNh/tAqj+7vv/c+HhAp0jjrzpX6
mCJuyCPjxo1fuzeLAToVcSupz3ZnmmU0cumZ3go2fnuOaUvhPG+9yRxdmEthCp8PFV71HA4jGJZk
S43rxkReGTdL8bw12IklKaOcu24kxC3z0musIBqL90fO24uStlS0d9aMuEKFdxX1LtuXe3oRSmKS
YoSyCOZ/SVvk/S9au1mL19Wo0etA3Az/rBObOTjWkM0hB/gzKaSJ+fj+l6xdzWKSdVWoB0IH5qSK
UIMPPcUH0L/uTlWG8lRnRveFCqtAGOdGN9aMlW9c6tgTSgddkMNhGpvkrtHEC9TTu9BSRz8NCTii
jXXK7XLz/uWtDOWlEL3Ek+FS1QJ8WlfeqNsUR28ssitPZ6lDL6NmomPF9LMKtb+ndNP4QVfCS6QG
6w+Rmu4EFbPv71/G2j1bzEj03PHQO3V3duwg9Gd8rV4TDPFVsJX5WmFnnkt19asmkWq9/40ry9hS
n546oGXMBPgeQpziohMy8xhW7YyCNtSpN3Tpx0aDuljFlLqpHUVGw9kWm5rG2Xaet5iXH5B1vn8h
KyNgeQrHVTxWAw7dM2Pb6zV6lsnv9z95ZQQsz9aY9vOxGRhbYsyPCaqkOK4PMTW9PXSMelMH/Y0v
WlnQlufp0BSJogeAHE0n3VkdcpF5o1v796/ijyvgf0+52vI8TTOCx1la/Tmk3+a7pob+gJyhO1QN
1TGZcZlYHY87FURi9tK1H+s0wnZo6NmmbrVxWw6ie3WMMrnx9lmpm2hLMKNjYQ42A7c9B6KZvDSI
930tt6hCJk+qybdKqV/Qd+7o/W9dFRHHqMPxef9mrN3pxZKr6/pk0jVmbWKvoRqPlXwVxQ1X2tpA
XKy0JKZLTB+M9Lb8KeIfRnzjOP32b4bx8d99gD6iQTONgAYBMim7fM1UhyP7rZLZ279aXR5b2yBC
AWQ4Pd36BMWdPKCo3rx/s1cO6+rSZqHb1dTqjujPc2lJtB9oD8DulmejBiCpWkO1m2OSdNxSn35c
5ZG8HHSzoOUTJsfJTEYffDQaHrfqt0hS9H2MF/bn+7/t7eVPdRcDQaM/UoTTleiXY61y1IOFQUbL
UG1oHxoO6vLM2OqqOhPNwqTOTg3y3FthkX/2If87n9Xl8dDsJs1NOj6499ttdUw/hefhBefEJttF
u8GzN+OuPOIiezHvxLnZF/6tqIY/dsG3vvn69vrrNICgPAukdNkZ3RkPYt8drV21G+8RYyqX+L46
t7v8GD6Od8m52Orn6BRs3ZfyRnnl/3fub3374k2SCnvOoiHKzmFUq4Yvg9hLaqt/ldS28UZr7DQi
WxSPuqyDFnW7i13IkHQPp6HVvimhgqjeHvT+IobCvMMkQwyCwkYSVAU5YOAjbDO9DIqen8asyq8M
7zz0xtoUCC6DwvUGZ479Vk0qT+az8SQz2nCZGZFso/YIVayBBJGgVFlcTe2o1pbEDakPn8vK1f91
tSC8qhLqrzS5gPUKipo2QZ8bB3MSDo1wuChliDYjHAg4IqvpRe3CwcdkjleEdvc568gdlSg7drmq
SljcY4kPppev5TBwXm+uxcc+H35ZvY4qaAK9cZ9Mlb1zmnS6r8oc4YzZhL+aMoYRPIwVl1YRtuCl
dVVcKrTxz7mRKEgrLUP5ESiNc6fXg+aFVh5upk7oLf7dPvrtuKpLvaPGKFSGoK/sxEGEYIU++rmf
Vu5oX4xID706iOZHJ9UEvAxsFbOBAlhqQ1KA4J1GP1C0/NSZqPPnsuruFHMOKuQ4mbIX6tB+mghk
2lap2T1gLENma81FtJ+iwfjKJg/cg6ozpulynJs6AlqEdNaTw1R8aYom2JXkrVyEmdlnJ0upw0nF
PWJNxnfiFuj62j5StxOSIQMPTkyNI3NyFH220W+mQs9tRO4EzqEFroctpETjDquz9lxVOJhQX0fu
yWjrL+HI8sG6RAD5GRm1AOo7KuPu/ZVpbUFebAUjdExa5FTuSSaviDa2Cd349z957UVy/ftf0xd8
TOhYSu2e7LlK8JK22zJ14CjYh/c/f+2XX//+1+e3nRrL4hqmMcVjcZ/l1lf6rfEN4tafffcb039Z
mkzSsJ30jmMFxEBzUypB+GOOr/qlGmZDkOdyFwYFCkrcD5tSLZwdZ3Iwdtk8+WVuKo8yqZpNUvAi
UltJZLzV6Q8yzKcbF7/2QtH/e/Fok2okZwmUcn0M2Ism+yIRAhxzV2+iILnxCFdu8bK0ZCqIfOcG
gKfA3STiS5C/vv/sVsbGEjpqYd4EIVcapxrfvpdRUUf0n3lx69x4Ha5sQ1WxGB0lNNtgbBvjZLpF
dhZGOR9szjObWYF0XxT9GdFftMnxlx3wTW7EiM5O1fKHLkMDa0xGvlfCj20DKS7+92FNXZgF2lTy
bp6PcfE5q2IvtG+cG1cGglgMhJxN4NREeXKW1YPhVmdXyOOYafugFzcGgXXdUb4xFZa4FbJLJIof
RsHI/HoZpzi+q4JcO1ZBpRyEW88h+dGO+Qv72fzK2yPn4Kglu8zK8KFMId7OqWmfSopAG9bIeJNP
lrvLy7Q+ZBoqGZTZ8cENygGLWo2nt6prlHDhVcYu5sPUzv0OWab+VKvT6LF173eKU6mbnk75F9dS
phNaonqfIrO+F26QXDLdNg5xpUe+I5JiWxnIWytLGTflLFyy2gexcZpIu5BqgTdtCDIUXvyvQUn0
AwWw5inKq2E7t9L03clNbxyA3z5yq8vE2Eawo1R6tlHDJi22WbVx7jl1oxu8edBZmaxLomYnEjxJ
VyUu4hAokfapQrXx/nT9U994YwgsOZA1qRVW4zLKGqQanYfQzSqOsR0WzwJeTOMhFjWLXRia2tfc
cE9dU6PZ6uIveU9FX3HCn7GaauySlHY+xZZosHDFzh7fpeFrApHj+z/zekR541cu+WfjrI9DZxJs
bjRTtamyNt/GkpyvRjfNQyp1IkpKF/2oE73qXXbLGr22li0OYsgI0ZSUmctrOfghy/jFHNTXybV+
vn9Ra491cR7L8NiWnaRsF4dPjvgSJC8f+9zF7jpLdXa39JLPbVvs8nDaWmFy4+W5sib9UcH89WZ2
pomOhGTBsG0Uzf3oq3WJcXHY2/XHoPHqEhgKltbuemXszsV0waVDDI6BKVbdfezeLBZVer4utNhr
qRS3bGIcuvr3+x+8dmcW58ApiNCvqcxRretPqHJ/dej3QdNuWGludNzeLiOpzmI49nVErmvImyBu
Pbe4V66u7vwBt5Df0Lz50GUsuc5BjN96zIz43M32sz3F/1SmPKZBfzGSD+7ulgjnapR2NLYGEdhI
7HCWz0gu48G6saCtPIclt1dqqPWVpqhPsWuG27ztNN8Vo/laCsf6PDtafWMmrKwNS4BvcrVlTkQm
n8183orwgKcYefGNUbp2Edcv/Wua2aNZDJjVGEwBgYOGGF9ce/qSxu5Glyy27z/qtSu4Lkt/fQlK
EBY3mxGrN7uuEJ5dYSd0n97/8JW1bYltLUXSJSbW9TN+2QCuUkMeTpcbN/bIaz99MYt1ZONRJcjL
cO1500574KKb3ryxwVy7+YuZrCs2zXhBCb2ads6MWm8zRlu8yR+7MYtJzDoRhhy/ebR2vuFY6uMz
f/+TV27KknAasl/somsKTpt8UaN/MEd73XDjhq8sPUu06dQTUTJL8nuwF4FMSLV4218b05IqKO74
Mj7g5/8gZNBcPIBSDEOIC7c59aUAytFSE2kF6JPhVnLI20/YWYY1TlnXNp1l1igXZkgin+Gf+Eb4
MLufP/IknGUwYzSXvTQKeAGEmeUq2bbJL9OZb1Se355ZzjKRMZesYf1YNCCN8uLSKUqz42R/K9jh
7c2ss8xktBoxp9k4DicZpF6of401TOAUrjpnZwa7cDZv1KLXruL6aP5afFzR920ucxIV3B7TmjlA
fUhK5UOTzFmmMhLB3Bh94tYnKlntQw8FEARifKt8uTJ8ltGM6lBlIdOBbGFV2WtKQ3Ggru/Leq79
MhTTh6azYyyOli3mUHQBU3VKQuNQWnPmz7hZPK2Rv94fpW/vqZ1lFKMNYdE2ZJeciGettlNcg3gp
DCfbFq0R/0yqyPYx3P6E/BrhuomG5saFrQ2xxfQ2Chsxcx4Wp7LEUJNkPcfLyvFrNCKeZUfQNurC
OUWKuJVIsDbWFkvuCP8rb9HxH7ETBV5Yim5bjXr5IYKZs9SHmHmI1A057mkw8sFzUXQcMReJGwvv
ym9fikSGQXWVdoLsWjoxxi9Fqx9Ague3auHXW/C/5ypnKQ0xMTc74ZA4KLLkb23GICcK6zEz8k8a
vXBvTOpj0I33w+z+ThTzllrr7beJs8Qujjbhw66MixNOK0J+4JWku8Z40Gcaivgr3x/eb78OnaWC
ZLKjLs86KznZWEgfZAIkGc++Ul4i0cY3ns7ad1yf2l+rWFjVGq5N2Z4j4jGB0nRk1NS3tuJrH75Y
AMqhElNgKNVZ6uG8r/Sk24SxWdw39gcTEZ2lQiUtSlxRLScKrcZjF9pH1zFuHFb0P23Ft8bWcp43
7IzptrmnwmoaPGBNbjzAWUpnXJe4dJ2SKlyVEF8z63a5D81sNKDq4HPANdRtoDJHo9fkTbtHAqJ/
w2lN7s80VxNpzmrT1AddtfNP43it+k1AQn9HrVbS+CvL+mIA6bgrNdXKvCBvGvZaWRnQkiBIWhUi
PhOC6fhz7UY+cLiQDpDrPtuo3zBIRLr5QCAtAl8ciY+kmSbnIVfj+8yqnRNoicpPNGOf1Y31lNNx
9vNel18MlboX1C/ex7GhvXQN9ikV0McuMHEv+kDLo5ckis37VjbmpQ10ZUPn3H4e03L2Nbf44cYh
bY+2zL1WRXmA41Tdz7ai/TaBlXyRQ2X8sCsr2cVKao47xVKirWojWdb0xiovhZXKyI8r2T+mVQXF
USnLXYFNWfNBDQvhgwrBZtwFIgOTqzqAo2jj91tsMfZrHCqaHzjw2dCGhvp9zSthw8rc7lNS6UbY
CFlqnJs2qE6hNhnbsinLixUlzaeZxLeTVTXNQzDpw31g4KoNaK/4YzVZ9xgD3adIxXrSOixYXWok
9wHFppdaVbHDpGmKP9U0QANY2vfB1bCMkiIrAFVgTE+sOjvGWdnukOkXv3JcJlt479nBEcBNtYmq
+CDVGmaBHh2MXnN/ChMGWhhZ4TbTamPcsjOttspg555hxdEXC8nN15xLmX21GYC0SLhe57YbLQ+P
O1GvurQE/1egNmKOH4Ud6YanzMa1m1dnGNaqwo73nZjcQ1EWDD5J8dLMWmWvGsYIh4FuWGkHAf4c
dCmmNQAg6wJtm14pmphd+3Nlh9FlKPA0lqbtekDyzI1aGpiClKgeP4sCWI9L7McT7gGxGwMb67zU
Sc9tKJ7aG5EV+sZAFnBOczP1ywG3XBwW49a0VXs7GKrAj03/DKITobSw+7ejgAy7naoeBr7FC1bp
U9gYSOi3HJDDewAb8hvWw9hPwqi5k67mnCoj0I5JXI5AqjX1mpBu2IMnpdPt4KXJneWk07c2z4NN
VRvtmTJkc6yD0v3HTdPq0jTlGCH2xbXCW3ZsNQx6LdQFWZWV8IqSusuGknJW4V0ys50+CYv8WXv+
QuqJvqXjaT6jvzEviGLSbW/TE0ujfB5P7mQVCi8J2DRFHKmg4fWc5OhExzhXhXu6aSWliize53mh
Ypwc0t2oDMkzjdxs72Jr8bIo/BQyCYkkEA4d9FQ746VRPBmE/9pwk31DHRRnY0X5tMkgSBHoGzjn
IcXy70gOaHlHx1E22uB3+SgfWyK5wyMYBvEPTqdQPVeYvYQ/kNGxj6gZgosCHiHnTph+D6su8B24
dV7Cs/lFebTZiDSBXOfExTZOO+vsDFG/u04tFziBazRH26iwfRLi93NK6tyXg4yPtWHC7FZtKDVN
yfHO6cZvierOL9GclIfcrMZ/pN2q97bI9J95q/THUi0hK2SmfcA1OD9kcyv8yYD418Saex8nUbIP
XdHuZvI3DM8hMaH2I1129xEuZm+0Wv0QWMLNHtIscHZaXanZtQ9OJ9ksq/qnLgp4ZAr/yD3hSgqC
YTIkhhePenrfuWBBNgpIEYDNmtOZZwOOUP+x9+5SqgWURCvJXa/P9ohyE9643GSqm3tmnkX7D20f
lpqtBh5XQgRgfUYxu8sIUqyc6Yzu+2MnlKVSyzFChwaFqMA1BDTqC2tvDkO2ef+3rxxQlkIt+EsU
GJKgQpb7EjOupuCqh483wHZvbK5WtqVL5RV8xbZxsrA+O0r5vXPde9cSN9pea9uexW49dNElJMkU
nKzWtrYSzZgHXY7HULTbD92epa50ailgS2z+p6iRe7MOfg410XFF2v8i17f/2DF9qSe1a9dIAO61
IHurR2EKv5jkjTu0sn1eCkpNLWcba+Y1YBZ/uofcG4OgkwfnVjjZysP9o8L6a1fb5YkCJ9pCOFDl
v3T9XzO1n9+/8yvPdqkVpX1S4FA363NhkZDTk+6NKUNTbh30Vsb9n47xXz8cQp0ueLMwKjPjKQWd
Y8X5LminH0YV3tjWrt2bxaa8iUalH82gPivdVyt+cW7JyNY+V//vSaKE1tYKM6rPVT0/SVd+1rrw
0/s3fe2uLPbhwA7qQiuC5twY9lYXd6BJj252qcbpxnxae6qLGUvwiK1jHyUUJL5PxAtR89J6fP+3
r9yWpau76St4WJKPRvpU1M968KEar7N0bZe8o9pQSZrz6DxTENipGnveLthbzUdXyOvk/Wss8oJX
lHTU6nPPod0bEE55PclK798W+0/y6BuHq2VUd9PXY9hDmj52waDs9DALP8usFIfeGJMdPJ1022Lk
2VpWVGr+bCXRU1ICHmh0Jw19Uu/hI9bo2s6iDrpHJcnaHUAq7WGwQ+cbtOLsB7F3LSZVIMEzMQle
FJrsuQYZ3eeNPl5i2cNEqqYZMzBgvkFvjHsoDugFjEbNQAgURRV5Uz9o/0ylAnwjUf7N43H6WeWi
2nRpHQPwkGIsN6NqQshLbNG+ELMXUxCqrfq6zxK9w3k3K45zXIz425ER++Dh5CWK9ET40m0qHhsA
BZ+YvHlbzE6zdyXAYhJ9zE+D3tVe23UD0C8bIFlhGoMCu9CYNoo05TYkTbEFMQKEkRNmbyvyYpP4
+XM2MnkHvyXZOXY9+TgwB4TgBBEDA7MjQMj2mN67STV/axxOdrHoQDlUQ54foqEd+z2EaeN71kMb
9iDkyV0W1xxB3DhRvYC29cUJwuASTbG7TyYtAfQ2AbsRaFY910mi+5a5iraszu17UvWa72MDgVZ0
mXNIIquBQF1rP2cRIc/TZ22HvAta3Syzl4kd50abQ3dT9RN8pmQ2fmmGkpwJ+jNeA9InNnUTgoRj
I2vusqjOOMd2wKe2GmLEnUQE5WdONfnRVP4Tcwb+MY0DJ3dXNT+BQq0OVuSavqro8Tf4v7GvN4rz
OZqM8dmUbYz6gyvaWHnMvhpI0NHmr15RpPIMMc/ap07oPFtB2bPRiYkvKyS0mFFThLvJazP6AXrQ
vb5/xdcaRp/wosqOCcIcCiyLQUI6Qeq2cAOAMytxXl2A9AaHHm7PsZoCzhQyuBK9s6AxzvzMRDvb
ocV5cUiVvPSr0oGf64TppG7htBX06+rmZFuWfJISSNyspSDbkgZpitA7oDila5IIoeHo9tKucb84
TKkBe2OSfnYl8XuO2/C61azsezKr7r8dRvJfEDWdB8qASe7pjl692nUhX7RcRQShunCxdpYh7Idx
cEwOPH1DenQftBeqI+2pt64jYLaKs14Z7mNf2uoGlLftgxZDaQMibWs1cYMQA6yjp5ejsmuLqSI6
L6g3wGeBBuRmkXL4lArnV1D0jVD0HbzLeFc0AEosTmkbtiIWtQng7eRPdXcD83qLaKrmVGXJvRXM
yTZ363inNvb1kJE222IC6WCAbb0riLXzDEcd941sskNTp+ZmspoOQXXafdVRrpYc90AiDFN5lWMD
Qn5KpjDxY2funq7HikdWqvmUTiD76i65hl3IuWLkumnuiwzgz5QGySco59bgcQOmPSgNtfSjUNRH
MBKgXIO5BWrXZkdOhKhzOfvvcubs79BkyeEk03vtaCt8rgQ3PrRV9RrR7/2eFdB2oYQO92R4EiXj
5BbH7S5sR+gp6P34D4z6KRdTCAsN+ELrEXfQHBTNnjYwaJVtZw/TIXVMAQELNlpaZ7Nvup3yVMP3
c3wO0mKfds78Q1fH7DDm3PnAyMyvTT7mP0OFBSNjwdunrjo/p1EQfFZnJzkOWkTqR+RaFcUGM7uD
QeM86aM7XWJzzh+jMkZKpLr2QQ4p4BaVx1sndviQq9FwsMtO2+b6RHqiU7hbQ4b2T6HIzpuHufuR
EabgBTCRIfrVte2HQRcfnLJKtlOrlq/KTAhS0xsN/NgSs2rOar2DyqPep3rBKFdHTq+mMuXbShbB
LkmM6DWfAhBXyJA3hiONzJvUemRraMMlSgVHSyq2tQqJDWBHeMBoCA+oc1+E1ufgN8Prgq7GB9Vs
gyOwY/dRlPbYwpihcgXKO6t3jQWqTDMT+dgMBtRXe5oubman94mrynxjSgdar2k0VFrs6NAYKo9l
DM07tRyzlyBQs5c+y1j91MLa2K4ev5pql+0tO0zPjlCKew0K5FM+xvEuLxq33bd6mX9RWvSlvsXk
O4Fwpi5hZg34xVz+Uuy4p25ntr5RN/ohq5Vgh7qYmZ0XKabVwD4UbRRv1FgZ9jzd2ouVWPUMzdCh
27GXzUCd6NemPaBt4FfMXMg8e3XMeyqdo/M5GVhPYiK/tnVxTTmkT17flaE7fBkrW7KDCsS2LhXb
n6Qd+uUkqi+VCRof5g+o1FCx96Pdhl/zAJKN5vTRvkNh96mKc5itcjaIcbS7jVoR/R06XUzGld6e
VEruZ8XUJb9GF9MWhbq5A9M3+2kaOqAi1Ubb1TnEmCEes9MYSSDLE5mNo6sDoC1ZWxR3/qm1dvjd
NDDZQD6wtvxLsAHCxSNQu6AA+0ZsLKd371L2Ug+qpHtFPVNpfkcZ8ZJd2Fifef/o56CojNnTBlaR
HR2OF02RNZJ3tdI3hUzk6DnQzB7TbpSosJPmjip7sXGCQSe3Qam7H8wP82srqM/OIxAw3RyqT/XY
6scghr/pqrrFFKZv7wbG9In2CUjqKNuzWxoYObV5x9w1H3MQqb866nyIfNVk66RldaDgODzAAKsP
mPMMeE1RtZdTK45DB/KhyS3lElUK8OS0Uy5sTLXDYKrzxm5l+1CLKniMk0R5rlO9fu1Qvb72sitO
nVs9RhmA9rRsuw2vhnivmkV7fa33d8mUzDvJkDyYralSFQ6GjQbg0W9ged8BLhHfmoQXwMaOZH6X
aYV73w12z8Ep6XdyUrrfQ0sZjXd7/Jhio32YlYbSGrXzz3VZ5j9Sin5gLymoTbWGNhOY25MNdenJ
SdLy0R715J9JdOXOEZk4d639yUohwkMLjffoeMs78JTas6FVym+AfNnzIHNrr6ajIXcNK80FsQ2x
3ZkmPexg/Y9+Evq/Ti/0ExcstypxA8coCcxPFAvcvTtP06vZzgrIDN38DY9t+pZbrbYVHXp7WlFk
PmiVfh/Mnf0L/mZ6b5F48BpSjAWUFxXDM+nf8Y9qKLp/ec3XCSjgOfuRxG31NMS2Q5d6rPVPdooM
0Btz/Axem4aUDl2kCyBW0+pKd4vzFB/xEBQUjsoqOvDCbql7aWZxIWq4unRN6l5AOfZ3U2rq27K2
lNdaasrDSD4FZMTciSgFjlf1Bm6nE9LTniAJktw9okXFuOmlIl87JysZ6yWumppIJVjewyNNi8gj
uqRL8B+pFD0z/bOm5lQeJJw4dMyY16My96c2056KQWb3hd0Z+zYzriFopXGHNh2zYCGgq+oTHRJ0
DHto9NYjgLf0NZQZwSQAuIdtaI443hrlj63E+DGYhsMbxIGHLCkUHwBSuY8jpNJNqism5XpZQj+2
Hfd3ECXOM3VreW3HdFvL1rU7kgcEWa3sjs/94KpfRdz1MF9HdFWurh9Fa2sQ+FCe8PAmcJdFGD6k
sQr0MmuI7ZIk4RF6hj5b0SzzkzVaDAydcvpD3Ds2QFdV3VnJOG7jru23ZWCGD2VkxRcFXv9uTnrn
txKDgqSULW2PxcF8UBsi/BQ05XkMpJIcx+EycCz/p1UncOFBVBFUCyz3aE3Uim2rniK23o28D9nq
PWUyaDdFraRPreLq5iZiV8Ua31VbY5j2xpVVjIFS7Mk2qJ8oV5gvegJfFwLAvE3Mqt9PDU0l0Gv6
4EWWwrZdi6p/+kqaj3EWgXbse/vTZMRZ5k+hAYfCLN1b4su3z9n2//j3yAmzwkCvzlGW+5Bf6Q2C
4f9QvdNe2veMUVPbSDWqsx1UXlOeiub3kNxoM79dgbCX9r2WAjDQaT67Yxyy9PuG44lw0wNEev88
/HaZgACS/x62yxLsmTkQHgxZ7SSi6MGR/eZjH319GH+d40kEUM2gUagDuxde+5xAbtTC1n7z9e9/
ffA8t6YrlTQ42aoCPsl6xSr28/3f/HaB0F46XOK6prUgTXHCCgnCxv6SBtkdvQLM35PxUgfJjUtY
G5CLopUwkwE6bNScKdJsUBL4hn0hC+L9i1gbNIuyFfVZl7OhQyokO80RjWKifCsBDMzqx2xM9tJY
OZVDObWRjry74PxoGNG2S5uHUR1i7/1LWEHk2EuHZa/YqdIM9CnQQOZbDlCpjzPl1f7m+B2HtY09
3SoIMWj+txxkL1k8gdq6Dv6M+py1p6TDiMoByVJYjrLoxjxYeRxL6E2sZKMQTtichcUyDb2HQ4un
6eQriBsPfGXULi1JXSvGQtRUzAJn7K8E9xP+gwMi/H6jjg4ZHJANbqwXKwN3aVLK89QAdY7uIRlQ
Pg0PWVH6aX4DwbD24YuJnfedCmee8nwdPBcmXWKrhQhXfWydXjqO1FYQXa/Y1xJ6t1HiL7bZeZNy
i2S3sigtPUewKkCtlRobekHcH5v01sluTYa3dV//X8r8a8Er1IA9OvVGTKYtJRSK3fMmkilUl0gb
rO+iyezPcJdhO4IOyy9zV8ScGLPp2BiGHW8DWP0kN+kte9pR+S1zmvgR+jVvFKgtonYMbvzQlZHu
LGwZupYQ9kDiwqmbL1pPlDqLw4S+wtY/1L20/8Tw/XUjal2vaPQL7RQQ20uoFlhv6Mvyex0rt/wy
a9dwnWN/fUUe6mae9sDKr7jpcjwWDgEiWFXT8ob8fe0Lrn//6wsC1dLbShr6ySFMQKS/4TuH1+w8
5cY9WhmIS8sT2QMi7GNpnhqHUkZiZIe4zn++vyyvTNCl5cmJo5KjSK+fkuhTW/Y+MXMTIPD3P3zt
hxv/vTFD2xqOMtozi9fwlBfKk0ml62Mfrf/3o/McUmTYU0kLR/EFkN4pS/PNxz568bI1eoP8gKrT
T5ybtz22Li9utB/vf/ba7V60h9paiMFRdc6EPdlYbeO1LaPmFgRkZSAuDSuD0YWc8hkoVPBdAggq
ShXx8IzR/sZdX/n5S7tKRLpNK3tNP1Eq8HKbMa59a+0b92blnbd0qxhuiKKGJMgT2/qEJgWxwHM+
4PYwT6VV/NukynTjMlbG5dKvElKdmCAQzCc3+IHGww+IIXz/+a49geuN+2spmJ2YeqFr6SfUtd2O
llF+cDkePWgDp9A8DvLkxsK89iSul/b3F81T6hJHoJ3gCbq+q1DAM7Toq6O4u/evZO0LjP9+QUye
TV7ptX6iX+pL8WLPF+x/N3792m1azN4+rJy+shv91FZ+Y6NNK74mte3Vpf2xJdlezOEwzBxByW5C
KlyQhzqnW5IMduxtXxt6IDeuYu0WLSYzKWk5dSomcyhyv3NnTyl+u/MthszKdFhaWKjlzgkoMYZS
8XmqKWgdimRnERZKB+nGBaw8hqWTpcsUKYiY0E/5YNAjJR+piXZN/4sD6o35sHYRi3cvWKCyFm6s
n4KO/VP4AlT9Icr+TZLOr0n7e3+omisPwrpe31+ToTUKbNImrnoAFuyNzcE4AZmvTxGIjNe0yHXM
zgnE7MlJ4x1aoHGrJBH9tqKgmkMdHmlYmjr945yo4x0GGA3Wc2SiRRSt31xbWR6TwUT6NmSkmUBv
pCwJgQC/5pXR0Vd3WdvmGRwuYhIKpSgvyUDuGkmU1ifK2PbWwQ/kZ3oXfWaD01PPnCr04xChuqMp
03Sj6y5sVW3U+xMa2YE7VBYn+KiiP9B+pB7b5+bBKqPus60HwY1j0tqjud7Mv26aRihETdtVp5GT
IpxMd2SjenIev5aIEpuhuVHvWHs2i4VKM0RnGpNWnZvmUFOdTXA2ICO9MYJXVnJrsUpR69OHqZ6r
s1X9H3Vn1hw3smTpv9JW76gOIDZEW99+AHJP7puWFxgpStgjsG+/fg5Y1dMiSsmckc3LXKsrq1KS
ABJAeES4+/kOLppqGL6I1Zm3CvfhF9tIvohRdBoGFyns8piEdy4HLLb99vGBT92RRWxq4hh4cUgK
jlH6tQqRv0OlFC6jv3fwRUwqc3hWtBK9dAEjngODvEI+CB6sf+vobLEd6KYJ2Kgxmw7gkViDWlnt
UzTFZw5+AmYB88r3byR8dABdcCd3H9NUZ34St2wjCJTtMNrQPk8bcB9yhcRx6mJl48Nfr1zndpf7
Tl03V/CgVRt4opYrWBLGZ+LXiWfFFvGrpOi5L5OeHKZw+pqlCTQhJdlaqBGfeYFPnWARuhx0eFMD
nvPBcsS6ju+h/IHhwPePH9eJ0fEWL38e4pwEoZmXa7nUu5LSZ14XP37v0IthTSH1ksApOweFBpUg
urHbc3fk1EUvhjRICw2zOtyRgAyjZyQWT3pQZ57niRmPLQZ127l1lxbzskkauMXZj7Rm28RNOi/p
6zPnOPVIF+O7rYjQDO1Ah9aBTXZyCRWEN6TnpHAnwvZSrxlkAt24MEs9jOUL/GvXhfMtqOBjimnG
is883BN3aanZTNAZHrnoJAIp875yv6a1Wk9V5fO4PdNyduJLLHWbcHKlUMQ4fJ57ymcO77BdrOEA
ukoSYOmsJG1t1Hrk8PLxy3riiSyFnM1U1G7TJORAmTiSlK9TM+xE+uXjo594Yel8F38eZYA6Om6e
YVPEOk/zrzY7c+BTlz3//U8HZmgmbxq3tuGCxOUGFZcjr4ebqLLI9uMrP3WC5SC2nHCIc0MOsdvt
prgF4yx0r2Pb3nx8/FOPeTGUeTIZByK24RB25rLDamp24bs3NTZzNHmRwvm9pQxdjGrdiFRFEcZE
Mw71OiqyS5nI7TRW1IuUdRDZueLNqRu2GNpjm3Q65dZ0mJoRQAXCg42ylFzzLGe/+UwWE3iUGCed
giY8mgxmR5J9yrrgKyx+f2++WSo0c9XbOY/C/pB2xQGJN7jEVo9oRD4T+95u+S9WTUuNJqrIhiRl
gODHIJwJa6vbxOhXhP1qA4VHj+ZAWNllQ/Is68E+YldcPNpYHa/RsRZuob+Lc6DvRLsqplQVftQZ
5BnQXL8bjFZqlcKIBr1UULddWoC5oP/SilCtyK3mOqWMfIKPb/Q0TXz6Hsat2cz+FbdQDjsHbqNP
KYGn0KqXDhrupm7sX3/rJV920Fd9hr7SgJYHcFczL8qbyzRxb7hqNknf/ZA0OnOeeRX0izu7bKJv
HCojNJmUh8FYX4CCfmRdtY+G7CbPlS+K4XPPzjHkT0S0ZVM9miHReFMEFURuzgqCqNCzs+n7x7fr
1LGX0bIfSgQFXh3U1O6S1iVeY0/i997uZU/9mLO8s2HFeYC8b02DGvbm/Wy//XslAbLcaMoyJLRC
J99Rp/21y8xFbeszGYtf3xfCF8F+QJ5iIDxqjiV63eIaJMvG/i1VNuHzKX+aR9BClyg4lQNY4TwE
5i5V3z5+lL+OhmS5+WJotO6RiQYxDS2O3gjrTBraNyI6E9V//cIjif7+sh0OTTycwc3BsCi6a3JL
HsdRYgRPqes7ARU+6eAKKuhkzoAY3qLUP8cYWn/enzISeLxhpcNjndVwHwP8enoAkdTdTCNkVROq
LnPbLspyNsy6N3YSRFcWqaHfADKuXUcsi48yCtiWloyCgFr3/RdoScH+7ujEdmg2A+yUmxCWxo0L
DSTsVHqyzyoFD0tRJ/Ulh68eKIwGTRZUdo+WYsTciSGann7riS13WCpRTHOOd1aGtXuLlj70G0UB
/CS5ew4B8GYY8It7aC8mfTimppVJ0+ho4K1UoK0QJAARWJ96Y1KzRztyoXwWZdaxt2CTFLe8hJ4T
xn6NEybocwUnB65mSJyuBDxZn+wyZ1DUFe3nEDdohO9qXb6oogjRreek2Q0aQK0vdAw7uAJ3or9y
4+EcE2KOSL/4Im+gwJ+GDVpZRV2BpLsnE+wTmQDzTOpQJejwFPI45H1zjpp34kzLbXVCQpvXna1g
zqKD187iBg35nVugo6Ytk8QLtbDPDKoTYWa5oe1gUDDVlZscVNTAyhtzb+Mn6N7/rSUrYYvo3nRJ
FXU5XHZIzV6QhrhsYFLnZQm0DB+/waeufxEmQwBfkLWLYTIV2FdV4Fzzpnj4+NCnnsIiTAZ9Zw9d
60q0JFs+r+SxTaarJBxjr9fn6j+nLn85OFyggJVjSVx+c1+V7krH+Zkne+ryF+Eyr0dRJNi37d1w
OpD43kHvIi2VPyb8zL1Xvx4QSxZRn7ZBLvNe7h2uLusuRK8aPSTFTQxVcVn0q1g7ryYW6997HIuF
sMHIq7RF5B4CzjvHLj6NDOoHBsVtpooz3+jEPVtudJnFS2a5ku3nJSvIqdVVOTbMzyVFOb6uzzyZ
E/PkcrfbQeTfOiW8SDqR3ruNuEC37F3lnjO1O3X4eff1U5yyK1x3oLTauyJWnwdh6rsyC1ToGRKf
W+SeOsdiXA+CWm0CXfc+hHvZoVIj2gxqWDl7DhbV1pmnceok89//9EV60UH3U2fu3i6ta3vqPkWW
2cdl//zxC3Xq8IvxHZLIHqY4oPt84Ld1DL/qUm5LfU4peurwi6GdwsZr4LWi+xBrWgjv13GAf3VX
v3fxi9HdiQ58hsale4gs4GSMJhqQorph/fHRf71RJ3Sx7imrobMLhKZ9Ym2CfrpUwRfhttshtoAw
2Hx8jlNjbTGegS5D/z9G1j7IgtdCW7nXS9v2hMwSn0Pd9PFZTgTY5f4W5mo6KiJG97zuH2201nqW
2999fOwTd2m5t60BZVIxd+jeNmoW1nxlDUhUOuE38N4rvCIu73/vRIsR3cSVG1EnlvuqcorPUzY2
+6AwYM0p0ObhiNVsc3M2p3HqWy2GtjU2fQx0vbtvLDhtJzvBoFmodvk0bWL6+PEXOuFOAtHB+6Gd
xMBnYrkt9s4gQeyBrkF8m8AIabymAoRDpDTwSdHbm2pqmxUgJsN9K0yQeLFEV/aZ+HJi/lruDsMa
kg82NhEQFdh69qDU5PB1sKMjgUF7kivMLseAFmfexFNnW4SbgaOtXqHv+uhMYk8s17MnwB9dc4Fh
e0mCelP32ABA6vnxLT5xuqV/l+PWpiuhldsPXLg7C8kAOH4rsg8h0YIgp0ih9coZJk/uiH0TF+eq
WfY8fn+xTH7ztfgpapeNlbilBbfaLAksj9tj1R+j2gHAwW51eA0tN4eGJXATDy7e46qJJ/7koBPi
TOg6UTVCuf39qxVTt064m7L9WAzTgxPZhhwDCD8hzMucVB7Q/NXvIC2l3aEpwJlABQdgoBUp557N
JMnWsJhuV2irGz+j80mduaz5xf7VXVlEVFPHAtKFiO+pGm+DAWijJmkHz4Ky6+PnfSrQLcJp31GI
H8Ah2/eg5aCAaKFY5nSOOZfqcOYr/cU3WOa1NHdi9Jc0cu/GATooUEmM+rsCDvcDMCYUW7fcdb1p
MlsAqFc9MDdYNq+pBj79EZJgn5AHPkwe49eJXXk5zXdoNThzc09MJctUWEkGzctwxNIwGW4rFPtK
6NCy8Vq7n37r5i4TYGNUaSQIucTWL3xEL8Axs8Mzz+1tH/yr+7qIt4CGktipQhcuUaPGWpPJ2LeG
oN33fR2vRugyD+PEUFutB7QMyZCuCwtCo7g3qC5MFbQurqCvb9/z378N/xF+Nzd/nbb+r//Ef38z
xVjFYdQs/vO/HkyOf/5z/p3//TPvf+O/tt/N1XP+vV7+0LvfwXH/Pu/quXl+9x9rDSuJ8bb9Xo13
3+s2a96Ojyucf/L/9MN/+/52lIex+P6vP74ZdCXMRwtjo//4+6P967/+cObo/u8/H//vD+cv8K8/
7mMdPhem+v6P3/n+XDf/+sMm7E+iYKPkQkDhuGqm6vTf//qE/smVjZoUMC6gc80+AdpUTYRf+pNJ
Fz+sBJzd4QE7g2zQM/nXRzYAkjY+wp/CcbDC+u9re/d0/udp/Ztu8xsT66b+1x+w2Xk3KHFZkqr5
5MqVQnD21mT/U9DNU3Cw4srS21bRb6a+6dMSstxET9DfW2sj08yH4t26aOGkvmajglVqHT46JPfB
N4pew0pAO5v90BZQTEPJffjVOT4bxCaRSeF3IruAPnU32dm6iHuIJ9Eho92qXinCfdpCccM55Jew
DkdTMhZyk9xbVrYGJomthhia+MjiuyjXN9IVV6Plxj51Q9hXks5POaTUGukbWUkcg7LbJJMbR7ar
+awiyW+ywFpPvLnsmPah5/NLnkPAhQFhi5uK1sUGALt7rSbw7ELIzVLqBS1UhYPcWC33ZZ19FS5A
+DlGr8QXD4PuUowvTZmvaWJuLJdtQ3oHqyd4Vxc3g4MfE7kPndVuYHcmrKH8jYIHklK9LSsoq6yO
ZfsKE6tSrkZzsr7RMYrdeR+qLSeGgThr1LZuXwx5SfFVoMa6IGm3iugdMEy+yCE8xr+m+aUtrR2z
0MmDywgzclVO1VaAbTX/dAOZbmb8aYKxrbQPtj3eT5nxXKkyXwX1595ArR3FUE5buc9LcKm0wWxS
Fn6OGzohtLpggAFwV0Oy/IngYeCKeG8/YdHlx+Qua++0uSN4oJELOaR9C9bfYT4xVrRbUfEjZGh3
WWNWcnoto+4rwCiAbc/a3Yrv4GLnY0BsGlV/rnTu92N1b8EvyO6y9QBI6vxWNDaedAMqlmisdZ7y
XR5FwtOQm5et/pomLPOAKjugvLU3eNfGslmpTm34KPy0DDemxzOQw1PpAndWozg4qoeoIU9v703G
cDT8jETvEBAahzLmt5qLTWvDIWOIs3bXpBy8Elwlvm2iyRNgBQ+ZGbZpYNalA0ZhLLZlba1HsPm0
7I+u+eTEBYBo4BIP6w4joEPiJ4+jrVUGx7qciAduOrgUADaYzHcrIOQU+Muuvu+S0IOB07qvistI
ZGu3jV8Z8oKg2FnrHj6JhSM2aXtHsarAjuGok9rxqwrxnpWbYIzZEfJCszIjeNdjr6ZVC5UpsMjy
ax6x8Y7BM20vVH6Rt6W8n3QpLzQ+w8ofNpyjkcdcRPB3IZDTZaaNNjWMiTdVJB3YeBi96hxGV3Vb
AsApoi9FiB8r7ExA7IQPK5ZyZGnSm4il0ZaglWZTyqKGXJ4MER7FqP18zrQO6nvT0dIDo+FGY+BA
zYi6ajKE410DwcJ6vqCRCIjYxfwW5EL7fad/CA07rRzK9CMS1xpDPodSGXJlEAy59iNQLI8ow+st
y1W8h/WW2YnARBtsdaxtrK1d2jYS5b8hWLm6Mzswo/gNvDbkfezqck05wH8DWnxKtkrdaUsKiCMA
diCp+Srge5jT1J908BlA4rU08pANai3zzA/hR2dBm/PTdPF3SP45BP86Ajsut8EUVBB/LpadVgz0
LLSlZhtYGPPuHTpWvEi8SIhWAYDDbUjvslF7xJqeLGWfPfv7Zd9fEwDl8JJ3bIchPb9YX9JcdDJr
U7O1FdvmqjgUyF+iGdHdREBQBAY6jWgb1yi8IiQNtdxEkx3vqqmpfaswFCKO8kAJlf7QtI4PysWP
NG2TFazIHrp2zeEWKUXaefkkr9CGtZ2PkjiJT/IHK8gOPOxvxRB/LojjZQIkNfjLrKcxW3doRSEa
2nRS6HtJQN4Mx8MclhukdZq487IwWzEm9hzzktWJ5zyrL2QHlSoG7zxwJiw4tR0eiy48BqgLExWt
4ljsarQZuW30rZePbueDheO5mdmnIfeT4Q7vmNcJHXlV+xJStrUnDaJWfiMS4WcoJoMoAvCAA5mW
7THBt209PBW9uVdu+oMn7Ar1yKtwEFcA0V2ooDuoaoo9NXVkVcbCt3Js3sBQmRQsMhr44znDI8LW
vkNnawr/lyj4USAzBuTQjGRZh+i2cyMwXbKXMS/u5y/EMbFKyDcGd/BAjLxoav1FGr3jam0mfuXU
FWiTtx+/oO/Xxn+9IALIHyFsjAy8Ke+3RTWcwlTLR7NN2mpA0Sr3VeRWvhFwKTb2y8cne1tv/M9i
9q+zSWIrnMi1uVzWSkgNPVo4uWYrjLxq4xpRL7X9qI9uaxJiDEIsDALHxmJkDeCNXzJgTM5947ev
9M+LcF0qmQO98lI0p8DLRGkA/NweuA2gBXYUFtakDLCq2OIDhCGQf/BA5+msHJ466JJlQteZhb72
RvQvRS82BcdkYTkr6O4wkc75h8qr8Hc0AGoCtpqCBZ49Il4Jax9Z5CpwpxvoraAjF/sShGVP9ubZ
oZ+7IYArLPWF5a6cDvr6mD4E6PKruG8Pl6wxgBi9MvYCv8QbwvutzJxVYoVnKr5vbu/LWwK5gcSC
VWIFuizGaRhxRx0xZtsCvAUI8J6GoIKKFjPbBEhJtZ5ouAmzYx19qu1qwwY0U8JkEGSofsBsGR8H
EWAxBi19wnayzFHwjghebb01INO6/Wtj9Xf0BibtRzaQq2Lq7kY4EH78dr0xsP/5Lea1M7cVpcuy
ZY/6aMpaxNp20EComAsAbbdQdX2xIjRNZh381rsXu3ePGX/o+XhFBIAwFdawjfOsARXBmmDItiaC
81Ut752quRo6rDntbu+U8nJee+q+XdVReKbneWEk9dewUILCXhaR2oa0+/0gpIUFXhcfzNa09GW0
oiO3pJ+4k+fYSP6YroeaDpGzGdkuUmRl9811WRbgDZFpLjrNRntvwa2oW8/FIuPMNPJWefjHjcUG
AjOJkIQstZ80K6mowtog02uweGxWNkMwB9LrazTADlKmF9TWiMHySjMUSSx7G2ICsbH0Bp1s30z0
akZqgbS6KdqbBMgFu75r03zNHKDGdHkLxA5Y19GTjfaolGRrTGaoAHfoVqy2EUr5Gg6RxtBbBiMX
VNNXfZ1+62gEwtZfG9x3+9t30/U8Hf/jm0r0AEmGGdt9y3L8tGHKxBSkNM/MFjWr23k15pBu5wQX
XQZ6EslWIyx9gHu5nGcUGDvtprA6k8xdGPb+/TJI7D0odbFuWOqS0aGOnayNSwAg1y+Iu0c09avh
ZV5l23GEnoJsja3Ia21xZEBDUJjNZ57wTcvyH/MqW4TZmfzJLxYxjGAbKcED4eByk8UqAgge3QUT
3k9OLiZZ3gUJu5GV2LDCgEkev5YtHnXaXMlMrs96wP9i0sDZ8TSosnERzrIZF3ySwBrB7AZWRvsS
ivb6kQNPl0sLNlrsFvtU16l2E65FlOERbWFnMrOLJrX5iby/gEXJpkT7Y17amDBSeGFPee0zl29R
B0E0f2GO9baa0cLxgGkCFq3ep10Nl7UvucD2axp3LTBQgKBNGM8YMtuq+jZH/ZDmsI5owTXWqIrW
27IBWb2WV2C+rw3WS1DortD35mMR/HdX8//rNM5lDEva2vxo/n/I48w2DKfzOA/Rc5w9a0SDv7JC
b6mf+Vf+O43D/xRUuPBnJw5G/xwA/0rjKPknZVi2C5cCfY+IgE/+TuM45E+8k/ZbfgV2KXRuPPo7
jYOj4VUFbQwaTaxyMJb/b9I4/xgAIHDh5WeQNwOMDtbUvMj/KSgRSIeA47GaXZrE4w13uvbS4iDM
AKQ/gEgDg1wr3DY8pK3vcjJwj7GO51uoqix4azajS1d91bjVmfn2fQkBKRnMsdAuIYdlY1SKpbEd
R4N8p7MIl5W3QXB0YuwdVqKNrGHljHl0UTS6uLSiIMZoKGl6o4FKK8+EJmTr3sVrLCEdxGpuS+4Q
6rLFrZGma2XXYgcfWjk4NCENa1g6g1k/emNB8PV/emt+tZ17X72QAOBx6rgwLeV4wiAazk1oPz2K
FMxIR5eR3DJAcdp1J+nnFP5i0SqLbfK1j/P+GjX12Ct03xlf8RR7lqadGYBnLmSOOT9PVLgQJrGK
xovpCgc34f2FFPB35qND+DYLG5T8Ejk4N4yM4WsAhD5UvS7YozQJU6DWyDR8JRY2WhmdQmvdNvAj
9C3VhYDcJ8CenHkt5lv+7sqEQxV1HWJzmMNgtf/+ysKSQX3opt2WuaoPNmjKQ9t+lVT6HGxg+f6h
8Zs7SGpK7Kux6Fs+e3hAUKTFynZrw0jOXYclYfamKVzn01T2/IcDgwfwY5sWekWLwWg6aED0PfP+
LbdPcs7TYlKC4YJCqnVpZOqUKp7B2N0WTKsR3D7LgQwvH0Zn1ZcVDS9IHztn7u+8GHx/fxF0hO0Q
whQcv5db+p5HlQMj7Rbb9qz4kvRZDhNZOaSAnhrGj/g/ACYoDFfDGTjHP78rIpnAE0XuGiFyOd5H
gOIKMACqLW1y0nlWQRBwUksUswtFEIBoGQfTuSLsP78tHi421pwwB5F4Ce3VRk6sp6Talm4f7WpV
2bmXdGn/qgGzfYULSumXKexu/Y/H1zyO399kLuWc0pf4n1JyXif+NM5DoWy7bZJmG46soVB+t9UP
meON2o4Jesa3sHiV6JlqQ1dvlGwcsf34/A4qCe8uwZ09KOapA+sdvN8AQC1CTdSXASKe6bajRiMo
2G6f7S6sDrQz5DJq+AN6XuG1Z4oVjZFxGJIyBMYpSOJVOPIBMsoQEF5B9cpJBqycq7Leh42tdqUC
+zaN4GtRjU6xrfv0Wy6TECU5Gu+iCe4YjgDGNAjiwONVBmBKGpnrcByDyovGnB8sExSwiG6mchdh
r4KUCikUsKBRbD1PCrDPruwxGKfyh4MWbjBrp6MeqNzXNnI8IPiD7JKG8S4fUmRQXex7TQOT5KgY
IlT96Q8o2+wLNFYlXpRiRDVJ4t4DZj9tRMmj62zAFydhdBNSft1iPO5jNwTvqO4gGCBWqb/aqfrc
DDlbwZvHuUgLXfm6F7pcOTVpPUG7oynbBhbLLfwbZW6F2J4Sd/TRb5CNHlXJfTcksoQoknQrpzX9
Z3QDVWuCMLrKeAvwr8QMsLEmcHnvdVOEpQ/tDYthNdZxIC9DZFlU5fdIiMIEzNh9ko6+0gYBqGO9
rY5d407oKXDhWq69zIV1nPLgkTNP1QlGVrICvjcuIF/QQwrhVlsBenXjwjINZEg03EeNi+sAws4X
spw5xNwBFRS87+JLiiMWF4TBTCLy3CZxrctMWjOzlahQTzcGNrTVujC8Sz+NgL+yXQacLBzb2QiD
DrTEi21hIvzZyyKJbxlHsn7raCx/HzNbueIQR8ykm1gMmOid1u3QcyoobFVgIURgcDyfdMT9Ll2d
AKz5NiMPYJpq5NzBrP7RhDYOi4U06+4Cy8ZBJjUUX8KRCtujrWQt8SA7cYMjzLIRxLKwRpxJgoTA
FqVVuOowKXC9taPxZ0WSEC9JmcbIVeIdSldB7uLylO5hhuAB1V0OGcTkqERcTfAGBTi2G1kCc54Y
LGzwnaU+DHbZsS9U5Dz1AofW4ypGr/hutuJsL9hYleWqqCzuXjHT4tC9lSJXWVbAEh7rMB/qgybA
K+5A7nPHi6yqiy8l0H/2ngD42fsU4w03CssFs0ojfaE1aTdCJ2EPixS4gK9QvqnGPbeT7A4WwTRb
KWVxeZFbog02oP41zrUdloN1H6ogi29j1rJmM1Zprr/Flv19gkVROBMF2KvdxYO6HFJeXBeCY1uN
xg68cdjONmrlGmQtvZGP5JtFG3LRge0Pemsd/Whq3CtPFGMcrjjsdVDha6uJ32XJhLS7FQKk6ucp
WCQeiWnwOXeM3Xgi0cdZltfBKjyz1uAUV7VXlHyOR2iNr5/bMC7IEc5SEpxAQgbkiCOkvQeBtopN
Rfjkg0jqAn7smETepBmKD1zkYCAOpoOwJ1P2BABv0iKW1TwokJHLYZvcJlnRbjiam2q/cKcBKeQS
aPFhmwQKL0ujTNT7gse6Akacu8UuyDt2Q4kui01KW3i4OIqMXycTTnqHYooVrlJQOVu/oC2mLVQR
HL9gPUFTNY9GRHTeENV7qLarLRAOWMq0KZfBMZQT5b6qgiBcYWw66wrlgxLoT1nzlT3ELcrvcENF
JTW91LBJ2nUkbjRMLZXYgN8dQFhBrI3iRl/boFKhsJT1id9wO/+hISfwS6XSawc+8BeTAroKXd1T
9Nq5RNiPpggUoPuJDHwdgqULZYON2xM3Tb0z8KK9DsIsQl0niVXgt26k1qKPUdWB0Q9sviwZKOGb
uqebMmL8Zez1PJbKfNioKQfWvA3Y9YAs2jHTFfNyuEbJwqmuSELVdigmtNQ6VmjtYG/cBn46BHKd
s4g+ttQRQB840y3m0Xrnsh551K4pN5DcB9mepGhvyQsXTolkSnZKaOuQoaLtKynMpoNz5r5Oy/El
Bht9w7SKj4mrw0tjT5+IDRQomtur1o+pliio1dO4nfKiv+9y9IcFI/ZNfqQD0mzdDoxNdA3B6stO
sPKrsTAaEJpLG2R8cNH3iH3wmk97aKAQpwj73mLD4lm1kM8pdT6RWgCdXkzlPoKudcUBht8PQFav
J6tIIRavWGM9Z1aAEIUWy2Od2yZaw9sqBBs+pCoAh9py77VVgi0aTgjpLC3WbhfAgaiJpWiPEL1g
Bs0gRhhVZdAXkyQK0GtTRyBOZSGK2CNGlq9VmFz0vaHN5eDW6ttY8/Z7gWXX2g1CuFjnjXTR6lHb
m6DU6Z438AHAEy9KzF3ZuM+NXQsU9bs+BmaYg+MJL4Hbvk3KHeYI+2KkxSEA7heR0yUJTAm65lol
cOsiBsmNvkOXIu5hsgpzEaLCmmGiTmJ9ryjL1xNpxQHt4+SF8rnMqSJ8e/gW9NZKycy+obox3/vC
GcGHK6PUc6DezdZpDLKGn6k+QR9Omt/HUZ9t+riILuOwbPYAV6S+46QK64gGCA3whC9USlzA6Gnh
fhcpmjTrsrYRsusm86ohq6/TqkVKVLVowC+Q8/EcUAkZNCJR8Zhm1NqFDVyhSCLSm8pRaEkKahY9
EdgO7rgeqjUvk3CLHtzPDZvoKorq135CX/qE0XlNmmS47lznlkPI4Rsgb7cDGoHXCMDOiuTBBEy0
mvRaJKm+ioGV20ums5Xoc/INi8H6YtatrVqCiOcHYHN41djRa9utDpGs9cF2IjwSdHlD2dMWIHrC
nM3TDR63XxZd+sRGXsN5AVDbK+mk6XVveu14poJwBSuLut/oMVIAE8OxBSkirPxVBPuxQVPLm0Yo
aJoCAqMOnJNNgzK2leXot+rSaxak9idmc3ttlcODkxWPgCs/NK5AGq0z6H5IJrT/19FM2B8d6AKG
kh6ABXjC9v1H0ql1ZYevsg8NsCbOZdvKdFchMK5jd7wcuuiZh5PBvgeECsbCx7i3uAdRD8arOz2K
sr12kyBHKx3BgKyKK/gpOLD1E+j/qIZdx1V26Yj2gRVxtAnRGeQb1AYA8UaeeAi7jdO32Y82bUYP
K7N1iUraOreiGgZ8CbAslaPXDLXVMRLNXkUFwd9r4bOkmq7iWvQbeNoSKESn5Inl7o+mdeN9lWVf
LA7uaaOR0xf5zN2H23bXRZ8yAmfBkqEIqAj1J7iuA5Ce90+AGr0gBF8iqt/ktCSrxG1Tr1Wt5cdq
hMsA/Kg24BN/j8buU5x1YPDoflxhlr+ckqhcQ4UkUfjtRpTwm3YTcbbRSCciPRNuqwr2BohDMcTV
w7cCtnu+QJoBhHE7XamxSdauTAI04GAjMgboe60nuWqiSG0FFkFoq6nDqwFblJ0hsAuQKrjPgU3y
rVjtemNfdRbKBLrAEpVZRb4L2npEc2OSfoe1Z+lhWemigg9esCZs+pzWhHtuV8tLVHyHHbIQt8MI
WywETzTQZOAyArZFHhATH5ORBesoCdXGTUd4k6jORZ0zVCh7zq6eaGwEMssSc4ELvds5xF2rEQYP
KCXLZ7DP+WpKrP2QFsRDp8cAgK785qTODYzr7vmINhbjtgkefglqchI8oT5lexgSlTcYLm7AXtvR
gmxIIftdVyC0xvDg3QLlXWzccQi9ISysPRX0MGJRsrNFke4tVOm9uhGP9Uh2XYhJ3ynLaDdGU+N4
KiBqZVp0YwAuqPZTUFzJngSeqUesaCcCfZkVOwM2OsWIDjsdjTs6yeswr++7kQZXDrwEDkUJWUiL
xehFMnXJemhpsakEf7KLZHztaF/trYrQO4lZ4A66MOuQJpG9QTYlRW/AED7AykTf6wR2iGE2VweL
pPoGWwcjYcMimMfDbvqEznKyraGw8XKmX8YhrUpMHTx8zrV4yjGzXA9kYp7toKOI5G53zLMhvEwA
2vbJ5Dib1sD5OmxNmcMxsWw8mJx8HrkEm1sOzC8qWIYkoGOuhPhf1J3HsqRKlq6fiDK0mAKhY2ud
E2yncnA0jnB4+vtFVV+7Vj24bT1psx6ePCl2EOCs9cs6uFGz5rG0EIsJe/i0l8oh59vqnhUSHrr/
+oPb9Cqt21p+BLNp0MNS2xihIN3ugYCah8aa9mNvOPclJS2JPY04HczcRH68yIWwo4muFjkw95vU
V3BrITia2tStoukhCuWQjigOyOtJ/WbYLfkt0soJguqBtRmDXWCbvYoL8k+TXlDUxHquGPwdkSej
oDoixvDXKHCfwmqTSU32a16oO3ep+73q2vU8Tk2RjIjo49CKhsuYC/9em5F7wQmrXsSieB1BVSr6
L2hWPOfU2v10C3Ql4xTBDYOd6SkxGkrWsm0ITlIAgybUTq9WHK6tn4zIYdNomZHkMFHS/bAVBabF
UvYQpXSmHKqZHWzWuv5R9fWmkor3SUaXsxVk6WBwEcBtDTWePXDJft/0pn1nVmN2Nsph4UYsnOJp
9paAsdct7F1Jr8TrTBBOc8hWZ+7J9Q4Z43QesAKHavGofdTeo9FRzIPfvKQPxRryJG/bxY3hopqH
bNLdY2lqVDlr7kXsD9zVOxYpVyPdNfp0QiM47NfZf18omMkS2QmKEga//1ypKMMXMIt+HzGrwY4D
VHgJOvkA63aNnKuySKs9QCPZHWRft/CvhRQE0FxUxUFUBleyx8V3aM3DdzTp6azrMNr1OZWi5Mut
MefXhtTDD68YRMoTYx2XoIRELBjT/46rdNNsjajQKdvixCLIzrau1pL6lbcZJ+pgiE/kEZOST2Iu
+86Ywz+eWxZnm2yLr1AMvyF9FWUgERIsP9ToSASOeQsJ5O1W5SYPlXk0cttLuBHNh9GyvEcSBYJr
AWj/GVaSIpfbq+eB4SU/sZq7d0vp2fykhnEIwNGfBo/PSc4w6GhcNoTg72vy6LvYn+Dy4qE21DE3
rNFJdZVV74WQdDnYWn4h29PIZmy972mT92IAH/tR2uF2B6XKOYkI5s0ih2WICV3yPluprGuNEySl
D2d6Jrxt+V2uU/fNFvnggms99aqBDPdHO50h97nCVoeUr3dfS7ojXlASbedwcry3sgjWVzqnSGSY
yipeRlEkgK066Zixd8q065eo1SahoCzcU1NvsTQVqj2HIKwl6UGPyh2hp4i+t3agj3m2C8L9I+88
52ZIjjwVG/RdMnf6Wc6Cws7vUaq5NZRacGblKXnDAW/WmlStwfu1UN5b2DRIBbQ2EJu6duwt0WNX
3RIgnRbk0yWuexz8AvxzxhQiiuBFLzrjiDP7nwQVsOT2hfQvVkTgg2f4IYlHNjoFIb+LcdhIiJjD
JLxVIqshW+sDklcW9qjLJ7j2zX/IN6aEoJnpavXHxo0L2zZfe49U4XpDeBRNgTEeIkdlvwNsgQ9Z
h5onCMyf42AFQWrj0N47de3sImmu+1LQqT1Lv9aXyF/zveVQS+hn67yDE36npvU4Tt6c0F9xsCKv
OjajjcwyH6MPj2oKIZfHhQP3XmuHbozpShlr0hLzMDD80HPmokEaf6ztNiWOpj8E5HbpE8P1Vaw9
vi1JsxYpt0TKbzRrrEkovektD62j7M3spwrx4YA2Wa9z7u5kXejEsqxuSdoQnc6hL3SxMIasgbof
hBmigTEBvY5WMyPzrXxKxFhFVQYTVZVEai8DmpOk3LgT0hZv3fhYKEZuqpnowTyvoqcd16pMgrkg
sZActuaC6AKdsaoe8tZUZaqcMqgvW95NJbFfMvwrxnxezu0Ek7qFHlBn1qNeLFVKAhF7YIMt16NQ
aynKj6Vxi7RAaUyqSZFoV13czvlZWltOkF3RIzZOJ6e+5mBWq7bPWhsp5Qv7wgveiRg6lWTdqW32
L+7mukk5eeqKHZcYKI22JR5n10cwVj8oXqMQHhX+rjW4ypF2MMcc8zSLWIlDicgwX/+sY3Tn2NmF
W//91q9C0eAVFzwR+QbVQZlqcbZ7NQO0fs56ogECZAeZPbw4tRpimI3vspY9i4r/WLd8aa52X9QW
naxcNjuni4hxbaqAESejITzzPTbA+cKcXt3ntf+TRuGD1LJK6SWTuAPlc98br6M3cWKVd0tYX8kn
LkHGou2jz9cTtXdZoqziXKvmN1IMNGJZPl3bMNqzIEGzSctmVKdYYTWnhmwD3mh93V4UBw49JvDb
/TQIdgQGeZMSBsaK9dMIqTdye7/b01Slq33T+Iq64m75VVh9F0vwXnNXWJoqvDDMrkE1+GdJVH7l
IqmL6ItIM5MLamOqDwLm6M76UDJ6EZ2waaEQ9rtQboK8w7+bEYc/Ty2FbrNjMuHXnC2ogcvvru4K
qp7y0PBTZH3llFS4raHx80ZvF8AT+QG43a5/rdLso7eVOu1frVOM1BOXncrvF8WuEZM95c6XAZSW
3vKWyuRk5WW47q2gFr+l0RUbWr62nR7dpggomXIm+pC9ZiPRgFhH0IoYEaQeD8YguQDCs3ID7w9b
UdzXJnJkk4mbKpRZvw1qeW5y49EKp3dg/KQdpHWke6lECJTnKW85fnaPiq9u9lFYBsHenGT3yfAT
7oW5vDMilns1gDTObfAcULK4611zuKsMdc1n4VFps1bOQWzjbMaR19M7X/Oai0cx1U+DYAjX2rWi
Ha1i5gcQLk+cHS1uYmW5L4+izoar9BC/9xSeDQA1Qj6LgJDIecjtH4JL2cVtGUGH+lUwPnuzajNO
KDc626YyHGZ6MZ3MXFYU0EimTVWBScSDKvqjW/sfo73662Uqs5wQOaxpb2aR/QF0nu+zQAfnrEO0
RImUafd7S4ipwX902w3XQIDlmstnaOJp0xyGz4EzTXvhjN2p04PHd1QJSqsGeb9VwfwcNMP0LJfe
2yvP5jm3h19rLaeTXxn5V8Z5D6to0B5STlh4Y9WZQNNkhGGzrSPxQNvxua+GFXi3B9aXoyrRlFZt
fV+IwqEYWno8CHN9nCZVfkEtb4dgssY036hpQtHTptXcfnE+auKka/NIyVgfG6sQt968UVxtmpzo
t4sgGCZYsgcaY6JkQKhKQIMFpED6e5PW81qct2jq9nPteKfM41umhXKh7nEN/De8Su47Knu578Ks
3w05g69V1QwdIVHevQWIiT6eF2BbocW22yKdC0pKUxmpkBs0X87EjvAac6hDzIMJ3KILIIWMukKN
I2wxNjtZaCsWTrewK80Y2LO5/tLFNr30vf7udTvuDJF5TxNuNyagVbzqpcgTbrHnqtHV1dka/Syr
Wlpx1I2onlBZHJSund+L1rT2IV/nruLW3Wb+r1mA7C46ms+VWTT7qRDir/I3fJtN230bvPvivJ31
1VDTrxkA9CmrjbsyaCj1MpnAorFkGGyjKX92OaT3JmRIWo1Q9WHNrlT6tP1gI7AD4i+Yka1UW/Jd
WP22AJqiB5Wjtx4q3qX3ttiCd3KruOXxDKbBSrfe1uBkrEOQeD518akbsI+VsQfoIrJ2VlX+qfPa
2hWen59ctbyumzaPnT/4T4URrQd73KLfS9b2H3bUGRfDa7JDW3kRciDfAZEANO26AOGpwVh4CQbH
/2n4Qj8F5WJSYGcUbzAL3p5gLL6Pth2TMK9IkylsPybAbXiOMkrYeAG6fwe7DxEiU9wpleemiOyX
E+NRSFVTXb9729zdTx5C6bCrdJJHrXvI57lIx45GrcUdy7fen8vYaob5Mye+5jBHFGfSr7gkISWo
dwEukWtpDeXzWlFGO/v5YRp9rNyB9He+I9fYYMD70Ti1fODbXp5Dv3deFyVLPpsdzm8zRA41mpSn
BfdD6BW7figAwGCi4q6dWdDrJtMVr/WNzcOx219+ObEuD12Frmr2KNqkGHNg/2NRJkOVHLCgdewo
rld30Kl0ZvXLhDgyE2PI/Pul6zU4TWd0P7VjVB+NHRX3vKIacPm8prTStgcozch+7ubWFWlUd0TQ
NFKj4pq8Tp6mGcgUOk/svHUZ91nZt9Bvc/ZQgQ/vMptZybOUcYpKnxj9ICyKr9nuIudi9GIx4gXu
BJtk5Zb7Svf+U1cSbimcoAeFDOw7rJZufVp64VPYaUwI0tqg4UnChN+slnjjNWWkxdJQ9OTAva5e
37/DaKzPBBE1qWlEvKvqcHyT7VLiZ5oMooRcuZf+5NlxX0zh3rFvYv9aBbxN15+rvbIhByM566Ce
165bdOwsq3OgaHXbOyFJO1a3LrG9uHg4i62N7axFb18xR4Wbx7qRwZg23WS9KC56UpLO9ACW7O4C
OY97qM/i6KINjV2PekBhYuniCQ7Saag/dCiLX7g38D2uLQBZvnQup2RQpou3bac6q8Sj3Ubt3p/9
Hc1m8xGSDoCxIbqBl9B0BK3xU81AlLBVg4rOUbGnkyVMpCXnz25opju/IA2w2mp9AFAgxID1KY2M
sjwWETvc1pTscCIA4KJ3/gklFE2WwVxgl8vzO7T0QVphPvhQuYk4MfRxMFPF2n4Gsx9x7adfzFVW
gsW3/ZSeUhZs7/gQdpt1z3rp/ZX5OiZN4Xsp3Z3jEd0FN6E/hd/0tK4c2dO7XIJgR/i038YLd8Kh
ypyRhy58rUITKDasv5w6sPbrqutDsfq/IbKaFMMZWGHkdzenjxuzHSELM/JX12tuNFMfHijInT4n
JdgnIYYvlc1YvI28cGD35CsFIRGMagVqVldO/deS2BHaiiVWFV51UtJk6PD00rKaWM0e/YeDVL61
E8adYTrpbZNvFTDJlvZWLVgz/f5IP9r6uE6IaeI1H+eeDyHVzu0AqHe4nyE/tm6osmQum+ZEfEz3
Q4+qBsbB11jsgtG8m4thk4yvBBcjPZ83fE8bqgi9LDxpJNqTu61Oo1IBU+Iksoei7tlDh2l98gB+
Tib2pfeunPiQ9raM246FrCBVwCVTru6Fbaa+YMkncVyE4hhNoScOS9hZvGTbbHZviJabjHO7XCZK
jy5jKPTvalERwFNfOnifSeBKqLCo405MK28lHf41TbG+3YrZsEJ6ePUy68ZXjyikb+n/U9wb0vwc
EcVlu7GvxHdb1oDorbAfGjcwn3KnznZUxpbtZfVLkZLDtD1H/rLRNhpw/WOry6l5YtEk+5AaBw5Y
BRPvFDjOYkdN+VFzi376Q5b/Kt2l29mw4zHk/3ce5L/WwAKLpsRVPgYeTcvK8Xl122IyOBNRFRfS
0OdlCEeWNEykB3tdbJyZZfRGgW7WosN1vK/G6sLHfKzVcunyzj0TGkU0QmWwEeV18NOpG0DaWmCZ
NOTKOj9P493CCVPGVe5OF5tksaMpoFrHSkBSOH1OUgx5Dx9Br0yCnfUicB+o7MXqg/HVcUrj0SyR
6A+2KKnwIfcU+xhVsic0+WO6ce0IfTYaotPzGxSklXSOVku2pBGGBLFvAb+/5RA8iQpVADBeFV2G
0MqTgW6+IXEZtT4KmYUdZEpQPzRKKJD4NS8Tv1wH0iWttil4sqPlYnXNhvuDZCa7AvUEuTyE1Du5
B9d1ajvuYHWd3VYajhv3tirfA3mbqsSN7WOvCY5DxffY+/aM+0QYKjHRMIMErb7NPDRPLfYRfwvL
xIToPLiTfDDzgvjLJpzTTISYdTNafMFIuheKHW6pDWFjEZ3f1+HTFolJ3IOAGRdq5IYZwNVzXqZF
FAe7JgqTrltzSqZ6ql9VJoFJA+rE98CQOm0VGxtnDcULMW/kaKPai7S1qhj9NUbPt4FSBH2/70jp
IDJlHfXbXATOzGKDLRCaoi/Oge1U1AJCIsKMN4IyzwyWMa7r1U6UqqKXeYZZy3sbkHqwOKJSCn3r
U8dho1JTtQ48ew8pIuz21DauP+ydvAmt53myp59GMxRPJAwFa8pmiDMYbj3w4nVxioe2YB5SZbvt
DFgD1EvGDFE+ZI2Ng7Ift5x5oMt3ckPQJW3IAq3V9mzUipDf6NYG7FWCqz+vzYL4xrQPvcS+ZbM4
LfvK8Rcy6R3S/CmMoKdRGmMJbEAIHf664l7NSAXMvsgOqhz5XLgY8PGOH+WyeF/ULvk4UoOFNYww
uyOjynbJoxqPjVvlm58S+VDgIYqakScB1EQ4m/25WavcbbZzFxoAa9z2tA8stDz2bDRsorxLAD3m
oN9BpUwgbIz3ifKdZ5+6ibThs7wHmV/tS6iBPbIBNCettT7V5pbvt8X5XRf+CPY75vBKraIDRuX7
ibvTycMXGVrZUa8z+I2DGqvbxn0/Dr8CbbINdPWLR0zLW8ew+yQdKDnTcqZn2w3h6vPSp6/Qqnuj
OGyiWtYzCy9UhdFOvj7XAhZpxx4AwhdTgKkRDfpUbU7J0DAUHCPtIVCiHQ/pShXOhZUWfZAtz4tV
8Cte2BPBNTWtsbzpZVjLj3/9Sp2vwF2WKs3mTURmPz+6qKkxa2nGTfDDvkI/ZJslf7UxK2SoRlXc
lIuljjA21bP/x3IzGofomp7RMG01sPmpu2miSN+X7Xn1eB6J5o5QQ5krp3I8KbfXP3i2nf6nkWuU
QX5gdF+hTXXdLjfqXL9R1L6pewN6SCeLajrv0s2Kk25zOj+7/EtPUkUycI9qYiJIA92jxpjNSsEs
WJ5saNSD0PJ5WZQsjs+WLHsmzyYLx8T5pxjJ1P7cHGpBln0S3OR5u8YKUZHhixj4CiK9TicDYrl/
qHkn2Q8YUHO4tIkkrq/J8Hlp9SOXAXmSCQYd1prbFqcHyLhoUJor34wzuKHrMnoe2QGyBPOwdHQU
jsEpKqIx4L+De4dQIGiSbpx2w4adMEa1aN9n02A+57RWRyjE8uXEktBQqksy6i+rGpdXtsm7EVYF
Imgq5bIbBt9GJkccxcFRjfnZFXb0rJaxuC8k776MseW1Ldry5HpMuHO45feW0iRi5IzXYVdUfzrt
ljS2FnRUx0vLOF4LfGzF3K171ADu9zJ55c+WyfZtqgtWdGVTakXTM/QIvNjm/lwwrj5mOFQf3MAV
jHyrvJTSXu79uV6h60f9IZZm32XUdGPi5vGIIT8JzJ+M57wtHzfDh+4PLNmf2Hc2kFsxdu+2ZX2O
NeBw4er+Oo8gwrjSnIcxMzgfVwtkSA6feA+yQzDT07441K8bwVy+rstCuRslsTuWTvfWEt0dC6bK
H5NtBzucSj5sv4VXkZNTXe0xRMNk+8W5KIz2jrb4Mi3a6LnMAyypKwq0UI/DFwjtdzVN9aUvq/Ja
8WR/5XX+FDLZXZGofqpMbGLnMuMlarPx4JYmEiiNPM4v2iDdNoY0c7qh1zQBEphtpRES7b03V/ZV
2vWQ5GakzJRoUv2vVLz/MdPKv+WV/G9KKLnlh/1/nC10NaNwHL//Pdbk9of+5W0JvH9g2kIwTtiI
75po5v+vt8XH2+I4duCGruVg6otQIP+Ht8W1/mECI4UItixKjP9pe/kPb4vj/wMbmIUEnQQTTHJE
nvw3Ikr+U4QunbkuP0HElomXBlrI/09Ca6fOrVUggUZi5+J1pNqLshsowWtP4TlpHC3js4nFYScX
tsvypgIJ+yXYuUsWUfDt228chnonAiV3ka67kzJr4eM9KUElKnD8T1rr5Ae/Z3kIDLEdN783vyh2
tX+KRfqx5aw1GguLFnexDDuHSqj/wiJgW/+sgPx/anI+ZIBXxnJx/6PzNrE+/7uaHL2PGWxSWwd7
QTljUb79xsUNposOqHreZyaCogwj0Zr6mT/O+6rLmPmbZkcdfPWLHFYCVCbTeZrCbTkQbhC8R/km
XjAHYPism8UB5vPycO/ahXgiZsQ+LrYzP4VlRNLC5HmDlbJ35EhONj2DI2v/Z5Yh8kL31eGS19kV
QSXIYtZwQWwY8zoffvquHo+6FgQY827/1tVNtWSMC7H/c08sH7oGiK+JjYyUWNi2zUNfkfhW3fzR
blj8HVsEIKdR1NZwWBcxtMBmAMp4mrFKk1dy7ZZM3FEQgvJkxJYfo+jrHhyGuzGupq7/FUERvZSt
T0TXZPX5Lw716BPpVrOj4XJMUV1HsOkjScFIo9xJ7HRWzhRnu17wZiyz+nQrutr3ZUWvA9IXqRBn
Z6adbJoi92SRwFsrvDA1S/YtiYHxbBesdXgXtro5BYzGu5lMh6OYsPc4IZt3N6ykT7SlfFxDIhUy
sBpMoab8G3aLsWumPLsPMwmf6gp7unoTgI09OkaKR0bfWVHWvVYUv+2XzRyOZVaWj0tbFWlJNMe+
b2cHJc+iv0avqExyF+b6t2bo+9wyYV0gWNy7eUYMtUqnf3en2to7HrTvmMkbW7WRHb2aYRCDUZr7
wiXoLC6Hrv/Nvug9AHLfkGYxw9uKrgD3a0VakQTWwtcOZwPP2X03Ye9dq0yn4WSP+6Ir1PcYRmk3
DfeROews192Spl5aTNRanagq7Z/GznZQePQ6RbybeFUnfnMSoe4M2hLJjCX2eWMSgm7UAMaY1E6y
qaz3MCR8xkPfeGgLtJmyMusfpTsGT4op5u9N1FChkViLl27Lmw34ZGVWK9wx7ax1vkL2hdO5ac31
KygpCzM3NHRxwZqMhNxjsXecrN7XjeAk2NbT5tq/RmfOroOAD+dJ+Nnz4MZ+vcrEQZuQuHOuY8vA
Vucb4R8nxLIphwThdrvzZgASD0jKU6J/EHO564j2Ziia5OMSIs3yyRe79Bo4V9yMynl2RuFO9pnb
wTZtv9G5n+AnEdx30xUQvd4TfJJgwYKntBne137+WGwqTSP711BJO3VM8cewXvrOuN8QedYVsZRg
xk+6Kt7bcX0d/OGcERBgiPylLOpnO++JxvfiyKnTUC4HfyruHB8lewbzyWySIxblYSqbgHNteG2a
4duQy/vArBkHPOzxjSIshQWu9LZGiLDL+WfuuK95af9YAafufMNvH4wBoUfhjc4jsPfvNReQZ6PW
991oXMsV/TKkiKVgpBZm5+FPDaAYV65BVIXFhDKjNCdJGu5HvZpRs+NESpyMLXqb0Eu4XXgdi4qR
XA6v7ooVP0KKYuodurtYbN7R7JcYmiPmouZFMuSjg9bG+VX5QMhGh8F2cvL8BM9SHpuweXXLzCM/
w4M7z2X/y8mNJpW1KPfa8lB7rw/W2H5S6hb+MSJ0ogQaneWyEAZQuDvTG9sXy5t3dlOJD5ReLJNz
lDiw7lRCn2eWMFd+LO04HnyLPmc/JFucA7MqTdCrH97cQBfQ9CZK+aex+2dZOx3ifI73kcij5Rai
UEAYQ+8GN7IuvM+L/FU6ZC3WZfM7K/n7dW/3cWdnd2Mwxe6IvFVOy3OA/gGR4uG2td8mQUyexbma
UZnmJnJ280Fr8y7ohngNZ6b1yrgj4XwmlaF74stN9RAeQea7vamDHHZMPY8bwLfJsKpahdsn37XG
CFWebSfDLe76wdt5rUWNT9gnQaQx0fXbvc1Jtcj2yUa2wjaHEAtXdgo69ykK/9Puujs34rsqBudD
juGOXfZpymuUutaTNSFaN8kSH3wEvIDQV2mgc6+zGQV/BxFEu0xsyuJBOsYDD/WLoToCNfjbhO8r
5JUnC5NM3Da4ckLyBhhM6904e8h0VRUXXfewzPO1M6avbmlI2iBFJhPfo1MQQKU1rVNRcFjN4rKF
ysAWog7YJu+sNSDPaPCfxTRdKsR+6HHYjYx3z2muFki8zIG083p+QrTMW61F4BisO5WPt5gz57SI
BbUtOm8TsYpF43OVjWSW6OPovdkjGxJrL2SonqKdN/Q6RiaZHUdruOrau9MdUSNu94fnK081BGGy
OTq4ZAjSEk/IcpdzwF8tUfUJtdgsr42G3V0INDLVOhKQZZIu1o76dQt949z47jMiJxFHNWVuI7aX
eJNEc0R19U+LA3ePUUfc39S3ACxyAo3hUW7wl4poVXIaTedcmM16mHVuxWpad6PzTciJTFeXHEwv
MvwE32uQAG+UlwJXUSBWgxsHNFEVstnP4DUvBpj7zZmht+85mJ6ztn63RlzvTu28E0ugw+uahW9h
qwCLq/28oB/wgzNpFdCk3k5Fcl/7N1pG6rvQuY79e9ihi5hdviZlFI+1eXum7Xhq13saJVJiL94D
I3hz1z7ZZpoe0DR82XW+cPrl5d6r6YYNdFM/jBVpYIujfgT+8LhptEjN2iUrsgKBLkxu1jGwxnc6
tiNuRPmN/YVTizTjUXW/ewt7WxAQcASn0hPwgqgu6NzfcxO8tWvlxh01jKnqqp+3BKlovIXFIdBI
1KhPKFFpfZRsfoyUL5OwaZ0kfrIvHlXZveQyf6tUcckMN0GgCi7cPOrAq+6b4WVC4ED1TUpdNwOL
BittXtd+QuMC28GdEh1QZZ5L1Je8x/qzDB0U4pn3xk/8FRG6OWctqJW5LxciBUgn+tS5TssCIKMc
/1JreReN/RkDz4G0vC8ti+fOMPhY4c4igOuQifHZodsR6WfvJnlX/MjDSrHwgoL7RnAWwXqxkK6r
Gv1dN3Lnr0YNOWmaxz5HBTFsVtKZeUovIiYC9I9t7SV4ra4KA0aKHW1LOm7U2F1OhUYY3cv+KsNb
zTEnmN+j4PIZ9QHHh0cbfesAOJEQ6V4cRDdMKVF2ftyt2tmN+gVrl53YS9bxD/p79PSXm9iomHxU
IB5UsZyKZ2imOS3CpTtScsdPDU8xKySu9jJjzMEGAYvs7l3kNPG0mWwBri8OrSXftNcjO62G/TRZ
JBZOO0uZ1SFsM4SfNjkkCFmc2FSWfSwQxJJ/XUa7es0/R6s75FV1Nqrmyc0ZyRZOlJjIMrLZAEoG
naf+6lSx6Mg/NBgvCDQs+j22cy5yIX6WWefFfsVJaVn2LuoRrweh+U5M5lO2bXeW6y2kKRLYj+SE
a99nf3TnpUa9PrUg/3E3BAbJRBKjgM0F1pyJMvU4m/K1+axVUZwXhwGce+tieat6rxndjoKY0awo
zGQeBhTVqEYhvJNpy/9akbyBJMN7aUyPXWC/u254FBRFZ+KW8GqXyXi7Kf0SRCFfsOZGwYOGYmvb
vDytxgjd4pmkFfgwi7A6tma2NW0zSkzwO1glsmpk5ddxC38DOo5JqM2GJ7yE73LMjyYHNYmeief3
mJwgPkXwgSu252ibnUNuawj7FsWILt8Cou4Sp9O7EtcXs9X47lfrnWvTn+pvRwQeHz5hknXtPdpT
dCx6/bbQ9OpK49COHuqmixBK7me1uvG8bJdt1pfCMf/0CsBdwE0ym13sbPxyFGMOdqnLRv13ojw0
A30PiK889d1N2S4Y+BnmHrHGNKw/8J4Bn8jtm5/1O1zEp6vIcyzIRrJat45txwDobOafYV09OSta
MEVWiMGRmUrfu+lWPDEiQQWmE9Qong2AwiwUp9G1roVpEpvYowTX10aZTeL24rVBSHjovELH5VLG
+TD08eKud1LM5I6jOxDAuQzTU+ITDRoLTLLOM9LX8xD4qeUjWZrkhODPLzl2kPVy0MtXpxxJ6SkR
onjOX8vE2VTPVxxWOxC7V2Tp6w5y5uC0xfvgDM9ViRWu4Midbvi46ufYNcb9Uur5MNHp+lqRLNWk
CsUVxLwftccl4rmO0S6zMNbhZxTUCj3bVB4AuJd9O1Os0niz/9Qzdu8GHQxVkrWWPplr1iAbCuo9
9aXEX6jN+YNmxP4I2xxG2lqC7di04hjkCEtHdolYahguS5vZg1QuwQhG20O5aGUa59yNsl9e5Tuf
pjfDCzJmwKF3XVY8slFZIml0zxarkEslVbMGuCJDz3kFGWSdg6HCpKYt50/JpsGZURAHytQw/P0/
1J3HktzYlmV/pX8Az6DFFHDAtQhNxgTGiCChtcbX10JmVT7Sm0G3V6PuSQ6YRroDfnFx7jl7rz3o
DLzY6hlwcz4nLlgVKncoS2n0tKoWzmPdpx8FMo89IxFhI0im6iZ9PGyZUHYbnC7Cyeh0eEljnjDO
QudwTxdF8VA+UTYWVa5/idBIkHmqI73PpAHVPspaL7cg+U2GWX2QL1YdiFrLNVuwZP9Jr6v+XZ5J
vDbbpPyiyzpo83RGliym04g9SewTJzQMBnyDlG/kKPcf4rYwvcgSlE2H8/pDHmcsOhhmEsFWhCEz
N5GYAdoLrMp00P+NP9okFM7M52VbNnz0lNPg4jHK1pNaTTXbXa1/kN8+XignumXAGqqnQJgjDi5j
o+3GJGK3QsT72CY6tihJbzetbKnPQyVI3wqFm49i+/ucWwv3cm5dxmsosqoxOLUKePEweTYjsbSr
NhLXY9OUAobkQnaVIiyOgoVhtMbWxwkLa33cQKLtJAGjjMbEm+pCFx7aIMbb71fJ4EgcLtFfAGhH
aNbJ4do3lPppEQd8H+a+f431UdnWWtZ7dTZRMquVcJw7ZEai3/Eq9Id2F1pS4QW40GyLQ/4at1T4
jdRxBtG+PlGvzX1qbKCKJpekMWIyA7RmzwR79KYB32Q9aKiKpHLcDKbv2zw3xUsVZMM3NLYvzci6
ZyQdcJZa57WiTXYX6NGbqMTsq2VjhQmnpQ5LrUp8tzMlNVO8sQd8OTJRfFfDIt6TEToMdqlQNIqG
pK5i2TDsWIn9iy5286LsLHd901fHStWTlcmBn689PsZ6rq9rCZOnEYALbHTtVCmc5YoG2XAmjyec
VTqPtTAYmwbz2r7Qh8Kbm2Z+E1QB5rvKzL7opRFtc5zeVcBIvsYyyRKImBiToli+b3wpAwrbT5yX
YyN8stg+NvUUYfxo9SoWnUkPGUrCTOLsZWinMRno0yu+mnlwHfJVqNUY+GShJxw2kr9nkRZ/5Qhh
fhArP3mTP/iHolQruwrC6SWZ5ODRHwxGoIlmnNV2MF0MktDMlRahQo+Hf5brVGBnkCrqmiDZ+XkW
nUUjYdcetcar6zF+AaKfXxL4yWcj0EitopF+VkmSv0uaoT+Exjy/JhJvOj3stLtQMhF6JdK0V/vF
71JM8yvvB5XK2Mz1VVKo3eJ5aXPeoWl0LNF4yji6i/yja0pKSGrWA+SF/KJZpeowLJKfFq+BHcok
IC/O8kfRaHjLcNJrGhAEgeD0s1A6wBllDxU2SlKx6fecVqKtZZT62dJDTNKpMK8yTQ0dcxblxxKZ
8ib0ixitiAbXcLTiTTeZsKniqiucVpSQ2vVTgrRKEN1m0bkHBv90W7Q+skwMMaYhZi+T6c97LLOK
K2mCvzfk9lwO2YMOfmYNSnOkxqGokCO6ODUp5g+z0fSOjGsGrZumcTJeTEsqEtUv4Tx3NkjgaF8X
eftUjqKKtAKfLpmb4cPcmRgTZHIwKxPhnsEQjgaCPkmPviBCqbAKFFvofDTjIohCdVfnBbLDOki+
EBvdd14eF8ax47n0irBCQZq1nXAqkF2FG4KSEgxLbcjTveBbmdgH+yypodoNYy20x6lASWS31cTo
TsPkwzS7zttHLFnJU+SnjWpPlpWeK23KR2bwy1lQ4YGUjZwGdscJkBO8yonUrMn8ycoZD6WhGqsw
RmdsYI04p1Qn5L/zFZ1akZrGtixOzmZdVBjRE+offZwq1/CLdIdlpnyX5lLaKiFIDlqcxRnOCi8F
oXakXk5OBJS29+hCpRdgu90lTxaYqc9p9lgjNPQ6Pf4apRnAxkSd/Yekn/M11Pbmi5wJyrsQifq6
qKNpK2HlfxuTzH8f5FJ+6yJRfijNiDRV5stIEa0ZxZ0pWLjydfqzpVel0fhsWMzgEDKwI9PzqFnh
g2QeO7XjTBlVA8PwiZH8q5kGxbcGzd6bL9HOdGM/rTe9FRQoV6LW56y3CMjCJIXinAmz145GE12Q
Wlq0lgz4H6vaQFnj9lPHyS1lerpVCZqgBA2akqI+CjqXM7DyYMrjsB6ESbuE+GoemUJQBFTohQ95
F8neYFA4Mtu2UlxXUh1v6j6wnvUqMdw2VSRvpkGO+6CrRjaMsux3oDAzilo1hL3RIOaQ3Z6GzX6Y
zXozdggpYf4OazQI6qvfJvJXkqy7NXc736kYceEQYF+h06hP2UcgIWwac8k/D2WsPgsUKGcNlopk
R/z7TlZE5rYpYjZ5qSyVp6aif+xZ2I8ey5SB9RBGVeFk84K4jXEZMbIjBiEQ1lIuqVucXWz3U6nV
D1Wa9i4jJAyleBuncz2XwjHK9fE9UEKZvtVcPERjWUAfGQP51EG4ugRTJsPENJrECTIARGWa4mEZ
LSG3bAUIyWMlWMJWFNPuSZ5aYTuN7Ei2STv1C3i7j6CfcJF3hUX3GK0DFmz9IAiygzwPA09+8YOg
BEIhzq5VzBwnpAWT122CUR0ZcBdCQgveF0+JXhoLVhTBJ2ye+gCOXSbaoxH5RSXkmqyJwhGrUV2J
MR0gdrCPoCtpSReSclS0sX5syqp8KjCyaBDphyW2l3YcEqdIcKWEbpbZIbOD46WihzF8gyZb2Mte
PhQzUiSM9mCsabLUGoXtnDDFpzn8xKHO3/d6X+w5YNaeDCrmYbAEaTdi3ZZobCjaHe2zYqeUCnmF
iQqzx8LpkrZgOFZwdZBWNhmrQqE3GZaV8RAUfkDNL0TdI2hm/aUuBH3dcU3P2qDlm3YYnSwlwGQF
9yv85s+hIByLAWfnUUONNYOkib8gUc/d0KrqVZgygsKuHVlLgYEauGcP0dw66uS1Qsd7fO66Sj9z
xJDy4yRrsrLy52lO3Ln0Ry8b2HXOalQXZ+QoCG6VJE/gKghF/bUptPi9qsyUo3wehvto0d7JsWDe
dSkKuLQp8/c5LvMfGX4Tj1KkexqykmcitdSvfdOBfzagqT806B43IwrHbRVIdGKRQAhHaDTpuWGE
ffLVQtg2Wox9I1LDc6FVyqFCwWLXItC1JBXLM10mVlZryd8iM5aJhWsnijxZ1Vo3Cfr+ibZYk6CK
Dho3yBPFwbWpupwPMw9xbbiN2JX2CTXPE+vjo8l1CgO6S2s/ttp7obXax7npab6M+KrvMraacCXN
CksB231+Z0I7gfCfDispp2DuixorZZPlH0wRqvWQT+AptFSaXKETeHaaqrNEW62H7JBizcNK2N3V
Hd0vSRvSxxZjuwscQ94xFsS/TcRX6gIUKJ7CpDM8Nrt6rVpmtYrUCROU1gYBWH9ThqUa8XqQ+srt
dLpGxaLj4XdVOJKV7XdjYMbftoJ40a1xPrWiIXtSKMto2PXuCEiHw5NqNOh/xVSjVqsKiqmhvvg+
UrxYnB+BUz7WsT/eZ0aZuVjq2hH1tIh7e+Sh8gLcsE/Ib3SdQ8UwdHakZTW1NRrWGmOfKWznmYko
NAsMYIVZ3te8/DC4GPUqJaLrNYvM5pVNZjio+jQfxdhX9iHnmkOUq/NTICul3Rp6+ZqEtfwFQiDW
N2aAb2lcSI+533xgzaBLW4S+V9JSOcgqMzRkWkraO/wSs9P1Wb9H/ZOdeyhZ3+B5bWbFHHdyzXdN
k6LDoN831ZaO9HjRc1NtHUSWS7VVRRgiwzrODj4nrBkSziXWRHYgNSv3mWjglUPL2rq8xsp3Idf7
J3Yhmh0cUdccraiu5Hk/SWaxEhWCpsNc+UjSKcWKn8kh05FEgXRej9NCp45aT4f1k9gUK8WzUKvS
dx2lHepnJnWjn04ex9vhWM+YdeOF04UiE7ZRLe9TI65ZJvqLotbGRlB6xZsSyb9EQ1VS+Uaqv64U
QWgdQxOzUwcMBrmncEqjSn8PdPEbkMnw2Sroe9XI0rQMzoqG32fFkYsZe2JRK4GELpIOaIUJKg11
JaI6W+fHpveNLzOeKbrMUhFRcpnPsAEgiyTzgpOPHaPvtopY1Mja8uOQSghPBeG+b2pl3yf04zj+
DnboL+f3TjpjiJxe8ph5ykjhhfiZyzYYmq5wlnOru3pt1IP+MMrBtoQNbTORnzmJzkR2xCvZyJ4C
v36q0nkJWJjELUXGblIQcfVQ1oHEk/sdxOY5jcvTgJmOnu1BKcRXP8/3ZkX4iZxuR8m6j8f8Lh4w
oMRzxq1QMItY/l3Q1cazpJDyFgLKdQJTIMKp1rcxladui8MovlB2Ys8V0GPn7f2g44nqNUH0amF8
5LDBsR7grz5QUaeGnr3jCqp2czyhlJX1ukd6SCn4hh52sVoGlkESUFSsG1XLiMug8C09emHTbhSU
Gvl/U74MbH3rOdRKZ45M5cWKktYJwhnxjpUvraZyuMfBTyQIfkamoDiYaWY3iYKUdYofmwknI614
Pz6MOtB8axyybVtojIFNM3tlyM2ZOm1qr1I0hkCdzgR+VE8iZ0sEjFO5sTi3deBt5R9xOXIRYuEb
djHjWBgUgV2yCdM7BBrqiSMpzV6CIjG56v586tkL1yPZRryw+pe4w8ODK9tfzUlLK5+T+VYeQ/9Z
rHTJ0weLySF6ag4NEOJg2MiwDWzLNAdPanJeUsj9yrugQLa9EWVGVnVVJ9ykguHagGA3NuPZHRUL
n72+zGcdKRha2stiWz+BjyeLq5+T/aQ004HTouqWE13RnKMyaS/h0H2xmB9+JEVIf2yqgvZVnLTi
Ho3+yMxIwncLVGlPKzgXV5pWwECaIV3xWIT5URQEoAUtVlJe1cMTTrz60CDA+aYLXUOPjyrDcjSp
bT6qsh13Y6yHLyQbNfsRJRcD3ynSthbD5jXMjl7Braxz2uwjlPhlKgYoBxHFZA4uHt63c5SmnSNS
ddBgmQbpgd5b/9TlfbzwiDNdcRvVyg/TKAmFG7Sj7O+gKQiYhWfSFjzm+Dl2YYaxD0gyY2wdhno0
zCFh6J8IW2HCP6kao3TP7LCinZDPpA5GWFx1GR34oAbZzhejMnUmRcIVnGgxp6pJjtwkUc1nLTRI
v2AoWfDE5GHxnM564vUFG3FfVfmdNEqShvEcGoo8W9KRglHd0rgWQkLEC0yKViFSoIXiVFtelg66
S/e2QB2kIiJILble6XgIdmJpPKapSYNKC4P4VHMu3aNqjzwwdMyhON1GU6vygsVvpvuJ8UOuk+gy
p9rAjLculbPS8QA6PfGmrEc93Ru5FDEvaqtzjCX0haFbv3hLhJWeRLLDG5vrY7DI+J/Liwa1vyPm
j0lyGFQCMulhesy1rnjSgYhtJlQVNhFOrTfrmn8SJR92WXgXysWrkkcvWqXTlSCxF2+m2D9k0lxs
RGrXL+pcyBey69oVtVf/2oSCjIEvFg5l3gDEBFUHP7y00gsiwuhhQmd6h3DyTY7o2rm0+0qaT4km
qrA38H/i2IuZdgk6+T8SpeZ9nif6pVITY2VgpjAAVhvW+7BYQOKp6Jl/Q1vNJ/YwoRKFH5gRELFr
cficcQr12A6UbVCropMEmYI/UZlDxqOSfrSaIkSCgGuv7EiTbMpaeisFH6BNr2kHkZnBDnNnfpqy
ytwyKiR3wMjfQr98SH2xwF/BeZHuKp9RLWsJrwzXD6yA7QsislqbmVtL1o8mmefHWA5lOGjRd6Ws
mr1gpGQQAck6Ak6Kz3SNzUdG5+hUza67m5jqHKM0of3pzy2zDSZjdigm1oMiGJVqd0ZsfeOAz/Gp
4vSLfTDT70Y5p+cEwaAGYRVzsDTMKd+EQ2Ji/zK17yz/xdrSqs9NkAcbDvkhrSbB8jiPbqw4mjed
lgGlgRxueL2ANFuxcoZraSlBLQgZB2ltjULfhKd8yq3WhyPY6Xdiv8wwOdjhIs0iw4kSJR7sFFpB
4EidTPOPIDptSxNLumS5WVy6OOxOuHyLYzyEyoCRlCE/uWHSljM+E4YhoVmVVs2PTIzCl07QSLPm
DsJXsgbBdIs0e5rpfL3QjaN1VhXqIeBICeiurNxiQB6UBrRVGHYa0DDS9hwPmC5KDMyO2eKD8iu1
XNXImO1ZTvJDPxf+NrVSJpJyzS5rGRi18RielAnkX0V4iiNmudTbCUg05CAZgwqZQm6YK8gqlXWn
hCqkRitV7osymY6wjQ1nKM3q2RjcCm2C45ftRfcxq3WoFfCQiU6JtsktOkMFRab3Fi01JPFLeYIY
e6bL0k3iCDdAMaJ9qvbpXu/bCX1/FCNlWI7McJqAmajjrgae8UJvEYkM5lyyppI9uK76LBlltOZk
mzzNs9KeJw2o3ziJ2VeJU946KObqi4877EWPBP1DzeqlnsCehUINz9qIwz0PpfSpLoungaDEkXPE
2ZyaaidmPVEp4ixwjyv1KKvt6HVRV+2nphDWjORx/+AdvtDz51olBeDmiraRuKWv7GM7EUm3SsQS
JAYKLN7OVXnuZnbHGuUjOZxD3p2byrC+hUFobCSlakHsgJ+Ew5HEDyApUFIz6tKPzDOGjdVKWcci
r4eDHMgktGApSEEvWZHyIaLBW9HsP1p9ptJ5UQMDMQRdm1JeJugCRoRd11Nmts3iUBq0EhwrA69H
SUI2QKCE22PBfEuycdlaxWj8KJDvXDBMwwqBDgGMB4NltaRe2Cgiv4NKFRz4+o+9OCFykfodn6Ps
Ezptrh9iG4f0WVSvDTIWwpcC8Dog1sP7pGkdi+OzKzE4Po6gyMwVFD7tQ4tCJvoald2J7lp86tF/
ueC3K+LR622VGmQcBJQ/zMpVdcR1GajM7QVTAk0paELzn6HGF9Eo/XZR0S0VKL0pywuO+ScEMYzl
MWJjijadT4rmINQ5KdcxdhTKEtny0KjUrorSgLQAQz6YpB4FdlcjzLuRTvIrh5jvYWoq8HtQ7yLT
PUO8Io1HkRSMADngYYYjTr8wbN1IaeK/gcf/kbz7XH7PH9r6+/f2+K28Dh34Rb/9/1M0gSSivSZZ
548q7i5/+z/bZokoaH7OKPj33/1bzK1p/1JkRnw/67L/Dirg/0i4WhZ1sUyT3VD+LeaW9X+xfqCF
8y0I8ZAWaP1/i7mX/6XQ4rMU0EOSKGn/kZh7IVL/W+ZsKAZoY5Tk0Gg4acusmV9XrCRnnPa0TkXw
2nKwUNGUFeGXWEnesi6s1xZjWy+t/vYFfB7ZchUB8NenGrqMFF2xZBkw5K+fyh9E+hSHsFfLlnQa
UFl2qKS7GF75rlej01RTNeS6QnRzegFjYHD0z6J9UodPcU7pTyohMbR5rHp//YL/0Yr+dJ3+spr/
uO6Xz/snaPX/kdBUBUr7nywJ0XBlR1j+wn9Hbcjyv0hxETVD+ts/wHPx9wqmkP+XJeuYChaPucKc
6x87AssUgbXFPsi6YkNaXAT/s4LFf2lYF3QRQJlkKouJ4T+wI0iLEv/fS1iQJdVQdZMn4ddF1AdY
p8RRxOt2kM7jwbxkG5lBnq3v2yfh74Xx6YrlOn77GVcLVQ1q4hNRZB70u+4UPtuQar/+dJ8vf3/P
X+KLln/i//765Ej9+vXBikWCMPNPKwfjnrSil+JQeOJb8EO9kYXDvv/JRywP/0+vo4FGcjvLjXio
wz65tMaE1iWguxR3NYRbA/HsKrPqcZcOwmaSm2bbTZG/GRqRZ568AtRYFQmE3QibAa6Uk6RLA0pr
jFXlJxENJcVE1ZNpm6mqdU5plcQIoEw9KOamO6gyYCc5Lt1uwKcbwM9aW2TRrgxdNVwdSxZvvgY8
XRiGa4l34IspMcOSsWm/S2Jb/BjALThGqakI8LpsJUSULpQii/ODidNEBhW4obQkZ5VueY5qnVbA
PY2hDdax0l3sNejUcVTnZmLaSS9UW10klS8Y2VLEVHwHx05YIkV2/CBHIGRMAIHI08gY7BlqMRMc
2g+x6ChM6A+uIf8GNGLkAjeDqewb8J9rUFi5S6hLcvIbjpGFkdHfSQA+jQNVW2sCY2kb6diHOmLA
elIBqUTDHhh2eUgQj9iCHyhOMDUWH0EPts0y891IYClqaio6GUx+sHVCsE1EI19Hilbtia8dHNkf
JvTjwKqymJFSoVCvpb6kbLEZfM2kqD/GMgeAHEfn+sZaXZw9v1ury37+00KKha7367EC8i8dBPUY
Gft63iyDsrExcb7tdf1uiLamtQ3QMv75M399Qf3P0w3B8dePtPxcCwshVQ6ZMgz0wXrZaackduoO
Rq0uVzKDpLF3hVBqbph/PvvEZQ/46SKxVhhdN/FAcoEbfYWJTlnLyHdvXNBfMS+/u4lXxaEB3gju
Ov8+aGzarJTnnTteMHraQrez+lV8H+Z7AHU2Kn80WMFKwiIU7XIwwf39n2+q/NmOsPz5T9eIQaxC
GwwWxKwi1wqax8GAEd1Yq7CKjwyW3DyzTnmhMG6Nk1ViGF81FWxgWM/Frp5Vhw5qpKGPlF7C5bSL
XBbdIopVo/g6COWeHeXG3fo1MObfP7/86xc12lZP1byZD5xwgSTdMfi1KVJgI0fNXvvo5M2NO/L7
t4i41Hw/3xEdSageQgM6xD1Q30f6tuSryugVvhiD3eiegqSc1gBpv8ZuSJ0I4ggS+CdDuLTdps4e
yuTy52/y2fK7etU0LWfDeRKmgwqXftUNJOgd9PINKZJrDds/f4b6ydWaVy8dSVpCUkhaOig2LZj9
GczCAYrQSjslx34LR8uOnGxLcp9Du8kNbBpN3uicUG+urbvKe6Aq207uQ+2Ypx1zKrvb33rTSr/W
hv/84tcZeiY8ui5u+GoSfC6Rpo9N5ylDXQ/OufgB63jWSQXZMYyE3WdXb3++I59UEfitfv39R8KT
oc7F8yGI4CvYwGkb0oULIrK15lQ84eaZ97oZn2983LJ+f7MJmFebQNMJWbu4xw/mOtiEjmQj+3Qs
9hllF3i37uVnW415tV8DiEtDEBPzQV/76+4539Kqdpj1b/wHYCCbfmd6pQMI+ui76OmdG9e2XMPv
ru16y9Y4Xoh6Ox+o77EWfqNhB3OrNj3g8S0MProrhvYIZF2JmKvAJegWbLWtyjdWt/XZErra3aBx
FzkOlfmQG3BouvSZBIYTgyXPJL0VdL4TG9sefEjx2gSAo6sU8ixRAJqxrkJElTE+0ojfRRu2YozJ
u1bIstFITEj2Sf7VYk5jWhOWHKBKZFKQOkvpS0AFAcx17yl961bN1sTAHx+a4h5nk2z02JD21aw4
XbETyudGvO/iJULwLtJe4qnDLvVMJ84WzTuZb0jwDOR9EeJUcC9NZ2WgVYGAb4rejSl1Gn/rz186
c50m8p6syUtcBDtA4/tQIHjEaGl5rNvZXJm0bhXCdtR2OzYDmeCGJ0XboDm2uQ5eprfH4Z5yZxiP
SF2d0he3WrH4eNQJzfYDRJmX1upex543OcBPV2k1eAHheyh1x6qcV39eK/InG5Fx9dhZZpS23cy2
a66jvSbb4jHdS5tk30VOfpE2rTt/M9/Fw/ikv8CfeZAPzY0N/7N95jr+K+qmviNyngdeuMh0Mgcb
1qhdbwlr1Z8LOXCaAMLEbrlTU3UUlddRvvvzRWufbPHG1WMJXISJQVbPhzHtjphCHDiurrUA/7tw
WNdmf0FJtLUYLaj9c462xhKY95gMJ0x4Mo9BU31prPt53Od18xqSl0c32h2NR0ZVdhf7nihVHugF
Mt8nJEzrSnTTDFFpzYJE5Dyq/bqsEkTuOI4wm5kBWUdDfGTP3cVVYtfoDCWGIEZymoOD5O+Curb9
5Gs9HkQd8jO6ygdyIOys2KAKdtFDHjqZghVyDhSHP98i5ZMChebGr6/jXkZtmwXyQSPGh47jlwkQ
dOZN6+6HXDqK5LJ+3VGzqwc01NbXb3xF81w/wRYGVw+g5Jnh2anEslY7uGbHg0rrwMTf9/jn73fl
gf/nLaVd/YTZ3IWGJgnSYezWoTfhc83cvvFiA9bDHkqj6sDi1B9m8ylZL/T38YUtvnSG7wHYjs2w
LRC8NHeFfhZQlJ7yW1vfZ6v6Lzv7T4WdyPja7Fv23q4p0F8jWsY/jt91yOFEZUcp+9qS/8Bua+k7
k1auoeHOQ/MuZDd6O5/tvVd1lD9kUQ0GdD6gK3Yy0lMHAoaFG8virwbq714tV8VRQt2CNrqSD1Fd
ia9jHM6bGucNlkLYMHFt9egKfI3oLhSVdQzJzggVaZcSLMbVIuVHEEliCRQT25yTyJN8HY2z3/Ug
ygn+KgOkI1h4M6fpAcPMlo6Kt5WaexlhCY8e2Jv3BO7vcONyPnlRGldV2ExYlNkG3CsKvamHXYnX
YAbNMr7/eZVe5RL/s0qvc+hGM+1ytWajmXbDyfJw47iCIzg1+6rk/hA+Ii/c5bde+8vr/Te/jXH1
2sezKqlw96dDGKw7yX81Vd0VszvOrD59bzi4FqrYdsUAR633RXzGbP/ny/zsNl697gmlkcp0omKs
8nXOAI5BbyGc6/HWGUSRP7my5c9/eqiIAVhCfogJy9zqVXTNr+/NdlhtJVt/9rLd8rxjOGE/Mje5
fWHC4cird8lp14ym3pI3qp2PP1+ovCyM393iq4dL78vWEn1jgsp5VIf3qfCkYoOvMXrNnpu7PvL0
NXJKJIqmXa+FHd6G6DE+CuK6pn8D2gW394/sax9sGsbZu+7GtEH+7Je/eir7oA6EXo2nA3YbdAmv
ifnc4gmd+/X8g9QPiMGjY2HpPlXDWit3c7eKQqh0k41xU/C3zbjSmh1D5sk4RozEtFtF9vL5v7ld
+tXzVQW4KbqY32322A+Eb53Xu9lKftGpdm/8Ip9cur684n9aGrKlzwuGikV/aNz2MNw3RwSCjFf3
8SrfWEf9S3WJN5CNnc6W10BZV4odeNLlxscvZdLvrvCqfKLxKuaYf3jA0xcrXLdksRTErIBVxkem
y+s5F3iXrxSg1/DuwvI93ZDHgoccHYy6NXGlVHdq9NUytFWt282bWQHNO3Q3aqxlgPHbr3f1Ftcg
+mYjYbcH3xdRGB7bc6u1xBTtcRv3/ROSOVwFSk1WCaFH/S5Y6yQ8TagQ12J0gowCdJ94lTF/JtFO
U3aNvhJw6qPK2ab9Eb/RkCWYCy9NfgpJPSPg8MZe9tkTr1+93nMjxzO1fPHag6rhwry1AeXZ6Cns
ecUetkIo50DjW7V25gRb1LJbfbWGb+9gkd1xprJRG67/lz/ycnd/WmO91GgTUQKUi0TI1/q4Nsyv
GYZ/4y4SN9MgOp1yqgvLzsH2lYjdJ3TUTQTImmoIdIg9tl4Qv84dbxcUDhruOCQZSGc4ifWrWbkb
iB8QGeDe2I6lzxbl1X6cCMYiNF0eO2oPSKaeRHuBsIK36oTog6xPZUUrNj+JxhMap8oieW/351u1
hH7/dsFd7dRZmVZYnyjLimzVbWSMC868k7MVkkSLMTpQwjWSb8d/bl6Sk7qJQR7biN0y+lxnclSn
TTZ78RdpH7Tu+DC5+kN2l/3wT7pwKeMXpZFc88YK+6xQ06+28kxBuO2bfFNzrazmFWZHj9G5o+z4
zudkle9CV1v9+a581u3Tr/ZnlY52nHd8VnSC0LTTVuljeSBAg1JAcLJHVE5r1cYefkm2wWPpCHtr
Zdz47E/eWNrVFgxgJIVuyEfrO+1AB2U1uvFmPho3qs3P2jZ/HbF+ejYQ6oO0xlx4sBD5P44P+PFe
hO86TaNjItCd+vMd/OzX0q722Yg5loH2Slq6Q1ieM4N0n2eM5McRYZArb7FOtXtqUUp93b3xmZ9s
ntrVY48jdGwimc8M+zX5Vup4J/P0PmgY0DuNfuQ5IrBuDyKuIZkoebvxqZ88QdrVw0scvAgc0ZcO
w24Co1LIXgPlMgi+DJ2LtIIN+73rL5GWbwt9TwYUVptLt4VtP2RecaOgWEaNv3uMtavHOMSRIIw6
l17A98QfWe3IHZAsj9FRuSqhaHDadSfhh3wRPS1xBDABwaqzTW2tSm59jHvP6n+I8gWlo66iAroD
g1xlu7LEyc5xh9QYG4t6gFmY+JmvN+7cJ9WGdvVEt4IPs2p5yvBZPpWr7pu0mb5C8s5P8Y0l8dnD
dPUcy4MIHwEfysG8k1aPo62esaDf3JI+6xaqV8+qgaA5qJdnNd6qEDgPxT5dj16/JZX0GKF+9lqb
ph37xHa6SC5OqOzGolM+OTQuKoef33B+jZnBSvjkCZ3OKXom5fS+XBHRu542qM+2s5d9Sy/SHrzH
s3DUL8U6ehqd/tna+XZ4YvWvBi840r7bFg83d+hPnr9lpv3zl2pza7IgoLK1PAgQu2mtnHSHJi0b
9BdxVWzZLs+3KqW/dBa/KeTUq0qJxPhCLJZ9DCyOgPLVse7LZ9hQkhsfoxt78WdNC/WqqjElVSCy
iA/pV4mb7SxPdot16pVevjLX80pf6XZ4P23bvbqqDhBmj+1a3GuXaf2auuXT/+4xUa+2NTmo9b7G
3XVQPGLM3O/GGm/NWtjeett9Vn6oVzvYIItd2iytGci39nJdzVpfmY+RU9riClQsVZzgfYQ3nknp
kw1TvdqrghSyrrX8cqH/Vpr4pI+0IiKnWcmtQ82qkIW9a4WHcI1CDZ17eBTmtXXjF/3sgP/XfOen
118oJPlQLvVO8Fx8G+7n7fBjPBgb/UF8Lx6hvnvzc/eQfv/zT/dZ90W92n8CH3NBrfJpsmOu9d3j
PVg5Bhf3Kv+ZV5J3hrZ0JpTdllfZqnGfgb865o37/MkrQbnanGJLNmer5rMTW3Uzh53AvfV2Vz5p
IPxVTf50F/+Ls+9ajpTpgnwiIvDmFg9NW7Va5oaQNCOg8N48/SbaveiPvxEbczuh6aLcqWPyZDZj
TWRxPpKNCUZD3ppMGSE8rZZG5aRGekn0WgtMdFBrgg1KRRXICVyZk6hWH6yemz6cRxBD7VAiQ/il
0xub+zO1Bzbh53W8+yyei6aG/N/rShuZOXjtrVM7l1FReHAg7qsSg7da8FUY9Q1dierwnXv+Ecp0
3mA0lo1I2kE3mIXOYbwSvR06gSk5G0dhPt2Pvm1hr6YkrmJ+vmSVCbi/1xqtNdmFEVs06oXQQdxX
h+jEv1Zasg8t0ZK1yPx95J8M8KORhf+a5SKJQqhLIjNMK4dZxpVovqyXBIRh6kCpGbp4030BMFlr
snj9j0q1p/JTD2kmpBtubP8UKAYK6ugoyW5Q22HPA6MhEwEwtFSaPUXpdWxGqcmTNzTMBegDJ+Am
PKGhW1bsobaHmZRGRS8nTf62PoQTYuBaQDymp+0paAAKOQaXvDRkDmRK6u8zZlae/Z/o+u4cgLUa
LCoC1rrVBBNN6BZjokBktM+B8YJskzVYvEmbjFvvtm76Wvz7k5a/G3JGU0gxjSHRG+vkamjdGOwz
hDh0VgvxCIYm4ALqXwbVYPCPG7JaWKXR6M+DUViQzXBC9Wlj8ivm9ecL776kgOhfPs6eN3OcvN4Q
LeicHksN3Hgq69Q60LWOdC5PxZ7sN0ZcswYLPy6mBpBizSMWATgqpSOh3Ek9cb4V1oDg6EH9weDk
oUVHiw2ZB0pn474z8wv46GQvzCvNFWBTmPcZkiFGeojdXHOEswFBReNp6+KupWR+Uot36xm20SQy
BQZhLQoFpP0EQs+vpIWCqjFhh6G02Z+oQ+cMBFRJegX5Rru7dBqfalAVZG8MBGLeOHDVxDp9gqB6
DRU4uNMHuT+18MubrTO/su0/LszdZ0pdACqeQWa86Yt6na4obCGbUf1BZeUDbaD8sUjBiqqODvfU
O/xn+bKx92vDLnw+RqGLppr3vtLTy/g96QWMWjibevQR6C2eNYJEXqBXW4dttloP9nyJFCdpg8wV
gL/ehFf7r889teU5Rh0wUc9Cq+NuIW2uNlA/CnXlujHJtTEXFpQF6RFJoIjjjWfliPpaWpvhnw59
M2qLhuhG5d4rWMQYqiTiPoo2krFrg86H/m5De7Q3zhRBQFUN74xwUyKQOkBBamNK8918tIwLn6+B
2KNUdVhGgVFTUWX3waUw4z3/RL9CYpm5/T7M2umYH8O7OQwDOufFRMQFHRMJATkF0voQhPcN2BkV
GdxzhY+XZCAbw635Wz9F87vxfAlUFDTBeOiOQf/1AY3zt3JPjiDAAjLoWtm1N7mQRFej79pm7cJl
TZRe9OY5hN/++5TXPMyfYPHuG9BFM6H3E4el/xZ0f4/AkHslJ4LOEgukJ8U35xaX6hCexcu/Dfjz
Ct4NCB2JRARLE1zag/Kl+Ne2VzGQCCE+RRX+si/sU9SCWEUT/wR+oTNvvw+7liP7ce/vhg0zCRLP
Mk7QsXvKL828xvVzcuz11Jm+FTd4yixINLK73IgnVURkWh7BO2H/PvrK5fgJZe4Gb3wQC/kJmOEk
kPf33SUsb20tbFyOtbj+Z2vvfr3slbIZchwj0WLdxokMMBaocwJ7QvI6/Pj4oO3JmIzZRyw23rKf
kODBhfxJpN2NCRqEYOwgPelhLSHP6vHAiULvDbE9uPhO6XvJq0g2av2RfvFfJLeRtay4RY5w6Xsb
Cg9A3Ewoykb4yGg/fHM30FgWrvwJeo3+BQwL7C48pxtHfG3xF5YpJ1OA1lx8KgAoRnyNNt6SFa+N
WZgkqm3RnFzjZ0Xh1S/MRIIu1iV4o30d0kDMaP1+ctZKgszCJqHBMgVh+mz5vqILewBpkMkKKnHQ
Aekb2RUUF+JV2MtHXg2eRT1R8aQgjXMAsBRBwj43KdQJyUb6fS30/snS3u36pFAhX9Y4aaMB6CzO
V6jRWmKCmVQV9b+cVh9DIzLLjVuzBh5aNq1QY1TL4OPFtVEjI0LgMZmhicZlU9RP0NHSQKmgQmnA
BV2Rke2DjbO95kLR847fzTIZa56SRuxs686BBquytB1FWnwIQTa7Uy7drrWYHfvGXsHCc6J0/lx9
1bvwHUQjDosMgGgKggn5MDfdV8fB8Hd8sHHVZzflwa2j54fr7sv4uoO2ddTgMDSvCWiNGsB+WMDt
CE2jwhNujCKuDTP/+90wLTpQA0IzjJeIgMiFcQcdZ2oPql8jlr58EHhJRN7TgyMAud6ANpEAySw3
yI3kb1X31LAgIAbEEvwZ0Hu06QiHFQDiJv6UUmiiQVIelA4a0xyg/9iQ5wJVHFCJnCmAmTiQBU/h
Jyi+UjTNZwj//CFr9RJymaBasYlszjQ0sdFnIEWl2Y8ExURQIwmcTYKbIqkiQLyAHg7je0WuFejb
RWg594wF6SN1artCBUkLODYskrzE5TFG7x5ILkx/ljrnO6SZIWjx+7X9sQKPdmoOPu6WsADXI9P2
EHtnvnjQNxQ69QmC8eqpcdnWSiFrqU1gXnzZGG1twxYeX9omEIgBA6lXUZ8D+FmowQBcA+y/UMOq
jSE7iYNd7xMRavJo4nBaKlEBqEqAFyCs+fs3zBN7NOGFlaWbShJyH5/QzjRTMd4EU2LRZVpmGwOs
hcn0wuBC1RBiOiOWtDI7fTRiG/oR+8buPimDd77IZY5KE4vdQTd7C8CzVheiF9aXh6RhlUFlAmBt
EIwfhh2zI0+BC5oMVzQbC70i4y6zfl/BNXNHLwLTJEygqiGh+6Jnx6sw+g4XDBCfjcx+hPQlmRMQ
5FCGvMXI4A4ZOWPwI3QV/xnlSeUazi76VosQuDXVOw9waCQiXY72lY2vW3lGl72macaXfAuiCA90
p/Wee5Ns7qk7EuDgdC59F3NPAkAOjO5eDmi9YLRPgOQy4PnQpmcfcHMg0kBbsnHg50P1P4dNUpY9
VWXWkLj1sS3y+FHJ1xZ0zb/P8uGjjh9eGNhIznMyQHDMg+auz7gV0HtMdusEp1aehSg30sr4faD5
Bx/NYL7Jd/YhJUiwNQNmUAMjHYJ0GOQrBpF2YMGyknBfD9+/j/PYEGFG8329GwhEPSI0IXGoUOU4
5h+l2z8HZ2hUfciv0617jzd2hJ1vxKMJLUwQENgQOBSwcrxVHyovcUIt0WV90hQ80yLwFAgpOhWM
O7viObGRXXjZeq8fX1JMcWF6OpQSQYaIoasTByIQgIyRTQ3epUtmgy7qi/uAHJ/Pb+Pf1/ZuYYiY
KhqIME+116gjQkRj0gc7NBOkrED3ZEX6Gxg5tMHYquusjbcwQuCNH3t/xHgcknWKegX9obfVrfS4
MIXFWxgdXqZaAXxsyI0DpTAeQE+hEnswWDhWv5/A+UQ/OhiLrFcIJlm0cuEAJsk71/8RzqXT03rY
beQdHltNSVm2ukR83vQQl0fRy8zdwa6OqQvifZ2YyHLtul1j5Hp/hKiCEbogXO13pNxwk7h5Bg9m
tuxkEUBW3xAOFhG78grdBFoVWHXyrRhEoII9gR+RAc2smtggfhWQ6EmMGmRMbwHEM1pj3IHcpwSj
Bkqg4yxgoUl6dOROvy/647Aeq7KwL1JPysLvseolwN6mqMFf+gMWZ+qCtq+dcmb1bt9ZqQ7xoY0B
V7Z52fACuu5KLtG86+W3yYvfOb2JUFGW9pPlPwGnrTiojYmHxore0i2HYG39FyZnhKMeM/OQpeGf
Y3vebfDMu2h4+EejJi8sSxmDustnMULiIGPXnxsndbkXYEL02ENnrV3Yo15pggvyAATXtCVdt/K4
a/dSXhgZKQInXzn7UwIHis1rbs3UUWDS2Q3EDXfhRkQ3T+TREV6YFjoefUopEV3GA6uN4KhKevv3
A/E4Q4ATuDAsZKLYhkSIoiDPQt5A8B9fOEarjj73lo4WeOVJrrcdSLA1AWLP1VPAXxTmDBdfeu76
K2uD/CU5tEe0J7bQhD0zjTXxRvBd/wXjP0RrIt8E3t6FAm5tCzMj/tPv37268At7xQd+MI6ztYX+
BbIogUVM1gHg05Iv/zbCEhaeEq4oSiWbs0FffqrzXKHOgh1Zrndgj6xboDBu2z29KxdziRFPyj6B
BHiPfUADqNG9SkfEQJfGyczYmc7hzX9qDkATFh/5xr1cea6WLT+QZIX0FE3mJEHpMpkKySKgTf5u
JhAf5oIlZdnYAz5eyO/iVUGvPo7US4j6bLGndRg19c/GDq2t2cKyED/iM56CZZ8163DVwVvdpWoi
WpBShrCKEyke+wReVrZ38Tqb/AmKGagv2tXGtVwbf2F3QPTP0yV4hD2kevrv5Klz/UTrtmoSs+v3
4NJLC9PCBPQI0lqK9qbjcPQ/OmfWiz+Jz/0lcHvIM1ig8EXzK5k08fP3BV1xq6WFmfHBHE/LEIDx
uhYEP9BBQpk7d8AlBfqrf8ny4VQszQ1YBUKqwJIh3v1MdiGv/v7pa4u1MAfyKEDxuMLv+iBDbLpa
7ahDCLLyWP/999de6iWIvaCVQikGGeQNUBs7ZFf5HCDt4SnnTvM9xqWszEiP1NXfgjqumPwlor2G
3FE0xgrtQa9Ar4dzyZU6uPkghAbNXRZ0jqiDM2iWPOTXULhm7fn3ea4c6Z9c010cwrBTFwnzOgIW
9IwLsy83A+fHIFFIos57d/fblCyw6eBjCYPDeCOn/Mahrgfm5ukjPm7Fv49znxhkYROSSoEGE0QS
vdDhDTSG76TXwYldFsrwJfKuUNYLd+UR76ccQC9p4/St2FJxYQjA4jG1NI1VaxwULPJn6AHa7SfY
8/9tUxaWYPRBrUv38G8kBbkpWtDQsMF/ttLGz68FnyL7342pQfI5iPE4VyLHSgXvZteD9FQFABnE
fBcfhPNmy+hts2EDHlfYsUcLIwBG4xLSIHh6JGrPfAr7Hp3rRA2c8OynKGUjfegB07cx2rzxD8zo
EnU9NpnUQaQBpV2Ef8BibThOKxdliaiW6aGuGMqHdRZrtRlvFNTShJsgQOdtA1TNrbygS1B1nnaV
0scSnhe3ANBDQJNT5DbX7CTtAD5xhXOmF0dwroq5Wmg02h1EM9JDILMA7b7Ju9oAz5yzBfx6XAWF
3vC8EHe3F+UZuVfInG4HACszaZe1YmT0/Guxaz3UMrTRCE2ItRxEu7dbm9Lh/+k8IEfC2++3YMXE
L3tRI1+QG6ZHBFmNUFbR0Jrcd6D+xp34/fdXLvGylxQqX3VUUjlSMCrnUQcQqKjUyb/8/uM/haAH
x3AJI2/zrsEDgl+fkvfIC5vdALny9668+awOEZYEGJc2VLfqUWvJliV+fKREiI5SA0IiNHpMhnwm
pFArxplCDcW7CO5lLOs0mmi05BZulTjXDImwMCRUI9JxPZcby/7zg6vMnjU70SwdAlEUMAvYbfXi
vyO8/31NH+PTcSQXdkRkGyjmZhiOyM6kOAL7zWZalBl8bOSCRoP5OEEs1oPRGAzXasm77GTTsVOE
KpKfFQTmAB1M9bjyIqCJhRgEroyb9yFoh1WfSFrM6iWaGNsSJ5vy0J9Fmjee+0iRYgYkvyxef5/G
4749TGPhuzSU5HM5+H894k3APg6Kml8kEzREerXrzUEtriiKIkEnnobv4G34iI41iHdu9en38R9n
7CVlCTgfAqg5B6CF8gaTvrW39hC43AGlSl0wco+4SBx/iQCUZRdaT/7RuV1CzcUaKVBpTgfNgDZh
l7uSGZ+LXYQSZaNRb/SuOTeWb/w+w8eoAsxwYbtYiP3JRYc3gDFvnYmQZN9cS4tcor3wOXi+k3uh
nTuAG6L2YwUaOfx/dBjNu/jg4i8h5UrdcxMfwSFBp5HNgNO7dSaIYyfqlGvhaKQgFirHfwtIlshy
BgTJCpPAaQw5KHwZ3ZOfvA3KjX35fR1X3rwlZrwoW1+qaxwUv4eAE7R4wOpxQe/YuFU4XXtklqBx
sC+BIa0SsFE6/zw57DMdq6nln7iX2clGIgwI9RHocfSM4V64ZN4s6z1DBNRuGJUVv3uJI4fOYtlB
ro2H0gHpVBAB7/O623jR15ItS5x46guEFwRMDwp7EDJwsivNmgjteIdT9EYxO/nZL09ieeszfUJX
WGGUF3mEVMJLDjVXSCNlKWRfnEFyWx+irT240DtQCLsd0jYICgWvE9SIdwarh+4pZbOoIUrprqig
Ig7ttG7jlK08lD+zu/MEcjGLEMbBXZyOTfDMNZeZ6jgyOfCjkI1dWIsVljhzsaB6jgFxqkffwitn
N8jlDYju1WQP90b7/TivxQpLwHlei61Utw1ihVY6txz/xYTPLMr1gp0qYB7+5pUYygoQdy6Ztxpq
4WBYhh4bRLzRnivkx0LZ8g5+nKgHRmKJMW8zWQDfLjx8Ot4JI1qpaDC4X8v2Uo5HEfzEVAh9rxf+
yKLDKyIgIbOqcTLzg1hYHAAMIWiwplrPkpmopsHNBISUtskx5f8WJDFB1Ucg9g3ZZVAJKpBFz2k1
BGiNemkVyG1YEQOoY6MrmFaiBRCvZP/S6MVkICLFJ3siIf3XRyrHu1m0r6BV3wY6uh0MFs2acuPR
/Pvv+7GSfvjpC7g7V0k9KUJRoHJMa9WT6P7t3MyFwKD1+6+vXGxuERiOPPSwGL+CHRa+6ObNDzYu
9Ypb+gNPuftqMAkGZRpg66b0iHoCFPYgQ6cGmxRVK+/HEgM+iRD1y3hEzT1xBF9PnzuXcxkDgQf4
/rdcgDmSfHT+Fo5bO0DZSuqQ6+xMcHeosVo4jJ06xPRNJB2VU7Jx5VaCsZ9Q526xRAjyMRXUJryJ
Q5NK8iZVoQoNk993eK24+VMBuvt1JQ9qGqcIBwhR7JEBayRY6uBGpXblAJW0QxXAwImv7OwG3LLb
3Corvm6irlbM4hLSzcpVE/J5iAwu1Is0eHH8DconXoR+9Lm+omiRNRmhAVix8iZtxERraaklQDuP
oTggCzjVidOZvlVbEJa9RrvUkHXBkk1Qyshfoyf94zlhF47UONJIDmW4or07HGU33gNSxJ+oC6SW
NSi0nMbL71u5cll//IO7nQyrvCOpjEPPJyBTB2SKCNfff3nN6LMLOzA0dcPJAYw+07b7mKuREA6B
f/GPEgc2MWEwuFrScv95oEWjnFAJ9zldoNBZktaItBuv4DmoWX5vfM3KxfuJCe4m6oNzFXzpCAsb
vTfqS7tP938hWIW+J9nu9uGGu712NOfR70aJw7LIaxbbVjGxR7OQbhpyoyuhJwn9Z+iYO1k9bFzC
tUD353LejdXzoGIHymDuqOddNKm4wP2oHkSi0aIlbAzys1kP7NVPlfluEMg2MYo0I+wyhzVqax4k
MOI9ZAB1IA4tdAtVO7SDW8FTYpFnKFU6oaKOCCmUjS9Yqz8tAdlAAAGvMU8T0BP0pUFdG7gJdKNq
WzZZeWySf6K1uymOMunoCsrJXgyRoBRPtw1pu9pk0ObTuG248Squ5eKWgOtqAmOuNGAlKbtW/Z8t
Q0+Ni3Y2cGiMenzcwk2tzWdhOiZqShSOhXFuagPwkwLEYJETnarzFtpo/qEHZ+LHRN4tmOD7kNOR
MIDo1iq84/Ow3wKGr/30wmY0HTSeSI6f5qRnjr91vsnF6Cg/FuFG2n3lgv7szt23l5zUStSAAUbG
ai8+uEEUZClKdLBpor/x9q7F+T9Zm7tBhikjFOIrLH5qgFivzT/CRJOR6nU5aDGMBwYBRg3anABy
zeBPKL9ZRQcbcgSlhK2i41quY4mThj4xN/UMvgGyYqDHgSSVlHiAPUrgu4vVnr7Jek7d8qjXyWC1
zas82iIYBdK9bHZADSD2KfaUBxKlPxsGePZwHp2aRQ5p9CPorvT4oOmp06ldfmCN6GwxliCo6Kcw
NkZZO/yzc3e39FUoQu+1R8jUjC9C7lTjjoZcUwM+wUl8L+VR5Vs7CnPEdzpBGTZk3Vy2R2onDVf6
I+vVKN7CSj5uQ4CcwfyJd59CZZIUsApyBELPntqgMqO3CEqZKODanWBGXL8n3D7ioOajinAqyA0s
dSnj0A1CiX1KowNz52fhxplcuVhLpHRb5KHil/gYasy0tkG7Ewuacwl9naDiDDewRyseOr2wPIhW
IQATwsQVkj1NqNoJlzJErsf5fXNXfFp6HvZuQdspBt13gTlkLbqRmFKlwI4bCluFwBUPgV7YHshi
QSdzfmjQ+GwV3qR2O+7QaehyNoDWQfrj91msnFB69sTuZkEpyKamMobpzPYDzNLq3J5Ae1t1uTXf
fAkLRj6146E+i2IGiKVOwdOoJcfYFXXpNf3oXthXCcyRoCkK9oyWQKgUAlV6AIaVrRrX2hlYBDgR
UyRZ283TA7olHhzQsithqhdko8q0YsD/BxQM4UXoBM/TQ0d+eYA7oMmooG9ckzWndYnqracAuqAU
3Hw5hnFQ+1tmyk8gRTfkXm31yYX85HVEClM4J/bv5+ExoYIEpYn/Hoh2Cqc8n+NlttdlGAabsXNK
TdB9StQBpSbWroguQhHQik9QRa4O48bIK1BByLb9d2To/NJRzmLk4Qv9dkmlQ81IRNHbCCz+mJiU
Rm5gxcBMlX18jUHXBNfL2HJTHnfyYN4La6FEgTLGYK5A1S14h6KkO5m85sNAPgW2r49vsTXu2z0w
sjqad7ILdZ4qFSzYe7ITzdxuIeGlhn839uBxBVBeooKDUOFDloPl6rVMz8xuN51rEwqFVu1ukb6s
7vPCvlQMD4lSARDE9KC8ZlAMi7TOw1W8+XqpgS7Z803B4E00GQsAcW1cl8c2U15igdlsqmkChS5P
jthvqgH2UB5BNQxZ499X7vF1l5XZmN5ZsxEZ/zAXsXDKMUQzZu1tITZXHBhZWRiSuAefKeERsGUe
+4EkOG7GS/PFmciXFV53KvfRM46oEVn5KffYyk4iLXGFN9YbN5ZuJcCSl1BgqQRL8A+uuQLHwQfY
giFbge4D6HJ/RL02/JUhkbiVkF/JL8jKwnEZ66kMKwGVkw5YYGioagWaB/7QJ4iQQ+Qbea4vMGXX
L73bu+JmXvZx9C8vscKDRNH+OB/J5jW9lWjjgDv6JeqQz3Yag97F5mZb7TyN//X+5CU2uCs4ZioH
ADfaCwWSFFWyBrys2b6EmduIvdcms7AnrTx2zBQ1KCnLaWvLLPQw67isNp7tlThUXgJ65RLyY4TB
eQw+wBFFGZ0GOuZAe2a2wCdr5lheGAiovYxh25a0B/30C6rI5Np/8zcgkiBTEEVovUYvIXMaXSgQ
6xAsH/Vsv6mZ89g7l5fI3pgn/w/WNSEIcCtzko6ppRgZiAhiUyJGpZcb12rFYiyBvDUzkGTiW+Ct
kAyf6FodxYPcMpBU3SJTeOxhQYLpvzZJIlIVjOyMAPBNkHZXlD6G4GlNgUiiMq0CvSHZiCZXD8Uy
qIGY0NRIMH9S/zREul99QLZRk0CA3wZv1Cs1vEZbHJ2PHR+k5P47K95XhIQPgMPNIp1Dp2nhNOmf
VjEHyRzqRP8nc76E4vIpIwu0D3V6nwmZD5EUqZYMBFxAVR+2apEqnfr7QGv2bgnD7ULWD5iinbxQ
Iz1gxTGBwslr4ustIJGpDgprnQMhZV6qeebwk951b1kV6tzWbVt7jpewXEmW60Qi3eR1vtvnO4hq
qhl4XTKDRqMgyGuhTT6BS96NBif1nfELZr8N/qaJV6T0xvH5KUc+sIpL6K7fSKkCXn7QrlZX9Amq
TEH0fnqjJSPkPDIYkw8GNnk6tMUhbt7H0ofTwGtM/ppCDrjMtS4pn/sh03ganZvQFi9G6UISmwPD
sDIERtWWRsqVWurbyHSAhDRBSGaJIM1l0h1bFEZKPnpUojIWFIG0wUbXWvoztuY/bvHCnkU0F5VD
jBWmdr7LfmdXoCtcSRvN5FDZzDm/ZrH6RJ43Rlu59Us67kjpMybroP3RaoFNg9SzN1D3NYOZPAvs
deEHcr2gqgY7s7pxWR6zBknyEjicM77MQIAKdL/o/mavdY1MUpYd2QA0hclzLaLVJDjxAoi1pmtG
BAs606qYxUYSZZ4oTceyvIKWBEIFuAIg1hVFI+CAVgghZz5o4MpvR73gc7VjMigiDKoUGnx7GBtx
4w7+QOgeHb+FoZSluJkkrocGkN+AbgLllIk3J8GOiYRMxFVGB09d414iRdOyo8WGf2LqUOTVH5Bc
q0HyNcUfbc5YY/BXTl4yBgktp+cpteLthrxQ5NiC5Rrcx8qTH1sxsvoRmCwE0u9S3HIRHNU1AGB+
opfMi4hCDi1kRz63ioJSKRq6uX/BcqJBqllnQ0pNs9ehSvYdZSWKUUMoY8TPgRFH4bI9mi00qTJE
tPD2+UaJdAVhBSKM/5pbKpLKuBFA6ksjF8Do1IWxMx0J21vphMDdURtFzRWrLi2sOhFHsS0FfvRk
AOp5ECqrAWQwghyt2eNV6d5+vxwrAC55CaqOcKCSXgC/c6f3e+imKGb8XVnAoAo2a+HtrVXUBydG
1lqLeNJrxxhQtBIkldXyvlBZL0by0rxQs/RRbXeh1tZIZoJHozs0YAyRNw7k2qOwxGK3DMND4wAX
CgY5zj5BKb7jj5NBz1RE8aukNQ0a4dErozFE3wo0VtrW5CUSW/DFhg4GQiMlXADvX5/5CcUFtCyK
x+ilkPWgOE7MtS++2tqkz6WvjbI6yK88M6h1k7+waLFEB9tX6086h6oVHZldvx9HLUz0FEk/YU9C
cSNiXwtJlshuwqIfmuLgIjK1WwaTqRCsCdgJQbPAGHXwpqBrH4Dv6o0ut1IiKyd0ifOGIngxxDSG
BB/fJTEDR7Tr01Z4uhblLQHdZMzqOJvbFDo0WFiIvtmDUGCFne6TvyJNDjJ3MEjuxp1wVc7Zd3ep
Em06MaDQtvLdVpVrJWEvi8soVuSUPKnny34WXfIGrSGL7BmH0WO32yXHdI/MBwXut/QPj0/5/U4K
7A8y7YH9/R84uMwD1gH1Zy9MyZWnlTM9vhZU/Jl17Rmyz40EVEjIqEwMVNEEjgKmfeWYSyQEbhXV
elVn+7wMdBZWMDuP/kmOzLw6d/kTESAVmMVaibIDpBNVDqpPwTCc/AI8+en4J/RbtwnGQyWktpyj
Ok8KqP8QEC+zIJKOazhAFYJNxdfSEjKUUbWb/AZZmN4IksDowfCZhAbno9WXbi4Uo4xqpYigH8lN
hWX0cuB18OCrMutkqZe05b5Xnko0e3K0A0yb0WRyiNa9I+MbzSBrFPuBJ09v/N5s5fyjjRxa6DQG
0xXkN0J4QHKgnUCrfvuZ5lAzSZK3USm0TPoOasWWh1qLJ7bU8dzEjVkML3RqUg1y6rlcES0JQIsQ
d5HKjqeQT1KVY4pDkEIXWh574JyivjCnJjaadnDhLMmVA7kslxfEdz9IdtDtfOlIoitx9gxFaavg
+bdQSbShTj/DoT82Q+gwitUW4D1tMtpuGkVFwwNbE6+IKhAp8biFI0syMCjxUdaqdS7AcEHQO5ug
SwCKK/Ytjq2UdUnwJ69bnQcDEC3zakhkWN9MlTq06vIdOlLagm7OZS++1zJ3UCqFWJXUiqkhpSL5
6lK2/GzzMgUtSwmlg0wZsIJg04KoEzVkegABSYcKoEyRlrWkYhVHtask/GXHisbId6rAwXih0d+A
yjDQ2NVrKFbBq5BnLyR9b5Km84RYsJhB0PMulu2EH9+ZekzsnBPq1zAEJ7XCZ99TXlpTX4Nf0iDN
kx8e+/a5Eo9hWGuQTAcb9diATrKzwYkPj17KwlNYabGvGFxgxYxGfHfMUkgdpJBYlCF3DFGoKoRg
6zkuR7Sa/fF5lY1OHNqJwx0JnJTYTeEO1bGGKxzGvsa1he6D7mlQwZkX9ird6OCmxdENYYdFPaWs
ATzVTeTxrUePWsufQSye8DYCURDAydSlG7ywBqQFAuKVhgS2ZEDJl9P8+EZPe2hFpD1QkhWtV4zq
U+Muocu9D9KQFHUUUKGd5Cm8KBBsHNGQkheHPn4qcG6l15GGxFgJfcsnQW69vPqbln8H3Dm+gjgG
+1EMOCRcd6mb0JJj/gXlOnSISQhJqEGPeAK4Hx2C5rPVEKVrIe44U1wz/jT517xnc0fK6CPIRo5J
xewrtjJKqHw5YxO8tIxsBiLyidMlZg4pGtuG/n2K8x2mMfaoTVIg7qlvfjlpndLsRjoA/lpxe85X
nCZjn7iRv0DTlrvKfl/bKaRwqVCnuCHZCQRJCVzeIs0gPJSByApHg0cBqwLXE1GLnNb45IUrQ30Y
yRUkpf2IPQ8hTVtKZl4eumkqNVmiHYkz0i41hhiCIZWZDtNLV6JBHVJvnULBF1WH4NC+JaOIRU2P
XQ8NXQp8UmGHVHkEeDkkTqgAhazGoHBUhCQyEZ6haRSCMP11YIhZSZOeC5yWSzU2iS4dptQz1qDn
Xi+wvuReRmUB+Ev3lKR3yKrQoIw2oH6kz7/DQxVy8DIBbPesYpFIUMySrnObC4FoV8TirSz4U8GO
vpcGT31/bMu/DalUKA83oxWXVxm7LkbIFjU6+g5wO1Ix16SW1mpuJ1J2JGe+nrWHCRSuclR6VJg4
KZL9AR2nWhUpVx/iwnqH15CjxCe2qSH9RcUuFri3ymSPzJMSGG2jVp4Ey3akkbqWTl0DDlN0LoXJ
me5UKnkHMl9WnqAcQnefouILKgW4xnuiWPRoQ0FDaFQiak2iMZ/4n+XkkEYrIKwhq0yvMYAyoiDA
qR0Y+cXo0EOHJ/foSQ3SS86cInBeZUaDACYoTZnZNf6Zmr7DFC162ReTgr4D2hcSyGrjNnjuqtCm
SOKIYfLckBKEtHHOWnXqhih0lHVqyV0omRy68AQFCsCDaNV4r1qOBdl9rNVtNWgxGHhBUSrgSRNg
BWcqx13AXWHJoxGyQCMoi94FlBICYacgvuKzHhQUUqEJgh3SU6NleYERgqbZl5kU/R+Szmu5cWQJ
ol+ECJiGeyUcvRHlXxDSSIL3Hl9/D/c+bcTsGBFEd1VlZmV+K/c28WfdC3N2/QxHfdCz6C2LQDPN
gGUwDLRn01GMZMPL40WdcKQKBUrCHlJ0nXTVXc1+I1lEKZqnjqAdK+ISXXfFX77i7cLax1NNJkNG
ENquNzKnr8ioS8vpQ3TDZe5JeSNZAehj8cr8SJRcpmJXRpLd6A3KvtY8KfYaDc4YV5uef9eynXhK
elYseGpfSXbusKPNGIsmdjBP5brTMmZJ8avJOA0Id6nOqfxSrNKmAgno96bhKR0US/uCdVSgd8dI
uFHMXmAz3PTqXI9eh2WXAAggGLUg3qm/r7cRgU/aP7GKWYYtyXmlR7iIZXoDgfW1eFkW7qNy9g1W
zzt1cPplJrDaHeRPK/0xSajoGWP85HewuCTYpK24pxC8IJol2E7ZVbbmqKqvKJ7dPrfRi17ttcdV
sTHGU1UeYKOi4mwsXovZNgi12FSmU9fccx/SfC/W54qhRQzuGO5UdtqGoOy3NsmfYHzva3SAfxQc
jjX+IkXKt1T7aBvNiS6P3N4JJN9Uem9oCu6hdHmqF30X8Y3WkXwRTKF5nfTHlNiesm2ho6DnHNGs
nr3O+xTzES+SO0rMkl0MC9xIib3UML6sz7j1knLlpU0dzVC3UZcfsKLaj4+HD6JrTZk/kBDarKTi
Vf7IRV/zXYDc9PO8x7fDUZrBLZdzDks/Nua17R273+dx76pzEyzDWDpN2xx1cACDJG2hNZemP6rS
PdTyQ6d+Ea1cLiHb+f141RLpysqJ02AQisvk82CCKUl7QyL+tMFicp6UjZid1EpP09xoXE+lQUZn
1R4G1awce13orJStGr0PJpDRIEyaKrmj2aMpi1XTX4q5+F5HCn5qam5a+IiXMUO2q0BEhr+IARem
zh1WbTOA/gNayiez5vxmO4qAKVgir9a9WCxfLRkrVSOIm+kyT+/wxZtGdI6Md2BbTK5KBuNSCSfW
j3auo8sul4O9NsQTYylCYUuMez11PouV5EeSJgsWYEsF8cly/F6GZiCFXzKQAWjbZrX3tnkj5TSw
I5Xg08fLzCJQWIqNdWvbQC/CfW1bf4sWae6YStei3IW1/KWk5DAlfNX62ARqPfHEQOZfeminNbDu
CMl13drY5gHBd0MXsrafyzIHdovN0/ha2J+q/Nqvr2KhrfPq/LYSnaj0/kJwB/7u4S7Gs5JWwFGN
9GlStd+R/S5HJggF37cBVVpxaZL6VI22utFKaWfUvLFSuzVHX60CuUj/CbPxYrvHQvdBK1Yr4fGE
s7al4U25kW7Ynp/JS4oOTVlMx8noCMUr+3gXL/N+xHB7wzLv01gpJ6Nf4q0mjx8VNXzL7qUdVO2X
sqZemdq/80zGapU6o/GaGrTvSPbB2ZMr0e6EcirFd5YymIwF4XcTji9j43Y58q1l2NPN7ppQOpRK
uo3rMCBm9BX7voMQUrBMtDhjmfxpNpbKEVlzOqH2pvUpLyZNGq+dQT45tyUqiao8U5wPGurirj2u
6Wdif8g6V8XZzOx4k3Hgy5FQTyIKMq8GZOr0zpMarpJxxmYHuvvQrTPxzqxibRJ7iI9zb23bULvU
ZnvUId2iujiss80KG8NAG/p5lLqVUvL4ankr+gqifF2Oc1T4yZo4+vImC+OznhnTlPJQKBwoENdU
/027j5gOqS9qEuPZBPAaXffWobuoSe/Imh+r3x1cr6WVd0l5qjFPaacXMlGPhcivcx+xaWDxNxH4
cx74F9Ruwe09X2jatLeurT4Wzd5WXfZaxtOrCj4zq9dmOM5l/EvuBdmXJJ+RkTUuIXUR/qaQWKbb
hPVzRDKmwht478kS4SxkXlafuWGrylO7QwYJrfiLHRT53WYcoNd4nF1R73tb3Sol2WVU/2biLSFB
/Nkcml2TcO02urtIKEOVr0l+NhZ3SNkcEsqvmg/v+vTDS+gyj3F/OGFReG2cumE2u2HzzzCJG9d+
q9Fbzea40Mh1U3JUNHkj9b+GJW0UUqnLF826FYlbmDiSA3VX2FDMYKla+aHp6dUOFbKJpGy3sE7S
GAt3HBTqVLmq8b7G+X6xqpcmQT3QFVtVdgoZQ2uWaHLdNe29SZ+o/Usjl7u1zz6FyUNyEtYwUp7c
sK0TTyTPIdu15XusuRYGHrJ0tORt8Q3B2OpOhGV4+TFp77q1o0tY5yDrQDKUfTKRg9rFe9P29YZK
zZhy0Ofhuk7WKcIwg30juStdCbq372lpMUwdDWfEzarP8EylJ+p/5pVsJ1K6tPdwCVLCGlrWxZMi
8tT0LJovg/Ula0wJRmS0G33ZOGUgt5hgkjfWZ35j7o3qzO3ZUmHG9KixqynfVIwlZ85P3buWTGgr
WYXCcm3rM8JSpyUZW93pcJDh1/ISI0xoHv7Dheqb6+vMSl+XOz2gEykjyq7mQDXnUPP18GTZBBQ5
TDo1HV8vuYN57rWCu+iQ97jdrvbZogsWWeMp+EEBCA9t5irZQHIRVzZddldEu4iJS7MzL2JaUDOO
tQyn9rSUgL69Wy/RCaO7oOuZKOZ+L/Wxbyt4ZiYPICEhJKrxov43JFU0yRe/GSvuuGqTtMEYBa2e
4wT50go8doJC8cw85EO0hzSP3CrV6I0T15Dny1SZOz2CbxfajxxhRlW0W0r7VZqEL+V+iMPi/B6y
v9GW+W6RPc3YV8WfydUzl4wdngJcGqY7FWXlxmJtGyZnNzSfptiNiOur5aurr4Ktj3IDv9ST9MMN
kG/ovrPRy5dN+UvSw6apjNei26nxuZfeSfcOpIncMguTAMzkePpW75LjatknJaczCg82pXasWFJL
6wqcrNKTn4c1JNOyaQ63uJqmD72R5w8RNh1QpTWIvSRVvjbNQVr2HvhE48Rx5hukQ4c9k6/Kynda
/VmctahsMWSfxD5v5/0UJYFqEx1hrNdVUdmYyvx+GXel0v6shpGcaIGfbTkqt0hNHBybnnutfmqK
6S+KGNzgMDdhGJtBH5dPtcX+VGjZT/JiG5vZiJlelpAUW+lWqYvTEUfN53LlZfi28jEOolD5kyzF
q4bwZ5mesua8dk79qTX/4AgHVj+YeQZXy538n4HBWDq23jI8GjizP1RvkkoODm50WNRZwYNssZjI
xKlOWPDzTIm0LFeZNkvpKbPfV19Vwk+/Ecqz6DZ57cTisZ6w48SKykvyvaX4ehc5YesTjgbEsBTv
+FPSCJZIft1ePiggdnVDGPyOvAHbvhYV69J/xrdyEa/ah7T4hHsrgTK4iuHWnZ8n9yE9DXrnwBzr
155irUcuYAWbrPhix3GQVeeWX835eDNo26bLT0O6K7HeHJ0yDRocL+2LlgYG4dmIikvTa4hkZgqO
9hKNTvViYCoVPo2N6g3FZsz+JYYfojpXduKkoUSsVtwWv8002+QhlOdrw9Zat021Q1HUu9QICIFn
1XXqv+PBVZNdmP5K8Ve4Pkf9vzFbd7Xit7hR1S6jXwlMGLWYBG9IpO0az64vlblynSJni8DAsj2N
3FpXfmp92WN6znU8hQ1+G8dDJ+igJi9XlM6c8mpku+yu1RET6FOTetSSJXXVEgusND6hJg6aLj4K
62hc9PrIFrmFkQ6ymdq1/0ljw5TtReZrATJRXrpxp6wkwmdQ9diGNQZz+KFN97QJEmv7MjkHLFXa
L4W9q/X3WGEBMZ+eDPHPxKA3BWAipH7iMivfRUu2o2R4ojkWpRvLP52K3W/5baOfK/7q8arD/mvs
llceRp+KDsBxUosPcKY+voT1rtHvZXZq9WPF9jwS8ILtecRNsuRR9JZ2p6g7GoK1+ilDLye3PC9c
E9Cu97BD3ahgVencP9YQcYSPR8ON/yhJIVGDs3gpO8E16w8SQAsZxMOJdqRmy+wfPZ7b1FsFS7a3
otpY3xSV7rX61Rs/ap5zYyfYySfnnlidns0OLI17zR4vYVHdSDDdaDUPk6B6+ckOAwIsY+uFz2JW
t/Iu4tdovuA1LK0vrUZnEydOmpTnumeOZ6g24gIp0xAYMh9uPYVvpbSyMk1ikr4TeMVlNcjNIbfz
wCxTTjwWgbarxFdpL/CQLnEOPxZN9WpQJXOaMDVmmM1f9eoaLZuquIU9r/zJYJwpBd8AkkBZYP9M
7ubiRNZ1ye72utL2nWDWx/aCXG1jmselupbaSxOedRraChYs97XQHdVtkR8S9qwHDfAw88Gt0nLX
PVXcg5gzdyqvLHPNvS590/gc1n0hgfEGzWeXbScWf80vjYgcmaLJ2uD8yecy42CSiWdX/pViC7i5
yau9nviYsBBBYpv+8Mspk2yvF1sY0IkOZL0m5ktd/g75l9F0N/B2VAhad6x7R2R8d+/8rGX6MWvt
pmmhDM0nxKI2X19ny9sYLKKubnPxsSTnFYeQ6L0ro02h3dIwKJnHo41pv4jZBXazz2kLDqYFWrlD
neWY3FQjgxggUE7+ifmmNAcD2VEWH0ZaWe4Rw2k73vdjSt0fDMZ5hTtllVygIVqKttzRATEsJ5xH
wod4F8KZjeoNzuygXjaLbLYfUuuiL1H9m/L3rnUEO0WY0NiXsiodLHoNsBLl0FXgKMYFEcNYEmoU
mOmV2alUKZtGvjG1V4u2InSq1ZFRxHa3Bi/JguLxl+lXrboWuWNEQaT96Hbu6sZzFjl5uovbYBBb
SA7K8Gg6E3EO9Qu+wWmObZl0Wsp7R5Z2fR7Sa9y96SUA7qGTJm9kZyDNP2d7p8l/dHSNFDkGXYpK
HxMfspUVtsyVZjQ4TtOQirEpeefpXmT6kU3cWrspFPe+iuBP+HwYtRDLqm+6n6naclLq2E3bwEq3
bUvz8tw10qaLfkPjYIT7FRFs7Jp5MP40Ka0aDk6s6ete/DqTwzu7andhb5hesGPAU59tEPejRgyy
xYgCuCRzlhNKYGCAkkjprolyN29fM4M09ALC45AONI3mTuq+Vst0jGRf4HfYVY5sbkskziRtqJTT
wDxnsyfU1/VXS95UItUlht+3kDV57mWjdOSCb5/8KDcqXZMbqzghJZH0nw649XkRFtj2pniE2XCP
5gTj9r7EwiQpTjAC888svP6AG/miIAECXnymApkhDnbqVjX+ZfN7e60oLPE2wbeFNi38NfK3CSUw
UFbOVSscrQ9dNDqjQXsO7Aj+sZm63YJaUjc/Iu3UCRxzMn+KeUjzizodeBPyBozQ0VjHa1y7O8s9
0k7AXlcVbwngg3kdZxf3J405UnmV4LsFSLLUGO44A4khxjA3ZvNbhecJW2l7Jz4M8JyYtnm7WJeK
XK1hY1j4DrxOUuWie9ysy88DD/xA9mvKR3m+zUiKGP3rKlg6r059eXIqyQ07r+t32FbLyac17rK0
dOcJJkwebtoYblbTCqIIn/nuVs6cMMZPnWQDVHqXtH6KRq+tt820b18aQkBxmP9j9gyRQoq3CLWi
5YX3AUH5h/k3ZG6sOJWMQ/1WtTds+VjTdtz38AeDp1Kjf7V0r/wWAud+zASjUHhD9Gn177NyE88a
NgTqeOvetSWo+Ik0b11WoMqnMlK29CAkljlM8WHyuWqyoyHZwjxBL80dJRlchmmB5xBkD8iOq/cS
6V9Kwk3p9cUBsN5Wf+PIzbvvJA9AWknItuYXRTp0rZvN21AOGPiMP5GZTvuRip96+ALkJTJ6k36q
tNT3rLR4yeqHpkGrggLkPT+Hc7NrjRM89iZfjoKqKw2gsH6tgQ/ORMx+DTgAWDf5r6qeGCVyYyui
atPMB72iTM/MrTsz+9coP5r+9MD/MYLiZlOL63/A0uOVE5v0mMRbrGNsR6+28AOouGSAoXj9NtKd
TBKz/JLzlU/84ZUF6ewO3ryBazXDu3yHN+nIZjbmoJlf9Pye8k7FNWbiWNVOT2LX1+daC8zFDWcf
tARBGGEAmHAXqBuZZThd+BsFrbxrFJ/3zZw/B8pCdOx1zwydIQrCunSJhK2m+xpjeXCwmztQ8fRv
iBqnehfiztcud26OU7kRjK0PVD2x8vC9Goc0JNaAiGHMChuaGqnhW1tedeiZ5LWTftfWUXlxzAXe
4/AIIhAPHZtjR4Wj1Z6tVO5Q/OD2YEZeel3bN02AryhUQqz33/GKk7ItXXS9eCN6KYnyH7QCCQDZ
ze038bW2fsj1IM22ueLY9K5E5Fi4i/WBZXFH+zmjL7cQselSsc2GgKNpFD4It0Q+H3BS7sv2a/y1
9EzqBdyU6ozxVjfPCjI/9dQ3W1v9N/GL6240d3W2KaW3sH6pv0o13IfpC8zJY+ixB0T6LTZf3Xt3
EkD67aw5Wn5rjYMyUswV1pZf7PBtjhGFVA5fAr2aQqO96m4KJcZN3NE5GzDk40YeHwZIiZtVaLv5
r73SUdXPYi4Os8HQJvyJdytjDXUjPRssOxS/QlM+KoXd2xwsb4bIYLuqVTUqx2Ep3d6oT+b/yzuJ
DRUJUMs0OTEpTVX1Jcg/YHPFuJmN+i4BQGwkfXhw2FXhdC2sPWXIAnnWiwyUiLSaqHtutWbfLfFO
LSvHGOptW4d/clp/2qP1LalJ0EAtbzIjcUS3NbLMLybhmZanGiOFZVNGvmCavSJkQkC6sRS3in/U
+FtFjaAeQitgBCdssNV2Sn14wHCxKxt/UPbFDyn020TDdJudverS3Icm8oblbxg1FwVKR+ECc94K
/mZZ85RVG4K5b2IH+zZ/1L1W8VfLL6Fa9CH5m429CnUyW8NHKTyG8aZzhDWdsgYP5n48LD2HuAAT
U1mvAaRWk3P1ZHcfkS776YStW5P5kZndgAD8bHjEd6lP4/gY7AFqZyJy6/bRJ8vY+1OC5nb2oobr
tV5PYGrhOn4o1j3R0lsV7lJ+t65LT0K64y3aZpQJjO6vcXyibk6Lv9r0WEf9L5p+J5TWEQjAhgYf
CwrTVcRhQrqo4ZYV4ajlcNU+ml6Y4f6BPiwA3/11irbluF9AYiGroBK06GaX8BfwPDtdOawGkLvq
1Rm34LqvFmCi3brCxp2owsngWIYv5nuJ33a7CQ2vYkEzJMUkGOVuVy3n6sdEc5WZ4xVwGZRiHK/S
sJee1v5InAU7lKP5oVsRT9fN1aAwt3YdoW34NbBKqS7qfdZ2RYZ3346Qu01GbCO33jj4DNyifRb2
E2oX7KSRE0jqXeXVp0/mO5qEO0eHlC5DpkHAr8XCSg3CKMJIigy+kd8IeN195+bHMG1NdbfgVERc
1/wzogksIPAuI3e5GOjWCi+DJg5n/Ma1eNuNlyJ9tY3TMp0zWFaAXn0vevR2gLvNIwRwbvx8SED7
37HGgT250+TRoij4M76My6VR7v2f/ZMnxmZIPCP8V88AWElyn43hQ6EyLPzhIX6r6q8cJZg9HUaS
/IQzJT6kqNa7Eutd/ehYx2ZUaCU+MrpH2sjcB7/T5o29tUmqCi95FuTl3R6P7ehJ+UWGWx6yAwns
lma9Le8NqOevzKwN7hnUP1X4q1tOZjP0o1XOZIfnLuvndXZ1nvfs4JxrOIugcXXK12QiLUkpvDj5
qJuT/G3xe4bMm4ufsHodcHQV2ZUREBIS9kiI01qlbi+on2wMdso+qrqDaOEAcSSCYizk3ToySYAc
A/X5nOWe3ulk5K/ZCp2OnGVAHJB3vuDx5m9Y38xiOTT0carh2v1xVS5548wTps8BRhu+OITmI+JU
eEvzMcvw/I7QfpeHnAJFje0xfWjIVhqajcd8k6k0FqhIcqcC8aNlQOljs+ibfnTPCqNJ7fTadl49
7cm+ju1r85baDu8DIChghRJBbkl/efmJK1ld+PZHSaOpvLfALFG6lUvbXcpNhEK2cDVzU8eyq16T
EjrcffRuH8vih+GWTSDZ+m7IW72AnrNiDVN0sSkHlcJDnwLR7+uBicYm+0M9NMM3K7lHE89vsfoS
NOb6HY6oJcrn6UN6OMH0RwmVRluTYtv7CZeGvJsZlaoVo79TpKGKfdQZWAW19sLhtEbnbPlokvco
9mz5U4aiS8SbkdmBfpxlbzbgHg85CLwN/UNwh5wYL7Yifw+FdIgaKk2I0eOrBbYv1e9GyjXrxiS6
Y4I+fmGZH2cus0aJytA6LjoWVwZfDkJ98TuH+yKVAhn+Og538sQDSu/D2Ph2kQWNCYcDcbdearR0
EQQoQuzxWIfcE5FrcLTr6l8anxOQ6ShyWkQkUbu12sJZSGdjYIjbb1161ooJcdCEJp91T05IZNK8
I30sYz9dS3oIcG2DKtUYnplN3qKjx8kjgActu/T5tKkV8zTA6OPvLDmaehuiOxGTcN2RjUBqQ789
mi3jffYU1zgCjLneooECMVHrbWYQbmMxhRe5HzMrwjyDmPRvVv1lKQHvJcM4kKI0ndrqK7d5JxIA
F7pTK67OiqU6pXWTOvfxqMeb6C8F/2CUf/G3mSkyRuuWi5+wxi37LZWR5ysM4OqzRMxurPvz2mNz
xLBLnxyiCueqKLbKnwpob8c+yEizrMghQ1W4pfEm1TyUQ81VuH5V9ncXRY8/cuD9T1HFGBFjwkmY
9N2Jo4qnaY5RfhUflGxLAU40jc2IRLsws8/OAELNZzxt3sBBWNNBQAYx8C53xzL+6+DhF6bd8W8V
nfufUOWy6ucBaj1iRmu4E2XLeq9oiZL2fcyzvWahyYrTvcoPHlnmgVjMQzEr9wFPgmlfiucwuwq0
jFH4KndT5662chn6MfRa9dFtVh9xngbFQZo/bAX8GqGbM/BRhtfEflLV0Z/zfbfCU4W3MgJR0m59
tK9UmMMnRdrqlrfaoWuMv23lxbArhrkj3JVuVy93ifSSqCOd9j+j+hZATEm/0wV0yyZtSZwsQd4z
HGGLp37qz2mhPuUCrJr4srjY69goFv9Ei1yiX2RY5wKmc/2aOgppbN+xsebMze23MScvkg3XXq+6
Xyoj/BPKR62tds3ACe8HnXvN/Df0ICVUYGWSrO2QWV9hvOzJ6XuOhv2svpjIiitWCJLmTZeiWweo
3TJgJKY0nhLYfeA0S3bKBGI3o2nxdU2O/VrVn0wjSu6aQCDURPT05VrthB3dK5PwHoFwtPqnRpmn
6tpOalAzFuvbKj8gIK6cSLbR/Z/zGCYXIZQIH8pA5kZht2+FTZSeZI17MY3sAuCrthGluh3sOHSa
1MycQW7GIO7Fd9SakQ8TimphiU9WiIBEaCPZoQrdfXkJJb/Pt0Kx2W9z2TuYtOlVor6H+nUZnxk/
2/RgW+xONIlbokgqv3VDuCZBCOtGbxmnMsz0LTZhnDb6S6QnjZAihlBWZWxtuhHRBAmnIGzIFHbM
5l4jJrCpnnJLOjSKNDmWpHk6vhwqB9V2rf4+6ImrlNtF+9It+C81yHveBvWrnRnxC9QUdQlXAmdp
PQg6XIgrzTExMlrr5tzG9ZthKERujzBRqoeYXexTRb+MGG8CEyx0sRYQFqHHtMHbxIAr0D5EjEdl
HI+7tiuO4zQIWK0QtguD4dgKmkbmy2RhzjGtInRCqRObthGKF0c8b9OGJhnUdHEheE5d2V4L1XYs
bhFprs9a92mn1r7AaKQZh4oEJ92dbXSoulb/6NLRrIpdEg3sxg0J+H4RyOFFH/2UFBSbtSyNHPhF
umgWhrY4BZTnVKNxdugiTWVLCIVGtZijE3tKCV3nUrwsxl5qfdXeV3oQzffROgjSTFkP4LT1dX/j
tY78nsAO6CyxgtWnEnikhgZMQZqleOmsgfsr5gsJwZT5EpOmZP3s5nYPvsI0WvVO0T7XpGZETDcX
6G3JPIj4ydC9DquJzrUTcCaI3oTKMjBZ5OuWCcBmQYqVVsvyBjYaNA/5g19hYDsspqtFfNx6FzXW
blhif0CBMKgMls1rPHnNMGybXNs1ohdwb7RMKZpDRM/cv6/NUwWcOlj/TO5tmt9+/Mp7G8Ma7aNu
fwDOwrY891FyVqptrk7H1f4VFmB3wYTSqvtF7/zF4DnU0s6KvzVBaIvksn6GW9Q+V7rasUv5S7YD
Ih/dtkb+YrfhV1s2BOikISIS1HizIlypMr4SU1npfAgG7Ia3XpG3ahrflzBzwsYi7U44epighKgk
dLhjtwRda2L3OVeD/TO2tewN8mK5khIlnqKHv0qFHpVDrQ0dgZJ1j2w4lclbKHSt4n9AH8Q1lXwt
ZCSdHYlgZmQfkGBrLgwgp6MbCj9L0+3Q2Id4nmHyCL9BxTRByFdzBDZW67MTd5UP1FZVAsnZCHxj
jWV6SOcGXCq+Niy1NcAjQ1aeJMg4bVS2K0rEeag+JsX2Eyu7IM89Z0l6Cx8Lihq400B7v7K3UqC6
MQxD9uShHHyjfijEzrN+kEVqPa1IO6vJsP3yIdpF5+5MMTb5Ybwzxs1qFVsbqb9OQyWYTlJ2kypU
Ctq958g30Eth0dKy9bJnjF/j+imarcrcqSEna1HaxLQn7OhJbmQ8dep5Nm16ndol2TpU9Y3a8yP+
dTXWf6FxzFAgtDTKpUmXbnxlUsMEIxnuXLyVdfaiWItxWaC5wRJyRvOHelvJNDcfL2Z9NeJXqQWl
3stl9ThwZYLvZGF81wYvmvaOpsUfMtbRZBTEsdb81Uj5M2e03pMoCrQEsqIBhctkYTtLb+2IDSJ5
6a/DE6ab6XHsOxKOdryM5U8WfscjcCdH2Fp+ERlMdNhFyj5+D0qxyIrXGv46+B3bEfJ1FIEZ3kLl
rIV9fM3Y3NRQId71ef1J6nHap92rlQd9bvzqRULMyhjoyMXI8vNRylfaxZjIDRhziBW3r52sf04M
1THwhzUnJ0eNm2n9tn8o7/C7Rhsy22h+LS/pcyCGa9WclhjBE+pVSy1g+QvXiNutEaPE9rC3MxeS
HHi7NhPmUo+mtoSfkGH2pK2dSyxPvlN8kZ0g4WpRgchM3fVngrNfoXC9Cq8tp/M67ZLwoFqXTk+d
iCsmG1/H9gnSCWp5KiBSfbsEeUN0arOW60iK7o8yZQ2GJh6zz1GKLxnduGgPs/Q5TLbPpX1LRONL
04vQBNarE7sJmltmkn7T6fWKHDnD2HHT5rfIsPRt3654gND+e1U4wJsqN/7+UY0dREw0yBzaKuuP
CZNYUaynSMGpG5xCAwTqxxRadblYufFQMSlBIW/z6mtdcPyYhdOuqqMoH31Y7e0553OwBZt9mSba
Kf5g94AD4SGVv2JAAKt2GxNMvmdXo9LyxAUMXxeDlVOQjnzd2+RXq6tb1DEECUbehRVN6AoYe1Pp
t7AMFKSoGxHaJ2kQR36NP0wFgJ0l27FeLOa7XWON11le2G4Zu6TGVBVCu8whrkXP+NlgiGJ0C5iD
5o/jX9yY1hPKgGYzxuVwHWIQfa79GV4ripXFlWX2PGyAqvQoD2njjLV4NZGhsOBRGfq1LrUgYc9l
37KVzOKKVG6tgjhHicZ7WCwO7IqIclbD2H04Or3XNb6/y/qWraOEeGOr9HJJAQQdaZM+UKPTTJJT
bQpr06jppZS8HIHIUGEwp2mMi6YEsyBbbD3m7VYdJSStMxggjdhtkKJ7NObu8j/Ozqu3ba0L07+I
ADs3byWqW81yiX1D2E7C3jt//TzMYIB8msgCztU5CBKx7bL2eluviYe6Hz56ib6hZsilI1TYw5ll
PxYK0Wl2/0jHNSpfy+mkXKne78zGZT5QThqFqJ530TyzrZNagSrHR9V9gqUeL6LwvSBwpH9tSjbN
vLi44qxhYA2fsJFJEhAvffTlcvgqi1e/e1NY3HzxVJuvvUFXV3mWaRqGEyPoNdQBizWu4zBsDnaH
dsD1i+LBGgCZXCNW1lbgqx8uatUE4NQbweQy13Vsiiu5XWrT4a4BOHfHwqaTam26MtI/6rFYdGqB
oNl96oN2rbmWk0S98iSLn24jzdkWjCIIXqBIkctgQsgotdyCEdxJn6XsoUAJP6oq+eWNPl2y13ys
NkXovki0F+TmKehpyfomhJvKiKO1b/Uq0wdWbyY7CcNvxjokDEtBCOA96OY6lr8Gn5BBocEr1r6S
QOxpXjSjkIGTqU2Q5UB9Yx03MhZMa5Wmv7XUBGCssSTqlWYn976CWfBX1r2aDTohevK6brPfRatq
SNYmXTyv+chwSW/8J5RY0N1hIba8bpaH7rnpoIbqcsppJXQMOirqCDpk6cG6poymg05vqpueJiyX
aXEGlo05ydvirbLkRy+135M8oYCmf2kOiQS3YDJ3gPS4SpLypTYp72i4hWa7x5A4lJbwxr26X1kI
omAw6wAiwilLTjtlONHUiciY+RLwBoB2osF6MUzo33louD9o/LKAFb9MNf9s+bLwOBQf6ihme9EJ
I2PaJNKj1BwEsTTzivOFMxSv+DrCZtG8edLR5cQtuUHWpTSskxzmksw4J/xXicZF3dabRoYEMood
KaczZMW9AqmlFPO4DlaBO5BjTHtGeh08vlih7HPrgRbkvmxpfAvzpHjZGvp04nXlj54c2bTJ0A/B
VsPh2ar5/xT0g8PyMK50CxZfycQysDbMf3cujbyst380UQn07HPqllA4J6ZOX0bPl4gTejxOD9Da
i00V22I92gXtV19/SEO6fdRCsuNldrHXGphmQikhG8tbV6UYDisnDA1OdR6jsJJb6lKUKJUBN923
QQt192x2Jg0kyzhIlrhYUTFX3EM2lA8mFb0m/GUlaBaLOcvYLrKpVwDAvOq1iCCndP0607UjoYBA
d8/gkAMai1XX/VILa5eE9kIXfGHwL673RHe3TLq11xabgNtSKjj87XOmdEsjfGfhXw9Zsgtsa+1W
Kw7HfrM3nl04O3lOtjeslSpT5i693dFq59Cwt7775pasjgwUyDV+MD7knrGsQbf1vqcVK55zLOKy
jlQa82RC9UZuDfQsz4vxlw5Tq3abTZG+22QxYf8wVU4d3Lj0p928SvqlsX7CA/ODD08GSIHH1jiB
9NHh062bNo9KR6MkOiIanC5vEZGFsMfB3GjxR/pJC9/c7kR5mtX0sHJmMaQLyVrKtXRRs3Jt+9qy
xD5+PkxYjNZ7G07pK03AgB+ydSu9dkW0MnGytYOd2r/kiJHUllw3XZ6LoJpgDlOJy3ncSjQjp0nf
sbCHGLY0X7bR+WtddTeRYb375Nu2RbzqLZ1YcQRvKcKbBEKeGpmwzCAmmMouoA7SEW+6lbev2kvX
Bat8QPpn5lsNCQGiwAWGipMOvtF5U1IL2AntytJnnJFb5PMZ3TKOSZ7RbyPYHgZdusS/lOanFFxk
00FfBH3tbVA/1fzLApdXClxdm7csHdGAht3X0Gdo6/P0TcnCUx5gYltp9UnprWd/lPEvSMZ5bg87
Kd7lNhZzFel2YqPQFQs5VU7vwfO5TQsJYsl3QtAie/5PSEnsxzt6x8wtVs/MilZeBv08AsrcN/nJ
dy8cZvwMUHiXeJNsclk04aI2wi+Dxml3GaRn6v2gcE+tAXTVYwAgex1ka7fmvEFLnvP/to7ggRtd
d5ahpI4wbe2hXdccToQI4pkq0oNaDM5oJNvBN9RH8rLgxGo1msmg7heigYGrKB5rd6yscmP4UoX1
maofVnwaRTOPSwmCi1pByUps7yCM/gMGexbZi9aFRO72Ml3lbKqOMjd5Vkq6+RyBHS+sG8ZFOiHh
k7sDlU2fD5x1sd3QUqCsgTNx7llrWSyVkpDFAHZpeiAvZ1mr5dxiNuONrwttFyWAy7Vwt32kXfTQ
X0aG5nh2jxBjlYcrRYJZCrW90R21XKXhQRLuI2KIOvjqOuvsDT8M7ydSX6B8TqGmITmq/6gY51DS
ThV99tLKD1Ivz01dLDNTNh+tPoIJ5VvakkMcBk5Jt0SK+B50qK46HNoSEeoflhvhNtsWhIHG3f8t
16UYUqkScTwRhQRwViAFbhq+k9EvRx/OEYLJPn0V4gPm36h95YAFGpSH1uklahgWlPxFmOMTZ6aN
ya6TKmAjticfWkRQUv3Zj9HBindDAdLhZU6QxkgrLEhDwzrqh5UvvIME16Dow70R5lvVM9DI9May
yVXVQf+ziI2CrpO8LVy6BkHuv5SRvNBhtKGwJTYexnBWLeukO3iVO/eAV7JxgJc/ho4mLCfOOjh0
VaF85KNt+rRWsHiVXiurnDc2K+qaBAca1xsVcltHGoCJWs2JPZq0R617Y+FtlFcxbHSXjzZHZkmx
/zj62LfAWn+kwM69C+NDt8/wuUW1sTkyu+IpT03QmMtoLvvsoaaSUAqaBnq96oR7YX6lMnZ60q8M
krzWR/NSb5glcQ4x0c6hSoW55CiaqOeBV/GClTTZxlWHFx1N3jB0Sk7uXuAU4DVF122t3HwkfCt3
KiM7V9Vl8Fea5uiBtsvpECvac11klNAeB4FFFrvarCiQpGVLGdRVE/08ntyXOK1o6THsG4Tjr0ja
NracrjwlUlejMn715mNHbZaPJ1v6mfSvwOEc0SdFKKE4GPMaYpy7WbgEro0HA96m2BYwH0S1ln3l
s61ySMbJtqcRo6Zb0f70tBH6efBlqTG9cIm9z8YX7KXOgn2PCTiBdOLTHzmsudq400HwR2qJpj+i
d6GLMiwGNvLhKDGxW9lAiqDMgqb/gWSotn8G2m/FXI9VdUqMI0gmMPGA3lgqDn6ZOhqK/NAo9/F4
KvV4RebrogQ70pJzmb5Z4ctQsg+iNRe7uIPLXkIX1w4l3lRRKWhSTnjFMrOQTgVOPLEQwWcNilZY
aNVo7Uvpt4Zlboxu2CyRwUwkpSbI0eaLBQoiH1+6ql6TMzRPAn8BxDuQmKiiuF1CflZNMffa1snG
g26m/GUQORdAJGBvlQpaixBRkSSm8XrIHxL1QaW+kVf1uMUzlsb+bMQHyeoRtI4vE/DlLbJ8g0I3
oCtpbGgY6fqqbo9FM09oc3kX3VsUKUU27Gz9VzFlY9EYEdGzBLsDngRMJf8BMvks0j4F52fQBPhV
UgvwWqLQlQ6NDxWF+NsIMp7NoVzV+EagA8ERRFMy2F5hVhRuMg+qdNkN3UNeAW7sg2ZXDW+D7oSm
MVejXR2eq35vQhhVg2MuSwxNP3rLE31jCcHb+7LzUymlW9MC5S1tWJlII6VPyo4Nx3LafQi16SMt
qth3xlpsM9smFhDhFkfcrAbX7o0XWf9tJCm8LnMbeONzWHzYSpOgW0HqUHSKgzrVGdQa+kO0kkII
smLnTU/UfHJM58vDl6I7jfSv0d1FWufPcts8BMAxjYVxdLmTWg+ZmLTwS+/JC6dREZwNO9gWvGnV
VZagLnOtbDa1thfyYOCISgkbehVpf9FarqsDYmOKuyfhZT8QakAAABBYEsO2CNWNG2GU3BqQSoYx
dYb20zA02kUN7QEvX+GLRT+15OTfNTiVW3PVHjaKPAxO0elYcqYPWRjjzOJThaVtTXfFbL1+6Yqa
rLWCY2/RN6uRhDAtKlF30nlq+uo5KDNme+XJJNwZeKzotaqePEkxnyffPtkxOd87Xms0G1uhceDZ
9BJ0G96m6KGJIoFCkiINr8V4hNoZKT+iMpuPFU4F8OELsOc3i6299y4FIJCBcMIul25Yfuj1qTQR
Swzowbo++ZVWiJ2HyqVGbWD2K8WLReRwmTSUX1395WvqQ1koWzF5QeTJKce7yMxEsM7ac0njGExt
VKKZRxNMABxbCtsikpneMJaF+ZNwI3yOwn7jdr88JMq2zwHOd892S5mUiiE/piUkNfT1LSdP8mcN
tH2dcnSn02MOFKLJb7Fi/MD6SMqaTRKHb5qHHjdNhkeLLIELXdM1pWet0/NqT10M8UlB1bComGtl
8yiw64G2H/hfQ71RA2khqwthNRvQlVWO0VMeJxcfvyzqphGqGt6ClOgkM8DuG/R3LzomieNBz4YV
GgywG4ZTgKv5jDob/wCov75knZJxnGudOw+rhV9VX2qdr5hLTlv5u4aTkxZJcwP00YqBrgt3pdIZ
8vuLPlCYmRdB19Wp3GGcW0lMiY07lpS0v5NpwAVLYstWmvkAYadwL51OKKMoVvlUXtB1K/J3JL9N
txQBajbyqUx65Dwr0oNCXUIiEhkoNX5GmXWU4fCFnC+UCDNnE/2xW/Y9pQSSN/SLfhA7Y5qyj4/V
weqkSRN5pruThU9FsUR4ixb/FACGDpzenuGL4h8g89S9p6Ibo8mw9JIn0Szc4VHBk0XaMC2RtOb2
spTeuxpiTbhsjHlfvsP79sj3lR8rd+t3T4Oyad115ElOH5zc8CGGe2o7vXqJi+XQ/UyThZ1+BKDy
5ntgAE691KCowZvPWtG9yPHCIoSq26s0OKUUe5qU8+xYcb5PTn1Cx1woE8kzePAsCptjxKJht2fT
cNL+oLYvqX4RrXmUPOM9Z++MxYEa2JHbA9BkJTfPhb9t7FeNYjmnDx63braobNM9iqabqxUfLUDj
0aiIwDisEPmnd411tAvMDitY9lls6TttEtUWhcDyE1h8XuJxnigVlWh1sA2oPWPIEjUm9BgT7ViX
sLG0bFg3kgCJyqqta2UsC82grloIWPMC2ZWSvBbyVxwOqwItyZCT0luOIwY4bcBfMnaD5m6UsNyU
ebGOJdRSsbRSEAEIHGGSB3/Kg+kX/vjTF3Phhkc5q21azOY2V2ROHgrsabqaGxvQv6Ktl3dvfkSQ
fapSwJhgG8pKs61Lm1HFQwfelQYF0YAcr0je8Z178GUO0Rma4NA/t1bK8jusBB45fbKqzaOmHlVt
I2gJgUDK1kPMUb0a9sJQZkZRlFvd8l0n9I0fYBMYjgBzlz4WUgCLPl+8VfQvTxXrEI1XNIJoRzDw
QTn8VmOKazNTRZOFQZYcfiYC1qsPNDOo+or2ba5T1IpxW2rRPtGqS6BD+ZXiZ8kLdi7cDEPyDkYV
aDORI0Krw7Ut/LU6IojAYa3PBgerjRYAMD3j/TPTypc8RM/QLTLpwW2wjB4SY55P8qMIlPjcMFRb
FldtUiqbEQtdUZiwu01N4znrR7rbQPPZzOW06Ks9YoGgSmZNIf+QCvdNCoGFQaZME7cD3/hpslmX
8UKBmG9Xmz5YmgHlij/89sJwl9ow2BEqUEEZGU26YWJ2pqvGbhYWNDZfSReuefa9YF/DzTFkuhRT
fR6jwE1Ne6uUmDo9qRY2chZcoIjGLshaXTghmngyzA3UhZX04qmlY4MM1LEPYePscUfQukOjcMYR
bDcdfhY2NBAJSAbTl3ZAECWSB4uuYQnBtAmgFMEKnGnggUmcLiq9eHSz9GjG/on4502fiFPe7MMO
U6Wm+QWRJpTWQjp6keFgufFDcf2dm5jyPPIRJ1DlA0PaM3pY+8iF4xT2EIq/t6NSJq+rf5lRXRne
RV46JpbdIbeZyfPP8RXB82yyTDx3MzSDdywTb9hRX2cE51HYGrJqwODTl770lNePtfty5wGmG/3H
AxhXPuqF7stDrKnKTpa7fCKIquV+UP0QKqIBOqQMefHWRB3SWKM0qOh9MNdfjSeAlfTRh31w5z5u
GNxepwlHtZqWrQ07Z+wPk31ujJ4dCHA5OvC70CmpiyKek5cO5ulK+5B+g3zn0tatV3BlgVzWmjma
FjtDr2Osi3eX6bkygrx+QS8PtvQlIp4T7AZ5bdLEu1bbdMrGbD76GqODigEmFavaRquIGiSofxSx
uggl+ye7WOWvmb805lLepjkr6D3o1Vk1hrk6UKnZPFTx6A+vKctw9aEVyjqA/yHbiMxDz/zwu2f2
UMRPSDLnAoWZm/dETzTr0JC2sV5Br8f5fWyoaBHOM7A1tPjJzPSeSCSxShzOCmb2h9wiq0zXRVOu
lajepr4EF0knpJWq8GfM+UAttip/1sco7zRQ3O8/qTa9v38NrelT/+Vy3uZRnCWpPBLE6D8cnWTr
nrJVMPt0Xqp1VM/kFdQSefYqzZHWwZWdbbvZpXHEjOb03Fv99uZfaJD2Mlzoxfd3pJq3RtmVuaov
JLWSLE978NR2jUeVDMdDKn5gMf+jtNRZbmu0J70FrbsJBIPVCms0CDsUShp1OfaNoBdxTXW2bYCr
WkrPdYHh/WdYvQbU5gmOpsap8E+2Eq8tmN6Nh+v6AMrUYWAqG+oBmuup+5Lz59jY9b+NYbqAhWHX
uE7Sx1B7kXBJzBewWbyj7ONaNdEDDmonEDi9tvDzUnOL3lVvFtAdzyROL6wLXenRfx6MpYw9RoRd
6F6ioGkcixIQBJohtfXeagVGOHQgxImLUUdzvUw7Wt4rDAofJzklfdrfnQXXBenhnGQXea99YUGX
n7rmQ2NdZu9icCTRLgbwGfMjmGufo/OXthAyS9HPOkzM2pmLF1RK/4OuUvdivQLfGtqDxjZGvdi0
a6ALBG9VtzHxDWqiw+TSlWhPPWa60MjUn1XOJOAM7EInIHdshC/RfRo6fGS/WQbJeECiyA7j++pM
lk0GuneKSw9NkP4Sq/opCPdeBifGPibQDzEkCGkRVYt62FSqDo/zItRD4/4izKbuj1pfLIzic0x3
SIpAql9KNFgmwR45ExQjJVQxCp0s9RIxpZTiUupBg/O2uKh5eyqb9FONLMfmzKOw5ScpZzx86vCG
GHaRYc85SQTloscpgMMmFdxMhJ+qSyJ6ny99MFayrnNvnbgflXxIKaQ5tue6wLsW6ysVNxNoTeso
ZtXRDuxhI915Deptyl1F3Qp2KbS8McTHJKdI1AhJ014HxAAotsLquRy2TbpTYRiUcJ3h0BUhsu8g
ZP00mt8C0zZXRu6od3Miqc2RbgBBeWgYrP7U6PskOeMCo3gb28QiJ1hQKnYkulfo0CKUcd5bpQY/
hO+/ROk6led2/hzV5zxVHaX1HiXqvqRtkTwTBZaKud+gLKk0f9Vn0Qzycw4Fskmyy/fz2bqxMRpX
VrwMkVbYQw6lEzcWZCo4N0rtR1BR58JWbCGymiB+PgXbGCtnST8mCqpvnCPBwTu/nEFy6TWUhxE9
j9jdd4X1W9LhNyf1JMb4yGlxyRwrqeNb7Nb9M8RjDBJ2PoRmtBVRA4HRLOfwOAuLaobpEW2UqgKu
2XfSto73kti2ydY2FegVTzGIWww5Jq7O+bAewurU0hCKbVr1eVOvYhq3M8P3z0Zgf2WuMc/Ez8rd
udB9ZOj9SX2hJ7zI6/4c9d2n5rZrvR/mGvr5PsYuWPUO+vjepxut3lvjeK++ubE3ylcen6nZuUaj
K8l+OIfgUlgy/krypUo9NxEs5jTB6SF8/zVvfEz56mNarp83qcSlstBXNiItEcfjJ9RPoOJ/u8JV
sTakucj9Dv2GMYWTjl8ViH59Z7e7YaQtX1kSp1LZhdRD0T5UHRiKMpxBxD5TI9kpUEDdM2DX/7mn
WtexN3qcD6mwxmifoaiR1KMWb75/N//eGTF//t/NmsJfL82giUCBE7qclTazdHs5crw3UvXl+2vc
+MLG9FB/FQQNbqkxSUvqgxsxswKJHZdFHsZNhgnf95cQ/35BwrgesLINKzuW+gfgF1RAGOyVGK9B
OcUG1vDCmYAJmnjxEhbJPoUbkUcPUvDl4jouuSM0rd5J2sMIA1j6FRX0l4No41WAOqW0FOnWj1iS
Fbq+Odzyim5e0jpGYjsapNhgYvEX6coF2uN8hX9eVIlHP/5SlIsftg79sDkbcKnsK2zAtIomaBS8
Nekhg5qNT4Yds78o7yX5l02/tKWX3P9SIvlcjkB6YeK0Ptw7BZdlO6QVLzVk1L0U+rklSbtODhAp
+pyAg/49D7AkJ+ugARYZ7K3EV6R5SUhP+tWPz2oJHOMnh7JHnMIJDwQ0BIwK4ty6M4+VG2uGcTXN
5JqDtmFWQAf1ypcwrkNr+0PSvWfdQ6CydRN8ZBG5t/9t5hnXMy9NuwHKhLyrvdy8WGVUHcGfkAkk
WWbjrp6mWIPElgOpKsIWTVjG6fuxdst4W786O8nSKGt5Omg7qSrB7kY3XUaDeZEaapwULlhqsQbQ
Pzfkms7Xr6SQF61UweLsOCw39DYzWma2HIg7g/9GPr3QryZx5ydV6/mFtvO7SkJ7Gdeuhod8Kr0F
mYyHUwDW97NT4WfrrQWwY6oy7AYD40u9jrH0sPT+q4ziiS4T5xsTn3VcMdMq3dUdQrgiUstzb1Hl
qJlbPXW2GcJ57RRQ82nSIf4PoODFI44ujajcO4u2Nn3Hfxwj9KvjWaOoYSjjN7o3GxMPPos+S7bM
sFJEHDVvXAvQDWhGzt8lGK2GyPZDgHPPcPS0YMJg4GpUwa+0SS55PKx0aMgJhDefhElBTqAHl7Qs
m3VXAtGgPu3KnIY8ho1WsEg8814k/a1nuDoK9brtympkZxg+dUBT8Gjm8of7gct0SOsf6xOhofgT
a0OjWeRAhczhZ/8yLvk5aD+6Z4nzBhjeZ3dgWmHSsxp3EhQlHh8+OQ9E1AjmOJ9midXG2go/6FFi
KqvO7Nf6dxQ/QCpnHP6KCWSnmcK+8VoS3aEvpC/qUwmWBd6Rv6ARSdUi2lYYB6BoJoNuBXO8TjFG
mxXvCJlLeZac8KYU+iKqzpiTjL4HL3BHCz29kx/wx1n/X9/66nymDkqRjZg5PWDSvtTW0RZY4gEm
5cwnPVqaPQmiv/S5uSVDde4vbUiQM4nssXxpEsNkcnaMHHdG9bqmrzb9KyeZI3p0sEeZ63RmPrQF
orZVPEddeETGcIhXFNQPuB1Djl0BBm7iVbNudv5CLJFS/dcRfLXvmcJzSzPjqUhRniO5X6kr+YwU
Fb9n0r47B9ukhbnhNc/6me7gVTr/9fbsOdGSbucOlXdxzwj/xolcv9ocg7GJelZ9lcA2UEcH9ch8
ekXmjGJujrB/Fiz95zuL41S2/etTTn/+12ZfsjxE0XQtdy9d0g2xBKfhC4Ptebr4j30x/WqjsWuI
IKU6WA+uDUm8iA5ChY2X9pRd3z/Ev4sioV9tLbXcFqKPOutBkSbpY0PSTRFm+KNLSzsu7ka+3Fgd
tKt9JNXsErv1kUYJaGfeNY4+PHOWgHZgLTuT1IJqJ8bP2L5XJN2oVbWrbaLJurZwY0jvbYOFPM6U
UrFNaLxiKod5SufkKokj6Z2BcKPo+9Md+mscaCCrehyDmLFxrEb5Q0Pnbd57dTeqPe1qXfV0Mx8i
XSMsx7PObYEkD3PE77/9rfaVdrUWWVYiMtNv6EiWGY5FUQmiHvm2Wc/RT2Bz3ZujsZAt5LI57Jqj
0oP0BgYmU5j3+4vE8Kk5yXPF5FrDM6Aparojme3N+lFu4AermIIMkCHJqsEaXZaCnVmp8iYWvrxr
cIxw+hr5SouSG7OpVLzpKh6NJO26kMyC0bYeRKLg7+m6WGDFsv2zwWR2Huc91P1Yz/AtwIru+zdx
o8ltXWdOagrTTIRBtO+8EH82M22HoyKlDYAqu77is4WMxFKuMbENF8Ab3cIeU20tKf1nVAtprXht
dyf/4caM1K6WUpDYcoTrSOZEhR0PPt+sZ3McDWaqcWcPuvG0QrteJEvDROTDJXwtClYlbL1Zysdc
tBbkN0Ox5EXXW9VebXP3GPhls40TVG6YvIbIq/LRCVlk79QNt+bO1RrqDwnQt2X2jKGCjkGwFZCq
hqC4U6nfeplX66dkamYo997wIBV7EhXUfils3GPufKpbN3+1eFatq2e9RjhAEJd0rfGDrfatKi++
H5Q37l29WjPlOkjiAl7sgylwkdFl+73CIlWtus+4De8N/BsLs3q1UCI39Ud1lLnIQAumCWGNJ1m7
DROd6tLfCXs8jtpgzXA9d1QdQsr3z3ZjVVOvKt4Cd5micNUe9dtzk7xl4Z2k6em2/7El/zk2/LUU
Cwv0tSz4XU/ZRulkowcrW0Fl6S/M0flv9361appB3RRpNt27BDYtlkGU3tmMb72Vq6lf4kVhlQm/
PPmk1dGlk++kSd0aSlcTviE/NHFZrB7g9mMxPCgOzGJc875/ITemgXo1h8uq8zxJ5dcNy58Rd+Gq
GMOvvv/tWx/0agJDyum9cLpzG42njFJoUqWnjwLPDPnO7d96OVez2E9cb2xjqCy6itBbAzY2sVr4
ouf5/SPcqEX+hAv9NSaDtBs9LG+zvQk13JNHd6ZYlrrRW+z0yMITDFTWXjsGTc9UfD+/v+qNQvhP
vOFfV/VjiFajnmb7Jmg+s0gz6ORrySqKsVPIogaNAx6631/qVtqlcjWbzabJ2BLHcI/uJjrIz2OC
FHkunftnbTbcGQg3vtKfDsVfz5MHgchJHQ33tZZxYEiLAM/YQnyGFtzPHLX8vcTdGyNOuZrecR/Y
iuZW2K5CYkdXEwcvVr+TBkRo1Y/Wz+/0dG7MdeVqrheJFOs6/M59K4vgueDD71w7c9fff5IbU/LP
zv/X2/K90LO9vAz3urdsg6ewPcr3guRv/fTVbAc5riVXj8O9hCdnYvX44y6K8s6OemuuXE33zqK6
VFreSvKCK3qKggpnMwULwfmIMeu9dfbWVa5mvKGFLXTM6d0Dy7Wr8ieYTUg6gzvrMdX49f0nuDUr
5Kv9exBK3Q4xVwnxtCqdsCUCAbeEGcq3Rtq6SAWKOyvYjeeRp6H819eOgjoihpgrQeSFCU/zFLWs
qBZ4vJdEMtx5oBsfXr6a5TYps26U4eM42K9t/BbHFXYXX9+/rFu/Pc36v56gTgzb7YMkwarg1KJu
xQfbr4M7r+fGjJani/714wiuKk2FRr7X95iyNwjK6Hqf5GKhZ3dWwBuTWb6azHrdtG2bcoWmfsF3
DD3enVv/9w9b1/nztuH6TWrm8b7qj5L+QIrMnR++0cK27KuXUvlDLIo4ifc5Qn0b2A7uNfLkWfPl
/qhQKRL9dI+UcOshrt5OPiqNL5Ii3ofQegvrpa7ujJp/7wk4Qvzvh22UdBx90472YpRWOiYcJW3n
ABt16946+u9d1LLVqyvEeinlKVdoJDzZa9wtTq70uy7xs9RC5/uxf+sprta8wQvoMBsBrweBa6Nf
IhdYG0Q+G+8FX9/6AFfrXWRmg6n0PmitmrzEVQ1HU3r7/uZvvKDrpHg/1CS7HKN4P361T8pn/tv9
geDw+9++cdvX2fC1VrcxKtp4Xw+mgcuW+lrq0p1z5637vlrMakw4PCvgpTe/9QWhey/m0j9/f9u3
fvpqLetliF5F6DGzCA0An4JSpup4gYyhSagW/rJubP/HN3Q1ia08MRuv5g2hbyASqUGS//0z/HvJ
tP5gj38vmQVpV/iMMWJqSB+7dCmf7HSXf9zDkm/9/tXMtZvKSIXH6yc1UXki52uKMS7RdM5gG3z/
CH8qqf//LGiJq7nb5lngy38+sTFLDtVHfpIewRa0d23uvYn13F1Awvz+Wv/egC1xNYVr6f+NJpnR
JB1MLBvzPfZwq+9//tZEuJq/Oj44noKADdxHxZ/hM65evv/hG50g6zrX3bWrzIyrLN4b6iw7QEGG
CU4mQQOx9/fwpEM9Nhz31btzOr/xmq6z3aWMnMFg4Dki2v4v5ZP0iFYUsGaV/ccLXM3qXpQdID8X
wItkxLnnYL6pTzjkjR/GnfXu5hu7mt1RISlCC7mE99F/pV/Rb/13dZYe4TfXykp81Xvl3pWmcfqP
8fuHEvTXHITIY6mAr/G++x2Nc6h8CItxM3tUdYLC5+XW/9Wsvx8GN8aXNf35X1cKJdmUhStHeymF
eWctbE26MzFuTULraqL7nasO8cTm8CUccDKPpLbK4CCKsxyYbCWj3Q7IpkgTOs0d2jlHqq18Icyq
OdRVpq+yuM627PPu4vtHvbHwWFeLgm5WWa3lSrQvyJGFdPfDezYmRtwMncH3V7hR91t/SLh/vc1K
7lCuE2a4T7/QekOhjMUsflW/rLP7g1PM91e59cmulgS7yCyZSIV4b/l0hmmbZ2V55wFu/PR1Jrif
yx2cd+5fpqufWESahu6du572pX8M6escbznRhhL9D8v+yDBLJZT9Wpv3OEV2hfP9i7l1iaslIJMt
7CHGNtq3uHmhk8fSwwRCuHd0vPXzV9M/adKBPF3K5iQBj9sNwarz7/SJbtQN14HaiazVREry090Z
y24CdUqn/0gu37+WW/W+eTXH+yIwJNFBCSKzsX9qT3BzpjToY/1eHdv36vPOZabx968vfDXf4yLA
/iLiIch3IztmmLIjZtiYKasA9I3QZu3OKL0xkU31f9esPnBtN4CMu4eFggeXUWM2uOrcWfCV36s/
b81k82pbn8KrddzuKG594m0JXEHxQ6WysMol5A88/sU9vPLWnLuazkWTVMQu89oKwghdad00xp33
dGPAXqsfQlnpR7cAo2glrNyIVZbeMoyy/g9159EkuXEu2r/C0B5zkZnIBHDjSovqcu09x2wQPT09
8D5hf/07RVJPnJZEPi3e4kYwOmLYXYUqmDSfOeePL/e/+djvWxrU5AxrSAf0lYX85rKAi8TDL+/8
X6/zf8dv9d2vt0z/t//h3681WLU0Tuy7f/7tqS75739Or/m/f/PjK/52nb52dV9/t+//6ocX8ca/
HXj7Yl9++Afds6ld7oe3bnl464fC/nIAPuLpL/9ff/nT2y/v8rQ0b3/9y2s9VLSnPbzFaV395bdf
nX/761+k5Nr81+/f/7df3ryUvO6pgyj17eXbTy/Vt5+e6q8vcf1Pr3576e1f/+IY9wNcUS8MhOsD
5RWa0Wh6+/VX4kOoXHiIwpNUn4enFXxVdzb561+E+KA8TxiKco0JMa+zPOvr4ZdfuR9cT7ueK5Rr
hJYkH//+OX+4VP+4dD9RVnRXp5Xt//qXH+8KrUPpG+Of3sgLQx2+j4q4vh/PbUypeDJNw2Ec0S5N
82y3vzs7vx3190cJTkPKP4YabVwF0S8wtAcp5Sr3fVVtN6XCMTOab4eJ6ilVQzLvin5kWg+mLvmc
J54D4yh10HS4SzaLHdRShA8CtertoqsUzHqkaRc1jTv2pIlqJo4lxSS1UcZSNJK4ZGQa5Q235diC
wFqDYP7qlRHkQkc5IErm0v68ohPxEZbSeb9FprXgvQXW+HklHXXXLV4cX/ZmjXi29aLui3Q4Jdto
aLcg1sMFb4JwSlLobozaPCpsMJxnfjveZaqn3aBjirwZgzYE6tbmIbZys7S0PkZehWkqzk+A2ApQ
er1GyQnKzdc7c6dwpd1hasEjZXF9mztJ+nPqCi+jT9MMP7eyoDoen1ZKf75TLTRj+pk6X/rOA0mR
rxfLlPrUQpdypCR71S28zrYYczhRbkDldp4ADtd5TeH5yLfZ0IlYPZUrgRis2p65oe2bbop20sl9
452I1flawMCsKiD20Qwy9lSPF6ybtM1LmvWcXN44Yy6/5nGgcoiFc/Dtj2+Tdzej4VnQUgvjm1BI
V7+vdcjL2Up/6egTXPvw2M8rtWOKnos/Psq7qYKb8XQYEwTasAuU4n1ic6locGd3C0Oqr6bzPPVp
bYRJBcKLCheFRjSNouhSZKBweGyzqzmiDfqPP8NpCfLD88BHUKHUmo1IqPj548xIAUM0hyWGaV8n
/XUxd6gTejaOq5fQdwM48U8ewB9nll+/MoMMR+VRZFB5dzzrQRLx3IxC4xLds7dq1Cq2hyVf+eJP
NsDyX1xF32M3oqTmNjPvc+Jtk0QphN0IOmWVOodWpv0nUjN0iC+JQ+WeUpVeYZ9mmm5R3d/Vseu+
TXWZ5ntV0DwGFIYu37mq4VGMfO5DtIY2ROoIyBiWM7CDSMUQheH4Qf5YTAYndaI6uZF9fp9UoX+d
mbr7dcH3H81x/3YC+2HSu4VGbYfu7afrl6b/aT9U314ss8v/hknvVIL1B5MeVk+wCmlvX36cK08v
+3W2M+aDCUIjGemZ7rxfpq1fJzstPzBp+YLw7C+zQMg67be5zpMf6CBgFlKahyHwTm/321yn9Ach
QzfgEWFAoib6P5nqfnzmeHflB8oLlfBgcZIffPcMjFGsqkIDeZJN1+8nDyxzIkJx8q3ow9Qmw58k
8n98Dn49XqBdvpkRQJ3eb6Sk6cMqBO29K/OWXA9WzXUbOHH0Z2WB78az3w4UiCB0FfF1/33uRGZt
UDuBDCjAmiETZu3QF4fWS7G4xuCFyW059GcZUL81TD4TiYsiD1VDGyG1MX+yyvxxoOGzsGihaIzT
69H1IN4Xo3teGkhP45dO3DU/Bq2In3hAkSsvK7uZ391+/2pV8cMg+suxAi4kGRffZ7R5H6qaO39o
IXyGu2GeHfYwrXtnNRR4O4blR2G75LJK1vTOkeOfJTPeRZZ+PfRp3cQ3VKAqvdNp+F38IHOTnHls
DAGFiukKZEJyz8awuzZTzQYKUDyFG4EwOE6isb9NOM+HAm7BUz9reijcxkTIUery+Y9PiJD/4owg
radLmPWWK98nrEVTZaPj6XCn67bZB3niHyu1gExYJNwtuGY022LyUx2EKAelBYAgp7pUDcuuxYsQ
CP7x5/mnJ84TAfgfj/MUhNwL7zaaFQL0SdsTtGZdiN1keWtoUMk6mm2mcprO6zheiz855j89dadj
8qxjm+SBZwL68crYslyMXNEy1nNrr4qC3i1TgW/84292Giv+MX9z/U2gXP801Lm+ZF3/LoIBQb8P
nHRG0JU0nboZxGhZRLn5UMF+cMrX2Snz8HyUld8c67zEHv3HxydQ9O4TMKiEYIq4/UJP+ep9CUTm
AEvpcGfvm9k1CqlsjrBio3zpSiRF/fAyysD9whJKf2lRWD17uSu6q3AJW6xJfVO/0DFSvBXxqVe2
SEqN0c9Nh3WPhlIALWQ1AmzFKEJLZeok8raSpridMsBP4Ky95amIS7d9XgJr7iWuF39TerH87lXh
bG+dvhxYqxs6554zgC0N9ti5JZkbVMOiASQtHXE93xY0HDtJ3ncQqGQAx6MdSWt6nZDNGQ6K8Cql
DczunCEHvmr0CqVSWoxJWZ6mnOIFFU1rNI7ASrpqOtSyT0CMOnWLaqNvtTG3La1qP6vaT2Hbzic8
xdyXbfi1BBwMAB6xG8bqs65xfLpzWDp029rNJ+p3e6jA20ZI4Mk0rQvvO5FXb3kcO1hLx9Xti/4u
acX6vVwaWQO0KpPX1o1nZ68S7bmIMQtKoIIppfkJfasVG55KSjGmxcovk+cTcqmiZP2SSts79BgP
SCgZSGj96qbGfs7Zq1lGjZK44Ty72edpdWZvW3vuCWEvfUWBtDhROiS44wDTJzHazdS0scVjyWDI
NkCl4aWbqs7iBAszSusdtjAYVyRsu9Vxe2/bwxYvDyYaPefYaOmgypDDcm39yUN528uC7o+GznR6
WzR0lKgpjoWvDNsjsIs0rfYWrYlSLbZk7Df4Y5a6J7Ub1Wb83tVhAiuHYdFcuKWuZ58K1gI6n593
6rNUOP341mZK7hLt1pi4i65EzieijErwZEzcr2vYhURmp66uHpcmjcSl9nsRXte+DFP/wOWZM7i3
MCE+Dpy9+RBrWwAtcKc+ABJeMzY4dAK1ZMTWCeWOgG/KIES9hfJ0w97Tjh6jZGmns3aOuOusZ4mC
BZlPz3CtJ+o+htyLMAg7aX6RF2yStwCjT6AdZnsEUE5I2mXuR4oxSWs1fPF1CSH9hvQJ7eq+sclh
1YWhtYJNZnTZzwq/PT4JwGCdl6VPwj91OS9LPW2H0NP5ttUqhredhgZmfGCyQ9TO6NdwTlia9ukj
7NDrzXmxFbZob6BTUnCTVslwzlDq8F28sIUA1haehW24Fi+p6s1yYDPaZft1hi1Kz19CkbcUmTxt
dAOeUNcubxk/XvJIiQm9SizkJ25XY6+WpKrEpcX4W9NiHGJqWid/LVB5s2//kqpKcoOP/hR/nat4
6oERzJE+rgI+5mEMpvxz6Iu82LEKmp1DOK9JRiqvMYiEvaYHShLXqI1WNbkzDT4gtk7jGHojICMR
nkyl1q1bThTHzAQo5JF2MGi1usCMnPtVoihvto1B+XJyKlStj5mvp7uRtpoBPMiuiDizZ1UOoRA8
FZYPMwaofdpiwgcJUwo/ZMEe+dMap+lNIQdaH5smdaElAesbtzDXI3qsoRF/KyJPnk8pPbVMX564
qtek+5JkuVKHYg0wnWllne9OPcYQL7oFKVkbZ6Hd9E4XQ52MBUSEKVPjVZGzPqD302/d49piUt+m
ZaxNRvlarOGaLCkQzjMuGghmqdv8sTKx89KXJrglFsVG3lkFLP+8riU+jTTM7LarvfTnQKy630Uy
OA1kUd7UjwVMRHJ3SRRB1lwDC5JXiGxBWFVY2sBROTytWJL0lVzVyaNknTHaAi8jYdWkDd3+Kmqa
Ys/2m2sTVGM4XI2eDuaDg85+2IQ5gKBdXxXFx2os5LItl24k3BZP/qFYlPPGsBziBolih7aCRKpv
Yc7y+IylMkEbkVr03LGrRjzdIRESv/JUtWMYFvYyrUBTH7t5RQNDXWSvzle/TOoLeibxujmSKBoK
6DXx8sPk6M6HMlHhB5ODdCRKw6ZasVrVKrlSjWPfQLtVzcOq6Bo8QYL8+86E9KZWsCWHK9O35roJ
pgBwkBfRwNXx4xGO0oAEDx+LBUtdZd8d3QDaAOGLD8xvdHBJSLsLrt3U81cHKGPbCUhBY2Gby7lb
U/yo6TyCWGvA15a2oWe8Hxfo4+5KpxzBJFCQKaMfzVVFBB46C0Apj1OTKsRoEA02man4inmUhefV
6oIGs1QxX9WsNyAH9XXqooNP+uXW95vGvVyiVqcfrVN09VXrUa14U7N3JtpVhE63nShXXQHm1HFf
yVuakSc4fLCcLbyAVJT50bNqCtFXdjYbcYepBKiqLb0OrlI005/J2YwzP4BKYQfxiZnCjlsPjpa5
JJHVUEBauIWdLwjuJcMnRWQHrkw+KksaYZbBIc9FeQ5tu8NINrV2eV383q9uhYnp9LONM+Cp89t6
ovVxqFwIoKJJh9smK9xoO3Hbfuwa5r2zdlIVqhs/LRDFzdn02HVrvDzbRFfz9Zi3kXNXEWK480EX
wploBQ2Xdenoa6eLimXLUqFw8BOVafwYOk6MAWEt26uuNqHdyrmDsbCOTZFdwFGI+9dITm2084s5
6T91Df2zAIq9arozrdffRX5RJp8HkUYfU88psmMBHr3fRjShaJqqDQgMlfDIf6xhQEFny9043Qcw
UlkapubBipnzPA9Q//duLmLQmAhvb5cuRDXWr03M8NWEMfUorUU9ILql+JQ0EcI0LXrGFKJSIIc1
Lij8F6yJwI+YIHIgsbmgEOoxBN+5+E346qXZ+DznY2V2vRMGdzz58iuAsQRrn9MnZwXByW8ARNb7
sMnwMzqR6h6zNqG+ck3X9iaLjN9cxnM2F2/eWMcPNjRrvLFg0JurifAUGLSRCYkausT5CqeJNd+Q
+wWrEL65+DxV1tBelZa2e+x14hKQCaBEWMejTkV0srNQKS142EQWaLULlUcsKNykvE8J70IQ0j57
8yT2P7pIUBx4xAHaVl/lVEC0XqhpQg3crj3XC3P7blx8UE1ZGUJt7ohzOjSSdbQ9Ua6I8MqPXfTx
SNmcYDsy1E24vBlmNtIfQfZXQZQWxzwD1L+NiUQgeJXUOTLWq+TnIq+4uhQbT0/OoHCEgvbIv4sg
Ftj7lpIe5jFYP2WDAcGvmfIACNmE4nCuEB8odjP32aR+91LXi4LqY6X4hOMgqc78ZE2+slVr7HW8
sjobURdOfncf6hoI41hFOVbTdjb2I/dDH3zLPVomPrtuK4dz1o7wqXZdNMYsVDNQhtm27D1i0maO
wgl7DnWEyzEtdFK/sDSqb6qMAi14Agpgc+kVKnwEomqSS4XSSUARWkIXbEpZRdFhDWiXYUArpCYK
W7DODpkjq9h907IJCnCJfsSptgUaAU3FwFUyjNMXZ81TwDjTMDw7aTuVNyHLVSjlskMNUyocs8ky
w9LvnCV/RhA+Kzq11QzAdfGK4Eyzfq13hhBGsvNFYaCMLBZHmCsIGZoIY8leA9Nv+fOyAW7geDMy
g6aL3lxNCRdm6T68WjiBIaDb2R02nfbh6rlVVB4XnWf5AZIbMNehLBVOu1T727Xz1Je4653PTDae
hSkdFcARE7YhZ3mTjl98LxtpjtYnb0LQp+Fy4uuAnyzjmdlEeVUCAqjwO7v3zdIn26rO4P62AQLT
uHVogojrkx8ghPR0X1kqsQ9LkfUeyPRlRHNH+iDZ5PinBWif0Mbbxm39V5f7BJx+w1MOH91SByXD
YmaCilffbCSz2Ted1uGVF/lhdFZ1WmHSrNeBdWWTSoiGTe/fI3bJm+MS2gBMqi/sR7XEvr+vpxNH
XxPsNmeq5G6qp5SsQTzU4s3WFfWYdeWiGavnLMyOEk/NQo+FXd0L6zjeZ6J9yjtGPMc3iU3871pm
fAOI8wtA3CwUd4NuTojSPOX+WL3GXA1Bk58g4XGWnC+06n0X/UkF22O557BxG6YH5c3yow39eULe
5gwYupaT+WYtU/9qrQVaaGR0Ja6QUA3s4icxmevUJvhGShvMXIDc6yV4NLeHnhMwPIy70Wsb9kx2
HfGGTclJU+rS8jgTii83K50c3mbUvoOMioMfhC+cdC/hZDu7lI2xu4lFnnwkFJIEO2fWbGILotNc
2C4dvW1EUvZFZeKksVjhLh1sNYyfxyxHbl9N4/q1mrMx3HKrAhpfSGPBl+zlGpyYo4k6LNYlAqi6
auiPspJt8a3UJq5e3SKYi3OjO1cfE0h4zjHJjIywHrG63lcaIcUt45MZzzT/A3a4zcffaDf/P8Lb
zVv1aLu3N0t8+39DUPtEavj3Qe3n9etb/s8h7dOLfg1p++oDcTTf+EQt3VMQmlDQbyFt/SHEXkgq
VmiSKu6pvOHvIW39gVwqIy3BUN8VwudXfw9p+x9EIHQYGLiZZEKJWv4H6dtTnOkfcSgTBj4LLpdD
naLbBPbeRdhsjxEnUVgeyyhlh+LY9jA77XSI/SXfVb2UT2x+h7vfnaF/EXf9sTTwdFDDlyaWz6pf
eDhCfgyxUfIb+pnnQ5kbSjr2WoCJIDWtYcioRY5CvgA8d50rGbO0KJIeO2lSzOI/CsH9+imkInFN
DFaSRH//KaZ5auvCzY6s7c5TKKKRpHk8XuVJeF9+KeX6RGL99Y+/Ohn4H1PZp+NS0udLgr8B2Xzx
PtqedouzOLqvDw4WtedB91cLzq/lYQRiAz8vUvO9sQN7r8h0+ltaN8RaWgbfM19gKdzk2by8dnae
vC9j18iPrLDRvqbZqszznFQZXWZKD81WGF11x0RnsnjUuRnkFatH9GstnG/VlNXNGHZDemA6ZzPr
DOaOoOVN2+cI2CPhzqQzpa6nyyjN7ZmzDOpjBZzkTCPoIglQEOni2rXZeVWGqjjL5inAEBYzcp+m
stNs4NoYCl8h82d8tdVbTsEQ6UnHO4t7c77iMsPEM8VvoXEjMtAK//cE95Q+8fAg1/yuCYe7cEo+
5ovF+FlY5x4rVtSwLbSPRATb84Ug3y05AgC4pnK/F04JJ2isHikPNY+xVzjHqDlR111xUgBykMzP
JCSoKj/4ZPhP29Nb067gORNn+Cza7iub6k9OoahRLI08hI1yWfbFLFKXk9GXXTq7f1tgsXVA246y
BAlngClpVZivdgku4hKGcwuW8sysonprAqNfg7FpAJzPo/swxt7H0s+6HZ77y1k3Q7afHAo4dmk7
M95XrIqPQ8Fe5XoYqvrW8+P2bKEa4SBaZ3lb28b259AovBmK4ChQkodNXNwNs0Ma1gU8egsRV3+v
Cw0A2hRtjjrVeNPtpKxG0JMslouyGO/TnCxgIJNgyPyL0B8m/zYhHhee2TyfYbjVFdN1NwvADZh4
yvZBpuvUPWou1Hws8jH+OoROP163rd8zxVehvDCENiGThCDgd5YH7ZR8XejUWOcJuCLgLf/amVEd
nWnKiIbLGNHmE31ww0OSZyWqGIcIBIUdAwraGgfLLpFu2GFcS8uEz5nJ6uAnKbwesFT+g8wTo44+
/ObqfB4xOe1zMO2v4ewPz8VaYeONSwcKDBj8QIChGLV7JsahYKFfZ9jTYO8Ic+tNwYImW3kp+6Kg
TFa99bwc/v1AvwywPTWUmEryllhg1Q56H8ncdiCmCOztlqRuHnLrNXorTVZ98RlfT269pnDQeDaZ
OHhpglPN0ER3XtSVaJ5GC54WbODCJFwWeYeYZyC5jZkVsvOZ35GQOBt7h0KLLEhMtZ9tVsc7MVDJ
ijk5T6AUOVXIBsphgVmWjCzbwjMxDaZZStytJvyBmI2GwGWvyCfglTJtfZZY6j82VJwFwwUcZDzt
Lj2qDY9v7Nz6OM9gdLNdgoRZqiDaBW4m7Y6wPwqwLjDe8jkbEtNfTWMdPs8mV8UjprqwwAYug6e2
iiacGkY9htqd2fNVw1zg62hzTnSSarmdqi7NP/NUo8GIc6lBf6p27Pbp4iTZpu+SIDyWuaquqbTG
FBJnVBEz0me9eQQrP6bfINryUrdcZv+CKVJ1O49YW3lJFVJPbsRnaRv7FWb2YVllAa8uFONT1Mnl
lbh5k1ziLyMETElLtW5IfEpES4vtJlAP4brPimm6VH2VPOi5nDQIxACfnUeYO9lT0FO9rkTclm3l
srflTKYQ7akEG56XTHekZDM5PIa2hXpYCzzk510oc1pWaTisLnlyVYRpnXDajrDm+uDNdoLp2Go2
uLaaw/pGzuWJkRnK6aIVOM+2nly6t5BYd7dl84kIoNV6PDheQanDwij06o7ekB/G1DRPS+eJ8lsj
tbnR+dhizipsh5bRqMnf+Z4/vsgZQdpFl1WW/Rzih3YTK6xLuV+ezDgTnM+tKMimnSGZLl99VYT3
tfD7nogu2vqzhlQothp/fkFS2NjNgv9i59CCiGKRfNbG9wPnSYtV3jmVO+OE9RIkZEFZJmhgiCaA
311QfyDrM1hfJ0QtYx82NCxK4vm6WObu0MXoYO4RKc31tWjyab3uoqimTqmJk5TkS4pSU5o+vfWX
qSoOTuvXHZIKgulnvVFZTi135nk3eQd0cqNhcd/lumhuHVvTKlw3DURBEiloOtAX5djjZ26cLTwx
TrVTSzDptEyTbbB6bpHGqyW6TTK3u+rGuovv7JKihcBOCziDD/KFwTOGcO94AJDbFRpy6SaYmG3/
yatX7EIlLXt1zCSGzsNWn/CCzXSYc3tcmrEDEqvHtH7KYtUgcoFVsa+HXn6u/LB9aQdiYOwERUvJ
mt+v3QEZSPBgB/wYJ+vnXaHcKylFd4MZoRk/hplEgyjJOCV7VBHDcw77/47Q9wB0PLbmbpiiXHCH
J4F7mLwyqbat6V0PR/0C0lE6y1KwDx5I2qV6GW6YVFn9oKyXw5WbWD5b2y5kA6bYrcKDl89dDwE+
Wk89/8U3XTBdoBlby+qgGWGAVnl0+Jx3VHN0l25Q9cnFjC6LX1roqUEut7lbOMFNK5b5gfBS2l0G
QZcn+2mk82vv5R5SiNqz9YEiMwRYWSG67rrGx7CC2O2C6DJkKdif9+g3WRx4Xv1tmN3xKsicZT4O
0JnG7Spafc20PYW7th/8lya3SbNd+rXHc1SIFVmUTaM3MGtueTmkNQ5gjE0YmE2HpxxbcRhPDA9i
estQ+eBicIHdH0cUs8NWDqxiKTuidY/ZJy5OyUWa63MzvVVjW27Gfhhfra9vk0Y4l/UQdDvaOYIv
xGJhY4uP1E3tQu3YC7fxEVvIAe1iyKafWDNuF0F1ITm6o7C9QGvRklswRA7dM/ajzIuuU2kaC5Im
u1qLPngJhlNBMnvZ7zIJo4t8Sqpz2s+8I1EkeNiWMFXdTs3GcSwO3iq3b8YvgfRDSXp2wiL/HFNx
gEaUCOdlA5jDP/PdMb+iC0B8s0nZXjiKgoMmbJmuU9zYMszSLwSt3edMNw9TF0iStDk5yjJioTCJ
8WEN0WaIodq3TXEVKfWlPgVri/L0xDkNWdnc9qDtQ3nMFpDGmdeTYExtfCDsf9H2o3sc4tjfLlTc
4ZmwyzEBiHLpW5HtHOOUZ37oZLsUl8lNEZSnysx6a0++S88NHjqbswzoJ3FAcn8WyPC6JRKA6Tu/
0KI65Enc7BfEYNugqI5DSZjc05fegMVu8KZPgfKwKaaT3VQ1hGWae9ONV/bZTs1deE3iaNiTLRmP
DA/fh7DOD4SEvvTY+GycRUfXD3922zLcmCXbzWKk9DIC5EP75QV/E11QYdngbMg/1TGjM5W18pAv
gFY0iaik3/dhec8qGcaz495H8O/Id+hjXPZgvwyOQPwF2QXZQJo+LNn4uCGOrxdAQXyIM3Tt5iKq
QamnJVo+AY4jsbVzzRWMzlojsodkVdBKWqkT2q4muGXgKCjjmHBIF2AbHeqbsJALAm5Nc8fqfc42
dpzKMyHtwALQ0S9WJNOlbCvzRE+1eWF+S26IlH/R66jvVFJYojNutGtqv7hAiXkn1TCDtI+ehHYY
KUb402zxztzF/+QTve061NpshexLQwXpuS7NISmh6dS61hfK8UllTZDBxnw9tEmBriv5LAcjtlMW
bU0nD451Tm6x5pOtaIBBRRkiClybQ9PlCq2SvV7n7Fwkc0pCKUF9g1aQalrcRvAQqOTKr0P3W0By
pKe4GillcmzE8NR0homO97roaVs6873yxhjY5H0gPrJyWZxNAWN3V5Wz+WQ7/+dswjs5Y1jU8OsP
2Drn3YDkhGkohqfPbb7YS6gV0M4lhi5VlOrBK8v6Ugbe/bL6DyT2ca+u0tyYqQq+6olkyYQ4FiNh
e8k9OjyZLr+iEuaqqaLqKsF2sUzZdaU8ZDB5Q96SzpoNeQEw4DY35xpA5k4Bqy7QZg1QCHDxTns3
FCdHew7fGb7bdOGF3cHzvAdHLoc8Hatjjw0ODwnRwmUpk0/BNGKVUkC2VRMWn5bKlzeocYtmB43U
u0mSIUKL12EvKo24LwiD75wIkfaAO41KnBSgv+irg7Mu6lukkPOWKWsp0hbB1VCRFnRCN99HUNSL
saTGOGyaC8owLmo34w5V0XDfYJe6mJL1yQ2d4OhSevF5FoTXTUccoPFrOohG3+7Jx154kDuBjznp
RZVLdWyIDe58SinO6inC8lEvSfmyNu7jgpzqaVBMd1NABCFi9MeuYp46X8QPY0b/SJkXLHqlX2wj
1yLMU2m9XfLo50x2ly3tpPulzDBE1xWlzTyRxAYoPzKfY2miayqLu0sFtSzf0reHqi1Mr8uhS/eE
+A8Tl4ay7Bpxa6LcnW+GbS3wf+WJ0zEpkz1fVSVuKXViqK9tBoLUiQ5pmJM+G7yUvJkAAiZwcV2I
hZT6Bujp+OKHsb3P4gZFOiXrG+bLaOMBUr/0lqzd2zm7ZNeZbvUyO0/RmlU525dKf/X9+T5MbfhC
wcKasMPEd5HdTEkTtCdtGm6XoR3OhXEvah4eFuQQU+fQdc9IjeiPPpf5GrwqHlHfVrT2NQMUSj9A
Rq7ici8WZzi0gcHCpmP7VGUFZF76FykwOGHhc49qB1YD6xrlD91gUKyVeHTqNiArR+xiMxI+uFVq
NMfSJWa7aLYEJXaqyyQhI9nOCOkHlg+SrBrangjVTmKnK1WTCMnbtEfdal4Hopy4BvFHWA+Iuzqs
TbafC3aGm2bswl0Urs0F/g95UVTcrj1GG6oCqraciSgo4s/TSJXVY6LHuW8QFhB9v/OUG6geT1aU
kASfXYogHlI7xiGebIoQPOwDhtHhhJbvDFqtrpdk7nvp0zTK4lD3A9tmMkzx2UQhGWq/NUpZPu+m
Qianih5EJF+DMBpGxDhOob14O88Wcb3nrKYJ9q4iishk3qOnUvvMxsT0X8Uk4vDO69tnO1Uo3lOZ
amLD2cpfBdeT6w7Ubrp67AbycbQCbYoihP3APimtR/8TeThZdi/5kFW6Os6N3xt7wjR3AQuktKtS
RE9UQan5sK5aUD4xGlUGyOsGkg3rPo8pX1DI/xwEXOO2XEcXdh+7xFk5++SXdHZG0tPsa1HUX+K+
gUPaepJKJvIBm6Dogj1ZK4EyDhp878X9WRN1h7CUr0y69iykJuOxa6G1IKtVYuelDpJ0b54Iupcl
q+j6e92MzR5OGrYUv30mjUF7BgmyydS3HZSVrIUdmMG9xkZFLmZcM0i+Nda5ljGARgRXfaYQptu1
M7dmSxqYCo52OHY0fZEqFKM4AWin027M/VTqvrzgUez2cULGP1Wlc03LKnvGgXRtPQG3gKcbbGzt
Uto0aafdhtZcQvNLqetqXZ4nClXRbTKTWGPv06FXfJ1+bj4Ga1YjsrRdrDb9jLctalr2TrNwstuw
WvLPgt4WLLYm37eeX7e7rgVtB0yVIoWtKwX3a0yNSrF1CFuChY09IhJLm7D/XUlJzBuijqwlRNhQ
cJKEyUGnMh63zeKrj0lKadSWOpHkQnJpt2TgoKahA2cDPRXPLtmnTZp081XbTwb28XIz915+fipT
b0uzyRZJgU437r2S6iDyDbtkXtpzVfUTDOzs/7B3Hs1169qe/y49bt4imDndSdpUsCTLccLycSAJ
5hw+ff+2333dFq5t1cO4q86Z2GUIArEWgLX+IQW7VG+PzjbH13XfJW+quBveGam5N7qCu0axpfe5
4NWx47r6Q4C7y3f9bPW33TCJW8OAWZ2BhzFE6B560tBpLtK7OSiNUyfsQyfMKirSorgKJ662kGBR
wc7GiyU6ZHP/yXRnl8Yd3L0E7ci3rb14X+jTtxhPFfa5nzx09eZEXFWeMUZwJD40dticBc7ONJHX
d1653a0ueKZLT6a7MmX7aM89x/y42bfmNv2gSYNL9JDU58F3WgSicGJ1nPVaVmJ5rGcsuDNC/U2a
td45y0PrqkHNE9BhXXvLtW/bxt3Y41x+mClkPMSzPwA3ZFd8oEQTH0HhttdGWZX71DH9gwFcgu6g
Hz9zV5Rnz8su3B6jfmgn68lz8AkvRF4+1rCyuPDES4SHpwA0WGe4DHllczASrzxldpbsfVwygaNd
IDsGFpIJZc7Uv/NScErctbc4snDquCocXJ+OENB8eJUjjnF5b6AYLdFsxq9v3Ju95Pebug7Xwnoe
wHpMn0zXb95vOf/ElSHqe/5PBJE7o+ZvoEpejtyHu3Bq3wIE7XbziuhsmKXIAKdCdDvyAZrm9NSv
nBRyqpyFOJVYmDVee+rCYfhnNJ11N1OxvZZjzePAKLeDu8QzHVSn/SZ5YuD9leA1Yrrp1YBQ/r0j
MPgah7g4GeFG8s/X8QMv9gsqKv0vjNT6EzAlEAE3r4GVAKTKFuxgABI2x9hv+vuVJ/ZtyPyfqW0s
R5cX/ufBozK5d5PlvVvlKJ7mI+atRlugZLosnIVp2h6NATNTQTl6mkUXxUBK4n0I8Or9alYbq+vj
nVfgr4qXhXPV438ciRjthQHywLuh5/GLOKf4Zm3dj6TnkkzJuHIPmEZPbwHaPK1m0u3RoV8PK9rw
d3FNHp4H4wLz4SpRzfhcJ2tyyhy7OErpfKTrgOfU1no76GjOSVAW4B7HCRxkuD+39WTdlv2wXcdL
EBysagCus1X1uQP3fypBab5ZEttD7hDTawp14Xtka7J7v3O/j0tcPdgZnra+J7iGcNf+2gDnORW2
0d1PxYLztNnjAVRh7QRAKLm26EI9zvHwkUoU1o8GIEVudW6QRM7Fz9ak73+Iq+7M3qqeXIQCztBh
Qd4J3FDAQM+ATXn2xDx8GsK7Cob2acCSGs05vzouGR7sfV4Cg9qGT6XVLXgjB+ktNdLgUDQpHDc3
bx7MMca1tA0xzU5bPz8ZJeiz1Z/zvYtmwW7O/Ybu/NjZ/3iWa1yVnUjSXV3bmLxAdei/UYravua5
60WA4zi8S44FsYIt7tMe00fPM95AjZjORmGgiEf5Co+neUifKQNUJ4t2w35LG1yRuvG2FGV5Q50R
nGjpXAM7DO6zdL7rAGnvA5zh/dRYz0PbLw8yztLrao2TD8FP0GNXB0W6R18JA+cFSsEjoK2KC2lB
Oq1X3A+Xtj+X5NF2sd7i7l3tMTt9h/amf0orVme2lvt1NMfrfGyvuqqiEeG4j2Al2dGpu+H7RAmq
v0sxGvqntSA8AIQToF8AaPb5yfNDeeKfm5+pIIDbXH9iOLmENNcU+v1za8ZGtzegou1Xbuv4r1ER
jrxaVsnZ/YkGzUNkdQHYUP5skm9cLNYvoxtyZpmXVlPoWiU+mt4RA+YPkyx5iS+3FEH6Pb1HD6sg
2dzWtlscA9cBfdK7XIRXu6Yk+RORirOUkZz8MAX9KnyeOFYr9ngGIMRjmf9YSVadENX2v6922XMW
18uBomZ1D9Taeo6BzUb+GPN6knYmQX4Z7mPcYzadVxkq5lTadss01VzhuAvsi3LqznlAYLpNegEu
y/Vt1VgN22YTj7W7DMfeNziAsxq3AtAyBZN0BvnkGEtQHJJs5tU6yOEaiWyAN+FMX2sRVEkL06kf
FqOoPwjOt53VEI0AsBFXzMbUPl68EI6DgGwE8DB9pv4ynnC56PcQU+ObbOUJ1oNx/BCbpHe6SmG0
Fpb1tFam+3SpGD1S33EjS/ZttP7EE2O+NV77mR3CKAmdx4lT7RkjBDodZYdjMNfVBtdDv+H9K5cn
K7Q+916Vf4K1A0h5/glYFsFlWcpuFZ+3n2jmNKs4VpgRj5XBXT8PU7d9EHngQWVpsEYtt678unoZ
DbgpCNgfPE8DUOtU33r7mjd2QIW6zpxotBPjVjRFG0nhTLe5xDA8XooRceTKPAD1vnhQozL+PIx+
fRVK7N+AAxE/lGT2STkDxMwRIaE8/F9o7dIDvvIF1AtOM8HeMFZQWNVPVDcQJmpMuCoBcCPqbacZ
qHfW43aV/USFmz8R4iXVwHjf8VT+MS4Dj5s9t2lqb4EZDDeLGTjTqbSbfN21m2WIGwRYsfPF0hI3
rp/4c5pqHiZWSVZWx1F0zdt17LfrIhyBqYL0PyWd7cuTRyHlfp3b6rPdQJPYcf6SmRa7td60OVj2
ufOngxfU9ilcOuueYi3XfxA1lNh/AuLbCzZ+NjoaA/ReLMDDUnSHwvSnCA/LqyGuDfM4NMvwPagu
wHqwspR1kYR+7nKLa6y81NYtkHSzY16Fdft2MrNhV3gQEdb0Xl6M96bwqRnpXYIsPaRb9Zx1/uew
+7LBA7sb5vY6gDmBpyE7/DAszg25cU9lO48GzCHcZaKlsFEBptl7FVAPpbIno9mPvV1SxLcr5GVc
0FzevOMNv/DOBT928OBEdVa7nqS51idvm4f9WOMNinnvzq+dXSirB9eo6GFgHrUO6X3S1Kdx2UiT
42JfT6P1tOAOBvYG5080DDBU7TBb6+WnMkSDPvc4KjKcKlyQiYJaxXVAzT8pUwy3m/EE+JW/5/+w
ocxNP/lsgQlzDDQuUmhws9FeiC3xfLQhSb31eQUeZbq8MQ2kvwKc0fAfxjs1B/A6N/eZOd5PMVRr
AvJHiJPLxksCjnYqHwFH7btpPFuuvCsmNzhcdLHnIN23zZJfd6vpPyRzcCOKcTrEVgOQqvjHDoI3
7mpRofTu46Js8eTxf9gS9MLoBM5TDjD8sVzNO7i6X4ukm/cNmZQiibdrbP+qbDDrawOAuwHwf2S/
xcVLDy/RuOLFC3Y/u8kuXBNe7qCHitQHIDemd0mY4mXa2rQwqrk52HFbnErKfskGGLokve2HxEZQ
l9J7btzllXwsbaovXccNNqYpvcu40O+TxCz3Vo1va1n2H1if63VKgXTaH+wwbdK947T+TUcKueLG
BwO4ofsklyW7g+Y/fyAQcJoRFdSifmKHbs5Cf2Pw5gWPSPeibigWQrEIEkJ5td/wfkUNQzorXR/K
tBBemp/kFz8X5r3DxYaarwgBT9YSSEUFR0GM8RejKa3jpT6xo8/9eXRG+8clf+1Hs8y/xnRguihv
oG/wq3MPe0glAOi7mMbYQmFx9jC9c2YednNrec4bv1jx0UUTI30LgypcudyNXgl5KSR5RX1VZ8kt
PaKs3CfuZP4Yyae7/z2U5pIFiOhcp9CDik+WVU2n2G2H5uPf4SjWS4YdYJQgdKkpulQ+odCaqiY+
jLqwq800ubaHMH0snGJ4mkXL48nkObEclqAy/Z2A/0W/aBypQbfAAFBpHsL4UzXWwMLtyjH2sVEU
ODc5rjs/AVeEAg8KAww8/FHcqjvk0+VxAmGJ4XFYZSNwhKW9tb2KQVaHutJoT0BE8BcRx4av/28e
4f9Hp/0v1A5++eIXHZMXOiPvs+9D9aV8oS1y+Rf/BU0TZvgvB6kEajsuDS7wsP8NTROm9S/aAJ7D
tqBk/NMr4d/QNMv+F2RMU/AfRNwX0LTgXw5/FoaOhcgcKQKVjv8BNO0lEdO4gOYcON020LdfqbGg
3tZ6K+oliitYpf4XY7Wvf1mD3+DP/jSyIvWzZJ7oiqaYI0qJX4EVfzXa5BW7hT8NrYDJGrkYHLLV
Eg2SNJ+14im30bzQmrcqiEDgAuMt5Bwh9lAelrp8U8C3OukNfmGq/sJEDhsjD2YrnSMw87c0W3kx
FbCh9AZXaK6B1xd1NzJzPEhQBskN5Povh6/e6Jfk9svUFy7EQNr7KaqRn4MLExY7c6VJqTe6QgRO
slQOAR8xIh1ORw+8+E2Yr7Pm3C8b6Ze5r/GaefHmjVwlmygIimOKS87fJ375cv8P2/l/A8hSMJ0z
fZ4lBssUFRZ2adcTigz91WaR678M2PNg2rbGFzXOeDJunMqxND/2T877L7+SBbbGGjokc5aODD5Z
Ns3rcdVbL6FmhSIWxRo7Q+RNWfZQlmV717nOK6zoy6L/ZsV+6qn9MvMmHwOKpdUYlbQW486sozxP
llck3/40uJIaArcwR2+kqG+US/gki3R8NoxSL6WptgwLRWWwdssYVdn8HUbTQVC3+Ps2+sO8LSVb
WlbZFH1pjxdeVRg/ultVnDNrS+ZXdDz/ML64/Pkvix6MUwfnJh0jG7bcVTjUIB3H9DU9iT+Mbimr
HrIRfTk0LMxg3PUCItMyPWstjOr1IEYQD8BC8Cv3/ZWGMhWsB2cbJs11URJyb7imP0LDjnDdlk8U
253rVdCN1Ju8kpET6L2padRMvuUu3UMSPRTx9qg3uJKQm2ZL4Hkx9S60w/awxqL5h55O/uXvw1+G
+V2YKhk59YG/NiYJxkoMNAaNggIoMqPlU7uFdOQuAl/nv/+kP+weVdZ/MTfb792ebCNTeSO4BZ/K
FdCZ3ujKF86CYfMScLlRBVUnu2pllr1ZUOLSPBdVEf95DWI6GD/biJ2FEL4/7YZ2fAXJ/qelUb4x
OgA+PdlyiBrbCz8Zhlg/Upy0Xjm7/jS68omHcJIZnXhGT0doyiGP1wyv+b+v+0vSw/89GM3LD/0l
41hFuzZz4veR7Nz5R1u41k3VbP6DsbaW3JdjjPF4WNmu1kohp/ryx5mpRd2oG7qoNcI7G8WA3dgV
7/7+q/x+nSyVt4HWHLVppM6iAgSAFy8Q95eD3tDKSTtIXOZzY+mireo/2H5Ij6N/RZD9T7NWjhRg
mfVsZ8wamuNdORRXsnO0DkKYli8X200pwsVAjCIqaN/mfMX0fdaaNfKDL4eevabtA4ejxJySc7qk
P5ZN6om72/+ha0iLthpmrjVFABo5DJ4dq3mr8x1tU1nseZwl9s3BEIVTeivN6byWyZXe0MpiI1lF
qahJuLx6tNnL0fjkdutriqx/2iQX9tAvUZr6YT016ORGw4ha9SZyBB5mq/mgM3VLNQgfRVwsQLb6
CGAUTRYAOPleb2TlZKVfu+TmQHHIgFiQ97S3Ml8zJJWcWwnftlK82aOq8N9Q+31XB6+p7v1ptZWE
u1AcMGSzMevBqHel6T1TmtF7ESAh8fJTbv6QG2ORdZHI3T2qsNT4NZdE9Y3IQriQAiROlPj1l1AM
Ty3FXK3zGSvtl9NuOoBUNc5K0ZKiYD3XeXs1wpc/au2TQPmYDX0tKqksiu22e0fAXpCWXhJUtasm
NNy6ssq7yG0qn1aX8S30tx96075soF/CEi3MAj4G21uA803X+pGmgdahb/0Uf/1laCrTtZcHSRex
NngYfw9xiNebtHKWNXbg9sFlrVMDhL79lWKB5ldUsmvQ+9DaGw53v0q+pWPq7kCN/KM3ayW9rvPS
ydGuu8haloKG8fg9Fo5ellLNIAIHR5QWKnnkr9bV4IsjUEitU8FS5fS8HnSv5xRdRHPjgZr2x7ik
1Pv3JbkEx39e/akvvtx9TWAIgGsc7wtaO4A92iJPgI6V7XdUp9zy4Mjg34qdL0Spf9Uc/kNGdJSN
HuTl6MvE7SDHJUMO2ikMT3SxFj1Vf+STX/4qa4WJEcTQLprW5c7trc++5T79fZX+MHVfSeZhkq/N
0l/6Cg1uAXSu8BXHwU0vmFQHiaSH07kMwFwMqHde0L9Zp16rfEoP5uWazFvoyLDkgNtWmrFBCTYL
Cbjmlc3zp2VRskANBatcYoMGOMIXCZpodlzopQHVB6IMXZFsiAhFjY/7D1IvHaA0673e51TyABeh
ERln8mIQBKBX33LJOmiNrNo/9Ahs5GHHyF1j02kE6uxrWR5aqmhpYk5GsIiYtfY8oLCe/wxY8TUp
+ss+/k0W8JQsYE62mXjwyaJYtPmw8xu7DZ8qD8vI93Sf/Xdai+Oom7HuZhSWwEsE5RbS5CW/e1Al
tQb3lOgPO8T/PcnKo7xynePC3Qax5kdVot9KC274kMoiObWHaamuJy6herO+RNYvJ3Tek3QHK2gj
s//Wo9sjpd4W95S1NjfIafXGnJ2+RIIqv84u+ES9SSth74xycqvaZ6mr1AfrDUwgl5r3T085/ysH
GbQeZkTkgze+bpGmOqy1tPSOUk+J/DHMwhhLALZg5WPEboNzy/U+peoVgZjtMqc1K74E8jS2xiFb
Yq2qmaU6RbC4A9KyxP5QuVdDYd8K3lla39JVIj+HETcvQESjYPEOsn+LooXmeigBKeZk9NOWpQaR
fGiC4FShcq43aTUg0dm0zYz1sMsVYRzkhZCl0htaCUgTsCTZz22jscgPi0UuRG1Bb2glJFunKvIB
mVcqKWADreIWhIbmBlEiMsMBqJJg2iNjk9aTY4/rrgOjrzm6EpKC5pwP24pcYku5E53/3Iev1YAu
++w3J4+rBKS/9OmWjFQ9/QmBqZMz0ihaF2FDal788NuENChKbyYUQr3kpepgd9g8IAYMKRMUMrCs
/p8Y2U7NsZX6cx6jTFmvMzCWbpPHDbzSbuuQLdDaPxclnF/PinYUhtcFWRvNyxqVQXsuOs3D01Fi
dZU/ZaQYuh6XR7Oy3uIr9j8SXf/v2jDIhpezLjscocdcsN5bG3kFmrTQD/QWRN31nWO6BgINkYCZ
AhQ+7w9+iVe33ujKru+AkMaIOrTw6mJ/v/gu4GqpV+izHGXbO+O2LP6FGlz3wUVGq9l5C6QcrZnb
SnWIx36O8QhHKFwkoOib2XXiKixq2HN6P0DZ52O5Wo5EOzvi6QLxx0bc5DVnqkue/U0+sJVNbsS9
722SnehP+Z6OxcPQTnppzFY2eTw2yHiEsmVZ2hu5dKhDm0e9BVE2eW9a4SwHdmJvmAdoCqekKh/1
hlYOpAXbKQtsXxfNgPmhLBdNvWsKq/qqN7xyKEnAGIjerUAlykw8Lam7XPeQwL7rja5EaGDFYZlK
yBkw5b7LLv1oBIFmDdRW4nPdBs8aBYDmvI+/eLAl+mzUHVsJzywtYEC57MKiC7+LHBFiC1dPrTVR
QUfmNHq14/FBwQ7H1jFcwmY9IO4QTHo7xlKisx2CubJCEhcikRY48fJq6qXedrGU8MwMu1gFcj+R
18/3WxmfndbTwopQrH15UNQ2BKBUJNwyDOtD5wbROL12Nb8kvt8klYuF2K8nZ2oDSY+bjld5gVjk
o2iHVp4C22C/lKOYBlRoN/e9BLEv4UM0EAhSu+8nzV9MiWDQBnYRFHUbZXP7A5HsbW/7rR6YCqHl
l7+aISVcv/7SHBmwEqkacU5xh9Q7AlUQTBAac2h1kLPKdn1f2cF7rmcf9aJAiV5pI9QzNZSOwnoz
f0wZ8idbVxuvFTT+cIyoKJVp61HsbEeu8T7UT5PbYzngv6U1dxWnEsPEbfOKZUFg9GGKm0+paWue
3aoflAmMKa0aNksQeNdjXL3bBkuvgqRaY3jA+oB0pyRjdL2XNLkZgv5Jb0WU2B2MLYPDXLHcNs5v
cYJU+jRq1khUQ40KjDRkuMvtEZWnhktM2XeaX1IJzR6hN5n7vPYy0/1oTf4pL0a9qFdBe+EIO9cQ
M7f1BCEZFxmQtUpfs8n9w/ZWQXsFlW5AWD7XRyt56Mr4rs8DLVSdpUL2Cqfva0zp2mgrJwjnI5zH
TJj/6O0T5VzlHuNU6K8Q9WH9uQjbctwLQFPrXmt4FV3kLCtCrBUlh2GJHzNoGfEs9C6PpnKoZi08
VnG5lzoYLGEdgSSV7+iBFSwVV+SI2HMmmxO7R59t53rud+Q7NSsaphKbrZEMaGSbbYSUwhMimHdV
k+vtFVVxc9wGUSU+Qy9dFjUxl/U+0csoKqSoCLrJo4LbROEQv0d17cmabM2h1SNzXu15gPQRodR4
G4/9+wprX72EosJOlh4hR3sk6t2p+0YOuG3LSu8urcJOegt+ddgR88OSXXmIlJRBc9KLGyUs66wP
/GWgCOhtORL75f041291hsYZ6eX9ZNn6QUqRN5Eph29L598jZap3VgoVcoLUtJuFG9N2winaEuMe
VLnWdxQqfccYkDoLAiISAtuj36RPYWhc662IEo9Bg+b8ZpNg7dF8hzjB7ebpxSOqDi8Xuw4n096m
son81nyHeAe2zhZ8R715K2flsFizzC8HGjWeE16gkJBmtJ/0Bldi0sUWrZTojUZ5HRjHcRPhR8Of
e63Lpgitl+siYhdKTMe54Drx1TKHb1AN0qqfY6/3cujSbgEoJ20TLUbyaQrMt5VRaOGV4QW9HHqC
3WmHG0eO5fYoE1QokSQTIppaK65CiJwGF4MptbifQEDfj9UIXa/39Pa4CiLi/oDZB1zbyBurt8EQ
PqPm8Elv3soLNCU1pVnPs3/Gox5VV6yVkLTS24YqhMgfLRkkM9uwweZ4B3dz3Hn4nOnNXIlO3yim
urrUb40lPfZoMJWB0PyYSmxKeEyr0VGQc/t53dGfg62NFo/WtUqoMCLEJuYBebQ2ivOih3QcPrRo
DGouuRKbVY9Qd5yQDsfRhnmSy12WmXqgHOTdX4YQvPhmM0e+59Ivp8SR77qk1zvYAjU68xwDpoxb
BHRqVJt8761IJi3UBizBl9PG68vzkMmh4TyH6AzPKLw5JhqxWvtQhRPhupPGU92j4EXczGb61Z2F
5rmpwolmM5aIEoEL44QTSHuiFlki7Rg3r5Vyfv/yESrIJ1wsPCAap4niuL3y1+lZCqnVqYD58XLV
5zJFnv5S1TYQrt8N6ZgcjAUZD71VV0IUrQh/izkuorR1b10T3S9Pd2jl8AT5YEMThu621Cg0YvP8
LZvKVC9rXQwTfq2dYTeOqpm/cKfoCkyLpoc1CfWylorxqRyJrJgDxmfqLAQj8KxCEN/VqnYI1YVg
86fBCGoWxSzkbbB190Uqtd6COBG8XBIK2oZbteGlRiNXjEj6m9rSZEdiU/Fy8MRbR9DlJNtxGCVy
eu3DhkS83iZUcT6difPhakrYDb5NUa9+skzji9b+VvE3iJAZduuRx9ESXnY+Rmb7nrax5sSV2CzC
aptylMCQ0nVOXT68m3z3nd7ElcDkyQ1V2jOaqM0wYGqQ3pnb93pDq4FpoS8AjBX9KiSaKsyp8inQ
C0tPCUsZ0J7cHDpOBSruiDiY4lTNqV5dTKggnNBowtks5ibCtOsK8P33wfA/6K2Jcm4uXelhAkc+
kZiv9lW2N+SityYqAqe4WHAUQ0JddvBrNCsQG0qGVm+bqBgcYdb5Mljs78ksPtnleOskjt5xr2Jw
0CIJ4hVz3Ci0S2RRyqeLipzWarvey2xitbLFZJtHG91m9E2wEz5aNb6peqO7L0cXcT+H0Ht5yuKl
h9BZe78iMqF3OrhKXEJBt5xy4qKfWI+hlV45faE5shKWvjOGAj8oHpstDi/45WKwWuOroLcoSmSG
iVgv4vl8TW+8qqbtZhHtld7QynUWK7RWdihYRpsrT65lPoZ5qPdEVnE4+Ht4QJyBaYSy/rEs+akK
9Up5SPC+3CVl7QauPZFgfdk0p2Hrt6u8Kye9p6ajnpf439VhRVejW1wEroyoKZJnreVWATdZmIIQ
bAFpuB5+d3gW4PKiOWslLmNzkj7un8wav4MipOqWFnpHpQq44QyurG1hkySed011/SY29VKgCuCH
D5BUjcGHXDPEAUPRoPPkJJrTVoISWScsFivCfUPetLaLW8d8DT55KQ38Z/sXU6qXG5AqYQHHi/Yv
koWe87kEWfoZH5W+OyHT727XYdCbD6vp4Efy941z2Xu/+YFqU7aft8qnRJHjwGDGKWa4SXK7JF2I
47XVAmuZivoJjgUijKlXF3rJWG3WWm1pCUTruMegf/3RwfSr2m15KzV3rJp77CXGkpOPj7bdQ5tY
d7Wo9WaugqHS0ANdGIdNVNVBuQfB+Llwm14vHatgqBjlJWtDgzHyPZz7quLe9let9oewldTD8Tfi
PMi80dY9mD2Sg0hx6sFEhAqE8jHGwQua9UbM+Uc12e+GFo/5v+/Py/n8m/2pIqGSNMVsOnXwbzbx
nK287mmypfchXme9g8pWLgaQWUoL46iG6zqSmtiQfJGTfK1i9IdwtpWLAbWRbF0FZf/St9ji6EF+
b7LaqvZJjM3rPslb4yGua82sZyuJKYu7TtYTCClb9h9QKb3zx0GvwqsqMg1jhSsbBp3RhuXYzii7
AreySY9WJFSAVJ11WdyzK6Nq9uwfKWrmwJkwCX5lE12W+3ebSLnIC7ujnUPNHvXLcX1nxov8ZHdl
qhe2KkrKLloPW4GKpUGN/Gyh5b2rSzk//D0A/jB3FSKF4vpSILd+adNhsuAhs7qfrH7Wqw+oIKkt
h4k2IE8YpdMCp8t9QL5TL+WoIKmQYsaM8yKl2Fkg5zs4yAnvvHR75YT/iYj6zUdVkVJ4miayysI6
msdB5Iycr/cDeIsMNf1p6neBP9bP1JfbJ0SnzXeVHBaDq1Hpfwuw8r1Jh4vqJg454U3nJMa7AF94
dIu5NzxmQ15/ylGt77CvMpdvg+FiQ89B38e3guv4zWS0jDU1U3yBl2NBpveplWxRtX2DFiG+D5vd
3nRtcyfrUK/EpAr5ZMs8OXMxhWfuhd9TrPHq2viqN2sluIqwrrowZ2jHugOn3m16R60KXUKyapiy
jnGTBZ+klB1UZK9cev4QUypyaYpF5vU8CM/YmQePl9PqLc+r8rPWgqjgpaoe1zDxGB1Hg8OyYsyc
fdMbWbmKiyTviilpWGqz3C3xTVDq0d2FClyK5dyEXlyH56o/Gmax97Et1puzsqlxezOtpWdk126O
ax/czqDR9IZWjrvZrvBwqBlaIFBt99uBwrLecaeiltImc6DXsPkqd0xQLKV7HGzlfNSbuHJBddc+
SyyrDc95somDOVUPUxVoltiFEo8yHrfK8xncwW/Gd08eavha01YxS0la2P0Cb+zsV/bBRa55ls96
IyvXU3frLLcQFV8yl3ukLpDG/qQ38uVm9gtrUV5caae+9s4YERf7bUAsWlRoQ+uNrgQkJjxGgZ+i
D7bY7A/BiCj4lmLErTe6cjUFIx4nRth5Z+m6WKK5bnqstjZ75QD9QxJUYUsLfiFe4TfeORzs/A6J
2fi5bRfNLa4K5mCUaDn94rnnYMYizxUntNT1okcFLsmumFF4ntyzMKeDVX/Ouk3v4ajiljKkcude
DN55QJy4jr+1WA7pfUolKJ14NG1kZxh5CJtD4ognKbD60RncVIFLqHxhJxs77lnO05t4W+76Wa91
bKq4pdXesApMXPdstsiqD21c7uba07v2/4fycFJ5meNus3suXfstLmoPXe8+6a2JEpkigBli5gzN
3eSMqUPUOVr3WlNFLs2TbJC+r1yS95pdi34cr2OsabQ2iqkKhnVYRggALu6ZvJKefMMcDtiZplpI
X6xPX2bDfpV2P5WEzhTCjvTdCAcdzWWxXg49z2AV3Wp0saMMDzF+L5mjlaiQIn45cuK0UmzZ6mL3
HZTHQOIGFgpHD5+MTfPL0RvfCON8ZPRgdptjUWf23uSWpfc5VeiSQfG0t2a2IXSl23qUH+rN0Tod
TBW4NDg47vYlUd+PgfzC88qfsWaQRq+XVVSMwYptCTzxDVuV2rxOMTMdilLr4maqKiJbbOROFy/L
Gf/YDXeg8BlKoVYOxwDh5festk4EiRiXM/bq6bHJE9zxYnwitNKKKguVY3OAiKjgezZNemXzUrzu
BqG30VVI15YGXmamhnvO0LKScTXsnQonCL2Zuy/XJSgmsBcWg+NH6uxwEsPIw8GBTm905ZYftti9
CBG45znBvXzntLEBLuXiRq75A5TPCgnVpy/YOedyaw7T1u0tK9zrzd16uTJFLYLWrAvz3MfxXoj4
bM+W3kZXQV0rgPMZvomJxRHs00ViDBpq3YJwe3856wZNvKLqE/PcGu1bjLqe29LQQhfhmvJy6LJK
i7xJp+1sldZ7VD+QnMPMV2uxVUSXZ0/N4G/BekalG//NLPwwY1GpN7Zy18/LbtraMt3OMTxRiwJQ
Nj3jEKWnLWCqeK4ql4tlS5+sNXp3XlUe+9DUeqVgn/5yxaFBhqiTyeU8YrUwDsWxSmPNNK6cnl44
i56Dcz5XDUUxOo/5xRjso96KK5uw9mgXmVk4n+FBgwJy72r8fLSGVpFL+JwM6dYb45mi9sHv03Pu
O3pJXMUtjU0x9tmUTuesX3eOY+0M90Fv0soOrNGaW3wRj2fpLUcZxKcp/q43snKfxb+kSWt8SNgh
8/zkub57HWBiqBeVnnI4FLVd4qCEc+UkWv+QIlJwtGc9AQHTU84GiP22lUn8bYrZPZSuuEs0qU6m
Kh3kSQePlDqZzo093vdjfQCJppcEVdTSZLeJ42KXd27LHovfPMfiLfih9zGVmGznpcW6zRvPqeuf
58444COrlwNV1aAgnAIEpdmBy8WyuKjW6pSag6F351RhS+4ixdCZYgR4Zk9HIwxdXPIGcdBaFhW3
VLYSZWBzGc9ZZTxtcj5lufeP3tBKYPqIHSyuKcezMPJzbFWPwVa81xtaiczVge6UucN4RmHqIbbC
95gq6p3xrhKWKHhOI0+I8dzkxVUxr1i26WmdmCpkqZfpuswGsy4sTGyx/L5JCv+r3ooodzVRyBgC
WIOhlfcxMecjZk2aC6Kck9VQDG7ghYwME34rcZ92X1P3uXyu/2wnma4Sk1ZVOFhxzOPZr5s1PPpl
52fHKe6sT5js1t7O7x2pV2cyVQTTMuDXXIcjydzObizUMofG0MvkKoJJjk6YInaAuXPe7GOoBGb3
byel/6EopqnCl+LNblYL4/Hzin/6u95sstu4xItPa9OoCCbPa30OIWM422Vq4tVW+Dc2Zt16R76q
GuSnkxylm5Fxq4tuQnjIk0wv46ogJpuFmm3ku3Fl9a7ssL9FsPGktybKyVnTp0SE3ejPGM7v/C6+
bnJf79GjChxuOU0we06Hs/c5mI52rTmsEqC+t8iwKbLhjI/l3vXleRnjd3qLoQRo6EuyH+WN82j4
iLTIa6R9XkOZXBb0N8GvwnpsZ5nMtGA1Mn+Ib2ai6NrwZK93aqq4nnLxmhl3ov7cSfedvQblrvo/
nH3bjqU4tu2vlOqdbhvMTdrdD8BaixX3yMhb5YsVeQkMxhgDBsPX7xHdfc7ZxW6pj5CqpIyMDC/C
eF4855hjpNCIP7Qte2QPtKwMAVJ+ulYe8Fl2qD/10KI7dn/dI3uAMwhSMG6N1yRV5yaOy8aFx0qR
e2CPEHFTz5WarhttX6CnV4StO1gs2GN6PBdA4QHSTdDE9d9oQ79pSw/WC/eQnmhKhndF7fHq61+h
k4VM62Ppzx69E7bW+HzCZkPjOQec4QxKk2Nxc4/eWVYoFg/vB7pS41JGVg6nMJnG/+Bc35Oof2M9
e/RO6nXUxiBjQOhsgpsFiOVX0ysIe2+yNuw0eWNFs8CA9fjYmd+DFpfRLU0P8tqr8ryhGPRAiqg9
xupNgt2dFkKjC3Do/XgVFdmyPrEmh/DUIRwGuLb+fNFXk2FeMrfjtfO2/txHTV/EneqO3Vn2WCHp
TU5FA84mRJTIXUtjpADDQcJgsscKCQyZCyBRhyvUN6NCKPU1nNpjtGRkjxYKoTSdON8MV53GDxAO
ravo5ZCD3OOEKmcmhmGf4RrIOVvS4KcU+lj5w9/F50nUbugaLD1ozD/BE2fRYo/NJ5I9SHZpqa63
ng1XSsF/05K7adTHAtIeDRQkQbLMVg/XZE0KEvOsU8c64mTPZrSkBFRJTEHUXfPz1v/yCT/mw/Z4
IOIS0GATcElSPyhAGJAn08F71h4PFG21LzxQMF0H2WU2dVnSd8cSoj0YaFVaYjxpM1elq+prsrj6
aYPy+PdDZ/tdvPN/ohtSLRIOPSxzrcDBErY8U+5gSrRHBCXTKjorsTSEiKdCrrbJ4753x07gXvhN
W+2BBxarG9pcoLhdAkZ9rAG0ZzMCdV9VpVWrEOv8qYBIUlcKC8jtsR3fJbj9+7xZsEHZngINhFTu
OekPNvT2dEb1osKaE9cAqkKBrOVdu3xW4wbF5GOPvgtscCecjwLrz9NCC7PJb9ZrD1YQ99ggJpIA
FPheWM5jejOtQRaDMPDQc+/5jEQN5eWZ1XGpPVssPtSd0xacRscW3xWGVnCQWK9nUcnGINuAPIro
MdvckxmRqWbG1PVcmnpm50RU22VaIQh+7LnDP1s+wJFDXIXVXEovuvOEOKVzf6yIvQcG6WSk4YQi
dgmlxyUjQ3rv8/pgo3CPC2qXZfQB7ZzLelg/DlAhySCjfTDv3yODUk+hKjG+b4qtoBwXJ1eQeh99
8t39M4DaFTS9U1umFQhZE3+Jcjz/sSIC2dmm4mL2Whdjcc5fQF3zhS9HckIIfO8yzkH13bh2wVx6
bZ/TRhTxHB8xTCyd/PkMUmFWTyy+xa1QFLOfAB/0euB0Y+WdVdqBqplF61ySsPmj9dR5kcPB/diF
TATJdRB6mcvQuNt+rs/pdoj9D0+9s8kebTxfCDOXc6P4Oa08ms1M+0cuzFh9l2xCVoQ2aHHM5eDi
wpDmE9/Mp2PbHfz5Rc5Koq5i7FxOE733qwrkvT491F7Hc+8iJtLjue3sjAMYmge8ao1q83DEVWHt
nU3GHam1EXIul3HL8UGXIJ4PnpOdRY4DkWEt8TI3Rbws9vXJC7dDpdQo/V+woLnhvSHtXOoRbY5V
btEJRPI/D73NPTAI6g5zaDGPXGpnLpuKMmzSkaiD597ZJUkmjTo5lo5DmbdjnffVIeUSLL2zSz7Q
1cQSSzu3ndP5nWQjPfYq95JogzUExOKwHAi5Tpnumk8JGZojCQSee2eWBmNR4eC6uewakoeBPXXR
oZwKS+/MsglJNVP8X6YLf0PzKhcm+nXsjOyMsmZps3UTDCfY2FkTPWcJqu0Ht2RnlZ1ax6FpxFwq
3bz48rv24iOwfOzIzihNp1N/1NjsgDjEhPBSmelIdhyle9ALAR2sbhZsdj2C8KYVF8z1HLnsYOld
nNQMJGAUrWTIsHdZBEWNCPwah97jnsRooLAUqZq5rOqtkPF16vWx4L5Hu7T+rP3Z82zpBBTFrcgg
VHykrYH92MVJYobVkA7er3pXrK0TTDtvx6RLsPjOHtOqiSSt8NxpOnxvt/Blbtfm4G7vDDJuiQec
PNYWwZ2lSU627eDKO3tsqdgigotCafs1W/mvPvly7IDsbHGqRBRODgcEeJoCSO5sac2xYLCnLSJ9
JIaxS2xpXBiBDASAvEmO3rHV9/gfkciosu/p9kipLQBO+cLm1h3b7j0C6P2CHS8DHn0M1kvv1sui
DzHQRemet4jGvu9i6J6V6PCaTL9Tx6TVQaPcMxeNdcxR3AhsOTCZ5lZt5tmly/gfsql/VF/+VyEf
z74zzHTacF3SZCwJiqakJKsYvAfRp5bnIZ1b/tI2tEnQhRwWcQFnwwC9m3CZh8uQOt1cWqJqlpE1
dfJBbM4sNQQxW3aotBile+6ZsEW8mpd2LHvKQTVH6RvkyL4fMpM9+cwsvZAriA+WW6/+YGHVoFJ8
SF0Kz73b1VkHTMS+HMtkrMu6TeqMmkOwMKy983bbpoxMgAMv3dz7mTHzmoHMMjlmJuHO32lS1W6j
9fuOS5nFcfA+ILsdYv/As+98np2NHieDPbewxayiXOdTEr4de6E7v2cbPoOgGo/OQ/GVTMs1GLzL
saV3Scjs15uYGcdz+1XBXFCm8aGJryjdozcmNaklGnFUfKpZDk0fmm8QOTz03HscHp/DCAmIG0va
Brdh4wowwx1LFvY4vGQmydCkI5ZOFz9bQu8qQdVwMBLszkmtqnCuvWUsJbEn1+ADQNR8iGYOLm93
TqIqsELxYSyrrlNFOK/qtKRDcCxf3aPxOI+JAmbu/RIZG1w9FFsqzJRP/NjNZo/HaxolJCUdnh5v
9lo3Rtyl0xIdvNvsAXk2XSpo7cKIzPwJPGj30jbHihl7LBFZ+jascURKPuk/tKue8A7+gyt/d6v/
JojtgUTzEvlVkrSoSqWsuwW7UHdj02AlmCsd42+HTGkPJ6IYhCMTCeHSuzjJlm78wef+UEkaTmAX
L4Iaeq9t7+O8h83FH/9wXXLMkvasSIjuHgZIsTJJ1ypvApITKJscCxZ7RFE19bTvNiwuYnPPTYvW
iznSNceO7DxA5KTWIaamy4j1XqEi+ehV/GDhge08gIqYP5AlGMv2HUOAue9vqpYHs9g9sGgKlm2o
ezaWa1Pfs0Hlw9QeM6E9qogbcMvEAcUZrOoahVLBc1C5HdIejNI9rEgMgd40xa4k/VR2Iihwpz/S
oMPSuyJSpL1GeQAVlWndXnjU5YmKjuCVsPSuiES0q6MVtG0QBvMwRzFnoj7UW8DSO6sM3Zi0IOfA
MXE0A2IjiV4P+ZI9oMiPBiMHDwvPUH6696q0zsYmOkRvhMfepXBNahMS+HYsY66Wqph601VZL3rM
3R17/J1t+mD3TMBL+P42+7wP7acgODTDi2ffWWYa9matDRKW1im/8IUrF5uKY+5qD/MxQ9xDehkp
i2rZZZnSTKTk2AHfg3w82mLEqcXSQRvfoIRSiP4QbDtK9wgfDnKRbQ5mHHAvFfeSK+x5i9booXe5
R/i8w7ZB70m6kgUVvRGeFWeVTMkx49xDfDbF0oEag9VrUZNMt6NWuVOVOcRPgc3Zm6i3dk3Y9l3J
O9VmBveJfq2ORfw91EdN/mC4NGNphy0DdutW1uLTsV3fmahoxnQ0VJkS4pf2vIhwyz0CwYBjq+/s
c0V9cBra1JV1igJ4qJ+iZjoWlvcwoi3wwkH2mytn59UFmKmGk9PkYNq/RxIB6zuKaFhdqdvkc4Wy
b9aF7ljs3GOJuISeAfXNWkLIbwQJ1OxfxlQeYmCJQAf553ba4LMBHVfuShWvk8qA6QhUnpp1+XXo
le4xRaLToGV0eKUeHtkuzSky/wkj8h6D/03yvAcUaUlt7Wa8UjRe57cUr5edqm4ZfmjDWjBrgVC8
+extsRpPx36Xnc1ujvRrnBJXRtMHb/RA9HT0LexLI52qGKCcrgwhjTHZNpvCQ7IEeME7i/VWBnby
BLsklvGxiemFHtPFwdI7c43XzVNTTV2JKwYID/XWZvVwsCiyRxhVjIP9fRxcyVktP6F25NlsHfzg
P1UY6D/ZB/7dAdoVRxplMNgv077sMOfLPkKaWNzM0eyFd2LCXP4HUJvR/uNYyRpavOsmR/3qoiVY
QT3K+3ZWWY2uV2cyVBL1dgO1GlDquK0SwwtVUWhu6dDa+maYzTo9jGtVpydJMO57nUDlNRRd64f2
uk7RktwzqJTRU8cDyDrMYQWWh4yHafWVeaGf5O0GF1C03OihGMPIzlmQeu1STjWKUU/Mt154lhNh
1SVywE09LX3C8i1cnTuhU3kzK599RhJlvzOip/vwc//cncQHlJvEWCXnEWjnHxaftuYhxEKiEhx4
YDcKEpK8eehHghKHsajCfH8dV+dg1Uy/0Maf3zYHOjVQrSoTQBYF8hFX7YJQ/aTdhq5X6LVKl6KJ
m+1z04vWnack8tZzjLHT4YoRpja59cZ0NvehCrvgG2jRV1sGkFqo8ySamk9jtYZVzkNAEnNLdd9e
VbVUw4MCw+b6MYLiaF1IjQG/XFZpF+VQJgj5eaIbH2/e1chFQTq5skd0mOslS7nvpd9XbPpwBUet
hSRmmwbNl7pxnFy9JUziwkViUuckUn6VpwH6A6codt7jEm6CnUBFsCY5Y5ZHj2tddx8Wv2n0qRK2
Y88a7Ap4mqnr3unIdEJyU41tkrmp6eSZgPEmeJTCH9rcgFce/altBqOp6BTGb2K5APC/MFt5edrF
eio2BxR6TpaJgmnd8AiUTZRpfUlSAOwyw9Lt8zICrpU1QdJ7+UJkxbJttbE8g3CapCc12qrJEzfY
L7ZtKTgwBVnsJQgjL/61gcEqKAPe0+oSUEifZ7YPoPfjgb7J5tx4y01MeAzybkBmqnwzvf+KjxlB
sBu38w0u+n2UgSuxH7/aJhllhrJunJZ1OJIZREQ+KumOwYqyqQsi+2RTtnKRjX41b1mjdLAWoeNe
d7YyWet8rMAjDPGbbeO57jTmppcgTsbT0PuAzbKW8Dr3EyGrc8tH5goKMP3r0lRuzjyiNXQ5usby
IiEynT8ay+IvKBxwUfRLmA6Z4gtfLiP+ui1tEkxbVreGJY9oHURjBlrkRV+4SvBnI1wcisyLTAvd
egmCH1cM1or1K11TARwfuO8b/Suu0yEtSK1scNeCNvKXv9WOXLzEcz8GSKh8Wyvpf6RJJyPULGpv
+MAruREQzETLdhuKBRzFecOGnp4m7kfsaVFrSM62Um13XS339UUssTTZGNr50cy27c6wrcDmOhz6
n0vNUPnjoNC2JfSDvObirXP1JY0wwt1bwgzoHgcVf1pC7d3IGX+T1WB1ib9MfaLa/gReyVbL0zLO
rH2uI952b+jm0egEWhk/scAS8yC6cVMAVuWsm6tQdLlEW6gPsogE9Zrjl12Hhz4ibL4Yj/nJXb/0
72fAiyu4paqv8LpwL+QvGGOr6Yu0Xt1BtHTk1GS9qVBFixrVf+ooIfXPxASq+jlChcIUZOBIseu6
jdRtDfpud+0iurWP29BEn1snvSCXZF7C86CFHR/gTT2Xs9rq6IzOaexnoF+U6hPGR4L0U6Upv0l6
9PUxEs3H6qaPXPTWWl8Bvcvibrnvug7pgq/m8UsUphaqa8I2b1M7T09aOB5nqodFefm4+VK9NHbz
eEE35BgZGNqWoKiRL5kL6XEmiBeJ5MGlvCIX6VlTnRqkal5ukrgKTjGmzKpiTGpPZyIeQ+/UeN7y
GnVJZ65abkWwwXdkC/qd79v7wU9nxJoECaTgLBN8BRXv8LhV46mvx2fpDel2gkuI8YSV5PDOXcIZ
OU8tJ/TqsSTWtAgw4fLZrCHqZTQa09cBPMi3SaCX+2jwGn2TxrUKLiE0LvwzgxFM9wiAN2rtcwMq
SOvq+3SJakyVNGy7T6LO3KGshegeADfi52vc8easZbyIbGWoGGcw0PQbGDvXh1SwNs5Bg/yH35j0
Z5ia6rvfk7577uN6w0moqaB5ROqkcIZKBESQZYJ6beXgLPShgiXb+jubk/PMpL3pOmJOKKCLAjw2
3UlP/FI7VzLS6CIUaB2NcXAZAkqylK6PXLkhC/imshTkcJkAxRPOZfOMNMJmLSZxc+u8JdvASSDT
eCt4HNmM61jfNb5/76gswnj4yhdvPvukqQsLQaQCKuV3WzysKOXJxCsmqLoVXM1pLrQ3pxkFj97F
VeC/gndu4/s0aT/adbDw5+57zPl0Bl85K6JZLh/judKFaUBvDWaBweQptP8sjm1Swf2Ezt2A0c7P
IML0UTLcIDx4eIS27tOaePCHlUkzhpebA0NBM0bXe7ryC23cfToP5ATaewf9VCXyKZZ1vo7koY3s
H9jG6GTA3FiikPVdML6dgmApAGvlhVqbN+iR1CfPoqOcQOgMCYBrz8KJy6q4yauUTDnpLcKKpU9E
JY92jW+CHljBOgTEJ4yTLosre1HMpHc9a+8r4ZYiitbntht6ea6d9wdzCAiykrfTvN3TiuuM0/GT
XmRyM0bJcKqW6E3W8wOXaBfnHfYwbPUES9AuNyS5w5Vze48AoDB3s4YL6rwJElg+H5BtBWEwnkUQ
ySxxYs79Vng5682HKuZx6U8c/OGaPDMMkYBdqc0D4feZtEPW9AQ/E3eYQpjDgJ7akMkrihVRldEF
MyYSReds6NrwCXr1MSJNVeAX4l2xQdNTZH28jU8+p9HbElVTVaRz7X+sdWDXwswtmo7Ub2RzR0Ma
onYwW7o+QG0oLhbScXHhSStkjt+P+nnoqYqeY1Sm3A3RAb2PiCd0xjhmUTM36OSHXsOu6JvAS65J
W0VfeqVClwXr5L5CJzIi53Qw1ZelbZcROR/mQm9SnyUOJ3MAhzHv6+0TyvbhdkpADJqrtfO/QB5G
D9nQ1MOXuDf8beDo/NwqZbE7VsKmYE4mhuB03WwIICiUPUSea9cPQ5fy7ibmJPHPg88JENfKm9ip
p4NiRdJ2HGinbqkexrAa7aUNmPymtkm+I9YF6wBEFjhWfj+uC/pLa2oLPrV4VoZxmfY5SGv6Y4wh
LvdJaNLazO9RbEWNdDFfSauMRVKV1G1ZV333WU8r6//QU7y8TRFQS9kQBUDyD8iI0btaOsoKEGj7
ydMslNYn37bgqZPd2soyhkLTC6GskqdeCxxIYxOMc/J6goSqsPHwOC0L35CaDJOEDpWz3VNvet7k
ynYBhWNpyJShwhqO53TsNpoNkq8mx9AzfTSgxZcvBnQT4+MwEmLOPbGjODe0Qm6IAnMELivnYxoY
v0U3nec+aAqmCSmRNPvpWuAqeAeatxH4Z0pvQOsxxrdgM/eRj4XbNpxa+JkvxA829zNcK8A99Wy8
6TL04LAuMBfc8GcJddLgaoKEVdiKJgqyeaZC5ODyUfArEXfZgvfZliE4qcFV7CSG70LeNP2z17mu
eaQ06uoiRMpLs0mDAekJ9xaohLNxY8kJufUTuBZrTDWRBKF0m9d1K2wsotvGsVDcJJRPwNdEsRWA
AY5Jlc3NZl6cTYZXZkCKd2mBo/fyqIFses6kWN60lwg/E5gN/tStHmg4OxO1vATfPbKSyGGIopgn
5O6Zp5Phdmq0d5II5K/MBuHH0XjyJopTXCiazt3AFVLxEAYTmzMpZ8duUsEbhivADPpstm1vcg7H
z7jVJXHW9kMV5INPSr/i4uTJRU3F7CWGXQLmOZfrmVH3PNFmWvNAt3MBX5d83ayswKoNVeIONtZ3
Xz0SJ+6kWuQCdwaed3uUSFczC9HFcxV1mnwn0xhsOS47TXeZvFXq05ZS/oElLK1Pm+fN9CZ2jKW3
vLfrRyhPijfgPGaej0Z39cUg3WrQT1oMLTbW3k2zWvzHVr4nRp2toLgDrkT9M/UbFj3FnG2nfu3G
OEf3r3Sg9HTZCM1NnVUeuw+HLcUNEcIxHaRMqnVEoY0FrLAR4yQXtZTIx+IgfDZ1732QwywQiSYZ
PydLLOzjFo798LTQVX3vls75mCvWwstW4SM8jWMwgHG33/yHsBPzUz3KHvrvS/1VNKszXysa6TkP
KoyZBWnieQUMAEwBvB3fPfxqhhTePpmG3G3LUF8Wufk3czLVDYjaNubyUeMuTMDd1H5FUtdGWcf8
BmLqeJCXLU2bX6EQyzPK5cGnOg4XfRLbJK4jBHCRJE3R2sIgI4/c1ED+FI2j86mKJ1EKdOoy4Ta/
OZPOuupWzqPjD/VA+Cczh4/QymaZ9jG864tJnGJo0Af5UgPCd4oCV8vbsQ8WkIS1wQRKOb5iyoX3
qThNjvHmwTbB5l0gi0Lu/GRYvlRL4N13XsymIohajRICRpLichtwrzhREwTDfTX64rtrOiEzgkx2
OQ0htcltRFVcrqlsgabyZwPMBY1Ef+pD431eJWUZighx3iVhe7GBMu8wmx/9TB6Y7aF54SXRhpyi
jb2ii2nAL7wyY5PNfEuf06XdXnWo+Q1d+PwgBW6CWeoUbe4TxPD1O9Rn1/m0rYiBl6mb+9LRrfrW
d3bVJ7PEHaKNcP187ipK+kfU5HApn32kh1Af5T9xh25f5DgBaVtvUWmSeX4Z4Cyv/hpU0S1xUy2f
UMZXv3iiUpP3Yp0K3zh1E4QV8hs5DA9TysHrCDJguLE+ZcFXA9wWy3wQBG4n4zb9MPXNxE9VuMSP
FKqqU1nxCddStZLwByz7vVhD4tX7MBjXWlxo0/6ua11fhr5lX0fgMRXyq3ReTorqAacKQbHJ5Fin
1wg0qixbm1h7uUvN7N9yGfK0MHH3HhLa+oXW+kHOLCik3G6abTVZE/bkA+QYt7ueuNne+0HiPm6I
FebU8gUj5gOIEE6G6ji69tY5/6bjNv4oRsiWYdOFkjmUdeg37BoLbupAdhsBtN/43QivM66uqBYz
P0Ushh+tqTc+C5FUUBwWKr3V7fILoM9oex0x3/6r82ew+TJGZCbFuubOAxHsZeHrSrKVYPqwi6db
srlTyFpan5QS7r7ym9JV6mlVI1tQnPDjK4I/IGcgwyNdmHuYh/q58oSW87qNLzX1rcwxcQTBDdrS
0VyZSsArn4xs++BtnaWZbZn/Cuy8/GP2bcBKohCT8jkInTk3KwahZAt9BL76y/1o5wHpl9TexYao
d+TLsGzihoBb2t6uI5qyORt8v7/zJEmw+YsgH2VF5vEB0LM0PvssTcwLYNJ6zNWyKvtxqnX9hibD
pAuE4BllGF31WGXD9A7YDm3Y3HkO++8HLnoKtdLtWZsNer/MDmtYhkCQ+hlPwVqeLTVlj03i6zCf
4djviebLq6hbFV9i2QOABi/UgGUb3IS0aKpa92fwFo1/MOHQ5YXoHbzNBJ4NmWtGEfmg7wZb7q3w
o7KPu1le6xU2fsUsSv8Sy5SGt/1QtzjUTNfF3LGuyRQCmsiQyvfpzRpYX2fo81gkuERZ8SV5V6Mt
EDMggRKukB87M6nYWAyDSttzHHRj/aArzXHr8eeoP9lJzN8n0HGRnM4++oyzSGySU1MnLyBDa3hu
vCis70iAisZHXALS9RrYYKUf/Qq6xT9jAZT+w5LIyd6EAOP4FzNX7fCUKNUHv7aqk+ICgj/+Nk+Q
sL2luK1vsFw5hI+0RoGgEENde0+Vv4EiJKMCjQhY+pgMCKIU472FXRWu005AXuEzxIxiMMFMfvgQ
oLrpq8yD12FPftiRG9I18VwssVFBZgk247bBcExwafzUyDNT2MHPi5Kjf3KVW1kxx9DmyOUyqe6r
nVZ4N7S4jHukqAe+ohNi1ownklQ5yNMnXoDwdH5RAZSuCs27CIidBdfpDEFEfIlsA/kryz1UDuxk
eyS70Uj7BwnZN7/gSxzXL64jXp9Pa0KWvB82Nz3FtjEn1VlcG3EFUfLMk5qmb6gihcupi9vQoGuF
RDsbUY/qPwDdOvdgjMQPXNuERL7MKm3FfOYx6phfDa0EoxnKFxjugJEF3qPRHhytGkUCDh2vS+s1
i5ka5zuJJEu4LJp9n79WQZqKLCVMDtkE3ahXIfFnZEhNuGRKbfg9QKs/vKLoHUGqHr3QKa+aAS9I
dfE2lAs+oC20Ixjaa5BLR69EQwembPtwDD+ki1r4KapwxjN/jfUTackkfySDB9Knvm2qpmhWImIg
CnyMfIyFYp1j38Zw89Ifwax7FB5mY5sTkL8erk9KTiyP9UjSzCEVX4+h4PazwVMgZFNz3Zcj9DTL
Lh2SR9TK2MFuzH4+eKA91UQNfZlMxBVtJ3W2deJfyhh//RPt1fj3/8LXP8DwNdSVmHZf/v2jVvjv
v95/5v/+mz//xN8vv/TDq/o17v/Rn34G6/7rc4vX6fVPX5y6qZ7WZ/trWD/8Gm07/WP96pd+/5f/
v9/87dc/Vvm49r/+9vsPbbvpfTV4xO73f33r+vNvv9PQJ+j7/fV/fsK/vv3+K/zt98dxwlTUb9cJ
VtL/9tffTpMe9GR/u47ta/fz3yz163WcsC5L/pKkfkxDFjJK6DuYevn1z+9EfwG5FoMkeOjHAWoE
v//W6WESf/udhX8JwzBGp4IEDDLi73j/UcNB4lvsLwxl2xjglTRM0wjn5/888tM/W07/fE/YpH99
/Vtn1ZOuu2n82+/RP0h3/19rCsuEuBHiswhB24r5e3hGv6pu0F4bfUL297ObW6gCEdRphkbIe72l
/smPmjdhOn6VSfywUbWduVB3E2oJWU3nezgM9nNhpuqyekvbHFqrzwv3zfMIIb0HtSbuGrth+sAb
v7uwoA0fSaPCRyi3oNq0qbsR8sBZ3Lqx2Oxanao0XW/txn+0JHiOUV8tVGe+KkHl2Y8nVsSk+rnS
ukJ2wZMsTfoXtVbXsUn+oHPw3PesLuEQ+9PSzSpX4NbNQhU8V23z3er2G1e4ma5J3aD3kXwcdDxm
lHpdBjS9yXi7oZZCUIUEy9M3BI/Pvqk++UJ90xVYMOI+AQWw9yoouiW2fYOEHPIvwh7qrTr7XgBK
FT2hPOiPX9ahhwtCCf4rOhffa5p8HFdWIqD9N3nnsVy5tXTpJ4IC3kxhDo7noS0WJwiyeAvee4z+
1+jX6yfpD5TUVzpdFOP+o+7oiaJUhgA2NnJnrlxrpWCLmH86U6ufA1XYi70heEyeU2yy8AOg83qc
yqYb1Hj4oC3QSLmWwhe7odr0EXeXSDjMTZP4FITcJoMIH3qdAkUSUKQXCotVF9lPzGJFt7PEJ8LA
7M9DS6U/Sx0AHv8Z1eTdQN5qo94pbEQ21U0gh7pDO8Z0G624tDSh7bkTM5CXMnoPFVG0p7jot+rQ
Bi9jpQXPYWJEmx4nxks2ZNFlyEAxw5I6S6pyu5yy0bV6sp62CSmMuwWLnFqlD1OnlcdMbs1JYq5v
LGL1pmul9NwzbN6m87eQJ2XVpl6a1gW/fRcy9dYyBIoFHtrA+MARyuhnIUQ/YyX8GVejTFpXHMt5
Mt20YolCQGn6w32wE6dZ2MaDMHlsk9jprFDchmN1Z6RoztpK0rYzLSq7h6bNrlUZPMxgFJdvIbJR
VZyYrTTTOytUF9VXbYfy/DSYEQkLIII9SEOzo1ZP92YhMm61jZVv2QyyzNH1EoRB6y/i+MQolNkx
2iFyNcm4bdUAb9BAU/xQ1M9CO2hneJD1j0KgXqhgi4PVqLc0+ipPNKTbtEzex2R6SmruO6WxeqqA
Ux7zvk5sRmYIdggC7GC88aBzsHp9JsRbQ+enME7vUjTKLU5TU2tPNDZtVela10ItZBdh8BDUyRt8
nfui5+2XCWuQVq3lfKx5UbWDTQC7FaRisGuzS2wo1IcxrS7iOJwGPTtKsVS6y1LgpJTwJRmloTlp
wWZvO3anNmm+KpeRnZRsXW2V19OICI9Wbu6sQmRzl8WlVoz4dkn0s8zbtJu5ehYmObOFQQdzLLVt
2QGdgdBsKbZe6nZ5Co05W+uHp6Bjn8xj0TNwz+zcuCuOWVOomzjsY7+KC7adSp1Os4gvIjbbh1ZM
Dc+k1fhQdcSXZE3XVFPzMqGB2cqzN2J/Cs3suFTcr4HxfitXl3JgPzGd41wvPJOIV50dRTDL2lFc
tlLYja4hdwPdsuSnUPWnmjHyriKHOY7m8uAkYkBfshEAQvU6ePmIf2WL7FgFePZo0eOTILKLsmB5
EvRZdsQuKD2gpNbR64huisQ7ruGzOCrDNhydZkUrq7eiACQrm3p5gz+W6piLMdEjpP0Qm4rgiYLY
YimGpQFdMs0pG2liRw2gdLYZsCSlxJ+HZZftlg5APbcIHkbdPBdS87y6RNhGT8ifrZqeyVzcG01V
28qktndgGpqTa/pGEyfZE+LcdImpTykpnl205gMFgGKL3AxId/PcR5wUVfCq6tHPXBtxr8oo/Y1q
6LyPn10ocurCFdkNlEBBuoRe04t4xi3p2zxkogsDrnXbEPktsrxqE41FZHej4hfR/ARS/FNuY8NZ
6ELtqZ9PtSSUzhjyyWaFFjtllB3rOT3WOf+eY+9steNJCYLJWxqOJVNNXgq1eW76XN53ZiTZorA8
Va2OantgI8qaCfo29nXkFLpuNYxRFhIqRkMoZqdNluZk9Sl7TaSYHRG90Cowz0ql3A4j350YVvdW
XrzUQvKY1FRvYcReSGv6cgydpAAMYDAAesSOttCsSTP9LGEssM2QHd8raWV4cpdU9DV5lzLHwdS3
z3TN0j3DAt8rFCogyJ3sjL0wOzD6lX2GCGQbyurkMaVHekBnR5k4KprTLertqKQWvTeB0VSm5SGG
aBmFUfFuA/0BZ3+GpWUVa7xaYLRd9BOmwP2ilhfM0F8mbsuZQ/4y/qBvIfge5gfFMannJ6HTz0NZ
11Q5g7GNGaFgKyovtAub53zJGHGSsBKdKfyLSiR1s9DYFVb2wj54LiY2taEaD1Zu/QiE6F00jcmT
5YXoHY8ivYYluAum4pKl8xNs/+egpV6upqQ5KUUNvNPicGPpwr84aVo7pcYWsLza1DkzSrM8f5GE
YD9XeuaMUfguhOvSlzoRCJNwOy5kwR6n9nkaq8SOQ+5RYpmHObB2gjE/TeUY7FNm2HjllCe3Qhpy
lOIxpjN74oFeb+o1asMtaOk7low/5ykE5Avf054oA7jfb4UqK7dzFWg0f7g7c+SsG+OI7jZNEh9u
lOzVAEp8n7xYDqyI3TKqbg7w4GYCDbKYr60ReHfSyBnILD7usI/fBkXY5zibO1YuPPQaobzvLdMG
LeBuoK/YPXoXW6piAJF8tMORaFDMpmmLcKjtsVlXMKJAH7pQZ39DZWgcVQvmUzNI6pMUsRphR9DV
RoAwGgTxm6Zw8nZCdqkKoFpRlJxG4dGtBAhfESbw7L4GauP6VSETjtLgIVLF2w5ihm0tTYWVLB/G
gnWt32QLtRz2jXaTRdFNZoGar5HS6dvpKaah/NoMOg+Ttc9rftfGeevE6Vj4yULPViS3csyCpKaS
CTlyXFsbIy5Ft2yJs4EYFLZAIujJWXZsc+m1nFPNTYbyJS/jfkPe7HdjJ3tDEb7Hacv2I1ylKdFf
hERAs5LMUYE8vNVmvQFYMZQNqLDsRRSFvgBTxU4G/iNXbE1DnTI7oeXsCUMznMe66mjoibdiYmyU
UJaOscFXAyho60Uwwz+sLsPI/c1iFsFcKlOArIHDoCVGxhHLDcnhrckJO1nOwTt1Gv2VmX9pdoQz
oOvWzozofhDkfjM3bNQUN1bGe/DcuhK+l1X6Eo7W7Axrih1luX7qFKjmhKzUjai7nWDKRzcKzAe4
g6TTNAZgjEm7sKkaRxv85Q0T5wFezyy8hSgBXbUCw20FPvQsgBLxEQxjDKy8MJD3eaT9BIgdvaRU
Z4ek52mogm4LttX6VqCkXkzb2bW0zNoMHTtYpmt8CAvOtzWw4GxP33kKsaiajYelJV+elgjEONZV
N5YnetUNJxFT6VjGVFf2YhR1v8sS/6NC9RT/aMq2/Nldl6F/q1w//Vv/NxarhrqqCr8sVg998dpG
cUO5+ucv418VrL//uD8LVv03zRJNKD2irqraKjT4s2DVfgOhERVZo6ClYoVE+mfBqv5GHqsohsGf
I+petdh/FqzKbzo/RDIltA50l7Bu/A8KVsriv5FxDUu2lLXqVVQOCUOmoubP/zLDsC5NXRakpHnU
huQu7Wg21ZIueLqWvFGuV3zFMUVjX1dvXdJZmxTCm8vRzZASuapeU7Gdva4ulg0nmHaGf7bQ7ycL
L4BkTyoFKqy05UlVyHfwP+w3fdMR46OGzCcPZ3+YlHi7AHl5mhioh9kay6M0T7EP0mL5C47gbtiq
t3O76JtRSl8Vo5jBxWKuAjy9yQeO+VyvIrdkRpVrCEkGL5oyYmnH1h0bzuWUegrcG8PyqiIuLGV0
ICc2XcmCyTev1WlIotGS5VhLHJ/NVGs457M3aVZuzSI/xk3yni/xW2yQ4a6/YQXikxoRtYUW7mG5
fG8zAnab1ve9lR0F0SR3TJYYaif57iCUL5FJIT6UCIYWrao2I0WYt6h6iqknSQhI5U/ZDPaAZ8He
6IQFYl76Fs295bRReR8aw2mq1gIvpqaOBypnAIY18CdvxnqSRgyK882I+68aMXmoSW92cR5HN2a3
dPSKy2U+BFo3+2DmpMckJh+VLZ0CEqfJMP3c4iVBhZOOU6Wf+7SmyNUnGugvYsfV2qyAKUSJoo7r
YTiyCutvlXr2Ms7NfTGHh2DpKk8u+MuaVjDDr044vAfhx0d5YzJIEXVkd4pmYhuDsQ0P7nRmm5H+
0BeUpTpHcdtkL5Bpqo2RzdO+zegjLvIkalTOsHzKfuq8oSFZa4OaoBeLHDO8HtkiV5rEiHMNLpnT
pMnPFQZI5/Ue++zFsuCUWqGU0UMqLx/1R5xE/YbRRtVLlVhURxK5ar0o0lEpIL+Opqae53XrTEp7
woNLsC3YIEfasf3R0BkWhzqDbMZujVy+y0it3iRJrG/jpX+Gv+jLcW+6i6Vsyzp+qyROZG0q7yO9
m87VVLy0QXMfqEnuKElx33K3Sc1pKuYXqe3o0IxTtGkbIfUSOX8z+vR9Thg6oqpZ5Maqgk0UA1L3
RZmpG3XFOKyIQyyPhH3UkC3PbAV55dB2RfpOl4McVrolPSl8DZfQDTpb2mIpJ107p/QRREqDkrGo
Dui19tTHCUlpYPSTHaScm8mcXeRG2zLUOnSVsLhvZr4zaJU/tVm6HVYGyNhnbLu4+KlVumBD48kc
UH02oS4Wfiyo8ybIqdrahKatlY+nJI5eFh0kRQjJFLKEpZ0qYygcoG9E7t1YMtdvDo/6osGxCDTd
68LlNGrsmUnjfYoxaUWGQwVr0UnHaoqnm1hmaPnSthTkaZChD2tDr7Qa2UlCDs+RiWGOmPIDNKUe
XWgMy2ZZKD+LqH6GQlE5/awzP1kEYqjLMHrvSnBrfBX3gRD/DEzV/0h4JQP2l0ruFA61djEIi4os
KjtGNKlu1gInMY4ZOaCZtS7SYM2pLXCOtRhiJXVPtcRTBqq1LWlIuIM6A4Ro8mKLbfQ+xOMJVPyn
OWXDU5aQ88hg/A7jzUw7jrm11opyZ0y6wu9DGdwvSyBQyc1zaoZvECBeTXHIXEGpY5+uBglhAPFL
Aray1RTogcaT7JgzOYyJ8twfYKt4ZWwKdmKS+lUzw9N7fJ+2KYjZjWkqy9acgvq5p/LzcGMujvlQ
NG9VCeduiKm3AvqhH/tG6yis+dhox5mEOKtZZHqwzbwVJTYZ+Um8FUzqOjWOqZvU/ndB0P/nKQjE
7VUx8XkKcl81r102/5FutH8FyP/4t3/kG5L+m2pA9hehwf6Bdf+Rb0jSb/QdZYi/kmrBQOd6f+Qb
/Imqy8x5owoxoV+uNiJ/5Bv6b4pswMXRyRAQR8O8+0/yDWmVaPwbHxdkSSU50klq/p5mNBEzfWa1
N7DK2Lda8QMutZvLAbxiyReaEhIgLNfxpg+tL+Toqyr3Vxe8UuvmGHllcstns4gKJD/Ll3uxhrMa
P8Vz9faXN/EL2P9Dk/Ori1wJjMRQGqMMPs4u7e/GRXXVonNH/IowBvaG6S2AegjT8NAoC3VL43Qc
yGrwlfWLtMp2fnX1KxFSpufSHKupwKT50S9z6t9AAK1abKnNSS4uogpQw5RhgD5HmPJj8dUYzA9N
z6+ufKVRQs0CD61mXIZAmDRLv2vinTYgfgjpNojDZayNg5HqbiPUVFBfOUZ8uomu9EspbZGa0eDl
bgaouenP2U33DZoc5EI44PY/v9NVR/erR7vKhwWa+127lMGuGBS3Ui0SxdGfmxt6Fm5fWm4E4PTP
V/p091zJmeJ5FC3GdU27UTf9ZQY7NwGBAtnWwviSaaSbweIThqlFHuDNkjE3XwjjPnmB5rVxq74I
EzKCsdvBHfEH8dKNhq81If504M4p/d2WFVUPtYkXv/7VRObVFfb/XFrz2tLVtCahFI2l26WyaK+T
fDHa84VB9S0+GXWC3IQHZjx+NYnv04e8ijngCrNZd6a5q56r+/hfKIjGyaG/E3xrTsyaXr7cl+ve
+NWDXcWaNGgSU0mVemcJhl0qD7kEwjNbH9tnIaJBWKyFfiMlyqP4ZYCTPowHfnXZq+ijjWRMY9CU
u26jG078JD0XpzI6RfdxbW6iS7GT92Nv2OniDO7wI9D3YLvn4oTAezrEgf0jSA4SrDfoesf0rPVO
+5RcNOF1OAo2qiXbDJVT/Vqey7us9yBJebWvaSfBozBB03Eub5Nk153MSvqW1TQqv4EC2j9Mu5Zh
6UEh2nbKvlUdSwZV/97dDXeteZI8ySmPZucYfrtLvHmr7YRDMO+mzeSqjhJsZr/Zl14nbmAD74pt
U2yC9kd0as7tNs733bY5W3c6PxEhtj095HfCpr+pL7VhF/GtGrwl35Rj6JtIXbbhodximil5C+qO
d8QzAIWNO7ypKgHjLOxHBKd+4xe+kRywavtC5P7pnruKydKYYw8vzPKOzA+KieWCX25hoTC9YUgu
xlp4BorL6Bjb5Nfg31+ErQ/r/F9thquQLChjXaeTKO/69fMVZduQLDqQ8J/klyiIYR1DTG1eYgnz
d8LK0FWXPJb9mU5a9+UXbnz2JVxHaH0ieMpDsDPVg6iUND1xkmMOxGgl+3YJFljYNkK7b9koHgJ0
iF6phfslgplGFq/BvFzbiaK38ramYUSXBseYxDpeu6bzCLEsHKxdHdd3yD2a0EptMuNhP5pSvCFJ
9+q4cTkTe7eWsxtBgDo3CgD0MhVDPvaoVSAqa+2Q2I3pJFn4zZhjNtv8mITSjmGP0QbkRXGGfv4e
F9FNO0WAdBnCw1C9TJJ2mgvNZT5PvVFywzbrxZ3BNg0jP0cDcrwkd6m778sIxySp1WBB5VsRadhm
TtSeAkY7F6V8YxWj01VvofkidV9QYD45SMxrp2KowBaMlyrYBfE2qZ8tK3wzBdGd4v5i4NwWLV6n
V3ezeTIXVBK8ceLwF4fYZzH96gzrmWMzaCl0Bimo3yJFcgsTrZVCChAYbhwah5Kt2DXK7zjk3/gy
fyVafPao1+bGamPiwiLmwa4ufB5NCyj+2eTrqWmX5V00zHYb32EeTngPt4ZhfPGcn+Qe5rXx8QKC
lU+hEOz0FUJB9V1UtB2huUd0d6ykOqjLYdBui/Luv5UdmNd2yKqC1E3RmmRf7CrL2mdt8yjAe15f
alKGXiqchia7aBIntS4flnBvfeEo++sMyLw2S54FRnO0lZ7A4rYOtSrTGR0OrSWQCcyHiv9f06Av
HvLXZYF57Z5cimNmQg+Qd+UsXqJA3Jvaw9p17sP2ER0bmVFsV6hAZYrSLy65hqJfBMprT+VpaZsC
MpC0G4LuIMSLHYx3JjoO3M48BLyHmGgYzMbNBwLAraSz8VWQls3PLn4VpdV21mEek/JNwyEdrW0A
Q8PkcEjKLrclJIk07YEXM0JUmnZHyOSHPLNu8gZbx+ZcLNNhycZdVgffK6U8KjIYYeqjw7FrJXGE
DrLOxmw3qbKv201ZHuaFUOSnzQbafiRthC5wItTos7ydKUlkMgMTzviE1oCgFfFmGVJeTz0922g9
uJ1oofV1pyyHsXpTaWSRJEb+MGDJuSvMLWyKaeXAbw0mQU5eCfRqCwCfJHQC1ILgMKfPinwe80Og
PmvqXS8/WNO3Sv3ZqU95cS8Nfqr4g/Fz6LbMrxvanahtRMnPU1jGvjStN40Qp5l8PO6EYRuFu1Db
aREtwg0QGdpkuwoA94RKPg7mTCEyJJNjFMI2UVBvN/0Dk9+OCtOT+mChQZweLGbCYNe21efaA1Fx
lHjYpL21G0I3GurzNKMpS5R7plz5/bwTxeWsmt8U/XEowbTmeZuFnKF87l2lHpJM20RW7Efm9C5h
6WmY872V0Y5pFWT4hXQ3t+aj2p2hpe+UTH+wlOJUKPmPzooOBrJRSUWMxeTpudU9SJpumCMeRWYm
WYInze2PUTA3FllO3jZulRSvi2ihYYqj29gEoF1mYo76mGeJv9QFvWIWQ2gLuj+meBSj9CGpjd2c
wMT6VxTX6IBKu60BIH/G4RYfmMxyM9wI7UYZT1FveonW+GKJ5iwrEHqNsP1DijpYE9NSuBrKv1GR
d6FQebm8XPBXdkwApqEa6czPvqbv6zg7mJV5K0XNtugmr+4V16pjr4qcBVtgIZK3qHDvs6m4SYbB
TZA9GJK4C6xytA0/mOp1aW6oKR+69JuSzqChMP9o9tMmWNsS+fijKujnFajnlooZNoyWrdqTzoSw
OUlidJbTeY7Nf6nydN9Xpxry+8ratMu0GR2Drt4wb2Ux3o+hepdO6gnk734MjTdsNpgjxwQiUd5G
WbaZNe3Y2ak+X+oU3W+t3Q7ieJTNFAMAfTeKva+BVyg56syg3Gkq8L1hbvXogl7Bg4J4MLv6kPSp
F8nfhSrg+51uoxBVF+l2kEAaUtP4lbboJoxABFC5KuIzkdVODSQg8UXS46/Oyc8Czfr7f2nroIFv
wP96hinPDPictmY90B6HqBOZrraWmz9zGOJdQEqlY4XxVfX8YSb6q+h6VT4bsP5Uo1WGnYktDfSt
U9jxgefDpkzEs9Jr7GeQ4rbDwwDRYYmq8B7JvxuS8In6fY2TommYjhHWbpXpaFlxEex6xtjRAMhr
pwy2CWYroQSFWVnczEyc1EghAz20xXdRJNt5j0fZswKNbpHKGYlm1BT8Vag+kKLBA/F6ecZ+9zYc
aMvfpUYP6REl4EM+fuW2/WE59asluEqJlmhgAOoQpjsloutdHIJsn8kPhfidE8bWqDrNqae3jxot
xOJ4vrQQkyxyVlRO+Bvf9tNOLByGENqFXnH4xa4lK0cyt3Ne694tzgpfHL7WryEy89qVHoQwWlQt
ZdLhrOwiDmFD6FzYFD7ko069E61zs6SOQT88lW8bmvO0v5BkdkcmSW7y0XAarAL66hLLpwFiG5tM
PmRivcdpwuujxslSp+/RzGTPSsd2e6OJ6NRZ4LcMhU4ZBT9htNqiHArTwtUDZonzia8Uv2UV4dZo
iwUPzxBklDDniBh1+ZCHXmwtTq60NP5/ZPnPtQTQdOwakHi1U4pUyrClGamGmttmIzKkmJZE9yqM
L1I4OqN8rDTa6sJ822FrIacitNLbtNtl0U5OblSIc/qSAp+xCzErYLT0sfw2Vd2mlM2NCfsIE1QH
xb0zJxg78eMbWbOnIPPCXEcd/r3oRDs3HlRO71VNTtDtl8b557zlw4n6F9vq2uhfMIpQSVsmeCZH
M5H8EmmRn8n6Ze5KP0zXDuRO6+775CkcUchO3+voVssHZyXHzHrvLWhDmCz6gG3JxswOCe0FZOdN
8lFk7Udjvtfwy58gbIUNPKEg9fp07Tn19H0CP0mbGyulScS0D0KfnevyLtcCOHSDS3/TVWbgA9DO
sUudIoUUMixbtU6dRNdgpeR79PvbVK7dJOdc1QpvqUsviUOmd4cu7Gwbeaz9z+tkrKnUr9bpCvXB
O1mqTFptOy37HrQytDH9xOF9ELEzUcNuS/fqXMfWLQKy90qIH3rRjwzxJPPiENqdlabeDXp9KzU7
lW2ezMLNopd0SNPHNlK/yXm7Q0KO+kaGXFw6EEUcrViL6CGkJvmut80RY9uDKZRbRcawPHvtrcKx
OEuXMIUPKPhmInoRu3EuhBshq2+qUd8hB3WjunHqvt9K84sKCZLBZPYwlR7dw1NlYDwUV1vMfX2c
xD1Yjn4t6jRFdV+Mejd5qlenrrViLu+DBM+LZiWw2Tpjxhcx9VMNuhrGMQH9s39e5g/Trl8t8xXm
VYYyTQOaTfu41l3TasjT29seANNEtTt3N5PAb2emX4WaW7fWYx4oMH8nrNW7Sz1b/teworLiXb+6
lSscbJmHgOa0JOxMbKIJXspBnG/auZSAM+n3pRgpKVCbMmN8IP3eKcs9A41T8wBbmvhLj7fubhvb
wCljkVXRmedvc/a4QAmLdGCFMX/L+2UHrL+XLRvdKzmo2d0teNnsFYh4srUdtV2Xnr9Y2M/2r/r3
k9uoVM3oxkzf1RAi0KU+KyBale52EmZG7pDoh6ILn+hBHsrpoCuCu3TwyP6bF7+qT9KlhurbDLRp
AIRnSYYBbx7KynrN1f4Q1TKUuOGgwGdYX6OVZAeMkmxB/UMP83l5/0k9aFylLVkB90Ru4DomuXGD
gcNBqTWXvuYlSMD4S9DKFbsatctSJk///MyfIBgfUNZfMqUmFSxRmmZtJ1HWFjSLTPOy1vUrcpKR
miBTtKG2/PPFPsMvjKvkQIxFXLWg4+wSvX7Uic1agMBZe5cj66CZD3lcuaVmuGrUXARtPhgRJkTU
Qf989U8q++uxF0NdSJA9ZG2HhZk75rq/9OdZh+vHY7Zp4MuI6P/5Sp9MezCvh2DIwzKj46ZOrOcb
lNduYuaPIs+4rixiO7/52damM0kJR2WruJATOQdITRPlq638CRR5PSsDr4amU5TF3KWclmgOUasp
jpSClbOeUEjdrpN8OTMd+IXo3ZUv1vgzBPh6jEaWDVIzqrO5ay2kncbz+u3WwVMrGyQ4y0Fi6fVC
cKcqvdTll+v92au9ioE4ccA9o4O7m/q+dMAB2+Jpbf4jqZFtAUsUXYJ1QcppuUkf7gtTvZ3CZyyp
XphNdAnBo5UGrlXwVXPrk6/qeh5AVitxjzudtasy+TUYQq9VtUMsaj7OGyT94gE6z0EKtK/22yeB
43pIQK0wX6McKms3yskb410wXmj29fgRr0wl8uRYc8vyW0wx/MUO/2x/XYUqHFNCTTDZ4RpfTqyK
rqxVrjI+B6HpRnJ7GWfA4uq5NnxRCP97sep6oEAe9do0onsiYx8O4aIdErplPV/wGhaxiz+INCsl
Tt0vnvGzVb2KVr0GJbhJVWEXAv2tAaPkO50WhdN7PuBsbgcqGpBWcjUt+P2a/xHN4+FrSeT/SzRT
QzRhUZAofc7yOL1mr/Mr7FK04f/zv/5Hm67/5zfz6/srpNPt61uZv/5JOW3/ygH53z/736xTGJ2a
rGgaw2xgfPyVdWrqKvRGwG/ooAaR4k/W6UotFRFPoreHCKrpbOl/s04VXVw5oqZsabRu1f+EBfL3
oLByTnV0nIxj1GWclHGO+3uKgxtGk8mF2DzqAT3FWjzkqu4iHnFLsXf5x5s0r/yk/EoiLF2dur9f
mEGOumzCnFXMa4fr1RK17jqle4Sj7zU4JnWq+hhbqSes0hpRyj1hhGvJ4N4TVIMBviXcyLJlgkwO
o0yFCT8Wqduq7V6d9M2qZcQ2wovIzHFruEuw9cqS3g3Fagez/TKWb1KuYc1VOHqo3eZZ+lBWbxEA
rV7nRyxIvTbXH5J5OFk6iaQF/pZOJdQykr1l8pVE/250iBJwR3hgIoSB5kHEs2NM8AWrfLHNztay
OrrFr0qo9buhMR+wJfTgpn8nPXxUVdK4unOzOH6PCjyyovBWb6a7Qe/Bs4iVTtKY5zEzHhiXe7f+
SCS7uwH6JgT2cZeipB6tgfntchBtENFS+Knu1LFYabtZg87UC/uEg7VDYOtROB8LMfgxV+j5cJnZ
FkLyHuHRt4GCp/rGWD0zftarlOVlmjvNbiMhAjUWNvIyeLJOZ3zVzKhQhw2m6TidChe1poQpmpSW
KWRZIHt7rTWMrN1XnKmFmh8lE6Yy4I4azx4ePl8c4R8zVf9dUHxsF1TMEKk0U2WvWlfZcN3WeT9J
QvMIqdcVJ+0QrQ5S9UyfUbudA5xGFH28kZP4YdDDQ2Rlntrgv5gZ5xiUE5rcPTZ9m3qeAug/7XOY
TU8ZotuurPyIadbAKG6yBF4kDa4Wq/hcybdQaf0YLc3MiWZjaHEu9PpSBhPDugPwYV57oh9pCz0z
Q5nTJqBTMh3qonCEEULe+nbQFHvUJi6UWLryUn8nausGx1Etxo0LqubgZBnncATnAomlQdWeZtqx
bsfBGYT8ZVyVvr1GOwLmYz9X3zONGXpDekYUte2V8NbS80suG8ckm25CZbqp6vreYlRnlgkHvPMe
o5jS15IfhybcSF3mzEF+MfhMpkg9p3KzQQNyGsIfEMVcPc8vYcW9YluZIbmoJXaI1G0UJqybRb9n
gx6jJfjCI14S/15b/f5iJQXzLo0aXIFP//cANOBNkxcMQ3psROuh0q2HRIT0mJmbuUfTJsJ2HiX4
pZPmVV1y6kZwuKa8Cwa/VAscbqebBC/Jpk6OMYowsQw32EoicJFPFVYYY1Fd9EB4UOfejTPjWOGc
hE2vK2ZgS4I0HZq63mmruBNudz5hI6oNmACOXlt13wIiYRvkTqSofsH3lhjzIU7RHukYn2bNHjaV
qzTJW4A+bxx0AIYooUgbnxozcStMTmNcrco493RcC9Ou21hz6ePXs5EnlGiivBn6wak7xL/TuvTI
a4Zii/HaqbIGZ2KUACJcLDDLXdkV9KnbU6gMN7kCxACSlhsTp/7iCVGLP9p4yi3ZR666OJ2EXhNb
CD4JsizrHNVPOMreBGO1LdN3Rr1CfUdkNBlYI/1oZB5BhqfdNPu+xbgB3/hkJbB3Ja46CpE/EC5/
OUQvv3+yf20XX1Fk/njhq2yC48YyJPkqPU4MPccLpWofWetT3xFSQuZ7zprTqsW2pkaxRm1rBuEt
FGPaXJYnJBWmX72Lvwzdgcyj/fAd6rZnqTE+wEjUKhQJGH1u/hd157VkN5Kk6SdCLbS4hcZRqUkm
b2BUCa01nn4/ZFV3k7UttmzMxmaKVsZk5slzgECEh4f7LxAoC2Ndhc9a3Mxqctdm+jiYYG8U5aWL
s2/HKpFZtwlhv9dnJ94OaSLz1lv/ycn1qLj8OVopIpu6KYLT1Nmifyn5q6XcGXqxjy9oOHew59pg
kSd365eCGmX+H2Ljn3Amv4+ogg4hJBWkGOCq/Ppps9ArQruwlarNeAJj7hu24SpjS+3+PHbaCwz4
8zZrlx5w54otiDiBDpfmOLWNuPb+/eN9z+5/vnWYMMcNmxL4VhHlhyPh+OkMr2jUfZVlXl4WHX2O
vIsEi8P7sal2tU5zUIf8QZaBSE5vqOHctuEyagDGNR8HLVcsJldv9Fs+KrcRnhnx+oSs4KUBKL7W
9X1eJ+eOiIpyT9RY0xX30ntNtu4zrf+o7skZYDjdG/mlEuZHfeQ26236iA7VTYHl15fKpe90P8mT
71XVBWj0uuY2XcVSc5Ui+zGwa8v6ejfkfAgpUGXWTzAYYIwnW29vRjc42GZ8kHgNrhPta4L+gsoL
bOS6vUYWngdRv6xKem5LmGr/flyPGfPrsOqyaiowlERJ0ow/C/ZjhQj5J2VYdUEJOdQGShn//uj+
Upr/L3P4/7WEMkO2LIbtp9E+FFZ+0T95zqqmFy5Il/z4JY//22/+kcfLxm9Ilkj43GhgTvSjIPYH
mltWfxNVkvR3KDeiQYS0P/J4wQSzTZizNFk2RA0hQ7L/PxJ5wTqQ3poiAiOURBPFvr+UyYME/2WO
6KZMWUHhHWX4aFzkn4+kqqyysJW2PU/rvH00axW5oAw6wltZIqbxTlaC+6pC+0b3wUKFCC2OVYAH
lbdQnLIWhmabm4UXw2aK9qZPP4rxrrBhTIPl14gAwjSOUyRR6F1YhYwcFVKMtI/1NPfwBCtrxNPK
mS2oStP7Me/jU4bkYgfYT4Yxj1L1tZ4QW4KlP6T3jWHQl6gN/Zuex9VtEibZqVS18FTZKH156p0F
WWm7VNX+QVNwhBVXyJDLBDFGmyAw15bSfNEWriJuUhigS2tBl+mUpgK4ilRSj+RRHPceDbX9btl2
/TuqU+aP92sZYqOI6bhrkEGBvbROmYr7w4anjLOuc/bQGJ3w3A2rGJG4Fbyrid6aFydoYNt9hRKx
VmT71UDWHH1jY0VbApnH7+J02Cc3+Ck7FVi6T0oLsUxkg6Ggh946osRDt9O97q45uuKI7ebF5udr
5+CzIScoqmfy4170+iUZxup5rOT2NUNS8FVapRXSMAz51UGSrtaQz23Rllahd1s5Qri7mqhImmn1
5IF2h1CS8BDNLbNsvW3WU55N9N8xDuw+SnITg++T4+dxNSoA8hRBw40ib8d+wPkgFrviUZuXQrFh
EKkf4rlK75dCLoHo9gr6aCSMAzK6pvY5b0UjHLBtuE/XeXiWpFj4OMcFQK99sKJiTmovxuo8Eq0K
Mt2wyo486chV6PtnjWLr92zLNWSpMmW4Q8PaF5GcexVBId/WJd1J/tTlzqihuWnIh4OpMat7VUS1
xSyO8rC4yK+qKBX3K1q/r8tUKCidblD4Eo4kLidquLrxO0Jg9oE0prc1y80rKrHNpzUZxU9dmm4v
Ga3Ce3FO0eoweYlaqMWHeYf7M8WigLoGSfgk9qPXLJJAnlXJdEFNM1DLrY+6fJ+dTdALz1r7+YWt
6S7L28HdyOG8DC+HL+lBtC7TGElLwGN7OAysh9rSIe53BdrQEp5Or8gxcNYFpHrVWglzxGJKPu/g
gIJ3krs8sjZpxwGGQj39SsJfXBUIeQ8lRg2nLUOhQtrHLFBT+qGjppC065N2TtAPCYYKjG9ppfSx
81p0lxLS/IzQ5JOOQJe/yRMYr8no71MZVfUqQ6Pi0JCwDo4SYkfbVZG36u0gt9/0cUuvMcnO9xgn
ukAvYG0PeS6GWZEV13IryCg2Rf1QbhkCZLugl/5SjngooGCH1lqa9FPnVmKPoUUy0O87xC2keAbQ
WSy0pGUjWSFVZ6Nxnyxr3kIqK9TvViczheWWqUN7y61XSQQr0SBjXG1XfR9FL16wOevxfxpqQEOP
yHx5+VD7lREDWRqcHNhhAgWvrAJrpTVelu7c8rbIeZxN/bsh3RVJoKWIZc9TmOlgy7Jzvn8RNLuT
OEpC5c4fcwUqx/MAnqeJXxDi0BXSanQ4hrAmfYZY6lgx5zR0ab7U60un1N5aRXJzl69ftzIN0R3N
s/Pc7vZkSe68PMzy2cpu6CKvhKUW4PSlzjOP9jbWKH6fFLDJex9QAeYkd1MLRMxPNhj27TTfmraB
7uBlsYN6RVRUPmpxtXw2jOEx+doaoTSFY/OIOnndLE7BmXWyVfG+qDX0ttHb92PrmymHOcF5wloD
QIAKRDXjzpIJDZUvcZf5vbE5KdqPvXw204/YdCrlZ0lZgxiCYztH+PbaewwCV0ckH8uDYFKn72s+
PI+0ndj+IACvdr5op7lTzsiAoNIvAWt7zLS3dUWsggRexmLY6R7N4qSmzfS5NywVCKcwymBxZPTh
l0UMWzMdwXnFrYd5vIMYiNtaykkxpYswV/gjIPVQq63iKIXwnIognxJFtdeqdSH72TWEEHRxPWoe
dlz3zwgNekOnP2gyxknSOHyTUavYdvW2Z9vHZRyvZa9/QCaZ4mm9frK0+TKVuzuw5cn50rlmpl6N
skXjTyHJy2TlDf37T2Itf1NSgEraY62br4VmNY6gPLegGJTM/NBlX7B5AOJ1JYI4HAs7t56muy0e
0FG4HqNoLKOtIdIL3ySUl+7c7YhYjgOHsgorBRiJiBSdivJuFlDNBqdixhU+h5KDW4erCcRgdq10
MWxqzxIgrjUsux8trsdz/RWzC3/FtD4RtFO7QDmydhsfQ3b0kyZFTJJ9Coq5umXS1zbL3HKMES0p
Lm1Nz3hsvqfa5m2l7u3LV1SGYPdeDbkO1+oJHbC9PqvqV8TsPV17hOeMtIPTmq+blgUSXI4JLD3o
Zoui2NpvF21fanD9MndmyFvv7VWmsYooemgdIEWzyhjzXEEIT+1unVU99NhIxOZ2GxvFz+T8mu/W
VxnPyG56rcSsA7kuhIuE7iwgbxmrKuOpnIBMwjOoTmiMF42bDbWzmV8V4xlygUzV0lQuzeLP+be+
by9ZdTcrzzV6vClykZ8qZEfjxMMlxx6q5K6bTmZ8YRbi8RxVX1F3d3qTVi9avW+pIdmN0Lr9ctL7
x+lA0lh+qeQRpyCERszv2qj54HRR84+k/EOlfUoQ0tFAZYLNsKqzET9lymUUkJVUfMlABoizQk+p
3hG0Rvxs5eL2Wunx3QRGX6svqFDY5ehp+8est+WGXnPnpNt9DwXf9AwdEtSaBEaieSolH5HN6oDY
cNYtMsRdPgmxt/4Q4repifb4rRs/6m0ki1+76Tx1z5n6AT41cJB07p00BeFDvQny8Qgi6pPyskn3
0FntaYg4DBExn83WRUJYxO1ZQ/X/XImPW/k8istnbFNbHpsaqWxu+hgs+w+rOAuH9Iu7DzgC/Ijz
Uz/VwGilUM4fUYG32Z/Aj51lobvkChQMGthZ+ioXh3qYgNkMjs/erLnsbiqwME2c0CwCR3Q09V+V
Bfi4R7IZ6cNtXE8zoWqnfrKfdCgJCzICWuyNyLy35a2prjshl2qVOL0t04eZFSQMQdWc+vkV8z2p
DJdlIJ1J3AaTZoRxHYiWjlDCua1wKjhUC4xAEG4FNi5Zjq9LdxL1H+lauyINJJOLbbaBbe1Z6++L
xHTgNTkLOTVeinaV1zfEUL2yv2TL6o4zZacOXGy7eMb8vGP5JKIUV6YPu/mGdKptTF42hRUyOQk3
AT4qjyYpR6GJso3PNKtBAw4FSuWKvUDIWpb6o0iFr8LoLCsdIClOmqDXBS5t9sCKOy0Dg0y/gzXK
Ot2VFXLAwoNefK73B47r3pD5h7ypuryV7UunhvKuQ6gIRf0qo9aaf96LzJv0/1ARkN6dTf9xdn0/
l3AGsyRRNw2Eg/9c8dFQ5EkUqSkxaY6ZsXm/lK5qmnLpZlbH3ELPcmupbY/1Xa9uFYQ0Q5w/QyCx
HNS59AtKL60/6woiAbU0f2plywxw3Js+aXm2wHAfZzapUv4IKfGGsg2MaEGXn3jnJCPaC+adXkrN
3ThlfTjWg3pKF3FxlYnxH/ocmtOc80ytcj63UKddEAGfzfGpb+RTW7EG9yNZQ8S9X0Z/tPSbIVXf
s2F9MjEys0mi7a3u3DQPShzDFNw5GPvGqA1E/VENT6T1QI6LTjLHYUxiYq8DPg/V5luI4gpoTpXy
mzHsY1DpNS5A8rQvt7QVGl/cIwMjjeRY5Vehmq46+KPt8ya+yO13uVAOl4rrWD0mW3XeeuSZSpkn
WVD81NrJIx5qFmsnfS5jcv/2rizrK2gONBlnIl6QDAsiuxQ1rDqPLPYQ3aKzMNcvI0/CgO/vjRsh
kRr48H3Pbooq3G/qlyodI5baQ5mR04ZTHQnp9lFaFn+oiuCYTNOsB3NRhy3OKFM3nnfTeJIGpKx2
BKJSdsD8uekKe97jz2nTnhWw192bvqPZZLpG8xKbvmiQgFrsyD8d6P9J1VE6WsD/mIOmbpmSwfFb
gYYtcTL4c58LYeS+7LVuPufG8tGasZXS2pKK2PSZfHO/FnjVBHu9Zvg7JS25ExVxcg3RT1q1+L2U
85fqLP+VduovpZj/RTq0lqEZ8oEN/Nc916cfdfGl+Jvy7PB/3AyFq2mkz/ow1d+/ND+XZ/7+dn8r
zyDUo9PBhCNPR/Ndc/Zv5Rnlt/eyKA7fGgWYn8ozsvYbHVAR40l0Yk2dusnfqzP8CFoeM02mMIO4
LLCJvyDuQ0/zlwn4O9vehLh/TMyf6qEkQqqBj5hyzaPs3J2GG0jDkIwaJoFtXuXT8U/1Zt50zwAr
6A8OFgUn6QmdDekufshuSFN79RUcXMgW6VdefkfIO8kOdoan/FJ8KSN0sBTUqje7jUAgnHMvcVdf
dyQ/dgpXdnVPP81R4c2h6kx8vbpy0LrFY3xCvi1Yz6mzOV3YnQdPdeCNnqFRRULIBusC2gv7CFEh
XwzUUxcUQe5unuA3oX5qn5KT4kpucRvwlbKnq+S2Ueu3PnXcW4Kcni35ijuGqitcDxBsZpuX4mqE
3U0+GXd60N22a+rqkerup/KWRXPY+qS5QemrnhCSjp2ah/heuOF7cLJuzbUKu4Nz6mUOeVQEMtYT
rlqA90VkwlvA0OuKFhuoSoCW8HVe4nsKCPb6FaJqBPjcy3lbxR/sH5E3uLH/nNmWIwW6m3myF7/p
DuPqt6H+fhmqJ4W8g9sFikuJym6iwffE+/iynkh7Axp4DmJy4RTUbuovfhfhCxX058mVAhzaXvsz
gFFfcXRXORUXw1t8IygiKVju63Dmt5bH6iH198B6mNDrjqAHPyC86RQBiaxqF8HsUMIONnd2kDyz
81N6yk+mr7xJp+IePZlv1ucxbLgO5Ojt6dlJnMUdbcOZPe00XBZfv2si1cebySuCNhT9yk1DFHMe
4rvtgsWSK/qii+uJ3bn6Xf4oXqrv+wdyMZKP5FBjs7vZ6W+i23vIw9+s6xAVT+1L7XXR+oYJiKNF
hlvxJtl9ep4DjpSBBnt49CSv8PMr9iguXu9A2Ce3xf7oybg3Ik5sjHYWYELn78V9fcIex82DzBU/
Ih18ks/LR1A0LiBwLtb0xm8ZX7MPh+pjdVaiKWQj2yTHvKmP0j0zMYi9zC+9jnWCN8fj9+lcvkj3
2VfWD6/MH2DbBBl7zUkNBD+7K544TVzkU3nRr83ZfMyvBiugv+RReqpP6nn4D17DKIP9i6V+wJN+
WupLg4+A3nTSFSlLD/A8tp1u68JTCifbsFuuoXff3sYg8w1WZRm10e6qHrwZZ3SFZ9Cw9uBVXyi4
OaUj2hyI/cVDJ8op7A+Zm/k4JzhU0dDFtLNQcvuIFeYXoQSn2c6/ZZ7hMYsclJIdXOx8w6eAwvNW
mOXjWU1OVYDyO39GGxkatwowXH7QztBnPEQygiTIguwHgnlYmWsoHP/Yv1YvczieQSy/mGjJhFmw
3bUh7TgkKJ35/Cg4hiN8UN2e741h/Jr6elSe1ahwYrd5MV+TqxxJeA1eTObSVb9jQkZJJD/vj9qj
4Q3+fDKu+LEk0XxKLuV5v8X+4Kt3WqA09wjHe7GdOOhFXtcA/Uim93qsB392TFvi+2+Uhp0vr6X9
DWq6h5qVzaHBHTzxhC2M/f0t5/cXlzXJa2MHirGz2ZXLO3lDpJ2WSx7OQU5gNW9dOEJ51/wZHpMt
uYvHGdPJfBxGttBiPgrn5CMzzm2dL7otRpmzO+gWcHHfieEXPDcd+Sqc68vuz+7kwXbyprN1Xzoa
/ypuuz/6pmc+AqwvA2QImHpyoLkUZVxEQrzSqx3NJpG6207H55bX7Wtypyc2ouMIIjm51/ipxxKI
urDx1IAUz1vdwkZR1cXTxeEM7+he7y6O6khn9CUdtMv9wl/sxe6h8OMKy6TifGVP9lvCjjC7RH17
detIc1FDwLMgynkVpuSPXZjDvjFeKasx/bJPPe9OYywS2IEEpnHOrcEHcuNHI4IuZcuBELa8SXpq
XxJ3cn7a+P9ZxqaKv/a8/rFl/gmThCVEQcvWFK+dp193tjJOqgHaw24XVlRJeCa9u/u9azrcAUM5
OcYl5UnQvmdwMFtxBfcJ7og/eRpfZozGB+Q9/c2r7O+1UzvUvOzUiYOZkTTcNihPW8gJmWWI4JV/
LFkOWO7qfjYD8lmfrRkVhtxPPGzimGO9Xy72MW2OTZIfuJzoHXTgvJnf1gPJ7yPzFBOoet8klMde
yRIWP0+nMjrecAh15pjoVLfV7/gqJWh23sCfyeuhKwRIPNimc3yLGfTlmM9DCGSSf0NziYpHlTfq
4HhaTAmZj8mjxVm52ePNO0+KcibL6P5+IzmJApAWgkHqmm7pYjbm5RG/dQVt6xh292Hi7mSmj87N
MLVuDBqbuOITvbhz1obffMmfeX/GFbMVJ/Z0TwxGnyK9J7mVl/FHd8gqTrwfw82cEu7Ll9gzvY5L
2t54LE7rsgC/Ih2QPMWJnb4M5465owa7C+/IQTrL0aOK5wx/kNi5+jWPE3MK1/IRJJAQpEA/K6Bf
Qa7CRHdFb3axXLY359DHOH52jBkEMh5m4ifsHWCv2BhRHWMhID3AamTRRSCC/GMqN57F70luw4fU
3EOFFsFFsrGndCmLcjtHqjT6eOWERAKe3sZsYYB4hWAfUw+BOgavjvZP5nU5bQzHwFWbPHvyiSAO
2gu+WafumKiuHgh3x5M23C1Eo4wJiwSp3wel1ztPKCJwD8ir2rXzRqXCtrjclKiAL+z7WFB64aIR
AH4f5JGLL/hfZB8QyWgAxu9MWC4nlM9joId6OLIrZ27sWaFwJgadhfslHEJUx/zjs1SyvGONJG7u
pe8TEwtF9pmeB9QGve4IEWVDPk32DFbeMSXqC7EpLI+ZTHQRmWIpwSP2+oDCh0ve4dBAcwZv/7R/
SqPjlOqmqH404ZAQgwy2eoP5rQY4tZbMPBx//e4rWN2o98Gs8J00WEKBVXzMVGQfA1RQfCHs/TB2
lrMVQYcOjuUw8hJ40LZCBJ49WOJuSqpLiHaEMI3Gbyph2LocsQr/LoZUZkoftzrZmVszotRQ+AiD
WSUzlpvHiAYsqQfzZXlQb8Q0nnXlStfKPca75WJUpwhJf13ezS5cjFyIerFDjuRTP7PrAFdMG8Ib
r0HMjwVJqA8Wnstyo95PLDGZlDCjo4mVEBOLcEJ3ZjYK1gVptBiYV+2bzvIVH7bAZIuhZ+m2X4Sg
IazhbcXybz4sLMeKNGAl8CzEYJMpDZ+PT7Zsw0c5m0SC/NUhbQtjF7tL3+I+IZYRCEzPchuXZM4p
GeTRZ2Bd8aS8xzbxfYavvkTEOnaeY7VujnSEIZFHzUp1FPLPllun6XkZoHGyj6SMaefMNoa+tuxJ
Ply/hV973/W4lPmSklvMNsUJu3hMvze3Y6i7k8aFlgwD0ZOftx5u7oSG/DkmxW7vqqAjUUldhfjE
Kfy869f6rnrYfqzhkSjg7+BlpCt9SORgqceBxMusm4W7+plTiYdxTlBckxMN6NwHW+82JxpBp+KU
nJqg3C6oDaV3QPOuw3X4QU/IpvoS0PFxSIJgCb7QsAqykGvxqQM54Lh8JpidukvQOaudobMz22hU
kyU1QesjkkoGRXJLnpNzpMjsyunJio60S+B8Qrn2+OOPtvhdcBLODJbTekfe0no8IH+7Trf1gsW1
b7ojkjhWMJKorXQ+7IG3l9H3ybw4UmLHurWhEuDORspeOGLUnrVb/EzJeuQL8cl46fQXauv6hUTM
S8HP2FVAHcXRAl1xOAXYGcOCIoanP88Ek2g8x1HzwvgyUShv3E2cQuqzfL8ImFfb2YsayWRwymf1
u/ms3mcBw8Nr86eEy9Ffsx+QUM/6PcUjr/QpLWZ4J9FwdpIH2qNeH1YBWyRp5pGHSruteUkgeB33
WZEpUrPm7rlIp7Tpq7poHo1hQSalBXzD7pzBvic3/YLqb4O7l1dcskvScK5B9TpY/NYjzQvxq1G7
ELO8LLI+a5qNc9vwSX6K6Q0yT/iieebF5HzH44U07qO6pqHXwEymsuQ20XEOs96fm8Ubgpz7oq5n
4TPpKRNQGC5xiO+YnTxTypWjDBBEkPqNU7v5Kz517reVhxh/W9zFX70vgJMICr1t2iYrkWs0HMNT
bd3WmV2D2zJ3R/61uUcaCqrQVt+zRqB/fARAvQoqO2cujpeiiySeD5ud725YVY1vVOmR8nW2BrM0
Lkf+VkVZ1HspVrj++rb5vRfzcUd2i5zQyvGr4xNK3l9m2Zp8EldhWwDdQuFB9nUf4RsuA48UsIN2
8r18LG9bEqh+w+Z2pHUkQYS1mDndhhxEr4bHbCesJ37uVS7oOj5L9CVe0xIb2HN4cMxd58voKGy0
XLxzLJqWT29Ju4+kO/OPZPuY3Ptpd17e8uDIZ4/hOo4g+HFxOUDi2KJbR/woEKN0ez7B+rV7tuzj
oiaHvwlAMgOdE5DIzjkIyHxPYt/hndkXDeI/JBYy6SOrE865w6bGYRR3WLSv2FNpnx33waBzDA1q
b+RiJ3fnQnD6IMgf6SAKDKS6uWf63XND8LeiMkCQ6l2wCnoUr2T7ddY7jRtQQ+vEPHruIsaLTYke
xYfdR/yIoGyy99LECMwQhVabjTQ46i9jkB5h2DtGmSMAQZm04DIjA/U2kDEKPtYYXu4t7C0kLja/
wAWTSPlphNPmLY+OHNs0GFDZ5gSiuis3g5KQ1/7gqM0OcxwXBbKKf59/g1P8p8dYZLF/PcbSj86q
rWmlK0kqmWaFwDOFJfZ17zt5ioceycYeUisOBwAegEFmRaOTWhCVI2JaQQREa4ytDt0lEpXdTcLy
/si31kg69oUAEV12BYlaEpmpvd/FL/E1vvYX666P0LaP4M1Q4bDIWAeHGhNJ9XLSqBkNH8rnzaM9
HsXke4ujE7GB+R+FmrA6DdfSx6Q2rPkfaPqxaVzHsx4dEXHyzaf5OLZxhfPH9eNq3xtsQlUwvIDI
uRuu+dPw49gGpOdjf0ORHo01LZTshi1geDDOq/1tZnHjsvoeqixb4w92rxy3Z5bbSHTQQhgAOz+G
q0AIRunYwVQY4C555rGvYEJ0FoiGkmue9DeJxJf6kduOBG06PgwehSWKdMeWsnOwXEhR+XyHyomz
+SUfkbvDkbT6x6YEHMpfXMIErzlytPhh9Y/sRqPQQNZsyx9298gNjvKd7LX+QCA7BoK9NBAC3adP
9347qFGSFHaEKZ4IHUlPZXemd3iqlYdBZ7nbDaWsmYg+0n1iyzSoIOSo4FIggjvxxK0TBkAGePMH
4WFnoSne6uG3yVFfY9eeQzbmYCNeKh6Lg3NW5ufkSmawkv/0/pFHQvUkQzxybE4L3APtAkcb76z7
9ip+zB8quNYiqV5+XVjeRxCBRZc4TkUS1jrIHmRMwd495uTC1z1HrTPwH/8FSoAzRb1Nk5MYUT6s
upOe+iOAhMfRlsM1a3bhOZKY2yzAuyNFnMh/jhRP8TqU77ArP5UepFPnSAxXBm6K2FqJJS1R40jp
WtIyKjkkda1yOQ4lBusxf49cxLELbl+35H5xV2LSUXKoCDPg68ln//1qlbR/tVoPFuJPRaeqaLWi
TE3jGv+Q7nClamzKEEe+9yI+7k9YZaII4e/ukciahMYjtZT8+l64W6gyj69alD3h1H6mqvawf0M0
/W55g1/gKyF7vGeeYI376R0Wad6RPcT38BWfaJSdpUA57W8N9U10IJzdk6lybn4W6SSG44UDNGkM
R+NoJiXmEOf34XZXkmvo9/3ZeNlP1PfcIWLT9IpTwxTJLhimccS8vrI5Evpd8YYvGvPKo2cayffy
63iqLuxCJLQye1nsTxQ5O0oTejhE1oOZuMs3FMe6qPMRyzxbd2VEfCeKUz6n8qbcybfhbEQcvb3j
gJ8HVvj+CP7b2jrHB/3dbfB/hnOgZejAyon//7pj40IaaODDPX8pfuDHUH35tUXzx+//0aJRpN9M
WnAWzoCyaQGU/TuC9vgJTDhZBON8AGEpBf2BoFWM3+CFGAgoa9DhYMkxwf8A0B4/wuJPNenngaPl
Df9Ki+ZPLUKD5oymHhhaE5sHRUOB+deVJIvW3gha2Twk1RuCTqvYozQxuHD3nLWsvaan1Y7ctlES
Uihy1DRWfxq5f1by+nUN/79X8KcCMmDBQrF6rgABQXqmKP6jydHAJlmuW6TBvjK7h2z6XOkjDvES
AKDvf30K//8hwP8r/cv/gRMdiqWIRgaF/H8905++1MnPk/sfv/P77DaAc9NGpIyp6wp8T4s5/HsD
0jB/MzQJKQGaibLK3z/NbtS+ERngPyDgigaG/B+zW/oNjqdOCxLRA0WnGfmXZvexuH7qgP+tmoqC
y6/TeokTlQmTcWqW108zRuTunIxdMPYxcnQJKmk5mAtP0zMaMzv4n1YEL9nUoB6mJEOLzFLBlSSH
aAfCpm635ZyUqqYiAaw/A6yX7BknqFNnttWXPonnKBPiype0ffRWUTUA4gx6uCJ1g9u6tlJ7GNTG
zgvtRW+yb11pUExN5PZWFhOaXIVFL9hagJ+KUAkhf2R+2yFWYxu9vnzdllEE7IWULErb4qnuQN71
00yeI8vWqdVn1TO7tkeB15LJ+ysVhVOxyVE00kQJwWFTf7AKkBKr0ejg9OTpwGm3SM+JlASWvQGo
tyBrIcVs71ZFEojIX5Qh427Pc/tRyK0RRVEV7p+MaVhmrQhbZun2Azrk5Fu9wSHDRFG0FlHLkoeD
M1jkdGvwPsfsrn0TRGnEDLBrbfrRXI4+HcAyYw5mFcLbJoIr0ySq/YBanpNyMyHnmBNpspFNDsiN
x1LVUi9Fum7ZJ4ub6NA0nZKlDFHpWJE82jnXjW31GTtg49HEsinQm2W/avI2u8LYg0PJhsUv8GD3
TXMeTkB9w1qXP5lrkXrSkJKvq9PgtKNIHy1WUWBTVQopOEXIdtEXhj+tOwXOZX1Ouzww1w0mblNQ
0FT76zsoGNHqFKulWUCcb0XkdTUDxQAoCyT9eYcKpy95HG1GwoF80iiFmSPw0xaztW4GllmbaxJ2
0C4rXZnsKlv6y4SBBjTZ8V2SlmPaWFqfB2UkAYNdd0pWgqS6N5CIYrH9MENrfZrnChGkZDJgP0IA
t0tljMFIo4lcLiuH3zXrP0zTMAXGvtDvFvQqtCq5/PjfG0b/5wZI9t5/HSAvX9ox/VL+kxjJr/0e
I03xN+gpMnYIsF6AgxxsmD9ipPUbxkewav4g1xDt/p4BiL8huQqiAu6yBv344L38LQMQf8NLWJcs
cgNdkhVR+2sx8thg/4ES+j1G6oTwP239A/C1Yu46IZBxqXSUoQWjDUy5LrKobjn3tGv6WjNt1E16
XUkh7KlaLt3aRto8tGDC0cMDvvkq4a43VOur3iSfNs77E06qSD5vAz2a6UHuoVnMUvUWV/uzIG+f
0n15HqW8dmZrd3cRBLA6trqTDMCkByW9NXESrQKsdyyLfWu0bhPgJNsyigDNbQqUBgT4dhv8Rdi+
qCkaSXXDOQoCyd72gEGn1tnLNysHYdlkl3jePpejFLYozSHp+CwPuuUo0Lkd3RRDnUU25vNj3c+P
Cd6Z6aB/W0f1dROzHxMymRAGsDyS5Y9AyMMJ3tA0ml/LTsDZdMsRVFyR1piMu9ws3QEEQdOmTyuh
2B5M3R5mBMwBVLtNCtynlJ4T7NPcTet/DMryWDYxDfPGq7HptgW0wFb86s0dyFxTNdfNonKZpSPq
ljUnKznV/a2bbyKQQgI8VcYsS763mGkA2dpdwI1B12bIIAk7WlM7rZ6O82052grvYffSo0bQcLRy
ecetPph7Q7tFv1lCIUU6CqiCaKQvBbJ2Vma9os68IMlOW8hA7zUTTQ+hGMvdwaF627aBwtDHMNkK
muri+IyY/oJBnzxTvkkaJejgwQTZlK2XVBuzsBuKQJwhpW7WNN/tSa99X80usXPlW7p2Zkj8Fbxk
VYQQaj4V4JmqTive/1/2zmO3ciVL169yccfNAoMuyOl28ikvpfaESKWhDXoT5NP3R2VVHWkrW8Lp
xgV6cCcFVNU5is1gcMUyvwlaCPiV1SUKoCYdpqkutqnMqZlwyTt2Mh+OZJd5v+Ks3A7pFPzWRvpb
Nc3/JCH83xjJiB7/dQxbfYubb8lb+3T+hd/RyyUQWZbAvBw84VLB/Dt68f9AepUw/IgUHlIff2V4
Fq4tsPG40n0T7znUHv4dvYCYEQKpWwReLIvjufhb0QuW4avgJW2KIwyaCK+oeQhBOfU20XMN1+Zo
TAB7Yr/fIUP7q1Rp8i0lyzxXBurNeZrLI3sYZgDGofrhxDieZ6mm9I+DeW/FiASYU4jvhT06J692
8Q+ljXPAiH75cbj4UuIh9bFQWQ9+XFWMBo1Fcsdq7ntUcvvgNAD0r7d52YM90kn4zXDqAbxzN6j1
XOVQcCr0LhGyAL8D5W/vwjK6IsF79hI0otGZs2/DaZ77dVaNzoNA93VtRI7xZDdJm6yaxhXIYmZO
jl59UMkHKyKRbeVgHE2yS9CWSwwQ3qnnGXLVRWEA8ciWt9PsMmgP03HdelmCYiacTwdcdnnhIvnt
rBsph5+5X3XOSpgO7C3LG6dfwgaRD/1EkeAOweTtp6YLVsow08+ArC+6KH9dUb/fMhDHxb+QBagd
3m4kVnJ5akB43NSAx4XCxR638EkHiB0sHnNGeDGoH6ISR0M+bO12XyjA0vFNPSA0Yka7Ut6GDGXl
LqmgG6X6pM577FfhCfE/J227DrNk4wvcLR3/2CmN345R/6Wa3HIG3/16e6HDOsuFvhTzr7tVc511
ZZS2/PpsSDYRxQA6YElx9PFpW/7K4Sp4PAa0Eii8/JfD+KonJiR5uQLvu5FTAZzQ5ZUW4XWv0B1U
+1mOzPHrpPykBWe9TR54MxyFxezJ5fFM17OX6v7VqhEes2nldTQwi1ptK0eZ56OaFv5fYupvrpXa
lAoOKmuBiMprRxFIVk1qxt+rUqlzN5nK8xzfYZCLJhh4OLTGuZla6WNai+w+npBFqxEQONLe5DLb
8CPnk/aDtTT232wbD0BsQ43Ht0DJ+gcPQFiZ3SnKmg0sXr1p7BG4XzagG40SCowor9w1iGes5yEE
GmD2+S6ZbL45s5LrUvj6xG1jgBYG+vAaGBxUpqrFUNLINmp0ae0imeF6Ldo73bBWC4lfAde9EKUx
Xo7oVx5hSXfTzVNxmaVRsekh533ygATut8/n4qlF5EaWwVlUE5bnf/WC3MFAWKmH2JUOTnNsNdA4
sfmBDO38gtPPjGX+TPn0XdRjRZxhEWqCkyB98+C45zj4QaFlxapp7qYavt3Uj9YmM04xBLc/I1q8
O4CsBjvalgL1fljgBxdAmWVm0zpNvXFND4FZt9uBw0fN2kkM1F5txluTQub5inTPhymX6F8ff3Yv
QfzNAaKOJizxtCbHCHeztxvch0YDcTeqN5EXREd5qUAq9RhE5HIO0f91Gb9MFrCGopGrvq6DdWnX
RBpXYtfdN3hba+QuzSFgXCaRS7G7O8Rupq2TxgG2dh26brFDNZ/hNG3jwETNGAPXKzwUzlvEGaLc
dO+Uvnb8FAUTWLtXqshqpENddzsOQXTTpoZ/N8Q9yI2wQlslbeA1UwBuXR1PatV1fnkv4MLS7+Mj
GF0mKkbqneguLx+SGJKYKCumO5JXpzMMAF627/9BsnVZ/Sxuu+bnz+7iW3Vo/fu/MOf6uIW8nqqm
b1+Xjcs//zvlsgH1c5ghD9GS/Wd/7HfBaFv/+K1Y5gvE3QNvcQH5V8vY/YcXoABGU29pHMtF9/Ff
BeMLSYACDzqIL8XSivsbqP7DkG/xIfm+YxJPhEV/+NDtpQycQbQhFrhqmJtmlQcj7GEzzSAqD37e
3zbuMGC83ojzoMITaeRWQiHAEc0zgtswyWTTWmhNOdV9KvRYrzvD776Vrld9RaIAllfdC8lwP+2q
Zi2HJC52BU4Rzu7j7/bguuQpENQl6rNfrk9qcRD3m0qOpdkYYu2KCSxL0gCeaDGOTWen5ksE9qgY
vKX9099f1qbxKfkP2yFnfRstAl25hZ0HYj3hoz06ISLg88oy1eWs59NqGC7Gxms/uQIOcuSXR329
5tIkfXUFaCQb7apb1jSZRoeVC2MAp6O6tvYfP5y1/KVXsfBlJXbTsSw6GvR1D2Kh2cCGN6rUWifk
7Fx4JYIKlHXZ0nAtBuOumwLnTMWLo0nZ1/AMDbqQeu4B9Ogk8s4Mo0QGyTVHOM6ZhfZ6FdsM98ak
B8RSWuKb6SrY6tomnV6FeVBeVXaLanolhizffPwwL23ow6cRZDQI0Pg0qWm2vN030ReOVZTpvIb4
P+fruGLIg1orGoEBSk96S28SundY9FJvpSIDp0dcz19xiJDJ0Ti64LvHQVyEYTGPu0b0mmiLqt/P
2Jn4YrLJgyxvSCOsNnnvlP1K5BVuKOLlEa3laeHmZig7Vwiez33OdvhIW4BDW3ZpXPYriMYZWAyb
6BQIniK9sGxtu+xysux3jZUF6PaX1zAaI4BE0w+Zwjt+ZK7sysbad4iV83NKSyr6mdBRnrq2X9LM
0L2GDN6XxkbMs/7l6CoaUQWjlQ4P2yGbnLvA/pVVyWysRiU6n9THAHQ2WKFTryt7CDXOuaOTnrdx
o/njKI11a9xEdL5BttoDue7YdHag3VliC7sp5r1OtC43mYWfyS0tg9M6SvU2FWgbno4FdhHCm5FE
Kxg4VCtVK/1YuLJMcAewFDdn1N/kTT/fpChY38VpGUO2EegXXeF5R++lC3N1Qx5WnqDdMQ07d27H
+Qe95FZsLaM0vkc5na5rTV8rWrmjkQBYHNrppsRjO1ojOBpwrNsujI48qKkuIi1pk60nlP7x4upc
aaz7vhHDxsdf7AT9OrD0KkoQxsfcY961iZ6sXVt03Lsx1dMqaYdygoUr3Ww9Gu54Z4VTc4pJiFJH
/FscEEiM1rxopc0jjE63vaVqw7GhDSPrVxzqYFwRie2fZeK6YANTyyb7zIb+G8O+8aES5QieN+E9
51GtgNmlpQlsiiQeox606TZ6GOrmTPHSMKJRKp+2YVyN4VFWm0A5/MbD7qIv66/tEp5x4EWzxVuC
treE7/ElkhdLUC9bi/juL6E+XIJ+u4R/abvd7X+oyaX2QZhtPQdGsK2iytvqyEzEykOkA59g9BdR
I27NgNzGy4I7xBnmzzJ88S78eXKRIJIelbjDB71kyK/C38j8c4xltKiry0t8Xn74SF6ic0WxWvbJ
ue4b7iTL+lX1AKGDrt3MdBMdFyJuGA03WN0c10xCPw4uB1WH5fKbFpYdQ1/f4zo9CJR/bUzSSp7Y
enl4P0OdDPIve+K+7E/eGbFAiIttm5YNfPkN/z/1+r94CL96He+kr778HP/P/idKt8WP1wnYy7/1
OwMzOC3/IMWiM09/SdK7J/b/TsGE5zLPR+rN8wMHRT+L4/Yv3SsrYDYPsxLdWyG5AsVfOZjhWv/w
Fi2sgLkbVdH/bG6PHqhwbIvSm79FzUpS+PZQW6Yup6FIu6dcan+HFjTaHujRrqqiMtaG11lfvbYr
CPXogXMDJfIG4br4G7JzixxFkH2W17z9yJbf4yF9R1rokdsg13ZQ9CVzHIqxTZwnoQb/bETn+nS2
Ed/UXOOfXMxvvx2WIiuWdIHINgK20TxIoXBpmkyUINN9FR756mQmuPl0FXya9fjyavT+cnQCXh2Q
q98pzGsBxz+uKaijWZjczTlIoTo3mArtsyY+J+DjFj7UQjk1PklKxdtq9p/P9mqdg6zUlcMw9tGU
7hd6VgGyGCuTk28LL6765ImWs/gqu3m/1EHhXFMo5DaCVPuF5wNzEJRbuDI3yfp7vTlegJkeSK+P
d/Elu/0rP3QhGwvMtwGP0BygiggOtjG3ELlp0tR67ukBoVdU+Nh6pY1TIUmPVvORNJsKcpMaXCbS
lYFdj1eW0WYQ0gzWVuT67drTRgTo1i57EPpWwWRjcBsPZIqscHwKWjOzaW6MysK5dcxBYscw+1ex
kWWXtlzgK/NY+s9+N0I2ayutXYY5QhWbOYmMetVUrvcUqsE7npFjoLVIF3XGoC4AiJnMA9g6PiAy
qpC0/ciY2t7a5loKulntAsS32+5Hi0a5Q1mOOOdW+2lIC5Js+67SJjJk/ZhPIFyIL3d68kS16lHR
cI6LOclwc7Q8FJLs0cW3PgntOViripIdGZIeG9Oo7LMA2HXboh7aFWl7ZtcCJCVuYORYQQdSpzOc
HiaCMmvyrSIi0VdeMpM8tpN1MaYBj5zoVJVnswqtdk2Tt8k3UY+gwkQTO/3khC0H6OBlLxGSOhVV
UB+gx9sQFcRBkLiqmZ9jgdRDI4r5HGdT45O252HgYQKKkzw3qMdKixbg21UmW5Igm6GJIFQFISQm
yUkkZM2gocvy8fF993W+rEWMW/THKcztg6CrZJzSZs/FszkSA1msYmo/DKIwV3Vr5jk2p7W6TXSc
3HldEP7Mq7SxEMLys30vQwzBPv49f3h0psAgwWhSUmstDYTXiU3bNBEheeLRi8jbucIYd6HoquNm
kvMnksVv49/S1uIS5DUGjpAA1pZ5zuulYj9MI6sv1BPRMd9lCUp+PaqJeNUk0doJQ0iUnnZWkVkG
5y2SH/d/50mX5ZeFTVQslr6HcA9C/jzRSxFC2U9RiiXhGPhY6+kB0l7mxp+E4Len9mUpJM3IBaA4
u3RYDp7UHyc/Rl/QeaqT3kYGkMaDP9SfET3fBt/fqyxHluuLsdq7yVAbITUnmXs/lXUM8VZ6zQVq
3PQLEenCJtIxHj/ewLfdDtYj5RA+rQ5Jv8OyXwr3VzlwFXR9EI6y24cVqi6ehbJW73jjrktxEY5R
Avxq17r71njl/Ml+/jaK/SsOsDYnBvwjMhgBoC/0Qt+ena7yczWUrk0RkWbPzK99ODJunDLH7poB
0uPAfU1R6/X+qij6CAlxPy2QNfSTCqbiHNs1QjE1+iulkKrZoehXPlu1YTB28rs0xsNZxNlJb3Uz
t2YaFs+awSTUtSqt0YzGduWHmzcT5A2/aKILJzTik7F1SBsiQaw+oouW/pijOoQRRh8X9IM07OYo
nugMbaehY9OS1I7oS3AnbYV0AADM9qgfqjBP66MkiCUCDI0RfmH7QvQi6jjzd9gQ5sGdGqRzYdU5
8C80gpGemgsQQQAtbGOstk7Qix+pPRfodiklh5PCHkpgWaXuLscyrTIcs0cXHWVzcnGe7CcBkZLE
8EE7lX9fxhH/cNpbebnOlBnR1Peq/BhchWEj9m0LfezKKIGD6oeBc1GGrUbcKYpwYolLS84XvR/O
6bGNY7J1FVfYgx3nQpneLkzc4ZKPYMjXoSfy7Lh2mvhUY9fdcDvNaYzSgK1cvr4W8VBfxDSP7cps
wo02q9HFcqsNg1VgRYpXZuGpdBUUCfNOP63D5ki2FdJphq1FhyWZk0WQggokiJSDuOE2ln70q5Vl
Fq0QMOG+d2rRbIOYGp4Q4wFUSU1VjyjE++a4sgyr6zaJm2lMGUdiTxY60cPsRf5NlikmvXFhge5z
+8hGtYwocze70figSnOC2ikb/JKjoEEHowwQVSxp2ehVhxLs4zC3JdTFNkD8I53pmJt5DwZQatAu
m8SLrWQ15lYen4kqwtan8EIcZPM4SIfNLBcTUybgqj9KPRU/9HVQPzbzHH3PpiDCGtdOa9wKnSzc
Znlb+tuhH40fg9YZAhUIXxZbMymD+7mx4l9apejMhrXNNgUaX0vmqxVqmtjExg8gkxyxcnWP6SDa
/dmVIZ2uX88jH7YYGzlvewwLjiK7nR88p+uQJ+n6kngtsFVdV6aFvEJnI684odYSoG7kY7Q1Ia3/
MGJcd6opYBF+l+WYoNoWWMwrplFgW2kiwW67ZF6t13jOzi7nOr3LY9wt9uRvfvIjI93ykbKO4suo
L4x7t20FF6U5ZeN5YVlpem4Gre7OEncc9cpvpxSh3ikwzyKjKdRKaktnOxUgRrqdu7BK10WbjncR
dqvpNujwT1Wj6d8HYRs8VdieM6cTXva1bAIOaGbXMMisOTRu6tQH6uJ3Zn6ZTEK0664o/GuE492f
wvGCX3baicdWhSnquuD4rJPGWLAxwGW89DgagZkwtApS9GlzZPUb0FrXgj8JZTsqNCOYUiOjlgNy
WX68rrdAuWHvBaNTXbpR0144OioyNhA3WvLBvP4hQfi529R38zvD7BG6stvB2xLIhmu7QdO1RvVQ
rhV9n2sXKduHAf+Hu2m2Swg4kl6E0frpPu5GtCq6OIAFJ70yvh14WWge5z4iYL4ZehvXzQAJTT3y
/tgAWiHIINpZq2nA1mTVFwNN+2hw2u/DqIG0Bv5govGQufK5yqYC8ks9GQ6nYc5zTJTb9hfTfzCw
XTaFmAIa+UXtGd1t4gxOvK7yabwKReG0K8LFrNeZi2B53MdWucrwDihR+BXttV1OcbyWSOxhwOfm
tbMqjCH6gfgw0l3aLmSwjpuebD3qIhNYGdHrqnYJaZvRM0y0BTOq1iwAtWGozOupKk1Yjnms1fQF
r1Y0HkUqUZkUKgjQj6RDduyOJJvngdItebElQGJlmQzgf8RUIZtC2mWz9W0++HVYpxVc1VwDCCh0
6T16GnXD1YhE32VN5pFsla3AlRlZPkP0S4r8Kcss596VLtzF1mjybFfnYpo3dVIET12Y5O0WtWeH
Xl0aDNBscgdZxMnsPb49bcxExUiVl0hgGoAzWk1jNUIOGvmJOuryFbj7eNgghNnpDdKZEwFOteDk
JH1lPPj6NEBFVsfIuXGNj6epPVXFdqys9H5K+bvbwpbGD8TfSCfwUVHd2uuVxcwvGpGRrkt/7jaO
1Qn40fgLgsMrPRCwqFgyJjVVoTBu9Poet44qN8+ZG9RPujDmaeW7kzoZadVPq9BuGmuXx7LyT+wS
zeTHIUiZXJtacKgL+g40pCsZw9tk8gLzJPKVt6LRtkjVGKiurb1h8m4cI4u+q0JTZ5GWIJOYVslN
kenkLnNNSAdREjbndFIqdz31/ZL4zQq4Tko+pldOs2Du5jijh2wZKUiHwW0v7SwvEz4rIX/RIZkZ
1Duh3FuZ0QIV65r52xA53bwDoqBvUzca7n09VDCBlxnuprLq6FImjvcDqVvQxnYkbAhstRLX2YIN
bOcQ22I7mna+ERIDEfiv0XPofE9trKijfIxiX9+ZasT0vI/wXVm5bTCgtjlOWNJaVoN3elQb0/Fs
Df5+KlMKQMfMxrs8qRMTz4fQRaINTXUEscxhuhq9wv0euZ4H6SdcpManfGyf035qL7ui9LDcHpIc
Mno5hM+61hNb5uoapLgshk1RTDVaKW0T/TBk3v3oEDyOsWET2S/SZshieepsu/K6ACyUr8s69Itd
S93z2I5Gw9U6y9Q96iypc8APYAXxiPfkhatQ5N+6/guGnsh03vt+BYZx7iNc7Tp/qW49y77xVRl8
ZzAobhO/x3u1xWoJvUGn5XwkOtpnTpHcj/GoAErIqb1pcX8CKBqaJYonQR3vu7jInlIcCTiVmadw
re7T72qwJMGr7FHWLro+vQK6UVfbmmZrtivngmoriofgUaRmd2UrrWMGLE7qrBNt6xMVt+P5bCUP
gVuXl2URJQ9t4QtnNZZoTe9kyZW5QtLV2dPwxfMEE/Ig3hXm2N9MhS9j3GkNI1wpbYyofIY+0SDi
W4lXDIN0sNN103VrGz/wC6t3IeorR4xqW+sML+GoI1QlIgm9lS/s/Is3GG196rS1hUDLHGlaPLpK
uy0nV3fHsYEhuJpSMGOOF17M8ChiwChVd2vVBVmki3uLoRLUvqIQk2dIBul+KIeei1ooDZ0RXeJw
1eWefnT4VrO1bdUl3R1NFLbSKT1nBGneZnMnfGALKWCqys2TDtveaDI3nmZMhfdNlO/C5kWEF0Xp
8NIqM/WtMkvPxEF6sKGsBbmPbfYcsgXxGNb6OUcXm4aHGi2N7GfQJ0V/FApb4bCE8qRN1mCgLJwP
ffAYFzWSR07QXWQiibq1w7AlXwWZMVj7KGr9TZm0HnYwqOUj32zW8S7U1jjeZc1coR5SlgaUaL/J
Lw2HHAMMmJMeL7EFC/q+worI7coR8Y4U06t0qJdWTtY15VFv1Qvib5w9FFiqBrRDGItx3pnGJJ+L
acqvut5OCFNc7ycGSBmiCSXVNZOnVp8iee/fh6HbRRgkqbba9HOROGfWaIcKkm6VVhidVLKv2+vO
LJj9oKToRDvGmjSQMlUSq8RYhd+TrDeQUiCVv2TgkcHPbvq0PbY62V5ieGeh32YROleRY9KzKeqq
QLnNmax5OxlNHG/i2YOvYnVTe0VPbDB3MjSzs6adxFdYKsF3syIkrEFcmQp9TpEhmgZgieu1leB8
x1zZCKA4RV+hQZ4NF1HscjWEbVLwR705uazBW6+McC4g/RdM4tcM+qtp4/nU4SvMVozLrjNn9F3w
OjO5TfyBocoY5yQB1F+0qrCuAV6djqswyD3qmqoFk4JRHO+hmpxiL5o+/hZGJmBySji4+kOd3vhR
Py92uQkhs6N8uaqBbaL7NUx2skYXVP4MutBBQ7wo0kcKv/CSVCZDksCqmmMnLZB36BsQYjlRi1gc
2eZzUEbTMVCM7AYfggXyAiVqBWTJu+FQ+M9eJs+BzW3M4sbRnLJViiriPUVsPq3DsRnGMy7k/ptV
WLi+u8BEL/3GaJHdD2MDFaoKiIxFSAsvpg4IIQIZGFiheBCPUbSxTGxyo1Yk8N7RVEWFdFgeTHt5
G5+qvrcu/TCW5Vls0J7Hkl7LrwZ9vmAVUiCbbIMbn0aGxyEjAJU/emTf2bwqcWvC/piU6JMXQH4I
pgG2DrE7PMY0UJ4tsK2k0JSwLoyWaDqNQQk9AM7n7GV2gq3TYJXFHZqyAip2nCq9jlObXcXDO7xW
AS7nXgUVD7HaQJ61QYT6edg16npOzPyWolTtTWc05Sr0cuOxMLFZY4abNQ/U5vGDUVbF3q2d/nk0
8/FhCDsbKQGK4/Mqz6ryavD7IWIrPQPE1iCs/tJmqItj+aCeJz6ccUVi4D4Nk+yZ6Iaxh+zF0OkE
mewgap8j3Rbfp1AG4Sk9jtA8Mw3LHuEFOg5qLEGafeVHNI8Y4Xi3qa70jRtNBCJsiYbzzDZKMnU5
BfRMXVl/6bvE/ybDqbwGlqZ5Myr2EdFuROKdxDKJkU+OUD3ECgBeVTnamnnrPH0vh+TZjAgBmzC3
07OeRjc5QuEjMpUSUcBnoYK8mjq7RUytnd37pupp5SZlFOw6YWIXwEwHbFdoWhLlmvhFCLmcTDj5
2RhR5sd2+7WlP8SIYYxK58JLYk8cdZkVd+cM7mW1zdKMttuoA/2Y4pBu3Futr9DLZAehIkxzq85i
y2NqWPND5dYHZnYjdVOR/StvbE8GZQ/WYzTHArp4A5BgJf2x8LYiK4ZfAAdsZ5eaZYFwsiETVIPi
dkYoCcjpeOKGTkjDj87uAuMs7x2fMdRVxKYdu1FRNScRYI3+uKy7HHHsZFzgAk1TnLrQl8SxiVI/
7yACErKLa6/oV3Opw4pkyQdPScXM3WfDmnBxvEfzfydmR3eQnuwZqnpt2wVZjTaL06h2gmw/G0Xd
rFPlTCieeVGTnCR+rfuTSAkFGToNw+yW9kPhPCSTSzeevcB+hVcix11uLC87nLtFYz614itsGbN2
rYMaSJA21XBX4TjzlRJJN4D15vwhxsqNPM/kwXZhRZUTpOQ+60HRmdxkIH8vcrh/jJDntkYPJta5
2ATRxLAiJ/FbEouyvM3iLn0cOFHpuvdkytglczO+hCop22NEeSm1w2YELiPq3kHmRyTTfeEKGv+a
psx1ysASarhR1Y8iX+iFeBPI6kwGwVJi2plyzyxQfmin4YLw1ccNcFyPg1veMd43MZPrFfL6/7EA
1t1K9fZT73nlzypIpnyVmIn94+Om47tWKo5NyA57wEkY+AAHf9v4C1VW0l7ELiBRiTgvUy0e6TJm
nzQY/7gKOtj0ZM2lSb20Wl+1NgGn1FM3T8FTknvoQk2Rv4Vv88mjvOvXLo/C6AqmNl3UQBx0hbF2
oAlEv/hJ9xIBCt8Oj0u30eAG4IKmPTCVj7fuXb+W9UjFLdoqsC/YwLcPpWXSdf6YhE9z0M6A58YK
bGdiXtBmLXbhYD3EfjLtDD2nn8w43j+oBYCLgQIpM3vpLDOHV7uJ3reTeF1W7AOJoUoyheh3kMis
GzWHOAD13fXHD/p2hrE0ppFKt+HEYgfrL7ZVb9drkcWXI3XhPg+qasOLRNSFMLqpfO+ziefHSwGI
e7uULN1ximybDooyyjOr5Gb14g5XkNioPpFDfXcmQQgsOEtcNFCG9w9PvjF0pPcyKvZdOUCJYA55
OeFUdPd39046EvQz2DRWEf7Bu6Lb1IV6zou9aRAVYkpSitH4uaffu/54pT89z+uVDr4xrevADcyi
2Bt+1OGUMAUbO6h+fbzIu6O3wCpMb5kWMqKwD63p6xHEDBSwYp+PUbZrSr+4jCKrfprq1v4y+rNx
8vF6L9DwN4OJhWkuBaR13MoCZiNvD0SLC3DTzXW7n8bSeIqMqgAImhnurcIdedN5Kba6OroL805f
mW2kd3gO1nQqy8a7nr0OGa9wxKHPgaD98S97f1L5/HBIDkCScKu8zCFffYQCk7Kh4qvbuwToo1Yw
Wetb1ziZq/77xyv94cW++DXCGFnI+N7BEWqYjnAz63rfjQ2KZaWVQfWzw0+Cyp+eR3ounzn8Vzrf
y6949TwwMCvYSqrbpzkgunhGfjk38Bhl+P3JSsLiTx28U4Y7y40DBwHt88PASXEox6ht97kxhFvV
l9YxTfzikrIG1d86HAFzzfFFa2TDQ940AGS6sbqYRWv9dIco+iQOHLBL/jl3Wy4Opl9Agg4BD7py
5t4vpnEPhj9FuEwOlEdBnHpHOXkIwC8KLcQzrVoeJzXjDsBwbRXsgOxHV+NQOl+9sKutdemEKQqH
Q6D7bUBzAT+dIJhOCit1mnWG6RBaRnkfHVe49l4YsoAVbyvj0nfHCpKtXeT3ho2XHVZLNGbXmMM5
1xAO5KWRhWL+JFb84WVDCkTUZOFqwfJ7F2ZrXPpi0e9tSvw9OWZ9MXhC7ZzabTcfn94/LBUss1rm
0eCuoGC8PVeorqAnN4fdPncV/FeTXFXJAu5QU+w+XmkJBW+PlU9yAcPQpnmF3v7BsaoMNwIiXMx7
xirb2fAQM60dvc3E+NNLk/Q4Q9b84xXfPRt0MSjeNjnHAqY+xKdrCG9EQMGzgW7E7iQXt2S4SKUx
MTr++0txRv3l6UBSHGLSB98yiryOhj3SCzgUJdm46ycH8XFLhp+8sfffJ4+1JGuSZI0A5x+EArhp
XR9Wfr93wni+NLoyvBKtq9e5AutazgMKb7Wx5P3dk6bC/GrkVBNGErsbM9Hew8cP/pK2vXmt/BqJ
fIlNlYkCT7BcSa8C05SryjSSatin1HeQGCWqHUMw7JhdMrDVwr8J0ymEu9Z4N3KozC0Vt/vQKGXS
+giOUqs1nz7+SX967QtWBsL/koOZB/tjyHakaW8P+743k3NHZeY27t36lP7yZyfsAK1PcFoUBBZx
FgSFlv92gKoovGocsOjVe0N6Ex5nNY05AITIAoAYktMlKi0UP35v6Qc/6Cnb7dwNjhq3ZBSfd2r8
YshGz6vWmujryyEHhWXKtviFrffSS6ScP6WtRo3ZsFHPHv2KBwEh9iFPY/Pu421btuXgRXKupCCr
swFUHB5hSw/hnCe23o9zgY9AOuSbxg+LT8L5AZT4947xbl6IIw735UEYyEsq8UkV074QMfKn+B1/
wXep2tV2pW5i2NLrWnVyFatafJEYal3NvcOOTbrbTq0f7WSn+jOAbs4x9Zf+5DN+lz/xOqEcL3oR
TFWsw09LWE3WJXM67bVwkQ5oBrWN6+ipDvnGMNH9jPr5py13pG3BBQLADMrj7bcTMFlYBvoILJjM
FRKMwQF46+qTwPuHhwIiQ68J9Aqk1sMdbyAEmIlVzXvDM5fuZ9JiwobYQWnOxoXViv/GU5E+QCjH
VDbgAjmICFZvAPUIymk/eqZxalglQ3MfW8a/fVwDQeJFkyog6tpLFvMq7qgqSpQRNdO+nmZeTj4Y
z6rEQvXjVRb5kIOvAlr+Qv0EGcFaC1vs9TLatUa/xi11H6YSr/Pa1Xe+l6FF3jlMdRQNNBSRenUi
ag8sfOuE+5IG5spr7fw8cQv0kjKgBBM9qwvbT/AL8xOy4UCc9RnTx2JMi0+O8PszRZYIS5WOOpJS
oAbf/mBPuVURGkLsqyxaVJCwtS16J/7kM34fY1mFeAcZm0YfqmdvV2kM3+69MBT7FEmAo3Qw8eFo
wnoTdKP9yQO9P74A54iyznLN8EkuP+XVi05NuwtSq3L3vkuzfZKOtR5k410ETq1PGY/bm49f+bs8
hTPLUqbHB0MoOGTDTiLuARaZCAVzto9k5qIvBYnZQ5R8rgX98WQ6qugQff142T9cpJIPhqe0lssE
Cvrb57TcnK5y0xl7gFHWMVGhM75UtafDs5LT/cUYsuiinLKqv4bC1LYMk2P3a2ipOsXd10DhyGE4
jUNqQBv045/2/kgtv2xpZ0CK/E/2zqM7bmRN0/+l93EH3ixmA6ShJ0VRlMgNToqU4H3A/vp5oOqe
ywTZzKOe7Wzq3jqqqkgEAl985jXUHquXHQ2WW7qaGTxL8CNf+bSjbzleCydW+WDfEUqg2reg3nP9
rD7oQKu0QMhEPKeDiiFFpiFIEao187moqW9iK8YJZijCEx/4B6tytHiTXN9AFdfYV7XWg7ComaSQ
4ovzUFWNXynyW09JJqM99DVzm7pZevX5hr4/0gAjLZQGKNJdnna1oe1Uz27mzgifkf0uNmpMfDME
W9q2jPb4OnaPn6/3wQt0FQXgPW+J/3nXFtCE0if1WBw4Y6SI3GvXMeC6EzHh/SqYpYFt5ZCYNle7
fnyAmfzVWiOt6mCZ86ubGO1GafNTl9k68FAAW1SBfJy0EV1l/b4YIGkVsCbzUAX2NYHJurSjGQdR
szT3f7dpugprhQJi8fAir12kWd7GnUKn2VqRpx5y6dSXiDdggBCGwe3nq2jrXVuW4fRR6RHm6OOt
wputCjBiHWdhjoe82naNk8Y3sztr416oo347WSH+SA6CRp7WWPmNUJrp3C0DbAddszcbT9CRB5Ev
NaxWVV14lDmFDgImcvejqybVHgmiFvOeAQj9RpRq/8WdHfexUYRKsonchUZNqxSnWoXrM/7nuTjb
fDGqiuzsKpzlPWRmetps36BuxZCV2wlBgws5G7dABcITwePDXfz3asbqiwIg6QaFy2qdVCFHSonv
iY1G1ecv693hW97VchUtShCEi9UJJ9+Qam7YOZ6XqfCzTO/8wK0XW5f+19+uRPa54MQXrhMd7FUw
jNounOepjg5hxrsbhEVRV1Gbz5AONn+9lKFQJasqCaLG6zo+53mB0WiajfGhUEbtMisHJkq1NC+I
8NaJt/SudCUZhMsAg4XbnPC3DhFDkkVtXxjpoZCihCliyE0Jth+or6wQ40dwgvLHqVDlmorgV68X
40Zv9OEqmiKMxhKmOyeSi/fn5vgHrR5ehKj1tLaSHkrGauemmouzMNNI7z7f44+WMZZ4tejXQVxc
bqE3OUyjOnnfVHp6iJsQWw03V+4cfSh/fr7KOldldxGhWy7pJYGg/l2tUsbgxgZZHpReGVErU7or
WiPjJdB497vMdepM3Y2281QBaw2i5MQcYn2VLss7NAIW4VEHhvkq87SNLo/A6pUHZmH2VQLZyyOs
dHvdnJDsMQEkpRFZ1OfP/MHOHi26CjOBFtWg8ZzyINMu31vhUO87p+9PHJN3yRnPRvMR8iHPRUxb
lCHevkDTGsG5B2V1iNIq+lGCNwCuVicAGlR0oTOQUZFqMGPnnHb70BLYdCBmiH+hS3NwJvbTWjP/
k33634oivQ+xlg05yNb+YUqa2vGPSlrwV50WNAcDGDYyq7b56IDSA0+YIcIvQ/NE+PtgPWSY6Uqi
wIxYjLsKf2nW2XFC+XigpzbfjmD27+raHvGyLpTryojd3efvdiWTwZ3L5QskmKLVVMEA2KsF9aou
bR106CGwG9XcJXlu4v7cShBKsneiF5EOzqM7K+JVIgEDPmCuz6K2zaDjDUF+04yc1k3N3XlukiZb
XmwNrrKp4WwpXlemJhKB/MO7BpGx0jNGx/5tSTAaJ7btgyPKlITGIBEAxuW6n26MpsgwkW8Pbtah
WTA77WWpBsGJzXq/CjUquDeE5iwGrOaqE9XFA7OAaJYHM2/HbShiBQRBXfz1s7CKy0eAHh2NImf1
ucXZYEkDeN3BmtvMV500RbXK1v/2o4YtjAoQSR6DJTgKq/feEvLjWE/nQ07Jt1PiGR+9oIm3nx+v
d+FS50vmziNoLtXewk9++00v3IpGidzuwJxDtNsoMmCV6FmC7X0om+tEH5VzUHMD4vfMjWEcutmJ
jPndB8UvAJQJU2rJkTjgx78gnyfqHV3pDzISxuXUD9MiZQTuKR8BWSyA88+f+DhCc++CxNQd6kuK
ZI7k+iSqBRq2qVXPTOuq7+Auy8qzOuTCk8zUz0wThEiEmtgpopa6JF//7iz+sywxY5FPNsz3XTXg
KbKrTHV+lpNe3ud2KbEsGXrAsimCA6o/23Z8YduhAHarR71ybkHIJotLiuwUleo4g/vzU0ybcMK0
3DRU90/EeXMRazFYr8KgFyZnB6Hmvph9NaYhVo1oZXy+2R8sxbNSzsNsVZhsrD5ICXY2KxoLQgeU
ln0J9QR0ThScgfg8VaCvAuWfx6JK4DRTVaIwaS7B4c1j6YHIM1RBlGe3ikOMnOYpvSsTpA7B1Zo9
5tRa2Dz0CdCzDfmei1Gs7EPdn9KsvlL0OTA2JYCzMwB90Ej0sFL0SyGL+rYw3UDcuWEaXoAlEg9C
ZTruoeniPDhG3X77fMeOP8h/noK4AiNfp3vo/unFvXmKKbaakfEJx9NSWxtWhcSZQm2lX4/DdD+P
g3IFlaX+mWNGfj0ldnGiFvvgjS1AiqVPSvRh8Ha8i/HUiszS5/m5V6120wrQZjEJE4SMpjwRrT9c
issN9DvB+l1+3yPkIoWslWcjhrndOWI+d4OsOXdbCBuf7+qSdq2+Pi7Rhb249LSt9a7qmTbphWKr
zzlIz00M8ulXG6Sa3ypOU3gpzQ1ZC/ciUqLkr9oc/7xPVKFQBwSOAEZlFWDLKrF7xOW05zGrm5eE
m2PLP20s3dDofM7a5NTo+qNdpbuhL6UFje53I4yyiMxsFnxyMB43MIeci3bAIj4y1ebE130cupdn
Wyi8XOoOsg2Mf9ZnpUfQDkUXTM9yQqqfGnGCim9d/4CADpsJya3o++fvcUWd/mdJVDRosJDls6+r
JWF9yqCPZ+XZSZre3vWOUaGJ507R/eC2w3OBvBDk9DROv/SGXl0Rc4sr2wwTv+a/eOImeX+oNK4r
xTAZmFDGrW9ooJU9+d7S/wXrgCeOk5CYzRN0R43+BbTIJHuImxGcZVFpL59vxHGm82cflrYZd+ei
mPEOGTQLxIQsqevPoRPi/DUH2UZxgQh/vsr7swSkhcEeDUk+U0VfdRQQ4pgjuIbusyZqvBNHV9tE
TX8IJ5meOErvVwKhwpklepPOM008Djva2A6SWJccmPaqGzUx8p3ZCMSsRSxP1THv946UFwl1KK44
OpANHK8VMZ6vO1emhyp0i6d0ZLQGfFLDjg/0b9OH5bUKFW0LqdZ4FINlEPal4gd5AdATpolvd2CB
Y1GfyoQ+2AMD6BJSPjC6mcEtf/4m9M+irhzR2dlhcJIEVUa8C8qpDfdazHT08xf70RYwSdD5fkEH
Em+OlwJnPEamGeaHoh3zvTIXWKxFhnr++SrvUy0TZBSONa5JHQM26HgVGbQIHRRtdejHTL9q6PMw
31UGKDJmDBdgtJ/AO8jN54t+8Gg2BRpFmm4ayJMsX+2bXYSpZ0b2vCw6mLpvjzo+SpVqnFjlg3dF
Tr7IGfD989fVo9mRIsYROw9qgCzw0bcEWCCEtivSIDmRIP8ZuB5fXojgWcgxUmvoCCOs1rJAPHXN
3NG5VmzU/gpXWi9OKKJLPUjHW046QmPk9xJxPNVETCEDHRt7zoT4vz84kXVGGWylcC8ygTjI0OuM
3asZGijZL4SZws5w1NDn9kEboybdKYmlXpixoie+JYYYCzboJJh7jTankoaw8ruA84AV4ZiZ30Za
DpVXE3sgby31kCdtHVYFYOAfZZB3T3ll8huBRWBRq9pIc0nZv3ZdSr9WT5MCfz6N8cM5KErxc1Zy
jO/zqjJ2itKHmIIaqIv5FbrVL02p8JgxYCCML4D3zV7USO2ytWGQMz0Ikle7rzU4MoU+3g1DQf+s
DJpy3DitClNSFtNceGPSmOJSQhTCQbpMFSw3KiXEihSKsfC1VGovIf25exlG4+/ShOvMDAaJNG+0
s/pgzg5yAo1UnJ+F3mUwv8O4vLYw31C9XKY5vXFb4pjSZwlE1GLWMdyextnE0QS2AlQ40CFymzuL
2gc8POexH5v8VCfzgzSYQ4/ENYGSvzICPT7/2aj1HIuiOViQ4PBgA3FxmerTrzgPq7vKXbjGscCR
Xu3AZGit4KcY1UNjmPiwOE20qVWZ7qbOxAOV+H8+t5GzbQt6DqEixwsKQDiTVaado4VgnLgEPvh0
aSkr2iLMhHKWsyoFMYaqRy2emkMxNBUFWQNE2irV7ecB4oNPl6YK4GTkrgA5rHUk+qwerGnEDrXu
YJ9O7oAL5tyD1g8n83+wFDeobqPMQfvfXiV/oaEP0MZ1Iro722e5FeLwlkn3HDWi6URT4oNYuyho
05hnEL3Ev+PXHugw+Hozyw8i0qCcMt7g9gib4rIXcx15jQzce1mN0/3fb+afagu8DB2RdbRFuQJp
IjsoDp3ZaBtd10vmHAEu07ETnUhG3mebNHVJNzkeTKRBcxw/oaoXiTtabnEodT2DxdzHfhRF6dlg
dMLThybZff5oH5TsloJIDL4Dy0yWUvl4QVF12WBkGa1kJn3buqYjniZDvGm1xVdDsYPvIsP+pyEp
uDAMPV6EPM0TF/W7cpB2wSL3TkubHg2zy+PfoHf4ONHH4rUmkIgkU61rJBGDm1yo8a1iW8Eu5yd6
UC/SbT3p44lr7t2pomxnByjPOMAMpZdv6c1lathJiKJHjmAqWr0oktq/VIyNdnBrsFYF1nXmDm15
4j2/f2TuOnS9GDuSX9PNO16zmAs34R7UDmE7lxc1XN/aq5QchamibO/SbIDg3nb5tV03eGHO7d8R
QUiteWZyBzae1ReU1vH6g5VF4O517WAEjcRqxRivktk8lYX+gUS/vdXJcYELMtjiMAO8X385A01y
AGK5eaAT26pYtMTczjBW3csSx7BukbMQ2cYAKvfDaOGcodgRImyiUJ6XflSm8iYSjvUkXYGmQJk3
sIdyfSo1GD692XvNMCj3yIA4l12pd9d9EQRbCSmj9bUMRmjJxHRh9wS/7SktX5CWpXttoVW8UTlt
ut/iVRZtkM7BTbZDyMID1Ad5JNT7+UloeMlA+Q6gYo91NL/oKMiAm820GW1PhMG+OUEDmyDQ3OwM
FSvnXJ36VtmrVo+4TMGFHHpK6069pwSlihkslKQa3BBk8K1Ev/VKj8MeVVK1qW7LMtcwkigK5UZ0
Jr9+TEbsq0wjfxmxmECNjIPr50UE8XQu81p60FL65xZO2N61DaT9gjEX06nQsMSa45cHq4YwizL9
UkPYq89yxIJmqMfROMxNEExIDGG7kaalgXU0oeucTAQQozqU8V3Qpm5/DpMT5mctSPJ82UR5vJlC
Lf6iC2E/Vho9WBzWbON+GuL+RmVPuosic8WJDwuo8fpnGxA9aPyZyG4rzFpWFyxMfnVIK5ioOjRn
GLhd0j81RYqVh53ilJgUtEcgpS6KA5peu43fBaryEM1JeTCSMWOW1aM+t7HsMDD2GKa1VzJs5c8s
SsRXtxNmczEWGtINqt41phe7zXgpxSgxQUY01t73XY+2SBY4yQsEbWtGxx7ehFdUjvuzl4P2E6s3
tH4aNDBwxQ3sMdiN2ZAChBl6qNhIzCDNVmoF1CkXaSBzN89zEvtq1lYv6OyIZpOWIn+whn6c9mCh
DXU7uIGFr6yozIRDF6TuVxS7CszHMwcxriCS2Vd0xkbTj5uhvKXkCq8T0OCIKLfl/OQG43SpOXEe
oNrchtddKhEQcScBk0Jp0vmLjaK02IRpJc66wSrHLdooyXWodCNy/a5ZlF7soPexUdPO/WGVHTIG
ss3SbSwn52cWlvN1DklQ2yFgJVqvp8d+KBpDuR1NOT3Rn4Tx3ysmES+devuXkXbQxAjAwRfsUnBf
6BE4ci9R2A+fyxbpJC/RZiR5UMYgx06jAd0RHZsVy5DNvVnmlesrbVOC28s68yUd5jpg87Hx28L1
FKgGxXHyUGd1qVwrzejam7kbgvICtEWQoTnchr+yIB/E4yRAF28iRcWtIKnlOF1n9Qz7fAaMcRir
sppuXDMVyRd440HybFWBKQCR1d0Af1WNRXuvK0HmoDKQhGVy1s392CP9W0xWdj1ECsAIAJrCOrOZ
FAsf79DyWwJDrvWqVOC9kISp0jI4pynhlXnW7ZnZo4BBORCgDjRZ1S/bkvK708/8K6oZTcMistQ+
BLqF7XKVNvpuDoIWXx8RKbBlE43KgBnqBbWcmnpt2AUoHk49CUZea25yMwWjkSFN3KrDvpQp3gt2
l3Rng95W0h/Spuq3gXCi3Fc6/K0uc0fJftFlsK4mIzGxFgsWCXIQXdY1TbTmxdBbpK2ZB1iX6J0l
UPLGAKHBsUIFBKkeNK8AqMQjcjtKjmJ0aYzqeTX1OkNN+sbzOeO6Ai9HI8H1iv6MdmW3Y2RsclEj
4Wp0AEDPUSmq78OxF8V5IfMqveqtyI1vm0G3gf/TyThXu7a8gEZa1LGfiDl7iaLAvnECB9n4Sh9E
BUFED7EbrHL7mifU552YCgJV0Fv1DbKZ4ncnK0DZWAHpKCeNeYAGQpYE14OBLMjFWKpheAaO2D1T
I5Ijn9Oetb4i9RIPD33otN04jHFxY1RWFvutGrQ4X5Y9CgWMH2H8J6WT2+d1FHU6RigFqmCBEsKC
nQc+HiD+LfIHJT/cK52xerFRUwCcqDHy22m84h8u/F7pO2HWo8CmxeF9r8gcWyQ6o0/MkwNzq4oR
f4w0CoJzidCH7SHxkr30ag0+X4uiWdnkU0O8GlKt2Gouv2NTuWF8acb8PoTH8N7BRq6OXvQ2NvX9
Ujjil5FX1pcQ7e/hAonM8pIpAhx+8EzwdRDLGEyuSTGh/GnM9hIhteybHVBsey3SUQ8z9+vvuksb
6SEuGIK+RqPGRUpsip+D1kFsDDqvWyFnP4/x3unU8Ps4N+AJtB6nUAKTVDVfDzIK/yKTxnWnIGHp
Nc0cG5uaHkW1SHRFJpU4Zi47q8Op3pMoocYe6lOUDchWjyEVqjY/gO5xgaEHtXycjLL67bSF/kwQ
R0Oq1EPje5pM9c8KVfFsY4k4YWd1Oyr3E4YIB17uXPmVxMDSl2WUPogqVvMNiUWnAReWiLLlxgL9
jXhK8nepqls9bhBENeJorDwzim2Mx+0Zf0suFTXeFP1Ac1VF88Cfk6xUthKq3eTZnZuhjpozW97M
g6Pvy5BqzK8bJfimlVZbMDURyTe42Oa3yZJ1SXeijbWtREPoiX5b6Gy00U1vhzFnJ0y3Vq8aXcgr
RNS0r0lRWPD6Y/4t1D66K8cqZOhjuRP/JGYYud+6kP49Xad3sLeD2bgR+YAcQYC9XeaRQ9JWkU6F
vCCP6tK7QOaHlkZQ2mfWxEBiYwRKwm2nKxEOnpmF9P3QxcYuRb5/PCtK4qs3VbnyZMSZ+8gwOI9Q
XKw7k9Qrsc+kHpncC5WKinvSWpnfKGn8UsajzCH8J9mlITP8vYRRKsiQjCXWOShKjU9N20d4vbdl
nezKYkpR20wRhEJtokNsC9dG/QtJHQpflWuFP6xpEsN5Ngxd4RtlHWre1LgZpl6oCOQLQbqiChtC
vqy2mJEIU/Soe64Lkb/UsZjDM7S6lH0yxcgrQh3HZ77PYwvZOdR1PA0V/UfTCOVzhZTIHeL6UX3W
GZjgbBLgPQ9G4VT3AKOquyKPgNpyfskFMwruXRFopeJBsk9vLUe8WLUuC+YPOcF0GEWXAPyJe952
MjrqdlRdgQRWqbrjOT3oGW0FJHcvyUkUGmdxH7+inJcjiUXDNNwHnVYkaAxWhv6NwG0kyGnNGrIQ
DBAoO6Ve3Nl0q3Wo/9Ns7NspZdQxZN1AvLBi/VeRyky7zUI9uI6lMjASIH53Xgur7BsBnQtmbBMD
fT+ZqveTk7sx6MXE/EbPQ7EvY8cp0r2KiEjmMc8KnK8FsRbHBDQQpqeBjL/z9HGyu33XItyzo43b
dkxamAbux3nxVBsmJC8GZCTlnlSDr6lEXmS6cJNZCZ4Nek/zeRqpVfmzUCwk8ZS5nrtd54TWoXFE
MnnWOEf3ulFrSAkNrZmdddR+35m5Ijs8gnEXF/hTRY9R5tr02Vzb9ZRo6q2N4YzlsxurGZpj6IcN
W5QmNDg0pcO/EVEC+UyKkvzLqE7RcIMpQWX+5v11yhNy9bWD3GWsKFghY9u9lW6jZVcRUQPpZokM
VF43Q34mzCRvLvRsjMLdUKXSeqxQb71Cwtx6iFWj03eM/dXfyDNMzcbKQ5luJEex3eQDDKNd2+ld
uhmz0qgYH3X1DEdN7y7dDJ/IbTCgZJaglrn4DA9Vt1FoRsUbWHyyBO9eGvTTXFE/9SqoVMCOSj9e
a2o223eT0afjvpy1ZtzYsTOEvsMXrGAU0Y8JkUubOl+X6fCrSybcHYCOlc+5GojqfMobEog57pTb
UFHlFU5eEZJ2Rp6/6NKauDGmOk13xpSl4RX6GPF1UtDM3KgBhRxUevSRdnZPW9UPuhL6EL1M5Q68
7kCi7tjtYy+joT6nikFch8fOX6tKsW9IJYTYCSjsWHw00h78vlBjzTeJRnemiSzkHnG53t62obSw
Gk6b9heFsvKAlo48EKdFuSsVeBWuMeQh0CJLO09VYUw+rnn6dxGIuWXfqSV2DY92hSeIJGxMURps
nL6xcbJo2vbLqCQ1JUdei2qP9ExzYzW1Mu5GlYJto+fahE1zkCrBZZWq1VUOPMP2lSHEjzQfZk3b
qkmWX2c5QHxPqS3t5xjV3OG9jWSQH/S1ug1bAZi9RK17Z4SzYniy6+PiiQws2TpjW/qwydAfrkx4
HOgXIcPlu2HNzaZNEzdv0mDX0fY5kvCRhpV9WOdlA1DC1Wsf12mFqsJKw9TD/GqOEUxESQFj52bA
9bvVlL2dob5zVZVEnjRuVOUqnVXtLne72vSNJsTNrFsGnBQ7irA2Wdslz6OpjD8UdUoLRFZHILxl
07rNpmwFxjCmI0zcV/uFxakxDbjqLP7GK2MGSnxZxvCStnixuc7s3k/moCbnmbCQrBMRpnmangc/
lLqbb/NEGGiOSsU89EhFGoivCqfcEXNHMJkJBiw3Fd6tzY1WjfOLGdRlc9FMA7LfQb+INaNgSznO
rfN70Bur3/aTWym+zBedPc2ZjK9ZMSY6TwWSezu004TquTnNFkay3GJXDppX86bv6mHYDMOQ32Qd
LFm44gO3nwr6aPTjIinjM8suoh9YzrU/7SCcpY/4pgLTG6kpPn1dMCNMtDz6hVxtrj/IkekBdKN2
uAY4O/VngctQY08ndPxdo75GelqM5k/0ydxqU6JAbW4qK3RRRF9UrxIvA+36kCFLFmG+y2yK0IXd
AXtLwcnDxs2hTFInolzR4oLpQzq+uoiRo6iVoOe/7URn3FIvYpnD1MI0uHwM+wGmuAOlQdNCBH9o
jkqfuSNiPCV0CzRsRZDcoNNpi3NkAXK0EJGMVC8anDjDTab39Nt1EXXf4mFRUjSs3IaOjFfyTk8Y
OS8jGYYs0AChX4Vm3PimgYbNmVD7Qt9qA5NaGMw5Uopo3MV3bdUse4Cp5+M4xoxOuBW7wxgN0w3j
4+EWu5QpODfg79dkXZW4QR4knHxDL/snCEA9s5ZxLK+VdMoRRAOSDS5l1PWXPorb4MKdZ4CXk41V
fZ3b9a85QPF0q8HeFF43Y5S6cYe8fEAQsbmMdPpSXmmh24WNZNZ8RUG3gxgr5UQnU7hKe5aZSWve
Iopho8A5lBh5AVTJz3ptJP1lmGtcwj9DnTTQUd3382ZCW9HolOR6mlXjMDa2DUkgVbk/kYrCdFSL
qCI9ezTbweusXj7Ncwlfv7TtnFIyip3LEXGN4FLTDdoeHWkVnqeR1T4srhHfZsTar1y9wtu+LXEY
2JiJbd8GkWHdJHE1v+atkIbPf6v+HWWp9TrUJM+ey349Iy7Yokob29oBNmmqsWQ0Jl5QZvoPunjh
17RHhYniPNawqSL9bxGDc6u7Gr1XSF2lILhUgNJtQg/q3lupGKOCRZ85GQgNowtJP6MLiCMVtzJJ
QVtcWaCaERbEHaDd61YjfzRjEv8+0RZfeltHvS9gFxqtSeD/wFoY2vLnb3rCVUqkK0JZvBKRvC78
neeYIxre7DwUJWUs/oJKcV4mP9P4XkU97sTq6xkR8J2j1VctLLWoXMW2u+KVUup6Qjn2pfxqXMsf
1hfCY6X6cbev7I3cf77suie9XnU1eyh0p8Idl1UzHbLNbL6gUHkhROON+L2hiGRNmCS1/Yn5+bsu
4+pZl1/1ZqdTC/GqQA48Kxprts3+PiI2k7HtEqXW4JTD0fLi/vsXS4PweDlkThUlDXhIa9Q2WZbj
8/Zb2ClyiNGJudjnD8aE+nilQdBX0vq+eB1Ff8sEgZV033J6KhtkruROcx8+f3+fnxoO7/GCVYES
e4uRzWuVMgJnN4v47vMV1lPF4xPyDgxkFlUoECAtXmmreQuNTbwM44k13rVvl/MAGAekLLgVwIHH
T8Es3mTGpxavxXm7Nzb2Xpz/ndkG2herJVYbNc6tKZ1RK16BkW+b/DVST+HTVjSC90us5jswCVX0
hngKil9u2ULzWi97rDfNdr5wv4R3sx/9T77eN/u2nI4335EJaRb/VFbE23tvxPu6o+e4N0qsTMOz
QnyHuOV9fho+PG9vVlzNzbRmahs7ZUULJhHm0GF7at774cf6ZoVVFKZ1TD5A5/JVEcrOEMa5hTZz
EFyk7Qn4ybsx6PpIrCJuAPk3trupeIVMcQ4g1J/showm23TNNTLavqK2u6T41agnhZU+DBMAtBAx
WgDE5uq806efK2bBxav9FRzHRf4YX5TYLHjp3vhKVybdJNeI0X+dribvlIPShwH/zdKr74CZzGTF
mlO89u6hG79RA4ZDs3H0VyW8EVm0N/Tnz0/Mh/HjzYKrrwJcc6FPjV285nxxrnyE2++j3XziXH78
Mt8ss/oUZma5do7MFyFE3d3f3SGGvUH658QyHx7/N6usjj8UjUjv6Je95jaWDmS0cbz7fLtOHY3V
8dcmQ4CgZ7sqVGzllu6QushU+CPGWqfoVR+G3TdPs/oAhJHisKSyVun49s58tp8RMc5PbJn6bhVn
ITIx4gcDic+YtXoz9VyGhjaP6qtmjcMdmC+kY3uU3mcrmTdTtEBraxleM4vUcVwqMp+8PP2ZoNe/
6UYDyHrS5qOXu5axaUrR+zin4iA9V86JH6otJ/EoTXBVBa2bBZDAdBw29XE01bWuUtK2Dn4CGAX0
QGk5pr6Nz1Xk09SO442sded3vrQMvKpLUL6AgoBxSa+39hd1dHVkZc25uHSnYP6ZQgwAVjHog/TI
d2R1AcjDxi/FcWmedyKiVbwgEPADnR0owDo6vYEGy+3z4/TxpbQASxbJr4WhcfxQds0wO1+ubyc5
Q2PdLD3r0D6F39wvdIfPo/IGe5hTN+G7N75K77TjNfMkl/jbkgXlTkKZ8jwHtxMbVzFmD09Zpv1h
sB69tdViq/gCDB3NpJzkLj/EN/FF+sU5t+6A7tl0Va7wQAvRsf6Vn7g7Pgxqb0qF1ZkO1L41QYiQ
501fZ/d7VfkIj33+5j4M1G+WWJ3GqWyTnDEyNy3AOk+oXwTnUMi7tOmfDMYFRXdwo5c/a/5/x8v/
MDj3/+u/TL3fGV76UZz9emt1ufzj/+l0aVn/gsP1f60s/zG5FIhX/gt5FDDNRDbkupbv6r9cLlX7
X/wJyKol7NGXVXi1bdnJ6H//hzCtf8EHRQvyH7EeCDF/YzW+fLz/PvsLD8JRGPfzbZPLaAgNHH9o
uo3AMjoC86VKt7wA9lha2RfZOBlToiIv1W9RmJziIa+YCiDHFpXChYwMC5kiedmqt0lnPAKvDsLM
ubC929C7/3518/XLqXv2+PC/X2P1YEBomJ6aMDxS78fzQ+hdBd4JSOYqML5fYrmI3+TOTNPxonYX
Esn2y4/rh7tkQ4L+xODpxLWyykzeL7Q865uFajwEJ3NioUvXUzcP0YaHyTenuJt/DETfnoXVa1mL
9sCVVpWk5LWkwbCpyv3iFI832M7SiIVa4wc6/SrnzLW/qiW5bc4EEnRIANFT4rCuGxdp7tJy6TZv
PqS7f37Af28M+u7p16muwaDvn22ed7e3rr+/IcX+f1xidd3UKDf3QcaT595z5D9I7wZVJP/zxzgO
+BYnXkMgihxkEc+kQbYK+FUYzCPKJHJf2gam5Ex2NszEdLyHhf1XxfA/S4GlogVlL/yXtSRSJQJt
zNxa4gEXlA94el4U85icDbTNLgaXdAKghnLikK4CCX700HxQ/0HtD6osXObjM5qC55hTy8zP6pai
Z1YGtFv7rtnkTLouMLyKT6Qlfygfb07rnwXhZyzBhOmjsc61ApEgJ6NpLJhjjqE14FAN+JToOKb2
pquGGjeiOthjYuBuI1nbl7QRqzNwKo6fMszYhakcDkx9mgrsqMpgpCqcTQYBNPY6WCUbMQbJveDq
BH+Qu9f02i2vy+PyLMSAC0JoT2rd9va54ar5pUhSnN9NV9/oXV3vTK11qAWVaGulusr/y7Nt1efm
7vMjtRyZoy0AYGfA2wO1BrsT5Z7jPS8ljey8c8OdXkWo2mdZtivLof/bVWCqIKBG3k3rxoA8frzK
JEzIFMxCd5OVa/5gBv0O+lFzYpX150HLBtItyHwgvQsjdlXQzo3AxnjKjZ1kwvlYOYW4yGpz+IqG
u3r2+bZ9sBQYd1zBuZW5ZteixFqKBRgTN4iGIfYAKSt/m+CRAJg1uvu/X4qShXoCIhyQ1tVXUeaT
U8ZIJuxmNTS3dWMmG2Muol2kYU/w+VLvDgPIfe5v2vy8LhWE8PFrot8xVwE+BjskNk38HathI5Hg
P/GZL0fq7ZFDd8wFgkxKgrAEnNFlb99cRUHboa8wuN0ZZqva76JS58hvMiP+nWGAOGzn1q6+um3v
Zici9HFRyzFfiL/gMlGOWlSd1uRGRYuUWhp9sA9DDBs8q8+aH5mZDinmQXH8XZp28xSTawEfQmj4
1P2wDm4EG1IxY5FJ/COGu/rQ8lyLKuzcsjM1hWqDpyKIhzPmpAyI7SZV7rXeDdW/3GmDULp8cmSA
LpDrNcTeyWHAMKK39n3N0I+oG/6oLCh2dM/0y9mZyy0Um1PQ6/UhAkzPAAuxAbDqaCn/Ued883rN
PJhz/f9wdl49blvhuv5DhwB7uZVEiaOxxz2xfUM4TsLFXhb7r98PvQ+wLYoQMUFuAhvwElf9ylss
twxQ4MTSWbXKt3Up4rePt+r6AP4aBWGzpWRrqnzk7SaCtRktLe8yqFt8NLQ8JKXMrPacylF55alg
KIh8bB4OBC/wOniIqAlPo8sHoXEznwZHU6BHzL3/6g8iT0f8TkfSHx289dkr69GZRVEFQ6GXBEkY
+8XnyDOFfqoBAZivIqJzGDgFS5nhlya9BcX4dv46lx44DkZjMODRd8D3VTy7Rh6T0A3Zy+Mvu98Q
EDgW3ilHD4WG9a0yd+gHC8ueAjUEh2DBQb+oMKV2QumtUTx3Uc1aINjaugehoBgUObmcAnq8yhkb
Bvq1dfHXqz8F+g/PhYfUCsnOcsh/29uyZbN5SjIEVanNPniWCTvxWHT/Ph7m7q5gtiAjWjhYwA+G
wXA7DJDLsTa1bAiwB9LfYVQVvtHVpn5bTS5WhtM4/Xw83irRWTYDlsPQrHXe6UX27nY8zcqqCLTi
GNiFGX2w01bxNQM7KtRw6lPtDQB9qlb34SLZT1iRljtLd3+WIQsD90cNnb4n5a/b4VPuS0fo/RBI
BCD8sIpBTAJUxoKstvsvjz91Y5ugiMDDDXWWHtyankaYjkFTrw0BjJAU58xF6t6LcFXZuXq3vskg
BoEIjZwgVODbbworicWc4U3BiJHWD2bUkYFbyFi7gNUHa/z4q9bpsLnQJBB6pl7Iq4qk0WrHgKxv
Y8fIlAAmpOGeBaaH7ntVico/ikhRXoCt5/Jbknvu5yF03Y9FUxquXwsQP4eyy7xk53bW7nYw6jqG
ZcEwWqxRjLXiWzTaiZkMqhpEzAOIgRjB7guS99iS67Mwm1PdTpb0Y52g98T1rmpnlLv66miiw+pc
0nBsizOYJEyccwVM6kkkrfKHFsXTe31EN/H0eP7uDgA/1+GBtmxtUa1ZT9+IyU+HeNkU4E/q/I24
rQomUO9a/E516xlpk+Ts5a582zmD4+vqNOzcxuuQiB3C6wsZC8E/ihrrxM5pEa8x8xoTNAPSgF4g
BKkNPWqked58DdFBeFPw7Tub5m6LMiiVG0DwFtRnLpvbLTp3c0srEp9LeAn9d3g0WXfEXgwHQkzH
5OsMB3hwltEWiS3CP2rw3uqQV0M6Nr1tTUGBwdqTk4AUpipaA7cSurqz/bam0zVIAwgOLF6E1Zdx
7MOhazl82aIB2JFycU1PcRd4Jbip0tFHf0QMaK/DvxIe///fyOvA+41HDsTU2xkVmiFm2AI4h5Yt
flSzgD2ht0b43gC4aOKJXQTZ1J+rykn/VKOhemeOth8VBs6PojEO2djHbzXSluwIgKXVd3KWrTNJ
GEhjAS0q9D1Ws6LEjgKwMlGDyWwtwF5y+owbhTIclLZtng28sz8+PlVby4AvAmYihFBL3eJ2OkK0
1V11yNXAygBQp3nhva0NWX6pzDryuwaTuxLj4J2i+OagXIQUN6FhEW/cDooncY9tvT7jIDJkNhgy
s/GtXq8/6XEjUH9XhTgkFbjF11747DTeMAPMMrcV+fTtuGONnp3dIokWD15lHlPhScXPwt7922Zx
/3z1zBrEpDRSgAgRKawebGVEySel5RCIVFXYRS14LCu2u5dByMLnd9AWrzr52kBueceIGPG6sRbf
m+UW/S36seHIZMAS50ClLgp0TzNB3KtD4kT+48+7e6R/DcRtvEwk6iirNXSFgINMRTnIExWREtPA
835Uu50V2xrF5pzyUYsE77qErNZQ4LS21IJ2bsr+hE1QoZ6wxsl3m4/Lcvye8S4BAILC1OwWiXzU
am8nrrBhG4apogVQJ9TRn7ExrmG7gJs9GtEyfRp14M+yjUz3NMzt4hrZ6DhiK6JxxLEdMqC3+Cun
cRC7sdX8h3kgQkevgt0LNWW5N35b1hBZ2yrOKy1IMqzlQXCmFkQuE6/p4+Nl3XhwqCT+30CrZSVX
zcLJYCCrGIvoMBcwNg/AIrOPWgOXduez7tJ9rjhwPIuoPmkb5a3bz6rrtsPGsOD2gQZ6jISh/Gkn
rf4kxzH/lFvSeRc3enPyctqsO0NvhBPYO9hIYhkEmWiz3A49hUOKPil3wZR7xWcL9VD12NTe+JF3
wYxw5fDUN5ESwtfwFtJQn1XJzi/Y2Nukd3w77GfylHWiAp2vqz1bqoENtBveiSollKkO16Id1uvG
QOxs8k9ycXRh13XiYsrmFE6GE+BhaQJrq8aTnNr89U8XGQoREm/rYlW4Ch6k0Q2tN4ZOANXRpnaf
46p5wl41/8lFJNIjnt/m11dvViRoUDJiw2K7s64N62kpqlpkTlAqg3NqIkf6xjSpV1LAcCf/2XiY
MeZg+y/a3MDSV9uFyMhFt0IzKUO37fc8jYr3BqJ4/cmrc/zUm9Jpup3Yb90PWsIxj6QBQg71UgsT
jdstapVNNWlaZAY4+tTOWU6zPh1EnafvG3hCzzMSLx+jOur+NVtjwGxijrUPJeYx5enxNKNkxkir
y5FsmnIjcQKSUetklyK8latzYgd923kJ6pREI1iwtjW95gggsKY2RnFxrapNLnHnQaFORx2IaISL
wBlRGTvhBBU9KNHYTf9AUaEuT5IXpHyKE31qYOM2aKz0idH+UcCwxKw7DnXUgntQHUe1mMNPJUyT
Pxdi/osqRll/NWZIrIGXauO73HaG6uhKVOBPmNfk9kVEVVidlSwxEDfUFXN4FmndukfYQehbIU4M
sNpyc+3vpunbfwlA6/KN0C0FAMCgp3/UCr6GbODWcfw4k+VHq+tNB3SJgqdCJaXT+6Xemj97z0Wq
M1bDNj/UiOE252FSvK+dlzvoLptjChvb6hUXmmfrDUelT8bmmKdG+I7+UF9+TBAzCU+O0Xvzogtc
WkDba/SDTJJA9HTAUYf+XJjjdw1h0PZdEgM3WySd0oMtrOZ7AqKBX0yt64cMS9WFTANDCllpa/qj
7avucwUFBVtafMc/Y8St/DM1uvlTkPQ1Fy1T5g+2l2EAno5JZcA1h7V+QhCw4kOn0TI+ZJrdRKd+
0sMPuGVBNeQttD+G0MjVg4Y5+U9RtCN0kySsXlo17OHj9WX/pewwVXtndxGvh2Unau1nZZO/dIVW
yWNOPWs8NpBrG3+wivz7oNKSuBjSzb6MA+6sflgP3d8msK8o6Pg3cEDXpNCOVqhaKD5pA9+Dh3fx
LHJswcHcQNQD4Q9Zgdew03E37vhBZ5lHbn2OC7LSD+o8lN1h0TfXqSePsoOcBPn6ScGxrz+2+kJQ
E0aPM2eUCz2Ay1yql1FHWx+iPX7GYM8HFcpanxo/S8zLvEOqaYNzTB18ga6uUmU/xrwbfxJCzk/T
oiJwKHAQwvVKr+FZN+4Y/hW5avmXabS5di4b3LGPuIwrhV9OrvJViVRkJlOcHz5UhBFEER2W9Sn7
LPJdtYX5binGgLaUCmXzNGRjbvoRj+S//w/S1QCTrka0VZHLPz1R/TxEU1xlO1HBxjvt8c5hNkYm
ivLI8ve/hR+JUUE0DKUZmHBekNJRszr103EUX5toBN8ZWU0RNIoREdP2LQYDjy+gresHKyaASYvf
GcHg7fC5oYTFoFZ60HJNvjR0LE55lomdUZbrdH3JccfxfaSHtHFWHznCGjRKaFcBklB9iUDClPHy
u2qXzweVFzQ7dkbm/CXAOJf/Pv7ArdeF55m+GEKgyyt6+4Ew1qMlVNCDKUvq/FDE1nSRhjp/tCrX
uYzS/vZ4vPtPRYuWTiJ1H7JNrBFvxwursMD2YbCCOUS2C6Yujn9Hrx6q7lnBLh2ZcmlhSi9mhfD3
8dD3WwlDV2pgmP+i73fXz6XppMW1MiKeM0WJ55eIpf0Fn0hFn1LFY+mQl07R+R2yI8iFCeHt5Z4b
ZbjF1YdHnKSF3GyduLSTsM3JTvInO7ZFFPS2C2iyiIuyRvKWONtvSek0AOyxNAL6AJVy7s0GyF4i
1faLiXfr6/wklpIErTxqWgudBgGp9WqkCrTQMYvTJ+R86EN7svGeJ6lZ177BV/3x9N/vNMbiLGNk
gm0gqc7tyleRVcP6zdKnwjU6Xxhx6iOD270V5uCdLbcXO8t9v9PIWYAMMOVUrk1ndXRRkDDdOJvd
wI2T9AIiyD3gC5O/NZJJu8QyheCtGnsKcPdJDIPim4FcIGLTd6m3AfkLaJXhBdzc2QsPuTzMkz37
Uae+TtX919qhtUj4SdsEKdR146SJhO20lvQwsa70s2J26bVNpr2u+caqYRW0IE05rEsF9HbVtHAm
Wag6QDlqovCEhMonKYbejwd14JRqYqeKsDI0/N/PQkqaEtli4UY1/nbAZJyNYSRrozaslwBthcv1
Rz3DqJ/HoTY+lHUx2E9Dm8r8OKBij/mX0MQ7OTTO+xjCvXFwh5HWYhI2yucQZlx00qSRZ28T3Sys
Q2jEc3eRldV+SNS2D1+cYjK/IfLgfZnR/94DUGzsB4AAZHu07lzsYVapSTzphJZohgWjqo8aOJCw
Fj42qAhATZE1pjsPyeZwC8RhcehcSnm3k6dI16tmkD9BVXfuhKpLkSs+VePms5nlpfLqNBI4ztKQ
1FALW+7V29HqSWsUR2hh0OaS8DLqbczo82YHa3T/BC+jmDwVaNWjqri6N7C71UBOTZi124ogGEmN
pPuijgjz7gy08T6gha3TXeWdWC7E289JHbOvbVSrAoDUznwiXIaXHbr4pqN4Zh2aEGv6yh3Fm3ia
UUp6fDturdxSDiB9ZdvjlXU7OIZ8htJLPQxUpY0/ExG1+tc0MYovutIgEfn6wSgNkuSRwwIYWxU/
ItS+Bm/slUDB7u2A5jren3g1qE+95u2RBTYuEDY+9V1aykQZd7CbEfqlqU2LrY2Xn7K+bU9qpA+o
Lk1/TRyP19/6NCvAfVJJo+G7vhUttW1HL9eUgNa4eKerNWIEs529kWkGZbjqlSdovvbOzlkW5zZ+
A6dCSZ/nnXKOun7a2l60I2+3EuhVjvtuBCM7PKa1Ji2/s9EHQg8BCzs0tIrhh6KH7kWXcjJfXdp2
KLSA/uOrqS2ty4hpMWK9aHdKQOEy1wJRhgDDoEQPw9nI+gmit4fC3dENp+bT4+20dULx5MAXbakm
gZ253bscRdF3EucilKjs5xxF7mNEOrvzfVujuJxN+l+Eq5RMb0eRSjVbjVuysukknMNAH844FZ0n
92zktnYsiqEEaLS+aVCsPsfuPUSUQsHnOFSTEq9FmyDu/zYjaq5NlO+Bb7dOPscCWThwm2CeVsO1
XpxkFdZNIGKkeYL3LWk/tZiBJ8jvPl6ojZCIHvrSewWWttj23E6ha9Hg1rssDNBSAx6GSHr3QRW5
CZIx7xafTrPi8xJskc+PB96YUu5TzFSIfXG/uLsESrY+hhde0IVtG1CWzQ6zNttfsp76DMXWwn88
3sacMpe8twt7Tb+La62MovqSTAaZZiGnF2oJLB7XoPgo5c7FvbEtabJwjf6y2LgLa2nlF4aW1V5Q
YVDxkumFuMJ0Ty6v/yBCMAL2hYtnrNO0CGjAUBLJBxGk9GdXJi3m5Vr0jxdZxenxUCuPtF8RGG8D
JhSoh4PeXz+4elY12pChHZZ4EiFi6ivncdLRAGxUKFFqaGanrEVSK4uw9XZk3x8q23P/bIwZAR9k
rnfqnxvPMkR3IgBsKhcfiWWtf6sAIG6Q5s24vP8SRv4xdcvqUnZNf42oox1jJcr8uFm8r3nQ6p25
2NpH6LpxKJfzctcqjoGPOR36DAG9liZ5M9i/tOgKE1SujQZ5v7OXNocjR+Xa4QK/S8ZjI666wrCI
FhWvehL2uMgrmPbwfqgmFNYer/PWmYR9u7S4EGpn+97O6xDO3uD2LPPsAKXWxlE5EPEYB1TH0KbJ
1D1a7kZRmciUziAgZZ3/1rGwjbRPVlitF8hsbmdUu3UjP3a6MPGEDtVGOaNyFCXPlPlleskj2Ze+
KIy4ph6K/MTOgfqVbK/ebH4KtYhFrp5HZfWcJIMpzcQ1w0AmA+rhHkWY+tqUeSneNWVDuVUgrxz6
4az04wmt4fS5z5PxH3uyu6+ickvM0bsM9Td3jBONd0HL0fJvO+c6UVZH7SIc6tB//Yot0cWv0vzS
mbxdsSKMoxFjERx8kqb5p/KM+JuK8Ok38HLZdFps7fWd/X9/9kjF6JQTFSP/fIeHcjjnlkCSE1DA
jLGdKXvtW4gwjXoiDMhaX1Yxli6AcsxPs5SevrNF7+9W+Pa0yHg6kHm+Sz47C/3WOUxd4iqj8RAJ
txPnnCLVo+28T9sDIanBfUcqswb/CpC/6PS7TlBHkYt2TVY8dfhr73zO/fHmc+BhAVhb/J/sVYwv
s6ix01IySiqyszb36EY2YLXBJY4723vzg0iBID8BRwT4eLtVBCZaApyyE2QhIBoPfkBQ6f2esdbm
BxFGUDikqkNUdjsKIFt1lpPtBMJpipP0tBoLD9V4cpTm9VESc0cqTTES3eY7ACxymFY8VgOlfq6K
I35/k1+h9HKcp1LbiZI2v8oFCUPLkudv/f4V+UJSBZEYzGL8UwMsBBB7kBc3rYadp+3+Cl4QVlgT
ETPTjV2H7Nizx+lsjw7ArrJ9irXCPat5OhxHr9DhOhl7kvgb4wEiBswJDBA42bq2EgpDL0AXuQgc
2uq1RJIXaelZ+oUh4Szbw96VvzUe0SaHysW4Hvjo7f4o0gL5z6Tl+nAS9X1Hq/sDeVst34R5b/1E
gDrRdzKxjbWDAwF4E8DeQohaHbFoaJu0Uyo3EEo3HeISW0U6+M5pqqZq527cGoqFIzgg1NTu4FxO
W+KgBVAymIvZvQqrlSdaQOOpMIs9B62N00zVkIO8hEBLCHg7j6lXG3bLoxOg4Oge2kaipNcow86+
31qt30b59X7/FmgZWtJW7STdgKMB+NLTJ3p+U/95crEBGnPb9l/7nC0+pgi9c31QqF2DAwbCt4lu
LmtVIudlFqX3YbLH6RCNJapxZqK+vsayDAi/w2NjUE5aXYqK2zvU+Eo3cPow8h3pdWcbQB5drnGP
TXJfEaAIDPd1aaNTBV47lXboaBEQFMxlo+rHtqIxlZrsyDSfMYMZDDWoXLrPNUwFVK0a/e/HU7sR
wzM+8ASqIIDr6Lfc7hikfFKBCJUbDE5iVhiOROk/HmKTJoJ4roNwmW7L8j0Kh81wcRvdqQmADPkp
t3V5rSiR0W0eRJLvHJmNcIK7AIQnPBcwVeuYq2impGtGw6HuZE3VAbyA9jZpQudH19VyONJ29uTB
NfruX622aAE/npStU0SXC6ILJTaYhMuB/m1/5ws0uvYIeO1GkWgy2vERGvGecMrWtcDmQp1BhxrJ
P3A7iogcbHgV2g5obk8vTVckftJP7mkRSn78PRsBNXQQ4mhSNKAo5Au3Q7X80UyBxw2APCDlVADW
OGr0OezjiKTtN7OQCRroXjQ8qSrJtqchHA7WfK+JtDGvUCRdd+npkVCsWwSdESNDUU5eUHgifenS
CkW1qXg1NB//PmwpDLpVGJ+TEd5+bGObqT40mheERRKHv6ojoLAnF7nfx9O6zNptYsBANqhnSOvk
GusoTeTRgquIwgCSAXr7mVQM9JGyJv0jy0I7vi5S029R41T3ivcb9++itMPXweO873xMKDvKoszY
n6g0vWmZ7evoiOitGTXtsZhc+/L4Qzf3z4I3BNrHrNJ3vp1Sp9SJEVONKolp9N9SN6ze2jgO0SOh
dyCGEOHLmBgVuqt3kWmSnwfsiV7/6NA8gJlJigHgaF06Hc12nmVMF6trrPQbqt0SQzgnT7xDVRim
gdienNOdh2fjiBKCI5dAw513df3wUPYYjNzjoXNbB2esWcQHo/Sqc9JM5X8YirEo3SzXMFHy7RQb
1tQVnSV44wAyfMliz/xHcjkja5pbiAg+XtCN6xWs6v8NthzU3y44VR3GwprIYuxOqOYRibz0W4fN
5dMIfKw4iDnS3gP2cFEuBSE8Bo9H37oGSDeWxj4q0Or6NtLpPZq4M7gBFiXlS2ymwxuYAvpOyLy1
duRQy0WDKCRruPrGlHii6iau18lqfLTto+M42SbyQ1W4M51bH0SllBYyQNF71owponlWM6KusEvq
pzRE/NdFEPo/jAIEc8mul0buHSigTeDYFakdiCwXlznNy9Mc19XOPtyg3Cy2y1wrOOssoPvVRqSA
PVazndtBWWcVXDtNfpwMxTtwwKnpobJ0rMJJXCod3WVZhehPQ3V7A3iMpiUeTxjsDRp6NXXzkuMb
cQjnxNpZ2XVFZomlqbgvAI2lN0XD9HZpS23S4Rx5yhMljvpL7ORGe1r8pN9obTKjVZd3fX+KM4yh
DqEFBPEghd1eC6uOPiZ6Mn5EZ1b9BH4Mg2B2t9IdMGNIXD+bk+Ivbcybeuf+XO2P//29DrBWncxG
xzTp9vdSv05GRJqVJycvkg9q08Xfcz1VdxriaxmCX8MwxFI691BeNfXVMFGqwHTzwicXP87q2Ah6
d6expfyCHHxCxzDtRwydZUgp9DhFIW29KFTsNtC11v2Ro5ksPhjwvHpMKnrrqyUqAk/BPWsEYHOb
6WACn3V88Apl9IyFCoJSWGk14gNi0Kl1hBuGc2QL7NC6KDH+IcdwstMfxWj201H2lpr5SO4XCHmk
qTR8Cz5ifRYUMcsTex5oOkyc+V9Xc+vpQxqGur7zgGytAkE9dnIALiiOrXYNsuSEPDUSunNiiiet
qsFNh3W1R0tf3Tu/VoEqNhSlhabK/Xa7CrRmQQ12RfhUm0rxs4MR+7bSMqxo0LCH7fD4Kt0abMGk
gyvmsJJC3A6GcmsBxywLn7KkT8+lPetA+rL8Dd7Ce8Ti1Zvx67tolsI/p8XOh62GwuinC41QhE9T
PJpHbHRKP8efx6ey07+RJKMXpYCEVwPJ+OfxR65SpF8jkwxAiuEMk9eu9nUvcrwj3MF7QncXU4pq
Sq0gzuPxNKD+fsTSpfd1O9OORm7NvlTKPVbk1sbBZ4xoixeLK2e1cQZtJnvqpPdkFaG4DsKecZGy
8/Pjr9yaX7IBdWGQAANe8wzgrM69FSrek+k0ToQA8dhfMktk35Is5qlUhh/NAJYWb5r2P2wij1iZ
+36xmXVXK6uUHt5Rbh4+WcNsXCqsLi4YerY+daxi5ybc2K+0wJaTAdBKJ+e93a/S7NWhWPZr6Dbp
m0JXi+ei7pwz1jXm6487W3XJ4ohXUaVcDYUbEKirOIuu7lDLP2ojyg/4OPQ7FMGNVVveSBQhrIXS
tJ47u4zENJpOhGWGm/4b6f1wgZgoYh99f+/7rOUQxAyrEJc8rcKdHbOxLxmbTj7ldlCn1uoLHTTh
XRxTo2tVdtZFNTpjOKlmnO4VlZb1/y3PWc4fLy1YREIcODBr12evBVhq9XN0nato9EMkIOa8970Y
1r8e4Q376nOAkg6lMhoD4PjX98xkTLGpiyi+EggDzM4c70wYZ/s5CP0vRq3XT7oLm7UdIn1nczr3
30mlE2zEonFB9LO6Z8a09FyhNvE1Q4D8MGq9dYEQl342J8N4zubm37zRwz2swsbkLqkFkSoEU2rj
q8M35XaOUnaWXe0QBy4fHz3FPRRuGcmDM7jd6LeyzJNzGyelESDIK/tr3kBExaRBRH9mdZKMh6nQ
3Z+S6ox1gONbVD4p6/wx073OOsANkO3B6NmmB2kq0QVDJfwiGq+xUB9KLVzMBG3pK6RaZB2laML2
UDqtq0MayPW/XdyVvtmKF2PP3DX6oSq9+KVOSjxn5nD4Gkbq8C8+vchmRLVLRihaT//pKXr2rSA9
jnxbdqp4saxJfm9Ty/yIoML84rBh4W3NKqZvejbXnx/voM115NyD0yVK9tb7tfYKDfUJXVxbkaT6
93zWWqgK+mLrBOi+si/DBP8Nj8IF+/546I2nChYgA+O2uiigr47kLJXYS9DfvyZOl7WXrE/xR3Yl
yOmPZSqbt2z44S9FT613oi86/U09hnDHHv+GdUlvOa88lewp+odUTNcg8Vgz8Lkx4vg6JWmbfsgQ
TRLnTOR5dJAl19KhQyJkPiqhFv0FJn98P1pYxpzICqQ4arXTf5p7pPh27uN1EeHXz0JPaZHvACqD
h/rt3Y9eahjJlquyLKTsfQaS1bGvK62kIV+YGt1bLbYumtZjtyKn2oKLKm3SUTcztZ0UYmudoIVS
i1okikDS3f4WsysivRrG6IpxnIN3RzH6STWFLwivaX64uIl4SlGc4nGEH1O44c/HS7R86upGXVQ5
TOoZZKF3CUw49eXQeHl0LcymxmVist6EBNWfH4+y8dii50iarxIfEvGu7rPJTXrXjlpGAVF3KSR2
fDOjnAecknauzu2hFuVIuNLkp6ugF9S4dEIv5YlIdc9vkbr9YCTaQCk7rP3/8lVUSPgsj9bbKhpD
YYQoJomia5IPLZLFKr3RYsalssc26PFQm1sWHCl8Osp83t1xboZMFGXf4v5B3v0MjKXwldCwPhtK
IV9GNI+eYhXQserM6rkdF5s9bN3+2PkRyzKtN8tSeNMgaOs0AVcfXIeYcQmNQKbTJudblyYxMXCN
66pUs0Sep7lEaHdMTQjpeLZV9tsJBNB8KiNj+FZStsbCy96Xuti6ZNnBNCxAsQO/Xq84/QmHWyS6
cg/1f6FJNRq42UUqRnmtfM66Cui1PoAXeTwbv4pDq9mgKgHJh3ickvZa3E9DrdbGZSe+hm1d5/ga
ee1fpWnlP8pxUr8Veld/7CcnKz7qSV/i41FDVYJvZCfTy5xRzj96bet8HC03+UJHuM4OuTMrPxyD
Kwgz+E77TPltEoe4qGucb2GBUR7jkEEftzHQOsVK1Zz70tTfVqbHwwofBQEK0SXOpyR2MutqgKeW
x0E0iXsUs5DfZV4U2XNuG9nfoJZ7Mv/MqXyTvguG9daMv2nmwSE5gFxJPmLXV/+tJLQjj1iFlunB
xTDcOmq5SAw/LcpQcjNO5Q/p4j9LxX4xeXESA1s201bKr9K1yuch9KTxKZrH1M9NOcvnWo7JTzio
1j9xJIa/dxbkfnferMdy1f1WSqyiyZ1Sg905WOkPHQ16H310yCpmOgevHgnsKBQNGNEL2XS14yjl
8XgSB4GbQTzcQqEmKIbewSRitN4/Hmr50atNRieMCII8nm7JOk0pZO3i7NLG175E4Lqdw/Fol80e
Z3Xj0qTvQy60oBUcEGu3U+eEfWpPxphc7Trs/jTDNH4pvDA+F8OQ7oSZa0bR8vi6BJlwnxGB5P9W
kxfSdcdZMkqug+LVP+Sgzt8n00z/UGWkf+og9b0bmir/odV9TBNQFUNz6Aejq/zBdMPvj2d34+rg
3WVmAdEA0V1nZsLyqq7HxfZKwb15cdvFd4pm43nh/KPpnehf8S2wd5Z0edHXS4rHGagyXkMuj9UE
YIeoFHWpiWsdFZhBtRM+DKboXqKOnomiu9GX//CRVNhVypQL5nu1uGppdXPEV16TOKbGNLhF8inS
ChwzhywOv+XsqflgUoXaU4za2rt0vgj8fnVq1ivNXegBa2B2aXlBPjAKtL7yWbgfH3/frx74ekLJ
V0hcKEejF7V6lqbEw95Kn8S1EWFkYDWV9p/RgCuDtA0xL3OwR38PTUb/WRfh+CT7KhMHG9oYnjj5
UB/bVk20cz339c5Cb50qip8LeJDNTjR+e6oiPe3zphNE/7qWvgyKM1zQqvJwdkv3UJgbU+0RhJAs
Eocs1anboTLR20UJu/+qi1797jS6cW5nZdyp624cFw9dJcJ5LgsIJ6udC7qh9maIzdda58EZjfkU
dyFePAnWA6mNGZZTxqfHi7sxh2ig8szS8qPEvr5q6Q4NOfhLIkcrw93ejtSLjSf5AfcSsXOrb5xL
oAc0MvFBZ8T1cukNbDE1G+JrNUnluU/c7gXjXmU6ZkT97blQSn1PsGXZmaudS1IITYhwio27PiFV
CVEo0jghqpE1b2si70/ScafnvJPqVSDD92zZ0lWOyZwoe0L4WzPLQi6wVo4O8KrbLYM/Aj1L1aaM
WBn5xXTib32tlO/1uv7n8RJu7U2gBZAFYO8g0L7am1Oqq7JfjmeJP9U7YBY/1Kbfg6VtDbKg7BDb
Y6y7rRmW7mDMFCKumkyK51GGUsDXNBt1J73YOgI8Bh7kTNTp7jaJgptSLGDFXru2/1RThr6YSuWc
8c7F6hr6eYUx/Ejt+/EUbq0VuSrtMAhJDL+64exCeANEUG4SxQzfNxWKp642JqCPp2bvfd7akzS2
KeUtcjN3zYkkE4aM7CpDHjscw7PeyTp51+Rj929jWvGnbBrG4eCMSPucDOqNCCCYon1fRbn8pNqz
+JYkPU5jDlaIP6QIjZ+YcHefcJeWPbICVlUfUJNy9oLx++UHYMnjBkYGuCWMntvNzBEy5ZRP2bUy
XIkAYKj5mCVWO4WDrVGWvhkyCxBC7qbG9TqCXSeiQjYU8SmZHYiKdbrX97xfbLbxAjhiqW3Si9XB
rDoxiratsysAmOzMhs8uTaNVT2ljD6fH+2rrg6jxUwEgBuIaWu2runHxNB2G5OooDh6Xmax84OT1
67QAifjArFMB4rjQBL/rBuZT2+GtmyRXtRU6PPW2xqAztCN8EdvQIymsRq3xoTAhnL/zfcbdBUtH
irBg6RMBeFznhjbJlHCiOL/qg24sgYjU3WOvg+g6VaNEnCHRZtPD3rqISuCyNlpSi3SE+qPK9O5L
gR1OfxqSziywHB1tmk29xKk6B5twwA0cNASc8D56gwqfQOVQVbx/KEOO7yxVSehOI5H3zvRE/LHW
7EX1RPeaHDOJ3Bhxc9ay/AQc07V9J+oMtCpEpE8XmmsFKikZsvjvERV3sekepdkcG03LsadHNWKg
kJpj51tWqvnHbJTmdOg9iysnKScSQBOwxLNbWPzx47nc2pY2sgpA9IiUsce4PWIJ5tLUBHSexwLd
GvzoK18vq/RYOqm3UxO7v2RZtQVwt2AMEI9cnwC6+oNijPF1rGmJp8zRX2baZKi39M2npq61ozvK
cecs3D//DEpat6iakUavr5C+azWjTgmT9VnXAjlhVK6WKMs0o66cynLc4+ncF/5AI5DQwQ1UFxeE
5Wz+lq42WCkXhVUkV80tMUeL8R79mTR2CMe/VNIU33L6Dc7kFYOvkbL91KPa2yPX3d/11N91wh2N
aigxyGqi60Skigx74o8qKcJjH07RZ2rR2bOchvyN3ar1k6k3HSJy/P6ds7m1n0g3aXMw7WBGV3dP
M1Fz15EEvRZZ5qEkiTmxFw4mfrHZXsF365qDWE59iBo0NfHVVKdKTYqTs59CdW780UWTukTnwH98
QDY2EJHqUuq2qAiBKrpd0GwyZs6tnV51JT+WGdyacPG/VetxOgK72InF19Kcy626mN0slS/qj/o6
JoiSLFWsskuukd5hcx9NkR2gz+t8dhHCDAGhTRwRK5Kd5UOZmupDU6fKmz4foBPHcXYslK5GAXxQ
BvsYith7TvBG3tFS+0V0uw1wwT3RP4ORA/sAhYTbORkjbjwFc/qrGiFrcZmBv4CEoSOgnaJ2cOM3
WmZEql93VfcuCkHWHYFQQaKKuyr7jH5n+q9nlfn8bKtx+YQ4bwvyOWvM7y4MVAd9rMlLTmofuyMT
rlblU0b9S7l6Ds7iRxDhmEyH7pyOfh7aMr0qxCbyfzg7rx25ja5dXxEB5nDKjpwZjZIVTwjL1sdM
FnO4+v8pbWBDzSaakG1INjyGiixWWOENO8t4Y23hJ4zUM6hLCqPrs8qmkpHMPZ9BK738L7Mw4UwD
X967QiUEdz2R0tcQ+WUMumE43U7kAs1O6tAqgedCLHxKqjzR8EWmP+a7mVI2aJ1bOAD2SW1p7y1R
mRjHZ7Qv/NaactXXm3IofKHMY3hIHbX8iEm2Ofptq5G2Tb3aUdJtzf4Iu86tfL2KARV4vcqZm0Zl
3hyiaXbfkI/omT/bQl0OvZol/2TArGhFLvaPol+MD1Y1j4avdRNq12qLA90J/SrXPka9YrXHNneT
6qT1ta0fx4H2LlUWZ/pcIRZjHoYRCauqskbc2hNN/V6LJPxZiBCxNBv/C1Bchv1XMubGD6RqXTS7
S094z2G5OKEvKHyG5zlbhm/gItEi4xBH/TKPkDU/Fb1leS9ORHXQr0aUtI4esN9PRFhKdl5MLQ7m
LFf/dcPSQTbWbLofRT3M7F9ldqPTVAxD7kP3SgB9m/X0WcOo0zu7YeJaxAWzsZfublTHyGJwsOQt
KLLf3bKzHeMr7zZe0LSTjsBBnB/Re40OkVpMb2Wd8NUDIU3HrCvfFErXHzt6KAcMjvWd0+zX2b9e
caCdZEIFjusu56AaZ8Drmd2gSArDPHnREItjnbbA6RZvqtlZOGVHzxnI1PRSdEQHB7JUFD1bhNtw
HAaH512AaYXz2TDG9GuL13fpZxhBW75Fad59oW0y9z9VrUm6g17YlL0LlssnFQ5dfm3dJR5PbdQM
+QHXX7X6IHp3EOeqy8YfRe7kqe+Ql1dvXBzs39go1uBjGNvNu9RS0q+uQDLXT3Mzwzwwx+4dee5i
ng9K6yCKpuhG+y3Bvzg7YzjZaccJFbDaR8a7GD+Aw2fDzEgOlE/D3FdPI1rkxYEdp07H3Ju1t6qx
tK7veKyzncNkI/AhuZDQHrY5gcEqxhpqTUmXqfICRCC8S60Xted35FjHUWMNKFlbH2Mi3Z1RtxYd
wyKVY3FrcUuuDpcQb9ioaRQ3iBU0E1Mb9MYoQZ1Qe+lm9UjauEUbHjqE5w6qLsZnRxubi9HOe0jZ
jXiE65l0hGdBQf8ORxLPRUrrgwcJJ+M41tnyquhTd6IXZb12vYrIllNgqWntFYI3ghH4ABI0K9lt
gBZvj1cH3IBnCLnYVa88h22qHpAUMM/qEBk7FYSNciUXFT1DCWMHKLcuvEwlrVYzHwFHogz53qSe
UB5StBEzvzUWesB2kS3vU0Cuue/UKp3MxJj65K9+VJbvht4IA+mt0DEgHSUhzumPg5iN64xbDP4b
8SCZ9F2xZopGGsKxF7hKk5+ypFiejGksdkbZWueyc8b5Rnxwh/PiB0Uxo4QQpGmq0NwCOPvXnHmN
vD1672nqM8f1UytO9iJBbSPqRsKNoBPxdhgoawSd1bqj09WxEkRh3k4no4laotvCQ3Jh5kem38yd
QHLJGuYfE/TNn5xF3QfWDc3VMps1x29io/NOthZa9ZVoM9OPoSOGLzNAM5p5DopT7tTQv0/JST88
/jjbTy+zWcLtX/zi22VKOXnU9KhSAhxOxw/gSOlpW2neAhLQCvNlNiLjra2H0Rk3D/V5CiO98cmL
rUOO4/PrmHo5PuOD8tYzJuW8uL36MZpbXCqKSPlqmO10iXMl2/nWG2GxQZuDvjEqtxQ1VodL7yEg
78VAjjlH8iBdQIyPwix+ptOU/ZUUirYzSRtbGSsTl+SK6sl9uRHt0sgIO8bTjSz/B7q7UR+qoW/e
RVz6f0jxlUE4iD6On1/cGwa9/SBdGJPHx7YSzFOfItVRxMcIC4jrYi17slwbOxPlNI5GidACabvK
l6ps9CpF8F40kqeDtuj9sZot4/h4iW19LYlxZkXb8KLWqRJvSDgVl+QIOdATUS/5yaREdIkIhI5x
pe9h7La+FrcdVXAVTYf7eurSIyGaAsOErNkfLSKrkzJgrRi11Z8XUTnZXR2uLX7S8F9XE2iGiAzl
kXy1ZO5evNFUP46ZmwVePvyhEcWvZQG3DHUhh2wT+ODtstC6kTZrnymBKTBA6BVvCqhatt8LDRWg
xx9scwJ/G0oum9/KCBMYlHiKUraXXkZnpBgorXl28ikKE+3050NxLcBUllhWsA23QzlgAEdoaGGQ
mmoY+/1s4ARepHDNHQ6Rx2Nt3BCURaAoy4Sa/pk8x397LUS+9BRMiRcUWR+dWnNJX+NiSI84QX+v
+/in2WrjzsW8MZO/D+mu9vJYLhY6DYsXaHaCxm9p69PHaiCXJDht9yAEW+9nyaoL3DnijnXIVUuI
jTpXYSCwPX9V3DB/zurWfC7tNj1bYzRyCS7OTl1t6w2l2JWsulBXWwNa+Y9L1/ahGyiVmj3ZcU/t
tVr0M4JbexShjXMEMW5gpJJXCp14tSxRh020tiOkrAalOy7CjI6j0YUHzUySA6n6HxKz5Y4jDrYo
4YEfN++wWD3m4P1Q1l6QIWl8Trpx+XdsrW9m1+lPCfJYO/n4xkySnVHpoQ1KuKquAvVES/A0aSTW
JI7zFy6H6lAkXXnpScl3dsLmUHyrX/cnF9pqWU5VkhUFbIMnDt/xxYAt90rVx37Xu3CNHm+6Dbwm
2jJUP+FzssU5J293nWXnkbHYIXcMmEEUlArlIKbSPE7gMi6K5swkIsvoN24sXhtDdJ8L/AgOuiaU
5yii4v34cbbe/BfTUx5v950oo2b8ytMhVzmQ+3EjB+XtqcopolK70/Xa2I4u4CEEk7j2uP5WQcrQ
DOHoDJMSdHk1v4i2iq5aoqjnZkGqqWmtd5NSpTvgE7kFVgk2qADuIdr11E+dFetabVFl1pdZCdK2
jE7eXGbv6UU0OyW4zUn8bZTVmwm1qOzB7ZUA2bKEfFynUZF6deLXyQB46fEX28okweejRElzjBhs
vYD6MF9gx1JixFDR+XsxhBWMyCigNA9DgFDUM97Vqus+d+HkfdbqzHQOyWIAJavD9Pz4WTanV1JY
UQ9x73NpoyF5Tw1CMzGr+VNnO/mTF3l7Psyb0+ugD61KV5e7jFVRMTtJCxE9Iag/Pbl5jZarFXev
Ho4OO7tz84VoQckwCTDJ+vrFRRFOZw2I1p1iIJi6h/fSUHx8PGubGwGVA9mXoDC/viI6I/UaNwQa
HTZG5M/OjNeQnZlHJe3rw5An7aHP4r8fj7k1h78ObskmZauvDlPASdrkoJ3wZM5RS21Qxy1mYTaz
MN8zrtkcipKWzvnGP9bJSMXxmacRiwIxRZiHc1Yc8lYtglCJ2p31J8/K9fYG1IGOEQSSe2A3HbSm
UmtytU5b8kvfu2rgjH12HluU/Yp+TL+RgFmfumj6DyVpwIn4TlBDdCSb4/YUHyfkuEZozUEYC+9S
mUV2dJJ+3mlAbC1HEiwpBiRht+srMItibbRctjrAYztAVlcNMl3f49prWwuSxBFtZUiXkvV3+zJO
r9Fu9UwcCBprifxSj2tQtN0wa76NIVaDdOhi/KRBRiO1WbRJHJt2HppLkS+WrFtNg/DpBHTeEbkw
4LRybcR+lS/Fv1hlNO2J8qa+1wraWmaU0WSZh0oKIeztQ+s4Ak5oailBOajz0+I2+T/IIxkn25m0
/7BhHaD7dPFcUFLrypU2q82oipyCRlW4Rwmj8hNb7S/YWQznLMPOs6iqPTfErY+CKieOuDIAQib6
9v1ANnpxowI3U8JxOFQwN3wzLodTZinvbXeGrgAla+du2ZpTDy1Fm/SUIt26MuXp8Gj0VIueHExe
PmZVkxxMo2z+mZ3l2+PzaGPnYudM0ZtRyErXKxsxWE20KTA3pdSjiHaCiZlcEmmvGhjS0k+sqPho
d6ZYLkBL9xKfjW1FbsoBTyXyl6bi7dQ6aVePmcrg1gT41tcaFcxmWsx71vSb41ADoxImcSbryoVZ
hXZct1b0NKDhMfqDNTrncc7DH38+l6wTLmGaf0gpr872uBD6vJgDRczcqp9oNvcnuqKJT783fGqQ
b8KrFJpggrfKznrZekFKi8SzUr7/rjSj0+yy25Aya9MXwwcaWjV0k2bvUt6KeMiHMXFCLsxhD65e
EGWX2plrKKtxnNrQWpK6RQDT8KbCV8S8UMbEeMg5oQ5ShD7UlHGiehuPNEsWo3cORlMaYieY3Xpz
IHCI0UO1kQz82yWE2W5kpchlBIWpzq8t1QcYAdNedL755iR4JAsSDMr73w5j5eOsCsgqAewI7TpR
mX5yy6k6RjZupji36uBBi+gV9M3ke3E/BGrn1cce24qdCuPmk7BVQTcjwsCdu3qS0epxC1o0N8iV
OeNyjYEwwAu3kvpY2rNjX5tI9N9VRa1nP8T61D4JrbSaswHUwPUzxR7TnUdaHZCAfsGRgCUB4Y51
B+v/dm7CQWqIxfihe6negyMpcl87ntQyVk9cDO7OUv+VA/4Wa9wNJ1fEb9USTLaLBJydfRXDoP0d
dqbxLxouQ3HuYdnZh6Ixs2sq4uovHCRNPpPhDHT0wqXe8wtZHdK/HoQiHohSySVDLuv2QWCj0B62
B/uqjGn31Yu1hIZ+Hb3NIB6fHp8sq1X+ayjyfE5pGBhoo62mGEmQ2C7d2cHvWzEOaasuxyjGDOvx
KHL7rmeWm4B8hk9JS2o1Cv56Y+ICqbrG8ewEcevqR3oGE/qXVfmuNod4Z+9uLBzq8dzkmGtyx62V
g4EYiE54oY3e29I/h0PsEdUUyiszMB0myyoxNmv/g+KPhMWgaAB4lmt9dWDomRdGrsKgRpeHflYK
OvSjYl313kp20tGN+SR3oSrEO3LB6euVGi9Dl9UxXy0R3gHoXnIcRBVdYrfNDrg775U0NhbkzXjy
57/tjFztl3RIU+ca2RSemkTXX52qnZCOq9Pr46WyORQ4EDA2CESgLXY7lJicvMeIzb4WIi1ozuXt
27FWxk+VHR4fj7Q1iVw50radegUtiNuRuI/aGsefKBirZPDDZKypUbjd8zK6KfAOa49TKZ98tQlo
ykrAMym99Bm/HW+gS2MsRhcFRgNBPOjCofyUlppWHbLKGL+79uTlJ6RCXYKl1NCfu2zYO1A3djsM
YpcFQfjH2SL3zW/fsYsnFWEmNwp60WonS6AKSPhU7+z2VeQnzxSOLlnQA2uNmNpqtSBYkuQ1Ag2o
T3XixRDx8MZ2F+eN09j2SxR2lXdkhrrId6AkfHj8UX8B3tazLHt7AFZ1bjNnFUl0CD2ClSrjIHYq
r0YiCkM+ZMIL13zp2xHvOa2uEI6dBKkypDPA1U8WBQDdH5RCVEc97M1LA0h1OdtD3ix+7UL9vowU
XjIaKwIAwaJJCztnNGvz6+OH35o4CwQhcyd/rY0OaOIY1Ho8ZHzQ9419R1eccwj15V2eLN2Tp4L5
cLNWPTlz4Z4eD7217bgEKGnDb2Lk1coInSrMXTBHV7VQx6PXwygOC2s6ZtU0Bo+H2toHMF/ZcjqF
Qtp+t4vQYdOpMHyToOzjDHwGViAIsDQi777boaF/dwdD+zYpJtYkSWy6L5mGNN6fVZ5/LVEX/JcU
+kMFfC2BbuRe15hJH1PBmJITaLDwNDvRP+0cLzunzMZVhLgVVAAkN6T19GrXp1kaqeac4LgCS872
Afvgn5v0SrMc4gL8gD/YXjeeknrs0519uHHAQTFCWY+6CVnD+sDRR5p4xtAqVwNh4/5NMbgp+EWo
6u2x4mcfWvhy9c7NtLGOqMZSZkf3DjT8WgRzihNdeGmmQOVUP+V1V35S8+ITwKZh5wtuzSuzSQDo
0si9W7C5Q7iq6VV4zfNmAh+qFMjcYfL9VFOChuyI50R5mpyKss3j5bv1htRmKSDyOYGZrZbvrAKu
6ACeXKu8i91jJpQSZKCtpYbvTM2y02zaOBJQouHrGVwbEnOx2iy9knOV4EPQTEKPLl7nQAt358Ht
rlVqNdWl4rj/GTt59LGk+jbvLKHN4Sn+Qpyl+n2nqpwpQ8x2dcMroZbySfMKjF4jp51zvyXMmF56
6tjV1XTTqgnqZRyUz48ne+OsQPWYwrMBkIY9tHp96MOIwzVpHKTF4Az/0pXqYECx/objoo84YgrX
SUt8MbOeViqWkMLXvFb8YX9dHhfSB1Ka5lELhCJ4+xVwSKrnTOBzo0xt9Jy7fYqIRQ9VydkF+64R
yf9vLKn0QcDMyl7rHFalm2eL4ijXpraV6I0ngPaeSdvi0h9mwwwqpxJG4veA8PJzbKtF+wXliXQC
UxblzrkG3pJeHIy0qX0oSv88Ksr8OvUIf+8sza2NwJfhaANGc5+lWMUoVK+JFGz2RoRperpr35Vh
aExojE1l7mRnW4cZixCBDQ5TPsZq2xVZqGdhhsRdXNokRlZdWb7pxosRRIaI/k7YP/P58eLbiJa4
EalcSZQZ2M3VnUiM0016pCaBOWvFuRVOdV5Gew8iqssnX0UsBCrwM6DD4Vi4NlPL3CWZKtodQdx0
cfFvHWVa8txa2pz4jQ7s2k8MPfKe5s4rp0uPNoUSVD3ZOvCqek4DEKZ5+qU2zRi5isZoRgC9Q/8a
j4ndHTpjENZhBhA34/Bp9/OTnjqi+ZAg42j/VIjCOn8sxERUgzdmtbNC1iUFuZZ/bRqEEKge3W3f
0dSmDOezJFC83JCQgMWZ0JeE3OTX8+xFb/pUFc1BD71IPfRLywwXltnqYF2V/FV4GTjkP/+mEizH
GFx+1CZvd7KtKa06GnYSaE4ogqS2xSHO8Xl6PMrG1iCugQpGwR2R83W+W9e6OzS2mwSFY0HYIhx+
l3WLuDhJqX17PNTWIiVwg7SJQhB/rfbFUqRNQsU+CSiyTpcJR46D5rZ7JPSN21b+2WxzfFSJEFfn
cK7WmYqcbRJ0PYZ/itMgtDE2uExUAiNhYerdm0iLxeW/vBuTKGuf+p1EMJqHRll3bEA90pB782ZT
SY9V7eY7c7hxyyG7RswCDEF6Xcqf/5YWhaPbVnaUpwHtGFIi3hH12oT+ofCLDLb7xQvdRLwiBz18
Mos6/XOnPPId2Yy00XOQdcDb8aN6EZOZRfKgaUjLaOQf6qIWr2Wjhtey6/6Qo/1rWyK+QIfelrZK
a0XtMW4jQa05DiCFp+cFv7grRDTjmMzx/EWd0j2C9sbZjWCR1C5SqcegL3P7fh1VGtwp6wgYEtzI
PE4tf0yT8hKKZLqqdfkfbiYQ2Pi8uxROJaH1djzHGKMc3moU0MLCKKTLxXnmKD/jK77nWrqx0xmK
G5AaLnXKu+2XTOkY11kUtHbioU5j68+1KrRAjEkTPN4Nm0Oh48tSlQ4l6yBkmVItr3Syw2HEhnxJ
2/w5rCP3SaENutOV3NjutHapCdI+YUWus8Gl0ooR+aU4WGZrLp+HNjQaX5AQGkfAjJAw5zhNw69W
0S3xl8dvuW5VysUJdgarBpmLEvuuYi3NymrdwrYgAE+f1RewiDh804yt/m3jTn/OJgLPc7/AGgcL
pc75ofMg/J0dO4lzGGJ9Dz/BEOaXoUWV81j3vfPS2/yHk22lyWsExzbeCVK3PoxsG8Kd5uGpAN4u
twyFVOxOBu86oshyiHB0vlIFgq2Vg/zZmR1ZRFwFC1RXgL5L5VT0KVdLWzHxyUDt37vib6e/Jk1t
EghX42kA0Hwo6jhGjQNEdh0mybFuYvVQd8keWmPjuJTxMAAx5Cop76yOqxb0d5OqjRTkF8P/IHUO
T+00mUdIYuZhNpPxg2sVP8O0HnbWxsZdR0BBfQIzMVK+td/AEltVkkw4AWRD2F3D2bDfOdPo7c2x
vjXHCIRRa5MGNuv61TSL3phobWLOY2alL1rkAo5z0vXxWS+M5hv+KOmXDk3lL1Y38D+YaYwEzRRX
VXVWljizL063ePFONLpxiEpIsXScAd0BZfF2leVaDhkM7M21bZrsTeJEy/9sL1ou1Ug/Hq078fXx
Utv4ykBXmGgmwKA9vVrV8ehEgNwERiINfRfP/p+jJW/jxn5TR/aXRjP+rkrkpB+PuXHuOHTCJDua
DtRdttuiclg22YQzXWRU39qwmA9AcfVTNDmUaRfxr5rZ5s5Zt7F72bokFmxcXnZdcLaNAiWKqMKF
00u/UWlCq7AoMSFolj0hR/mFVnuXUJBjDbaKpJuurkG7sezKykwcDxJzSA5Kp3e939qpmPwamowL
E7GzhmMVa/WPqFngCnlFo7x7PMVbr0vtzQIEQM/67rCqmlwZElSzr8ANdWhdmWq/to4V4hhrd3W1
s5c2R+MeQe6BmvNdIGy10zKYJsWSMelzLEqq6HNjxekhMf5UJ0jeG1Ke6f8PJQ+P34K4IVGGCKZh
eE3QLrnUvfLNEOl4nrVs/A87kYIOTVINNA12O7cjFSMJRhr2mKkWYB2FHqsvCwpFZ3euEBdAaODy
Hz4ZMTdrU/qfrW9EYRgU0/I6vBpqhjZBBYyhP+ltV/w0IDDsWXdt7UFyIzI2GiP3vbOkVGu17WxM
QG0LaGM3JUX66gEazo76PAsKLKmuxb6FLdsfanb8+oSE4SjCcMjLduTtxMKnscd4Vtj+SF2eMFly
X8uqUA/IM/yh6uSvoajg0VaGW8B2XO1FZUrs2Y0xxK2raDmDI2Pbm5F61Xp3rwK8tQdYmlRI0BqQ
kJTbt+rQkhITRJtrVo35u0LVQMWK2TkMi6j3oKNbRwyBE21B2W69i7RHxyuzRaUxKMzeeVcr0RL0
oam+x7PRKKCFje0b0qw2wHF8/DbSmtnLr7duDUy2INXDUyeIW90akZkpC1pTJIZxGKqBXodlf14o
m/xU8yj8Xx2LoT1GUJC/EC3ke0ZPW1MN6hJUIoV9nmC9gOjh0XbwnKtTzMXbrrCns3Bb26e4Y335
801J+RF/F8yvUSqUj/LbceNAKk4sGr7Xqh/Cc5Mi44XWXvaktvp/MO9DUYP6PQPxTdfxpaHP5FYK
Q7Weu7zAYB8OHe5Hh7hGK3rImr0Fu7GImDxaUBI2ft8cAfZS9sniute0E12L0IC1fKqxt2qoRFXR
t9nKuL2aUrf+IYmonma9TX4+ntyNQA9QAlcyp6yEb622zBx1DZosOMrownIOTdvlx6Fw9rAPG6tF
NirlPuF2JaC8/YSGO3Wg4fDx6ycX2FZtxthL6tMlbbI9ZaVfoenq7idsRw0KX0nUe+6iqcLtURD0
vOsA53+4WmOSGaXf0dv4ATt99L5oIg/dY973efMzUjrrZZnM5FUToSE+L6agRWQOwhlfRyRMp/PY
1XP+WRkHpwmybna0gzJUUfEGalTxEQm7rvTTplle7aHtlcM8NtnyMggNlxTaF81JQTC6vyzQs//1
UjHEhyRsEbvTxxlokTa25WGcuzgJqlyL0CCfDW0+NnjPx09IH6A1nntfNWecp/dWOXntAVEgU7uW
SZt/1BZkr/xWw3bmqLde9b/W7HPc70SLCHRa4BBwne2k+1upaj08NlHPUnLrNv5gZy6K5gKUdBnk
3VAP9BlMkWAG5TXioPZphzMN0nnouBTCWnxXuOZr6iGJ/aUCqaOeHq/AjWgb02eSbXYBC3C9vedm
WNJe7jmqWsoBcScRKCggS/GtJRj0cg8HtrUWJdiMJg9Q17s9nhCChhbanKwM1XmPYk7x1AkceQbV
29lbWyNxBqKxAbPIJcu/XfXdoCR1vcRREFtmVp0dpLOjg5ZFbnvWk7Tcs6baCCe4+YivKcjASVgH
vXMN2IHcWbn2AIPOXI/RX9Y8tX6axTaiDKZ5pHI87uQRm+/In4qSI9Wfu0Z6bTd1i1EVXchhbAM+
Xviqe5X9ts/DPZDy1mEpxYdosSKoTi/kdjpbZzLnsW3oSwBYGegIoTB0ca0msf1GQTQYDN9cmWhR
qeaTPvTOdEhjx6ivj5fr1guDO5ItV4Qv7u79MFaK2Z6oFop4jD4hSVgezKVxPxeKvoeL/3WJro8y
VqnE9cqm8vqKL5LGMbq0o0FFIDh/7L2y+k4/1BG+yBMTZfp8Gedzr4fIJC+Jkr5EHQ00P+0z+2vm
GO5rkQuvC4zcUsqjs0wAyVULRBPetIqZvk8i2ysPaAA7ia/EffOpRqzbPYxtp6q+1WXIApX0Rv4G
u5F+JlQtlTPKPtpT4TkokqLLWj430Db/kKMsA0bwLLAQsA+FYbFexxM1OQWoqHL11OJTlhneRcz4
LiBnYex8y43LD049OHqqiRJpvrqWuiHVPUi27Jisy0+hKDh7K3S0Hq+YLbQjpWZkcGjMcBqsexSV
ENCkCpPPmJjTS10hnmZbVegPnsYUp6Vp/hCwnU6TnX0dBxxQol77+fgZNg5ZHoEqEp4uOqfe6prX
egqZpaewTSsjuSpmhsFXlYjlBFBIO2tZGe2ABja2CcceBX4ue5MKmvz5b0Fbi67UmLezcs3wPfTL
EFUU01MgdCncvY/fbfMrSq0mipiyTrY6F+plMlKrN5SrFTnlNUFs/Dp6jbUDdNwaRercyORavy8K
oWqux2IMlSuWFJhyNTgm6h0K8Y/fZXOtSJAcFBJK6gQwt/NWoc/uTjMFfDVsnMBDs+9aTob5drCp
fFvetPyPnrVq++bg2S/Stik+ggCz3z9+jI2rxIONA/+cE50axmq5TN5YdLmSUNbPpvg6Yz9+QJEg
PRGaLlRvpv5C2zDd+Y5bg0qskiSgc52sq+41nanCjEa63HFknyJVCZ8MrS3f5EgkXIeorD8gUd/t
VBg2LhUoBSxQDgI4ouvItGnrxJ6mCiBYnIjPWhwb0DXRrw9RsDpOSlM8T6lrHuKJm1Mr/4s1p8Sb
mMDRAQ7dVW3UZNZFZNXsS5qcb8pOlEfNEz9Dl0qjdGPfmeL7RUxdQ0oFQxyHerOuJ6dapwldb8Nr
vDj6X2iyxNIHfd7Z+3eZKVmpBRQLVTlLFhfkU/y297EY7OqOrsbVE637vhkwXOg9vT32ee+81vg6
4c4sACWCX/rjRIOhkYElK6W+KPFKt0MXvRemeKj0V3Q0e9Vf4Ix8b8NlmX2ntMI9ysb9buUooKQB
jcagXUtb4na4CGH9Bff18Qoag0VT95WSo2yXLtHbwZlq+6gJCqH4+4ls9msSD93PdYj7cC6tNN0B
hG1MOwmyR8+S3UOgtErJ07Sz1SgtB9699BY/A7hfnCJm40ta9+5XV6178xy1BsJhc2yRTDw+MzaG
p6IsLxjCI27T1THcL7ExjHT4r4QtxqHqKCz5CNS3mBYm2NyVoDoFnlRPel98+fORJW+NzJK7/K5Z
gcptRZGlGbkAQhQeXJE/q6VZw/EqyvGiLZH73DR1fwRaHQaPh/7F4roJ0Ry2EyA8iCtIwN3Zt4Qu
cpQQescr6rrDU9Z0Znacy1A/6kO8XCatVV5E2hvfvLkf6Bol7TlVjdCv7XaRPczGb4UV/9OHpbdz
sN2dpjyYvA75DeQQZPzbpQlzdHHjVB+u6DDZn93S9vxSLM4FDsLyV4PAzaceUadPj6fjLsyg+CbV
rOEWkfhwId8OWisUckHj91c0aJ0BxxcvDWZ1Tv+azHI0Tg3CFOXOjXl3pMl6H4ww2bGR3M71qh8z
NmAkhqtXkvdaejKfVMrgp8cvtjkK2CFVVvO5L1bXcut0WlK5LXuLjPyH4cXla6cv0c432xqFHE1K
jOK0QPVsNX1m7pYNLnTXZnStSztM1ZkG5F6nYGsUGvYIZiPdRotk/S6zUOwinckCRIVeQokOwuw2
zs5xcI9I4sMAywFZx11ALL8aRtRUKuywGK7m6LiXXq+i5liGtvYuNxz+1UlH6gwUQCxU66vqXV30
lXskJjXQsc07c4/4drc0YW+AI4GtTUBDR0EeX79dSghPxsLR6uUaK32mY+5A1cXvcrXCW8GrdIXG
9zT/+4erRo5Jec1hH4J5uatHiyoeWgBgV4Xw9F1vdu0rGpHjztrcfDNc1GHCSOHSdbDmVollDYm5
EMJEy6Eyvf6aoqv5gfatftGS2Et2ttzdSU8/nK1GX40gjahptcujqQMfr1nzdcnN9OQBZ3txyib9
OBmx8Cctci66VtXXqEuiP+0gypHpJfA3dwy15NuPaCc0g0CBqJh61uJsFkbyHg6+erU9BUfixx9P
/lk3J7sci/uMrydBsevk0DUw8e6EsqAWVJmnJvTml66x449jY8KMfDzWfSDBYFiAwTMi+CWCkd/4
t9U50SF0Okx8r2Ou1F8MVC+eiUfd5FyMzeDhTdgin9q1VvfPGHnmqzt401v8C712J4a4Oxto00i5
Hc4G6Fy0bG6fw406MUQpQb5e6+U7yBrdGSTYrgzZ1jCSbAj1kd9hrtwOMxRdZaUOS5YFFqYYIM6t
e/C0aNrLvfcGWt0OmaYXSp0by1UrFPM5bYZaWu/+MeqKWfvtdX7hTn/7ehj/Eh+m83LFhb71IZYv
74WZ/hPqy3CsNX3aOVrvrnY5HEaJkvMj7cblS/82XLPkVBUddbnas72cqsJqg8Q0p8uYLrUPg98I
xoKi8OMlujmTvw26msmynDULYvRyda1JQxh5Lp6ietR31t/9poPBTsGLX5xnNM1vXy3Tya6xYl6u
oT7N72J9rk+dk1bXCKrDzlD3L0TAjoEKVEzEzUCQ3g6lKGncteZgXEsli494wKkHs2/3qG/3LyRH
kVuaijNyIasTS1YswRzWxrVLcVzW53w8jMYkPiZo9O/Eovf3AIAVKcPlEUHcp7LoN+YYYanGdcYf
1HfDTD3NCL+euqJIjiNo3C+PV8T9MjToGRF4S84EwFj9dgKJf4bc7mOTgkA+XMZCrb+j3LAcMQqN
klOae9gNAGVVdwoxWzMq+wS//Li4W1dLpIIi7MRFZF4BcsZHkHrDIddolleKoe6s+a0ZpRYj4RRM
K6Wl2zcsyeRqtUzNa51ndRB3ffYpqu3lZUn1+ac3U7LduQfkJrq9c8CaETRxG3Dz4J94O6AlfTxF
DPtz1JPm7zzJnPppQVe09A1RVDrhbatYl7wpnAMWRMh1mHr1z+OvujG9sp9LlEQ4QaS7uolCfWxz
kZTOdQk1xe89RxzMDHsS102ny+OhNnYg1W0Q/7zyRmN3nmO6VFFhX5fKiC+Q4uzjwtycHo+y8RGh
xrApAKhSS1+XB6GAWsXAMUq0Uju05qziPAqrP0IcFZcxl+LfjwdcvRadWC42F08XOrocLOst74AC
KOkw5QGVFffFClGP6Mx4L7/bGAUKNDcLCBIAxuulkje94c2tVCgFOP2qRUlzXCp3j+S52uPyXRBq
IXSl4UIX6+5dzDrLBNDPwNTK3kffXjv1S/7DGbRF+Lg7EwlFICF2ZnC1DX6NCiCGpI4aMn3cVRWn
7zoNlkWTB6OVlH+lNLGehtBIU38s0YnwK4SsqdD1CahxZJGMd5lLP+2/PAOsaNam5DCsS2WKYeJO
bk55MMyq+8FCIOPtFOIeVEdherCTpXmj4Afo23NafM3NRnx6vIi2Jh54Hu08kmnyTfnz3+54kdP6
HTBODGgza4cGofpvoWPXPvEZ4uPK/3F2XrtxK9kafiICzOGWZLfUsmxZzvYN4chQgTk+/fnoq61W
HzU8M4M9wHjgapJVq1b4g61fQw4j6v3zqhiyg2cBAEXX4pyzsc2Yt+CMWZ82yGaP+WDaN62/9J96
cwlfV434XYLB+PLymhc2MvuLiX3AkOt598aq8Vraukmforp1HhCgwqQGX7Pbl1e5sKWAH+x6XfRq
QNyfdeqmfAfItYY+YawYfgsx/xaHGeWa5pbMpstThR97HU8VYhsxbuZed0Ckvyuv9NXPguu+scGx
0don02eMdT7amgcsmSxP1iedZf2XzJ1+rnr1YqMc7Q8vP++lt/oXdEiGSCA/vyULq9m2oVT1qc2y
4RjJ3DtuziKuRPCLz0OM+3tV0Fo+u6+Kviw6t9v0qa8oPRlBdnGN1jeVivGPcKe/rw6TL1oKEH2w
Dzk7EL2HvaUuWnUKgsX+NDsSRuhocHZf+8ayZ8B2PfmnvCqqJqUR6V1TYrtwIGnN0MkAUbKrx5zF
pNlkygWcojmhAGyk/TitJxk242FGrywdlU3GswzXZB4vfEUAClhq0UUHAnmOsppxi9caN97TnJvO
0cnGGrfIebty6i98RVgxzED2OT74ubNHc5rJoNbP9AmvZDcWZdPcNI69Yb9hTIeXt+V5V2j/jKxF
QwS9Ptpc5xhgIendmwanvW+Lbrlxuqzt47LFh1fOWAwcG4Dn97nfTWs6NfYi7m0Ye8ahW4N2xnQn
0jJ9+RddesX+Xp+BXKEtdL6FF1Xk42atPPy06J+tPQ+Q4bFculKzXVyG+xOEFY03RiNP4/m49KIl
36lPou27x3wWwQm3LOPKw5x1Zv6+Xf56EIn7HOQZ2b4tpd0tUatP3hQJJIFpZvqpo0b8QgcMjBEs
LBYjriajuqntUF0TXL7wkBEeAQH9cChIbNinDxlhV5Ib/dadGH04H3D7me+saLSvvMpLewhRcRLy
XXyCNunZMkwaZuoS1Z1ywzU/RkaXPTSdGdwYndUnjcBKphkKI5mmbTjKwYoSWyztB89Q4koJeeHg
MKOFMM3Mcrc2OotJ5TJ29lDk3QkUiH4z+Z7+TJsIW3onn65E2kuvFswJ1SpIAv6z/5T/5ANVU264
pPvtaWSmdZg05Dn20D+OYHewEsn4rgMF6WS3fHi6CnTnzKBSFicz0EgsS3YaTzNHE2eU69M80orv
3+Z2NudXAsOz52NlMp0dmwAJ+BlYXmpSoaqFGEi/Mn/nDPC+oaeOV2iyl1YBPMQFQjOWvPLsg2UR
HmahJSo4ZMEYY5cHNGFtr5315xuUh9klUWC/YiL4bIMqmZdkqFl5yqeWM44h0FTGXqei5s0k1Jx9
tIthM+/m2e6d44QfFGB25Wnj0LpyE2GMIEdln16Oc+dyLX+/7T4W3Qm5FCjnuV3W6N4Oir466WZ1
Fu4tk/RxdXPFbHRhwx1Mla2npqu3IC7CKvrpkP1mMfwws3qF4dY+yBrweTM7i5Jp8Z3+q7VCTjpu
mSo+9F2DsrKRC2xFX/7hzw4ZLxMVCDDoEEZJMc6+mYtMdjFVjjihArO8qnxdnpZaZo+dVNG/tRb+
viIARwxQd0ebZ/HLiBgSq2gTJ9hI4hbzLzteahHclpv8+O8PRXze6e7AnZ7xbXNVA2HDY5KDpvx4
cLrhJLGQQVhBGldO1l81uf80Ff4+FXRXyri9EUXUfHqop64XeWRW4kSuaf+qXeZkUNec6KMBo2uN
5SDVt5Zv8K2qTLFbqldlGFv5aH6F5IYwXduNrsNsWxjja6+ZvMdBDp5xCGQZ1Mlih/qHmWWuFU/9
4nyqwynbYlsq0KZz7qzXnubSbgDkSD0Puuh57LdbkPwM3KtTMGPzA4a4iluzQ+qXwcqVjXcpWFDC
o4kJ4ZuzfHZl58tcaHDL1cktLfd2G9fyHujWP878/n4drmy2HWJVeKyfrQIgd4hkEFQnv4rCtCqQ
ParL1U9f3m+XnoWTz90M0GW35Hi6B3rU2Wjmj+XJU6uXYt3rHOEd9v/+xojgYD92sOvO2nm6Sglf
pahX3tgs7PztEg596vmj+vcgziq7YDcseUj/Z8+yIn+onTFnFRO1Z3hI4uhms3Mly7iw0ZiD0AFD
o3Z3ET0LO52B71pF9+MEMX4N8DwVfR1nSxjq2G/G8Jr697PMjSptZ5PsxFZyqPP7XSgc0VEir07A
Q9bbcQo1JBIJKy+aou3zYhX9oTQr57spq2uV1b7DzuID8lAYDP0Ne8/U0voi8PeGSnWqMTRKkdFu
DZhP1ubcLqFZv8auY/6kgbr9wYIu+NWa3q+X9+al9Wkx8W+T4hghxqe7xs88oXUXidOkVb0eyfrC
DvawxFbLj4TIX1d22z32wO/GAxGr0ynO2aK+kmDt3/P8LUT8yyavRKru/HqUWMw4WTuIU2FO6sZZ
egIxsqjhu8Gq9PtCVKV917qYL7388Be2mUOrlvKDTJJddrbNDHzA64ie5MmfPQdb+lC3XlzS/QZ7
C43h3y84ikgCzd5Som4/z++coA8KT+tT3c6mHeMl3L1rwzb/tTirfy2lu/BGnyxmP/2uws1az+sy
KvZRqFdGWOWpN/Rm3Fcfjcr8UmdefXz5ZZ61evdYijwAoxZs4Qip54doxEajjRpXnPDcFFMsZDV/
6LUC6oSZqhnuSkpqef3yms88KPZFGe7jHbADgABNPn3MukfOc2oKcVJhuz1GLaLfRbmst2jdOWjL
6vk4yVakS+Vbt7gETThUtt2B/LH70a/6Gv3l0kvnYgSXHu5Zk3vW52L3lAue0SQWXsUDm9N4t0Rh
cz/mRZVm1E3AxUW9/nvg3wMlaTUt24D86ek7QMdJaN+oxSkb1PY44JGZtKYR/nj5VV/6vExioBDu
AinIxT9dBYmeZR4GEpmtCI2jNrL+iCJB+74DffBOlOM1FvGls8kZ4VhyXjjqZ1/WH0jP+8jgXWKa
jc7ZUh+8fAxvgM+o/yEM7O9tF6bn0jm/n83FX4wmVOLkdzZ2k+3yo3GtLVkjz7pyr13IBID0wsbC
O4Se63kIqPrSMCSg/RPOs/reDIz5LqO3dqXdeuE62xVFyaJ3VhlOE08/VWR2/RjMFFpupbbpQWd9
jm9rVG4tVrm66k5+mTt2GmVLG9zpoi7+vLxVzrW99lCAbgeRAEEkcqvzqmFz+yDoN1J5oTEXj0GO
m7e5gdbAydg6MX9xrDKQn3Vba5GENNWxVDdWlTOqiYL641pW2HNWTdX1yeZVrj7oTQv/iImrNf37
2eGXRpADuAOe85/AGWun6Dg7fU9VI2SpXtHcuHJ0Lnx1htxsYkgOJDTnkXHKXLq/oKtPJeP7Gwob
EXvb2lzph1w4oHttySYGv06v9OyroyCkp10W9OTNXfDOytbyofeW8vvahPJjS64ur7y7SwvuWkn0
C/5OLM/uswBEo4HNVo5BVN2mQ4mW5rDk6+vQ2L46DL8PL++qv6nlWZJAps5sFKTrXuGfpZ5NFnb2
XE/FaVBt/ej4OLDGUPkKL2Xmrd9bczZh8JqZPlxBJp6387hNtPfdeb3z1832js4owirV+8jte1Up
R4ELqIo19Qc1ObG5ihzb0kovbjIutgWW2HKK/OBHpSPoaocOfRg4PkasVWUZSd3lAgHdXYLnKDHO
OUbYOXZ3bRY6Q9wtsnJSVQUdU2u8+IJjZ2HO9O+Bi4Y4CQX3H/Xl+Rupbe2G0FjRkFnd9TCHYkZ7
wHHSbOjXK0td+thMVcnFOdZ7g+ppTJH8ETZ18NvCJVpPmbb1h2Go5Te4i2ZSCsP+X3YXvUyEQNCM
4mI/284ZvApXYQZ9O1tjkOa18ya3XOpNt5/uts24Jn146Ywy8KTXT/CiHX22uTYlzBHwjnGbmWaf
lo6Xp0296SuR+cKlBk4aKap9Qv18Om2iQ563kW/cWvZgQu1qrVe96vp3CIKI9y8fl0sP9N+l9g/6
n54lBDHUmUNklHpHDolrCHUT1IhR/Q+rwDSgKQBkAhGlp6v4/rYU086YyWXXxYK++A1TvOrKKhcu
NIaGgA5390wKz7NcQJbFIi1X5yecbAecVS3jAB28PEKrte+U3xU3eSjNNJfEvJef79K2j/6i8lw4
G2iDPn2+0RxseEecsBHX56TnyN/Uk7TiSPC486S85OX19l19FuNoXUbwGnZo2TPNoQgILnVogGSZ
uxqP+BaGR0H777jmVpugoSIhzuL9+z8sip/fPhXiv857VAPDVll5YYH7lp0dxLxNydgV3glJmiCd
am+4jeipXln0wlFA3gnPDfTg4Kg+s+rp/TYzjB69m1BbbxrhDxS7wfjJmCLn+PLzXVwKHhXoXK55
jvjTj4jHoT+FkvtXl2V4HP1MxsrAbCJsp1//w0rUeEDIuYC9c0JTpSPlqQZFttBr2zGxSgwUGLDV
6qsas/ka9vgcuLrnWRB8SPA4e9zBz/QDlrxoBlEUp34Yx3s3xKU+cKXCVSzM/ff9jJrfwVPbphI3
691vbu209+2m1LXx7P/zQ/bhF4eF0eJZsM6bNmhriRp5abVOWuDVdtNk1Xic7aY+FFNkUAO2eCuV
Vh0mqGYRlbKxO7z88i+c1T06cEfBnntuTA6rR8/egh57L0ak1Krgl3LsHkkn4dFY8f/VS3V/+dSe
9CjpWTBZPSv2ZD27doZh5a2x9/fSGttt6IlD8WMAH31NmPJCNGc3Meeii0zD+nzqttRb22R1Y9yW
ap4TmHnd3SpM8/TyG7x0UHbw4q7OCi74/BJcVeuPnoT8uzRlP6UeeK3bVUDriqehdL6+vNjFz0Ud
hP7OLnZ2Pu4qZtOvaxvGYQF9y0v0UPPlMospSFVb6bxRF1wJOZdWhIKA4BaNLjyGznKYxg0W7hY4
7DAR0MkPXTUCY6hy/LcNfx1ST6rAvBLQL304ehSM8HdQ6DMIatsYFGpyzE9VWXEMlRtBEvCvrXLp
2iAtI6+g8/C8j53BLWK0RyreaWMEiOE7ZXvTQVg7ojI/vBqYQsh4cwrvysV8YcPso2b0NWH8QXY6
e6MRFnWq0Cbb0qusu6Koy4Nw5iDOgA1c+XjWha+3+/2B5GUISqm2//l/EhpUv7c1qnBfnopcmTe2
yoY2VVpmW4JRZWd8ymav9Y+OslV5q33PaJNM9yBj7C0DGmNWZvjeDDGEO+bCqW8FRk8fpeor/1h5
mWdeSRwuvZn//tqziNgZayWHXqEtAnAkddcJ8bp5sOOAGvbKFrvw8cFQMFtCrd3imjtbSvYV8ztm
1PR/tumDuWx1UmtGx47Rtw/12LhpPwzjlS+/f9mzRGUnSZFBgq2m2j8r/pBe7toaa9dToKPqcZit
NfYNq8Dw0bGT0JdGigaG+5XPY6bTGKnHfw4eoHJ2YQZ6jXskfroZprrwh7nKi5Nva0eneScZnIbe
oOybfMGYI17NYLxWA11IQykPAEGR6FKVnNfxCkEygJi4KUSGXb6yxro/ervt2mZIi01Ei9USzQRU
sPhH6s1+0RO3wNBxxOjSnz/ukjeVsMFgnowm8x/qwGwY+BVWYlddcOXDXjpmkG5QltrBeIxFnr7Z
AB+0ZVP7LKTK9pS+dawb5Qv7xm/oXOZmu105KZfeKlwKqqJdGuGZ5nI1qsoBIVidinzKP8+9aABc
tdWh86w1uCv7MapjQmZ0pHo31JXF/3bczvZxsNcViASSMvBtnz6uN1oZU+2WNzsW1Qhx1HDbVMLj
KO4cRE+6Q17VE/POKS9SZ6DkZQpSmHbcOaF+MIp+/ph3+A7HIrd7/QDltPOSJreyu8AZB/GYZeXw
iElq9xpNXtNOmiZstmMXerW+ciIuXDTQTaExESH95+33pStat2rpjrRNtTx4a2Pl8YgF1fHlg3dp
mYiZCfUJnfdnXSZoTwIFQllgVmms9+GIqJJ2g2sioBeiJ9KxSGawBdFSPs8n/d7bRn/21anxYL2k
DgwUdLGNBoScS1v428vPZF/YgiEaXAB8GJ6CoDq7xiZMnhqxD0sypw/zY9Y3yxSD0LLfl8qdx8Qv
Gp3HbNPBvlnttali9DkjGNb9sspvyvaq7chzlDJdq3X85aD5tiXuYnfyNqgD/oJFGSjQj1GY9Tf1
li+PM9SM+cE1i3x+P/h+LhJX4+eRjG2WG3co2rbcWNMoX7n5qB9hNm3tlQ954RXD5ENEB+gdTZbz
YIYQihqD0VFky1ptSdZO842Tu0VzGiv+eeWOOqdq7xEspPonelEicH+fBexN6mHC7pBXXE5WmKBz
Ja1kVGanYlx28zEp7EF9G0pXNPcm1HHzpsmNao79PKDBBK60D2Nj6qyR/ryDLuO8qaZNX94Hl14J
jDhw/eT0CGGc/UZtWmpbJvD2ugr5/mYzHo1l7WNPyn/Uuvz7OiCNAvuERwbi+2ypwa2xgscT/oRQ
qnVEDG34malMJ6O96T///lSoR8P12KerzDmeRrh8n243SMDgqFiHx1U4fjqgc5L4Qn94eaVLx4j7
CYAc7VkkdZ2nK82ZGMWGUfmJbsw3qcrwEKE+GZuIpjy60e79WqGuOVtN9fXlhS8Epb/uP6g0oar9
LBnJBi83lcfbrOuhOTjrGrxeAX/9+/x2V4WhKwMGBtWQsyghe1fqvuvZHti13W7CaA7Fgt+XMVrX
lN33W+fsVmIp+pHcTECUzlO6cjAzZZkVDxTmxV2hZp10PhUZxswWF5BRJLIx648vv8UL2z8CAcEO
AY7wHO+cDbsBygR1ply7HjBUn72qLAzb6qC8AiK5sFF2niEGSuQYz3V2htKOOqKxOM2LMW2nyEau
964gmDZJ6yywO7aqXpY3E1BT/32eh3Z2LRxdyHL2aQxBmQvmOexhWDtl5rUJgcd0y5/4zTvDLWo7
1QfLl7LFetVXHxDrolOL9F/lvzPWBqJNR8brx6Pnlg/2IP36ZkKR4RUYrzAgu89zN5YZ9NrDy9/l
wmag6GEwyY0IM/i8qVQG7jRWgmlaQ0p2o+zFj2tTbLe152yJVOT3WblMV8jeFz8RIE2qSfpLTBme
nuWwqWczCyZxGgPpfLWiWn5caz1Tl7vFTdUP4l7xfrneTO/08uNeaiaRYXCKuY6pmM+Xpnu0aswg
xcnGgruOSwUVO4apslWJRIq9TblppERQpG50Mk3CcrC5Cx0o2lNrvHv5x1w6E1AAdug4ySGDyqev
YdAOtXPgSdQn/TaMqe/tL2Xutrt1izksV770hTgGSwaSDL3YPf3Zf81/SlyqbFXUDRcQ0L8AmkOP
ECP6cum/PxP5Lt2Inb72TIcoJ1+hcTiyirSCR0C0TlyYqz7k3ItXHujSMSMZpaENDXtviT59INwH
RWsMPgw2LxM3vVJBmThLEXxexFw4zAtG/fFfHw4WLjgi8FQkc2Q2T1dEFBjSflSpky0Rb49DF3dD
pBebwYvrbfOvrHahKUEmzPSTxrJPODsnpmiXNqCREUfCKURVfKwrtKS18sQnAQe4ObmqD9tkgCDY
PEb1XORxlkXAx9fOM9Ybn4t4pT+cT9lBz35VHPzWnfWh1faQxdhQtO4/fxAUi5Fm2rMOyG3n1Z3d
o2uikfk8QSfvDmW0eHeeaJpbjpR4GKJhu7Kex+t+epEBLGc6CUYH6tAzMw/wdA19l7o6ZUgHJ6Qd
XVKF2DpoZwpuX/7y1n7/nq9F9kGDlGYUNI+z+xnlMPzSrEGeCCprn2IijSC7v8tSx6hImB9qyvav
mezb+mYLunJMVugaGGx3QZXDlW4bEbeDKvxXoNKXO7nk0S9ATN2IEOxiwmPI5zlPobr6czpVM7fx
ld9vP//9DET+6msCE2WY+nTrBhsauEELgKoMrO5tRrvtx5yR10H1tDc/6TLP/U3hGMGCUhERSARu
9V4JodZ7X0s0kgv4NOWVpOf5CUamhv0NMIbG2zOtct7niNPcflVbdfPBKg0/duYoOkxqsj424/L5
5ZdwYbm9c0/AJcd6rjlfGuY8y6mUMOeoRwpUy9+M1QagKfJp6rhbdY018/xy5eiSFQMICC9gZSqX
EG8ID+xPOZTv5gJM9mKaK+R9N8QadB1vkTuvruQ/z+M8mGYE2bElImFlpv70S8MGqOGwienUCLM9
bGEvd53p4MpFyhHbt8zZkWBkSlFLlgN/7nzy5asyMycho1Ofd05x9GGx5G/0GniHyFqNIlazMVvJ
XCzBV2uY6/5QeEsfpMgmTGusQmP6hQmLtndamv9lWLz8oclkod54bY+XWmepqb2HVTL0yayXtWbM
3BU5kB4772+yNUPsrM2HZXrbz1r6cbnhM54sIpO4D4+m6lC8D6LvnSmNL27rqbeKWzanjWdnX8I8
L7bYl6RVKbBD48+Gstma6m2q31gqH76v6yLVfbQty0/PmqYKaoQ36cQR8DoSHqWQMYp7aAYCGOs/
7Ue4iBfaot6xHbxiTbYoWMVblMrkB1Mr8SWo7PqLtWxVd1PYsv9UhPS1D1a5bVssu3nGDWjMhPiN
RExRn0Z6Q0YcRrKY48bD0/X9nOkBAxG4kcK9mWef0UlkjGvzPS8deoTr2nrvDLMOf5Rz1HqHkjx8
vrFxZhPIKIihuxcGo9J7BV0qT0dvkeLVqIzVfAVo3HF+TDIqjRhxpXn7SUQTqG210gaubm06S8po
la+V7RvceF3XIPOks/a98owsn2CLLJH5a1vaSN8adjs7ryunZjaLFfBi2oTmwNCyO+GpDTD1lx0W
o5+Aw9IL+a7j/WKyoP1XFPDrjVi3tk/G3SvndqHjNN3KcJK/iswevzAwJlNRwBk+jiYS3LeL5P8Q
g7KcdVoNq73EKCwGGAeBuW/wwivmNgFAlP8JdeO4CXzHaotHreS3es1nyN0qnxlatGH4DmFjS4II
U8Xn1suaFopZJ78OKLrKxA57cvKVyy4C4wZw74D5iGpj0DzWFqtNAtWRnY7AXMGY/5XlyK8llgXY
Azh+vuYpOLVIprR7l0/ZWlhvSGOGr4CIBn0oml50h0nmcxd3eN2NsY/cv0zCCKnfpPO2/g9n3Esn
4BWPax/pMi7Xwb839BgCtQsYPKraElZCJSKSKmv8MZmionw0+g7ZXw895TEO3HZ8JapQ1pht1t2n
vBXyVeU5+sbQqvmxOr6KbmyxWk3a45shkwgR4sdyqP0qNrQ9LQnbX1TYJKLoEnebF/y2Jif7suGU
d1dXS7kcYNXgDaZN6ch0MLln7ou2tSGXiMa9K+hX17HZzP2rsUSZLBZBnj1am1l+ibhCJbLqZf6+
Fln1wfTa7VthVP2WeGVhrUllZ/lPnJAKIy7tSZaJgGWZxwY2ZGuaiUCHt401LJ8cu3XeRo10xris
c/FpEZv3McrdcU62dvXfjApkaVqU4fyzdo3Vjseppn/ZhWFdwOAaHaj/fVMh4B2o0kyLelrHOKq3
yeB/H6NDFY5dhtNEXT0g0JpbPFkZtFU69rXXps7al+tPaHsc5T4qvSKtmf/JW2No3XvFyOxhy4oo
VTDUUTLBdHKNgR26W4JG8VSnNcM9FSu0+xIl+/md4fhdn67DbD+4uSP5h6e7VDVbqJJlm70iUdGo
v5Sik3+wzXWgDevG4uuueTCwC7V+26642ifeWo6fi1z2edIuudpi/E84IFO3DChDe7r9ITxMr+KM
YKbSHofa7DgUvv/JN6v5T++H8pOjR7EcBn8avCTq/eKth75cfgOeHCLQqtsxTwvZeSMQLRqBKQl/
ZJHl5Fkfz7lh37i9UPnRqRkixVPed68XYZuCSKfmj5lt0/zSLnlzXAeV87M0y7w4rB2CUUch1pDW
DtOXr86mqyINaZVh14oI3MfeKLIxUaXvfaa/1w2Hysi7OoaXuf0xmPPuNLYl3OLNMtbPGG/rLoly
Q912LkV1MrfCQmwCXVaR+uyZKLaMRr+F41Z9AWABBmzqh2mJo8gcvuV51mKepGvzO34Rw2cJ1gIJ
g94W36S3+u0hR9bPj6N5QPcxKFkrqcpy51jANvPiKiubP3MJhCjtPL9Sh2lagiBpQ1M+2NABHi1Y
CUsyLEUxYLpWOJ9gctODNMsxbD5mg+kPINIm/X3bASYcR8voDluusU60A5wGXUsNZorT29AlYVAs
nxpYOqSmWNZ6uD1pLKoF2prooeBiYMVbZyOcSdMWjV9fb1twCI05AIMTGMAXwKkiouq6zXqqzczL
bvq62Rl/gVvyUuyFjn/iCWEbCSqQljpUs2F/oj1Qt4i9zgD0xrp2fvUqil7DPoJuGKxwXOJW1aPG
21Kuj84yNfeeKPogdvMOcBNXpHhY7W796NZi+1jLlr2KUJj/J8zI4w71RjpN7BD23VIJNF9ll4ft
0V2wrYujZhxWYJXIgcZGpVx577STeyrzsfie14QF3BGLQiRrNbUfe9cpxLGaILlMtPnrO6R4tpbx
j9uflqa3vmM+WGGP0fA3jKi9l4T50cwPugvmP820OUhqQ+yhm6x6wqDZ19FrSA5Znq7jGtxYtu7b
xMk8Xydofg6/PZ1JL94asyiO1ToEilOWR38gcXdYyBJNjHiruS0TBQywwMy1xAqUGbT6M5b+tJFb
FDW96Fq6a2wBKxgSK+9yGVuzjh6KvEA0xVy9JVkl5lax67TVl0mOxe+6secpzQIVrnS1Df8xd8ya
8+8ZrmbiJD0SDFRNAShxsYqW7xy7o+4fttAe+2QlZX6XGdDhjj2x/zT6Sxali8pIjhtuIpte4TqG
wKlLlG+h6nHr+n7Wfbbd2t4A4eTiQ7dukTzoGgBsjJtU+NCgNzClwZKxJ2t7WPpbAVvtt6MN/VYY
GkMdT7lqTvIwbEQyV9G0pKvYoxZTjPVxyevSv63sqnyNVBWykj12feA5vG56K3CQWG/WGpL/kShh
vg1xhF9ICqz1UI+qid5QwleP2FtQ+3ZuG6hUeytQt9XY4RLcNysRectlczBLhCnjJje5dnBsKwIE
caRZ3htG3tTx0NWySWbIFtyP09JwRIn2v/U2VG+RS6P6t9wCz1hcSTb7dhv08iuyxvym97UXcV6G
5UPtr/WrYnWGD6apuAaR3Gf+oNu+zeLaJsIm+EmoOVauyeVvCIFMShiAO/C72f8qw4oTZm6dc5dV
Khx4AlqfcdYRlBNLzg3+eUYx1XFu1/5rarlyiQMEbJvUrZzRPGyitu1kKVriYucsnpcC0gFGJFFn
sDkiUfgACAhnjiArMhEb85pptl9h3PeIUqi4afuJPyyn6KGWzO24ZwJchbM5muebaWBmyPxMknhV
uAb8bmxvLGHmk8QCp1QYlcreZq9k6yh+4X+7ZEglF9Z7pZr8o+GN0ZegN7nkc0lMHytsnm7mosi6
Y4dLJtJEvm11dKgbo8bFZvENNrw2GKH4uv4yRebU0LkT4y2+r4W+lUvpfFDdKB3qD6t04qazwTRG
Y2fpo9kaLoBuD4xGylQD8UNz1tmDG+6WyoXLpBgskofUJRWWxKxztYv5WDCqGdAgM5CBXqCXjTFa
uOLHaOutu9VuYbxTykSkqAeo/tHaASKJ1yGgFlc+8PEYdIR9q5WxML9DARbrsWUe30dl05qJGMLp
W29a+X2Bl8yaiM6R7S11slUlUCq4SQyKHUF6qNw3nZtpZoNhYd3Nq2HNNwrYXR/LcB4/IJPi8atN
T2L0tfrmN9FU1d3sZ7NIdIBYaTK0zfK5BbQ3xIXV+zNGwM6yJMXYTUOMDEzW4Dg+i+JgjSTiSaSp
bFK2qqUTRkndz0K4E2pFURlUMbeMYb62DIAgrygOAhnbyKZRSk22eteWZd3HSP/YP6Gde6QgkUas
OmgbdZgrzSZzMWqZYwQ/2rc5kMY6Rnkg++GM1vBpa1S3pAvJh+Y97ZVApxbVpdMqBhrn4SK6OGNo
Cfqmbcv3fbVFDxAWuP83f+3mY0+a5MZVG+U/h9bJvjP2tFTiha05JX7mNiyLjPCbmjnSr871yLAL
03+nEAzsYm104k3emAxgV+0t3zEUQhk+suBBJ27d9HO6knn9cD2r+7wrjBnHmXzki7FZ4x9U+5SA
QzqGe5BW6xALspfvSk48nt2vE91leABvMuYx89E2ZPmTEm35IxtZ9AwEJFvUVU0nqCamdo6rwiUI
Z4vHD55nC9EWSY2helpMmTO8BtHguYnQjfyJeVT3080jbg3pIvAWt0W/lelQGe4Xd6Q2S9wlmL9Q
0BLICFjgJEPC873IlVsmq1VORUqa1+zvRyEpMmxy/eYtftvE2PdQW3r25nyDKErmY5TTsKTCi2QH
f2mqv5RZOf/yRgWUo1KUTjHgFOOBjN2jfB1bmd1MrbLmeByHhc8svbY8YDTfQ16g3TBwKy7rV1Ui
QhcPQWcaCRd8dZdhhkK06cT6w5jz8lVtL331qC2gQLWh/E8FRHFxbOY1goxQN5HzCgH0sknDXuU3
YdYNIiXvbACwWOvU3KgJeYZ46VYnJ8/Oag3sxB6pnJVrc6zVIhMz8/eGscq5xnFm6X5jmhuKeF63
khqQ3p887Jf2t81wlyH2gQaJ9P84Oq/tSHUsDD8Ra5HDLVBVznY7tN2+YXU4BpEESCDB08/nuZmL
CWfKVSDt/UfO6OrBzoH4imMdtmWknP55810xlt8P9a2kS4XBfY7ducBX4FPp0CYAbUqjnjNMjy/p
Hq9LoYyxboEkxOH6c7r1X1cdeNIy55BRzpJrr8Y2m72c0Wp5q9M9tUXSkkCRO8vi/O65NP5UNpaf
XVAfWW76bOXsj2TERhwzdXmh9VKOv8nJiraf1PveJ5GgVscuyZl7f39pXSl+I5OZf5C/NHwu8eEl
F7t5sy4ywuDrXMX7xI0xjKssmmNIOP4H5MD5wIbDctw14e91XfRDIPj/zQWNIP/s1A09W/dhKnIE
2oCrhrs6KtzZmqee/+y5F07mXOLB239Vw5A9V5tus7JyEF7xJswLN3MIgJ//3yKUN8garre2OprC
6dcAOVh6RH5pzCjeOmbfSzak2ac54pBzPBvbiPOOmPp8mqrsPzJ/5i5nGFyWU7ZUYX8mFyFtiyBt
OFD3ygzvTI3enSE/fc3DKfJoY088pc7SndPftmr3z9D4+ibyvjPqqG7d/3Fc86ykOuL/MBvWkVMS
xWCde0AA//QepY9rcsxHQXis+MN8lIX5njrjDaYMnYBSrCgOwAPm6rqZDnAkNbuHubSZaYHs3Zbb
Iz6WJGOhDYZLy2ZurxY6xhxM8ZHjnRrVq3t0K/teCJ0KycU0A0GNTs2v387r0ufKH3uus2A36a0z
GfdtbZb1Ecs3w9ARDs0dQzPr2t709YhKQm0UUm8+gJ04nIC5EKVfnzcT+funIfLrHy69IVej78tn
cyjlUGZB7UxeeamVpamaZMqPdDMjARFpKoqm2Xk7ViwVwGWbv5/SsOn/HJuXfbqOXlp69zIPQnY+
sjXf0t2v8ykFJC/WdQpeA3eTn63OLCWnS2oM4LOa3Gv2xtUwsZpFFLTbuV7RACzXeZQSu1qHE/tG
vM3Ng+tk/fwdNd44Z4yJsB34IKPntom9sez9lSzdAIBrz0MvJvCkTaz8F/cbNX31lhzc9Vmqfnat
rZ6NDaqqhGTw/1P8NQ9d5uMnTLw+/WGFtnzGof12I/vJZ4Uka8i7lqUsVxWgdh4uWf1bE+dYF4Oc
J26Yuknn08TW/p8fmLQp9SQl14regiOPpgBbqERY/FAFA3fqDECjzt63w+5GH/P26PTt0KAH1NnT
FC8rB7TjHgAbyRLo0gFtHU9HJB0eBhhvL3eHw7+Rq4xDPnAVf5Dlgpst7bfhhxN6zT31IDYG0bPy
PdlXFRZuLOyraf2a76ve4xtnkU5yg/w49SCW1toSclsn8Q095vZrIpuN2gf0c19TuAPL1KFLnPWA
HIV5Rffrvyky65LvuvPvmMz29TJ8W/3yTIDxFHac7OPCGPs5ZvFKTg1k/FtGXVzDQq5aSR7kmn7S
W9e/bnQrcFVYYlLRQabsYt0ht6csk23Dpi197xQOxxBjqUrcFwhBZ7keNbt1nlV+/NBHVXBD0HDm
5+lWr5+2joY/THD+VzDscAENPcKU000BQT5TlXQNE9vhLZdqFO4tHtJpQVhdSVumpp5+i2DdUyi0
rFaEOGSxOumjXn5uYG0+w3vdTSdmAaDFZD0EgdFDM3/17uwqOKBq+LstNcdnD2abliaVDm/eYYcn
1XnNFwoddmx/XrfXw1P2cQ8b84vnI3iOKaH704BydrlVqEOJxqzmz4G8iPu6lrV/Obqt/r0zMabF
0u7wgFnCMpYfnS/fa7ONv47Ocz+20ZteFrKCPpxBLfHFoB98xK+f/BairiZiEfeuLWcQuLE8HM9e
0KWhKmTI9P87UIH/UoQYffSjHWxB1BGLK5Oq/2/YwflLkqRinrmVl2RNg47gPNfrXuOwIj6v8ytE
JSH3v5tnRDNn+T702VJErrX2ki0gLIwtUv+EuPZ/tEkmX9aokbfeLJLuSg+u25Qd2SBhYbhMbK6b
wKUFxacnMd9NWL9WzrzX8HB++26yxuHYtMYNTlIu0X+jk+zAqVA+H4dYSdxsejGFQNudO53gfMzN
FBuboHpI9E+v9puZQ60OkstIhHSa81wieeavI2pgX907DiKON1HJCuZ18rYvpIScKu7e0B8JuSSd
M9/XN9vHY/66T4llX9BsOdfBZE2U7xIeMZ+yzqY5o8f2OeMaGHNsLylYXMssm/ewAmM+TyKk2ERz
wuQDAmwBZbLyYAW13/+nABjAsz0XMeaigvEcoi30ilBTul7uzYIdF5sIR+Ps9KzEx0SqSh4BFO6l
BD2tkZL0/dPazVRWN2aIJXeuzLKibuflxvjEu/ER260tBwrM7/t5yOKCsib3Z2WX+EtBX7yM9caM
oTuezxWl7wJOGMmQ40k5GX19/fjua8LKcysS8batwRa8UeQSPs9IyabxnE6Q3u9w1uq/dfYdzniV
rjSjXhR3XXShD2C67/xsZZ+Zh+XOE+g5rgjg24bTvsnqc+XsuGYytMO5ndBQFH2s5b9QVC256VWf
LjkR6kDPVN1lrM5yW99mZRpQVs7s5rIler3PtMYLTgv89tXM5ntjY0H8Ee3d9LQLLxlJOlgCw/Df
Dvdm8vynbrOuOM0YtESeSrV/tUMc3Mom2V+jyeveB57SiKTj2TztNlh+y3aOf44Q7SBoImbdHIN2
feuRW8u7hN6chY2oN6yVs8/wvA1eCyS0bRG7BAepmB8m0NXFu+plGmwdIEy0RwHQvrtL7aJmSvwh
BixYVH2CFRgTppx2Z3J3EQZ3p2bxKnYuLxA3E/1//NsjNWq5k1rPLRfO17fW6YKnFOSUcQMpzn+G
NND3tVPOx8Jn8fKRDP8dXkh52BPZ1v8lOgihV1iRgwLFQXujwbSmslHTNw7IKfNAsGwvcWH5Zj61
FR8HVsPGN1gjxvDsNhiE/vUebuU8hPzWpM5VG5NMxkBJIhcbPYcDMjRNhlsVi+ohsqFri20fspfR
zHa+8onq3S/bQMrrN7jgTle+YYk7Rf5gt1MfjPX76KCTBb5YgHSoUWziwiX2tS2bvTn0rRvXbXWy
wZFk5TjGqc6FmhJTSqQYKWOJHp9xbOwtxPw+I8VODF9Ely3mBSBCqqLNejf917h9BCuYNot7o1bv
iPKE27Mp1BQwnum06jteJsb0C8QQZQhqZXGY42keynkY5h38FOvGKfBGlwVQ1C5pXNmOwONMXaz1
nmjD2ZBucse9+3uVAv6P0Xeq4xQGg3ui5MX+3JJVZ6UJEo2DOYbKymniMccjP9/sFzqGcSv1lk63
XNrDx7aY4Cpr+/lvxw3WXG0oc7tzavahPcfznD0Omxq6kpcFCKH1k7lhzYi77CQ93KK5WCMGRAHA
Pp2/r0fvujZCJvcti8Lfqg8pr5u34JfUzS7LtvfGMbeks8gi6/GqkDp3eF/RGDLZ5MBhOr54yeTr
pz0S6/EB6GHV/QEEHp9Cxpgmr3pT/4eLr94vHtTdcDtQecRKsDbJ8FOSQeqfvZkojBJQMJyvkRa3
9XlLlkY+hPtU2bw2RzJeG+D0hU00pCmc94IhGDRa7DdDECrvg2OLjSabcCGIXJhljfNecAc/WLcX
0ZOTEXwS5E62W33CPNq/MlVV8bUPjF8/xvPGYtel0e6XgyuPf1IABf5ev82bF82DpnnlXYi7Rrje
KeDIa0+ixu9XbJrKdE7dcfDOc1qv7KY8P1CpniHETRAdrPlvyiq8IY0q1rfZ99D9Rm9Iav+2vbMq
3mAOn7xjfeT7UkLZB7JXV4426bYLWb19ENwn1sbihm136ArsES1AujENyaEVN378V8bRlF2A8oe6
6FMFP9JEdbad4Cayn82eOWgB58P/G+yhss99Fav1JE3XZbCqo1b3JtzILWiycHYvfeP73j0Bs453
cVoBqefQpiLPnHPzlw2cxaUXuiK2QcOFnvvDM/+mugUH6ardGoaXzPva+Idvd0Bwc3cOADH1Gzlj
Y593VC/buyZqt6CYMCcw3JLAExT80fP2QTzPeufRorj84yJJTQHTNHpPTjWnQdGkU+Y8hQxsE+EM
x7o9ZJVJoSR5380PT66LuQebTsIPjwCQ5KSsCmFW5O6bm3ZPjb7nmfd0wVY5kcupeQHKUOKKz7dN
Re5fD157KVMBFH8dmL6froFxSRNAb8+lofEfKM4pLoerJdJTU0axMOrir8iHcpwqu//aAwepfOiM
C5jjAp0X8y7teD8mirO/Z29VpVlGBOmWrJoh70l+7nOEEe6t620tIJMIlr3wpzDTrEIEot5kAG3/
jmmHU0aLrvSJRbUKzvVckfxXcz5sd2M289xAaR+21Iw68qX9NktwNwlicOxqV6eUVEh3fMy1arMT
GoDYFpXU26ffHVtYZBihj5wHTMdXdZ+0+qy6I2ZryOinP/njNupiCemqLRWNhPupIlHOLxsdzvt7
lw6+CzkZrvFrpCYvucngUlkKyTEsAmfkg9N0p9+W2VY4WqillsWGqdQWii7noxT9tlF2q3et7c13
jvde2iMU7QkXjc+fFR/4ZxpnMfIhM2P0zD+cC1Hyx/1U2iivPPSaEWcBj/+PzUk9EHpU71cLL/vP
WJAPntMknrp3bmNdc54ywyQRGeZLGDqHsa6J62G6aWvNPdg1zhGXKD4O2G6dBNNeAJvOwQ2dReFL
yDqL2q7VBNrlgJPdyJpQrcdPubvzkFO0mFbQCSNMr8zWqjq7mxtObxAPih9ma4f6FuAC1l8JrcGU
4bPiU28bhIfozBTUdd17209g96Y+H7YiXRRnRDyXE10/6LqjVNuHcU2c+wg5RXoNfBBPuTO5wruN
wDreuI2qrdTgCpzvYEgvPt8CSFzYhRQiJQgNi34PSMJX/jAByHlD1Zx1UsdD3gqWx5vpiIgApgTQ
ewaIZaPw9wxvi4odLJH8Eu1nE3ryKKU5RFUM8TEpmvFkKMp2RK7zaxoGBt0ANqrNk6Af+6tFCuU+
Zh2WyfOwDal77xJvx4G9gRBAYUKLMOTgBAiiE9mqLSmVkF39KbUjJrJ1UTh5mrYH0/UQ+joPQYXa
/Ef0HcDx3ummaeB+N8jZ09RWrLkhQuvoZYqFu5XrRp7wv1ZX6Qw3wLHZM44D14DFujzns8vOdQkX
EMqHw/daUTroXIOTjkymr8Y6VOs5Qw7YvKyLXZgeMMGNZ+sQHD712y6vDOXLrwPx07cLjdZL6Qt9
QCIi6yiDxovGuyRo5XTNpTYgLLQCRERoBS+4iGCjrD4QwwfwVhUXYk6rhhaYaP0iTwa5T9i523w7
1QsZTBvOj3/T5KlHA9f1gZXd/h8mccH9td6DM8iw49MqBBrwmtZZuudGhclc+lPrVEQHMQFbMo/h
uBATBOdxJCnwlagaFOoJ1YP/tauyx83IGWhOjhEpog9OPGLvJ1gaw9vmPyO3kNIthg60+z/Zm769
YDDthmKBtk5Kf0zi7TyHsPK4yKyzzjJPjraj7dt1t226r0kR30gnBpG5Q+IqtnPcyvmTJ5WJjqxA
AZCYuSNpGSR5VhyINe3ryj/w4/fbsbyzPAzb4xJlzR0m4qW+NMu+BWcJJgwosHXQtCo7vBFVzRhU
5eR3HUXjRqeIeeIFDFDNbpjkESa0IbdOYO4FFH12EYazpPAUDGERDdbf6dJaWN5WR4n1PHbzdNFo
q+oioJequfPhyIayWjEIX6XkYSG63cduL2lWXqdC+rt3lLqO5FpAKXBBc6uLABo7XJ1ij5L63tIu
RG76aFKAvKxrHjSKTYRDzRrxhwnvOMXC08Flz8blVzsu9cOGSRnpi+Bze+T/DueDteln08zxw87n
HousSleW7VrId2N7/zeZB91zGPXTZ115A0KL7QiPp2+hTXrvBRsYK1IlRWYNGPdUgEXJIzcExn4G
nZ9056Wn0rB30RdeDuuM/3mCN/rc20qPZ/oOo+jCW6jTk98kW38mIQIxlJb7Pl18J+7sJUY5oAol
6iQ6Y/xR1eu2shSXSxh+XwSjdt/5h3nLnWYw9X7TLZtFFykdzy9lY47mPKWxys57S2nJ81pt4i1s
Q95ZIZfqV5dmCqTChsEntA56rZZ4sBe9AwyebG2iz6XGKpLPLHJwwgwnvOucSD8V2FpTVM0yfxnq
fYdSwAE9gPx1yGdinTwRAbAgYkijrT3DolteIb+p3NwNpEBXJFd3JBSwjkHAB3d8a6TN3to9nr5Q
B4f9fbi7ApHygMPB32Q/FIlswNIiV0x412Y+2YuOZtlcIdGiw9BuINSva/JNTjBRrz9iM+9/PDQ3
A6GSKbtp6sj5H0RcK+4oP+Sir+JYhbfBrpX6MOgik3NF/1Z4WRoOlpt9lLO4YMyjhHhWwYY2xjcD
VtOKBaYFOrLXq0j0CxG8PJuOE0+fA561PwaF9Q8nI7G5GGvCZHgVaY2+ai2xAGWcmMm8BfW4oaMK
VrFfNbuzyYuzzfZ5swbmB1Cf8BcNE5+VfrrDEdVOr4HlGkEnwDSxxiLaMLu6QrC0mpL/qfuElQhU
TGJZJD+UvbY5D6x9/8kttZBQewLpvNQ8en+70S51Hvj28EErNztfI+7jS2CAmHJFFchwDhrtNWVs
dfiLPQJpAGDZPvxcpTbc3OvGZUThLOx1jgdEkoM8+ao5rYCt7X0nW/GzMV3flbPMPPfUJesiP5K5
GmN+tAC2JKANV1+5ng4NCUKD+0dXBoEOovvoQDpltj9KOwepCbNY9RWKIKoRkiiiNT01tO6Uid9F
j27SLOZfT99wmK8BNFxhXIVTuB+dRqLkWmJxbsKWDNmMbD1S+IJp+ml8Eq3Pi1loyuUw6oIT/9rD
j7CqjdzHHs+zmgdt8J2K48Nr2mq8kORLxhnyvFCfKh5U4F0U9W9tX7vJ/RxXNZqEWnv1yTYarNzN
nPhmd9YJUKhJ5h6uZvmeTAm/jAoq3xCG1BjMAVFrt0J5BNEyXo891S/lNqa1LdG4NQ1ykgm4aptq
TUvulIICejJxfu7jwMbE1/XLdVIKdNcJuxgMPjRvabcGOghNpYvYgaOZQs+aX7k81j5ZrgQk+u9D
CWCyBIx4Y36rOyYM0cyv2yay7do21vsvVk1cnRZw7h/toRATcUc2OCimJP6mIYf1hP06xjpim7CE
N4xeZ2Qz8QnrQvUfmYNocL7Dcp6O2B/aS1YNbnLDubl1JWN24HM3TDObb3S4aIXY25tzzbiYXiJ+
+C+X72tmrtWJuPQIkvvfaiERP2fWgHvORTL6V8D/9Q0OeGe9xjyadd96l2Mq4sGyx/tAjfOzjEHN
c39MAfNUm3r2lnOzNUWUTekp/faI5RrmwLuKCGgdLixEDa6+umv6GxTKnUV8GSkM6AmI2pknfOzu
PYSkA28gaMYJY351My77ct9ofv7zEa/uCyTZ9pylQfa5oLQAzycRSLrg0C4PD4JE90ssmdPlGgKz
KSF8vODcZRYSA7S9R/llAbzXWSzPiQldU9KOY7FuruOU5hqBnEGgrIx/Al3vIPc84aMTB4sXtx3d
JQu2OE/XEPbgVx/JGEjnTgRMAGU2Q/cWodsRS+c3vnP8QJsBwqbnKotL07vRfY/Wq3neJZ+4pa96
UGuB+kTc99p642NwmAUyT+1NdgkcIb4T85X37OK3JITPEb79MWeyxiTsTvo/K3Vrbi1Yr3xkFtm/
swvSikF4dKV7gWJlDgljPftPIFBS048co76ZVdq+S2W6MA8qP1peD3Be5qiuBgOuGCGcd2+ene1u
7z1YuAMTSfQAzNVvZ1oDovDNkf0RlMi3LBBxLIL0ezsxeDQQJzWlYqIVeWda7fA1TdlTy2IGTA0B
6l4hXM5+Bai827NeQ56bLOstksUg2P+uW7ZzB3YzFHONYoaHqtL1lzMt2fZcBw6cHAajIXgKm3RH
LQooZJ6OYN0+Ec52C9JVFHr5vB3xcAk1oqdTrTNHkd68K1VIm2xPx0pDNRNsJX9pJqAan4l0flFQ
zJTYRz7upSwYNvOa4vfQf2PAXyTjodGYYOQx2ZeDghD3SQMMIY3w1zCcr4TZuKBqlG8//GQPQ/CO
KHsfvd79PWdL8jNAkb9+73fzr6Hu2+zFr1pE4v4xtNmdcae6f7JH8I1MpSKdLz7yWrS8AZrhYvIh
dX8cAgTpblnmObvzpgQeIdRb9xLhJ40fHL367YXRp/JPfgdhQiNRtjngWU61sNHGtbB3bQTudDJr
vP3NuGq3QjXTxFGtpDtS+Dqz4leep8D4yXl7bNEeDnksphWZxcgG/LQDFMmSTK+xypk0Bjpap6Pf
cuSvCymYVM+B0dvv1AIWro2pZTroN150ikRPh0eli2TZJZCX9NegqPneiahaZyOZLuJ0KlwO3O/Z
FX9gKXc4bgB8tJI3Fa9gVuwCrLLo5iGVzC/TPBbEHfMJ02xyl6/DtoHffOug1/20ZH7kFx7w9y/R
md7keD0D/7QmTRLeq0XyO4aKkOZ78iuQSk+ZP6nXHiz2OO90kXw/jRngGw6Mti+OWI39OUSSsiO5
/F5rSOxA+8R9zSW4xdGHNwEoFYy43nDpHDUtt2brxKu3TIMqNtXuTrla1LgwrwHa5BCc+vGgacM5
U2o+BKdxquvpxnhz29yG6bQxqQYbWky+GubPUZj9YSQcgSivuZekqNpWtmybalTM3Nl+g++j7T9w
NidXJIOuz3PQIBOy8zT9NlHSf8E5pq+00AB9r36FzJ6i03vfjbrHHofzkxmlXk4WRgIl57r7zz2D
MNw2tPZzuHEJwV0SdcRsZBZdVL2PzNld1XY2owqyO+BILynXtFGfvA0zVymrPxS4Z2hvkEyhv4Z0
2zBF7Auyt72O0q/aZn59aoXqbIEATk1XWTMHX4ODjPUU94gn2CDp1iMid26nGN65s39WpP7vVnFH
fHPXsTqHx9y5j97OOV9AV/jLdSDW6rh0SNN/oYbC7ODvQ/rq0XC8PE6I8TRQVeIZ8JW0ko9runNI
q3Qjrm6zafS7EV2bXIA4YMVkrcRNkOwZ5gWS6vsrLnWNxDSp3RP9gctwQruKSE7htbw9pgMmoiUr
srkZvMz7IbWSV9UoES75c8UftQtTMchIN7xJk4FTNlik+rUNju+ek6blfGdh55DlQ7IddaKP598e
F8qbbWK1FA0xOMHJjZogvRoEA/4J11M4MeWMERlQVS0T/C0TCrI2NsNf26fr+74783rjJK657nS9
hc+TF017mFfD6v+rkwQWLRx9IH9DZtiv7fBB+2Yymp3zwfFVIidvRzy405ydjzVi/QKptc1w9hzr
CQwLZn1qHGf8R74H6/DuusunFH0rzwizUCe32waQL+l6j5jSR/edojTVvOK6MW/sKTjobLpn5X5w
e6KRCFy8NAu38c7A/odiQ2NLR64cZ9RhI8ZygxSx88CG+dCisHwjQgByLZyb+W+CMk3naZdNt0kg
6cxOqxUsRx2duAX54Cki39aqIm386JOa8PbnLlKR5Ap6pMmXHVEHTmtxbHnYNwLV1TdVeJfSNGNP
XqWYLhPtoQvHYo1wwwSOD4CidrK+NLkZr+Ex1LAUqCL+Jive5utkMweuafeIl3PiIwsvKtcG8yVg
WKu+WfxMFBu0xWl2GmYw8urlX8Hr2NzoEZMaUKLv96VjAo7Z1ZEhaBV/UHs3DBAY6PZnlCToB5HL
jz5rwalXqaNOU1bbB3KSTPzn4JskVYW50b2dknDAE9Wu/nZuRLYGp9gEe3fVJzac+b4iTor+6DX+
nq2xomS5Ia0+t4yTPA4uzAeQ/CQ/SdrC4sVPEYgSJvRbXjS52R93QmeVoxPvxcPhqn4+OXGKkou5
JAz5csORE3qct2o9L1hj1FXqALFD3B5oZBft8cwplK6qpD9EZuhrdgS9giEcm15NadiJ/G4fIUuj
Hzp2uPsk0aouk0bXyV0c7N6fwJJUDI+6mfACrmT3ixKZmX53KlF+ITYU8Tff2rCppAQDCASEL93K
2KnxdDFgpOmV8kzb3h+zJ/+yIu/PnGqduOCbEfeOitfpYmwtolsk4dkrYVTi76jXnUgzNM0hIuBx
oexLjqJhrSewOx+SjQsaDdUo2E0QmRZYCzAfQdbWYEySZfFMPhrlfbMIuKCR3UUHFdqbDp+wUXni
XPm6vSN0+dAnxcDbPSj2jPO4BqRsZc68cGZSePhFZU/Y3iAz3D6ysBIPIfsGK3Pd6f/q2E0+pgCT
1UOamUVeHYurfyS9DbpfLjjE8XbUmxmuUr3XmmcUz0g5JvOWMSh0ibpu64QbhiPQe7MeGbdFH/ac
dYz8HL7cgyspouxOiuxZbwwvjllDp8SZMD4DX4sv6WzO3wnRHtvdCneIUHAdfjvDyJxIE+BMl7dU
sThFTd8xRLW2OdGj+k1wpYFAjsRMe7eAK4zl7CLKxckedOGp8xInArM/kj+jbaDqvA1fEDPM3B2l
HfGUnvpEoB7cCF0LrmIHvcilXQ//V7Kinyo9ZNj9xY2T6k9s+KjLWq3kG8G+PeIRQVi1WkQw39k3
KHf0MO76OgL5Pnfxbmf0DTxLA/a3cXlv2s3xrxAtkje4BJGxlxnoc+ZQGNLfOIaDH4gp/D+c7Vv8
rZzq6jNY49y8eI27Tij5uan1j6YzEv4GTWl1age7Gy6hSHRXnl/7TNvxzoqJqH2UpQM4/iHnJlwv
wc7CBYNVy+G+8alMwclXyfXJbaJJldu8b3fd1o2oS5FCskAF8H732CykiwhWHFD9QzDRIxlqsdor
xwPdzgFYvSt/6mMXVZfFy4NFQ7Ul8T/jbdSOc/hIw0SznGPnG4xRWyae+EDjJ6pivp/8gBVjatu9
BmCBXuXpJagslMd6bBpRLwH2eGCM3NVNm8hsOGUuerQOdx3Ke6LJ0wtnnLtdOQ1yVaQQmeJ0BCt/
RY6+M0VHs1/f18s66geTHceK6zE50Cq4mB8gLjQOF7VirL8MS1Ulz3yoEfgWo05VmMoN3ioJjVtM
nmDpTZomq5DejRzGWYNAcHdXTOYbYoG7ynei5DxicbjtOh76H4lLTtIV2zpyfDYtJHPx7DnVR9/Z
FTh0lOYrQnZwXLN8LfbiQOoGN4jjGTfjsQvOCNt7HqRWdPer9AxaVBTxr3il0HrxnMr+mRE0+4vA
scMlnNTrXGDg8tlbiQNtXuO5qX+jKkr280RwZ8Q+QRMf/qww8c/z8P/lk1y8gPcOyP2vb6bF5Khn
23uQokXc0OswbIUdOvVl/QaQG0gIlf9MRCAP0DzyawvG9+PsRut03Ehe5brsQyGeRD20+DESXuWf
3M4jyn90APV9gzY6vUFGLoJy7TCfIo2EtC2rXc+3Qx+0VQGOl77PREx1F5yCzDPr0LXTdbJ4XXPj
+ULSpcmIgR0HgomsTIrORV5XsNzF0odqejey4y3z/ZYIS8LRKD2IRlfrE2B32j8iyyVbP7Y7XpTd
n+pHiuIkt+7W2xMcQFidhtaAcE9OkL7Roi7Rn8y7qe55yRBUfK90L24deutVf6RMLlWSckTEEbak
GGtvWipPcfVnwSTju9UmmAwSwAAOX88k96aLjw+xRKjjFJh8VgxBBeeWdS6bjd9u+9P/SDuzHTmR
sE3f0I8ERBDAae7U7nK5vJwgL232fefq58EjzbioVKY8oz7olqx2JBAR3/YuGevwVuAlRBzgknqE
PnQebXXAAtZe4LMx7DMBC3CfG1LTuWHp7m26GlzVVgWmTI6AbxLnYEZOJo+jxqgUBa68PupOBJi2
aiYRnaTyI3noo1AsaDErfmzbwS9AtCWqfJyzOso/cH4L5fmGNowetAmaxqnsHkMb3uy2KMMeeCgv
kYwcsSpTL43uHj2g0blxyzp/CCbo6547oTEC2CWZqSSiyQHr4se/Z3ittcdwkyKKxpQb6U+ZZjnl
BkG1RLLb4jndZW1oFbuaIeqPJmNwv7cbrai3lU0niRRrDj40sADG71UrsLmIyNiSvQ8URB3LnmHX
qexrm8wRM4TfghAJo8PGjWmnKzPOj30n++GpNYpEQeVLp1d7QLWfJVTmQE8Q9a1TjIF+1FtQrptu
DphOIPDAxZ4HsBPpRlVEniwB+LIZE2XwQ/2YsQctuhRwsq6pX25oB/U2MMcw2jr1VBn7DAFrb3S5
PrdgKxE1tciWa+LXWDefmj6YFWMqvJQKkiYJISvopk9N4jsfAiY8BqkDAP6dLlscvA1gSKCbixCS
c45YMxyO1GqGjeXb1XcmIQzt3dwVVLIyBFjIy4noXJAXJieg40ayN4U907BRnYwYgkEh3iOWE9gH
o2YE4E0AZ2hd5YBNScESvaElCJhuV9lDpG3jpCG2+eg8Sm+cgY+frDFzfjF5gHpFUygO9mKsRrGf
i2z6xClmmgj1cto4xlQYR5GjPIt8Qi9fKtCGxV3hDlN7E1RW/8oBX/z4+i7YZ25R/BKtmH4Dzo3g
i1XaBALMIXlWHfhOgoYD26mMs2ivu0XLvBsKnXvUxmaut2Pg+/O+FoIqiu3+VICI+s0I3d2B+FuY
R/Sn6y/z1M8xP06RCw+UGxBJ+qB6ZEZVkR6OIFw8MvfBIS+va2dT+DO3nnARdNhCtMmLPZYdFmiX
peDZjSEi8BuS2ulz71rtR1EZzdcxs6dTiihRdFPRrb610UVbKKsDVJsU2xRQuzZq/3S2/PiuAvH2
xQxrJye1LIwS0DUXN1versY9ClY+fU3MVeyTM2hOsptECBHIHdDZCB2gDscSWB8CDlrlgEdwgvwJ
W7DqK+K24XM0JdpXo8sZ72Q20eQOJaxU7GlX9tYWmLtzZ8cjtBH8dSSwJx0LP5HYwCMy3xxOywyU
yR4Qe7rr4OnuGzmWP3TMjod9N0pkB5BPgCFuO0WgjiNuHS59QQBGz+2kXAo8Ys+GYsl9bUDeRbBk
/E4hKuRbLxbY5fhIL2F8sbO5+qxkgsmUMIrwe8utN+5TutA/Kg181wZIcTAe0aDXv7Ml0AmlTNGp
i+xhfEROQi76eLMlcQ2pk2TfuF3TPOHqUgOhFrPxU1VzTjXCNC7fFTba2btgtsuPEVo/Yl+VXfAU
IRj1i2Buq53WpZNJOW0IcLR5mv7ImdeNAM4rm7pmHiSYOpEw2Kr7AvDQLEjm5xKGKkhYJ7FOtklx
tg1B2dNCMlFc3qgaNYqtaYTMNeQYuChSRIgXtYxpumMSFL1PmB/UF3zXB9gsIrMeAzugFjJiV3zp
fdtk+l/Y44c4SoP0VgFb+a3sPvrSaCVnOeNs/WmUzt0OfbvM3iKEFL7aRRH3pyqaYWfYge2eNFeY
wwNsMFy9enfsQE+akZhuHAXGlOSxpydSJDiWbpJ2VF+nYQQlMHZu6x8TptK3BhS96FDilaKTGjVL
8xj6ozzO2jzddVU7dJ4J4c7dqYSiFX7h4Nq3zEqbjENY8Su0rqAdDSszTpiEoiCxs4w2Lh/ywEfQ
gt2rf0q4LfIjAC2cnTSRTM1zorr4KWmm+acBt8EbDTiUy5gc+/m2L6oAj/jJmqEiObStXV+55laW
ZAFeriqpA0TRUJiTUZgERwslBmbyliyC3SjJL4/05UPj29iMw0she605QGFU93MbZPVRIQDxNeqo
LGiyltkz8M182AwWL45tgC7BloiJtsbgq/m5SDtr2tBImMDq1hqqa4GhwLJ02kTJQ7U/BaeATuXe
1EcG/HGUGZLEpa9+taZDkdCCLGg37aBGSbUz+x+yLhPaQUAX+KmnqVCeHEzxXzeXVkZrRelP/pxk
AOwLp/uyGEY3oMPqklRB5q51MwOrxNgdjZDHHKUqCa0/YGstEiiPlQtgfz+VvTUfYJnnQGSh0Wws
pEe/DzDn6aI7VvPdVVmoeR39to8VxIR4Axc6emiBD8cMhUr5ZNAbZ8NNguGAORWRfw/xMILgmdTu
Y2Ok6XiEkIn7rrmMaMDSVB81o6VTpeemG+6tNq04SVrddo/uEIzBfhpSPMQaJN+LEzcVyZebGTj5
sjNTPINGJ0nZWjYiIlEOiiQMGJdxKbWOOJamtEDy/GkWZQsllDYHEWs7Qey+tYqxZ/NlwJnIoUJG
M4i3dGACDYZYP5I6dB9jIh2yMMSUbwpeV30ThX5g7rXRphVBb2IQextxkWgH59Z+Nv3ZAOsuyjDD
p6K2n9qw4sJvOvI9LaugxaKFU3KVI5DoMiZw00Ds5sQvabiZpX3QGVQBdspDYW07hjE0JHW9eCZf
I6cbCt2A49ZwYx1nS0yPqcF1uukn5mqDFUdLNl3TgJ57FdMkK6JwG40AgDe9j4vSrSj1tFl4KGSV
PyhvbBspEMt85D0TVixLxyoMIv30QSLE9dkvqgbVhVAAwJ8jLpMDcl1tfaNTzDwHg53Av7fKCLAQ
TKp+U8Tg0O/pQNATC4pGvvpO4j+1wezf64xu/FtZqNneIrahDXvXHYxsM0+GmkDvSITTxlbPfmM7
WH7Vws5/nUCNzt4ixfWbaUiEk1kOJmLjtHOPHHgV0iYzfDe7Qxea+1fIPvyBkFFoH1GTwyVxmtJJ
UQmhh+Bpdlk9+mFl0JJX1GB7q2b2x2cIcwhMlvLFydZAz0PEh3m2c+qqZihROMZO5hlAV1wGrRNz
MmYX4GRifydn2wHFBsQZ040k7fJnyA7d0xR3/QeRFQ03Nkj2Bhh+OH6u5VKqQBzpbxBhAEDmJJk9
3HLd+fpHdiMMCjWJvAe7ZlnGPvDpm8AABci2oUZdFPf1drj1nRHQpKVZyGQyzcu2ygkMPdgkeCv9
VzFyX8BrUIw3dPH7r53hAP2mZKmfw7YEq48Mzm3Rqsja+xMzOQSbAohovgiiX0HVGeMOrDiaL4tY
hrmZwYD4B4sWTItSgHA/W74ZvqLRXnxMxoiDE8m8PU2q0HXmMqG8hZkTmJuYTYPmP6lPvLcSgZzE
FOnusXBjcceYts2x4abv/Zh3KegcOtfWS+s6fbMpO1FzEAAC+XQWAoKnJJNsHmY/qtxNgEqVtW2M
fKFvB6Q4ey0w4i+qiav5UDF56Z74qeNzTZxCkV+rXJqpyhLtfoZnALCSMKZ4XRYjz0zOzStaT4yD
0tQpfzZub9cbI1AOUSPtoGyA6gBEIutWazfB4oqwjYWfRcdaH0vGBl2NZweNIdE8mLMbvdD7V9YD
GzFFLNRUnb83KovwxjSAWXrQAbOmf2lVwV5PBqRg+F/7ao/uMYIFsT2jgQeREXV/3i1kKzpJ9GDR
dLDjXd0PbXxo0LINqbXC/sE0e31RD3DC+3kWmvMx8OX0ki2HkU5FTMFbFq560YGEoGtglcltUDup
QFrHbb70TEHHYwa5/iEjNuCjluMHGzCHKogS3fCtRRP6P6QS5J3UMommke34zjaQoKdvoLDpSDeX
xeghS2Td1DVeixsYLcAkZpIs9islv/XNoDf62QCqSQYFCIneJvhK+6MyU1Hu+7pXSNwQm7cN7CIP
BYq+OvJnYbJphpF5QWqqUt8JKEXZwZHd9C21B5rccx+6wc6kGM6+0Z919nB7l+6OqEmhqfQ0cQJa
2N30oqelpDmVRYpiW+53xmlmCvveCJf4gCw0RIl0EC9IsOkfx8ZMf2rsk69NNhb3oQymhS/ic4Na
/pT/hKGvL9Rkg86Zi3rdf2Gm4WLHQEaNm4n4deuy06fbVGbpk5bEibWdAQjHG8sGe/AFSYwAmhsG
xNDS0GWmhT9TNBJnmD7v2rEcnsc4ntvngvkdhCm3bl8z2pOARDGA/QLkYnCO4MlEBSwo56bEDdK2
NlVFDXoa9EJrvjEp1/OtOURVeUeLo7gpSLXmYw1OxtyHeqDBZQDThTpPNoYfSEnMb0bgk4jmMzgS
wNstaLhZj6sWHR0sHzYVg6aCDrMo4+M8uxNUsjwljy6V7rLnwlySMXMBjoeMao5boGiM8tHNZfIA
i6aO74YytcAG6RkorCQQObDhWAZ7i7ZySTbZL4PRCvnFD8ifwVm3jMjJPWAzSmwBavnfkd4K4qey
s+r4gAeGme9r0x2AZzpm9YBzc1VtjEjnV8OwMc0b0wEHDlzbSY+pkaXhDb3SghQOXyIQ83kz6V9a
p9R+UZjnvN2hsD9MKpOAMKe4Vhv0IrvoYxXMzUEE49TtU3Ok+J/NvgEKK/ziAMwufjKQOEIjqijK
+SGqKoHfLBwbnN/A4QbZw/+AEVRaG7WDp5w+vEGXs7TvezPy3c1sT6Ox+x/TF7UEHpt5s99jkWVk
eZmjtSPzdD8gBzwegKPrBX/VDEqhiMvpVNZTbu/Tjog1dXw4GBPJcEXW84yCqCLBQVcTWVfKleXP
/9LEZRo6MfMpOw+laB17w0IAFAHJa1JyXlOFPieXaON/5ig0KPlnpSAaLzKhUHk6r0MfYeejdrSP
lOk8TKjCbGkW2d80f6a0cMkDGXIDRitIzGEAxuKK7OY5hUhb4BnPhMjGj2mlBaqxpemc6Z3X2HN7
6BDCRB876o+X1TbPiF8qG1U4xxSLnYNY6VBqAR3diYrE6/z6Ix8w+CxCykb+B82jlUA9VaUwsS8v
apx9yyjfGyCbcQ1am5nkcB8Hn/6jN/S98QSuwTlK09C2ktnMgawLySIAN/usUfOuHJJqg6upuy2H
4pob77mthV7X//khixjpX1sLmaXarhUvuc8yZPfAXTmOEd3CE+2veLOe/ZzgN3CCWhTd30m7qlGl
tqw7TzFKPgpHWA8KvbgrYtVnV7GlzdsSAqTb6nP2AFY6oxFUsNiy0qiS1qkYamt/+fud3TR/rbKS
xBZtoIBljZ1Xwob2sKYI9g6Dos9IcOU3cQ2ykpyvv3IeznwqvH503EsN3cZQePVoOMe79Bxl59kI
Ie4Z4bcPXTL4qLbB97v8fGfeIuBQYDYK/BIy9Svl8w6VJQAicefhUGdCnG2VcwA7yRz9X9cx2Q26
wPbGQIN2fdmEOdc5qBZ2X9yIh2I2wY7OY3BlT7wX1GUV0kghbciR76RmUWkEIW6x83x0Fg9OUZmf
fHfUxps5ik2PlqBvXvFkX77/W81ZjKh0iYWAbqMcv97rJh4nNkJEjUeK0L2GFmWGFqfJfsxVgJby
IvKfqALZN980ryje/nHoWK1t45bgKsTGMVq1l2/794lmAAMjLJq9tteU4SUgf9FckppLAVzmZuH1
NkBEr+7Ix04MCFRFmWJYN10HT+GQ6G5FXeVDJmZcj2CLldpTtoUc4VunHB4teIIMAVCGro4b3GS2
xUC+BO+9SeHiZ3t8oIDMZoidAB1MZ/li17Mor1yf77cn8tYEBgmERmJas7IdNNy0iKLInLzQSdQL
ClFAGuZQ/3B5c74/b8sqy37hhsYVaXXe6kRLJOONiakV+gKhNrRbrQ9Nbyjn5nh5qbMP5CrXcSXa
iegxvf1mOhzV2QlslsIoe59ImrQLlvDKqT73QLhbYB0nlFT03N+ugnKUW9euxF0QdNF2aiw0D2aK
OkgM12wGzxwAmpw6bVaqHpsB3dulADvnEBid0QsokIpNmg0IQ3XDomWEcqEZ3qGvGn4f3A4crplq
U3jlYln+/tUhcFjekDZcVUYEqwuMxmqcdbIaPdolGt3EjNFtMYDbo+NwW1V6vFOiuOY+fub9OjQD
LSzKuGawbH770KVfRrHd1pMXaxFeHmpI93bdDXuB3s2/f0qWWgwSJNYdOEi+XSpQMerxCXszluMX
aY4dPC/GvkrI7MpKZ9/kXyutNk1baWjHdNnktSShz8C41EPuFhNcGbP3KuRNGM866nD5PJxd1GWw
KHDQ0ck43j4ezDgKaAeGRwOO4wcnJviZlRQvTg6FNzM68/vEEPbH5UXPfT5JzJO8VOnoa6FwCGwB
851k8AJILzdVBttKk1Ag6FbXV17quaUcZUrAea5hIkX49vkQnaZEHcrRGyRq4IOsYCNF/X/dOLhX
ItGZNwmOQreYgBALMJ96u1I1ySLvDTV4cdO3T8iHisOEa8gnprzVneMH4Bkj/eflF3l2TTyCYJ8R
A4Fqvl0zmugoGsuktAcnnDEAbtLbFG35XTSimIQ4gI7uzwS8XJ4uL/w+0AvDIB5gRKurxdnj7cLA
4vIEQaSKoGeF8KiZu6eYX/wqsq74T6BOElz5ju/vbRaUukWcxeFDrd2yag7eEJpNhYi91lAzIiKX
JVFz5RueX4WUluTZ5O5e7RajyZF1HNvKy4oRJIkLjv+DGyvzysO835Q8DCa0DqHVfP/ZDFqnsvfb
2qsHhMwA8jTzUdFPHHYhssW/L3+qM4upJXpjx4WWr+WsPhWDrsmuorD1UNrRblt8Bw/h6GcPk15e
c1patvjbWCCUiZcvW3FxU1hbcrmDZTFQ8BuvLJuq/YVQM1WU2U3pA8qEwKh75pD9Dawf/wnropRK
1yDUX37cM58Q9SOOH7EdF7h1WYL04+wntFQ9yw+7O73tQL5AQHq9vMq5l0q24lLNYRxkraOeE80F
vlJF54WZGR78OfsOhzfb2xL48eWVzpy05Wzj8m1TvJrr52G4MITGaNeeimf92I1OENPDRgWa8XPf
HdFabf/da5qaEAdfnRKI0LeOCWWBi4JAo8DTa218IhogJ6Rm99aEonu4/HR/EsjVliGAE3c40guU
dbnh/sqhof6FQGJQQ5KQQbObxamuZngOX2cDzULeNFZd/AdJdviOC4G55x7UX0z0va/cZ2e+JxvG
NPEeEeRt64gEyHk0K3OBMADvfUG0lomlEzXaacrA219+5jNf1BUoDXOdYYdEGHz7yLadpaqLos6L
AHrdakNpffKrLoMB2NAoQv8Rc5jdvy4pQZRzdUqwKjgIre4AQDt5nkZx4+EtgaSDpfaMYZudjt75
Nh/grl9e7v0ZZDncF3FV0Rkj2qtMZh5od4WtU3uhEXYeyhfQPnnWK6u8/2asQtq7OJXp9OpW7zEF
Yiz9wa+9qHXnB3R2nGMauOCsF42Xyw+0XoovpduKXh2RR2GXtYoLWiWR7O80Zul1X900hWgArdrF
IbCif01Y/izFYRcOYoPuO69GBjAAyupU97AQyU8kLV9gEg4LTSu48v7WX2m90rJP/zp6BlIOSdIW
OFOE5XAYOl/tpIaOx+VXt44JyypwanTKdIOqa12f9PFkECk6wzPIRpBatdSrEK7tkbPb+7414j1y
kO49ZinNfkTc8MphO/OQWHQJzrZBnkIp9vYhEzySMS1CK9IEf3GTa053ihbeweWHXB9pHpJ0CG8S
rG/ob+qrrYiKl5IRN4uXJxZk9QxiaoR+JwYyEQBvfGD+0dJnWe9/5ygmexJeztun6maNbMjXdI/B
oN5vszmJv9S1jRDd5ec6s+95c+RBDoAZ/V0k6AH+TFquTOgsmLdCo45nxJVaGrmQblA6uLLcmY8F
CJUXSDvMhR+2CgZWUQEhh4pA2WzBSqri+I6Pa3uXH0osb+fvmMPb46Kn7DB1Gwe89cVhtiqmmAWQ
x4lv3NeoyEMaHLJoXqpSAw7mYOsW0VMJwkMumwnbi8o0Cbcz8phAWXtzqwWRgfSJ09nRIXD1+sTe
Nppt7biAnas5nLA/4FqFp84870NR5622Q1lHPc3AdmjdpJqQBzUkkfsVReap+RaWZg8UG2qByVAM
h5Ob0deTbouUTB5usefRgZED/pyuxN9zH9jBos3QmXnYNCzebqQxMBGgQa7UC3Un9mYIiJtYSwua
CbDPLr/2M2eEtimvHQ/3M62kOEbSAiH52dPHsP9sY13jwU8bdp3syv/Gqb9is7zEmNVHFowOBAdl
6Y+sCwanHrp81lkOfz4EhuYg+43DpPMpwKJii+qt+YjKB5bPGUYllx/0T/L3bmmLUoWKhTboOtpm
aRA3VQXyit5uYN2WuYy+gIdwn3vNsRaTVQcxu7ALHudOq76YWVcdgPirl8ovzM9D22ePPS3D/eVf
deZL/+n/Albnpbxr12ejYQRRIvE/DRvrFNRtc4MCSPEJMF185QWcX4rRFtNXtfT13m4qV85oG2iK
L93qiEUWNWgdK8rvCw2Ayf/DUy1depMmEPf7KjBnvVlhqE60RNIEGhPq2O0u1cLwGQp6+3R5rTMb
WCz1k6LFLXGYXj1WNZGCxI0ze+AD5uQ1ILf7NAImuO9S5IF+muakXQleZ1eE2rh0ngT/Wq0YalkU
GEk+e8ZQ2pDu0ZIEAIfFSxfQh02Da5bU63YCFyNxUlhMCcja3tVvTa+VdpW0k5eEgbkbTWiQfQmS
CnhGBmg0+Km7Qv1j5v1nTfYkFzEZD+PH1WYJgXRmgcUFnNvFM+AQCJ6ggY/FkEb/n0st4eevhKct
mF8HvTN5s+nE0T7HdeBDloAN2mipbk5XtubZl2nhKWsrgZnhOidAI1g5ITAQz20G43ZA2f/YyTT9
veDoT8Fclq8I4pZX9ui5o2dC6JLMsBkrrUPbAsorh45upQX/6GFEWfDYlnWEMBKk7svH4dwFS9ve
YTHpKHt9yuOmhviduyO8fZMhRVBUJxiLBszJBA2wgewHPyzsScHiXunSXFt5OTZ/f0dUT2NtynlI
kInbKrNBP7kTaqJj7p7kaHS/+rABU1CrIr+ytHFu7WWGy2HD09ZZh5XKKnsG8Alfta/rgkje+j2I
xinqd+gDx84Wj5Fw3OWURcNWgTb2JiiuMdr7vnuDopZjbHS4AOHWyWWAtjV0aYQhp9F3NrVVNbgU
zeYAUXpACGh/+YOd2xt0gUh+mEvId5l4Fma+MSF85lWpkx4GV7N3aAmkZI+6c2Xvn7u4SCh0kzyO
e2tdL+k92s5ymGevr6vpEBRhc8Inp9jpwTTfoRcyHS8/2rmzhmYgY0CSfItW79sdATJYBAGqr17v
+q55kJ3o7sG2+MFTLwrT8TJ/kZkwkqZ9vrzwn3nROtaDGIGJQKgnU16trALinI7ihVdoo1kiNhHJ
77WL/YvX2pVTHyU4COeARVcS7Yc6CZE7qGDCgLMcrS8DOgr5IwSUxERTPoLZ5BdycHYlVm0YW6I3
kBwaaOD6qaj6+FOGJtoinuOXHVyOsA5ugOPPn2KUR8EoTZYCQgp6TX5rA5jZW+hJ7c+5nWcEJBwg
QjuINNXLNMQ2qsxONQLQ79C+u0VGR2AYdPnFnNkBdGtRC3OJJmTZq2t9jHNU/5bbgfOyCJqVRqrd
xkk4fANuG6eHpuui6vDvaxo2LTL6/LT813lXiZlE2LcaHfhCR0emKvOJbcfNsAfw6hvwVnuaHv8v
azKBlpYraOmuEpA6oDs81qw5SdvnIxgAmlvuhoOljePHXnevbLglRq32G4ALQqUuaL8z13i705Eq
FL2P+rwXZJg2bPwW/5qthWL3NeDMmSMl6U1blEhKkResPqCLNCwctGz0JPIPIZITuqGBic+wKUWk
NUHfP5znu7iZ4u+X3+iZa0pKtJXJn/kXQ+G3TzgPcaN0i9meib44vhAqmtw9Xj2i3/emZV4ZX57b
p+xRw5IG+jf0496uJrOxnCo4VV7Vzh1iRy2KoDLSzHFntzMCJgrl8iv38JkQwgjDYotSvNLkWW0Z
pwiDVoTVDCIJfc37NlmYwipMFJDH7Dtamfd2botxmzutfyVmL7tjvXsYly7pv2FhBrxaGnm0XG8o
Tz3ulOrE5Z/usxaAXu3I2MNKVp4UflW7vI61eVP2VX3lbZ/7tsqluMahQNC7W+1eWsAZybnBrdDm
Hxw8hDycDn7M2K8cL28i49xKNuLhS+/HJf9a/vyvHCFBeGPIg4rvSppkPoaxRVMV4oGW75DtYSKy
ceesvBd2B00Ys5f8W9VU+QmQlvOqZ7kAhQjJ8QenoFI3EbiV1kNTmT7S5d955jgTrrALkSZZFO2x
tz8TjEpru9k4ezKExml2LRLgDYTkK6ssh3X13aHOQLSnr0iXe521aKaBdSACkZ5B1E+Pfp915S2w
6+CmwxgIznI/1AKKjRHf2jhwIv8U5PNX+rgFtqRjArUFAH1+1O0I0L8Nt/hXo4PsRlLZFLibzKbd
bpEY0/IjAj5QTCgx8fjyswm6R+y6sf1DaQ3qtmhB6+Yt9WE6nZymwm1ZSTsZkDTNbOSCy3biI0VJ
ifJ+y2V9109T/GOUYflBRkHw2yxV1u78wQgg8vo4r21xKcWhBon8+kYgUxfsMk1NOdY4g3kj9CbL
v15+k8aZD6bo3htLJcgscl0EpkjHopsQWJ5CFcD/DFC1hlGR9BPXhnTL4b8OJaDP0K7D5kmXjRT3
VRa64wkCAJqx3YiYaM6XCrd01qbfNqjx7EpEOvMLafFztmjYkaWuxwuOgQRmWhnSEwUw+E1gGZ9w
fR2T7eU3cebipEBk+IVzuuA9LLfcXwdMd+t8KEoLh02Niwaht7ZCaCe2cRoOWvikz8wcwn+vbuip
0JAEU8OS65szmCMzwgBAoBKRKXUih3Cjw2DiRPNlkoZ9bfS2HL7VqXGACFnI6y1l/zqfCJuJSeNs
CC8TcLsFFIZjrTACQH89+wyWezhkevnh8ms9ExzYXHSSlWSwYayRQ9SRdt/moWTEbQNGRQZpMRh3
suGprlxS6aqnZxXMyS3U6OAa+vnM1sGWHuQjOB7uZ3f1TYdshouP6yIQVXS74T0hroW6+r/feUR1
YIKMTWGVrGFzQ4SDSjLlyks6a8Ch0sZsOzSuud6fCQDOAg9a8JvM89ct8ri1XF+SnXkjIvg7F6Uv
DNdabS8KxoiXv9m7ISY9DApCCyEr1zV4e8t7/essAMqH0YtRs1f3NqxzlVl30mmjfaRZ88me7Im2
cdZ+kV0vdqHmxLsZ95Mrb/XMeVzgJ3w5urj8ktVvUBASUJyKbc+Cg/Q5ja0WqXPDPxTOYH3GLTy4
NiU+99QgjOXS5DNByjrLL/rrqZ0mVSXMH7Wkvjm29hbcmTmHuula5Y7BEu59EyY5yTCi0RpEAxaN
s727/OrPPrVDyk++yI9ZH5dk0qcxTHUb4U5XHhLYuls8c9CxAl+wK4QdX6v/zxwRV6eDbRIAFjD3
ChAJIT5Vsd/ZHgSo2EE4xE3QsZX5rnUwOLFLuZhfO9EzKAgEpRy9wdye5v9kxfWmp/+7Q5XeOUZo
07xefhPnfhhNUImblIl6jL7KJIwCYfpB1yzOriOfbfLdjdX1wZXnP3Ml8qb/7yqrG8JCOAlL9Eh5
eoIQrBt233CnNz+Pg/zeIw980wytuJKz/pn6rK5hAg3ja8a8sGrc1c5GsJ783SHklnXWaZvS1rr6
UORjiSkKvsCbFjMXSDspYgKPOToXEJdKhIfuzbjLxV2it/1XpFynE143fv81SjWJC4SZI8wzoaCC
eAiwLQQY4e4G23oYkmdfDXgaJWavUC62Fha9lo6vDHQ0fBCDoLHw6LMaexcBXzmGSYs2m8AAGPoh
4v4Yx9Sx4e/wJ7H8Z8cfASkVYmkyBuDyg10zoPmABK8lr81zzx5IQd8PcipsB12abw+kjWgWKtON
oi9WTO4hjsnkjnVl6+HJSHB+3TS1dLWNMUX2yVDdhDCDCRQWdlboq+Pl7Xjm+l3mPOxG+CQgs1fn
xI06Y/F+Ud7M2GEfqwCTtNjE4svN9Ct3wJmQyVK0yRfc+TI+fPvYiZXAOXJMolYQhb8SCE+oGpe4
FAb1dA8Lbjx16BPcMN+3ruXV/M3rnblAHOilcSkwiV2tnCEMGk+z8poZUbjcMvutHKNrg7Nzr5KB
KCUjWRbmX6v9jzjjlESObXnDPGKZGBgZN1ssPiNj++nfPxo3G/wGB+wU2ePb58FDA6cYkRGZXVyf
kyQqvoO/FfdRC7bi8lLnLhIax9hKL4kqU8G3S2k5yoNlyf7IRlvcBJZWvagsM+8iKvA7c0SM3Vb1
ldzq3It0KbVo1nA4uALfrhnEiLHFeJJ6tgg6e6+RhGXbyOrLPbor8ZVK4fxiFAlAs0lazdVhlLVb
ZZj4WF6Epzk3Q7GomxvxCekneeUAvF+KGlYnYYSdR3osVttwiiILM2YuZddM59uqnhCz9q35YzmH
1xq7yyt6u+OXclngVUF3l1RjtRQ6EAmXqml5FqR7qNIE+QwxxMPlzaHeH2ljucYA7C4otHedPLcP
/dDsYuENgVW5x5ERhvnB6oohvMX+GRsgzLm622Vf/cpxr0DbmLCKiFiTvGBkqL+4EpDhts7iCjkr
IzaZoSPjZiMKi6MaFgxNa9S72G+d19FWENGN0Mx/zxAdPvYlYP2DXyhJu3L0/Z8qhdi40aww+ARt
rMjuHFTSnE3c0YjcwLjQjK3T++pn2iWWOEaIB/60LYQX0NDWrP/w6xU/a+z7HnFXdX60aO8WW+pZ
HFaS3iyxP6zs5hi6ZWe/QDyj35XMc9U/N2Ma57cJxg0f5twakoPfl/MvfBTr7OQXSPvvpgF8EDKb
lfkyQJUHkFQB+d0C88qNAw06/GBkmg9iE6AZ8DNN/LDfF1PcoiBCwnyflJrCSi+rWv0GN0a0Ag09
0zedvYitp0p06koYPxOdmMITwu2lYKTdsToQUavreCokwiMLxqcR+Ss3+KFXIdGQtlvkQKNNYhwt
Q+WmyKTT40QPHeVIZBac0q2vpEtnCnkO5VJDGuxkw17Xkn3bD0hI6owosvCjgyEz2h8xKmV4CY/1
vTPZ7R6LZ0QwYoZYhSbdXSjDGB0iIZg2aSgK0V9+ubzvjeUdrI7XAmSDo0UhwSh2dQHPWYHWZFqY
nkynLkFAxNHyuyhHmYOt5gaf7Rk0y2nMI2RaGjTR423m6rN2A0unTW+yMhvjg4wybCqv/LDlOl7/
MMbLZPnAvWlarn4YgzAQp1OBhlVYFD1SZX4Z79NpqNz7ydW777PmJtOmbxKn2KLxqGMVwEgL/xWJ
ldirmbWjftIQgBI7gVluiUBE235nUD89lpHR/7r8a89cUiYIH2fBV5N6rEshC39PXFFrwdg80z8m
mJaO20mg7njlrbjvXwqteDDGgIBZTa1iWN9ByXJCXXj6kLtf0z7A2wE456MgT0XwBgubDPXnAVWi
sUlRQqpwWTCuQATex1FCC/h/ZEhoJIIa5Df+VYRpsMDRDqq4kPmPj3xSBwnZzER4BDH5AL3byT2l
ACSv1AHnXjFRgPkOMHkDJPTbZaMSaaemnS3PnXsTF94svqFqMK8c0jOBzZQCYACeW4KJ9uoF+ymc
ftgp0mMe8L84O4/euJV0Df8iAsxhS7JbYsuSJWd7QzgcM+di/PX3oRcXFptownNmcYyZgaurWOEL
b8AvBP0U52fv1NGLDlY6Pf/zriHLII6kNA0LbXs/EdIPU4ledlDVhRHMeIW8LCKNDirgOwtH5mhR
7aULC+xhM6VmtMsUWV0tIKaMLqGM2A20rubp9lzWv2VzXMFwgNtTHYq+pAOvP0+5CCvUxmYMyiQM
nd/OqJqZD8NARxKz4wA+lnSvD8bc2Yk6rAYox0QG153xcjEn26oggimN1n0b5RWngvCIayG449cI
Cr6ZK8z8bk9UW2eymSkeBgaVD5goVOvWM/rX/u80nKuTSRuCIcPt5LFQG1BzqPbTRQHY1D6zPLhb
4TYqVlXZiG43MmDGKTK6uF7142HpjHWMqUhSFKniR8gsRm8neMYfx2Sh47VCNh6tvCmxNMjiWvlA
LbUj7ycdwHY548L9ruG7kn2tSa2+SyJWqvuMC6MD0qUm1nnMM9RjC0Lr6F1uD4XpxtUxTXNv7dlT
IDSp/ch8+derYMWOZumNEEGaavP7EK8XPERQGwTYItTzRCUb1xSlGd/dXv2dbbY26cDt06mDgbue
378WPy4bVN10kOwKdKrnPEIYHYUgy4P8ar9wWYmDC3e9VbYfmwIlXUmy25Uu+no86l890TOQ8mSK
jZexVLqfqHnFHvoJqJG2YvkJ5Kbx0IEqD/bZzrElseQOMsgbWOnNNjNqtavDlm5or3doo6E8dmdE
xnR3ez2VnQVlBE7RejugHrYJr5vFTsemNmGrJT3iJcII5e7eTBU1MOvRjNiwVba4+BhJkp8jSLQ8
GB174n2PD2nmYqocil9thHfAmYtuQPFMbVUQQJU0flRxpNYPfu/OtuO2pMO2spiuqUU4j2Bf3Ka0
8xB+oFFs1s9znqPLPwgt692kDfOgmkTu+LfXaW9crmiQBYCfVXULL6lTDQkZ9P8DqbLq+7wXyYve
VtgCD5nylmeyQ6W1TT7dHnTn2/wpjFP2W4mS207/MEzIrK9MQs1eamQTZYyf7ME+TX31KcR+Krg9
3M6Ow/uPNi3vq0x/enOk2zKT9QE3y6DrekRArMHBoUGv8yOgxpVABshkurFrtAndwOGieH2oFqOh
MYivZWCAil78MdKS7yXlpVXvt5xxRo5bPVAQ9R0AbWTJexkRdvVu0BsD73NVn7/fnvfOt7UIaTQ+
E8EbMMTXP2cKSwmRWbkLElw3cfTOE+ulZh/fiV6tHjIEx9STksfVv1dZ1kiRY6Gt3/aq2bNkmZzQ
j4BbOKAOHoY4KuZZ1N0PhAWn21PciRvRY6b4QWJLlWWbeszOTKKa1F1QLbHiGZGpuE0rO56cJuI8
aXV4p4SyOCecpXOMwd6H28PvZWJsKlpJ3KUUKLbQjnQB5Z6otQgQ0VhCX7V6xIlKvAueExSsEXga
GgOxIYtX46QluU6JNVWiz3KMHPDBjb4T4VnEkESwMAfBJWzu1YkUG/1HODwTLtS+CVrHdHVp6lu/
G6r2qNu+c4S5weEycK4ApW2fSZJdQFyig+U1VmD3RNzfk2b1roO9jo9ufnmQ8+7NzuKCpJLB1yZS
fr2XY0zbas1JRYB6M/TtptWwGZrKOfqKUUenvr39XXdeRzqypGc8VGyt7Wi09mv0FFsBr6wXXi8p
KPUbShX0qSKdrQnZ4EmxjJcGXaiD+9hQmcjrh5layxo2M821Qbv5jABd0rDKoRLB9cs4qgOhuq8Y
fbG41DBk+l+QSJ6W3B7fO2mMx2Kl2/NnFMGl0QfNF1Jit+3QPEXLYtvIQ9cyblJ2OCKlN4oO54el
mRJ3xlhB8dGFqttTN+bI2HURsJk7O6umVVp9QSY00kLld+FgS4O6YzRbrhXW1nul7qTcXVA1ewp7
xfidWYoUn42JlkGgUTD5UEUh8sBDW/ZAPrr+vTMiRXF2oGwgCCgMSePjzfhWDtboDOj/mRmwXnzK
fAN+Ijo7cTj+rmKk7gLoe8LysIQxSr9FdTL0FGyEp9g1CpSYvaiJTeNgm11/eI4yqE5qZQo52Rbr
YqYzlD9E2QIEtWv9/SrJ4PzGeauP7xBNB1cSFy2sk5T7NnQJ2dQjENz+DyAuomwhK1dgvyaKcXuz
JN5jUxfpu6UDZYN0cdc8RkRzdzSM0idgHt3bGW7pl9u7/vpMEy+t/Q7iDy61P5fdXzFo0tFoWzJt
QYiZN0G2UByV8ZhzR+RUzvNIWHR7vOszTcBBEMhSk+6gO/P6TOeZFTcYAcE40LvylCBrfjJa+T8x
9OMBwuL6JXw90nro/prZpKplgpWFHAi80E9icnq8mQaU8XkTz2qML5Axzc3d7eldhx0Myim2FeJ5
SlGbCFSkM8z0mOmpIRXUMdHsyzBl7UFwQ3/4+sYgiv5TsKZ5e3Xxl8U8Cuona8s8LcdP2oDw7Ten
qTLte21Br3iQ9Vgd7+Cd4a8ukhbR8RDxa7Tjc9QWT3qnOk1AqJJRkgLGlrq1OYvFx6BXxQa4KhbD
1RRRN26OZ9gqpVfX6UPq5FTEIzOre5R4QNn6XDR9E3S1ng/PxBaLiimAPfyq9RCObJw0AkHqOFwk
PAEUnDObbLIGv4k77lalUwRy4HmI73CE0d0An2bW+mcptohCgXfH0wcAQdJHM0lRyYzyqI8ejMHG
bw7f+eh3aFqZ5es1urV+0ye0HXUz7txlRIPQWzDETu8o+tdPtLOT/LRWlxYEXBLzrU6jJEaARJQ/
K4LEs26EyosNDP655cc/qKODqWkURzJGlviHdf6yUIpApDtNmzdQmw2qzgjBf1KEYmdejD3ZxPSE
+jQKZUm/dAvOdS5lcUGZPcRQleexaOtvdtrb7Q+RVxRFEf9y4gcDDcH5aZGl9JOY5zj0m6YbqzPi
p87doJaa+IlTTvIeCdEiuzNNJKPvbTy9qme54sj8LKkJtMxXqiMcG80OTJdY1PcI/KPq1Y19mp/q
qe6r57SBpObJk2En39WO8uils1ueFomF0TylaFX0DY1ycO5xAwiTgMOLjsiCBwd88lqgSJ+1ynzB
Pda2vTKGjPc2F4M5gpAucZawMQIJv5p1al6EULH4ojJObV+j3PtFMtpuoB6uZNOHfKlVx7fhwWhv
wyTV6xP8hyLzLJSc7U9jBJTwzdKAJ/xkIsxdfY+yTFJc1WrFvdaixEatX7YmV0/RC30jiTAa3Wnq
ia4W+tX6Q7skenofFVVLPtWBKXeRB5YU3LFnM8GHe2m6M9KJvHq53dIAkFNDqz8PXWKNnztD6lQ3
b1T1e9RocfdQJSWGIFEXI200cf/K9zNGohMWI2s45witemsYJtckNExLPuNTISPtaCLVOxXAfX0+
RNn6glp8ghStqejpSbR4p4PLW/KLXGGL7C21oX7DdS9EXxdvPQBwuZhf8NbCds+OcKpyEHDW+KM5
PVZFNjeIbJZx72WgK36EYWtSG8qKtH4obWf65XRWwhs11nx2ClUTNumxZUiBJSAtuDn2rQkGpMQ4
pxyzCNMlg8Cpj6dZzb1usIWCybat/WgNQBAn2j6097EWRX2piEVX+JHayolfTlJS3CtFrxRg1UI0
/JPaST9V+Bo/mFi90RG3w/xFNoRpnOwU1PoFhs8wX2pHSbqztVhhwB2cjW/JJJJHDEjk6i4fTdF6
WHlzsKx4prM4xXMRvZEVMWr3eS6P73M0mH5Cg8dwV8+RIvUWw+xjfxyHCEedWkrRfzTbPvPCDrnQ
O0wIlse5tZsHVo1Fp31NH6uh/1S4sy2XymlJHfwfQaKY/adJFq31C+JHjztt1+MBxrsQ4mPdqry9
s1GufnrgQSB08WT9KrH8UH5Oqjx8mhJRPiu5qnw0IMxEd0mcJ8E4dYXizxV+Zw9N37TtHX+FFgw2
mZdbtQb9GiSDjoLXnX4Mtcq1fbnm185V+dXOaiNJ88QOQpFEDdFcbJ/1QtW/60jJvc/0WftWG0b+
2NZa+5gkkX3uItUcXas14m/RUE7hCbNQhOvxHlAOctKdGAPxIKQGoP+r131+yUxUe+olSOth2Hhs
+/o8Oc70UMrt/CAPpfHvLz9SgBw8qt+gpdX19/z18osIlztRsxYpeeFLi7nG5PKK5fchezl2y8R0
PsxV2H/657cf4KhCQmpQS7zqyWM8hFhuNluBgzyFT5I6vAlp2p1vj3Kd/bKEFO9AwFPnUratgx6Y
snBCxQqkXHNyl6QwxGk6HbWnEu/5T20Tlw+6UQ9vMBoc3y3t0vy8/QN2IjikrkwKHiosEW1bgkfN
L1VFy+riKCP8TgOEWEeQNSYss+5vD7W3cTQAiITGa367RRzIkFPlqVeZK8UxN8TLm5SMRwHBeedJ
gQx1lIhdR1VrAd6keIgUwVX0pqZdh5eBZgWKGn/XI7O5LLljvsvDRT6Y2U6c6HBU6eMCTaE6taYE
f21R+uNqxnUC8C6KSY7yUXkyhnF+d3v9rkNghCPoX2DjCcEKjZjXo4SzqTaDMtmB0UnyQ5pGEhak
scUiivqejkDljSq75/ag1/sD4viKll8pEitJ4/Wg5oInejZQ0FOxUkKaEXsHGsgG8PRBOf0vQ9Gz
ZYfQw9ueBZw8mlAeW8pcM0b2qEJqbqwb812RhvHBsbv+YJScwCnRE+VsX6FucfpKYgI7O2hioPYr
Ev2RqLc5qEFcb3hGoRWAUA1IPaosr9duyUHWpKNuBdzkoXwCsRnlrhYZFh5REl7syFqi2/3vi+iA
xadaSjWaV+T1mHLacRrwdUPaVF1jKk6B4vEQS54pmvEg1/5TytiUOv4AU3ip2CE0ul6PVuDiiqCW
bQZjY0eSh7OS8USH1NA9ugLOhz5R09/Q8gzMEgFs1+5KnGi9rh1LE7cNEIIuhXyrPqPDKlV3ZjiM
ij/UUZqdB7vHaAGX5db2I8es2+exEGpPKD9H5ftIgkbxOC8LEilw/FYvLGqZOA6gTDN6AAPsYFja
meZLmmk/wZD06sG9eb2DqDCgeMVhd2CRbNFuTTUsM1pUViCaMr2PMdd8WOSy929/zZ3nAWHAlRqF
WC16lpv1dZxkqB2JK6xCg/ldP7fZV1wyq9rVVKFouFta8aUs8CVw1bap7rBtaz7/6y8Alm4iJosW
FBqh265z13WxwD3JCPrVn8JF+yeK78cmT4E2j8DV/WnSbNzlCd7xVgbl6dPUndqDdfgj7PV6o2ng
U9ba/FoLv4JcyF2StiH6foE2WqXqgzsxy/djVrf9g11SIvXAVTuFl5MifRjwOO3wkpJxjobDn4iv
Meqyoy8kfKruobZhIiaj5No8NOloaadZGnEuUjCZPCJIX28SdgaNZ+qQax94u3j5Ykk1W1enaKEs
pyRVCuzFsNK4/Yl2ruj1TCH/RN2LY7/+ir9enxEbUKdNHCMoVzNmkdEkcOuEc7Y0uXqkYLTuuM2H
0FDr49akbLxyCl4PluLEIiIZVoRETuz1zjR/GZbRSrFdiednnSC18frYkt8kmjgUuNhZT40Z0piR
qZawpK8H1+Qh0jITkH1jUbaLZjPzxGwcPQ47NGaAnYinwZxF+gFo++thUEfprLbp7QDdWvEIM4/p
zXipv3SqhDodecksUViThdqQpXM0ob5kZAVZKWkjlH85UvC9N5fv0LlAtVF5jTirVapULlILosBR
ZykxEqGmn5/sLG0vtQDX7eGkmjw29NJBIWd9+9UciDgwnIrtfvAtXn/5BC3P+WkrAt0tDHO1J6cg
yyf9U6XKQ8kHk25tKdG8xT7C+ecbbxXFXwuaoM8piW3uomIoQv7L1A7svstPOFpr9xownH9/v5CB
pAfCrUP1VN0EOZUjh2Y0kV0kMPS9SVgZngMlDkvNfPR67e0m6EzIi8l/lD42xctBzXlFsbokPuxk
nxq44ccE6wfVvb3T+fcomwlR0EsbXc9YNjVZQO3UxTmawuFDirXQwVA7ASJRKAIbKwabyGPzhcIx
yessiu2gl5URP+YZ10leEKwvqQ29cRqa9ZDmrYMIcSfKgb7EcVzx7ba6ZTCFi8CTTKF4qcfY0Rj5
Mp7lEQNJGgrTqcVT6fn2dbf32WjrWBiKsb+uYIGF3E6DPo5WkLGWTwuW2x7gM/sgtNlby7UFx81K
6MY+fn0HODmIoWRAmo0KpPO1wvXbwceTusq0qJe6G6UAK6nhSGF8Z7PAr9NXnh1B6dWDYVPiy1vi
mSCfMP1IaikKcH7DQM6J7YNoe+ezcXvTiCPJhXu2zSa43cHplbKD7lRcknNmhvpT0qTpiS5P/giX
sjgA5+10WgHJIQYMaJ+Xg6bv6yWdsHmIMCcMA6q/0SNKW9YvgJLaZ+pTzocJ/KNfZoILcckcP1ML
86VJq3A6iPyvIyrAP4hzo/lhAprYvl9EOhXacFV0qUxK6xjBp+PDks4TiiWoFXyKCesc3KviLPYc
tYwI0pWyTg4uuZ21X3VwcJQihkT3crMSVlxAqgaBHQhFXmbXkaViBgUqzb/LJeRKjc24Ori9d95t
SjYqCmAAChAA2+xn3UBKNJ4cCTedJQkm8BvPFa553pDM7X0SN5NbOvHiDmQUd/98XmG4r6hMuC/a
1Wcfo8KonYXipWEJ63k0cVRzSic/OK9/LrdNYIJkG9JJZKtrlLh5tFNYpNHiNBLeB5OsYL+ONtWg
YAHqZiMYAxcst/yfLFnZcwpDGnsrZ07eyjiQfleVxVg+FHGWhq5JcBiTNRnL9FQlRVW44MsRma2V
xlQ8RxoEHi2RlChnIRQrxLkplXES6iOHQieO88tpgMn6poNYiXJJnysj7KYcp7DYnG0c1udkzN4M
OX0GdwC0btzXUaR8gMbgjPcK6Gp6G9GgvevGLvyMYk/yTrRlrvoZft3diVZKLO5mSLAvC0pYYMTH
1RZckLsDU58bHS/abLUdHhJ9em9mMPm9DDG+CS/1XnmL94SJcZlR5O+GMi5MHyvV8sNAtIbto10T
aYhQwrvKSICVeu1UtMAxG2F1fjE4deEJDOlMV0QKvnMG/aF3PDMD0H7EV3o37qeGXk41lS9GFePd
hCsDjuJ2mU/qc5kiPgRkXMNFNc3s+VKSjP4uDKH+7iMA3vXMGp/GqC++IU+ZOe5EObvzZBrXPyAa
ax/aIil+0NIMv/Zt1P60c1wYLmmfLh8hVmGPZzPVFhGO3n4DjxYWV2pJ+RnjMDLPkPoQXpnIS+Xw
2lJb/1hIlhkfvL07N/cafQPAovG8csBfX25zb3ea0vcSRPPk8zypJt2BVrFPul4mBw/g3lAoSiOX
QRxOlLSJKBpcj/kZBCpyWU4vCLFUzyV+W5cE09eDR2LnrV0hjSrFH8gBV28tDb40xE7ODgQdk/sM
u8+nOcU66/YNsXMd2isVwlhRfuTTm7UzsZjCzd6yA7xLpC98wOYhThw5gaai2aRMlV0N/u0h9yYG
DgXkD6gqmeBl87nSLkpp8FEmmBHgkKxheMxViKu3R9n7UsR+rBvlwbWq9XoUOx6VJgEvHoydsvjZ
UEy+3o8/gZNlB9tvdz7csBDWV0Kutj57f+WAuinlphkzHwuP6nucKLE6rcOjfvj+fP5/FH0zHwkW
aJmXANEoduZehg7GHY2jxBMQYO9vL93ehHivKPuvsjdoHLyeEKb3doatH3UsBev6jnLXr06y0h//
PArv72qMtzLTrqo4mCLbudTGThB1Q3HS+mo+K1VV/vspgkAo8yiBqSOk3CxbivZDgd2dgz9AYitk
aGPo3GM1PYqDRdv5PmRMlLpW8dJVi+L1ogl5CYuia+lZ1H3/IRtTgAKqho4aXfQmOghi9gbT2Wng
q8B0XfER1HCg/CJIbCBjhD4Ue1C43TC5+IsducPtBC8OUGCc0mhRWGS6r+cVmSWRi0ovJqf8IXk4
fdIfDzM71dy5kmoBIGCwf5QxvngKeffL7U2ycz2hlcynI8UhdNreFbGGllWxUHfH0bpwpVnCG3SM
ax2KbT1/QNUkOviMe9MFjQgHl5YQ/9ns/SWnEJcCzghQg8h+gvvF+nbowsWn3Zc/STkYTBgZ8lM3
tCjl3Z7s3leFJkGDFMkpKv7bsdEpS/o1uwLeu1yEORiEOkZrPQL/0NWD+3HnkEPv0nA9ISNAXWsz
WMcFEi5WZYHKi8xTqznFk12o+cEo11NCkoKuCQ2MtVK7Xc5B67FZ7LowcIA73INs6Ny+i6u3k3Xo
BLLDWQNBjBKZAUvHoWq6mREAU4UudRwGZUOhxydLn2N/LRsllDE0+yMpRTt6WMiao9+Jopu8qsAK
3dVrvcQgV9eJD0/W1JlHMNvrPbX+MErVcDHgrG0VQGS0hsyuTNb4ZImiM3XP7AdSo/oZL2KlRnCv
E7qnzlGbuHmFQerp9rbaHX4FUtGZ4LLdnqHJrrDekJUwSPreKDyss+cBoSPQn64UddXDMMraZ3CR
eXISIxpn/xxh6DJhHoUR1Lu5rjYXSNVij4nrRohEOKwfXXIcv5Tr4VSGjvauiLKjVt1OrsuDQl5t
Ix1DvrtNt9q2aeisVmEga5iqD7qATorUgXk397ie9oqQT4aS4gdS2+MzTsYYTepj/e72ou9tfBIu
ECQUTK2r/hOeC0PXOa0UxNOoebMzwZzNRXlSS8s4OGPXJ3l9QCmZcmesPPbNAltZZ0bVWEmBOmFW
oafk05ZaaP/DLqJHjWIaD88qWv76HbAW0ddlaa+rms5nWckxdBRlepoyNKR6TFT8PBs1P7GQc7y9
lOvf/Dq75P3GL2KV1QQxtS1yxT3EvHDRwwAFYNNrTE1/jPqm9GxZKt9KdCCOXtcd3Wwd2vd6Vhnz
utuLB5yO5ZdwggV4yJq3FZn6Da2wqHlnDItZnMuiLz9bQmgfu6HUc8/C297yytBOKpyqq/b3AHXv
Ras6qju3F2PvlgMPCah6FbUAyb2e9r+iTSOzl1xuayAZuZEV52HMsveymarItqLT93mcZaU+wx0v
v8mSE+kuIvnli5ZYauuPvZUuXiPVSnawBa8rO0BQCUc4dcZaZ9r8qC5bpVBaywrSRH4398WbCkHy
u8TpjMscKfmJ8OAXbtuLH+VN/uX2ilxXC1kH/iGHQS3iyhnQLNVYMwuqhZFiPvZl5mdx6wFEyp/y
Kgb2hu7m/e0Rd8426CAccHk2bboh2utPEEVDJmlN4wROGAMAd+ThFOeK/KtW5n9HN1DZJajkOUPf
mBfk9VB9PcP3on8bJFaheprU9j6UL3Hw+XYnBNNk7XciurUNPLJEI0ilBBMA08PWlMSPDAOq4ftl
1Eg2/n31DGju/DV0CgnLX08JASpVDydS6MgEVAj2tPTRwzFwfA6PcsB1221uDsDYXFi8ezQwt20T
uYK1bku9ExSG0Sf3YoBC5oYTJhku9lNT5clmAhJdHezovYz549Fh3bm5GJ8wi5yAf20BPtQ+bEIs
7hHZlhbfhhhwWjTR+JU15B6ktSOl752XACA4E7Zo2EJn2dzR8E9VZV6T+b4zxkeSIR19/eSo57k3
K4otkLQIyHngNu/NPEj0AUhMgmh2zORiREr1vkg0rmG5tsL+hNLQv2PduYVtmrlIEuwgK0bMJTs1
IouzRu0/Ve7aN3WxhI9U4vIjaufeWUBpFjkYCi9Ym2zWcJaK3hnZo8FUyyNCrygft9QkPRmZ44Pq
7M5QdAfR7wZksCqEboaSFxAw2mxqQWyBoj8tI50PSmaG9LuOu6w43T53ey8HpVloVuvFhbTGZris
UZZxQbYoANnZ/B4LDSUwcMdy5qY5OfLdvFTV9E5rxwXd/ahFHWZwYE/7Waa2VGE72KynSa7l/OB9
39m1NsAYSlDsJao1mzsO9ZMmKyIo/LkutZ8XOfo8GaX07vbsdwZx1rSO9A1lqqtOmRyHmoJzsxko
tRp5CpXCQJpB998e5fporAUtoBrg2Hmft6FnFzZKr6/Axd6u6hfJ7J0Z967EBIKzpN+TOdIPLtPr
G44BVzVVCikG2hebs5ghc2l1CmJ78PjCF2HqxXlKnPp9BW7EXeZ4+ALXqPSc1OgOiv67U10ffGp4
QLO313inhEJL5cEC5D7Nd6DGappJmumpEG7pRGr/roqAjrtBk5N3g0b41a2TOSYd/gZYbjhMd9UU
KvftMFr//LSj9bMWo1SkiYkBN3uxV1HZpEZkBZCX4XnJWvSmbJcfjjpU/75+SJZSKFp3PR33zTOo
W/2QqSOITPSz1Se1d4BFiw4F2lZSzoucGAdVyuswiU4jRBpE8+gYo737+tltrSGNTZhXQAiQQU/N
pD1NKE14gxROFynVZw/Vnn/1L9fBDa2sbJPXiGd42/EDmOGoS1fTU20d008qjELYUPVp1YL/ePvo
XR9wUIvAF9YOm0OesqnCAvbpGX8K7ycziV+GbmwDu1bGI4Ot6zt7HYYnFrk1FnHLCp41gcAl3L77
ytal2pMUpfKhJOLGK6vZUQtgdzDqXkBo1xO+VUtGLFnnaizC+1k287uur3FmMpvwPlaaI6T3n77n
q1gJzUra+sQkFMuNK/qagu2ZXZhtfJFmG1xmjDyHdZL7DCGkdtbFz7mox8mv0GA3XbnN0SLqDVF+
LxcnLU+RZZRo+U9T87k0quK/saTodO6Xfq6oNOTVj5hx4Yo1YxN6utFbuZcuDXjnSbMl660W8c1U
N4pwrnXzJdUthI6SPveqskJet1CRRvOXPotCn8d0/qw1YfPfOGcpqEaAXT3yUQA6uNlnRI1XRqun
ocbF/7iUY3kqe0sMXj2GzVtDWihxFUsU41q5aMVn/g8oZC1tOfxe0qi9B1dkKH5cOgqe7WOfQ/iQ
l+zdtNjQYP5xw64Lvtrp0Jml0rjNmWAgFmWIF9IlnLrIp9VTBqUKwOH2KFdbCJAtJ5AzSMYFknBz
zcixhESBmKSgAxP2UZdrzc8XpX+KQ97020NdncA/Q/1Ri2CkK7iyHSMDYRigM6y2S07a0KoPS1kc
gQh2R+EdoJ60lgW2Mf2S972JvgfFtDF37pCQlE4l/LWDuVy9bsi1IF+yinxCtLiqeteL06aDbYQB
zUX1FFoi9xRJTb6ETp9e9HZKjlwOdr4TVW5Ec1fgGw/65uGhFdaZC27FFyy+0avtZOsuBIvnxvFw
lBVdD7V2FFf0AzklvrRrTPF3BcG0inY2sjDI5iQ/t1qlv9HSSTmXePMexEPXH4uhYOMyKVhcV+Xf
YqlCYsgkDFq0P0+GaNKTNDVH1Yfrj7VmyJTNUakmf/2DKfxrQtNchlrXAD8wM9X24qaO7gcsjU5q
1YY4y6Q/b+/zvfUDSsHSITfCdbk5Uk6RCCjmKwHLnHRPbk1xX5cDQKEhyw/Ura4e7TX358FevxXF
je1mrwapIQSJJGLVJLzrtC6VXBDX9ZuhWwwNNnoMEjkz4uXT7Snujkv2A0CPWdIFfL1FKnpmAh6U
BDxPs+7aXmovtjVHD2Fqg3BA2v8ycZ+cbg96LaHEbImHeO8gOKHXuhk1ruuBUk/MjVhLpX5Kat5Y
L8HvFAgoNFaL2FLrLz3UTc1Ntbj92bc2iEwL2wx30NIQSqOc6ZJvVq0134uxxcemt4t2FTxo5/5k
x/n4Mi+ONPlGm02jqyQ92n4gLtBOMrSpoCGAqvBZ8Mp9gWSRIcM7mO1XWcD7fO6cYQBMbBJ4pnWL
uNBQ6PKRu/g6xdevMFnQSkiiHw/fahvPW1JcJ01dh8EkxRW9wwm1qmaunXNjpWrtFogKB7GTOT8m
o04O0tG9w4pRNVEA6Zh5VUjL4ak7pdLQq1HV5NQ3mrgrkjDxb3/lvcOKEZdDyRrZD3oSm61VGBZM
kzEMpCbN7w25lU8zn+curA2QLJWWHTyA1+0AdtXfA252VVsD0Y8hCgadhXh+m3SFt/Zh3kZTna1/
clx9Bv+Wg+B21ZBwDvpn/L9MGvgdtxTwySs5JQikdTOXtCRss27eTpLTnpMlwr6z0Qw3QvXjINi/
vqJMbkPg76wxmaGyDYabLh1ijedLLgd4gvRAfNtUC9xr8iP7heur4tVQ6ubhqtIZ84N0rc7bVvlj
KZbRc3g0vbmDSNc1js4aF0dgiPX3vz4mTGqt0FMMWpEKm2/aZFWrqRnfdEpV1jN0QFHJxXSykzBf
WdJd9ZJFGXmv1IEzzM1/prchO8vtv2rXrL5ZV3lNZyD+ofbxRdOK+G08LeUbu2/qJUhLQz/yytn7
mGvvjiRqlevbTrYjl1ElCMuXLIryJw3NWEAz4fScVyI9eK/3hqJ8QWGWKhGsj02SOOnRrKdtnlwm
06l9kdpgyYSjnrqMJsfte2BvKH2VyYZRRyyyzX/ltqzlSCxYhxHCPcyKlP/qtEH41qxNH24PdX3l
UBwh+wWguOY32wYotH9pXmXyLrHc4//Na2FoY3Relch9oBzL6fZw10JW7A7ET+jNgLlEvWL9PX/F
I22Xzkk0UholI7Y/oOUS4rIWZh7EM+U09P3syp2pnWm8zz54xuxNDVrRmzJFO1BCvH5NKObTF0Eq
GbAVIJjXP8TMR2DSAz8kHEX67FSG42lmC7YLAXlPn2bDTRqY3E05GAe4jetiI2vw99DrY/PXGkhl
lhtDP2eXZpFxeqLrXwvjJBtZ9rjYpGJujczA4II1bwYXC2ft0tM7ri99HsrnjodZsHqNdnRx7LwG
II7ol5LjcoSvMBZTX5qroFNyQc0A0DPmcHdCWpJzimGr5yBb86ANXeoLQC18tDa+S6tR/h+2/ppk
A4SmVHENvdAVUAnskUsmDMsLy1b+CnxReCYg1oPvsLf1V1zkCn1CT2UbyA1y1CSFanJ31Mtnp4hK
2bOxVPKlDjGisu6OLpDd9SWAIViluwCVZ/McaLE+NASO8SVM+xxxGKWmADoXmrsqAyIXH+qo1HBv
VaoSvzWapPNAmrUHqfXerIlk6ILQFVzV5F5vPtqRdtlFY3LBbMX+JrfCfDvMWXkWVtQ96ERwR9yB
3QFZX3gYNGYBzr0e0FLSNMwd7k0FUe6LUcj5u1lKiwdrlOKXnBbAQai29+iS6KwWkyRYdHxej1fF
fabV8JkuRV9FZ2scAZOXE3jksk9ntLOH0G9TXXt3+2LbnSV8DM41PsdXJcQ4IvJP8Ta4tHhofp3q
WLilFKdPoxE6GHWhS3F7vL1XHgEGri7ADXg3bu4QtcG/XpR2fLEaE5D1mIs7pRi+zmaI3G+I7kqV
xJmH3EXrlvn86/bgezt51XMCcUC9lDrmZnRjqGhgOrAVEAHDGjXG7mA6K8po84YIczkXoCMvaqta
Z/rB4yMUde1dOUAKD27/kHWcTayDpCXUOzAQa41/863NxsBYZuqjCyoFjpvbZvweMR/5IEzeHYUs
0yKJ5tBsk1qbFbZzu44uc9JovxBn/NiUk/759lT+hCrbuWjsHS6jNcDY7lttNI2mX5FQcikhjKQ4
Cm2KZEnEYy/X0PVmKgQX2Y6tL5zcPAM7T22Mkp6UdW7ea0XmSoggtQiwsRld2CG4kyL3C8A9ixtD
+H2JZpQ7VQjeHD3q61t59dPReuUS3cN35sTZTlIopOKm3jieNMaYTk5xh4dOn+jyfUqMUxF6quJL
VMiD4Vv2JD8oYVZ/j0QfvjGr3C58YgHkQW+v6s6xpKcFnR4xC0wyt+HGCFY9Lw0J/I8UjeepEdo5
nsfwl4oO3suEBPPB7bq3VYhcLGBNXARXRX22iiUN1PIvavN/nJ3Hkp3KsoafiAi8mQLLNG3U8tp7
QkjaR3gPhXn6+6E7UbOIJloTTaRQLcpkZWX+ZhGBoYZ66Q7qfOSx9js72c44dySlAIDV3CabZNQG
7RlrSx4FRZ7mtjuqWvwdfxj9MzZ/DTuhCHMFj6M4+q4OljI9SrNWXPWhbIW3NFSEnrS5yqyTikTQ
6BWlMf0TW+aCxoatSvbVMlAvcm1JzN9arbB+IP/Vyxdl4sT76Ks2kBeWovhY2SG8EbcXs91fxyIp
HcSWKmC9aMzyoxYwBuN5nHSjvSLLNy/urFfVPWrETuSOQsk+lnOtmo9ynA413vBD1F5UtR7/tfhP
sl99LBOvO62NrFNXkyKd1EFtoo+vb5C9BSP/xY2JivMt4sJSl6xa5j4OennWArlxzKcRfY7r66Ps
3EmAHQiYRCuKY9s4JZwEg2O7iTGXruT7th6be7NMugBRvOIJLNJnpwqVb6+PufOI4FlEKFmdYcF4
rF/+R5bZi7pTi4qtP6fQZqZCL+6aIYv9EIe+gwCwd8rY62ho8vKkTrUJw1z6ad4sEkjkpvpZO7Zg
TbP5I5gO510YOeXw9lMNkIqawXoBgmjdPHHn0I4onhfSXR1qswqhRczDucklClaRpLWT10qanH5+
fT53PnLV7FxTJh6coINfzidkrLyZBxHe9YmEttOo/rBiLDLMuY4vBR7dB5FkZ/nAlTOXqM8SWLfI
xcZKupTkMLwbWlzD3Claozf/Gg2LKtHSgxXcOQaog1O55Z78nRu+/LhI1+pIbuhPKFXTu5MM9nki
qBxcpDtTuNo0riRSutRUpV+OoumVFdWmKt218qKxYirViY/m6MT6w+zgVH+q2yoy/dfXbWcikYIE
EIgSyGo2s9mc8ILQpVFz6a4Z9ca3xSKdsxp9rIzH7sEs7gwFRAO9IiRTUD/fEoZyfJZjLVXywGlE
dbZ4vj6KWsNetckPA5e6s2RrmsvjBf9WkuvNIUgRVZXURcsDq0ic8iRCJXc8fM4N4RqGwPA04Rn5
sx2s5F9k8/G60BVEIt0CreD/ZVnaPBJx68XXWlkvT3WmghaaIGmf9dlWvsgDibWH5Q1iek41hJTj
xr77oQhV/k9DLA5cTJWOH21Ak0ck1L3vIslCycukpHNTatWngQrBJGVBnTgtPU3cZkMQIwcReW+U
37WV1cMFBNrmAtW5iYwp4g1u6Et+rUd78RztUOppb5RV9eZ3gkr6sd4Lf8Rg8J2I+WgC15ei7h/Q
IR29ruqPMPRHo2x2AhQaJRrRXMRpvrB9bTLjs2oiyvDmc7TC9MBHoDzhABh6+S0Zo2DN2eYB6tOS
N2rUi8wxrc66vPQHcWL9wS+zG+hVBAkw8RSnwNO9HMoBA9l1SAIEShglqPYJpT2FZmF/EHChI18b
DetcqvJVs7L4zVU+svyVkLxWLkHVbEKUQ16IGpieBUupl+D3EhmNSbQFY2k4sljd+8oVuYfXNoXv
G0AUfhYFKsRRHuAz3heXuEu74YyOnB15eYkQ5E/VEjBE9UILg36akdF7fUF3x4fqTU+VTPLGSDZp
sxGdCWa5rw3U3JYxeqJ+Krt2Z8TXIp7Sp6Jx5POYFd3ByLdxkkkG+Ql/k0cDOezL9e1xok763yMv
srJ4UIHtHygvG5FrY7d1sG9vTwcvZN6H4IgY8iYPKsc6Rxhk4HTwkIZKPMcPSHANl9cn8zbDs8jD
eYkCn0O/6/eL+Y+TnmrlSJ+3RHYT368SHtZkFL5cOV2FxHVDbG3iPnw0KbwcNY12SqoMTb8fSD5l
Oxb05Wy2clQOnZYVQaWX8+cQadJHtHZNGW9FpfwZ94Z436PK4k+ZMdxnmhRlXlbmVe6aNuDRv1ja
FbaBjsBaXbqhxBlyhQpomFPbrD81cWHdxUas+nKWxJ/ePuOrOOFa5yEP3IK2tGZW+8GMi0BPkvwO
PSr5/YzikuvkdfepdYbybFlze9B03ql8wI0C9rA2AsCmbeNDJxpqt0VUBKWo6vNsRpJfKcb0PFJp
9gdL/W9uBueStcgD5zna09Q8jnrBexualWanUTdZ3y0v1zuRxjBBwikLWgrkl6GxMYV3bOfg2Ox+
KagEOMgwn287zhg8RIocGlkwOW3+Hj6LQGlEnZzUzZU6xr5uHueHqo/ik22iSOCWtTl+XgCqH1FO
brPGFd+1spXBAiE4tokWoTr2+gCaOQA6g7FKrVnjD8j4GhimcYpOpZL9zWGme0ZQxtljbWO9nOF2
AKI1kBcEY5eAyLO5XO/HjqY/Pskhirg4bIjMa1XRvtmslM7vnyNvvhVuDfC1Ls0DlPiWJ31szACO
2pHH5t4O4iLn22T6dOisvPy+iQJpVDQhS9shyRygOYU8cJhEg+O/fkZ3lw7QiYH1JboAW0GRWB55
bThccaGuNmdD+083kh/gOVWvdLr64FW4E4JXNU22LOkjIWGTNQy9PEVWpqVBNqpq+ok+SfZVTYSp
vstMK7wYkI/u0N+drm/+RrSnVq1UcF0w2jZL1uuzTpfaSIK8w/zEFQuvA/ytKYElatbdq+Ugnl8f
8bb2CwgfIC4sBljoN1QGy7ZFnbTUms1ypLru4iGmNg+21Ev46aJJ8GGRVaGdmzLJ419dz+1zLsao
1z+9/jN2FtchN7NtqqJcsNvFFR0q7gydBPZiD49p2FR+raLNoYVV9BBbwxEMc6dvxnfb5J8USVeG
0SbwCQIirRHBgNoAFjIOax+ZGP0B2bL+0lpmg+h71mJornYe6t6tB+MJM5pI+Ye0Thws+95uW+9d
0FUreGt76yZOOug6hZ0AXzEqmvmgS2j9d878pWntxBeD3kF3V6Lh4IJdP3KTGwN7ovAHEG5VzdlM
QjROY5gVdK0i3DB8fSlzv7VRCTwZZiIeRO88a6n1ZsFAsmFoSf/fN7ptSAMUAsEgHFplcmidTGTh
npylMg+unDXs3Hwa/pWoP5F737zJEDkrHB5KSZAaUuIVddSeF2UO/bmAmvT63t0bCnukdReteMxt
Sb8E0FJZS5kGzjKmECf7dhFuhuRx7hYCosDro+2dFHwE0eyjwA9sbP37P5JD/B0nmN1SGhQIDXta
ArqlB0BwRfLoxwKu6u1Rl/cZ5THASFQHtjlKlC6VnrRqGqhd0dzR5rZ9PGa7O56I2SkNje4g992b
TIpwazmaF/sNIq4sentQJcYTYxcH8RguJ8RvHB8JQPUvtgjZNW6exHmqA5uZzJUJicNJSQOpICmp
Fxz/sqlTvvZa2BzM4hq3X+7G1TV8ra1bxLcbbnaHKJiT1lMWhE5GfsnL86T2f+EHrzGMDtmPG2Sn
ZlQoPNdZR4ZpndyDTZRd1ufMqXYi+xLnmv3cOKK5WEuSupIy6b6pt+3BzXl7oay/wULWgZc9pJVN
TJnSfhrkmYzSMDDaiIni10lI80PKentj7UyGSzyv3ESKotM0p9bBabyNaYyPHMeqm8c7dFsel/vI
7GPVJh9RuxZDXbO9z+yuPUX097wB5I+LsfL8HtHF5OBk7i4yB5MS2qpnvwX19EqHNZ5dMPs4ECDY
n1SXrtSP+OG3B+R3YZxu6Qo0ueEDIclQJg12YsEUS6FX8a+8sVUsP+pa6S+mEgkmoNlEGtCi6stQ
wzZWJKevGSrsq+toWT0yGVONgvviePM8YSNRJ+PZ6DskqF6PcrfUcLYyuDMawwQ72CubsbtG71Gr
7NKgEaX1fqr09GeBMxu2L3QixIXSZGJc8lhKHum81c3V6a3kxEUw+ObUJZ+6BfeItGvfXtLhZ9F2
AXBEan2D84g0IRBANcgL0VqfQW6l4YdlkabOl9oW0PDrs7C3oxC/Aj6OjB5SKZtJmKI6t2AFpkE4
20A7xjmyPzV234mDM7t3ZugBwyIi81qlwl4udGLReF+SKuXVP7TinFZ19tkW6iLuhsqe7qu+4G1v
mloeuei2hAfYmd/mtNvoqKyymiw0Wdk2+bN0kde9g6PwgudJ9mE1j+5p1kVL5CtqO8hfi6kWBjYI
SjIyC+mozr4Gkk1zoeHyhkxsvY49ycQs05USkIH+ZHR2d82XpfvWT2qNyc5Qi2s3z6F5rot5Sq6y
LLQQ5p6OmP3ri7Z3QDksxGBEhCH5bCbTsJKwqMosDVpZLYIimya/t438ijbK0f7YeVcjgERJGC4d
nsw3+Ew1dJSmEyINYsBU7yqBZYSrJSjszbWMGHOTTI+2Af0Z95/if6gXg8hTWvUvdikkERivUNvp
M20+OEUDOYKPAqAg6vunaRGSZxWFdXBb750FclT0AKAngwHYFFPRCsLHxwa2UGSNQGexla5t0ttH
BYK91WMMRHRYvFuB/kXYolLMme5qq5h+LCem18HZPzt5ZB2Ihd5mchQgQMatojXo9mzDK0F7NGdr
JMtZ6v5R6VUFZi4ly0kowkdIZ/Zf35i7uwWsJF0z6lxUcTZTOGTT0sVawuty0eQfuqTP4tRbpdDv
c8UqFRTHRwP/LMduc+Qrs8p6TobSfidn/fJmCSbCOyZCa5mThOjm5UHNNpJsFBGDWMsl39bbMIhT
xzqnhWYdfPbeiqJnggTyek5uBMN0UCTdjBhkUIEVFL6C1ajyONaz7YWKoO/7+iTvLerKoAcAQEC7
AYnERUyiI2U8qXqj9OC2F/dRCvbASUL9JyDMI3jv7qKCD4FpxKtKu6lUqHWFv4nGTJrhqOYYm8z5
vdbren2dOwAJ3lhRPQitOvqERFvanHA1jq7ZVGtH9ZmdeQZAthb/V0Uv8q+Xl0jHrOAObPCuG5fJ
KxQkbl3gVulVlGNzcGXsjkVw5X1AK/ZGiVLNB5Yai6UAeLN6NZ20PTnWqHqZAgnl9QXdiTu0eqk3
MQot9G0lKBpbPc4XPquqFvmC9Fx9DuXwiI+ydweS68DOpxrDVfh7mf941mkYfekKBIrAjHB0cucs
n34qaaT8C7DJxm+irGIXNoda3g+VqLkMNTre382FU4M/llZ/7p1ZHk56I1XXChdK2cdYa8xwNVPm
3D4p+ig6L+Xl3bpZYmcrgMe2Tvpc587BdbC3NhBqqORQUV51zl/uA6ildJgreq6SqWWe0dgKkqRR
ds3M/EiRaeewgbYhdHLtgEHdvjUKkWhCRRE8qIqZCCoNve210JH+SQZpOmt6OCsHx3v346ArgpSk
4Ekr9uXHxdikLXNB9g21fX4c8OK+NFLU39HScw6eEztJGRx4QKfkv2v/cPOQqudqEdD66ALZUfIs
lU56t7SZWV2YfP0RypwV0NdszvUAz/BgDfc2PY8Y2PmgjMj914n/YzdOUQp0o2DsBLe+0wwY89Qb
eBW/frT2JhOiPJKerCAVoc1kVppA3GDtpjlNAdsZWJMRqKOU/jIXPT2oK+xtlRVyA3yPItsNEgDd
4TRVuz4P0sJMT4ka1/eTFH2oERzwS8se32qLQ8cKGMWaukMKuLGoQVB9rEfgdEFZFbrfcdt8iYZa
dSVdZJdCM44aWHtTScmYHAwWMo31zWYxksxqMabIg6XoFZTFx9BnS5Z+qUlvbxnxaZSDqOIh33KD
geG9MsvkC6R7oQjvlVo0pzQqjhrKux+EgxZNk1UAZ3vQgFcPg25T5urnyPImarNPVe3AfZf09vPr
2/C2+soHQcXRUC5aIaebgJWJCnRUnWeB3fbLWSIu0gOL7XdAZ4sL5jDZXY5p00Hzb++ErQJv5MvE
yRuELu7HTdNgGAm4k1QZbR/BXVb/9/qX7W16SCnUJcm0VhX8zTHG8bRVocwGGijesayxYXaa+Ywu
YeNLSnkwj0ejbfag3pQd1wK8bVElxkOdF9/TJsuee44eqjbzkdzi3g4BzEauTpnHwafo5cc56gyv
ooyyYBbwDAYgB56EGSP2E5yAv5hHJDxXn3qO9PYd7tiA89KJzahLknNONDW/qh3WMAkybNg/TOIg
MO5tDvb9Km8DKP7mWaepi2OVNoUXJ1PyM6l8HYRSllxf/6q9CSR3cgAF/r5mNvu+1ruqcIYqC0xb
OCcDGu4JCdHoGg1qe3r7UHQYeKHSbiFJ3KyVTckY00zCYZSqybkKk1jzpWmZTiMoyCMBpr19aAHR
o7FDleym2FpFi4WeOrFQimVIiko8eonVloG80K+zqu4IgbIXP0DdgEyFNAiAbv09f1yWoE5gnpRc
Y7NTlJ/bou9crKkTrC06+bNcLstJTaQj2OrOoCSJ3DC8hFm9bZbFPiwQUqM0xAR0QZVjQOrmvdl7
s9lHnikV5uwNbfft9XXcHZUY6axdlduSuWSpcEytJcWZR1h+wgv6ggKRdc7b2Lq3BqU8IzhzJJO9
s08B90CVBFK91uq3+1Q4i6jTlkHnLnsayiX+kCpJ5hfqpB+AxXaHghu/6oTwttgupWrFuoOLfBpM
VoywSmjilxdlICfvKpOnzcHTYmejEk9W7AesSC6DzYtpUqMm1+KQ93iWW//ifhlexNB0FyMZpc6l
1zoeXDp7y0cTgifaytW+gR0ziUspxEQzR0olL0lwtlf1OLpqsSrOJfB4T5eHo4rKerY31b31ObC2
dX8nRJvlUxucnUxcn4KmVOpnS5meeMaaZzTjG0z7muSC2d10mcLuL3KidUyeB2iR3dallBJ/XYAn
FOKQ3029XtHRlilGWEzCNMO/WMsVtE7Zn7h9U56aVVKGKpeTQDOruPeaFJqBV2t1TDGsglL1bJdc
9Af30s49wQXIvY4WGmiFbdaHoFuxZrzQ4dZei+mU+aONsZf7+qHfGwXPGB5YZHzE8M0CpmYDLaqn
5t3gcuJn81purMWRgPwO9IzztpquQfzhYbX9mDTKx9qwVgihQhKBnrBjfnOaWnpuOYYpJh+MiaFi
U9auAhPIR8XIiP0FIw8f5Z/+oMKw/3NWcOpKmqY0vTmckBOqAgQj6YUG1iMSVeGVpSgelKU0v9ZK
VX8rlX5wUyyarzl9N3/Imv4xmqojpfT9X0JlFQE6fsgNZSx2ppyTq/CgzjOj9eZJTx6MVErY0mbu
BPg490+t0urnuTLmd2Mdy49xOyc2FuL923muv6XU2A70n291Up04Nhd8LDhTWfwzR3OGV1va4Znq
qJcxlY7Ueva2HlkXkZ+wf4sTjvIOCIphklIq6fLBsJrsXQxU4eDs7kR99IDQ4tBQcbhFdSK+Yc7R
rEUB4DOM6DX754wj5JlUuT64X3ZiIYx/ggTHaOVtr9/7Z6ogQnuyShkyflvV3/W4Sqe7wu7yJxn2
Qu12MfpaVHbi8TTYkyldXj/Ie6NT+DWQb0PmFrDwy9Gjxa67nHJFIFF7pQEM3CZtuuqstFN8zRrd
vLRmgZwPgewghOzNMGXIVYILl+Kbcu+AAdA85wWlbjmbTxjX2D6mtNmFSlV1ev0jd/rPgAeAR0DF
JyRuL1WUXIjC3RgF2dL1AQaG7RXBtcIrumj6ZFlK6ZaVPl+seNQWVN6Ut7MEeYCvlwA3DoF5+5oM
u3ScxLrEs8hOMFSW89Iv8Gz6LvFZ2YOJ3bnRiZj8TKgHlHm3aBDLWqooVlq0+FMHNSbJEA82Trhe
K7ezn9G3PcWjHH16fYp3GIMrAxKpQdADPCu3xcqOzLuKcm4EuVrS6bREFl1hE8Hu4rQ0FR5JArTY
GExaVinwhkfzA9YZMRR8BMaFN1m18hVBtuYE2XL8JY9x3vhqlmMU0DaF9JDVYZTDs1abxG0VymMX
sUzR+0SZev2UqX19H1bZImNLmUbpuW+76pveVsp84S2V5S5N+P477aImPtPsar9M2pLoLLo9xf6c
O4l9LQ1zTvxCiTAVgh44+EPXO/lPyuM87tByQD24H/ToOjVVpHxV1X7+hI9Td4SU2DmO6FpDTaG9
y2Ruu65ZVSgQHJM4MHJcbIopjM5iyISfS3X6v7SmITOHZQwZJzlSu97ZNdARVhgW3X38ldZf9kcY
ikOlacuRJpdax1XQKjXszSke3lP1QB9DRK2Xd9kRdn7nYJK//zZAIuO9sSNqcllbBgd2ZDFE9clB
XR3Lr7782qhajkpPXl+mqBReZ4E/E1M1/HOwaW/TUKoFzqoT/bv3tLnPkYJOM2ihJGgLtiZdYiVn
OV/aAyWQnQsLNaDVgIM8hq7TJsDXxTTbOLGtLTaBdKNlz8Kv8nI6KC/uD0M7Yi1HwDjdpmTdwvUQ
g140RqT/3GKOiu9lXB1JJ+48UPgaAjYB7XeG+XKfRKtODTs/CerYMR5ru0FrvtNUt0Mwwa/G5aif
vftZJLPox0DaYZO8HE8bxz7ErzEJyl6qg9Tu849TLo56LfujOPRBHe5i/ng5ipmggBVx1VPvU8wE
i13Z8KIMu7W3pxVYLgHr5L4jC99WjawUGjtIJMSLRvyEXaFUvLcqCycQbZQAub99fzMS1SLQ2Cvu
++VXxZWipkUDZi7HKM1taxDZuCEeCQ3uxSxYNrCASctApWxGMfthqBsQSIEeadITx8nyU8TdHhY7
69zOmiyfiFJ6ioJQ6+vft5NC0LfmogPVZQBI3MSsRcKeT86AjSoLDcy5kldpU2l4D2vw29+MtKKC
4WTcWhONsa1NbVEkQWTW4p/KKBu+LOk+TQClDxZt74DBuqQOTK7i3HhzpY7Q7KRf+CjMY/yydYJe
zXPPLJcvfdx/ff27dgdjzagHr9t+mytAuLclLdPjYByi/tExktgtBtk+13Omnibm4qBXtnPO1s9C
350SPkXuzV5JFl3NR61CoqbAyYREYr5b4JK+fV8wCvksuRtMsO2+SPp8nGZlioMB7+F3U2dovkk3
8GHoxiMU587mR0KejjMAEc71dgJNOe5RvKFHS6PF0YNUzvLUN5ehRaRYcgy3osR5admkX5xmMQ9C
/s7+J9VCm5JexUqa3NxfpVYpsaXkcTCNeZv54VgoH8N0TGtfjtX5/PpW2XtzgicAmUKXk6LmVsNe
yiM03BuzDHI0DE/KrIV+Jk85npO9dBaWGl4TxfmEZ4fuSkbpQEpWYhwqs4OjuLNlIW7yK9YCB63C
9e//SFREnjTo54oiyNUquitRwsFcPgrPRuGQpIn0KEfZWeGVRLgGuBVjtP1sVa4kHTfDMhi1SW6R
Fknib/IkYcRuKeFM5pKY77osTvwZQuJ/r8/5znEB5Ad0BKzK6oiwOS6NPXKZh3oRdAUQPxY4NJ4j
2eqPNJR2kj/AaeR9AP93/JfVYukNCZZmkI8ictNRQI3lPj6VHSC/Jm5lr2u74voXH0fFEcwPQqc3
D98ordFDa5Uy0EO5uy/0trhrx7Q5eF7vfRpvEliwlOHA+6zL+8d2AYeq1zgMlwGdIeNnJxb1GipW
9o9TVxpsmggpJ38YsyPM+t7KrS1lRFoMwMdbUhkwFeCLYVxSFc+GU9ZaeB406ngAF9sJAHR6oBnQ
EULCYVsfCyl8Qz3Kq0DW6gprQHoc/7RpVwkPjZhD1eydk0BBmpNHbVpBhX27G3syNCTrOQmh6QxX
2xq7R7ot4lvnKDFOMhrQSW9IpUEBfzlPlXF5fcPsAYD5ARChaF0iY7R9o+ihkrFrbLo4ywQ5ZcHv
AdOtNmy/d7GT5l7ZGPVyFYSN2LWyqPhPa6viyxJ304+mV+2U2jI2vq4E1zo8uLV3VoIbmyOECROP
/e3FpnbAyxEg5adFaKnKkT2fLS3Xr0h2HxlL7wRAUhA64L+j0g0hTALCb1IDy8nlmto3lko89IMz
uFG31CdSwaMgtDvtRFqCENCPlbX48ghJBuZbcQ/yY3DC/qlLTeOZ3L+xz7mVz/Y5mWRp8ToJNzJQ
DUtqBlputh9RW017zxqkVL5biky7gsFHzvL1LbE37bx21nIgtDQsVjY/rY7HSpnYEVVqFD8lXD68
XELiIxwN/c3Mfcpka/ZHa2fNLDaXraTa+US+gT6BlvwyQt15sNtBnDWKD5/f/lH0tqChUIK8dRid
YAyFiWrkQTZnlT/LScLrCoG5AivQg/fIHlSQTvkKNkX1+DaFTiVhzHHSFEGfh+m/I4Yb7/sxX0Ic
tZ3sThkd/WJSgcE8MC3Q3rEr4zT2lG/efHzwoyWNQZGBq+4Gq5IqpeSklVYEjaaMugezcMh8sG4r
qG1W2yOZ0Ntt41CsJ4NYn3sr2e/ltqmyQdhyDLrcWsNmlc35l9k0vyP0qr35kmMkOpTkoxBhbzQZ
Bbd6GeKWEKgRtUVDDpe7psqP8De3lxyjoMOEqiWuwTeBkTL5qAk7oTGB/u5n9ol8JYnDQxW8neXK
sTmchIzG/MGq3UYi4GAYVxD4wPXd1Iwy7uy0SSdECRcz/4gSsAqjueqezFlvoovQEkU9v340bq9V
RuQxS00eXsANXNmqWh5ohp4EYxIZPrWBwpdqSzm4aPamk10By2LFQdykXZjYi7yjXR90TR5dWzw8
T3Mx2E/JYGtnngL9x1XO8+1HkbY9Qrm/H378sclUcBDrDGXhNZukpepmIUdvcYbYo1A4f2xRtv01
0i29U4Y2PyNCGLk1nPHyYEn3JpgoB/pp7eaQFL48GbWtj8wJzRwq6cUljJ3wnuTlqAxyW/dbjTnh
EOmcd/MmbIPvmBUnBhZUS9I84GCkO1eJy/tTpKLld1Z7Icvw3+P8AwDcZPDopLbPb99JIAyptKrs
JOLOyw9Fti/qCzWGOxCK6E7T8MMbEcs9qP3tnRCOJphN6lf4CWwujYFJHvpcpapqR4s3F9PwnLUq
euhR9CPNAbu8/lF7cY1gjtMWcGEC3OY6LFFxwTwT+oCsENykVtPcxIixsUd27GCj7J0RXLCVFSG3
Psc2G0UUqsb2s4B2x3ntD44BxBwtUhgmlhmvKst9dF3Kefjy+hfukLSpikDeXTnKXPvbN+8wS/Uo
Vzy4I6OZQg9HTtWbplB+iIC8/jKwAe89OPPKxcDe1nF5K+rhqVkW+12DWB3tnTKyf77+m/bOzLq4
KwOXrHj7Ii1QQLTbWcRBNybajyyyy2ddxNbBhO+sLdc09S4glkCot29BCRvDLm5pDdhGHwbWiAyL
o4r50WzlI8n83w2xl/gMFhYJPAIg7aobPCdvYSSnHAJ7miV565FKNw9NMWKrvmhNB0Yji4zIiyxk
vc4pV+gnuaiK6EcbVTHsEbX7Ksx6eCf3fdH6vdkI7WJbbHlKdP1iuktc6YqLhKNGD2YCFXu2e8c4
lWlTdxdpkOtT3dl6TjmhSb71mjPOnobXq/CUaQG95ShJZXkLeF3NnRSpEwfRf2c5V8ku6qUoUd0K
pSI6Ta4ngaCYKueTMuTmY44w+8GzdG816UkiXEFlmwbz5qRGWq72Wa8lAeSi3jc0lZ6AujT3hhjl
gztzJwYBzgUTsi7l7atJjbN6blbMiz7KCpryy/hu7NX40VoW9XspT0c2Xbvjrb1O9umOkJewSiTz
Le5oKUckEQe+b+hw5ldB9fIdCr72wb25t1zocvAu5C11y5KQakegjhGjU9fKA/05ZTrBUO8PRtlb
L75n9VTDd++myN1Ei9JVMC+Dac7Te2Uwa7+SVMWDGlYfPOrXyLk5fKtkOAnAKh3ODfXyZqrQY8SF
BIBD3BrzzwytSQ+1PO06Dfng1ZKdPlhaGD/3aTv6rweynY9ENZH31NqVp5yvvhxZ6RWaixriZA5l
IOOMrmf2lBRp+0+eSv2/r4+1s0sAKVFHgPHFlG5VhsxWm5FWXukE8pycsXGoem/Q6RmXWSe1GCrr
6sEDbmejqNzDTCsVE5owm6/LMBcsp6QugiWWKs8UpXZZPWdOr3/X3hxCJ6A8sVaebxyKTMmAk7gk
RdB2OhXuKE6CBD0ND1DakVTH3lDkUMC4yS+olW82CrpXgyPJaRGgw7V8F/IchR4NOfNbAkfvv9c/
a+e6RxAG0A0u0/AXtumSIDjrqSHz0FbH/FGZxrn1wqJTPyahmpTuhF8eaqlVfhCL94eliIbFNc6T
2zA5rOzkegZH29pTObgDYaV2RZwbp3jSJcNrUS0LZnl0xuvr37s3t3RhQH2uzu43uJiZU/L/NKJx
GnBPTJXoU6lpkVtMsvrh7UOtRVfq6isbcZtJSZmhTllhcRX0pYHiDALzrlXr+akYNeAOrw+2F1y4
b0Dhgr25VZ0Ye0WbCxM/Dnk0zK9dPino22qddWfmrXGXLrV2VWAPPaZlqh+RgvfmlBIz9CwmFZ9k
7WV40UHO4mZIVmHY0F6qBktmuUmac5LY0cFZ34sufw61xoI/qr75MOZRPSl0je0iPZep3Z1Hbo9f
i5bgOdTE4dtbrSCgsb78XfxbyRUvB9SkrqmTEheCQRl/JboIH/IuOQJrcc/w32zuhvWiY7tQGlo9
TF8OgxBKQpsB0FRYx4b+qeB5s1QubHkJXu6gyud8STrLDUM16z3EdIzBi1Hw57kMsQTrlbIsPEsZ
pPliNrZZe3NkyO9xudG+Wl0RWS7MGpyJ1aiYDF/W8858xqi3/ZVBUUpd226dT1FmlOXVMZGbuGh2
o0SnLi6rzpUQ6A5yRZF63ymyUPbichp/mXJp48BS2fI3xSwd1cewun4vxBh+yIS5dKexUMvaN9UJ
AXcnjcSDNDldf26cVPtml9IkfD0bosYrc20p/Jw2jeN3RiMGt5IbSQqkcFmeJlXD57QeB7DuowTk
3sP6NPtpdDwsP4RU2ogZoZkpF7VuO+iP80KdViA5581JleVeH0rW5M5GT0t+AbY4mTzVyu4JwhEu
lE1u5zXZRTX9KBAcROGa2hLIlDKavkzRlH0mSlnLu86x6Eu5YP1z4z/EJiekIDol/qdLm2S8K2rd
uRQCzsidpI5ddCKbV1JPy2Q7P4VynpknuYh0XCT0SNWIa4kmeZWWJk8LeIHcx+up+x/RYzLv1XxK
1FMkSS24qDEtxed05pHjL7ZelM9L1XQf67QxH5HXiwp3McepfZ7NOq7dvDWXb7aROT9Hc5nPzoSH
lTskCP1cJcVsrUspNwUKh6MQT0NWqtnj2I1idOGfRrbPu3IkvS+MLPKXQsAdzXDrXq4y3niRG8nc
eidk+q3cV+ZBb716NHE2rKlNdddMFkrhRnnd6H7bO8l9OY/d4MIGdb6hQTbaXj+VxufGMbrStQDr
2I+qNI6BUStjjrIwnF9P5qKZriKu5gbZB7vQE+xNukJxewfmFESfeuz9HHxUc6dksYn3FpdF49oi
6v9rdGT+3DCXzAa7OjrOXtfMhXxf94vxZZDCGACYkZZePpSIKpoZPWp3BuUWPQsek51b2GYjfSmn
VjW9CHp1IOHJ/VFLEbl/LuU6X1xytlSwKZ1Z3GFR2X4Wc2f0rl732te6wdv4jNCqWf0aJKEWnoqZ
xlEBaeeu5F1I/Y9OHnnH9mVcZ1ME4w8ihjEU2jNA3PCT0zj2z4K3+cemU/5rp/rI9f4mpK8EDCSg
uCBJdm6U0rvMHq0GBgF2OnPidSvWrk6k9DRLxo/XL66bkhEVftSaeZKijclYm2RnoqwvG6NVBGan
5v/Yk1O8j7TeBHP0f5ydV2+kyNv2PxESOZwC3e1u2+PJwSdoZneWnFPBp39+zCu9GgMy8n/3bKV1
NVB11x2u4CTd9wp9zkuftiUnbxJfwesm1en1H7B5VEZO1FG0H0lXGSWuIrxIRDtnY41udO2UH0Qk
Jhwag5GyrUnP/8tSaGcA7eZKWQ+TkqEoQkeGCBiM8DXzIpyhJ1TGWZWCI5uq5VevLxSyOUaHKNhs
OQpxNAN2tAvmvfVY/7u4df2j9EzK3v5AizYuN+SiGbTuKoYx2m6A+ametIFj28wicTzbToyfi3zs
/PYcB0lIkAEkOXRU13ex3lXa5BQUUClM/Qcn1sbLwIBYXExNkLbWTiyu+lAop1JWxNEp3NsmOk1c
5mxMgzYdvwLf45wWEaewxToy7/RGdlXWvRZS171dDRcQDbgAdHmBrm3gNIUZy10000dVFTj/qUqI
sjtxaTEjOXinf5CnLzbKAl3kquSN4lu7qWtUUzJLJFkZaCdZMvpLw/R+apz216wX9m8z0rmv5NxO
VTdvmuIxxc7afpz0SpP8LpLs7ByILP4hB4XMyHaksH19h20So+XnYbeGmAez0c0Ow7Jz0rErzW+Y
KxdeoWrcI+084rhcOT+H0NJOti0yLwiKIwLVJtVkZSoF0OWUlYzQVi3eUomjMaz7nDIkECdJK/JT
VlXDxUit+UGNjemov7LZYcuCVHwLfZeqYR0JkR7GgjtiwUJCX76cZMGxqj5CSckOmlR/As36o8Oi
pTBhEElLcHnrf6XRuN5MIHQtJpHqHAyuOoYgtoU6GqGva13DvRjUdumSsSysyrqokbSdkuZZTZPy
g4yJ02fViPXJnycY8XdDj1i2W8RGG91pTm19ydvWHDGCqNJn4ALZj0wNwC5Ngsc7DWqpzKex1uZ/
CiEh9lkNAeAGBFeVDOu8plG/suf7zk3aWQwfmohO3clqIZUyZYNh75L2mDTVQOn9qMPQEC7lgBV7
OIwmjstVOHRuWOL+8o6wlX5qkIEKXGWyx2+vb8xNgOVrwRukZ40CHvzIVcZeFJEpogJZ+5hnPZlz
0H0xYil9K65uWYUuGONMGDibQCBbCe5Xcpbf5KxTiXOx9Njk9ZGq5RYCxjLMp4hfFCHb6VCcJJmZ
gSm9zVYQX7IsGE/kO7Iv4qTn+yuBF2Wq/hTFXYzLnDE/R42lPY3Mrf3X3+om11l+CGNAMj9IhLCg
Xm5McwxkOlnM/eNUn06YERHspZbZtKwJP7Ul9iTB8eA47MUYluMo6PiPbqh1nDRnXoAn9EDC4ndo
5MM1kULbcqkvrXOgl/oz/LDkMUCU+4hwt3fo0fNZkN3gD8iAXz4wW6vikFXFzeyn8b6RswG8WYA1
2uAcyf/uLoXIMS1VVttAWRKpotxboEuIUds0OKUQpgpiASKd7YNEZ+cz2jIDVouJPzn9GllCFRFq
E3o9t6l1ysukp9WtSi3zpDBq8Ko6Ku9lKygOFt15PhpKqMOAm2SCtE5GGq02yczn/IbUdves4Uh5
iZu+691Yna0jZJ2ycz3QL0MqiHb4jukljTMqiIFN01A2us1gKFezaXK3bDPECeNJdoHrJ6cm7e3/
RkaFfhWDuUtNub1LINFcpGI2rnTBukWtcnaDWj5SM9rJrBn30g1CqEkGa7i6wBblIEUI7pPYsIBP
IfCYEywRqTtj7VB+xgyo/T6DHz6LFI0o1Day6e7107z7jpYxKUd2mTitYmRtA3dpKLVvs5qa93Jv
vMegAmXOMYcphcPJQS6ztxxzHZrBjC230oaVWRczE6f8VtmK9MUuW4QHjBzl0WrITrM1deJgwS3K
hjYk9BbMJsEobYeW7VAVTpZ3YFYDs3oHjig85V0VobtkpMkPvInGc1Z3leVphTN9DrpkuMJ1Kg9y
pL2NT8sdST6qqK0/qCqkrMl1QDa52cb3OewndHuH2u2kPD6Iz7uvGOcs6jRyMcBjL8NVnslzbadj
frMzsztZYexc0EvJ7pwqtO67ubF+vL6D9h6N3r4OMA5ECs/4cj01EtU4mj182DBqn1nJmD2Ul/Uv
xjA0+sHn3Hs4tg+HjokTequrA9NjNh1iYZWitYS7dqqk80Wp1fpSIkzi9ZaI/oeHo8rGEZOWJrt2
efi/srBMKVIrmHFKqDgplzkoPg6OEKcYS9Svb3+Nf6+0PPlfK4EqUcKZdOjWMWT2gYWl9L3ou+Ef
e9Qw3fti1BNYIy2ESGN95tUWFxhHoSSc2qp0S3B8j1nb4SoF++3L//BUC2aUbij8tnWyMMF7xYwX
dFQiF90ttjjsfmkT30Zs2KSDUnfZaauUeYFsa0wN/uidrV5hSqtMpkuU3Poo7L3R1qb7qLLng1Rk
7+0twpqk5sZO4Te2Zqx3wGHRqZ61L8kcpSfRGfO5mtujFs/eA1HgUG5QWS2zwZd7Ysgc+kk1g7o2
zFAlop18A7xzhGDbya3YCCSvXANMu9dDEAy4zUTUuI1B2EQXVW4jV7en9moMZnSKbNqzcT20FxLC
o1C19yrJ0KFwgAPc8slzMwNVwKWGLFcSw9eQpzu6UKmXibQ8v74Rd18lNxwoEQa2G+pCawpMpiIz
u5Few3aeOjQ1B+sI3Lh725BNwfiiJmY+uLpO0deORGstJUfg9KekTWYapXL0adLm5ExymSUu+kjd
SUtnOnVj32JYbJUH3JQtapg7b2GlQF/g4ttkrEGPnifFT4aXeKeGp0QNTEEvPdHPQ4IUAaASO4cV
LEG0d8vCafpLWeYoGqcpjq1U23nuAiXor+TcR02vvc1GzOGX0TPZgrWbIUyKQGUIUACXvh/NmiGG
aUnv87j8NQZC/ukg1vY8MHI4uDn2NgChgeKBOm1L71UD25Q0p8puQh7MR6sb429IlRxJU+1l1dzy
gHfgq2Hksfr+mFGoRVrl+c2KrfCfvBfhd0fqJlcRkNyBEAnXEemRu/veMeKRFk2eBRC6DrKdjoWO
3SHnZOSG/JgrU165gWN1ugskS/31+kHa+4CLAhzOIDb97rXnotm09iznLMaPgVKrxWN1QS8iID9u
Iv2CJlD0TtTy6NOdbg9K7SWArwL8glWmvoTkTsdHeRkPoyoLEeUkHjJQ0j/WivRvKjLnP6y4Imrg
fmgORpk7e+bFequv2USBOjjLCLzLlCFzC7Wbfjmzmvivv9LdZeBCwyMhpdnk4IR/6I2RlsLfL6VH
qYavzBD3IJPZC00IMCA0RHmp6ButdL6mzNwSG7MhUofhDqEhWknYtZu+GWem4kumGSuuUfSm6kZN
1xQuLjtx5uf4jb15HI1gFfKtAHwpPzkoq5tattKG4EfOWJf5s2akuAjbvemBOi3ffltjbYIFAjEZ
V5D16EAO9EZLOoQm+z4vv3alTdeqKGEHZpP5P2QGy0dE0HIZVGwAvAPDfa3PaMTZ6Ex8qqzUeIqS
KvAtMVgHZdteO2hpChJqaEpw8lepATYghWS2qKoZrd7DPZnU/r88rcpfjVxXDyJRgrOStTUkfjzU
TlAoh6uqFb3i4mWnHezfnfjDjsKtF+QZKhSO8/JYTm1T2ZJCkqyaUfitbybFM8ayuWVZOJ1ePyqv
LwVQ6uVSJTbHw+wAk4qmIPbKvq99RKvyd5JG4fz6UjuhHN4ASob0YZwFf/NyqVbDDLhdEvIoVcAs
WfATRJTEV0d06aVGGf1uio6wE9tIAHIJuCD7lQKOG/zlmkKN6y4pGlrpIsCBLQiNz9SN8pEm8DaO
sgybkQbQkpevSzYtCi1jduglDoM9neIw1h7bUSr8QCrMh7htj4QE9tZTF58h3idq8evxqJrWpTYr
tH3iqFLctlKCR3WM0neqNpjglzDOef3T7b1GGJ8ANRjKLj3gl6+xMIXTtTU81TYYrE+9pKTvOlmp
D1bZ7kVMojCeYCSpkdGsy6hYp5Y3EUW4jaT+/6CZG5zTPhKPmpweCMVt71xWogBd2NtUN+s6INWZ
Z00R8DkoJdU/s4Nrkmd1snGxA8FQAN3Sq2Ewe41tDCMPjsHeu2TNhfpBxYO358t3CY4DtrEGqK7E
VunaCqE8xKI6QpLu7ZC/VlFXX0wPoiif1IIdaXTy+1Cd0nMVTdPZVPofEsDny+sbZG85/BUX8wIy
wg0CMulJzGHJI3U8VZ1XjJKVuBhYhPex2beXlv/nQL9s7wsyFyXjVYCbbSbYZqspwQgr8dYotXDN
yAJig4YCUn8i+CSB3aYpOSQ/MHZ3juLYH8u/l1kTPSdwUeyfpejf1Hfg+XsKqvw2JlMHNsQig3I7
3MAVb2A+8rmqU4UoKoNE0YL+lopeegC1j5EVZpDfyOfMn0ispo1rizzJEaoKhoP9vWUWQMplmMqJ
JaVcLAhebjJbTY2RYQMEP7AgH8O0TM9jMwSf0TAaHvCMnu+AeGFinWEpUue27KLZrHnh0NqPWWlF
Bwf7z55evzEAPfwiimKi8ernGDJoqLgbYNtC6C/c3syDxktSTb+N+Wg3bh8ZRexjfphPZ2ksq9K3
BQqgbqxome0Ba9Jz1w4a0/YA8+I8HSpdFL9Pkqa1vG5I8COz8hnsVRzZdPhF16jywSMsp3L9BNzJ
5CCEBGCjywH4q5sU1XZUxo6Z3xxqv5NOE+ncozAEJ9RuHtUAdR8nQyhuqsYCDdbmSMt253wZGGyi
z78AZDcVCSa8Dn7panGzh0Z6GuWhOytGZlyacnI8ekJHco87yS2HWUN9kcKETvo6QnK4pCIMMXip
E0e+Tvj0ebWhfdOFU9aeMc0zNklVCQIBsvbwrq6N/Cs8KPHWtw5Cl1O2iPSggLG5V8vCxCeeaeYV
J9nvdaPn76G/m8vY1bhrqiZ/0uYGFJg8Zwsey7i+HtQ2CQvzqYUiDCV30YhfD1d4MBOrEGFeHQku
SAlu7InZ0fDI6EGccxWLU5qnR+TrP9HjxU5DMHsB0HJBWVARjVVNJmxnthM5ca6Ojuzgg6aakFTa
MdXTe90Qzlfkpm1EnrI+ds3Grt8PfSWbLq71SeSnyHo90cuTpbvAmZgczkEafirYvO9kE13UWW/n
e7IH9aj+2OxPfjSiBIgt09lFdGsJ138dDxrVQmSlZF+HOvqWYDB30a0wPbdQ/b2u1euDrHVnOfJi
E8Ip4PctpwdTwDZYDFOvqDWKj4HVth4TYvy/p1D6ZdfN57duBMiogBNoqi3CneuNYFuhPOj4v15L
rdAYaKVB/6AN6ncpC/T3OaKVdyBBu4MrdZMN4ciB7yyer3RudXqWL1+pyKt6oDZyroCNpqut17an
T6gLjiPihq8/3yYlYSnadLDsGCYCNFoFt6EvRRi0gi1nouPn26jLhXc6GJB/X19n+9mgKkATWsgg
vNC1ItxgcJroVVnXesxsP9Ez6Wr1wHuCOY7PXVUrB9tkE7TRp+KzIajETJl26mpXdupo17na2lej
D5sPTlp2dzWAirvQqMqbIpzBlayyfGcLtM4nLT9qn2/jBzIdFDto0dHX3oBbaj1z5LlTrGuuycET
0g7ZD8aWPasahfGMsCGXsmPVof/6W95uHJZFjovLggRpk6z3TYdqPByLa2RJ8yUFX+whL+qc0RJP
DjbOzgeFoEkSRvOI0cd644R5iOqgNkgce/kLAG31OsaydcaOu/CHSmRfX3+yneUW8w/keoCLc/JX
aQRqhXm56KJfE7MZcxe6V/tjtNP4nShzhPjH6c14KNARMOf4iIz1l4nuyzM4tRDo6AQ4V3ss7E9S
Xclugubjd2DnTHeU5r/Xn29nwyyCk0vpT1hj37xcrsfvj1pVca7BUtGNcG3fTWmvPGmSVbuNo/TX
Wdb68+uLbjLp5RkRKmDSs7C116kiNBTgKXPjXLtcd8JLiNNZ5Tr5AvuYQRmlV0QcpWcjK5SfZd50
R07F29jD8sAzFlW3JQytvilarP1omoTyhoc+T7aW3gU85EHXam8V/jryrNzjHMZlZ/11P9mJpvVB
ZzvXuqn1bzUaorcyDt/cdzTYLAx8DEAtcPvX7dQ8bEXoSJBnrbigDS+16qmv0qNseud8v1hl9cbs
RtdD+vyIqk1Oe6qdCtxwoMkuXYeja33ntYETZk9yJ/B11gE7LNn2eoiirtXNta/0k3rVejs4CFi7
q/BpgHqr9L/X3C8RVc4okdEzn83nqyJSsPLh/GbfQj4O0yqLOQ7ECi6El1tACRUlrxvEHrWk+Dp3
QXbJGyX2asscD7JWmr/8rZc5HHn6gslA+464uIYMqHk9qiLGMrkdbevJKuvw+4B+xZMyy1Hi9lqK
xFBcxLpwxzJHZA1ciJp9LQYDSn0w9CZIyCgC16uP8R2CHjgu6DQlnyIpS/5L1RAOCEcauO/CJEsf
YxP1MD9KevkfuYzM3oWqoX60OguQaEFbD2fJZNAfIzvPJjfX6T+7KSktJs4S/h4WqNvYc7p4UM+Z
0tXqZ5LyXHYNNHiGE/LjFolmlsuJX9a4BHoYvzLrmqzSfG/OaSFT80hWdpJGnZvN6RX7X91O5Qr2
Qsh9kzZCf29PPbVRG87O7EZjPU/vSHKNe6NtUIwchC3/LIWT/BdFmvUBim8Y+KOE3rxr4nzyW2+y
4mOWITl3KYj+T2gkBaU/mhb4S7mXUs0bcH35lkhF+dwOfe54o2Hktp8NVTDigGlFn1MbZo3fQb87
aYE99ndBL8xHHOGL4YM529qnynAEhXgbaN+TDiIG/XptAe5EqXQae02ErokYo3ROlbh+yMXYxt6Y
SulzjGpVfFeg/SVcq1Ua54w5dlR4tiPVgEhjFB8gwQg0x3rVqJ8wOVNqPxCdWnl6ltf6dW5RdkLU
KflWIg5fY8MYwXOR4rmvXaPtbNM102iQfGhlVu8lJf+4tmRUTygXS6lfBzCGfZPcTeZLmRJtiI5b
+N3UAIRiYDRp91ZuieZRUvOp/dCGmvy7KGdF89Ia6QV3qOu5fq8GaXpJzBKLjZDGleQCeGn+qfjY
gzfOaZB4dVtAHNFtUX6YLTFarpE4dXMnqWr9H3IEWXRtWJLvocKocY3YTpz3ZlKp8tMwmPRnqE7a
BwIuOgrA4SogWVZm/cQhJUphSg158jGAXFoeCFZsT+Ey6l+YiITlrSxGYAOM0lFSvnK7Gz+GMOi+
crUM/uv352YVyIcgrzBYIn/ewnWqaJaYhGOZhj1Q+i5BRerZig3nIJXdXYUARjrHnAeE/8volQ+p
FFiSmd4G4i9wmaa/AenJ7t74LMRI+gsM3EEDMfpc5TtmXCsynLz4NnXheK9obXAyzKI5qKv3LjCb
25hSkfx0Q+6ZuLwE5i6Iw/Rj7EOKmhnf94nfBOOR09DeUrQN6NcsSm9MyV++NpwNkR+NMyThZwkT
JQo2sCVxeqF4bA+o7jtLkZnCAafBtTPekNW2HI2klq5B0mleUjf5uarN8EHrBucIcLR87dX9AlkJ
ywCuZAxP1/dLZ5iYyYEExxhD70/mJKcnozSyn1IeZg8jZojNQaK/2X6kTLSs+VasyGBqlZlm8IXV
ciiC62y1ws+xqfBrAtNR23J3mWU0tMj4bxW8OiDWGZ6xpGkkoH5W947nNFi42yiEuOao6v8YQ5Pe
mVOu+bkZlvdDPf3icGZ+OJvF3Vipvdc15XBwLHbycprXyNRRcoBEWGePDJbwsZlD+9qaFf4FoRMB
76/lU2fZ5bM+mcaFNPYIYLOzn1gUYPjinbulxwaE8DkDjX3taTX7AQIi52EOwQb0knUQKLfbiU72
Mg2hl74omC+f5a/seJpttAWNSr0qYZj1bhSKIP7ayPCnxyJq45/lGBwJQ2yfju3EaJ6BATNXGnwv
lwwLCLmiHZRrLEbbbxDPPAUqoPekqI8CNKj29XFhESoq/l0ecgMiqdB0nuyawVKiD3Z9wjbaPKty
GJheF6Hc4E6isv5LCxzZz2nWJbYr67lln7UyqBIPSX/ri8pML/TpAMaBL8YQYimAIcE9W1qlm2pq
W/tRj5c5drSl+hTDsReYK5ekeWgE6+lZakfjvdPgOnzJiql7zsBt/1aSNP9qOFOoXhxa9M5VDrEU
eNAIWbqXM5HmQnWE+q/ZNUZ7xkZj/G6hEDjdVUgDWaeAduCPAgegGPJy1s7nTsuy86yMAyPBpjSs
60Idr86Kk0y2bw4ogtxLfUuqEqK4o/uGnsWOJ0tjj1oFVjDBKSoFeGGFFPE5hzlcYpWR14mrwiAw
/NiWOtVtdKf51Lawnkk1bDANKPxZilcGPR0GtOE1CwnwoYlcSXRl4EqOOamunoWp8kPkpVmChG8z
2Cqplvwy4iYOPLKA9J+QkZh+LmLH+S5VNkQWJyyy+1ZxgubSkOmUXqabbXTuId3/SnMlyM69IbqP
Slr1CeYHcSncAmZa5pZarz2M8zzO91rlROGjk0r24AWAur4bY2ySzEYWGtS5k873kTyNmW+j6dJ5
g9xgYK73Qflvhyktnn4lOoG+EgepBFlbqx5sJ0sHD5WZSXcTEWq/5yzPn9Ou0+4xWCnHk5qFonUt
KwnruyRt5TucN+XO7Z0cIMhYSP+qJvqHttIYz9PoSHfpoGa/+qatvzcFFg0QID4ioFP2QazfZYHm
fJpSbUpObVj28WmJhtCXzTwp3GhOht989Pox0fpZeY/Sv2mebHXosw9YYOFkOkCBbPxalabPQyyg
HOXZMFykZIq1kx7kHeIMVew8ofUk1ZDQx5hBijl3p9xWk+ha9FpQeqQ81XOWwYx29bgxunPrzHJ6
Z5mB/rsUlVP7lI4S0LaIzMfP+hkaq0iN4FzLYVV4aqf3sV+0fcgWkCXRTO6oiPZjAJd/MQAvtfpB
Dqke3K5oDcsf5UBLXTwHYZ6LWeruzCGbnTvmE6g3Clxgn2op0jkN5vhxLgPnsS11+dMUMeC8q8Iu
i918MLMvDOKyia+ph82p7mw7vLSW1j7DbYHdVcFpHH6G6jwqfu7UCuVHOhn1JYphB+Rx26Tu3NVl
5EWKXY2+XQ35nYiVqvEJwurHTomM+Z0jifZHU5rOLwtTAukeS3i5u4+ikBpDCuPyfozMyD6FXTKC
+RFaprgwIrqnJtUyCI1wyaXLJCGrBck4cL7gvCbGT2hK8SrVhB3O+STIP5WkEN0nFEHj9sOsFm3o
9RkF7o2vooKrn7tvAXJlxkUv5upzVTb17L+eDW6uPTLbBVLEvA4MziYbtHPkuqGZMfWvY0/AeUSR
tddPWdxA0J9b8zSUbybRLEsSTYAbL1pda4aZVTIgBMgA1j4fx3MX45VRtU3k06RortZsxf6gJ9NB
vb7JOpZFgRguqp1M99ZJYlGVf5SpYQaKNvjaq6n+geLuSIhsc+P9WWXx6AWvQY9vdeMNihbjbxzC
mxB17jERVTx4+PXHXi+PVL+WrPZFevhnKbqsi/AXMk+r+5xyh2Y4Wso3rpUhdse+wvGkScEvorQQ
uB3mQACcyuycanH4/X/YNH/mVgzHaYGs1i5jenltD44KBy3La6vOosmui1NmdSgriDiVPC4C+fn1
VXdeLgBGxpTMTGi6rNFbeR4hujEuUhhVbD9kOGW7tSUlz6igHnX195ZiUMIHxJOIj7lqv8H/7Qqx
vNx51lNvmJDbVrS88Ht8Kd7ataQXjBQqIgjknNu5k2YHrS4ynC7UQnmKyXzvG9QXDpLuTfJHcgSm
Zzl0Dnqf25oPYHKxqLchugZbK5ST4WQbDGTiutBdh1L+oJbYvkC6zPKif8A4nZbsqpYY5Qi7+Q6a
fpiwIzpJ1u5RX529ELrzwQvcebalVublkdpuJZWtIZCgxWJyl4d1flenRXpqsq671KVceSiUHA5v
tc3J49kIXFTQFJtgll+mtUAsDLOLx/Smd3E2+TUCjxJ21Vr2IZeSufmtKim5UaSpI7PZNJreFwLr
pyGaFMWdpgT9G4PNdddbi1Xz60dkG+UI4TC2OJuLOvI6KAR6lA+Rjp+wlNktblZK8KEN+v7j/7IK
MHk+MNO3taiPozW0Q1KbzmevVr6E2PY7Mpbh39dX2W4hDsYC3lr0wpg/rYKM0cF24/ZA6aGNAqwT
g9BF2Dv63PWiOcD+7y2FSSKBlL4+2l2rpYIU04IU/sQt6NTkcRKZ8SHI51G4XSrG+OBobL/R4pVK
j4cxMyjUNcoEKqzmhCNyp6qZyt6oRfFZU5ojfsrOI3H/LNJn3ESID6+aIpOZziWt/ARbXek5bYvc
F1KuXhEiHQ92w3Yl7EkXWCQzWOQW1p39oa+NviqQjdONcn4I6unfzJpwbY+1N7tlLzsOmu9yfzPD
Wo/o9WScW3RKU/TaYRIPBR1aCG2Sq0bVETZmM1VeluJhaMYBS96AUjqAXTKa0NyuJSKNYd9YPxxo
p+cMqc1vZWmaX3jk4VrFIQxcCSzaQbW+ZaMsPwDUIr06ptr4+L4MMsNgGWVZcQNNnVWLS17EpuNq
texUJ6sKisDVGNZZHxosF3/bXaWkfucwcsDfM0CnIEtthG26yLTcUJGMN5O7+XEMWADtEAC2Thgo
Xjlaa9Co1MNEuVWzqV/oykuXEpfPg4i2l5/SHlGZzKLExoZ++R6Qd5pI6/gQ2O9C8M2V7J1ZmKk7
juBA3ChgFFC28xEuY+/zgxoFfrIMTTcU4w7LADTX0c7HLN04obVAJB9r86JRj186RnNfEL6evXSM
Lkp05N20vdBI6bAZoUUG1ngTxC1txPivIs+pJaP8gnGa5IboWbpBrqWpi4WOfNDV3HvHQJoheIFB
of+3vI2/WkOYF8qB1EFyEIYRfB2iUPKwzQnctBvzx75K5qXvUR0k5NuwwVP+/0VJ6F4uCkOfEJnE
pFjolV8MRMLvx3qhk9eH8ug7ERfcAxjJJfBCJF7tIYDAdW9D770NQqUZQm/3SQ7So0tk+SvrhHwx
1FgUOxcxzeWz/vUWtaiHLB3wQEzJ1I+43ebndjAKDwEtXXFLkZuXJBq/S0p7NDfY2a2IFQG24ZYE
J7spqGrglPU0hbc6VYdfIfJXM+s1CsN9FdCui3CYU3+oCsv6R5sKublHxzQ5QgfvvGQVegq98cWB
dqNwoQxaDX+6CDECNyfAm1F41qXyiPy4swp8lAVdRABSNnllN5eCTJdef4JMwb0zisjwrKSyj3bn
7jq0EREPchbDgNWWAZYhOhOBOyjTsYKnbhY+ZdACD87AzpYB9YgzET1+c5nJvNwyip2a6phL0lXt
88JjUOvg7a3M9Ixq9Z1dJaoXISz/PgQ+9vaMh+rQ/EO7AY+xvrRVI5KHGIXjWxwG6NUZUnBCnt32
+3CODqLLzqukJcthR4EEe9c19iTUhlEleOObi3rB+2a0lJ8w5JKDVXZiGF0MfiJL/WFov3yVc1zH
vdQH4a20MZU8KXWo/jZS00HyR2SNfYa1UolrGVLrHNRWO4Hs/1GymHOBk1oD0LJiaEpbBarRjXTL
nCht/HiaK18UUnR9c0pMHmwTXBCXBUS0CjGj0sYZYDa05KsYz1PqhwKgYhifMTlS/4fH4kJYhmpg
vzb99HRI0TsPrBBJw7DHXiWLzLsJIipj5bgYj1w6914iQxfKKYDIMN+XTfRX8Bwbw2mkuI1vac3l
biHS5I91YPh2LB0Nevb241KUAtizyFjXPRpbVTo7U2dq4SIIH2kvThdJG/97/UttsdXYwINmJmMB
WcPwaPVApdMYo0nWdqM6qk6JljYfkI3Cf70ZtZNIutpn1osVaSKZpyAeDeQ5pzejYfgNizoCom5o
8BCdX77UKLb6RA7IzEc5r6+ZVisXbURSvQ7b6WC37L1UTvciyKdwAWx2phQ7clKgqJpmUXdni2S6
iNSOD6ilu28VMjIQMmZZSLisnoiGIhNQaAQ3uVJUPypV61zO+exacOG9Xu4zf0RVzCtRonGbqc8/
1IH+ZgbT8lahhIC4R7ttg4eMp2nIQrmK4dOW5TmmAQLqshxdkC/ZwVvdOxXU8cROSPGgr1fnPcIK
u+rbBlN3EeIZ1k+W2wjRPE/tIcJhdymo3uDmqK022UttaZFuQDS/wbxPTirSaL4mYsjQsfZm7CoS
KyAtORw0DyCorPoni8KY5mRKDtG+bz4BnLG+ok6CYoJjRuZBcbq8oVVStsApWI4ZOmIaqxtW4nRb
eoGui5R1w1mW5d6dFx622iTSRS4q+9fr537nNbIey/0Bom2OvSz1SajKCOf01ZxHKBCr3YNGOfYe
zFZwsDt2rjwUZJalFvT4hqU76NUIcWHhPTImT3yDXM9HJsEpUE9Ic/6DniYXVG6tT68/407WAkmF
GwE8DOzVdf9LNkqtQkGWzF0t51OjVjHxTc6etKGVEbpNWgZTvfxUZPn49qyFRiYKrrBWlk7N6jyI
PJc4JQY6CN0ofCOMIh+DxOwk8kOT4L1Qwx7FC3FRaKR6WIWa1pyQ88qwFmfCq9euFZviVKmKOCeF
aULh19T63JuldVMlgFd+KerevK8drf/25re9pIa0HGmobq+rSjLiMFMlPA6CvnmMpLT16L0x602D
36mKpa+MfY0vBFSz1xfeCeksbMKOWcTPN1sZe3ptqkyqpihXnUf44vpjVyXx6fVVdg4MzW8iOkJP
XB32ssn/uviLMKu5o+jeqgxmPityP57VcFoENQ6VTncf6K+lVrEAw9DBEowfb52oTN9R5sy35P6o
c7RzOhZ7Yp2KbBEZ/kMs/OuBgLlGVbsU0+k45j/h7oZfVDg8l4qc46onRZxAIzQK5rZmX3x5/WXu
RLsXa6/Oh6pNQyNT2t70NC9OaHNZjJ9onhI9FDfm3R5skS2hfiHt056hObOk9mvEWlkn7dRKKEuB
/gwjQARhdk261P5G8worwLFH08ptgfz48hSEPLmTaQ9GWM6PSAfmRyCQvb206BbQmkeIGLWUl3sp
0We+Pr58N65+BPstpqqPJliGytW1sf/89ncNzx2iu2YAGvoTP/76zjQCheYAa0BcqHoumLGdowR1
ZZiOsZ8p4s1IId40ciXLvUKo38wvHWSMQKdOdMNjp7pFut56iaVLfhSaxkHvcW8HU5GSNVJgWxuP
bTWqgzHSsNTVGtAVwEWD6MMolQinRz2Ql9EKGWE0sRkIH6RR+vY9TPaxNF0JC9ucBzzCJAw0BW9y
PJtAderf8oTejaFW/YfESrKDLbyzZ1BlwdOFO5QYtL5SlFGzpwz48W1ohu490lH6f3U41j+qQeqP
IuruWgu9lIayuYWY2QbToN5ETaezDPFQBKZxVYCiXXsDjuXru3NvKQgfJOQGA4DNTVkEMrMHhbAa
dUP0bpbG+WyG+fA5kWr18vpSO2GVHJfIDZmFjvk6nUuL0ZTLgDlNJozkvQAYfAfg43/4TqSlvDkV
+tTOdwoYOte2vMyc6ujH1Ha11wHYeRz6Vjt4IHXnADDg47qlnIEXsz7aEjpySYDUw220Z0sCvFxZ
zQljdN05CyA2sac1edJ7EM7AWamFZf4KCh2V36TR5Oduxp2Z0qScwGv+H2fntSO3kYXhJyLAHG7J
jjMahVGwVjeEZNnMuZjq6fejrtRsogl5DSwM2FZ1FSuc8AdLyz51xcR/EovRxiFFGTrEfPOIvxfW
bMHpHAmEnaJwUbbqERDDxH5Oh8CLPSU5YDnEho+qwvgHU+sxPalWiAtBIlyQO4+/4saGobGyxP4w
oZa22+3dCZqrBx4PmwEt1eYIrWs+eqhOvou78f3jkbZWF9dI4IDIaZBILf/8t4tTcbOwa9E0R4RF
R94YPObZnezsjFFDhVFbUQRGH00Y8uGD93jkjecRmDAflb7+QoRczbF3RBsWeoWx2JAWx5T18Jss
G8+piIRflOqwM9ONkwHClXa7yYt0jzmh1z3j3AQGurfN6FhVofwKst7bCce3vtwv0vhSwN+ARehx
LMEwJk+hhKSXDvr4qoyok6G+uxf5bw0F9hkTIxCk5PnrT0ed0IoilYJCa1eHJonaE0SR3M9g7O98
qyXuWyVudBUXFDxkKx7zZW1/3yUzzHtVD7FoMVNlPNvCaL7qCkpWgVeFyamY0uIDXNM6+g/nYMES
IApGAHfX225GzZFR6jJuDDAQ0tT0vyKc3vah07w+3o2bi8mrAyyJCOKujkBfFkCsZSVPjhKlyM1F
ZoDkqBnMWrUXZG9t/GULUsumYnH3yInxV/tjThAAmovAhjD7PQ9zNbC8aH7jNBRQHk/tlzPS+ush
8E9gBKma7bI6aRiK2WA7kQFyxtj6StNB/6sBOftBBdX6l1UX8acpb3DoSZw2HpBjD/V/K7ATH12I
NWqg9o4yB8Q7GHU6Q1NeESToZ9/tMM0bcUEVpz51hu+D1bk1bc9mgus0WU1xaPXKejZlae656W10
WKgdMBFEjfi/dXmSt2IwkY1Jn8reHWh0K8XPmrz3R+Wk7RCY0nSp/7T6dJB0iD4bo9vJnUdp6y5B
C2gpOy300fV56Cx3ctrGgd4vreovwwZZVmXRtIOl2Tp1oJ7obfPlFhno21MHSUgM1oLsUNq5BKiY
dOcpKT573tRcAAu3gYdn8uXxZtk6BxRdF5w4Hay7RFuSeXahCfhicJQfUI60lzpL44uei36nYLJ1
DNyFVEwIRvFpnR/IiAIFARfoGKkq31zF1L4bXZ5FiJvJ6s3YlXuCY1tPnQcc5xfgEJrgajljD9MO
21psu+O2fseRmAMvwXCqVlzTV+tRfDE6ZT7mOXv38aLef0iDYhZsSyD/G6CozoCoUlXc1MIb8yM2
zCOgaXc6uvjLBlOPqWVTWPHO7rmfLoOSx8OJRM7tDqAnGyKYNMW4UwlFedEV88doZ2aQy0jH7Si3
3nVhZR10/C936kIbaAlG5mQuitX0LNanw50to01GfEXMqs6+0nDNLX9MpISKiLfAEV4ypOe0zVAg
EJ4ycu9Y3pew66q3DcZOut8RwupBN+Tx3tV7r9JD3ws6wsKEMDYgWYig6zpJIfmMlTpfwHKU4JjQ
Ug8PljaU/+AyVlmwC5T0XTeL8kcRSQIiU+jG/zJAo9Knc1jkO4/c/WXCb0LkBr4PWSUVtdtjrlVT
peQ9wbRa9OJiDGic2i2cxMd78P5gU1YAvYVGwZZCo1OmtL4rwi0vLKynQcncOKjzRNH93vSKPWuZ
rc1HCgcij2LEIr11O6deKxK3V7iiszhRnovcUn1PzacjyaR6LlRjPvVRZT6baPzshCqb8ySZAp+M
eumdgw60E5iPPVArMCnQAQaQ023DM6ZoCC89XtKtSS6i2lAeQffd1Vsao0sLmJTEelFcXGMIIElQ
hp5iHtxcKbGEm0P3SxN29XMq0W3d2Tb39yetF8IVpP0WPM46fo7SyE5NvuBTY8xdMOdJ9sGJnNiX
1ZieTT2Ld948Z+sWo6tKdRuFlEWe5/abAnmak6ZajKoHI31JdDFWEIHrUkC0aNGAx5uxaPm4MCsC
WbmQU3M6lt+dzOvco+P2U3WFojG3ryi8wRiRhgt7Nh6T8e1gSOH+NSSjIo7UzNLiRTp6xa3Yg7I5
kN9ZyqW1syk8Yz+cZH4Xzpp3iE088E5T43XGsRjAuKLnGpadT6miNyAVDM3LaA+pwDAqtJH+0rXw
ucgGqAaVK+2/6Ea7ka/GTbnQZSrzJaz7WA3AxQ41zH5RveZOgrToOClGdUSEqUiOrYQf4Tt5S80s
4l3E1sLMhwWEZCA2NtD4U5h0UkG6AUSP71Y/GxPiTfbwwwJ1qx9Ga3LocLZDziFP3NkJyk7iJ6tb
ooXn1inleJBqJ2BlTENm+7W0Bv2Qd6HtnvQ+iTU/r9Vi4vzGZv2kpFjCn3oU8ZsLcZzxuShrtX8p
oHvUh2Ya1PcqHf7E70N7iA9SjJrx+vgIbGxC0gIkPJcyAHti2TO/JQZTjVGKXvOmZvia+QW9lmBu
RvNtyu/+aUfO8OnxeBt7ECcEaylxejqaDCtwVKFVUihNkj7lVa8rgem9KZC1zP1QjYyfQ6l2r8Xg
1jsv6daVsuiTLqpudKrXG79HxYLnGUzBnEbGgdoV/ovEwOdmFGInUtgcajFo4dJE3Gl9qAUd+Sax
czAFnixO3NJtgLJM+Nzhkv54JTe+HAoyJCGoMywvw/Iq/fblLGj6skgGmrfIWRh+39rpK5mWfRaT
K35YjbqH4l/+wNssBMkRysEUMinl3EWWwpEDwKgGpnPhlJavhFGDd6XCfbFzLW/NDO45hfCFxHmn
jKXavU2vBAdxqaZtMNJzPvRaI3zKjgMZzLwnmbb1zei/wWWhyE1ssboXp9BEMd3FL8hQZX3GOKo5
VNnQvfY0cI+PP9rmUMh+kTpijkFp6PajRbymg1rG6ZOt9sNzhBD6k1Yb3XGebfM/7ESyAJIcAzKs
traNKGeglHk6sYplaR6VLjP9JorbY2xCWfjzWS2VLvqv9lJiWM1K2PZkxDWS0XMxITiojFN6QTAt
DEkykXR/PNjGDQLnFp09akC/pLdulzAxtRlpjcXez3CzwJCe2/vAlnsfGYr6LJDKfksdYw/8cZ+y
0jOEiWQAniVrXd9bdV6hraoSDxWTmfygLdUcM1NrXL+1JkzE6V6E9GNsqFbQXD37c6T03m7we0/K
BZPFf45UMl0LRCpvp+6oLe8O7+cTLDOHklTZKG8Vb0RvtY6b/A2KM27xGkFYblH4B50f4OVTfy5U
tSC+SFCm2fkUGwcVVPziFLUUeGli3/6eSSv0wU4qpMKnCsk/ZCb9Nq1034rb7GiLcI+PsdEgW7wh
oJWzyai9qKsF8HiZwOERMsV6qvti9qZL00vXT+vYOWRWk11sp6pPZiSjYyZlSrG5D5+kiyvq4024
cRdiX0/xE7D+QoRb/RBtsNSkcHk20zzvL05oJR+8wgxPj0fZnC9lZJpHtM2RVFwdrJZ2J/LPuKSk
7oK3cAvvhHu1ic07WjDd4JZXx6vh75MHBa2FfkrUAeQxKbCfH/+SjXsLABZlNTog/JT1fBHtqyoH
rYanaZ6iA5qGXCZWJgOsxPeqXZuTBrLC8tIFWXq+t7uq6JIwKaDZPZlhYwy+WnWuBdNVb38SI9bv
YFCmn6ukty5WPL8Zkccn1Sv1axd3e1r/G1fN0iZk2tzVANfX+1u3CU5kzaytToFbG+fDM92t/r3d
J/2ZZLz9QtVh2ru5N4ZFwABuGc8RnM51eSwSggodFdWrVk64ElbSjbXAQMr01EJXKgOY7GgIdbWL
huPjz7wxMvw5uoVLbYw/a4XSqJ2osweReVfTEs5Jr8vy6o3OdFZMKLopWj84zJR74lwbZwnI7OK9
sjBD7qqBBnojTlwyaIKZwwmMTH60B2ocj6e2sYOx/KIlQ3WC2uOaZQVA3aVPiHx0CnT1oDRpdGhN
49RBof7zuwGrPsrQ3EUUx9bhRCRlDFSRC7EGdeFPRqu/F1Gq74yygahBF5jZLGBEBlpn6PiwWgJn
FYRecSwbg1E0ymuquR0R0xglii/72jZfVJDzCyOqblCfjbsqetNQ2En/PKzh03FDeYhFsGlX+waB
2dAJVRE9hSSLpwrVgs9j5lh+7Mg9fcGNeS+sY1DJPABLILAk9b/FvUS9OZg3UN52icNq6YVy5p3T
tB+dXsgmSDWvEce6luHHZNGGCMq0G955ojV+Pt5Q2z+EaJEHCXbJXV/TbYZ46Lmhn9BoCHGUqpIA
61sj8SmUhTAYO+3UxfUc6Ik+H4pk0n09NO1/Hv+K+23NaqDU8Yuxee+0NjeVVeN+rVx7tUbkmd+D
UJRrozxsFTsnaHPCbDRuCF5gtpx+u/J1VZjxEFnKNVvcygIjalLDTyoDa9gc9MQFWQFdnKtYVVLf
CQcrPhVW1D4hhAyv8fG0Nx4JwI7Ml8IoxD+EUW9/C8N5mbCsiN5ZFwPbrmr7Y4rY29siqoe/U8VI
sHGS5uuct/O1r9C6PuIQahp+KWM0uh7/mvvg8PbHrBdGU0meJYwRvVTL19hyUPQatdl506T1GOSz
5iI4BIXMc6P3Nbpgf34VEAoBbOUEIqKIuNHtYjRdbfQD8ndPyHqjwGAS4f9CRv/AwYHQL89q7+08
VOEJQb9F5U7xnlgLpdy5Be4v8gVqTjQErdBZDNduf0Zqshkju4+eMssRl8KyZyWQedL1O+Pch538
2aTxC26R1sr621fC8WJl1GCTmBNkLicFl2lV/UladuwjiqZ8ePx5t87YYipCadkzeZVXNYsYpTRp
ehO3W1Erh26qp3Mrh95HasTb4V1sDbXw8gDPMD3y+9slLN0hKt2ROyW1lMSPaOodIlei0lcizrET
vW+OBSYTpOBi4mKuPpeTWmVRlln0JNK4gwwMKNLq1AlsmbXXbtscaqEHuGSkNFGWnfPbnV1mAAim
2Eb0NlfjD4jJmJ8Lexze4vjlfX38sbY24YKHdha8jk05/naoLlSwYLdT2FvmMB7NOlROTpYXO5G5
uzXMwo4BSkowQU3kdhijiKwqHOfw6iX9lJycxFTFywwpPXovLK3/K2mzXAsKR9J9HupGfE9g7qRn
FPXKLIgrr7ICHog5AcPnpZ+KeerSUzRQK/YbMas/p5an06/DqeoQB2qTDPMXkZvnlshCHgY5U7ns
Yjv6NzHTtvZ5i7CiiY1kSoOqzZ3hIDoFjqN0rCQOdIot/5YQ7UkNLGt6j0fRFPpUiPLpXRNWbGcV
UUwRjJ5ekjOmreNcIldtzGCIY7vkSc2NE5obRYO0XW+3h0FMk3ck588GDBnAEr2ounQ/p1o2FW/w
8hWoVSOLeZzNFK/FDqOsS+6UBfgQp47Ti8xs45ud4wjgh2UfhcdsGgp5dvJR6Y6aqJDtrNU6d98Q
7s+XKEKw01+0X94aSgUmeh6V/kvr5kV4jY22/Ul668VHRa2zF70RDSpLY4FwDnRI0R8FGHJ0n8IE
dcgWSYPK79Qu+kjChP5EHGE863c6fm9+WWoz4lFdS90sUczqO7X/JN15KDbOAWigpWmqahYV0FXs
Eia0g3X0b66pOebPvOtY+uYRkA9JtTneOd/33Q1y4cUdhqca2Q1v+TG/HbqwbSsjKtvkybOj5Eg/
YfIRDZeHQqriiMLAoSxytASdeG/g+ywC5AwViKWWZkGgXF0svV71Ruu48ZOpZtmXFPuFv0ZtTBFj
111xxVqYt1jUkb0z341XGEs2iyLNIsoOVed2vq4Rh32TmVR546p757IoF6Tn342mK59Tz/ybtqZy
bqeBQnzVNzsX90bPlHIe5WWIQcAK0AW5Hd2zpGYWok+ekBEtPfS1hvqMORN1qV7AQexac6ieUIfU
Ox9BkuIbOKP+fW94JJNotmb+pLXGOYn78fL4PtzYclQqlkaTy/t1B6B2iqiQSauCmqqw0uTpJH9M
++kw0RTb2d1b3x1rQy5dsgCeldWGS5Bf02XaxigRJTaUUtkHuVf8oxpR5ae95x3pGe915remxxVs
ajBSFnjT6sGM07nIRxeiIsx9/cQFol1DRMnepIq2p/q9NRRyoiSRZOeLZsLtF84E8DMCLLa1RrvV
ovdzGFptwBe7nM+PP9pGhEM+TCd5kS9d/F9uhwpHzwWcYvKIpXNo+FXuRW/GvhoEbfdUnBOoYerO
6dkYknbk0o9czCkpGN8OGWHVgu2eG2E1VsdHjAasT/SfopMXI4qWWZOyc2A2NsvS5KV5ASHrvrRV
pcZIBQOd7MTTeaL76WPZ5tU3cNl2ILkmfWuc5/9wMwFOZmUXshQ009XNlAMHd+zJI3dMmj5oB91+
p8wlyfPU5QHiyyKY6vqPHRz5ippNrRoNK+Ti7dWgNhKG7mAT001WhVBiREnSCUIOhPMfPuESjRCj
kpMCg7v9hFrUVSi9SeVq4Ezt09CIAyOt3MOiI3euklw5Pt6lGzEQRXEoPQuSmDrwarwwC4vUEZNy
bbO2/ua4ZR+4mbW3UZY/5bbttDCRqbzTTaMqtj52SjLI1Mlc5Zp3pX4e574MKlm6QVe11p8fOzqE
8HNsNiUp/eqEz9Ps9bnHUKYeVS+jAuGjMLyvadq4Rww+91Sdto7cb8OtCaUpGGab/jC5e+wlfhxb
2nk2SnGw4lw/gk7bK9dvrSRgNB5Hi+K/s9YZE0bczU44edfZlKOPMF31hG6pGfSDInawultDLexj
yM6LGP66ODXX0Dg0hC+v3Zwtc6nqi1lPrGIPm/zxLvzVyFptEHbIAkCjv3tfh+lazlbmxBjDlXp5
sZEa7wEVpOPVpXn/Mqkhcd2YtV52xMs6/dmafTv6I6VngEr9zIk0jdmVF1EaqHnnJM/2RzXxpPiE
bq8pjiZmMmqAPn3YHIpKqtZ7nNP0s1tm1l+pKaoxsMDmPMd5aX90Kmn9hRoqsbtty9x4S1HOCU88
89XPOjcKRDUHV7yE5ELRD5fAc/bhfWDvlUwAy4JJ1+Lk4IBhV/1RCV3Pr00g8j5a/8L90clBqEdY
rNG3BMeS2c+tUTWvbluqYxAm6vA109OxPyOEY32hHscjRYaCVL4RI15nKlqU+YPTzWAPZif9t6B0
Tufo8cfYiDkpQ/DXkr/ykCz74reYU9p2aic1is6xntnP+ZiFh1lDaX1pEJF8kDQrgET+yaH47pzd
jR1H0RXmEAR7pGbW10SnEUCp2PFiimFVp5F/45DHHfWe2ZpeH09yqxC2wAgIcVHSZLzlbfttlqJW
BDgzQ7kqOPhdZnJbKGJKNhNfswOVfFZ8Hq8xaGPbfGeWxne0b5oPj3/E/XxxdAGfTnvCpCmzbhIU
2CH2VgkksRC1F9jAeIOwdeQnQ2Ry56m+v+cX8Z6lyYe4MmSp1bVYFGbpRDat6pHG0IXoVrnkWdP/
+3hCW6O4iDO5DLFRZbEkGJ66JHzH2VF7U82jeUXFVt/DfGn3ty5ySyjzAD6xF4DsKtARU4MWETgr
0Hpu/0ED4vI9GyZpB8jI5UMAxJoSOsoY4h3ZrPiMu4A8zwm02ERq9nfIq8nf6dh6gJXV+NOMjcBl
ZDt/frwYv9Abt5caZVZaTqjwEdze1Tcp1+S6W47xEwLW3VNFrWb21T4u/h0UN7qQViA0qEMNfDOX
0UDeW8hPhczGY50qzsEaHPU0OL39bohteX380zY2Ht0apDlo19DjsFa7Ie5lMmEOg5C62w1nbAbb
ixXicVPaWn7486FgDQD51cmXESq7PWeu4tIGy5FVEUqvHtS8x3OhbMJjbmS7MnIb2w84OkwMnhGw
nOsGf0lYACKOeDSC9P19oIRa+BVlxuwcGv343UZ/sQ56ktfIb6ywfwf8ZRh80D7iu01ZQ7wREdIX
k9kNJpAwqj2HSXr6jxqIFxbMLmQZHxlWOZ3iSBWU9pSqyfxmMLpPWDgmf7ltMca+QZv3MutTmh/S
KNSW0ks1ffMswLgH1er79/WCxT4YtkRUvVM0VFGLYkKnTIus2oI8pRrfBT0Yyr95ZbX+wBvy7zRW
sesLhPVtGhJz2gQ6BiIh1egq+djE0tvD72zskAVSSYZNNZqW0PLPf7seFTpeWRejq1K4yRDokyyP
OrDtD5NR7UF3ls22OiZLEx5XBDoOWIOsNmPv5ZYReqR/sky/ab0Rn6ViicAtjPagu5363oMNccCS
XvWTUsw7+/M+h4EPSMGBdh9iPDQwbyeqgThw+5zCcGtk6qFoPXGAhtwEkefhLgwvBFhjsyfNszVl
gwh/sXBF+HB9KKLRKTIFefCnSU3dY0v/5SrsbsHS9WP4WobhDCglLMJzXFfUFZq+BSL8+Fxu3aEL
aWmJk+k3UAO9nThSOePshXqI6rXI2HdeXlxpA4XevzPODdrfHoWm3h9ofFwFqMnkgsMTj6Kkja4c
29LU349Z6n7RZWn9a47ViJyiM1C8l6Oyh1zYWi6aEUD3qQ1t1GUaExSX04bXAtuaBuQEeDJEqhNi
wJrile2LJNEduDtyai+1HcXqZy3pTHdnyTauF7DU7FTgMuCq1VXIUCYqmVHWEp4Y3hyMup2/N0tR
/zElgwSJ7QhjYGGqrjMykWVOh167cp3rRB0PluLFr1OEImhQzVWrn9DXrj893gsbzymb34GcBJnm
vioS5cSYWSfCq5Fh/Xloldo+d8Uwe0dwOt5Hl+b+58cjblwvwFXZ/wv6BlrUavN1Wgj0vIvCa8uF
2BBUH4VBvWDKs2KndvarHru6XojlURRDxnRpNq0eICtrwiyZhXIdJ1t5MWMvd3ySUakGST1NP9hw
EuMAsEggkOuymK9ZqiU/Rmo35UEp6/Y7Gv1G48O28/4JbfSjfVOxtRcrG633+INMo99pTaoFUlMn
hC8LRe1O7aCU1tOs11TNnI4K+j9ah55LoEfjRAwQ1pGHm8HUvvZjgqGpPk8hsLdMrz9bSUdRlSQp
LjBTIZU8DkMzAEEIe/GDdgtSSfqkmJ8GTdJcamuvfK/QKb161LNIWIRieq9EJeozDmaadjAH065e
uL4n8YFOFShrt08LeQi1HNz3YDbyg0nIrQRu6WXQcItSaS9JVqJj75aNFh8UvTXxWMNa8exBR80/
EPoD6NGrGa2I1vUmK8AjwBFB0utqjwV23b9rVNEWVE8dmqdxrn7u4ZJ87JF1an0lVoaXJG/qCNEZ
ruRATqAbq8JzPxoGCRXA7cF5a4AF++JqXeUCnEF0+pBUTmOeYrqm4NxlOslDKeXU+EU70OzC4TJq
A8G6DL6McGTymzKM3YMb2y73URHm/QE7mrQ/wIZQcwRZpAfBZKpyeCd6pKi+k9Xl/2BK4MuEpGr6
5fFmv39iMP6E4u7CdEM+dZ2zD62wXHp/1lWlmHwUip58zVFnPqnFgKLkZE0n7An24q6NBGexG2XX
k8fBKV6/MbEgmbGs1r7OqIuhkmQ2JjpXZjVb9CQB+Pu20Ub/5K2B4RnVSZdPosftnD9DWMq6nSW4
P++3P2a5Wn8LJ5Ah4uMoDuz+rIgOJZ6Ex8pu9OOk7trqbaw2GGfo2tS1aDGviZaOXXCwRt28atyc
AfB+9am3qrjAwlJ6J8lBeREG6mKPv/HGBMGVEsRwySwNk+WK/W2CMPNE0heDcR24Ns+hrTYHpA3g
Zox7SvMbI5GYAxXgf8xyLf+aCBuV8hQLmR7s9qERVvoq1Fh9bnor/vp4Unfvwi9VPYA61gJj431Y
TWpUknrQI+9a68qrZFmftLH75HUJGoLSiPYeha3hdBprPAjM8K7tq5VmBSwpxecUj5qjjIUZEExo
gZeGRmAWcs+D824ll87akpkQd4KIXIu84hQSW6EqweiFTvE5HEQIvkrB57QupbInP3EXwyyDUbBD
EoHX6K7QiktgZOXICl6tLEnCSwmOyAryUi+OjW53fSDnBr+9AXeOiFsyzt91vSx3xOK2Fph47xcL
0uLhXX1PqdOOwNvUubq0rV+i2XTy8wDatCG2z8vnmit0J7L4pe1z8/oybcIZA419Ms67lMzk9i4A
9njXOHPt7tJoXS4PBj00iMHQFAZAVXiGlFpiwYHz+tI4aGIIf3blqF+F00Nejt0s+lwn8Qi+oe6y
Dmp9LvZqXnehHT+TAgxtXRCy1PpXx1dxJc+PghtsA4zxk45q8z/OYPyxAvkyCtKHUMWAfhJ1354n
T4eths8Gpq9lM32ri9kGYzXT449QSPr8+OxuzWihiQHpo/xwd5gqwxtDST/jitrJdCQm7p+TOtEP
j0fZOkIInXjwbRaZofURIrorCpIVdnU6ZkGGF86Z+mrthx411cdDbR0gknpwIdBWeElXcZw9djgu
AmC/dlqpRr5jDcbXmnf7Q98X4V85qIQYu6OoJXQNJxB8Nm2TeScD2DpAAPVQHlto/Ez69gNqmFph
lDW71xl84OIJStkAMlg3pBRyS0W94ki6N++ND0kpjVNLSmAuit+3Y86ImhOa6/aVlMY9lGXRXAxE
/6+PV/cX5HJ1UMmwiFO4nLgQ1201s9VcJVUxe4sgWNXdoZLd2B6JL9KPBYIC4piSyLoHrWs6gXWU
jYQnnlt5+x4FUyA0MrGqJsABRbG+tRgjve9DjFB8IOJRFKiaFPNbD1mc+G3oxNVXUVlCeZY9wljB
7DnRz8E0C2JspZQn5Ha9LlAt7MHMUMFkq8e/ArOrTjPyaz1W4RdROulPt8+yj1hhG+4BZZ/Zvegm
PkHB2DbDN9WZwZhM5jj+PQqz2kO3b2z6RQAZ6Mci6EDN4PaLqOPgOtmIcZnjtu1ZU6PuVA6GcqpE
Vp4ef5a7YIZ6CK05XnlUDXkYV0OV+Ry3toIT90ysHQAG8fzOjNMDpBB5tvSClAkZsePjQe8Ll8uo
VCzpddKPv0NhUMLNagvZxCsSPcqJvLwkHaB/87HSNO0pIZSMgpKe3ss0NNY72WXFi0JB452ws/Rq
Dx4cEmHq9jcPOd54J5/bOA4Wq45eDTR+ft3qGuDhsmRaUwvQFbv6O1Qs+WGOpua/rDvpBBwVnYR4
HTynRueIpHG9q1KhUZciEFQFYR6b7RsHQkN/TZWu+rtJMwTFH6/9xi1HKLI8ECQEC3n6dm+1et7W
bTqEV4DJtHo84R3k5IXBbKflcUwr9UlMuXcUWjS9YtT7xyhYvjzlB4JLNrh5t9/w5Z0zlPU9gkur
v9bCSwIlzYtL3vY1alZa/qb1iv7Y9aN+qnNL3+lSbM0eQB79GI+QDELk7exnzU5zrUmIAF23/bLI
ObyzjEpl6R3U+rSuPDRa3vkkkGMwOeouOnrjfscSkudsEYXhFywn/7convnObljm4dVc2LvI5XXl
+9TNU+0geqm/n6SulGSIbfNPKseYjZc5/2us2HwG0TFqiCZLY7oIGpnfwtAkSCnNJHo/wY6ud7bJ
1hXkwTlfeP2/RIFuf+jcZrhcD4SuZdI23yY9dQALpDN5+GhE484jv3HkwLpBbqfruOSwqyPnRNOk
tBFpgA6qlU6psP61J7X/3+Odv7H25E8ABIDpUqxZr30Za7mqKBUPUCbtC8pb2ud4FuKkhqaiBqL5
Y/oXxF76YQuiA8Xdu+g/M0Rbj23sXcesDM8dQuLp0Sn6ttjJDO/lLhgIjKmhA96iNfHLpvO3TSV1
pDjClMCl1ASuGbk22y41iN74hqeWUn30wnn40ekm4rg8BOK7nicmDi6eSe3ZKZP6KXXqZPjzDXTz
o/TbDYSvp4PTZeNiltnOJ7Tiww86hsHHRg3lTuB2X4lYFgC0Ai8ZaCiCi9uxGqN02qpW3etkhv15
jME9JZBzfafy6kvBbRNAtDB8jkyCM+lEkaov82xnE2+cGC42kyr/UhXhYbv9EXXayEypOyJ8ntsX
01bgo7VV+IRq756b39ZQC9uMDiU6xHdhftnLdrYKdlZliujfTgz9Eaty8cWxq0+Pz8zGyWTjgtVf
COTc2KvwQLOopCVg566d1ZnHIoyqV9nFzo6WzMbJZIwFEAl2+b48LF0al1ZL1IsUlfyixiK9jPg1
vU9Y6ijIvN7+8XhaG8/AQkFaeP48hZSkb7+VSAvhRGrpXqsOmLLvjE3yLZ+cdPoaawWQK7Py4u+y
zfvXKYeiGwxoqO4dkK1du5BicfRBCABdvtWPQLTZ6ZpydK4of47f6M2F5xZz4s53B6NM/ZAUIPYh
85WShkTbPoMRkE+zi9XJzvm5w2OQaCylJd7jpUu1vn5nGaJ91avW1Yspf0a9a/iaNWbHVEPluKhz
8WHupRJYSAntPMe/3ttVUgBbgjO76JugELg6NA6WO84YNfbVdWpHHs2pM08NHqmurw+6MbxB5LJu
fQMxiEvlGeGnWDjhp9Rz5Nu5y8K9I7wRDONVsyCSuUQWcuPttghJseI8D62rXrQdRkd8H3+E+HCw
kUU5aXVbH92ild8fb8aNM4ZEooOSIMDge4I0Fzog+aawr0Vvf2tkUz7DRYh3KjMbVwaK0mCe4URj
ObTugZJW5hC8mZpIsLgv1KlBN3zu5x/41dnN8fGMNgcDpEH3BYA3RiurdUyjxWF7ph6dFtW1RLrl
aTGIPXjdaP55tE4FGpwmLe2l37P6ZK1a2GFuT9aVKg7ojKIWp1m1sp0TsrlPCVphk/MsIlK4ipon
tTDGcE6tqzSnJju6almg/FPk6WvYaKkIGqmlb/qkSrMAR8j4bV8DbfLLacQRuVQLFJn/fIWhey9+
o3TP71ranlN1XT5n7FS9ip8HCkuVP8K7yw7q4Jr9ztO2tUNhrwCvAPB2X1qkVmlO0u3sq0J7LxD0
kgJ8gPOdlGhr10C6BXALsZindPUpTVyGhrJiFNr4kPUMawwys5lPoG/6/7B8ENR5zxZcFFKXtxsU
KcPaqkuGgg+Q+bk3TlcvnbxDGLXazlBba8fW5Ab9BZpeR51x0iqyhiB6VR2leBoYD6TjtGfZtvGY
oLeyFP/oD+DQuC4ZeJRKXPjgHLmk8H4KrLTDIJRCjL60Z6SONaCpP4mRbDSOCplj1l2V2cEwR4pa
j7fm/WPOL1nAfYuMLNH2am27iI65m2jW1QFE9TJk2QCyUtjRgEm0U7zRZ6Hv5Q9bQy7wp+UkLPWl
1c6xQawmESHiVYepdoG3tCjCQLk6RViAPU1Gv1fNvd+qlAeApfNRf9kyrJ5uiuhDYbiJc4VAMBzS
oo1O1JOsY9mCKHy8nJtDUZBAOG4pHq+7y8akGiAkLfuaK3YBa1rFsw3J0lPTpeoORXRZptvHmFnR
8yGadohh10ISRGA0mjFUuxp16xzVcBpOsxi+a8lkHrPUoSQauyHSWQ0GDXO6D7pb6HB345P/Lfx+
2wbNfXsq1dRQYuA/znXCmQgMRNR+xDFLe1aHEC/gRhvP0mir3s9wXkp8o4zHt8jW7GEVthacu45q
GJCV+zRxgCqXWmbkXNVOK0465IrANOb8oun06x9/24062AIu5Ovytiwc1eW3/J65VSCM4XzbV0DX
CKgiAKb/nafxTNLiKp9yEAxnxSq8j2072ddpKrG776FpvpG5Oj63rtGc+/+zd17NcSNrmv4rJ/oe
PfBmYs65AFDFKnpZSrpBUGwJHkgAmXC/fh+oe86IRa5qe+82YqOjFa0mqxImzWdek4/FW0+V8/df
X5rtmS/fBtMbARnkBBEePl3HduFz62A+j0mZBuMj4Zew30xOZWiRpVlet7dXFwUzD9Ey8xpWjwQp
vWjLEm4Ka8Z+zjDwFGHjdMh15SVoQPeNEFoziGuntJ3ynoh/yHddzdeHYz+3eTh6ZfcdLJvfflsa
V6b7zgDBei31pjCvu4Du7nsnJyMIFcbu/qXZjilwoUVv189ZFQxN5A42unGaEyzY6bhWWjwC+umm
eLQWZV1onlUbB+kb0ooCkbh2hL63Sr572GzVIA5mxNgiOtlpcTOMU49EKfT0OR7RjOc4slv1WLlZ
Ue5B5IPhymqE6aJUQ18kanxVy5j4lp7EgLzucpcV5kjhXguGKhz6ortUSz4lYQ4nYQ6R8UfADjkk
897PWzoo/dAhPlOWi1FHppUPxJ7Ao32QRvP4tXfa0Y1yM1NZrHeKT/Z5kt0jndepyzLvjOSQJp1u
7nCxA7c9pME0fCyVVZtu7FEc9x7XqTfSfWMPXrITFsDu3eznC9YQYGjX6gF4hi+u5yI3mqupcJZ2
31ekBF+ntp71CHi7O0bNbNrtLm8UAlEtsp/9G70SWoXO6Lp86TunsWOYHtU7iQq99hXf7vY2bUtL
j2HVN850HNbBEDJUbqrbN9WCV03U2dZ8vXGjQFOM0vnqKdNJ7g13oNqNwl334LjdWMbICwMeM2QG
CgtmtamHKKWh+ovuiD5ieJWYH6H1Z98MSwVEXOY8X9cdZM0LVzB93kLArR9pcXhdSLW+zELkYYxP
S2Jqwx1krdkIewOX7mv6PNatM7rrhFqUXfyhkC8VH7O0qpYL6s3TNbpRbX2/ciRkuzx1zCIsxnIZ
Qum48yUmOWOyn9Z2/IgUjBnEi6lNb43Eca50vdQ+Bgv/oFm8LJzBuVdHasmSzy1pnRPqfVKO8SSX
FUWEwGi8IFS5l60RNJP2saaXm0a2Laz7niLHeOUiv4eg4cI9hlatrCUSVof1Vsb+8sGbGvkoB1+Z
cVAXdC508Drqqkz62rootdxSh3xUzTeoVmKKG8zCv9aBKruwDJzeCgXp6H6Vbv6YIxvypfbwsQ1d
vUJCK9Wm4EM+ZLpB36s0VJiOan6jCY1YsChEPoSBQ3MuVJ2bG3sbYGewR+YQzxeNNDyek4QeazZ6
BjleXjdHiUf5ciitWiRcpJ3fFDi+/iEn3+hiwxDzB5Uubhbj0OPfu+jHNWPs9rPlvZmNpLYjK0+U
s6e7Dl2ht0Umyc6UoT9YA8J6x6py0/aqhxGRaFHvSm+JLWjTAPsyB6RVIzY8Ym975NfTkAUJkhiT
Q+SnLEt769mi9q6ot8kPtaTP9+gvZYWh56CS7MboC8P9OBdLeSBYBU6ft9kAUrer5klezWVqJXee
mef9TeEIr41QmAyu6JTLYpdqwXIjAn3+OhYrNTCIA5gOFEZnvxFZKfX7FZmmgK0QbRh20sp+MmiB
lBF81WC+tPzBHi9oRA7XM4UAN6xw0krDFt0XVCSBcsv7vJhBUiZjhyPiCkkkTCxjBHnWF83DhFcj
hAdbrRP0cmpz90oM1a2GrntyGBNRjjtFRSll0tWLg/xb3r4VbWOAO154Yp2zdu+Grmynj0amkmqX
sr3crUoWHnQXTf/iCr+7Q1BX2shbDroBt7uVsFopSy0h6tarF/pSevcewmg2fB+Uya4NgcrGGxh8
8tPaa6wPK/X7m95lbu8zzgPAon3pR7oLTydCDbxbItfCfStukDVcHrC/Kpd9agFnu2pXI8cHJp3z
9iHTBmlc2DDU32Vqabw979YPbjnsFxXhdjbeiaRN5whM4DTdiMUDioYqjCdjK+/XEqkIFADDKl+G
OrQ7Pasir63Gbl+VppvuRUM4zRFnqGpnmQjiE5AY7d6pcTeL8nQE/TWWpvOk7FkaYaPMCgF4sriQ
Qh6Td8E2LPSWqn07g3z5amgq/+Z5vXVf1WjHQGdsij/yoZ/+0EvPLWIxpoMXTjAL9HhSi/2OSnkB
MtVYdUgyzL8HDuShjgPVLp8Do0veje48XLVzs3yffXema1wt6sNI3s0+0cxShrgfdg+TuVaY5lba
2u+r2mg+eNYgPovEyN9RS84wvCkrsUP50sAQIx/9L05JzRiD2yYv4wbpnu+uT1/gMtGzsT0aqmmz
eBoz/a71tbI7ou+c367Kn9yoBFGehHLEZy5CUCr7gPC28EhKmNVRoXu1OErgn0VM39tdrmXrOg8Z
kKAEcwjl6SEi3vP3yadjg5IWxlE+ZMKbHgFkO3R6B5XhynXSa7tqRBnCasnQaV9kHyfjwH7mlN5K
KVjKgVcGPPBNTb+FLqdM5zXSmiJ/WkWy2juSCryEbGkPX8a0NcTDPPv1R3qLkwYVqUWUp3Eydlqc
lTTvqBaRHX2cJlr2DSv4Mo2LeLJxsbF3bEW1/nkZ587ZJ31i4NWQLbq9k51obk2v7j9bqO9xyE+m
vFFab36iniDXyLEGNYfWSP4StibfdyHaJXfjbpiBvYSyWoV/6cGVtuCGDWMfln2VIwuB7Bui5m7b
vJnWdHYofdeVipJBT46Ekt4nl2SvjCixJe/9BiHbyF+6ob8nhDQ5X6pcwNoNiqCNF01bnxpv1J2w
VZisxD0QBXJHz12sy1mafhHD1V+M3axVs35hjk5/GAzpObHWFmN2XZne+rYf286+wEOSOQ7saf7Y
V+ApIyVNT0WZH5QVb6Qj4S57oLlAkRzM8ogXxC1GbutycFAPJedPk/WDTDPuMgBX+7Zu88mIbHdC
O3FerFrL4OQmq/tHI4euf/h12PuyFArWZKuPIfO56bOeJK/jyGqws9I41l5tH0utUFMs9RIwo7WQ
AoWpnqRXA5LQ14XyjO5MAvZK6oFMFAJZRJkg1E6TeNjiesWJZhyDKtiCtDS/hw1ch8ItzmmTvDIU
4EVqvSik0w07zfXYkOtKk+zFCFdPcUocFXlJMhwWKf624g83hCA+RR3boLp8msG2lp622dQ5x2aw
nF2Ctvo+ner0za/f3Cs1gE1QjcKtSZXqRWe3lbXSVTs5RzDE2hpChBEfZ/akd1Yy9XsX6eCnXw/4
2hME2Er6BlEcQvVJtjrafVtPVQAgk7hyZ4zSvJ4aDyWvqjynK/rKrNwE3eFzYF2Ai9VJPXUeIQpi
O2iz9bRGt1vRlN4lYkmag0y04QI1Ph+fIzk1nI3CyM45cbx8tFt7YpuRVAbQbji507oc8iZtWwCh
MrX3np4nV2YFttYORj1GTG85U9Ml/X0l98QEmWogSiiA5k6WYU2Yv46+aSIxmGmPAoHDBO8GriJ0
196qor5XehnJZhzHyK19fQ3LYRiuu8TSwWU1uADulhTaLS4mmENz3YX/aA54IIUFPY4itFN97OJe
50zlqLBarIg6PXhcrH5Fn22TqIorr0wxtLVN+WCnozY/TE1nlpGwG+fTqJc2G5WWlwCbV+Ei3JwQ
tOmoihc4sNcwatZeCuKmEVEZkgGRa7vSDGRyybck65Wwt52eyN7o40zQmSkRwZ38uwTcyfJ26Dw/
32ljLfyLuauy+17oi/2lN6zZwsjKRCedgNJII0HBD0WYjAMujSsRaHWoQ1BLLty0n0iOEmN4GwRD
u+lLb25Zt0VtqPkA1MJE4CNvZtosXa25ka7LRMV2biGo6Re6ZlxQRp7LeNRSx93nwWw0MUFQoxBq
cbv20M0eIXdqmoW4HV0DIQ/YDF3xwUNnTgt9NFbzK3jLndh5whaIDmETjjWXBf3jg00Kf7fOYOyj
wpWWioQq1jVKLRTkQ3cA30DNZ9Hv59ofqxvg3M671QmKNsoCWKu7MUuNemcEaYvdN8LvgMppDtgH
Mbbr4zyvxscEZR+O4lqI9FozvKEJ6W9x9th1W6Orktd5fwGOr7tXwQbdQpGkDoiTzHn7RZQYdyZW
OHA8KXZn4ZJoq08XMBXaTo59LiMPyShqFcophqgRwfBGs/yak4FzTO412fEMorJdrPeNcCuVhnXg
TjKUpaq62zrJu/57sfbNg6vnLumDYy/+VW746TUyothGkkuVKgK5k1x2fYnNa9BoPgqUetUO1/Vk
Ds5h0VwSF6ja9cegqToXGofpsA4AATyMk3IvhZjN4GJYjAJydZ0ul7Jy+jYUuZOMF1NdGGssXb/6
pHJYfwgRjnYWVnNpvVOOCD6T5hTv5qAzr1IakVqkMqeuroUPSjbs20YLDjDk1U1lL9Atp3L1igNy
+UMSDSWNgr2sCgKHGjByG+O5qUTIUtXRW+pM/7bM0DQClNygJTZ0aSMid6zbR9vGLY8lWAVPdlpn
E+tmFfaOYEunH5mm0FPQJTDWyIQI46Ca2I5vld7Y5bVeIdEAj3FJHuy6XmtU+P38EzGiV0Vu5azv
A8ri38e109ddl1bz+3KdhbrQoJtLZMmt7TuLOS/3ZT+6b9NVbowN3ZMUghqnuRVj1bU0Ph3rD1KA
VbtZpkC9mxqUXcMRirO+q/y8K6HxLJ53kfgqp9xTY02xb8FqfNMqVywwXAAKhqNVWzWmAs7yFsm7
rokyaoxmaGFjUB8D0fQX+VAHQSRR5G4jfQlSPSKEr5urOQeohu6WnvOylIR4vAbKasNMs5JdXook
CHXN7co9GZ1FdoebNC9Vc/bWlCm6G0YyXylzVEVE42GuYQQLWtpeK6f3Y977tDgDc3hf9K1nxsAK
XDcyHLIvOk8Vzs2YRn1Kh9Q2L5wuneOkGAXyY3Rxskimg34se2sed3XfayoqF9BNx9lMcSMwxqS4
J+d2v9SmyvozR8TLrgqifnDrqVQD5eKUeF44rQxY5gizWMd1K6HQCh5ic0yDc/XZ7WueV6QZBsAW
hx619xdSMIbXkJR0hX0EGauKcHKG4S5oiqZnPU/NN7rqzd0yNM5FmSEuGgZuIdyNQ2oinWgVn38d
cLyMAgDPImaqI/lHaHp6z/6KwbRHDeSIxVF7HSTkp5ppqkvqft4bSnwFOoqBCn27Li9+PfJrAQCQ
uR+Ik1c6c7LqBtMbBus49Kb/ZlazQY6x1Htb+c3tZCTamZ7Zq3e6eUAD00JF9DS0sjPUDSfRWcct
1AvbQLax31n5vkraL0lQu59IkWpqlf24//WNvozpkE4noNuA5lBtTgNwrRghJVqueXSrdEUCy1Hx
bJY+VS19OTPUyxCHoShfIYAGbwO7wuczmNJGWRROah2BO6xxVQ/pjWQzu0Ocu9iXFi3P0fXc6Nf3
98qy2awmiVap6wPZ3x78T/2G0V2GVq2FfpR21x0DlTw5i37OvuCV2QINhceHDSPuS6d9XDFmbY7A
vn6cDel2ka+m+is2u/IGrfeg2w1+7pxhtL7y2pgtUHf4FwzRKaY1dxUC6Km1HpeSHVR3shwZpSbf
K82vzyBWXvbINuNmkBoBcTDF3pPXhvWiObaOMo54g6y7tXfNr5u02AWcNvuyR5EhIr/rER9QZPnI
p57ZkV55tshEuahfoPoAvuJk+DwrK6+iXXMcUYHb9SMQ3tItEsLStYjUZP9fLAhwKVsY/kNw4xSf
U5d0wmqpr8fR7PVIrGWLDGQ+Hh1nrM6AwF6K4wEeYHJu0BseMNv688nZO+7UOMrVj3XSsrJ1zRse
N/n6LjSmrH8KKrxyEMayGhEWRaAVESnfLGGK9satkl0J1dHTR2yS56D528kll0ZWiXDg1mI/fQx2
JwdXEXshTZo7b3vLWr4a41yU8eQL+0kYFE7OrNRXtgd2enBRCJ/hcHLaGewqWH6uV0LKAG1xHPVh
jpfVwpDREepyMz+MFLTVX+8OL5cRlc2NRLbleQ5Kec9fQBs0s+Gsq3V0klbujKmhpzTRZggQBfz7
QzESyGKqLTgZn+7w4CjdPKk4UYzGSeiuTaq6QC3GXXalQijgzMN8ue2x5UF9I1tnY4KX9vzG0FXH
CE7zzeM6gqendujerNJ2zmwNL18ZKDYwqHDQAFoBZns+SoEpZ1d1qY6skZ7f9A4xbm7W7rWzQCce
dV1Ei1UZj79+Z6/dGoQ/MISYdqE1ezIoOpKJZ+e6fsQgsL4a7K48toE6Jxr32q2xOsEoUmHZgF3P
b82HRmPauEYeIRH5dyYwB5pscrgvy9R+33WBnoRLBlL1TBzw2rBscgB0mCEelh7Ph5VsPfmaK/1o
WEJ/o+UFgjWVk+9HmmB2ZJTQE4gOirE7M+4raBpIKTxQFgPiZEya5wMzkUx7hMd0pHztbRSYns5s
1fvrA4r6YGq6qXeSeCAE3Yt8RhbMkHUdl83gnbNzebkmuRLIOfTnNy/60/NGk/BPjLojAl3Wcp9Q
0D6a+uDsjG44hyF6ZSiESqjSbZHBy6Ot8aTM6609Y3fiNsl9eVsaEsWSRjN3f3fS/jhSXBBYmAdy
tDx/vNDNhnbAyORo0hfoYi1x6Ic5bW2cWZEvFwek281CdgO1sNmcTFtzzqq8xtjl6MxFew3Wv4mX
0dTP7GWvRKsEAxAhIbWBYD29G2qZjeYIWz+6MwcBbBroNft5KQpz7xedGCNHquLrQgWNVvLQlOcW
5w845UmWgrXOVh002QdezBHIGbZK3cUgqqMMGQ7IJcNeKRtyfjqPlSCjXSY9BJJuvkXAgjY5PFH7
CY244FPgCutJL+fpU4ItOtY89FpvVUfJPpqzTU58onv5pbQmc3w0DUU9qad9H+oKGO3RQuDgziIh
eiwz3/kszDzrYozWtSHyBk996Z1ivbKGUmpo18HxiMVCxebMYn0lJAK0ux1Ym5DxC/sbp/DboQTs
d7QwNqDWNiNOrqX0fUm1I3hm6vDryXu6TKCE+VuDQOelb/Cv7ec/xdBDbZmN70LOU2PW0zijU29r
lYi0OhPHM0OdjvWDXws0GAAhKHU2nedjIShW+xQlZ/ahgo7fQEHvttK82bxdS4D0UdDP8grFBcwK
tDTPPnPkam3ojIF9R7TiX88rmJcQLhnqepIWuBkVU9u3nwo7WbzbDkhw1INNfpwTzOH/6J0quNYn
Oehz6HeZ61I4mhwEDUfHKGOELJzsbshmh655L1QbzZvHVpRWbpJCN/f0z+sSrLgZoiIq93Olo5Rq
iq6fY21wqyHSNvZViN8YFGt97bv0oGZ9fnA0MwM1W7vcoKx9P42zYhLN/TRNw96Z5bjc2klNIWNA
6jU42FOQW/edmRYcr+lYonlCkCqOlPjy9KKlPuIewOksuPf5lH0//PqNnJ5IvBDOBYPeDG61L+mS
SKxUGutCHXNf+AhAoLZ2YSWJqq5Guu/jgaqj+Sloszk9xwx+cSYx9IZM36juREyAxZ7PBcxTTFvT
3PFo+X1aRn4mcFXKpjb9orelN0YZDiLapStRmD4aUjM+slpROK+rFbT8334KBG4sNZ3WDtDWbUn+
tAQ8VYCKp/p+HIZkjFskFcLCKNynwAbR4IpaRLY3pGc28x83+PM2xwOgvQNSDswcWO9TJC3GART+
RKuOEzi5kRTdDe6Mmrocom8TImeFPVMNzpak1W/qOYVI0aWddGOtEAOYHSMtzskEvlye8Dc4X+hv
ERTx5/PnkDV5kaNeuRztpg3uUqUVR1+frHjthvLMLnd6lHmwmtBrYgKQEZgv8L0VLFKS32mlBaSK
gy3r6lIAv7v49Yt9bRT0Y4C5o9eFHPhJfaAugzXRzFE/rpWq42wtYR/31Tm+yStT2aKO9cObh4f3
ArTvIPo0+SVbdo4h+qY0rqMT6A87r1NGbJabVT10mzbvrgKtc2+NppnObOIv1zFXQA2N6iF6GXR8
n7+5dhrA7diLflRTlRxA3OWHDkLuPvcS71ha/RK1brqeCRReZLjbS6TuwgpG/ZR08iTusUYE76oJ
sUVsLcHnmImHTa0Gxznbq2bWj6MoO5ueBeVew1wGpPlsvbsCb5dJVP/ozWReqnngJNFNOXNtL+j5
P64NpQVIDpw1L461Kg3Q7sjkeqyMyrxqi8ndmkl+99Vbca0B1DLWM2pxNG7iYWtagAkK1uaoj72d
RUCu0yYCFYpE1CKmJg/hNtXmoZdEG5Emsc4MXUS/+siS5ClRkk3ug2UN7hz2AimaWJndcO+SZM+R
DojjMx7Dg0BnuxtpoFDZf5xY/XdznRV9mGzhTNjLrm5CPdWn79ha5NRCpVfkoSNpF4QVOPt7G1X7
z7qS4pyR1WnAtz0qeAMoyPCaXoqD2q5I8kAO67F3jORWdxrvui5SXDXstQz+aEDlfcfTWPV7r+3d
979eoa/sgpShqckgD0Ap9kXsDKPMHFg/6xHwbt7uvMV0vpcpWhWhXdbevIGtkruuUEUVDWyOTbwF
EQ+VnPFyMGxJtfzXF7Tlzs93ZctEsYJa7RYQkas9X0m4K6FY10n9yIY9aTRZlmJEHgt/NsNCSDqU
WUlvyADxVceLbeVElLpmncmCX9mI0aMnAGfzok5/ejTMttakydJPR9H2BZAGfdnpWpm8IxAUZ7bI
V3YOFECJxyjuEyyf0jztIUkI9tf5uNKjuetkSau57kQ0pUK/bNj547osqj8f8n88zf+Zfmvv/3ye
w7/+i78/tWLpc1bayV//dTd+66Xqv/3j5lEM/2BD+ONR5m3zX9uX/PtDz7/iXzf5E1Ca9rs8/a1n
H2Kkv64kfpSPz/6ya2QulzfqW7+8/TaoSv4YgGvefvP/9If/+PbjW94v4ts/f3tqVSO3b0u5+N/+
+tHxj3/+BpDpp5m3ff9fP7x9rPncxeP6+I93ss/Fiw99exzkP3+z7N8dl9Io0xA6JbkYk2T69tdP
TGA9FLeQ3vGoObGgm7aXGR8yfsfYeovkPDzawI7wI0rgf/0Iu19iDh0VwR+sud/+++afvbD/eYH/
aFR939LeGfhibuandbJl7zRQthLK1lywIHM8XyfNIF0PWT4VDQ7R8ag0r8ERPaW4VsSJ5c2XWmI1
VZQK5NDNBsEe/hcbQH8AYDjOsZF1VkqL1bQAp5vllQMeHmrUBHCdxu86hApk4N1gbejtrEn73TQn
WhuLcq3jVs2adjfoQ3lMCF9RRGlyp7hohgKMqHCN9CBNlcrQa1qcx5d1aPc/3tTfmr7/26n4bPre
iW8NL/nbN8ks/39h0rqEUP/x3/PixaS9qx+fz/Ht1/+crk7wu08nieonHjPoLGyT8s/p6jB1/pqe
pvu7BU2ZZhQtIshUPkH/X9PTcH9HsgcDtR8WYEAcrL8zPd3nZ5pHMAa9iLCadQJ46oUmOwKceQHp
xEH4xd9mJZOq3JNT6lYczItxP+arJtGe88fuRmuosIelmjFVXtrWR8ZS9BbSlLMlvoMIn0oa0iK5
hSKE/mBXU6kOuwwcciiVEUjw14nz5A/Iw4ZWOgo9TgK/FFdOWYNE3zg57zSQPR/BAWcOGpptgU9T
b0IxsAMxKQDpnf5GSi37hEajQ8MT6meBY5NP2ooQtligb0O/PBgGCe1VsbaZGc5DP3/GRwy8jTn3
lg3g3euWMO+63tg7jsZxJaWBPZyJivalk/lFclF3Du7IkxLretlbvWFGNgSpcheItbaRqa2ADQxo
rVnvA8QGrmbQpzDHU6vgv2fk/YEDA/sPZdo5BvAetR7WujXskNy70y69NjHLuIT7/W40uEnEV8s1
CQ2vPwMqNE52HpQZ6SFQ0yY0QHAEDaXnO0+FFKeuCqzDJ+xvmgNbj9Mh+l/X02Hjzr4pqhbmo6PV
MXGad6sPunQBT+SuS+PF8w98cXPG+eF5zYZ6Bk1drIZ+ZHNQn/WTxMmoxAbzCPyYvN66NTR3jttu
8g9FNstLs0vOCSa8Mh6q/6TNm60W0f5JkAJhbqzMtWO8eVj3ilPmc+K3Mq5lOzxB7DqnJ/w8Htnu
j0Wk/6g9bsnFj8PgpwQZbH1Jvc72t2LYHJdaOl3a7VRgwJCcY82ygfx8rvw5FNsIKCcqNS+wgQO8
ThqjUD00XCp2jTa3T/kkVjv8ad/66zz7+fx6MQzbDyhO/sQ9A8Xuk5Q/n2RbrPAG4lQz/V2arWD0
U1D9vx4Fwb7nt7P1TzZxYk5Iapncz0mVo5zAyuQrEgcSNOoY7KB2a5x+6WRhSWEhmfQBSL3ufK7A
P2kXDVyL7yn0MLFLiq6FndhkvWPPOHQ4NAv1rJznO0jYmQFYerKTz+Q4uQhTsy1BexWuMGlcmJhc
hMWkp82hdFrtW1C4XX1DP1kbqVCt7oM9aXLZrVIxgcBgUH5Bd8fBo6vphxpdXumAy578aa0/Z4bd
aRNQtRV4hF/OKdud2Th9sYczV72bYDh6oOH7somLyhQBoJ8hsd80Gj6xUT15rj6GSZ1Zdbw6Y9pf
uYmCeB45mtIq+HXgHX0nSmqK6mCE6sxZLstEQyI3xTyxOqAJvED0Muq2jYwGaNWtsdYN2kKuKhq4
OUPpJVcKTiwzsa5LfZfqAAn3o5eLqgldYKbJdT3qbr7DJnytbpNJF+4Ht06AWfqNLJyvfTk01a4z
B9FdZP4wNFd62ySfYD9oA6wTHLc/zdRPn8AYVG+csqQ5AtDLyOX92oCm/ogJX9G/sSCAje9pDoji
4Ocl1oArisCI1Ve4zYFfFxPWS3FBqw0q0ZAs6iBXMXbXa0nP9WOaYxn4tjMlIr+R1Wcb1YAexRWy
vegZOBXkujiQfhfcjcpNlrir/T7bM6LfIoYrcj9ec9v5Cqunwr4nJZfMRuGMYa8Vg/gjSauSDKaQ
qa8ODrQUC7KCMbhOiPSDpn3QVBV4H0pWXBuhX+5X+zZfA3tn9xZGEEOmWvvduBrZ/LEq8rTZDak/
z6DuEFOKUMBbxrsK70mIi2MC1/aTPeIpekk3ppdkyKnRfOFdQDs7oIzmGWkMnHA0H81UeZq8EMZc
d0+pD6B/itJ0QBGxwZEAayp8IzX4PjnG7t7IASobVwOIiTNBGpe5PTZXlZUA9Qp6NUC78rSguuyD
zrsYsslyL4TdNioUs6oyDoEB3OkwKl9HL4+cHi0wlPuiHlPcZt/1qzIPAkXkz3DcKjNeVTnByJQ0
j2Md0k8VVshub8A0nEdYVosAMjn1ibz0pT2mu0o4a7CzdSxesLXxlw+I+6XXgPkqH7NIh5pmxa0i
QIaEqAshxu6PWDsJO876eQjoFTV2HynNMLO4Nq25vIDrglB1HohlDpssg51DS0NPry0bvdM9BgTj
cshM4VwVEuOVi6bsgi/IPadin/W9lwLPA8W677rcc49u3VFq8VZQCJeYCUGzkp6G6DNCDM2NWY5B
ejeSoznvs2w2tUNrKX2kD6k3t8PoeIL9SLRl3KOT897Gw8eO0k7jcPE5Z+BhGKqw6vVmsXtID/Gw
BhYiEs3q8nK5cgw50c5GpDCjZ9XcznhCrGE997kZHGbODXYge017+yJVFPLT7rKzzM6s0Zxuqird
b0DEIdagH9b2RT41CfjgX2/OJ4faJtNCeMiBg5ECPPRTN9OmSbDN7VFDyabGvgvQxIhdlUyhtRra
nwnDs3T359PmpMqxtSC3EThqtvKqjhzL85iFOE2w5DwYr/3Y7K0KZmHuT1NsQwf9uDhB/lZYAj6t
b6a3iQ8Os9007PrybAvmJHLYLoTEdAvPseM0yQRPLgT2siURyYpNe8HGh008/QrWZobFmyADde33
2HWfedAnZy24os0SA9IRQRLk6VPCRJE0hq3Z9hQb3bTEsmHfqua23P36db4chfDLQgeQYMUh+t/C
xp9ilBFqYyZGY4nbabR3qUgxng1A0v/tUTbgDJoMP6K9U93bDvaHjnXJEjeZ1N/0g20e8V/0nn49
ygmRnh49qiQedR/q8ES6MAae3wynG+2IMpnibMYzrwl9t0zs2763EGtRAmLlx7nWqJ6bbiPyC8pC
5hfJDh5cN203yuuuhBB00VGD9SNAa0twmxVdMH749VU+Lx1xkaT/lJs3UA9LiKfy/CKtwZyA8+O1
pbrK2zkB3rmOqIx90AacED7o2kxDoezHoP8/9/4NMsxPz/9F7n3sT3Lv7df/zL1d63di8h/uo9Qu
ofBQjPkz97bt39l3NvkHB3CdS6Pv37m4FfwOvgY08Ib92z5u/TsXN53fkeAhT9/2xR8f+zu5+Mk0
QYDYYavxwcAhirhJ1DyfJg3HHf47prmrSyWSy3Ew86uswNHiQIcRvqHTtsI7mE2KbfGZ1Xqyxf8Y
mp42PC3gUkhknsxQNJryvLQTfWervADVXizvwRQOmP/p2TkNldPbBI/B1upyjG71D3LU57c51oPh
lJm7cJzU0x508R/ICsz7lZTpweikuM3SYjrTQ3x1TDhU5lZ52Vxon4+Juco8tzV0cN9erNCz5u6b
JrP0QROldlt24q3bo67x06x7JXPavvN/CuTssNwn5tmbw6G9bbYnhT9HSU8f7GCJbZHCfUxkYd2V
CyA8CLxz9Q7tmPbN3x+R9GnzPdkybPPkLU7LgHRd1i6xM3Xl/2LvTJrkVLIs/F9qzzPmYQsEETkq
lZlSStpgGplxZsf59f2Rr6pLCqUp7fW6zXrVqicEAe5+7z3nO1eW3pdXrreZid5b8r2ujfPxH18P
BQZDgJ0jh1nr7HpjXY7+ZvQqBtlyBVU28okEvx0IlL5gWvEarvqF3zBgaEghulO/YAn9+hsOI/EA
MFNUrFdQgsWq3hhafUPQnYbzyzlZfv7w59s72yj3H/BvZ6GNKpybPDuLKLVy4laVigvTfQeJO7h0
qO5eeYYvXYTAGho1nK92Zuivd2VqK/sa8/p4I9Eri0cpFOYLAfj8zzfz+9Oj4cgCx4Mj45YD3a/X
6auux13Arp/JYZuO7tAsxRvLFWaWzESZBmTDibymlhqb1Yn/2bVZVhEuMHJl9SQw5DyN0GzKpu3z
ATHkorRoybrpnZEvepKCHQqzot0I6OJBv7KmnT/Z/arIdFibab3z8529LxtdNS+nYREXa5s2se2m
jCFz38i25M+399uFWMlYu2n1o2HeFRq/PtqJ+BmRew7mKg8dAmCt9q3Z6P0rMumXroLKiyEy9hbe
/rMlzKOmq4HOoMvzDfWpKgOY7U6WG68dQs9fFHQWwMe5l51Cvl/o17tZegJTS2yNMZLs6hvcKPPA
LL95o7vNfNWyk0Sln0Ei+fMzPJMG0IfeZ3jAp3bxAQd/d9+hfjqV+sAlsrEEiOKax87FFlkdSFg9
uqZ1GjXnJMsA5yvxpTgm/3zl3+7XRlmB9wOALMJqvpFfL2zPitixaqRd4FnkaFdWFk++UDBy2v14
bItiiSdlTHd/vuz5jsuUlrMx6E1OFYQPnHcmvTZYJKJ4euD+oNy9i7ClM+Qh1a/45IRWvGKV+O31
4Xr01UwSxpjWstT8epuNGKTep5oeZ0NvxLUrxCkNqvKVT+F8zyM2eKcTUi0+K4TOVaveYvBN+7Uf
d4VyMLB56m5Q7XbUdG095GuxvbLj/fYUuZ7Fe8PqgjvqeZby81sDn1DIdSORyQLtjysjIOnEy2Ux
AH9gu3jlVfntGXI1joaI6faDmuGerdWgPdAlo9KKR0+vLoaJmMQtX19LBH/pnqD58SDRdAa/iVe7
oswdvKdezNjQ+9rqQny1yxH8U21qr9lKXr4WVSffHHXUuYp8Wr21c2qXrHoduEsvx+LGcc3icltW
9coL/+LDM1n8CYNAbXyuvMkIRivdjYeHgq+78it7jGARjP90ldx/Ij4qdBqcyhkI//qaI34M5FxW
NPy9RTwubVdeNln5z+Ju9qHZr1ehIvj5tXMbqwdpwGvXuKZ2lZU8LGUhQoVrY9H1z+t3f14szgRE
/7ngPtDZC43fpMaDZqcL65cXD+4k33VdWTzITFhXcDKqBAWeHfKnyI6rUWdkpc1xtczI0UwoFmXl
JDp6yVemS78tm/sj4By2qy52ZODZppdXnecBteEtHZcmwQQ5XDPk8pJRtnA69PmbLgfz/Z8fw771
/Hyifn7sDk0SKq5dir+/zT/tEXPTbvSwDS+GoGaFunS2Y1BrzbH2Zu19Zon7LJ0lbrrVO/35wi9+
JqAsdocMIrznIepPF84x5wPxdLzY6hfrZHT1dihm+rp1oXuvVA37Ovz7Pf73UmfrtN9uaOQ27nHO
5Xqd58a9OcO2y1unC8GrnYgt3R76QjMTYQnxyo/64jfq+CjVuEk8M2cXZ6RE6qDGjzqUsjjKYLOO
agxeox++/DT/9yr+2TKKUsjN5eJ58WYt65U952SwBH5HT4QO759/uBdvaF+yWREQe5xTgmtAPjAV
CD1G/b7QpfXEJ4+U+VcKhRffSzRZ7KtQXPD5/fpewnLKnKzksa2O214G1uZdLqnMnlYEvZ8FZvhL
6nnn6Pf2aylJL1/ZJ7oITsf+gv565Zz0PwnvjzRzWRkqzHthnAAMaIkzk7C79vYQu26xJXJYqq//
/NHu6hb8gfDbnfNfcSv0TpPawqWtwnvYiFi7LMw1e2Xle+ld+fkqZ49WeaPUrXHzUBpgj0XZYke9
MQ5JsQbzK+Lml96Vny91tnVMTdCAOuLLA4c0XkC1SJNxml+bp750QvLoQNCJwLDqu/uf/7SUeK0+
IlLghlTfBjHtwiUaA05kOEiKMtzwNMR//p1efII/XfDsfKtbg+4wAPEIH67rr61j1jHAxuL9KBle
/vlSLz1B2ldktBOjxWni7Mfq/cye14BtcaEB+9UbFnUxyHV6ZYt/6YbopqDDB06DP2r/85+eYE9M
UZ85fNOVHawR5S5Umi4Akcuvd/jzDb14KYaNKMWQuxvn4/wh1zNykks/7lu/C4tGE988cHknUBnT
2z9f6sVnR+vGoFwlnOD8vaht4CAUBV48kfAW6R0IFRKvqldehpev4rBl0422OMT++uxAcSFtHDI/
dtPOSQwL/qcScr74v9zLf69ytiqpaqSO0fiF1AAncIOicygs0fyfrsIEjnYirf9z7SdiER1wK2uf
6NEjjApam1GVr/nwXnpipPbspmtqTYriX59YBXHM3hruhUrZDgkdg+WdErb45yf2wotG05VdN6A7
jZjx7CqjSXw75hcjDnA4dziZwfUcUki5iQNAM3jlO/39ansTSKfYtRxKz+BsSdgcu5qr1CG0tXNa
ExouiNO4aYAsXuvCGdtXjjS/P0IHyCHl0j7cAnd89joY5h6VqudmrA2NkXCUGsI5861XirMXbgqL
734cBQa+N9B//aF29unO8zBjMfW1Cnuvs4bQGTJ8Z71fVf9wirbr5miV06fY1TesEGfr+NIwhQ0q
04hFoTvfaHApG3nlCvnwz2/G87/71wMhY629J0/GDYZpez8C/LTcdXAdVIdpO94WVckvadu7vXcw
PE0nUDpQE6Y8EKFW9cSc0vaO+mLJIVoQZuD/MgmwQ7qy8Cf3NL3NAjxN7fdJwOg6CEXqB2XEnxlt
kzDUzE3SZJB/RMtiDNbxz/fx+8/jIo/CvQOvIeC0cnboy4ayEtNOSfeYYnuJh7whi2Zm9UWCY1Hc
//lq57usz1gQzwxNCMpNPt+zN5xfbKPuwarbAv1oQtlo1ce5x4QRZ/x3QSx8WPGv/FLnd8g1d4cg
WilUG/SS9j//6YeaR4TPdWsHpF1sgX/VScijtJKAo8bV3OJZ+PMtnn9VTG93NTGDXLo59JDOlnJG
4WsfVBKG7ZCjs9wYpn8c3MV8ZWX6/UkCgeC4wsuH+Iuu4K93pfntUIopT2Ot9voyduvO+66a0gwz
J+3Ag86GjP/pjTH83/+PPZ6exDmLhU4w1IfNTPmQ5XDqxrYknHH0X3l8++fDP/3nL4tyjr+e+ADC
b+ipno+ooa2OLVMgcZBm3Vafa93V+pPnc3i5L8xtlEnW428RoMDmD3lZM2MmYvVNPTT+m2yxVkCs
+UYcqKdAdcWgDqcHcvvSzxtQaGBy2tSErIbiw1ZlV0FmPILSs0+G6aU+QW8kv/NWBumt0XAyd91G
3nHQJUB+ovPyHpXddMDmVz7gpx7viWns2xBt0ZBdlfrWdVfSqYZ45WyVn9S8MqirDEPdkoblNCEY
5+bRmWaJQRFTt16z/B0Kr3SeACUNxzrt1a1m9t87kxBmlCeQUoc0N741JcJYaYzlJ0MF41WH2+SO
kGS2VU0M+aM1F03iWe0cp/xLwsFPu9h21BcEdVkRzraaHtagFnkYLKo147VsjTRcekyroZB2CQ0v
8zFlZJV0s4O+Nf4YdtviaCEB4ZJ2nb2dXNn4V/2kNU1YW4C8mIqb2I2m7bYZBRlqzjxE2jJ2ZqgG
SFQh1Y+6sZZZJMq2KwM2U4p0xrIbvTzYY+2HhZaONyprLDjCVat/9NJlfV/adEQqSC9R5RDmKbsy
mBOCka3vtrmYS4RmnkzvfEanRLiYiJfMnBCoct59P3WelkX4tPYn1YJYRy4gZR5hgAFB1hAw6iep
25Rl6Be54z1ZRDgAVg16/b0UtvdB5hJtlNCMoIlhsIvPddn2/Hhjm/2oJzDsIz/x/KgZtZiCcCD5
XTDpQjtsAkAkh8UIl3zu5Pdm83Ljbsz4D2NrAB7kKSNIL/lrR5qTWIRpGKyu2SXMrxiP4dqsjZve
ms3loIiBPKF1s4dDX09dHloCy6rZgOe8yvSmXC4NgSzuTc+i4xy9xin0b8vcFF3SIht7qggzvhzM
aSsOs581T+Za3pMWBUhWzOMHU8G6DUdNQjFqRNlZh2za7DpaFxF83YypulPdvCULcjMDpltWocMz
U3K4ysGObL3GkTKMWI1YzTpXxjQ9yazu2yID29zKRqzRVCiVnczSlQ4kWQSbQPIx7xm5CPvKVt2F
DVy6SdoiqAHRbxXUeLGOCOXAJtxOIxeLpCsKJ0Q0WtRx6ZoExQr2XXUDzLyymnui6zJ6LWuWVus7
C+QV35HsxBiVNVKhqGl6ld+zQc5lYppycw5eUHblvetsDV+29B3orXFm14t4E/QlpvpsGrVijngc
5hStTjbO8QZU3oFy60HVnxGTvkcD3ft45wMt+9TqVWudvAxgQOKWmaZdCn8a32ioU7QY1L8cA9Tm
Ss8ZeXZNGhUABc3j4o3bEgfCE36owbHjLzZTlSaeP5bewfUzpcWAUgI+tQqFCwoq3UwAeao5luQs
iKRVfnfnL3xJQLjr7S4LNgT+GG5b5kyrotSy+sz91qTDaEUa1IU8blnGjKTJJ6wlfi9Tkl4yVbQH
S59lF/v6rhjOoQO+x5bviFCzAmUd8BtkRijrNX9TdGW7hf7Qdp+JxTTfOGsqi3jWew1xkjHabjhg
7bkGAFhYMSqw6oJcA0+7JGUm+5YN7H7xMJobuk4Fy4/zTFYHYdmWMoi9Id2+yBK5Jvhrf/m4bGbl
He3SYMiiASH+7CKAtGGYZ7jPtxydQ9iXBULq3KjyJ3fQesi/vcTYxohfKxJl2Uh1HA8IsY43wg6n
VWCUHDa9h1Ro9epKTdvSRkPGlCoE6AFYvUNC5kbdjkxfsVT5OCgL0NzehScN6d6wt9Oj5R1ojEtd
GH6V6E3hXVeqAIkeTNosD3PgrWjf7NV8yjOc+sfJQlh7AItauuHWLuqHjlgiv1j8rloTCJnuNehk
tqzF6QiGsPzVuDP7ThWRMRDfxyqbez9mowpuOTpZ9ikvZuej606bfmlNA27Pbi0DXMbduIhoFoAW
Q1HaxvdOksl7sBun+1g3LaDATuL/CG2VeV6yesb0tCG8LVj1tqo7TWwdb0FYmmwQYpvhbm+1JUMn
9ZDqTdRt1ylzm29aJTyiHQwp7bAEKmOFWZ8W3dGAoTlG9ey5X3nJpiz22YeNg7EZ3EFnqQUOIsoD
qOSTXZdHeNHW21zAVEvyXoNLAIF+/SZEyRrkwz3L47n2himx7ZZ44zZbpRcB+rfrkAFRoCJslfhW
fBzs2Kx4Gz5Z/I0m+oK0JhLCW8lqz4dR+6gPtvVJgoFiWNI0FigFIFk80bGqjgYD5tPowHMPjZ4A
03BD0g2dkUSIa8MpszqGuJ1+7zV7JTjFkcJDkGs7fdS7+AGTikaHGTZuMb/xjdrtya/U6GXQuRvF
wVYoZMHuWauPyD1brXjUVPUOQE6tozi1qopdWfZz4thy/bKlLNa3LqEh79KtKuYkqHL5icSD6rqa
apDidgEFP5zarPmuzayNUTdNefBWuBKQmF/gpwwNCPh1OMMVFpE1rrkfCj1nf1u0nh8waAKc7goA
g3YUKm2WA6GFfXtUYiNpYOZhO1FXKW5RGlgjwxIgBHgRZuhfHX+1rKveEx4RJAT42GFr+Vtwmesq
t6NK1kir+cSKIqpXbfbDrWKdjXZPL9knHgYbPOKGuM2XtDLDig5DwBGiyAKqicBRp0EJPYFygTTf
C+QwfzBTVvrdXG2UsRqlY35OZ1Ua6GnNsboV7cbAPhR53ikSThbZxuivrf7tRupBNR8srOLllz3U
QXybVs1NaT96BbwqW7rLNr5bKXLG7RMlk8lYFU2KXbZvR7lJM00WZ4ICf0jXQXaU85ox0HKpTHCs
uHU9TcwHvdt6V8dtrrljHU/buhTfijo3qw+e0eJ0CNe5YZ1EMbt4YZOuJMmt5IC0SdcQRJDUxPOm
sTNV4wwNo5m6N6lZl5cW/wxAlFBDtjAd7fo7y/WU4a+H20EIRr454YoZirSJoBcmgTIy/z6WWVpD
n1/7B0DGtpXYzuYcWwYNdZIz38RBMfP/ifl+zZuGqQ576sLviYeLHQEULuegm8E2yyBRTTZ8tPm7
tQOYCu1o9dMij1oz7SDHgTNp2Mz4lA9ps8q3NaER7tUqK+3DYrBJJnBRDRHXW7vJg2yqwQgSqK/r
wDgpmx6EBS/ggGaMXKZG8+clqbcyu9Sz3mgvZtGt27thWPIRXr3d+U+10IYaJIlXfF6QAqLBryY2
vy1YtiCp5mbAuTHTHI3kpvyHtZ7aHoI34R1RPgNFTzJyjPLIMmG7wmptjfLgm0twn/WqvzXhsjtX
WqEtV4hm8LIzcsw/qsqyPpYlkQiPJTnn/dHOt/JNvoLtB8BaTJeDkrjYvADKzAEdfsmJkVnXR69e
TZiBtCuyZDAMsbvlfLtNdHvw71o11j9gISsvasZx1sPF2xxOzhZJArFdemR1k2PxhQXRfMTxoaYI
gvCQEZhVQq1HdOEyb91cGbXtlP/YRRb2sanM+ZsiZ1yngvHpboIU706qnLr0gAyu/hEItv2QPg18
j6GalrvVrnwY/sJIv5cm7GYOzS4n9x401ffVZzc7iLwfrvVlUy0afZONGUPASAlHFMIl1F9Ohcto
eV1SsyEkWkW7KLaMEiJ3tcdLHSoqHhmORbV8EJvzlG6qi/Q6++xIsMxjs9+47U7YAIAP/8D/UYUS
uvtlm9bLG8NbizeDP3/rCBWP6TWVN2uGCSYsxsEnJgao3XiX86k/dnItfqSFY84XuTu3se/NfeI2
2AFYjnyDHKlpG4+K9n/CTEVLyiqDBE3KTvNlBjfyVGr2w0odBAdn4nAUOnMBprRfDei7S4+zh/UA
4Trx7mHummpvc7l6zHGcUmYh1cHIy/S+kb6u2FZ749pPNTwOPhEa5BE92nq24nQZumiYlH/j50Rt
mSoI3gfMH68CjghkTLXEqsy61B6BomsfG7tqH2Q3a0lhDvbjYMrl7eI3ZBSlQfGpzRuaQA6I5T5c
S4rX/Wcb4g4w1mXO8f5Y4DgKWba8p8wf5UMTOFuUmttya0N+jtp+4Eyl7WB1p3nc1vZkzF2DXmXa
rs3FXSI58GXD9VFbtOhit+/Mc7T4pf1U9HVxMkRTftjYQA7aVBGCJGEfO+nq32B3gWhMPZU6oZZy
W6JSD6PHdpj3s31J6sl0AYLKDtdJv562+spr7ePkYfBAooqLNLUFOyGdvgDONghBoybNpzCfdCrs
kyewhgiiOz5umMJpANbl+7atVuzSme692fJtSYbVv1qh6L+DqN3yb6+KuFLucJXawaXGMOaHWsb+
Qi7Fh6Cx81tL15oIztcY7ZHI4Vo72lOuW/21Gpz2EbfjdK8wirnJYqeYtXpp6ie7VtOBsLwba1us
xKq8jwvV5h5aRsKEL56Gma7uHpZ6MCfND9XSj1fUoIVi6qoHH4u+9PLEXlMQ6iPcLrsZ/NOWlVms
JIhm9HruFfkv2w/f16xT1decqCuziAOq6E3usTyudl8HVXoys0m7Kou8OBUd3Qjg0UUZGWt2JyZn
vLNro3gsCnfso2WubnJYXRe0JdYT6TisZYv6TvAXsVwpeVlO6c4faEc1h26upjD1x+orGW7bpWDq
eF074nPL0YvCwvLCsrPteFxUcQUkrfisZY14RPVrXrbaMB56IlIgrJONKRdfrxHI9ktScqKsoxSk
FvktNJ2Skpo+HPlkLlBivd2CIbjCNLW7cV04zNsGfbloK2keiPZx44657KXethp4HONyqWV6QSxb
dTVXzns7tbS7zTcw3Yw2fmM91/dQrlU8uXnn3Xquec+C4X1vSpu9wc2sO69Kf0z2+DRzD5+pPsQQ
ES8hPq11kAOUJ9PuQIbJ+GBuzUTQdzGcLF3e1e1MRkHLohqqPi0RG7vWHWoMTl32JD8WC9Et60YB
vM5poSLLohBhX7IMLIAdQuiQOl9AM7Wb9AMQjSqnhqJNFql5hCZnmpMbYEA0tlPd9WzZxVpNHNCL
YR2Ogz4ua8Txbb7PW+HG1KLGPZk2+nrgn+8MUdDSVIihk1TYpPsak5ii9XC/yj3/yydc4Aq0GQ2G
TtrWh85pAORrGZBbBNlNkttw3hOi8DwtwiNV3uJvxDdGd6hOIYZlEr8av1YZdSwRbWTV/dTwwXf+
V4MltuLTc52jCnBwHusFZEzoVWC043Ss4Lznc+taYWG3dGRlTrMnJ88gIK+os8kn0ySZlyTY0yfG
TUnAQlMPZYc73ILFW7W+nKPN4eGFmlo1duJ88bOw2uOJYrervTstLVyfmF5CBMPKt9RHrTRVDm7f
TU1y+jLrSeC+Ax7bGC5xXqU5TSHWJHkj7J5Qj5JY8G+D0MYv7jRNd/XSyDFMNTvLYlyT69dWK3zi
EkYg78mEsY4XE6ldtscVmeOhcIX9ru3wXUdIKolQkpo/sDFxtOxuZrooKqomWXXJQkUUxIR/9eWh
HN3xoV1E4YYBcgwvZPedeBUY232uTVXaDCIHz8LXSiAv8tnJoR8m24o2lJH5ztuJCNibCZp0HrbM
nNJwLUp5GzgdAY5tn830m9y+e+dNO6Wl3UYI+g72yEgfVJHFNkexH/NQOWUkmqX7jMO9b0C760iH
B0mgwo1m7TWz8iZ/i1oBMfbo2hUbjdkqjpQklXhzrNK+/9gtPvfQKJqmwULjKGSl5emZWUfugC/M
hsyUtev6uDcq/2Zpa/9+65dgSJoyJUS5dAe1xt5KKR6DOtX0C7ypsJlqa5BJuVYMKtQwlWVizAtL
ZNGi6o/ReqzeMQDUN1yaNSnRR6GP2kmlzkeLrK784NRZWR0kXdgJOTJIw4iU3GU7cdqepkPNuv3e
hcz9PSvZeSLl9u29XxRjfo1ZsIXYsQ9qaPnU/reOyeRyyLxJ5xUkFepepAvmf2yFRIIIpJ/NgeA9
AJc21da7eklpZPMCllR9fubmB4ReAnYCfWJI/FlF1oE92YDbbFOBYPDTYLnZxEA9Fiwj/aOOsIk+
LHSc3uwZUOiisdN9isfGm81H8rfm7EdZVtV0mOvGHC8Mem43rcq6+UEnpbM7aoJPimKkRwx7aG0e
RkJigOxokIiFKDFHZwPRrcVxQAd1Lpi/Nij8iBgd7cqjZvlWMr+RkbcpMCXk4bV6rFCH3PYVHEhj
Dco26otcvTFXxQI4g/WDMkJOa39IbWe6nfPdTZdbtcYbmTfG4zJ7mXecZrXYMYo+m8yyDoFuZGdp
DndqoCK77FuDHz7uc9lNUAlSe2b3mbrVfjcxAKreDv3Y9jclup491dOs643jG/7bg497+kevaoqf
LSBJCnN1p7th1nRzvfezZ/ynU63Vh5a1jnYttFfqHAbXdwKCOQdjgv2ssCcLq4+nbLblgTSPOr3p
leMZIV1RB7VN6gbjkQCyEe06SnoTYVY3ypn4F7mRDahwpIk7b2IdDe3F2fyIoIqqu1OVMRg3umob
nd92ElQlzTDrtMataj66aK+pRGXPc0qtrCEVdwnaDk0FJ4UnRXdwiWfJ6TAhrGFeyC7BM6S/X0st
d5xkXZkHXAXKK9dL+pjLdDeOaHEPLPnm8uCMPnXVYTYxpUtamUXpHkWRDv1jWTt2w5ujSfk2Vdho
fwxCb7TLHE1Yd+mvDtI+FpZ+eJDBYiJM68o8+CJyiwjOCIf4jj03CltzjsQhp+3FyCk3qFmA3K4N
+fKK/rag5SeaMCAN8tnEzhDJCNdulkKPpk10CiIc8+of02ivXyrMwoQkOt1Kl05XcCTty6Wr1/qC
7swUvKtB96AgrRpt07qoDciyX4CC9Rqd8nrEtv0uINhkfbONmhfcF7VJ78coiFVMT7MNJJLRMLa9
+UIFTuUcVgrp5gPt81oetNweydMh3d3nrF1qm1PdEtGi05liWmltR8MxhuokTJpFpGP2GiWkI5eg
oLZUq8s5r2XYBIx1HNcRtI5T9scuFx5kKm/QvEuZpprWhZbCxxrEHAGz5n3Tr3I+ev26cNrW2Mq1
ewlTVSPEIxfa+g7dcQlhVS+bqQFwqgIhj2PqiOCuKSelrlIRFNmVS5FfhLiEbQK+GRQUzPeXASbV
QMumOmn1MHX3DKdSM3Hayllua9cUzOGDuSdlrkrR026wAlq/fdNNwus/twazrgdV633jsN2tWvdv
qNb/mxT/BUj5p7Hn7ybFcfj8vf6FaLX/B/8mWjl/uRDFsa5gBGZAubug/7Ypwrqi8oRbRUfQApZu
Mo79D9HK+gtklY1+BJUqtjqXP/o3MsgM/gIVvtPW+VehE8QK8x9y0d3fA9G/mWMvE63+xlv+NDjd
kVYYa0ihQHIIzeV8lm/nzVh43jTQJF3LEmJFvX0Y0mZ466/m9iEVc0rJQ17hd+VZ3fvW1FRN8psp
vbdeng99ZAkoiAdVNTQzN9qeSU92ZxW58C1ujb2I16ugeVxKJIZhNjpbd1gZlL0nju/oMT1s42mx
0DU4GBZJ3bSmEeGC0HqR0BfqWWs9taf3WWLVr4kNkFucUVeW8VoVmpEUvl9f2YYYL2qvNG+2dpjb
k8PIUIul3ZR5tODBoBGiif67PVrjFDrN2rVXk21reYiuwg6OGg0tk2NLY4sH00rN7EKKvKsPiGWn
G/a9VMCi48TNuBdqQGJZ86SIhA3mLcxaAzzu1DJI3CtSFnlRucZ8smgKVhfrXPqoymXZf1nducZs
vpJASeelNujUZgw84wW9/mXlLhNloBqrPipsPdVDnyheAd0DksDBIGDRCq2uXt72Q5/mEfmo8li6
NdbArU2DOVrneSw4BOt7jKRsjZs+Hdv3Y9d6zbEDXvSJSsoj05opdwQBinXB9Bvn2ppW2SaBLi1x
k1rzZ6aikzzpaZmzpzfOwOgJ+3MeuyVYhmjUW/Ql5WBBaZKeVRdvJzqb38jz3u4brP1lyACIEOuM
GKuwtAr/WiCtZnQrOElFRDx0gmUy9a9Y8VuIDE1GY2NHMA4cCMqRAqVwlRkK4TDUWeFUbrEpee8i
04NdGhocaDnAD9wq7Z1ZULoMRfAdb52AyD9kJGFCbxTfFnI9/MOkKu0T1SUah9oD2O2BkeNE4vnV
TROwmkZWa2hfgwmcFTOtWR9OAc0B+zhujv+hW+zuUpYL/JBcweQIS69s27s568rbsYSOkTRzMaXk
pzPvDfXU0H4oZYvreVoNdbT7HITFNE8DUyhlBctwsr2sXk59ixdFhGtrTF+NTQTyqlE65xBaILhq
PlR6P/sx1uCezLCg2khRc9pAP3Yb2ezwLuS8MuDMaYGZxkb/l/n0erkw0C3vS2sV5BoFqtX4aKZc
XRKrVecn02SjGkNO6G15MrSKwfnwbFBfK1rs7MdFcI/yqW1OhEQo8qrmjTzua6vys/EbyvSCbOnC
ORW92dK760UW6/SyTEqxnsStitDjR8FLcNsWa3HdgyAkxA5IyBHDc5BsSKqiYAmafyYYZbnC+UT4
A+umbmCsOZMeNSTYGxqCjYizzHhYZQ6lNFDE9mmpcfW8iP//fvYvZGZ/3M+Gz/0vu9n+P/97N7P9
v1xwmbv+nnQPnMLocP69m/l/eQiYkM0DjYdoimLqP5uZB/8OuRHazr//EDXffzczRGsOOyM2YNfz
vH/Gv3sGWP28mWH8c0ysr7tDG+HyOQ7DY7hRp4vesqZoxUbCJBzxrHWEFW0tfci0qE+pYDVHOdYz
ke4Y6eQnh15c/o4pE1WbvuZO/tYz+qZ6REpFXQkZb2COyVMxo4xSn6z3ccTYTqBOUCYeRVl21OUI
pSagYnIvMXc03qW7jVbuEmg5WP2nuW9sdZ+Kju/W0UqoPSUcJfu9repx5FyNBZMZtNsY/jFHTPFR
X5sUIUM16xt9CI1SJ32uV+bn2mV4rmOyYa9pKICob+a91PGHsS4YAvUtS8FzNZR1e2WUP1dJ6boB
ddefq6fhuZIK9qKqhI7aHwgMmcVx0dVE4UUaUdffOLNnV2/pF1Gdmc+Vmur7ibINvQVt5BjTupSX
znN11zxXeiWErDKcnytA+VwNBkoZj8Vzjbg814tmVc232t9V5FxRUVrP1SVkZPVmrNW7GnIXMoG9
BPW7lWHA3rSMW+hygAqf61V/L13tvYitR7v0o/K5tjWe61yIwtS8/XP9Swm40Hp3CiNPxucaOcOK
R8HMykv1nOVkFR7o1fTv7N6o2RD3+prYYErt6rns7p5L8Pq5HJ+eS3PruUwnEitdD/1z+c6hiFJ+
6T3Kem+v8Nks7Cpxngv/9bkJkGU7C4gDEJe228zKD/U46H20ZmNXXjh7L2HIVm2LuucWQ2bt7Ybu
79aDNqb3bMk0JHC90Jzw9z4F2SG7FuC5fTEKa8qveyr4+/y5weHtvY7VV//D3pktx41k2fZX0vod
aZgHs+5rdmMOzrNEvcAoiQLggGN2TF9/FyKzu8gQi3Grn8vyJTMpEQGEw4dz9l57fJIjrcJ1pbR2
2omADM9lLQcD33SKXmJNR4DiCevNc6Tr2s46lFbCQ5mF9ZySCyU+jsrmoRRDDjbO0jz1qaDIuVqD
7AEfdu4NkbH3DwUdK4QovVLGlDHEDkWffq7/jL3rXVqHolBwKBBZh2IRXdtCLfK+QQFgyji7zuJx
VkDMVSbFGUWtjEPxCWHzLHt1yKjZDocCVUTiK/kJh8LVeChioXqt5b6ca1uIIChzWXPFy08UxXXn
UAiTc03MPZTHaFiXj1PsUDSD/ksBLeva/kqIOggXpZGlMbpzqm0UzSi80ZGlCKfFc0Gu9MUIYq6a
dc7yULRLqUy+BMacVREeynrFocSXztU+nbOZWPeHIiAxM3NB8FAcFIdCYa/6pkPHNBcQ5V/FxLmu
GBxKjJZPu2/ZHEqP6lCGRKxASVLN1cnQRB8CQMuh7FYNdnuTJ6r9ns41TYqrlDcJU+wv2UxR9Mz7
lAJoeSiGOshlvqSHEmmUzuXSxivHZ9hsFFEjdl3+ciQl4iY7lFl7EgqQYk0BQi79UIpNM0FZFvkX
Jdr8UK51D6Vb51DGpcZASZe8U8q7gV1S6h3mqm+ienaLyaEYzGmAwrAVREO+csyYrfJoQyzYIdcZ
0H0wl/+ws7nGXB3qzUnYZSj8DnXoomwkD/5Qn4aXm15lh6p1hu0h3CQaGsaI3tz36lDhruZit3eo
e/vgzc7HQzV8mgvjdggADFbbXC93xCiLlYVBqFiiq4HQks/l9cykp5dkfnvXHKrvkQXIZEtlkqq8
g86TpvpcrFehQAtCwnfVLTHiUs93ppm3ls1lfsI1qPjnh+q/eegE2IeuQNbajDmL5vje9CeLytrU
rU0RX+esVIkpF64Rso8B5fSIvMfae6S9xJMprjBjdRd8XdF6hLuUOlF/HXtiFaUl3fAsSu8G1z7P
RFXdpH5+l9lNcj1KPE++Bm8+vg9Rj7IimOftWN6EfUVMbqPZS9fvbqyRsqFenbkpqnoqliU8d+b/
Yge2sKR87BorshurW+oSZ3ZNGlbEdjBoJORvq3lijUv5AOGdl/viMR37p5JTyVrnQ7h6vEzZpv+M
9GFrSPMJiMU+TAAmNnBT+ih0r40w3KaB8x11xQMFNXeJt4hvJDTLXedOJY309HKaHVtpo23RzX4v
3PSx8aRaaqo9A1tov8LQ24xUni9bDIFnAwe7aaUQPH6FDAmkPu7GZds10d7t44eK32DgkIho2Plx
tAwF2lwaJoz3RahUtYtr64rWk7GoUXiRSYVqtWSW41DYcUq5NsfO31iJdOG6jmm0pvoXrcgY9m+D
3DV305S6rCuxhhxQf/EQ56DCL2aWbVFtoiQ7D/virEVltLS6ZGE34zVxRrdZm15o3UimTl876U9V
O5epJsX5FMnh1stZUdyK6GZ+EbLd4UqQVfsgO3pBhhy1nT2Kx75O8ku+9plrV7gXYdpg/mAu2vpo
WSl5UvhJdfs2pu677Rx3dLYBR24z17ydZqePlcwyCuCsvAhVaJkKdW7aIV1nGewqO70Mg9C+b+iE
0/6Wxq2hTJ/SmHU71FWwkH6ff3NMuh++rPybUGM5mVydpJ6WpZpj9VXrEzG0TAO6IysHucJ9RxrM
L8cbiwvbL4xt2sXjZlS6e9kCO73W6+anKeYcTY2M6pFy22LUUoRLjtkEyxjCT1MY140pTEG125Y7
nSSme7fss0U6UDeQTZ4v6EklNyD8u4iXKuuuiir2VmUMs68M2jJC0NbfpEAP4QvED/UQf9HLVrs1
2KouMSnX6yQpv4SqI3igj35kWfuNtjBbmtk2cq9FevHgao61CavU+ukZ4aPQ5fSYYUZYwC5h/zLR
ghr7btHbScepHaUp2pllFWfpLiqtb/iaIRgr+6fSqI54SBTZyK6TINLuPdSoatVl7orgY7UwRHhR
mkAJhnbk84MEDZPiIq165wo9DeoSa7hs0AAukCUHYushVSE0KthrqdssKPHcFnlOiqaG3DlrEEWh
iN/4hpfdKDcyfzpWdhf209fRjH8lSutuNa0fH0w6oN+itkJSuY8dQWM2ceBIcfN5aW6rwm7yvSh0
nKhrJlQT1EsT5+H3UB9L/cY0zC69NGnd+DTL2nRwflXodeeUYrCVFsjiCqKkVHbT3NUtwKwzU9Z9
Zy3tuAuyXyGFXsTyaVj3Ld2YwpwIBS90Dt1XVe3HuAGz3uuQF6YpOpcfnU/pM1kXcDwGiTg3svL0
CmGEsui2Egwuzyg/K9gRmSkRdy98H/3RrYittrpHcakNz46UkTfLkthHWWfuOOHW3MYyRpv9UEuo
lGhnCacb0osIQxBnf3jEmd/cdGlgpuIlrOqokitSc8JfehB7xFag1OUjNeicv9kQBA6gbEKpB9eg
i9XZ7rBVVuneiQBattTrNNu4JRpYDvkdHpurWhOa9SjwJX61LLPU17kZG/qXMonJRFj/+1Tbjofs
AYB8OF7+Och932SvfxS/yF54z3P/6+/9dcDV7D9nDCH4BQBLOHZ1E4fbXydcfgQKxcFiBzmOsik5
Gf9zxnXsP23CTjEwmmxY3LcRBPwIcxm2bkq8tgu52vhXCraz8+0fJ1w4DToIZ87S+HKhYjj67CR6
Y0yqi573o4U8Kz3KbW34MsAhXdDv8xctAslbDwKkj293zWnzVEqIMxdXji4ONxTNB+wibkU/ckXp
phbIuSpHnHtNS5m46mZPkhaFvKYM902lI/eoe7c9k3HExKLslD1gYmwzDshnjW+xoy5k2hDwbqMk
btw0O2eDjArb0b8SBs3uNo4r/Zyna65KrPlqiXbjJjHk8AP1dkFwuV7YTPZ6uI5QIH6pOfGRpkon
ZSfHxPyZGDQ2lkVDiW+TdKTO2FpiFmuME6W5SuvxIgyRx8pRJt+wMmAzIPYE10QT9cMTRYWNq2XO
i6bnBMALq1VIVy2ZYYKpbGoJplf8GlvDufSdPvjbSf7vWhO1pk/fybOi/nn0Os5/4e/eSUAbhBWL
9iKgLCh4vA1/V5vsPwMS1DGM80rqRCq8653MWDJeU14S4EUzF/If5Sb+By40kyUZt9i/FrcA7fPd
++CRhjfnQHF9SguUJY+JO90wJwiZql0GtEF3DhzfC5IK2KPYVR14O2o3WQvWWRd7u0EVudGIz0Fw
Ntac8ez2HPR6v28M6wnsAxK1xB9uzap9VkWysuAxXOVdMj5q0rMeTK0O8iURIP22tMSwQeQ/XQxQ
Gal+lu0NAKfqsnGk25xZvRHAZx7YK61NzZX1JigtaZ15SdrOTBlLotQG6JhkS5dd1yVbMNWqpe/m
SYgtyQjT18yZ9V9IwmyoZBbUw2QRRLFP/KM+J/KNQ2g25aIVEs7iqrAjMLr4TpsM8wqpzlZve+d9
1bnVeenF/noqR6EvJNXihRU6qA30WkrEpFHEdqbu+71f5CYyGLwOC6OdciCAnA7Z81mJWudpYrSz
rL2f3Ct6IrG51NmBmttccfS5C7W6RD4mdL+4JToo2TftYEdn/ZQYeoUThOM3dn8vifa1VQYPVqNC
vafP7DY2wia6sHNcRbcAQi+fKzkM3kVWlew6qgGjbYQH53rAT7AUI5weX5eGuLQD+ORXWVDye5Hs
eLTD88B5sVRUcw+4OLMH3UUMQAHwsCGZDBHJaEOjIRTBrI6S5aYZurCLAYP6IljV5hA+GnUUO/tS
+GEjaHi4rnYWpDhPS+qRQYYCnbXlR+Riq8FAJhzvXEcYykaQQdTSFHGzAQOXyv0FyWCQGwcuSr3J
B/22cRqhNmXeEvydZe4kXybVGTQCDHDwC6KOR+uVXsHEmamU0XLqR0T6feLQme5TibWqTJyM36hN
P1oSFsbVMEyGs0S2qT8jN0uitURsod+bBIpGW7qd4VPrd9FLZqMkRQmJCnXhJCnzZSHi9J5MU4ce
nD/S0oHsg1hAR1RWLGNd+NwbuYDnvjuwidaU8q4du8zkagauXTeRh7sISQI6BAN9JXmzsUz2Ye/b
v2D2StJQ5+YSfnSsLLB0aByRH5JyWtBs74IevYm9o/KCXXboVcVpT9tq8jQdwb3NwxoHO7hMdR+p
fUYbf5/WVoJidxJ2vUDmPD7UTh3TnutT9d1PypZDeG17P2OvUQGNpUH/CohxfLTKwiTHnQCfHOm5
SG1WLMsIl3bFundh5khrL9UYW8EW/isdSLy4eX4eAeRvF9XcpFSHfmV36F22FfAXKhVRS0+TzIhL
yOuwTOaWp4EQwtho5dwJLUy7m+iHjh0dUl9v+1VY4yvngbhlsZkQRJtr+9BdbQ6d1txFkrdqfIra
qSmftHruyU5ex2gj+Uw+6HPT1kW1fuXqOZ1czuRE6pHeZ61EwvF+7R76voSrKu92Kr0hwzVEa9ir
o+YVbHNgbdiND1+TWqZ3PkYSdLuDZeygj6Icj4tuwAXEL/I2lecN1wgBiTNBxgk2ZTQorprw/sGt
OyEZ1pspHJp0Y5kX7KUpxKhZ29e6/gYlPcl2nWdH/94eJ39tj312a/98b7ypX/Mf8R/3c2zWa53/
8ZL//OP/5u1L/aNNfvxxwX82b1tC8y/7a432PMK3HGLRUSK4UFXmdKO/1+jgzxniPe9UkXzR22Gv
+ndLCIQYOV8QtHX+HqRiVuT/WaQ1O2BtN+BmBBDb6SP9C/KGGQ3wjw0rJn4d/wW/CXMt0YrGsbhB
JOPQFuj5lgDemofU8tLrdjLcl063w01mdSg8WxI03jy4m79+/Vvuvc0J4f1VDRQfqDfAS3NZsMj8
/M0eXRuaMGM+EcssVatKXRnOReZ9r4OLSdzhK1p29W1j3lWtWCMvXURBtjLEQ5Xf29SEu/5ZOT0H
SrTl9ffarDadoeHR2ZkhGodhL+Nu76rbvOnQmaKxtaNlIi7M4KEyCI4hsVQDW0r/eG03A1rjfNvF
6ID1ai3KrRkGy9arF5/frvF+F8RDPrrdIz6DVVcFXTlu17v3L5OraoEzaDGttE2xrK/LtXWbPeHe
wSO8CPafX/rUleefv3nQ0CI1PUSsuAxdhbNn6K/D+muEvQeb8S81OGy7fn1+xRk3/ul3O5/P3lyy
cNwBwyCXLPfNelOtN+2KBs8i2zjbcFfskchu7j+/5G9j+P3jPQ4vQEnfu/o8muJ9ss6ukaBu+r86
3f80qeHDSxgE9XC45Hw7n2vf3hSFG/zcJvEgg/dj8pO169xEVcVe40mK58/vZhY1/f4A31zraLTg
mvOqTnCt6IqaXfnT31aP9W44L7b91/wqeo3OzGubQul5fhtvybOzHgZKWF8+/xRH0RSHMTsDbGbC
B1t4QKrv79jOGlULwc6m0daQPfynLl4AHurGdeku4miRGEibT7woHwydd9c8Gq3SqF29pYuBEidd
d4na5jiUFhEsc3q9pzjGHwxUD40f5BJKDiBtjiMuG1/TpJbhg8J/SoSJmQ23UeBTVKfbs8oLy9oB
y203OVEj7GrLBqqe47+MVa12TWWxeceodT2DKK9nVfzrmNJq+PxLOBp1TI+YMeZCAvI4WD+HeeXN
q2Q4GhlHdaItbCeGsUE5dBUESXhuEYK1xE6VrEJO+SemjPekFaozswyBWMk5l8TEMsc69nao67TL
iGGW7lLFWHikH9Ub2vzJ7vNbm2eBN+sOXFTuCS4qqKR5ZTzmO891YJH4hPS4/mikS7PgkIUGPnce
al0vr4di9M4xKYy4L2vXS5b65IZ3n3+EI8wo6x6rq2kayCr4N97so5nKKIPOwsdp7Ez05WvHwE4P
N7jc2UmiL1xbFmti9r7Fbp0vkyqoz0UMF4Lz1rgMtJbEAojRJ6B8R1+4A2v3oDUkQoOCunP87BE9
0fBuyOxpLXcWfE3VuaDJtLdr/5VWV79rcTCeWIyPgvNA4eJiYuiQikglgX+OHgNgTdFqecxFx0He
l1Lpm0QF6aNninQXW9ZsdojHaYVS3acAL0YLoZ7VEB7tTx1nZRz2+YnncMTHnj+Tz8tEpRANDSj6
Y150Rye3oB1H+pqBwTqRY3oeetTDq5S+ph76P7FPnwUoLZZGNEKsDir39sToOJqGHR3OskWDEuYj
meTuXCR5+x44tNsNra4GqBQBliUb3SCjIuOAgoiriO9yV5j9Bj2cjHdlOYX3IWLPF0+XhbsJco7j
QEmq8PuJTzW/fW/eGz7VzOIC0YfBi3/c42k56hutq8xug9miJ0bCDaY7keM/zJ1G3nmwD6uFbnew
1ayIlnjLCZV4Ps8ajcVU14hgpJS450xPI1S5mqbHxLQgeJz4lEcT+bxMui7B4+iZCEwwDmXSNxMX
gtrW673c3TEHhBcDEKGvBgnyqCYjcrK70djQ/G3oy0U67WZD21cY/daN3wbLZDTV0uZoMwfO3fDG
EX0VteoE+vX43T98Qo+Ss075DFYSda533y7JFI2nkB3vck7E2cJNfcrDSWxujBrgTtiWRO3VdJkx
AVs7TGfd1kdIsRYRDe3YBn2ie2O/+fyxHc28h8/E0AeQDsnfCI7he2VltXThdHfXiomKWdZAnhgM
+8SXczyC+G7IRdCZ3GfgFCXD93eut/h4ZRt5u2CKXnUO5Stcx95aYr47sZx/8JANKvoeW1tQaL53
QFK9GQZGQ52ocjAhQEb8MQb0kFppxCuTftQiAR72AMmgelHIPhZuC+IpFXW9dCpkS/1A0dtDUnni
rT6Egrx9fxDYeTPUWOfW0cAdY8t6i0nMi51wF7at+Dlkln0bKGevR5m2FFZabJnki/MsboMN5k3z
0Rgxsfd8H5uhT8AYhZo6b3BgxguP5LM1Dbn8DC2q3BIcKe4qluO10U31/vOR8ft3xqe2OKRRzeX7
mzsub+eijOXLN5sENweG+IskIfppUJW+y2gvnhge87R29IB8xsYsuJ8Trex5kL75zpw0CtwhcYJd
Udrqwa9FJDbAE5yvY0mmy7L20EybOBN3xTiV+abOheMvP79b8/cXYQ4io4dEtiiV6+DoM4yuStOG
OtEub/rqS9GH6a09OM1tSc0zXWUhXdEFliTKyq3TaT9zXiW0PDbO+gkMT0PxV7SPXl73aBEKmAUL
y0P/3ZHIVW1FFeP+w5gVpJsOZf2F6mrxIh3h4KaWjl5uC8+hF24UjjxxTvltVWPwscpyRz7tqb96
am+fbRvnVYfCaB58GJqkAnMQ9iG4LVWpNSb0fCNLT6wbb3LXAGrA95neqRSbD4YSB26fjB44jg5s
//ffrwsfafIbXoBg8GBJAffeoidyzyV6nBPf49Hhk/lsBrzSTqCOgdR0TpJ6e7tC7wAxTejn4ix0
Voqe04pSQ7MWI9XjwdZj1J+ITjDflCeu/MEgDmbOHReeM9OOce2Zn/ejSCtt1+g1Ucizkb8opQnT
aQKtk5ZEOctcXyOcK6+Lsi5OTHwfPON5+wbHkmh1mqBH4zeh4YgaUET7soicCygs+k3O4KOMHpx6
V453jPMzfnupo68TJJ7U/TRCyDMk/q7SqZLTsMg2I9s6zBOhAi2VneLqfnh/cOnJ8CE+BbX5+y9W
Wh3rh0qjPemh3Rrg1xePaeBK9+BgfT4VfHh7MLcJtIE8yjn0/ZW62MT8WRjcHseS2QKDlMRLnr2p
C88siQDH0advn1/y970Lk5/BY+UQRIXqGE4LVs1HjsHN4W4RG+Xhk8hw6eYi5SDETvTEHX4wKczX
402koMv7coz5n3zyX2IyVPeoHc6SxnwawPG8KD01CQrt2EWadfKQUgXfjE6B7IoV7MRH+P0hg4t3
CGFkTiA5+xh6OYBTCWTFQ7YgrO81SHEoQ7rhqvbmbSQEpZU+TPLUDmzeZ7xfaHg5MFLOe3xe1uPK
Yz80ZeaWXDUaEIW0RgSVFfwa4iLTJCV2AtCFL3Hq5d7QSQICYWdow943Q+Msgw1XnXgIB7r10edh
u4FwgHYlk8as2387WzFfDznlfcRdvluseruR6N7Yi7oxzEL0ZFQl8tpZmcQS7YNGEEkcc1BzI01t
Q49mGvbq8FamKfbO2Ch2fdmos0r041d0CFBdIKGvcYC550koypvM9tXey9N0n+XYvjOOYPsWdOON
MYTWZTta2ZlOzO1a9F11Now+rUO/9U7sKn7/3pkbUUjM5ysC0x37/R0jwyogj+rkrqLSrc2rqTYX
rfM1x7zamSemxA+uNe9c2NxyKIA5e7QWDKLwaom9e58kXnxZqQDwU6SfGwiC8MhmD82UncKZf/Bm
gfgj4RDpFt49Vt3394cNtp2iNmCEifBnaVjRzm1jrEdMWteTrpqdQpS+yAIEb35reRchgK8Tj/j3
yYSPwCrAqc1wTHZU7z9CAdmknUwt2qd+0S0MN3jRVBWtUFSZa7cHIfH53PX7xHyAJ1uIWUj8RZ3z
/nKo2nILQFUMQ2RUZ5D8qstpMLuLbBxPcel/X2Ln1oFLPiQbaQQ/R8eIsR0V5No83g++e4aqlyaz
h7LWps29bXiabObD8N7VexdYRn8qeem4PMneYq5RMW3NSGqe79GDddk9at2kJSyxBaS4MfH31ewe
wP1ULxnv064Zpfa96TJj7eMxvyZk6kvidmiTP3/kvw/smcduEDSH5IdK6fzzN/tlH4iWHOIg2edm
TXmgIsUdl/azynrrso4tgpPF2J245vxivp+q5mtiRsXr5VGbmL+bN9cMa9E3E1WxPQzzZB3Cvrhk
/9qfGLu/DybbcIgCBijt6j6T9furqMBXWl75yb7PdWedmZW5s+rJQnittycKnR8MpvkJUmyh4ohk
5GgmCiAt2D0kg31WNB3EeecBPHF6XoShvjM4Uy3trsguxMw0ANM4nggL+/0l5UZnA/wh7MY9FOTf
PM7SwIsa+thN8mbI1kOItbYK0UUOhbWfII2eMOgdulvHXx9bU0okTL8UII/GLpKEXo1DIfborKFh
ud6wZtxoKxgQyJpDlTRw3kACsVKRpu1DPY7btltUqs43ra7CBWLn5LuuoGe0UCV3Ywv6m61tuO4x
ou4LLQQpG1f+ttVFtCVKfLgMJw2qIoXYF6drby23aR8/fw0+mGx5iMyxNCznCtVxvyBKDXyieSMQ
8Bu4nJCHgpADHEz/PtoKrz6vYtKaYDirlT/wwyEZ9RNL+KFAcvxgSXlgTeP06JASczRidchxvZ+k
e5ByqM0pc69Kc7AgOjbGE+HQ4lqDaEH0+ACb2iF/HcEBflaD7HRI8j6G0AKHTS+ndRNjDGhcSHJu
5Dg7sFPBBRiccuWxzz7LyXNceHWibjEiAYHRNDtf2F3/KobnoSGOzfIiBxF5EG0+f8ofTTaEL7Lp
nx2ev22HKznHpcWD2PeGLTZtaeTrCUDvWstI4jIbdLd4f8eXzy/60TyAA5GpjXBJh/7X+6dqG0Lr
HKol+8pVePuKoaDwi9YhqJ3ixPr1wZtIPZ5M4tk7iUBj/vmbNzGBFmzAXWEQaYUxR49H5yoCzGha
w7BNRZ+duN4HEykSMN5AVl6kp/7RFBcUtU3nhUFrNKADLRsEXOxU9YlxOb/PR8OSS7BQGcwxc6rW
+7vSJg8ZfTQJxDhut6NeEgN2htLcZJzAW2zjAMr7Al5eE57YZH94f1T0PYbMnLNx9DzbSHSlMH2B
hs5Xl4ahFZC5g/rm8wHy0bdGd4q9POOSCe1obzdi8qLcoTGfDYGxhjEcXo5jp+00T0tv3bApTyx/
H18P4QBHlvmUf7TkkouBOF7xPFGlrx2/KeAXqmhJq8xe+CezOj/69thp0AKlRUg/7Gi2xjtgRYHH
1bzGkOdxr9JV6+TTDiQTIrHxEhvK10iLivX/4qHSF+Mtp1Ol+/NX++ZVCOgA1SGG0X1cmvEWvCVe
GQMAICo+7dJLdOf2f3E9l0lw5mZQozoeKhVZDrKL072D029hIvG6CAVfXY+nadsV/alUlg+WfKKp
qQ3RVOetOF4vrDwDSV5xAKLyiZTOUGI34PXdQn3z9ppuF+tgNAqqrkG863UtPrHj+GBSY1OO25r2
BFlmxxtzEeYua7Cb7kvujTXXGa4GUX8blNvuPn+wH19pxpeQRcrO/OjtiOllBykml73RCVTZ8Bx2
dUL3nELqqZTCjxZhk24meRwU9l0aaO8HzSi6wWioRAOUbOPvqTVV+3Gs0JFNotonrio5bOf+ZV9M
4ZIdUfPV6ZqTx675IsfTHTsA/Lhz+Zbw8/cforQcKw+NUew5tocY5RoWV0sL1zgKp03sdcY68yRi
YN+NliKPi2XkWjHDICx3gdS67eeP35qFUkefBx00nV4CSGyqVcfVZFuDE2OCxNslUEiJTfDi4pds
beMaMnM8bRE6jTYU79T+mdXERWxd7NMXA2aiZ1zsA5Vn17h386G+bIcaySZZRSZsVK87c3DoPI12
D3Z/LNsM5uKA+09P4xHfbhd1ez997tr8jnqGulblpPwNLU/5GiZ5j4qvHJznIbIan2lEYPx08MiV
052pjOwqhye7DtlY3EHdKG80KyZlgUyAFiqoo4/ZorLZna6qkNoRAs0eUqCFgX/VoVIWF3Yc+QP0
PauhQE/DNoOOnDVbJaqSzQ+KXkC0ovG5qNNmPwpr8p+gY7HiykH13/1yzC4BVcZfbG2Cd1XiYz0X
7uxqQHNKsz5WhTRXERLKC702ysuhMpF7orqWX82G2bDGse1uaT/y2cYhUil+1rhZG0DeXqqxaJ7k
pMEVNxzZoTltWu2+5WPjMkgjaaymRBrPErrpvRqKBMZK66ZgZ/U2uQerD2aZzps/LCYVFYvMEM5F
75evfSKeYOV7wK2y3PgKayMfduY4i6IpufffK93P1qkeuiDL2dAYq0h4RFvyvL1rOSQNARdxhLSW
4k6+lIo92DIZbK9ZW3UyfvHTLv3uxWbXQilX0TMeWxiQyCzH58BoXe+MFridrVSXeFflNMYvDlj6
YA//ythrdY3jT8hOXU1tQZhBIPsclH6Ff3oLeMH/kRQSTroFwlksNVeFl8Hg1vdh2gOdrhFCGOtB
Cyd/gVnYY6nTxGistCSY7qWd0ERVYUHiSdqiT11mcZc/Sqscii2q/3aHg6O46+vU3ePqpswkXB1z
hlPeeX5N1TtUFS0Ir+u62zKfKro7TZC26HuV8aCHzCa7OlPiYtJr/QYAgrSxoBFftHA1LUXS7vZ6
vC0TPdopIIIjOJ4RQgs0sstidIFFVtCelpDrSEqI+qqtEOLqiFJTR+o/4ylEzm5Pk+5Tn4/Kr2Zf
dt+jhqRvxHhk7yzAAJRQDJPiNbCz9t7CRvwy6QlY07CBpGRj2eWTRL24Fm00OstmdJzvDiE6+jIc
Kr1cmih8eoZhjBhwcOp7VaUztD9El7jMleO+4K8fJTFWcfEC06AXaw0D01eSEwSmWrxvCwshs4Rk
NP+eTGSAD5ELkTHTF8Z3XPdGug37wb+h8xSZizwtbLFMOdus4ObYT4nt+Wd5NYp+mSWGCpdahF1h
kZh2/i3oKbAChUwchX58jJK1ZWbWWczyUaCnqEZcQrgonbXNqvyV5NkYckxQ8iZhnWyhBekkp2xU
rsZxjTlVgagep4ymGNSjG2nlzU0hohEU3eBFK6aB+kfRDPKLZgl7DyAGsBCIe8OFrEP2Y9AP1tOU
5t1PYsclyq4kIhzASNKwWTap4SfLCYYbErM4U8/kagfp0kL/8Q3YFNYCQkGI2DICPfzRC9U+9WPm
QrqkImqTFJEh9uZzxxIUItscqsn2WO0DJdqnBmDzVdZXoYSpCtQVWmHr3Al9sjh540flwJvXw01s
9+VD0pSQG03F0N1AQDBfiUxyfuohh5/FRArHTS1q/MVaJ9p81dSdw1BPyuSGCTzqlpNjTR1jbYxe
SNUQUJ/TpKMx0mEx7kQ6fAdWGX8nVKY3UUyjOlmEtR50Kyudgrux6QNCCICc9OecjqwHohqAxMM9
okzeuw1ZDbx5A5DsUWGEsL3sVpKS8cMpxTm5MV908ufwF6ToejjQqMjep15d6ivsK9VKokNFjY7u
rV+Aii1rYoOSIr4pY1vfSANwBuS9qYvOGi0mQZYWlnarJssV64QAxTvoGvFd4HfBd2KI5UMkmwvp
BF84OsIpQ6BuWsuWyR1xbK4udEufxrVgAD+XqivxkpAo+RXsOHANbK8EuslchtPaT5VJ3E2aJGAS
reg5Nar4aYZre2iiAr6nKR3DM2IOA4/EIV6WBXWd4ldhhybO3FaTjxKF5KNqsooQ7y4bIFkCqy1X
gTbHLYQ5e5FF3DgjRvnJcu78EbRKNpQm1pKUfFA1aMQ65arV6rXfB5jvK1IBGUxxCr6lytsAfAtk
xb6NibkbiVPBL+Gxv5pkQ3jAUMVtvKTjhxI+Dfoo5uMNwb7FHv2M4a3Z9lHf+QAFSoITikjrzxnM
0FoR6HsdKJW+LFduMRtXMqtor1oVIBkec7d4llXVXJdsEBUG42AAsR1TdV6a2LDnXKUIWahZdcZX
yJTwzMspKP46R/5LFrjr8jW/b+vX1/bypfzP+a/+wKxbJ1Hc/p/3/wnk7u/fPOP43v0H8StI3m/V
az3evTYq46/+pYSd/+T/7w//eD38loexfP2v//hRKBwy/DaG53vr6Kx2/+ei+nuFCf9Fvr5VznMa
/2/pPHbxP9GOUFFCnoZWnBzs/9bOa47/J50LsuAoQnt0+Ocq6N/iefdP3aA+zJ9GWUg+4ny4+Nvg
ZuBQNfjzQWBRIeJc96+I5y1v3sv+Y6+LEIuzA/HcaFysYD41HR1FI7Z2rkCezCyUGP5ijrpt2eQJ
VOuYiXyYs0ZWXruFHhZsK4b+i2QneQ4ViKmGtQ6DKiE90VMMpoD9T9Jg4WEnkZowyw25Qas1/6sJ
lnctkHZtRBdLZxH3mbbJ68pIltLpxTeonVUJKdpT1tZH6cBc52HOXoW9I89HDLkv9qBorDnBKBGB
k6YFR96sC8KzwtCkKz6mBbAOEcasYokqr4PR14vlWEaFvRYFvO1caX0Ne7uJBDGLE0s5u56OmRXv
nbfM/Nr+7nfdgJSomGJjo1w35aiBwgqmCLvVCgIgvbVbO0ymgP6LM1Ic9Bv0lmgPiamgzzCB9s5i
70fv+8w2cFmnjV63clga8RDcYqELf9lKRY8hcJfH2iq4ncAHZw1ZPr4zB3MwFlULDFBZpmyXna/h
H9Poml7jGUepyJqAjNFvoekszSEJ/X0ZecNLzUT5paAy9C1JcthTnSBIbKkFANzom4tErcoA8tGK
k5S1NEatvgwIPLkpsigEWTp4X4pIZaSPiTR7kLVkmdOZk/8fdefRHDeWrum/cmP2qIA3i9kASMOk
Z2aKlDYIUSLhvcevnwdU9W0mqGKGemIi5i46oruqpZMHx33mNQd6fV4FXFgxb8rArwRHQe3hKUzE
DlkLmfqS5XcoDxaiBG4v1X3sN2bppTaX213VoX5hy5jsSa4XlxijTsDUymvVFFCgDvE/Q2rQ8lXB
HlSl2puArOiNCl323YMhViPcjGCI6yc+f6EPDReV5B7gRUneR77AXM1VZKigvsqaYqhr1MIM4Zwq
Fb0Qzc/uIWPlWyLCATkOXcTHKur6EuUP3MSxvVKK8EWE8/+URD486nEM08KZaII22IkAmgLHlUSt
7SWostt13RWxMymqUNpikmEpwzmqcWuoCIfcDGwGiiPNBFsvqHIMcNBLigJkWFsh3HHPDK+pqaLQ
XwiGT3fJRNnh3k+KQlh3emLdA8RuBhsMteS2qlA9YWqS+DtJTSCT6kju7xus8rzaVQdxkI+m6mvl
c23lenQ58qTupYJn4DGjGInqdqiTiwK3LoZtWQnevk1jv8HaI0MHRVRRSASuVibFgwA/cNaLEDKz
JLMlStwGaNrcdOg39Da5MHB8GmBGsMFCRYmuUAHtr6UcFI/b4wmLwL/fpDUBby7FK6vwp+bOE4UC
PX9tVmLHUaPjNVb1wRjREQtmdniNx8q6weGm3GS4+bS7zteUfCsKud7YcZqpgHElzfedLvaRwskT
BII9oWxLTCOApK00uSg0lqhWkOdFsO4ew7tyH1mkqSveW625ELShPui1L2DHmDbWz6zXkaSIrFj4
niC0fmshodjYRP+0KNQhUr6rRtR96/HXQX538PsbQ+4Qlhq8YDjw6oXo5EDmIyzwjEnAIy3qBJeK
e8F/l8via6VIE+Yz+Pt99XKo8U6paSNS74n3RA7vv5SSmr8SNRDUFpE2qY6so/mDmkXeixtcvUEf
15YRXGlJUVWXpuLFPwnLMr5eNPW3khxBdBl8NIxvSvIjBDMzIl3HECbzWcsSRXIU3zARYqkT+k0I
VrX3paXH08ZC/F6EBoU+nJOGBBE4blVougjoBBzw20m8VaoqlyjYS5PbdUY82QNJu4YmZpioqyb0
DcLCwCCgnqykXZUgjm40GXjRc1LS+kalKZDVleWbBi4AhuGlK2RkjB2ESeCXAbQ/YcXlBoOSNhky
bFX1rVd6/r+mWpWCM4qDEK5Grb+OdZ1MLEKQmca95pd2Znqo9rQDDqWxWXffsDIbgCpPFTFKUo7h
s9dZbYuesmYNuFMmQbkazLRLcUmQFZidES4/GxJCdL0rnFoe5TrPX6gkTD+zURBvIUfPdw4s2tEd
E1ll5w81+UDrJ15sk/TWiKqMxoAEnVT4mZ2EtfSq9RqGQm3ao6/usVz3jTVq38LEG1eUyHcJukhI
WIHm5vJMx3VPLa6zsZ/oDiqmhzhs1rq6l/kLu604aENjN3iuPIctXl+zDLb1HPYN+R9QQBktrHDC
zU0AhYanvJ56uD3gSnMhd56k2t2kx1+6BjtNR5lC1XcLnvFrvGDwKeurtN3LAjwMdMVVv92oipc+
6VAqBeA/gCBjPIaCjYCfDQmmgAkm5aMuolKjd8FBgFD62OkCpwObuEhyQsol5r0atSiqp2OBzUZK
59TTpIDwtdORhMrztBidyQJo8qso/kfB4XX4o8rr/LU5jQTfort/h4m33UuFDu8LKh9F/V9kiT+/
N0Rtyz9zElv+fxJMzqa1/xxMXrb997A5CSXnP/Dfupwq9WY6g0gbvrEm/yZhqjpES0qAaJPQwke5
hOjzX7qc4l8Sf0SnbivSTQSe9d9xpGz+pc3u2ybgJRiMgN3/JJCU3tx3/x1IAuRHa0EDjy3SZcM5
eomPGWOjVVPedldCKTNjt+ToFnciTaXKCXJ9SK59i67qo+cjb0yfdYdLR0Emq2HC7VSt3g+2AIkR
aiG5q+RAIeYezvw4h6XR5KRPehh4Ozkf0ezIeK5SRyeX82xuumJwOKsoLqNa53vXbazHSBui6J5t
sYIZflQ+lA9H4KGCg4QDsuIm2PbuZpc8ahidKd3rmJviG4GzLQrvmM05CN11WF22pKDU6IB52UXB
VSyIOeQuxegKynBGmV0gvzYItlRU4rUAucTcemMQXjXyDLMrFQOvqIL6srjtiasDdMkI49w+y83R
NTOvWcXJGN6KU3NDVMUXCcPwp+Ll4iyGLDT9XYTgwVfEIzVgwBWEIxpSijzYmhreEVR6XxTwz5g0
IeX3JWs8VXPw/kCGFEa1jmtBKSh7T/f89iflCgEAhJ8lBuKlvaDtMLPt/XWiV3q9GsEiupQ10VmJ
DU9FRSsYq+LGF8ZcszX6w6iOibks3bRdgCmCjjkQjHHJ2mL8Jk1oAQdKcJ8FVoueoK8020JFO/mu
qUqlXfUKhjvze5VtIyUvLoeSNs2zju0oJjsQEl8z39Rg11vRHZJ/OspwfGBsN0N970lSclVXEQjC
aphG/mlX9UhnmkqGz91Q/AjiBlHgTDbUJ82Xe7Dk1RsnvrjRlPE7rkMGauUVPhVKQ59XU3ce5fFH
I0Y+1kH+YnJQI0ts9Ca54lqoMDb2y4h50LsOVyT8t01iobbVUoLt4PiXme9YRg8IaogxotzMacWZ
lo40J1unZ4j+FZ1WDpMMSH6JflLzwGKLTATtfhiuZ+XGjSziIG8jlJL2+OHoHX6w6HHYpaJ2uDHU
2MJnGTQVrVeKS2xhjfvCQD8HTGZw7WVSdhznL4ck5PArlf9HPql62hWazzu/1VBIbAGFidISXEP1
0hPjmf3s4/8aErsQx9x5YW2arDQ1KTuydJgHIdptuILL9TfkacXhUink2FopZd2h1gODAldPdaps
VJ77V73R/Vdr0PCAFaxsK1gxLyhFEyRC0wrRCiOK8stAziA3BtmrHpnXhBf5Tc4ZXFPfQX68r2lu
+gg0vfBYR/ewmppvKW4zJe2MDDQm/naK4dSB5H1JNUF4GX0vvy9VM7lJdQsLTK9Uihb1X/4KJ6nI
fOzB8/wN0TRS3wFSL+mZ/v1b83W55OBm+Z54AFAJWDRnI2kwuj6QWzeKQ+0hT6vuqS31YxyE8nb0
k+ZCE/3YyapgXJU6kBohbgysz9v6zhB66ULvwuboIU3oxkk3XpqBEKyNsonXoyB3Z5b8tI/8tuLw
OAGtccUr9MDmHfG+odtBsdNxrHKBWbaPqFQigRoV0zpvRRkLH71cizxSLDxYgHOf6TcnA1YnGASe
Pp3u4OIzWVYVmOmIFbM/aPpFFmOvJqHqihHnWBzIlaUbXHubNaFcuh6nGlOdnIoAFaw1zljTCoOC
Fy/1hSt1lNMV5T55N+C6fQaGNWtmL84v7W6RjwN4cSZ/LBqHZpQNkOeC1k3MiJekSmq39Wtvj9Ee
z8Y0Iv1S41ICD3lsZTfRvXbldcqE+m/8ZPl1v+1CXX2SVa6duJSFm8oT5q5Tl251fBK3g5G0Gz+T
0WoMCJj/g/jrf1xxbq5n/XM8dfPS/5fzPXn5mWNadxJWzX/uV1glGfJf1OUATENVRkZijp5+iVuA
BvsL+DwEQAp3oPLnqt5/i1uYf7G8Ir1ausSzBBVh2t8FOkGW/6Ks9xYGwc4lI7X+JLI6vWdNUwX8
IqqIdCOiTrD2RjV6d+pykq1ZvgYjygKDbFcXH4P86t1HoZaDUGb2Xs3i9HD9PQTzJHADSAAs6/Rg
C1WbYOg7eA9KKCIi8YQ6zEq1vkv+oen+VkH7x3djiXt9mw9P3EzfUWf5vcUtgh1EP/NVccwBWueM
Nxa5HMkbcAKKgeo225DK/Pn0ZgAzNBaW9wNOn9xfKtRcFR7a1/xbflT3HJ2zg8zf6N/3+K9vOPM7
6NNzy0HGPv2GNEt6AhPNe0Diye4QWMZa11G1aD354Z/Ph8aHzKYwZeDD1mIoDyqGDyXaewB55Qjq
sUiedGplsoXWJLCMzz8e5enlvBCLgEIMwAVyh7i4eA36t0VON3ofQJTRq1ulOne3Lzc4gDx2NxWZ
GSbEWVrsvr6Jg2xAdWxfeOKVKd+IvubOZuqfz+P08QK9tRhlUedWS9nsRn/y9163Ir3WlUfvFgdQ
s8Ly6cxjtfxk81AkVfC/ObkWK3S6FaTabz0TObU9LpCVg993qcnxmTGW2g9v8zF04D+z+oyGmtvp
IEOvYOMNsGFf/UQ9fEQIpoDKeDE85xfyc0B/CsUtiouPPe0jWnvW+vPPudzub3OEEwtORyFkNeZv
8O5WkgsFxV85D/ZdchzVch/0+ZaS4I++LM4s3BIS9Gum74ZaXBh1E0aG1JfB3uoABdvGA43FW4S7
robr9EwA/tuVezfUYuXmvquB9VmwpzpyUQWT4zd/SCOZZwN5GcWOWduTI7VYN6T4pNYitNxbIonW
qF1qYbCKzNRpJGkbZOfuvo+Ha14fOJtctLNk4gxie7dOda0pxajI/n4I5FVscbk2Lt3gzzfD7waZ
QWgQ0aFLwvw+HaQNJoBjFXdEHsSvAnrZWnQM+/7Mlv+4OBCIZ61IPhw9MTRWT6YSYaYkS4Ec7MtG
iw6qFIDjMTwU1j6fzG+HQROWiAAJiw+PoTiMCAmaWrA3U6qhU2k6Eh7FZ+byuy82K2oRWhDMEtOe
zqXGTbzrdJ9btcfeL7kJkvCuC6LNH08F5ij8J4VeInHI4qFIy0mfNK0P91LiIBooOZUqjGdmsuQC
sKHpCrwbZDGVBkj3YJkM4l7fHpQtOo/WY3cLvMXxt88Pd5MzuqKbu8VOvawo3u5R7bfv/4N5zpR4
tHDQBHgLOd5tcvRV8gBHsnCvAGOdGQU3ftas/u/GWJzbAOcViyIAK6YmW3McVlX/Z1DnXx/y3SyU
0z0xRphSB8he7/vGxLNKa90GvYszR/U3u3vO4OYKA7kmNcHTQfoasKiJudWeFGobAYwJsu1/8qH+
PcLioW0gyqXD2DECF1wt+k6QnflQbyHi+1jrbcu9m8QyJjFaK+pxpNpXa3mDvMlmckP7kDqmG754
BS9EeLz7YWx692a0x+detL0H01HPKLz89ktSVydZNOk5LrV3tKDvmgoHrT02Nxf+RNlBOMfCPjPE
EofqhyUCkvQS9tataYabGvOvz9fqDST84UtSVabBL3J9L+V61BK2vtcrHN5n0H+bdIt06Sa/jq+1
G+9grH583W0Nl3XUH5LreC1v83W1wQnQ/vn57/jtRN/9jMWuDFJ6QWEshXtT32ftHMZq7ucjLFLz
Of7jmno3xGJbJpI00Qo0wj0ov423G1/qmIIKEi22vzIc3caEaJWsik3SuuADUxg3t/76HLvxt/PU
MGIkBpgjt8U8pyYSwllSde/r5Qbj2fS7IJfey+dTnf+SD2tKQYnCnEp9f4kWbgCrEcfr4T7MbzwM
4RLhcmwVvB/PiZ39djbvBpofuXfXrpQJFuVQPqk5ho5iAuA4O8RvNyiEDFQ8+I9MBHM6xhBkyYTs
QrS/fk53yVq6lB79we62xqp0J0dxUjdzEsdctZe+mzgtuoT3dLR34uX2P3hjCOhNlKXnAtQybW2z
kJhgSqO9mtc3SpTeDNI5woT2MSqAWyOhp8lHRRBlCenX8xYrFCOu9+AsjZd6EmjyR0MDbkVRYNto
aj987UptesVlN3kaJ635XsdKcizULrrWlUF+CP043FUKhmV2NQrAdvOo836YVN25HacZ/4oBbXmN
xY34Clhh/NFhgoAFRJEE1704+zKOk0RBqjK5F+yg6nDWpR+iHpJSzpFATITsHokz8VrWPf63BpsS
kfd0yBFITAozBuU8qoNjWbOXrhVK2Y1XDdRvAfGpmIWnwbVZCzpKTgNOTauh0eLcNpOKHrHcd+Ao
w0ruQyysghLB+3bQPLtRvQk0iSblT2B6hpz/OjtrRCkKcrY51Obr56dnvgdOTg/9MkpBNE44PvhU
LI4ocIQiC8Oo26P7dEMHNFe1VyuZ0dU3vAV/+oaA/iIZQIKCEjoIscWlNIVhHPSDj7ayJtqG1NhC
deYyUOe45GQ+MswwFExkahIwxJZmAmKhyvRr1PBgJgrrMzZJ8VU3e+UnVPGmdkw1Ex8EpRIAVw1K
JUEA1oxdFQXRaxrG/l1rlYRUcgPays7wha2Ord9Rxpyx5V+8xiPTFGUz/+mZcnonDEPx2rS6+FOm
ifFtxEjAsj0qnFh1A9EYAJCZRbkSpxYRcfQ24ge9tGAzSrkijXYtDf6lj8L6vRlbw9EMTAUFpagM
M1sLYNus4IGiLV4hfnLtV/AL7AQbIW0zAHEOaLcnaN59vhfekrHTj0flD3ESOqjUdKjond4+hlDW
QVN24UGAUnAtmgCNRKmtHIADaFCHPQYyOvijnUnPzmk8X6Fh7v8AKt6vAkvPN5//nCU71NS4CC1k
B0lMNFjTH35OQUu1LPP4EItYjpWp5Lu0J8ytMIoF8BLJv4ScDOEWyYp9VRSG3Y5KflREWCNgrdp6
VZdmd1Np3rCD0yY6E1ibPSCeYG2ZcUYZrjf2npescYvJrzFratfiUErrZNTGHTdS7taQ1vDQMyz8
zlVAelGjrD6f45uw2uknR0qYah0NZHI8kuTTT943EIetRhIPlgFgCZys2rx2yI1jRpVL8mWI0uXX
lN7shSJVAiK6GG/d98ob0l9sslufZPeQmWP1vdWn8Q5QePCFd0U61CMa+SBYJLDdY94Xd02a8irS
tg6VzoFDJR0Aupf3KJkTx+FEFV/rcENwCS/hcDstqJcXekfDU1DVFZrwWRa+dDkCGg4gyVZ0AqEs
k1tBjzskxEVhgIFWI09WYPX9KMAJuINcjLy1GHVyY3coqj/JXVj+AFfs9fSPC/FLSQVz34PFuJbj
tgX2gYi36yWxgVTq5x/5Qw2WDW0ZFG3gBMqI3yxryqOBNZzX9dahBYhHE0WP8vq6tjww1XXSdod2
jEd8FgMcDKGpUJ9z2rI21c0EE6N1vNFrv3z+iz6EEqBfFSoIMoHJrNi5vAhjtfBatYsPdRtZWx4K
zcVy2bj7fBTpN8OYM7uayj1FhA/Zj+hLoaCFaXbwvAK4Zd9iqgU3mHaruMWKE/dDa5WOvr7x5LDh
wWyG2z71EM+sRw9iba/d1ZzB9ee/6jc/ChXRmd+Kx8ScSZ/u+LzBGCBV+uyQgZtaV02uraYpnc6s
+cdIalaFQUwExC91XEY6HQZPFikAM54fkrSqLwNd9G5Mwde35pwuF2O8b/IyvZJ8Q12BzmXd0Wdc
pb6WOq06AFNvwSqWULScASEFu/fEdAtIYTYEjx9MrCholA/0qXRP2+JJH2w7oSsuGw2NYTOKa2dC
sW3FGx86taecY0F/CJzmufFiSxSQKXNYi+3jm0AjjbrMD33p+26tw8esVZHSbqwFZy7h+co/uZ8Y
io9HMY1dRDdh8SQ0E9tULaf8YOpNdEm7Xl8ZBV14YIWUk5PMcNIuiQ+WhBB3Ae794g83yzw8roMA
v2VqVEvVRx1PcG/Um+JASDgLBAzejQh95kxD6I3QvZwljYU5MkEZhL7Y6WYp4ETVMFhK4JCA4CAq
IE8Xg3RdxaUebOQ0bNYqKdeDn3o413rSdaWAHuskVdjKSTLuUIZLsd6NUTpqBhnCRWi8hgIC1/FU
Dtgn0u7n9U5DxxR9eY1d+zl4wrziiwlIbHSqa7BvAVIsdgTCyJmQhV15sIZ2Ahg7E6tFy3e0Wts3
BWJMMtoJny/Nhw4DaTR59K9hcYlapCqB4gW821N5iCEF2HIoeVuzmZRVL0EgQXURdEERkmjGiXSm
Bve7yRoYtb+BvyiALVarka1O9supOlgx0qim15ieXU9TAmgoK1wsAtt9boKA/Hy+H+4t5oveFF0h
lA6IMOdD+S79w+NFFWtJqQ5RnTfOCCbdUcfgrCHVh4UkkSXxwyIInjoOQaejSPCNGvxwpAMI88g1
huC5QYXQaRFjdT+fz8evCFyKOZk8QmRgSzEpGvVdoQeacvAzjpYFm2DFWz9tRgEpaXAJsqsJin9m
0ywVRpkVW5TCBH1nCcrHcqPKvonaXZ8Lhygc8pWKNFfdAT22wH3rTb9rLPNSCtrD7BLQeCbEsk57
AOpV2HjXnom9Pi4oeS3laPltH8NpP/3UlVKroaIPwiFoaClJkfE6hO3fFKB/7P/Oe/H0YKozPx+w
IAqZVL7nH/Fu1ySKmNZNEGGKbJTWSpfxCc5l9HuV3ExX8Mv9zeer+jGGJ9Z5a8aT18Hnnh0q3g9o
jvAORK0xDnWof8tLZeN7VWxHanA/eHutB9FOvSebkUpZLMEtltdxXJ45Kh8nPftngLSETkVBZhnU
UhAi5UQK+aDgJORk8jjtRsIT6vH5CJAMI4gzk55PxelX1qAT0e/mxccifVloSjOeL15L8xCEImRb
nGblrxkohrsav5vOrmimPKjjZLVwxAZtcgQ574M13unqz4Z3/1wh82MPj0VAqp46KTCDj9ChDreM
Yhgi6xDrY7NGVbdelcRbCiamlnDdVoZ6SyFMuEyDaLquFdJ8bIGtx8+/ysf9Tb/0TX4axT5YT/MF
8G7rpWUy4LKESRQKOBZQRUGY6bCvnw+izafk9NPTzJ5FxWb1Ao0I4XSUsRKrJPTU9Bh6RUfdAIPZ
0DUjYJHVJE2OhiP1hTgGkrpp1FbFqgpf5xjDuyynlwr9Ffcbs3sWcQuXMM8MZicdtbcSpwhlel0k
0Ldikmtrcvb4CS4HzA6tLahxB3AoBNvXPfOOFDF7LIIKSC29EVBSMH1qd9SG+C4iNbqVp6wS3SYZ
W9JwIewu5DYKoDrGnvCFRF7OnCisra8hwgNo20lGgS+ZpiNBKoApfVCR3Dvm1gTRFscyUcAmFPYp
sN2i9d0MjH69rqNQGe0CLcLbUS6jweEmEHQnKPKHRCzFn59/8t+kM5hjYVkIaREYM7nj6ScPEJms
u7Ipjr6ltevSgjptTYoA84X7wFHhBDual6COG0U7DYT+2o+K+Fh62I59/ks+7jCUh0EFzX1KtK3e
yHbvdlheFqlRSEV0FI3Evxx1H3cvVa/OXWlzRnC6xRiGTAldPiiC8jI6E7ValKrYi469b0TbMhTN
S9/QUypIaDwiMRpvPTOsV1i/Bg9S2xs2G612P5/qxysNFDr8L7QQqY280RrfH6bcS3R1Anl5FK3K
uqaZPRz7oRJvIGcflHGozlnQ/GY8auYI2IBAJMRaBr4FfpExfrPhMY0lAWcwv9tO8vweauKw1vzg
XDfuI8BiBk+bpGNc2DOMa3FbUGjA5CdkLTHvaLZjPZPWa7yoZh1UhDQBqo9Tz+GDkGUPupWsMapX
XMHrADabeeAMRpjtUQurMdb2AzcidTnTB/sYcM6/kNdkFimmXKmcbvtMhQZJfS46mhJLoFUWcCqG
R4pmQA4kngZn6NrymIVny/K/2ed0WS2QTqTsIOfmxXq3z8USiXNo2dGRwhniNoS6a+qb5xr+v3m6
TYgO1MHJQ4j+lt0pPRAHtTN1wAQGxTScVaQ1XdJxrVGw2PhtqKyLzlDwDNarq1Fr452GKAbYYBE/
YpAbZ3b8vOCLU0fNBPAG5X8wN8bilimloayELIuPYWrd4sX2qpv4RXv+V8+Ibuq8e/78gH3MaYlG
kXtB74WS9ofmvclLaYR5Hh/7SSsudcHXHuBPPlFIlc5M7GNKC/yRBBrUK/A1QobT1Wx8D7fkWs6O
EAm+xb7Y3FlIGd5EvToi7FL3KxwE+ou0kWo3xNXtTNT5m3mSt1CRwDUXDV99sZfMFhGJmE7n0ZgM
cZdWFCILUS9XSJmfwx7ClvmwhhYUPAr7s2cCEvqLEFcv5DyCLVEdC45osRW7UHFFE6EHaLx1uipU
zGKdPFP6b5M2KuLGEyiM2mUb5d+zHF7opeElSbrpkZdFSh9fndiWi1zbS2bp342SMPkrXZnktaLn
Ca2KsK8OPUpwq06EJLFCZC+50UNWwoV1LX7HyhZ2K9Li2w4GibrT0SH7PsR4N+DDaZBZGynhkp0Z
beZxlokIsCQ0w69W3o7txujB/vXk5s+mjEkgZJVQvRvaUX2GNWOFzsgBXaW6giNBkxj9lVJkMJUJ
NMYHiI7taHcUGh6sLEIRgmSntbGhLI+Q8kY74zi6wYxj24lFJiBPwNRqJHu0Dvq1VjQ6WvSJsa9z
rbyGl6aZ6yCqkRQcWhn1X9jeqWAjjpNsceVVRXtudFA/I8S7MNpW3vnUWw95KXivpOFxTzehFXEH
hwT8NEGexVpMixMg3K04gZ8zYPKGWc4/EYHM9KirzNACsZ0CcQO/Dl0NP2+C1hFxOsDgsBkDwty8
NzaWQLOJVaBJgd7/ON1Wfix8Lc1GbJxMlboWAFGpwEoatNGE+R3J9Hs0pdRc+m2BbBMxqqJLISxe
6ZlXPE6ap8ursSPNdQbWTb8T0HRuiFUjGeK5JbbQiSyUMtxaCXTPjQNsO22vq7JHbuomd1t5wAXd
xO6tWeVUxHDs6MvxEoFJ6ICUleE5qinSc34g8hdVub7S0FwpbRFFR6RrMtkL3VbVwovQagVgpujn
HHkj5NTuEjMnazQ65cYiuMxsI8nJkNkY2VfUcJBazKmZi8NQr7gCtB2c7vAwof3j+Fo4uPKkar4z
BN40unI/3Lz5CNzqNR6ZtkE/InPD3IgrBz5N+GDR0tvjbxM1bqZP/i6A13wN1Gn8Hk2xqjsytvCQ
QLR2Eu0axlJk+y2GKbWUpS+mlnqRPVDlP1SWZ7GMpg+1koP3FQlTA2EPs7wTmjF5adskuapUHVZS
4Kv55SCWsuUK0Hyfy6b2H2lZQhM3i0y8mwA153Zdh0e1V+ONlJR54lZYUXIIVDP9AiOmvSz1MdiY
ZYF0gCr3gUmFRIRhVtbF+CWHIwlHGYsu3akCjHxtH5bJbkRuIICaMlSPUV2UD3ksi9/KurIq3v6w
eiiryqjtqiZItyev066tJqxwazWnYF2oUCVWUaOuqrGJjyMOnjeFFPaCjYYIov2hhG8ssh8QiAkf
+vBbJpj6rT9l/nOGzhlnX0Abd5fE4bzQ1m2XmfqTRzccSoomILcFH3j4RheVygGyXcjc6b4SuRWi
DRYFNSkvXU+I4U5hPjb+LE2rueyGSN6adc9nGEtIqKhVuX0XildxL+o/g8rErC3IW+VRVOAhsxzs
PJ/SH5JUAiprdu7nypeQf1e7lphjBBAmenuYBsL8A2arEnqQjTX9HKRYum1NK/npy1Yu2JDnir3l
JwaKTPX0bGiDSt8PVUs0FbpkM/qGv/JVJaNQXBbTa6fBu0+Fmy6yLiwxHbex6tU/dbonrgqpHSJP
ED36aqyXDhtbxgq2MZVrwSezAT/ulbs0VhuR9C5EC7MxpTGHTN0p0PvNUXyVu9K7I1rr974njF9Q
qBl3Vka0bgu9B01ooEpIMSsox5fItCY+X9mi2T9o3PoYvw6Cgxa5zJJ5SQglNi9L0SZ+iXxXndh7
3HGhjCe51kX3mRmHV2If5ZLL2uHciwC6+lhJmjeeKSJ9BESRcFCkJSIHUEoCtIhVVTWOZKuVqqMs
F2icRaN+3zfq9xQp6RvNKsVVXuFWq2CZuImUvnGxZx6cPjWSFe8h66AbaAWUjXKl9h3XdzIm26I2
LBscu3yDaGa3KQBubzpYcqtencyLZvCLB6oX/k6lynomHvkYEcwVC7y7Lbg0yPkvSuwRt+wwWlp1
7OCl2/GY46kUCC1cbF3744Tt/VAfgixLzkUwg0Z1HNvAXylhr7nWhMLHn4ZyMGypp9F6wrANZMdp
gDWIajCiQJ0dPaH43kNlv/VN5BcUQdBePx9p/ptOY1QLgAooeu0NKLtshBTAsls/1PMjyhIoCVHk
tDXkWM4koL8ZhQhqDsgJpqh8LiJh9P/NUu/84hgMXLFNglpzrGND+PlcPqY3liYSAFsKY5FQLyq/
DTIgUhmP5dHT63Tn1xru0Rgju1xICEgnguW2fTduW187l2sunRQoyrL16I5SLyS7/SAAWQ26Evtj
0h5jSkZYjxJMbgM181coS2m9K+aGmdL2aFBOGcaRQK3oo7F3BJzXnSSr69sabuS1rEYyClsouu3E
2Ji+E8HVF6NRo5mb9ZKv2vQtKpSjUq25tQg+DJcP0gKW6avwmGAJjQqZTFZVSwbngIZSEmwCpKcF
bu0aX0t5oENjN57k37d6ondnvv9yldGh1tFN16lQcIPxLU537SgKHj3zrvyClVHs5K0aOkUDDOTz
VX5L4t5vWUZgs6ozkZS+Ft2L02GmvNGaUfa6L7n9zS3t2p7s3DGcwn4NVplzFtKxvFyWwy32rq4X
IexohhMdzUZGz0WvYiWsuMsZK1rtcAtffz7DOYFZTpC2AtANnXPJtjqdIIEA6B7V77/ohXXbKETm
ShE9w5x9Eer8TOH345pRBng31iK/wYA+qWVV6L506ZWq/Qijw+dzeUMGfDaZOcF6l/nLUk8VceDz
XVo2tGS7cdtV5148q05i403vPATOhqfFldd4I7mifYagsSwJkL3NHjPw4ObvieXjYrdABcl1ND+G
Y1xmqAR4yANQ5hvRyHWKGAo91khAyoosasRVnIfIEajxaASAm0QkTsgZtNtErKfsTBK7oPHCr+B3
cb8TC9MuRf5gkcWKFeIEmLuPRy8Nh6dWahCo0khlDSGYLtpS9Rz8WL0HIw8VekkWXim4g9m+UPe3
Y1bo69aqqtuy7O57qU6umrFq3LEUfTdU4/jh8zVc7JG3n4oe89znQlMWMNDpEk7kl0R1+nC0JkNw
27EE4zKQWn4+ymLXc5QlCpPco9gAQtt907R9t1FqtVMEJEONIx4b5n2YCqITF3XrxJTdtp7e/y2p
/f9CPeR/mAAdpd53n34WuPtbuO4G2bn//b/2L9XzKbn17Q/8IrfKyl9AXahVzahVah6z/sff5Fbz
L1OCpMZCWTD5TW6Kv7mtyIlQ2psrXfwLuCPYs/+L2qrKEGIlWoQ01CUQRBRr/iW8d/frlkBm5R9b
gTTHT/ci5WsqajMOGmVpmlX0HU/3YhiipIA2VulAbe92YRALq47uxg7BrPy7kkvto1z1CQI/2BU2
4/BNIaFwArmpbk2U367CPlSfPbIGtN/wT0nQLX6kgzStyT3VqyaKECILYKE+SQCcNkVCn+KSgCO7
s+QmuerzOnztfVW8F5IQS6SpEW40L64eOJXljYTsmB2HfXuHZnxzjZxT8QVIru9kfQDxnaKHKw+G
gG4tpfbKkoUjyFrVLUhtLxppTMnIworXDAjdvamN6l6timmjgAV7JnxobSMI+wsFQM12KNLmvkfq
93JodG07NIF8hQjdtMrrKV1TYY2v8rq/5hW58wHR+MP/Ye9MdhxH0i39Ko1eNxOch61IiRp9njeE
h3sE58lIMw5P358qs3Azq3CrupYX6F0ikBFylyizfzjnO95DZSCkWU3jMaHvvm5XLJSds+RtsJLP
wIdrpbcGQSBEbdg504q1M7+TCZ4K0M9tDge2gwQiaq+PnXLcFcZabSw3O5pWdeumz8j/HjQHbEOW
OtOdXBJAfoAorzuzaXpthFrOTeOTtmXJ8ac/dXacMxXbG6tpoeroYJAu0/IDFJr+aMu6P2iL/dSu
zfReJgGSbdBvMfVPNGXWTUHJHK+GaO6TujUva+t3z6S1LFuPHnhPrrV6SvH0b4TbpXIDfXc6Zv3k
hmM5yJeR3WUeQnWdaSD74DaQ2Rei+q1R1C0SfgMCZlIDfvEZQTTemHzJTGVx3VsEiFgd5AzQoTHC
MwRgnX3raIkdme145w3jm6YQF2a9FU6L6YCLsg9NjdrS7qPJyeQNVLuXtHMD6NB6mJbyh2flD05p
5du5LC96YnZHfynQhNaMAiy7aLets56Azpx6LQu12glhf/3ITKBaqUzLbVOrZ2X6mYCvJrMzulOt
24w9iFVksUJGTCPayCv9g9978kV6RYkqwJ9Oic+7AyVvJeqjRni41NZOV2zq0kJERd5sp/7b7ClW
Jdi/DT7A+eD1xwSdcJjCU9v2c6vFwp2Ij1p5e7MkObYy286NKi8imGSYB0C23cGPfRYYoNA0/8tg
7rhrudIAQGaeHynDkHfLZG9sN41dvwnCxVti9s6MAJeK9CDUMGg1t7qtdlW20q+bG6NhniX7dt73
Zt4fTRX8FALU9OxLJL/jyXCKeTNbi8EAwpsvGWTZrXDSnTLddKum4qRMQB+rdPjCWZmiKS0hi+TG
UVXABGdN3zlMrmHHNtYh7yyL+Xx3Myjfvp+BeIC56b8GTTyD3mhvDd+5b0w9DysQ6ptFwaccDHvd
ep72CdC2PA9uXjwIvZAbMEJ65NltaNpzjhCOqnvjuYsfQvsXEFRt8bmOtnsCVmHH5cJMUzlaWKIM
viV+ZAYHl72bVa3HhDpNL5I4u51se/lIV3EZoViEBSCPpmuOHnL/qrF+FXV+EHaWX9x0tl/KZjWj
rrodh6CPMF0UG+HbWWRN01dzFSimvW69OHPdR5Ix8Qnp9s7KF/LCbO0tYE0IcrNcI11kT8kqkJfk
LUS+eu8ZfJsixvAewax592IvFhvgVnxVWXHvNI68ywcberN90SzjkC/jS+sxcszTgmdy7IiNzuGs
eZ+e7G8cVXU3Xg7t2a2qalO3CdmZOWvXbqTElq44aFWpXnqtri9g1DQ4clpDWAOI/2Suyi9LBeKc
p1ce7Vytv0TRlhEMw2nbVm56QkYGBB58nIWzjDl10RRJ2KE6O45kPrB2nqGPZBXfp76bQtts1ljg
GkC5WTg7Mq44DYMkixa4t3G90LGVa+pu9dr6wfDG3VRTYoad3cxxylLqtBAWdQoUS9QFjdkH3B2n
jLxsNG5wTQh6vPxop+V9YvYd3qEqgNhjr5eqxGEU+I21aQw3+3a10t0bKijeGLQuNx7q4Z/ItJyf
Mx8bwbvBPakKduj70/zDKTT/c+nKfoNGm7D2avWiKgVU36eQ+PNpi/nDOAg/rR5rL/8eR4O4MiQt
kTYazUs7ruqhM+vqheCwdWO66yETOqNMZpn3WquArS5FYA6bYnXftNlRTKzr7djNH4vHaKK2yQws
Vs0KOQZuVI+XO9OBmOcwb3rNqyI9q1I2jF5vfnZZPnTQJc3hJfczN+VXTRhZk+xo7eayAiNosiB9
aFbXRYmJnNSPh0WzD742a++W6poz5UfpR0j5vSdbh3uH+qaT756GezhYneZu1KQ6kGvXns221aLB
Lq42hLzGAGClSpwtHGNTaCTCfO4aLimVmxwDeS3VD6n7kw+lWSV7o+y7FyT+DnbhduyoQLMVUyIk
z2APU0z77GUuH5RpikfNQhJjdtnwSCnib8ypcUPGmwOzyDTZgA1ih6BzaLWBM99C10cH35OPCJ2o
i51kLZ9b23hp+5xHTNbtKehm65gDMGSfU2VcwG7f/iRvuN2QdiR/pfxPSwRn0Hr2CBhQmyI1OSFV
WkC1FtZd2cQtS/dwHhpFnoKz7X1HhFag51GaBI8FGp6h0G96kTwAsOYmbpNQjoTU4S1/dpcq+ZWL
yd0tFgGypFdUzrfvExmre4hOAC/l6w/d3KnEKyMYmOyOyiBZbnO0pWfg2dBni+nAfuTTV9pcb2oO
itDMte7HtVw8Wa0M7up0YPYwrxDW/cyDlyrbz14lGvhvdjA8vhenl3EABRSnJvcXNPSY7ZjzbCNI
iCgjrItecRzr5ZzuGho0iBfrFs/DcK8Kw30WfJ1qDv8Z0ifMs61f2Ejo02b4zIV0QpIEgjBBiLyV
a+liair8Q+a4eDIsqr907MRuDCb3J+6MH0vlrc9VLyfenFrEnS7tb2dxsi2118ANKlA4C4q0oTdO
UMGqR4eV0y4niipiEBQDBGbXlhk/vEJ/CSzSv8TgNDeEENn7tEDcAlRqfq+SfK8DoTT5Xjpac079
NjYTj1MyaIh6YAn2kvMZY6JZzPTEJdT8VAWj6Xqd4JGbXRrrST5ZzLWK9Lsfyk9P8xHq1ARodrNz
tqyyeXA6D3y+bWZ3BJeY771Q6tRoqn1OYYreTnIc9oxumWi4M93wNNtxX43Fl2qCZKsGbAcrUUBo
RiryYhi3+7+susKaYzo9mLGOcrZtUxJq6zAjP6d01e2SMrhCAdjUsTMxiIJ1s0fwm28LLavu0lZk
x7U1BbE3ow/Hq0hvdV+BMM7Xutt6ptQicHzkQnPDHhozB/y+eK+OlQU309qvUNFbUEi5Mtj9+u7Q
hm09SB2zzxJ0HOO5xViGpVbBss/JzEgrPqal3FvszjwjeQyqc+6vvcWCw+VbMYKXlYWvCtAefnIo
KmX8Ku1h2GMOOuHxGI8iza1T1YEb7UXOWoHohIMQnTys0jNfe9+oETCvENoRw6G3cnKXWJQa38PG
Z3+5lZ6olpDeaGDZ5iTnVIK/prwv0mBr5mS6AiAeh6292sSMeNBV+ZbaRCan5pIOZKrwnOft0n2I
Ode2nTPGKTvNt2ms4N+uSz7VEQ9+GunEhGyooows5F02IjCGyanmi9ZsZClsnc6DTbKYCRbfwuYN
SJj1Au0pENqyHjTPS6/jEJYNBdpxhvhXqm81sB6yu1W+TgI0bO9b7L2QJS0OzB2pP7EuNk1eKAcu
t0LMN6Jq0hPeON1/MUZ8sqBd+23SWd4TkiZ9DkkkLR8QvNex5ifeLm3WNsL3d5XEuJrFJ09QtYLT
F4K9hes9tOXyVE3eELoYJ285/3HWphRyAwbq7VrV+S2833xnMcn9NIuZL7RWlC274WH9LNtrwHbq
TjtMhk9qaEUKzURM4dpQaNgj1ZxZGGZogm670bK9sy4uGQLcSVYp6htbSHEsmq56MmkDOJho6rhA
iAqw+AGmKrU/eHfkoc9KN8pU5YYtlNRd13nEXg/yvQPCDs1r1EBCytzZOwZrVFknHHmN7ja30CjN
/ZzJcUNsaRCS/EapQrDn0eByPvaju8aVVuuRD+3yNGl+GmqTu+7k4OunhJtvWyfCOjRF1rMwtbVt
VvSNFnaerN9wLDmHovPXSPpDwA1iLJBfWYjxR1yoOg4vOx6m0nh1J4X/nIb1Qe+DHzXP78YkOyNQ
IJbGsU632thXoWvSJ9dpT1uUzaR01KO93GYgyMFzspZ0S007KUDOw+OaWWSu2Ed/KJzt6Bp3NAwf
Mvi25vRgFgN7oCk45HVOjYtBKtenh5aOb6OsKTgGmcXiIbHzA89HGZIUOb7xg74nqnHCYmxfNSIe
WfUX46db2j+nIjspFp4oMbFB1StONIs4HpiaRdLVm8HLfllw4wFvdm5osz/f94Fytl5Rv85+552x
tb0EgwbbRHYpyTTJZc1KFZaTrG/EdW9tpJW/X8lrTyL6YufijZxVC2nuhafpz51J1uFAU0EyhNlE
+uwlVIfWZm5wKGpUvcNasBWTTZwDUzz1ZhWiu9zNa+M8irXWdlrSrnFvOO8qyfw3DsISOVT50egN
uUOBU2Q2WkpDe9GbZd2iPnFiPvo2SszB2Y9J+YQ8dM042nLKi2CkV6ChZ8XZNQ9Eh2ozFOUEiTIA
nipOAx3iXq8rL0z1NomMBBUUf7HfrsH8SJzG1+KnY5Rpo53hroQoqLrkrvcc+p3ee7HyJsDY5iTF
wQ4K+aNQBiNwY3TIVuqtLZE7uzQouo1iyXnjeSp4wFZAVyQS/9LTGPlyvORlXd06TG1OVp+7u36R
7s5lxe04wt9MXt9Fs0V3ZA3LJVk83HsOBWY/wvgKvgrpuxQ/YO9rkqFmzTxZeW9G7HGDaPH7Z+lo
j0JrRWiiLuMKGt7H0Z32NJU8rw4fB2E8pEYpV+17O/X5DbmQpvQGTKh9VA7qDmOuPlabvFrPUt5+
VDSgNC949+qByjm/MTWRHohK2ngwmeFB5TEi4YxsD0EyC6uubZHWce4SueksFDxMUClAeHU1GFB7
BVzIxfwonN7fNlMeFqslok4Ri4Nuhk0/eXdUxBU+E1WPhAP01zyA9d6QzWNv9Ie+4yHTnCUgZoqE
pt42uh07oDP3LeaQ5LE0f5ChqGJbd5bdMIv8x4w1YMOY61gp78Mb1GmkXO+BosaT4DJuS+ORu2K4
lZXsjrXXMqZoTHqsyT4RirAevKTZY9PG82InOyXGu74Jtgtu8noKWJtdiZbEOW4EoYoh1OvmkDHv
C4HrqNjQK+deuHYeV0my7IKpWyK3GF4n9LW36OV1Uhb8t8DmVGnaIi4TPDZFmVxK6vF9B2YV8VFq
bqx6eJ7qYmeJ4gzZ8rvzfW+rtw6dKr9XjGVkPTZD/2YZjbivB+9pRIm2ccgS33HCjHFjY1etmBcQ
gKPtpd0PB1p01Pteu0SJLdKwslN31xaA5KG8LVtZm/eByD3OUs34Qfv2g+UlEq2pNg9dZQ1XT2ZU
YugkqsdBGFyobV12fJ9SLCWW0udN3jtOCFu3DzWu541K9YPh8h9tpucns05vS4yDVpCS/SJqhn9E
DUUFGvxLV9VJ5FjIRRPrBoCovveFRLPTM+IJUAAdmRPM0arq7CvXy0aiwR+dz9TKgxB/5WNnzp+j
hQChrlGXlA3soRSoyCbvZvzRBVMMMQryS0mv6RoyvwcAeqbbH9M+oN104ey3pIMjsuhjvTTzqCCJ
Ryxzv3fbdtmkjv5ucPHc2rV/QfXCT7REYPH6ECfxaWqaV0mC215z9XznOiI/GwCpSP3ZTpwoN2bi
Ovr1OWn21sxTntVJEC+jf0/hoW9dGSAls2RYw/6M+KaT9g6TXbU0mJIvKHmP8ldGUfbTX7IvK0cu
q8qF9JsU9hpHFOs+3V/YfVjk1vPlpJ7K4142IPeD8cGBoOauckDZ6owPNR7EIK/eLJM0wNWs67DO
/Iwf7axrHWACNxaW5v7yobrbeRKX3UrcE+VErmgwVuD32BAR19HziFhzbcSUZvoRBIRFeeQJkmB1
7lT25XEpbqTF+wYp3Xgzat54NaQh1vhwNZS6b+fiZI7Dzu4qgR8dLvs44yu5LkizuYpSr2me7LLO
4tmeT0M6+Fwcy7RbF+uzL91jnYxnI/nwFM+VNec/q7rNQ+36BBIepPljtzVER43uOM14cqTrRcK3
ytOaufez4uMKYEYlQ0bpVNdxMoI3zTxiKsaySGk5m62Z7HK3fsrd4GCUFfkBFX0fWQEwAudxoac3
g8V6djPr19X2fs4WGPM9xqedliGklbLVzv7woffqTbOhhaWFFTmi/wZ3rXbdMILZoBfcYiQhE2vq
gmxjT80P7tmCir4MJ8sS+7IhR3j1uigb5yYS/U9hm1vDnW8YQuPKrL7kML+ZBVIf0jK5fOvM2hdg
ui/5lK1nozedpzXlcNdsfNCl/arJ4rM1lbUP1EXWq9z3XfpVtuQcsyWbz9MyzJEs5mrH/JuyBfaE
p85Grp8myWUyDwtGb9GTcePe1LV7yeSyDTIiE5Back0D596hwdXfcfTDlDDBQXfJsLeWOpy1n0O7
HXj++/kO9xZuPhGb5a9lfZH6u2rNKOduXMuqiWqr/Lk4zc7vKgrIsSnu3HWAqlPqAG3GWjHCyl4H
hAuHlBQOnsezx2n+pGv2usFxVn1n0nQjrDv60TPFes84kxALbWw3GZYSRvhac6QcTc4T36xcax5B
dNwQlTLFyuzzS+WlXdgNyPATKnQnOyE75+wngZG4ao00HyN5M+16T+zsgPhQy06ohqoLb/+806Sz
x3/ND9pmDcK8mZOqc+Wb1N6cQO3MK+6q8tyNbtUqJJ6giBbbEI92zTBtgqWbGuuh5JsYU5J8uaQ8
JGV60oUZSqm+m6S9gUmV7GiPvgP2MGRUE+tQ6SetTeOKiGmiplCqYlDE30EStIk9y2gjGzz7EYAZ
sd95Ze1QB8ckRBinbHbktgXp+bpQKG16f4JEMNXoJLIBVMqqrxeozv5+hnGwo52qKLS74d5UhXbI
2Rj0G7tqmN66I1e3b/8cnCpcmK4Y8/yFDzHdeZ09v5d82WlAinCdHheysN2ch7DdjFUsiecmWWeL
UTvEeLDJUS2WpKaQZ+dJVx7TKVsuK5uiXUdSqEIiPOYe4lQmKozFTepfnnd5Jz1rtwTFo5DFSnB6
Wn9AOjwVicbsa3qQOKcjK5m4lcXw3FA1wYEKNkL0isgkzzvOirUFyUCM+3Pva67QXbqUEos+aDFR
u85JuNxUDMHEyV6abToh+HXRcNIu8kUIeps484pltKUQmW90b3V1bsamtUPhNJND+Ia5gNOB+mBc
x39kZK6ElZS6WpmbTBwqiuncJkmHCwPSX23XCAD7PQevQeW3XQdjuB2V7hLupxFmYXNNWnRc+8Uf
RUSx9uRJzdqTtdbvNc3I001nUPcgyZmiOZvGjSva4DL0SmIsQtSwKxon42QtkirscSY+ezP39CSD
IETA1hyUV7h1uGJOzqIaufQlMVoOJu6gdEuWnR8XC63zVU4U8XLBXcHs/YdGygvVHUSaUCfVAm42
+X+btdU/7VaecX1Gid/khwAx76vp4CdQAce8mnu5wwJOxDcIfpIaeYnFULiKm+QnH26/Rao5FRsP
aMWmLgv9VasG4iKpbTBtJlX2s+2znG6SiZgvJeFDvJFfDn71c1Z5+qcggyN2m3F6a715fkG9QD5V
a7W7seyqY+Yy3O/zEF0ws6537JzGhZGQExeCQlNyEN4mASaZdUzOCDOb+4zu5ofSB4LVSXWZIycg
yA4eVPYyFi15HmWh1pumr8tLNYINN+ahDwvDyS9XMfWb9NbgOGl1gjdwGqhqqzGyhsS8kCYronpt
PtNe3Nk5+wNcF9AjnF47ZENBimgj5M4I2CfwgentI2Vfd5J57bwT4VArSnoUMTPpVUdZ2wZzpsS+
XTrZpswiJ/0YtKt9ckpjfSTUOD+7FekOWd2MC1etmd56FfVw1aZuPFY+Caue8F8nexbfyoERXid+
ix3HXbYThLadWgsCFSzJtTitUZ3WxoNd+nBSzW54a0xnOaO7ak9tvibf5OUwg8s3DaAQ5ojC5qmu
m+/JY5Bt556F6H94Rpimc9yQiP4tyT7daBhgYkal1qmdX4qB2CFvHhM6I6KYzVqX9wME58hfZ3Zy
TV7FM7lpoTsE4jSQBMoVRnFRDtP1y9MvZVghzhxIn2ip8XozuctBdex107BPRio9nNZOQ4XgVV8d
b8BxbVi9MmLAzOaplgAzxpcPgg5/+39svsi4CZneroXyNoDwm1OyDg5zTYwKVpr6UaWlGUeMLX5H
bfxHcoz/cTBxC3XEfw8TP//8gcnjr9mA17/xu9LCcn9Dx/V3dYXl/C13hbBmBIRX4cV/ySss+zfU
MOiFbHL3wLBcDS9/kMMt1BqkbF8h+5DqXIxd/5G8wrmKsf5LrIU8g34qQPthuThhCPvhh/2zWEuM
ym9T/HLcdfSv24KAre8qsFQW1rRFFyg16YZta/lO97jEmreAmwT9on0Qruv6W0bR7bdkfDExzauq
53yckh8lzig7EsDS7xL2B3bYNGT7UrbUzUda6kzjKpDRzDu18oyss2x2qeCcwHdiyHWzIFqn6hfK
b/g3r6d56hpTF+lBMv2q+sB5bvCiPBWqKZ/Y4OAoaVbNeyStGG11q+zuDLVneqqXMb/RlFxGhhx5
eqZ7Gd3dNfyabSgBxJGhzeA/mAqIt5E8uISRJV7VyHVkepMNFKah5w7us1Qsh6Krq2uO10523clQ
c7IN7JnxWSaxUGx8R3Y0yctUvqd5911BwCkiwlK2fIam2PbapFcYMbAxhEgQiGow00n/IKrVunju
3L5amXFTsUQlzI+gxIYBT7nsyOzy2FHKMd2ZGd9Ziv7eJHPOJDZDx1RsoCBfFDbDWdePXaUaa0cq
YPbhVCgwkC2oJWAeQ1TphvaZJaqVQfcKjRTZW8Sf9p+NjTMlTLFd4bo1ULurwsekRh17a+lawdpV
LlTJVRvgGLVHOCURbYCexCyenQdSHJcP30/qgEmAyXw6ydZiZADTTNuauyijN5XpHfeOW6KH93B0
5GU36VHvWdn7TGgd6WSYR7JNMjNrCHGFI9tpPS57aUjzq2pVGev4sHoqIKP8VSMH/86zquiPqxjA
Y5SN5v7k/epregepJ9Qr2TiGxAgfyL9hYdwFsv4hloEoPVcv1m5rzwFtaEfzWO9EbmdFVLhBmYVp
UYr7fFiJmR6T3HJIK/GTJwwO/S/uVLsJbeVdx25OOTwxIq8fK4+cZAZyrF7YJHT9kZxeBnvL5Nhx
ynpC7P92hvxHB+X/Y+rV/zDdGgKxf3Wc3iNkE3/JZLj+/78fpo75G6cj3Lo/xZ/+Lltz9N+gJHFK
XpmQWAavirI/dGsmujVEhxy2pGAFeKP55/44WE37N/BAIFKQmIFZgDzxnxys/yBas4CeX1+Zsx2E
Lq/D2f7nY9Wza5JXaBCjQXT2xfDq4pjr5v2f3ow/xHJ/zmT4pxe5ggH5ejLvI3zK+psQ9k/6Sdly
DqNTFxHbc+eImsXZ9/2SHP71q/xVpQkjlFdxdYyfus1LIKv9669SUPu2fMVFNPaJfuKaeMoc+phc
afiZdc34/WH/bxV/f5X0//FyOGh463wbsfc/vBx8kUQyghBRgsghSpYyCGddVQw/nImqc8mPTinZ
3Uurif/1L3q96v50Ff7+i/pX1AopGpAW/0H23Y6JvtA888oEOp+LPiVQuRRE+Y2WYiqnWmaz1h6g
6nIAYPDvINl/FZ3//ntjmL4qLbFrwxP869usFqNM6opXD8gE20wM/SPV6UOY+WP6b0zh//xSBlNr
Tt7rc359hv76UjnTtkoNPkE5XFJhq6eAAoNBhIjsl+hfv6foN//pXfWINzCwB2Bugb/1D+9q3TYJ
rjuUBdA9QFn0rayPuemljzmsseYKbBQfEJ4mgsN766o/8Sd5qBxZf1R9QisFRJn9blU4l35RyQsF
TdYytizzX37Fto4tjPc29yWzgG7WdwmhTIXpM6QVMA3hARKByFhkGEChVumrrRL1oRlZ/pSg0LZC
p1wlCvFkHPXIrAYk2AP5wM6WpJOp3fmpYBtmXLsu3wFd5K5M5Wo8YA0Cjt4WDF219QUio/GFWEra
W8XgceBPTTRGKjODX3ObB1ro9sNCQUAJTyYmCbEnrzBwL6jAvyDGTD8TKYKXcTCTX16b8qjLqqOd
kF1vHKZicIxoHCtYIWh9qsg3GjffCLk+51w6T2AX7WeCZQkpa7BE2eHomVdHGnqn9wJj25e5IOqJ
amcqjH1r1cVN7k7aghrCM66kz6yi73e1VEaOrzKHf8SZ2VPOdArNOgxjhI/eY3bCmIrdBruez8Fb
pR4lGO/7jTO52kkGfi1QpI3LV+c26U8dJOZFlQXaDl302ZvuFPmTPuWDt7GE4z6tozVJJnFe9e0j
Z2A0iOnjMhVaf2MWbMBGT0+RdSCKCNc1y27FGOD57kwbU6amQewQwic8kEgDxSTRXbHvatY47dQi
qRWX1oBVo8QSSQdlS19X7o1hDcO8qYMi+A5YLN3nup53sW5mRcXgU/QXBPjXmNdqbbD7Mmh6SSjo
ii2/UxJsp4JkLaQ0xAd1Hd5V9v2zcyqtUSQ7Y1FCD1Hnz7fmoDx2SIZdb/U8Ndd95qKWSpPeizQC
Ccv9OM3r91IXzGnmZYWrKg0idTbL5M7QK0X7UmEQ+hxI93rVdLG2hLatDjpZMqQZTxqd++Y7zIg3
SrS4kgtPma9eV7BsRNZWoxsY3YPqhB+nWY7AyR8t9Igddvx2Vb/GcShQ1BiDDbGx0e9NaQzNv3MY
/kMrwfl5hSiRRe5Qffpoxv96rHRybS32xVBkelY9A+aPxY+n4LlhzQOoF6MrICWHt0O6GwYRXf81
WaehQjoW4EA8z/XtVPQRRTHVF4uaytR28/CHL+3/11L/m5r/T2fzP3kAXn8O4//afDbln+upv/2d
P5pT5zeHW8jn4qM6+nMIPd2oT7YV+n8Q6Z79N4PA37NDzd9IduEOoZG08MI5fOZ/b1SN3yz+XxxN
JP95sHf+o0bV9f/h6WK5atm0p1jtYDdf3Yt/fbqAplpICn0VGkF5VImNstuVdx2Q4Uh2Zbp3e9TL
avKMjcNO9cQk5Y42s92RTuvR3NqeYOuKPtzX3TMluh0jKUQNQOj5Xeva837OC2TB9mzasWPPkTXq
y0npUt/lNavDgctoM4xzvjWHnu1vWbZbiAtVCLTI2zhEJovlOvcye7hLVoZLYFq9F42zcaupXNuN
yi1+JRxOtyY6zNdSW4w7bNTaPae1uJNTzkDfneqzo8aSCMJmUVbISjB7Neps+LguSdQNZ2MhYu7t
SwIGznPHYxGon73FX8ik95DqjPGxjH9bqKoYH6t6Y00s0WzxYeZvJnkOSFrP1G4H5MWxswwHOzuU
n4lhXhxtvnNawtXd/qNZ+x+CXSQx7Vsovqcp6c5MGZmLdXde6t7RQd4BToT3YK37KTGe5iXFct/F
brKdvLvGLx4z0T02ngDJ3Xg3oKW3KZFT/WJsB4E+t5rvJv+tyL3I4k4Voor9OTi7w3xWE9L5Bm0g
reAHuhiJ7KK+x8j/GCzAgjyn+EDs9+CM9avLaiQrvRMlwTvMn9dpqA6JMcZLOzw7ytwyBNsBs7hf
UrHz3CQjJZYtvde+Q/CYZouHREtuKem4CeGYTvq7VZ3T/icHc9T2xbns2wdsz7jE6vTkgXOdETiG
fmqewNDwk+T+JTPqXz1TlQ07LVcLbjoh9gjBYJTxisg3Vm8p9qlfHFbc01xV0VgQMs5xbtxiR90i
y/ysy+a78VakufeaWdwWGQjV9VROZZgae8e8IwE30sRuXd9Vc/Cz+QXDh7MZKfjRLTzWOiLb1tyX
1i1bA6wetoiRP8SDpjdMO/EnVNpOaOtuSNtnJ4EGGtt29SAMrOpyjqVZxNDN0NDd5Vp60AI7Fmax
ZdF1QxbqDXOhG7Pxd337sg6vSSMPthAfK9qXrnb2dlduGSxeFrUevdr+yEV6lyVljIPudtEM8EYt
r9S7Iuq56IhQPWjlx6CMI7yzvcMi0tOXEFtsTcZ0xng97k3zAtY6vfFng8ueMYb5yRN0otffGUp/
L03KmQcj43Pq902SsARXE7jQCnXo9NgoaD6sllJk0fpsHbzmrdGYljSucwLtt/W78XwVHhVe95xj
yhnQ+c4eEDknRMu6E8ZDINUrO4OdPV0QF0nnZLoIDCdMCsEyn2VWsit58bXiqKfVzirR8LHd9xor
BgK8HQY2xFW1bpwmuV+YpHjXL1/mB08GIhL5YPc/68VG1LETNUZ/At/m/8vemfW2rmRZ+q8k6qW7
gWaCo0g20C8cNQ+e7RfBI0lxHkRS+vX9hW9W1knlrSNUZmUXEnWuru1ji5JIRsSOPay1dte7BoL4
gzWbNDXCSO0SdZkA9ueqnNC/PJ0KMv4ggKNJ7Na4O01p+oJLPNFyWCjNU2YaUyix92Yh+W1VLaU0
R8NUsnd9ZSykya6Pam6DGpY2eKwBGNs5LPLGB1szbY3WN+KXk25s265tvYhNdhjlh33dr4EPP1qy
/q5Yhwg5ucFHBg6IQ4fw9wrsbMI1R2HXVgMAmamOrkca6L300ILcP6qoGkSH0XIa3UbyS95qdkNn
iWMGSiop3CbpKHICwR+Vt5N1CsfJ2YtsMzg3Yc30bSgEmcD+VZmSZNPsvxAacW2ZmjuaGwtyULOj
djChl+wXVVF8VLKG/gn9AFyLwiQZKJIwfTCJh9tJRoEos5Teh5SVgOfO7EerqFosf/UCtL9Zkvqp
Vk2X1W5rygsSBRtNOi/rE+wlHXHtxUnqrc2RGolDE4Y41JMDddd+s6fX8MQW5V8UqBcEFjuDJiSk
4BUmhznNealTIZPgdIr6DA/jFtzU67Hs122WxZTS4Ld0XSFPKVn0y66CMzQ56cAP2XluDMSVtsNJ
U9aq/LQ/+AZqiB5qdsDtoeEk93EEgLVq6eYOploJrcQMWns12MlrljVg5ar8PId4C5K/ne7N067L
24qCVnkvUf8W+PMszbtFEUqpZWwORYo6A8hUM6LxYNuAdFP3w8LOZHtqE0TZZV36dZQ8YvPRuz7d
qnt4NBOQPpRA1IP1VMc9WHZa5MWNed+gE+4NDFZqUjo71sdlXmwp4qBujsahSxeL3m3zcd6r5cfQ
9+/no3ZH1wg6EQ+1u4/SKU27NqBgQVkp8lM1qfavVWPiiNMxGK2UOhgRlvdY5vCeAECUmXp2Y5B8
XmaD5O0KFshwbB6bo1a7ck7/qEGBryEfHuXJ2M0k7QAxQhlXh/OrqcZPw4mjVGdsDmFOBxcrh+1S
HKQPEDE+xQ+K5mf61NaDl0baKTh1cAEUI1sXNLRX7BoYAjXfvj8/yUftSzpRMTsroH07OvOyIcIC
AH1DSXTUl/SQWNJG+g503ks67Hd2Fa+BWT8N+vA62OqWFESg6d1HPM5q9SYqSY3GtrTs2JSQqNaL
8CDLkqcZvTwfYvRdkKFIAJoTe8bVJF+SoFWcg0BeS+OgYb6zWy2j7Yk2UPnrs3bd9KCddYptATnj
swu+w3ZVYGhBmSnHVUdawR+h6RS1rnm9nu2X+SEWQj5mtIRjuUom7N+9FVVPyCKywet1/6lLnRlY
KAx547GZENAbFpW4pJubXfxRTAZysOl5OQE/SKiciAp93s+IKNNl3E5S2ief5DDRlS4A9oTMvUCE
n0ATRseGElhTOUeFu2yZeEtn+vhNrNFFvLQNh0kRZhqkE/n4VI3PdaIvI6OS3NzebzUTxiKtLue4
FwZ2yrqTOnvTZs1sxIxo8jBt2s4pRYMU+M7rKH2zSxvxmDg6+lT11tZQ3xKmpM4glaCiU2mXFnvq
XlV+BwJrfkJEx4r3jdvXPXo9Gji9MV6eC4SsM6mDvHRoqjkVA2tRdAeSBZ2kUda02hGq1phtrUZY
T/A8GrBWG0accip2eXLmrmnzSjZ2VnSyZkNMO1UJLICWTFv5IN2cLc2+h1p7gghnVweEakYiZuqD
e3/MGPGh7vKQyLYNYR8+FpVpgt2Xvv43uoqaIvXa6CaaeSshInqS89GxpM5wagkAM2JIaaRnzkin
CrVR0ZPKPbVXP444mqjrQ+D4U07tV7j1L4A9fxZurcs/5K/F/2j/kL0WHz+GXN+v+3PIhdQLncYJ
bFQSZEIj8bcUNiGXjX4auhpkXKn/GTzzryGX8kckkS1BmYcU/Z2n/iHkIvi2iJ1MojiD3rn/kRQ2
2gR/mboj5CKQJ/UL95vMnXXZGDLrB+hbRkrfUOU4OyTLutFoA1C+lZV6RsUoC4o9zqNGjWxvATvK
5qSGVrSDyGBaKholsbMsP5sVuS4kuZxYGz+jM4CWPFrqOIBs/6VFCoWUUqe+SHuFIlBCbb/XgQcf
+u4VvpaLdBJY0swhF7VEcQ6ZMMuEY1K/EqYhuHK4tQ+ATcOm8iCX0t50b/kTUppzu4KCExrWvLa2
G2rs7OQrlT5z8RItrWNY634Obzfy92g+Kc5wdKQO3UgHMLl/OvhZMZMlVokvwx09bu10Bz8pKW/2
h0VCrrREKtZLqfulpgOdJ103dmDrs+w2u6Wm5GWbffRV32vyDT4T9BAQVjJMA8PJzsssyALjUQJB
jgf7ghdU3QL+BP9zJykgTNw6ctvkM1Zuilvg0nd1ti6lBxXokGGdqai54IM1SvU0XKpW9YEEmxWe
aRgujeE+AlqI8l2cn71ZNi4bG2DncQd3N0bv9mguBsXJisxtiWqUsPVozYqYm3t8Or1LL9LL6V3+
/il//xTf49fu67fv8av63n2p7//66L8Or0ZohPp7/6W/GyEc5wFgsjM5rfs2EGDgsE6h7x2gUoKs
JYmlHTVHm2cVSd31oQ3kwWY/e8ZDh70I0EN9yl4BXva4isDdvfhmlGdp58dqiFxIOYvP/pgj1xkC
ex32mzR3FSMYYq/PiBQ3KAOM5w0mVlN3vJephHw/JvBKN1YzNRGqPgNrcnKVb4URxJI/Dt4zesPs
9g2c9pN7nkPiFj/TW/RQG4jQjv3Su/rGaXyOs15L3S9Aer6EOQ0Rq3fV2hDDOPHJR/4xgo1Mc7gx
0DLvtOU6470LgybtPAjtg6Pfnbbx2x6nqt3mycIs5qM6BWIBSmQaHyF1tux02U0kvUftJp8s1Vl2
DKKQl5fxwzjejNqLUcy3Ezk4SE9MVUjssItNCrkdKny9Kwvl5FMZjFLkRTEADqHX0c9S+v2WbkI/
TcJVbdzGx6nWU09le/Vqiboyzd6MwIQ/vhpjGURp6gDwhqVIT59VtczIUQb6vOyW1u7FQE/OVjwd
FCTJ2Hkc+1HJ+nZP6l0rbVuSkflZcsBsHeQtpMPhK75L1isv8Kxsbn0F9eiVpENeV3C9E+RgKOgU
OqndIIl35Cfh2bRr2Y8plZ19W1s24P7upE0f+7yjevINOEAnf0RPrQPmri7T/GufPFpIL6YnX5eW
cHi7Vzrk+K0GY0kmIgNDhUY+hAjkN5XYoTkUsQec7LM0teMFdDdXSd4AzntjSxerZdotC/JCFVgE
fJA9IiScm9351VZ+pUcauDP1gVCgvsnrr9SCoYyGHGoCJvi2m/OkI2F89OSzU1kYmA1xyKGVp8VH
gqccu+Tje7dIJKfsbBc/mN+tj00QZZwaI4rK4QwmlebksquYLyk18dj8tAfpsTsEmTHNqtlJW9Bw
xswqx4ruYuWRlhpcaVjIQVo8FPKDTEPCfoEjAysKXx6JbhqbqOf5kC00QJIybe8mwAGCY7aVT3cH
1dWroAcNsTIfB+yh4pS7fGfLDv+fdCg04h/F5rhqV99/5m+/PSNjXnUHW3UWBu1Y/ul/o3Xbz3KV
gEYaZhjG8+L8eBpQ23TSEU1Pwl2r83BBtrWOboarnN6Y9lqC0/pG5hdowhr+PzOJlDf6DF4C6Far
QfwCmMCVcjL5DRkA2mbemI0EBH8WVRIJLaQri1kL3ADVWEplxICn+R45oWrWGPe5vx8ApXug4qAx
H8HB7SdPrYxdhXBe3XBXC8UtAA3WwKcFVOKNaiKf7Nloitoq8WSJ+r0dlmAfjg7ABrt6yiDKZl4R
pL0JbD127NfJ8vB2pJxF2xq9XsXlehI9lGyPe3KKxRRBBNOkE3VwXlekmHSXmsSoPhWN7nXn3I16
CVDg6CdIGeQyG4kKSDlVt51p8fsBxfvXRrH9Ym6waJPuUTdGdGdt3+6MQDVJA5b7IBuqrwhYanXA
xILqPIA8tTviFvV+r6RvbOzPh0yn6QwMId1K3ARienOUtzkon/1xghzByTmfd3KpeVbUu5GtCbgI
jXyUWVsIiG21yMB7CtVTgMdeXjb+MCCFAu6b9OUQIooG9UCOA/pWSRqMTuTqUQmKMBSnZJcYhe5L
lu3D37DdxpZA1wHHU+1NPt4qxClUEvxURW6pqD28D/j9FVUfSGqBlIZHaXwhbFynB2WJrCJQvvGB
Qs6HWuD665u4eP12zf5DXuo/GxKN3lQi2/7vY9HCEtfzD7fHt4+k7ZrkvfvRC/3Tq//sh1rAF9HM
EgX+P/ugxh9p/6Chp06bCPL7P/qg2h81DcwBUmU26X/azf1b2l/94wTVKJxaWWDdLqR+fib9A97t
r/xPrBkZJ4PvEwS1L5V/qpqCO5JAbr23oQLnExTE7EODqTnOegvAr2otz6bySEJ42+ifRUdQdyrN
FXVvnV537cLIISOXVAnP+UaSJnPQYWvFMBfWkD4kxOOgx+97GiSxDZrz7AhKvmkRBOhZwurbSY7g
68o3Ja0mHQmcrKvnxkce40r0pNw1BXFvkdhu8wHmBCmW8nB4MxEa/6z6voVBgfbO/VjYx9Aw6mJt
SGgW9RYqmpRitdkIQ8aRUQ946NLaQHYlG1/k0171RiEQKCmStaNU/Ja2r1Fa0We2OeBZVJP3SkaK
Nz5QFD41QvLQHlAKNMx4Q/eQeKof2sypqJXibHYRyUWNAiGsoMnNSPeuSDZKmCt04sF7UDwJxMe6
OxwNUgJoQgKjMpF8jen6BrnIIqlWmI91jhk8UcZwDzpbWW5lyDsYoPY1udo2kTnTDrD/94c6Dc1j
c1upmD06LcTvRrb3m5JjWhMJi7yNdnZezbqapGeOWU2a3qU7aGj3uZ+Vp9nQQ3iU4/nJSKZmuoCy
urAOJL21xm1y0ovdrKTYv5eLQCKitozzOoEOWZ1wtg77+OEU9RxQrmOd7cZuOmKQqn0zIjMo1OOW
oX8eq7M/VJGrWE9VmQZnu3YSvZidyZfjC4EfNHPblVAMmKBwa3NNOonrgz1ZKrHUwx8/bguIic/V
YcIdhjtILlPZR9V7q53hidL21VdgEMwUtUgftE7tvKzYr/MqnTXnrAnGQn4ZgdfcI5d420YnGebB
4bCp05UmlXP4lp96v2jjQ8BiC8yDlEIwh9nVRQaovNRkAr83aZtt8W2MaXtM5ofeACbIKeZ1j9Yj
rY5A6Z+CVEnRKVeKD+YBnUtMdOA5Lboyy/tqkWfZBh3OfGWqhD1tbSzHRgUtp590F8Hxs2vW1OiB
m2z0M2jMCM4ZDvzwBGvVdP8bGFyQK/++tXXL97L9w/9cfH5mSRH9rz/MWhH4t39hc3mD3wyuPfkj
YqU0hsPiYmNVYdl+C/x5xlImxP7I+dOvQVjjP8X9kqL80SJLYNuW6HdAZuDPNpeCyh8p2fICmRZY
gCnN/1DgP/lLIBRoZBNOgI5IITaXFMSldusZ0mM2IrkaTihjGP3iEE2TZmGpmzyf4ZRPcqC8txkM
z0pHx5i53E0n2mJy7p0TkjZ1PMdlg/aJzglBWkU68jwFC69N5o0VQBjEOFs4/ZVXt8xu5M5CaT9t
EOQxXaNe5rQJVCwvnrAO5k0x04blfkKODKeFxjjepAvzcVGdZ0kZ7PtpcrrLSbi2KwQcHtq7/GN8
Nb7GVxLd+vqU75LD80mf5fsrEpP6X2Li/voOXUAd6GYbNbRyU0OKS+3L6dN8LF/qF3XiGo/yJ/6h
+aZUnvlWvpQvx08a35AsOL8BrIlvcf72wfH0Se/MUnWwaSXQm3KKXNURWlSqOWRtv/sbIcQTnEoQ
aKESTY3jcyZ9nVIFYi7aVQdKBVeAWpd6tpeDbl1IuRJhtBrdadVwMJ+qZmdlU1rGGBL09y2Yl/X5
S9pZT+T2784P6TN9CgjVn6mJwjUqzmBvSb1DcnaqG7LAJ9EW2kXYTuOFPyyq34E8Xj3NC5/gv+g0
r00QIZ34I/7zn2CCXLMKlgBo/IA2/e9nFX7HKECjAAH1G+ZFu0Cu5vQUyCf5REMHokaPP1My90CF
Od2TdYcK7f98JVz7tEtc5d/3aapYV/8Gjv22eLSno++8MYGER0Twl6Pf0Mgp0nvkPI7uJDy5g49o
BblOFr1r+5h498wD0SUvCkhEecYV86RMrpyAeWGf8iw9V9Rc9VAPB1/26ft8PrpgMHHHSBsaT7C+
lmQNOt3t76zX8QOIgHqv1tTiHL6DVyG3kc6rW9IZJFkjVN8sR3tL5hCpNMgg/PU+/4x2neLSyjEq
3fReWpOB6BbJvYwejEmDDSf97KcZudzvX3So0kAaCVpJ40AGp5yKnLDT7H3gAeQmoI5O7qJl9xXT
FO1eWh1uYHW20Lnn0TZ6Pr9W0JGhxqwHr7+JdJSq3CW6/MvmYUJQnzlLAEuTJ+Wh/ejDdHN6HBaR
l9/UJAud5Ibug7j4suHcIaZWIuqHNgoJPac+IHUZnJ8PMwXFEHinXzHPflXvxXv13gB0QRgnQobG
maw/5LXGtttDTOSEQRHeI2xD0T9LQ4gYjeGNlPSR0HihobaHwNFQOKAVj7dduK+8JHPjhUx/1t/8
wvfx/0Sf5e+Y9+vDfGHffw3zP+MwX7Mmlz2W/rOtibDEf2XMDDT9QKtCBtGEbf1hK6v7UbHiU6aH
lRp9Dqq+RQUDsIHZnqd2o6mI9EMl+7m5vvaRF5vDf8ZHKr9rMpFnmBgUHcFuXmwRqaGmta0VKED5
oK281r17RAdi7R6vXNvVD7rYHP7mD/ruWng5cFB+CEp0ohNCk78cuEQtYxU4tB72ewh7mkWBpTAP
Qmv1MFWTcQzaaoympt1OXK3Yk0s8JygNTqi9NYh8ojIn1Z6Knilp9biaxxIat3qSgdo4x3UwOWF5
m3Vd9ZVLaocNbk+bJgSYwIRmgZx22ZX79s1l+dnlXAxQ0aaTpEkOeigkj914oNDvnomaSHYhaWK5
KONGECcSj82sdyhJyk9CU7besnGQpdHJg4+r4pVEuumR5rq26f7uMv3xdl+MawQfxT7knB8C+tUM
PE4122dUEV0kCTbW02RqTdWnitjA2gxv/WoMm1Wy+fm6uTbkxsW+/08+5MbF/vb/e8jFjPvJjPzu
XPuDZSzhz8uqhJtXvwJ2ilKnem2PTry61rjl2tS6pDv9I6bWtWslif3jLvA3X+t3757Lm4oWPnRE
TRb/XVittoe2eh5SPXx6kt3NBq1C5/n5/vb2Slbisq2wCOFFq/U/f86FOYmsYtLb4nNO8+immwEc
deT5Poym3eyN0thMx21HIc/tZy11rVAKNXfvUFh0hmW1LpzX17nnS6E/p1eNQ4lsXTmPukPR3FmT
tHbsq079NwvyZzfm0r40o0VXR+xLCSTqBvuHEtlxZweol8Z+ClfMlcmfUkB1i101rzdwbWSgI7UD
7nV2xc6IiPwn56Jc2JnoH3gu1ybM9377wyr8WyfM7+7bP0yYSwKpAaoU+T0mTE/jeGcyb18E7qUM
KRtWGTCJK979tfFWLlII0HuQ5G4Yb2rC7zlKYJvsTgiVqJ4We3Hisd9VGn6Yc5hqyJ9od8g09me3
9iBfZIRL7ZUTurZivgfihxv9X75iro7YBQvm7x2x7xnws1Vx4Sm3KLf1acIMKXK3DAEope5+quue
8oXGGy3JIS/83bPkwlz+w2fJ1ZtwYVf/M27C7yUQKbpSXSXnL7pCXZhG7YCuzdCi3up5L3S9qoIh
XL3Q98t7Cg6e8xn5DoAZz9o8u7vW15zp7e1ac8HTetPFyX2aetP7gzP9uYnULHHn/2o2/NtJ6Rc2
Mjt2VlueOSk5NJ3GY6NxJzsDqFB8NwkRj+qhKfFbOy8X7ZyF/DRZIT61K7+6d46krDk9sfS7QHMe
pOCjnmrPhkdDkimIqSmqU751j0S5s9v7u4fMVbYT/zQnXzKdSa7kWt5kRiLNHaeWl4QA+ly+/M4J
t5EDoWIRB5/wPv2z23qV/4milQb2aktqSvLxncGo7D192zmfkhvOKFb6qKN7E8f1n5E+5e1T1/qw
vE9otI7vNs689fZB/MZW/RaFbZDwrhNgc4n7vjVWTr7cWp7pG/7MZoeCyst5gId2/DZAZXKGuih/
1jmiDehLGO6XxWPCR04848Zci3SZEsqzx8NXNz8Gj707zrme99R9n3jL58F7XFvOI+kt93F7k7uh
zscVTjkbvILNOHzkqWUL2nw+9y2Hw8HVidybHJSzwpmvb3e73KF0GKDP5S9aXzye6GLgLD7GTeo0
wdFtvNbvvMXR/XhQMf10/mBzP7gfBq/LeRVs3iXg7+BpcXRW2QzKkccG4Q3u02pxmMHp8ckObeLl
oliKNwNqGcSzYd4/1V8ntCdLZ3BP88PyMDuC13Op/DjH+cGFzblVSR8elqe5thEfK84QdSy+HlIH
gCAf/7F+NsL9xnJep19H5+FB3qFTieCJ49RLlF25x5XfevKT/wyFwUcm0i9nz6139AYPzFNgrrjN
kjs6s8gJT87JmRbudOD6rqwE4Rr+bCFcePFQXeOJIlYnfUB8tAJmXMAqmJVh4mxWCOMFxXLwvS2S
io4yf25nvjLnFINT4LveFa/vmqXQhWPzwx72/8VSXLs/Fxt909V1N6J8wf0Rk2q/MjeDDwCQ/tDu
i+KdPdvJ3fnraen6WsgaKBw5iLbL+fx2d+X2XDdaF27+L6P1y2j99zRaF77jP3JRXrMPF27lP9J+
qgJT8VfGnLLWBBIG7tbksm4n6d3+HJcYK7GZNZ4civ0RKYegD47+0T8HaPH7+cMYAIkO0fTjudO8
Zpfsvo8TFSnxHPjxoHwtZkqgBNb87Kmu4gHX9FFS81Ofhhgejeum5k0/7adogng4NB5wIy/BozZ2
VHxUkORNUDwATHYnzvLo+b0PZMx/jTzbs3yxk07Cw2zwpdsTu2jvKQFAV7dyc486DTE7HkOGV4M1
XR+c2Ll/1dzXir+LEB+nIfwEKLst2R1v0nB7AxQVx6h3bkp3qdKKcmmv63ctPLtLdtrCWW6Xj88T
kgKxM81wH+i9ajvn712bbfpj8WDgK5DPMB08wBONUndH50Pcmy9xQrdfbN88P/C8cCo+Pj6ohs7d
g58GUZCFOc4riOLgGFR0Vu2nsdfeo/0QTAKQ0aFwCiyXxkbhz/dtxvPKWF+48ok1xkXUlGT+GT20
q92ja/ElRp5+Ub4YyUXviQqnGEZ9PvjVDBhaWM1GD2hyIFN6VEmiVHjhiQ+WOIh8ILD8JrrEAoL1
aIXhap4ZxAy/+FsdxgEi4O4hSPzWzXieowOw+f55mocpz47TdEXMW9mevKEpHbzV4IwLmgb18vSE
Ki//6xslBH8btDOAwh6e/t5XHTUYfcOFNuZU+GBcDA+Fs0Jal8uY8IWIxszwTDxumuC4+aL2tc0k
VAKZRFA2Q6nZozUWHrjBtLcYGQREXcTZXbcAT+PHU6e+k2fntbYrl/VMXXahC/bfK1wSwA5wukCZ
F9PEcXDP/TosgtwPhlm37tZyIHvFnHda7TwUF9x4nvOqcmExhYXr2Xmym+FI4hi6yUPP75lfeiPv
2FNN7pzEpauC1/kdt2JB3gkHFCazD7eHL5MLwmkXi4fEwNRc2sskmNouPIq70+YYOMksmrmxcwjj
a9Pnqqm4iMp+mYp/WlOhyMIUXPr4P2wLl8EuWtdSmliYij5oMRStPwl7DP4Y7HfjnzaGPWtJxUaI
Z4ynfSjsg+LJ/okVuA8RBgIlUXiHgCY47ntPwMqk9RGYdsunlnDg6J393EuYzyaLMHOzcO4Vq241
zCZPI/NZd/bkYc/z0wbYgceqiPwi0PCeiS9YvSeX4j9vqW9kZ60+xTedm83RLAvpijBXAy0EfTWL
1+WMor5rfa8crN01GIp5Zfu87F3dIBtZxLSCCWmd872ijy6R/GpwxfZIZ6d31HW9im2RlqtP2eyM
VYIV7mmesJPiMXGRUXSPISQD7h58Ch+We3gIYu5bxL8jLCVMPQ/aMT8jvwzRsPdp5RfWofImbG+K
ZS2wrwevDONb8bocdIo4FiYCmy+QOq9e8Tpsr/Im3kGZHoKa1yMFHdJgx917Eje8X+ShOOq3I9tP
cUTJIw7E92ieBclcmdYhP/nExEdAIMw574RxyYLaFey+lDNL/dyvAs6JayzYBbLgyBkIq7/3Yq4D
SX4vX+WhuB6RuYjmB+88LcX5BOIn58mVlBwlPvn7ayP2CfE6jO26n+aYXGF2YZ6RZoDd4W7TWY7P
sDy7wn+gr8rOmLez7OZwoz+VM8w3e2u3bu+UOfLZgRWSsPl2ckYie+HMGDwU7xgiUs/4xG7KLnf0
2TGw30h0h+W3jS69bn32se6u2F3Q6/eiqZiPI2NA3yn2pcrt3MZFIcxB1cBVKCjQQM6XtkmQBrEf
+95hF+OcSJ7E9i62rpoNoQn2/mlK/xq2NFj3Xs5zXUAmQTgUOufaB2KrjkORp7CYX6aHPNfNyVPc
pRVUX7QNIosQr/Y4DSfH2FLbnUfebQnqJ6T/pluE1s0hTDy2+T372t7FKTmxtvyGO2dwJynJAP92
S1damaHhQmCctct2aYa3q5qtsmEbWw3soSon3rip96QEdItkgtecYMW0F+tr79Pe0UsDzY0AQi2m
C3s2OA/iCtGnF6fM6XvT45R6LlsuHSFY9yev8Y9eSWqLdmg7pMr5bNt32Pp6xzHJGpzd++mefR6/
bEoqfNbOtHm7VEL1SX+fvCO29R4xM1svXVrLfjojrhb8UAJtOtfjfuXOglSOtzoHT0HvSyuGFs8z
CkGpbaX5GGa++1VgH76+Mnf3QTndvb1fvx6c+/vB+cDr2zNg7nF6uJ+svYXw9hQYYDcixdI6d+JT
av5BLykXzqQDGYsP/Ph4sKeNRxrEE9Os9oepvY0YYYs7RSciJg5C9Ayp4UF3IiNFvikcpqhrMzDC
Foq7BXuA7T1nNBOPuhBezxLgFem9IdDm8XTOSAp3nL4LzDoxmaiWM4WgA7g4y0wHWidiXM9+jZ/p
mmE5M0OFG6fNaWxJagh9BSbUWvUM98SNWbrxVKT3HN8Ofc3PN9Hmq/SRMAj3zP2CB7g2LkEYajrw
MZDiVCd+zNtIV1IWxjf85Wdbz0VKR6+spOrHljrJd7au9tXvmEQsWOGhikVBBeU7PhmfROwhFnQJ
i1IJoqnqGwHdAu6MACqWqywVDOxxjYwRv3cz2UeCPZrqrli7E3cl3FRjWQVvinO8x4p5xebbU8Wq
CTuGxxpAe5tDmcbe4b3uTvfHsLmlZ8WqDRUHa8dxWMJQWZQhdhrLjAAUlk5YbDBofkpuk8Zo3w/C
DLuCVzvu1Fv1Nlken5W1sUqX0cxY949lODoSr4LnhkUjs7q1iQ2ELRR2GPYyBDysLDtDGqas2wm2
8Lf3lvgNUjl03d7X8WGZNlNaRrDIxCiJBCO+9YJm1278MAQcRTq35zXDllYVs3GBZQ6z28gXZ9lN
Sdh6JO46Hw+2uEdnBB+bvPTj8NiER6/G70ywbynvzyzwD6GFeTmwiE9s2mdm02vjurjVDdOTcWIE
47B9ywhqKk/dEcex/kUIdAiVGdlQZiHpUuHd8pM+Gow0gq64G0dcDfQXyaeLf5FmZMuvAfKg/sRv
PRMRnyFMNidynBLviEgG64ZO3+LhIx6PbRJpVWwXN4NWlr5CfvyIWy1jYe1wINyqvtZgIQMTFi3a
H99mLMJ35ykPeivfCTcC4Ykj2MiuIhKtyIb4SMoENjGH5oglLJarjcG2CVMj7kjGPUeWcJs/YuZm
ezcnnGGsmAk5pk0EvASeIEZFAaPj/UW4c5zJjosFZzmZ31vR952ZSryl+TwsaBjAYv5+BNm8DzvX
nhVrGbBk8dDPjRXDJZLuTvwq7djI/f0tTZfFVFrvPWvG1/dUtICr/rah0mb5MeUURBBhrC1P40ts
run9fibdsDEv8vt+Oi7ExiwmnHgHidBk/+1U4JQEhUczT7a8M4vojci7nbXQHxKHfYiHGA1EfFw1
WKqB6b+LiZzgFAxhTAiI08EtyJfn1XFThdMkKFw3+zySqLYY3SOFkJrxs72EqdyFNGqrHfeDecwN
Endbv4lDMatFhFw/irvNrkiww1y/E9uQdCeOFX+13HYq/k2PwFC9ETuniAbjkDCKaJCjXabdFYfw
aoytXyR/f8XYv2LsY74tk6Jr/++/KNfCiYt0vYmAFn0eycYdcH7FxtHi5L0KM6muroEykR66EuSJ
538onvwKXn4FL7+Cl1/By6/g5d9jcIgM6M9Cl4vKjiLlOZx0zDdQA3LSs9DEJ75CArz2GRcAob/p
M64HYRelgl9B2K8g7FcQht/1Kwj7rw/CrnrRF4Wqv8uLNq/Y40uKhizXaW6PVErQ4vque1QzUTgv
ltpGFFYFcoz6o0Oyguqu8V1DrIhNTfLGZ0/3ERMhmZr6Z/IwIr/9W9YInJ7lvX+KvGzqfpa2I388
nuekt+FL+kY4kDY4ksQZAT3SZgH4m0jIiJzHb3nWhYiPr+G+rl7pBe7rn/dKr5a/vivpP0RG/03L
X8p3g7y/cngmmpBOokeCfgkhH5oeNaS+E5OfbB35OpFze3j4eDi5byRVS8APD/yh8simL4AJDnzX
RGpd5PvIQ83O3tvN2dnUHIqYmnN3JzkboATzYlNs2tDado/qVltrq3Gn31V+RUK7BjliUq5qSS05
2+32PaNUuCWrmTlbUlHn+Xkuz8Ckzs8h4lqk+o9BSXY0DoSY4gkwa+0JSMhIcB0HDq/unfP8OXPM
3dfXbezcUgbgXCXvI/F2X9QA0KfjDwAIwHk8CNimFCweFiS+l0dn7358HFywH9Tyyf4/NN4DpQ3y
goa4YCCcoEIQROaO8Iy4+t0D9+L7HvHOXcA3jhCggt3Hz8Eev59F/2FkLmL7LEntFHl3HayyeCwo
+bgvg48cofNkOsEdRJxHpH2cm9G5++ayh4CXHX/pgH9ZgqC5hyPjR0IbjpKHKNv1FFcC9JdJ8iUU
JriWAznXhw+gNqfvu/YF9uXgf52uwE2/S6g/m2MXTvWonSRjVKkHTF6qp/0nMOtwmJu3yetkRy+X
3bhtfRTUxthTgVgi7Ybqm+JKZ8dcWbeQA3X0rg+CTTO+le8TinyeBBYb2VB63NMUnn6Eu4nf0z3j
+ecjoIlM38/O+8JRt4+t2Vd71sZprSTUaT9FCTR33xHNcjykFVdJ5N7nQR5kvuSlt+ltvFIdUblL
qAiJnLbAB//8nL4Jdj87pwu3vmsiXUsrUVuhQqW7VKIohWgBSpfguEQ9D0CM006/sSZuJ8TcaSRN
1+HHIZiDXYIxRWWTKmD7XZTRmPP0URCYGGpEAyXMbPX/2Puy3riRNNu/Uph3GkFGkEECdy7QQTKZ
eyoztb8QkiVx33cO7n+fw3R1l5R2KceYmukq3IYNG7akJBmM+NbznYOeEaKm1FEfMKJ6YSuAC+jC
mp559jD1CQ8k3P/ULdBxv1OTFn2DzQT5GdCynboDU38oBXCps73DBF9q0Ylzb9H7AR6t3k1otOom
xt9Te3tqMoPffT610yc409T+nkD2034PzATdd9DrTuSMdO9B93tVQEOIihSF52EeAn5doYMJmaF1
jyrdk7Yb7fkE+dHNHO4ejV+8RXBQop8BGMDs1E5DEXq643jRn2BJhhUBv8Z2E16htekSnINmikbx
W+50q5cX1357u1m/Js7hKo2giSRw/mCjAgt/+DiDxzfDqoBQm6rjU8178vvTnx0q3+hbo1HQzKd/
T12gqVaO9iKK6+Wpn4yW7X9zeylnIxINSwN3gAySkwhywiBgXnc+LW93Q+eFmLpngfBN0NOaMLzL
JSzGMTchS2neEHGTWDc3x8xKZqcnhE3cv7xAB+JkIz8/Bz+OEH+zjqcBzXf+nfRp0NIGN1oc4h2D
BKgFpJnTOlBFntUOxOCsca3cXbjoJW95mhB7d9V/ecv/LW95cT+cdW3+kP1wyRgrZ8X+f95puWR2
T8jAdxv3X2b3z2V2zyKkP5lXvxQonYgi3u2u/41A6VLQqZwFSn+WoPNS2K+cBUh/3rCf/4i/RecQ
KZ5odjGYcGYdIRDlgXQEoR5I2Fsgd3ZZP1/s0mO1kecAeVuvQFLYsXiNNh4iOWAPrOYGMHozWCK8
mCdLYHsEwD5I7772pgrO/9EEZ5WjzcZNhkpMKADUazfRCVeRmtOUgX9jIPIOIhPU7E6WinBfFmIP
8d01hjUvhLIXH+8sP/uLPZ72w9ayTqDpSyb+5HMKQD2pkqCeAiwCpfPrBhAZdset+yk0n7CwvYVg
3CyvkX4gAYnm0Uo7YUULs9lMONBwNo2JgIkcbOiDgBY8tF+BPpngruEOIKtZsjGQ8k+QowYd8glw
CSiPSfFOPbN3oKEFZSrRaY4qz4zG/jyQu/hwZ9HCX+rh6A+R3+/e3Nm5G0jkpQprwdcBaUex2t+i
rnF7jzwa2DuCKojjXDFUXFrzVJ28cq72OcZlZBP5yIV0YnJb3yWr7+7k7IiA97qC4BTuZDdbLI+f
v8OLj3nmM/8HH1OdVvSz5zwrFKg0C7QGCsoAi05Y0mgLbRgxC2C9nqfiy/Niq4inh7XjYX40WC62
KNmAnQZf2T0D7Ihvy0zU0KaywmA/UgfSlrPkSllrc22lz5OjBwmo+eerN93RZ3d85h1H1+CZ3uOO
wW07W6Gg9/nHn7R1Pvv8My9WRxnLFA7rUUJHF8NAgxndPk/DZDLEcyCXAVvRbNT5hNCckOixJc9n
8mqCjU8ZvD/zrUMFZay3ElP5qFh0a2rKMA6uoGZ8GO1SAJwm2s52D5/f+IV1Mc7z314jUFPGuiT7
B4yO7S8l2D/2Gr8dCeOsBJ9DgKumBS6wAtM3dkBsgS3LzFDbQwlVEtfTzhiRez+jrjpbCAeTbJNo
hTp7HlHde8Xv1ytw3dyU4iFHTFsK3CUG2qYKoY8sfFmKA3whBpyOqOO9QXsLsLy3C2+XTqvwyds1
FHz9Xbwn5aMUEsi/OLAqA27+3hD3BQrAU7X4cTP9T2sVE5wVDr621w/Ty5OcUlifv6xL5844M+N/
/nNnTJbk3cr97Lm7tH3PDG7zh2/fM6P719y+Z+b6f2r7XvCOxpkN/inveMkAnypZ7zban8YAKz9e
FTSiJplsMD+eWeA0kuRK1TrmPPsYT6ocyKFhHOrrHWydeUSIcgN7Z2GWYmpSXZhcgIblDw3bbxc/
s87xWCuZRHvM10LWfRtiomjELOxgb07MXrvEpvMUYPsJzm9gmAr6thPO86hiEOp5VR49iHQXwg/h
yAG8xkzXZOHBqUHnreU+AJI+224JnkOx3kI8RevoK4L2bygSTOVkFjWP0FuzhkXvTKNGIQr2wYzM
Q/CHeJgiQZNmKrSGNkSTkf8ks9BOALHGFzH9oSCAVixiKdbTFEcX+MLnxha8mxcW58zqD0UAFkoX
b8aCNhDG9/jJ4q8yuB5oSuHPDH4rE5tHcpqmmWZrMG2M/+Hi/u9drGkKu8dsOZ1NPiIT02zAo4Gf
LPDfU9Q0TeJM84jTpz0WAl/79su/mr4H/MFICqGxNoH4J5h/jmYGWoa2guagjoko6BRhvGvqsoNy
a/o34P6YSMJYOMfEQHsasOjwU5idgk6G8w29Ly9lOKgefDSfL9nv+KffttOZf0o8OWmyCNuJIEsq
xLMnFoV5uIYm6xQaViK1ZtN/THsksdPF4+PdYN1RE8x1UPLC7PoLGGzgw0Pxsn9bBtj1ueljMyTW
pXd7ceOf+aX/nzb+D2mjdP23t3jmVCF1nrZ5grd4CuenSsX0a3ppU/gWzq4X15ghwiwRBshPQX+A
93v9/FwgMNu/3d6CeuD1FYJeAIIgll1MER7madfLt7c3zBIe5+abhHbs9HKXipjOs3nEiF6AEZ0c
c3ipgwG3qV8bLo++PYgLNu/i05159L/W0102Wme+/l9G66LROgtL/mlG62KkcJZj/qGRwg8DbUMm
MgRtZIWeihPvwivX1YJ46OEL4aUgpYQjDfFTAaq7USyftBkR8fKCjf4h5az+7pJnjxsoUq2FCi7p
c/mlJzpYKfQSAiz1M/MxftrKrZOEcgll1ySZpSM4UpkMqlEWQQKR3XcdiPaLJK1MCdJXSas8535h
tulQOiqPKgEhLnLpjn8YMPx2x+wslEvCKFLdCoYTTCQt5nAByfHNfEHFsEF9sMZg7zwHDcjN0wRK
WG498PNf8MCnKv93meq7WzgL6JKSs0FjuAUk1pOJPnj2NCg30dnFYqKFmeYGPeCE9oiujm8xsBCf
xwDKFBV9dgdnUVPSN1XkF7iDzZQdv+w3EyHibgZOv3pitblZhmJ/4ZKX1v087Pjj1/3EZP7ZU5/F
E1Xe1J0k4anlWYFIDriwwkTtC6WOArCCwhlxXiZiBDD5QHLV2mKObwoNE7FPgSYILAAkhjleyRT9
qij7o8oBkNLb7ecr9WNb9257nLn2Xm8lSUlxm7fw1s9ThImoDGEnShpTSHtvOa0JPqJcXE0ki18Z
iIUm2kZnW055yDTYPZ9fT5HAdOsQL0Zsj0H029u349vnd3pxI0/v/J3B+eM38sVXeuZJ/0mv9JKZ
ZGfu659vJi+d1jO7nngR7aIcezARm6v1/PN9c+HDz7HNP/fhJ6GJT075CR/xblOGPVWJ28El4bRU
OMAyaEpATGJGm/CuFutpCj4woQEOSFUDyjHwa4DuKxdbkDNMiKeXqePwYH/+xJfO9Dny9593puUL
QcQ5ifwfEURc8EanxXv3xv4Ab3Rxk5zZ2GQMNJ6X0yYhJqjEPAB5ES3BA1SQWQZZA3yCJB57Czk/
RNk1cAAPi2jmboFFdIBlPGI237wQmVy8p3Nr+me4pzP7+kcepp9SFv5bA/3dpziAGq9oyten5pfs
7Zdj/VRDlzf4Wv2f6cO+ZvlQBp5f/9+P/4Rg7q/Xsp7qpw//sNM6qId981oOh9eqifGj33SWpu/8
r37xl9fTp1wP+eu//9vXrEnr6dO8IEvfK1eigy3LfOpS/L4A5t+em182TfX045/7pnupql8IiBYN
rjOVqbqhI6r5pns5fYUYMiQMZK4qEMfEy/tV+FJRv+gGh+YY1RmHCvEEvaqypvb//d+mL+FjGJGh
aIs7lI2fERw+MyeccpUTqhqccYqPZfws5pKaMeukzKdWUXtLOkCBewiBjnXpCIF3RbZVP4zsTvWP
hgx58lHr5i3xaouq0YypfjRTR3mY9562SEcCgVVVz74du5/aTZvga5lVoMz+uFFOL/+3XfRXU7Pm
ikrYJIYKnAQUZyA/Ci/++5vtPw720T7c2tb/++XutapfSwhd4/x82Hw//Mh/CF4bFMVrbkAXiUKW
A1nNt31I1S/YfzKUVLGhNI1MNdxf9yGlXyC7aiBfxU9Rht3yj31IlS+cQb4XqazK+UkP+++H8eqb
u/9U+Hq6/LuU54c3/j5WLeuGlnFSyqaXuJAuUlEelzXfDrJ8nAd1wETQtb6Tqe1GjaV9yNpbKLpb
jQfpdpWFS0JBzV82IIQp1W3TRoLTyGqMahsVVfyo671rthJD0XzQUPNWPJCA99odLSsIxsVhthxk
yFrr5QBiucgA1CQY32LVe2CSn86GUe/WUuyCKaofTBInhy7nuUgi39039RCZvM3YIpfj3DRqKMQP
XWp1huG7ojSCxhdtVhaHUoGKtt/LAJg3Qe8MXYJ4hsu9KaeYEOi5XaagF0p0NjPa9C4K/fyKBRQk
o3qNmmFQXmeMPvllsE0T7UB83gqVlCYtdNCWhWC8o3w7ZsFtbQT7UJLXUGXZ+AGYddQBhHtR1azV
Vgf0SaWdpYc5dAuVEPLX3HAYaRQ7rciG5skbcUPXLL1QNlmvrJNmXA8jAWyHFUhtWh3jLoS8Vn78
VLkacu++Ep4uSfi6BDL5vgQ/WN1BQ7rSF3GuNrbMB2+d5mpvy+1g+lW0ojnGL9zUOEZuvMgMfdco
0CVM6qx/LavizdD1yvRVD1re0bCoZbDiRZ7ZpfpT7vYLaFMJyIVnihkWIeTImWF3Lt+lQfzWDOUo
QmSQELMGoajCy3ynjdnMa2LCBMR9wfTjky4xK6+uFspABhGXEMxNyygxWxKWDsMSiqZipe2Sfp5V
Mj928jNPB8yD+lWwHALQ7HnKCCnuNMmFWpet1eMdN9kY3gXBeJP43KkCD6vcaK5dpH12NfgsW9dl
112NagSov9RJyzGtHqrKN5wkx47j8dc2pei8QBq99hXXZmrLlxD7DqFN3qerSh7WXCIYDWn7m6rO
QdIa1ZASVvLC7JVGZCFqwEo8N3iyi8Lq2pVHGz7UCkkjwvItbYJZUOON0NqBLhoXVUPNJvXtNgck
38sXmReY5fBYDOC1agorkzSzGtJ9nYJ81chFm+SrwlPMlDy0UEU3QtCvloktobXVU7yMFJNZoYrD
YVz1euzw8or4vdPVy9AIZsY2gppirEF6kd6yQN2kPSB8OkEpW5J3nOmoXHeeTXhppm3rlDcn8/jH
eI4PAcifI+KA2f196/+3+Pkp/Wjs8f3fTLsiI8TgMO4yup+cICj4u2mXjS+KxjBQoyG8gPnX4N5/
Ne1M+QJbb+hEURj+/mDajS+QwYbVJzJFcAJ1158JMaZQ/bd8jysypOsMg6kGU5iiKada17vsoWiK
oEhrbBg39Nt9lNZxIXgbSnYW530q3i3Kr37ll/Q3Kh2Ffnc5g3CothLIeGMpqHIW0BQqtNu8IfLN
GpTH96NRB8+EF34h4qrJNrrEmnrW6WkAqGCidM8VTXRPxJ7Sbodw0Og8SWMXxZlGDXe9O3ix7flV
A5qvJg/3rGEYJfNrLSCmS41kVbE6wXRXmneLtiEpei6GCsFqICr0+8j1MlewwVV70WpKOUAFW86g
mKqEya3ql7AhchnSfaSV2ZXRJS3upQiBXY0C3pqsjllrSUwP7ks39xYdVKAxhjfqiW5WLIRcnhvk
OfRQy1QBgVvkKo8GlXhhDgP3bytD1YCPlGPIU/dp0utCVSWJmKNU08SSNS5xU4/yduuVcXZX9W6y
yro8PHgpL8N5SAeGwUo5zRsc0KJxTdIyjNlJTVFctS1XPFuuB7l9DXlUaHYtj/Wjlxnqznf9kc4G
+IF7vWokwLDKWNGEESudhtm8tLglndwHc6lKWsxfRt6w51Gdgih5UPLM1HOpeFCY4d4FRh9nFlH1
GGjElFSd8MgIF0RJ1z0yElSyUHxZv1OGtkdluK+T5yQZgm6WsQHusimqyjMrousAi3qGvO8kL6Fz
VqsVyMBGudmHHdUkUXRNUpu0CXQJCkysJU7Xa01jpl2pr7BrczKFBMa1rit+jv0Csyy8NE9Buyxx
7dHvNYwZJrXCnqSkkhQzHkPq2Vo0+OA0L4fiaujq9jksuwa6ssZYw1wHTa+aCavaAiryunLDiFqO
ZjT2+qwtitF3aq8b0BHvuuGmzjvMfqkpC2FBmdbuWtePkQK3SVmYrp9h4FQy+CzVMrl3MH9VvgY5
yVKbKXVnRQq2zFov/c4wlVLXXrxQCmUxxAO5Tj2lQmfYL0tw3eVtReYyKSvbl+O2uWfd5KqUwVdC
QeFKFDuOePcIZ9+jM9BrtBJlViLY9woeeII1g6KiY9AZySIZKhYvNBYPvoltIj3rocanCU2pAgBY
4wjskB76eLO+G9ZWpA8VxdhmDNLTxpeKIy1VGAdagrB8JgNREdtKxJTeZFTRrxRaKanQO4NBJa2I
auj0qUoZ2e1ICxRhpaBSBMkHyM43clRhFM3QujejCXMUWfUYpxm3ca3SvivmWuBX3MYMM0MrRBpy
3+zIYEgmT+Ia7MZG11wjvaVAIQZFmdno5EQbrmY51FqkXt8mfSoBazGqxctI22Y0ZVduNKA4jGyw
Sx7UTzkks0G1SLyM277exY/dUNeISprcBRtrEHDPZqNHXzuqJvUmzAdezfq8rFDh8OVAXRrS6F37
oATrbKVPy3SmBkX9NfZHrTabNiF0Uw8VBJGzvtURRpZ+A4XjahzBmq7F2uOoSSVytLBUdrXGh1se
VOQ6j9v04Bk+hI9JGbdXqhGrsj0WuoKB6YjyxPoD3e+H9P+vlrihOvyJo05fsrL8kJXh+785avkL
1wlFNkWYARleQ/5HDiYjz0KiBT+JkgOyfgXtl3eOWtU5fDufSgLY6v/IweDDAXci0wfB0+kyygQ/
kYOdEJjvPTXRFD7teY54QSYKO3OdipFKMCJRKFw3I89BG/Ir1me9GBBImyNpElHBXSzcmus3LY/r
udsU0o1b5OuCEs8xYsk2aqju4nvCZGgR4XUYcm374LYv4VAClem2hw03M5gBOv2+/ZqQ8nH04tZq
pWHvYoc6nCZQ4WsM3xyVLFrEGhTPSZUC+OOx8rGUg8ei1x/yDvFxmtHV0Ls3RPPpLK0HsEEW5UrW
E8lE5HyTa3KzHbvw1YUTLLIxEVBzt0jcJXfF0LZ2VQx8qShZ7VClHmw5kbkdSlD9ruW+/sokcsCt
JJs2wjBq1pW20SHbSVkfiDIflJ036qD2kIdQpDh4JpJG+N5OA2ZLyqDZ1dWrupSl2eA1qT3q2jir
u9Kz84y+ZGxEM7HTgeZSE6fR/fY6jPMD9fIXN5LuWOsqWOlAfZN6ean3gX/tRiWbwwjPjQyhvhQZ
hZknOTgPWj39Bu34qaD5Okvw+9Nay3+tIuO8Ztun5PUvUe6bwI6/f6o3T6gEPMXxL4sqfkpfqg8V
v+lHfz3gXP5i6IqKyoimIH7WUD78VmSRNfLFYFPEjaNPUHPD0f/1gMsMkbjMZGg86wyB+oQL+LXY
x76Ao0vHuQdeAEU6VAJ/5oBPBerfzrdOmCwjGkdgj9kqXUPx8GM7sJOxnzsSJIeyR+lALkBrTfRj
22kUhYlCd94t0A9Ccdz1d1ejnELHDyozGmfT3byL+7XQ6/pYypMDvA+gh3tl9HYdDUVG601G/UCg
JhnMf/qajCgaSqqEq7Jx0jd4d80kdH2lSfro0A581wdGNu/r3smrwCZtxp1AiVaBIV9oDPxgWRmh
YENBjUzRv1vWFgK0TSbH8UEZ1XHe1vqi7o27WtJXcaDJ9udPKJ+6bx/eIsp3mqLhgtO6KnTq1rx7
Ro3TVA9joh2MnQo2BNWigaVHL6QXcu+JKnwJNBWcAfeNd5TDXdhs9XpH07mK8hgCec9SanOUnwxU
S1yr8V9070XPbvrizm+uSLuo2zfKFjq4nSFZ4s/i8JpVO81fxWCgV+0AjMO+WSaOXj2MtSdSD8N1
gKZeN+Wi8i22DvcZ8Gb0ZciuWXv0023s70b+oEnOmDs6CBnUA+VWruwJO+gqMK8yxlsURXT5viag
zfethoOMulfmkgdOJJ2b9KC7C+rwJSpHwocR5zvjdnzSQCis1vA1y+CB3UXPSm5GEqosX2Mp2QQa
OoboEWVXXQVdleRVJw+DflT1pyJ0xdA2Is33SvFchJFVISXLldfWfaxVV6SG8JpZRRftNAkYxIIW
9+64d6Fq489IB1xBA8KUUjWl4Z6HAIvSOylYlf1S04DrG3NhyCuSL/NIVFeQ8FWgMAuGfQ/oWmOG
veCBIjtaMdfi3UMDQSTmeJIVgKf9ktb0Sbr3fJdASZODo4czGbHFx11ShF7pJZ2hHbogKUxNczG9
VQ2uNRAGwIHrspleBXSddkUgBqm4zmp46M+36nfnAocBNWUZfRRNRytlMhDvNurA6zqKAKQ51PpT
PdTIyLsKrNh5ZwgFxYJv4SYCRe81+4G5+dHVZBhIHHt0MhAPfbyaKik1KnGldogb48b1c19wrclR
WArXfenXF672nXHTYZZ1puOKOPeQTPl4NbfjrdTQPr7uFQpceQ/G/Zrf8Nxd1F2y0ozgZijT8EJx
46xZAwOOqyLKoyjzwMGgzPHxqoPrpYRFPLouB/Wh5nMfJdkbo3aJCPSosOWwGkXpa71dRaAC4Tr2
cu5fB0m711BCRe1Pp4sEKH+7DyD41IeHz184n9b4w6ZDW4oh58WOQ0cA87sf7y9QVCmJFM84pvmG
Nw7eNqdmrc8hdmxgnCdAyjsfork86xcEKlNgW8EAEsSwXiNsQrCdNaJVBTvW81CCdlSyQTS3LBbq
kjsjxkFLC+AzY6M1eEYT31hiRAyo2c4qWiGbGlRT0aFaTji6kImCCOlFWkOWda4ie95Wz97RXyqr
8jFeghkeEgdQGOBmKqFULOTQcg/qw+ercTLE368GeiNERpuHnjtALye6OhSRcdRvOpQuvnpAMQHO
jyNQCp+Z7htfZTdxLZSreIWF6BPhEisvZ4WBmrIobyEALQH6dMw33Sp8zZ7xHOg6tJd21Wk87bP7
POshlx6KKmPrG8dwka8ZOJ4gXrUoZ5M2hTRPYUbfZKztPQYUIQPU3su7FGqmjc2RJmwjxXF90934
C2PuuaZyoAuamQOKztkcE7hZbEkQMPWt3LfGaB0yNAluat9KwSEE8H4t1MqEB2t1oOz8TvA5X7mL
7kre94dhKsmIKXkvrF4VgW8VkMvRBB13rF+N6qxyNwYq7O4TyR7q+pAWJkX6ex9vXYxMsHnuhPt8
k+0UsD0dSxAUSbPP3+9p6u583VRGKZFVtHfRCvu42yNZMRLXb/VjcEuW8k5ejLtwXW2TrSHUOeL4
20ok+wYjbRg+iYTXo2UgxspsjZkkmyHk5R+T3o5TEy3Tql+U3VVZOrFkprJZViZ+Lob0AqS/gtmo
On5hp+AP7MwAmguQX1BNNxdNahbMljHysg5XamSlj/A7HGT4/rLIcehm8WNxlJbNQr8LH7U7edNu
k5l0BcdDC4y5h72Z6GjoiODYEKGyo9EufNXCeSiyOWWWlM2k0OkgXNqiBGQT0PeDBmzz+SqeBvq/
X0VELRxrqaI7+XEVhxAxTsIU/ehu3E1w2yzpwr+ZdCPideGbpLclTLtkM79CY8c0EpFstEUzi1fp
KgDTm7HPFj0GOdiMpEK5GwCP3Fwae5VPaojv71GlaM/D2CN0R3quTt34954sZ1lfjG4x7GPdCSCX
JKO9gcrgDBgV4cUK7P8qyl1RGXbiLTxvmQeLmO+1dh+mC2IstW5V5Q/MuNHrZQXaMm+joo1IrcGd
hyCm+5rrM68Vdbas3wbUUC2I39F9WouSCEUW7CUqhPHkXeVvimY32Y033OvlTu5tfJ2WZgyUv4/U
09QhPMXNrsMM/KzMrEA5jplVQWGwW2bhliZ2GaP25MT+LPDmNcjTKBZYxrEz6C7Oli254YlsDuF2
jDY5xvHDycgi+gtCjO6k25oFZsMNS0lvNLo1DAsHs21ecfNF7XBihwe9Es0zSrNUO0bNKlRmWbRv
JUcbngfEilo6B8DYarRUFJzaERqjpWqImOERcTMswxxUiUgwNN1ESLCRFApHvZmir0vCcV6jTK9a
WuWJzpdFyddJf+D+VYumKRLxVr8N+DVQmSIJsVqX9NnPgwuVIY2BDUdDQdWRQp0ddTdRKm0cfXJI
WQ195z5cuNpA7cJVKnMs+AXP8d3VVEUxNJ2qyAbh9M+DC4IOhpYFUXnwdP2lKhG60QhVGVJw0IDl
yvrzE3hia/ywu6EAaqioOU3pIXg3zso+dUC0SkUB5xhqSYHiaTFaQZp+pRqb4vylHzJiBnyBFh1d
e0WB2oZnoXpZzo2cL8uMXhp3/sENUeRSSFQRWjEmn+vAS13IArQRyUHW3buy89UZAkfhc23t0SZG
29J1agqnKiV7I5K2QcH3qpYlyEbIng/skoLmeayHCA9hjWoA/8A4kvGzyBK2qfcSoowHt+wchnqU
zzrI2hXFzBhlyRoTtHmwxOqFaO9jI0snqqrqYEIBOAgJLaOnat278LkPKOpsWUMOTZBXNokqYray
V5l9jp33+Rb4/glR75MRpaBjhoU/zZ+/u5Tkxcz3sqQ51EUticy1655XQh196GZFj5SGKGjJ7IL/
RKgMs/lx42k4V/iF58RlT67h3WX7UslpmefKIYqWGdRZwoXPXoyYmlG2HWOThfPG2HLvKU1aQVtD
hKhvU7LVyUY1UP3PHtTimtUHN79NyVXfr9L+OOS3Q/Vc1Ngl/dGP1139HGgrVq8RLUfpKhrnOrSD
is0wznNJyMwOqY8krhIBS8z7BLKhSWuGC17MIyWD8UOGp+/G0g7GeRmKPt9z6D65V4BqqNo8IQ+k
gAFn0rYY52zYRNJbhpxjVFSzUgLhSjMO18vuNe/QGAee3RYcmdCc40b0neTNFPo1zm7Vwc76bYVp
TXA3pGic7GOyMNRViU5d+mZwMPdVa83Y6RwPnVhS7JAAun3xEpZ/RMlVutPDG2XcKv4BGTbXLBfP
BMHFSFoq7NVtHLV9krNtSvdBcR0jvdXQnpcdv8utdliEWCsJjra0uLQGeYuVJ7pd6i4gXpshmzVf
/Uwy9fRJBv7LVx8rHwBdT+SaE8sAdIis2qcDkp15GZiZush1W2EL5M8av26bax/fGkSaWdJjhcKw
ftsYaOzYCp2jRhG4SJwnW13lNg1Xnbr8fFdPcevZ9oLXBoxAo0Q1cJ4+eu0iSDuPqy6kgwIPdD6D
lph5rtcCdeNcDKoEHTw55xdO7XfRtKoCUoecewJ34bLnsYI/el3Tp4QeRu0FjcIE3b0M6oGFJ/Rs
FRVvlbQlkUAZ2Wy8Pa2XHl26qSO7G1bc1skMBqXqHyR9FvNN0m+UZBsoBIXivY5UQN0P8iM66YxB
OXemIWgslx061CjtaMshvEJjGF0frCy0mrNZa1jtUuGggkjoDaK68cp1Tc3YG21jEwwiUEv1Zi0Y
eVyLSGYF/eYWUwtkmZJlX716KQB+dg2R2hdXcwjWjiyNfRtttiP0tbqdH95nA6Tu4xJdskTIzXpk
+5xjcLe85XTpod5f7mI6471Igwvzh8AufPdu0T8BOoEiGQaEQTvLWfSqyL0hpcohoMsIsmilaNfQ
/b2alLi6NzSXs80IHqF7xi25Md1BeIAND0DguHsyLvusELMEKWnPN7m/jtnz9A8PzfcguXU1IJ2s
GAQa0C5DfxCUwYjYj8M2G5ch3/jpBpxUQo5M0qA5y9iCwTfT4bVvazui942OJcjw1zrrF4mcz2iL
BvijETwN4QY9Rs0w3cwZgqMfoLc3l57zK7nacMmSvZXXWql26w43bdOaugc5w+HJY3uaA+xVbdjo
SNoOTUiKOIDIiZl0MAjlbhie9GZtZAQJ00EKGuTREMrO0CKuDwQaXC0UHptlCrRN0VtAVrVQytMc
HwzH3nWlZrbbPMtBZ4VSJNTymhhQmGzMAflgE80J3EC5UZBch8jhA6FhSjyCACtEHG/ldaNsCuoo
ndDIlgWH8qmzPPmqi818BB+qtIk1Jrxip7pbN+ysoHXU8oXCtoHytumB6mtNt1PXaXlVqbey584j
D+l4vitq+0kFgkNtnrNeXTd1sPApPhD957x/DmUr4a9o+mAyLRfVCIrnzEnLSozFjNdf5QBtXEjU
0Rnl2ZQKuaUzjNCvLmEzo0FI7DrJly7m5SMrb1DXa5orjw4i0Z7z+EWl14oAsEvqHTVymgAx8zwc
LA99rOo/qTuz5biZZEk/EdqwA3mLpfYii1Xcb2CiJGLfdzz9+UptZ+wn2SNOX45MJplJJIECMiMj
PNw9SPNXpe088DLXxeuj+iZVqwjuWrCSZS85Sw+97Cm02Vc2xUu90kZfMNky9ZvpmEZrzoPhrruZ
Fkrg1cAu9zhosnW0nXGAZ1ajjKFP7tfpbs686qFL98Cqqyxj5vSkc/A4WriVvUOV4YFrhG7Brm+P
ce9H1srE67X1iQ/RSwpJ/jXci1V5k/6QTnXk5IoznCe/344besTtbQ+Wam4tcJdz9BpioCzh9lJf
4oS7m3XOMjfeVvvkSXfkwJ3vGh0Hr+Kbmu+zKQCh2LLYtGCTskW/8bMQsiSXz1NRMJ6tSWx/gLXg
TPXgUiBGDpZwsdfDQ07kQmWDgmuFWe+JUuwzE2Anrs2bSFceWsk6tHL6zZlxzXU/nBngh7YF1RVW
K73Yz0Z6om7yWAr66ZxEWe+Ghlp6aTHE/2VrBJSSDw1IZpnQuxX708kEqyKo7WSWz0lMVgFR8lGO
5JMuDxT5y49OXk5jIr6JmYqtfv1s9JFtkzYUT54ewsfzEKqXpCbJrJzzzIkXV7a8XN4ARMULkWBV
Fx7496T5prIp1JtEWkes0+UxI8aCwldb+7cSe2+En6q7QhZ9treUc5jgsC29WDVsxOEmNogZ+zn6
3ZunZfyt5M9Wu5ezt6E/1cmpTB6L4X2xV7YGiuUqjWthYyQ5dBpSbPwMl5xTAYV3rHrFGkiiVcHk
x9kVk1+SSSW7uNkWljeNnsoUSOZRxs4YE3kdOg9RtrOBlVeGq2/UPYAGZtbqXYvrMb7UTOUBukJV
ODOT4WoVHd7Yd8Fr+R48pO/Vc+kbXrmnj8LX0TXCoBln8Jf0KX9TXuq9slVf5zuJv43TGLgxlCCZ
Noozlh6/C0YBK6t0OQ/SZi62mnWYxjsm72qbKn8b0p9zfpzUvTyspOEoJ7fduJXawlHofsXVZjAu
SX2Qy2cIUPWBDb6oq7jeKeleAOKE2yzeFNpKpOtpcjiwi9CRB5c/h7N8X7+kMJBfZmDu0rXAOxUi
GyHQySbHeonf/p5KUeh+XTyWrcmaekVAvlYjc2dTQWb9co4UT6s3k7lJkoOurxRmgwufpJJ/101P
jbe04ODhuCxs/VXUXqPDNb0vrLe+vAGLt5cjRBhQRl1ZD7FTXXk0sFuckPItccLKbc/Zi/SMlUp5
g8mXCxhKEDQvHe7WipfkvnobXOZnM3PTeVWWjnGnPw+Pynt0Lh5zVsNdeKg23NCuPl5H6ZGsvmY4
f8D2OwS3PcMDuMdt8Vj9MB6vvs8QiiXDTS+E+3ejcSwWXOMozOvEMb5yYm5wE91am6xy5B9F61kb
c1s1TqPcm7fmionLr0XpZrqT+e22ewcJ5ODEke2FAa/c2lE7GsxXZdb2Ol2bXrsKD1el0nVwB3SC
1JF+JAA0bKjE1V7BWuRLcAju5RG8A9RH/qVuwzX0Xo0hlonDLO/deIMpzMb81RKt/XKlvqlPyZ4B
nMZdAfR5X48OO26hueUnC5Juf5x3BhgqLJ9iI9OzGn5V1t08bGftElXL2pgOAtNF+ECGC8H+eigU
jnWWX+CfH82XfnR6Xskxf6gxUYG0ybTmym8Cz5Q2ZrnCbl/prtb7EXys0h25HASFdj9Ie3s4liOG
LvlzO+9GMEzi+9uwsdY2Q0AXUHt/jNax5kEH7VzlYfxl/B6OakcXA2qZC2kEVt6S+iBI0rBpTDeD
PDqsqnTdGmu1u0mzo2yvLN3ji3HyLxjz8DtCZovRS+JOiWfPntyvAmMXCK9J9hpzq5VVoG0VZWWX
u2i8S4FYw43Zv+sx+dRFo0U8bOJ63erHEv/69nakNEn8rvP4x95ybIxBmQLO7ArJWVgugQuwTRMR
ex0mluJd/l3t/xUCMU3t2ukxbEizmnyVBv0TcdQhWdtWkC/nvLd6xxrZ4UE8ZU460O+IUmvXpWel
OZhqfyqYZ2rkqifxy81lA4hXS785sb8gUtwOx8ZVq6LSX/vcymug5JVjHyln5VkUYvZlo6LDWtLW
mOxvzilafV9CjYkcBRavAHMBGvgEtslZoA2pUi3nycs39a6/mQ7jo4r7J2z/E1sjrp1FcfNo10/3
Veo2THUGIn5QT/o9bBz7BEqeDKckdRMQc4l6hEp4FQunLVw1XtuRY/9cHmYcU4wfOXaBhgOpDp4p
hFOwzJa1fVItP+9us9YdB9/KrwdUn/hT6TWUZZ0jn5L360a/nV/6YaMl96F+M+PiT3g+zadqr740
m5DB9J2/7MJ1vBbndC353X4+6R5TnI/VE193S3h/LH6Mh+pGXY3EJe0GMmKd3FgsycBrmaQLxbdB
dbDu0uPSnab0mOvch6efGGwB4qvX13AYoNxixrl1p3DkoNqweDfMeJYerrHxKJ+4/fC1JA1/kE/0
1+Rn7V0iRmZ7cGKLQR8vy+LRh6EgIsaYJ+1sMmildBXMAxdGZEcrHaW96qmr5b3J4FQ60kPxJhK3
amFlOunDyL6znfo3D/oaajYLs8ajc1s68X15Tykk7ao7OJ3R76G4nprilziNkqtj7QdvsXbat4Gg
RSuJseOq0zN/vDjWt/EzsMnOvul3YmOek98h5/O4aw7ZvfFz3jET9U1oAMeOdbpyt3VHmnbJg6bR
Vvb0nhIaCtfe0K5bdTEP2XDXBnu7vRmFJ63ScpcNm3k6TAPanVOsH0N9FTcrtESS5lXKKrYJOoQH
L5PWol0LzZP6zRKv42g1WmgjXL1yzVcAa7MlcHt56xoJq8VJn0ThXJkFkmP6c3eq+qOqbuZ+pc5n
VT+myFqQVvC5i4PUH7PuVuoCNzWOIn6swl3QOtY3uO5/2LN0KiAhaapqmbL8qbFi90jBgqlbzsuS
V7eSFhf7IVcmJxgm3a87Y/6vY4SAgqjQIoHoD8fxU1KblOacjKOUngMAZbeLbSJmU+9KOf0128hK
/p6RIHP8nKlzORozKCgV5Av2pyghkgrqbWSn56QNKm+Z8zdDLfqTZqWNO3c/ZYWAOV/Z+13pC4gP
VjQVblYUHKkmx1WXq2BPLa36WVp3Q4zHiEAZIML2599v9PNr4MmDBl3Rddk0IHl+QtfrqZeTLsnj
c7WIktZOzzI1TcYm6Zq7jGq//fvllM9Y7vV6tqbRk7zSIKw/VcA/QNW0EvlStVl8tuNl3Gf1fJiS
wF6lbcTAknj5WZtUVHOixf5sLzRaIttaAQ0XbqlnzX5oqBn5PMzFSPRgYwqpB9arrEMVfzeIWHx5
MogGIX3DeWOMFDyKT0+mzaUaYqO2XNTXnusx7H5wsnvpVl8bl2Bt73K/vKNfGl3CXflbeyLU0xSN
XzNcNXLwWqeJV2Zy0rH1JgEriCY+hM8cwCVeSfEqTT1SEiPwVKAfJvEE2qXXb/RhI855sg+VfcGM
8HpPlldnbtI4xUzDaSVsd1h8wx6cKNsqDLJvSCJWtD7FSH7t1fmxUAFv76TgPJLuMxQJ994/WcuM
YMDXJCd+K/35rs5pcjkDzIPWAckYNCASNyZdIpfjPHrqiH5wrCw3TtwIqRdJII4l4zdg5B/Syz/L
WWiFNsJe2jr8Mkz9UwxITcUCfs3ky1I1B2Q1qadZ6A+yiIOykibVYdf+GArOzyolu8rlW10J3hOR
lluaIqe/L83PO9ZUDM3gXLdZ2qaNne3HnIZSODLZssVFVWOFLg4jWPRxWAfxT0XtyVof5qHcJOMk
vgkV15/78SFwXR11M8tYyIiaPl63QNcozDYuLoOQVp0CqauaEiQ+CEFzNVYBs8zW//tH/bq0aV0p
kPNkkATz3wPU/rEJJV3pWkWr80tSJgOSgP2smQFFHtl8kqer//pi142ks4MEYLfyKfBO4WTElWHw
XJP6OY4KEmzN/l0q/cOcxd9lpp+TM378lYwOIgvDlWPlE8VHg+kNuB2Ol2BJgdyKllxbpWXz94/0
57D49M4MAY5Oa0iGFvuH3vaPB5jo2tQqtTlcbGY8lUCvznQfJVi7O/LC9ifpc22K3nhjZyej9ULZ
N8h3ILQWD328LYt9Ep0lcVtN+8rwk2CNOsk1slVm+GruVZ3fT95Y32jNfdV6Wegp7XqSPKFv2tTr
4pUR7BmBZVEoin2o+7PuN8tGBL4waFF7yjvlJF3riVQJuSmTu+7ze+XRmlzZ9LXYrW7Ivfj/7DEd
HBlpSuQrtRuSfQ4u+tSSliH2Jhoyzc2U3yTWavxTxC+ha2N+D/WmXtWaH1rrZN/lGzlYp+N6OBbr
/puH/OWk4Iy4IlGQj+GCwdT7uC90WcqjOJP7i5wurkBeRI/PWQR6m6FrnnujvI2A8//+Yr/wEk3E
iAZ9ZpbRdbF+9jIurGgsMsOUL4ZhJpSBkzfnVuRj6gq3a2gh6GsykNAwbRAjMOKhrL5rL3/92BZl
lQZF2xAYxv45lv6xtORwCaPRmIpLJumPWZyjf9WjAEVxUftdoqpeUr73Vpl988m/hgRCMHxMlYQM
8rWsfXzabT+nTTxUzWU2m3bX2WsJLp4RIQZTQukbfPE/PGWbHMAiKiDutOCZfbyY1Ml9MKLSusyj
fallZdMWGT7p9Xs0nkqpqDht+8xdBC0kxFffJIL/4eowTzUk/bAAKV3t60Hwjydcct5HRTw3F6mQ
BT2LxRuK8Kj1BkKjOD7Oh7FOMKTVwkc6c89/X2BfH7MQcA81FdMMmXr107VVPa5CVBHNpc3bfd2q
1DWyIF6gz5pE+22c4pN8DFNcDVhMh1EP5fwzkC1GGX19bbQXqBXdBiBr7LYT2i2nV81HTY0iVy2q
mQZz+p1N7BcuKBRwPiWvGCAXVoqmfnzIEZ/Gkio6YAgfIbk18n0EH7roL30n7YtGYxertKSnzpIc
wYGA3rO2fT3emiKEglll8qpb5JU16uYFges348q/pOfcHnYiGqc9jX2N7fbx9pIqkyDjhvJ5rjvb
Daf5PRrqdmWWVeuoKd19kgEk+TGtTJFOROaOIrqOnrpYpdml5/qqs/vSz03SvUo7q0bW+00O461K
vrnVLysGuipubqbCYW2TqX+606FYRnMqzOoiKvjbS0vHRFS14gZq+jOqYZT9fYF+OUCvnGyTvgcK
XOXfQq9/bg7R9q1ShFZ5ma1Jg1IObyUL+uybPWhcM7sPK1O10Y8iONFoBMDE/RTcR6PRylbN4ksN
WQ2nYKG+aMp0bqNlG9VxeTB12GrhvNAE1utqbxrch5AyRq725m0gh+JUBgJHpQV6z2QZu8FMx5vK
iLV9qoApmMuzbue0dpvEvBVoN51+6Rnxov60IfJKUfAmwkjachugpYDCajbdiNoA7S6E7mbNDNtA
JlHpdGknpUF5FnnhYVLAC1gWnLQtub3rQUeDzh7uFnwXA1WcoRXMRleerLqbb7r4m/T0a+XEI4OG
iD6G44nD6XOEjnXb7tssuSxdnrihTUt4kOvSszKldOUFyC9OumDX9+mJYH6P+Gd0Oln8ljv5mOLc
oE368KSjxl4acIBGFc0KFx/9m1P7szckP5bb5BbZX2jzKe4/7qxaLcJeIGC/GKMUr7Vx0G6VrsQj
a+hUZ8YgM+uDEjYBcvGsBDjV6C7KDXs/Qq3nVZqSehISYoDcfLWkS7xdRHzIraHbpjqDGrO2PehS
uO8CRd38fel/OXlZiOgBxPXwRRpgfkrEtb5opMgYhyuvS6w1lsaBDhvSbgjsthhLJ2O6iPffX5Mw
ec06rrLGP85//ziLRhU9vmoPzVlNup9L1v7Oo+wpC9JtbgcchXS/JDn6JiFHffll95H1c7Ero05c
48rHd5RqWqOaWTedi9jTiqOpXyzRo895RM8dNr0TKs9GfkSN1NW73IS5A0MzdngqVKrYndS1HyOt
DlH1zLkrX7WTdutp1GvtDLsAf4JwgZChvlkdJOA3E5fWUts3wH4ogFR04moKLLZJCmfOz+p0M8Dx
qdJNMJ+6zLNmv0ipOCmHHtsMO9fqIVfexhpBJHOYjK0uViJ6h/ybReCD5hqPDyfXH8xyYz8VpjcW
z5q2H5HbKA5cqfZkMOp0ph8G7YdmqembvSuSxOmnd6k6p2Dkee0V0za1jrp5azUPASie+aRnum+n
tyE33JxnkLNyVTG/aQKPvZkrb7Yd6YXYS9srNraBtbKuZFN+lJ8WSCw41KFDrpXqm+D89SwQlKE2
chnAdzK1T1Ezk+dx7k2VOKlp8CcmIM4gvgkh15bjkH6zNInE/2GZXHeC4EwQXPnTMomNPJfjWh/P
vb4a1bvSdILltm15eXLtGq1vZMAFxrNl/xDVMeAllsEl6p6jftdqL5r+W9F/TyNAV3UKq9+ZdMSN
pl58PX1aejxY6LjtA5lOzINiP8xz7+jJUziobtfjjh+Yq5hmGRORu4C+BtSKAebImG6D/jxGx1Jd
h/ZzjwPMXP1S28ZdNFAM3lDbx65iJk5XY18xPYlgh9mBY6DpGU3DnQvQdfCUqe22QyT52ogzqztC
o9PHHgBlBJoDXk47bx4gSdBREyWqhqRk3hfIJE49Jl3APschRvutGL9iqXIK5SSeJ0qqBvWXBJ2/
ADMIn+syXw/c+gyq3fC/KkKmMZBBWR/hxjhyjDt6y5mS0uYeXoxXBAQjiHzjJI8DlKXMVe27pjon
6S+dFnKqClCBrR1ljgjvRXgXNy8lPkvwZqLnEgaPua8F9S6yIuhueXIOuBldbEW57qsXSFSQmScv
0+BQsGL7tWR4Nux08Oh6a6vO8lhy8uHZ4AjhgrbQTesf1Hflwvxq+uCKDsUrPajoFXTX4oYjv6/u
pDt6g8Obtp9yF5Q+ZjidizsRHkbgUTpkDlAbOGz4IcHn46iUMVR4G9VHSfgljsUqP8YbRq9P/VBz
68gz+7WVbLJiLaiQg10MmXF8FS3A5Fa1tvW8SpgQfNXkzQ20kEPy55+n+bZroKKjkmunJzma6cq9
9OXLRDcXLu4Yedbj+GuxPJp6vb1GYkibtlHvRboLMrdQd2H3HOIGtbxaw4+FlWkjYbFJOq4d6z7y
cV+qWCf0RsW67H3N9uxpDyueUMjvYjg00iWFH5VuqcwmdZdm0AcwpvKT6saELlK0b+m1qzw5abst
lDudm5eqX4NyN2SXYLoktBxbw0cyYjdbk3O9TB+K6FgEN5qyVsN1lO/0cB0kh7TfJdmuZmadgcZk
A0eyWG6VYo/hS8FkLeM8j0/I+bThoc9W+bYvb2d7PemrKr5vUgSCZ6U/9bT/gyeV7bFMW0P4wj5A
Z8+NjVpsBI1SyFA7k7Zk+Q3cpF/P/I/ZHuJgjrkrF04h6fuSw5ZdiXHicF5oA8YwTLMEy2E08atZ
kS+4X43bpTbHW72rdafN8eSa1NgLRBCtIxkspe5V0OF0EmwEeHN1ShJsDVrnWmYOmyEPaKQ4vRju
7aS474JrF1ct/cyS4UBc6WAFlK0ux/mpnkJwmKGSV0PLMZUJOXWN6El0muJUVl7DmR1QnzBpvO7c
ODNhfS7lOh0gaP393P9ahJIZoTu8VoNCljG2+3gES5XRJkokZRc1kMeTGTFcSis8VQ8wnhkUDuMB
SYsdvmG13TqyHPbf1eBf3gk3cFUJXhWQ1xr8E/Zq9MpgLYaRXSjh9ENYncAE5lXV6e9xC4Gw6/oe
iQ8QcYMnvFukyy+k43SeKhb635/F9e1/WB3XO9EFvRKZMhXqz8dHMS5ZJLJkyC9LJr+ExsLZPVN3
lSS8a1O9MQRx/e9X/JNWfbmkqcm0jWWDIvBTGV7kWtYuqg4A2o6dZ5fFiEeR9VOrhH3K9RD5RK9u
zabIYcW2jCnXm9tmUu81DsNdbc/w+sz8IVQbvs2eG1KggrFgDa706m9r4tBCAz1985T+cLs+3jNa
Aww6NVJ/mGmfE+t4CeJ0jusUMhzrY1CKCI9AWXXHoB88ZYw7H4OKxcGvTvNMOLuJyMNTB9EipOnY
F9mw0vEaWs+y3K9VHH+Mui3dFIfCVRi05sooSrG2rasSBst9f2k7JhUplbmZS7hXURT/nAurPcxK
vh5nVf7m0+lf1gCzSABsoULriDmsT6lGO1dTgPFEelGRVjij3d7PcrL55q1/yWe0jxf59NaD0EhV
NQ2g07Qy7Y7Fylex0lSwafhDt9H9WaG6Ms0MQDYzY99sxXPd3xZTVq0SS25WGXW3Mqq3k41KaBwg
ftF7cmUIDd6SzLBd4foGEwqmHAMzGPz2ptJDxAmVZK2Ex9vVvkvlv+7iK6SugmXZ2lWT8WkXV7Ft
Rka0SGezg95UWtHi1/IARGCH4zaqKFpM8oI+PBjTFeQNwwZxrc1Y03C0v3mFf4D8TwuU/oUJZfLa
yKBW/biPO6EHM2WSdO7rbG102rCusSLzpUXfloaKVEGt5tUCN09PmXSozNqtiDuSBNQSfmiQhBk5
/ZbE+o7O+B9vTLkaPWD3IGtXG5oPgB/2Z0WSNY10rsW8uDhYnbWlxhEtyzxiGxLgonsZ+sDDUC1F
RCjtZdAE15rhSg3S1LqaFF3KfHr+Zjl+qcJovlAgs5N5b5T0n+rNph/iZA6r8JIFdnGzUM+aWr8O
MnvcL0WwNQPReFVqY2WoT7Kr81Wu2Vbm3sAXKZH2U3nQ6JXqciFtwrbLyRXM90JE86qeC9mdUEf8
ueH/ynvl/81Y5f83x6Qrv+n/bq7yxyz6o7fh9Rv+11LlX3ingHQImtmkNsScfzuqiH/R1rvuB1wO
cE7CWeX/OKro4l8y+Ijy57yjx3FdkP/rqGL+C1xcxrADmad6NWL5bxxVVFb4h8AKjRl2Fgc8/Qyu
x1/XwPsPgCEJ4y4i/UxcWQzBru1zV2SzP43WcxBCztaseieadi1ra62SN/GkdySjr1ac9AC0Gdw2
zpl7Ycw9lEgpglCTwFqnEp8RDI/R/ayif4wiYx2gqxa5FiKjN0xo5fhbZOq0iuP7dkasq+hUXAq9
RkpWs6RyV/DBs8NhC1YE4PrcwfQ/aOKtafrdrNpOEUG50acm9XSs4Mow9RK7QaRc7SZzyHDIVY8F
/Gujte9qIcOxe2LEntOJ2c0kioV8SdxMXm6jcWw9QMK1Gqi1i+GLO1uSLzXHURJOs0henuLNm80v
k4JmLmnSdY0kouYEv579ehs8D7O0UdMucqak92P69Q18paJ1onGnVK9dR10W289m6uuIm3vtpS9+
VRinFtMTDgyqN6eIiSyRe0ML6NGa7a7p5Yc6y9dFOz70qf5ziYB1U5E+oN9QZ9uLRSpWdtodMgoo
LYHAyfC+PULCjQVHCfhq1etpuBtVlDsiiTaU59oU7MaomB6tWkMoc2+JW6tu+JyG7fZoZjHJum2S
SEO7nffrlCJ4Sazork7MVRPJG0mz1rWaH+TpNRoScZeRsT6WlV3fK8g1jnJQPnZgd3i2veai9OXR
flJAQgEBXlS9guoHvNNcEiTQOf6yDgqjjCjahZ4Z6hkksXKTlapvibcFzUXaLvsumwavmiq/Xcad
AVvHS2csTSg/B7uOH5u+desxz7GAkRvfplVaLPNl1JP6ban78bddPQWYfRnT/AM3MC8M7FOfZKdG
Hd2sviP8O1JAlZUFuDpMoZfneDfmFc6RjpUvB3XJnLbR7wFa28epp62f0Sme8iLfxCViByxYGIgi
yxkuB8p60hRXaJpnkeAZxYOBfH1UjvGS3akmsHQAFyvHfexqeRsl4iageA7y0AOG2OSJcVeJ4LEs
eaQzg9PSnY4Yu00zmXp9DbK+DXJIbeGxMkk4SRpzUKNI30xS6YXSFaLNH2zanYb1KwkhHKPPwkW3
zSPsDqAOGntD7VdYhe2v+hch2nsVUUyc/VxQ6sxI7qo9X3o0tbT31UH3zOF1yd9Ee2fiR61FvTcB
DojKiyBdhXC60XJPPSqdQJn3o9S9KYHlyFONvWF0FyDyCrTcSRithtyv4SUD3kmtW9TxQz3LpwaT
4Tm0b+RFB2XnrDddbRbQKKbata1dZhfZQcDkr0V1X5vhXWVtsSfZWsEADmAom7wtTdowNpqiBOhG
HcLeqTT0R630PsVWvDfs5KSkzVGr+/cxjl/zhup8mVF5hYu1jiLZrwdk38CoTi/FQHqJMf9Uljp8
XlDV3Y1Zifd2UHQeNqj4SWvKfaQPww5jy/Y2X0S/amqIurgosLUweHQTCZJNIZqT2hoXmhXn1B6P
qWjWSZYU7+kyG4+ZNYJu9SFYgRrcG1rK1yMQmvD2ac9pSJ++jXah3G6Amo59KsPPxP/Eal+XAVfs
LjdxaVbflKzZZEG3b2bpQjshca3kRc/hiIZF5zP4I1wVWMO6kj3jz9Pbo6dLeuTWjJSufwQTWG1Z
WG45qLeF9j7WuTcm5vTc6/sS17es6ocnW6NRPZhh9GsMxgkWkSKB+DSzwBg/hSsb2GQ4VkPXNV/k
17FPrYPS0HGOCrv047brfCulT9oWLNPahu6btgb6oPrq5zx7SajDmwy6EHJ7/Zyr9n2kNDLFh9Ry
Tizyz6G2NVeUme62WKT6pmH5df2kWvVzYmU4cwbPTb6TGmGf6/gXzDD2c2a5aZ3gBXqnJpuBzVHR
yYEAad3G8k6nQunFutN+lg25HFujIkLW+xlbvzwcXs0EXCmwg02GdBFV8iplGVao9xftB76aEHsK
WBAYHEDQSEcsB652ppN+zBBrTAG9UUuJ1vL8DCHNVS3pRcbKz6qB/NpcT9fAAXR7rJLxoPZ4VgLb
T8bmoNqQUUHdIsO8ULrhWS1nZbZHqnpjVfFrO02jE/XTwebj4TmL7+wlVg+YveLEjTxkp8qLt9h3
th6+5HHshcCSQWx7Pa0O/VITX2sV5FAOX/Wk9VRoG1KXrkOkf9i43wrwHLvcts2hDZ+Drn6VWjZ1
vRuw0776lfY56kPMA0WeeZHFLDUpvKkHPBFK6WhM2UtsTVuzfsiz5tmuZgZVlfPeVjAlHNGd+YVs
YXwQXF2ozGwVic66MasQem+D3S90PGfplNFpx+EgjemdyrW3+oIEJw9DNMzIyXLrhmJjbUXMzQmj
m0y3nXLgLc/iF2DYKqxVz7Yb20mMjpmvWbYmLd5PSb3tVQCpijQDWw7XKIdhKwrsFbDDZ0Sqnr6U
UnkfjMWbnlX7qUF8POaBlyeqm7OCGQWxAnQaLn2hrKLU/qVOKdKKUP/VmZifKSDHY9jtdHa+E7bq
4ix5Y65mVZH2gaRjtGWwVERhuzKCBSl7mUyJgDctmp+jbtDH7FkJ52k71S17EQU+csIF934+jDzc
1xgwlEJ0bgfRD+cpP7GaZ0PL7yUluMO/gPlhHdxlhiWDamMbXC1ZvNYJVVG3QHYUsIDxTF60fWUi
X5nWPRKLq3A7MfvHzhy2Vq7z8Ku6x3gfZFFWyUyW0k9tZV+WxW2fbLHcwpBhVOV1bfF06hkMLN0V
1rDBLPfqhruPizXZQdlrKGIkUPe0DVa40K+XXGC9FN+WeF30svR7wLWmEpYn5vhOyXH70fK7Wepv
VXM6SxFWTVqQg/XTE+ix1ai7F1l+z3Nt3ZfvVHi7sd0r4Y/QwJVAK7aj3KNRwPuJAjHtGiLCoZJJ
64pjVB0H+zVQdzJqGXZ0UND6yv2x2hnzUyEKqtp5kyYbsRBlFVB7ADNJPGpMN7DHHy2acKOZVmp6
E/ONwxS6vE7ene5NsoF9peEW5bQZFcDyMH9Nrgleh37vqckwlAkMt9RsrHuxobaneaOONm0q09or
Vx4AKiBZ6i/JaJt+jFdOGSTvss1WQkoW6uMhLq+K2ma4SaItfJ79lM2oZHP5hqaFF/f6z6aHOjTJ
9JOScqN00gp+GlG32lQZNqNqFXu1UWC1X96ZqUr6Nr0VVb0ZF+S7zSC59M93amxus5D+irxMK7wk
Huyk9Tu7PiPNVenXLZH6P+ydx5LkSJZlf6Wl9kgBFHzRG+PEjTgnG4hHeAS4AlAwBb5+jmX19GRG
kZSWWc4sSqQkMyPczQAoHrn33Ps+/embzCFw/uK1PbSJONizvEJuTGFAYCtQXc453780MeMBr1tH
aQQLRUVr6Y6MicMXZ1B73IXqbBQpBqc2spZtzsHpuDBuIJnSpQ+l9hbe1AC+qRaaa5EFVbBBzrMo
2wOOfOCGoHoK+6cXzc9YMvCS2c4yTnr/IcxsBLsgSJdFJq4VmFTo/fdurb55gdmtwtvYjE3hMc2M
h0KGH3piHWIZF6GsSzfl+7H6cqtmFbk0DiW5BYcCJ5Lgbdu62WM/P0tWDqHiC63avZ2Hq2QW5CBW
wcks2oOl1EvnkNQRTq9uMr7kvjgVqXXkPbEcwZlmlXlEOgiUBu9vVe2EgfzamvujbhuxrB1cAAMw
AMNjZCSFs0kS/MYiF/W6zpJj45nr2unJwfCmRaMwf1T9E7CzXWjkKxqdp4mv3BjLFaIfMgpmeTdI
Eaza7mYdG7pnlArUur2ZrMds3mYOkhwzdld11n22oJEXY29+p3RV72yf2lWuLfMcM2Hi8BjkNm1t
oE09EumVEQs0f1bOysbwBV5iozn6UZ3uYjFtmxoLBvhfd19kaAK76BF4bXwttAHToVX1s5oVJ25S
laN/MSadX/ScMTu3GJY7AxD00L2pH0yHWnobkRPChjlYeTLc+D1WFI6+ep1I41UHVXQ1BK3eYAuY
g53eTJibZmXXO793n7RhnANY1NzwAXdkXYEWV8ZoLdnIDwsh510V0PZVUAACPzFeE0QPy0z60Yfh
hdfMhD7E0hwrpsgvU+bPGzGyWinyLmD8ht0KdQIY2+qQh9GDr+wbnak+J+S0LKWUVzVEJBbLrzRz
14XqxMpzakA5aQ7RrYQi4WXZNc3i9sty5xb1ZsAizrSWY0rp1tg2Idw+1tOgMlqQHajSvbagMkgx
AqZ9eOd1vMgULvFAm8bBHZwnYUAXQ26MDY9Oy5Vy5WvxOYiWsHDZN7vUEQZST/aTMyNllhrK3lP/
bGuLTVqN824yEUq04RxwkTa1VBbalkvX5PvUV/etGV5Kyr8kjXD8D18+BssRBMzCwyASNdZPLyju
5Mxeu2+oNXlYBJpuUVI9dpZB91elHip/mVw07KNt5dDjdh2XLZqlt6zdst1MyhZLy51KeqL2o1bi
bVTWg13jHWn9uwopQGfLi77J2fL0Z+ME78rsd2Po/5Rphjk5/6GwDqZt9AlkZSfK70H4Eo/Wi221
j6pwnlyNUyqaku8Q6z9d1X5UZfvuGz3kBD694YhLmagCgav3Wcc8CibGgDChZNbdvhX1ysYalKZf
JU38MQFLtAoimJ3DYHswCVz8jH2+qCAgzC2FRNbPr8oEK1EZCPQbrOxZUJ8xpkGtn+9FrZOdXXzU
Flb0GCIru/3uUvlkCLgFs0Kvb09INJKznwGIcyeQMEG1mWFjzab50vIKaYvyqb21hGn/DT8HFiY5
1xw0nl4FXbYVujsA23wtJPNECQnObc+1yFdAKiBbzF+3FbfNi3eZKItVObTRhq0EQl6KtmnEEGHC
h862dOUPRT1suhzU/ORPnxCzD76Khjs/iH+mlDlWnGGtGK7SHL7CziM3xclo+jFUFbN8C2Z/A5+A
NCAfWEMj11IFbypDLgXMAv5IHWZQB+OlL1Yk7XygKrqmSbRz2bHZtxeJ8Jp1AeN1jYaVZhUrkpgP
hRNuVYsAGSi0tOyjyULdLPpnV5QGXFR/G2kfDJYFqQfUAm4NP7WXLqUkOxP22960Ux3W4Jj5UG+L
1xk8LyYKxhsWJpiILRTSxaT3KKX8Twd6Xwn6qU95E3b1vrcZaejIYDne5w2mx+IupkSdhsi62rV9
7m6+Ttt4IWJtQN9cEwrjZkg0EspWRqd1f+dXEwl+jd4PxdTStWZd90pFBLaiEd8d3nWdMbNjofQL
EjwS5hC752EaUYfYtbbAP0zpefRvxYlhJ97IIj7QrK9jtNuj6433WTvApjPVo93UGf/Hnt66WhxG
TCMYCix30Q2JXPYZbCAPT67+yjRmvLJ7SlLkMan9o4LsxYmJKDy2a6OGRaCm5zjyRqQyccmgqeHN
66B0MRFScD/FGNLB5AEMNx+aSB75tbtlZraPcuIKzjwka8Js9ULb+jJU3XogRNkd+AZtr74UXHkD
VepYNafExKtSetXW7AK5urFOVk53+87nAt4fK4WUYIYieYkgdQQOY5l+dF3CnKLkPMyVybqEIiOb
3uoi2AMmdzbSgfnm1qNz8NrqQfV5etdPegIkKDcjshfClvRhtnkp5xo4iyuz/KlRtVqBbDfBaSbo
w5iK6xWjIHgo+ntZoUSx6u6a9dPGv00ppO/QiezGzl9Fw7CxSjPemFHMsDzV3PbdEHtnDvn8NRAM
9jJ6Ac7r9/4mTotH6pfOKwmmSoluLlDy9W6rn6cynT6Nwox/5pJhZ39uSgNLbvzdFl26jWuboKXc
JSMEtcnAUORQ1OA/De8wFC+uRR+NcTeuyf0KevexB1JsdhpkuudtB3vfauennTL7yCfM2G56ryu5
sbN5M0QxDVnYzKekr18N2CSloR5GHuLF0GBjNIdoEUfuzy4hH4oaxfZG0qHukuxoWOaq8pyl47Zb
SxVPgf3dhmdClsU6dPqHUA7TqmxsMKjjlxgb3qJNtR8U/GlCJnZijh4ypzk1wtqamtHUNPBPh45b
v7h9Lwn+LVWap9IP9caMByyOjZ2iW3tvM30nOuSSDw1APYC3exJB4wuDKc8FxpwX2zoDl+n7jfUx
t1O7bDNXrgm4WtVNcXZafUojIA6PU48Hc3DPqbLfJlzd7ptgLMdIT6MsC4bsnGpjiauOTjgxVoYk
mKppB0qR+Y2ZxwG+x86ymICwbj74FW+/wqIXsJrHITLo31L33TBL3JC5ly88CnSm9IsgDx5wqiyy
zvuYtEtChReuPeShGMlBb41Zc8zcpzb2Vy5nWccrtmeWIOP0WIBcZBF3iFMGQC2Ly9icsIEgJS6J
G8N0t4/peqZQLMU4TIiJglcdZeiSIgCXhlPSSVcYnoZmwSaqNS4tQ2k0a0ENF+a2pHIJZNOwmlvs
tf7McTRHYbwyYz2+Scf6afjxz9tT5Q310pTN1lDmW1dwACMefqhRLDl2cSD0Tck9c9BD67t7LwFA
66bLbNgO4WvOvaMj874vq48cbNRyGKK1qIs9wgge6O6xuh0VxlPlhasK2+rIF5/p7jQMzrYxb4cz
yBn9naiUjzYEpRq9eQwl+mEzTsGPjA7HYPiZ9+WqnJOlN5lbz+8Pue42SbmW/ToXj4n+IcrPInib
cNlFyRdH9jFUw9rqxdLL39v0mYmGWabbmlG76cyQLcZzW4BZbWkZLOvsYJ7KB0AIrmyPZfyzrnir
WDB6I02wgrkNUJVFE+qbpHFW0kVxlLpInQLUaRmW2uTV9/INTS5foBMfRPKRCHsvi3JvDNfCYoKc
e/1Olc4uhUPUuN4VQ1NgfxY3v+REXlkl4JbQ0CvH2PZiQAGl8kub5kjcaNEpGNaWV6y0rVYS/hpc
kf7em8dviA2+Kou3oG7raxHg7mjie6LwDjMnXiMBdQYzi4kykQdlitfagkDTvDbDWbIFicYXCzdh
Hf/U7BKam9f8VY6XEUZJWL5Uk+bLxQftzeV1NnrzMDpyb+iHfGAVoVtv6+kOcmpwcNLhzgTJqat4
Ndhv6dzt03p8KsRHMULvHPwHnC/bDBmkdxOERcfYfXfSYCfrAaVd6D9jxhn5JeWdk+NEbopj1V0i
qPNPFrK23DB2DYxOC1VJ2YYrP0LBEB2FzRZaG6RboOxyyU1n5cp6npd+wEIWNpBPHFTES/BhdJ4k
BrxACOCq6TruPnpxmBj2dnsDSqevumWOjmkwD+x4oA7QRznWsaxPM0K0jOFkcsiDfZvOeyNGNdXz
el/nFIrpWsqXYr4UXrlxzQ+DV3h2V1cHHfu7jPoh0U/OkJ3GdI3wkhdIxL1zCCHMpHmMfA5wMLfM
rS10jGqXzl+RrVck0N0XaNUb/Ro4RGqJFhJee2K+XI23sfN8tiAgyBFpvYyvIiS9yLK3mQ3oJj2r
5uTmbLDQLC0zhzKJyVoaDCvHFSD/3AuQNsKnOP4XkS9hth1deXSLk0fxaeyqjlER5lJrUdU/tHyx
W/Rga+wKG6v2H5qS/9SqTlHKOEQUu2LwNsacA2AyXpQFSyJl0TFAKGkcsQ7m7VTbOyK3ljBVWO6c
leC+jYnoG9/tDNfrasJHzngFzWZ9J5FgARxgPNzZHCwpZxTE23BeOdr6Zs3BY+JDhVHl9Zb2xqKC
9UfgLnBqHw0BfjkuS1aADlEmBdjaJPRfp2m019Xc73LaL8qndV4h9rO8BZuCVWtl5IyhTWoqIgRL
018HSMh3EwsNciOjxZAgaHRsCGVuwsunsGBtB+XemYAUdsVdbTGyLfq7du4qPFz1pUuiz9GrPmy0
nHPXv2LVbF6zoZAHknAoCq28Pk2hes/122zOaLHa9ntVpHeqnInmgmqMoDjt6zXykQ7sR2lc8ggj
LSPycJq2yjc4jr1FPeFa4ENPH2bxkN5s+ka97psqfXYc8zL5zt3UIHjXGP0ExJSJre1t6PuUs4po
ZhSCZZauSxSNZc1/OX2Ocl2GL5P1ApLBRvdHkQ5sEbMvd+lkF5uIdEx7uFrt99E29mml9gKVbpcC
jiJvK71GBGQFvlr787SN3W5NqTDiqsVVPAHtit7EeJTuI3PusyptKvBuXgpXgLg1GUO1TYdWC8YD
cW3voTuuivA9GOq72rNXYc2erYmIz2gCDpRynxXzySRyQcbfHMbHKxJ915j4YC5EsKMbX56ZGNhM
o2q9zJ3hbjD5JVszJeXM3ZVum19kpPJ3b0YSnE/iyhPWYZnsgjVpZAEzidB4p9PmofLZA7X9ez5L
mC/zxkbuGpcJaBwv/RG1wBwKcQqHeD6kWq67PN41LXziUMsdIaH1Ksu4nxuL+TQD0ZUx+bvBN0JW
yzk7XmV8q4zwLGc2uYbpnIs8DI4BiLinYXY+PZPnXIb6Ae/JRofqZ981gNMiYzHlccfii5l/yIBy
qTq2Ilrfh2Fmfnau4e3auQ8OnqKpnDsIip8Tq/ZF6FiaYRFDlnjwyr0fTieCMTGQ+6iJZBSTyhok
zb3hRg9zT//Ru8lzKGJ7ySyyXiZRbfJUtfEuKy37vgQuE9oJBfZlxFvD2m5E9J7an2EypwxSY5zl
LEAuDafSIuimcVcRcsfZZabRK61hyC0UzsfMirttMIbGoWx6y117U5wDuSlQTpVqV/v6FaMvbvXR
0WtHvY5jsMNN8RniWs9xfi9sR7yQkkcTJjZtMd6UnBdvaPbsiDdx0GxUm+xrYd51oXn2E6z2meEt
KqFhZ8yIhIhcutPYyFbFbJjbkDvp6nvT0aqw02Gvj+O9zHHQmrWPOm/IiuJV9LWDjY85ybZtHZFg
BM78nkbJFganSvyU5n0tFn6bML7ME37uKoNdPnrQkmrIl4btemv2OPaxd/hMOG8mprREGUbLKEjd
TRTV1bY15QPmN/lQARFYAHLwL3Usmq0tM3CLXiqe/bY+5WNpr2k2ianyRwBONd0NIlQAMhXDCsDN
3WPD3GXNTP/GJzQTND+T1+3suWBb3esSpqUnUnz7Q8OW3IGWu6kF3TFJDNCIbIu42vp7H5Asd5aR
sEOQRJX9PpZ+83O4jXljYY3495k1FXmjfs4pjM8wnvsfPINoBiO7v8yVgvKCCXQ9lRnr4NpoTiV/
Di3DNNBYzQZ/BfsYhzQDC+YZy8yvoZ7aRZEU4qo8/2UIGZI5NdRwxBubpJf2O0t3VtNV3ZOjCwsW
vxGnh0SCbdZmQTh3Gr7FeUKpW3TjBzGGPxLZON1OeqN717Sj/ali1t4xiocf1LFjuZgainuTEONk
NLA8d6VchHPDrM1LeqoPQFIjYsw7z2DsVEU7rgXYJjqOg2zUj26w6osbYuptWEjy1tX+suYFxbTH
GByqu9HcJwbVmdmO/dkqJvdtkCE0Dqttw59mqm2M06YxbEWhNgw+RhJnsmpaJfQ02zoxmPxGSdP6
hA4Hik64mIofyvFzPI9R/TBI3bJCAXqejvNHF8lyY5Zz8SPMqlStWkZFLGOHGtF4mcrsvu1jn0Rz
CrhbDjwXGcSDPQQ55UEplmEzindL9uLSmJF472ht9jV5XScxzs1WKFecS1oI6pyauqriBSNAr1oW
Mlck1ozAIzagRdR4PNdWdZdlIQPCMQm2dUMIroNDleumWKlEOSxdiYMsIIaFW9EJvmoXexY7bVOt
PPQtFzIdw2+kFVvbbDZ8cGrKPUWAvDcmVcKBGTWlFO/TS4uY7tUfyKgW2I+uRAdjuCT1j3Fl7XpH
pezwHOS2vxrqDi2MTWNhhwYzCd3Acuf8H74VY+yqbYqIfJlFhbmE/AQOVrUB708Rw3/qYnyC9Q2t
GYUsdOnBplWVGhWzubxj1Wd37QlRCACRqpria88IeE2rOVxzT/P5usBgL2354wbaSnJyLfbBsU2M
B4/yzRgqum1uxwAujdp8DaJoJg6jTPXOKYvgY8g7sLJmXs6YgczUeBA5wh/fN77MqNQMGqboq1QO
kZxYzFeubVnrFDmVZEgRhecwZm6iirBfdZkfcFkwFlmte9VRU/LWlBbZxDUATQmxkWax8q1XJIH2
lRFPqFAW1YV19vK8NwhOinBAMu9fAizt14YRZBbPrKjumG4wAc/cYeU7OEAEXn97yoJ7H1rtVkdj
djQVQIhqRDQU+56/CyrVPUSFTu9ruoxG+AABKCeRfYzRz7RW07iImjg41VV61WE9bRPi6CypzE3v
26xyo5k5cS3EEmt5/DbmvnPIRvd1rGSD2F/qqxAA14ZM2Gs+Fl47O4p2jJG6Y5NH1tvtKNy4IZ2U
qPG1jObAReCeeIhz4W4nVfNndcpd5Chz7zjV9OT1HnMXXVpUhchoUiYU96YS/T2zqtpg+U4KK+6s
IfRWyZgpf5EZjovVpyufE3YJUQAw6hZDdozyqTsEY9vwRBCCpAMr+OGkcDkyEs832IQJ5aSf3DYN
Pc/Cotj/ysZkOjGS+1b17MxbqGzhPLBL7nIGMoUmo8CvQpqorKXI7/LS2ScqN3eeFtzCo72dQrQz
bRiAPyXdqQ1Iy63M5tDQbd/X0ulPrC0hGjZ6OtlTO62NDpM00eByRVay96Aj6Z1EMPaXaXD1rqya
/CWA74EsGWQijpRR92ebPQkxqakZUe8M+ZX8sXST3OaxnUgeplLZl4lrS7Cua9hAHgVwwUS/pFlQ
3BMzArnX8aNXQkkhWlj5m8WoYVkarbWata52qiqJh3fGjTWgqI6oGp9Dt38LhRmsyVViPFpNRf8S
jHbiw/SKPb1oPBJXGU139U41sF9cnYtTlmFTiuMKm4ZXskkqgCAFDqvKmRXphWg1hFklgyB2yUed
j/a5bTy1VDkunooVU1uN+lsU2TfRrEZ9MXo9Q3RhrXWtsI907NKL29Mo1rUGNtoYsGRLVcJUGCQA
dX8s5IqCAYtNQyEi87beTP2wL5nnFbC7aGLm6EPE8Cg4sD1kQyHq9VVchfmnJbl0kUBaYJe4TWEJ
3hQYjR5B7cSoTrqmjH7I2AruJgZ/Deqa1Wxjjm2yYmWGFWJyczQP3KD5LiQh91uZA/kyWUtekHHY
/CDlb4s58djzWAJUt0j43BXeya5XzGFi7RFdNLAG0nZMAz110YW7je48bZsCtVOUPnRIGykxg6HC
pCTSXUf9gcMEVV9RqHbXoK2bFkEKc4r3mOUPq7YVibdgMKgvIu9RbBvo2M6+WVhXNWKdzESUIfns
SZp1/DZ7rekRUH01WL9qK9Y/x7JJL04xe8vKwyQJOlm3zC5CfUD/yk4n4e9LqY/xvdwFQd1cc1Kp
v7Xa56urvJ72qDCar6mr5p95QRJIOJtTTkyJwa7AHm47WB1/oMFwL4Btho1gDHUQw5CCagzd5N6Y
JBGXsdUdx55B+Zh01m7WQ/vegdpYxaFLNW0TcBmSBH5ikoWrfySuLUn0e0H/wJNYGcwMO2QeT32k
559FnpWnMAL5WBVzWC6EMFIaPt9c9ibav7nSaj1NDC6gr6OOhWYE0Xpu0LGWI8koOg53OrsZy3gl
7b1AWgfh84bPRw1crq0lPu5puugKQY9K/YeIDeVG+3b2Dk6s8dC8zt2xN3poXdpbY1meP5pI109t
FyLQyiqWrr7uXsyWm2qhU1Mxpuv8oxewV8rGe9uLGRq2yBHMSZ2LJrO3nRT9RZsRG+o098NnRTLZ
rvIKuC6l1ayNqm/vbeP2YtBDwVvILzlJO5zwCxVIBEzzFJxnieyKZ8a4S2zL+aZivszEvsGt4rhh
0S4Z5gUshxZRPI/3c5bBqx48PPZx7WVyqXEorXM3s145THCGNs2exXC4cBgwAO40po1MdXaKpoxn
JIozngWsWeMnfLTwPohPRcTyIzmGINZLPHOxCtuvRkOlbKK7Jp+3TLQXvoepiXC5eeNbt7f5bBwb
UvxmhwjUUB+xhS0EXkI88Yhqy6MjUzIGVejSTkaz5qEP7FixCWLaQIHifmcr4bzz5oi2qBUB/o6V
734PGyN66UuZ7ArGGezPWdJrjFSmQWGfeSu/thxnVRRExppOA0Q7SLalBZExJ6aJIWC/DGYrvgb2
IfCNYx9J5ntqZH1cqZnUnoJJTcwsJmXtKab6vXfxoubzXRT0L0bFv7ETfppglu9OP/7n8v//F6NX
XTw3/9occKYCSn4o+R9EsKaf8vOfJbDe/ob/cgs43m8mqSIMloPAwzXw33YBrvpv/COP3slGosC+
4b/tAsL8zXVt34acZxKMav8hYZlsVgo3Sh6YBZ6DQ9v5n9gFfjXimZgShHmjJKJIEI7ziz/KMnJU
UpGrr7mh7JVpWB/gzR3EFyaZW1LO7KXb8i+seDf/wR9NQ9AH4QmGqJhcy/Ws21f1R39CTZkjbWmN
15lQgU1qyhntYlnu/3BNrn//+/4DQNy1SmXX/uff/sFuyY+5+eZcM+D0Cfnfn3+MVWcEKwvqfGUl
kgVZuZuTDEf0TF+UGRqeXiti+vR8r2Xw6BV1/Fd+y3/4coFdIpx3fQtrh+vZvzi1qmDop3me1DWo
umGHWyDcjGDRNvgyRmQkbn7AbS9WUYJ6tGwGsWdngtC7Cosdgh6SLDw1HfsEdq7V/Z7FUMffbA8e
17//pm43058viPBDBso2nEwuSGD+4koy58TJPNRE14yt+gbFEaGiEgTUKDEKz2KmBA/n1kEV35xT
g32AOdfvFoKoZenMX5xOyXcpOvvMtht4BL0Dtv8s3BXC78mYtu1tHQdkEARhvXPM/joiCXuz7Bb9
nRtOXAZrWOZo89Dx6sd//9H+8Sbg1ubrx1CA1VRgyfnzTSDLyaDqckCyhblzaKSlQby76Z05klsU
KvrJ3lHj2YnKESnTZG5kWOjVv/8l/vHrhSpGSAD4DQgO4lfnadUy2iBZNr+OshPHonBfs1igSKZG
3RAKHFKoLG1PJX91+90+25+eMxfUKn2ACXQKo6X45bJ2ZthSquIIHf2J8PLAei1QJFMRMKiOsjYk
7iJ59CP89WWct4BAB2Px7z/57wbVP/8KIWcfZ4zLORcGzi/PoLTCSmYIxi4AFdrtrX5bNc3sP8Qy
HddB5Bdba3p04uzSCvrKCVBgm6powwpwpodvsD+QCLcJkGjc5yrYJUTdCWlImjeLdSfgCJib/vxX
qKh/OKBIMeZAJm/+hkzBLPznmybvnHrUhggvKg39xwk+zLpjVv9XfvBfzYDmTS6HIZkjHKOW/6tP
S0CQiCs/mImzK/c67o2ttrhJA5bICAuyjdUp/WnXzre09zm2EBqWPfHDf3GJ/slvwY8O0B3wRuFN
cLt7/+AWM3KVyKGab2aCyDxHfXSijccE1eGLZobF2KSxc+tO3CLgkLEM31y3Ieq4r33wzCVK9XfX
PSUtLlAoQyN9s4gG/+yO5YcpZCJ2SQd2FKOF+ph7Zf+9QPmXEbv/wBzjO4SQRQAAkRU84f4vnvq4
IllC5aF5SUpGKUYav7c2txZzfVZxypoGhGF9mJ0ynM8nP6WTXWg9RHt/wPu+cZKcxdGUWB/u6LWn
wPTZ4wz2FENjMOe/eh5vv8ufHgZP4LTwTUyCN6bT78iEP3zTItR52cqhu9hZ2TzgEO22YxP57ZK2
cmMYMTJHmtGjxBj9XN6oZFFpsdJOsY5kyyYbWpYlEi0RtgNYzb7dbBIpw+Hvz+z/t3z+7XYA/uuq
bvGjiNO+pGyTHWCK/dd//v4H/l7Eeb9hz7yd4pze4K4wb/7d8Sl+cx2ONxaYgtem+3tOp7yVh//5
N9f6DbSUZ4Uuz9Wt8qPM+d+Oz/A3ChIfrZ2JEASb6P9FCeffAAqgpIgmBD7t4SD95Yw1nUwXTem5
RHIxosEewYqhf+0L5xgNqtsIVJ5/+F7+SWX1+4vj/9zI//UTefB4q2JbdX49uFKOrTHjUGPKIZ4d
K8dkg2bAyJ6Qzz2KkMlb3de0+/Zr2LvfTVuRKlN/m8qmXSjD3qje/ZEw+cw7xLRN+1bZULF5VcVr
pw3+AqXH5fnTU8di4JbcDffv9hLiIrq/HOaAoCKPRT4ZSvHI+rYkjaT1mhx9MJrSBddUMktMMtI8
O/Gk2Cfc52m+VQnJitkMlb+S3qKISbMY7Ijk9kHdUpfQ/PCyb8+Fnby7KT4qlO7TsrUb+wPVyb1y
bJREM7VcjyZ/Di5xGnQkKdmbdqRDVR1po0MfD8+SBdzK9Usm1lG6E2ZIx40A7JsmU0Izd2OafbMn
GRZdniUNpujEX7QIOgSN6JLztNnOIRJFJXR8N9aZvzKZhi6VX32Uc9Cvhrlgo9gmVsHSug1WCe32
fdMNAPej2NuEgl4zlCz++9tKhDczJLzeJMCvOwMwCzZRyTgMY91k/4hyI//Roird9LGhV51A4+L2
BsQSIqEDP31sA4VbqJSvSeeEe2Ir32anfnRxDlZMYggULhAEMU/dInvPt34zz3cmsJR9NkYvlkZS
a2qa50bzBZkhbS0lHboaldYbs2pIyBmMQzg0ZM2W5sM81OO6JB1ubRkDDtOxEN8QuWXbaLK3XL9w
11RVf4lN8mRZN7inlNFrmWRfY2qU1yKM0jtXmj0gHdak25SVziIvk3yLcGmLyBO4Q9eY7t4NWfst
jDByjsFEIEPKHO4R3J1g6Q6BqkFV0jFNXqSCyOmOrSRPoPOc5iXKmRwU0yw+8RMSmlhZMySqUBPE
KMu1VdhXFmFq3XezXMkWO0eaqOrsGqiChrxip1/f5tw5gjRCn5ATTwOxswEcbC+Jv1i6frZTVyDZ
KspsmXpJt6u9EjQ55tJVGVPjoptnKRBY1apBEL+MLWL41JDEGwh+36U/p58iMF7GpLAvNoqluzmx
2q2oDfuY4N3xIQu+NV5rPuYTG+zE9Nm+xW7Urmo7dk4A4401LQWzXTdLAMX4NVKlqD6HWFw+Gs2w
hH0KICQytVhpA0oyUkZcxmRhmVbpuFS1R1ifZT91qZ/x5bjlvlRo2uuGVOAowiiVF6H7zcdzi6Fw
cpdmryEX6uRauQXeRBcyelaGIbvQLH5uTP2AS4YAGjsuNoo0y4I1YJogsK89Na4U5OtVpGrI+3Gy
U4qI64B590Ph4B1y+5oAF+lUZ8MM5/dJ+ON7P0fOfTHd5PgAvtieD0lEWBrB32wWWtn2R+WhKivd
aTyxNXd65EYBimifENged/7CNvpvBbNJz8KcUheKoOqkYkQ8ndLRf3ZQRjh269yFcvS3bXULSc5v
MhOMrN39UEY29AmY8SpwtqaHQ2kcfehcQC7adZsSQ5X3uvkaNEKFWDneexS1L+UEunkCcbuK05pc
EbdG5R+P2Lgd2X/OoqzPVh44O195r5ktsmcG8e19a/fRuWot0p99oMPV0FrrPA7kuqVpv8iOsDhV
ob8AJhB8TIbMcJ6o/r5uaoQfqSyuIsuH/0XemSxHjmRZ9ldSeg8XQDEoIFJVC5tonGc63TcQOp3E
PClUFcPX9zGPyOyIlOrsitp19yZEYvAgaTSDPr3v3nO3sssB00V0hoqiImlRUBcu0v6N3S35grLT
n2xIvU2xyOw2DChWCwppiODo7nXo8+9LM/NaGv2gF5cK0DEMLpuQ8nnjuLdwO54cEXydQ/clxEwY
sYDpubPXQ36sAjaKW1FaDzSeO1+EtaAQi5TUruYB+eHNjFI0qrEQ9lJsw4hwrH5awOsYacvMO2dR
zjvRmuJS4geC/oln9ujLns/12NgAeXfwj67fsu8pHfZUNAOALu+Wob/thxBijT8PPQDj3nyTWoHz
h5kakBjJSYlt21S7T93Szbyyqv0MeoP6oFl5uUSsyyuZeWdapgQXivqn0Iug1YcuTq4d3XFOgoqF
pkzlj9DLuoPvFOnOJkkuNnPNRrDRvrpgJerRuEdpQ9pl4XXsl/19quoKzb1ejtkcOOcZyxB/kxnx
vhbFMO/D2KRPozQe1qXcertu6aebdJjzC72O7X1WGg+Dhzr34oSiGhYg/sYN1XJw3G7dmXwWhyzy
WSA0oQx3TcJqX+chTFaVImmOTX1hKFQkSBAS1cJZ6yekxGwuyuuKRPzn0AUIMWzKaFtt0VX51Bxc
47CaEVR04AXDNUNow+DdIa2fXJk0/5xYc750Ciosd7HgTVvZXUIxYq8ysCS/hGVc9Te9ifozZFa2
rp1H3HVtbHPbl2nww1nIUaX+tB7nwD6KoU0v8kUanIx+sO/Z6+3p1/jIm6y+Geem20dy8k42lQvy
2jQ9sTa7G3HFHMaw+apYuLBP6ohpOUmXH5cC3EpW44Rp57i8rqF14Y+zEY+JZaKDE8rYfecI/CDz
CYBZxTHW4n44/Q6d+VvY4X4IwcabGrJlM9zm41rcVBN5B1ulVzEnEKiLiUl/DnE71JZD0pRltatV
PT2ixfcHRxfkAGK7jjdAcR90ExDaVyK9cnTif/WZO4iYtu1tGA8BlS/YqiwXvW2pJ5yrGsAoVj8Z
Xw217wFZpWHBSALLMSfGpTOStfGCXmEKolZojP1z+B7d5eDVyUsx8iblke3McPZGswzqwi17Oz+w
dCByGWcuK1RkueOiZ3NCveY1FScjW07Etx2BpxkOLFt3EX3iqAjIXXRrcqib+W4JR7CetTfSeOxm
1yr38OjX9OeMEYZ+pymhkfxadfch4AXaO24mBb67Nk7/uhZzehxWUnxjQFFWPqfqKrMzcEmnWA8j
XIttxfF3qeyssfImZj7EgyovMKP2hImp/Z2qaPxw5tMafWqyDiZ/N11P2RKd+WGuHgICHZq6qR1t
LY8TuORzy9p1uwauoI/nFDEBAYGbInR3Po6BY8zjZ28yPewQPsrLznP8W8Km0TbWkNeCiCQLpVX6
bA3lHWYdzDtzh/8zrj7CYEgPocOSWOYtbkjMvga6wSbTNcY0tfAB9JZuZ3yariY7tEdbFt6NN9c4
utG18gB/WKvk09SEI4lyPI2BFT/bbuouRvIkUdj4Lz3bofvMrqc9L31lrvqpMo3Lm6RZamlwrVya
/NK8vJd4ZPZFb829IZLHwbbG8Q0nKcBKw+E5+lnH03EYLrU8RVwmKH5JGX2kPgaocVbiBWZs8jXW
OBTDcgFDDIJqJuTYRne5aKe7iTAvJaQZkuIayYSk7WTYvhZlfxkmrIu6onwl5cTwKIjt++wX8QLU
6sZbMgZCpy55dnd3qdc8BSNkCuG1p9rOMjzzTXghHCptqz66HuoRT6lQe8Dj9ZVPEKcc2W6SCq/P
4aqx01MRJBsqEUF7YUvH/d/IItmHkpPM5uVnr8zKwt3/WZnorUn109L19yt3sWus1O995L+Rcc2f
ugTaqZdRBhU3Tz1D9kVT5K91MOsIgwRJ0wTQMUtXGgCdmmmy4c03jWN2qAY7nZc0cG4JtfRbFEJz
LFIdHpplaXZdCWFUDnN/uzbro+ra+ECFULmpx5m8c4ZZqwju+E2e9tvqGop6/4D9gixUwwkamL7f
BF3604lO1YEj6XzLuLnExIWqJSdG42aICxxgZCAIx+HGILvVjv1TFFT5VQXu5CzE85xhxQ2zwZ7j
hW2u6xCXfNZ34EfN0G58OAkMo7G4cwu6r9jkA4/Vlhzlqo/ZyVpT9hNFZRnMymnufxKyIG+46JFr
kySVXdrNHJKdnyKf8Ix2b2BhT5sWCxwrX/ld9s54nFUx3wZNgZmk1oesjNfLlgAuyR9H5VcL7pp2
CrhwjYo2vNoBNiA9bNk8I7sowPviBFe98ps7+iWohtb4WmFQ6gtWzoYsQFV3X/XoQBUq1qtqnmMy
dN3XtW5/uMM6US/JBWfjsw7fELC3P7LqNPuikz0KnZkTJVrwRp1DhT9exQZDLdTUjhXrbqn1Kf2B
ORm+QGaOZkiOiXFo5uw7ssquwQrVlFPPW48r5prqz6xyw72HXZYFfhcV21VjsRTWWXZqdL8N4+eU
zYTWmjiGoFzM36bJJrdzLpJ3loIr28sO8xcTElVSUGc8tvGHuYJMW4TBw9hQD8Ju+R7J7AeWncda
59lF0J12/SvXSL3Ix4Ik3FFgVXoFQV+cDVzJ5yZ6Rg7s2L9CYaHA6cY9PelkQpg5L6EVgLw0+6aB
v74NEm6zG0b97ippvPN46ekyEhLDiuh+jmZtHqvshEVqQ/csyKpblpzRjpNlxXMeEvluTEqNEt/Z
YJILvqdv0fJSLxnLYK+75bIuHpScT45NtOJmXh7CDv9tXMrxW0flAM+ILMKDRLuxq/FuBuXpqjkj
cesE26VauS/x/dmDO51eppgPbI97mZJQ3fDB4wfYq6y86JuqQZpnIMrL6iyZGYHd+WoSdXkYuYdv
ZfqQLFV1PbUpR1aCnZbygedO1scgo69+SaP1qli5ua5uQoaP5+JqneDR73LnhZkbS40fLefwh9J3
SdRzS2bXXMBJ3K19NX5VgF/pDJtxfOXLViadv+u4n++ccOovyggHxzbwe/d5xGEFO851rlf0jXOs
juNBqi7c1NxlP1Z/6d9XX5UHVQKD+CUB/SWR8P/HxfBJ+fsXEmI3tsXb397an387fqj1I+u47Lz9
SVHkz/++Fk6+oA16PsR8Nr9sX9GlftMUvfCLBNLqIw9ClwvomfnHWjgIv8DlRuhmoSVPpDgUzb9r
ikiR7IklC0d0OeTw+K+shf1fYvQfND76uaik4X+ItBkGp+aMP68FoGSRBbdB+UvxoppqDjgYUjyP
15678pBHNcJOw4xXUWqYyVMN0WroqR+yU3R21lN5KBE+SYSMZnrL9EQ/di5tCXxnbaFvNIo603md
JLl0y0UH7pGemZxFPcTncGcmsxMWQWhHzhy78hwhuNyE7tyC+BoX9xNb8YQzwkbpvDe2rglJVU79
4jBFMmxEIFG3bXiy96dIsRdSaJ6qBfGOl8QJiq8qy6srlZgEl2Qdh4/TlEf8eCEz8qZbZzBdcJQI
VoaSJqQuE97RK6woiWclWLXgAKlrnTSEZhoxKsplSVwAMqsjOpKMuiyCOnl0m8S7LpaUEDk6ANfF
NrY3k0nJMZLWgGtfWhSF1bcNzk2Dg1dXrtjz3Vdg+jJ1WTd4kPDKLSOdwdVEE7a7LgXctcFDb3T8
cniAoaA/x5zHyGUd8LrvhsrB0p40RQLkf6pVDCFrTPzjGoxuelWpqrDbJXTTvTe4jJMpS0fUxT4p
vk+BK+2G+Gxy6+dVSAJFTyHRHFtn1045Rt8d6l9p3wWK9t5Vrnx3gn5dwCpUDH9hMgNVwrh0zNIS
B48fN0gCtk7zZ4mlXm0m2c54fN2qumniRt+MYnTBZsUWOp/MU95leawnu8GYLK6iqsdqp0zK6qMt
xItQjntelX1/ytJAzmoiGSpy+CvNVWvVmmjjNUHxTJSIQ4/PRf9cyib70RLKxkifsmHb4C5Yvzax
4ghosr5x9nIJfn1p1+X5DbEAg7vrhhgSioabcS8jgV6Kp+qAbViklxFsYHrvu5NfPk4j7xK3Fg72
XhVIAn1Z5sgbqHCPBEP41gZpBCXgSXlOq0hXnvfLgB5UNtONjNbqRzG7iLtRhPewsZl3tSJeAt4J
o/RRJyqLWAKNBNJRf5EtauX5DaOsIUoW6ajO+YRhRdOtw/NfS/af3dpP38fslK1b5xFCYMDS22Pd
O+aPTiL8dWOKJX4vSut8jXkCMMUbEmuiIylvZjdgICiFzTmf+dCx/G+WszaXVb9rJNrKzofLj2yR
lv5KSi7yXsIBU9WmsqN+ikVKEYQKlmXeqaWVlL02OaI6QZqu3IUuw9A2G5ysu0umefa3C3PdT3AG
IDuSxFnvqippv9IhLN6TtFEfaOEDmFPWW+f1UqG0TdMr8a/ptXZF9eBPRO7PLOkL+C9kuqezzlYk
+gVErofUej5hT+mNAZL+jCN89hYyfn4dq+TkZtGkS7y0vcd7gIVwylZ3K3W0Uf4pZD3q9T0fZYXo
5BYKwIJHpoRMXQssMrT2LE8tN3btBsGFHvsaehX7zJ8k+YNvOskoDBdLCp+ZG6Gk7d1XyW6umxS/
RK6XZ1V6XLnLuMrXXcSxHxzixSCHjo7X/qiXxmOa5Bq0yd3Ztfs5MFzdSQrE4x4TWBtfhmnivSjD
GApZ/jTEp1yUXho/motNlFZAY5y8jcAZoJEynZ4u1yXBynfOCRblIQLVsg1dyIBOQt6DrkcKGLcA
4et873BN/Tp23MSwYhb0GGsG13XD8ps6npLhIyQq5ePQdebSkVtCObq5aTLVQvSIS6pdpsnczwl2
+G3F1f5ByMH9GOfq5MJdV6/csf4+JZdBs+OITdY13BU416sLyauBEaNPSweQSZf7m9YFhkv6mWzF
NkFE4pmeUeo9yhngdoEOBf0qy8QLxYagUnIMRgFN9Fn86NSVIiqBFz48OFTK3fDGapJtpDSS2FAA
WdzJEVPB1ssy7xONRtSQ9BoAQisMrvpCLavjPCOX85/nHFjJVjrDr6o9qeNLrKJZv5t6L3H2hkP7
ezJJHxDNhIS5qaTU8uAYR9y4UbU+dB2/013igD4CIxfNP0zb1l8jE3Tm2HWpvEwDj7LmthjNu86L
6dY6OjolOiVkRYZ4Qkktzmcnbyze3QoAamry/PsfJpL/ZHn3ZzOK5FzHbhD7mJGon2Fb+E+Gr4CI
HU9yjLKJLse7xsnyc85tCWkPZKAo23CH3NReLiUS7F+fGf/fZAmfXsR/MRV+1G/wS/80BvIHfhsD
ffGFw+TkUeNR7GPqY3v7+2rZ/wJemAGMujyJk+3U2PP31XLEvxKcSC5+QtbSf1gts3UW3DWwc8RQ
B8MgSv7KGAiG+J+2p9gSI9anGGKosGOV/U9vF4unvCpSEXIOuNysFj6tCkv6urQHcBn2Q3im+t4A
v8mpqdb5g03RDIeesr8NdlRgHkxJlbsB8FGAHFX+8lbICit7lifFGzCcJNoMUgykgUuLVx6Vu4o3
iY79x9W4Tkjs1wtIeCCorF5noD9qa5d97pySPoUFR4lVWwzfWaQZQv99prgVYtwtN4nfy34/ELvj
mHU64jDBoMF+GJL2ww0ohvamKl0Hwbgauqc5MtO3gk/Na06rzhOALZPeQzCir6gntbeCDTD+pYNt
uYDzW0AA4JsJcehZ098KembEDvBo9M0N8OxucB36T0TDJl4EE8r8LDCMblu/rgBMLgz2Z/XAC3JW
pn50X+uRAErSRIAyKMM+ee9MULC98xr/asWj1B8juIfjvsPl/BqSoJGohY38gam8f6xNFrFQVgZa
r4zn4j2JVudecqygV3i6/tqNJUFVsMaku+YcGoxcCbZFmRfehMqOAC3wqlAB1brKXrKsZRJPg8bN
d52Cf7eBetp3RxNIdFObLk23nVfJ6FT6eprPG7G41w1HoMOR6orhNkyd9qtlm0ug3wyhgAfEFoTE
KYAAAZr2DXlHXOjGol8VYnAjyKK5/1nmssy+dak/zDufZfEdsMfEnven73q72hzXTqnGmAamqm78
TaCawsXbXVRfl1RP6b6qhtYhaj+TRRu1CI9OZVE6sq6kst7AQVw241j2pGB0J17aKMoBJxjKElg2
xIr+EUYyZx+1vS5RnLJk2pUJSORt6soJb72TNc8wYMp0k1gcjxvFQEx5Yyy5dSD62NvMy/3va7WQ
kZwc8rfwEKJ4q2avveEkTx9PEbZXkghUEBhPmpI4KOE6YBXS7Y92bng/rSh/rNEMqt3B9cf5hnVZ
uODDrOezuCpre17VK58QWiz8/EiOqwGkOpaaRMxaka3FBwnjlQdCXaFztum3vlFMHAqc2dmvu9y5
iSo8pT5h+ifhLsEViptyCKb13bfTePtaNbIGBDHBp5kCB0BJNnpvqh3LjJqlwrtzV4HaoTmk6kOi
KQjcDnT0QV4OuUdQy6XyV2oGmmiTY6DXG38aoDSkcWjJffcIN4fWIeI5JgvusRWh49nNUEB3qbAN
FNBSDJeO11UKmg0ZDhLwg36YZMO1LKpMwasZCOIphdLtW+rkBNKIRlUP3tSFxW7s5va0KvbDn2va
t3e6HQAH0XrgXSTOQLItclLbU7UkO4A4NiZJ7vtMfYhK7lJvqr7OY77MPDzGWbl+dwR6IiGG0Ibk
O+AwHYJK190hXaIqOpslc+mYDMsnKhGPMi0bfa9ZhbAM8ml23pR0vByrX55jHd5bFep7BM+RZrLc
w06nceJCu+w89STaE9Njdpdo5VEyzy+1NZ3Z1mNgpu0EQJnmc+sx06P8rj8KtbiX4QCbetNxz8AJ
QvjiOlPpwq/C9DiaS5ws9+QL/YdsFv1wTvGGudOKFRk4O+Fy6exOy7wSvx/RhpUECr7l4rPAGXxZ
phmI4iCP3eZsJcpJWyfX1iPnA+DJWTSFt2vysf0WjsYBpBzxEOnCiHrhVdIiPA5jg1Q9j/UjvQSn
94Zge3huARqewo8d7Wkr5DnSvNZJCM/1sxMeIRzFjymonpvcqfJi3yWxFPucJAZyQuUw0YtWDe/E
fCrnQgEYZKy3Q/AjcOf6g4hXbM/gwdS8Q7q8fJkodjAHRFmeLSPuK2a7OAblSRYZhEqfqmECF0il
xrZohbzUSQsKAHxwDIi1bbtiPxDV+WC/NUZbm3bdp1A150PCVdXdRDAIQDSWsLcPtAoR9mvjqB5Z
9y7Q1OzgdhewEiA3RXDNT84Qz8jNtLKC2+RRpQEbpgvPnzgcOQh4+ZvLZcVQs0sJbSseZXXp7bjx
xogQ/kgU20SDSxYPotsefLrmkV8UIxlQvxWfceqKZ7KS7XPlmJFLupeod56UnHqkU/lZWZdXN0sa
RNRQRzWfmiU2QD2yVbqHelBJSdrdIY8OTIi3TiflOm1xCrMupSRHa55yae+cDfU6v3OT48k/Vjw0
ykyF9LLpNhGX7Oq7w2gV4IKaexM/UmWIDfUKv+a2inlfXDgYshCFs6T9luV9RdFRJ7xxw0Nbuvsx
liwsW7HAuiB2ttIlEDrFfo0Ju23adNKE3ykXuYmTug8O41LN12lcgirEjxN/q1sWX3yvTvYBeSGJ
d4NQxQ9XBeHLqIc6O9QOn3RIhA4cx5Jr21XrW+Hv8gIG/mZFHtFQ8cx4i5uGxlP6PkZCnn7mg3dG
iX6aWlNwJM4DBGvSZ7ra9VPEId3Orbjqfbbat+PilDc68ES9q/xcfPTzYhziQPX0BKsDvHabT/6n
GRk6wCaRFG0LS24/Yut4SwYN2qCOQSVv5kydWNpsLaM9+FeWqlXaGI+NAmpR7we4r0qenScffa3v
Iptl3xgl1yMLrEZS7qIG/LkClR9wgCHmPUe5+oZyWKvzsO7Dr0lB20OxoL27II8FgFOHkGpj+B4v
jGrVVdTLZDrkwgAtB78AtaLwimTaBvA+7X6IPRQiry3ie4wt5kpl6TRgubYxMGPcY4B8GQT4tPde
d+dXeO23JvI98lq29njuL7ZCsZhihjDGRwCcdsxjKuRcAFw897qIJ3q9gFcAwIOGpCk/sPu80/V7
nSWQptORn2TblS3rJ0qi/ReZlkYgHGTADVP4GuxgB8xK7DcdgEquy1/jVoIaEVyV1ZbBwK637H1O
+zDwjdVh7lhinMeun4cc+5l+8EyIsLd0puaqHTS0KTSquDOiz54ZQ3tQnrMWAXiWGQpUsIYq2xZd
kLDKbdzho8AifhlXdfEzdiN+kxF74fXCslahuHTm3X/EeIAOh1EQu3phQ27ZHSPLnfZIjO5mpfWT
KLBag00Iqitq7OkowzIgcAWrdeIU8jXTwRAEEoBM5pzYZe0yQazrffQbs1C/kceRji9KgnLwF4PA
f2pkb95TBK0cmgDM4+3QDPO9rxCQ9743ZoylLNcyuEtjIW5M43n8HrQlBoQ4BM6ONbEd+Uc+jpuO
yIqBIBtVCZMolhsAkm0n1TNJJ/Z20BtHYMRYJwB2+3H5zJoGG15BjWtKOUeD//WiiBwRMfQFiz3r
kVLmQ1mgRQAC8PBjbOy4wt+g9Lt+GGJLIi/IRnEh6Om0t2uAm3vnn/LwG9v09dVYBh5sMWWLz7Bl
ij+z1sr3NJGUvDVKwpiF7g8X1rrxiiAUL8T/ksKvACuLej0Ca0Ey61OPB1ecWp7OKF3xQ4w55nHB
gp3t7USfXI2RnebqSsb3JqfqEH37VF3b83yp5hNWZObIH9p1jXlsALVl6T9V33WSIPzFazN+6Fhg
U6l6m1zgxXIxGimXJzU2mTDCKBRE5VGMur9vCTyHB6+Z5ueWdl9aCOkhx6LODAt0ecCUt0Y2xi3V
hD0UZac1MXB3FtNbXMqiBMRXY39YcgUgp8JYUVOGelpkY2vMYDJx6dxZgsgJHaXTvB56XhAH/p7G
I+ZO/mmmT0YUwkGXRBDAHo3XeJttcdBLQhmKUvwmjh4A+PDYcd3IUfNyfOltAgRi44uigHo1Jp1z
bCrbJJdFBIBlo2pTvAVKhhQVFS2R56mtcpQk3NDUd54GC8Fj8OjBuuzpVdRptNW/DiLPOtXBJAVr
5QaicXbE2jF0F3JcVj7sDIHOtstT722UJV/G8lZ6GQCVmF2+kIPdUbuZnA+yX6AyJXC895OJ+R6m
0pa31nPRaKMc6weuWfDAG53hK9Nrs3CREDF6r4nnOn6rlQzUcQnasGBrm+N7NDahUS01MUdi0ufh
lTRmcnE6xRFPxt5RDoj9xp8w7Tnim7A+ME3HhtkZl5oCVJGe4xnbV0FNLgdBjBrpB8P9PEDBP1p8
nqD6kplJveDTA9gl8Ffg+xHO/g17kuFh8CIL9jmqkEazMBEPiG6es404e6dto7NqOrrcqPs9H+L2
spW12a0605dEvRB5XFzaPP+bMDxW6hRA7ibdPJ3e8yn9L6riwECUQFPkAa7PexsAKeYw9Pozp8Tx
Dj8JH8LRjC1dwPWcD88MvPnrPAXjT+jdhFFSm2SghUKTkvIK8Wpca6/M822K1+vR6QuCbpgAohx7
g82emj4iQUyqvX/DOuM8O0sQPRKZIEusYKtsIKvxxkqciNgDpfDLvAFwQMN6qPv0h1zovTi4tWU6
lLVLuYbs3bw8LP7MFbj3S/2AI6ScqeeAxLGRg6O/4fxzrhIIK2/YIqCId8UUO1tTWR9kZdC9NgXP
lAgHrCKrH1QR3/cEx7EGCDjwT2r8XgCGq49qzFZMcTZHxXbazN27YdflF17Z1Wc01tp8a7A3fxRi
EeAQKA6TO+gNtdz1dqV9HDEy4C5Xukt3242V/MzgcMPDbVhfbaaR8Pd/Q2v7v62R65Td+d+raAf0
//f8b2c8O/68Uj39sd+0NAfxi6Qb+snfNbN/iGlOGHyByIUuRiA04oYUImT9XU37IiVSaEIASibw
6AI2sb8vVcUXEE4xQhtFyYlL/sP7K2oaz+g/qWlh5EmJc5Z2Lr5ITMCXSMgfs1boygKlglN9yFJb
neN/FHq7BMje22Ss+JwvgnNiK2pKOrixDdM3X+VUoE8ULmEWtem67eZlKnaaqccFpO7iSMn8LDsL
6YoJDr4vqwNcON3sNVH5Y6fFEOxHtbCUK6rIAQiFXvSWLx6QAs3y71aNTlccWETzfs967ZhtKnrg
ED4kVW4kiOPn3aTGzyQemxcWliwgy7TXxEJlygRvQWgMOD9MiptjGZ3+TAHcrigSyGm6hVMWUQdh
x3nLi6++kbvJ9dYr4+h+6Gb/Pso4No4NO7KfjI7DQ+Um1Td8GqBJM5sPr5nQzAfjbEvnRnKAAXry
mXfLfFg+GtERnaWvRr6bTuSvGofEQ+jXRCmaTq7iigHW8Wl8bNd02+EqpoErsRVFhA6P2WRymp+e
SKPmxc10FL+M9erRNOAEUb6PPes/MSGx+MhA+YAHWENqDdKGmXar2buYjVkYlbnNMWXeAYDgs1wl
VUOCsfGp2aSpgkkqLg08LfQtFrwUha4KHYZpcZPk2XCB5jr85IoM9A5SXgkLTeLJ2uiy9ttNlSqx
4E5du5vGTAh3XjmOJ4MIo+jG9PXaXBReOjFtMvNPTFmRA6A4CeHm9Xbk1ymipt/Bf4TXt+at/plj
YVFXBjZQei4aX70urhO/tWIKfnLSjCygJTaboHQAlbtTyU8TtxSbiz44YVRAzwO9bhIDILzHsNZv
e7K214Ecgo+sHdrmthrGgM6VwiENzZw2l896xOG+Y6Mf1lun8cmKCMNrS6dPQZo5R0jdkK0MOG1Y
tEcPUvawTFwncs8TGWbkMmY5sz/Ko77Z1RJmwxN9z6eBs/BgcG84rkKxtbj3X6FBNQHScjb/EF0e
w0K08IF2abGoV8ZebzejQ80b1UTxfYd87Rx8UjHNvadRi9lKcXM4p/p9+lQ6TYA4jxxfb1otDJG+
l/ryshldxd548XS68yUdvht8YVF6aJuGXZsaLURvNGdiQqGuGcG9GrDcxqLBQfcDwUK3bZll5dma
dcWr20b5xwC3EI94JGmNExFHCXtInxLtNffxf4dZe69XFUD2rIeed1PF+31XyGDVu74LArg6BNZ9
kCETa1vHJsGnU2XY/LxSOxE40ljAvQQu/sY6dMg3U+Crx2ryA4x9vgJzEjgQZretScA9Gy5bM25X
RmK6JFwqxG0nzMWkZmakpomygyd6t4D53jZncxmCqM1r196v3ZC+9nmmnK2qdQx5DK12x5NPMzwj
VLNO9qsnpNSKGVPM8mvWuMlDT2b3zl0cdc062YdYF4E04dsB5CmDhKoP1TS0hQz5SQXrxgHbwSoK
uprHmWXBEsfncWKyesuTemgw4KOIbdMqbW851W2+jybBZzODGne31L3nM0Ya1rANVq124ypsM/Bl
iQTwFp3A0segbeZtQdHEMYMyRBKderP5Ah//bHdAlVLe9WiFNBEUVv53Tuj/4jbMfihQPh/gJvrx
b9T2/nzTYOv/7WTWesdxrsjX6//489+Ov/199tHt3vTbn/5m/yveeG8+1PLwMYIz/49/+y1ue/ov
/6v/8veQ5NPSf/z7/3jvTMsH4uEj49v645or+peBy91H29DW989/4Hd7VPjFC9k6JZikEBsT+Q97
VPzFlbHwEyCp9G8S1P7DXkx+kaHg3wnS7qxqBefr7yc55z//O9xMwamAO/CCv3SS48D6Q5KXuCfs
DbKg4mTDigJuun8+x7u2YiOOVI7gA5UmGbDbkFoa9nQ1d8c/TDn/yb72tGD7Xz6sX18qpsKTr+J6
nu/H/zQyVIVModVwggoqafFI+uJQYAm6mqUFauFmhB9UUz+X+E7PGLf/T2wI/89Z+N++PlYwjgxo
AjGv+p9/VAPgDGs7oNKCCsr8zhN5vBczKtyh9KHeb5wClxgvwUJGGZPwQDNJnnmP0udanpUyvSNC
oSR7iMVFGa+Qr1l1cFGHMuiAKRUrDOkz6ZXT5zANpMF4PpLZG2JeUuXUDZEFHkhUqamh/aQvGjZm
A9MTvOU05E+8f+jKVVjmf2RysV+tDcWzOzot0NfF0fsJBf35X/8+IC3+J78RGaCVkNrnNxKd3hx/
iHEvvZuS/yqxKxcJMSDjBqT8bIhBeMEyB54eFf6rSxrprR5JhO+w7AGg6zsYWRzY/vBzBTYlmGJS
HAs5z8AdFZr9++jNmE64q1BtTwNCLEmdZmF5VrMdevdmEXpnlFnrp1QLVMIc3OmP0LBXOzg2VvOR
UozudTYxnaxFlOKLHRrKyVWc0xc4Rw6ssSRW+p3ChPmJG8jYUIkKhwMrvclv7DwOgnwA19vbPDVl
BaZSNuO5S00VzXMl5LVNk/QRBZKR0GpfTSgAyANBznEADFHS/trqN7d2G7q6osWjm84IGV1T/Swd
aGI+RV/eEFdH6qonSoOs8tZDoWYpYYujUUJIN/oxCoMsu4OjOottOsT5m1QYPY6iE9DwJzk3Fl+H
HCnUHNt12Fc69Xs87eFIxeNaBMM2xzlMbWxYxMFmRatjuQyOz1Cx0iYmoNJgdgdm56nyr6yDaHQ5
Ep5j68bW7KGIksLdU+XeejthMvyHQYwacCy8ORHv/MBReLmkEEa2MpBZcV+lsZz+J3tn0hy30a3p
v9LR+3RkYsa2UAPnmaKkDYKUJczzjF/fDyh/96qKvFXtXS964wjZYaEAJDLPec87XPsB6tDtHDll
ROHdq3SbsioyLwF2S899XcfLn1K/0TZtqbn5bawg56yKLNbaNZacqb4G+a+JVssxCdWJl3S9AQoj
tYTfN/5bNxthtDVandKLlzQBU4uKcJd5cI1wbSeuzlAih5m3dpO4Ljf0nANsdh+HP0l2TL8+vvg/
24zwFcRSRbdwJjLZ3/9c+gQ3TEkv4d3hW+HuLMZZqHMaYiGVBkezGygl5l4UW8IdFvFO5/86fv39
/ul9M3IN2wBJdbE+ghaxf30CjIKIgWbvlURlbqC6G5cauasXWImrXaHc+Or49Q5ixH9fkJz1dwSI
k8PU9y8I2KGYHhkAcDm56q3BULkecxiedeG8dtVYn/naTJ1rUqziUyvPqdj0twJf7Wk7Tot9OZ6l
2xljxUvc1HB3PfH7lt1//3RAYeRAzKDnhQqgH9jb0FWB21Qp2YtY3t1hNWnuSA40NoMkGIEJRsT8
A3XNWd7jirkqRg2nGULRtkUm2p1RB/LEafXxtOCslgjtTZdzm+yg/eeViyaXSu8kILpRUaDHQ+Cu
7Ck+ZSH1ySaMdxSmBwZ6AoNW+mATZn5uDtIhxzMshv4uTOMmRr046DEIWmOj5Comsj1j08LnEC2/
QnFIrsiKFgTapeoGAiUTELSvlTnraotmvgJOEgYUDNH42bpjvN6ccFr5uHhNZYGm2ZrOk6EI2X82
DrpJGwoFP7mfyzelY4jjjxjARzbZUNEsjN2JxXHI3ZGG6UAGkri0y2X6cPC1CjspkOoTI0rIj/Gl
ggiNzKO2BvzmgllfWxUpYFBO0uA2pkz/Mgw1CVpD1Yjt8R+yvyioW6hcQFCg3ioC3d5LuT93jXA2
S1WquPIMRwz3TLaghfTJ9HT8Ku9+Xv/9Lfy+DPQ/EzIVOA812v7z1S3FyUiv5IlidB+mKqNbzzDG
eIhwZf7R4VK9beHHPjNG6K/8IMeidpR5jB45xkSXPZxxPiklJqTpdtSuj/+6/Z1z+XHG4sWkGxoO
O1RSBxtJCV2yMdBBezWRpeeV6YgNat5wB/X4OeiSeOMYkG19AsAu5dQ3j//+6sphETB4hTP2Tvb/
o2SJaq0JjIUFYM8YiW3gMgyIbSMy0PCCbzByJReWiBDMIBXUrQ2WSsMJ2uF+0fT7/jUN4YKts3ED
we2/HMeWIUUea6DPY1zlwHMVwEVcjXcFZP+VH6fYX0xNvzl+42p/g1yuu5iwUPib7JIGX9j+dfWq
sLS6JNXCiHVG/D4UnOc0qCiNcAtIoLZb9kY0hbo1M8aTpJOEAwn2ZpSka7wG5nJLe455+PFftb8T
vP8onJSX3gVGnaG9W5b88TpYI5KkArC22Sf6xkYzdN7JsfsCDDFf9mHtvBy/3oEL2vsFF7M9234v
4vXDIl7vm64pCp3ZR+pCDZ8jsaaCV1tyWsxNopKUpHenfczwdNoMKDhQt9bi352lv38EfQw7EWRC
DHsPzipIPVZqVnXvpWWYnQVMFq71Wk+grqj8Cawcz/5OvHWNsrdG1gBWRHbw7LaBvDYgjl80WZGc
x7WRv0LLcU58IOrj92kpSJgSgAqvPnbC/XWSFgF1LOpqdKIJhvV5C5fQG7CbLjwTg6kfkRmjbtHi
eL6NtVFBRLGx/PXKcNJa+IUanu3TlE9i1YVDF+P5H3bfEcoyLGsrQU6n6coo9xo5MUihJGBKc/wV
G3I58fa3P9oRE6NJKBYWYPXBSgcx0ZrJtSqvKYe7oNKde6z6mhJmNdQPivx6badlC+Gt7SkTMb7I
NkCWa3PJtgyTMfHIwUwuUTig1whoRMGAdayz0fz6kJwgLls/wFzbCBYT4TfrMkC7uQ4T8nUtfADi
TdpQpJd+yUCkquc7A+FvHMjgyuZggqEnnJBcKRnZHNaYeKworrtfZuiGXw0xwmXKYUTPjFXKhiBf
ELd8m4/l9EOEfoVgfXC086EzsxF9f9uPaz/RfLKtLJONE4nhN6Ma5K0olZPhPmDBOGtzLn6Z9Exj
Pbw5e4xxWj+61cQAcaAplXYui9JtzqnMy2KFa5+F+j0pUQIV7uB73VDBGK2N5R3nE5ylFdZjuM3Q
g+j1Lo+wFLlA9dBuAcTx1qFId345lRC4KI9W9cVSnTugM5dsHQEj4wZokDACXGLszNPNzJzXZSqi
C7JdqdkDgQMmzK/2aTT14mvqR81PJ9Cr2Vvk/9jGN3X8M1Q0GvAW+MDg8E29ucKaZXijOIzQjVJ3
PUkjyMatNbtoZNheIG/GEn3AFjzQF0Qxqek271L1k0Hn+AavI7yhBQfp5mbcL32TJzQayPuvO4QJ
NN+A6lBsowKdZD1qekaJyWwWBmWGyYcGYTLBMaHICVoP2ClXQznzyzh/KucmLfXoa5Zi1LvWcPwP
kPhi1bCCM1hXa+bnLlNtO8dwpCyRSqh8mj1fmWRv1SnR25CK0JUOdIt/k+Q5fzEQN4Iqo4BasreJ
AhLD1MIyKqceopWJH8NKA7XF+HzqXuMe2pCnx1J+06h+/6ZZmap1RwbDLyuxidsm9SNfJ3JU4/lE
2oOOFXWuP9Uiqb4V3YBrg6bce5EOEnNugPmLrCBtfpXkPHNPc3GwBqGYx5uWpMPGE6U+2efcl/1D
OZg+QOO1E76xwtAvzMSx/B2dERhBzd5bA6ebQU+AdE8TKnBj0nYNiRLBtqffaiDXIbbGYzlBjDSZ
EdneLULk89gJET7hhq5zG50jowsdHmeyhvyMvwL6UwQ8sx/S/CqrqF6tLGmJdSQCePDAHUg5H5kS
IWMvx+oX1ujhq1PoyHLMce4cb4oSp99ksgPsJdIPWEVLuzqBchZ0zsVUWwbUniQR5/2khcJLwnRC
JEI18cakBEzfhvNcXnDn5XjTTeD2O5I9KO86tKxgPuUYy3XrKx810wwHoyWxlkp9B8UOj0Pq+1J6
SWsZDdQ3giNwl2GdEKHYBPoWQ2MyDkhs0r4CC5D15US+fpOwWMHyJXGNZ5rVEyLNaJXhtz8TibE2
gMWf3I6pOLyUxL0peEcONIiAWImej7vkDUbtVSUK7C4DC27CqooNZxkOBNpXPLowI6hMt6zo2GLr
y0B6UL+2IDJjIpX78VdDh82MG5fTifPEdO3vZYE1NFzhQv0YLegcosdm0OvQP1k7EQmXdz6RxFnP
nC4bQB77obDqiImIk/Mppa3uftOE7vyCOeIjdcpnNLcpRPYl8I/PTnebp2magew10kXxusLzB855
FHBENrYjvikzoKhryb6mhApN/S5Q0Zxtqzg00XDjGHTdBkbpbKyZR7Mxy9T2hrKvgCoY9T+4JiZF
a7t2Gsw2x4pRAYD48FhOHC+rolfkDRhwipBYaSbTmWDus6soUmbJim0xauG+5aWOQP6OiUv6KOWA
L1OZ6j6M2rY2AYvSMCjO3Ji5n7cYI2G8ZJbiTG9zBubNaKmbsiCRZQvWFJypeVn5C934b1MZgPxj
MsqLiBXhrjNkcMa1mgyaN7dlEoUCuxdi67QW5VyTGvS60CTvxaDlP+Wsxy/8DcavRjD/X8djlX9z
snpwIf0lUbSOyEKA3qdHkLsmxyjWMrRQ4Oih1KMVqsnoAQacNV/iugctRNcIO3a0smWMWOkAkrJ+
T16opi9xPva2B3gwvvRpMZYXU8NiOYMRhVm9CfG3x+8DeGHdlFOano1qxrAHQ8GCIdEwzL/YOdWN
G/vgBFWDShyuCVbA6xlyPZOpUlrn3YA/AQF3lV9kK4n3fLcdmiLBJgxdErkI3WB0w1UYWg0OEH5j
rVFJWLBx4xTXZrJcsIMv8Tz6DlXJRjHhS6CuJTyAKhB2rzHtyDPN9GuFrhUlLFYlJgZShi02ujZj
OTaFpjN65Hz5/raQXb+YB6iQfUOFzQVfDuFfmWv190lhdluVRNaXSpvEw4zdWXvOkC251kacQVeh
FkqQXL3ruh0RdJt0KMQVAxZyyg0/qWKvqR+QajH6rPqAOVjVoCrIm58ZDjsvqhpIMLH4b7pzUQZZ
EZ1ozD9pEuiSl7IPKFaitDlolBkSltgCWqPnVrKBAafHu3LCXwyTU9X+Le3q0YhMbB6gA9XnID/y
R2ka41Okj0C6vUR3cOoXSf1DNQdUYNDBM3rXltp5vx5tQ8r5nGgXhJJsahc97josoKHQXy3HAh51
y8glw0QT0Rds9PGPLuukcjyEafGXTOod1vSMse/dHGe0RZsBqMl3YC2B6aCjt7gYhD+ZXi+DOhwq
kPSETj3Rhmk9Ihw3n6gWhQj/HlprcSQMB3LPtU5jOZFFnL5Vteuri5mgpEWcZ4uzTlLrrnolmJb3
/eQ/Qiok+mogcOfJZ7W8oj8e9TVmGfovoFT5LZ0DLLYSt8LBI8n9HKoS9h3jmoELakL0RWOCgSTV
+hkScRVdWgEeFGk0Io4Mfb3+FjLiedThkJleBhsYe/w5ynepE2iUR21rwz0DAReXehGjQcd5AyGI
ZTHHTmEYYWoUVwT0IfhJVgPHsbk2dPJ8Vo0vravFcPO709fza084GNO/ApLDym5cKQhENBFfZ4OA
SeCkeeyvTXL7sP/phmJrMhEmSkYW/iYNuuqlc1HTrBEAlTpMLYBTL2/c9DsBPQGfolmgWNDMXu0c
/KZ+WZQ5xlna9ca2pebiS54hn650rl0yo0QT7aXW1OIWvbDKwG5Sor8FRONKlmWzHpMwgEmmueU1
5Z1JKlUhElQ5bli4J0DHj62SyTQILguwm8aI/mBpdoTiRalfkMCpGjz1FOdnG88UeSXpBYCz+UZr
U7lO4ljeWDhen0CTPmmeMUswJZ0zgz5DX76cP5pnNWkp2Uq4/dShO93MJN/txFQba6vr5NayovgE
pPkRucCt14I3JG0dSZ19cLuQtJ0haTjBcjh7X51yMrxcLQZSnInPLiIpig8/vT/ezqllyzno5thn
sCyV0IVMLGb375IBB6FNvUVYshuVVylku5e4kf3F5EJMHGvq3wH1D9Lfzmf2l4P/C9ylQsJiThio
fnL7Bp4SGkYVmuWyI+3/EAH1m04d3VpTINZtstbauFjOnPWGiTdJqIgfnhJ5fvz29U/WGOAufK3F
PdcBLNi/amL0dorVQLPInfq/8YrB80v1NVvygJVku21Fm8SeAIb3d7k1tmih3HB6DVsN98SKgiPH
SkWr883YzsG2UmZken7adddw1i18ieyaGtgYnKHdJqUS36TeUIVpZfqE3i1ZB2GMuyqCLmJIXf3a
NfsCSgpye1QHOKwsgSx90S+WDmMJ58dIN3Ou5STEMoZFnV5hALMOmIY1OxflHqMlSZjyQJqcvynw
/dNPfJHLOzhYLLauSYuJmiP5JA+QzzjrQ0nxOkBtzf0XIIbERLeQQ588/lqWv+fwOgCINlw4F/Gp
fgAxCK6Mqton/LRVsIapnahalaU2yIru0TCwU1E01ph01eRKHr/2x8/e4oNA6yoldQVq1P0VMQck
6xBFzARQC9WOBJ9hExix45WuM12IGMnev76eAZcAHhYHsDQOJxmyr4sZnSEKtsCdbzj1qohx8ujf
tnz8GIQxXzjllv/xNTLUwszZ0hnnWNahNNvuCv592b77YNVe2DqM11nPdnXiUX78uAAJ7KW+gCyp
+Lj3H6XqiqapDTZwe2qiO775xdKX9iJQtfjaZfTTJmXfOTBev9EzEd8df7IfgSoaNqBIMFlqFbqQ
/ctL6Yez7GEU9GPrbLtOd+9UV45eJmXx9filPlk0JjgrQwEOLM3UD3ZR6TRByg7NnRJ6+xh2AbG5
RUBSoIP2kUjEpPny7y/oaMby8pi8wDjZv7cUZ0VRF7gdO4uBvwPYT0yXlT3hmTFdVdYQn7ietpw+
+5+kBUsGLThDymUSdvBJFvlkNZZkzdQZJbwHu1QHj8yyHE2UY+9Uo9x5lwzd9FRapiC5s3KNLyLB
nhj/skrGJK3HYbn1ETLjgukyrEeJa2ATYY7dA3wyMya3cwIgngqXiFlSM9QpjP6T5YiunKXPTmFj
XnTwzLKOAJBJB8YIwBsv6m5MbhGU03VWpkQaZwbBxTiQTAcJXT9PtXE2T3wPH484NjUDRoe5YORM
DPZfWgBw0+UGbD0b2qpXO5m+Q5JZ/mr9xKJZDUh0klAMjq+UTz52dlIYnjr8EBMn9f2Llq49dU2N
6d2osShnpjEXehjPJ8ZOn10F9hCDR771BXrfvwpjeijHKVex4MTe1xRLHrSH8vL4vSx/y8EitAyC
FtAUMPzlyN6/Sk0NiHzM772xdoqtmiCf4hdDc41mmv6TLOzj1/tkB7EpD0zMLOB4sWr2r4cWRppD
7dDnarl56bYiell0DVtlFDTRx6+lPunEbMz6bYaK6P+ddzP8P+pN9gwbeCJD36Hp3wFl68uyqYCT
aTvOo7KtPF0Jm/gkxKlZW02bOAq1G9jD0zaRFhTCoCcJ7NSP+uSzd5TFzkZzBw/J1PafQD/XbhUl
Y+e1UHpvHSMvzxxy0r60qpw6z5KDtXFKPyNEOY7ibyzwxVmr6061qctlDl48FmWM16g74L/YB4s4
bwM9jPqMLrWrDBsNhqE9N0mmPVYYdGJeD7v8m51EkHJlMY4/nbp3pzsEqeoHLYIGnQ1j3GBz/IV9
8jU7jIDVMvBDjeYePBrY5k6GRwuUDeG/ouOYzvUGX0nZj/PGjWgSBzgKJx7Ex8Jo4YYwdAEJY8Zm
HPQkTiqcdAzCDu+lOcZ5OUjXaskQB2WtPJtzbjPHvbwK+7758a/v1lUcbjD7HbgF8uDTC0bOm9h1
e1rtRN6FTENvUa8j7R2s4Gwy6/aNLrV4PX5R7eMzxp/OVtwpUl6HkfL+8iuiLFjQJrYVq6gdT5gd
eQXUbFG5bqgdyAdE8kx2WOUusY/UvUSRSmRFV3jnty82/hy0zKUR5t4kQw1r9wDTGvhWHeEM4MRD
DDBYqhtoYtN9h2/5z7A12ZrhY4PPBOZobufKyIhap5q3diHadsw/gma6zlAdnqghPm42EBIoWIhi
0/nUD5EYnFqdsnBA4UTXmzsCItINRSOJWH5UnB9/rh8u9d5Vwy3UXBuG6mEUT+LHWRwWcLMzrX2a
KzHukCOZDBmRzx2/0ocFS4UCqrRMmheFy+FHEjkZDiEDiBfYeLQeVOWf58A+nhSqxHFP+etKL5sH
Us6b7fErf6RpsFgdtbC3yMEh/Xs5sv7YTzkYdNMnEdJzrVQ+5ipM8UoDWa4dqzibp9m6S3MYewLh
xpqRhH7TxE1xr8LKWHVtYOMEVzU3TbFsH8d/2Yez0uKXgULzDS9EYetgUUs30/EvIKghxmzwOnQ6
69LEmuvi+FW099Z9b9Oke4G+vPCHbZD0RW705wPAx17LKlLuvbGAo7eN8JbC8cvGV2xjM+j82tpp
8VWO5sKiMsca/iCEdoaOeoFCbgL9mzAWEFgau7gwmGjLwvo70ULOG177oyLFDNewaw1QIt8MiZSP
QlT9bYYqttouJl+4kcdThaJRiwsfBBHLGk9VAomeMVQaev4iaGtPQDtmdgMIFW5wYKzqreo759qN
Kz9nug1evJJJCLY4GZFEozPUNN6YgIEbRkn3rVEKmqaW1bCPQPQ65HUdeCRJrKX9VIRpKC/rEGOs
i4AAKSy3667paeGlbM5x4u7RvrppPJ2XrvAZfrHXi3U56F1z1jFgtB8yZ6r9NTL6NvilV4P57FZj
/7fpFITBI7eJ3RX7VwkvsK6ncMX+Q5wqTTmjpxoOMQE5GGC/+amvfWcmgy63FwEC4wzef+uRdF7d
tVnrA8FrmQ852cZnwLSDaZnfVxHQu1UZP6LK0IrV1Fbdt6TwjV+MbrXLedRgd4o6QXFrFW6eoz1I
82tGKSq+mOMETS1pkBLGjR60j4zQTLTEdLAwC3A2DPkdMYIbaU0p5vt5Q+dnR5ZFFPWgI/ltjLJ+
xEW4lruygCi8NvsW2unQ5vOXvMzls9OE1TfGotjBzKwFZ8V4BOM0SKGVv+6aobwNjHH44Wj5KDcE
k0zf29mPiDaoyuxZdJVlbkLCovFks8hdWyV0q9mKj4Ws5LAfMNwdIORiCTKrJNl1WpCfSfhC9Rm4
iJPiYl0qucZxF8sDW9BLkOoYMtmvkgmXcfgl2i8jamtcyUEpOro/drjVCDGg5hRQGGrkxASjzNKK
azh0mYv+UjA5zLJkQOOe5QvpAk/M8rxqSSZH7+pggW7EXWeQoJhLjP/8wNZ3YTqMbyVjU/0q1Hx3
KzuL5Ntuqqv4qhAWtmZxZNRfaza5O/wHHHJWw6q7hh+Uv6As0566RYK8adLR79YdgvsAV73afXDx
EHgi3hXl/wAa+4YdTvnWzP1Axi604K8ZpZq1mio1w3OHCwqnJhrQflZOZRK8zuwOY47GF+taAQBD
DBXaM1rFclPXc/WD3qYjbVrXM0TiuCasiZFwf1BJLznDfdVuc2MGeW5NgwfTNy2s7hoDfyLAGKvy
iidRpF5OcQ6F3IG9TIQ1X+QqzCr3b7Owqq+YedDztaFuQAnRVHmpEE3/nIY+YCuwwp7vGcl/si46
p0KTH+Uhc1rDIkBdh8CUr1uMfOS2CSBXX6bUnjd0NoSl1aKAR0dPEGgnjqiP2/Ey9sAazSUY1bCR
Xu5tkxFp6Slq3R7Xg6pfk8mHvkGU86nj6ONJSM6fDhuTMgag4HA3xpoe23YrYNraDcwfa5bL91TN
BBP4wrlgLTV3Wur0l6VB1H0aFtU3hvZLNm/qeFgvw+GatepsnGCeaPBYdoxkv5U4tz6T64K+7Pjh
8dnhaeP8hvoEnSqs14NyD0fvpmdMKr02NOx8G2i5/Zxbi71GDFnpkgkacfW2NY4P7Dv+Q8Wc9jyv
kuh+yIOku1wIRBbWZap+YSCCVu34z/ukfqF/lzaYLUQqjvn9V0YJmuZoOJB8Z7H+hlEMFA8jx5m7
CE9UoB8ZbQCB1LvQjB2aW6hb+5eCjlCkwm8GzC+GgMhBOPYUnU78E8DHuu0wpdwV3eR4zI2C6zAa
i8ueUem/7Xv5ESDi4NNUMgry2P6PMLFw58yENJZlRFUNpMuvnGr8pputcYMxnDrR2SwFyH7hwOVo
exm54GZKt7F/ubEHYHVsYN4+7PWbQGbZ22jMyTnaAZRIbuSf+DaWxXR4PXpsNDRUa8h0DiYfCYeM
kBHInCaInnaSrMTaNcun61yGuMS5vn2GW4nz0DCT2tSOz9F3fD19aDN4vvS2FEqahlX24eyhcIJp
mEe0T7LAzofwPvtCr2f71Yzjnz1+ul/H0DBfjl/z4xrmmlRlQAuGBk3l4KZxBAzxdC5GsjOSmFla
VJ6P8CtgjganojcP5OBsb7RESuN4N+ndbM1efsufpbA7idBg/OoBZkSRF8ECwb2gNqxvw+CSVGOH
ffMN2CENdkZsAkBbMoquMHvnaOfLNh4QYHYvEVYNj60IoNcgEJm7XW+W6tkSCre2MTJvUCv59xK+
YrYiaQu5kV7U4AFiLuXbnOtG5FmQ9XYpKOIz+T3hK/ZSATQn2uTLoc/d63lJoNxqRm/CTGrj7M7x
8cFaWWOTY3Cgqnk3mm4ardEuB5Cn6zh/xTsfP69M6OWb2VDfMnbFU45iEapJK2LUIeSwSc0bpAjN
na0H/S9g9WFaac2MwU47YIR83UOFqQjECokVmOY4Krb48fSVV6H9O4UafPJtEaqtkdmhNF7GYVfC
VKW1TOwHPWyIvqF71a7GjLsT/QCnCapEfmJpf3I99gwwW/o85mvvA7A/Xj0eTtEMyYcCxlX4Uky4
q8NwssvME+xsaxa2PLVlfrKydYuBqcMNkkK8iDP3V1tkCsX3BP92nm9GDjQU/3pxA+WkeS3aMNmG
ZIGt4azGV3WM0lzRUqMxsr6WrpzOIIA5mz6W+jomjKc+sbd9+uM46BXNL8/lMCNZVIPj5gZNUaXG
6EUP3YQ8kt4GwLKs+USb/cm2An2VbxvCBxPkQ6FA22VDKHSba7mLoLyqqquym+UldM2KPxbhzsf7
+MQNap+9cRptokCXgcRvp9U/3nhXxOjjTe6wD10UTNVkWf5lnlhkpZSG1lsU6H4QbW3cwF/CSqB2
dP2SAI8WRiHOZVE/XfFFcsxNMXgWaZZZ8gMbFz1lxhlXL3Cd2kdMoYzZq3EdG7dzVjm3/J2GvQGW
6zY9CdTVDr+Z4hccW8afnehb50TR9pFKQ1+vkT6ASsuwdF7l/iLr+XBHH4APiXZXf4kApLZg0xga
4wDpbgK/zpDP6cILeihgxA8CECeiNVDCWM1VXbn12fHt/JMqkt/j2Mql5SYf+KDZrlXpu7CQoTvl
ZYJvhsPoacVULDjR1qMfPjwsFwEWtQ8DLaTJh/PJGrmoWzbDQCLPFJ11ShbtZoJxej/hXIH1UA4b
0husOHydAYDatbLGoYKXnQWv8QhwvUrJyjon/Npc8nqs7EFSW9gXlUH5TU/eKMwb7Wm8BzgaX6JU
yNqbo4FsMaMJRQRtPfSJ22J+eolx9GzgUmMVf9P4qp+JNtr04tLMH1DcEj43ueFdQswOkQmibfyt
IyVkZ2I4qxc1l7DfExtCmAehyPqV+tgAbvFvDfg0tNg8NfN8h8/3igzocUxZOePB8w2E3fsLJmiJ
kfaj0vSgBRNXaQlkrGImtg1yzNxD4bPVC9ic9uCg3G/ZncYxuygzx/gSmb5+j2lKHtxTehAxhuNZ
0V0Jf8xe8wnh8rpMbHAKl1/fbeymcotH244re8OJGtW/5Q3/KhHl/1LPX/7MH9v6588WQf++bP//
SRW/toxN/2djnqeuf027P1X87//DP5Y8lFF/MZmHrwND4XcsyX9iTmzrL0RpGlogkxUG9e6/HHmE
+Rem0wsGh3KNf8pFK/ePkF8o+RenpqW7OgZUUkNJ9R8Dg7vf6wrvg9+GBv/8+X/lXXZXRHnbkOi8
f+4wHOYcYFAAcs8UDmHMwaHY2AZmNqXZPnepn4LWAPqNOtY1ZtYZZ1HXOOd5MyILC+ribvH2ukBG
Vm5TDFvvGn3sL7skIeAuzHdki4aeU1TJleu21ZMiAO7KzmW1sXBDPjPqZr6M1AyrvDQb/2rJr9TA
tOsT++/+7SxUBQwTDGYQBE5Lh0Nu/2uSRk2MBFy2R1DGYB1ksH5jx/mBp4s4cYguzcZ/f7f/XIk2
T3MY3jLtPrhSlzVujDOg+YjBNrBRODrn89hHu9wss8uKlvq67MoJL1Ga6RO10yc3yRXhRjF6YMRz
eH6H4PEj5ov+oxm5/Safm+ASSz3jKjCtU6f2h0uxyKiW6AhoNFkqB3cZs256PJ+rJzFY7TaciH+z
QkkegjqFyL97P+09UDbypRjkg1DmghXtvzq7kAvHcaqe8EfdZkFzjo5w68ztVY4TbDVm2wXbWUQS
ARmrxkslxb0qNC+OLwP/NbN/Mv71atGchUN7MWV3qF7XfU/osZFts/QRq4Bn1CSentlnVHiXcRZd
1n1wB9E0AudUd39sAZ98V/vFDqsD7iqPC8etpWVlIe7fjDNOJBVrafKkkkFsbQkrfvTJ/SSnFn8C
Q+Tb49f7sBoZf2kLWQyung3v4uDhkVhhg2rXxtMihN3N/jifuWJMLxFb5uflOLj3iSCbQ8PyYHP8
yvsFxnKni6UYRz4oGM6mzsEKsTGcw6kuMp4624KSVJJP1Gh+duJrUx8XIrNFHirWZcuQ3T6oqxT+
qrEQI+ikrwqMWsPkDCcrqB24wE7KSdeamTBqC9AHBLUVbWAykG5iYG4QY2dKSmqub8S007rq9fj9
f3jyzBiAY7GYhUrEoPxgA0VWklLa+sFzhJUxHLu2u7WVMDy/hFWs9FHb9Cp8ELaw749f+D3Xfu+D
wXuFswHexsII+8BDVe1sQdw36+fW2Mx13uCnEIYre8jvq2Z6qfX+KU4nOIoBagYA9TdSRdeDzoAi
M3w6n+4uHPRmNU2K5qfcMZX5GSjIM9SRb4VFbhXpTiOeLqSynFisB+AVa8aUJD2wYmnHFi6dtv91
CBB/AzXF9FyZ2rU/W+TXkiTsuDdw5S/j3PBMIN1IGC+q+72O/n+V8r8XXu7/XKRsmrYgmu3PKmX5
H34XKZrz1xKmgfSXFh/m3cIn+SeDQ+ENyKQOwz5YuBqd+n/VKCb5bQy/6R5Z9wsHhZf4H68h+y9Q
a+p9Ptl/DAUPSpJjJcoHzBeWEO0q1wcJWzrWg72UMYPW1hH+4DkamkviG76WgdXshJrNqxZ3Sbzg
svyS/sfdOYpwHFhUuLDYNlYUxGfYLhlAfndBcG38/McjPLnJU3RTui/7HjA0ICHV2P4yxopZEMZp
yDXZpNVlTl9NnkIz8EOZPXgmnIgTB//+XrtckCMF2gFdFuIw2qT9CxpyqKOGuCiMPxkgydqpL2pd
tF+O39b+jrYUhNDaMUdGpg8mBwp4cJUOvyN8yB0cWTt5NfozmwITDxkRuqY9YxsQoNivtLtyGkLv
+KU/kI30dxIvyD7F8nKnB3foO3rVF/YY4KpvJd/RuqQXDRbskIjoj3HW1fMdDOxh61oxRkONA+Y3
h522y/BMuUntxrptISV/O/Gr9g+f5YksZE1MoKiB6NYPaz27BB/U/cBfo+EQW8YS9lmlioYoI7Eo
vtw5fIjH4TaquuaynGyyrJB8nFlWL1/IVmMBLpLKLvPDdU2G6smhyPJC/vsg+OfnMW14t9ZQ2jsm
8Qey4sy2MxNK5a+xKHa2LaY4axkb9etIJNaZPSXqBa5IEWE9X8idwiXPc2sTkGck1BoopP2XUwGe
Fpou9gy+VQw43t/xHz/HmpnQh00dbszY4UOMw6zblDW2WXYpxdfQdKfbE+9nqTEOHoAJbmktB7AG
E+9g1Wh2lcI6Ax928ULfzmNHv58UtXxk/M2EJI8wbiZM7VfFKyCwtWlvcKpKNkhdywvhh+JZYg59
4ls9BNl4ClBMIIZBbqRyfm+8/ngKWOqblZZSifiIK+7xVhw3tUROaQT+eIYZfuPZNZbRx5/E4QaB
PmPRKSChg7m9jA72P12tK/UOXk68KWw/2Dl605OwnRYnnvcnVzGWfQ/agYMW6LDYzC1Ru1HiJ5sx
ocwiqCDGmrvTs4fjN/PhCSr6ZqArmFYAhrDr9m+GVGfTRERjrRP4ANfIsY1zbCcR8ydd6+/mLrJ2
ILHW3fGrvjtx7C0mLst5x60x0qLaPCilWyN3zUpGxrrIZuGfgc+LX4Yaw3xbTFW4zQYM5D0SLAkA
HkQ9kdeSFxlqnHnQkBw70J/XgrORREW3bh8TUYXhrtAH23PweTWhtGBfRmU6lQ+1nS8MB4TED3Fs
BlcsJf02HmJ1X5l6Y27KljZpBW+jucKvRo1e3JmktZS0ftBz/GLcdUhcd42MteKGx2iaaM/CcdPm
ermtiAtB2DtqBZo1t0Fmhl1V+yUsR+tGimzIt8Q4YC7uBzBiRjIQGi8xQp2g+CjBHUXrbJJMnIgI
ZUdVAU6zQ1f20I8RIt6PfR6clQQ4OjtdodWG+NKn31vTnP2Nq0/pFxzDIh8OuBD9GjtsHOt92SKh
18Vgvwktrus1448YUkx13pQuAUGEf39Jjdj2omwpZY+/089WEtuRDmpCtcLmtL+SEMcT3QNdfQ2t
QqwL1Fu7xURnY6G+W+tz2t+EKfz/4xf9cGgs6wgq/OJKtXBnDxqjAY5Xp/8f9s6kSW4j29L/pfco
wzxsgUDMkZHJHMkNjJlMOgDHDDimX/++kKpfl6h6JdOiF23WppUkksFEONyv33vOd0TjbCAmkG2B
oCNuq6bZmHQm/+5ew94HAItPMvjnd8XVv+w1RKhLSqeAj+KtQNjQ6dskJeKpsRr7yDpf8IVpxV+c
1f/moaLVsehgsdejf/31oQoxcs2U7saog+GCxuUK3QEUhHHjoHrUJ+7Q6X//mdLeYUSCUo1roPXL
Rg9WINXEYvODZpm95TLmRk3mV1urFd7+P399t9f8l23gBqoy+CQ+kULoj2uGnIWyxiniAHibyw2n
VnfQqyxDxxmsF6Ms57/4vN8W4S8fCOfgN0MIVzqMr3/8wMJz2lrJ1NuQUU6BU/rBT59o1PcsXbMn
haj4zfYrNe30Gnbgpuza9YuW9vLVCVL2X13SGYhwydc7Fx1HveEl0+9bYeDxRoKwHPpK8/9Kw/9v
ljjqaxpQt6RkDuDbQfEv6y7pg2bShhp6IXq4s1JZGbVNokdu0/8VMujffRRFqR+A8b/19X7ZlUeU
w0FbCXCJKKFCcLfZgX4AEhS25r/4Jv7NwkbRcHttMencTMh//KmW1OwBLefepl+d5KxuOR4rJSJA
vz6DDwbj+ISHevyLT/03PyAUOzqxzN7pKPxp1h8E2Zxqq7dRnqximTKW7sx+AeY/m7u/u7S5RliY
ZWy6eszjgj/+gOm8egWoKZe4LlTHOc6PuF1Vx4wd26pB0tffNGGwJyFzZaxFY+8mE/llZSepJXHJ
l+4GHZaz7bVlOAccs3+xyf/5heVPtm4+j9sW75r+H3+qNhvoK9g9EavuEkSakakdtAJ1Z7lBjcun
9f/i8/gj+RP/+MaywSBZxqbK7IuS94+fWMiA3GezQibqjhpj4WyucMka9hhsoXQgMahqK6UdtqTN
sZ9bAmcgRJJ0luD3GUOCmvMvXuIDyehpZjPzdjFK1dmYVxtoJ4mMJnBRUKBnagkUcNY+IEj2idKd
7CfCtIqPLKmXXZpZ088eDM8VNWhhbltsdMQmW2CYttioVRv2Phai2JNtdjevZfcNKAm1C2ZGpgZN
F4iwcvria5vPsxva+i2aKdc79ZnWNWSdsQFUFU6WOb0TCUaKUECg9MC9Om9P3NT0D5u53hzx1ZfP
vVLts+Tb/knOY3KXmDOQj3FcExmCXtVvs2Uo2ni0vDLlZTJsoh71uX53antIjoFXOLeHmCz3RGEh
9wRKWiTbXmbo9pYy7e5srZsRemkKTssgwSuE2pB5J0vJmtCMWcyf5tB6XPqFW353saaU8awa84kb
w/haSBKrI5ICDXFWhcXgMABg9J6MHfi1vgGDEbakUxM1MiHRT8GXN9thJU8gnGta/FuZtT0xmCmx
ZQQbkYezhXFPTBd/KTYkZMrlx7r02pdGBnm+gQ7OX2RyJI9QdYvLcK4Q/BfqQuej7JL0p2uOEz+X
zITadtkkvhRLgTvJbFGpdkwBX6jfhiHUkgznfjaulY8wsoVng6u/R5IpNYsAIzLP5kjYBmrLfO0H
QtiHGYoEOjjdOyN5TNRBuf7wXNT07aNUwXwJrXapjoNZwYqUq4+w06raYNfO7nQiVJ7cldKw0wVj
KZEMZAcRHhzCCE9OfIOzEVGCQgJd1hKk+CI0D2xUN/ALYblnSMcTS90pvx6wxJBB9pTrFRGH2c3n
ciEFqz5oTpX+MGszkDti+pLDOky0pNG0V4fMqir4eJYuHkZ3NZ/4IB0KSt/VL9NcrV9Y16QvJGkz
frYoeNROknpYIbLmkAsxXbRX2DJeEf/nzfK2Gf7pJQ+wF/q0EHzalX98yTNYAoWBimnTMsvftUyV
6YxW5kWRJhFTe4Bh16dp4yVTR3/CPvznT/9zQ4SKDrEEXA4mgdxvf2kvo1RtW7OszQ1h3GlF0vsK
JL4w1w15Fw1UBWA0kB0FVQph1w2Gumtg197V5Avf+A5sFNzd/0S3/49Dwz8fVbzOKOJu3tXbtO2X
Y3/Q4O0ySXc3xFXNITNFea/5cK1bhB1/0eT+U/OPs4Pa6/bDAztntPHLZwUScpTtDRawenc6zPW4
bPB5MVq0Xfu0IMH6npIGtYEVgP65y7SYWwh5qz6Jqa2LZcYjl/I0YhDb/ucv5s/LAsQrPhXuwAgR
mN7/siwKd0LTjkJK7+rhrKsJyouFWnhb+0DmECVzF8sSIyIJ1Yi0YZz+Yln+SWhCVcrJw8ezezH5
+fW4W3NSCQAou5syGcVdk7H10xVsDpVCTuUmrtqu2EpQOEjv3ssG73AL/CtvZqT+GzLi8u0/Pw9G
Pr++KPSPUfUw6SbfDlXqLwWz0c2zZgGVpJYY1dFOi9XZSpdbItwaQDeRPi+ZuetIj7ojDYLbidmw
kEhs1K2jYDX/GBdaqFGwVt5hlobO6i5Syeu14qJBVUelGSWO7JoDN2h2vQqx4FE0BCKgKL+lTDTC
cl6k0vW96UpU6ZXRououe6Pbm3kqkNwldVGHKjc4UMEW9xjNF8d9TQmcoIBmEMIIRZpWwmulsrvC
NNM+HE1UYOEtw7mP6KK5H00FLYfIkXaaD5aL2BaHbjc913ZrweXW0KtHjT2Jg8H38GY15ElG1iTq
ftO1uDb4xVlffrSihpnAtF1HYr3MBSdcRhg9Sk9vNoqaIJvMM68OFqRnd53WYWvATb8qdmArwk9t
iK2dLzqZWbPbPfUenYVYmXNp7OEEaigMHf1S1p1b3Y/sLkM4z55lkB2mFy+tElaUzgyUdoST0P8i
z6zHLK0x6CMdamhFNC9L6USWaof7uR6cH3ntV9qOE7IoP8tx0YenbKUp+bwGqWPu26UmNEMsXa7H
VtV46sgR3h9W1DR34Bfd8YwiGiSdtBCpbJZiru0DjvS2I0t7ALnnwYkyHki9VsDg7RvkrfN1EuAy
v0PVo5q2ieqiT6/Z2AYga4Z8etLF7BAlmTJ/4NsU4MAX1QHeqTPEmBvcGrq57Sy9/0iTZMI5tYgP
j0WUhdCvnHfKX+RjN8aPGdY26XF4ojkyq1RHa5pqUC6LvEtywMoZrjCftCHiAPtppHVXShoHwZCR
3Sx7Dcp0mw5Pfe/eDoF5KXbDUvs9lIQSj087eZgBu2LeNkAEc1JGoT/hMUgk+cTaDKtlrVimt6D7
Bp8CwI9rvmS+GWGcL2HLJ0OKicEc+hfqh14HQh8In/yDjICflbfP2HZFVj4PVq2VcTJNDoWeNjaf
WC7qdI+4kQRdPCMmsAqStYsQrl3R7dqCALcc9yx5lJnwzXMAd3IKPYI/9tVspyp06sVc2NR7F5jl
QHYquHgi5liEc3PGv6E/p0bFAqRhrr1j6PfIKw3KHtrd2jvw7W2ZvuFQnPZaSTZBnCXBDFnaKKy3
Fa/+VzUQHRQOKnHtyJTMFjZL31EgEgee6bf7q9YCEtUX0piWav42afQVSaAs5reVKJQ2EgErDT+6
Xe/abr7VOMJ/02ptZorfy6DaoKW5+TeaXn9W/SB6pu1We5xXO8fD1GsPAorMjdKWje+kPnZ6NHmF
/lW2gfYExY0QA+pL7aEcLAgeGV2bR171ZNhM7lh8lSQ3vY1moJ4cI5c/p9EdL51ocpNRRANtBPT2
+gyCSLwXA66pUOlKlVGOd2OOnC41Rch7Bnd0AaZO4mNr+BwVTJBBTvkOQAa8bTiFkmTxnHBCiEs8
MXOn2LSFlGj8C4MMdQiW14LyGjAhUs1yV3EB+IZGWBKRK9vl6I9Tw2vhiNw83JxvVayGCg+P6Wf+
R0+4zoQrDrLiCcCMPW5X7pj3ydyiJS8r1yaOp/Kf0c44x75tDWtjFuOMhSldxcUY8S5CMPSMJUL0
z8y9mXoTLg0z+PbYV4vl7DlYuhQvLhy6gyhmPTs0ymu1mJyr7K4kzBifycBdMLL8wjfizhVruSHc
NHlomrp+AcpJJHoW2KBQTXPsf1iaxn5GKLV2HdklBR3+So3wNCGpRSitoclqs9RfpkELAF/xVna7
AFYKX7tppy9AES18gkzHgwg+3bKrM52UHejwTLOEX0t59eyhcjfwMOZltwYBfrqlBXsw1Up75Zvu
WsYEVtnwCCYKbkcU4OXS0cgAKEMWeVPcFsKmFblEaJTTJChKlB+QZZX7PCYVZ5ZQdfHjJn2qaH96
8pUxfPuAeoVpkKGq6twuGVFADSknBLIqe06iwYanutHtQeviyaoQj4IVmN+Fa8LcMamg38iSWN+7
lFDvfVoTfxAOI7bhDV+mOs92WzNy8hxat0MNihHpPsZDrwPu5w+3Og1UrvFWdkPT7dPKcsVGN8sR
jGOSTegmsZXQEC6ZJfzeMPz/s/f/devl/c+z9/B79/79R93/6/D99jv+qRBkkA5gBxcyLiwGHv6t
0vt9+o6g8x+ug8SKRiZNa3D/1FT/DO0zrH/gE+b1p+1r0K1CBvi/x+/8L5IpyKphEGkxooGJ8jfG
779Vsv/nAsRsmzY2HiN0vaiy0BH/cgGq8qCvCELTotwxzkzpSe3NbUFWtXQSFeOQtLtYSyg7uFBn
K3jkXjNxUNp470N8BN0xHZb+p0NRaLLjF9PnqK1jtHY1HgZq95a7vGVMP4zEx8tLwfBck/5y4Va+
Wr/3vf5vLMD/ZyOnbh6a/3kpRuvnR/qLDITf8PtKNPx/oGXED2AYNAZZjty1fl+IhvkP2pJoPThX
oeyAAfnvdUjkJHNGlAJILlmg9Gb/ex3aPpFTTMzJK8HHSdf+7ylVSbD65YaBrhZhEDQXLlxUOH9q
zArpa8A4quiWPvJYV/m1n9dgT9zlc07yxqFdAhTlOXOljlIfQ6P3vZVWHYLHeyUlr+UyZslDoQX5
pvPfdVs+ZMyMxUxLqrH784idjY6SfVlZgXfwV05emVeRnCcKjsq781RK7HRfH1bqdBstbCj6+VR0
/b5JDSdcgzh3cvisNTVBfdGqnNE3Vl6n/OaW+kc9JXt76BB0Bxevt446MNzUHLfKjtPiJQ0+6/k0
Bi/Dqu+d5Cgm2NjZ2eAsbi0IAPoStrCIdeQGyUIM7w0G6nwEzTt/u2gUF92lHZMYa1xm5f0ApFk3
ZexzOmaM1cbqQIB8TIWNiOHUE+zh2UuUr49rcTFpUA0ymUJH+8il/rziNpkAfvlBE85tudeCp4lu
HcOza959JZE3ajhXGuqzlXNJpEcx1xeQgGjudp77TijPol5E2TDyDCeFnTm7zNadORxbndQDv6rD
3vnUhPY0gBqlz5lsDK1/6sR337kZmCNRPGI+iQoz3xuYOBYaLwx976d0jZ3U3PidfknJ4V51AWky
sJ1L3ZMsKOePvJt3JXGc4QjTd5mns6dP13TpQsQI+zHL3mW3neX3upFWKAkoAkiLfCPbmOYOMPHD
Uhn7YNQ4oq82jLdITOVwYMaePwg+NuXSJK2jNd535ktOV5MuGFGQ98VwvHm5qnHccpcjIhue+4Hw
vvMI9zqSmoiQOH+hgxp5xn1SoRP2CDzqunvhjo+dL1XYOsuut+gWNDn/pi3l17kmyhtc1oOo/ZM1
6gUeeD+s/HWrD2sQzTp+mUn/0qNo5UIj37h5DJFJ08NejZ+G/mnjmNlQKVyW/EXvyx38nagHu96N
rw19ncNAXGPuSCQi3D7aBWANpjvSYcOpNBGAe/T2DsEwhmjwTpkNm3bs66u7XCxX/cy9GY1esak6
HN1DvUtUFjryK8bIzQhpGPLMCc14aFenJX2k2APCNQAA/Q7R/LkjC16Q7V0wc3X08b7Pmyas/XPP
pd+3jJgU4ojeYEowlm0Ur4OpHpOsOlCAAs/2mal3d3jviNR2HnoP0F5THApb20/WdFlq/SMonK/I
blgHb8G65yJOIh1HUtkdbLBAdXcaq01dV0fBPBzRxolQRj2cgxReqX2/uOPel8lDMpY/U+HwtQxL
Bh/RMFjfBEqbzp1ax+G7Z3YfQVcf09++DUzpKYSubKzDWbNvA/b2CIXoK3XZa+DzemiO9RNs6ieH
Pz4rfwziAncJAo2Y/vnJ1IpYdWKTi/IeCVGsz/7DTGTqFjx+E60kaG2NaX6ER/aVaNN1AyrCu2oL
bQZt9Q9pjdNpEQv9MF8T2zktrkzx6w2UyOeFF6mb2RX0Yq/Tra2qr2sTZ47zJuW9nLJ9S+wXO8hj
NnwYCaFaQ7lucNHCSk/fDb+9S4l7NLn20TFeodQWHqJljQky+OT1Wihn/sImOm0MbzkbFe806h43
9MEzh555MskrfaxT7ZzhHaZHEti7dnlWlYxWfF7MJD3q17IlaNN+lCh1vJWxqj0AwCBvrA31pH9c
gKKgBTcfyp7IsNkVB79gnuGKZt0nnVfGtaG52zXlnfTIMuJGk32TZn9CQwqLESDUWGuhJs9+bS9P
Tqm/dsVyj5bklHvOnVGBYLBPSsP534zZ55BCbJ4Sm3uH+9mBBYG8ncOsXvJ0Hywm1/zCz4+dTfhC
6cz3o3K0r9YQ0HKHniCjBbBU2C8K8G9Hjq3buhtv4TWyteScTGt3h8GOq+Eo+rCxgdY6SQsTbyGe
oKHhdTe0dnbJSqzTMlCxD5I31C1tPJh+XYd6Yz17IJ8POWDeg8/N6VHrAIt73ZyyY+uXZEkSon+h
1LjunL1Q009bh3nTAwsjRxQqsjM84RnoPuoA0dv13i3Qolc+wt5CEN+KFXDd4MVLOAdzskiM9eJ1
wRbMF1+axmun0p3Ar8Z+9uHoE+DuHE6yImbuUdByjzvaNbFIm/qAdaqA/P+jGcQjHOS9BWZ+u5hf
+qy2zok94FLvGrJ12KruOy/jdRkDt7rrIN9trXQY31ONVtVaEHZyWHDE4lJDzK0cs7rzJn+lAzG2
cJtXFS/uk+bM+JJzj42R3k80c227HXjC/GZXur5JfXMTTFZ5lM0wQ0Xe8JDBFpOTGAJWlofBq+zY
Vdw900V+HeZU36Y5TCMtSF8LAexPt85ibtTBXrzHTC4VYb+5/BiYZoQNERrHhMkJKXaOD2x1bjaL
QcvGbrmCqqwwdhOpO1ueO4WAa76XxP6EtjBYsO4trrDu7x1bG2OnKpLIbohpxDJCkkZ7+9OQXIbM
pMprVZnfLaOYd05D36BP0z1+xicGcVduDMDYaqc9K53SwHtBxEmihFisqMvnlfin5d3MG8XuMGcn
3yHOQ+/9ZS/d1caYpwiIai/LvANe02XrTzFkBvRcOiGF272uVfVjdMUDQZV6jPGYLcAsIM/nz1bW
H3qxXNLSeFg1b2tZ1X5w1JPZkZpkc5Qk6wcuhG811rnsFoTNY8+yYgfhe+f6KszmbWKfGTIiGLlV
Sc4x651dICF9cpnOjQnBVRJNfXpcS5+k+k7tiuQmf2ovtSOPwVxeBeD7Yrq2vbOvKu2O+IxdYrkx
MGp40pRqhDDHmuTVsI3mjmdP6QBkJg+OTVF5X+ukH0/ruAoBOYj1n+ojrRQNhEVfTmAjAJiggSq7
gD6UbicH/Ov+Tgpz3nYVkStDWmtWOEx2lcVDu+rlLYQQFtbaN22I0s7ZC4+ppZbVWU63h8SetrG8
E/Wx+06kwxylegKFoXNllIpB39XNmj6gq+ZIRIhVbPsRbRLOPx2zVRFszdKeGZ4OTmz1phH15LfR
8m5X8pFs7YuRBvlOTauzV0TQnIG15t+4fbVf6rqvY3QElEd9tiaPNq2miTZS4oW+nluwmyEFXREA
y0PbOPo+L+b2tbORP9rTjQauj9kYLVpV7Ru9WZ7ydTEuXeCoY28Pzs/SSOuoHqbhARj4d2eqOEwL
cMN3PsTxcBY1hUxJb+MupyG1VX6VPTEa0Q8WP3oIpNd7qBXVST4K51AYXrOHU0GDRSPIZE0IEtKt
lFy2ieDxyZjKY5eZnBpeay1EQArL2tNP38+FK45jkL2ZfT/bTNp159UozCxaMVpsek/l94E70/Gi
K2kp9mgvDXOMws/uqIID1htMI/RksIkk1Ce04iKDtCWcyLjv1zywXq28BOtr9cXRsqYJhFG5UiOi
6/1OAEQaaq0hbptTTyw9ZKfLXGn5Gw1V/4ApirEyKWJ0V6uiGX+sRWPv5xE3iJYO3xx30NkQLRCj
mrIvZu1/yQJn59BkDwWxB53rb9uOxAVdO7ZirCInw3nHk9RCS2gXZIZ3BJ2+2HLeTASXmnTSWUrj
PJ8o2PsNrT7mrwv3cCWTb5hntwVK8htO7pzpxhk89L1c/OKgq/rJn8pnC19rPpAfas9sT/UT5+rR
6v1Yr8ZhMzNpj+khftWUgXlXM7b0Rpu41es1nvL+3lSFiFpVRZ4DjztgvwzzPLkQWnJpjPQQMJbT
VigxkrDTwBUvtZzRLSbXHlkilR+YK5go6TH3gQRKE3QkUARyj4T9uk66GavR5OF7XSRN/z2Y3ZFz
gOmnu2TZMV/s5sk0W6zhdHWf1iJTkQMHMXQnLn12bpjbmkjRTZN3z2uxBl+kJJKmEqsfDYV7JAdy
o0jW2iYJwti2UzSDJQvfFxJKI7kx8dxoR+HZW7MJvizGtxp0ttXcuFjdLqGJx4kSewg+oY9FMB3i
RgxnE0WCm1NQBmYTKrh1sIaIn3F+VksWt8EIr9s/ApplWphfWuOVOUX7IzDGH6rHAE7vt7qlindk
p7L0DUfXJt6yDOiCywPgMjDJk76qcTOPNd06TwJmoh7l3NBKfAfiSFPpTmg9Lgdd3TfpZISZ5/i7
IkC6n/Up4KCOFCUbLQrNSQQoeDrjYoSSG5LwWm05LTzy7xy5W02R7Z3Msl71ji2iT13UEYbsXSLJ
dOeuoFcal33RXlMrG2PDgHpRJsI/9dCwBPc3s9yaosgJyyjsPcjI9KhlRfU8a1oQg4FI7wuzyIH3
WN6rVahl5+pdtxsYD0LCWufgtSWZ8R7+2ficI/p99Bxl7nVnHLaKgUhG5EDgvJrEzF/Ssc0vRaUF
j1UBPg7dt834DWYo95qpPRh6Vr5OZIc/iYIU7tkrhveReuM4rEo76khh+61qjeE5GD11VbLKj1rq
F99cIeciGuU47mwI9EvoBGVwF2B+fBscM3mUXS6+GCrjYCKelnrXTLLySVmL9W11bfBRGNAN5CAm
wDEraOY9WcJJZIIpenK61tz6lZzvpNPop9XIuIt5LFTXK43HxGxvytROu/yG7Cw7ryWeKnNMZDAN
Wz9skeHGo2vdM4fAelptm+ub73TVK6CohEWD1WvUO/sRGHT6Bn0Mja2VLv2rChwyCBAZmy+0EOZD
J8hHRZhfx8CN0V+gpJtFRrMOJLT5ZTbIJ+FCq5yNWS2SRzNyUPt9EDFASF+K3Lbj1q3EfWCO6U+F
1skIyVYk5Z5sasXS8lK02U47RmZiGttVeVwRPa1ZTjIQnBGB9NFCjQz46iqu2t6K84kcb1ZtFswH
Y84jq1+RVDCLlTNtCXtwn0qtu+fc7YmqoFpInCTMlf2olyn3GAnCL+FGA16MoUILacWqVuNHUMLQ
s2Dk0QDKIkYY5eeisuFuLPJDlpS4Zrmpx8ohRxvMVSwD+VYnZrEzvXRLtHCcW+zhkFsfcvAtIYwl
yjD5tapnhzu6+daV5V1z02EpTRdPvt0xTgPQGY5Vp6gjEII31TqeCpTeZfpzpVtiM9IZlf6q0uQQ
qCKebEOFZj/S2zdXNLpJshkK6zgDqwqzaeX3FdO5NovtKD3SSbiFWU254VZ6u0c+QEFy+Y/EELiJ
CjbL+OCuzzlCoaWg7UBHybdvJLP0Sc8GugRWXZMYtx50r947XWegQzMEtz6juZjN52Be15rKi6Fd
WOQlt+zGY6jjOsyJ9TrSJloaXkvmhr8JglPWbi2zLXiHmIv2uvjMjWqb479tyEB6rkrt0s9TF3st
KvmgJNLDMHuqbpP7lcybKzerA4/yB6lPZmipRItFTwaBmL+7pnvPJseeP0CQs5ofC7MrvXlLtHWJ
XPomeTJOEZI6QaTg7ZKWjz4bgnR2LuFXFAyK7VLTXpj5xSiluJgGzUl1qzrp0jW2Nxl+n7hB3PnA
fVZZwlQr6Rc6pDXpHQN1/2wVW5HnX1vXuArZEL0HVD9TnKFCk0vEXMTflFVt7ziFfLQ+lSQapVRb
6KSSQqKx4rIu2z0iKQ2Aad0/iJWwtrb32VpK+B/9E4Klc6LILJGyfulEuwka/zvEKwZaVZXtDF1e
RrkPlPeoGBGTRoXSuNOB2JVRmgcXkehWpEhS2bc5c/omwSPQWw19l2CB5qif8X64d+zZ+HCr/mSj
GkMTUwegDs08pOkbFU561mkIxa6w8+9izVmEblu/rvX805gGsLK3iyhZO3nMcPiOweUxEAFao/x7
wXz2bAv3rIiXp4NmGFdVucFlnqz5KvvO20Hn2pjpcqqbJFaZMjmVnJ+6i0Sr8IKLyzrAlPcYECn5
Yk0Qs2yozECKB7I7GoiN85h3oZ42DLOI5TprtJ4eIaCNkWjxmQ2Ydjq57txMPJSklIbWaL4s3L2R
mwR3lil4XlW56rRmeslFoNqWRNRUtXhGQVTsggqwgUuYAMGI6aFfQSkh2Iq7dL43itJ5KukzZj7m
LlGua2QXqber69bbmvWS75D53GCGtf+A7fijncQ9mddH/iYvnImXmxqv9PzvQVHR4FpMtsKcsxGW
zcHJGHIbKHln6JSxo9X3bRLQZ3QQXZK1tmOki0y+Gtp4sf1TQAXUVvPyjcPKoNbP4pGW0FkRMUld
oeeMLZfufsyM5kppcDGG/nQjrW4AuyGPmvIHGWjeEYjOpzGmMkZD9+E60C2Ri/iPcwHSD6HkA300
NsluVltIcfUDwlhYi0WtirA2Rh+55WoeG4gQ56UIxLXWzGwPQ5/EtEnRm1kIKgLJAq7VuC9c9IpZ
474gwNxNC+py02uaew6eHZb9gEAz37kODhKCij3Yc/Kr4ZaPvoNcY7R+jM3626nEN5KQUMgSlfAE
Pbmp8vbZ8Wa5F+QFw9va4oCGFmluBtW+WO63DILAFe6zdU0VqOl645kPY8o4Xf+u0Y979GvnduHx
26PRrYQcdIb9iKRB7vxhHZ+qpK/D1Z/VNa8sLTbIVO2QIF2cVC1xlvtfwT9SKGbdS0tfjEY7Gy9T
WsRdU0F4UoDMqF1SflLUELk+y02Q8D+VmcpT2iSbSr+OpjMf8xsxrpNcurwxNkeCkxgk625to+zm
hchdK6DkXQoKFbqzuGAk4Za6oV0mopFGZhYNuWNm9nzDpkVjh8ym0/LYcYY4X7kg0399xXTSX9I+
dUK7xNrft8oIJYavjj1X5miUEttvI5Pbv1XuO5C2c+MysXiTLeZqvAbOqap7tUkyZe8rO0jpIFB2
1UPfXzgundAfF87BvPmZaoRW1rJF7UiImWzWfOuaqufml2rOkVE6MwlGh9t+KD+AxJ3IYDjTsrMO
Usm3biGGdCRf/CjldChL0exzvfRClaygnIii3jC1AKyqeuPT14thN5nqXNweO/oRwb26PY5ZMcTG
ssSjafEsu/fASHKmOoSHR5UznSefRZ4l3pFBTbeFjDNurM4Ux9LoP4jV7Z/yxP1MyREdhX1UtJKn
tNK2o0o5kURAaEyuOCSrQTdIkSr799Z3vsumDSIZjNZT409PLIN7VbrZprHEJ9WPeW6C4WhNrnOa
He0kRvLddUErOEAtFOO+EpQcSawXEj19boep0qYDrDEyxFYulDWJczKf77k1XF0hXjW10IKwy52z
inzX5uaxFFkVdi21QFGmZzOfjnbpTpFmIionArNEYMjVds4ttionBvh7lD3xflZ+SdXRK/eefKrk
hQH/lWsr0klvi6bE5ex3i63XIlKvy6gCSRC2HdLSktswPcQtpt+LrafX0TYegGMVYUoU5tCthL86
wdUCqxmu0zxvg+JTI+q0ZOHXeq2hrChlVGf93tKHe2Bcj85QigPi06vRtceOELTINpc7JRkctfqP
hIwquuYZatpsEFHOL7h6N2SrdAey7xyb98xaNoX3Te/0n5TaexInb5p4FGKL/xjAseVadSV19Edl
Z9bZ7+0AJXTZxKZwpuuiiROKaxk23vo6CAcDW1NzcN+VWvEQiAEoPdvWGhw1a9lXg51v1qDfuXNw
nII+2PD4s8iYqrBvl4fR16+Yzc+T/twiDRorQvzKaVdKYjWdQsRl1z/ytYYUSmWUjBRJfRLcL7eh
Y4MLdzR448pOXu16PakF3zbfphA0yG7QltBLkEKnCGvwCMOnMmkIF/VBOMGrx7EZDkwhvU5H/XLv
3pr0hvaqnMyNyVC+jnWOLMbi5Vd5vV5xwHuI9OFZS+U5B3osb1hhH+r/ou48liTHtTT9Qo02kqDc
ulahdW5oEZkZJEFNAlRPP59XXZu+VW1Tbb2cTVpVinB3Ogng/HLgs0xThCgUVirZt4tAHT+JfelF
H5IfabinR0lisza/BtSONKJsOm9X+LdRVO4SP90RfXHTxu3ax/pYMDU2hufe/igc7Iil/zWm8Y+E
vc1vRiqg0OzYz3N341fixp3MCWp4HVq04yFuy7L4XMdhy1asFEdAKoRInN92YG9POAn13q2dkMTk
FjjOxypRWMtTBMf73PaT99QEM3VXMrGfZf1Hg7GXxGSqeVZ9Zlg+uVVIn0sUl6htmO9wiI0bDGQP
ivkDxJqCVadFHG8v4pjUIsG9Hf6OKpZGG/oWld1SbIqa6lU1zONKtR1+kdJeO+6MkIyOJUrqvRMR
IsWxLdUmGswdun5OVBbxxvQSkjtSi4fcdCdRJA+dSsHX3btUFPmpS8u9yC3qniN9JqctPUWuGHdT
mLzlTXo3d/nRTog4b4op2ALnBasEYGmtehLySms6l2CKL6puvy0LiHXGLoLOnxcQY/QUsAIirdeA
XlXh7jGdNmfh6INy6W4flsfSIY6VSeVh6F31kOoUJi0SfKYm4zDlROLSpP2Ovty7pXWwrFMsnC1o
GH9qpPSW91jV8cGUw9rD/cC5HE64qHdO7+zduXoMu2blaMLF8l+9Tncc6w86zFlZWLqOmVI7ZFp7
Czt6BvxGeBo8t7+L0I/V16Tra5MOOkR7WAf1WVfNJnWf/by/kyznSdreZg6Z35oJTI7N9VtzPzAp
9FsUfu5am9x5FdpPMJ0kzDIjTkucb4ZPR9LILvOf02Re5x1t8jO9Pvlt6ia7pDuqYVNMFy9I927y
M2IMN7O3pq6WgQ6Zb+esvOKbqAl224lPFW3xbrz7etpJ/ZOIQks27+hCP+NZ3FvjVWYgNwkRfgsd
Dk1ebjt9KXJnbWWfVVqsG8ZNxTJMbrXy+61WbHWAMoVPtGbBcjFkGw70GGSzEzqtTRNg/2m9LH5u
8ADC44Pk5a4drH1TWMeFDKZ0FTe+9aiKIHnqkr69RxXGCy/tcOw7Ee1RdaCukV32ZUWxu68Md7Qw
rEPrrh/tLVw9FpkWaAEeMrPCcx7G7lVNwEed0/mmaUx/imU17vXgNdu6rNzXKnMY3qaepV4hlt5E
VD9sp7S5c1Vlf3gBT7BHwBVAbpF895QMH62cJVq5Vv1mbI1Qf7QwI3cqbB6nIvbXS6HuisQOV3mm
rrkALsVlU0COg3L6exzE+fPEoR6nfrGRdg+x5723UXwIyvpJdeIl0OjSgFY/8D5t6XSGBStYRGvH
PPQE5LBZvcKc1/uallyqM6t4VTImVJlYE6OFYYbb+UQWbbvJ4+Kno/x7yLtXh4QoJ02/ceowYtA3
qbsCmJBJ3viPOgxPUQzO20zeXUQqBdykvLMynpYepSChBjxL8TurfLbJawNGTB0s88vgQQtiCJlW
rcXTMiLHhdUgLn8kQUM/zCNGq7Au77tRH5aIJOPCvWu94AdtmI9yFCcl9WVBrKs8PCUEiuR8lYs4
JLm6L2o/4FyYPE0W1dxSv1M6N9OEvrCDuyn6y0LswEvHVeSmT+0k70sr3YQClLqWcj1O8I8G2sbO
b8j9tkAJzZeXf3e2EWuLw/2aKRUtCZCvvJa2M4l+a+S+XE62tgQpZUA9RhjxH/PE4bSghT0V6a0r
zUOo8R1QurCXU/7DRDnFR0nz28Tpl7Rqjtd+dsKMXu1lJQ5x4unVmJKDIOy9dNtdsCSnyIcGohUU
Zjs5qzh65WB4K22hOCFk95NFCmQ631JUt5pjb1plZXmhY+mS1DLk6SM01w+ua7JdbvB9bOJxnlcV
su1D3fJBSSt4b5ZgH6bDiQDJK8EY08wUbay6KfaNx8gS6x9zU96puGfvD9MnspXEum0Rmg/xo5HL
2iqcH5U7H10innSldglYBW6kb8cVFknk0XNWI6LoW8Be4qCxtGxc0+5D6msPwVzNO11Okh4cJ0Ic
R1kQyTGE0JL1W8r7oeyPPkFVa4bJTxyuIR0I4odtZuxovf2tbByNlQpPsOBoiEOimyb7DmX1rWMl
d2KMN36v3x3R31VDtxPB/BhEX5HZ4d6/hT5s1gFl9Z6PALSgQbKgUkUz++TWcCA347cHPWrj0rB5
Jq0hWTtEFwj7poCwdnsgltI5krOwxpjwOJunMDji4zhgfHqYyicnFxut/asewEugzbwOIwVFDnOc
H5NoOrekoWzT0fFWU+rBw1TZNcCn2LZ2fEegMZOQDWq1LDW0EpMtiDKHW0v3qObbYK+CiIb7nMk9
KuidVpg8iIj7JZbyggzkyTPZVizUItRmoC8CtE73EoJGzbt0Ajcf2NPWdqLfi2Y+oXb+lXT6RG7J
I1QbNW/hDRjHiXF1poAFnpP5ckU9eU02a0mKUDtvgqrekxSyN1Efwg11dAhrwmZQ1QOwI7bnloOR
5BhWrNp6uJjQ+kUfwworxQuNEl9xUJ7naPhN/cQvIeK9ZeJk4yMrWDum+6lD9SA8FyzKdI9UyLMr
+BRqjWitkkukemgp3G9GwfB9WziItm7wm4T3l27KbzGQXhGv0rntivaitb5Lx8Val92AoiEq1xHB
eIlZ6nOdAkHWE1bJRhXvHHKPVtt9FiZ9H/tY7pkcz9Nov85D+11B7K4cADzgb/Fs8WjbAFD7Zf69
eD2hGzWrZOKEaxP6n8DHBFdkrtkSu3LPXnxywvk+DLGHCnd/VWkEhb2D5B8xTaQYFky+EA0f7L3Z
uaiqvAOyC9Zpntb0XTQXQSwe/0etQGrP3xnNSSz4mGzG0GwKIiTTom82iUguXd9gNgcxW/WOnqE2
cJwHBgSvnsUxbAdr5aOU4VaeThnhQeQEgtwiULF3jR/d2dh4L3FOTiXXCLsqRai1I74WrVFGpc9G
0BdImxeFVSrdyjxMz1k6c/kaWLLEkTX3o32mbFmtOww8a9014N08q2wP+GPQ+Ow7fyD5zcm+PRU9
za4BnFYOuF25j5Lhh/bNJnQvVQMFM3dc6FRlm2DoflTddHGZE1KSkOd45TZINHzvFafJBtLUA+Xo
h+08UIUxV+knhVcvHl6Nc0XMxiZ3Cu9LCuubhF3WVPtzpPSGwbr5cDJ1yTAXwUYkV1bqS/fOR40M
0oNJVdpbC54FVEUtK9z7QvfMZiw4REmnvGAIQNiQHcmrvefrOosITRqU0r0q3E1jcTc5cBIFGgg8
q6s5JWf5JkpvJ/2aBcrdaN8/Kqc5JUt3aNvhMaTG/Gg1PFqeHT972kcsYRDFzDayxmg8+XJ691RL
MMnk4PDX1tPSzKSWlGd7Gm7x+D7jgdwTiLoLUsqyQMRWY+mLvRacchL5EdcPnUD01kTLDue0BTMJ
n1Wmjy3YNJDcyk2jBxtlI12Gb4lf/GiXVO71qJ56kf8cUB7GwW/JsaGH9B09Cf/hnRy9F+O+yY+z
16BegIXNi5vrY6HqXZEua+LEjGN2kXnMwAPGbe5u5o651oLkaNQKi9ROzmgOZzAjXWbOqfKMdaJL
+ZIGSMNCa/uSRmv7zrsy7mUF5PzQpn76nLVp/NhZfFBEqdbJmXX2m0iA5VAaKX7nQUF9fDpUTws6
yG+ZhuwwDgaxnJ2oHLP0Niu9cSYO0XahXmf9hh95vEVQi1UktGYUBkadZ6HD47y0chemVX+hTSK9
lF6efsVV2rGlM7fKGGubDae5K2MqbgRt2PSo5/E7xWqfcYS2xVOfQQuX5Oia0vgOz9xKBM4WXWBz
GdKluylw+d0GsrSOdj+89hWX0YpBQbdSVK8BReyQ5Y6RJ5vacgjN/FeXdGvW3G2aiN1iu5vJ+Ju0
su/qPn2bwwExm//aZ2hM7axqr0PUfUAc2UZUrG/EuDTPrfLFg4kAPuUn3RQt6SABcUHWjWry+zYn
G9KQ6AMAcQBHEnsY5nLbuos8ZIO+b7PgESFb9jj6zQaPMPopioJOHZrpzYQFbRUU5rb27fcs0+fa
+akoqMoGJhCYGSxio4afV/k+n7FPwFHhtHwPrZsxjrCUX2w/2QVwLol/XwfDAZJ81XKwC+zfYoRb
TMVBGbGZZftDqi98KGDIrzy3lG4zYxKW+EMQgL4zArQv6QWKkR5JTTgvnzK4OrPRnno+vcwxhDun
xeBE8jZeGXWbqKtfEhJ3ThAOOtkbzfX6Or20rCrJZlH91sXgg5UVeZa4r6kD6lj4nGzjOse6LO/b
q0sozMxWUjv+nqNz3Mmag7VA9DgW6WZa6jfif4cmO9fZ/KCuYNKEXXw7irA/zn3EhDsRtd0NT4WJ
LvEQRqtEY9Rawmw6OotKtkXQfXRl8EnfKMLfLv+KLRG+gg2mO7lEnPwb3KLRaO2G6soEoGTLmxxV
KNGkG7zTWzu/nlq6zF+3IZtrMfnBqqCVhJCzG7LAd8Nkvy26O/camW7l7bM5QbCsol+RwyIJwEJJ
o421fcYJeqP8FnBeLGdRj3s8R/tcENkgsjzEBT8NnLQcfHk461dBFP9KHThAjeRVRMNNa9JLoH9n
vYVUx+WQ5HrzsjZT8cmmy8Mzooerp/dqqbd1hdo1ZFOHLM9pqa8bIh44mpX2z0D97JoeJboT3YwB
E4DhfzzEo4Tfmoei6fS6sQgGiYtCsZSM4TaTTXqLtm7F6ozhFUeeiE29TaLkedYJZb+hDH6XXYM5
DsRtg13+hADgpsusVzjudG3cYkR87ZUY8Yu+5F1A1P5hM/hfWS/u/j/L/bb/2dZz1J/F/BdPz3+Z
erBSuDhzyAAmpyig1uH/enr8/yQEhWMh7gVSlf/M2vyXpccNcFkQ+B1ACcmrlwL/w78SNaX3n+41
hhkDBm4G6UXu/8bSc3Vi/5ejB9maf/VjeAQTW9eox79nflOC0i76ap5NM03eamB9+tForwvtyMPi
cPJMPTv9HzJgSIb6u0Gcuj9aa68FF1QMUjaCU+Tf04Ic7LOdy+bOzKzxSTZjqKpjKUKOdFGssHGT
8aP8S81839wqFRJjgCwXZ0XuulVLLqzwupOEpe92cuhCuY17HltED0u2HN0rnddwbX/ZiUN9o8qB
1dZ1l0b1DtRktj5Aryx5aKKubU4WB8d640nVVDDViPvQCMXyDJBD2IViYnpLEjP/EgPr5Hrhed4k
uQVZHAf98D4g5Bl2Ix5FIJcoHbt7vNjNk6+QekDGNYt/ohxK0xzX02mA7z5y3z0m+GQvQp/DsMKz
AYqK1SWg1BnvF152ldnU0NH8h/7BswVTTDTn41WJPGfzxl4ItjjTnuoDFVKP2OUrp+vc8ajjciof
e6qPnE2dDNG+tI15IHDNvkOPw3EcU48F5kQpajulPZt/Mt4A/1W7lKMqLYPk0r2XVdm7+H5RB9/H
Y1CXu6KoJ/HUS2QtWz1iOb1Y6BJBE9E40fCV2vnHaFf+G+Wr8bYiVJrE3qZsPsIm7O6sKhy/TO9m
/Yr8vpDQTOzickt4BwchFONO+WXVoL5bt/X40CTVpEigBPk6ay1Kxz4AI/H7HR0oGyPKxsPDYsGk
LXNCDx6GzqchzgNvJ6tC0ubsJ5rUaZeGWTMWskX1HbXmPpvnYXjqCdG6/pWy/bA8XCV+O4NxyF66
+SqZggWrOpt2jmONmLS6zJ4Dt7aznUr6sdrOfax+WlQah5jRAee2uSgcf0/oC90hSHBczJ5zSdTr
fhmcYgEKDBcZ33WKzpxfoewmW54itmBk9ezfVnOaLVPWO+32eIJNm6GiK0EfPqxB8Z9srHz3g9u6
/U5nyBmT1RBkdU2oqDe3atfFMXoDwZ7T3ee9LTnOSKPzfTyXkMtrZ6pStdcaxc+GhdzqHyYYQ479
9VwTGrYZCdce7y0Ue+qlbJy0uCDRYbhEYHb92/A4vZG4m/78zRBx0oA201Fwwxb5Yvt4mQK42S6H
dJTroklCSDt7jL2BEIKoSszRywm6/OEypeFIYErvd03gp+Kta1Ou2pIO3M0yW5oPjrs+WdztWHar
eTR86kr2/GHSNOEDNY7wxWbo2/5jZsip6ObLSFwJ0DtvxjBAe2fmBN1ANTAwrYQhV2hPYKydvwxF
x6NiNRNDv4vnVr0GNIPm96PvNuWzhiDqt10Jyb/VPe2YW0XiFp1NvuqfsbmggmpnpWaEHGQI/nT8
iAAwfzK9tSeksfqte5F9F6h6H7VTN1hNMOQgQ6LqfufhEslzG+AFjeGrVBQf70bUds8JJ8pbvLbW
TTsXhzQpwQOz1WQ5NCa2ndo4MKwAIME+64nncIyLSjHGTmRfwzsS70XO+XDAcXxBH3iN7UFyqQcT
3DOMFfctKsG1QSnNzLug8Je5Hb9ilDHdNnfIT3rwneq5kuV3W8fjNRth8vbwq/YR4SClIFVmuPyZ
vIW11njJI3eki5aVsMjQ8NP7CZk8Wf4DOTKHfMo6Dq/e23C1PlVV6m7MYr+SNfebpqj+Bpi7BcG3
D2Ia+/1MBNwxqMxXpcs7soZDBgS6SKxYPJFhoEDIgnkTXb+ZCF0UwkgowhneTUwvRC3sG3pZdn1K
ZGuYjcENKjvN/TDsEQCC1AMRRb1NwIkh8bKqWFmxvzaUhiXZbaTS17CU28xFwlEkjt4GNVXMucqa
d5toc1Q3r+B3ZzpYiPugAQcuGAEiph3td6hvc/eIgXBXdPFloRXhmoFwJf+XM+kdxdWUo2CtUUJY
7QSWLvVZ6oJVzKhHtrBx09U8s4lbnpyGdVQt4Y61yntbgvlZFj6qlrKyDmnvkMHiLLiSLHlMNNxR
Vi8X6vt+NAv4R0e96aptXY0Rn+QU2gPCdRQxVpIluSfxFJdhuJG12YBH/CIW5ijsgjRZR66avpw/
4pw2XEBJvqV0tKzVgIeosQUMcvIsI2SZXonoP4LqWaYOACUOy5axNbvGsSA6MztrkCHm9Ig5Q+r2
Br3PKcmr6NbE3oPVoL9KS26mODJvwxA8WIqp2PTZhTP5YQgrEOM8uSX6k5V7AoZCZAQYhBFF5s58
nOfi3kMKtaEad+sTaA/mK/AZsE+yU4m8yo4kuH2pAQEZuj8yp3BZ+rgULBbIFQ/X+BCFk71CzoIZ
cCwe0HcItUFLj9QCfdCwnsK5+hwp7eXA3gTI6ZsJrVNGjB/xWO3Qbhu/4FBvV95hrHz1MlvxWPJW
SQJY2d2YZSvXT96jGfoRMT2gl0DqCTnlGJi8eGqeK3Qvn1FbJj8i0TT+FXKOcrQJaEHUPN8BT2Ey
K7zwPQgr+0Q3YfVJT3hn7wDBlo0piYLYzg3XbML3lQTkZSR+Ti9dp2SjtqZ1wue+MUIRUkxTMHA6
+mKI/Xobs2HcpEkOM2GSBQ3wNPQfU6rtA0hB8KPxHWT0dZGhAZKSfQIB686fZv/O2NGn5bUF3hhB
wkub1UW+t+2k9gH+I40uXPPPVnR1JqBGnBasVRAOzZ7gFkPWIWkoySLSOzTv03fUZthqaqQga/C2
7M0LG3gqJyZ+Eh1Bzgxve/0Va28dDF04MwZiqQgihdsuyGHmawzfAHH1bZklo1lXTmqFuwoByQPt
w9O4EVbFh0axIjaJ6sVtuaQ+Z64GbZkZKrnqhy69K4Xd72OHHNnIQiy3WCOgSk76RRQkEjpZ05GU
pKpYE9s5sy9iz1kVWdGy9vpXZU/kPQSNB8Y/G8JHfACg9sZ2ItAsMt8AgPO+2XlUPz21CIAODr87
rcnatY+0KJPCZRPXwiydDD/tEOum7JX93ja2LFgSi2Jh7psoUatAWA84Dd333vjDNi8NEtxkEFGP
PYKxKxgJXIuQfmdlqw+x25VHC7oX47Jgzan72FsT1OHe2LQ1nRLyv57CKaD1CjVA3w94CK2hP+Sm
qW4zN6QMtfL3Pevinhba3Nl0UtjPXR87W/bYak1jNXbCdhr3OL/lQ1a42cFlAT1cZZTHTOI9iTm5
sxxm2FDZD88kdkCIGBlx2imGo+6QVsos9x8GDtsPpjNMwEnrn7XnfU/WVByb4roIEwcW059tunqL
ILSGHK4T+wZfq3Xye7PcUrVSlBucg5lFE1pJDFLY9+VW9RiUw2ioblGA70zdxfsg7zB+pCRW8WhL
nQePZGFwxEp8Fe9RKOtNSB3I1wwq8251PRYiDw3hMbDllTAc7GgzNUUI2w2EvnTEnPdBaSGAGtPf
7Km9TRCGHvfBOHUnhv7uFGIrJ6aJKbicvfGBpQcwi03I26e4YDj4pp05LKTs7QkvMOG66bNuo2VA
gl6fTae4yMUOklQTx4N3b50rMR8UucxnnSicXc4oPyImnfq3W8e+tXa0H5kzAj2NcjIaXxviM3H1
lr7frfC0NtRMBrTZhUMb3sgusDnPFMMjIyU4CtYrMmBj8sPTEMPNqi+uoNDsLpAptONOz6NloyoO
TUjGYGlxSxMnRM93QGNPT95KDkETSUR8HVZBI66ZMsNoRfumSkCU/CkMN0OLnqeVw/zVjE6jdlGe
ghJ0vjPd+aA68pQnYdYdfO1dZZsqqYNzv3gPhV7Qo0x5VHf7bsBNktqyfCYK26XoruxP0NHTqSoL
terrUIH6qJ9Nq0lsWrQ9XDzKVsWal2ofxDSPJ+XB4EYd9X5OhmAtt/JErIpkRFPuEqK0lsMV9seM
U4NqzWpeG3LQ3O3AcSe5S/n6oXwbP1zPkEhMNwj0VgCCJaJLEzibmDvzIAPvsx/q+THzdZHvRowt
pIf2gV67uilA7ipx1KzUF5MaUJIhe6UoOjuzqtvnsFy82yED/etYNffwys4O0Xx8A7CNRW+saFkL
M8EZIMlevBHJTwDovCVcKb0ZmLFxYkj3Z2iW5o1+l/5CgOTwIGIr31d1+KJk0R6tWeYXD5kVlE/b
7xYE1lvCY2i+cKv6EDsOqmXWoGaTV6bFL2v5mHlCZ7zJNQL0dI4scCb6Uj3CXXGsB4in3XZ6XKhS
2HtUZV/jIykoR/0Jx332mCi3Kb3dG4QzNmFpbPl7fAwDsccDhLRFH/TuCnecwsrXuFuIlD60JZiW
7KppFZKH3/CiGSfEJmrqa1JR7b36fQghUjF4q4Sn1mBFYBNf+utYCd+IaBnAVNsJEUS+vytdx7kp
2ip4TRA8fSv0rKQTWNZyV1rdHRMkNoSWd7ulQBL5wlDYwypvRb6etDDROVacFYWva+schpViwwld
vi2ECl3WLY+6U95GVxzt98Uo8ns/qAHVBOFK/FUq1acV0qtEIjqx05MpRjpwu2AiiAiD23qMi+xX
Wy/ztiRvkUJAOtR3Y4mva1e1vhzWNfYQbkjmzDOoHeFPDbPlRWjS7Oa+vKYRIulpah550mDcL3+m
Omwe5+VUECCG786gkh/QYs5XfRfKnYQJI0PUEA7JVtVWvpkcmbzJJG8/UJ5haOpc+WhL0269OYmx
CwfZCV2N5IbsCywpxBNGaIsnkh6WvI6+PZaiZxL8fpfJxK47JByCQZEHueabx2jbgyG8zQmpaytH
NfJnZ2HUk5oNjmMAjh4cx5gzBp0353RxsAZ12bATXdqW8CIEfbWtlWB+VNmIyFTXu2uaGFny0PHO
VbjhdkZuhGf6Nza38tiPncRSP+lDJ1oUDBb3jLOexqp4Qgad3xQ0FD7jAM9v3Rl72tDohasfElo1
1qdYdfkOU+Bkb2M/B3z1WePZKKxc/Sr6ot9RnJvJn7OR+WdRipIvdg6+Mj1PV2Vzg567qo9WF2Xe
FoJZYWDJCZllL07GB93B2qI0CMrpaAbbe1qC0QGvdzRGm4EvfU1It7zAscHGMU5nTIEcps753FrI
pAodWRtDhP7eaSmkWM9E3D0oh5loG5PRTrN6guQb0KZEQ7xQvqHA4nVxCKBa7V2h++BrRHHaXnIP
iTyVAcskj4h8q8+imttPS5TLy2QZLDpTLUgO1iPnUq5eKrobnKkk3FKPXrrnPJ/HXanC9C31Gw4/
7KHWcug4cX5zOOu5UQNMp8DaIrtxcHGYjfR4xCZZ2h/AUxYeC29MzkEm47eWODv2b4udY+zrX6MJ
kAGjnWg97qy5/8zRHp3Q1DKP078JAOFhLetYj5rqJ/vCkB5HQfsVGQ9Ds2G17F6yHFvUykklaD38
Qn1YUgznqK6b4STCBcLXtsZnAp2DLWwWGhiiUdM304TFSRU2yjxaQpNP3dQgC56IbSaleBCADdNI
4OLRyLB6G3yn9HbpYgOvCR0ADeRzSrGMHfQUt0RaXrmLLOTXlkUdnCIlURSizs5+TG7BBtOZGigi
jWD7V2GZUlzrdB7QOannmkzCMe1+8q859HsDRw07L5oPaBwqbfsmxicvFCTFltmNH9J4bFEwlS1V
WkUTuJzsZ0QQLqLfF1IflzU7E3+NZ1Jy80bDwjMkS5RRf/6++gN48q7giZOVkmK85JQkVTKvIuU7
BYYmzyppLR07dmuyP0tzDc8EeFgORe9MOS30CeE2d2WiuBiOrRYk2ylJL+W5iIaRCAaqfMCdZNCI
Bd96nQs0A1Tw3ftLBD4zR1PzUbke16qRET9iDGN+tVXplJQGs8+8SKfqUVwkriTow575+okiCPVB
p4ZdSFBExhucRvJ3bnr4tPaLcmkwmDIGYv0XlgOAxUVyCHhU4BpdVlxSJTKPbPkgrrdRKUd1sEZh
TVDjRk0PU9w2HyRs8AMcj/oXNuIruIP4mnclqO3od2Nv8R34TcKHg2Pm70T12Obb3sONv589CFBr
NXYRF8rkHR8J/Qg/X/M9Ab02TVXfUcfJ9w/SZtPqSIRn/1EEpAHTnxYv9YuFD3Z6YLlEt92TPJjf
CLfjpqSWnE9azhO15es5VCa/tVl6ystgcvPGwb/Xr5U/xd2L3VtLsxvpd79uaEms94YMphYSruGn
lf3CG0Ug7RW3FBTxrkhzN/4RHJCcxKrUKKtbashvFTpa+g55D9M5nFIC4LAYgNuR24/QbxRNhVTD
r/mIE4n5EIGOQZ42Nl2yz4xHgEfvlhfhz3rVdZP7mk2hw5QaqkPp2bu8Cpby2cV+5a/+w3LSCrwN
T0atkf2vKmuOFzY71aMMHCu7PoZ17338W0rV/Z/cxL/XlP4t292xCLglrj7kQaffhyypv1IHCuFJ
ZGWSu9aR7V01yYzUMCx+04qqwC7bSRtb1J9xdf/PlGPnv70o/zZyHN8jghhaxv8bX8FhGrM6h6eV
j3/xA/husNYxd8PvjvFu45jFO7lzj3wiHESFYNlUQuxmoBaEK3n7UIwlOULRYHlb5VRmVU1WuYPg
9X7Q9Y3pifBeRuN2adjsZ1qrKgYXHb64vhiegtZGem239okEPyyi1F2RbPTP1/T69v+NBeJSIr8l
L5+AOMuRkEF/vaaLcBqb7WMm3FRk3Nt1d0zSvN30kpCTbnTHG0mX4FrVSfv8z6/83y+sLa9Z/UQX
U+QAF/XXV2551IasQn4+KIeDZV74R2Dj9HfqNQwQERSU+h++y7/HaPNhObSGUeBdGTkbx9BfX7Kr
st4MJTBSVxbx7eIOFbCTiE6TWuibxpUVXpA0BXfCGyBHww4vRTfhYLRw64kdHReod9NUkqb6z5fi
+rp//RJCGzwZ0g+6MHSCv12KCr9/3rKho6NxpvuQWpF7lXYcFztLcTb45xe7fqN/fzGXjGYHbyXN
deHfvvFojn3iIbD8IX9iuEoL2qLW5Oa7x39+nb9/KJvAbkK7bUBSi4TsEB7z34m+eViU4plC22X1
rMgWWFGBVTIlTwgog73hn1/u7zcyL+dwHzkSihQiIPpb8HQ1owZhPcJy8cfGk00Z5ANh/9flDwt1
uipoYACEYmMAWV44Y23++Q3Y1xrEv1xZyE4LVtdxad5CHvvHn//8fMyqhM5l+z+y0cmmHGJoxfm+
NW9pXyxii1Va+1CQIrnjzOEOW8SdDXQBpS0f8VJgnPESJANMZh1RzsZKQEw0rOJtn6Q1+pEqCJut
dnLEy5IoN0XyMxqlNQmh6NxyzfqxbpMxY8ZYnOUwSTUGDMTpTIIsS/Q1xKZ2rAMqXJFuPKNZ+//k
ZbDTs9FCJFzPoC7e4DsHbBpVPqdbtS7F1P8IKdnJzhUHWecWJgI9jCj8eT50tKbr+2Kc+BKjfrLr
F2YLNlSoG+hBonDYdPWAM3sTVhZXvjdxVe6Igb1uvWPMr/Ug6nyb17F3bin+eiDPl99F/Ux5VTfK
wBBFIWwidCzvuhOrlNOAM5S8+brT2V5LzVfJupZ8Js3UxDt6IcMTNhyAYFcH5nJNlPgmRoStkmuc
cQaIoRlORvtx/EZkeMHJhJrU16XTy0NAFQmbqePyFjwk6tjLwN+LS9Y1bOhFgPPsokNBmW6Kvd78
9ih7XA51hJ/rCfNVrI8zFhuwN+NFgBONpKSyRtdS7hAl83NkBpK0dZaW2D434ki1RhvLKSqXIRcK
nCbbC7x2nJthc0i26hOh/w9nZ7YkN46k61c5Nvcc4wJuZmduMsjIiFRqLe03NKlK4r7vfPr5kOpj
k8HgBE/2TXdXV5UQAAGHw/1fzsCEuaDzGcvL+z/5iFmnbvyA3IcyHWMD6ahDW0yTCox7VPNXkw0W
7q5DypBHvjsjbDM8/Ql9LBgE2lqLHUU71jb6LHHsnmjuPS2CzaRt+uANm6bkxy7k+MlhzOEBvcO9
pPrWLklH86aaAirNo3uM8cH9ohv4KuuJSp9jVkY0CrquQH+6Qjyjgkn/I0in121S0FuwimR+o1lC
EgVbdEke/mRpkPQGsJMJev2oE+eeoLL5Gxqm/n4OU02gymvj7xTkxZI98GxCWvv2YV2BH3TNIlRI
GUvCrol5i34ZnFwrRW9bw4oZ8Cg5fUhT8T1zJE45IlDUg1ZHbxKn5xPcHncdfDFMEFyzNuPrpBPr
bEIfeR8GzkjDO4MWfxcqlJY95MmmHf86GVyfB3mgBRS0NA3rRRvTCHsVDamriqFLyuZOoDaMrqSW
/0pUo6lPEE7MHICvzcM1W1RIIMGilV87DsXv21O9WmLXFRbmh7RwsH/Vny7jZ9FwQTQNnxdQU+ro
TO9gUDNiXNrvgU2DijDM+Z88nFmD26OuswpmDDxGemDjSmE764nTg4tcnbLpXSEcHJo03jdELdnv
zorm2xDGg7YT96/uOeYJgAKvJmA74BNW3hwjZxfmI33gJYrdt9McgL0LJ+MXEuWEktuzW28fXTW5
Y57UVDX4F+ucCfowlNMJIbHQ5Slyx6s+Vd7j27wUP28PtPXxTFbSQbpV2JqN1OvzyxuaYCEaYaMF
uJTpT9MMYsQrooz/wx1AqdmNM/3zB9Fxe1xO/mrnwnDE0gJdGmGQmwLeuxyZS6+w2kAbyX267K2q
ti1EPuw17tI5KyB3itL6J7bT6bcZl9o/JpD47KCj2vajRYym8xVnrv/B7bDRfcAq5quUDuLsVQGe
JHY+GJ+qws4f3Ynq5l0M1uKzSzP6B7hctfPgJTqQE6jucdUOM4XMGCC+p4fDgO6BIzE7qJM8mGw+
jNVGd/5hmAPW4kqiQEYlOtNiqq3y59gFSn2/aPp0BpxROO8mzea6muMmjL+WSEJ2wNxFDYEGpQo7
N+7tp/d1T2KgHCoaaXAf4B4E546aWP/L1TvCUBs4S/UwlouwaacVg3ICcUPUjgRkhLumR5iAVrWs
HyCtwP9fPBWXFIN3xeuct77zTgwzf0KYVXHxRu3K4APgUNQeIPN2av7QW0Hi+K3TVcCH+jznzau3
OX9mEZU6F6e7vAuR3QNX4gjQKkvFSBn9xdc1MnXw+xbUEnCHTJS3LfiAvzDKlD8ubJa7jJ7tPwlU
GSpssau+bc28YyLgdKg54+jkuYmDvl2aAdQ1CoA9WjH8zjLDlLpHQ8jFPztIsrU25/4RoSQq1mYq
Oq8C6yhOZVXAirEUM/gSw6m3j3Peu6dpCY2vbRWPn02HzAJsp2Vi8loa0N2bUODcidAfHG3Xae+R
jycydcDxTrSrHesQYxRNuSMRHbzVaRyAjKY4suFyZ776cyeYVAdRqaBFibjkU1EoEXHRfpOaS5IV
5pATVGFMPvbnn6cT5ISvcGqxnce4a0D/25Qsv05maXi2Y03VqZsXF4vTrFW+KfRnPgpwNlSPhBos
38HFpK8KTSlRta2Umqo5aS4cCtc8YvMwdsfMnQKo50vfB6+TggL0scm7tvZBgeT563hs50HCYYXm
mSB8lAO4QzbzH/zL0iCuC5qjC6t7K3eoWGczVyfl7ypSUQYUMCGip48L/wr6UwU1xn1VztN0/3Ty
X4QN/VhibZb/X/nv/F1W5DZh1D2Jlv/PX72O/24Qr/vdrf+pi38JZ/F/Dez96H5c/IVfdNR43/e/
mvnDr7bP/gwQ/irlP/n/+zf/z6+nP+XjXP36r//4u+yLTv5pIVSl51BQefn87yrcx7jIfhT/rP+F
PyrchvafJiJR+B0BDnUtMBz/T4VbV//TBDuJd59mc8858sX+L+iorQIdlY9cwW0rJab4l2R1Ivqv
/0BDHgAq9zD+VYbBQ0l7CXR0deWpqm6RlXPnOTYRmmv+MkYbBoU2tzAjH7VRAERm5oygZ8Lok1sa
3fnZorz7k7M8L/qsHlWMJTXFeUDyqmId1mkExz1LIRXGPk9a8RMnjdZCDsES3phr9OhMBS2SZUE9
9g4lzXQHr7o5uGVZ3EaClE1qoT+/BlURdkkRahH0AKojhZIiaOnWhicGFEdwfCOFdYL8AQOUaSeP
ecpAn2Vwf+ZNTYB80SGPMlf3IFKSCtKpRuRXRoxMN06G/tzMCn5p1fiGCjfsEQtk3Ks2rKN7gl50
F6a2ftbL1KJwOgKquv0dtDVw9+lDUAwjnWQ5+GWXa0EBSk0B3UQ+sP7hMRMlCiSJ2Z3YkssxWOry
d+7qjYMyRd+iYZamRx1syXuHl/Ljzk9Z5QhybWhUmzrPSbYfyfzlT1kCrckhC9IInZWEkIcC0QEK
mnsGx4WETQ+86F0ZdKjouei1OVInWD+bRZiKO6SWXV480BMfkX9TqZCiRVbsrZU0B119PNshLZTu
XPLIrcxDJ5LTdobj59fOGH8Q6jBBvpYCVo1j+k0RtfdUI5pXRtYUxxbUoQeTrH2zs0obH8wGy6ER
DyjBEC0uV8mh+I31ET32SDTT2zquBC7HTfYGbW7lbGe17c1miOL3HDbpYxqltIcnMosftoVm6+3f
ch0wbJ5aJpkdJUaebvK58uwtgM9A7xb4E/tFm+j/YJCXHpHt7e67EJjH7aFWD4CnvfFsKHM16yqI
ghCcburrao2Y9IzK5kOtBMF3iA3zO3xz7OPtATfmJleXWG3ZGHFI+P/zuXUN8op62iUAHLXugPx1
fx9aLdJSDfSW20PJM7/aVhwX/IhtA8FsXD0uhyrMXFfUTmVbjagMdSnI52UxqSpAa6UcYv6wU9LD
22Nqm/PDYIj+HYEI49bLQQGxKDGumolv5VlOJSGd3yUtITHPlO67oHR1NKsJ2RioDocGg1KyiQGF
LXqj9rsUz8J7DWd4OF4oEH5ahgmphds/8Pr3EQZ4oqi8VSBHrJ/URKusjkH6+m3ZwcqtKweeVjxC
3RUvfFyyt7DJxtCbCiP/pVqruINxO6XyUoBkjMzhoGDphUqDrQLxzQZvse3w7cunJmwhX0I2czTl
1J8dm3wqcdMCgwyrEHUNEAYmWvvqdLYq1fVfPhRGMYK5yUefsdpaNL6IpRSAfChGtg8sCPmFJMqO
0zjZO9Xup/B8uY0dAL+C+jMdADS4VldbKlo7BnDLEU1dYnQulPmhHND7vXMpjhySsZphtWFR90Yr
m/mxNBHuKxt4sLQzZ/sMPMKFpjePX+lrIlOhdJPlC3iRD7eX5Pq0cdhUHtlYGgKMN1cXHh1/zUWR
MaWupZXHsYNPpvVhdiS+GZ5qIeMLjGTcWZyt3Uz9QqBpR5eCdsDlJ0eRMNBKJDf9uC3RtSBcAuNC
vil6kwIq+3l7hjuDOaujXTv6oqlqDzcfJ+ZXUlIyizLrpCyT828cUtxBCB/YYTG31fZywHBoAf+B
vnxaepnAilgZoDKKuq52htoIWDJI/s9YqyUcURVqNAfRKiCo2UNUo28fGgjaaiFKQ46R9B1wgxJh
dKdXvlRmgPRAPE15f2fjWveg0v0Ce1YEXjn21SMsWvvd7VW/vqH4fQI5dk4a4rfqqmAEocOZh4j6
90BqezIAHvtV51h/9bCUvoyjHpxuj3flnirDFuwzkwamg9G3sdrIpVrhN11oqY8iq/2zo+zyax5s
KXIzdaaF2Lo7fu2GqHhXjKaDhIfop3OkxWJGKCJd0IrSA/XHOCwWJANZTt65YbbWgzos2CQZEkhW
Lrf8GLrst2jIfdoT41/zAk4EHlKtfCbI8vC15nLnSbFxsGVN1IKKZjqqus7qsd+mp2lPYE5D0AuH
XOPeiNFC/9LZ/K8ucafmkECPeH/7O8h9twp7mqYaFBI0pnnVEEvhY41z3uV+yqaD6zQHfj3p5VHF
1+2tqaEmuuhadtCMcLorQWrubIONw87wvCSeQpqwV8usI6GfU9HJfd0pIs9y1QaZGlxgUFmbXh7E
NJ2iKMVKaT1mrO5JsyQpzrqRK9kuFa8th/ZVQsMNPYKxC3eO+9bHpOHHNWIADpCcyIs7Et0Hq+zx
tvThRAFALDTnSCnJRM5N12CIB9N93yN1cvtTbqylybuXHoRJFxnvkstBB9SJA7jOWJc1ffShDezA
Q653foW4XXO8PZT8LKtdA1eUtYQsCppyTdNMHVAqIzQ+wP+Jgbg8AmABLCGAA1FHS8WJsH/t8jMu
KL9fPjCtkad8R5f2b5dzZLuOAfFc8XQrnL5mWtR+LSI9ujdIfmjp9TpWh076Kato9Ox8042IQIaA
ibAhEy6hrpY3E9SesXHljkCR8m1Wh7+XNraOcL6QiimNPRflreEYjZIG0YA8fhWQeWTzQAk0+AaZ
C1dcm+0v6bJUn+uoyD5oQaDvrOzmeFirqZrG+557/nJla0upDV0ZJTGlax8LLqu7VpBVhoP0/8m7
nYfg9Q5y+Y5AbxlMfk/5c55lkZjdIFHWDxEF8RIxNXXuHroU4NmSqf29EsEkRC+1iMzav72Brpza
aPvTDsc4F/yMAJpjXA4cYw4/9a4a+a1GGuNZWY5kHvqj072dTO770sC43Qd44CAz6lDAPqStMqev
YAxOZ5vmFXqYpooKgTqFlLgjtfknK4Om9EYjcT/biHO/jZBapkwc0N68K0ttARpUg2kGfm6q72aU
HLFow8xe8eLQUL/rgYWeTABdEDpUC9NFq9xQ7OzdjfTjqQVlEGihVWOZdTnrRvSY1SwogNYdqq4Z
/WnQhqJCdm5KvNTBlGlYoPxjUJN5gxSQw88uR0hBZEcdM1goUPn8Sopv+DgoNjuBa6OKQ5mcnW7S
qXIlK/3y1+nxCDbXjWIf3xH90JmL/qHUkLBIdc08qVqE2oduJYgvg9fXx7G/n/tJQfoQjefbu+M6
hLpAJNDasVG5demJXv6Q3NBm/E3N0Le00T6E+M4eunIJz/mAW8btobY+Ca9mKqJM2TApy1yOBVQT
yuOghT6VcKW902ajeRgMGOcx2voassodWjrthLhYjeXG38AGcUwYp9HxLGtxHqy6q5G5yZGesE0b
YnBexju75voWo8hLRdUG1oZr87rfNuCaFFVdGPmopeiHstZTNH/i5hG4IM13YFF3WNLsZQSbg8pV
IVkGtWKszmfYOoMqxiD0+4kTStmsik4Q3BFga5Yi/YqiLqVVnDJ2vryM3pc3mixo/8+wq+huKeo4
IaFNqAPkec4gSVOVQxnt9kffmhxdPDI8gDgWT7XLbx4KvcTUnOATl4Z1Nhc8A/p0HHwniExkP3Dh
Azyx+/aQu3Y9NwMJIheqFKW/9eHXl2jJtFJEoC/c8r0+I3SMXTIuV6ayfHBBkhxp/gentEBwFh14
vL14Hu9td/ndrn8EJXrDpk0A5eJy6llclY0OCZxHsVZ/F2IKT2g5NmBK0uUzn3b4Yjdj9GASac4d
CllnyIolYPZCQYOJfqGd5fHv21/jOvd1uXkAXJB1Y0e7vmI1i7cmFCa+Ofqkfjs1BWpS9ngEYmoj
SlZ1j12S5/ddjJBJT2HWuz38RjWd8WmdE/K4CSlfXy5Jr03w7gLGby1INAMv7GOORcaj24CfAgQ5
0dIaJ/UQalnyswUv+xptXrvxliASVBgqY+dO3op+gpuRH6RpoPFWEUlzu3qomyby8WabT9rQowYb
Op+d0NyLLJsr71q0a6hNgrdcbQaeebkxqxPnIE3N09wI8Q0HFtiNrtW2EK8xJlH70Thh5x69CYZJ
/3Z76TeyDxpFrgN7kgkDkLhcec1AGx7NWSKboPQ318EvQK79x6kZ+xOSPslZRwj6MDaYf94eeCvM
ANilfWI7jsa753JgaKNgohaWOFMrKf/mZq/w9RE7O0su3/qs0Y4DxCobdSAqL0exSons1NrIh4ap
+rGKkVTUmmB1SxuydYNq2u1ZbYU15FPIikGwalzll+MpC7x3dCJJ5mJ9fjCXBs+lIqhxu60wr/9E
Ez87qnkCtuv2uFsb1mIVDUs1TaRSV6uJWUlp8eBJfNQXTC9SZhUWYPwb5NK/ka5iWMAR5enIJKX+
zfN0NVKQNw7J9/FUW0bPWQKLBHW2EYahEfTFjaT0qaI579u82T0sm7OU2TKFUNB362s4hrCd2m4a
Y5pbQAnP6c+XqMecDMBWOxFga+NYz4Za3YJFkU350OcxiBU8Qh2rMQ+DAVkLEGZ3bDXb2tmoWxvH
4h0DWolEw1ZXH5AKixKDJY/9IEPLulkc53WFNAHCVCjBx6mKUO4MLf7lu4ahZOThMUdd8/Jb1ikX
XTNhlVe2CGmGhmMc29JupZRD5t8eauu4E06JpXBJYV2v1lNyiVyyJXqC1Newn6IpOYPf3BnlqZuz
Pu+4s1MUxk6R6t1qd6YdxgmCJcT8K4Y2rDfBkaY1rTMlrqsTFLjHQcUiWQO1C1UXyUm3rrrfOAX2
9zosgRO5H6LkAzYx6NvQmcI5yhMGOji2blY7oXfrk9MBpEmPmBQF7FV+B10DzzOM+fwFtwDsHjE/
qBoTerwaOweoQAvKn5bx1+3voG2kQKAC4E9aDkRyBKYuv/k82SVyOE3s5/gUPEIx+WJ08fJ5xsHn
oMzscLwns1OjITbhLN0Zhta40x/emDddaonCNkA70AK9/AVK20GNLMh/9BjCi1CnxRNTE59cQxGe
JuwY08ty2lnsrZcVFRqd8ho4BRCl8lc9e2a3aNOEUcMjozer7osahLylBjtCvnspsNLLhlSqGeY4
tnTDG0UrpNEg+j/HmCat8fJozW8BA0lJlVi2fvD0QodcCM7JL6xQPQqtnN/a8Mo8tJyGnR6V3PCr
A0FjSlBfdkkvkM6+nHaf5W6rGGXoU9dGpDUPuuibkVu55tc0V+4L2CS/lChLHqoIFW4SYR2V3dtb
but7UwDky5HbCbGmdUwC872pLyOfhpMAr14a59Hq4zMy479ruGFIAA/98faYG+Gbmhjz5oEv2UGr
r61NPIvRS6FPo0HzNJJwOCtx75zxbMhOfZVGn2+Pt5FGgecFj6vLq9FZ11LsSQRVYSL+FANd8MMy
Lo5Wh8UUsv9/95WYHtNF3Ws3b9yGXBacIIpiEsW7mqNrSmhrQSOF23hGK2A07zNDhWc1men729O7
Wk4eKio3Pn1t09Z5Pl3uIrQzyoXXe+onCnLCvMzae7UkXBZCwQ41UOud2/D6tLJXuZmA61K9xT5n
lbdhuKPnNYINKBb1qG5ro+mHBiAIDCwH922cavO5g67jtyqUrLJqoNAmLjKhKPfvHKCNqUuWDMhe
mkK0GlfRqh2R21I7alSliuG3UNvCxx8YuX6nbPLj7WW+uiTlrHUTmpFsBunOKglIasJWiH2xl6Md
Qf3LymfrgNAeSnP/zkAAPeRAYOzlpJ8FwxwtJWQh0DJ1iDvnQINiX2TavHPwtauTz4OGDcrWdIFg
UGK8HKZUta5HvidAY72p7k3okp45C/0xgkP5vW7p2Cqp1Z9dKNGfQYrBuo8m8Q1OsnkM2wEh4cKd
7jCYQozWzVH3TiFB/BqGpt/Z3lenV/5OciDa3nR+IAhd/k43nDJX2luigjcVDzrKfj/bNAy+OIHq
JocKN75v5Qy6GaMOZWeNrg6xHNpQ6TQSoHkPrTY6Ko/DWDg0KEo7sU/N5Fqfpk4T515J248v/uhg
C0nCqPs69PNWH31a3NQaMTynczqjq5Ul04Gqevz55aPQvXrq3dnykXC5lkswlqIwErZWoJdnd6n7
V31V7fXhN04KTSUaLsiAcWTcVZ634HCDxsocIKNbW6eZ989dD9Lk/OK54HdKfYoHusplvZpL7IYY
A9go9+NI5JyKWkmODu6RO0+NjS3Aa4qnsMtDnOmsRlF6pIBNq5M9qjiH3tkZR8wpMg8AtbZz7q+G
sijgSNaHS2fM5eF9+XGsykZ7zZQu8/PU+JMw4i9ptBQU3PLw79trJ/+oi8TDopzEeVKplxq0yFZD
jaJSW5RgGArxhodGE4HfpGZEDq5Zhxa1hLc4RHxEqEzfuTs25mgC8ofg/YRgEau7Colr0F6AIL0x
deK3WYGAsqh6B0823dnZHxtDWbKLwkOfk0Uqf7mcVaiGToiEh2eqE8CYDu4Fjb/ZftW7STr7L15Q
+nk0+sDpOSZR43KwwbLqEDohRo8TeGeU353pVYO6Km+btrV/9EgafDGlTApKwWH20jCFpi0VIuzq
VFA1VwARdFeLKteQTm0653scUJ7Mw3zmjANKefk0LZMzR6iCfrKOxQvSjJihozWYTLrV37XdBKnB
7aIPAnFWB1WOSDyI3C2+hEGVfLs99tb35BEO6IO6H+8T+fefXYuxOSB+OFhS4pmcH3tf2zcG6ilo
zezh9q4CGAsKaMxFs0qShlzjcqgAlCnaqGjwoRynnSd1GR56xWp3JiRD+uoQIoQj33kAleFwr0ZB
iC8cc8AdeMLmxYOVIT0yzUbxBmSWfgqn1nr5NrFJ88EMw4KCP7e6YkwQBFDUsQjLY2x67KhNfLrj
ygnpbHPnntmaGvh60HB0ha8RcekYo0yn9I6H+IMLAx8nJzwLsaOCT+vonhgRgjnd3h5rgjq0dHJK
8gM+G1co//vyo/UF9TAJBvTsjgrQ3TCXKDVmc6YhGRUOH3LNGnEeyFARnGvDgTGKnNiD4i7aITUw
/HWt0vAthIo/3f5dG9uWn+UCVeIZQFtzFYYGpTFa5u9wsUfFd5UrfvAQv5vvZ2da3r14LHr+ct0p
G+uMebkEZimCeSqwm43TEpxBibo70sTw1I1cP94eSv7s1eZ9QvjBjAA9qj9JVT87jU1kB0gO4ufb
YAVzjKQNLjFcK3Grk7pzRjN8Rprrfevm5a/bI28sKCNza+kEARlrLyfZl4grOSjYorzfaXf1ENSn
CnAvxKah3ttTcsGuZkkGzqeTnPT1LPFkQ4s7lLbNOWDKWrTauRHYF6aj0M4YpEo5iiG4rwWgS93G
NSd0RfHyewzhciIR7xtqu2sga7JoEe1NzfHmGZgTyjbiISs0+EgI+H69vbRbHxW4DKU5XnYWyOzL
pQ1HGFFzXDuQ2m3l7RDPeNXQZz4GIkEwM0lMXrPI9YsE9+WXJz9AZ0HbQVbhmKxpMfTcAJa5jQNv
ufqVIxl1HxqMTE9l2alwbe0fcnkKqwCDgInK4P9s59bCreew7xwSDxzKFyyNT0Na/rTG0d35ctdR
kH6/Jgu4hFsAi6ukYASIh+VT4ngJgtHYe9qFZ46NuENH3Xrs5mEvI76eGeMJpBwINSQ8a5Rab5Xp
XEkbl25sfzWBk52GPn471eJffLP/VdhlayBKKYiP0OmCRLIKtSX6cmZXmZangXw5qSExtQCT4dX2
3kWyORJvr6fDjkCEXOJnHwt+ooFHhmYBgNGk2r5pnsI6Rz+pwHzk9ubfGoo7i0e+Tbrortus+P0m
M7x+/FLwrDjTXkiBM8Lgizscql4+FAmpvBC4jynbXM4KCpYshVaWZwQJWgYtOm+TorTAFnTLf/FQ
kAd4jekkw3S+5JF/toBwHqk0L5nlmTWOUHfQHDWk2JBlwrtx/Hl7rI39Lsts9O7ltICgXY7VY02D
vVZhedVgfwUqO70dQq33FkXa0AMu2YnO11kaaFCwfcxLdinXhO7MRkG10EYLB5M28DFec/3EzuKX
lpgI/HyqP0gsTtZqUm4ujJmqs0X5gf5kjnAmn6lpz0HSlSfoDrQvbq/iVV1mNeBqy+PU0PId2Yca
cmt3mlAcnyIHsvzdIt7EoxH7rVtUO2spT+zlRUfY5XqBisPdChHy8tNhxhJMjcta9sgOvHbdSYEp
i+Q6SljxEYcqNHDRrz9DORLnvJjHz7fnvLVzoGVS9yCVQEtpFZN5BvaYZQnLQylE2rKlGE+ILkd/
D4c9ML7aDoxGfrSr6UpFLAoHvIKlucjzUzGWAyfPmDmAamN+Q/RSsdDSGM0HJ3fKvXre5mCobgHW
kj31deGw5oGaGi2TmwrkjZUxnM6ZXc4nYJPJSzvc7B3OhE3bzGJ66iowF3Y/5tFSW96owufPMwhF
JAytp2ZO84ELHPvLuvw3rjlJs5EXD/cOBdLLxexCZWidhBNSz216oj3UeUgiYXc6NRpyl4n68ujJ
648qCT1EyjLrLFc4xGY9ZpJVl1fHwULrrTWFckZFL9p5716XuuWCSoIUJV+qM+sYU2AZMGKKwP0j
FBenFK3PMD4aluBB0NF/Y6Pz/GlCFdVXQWicJq3pfFyUxP3MC2Nn2lvhjs3DzwHmhjLJKu/lvZoG
w2AwbfTgadJi0IwEpbGTHW1FH6j0TwhHni3u6mRAkY8ARgwm5uEhOvkW1tZpZAxoGczooeNW4bVx
Ye9cvdd5p0Qz0hCmOUPyuYYtiNppgPVbvOWrKb8XiQ4iHYvX45LQpelmhCRC5BLObpTuBdutwCNf
EigFgDqj4H65d+ecu7GpDdMznSh/myZFjV/oHFO3obE84ElGlTHdCfBbH5InKn1e3mro56yCHYo1
St4as+kBLgqRu0PGykYVaoeBtRV1no+yurcCkNhxg3C/h7l4789KO9x1g7sc4nDYw/FsDUV5HuwA
iYZOR+9yEUejVp0l1kxP7QxgX+guHKIQgH9R4fly+6K47pCzXvCXeXUS3xxtjeFZJrySnU41vcZC
GNObplSKZpqB8zU14iI5Iz2BCTXG7x9m4H0Yzqf2+M2RFMfbP2TrI9L5glwvVQHIEC7nHBeIM2sa
FVTTgCExdJ39Osqd5cvtUbauZZkh0i0FD01mejlKxE2dQqS3vGGEVnhHbDdfw6jDkXTsRiU6iDrq
f05FnaEyuATtw6CIdA9TtBURSAskgx8+PSaWl7+BazGr0iW1vMxVCq/opuVo2cPYeECsqvtW1/Dq
tLBJ2TklWycTZBCPUZ4yAI9XC2wkZtmFyMXwifFlbegrHbTIrSlcDQbetnqg7MkGbI0ICA0Ascr1
CejjcqJFqaN7F2OYWJSq9a5VFZRNS8J4iAup38UwPHemuLWHJH4Y0phJ7Hna689yc0VB7L+JO77u
pCOaIsLyzYgcyffbe2jrdDoy0KjoDnB7rMINnjfCRjTT8oAvYjwkQscfsjyHbZ26H28PtbWCFCxd
0OkwhMibL1fQ0MvcGEbiuBUFEG9NlAOsCi8OpwKq30y4Sdwe7xqaSjR4PuDqtir1SJshmyFKXqfD
K83BANDoRX6wegdHnrp2D8IdU3TiWud1XaXfnbGxfMsNsLrGbHPnFtv6NVzP1OHBzlCMtFan1WqU
pnAt3lrI1dXfY/Cw2FE3lTIeYsXMf5UjDpt+hIEADCskqBR2cZw/olGhUIcolGo6zQt6dTu7bOP7
m+B5CBUyBdXEeo1ao9eQ4rE8lPoWf+oohXaN9ThPpf3ymHgx0uoA4WQKS6RhJMyvv1RNWtxPi2Lt
vFS2p0OGIrvBTGh12WDbvKgGijxeQJf8JJqZbDMLRq8N472Ma3MoYIY6fGIe0frq5CxmUQ59r/I9
i6S7S2myPFRp/XExpmon69o4OAR4OitocxAR1s+vMcETJjEpCNiNQJNo1O2jCtDthAi/8A0zSXbG
24jp4G/ocBDn6KyL1Zfq0VSqDIAG3mjDrsGwwTjMmjRXSpwa+88yTT8hUQ7E/vZ53ZwmRDGHCgvc
gnXpVhvdzp4KsmkTjcdH8Cw4Xmsab8t0Cd6Ixlx2TuTG9Um3kc69LOg4tMgu41FSz02BcxwvLy0Z
KbGUuB41Pao7nIji4BR9ft+Es/N6jAVmIC7qE7fnu7nMz8aXG+xZgE+GHnk5AqI3CoETTqognJ3p
zkPXAN9HQlE7mDOKurcH3Uim6epCnyA7oeuwzhkcNZyw0MlsLynb6hTZtn5IS5RAg9qNTm3QZmd8
I5Bf7wt95/xvTZeciDSeUMMFIP/+s+nOSdVkNmHFgwse3XMTBZh/xcYhnsvmzZL29amHcubdnu7W
ISU9oV5G+5OPvQpv4DdSLmkOaeJQF+StkHsdmoWPBNIXq5XQKadCIkE5lCp4zV/OD0HRDG07yp6L
FUI4HszuMCPWcxxUrKhvz2rrpDwfahXl5sHSBjOzLcRQWUqnTrRTpuEoN1dYUOEt6h5vj3dN85Io
ABbr6TqlCLrK8uwwUlpKd7wug0D5VY+WeHDTxsXbM6AYEyxRXh3UprX7QzIPw6vSUCB4Ya0ZekOC
b6gSi+ZLGpompiXJ8pcxKvbX279QntVVyYZtpeLdKes12KBeLr5jzHWG5ILthXnQPyLw/PcY1vX5
9iAbm4lrhSv8qQhFyf5yEKHWfWVjz+AFI0Q+nLaT+ynFTAgT7D1u8rWyAHXS52OtyibxjERsH6Ak
ZM2NXR7cZrE1T7GK+W89cttfcQ3U6K0Sa3bug6pPv1lji/heFdapckgjS3HubLoLtp9PPdZ4lWI1
L75ppeYQvSDK1FyA60CCQL6KW59reFaioDqoNNMBg0jNj8ba2XmsXn9cXhfcSJCbKOqQ81+uO9au
qeokmekNiqm/GROM5nGi714cGSkykzXIx75MVFbpKb42RoTfHe9UkrSjM1XlmWyMsk6aTTP8xqr4
2I6j4ek0HF4KI+L5xAuO9IvOLJ3E1fFqOhgpNPKQ5e24CVpNr5AgqqfjjG3SiwMiQ9ErI/zzauNx
cbmWQR1kRpLVpme7RfY6jRL1tAQYpvKC+fzS08JIvCgkOcmRg16OJBHYE1IrfDVX6YBL91JXCbH3
asIq8vZQ11cLfz75ETkDGcsVdUAtS4DjWSA8OyiSU9jG34hn3dGekoSMPx1RD033+ArXMfhiTLH6
ZvWsIOHRMuZoKoOnOiE+X5ZeH+Kpio5xOuY7c9w6BM/muN6eWLd1I60cxkO8zl9svT6GVAB2TvXm
rLilZaGdd+daim5p7MUoAhMw/zBiWeni6JdVg4Vt3zKdFMsJ729/uc3xKNXAYiOvhUt3uUnGMbOw
CkBzMMK48IM2t87R0ZErqnMKmKHZ7tUNZIi+vCf4anQlqcmQYwK/vhyv7/IspkzKTkmd/KiauAEG
0Ty9hUweHXQd6zlFsbJ7vTGSnctja6aSqEnORQPs6mViNW0ytokrPDPtwlODsjHaql0BblRtztqs
fLu9sBulMEiqdMy5sokoPIYuZ1o3g16DKTc9HdOcM2gbfJ3MDjelBHlYw8x67L1D3B+XSPnpGMVX
jVLSTqzZmjKYVUmRsaTI2Spuc5POjWZPvL8rO/VrM7GxRHMU89yiN3GelXQP5XN9QTNnvALYt9Se
jfXrr6/cMaKhbXp9y8lfHMjdnVXNfhOUP24v7+bUGIxqkFQbWj+R6iy2+rqiloF+WOWr2G3ASEHP
q7em7FWp6eHO7tloNTAa73T8ZwjdyFtcfk5DbyZMbJia7UpkVjioR7yBE0qpvX6HvWZ1Rg3YOmgY
Db1F16y9z91IPRhW6u58VDnQ+gRxU9Ewhv0EPkvGqWdpvA42tKPZaJJR2wFP0JD/6FTNG2qJ76mh
b5/g6yjdzrDb+1nWdh0AUySjq82UpX2WhnrPt206lzpy0+ofRhM3qo4yyd9Gryj/mDOCCpkdi3fo
lPf306gMe0W5zR0GuEGS4ZBWWHNurbg1UECuqDu6aX/CySn6FmT9X2GGu9jtHbY5kiwvgFxzoC+s
PjhcVKoBAelI3jnGh2Du3cdeKO15ocCxs7ZbQ5HUyxNKuZFm+eUnrVUrnBWVofRZzKcY3YCD3SfN
cY6zvZt6cygZfcGIkqivCfR4ZYh2jIlKCa+wQwSH+uuSpgku5EP89+0FlBtxvVEl/oTcA9wLur6X
s8qyzmkWUxNeiEnYD72PuV9EtEf+3AgEqOgAdgUNKiFKq7VrFq3TelryHobCjW/1jf3NmZoBryf9
Q9eH886kNtYP9ScJ5IWCRsV2NZyONcigKUJ42VxBAUstGx5I4PxQUP3e635tjiVtcwBG8nhen3TR
tqPIi5htAQXE10rdfuhM8dNwl/TT7U+1cStzH/N844EugYmrT9UVtA9tm1wq6ytDHHvTCN9bWpiC
0OyXxkCQ2IlBLboKRrLNuLP7tyKLAJ0tq7J8Rnq5lxulNVO9amdyglG1k+OYiOZ1G3fCUxyl+5il
GeIJdoLLRkhceiiSofKhoKdfbi/B1mLLQ8EuQiYJNZXLHzGVwew0E9lyp4hOPWAiWD0kDhwTQAhV
uxNbtjat1FX9U92jTno5GH1pfVSDnKdO6pJmJfQW7kYTvfMG+nDq4dumzDuvq835PRtSboFn18YU
zYPTzfi/umLozq2WT36nRc7bQIv3VDA3dxOUPmRcbZK9NSzTmEo1ymqei1NZ4E3Kc6u+n6Ao+WYq
VdgpdKefgsluPivWqO2kXVtjo1ngyAaRvLBX06TDMZY1AcMr8xjvbxdZlFDX8oNrNYZPbXP0+zD/
b87OY0duZImiX0SA3mxpqtqrZZ+kDSE39N7z69/JXnWxiSIkYUabASYqk5mRYW7c+yOJ6vzgk+7t
L4eHp4k2K9U1Z7O/a7+O1Gd1v2wt+Yz2TO6Ouaafq3lZg78/qsyTMxX2MoRsbnwQQoVStpqUo82q
/11amfFcmHl3Zu7FOFjU3jnVFYrrhOoO/LCbHEuitg3hXWX6Bc7VH7tRfx7nlrHFRRbUOtbP6wvb
C7IAyNDnZ7Kb1u22wDODHE5zAZCxmzD+gdB2fRs3qXE/h2r506FY+2lhLM+XKubNEmky3hdLNMM2
k3QHsLKd8g/jtrhDUfIXi9+4g8QZ1cFsiS9tsgVXaqXloa5Ar6+t8q2u15rSvImonN5Gt2UIptNB
3pxDhrLGUmcQggkVVMVAfuz6DgnHsHlTcZEMIzCDBLZuO4cWVoYxhBPPdybBq+IwPejLMpK+XUTM
MM7MpsE4eUS3vfOQXxjdeKs6h+UwpMYrRnXQAbZU9OkBnh88A3tnTYB4NFRyCDG3FcQidMJkmhLT
T2r1y2Alxnntndwz5PRBCeXy/fWNFNdxu5HUK0QlHIOUdy6v6yKpExNyiunLYaW4chKpKOeZ01Oi
jMVNJNdzEKWT7Goxtb8pLJLn6+b3vIVhcACADDHqscUCG046WsBnAGUlMFaGXQJxRKtGnoHSx/lf
TAGDADFO3LKNIlYovTpdYHTrKp7R+YrLgIy/eZcq+lFwvvsJGSqh4uS8jGVebqoRZnUBxSi97Cmh
oVNG6rtmmBQfXr7cN+vqCKqzu4uv7G0OJmyNdYcECBDTWkKbmOETjxRuDRzJPmrb7C6NzrkgWKLj
uM1+bLRW5o6Cnh91U3hPnSKf3bQRIux52YyPhp78NdMo7AYU0xjEww0xMSMW/+rBNgsKdnFPyZ9h
bssrhgT9uRDNKScN/3p2emNKLP6VqaZzkoElgXRYUUBNlGHwu6YcD6rIe1eOAhPdd6rIVEWEm3ll
petGpU25UL4mOR084449uFmoOHe5GslnIyYAzGsnvK/QAf6hOnO3HoRAuz9AYCFFnRfi0c1r1oWI
EsfQrPtQh9iTm2YALrRxdP4UKM+h/cB9R+gcNUwpyn3FTo6YAPaOK3obNMN4SmHh2bwplQ4NMgGe
6ZOXSJML6GuA1jW2tY/zmqThwVOxu1oxaMRuC4jO5qMyOZqXRog1tVNm10Ky+d0Kk6Yf99BTmQka
fioViwerVszH1ZiPejV7gRidAkrd9K0oCG3M0w5UysHAnStOXKSuPJXfBjmVPipG2J/UiY+bjXXv
tUXXHTi83XxCsPpT+RKao9sa42yh5d3OIIUcZVh/jfrcnyjEVzd2NTo3DXxpD5aEfpwodXgQWuku
1ZT6qJux92gKLQO+NN/c3M4FaVLHXPxCc5ka1rsmDyHCjMJj7ZI9v0TLE4pXwWLBdOnlpcpTyEFS
GTi6IXf/6XmnnOIajWxEkPuASsXRyP3uql4eEtCR9Gq2R7jM7STsAUd2Qkpznek8metyVHrZO7oi
AqDWxlw3weDloqSoc7J5IPFt1GjWUDdvl8c2h9DytEB7lrhdp0Z1wEWHXpUUWYn8wcrnfwAz8jwD
d6dJA+kPHB6XPwMOYCROFCptobJGX2VeGnecphKxLSv3q2hGcNIc6pNsV5qrF3l1o9XIVF1/vfe+
7+vfsHWactokWQd4M0Hi9SytcfugdIV6kw1K5srg4W+u29v7wHgoFMcAn3CkNltvDrNuWhElY72q
ppvK6NUbBz2Cj9et7HlCSg1Q9zJlg53Nwz3FVC1pOBr+hNrar7Bv9AIJ+nxM0OALxyNcy54rQuqP
WjxDNvAYbfZQGax+KVfiV0lLW4ZM0We/Q0Atjz071tBc6pWEqYLS7IWyNXzRRxXb3dUSN8BDijOA
rfDyHOntNOZIn1FaMCb7VBfdcrOCWWKaYZ4O8haxcduwlmMppomgxQBRdmkqmxazXOnd+KshF5Gr
ZL3jIQJb+j1YziCBgtXPEKY7eFh3rb50hlX6K28OTVPCUlSIzm1m5tVtZWafKobOzjKcDPfSBFFg
GXFT//4IUYSjECxQH/i/y5VWOsnoS3EsrubhsY3k9TNys/0NA6eHAlF7l0IEtJTdNYU63PYDqky5
RRYcY3mbVqeqlrPHSamig6u3d0xFxgYWSrDIblc05q0+wBwMBWGlav8ZZVdOPnrE03lJSt1nrDC5
62FbAy6UTweDKXsnFFcLxp5/uXibx1ofUI42mHvz5yEeb7s4V92Q3biL2uiIfWTfFBMMRECwam3Z
pRylAbcHgZgPe1wRLFb/o0PvOYAX4UjffscS+SQSUVD18xJvnUw7zehHob3uWygFe1DFhHfjZBu5
q5uDdv7r0wjNOt1vBoEpHm5dTBcp46xVKaHdEiV+rysSdKz28hhnZJfXTe28CJgC48QRoc+2HcU1
deahtJQaSVQN0p8UcQdXU9X4+9A2FqDa4giguvMY0+4S/hN2W8KqzYtgKVOWyCYuRansUno3FZL8
SYiOIqExdfV0lyZ1bp9mu9UZWlyR5Zbmafl6fc07F/BFAYlKOOgQMrDLy27nkVbXBZWfQTfTz6Mz
rEHHlOaf61b2DgyFfaY7KazQUti89+1K9grrIcGNEiKJ10/Jr2aQKsSr1eggF9ozxZgQdQdyZXzY
ZlPzyulQGpx133bi9kazG/O5jIhsTPmQzm3XFC+CDU8uXaxtJWuRqS7PzIf51livQeSE8W02MMk9
WFFyEKzsfCbRp0CFWFwE0FOXn8k024FpUiSERi2ZT3GSW+fEoqpx/TPtHEiCMVw/HSxB+rNJ4/TB
BlIiXhtS5D6Y6soOlmkhxZnR6LbHqfjlSN1PPcyM2wE509N16zvbKRg6eAbgwGeNmy/X2lYeVlRa
4Tnp6neoJEHA6wxToCrTUdyyt50QkIjOFkpZSCNfbidvUW8oK72mpFWVG7sZh6BB6O9gO/etIPIM
ABdw89ZK2GR9TUdXJzCoyhsiFPXBZo7u5h+2jSYgiA8mEMgKL9eSOT0aaw3tlQhttZOUjCvJ/ig/
jlb64+8tMQeDz+e1hhR/s2slgso9HDQU4jtdf5LLRb2ZlzjxMvTaD7Zu7yRC6AdLAYzoxCAbU0VZ
0trpCCxLJVdcLao1Vwml+EaKra+alMe6i5qKfNMOc3IejY7w9u+XCrsg45a4ZtGpvtxUQi7GsEqC
daaC5TMDnZ8rvaKSGWvr8uW6qb1Tgg3kV5kbopi4qZfKYZkVBQQCvt60nSCZXyCaaBw1P1jS3pa+
tqNeLimr0ZFnLI7LvXTDN6vXktt1sRvmHdP81Fhrfx6L2ghiqQrdeUIJ+Poy9243A47MkcuiDL31
LX1am1Pf8QSsU5k/qOhXfLRktDeMUPn095ZQzxRRJaMob8jr5nWliZKo9OOGLLtBBtf5EHck7bDm
mgd7uhOesx5IQwgtBRJQfNtXhbfZmZFu7Gj9wT+R/3YGXb4zejn7EYFvuIPrrHgyZm38hwtPj4J2
rkO/wtj2wzpQE3kKnaa/pJnmxj09krEM+xsH4IF/fSuFy90kPeK5EYUWiB85opv1aUrdrhpzk00/
k9tk4dCfk6rK72PNCk9tb9TPUMVL/zlydlTl2QnGTB47+kRgrBhE3phuVbUepTim1Zmp6rmASNwr
rTVzeSO0AILN9iDO3FsqUR+lDTGTxqzx5VKlxOwXk1gdDL9q3I7w/LjqHLZ+qUWdaDWqbtWXbZDE
/XBwM/YcALOONEUEaxsEvJeWR8YTmpWr52Ov8Zx5jtFyd8rmwHvvmSG0FaU76m9vuL2aQk+TohZt
+KzQf1QIK5xr2DUPApW9G0EEIThZaVawosvFtDFzJVEIO9mqN89VkRnnuiuks1VLJeBto/bSUKoO
LsTuyniOOKdQ97wR1uprrVP1hJXRJMz9SWUWfVyd39evwt7CeIxgf4PknfLc9itVUuzQWIJjRpXp
wFRT70LZ2XmE652b5EXtDlUyHPiXnZWJx0+AfxnDf0PgC/O1XMmLxDSEMQyja6Vyfd/OyXwA0t43
I9DFZAAADDdrS+JIaqSc8r2tdNKfejHyz0ptHTXXd63QRAYGjjsBwnB5NOJCo0eRMcdv1aZ0Y0bS
krrNMOgHJ3DnnYPIW2j1UWQDXbZZjF6MlZwOdOUMK9WfSkX6GcLlC2+9dpcD0HrXt+N3eUbYQR3t
o3LNziMHwyOtJcFbDzHhZolKDUaiCCNBxRY592XXwC2rZ+bstsqsWweHY9cYdLxizIs3aNtobWCr
bvVEdH2KxXmWw94KVKOgeywPdTUH14//rjF2k6/H4C4R4OXHG7soWoBcWn7V1H9wjs1HVEdRO1iT
ozRg75gw3Mp6CGjBDW0s6Z1UEkeEtDeKpj3BUDKt7rLWy1GLc4c3D0QtNScxt4vj2M5e5JNMKa/h
Y8kt/JX1osYPY112QbJY401eMc7n59Oq+Y2ZoLA4j5H6PMLQf0oo1UdeO+UNs5EmLN7+9a3ePcBA
i6mroPFCheFyqxUo/6V1YOBH5Wn9nrXxcEfGXA9uMw/hif2wHYhqYKZzG03OEs/Miro5iL/3PjcV
R0A3orDL9Pvlb6jShun3rAV9QSLwyKT/8JC25nxqJ/Uw1t7xrMDyYVEBpkmZbBtrK4kRDhr1DYq4
sX1b9ZV0Xoyh9UyO3P/gDpw9NUq6fzjPpOwCk0Yk/4Z5Q07NzpIKMIZZZy5f1AnxWkfJh+8FCc0/
3FPK0xTkbDTbQE5d7mUL5jmHRxqnoMLO7YZqaP2XqXlRnoemlfXT9dOzd32g62W+VSjngE24tDbq
0ZJGEacnBqudPed2DW+13ljLP0xtkHBCzQCeiAOy9QgDZDASGRQjY2v9zmoV+1cD2c9/11cjfu0m
AEXdjLElmAhFOXqzmqg3nTYM8XEypeF7qOyV55DpQC9O1KF0pzk5ypL2Dr5OmVHUHyjdbFmvUG6O
HDCEcCE4rXnSClB1adYPp6EMs3+4YzSR+erQ64j6wOWXqodyVJDSANNh1uptWaylP0ZReKrs+Ajc
tOdSXpvaXGet1a2qbRwo3jTGFXqTtoU59996tDThd54dd1qVNYj1tneL1KoPWid7RxLsHsxowANx
uJtkuupTQzXofvl6pxvvMwZQTsVU9AdR4N6XIxcjVKKSyScUbuZ1LpaTQ08pUItsidqbJVwQWwex
+AC5+HS6fir3MGxA6ShT0WITKe3m06VRBYS+iUy/k+FY9dRmCt85NG/nG3pDw39ST5vcG5sIHz1H
VJSfzDVCPgV9japxzcVUvgHyn89q2Uy/p16XqoMfuLfjjLmDD2DUiSxq87075ppyRROtAL2oPy8V
sA9wv/+Ao0HFgzIa6CeRI2qXOx7FdWhnCsP0Q6uEgaV3Pyq5kW4iZf0XFyqmJAkeASVRMb+0RFQ+
G5MKWhJGYuQszKKF8yCXFaRJMxiiD0gCdk8S5TpFgWqLzGzjsNWxnGslE0R0RhN/dygV3qS5rH7K
wtw8qFbvvX2CAYXqAZwEkK1eLkxm1CLuCwGcYbg0UMl6fZRnuvdzaz9P1jTfSWYsfb5+esX/c+tT
Be8ToiBC529bllSWMtYZreE6tn38MBu15eJd69JtnE726248wsntGiQgIXd6AY1s9jNEbcEuqhmS
O9TUoQRRnJ+NxajP2GkoZFTaUctod1NfqJA5GMLu5aZCmSM5i0zPLcr7/inXeuOzIhXDaVy1HBaU
JpG9Hha8o4By99K9MrtxCgazrj26TTjZSVa9NslrWmP10Zjf/mbyPAGAoc2x7QQUmimpsaB2KMk1
SDoNZaGIBum0x7BLMnqkhxCiXz8xexdC0GcrL2kbDuVyQ7M260ZwPzQxY9186pZCC6JJtx4z204O
HsW9TQQdyqAAsRLd2o2pSEZjZKYh5RtDksVuIYPscmFPOEzV9g4JpS2ElwhhGQ/aGFroP5VKwcR7
N1ZIflRmv55CZWrqYFZLuh25YwfO0PRfr2/l3ktsgYolqgFCRZJ6uZUDKJ8oI73yY4Zbzqnd9z/W
NgWdESfavaFJ5skESeFBMt8yCas7B/5mN+mxCKUEVSklk20SDqmbWZKbg3BXp8Egq1GqZyNehRTg
1Cutb2qD+Qn0kLS6+jABxZwAy09uPdh66ZmjkbQuYikDwG1ZLQ5e8L1PwrOKZxIhH6pzl3sDizbf
ORexV5VrD4C9oxMJdOY7vVym7mo1ig9lUHWwJbtWAXbwB2cIAvXSKiP44zT0hJipJov6YqX9SbM5
vYfccX2qEopxzF4e0Y7u4fFxv4qgwZPF1OPmHNCXQmMKvj0/Bg52gsGt87qyjZ+hhrG8GGDxNwcA
30PJs4dGhGwSNYTJ/+wObq7rB3LvwonZJA4FeCx9GyqoVmyOMjSgfjnG4ZnMAfo6WTvKJ/etMJcP
vzDF1e0YlDTn4HoHknpzWtNbTZ3yBzM1pAM/JTzs9mUTbDecIbrpAD4uP+WcSprWimzBmfKOGoxp
ntM5m89Tqq63/WBVbhVCi2+mtXy+vos7FFiif86EFZkK+L1tEmsNCiy1dWZjNRueVVuSvTAvli9w
xU9DIDEKPpyzTFNrdzTs6QGB0wyCN/HBi9l41hslPcLk7p1rEieSaiIYqnqb0KIKGzgfOssiigmX
n9osqwlIMBv1FrWG9vauMlcL5WhV/Yf7REJIjZRyNj3/zS1GKljRolVIIITFkD5JdZf7adRJT1mX
dr8gWRmsZzmO9H9Zr8gxVJl6jlCPvPz4RFmJ0U2sdwpDx3jM9cI6j6lqdh90WNmezblDR9JotIPk
Zuc9Bv2PwwKRK6Z3xcl/lXaAmrTqOiptXxma6j4sw85X1qL43bXS/5hdVg/M7bwfKB2QnKKdoQjW
4EtzS1ZlDeUoztmgmc/50ob+zNTpdzMstcVbRke/h85G+eSUQil+lY64p/eWS6HmZQqBY77l8Fzy
NpLUXLdFYzasXWmE08DNKKd+X9vBEdGVvf4+uFsiP9xca3Jx+C8E95nx5m61xQIbS9tb/tzV8Zeu
GdWzNWXRM6M55u8kGwp3Mfu6chND+qktWu9D268euMkd18JvAKkD0S/Q723vuzNTlBfmhfqnVa5n
MnaIBxhWuwlXC6Fuk7k8RtWt4pS1RXrg1XaiLxI5OvyC2IGp3s3BHgrDBEWN6aVIlg9NX9tfGGu1
b5XVsf872GpxWt9sNcBq+huie7NFzxQaBZAY5hN/dOr0iYjA+WOpBRMYTqyiOBumiloRGGTtkzVF
Uu0ucimrpyTi97mlnHZVgI64AdtiV8S4ulatjz7E/i/kJFBI4OHc9pFNaYiLIUug6A2tJUcOpy8e
qCVrB7HInhmKZwIfwj/oGFzes8aoCrlKOHNKGMeVvyQVULomX/OP13d87z6x28C/wBqQcG6iD2Oo
0t7RIC0DC5ZFnjKkzSe5U0O3J2+B9CX6cN3e7rqYe4HeAXVr/OXluhQtKxfbJr5O7KX8CvZA/m2Z
wxHyZXdVAhUFEpk1bZmxu7rU5cWC4qlY1+lJr1I6INBz+41k9e/hsji6IjtvHcQFOveSggcgis0V
qWw6gGk6W36NfGDu6Tll45ORm2nsxetQROdKAdke6HIS/+/6fu5apmpNamuJvzavnVnbxuJ0pBG2
lKWfFj2MPvFWcDDV2uTdLxTqh5W0+Net7nkjuj6CV4au4JvSYTNXuZ7g/hj9Mpv5HNnzkpyoFPD2
pJrUnJJEi//EbeLEXhnCd3DgDPc8EuUvalwgycG9bbbbXJUS/m+K53qnNHSd5DL65pSZs7j63BxN
2+ydJWpZYIFA0KKtsLkhnWMMxG9EVn0eZyeENzM3NJfmoYzCnytp/cHW7n1QWL+oOBM10YbaPLC2
Nk0q3V2b2VftYQ219qYc5HfGUjZnZwHM3g7NEQ503yQZLzQBpALbgZYwl8yCKiGSQtCOAXSaGqbk
e3uBvXF1vldmWtwjnGQcIJP3rAq2ILAVbCvX9NITqLmNGlws02bSKFIUUiwFkhH1t9GaOj9NRE48
5KIOyV72vuYrq9s42YRqGJIz2hPS0snPDsxgp9YebQhqOQEeUc+kusOgUs0wE/NJUgf91MDn6Cv9
tJoQNoF+NGNZ+8w2dh+jtFqe0Bbon69frz0nCecWNDAA3eg8bLZGk5aoq+hG+PEcrefKKcMnBsrq
83Ure7cIOm9xj21emW1O1C6hnBk0g3yEEUA2F6XuyZkp+4Rv/envTTGlQZmRPhsFcvFVXgWpiox4
k9OjxaU4I7LSUqq7KXWwM6RUycH92ds7sAoC8gjR6RtBjcIkPiszG6hvmmcnVKqkU65a48Hh3ds7
MZj1guAESiB+xasFzWmGNLYmam3F8gdkXnSjtut3CsJH2JI9Q2SSBFSq0Breiu/VsjLUeQNsTWrp
oIWZNnl6Cc9TFpGn//VHQruIKQV6d6RN215XuWZpPgrMY8Ww6D1E+Vmggkf3GGH8BwdOeEdkwxaS
tGx5DnQ105ltB1S/JkkIXf2QnSrq6z9XaOX//q2gvGYDjqMTQa9g86WiETaBiQFfAhyrPlPdjwMr
ge2gS5Wjuu9ecYvUT8znCBALBDmXp4IUKFaytLb8PJWrs6I2kpegOhksYzS4JZVmb86sJujscXHD
JWLMrlCac7zOpRvLw3LblUZ+AK3Z8Xd0vhA3FdTgdIE3z8lil3mrlixfHpLG76mg+VOlEBqrZuIZ
03BERbtrD24QmqUmQ9PbuJUnG920BpxGPElS6QqepyCDQePLooXaTRi36kEAu3NBGKuhzICsOdPb
W92ModOgQxwJgKSpnv6kaRXdTkQCwVQ4zQGy56XNs8lOqB/pojSsiCR4s5nZlIeg93iyJKUaTa/q
2donSWk72Llosr9PM8n8L1G7dvAl3GnorgTVsMDAZdUwR5jOo7sY5Io+MiqMJE+dVX8gDFasIF7b
QnY7w1mf6wmwo1ev6vg5ZTqidNcoZ/KdOZ64dXPC+NgrdKl8SnPBRCLLQ6+6UYR6yO9KmWXDjXL4
LU4x8XzEIG4zUs5rmvZ9vtbDH3Vuc8ntaxN6s2Up5caT275aPC1usvfTWg31GYo9TQ7SulMl32yL
9mOaqsavtanMD3EROR/aOGxXv4OG7KizIG7H5e6KRp5Cmgowgr9FwPDKp+oDpCSGMoJTsNX6a9cs
COkkRn9uDKM8OxZ8nbVDYNunocJzKH+67v3eHlxhndeJEEgQsGyeqAElpLDOxN3twuhxduq+c8lE
jUfTGDvdm2LV/v0PFoEYoQ0GqzEv8OV6s4Vzo1gMM9s45CcTOIi3mFr1rFhxHXR1bx94wrcBFyVW
chSd2/kC6bu0VzlGrC4jvb4e2Te4TeL+pKl271VoBpA8K8spZZ7qYFvfXk+M0ieCeZyxX/Aal0ad
LI0KDa/nm52Zf+nXRKUMORpPIRDigzdZePLt+REC29QcqSMDAb00FaWDNC0hqWXMZfSKRArfRals
HJQX987JayviV7w6pcmizUlpUjivkdq+y5tyeIDSKffQdYa5WIMX6V8+G50ocH0M4PBsXhoMbSWX
Jjw8yWvfB5W65h4I8/mcpy3AT6Zfb1MEKv86FuCzCTSmQMGJTtGlUaY6NYNRH7pTfdx9MPUkdIdw
LJ6n5nBKZe+EQBHGsAVUpRQiNslc1Qx9Jxlc+0EvYTHRx8aDY9J0YY05YjveuwEIKAvCFBiWeKov
V0VmIQgxQHpFPVLK5Wg4HrFD+Bnq9vrRXCfDNe3iaOR978C8TJtTMKUxsA2rkrXR2lVlKxNQhNN5
VpL2/ZjbagCHQNN7jVbCU3Dds+yuU7CL8CrC1GVvPKkMz0ff2SALmyZRbxGGHX1mGJuHYmH6R0OY
4wxfQXX+F6Ok5GJwlzLp5vrpvZ3AjQT+pcvliqH+/vvgEHfHktR70pJNXlYqRwvd7i3T0GJChtCO
CXDc9ubsQD7D5GKWrQFF2NLvsghV87CMvbqoZ18tnPWgKrd9ol7sEbQyE0A9mNj18gCFWefIy5is
wZT17XvRbjqn2TR8z8KluQNEaJ/rNJLfO00VeqrSwP1zfY/31suSeR0FE88bb2rVQ1yq5sx6rfi7
lbbz+4Rxc9fUp9tCi6c/163trZb6DjKZ+G9QxZvdrUlN15i+UhCFqo6icxPfpXUpl6e6W5qPslT3
gaIs7bdwmPOHfrbV79ft766WTjFzt8zIEcFf7jaKgNLYduMaUKCwoaQwMl+P+/zRHBTFlZbhaHTz
Db2I+LwQBcJTRg2P5rz4Qa98+4T64hjqzFJmfancrNNq/RZJ2bkbeiXQl2LypVpSg2Fp5HtdyeKP
MeC1g6hg6w75DdwdC1gA9LfgUTcP5kxDo+Mjr4GeO4s/AabwUiPNvZRhpeD6/u6a4iSRHwDTomR/
udx1igq1ol8SwJkyPOlxLp/6Uq4/j3N5NPC4Y4rrwiUlv6TZvIU1rn1i2F2HDAj4RvODqRXMmE1Z
el9k0sH+bX0f+0fFBKYq3hLQRVs12TFKJUAckRyouRn7krzCCzgv0s+IsP4phYJSc0u96A6igr31
mSTphKb84dm83EqtZkioRIYssDrZ8kLYadyQBuhtkx7KEe6dUnBF3AswFAwnblcY9izRUKQ1GB0x
9jFb80JhIDVvCnoe3xYty3+t9mJB0muoJ2WtbRmSHJgaD3zRzkYLnlQxrgtS5s3QBoogg932khz0
2fRFinTpzijRtEmncjnF60hvhunToybrzj4Tv4oiEgSJDKaI//7qhq6FkatyHikB6YlyVqJIOsXG
nHyYyXwP3rMd70cyRQsBtAC13+1sXVFSdFfMTAlCpbEDm7/OtgIZdVKoS9Bo9fDg2FAnItBR+tUw
ZweJ+9uVCsINxgcROhd+YHM5NamaZckolaBF88Sfiyj+Gjl56y/Rut5e9wNv/awYeybpEmoT1C02
bi8p2rRFW0QJCkBJnlXkw90gq+tdXTu1q7Vd//m6vbc7q8gIF6gUODnIO4xrLWOFEKgHMwNhbitP
401n9b+0oc6eDaWq76XOUe5kvrS71mXuX7e+s7GC9pJokxl9yt2bV00N8zCq9HEKYIwv76Uk/q8w
mujZ6jL5dN3SzjqJTmCp0kmoRAvh8rAu5rDYi40rmlt1DiokBT9Ayr/cRkZJwXvpu/sqQvBSUtPK
19PJOShXvAxqvE6I6H3hayFt4aQCXN3CUYaGpnxXjktgZmqsnTUzzGSXjE+FzNyM4seOYoTjId+l
/rJrpZtOohuYeoncp+9zUqfiXYtIZ+rGauTUXm8k6PyIsZPlvidWr+8Hs+ipYUFildzmXRq2btPY
VLoyawjPeTGV9cGne+tyaE7QHKaDxdroVlxuKI3xRon6itsf2tVZb+05UGpZbB51kzyqE7xhWJl/
rn/GfavcQFXQLL4ROiraHK5rGatJMahnxu2mc78M85OzlP1/7UzaXoxl/OO60Z1TCuDYFlygMGxT
mLhcqjlJpbOgshAYedi7CG1ot5ZRzsHc2ebBMd01ZdFKs6EjlKlcXpoC5ae1Zm/JQdLV+rkGBu3h
gyUPfsni4ANu+4biRBI9k5NgB2zOxhQEzEVZxZkcFKadeVqSLmcztBNXlmzznRM6UmAm7T31+zb4
++0kniO6A2L3dix0Ql1tqYH8BSV8px6KTvlZiS3E3hQjOrh2O+8zt40HWjxR9G+22gw1Hh3cTEoE
wnTNLci6b8vqtKeipNeRyXNz07d9ezdrQOPdsk0bD9Rlf7DeHZfOjSd7BxhPXrSFWSZWZDJP2XJ8
ZKSv06EY7pIxjX+1oMEeqgbSl4NoYMegYFcRBL9gg0DKXx4izY4iVWuaJRj0ufoUVSkV7igqbxMU
4gKJFPTA3ttLKUYcaSgRudAr3WpwZCb1OJrucmCbSXQvlfYAkk0L4WWIze5U5fP4aeks9dP1Y/T2
/BLsCBE9i7iHzqXw+K/CD33oNTuu2NYBrJEnClsI00vll7hsy3umS36WlQCeGdJBQ/DtFcUX0GVi
c/mcpJ+XdrWMoG5peTFVo3PeZ31GgzZL8rsky+ODK7qzsRemNlc0mgc9zSq8gWOnBVg22CvzyLDf
ya02ndawrj1FW/uDCGR3fSCMZMa2BdHYBhXCEIvWxDVfU6n09Cv46+K3ZfCeTHHhHNyMt6bIJ3Fy
gi+OoeZt9DzVZmT03dIGA3Gft1AoelzV+INeW9Jf+1WgERwX8N1cQzDLlx8NJo3E7Nq15bVqc6+A
sfNUdbbuWokkfbh+Lt9GGgKFga/hzgt+i81rUSdQJTLAhilLHW7raexdyWqLkzKDQKk5j+5SIpoH
gw5T8MvfC7DCQSTrcNlS+QEBw1je5VKnoVgrSE+7QF6T5rYvZ/NLPFqaS7FIearUvvQIkrqbMq+H
9zyi66lnotIfgRvkXjTT8TjwDnsfGYS7IuJagejeeCMbwuc2hDk9KOp1grmlkD/THKHrpdhHYm1v
74ut8G6S0uIUKJlujq45mmGhrWEZRIZWehBc/p7M2rlLx74LqlFbP8RLf8S09tYNCZtEliJ+FfHl
5XbLuRU2OcFdkElhJOShVdeUxuVxyfLBT4RCYLMs6snp4iOl2bduHkIM6Pf52sy40cC9tLwCb4yK
Uq2CKo8NIldFua1Tez5LAxqJK4HS++sHe293SS/x9YQMAuJ6aS9Py7DqFb0KjGKyg0S2Mg+KsCSw
106/Sdvsf1Qzj1rue2ukqMiUuaDKxPFe2swI2gn55CoIq1n1UquJwRnFXCZ5Tr2oss2/dn7cnFf2
Nn5iMqzOqRKlCma9Tly1qa3HaunLs2zX5kFssrs0ilxoN/BwkhtcLq2Ssq4Ou6kK9EYfXchAKSKU
tfQugzXDdWrn7yt4LI30B7JeAhGGhi7tLVWXx+QobOWcRTd2Vv0Zswp14hbKynYwnIOd3LsXL6gC
JCKIm7cet1PNVsvsoQwgQDO+RHT8PcdKEr9CE8zvGsV6NLo287JUKw5eFbGQy1SLJh3c/SwG4jda
C5cL1Rl4znMGd4I4jLt3DKkvD2YxZgdVpjcAA/zsKzMgQi7NRHWtLcpilAFt/QSW5z7yNb3tHuww
eh8iWXwXW0UcxOCjvTZiOitO2W19GqYH9OV6wvpZP5hV3DtR9IcI/ZglgnJ/84VbuybX7i2Y59dl
Cpq0b4K1Q+RcbtbpZMf9Uc1y155DiMCEtCiVbk5wN5hInDKPE7Sqnf0u5NH6WqvqJHvj0hWZGyfV
+Ou6C9q3SNLCCy4KixsXZKZdT5rOp52bTndbanvBkITNSdGXCBS6fTTXvvN2wTZkiLIa/CGkuZff
uF90oL+mXgZKYas+4si2Z69OeVvXTX9wnva8qyiT8pjQLIIJ+dKUPVQzjCQ2H8+OnUd9Wia/KSvr
Y9gV0wM8YPi8ZQD8dn1Dd6xCwEVbCsZVweq02dCRYqQ1j1oVwJ7b3VbzKN0UYx95FQG/N1Sm4qV0
qw6Migu4uaCC0AL+wpcO1ZYBMgWYm65O3gS9Yo1UNPTwMSv138aoDT7yKtNdbKjRi4DNfTcp+cEt
2VkyjE4UnHhNyOi3LJcdtETrpMFppkzh4JUNIwOTE0GUro7ZJ8tsFS/R1SMByDczXrzS0BGRcmuC
2/bNRpcllTVTq20fjHBtBnRSGPHvm9H4SWys30a9Fi5BgaTcu2IGMny/pH341an+z9l19UiKs+tf
hEQ0cAtU6jg53aDpCbbBBoxtDPz68zCfjjRdXerSrFbavdjdceH4hidQPlQz8bwrb8/5HGy/Zrsd
oTMFCCCAP8832xKj3SnbMNu8J5dTo63draNqdokZNfppUDete3mNkXV+L2NQxN5wSkXlBpCAcx0R
qMR6CWtFXaWMdZ8w293nZbxKDz/fXH9GAQAJiF2UUF+A9II6Rw1skjWUcGR0F3pe/FXmua7qiNoT
LMvEXkdDUhjO+9tuyq5cUOcXxjY6KppbjTjeBAi2if8rKY2sTWAZH+cVtcN6x7roJqL+dDM4FKtf
P7mXRkJEhLoNgAgbF+b5SPPYRw7qFFk1IOtxRdKhJFVkmVJf/W7trsA5Lg4GLM5Gof7DbzobTOWJ
W9cQyPZkbXUZ12QsHTqjTRmF6/Lh9S+7tE82Eu7/D3b2fut8tYtngSgfzTAA8pyNhxQwmcN/GGXL
BtEcQVh03lLoyBIF9bQhbkGq2YdcJ0eWmfTd66NcnDgAQtChxjuB/f984lI3wHcVuPkKeofybe3o
R+Dh7H6BU++V73lR6tq23qaSCWwPEtAXrShIXqRhM0TgrgKlioJoJL6puMtLPCL2dhhZUKoaatqQ
p9WHaJyyNwiU/hW9/uc3/MFzANuEmulZROAGJXmmgc+HcCS/mcM2KPxAkRMEr5cqoN5645nYXXk5
z4MCDIroC1wPANhxpZ/TqA1pYubzBpcZGWwl/VG7sulwk9Z1OB48pLRXFvXSgAiht+YiCqeQani+
qGC01LyF/BM60DWoTgqsUkx3WGUr8W6C5qoX6YVNhNEAo4IiKEKtc5GGiYqhsXEOMWET9Md0kNMN
ixeyTxG1X5nLi0PhhUL1B1cLHDmff1pXTyLvXJZVdei6KogGv1AoR+9VDILfPx8N1EM3Ie+NYgao
5vOh9EyQBYgJX9Uod2IDfRpABngbaCRCr4904UkApxnqOpCVgmzQeZBjGm8K4AkDHYFRkLfLFI6f
0Q/m4LEl3QekseS2q1da+tTVqHk7emX4C/cZnKZxKtEugRrdOagqnCjnXQCkk1rq5kPULvrWZe21
SO7SKOixo/aB1xX11rObhsGvKJ1n3Ge5BK1ZxV7+NWzz4cpDcGnrA4aG8wY674Yser5oA+lIMkKT
pTKjk+/NKNmJ02YqY22zY4C2XfnvSwcE6NahAJ0a+h3Px7MwHU3XBE1XoSd7kBkZfqpkCN9ABT5k
BUDP7Z5MWXdfE6s+d6mm16xYXqR52+2yiWRuNFccvhdlZu5ygiJvXoF579O9S8a6rJUVT4CV+x9H
NnT7JqBOV2Yg8QyTG212MEDM36OVKyGXnfP0E8/pdGVTXTqoKdJqmAlsudALfYQazT3TrTmEX9do
D+7MUmRRnZwUuoFXDuqFYBFHB5hYuMahz3cOG42pnzXQpcirVUFyALfckL9dmM2CIqGJfRgaHe2s
Suan15f+4swD6gSM89b2B5rj+drjjo0yDa51JXrGPzYqZEcoVw2PoKnTm1H77VJEc7j5pw8+Laif
dB+5gYM7EP/TitKub/snP5H1NfzMhfnAQUNBE9ggvDznlQ1BY2FtrfIqG4O+MJi346oxIFtQ5BwC
0/NihNPr/vXpuLDguJfhOrIVN7cKzvPZSAbV0had/ApkyhWZQgRR9iSZYC48r9XrQ124L1E4AbKD
wDsG+3/7KX8FsS4BUj2QeN8c98YdrLeBeSB6AKe6NaVBinAiovsYKyl2coWg5eujX7jIsM3AnsQ9
hqT0vHvVU20akrO8AlgxOo7wdUee6NiVi+XSdMLYExofm74McoLn3xhPZI3qFm8qGPPfu6SjHyn2
4C2sU6+RoC5cmQBbbRDBTQgXQdrzkRRXdO4k5nACaq3sFTRsekislumqN39v1Rxfn79L44Efj8cb
aSZYqGfvqs+VHP1I58CpGAmKevtBa6oOnuq7chDiWhv5T3fv72weGwQWsFv3D1r9KDqdfZ+eaItF
GvPKdiDacsYn6DKnulRhONws2luPTGVTMcJistisfwsO5dx7EWHb5k6To03IT6jsheVMUECHH5+7
MiGXlhrXR4qzgxVAT+b5AoQWuNQ8FzkolTzCdqbk7ShjUQC0WO9en/trQ53NhcCrqWWHoZzw5akJ
UomGXcTfJCHY468PdeGYIM5HuAvKIHq957cQo8w2DoIflYpbeojXDu3e1euvHJMLmwn5EeQjoToA
va5zIQ0KuK8ZYBoKqVcP69qtGS1SqoPdEDtwlkxGfr/+Wedl4+26AfbhT7HNBwziLPlD13WtCYFq
VQ333Y9BhlpUWot7b+DLlwWlvwdoLJiiW7m48qUXlg4RGkp8f9A5oBSd7ZKeyDB3Cb50szHIIHFQ
5GikP8RUySsVqIvfuCkuYcDNNHCb9L/uV7YsKJuGtK4maO38AvkCemvM8zsFKWnVfFkSGj6ko1ef
RmXG/evze/EzYTK80eKAMDknumyGN1EKaRAE+E34SS3AGC1ZUosi76drJKJLY+He24AXEEAGjvf5
d/ZNGi1kJrgZMhkWcEfNbpq2vclWUJv+/atQdNmyQPSTEao9HwnuDDPyzKGGEBpX3g6lHsAS7SR7
W7J24suVJ+pSrg3Aw2YWAqGfTbjp+Xh+wmFOnLG6clOPUmUuE/OVhI2FC1jmF97ags5Tk0+rUQIG
LTIuu04PVzbshQsAv2GDW4CevhXhn/8GVtMYJLAO3wwfnc+Qf1YflR6vdW8vBDuo7KM1jMLdH17f
81HwcHo96VMU7SbpN7tMsh6sumRT6w6qGJpCyd4LdPCvXqm4BlAwwR5FOQMR57nsoh/2bctjv67W
YEy+Jr4jHxpHP/zzrnk2yNkq5g3r1iHAIHOka9BNcNjCntG9VM79fn2oF5pQ//ugjV8L+XZIH55d
L62WdZtGdrvXqPxhUyM+hmG7fg88wm8Wb24PykXNJxo2cwlg3cBudDb2sjA+IPDTtPTXts/2cWfP
NkIE1ExQ/gUS/Ly14TkW2XgN6sqyoDmgcDvvYZm32TDVqhDqmobKpX20SYohO9368+f5SrYEUwKH
AQwXUla3xQiikS1QHFunE/pk2Zt5Qo3qAcAJfS1CuXANAbaHkB0nBfWaFz3kLp5z8DO8KqtjwJGg
fP+eK6FgodUu8b/HGn+641AQ39Am5/U+z0uFc5GBd7sI+lK3ykcRmKudCyQ/vb6lLi3g1oj//6HO
zn8ASn3Wa+dVrJNRJebc7qFMOu1zz5qyQ3p2ZbxL0wgPwA1dAkkMoA6f3wRBrmqnksWrAt/OlYLG
B8gu6/IgA0s+vf5pl1K/rdqFJsHmK/cCWj6ljJogxJIteb98XyOIgxaRP363CtLEc0jC91vGDk1f
wQroZaQnSJ3EhfIBitUoIKH8GKvq9d90abo3nCtKcBHYqede4lFtPJF6vlfpNAdzC4TD6VHBrK3o
IOtwAlvX/qtV+3ZlpBuUB4kmUv1zfMciBuX5S++hDt4aBNEp7LbsNOzghvWw5on8D7chCh3QHULt
FoWks/XltkYfIWgw51knj4208JPJQHvhmx3263N5aSulIPfgUAI8/KLXiWi8bV2DyxBc8fqjaPov
wK3k+yCl/2XTAnoJTgSabwi1zq7dIG9WycnsVescpl+Wib0d49FVnIfXOMvbn3R+nwJUAQw9wECA
nG7f/FdQt6SsHZYc+6OdQ10NbayL2puvzdylXYgKMBhJmLjshX48sssVBR4cwpgs4yHTzn0GKrAu
PGHaPW3Bk359pS5+FUrBYF4AK5yeJ+Oen9rFbeKMtu39ak4b9dYuDXDorw/zckMghwGIAEgmcLhe
lFT8FfqEndfQXcJI/1mMwA2XQ7f0b1u2DvpK4HRhMARM4D/hNcI/zvfEbMIZLpw93a2BXMvI5PnB
h4NdOaWhuxLpb3Hn800BUTK4LwCTsUm7n2NEBqgMgHgR40y5KH0CaY0eusH5uoCNpD0xwHePgUps
UqxJnM9FHS3uyql+uYD4BRtnBtSVP2S259sSlichcyrHrT07cTsbGdw0HUTzX1+/l9tyG2Vj1m6U
djS7no8STWbRzSgoIDdUloHH5VcIiYpmx9TgffCCjofV6yNeXESEpNA+3qAg5zWqehlgy9QaigrU
mJ+aldeQgFDxjqG18c9vOj7ur6HOPs4u1PV5PNLd2LeiMkln7oYaGVNISf3u9a+6uFoEkvXYNCEC
ibP6ASwGwqxhlu70nMGHOtD6vU/za9q6l+YODaXtrt/qIed0JqvivCMM4q49H/MDS4YfVNJpz1P4
Q7/+PRdHws0B8D2CzBdYi7GO1iiaawqaJqcnEtT+u27gsi983rv/MBYA/hsTF68m3rDnezDIeOPP
xvMqRXxbMWDpjnrR844A0PfPXTIIqmz5JtYIKgDnApCxjAa2eIZtVRB5XGlEj2OgYDeVzNewMpd2
BB5kYHn/1CbODWB84mjQ25DtwEQ1O6PnYNOvU/vX1+niKKhobyV+4KTP2ad9ZniWspHt6pwY2Mg5
dd+O2XpllO2gnN2GG3AUhWVUljdu6PMVmuacOfT0+Q4NfnpnYKizjzyX7pSU4gAcEnnzz18F6gfq
V2j7gX1xDs1t6qkjNSMMW6Alx7Br7Htmu2s30cvMZmMjwc0C5LkNunVWXow9j6pozPmuD+qotGM0
lQQwYVDsG+9N2FC+4widrzwsF6by2aBnFwVtpaITS/mOjH0POEE3vem0tifNI0WLbJjNFQrkhR0C
NWVQLfCUoQN97tthXajRdsGNLrWOSixlfoKU4zW7owuFlU1ob7PtgBAdtvzZFmn6TWkCits7D+JM
kA1roTOfjvWux01SksYLT1PX0QPkqvjtmMcgtoSt272+bS5cWuB7I+9IobK6eZs+36b5/6zxaAsE
Ze9KqP2RfWa8+gDd5vzLvw+F1Br3MN5mIBjOllFodN1ACWh2tS/H0zB7vFiDYS31mGVXnuit2HZ2
+Da7LpQ4QSxFw3D793/Fp+DxhbJnAoYZU7bcpHg238KApD0YvKSPyt/qDlMvOKZbQjDh9c+8sFsx
NvBA+AumR+erCqncNKCJbHce9cguWue+gJ58UEYKD3g4uGsSoJdW8O/xtiP717cqWssliTEeOMK6
zBrXlxmNx9vQRuJKVnzh9KOosyFPgGZEKBc+Hypz0vgiyptduDL/+yzR159j0bxVPE67QqAA+A2Z
nTy8PqEXPxDJIbqBuHVe8GYtDn3SQG1jpxLAJfHfiSMwIsFNriy78oGXhsL9uckUodGMFOr5B/p6
S0RUjrVz3FU1bfin0BvVYYTY8pWhLs0l4h4QrVETBzRru4P+WrZ+lGLUaDLu4PAAubJM9XvqwwqF
LVP8uLq2PxDwE66EXJf25t+Dbt//16CpSSIPViA4F6k/3BBDg3Lgor/preU32WT+VfcGJ32D8Gy5
FDjzYOs/Hy9mUPFpayZ24ObdS+nwnlt2QOhFDjVoyWWfZ9diiEvzivcJXfTtzUAm93zIKVx8onLH
YeDN4Z0BOGQIE9ekrkC9TljR4wo68DH79xYrZJlB+wF+YvPqOT/1pPWpl4cL35lO2900wsLBy1Nz
Z2zy89+PA3CXGx1wU2g+d4j2mh5QxNrnOzDlk2MD2eqSz5Eth97T/+HkQdAe2C8gQl7CLkNbj1Oq
NN+JkdPHhHbiBPj4clym6FrH/+WTi9wRSFLEYxtsiZwtm20ytMLXtNkBg9a9Adq1v4uNumbr+3L/
Y9YilPSAn4s3mMXzzQFJiam2G2cqgt8t+P92TzILJnrvP6mFR9XrK7UF4c9fIfSJoZuO9AN1Z6h2
Px9NB2sHIXyAr9OOyYNaRbYfqPeY2FYVKZvcUedGQDbP1Iconq/1bV4eBIDAUHuHMODGqzwvwjPr
pA1mkMHauk6g3zctN3Ce6N/HuTUQElYaYMl8fPv6J7+8QCFDGaLcBUgyxK7O++NZ26Rxl+V6h/Rn
KttW6wMskr0STnL/av+ONhv4H0iAMB4g/eeaWnOds8nLJ7kDDxIWsY2lEA+nusv7IiRpcwVE/jKi
wGh/6B+bCADu67O1zHGRkbGFpGYdqRsHtFm1Qs6hDFNghWTWvZN1FJ2ATzm+PqGXxgXeefMAAO8N
vlzPx+1G0DdNCPBJ1Mj0fvJF8+gITJCo894zGZpD10CYPlywlV8f+MJKAnC10V2gq4UeztnA3B/X
CRMrdnQc3SmY2vUUptY2gF0L/5oXy8WvzFBUAXcS6uznqm8mmhWxehY7DaoEWhU20EWqpb9v7fLY
Kqc+dLlcynYi1yBvlz4TbZL/+abgoTpb13ieQpTevXY3JD7iQTlFB1Wv86kbfXllC10cClwMcEFw
f+GIPF9KmAHiFuV6m9EsQhsMdLHEG+ljrIbuyjG8NJ/AFIH7C3Qk4AXnN49qctF4vdi1GeiRYA7q
w+BNPQjBYfBpiobwsISJrcACuebRjnTz5cWDR3/jwKJKhljqXKJYT07Ttp5hVAAnoSkqkHsEtHAD
XOQKzQIJfbbar1lZR/OCSwi7QVWWqj6uvLkJKwoTrLmIzDqTQjWeeh+gF1FDtjlSfeGci08SgHkF
fXclhiIFeef36OH93XVLTJ+WFLSiMs3nXBa6z5UCSxWOJMUQpwYWpHCzdOXCF7wsoWQc43A2uyP4
C92A+NJE3ybRKnmapzpzVWhsZEo74L/EQC1kZZkEOLlw49Ae/aSVupQDDb9wJE9jZQxbHiAjQZuD
pdb7lixJfuwIbXURzJxnB4qv3oWWgyRn+tmGJSpRTO/i7W6pcrhtVoPXaPAh9RgAKYQpPPm6p7KA
uAl0EF0OmZRCQyjsXnMW/24gtDqWHeSgf6VuadpTK3vzWMfUxVUcL9GHVDaNf/IAnQG8Y0KmVyw9
ypWHesnE+4kGEDycU5/frhkP4n0cevoH4FTtVvsz4sY2Jo1vB5VxVriQTK6sY286tUOkgodsIf5d
S3wX3bJ5pZ+QAIRvp5W7753k4iuEqcfvAM0MgNFwMcKkJUjuYQuZhKjl9+HXXnvyDmbV8ZuuY/pn
4AFFUPpcdLeLqPFw+CPyCx34yyOemXE4WKvYm0a1Hi0iLfOnAWBMv4oNJ6KcwkmqalIQpy58qCCw
YpWj90N5KIEUU63H5TaHhMFQetYP35gIOKLjutbClUbYKN3NUdqh5A8HTTgWxDMgfhoaQVkBxRzz
KWC6fgiW1vBqHGLzpWHevOFc25SW2TyJe4Xk5FfYIPQr+AA2wHEClPPJt461pernKLoPLW3grkUF
BDqTrO1sFfBefp7GvO7LJV8nwDupGSpoD/SnKepIDIuxGoTcYbXdRzFRCGhpVc+mrI3CWlCh4EsG
kET8K0ZEBnwQOMNjQSydP5NatfWNxGA/wJeJZAkLCICKkCAjBADKZnlykHG6bTtFfkJGC09Xm9fr
sJMSaoK7FupI7S5Kbf9G55GXFtrPR7+gxLC9Rl07LZo6sb9DlDl/Mj93Ny6pW3HwvTX8YFJJw9Lr
O6IxJ7WPcBTGaXvsXKjINDHlS5kOIqfQuPe43lM2zWPlpAz4fvGnroe0cNjKElJm/fJ25c1KdsJR
IiHr1ZO7UTibFag++d+p8zt01AGlPbkobPH2DW37Y1Iw5CwWKb1bFk30CYouy/vEhCikxM28BKVA
Lf9OazT9SzB1efzDT3mevllaqPwNKLpPVZwqA8p+PMyqXOs1arpqbvuB7RegrxlWA3l22dEJcBdr
CcyhAYrJv8aDF8Rv63CO4PShDRCBhUmdE6cpDAbo9HlaMVOAlZJ8l9ZA+GVIieh/Ax4EGO8IQQt/
NyCgf7RBY/0OBh6sjkv8iLq/oRB4bgueGuYeaBusUwEEjLtLx9aLIaXcA07ovHFsviReDEjFHHSd
K8fUS0/Qzxmnwga+1mWKA6U/THMcLYd+pLYtnLcmv2DuSe+hvEdYBBHnYHlDW8Q9pXIaZywb3EwR
owrZfs9BHhsL6Ebb5tHA8CIbi16lLHjXZsj/y5U0/ONgAy8v0phPLfz8gglYBygIQbdo8BzAkHo2
fcWoiKIiW9jCD3k02c9JQmtSpC3NwuO8egjb8NCnbC8XPgf7dYWKxn6Brn14t0CvR/6a1oDW76OR
dfpdX/fx+xVQdBg45LHpHxLgpPm9yaCJ+VN4ddDdQsggZw+pP4vwC4Trwuw+m4Y2qFBW894NAxsE
LgQaE4A4dSTKiMxhVMZL2/CDBtL+Vy5Se5e41pmjCnDH7NMBWrHHPO0VYnlumYIklerXsiMNwSJy
T8PBgjhziFjtmn3SDlCakHVqf7GA+9G9I1L+nnmfrKDSEKPKtu5seN/IVXwcvNnUN4SC01wNhGfv
UusHcofmmRz3cB3sfxObdgRgK7Z8hMnuJEqLCJDfMcNnss/xe6JqtTks5uIlGOiNT+opK2ahPH4U
XgxZfZtBmQfSSlrfRjFP6PfFTH1TjV2yrlUsxDAUvtFt+E4r3rE32ICqLYmJhKdK6WO7PaQIvyAu
z1NQSsQiwvxAhpaoohnjyICfTNP0HYAMnq9Koq2En7Ph3lxNUHyF2Jhux0XvBT5G3Q+aAv3qc9sa
WUKvwkUFHy25RY10ksd8WtN8z3254Nr0ZovSWQ0TvXiXUcXNTx6t9KuJkkaXtFNZuuttEn0Uqe/G
u4aGGQe8Dx5N7wHnJk3VxQSWMJArthG4ClnI7DpDlijXK0KSjOEJvZ/SQXqgFcBkO6cQ3WNz/juI
BPMfhQj86XMAFBPbNWIF93pGfzGJ9gSm1dl+1MSJDYhKxh0kWCGGoQ0FmmLvZLCoLz6FkKdXMICP
2r2nvQnSXV0Mf/mDaZp2KGJg65tfiBShcYrHeXVPCp556oDuszMfiOePS6kHxXArQho0qFza9UDE
s7XFQxctNseRD/po32Q2VYDljeNQ9MBeuSJd08H/lvOs6YtNlyqCivg85CgOgk5e4vbqXEGzaB7K
Gb4HupxhKZWWftjiBjA+bLe2uolZ7kB5gRTPMtXs0U5ELjtm64Xdh/PQ346eEE3FRyXugrz15FFC
w9svAyfo09RgDSHnlrUCOHpAoMqGqxC1EWFsXgDsmSwVszKfb0yMS65YQ+rWchaz/rJAuuRx6pYc
6OgxnevSdtz6RQ2+0mmmW2ijW25wuU2h+WwnllvYhhAaFc1slsduMomHjNMPabngSv2UuxEWTPDP
EY9QN8eVK4GIYlWAq6AtEhuH/A33DfKZIG6lLFpqeF6BDmEThTvMhHE5xuEq9wZ+121lPNeF+6UW
yKBbaIWJKoqW5VHP3RiVAWpovOgZmWOImhsxlSg0kxCbcZ3oAwUthv3UsjGzKPupboFPRymuKxOR
IQoOGmhoFjgQWbMX/Zwsd0OW6PikYxaFR9HNfD4mOjDDgXq1wW8HlkQusMgYZU4+qGEhqkXcY3Wd
A5CuUlrETdLl9yruhbkfGhZb/LYBNNYiTNclzoolTj31BTGqGj6naujrx1rmFHegj+DdweY0ae1w
O7lwRf06nI05BjWRDxRYDVqlqmXmFNeZpmOFv3n818ioTFDu7vRUTZCO7HbEa0esS5MhJMPlIOOC
jgE65hD/0LxYchiGF/Nks/6IaszgVdDYj9w7GCbHHwP8aethBRiDFrMXjuNO4hwM+9Bfsu/wbxzq
IjBAah6VpvAiQP7I9S7KETreujjXH9IVtc1dnLoUjJmOwuGgSbQZHwcjPL+YSfoHmW/gOZPigmBF
IxKNm8iDOvf9zJkH6UE8LVMVjDX/kcxptuC8NMm30NWJKl2a07caMUlYAXYRHz3iQ3VsEbmISuQ0
zMBdJKhDOJnF+g77r/bQw2mGqMjRlXjUUd7Ph07j33UZi9uqBT76NzxQYFM5oDn6jsdu/mqcbB6U
iFAb5i048nftIGLEH6qmCYqYzqoj8zUFcaQHAzWsWT1VJGgjtoP6WCx2+TAFH5OWpWNh4kVB82AS
3SMsOcAX9UQ85iXICuEbNYPNUIBVlZsD8i71c12NvM1tlg3HWQr3BWqA+X2z5DDOsRPw6ogeAvwf
ZMoXfeRtutdt5D12cWdxBbMoO1lYjv5sYdravc2cDR+xMaMRqQP13gPgkMKXS4r2BhiH+mMsPamL
FvnEu7qtKQJ6PvYf8Fkxu01ZRzEMz/zH2VvyoOy8wNznZPZDBLx6rW9JP8eftY8oFp9SL+bYLKSP
Kh0lEOVAyrZ+hjMGTnyU2yU+IA0Y65PKlEiLWWJ9qqyvx8dmUWNatLahUEfoJ8y2j7fu1neh/6OL
aYt3FrqLT/DeCn96PYX442Ly5n42Ci9bZiefF2LC9bPDUYi/NEKZbqdAgoflvUkSUfK8h7j7wht7
wKEzaxFQHpyyMdxKRy6jEDaLhC7z2Z/CMoqNTXdtNAV3Pccehbx2Usui0WKVJSqxdXfMXRx30BSA
QvYuCRvvBvmER/ekH8kPZj0Ae9ZplBxJ9CpavDAD3pA16nL9gEjMdgXtdBLsNV4AcOnRefhlln6G
meAEwaNDm7T1k1ltg1zBNlGyAzafkKIPgU2KkNxSsHpYOBb54pHlfaSzAPEmRDVuh1DjzwbMzRfQ
OO46UrbrIg6rrd1cdFxGzTs7Bf4P+C4SW1KVtt1eJjPO/4j8ucH55UTjXSDBjzbNBa36JECQ39ak
C5DFJ4BP9ChWzqUhIoSpapzlbRGAKOcKNndTXIoeyGJUjCZUVolzAKN7XQzKjdLk+8TsOO/wbFON
h1mooAhyX8WHvknCdtfNqpl2Nkmhc8J7k5deN9ULFhi1lSNrSN8UwTjarCQxZePDXIvhQUIHyxTQ
xMmz+xrp7nESMvoMFFZti97pXsM5JY/eNwx4ZpR4+Foxsb0NkQ1hVer7I8L6sEExrJxtat+RWIPe
aQmLm5tOoatYgOQdf4Dxol6Oemjyzyvix7tmpME3mD104m7lUBnDm7qqoXSdiN6GHdzR3zQdGb43
sSe6/Yqo9te84jEuBX7i7x7kGdwky5reO4k2U4Eo0fDjEvZWILNdpSmHEcBrpGpJggAiGdf7hKYr
dimPEbZ0K/k2dPNEb4TuYNdIXBZPJYh1CdpkcSJTiDjNGnsVPt94x4gW+YPt3JKikINCyyO0Wltb
gFug34ZU1uve+XP/S7bzMpVZMucIqeY6QTUoiNnTlpbghcO17fbIeaefeA0CDnXDjkNPTljMCslm
vk/UDBPxeXFrJWnv5bexYeEjMM/B+27IfVb602JP6GUypE5p2rzt4mSZiiGEZllBIBIdF1ki9Meg
jvlTGI3xLzObHF3peugPs4HgWIm8Dfl4jBQ4wTnM1U2brZMuTJdBPpP3g6hxqQfLLzwAWV+2o3Xf
ot73BBbAUrR7TZs9yk1IEgAqJn/0sTPuEMtcqwpzCvsTQkn4rl77MCjmeY1k4fUQeT9EAgFBgTke
vw9+09mimYidCyAy+g9p1pu7BAyBvuiwHR7HvhGfOXTXfnGW1EeEs56DHK1sEIBocmrdqr64CcyQ
YlA5KgVdpCQq5XA8Rc82NZ5E1NgGN4YLzg+RDCmqaiOK2wVMHGdoZuUUd13jRsdPBC7lQ4mOkGK7
3vhIB3zZhw9GpgvcfZidRnx4HBwxGR2FV08UDzv8GdN7WNeh+dbISLUVXVyPrZ+zcUYsYIYnVF1S
HwEJnd81iOA7eAhBiqhoHPF/Jmhq04INjchAURL6SYICRophHJG4zuOcPYzj2EM4VjbB+8jzg2+5
YC4oZzOGP4zI+7cNdv1aJiqcbrKFDmnpGYQhJ2IhP4yqZNLfwJAuz0qvMfGeLUhuYe7qp65og2wm
u3SonYcozckFN9TAv0CuR3xWedB+0Y2P+oP2F5rsTT24Jz2x/l3e9Khc6pzosEqGhHyt2Swwaag4
rWgpR/4Tj9vozgH85kqfefDEWtOJ/sxcj6DQIoHCZRAm/lcSsQHFLDpRxE9O6TsCrTYP2Xq73oXg
xbJyylegscK8Jx8C3cSnsJ3aL10CBa4d0wn5hZhrwWn0FHmvU8gQVsxf2s8o3jZPgUgWC/pXP30P
QGsNUVtYEQgR+M4z8DAssF1wLO+flgC47MKYfP4E2CauCQixEOxSmAaFOzr8H3Xn1Rw3kqbrv9LR
9+iFNyd25gKuHMmip6QbBEVS8N7j158HbM2uWOKIR3u1J6KdushKIJHI/MxrSokQKshJ4Kp2GjZ5
gGcuEn2auq2NOBTtLC1nCiNmL0RuGjTrto1n7rHOpCmkYKaZT1NUty8DVLDWLkwTkxelo0zuGMgS
XcNaNTJnbuv6SWzZej2WlfYyszffAw4v72OtlSlBxBphRCCU7KJZVleNY8SpMHqLImEVVRoJV502
rWhSiaBPh3igNQjuZOn1eh6a1a4aRraCsVfioyWECFfqRje66YBMpDOoMSfRSFb0InVEUtA4C22X
9zn+vuQ66n2XANm50FKyQ4dTuzN4PbocufQuyiaUWpGj3IlxPMmXhWqwhpYBd0knGkftSMMT4Sml
j2Jz21DnJcUrdTXaK1QaM6+LkmxfKdMw+LkodJYt5aI2Ob0+VJJjYoJBz2JS9cGWW914BHbRUAuZ
Bom4k2tCMp7i8sZKpFFxQjoaqOakUXrIcEMTzpWEVN8dFEuobLNTKN5YoaaCc0gVidB8MEuq4W1S
34yDmMZuX6pTZ3e51UdHqvbhl05GmhviTNpddrkmdXAjCv2YF1UW7jKO+uuyjAY4ChEZgAeXvezt
FtpaC319ImYtpFJtHLwCpE3X9knm1fOQ3zSdQb7aTwYRfUDo0YDR0a3zErlrxEO7bryAwUexyIJg
vNhyr3O4aZkGdCoVlCW183asK1ui5HgjF6MQba02ST4TFJEMCkFloB5uUZmB0pm3N7oQxOq2ibTy
PqmSchcWSvk5NtXgrp+nUV8ryejBd/QmTGdMSHCcpW21vVGk1eDkYU1jzEIou7Qn4rV8M+WaOe1K
CnefsUdSr0LBSGOn5vC37JBdIHPFUZJ6HKSD/jxUJgPRK2oxko3UCAW3wtSEzxPZxjFatO62Hub0
skwrYq3CLM1bXjAeV2UG6aEcA5J9TmpTvhYtQYh3qRwq4HO7qljTDH3gZ4Th0Ib0XGYpQ6Wh7VRS
RJWcIhkI6maNJNMNzAHYHr7AVeLQK9I2ajjIeDsVqVpyWOrlFftIcVkW2ZRwPsCgcptAkzxFqwuF
stYgnRPNDbxUMKo086ypKJmeNaRwSAGi5LXVxmm40kZp/tIXfRfvra5lQwz7Vt62uR4Zzrg6njhl
oJkvQq1Jx5BNh5e5CrvUy4zJukNfR6IsGxfG5zmoQRqOVmey1ILeuEnbpkgwn9Ah5xV5Uxl2bCFT
Y5sYqUWbeJR7yRdNygOcc3UI6rLI8oDynhamttIYfbtGteYmK6nmuVNSS7e9qmZ3WtirF7jQzhhq
NShmO2U4zRuwCSq9KKVIKkRABQtBLSuKPjVdH7Rb8LAhZjhW9jTHkCLsegFbSgXfEHPfbIJM9PTC
0o5F1/OaRFNCI0cP1Yk6J6Gn6A56VF0ZtMa+qXI9JAgPExKxx1N2tc0wB5yQLaH2NVO75Cv+deAd
F/RxtiHWjelZWfQknjKHAZmMbkx7KnEIbDeh0cZXhbIy3LSiKT9Amv4MogAMvIIo6C0CcD117g7E
uqlR8qYl3asEYVYk+pXYSnhKRtptErbT3a870e/gJBlQxbfBXNU1kRx72zhtsw69Adw38M8s5gsl
aCcnbdlEwxYzrUBKqa6RY+zyrB3dSBgsv8+TjzSVX8lsJ2AOXJVgEAJYX/XWTgAqLPYOan+Ug+4O
mgPtSUVfi0nKRRsl4+Cip05QGYWoY9vDEnEUtR0HgUvaJR9RU6Fi++tZ+RkwQ5cVVBX+ZVQI4ea+
nZROlso8qvH4hFtdnJHSl7e1kscfQG/f6VnD3UaBciWRoCd9OvWz2tInWXJPDJGQo3U5sgPo2iEs
lmjzuzcE/AeGvwpCh4D4dFlFdEjrLLQKz8oGy+6jajzQ9RA/aML/3JzGX9Yy0SYAkYPl4rq4f0DA
lTkPzpxybqht2ARyI3spl7q51QIdLuqCn10j1NPNr2/tvVmk4aFJIH1XD4L18x8GpT49Ap4yc2+J
6tEpzUnZqlYZ+G1UFh/ACt99WcDcrSR04Bs/sRAEjNAWIPSFp0bhfdWXw0YZhtahs1ecYcARbGWE
En3ELtv7UlkaJ8vk8iMl0Z/XJovyh2s4WZuhLITK2Fnc74RwEJFVVpxFQib/Psph9WBHpRm0AQIq
p2hNAyvkmdqIx1i6TULQh7YWUCPvlkH9SneG0CBJh+gzyJqPtJPf2wSZ4VW6D8dnFGjfPlJokQs7
UlJ4Rab2Z7FRg6ScowZsATJ+nUBH+ddL6N3x0ODRQU+jrSKviI8fllBcQcwXsgb5WTGbPUr3gLWF
VPcHje5cv+rx/nq8d1ipPEMN8AVwFYPNd33GPwwIRzMUZy0rvCDPqmiXzozklLIWnM2jnlw0k9Jd
ty39ugJTGwybR9rISiosui2rg+mFZa7t8z6VH359Xe8uLWTN0PNEhVx/BZ/8cFl9oSlxgMCkh7Ny
+kXoYZULaDzbvx7l3dnGXRsMN/AZ8vO3Nx/1U0c2KIMtW6gHxJZQHlNppFVNxneObftH6NF3diUs
XthpUXiiYnwKjY/0utYG0gMPN1RrJ/d959Pn1CijgfwSg067WoymHH73LlfDA2T9EOtBQFk+1Shd
6lRSiVsLry2q4MXQkvQeWtR8UUnTsptVKLkfnFk/b06vI0KrxgYJeOApbzTKJ6uJ56j0DK1LUODV
1Fs1s6ilmYvhxCC9nSJjec9zRx1PMsBU5KBifv1sf8JGrdeAVKoOhhZ05CnwumsGNUlmgYUtGjo6
Vou5T9WV6zZQgC+yUPZNsTKdpM7639WTY2SYOUw5Ig9cwMmqoq+mdEHSIkqO3fa27+rQA5nS2tU8
Ygo1qB9pg/+0itfxoGzhR88+9VPcxBE6h/OSl5jeyMmjGelV5hqkVF8XhFZrR16aj+w0flrHjLiS
j1dvFFBdpzoLU27RFQTrDbVqwIjO0NvjEIFWifHfOYB1MC4AVBgfbAk/na7roIDhDUSZQNueGnHH
/VCYKMGVXl+ZhW1ZC+xIWpmgBbOPYpT37m89vxllBTD8rLYuyCptk8KLDTGrbU3I63yLZphk2soi
dhtSh/RLweRufr1mX1+MN9En94iWMEB6XlQ0g06WTjmALAEfVHkCzLHrjpSW+piFFXiWjAoKaQjV
3lP3S7y6Cs0HUMkFZYAhCM8i4Fn0KEJyoAiAx00USYFpZzId0P/BbgJhag0S6Uv8RP8l+FSGSA9K
z6zKYitQWPNAH1cb06IOFC3zcPz1nLy3uqmtgrgnnluP4bd7dGjVXa6S8XvVWM8wl7LIn4RIPSBY
lyJ8lXzEjP1Z1YRnwGm48t6gNfCvtwNWek5rNO8qLxhVStBisFwSXITTIcC56mjM+tJ5zRwpnztB
Ni4SscgvdXloAjtvFvWqaoG+//6UI7HJ9s1JBfvg9DAcuqoe2iKoPOxvc89qy2pLDSbyUOWSfAP4
wwf79ztvmoQCh4UgBib0yqlqAvUKpQjFkSlPlHjbN91XbdZDz0Qux//1w/3pmCeegxlPooWqG4SA
k9BuUYNIDWXaJwnRcmvrYqy8IJP3kbrhz2fBun6Q4OKRqmta8PaRhiOGLZh+1V5aVKIP5AdVaUUR
9uaSjbaiAdioA0PZkTJ8JE31cz65kkWA6LKTQBJD8/Pt0FifW6UxKrWn0JokgU4BaRhG5HaIWQ1e
1av6rivH3pMj4hy1s6pjVPftJ1Kkj9x2f36quCIqwNolTeJNOhXXTkfySBGABhIBZrAVpnH6ZsHb
uRw7re4/WLHvjkVcSRpP8R95x7d3TTZsgoJmLLMWOzubFNR2pWSxp3lOvV8vofeGglpJuocO7SpK
+HaooteqcjG12hPnVnVZYtlODvK7VKqTD3bnnxfr+haie4CIMGqVpzsRbRMF6KvFo5zSpbWpEIMR
jdqwCj+YvZ8IJawZxOQlpg8bMM6Dt7cEZ6we1T7BQqqZ79tOvxXgQLjLkLSepmM8vSgUoIwVjFAL
dfrBK/nefHKLFD9WGR4O3LeDt6WozNHCXY5CZvkN3Zod6KR4mzZL9cFQPx+zr3aAWJbz/hNLnNwn
3AOpAi7TeEaidX5WifrlTOTkiUZQAbQhR9Jou1nNB8WOd99Jgx7av8Y9IQPIeh2JKd6qQMrYE8Z6
CHd5bkq+XFStX2BD6aJy2OzyxLI4YbrmZlEb87HArPqjnf2dJUWiR6+VmJBqyCmPZlFD1IbTosH7
o9cdcOniPk8q44N5fncUIkMDrWadp3oyzzmGCBG5eePN9FZdKk3doaS2/eW3X8RVemFljjIQNZe3
CwftUYmjsW48fLqKTTXMkYdbnWxPhTR9cEDpfNXbMAl2MckMiRsUMnbXt0OVKOaFZi3zgtRZ45kZ
vpxhqxQvE++TbU7I43zwRr47ILbPIvcgwzheV/IP6WhkThLYEKOh2YSM4wid2s1S7RlkAfQDLc0+
eGDvvIPrvommGNoxQJxPjkUcmCN8X8oWgYRQceJCEyl4ZKIzM6kfvAzvrQ0N61aohhwMaP++vTOg
08aUWThkNMz2lTTi+uVaOjIDHzyy98YhoCZlQLJFN0/ZInjCVVGahkjvdqbpWUF3ARPkI6+09+bt
1RmTN8qAYbhexA+PqSeXFcJgbLwxspCJpVPgh0a/uFrBK/7r1f7O3oV91+pTQVTBjZ3sIa2kdUMz
VTjAqcpq9YvEXhC34F2GeDpHb153+nj4bUlIlj3EImqLa/XVOHUrw14rqoZkbD0pJ2m3mrHZruSK
am6lD866d2aSfUA0V/tkQqdTvQAJWmExWkXrmQlWH2OKrV0Cb9gZTXpvv57Jd1YG04gskLGKE8Ao
fPvQ2pXzTejUehkGLpe0oAxb7bThg3X+zhvMiSYRk1AxtbRTP0+9QPFrWlTWeZbOXhKV0bag8Ya/
Aj0/ysj/gwgIRiilYNRk2QxPKahy0CpSNvedV0ZQvntxMuy6IAJM8mj6u97wH0/T/wlfysu/N772
n//Jn5/KaqYtHnUnf/znsXopbrrm5aU7f6z+c/3V//rRt7/4z/P4qSnb8lt3+lNvfonv/z6++9g9
vvmDV3RxN1/1L818/dJSc3wdgCtdf/L/9cM/Xl6/5XauXv7x51PZF936bTQXij+/f7R7/sefJm/V
f/z49d8/u3jM+TX/sSlf/ti12WPx3J7+2stj2/3jT0H/S2a3QTVaJqkzUZb/84/x5fUT4y/28/UF
hl0N7XEtfBZl00X/+FOX/6JngAIAwhJsVsR6f/7Rlv3rRxIfqQh5E2yiIk6O9Oe/Lu/Nc/rv5/ZH
0eeXZVx07T/+fNXZ/+9zjHQREWLKvNTQV4Ir58rbpY95GnJZfaE6sRG3V21iSTs0mW5BJMce+pjB
jjIah0C/0PauBG0DliS+SIJM3scJ2DoJ1Tc8/KKbUEwhO8XRhTnCRQdFkF5NknH5w+R+v/ofr1Z5
u+X9fbXMC68p5Gxk1E8i7dGsgqQUCsWZAroKAcmnAf2nMW8rpdSB7qlYn1Kt2MmoX9ANgAFwHYFS
xD/ASKQd/BL8O9FiyP0EAOlWgX0FYjvrSmo5fRLZWgyzwaZk94JWSnchgpK/SGoogdWsphHl5mS5
inQZDle5aDd0yWHFqRaQAOhKOKw7uJotpg3muruL0B9LoAcL6SVoPdGJM6OSnYI27RcL9txH0YH0
Nr9cZ4a/ZUIrXCJWGu3JYdCN2QI4rpadFUSjJd3sW9BAPsOdENqtQZfWScwAROsQSRdVFXeGbRjF
dFtVBj2ZsIgBSVSx4WXiHEke6D75Kq5hwgLO1sDlq8pHAriv2sFvFx58TcSraKiKBgWFkwumC9ti
Q6BJTqMA2O2KINuJpbYiqcyisZtYi/aiXAV3oPq1zjYC2dwagXIrw9WruJdlCOxJ1c4M2NiwQMLa
EOxREed7sVa6+yDnHp0+SEcQdEEbXQ+Ahq6AgPfYuy8zCDjimMqhJwFbbVSm5MuCJk4DoD1DFh/V
PtPWuhG+AOskeu4XPR0cyqZYQYljYTr93M2Z205TdbWMXecFQtXXiBTP6QR3Iro1ijH41CtS4tB0
z6+72Kgee5HbSLQF3uliVf22mMIIVFpuCp8juW+2s2S2zy3Rgw1uH6nsvsyb2R0WcCnUCYVLWHbV
scznLLatToqvfv1mrdvaD/Hs6/ohBlN0EktaHdzg231AgI7ZBKIgORQK4k1jBDhrGQlTomRmEDtT
2KDlMYL+toVCN71CCi2Mcnr1mqpgpjmCoNt6i0Wh2gyXsZEYcGgUUQJfEiLWmJlKfYR9ZdEdBN6r
2eYYJufWXFGwrZcAgaxRqubzPii3VVQ0o92gSy7ZokoMOLV96IzScDYHLQIUWtar/JLQgXmZkfuI
IFw8FoXQ32dDuXR+mqIdWoLVPy9wOIXDqKfJTYcfAxylYG4cRUTHAmprWKbc1AwhQh2F+QyagS1V
agXpPJhLRBswolbEFiPNVs4PaAu355AVNd2vB6G+mNN2dkuqLYc+nAFKxFOXpe6SqfVZlK+4xR4q
0GUs60ehNSe3AJcSbev0Su5rEejUEvkiBXOfXojxoM+51gKr1qKbxpwgehixcBDkAEfdOmzdJpfM
e73OpjPk0bJrebHMj1KZd7aOtcFvEeqTcOunzZlMXqDXSp0MAJ3FFc8NfFtiwIsaZwKYEYqOPRlw
yJLc84MW+WsH5HQToL5NJYPeJh5o637/Q7QMEtAEcZTITitXGOAK1fQ5Wae10eRDaw7ZDpx6vcGP
I+fFixxsgCsXfmB0LliIEloVS2VsxY9s2V5NP04uC/nx1eGeZJU07ySIlya1nMwMLifqLlgbqMaw
SaoWUnds9PaSrAJrlYI5eg7foB4btPuFMLsLy6Bzyghynq4M4qZHps8FMSXuhRhlSNRpwjNg61OO
3r/yRFRQO3WrfWTzYayx6um1c+VUGFevD7Lht1M69yrE6ggaQyCoyZleJPME00yei22QglYOCOyc
JGmsT2KWC52TpM0xrapv0M3hkaRaRLXeGHsjsXFdkPlnnotHdS1lgZuuwBnHzeSDLwWqJYEMdcYR
oQE7KNATginbe3O8tBdQi2vA2jOYdObxAeTc7Eio4HojYm4JaEyxOpTNPD/LIuRksEqwBttGOCbB
eFz0RgCtqhvxrdzpNB/E1GqO/Fz2qMyBCuBJiozzJJhiF5xDtlMSNbjWcKa9yIuYlSvOgKgbuASA
2A+wB+DFCaNlHig0q4lDYBD7LcY72yZlp1JBLn2SOzO6yYJE+pTH6HXbsRwNg7MIcrpZ2kG0iyRa
mE0FoqsB9caV5lZ3g9fzgmSYz369FUs/BznI0tDaQKQd0AGqi2+fYLJwAM2SJDnraX8LvkyFlgWZ
uymywWs7PECgNWHTDHr7gN1HvJVEqkKTYM6bXB0Gj+bByjMyRHuZ+srrjEqCIaWrm19fp/LOSkNO
jiN6bVWIKLG+vc42HGYQpSJHxpCnD3WtmAcBiLcSqpJfJLrus4KUDdBtPAMiPXSauv5cD+m4t8wx
2cjUMVljquJ0AkDYApHoHXTT+kBtGLR5mPgSnKW7el40t106w8OGbr6sokTwrMbWPqdwSoGD69EG
OmC+BUvzkWDHSSuMM3HtnAK4oMxHeAwk4u0NCnEcmNRBuUEplS/DRk33Yq/2jghfAq4G9bkSYYAz
qawnzioXbORgTWgH6hBiKQrDZ+/1Z5Hz7KOX/KR8+PeVWZTz2ZyQ3kDH6O2VVWYeFKKeS45UqMkl
kmiDJ8xN70gGsgmmlG3jprDszvykg2UjwN9P/Wj9VoXo9RrAyq2yP4jVrHiCt9cQxxAMkTyFAVWN
T1qs6tvBGiQfVP/yQTf7FXLyZk9TWV0G+BuOCGtNVN4ONbVzImQiynZtOGWXQV21x5k9bV+2sRJA
kdCqy1Yu2i+loYT3NI2hCgaT3NqDpgkHdMdjAkgrk76mZb+1li6M7TpTB91eZloDAB+WTYK4R0Hk
rqTJBtjzcmWWWXIr1kkVOGnZPBbQFzJbwgVob4TWZHqqknzQZdTW5XRyl7RbabrSrYBVdVpyI0mD
5FXUojMS3rjFhK0RHcnibIzMBaywqmLAAS+GAyhMOrsd1WO5Ijncqh/RXwA3e9Mm0GngPgxJCI81
qp7Awc838dIcRBAPt3mDmKWdVQOcxDk3m8daXcx74gLNH4Sw7GwpSwmmNVj1I71byYMXodor5ds1
9Up31GEmKc8NZR9EUX8f4iH6KaMwc1BoQ34dO5WAuQLpc5bWsl7CL4FoDa2lRFUiSnfS0tHIzmuq
lsiM3OpdP32qkBIA3lzekXcN0qaK2nKjSslRycUA0epWjv9etL9VqPi35Yc3JYtfljP+FxYq1hbN
vy9UbOKvzWPWPTY/FinWX/lepND+okD0WoQVDTp0r6/Y9yoFHxEeA/qiQUBXBhzof5UpFP0vrMTY
hhR6lcAG1qzie5li/YjjCbAqSrFIxFOd/J0yxd/eBD+8HQjnr5YFa5l4FTpDwu3tHoCTZJTQZ/sm
SXa0W3bVbX4tfVoz9w55FLtyde853ef7yFnOkLSp7XIzbtKtcbAO84t2Njx3OzaJi+I22wnH7Dl5
llxtm90ukWc8jfddYNePrSc6xW52as/ayk61C7eEmIdlNzxH8NRku3bgpLn1Vb3XH6NL9Vu8Lc+1
M/kRljeSYxL0iPvmtjtr94JPleHYuZlfuAStu/RevqrORi+4SnaKX17Ljuxll7NXXzXIBPJy3eZe
vFVDx/KLY3k13o1kqcB6r5YzczOd9ffdrr4WjsqTvFedyIfVf6Zv0gvNrzeB221TT9wbPlySb8ll
uecqL5SDsQ3u8+uVbfFkfhNKYE9INzvhttcxDLJr3c5a19zX+4BBUVQ4Wr62Fe/C6VjvK+vya38e
7wGu7sOL6HLeW8f5nik84x6+yV7hB7vFjve6I3raoThSSbArP7sJbuUdb68TOa1zC5/Ny73qTNwr
Z5GLzI5PZeg22Bd+6pWO6nZ2vhlfisBvei/6pG3LveRbPrn3tj8PrhrYGcIh+GJs0w3qG5k7Xa3c
a80O/NgWWqfqnFh3VyEmfj46x3Mk/JpJB6VwxoO26x3dKfzpoHBdExhCJ3fMz93NTN9JdSBcaJ+W
s3wbX1WHekPzJNnVW83VnYT7olHMtCS7aGf4+bbchAd5X9y2X4SL/Ny8ZIQH7BQCW/SiHXGmybSn
m3iju8a1sq1bO3kOoXU+pIfhOG7Mb/N509nDg3UNtfxBOXQ3zdHUbSnaILCiiluLC9VsYStexL7k
iW614QD3+0dzP++7wqEH4uUH6SjcsD4HJ46KY5xvDV+yy3N+340d2YaPe8gIkX2DJ7LJ3OozgYld
X5GD1zZqMMoFk5YXDnK/2wgOrOhKt1PgYygn5L4YO9XZ4I9I99j5V83FfWQDKoDI8vwyd2zVKa8T
n+TdN7bZs9/dhqGt38uFS+o+Yri+/0LGFtmmh3KCQ4nQE5D65yrqL/n5cij87lhiH4nSAV/xnLCM
RGfaUYNWJZjaIaoGZ2sGbje9L+mfetjjVveNcwS6/rcsOGi5rWvIRWwn5byzL59aHyLf5GUHHCgd
O8AXFD7T3XA132h3OVl7YVf5gf+noeQxO2XmtE+oldvTHVQuyYH0BELYmWVHZy1mZ8g4FZxyUI0K
jWIAglf7DO7ZvBWfJrV1Ytau6AUbso35sd4vDwW0fmsferUrkTztg6fytr8ECwr4GRqMM+3rXeGl
xmO2j4/abY2Vk76djZvgwmBf6vx5X5ypG8yrxBftrqal5rbH/qZyC8ORFB/k2vlsI2gDEfZe9SUn
djIXcShcXwu/JJaGApxQm1KxikS5TE3tBLJrtAszZ+y44XN9uVUrwwV/fdvseYVt/U6UUYmwh/Jq
GFwDEYsss01Elc7LS/XZhPbrTT6KPfK+jv1o2hnZefYY3wg7fWPJfmEL9Wb6hruCI9beQ1k6lk3W
ll4JHi/1DoUirfU65ZH5FT9htiirD7prBU7+UjUPgpeqbrqpUFSBALVsVd1DEEfJvOLrKEDX3Rrw
TGCmNAcS4fYzFTAbVPV17eAzLbl6dFAkQjQPtvuqJ8D0DbAjH6iREIZ9iSjSQNAa3Sx4CuLMV3zl
pl+2eXQ5SYDQ9rKX3sPnlT6rB0M+L+6QV8sf+od40WwQEuYWKDOs1HEjgqzVnS+GvlnlYu7TyNf1
e5w+LPEBCmi5HSNb7FAJ81rYVIW7fOotV1s2JUi/3Ww9MtfzjZLyhePNeGPcs6acgtV90V2Lg4Oj
J8WwZt9dpe4NFjqaQ82gAIvvz+NzZJ6FFpwtd3xoH8QrUbMHX5S9XvDhpm96wdkqvVvcCZfmdbt9
xoWwsHPRRc2uOhfUR+NcFHqn/1QfUW6xW18LxnMpvC585UiRbNLs4ovR3/XossS1sZFBZZWD4ExP
mNFtCshWtrGja+x0bnw9erOnB0hlnScuta/olu/5lDnRVWSg+jD6vBySK0R7GtzVuWyd619zm691
E29ANzHasW/YIYZI+oOy8s03tT54Uu2VMzJstgn1W3XZ33KknQZXuM9gsHy2VKjQtpyfx5/E4pN0
bLovsGMNZO/Cs/ab0k12XT1pzZ111NJDv8+tM1XcuLXX27xUvTtMzt3geeNTjuZngo6Kk9hTbasP
4fI8nEvIk1UVtC82Sq86RxaBzR3KgT0ZbKwpH1z1fpfIUA4h9caxeMmJVdj6U2vai1ncq7Hq62n+
gO/TeE6ynd4EiQNn0Rq8YgPLOdn3u9GFXPvVvDYvKI/EbneOblGLovJX/tGdZ/v5LDhqTu7WX6FA
7hiKh1o5yIudmZQcqVxsq53O6aJ+iXb916q20Ur6qlyOW/WgwQodkAuxYeOdmbULj1q7lLa627uy
z72OMOB9Y9rwH5Fqi1QvMPlioZV+EW1Zq1S7457CzVYzPQPTs2qXxPtgoVGx7bSHEQHA534XNO60
UKb2inwfyDjq+KWx2Ud7FhmreTjHpwKSW7+N3UdzG03oHvi66Y/6PuguxXKPjt3Uuc9i44jfawm/
FZbfljl/nbYE38Tkm5dy7bu1pz/0vzAcl1Y/1H8fj58/Nl2MQ1n/8mNA/vpL/2obin9hJIlFN2U2
GY9zjXby94hcl/4CzEe8TThuIXe4wru/Nw4l9S8cWan8URcgZF6VP78H5HxC35CPEMleUYggE34j
IDdPisYaGBtw1wbtJuq2tLW5hB8rt1nbi2VSRgS4RT1FSA8ZAbIoxdTb+jwvt/kQqTulR7VlAjWM
JFs/PuhLq75QsAkeK8HY9uo8II2J6ERuq5NcP0iKsCmaqrwc0km4UbvWPFuoU97GCQhyY0yyTS+P
2O+mVfEFfKJ4W45x/9JW2hWQYyLaWREHFwWA+pAMcnRskbPdR4JGXFw2hmLLYPMu8P4LbAPFqQI9
IFN61vNe+wQRr7lEaDpCTWNqb0I0Rtg2YBtDiY+V7iYRCqqCWpV9myuEGex6loiq4kIV7yW5Vp4X
9HLXEEJLrpop7+GBIv5jy5OqommBFN1gl5pJ1bcbtNJXhtbcZdROvUAJl0+6HsQ2OvPleVmLw5cg
RxMAUAVbuWhFht/PRjjbaddGu9JCGCYrh3BTp5aPhB/CaaN0p+OA+azES3ePoyTRrIIs2BbtLcuZ
lqqR3awCaTrAO91ZJj52dE4WFf31KIPtTlHIpn8SP/2wkt/p0r5FU2gsDXzT11VLi3blDJ5Uz4t0
kdQCep2r6dglx5ohEiwLpvs6ym9tGb/M0d/sHMfhpen65uUPsAntH35fPD92dPr/P9hILN68f7+P
bMBbPL3ZQ9af/3sLka2/gMcDtAVpC1cCCsq/dhDJ+gtI9epJA7rA4EeoH37fQFTpL8TzV0sCgMoW
z4Zs/18pPXvLms1ba6eI4jSw9d/YQU4ZOiv5D5MkWiyA6BjylKo4ZkNcCLom2AHaEPtg0pcjajkR
sGCrw/ah6S9Q1RquqpB9oUPxbBtTt9r+MFnvLNW1TvrfRQUqu1zDKqIPGocKBcift7vYpMeUzpp6
lXBDS6RcxPrCkITmQL//+3pllb2PtFi/6nQo0B9syyAuDNqsJ0PlQqsN8OjtxiB+7OQa3Y+ibnF7
/PUtvYKV3gyEXwZc3ZVMRqmTp/h2oLRDT9gUuacSnRs0A8tpCyuRpi4bkH4xItWrAuWrEwU0UGwS
5s65Luxqo5+fNG1OzocpFHBtz3TFVfQGkJdJD/o2naVJ2o5DQce+HjsgD2GJZC3d9aGl9WsMKWUI
oYYdOY9rRFinevV5imXNK9mBYi8dm7l2FSqXyCIUuuG10xiyMyVpWzoR9vAiOzRqdN5i9sGAeJVe
HZqiUxe/EWhNOf0YGZHXiEul7umQth/x4n56POxYNDJAgMG1wYfnZNYmRcZdXRBDB5rFk15PYOkG
If3A4Eo6XW/rnkhRjH4neGOW/8kodd2PciygarSafW+FUB0PczCpJKaSeWcNSuNJgjZ3timUydYK
Jek4mjkhbYPRcyp1vZtjyOR0ZiURLrKaPlg766H949LBP4CTHOT1akmOHvvJod7IaYc8J5e3tDKq
XS1a14B+MD+t64aaB0Lft79erPJ6wycjskUBZCImoeF62gCe8kmjhD8LtlwO8Z2UIxjhROKSb8My
q59Qiq0WdL6G/MGQowqJSXPov8KX0mNPSmJtIC4AJyKjtpH7Q5pTMcgaVUicJKvmRzNY5GhTySm5
KPq0KDSIVVWbvz9n8Ci5coKtlZ+7VvV/aGH3S5F06VKwcMT/y9mbLceJtNHaV0QE83AKVJVKkyVZ
siyfEJYHxmRIIBmufj/4/w9aJW1VfDs6ok/abQpIcnjftZ4lnlZZDYccBnE8DvZNawa/P39e78cP
MaJkVmCr8lF9nLrCNNo61WohdYHrk9wk9mofcOBAo9QS64xa8Z/s9uTVsH4j0SF6c8Orn9xYViel
5sI0CWuV6zj7qjbI94ovfOeUhrZcdD58jDAJjL4IF8dO/6yODO7QVPhehDfIYAtTpTogU1cr/KPB
RuOpD2bvzi28zKFs0Vkmp2xVOrFuQx+MdaiMt7Uy5z+6Ii0pxhUnQWqJfI6mXKm7xmmlHSprRvUB
Sn/QIhQh+hJNQnVa2KS1eQd+JAm+8B/d+2ldnNfZYWeFlFNrL5uaDiHooZ7ZCp7jSpUrz/RbBDdL
dqGyLpvOtEfNrSB9+vy2hZRxYTMdOycCp9IPOnNrZod21kDsMcxWyNA3Z+on8Lydp7qp5PdqrrRD
v1jLr7UfXAqDoJzB2HjBFzo3xe+56tEcgdyVr7IJku+9qN07tyvcO89Vds1xbSrNfQX49jdsdPgp
HXTqn5+PuZN+NKhEkynR2/KISNvAob0Nyv+M8KGS+BsdEDiQ8Qqxd5Za0fFJmjgNkJXpdeZV4Ubw
OODiGeLeNsCgEjeAnLtLolXVBQXnVLnIufzxyXJbK5401p9YDKWRnfkaT6fx0996MoMlvjRsNHcp
ugZrig2EipHTk/Vy5pG8n7awhGOQ3JSYxLj+U1P955Hgo1Jsods0GkS2vHaulccOHthb28nSpybF
6UBR1QITPlWgXTRLQ62AznO8+/x3nLh0eDP8DCAhzNb8lOC0BdtCZE6TrkkjAyVRVA319CBXmR7b
efKuhSOmyJQ1hWUrhQBY+648c/336wXbQPQ4LGebDuAUceF1iaONCCBDLVvHfQbG6ZpuH7zhpS6R
ytXG/xiI+u+GSSVF44iiFovkyTc1r7VSFjDSyNzYpyTZuheD28EJn3s0fYN3Lrz5/XDCacVqSF8W
QRAd2JOhz9DJEPshQKs6FbeGqiOAgOeW3Q+vspmtCERlyj3dCZMxHoB45a4yGdgX/aTLbfLzzux1
P7wKvTMX6T7qkdN94eTXwGUD7gXlES5WrexiDUJk/PmQ/Ogq/4xNfBUYik6b2CJhqoZklkYlJ83Y
Rt23cwbYMf8PV8GeyEyO7tU4fWJOKgjb3JCTXjtWCq2mVV1MNJQfPr8MR6eTKRyFBW+Fagnt+HfK
ON2cc8cVvBjg7NO+sWZr3/JHDyXinyOf0/INWi1Nm7K2ztzgqQWYkW4ZfFiYf9mRIfQ5GXl8wVYn
EyYyAkSsnT6szSMk2HFfZUu9a9aAHkc5rNE6jPV+tH9BwXxkQ5RESZI30edPYZvf3y5kGAgQlGE7
4mSIoeDtR+CgpCAEZMy3h93+JD6FHg24xQtyIv9/H8H/9ZD0z0f89lq4cIFu4C+h3Utn+e21XHJG
Zt0GGtkAuvrG1x4A6ytG5UUcI2w7cut88vb5pOuXjixzL/SrIrkWFkGWnBnG7Fs7TF7yRfC3PMz2
iPKbfbij7cWITjQe5bgyKa85MPjA6os6RNKgNklZiaKnhwqWhobUFSVpu+E5VkXgHnpdAtHxFaTq
//W5bmlZyD2o8flsgbcNxH8WkVm22bQkJuAwxRa7Ti0j0tJhvID3JM58le8naqoy7OUoFeqb/+Tk
FXJyqGbboMutiVb/MzXLcK0NKZhxM/jbdPVwZu/zfsQQUWdvfmd2KhaKnbd3FjgoIxFGJyGlQD8s
kHVSIB8Kg94tJc8zj/FEDLXtT7gpj9yxTaaFVe1kzRfgiu2yLxJYA3INW92rLwe/by9XmKn7ZK31
/VRZ3jdRAbIb+0AedavU49JwyuPnL/T9dOECoiAr75/3EGLP29u2lJ8reyOeeojLnyHN94d8ln4T
gjGzxnC0kvVYVbpDfqZwzmzX3z/ybV7far4cYLHOnrzhcrENQewHaqgWsmWxcsjvQeZHpMice+Cn
U/z2YSL62ggYYDD45+1tjgl+0V4r6O4U4y8EaFqceGb6Pw4hm3uxDcIcLVQfSNxOLoIwtzU65IBR
4a3lbboWar/MmXYNV7A5c6l/R7T/TjqYo1CwcRUq2nDy/e3Z/udDLEqnAZeOrQA6sULgjivgQPga
pSm1zOAsXat0LNDLi54fNRIN2NxZtbbEs5oNh3a4H+QRQGB3izcodfIRZd1dd0MZtEQyzMq7Z96h
gQWKxdGjodbyZ4U9DyGXXKfmLh27Ev1EIwji+Xw8vn9R3BcOI5uPH33mu/uy7TYVq0YeUS+Gi1nT
grhRRnXmKv8sjSePb4unR+tDUXGbXt4+viWjnjNWklY0xfcXzAtFQaLBpBUc/Zzpiyoc4eNvU+PX
oa9BVtdKYyrIqqz/blXkUEQLmdhhCbh6v2SE9vbwE6J2slsfWnijyUjL8qGKOnsSTqzVoqYPR16k
hXHDqlH2SQK/olETq3Vm4XtXomRgOA4ne1RMPvCv05MP6u9h7RBLk99UPBrkXvzsp01Bs+Tepd3b
LMSzYz7Mrcgfk0x1167ZWmdUge/fIZ8bnxnXx4HIx/324Y6i8lSVkCk1Jara5wkIDiNfzzG4PrgK
m8Jth0OyqGedzlypIidkauohMjpgxy2uwqNKlL77fDy+m6kpsIJtwasKFWmzcJ2MlHJVbOCNWUZs
KabnjkbM3zH3UKt2if845lYZS7Nv5l2QB9lrAtE2rnVzSxwZ1/Gc5/MUOwZVZFsLWTNQ9oK72erm
//3qiYcjxKaGc2uZD2USRiDzFQxzdlxnPpAPhhHTGGsTrnSHMtcpUqddoJakGjEdXtA44zVGrRV1
C5bqlERqoBtkpqi0jiSBlsuuNUfCZFxkluadPqbm4+fv4N2bZp+xqUsZ2TjXGdNv71q34OAXRANG
w5Dk14CJh5gK7rmM1RMHhUcoH2WPjWEDN5JF8fRkurChJYqnqSO/NJHmYP0BrrDI344wzYiyXHBT
z6hfVgnBFAa6e9PN05QT/iSQt1BB0HAbqJQWtUEOgj54PkFZ2nqV1UF2WVVef+hn3/lqu8u0g0nr
xp8/pG0cvpnRtl+PS9dh80JJ1D3Zv+SN2fu13hGZYi82BWzk9VbSIGxzUAt8fqn3w5AaGzVXDhls
YZBQnuxe5j5LkmULyyHxg1StxKEtAm90CgLorfn4t/ecfj6wGlVtnOu5eUWPxKCqxmbPZ73R828o
NG2LdV8bz+wp/r/ozTcPAgcCq7BLljabRj7Zt6NlFKBk01SQ5mQWhBqZyepQDwyq1djP1eQQfQx6
5d6qE/RJZLRML8VQD8QplJ72IvJFfxrGxny2Ca76KsoFxkRQV0/VaCLpCzRawuSGzY9cPnmEbCTK
2JKLcWNWmdWQQB8QtECYmPZoJ0SF3TU9CMZwEprbsBZYhX8J+Ne5IenD+lHmhvYXN07VRcp0NmKy
nyTftsQJ8g/a2jv2xhD8YhPst6wp9oypx1+JpklFY1mRT6vVDjO2PXQywLu/bhLty4SGB1krJpYV
8skc7U9udhNRYIOd7GwSl0C6d07Tkus4D9+nYEpXlFoZvWmnR8qhtwaq0VGvKGCbrvTU3ugW51eH
Dn2IF99HU03ynHSBfSzYMssmqFBFgiDSGWUsitczCaz50Sdx/YcDw3srsWXIVGhKZGB3XSzxQUqA
ZKjM7cPBGZ+0B1NlfnFRwN7f+tsl0SvC5NgfJ5SSn/q6XgikJh7mYbQa+ZRgnERzRs8NbVkGwDls
krG8LeecXjKzfxsrUgb/4NEbfvjZUlzjesimKNUJPoxdsda/9Nmtd6ZYxHLEcpOnzNONi2Wt6ORV
QBQImNOm0f50A5zTSOb1+k1Dx2+GxOZp5rF3TBoaJaaWJKTj7ud7YsJw67DOe69kl833y5QE9443
wqwD4G0qCr7j+HMwGD+4j4o1jawBW5Bw6nYh/Wddb+pS9OtBjfpwS12o/p4BkHwmcqgkC2SRhoza
kT7cHiuQybHd1ZqMjAKqxFdY5Ito8KxE3MC+CeZ4nk13pCadILhfRiFuA9H1/m6tLZZ9vWpGeTuO
lliAcFS4gLUlIcXP8bBEhIXfdUMkk55b1d01MHZmA+4lbqygrGPRjx4gWEdTkd2Yk6CqWsqZmOTR
dQmvoZ7+paonFH509nH+KDKnXOyqGrRfp5PlEC0U/JFsFQYn1mnB7Wv6CRumcbVrtHh1Y91u7MPt
4dUr0QnGoMeFo69eqC/5VMY2HoArrQnsDg1o6c37WSTDI6FyiiaMKLLvjWxBy0/rqn6IpJLkkXhz
l+1H10tupgQj33WyFtkTqViZ/DYqWvuRY7UTedqlPfZRJ0qEolbm1yNw7bagy+lwjMb/ZlC0ULMb
yCvK1u1TntMPigi8s/gmV7O9J9WHUzibq+UP4gzvqmx7szrgpVWPpahljxyLbTQ/R9QvgzKyFKes
11+nJAiV/D1COxqIDV6qNBu/zy2hY+G2eSLuATs0HzaiDQRwa1A+jvri2lfl4g5m2A5+fa2mNsgO
VTnSFsgLGxELbotljIZeR6tpzOP8gj9zgXgEU+Yun22dCDtPjvZl21amfgmfVQxXepo69FGLEY33
7FsoJlVZP+S8nuY4kbvnIm+sA+sKmrvXwNX3gXAn0jaNuOuH4DBoJESGggSHad+7czVGGShyGdMR
aG6WaqbhMU9FsHCIHgH45ySzH4DQGEi/i3ZaIp/Ew99z2q3prvaTfq+5nXcJEVy7JgsGlfwCmf6V
cwvatYQK612VqjaIaeKwvyVh0fyVZrbtRVarodXI6s0kYrbbBFvUcq+lTmZF3awKgKupMS80L+si
2Y++l7VHPRsI/x18JdoLXRf50zCYdgbzRNCxwbUNcYwpfAKIHgyItXFJAW9dyLMhJzbjYBbbA0Gh
ezuQ2EYSNDX5bm7H/nce6Ft6kTlZMgTlPugXc1eiSe0sp37w1m75U9UeOlBvGKzv9rCQlDimFovH
1OcBYU2zCRm4dMs+rhq5qliIpcEppzxiToaVDMkYpI693hE1mb2OXuVP107Aoncx+HqvgCFNtGzy
gGMhpppiTGJkNw26c+UDWB/z9e8KdeDrbEIyI3XFSQMUfDScjGWNU80/qGLsvq564eyzzrihoITt
htwwT/aUBITOd5pDWUxftdZ7FaTJ1SnNH5yNseBzR0Q671pbC0U5Pta5dzcP9aOvGDO0HBGUfsk7
EgDs8sjhbzeV5R89L/ZsdI+O0iPKJKTTuLcJuWPjECBqN0QsGMu+Q0CCOwcHL3O/Fp147lnc7ba/
WjBmfm1gO0yLunLc6rXwjNCRzc1qvDTjY5lCqLV+EUwRCsM72vwN/ZLvqyHbAUTfs7J6e/KQyzi3
pcFTdeEJWNJBg85tkH2RWD/SjJWrbilAt4n+ZcTQJSD6Z+NDUnvkgbAZmy9oGVxREOXPAhyAOU2y
QNXr4i5NvDnWu+6Qe/3jCANQx+JljKK5SaaKaZfoERRo9/ZcHQcyKLlDAapEPrPfeOy1kjLhkE0/
9NqTF/riHZpl/eFmzq7rg5vUxMTgywfLFE+O1lw4udoUV+aD36b3oO6PTvnkp3jwSdoYOanBWMzT
K0bZAA7yb9mllx6HFxLtSP5Jhyej3cJOzZaUwGk9WGt27GfLp9k4fRUgcialGVtC9FHq1lPSFz8N
WUfdYDpxBaqnnsx9Qq8obAhWouvynUS6OyOjhJbRZNEb/auZD3EQJET6+Q5laA1xt8TsCin0MDTZ
VwuRf4aDOtZUWoQkk+06rUr5GXeucL4rY3rWuu8WjsZUK34VQ/W7TyYRzn3NVz5fkx68C7BZ+4H4
klTzGFWacSxSw/rh57z4eakjS5vmSwPZX5osVxOS+mwt4snUfzcMoF1XrYRm/phou0/O8mVKneeK
7ynEDh8TQHKREnb4MJE/r6hLudgDEnPa6X7z2zbKi2VWt16dHhwIxcjYCk75g3wxtb7ZMEp3VS4v
GodRUaR6pK/jKx/+l4a8umOz1BBZPaY4YpAfRmjcYWINv8qxROKfa6RdE2hCphBS4C3oo76Zhla/
lnri7VmY/eeMoWMf9cm5sTz7gozECz3BeOC38rpU9Iw9/7pz7CYcSBkNK0u7dQs8DYlr0RElLDFh
H3PI+vJ3XcAnIBH6T2GKx8k3XjwJ4aHvfyrC5Fsk3C1KuCmdOWw6g60nxMA1yXVJPNk3t7a0HyaC
j9/CrNIlgkCxjKHOHoQcSVx9WlgBXLgP/BZLtsNJmT0kG6wgHvqleyDgqAuOgBTNhsyvZfEinHMG
rAUoPDl4wCq3otIc1u/FKowk2oJx61glLTgGmany1vM719gtJLg+V9a2tvSExvHzsGL9CabEJV+9
aCYF7anRSRRNbfoOrWbEdm/kX5IA7ydWeElgdIaExotGf5MVkQlavs60p191vemIEbb6FSiEUAv1
9qaQbDdbA2fsAoBGiybT6hQnC9FdcnZMlp2+ysEIqd5OzJF+2Vghd238FLpd3xPzMj/Y7qSKfUm8
Mz6BupBThHsxwZvTr7hTOun7vzOYLj8GGxxLOFtNd+8pPq4YA6IPe58AX6avQXOiqSVSNVQUdLDd
zB1udrIl8dIQdD5GpE9KxN7emjTsj8umi/qqSjjtyK4jYJLF5WHLPl1ZB0kB04J+t5b5ZIQApWAV
jMjiUfNMI0Rzg2QbzEezIX+1vY1hgQRq9yEg5UQQnOgijZcsJ1jZloYwU0+1xkI8FXWwUCAo+ov3
3RJ8alI5YdpVykaZE3hjbE0E1LKMQCvhKZbk/mRUq9RV561IvBZDWQ9WhYDjtmOCJfqcPRpJ5JOV
XgWFJJzQ0ifS1JQ2On+LuuP1Nd2YPtuKakboeFX2agQER+3ccpDftAEOR7MQIo7QYFzoIibEpfM1
9vhoCUgqbjxfsLS7xaBJIk635KimSMl2m5wJZ2nrdYKxE7T9HZE8AB7z2VifqgKNU0xFIfnmdX39
SpSNaQKeqY2f8EYIqSNOvf1iU92+KRfLwNOhVsG2jHO/E+Xd1p/L6jEo9mw2iY0jZyVYSExMg5ER
2iExwIauX4PvHPwLKj6ljFI3yB/KyYDs0VXNs1e26pYqADe/aANPecsi3iq10+SH0Ch9zDOmtgnf
VjpMTlN77DPKxPzB5G0GUWKsrOz+qNi+AbSg2NmUelOHXdKmR8y4+fd0ri1sEEXukUEnXORxs2mN
r7qdNne6LCw+bLhxIexs8W0qq6bAvr81aZHPAIioEr5GwMq1/70I0N6E6+Lj6SLlfTr2llFtOyRd
XOWDSyquNcIGip0iye+1tMe3MiUL7dfcJVQ7cadgxT68uNaFs0p1Ky3hE04s6+mVcwZ4f99ah2Hf
qrK5Mbwu60JLaNlry//w3YWQJliDfRN3At50ytyi8dlD9NgLPZ72cGckVf2TfBp6dmrUTOJTk+YG
3cIISENppExqbLx/aWyc73ODFOKw9qCbHERvFxXnJegnkQTSNwJXMLMNEsNRbD+so+GF0tYra681
4LPgpyij37Ur7u6LtEWSeEc3UraxN63jL2oh+hD7wgq+uulU3/HXqpfKQHCNnwozdAbtk4M2B0n8
O303/DW6OnnomqJ/GaRrpISabnNTQdGAQ1BrZ6QMcAxVN8U0ZBdS1lm1J64gbXeSiL2SjCDIzOCj
csoe0GSWNp5yW5tDskmHYgeqMn82CI59TgJzZdbwZv7b0paSdpQrvmzRxhNff8WGUmtTLCE1pQJ8
i2KVC4GGYrrOpZaVO7XQmCXAmiN7hAuc70WxDTj6KYcajhIt7h567frvydNznGCOLp+b1m4GSo6A
ICLXHbPLlRhwO5q1afBjcKf8HOL2cPmUpnCBKDhXRS+on0gFjoHcA+1K55RK/8Xxbyp9zEc+XGP8
lc+qrsOatnkFyISdY69ruEaqkYzzsGMmbSPdgtHCny7lA80SjgA+PCR2tuU8fmNHqwEPhOxD0O3q
zKwqmYPJdKnTx1R3+6emh9uOClNM9o6KBWOiKwYW7oB0QND52uIN+wyuGhBjYw6OjLlyDl0xt6QR
TeVC0orjZMbBaXz90hhQNsXkN2CbKdzM7+NpDdK7zFsazG9wvujwDOUSYAF0OIv0QQO5YbW14Qr1
gmXvSHJitLeZwnhlF1q6M4zOe+lqUH4hKk/958J8Zu5VK/WX0ZXrH3NR7WuSJnZ/XOfOuxkm8qdC
a0qT+yXLA/NQLXL4qrGT6KKqzxliidxY+YXtpd2BQ/RW4QJR9MeoRoPBkHX5Ek891acQUvj4WjFx
IfKqmiWP7bkL8rhPsUKwnxhJg6+UBB7QryPMRHdcMXgRHkd9VXPBNjVJXdxTDrD1y4WlS/Ipp2t/
ICF1jcveTr8MJCaDVNcTNjdZqiwNNm1dOYwr1q+4IWTyzpEtgwHOU5eFZZBbQMWWdTTDUVvJbs6k
UX0Xw+j8NnQWGdanEbrhaLWs4BpV/Bnkx3qwV7f5UZSBsHberES0VNraXYxEsP+iSO/eQDYebpt+
i9sq2RO7FBrl9NOfyu5GpQFFJqH7/9r6Nkngn9diP6iNIx2FQErTjHL9Jn3/b0fALFajSYq8jIK+
LvAnTvMNh+MzMIuPLoKww0ApyjXo7by9iKECmsE1p1OOnjkoSB4UPLjsTCvaeN/UBBWLkFc3ceoA
HbROSrc2M/6AhkJE7lCL31lhBFfA/kifTDvNsYnGLCcN9cQsyZKvS/23DFJyokXrp3NoUf4AtZUS
SbYTWus/u0ZRz5zkZc8mW3gcwX0gKBrz1GJwiitsjqSJrLJfHuEBOGoxx7S7xrd790h5TYemtnTl
i5VVGv7fvFzmmzJPOBZRHbbZ0uctAZ1eMmDk94JC9+KxbGFilqSu3mSDB+oJbIz31RjXIYvoChML
aS21qV/hP9kmRIvZKBxMnT1p4Orpt3EMyLmeEg5w5JE/EyKaqzAZi/5vX68Ee3KR8YIuzAybq0Qb
H5Fo6P5B/W8UIbDVuYttJt3gWcmhoZluDo4XBRudDn/RmJDG4E75y2DW3Qur7XBXshouMai76jkb
Bw4BS1O0KEzYYpr7pqeLeL1aC9tIM7WRvhoVxauYZA4ygMmwqL7LvES90EjHK9hLMcVfTJxmNBTf
BC1H+aoG+Nd+8NsmmeUhXRBB7FqjXl/mAplYqA1rTQTdMrEBN72+S5DWK3KZE2avcPEptYYLMn5S
g+3pybQ3R6jdFNS4OuUaHbgxgzixicYUXmwgQiS1aj15koj2jVu7qvNkt9TrnMYojSqAdmNWfyUs
pmefyab4mrsr/uatYt85LEJpu56otr/aKDpoPrNkb57OGVlt1mqEJTHUV7mqSOJuJeU7mdgc8AdQ
XgQL1V71avQQpfLBUY+ff9gnlMutHUWAUuAwR/I98HGfdFGbcip8ggTohM9D4kTE5CXPPrKRZGeq
esUlUVrGGPHXzP2dsY453keH1i65kxqyIQ9DGotBq7pbc6VoFkqk5l/MxXcfVV/0GpsAsY4hZcj0
26p0dzrTh/7XlHvbhkEJRZPIxWlHL+0UzpcNTZ7z9IdIeDNnj9SfePyDV8qvNs2MF2/q1Rfgcf1D
6+VEKLPQPrWza00H2QYtHRCY9ZhyNeRkFIv16aJXftseFLjzv51a5U2yJpW7L6tVT/eyUOJHIhUM
iqwy8yUMQEBSXwUF9cSMpjh5tkl7q6c6hCElu+Qmz4zhmYpFmodsNskYTyEj3qyltP0on4ltiGiI
VC9FT6Pk6Mz6LKKk7tSraK31V9XMORUzviPaGiqon6qUIjlLEdvFzwfBBxMvrXyUzOgU0Oufmhs4
wBDsvqD8soHH/enrKnjNWmM4867e97jZeiCYxz4FOB+oivl2fhdGNxFkWzZROlNI3hsLH9Bc+ONf
py2b6ph3AW2B7YAQ7NcFX3voU00cd7aRaFfttPW8Pr/td54Txv52vz66JKQEvN+3P8jUrExS9G8j
WaTtzYL8jjNBbz/XMz0JM4ObgQfT+mLV9BNpOtc7rRKPJrlU0UKd5BLEkxMvfU/Rz+Z4/fmPe99o
3X4bPwvzDVEfp/3FuW78WlAYiRYnN0KzltneaZIHMq/nc9qDU3HW9hi2HiZiXiQxiMbePgYkb4Up
k5RczXnCnrn00vsbNDZnWNEQTGqpJna2o35TuMPeZSBFw1imL9DI4Hhhh8Gp7w36NTT0ZTfOZX3p
Dzqdj4LycyPN5OnzB/PRjGVtkYs6oi7G6qlUYkZxVLFQNJFmZ8BKig6hixf0+1n25nHMM7lnMcWO
z9bz0uXHk7yUj5e5njwHgtzbkoPsA82KlBKXpd/4fUoc8SpswrRbn1Se2TiXuHUqMdyeL94ARKs6
ekb7VGzUTpUxDUTSI6JqvH2Tp2mUBg1v1nR/NSMshTMPaJuy38yJiES372vj0+OxOOUBjbpGgc+Y
m8h1EnVbsGHfNbZNloJw5BHVHXSccdUfJg8cJ+XzJrY8JQ9MnOJ/FMFz47TImZg9pB0befHtwNKN
Rcwe/avIMcbhj1b0CR62qd671N2PYq7dM3K1D74ZZOKI/CgAc/f2yS51Tsg3lws1lWCU9RfX7uvv
wlXe9WSXxZm96keXQmTNB2p7Ni/1RAfhaxm1xolmFa2txgaMCGmgTNgchnUenOPJvZ+fKXLBBCat
DdMRL/Xtc7TJwLEspijcbpgiicux40wwIXw+bj64JeZCg0YID497O3l6xKrnVASzlgUNsKA5z9pt
Xhv1dWKM7rfPL/X+iwAZSFkJDQmmWfwzb2+oU4k0Fn8VUTuV6iKT5XrUoOYfO4smf2m1Rfy/X2+b
2bCYYt19d70iaZJ2pLAC93hxDtOYwvBAYrDTA+F/yVfMdWdm7+2NvP0EHdRc7EpYVlDLnGr91WBM
ntGzolb4Fjham8nXwvS7G08a3qHsS2rVYwp4yfDBhYq6rM7oUz54wMhLAMoxBWzBcyfDs03q1uZM
ICJBPsWtRXh2XJudvEwtoC2pxUb38wf8TpQPeozdF4Hw7Ku5Ze/kglPa6JlvM6mBRnlYL5zv1V4c
kov1b3U5DTQ0zzzfDxYBrse94S+EAEEU2NsR1BRAisyxbqP4x/Hhz8PxeAh30cUUxvdTeOZT/3fu
PHmZ/73WqT95STmR6du1rvaPey50OBz+fr26P3OZ9x/5mzs6xZTTwhK6VFxl7p9nKOiU4848tHe+
u38viWkR2j6fnXm6WW4mPe05q4Bq2fVP83UXLXfqwrmq9jMgsCbq4/mAFuNIGzyN1zttH7x8Pkre
zzCbXBRgHrJ07LSnsEoKFxI3M0AWmzId0GnlHwMzb/dyWP3/+WlyKTLSLAYIkrVTHH6bjJYmO1DY
S2emzz2rJMtf8L+q+ZmWiSyziSIgdICJ7GQUmp2gg0kmBIenvHrs0tp5WOyCbl8JlO3zZ/deKrl5
XYCtchWTBBV9Gz//kWKv7jQTnd4BHF/c8XJGSxJJRbG/Q6BR0ZjR0x9gi6e4wO6wL2ozG+PcbN0z
XOqPXiEIFbC2ZPuwqTn9Fa3GLMuLpBxtDDtacdPRLupvgcz0M4v5+++BtRwfG45ejC8sSm/vF2dU
0bjw0qNCy6cj6lvIhvN5IfP7za9rMCahDmA/Rw5+chlkML6pvA1nrmH1iXplNvcdxzsz1sZO/LJm
AmjNcZHfmqFMDUSbQn+B0ux/FaLNvmapbV7TEVlRjTpej5an2qQbDp0noEsJZNm06YZzJ6kPHg3F
SA4F2OSxOZ4+mr6gwYRSZyuU9VReNyOl17Tn8i63KfvttAePgYdjANtBYnD6qkc96I2FxguNbCWu
E7f27jNLgYI03OJJmpZrIQaY+zMD7KN7cwmwZG43vc228va1+52nBZVFEdDJRucYdF4bL14izgyu
j74mE0sDTgrmCBaSk3GcGyjJ6PSVUQEmGAbUXBZzlNpdQbFCAGdhc95m5kaiEdinmhURMpAYdRW0
i96f+bQ/+KZMizg+CjBArVm3396ylpe98U/szNaxiH2TMisizuXgmzKLP59FPni6JiYc3ihTMP+c
jPZuNvNA5BnWX2fudygHzZ074Tb//CofLDS8ws1aYaJEYa4/2d+lgRKIRZGMiaWTca+55c+FcpgM
BbqlI9X+fDesVbubiY2O6i6XscIehA+jJXy4lN5V4ffzzYA6PWrRaeWh0af6NaZ5lJcyaONByOGS
PkAbd1rTxULRjfn8Fj54J5wuWTwoGbLJOCX/W+hVZyMzIEn2nrevJeJFRFbEHVBe+vxKHw1FC5A2
4h1SsQw+tLevH9OucijlMrFbK3v8VaHxwrTcftE4Kt4Xyk6P5prJezL+3COKfVqWWh3cfv4r3ltV
/gnfPWJHmNhtMuLe/orWnRHv+JSW56F0+3BBnXvjNItNiSrp21jzs79yziwkbqV+0Mwpv2cOsn/P
/ky8A0OAf3VB3DcCM3BT2Ue54gY1ULFAYlUWyz3yklnhIKJLXZCmsFP6JhUUXfFtXoz6zEP9YO76
ZycAYYP5Bm7H27tJjI5DqbHwITUWKY0wI75yXlShRf1kZ+hT8AQaITvzDD8YMzhiddyE/rYbOI2W
rpoB9fLECg2WAwnIaBTX/dihyfMz/cz+HksGd3AyO7vUE6h4/pPhnxbT6GKXmQD5DugPqU7oGAoU
H+xpHnRRoVzTVUNzvseKCGZBlOVjXq7BTk+t7r7O+gCtgRUvwahdy7HO+VBzuNJxbazF4+riPKFv
ViEQHTeB8K4rpqo/YAQ27EhPGsu5TAHG/DTLxvjZEi342lDHEjttWMxbhWBeoxnguJiPE5qXeL56
AfXDaEA6ZvMsnpZcCPaALWDx0LNM7W7IjKmIjDGobnG4ut+1svaumrKFWLom+nxbditVQ+V3xi1K
83SIbWVq2f/h7Lx648bSdf1XBn3POcxhY89cFCuolC3JcrghbEtmJhczuX79eag9OHCxClWn9wAz
aI9aXiRX+sIbfKetxHtnd2W5GnO9BKs9OU0NUlgR2Up0if3StZb2BZ8V8dWg0IoLkXDE9KQ4LvK6
WBbp3drJK+W6HQTdTU6y5NrzounD4ix/ytTQNleziVEAGGjA44CyiWI9lDiVsw/MVkcZ0ArBrFCF
vqbRRzu3wnrgLiKTRtCnkSJYT5PbsJvcYfCQAlB56jnddCnrGgpCukEOTNDLAWH5MPtBAdpeQc3P
0rFOXqkAyNEOBcf54IaWFa6aqcFFwGuG6b6zp9TYTkoPzj1L7QrrmyxMXusgD/FfEWb9wy5z9DRq
7rhk42QQxVZ2VvC3esUo9TUBXn0L9spV1pms1WiFbH6LO4vSIiyuZCZNC1aXAEhtCuQl3bGV7Q4B
BTCK4ORludZgy1wPXh5MayHc/jPqLOC2FAom1XoYE7HPrMDJb/OxR8Eqp8W8SinIvNH+kRJ3DzXO
1mlrR3d9F9uo5cIeu8sqb9J3DSgv0HSjCr4adKv7HtFEY255tVtHYHy0wVzaY62OaWOBgex78Jdj
pSJMNyglqAhTjOZmwkP0jSrRmF7X+lTruOOA6LE6MSlrYOmjtXGVQX4TY4jvUav2Q4wcm5GBQ0Bd
Hkd6BApnobrZk4PEneLnYHnhg9pOuJ5GZmAU8BeRbfJRxCuSTana2S9OFOoKVZkWykoO86cuba1v
d0octvkGn4RRbCWsR2Q7RVNVVwG0MhdQd4NjBQ3rSm5zezAF/Z6yt68kHQY6cY2G2WqPHepIt8HI
qc5GpXEje8Vs1/icT9/rWgv6a0sXbecrqZ05Gyznqd3jGiXEShpeBLW5Kkz6h3XmWX4VhancTf1Y
40oA+kPcux1w+p0HRDu5SvNgACmDCiEimHXsFHspepDCIdsXY77aHZ5DpwzxM+spjK3iOh5u0bK3
v/RcWD8iivv1JuWSBNOVe5W6BluKxYYS2p3x4HUpUlvxqIfwMOLwLW7V4mUo8RRcOzg2lrdmM3BQ
1mrHYklsOngbtzc78OB1EPw0p6l9bZxUx0N0GJz3igCNzk3fpMOmAOZ6O2hxqX7rXWr3K02lNgw5
IfC+gYkMAAf1yaMFVuezQkD/FOUD5Ql1QG4fYGpR+IqbSTAbVqtdJ11eG5tUtcO3CXr9ZyAW5ev5
u/ZEscSh1A6FF3SVijbSIuADJkVJrxkyv+/rRH2Cu5QLv+k0bXZbswJzxSfE+pk++TclMuxrpYfh
vPPMsNoIqCbE/aGML1xeHxf84YVC9QaqI3pzFNeP7Ssjt6sxa8qAgzTm54nGCCgRS7Vu7LJAlLrJ
TfPX0GUCXzjwXCoULC3zVno8gEPpVCP/YUXq9NXE3mnypykqfpz/aCciV9jydOzp3ZMVLmsXFixi
K8eIzYcl4foZwfl9rqjp2/lRjq9wSHnz5ODiRDy+zHniKQRFODKKgrK0Xt2GqFfh73N+kBONsMNR
FhFfSQd1iDVGyVc/n1b7b/7m06cLQ1x6kUUEXgunw+WHIdKVg3L7O/i7zTsw0tVzuo3X0K8uBFzG
8fwcvtMckf1RnrBdHMNky4DITm3kukUQOLsz9kjRrI11sa3uvHttpzylV8itbxGo2nq7cptttE25
tTYwo1bF3XTlbgDfXFjYpx7MNanUzGKK7LpFKKi1RktdnhBHwFvcOFXPKWx4lwiBJ743gCkYdSxR
b7aMPnz9pAGmGCGvRBkhq/dWa6lbOxnzx0aU5fr83B7XllFnBPZIgk1ti+7y4VCpVZB5IYsDcLkE
2hXW4DxEb5c/h0Da13k/QuZBY6J5qZQ6RPY4CZULk30CQePQcPdMGpwqCJIlVZZe++RoPfh8LbWS
4hY4CzDPppmJaBmMxmadOm7/FriBU6+qqWnfrDFwEToXitX6bWL0P6AA1o9938gZRY4FFxFjK6CK
a1LuMj3FtQXdNehvToWL+g6L9XRvu4GLdL/AKGlddZVoLnzXIzUveis0rDDRQfbSIglaVPMKKcMO
1iV80zSFzZq2qXFXBE3/Vk/18EhUjeNNn+uId5vGJH4VDcsd2UFhPivRaLdgxYxxY+CopewtLe2e
Ipvq+8qtEAv0C6gW5ub8QjiROSJ4RzGVmjvNa3cpJ0uVsepGj7ZGNndd0fqTz66Rd37lFOlz03f4
MFA++iVTGX+PKClsp7TX80un2byBFhcHuSsNHZ3MB5nIxdLvBHo8IYIylFIGT8HWhoqXn8E0jKAE
EHv5qZdN38e2nNXFhRyHTU6x6kcji/TnhQ9yXMwjHUI5xiQLo7G/1EzsM9T+UrBcvlW3yR1svXKl
I596E+rmeJ0YAs15t1I3aRFPj20SjZ9ZEZB8tFR5cIoA73CEBjY0raYrMilE77XA3gGLMe9aGnwX
ltt8Ai8/G7ct9af5zKD0eLiNNQWg3YAwmd+nhjlrX7R7kCwQNyeZvZh6dqmiceIcpFlOK0rjEqV1
vhiv72BO5sGY+TYloHuwv+Kqaqfx6sIUnFgNJL8u5ruoJtAR0g9fS1Zh7iVhnPlxnFHcCcYGmI0W
WgoQ2FGRIaDJBj8px26hpGVqX0x4y8btt1Cq9oWT//gL4/RHVoraKw1hzLkXj+Jk40QzEPZq53Vf
Y610cS1op1dLWsY1eM/484V3nz/h4ZSSAdPq/kAlgKdYnMxVUJcGRlKp7/Se8p41KDlwUmufqoTc
mqKyeYeRUAXRwOwxE7GSfeA6A+ZoUExXyqTkjxJX6ivkjiipyMC5UFnVj3EBaCmR8M/9A/qSy561
1xWA2AyqckXtNsGWzBtcXJsq6u/EHbD7yWvP/mUbosALF8DHowU54zfK/3W6Vsiq7FXj2uE92Kqh
BpJooFciwcRy8JczzYwuSfUjzOrwkykn52c92Oq46eAz/y86ISC6ObiYVuotHNSH8zoltaeHEUXM
Ji1BuhpBpGATUoZji7iKY/yOJ6V5arohfK2p24KlrxUdS9W6vGQ2d2K+dR4FL0n0frB4WgRZja42
yTjp1P5Hz7pqIW7B52rNG9oUl+BAJy4njKRmgBugg/nKXewr3YgneCyINjYysbfq6LbXhbSzZ8tJ
42cNmZluRbAQ7rgOuhVGd81DZljhTaPZ4sop6n4PuqC4T73WW6VxVe4VBadHjbwrvVA5PT6D3Rkm
PHtfgdChT3E4O20E8LRFFNOfjEH9ZoxNCyVRbW/KBGktp1Ei+Lm92HuoylzSED6x4QmJiH5cvCE5
5xYLo1MDo5YGrs3CqfuJgxx1nG0KYAi3Hbd0HiJoDuDKE9mCqnQq72ef9MNnT+0bddODyXbhxBXN
rdK4XbQGvoB4atZPQGqxzdOMC+f/8XmMPCQpl0HDjMB0eR47TS9lxCHpG6mb3VLACNe2Vk//i9mg
AsrxZ1najD86nA2vIjvvethNblj2zymGkMhCavbbSMTy2DbVSB4cNJj9EFRe0Oc5od/BrUZ3FJkT
5L25fA7HtoHNZ8rgpn7god1moQN009hJ77ewuX4DRkoQvSiDcQupeXrIPOAzmIUb1WeIEPYuzpvg
U5XK+lJp+NRjWUiaE99hmgjeZbGTQt2r6WLig1QJF8LhoOKdTtknoAyRevjSRnry06wtuEO5zkFc
F9pLl6rpuEGsydkHVS4g9YXNJYj9icPE0tg2dEu4P9hBh19LGYFjpRF0H5l08jmn9rKhRmhhWon5
yPmL6sRQ5EIoXc7gR0/7OGv+zNUmzUBQJWj80kPLokb5AevgOL0rB/tS1PGhO3p4J0IccD8KCh9t
/8XXjoKuCarIbP1RZOb0ANsw33j0XHES00JxD6kcf540EvC/lLKlt1PbATzUxjO+pElNbabMZfRS
AT/WVrHaRY+GW4ag5h1+uDYdpYdEmEi8J51k+iJRTKCGQpxjQe/JVefe7VvD3ra0oL4DgdO+INbS
fMlgeb5qivZL94T62mq9+r22m2vaoNlW9lXab6TXx2igFFJFR7IyuVhwaAx3ZeI06jaIW+NT4zUq
/kWlCkS8rdgA0DhjGEzQmFBrUTKQtL4ietqXvZJHGNgIL3jXBniWuzTzRg1zKQp8q7nvaqzKIsc6
qFTDHjcNDZsIv8/0llIvkLnXOKh1zHyccPw52Hy+VTKMOAIVcS+/WNOImoKWQ/Xi12OFy7i1K9BN
gzH+znQOlJ0J+GeCoGpnL0Zo25ey0fkAWcwvCE8drwQatiAtFmcurHloXiaVUL5nsKeIZa7N2hu2
IrX0K/RPQqiRY3PhVDsByfFAGtFcRAHUVJEAO9ws6TB2sqmJpbwJVp4FrP/Wgm3/KBPVpig7Ova6
gRAKuULprwYaW2s6vt0uM3L9U616cgsZwNyHcL1I5tTKu8Vk17oQfp4o830A6h00rh2sJJYqloYV
5EpHDd13oPRvcLNJ19Qhk02BZvD3OHT6e4D0LjQSOg4GMelDSRB4m/U2ZkZRAI3w/K7/ENNaTBUi
tzhKIJoGrmI5VakYVD2OZk6HlZQa/icRNjMue++9GwRsqKoyrXYTjarxNEHxeZncMtbxiMPR3m/g
O/xIqxK1Hfj+sQ0/JkZ3xRNl8hLFwSRXHX4KxLYQEO8MrUelJRC1oqw1C4EOGNSknjQ4jcFam1UX
e1ew/bH+htU6xb4be8ZbLAdYojJNk4d6soNfTVt03Tb07OnBNPXquogj/J30wFDe2xZc9oXg4cQ6
pp8G6pGUBe2vZRcWdkqIWEyF6b1UunVVGu0bRVgNl/kwWCW01+hjRZdwiUcHsUMRGNAJcR0zcmSj
HDRYBVeImPh1puT7wEkajHvhx8CHvxSrHgeQDECvcG5QkgNy7B9uGS5WGikcLr5bIEK1CUaleqNV
ob3EQZR8V8yOCNIKEYlHqG14hgKF7wS1Vusu0qX2Vuvab7vu1FU+GfLFqpzpPbKb9hMtAfnl/Do9
rkRT3iUwoq4xh/dAGA+flLC/dRpRCR/zXNfZybCtcGIcpsHamlo1xXdagoTaWmgCi0IivmBALWEc
aGwSt1HnQ85R+iU1/WnVJXFXPuS9MC4lU0expkN+R4KrYv+KFpq6eMiCNcjs4XIfTmb6Y6RC9Xuy
cshWXq4HXxxLIszrjPb0KxRJ8tpLFbUkeODEOEgYuaYfanD+/MzJKvhN2pCHe7UXQKWHDrnEPVqU
xO7eR1bWAhvf8X4In4SmgAKGPE3arxFRcsVGN2fzQ1cB3LnzjFKaF6LU41o1SsuwNeC0u8wEUJnD
yTCdtnCGFIRR0+fmvk80Oi1GZW7dyOmpsGTuGjpLv+k01MKijs6BBwcX8h7t5QvL4ih9nZ8EKBh7
cy41LyGfLVenkRXcNFGXf3Npf650q9lFunIdxqG20/txC4xn70yoYFYyp5GWXTokPo7sgyP04xm4
6kBjgypYznrASVU2zvwMejPcDyGASsSRdfubHZpusGpCjMcBjBA6OCotphB9mUHVcEwB5/A4A0rW
TVTI/VAEzlUTRuqdZ9J5DKiV3daD1W3jIqhQ5BnHXVZRFZoCqnm00FQ0ANJsY5dmjfc7VOy8qmHk
N221dQvEFEq1RbK8dPUbt67b1/Mf/viQ4kUp88IpmEFnH9fcH9FikkCvajyLcKbxghepjv2mLTtn
i+hr9fT3hyK1ZaHpBnJZ1iJbQQYnxRwOAkZnDrSYM3vcihYSOXzE8ur8UB962YdTSd5FvWUuW/Jm
H7flH6/VOsoUVlXClVVIBGurYSJSg/aW11q/gdPsrAnZKnNldJXrQ/weN2NGkQTD+1kwapxWqlOp
CQxz+7sqsm4vywzq+VBWX3QDzmbsMpNuqJmPeZQrD5S6tceQthvK2bG4Mqs+3I5p3mVIOBTq3rAn
fFIxFrmtplJcAosc1eRoGMyX2hwtAQdfpuTahM4mhcHcT53JflejIivWqDYpj2kAeGQL/rJXdioW
JMYmgEAjYXT2qH0OmaD3RQ4BtRg9wcr0yfa0q7Htwgi3UcsS63Ew1SuhudBFq8GJcpRLMutVb4Xx
6/x0HV3PvAJuONQt561Hen94DBke53wkUxSBkj6+17pgfBCdM+w9qafAUD1KIjjSXThyTg+KLAJk
YYOuwLwz/lgieHG0sYnJEpDboX0kcSvWTRB26xaZ6R8yHeWL2briAnL5OGzkVXH9IuAkvIUMvciY
4hLBRMpmODYbaXmF/YF2JWqCeLi1RD1Binee5H9IKRQEDKdZCGdQI5QxOq2GhZrgX3z+288h/GKn
cPJyH7OIKLotM1PDRLlyyNDhtGLGqmjs73ChUC9syFPvzc7HoBEpdiQ/l2whfC3SlO4VSPSpdm+b
OA8/T3qV+ZCnon3rNdY6SHPzvkTc7HEygWWi5TLe2nXfbJF7mr6df+kTpx7PQSsPTiR9vaXcfifj
YUBMLfe1uEu+2UmO8HVoB9/V0CMyOT/WcSNnRqL+MdgiNpug87PM2KChF4ybKLavoeJsqaMOSKVg
oapM8TdmGHklFxWHPNtdGH9eUosZJtriAbC/hA28JIAaWQoAFQEYKjXJt8RVvC+JVUUbEzUYQOZc
MEImw5eJJufDSPfgqfYojSEoabw0gzVdCK1OLDcOKwDuJCrzgluUjZS6r7TCiHAz1kCzhLZiXVmI
h19abqcmGK6rR6RJIokWwOHmdkwZ6RGOvX5Ctoh9kNs86ZNeI4wJCnLVF6hhJCXLdVPmebGDQWlg
5uvyWOOgNljQG2nGL5hIFKWFGiaUZPOs2pyfmBOf4uMeBPM/t1SWcISo41wqHOYltKjRtSih3thp
Ze3Pj3LiS1DARoIZnXedf1icrdCBJseMMeaZXGSYZB9jNZcl4L5tT7twop56ISJJsh1z1uJfpqBu
6dFk9ThK8B7wbkwE7DCfRnng+fwbaXNUuljQ/9MeN+2ZIrSEd1thLArPRApoxCTkGRlhjNDVIHHt
dQJq5XqKBsBO+dhM/TYqZQQbu48GZ4VroINVVtQ/G94YFzuUt7poo3QCfJ0M3YlMsDB1zJqHAN/5
KBIUbc8/+akPBNIPmA/gY+OI3IobBeJvLcStUoKRdRvTu0Hg5pID14kZp/pJSRgCASyxJeK8jErd
bWNKnIkWFgjJqc3GUEwsqRVHahe28zHLeiaLAGCFAgrnz162nWoL3aCI5jmgnYFEQUG0lRireChy
1FDxe0VgUGKE6xalc6cb2CymZaH4QWh6D3QTlXWn9gTGtdd+GgF9XUj7Tz0dNESOeFQEDGqhi9tW
E5MXQWgrkBStA+zIAZy+6zK0fxLFa+7dFKiOvU8QPrgXiWGWmzYr+ifbcOltOmyVAB0oNW+wkB+J
krAWzotVDfj4EuTixLpwdcLD2cUDJ4Fl4lGGMTVDMBM+1Yt63+nQd6Vx6aI/Lo3TXMLNx+VQRHcb
46rDMxFnFw94aFf7hVoj7d+P6OsKidE23oEgauN47aAIdp+UTXRfIrmbrVGKj76huPtFaoqxBlol
Lp3Tx2kftAhMWqG9snZIuQ+fCbXVGiSrifxS6QyfhNnOSnZV+hspaLk1h6m7AguzUZL8vSXJ3pij
J3aDRpX5/MY8sVBoaM2Wzg7VbB5mcV+M0LgbKBUVKiu2CoY6yzZ0tJLHmqLwUxFKNMCLfNqFqopH
Z5U4GzsXk6/gUPdcqxWkdMAwG7sq5V5LjepC0HgcqdJ0RukG2i7oNdNarGIEcj1LFMyZooB4bZvS
vUOF1bvJjBETJDh3OyUb3AsNnhODMiG0ruYvQkVp0bGQougbq0OvqQkktxPiWXdo+LS7aiwnvwqU
Yl1GiAVcmIfjwgs9Ph2C8kxS0InMD9dDH9mpjlJf5Y913nyLWDPPJdCur64YzHs0IlHHQDfO+2Hb
EbK0lFl0zS8s5LLQmAmyVztqo58NagD3GgzeGSnlTN86vbC/nH/OE49JnkLCBZiQ5t5yRsqsa5RW
FWDOnbzddqUZ3VQ18oFD0Rjfgaxfctg5Ud/DkQOuMdgwnJOYj8PvUoGwqBKLAc0eWDX3CD6CmWbK
r9CIwpzLXM9/CjOZHjUlHL9MyOXNgkVm7q4D0VobLNkT/aok2Ek2NTfbdR0k6Tu6kTkqTMmI/PT5
73N8Bc23GxAyMlKVYGABzsgg0wFWoVivKepAqBtG92FLUaNzkWD6+0NhUUdRl/0J0mbxZXqLCB5U
KicIEkUbRBe9lXCTfjWhhXvhrU5sCQ5OGEP0PJkFez7G/8gYo5RCnqLSl3BKpERBp5fuT2no4bXi
qROqwahmA/Y2avWShMuJzwlujfBtjqtsBj8cGPmvDHFEFUEHra42YdN768Is0pVn9uGFcPEY/ecg
Z8FAc8yL9IE9f4Q/XtItEiA85jxWkBYuertj9F7UkAlny9O2XaWjQc6MQrb0tqMTWMPG4USSVyKz
Ud9XFEQzVwScuM7alaeghZvTirRzNwp9FPRqfR/iZog0d9hVGy/Uq2CtoLX6XdjIba96sPMejgqk
CRdOlhNzR0OYLjk4YwjDS86QqDxgEnkg/HS0olecJbsbgwvh1sJ/8An4iLrOZZJ8Or82j+91YiIL
VCrhKv2zpbCaG1LIQ1wIaYeqDDaCAujKSAb1UgxmMCWH8fCH3MKMjYNlhvnI4ZSNWjekjeZBLo8n
HY7CZH+yRwlXHzaKXMV0YvcIcVrUoE3zXikhvQKlQUFEEDZBBFHc/ejJ5iKS53jVYkZIx1tjRVFg
WW4XBc+MiTSy9vXI5dpMyDjWuDBYHoIamvT8JBrA8UdYu6orMzScbad11WyIVGUZmqCBE66KJnO+
R2qePsRB0yEx2WWv56fo+CQ3QbLRjaIdgSndstfoZiatKqFCLMKo4budRdAhStNcTzYCtas2s6Pd
+QFPhGGsLu42Kl5gfRxnfqI/NhhnLrZDCualeVkZG+SHbOTLAU4kiMR9JxKOErjFtYvRs1ldW9k4
bOsGs8V+NMInEKz2DW3ni+C2+ZQ8XEKQuNgfVGZsOlbLXZ8rhYZEsY6kFwJUAl6k6/xKRZR8iywh
38uUXu/WMztE1lIBuWTTl133TIkqL7dB4GKykNEwgQGKtOUXpW6NN1DZjbl2G6mp/igBCWu0GX5d
+JTH0SNdNU5EYmcqLEzk4accKkB4aq0qaNz1GJL0TUYrabLGvU5HcmMakwldMRq3Wm0P95XntNa6
V4XxhmqyvT3/LMeL3TJsIB4UnMHeUcc8fBSBai/xNXqVTSh+wHLWbrzO+AUfqL0QDB6fKQwEppRL
FaAYkNXDgZTIiXOWFwPVQ+BrWprQRqU7cf51To0y5yMmSCuapkckdD1Ioqol0UmbiEXRF+5mLJGI
Pj/K8UfjbGTNwSecj+Qlp1LvS6Q3bC3146is/RlpuEUsM7xudOvt/EjH70NH3KZNxaeZ+w+Lr1aR
E8/q9JjApkVxQ2GQ8v3QXBRnOvFChCK034kQCNjd+TH+2Nsthl2GVgXwbIfUu4vFOLyHVJ7XdYMI
zcDS/BJmbbKCa4svcScB1Gtdv0agtfLDoqaviSDiTRbGSMennXPhaj9+OHIHDfw0uQRZ4NL4i2Na
C4Isg1RqVm9BmukoozXGU+Km7ffzX/tEX3Euc3DT0s6z2KGLjWkg2MgRkiorLLdatp/U0lWi6c01
oM5kMyQjnvQKV4YPjFRfB3bUvHRNHb4St+p/W2oCIYWZieUCE55hcos5SQpKAwPtIK47kA2mKse9
rYfp1YVXPm7DeGjxWByerB5YTItXDpVuCtIKg7FCr9PPHnf/KnZpxaDODD7FVBOqD6jqp23fvRlN
OazRvul/nn+I4xmmkk/uxH9gm6N8d7j8oCfDY+SOhMhgx9toIjOkcNEh419d+qonrrFZmwcvYkJu
rGSXRBXc+Thzc/wJ3ajEMcgqs7mMFmetdoOFSoGeb2RZv7NSOvGKYpV5N03EA36gmgCjTDxoUQNU
exofsnETxz//IU49HW6kRHrI65HALhn+MhvQPsNlEaiVi35kj0DbTofT+9LCsX9B+b2+TtRejf3Q
gGAD3CXcIeX95BYu3JCJ/AFvF4mr6PnHOj6FKP2xKfQZo40g0GJ+8KbIIqVNc78ZuwzcmpnvbRS7
/+5VNKMMYbpQZCRjBEp1uAq0MWlVMtTCpwOl/BRZXN7QMJc09S31QoHt6IUYih6oq8ISYrzlIkCy
1BQFGCLfGzAt7BMj3JGi/+26Mmq+Fowk7npIlfzh8IWKQEFOc0DvHeaBuAK8hLx37Trr85Mzf5aD
EIhyO4UoylHsYBCkiw0cZ44cA0QR/cwtxs9VGhufDWRkXx2jUffgm+1VaKv11YiCO5J3svz7s0ZJ
ePa8ZA+rPMThS8ZB75WFTWoFJGUupHrFTrgdHjIlXk/n3/QoF2K+3Bk0PDf85y18OBQgMoL+BiES
XS9R78pXha7hYnUdEZob7d93+pvVXmZM/wc6DTGlw+EaBGY80c9SM65d7HNu501lDy4dTmmv9TTp
d2nVmT5uemILn40cyQXwoNH8XXFvxhvUvPun81+A0v7xbPNQtA+ACdCFWt5Q7sDF41ZYmVAmwO5i
6NBu9qnkqYBfCn3wfCsdsb4YcyN84AHw3puAk//Iakp0K7c0zLc4BIO4i6xw+CFbY7qhg93tKpRT
dD/XbB2cfl5w7YXCmhAaaLpSAg7yJORtPQNEKkOtewJ0YbewVSrVerbttjNXEB2AiFGHxTQs0qb6
JQqQYfbNcEDgImgHBJOdepjya4JQYKEFh7AP8xuVFzVUsIFuB9xuNkVrpvE6skv9vlG8IEF3pG9u
OoSsUO4vIvc9j6b+yhZjpuDRlEg0/MGxQszu7fqeppWbII49YMvo1Z0R+QAJlB+JEw83XgS0D9J9
bLBGwxDD7m5wlO8lYttfQifQsfKrp6+d0xhvYVIq34UaWwW26VZUrjo9dTzugk65x59Xwd3dHATC
00RJ1W0/SxCtRd+iRwwkC2XnVJVoK4GySZS9VKN4N5qoIu3y0I7kqtIFKntuKRAWwPpOXSuN7n3P
sUngBSGmfRVY7portVPx4FImGGMPbWRyUGnIbQMDzEfcnLpssu1NZ1VYZGWJRHQUcU2maaTil2xp
QItvfV7mOlrtjUQ/rU3GF5DCurl2RrX+XBdDXqw7r8VnBbRv7axKwO/VGqIQLQ5Lm1CUajwHIZRh
Et2rxJXxBRF3+lGJqNpim7FKQiCIYiw3HtaP5bUUM7tOyCKn/9BxuWGtQDF/3SMT269YZba1xsOU
Pl5d25hzjYVA8Y8MWh/X9kyNg5ops7dENiMbGzl+fRWOGPIYWukVq9CzMEcCvNW9dl4uVSSqeyJN
as8pjsPjUL5R6OzGZ0/tqtcUdTDQhACwWCFkorc0BFTNb7UGFHdMEBWBxTL6R7VFudsvIqeeifm0
H8AQRmI2XE8RrGA/RaswGJzPqIkkpW9EnnsvZN3fGnxN/jonnL3wjN6UGwmhEg/eCnKrX2aztwIL
0ZlRfqm7mcrSGlcUhjmGzx8Fx1cYlyXhEgf/jJ9Zxm2BHJM6SQVg4xC5f1VtuWY8oN7nRznGNM/s
LDAW7B10I8lBDg9BXThOrJezF8wQo2s7RulzNug2tgUAUoPIzK4oDHiftNFAFrqwoLnoShshQCys
R0fLks9jV2GmREnOezEyz6aHXQ8XHvL4BoSiMIvKUkSyqHDqh89o0kGVXUYuolXwkPx4liX2wGre
VnFsfpKjNX0GNYQ+DH6Rq5zS+/78RzqeCqB3ZPHwN6BmUpM5HB/QlgRKYaJKrAr3oSyy8blpVO/C
Wx7HhtxHLnctCYo9hxWLi55Cj56rUZL7ykCXZ5DbwPSwfVZfrNDaOoX1CnjqNnEl+laY0U7YcqL8
oj7UeX+hcHcUrqPUhRsxFDOatOTzi4tR04XbDjocrcCYgp8e7hnropTNTWVjBPV3Py2bj2Kci9gV
V7+36KsMZjVkROGzxYNwdsLIgt+icf62xwMNzDnBJAOB+wrg4HACTW+ynIbmGRajbbodzNB8ieMm
vFABOfHZiAQpf9CaAuG3bP8jVo9nkqBKVQd9iqlJLbf4wM1y/c6FPPZ4QYLrn+UiQEciMLtUgKwN
0AsO1uO+5RKqpLEzbQMB/Pj83Bxjo5gRetTgVeYwiarg4WfrrCZqkhi/eg+FFWylCqpXvlRT6W66
gKhoBUFxwJOILAoPsWQavmRWIhIspgxQ0IGoun1ndFl/YaOceHvSFJqzqL9S2fpI8v8oZjRRlZno
4SOgUhf2Bsqlu0k1dI3Ov/2JUag4urMuBwEpUJ3Dl0/1qsG6kyqxk2kYznndcK9mmXbhG59YM3TY
KcFTOSM3WsKLrS61+yHRZgE25AaHpBFbKsyw02rnUpJ3XPyYefeUeOk1zACzJSBTBGXJtVmRSDi9
+hjhK/OaSG/63MVWdKVjOfDYdVr6KQzCGFlz3f5i9qn1UvUkyuc/7Qdu8jCl4UkMDlU6uB6LZHGg
RwL54iAGKGMjFxZfT4FUv0Zp1/4EoBiDR4MG36yGaijcG4S+jFdtqJLourfjKfNztzWfA3ozn7W0
xB6wSOEHZHrZ7afWGaNNhlrpL+jZAEd16rs3mTeJZivloL6l7TAayNiEVPATkee/3WCo9XUZltQS
Y1Pan8+/5/Hk6rRY6LSAX5z1SRev2Sb2KDRQQD5ivsmaUqOJ7GCif4Uy6V4Y6viKnOu7Jt1LaClg
Jhc4AYvqMWQepJ8nw4j1a6l23capzCZciaQ076scC+tNiWfrV6oSAhj4YFWXFOeP0ze0M7k0QN7M
9ablM9h1NaHGggnRiEX1a5FgWoJzfLM1nMr4rkfpuDWDKn09/42P8yVOAggbzChF7iPcHjYmDWsJ
aVhXNuBEg8GyviDXZd01QSy5SdNLTONjDbyZOMOxw4TSJfGWjd2UJEPNTEgTaapVz7krMVPWZI4d
WhW6nbGfQiOs8XMzlKdI9+AEuqnInh2v6LAua7PoMR4C0otSKEh2aaC8nlPsWNZGC7EAeAGaunv6
TdWvsinqp0gOJS1AK4q/4ezkIX6KmchjA7cZP8iC9hW2WUoHXFxJso0IyzS9HYPUVlbYRlawoTqB
5UvlKrm2tk3QMmvyHvO34kxNcZXgG22CGmlQ061qDE1jmU5fa6V2ohl6GXRXY8gtuSo4ty7Rwo62
BjLsbHyaj0AlyDXmn/9xhtcW5qUYHeJKJpvmloJZBzMBo2UTUsL6/Ao5aiFRt/gILSD4sA+XHdYQ
VpWrxn1HYdvJ7lIdctwswFVf4VdQXZHihrAlHP0+KFOk/86PfXSJMPZso8EBQNmU/x6+JtQuJYQx
iTgKHZNr0AeVzy8Y+49R/s+v8b/C9/Lxf07O5t//zZ9/lQJl5zBqF3/89138C/fQ8nf73/Ov/b9/
7fCX/v0g3ovntn5/b+9+iOW/efCL/P3/GX/9o/1x8Aey9LidPnXv9fT03nRZ+zEITzr/m/+/P/zH
+8ff8jKJ93/9heFE0c5/WxiXxV//+dH+7V9/cZ798cHnv/8/P7z/kfN7V0iT/Kino994/9G0//pL
1/8JpoyzFO1qaiostb/+MbzPP9HsfxIP8v9z5ELE4JL/6x8FOXj0r79M95/gE4GEmzPtyKYF9Nc/
mrL7+JH1TzrGM0AHDjPlbHqy/5e680iS3Ni27VTeBHA/tOhCBEKmiMysFB1YliAcWsMBjP6vuMIe
WaSx7DZfl8ZKBCIA9+Pn7L32f+78D7/R//5m/1NP1UOT1ePANf9lRf/dNqii72YJsf+ps4Xk8DO5
oyHkcCI0FimTq3wk+C+78kmgatoPTWntDf0mjh0rdQeWNlT15A5iq7p3Ko7yuSOMHQ1NKyiIbAnz
onpJ9NXe0dQ3id7NK1+RUvUT0ud3S75JnFKpcWkNfdy3lv1puFn+4OROe7TBRSLxbfA2l/Y7Zrfv
sxNXU/LZk/V+yyaZToRdbg/M+LujOydGoBO5eNIzRYnajLxZGAeLd8TgmD4sabMEBvzcmMXjMLYL
+Vea9WAp3kdOqqzfttsZcNtZ0RbStPVRiWFXtZg/NGU3K4pxWexb80XpeoBLNbTHG8ppR7prFQt1
KK6LnapLQLCo+5yKpovUcSgicrvdL8vsJntiV03iU4dsln4PEE4PSWBRn3Hdw6YYG+W5dQ2Ki6Xv
6sDU0/m1GJbWLzOaV6RVWwQMTz0WKtdJgTp2kwr52/GU54n/4/Z1tmygSDSMaFJHS43gWSa1X5ky
OWUKDivORpoINJVIYie1UxCcmazCdLBgICqibt7oUMW10yiRaNb2Ax9HuiP+CCcXAffKwCjTKZ7M
dDZpUTQbiYETEfBk7+apB+J0IIFjSzLlzGCLPNy5rFaEoFkWJSM/HdlyhUr7DaVZMGlIeFEawWda
J0d/nddlOuRirQ5d0a17/PDfjNX40ZQbeKHNjkoid34r6dT5hYA9Tu2edxe5bSetfdRgJmpjFcKy
oKjvSsTHhDaxqUyMRxwxrW+rJobTQs//k0zYkwYDbGsJKmLbMOING1PlrubTmjb1YZitb12HIlBR
3olnOehO8rUp0nv4wnG9qHtopAj8HW6gHPlV09V+mJDP/xjQ2vl9s/XHHq91YN/SQpdRXbACayHj
MpJwu/mk524ZT1rlPZgVaaOQAxerj9Zk72XOdE5bo4pdTenC2uq/cgDfb7Whfi6eYpKYKPp08zkF
ZbtsVusDVjTvzt7qhaDXSV+/rPrEnzPUgmQCvS7P2MOI8Ci6x6Er28CVrfu8dkP1uKyTHdSzBWV1
lsqeRud85/VO5aObvIFbHRHUtlhPRU38+QIyxUFzRHMrjXIKiqikXHrpu5R5pDVm56nFhYCkNznY
oEkPelK6b7PSGBc5Nwr90KmdA3VsXxAnvTu0+lDMUv5AOcM3PM1ESjFdVIIOtV1u5m+trBrf6DuA
m7nhhpUJ97mymheyxro7tU5TtL0Yx0CUlkEz4mBfDCs7O938bS0JniKvjs+V5KtAxXALDxzUmVBd
kxRLjfd6zNDpeqUKZbbRiLAqG/uSUDhcK0uRZ2tQ1H05WfW5EJ79jpgMcJkO877JnzJRH5XWYKGi
Z3wEFSWuC9rn0MFke5DGrdcCsE9ww8XIgbLQg3a8QC2YIwP7xMmdZHeplpTX96npKy/KTZsI7ST1
bROp7pbrvq5Imo+zru4sWCT3SaeeJ1XasaqbywEVpnPNDE3zb06IY8uyz+NnppEFsuTSjUiPMiKN
ixRyYF1EUrZBPrt7utcXcmTjzq1jhlgsDvZ8cGvjkoy8aoP8duvtBLSydqvMIc3BzUyCLZlD8N5n
q30U2J7h6fYRBV0RMVR3gsUt7HPSW6Gxaj86lyRIbudINDephbXE4SfKlr4us1t1sK9VW2WPHjl5
tGqL8tgidNktQBoA3qU3xUshH3DL53s4V+0z0bPILJcwK+wsED1d56n6goNkI96NCEDLOtZzGRFZ
+L5qKquE65zGUgG53KCb0c3BOyycb/Df29mzqJYygdqijofOqo4L4YRWnbuRLtGSqUWdMABzzTXU
Z+dlqWv+vJspEYc6foMb6r6ZBsH3T7o9XHbq5zLZk/poB8b6fdByGatTW8W8b8s+M7bXeZ7IclUs
6rO1m14trwpno5kJ/pKD5Pn15oe8hwCaTulubcY2yufxhni3cA/J5SgItfMdchFWryXRe9Pv1lXb
j0aqPGgEAz8kHZMmchvvq819chNxKrSGD6YWoTNkD0rSvktjAYo+CoJb9S57s9KmZK2tuEkWnsDB
XKA7WEn0iYfHGMb53lYwzIiVuMqtiQq+7DtIYUa8SmO7eLm2fJnTbtyX5XZwZV7EFuAVHg91CpGA
TEdDqMQqqH4xneE327g+urz3hdtqcbJ6ui+6ofFbdl8mGHvBvNjPq/ZtHtDWKWP7hKLNPdarQ1qs
xpaZ9ktykH02xM1UJSzfvWSYUD/WQx2h4BlJ5anjqhnKPeJG9Tium/k8anfMw2SIAsQOrRJ1uTBz
FdCwa56H/H3D9huuauI4ft6MV4Ow9n2y8mz1o/IqhkKEPITaHoeq9zAVKFGpI5H4ma65L1k9ggYK
zk6t20wE3IId21ImGHx7FWSGkub869mnKqvCzZouasVPw/Dixciz2LDHiNMs4wCtw+4p7r20gg7g
hAgb2DJE8q3ku/And3wH18//my8yICcg2dlblrx1yiyvKbhd8mPhp9ikpMabJ5YzWunRV2e7+0Do
A/iRmOckcqjBsihnuQk3N9tXW4rJXLbS9xqeJtjNO1b0V9mNu3XU4jVTTlubn5fiLa3YK/M3byzv
bKu8h0GJMaCJLdDVfi+Mq82cZzDI2Vmf6tx6TIuvXsVUEf5L6jEk6uFWFBcvwe9gHIpmetMn9tV5
COexuTcnY9/dMPeFC3G9W9yIoRProjFeZbKox662kZ0vvZ/h1LDz9NWEEcNAxL52sxj3QnoNGV7G
Q7MwFSGeTpkJpxmZvkVZGxtEhjR2eTSzt7WzdpPqkcxWgd5Yynt10IF26E90XN5aVRwtc7obRvO+
b7qHkQdmkxmJ2b3XhIOxDdHgZH0EZFoydbEOChUr4mDSkZM58aDMaOldKdL9BnSAhAZ+I4iAQVnV
Hy58c19k7odSSD2CTr0G7sjOAFDe9TvetYW8cKfasYk1/lwQ6kZKhnXIO1vfy6KOscO9b13LxJ8Z
OADA5KFzlGxv2rUWTkrCZG4xn6aSn7JQV3ojRtZd256/ZXdt+i1T+g8h5jzS9ZLNui+skzU1dexN
jJ2deg1s0SfYgcSlWpUfwnMuvSV5uHAbGF3/fRXeBdeo7y0i9EaxK26NGKz0kZH1Q2DcPpbT9W/U
avwNNUjbLsxciiVlEetbqY38jqR8vvGgVX6ptK9lIe8m1/5WT+pTxQnmTlHLHxRm7ZEwbf3N6I3H
Sh35VERXSsajtvJkVtqji9Bwl+pzcq8N8toJ7UqbNgZhHg/NevsSjd1kLXW8cqG9qqbN54r04wmG
+3LI8h/YBaBPubtkHevLVlLw9KWNKX5YP1RCDy/uXDD5blvvviqLgnel6q68Uw9uVX6XGjxyE10e
bDz1MK+Aq9DmQOGbiR4Je+ZvZyMZIADjF484cp+aYSDXusRHMZLyQGJ2sa4vbtY6XxHkuYFoZHFO
6PqFhB5j/10d5qedO4bQY1jMm24KNZp5PqqW0qeUqn2vyLKgse17dSVpm2hVqotUHOZGb88YH3Qi
CasJhkDxPiXJFQNf9p704uyw04/t7EXAoIonW5TdqdLowrIj94FZ8Bm1hklzIyfz02hafV+BqyJ5
WVcOjauw9DI2YjlMZ/5jLrsTM7pnhVkRyR2aWZ10j/iWDPlcpDm32VlvTcdGtv3TIrbhfk5QfmFJ
rZ6VVSswMnXV6KcVX0fNAPLAbtmdVIKgd5njaL62Kl5koMKbEEV4H26bpbsx1YnQYk2PN4lFe65y
hsiDO/upBAFceM10RGhT+p2pf2rEmX7HgqHNfpHm17oESpp3WC4XgjRvbu534YL3V2BsH8By1Meq
mUgJToE6H3q4zi+LZm/hZJJtD2iq/6Ync7crhvVUt2lf+nWheS/9xD4Mh9IGcDQ6R2PTRdi41Rq5
7rb6TjWvwcSn+qJAM24CdGHOPVC4NNCl5uwLZzD3ky0r9PbEr+4ByySBHNdXuS5amDqtif4aotJ9
7rXrPi2Wd0HfrQ47z82ByXWkIIBbT+77otCBgThrvLJSRiOjkUsxDV6obeQVrcNmfHiy0XdgE+VR
yykGAnBnJunCuoqygNzcW16sPtsyJMt53oGq746D5ylHGGLTSR+2F0cr1Fc561pgMYD4slFpkyjC
YF1uE1Tp3KpijSjVvZPWU9CIrLyqiwVpCPqDekq6aQi1ul4iuvzDpUSgFy5Trt13QGBvz1H/22yM
Mui8Qr/0xhhnWn1dvNeyFoRHj9UXx2kaYMYVqmdwgezkib7XlbL2t7r75tWDGcs19Vo/WaHUtKlo
Y0ddjHOO0i2wB+gQWWa944KwXppZ69FBI4sjFzp9BW/PmcayyV9MqyVOBICmmxf6AvT3Oe+t2e+l
aR1I3ax4Wqv3seL5SvolJE17ONolZAmiCdwA34J70m9v5FJ4XwqtLR4nQ112WOi0sDWzByMdfquX
kdLOqEA5O9Zy4WC+PHSz5kWkxb3N1pDEpNCIczsX8Lx15qF9mcqTo7Jv5zLJ56gqrCTzmy1/UZt1
uytX0g96Qa0/KK2M2UE24ZEiMevm3Y1i+eYCCd4DGbWjbE6sHWmzha9Kx9mj14Ob4wjNlzb+EAvM
paJxL8mMCmbGkXJgomc/Gqm37jtnruKGpIc6rLvNetPJj3hERKBfKdSsr4bbj3eLOmUTRaAh7zvW
dFYiYX5X6j6wjWo+pEZLPEuSVI+V/U10e2zDD2iav6XSC4np1ruraMbAtffGWH9d2dOPpFmLwGva
au8RKL7zoEhSdkrGwR4OrEemHxC5i2L+YphstQqRcN94IgGhur2yr9w5PStTRoZ6vl1zhENvfPH5
aTGc4oeZmAtgkd6KXYDJz6W1srDmyK86dXvWx5rjAkDdL6LSvLdajpxbpN69k2deH9bEyD96c3Ip
pRKNZWfugfIrTtXs10kLi4Ypyzx15ffGy3kQkOSpA8uSthVBP5EkFimigdSdAIcV75WRo4G10/EE
yjMlH8pVVC0ecRiQprOYynWhqOVcN/fpm2mmIM8rq5ze06XD+irUpbnWdt08FNxjXDaUjYGVrsV5
NZiSR1bdafctpd8hMyoSNla3q27oWKFd9KU1Xu0sr+6WUgfCjXhT8XxS4AV2VJnIp2mp5RYaXJKo
3s6+U0G6fVFazTxUmrJdq2HgZKo5ZXtgKtt44SK65FlIxsMMsBrnwdwK60cyiSUsKYnZxFzSjeVw
Szuardw5wSTI4kafVvIRO+GGHET1r1aJmEtdEmVXMOHfsy61kdVhdV21zeGw0HBkyr3eJwp2PKrt
xISOZkZX4NOXjYLVy/K+pt72UCGQeiHSZjpWdTecyFumW8PRymeb85wQHU5KeJxr92HWrSKDfbOR
uJO4pCo0h3nyEB7BGmS1r0nppgdwFNiiA6Ns2guAqeVgTfNxyTkw5cqpFsYzsSCB2ekrZoNuN3Ic
mVJ4mhMpHXuT2ivo6mYIEFRzct8WPnLfh6u7xb15aSsVtT26WD3RH7mLg26NxDoQ9rGaUT65Ipzs
7uACf8+b22Pw1kmcKY4WVx7WisSG5gYLUd6llK7X1XWG0MLzYDHf9DPUBXh3TrhayHfLSrYYmdV6
CJEGZNScB+rypSjtx3bdQr2Su2x1n021irIumQO57GX5o4DkGMym9O3Mvlrb0DxzMpxjdXF/I+K8
RrzN4XZ2rdH0JwO8sTZ328kWtn0kfsS+ZdfsXDX9JlPxw9DW9Wxmxd5aLRkgu0TAp68z48fyC92L
wm/pKUIkxYHkuWts3YAAxGqeapVgpUpYJ9ewvgFSpqabM4HdzvWo4NWgvB09TfaEx0KQV4i6/Meq
U3w7TVZd2YEjMoiWQMvpATpoHBWrpd+h06wUpr6jiLqvbgueVeY3cGq+YozXIA7Y1HloNj+NtgCg
q+9o7EUVsYu+izRv6fFDNTqeWCKHpoKDdmpdrXoOc1oolUSelw3f9cW531ztgsYrnFrvpWboFCi5
Ka49R8AdD+hn0wOjvD2PjaYNXG69a9KVs4kLtltdeSpqND8Gk4hHRV93aPNS6hf0W7a7RKWBRs1W
n0yriVwcSvpgnRYv/XDcfZcxXepmv3S85025tcXckyYT35tImamoZJ32tLlzHlrCfUla69opWoqA
LaPkUO6JzIunZvlURXFJc+541BeOAnZkrssHQ2qfumG3lA6be3WXJ2fcq4s/ZMlRlv2VSvWuMOkP
N6UNeTFx37vMkuG23tb09IojtPNv+EEMVfphXRvhN24SZpKcAt3cwrJT4jo3Br/oNQ/AMo2Upu/M
A7v+lxzVR0LTMZyX4Yz18rpsYVrqB+KTfc6IQLksdFpz4wUZww3fWja626bB04iBbHaOtGpQffYO
y0/P6Empi/2YjkcbkS89w8SiWkIOp4Avt2bQHM1eOvXZVqv9ajzQdKTsl+CxGnaTRBJ2I2u0nnw1
9MDIxoOUNNhD648DlEWk7su+X1t/bRmxzQsUKvp+D9Itd0Mx8q5ZDmZ/b/bpQfg0yg5zaqY02q+b
ocYMzsLU/pTS5aDXJ2zm3nenKWMjL0aip360fUKv3tzGi1rr6mMPUyN0BNoTSVBDsOToo0HimWFj
6tmeXNaaZxlkHeegz5IArtoUPN2NcrErFrxyQbI5z2GfRgnREOpUH0XXEVRmvvf9F81Ng9nz7lHJ
BF3m7Rirt8EMqH8rw15D/oIcITt7mRs2c5/50kxCuz16Ugtl99pqP9xM+6Q4l/6gdX0E5vmhqI3k
kFrLCW8CLzwBX6dlRryZqA/V2F1yi24ri/zXWl3uOYEcKilfh6U/q+urpw/XukNmR4fJiSTYxj1M
mNc8y2PBMcVu+VFaMQRl0h+zaWTDXZQXQOSoeBhnLEGvTie1soib3MIN7K+ujqFVndeiPiiZu8fr
k556/j85HQxtCQr2kHTdNXOs9GeTPhVFkHl00YAn5Qt9B79IXjpJ/BorirM9afpEk3/cZV480xdt
RybQCCN7miyLCgO7ci9MU3wxnfLulaXIp+bw6UH4ieiZX1xByb4spsTkuCLeMB5s68WdhkDT3631
azG8MGnhsMdxkP1gYN1ttuXUI1x22t3gvg2qEoytFmj0O9RbsTDWd6NCz20q0CeypnGefF2UgTzV
pjwhkXD8FsDF82CuRjgxO490BjVBqbvPs/DMXb3oV9OZ1ks39JxD9AQE1vjDXJxjVTSRqU/3ON2r
nUc++tFsGTNQv4SKcLVTm5TPpPHddUiEe1KneKprfjLhVRwakfkKp9nOZtKHm8HkP5+cvVA5hur4
3dXVfcw3045sZZUt98D5brXTk65NH7VlZCn9ssm5GNX4rCJk27ujtZ5pZ5nlo1GOP9iC6H44VDKm
mM7Ql1Q/L24r+bi690k+LjGQY9RGBY0Pll+GGW9JmmJSrLbhUaovjgKuHXV4KQ3eZWHYBJV79oGh
NC3c6cks6A7bHGs6TDXOzcu7JenbOJrr2QGUSW3NqG5+a9vVx3/s7IamOev6w9az0+pxkRUrypPF
28EKlZG2OM8CCh7a15Oaq/dt+0WSd6cO1XOhOP4wjyF6CdevVY3ZgLmTFcO1ers1TceqS481iQZ7
q3STHa3wfF/DT2l8Mdh3prrYh2JsL5lq0cxtQ6GKa0sjlzZLOpNF5z1WsIY4y1gL/5ZSTKHjrhow
65OKnhIotKDhiOSrBSOOYaDSWr28vKTJKdetaQ+ePeUcknR7b2r6R81z3vIszQ7DAP1A6zPv/qbO
O2ZOEQi+hcByWufiddWhypp7IXadgY4aWurXhn/mk62pxmT5dqGly2vdg+AGYVtel0SoceuIk+kW
kYFVOYTHFM1pzbmurfOwaczDbJaHuZui1hRJ0JrDF3rZz+O4Ii+RYvty03n4jBTKYPEAVXYu9ZIc
0beXX9xpvEupo5/Xm759Qlbic6C7Lrn3WUkz1vT5LG03izezfl1L5Y7uwgv6iL1iLXutdR83DBHh
qE40sbyZhr91BGj0aFDpTQOT23IyfAGbGmbk+FJ1TMmBqgbGNpr0gzPk80UnL9ow6pFlwucBo/mb
oKr2t9zt91tTfBVrQtFosYXNBaXWpGafufvpbN2jY2UFXQj53KrrJUvNF5fDo0JHPga3QOMDldSO
4/2hK2FWVYuOoZuvJ+gR2iRk9WWMKLbyOGB3ir1BfCtdBnuC9oHG5piqT5srDvXGUL5B0R+oKw8g
AnbfXXjgkyZU0+KsOMbKqiMZK2BQFkd7zo903ZKdbOY1nrvEDr0Sx11qGnFD8KCwe/6ftQlsm+Tq
rOmUYMN+/5JWrgY0274jlZSCx249uK7FeRaJhs0BqfzM5BWm420A1z2y+ZLPjlkw8KbOjrta/oCh
TsVpI2BPCkPbbUNKRDaqpCjFWXBXlMZ9lssRDTGPcT+61WHs2+qYdgZLULug7556tEOD4extbfxI
xNbu6GHooewTgXOh2i2K9sT7+NBndG9obSGvw6sUddvIpJeEHz8BUf9mQ3nhZVolh7e+O8lSzb/b
vdkc3E70xw3riL/MOGmYfOu7TMuU0CpU4B/wjXa9LeShW6zhoNi4O7y6KnCbghTMjFzz9TwnYHDz
xtBY4HmjQu5QMNGPnbK6i/oUTd+SvSoVZV6f57E2o0DQDTLu7F7JQjCJbylTpAc8+23o0p+6uotZ
R3SS8gDInxJKd1IuxmYywmhmdFb5gn/Zy5/WqX8mAPq9nFRlZ/abd6ZaxMk9MgjPevQ83lBzXlHt
S8OZOIN/Skiv0h80g5TqZpshCU6tdegnWtxoymk6r+oDCj7vbmvL+8bW6zjzxub76JiorPRePetd
6n1dUd2/EuW4vGXwQWOzmVZaoSkDgar70JTa5vSz3bW2uF+FflVm/dan5QO4zdY8LZ0h6YcyxMgN
SsCFDGTUl9+L1giFN9eRo/ddQGeaeigrPAQLVBEV5fnmNznLiFm6aAh0aV/TzNTDymlfbI8SJ9dd
tAZmMkfD4m77tPbW55HY3j2h5MOLrgyXSlOzD+YqeNAwC/tav1wqm++wMfJ4zrL24GSo4HAzXKYa
XUviZETittWOvlTEaM6IqrGuDmJc4V4bMjs0It81CcZkGmGXJin7eymnz8QaygghBCvasOlDIAGA
+1M7DKHX9kdPPa+p+jnSUBCKtlMGEY5GfWtX8fYIc1t0UOGG4TOVfRrUYYobyCV7whyNf4nA/yst
1v85ldUNDfn//qNl+pPK6vDtR/lZf/+Dyur2L/6lslI04x83W4aKRprHW0fT9B+ZFX3uf+DwAleC
5BgTpnbTSv5bZ2U7/0BWjdvBRAnMSeRmPBn+pbOyjX/oHhBGHI/YKhB56/+NzuqPqlRsGzaCWFR/
aMAQsps/i3DXfkUfOjVzBByHoRV6izXvFob3C08OqVfEQRE4+7vv599ar99ru/4oSr1dk/AJi3Se
m77ZVbWfjIyTbQmW3Hagvztknwyj650mNUjh7vwwS9X6xeX+KKb81+WAaDLrQOOm8zP8UWU4qiPa
RaMbohq5ajyYrFS9zqur5q39CzHlX17Kg53Cdm0A5fjJr5EQxakiEh+iFIISuROesDh2rsz2VLqp
0d9/jUjtfud8/fd9AfAzscU4ODh++hoxQzdapTVDRMBVcSeMfoozNrWPjlEOYyNph32pM5fV7am/
mGCffnH9v/oZbwI9IH14LbjfP36v7MqJjROxBwfqVqd2GjafqVB/Hrcp53CnGL/4Hf/yeozFVMww
yAJ/vl+Pc72uVwbCkCRhtLZ13cVejPmkStc9eQAS/v7r/evL0dFkEA7j+GfGXVdNnrRSs49aR3FC
T6EC5fCvM6J2rb303HL/31/PtshuvOVH8ubfPs/vNL/D2oL7kiu6LHchHSW1tQdVlt6l0tPuXupG
+4v7+/lZNVUHGxPmudsKBF/wp5+vtOgymgVqrZoD1QPAkHyHqFEwza6z97+/tZ+8FbjMf7rWT1YZ
j30zrxkFR1NdD4fCxuWelphH1IIwRiVNJ4pt/QEPyPxoNp568hpp3uZd+GP//pP81U3zwIKVQF76
58AFma+IA0s+yOphAl0dRRJNI7ITnXj59e8v9Udh9T/vWcdxAF1TN/Dh/MxicS2tTa1NdJElvNXP
Mo5J1qYtT+PalF4wjPJbyj+sIpF2ye7vL/3zygAS/maPvol0cVwRRfnHR6nVCo9pX1pF1ZcsUu5M
PZjelHhaw+3p7y/0p3tkpWNz414AI9zAcX+8kIEavk87T0SOiayEvCLrnt4/wgvHQataealzIMvE
uCmgkEH819fmS0YOjr8BT8U/XTS/e1/mzCbbp6EpZZZzdjIE8GuEMcsZZFkRdKn2XQpzPKRb7fxi
3fvTtwvEB4fQzfak4gr9U7Zmada4AkQZEW3Z77kIzRlGrEfyVFSECwPpkY0yx92M5sRIOQb//X3/
+WXCykLCBaZU1FG32uGPXzpjT0/Lk0FEw2ZtOz1lYGEk+HmMdrS1SC9tOjjGSp/THkd3D6qaTijn
Fl8Tza/IuH/+/YGKowC8mQdvqJaft6CyzlQxdm1EouRNp51/z8zGCDpb1LHWzw2z59rbSU3tf/GE
//WFXRVw2o1k4d3e89/9+ImchjzRWrI2CJvfW7LC5MaEN95gM9+l+WS+LCtI2E0u/5UjjQcOPAkX
hLFHXQar5aeVTF0TTWME0kQO2O+QyIF2p7rVEKDyVH/Be/iLe3TxRHjEatAjsX9mnCGkyMe5X5uo
7pb0LAWKycHW50NbeUgiB127Sndwn2rP+hUQ6c9XpvZ0qQwBdN0Q1z89YQZZ7sugyioyKou+YKE0
76lafGlX09gbjZIezZGnHAWh9wvy3s97LuY7DaMSq5ehkmb88zvN8FQp+ftITDtmlLl0tUglhOnk
rgZya085/OJV+ovrkVtAcDm7gYk566fnN2sU3evyQQk5TW+fnMa00NHFCAoxk+reXZL+nCgOioeW
sIkzkMrs4iDF/zoyOo66rCz82VzNQyvb4VnBdbnPdE/+YrlhRb2t1//rhLitcth/b7Znah+qvZ8d
xw6xFWMKdyC8tS4rADFzv31oRmOUv5kcWbs7h/nEcq6WTFFP6ZjlBvq8fLNjLBFGGbeb1PN4kctS
Pg0ZYnELcDYBC6E6JXr2MSWTqt7dWJ3aU0KOi8cwc2hpwXUNmazFUothn5hdbX3M+trUe3o8W4HF
fe2VkeYPZquocspkO7rCqMr9hA1NMrVrQUhhuyqrOwOt8id20cp+heIg0kvLMLwNk8YgZ6rAAVT6
uTKOX+lLwpJWRDpDXRgQm7RKT3RczWOXIVfstmtqLBNdQ5h6GYfzojCjxcBs5idDg6LNEAxRyTFG
u1J72qo+T640fxRts+xvsNm3NV0QGbg0awmJm730hYMKLCFYsLfhRCtdxNGeUj9swqDBr4jOU8O2
rOC6DFurnDteSFwJYzV8euZstDth9ZIJK9v7oUtRZ9N9nTk7bw6yNVpPzF06h0ZwD1HxY5WMXo5p
r4A3nZfeuVvcRUHfwZmEyaCbWG1ceKRzsaQIp+VMbigNQ6SaCVeRNl0VLZlexL2+ZkYwZPrwWfcA
uyPTUUaaldhRoIIRAxUoY49cLR/y5RP98Xw3NY4td1IZk5m8kwVqUja1AnZ3xoA+WLV2kkhYSMcu
YY+fta2jH8Df6wIdvNMd7eTmN/CVYx3rPdDyw2or40SSs8zoktNDTffE7+gHJ+mhgzqaKtZwEhB2
jyJVlQgCpKfEvWWN6U7bFPqutZ5VRJaMq43sLUntO6dE5Ek/auyysMW4mUfwtXrgalJ3CBYRwtV3
0l6c4piZOQIioazDjg3YABpLcZXGRgUDI9RWwYBCHWiyLWZ648N3eTr+f/bOYzlvJN22r3LjzqGA
T2CK39KJpEQjaYKgkeBtApkJPP1ZYFV3V9U9p0/U9EYPelRN0fxA5mf2Xht3QNMqTB+DD/fVOLhg
Y6eDseUuffoTxZL+HErYEbsyrkZ9iDwri8ljWdWD14+A5Yu+pyButJtvBDArbWCeqQ79IWuzgz9O
DhQPDpb26LNlevDarOBjGKc0IwYonY7eWkzdFxx1Vr13Jjcr723tyQPoANNcocMrmlPjllN0O3Vs
WtkodfIzml8vuxrwjH9Fs25ZSd6Rq4Wa1U6jr/3Ujtf9yigL8gjihqPHWDEitljN7HWaJWPbmBfe
eBoXB7l4O5fdaQ789M6vQfKcucNLxGl9qXidBjlQkDY9iM+WKwgYsSknDnumk4/QQtIn7pYN85Xb
UAq9OEWzbFLmV+EUEhXd1DXZUmHv4i4myrB7DTPJfUGlaPmJ0PFSHFu7HNQdupTSvndhzQ8Hhg31
/SaqsE5eZ/dHOKZoDOpi7Cb+HPYc3y19OMR3NCAMmCFTev0N+iPzFWGhU12SHTlfF6OTjweXjdyb
YWGiifmdVboPoi69aAuDuNVQPcGiKEDGMEh1XWQ2te2UaPmHGYR96plu38bNvBB5XgdoLtFKWOyE
w+y9nFx7PWRr5N5YNY3Inu1OflYLkxMU8pF9OzF5TUv07zmTXG/H4C7fc5rQxOS4RqadXRPZupub
0hmfM6sI2YtDtFFHVW3rlWgQU3479w7OJLI9+vyyanQ/XXSdBquG3CcWx4XltNxlbq31MVh6DCN1
EwefZ7gKy2OlKl9RDiAPP5UTTNAvfjAEau/X9lTuILVBCLIVxPwipFU9FOGQekk4GjsxpVTNbvL6
9Svh0hHbjNYxxxXlRsuIXeAkQACPd6XC29syXY/XNGG50tsXzJjL23bp23qPDyrzbmfbn5+EPQr7
nNmzvo/jLH9IoyX81uA9WSCcSPkBlUnPhIUAVAoJCQMYa6o+TiSlWbHXuF+HQyjALSaLYcW0Vw22
t12qyKLn3tEaKxN5oI9VlgbLoUjb8i4cyzZOuiFfGOg2TDIP/RA1X00XLRygS+h8FW2bvUnSU/sd
JRrzq5D1+s9qoaK76EJ22xcV73l2bNGpVad1npS88IHosJfIifwOZTFzHUVF9rPJqmHcdfhisxPS
M/EYmyJn3UbOFA6/aIF2T5ypAjUSrPOc9PVyIlK5vQwRFK+MetLpK3SgskigcOqrVWKHTpYyrZE1
TiZbT0sKS4pxvbC+jXJdf7WNZ5DAljjXz/OaRjtJfhmrjTZHzNEsI2N3BjlNceSR4ljK3LW8WeNR
S1RuqfXTyYPpHtfL0l8sKkULBSmGK9XpbexVZYmKO7ds9xLBHRnnBeLweu95aTQcU2roMtHSCwAX
ERYBv7Ltlk3W42ByjvSmaMxDCF+J3yh81FlB0cH7sbivOq/ltZ3L+DXIg2ogObWNo816NxyXfjTl
3nQNioIqLtbXzCGuZtf1LENQLWisiywww9vBHYiojLtQBQdhVyyts3Dpp92UahxBTS4v8657z3zK
ioMnOgHhSkiG6031Mmd1fimDvLX3OMD9TToVtK+BqoFwWcgib7gFpcLZtIjXzh+km8QDa7mdmV1W
xFNc+2hNq4bEVrNGlX1dTAPLw3IZ5Y3vFOtDJszwvV5Y4CUIkaPx6yJ0GkN22+DoInOyd2vOovBE
PLWTPzbjWt2yYwBji6F2ZV8a1C6loVVXbwsGwosxzObwkIYpRjvVZfHDwmPt4zeBcoYaZBuCkLE5
ErOrqrc0LTFx9M6cE04YIfa67JTZSk6P0kf4IZoITQl3tYh5ri8a36Bq1yscOHtyzHfdL+6ZDGVW
Z6WPmG1HJKhs9v3SttZBIdZ4zIxQR9fncDloVmk/08nWmE/wyGgicjl+DW18fl6FchgG1XaEcMdi
Ab/rW7HUeyqm6BJS1kQK72hnhD/UfFoyYq+xE846OjfAHaU81nOP/2kdvTjDNhCxqPJrp81OTggL
d298z+uvLEe2BYesQuUUIELbNcZwetXh2PrnwXVYRsW80HbirmrJj+6c9cvlkNXxk+76JE6jV6pJ
3yPbNAC/hJzVZQeFDrAAPLYLTP+sHFM8tX6xEjY+dlnFBE/IMlGTbx4txHsHn0jhh3Ytt23QkC76
Mqf+ftcUogxmwtx9aC2VPaDjkd3ZMnXzDOtL9++I0jEL+tPqQVoyprlp05C9u2I1XrC8dE1FdZsN
07VkH3+N0CTob1UwDpdliqPj2Iu25xTD26cvVrxOgoDKpTmvVhMiGcOIOiS1ArWVLIEK20uiuTvE
K6Knybf0IMlmNkW9pVdMVvN5VLbKjxE7nXWnQ6nmc68HrLt4f6r8vGSl9jDs+kAr6z4ixCZrNJwW
BmEaM1CQ4rbM2zG6ouSdinM5xqtKyDSAo7SSR/MSLw07M/Zb+AoKFG1XZBbZ8lRlY0NlE6XZma2F
J/arJFgj1yb3zpYmEPlQo+IEpodm7dXyZuetB1tGXZQhRlyLYPT2emaPvFO532Q7JjzOg40OdknC
FQ/srgb7RvAsclLURX4GK8OIuTmKADmNhQ6cxfBIuMRexIPGOOPDXkMTlMf8g/YqOX0qqtydO1WR
OpiF3F7Gmn15Xw4TZ6JLltXZlVyMZ1zYvcJtHfM928WN3qfCFyQPImN7s3IfdQ2fGief8PUEma9f
SsMCEf/O3smLoUAcRjhDMihrk43VQk973bh2moyi9H54xDe8qIq5zEkuskCZNcftTVGn8XgwvSjI
mFZe/Vwy42j3UzXyhhbRLCqmRtq9GHtvouwEvJVSTjo+/hkRghqcxoYgWj8ahphFXgToxy0rUv7a
2AwthXA7lhfR6oiTzaoWMqRfBdMtOtKo3DGk23IOfWlRhWhNlb2lx+1ZL/TLYVks9CADFpBnxd1l
9vmIdWP2DRpM0gFqTMMoleeEHWPWXpoaLP3BpdRDQk/1miivGu7yZhYPmbHlpWAJij5XpzR60IL1
sfMDyz7MvNr4JjfrOcWZNfl7FBPtwSMu5twCA1TJbM3zU8V8QjBE7GcXeQIG0lPnIEjeufxZeTDF
pglEX9OHQD1c9V5qJoGXvtVK+6osBum9R9G0nH3YnPOhrIv2NULu4B9JKGze4Ncb3hR/nrkrWuH1
+0qzgksIuPcwS3REfSfSF7W/ucfWk4gnZBgoWzNUh3mGcdy0pjy27syCvNdTd2EtYb2elWisN/6m
uBgC0eJMJIcVP1xbK6KtOrN8oYuducBJw04cP+QtcyzXlLcWseYXo9vELayRbL0agghr4Dx4lj5b
SgAnqEvTfalUP9G76iAmeXPe0hqaQuqR1be/3nZj5ZNoTd/9qErqBL4cRQ4/Est9h8LjyQrrYNwp
VjY2wbYuomMfnyK4HW5MhAYDUU+k5VD65iZtrmeGBzh02XE9Vg1skD2HLMcfs9Y5oY8p3MSta7oz
w2s7nuPaQ0i36omSLu9bAvPwiVOxODgLDOV5GB3lxJUz0tLNe1G7dbHDrJ5/DRqcKQg9C/uxjho0
kEPWgc5apGK3n0pIDctgwZ4ugji+iAoOSIS6NshtVL/mOPX5eJzBbiJNMpMbHBzPoJAICo/xLxsx
XSbC04Lolbxaz2UTyoH3ijU+6/7WeQ1nk+vjgOTyayRVe13409Lc200epWSIka2SiG6Jyadxosnd
e6Lg1vMYi2S37IXCB38mBxCtGdgIGKGCVNjMneKEoqAhZMhicHFlNfXSoWqbUzspaisHMLRMCLh6
NfWf8cjNy0Xfuzo7bkOf4VBIlEaY6dwINduQC3bwXQ5qHB9M55+aMiSaoyZ5+8BfNE2/RkFZbQ1q
FxS7uWx8eYT434+3cwgi9mddlBm0lmDmrN7P/FbsW1yPZmtuyF5L2FBW8QV5SNlCMFZZLvB4JpS9
U0nu+qEGS7GeGDpEDSMwDPzhiNMJ0lXqYCGL5uUpsnEhHgMn1Rdp1+KwswwFHfT0wvxY3d6Ctptz
IoVZyZ1kF/3806/keg1se+UYQdKvr4s1zOFs5i4K2brqpLMvKDvMdec6xOsytJ8RYjmSBXQXcQzv
JZwN66KP3HI+eJUa7lPbwMfpuD3kbWtxgyeBh7ocSaPIUdBxkVnAnVyRnVtk9hgcKysejjW1sdqH
XSyK/WqNi71LZdVQmpFkcVSQ3ons9UzzyyfV4aaP3dU94rfgI7FHHyiBr4ZwH9JiIWLPmBHvvIx5
YcJjIL8LxmHRIcLNgyhbwnPdezGcwA3fNfwga4EKzfi5FT6atZkDWm/XuTQzCXa7kl3xPVjOLMf3
5o/LLpgBM+zhLU74xiI8qddxaNy3rhnhX3AUlyP6uA5uhyGSGvetP46YdYMCNKfpuMyxoVixe+S2
wn+tJjL22Df12aNNBWbt/FaNSOMnCWYpqKKJZdiqo/xkBwDdkwKCGNDRwSLXbG1sCxXmkubiUCED
lrQWo5vhKK2i7OBQel5UHl9KPoieb5glCNRcJiU9ucXAZvZwCkZk95ELjBXPz8arxXX6Ylw5f84p
anlROy/EVsI4DRTXxH1JIw3qFDPfmj05TUGvnjrGXONtwimAwVZcrz4s7l0Z9umvgpP3tZnC6HG0
pPF3DQx/fgNfsfxYo378yrcMlkvkat2T1+WjSbwwT9/zBWLGGVSv5Z5zOkluFBkAB2n7QdxSIa7L
OQSxCkgKvS/abYrNHtU+tI5dxQiEs2eNRsG5PMnPJYnRuO0ROr4Kp9jAEVRmP62lFq/2NGBMXuXM
1MJEyPVlG4ILqWumLlcdg5sc3WIQXJcAeXHeh2SPX8AAsZ+I1ZuefYVHIFkmXT1iGrbfB+EY93M/
tIzIVF5M3t72+cILmOnZqeuHLDxiWykRBWZEk0C6cCZytPw3VnennuvG3anMg4GBT7Y4zdKjh+1G
Cnt4zs56F6IgvVjKpXonkt6JuRks55XjYx6+UEPn4ZmQdBGhgaSA2DNnqHjeacfyAzZmqhFGQ7AP
6ZGH90xaxPDRNaN2Z0JmHwLpMbGRYuWDBiJn/YBySyabifE9nsSCEO6qQN5JmIytUOjHmiIKMV8v
91zkq0d7Ki3/vNjY//u56Mu97dVkg6zeuBxhnjBrYPaIUbtvXEHrWq0KAkEhpm+NV1lqZ3ncxkfl
KPt1hlZWkjBlsZgKUIR8LQFhRFcY9BDouf6Em88pa80TG9NIXoVBZB+zYcYiLaYMj7SdiQkZvLe9
s5jC1CUXU1MdeRYiQrr62kAU8qrb2lsNdQxU4Y7ZmHTTkxtZrQePN56JVvBDuijFuPgHRx02OZ6H
7HNVxdlPYWU5Gk9blii/rLbkIxvErE+o1mMSfzJeh93sr3BGrGGxOvboYCyYbql4JpyBRVHFx7jr
ZgR/Z2fw6KfQkaX1YVBTDGxinJ2aFntADdjUYsSCrbrvVlH66zFMFdrazX+KSGYNRxxKGx5e5MZc
gLgZmTkMYdOcK8kcj+8gOYcgtfRPGf535yJWHPpfGdiM8aFZ/ZCyhzGmfwTtFUAcyaacSXXcVd2x
cojgQh0v6dw5KZyR+rTrcAi72Cx2YToPNC4YZj02AkrVJx666dZm/p04QR3TGhbOZvBbV7A+aY/5
f1lzyeQ2WjdLh5VhEGbA23zO+zlnFJUH6xOzHBZZkQ2dIl9T5ho2TuRv0gfZPLlh/jzHswp2QRmq
fDfRhwxJhsED+nW9uSZGpsYp9odFMZGElPNecmAxVBL+csKrg5RQBNFw0tU4PPLXAVXpWXV+1bM1
ihOh1ulKdJRAiXTb4MSBQCej9GrmXd/UUbdHmogLnI6vRzvaoyBNrD4cU/YtrujOVBY2pcU6zM7R
OD2T95bymY4mKiOD8nFlsw9bzxE7dpBqvp6qYrm1ijSNj0vtBPLIQa+6a1glTXSKVhj2Z6PsZkvd
myJMtUExTkfX6YfvzHMrOqAVSuM+U+1wXgSPy06zplIna3Drhwm+TXMOggw1PjIcBzHkHH2vmOb6
u5Sw0vvQG4Puqqzt7Ia//WT2ZZRat2nQeRPO/5TUm77KbeqXrGyZP8vUvy6WNHOTMACXhbMH4MiB
KReY8El4fAzkQ2A3Hdwm9Y+1vdnMiyyrvsC2yOlC6ki/5OBlgqRoU2Ftknz1ZIrIwrmxYkE2K9ug
fT9F4zcrAzgOKj0XKaQhR7T7SASt3OcyoMNywqpgyNvJ6se4jA7tkJJtezOVYAASsnHdN1f1+eZD
a6M3kn7dBx/NP8YvZr0zaB6yLXnN3eqYLbn3U8gRENSChek5xPJ4wuvEKDFOLQS3vWgWcPrUb8CU
cjyQIJioWlEU6W/oDNSr0Zo5SVogpLakHupTM6wL2xHMmT4eW/598Ck1/f8c13V46Nourw7kTPbd
CbBAcVmFAkV0nK1DdG7kEnyJ6YxKztE5lHc5nbLDOEhm9wy41y9BTATsAe13V5wWHxXLDdUfHQt8
IpVe+aBk0i8F+wm5x1ht618DeZb1yEcppHhk3UI+Tr2wijx1ICK8K2sxZX7vNmAUPs/GqOU2IjUs
/tKRqyKuffA604+gij3MJk7JdJktpbwDbdygOvWdPvzf5E3/z2oXWjKqBMKDYOqQcvEXeZNP0GdI
02j2XlroCzPh1SA7ID5wyHlH3DPT/yJH+W++n+O7NlKfjdOMrPPPigT4PXLM2SfsLTYJex+J/Tn0
6/IsczHsa+6P39QBf0tJ+/8p1dBFVPE/620vf47y5/Inue32Bb/Lbd1P9pbYtwUHky+2aWj/Jbf9
xGwqQlDBwbEJ+ngi/kE1jD8xWt9Q3nx6KBA2SY/8nWoYfwKcijpyC1XlU/X+FtXwQ2v6x00+iHZg
2yLeVAdkbP410ApqKEf0SCbEaPMDJqvVSRcDcdcfFl+ziqu7tvrOKHk+kyiLOxeEDgrtwWETZ2tt
3mWl8ZePUNmY6VcP6GAaAKbLFH5LNaa+1IwjucdxM35HgPnic+K9ffyt//PY/V8Cpf/tY/fS/p+b
l+XnnwGc29f8/uSJT2ioAyQzJFej94Kq+s8nL/60ybuhaToI8jhKN2zn74+ecHi+QK4jnoPziogK
dfLvj56wP0Uu8qpN/s0T+Q8B+t1vz9NvhNP/Hqb5oUr642OH4JHQ9U0jHNgwl+2/6lz8jIROi6ux
Ad0XApdbsotSOT6CIlGd8zqltidVAhk4ir7585AFc3Flk8+BWCErs/rM9cVsNksBgCbsSujW8kk3
a2JBAmBUIuLiWQVMmTCGCf2jZjgqjvmUGlI5ShvAinFsOv/SzdgXe4GaKI9XO+ndHhejXZhfzhUR
kgvtLIYsJB/xTM9zWmGcD/B1+/alXKeVKict568TkqRJLBa7ukLajwA3MrYqRdxcactex72HROAo
V7ZLCfZdjQxxlPmlDoPyDUoG6BZEAbvSNdllb3zDXR328xOSXKdhzjUMJwmEE4SV7dQnuvGvIsJ4
uqMYmB/ITWFHE6TtD1gaeNSYjDanFUPFi4sTeYFVxmIV2qH7Yvpy+tEy6j8jZGUyMVE7/+c9nJYP
qK3P1fk/H//XL5MqXv50/G9f8NtL6EafXPTTIYFTGAt45P/5Drr2pxgZN8pNgQMAphr3wu+vYBB9
shGdOXDmKSgDbwP9//4KBsGnkJUaEwruDYcjO/47ryGq5z8JubZBHkpJrgD+5wm+01+sCJURpB0g
rNmjpm1/NfEUf28b1lNA1udTjfzkZ9UqBnTMNaPvKZCp+RAts7nZ1Br+0WFv+RSybOwTy4FDDXOS
EdthYat/KteevnCMBMASHIACVh6jNJl0fg0CKGUC8j0lMYBxOC8A4AUzCwfQiHIHxFsVcwtgMWzW
AVh2RweblHvlTbSTu0rn1QN/NQJ6mMuYN+N3o3VqAp9M4bWP6L4zqJaMQrWGPh8BfkALERQDvKuh
IA0o921sVyZFZ5U2dfnNqyNs7H64OdvlMoz9wfNyL0g8ZXkvdWEGgzcr9JnfdP5on11dWZcUyUsS
SL3eqThtf7FTsy4rSn+oaYP5QlTveJ8Glcj2Ns4nc2xAA7/gQY7m58WZmeZ7ENuwDzfL58BdgIww
6wBcuoCrPRjWRBcxcKwG9FgE5LFFW0fBzergOABj+DbmWZ9Dimr7F1PJMUyQTyApqTwb2hZnN8BH
spVQYkUIMt5HbbFfXlleQTnqi+BGzCG7x4FIhmxPezz/IniqeMp8vg1eQba7u1ZiL0DqmOV1Utva
unGYDa+X7KKzx6X3R4/doIb2WIAVITcqD5i2kM/a7AuSqCYWZTJ7mgBsZLux6eLhNKrIHvCGhZDN
+7DT0yW0WciT/gph5tDW+UaiqBwbTgJT1gu9tLSVmSqd9xmA+qXXW02UaAecCfuCCphd3efuaXD5
dfh4PSZrQH1NcOxXNV8ujTtvgR4zfvKKOtvHjN4gx4FwANCC4V8/0lnNDtC/aIgTI0YPepSr9nNn
LeKA+qyxiWoZkNrYDAWvZ7ZI7R4KNj+DEkOm4V2J5dWzgvabDxGDZ4Zx6Kvf28RmOP6E+WT2fdAs
E3uqdDfNKY/SuBQrMg2sBtejbWHVzAs53PuWAATgrHZLTFFQveuUHfaOeyp8JF49zA9VBC+Cjyor
qwPxGVOC+jT+NmErrcg5rkNuCrF99B1rYLyOMSI5wlVn69lfhio8E6yY/bKjSi+nlqos3CP1Kqpb
Y1c2ECbYuOB1Tb+caMNQWDqp62HDdMf8KV2zWG4c2nSEStmzEiknb33qcWwW8F1Aa+4m9n8924YR
akjOmCs/WhXEmF3DcpCrtNQsmhlclYgp9Uju6xBPPwge8p5TrJfp3nNWHL49UAh540WVKhPHq0Rz
QsZZNpddI1r/IsvAAl14jGqxgdSlH+0wP+JXZ8hZlLeLtmYb1oWzMrOXK5+5A6UWqNGYDqgm6xiq
6FKITO8BcWy6iIiSYtfHMU77ASCYuWQjkD6wt+NNtlfc1/uiL9R9NEadc1lYPsZHM8I2+GpQiTg/
itbzYbIgBuaWrR3T74dxld9GHgQfoZRWbGFHD0WTu5RoFSl9FmbchJFjjU16hlT9bVHlQXrPIhX6
T55aqEFcMIz6ekZBic9bwbj4XHlx8WsKTY7MpYpVzNEDHzPxisqTJxWu9hMa8DiCJ9eXb/CwxYQW
EScNBMrOy159pCY/GCVn74od+PuYN3Z9yNvZZ70xq225jRXlCf4HoI2ec+Qwho4FSsr1q2eweeGU
BEAV42SMwuxZNK4crmfMouLQ9sH03DK6Q03pj/6STIrNCSL7Dnc7IWcR1KeO5fYBslmY3buIFaLQ
69tDg8r2NVaOZZJRA46iRNHzvO+jYEUa0Rbew8qmA8iQ7czdvraFNWBvVWMF5cNOLyeWn17Ct5XP
g1/LV09XU3oAZSlFgonOwlrv+B3kA4Kw2RwFcxTtYUnODlDQsCuOM7qL/TjXTnlh2Zb4RdFpNr5P
6qFGUZziF2TGxt4h0A7nVZEieeNxqhB4RP4gDlGsEPpGfd+gSc1NXPD3CfV0Rg0SfSu4AJyTRV/1
OtpA1Tg8ytDejy4I0EsGe9N6zotqJBKq66c3OTIzS8w0rA8W8bkPUkSRhPUVfbcE8zxwduV6ArUZ
Xq7pqJl0d9nVTNgxc0c5pyggXGSjnekeRj+abhhBN7+2nWp0Aou0nCcLjTjxepusoQz6X8Zi5Z3U
mIG4THTNrB0UIDeZBrtqkgGA5A+ObxEmgkf0GxAKRz9YpRN9WaNweo4GR8ImLMx8J3wfHWq1pvq5
YqWN2JDEBw5iiJsnwT5RwgBd6gs2MpjkGYkv3XEcwpCIQlEahlHV4rp7+g0Ums6kTv5YB1+7uTbZ
vlEVWfZ5wCCNASuVeoL6Mv5OFiy7HT9O85dKzkxVu760a9RIcSePUYo/Yad64/kJx9H6i99HjVep
hUL9RK4i2Nt0U3nuwdcztI9YjdzmY74g368cw6I2i/s6sceWyWrnpKxuC3zhMAGtPAe2rIGf7P5T
Ff+jKqZW/DdVcTHl80v718KYr/m9MA4/RZtJh+409Mj72PrW38IetsI4EADcGYCQwoPi7F+FcfiJ
QnXzZDDZCgRf9a/C2CM8glAGnBr29h/+Vnv6l6mIwMxEVcy8ZtPb8yM4mx/lD24ePw1qzt2g3wuR
9vG+B67VJXYLlNOKsqnadywmnqlD1MNozI+a2fHOXuGHHFc2R84BzD5EM2QuzZWSgI4Pq2zQ0ONU
iayDq7KpPczFoOK7NoNmeWWMYy1ke4fm6Q9/8t/b7j/6mj2x+d3+1Wdv9T2/AmMA/EEhlrS/xgUi
mfYEa2U2zBo12nnNhnwz5RIRwWx2gJ8lqrp4L9wxvhJIGX4WXPfhLhs0M10uRKIVRmRBvG3BOhDM
67KzZftS3IWp33g7xkL1lcFmXu6RkU5f7AzNPmVQHBZQyJeo2tApLtuhKKqzMxt5M5ylO6Em07Zt
0X7rLGOlyBLiWzpr+1I3G5EpkhrDnjeW2r0jTLF5ApJoUKRJux53+brFTWTdVL/1Ud6og0YaWe9z
oJwwf+wOhfNYTARkl8aNPGwlYRkcWg3zltJFVfmOwFBG+QoTmdj5lYW4tBiz/i4H4Fnv4r5CDSSF
iiAUkTeJ3IkP+Zp7NroPib5CtYeGQx1Kp4Bjx4geFNbUhI48h3Fm6SP+jvGaUfsSXdJPpf3JkWzs
2VLW/XtUiOFyWOPgqhyjZleVZAFc1FT330vACT65EgQRMdcYhjGJcqcVu9iL1/Mwztn3ADXLHVxo
BDu1cRHAcHGoz+zwuVPAX1G9uNZqheDIhc3eutnmHESVz0CVENTeNoXyqF9B0L+nE34AwHTa+zVw
OUl+iVo/AGlVaNy83P2ZuVB8CY4Yi8O0WOVn6Eyle9uZ1r0edKjJiKg73gDNTwyacsQTI0okbIGt
14cKPJL+IsBCrkkhcX8cDTLWW7sBnpE4Gh9K0nnKJTwJvtp1JBl+YtrqtrVTMzdYMkY/eGpBz7yR
ucRZjDKTc7n8OKMpwTmvnY+zO/84x8OPMx3IM+d7vB3168epb33cAOvHbWB93Azm45YYPi6Mj7sD
oSb3iP1xp/Akcr/UH3eNr3T+oj9uIAa68fcFbwH/zV/XjdG23VeZ04P31yVuCJf7jMkvN5v1ccsh
HtfQWdKa24+yg5sQbx63InOq+oLnj7tSb9em9XGD1h+3KUpV/Uxzzh07NtF8hyiYm9dSrNvT7Tpm
GbPqB8+V5bfy474uIqN/+KikDONWC8g2ggYkaUFLVsXF8nHrwx3tf1lbKTB/VAXrViA0PVzuE0aC
+lcbLNMNLXb3EFJTcMlSXaiPSqPmJb6yt/Kj2QqR4KMmyTAyoPmIvk8fFcsK6Odh2cqYLX8EAOtW
3AAZ6OOLGKXUyvu91T/uRy0kP+oiIZA3LTP11smSQ/QtnmcF4fyjnoo/aqv4o86SCIEPiI+pvsqP
SswJUshO0MCFd6g+qrVl7KncmD1QxUE0EL/kR22ntjIv+q3is8TkHORHJWiPI1Wh9VEh5gTybDy5
rXJcYzCXh3ErKLG+yOegzagyva3g3FaN1an5qENnz5+6vaoz6lNuJPeBxRYv8/JRwUKvoprNdU5l
62pawip1u/aQGqJAY9fP7jvPIe4GXy5UKVLjqZOpoRc8uh/1c2nx0ICrH6fniqM13lUugi/6Avil
OyjsgAunQmlAW6JpDrIgswdbGjTEPEyr54L2ZznCOlAoaUGqBkkPrvNLHmO82TlzQS3ryKhtr2J7
6QnnCVDcJP4Aqj4xLGMD5GjeDFExNBIsY+gUzl1GIZ0d86Zg2GM7TtMdQ3oMVHiz8sVxqpC+HBm6
ZJ/B6ZCJYCH8GZJZaBFdN0wrgHqPtX5x6R8fIk/6mAnqKnx3UTiYg40iQF3jl9DNe1igwALb5oYw
KdMJbKoDrDUhDzteLxnq1gC8yrDx973bLld0S8QL6Mg2LxVCppvCTD3DgVQjI8GjSB+LrjIBZ8GR
1RVYpxKyVdyvMXaTK9aVy2O+eAQOVFK296RxRbcir9x7AhvlLxo9TAOqNeOxqrwAWYeeiV9JpRR1
IiE5x7xhjFPoM6ZwPNQc3DMXVp7dlo3gquh00MJp4+liW55mznXUT/KFTr+iXZpjoh/wPCN3HwGZ
ob+axPSIkpfmyuCSLnZSiWA5s4Vdbf6pYh6O0aKmH0Nul2yGmSzAxsyrwsDmD6o3VDmol1oVzWUy
dDIt9+hH/YciXfh/182kostpRq+FoNZz7kKvwWETZBZL4QFZz7IjvQnAFxWNypOMR4wmKaNbdjON
ikQFflBdu2MX3+lxmh5Mg4UaOZZO7+BYbUYlfIx0EANCrsN/yuN/lMf/dmf4te7US/XX6vifW0Oi
0ALMtUB6QsGGDjPwP6pjZ6ubWfvZPsUzG0LnX2NjP/7EcpkZkOOCkgDMzxf9Pjb2BVFoLFsYG3uA
Snw7/DtjY76Qf+pPdaXLPxPxIwTbGifgZ/xzgSzlUqG9J9QoHSnwvm/HNQPG2FZgotWGjO7ZQECz
pBJEXOsF9XtUMpJbAU2jAYZSCloQwc8HiNqC4HhaNzr1snGqUw2xmjEhprGNYp1RzDyByedNAnEd
9Mz78IDPe2n65oHSNjhpBTV82ejY9dSXV8qv8m8apcsXEFZ7dh7ZNaGP1hmWuTmIUbVv7kbdhnaq
nhDswNbcmNxpP1nXfSkAdUMjHo6B0M3ZtRlhLwM4OB+092g/qW2smP2oc3FEpvSmy/YuJjr4v9g7
s+bKkWs7/xWH39EBJJAJwGG/nAFn5jwU+YLgUMQ8z/j1/sCSrlS6knz70Q5HtDqiVUXy8Bxk5s69
1/qW9VQueHBAYsA1FmQ4QbRr1Q3WJ0KE7N5i/74e0Bt2YMtEe2Uv4PFg6sVdB1jy1o5D9SP/JpTT
yiFQZ8GWo+lXt3GKns5doOaxDrEfE0R7LE1nbUtE7kiaGUB1MUSFBYxelanyIKypLZDDaj8M0v+B
DMq6wiltcGfeNNhSIbQjIUP0oa8YAc7YaePHzi41eqC4WPqtWmDtZlUOp4zRFBxRUO7dAnVHNuXv
fMZpqpEfRiK7TUvL5Ca3Yfn1CxKe9BWD5gDaoQJcPJmlBkCvhSCPVOR2SNwnQXdlPS6c+S5r+BUW
9jwezeZYIHfblAY4+iwrN8haP7ljqUNU4/UiiehBk/Ds3YVsj4Jt3NkL7X4UeOqkSWzKsLDwmaXV
MB4a9RgvoHw9kDf4i31UabZ5LuCW7fwoovvhEC20chbe/gR434/LfDVMmbnnCNaOYuHzm7VZvBG4
pHCP4AKJ61uldeIycDtY9277hQIX4n9adsZ1tsQA5KpoLyOvC38vomCVz/qJgHM094XVpnfOEicw
9j0EziTId8jPQFMusQN9O7ZPxmAPZOHxxvXw5p5NREKSPvJy5gcnXIvVseT49YTUhk2QFjRMacBm
ldCR3VfLnazmZBGjGI4EuAhPmaH1ioOHiWE4ubglSv2CI3ncmm00Y/OqBDBk4hbiwqmQEjMfYHIa
Q53R4vElFyOi6yWsocgXsx45dMamJ8tB50vW84jS6ZCZYAQbU7dIEWrtPdI3vDCVtK9rd/FktNTT
eJtmRKn1MFEzEiPB7QcX3SjsY7eETGhIwrd1FPmP2XcGRUwahWDk46GFrj/aJaqiLY2Z5mpgPKKA
rg++H+nGImnDdZSWxsHQa9OjI/4y2IRg5C2safA55LGRkDGipoBHusRm8PS8ubGGcQJp2zFcwjXM
JWaDYMNmDYiVEI5yzncheT/rRi8Cb5zVKyhJxNz6EttBgcXNSsShl/UVESNLvAcHMafqd+bHPKtk
M1sEgcyJJlf4ztF8LzEhWRT1R32JDsH+TTxN1PcnaRAs4oslY2Qw3AcVEzvCzWkhmOJnyZ0llUQt
ASXdIPBVLqElNOytNzIVqWpMDJzuGNTr1CDmRCKpPTmiFPdaJMQ2SK2zmIuLXOJRhHLuGvJStKiB
MLpEqNiWVp7DJVZFS4L7eSJopSRxBZA6Xc0lhCVlSVO+jpSRQ48lCen5SlYMkuolwEXTBmILUP1v
gu94lyXoRQ8s+91awl/GZowQgVr2Pf5a0JJ4704+xSX492EA+UuEDKFoFmuiDTLWGbtvUfY6jn39
JjDi90jsLZIUt5MtPK2zXgNtr1RGJtVSGzIO8MayercsYRUe19XzRMj0PqwykhVzLdLu6DbP16YD
r3ooiV/Shi1NJWSqPYhMHe0mMet9ucUy5Ht9OdQH0GMNPYThWSMdcavr2ToCDrkgtOUqnZkZBFh6
6XQAGIO+IZL+BFkzP3Sw4VZdm4u9Ozf3lhNdTwbBbIXsxRaPfXbVoem9GbooeNZ9slQ6gZ4Y3ia5
U9K5wXhtgszMtwRY/MilfaiIWgayLdzjYLnosZyjLkV7b8+xZ5CovdMG+2C3wPgDwBk4fbDETgHG
SD1Q0SagU+IFg3YcTffLjOMbCXFiix3MR6kQvOkuHX3NGIwrLEfl0VJRhRuHqrWunfmDnghVY8M6
RaneUlzSRVHUfVqi4wQXvpLc5xs+/an8qkXygg0NkpGWiQeCMAJPT4FituPwM7JQoDPZRqFo+el+
Fpp8iVQEQbOkcasxHeOmYZ36MnC2BfPQFO+PxbUD4mzBUX6IHbvygjmpKJi7y4gF/2gzf6pN45ZF
5hnwRZO1YFiysucrw0ni6w6qiasQcG8L0ZsHvAGMUKm46Qf3xEiOPRdqT5Uolelph19u7/eP0oAO
nFrDsLNnU78qhvQVYZO5C5BMH1QzmAcSor6I6Us9J3TrEitZ4dwnpU/ktyP1dQMF+qQ5jbbDKtRY
K93Gq+lrvrwjQ8S6CtyuvHGWvAN6ecTW0Im6YyKt7xilqWM3t/6FDo3yqqoraY6nxQnswASym/vs
ODQ0YOpYe8QmydW9wFg/TTGnXTuDAF/pJJs/ukEEGcFxyuan5QBmWLlTJTY11fza5pzgtinx5mBX
O7o5QuOU0SHh8F13A0qBIV07DZ95aRYJgi4rONFBDy5ZnDg4gUj7HPqzTW6WZ2VqL0GtkNmqVwe9
BR2EhnYDLuteloX1mQwWbyxH9iHVzexMxk2/RWnNnUQHcc9cNyW9MFVqq5uafz3Gk9xXFFkbUm8c
xo9O8NpoM6Wec4D1SJ9wOuGwX5H54alK93QTwHApYZxy706iDvtPvq/d+NQRDryuZjbvQTNDVOrp
RZYDWtvJxHlcWrDr8dKbKbbapEvPeLAsryJRKelGnBV+eTv1yibFQsHDzQYussH0wfTn4NMumRuu
t+N0M7WnqA2QZpNVh4LfjoMXpukMgsbiArD2ygmw5DXadGolbP2CB3nXyfrZSOZLbxMgsch8lY60
bVpcKTDN/QxrKn2gtZb02k406MMLnNl6us8065BO86Lx1cFPuR8hcKVNGPMQs0a8aJHco3FydyEW
li4Z3ivttSU2MGKNGuPF4SjbmHOdrWoXzx4aWsevufvzTo6NYXqMRs9xlzzC4Eq90O2ZvNlUXEEB
oygtd1F+7U6EoxSz3DUBwJMJ0w4tNdDc7aRnuOz6z9oQw8YcmCDpGn0KdPqridjRwKb+ZkiXHTTh
fxS9+yTVcRL4aii7V7mJ70PTSYEFn0yH+WRWi4+Z99hPW5MFwyYT2pyNKV3mks7iqnT9eT1Z0c4K
jAcM93uDURU+3Wa69sP2ExfkaQzxMyRTpraDHT61Fn0fvcO2WtzT8P3s6+DLT6rtoMf7ME8qnGuQ
RUjiQD8AEp4M1FsfAeJ6LrPsrOmq9MyewrdDiD5NLXFSena0AuGFHRm1NMKjbTN8xyA0QCkS6dy7
fNbcBnoGtyby6f45RH2A892o4P8EHi6Xq0AiwqYFS1AHjXKAR4/5YgagzfKE8+oYj5t+ZD+dZNbe
jmQk+kZwQAtQHA0yDvFWBsMz4bA4q3uaze9aaz70c67hFTais8ZKdih0Shzh09jt67p6KGUktkaL
cz2LJEEJaXwFWaAm7yiX+wkfJDN2jpMf+HBoXGea+ErnWL6m+AVHomUIEj5S7S+zB1IWA7oSTD3W
6VheJTyG3C3GkOBIYDQ4SWmdy8quf/a0nb2AJKB1UfGUC8vyzMqet4QbI8eLcuDiNaabVhnv/HbH
VNMuWd+qjY3X+1rvE+exdRTCCJoQVzbqNIqi2dlWmqqRA3TVpnbgPRHu1jwbpK+ubbdfwkwML5zT
Yte3lXbSJH1le3azC8FJ6hEgAvwBpcqdKOxi25Z3kznyssmKAZQkScRqYrGKBCa4uH3r8ailroPc
gXGMrqYzmb8oezBzWOKq8KNjGVUF6sI8OjYA06c+fplqEhvjVgq87v2RuAd2JoYFuIWDbTs4V5EB
ArKxiE+DsmJcqEnUSg6DwSIYPZUWF9AHr4neK88a5wusGg48WLqHPk4JB5+H+NBVzg1HAMmfs39q
MekS5FyNz5ZvcK+ohp+QcYhIVgGmo9Y/ovag0K+1YTXAw6bkr0didc0LupG7tkrBLYtWsZxLi3US
/Uh7puFz1oDmwKpx3euob/F3B1zOXfY2zWq2oda+p1FE7g5uVA8oq+25KvBwPj1YafaU6wlbuau+
esO9FwWeBlLK8yiit6XZB0fR/66Fwha7tBM7HL7rKZ0mgk2wXUQMa3Hb8jpLF3HQ0M63BGBAg87T
NyjvJdvYpG2SWFFAOAS+6hEOBkZVu5xbPFqOdD3gRNFz/5gnRbrRDLawwCmDbSDL7BkR6xY4i3Fs
pMQj1UHp0hw21th+EgZsA5Kwjyir1lXqnkOBQQ3N0HgoDTSbNnm9ixryrp9Q08xSXlLH3rKB+Rts
Zgo/DZy61rfRoS2NbEbQl7pQ07aPxEcr8Hzr7TVyIP8Gd8+tkNGJht+LiCs4GTnVT4YzxXF8n6ok
NnahoT+TtuAwLcipyx3hbwHY5FyFiic8Gzgjw1C/mIoREgVvuqPkLIkayaZjA16GN7GbuNABYbGl
7D4JlyM+iGVKlmLjps5hyrX4x9LsvEgbopfNCB8j5cycLC4n+y3PZrGrldXn3IaIGBZx5v/Q5t58
hluGVE0Rekqq0bAOQgwBcdAVDGIW7kuYuYe6nstHuEnZys8aEwyEGhPU3TYF5rQgN8IYKtroZvI5
09IB07ob/QjjlqbAzC69Qt6Iv8rWp+lKVeZEtZ3nj6qyXruxyQ6QgbJjVQCPSfDKbvqJ0hiEBc7x
QBAjCDTqrEWWdci71t7YbWHfQitg1poU+oFdL3rIpYo9bnjalTtPnLp2a6Nf9a3mqjVFThCMrr0N
ftLedq2br1urlV9axp0vmSdSjGLyQuBTLIy4VK6ElHO+qlikND3j6jnqR33f6nNyYDH21ywowVhI
gaBgUpIPuO4z/54pBOTgkvbxVpV5dTfURfzaNUrn5lXLvQxB2eH50u4Qu80nh6vAWjTc6esyl1sT
HApni+94ge7rOycG7dcWUerZhh1DNCrn8NZF6rIbaqR3Lt6uE8lQiwOnUe8MO+yT0TX0/uMiwqjD
JGVtkcy+J9OKhdibZrrtqpljfMytjOxjSEDmSnNKvE6BGL3BNWuv6gbnlCSjo6+zfmioauyIRLHR
7tYtsohrJyyrbW87oL1yv+lPaSTVC7gR/YJPrl1PvUw3NmH0xwTe4abOjOYgcuaxWZT4nmOJ+BEF
z1tF7+4WNemb1Oj+FWDgdmBY64P0SUxJXVrTQ8h2lVQ0zfkIra10dSq/YgOJZsOU+JJRoZB/S4vO
nwFQwSxtZ+JNud6r2UuynhcbPpCe1cJ0DjekIRifsrOdI0W+u9FsOe8jDZeRLMtyh+RJR0QpzZe8
6sjWwkoL2AsMDkY6Atv1WrvJm7CFKzhm4RGvWLSvNcv9KPSiJCOk1t5LVFleW4hupxYu1raFo/OI
OE3dGw1a81hz2a5sVF8gnsy7WaeTBOaJOKOxDsiipr/AcU8+cEY8RmWP/c1oDEj+RGkjnBTps9vL
6CEIfftK18eQQLnGvPO7gE0gXWLqYuFah3mJrsvJsGOcRJJDOy7JdtkScpd8590xwyT7bgDukqOw
JRIPWZr5bC4xeaNTZeGKsA2uX8USpGctkXrIZkjXs5bMigRxHSLPJX7PRgR3E+ggHSxaNvQElqA+
GEZk9mGAD34M30l+FnvCfcgwPVnL76w/wmbI/cPA255SM1a/zEt/ytXxfxuWXyxY0n+tiLl/y4rf
ZOLff/8vXg0kLX+ga8HwA4VeLgKWvzb8NcMWfyAd/8Xjt0yMF3/ViX+j/C1dX6DZBjBOYdKG/0vH
n7nTH7pybDweEtz/t4zmTxg2vuHQfxOS8IrgEJiLdxpLMhjWf4SP4zrWMtroxoPIIxTLuD45uFmq
5WdJY3cbtrRRNDhUI8rhkl6lY8x+jgRTJPYh7/WKnL6ixOuf2S4w+mGxajRcHW+AqOCjyHWzSdYB
lay9iWF63sez9lr3jb4AGofiXTfnhI5iYWKt9WdTu3MJhQlXpO710HPI96HxosvwM1MoC1eEnElw
Y2E9O17WpuUNCpbMq9oBy+wg+pHuWFRV2osWSveaYSm85Awc5SGhkFIUhoQtVdM43/zdp/1PxDi/
S3GWdxA3HkFJjG0sUzpLIsPfa4pqPtlorlLjIdUj+FSiq9dZBv/s3/+Uf3D9ff8U1FEYd1w8BBCZ
f/8paU2+SFVGxkOWU/blxKR7o9nAeREh7n6odt6//3n/5MHgV1H8YpaJK8G0/+EHdiLLcb7L6UHp
JQPbvOhfRtPRTA8+WaUYTDMoAloSuzuiMUMeBoPJCl3kslr3gES2wIgYTsdWbn1kud7+9PXCBQPh
kke6buEXZStojta9FTk8cKK0psfOXnJxR9PEYB6VcJZyLuENJBFXwfSSMikw3BqTWiXdMKOoBm5F
mBdihusGjmS1sUyQZCvd9680CjNjo6yyPBE5U93BYhhfwyBlZK81nfkGjKj+smg5VmyVmGVXFizD
7NdW9zH+j3/uhfpPnxiJGaaQjmUIGGO8i79/YgO3+LYb1fjQBvmXPxenQOO9mYW711Cw//q4/tS+
+v+oSdNiY/zXu+85+vkRtj/zpv0Z/e6YW77u1y7M/BS1ruPiScPihtkBt8wvTaL7h2WzKbu0m3+N
Y/mQ/mrVtP8QNkpGHVWbg2lzWQB/m7qiXnRovhvfQkbL/jNT10X3+NvMFUcQakR8P1j51K/x7t9v
IJ0+YORDXYtLDdtXp1AOzq11zZwBOZbfdl4gU/MKBnC3aq1l7DMSPmvmU7LR9U492NCjNpRf3WUu
mICBpQBHFrxrVvQD2FG9Fuh9KLbkNV7yYZOglolbwq3YZjVkzM+JgmtWp444JCVaRod7B/wwNB3b
kvhasaoiv2LgmxU4StJyYxWwEMYs9YEgdPOjlhVcaRNhH8oYSzdnoFrlgZN7KAOtayxqS6Jj1mxi
PbzRNGwVjg4vKTEGoofMONq1eR56rpGHO0IB7Tur6qxfG+efWhkPRcY//3P5mo+CjLwoCNvvQ/Nv
//VfWzy7n8XVW/az+cdv9dt3xjD5l1e3RPj89h/bvKVHe9v9rKc7glLTX6+C/WT5m//VP/xvP7+/
ywNM0f/13z+KLm+X7xZgVvndrMZT/m/WTTf+zN6pBoP/9EW/Fo36g7u6xYO5CHJZCCaP7a9FI9Ec
LMXHUtSAHqIE+Y9FI/U/DB5k5L980sLFo/q3RcNag3yOkpdSA24ektU/UbeY8vftFSkvKwWZAiub
/ipH1T8cu1Mpw8DsAmslGhxiZjdO2zaDS+wWaf1RlWS4jTAe9mGcGbfoERgrExSzjfUY96XB9aNP
ZgRYPrpU/FhipwgQeuLG9i6bud3NxkDndKGDuEH7FmXqrbT9p6K2XuaREWBFm8WR0RfciAd94kKp
QkLfjXCZv9RmuW7zc0sNcrSn4M7WnE/LWnB2VlkdxrmyCQYFTElqrloLkZLY7E5Yq0P/vRrd4aU1
4DLBlIjuoVxNoEBQAs3BEktpLIxdNZEPG3Cn73FE8UQVpKyWRL0y/5w9JwDjG8JDveZS6u59NYzn
hd5KewBUYQNcm8S8Ryf3XwM6e8dEJLehb+KXRRfnrF3ZV7tYTsmx05BLJDiW4A0Zr2i64SrH4w4N
3QeklvTotqQ2ZlycR8M/OeFIenhgOl5eZO8gt8xd1CJAZbpUeVx4fMA6XPV0SAhkp9ODrlBnIDEO
gGplUudXct6GVolVP0TtBoNUewR0GZya1nktm5rBil2L9wLnGT682pZ7i23yFMbgT/EYCKLM7cd8
sWnRbp0usFQ1RCqAmWOGfbiHcKdNKdmtjnYeosag5VBXV0NByFkLdnodTdOwwTR1x8hYMlV2G1Th
9D1EJC6pbGJeaM1MJKKvVNH3WMuyfjIpZ1c+YmD+tchZ3OrRjKd0xQ1sQrkhn1RXPMDuctaOJBY4
DfsnxGKtlxjTRQ7kng5cc6+EH1UrJv0O9mI23jSc6Llp0z4iCBTmDECt0Oif24GOnSWq+8aoGAc2
/aW1GCYVeV5s9RoCX1ROHjA8Ty6vIHbSN7+EeeEbZ1kRgx2j71sCza/mHhhv44t3fQoUzYWYd68s
vNLSXzpFsEfCiNrIwoxuu3lKmcGugoCDALz9e93T3Erz+VoL8keMJF6yqLHFCJS/kc+EJPteS0CT
B62p2rY9+rOiJIG+FjTMMrOrH4aSiAMztFe1b30Gg6QBnQ/PqrEscvQY4ISQTVcpPZStW3cvtRk8
lCB77qVWkXMQkDFghuHOwY67mSxxFI2z55BHnuuXigaPTeoxv6XBRQT9Pc5V+uUlwDBmWS7Qv/oF
4Z+FRsQx0N/Z/j7uUIDULeP8vhv3fWse9Nhx9u5k7kqZE5XH8/Wst/V7q/RkY+RFtymWDyEA1u8p
gEhe1Duvehd8OH31iEhGrEZGURsnxfHX8JpWmTu7O3xPZLrbvM60T69KdwzXs8UbXTT2Keno0SO6
n88jbq1jkwsEmcTrbGJZMJlZbGKFESEaRFoTMu6hqyN07DbJMz321IusBLlVM9ybMn6JomHbzuW8
cRiiYluq0w2RZ0CBDeTJ7I1iZzWU3MUCWnWzKsQyYEBKdLT2StY0/zGJrcGMIY9isLiXoKk9JEdU
5yAEeNcS626yG/kA89rZ4PpLNxjEUGNQx2IAMqYT4pEDbfqapaYiGJhQdUTSYISgb4T+7SRyhCux
Fhnr/M0CSHSHIOngmyUTNdhQGz/DturOur0aUFC5wfRe+0Oy09pZOWvpw1ALwJdWJf+L7EfXBVuD
i4HHL/DbVUQF0uX2ew9LMu0TlmgRKHxmlemR3PWcDi5KniHc50Cvtlmlv8/MGnepDVsZ66EPlprV
WQNnLrRuOsW2JjeANUGw+7yehaC99yP7Z1J3yKpS5lKO2V9GMX4WKLJXMeJYEwXwgYwIm+4WaK/v
A/n/Vy7/p8pFUmr/68rlUqSfiCx/K1uWr/hVtphUIJhidJdAQ6nT0Phr1SIUKkr+T9ckB5AyZOnE
/LXUd0hO5Hx3iReyre/S5D9KffkH037u944iUfHb5/8nqhaoMP9YtkDBs+HV8UIMYdu0+36/FVZ2
ZXVRCJo+duuz5qBp2FoMsW7jpNL6FTBHMucpPG40YTkrPbaNLcPwfm0z0LxOLD2L9+ih9caru8gp
GLyErUBeY5vPAILdLd/wk0s7F4U2rjy9CVFY2AF7VzPKJ91gVy7q8gQJz/8R6ybeOteP72Ysqhus
uRepNHeXJkFz1BsHeUmmfUGDHy+Gmu5VU36idQJpRC+XrL8c5OSwMpquNzgFq9k6hmzVq9AS3eNM
ZO+VJf1mYwfmoN/AzGYWbgQ9gcGx7gt2n4qgkI+iJ9TpYenvh96gm3IfVcD9ijrNHvrCeIX8BBJc
M2Omm2EwmNk3Odv2jN7V92yvoKfzSetQO0tG8tE8oTZRxXTpRfUEY1Wrd0JM/h0d/mDe9qP0O0I9
bGtFekN0MJAm+SsVqwYPYYX4u2kfRRaKZyforPOoGlRUYKz4w2DCHWTmbspvW+VrUIXkryTYf4f+
LU0mGa3qQkdAUeX2ddpnkKvs0VdbOvP+dRNm5buDbA491XJOlMraozzwrzEmhP2xDlz5KDPun5io
qkzbgtEZH1zNkLeNlTLvpPtmfOicShsFTdAFHVw1R5/5OdVVIuJtqrvMCLuOXFZJNM6ZcYU89lZg
aYx8Zc3oz4q3lVP2KM3r5BB3HC9RXeev6Ew4HIMEZL+slzpPafLUt4mksKq16zYpVXcYXL8/0dWR
0H9N6xF26b7tlFq3QcNdFKkw0b9CqLvJvSmCAsRrmffuJmll/CpAoawXozjSM3FJ+nFiwlNWEfZx
N4INVwPW5OYJcs6i8ayN0cbKM3p0KET3veM4mEaZ61QL2dtvItdr67Eh4LIAuJJ1J7IYngOFiSPF
C7WCJIHBOR88Db29J2trE1TTRSEdoDQjwb2wSYksB7lzNd/nAgz9tiUEO8cPUDODsibEwE4jhnWl
KYQG4laNgX3m8dqYNT7dNLFjnLKRgSmBJFvQL8R95PMLShIBQYCngfD0aVfSHNxUVu9BvxvW0oCN
2fvQE2Z0RRvM5tGBUv48MAV2k9sBpNsBF1GGpI0ZorkMQXO/bY9OZQVbZXbasYVIsYoS915CEd0h
761WbZcKZi5ju5dj+oTvdm21AlokChEkeBZDY61mOpBpAAmBrgabUS0ajTTosQPay8RlQvtUXDcT
arfRP/uFjw+3bwePNjVohhrRkrUigPLR1fPocSjS6DBYMekGxqM9JercV7ii4MSyIGoBQ8qWtOHM
6GuOwb3XzvA+lzZh9n39iEocH0pl3052+CNw+/RSkCwFuQZ0MEIBuAag225DxmQ3eTVNhyBLKKAm
3YuUUu9tj2kahTW3EK2mv1Bq7b7SHP0J5hsrkDbwIwyNjJDx0gZKDrigYbl9AczBJYdtDx1W149i
nwU6AHWVxPmaqrP3ygaWx+BHV/PMUkdgIf1kxc3GCqGf9OnjNJfEKYiuKVGPo5G+zh1zA2D0jOrf
P6tpwFLVZBK2H/I0k4Rs3Da3c6/Nt7j0nDUqsJ8dJMNjyjR2rxmR2qW60gBPCFXuy8CerowIN40J
IOVUIeZOSf0BNV4CoxZFV1yiAVHbKueBf5KgVAl9JtnhvrWhlYAYGlOTjccMPIwq1cqsLDL4ZBLf
8qAQ+zG34sXSJ+dQ8HBvx6GybrOmYbqYtSUukrQun0ot9dkoQ7ZamMo9vIEMfNDKEVzKhObA5B1t
vOXbAcrvbpjTdFWyNjyEosYBLQlzxXnExxNOS4mfFij220a9YfX0PeK0gbSHaFfsAnC472ComjHA
I6lCakiCoDQ6fZ3SLaK4crOd3pd4b/rR5+DDzdgn9oKcdcszM15C0bl/3AW9Zp2Z+vtb7Adcmvsh
OCN+rTdBbcGFYJBl3kX4cQs0rpElN21vR69qmu3rauxcT5dZcoFN7SNJ52ljGV6apP4xTIc+5ZVL
Ve9NI9+GpDRd0KDcFF1VbGudv+un/XwCvpJew7xHlVb7NRjkgqiFFMM8enQr2zidEhuCllTrkWq6
ay3gJFWrPed+oB1DvSlu0sCQnhFP/s3csJ9FZr4lrHgjOm5lpirOUSV5VrP8OuvxltVgBEHlI5ju
Uan2w0ZPU447jYh2KYhKDntzC/1jPPvYOL28w+Wlx00FL789qgaPmA9L1bblPWOP94gUuzUKZW3f
2G69k2NDNTtLRir1FLvpFs7KjWvy6E1hecWs6cbU3fJIvll76EbNuo/T6qtJDEQjRnEugdh+THOX
byCWZiDAr2xnDHdVAYpE8uTdVRq/9Irx8H3eozKYkUmdA0JAPLsRqGtVnJ2hWOg33KrjIxfi7pBC
h96KLKiu4zwrb7RU57U3mfFuOHRBi9zvPb1gVuPG1iWy3Qc3n4oXYVThnjsjz2MnnmptnlHrlZxf
UUzXv7EkSyL09x38b/aWsrqt6H3dI5oKnojo+eq4NK3FMLSAqwf/KiqXKBn6PSvid4cVUVN3/Vgu
37IL98LWox0EZcKvTJkdRCzzDWHoMdNprT4yb9LXldU0l1yGZzMjzY0gsmnNJfWNKIzywR5lc5sk
Q3lSwDdY/Pl8QLxOzWTEw8WUHVI+dsNjbZPqyadEKzWfDPZsnM1nn6HFqtTHY4FQ44xdSOMQU+5B
MSo/FNOcfjSDsNAzTTqMjOGxLOynOMi9tDaHY2/AB2qkm9/YvT9uMaehqgpz+3EgPeEanbJzTaPq
0XC4uthkaRB9wfCcc/1Om3wUPEFf7AvdLU41+8o9JOnxNJdcy6MiQE8vkNA1K9y+0UtlWhoNFJaH
3EVTRMAKvKT7ttW0Lf0jiVoFOdqpNKKs2LR1MiCfyGkeK1Wkb0QuwNEpavdtrt3ih0Fi6wVMqDMc
WjolW81M57cBPA94mqnpXpE/yTs1EgSIjbV4yjJp3Uwd8BoVygY3tv1Ix0fuTY7zE3g7WipjqN9i
uKV7UTYh9SVqupdBhf1XMgbcS2PCU8kn4TwFg5tczR0Q4xn77Vdp5P1dj0H7lFS0pn3NnbYhf/yZ
2V11RNQffmE7/xlnnb/OB4WOD/oOMNakPevBoO5aU7bwSSRVTcM8YkPvCVhNZZLSlpL/uJ+sHrPe
zJj90uJp1TZkJdgPMXkh8OMHdkF40wWQolxu+sZ1vRxhs9y2sq7YULU4PvjSQUrZkpVoN+HVGHX1
3oKHwvvE0Y0QcPZKQkCu5roSH4kqJa+Ixnjezs0XiwTQkIWf1osqjElUlq51JJjkeaQ5gKEq+dlK
NuciNdVTWwHf4PkrbwanfY/tPjiMAfVCbJMYpglF2qpG441qsXssael5yOdfbBqaW2G4HertnmaJ
8xj0E2Ec+gHE3VGqnm5YYfu7UDTlrhy6TT4n56zDIxJMevMAO/+eSJC1KsILBx6XD2EhHIdl66fn
3u5vAywMg/wc52aNewhpPzlHhv8x+6HajXlzkzt6hyRjfisc7Soi83kV5qLxSpj3nkVdCUQANFgl
jC26OWpsYW8bCztkVu8oQ6JDTmutjs1y59hdsHU4TNakR3+WTQNKrDr4+LofQZMHWw3p3JOGyHZl
p1q10ZckyYlclXSYjWu/D3xYXzrkAnuKnwu8R6spchsPobC7j1QfbzC2o9E1x3fT1hiIMtReUfmg
B5MpL2U2PkZXw0JnuBvE4zgMOtXuHAvl4jhsK11Onk7RgbAPRwuu1yMpW19GXB4rzPMHn7vEWpvw
psFT8A/TYDgo4IN6kyV9emxJY1hh/3SPHW53L4kjjX0NEc085yVxdmjeSJaJ9tLQjtrIU24yLdr3
aKvOAWGp5CkgoU30+h22tgXBfFwBN2+2tcxhHs1Dcq46s1+TPQeGMXOChvIBLe3UDm84j+NLRqDp
NRvyc95W9X0eS3jlraDgmlC22ZO1x44/bvhLnOtpW216quRzyXuOQrrNjgFRnA6Cd8gV403XOO6C
PHxIQ2H8b+rOa0ly7MqyvzI/ABq0eIVyuAr3UB7iBRYiA1prfH0vFDnNquppstlm80CzIisrMyPC
3QHce+45e6/NfW0FLeLrSmFQjD6zCIFahG06+w0OtZ5VxVIE/URnHfmlOiLyxKxFmEKEYoDg0n2r
zB3RVgLLaEWkvBYjb6+t8lNodMIhSBJwjbk0Twx6w4tpLm+mDqEagc+Brg9+LMVj5wdpcNbI9Qqg
oEFvKjQD0ZBS7UKVHCIsXJ4G/t5vyb0IyAlCLStbbYDu8pmm4ECgACksVtf7phXHz7mQ5e9WdE5M
pgEoZCeTn4TjqMxoVvc6GZxhGoNks8IHtvrRB2x2QocUEI48st+EgRVxSaSxgm0meA2+TE0qn7Um
ZaejnUap0gQVXVFPnAZ/bglO1vl7slSABswWv82UW06cm92nU7an3TYchaHHjdZrJaI3hiU9hYZB
jkeGvW82Uh81SOxhdin9KEYIWFj5UxkJyMip9sMiDNqx27KdeoYQZdl7Ek3PZAL4LExmDpCtzdxm
kXNfEIZ4t6YDME+VF8/Kv5fBjCjYweDU4WQZxUQLVhx00D6Z3MhSeUUM3wbZOkALL/oqWNIuDAjg
7Vm/gbahOaHsNCiZVw+54LJPZ+IdkjTpmV+m33OsXDvVLzo9vUYa8vMJfRXw+f61rSXBUQrlveG9
ubmUwVljdThZxWUYf00cWelMEOq4bFT6FAMAfiRq7NdMH2dHL96ztK4w0eCIzSeaOSMa/FL/rvri
XTCIVrYwVdhyMTxn2PeYg2R42VV30c7TYN0lpv6izOZnGFmJt8AicXNNP/bMg+0xnc/TQu6BhYfA
1lHsCJQnHLzbdY/8gWq1JrODfR2fYCzOx1Sae5+sPIT7slljzC04SQwMEMjlHXmgqwUhYEvE6gDP
ieNtcYxFERiY1t+DyEBj14930tq/GTJaUSKwHonmRONnCiOHS9ypFrkApdhMdlYlRFiN5j1Xp/P5
FNDD0j4Z4izycnPdr7rmZUwOA0Pqe9oIwNS6JlYpKmIpIH4PWZuxgBcR9fGVJ+JuQ9RUaOV7GUPE
BESAwrJWEPCbBl2bvvEIChudtOgYVtxMK8vcceymq0z7ihUPOqu6SS5DTSfaFbG0SALgHouEsGHe
q6NUzIgLY4Gipms5r9Qgx7EaCxoeE7zFxEpJTWN6C5g3dxaa6xh3l6KeLlE+cPhj9zSJ28WgMhHz
aUwHRuSRa0zzbx2747gNxyxy+AAnUqZYylOiyGcy1MAKaPEAt3sS7HVpFoe4AtOLIQwFTZNYmPPm
5QFZ6iVv2YoXK4g7s/6sZTKe5GYpzwMtn0AQ0p++yomSbcQU7gyiSUtbaU4wXndqzlnM4qyfMltp
AeXl1xhPHDFSPqukV4WDhH3igB8Mn0QnfEmixOKkVisZRMwcSiL27KTCqlxJOF4SjVCMGAiOlypM
voakny/hKlokZ4C85bCRnSnft5Oo8sjPvDfNwV+ysD+jqxZoeUSjF5KOaxdzSlgBnA2jDs8TOPmw
0r4QFey0VHgoOIkHTZ88MBij5SjmDy04nKOcL/uliO7NqiTFqsDs0LfoIKIbavVvsegzX8orxSWw
DgPlOE62Wreke6nVxPFN3zT0i1t1L3qyqD5CXiJuiflY9eLamMtnjkRbi5GiQoAQnZhoINTW4AUl
ia1U62BQKiAU17uqmE+RZASdWB4adfowC3YC4pjGHQHPo0eOrUis3FC4GbFwflGyJsgcehlnSG+K
JJQ7VRauXWxC8ZXJHWDc6M5ThTgYixl0zZRVigCihnbSsPyMDa2NSGWCTVbrx5KHm6kKll7L+MOE
8OEODWWRPIfrrqgWBCCmwqyQqZg/jNFHrpDNGM/MRdTm0LaMslKmn6OKF30OO8MZNoF0QYoiqEh2
RVN4w+X1DmLqStuZhGQjT9wxGnyymt0FFBbifkLL0v5e6McbTQfQqmAd7blMEEvpEQ8rpCgbyCm7
0JqFu2wpLz3pFrPxslTVD7RGlhhDye0wLq6WTg5DJBv5FTiY4CtS3uDQpZeyyoRxJWRfiku3q2rY
qHqHV1BfJA4QnCnjFhQ0CVdi0p+HHJO0lDW/Zrm/RW3nz6n8sRQZ0aShyVlIlWkCJkaAn4HGHW0u
h026cUE0rs64mBeQr+8IWj4Bz/I+BuMhswBojEaN4pmANxdHRm8LFnUjY6kM5h4EqVLu/QUsB6oY
bY91c3ZWqX2ARQvpUWwir9q8UYArH+FAkgRcyhXhdvpgC/Ba6GCiUZ4l2r4gEJCNh0Jl63nzLEzi
e6amqPJnMIm5Ut84k8EiA0CKPTa9ayrhsVrV974vv4xydiOJjGJdQZMsLckIpiAm4MKQW2Tixjek
78k2+xpbWpz67VRc9KXP3TnCVkpDOnESqbwX+EKatnLo1lmxw+R3gApLA5QQVEwquInKMl3sSZ0j
TNKLhFmecAe9ykidWokOXxeTgFnCdrA9Ct9qSIqKnGiQYEzSRQxMXLZepQCnSpolsQz4RlbZ4RWO
3Zx85Lr5UQV4rX0Mb6grcB8VIfU7qd3BQKOUwyLLHbNENeqJpDEhR0Hz3DJsQMl26WZsW9D2TbXw
Y6TjXmiyX8jg2Sakazhn+9YYPiKThDR5VW6JIVeOqsSXhVSVVoiDYUbE3PHIrVIzO2I/ESnDNn/J
MP4FhO7we2UKN2HkGTaKePHJoLY8IqiZ86cVWS1oOxxjzh5oSWAWZr1R6z3AXP0WD+2RI9YnZ+dp
l4incR53+E2vSLOf52zBJztGW3c4PBC+jiL21yIlX4AkD7E2vg74pqXmI5GtF/hY7/ht9VtBiA9U
utU4SCJ7TKWG+76JSVJk8cHtNWS7DOaP3Wiq4nZGGUjmupt7/abJ6mffS7cs7eJgywLj0zKxobHN
V79M6qca3G+k5Jkrt8t7D4yOWEn5lYMi3o5Z1lyhAcZID4vI0ojQeu59d9KVQ6fXXzVbHtqIbD6Q
jJbsMknW9mozyTZHCC3QpQn4xViDTKfKa4r2fhkE2u/5kzkp92YtvCI9Nu06EypPJjbaa2rKHJwa
37HYN+dwFLgOw7tZVaNjjtuI1QwrkoDCzIvJheUCLjr2fZOxq6C2R7rnxzm3yAuxTmA6JScxVgIM
8FLJFYl1lcEeSCZIxjInNL+IM5wXO2xjXNraRTXk1O7C7H4eekYvqmRLQ/RUheq1GNTrnEZXCrzZ
Q5eMCH5ag7LQiEpnWE/idmNDu1LZZPTFTpCtBialhC2QzU3xQw2mTdL9SOQYPxy43RSn7pB0rkY+
GDcXrHaiSTICYAzchTp4IdHsrAcCX6F+llN1qcSGSSfD0H9pavw/E7P9u+nwqUb+0Vx4Nywf5R/H
wtsX/E2Ir4GYZPGQDOamaNmkTU/2VzmboEt/ATdsINVHrksPdpP7/20ybP4FjZm8OUrQwSFn0/mj
v4lAiVMwGOGKzHFNKE2y9S/p2bTfiI2/E+LrpCXIgHwUEMKWgVqYl/57FSgicyDdG8A0nsfNfWcR
J8ZYo9o6ywT5gAyO0vV9XCX1ecUTv+X1kZLqaGsTQ5Ce+/GRUMQZhy/R4e8UHcmVc1XYISwrhacl
W5Xvaa1ZZzkFHRoxrB8m0Bq0A4QZLWYlNPNRoQEGZV0ZowceDdkgtHTN7jksaCdJRUbtWnOr3eYs
IYgByAallpkzVnMMdaFuzDkL8oKRqj1OEf1ktuU0eu3Eob9L4iRh1ZpCqfdBOPCOjDDrXiVxOz6r
BHk2njyLxgd9/ei+qTnp2vGgZL8ikoZZB6qIJ3GakWF46dRjR2i77qMVEaI5S1sw3CJowVR3Qknn
rpFDeOCFLPREMuWF3tutyg/zJLkyUYRPUvQGx3w4j30EfSA0LY5MY1Qs94AZE3UHpKA7FKIpDG5B
EPmlXXEh+51Byh0luMX4LzMGiWd9QCznluTDwdCL0kLb16soB8TkGfUdhHUihSNtNt4kCG3Au4yo
FlzyHy2AHZgiST83Rk5tPf/BKC0ZcQB3DRPTXW9pVlBv4Up7ZdIesy0aSUjVaNiRnT6wmOa99CBA
8cvdBtXmWeX1gS3sDQ1ZDETQ56gNmXCD+zH3ol6EpMAZDVF0sRAuEPNUSmF8HLjQ7bwQrE/6f4Rd
1brWf0qzRgy0kkn1CB6p0B61nsYuS28+Pk1ZbmwU9A6lGUZfHMgxEGx50A4J5wxvmuCV2dVg1Wei
BJlk5v3EfQzGSPrBMIAJmh7OTNYAEMSOTztn6IbmmeYXAdZqQxhoqy/go0aUkyhrxEs6qMu30lXV
r3HVxZ+5WsWL3i5rswtLWantXgwhctdTHjeM2RmIUvUKPZesWZLPWJ/6CVcrVBQ0Zd34zpCpfjdI
sCIUetAicj4WdQ04JBQqzdjpvIqzQO+7K1vBmcwU7hz+v/Y9RTGm2zriSRk8ReJLatarzNINAIp9
n1uusYQGp9Ioptwp2P5ojcB4aT8XIczvwtXiqLgyntqDEKFwN8e8UL1FkzUAy/JI8qSoD8i+5E47
SqkCoijC4faEwgMOVEnAIQ5QWUdvMCdjKZL6mhXrrmrT8R5cQJHuDZQui6OXuSI5RJGZn3W5cphr
1YTBqzVKlX43C/KAOjFdpwtOd2bkYjTk371kdu2Rbll8qvVcIeBZnGdxJ+n1gmtWWcmBq1euhb3A
t/4RizL+lcl5+Jp01fohVFx6RxZ0/a3MB5FrJ6r1Wx6TQ2tXUcrsSpwWEQJOqhUQ7VYrKZwljOcn
xGlQWRgXjXdknNEAjVZpeNfmVPmYMhUfcZxiPbULECCXkuPjhzFomuLOqPq/jS4SgDtWYfeUrIXR
7xWWP6xJXd88lg3yXu4xCCe6XNcakQgbnyfsUjxBYKEE+pqYc28muRC4SAtuXMbSohz5gxEXkQew
sB6OjO8s6TAwpJnvRnWD0vaTYRIkMcNbPxDiysehohuldtUInHWAweDoFciD0J+qJoajZ/d1g1Aa
xkbKIoeZhE4mDN/hSNe5yu60ukMj1sacHIAvZcZy3oiD6kViQv0ppAiQOLbGobnL6WvL5JaLEm1I
vZ/nS6OZVRo0Crj6U6XRGHDJkdGuhEKjGqrWTlypEcskdAGrqijoN17+AXZqJR6EJpnDA1MKTcfJ
negSU0PM7os+20ZRJgJsRynpvG4ZxGcKJr0l5HDZ8slVgxFXzKeOnzRWSrSqZrS0N/wVff4ryzPO
mQgrTOSQXNcatAJNUZLaB7qPqA7VF7Ap5rXjXoTMI/P1bjHL0icyHeGz4LlPEYJyreAPJhOyRrPo
nyY+G7R4alNafgpbc/bxL+iz2y1xfKeRAoxIkpAM3JCoePTVSs+rhO5hR8o9jcJ0MQUsYFNVf0V9
tH5pTHovVZOl73UzG8eYJgbc1cmkAgfp5Ey9BRmJRQf9ITGenKKmaXhWtKgSN6BN0dNxDCEyDsTv
QvlHHopmoQtNjpqZar5wFGNEpreC0TERL2CENdTVHuOxdYt8Z8nBnxSDt9crVhugoYRep8tagQOz
RPAj5MCkJxJch0dZL9UlmJAb3KDF5JOTzsPyLNc5996YbVbwrtn6dMo0lQg7MEbLWGbbghgX0eQD
JKsgag5SEs0ZcfZhFqONkjmhZ7iAJ2eAG38T9Rm1ELIn1E7M4GnX4VCXGIhPSvpMhBLItoVse8Ql
hM31bBeExNqpFWYnMA28H9Zj3RO0aOU2ozX0Lg9qTeuLBQUvB5b0kdaqpb3rkVb8wPnBG1jlet1C
flLSt7KqZk4oKYK0OhTRdcDSfFIwt7GDqqRb2LCbLHbxue++jEqw9iPCcYDKSwYxd4BKP9HAKN1W
66yCqbWW3y8k91bzjt3WKsUj7afwRog4rbQu6huGz71g/WSkvv6MIl0wSa1FVqdCvUuUVQcwmLXd
RUMnHjBWqM6QLPrXEuJm7CpSXz0lndZA1oGrAQwBW9c+SaTaCGh2KppTEnFxgoDCFAJWhsKkTySa
3ZVWUBA0AZXBk1YZdjZ6XQGRQ6yI38jv14VGWEyo+ULUDZFRRFztxXm0yIpJZRmk6qA+lVVK04OA
CdigIFAIgRIgep6kOTWf+i4kRiuxslZBP1XS4lOmQnyllzy+ItLpFS/S2wzMR6cQeIK+EbaSZklg
FIeh22/8JgDU5DjfDSSLjHcEkEySq5HW/MyOIqIIszLpZhgN6idmIKEfd6gJSOoVe7rRsYn0QDEA
kPp4kXPBK8tWf+4V+qO7lcrptTXinNxDJc6eSJuvr6k+kUozijiv4WRl+YlFPf7AYz1+F0MWfVPN
0n0b0oqY6mxlFeq3S6cAjuBVGlxqh2ce4KRU10Ru63rYXxMjjJ+7OSctPRoox2yYvCJh2kKWPU3p
AKrPsiT9DQzxeiyjRIPwqEyWdaiNXtLJpgh7ad8lIdgIkaTiW1OMmKItOsHBlqP7LclSDHOIveMo
gSonVEItpRFo2BAjOgwbY98DOGbWKaXSYVrXNIc3lxLmUEb0lYZEUVAEcbrDpdB32TbsH5FND1Ed
IlgHUoPfj/JgxU4W+VE9b4HX1Sy9UiPQ8CYLAvoreTXdS9wTFox6fBg3elALtaPrrYIY6YQxRWCh
gUsdQQ2x0dLptx6WEm6NrZrG9AR+Ln6pFIDLjlCUYYt+Qo5fSmGZfgEMIpkUrSKlUClpAzTiSkiO
mVrE9wP9X0hh02Q80btCRsEev0GATRRkEnKGrZ01038U8pmvNuvYulvJncZBw2NWIlB7VUrBUIJU
UIhqqYapPAhT1sTOqC3aPkMk85yOKY2BqV34BhWcycuoyLyGqQwtmleLRCLrpEBzcawhRrf1/+0Y
PP5qmTf8InSv7v6Pz0z3o8dL9e9g8dLIL/hHQuny46v6o06aL/jrgdj4C40SfOkYi3VsxZLyn55I
/gSPMWdeuN+/yaH/fhxWlb8YGiUXGDj2bZN4h/88Dm9/JKsGm4Sh0nREDfGv2LvIfvijKRLFNRma
hEGwGViiKst/sncZMZNugmhH5jX36Jwidzjea+7irH7spO4YgOZxB5HH6RF24WHySrfYJTvjsi7+
SjNyWuzjLSIfpaicnbLrvREb0CtGpcMADNtN/el1CZDKev1higL4V+LgMr7p7m7UQ3YRAPb0TH9t
T5CSoVx5ENXk4iYuQQHbDOOBXdG5t4vzqD2wHY68MExb/uiakjf74WRH75o7OPcDr+KeoF3PcvNd
vNe9eJe4mQ027l6ZHBhGwzFhHbBvgx2fxDv5nt2Bt8Og05cP9Unfybva1d6OgpvzTaiuX9SgPeSe
/Jn4oTcEN/LQHkGc29tPYMJqXFg5lFPoK4mXGLb4ML7J58EZ7Huc6Z50ARyt2bfD/e1m2efj9h+L
w66277x31YGsY7en9oQG5ZCB97OPhV3Yr/7TU2R/gnI9wYz1ige2UTu7NXUKCchBWXYUd8iouBwJ
BhPLHm6xXzIw53sb9ntiP/FZ2em+d3t+b3aNL8smOMqhM/jZvilu9tC7QPhPGE7uFit1kmfojA8A
jZJdiq9vIOnJoPZR7puvdSfu66A/bopUFFCKD2WTs3R00u6Ta+TUuy4YbOnSr+hCISMVnnxBszh0
B/7RzctkXNvX1c9d001O0Z774DZ7MHRc/T0/QEdXamZKLpp1OuPTlSjd/ApyT+ic7L7+VCcEh/bw
q75IRCL90vzmftgNu9ztvxg3tJl9BDtFuJy2f+ekqwlQtd2Fa03Xfv01nmlaZLst8mfHyPSlZGgG
z/QZlCGQc+MMbVn22ndUNrmbxXvsKPH+Wsb7t3bexz8Dk6LBhmyW+lCrjuIeItqpfVveJzZZlG+o
mBk5NUGswmmL6OK60rRrRNc4daI3ji8rvNv8zrpPbcFF3fJSn+OTfFYe29O0G5514yp8Wp8csV1x
qzotm64/vxAP2V3sChf2TScVztPkiU7LCYSju+YX/L/p8OtWZnhiA/CaThAAZpd0Lin2VKQrCPyk
s8LpV7cT3R5+UPEyssCRNZHo9jR8UFhrp/6CIKWtyIY7EB5VxYHihof4mu7TEyXj8BPe8y3dT6g+
9vV6OvD6G0d8bFyBJaCaKbLs+JWpSv1EY0ZB8shM+Ud/189MsXeIYUzMfo7gKYfMF7jBNqsn+rQv
MtC4B6Sdi2SB3BAnBL7JScruR477rgDS6ZW7riHv+0W6Zky131wU1eGj+JX6NpY4G2ZgoIJHdvBS
YVL64o3RnvNjf/CvSwBgHuLFkfAJPh3MaIih7pRL+Cz4mbs9waLyvLzEmQvUvvvkdTHNKZ36VWPd
MJzxFUXsNTrO3zpotV/C50CXiik1XWjFb+ZA25XRS8NYZXliSCkFy7n0VcdfvA1vZff71b0Akz1+
CjbyRI4Mx/Q7u9MPgKD1DywYdvaLCl1A9+GYb/kn4/A2kN+u0dn6IBAL+F96lR+Ua2JhaMSg9rYu
+96R7pWz/GaeagJGosqeBvtL3Evr2bx4HGZ25mtoC2cwkg7o4k/5ulcedoYj3cU/yp15HR2Eq4/K
4a7ZY13xpYYuxIOR7ZHZqje15Q21dzVpU0Hmsix7Hx9xgIDB2ov2YxxU10PqKc6LV9uxfbe4noYR
1ftCeetGTvctn/iVLbrqa/nxprCYI0pjbu733uBOfvyBxsxmtmFLzuzNXh7QHfCm053sS84dA6Jb
F7vqZT3wFuxkdIp9dQJc5pmXai/yV/DC27U9OgDwcKjxd/DG6HZ+px0mlxfEPy8nYs5JUsa3YlsK
LB4nO+tv2V4l4OxH02x+mf+8GbvfXsVdf2OsiVxhh9fzZhAUhPTeRsPenZoTCTP4X21GNeNPKh86
F/g1yh9wbD6mtoF/9V6x55cnazdiO9PYqvoDhGK0AoWLT0SiO+5zGmltxE27XPOF3AV+O3N7imf1
K2LmWWs+p4Wrtnsj+pH3AMIXniEu0x13pWvswLC6H8rHM9COw6MT/Aiwu1z5qB9N/xmgOMNVJzRt
7QPi175l3zTO0l2G1vGKUM4d/MZtXGW3/a/3hHuDavSdPZaXb+wYgUZP5UdWOJ216068KPOVDuTd
dELsrsOYs+Oz1bwvgL2/GUYb5F1GkNMuoXdvucgpiULYYVkYo0AFBMx+mPOSyYhTGOqYfi0EyhhA
gexFwuoOuiX8L0rJ/wFB4N+JDaBji/sHheNH3n/8oW7c/v5f60bwQxpSTgVkxt/ybf/vHIU/IXVa
hQnBBEPGgUtF+bcxiqITfIt/zjJkqjmMZX+vGxUNCJIOMklihmIoKgCif8Fg91sF+nuYBoUiqesK
nS4kkRoEJV7E78co4hQVQpRhTdY4Dyc4IeRJRc6EYlcf7kuCDZLlo1eUq5R/4D0xh+eh2vVMB/Ul
vge6v1PQqszpCYWJ13WPAOgw7AYkBFCrBkom4q6RvKipHDBJbrgGpnS/yiAotde1Pusc0rYfPdVP
8rzDN+KMR6H+grNtCZ60BNGzPt+L+c5oud0IyjOY9ZToCpDQ1DZMMlb60K2QjTX5jj1V34TDcXuo
+C0jF13Ct8yiQDiIUhjdQdL+youU5gibcXetI2Y56i+1usLathMEliOusaz+WSdWCet12SQCRfMJ
rvjSiyCLFfzqHFipfltNOUPi9BMBYUTxamafhob6p4ocg60bTL6tJ7orheSZWF6LtUDMvui10o18
xMy3i8cPdI43DcrtHE6+tqApV6YqKMKbNZa+VEd+UcVHEsoAPpIFNUt7QCB8iKgkpdFnuoN8kqrY
qANs+a40/8wTOduIsoz7JSEUaT/GdKmrtyE6xsiuNIP+coZCtr0j1cZRsPaGaAWm8It1pliYyMpB
Lv6S1i+TTEbrQ4Ie1KPRlAr8f8vnFlCJCPJqhUjDTdJYjUBrI6/Nsp3YUcQbr4AsiVxqHESyaIUF
e9B6ptUdoPZdWNF3Tp0Ohr5V5g646x2qmcu8bbVMMrZQ4IyG/BAr8EcbJiuD19ajZ8BlVTisdFim
0YiI+eTFuG0mgfQVPPNx81Hm0Sa3sXGyOOKR8ckhiTuylsH6IUgdl+RYi/SFq0dlkz5+MwAHRBfh
YWOA1u9nujyMLERsdHKVOyRBoUppmd/pXF9lN0Nh0bXcK2lToERFsCc7StTBy94JlejOFkqlyTjp
BW6/CI8RsOy6JBXdvNS95iiGFyWYF+T8EOm3cXyD9U9Y2DknHG9gqFLyJGw/MdLepQGmw0buL9+y
bbODcikq+zT5IkPLq9vFHeG7NjxtJlK+qFndkX1pxaS6hACz4Ud3OLdJqQ5KZpqFtWFSCTmWZhfp
GdO2ryJLmM1PKPzKBVhnhKhkoSqSqNtotxsAcI2rjllHQJAhPdbZfCnCv+Jk/luq02/cq7/PaVnA
tgUGZ7G8sU/gcW00n99FCCJpkK24h+ch5z8Jh5OueM6oxKcQ8dLkrvI1UqCG4I5YW/OkNul+MQpP
GmOvXmlqh9OuykMfOZo/KpI/YlePUCGEsU+8C19Glq30Wc4PK9GYptv/2gZ2CV8jEZFmYaZakMtW
/pRSXGaWLY/HKn5YG78yILChlF2AHKgbo1V5Z3gnM93BNGdtAgyeZp2h3GjyjKOoWE+6+h2jqEpL
4ah3xwajRt7t6dYpFs7OGEcWzPonesUkraC41xiF6dhZHwqiKbR597vt5f+BUJP+FDvzXz7UzTX9
uw8V8hcx2jjMmAg+i312VavU3SAGK43tonxfaugB4isCqdXcSUuLFar4J9eV/sQfKEy/vQQVYMtv
PQ+ief7UcChHMuWmzW+aSYan6OiOYgfmedRdaQ+n+idayAJsSWx4Wutx+tHkB1Xfl8IrPcI59LLq
wlIhyjcxOfHUCwtBiceIgQ6GWD1h2BfUIsKw4fKPP7k/2cm3V02KEBwFY3vldGT++MFJ3DFAjHOU
kyjbEH4NIoJO48S8/598Pts3+tNtv8UV4SSXwSBL1p+vEKPDQZyKweYpkzlD53YROea8S8wgav7Z
zzL+y9tCDWGh4bJkUVc1SVb/+La2YDDY5PFgN8LJLPUHI5T2STcFYKiCUWfyrm7ADDqVqfIKlpD9
V9lJtB0rTytEO5vOucEMr6RFky3pM4I9lIM58SKcDnLgHpHgRuzz8RakJRZBDoc8jXCGKreYhxcM
zTe2U4/137GwfiQjPZltNR8w6kR3U/clATvvteW6Sm5nTueZIKH5oor3jTl4CqfBaLlviS0wJM2F
vbxoKO4VCz4/am0jQ0y4tT9r4qktBzDR+1go+0qcT3OOQ0diKZlmz2jzQI5uOefLIW72dRttcuUg
IoVu/SmEa5R1DPl2JtJO7gpy9Wb8j3dwOeRqg3UhPZPQkLAhmk3r9OGTmO8Tk0jnPjBITFNouhu1
Dw/HloyOSRgrxtsYtf5UvwjabduG0YHtNM6pKpkd9OjBdARgX1GUPtYGsWfJjO36PM0clpdvSTxl
ZuPqWyGP1gRVSpN/L2ZxEAsPsuhhGdBNWD+mxKCNwQdRUjh2p/JjyAjnNS6G9JAWF6IDgbtm/QOd
YZaqlUv/EmUjyu3fdoCieukHy21MzRElxLAMdjv5xDBDSYH6LfTsKvJ7zMGe4mW3KourxzUKULCo
FG29CeSWYSJDWXFLDsR4rnLsUkXeOrQPJhHNquyZ5T2Zeb+LERTa0HJdFR9mbqjBDK6h61FOMMbh
zStZvSW3EHoFmi39khue+1w6rhygJMXB3h6Tr06wWhpKO2P5SuPGTSl4FJ6TLQIlYu+DEalFpzyy
3ArvsUptxo8rYzKeWnWfjiGT2VtmrIdJP8jdrlR2XayByaQXoN+kMPLGoQkM/QqAnqXcCLYtVYGr
htIaiScrN8ZCUSgdQhwcS7/Tku9woJeSeSGmeintd9x6vpj5hfwKzxN8Ml82RIEyqzvSTWjhH0eT
4nGJD1pq7SELAIIBu6ghJGEC0+LqLbuHVdYec+V51Mazog70HvWDRCBT9GzGsJhNBfuG4nSxB5PI
JQXRLsIHCOw7U7jGoUSaIQbNLxwyVF+g0gGCquIBirQ7EmY4Gf5kdgeA69QwqSuTiT3p1CM6xkn5
oVSxDtfTXqJ1Itc/lRjo/UPdEgKk4NGARaVA/Ubjl2Wc2aPXBHU4iHuM82gUKnkfW1fKv8n8hRzc
wfSMjQYmPVsk0yHzMmjMx9aAiD/INmzihcVGLTxpycswP4mKuBdMrs4Uw+rF4TwSyFj2oI4uoSh4
Bk6UofsSKq6X+joNqhNbsbtM0yEOo8etpMTz4g3WFp+O+SIe/bj+KruXOqsDmVpzyS6qLvr98CYm
8TNkXpfxvqMjNKa+U7pACM+dBYP8NhrslG1MdMaPXFNqamCnEvRaSEFMPD+lT062vZCjVG2u2EJ3
ptngVr2i0XKVmXtlAW1MV2J4MeRzxDLbjS940m014b4kQbVXV09Fh4DC113kV6QEnYBTimeeMKG4
2pf020Kh9xX5KgUZlgZ1M3/fGiE+RARxLFV2s0jTnbCWmYm22UedQcovBu45HX4S0Ue7piCRCCuQ
stBPA/pXxCDic3Is8wWEZ3dpJNOJ9DlILabE+l5pqVt0AIObJoBWabv4WFn2XC3c34yAn6Xyp6RW
EhBqaTrWaVHdE6KI0+fWGaLH8N1NH5n3aRx7mmoIZsKb+RQEQd/1y3qIC9omMOLEuL0XuocmW/eh
TM2LpFNvVUdPgmSdADDRyMA7I5eLvSqzZ5aPbA2dFNuwOp7E6Ri33KX5fjSPjfAhTTSCeSl91WMF
vWagkwzOK2C1PCIzHQHngqkBtdC+yHSDq8tjKzIh5m6lkbHMtSfz4xpN8LmR/JiqNpJgH7AP/Qd7
Z7IjN5Bl2V9p9LqYoHHmojY+xzwrJG0IhQbONKMZ56/vQ2UWWhFSKSqXDTQSKGQhoXA6nTSz9969
5yKb2ICBgqOPhSh89ueH2iOFxODjK+V5EX0T+GhY8vpEXHCePaaMGDIa5dD1X6LlfIhPo0cTxyfv
wLlIuqfSPvUjnSd9LIfTYH8ae7bN7rLN6RmFzZnv3Vj+cQKXMN5pa5cPp9Q+qoTovEt3esCB1Can
ilNBJC5DrXZOV28ZL50MLWhjfTfTx4Tai7NPDG8cGAhrwYUq/U0RHMf289J8UOvn1NU10TmfLcJH
B7/9HETxNumbbfGBVMxdBI2M0/3BTI86TC9Btu2wXWwQUzDUpeWX2tt+uin9GXoTinSF0EuF1xb1
N4rvwwKRSg+MnPNTOTg7a2oJagCdshw8athyDyL7UcgzBFND+WkIPwunehI62HriR02HacZVW0iG
4ZBAJp5TBlAZahqbwiRzdstnWCbbcjnQVk0oiLL8zMW+ZiX7CLlIj/sNWMBsM2cJWcBLViK0d/Hd
wg9WLDTORLjD6rZh+L+deoMhAiYEhl7cVWg0wNLxQ3eHdtVF09rPxLlmMfXVse7c0yCelti7c6S/
n6KMlwWJuB4OUxSvxubnlqV+lHgDKa8y9TCZy77HtROD7UjUpageQPesCsRNNGb7OPxIcX/tMmVv
2qdk+m5Z87VxSYhh8MEEG/Bc+QPv3abtIE1kZ028pyvBD/PJcoENxfG+yXnxqglBWHMVY3pNmLUl
ZY8QmnL+kZw9oMg+7YV+b1zqFR5rFQx4tbGM8P2jmfooI7fHQ0VndwSUpMe+KR5ziaCVwQtygfMF
slmMtK8ekn0xWfvAhomBaS12toDSa+4PZBZyTBDOgcWbuLsu39BHud8uzZXjqH0AKpnEnl01MI8Z
2M8VHrOYrBwb72BxjpaNWPCZEQyuO9R7riSsj81XbqvS43BCrxOhZm1P1xbvckZfpUt+tFO9M05F
bg02nvCWPF8VkPPtruwWvou7rT1QJp61C2n5lI5/rLXYRNLfLPVy6VLxW0nxfbD97TBEOH/UUTMV
8kx1QIV6na2nFNfcFPnEsMje5d5JzPUBCiDiVp4eW115qdyh1qVol7uy/zAlGLVMsQ8SnlTmQZa7
C4rpuio5dpb1lepu6pLjR63301q1Ts0X8CnXvU7PMGEmm5qA2HLgINF/MyyZQ1CdA3g6S4kUibyR
clVvp/Z2QSlo6uJQBMtZzEEU+X1ErkcY1N/cMAN7U23bRtB0+QzYD+mIwR3YYi33d0nI7lCLLcCS
A5P/TYSNZLAOLMadfeHay27CQ5Va+cELPtXRQ9952yFl+2s+8jR7yVbM9tED+E9Kxa60AoB02a5K
PhuxSlzrkzdTKstlN8oPCEAPMJaIY3lamieKAkcZGJT+wasW1rCDVl/gQR+bYU09+oji4hzFz0Vb
fEyjj3XJkRKX1zhfuZNE52+qG2vU1yPzrKVrj7kzHmnC+V51jqpxh5Tu/mdV929p+P8HHef/mcz/
/6W+9FoI/vd96evvXfZdV1+ab+ZVd3r9V/+lanCcMIYEafuI8yNKyP/qTrv/QMTj+/ZaLCOzj/1f
oLXuP/z1f+Efev6qXIAM9y+RPzzb0HcR/tPOprkNE+Hf6k7zh34tom2brjkG1RjOs82fs1FW/Nrm
wLNjprnUdFhUS6FkfHq+Hd1YEtHwQ+7CssMZVXqm25sQ5GXhQavdW6FeXSaOu3FsEPdZMTrnEYaA
T0sxNc/tNKEb9Dsrqg5Lk8FATMnjevTcXp/FysbDRsly+OWu/6Fds17mL72A9Wv43Aya61FAZvFb
bYbtzVHrRjqikl3cg3IHIKjkR9L2TTsyeKq6vZcwlU6jFZdn9oJc6++f7669mN8uILKdgJmB6wBB
eX0fsbsTdkYANp6eqrjUhV1edWNOFdu1XbFJkhXRZtIhOVdlZJ3Cnkh21KwPFbm0Z41iVLpoeArx
QmWHsXcZyvbGiSdzHHUbHxX66DMX8a63l4YgmqxR1lNMFN4294L4U9GbxbvytChAG4Ts/P5PptfP
W13D3v77VxXrvOLNVw2YqNDgwdlF5+VNu7EBwzmEBJFv+rxU9yX4tGsz2b45LLg5gkMml+l6xAlC
eTZFEa4iRGb1tvQSd1vBEiCQZKy+hHrFA9mTG5Nft0I8Ocf6vW9RLhU8ce9csr1e0+trDiLalUFM
64H30Ocl/PUxH11vqETXuBsiC6prIabv8OQWeumut8dONlzUIHjOEeE+OBNS/LAeKdHTzn+Z64FG
gIvWcCeBCTMLyND8Y05V15DQ+gu4p+MTaOToa0qOb7eXiwaRjAmkfcKBS/1fxOM54ez9wQ0a+zaa
5aHAr37kZ2wPVk2WWaMM/fC8bF/KqdNXInYhoDvu/AMFnXXfihoSRQ7DJEkUQCrLWIwUPSq7YYIl
rEtzAVk2vInmhhBMNG8PoT/E32SyPOkyWj7AkGpgfjTNByusGIoKtrggJdk1Tynckr6dsQM31do/
kQ27Yj2ds0sH12pW5kouTXOjHSR0OiHgCfZccumLBat/XN4Te22uky4fy50Ma3UgfGF8cF0LRDze
jrN28kl44UiBKGeYx6swpG/mMBlIzZJfT4W5GaoY0oOPRMdjmt3bnzBmZjSOiJ7acZqindEQJr/3
qti+E/lM7TI1A2SVabXTTFFBmZgC8MGtu01ilBpjAGgdATI9iahUz4heKZSDobttQ1Ou6X7nRAuJ
g55quX/n+Xq7/Ii13RmQSuHh6EJn/qZTq4I0n6QPxJfg35GB9wTr25cGeDVTKY1exrFPc4eR2Sry
GYtiqa/mIHzuLMdielYOmIonUH8AejzM/oGbMmyPZX4a1rffCaHVzwjgLt+56jf9ZZurDphL+gIa
J/TPVW/360tBXrkbhpIWfK0se1col+YEOFwWdYz+uLqfwjofvotkGI+gw1xgTLPZxVWefPr7hbxd
UNbr8Hw38kUcr8EDb9bOybVktoTMCrCsto8xSUA7PEL5LutncXB0Gzx6SnTv/Wa/fyqbRYjK3BbE
4TjOend+afDbIkgdqx8tBnQOOJZsGNuPXqjTr33pUkEEkNvHo19wVCtLGeNRht5GeGvfJ5+GFo9W
l8Xep7Y35tKKaUUpV0QXQTvtmFtS3v39DhGy82YBEwil1+0tAE1Ef309X/x6tRrzB/YIjXSJCebW
78MbLv4lmxXdYbIOkmOcISDSLYRJlfsMkIfggszXVG4RKmdbsHuCxpXzBSajhH5a6evSmUPKfic/
Wn4ldqOX6JfGtU5QhfLzYeigGPjNszu3aBgEue55Y5KHIHAQfbS1fYTV8qStlHbnEiXz0YNtvUtS
FT3oJKOHOKZiY+g34BTuwv46svl/trgZHZCllneM0wrQNP54y6OVN820N5d26J/hS4Fo8GiI+QIB
ru4TO9mkCXToxV6yz3kczucyiKIjynS9N3GaHMq01Ms2pYCBttkGDwafyckCVH0sAXWhEQn0Hl06
OzNwj08+RRLY64o/vhQi+EhyJYOtVuIA8eZyvGws5qvbMKCXPTr61vdbc9dZzfDNS+F5s5yV17aC
9EwVPSznddYT8FYoRNDgiJASTq17lfnOnTTFeFSOqz4GCaP5NEn9a9/0+a1VuM55mjQUjBz+zkjZ
BM4kEdBMcuU8loSEmUAvJJAHw7FmkgzkY0CSFtgpLVnC1xFxqdCXJ8Yi3otpA7Hv0gC/tNUztfYL
d5CH3lX5EXQ2njOECeSgWgYOTzTvo7zElYNkXn0RqSRXkxo4spfirE7z/nrOx2AX5cl0WXTRGTHf
3aFO/I+E5LkkrmYfgrQgM1wTwGEG+GikG0KqW2GfY2OuK8uXl95iuiMJ9zEyrrA6NkG79v4qAlWx
/yty0Yee39mX0VUX6SfCiukewoa8iQbmDkPZVFfh0AA6EMo/0iO7tY31OTP5dD9D1VgNzshY1UDH
JGthdpik0DzyzrEQwBJMkXxMS1fejSPKyiqYiUDnLPSEnF984BjtnOEGcy/stDxz3Z8zO3BFWVTO
jwAArG0K8+y+m6fyYmqAMKgiQLCOOTqg3XCrcaLdDrGVn1tNBBSq5jhbyegIlnFkBtNF4W6IoKUp
XPtikw1RwxMGtr/Im5Fx3dR95jccHyq/+5xQJRNWMDm3Ax7LS5/IgnO2ufBjW/roKSGZHbABUiqn
VrFze1z61myB1+inkMw+dwgZj1bO+YJCn6zyKdkGBd1peGzfJeRVqCF1mB+mksaoGsRj0oBZyNOl
veptTqcH7UjrruOFuRvFUr40Mr0SESnL2tPyK2cxcGRDvD5BURCdk2TFQBFK73aJdE88nPNQqNQ7
rx2DG6VyKZodnwd5yWVB209RqNe9P58qfoDrxsq8L4JF/9kKcKhL1p6nqFrUjTKO/MhRlZhMEgou
ibgjf9sAMCuOtAXQjWE6avYARzOEG3DhUpBPggEWTlVyJqEiAgkr8u861NCXu6xurnJjoXWQ3nhW
pfQWecbaF1pqX8O2QdalHfBjISkIVRYHRwE7GUVBSiZzlS83xtH+RehP9iYKl2c3D35I3ni6CObI
1hiTpOjUW0E6pVP19baOQfQklQiOPX7pL0MenGTMVMVWE9TEKi7DD2G86kGGmG4U56N8/EDKdYtp
cO00UpyLFkkLENcRKvzXGdbA3vWYGSozEgS2NMNy7FNcTLiLUE+rDmpWMeNM5ChwjWPM5s0rRzJx
26F5INWZgEEYMvmx4uzA+dqGDb/0NShPSB6D6HJadfP0MvcpzV8lmysr90usccQakIkwVd/yQJVb
o5f6OWpSkEY68F76ZO4fst5i4Z89TItW9CUevPGqCFp94oVGYBermCzYmF9mQPgSMG8knuJ8IBcS
kWnYF9uUIE1kSd6kk2M4rvgj9n/5CbxQ72IVHPW5YB0rtojsLd6A9d1X2GuQL+TTiZiQ+iavVpS0
8kUS74fEdeZ9PjXO9JQzVT0oAha73eT3wDI61xbfxp5m+s0A/wCL9/pJxVgEV4geUm+TrK/BDDfy
vG7Xpmffk4kCgXwenTsN2Vd+62OaQ5Irvh5k4taIql2SO9LAXi45qAOe4l3bG9NFNPN8NuCC3POj
avrpdmxmvGptQLJ3MS0CCqmK0Fis+hIcPxtQjHXNnENMt00oHRZi4A/+XmGmUQejMcEdxiFvV7Aq
Z5QLmfcVz2tXc3ftMj+OOYIXoHXRJft4/IEPr9p7uwT6+ZJMREHeekHrAJfjMFJyChaKFAad2CSr
iEj1CLbr7tugbJJgaiOuVZETD7leKsEDHtPbjjxiZxSPyq6RvDaVuK57HmOhU0FQJP8sFmzGFG86
2s0dW1XCLnMp6sasPFS+fT6hvaq9cr7H/gt3K3KkfJIYZVF5pDNHIFcO023nc7esLgyG+8mqkeAu
0kKgmgrvSwGwlf7qBMEQJK+fiENBQcmwuRzzo0nWP2Q3lT4ZcHCXvm/AvpBC+kklMdcxlDmIKFur
T3Gvu3arZaTuHRWHqFKqtCM6Zih4YGXm4Xbu+SKmWfg1jCrQcjpWyLzVKEVXuCigzSDqm24rTUWE
iZUk5jkb9Ukbx4eGIQKmliKuMzZOTJbVZBPUEvpW/CFOJbduKotlo7RjvnkyjD/gV82QhONoZHg1
T/6XKhH2s4gHwnGlmCZ1UNIbbmFwJD+WyCquPAKQDxB1w41UMQ9ohv/Kqc8VwCLNpN2Pb5t4wejm
h0RBhN4o92XQVYc4J6jTDPNKiGnubL14XypkCyvw72y0GqCri2mAjk4MwKxlvM76DBSLgdawraYw
eYS/oqe9V/iIATuBxIBqCuBuNZ9iXZU3IarDO+De3tWCCXMnK7qnWA31OSHr+R4721qpgQTdeZwk
DlGYhC/CtPgnXYXQboXOXohudnZhklffTMipo3WOZWbHxaU7R5xUVF+fYGMwI5vldFUnnU3EStaX
2ww04bIJOozAh6ZV/aeFXEWOKoqh1igFO0hS0vbP6xZb+eI281G37omuCtHigKuN3jZyqRjAZsnM
DurmF07LNk3grzgrKg/JUqCE5m6v7jpIhiI52dNKWDXW9N0j8mXnVRD0tAtMURQDSgBPOwEztQn1
t7ekV17Jmw19Zf5A+sAzZ8yHMEtRV5DUbrVKX5jZFseq7+49F0aBT04xzR/9kkra9uBvfWjVYXqj
Jg5Ss19bd9Y4c0onFuY4L9ZdNtpoMDJqSSvwZ0YTuIsrgAHbzvGnm7Qb+gspC4jp9TKd6CJEn12o
ord1F8utPZbuTZFGzd4jPHcv/BxRw6zTK1OVyXXAOOeuydriiR78s5K2d3JNJK9xQ3+xhoQGta9w
uViZgshf5Dko+y5fjX4fUtkGn+Awx1vjpfqbzlEfLEtkeA46zEhLMEYcDAFeOJY6LBGCQSb63R2c
Xxsph0SCkgk3PEJJ9vj13W85tPTYma8WCEw04fX+P5jHyrGAQbbxTXRN8QLJavSQlnTRU8OxM5/t
G7vEutJMVGyu0C+GCXvU43QoxTOMEjhEtrrXSf9QWsVjliH+K/MvTmY//azE/n8f/L0ElJD6+S99
cKkhwL1ugfMP/tkCdwHT+HQbKDZCj06JR4H/T9CN94/Aw7RH99kh1tCJXNrT/xJok1IrQpftOyC4
LaSY4R/9Vws8/EeMrY/GOMNIUt3Cf0ugvVbO/7c1SEcQSbZw6KivFkNHiDeVdeQ1hKaTjr3zMtHe
BZZQt4H0sfxajqIHReL6eP/Lrbn959/+X01f38q86cx//u+1n/H6EwkQo3kaYmeELxmuzcpfOg+L
i1/Y0UvAQmM1T5xygiPAP3P2908JXysY1y8GLI+75HIHsfR7a9Pql4+Jm95qmyzFopjU/bMwnvXg
zxYUgrzqaS/lvvPodiMC3NbuImqhuvMeqk5BMh1agwtEAsXKj3VL4x2HcRAvG45tErhu76Rf7Z83
J9CsEbtqmjpna3L2DaSReUJMql2Lq5yQs24HpUEuqEuQkx1CVMSPJU0Kiu2qQw0lnEGkW0kEO2aO
qYeHHtJfYvDvpiJZm4T9NzvPazTEo+xBWOVSfCmypXjEn0tIFFV2mV6MphkfMp0N7b7NcvtDFxG7
hf+Efi1MQGniTe2C+dgUgV8P5wlV4YNbYTrfiIRm86ar7ZifcnarGj1PmYWnxRNoFuOsZLhtwtLb
EtFrqn0NyXrZEpeQns3k3so96AZ9bc0k2REy5aNyrkE9eNv/gCvuUyLqgJNd6902ZU7bo25HeYHD
HDs/o0LuVG4XORRQ7NTT7u+//O9PNB2QVRjJo21ji3ijwBzsWboiZ87autLd94mFGtnXuGE8iusc
Wc47T5r3ujn180nj3YE55ayPm/f2FcoimZRh2ZMEsqgGgHUhqxDlxYTE2HdVQdq945DDtnikKQ/d
avLm+JYduz4JIJe4HgNyuCCphzF8Lj76fp+9uEsaFmhU+3E8hcCzfpRz1OUHq52rg7YihVlRQZIc
TIQuIs44PTWlMbDMp1GfpUOtk+0oklXCnhQQ7w1c7JhwLZWdVXTTmXeHBEds3LhF/OAKaX0wg1Fr
alscExIPPeO8rFtCOvxw7hP2qDRHGCJRa/79p3rdhPznnSPmCfEq/zewf77Dv76jswDZysBiV4/D
ghoAdT2VenDCXf8I86g75WBgrv7+mT87m2/WH/IubdzMlKmR57xZGARFmk8DTOzSxA1fUCmibPY5
nPhxCkLOjH1xv4K49hGcoEfKIdiaoIJa2kex+pC6BCdBg9JPyiqSntF4xg/KLHOsjhUYzY9usuBh
jGtpo5jjXzG5a955wJ3fV1ACNhnjCJ/xKLL3den75balTRilzZK4DLolskDDdV/UTcXxs/9JsjAd
IRdVXg/B3s9tNLfJsjAfyWmvGWoWKBtIGxFc7RBEApZsOYhgcZVrdmeqMkZbTWvQvvg0dC6C1IvG
zaASZFbMZpybOp/slbdrUAPNxKEE73Sm1+X/9c8TCsGUClwtUwXbf9OYDgy8B08jTSgAHeyrqflI
VdVeuJoF5e9Pgng9tVwfvyhk58U4H8KmQYH2+j4i/gg1HUyLisgGMJaV04KQqAzhnPiGfim9o5km
KPrA7+2S5xcRbMkYSE5Tinemir+/CNE6fcaTFbAr/pyS//qL0uWqZnhY2X6mmt9DJ31eWmtdNamF
NulUeHST4+zw9+/v/f6pccQt4LIdwfjBezO36Zq0bME3oXcdZl0BY/LW+Vyn8MYklkYPDW283PkU
4VsZlrgOACknhDYOevSORWQAPC5ZFc5o3SXeqdJJ/Ru341AO3MJG79lbTZlcMvtwNFFOGS1Xp7ei
+wEOKlNc2ykuXKjS0HSTsuYjejHc9FE5tIfKsFmda+nmz2CBIcwrSaIRgJc5sHcOoB7W0Ngix2fC
//YhFFFD6B9A4nQLizWQV8Xc5yfUqPT2gOqpszQFyQNmE1VzrXwsNCyky9HEZDRvgj6ewKSqflHv
PMm/bUSC2QrHl1Vc4JFF/+Zo1WVLClgjAw5QD/H3ug+7c28M/dNUkM9jl957c7g/f54v+C35TRmV
vH6cJ3YDxwnqap8TNXUIdQTmI2hjC/kwoLRsrvz2ncf2t3eV2RW6iUDgcwjD4K18Yp6clEArWdHH
m+oT5GtxnE1GppVXjo9/f1jFb7vs+lmBC9uRM2NAuf/629WiMrLk+LEX4zReTl3uHnuvmCXh8333
rOIBYERu+bTvm0Q9LFmA3K/LxozqaeidH+9czW9LMFcjWDE4nxOtzOTm9dUQF8I8WqtqzwsqurOK
eu4a3wO9aH8oL1UKF0gW5fJtinrA9r42Tw6ky/3SgQF2Ia1cSp23xyaBYPbOlb32hbCocWUIari2
ED+o//O08svmQFRdMtJNL/fulCflEWCluIvEzFEvnwmCQwM4Q4poQeeQwUWW+ILBqao/L5bOsY2r
eAm2yZwISP0+XeltS6P+lnwYFZ2Yu8DJZVxQAfGdQ0sf/37pf3ia+HkDsqgRsawV0+t7mkztUrgj
2PUS0OxJoc0FC5/Y97bVyn976cfPEnBzPFQ/zH7jN59FTpJLgj22Ezk34qVr5+4E1bH+MjPnuo68
Lv2cBUtwpup+OQzGiV78rF3eOTj+4X1dK0IeIn4ujo5vDiJL6E3YzRAGFmyyjC1sTz72QV0cFw8t
OSQN00zvHLjE+jdf7a7rwus5nIxZJmLe29f3uLDdtrRo/O2qPGPM1Jl6FeLbYN7Al+b1E+xPgLxJ
VfVEHBDlGCOMwngZ8KthJIQatxnjIQx2KeFciPuruT3MvVPBS3Dz8KlY+oV6AUDb00B6oDr8/QF5
40r7+WyvRBtO234QBO7P//2XZ1sS5b6uOOEOAB3u94p8buKqE00na0yComcMQJsIN35lD9gw8wRY
hu0SiFlzNV/p3lj1IbRHF31zPDrDO5cX/mGJ4jzG8sQfJZvUebNEeSqdc60GODgWuWTnpLbBUSxV
ApY5GXNcuzyNtz5xQgqf5WhdlPxI0CwZvFjA0yOU09loAYSbsxhTfjHgEiUBvNY7ukJ4Oi2RWSOp
AVpdV7MBZzyWjf5uTaJjg7TIQ9sRPoh+k1m6GPY2IslqY2J69U9uqqdp1/eEL0EiVfjo+ITh04hu
I7vKl4DaIPeL8joJqvGxJ6L4q1dH1Q/kapm9aTm+Y9hVDh3GXtWucyDkElymIaMhp5ftRzdk4ywP
iTNM3xuXC7vy6aZ6O6JOOp6XoWDazIi1RSWgcRqsj4q+Bd6ZIJgLh3sDLyvYNsShnQB5UbUuSVp/
ypUVfCtBoH0XTNnsvW1noG3Cpa++ZLRXQeKYhq0Ne2yXg5WuKx7mLpoxRzFjto59JBVTEjOm75QP
f3hpV6kgKMO1n+MHb37jAMWZq1zosZWe1JWk8b1jjkjcRmaas3TifPLOM//bIZVqG5++WAFPbLb2
m8N+p4aiyefawofj6wfGmEjeyW04MC/JzgF0U96mc+geKDrNVx+1wYFGjv/OrvKnb73qRBh88sU5
0LxeNnzSBByaPdauLuAjLqJecCHEzc7v+pdpzrP7v3/pP33cuqmymbGRueLNTY4YVsSlEyU7+Pn5
thCR3CUN/vG6a+7AYuble8ui+4e9B85zhGyA//Bf3qyLvrasmNUB7GkaE+PpeGj8JETwlnmEXiqq
IaomeL8Qw8fhJAqGW5va9vTjUNRIOKIpCYPj3Ni81FEBNaSTHMV2hD9NZPrABH60aO4XO5xt9oss
qwLOBh45c/KXtQ2/eJp33c0KG61ZXca4660sOBGWlpMs5Mf5PQFoKcmURdxY27aODKmglY3umvlh
2+DgLhesAJkwj8Knn7Rpqgm+UmqZJ9lGHmq/rr4jcbK4NUggQEpHBe33joGzOCotkzviNFV2DMnw
++azSlZQ4cfy2uut7KWv3LnYQ2PPXPRzBSfmsasInxuTwlkFQUt1JUab/Qt5BWAUzm8R2QELcn68
DcsSnw9jNn7WjIzoXNee/ZlcbuJ5cqfs6Mlkcnyx2wT2yjTr6H6emwkHoylQpXSB6u8XQ8LEFpwB
CtYy73BYtyb/TGqvFFSfClVcD032Cjs7kRNBUeLGD1EA3UjTtwV6fJvgmRTWKROequnphc1ICTbo
ACw8kV0gMMsMCZKXoHery0hqzR7CWPdjnuTZt9YHX79FOxZc8wKoj/4wEhqYkW773R4maMU9UrcT
U0f/hyD4uUHK59W3M+jAJ0Ww7632+vbBWOH4YY7dWm28LhnTbZGV7OsmHr2IHB2LSF4EaOnzLBz8
CRB7Y6bSyIfTTUUni25kLvVzhvbJHPJOBP62Yx5mYDQ20WPRBPixl0JZV56PtJNQSU5XpBxIDEE1
KMnzIJht+1TIugBE5hO84GWNOPNg/JO4Wa6tSIiDaf/l331/cQgHISeNtb5G/f16uYhyGle448Md
4T0AHVQSbGaigq/9DGuJHcOu+vvn/f72rtpyFK7UW/T83DefV2dY1Y1Vs/HWCm/dOCaPrbbqD0YI
/e+vhGtxhWKPzntM1+/1V6uHqvRlXrI0lTr6kENcvY5GfH6pRu5I+y1+Z2n6/asxOKC7iLCbSQEH
+tefJwa3Z2hm0JShLt5GUK3Pm5Qoprrh0PD3u/h7P+TnkIKzISwFJEHOm0XQyVOrlBhMd13CKAnn
X+xfNVNknY0FISQheUVPi5ea8tiM+XjB6dXcjWXf/osU+d8SHf5QwSBm5+bajD+oLd/seK70/MUr
CK6OnAkpptFiBBNVklvDPDi3NwN5EuWBryDXGTOK93du+W9tEW4DMB2XDqEbuFzH61uOk08gPdPJ
Lq8q5y7uSXrthzDcqSFJDnFqz1eZNZXvFD9/+tKoZ2EG2HQlfyt+QOiPvpwqnqvJccdjxpyAiJjC
9ZnyRtLmLKYDkmnBdYq4y9/Rwv5hv+WZ5qvy+VzDz93xl3O1IwOBbpgAzBTF6Ndcd+i6RNeTD1mg
FOiVUZ/eedSiPxQizJ1sugaQJd3o7TkKkW2dl0Qi7iQ+OWDuerG/pGVvEI7oRc+nIZ6naAckJW2I
OYiQR4gMYfvdoF2UVrEnx2+cSojKRIgnvyyUV6QUBzai58heF/HGytkHy3lJ622FV4O8oxS+EMzf
4qXpB2oClNDqqnLZqnbE+mFL5mQv9yMj3nQj8efqg4zb4KMdOqsoOJrY7YABG5fzSAzRjhM5zqhF
ls8SE1y/YxWM4Tpn3Zrco/BrbGaovhdDSPdlH3gRXdQ4TzpyzFwYX6Yn7uA8GAuU0ZYAnbfUI424
nNYOBuQ5KaDHOePnsQkiRmQJ6WIjX7/jCxEftoljR34J0cCbQzIQWgTUlrV4g86eLQ7OL8axFteE
3PWkLF4L4+MtXkiDkvs4jxIybNylXHvXjvWIbkuBHGumoiXzsEsYFvSZ9YVtpIPjl82wi8y04oA1
CAsCXGnPWwwqsu67HGFtalcUPzi65mDo2jRNH/KCZJndmCXqRzTnAPQqU/WwYaQ7PgRdXlp7RCAz
xmsjvBZ7W9lPm7rLMHMWqs7hCJpRp5dqtO27OolVv7OS3kDkDgiOS+gLkimpy6w6LkNovse5QG9m
y8l+JixgbVB6M4xKyRHjPGkBmW5cRKiE9C2Jw1yudVX7PFXt+JXlh55qWFZQjdERKqL6OLhQRSG1
RJPjSr1xJul9Y+mBoFN6zN2PJCDX1Y1L8jPmOGWCdJd0ir9S54n2LpnxLOJMpIUJwDukiYOXX8Jf
QN9StntCNuinMmKEliCdnO9M7sHweayrukHrifBnkxGB9XHKrQB9UG7FbPxpwh1ie61gONqNdze4
GtFDMFrTS06sBEIZS0xfid3wvwJQxmKpPGDbnND88DxCCyphgfRhTqal7bdE4gkN51NG8oe7LBPy
TFoNlz5xjsMWYRdGYk2oEikmizd/GhwzXSgem/wqIysPiBAwy+cuaryvYkmQ9xetxVKUBxOjvLiV
uj855GcTzhWR5bALLbTraGH8BQTVPJB46YOp2qGxRjqJFjTtSH7GF4h6TFikOqXJaHaasGHwHGXT
PHIlldw5eVZVW2Etk3sm4F/nF7pIjXNQtGeyd8qs39d8gaeMkQP1e2R78ZttlhRuXVURcr5cN/RC
sLSux86x5WDq2nNxZlKZHUtp3ttz/7QMuoz+aaDStPN+Gqt+WXlxPPpTNNOHqjhGMZHLQiitgzcd
ZYdH3/JFuw/bFVJWDyQweZJW/N9X4j+cL2KsdPHPfibHjDeNsLCzi85CgLprcr859wcprtJkYS2J
s89//6Q/3GKb+ipiT6WAJFPn9bbaKXJewsmLdojJ1upjaNq9yMf0m+UvZKIrtI3DnPrvbOa/fz+O
oriGxJo+QKTQm++HRLGz7Zndu64kdDhbz0ei99wnRjEPf/9+v+/gfBJ9HwrfCG3G26ncPLmV3Q40
p5zFlv+Hs/PakduI0vATEWAopttmx9EEjYIVbgjLkphz5tPvV9q9ULO5TUgOsAEDrq5ihRP+8JRY
6JvoSH1TljAAlGUsKMG31X1u4nTjNV2Zo0GcJCwTnqVt/Sqd/7aJwDYGWlyrrCx+Os9qAWB+DoXz
z8x6bpyTlRIcWCVKH65Ob05iRq6/Is7CgdqJFrPONg2QHpsidd9h3gPCmD4/uio8qLjQ2NYMgaJu
eLyhj4eeM5d4KBtYUBbeFArRXJIwrzfSjpV1oLSpmw6tUUNlV1//NrvAM9MEjLcfknh4chPTOIjJ
rE/Cxbbl/sdeGwqipSOAzxApLjdzGJtt3M/C32O6S/EnQ7R+l7c6ynI1rhAbe/j2ktBg4kmmrCDx
oFF+Pa/JsFJsQBDxNehmBafM0fNznELbJotWxAj7Q0Eugf4Z3o+9CF8kI8be+A1rEybpoYPE93dv
QkRaAZk2lqq/V+Mq+wlBLfxatGNWo8E1a6/3F3flpqCzbei26ZLVcXKv54ukhCGspHBQNpmq5hiO
bjXtQm7n+KjhUsGsQ/UfjJyqjTB4ZVyKx1xOsorHv4jrccvAFNU46c6+dmMiQQtGKW55avVPkyGz
WwVDe4raaP7zFI+HRyVzlf1ujYj4etjR8hWr8kXEK4nW+8me2K0EV3lxsInCNuqXK7cUMwQbRZCK
uNqSCpqrttKUnI9DTNkcHr/qACgRtnPogwmNqKkVF1yUbSyr3BoXpvsfdmUT2XBQNZW7mEWWZPDf
29x20ocaiIrwEGBp+j7vm+5C7V59UlKwx/eHWvmWJOc8bAJSosHdeD1U4jgJoCYgONo8FdqjIUoF
sSUHqYqMMjGCP2qCFBWcmj++GHSmh1UlJVvaAL+ouL/dxRVYcuzuaMJqjWH/tNWq+KQ6TnyBR2ie
709RbsfrXs71UIspGgPc6kGnIxpB1EBqMYuR3jZBVG0cC/n/WY4D0VkWOyh80/e8XkqKk52uxlNy
iPMwf3TQUXnJ6Wc9Sjc6zwY5drw/rwXFWlZ9dc0CsaeSh5PgLiEgHblVjPpFenD7CtBrEWcu3Iaq
jlEbtmdRPvtRPbyv3NAdj07Rta/Q9MtPtM7qk09bB9aboinxMadSFIICi3MTHyvkOMopjS+wKmjO
3v/Fv+rfyyVyeBHJ3U3Qhubi5oDqklYuvtWHSZ8oD/QY0jwXdZB+DAeIQS8VJTb6r5iJINmsCbc9
DMSTPzs7a+29UmeQ2ns3zZNToIfInQKyQJ2/wJHK06vC/lqnJS0NI4GBiDRd+BWnuPRtPGsmzgNp
1n/MZrR38ccT2MLqwkRkzuzAVW08/beHl4oQ0E0+DsoMwN2ut4FmZwZZD1IszRh9CUYtezs6yb8+
xoQf7q+mtrKxqQjwArgu77m7jKTiDoVOW8Gn3KA8fBwgcCDi2jtvWyc2nqlcz29x6RzedeRGz6LA
u4RmoN+QyJWTZydajiRDnsGc8m36NPd/2+31SWETdCH3tAbeb8n+n0uITmUUITqr1fkpmp0vodXj
+p1RoQuIAo5a688XjLrDjS32C0W42GICTWa6iy7BHujG6+V3on6KIVbTsYY2j8RNqmrnSE3nam83
qKIedSICVBISzTimyaTbH8wgQJFd7SpXiuXizVi7A/USfwJZvgOaZiM1Z0TZKeuswD3dX6YVtAaZ
lK4RrBioSZNFLn6trQVBV1DRgPwQH0Q7ZQikViPuN5jQIL5c+o1AhzPM3phGjElZ3hnNQeQubsu8
XD/u/5qV/cSPoaYIwpq/fu233+5kHnoncTTQVXyW7FjnSv8Dat786f4oK9ekTdQJtlCmkcYvPdPf
RqlINUQ7+9S7Q7P9wQZuj/psKDvb7lpc7gNy/PsD3p4TiVxzBGU0B/gNIiDXi5xNpV5UNXpuajcV
AflymX4wZ7t6AvvsH6GVa29DAEAncyrRHqHOhg5SYEKhbRK7fj+EgfrYzlFyijRaWPd/203Iiigp
RUyAjzQtUaYzrn9aFXdqX9WWeRBQbyP6AGmRQfGDjXFQG6PSTsVYSWJ2Ylkf2rw38QbJLDAq93/F
TRDArwAFrDsqwRW2U4tAcgpaJcuKHmmIEd/oNqNtCVIaQE6rIK3UT8kDFonx4f6gxsrcYbvzhAFV
oJy6ROC0ejBAIo+xg2lEQ/lMCASBiV6R7IffjSSqm1uxccR203inJ374AxBl8x9nYfg2ND5mNkgR
VD+ncUZTvDYU10c23aHOJRnD/+qFWuJHVs0WutNtOvy0B9DvXPtp7aAo6PevQy/qV0LZCBR4POGg
lWeAlj2o687JiUbYkelojN9MKy7UAxgY7W3aq6ntzUi1z5deYH7oiWBClzKxzBxd6tQP3xIv9+ZD
avuGtRHFrHwjZH7A/XAKZWC6/EZC6avSqGvsceJyn09Z/dIiAXFEueBNqrThkUza3doYNzcC4Qw1
Z83gb02+Ndfbc2pGc6qKsjlUJG7ngmoxXKjRxrr9/l64banIuEm3XBJF/uRFux6oGyy4ndrM7BxD
e+p4YT0FBY+TiGvpXZqjROo2kM7CGq6A2eF/Ho7aP/d/xNoKEwZT1+cEcAkuJgsMzMAlFY3OWsPt
Mo8izElKND7HqTFg04nqDFI4zDamfvNScvJU2nLUCngE6Btcz1wDCwQwc2wOI1Z4l3xGBSxTlehi
hX56CGEmnKYa1+C8UR/+dLoSOwYygw4kihrLhxI8tp53eB8fQHW7X3Q6SV4CKRorODfGqNFvUKWE
ga2IjRf65v5nwnJDcSPzB5Zc1xOuZ8jnJqpRhwxdmufRdXEGwaDg0reZ9mbI4u7b/XnevrFyQKIR
ltei7rNESdRC8dtsxi8UN0J12te4Hu/9DPNFCZZwMH+EYGHFdWZ7MBwrZFXtdnquhpHOfKTXarfx
wW8ZN/L3WFS+VMp7hmktFqBQ7HDkUWnQTZ0KHKdqvzYQx6yyLkAUWEEiPZxrFPAhNJqwfENELDwz
z4TuFVnlI4ZJWeiNWiMH8YCclZEcoJ80ww7Sp49PF9J3+KPmFpK2SO3QydaVOfwxp9L8DxB3/IL5
4PRVEU0tY2xdObhWWqMnHECI2VejSlScFJGYH5tujr8oHSgMhKXtHoswv2k+JvowoS4gVH5U2kXW
S9il/ge2jfHZMMYE+4oBEQhVSUbcYpq5RzJPaAViiYFaXZoC38xTiaPCZ8gU5vM8ZEhiarStzu6s
Ss2hCkzmAbaFgShhlRbjd7+mNkiNIUtPOi0J3JgqdPWxekkqN/pQuxDb7TRCeCSPhrA4+xFSJBdi
ZfwaombMLgb5wcd80Cj7w++ZjTNkAVBAvdFKpmnf2Weauaii+ybem5Nb19VBVBEQufubUEadV1Ep
3xyndJsLnJogWJ3rTV8GNJGGqCwOtTL1Z9BJNrz2eD6bFOk33tX/rdUuBqO8R32eJJRGmLpIRGHx
Q9gN9Aw1I9VpP/eKyL+kTo6wdo/CS4NEoGJ/I1FF37Qbo/EL4ZGhv88bJZ2OxEbYRZnN2INpTAvV
K+a+/qnpra/sHVWZpzedHyC9SiHVvtQSf/iQKuqIonWeZwDG6xgFj3S2+w+QPlFirC3cffcxYmo8
lG2Sv49TVVp3Vwr1QGzf0RlGnHH86DYW9ggSWu+8rUtg7YfRtNBuwMgWcdlKNWDgdDbEnL5rys7r
VbhVHnpOaYPTWQrwSQydiVJGHdbVmbTXxdsiqb6nUY4QVaJ3iGmnQBpftWlSbeSJdAwahlYAMTTd
TnlfcBOoBzsIi0f6m1ilkg401YONM27rwfTP4d6y70wvMLPia6K0PaiW1iqgCKHuYnnmYNlnt0C7
7ZiMdKC5c8zgIJHeCNmBJBReTZ912E9wpa29lZEkSrNlHjdIG0hzu/mQn6MMsSEPPo/2PbLDKvss
Agxc92OrUhOmjKxerN7qAPSMZoyaqUUPaJdArPlOOFPqB5Slgqc+bZ1PQ0u9iv+nFolnIfi6ngCB
g4q/wJvwdQqqEqFp3JylNIfbfgFjL3paN0b0o9GTynk/Jn47nsKJJh0wHqxId2lXC2hTtL+IbjKI
xjswAdHXOsT5zlJcwFv9hNqY1trpGUdk3Ge6AI2OD2z3Jnmp+3Z4TQNbSw94IwLEamN3pl84luLY
xNHQ710MV6O3RdmN70acasWp7fIShztFGqwPNaIRxIXN4Km+QLZWJxyGmJdaIjq5pgKzflKnJkYO
IEOnyi9x7t41/IFHl0tX6uSWyQyVDiMVzLoiUf+k/Rg7R1iXkOeR9zT/jZLRHZ/gfdLt9ENjfg7w
SH/XVKr6uQbU0SCgEGA6Mehu9NlU8L3dm2PTfEi0EUdcLen4UY1P28mD4jY9A3cJvmGRjNiL2/kY
zSHyFXwPbFI6ulbAsXawnSN3Jyzce1+bIK3TV6OzZgoSce98A7qaGPB6hukzqgTmh/tX0cr7K9ks
cFmAyRB369dXkVHVvA560x2oPQ7vBuxkLpOff3fg171SZdjCHK3EN7LIJ/uFtH14gK+HC8wqn9IQ
l+Hc1xFyoONBgjeCTKFCkXQHQDbVEXpneslBsG2YTCwjOioAKjG7BKgAj7mZamAXIcHT4HuxWvjv
XPep685Vlk7fxiJ7mYIme3t/aW+KD78GBO1KW4WbjyDnerJqOSY1/gE+gtboT+54Y6CpxuY4Z2+S
XG0RWI5C6hIEs7UrFTRN9QtFVpO3CT3oHzGMqie3qU20g+u4G54h+Q/6yRFJPeA2VlQ4Jm38YLn6
vz8V8gcLXdZoqDOzTounwp8nrUOvQfFGv7DeW8Cf3/P6YyvQod3Jz8MD0LWRkYqNBz2eyqcggsZ3
/zcs08BfPwGsGEAq+xdV5HrNwskcwFkM+MAM1nDuixABh7DSj0RkBeKRpX4BxhsTlGM+nsJ6298f
/lf4d7MElOkku4uSqrMIx+yQu1e3WwQTKX6gojPnlYdqjviuG0rwNGmpgUdDEBdfwkmr34Vijo46
mJLvatJh2OMa3ckMNRdccS/1nd1qq/O8tolptEPBI0UGciUP2G/1EjUwtTamHcGb6Tq4Qvj4Dgda
6FXo35+UiohWa7It+N7y1MqPAoJZSE64Qbl2Ea+kUVNXjQ98oLUm8xMu1JCkp7rf6yXCKJOKfnJH
foTBJoZP97/HMlL6NbKMislKdDDNi0ywQiG2tqWzeaJp+c6OEU1DlhudKToG5/tDrawsFErawaZB
F43dd72yCloc+SRY2TpuTdvD42P2ikoxEKbQRqgfHWaXaGo1Wztu5dAxLFVKgbYH/1zsuEqTAWsa
Iyem25MDhB+hfSExPNSnVATe9TRAYcp3/eMgOuiF8AVdcC8Idd+f/8pS8zuo90lqDfNfXM3z4IwS
hKB4ODyAojCd3kZGT526U6L16en+YMtnh+9Kxd6EyEPVz7XMxWBFY6Ok0mUBsVeHmkCuYwAVBNLV
ZE5HRPkb0/x8f8S16cl7jYPtSrnNxcHpC52uUs3tX4Ehxng9LT5nqs+ZqZP2018MRSsGoDRrSWvn
eifVddsFrt/i+oEKjJcKOzujMyX2/mhkx78YSoIPQU8QY1mL59tvBnS0RgNX+RGU+64QI8ryqFCG
KN9ZW/WftSVEkvqXJi4ZxTJ1ptHVQnBRfU8QiuJK6g4q+jOjLjm3Ttb2f7EheT0JTig5wCoW18uY
GBVfbFBwR0n1+Cm0hoTorMuJcqUB3/11XHurdc3kWxm0bVXAL9eDRTpco66JCA5Ejx6Pb0bNexEl
8SejxJNjBtjU7NSpEs9SCwFzk3qM346QkkgnkD/9r4tsiBd6GYzjro5RbvMmCwBLN4f9941fKqe9
eKF+SbDK/ixvwJJ/bNb+FNo6MaebZqgP2KmTjSgWlO0hrmzxDgBKB7llDhE9qtRw2kP+ig5Kp/W0
0poOF51xfprNeEC1B5m5YeOjrbzfHGj+JFqllrtE1QSNMan5hHO0FdjKoUHf7lHQn9nVEMiQ1tfF
HsqVsQPH15iUBGjW3V+elYsFUBgJL+ec9XEXByKIssEVsap4eZN1x7pTeoSleBr9cXwuUE7aeDRW
h5M6MBBvJIZocXnXiKPMjsulSaf0QTeh9MWJDJOadDhpo3q4P7mb4hXXJpB9BsLvntrB8iHOZlVv
BjUD8NkibFGDfT8UrhVe3JHyc4WjEy7Bk9l9mPu0/BTYbn4Jm9661D1mavd/ysouNGhRUVZAaULS
U67PS9XoaCaC7POMXseMxR/9I7lUs7G8K7vJkCQuUgWT42ktAg/iHwhGvh7CDQTTnsxhgBjq4D7Q
oCi9bJq7Y8vRwSNo1o6R1v2fZe7/i6mXX29x1FAYJuqRrxSkqsWlgLJt5xhoIe4BumrHbA7cI8Uj
iPp1KKhImUhAmuFWs3TllqUdZppsGzpjTPt6ZVsNhLXa1fTgNd8+RK2V7NMytQ/+sH3rrcQeaCLR
K0aJmtOypIbWXN0uJzHcU2zHaQT9IesfQbHzoRZqeNDdZHwUI6J57YQ4LyJ75N+YjlobZ3ZlxkKl
nQBKi+ASUZPrGUcNWFh9BBqMO5F2agvpnGwH6beOYG3rnpc7ZvFJhSrVoX51Wm+YIdHoTnaXElCq
elrAVJ4oG1pKe8qjJD33WVN9TpMWw64A7ciLUfjBRdTliCCy6f/bVZryMrYBLqH3D9PKLULhhdfb
AiUAzVgu0G9BPVwyoGwxAmmKG/000DqmfxQ6B5xM41PhNuNfrDeYaZX+AvX+m6B6RtMnHUo92o/o
1saQgMuS+1kGfQiRbnU01uaG5gqINJM+L3jh67nlTYlGXt4xWNGoZK+j++imsXMpcgAtGApi8nR/
MW8avFyS4EnASaEiQbq/DL/sAU3QuUAyYC5VpF1bVOTsRlf3vumf5lp5waHJQl1Vq3eg6adTiUbq
S1NLocOorx5iw2iBdZX+xt29tsnJYyj2AwWUMK7rdYgno5zAl0f7QkW7cciUd51Air6hgLrxeeVx
WW5xQIDEZ5ZNT2FZXVbAFsw2pc89vcMXK2yzby0ImZ1hF+0jVUDr1bRb8Oe2kr69v/IrU4SHA5LU
lcEhyKfrKQLIE77v53g85iCwxxENnaKJin1m0C/4i6Fo4chSjtRFW6xmG3Zu15ZVsC96XNjMPive
WKFJaAi/eePDrbx0QHZpyNP4FFI/7npWkw++MJOzctAXezLCwHgChB9uJERrawfwg7oy5RcXwfbr
Uag1hmlFzZZOYx9Il+HOrQ7xUIJZiZCGvL96K2eSIylbx/QYqWsunhicTpBxjYhaFG02H90Mt3oT
DilO45XbY/aliPbLn49IvKAbLBbNjyViH+5mpucGVzwNZP/ktNCCnNmZdyFN6zex7Mf8+Xgkei4P
KF+MiuP1ctaBOveVjSlAU1XKHuxJ7xm5PiMUGjofE8AVGyu69vlk4kBPXoVzIBZh54x2pd8UIthb
AyFu4lOCsSaAdlqAHOD9qa0OBUBCol4dMvXFTskrw3d6YVEhqxAgRK2h9sDJm68+L9OfnzI2CY0q
SqbS7UEejd/eJRvhFWXIDfx4DTTbA79TzirCNccw0I0/L/RIXUOgpxD2ETdbDFVFyPRDoknxmaya
FwNcy0MfOsNjPAMy+OMFlLo75LEUvnmYFtcU8lBZDSIv2et4M9NqlaKClP7zapf0/Zau3srt4YCK
prdN15l/WTx/qNfjbFohCJWYQKJFa1RvaK1s3VE3iAnePAdACAcMeUhUuRb7PaqiTtWjOtk3fpGh
AF1+CE1fPQ9ICu+dQqdeV2uzp0RT54005fB2tbe4mCuXiiMPnCG5y6gdLmZa8U1LF+2rPWpd2IJj
4Nj5Ufah6sb2Uoyxv7Fh1p55/KwQ7GE4Uj4hI73fNieqY2lqaBWer5qCenKh5hXQl3F+6Cx/2I++
mz21VBbPSpvbh05E1Qvglvx9QxvkMciFiGQD3fhXmEP03/0NtvLNqeapIMYNino376CW6y5C83h/
z3guH9NUqT+aYZI93x9l5Zn/X24OKAaHG2dx5fgToVQ3aijZ+YgjI/+D2MdRJzXxd+Wc4Hkz2NYb
zEqw1Yoi3Bjvj75yC1FE41YgQaIuvAwy4hl4XJgm6R715/hHbivBYzBU1kPk5J/uj7Q2TwFiT4Yz
Gl2bxX2nd/g78LGTvZvX1gPZiTRj0NQD1XvjANese/ShlZwIB8T5/sgrO5qXmP4NYCeO75Lg2zWh
WiLwguGp6kQ/W+TEDwPoeKlhXzXnDu7pxqKuTZXaM0VYZoAopvzvv21ptM+sah4ijIY7FcvLGMVK
GqLorIUpiK64cl79fkavHrfE17+YKiIeUnMX4VxzcX+Q8kR1jCLnXvRI6UACGD42zvR1Usfx5OTu
lvrn2u6RvCvSGvaQeTPRCRkTgZDGHhBj/nmsTQyIRw3ry7DdEh1b+4g03wBV8oaBX1s8LGVeT24+
q+lehxZ8wZxK+zdv0+xtr2kUL6zU/Xp/JW8PPxU2ijQaBUtupiWdKoKH3fQJFk1WBNC/RIfgGQF1
sXH4bxfwepTF4c8yVIyKFNPPWk81ZKNyKmxYOL8dIVsf7k/odgGJoAh8eVn4UMCTrzelptSo06Vz
DhEgtN9DTP+qkF2dEaow36R5r2+cAflMXGcvDEcXgljbki6Gi+HEAHszUeGvI6ubHgtSVRzGdKt8
Vse59kSr0EM18WrY22NARx2Dd4x3/2LGLhUCCDA6B39x45T+HLeqXeZ7q0OwHD6iKD/Q4O8efNzV
ECwlddpI2dY+p02vQPZeVBV1vOs17nMR+jhB5HuVvhrSH5GGrHDo0ooSwZv7k1sfyjYJ/akgO0ve
VCPKmioPqIuw6zE8bGlWPOmsYYehrulutNzXDgPCDDKtQVaaFOp6XqZptk7gDvl+EHP4jn4QfmzB
GG2FAvKDLPeMTc9Wal8Q2C01HBNwHRi5QZuMKgDyeBvhDgw4hkb1DLnSGN3jNOnpodTb6eQg8X+I
YLb/uL+ut3c3rwB9PADllCuJgK6nqtoJksaOnu37oodBP5BT5Si9Xmwjij00NacLm37ao+DQb5Ri
1w4oOFj8JigiSfHM65GrGfQ67HKcbRIHtZh4+pmaeo9DYhRbHh5pWxgOuRmXqw3FkHYT0aZks16P
F6cQZwL0r9ms83c8gRA3KgAs4c3V2og/0aPswjb8QwaeC8uPHUTdTtdofyzPZBGQD6fY0+xdwFSg
awinkhg4lcjMBCAHtuNJ5Eb/aFha/XkV2NZQ0yIJgqIgi7LX882jsqU9NOV7pexCz1BwrsJG29q3
0+Tu09wsPMuKp42EeaXUz2NMz11KfUBfWXa+MY0qrd41iz0lWlwbkW1LhRellvGVKyJoD3iUWvkF
50TR7mrbH6WyVo8f6NyPxreyQbzjeH+Dr1wcAEPgvCN7C1xlKTCTEwR2saoVexxttF2V2PMDmry+
l4EG/Hl/qNXJA742pQw9Dn/qYouZZdCYosGvPE2sYV/G0kUvxJKj3Nl4NT43ZtQ/FkM4f0IThiiM
zLF/ncygO1Uidjfu5pXcCkoCHSXmTg8CpO7198/qcQ4bI0Pwuintk9kGqRe45SeYGsXzqPnR2fHH
gcjbyS5mibG53wbNxtqv/QbMfvkZ0nWMa3uRXHGPZYqfkIkHhGXqUxWaw5NwJld6v9jdD0Qb1bcm
AWL9qFhR+E+JGJB9Inotwo23ceV5BgkGUlQuiOQbXy/GGCtg9oog2c9aUz50g+6cEy0bHvJiopxk
+MZD0fYpWimi+wh2b9q4Bm43IWg1mrS0K3iaqbdcDz9F2AqWveZ685QhApkFlOYNrLz6Tqn39zfh
7TXHUKSEHEEeSjoG10MhwFKOEZxcr7YS14PXXP7Tl1jw+nilX+Dxm58EwoWbSrS3bxkFF51+N9Ud
Sb5ZRHZtUWujTUvEy7VWPzf4G+yxUs6foCkMwBULrpzZ0t+bLho4g1O80cYm29jxN9+YhcUGQpbO
qMlwCK9nDq+4wbYH78VJiwB+oSAX7m07KoB+q71i7zCANt/BMo/avR3XY36gQJpe/nD1+Q1SaR6k
kwmSYslmRBwMIvZYDN4MdPYhmdriZIsqhqSo2K9Dl7o7F9m7P034fg1K1xQFNoeKyiL/ajSIPX1Z
Dp5QinJnWmF39kvRHZop+6QEfn+6P8cbWQjqXTxqQMwFeggmzZ/rhR6TpjesCaMhJc3cf4rUKh+g
wzYP5TxjQ2R287l1reGBh9x+W3ex/xpDgzl3rds9ot5jfK2CdtoSrbyJY2TBD+gbDXQZTyxBiwlI
4MLA+M9LC8U55kWJvmqQtx7q8ujvuMngIfVuenrfiI3luDnbcmSoy7/qJgTRi51vzkgXdfTvATe7
waGqq3pvhUaMPTV+QfdXfnWSsoJKwETMvczsM/q3ovH93rPBMD9H9Ox3cM+0cxxGzalA3/lQ6xVW
0/RiN2LV1ZGlboGs3hJLLCbpWnOuuCWTdMxeJBgLV9oTtgL5t0mfi1OhOfVriFU6ivqZamxE42sL
LL8tCAK6rbwk19vNz+Ng6rJ48DD0SspTERnGfwF11+TYDO4WH/3m+iRX5H1AhA/aM+jBxU0dIHuc
N2Pde05WYpLShyAl0cOGQTk0w6kwsuoVm4w6/dNbWw5LyGBLUjkVhmUYriSI0I1J7wGqn0++MVhn
PR81SH1zdIA0FnpKhmvWH28nnfqrbCzD5sBF5Xphy64jerVQQG2SOvYSNCL2GMMau8r0kSGOev+7
YQ/BpZ3jLfXklU+qyzqDhIOQOy6vSfrXWo+2OdqruZpfJjgVLw56Jz+0UtM3dq6cxFXYz8qi8kFD
ACwG1RT5U34rTiWwelqCUHSvRIOuQE/gsW/qsnlMO0M8Iedbf7y/qms7CFaYZK1ACyXsuR5Q1wOE
epuq93w7FIcgntJLargZIPEcZmDtCw++Sv6n6bGcpYQiUJniglheyVzHDpr5fMq4CEd04nTc68om
eKPoxpaTxNq3o1Wqwa02cbJaduFUltMye05IXXXZKYpr9ckZ6sxDf2zLLfvXWt18PJcUmQIqvcxl
sbhtzISXO+g9Jda6F5S243E/8KRAxRo0NJYigxLAcRJaZ+0qyLNfXOx23uF8h3tuHMTdswYVywEX
jq/mvvLH9K2BDp7p5YMa2g9t2thoG6W++OzOdvaE3WzwtSKRG72mpQGAjmmLfvb97bGyH+HMwRIl
HiUlXN5mWtKUati73KRdLB47o21ObYWpXq5ak8Rtb7XVtZWrmzSQohTQa076Ev5oaVMwGxURZw3U
wdk1QWuHP6hlpeYOR+YheJjbIflis5LzGSH3LHuNcR4a9tQ0R93rcDV8i5JK5u5MPc90ao9GOyGs
N47+2cdFT92hA9+/T3tt2Aia11aKG5GMnfPLTby492mTpvBHldEjj7ITHvEo+F53ZtW+IFnRhbsQ
OeYtBTF5zy42nNzXlM5J4QjZF1ei1jlhjVrh6JnlVL4Grvut1Qv9y/0tsDYILgQUyoET25RArm8I
RJQirW10IoYw7ZBjFNahLvPkcH+UlXuIYiTgM6AGUi1sEaXNZelEaqsQimr9fOaT9heB+Q/BcICq
d1a4Uhh+Swti5XLAxpcsh465xFQsBo2RZHSzmTAsqev8Zz/N4Xz0FbiKSYz8ycZRWpshCDes7QED
Efwu0m21nxsjDgj4yzJKUbScRPnaopv/qTZAUsZqXB+dOrBe76/r2nmCY4IVExZgkpdz/fXQrMQb
Dr6HNxZq2+IAbEWv8aR3h74bMh14q5k8qiKJntJ2UDa+6dryArEDWyhVWWgDXo8NlC7SkOMZPNms
O3T1pAYnWhHNvEuTUhk2HpW1fcoGZap8zlv+RK66WJn74ejZeW594ZvrOjZB1lYhcG1SSOHizqWB
vcVg5XpSs+tWtUm/3Cv7YjpaQdm86cfSeEijwN7iLa+NhdkUzSIAZJTq5cf9LRoYeZ2hBoA87ig9
7c1wJNxpNLV+jJO62QivVseSVh+ImyExvJQWzjGjAnToyotXiU4+28ObaMA+4Jkab5yElS9FNsal
TVNVAiMXx64b5qEqybQ9Q53dU1MKH6pWXW7sh5ULmbqew5WF5iEnQP6K3xbPEHlrZBOdWa0KaTAM
pYa6ujDbDOeKsKgeptSyNmL/25Iarm2AdYlQkaOjRL14BKicVDxJTu+pUxkpB063+gNOk3hCTHL6
2cY++ActbkpQEO6YqfskCrKTWimNvquaok03MrCVbyqTX/gf8mYlsLxegjALQELl5CItVZRdjKEz
LfuuOA26HW5MfWUobLp4+ci5qFdbi28aD6MeU+aAeotk88lsWusjMvcGXLYk3Rhq5UozKdEJabOi
S/jR9azQDRi6uhOAjSarPOu9Vu1azRyeFVsfX8w5Uc8OPHYvqgPj7f3LdG2SPLjgpC1k1Bj8euSo
ZR19g0ma5hQ+B2hfEU9EmCvt1MyY/rT7SF2GhAZcNk0yBOsXtyfyuJGB3NTg5XaTfExiiKyqYpiP
gGjjy/15rRwV6fZD1EpZBgTZYihRmVap9mjpzokyPE+Nph9RMI/2DVt8b9TDFnBs5SlkPDTJpKTg
rQ5G4uqYv2hmx8PQ9ceACtkOqZWPlhYaZzt1xws2pdXx/hzl0VvEStxrfDviJZBWS2iopah1k+K3
5U2mSHCuo3fX7MTkWs/BDBtlVxh99gmjbtPCabAqPuio9G3Zrq3sH6ptQDo4KtIFa3GfY2ivQa5j
nQMzyf4LhZK8m1R3erJw0NyK3NfWmKIXvUd6nog+yd/y2/Vn1aYTBQIFZd+Z9EtnjOZhNoL+Kbbz
aQ8BiaQEVMnGzb62yL8PuthIrRZrc2CRAZVWjrbJbE+XdA6CHcYS9s534+gNnPLvqMFJV52/ecJo
UNIHpaOMS+NNLpuoZhPK0bsEj59i0MqjMRYKTiD5Vq9g7UvCyQATRdosGX3Xq1uLIKCWxOqOYT+d
tZzEK4UjAsve0jY27o3mIAVMsMxkXxIgg+ro4tYp9CCv21F0nt1bzWGuy/jNrOBQWGth8rWwjabf
uXFVvas63TPj7tyVGQpMmagjGAaYD8nonRB6tr43RTzHJN2d+W/YqVsVbflxlycMfpzkA0mepbV4
/By02C2A1r1HzVj5bo8hllw5GqXvGly9sDSJtPf3j/TKR4DLwJXFh2BplnEEqO68TWKOE2wxRPSd
tHnKqCkf7TqYP/3FUDCPJGSIlszSNsQYqPfV+Ph5SVwr77DZBJ+UTBn3VtUbG5nkyvvG4wKunlUk
Qlrm3LQLqiw3AREiwqQeFYNGYMM5/9Dht34McHs5l6AddzVGg4f7s1wJzBiZsIyUEnjjElajTw0F
b+yevdSwlLOf5Dj4GuGWo+htnw2wAkUFCcOg40yweX14qpJUYxZsaCXTswerTt7adjUcBidQDlj8
+O+GHlmtUYWNFJQi3yl27m68eKtbB4V9rmH6rZRQr3+COxmiYSF4DVROrQgcsVccclzwfNP+/qKu
DiVr/JgsQLFWF7NtAhUSU+ywS93JOeMQluzxOMA0Qhd/DBqQC0v7HI4P8Sf8wOtZOWqQhjNNQc8t
bf8Q9dSL2lAPTkGIY0ZLAo0nWrFFdLlldf4aFeQybhmUm5ZZNH6WahbmBgoxXaAf58xODkGEnodT
aPoZloQ9HZHHqY7YT0m9oQL9fHyp+0dfTYejocfDqVfQFN7bQRceUvAV+5yu/5b6rZz74naSkbns
OPEPDtb12lS1E8RBqnGqUIx56aIp5pko8ICa7fh9mTru3qLTeL7/7VfeQ7p8ZFREcJynJYpDoGQA
xIlthplvf4ERUn9J4nl6Uuc5PvVdlpg73e/8x7iG6I8Pl25sbL61WXPKJKwcl48bDOAYt9R1QqIe
QxmdU9o445s6IMnD1RE3bSWU/hxKuoGVWbtG5D5AS4CiFHvxeqmjVm/0gvo87q6F8xQog4o0DS7U
99d27VyBGaVcJG8SCpTXo4xCLwff57ISFcpmWpnn/6F1+sOPq3Yjk/xV4lruHVShMSekcCN1E6+H
6pBOC6DNdV7Z+A5e04Pygp36Z8tq82ddCXJ6l0Lfq4EyeT4AyIceoXvEcyvxmGNs/eUv5i2xe7JS
RgNmEXoUmJb9D2fnsSQn0q7hKyICb7YUVFX7lpdmQ8gNngQSf/Xnoc9miupoov/QQgq5hCTNZ14z
5Pp6PVhRdzQ65ddQmMNnOiBipxnxyuLhCrKQK6HUCjh4s2Viqs8t1jvdobXS9qtEuvOm0jMM3tLc
W57SVhgfzMjo3k0dIEQG4U4RcPVaZeTL2V4yfI3EgmHbRH3uHy1qXH+yOvtpKqddRvprr2ggw71i
AAAFbvH0SZbAfEXH6rD0qnms62T6gtwIlQl9tPuVguoETlPJyB872VUIoUXuMU+d5gZceHXClWee
fLfKMhM8YZ/cmpFNEIbFrhKOFpqy71/ywN4IBlfMO6n7+jb/ienrQmvrdPRQCU2owhZekgbYXmf3
9tC+m7205imcF5S5Xpr0mz08KbPolQbZryrqzoXnZA/dBAAn6ev0znaEs7PUXjky1jx3jQpY2Fei
vG2aKmXMkLROmDWUycpQizr989tbZ/u1uemp8BCeQhGEBGNsVtasd5NKAlKGIJQT9LmT5bAaGJ2r
RscmrZv070Vm7FElt2Exg3Itkumiq0SnTd8MCoo9qodmEqHi0pbQRW2FOVv7CEtT/5o0o7WzSF55
ScZbq+grh13dkvP73iTfidG9q6p4OdW2gUirPfdYt8vuxokGG03yco+XclX5Wt9yLeWtvS94OFsK
jkJVkl4bAtdKp3ROWFSJ2/tqFANYcvJRwcxQxNqtiDv02/C97YovrpNUzdkFfPZd5ub4Xnzx+kBk
BYgcod/AytpMu1RLu5rttA0dxUu+NovEmyoBS9ilcglbMe1pfG2vI8Zb5a91WiX0GaF/Xu5NUCaV
kjngWPRaZB+bBucmbMK8e7zB9nhwVxkhY5F3koisOjqYfGzS7LROnNHoszFEcNc4Y59U3NT8Xci3
HAsoFndh0aTKsesyDR+FuAiMQsPuUdIGQEOXIrKo7PnY2PpI+xxIdGDPbXlU9c5yg7d33FWsvz4q
DTHKJoRArMdNUtjTtrIsinVhAt7pa+l08VNdVPNns04Xx1fGePzRiEQNE0pbnzj4u3PeR93OlngZ
5b8X+PoUzBNdLM4WNuJmMUQ8l1056RAiMJ7nJ7Oz4/JzGRvqHBY4UsqgofP+KdFkbwdwMyC+aHVe
fumNRfsGWImwrMEl83HEUPZ3RhfxdsnM0cF/uCgaHNnE8A1sW/TJjLTl/UcWTXnAgGRkK71iE+WI
NE4rWy4dEhSTc9fjuxl2QzrcqXVVhxlOw7fLkpfh219texozXdy9yPegDLySvDfTpcSQ99wOEw7H
zYDmW1X7VdSxsasSvu6JzWfhEF4pAIiTQ8nZLA4MnjIggasJneiN+ZhNbvWjlXr86MrRxBUUEO4Z
AmZ3LBKzqY+rpOh9pEXV/zDHYCVJBzk0QdJs7jqvRJTXcus+xChhPpmjqt21S9IGKEdk97Sr/mjo
Cu5Uyq5vBeRooVshxg1fBkT55XGBm5TnUUDuw7TKgFz0yfwrXSLDPaBPSxaURMZeELv+j5eTTe5J
VEVlDJ41UhCXI2a0O/pSXfoQ0wITBH0x6asvWwEMijlNnrXExZxvyXVow6KzUkS8zUR7bJDJ/0fJ
e+3v22vslZMByrBKHMNtQT1/ezIgfFxGDbi80I2TBHd7zghj7MqzgkbW2Za9HlSVSr0yV/PAwmbD
Txcz3omlX5Am20lBKZEqCzhQ8IGbU9uDiS1nxRrDXjOkFtYLfsQgXivvjsowMDykDHgQV8oGtXyz
bT80yzyXvphd84MTW/rs66AZI19t2/ZHZE9NEWZarUzBhNTyj1lBz823h7y9yTHFRmoPIk2OPG+i
y5ud6XxlQa05F0hSMk5qsJs3GdBOTuOBMgo+6CX2RIs8ly6uIsg/GszdrE2csW12kyO0Hgol1dAH
Uigm+di4I8+uwvgBgi9uHKp1t2mi1qE6GPX57adcN/RmummfuMDi1nPlik5Zd1PRJWU/hRbSoqcW
xp3fVQTLDWnGR4yNp+eh6tWbEqfGUB+ydmejvzo8LA4VoRmaR9smVeLY2YR53RzaydBN/pAZIG+R
KnGi+9IBiXmQEHhn7DgLa/Qrc7La1SkzUnYaWC8Vke00QPYCske8sDaxLrfiYiHwxe8OIddQ7T7I
asmSe6R1eu0J40ws0mNi82fMn3ExU5JEebT0cRCELqV361VdlZ/BbBpg5cXYz35uusMSFtoCQbWZ
GxQGBg0hXt9TKq89TIjQIbIS4ZwUjKiCkrooqfKzMjJU+Cu1ISadKrPEGTQSaPFro5Ih2Jm7pl8M
CV9h6gcNbUwruSOF7y2AyuR9QRY38VlfHBkh1jO73cHx4uymLaoM1FiiRp4v8mSRt0Nny59uN9Vf
22gwP8Z2kudfxsjMbxqaUY1vzwTGrl6Y9WkmIbmnxF15B8QG1H/eXnnX4RnpOxVN9aUfik7o5ZQP
ID1sHMjY6Pac3lcmyrKFkCxyXVTHt4e6KhcA6yUWBiy4upGtRcbLsUZv8dRBjcYQrk1jJiBcUcoN
aizmej/KTL0NEwSZy0dNiZGu5BroIaPW0+L81mTbqDem1nX6N7VS1C9vP9krZwSpFQzUVX4RyP3m
wfBR7Bsp9S7sl1T5YSVRFeCh3PwaB/mN2uUSvD3cK3EqTRh3xaeuMjhXPaihidS+q1ZVbGoJjUCW
tSsr5CgSFQ3geCj6o1OowriNug4NDo/roA1QGSm04zTKoQzxyROATIcBy04x2okC6dpoP3OeyuF5
lcN6HuAHmzuPfb1UQOiAB2JjQmflsLr8fI6XjrZXLDnGCAhC+llHj7Jvx/Gulklkv38whlqZZWuM
SgByOZjkalk7SSLUtMa5zScB51LFlCPGCGRnqOvTjyuOGHg9/ih1bNEkFdRDFNGrJVzUagx1txY/
Fbr5R7MAxeJ3TinOI1HmUbfV+LDUaLv5b6+H68wUZwG6y6tTEEnSlexr5Ok4+nhLaBFY/8b3yvk8
eQJhwzapnVDBQXTAoNYSzs6t87K5L85b9FSpLdD3XesLcL0uJzkRhjZETUbeN81Jd9vHqvrYyiXP
H6xyUutj0so6O+mRyrGfjoRAfjVU2WcL+GN+okrt/sWQJnmuc+K4o5VD++F+xzvSz/q6mfyiTWXv
D848Y6obrYc479mhrD8RH3TQKmp/XkorOvTCxEPXjnrrt6l07nfRznEf1NgFYkxZqtPHFjLMdKAv
UQP+5dn+2q10Bn8CjjP4Di4o+Y2UTrJzLFx9F6aHmQEdtio9UGG6nB7cGpMV/LOEq1B47mMmXN+0
ndREmI89qBnaNfHRHRRb3VmRax6x/S6rsARgDvIybsTNwJUVkS2bajjpY1LdTpHecpPgq62gHObF
P0RU98LHHxzh+t50le9vr8erjc57rzgO1JtM8OzbOnUeKxMtVEmyVxTcca41fc6qTDsuLtrYbw91
tfdA0YJmhehMKcgk6r98U4t+sY6rKFMsqxLRgX78mrS45vixPY0hKE77HjxgH84eNtdeEsU7GfCL
AthmqmnQAIQGCUiRZsvpSlMQFXVca6FFMWp1GRkFMv5e0dyji1a5wYTRDORLN7LOoCQQPzTHCkn3
ysmy5MwBjw422YM63QxRPN6Z6gx5BisAHbLQZEaDb7eF+Qn9wMgN5gRqd6A7GWqFjibUoFOFPoeu
GPX6sHSiflomLj5/kpb9IQObHiOs7Ma4RLWl3FnaL3jh7XuD3AdCsk4/Rb/NxAMCMPrI0kLP7cf6
VlU07c9kOEn72CcxcntT2689IT21p8NQeYv+0MUGdRJPdaY6bJvZOZWSdv9qOL+cJ0LC6NBCl6/e
ezay9eBU06qBkQULcZMPUlatotlYLQVk0uHsjMQB7onSdacH5Nrt8RQPPRByV1+idGcXXscrjA2g
CQkOQhY6Y5vFOU5OxfHY6aE2VspC+z51vwxDN//L1HAc5Smq+K6JnD9GYs5jaxVajb92Ev8wc2yB
LNQCdnbLdW7IEyHpAoYDeBCrdXMwuEYsMldltRpYjnwU1TDfLBzRegCazTuTq4nbjls6aMtO+SiQ
of/YZKq9czy8tnbAXrJtSJtXUa1NzKiDN5/bfFBD5MRa3BChZE6B4wHEPxTIttcBcibR79qJI7iY
Vr4C0lsrPycdlpW+2tdS+EqUoBcR6dLxjaY01YOLDv3z22fLVVRnkFKhMImeyQr32XY29d5O3VI4
Zoi0mvko8OwGMpZpH/tmqb4UyFr+evd4dO5haq9YdwK7zZbKMYvEAHIwQrcxo4pWoozuMkUBlR8P
yQxPmKrSzu64vijAFlIoWj8G+inb43MUVprEU26G7FaI6dJLcyB3oLZ9MIDLIctmbEuyaDm6WB8v
O6WaV1YjtxOsOWrJNFHtrXtQS/V+SIVrhohleff0T3WcLdS61e4kXLYoBGZanVVXa8mezPo2QyYq
uTPx19xZkK98aJJmpmA1zCF1XGfpP+2fJu9rQF2WGdb92Aed2UU/JTl0QXRRwE6aUkz9dnbi9RWp
rdzwtWfioIa2RZENizcaZhNbIYJW8y21vL4KRNEqd62dwqx798KixokoydprpVmyXVhCx0toKhnM
7SlMS6BbQ1FgCJCWf/CwqndwNtvpRGyNsGMVW2FBAa7eTKfn4BTap018zCxD+eiNWnSLlfUsA22M
rNsEI769ZbwNtF5GhJEIUW2NN7b4P+hbHOWWqoTcH/Y9/MHumHaN+KAOmRpAAhUH6fZ7JAdK7ayL
/96B67CgAFddJ/p56B1crptBryJnymI3bNJJfySS9epjMTXTd63Ht8+vvc74Y6qRkh3wMaI4k+O7
c+vhXNP58DdXtAB59TNCySmoJ1sCeu07ka+94OSD5B+QxleGVR9mOccfm8SoPtlYGmW+il/Dn1H2
1XiMRFzn/lAl8meXqv23curQ7FOtxXaIuO0+pmkq4XnPXYqTtSAEf1xc0fxdygI5E4AhznHEFku9
ldnU3+pV46jU1dLknyTFAwlvl3qYfVUKpz54M1pjmVBw2DBdGWe+q9TLQOsWLSF+LYefMU7E7erx
Ew/BGvbwX+HX+5dV0qO0sBBgH1KBW9AsOiM/JGYn/uYJCvZ+xmkO8CqapwwrzYwXb1slQnO+kcqz
hy9NEkazk93P1hAvhzGtuhtP5VuHCEh4Ja49RvabJEHLfcwu5sifPLv9EhGCijBqdISoNAtzEB/3
Hep2Y2/kD4qa4kktjDHpoX6BhvZTWWKAKLU21v1ZKnJ5XKI4Ww49yg1kCqahtH5MqfK+5c8+RGXc
IEOqD0p8mKqKXCIp02YmzWqMDyAaOvs4iHr4a0uXqHDKTPldYBfztxuEk/lkvS4WfF0svutlO1co
rszNnehEhEYCuA7XtzMt+ZeTU6uCbLJrGFg94r944kau9OfSXOqgIWnu0dLOnW9Or2rxOavU7Bzp
zljBfcd4zyfkqTG9bFUSfE4VkDmWEF11IOSYZp8ObXJLayQ2GI2eoV/mnmJ95WY28KcaaM74RTpV
he/F3kKNQe+7+MboNRstZU9pHZzZhsk51FY5/1nUqOW35yU2/apMi4ceo9nPPRJE/2ZRZP1x8bUq
DiDwKLnZeToFnIxDck8VN/8ns3J2LjIM9gxyKEltXy9r+zfkmlTFXHlw7hvhZb+YOK/B5jnlXH7f
8cg2Rq5sbcqsfSx6mpfbeDEpicyWnR4ntKGCNPbUoJcATdxZme9lPg87HYO19LA5Nmi+kBeir0V0
uD2trFkIQynQu0MDZcloFVjDfS2qaAct9MqhSBNE54Ay4Ol7WwiGS2V6sYsuPhr0TLVQifPoif6q
0xxsZ+hOQ5Znn3Gi2etYv3IoQkIlciLcxg51G3CDelAoFKfJsRsA8Kjxop3LuTceSUHlox4l1t7n
e5Gw2cwnSg+IyuNVRNNj68TtGM1cxaYRhUB8HfmrX6buB+l+3YZeqmTenYu9zLk0KjX2W+GK790Q
ScIcrTW0Q9dEUfHVARdhHUoqxY955end2RJe0xyGCOZFoMdSqaGCatoXzUMv5iBpXvxOae+KY4VL
EkUIGp4uzoK1ZfhRqpDqz1Vu3CkRojZ+XC3zE8Uos/W9SDeqoztb6n2S14NLEbxAAEfB2VoJGrWs
VvdgVkRZolKCxxtuXux1VbMPRlYYX3pFJ1dIiq7/ZuczvmUYvDhKQOOipjuhDl1HzyHO9bCYYhPj
n7muP/UWOvOnKe285Zh6Cdoj2lxrv2rhtIk/FfBV+HuZgwVbZKQyUM0G+lCWVQ7nTlzGd22OrxfC
xIld+bXQq8cIUdghUCs6WQdRlUsWUmcd5xO70/vTepRh/QWTKOeA3nz+e1aL6qGoPbU/v71n9evV
TegIfYsjkDSUAP1y0zqNNUWaOuTHxUh06zBXY/YZPRSEZWNrqMPCKtDn7iPl2CdCu5FLrxy8Po9W
ZQjXykirR3VhAtPub1UZ88mZ6/G7xelyU3bp/MmITOfOc9uZBFwVyH/PC/g0iC+HKo6rQ2ub02MR
WyD+yzb6d1JEvxOyXYE/VyUw4KYcR5DHidDXQ+Q/MWm/dlUxCyiPeg+mAmMEW2IHnAyUc9JBr+Gs
tAj3hFTl6n9VZMkS4vS5/D00Q+wEphzLZ2RVMT2aa+Ge63p1+E1cd7H9eaj094pM8bCoddNzJJ5f
T5rNCWrlskwNhNiPoBI0fIewOk5x1v3ZF+m3ITG/85Lq57cXwIvU2+WuJ7SEfamvWgl0dTYTJFyF
eKdu66NqU8LyUbsX5ylvVBHWmaR42CaaXR10LMnK0FSqATtPpZzmoNI7aR3krDct2iBO8Rl7vkr3
7bGzoye7GezTGE2EbGzvDFtVHEq+pFgtI4k4od5DEcYG1uDi6PmcJnbTPRizt9BbnUQbSMdylo+9
SIz0SU+M+V6pTHhGU5J2H/JSAVLJPZl/TVEg+4v8n/XNwuEwDVI0subbXC/qnws98j5I4o6uoeN2
NJvUISlQwc3i6jFVpu5XuQwxi1qYNB/VTOs+z51pFqeKKf5oF3yjo6flpbyhHuZ8IwEZh1sLn8jx
0IMJ+dGPA2V9JxvTB8/EHJYQoaz+bZNEpbnFJVmz69EKkw37m9ZtpJxK/BfRRhqXJAuEU/TiUDT4
IR6ILIbv9aRNUMQN7MNutNbuE3zFC+NA+8UrvnRLK/LTiBfnyiPjLAx2VsDVNQpxA4MiG9MbLprt
tZ0YZmovg1scTXtwTmNnmD4PG9SNRTvDacs7GO7dzrZ8gYVcrToaC6BraHuRK15uy7ZcDLcDRX80
Mj3B2CvWDbIM1ZR+ZDf4Ow5T46B+MhRna2YL+9pkW18Ezp3VSU/syTg0eBX/0xVFV98PRquXj9P6
CYBuEeqTlQ3CeohGPW8P3AfEO8aMRZGv52hmHjlGB0JqNarEkzfE3YOX5POIyhiSzIBnbYXqbqw4
f7u2UJ5Lr7X/GHZZi3dHS5ZD6MIVv5KB4RtczsA0lIZTIRBytCZR3c7LlKOxQEkb5QLvRKUx3smU
1328mXGqVQBIVjI+tcZN8jqMRTsMdZMf9TJJtIeSkFg+eEWxnN5eTtuMnDOMaIWaOYNRk9rKMFpa
PC4VVwPiz5oHm6sVx0Jt5dPcIhrx7qFW9PoKG1mhsVu1Rdw3qRdaU3GUkF1P1hJh1Ctt95mikLKD
/3zRUNlMH1tkrSrRhKApvpm+SI9np3TT9NiVrVUeFdLxwVeAaZ5jcADe4zhM7t9Ik9FNb/Xzn6nn
wu77DtdgN+ttErsirVcWvTWrfr7Y2dmr7aZ4jDJ3QfHW6oxniKg9sVIPPC5g4bTJbdfBCghaRcN/
xB6sfwfd61vf1WBbB9SY+q+NZZarQ+5Cw2emR90dVEu2X7DkMWys6inM3kfSTveEe69DU6Se7ZdG
LRBOmoKXS7dRBA6hdccsqLh6HIbR671PkaMod0rRkpQr7jBaO9/6SniDwuHag0R6kFYZLbp13f3n
Ik/LQlPlOFbHTMk9z5edpZ9kJq27slfUWyOX1hlhNMwmYrv/ayrxPB9aN20hCFXW2Ss0BGOdXDy0
1aL3MKxt8j+vLPBy1dS+8nVpxDuh1XVkxYmK5DAgz5WVtcUzcW4RTAHLW2Fh6nHRSmBLEvyj1en5
oVXxqS0ms93Z5de7D30XZCpXgUx+bCOIqHbzkiumPY4IZmXoGFjWl8opgInVu0Jpa2h4uSUgNaBP
CTzM5RDfSjeYg1pYg5DiuCy1F6KbFnrYApRuZoXDXHqPAnEAdJAM9cc7tz3dYd4MYp2FJCetgcuV
AKm6yetpbI74qn6h5pDRdjBz8zgPRvPx7aGuVjpD0Qe2HFx54B1vRQcUF2l1mnD1cUnm/K9RIndG
gan8BSCAio0TLzsp7VUpF6gXQh80wVb9b5Q/NreCyRHtthKOIGZLAD6jUlqBk0/a11o246m0NHyh
k6Tjz7lAbumJVjhuKe7OaffaY6AdiCAHZVXAGFsgUlkMde+USXvEgln5jcQqqj+uYoczGg8jdbPR
vDNFphiHaXYLv1eBSM1uVe/s+evZpxVJQAIeEJkESsqbD003SkXXtj+qhTY/9K23BEyee6MVMZQd
VVVAAr79va+WNMuZ3N2DcccNyeK+HFEbMPeO0lQeo1ws50Kn2Innd3ZCYnJ5sLxyCqq+Wg70D/c4
SVcbl5ER7FjhP8TgQJIvRx6Qz2qXupPH1O5zlMoY+1ZYBLcERFm085pXR9M6GLQk9g4LjlLv5WDs
WWVuFlseXWkYPwEeaGcpVRE0pj4GXlvJm2mY94yFX31D0J3wrUDdEPldDtoOBj18s+iOLglUgINp
EqKyoZ+LOu/eewryflxPUNghbCAvsQEMVPlCzq178mioie33/fBTT/vhmymd+J29LWd1I3BeBDXQ
lefUvXwpnLPxXxx1gkoE+27nceo+ZL36C96O24HcI/F47wIFsLTegpy49NO2HGarnxSnmzt6OspY
/HaiPDk4cH5sPOhoTvv6VBpt0NLsDpTZcj+9Pfj1fkQC1YNvRRC0ysCtIeZ/ruAkk14HCpGQVSvc
EwxtwbGke/eOWkb4MC//w3Dseqja3ooG26JiqFe004Co6HGRi/lgLnL2p4bGmhU7+Y8R5d3w7de7
3hVU7VifAONeQtjNqlkjvCGpbV5Pwr6xe3u6Vas+Cpq+r31NaspdNaH4/P5B0SNZ0S2gFNCbu5zT
kvBjAorIvdnP9nGuPPc06sMUenQkjtIUxb1dD/HOm15vRVhrLCEalmgRWFuKXu3MnlubsgArpOdP
Su06yOt1c+DRTvkf3g8bBFI9mwIaKLvL94tbRx/JlovjOGkDdEOysKgo7YcyKd1fVYG5j0P8uLNL
rhADYPnAKJDN0gKmTb9FcoENchZlsQr0j0bxIc6wxz0tJf0QoFH6jbUYU9CNSUQrw5yKh7TIer8u
PeuXi6/yYXEz9efbX/n6XgHXRolFXxtcoOk2pzvwrrhCz6o4eqUqnqs5UnBTIhMA6F6FpSuT0JEG
FlWidd/9qZl49A4QGFwXtrdZ1Akpijt3EvZMnedfB0kdxdJFf5OmbnN4+yWvOFa4c/ORwSrBjnxZ
V5ff2uo0QhGtco5Z53hn0iDnkS7S8mymUjkXg2W0PtoO+N5luOvhZg3jKdeKr0Wl7sFqrk4qnoQ1
gAMRZS0kjDfHspNrTl1agwNuHHgQvpKfabynH2YZ49tZmtZOi+Dq88LXXn2kkDMBPwj05vLFi6wy
xtiwpyPUgOYjwJF74YE3UGRT3zV0N59N0be/ekd/r/MsAN4VKAlnaJX8giRwOTCT3ZtZtqjHphcW
3X7yHzNtuycnj3/mWJ3tbObraYXnA6iCQAUfELbY5XDpjFSLyGrt2Ml69IVX6KeoLWlQjZRWh75W
fr97RZFmMrfg8WnyIMi1GdCr1NlW8HVVKcM8m96YPfWxnZ5EQhTsI8LXoNpikx5nefk9syqVMDV1
QizE5m9vP8qVeCZTvdqA0P5/ST22B7UoeUxaqAtcn1Kdn+KsldIfJm4Jmh9DHJ8F+NXuWa0z7Tu0
EbBy3mglY0D21Zl+U1fuUWKpU9/TKERIqy+M5auO1k0UNpGhLQh1qKMFPTttAGTPMHJ8WTV2h16V
npQHDqsi9asYLtfOWXm9dunmrCQnJpl8Y6upUUw8jYUK31GAPJ8BVznOF+R+xHNqotFAgy0LU6E2
QWFPe8CVNV74bwLpETvRLbSxiOZYRBri8ut2YAl6baY3nI8GrGTh2rcZqnU7MIrttb6OgnkA4Qqy
IUSemzU0xYputom6oKWuL78zJ/2nmuzisUs95YHOEG3cpN2zy7m6gP5/UHoO0KSgkG19EkbXhJww
mMshJppvaBoOBmhRtwkmM9Y/a22ShkUNOfIAdi39JDrP9Rdvrh7NSrSnFgvS89vL99VJIIQi/uYO
hix/OdXIq+UJkp8qCIqKc9fpoEQkzNcMgsIV56gcjFMDvGVncV0RG5kHauUwwYlZyWi3yl1WGbV0
ZLvVdW5S/cgovZPS5t7nyhTxn6wBzJHVrgjkoE4nWMAVZfgmvil0skybttAjoLTm6EXgik2nKs9a
NAAeK7vi+xRXkx8XbrJzX17LsfPEMJNXEWegN1eSGJlAYyaTwApbs3PubYM2eYzYZnFolRj6id06
MDMKT/UVmYzH1sztwAL+EeLGrnwG5EmA02V75ccrpsI6jyv0EaQfRxAH4uX30xRBTT5GStfquvEf
vZBDD0xg8L6Oi3BvRRopaiAXDfesROmpKJqp3ir+6iF9M1ENpf9Jui78RVXUJ6Wo8q+1nRrPVAjT
wa8sgCDHt9fbNsJcn5etTa5HEr2KLV0+7wAIqOpQIALpl8rnkUbMLWKwVdDb9l4we1WseBkLrhZO
DStPYSsyPhY2UVsBaCRF+eArN7/yQVGAZcXF0P9qYtX0AW1lLO86DWfFkcelt+ud2Oe19yXdXAFM
a8ixpdTYseTg6szpIIzlT1IlwFsizfuMtJU57e2pNXjZHJtrgEXta72KoAtczm1L6gwRmmPTWHr6
ay9y5tQVzuAT8hQxMbJrW+TODbtNP5VAgv18mubGr41o/PD2Z14/4/ZR+NIrUw4E3lVAMHhlyUZu
lkNJJwajqm4J4sysblVVzgiMLHtyMS/Ms6sBaV+QaUOTgJt5+e4Kst0R4y0HtCqbG30E8f1oiUnS
cIMd2vuujIAeFook1seFKLMPMeD6nz0O7a1vWmNuhLmRtdqBEHz+NWRKzK3aJ8PkO8ainCZOGuXU
t2b7j1aP5oe4mErWS1x3N5bdWePOqfza9AEmZN1SyeRY3sRT8Sw9qxATNT1ZYhmT5cpTHJcKBw6K
Hkse7RnGvXILUJJeBffWux5I9eXs2VOBjLcQ88HGv+SgFUkeKpNT0opsShzOlB99nGU773i1MyjA
EJliNYCuEUXizSXfLDFgMcWsgrg33bthWS103Dw+e0Lfky+8er11qLUqbNGmIfXbvF4TL+MSKS5D
6VK5191pPKVVNcNms+wg84QdLkJ275XBfBmUwaikaSt56HJOIzclq8+9KqCT3PwEQpIEslWrezce
xM4hcxUvMRT+risEFRQ+n/FyqDZj+U9qKwJH2OJ7BuHkYKcg5fYOmFfHWbXv1zIPqOLNZVNPg9QH
Hj8oo2i5pRpC4cVjYoN8SaPPBrprqK7o9T/2UA5PCYroN4ZEBLiyS6MPo86xfhMRm8cczfadGbja
MIhEQ5UCZ00pgVt6E8a0ejPqkcgF5UPD+0T+N4WQcWb4n7N3GkSl7dTjX1m8oItxGQL0S6Nxyzwa
MG60U0EnvxGOcwQKARDE69DyW7y9j/vaq7FoX16PLbo91bF3mUEtsE+ivgMqnwHklDGmxJ2Qxame
8al8++h+7dVI1VdJEPjtQO8vFxNksrywYFYEPY3JT0mZFJBp6uaud9y9yu96jF0c2nw1BBt4JxgA
NIU32bhLx141FzCBiN7MaTBmTRlm0YRD2ZgY9zKZ6ke9x5rg2ChWFqp51wVvv+u68bcPwGty5NE8
BF2zORhEp0ZOVJXoiDjN9AD+Snmq2rI553U0Pi4zXoSjquQJDcGpPL499HXkxstTgVllnlcA0pb9
QForOs2GyTpmnRChbfbZcIJRorcQR43o3OBUMN9SlKC1m+Bh6JwisxzL8wIm1/w3X6rm6GgK+kbN
UphfmpnarC8XJfknxlQVpSVIQTsn9ivH6MUTbz5XXFZK3JLmB6biyU8O3kQ3sN8yuLAmiJ1ycT8N
5q787WuD0mlio5EtsCjX7fGf2rLtZFNGAiyCwYvSf+e2jXJfy1HhKeX4BO6uP8ZAGMKdj7OGStuF
wbKkscyhCpFnc54g8UBVUClFkDQYYPxIvSIyCA3iqDoteJvlpygDdBnU7WDeFInM/5GLhaolzPdp
el7aqBMfXOhqn95+rNeWK3NAeLMmT9ANLudCFBmIU3zmgmEsnaPpiil0B5VwJzf0D7lbCaDrjVke
3bqod5bra6cQ8AjCAxSdua03R7+WpSq1k6IOYsfoEENUEZxh9q2vLvXvp1lrfr77Vdn7UJlXIT6+
wSaWbRYCoARYdCDzRg+ka2bBPIjosBS9GpZT8keoRva94eDc+fSvvCh9DAR/VkVKJEc2xx9yO2lm
UYwNytizD5rZlTd9kfeBrijmKdZ2o/ZX7lSb63uNEaAI8ePym46O2UQiipnY0c71Y+9aVXKD9Mqu
jMr6hTZLGukIIq61ZwrsYDNQjVJM5I70YiNjxZctc2afhj6S92MrRyRsJuXUKHV+iBLaqP5Y9d2D
PfWoAFRxaftUJvC00PTsw9vf+ZXtDRpiTQn5iTW9+c7Z7MUdXF0RmNAAHnu9yw8KwIlz1UbyI+g6
4x7n6S9vj/nalBMCQCpbmyvccZspX/ICQ6SU1GDEFbaIC/vBwSR+p1d+tZAABKGBTpeR+iSDbEZJ
M2pyCs0WZrpKD+Ajs6CLBITVqVdve3BDO3fZa+NxKsCVwd4BpP3m+zq1LnV1cFy87pVmLT16JxqU
9oPqVs2hScddhPDVGckLrvw91hSgVJBHl9O40DNw8K5hQF2Ba6MUifMbxMcUh9JSlDSoEWt4Ao3U
gLBZakm1PUbBK4EnoR/+j7Pz2pEbycL0ExGgN7dkmnIyVfK6IVqtbnoftE+/X2gWu5VMIonqgQZo
TGMUGcEwx/xGFEkHfRgQyDmt9NY4KkkGbj7njjlZSR+Xp8lzk9lvjNwJ/RkvH9B8+Aueq6rqPF+J
UCc93d4VVzuR6ZCLINYBRwEPn9WVb0RRV5Z14eK9pkjLLGCryOhARTyWc62ftVJLTob1ZtU75KNQ
doUTx25EpXmNVVPpdM1pCI6CFxxFo2ay43MmSmM5AA/zDlM3e1S86j1rsKszIIdF9s4iGJAujqvd
UszqYKYWw5rFYMV3buqMcdCVU7Qnirk1EIodFPqkyRAX6uUuqRUy6UYpPEjKgMNNYY8vVWUVX29/
vK3NT4cF9UB5v7Ggl6Pg72yoOY67gaY74kUbXXZlj5fCgubZvWiQp7o93lWQTNdMcvDZ+PSS6GJe
jtdijw0/DHXwosyo+6HTXj2JeLA1v9Kr9tftwTZ2JpcIa/dnd1651o1wdDAh5PGzwBG+04z538UY
U9+ss/7eK/PiKWfz7sR6GwuK9C7XCepzFBjX1f8ZDTMyDcsLKneA0jY1NuhEnIZxOkt+LYO+i8ff
uE1452VflraD5G1eruhkZfVSUXwNFjSegIgXRRDy4ge4n5H6ZJV6jHIlPoqWwvzUOg0kXjxY7LEd
7lAr3FP82Jw+UZb8Odzea0wKEkNh1etxKEEU/bkYiKxGWWAtYuc7gXVyuv2FrwI7tpOMrVzoFpjo
rQUdHJVLcom5SpUytPQHgl7nfeaNw1MKq/fXYi7qXdMZ7n1iaf2ec/PW7oICaTqedOygVHm58Ca3
jBgQqg/SUNECK6nzJywu80NZtN0naQj5MibjZPq3Z/ynu3IRjjBlOJ3sMCDOdMDlvfEqru+o5Bfo
J4VB2UbW/IhqTNb/AEhfcpoqZeqqAHbrjKyA6+XPbgcoPBgHTfytLF2TBJ2pOJj7ppAoz66DNFag
T6H7Eob62AYJqUh5TmLazr4nItEEtafgSM7awsLDny7Wf2GgGX9OB1FS5qZVh1X4YHvJdxPhnmNt
VzaYhz70ysdMmVpcUsi4lfuoVVrjEVmy4a5M1Gr0264ovtih1VA2NNww32lQXTeLZG9eNkiAZOC3
+gcs/2qNZjVMcD6Y0JVqZxt5DQQV/7XDqnhoQNYeOn0pfqJDg+pW79X32pJ2flp746dcoUWCYvpc
OztfbeNY0MuHUU2MgQDJFfKmd1EA6fCrS8Ky/7Y0oy0fx3R4TKvcCrKpjqKdQstViYBS0//FFBMi
wj2+3CZNiaXJ6KVEDFOHpeNCVxU4t3aeC4CP/qAISr5p3cCiJBJpKbbhVbhz129MmlSA6JSoWboS
yX//6iuAJlAo5LV6MM6jA/lGlF2QdrnqHVvT6N8raIAUb60dGgDXMQPh2NElBLJwOWRVzi3t3doI
qrRankZ8FXwNAX5Ynf1yf/sgXs8O2Dp1XwbB+wnzhMuh9FjvyThoOObpSL6jlvPJ6dNfqZsmR11L
36pRxYUKQZ67DuVzk0B1dc3baKobCf8NZjSsju40xGdc0auvs0b1+fbMrt9o0ikC1P9BVfG5uJzZ
jDtnVNW2ju+q42X+VCX9r74vbedEuwhKz+3Rrjcqo6GDQiOO54LO8mo0Z060sUCX3rUy99HNLGjI
8JTmxM+QZT0vSex1B5Ep0Hix161+6fmo7L1a17GWhJWjgQoJ1EMudnWVe63p9JE5gr6tW/VxyRfj
E7um35np1o5BW5UWNvk5rg2r8zCiqR7VOVS9dKqQj7Ln0DhkWAEe8bhfviwet+7tpb3CD8lNIzUP
EA8HTAEs4HJt1bZB1iopIPfUnludtAkbQNF37oMVd2BoKO4pQW5nRdAUQ/MtpO2AFEIZ/ojyRv94
+7dsbSoIg6iq0DkjqVvt324WQzONcLCEHbuntiriu0TY6tmAtrezzhtD4ccsM3X40yz4KsacZsNQ
HCgiQZhq+QczdT+RIodPXTR9vj2n69Y2PASudKot6CHQKV1dsp6pp0OatmbgTG35QuGr/hwSANVB
Xrh161tllUx3WRN1kz8lrdP7UQehyNcX181o3zSVjR06PNhAa6DPv/0Y8/ShHiJB5zoNvsuP7+qK
2uUDkPLcpTYT9HUf3iEKUYxIOujVYWcp5BG5DEvkJiNLAA5hSyTk5WiphViJ6HojKNSCTeBXtdYv
fuJqS/ziZlA3MNKJ2h9T7lGHR+ln/KdwaQouJv+/QDXHKtrb/PIzr38Rn18KQcMx5Otc/iL59KhF
m6oB9KwcM8rR+I1dSXFqMOn7W8BT7mA5FCYqV4JMRINOeJoX0e0szMb1BqqeG5u8B8TBWk8lLhcp
DhmhA1SH07HzZv0wo9jweyKNvF/KOm38yFOSmLBjyH/QIt17Eq9EjbgEZCQEmg7gJnzv1SZN0N5U
QqdQg7DMxwfVFOljnqrtF0tE8wPVyfY5KqYqiJuFEDBXIv3noKrVXT4lw7nEQu0TiJvq51ip+YNV
Wek/tzfOxtUrDQeQBKY4ygKtrl7XRKK0qDI1sOulPRoohaMS0tp7boXXmAapywlahFwXeiSUgMvd
MGN63cxRrQZ1o9to7Y0gFloBx8KPprqBTWpOn2syNxxSIXJ8SBcId4i0Rjuh6cYbQHcIvpVUC5V1
2sufMdrm4DhJqxKMFfFnPUuab6aeJF+hLtuPEzjSnVMgo5DVIYB6ITWieHV4Zlevq4a+jVe7PfkJ
CgMfSteJjv2YFw+6N9b3wmjBT9F0vL/9TTe3HIQyTh8YSrR95K96FfmNzKZeyJgCmxfvL9mUeqjH
fP7cmklxNyUYWUPcDcN/bXtuvxdSxQqIvQdygPxcfW9GE17TIsKvbMlc8TwWVb9X9NtcF4pv1CJs
CRiQ2/LVL6wWej88HVqwYPlxr3focRp4yT7AWkOjD8518+yYS7uz2be+PjuQXhTwbW7K1WbHRaUf
s7LQgkGvoixwmjl5JuDJDNQl7aQJ9GFAKub2x9g6YMABJXvDJvn40057NVOlc9TabGYNh1Jz+aSI
+KthZuOP24NsPLnEwf9/kNUdk2H+UE90ooK5hdV0gGO2IMDnRWWBiKWY/ssygl61qXrIRuvqEIVL
y8tfDlqAQqyBc72l9+ORQzAH5tjQ8OriPX18+fvXx0hKkTkWMRABopz/60VcTE0p64SQONGL+7qf
s4cp66xT39TavVGXv6l71A8l4Ou7ty8sFAoYRVQ5QCmsBvZEumROh3YBcF1ImThqoy/aDu/htHU7
G2VzjhwGHimCUxgbl3NMgS0oNtd/0HnR1P7QCi0cn6a00p5o9ZYGclWoPZ0iY1DMQNemaM+va2sP
cSi4MDiV4D5WeyitknyMXTJWHVEqbO+QRGjVpfzYIIhyvL2qW4EbMwT4ALyEF2GtaFfTyKriBrv4
xban6dEesLP9gLDaGAUII7DITWiCKS7VrFXeDcloiscin3XlYy6Q9vBFrbXOyRFx/zVWudR2Yoat
awLVXvqndLdJ3VfXRGhjMRuh0hnoEeyuWkvw81ji7ilx89+wz5adpHnrLpRMK0R58GdFwPryw4se
AIg1UcNClxraYWF8HUr66GGf52d3bJxDaMZiZ19vpSYUCWl+8BFINNdmXqVjJcagcS1hC9qX39xs
wkyp9ZrpqGd2TkO4qBo6l4vS+31SKsbD2GUjzoAxeEGfVDmu9vbExkVJJgrakZSe9HdNxgIGoFXs
PDWIFTxEz2pkaeIEzrjJvpNpLBWmeuQ2B1Eby3iOowQ+GqF9yvJgx/U91QodI0wdoLKvThjxgDzX
or2Nu/Ub5Y6VHirwcNY0UqErBelyp1LHazRqNqF+ynN3Pt0+Hhsnkb8dSVJEBxwAHqsNQb+zH8LB
0ila2/r9VC3W16Lvn9W0Uc5vHYlLlR0g+/L4NK2fYc8L21ZEtQ2PfyzOSeSiyEGl/K+0GcpPt4e6
3uUMRXuKzyhHXL+DcZlERmd0dlA4KuLGiYLTJtcNwmwwAGZFG0+TNU87K7k5KDg92e0DzrYWOWgW
04Gz2NsBT5KggGFTiacG4J48hKafksKc7r1G1Xdu8uv7Q7Y9dK4Camzgm+WvevVaYUyfGHrj2BSl
oYPy/qKNMqnWGeGd4uxU5R7SaiO4hhdKC17C9fCUXrO6UZIa+4wCT9DO8/IlLmq630Cv8k/Qf7sj
UN7wnYb43jFtdeNdODnz566a957KK2sPieSjIC5tc2QVcJ3oxHiPjsjF2URXteZk6F5JFakonbCa
rCFa48SuC+Mh6p3pp6hi/UO+SKUtK4Tg4+up3fyrVrb70yrTWqATPjbfUDJA8zK2prnyu0GZfjeN
23gnLzfdh8S0WuMBrofy5fZGvc4YmQYlU5YTCOtVP1qLZ1MY6GAFjtaM6tkutATXWVOvKMrHPSZA
M1iZU88Vlh2z3kiqANtNzdyJ4a9vGgoHNB8pbaCkjKbK5R5qdbtTQwPynp62MBqtNHnukN/Y2anX
N43MjKGYSygbhYrVKIuN9oCyuGagTqNWvTRDnSsHczKmX/VCQr3z6GyORhWMtEuKtqx9duuowSfa
9szAqPvaeChszSzfLTqyRIFjd0gG3v6QW8NRhEJ7AEVVKQJ3uYSLimOgOmPusYjE/Wm7aXnswzj5
XulNurOOG18L0AQ0CxfmNPfoquQlsHuTnhMOWXQb/60hq/e1jpKdOGHjWmEQVg7ddpIXY3WtAAV2
wTgyyKLWioFDQpWdKOrFMG2mdrHvC8Qddkw8tm6WizFXQaGnAwdxh9LBNAMy06RilYR20HQScN9f
qGxGn5ZZc9MA843pnE6x+jh00/jtzR/y4kfIE/vqPrXCdjGHmRM5oxt5dCTee0zi9tkFwPH2LUpH
E6IMiHy2zBobApKvK6gpugFEEjonA4v+oCwNF5QyLXvFgY0gDCQPdSEZ8sgEcbW6NW3D2strN9CU
ITfOdZwbH02rW4yzpxVNdvASHZVXW2TLeOe0Y/s1mjECxREmGu/Bu4bFTtNq48QANgcfTHoMtsJc
7TDcA82WHjXbOOvs35Axi79I4KfBT7Hn3EuMtwbjrJCFA6alRrIabKCFX8JxYLAc6Zg2atzPxA/t
ne7O/Q6ddWsovPAYhsSUx2m1zmaUJOmgpU6gzY6iHZAacEe/idtoPsSl7n2/vV3/1LIus1UgMTQb
qXORsQIiudyvRUW9w/U4qG6kmx1J8diLADv2PvH1PNc/JUsyU4W2udR9GC7leWgNKjAlAMlcDPGz
F5v6+fZv2loBvBmJJiETQLuSd8urI7SgYBjFCPIGimr2X4qoHYKanjqsaWvPyHTrLkRZiqVmS5ve
mr3kIumf5JRCgyQd258pVfaHGpmzeOd2l4u4WmSK/7LLSh4J1nW1yKEz4zBZApCJLavQ/Xxx1N9I
76JEJBTD8FulUH+mRbOnNLIRHSAtCHqBRE2W1laPilkZc0Ew4AZjbbolSg5xc4qJLs0TvnVL5M+z
XSxHXa2jz6Kd8trPR+FoO8/NVqjFneFBoIMqLXnSl5/Tc92iDo3GC0LXE+7DPCjacmgdoLw+6DXl
JVaKIgkm24lUJJNqflflahhQQ4sd3qvjsvwz53n1AwgsC9jbWp0EZu84kZ85s9EFrtqhxurMaX2v
NPEIesWoU893xSjStx9Ni7BV6uJI08p1l6QUUatrPXiu2puxbPJGLCJydfndEe5+fesZwHGEkUBu
0OkkqrpctG40pmoIBe7zqiuenARpGPQM8yPucOXO5rx+qhnK5VKDy46iyjoD0IST1XPUxgdr6Jtz
ZktVZdcoz9nc5s8ANvawMNfHG1quDLkpmoL9XuNwFDIrD2CsEtQhPHZR5uJQW7X15PbpHuDpeihp
jSkNZ8kYkdqQx//VTdIsSZl3AvaGYuglZeOMx59K1XujFt6b9wZDURCAKy+zqTVYzZsGF9OyiR5p
BbqlrfveTxesHzrXqE5v3RtSCEAKlrjgeuA+Xc4qHIwGDRG8c+3QDk85xY8AHTv1qNeIjt0e6npv
IDb3JwWGjkRPxLgcKu3hO6ZxpgS6niN2l3rWfEyUcAa95HwoVPPfNw7HUyNLp1yUlFZAhV0O18wj
4NQeYoVQ9Zl0eyy8J0QmzR/1JNz3aM+1OwNebRA5IHBGCbSRcIn1DQkcdJwrQwQZd/KdaYrPmqLQ
bU66vWvwaiXlSEj9csSgO4AGvZyaGed104yMFILTvasbbwiSKJz8Jsc2p0+RMry9lNfxmhwQoLKU
R6JAtQb1zDFcd6dhLctCD/0+VuNvEzHkg2EONE/ayUkwOjaXn8ijp4/Y6irvFTdK74as6fecDbZW
GXFrWbnjkYUlejl3xNPaAVglccXYNh/ysMCKEGYX5pd9ukfQ3RyLcFBqbMm1Xh2OgWc4W6BPBHUR
Id3Qwlh86CqCFt9Qsunl9iJfveusMVeLBGnwqFNKuJzYpCBSutgMhpLt8iPJ+ux70wvvuYqTTBxG
G1Q64oaa9+P2sFdRixxW+lIwJpWw9ac1nY6/2TJFUEwhUG6RhSelr9TT7VGuogc5yv8AhOhAUe69
nJyR9A4O2YySemI8hGOKhIA7WH49IzPuRlr2FIo8ecJ5ocdbGrnq/zI88QJRAyWJdbqvRJMShhUa
HAKt1nM5WbWfDbNxNBYh7hdHLA/CMsQZVRDFbxQz3Dk/15+WzJhTQ3IF25Fa4OXs23FqUmGCUc+0
ZfkxDbkryZUZ+sGTVzd+ETojBiSVsycJfb1/qebzh4qKjIHXnJzStSs8fuMxoM9N3Ity+sfObj/g
q6Tuhf7X2wirAE6lAfRRhhmrKc4K8iNpFw8SNd5ax1F1lY9aAuLZj/FP+KG2NgozuqP8nJa0/ICC
gP7gJWn82FVIQNTaoDyRfLqfSjXce+G2Fh/wE6E/JUl0fVaHuEec18icsA+sNExSv0OJ32+hXWD3
pnYwBZG4xepisXYioesdz2EGBSWDVG6Qtd2igGTimEBvAs/LisavFhc3X7LL7gclW+i0UIjSszHU
w894IU7FyGIBGHJ721+/E/wGEhKNC5OkbN30X4qudianGYK4GpozrifD+yQS9Vc9t+PPwA32fB+3
9hsXGPAjXG6IalebYHHiSsc2qA9GZPBx8yKTx3uuD8yutneO1MZQzMhiZwNmUIENXh6pnnqF0+b8
3TnPcdDEqImEKLceSq9sd1ZxcyjaoBhZ028hsr0cSklFaTemClrIizG9kqCGwtPKR1vvdwGBm2Nx
Tdl0kyTLdLWC+iA9CWujD5RC19rHyRpr767K4HupXjl/ffP2oAOpQU+U4EMy08uJxTEyMoPHYHVD
FyKMzfepIU3f4tEpDto8Zm+mlrANyT8Qe6Ds44AmvxyQVyAx4AP0gTPn0HVDbkCt5ia4Pa2NAy83
PMqRwOOh869GMdtMscTU9MFMQj6hUYC6u1/HTXY3T473ObFbHa2akLLa7XE3rkDoLBQppU4wgaB7
OTswXjaiWi0XDQx7fP2SKjnTUFP3WP1be4QrlnoVlxpow1UiovaSKufiEw+Mpj92najOxWjgJARx
6HB7SptDyb9NSnMT/62Gyuo8RBmfHWLUeCcSJWkPeOT+bfalu4NPui64sjc84GLQczhpBOyXq6cA
5pbEAy4Lt2uQ7Omq31W5uIe8wcK5WhT7yRTYOg+j9itNkuUbuIS99tXWByRI4UxI2/qrK5uKlCU8
jZciTg2sqOxlOXXukO6s6cbDAJJalj8lmRGg7OVEASUVFVqjQ+BiX8kzMIb3gzUXR6Ny+3ei8Trw
csIOPCpm58bw9nr8W58UO3AI7BQ6KaavdqlRt0ZsDeUAND9JT5OSNTh22EPQ2JM4vn33ENLSFpCx
B9/3cqbIAShuUeKrPJYpBhMNdY4Ba6NgMps3ayDI3SPLQsxL3merjRoJHDYaleIeFc/ulzp09Rcv
Tov72B3CnZ26sYDsDtg/VG4p9a3l/gvsJfCurIcgJAs5mEWMKNjkjH4xwnO8vYAb7zeIPUhyzEk+
4qutMqrhoMU5nlbqwguQ6GKgttVgkOp24LiCOqONe3vE6xIuORX0OOBayCZTnZa791WVoy2sHDVw
3tUyBVTkF/lSWR9xyhi1I3pazd+2MBMRzE5fWj6cNue5wXm1PADrdj5MsEOjY2SXWv/Xzs/aWnSN
Vt0fLVDYnquflU5WpKB5x3NfTs1JgXndnHoxgoni0qj/sa2sbAPqQLH+FTEvOLQiTkbetbJ+UjSz
g3uX0mh4mizs3YwpL9RPwsCoaCco2TjaElNKWdZE+wClusvF04pwstQkxdXEQzXJLtM0oDJrHr0m
+5A0wB15rLS7YW76E6BRc+f92VojNBalIjNu8FcCtJVjkZfbA895nGBe4lnKYxJpvyD+a2+tT7FJ
EPKlEUqZH7Gj1WlLvTzCZB38dI2GwR+G78EsRRxYC+Ynt7/8xmMucaQsK94mtKVXQxnEXDFOO4SU
cTM/1nQuCGZbpMqxq4tQApuhwDTtsDOq/FsvauzQ9UmbeGJ59sgcVpGRk6CGr5eYhBsR22jUp/yH
bVXlh9tz29gujIINNoEs78E6XAYmoKWDaQ6BBmT9UCxCf0SZwvjLS1PnpAgzPjmVsA+JF+l+pXbm
y+3h/8j6r2epYTPKWQeQSnH/crsmA443xZhhhT7ARLnTw7CmRT2H4eyHnQaXMmz6NDw6yIGaxzCu
xOTT9+n+Sc1p/je3evVnU8bNuQILcBrCML4fTaf40ilZYh+jbDRR7R5jrJUSBDeoEo1cpihQdnZ9
mqmJJXeulY/5g2Mp5RFCrFftzE+7+ooEErC0VaD4lG1Jgy7nl4G6ETbxEXAi72tSD2cvxKpvyGRS
Cr/wlLkFYI15rn2r6HCmkRceFevvRWI/U5+/x5by+faSywvgYsXljsL2mAIybwdw3MtfNIVZo8EQ
4QLNRfo1I3X5XDnGhNW6pwPrc4uDknThF6fIrdPtka+ekj8jw7MmrIHMtWbr1g6QoJwXJIhmT1K7
kVQ3O0FLHRvJ49Bn3f3t8a4uoz9nh/4UY0mkxercFtSv6ni28DFxw+48TXpzN5hIsghXn3bi/a2h
NJBzHCGX4HuNGiPLTTuP/kagTbgEhflYnk0JA8Ynbo9OufX9AMhIOS1aNwTgl9+vL3WrS4pBEKS2
YRVkjjD/KjIt/CaGvDsAWa3u6zSd3vczOue3F3RzaGnSQoyDCcm6t4qQQZWq5sgHRFHmmDYYP7sQ
Oc9oo0VPk5ZEQYGEvd9B6TzfHnlrfUE3gY6l/Mu8V1FIhjymZXWC2l29LNLPYAmc0R6PYd7uaSxt
7VIYeXQ9OLHg+OVPeRV9ZEZrpZY3CwCoHTabnjEfJi9Z/MKy8sMCfWin7785HrVduGroYfAPl+NR
kuQj0w8IsKBApSYts2Nj4vmFGmn3ZNsi3vmIm+ORGrKWUKi5ki7HI/RKp3FJJO8qG19E33iHTuuq
+9aO+iDD93QnJLgyzQNLCZgL1XBIwCQ26wXVlaqhLl5IV9Q6QXxZoTN8ipXB0gKjd6wPRWoX7sHw
nJ6nx1OiDxU8nfGjGvcL65/G4+iXnVG6vpv17kSDbS6+8S/1T5kprDenJvLHgqz/g60nMV6tDkno
pLkxBznjxT96k5u+DxPSZzLc/PvtPX2dbjIWmEwydUnEoGd/+SUiLHOLpVZooWB99J0zW3/PzMW8
c/pZ+yXaMvd8rWiTR24B+8VU3OUfTW37N6tSyF9B0Afujk+EEOjlrwjn1JxTjxmrebgcet1N/5pL
ocd+7ar519tT3tp7NEgRuJFNfEAal2PFkYHv0tBSA++N/gNPkej9EE0Y2s7oVR5EUu9pfF6/vywO
4SgtbomuX0dROG8Ch2wbbktsSj572aI9x3G4E0RtDiLLZWCoCdXWpX16pcsyOhhmQTmcvliZYr/L
pkG/u714W3cgzID/N8pqu2gafDTVrQQOqElxiBPdC2IvTzHvSu3j7aG2vhM3BBUs+pYSFH75ndy+
GJxCyKgFt80n4gj1uSII/14TxVW+MnPr+rdH3JoclQCIuuQt6B+tJgdqdSoVvLkDDSuJIIT3cU56
l7pjm+7Rn67E1+WFBD2LUA80EontanaLw1U+GbygKLXiN22JznjWKeXYJy9O2k/KWIsUtFIzSW02
MSdH4pnI8a22FF8Ai82Ob5uVlgexM0bWPZfFhNyPrg+xX+U1kgsJDkMf07gTlOFyPbtPx14x/cEo
0t+jCXjfH0TY6TufbHMBpQI6EQWk13VFruOb2JWFELfnLHoAHt8BJ5ipZ48u8+H2t9raHZRqqeCg
ySyLEJe7w8GbySktIshyyuZjOxTWL+piWTDalnJAfH0vpd2aGmcXiAAbQ/Z+L8dDbd1ItHCR6vXU
NEsFoq1w0GA2zfC/bEP4kdDxJauZWuDlUFqUm9Qa6ew6eZhACx2bp3SeDb/rymQngd0IpiQAAW4i
ODwKR3LWr+KMwVLswZzjPuhhFf0T6mj3+rU5D4GNFNcDhp/FcayRlButvtnjB2+sKEk6qDyDJsk1
mrXt3Cyp6pIiAa7evt1Y4i5TFtN3tDE73d4sm0MhPyT5v/Sg1hxXR5tboykJLZIk+ncQlXHS636g
CzWmOyPJb7NKbKAWokhBwwu+57qqWGexWFKV5xQR1+qYFml9Mq1aPb59PhLFSPWU9+sqqeDq9dCB
Yz7CGhB6jpt2/N4IfRxILuv8138ZjIcSdjnCn2t5sdnrVNyPidVsYIuB0o/dQw7d4j0aCtqX20Nd
FTksoBVoiiEFDnoKFcvL7TiBUrRTNAsDzUvCg65X3tlYhv6UZRhJSJo5Felda52Nm0QSn2X0QQmC
xOly0FSALq57BgXSEj6hnYPJuzHqpznUpmDQ534nTduaJAkamQt7X2Yxl+PpMS4yTsJDTf7bHEez
H1+g4Zh3bCenhCTaVveJMpZvj7iJfjlooD8JRtawxWUyO4vKG5cKkRj+pfKhqbMZbkXS+hF64f9h
i0pBOlRyaSJQubqcZZYmUZXIIn7VI0SXOb16Vynj34vT7PURNtYTuhl9VhBiFP3WMlCyuSA6R+l4
51zzEIe1/i0z8Ts+VGi2D76jtgooW6GbO9D4jbuTUIv5UfwmdF5TGLlMw6aVUd3UYr7kplgSaFNe
vcNXZQmm3DKwBrJi+jZFs5OtbWUzhOvSzuGPEtXap7LN+9JrezDFdiuqF6ny+U7tl+GuybToLrQ1
zJCaYfwgBsrQXcFT5aRqcUp7UR30pRXPHV6vB5w7lb/rWW2PkZJWe8SSjVPFBcWPdIHR87isTlVt
TEZvVSTLYGDGo2I1+n1kGKFfemK+tyNrT3PkGpoFERm4NRcv5xhY3epYGa2LVXVKXUBTqNUHnVIR
LmV6kbh3ytAvL9pcduapT73ogfJspR1GJRvSwKzn9t/BHYgkbt9lG28Ov0fyaTlxrIL896+eVq1J
AH+r/J546js/r0uLHpdmBnVZTofbQ22tNUdbSt4B7wY6dTmU0SczhZaUaoEKmf68NKSWWPUZwjzV
VhG/Tz0jn3amt3XqeEvJNEC6ADpdLzfA4kKvbMDtnTWSSkEzM7JsgqRcLS8dAHC/Rw1hZ6Kbg0qq
AD2ZP9S6y4m6BZ4YLSzCIIu69FseDnaA1Vvz4NYFPDP0Gk+WMuVvr+CRE3CxuCTKPBPyHnj1IV0R
N30urA7eohn65gj506Dkc9aFEp9vf8itPcMt7yGaTrCCftrlUMri5LHVaKh0YbqBhFaTvJtm7zcu
UdHL7ZG2tgxxM75XPLkSzn45kh4u+dhCWAoWzY7vrG4snyCFfFfsLjp4giTh9nCbE5NIRd53MFhr
SAD2jiQ5JBzBPHRZoKLLE+Aw1h50jf/tPwxFK0aOhvDLGuRdOHafz1pMoK6xPabIG4+kxr/xgqr/
w8aQAExQXiCqeH5Wa+iGgzMXdAF7sjSgU17yo8ts1q8bsk+3J7VVpgF4A1keIBMEz3Wz3EusLkVG
qEMd3UEhr6Y0mOCxdFRaLTks2difZuEqB8dsYsonRXfGptDcSRa29oylkR3zB7zpGrcs3Lahr8iT
rrllFqAvW/yl107rT3SmDk1jdcfbk97aNOiScehYXrwKVtfaqGahDd+MGzS0u6OZRt7Rxp3b10bk
Df/DUIQO0ClgIxEMXn7KhJxDc0WG4ctilEeKYr9rN2peakAfO4u4FTXIrijaw+iBXMkCUlxEB8kg
DrNFXgQJbLMf4dhWT1RACspQyfLoZWUkY4poZw9tpCYkrwS4tIDYS+umrD1ljlsLSjfxUGjfUMaq
gXa4085Kyo+ySoAYRboG/nE5XmMdcAgj5K2p2ujmqNwBBUh+JEZZn2t3nI7G2A0BmROc6GJQ6VP0
yU5QtrlnJPTuf8OvdR7bekzswmOShQGpfaZf/nH2tDYwzC65u71nNo8DZFZ8NLhAyVgu90zRa63W
RBz/pJicQzynGorjymAGUUQ/QEOWfGdpNwdkaoTVcEDBAV0OqKRJvzBt2DlKlAJTm9WDGatWEBPi
BXNT5/7tCW5uVTmaVM/n1l498SiKpW07MB5acfl7Ly7C8zyUWeTzDk/ZMUTK9CVdevGyaG6182Bc
26wRzhHJAdukWg8YSn7oV6+uLURW6G5EoZE+y3w/NohV+EuxZF/BP6g6vLUeVhV6DPHHMe1jqSqQ
Z8d8iEPdb0Td2PgpNaoH3QFIpB9mXlf50zSpo981uFYeZ7NTv2GhOba+AvljTyV2ax/aVCMlehFW
/jpoGHPLXZKWC2XQKvOoR8sUo/lp4n7iRY3a7cQNW1/q9WirmxInNK1MdW7KVnGik93gdI0sXvG9
TYrkYXZQbhQQ3gNVKdO3UpL5TJQGUBAhY3T4c/mZRqBw3ehRidAFnllkaMWdOhlK4OZzdfK6Ov54
e09uXS98XnhivO88iKttEWG2VMwK7Vsw08qjYba56pvYjcByi7CoDBpzzsZDr/Xx15Rv8Pc0m3a8
E4VuXaSSKsCVDIr+SosoS+JYsbMWDM68GF9CXXhfEFLdA41doxJYWlI8iemFLISsw+XS6nzKNEQ+
OKiqeMnOSa6nv6N2zDtf4RgYuKiHn4uyQJRAxX/4kGB+9Y+DIWNC26jtFaqHEQ2VcZqKdwpyMuKg
4eg2+6OCyZrvtsXys+5rUQSuUSC3m3ZKaPmpbbFRdUUr6vdJp2v4AuUw5A6jK5o3w3TYG1IlkhIW
CDwo15fzc5o6azFT7IOpL+wPgxtyNmo1Owmh7ry5G4eRp51uMXaRFKfXBdVmaZwmq6m4ZI1l+ujy
WneEWSGSEwClb+/PrXtL1leI0KhLk/mtNmhSjEQ0LlUBL0zTMnDqesb7I8rrn0mqK8+0WVPHj9K8
8O4da0qNe9Ga/ecKQtt7UcMb9k0rGgs/sWxSKBh92juXUhk2w2rdJ09t147P3cyinuoIYbmd2Fme
1tXjLeMDENCyFQeJ4fKTLECG5y6lHJxnZnKslXm+y4X9lxYm3pc0RHKHc13sovu2UnfkUSn5yba+
BIVcDls7ud0kMRl4a+Tme6UbrQNNkLjwK2onfYDwFs3PdhyywM2a8TjMCs4CrVsdOev6v7c/4MZe
IbvUqedQneM/8vC/enfAvovFWbwmQL/a+JXEg37UGvR4gm6Ys70XdmO9EeoEzMeLjh7dGnjkKlQi
NHfghQ0b/NUyYQRDN0Qn0j8UEnO9+GlYFMjfPEMGpRDOxUI4uO61tjgp86EXGlxjkx+qvtfvzV5V
A08T/6EfhLIkVVX5iKNXISOa/8PZlTXXiXPbX0QV8/AKnMlj7DhO0i+qjEhMGhCS0K+/i376Yrvi
6tv9moQDCGnvtdfwPw9ThsbHC5zS4JZkpkMpMFk1o4sPJAEu8ve7eutR7p836MrgpLwivsLQ1WUT
4pyA2PbBEVQYqEQhaDrlAvRhwSp6XcBE652K7I3FAl7Vzl7ee2nIHf+8P2/LvIutREW2wkkdudX6
mOoC9AC2vOfX9ealUPbhPxwLOHf+vNRoQ5YZBgNvOsX01FVzctKVQBjzOr9H+nur2cTUFdoVSGUg
UnhJQWewiAcZADDEzPClIfQubDAkogcXb1Obw6StzVauDz0Trq0qDM5DOyzvPNrXFpa7ZQuACWTQ
7FY8L6MB00KEwhAOhGKbFnnkexgtQIvuk1ei0HUxlNgmxYBY1HO5GOgeXSiEqCetx7LJfdFdF5HD
QBAIYH6xs8qqVvVu+/T3ZfdGTY6QdJSnGOcCBn5JgjZU8hF1rGpK6mYMfag/JGvyaVHReEWq7D33
0jdWARR0MLIAsI7i4CXhlIcbeCw5sCgQdsZ7gQAmKDBJdyPg9vneSbYv3heHwS6Zg73AHjEHq8c/
VxyqPkMSB8hBSEfyQ7IVyJKCcbxpMiPns5vhb19HhNgTgj2CU7+t3VTnQRYc//MjhqRuLxagiNi9
Y//8HSKnsAdGYlcTmo3CHluAZR2z7ZBVq7rms+ye/369N5/xrgJHpwqzspeMGBGibXAeHXpSwTes
86jZAXzoKwN84D8XJuhw4JoVo0H4N+7+z1tDTioMsfJENWk3Vmeh4TM4RDQ8TlK/x3t8fVf7pXAR
jNcgeng5dVom4VKwolWzhrM7ZlAO16Eh63Ek7+rEXn8TQOD38JGdOw91xYueAHbx5RDEgWpCJMwf
QuSGX1AzD8dUJGMTbwjr/vsLe22GAZQIewVWJFilmMXs9/4/xwyd04JjjIZ7A8afILGqzPjRBAo2
kgbfyP0mNhnWOYfGtxaZTq/5kFbzAVaj3VLTzqKHSCyylWuCRO7hIKY8ueonYn725RQfCWF6aJVz
0Q2enR1aESf0Q9cFsMX4+428sfECscThBbY15v/ouv+8EcKDLQ/htN8gKNH+Aqw/XXixDJd5gh6t
LgKtD4MLqhNigcJLBTOoz5nI1HvclLeWCuRi/+qgsVReKssp5xrhvWyBPwFlH7BK2B0STWAHYsW7
qfI7ZvHnJgM3QLw+UByhA0K99ecdV4rCK37f0IZ8y25nZwEvJEgbP4uR1uXYH2me2pssX/ihY5U5
aizZKJury9+f/OvqAT8D+bMx+OeYIr6UVaRbQsp1j8dIutTWNC7WkxupaZEwtyf3aXYe0v49tP+N
7wSFJrjZAAIxSHnp2SHQHLlxyRSsZUuIgQq+3ZCELXe2GoYVinAzvuc39RongJkG2JZQ1uJreVWv
2CKcOXFeNXIMwBWQ4daMNlYHTAv7hgVB1uaIuGgLE8unvz/gvWx++Z4xOinANdlZuy8PLsCCTlgB
IG6jbp+B8f62hCXQ+e9XeYPpjhuE1Ar/o6MoX35Acl0GT1yFrSeVcJsg+cYviBPfdswYJUK0wUP2
EPDEHOAyPTU9C/onO7GoDauBPujSjPyoCKVHT5PynTX2xmeFMwzU4RiCVryGF+dpsLChj9mAggbB
cU8p+K6HAjEfcxsR4H3vnN5vLWjMXnehCNz94FT053clgZwDMcPFglDPh4mmaUN1WdzraiCNDHBo
Z0DK3rnoWwv6fy/6oqPPJPdTHlJM4tchx3yil20VoF5IcxLfG4yA3uE0vF7O+GR3pSSIUuhaX/b1
YWh72w1GNTmcWy7gnSnYBqvgwNXga5hMWvhdKmRfhv4/Z21iHgEpDkAg4KKoyF/cqWDFlmP2D11M
wIrlnKaqmyCzVTDCK4jfxHn2rjOnv6/uVwsI3SjKILRu0E2CGfYC/yWe9uPWQTW8Qm89neI1WW6Q
vBddz3lE3tsR37wY5DC73wdw2Jf2k9syaBFzDooReO/XyJ3MWhMMRVvJuXhnb3j1GnFf0MgjoWhH
0l/NeVgISRNqORBwLLzPmMCgAEpKAUi78HXkIWa0bhxaOJa+p1T+t9f9Y1vCpbEPAsVDdwq7/Be1
ZTeDP8EDwGSwTY++rTGnv1DQwvw+3UAWQBWW5FcGYTg/yaT8s9VLV+1xBdUd6RVce8QIuzkQw4l6
/PurfvX57r8LJwIARtCa8AL+/HyLcopcoDfI310WJ8BVfXIsrGFtZ1CuqUVkQEFguvROJfVql8Zo
D2lRcFvC+Q9+9L4o/qeQKnYudLUTz/OJDJ/nuaQR8ELUbe9sFPtW9+KxA/L41wwf03zEWP95HZQU
UmEx4Dou7E9jShHQHZWOJQ2NY/2JgZTtazchFbFLZ3hMwf3x/PcH/Maa20fEu607gjOhNvzzFwzV
VkK+gl/gO7pT+5WGIzFP66lYqlb2sjsolQNJVdN79PPXzxjeY/sZhVIVZfjLqbF0IEuxAhgbnKvX
24gE20fJ9HtT8FdbMYheu8sKuDcoLV6VxCvtN9w4WvgFY1OEfpn0vGTsm/fanKkD6vv3x/l6vYJX
hmUDuhc8UMHi//NxEgyt1iTFLJ+WlsNGhOj1aoh1d+6TjDySzMZXKujFO/v/6z0KVwUkAp/svY16
NeoXBu1pBuaXXxBA3PEJ9JMpYQ1Dnts7X8abl8LetPOZ0Ay/JEF6KYcYaW6g8M8T+Ua5Iz9dP0b3
JsiT7/+PZ7nrIf7FIaOXFNIgohaPGiPMINcRPeez6KJ2iruOHiI0cOXFdsu21kgQmKt3XuObd4la
dB+t7KFqL7Ydm6lNSIupVbnk7GRi8MZB/0EGWM/Gdy71+gNEewhqID5/kBFR+/+5YpgTiNqNAe9A
91+eRGoGdqqUN6ckkeUvsIt4CSvFrLhNZ5q/MyR+3Wfh64B6bV+pISYCLwlTcWI9Rd4TKD0+jkUN
God4nofM5i3iUvxnluZ2OnbeqKesnP3vakVqUBPIwmT/VbSx/xAYgAD6hpYbS/jPpxAQOlhHMGId
pmW6XwNoTptonMvknaf9xqazG45AFrj3G+Bs/XmdLgLnFAxu3WTppK67OJDHLWbL8e8r961N53+v
sv+K/z0+xrw3AsY6SONaB4h5WY+FREAc51ro41oR8+vvF3yt0sfz22Mk/kWXMeN5cV8cKGAAnRBY
aHJIlhpQn8xrMsbF3axL/9VgE74CbBP1tSttcoExib4Zq4Q9TmSergqaQF3395/05jOAphUJxehy
sCX++Qw4rB7YsPM7+DAuz3nAxytE0kZfZTkVbRnPsP76+wXf+mZRDu2AFRhP8Cb584LZqielPeAx
MgTsbDHpbonYhsNuvPRfOxg8bYzqQDUE3IkByYun7XXhbV6CNCYhGDv6Yh4vICHoto9s9p/PZ1wK
GktIO7BBoAj6867yKVh73SGSbQ2LsWizsl9/aUrgfx7I1FwKPZmbULHwCF1G/5/rbBDH0Kfh00S/
Bnrvn9f2u9hihgtIY7qA367Ajh46W0BSCo3NO18MjHff+DSBXqEWQB2Kdu0lvJkiibWUCvT6wiC4
9jpwQynqVWKEC+PWhD8qGuA2u5zG/qSidX3yOnbAsksV6DqlxcCOEXi2H4MhD75tmyMfuSIkr+Fb
MEUtklglXE5LGVX1FrFtO21R1pmWjQULT2LNxE+pklQclVr1jxzcVFcrj/ivejFseYA9dQQf31yk
P0vphp+RRh7NefM0HWu5CPfBdWLlNfC0vV7vk/EHyvvoeS5RPWFSIMovdinMcto877/EIHVyUJHT
JYeklQyPLE1QwqqYsA+IkF5oXxdwh7tdelOJM4BXk+/VJxgafejVT2NUPt6NeREct5ygUUcBu0KJ
7wtCWjcylZ/sijDXJRmS8UgrX7IzqUiFNr+cC9PC/RIexBvflvGAacrs24BHzB1hITKeKwGb3sMg
gjKpp2mT3YMyHf8CKm33bVbz+iWnoDMfYo70VuhB4c/XpsZnt4Z3xu4yYHMHmCgK2oCsKyLlq9hF
16RHEEONTaL/MWeaBrdlQaNHUMxk3CSsIB8jJaKqXWHCBM9KOoKnvoRz0T8ab2V/KA0YfvWYzdtn
KAYovKNjvW74I7J/9s6bBM1RmB4zOJMANDN0uZ19sEeHRzN+05pFxO1CLParmouubBx0/UjXcYNb
7oWGVhAeYfDYOnaw1gLiGLD4LqBcsit4wM13rCgI7pRWw1WXBVN2nEos/wYnVPqFm55+Qx4dQlfG
suoR84j2DlOBfjtNSsXJgUUZJgQjUo77mqQdwrjHuce0YIaT+20apps9dLyQsI9kEQh9HVVZdwWa
7TadtEjEQzd35LOZfJSBeQD7nFZZBLoei5VXIzQ8sxhuYVkQgQMxGXoloxBcNtxFdOx0RtOrIHUA
ukEeSod6SSYq6tLAqOWcmSIMWr0u8XrG8b9dBagCfsFEScEihQI4wgPVlb2AT98vre3C4ltqK5kd
cwKlUD3CzbWskVbAq8fVzcN2YtXoysu8ZVHfws+SZ6eEEPxjQeC2K5uyLICZRM8fyljyezL2QsPa
WC03mKUnj9ayEFbE62T/yXPM+5vYght8goX5OICjp/PsKioJSUBbQrd5YKBKrLCbLn1UZyZbQGxj
JW5zLAwoz5S6TB502sEfB07fAcwkw07z47gpCQ+UVZIfa15swzmVRP/gJJ4/o7P0FCx4myLrTTjG
j1u3Rb9pn/c3W+gYdqGcSlOnrlDQ2BddWtSzVNXHpQuwUvkmh2V/vMPZYRlCkQni7QPpkDN3cmgH
rlyKNXYafY5+cubx/HvpMeCot9zorZnGHO4TwSqXS1GMiKtUKLrn4whkCtANHaf1bMeCtBVo++lh
oCWJL+Am8GH/HswPgMXJWlugdo+VB4uxNWqyly4r7SdlAh7WWzqQr7nDKmlnZJSpi+kc/YWme/ua
pTKXrZkSi0NyQ+7SmeAlh60oq2BCVudaPerc2BmsLTp0l4B66+CXGcDkKEaoc3dIShvCQz5bQ1+D
j4GUDNQepTpoNRBZcw6pdGO3SMwHFSE4qZY+9P0BwpSubJeQz2GtZtrLown52t9Ruvb2tLB1M+2G
bDpzZqR35LqauVWIh4QDQE0LGaAX1s6YCy+DsTotegG4tzm4WJyDDQGKdUHDwP1DWefGJ3S36c+o
tLTrYPim+C0oDDEA9cFz5R8W/Bx7KJMN2FjORzfdRDIp3En7qSuv8fCj+JxvoKEHTSXHXt9vpUvY
NfGBIQcJFzn+M09MPn3p6DhjO9w2CW/52uTw8sfAPVNV8T1n3VJ+76JNx6zWxKgNVp/wzi0+x0MG
383aZn4NPso066tfG0pF0SKkdFaIfaLERUGdbQQT0NpF8QItFlj+8NOuZ/CftrDh4ZAPJ18UC/3W
bcjFrHXiS/8ziIyRWe1A9ZZn0mVxV1zDHx3bVROxSodP2q2RewZbkcBXLOKRvYOpItM/hxVp0p+D
FOHY1wEOlKSBUWNHfquEW7oeRblzeU4qVVv/AB5tbG+dQ0qMhOQI7utBvUxRwPtWAXzkvxj87+e5
rhLN14/zMDF+PTgrC8z2Su+mi0IQ0RdYumWhwPIJ1+6ut1KkZ6RjOn7TAbfPs3qdsiV5QoSsGgHH
p4iDApMRHuyPwZgvQ3fg8ZD0OKqkJqWAV0NMg494bmHSgpgUL/clBphdUPsF1pdwsfFphwBYtJYZ
N59HZEjD+S+cy000DrA02OtbV1py1vmg6Z2eKiN+TczvFpI2wdK/S6XdsmOEbwNMnBDmuDDCCYHb
9L8wOFk61ZpkY/pC0T13bUzy6c7ETuuzcjzkmNWnRlyXHPazXV1NsPFJmhxJX5jMxdCLIJWh8Fta
1rOwFRx+epoiKEGkfNS3KcDU6paOuzX9Nq0LAfMn2eAjVVs1VfnTtDC8FLDUAjsgFs5Vqzi5oeqR
+jutaXzmZbakl4G7DBLykFf9UeQgytUpQrtAuwmQd9p4ZGuFXRvQqqM/y8Kb7k6A7RjXPptgT9dJ
g7CGcF1hJrUEFAPGONm2+2W35mjhRo6aVIwJj49ZbMXQJrCvnY6r40naSAsjLFn3nWZVG6bDhAH5
wKIQOuxZDR/miCb7AekJbZGUFHZ1Fq3jPfjgcHD2a9Q/Uw0eeMONzoJTAm7jfTXnXVLHPKjW1phY
fw59pE09QjGYtkGIWBASx/CanlXhMLliK+laNuTJ/Ta65QvG+dY3axpEqkYbRNzVLKp8a6FvWUH0
YDJmB/hgwPEoL/QI/hmJ8edDO3bfpwy2K42oTDeft8yPN8nApr5NnODXOohCeksgC9gO3hB6b7Dv
4cGBafsp20l2tPYIlStxVmEK2OhZjhhMFPi7zdSvqAuKvojnxlAgq02v4NbXiD3zFvF/yxL+I4YF
mclUV0rUqBIRUVaRQiRHWO+b6lTCFCOr7TKLsi00x86shIRJtYzWZWtIuG76SUzayhNjk7ffUTXG
aY0539j/ooHtQRlJYSJ+IgtkYu6uQ1bqcPSdtz6oITSw8ksJN/2wOHo/BzGM4EimDnLJ7XiQEZKD
v0dGhV+Fgso/rstZbpfQKlvWOWjZ+K5Yz4pDqGAsUG/Q9iBRtS9jfT0vWX8OScbmK6PsWtYRTNPW
hyi0YYjSO9tE24Vk9occzZy63rTbHNyDZKxR0xbrhKXe67Rl3VRhrDVVgGiRyuN1nUfGwkkZ9OPL
Oi/UtxWfs+hgmEJJVqOTVt0dNuNouIsR3jk8MD1H8/3GkcF86BOueKOD0n2Emx8Zz6DqFZASjlQg
V4AJf0oZALabCu/xlI4+w9pIUfAe4DTqhgeeb0lyoEKWV0sf+F+FAOHRyb0knUc23w3ZpD6PSKJa
6kKGKFGkw+wBlF075XWZMNBSgXOP3/HV6O8ZFBlhHUsv8hvhtVgPPJzy33m5dlCa5VZOV8nAi9/G
pAttO2yeN1zB+a3t8gFs7gm17dREGR9Z62Q1fbTYJh7TRWoIHwGi4Zye2EzukBCVqHpZB7i/wCA4
pi0cT+JHJ1jPa1TG/IOfcLpdFhrjpBUz4geucA4r2BzSGQWsVt1uSlZs+BElEs7cbVWy7nYQu7GU
UgGyKrGlSqQ7B3JuAxCyl3+gVhsesJeXHqPueXp2wzCyE74E+pGIDP/omkOq2Thwe1GZmWBTB9sz
OIeZrsrCQ643XH6BnfI5iCNb1BgwWwmNdLVD5UuATgyWbVWzyGyEYNqR8IGyPutRVkUWh3G58OvO
mXD6DGRu+UaI5KAdmkioK3yTxSlYwT36mtOxo5h6T31f9zhlno3pDYLDXeaXtupGFdYo8Ng/OpcI
aZTVLOrYgAj/5PNy8jdLKgLWAAHW+mp0q/hukE+BHwwtIeivCWDis06xC0w9r9ajLJQZr3JW+Mug
8LYeOSnpTWSwMx42FfvoCp8mmS8AOvhUpzLsghu7ermcEGGOFmiQs4pOQQX4B4WDNslBF5WYviwI
LZq/RDbM5xoObXP/bKcgr5rA87Svh36W8DCZk4qA4yT1ty4YQfBA09OztJnsKorGVajvgF3HKHBh
ORH7o+lHW15RBbVjMwkaqi9w3NzKuisY+RJjb4UzB6LEP6W9pl9DBDd9LpGx/iy3Yr7bJuG/YcjV
j5cSW4ermcFKbuMpM9OJcDp/KqCSA/rJ8PBmeADpb8FaJLZOFMjeNpfls6R5Zc6dXqrvJdF+OWUd
Meljpfo0O8gtTn+QIHJ5W/VzVl6wjWNLzRgqVeWHMbpB7Cq/oTmKqhoHRQmaqxTho5nQq59hixMl
d9QqvZwt4rqxyRSEz7fj4tfhbFPRR58mvwr1YYhQ794IwxD5NblegDZggiu8Sfcj9ciQO6UBt/OH
CYVpcpOu6fqbgpupWjVCKlynJQhdKIb4wpuV90NR6wzMl1vKRlUcIg5fgXsSl8EA47ms/Bkixu0J
c3uvL8AxWFzbfpzD2zXEzNeyoSRtFqSlOZklISjFdDaepmS23ZnxkH0IzGSRLzvH2p4R40uOFGiM
vpltn11yiDOyprOxD68nPB1b97sJH3zxo/mCOWzeX7o5SZ6STo4oLhI97BOhMvkchZ6Lo+YAbetA
A0SETy+sMw7xksQDrg4mag3tNpoKPlTuy2qJ7BuZYY32IiTxQcaReARxNJkbnJnBtVRS9a0tEiQq
pBIXRjy6VL/iCakgDcaTLAUhemQrSludfs2cG6ZLrAQ8jEiODEQoPxBtBXmJSz64ZS2PKi5Kcsr8
FI+1Ur7XB1MR3J6ZsJha7KDY3FD/uR9RStnccmmCsC67kv3ivdqQUJ7n7opZeLu5eoy6BLgxDUJ3
M3LCVZ2uGihRwliGA4X3Mz+GW8gQJ8BjDUPKMvAUiZ7RLPV1xkzJ7+IMKRHnQILoXYfwgsdmApGW
uh21Ha9j32fXW49Q0DoETh099HyR/gi8K86OBlP2z4mr4q2RPdw8jyFAgu4q7mftW5BvYVdCkFD3
a0YWGq+15EF0wmcdRyeDGgVR5ylsYi9p5zd23W9uIbUte5LWo4aTMnpABJA2Jd6RPMuEFqd1SyCn
xK4TQWQBR6Xs2JGVIgkGx4a/heem0Ye54vH6rAPUiQePn3NAzQpdewc6BW+MSAYK6A2NDr7Rqstg
cBYCNllwaVmzoCg+dhGZi5rRbqJ1x1eALCXtJFRIw0wQCQOP/HsWzCOSmKDiVvcp3YrzEI69agFZ
RR+wiY9fwHegyA9z6fydBul0Va4xWLjBxMLhIizqRHg47tOMfvDpYw8p1T/4tXvUxBBVy6kHPPEV
RiHJ04Svz5zGWMrxAPec7PNcbUzWSWLVrU5xOP22Okw/wf0aZBVQ8fu7tTOlR0eSA/YBerb9A8lP
utSpcTFtbB+H7CZQeFg1NdxeBE9A3CI0jh7WfgiDM1WiIDcZJgFrC/vn/HqGDmVo+cwqcQShLXks
p0BVIB4j9bLO84AoNH3/vltvq+AnADohPvoyEst9kQ4htrw17ZA9ni7l2K4qWj5m2CR+eYNKtYHR
2JRdknExn0IFC/SDAPW9OpQ4biLs/qW5cVAqYuXjOzkNrkKSKJ+H9buPC8tbPdJEHqPUjpBMjqm/
11Is48VA96hrnJ/J8xRlvmvLaaXknGwpefAxd/icoLM6bzYIZcsNhdUSzEOh10FIGGQFiXadq1ev
ZYLX2uG1rcQX96A0AzbE8tFIMpPgtLQb+JVna2BpU8cCfPmDm8NQtekA+QqqsXWGq8PAt28GjFvR
9LB7HGpWcAbEcNL0Ea71ZIBLFwroM+yJgeMM2TI8aAGt2xFArXpS2QCCGdiIWjVQNGG2iUjF8id6
G3cpAvSPNbAEcZpYDOyh0iNfv+sqlsuRL2EiruesU8E3X23J70ohfb1ZRpreEDWKnyUw4eHQbzb9
tK6EXXxMuvGAkiFjdWbpMNWYEoe/kwG42YEixtKAYbtY2aAiwyS+xtsf1kfFY+ePGlIm03rsFJcU
xfR4gOAwfaoId64BNL48V8nsHl2Oo2fcgBM1slPRE9+oSa8mJ8YHt1kSPuYoCtZjEFoJESPEAuq0
ITPrfoQ8Yayxtc73gUfzeEilmi8lBoBx4zxqyNvMTf5kYQyIPsFH43SIaa8/xyA/Lxe4to53YlzA
aC26TJtTFCzjuXQ8ZlfTTiNBk5NNHGDXyFE64YyAWJrY6ecGHH0D2qwQgG50gnLeIj6T1lPuNWm3
uHTI40aHUg9lkXwIckbRD7oyvJUZToADfA7dN9SmI5K3NFq3FpHC2djA+Mh9ERXJPsDtsJ9O3VCk
n1SZAqwzed4jELvYKiDAHO56q2H7q459dtg11V/3iQdthJ/7FCLC1T/M6YQWDt4WcOT1IaGmXnwn
P0QBZKCojYoVH4KYimNpU2R/mVxWHWgUXh98v+bL3VoGqJgQJz3coqzZWLswFpvWFbmN6gqo+RPv
vFyfBzlMeEx+DJePIRqwr92G1qURSSqzO7Gx9SaFbUyGrwF68x5bnkiTekCYxu+RY8J22jYl7qAd
yz0GAcjcuE9YjgUHnFnUfdzvxXRnJaLD52U5oJSDCXWcTPNyjGHr/VGDXDZfZx0j5wUnykfu5/iG
x3xzdVyuHBThqSL+IahoDE0OMp9qBzwT9kRhIOLbbg2y7wAHM3FBH5/desnz7my9DOEGgCSCf8CT
H74T7FgAsKF2u9mikfEaBdfyPCZsDDC+CextbnmATx+pHTAg3mSaNOlUsqUtSRf2kFZM+D7xqcLH
oAhwLwBeXXGzlV2RHiI4kd/3c5cN91GWAZ/YqnWUDV5AGdZAnNKgjmnpn4RCVHIttw2sZxIkGMUs
gSVwvoc9bNNFQnQ1UA98POi0gIGi5oQXcJEgqwXlA2YYl6zfRAgM1cf9Gfi0+YgzGjmawwbS6iGn
3rCbPFpw7jjUbfIOCOXW3xheof2BHXEsLlPU0aTN+ni7J72f/ullAa2MySj8N8vAhnfwJsdjg4Md
C5pB6NHfuimZPpsMFdjzOOX622hYlj2OSbLEbaizNbop5TRfbS5l5mARI4MviiQsBZY65z/Hoeqi
GvMyTm+pCO2tXhaMUBZVrV/ijhU9EEhY7s299UWtoDC5Fjng2naaqLvjpDfrR2UQG3zIYGo312nS
CQxtkFVz1bmBjp+qrYrX/bXmMPO3ln9NCjnRi0EnHBwS2Ps/SecMViyyf6rviQIYh/ClsHu2diw/
Q5aKH82mLsMoLCeOtCt3K29zlxBxlhCUu+uxHOaHDQt0u0qEIJ/KMVLp08ynQjYU02f3NRe9ulLp
CPKLD5MpaCYVO+BzRlUh+I/SaNRLuBXsKCN8+iEdCaozAUwcnOclSILbEbR8e7tDid/yPskdXCNy
lCVGLLFvtzlUtrUmM9shCPrkn2TVS1BHQTUvNXFGsqO0GKS1Pk3UMyCdKjhr5Bt+j2ZMMu5EMqmf
uQ77ez2aBNI9sFzjRscbJJ5D5KxoClbJB8zgIdUqOlpdNviLxU9DxjBHQu7ntrYwuyiqzw4DtOEM
RNmZm5Lly8cR2Zfu+5Kua9+ISHNs9Pm0tQgFh74129CA18a7PLuOK3xP586wLr1hXuxRuhLKwssG
4+7xaaFUsRpFjKSY7XjAqQsavKoZqEkYnmKxAczOhzub2XR+qKzmvzMcDYjMArkLu+nUBeqsMSIU
Z7IS3BDO/QWPhkY+O4N5UmwNVxk7bwFJeVvBA2ufHhFyjWlPhn6AzdUtnHVy1k6s6mGMUEn5O0nR
cbTJvKz0kPs197sMhT9AiePuZT8q1wjYIhKcoAKRGDmmU0C/samubYc05PPO+oJ8UxQr+4BpK1zN
MC8nP0J07PDtmIoAg12dK9+UeaTuWK4B8dKI+W+Y/GI6SNyakRoupahUQC1FzbrbVF7z3PDkvIih
/5yXFXaOqffdj2XiZDqg58YftuD4whwXGilfixXo+bGfSvLT55P6lTKJYtsOEUOdPmcPSFcf5J1k
BND6IpLggHIyoEfJ5KwfMmPFOUJ954E+jhmvKUXHdAT2nokT7qWIAX1N28fEgDT9KNF/y5NxNniu
Rr1F9WZkFZ3g7y3FZYB1/FIPIXUfSkxd+oOOPRKz0advFvYlHi0L0CQdIv0swj7olyXaviSbk5gj
VrNDc1qOkAQ4JXrX+MKFjyt1xbdV0qhHBPe+PmaoQMbWgWON8be30dAa0PK+hMrT/+PovLYjxbUw
/ESsRQ63VK6yXc7phjVudwMCJBFEevrz1bmdnulxlUHa+48OTEZf/5FORkS0shTezqKxw8MY96Lc
8leKl7y1WuclkbSQpJPb1/0+6VqvJ1koWkB4jAeNUFHSFu6hy3wBzG9jj5hw6a5poDItz9BPZCdS
NDZ3+1iXvr2tcpUv9xnhnNfVW5DhcDjZ/2Qf1Xc1um9zqG1BtRyNpOFOcKTcoMimrZGr8JoXCW6r
je4mV5Bg5gFhaTPEd1UQa+vkaUeJHX1BUt+zeuYmZd9nkfeasNrC5s36nFQxzLPLagpNHbuj2o1c
AgDIuQUwR/rcf53nVRC+sRz0jubllk3FuLpJ5ajnL8IYeu692asPlmVyCm3bxi+PSZmL/uxn0uN7
cG4PbK3nfBvmjF6nAA1uufGiCXysVxnxReAo5BGQNSZ9EtjcUBGVUSRzWqkioWyNCwoRibfy0lsS
68+ubo1+aKsSPhJZCWXqLCb6i/lZLCmLeh2mTsRItpWLUs+SWPr4IqaILcjqA2oeiOX29rhwmm67
ymgSd0HQ6maX5FkMgBLM+SVJrGq5s2iIvFP9tKLfHVwoPH8u8PL3eWvUkWvKflNuY/8N3IXmiuKm
TgXJUU1zDmuHitXVyuaK8L4m0Ls+9/p9NlZSfs2yZogfq8B+6Ie8QQo/S/y2vts54KvW0ndprAp+
HSQDWScCRGAW/CmofeK5/OKlKv3a2Q8mg8tivDEXWOypOPSOD223Ojn/dt4jwTnNgRPRjbr4g05X
UqE7GM5lfM4ho/oNLaaGf5CN0PDeSmDi0kSi3DMzTyEYPkV4KXvWdEqW6lZA7YuqvUV5rM9jhb5/
m+MLio91gQ/jVM558N7CT56ndVjURkHT54xMZqr3i5aWldYsE7euC0e/NeAq73Jd1mBjTTd1whiH
FN9mZU8qETZy0Z4tCOqXlrHJf2Mb7PWj781t9BfcvUAhEJWQNw2A0Lytp8IB40GGyNSbT+qnMl2v
Mdr2LqO7Z2enrBEkyvUL1viT58wUm6Dh5KyGNc+Wf6G18i+OLEEviDRq5nWPGvcU3Y/NatQmyb6M
iyDiPG0W91jXunoReVt+5wYemQgXlaNVcJJxxdopxV84DQeCYYWLKznO57jfL6se3C1YARoI5vGB
9ptoDUn/TIbkIpeO1ryIbhDEUU2AnGhUWv+wKTAKrHFU/1HwZmM6l6BQO6dxxvWyVJW3W2JiQ7G7
uO02QPquT+wapt/VOSaDLUWF4dn1b8KDseAs36C8WLjhgmKGKdeBtGnm9dfuqhZiIsDGKKFLleZo
a2s0B8fRKM7ruAvlI0Ke1n+yXX5P36Fe6/VoOMvjtLfHInwRsXajHbE2UNgzIS7FA7wHZx3MMiCc
2/tugteX1LU0B+bibQ1rCczSOBPIW+29wxxx9TeDyLv3cOLY/6BSvmYFvd353O/esjHJ0L8i+M+q
3TwRekbdutAf7WQic19KGnlPoCyw/s3/P8pqx7XPL5hZ5ykvPcQGs17FB07Cok2rZsZ0l+hckMxL
s7yHC3vVp3lm5LnJrKt447YZcUA9eSyfPlAGTxa6kGYz0wYi907jc1VF/OF/7RQEE6h6bL+Gai5/
7aUQeYrexP5RfRQWl6xrKaGDvAuHvbNo/Tp1S/M31nW37sh4EtOdNo1JKD2LW9JEvYLw3tWQH3x2
nD7/11h9XGwIXyPgETej/cwOhPacgBxkmSiJAojaGBGWCJyB+7vnSN9I+k+mHflw+R+DKup1QEVP
p3QmnHAb+y0wZOf7lrvtEplP3zrq1ctoTQn6pLXP6/3sLy66gqIMt40isp48kbYlq8h2OvQDa5sM
NOv5a1He9XXkzqmoSN7aenkPeN8CTd6tCAEQFS1z8A/JLWHARLK3b5S8dcSUdPHy0oTacVLuHg/m
uiJm8W7VHInbaB1CGkyBh7P7tuuB+Pt2tqKdJuly+jajtP3NKDpj30O/O+3Ol3otd66V1de4l+4M
UlVzi2U9WZpP4WSF6IG7ZWrPYrYYGbqq8+/DzDPLjmp2asTXWST2juNN22kRB1TUtNA1OxXrbt0O
Beq2Gz673Mm4d8L9uIzEP5aq1ctOWiIM4fmW+t0aUQYCERi+82pC/PeUlVHCgW10eMmYE14yz0fr
5SUoVkdwGmwnWRtO+yTpoitjiPqC8PK6h7ivxHGw3Xk6qpa/mnSMunpwfDWSaNZqfbVkFf0L15op
AcKV7np4eP/aMfp+QRYg28clg8CGuHC33bR6juI0KBBAnDIfhMnKCb7+W3nFuqQCdQjs6KTnasuU
ifSlX6FAdNMTG9K2crTJlSXbK7BzEUN42KxMKbobZlBbo/re0YLLfU3BzsAkWkPW7GTQ5Ii/oPOf
W3xHwWaYvP43WzjGLoImAHebObUzbvVtk2SVFYbBOsvLq+nnpnstK6R+dxb1fK83Pemaxv6yHkNQ
5f6Ldbb/gaptvIehzuZmi2omC3YWk+vdquBRN85krXdlP89+ih4iCdICfN/ckRfVvRRBQNEYTzJH
0DIEHH/09eoHtYb0mKK/WOp0nJbmO2xMUJ25z4KfKTPlw0KUzmvStyGZ5EuA0B25RPVG7v+YbXwb
xBUlkx0/gvH7w30RcvGkuiuSMDUmHH/X0geSJ6snX4+1W1T3iy1KVFJw+QAbXY8cIm7r+MyQ7hXb
woEB2S5h3rxOI23Ze0IiOvsqipGTh12y+5XLLK5Nl1k8kpLTfjNkdbV3BlpaIBBBYj8WSdg+GVUU
PZOolC0Palqn7k+g1vlqXG+MDwz3mbMbsmFMkC9ayfeqq4CFkEIAUCVURc6fyEMmuKtGTx1u/RlY
1RqvYPSbkqTYcBRN/UV4+TzAHhB6txnD0rtqKzD/ce1OCz0ynpp37uCoj1ysNKQnfQKkIhN7zs+6
Mj2MZ9skD442ob9ZshhqmXyw2j3mySDf2L0bKOm5zK8cAi2hbMh7f/QSiS9vzAHjb+DYh9+0xavI
lBdtcjAjPjMpPjyMVRXvs7gqyl202vlbbRfKOYYDkiPUQ3VGhpZWHKj53LfPUB9Jmk20CiMi7T3A
px5BK+NDXHzWpqz7XRUn+jXDCBNuUQwEj+hiEXI5fL6npqd+mqMiF01qutbv701j5V8ArDTy2mWp
SBlNNMdsmFf92fPXednMqiTjkfi8+S+oHh7OnsjVemMEBPeOpLQpJKYmTLrbLhLZz5WplYtcbXYK
4tWt5mFNKu/TYK1wz2PsTGeWNpc7jVtlPLj+6q1PFeDXfyJeZmujTcRWwZqZh/vSjNH7Sq60eJjL
1c3ZYGv5FSxWZHZzyFfCGVuubCVlr+xdtEQDwE9RC3MUBsstSgovP4FFC7mXTiguoYfoGE685kqt
lwWUf11r9z9r9hPrkNd1zsdJWvdeADJbPKVTp7drQTwSk5frfi69V4cHJP3T0WUJuK37XfsYT5Zb
7Pog4MmMEWF9ER4HLDrlnkQ1XhfPZRfl+aY1JvjThBGKo4bevjenkc5LWVmjhUouJN1nSuid3bQR
o8feaobgKxqH+k9ZOuM7IRlhuAkVXy9zmrWCYIlkTE0Qrf9GpCbm4IatxdYmjXdXoxn8LFHxtfsJ
GidC3XGjnSHlDI5GirU12m6mtlL6etkgzsoZi6WuL0MWTXLT9a54oyTKWTYTcTLWYW1ulD99QONT
gzYK7iSL6ncUPL5CjeDwRbllGEAZs0c8lsGQ0/NaJtN/oy04bSzkAHeZjcJyPy1TPKVgtflXVhkb
Aa0VOKRNeXWzpJaAeWd4JFZK5yVefzDS5rNByIg0a3BqOoh8ReRMfwvWOQKQ9pzyTu+CGor8KeOx
RldeWgAVfSdjJC1+KEnCNp57LIxjy2PrBPM1hNIQmwGxT5QSnjKLlKSZrrvliURjmgcLpAvtJk3y
GFWZ9YxcClFG3g/ibRzh6GQ6srWeiUqoJPqqqUTvPNjMuwWjIsSRpf0DEdf+sh26KGn5C3PkdOgf
1Joq9MNDWnSZ3gP+dxCGyVL47BJjPn4nhFD9EX4W/UUPFF28LgBIdibmenQ6ZZhs48QUwy73Ztc9
RHwHr1FSuv4OEZw5GeJyhgfat6o/U2sV9gNijGA892quzbVwdPwE36nkRo+d+ygm0sjOo3Kab4ne
G8mVb1Mp11iTeaDXMJzSynjlHSKToaUdvrHeYQgLJMdo1DeuDrkp3Kmpn5S2op9JlUPyB7GhN+wF
gnMfPnMS92jlAR+18ZNfNcbASh7Ksl2HsZSCELdSJHmNg28dq2UUK/rVZZXngJTe+dD0TtNsO9SF
/h1kSPZoYvj//dxJDQzv5Zm9n3sBuW/hiaPcwCuBg9haX2z0r/WexSLcd0thz/tbYwnmkFXHI4o1
A7FYQbrJ3RwjBXkeWzN/5b0aryaMc703mWkhCMKuzTYlrT9qVwW+DxIwWl5HlKAbXPIJ6V9q94mi
EqDm9HmfpF91P4S/c88tTSus7Yqsrbr34kW2z0FTTnNqa4YFNPtj5aSmms02bFlyUxpySicNBxht
UsHRXex15kQwMTqoH/L4Vv2JKM7e06niYoEww3LJ5chRTy4E0rBONflviUc6ZOgGnrnwXHg7OUnO
QghY7aI7brnCiYivF8K4g/ZncmPsRpmaOn8T4l0H9IlHU3BrtFX75gwusA6LKuzidLMZoCJvh+ZA
jZ2qjhl12M85xbzVXeeXRjJTi+mCxkW/L4SrX5Y69xwAq5JjzW6xQ0JJLdPsbH1vip0drTaRfx+b
yZaHwTGTPGpV2stWDkzCIE0AwalDWxIXNsa5Yxsg48Zm7FUIs5RT/bAU+fiKOmfqd06J9gUVfkEJ
K0rL4hLUFpxQERWCJyH25vtGEuS2Q4gmd3YZKsW6G2t+lHruvny8i/tWj406Ja6GVeaJgA+f+G30
T73OEWJ2ta/vE81tkebWUoQpwtEuu8ajQyZJky1+8lgklOHsKkN7wX00sgttqPhICNOr80YyboT1
uC3mkG20Qrx0B92s1IEN1jwFxkeflvvYrgkvit3uxLHVD6xqSv2NI4At9PbDwEG+JrHcBKiZsn1A
4xG6k9pWzsmATtANEXOSjLSDvXZlXf1GETzZjgI1Xt6o7c2nBczucRqy8KWoMPNlr5Ca0VKnBWFW
lTPWb25ZTMW+qTzbIXGRy3VnFTqAmG7HiZtG5lTHh0LH7yvKCQbyJCxAP8SMtH9CN8A+oRDmlshz
gcwyA/9fxHa1XcasCTZTsIxXAh/0vMOjXnabdTULBME4yPpeQh7ptExcobbVSmdsuvK9z7zX1TJv
IV/RYgxWaB1GTrVx31OnU+yL1b9pDOYpe/DnUYNOW7rI0taexg8RyO5pUt3A2kj/abnRSO8DKEs8
MmnQVOW88SrTrKeJpxkwt1myz4D/5aPnRcNL0xMxs5N8ETCG0YjQuKujTp89kJJ7kCxDuqh/C1tw
uTqu3bRWYh8XOiLefyln3DeoH7tNPtu22N7c/NCmnJo/EaYBbxfqYaqIdXYF67iZadWJFV20aekr
xLOJz6GAyLDNWLFHRFEtGhxD6EwjXqyxjLqTyQL7TromBlpzcDH26B7BDgLlhRc7wn+Ft2ESzxS6
9zBskewvczVGvNSgVD9VZqtwDwDNn2UVl+oGcGJ4GZg7stQbkvIWTRTEu3IOvOoaBdq8TNKz5w/h
Fbl7GqijTH7kGM6nuvc6C7I+K+zfBaase5AdmVhb1O++3gxOVQ+HzJ2rg4tYX/x14nYK/9nanlWK
MICoVOH2DnXicWs/UpUAUKfXPnhZO69p3kPW5A44tuxuj/p6e2T00gC9W1184Kf0liNOCHOuvSYP
j6FXu4hso7XZOSBi8w6DblPDPRHQeMpxOM18ng62PQO0+8xzydlioaz/J3Pf/iV0EPERsb3hNcO+
BNS+3DKUBVBTcjATsPbGkEQzQNPWBhm5LfwP0DOn2+lIqxkadgx+k0FjJ0E2iXraQRD9NWhtf2dd
l4T3XT2u5mPiovvkGlmTrR+SW7dBzZFrSJ0m/MEZA0zb4XYuH0Y21nwnnLZeNvSBWzG/lmo6+hq6
CEVUUYVb2bbgHrLX9ktXwHEe+GFQQrKw6I8aSXC/Bc11+51LZ5PYsQjUf3uciuKfFWbyt5IoOA6i
j7xhq+gRfg5K2DbRrez/HrBJMEA1F8u7zWNNj3BJv/MmSdb1KpD5Lmfe7la/l3OEiCudRjV+A5O0
w8GHIJ9ZUP2BesIwWoa32uSueB50EBim0hBtvb8mzX9Z4zt3XjcBEdFnhkGticmJz/IJNNlZbGe5
IEGs141Ya/M8RBKjB3fndJb+KE26WA0SSRhD3tUu8TmRPVNz9nRmCB+LsJ6Rslt5fN97aohvD8wA
02OHq6g2udclxWcjllykjJAUP8PeOKQMlfw2SITKLyWSwu40jFGLlr0PWQiyWDKHUqnVMSbrZpm2
lo9DJY2N0y1MLB6zBT+E+zjDLg2HsbTnV16ubjwKMQj7kHPxHWHKEFIN7eDeE3PqLD8j9EG240tG
KOoTWo3WyRh9l1RknGydiH3oNOMy9FH80Habzmp2UYsJZ13/G3yKCa8uRVjZYYSl8+/03MT7Woyu
s3eJSv2dMKrfAzUhxp5BgHaBuDE9fL02pHE0/f8oFmMB1qzMv8GO17eqQ8qaOp0pX3xSr6atXffd
1Vr8RR1kWAP/SWtqyOUNcjA6b+VF35sBvcCWono1byrHD+SPjPoWDNJps3+ALBXmErcdq33b4xjZ
VCUPGRNOlX8WtQ2Jxsw6JZtGruAtIgJ33uQKwcp5WsCJTNOD0s6OsKEZNLg8e6Fo6qOAy/IeO2ta
r5gspJdOQ7hcanZ0rmSKxbm1e7sY0hWDNdOa3+CjLEETw4d5xOSB0Y4DIW5d+xlhxFxvHW7n6H7U
nWxPC62WWMtIZHN27FfzlZlUVCk5AyOPwYQREeyXxGM0XIlntuhvbX8bDEDG22rIx9dYMDKfnapg
UfImK7to7kvCCkLzofsMTs4LEdrsWbERoA0xJ8U+s1z7Y+oY0dJGtOYlwJD3iAse/ESOWf1lDWP2
agMhg8MtQ6U2bdvlv2B7bFPVYBlEZMwEf2wPdBXojkkeyrVeHtt1GXnoK8wxh9iWdrituJuegF0C
4G2Dc/cQx1nwtnhCWm+J8DLG4SaKP5TS66dibkRlsZZMXWMwE9hhS6KWrdFGWtg5Tf9Q86DWREXh
fmQvm8LyLicAAs6InwlQghLTMyhJYO99E9vmrQ6aKD/Z9ZDffj9NgWWkmD0GWCY7SJFbkFvYRuUL
YGRWHqVdFV/YY+wZHE528IcBlqU9Z4SUV9nYwQOdOiX6UbIKX5tKWp/8auSyQSbXvKkbp7tRXh79
HalO/qc6m/HeeNoLtsMad/WvkYMIbieoOylIY22/dS5VfWe0zat8gX8Pck6eIQa7ESRV/ZKFjKWX
3oeW8VcUDoNaZbsbQslGBFmLRZH8GFfVJYtGb35GeuudTUdcI/FxKAuOUmqrPbo9QDzTa2z8PShC
iWJ8QjEElSoSGOnO/xlsr+aeITiLYLdiGh4JXsLgKXCkv/albf/x+nw597lTAWrWcOdIBNf5Edev
fkKulitgDbJlnvzCb99K5Vrvpqk7b2OYO65Ob1vZUfeWdY/GMxveXInvbktS6XhM+gUQ22pG8cyU
6LX8+vLRTfF225e4VRGy3IQnKHVBn0gLCGb7GDUmUgevzJf24C/tOO9yYZCHxnoIxGNCVE755amk
S64AA/N433UMl1s9h4fEurVMGPfbX4X7Aq1j98zc/RIcisx2y2OPsUHdyC7331CWGRiqFsMT8FhV
HBE1ltdqWcfiEfAhLtJyDae/xP5zPBUY1WcrJayvNHu/dCIFTifLddNnETe0lLjDNtov/eiwzABN
x6AJIr2rF88/NAMd6vsip13jyyU7sti0g+jgnAXaMfAtoICtWWIM3igcWBG3y6SK6lRr0/7l6M5f
V2+wxp1TC6gq7fX4ZASNzf8spvALsvlluqiIrXfjl1NU7IyzervJ1UG1bZtYxPvVqUrcFDOIfV3x
vdKfwg0cBEszQvM2DkZXJ3O8Eyb18gMNSVxhsozhChmAsvbVWiz5g2cD+oeeo5lMgMVoD6NIh8+z
VEpd6rx1nH00UHt4mHps2u+kdU8DVBgYNty9KkOG+MBnUK4X5EGNn/Coowf9k4Oez6zsskJfjl8Z
eNy1ECfiMUCS2zouP0o3x+WevgIdoLwekxyszManxThqPiEW62+PS8DhAWOhRoQs8n3Qkot7UwhE
r9AQxcOMKYeeirr11SEONOLbMVw9qO9Y+3cOk/k/V0aLs19j+IW0JSPmT896X5wg56q/bhmgSszH
cfzhENEzGnvG0D02OfVf6ZRRjM+FQyfF4+Z26bJiiN3W7IU4eQKZQSz7SfSNTbYhE6RsYgcmqVE/
UYRdugNvjTaCge+S5UNMcVrnd38YBdCQqckPEgIupJInD6XEs6S7npeynucAnLJS/0Zjx1++wfJA
KBKkrpvPvPeJ5XMz6r7X8aFbbCSteSjnH2ht0R4Rz4UPWM/L5boOSE+OLPMQjMTPrwYX5WD/4jsD
HMOnkJ8bGy8JQkinrjdz4c3ODgMrpsxoCOOLA/pW7+s1wWpI+AAaP9+J3b96daIP02nzAE8LRC5j
Ob4NvMcNb3nYXDDDIHaTBpeUaDw4C3upyuvUk7izX/rc5yjJO5T2BeLusxVw42xpEeuuRITrn7h0
/H+k9VSXdcEPAF3mKxg9TI//KHzzXj32UtjS2O+tfRkN9vNajaCMrifXZjsaAsDRK+aIb/gB2W2R
TKyPvNXdHxSPFAH0EibqWDk6PDIAkKEglYUbyeolOkQyI8W2aD03+EpYo8xW5IF0iUZKiuXoDas7
nqa6kmcZ2OWtl0tG/hHuWzWbnNRBkiOUvfafgbW4zgk5Obw7wQYN4iUEcz1SEB78dIrkfMeWVyZn
hxWpvx+RID+p2W/o/Fqakvs8ZrbdxTbpfKkQ43LvTTcIxhFTEm2n3vf5S6xIVt8lwSXZAWCcxzyu
HKt7Jo7IVxs/E8mlsKwb4JaF4hrQuvjXRkRi85+X0cUu4vybTSBZiT7N6vBEYJusL7oGzX52ytYq
T3LtynWboehH4CqlA0SEzSUSQlePXTUJJwWmUd9NkkA7EWUGizg59BTuhtwZi22F2/wBEyh2RdZK
H7N2OM13eCzh3iMGDzfVbmOQpJqIeMq+avx56zpzFXBpUmm60b0Z79ysL3/dePDVV1TMzn8zvJAU
W7tpM7nDe1Q8xMBb9WFSS4KqjyqEZDNwUF8RY3juH96nJrs0hXIfOCcLDmcVTMOd4kDA0Fjz+Zy7
GmjNO1dhXopTACd4nYph/C9CjfRrs0s+D8Qs+rt5Ff1n3Jf5uCv8QU7PEsH3tsB2i2u/pZtRxiZK
zlRq5kdbNROsZ94Vu9LNVL6NUFTney/z4+YE5ipb2rgTTl9+/m5m3JqqN5P09nCtq1JcIp6dBd6q
BWvIRgowDgYQmKyouqo3Dop6PHkkwr870034iBI9eZMxPt40nKL2Ox8L/8ZBi3JIVUg73iaBRS5T
P6jy/5SEkkE9AfZJswZ0xZZLZX5RIuT9KgV2zNTiXOtOmcjGz4B59TF3asX04LvTb+B00+ssqOFg
yDTePsGi9S26sm+2iMesoy376r+4G1jIK08OKWyWS4g60mVvW0Bij/vMLwu1peLZ/kTxpP6zAtFf
eCJabsRCRM+NLu3s4tJ8cCHRZPZOeUwc9x7lLJZIEoLMM3HIet1i3MOQookSyS5sT0huogbCP10g
Hvq0c0PjsQep4AtSLimODo89V2AVNe/ASP14lyPPq/chdaTjnngE+Y/BPfBoKkhcm1vKJXYet0Ps
Hzs2IGx0fauwhLhz7m6EuKnVVCmc5o7kuXHaV8ngweDKWj01sJBAQ46IkfXPWbDeS8EIzTxjQu8k
WzdRTC1ule2XAKBiN0WOuy9ArtmL4SAQx2VNu6mw+9LtWQ0LLs/FtU7TxICymwboqdQGH0FRsKiC
oIlxUmxbhCR1l2G8CcJdl9uGKOk+Qk6VYQNDnymuVM/CZXli7kihmUbK0xp6PPcEc6/ctTWRLylx
c933NPX1a9bLpTnXi1yufZWZB+ZgyErPdxdkk73f3mXoRrFYW1nPEO5Z5uri9HfxVQXjpZcqWd9x
/68PkT3ogtXfRTnNMNsBuK0xRnJeiec5IgNpb4UricB8K3FEugun0FnE3PaHYGjqaW9BNXLZIqQT
O3IMmivNwLy0XH3+M7uyL4+ZJtCE/K1WfnZ1Fl1Wh+M+ZbBt3ltPNPejFQZqm9fZsGcLizGyAfKc
GHRRMFVKEaVPl1m8DxjDQxZcFUJbR1G7/mrlo5rQa9BuhzLLHsgyGfI7oMKgEJuusRM+Vju+W1Ue
nDUmb75VKLTDXC/+uOsREZpUAZcCzJeR2/y6Ew0DFyMwvI2pVfqz+qhJV/nTtB7qMWtwZhdPO5n3
0+gHcyqVp6I9Ix3DjyBEoErJJWyhy6oFXSIEvZPvmjGzL8oJb1YhjH4CQb3lIUO4qR431YzsHA+c
64PSDqQMpp2el2Ab3WAYgBk/wz+HT31NW5RIw4O1oBW56ioKf/SgPTT6DAjdbvXnxP7ghtPxeaaG
b4U65/BNi1l12MPm0EIPEYj1HFbwMTK1pnGw9rplItwOdssJLtF0bmy8/fkmQb6IfZi7cTOX8fgA
Xp7wYrXMdfuuwqe6SaQzexfkVFSQAw60SA5L0f1moRnyN5SjRU/4y4DsZFAtwUIx7Bbm/sp0OG8x
EBaPJnP1MzKiET8su2C8Iasj+eNPJq5OkSrG32ZeinsTjyF5ProJrpYXBO5/FRFIqKMLlCqpht0w
29vQzlJQVBgPu3EJJxIDppuLbMnDp9CmC4BL3dIAoa7p+6emwj3P/0xiG4vDuex3cdn6z9nNCsvE
bfvNjh3Wx53cI83AwVQo+wlxBdK40c7Vw813dJobpB5AKw0IR9MV2JvapGx7Vm8ZlQfGJnwNXri8
hJqU1O8lxwE2jkncPC7KL+SpyIpO/p0sUP8UCwXkvoKn7o/oc6N79OwDzFjr4m1IgNWAgbKEN79B
OvgE+89g07mGyJ+QLJ6PLsI9knpLsLyChftPnenmnxIW9Gu2LEe+e0k7nkbafzFjsQaD0GjZMApE
9T8nz5e/NkROlg6r6V8qfqobNAIFvK0KLIosZKX92asoc72UopaY91PwkUd4M90ksKWDClDuMyzB
4RJ/TJOmnqAlgDN2Tk6DUIFyd9hjH7LP+Ro6pTpwcHTFmfPk1haHkjncuYgJuTptb/1BWDSuW7qa
4/hcVeCQG9/v5kvbcIntKrfKW8KpXOW9hHVbdOdYZuY/Bf2BIYpUlfebrbUkT6GcHzgWGbqikht6
3xUN2HPXs7ITuYHYYofkqmi+C0tz8BpbdMlJ9JPzVCzUZx4dXp48zZdqfLBMsphNQv4Cm0ZAlyYK
g86MG5Z7/KMQAxP+TYccYgT/Sv51CjIH0yapgmHnSaqrSPXOMYfxSTIwMDfM7waUX18RrAbMQFkQ
Qu4PUZFscwJTyo2oxPyo6A34sJpl7V8Hj8eER5XXHmmobswbW7wwH1GIPh0f7Dq8WWT1fID33Az8
baEes7zi08CVmjviOVqqdGgu02kih+CF2jyCCKZSrFwNbPiIInEfxJtE2PE1cYYOF/iM5HeEPChV
f+dHXoxcw8mHRy+Lwm7vEFTxQT9l+B9ftxcc/Wy12dp7zKt7u6vm8IjOVpydrMj+x9l59caNtG36
r3z4jl9ii6nIWuzuQeeW2pJsWU4nxDiIOWf++r04CyymqUY3NIMBBrAHKhUrPeEO+dqsbZ3KGRUC
hKEaIL/rCUd6uuDkvu4HlQzkxF3u8mNHKUf3vszH/pT7flnf9aHn0EZz0YpZU0lyqY9QfoAHy59Q
J6JRn+8gA0AV6jCgCtfwQFqoXLGY+g1hLPodwWhw5MbO96xNXAegdNvKBwdAPZW4tUBBGcAAemn6
doAUtAdyUcqtBp+PyIBSn9jAsjTS1ZRZMMrN3BAfy9qDjs09mW8hwAbaum0BKqzDepoMyERuVB36
XnLJREnuR79SEqwG4R1MaFfd2Bffg3FS+QGAnyVXoin9z6Hs/JcOJjwNTFs1NqYCWfUX9Sq+lxvE
9fc6EYIWEcwSZwWZqDrRm6c10FQjQlyGOQTuHoJh+StuUaxG0cMdvVUbZpA/POii467Nu/7jZPEx
6fz6ZHoBhcuvUpq4g8Mg033OcuZ+8SRrcYeBsdEn3HACkKSGBF0CQkmz71x4wsVdmDiIEWTE9fWe
/D16Hmsu+rUPmq1B2Z6i8taB1N/vkgz5lZUbogi3MQPlPbepiPRHPU/lEVxAG+I5aPg7FJnj5DBi
qBreA7/jaavBtIo71VGzXtFDa2BqKEQEgSfJPX3JqjrpqKzpa7fq8s91b6nPOnRqa1dxemb6e67t
2yIs/T17dL7vW63ivm6LeEd/twVHNBjO11qmAA7rQQPK1FkcTNUa1r4vW5AbSWik7r7L61Zuesil
u7lxC+MFIupcq7QoikJ1FMVuaHr3k1blwD9CK2uSjQK1/31Ew8vZJKCGP4FJp+/kwT0GlI63Y7Vq
C8NOkUYJQDMPVQW7R6NnooCbQtAiEAtJ2QYbLCFEowFxthlWGJR6Ga0aNNl+d7yuL0M+oToAFMko
H3vGetAnmBRbZDQ0n3GT+jBCntLuKdaaeA3DR+8B6cb20YOq2m6SLKB0yvXRqxU8tr8v4tINn9LI
oARa0qda6XQdvft+bDOxaxFZV7NSjmn9qR3LfXDLpuppzKOjA3ouqgt9BY/ZEevQU+1HFq9LaGtk
+U+FP/C3AmiPc+eYXiQOCCaPigDaMLKTObST5MjZxg+IXs4X3vpY37ZgP8l7Q1391CtNf0YmgDy4
znsqHikY3woK429V1pOxThGWae8mz9f9PeVs9aeQRREcdVP4CKFTjtfWvdkW07bEi2g4IT9hhhtC
KyLiNO+qr1PlWcGq0twcKrMW6EBZXJvoPQaN0R11mTacIZWkw87MoRNsCp86/1ba6HsguochLzgA
T3Oe0WyAhiF9cLi7iSIj5T17sI46xeCCloyFBJuNoOJd6/pkyCiPoXgwDPWA0Z+wXO4RoIsfo3KI
LDrTLRXvAMDwvelCcUcU1kAqLqJ3hHqfoQ1/obXivZhSy8IDvDLjJ20j1DkJ1Hq0OFvD2I5U4fS1
dOs6p+NlQyOOuxjluQDGDA+66PCesrtZiRoIMaGfA/I7WyEEnL1aEL3yO8cmSltHKe//FuMvZ5by
C2Bscq4U6T9KJO0LYRerlGPiOG2s0dGj76KU9QB8rUAaxQ+m9MlU2ETuB+JhdjgVgvQTQp05VcvJ
oqoQcy180xLQ5weAsjWikqlDaRE3kgxEdmZID9axI1j0XudTPyYVTYoj0UliHMmrhvgO+A5+pT5l
OPRH7SRwYfi6SChAz6YROKUlzzmXxTTdO0mbwRpJp8R9gETbZA+UouV3p6Q591lDD8bdjlTwGFAD
4IXExVRAkjKTaNpLuKpUzdrQL38qAJB3KTSu8QTgTUx7s4dBvO/cquoe6ax6j20u458ia+rwE3Bw
EIzswZFiJZxj8onSxNZEtJ3t/DAp/kd3cOfCaFOnPmFFzALmUD0NQGFlnTfaXWB44ks8Yul5iNsh
+izyBrGDLs97CAWxD2PIdcPkng/TPak6z8Mtb1Ce/oxqAp9trYVTuW/tcPwAshwB8lGv5LcgBmiI
63jLsfWrOgAM6/jDYzbjLKlFuZ8EQlUQfw0z2pXU/XuaL7QSPmW+BIYBoyBuT7EyB2cntDTbT4Jc
CLauKBGnYDXudb3oyjXKaEpuu8jq3F2HoCrIfRv1fggYUZsde9OtviMBWtCsMHmLDtmAFvu2r0lx
DhHyENsxUk3+qOwm+2aHU/zVRTyQbEj3xs/jFEX5yRgA1m2JbVxj6xsgmTf+MPnepnFH8JgB0kyc
DR/UFjVmnZ4RKSGd/sE1ABSmmFgHCAlN9wNSQu0+V35srfl+cQfL1x/YrHmVfUq0qNdeABpjz6si
bNtODj6Z3hYcMsEz1CPSJb3vs+RANhdXH2qtrJ/EYBbdtmv6LgSvEAX2VkcD81sMRivcObVq2j1t
luAOBTtSr6EwwHvQLkl5CCct6ratKouTaeaFhaKMMyX72hsMTrENnpcMREvbvxo1gMMqbNQAIaMr
dz8BbAxWZBYGmeWkpyYykHGTfx14kwB+6FqTrqAKZfTRqM4P8K2sKEUAw2mLFeBWc3giKDSKNeqQ
lHTdOLfvjAio97Gr8j48FqwFBQNAsMUJTGjfbyfwTB9it/Ptx76JVfyhH8KBtnRcD3uApOHvXtMc
gX9XxKLpxmQcqaMh+2TIbD7gtWa/ZkFXDg90gZ1qV8/GnXeDBieQNkIPHZwmW+NvdYQ/kcSqLfFF
y+2WmsgkG55/Z6Tsg4JOBIFUhi68BTud2WoaVkVukwmUAyf6ktTgDF9/rAvl9yiWScfeFqh9cyU0
hF47vaB6hHYREn2TqfW/wW3Yr3FewcR20wgCspnn4wcYcMFvopAinQnwzUb1A0jA+S7fkP8M9GeD
wf+UVxGVXmAc1AZFJcyIdltW/UG5LPwZTRmtJI+gb+9QDQhO8MYwcsjBobW4dDRJ+xz2ORleE5je
x7jU89/wdNCvKeHID9tYr7GDDdKJ8obu6rgxONQ9FaoOWP5tXS4NHiKIDl+CtMzdO8/P2y9TNk3P
yGmgxEBI/gfaVM7l46i6QI6hVgezBseFbM80fhZxac+whhFsoGR3fazNIDqEmvSfyJ1oRckGCv1d
YtckS7P+WL5GKAxBBavStWjlNp3uHIsmrn63ZQ9Z0qgg2CNKW8JicqlDjAcBL6H4UiQo0e5mr7C/
7Hho2ruMs7uHt+w190OTxa/UFmsBzAwLNBvARoMQKWyUV9XBm6KmB+aX8+sTfXduapZb5OlytapM
L92rSPnYRqWURO6GKEp02n+TQQXXhrMAfqaIH1At85MH5Gq4ivMuRoBBmhR/N2VC3jhnsp135wpa
jFthTE6+FZVCuNbOYNStLIRlQWrCc28eck7aD6tSze/Syb0TEkACfHPfgAypi1Kf1eRJbwjwZTxt
JzfQPyIGDQiqUknxEZwEze6aZT7UiILRyidR/CFAwscbAL2oO6Mhiwb75BV6vNViU76yWJW+zhDi
Do5WOBjUbQoEEdeencT2PU9d6+9RJrKCPXxKloD/szu4UZbwMtmmU588wNGzl9PosQXrzP0aEKNU
B1+gZa1nmfbHFviZHKasDY3dELVTPvNq0o9gX6nK8o3SP1llUZm042Z6TVME9z4g5FKZu6ATzS/U
7IM/JDXDQwjI8aPV5xAAs0QvvsSubr5w6amHsE2bbwrGZLv1NeVClk8teFu98dUnkPxiT1Pfr3wU
ERpytSnC/hwx7GMMvglsXCgsnnMxNvUmJs+A3+664P+bokWb2bM8+zEBcK9xhUbtL5Jm+phJH+p/
haA1f3St6XwXRYdphB4he0TG7dvPidECkcqx8+WZimV/j1KWNNcJ1YlcfKc5lnrHPPfdfptSALPW
ETTmake9S3uevHD6YYiqqjaYVtvfKZizzXEqIlNCgrZ6GlE0QMwA6Raa4ACTHi2fkviKIMYgVMr0
8EErQWauVOPn/VZpMqGGRldoU1eh29JapxcBcNXo/1hjlDzh8+uBd+YJQ7PKs2ogdB7ey2vb6Yfo
hCqneGk64gKtSzw8ZbuBIqZw6bj1tpNpa0+ZSj64k9LR36xt8V3CePgIjicI1jHAVLxIM2zmUcXy
2gO9EQj9Wam5XzFVdfSNRgy4o6yJKlGbdMiO4Pw0BLuMFw8EAai8NTypKtrCDqOiaaeIsn0CeC9g
zaErAg+taOlhD3NTIqPdC+kigWnUT4be7AMABrM2QJ2Qc4V0g1e1TZcQRYombe4AQvUvmE9YzY/G
HJF2BKijGftEH/Bb8ihFmuDEC5l+aSUiWqCbGftjJetZRDflNxrLqvnth0jp0MLr9eKOWCo/RX2j
I7Ux9MWfUWriZFCooahPq/yDGRtFu3NHBcY65sCaJwqGU7SxzUJx65q82A/6CHhiO6Whlu6KpHW/
khtg0yYqhBdXtJh4S8NxQsyvjKoG2RgiwH6XuhNht2e6eTV3mf1wY/dwGzZWZMwNX832XkY5Jq9N
RpT+auvEezs0SfX2Pi2Rulkh94dQflfST1xZ0ZTLbYaDZE+3gfrJKggt+6UPipzOg2tQ5Y/KEDI5
naHi9yindECnMa77TQjttVuhS1baeNMb8k8K2u++GmvxOkOM/JXekRNw+1CCWLXoDM7sI8D7iMOO
6llP/S5+6jW3De7DupBQ+qDzcxwr6K9lnkcQpCq/2ac4wCItaqmE/FObpp8hdR1k8PJK3+W+bCzq
Oq4FUrBBUvmDV6Kos8LRvU4OvWNT1oKZJqqV12j2c4hw8O9Goo6MmIvqH2NVef7aNmtuWC/k/O7s
ANDCLqns0V6NZpE/oLtLJ19DqQUl2UF8lbVZ/2zQIgdbYxCG7l3ZiT8RnkbJA69t/gCtCRfv2hN6
u9UqTwCZTqAqMgE/ogiKXved2zfRZ4RQ6Ewhnle9FFbZoNI/Rt0vtLrKfNVh2PinsnLhbRCgoKWB
9pn71CQyIDrgtkXVrrSiV8URRAfY6CL6T1YvTz0BMGyloHV+pYjZdihPoaKzSkgFnRV6TFwCWSL6
Hu59BbNO0YC9m0rCDVKvQcQrVHrkb1kD9q6jqvLWRuLxeuRm5XwAhw7VBUyS+gq6PDgYVYguT5X2
kJIjG2luHOh0wCFIlzdAdwYX39HKCMBd6GYZZ48iLYxfOeiA4qiQjkxRK6/Fb+w9NHM9+pkJeTST
TbQX4NYfLHdIm70yvKlbJxVdzu2InY7Yg78bH6Q7tBBYBl8fNmlsF38lvh9+94A0vlhSDUi+DRWH
6TfuhiLdowLV1iuZCl8Au2nbjyGmEd4hquI4PIJ6IKYGbtccXSvXkZMCSP51yEL3q4u+PvFL1w0A
YNIOvWl96v4KU5NofWpqcHyJRcoJNNL+PLmWQ0UTgS4IiTZ+K3Rjmjh4pC5uv2gqgRWsxVYyu3tS
6G7RMpCgJtJKgiym5DSHAVg95892M3EpFgWcO/qedVfvZJfZ31u/kBDNjcn8LCeghdgm+GIb0bEG
s4HKhkEX2iI75QwFNsqjUC42AJMd6JcFTEFKG6rU6LQKMGxWh/jtyk+5WjcBNbBtj1JTy21Dz37d
OcC/H0CENCiX0Q5C41pAhzDCNWOpcivaPk4++2iOeAheD7QhQVGqbovyLgwET8YDjTnPHdMDD3Lo
byiHWMnBNMHVbQujM3/atNezE3r+BNdppc2yVk2O5Hpk4QfBPtPMb3rly88eaa27NVN9SsApwXHb
mA6Ajg3QHSJUaIz5acAu5UsKKOJnm1daRv/PtV7SeuyQyoCATWXCL/RvCNAnn9yuGinwA/X6oNCj
QAUww9xvvCuFxEVHUYR/zbhWR2BveeCiqNgV1NzRwcZXw3GHl7Rrh2/lBOJdc6MYHHI9dfdVOFBj
Ni0RIogLyPslAYxn3A8YEUAOI7yatQXgWu3xZKqe9M5gb/Tg6j6PhZljX5jzgQAOwWFGqbEHVIXA
ODwMCZxT24EyQlyqwRTxGQ063/hhy5qaeY/310PABf7L0n1j3MkIheoPGhQTasWjciNuVmTeqQOm
pvtkJQEchBYWR7mdcLVtV1EwmuPGB4d55DFpE1RJc+DTtWbZn9rUbnnEEt6lAiJpuwqNUosJJWV1
J7tQqU2UBQ7xCTIx5tYZmu7H5IzmFz0YM2NT05p11qIrXXa0j7cdcrnhSPU4g1ljgj1K70dbmIL6
ivKa70EPh/tEqDLeQWI2ml1lUtP3uQ3g2dPDRxQcTm/+BACU7JT+bfDS9Q43mWp9M9rQDnIpzHuU
OzZkU/E3DdGPco1u5ejscA6Lv2VBLQcUaLTh7j8lOQmJEF0mJ7F5YESOWkdXlSiZ/6cMVN+XWYIT
jWum4lThI/LT1IOIAnAq6J10HgQF9LlL85ffwDyFiwaGDbGC3v9U2HR0cHWJqPThkIY+iCB3B+3S
Ig74g9J46z6VVZC1H+hnG4TveeV7n/V2ENPGCCfrCOEoTKHblEG2+o/qTXPMCOs2AGyie/oKCvFw
tnq8+49eUKwoqA1uAseTv2nYNS+ZGYVz7AQWS0BP/vqfaYLRKDoTCrCsDY+IVoBY1IC4UgYpUrn7
DwzKRgnHS7a5NAJzLXg370SMCc8hAsg83rCFumB3Zsy+avwUR6BWMbs4/cMaqwbrGIuinA24DOtr
YgN02Q19M5iHofWT0wTO7sfoxeOxsZro/r//63/8n//1a/if/p/86f/5Kv5X1qZPeUjN63//9wVL
KsOi/00Yb1lC6Quvw55oxuGWY+wMifnRk842RPqfOveMso4bd3t9vAuOVIynLCCO4E2UuzAD9KOx
wjuIDEozaLWiyfiqtU31QK4x3F0f6Y2PJBcGGHRLmOQ/Nl/2/Kv2UeDnKGzhNVtp4X0/tcaeB7Vf
WxouEXZq/lXJHrlz7Dbua7v9dX3wN56HdOIYUncsPGAlPerzwcug82NY+ThJZFV0LESIhyXCHbva
b+ALWl2AIk+cvPfb/j0osxYCeJ2hFms5jUXfBDYYuKluiy/CRCY7K0rtEXH88L3uikxM2Zbpmqj9
YGS2WEa6ZkOD2wF0s6Kod5mjsg3E1WYzeNgrXf+Ub3aMY+nUVXSb/9q2FAu3L8szugJFfKQnHflc
qSj5MJjlq5V26cP7ByKftDCl1+mkioU7W6JLG5gT2gGo5targarAo8H1uqMZDlfz+lhvjh2TsVyp
bIXjngtx93x/wLfFfiVV1tpBexRl6dFYxWZO0wLM8Ap7jG5zfbw3RmLzeGpeLi4YA+bc+XhR0fjI
njFeBTZ/jwKktrXaKf14fZQLs8Lh01A0KgTlDWuxVGnpTzzrLkEnvmRrL4/UDvooOrmNQArF7OXz
9fEubA3DcWD6KsOhK7Q84roGKzYVIPIS0eJIb0u6uiViRVbvTl+uD3VhanAtDZv97vANrcWCdXN5
IA0xn5iyRL5ERUvTwSms1wa5wj3o1eDGvXxharihg+yjRMABM+a//8eboOEOwEsJpk5Dmvcw+TlR
OYCqNc/4LWfGS0NhVc1wjuSBWR4wFA+amcaA/AyqoAfsXTgBLS0EmGzte/0IHZx9Bbq087+KnX8+
K8ODpwKjaD7LVrnSjFAcPeCElRZZNy6oS+vFncFdCPCW23+xXoUB5HAImEoFoAG+Lkl27w/RPrB7
9NemMtpd3x8XPyKdU0tKW/EpF3cvzh990im2YoYz8n7oTX9jYR62b+ro9V+MZCgT4RFXODzd598Q
yj9OOg408biiNT+1vretckzro8Gv/s2kTMiVgk8obXMxlE9sb+nhwC3VG6jmoRtwtD1IGMhAODfs
I9++1uwMRD7prQFXxN32fFYAy0HfeAgMo4yTAW3u0dDZ+QTmNOUxDn3tqwrwXmNodEImUMp3ozJJ
ev/Fp3WFqyzddU136dyek8Bn1YDqg+FpJY5IcM8pWFYH4fbRjQv57591ZnPNUaC1DC9S0AE29EV4
Ivy0yWmKmetsyoJvWkUXZ9UMGB0VYM4eRZDET2FVWfc0yOoTrnjikSd32tJud49gcpw/Y1x0fwBp
Zy45PiAtOvzxIQp1CrwaZJgbD9abGHXx6y7WR9MArcbSNdcxPQs/C+jCegNGCNhebBFvF+t0bEKU
h5ENub4mf0eg1z6Ucb4z0EmB8NIzco2UI6AHdOZS91FSPFuXuuzu1QwLoFDw6lVmdRJhGhzK1rvx
W1w63lz+rJecLy53cR1DJbIiE5gPvD+UJr0QxfEa8P8RyfDyxlDzoXozX+QUOOGAgqVcHDrKLlEL
kc9ae80PG8TmnsZMRmsXVdkCSaHrX/fSYObsMAraAzKEsYh5VBE31qyGS+sx8/V1rlvFSXOiam/3
Q0I93oKDdmN++qUxXUoGRCSGdIylr7GCcU0UgRknci41Sr84E4DH9oqjQ7h+HPH+ApBiyB3igf0T
6KLmcTR7cqEpxnaPaqRcabavtiNA8HIDpUbsSqrm++sfZn4fFqsAz1hHUcWl6Mc7cr7rsnkNclS1
wMjBtXRLIPgWPbjt9VEubCveJkVUyytlCLHY29400IZFCWFdjwKVXQvNFMc2VtDxx931kS7cr9zh
Oq+7wWc35WIDJ73Zgb0jAKRNVB2nIPOOBW2eNUWVuRchs31X6wHykEo7YSZSvf9mJarmwsNWm1vi
jRv7ABk07AN7rbRc+9hIAd1CjEV+goWdfLs+1Qv7y8bw2CJdYHdhSny+dOAloQWXjGUAFD60oJRX
FQU7yq8Rmh+EBbeMei+souR5ZAnx67Zp6y0GNCz0PW1q+6DX6js80pEDLBr3VBmuurGM849abEuG
UrpBbEP6vDR0xrinxivI40VOHHpBSR22qJaGAbrg+Kxte0sYHzDL0m5cExdOgwTI5Eob8I1t6/Pf
/yMaTbKhxOwW4T3bwYwIOa5w4wWFPL174ehOoE5uUIxxEB89H0VqKMtDNiXInTzxbJVFRO8AAPIB
jmWswOJ1pXHjMrq4dEqSVfLm6467mJhtNjp3IHtF+H5TbjUkxj6gc2JHmxCi+fvTFT4gqyddaZhE
wOfza0icgBVkyBeSQ4A2Is5xMO7eVgUQz+uf8tK8uLRcZVj4wjrmYl4xoto5QGR7Df3Mxm4ILWIt
way2BYC4uT7UpQd63vwkD5R0YH4upgVzX8i2ZVpYPjn+unDzzgYq4OQHpGgEOssJhKikV1lPnjb2
f6oKADzOPtXd1OoE59d/nUszl7xlNNC5T2178aLVCR5RTo9qJu67zqGFD7UbVP3S9lBk/8VISqGO
BcaHh2K+h/5xKMjesCvlNyBaNLAXgCyG8JEB9hV/vBvf+NKxd+b8DI81er/u4p2ohwqYVg2kogDy
e0SdkU4bXlabij7OHTLS2hGionu4Pr8L9yhRCJEprzHPhmGez893UH0ckdEGVZz48G6BYqSB1L+P
VnooJuXdyHgvzpEWkmMRYqFuuVi4HLKDa4yoOHlh3n50Qita48gzHdDXiE9wBjGgQLnwRpo4n4Pl
fera5gyvwlLelYs5TgjSgbFDyD0Br4r2sULaDIpVEH6//i0vTc51XHYk+1Jyx51/S9TQLG9Ay2Mt
R7t+GSZl3FU5QNYIV9IvfeAmp7bXxt/XB710FCgroyqqSOIse578PzdolTml1aOWAB1m2OSjNq5l
osEPoE+8f/dQVDupxFALnEs/i++IyfbMNqN1AAVY3wTUKE+UleNdUnrdjSfwwqyokkN1Eg6ZIkHN
+axaKEwQs2rUYpUQuxhMJa2QRCKB7b5en9SFzQHVj61IwEQNRiwWbRCeV8eFXq9NACUPFcbVA3zP
DJ/O6+NciM3m2MiQ0OUojtiLC9R1yiyOkLcF6VKpQ6K52s5MG7EmMKfhCT/9yexAKxQ8ghghOPHP
68NfOOeOIySQEvpkkvrM+Qd1q6y1fcfknAu7f3Y8MX0Cz41sqdtlu3LMtBt11gtnwcHvlLo4lS3T
Xd6bcetBOY7pKMbYWO1DQzmvtQaxM6Sxj4gJFpVp1NeP754kNzUSMKZpCkH6cD5J5I8R7gelve4U
AnU5ShGPkr70Dk1IdE3II2+s6d9fbXGz8BSyP13T5gw6iytbJf1Il7RGXK2N4592kDq/5ov9p3Cg
dUKdqtBo14MhgME0QfcAx+V/Tqk7ys31ib/92rYjFXGESWyFu/jiuEDjQMIppDwqpGZ8xDgxeaUR
gQsq1IN75BJsZzXCr7FuPMNvN5XNpiJb4QVmYGc+xf+4eyQaw6GLsRIehriOgc0bN5hRxncwWf6w
CcMbs7w4nO7OnSWlK57K8+GQLdRhLgFvmnUAP4PgsY5VYpzQvQJRhENn4bx/fvMXxesLIrzOHM8H
dOWsTJz3Newfja5kxIF9nlpLHiPb6zHRzJsbM7ywjpi6MabDO0KwungezbILU5yWoH+qtD6EZoGC
PfYOG83z4kMQaN5x0jTjxqmZb57zTUwln/ucnIa0jXzqfJaUZXOaRxxVfD3ANVUDRoMxcY6jF8Vv
GZTl76ip8RCAXnTj/Ly95eeRJfEACbgEeHU+soW60FiVNg8mGqZbOs/OsTJd44TWT36jUXhh71C3
1U1qcRRwuQTPh9I8IyoCywLhUKDbWA3jtIVfDcx5Kp5zDzfv6wfy4sxYQapJ4Oose/GqxKkTaFMI
6ASac7bLiRsB+HvaDvmc5MZHvLR8OmUdJRXNJuEsNmlkDLA70llDZoL/11Wav7XQ3kHl2/xC49fY
I2o0WyUM2o1Ybr5UzvcNyTBDuorgkS+62KxxP+JOlFYN5A+qShpORbuQSseNI/F24cg6KBqzL7lq
3pzBTkeXBPJ3s67rCFkd6AAbhGiKHWqdqA7hDnPjc+rzTlhOy5lTMvpNBjHx4jhUokAouTEbsM72
LAKqRfsxDawthfIOkjhEmr0oamgCUqSHskyRKw1Vs20630Taoy8/CITVXq5vp7drLNHwMyjg0W/m
BVlsJzDXPuS7eY0tkaEnmdbaZz9uhj1aQfJr00DEPESDiVI2CG4uw+ujX1gCRXZJ1Mc/MDYW17xy
5AAtF+iCVk8/fCSQabdgND1CZuIK3F0f7G2cxC2k05zl3NgmccH5QcVvp0AUEYcKAaj7gCkXQjvO
1B+8FNtcKmnOMfdTBCXbpom2NgCE91eBHQ4R4/NbSETZF+dJ2BXeXlnWrnO0LHYw3vVPokzMDdpD
9Y0g6e0JYigiMiikPN5M+Hyu7cw9iG3wNsaQwTgug2Yf0uW8saMvjEIIRl45xwa0IhbLh6kQdHaE
x9eGC1N3xAHoDk3Bbnt93eafcn5snLnoOM8GZgv75XwuOcK1yEkPaLTOml5jYHZHqUffzH6a9v9i
JEmIZ5LQUSdbhLIdymUQV/pu3ftyRJ8mUmjVeEfH7bobI13Yi1TMSUJ0lKrppy/XJ3CxppGzfgzM
3Rp+RGvvrMHoP+gGVfpVatbx53SEsVc7Xfm17uX7S8co0IEYMoAlSPqbi3OPSC9VnRQU1YxXPNEE
n7Z5jzZlLAbrX6zf31AF9ffqLduA6MB0rdMayEr4kX4qnZj+XNpGTyge3upHzJ9tuVUcZjTDVwSi
0osN6XoYVekjPMvSnMxnNO+Kr4Umja+GBrJ31TWu2qR5lr/7ucKXF+AaCaVOxWy5mEj2DEPiW916
AEl5j7lSsdF7Zd84bJeOASZ3VP9mFAHt2/Nj0I+YQwsLmXa4hmiDTiZ6reZUrfHze39piqmQT3J9
0E6lDng+lG7AVQZeDdjJwbbEQah1ixuevfJNJFnef+TmCsoMHaDvbS+OnFHVGAN1ZrcuvXrcTwp1
7ID28C7php/XR7p0WdF+45mZQVW0pM8nJRszVVOC40ZZFe2xqWq5zlww/tdHubRKPKimDasWZUx7
cVkVpkfBL4J1WbpYh6DMjxx0ZZeHqcm7G4/nm6GYBFE1mTBGX+BKFlHShNZSLVv8XYXdOXssUsZD
2bfUGOAfba/P6s25mofiy0lKo0S61uLl0jDzhlGE5FGcpf4B4LOPDFETPOHLVn+HJI8kgdJnVtm7
h5VEuVgM0TbglVnekjSw2QcFfpi8AETVzTesE/V9ksbGH2RX3RwhKLu8cc7e7BMShn8Outj8NnI4
qR8MM5LZMgg+x2Y3hn13uD61C4tH104xORPMjFhij9pK2VOOUMLcQTOPOByNWCRh51aVyA5cH+pN
iDdPCKwk/Vk+IwiJ843vgSYJzSGefTmTAWc2lF0tE/0d8AravugM+YMQLH4enPrGiXvzyC0GXuwa
1FzA0lvBtG4avd+RAiJeFNrwM/UpKu4QWw82CHlBu8d7+EQnOb1xFi/sWjnX3TjztEwoRZ9PHI29
qakUTiciwINqFQpULTd+kGQnD12ACF5GiSbIiK7F8V98cRrwyE7RMSPYPB+YkKvUMWlH9ttDf8AI
lfvNwIVoD//F2ZTCmfZ5pdwtPnLFjYL0pSnTGacayPMH/GvxyftCU3rm5fOUwfCv0aAP+xNy4kL7
NXWZ9tQFdaRRwc2rX9enfOHUkESRAPOxlQmo7nzKMp+sckQAZ92igTFtoxZZr3XUZGFy4064NBBB
p0m4qcCQLltuvBdG6VZQpyV1qNlWZ6y8+yCAsnJjES8ORPltbpwIXBgXMwqbybESLxazMDIOrjkm
DFPd3erIXrgHHG7w/z/K4nAGMULtaH6INUogzd6RHlLugZpViJx310TAexGs0xqBl0lfZvFeICZV
pl1ggLWRufE90Eb9o9E6NLmAEW2u74YL29AhqsW6Xs7d5iV8DrccV2WJJ9bIviG5h3Al0uD9eIyc
ejhWzQCyH5WpGznPhXuOgAW9mzk+AhuyCCWEEzgaTls6OnNp9YvSy1/IIk4PPTfDPez7bGNPs8Gc
clCWvz7dS4so5xIX5QQK/sutguOd36Qxu6RN5biHkY4bYwTBz0Bm5/2vk0PYPuMgid/fYGQVzZ7K
h98DT6nO93mROTvMJm+B3y9NiGohyD0H4qK7bBgGfeW2Y4WVG0pS5U5NTnlsytw64A9svreexa6c
qyEznNMhM15c0mrAMg6bL2Nd2Vm6zYN23OH8Ne5hM96qgV6clcPdIQjVbTLJ8zuKTk3hjxqzCrS2
OOZB7x8QQEfIJymnG0/PxaF4/qgpUhakTXE+VByCz0+dxFjXeGIeoS1YxwL3lDvJNslu7L5Lh42V
4kI0iNBoa52PhWtC1DSSL2ia1Z8YguIhbODJxbjjbhrMIjCunvL99R0/vyNniRarRqrzd7mcWsoS
IFAAb/ezget+VHOnSS/jaDOWfZrBmseDEQHq7Aa6421H5O8hAf/YOncKDNnzadr412d9AFQwRikZ
eToqDtxm7i4MbDTnIBTquyHEUR5WVodzShHqCCsMSr+xspduGaZN5g68i97M4haNHR2LqCAE7Ba5
xpOGF4sAkCH7PVW0/leWNzaEJRTpu7oyb8XDb8fm1HOt4uFHFZ8S0vknKDRfDt3o4dSVR+Wmtawh
Rh1vZagdjKR6U1pBv22o4G2vL/bbl5BhbZ1tbM3Yq2V+C0OfclYLyQ1bdWvrjJH3IUbx7nB9lLdH
Zh4AaDcJNO+DWE4udqcRD7kB4KxnH03Tx0cLfZfdUJRf3z2SY3EBzKk08dkyhMASndrc4BhwEk1j
q+Ip2PeuKvf61Msbk3p7NumfzyhdV4K8eAMm82Voa1kdgsNXKKqbWY5wuNDQocpcbwf6VVs5qH/f
uBDeHk7azWAvSHPJQel+nG+T1oG93dqA9WBshgerxNa2wmHuMDRQbesQ0PB7v+dcRSKLJz2kxbT8
nlkXxzXWU+hiBVMLuXeo/i9nZ9YkNZLt+a/SVu/qkVy72fR9UCiW3CATSBJ4kQEF2nfJtXz6+Ynu
O0MoZRHDtbZ+qEoKT/ly/Pg5/4XAUPLouM8B01zZjK/PwPlgyzb6rTNY9UE0DAtcyG46NKidFnGI
sNd9dTYHXHoh6tuljvcXht5XyjxbI9M7Y5dauNVyhZyPXKpmZ4Z0PHchYkwfndiGXlqhc4oSKX6x
I5qldYPFsZkLeSX2vV5QixsSztRCIOHYL7vst2+GZxsWYYunGhEe5w4QsDejlsEYR1n5XZrX85UN
9PooMh5NZ5gqDEi55Xy8DLlGlH7cCesc4T5QXR5xP4t0PzT6a5WF15Nqq4QWoQmLhzBci/OhEI0Z
ZyQxBt+sGomZgGy759hFpF3ru7SHHjyaX3Baae5C7NevbKXX08rYrCXgZYMyyppFlU0a2qljiXpH
lVTvAj0JTjN2rbeDLtpjpGr9laz49bQuOSJdX/IdB5ji6lmIRc6oWLE9+I1eE7LdZPRQzcDZVG0+
XT6Rv/qb5/ezvcBXXbH00ZYG1/m0ZlEDF90NJx+vWNQYhxzwkNcYeKOC5tP7jxJprEcLQZ23YG4n
xP0TOiHeogiNKQGOut6Q5daVRunra8QWhF2VBHm5wNZAPzSiehWQMNMdqLgMotoT7fShmH5e/vbl
Al59OlQtc8lOePS/in5wwrHZ0gwJqD9AwToHVeuD8Knjo4bRKPAzHTQDZCjHR5qz0718Qh7v8q+w
sdCUWZbRqcyh+bBs+t/Oq+EG6MSmDpvaVNN7EoPupDamegsmXr/ySt0ciuYZLBsiPbje86HaRCf3
aLXBF7PSYX5WRJqxi9oWiWdbH/orgWEjCaMyzONKB+y2vO1WXxZJVkJFmQTBo0Epdr3Q4EYjnXOr
w0rdyU6Do65P8RFKsPOmnZvwMZy1a5TOrRWGHks3yAGkDeln/c1IBQqtHDEU0rT7SegYw8R4YRf5
jCwh9q8IWgrFzzK4/OQu/YfLq7s5POeK4AGjGl7p+fBG1gZRSuDwi7ygl0FeSgtPwoF2EnNEFhH0
ewYtjYo2J69U7Gto6q0l500GEp7iPC/B1Rp0FjiOfmxGP5R59a3CovCYURQ51In4H0RILh72MrRP
KiBr3kqo9U4n5mFEDSVFMQPL5NMwWvoBRZsYcRvRHS9P7dangTKiTUvXUiNlOp/aBBfM1LDZXrV0
xw8WA/iQGLu7pIqvwTa2otFSCFmSJIBd653c9SpOkTHAxlSvRHkTFQ6qSjif4TRw+ZuWULuKR9Qj
uLehtUKiXbNa7WySVVhyw5W17tzhhmrugxK1obLv5vedicA1qlru/vKgGxPJxb3UXhYYhfgFRfgt
AiFnag9him6eFVYDrmGYA/mVvrgCNS0aX1fCwi/42/obaaiDLYIjsrALztdtAlucF+qERzMA40FD
4LxwcfibC9U+zLXU5v0QxF2JxnI+fUOAwURMHlVVdH3rRXVmoCY6eJ2aoPqZYmPxBgh2Nx1pgGrh
YejRjp/R1fjSqzaOsii0sUb4xFjzk6KFSuCZTSidPdLsY3ebiLh84MPDDBVm8ce0UPaKTr5DeuTC
YxCrElMRlU1mmz3ae4hfvlfL4TYcUFXENMu+zQy8E/54FWG88cYEEWtSIVlW+bdVTHsOZQS11m9y
MX83UeO7LdEg+IzI9zUk88aGgSTvQAoFOAA5ZDUUJaWsVore8EVfVE9IwuR3nWoWJzqa4dfLX7Vx
IJauFWUYi+TkVTbbtxHI1J6h6HqPd+TUjq91c3SbZHTjoFaKe4Hb0ZXkfSPXI7mkqclM0i8zViun
z6KxA5TH/LywiqfYjiloFSRhzQD4veuuAQq3vvH34VYHosiWhzT1eX/G4Mo9dU6Irpo6447ouS1X
laQdivWMUan7y5O7tY4oYSILwJuTcugqx4xRSEVVkILuMI3q55QSzadaDevnLM3nx8tDLffM6tDT
U+GFYIChAsKz+sZWQ+EkpB/n19Os7tu4xr2713/iqoNr16iIXYnjy8+6pRtxeeCNyWVgG5wmi6nB
uzk/FiaMEEcGreannY3mziCUD0CkfsIWkW/GDhClNWnFlXnd2D8u5R6quzTZiXGrjx2cCoVkmzFl
0DhcFGiQPOQg/hKvFdgyFWCRD5e/cmMlYYKrCzqE9iDF2POvbFH/cvsZndIB3aPPmtq1byYjwbOX
5t2V9+XWhC48bVaTIE5x63woJYP8laPqgLpopyIC2jWD0z3ZXWHT8+iE2InGcR6HCkLQn38jxEVd
R2+JTMpcZv23ABfXFHx0kkiM9lB53mPYNb3UmYJCe+bmzZX3x9aEslkpXC7ZMpHgfLDGFl0aO6qG
ht88fqTl3LZw+hzjYDnxdCVH3JpRc7kOgeODDFnDa1L8+uhymJpvu0HTYvymybvenRtANiiH7Glt
iT2U//5KC2QjNXXB9ZBlUAxm3FVqSFSdk7oxMDAwK0XeTHYWnuwAMfldPYWgwbpMGO/yQLc+5NLs
fxYt9ajLK7oVFKhMLmB5GpD8IueTjAWobQ5trVN5btBIt2bN7Y9GmZlfs7RRb0z8xfcRAD+/ncL2
Gnlr6/Mp0ABqWpiir2AKuhj7sbQGHUmwqMj2k62HNWqWon6fuiBmjTJI73AEsHweqnIPzz27ufz1
W1uMhy3yCotkENfo+dendNiRW1N1gJt64Uvk3724co2TgvbG/yA8wPxdQPJkBq9S80hLk8hGkNzP
hwjBxsjpjzndjJu8ws/k8ldtbWaGANvE052ccnVwRIi3RG4nuo9QYtlT2U4bH96D8a0YgB972LgM
dxJ75mvjvo65iClwfCgsgkFGfeZ8NkOzrJAFa2bC0iAfe1iRe3w68anh345fKwo2/p9+qIOGFfoR
ixLSIuJzPiAy4qiQynb2M00kn+paYMgXKJqXqtg35fgjeogtj1eC76+r4/wedagp0rlZ5ByojKyO
zChUPJ9TOaHzGaqlP8pRuxsMM/g6QBl/nwVTdN+FLbrXU1VYpw52y0OKw/Fxkq769+UJeL1/SQLJ
GujfQ2h71UKVaJkiA6FQ+EPy/4MKR/hbATbwoSrq4uXyUK/PKkngAlziRuVRtM4ehB5KPWmS2e/R
1N6PuXD3Ef60+ypvzQ+xEwdY+yKgkcWJcldVWLdfHn5jby0lP3XBQJIqrSHmITRoi2oYuhddExfo
MqSo4SUgGNKdPprB0XWz8kqn8/UxQjOZq5zUDrggGdr57nISw5IYFE6+tlAwZGY1e71X3D1mLPM3
7I7qYyrsp8uf+TocMyaleYdLlkRzXTnGlEwb+xo1wqaN4+csF49t4JTvCIfKSRsilEV5+/sOufCV
+d3aSURAYMEgrnmCrj42zDHpdKNUxWoVhaNuFOGdkoHjT7s0vHKvv8bVOw6JCygKrH3YSeu6atv1
TTaY2FjoAEABzw4JOvIpxoFOE5Rv2nwcvAxLWT8Rw3hja+H0Libt+oCoKt6nXZY+iNoOT5cnfmt/
0aikWA/uigRgdahxE0uwLCCUxDPEAi9CZRITioJ0Gr6UWdwUromo2+UxtxabJIo6DbQ4cNKrulhS
YtmVjMNMPbsa7t1ZEx8xZs1unFbP/y7wabwDuWP7WmoMV2LY5tdyG4Hi5GVMcft8a2sl4ldBjTAy
lf7uzdhq5Y5+rPKC6FV320RhcCV4bO0uwgfHyQRyS6frfLwcPO5gxzhRwhLtD+PIlUfShxPE6JRX
7oRloVbRmTDFbNJgJ1Sta7lljufuYoaJBu7YPdGaMFjGbnj+46WjUrO8pqhIkQmvjkuNwt/ktMmE
fGw+1jusCe2bukANxzCr5KRq2Mn4bdxhJAqZQ7mybzYCE5kaJF+yYx5Va7gvhdxattSp/DmcKzyy
6vrGrAbxpseA7I5Cee+N2ljuL3/xxpYhneBaXyBJ3HqrJTTp8JtxXCw6qS32rYaBpwYW0AdVms9O
Govj5eG2ggQ9bGoOi6aByYV7vmUGao7VLOERupNq70AH2HsqjeAVBtN6qvS+/KIh7exPmKLsRxUD
xH3TqBb80iD9EPcVwvQYdkdXouSvssp6dxEmaIrQOcWCaTnSvz2AyOJoWbbd5FulLR5TV5lvbNnX
78G2Fd9CbN/26oReajo00aeKp+L3BDsfFTFIozzgaxnvZ7wB7jsi0ElNk+HKxtgo91MxoVm1PH0N
Sv6rKAblu5ptXY7+YJYtajnVMGR+jHLO51bVFftgK7ih3lqoX3wfclwjdzQq1Xt0l1EYuLJ+W/uF
mrBKt44GLFCh85nKEyrCUUnR35R4UXo5WeehR735bmmq83SMC/12wk/tZOGEjJi5W3xvgP6Xe31E
W7+2leIB+KtxjO0qv0+bAZe9PlXMK7t6I6shAJI+oTW5dAiWn/+2nrGs7aSY1NFPgnKsjvpsxHdi
KvM7bkj3C7Lt6OeWKLkzlQUyqWo3BR8vT9TGYV7oAQIFG3BOBOPz38BEhA9LSHrFYUzouA0xxb7F
s0A+W5lDx0Z2iGrvseNz/vwKgFPFkAsxEYzK6gpIulpImvOY8QGuwlS0wQz6R9ToCiRpAdIBO3c7
Fzd//LE0xTUDQhUwNX393jUDDeOreFB93ISa6kuoTNEpodVZHx18AGIvjKNcvdVy0V352mW3rc4t
A5Ns8FSAmbQ+GKAMDSyPCspBTVrV/pTgGYqrNL6QHpb0enktTizRcD0ee5+HED158pzV1Q63U8CH
TpGlLy2E7LRgSLEP7Ks7V07fdJBGh0TtHwVOnzdGgCo3Dd/+/eW5fv3JFCVgz3G7gy1B4e58Yxl6
Mg8RlVkfOJl4oThkQpUzkWNqC3S6L4+1EXhAr6jkrQvYgmbu6rRHLg8cdeaczGJoy7uc2FT4ehbZ
n42+aZuHfJ4mB9vBZjIwfofBuGsD9LWxosnLa2iI1xkAmA/7F1uLhBapy/MPH2IdtRKYFniv9xMA
mlqLjjNOOFcO7usAdz7M8vPfQkc3VBBHHL33AbU5IX1rp79rKwwLsOpov7qJNA6XJ3lrQM4q9SJw
AjTAVnuqS6zeHPNUYjEHH9IpMQLCphSGFMaGXgCo5kpKvDWPYOKX5aSMgEDd+QdioKkBQGilr8sm
fCjntvggzPHqRb8EmvOjQoUCLQwdOSaSw1/6cb/NI1WZng5Xj3OY0eQ/kwomnYuzzKPMXYSF8HWe
7uaoRxLfToKnOlX0h7IKc7/rB+fx8gS/zsepRelAMIgR5DNr/gH60b2YYbD4uCkBM02rRHlJcmHf
hpoGMoH2OAYchQh+kK+n12phG6kFo1OwQfKH/tGr8nytIPMfik76UYynxA4jjuDOHtr0rlA7q0Zr
CJHYX06GnyLMineBUfUfu7r/nked/qGN52yfVtGIpp+07+nZdO8uT87rm3L59RYM/8LthOp9vhvK
aDRw8sklreW+osKMrs87xSqj46RUuo5xs2PDjZEDqkGJrr5HUN28khJu7UeuaIRJCTI8Xla/QeAU
RtC4/AaDifGpFwU5qNnEuUbF3TpmECyB3UP2hMy+Ch8pjnZSYO7mK4oqn+tSTTF4xPt0OrrzXB8k
bdwrt+Lmh1HJgvwCP+J1Fz1uDVT8C+njw11+1/u8fOO405/X7snQ6U1y7y7afOvjDJe6KMuIeFVk
nbrvlMD241ziyVUqf46noYoATJwSBvJuvKfP90rALe46kY1ahXSSYzkMrm9FarQPQrf644t9KViw
TksJmUFXm6IHUpfFutv74DoRV+37bi8igbN4FF0rkWxtDJu4u0gaCipCq3hYdV3jVCbx1+B0vY2t
zDh1AldyoWKIDYXwCjVo4/7WIByjIAc9lh7Pah/SbSiqHhcgP4DAg7p23hybsQ59dJqDKzfLRuAT
KukvkAeeDqRn5+sFHklPqG9Jv7MdRF6D2d2FhZKA5ZDtSYQu6btijHvKx8GVM/0LBb6K/oIGNhVF
Wtl862qrRAK4EV2Z3jeUqH0u0smOfawwbU+Lwcmd6srVPiPsjPm0inPZtIsGypvtRIa6eJtjBcVm
7vEI4345hRVEQP9y2NtYBVqXnEquKHAn6/5IOTlVS29r8AEaWse5zj5XmPKg0G1dia8bQeBsoNVy
twHv6iEC3DjTxh99FDxwC9E7s71SfXv93uBxCLmQWx1oGG2C87Xu8b4eeoVdLOZZPbpSNrxJNWXf
GErjOWqhvlEa7HIuz+LW5QaZ0aJSz0sHuttqhwnK9L3eYg/aJ1ZU7mZlwn5Xn/FHd4ZCfFOqXEVD
Qu10P5mqeMBlRTeeCr2q3iElhAY0gaNPSXKC8C7hQXjkxIwvl3/HrYkByr60wggoxlr8JsUE0DIq
VEsSTbE+ZFih7vW4V/Zh6lLvSEbbx8La8i4PurW9FlgeTU6KKq80MNGxx/XUDqTvsJlPSVR+kUFM
gWAM2ytPkq0zTm0TFMxSw6c+cL7uQdLOcFwU0gs3LD5bpfyUIkR5jKuuuFc6GdxQYYGdUBvXeAIb
/RLSVQ4gAMTFdWTNZ62cIeg0a7lQQfK3ft425Zt4skPXm8rJPMZll+1ynmLQQbRqODUZeJ2hLUCb
0sW+xinaCOLLo4iOCZjTBRR5Pg34SWahzDRWOW+zG5m0FCQi9aWzm+nWGuv2eHl9l+tnHd4QwsBo
ZUnpwCCdD4cxkiETmES+0CL5DlsdKMNdXpl7c6jxP8cpNL4LEWR7g19x+VZxuuF/EL8cqqC0l+nb
kJuc/wKCY4enkdv5iq29yTC5/DiFQ0VfbhivfOrWVkZpl9tjuUvg25yPlOZVRO+YkUhFx32WYy2s
WE15SE27//NEHZgjHX+wa2Sk6zJCUsxTmuNZ6se2GOJ965jYvVGSxCqrbU9A2rofaCpjFQpMWrxc
XtFlg6xWlGYxIoGLAIL22gpFhGWah4zdF4p16JVuMfrCpffB4d/WO6NIutvRqq8Z6WxsJMAzdB2J
FsuLfrWOkVlnnOoGtmkYW8UpVdXBSwyFN30cKOO70daH+iiFor+fwJIjYtAa114oGxEENAalWGvp
iiGSfb7AFp55zqwErc82TQ/ulL23K4mL9Cz6g1q51Q369pHfclv/+c4CnbBATAnrCPKsSs9BbDfu
0GXs4SR2vmABaxyzSVR0iYr+yi0sNj8SSip3PqK9kI3OP7JQZyeYVaxthtE2vzX4BN/SGhLHRmby
Zu76yI9CK9rZWlx87HEetHwnASwxqwY2Q6kTyBCGUDPcyHHUfUggGRZmU2EDO0r09lNd6RG2RIX1
dgjmWEfOfJZfcpjTA/M5D7d9Ftc7ooTpeBSJMLdLrPoUTfE1+4rNr4TGudThYIyucZGOE+Ec2w6d
35hK+UEZh9sMCbQJTqdoPJrbk4I95Dg/UP6srzx2NgIw6CGeOgQloMPrjSwwEYwau+38DkeozwTO
97Vehi3gU+ABZiSeLx/XjbSKitTCrVjC/St9j75OnIjEsfOttuLVDEuwx/mvuCZWshH8SBB5Gfwy
FOIld75t7LoNZBEpna/WPR4WRZrHmLVV7XRbOZhoXv6mrVgApHW5xJDTpE18PhjmqomZyZmXnGJM
z41jNMXT3AXQt/uh1R9oneBZJiklYCHJa3o/pNjhXf4VNggrAB9QLaB/iIY3Rcbz30FBTUFKXYPV
qJn1iGw+Mq0oNFRtcG/NhR7umlBvPgq9NPIHO5rE4rwtw10tOu277Ez7vkzya1ouG6GZpJbODJk6
WMN1gIpaN0OeC7NgoI7DfZ7gEs1Q3SEPi2kfN62IPKRrrqmEbYwKiXfBELmkVbSGzmciEqmLxaNS
+7JqrRf4ybXu4W82fdDiBlFj+hfuXRr15ffLK7A1rIEiLjQs2tVs8fNhG6eR4EaRnpaJoyKuClvn
Pi3ppexczEb2yDeDleCmunJ8N4dFew/YMdU6rqTzYXU11iIrmLEFL0z3xazFyMvBCBJg+U1YHdSu
6A/WGI5Xhn3tIkGwIA4ugp+0H7n7z8dVC61JHaGAik85Ww+61mL9LnU3+zZR036XuI2eehnc6lM/
GYXlaWlaZ34wJLUAaR7h5+qgQ+trCGsjgQhtoMFjE/cvby6V8MflpdkIBr8ei0sLmqVZZ0KamUZD
5Q6oSjWFwOjXyNx4erR0VDByLBL75lpA2BqQME7Hb0FwUEg6nxxwZBVFbmSsVLsCa08Wnd01WRXf
5h3iA1ceEhs7gMNFYWLZAmz51Q7oR6d1Iq57PwgS86VtrOeymvMHB+Nef6xldYjr8FoGsHFpoClH
pverGs2GP//AiZ6hkVY2jZtSwYElyVob2241Cz0E4IaX2h2ulaU3YixEYMjbyzthefufj4gJsTF3
Xd5QuIqGFP5CMnenyBnpp6axizjZrCnRgx0aQ347zLWhJF7RCPH1j3cS3GrUqGk5Lzn1aq5jugFB
3tS1r+UAfCe70T0ltIljEZ5xh8tjbc0xAjj0o9EaIcVbbSI3owLAca79KGnku1DLpudUlagt0Mw5
FnMVXancbewjqItYMaBxRBqwlny1DWobIEF4EGZa/YS2Hq6co5pEI1qSXfK2rgIyPJT8rpFfNjKC
RR0Goh+JNKJfq9tTz7TEFC2tqhgMzD5CiMHXHN7Fl2dz40gi40i5ml6CjnboKjzHqhvbblq1fpb2
JcRuY7pNWjvZRW5a//lE0omiaUBOtYy5+qC5nLpc6n3nu4VZ116YgqxKy9B5xwz8gNNjH2AYhPvL
37exW1zcE6FJ0e9DYmz9fUkpyxzWoK9bcfEgJxxlZwM75nyaxGEIruLTNnYLwhyLQNW/7/fVeE6a
IqBfM57Vd9HPQs1B6nagBSpVn97UiZo+FaW4Rsvd+kj6DDz0lnyCmvl5EOizomlQmu78ejTsbs8V
m8wnZtu9U+Mh/NjlAuLx5Xn9FT7P3pe0HaCBQQGGt0TzcvWhWmrGmZwkFQORITcw2IgsHAYq4Hni
xVIrE79uVf1Zi+05vdEk9dxDONXdMZQqKadRq4GOUFZpim85Ai3ZY1pzDG7cqNW0fTg0Sf40cygX
rQY9eAzbIvw76qoO2zU02e+lnJ2XrHTyfDe1+mgfaCBn4ZXc8dVSchy4xgH1APmm5rz8/LeGH++3
sTfjhi8Eh/KUcE/5o96oXlYZ8ykx5Xem4PnyrL4eElY8tYlFVA1CyFqLJJrBIaLaavp10jrybm6H
NvFMyXvVo1DQzAclJde57YHWXEsPX4UbOpo0XHi/co3QPVuF8BZFnmGaQtNvE+Qd9uHiKh8HrP2V
A7n8Pef7ZlEaoC5BDF+kB1bhu3WAEYgauxdERYbJmxDv3mHuXN6gvn7Vb+bVweCj4J2ADlwote5a
2ASNjMLukUQHolnoTylaEvdNoz/2ShTsy7znMry8fhvjLfnmYmaKqwYV2vMtI2xc0UW8TKIaCEy4
58ic3sztPMyA6NnD7129QH3g8qAbm4Y+GckmGQAgu/Vzoqkr1Z3CxvTnca5ewgnqdEX3gR5sjU4Q
gv53lcZD/fKgG8tIjkMfmPIDxfl1Klfi4tu3cWL5bVQrzzIENHZKCgXXmbC6avi4EWxoixFteL2Q
0tF2Pp/XVvSZivm67gMLziqv7SLjvsYNfPBIO5In1alDoAUiFLzPa4GotBklylutNJ13GLbkP0Wd
oz3ANs11H6rKbHiW2srxKGIh0PXSQ+VkyLhDJyKIxts+gbXkiU4FtWgHXZl4qoLs3Y6lS75YZTp9
vjyXryvPtDhUnKx49vNKpn50/nlGZJKxYUHmV2Gs3gPWF4Pnjma+IHubpPGG0enNPW+76q43G5Qp
7clsEk8ZY7vDBUS389Pl3+h1eWn5jRYuOuUs3qrrLrraGlFDfbL0XZBmw55FTdtDrIezskf4UNDi
mGceJUULFMHDjD37YfDgQZExxJ1uNyeq1e4ajNEbTwWFXngWEtglG1Q11EMMESDdxW2SPBa1msVe
o1vTZ+rdJv7eaMOn+xJLkQ+TsNGeylIDLwpMkLubeB7cGFF/U4NjA1P+++Vvfr2jUc5AsBwCKZoo
FKHPF2HKaohPU1H50O+s3VSK7NTkHQCHebjW23odJiAC0cDhLUTv/hVptG5gZoRFVfrCafrPkTQs
eFSWhg0OQnqeymvwymnd3GH0tXgkLBkCiijnH4flG27qgFF90SXDnos93RlZk+6dsoNUKQuIN7Wj
gjGbzf0MYuNUTEGwi+wy/jcC63+dObu3v5zev5fV1MSoq6/+8b/eVj+K913z40f38LX638t/+n//
6H+d/yP/5X/+Zv9r9/XsH/ZFF3fTU/+jmd79wK65+293+eVP/v/+8B8/fv0tH6bqx7/++l72Rbf8
bWFcFn/950c3f//rL6bjt620/P3/+eGbrzn/3WOZfS3+fvUf/Pjadv/6Sxj/pEdH6Z+KGzA7iiB/
/WP4sfxE4ydItBLW6O4slGWCWlE2XfSvv0zjnw5/8hc2gcuSx/Jf/2jh7fMjw/0nbk3IZGAjxjua
P/TXf384v8cUouq9+ud/FH3+WEKQbxlzKfr8v9sYTPbS5wQijNrDgn5dY7WQDNUalZQMK4YKoiTi
9Wp3SLSwCLwiVGzby+22ybwqtdzHuY6svZ6mOnGzh7n5Ry+RX7/KcokBCKYts3QQzrcoKpJD3fKe
3/VZM+3DzA72fdO8m5zwmo7V+Ul/PdIqsbPLWkxggxCsHHNz34RuvCNtT97yxLpGm96aYPRxsTin
l0eOu24qCtx9WqXQVPx0O3mcZTvsRtxMfRev1j3eE70/GXXnJW6ie6EYxcHt5fTlt+34n1X/fZW3
vvf332E1s7PRtwnVH5XzHMVvdUSC/KCIlXejhkXM5aHOI9u/p5bOGnqLoGlI9lcXtTnJfAgq9hOM
2/5ea9xW34GTthA14SAouPuMw7WnyHn+8+8xKaQuZSUeXuiKn28cE510w4z4vIRVjDylVriwFCXa
tWWrvFFSVXhBFM/XrsiNo8OhocqHJChvobVM9hTiQZX2CPahy1W+OFrf34cRPNl9KwcrOJTgw3UM
xQtYyCbCsj7qPZl600yNI79AbM+tkxny9tjnqtXUPjqiZCUzUL73bTcrjwXg9+ot3lopOh5TVMpH
mxeIvbu8XFs7Y9FRpTILMfFXnPv9iQOXqpTgsLSdbaRi8powkkc3w/nW07ksrqQ5zq8pWUUb7E+Z
LuhbhK91Oj7NBrKcKNDsSpTkpNciweMSYeL4qXSKiF5SH1WBL41MybBKEPa9TeFWel1lVlTQ5sCy
vVAp0SmsxpasQONFeK8pINX8we7sGthwoXcnCYq88OumM6Id1bDxA51GDR8UR5bPcrTH/HmOjTja
uWGfx7sEAIXjUSCT8hQEVf1TwIaMPeAJxWMRQc7xTa2giOzbMTSaSXcUksIKYtxJgbJf0lajluir
fVzEj01po5JZ1c4Ak7+ptWynFOn8pQCynx3yxBDmAwKoAAbsLlTeN6Y0vvW5GVWHQC9mHg1pEFuY
SQ+DrwZVTJtiVpzvWqgWBQ9mrcG1Acffd9pC0mzs3qy9TiP99vh/16N2HXX9XohBSf2x19JPnVq7
j72eBx0WSUb1zFtOtR8GKcsnM63N/DiVfUmEz2b72e1QOdnxpBdv7aatPzNNZohil+j/prpuT4fe
CGMc1ucgC7zWDs0fgxGh9zJoMkB1Isva75Yx2S9x3lufKMaMmldWiXVbmd38vRUJ+rg4YOqfzLSY
3zTJEP4gixyeZAl73pvrIP2S6k7p+E0xz47XhsBuunQUEbYKlflxAmNaerK0pvdJU0AVruZSfY+x
VBjueU/K905aOe9mWzJRmRTT4I2J0xlIKGTzqTLLrEAyN+97b1CdGTgH4n4OZVC7dtHIscPSY1Ls
71YxBslxTpX4Z5dgMO/Tt0ZlK6gxuWMzxwNt0GKQb82wFbd1Eg+Vl3PZvuPOtLO9xVvC7r3Sdo35
44h6pzxaymhYtxE1YeM2dqQIWm/OB5kc4SQnz0XQCHvnhOBUvSIZUukhatg8t5hT654NmKc6LQqQ
5o2B+m95sGVrRZ5BU7LzehlQFvFkjgtIRHu9jcWbAZUq6ipaGwae0ZAH7pu8Hp9CVS14BXLT1F5F
MNN3GjR9WGdjmX3XozQe98CFeeI0ETI5njvJ7ks1xH19UBRlRoJU2uZ0mtrZ5KgYdkIBprO7Z0zu
22nnIsml77jYUAjDbCu196Q67VfcFUMMOYBFeEOVFoYn52TIsLgTyhvs3QLzJKIaudrGCi04x3PV
WH4hKoHWqezn8eBQr7P8Wg/YCqBcgXBwP9pucWcOppk8lzXplNcpEqmXwppr9zjBW54eAkpQyoNo
ANO/jI4O3qGoarM+YE46jj+CNkrGm3CI+J9n24PV73hhjNk3BM4cY+cOGfJARpH3H1sriORb0Yk0
ekuL3ERPhYNyZ4RT1FISCXv1qQIF/WKqXeB4szWVzREUpLJTO3ZntEM3pMAxcCymEMyl23Rv2ALu
i1pNFT5s6PC7nl2Y1OqFFrjzzTg2XbxT7IQdbAVj5ut2ZLwvNBEZHqgRHdWxylUfpGiVkIadSl+o
iyfqQmXtKv3JCjNz2ktNJYIQNEtTezGh5z7ayIt/A7M+y09BXvFQRLg3COovpWU1c7crhx4h34dI
yJpHs9AaM78L9KC2T6UVWwjdStlZRYm7Yy0qzaOvZRtv8xTbAtN31TYLMxKnmBL9TaDkKgJNwD0+
ZL3ZS16us80tWJhG5emRhfmM6NM8Pw5GxSbsBa18P0jC3tkNuGR9qBGciU55oo2Vl6mO7HY9fxkM
RXtMXyZTnQNPm3Dv3Sldb1kHKsjhsQzGNH8w2ioVp3bq2vJ9b048l4uksD6mvSU/WLJw7xWtiR7Q
Ep9hGqZaYHuzaYR3wOdxSUqtCBErTBdHtWVeZ1k9t6UevDeiUZZeWEvTH2bN6tH6zYuvQZRh2DvU
mjehLPiujar2GUlpKpHuRK13cOTHQJl6jnMY+Khc7hvRdvtBGR+yqB7fJEn2tTQCQBZ1AD27GKCY
tl2D6FSbgQuKXHkwxGB7ShAKP+oUVKsQA82Ay0upemavqXfIWuzr1En3alV785B8DhMr9A0949nW
R515op4VH5TGdT+lvat4EPieGtrK8SmuzHvKH8FDPI/BHgGJgymjkKKCat0pDZSQsZzlgQAE464P
wt08ze+Dyfadwl6cU+NpiLxKtfaJm6d7HYELabfHybWRdDSkyd5wwswzIkmBIM2iA0ovp8CuX+o5
KglF1eh8bRGBOdhllp94gfU3aRNkn91RjDgxG/KYdwSucTSdo4uiyARmZZ72lTF+L9zyJU0D3uFl
tJ/0mitAVOkv9Ep1sM0xeUjGovJiW2/v0rbSVSCRwRdjMDR4egBHvN6xg2+aO9wUuhKc0kJ8dwaQ
0Tsl177U6azsuinmNm+T9NjnjRp5ZTKoXhWUL5hbWC9BO1cfdKLejhzTeVKAfuxzdD7oy/Y/k6iy
9oob3bVt/X20g8aXdfZ/qDuv5biRtE1fUfbCm1OgPL2neIIgRQlIeJMwiavfp3p6Yoea+Vsxe7Qb
MdHTRlKBKCDzy9feNbV7DMFA9sLKXxDc3c6kcVIswi5dnO9VUZI2mhYkqay9HsM4MfqenPB6OiZZ
DzTiZqdBmo9WaTtx3ZhtHOKa3c1QMofcSdyTLiDVatnZsRRIeEZmg4rNyTFeE2mrfpP0qd6btWVf
59gQmogIpXzTWzOgYz9ZZTQV3ZtTd9lDjeJOnpWsnbvpE9Kdtn7a3pae9naqQ2XJJPt41udfz9Jl
x7G6+oZCnxPFcYeqtdo4GJqPDC9vHiYnq18F8WnmcAxUs56a1L+RDlU14ThcZlgU4sQPRezW52WF
UBGdox2uLluEKD+ZFIMPf6UZnhIdAAeKo2N0U+tFvnoU6ZCxSeUE4nxWAzq8nVrQq9HMKuKFsy4z
ks8jXTrJlsjPYyvX9cGd7Zsx938YI79H1do6uEMeT43xc6aFjiFN3bTCUPFUB6jQKJdtRfU9CfJ+
46wBqQW2c5PN6fS6uIM4Omt2V3DqLaIup9zEsqTYGK1o7lYKvSKzX+qNt5Y7e/D7XVX7mzFA7e0P
3Xb0FjeqxzXmsGNFUqgt0yDKVXe2Nk0ZTFv8yXeN06e7zK/e0mEKHuzaPBVBO8fCIHAlQ+IaJsFV
4paR8tt3J5w4xIjhQUz5UYU6HtLslcbhRz2SgjV1/UWLmXzTZul7lbO/gUeYkeqS66oUW0+23bYe
ugwcmONRwtQzom4ZOkbwbm6C2O9MY58BtNErUgabNm8MzqeOiMPB4hdPqZPs05wuUe699F4b7aMf
0von2J3cZFith7FaY9l/tJXtRtSOk8Ljybhp25KXU78RVT9CYI7bVYTq0g40661urhwG4jlisQ+i
ck3np2CR0tsqLfp93duYgw1vnuO56RD8V0svah73UDGlhgrNiGJ2fE3dlJzyzMn0hzV2wLWL0ix7
XZIHJDX08gDGv95JL0kftFzql2z2rCTyXdlx16qUyBfLzoIimmbL+OGrzFyj3BvRtkFY5V1cSk+c
oc5K1RFbKbe+JhBiw3zi1UczG6wgcoW7jq9h569yb1AaFB5xNqvrnDh1Z2cmTnNbGH2bENoZ2gfC
1LOTxQ7MSS+hqSLqe2s5GkUZHsRC+XBMvnbOkzPUhR85YWZ/pKZXlrGL9VRuc1Kaf3IbS58tojZA
3nX42evAnKI+GZ05KoibACCF6892iOb8t3BcHCsaau1OxxbV7fUA1sNtFEbyCMY9nfN9fOs+0JI2
DVuY+bWh9FBsenJs3s25NtkIwKIsHmp3kDHS6QJ4Urp5sm17q0P3HxoogZGsMPlaFA+tUUIAzLCZ
wtZ45uj70FY0J8chII6MjLkrSWass3yKONzy95MzhWaE4yf72SYmqPI4OClO30G0EIVNZ3QRRVTy
aNpT85batt7ObmI9q9BV1i4fxfAyhz46qkXX3CXfwtcezSHW97gNUu9SlrYycHpOPf86q3uedLYu
n7PdWD17vpbPMq14UE2r9h/NYGEbQzEaSFI10F5jbUj6t6Edcu6VrtazgHXs4paEl9tMdyH9mmSG
szdAZPPhvirf/LwLvGiqzfZgWqWmDcxyuh8JQPZbNdfTHZqY+Q31aXcsx1ZTvtnUnb31y9B9UX3C
FFjW3boviLlQDNurv8TtDGQWWXnoqViuo/kxZTJ8cZKQ9ah005x1txApCSW6954GOukY5HkwJyRG
5Xzv+F3zWUxVxbKUEhsbj0unL0figIzYWfuJ48rouN2Wnk6n3gs8Sj/6QDtvRpW4j7ZXtUPUIO+j
A3ty2yQi87nHrTqKmYVr0WXLq1jPn95Y2/RJ12f7vPIm894pfXWXJm4lTwMfcl/ODAcRwJCY9o6r
CrbL2StjlQ0jDgo7WD+Sym3utMAYE3duWj4njdV9n0pjvSmg9JvzW9a6PAtp94jIVXHw9TJi2TsV
hogxxVxam3Qc1pxRxmNmUeua2mRpus6bVyeB5ue25Hcx0ErCjptUDgy1O8D2ZEr+rOVi3402gqTI
Uf4wbBgR1tdgbbqBbcZHvjWoSdf7wWrLp2VITDw/JPR+inFENjekfXc/lQvnU3zFTRsFrLTptixr
47NLYIpjkrhnPx6s1HO2M/lt1PhqemijdZ21ildX60tJWc+8aSm8/VZOQW9SZCXahr6ZJFmjKViG
ghpesTRRVZTBOfVNc6hykx6qJJuJ7CV/LbCptrPYLrI5T/3Ytkr33q7WPIgEE/5TqWF+I3MIRk5q
NH2bEURbhVLIM+puK6DMjhPAY7rTFB2i2FaeeaxcnZq7IsvVsluRuqh9MVmhvqL+U6FQ9Kz8WTRh
5Ud+7mR3PmOrGQl37putC2XSbjr6lAqk7lWdAkCcT0aiL9YfgT2MiIsb2n6ZHydxH2TGEkQGSSGw
3EnvFzvCueYnT/ReE59z7gQDdt3dmSvh15GcdTEczmmj1d5I7fKuVwuVBOsC5bqlY22SPFgWCPJU
0Lca4UxlOU/YwjmuTbu1Cpc0nlsveEmk20wxDAfoRlomiMMHMyne/x5g+yUeBHCS6AKKeX2k0ACi
YMBfwUmvcTwCxapsU9aLcb8SnXCsAIUqXp1m3gp71H6k7BBNqgqMfNhwfm6u20WkO5Mu70drKLqr
IV2z39WN/BtQy3VhzSYaBNTvzPh/vS4ZukNRFNjQLFt/m2Q+Mp8TbNCMqdwyjxm3f38f/sPHkR0B
KHyOxD9rDL5+XJF2vTcuntyEblVsrESTcAD4cMAJ9JN8Y3v/9x93vqtfgEakviS0g0AibUJJ8Qvd
5Vh1aiFKkxvyX5PhvWsI13xGXttsHTrJ9Zs/C7N47ybSZ1ZXeb8BOv8Dqgoww3QMyuL4RK99/WER
/TSgjPALmjU8CthGIk338h41wu9sM/92X9H9oW0m5pKgS4J8f6EyJi8v1vH8UUuv111X2cXGzmmt
MJU3H6gn/52c6j/8aOcfCraaRCeKE3/5Hn18YIZ7xvctv2dHhy2/4L1nJRbiv/Pp8Oagfjsrd5Ez
Wecip18+yrZnv8+yko9KAy/2DYYapLxLbK+m+39BSl7J730zND/VVwbyK5P5/yF1CQPzv/7JCP4H
6rJXY/pefiUv+S3/IC+F9wfpQXjocfOcI80RNv+TvRS2+Qe6L3gD1Bi8ZAZP3l/spWOdKU8eEIKs
LZj0c2TLX+ylbfxx1m9QqAzfSWwcYR//vLa/eKy/Yy/P79H/ecv5BLhzVArnaDCKXk3jF0U701O5
Okbux+lQ+Ndw1/JuGpJuF0wpkuJaklfSovmOurqQV8boZQ//cq/+up5/5dX+tJ98uQCUfhCxITQ+
4ot/S0OfkWvUGWh3zJWKJzEQyKZGy+FT6+U4gb9GNI4xnjtqkNduJXwOKCA0dFlNTJkNAOvF4nrt
c6W9b4lsmUi6xZ4frTSf1r1osTVTwuZv68X7HWf2Cy95fofZjeDouG8wZ+DEX9eoDtQSapjDo+fp
pTpo9PLebpAtxwiUkf4rMpqx3IWLgLRTyWrJI4SWWVzoxRp+l5n4dbXmWjD9YbUlhYnt6LysfL0W
UYRDiaJ3iRfX5YCPz9D0Dl5TenTgkNvfgFymWOXNVIbzpsgMRqO//yL/THb++kWelUXow85xf3hO
f1lGO60HLNn2TLQ0OXfbcBoZsxw9FkRPm1n+AZvg7rBrUiqaEHhN9NAwTcmBlAdl7JeWdvdTwzSh
d5ageSUuhZGX23JOwaZpopHDhWXM8+8qjn/xpJ/vG2s+ryUpgFiWWSu/3jdQ9cIz0XMwMxMyEWXT
Wqdw2iEdbXY5gRZ3TZhnJyNxJnFbOTp0AIDGZklhEBqPhh+rnIetgm6D1zdLzsEi76R6/s3NPW+2
X27u+ULPzg+SFOGKfs00CkLpSSNZx5g3qVg43Qbjg9E3xa4dDSONDatTaLCssbEO+Sqs7Lpdlyzf
L2nLmcMy1m7ZEmliIv6qu0DhGLRn6ze5QPZXMvd8K8+KfXxK5GnAUfwaQsRjbum+sZo4bNy0vyk7
u6VaMlNnEFHP3rpxW90glAmJRvN1hYHSC0pAW4Gn9VCPLUepdM6D09ok48eA+X8H8FnMF51bfuRd
LprIW4r+vnFVF8ToMCdBDKkQJPCLOTG2ug9TB9gor6YbGIfE3aPR95InZOfzkw8K5EbGeD6beGMV
pL8RXvzikeKHB4hkQEXyxVke3dcv05K/llatRx+GJs3bPCZPMB2jyjCYmmejSmEako7KwXl28u2s
LeMlCyb7ssezAVnbcMLCLpVb/m8uCwr/lweHlAxi/Bg1HKT3THS/zM4dpd1AarqAz2pK/2g2c3ec
lV7yTQgqVH/kVsXJ3k9kPV6UlTrWkgaHbT5jndIquCX1lTYRc1rmo9+WC4yG2A153z+Pxjg/ajt8
RYhuH8tEzvC91WhmZ8uzvx36frkMVc3ZtEbk71v1jTTRUGD2V/WpDyq1t40+RzsVGI/NVH/WdVLH
tl8+lenqXeu+l6AkWudbgdYV8Gau4qSbt5p8wMZ01EOLCXbXl/rn1HkQIm39thikaG4syM6LWfRD
glMXf7vVZ+WGQau6wEXFlQjD2NWdQonI45J9Fj0sejR1XC+Pqh9sB+NcFiZk517heh12ej0zUP44
nvSy3K/oKvcpjoPD2i7tA073B/BtM8KnYRzKJV+vnKVElx8kdYEVrWv37eIF7wJDb5yndnaVVNLc
WH3ivbGUnga7d0gh98KDboz04NZWfVo6wPEp9QvwfEUUSgxEMVWbMrXcl86DYC588UCSeIjLVNXH
0tTp3lRGtauk3xP3T5K4r+b5vm2spzDpihsLLw0JG5yItQCy68kWEbK+1EiTXilLE2+Yy1B+VkYO
K2bkajVO7owB+BR6xfiDhNrus1KctZZhy7Gz2A/lUt5iC162XZBUD22m3qQVLjt6o37Yi9UN27Bb
6I1YigEkUxveuQqkzz+MnpDHeIHpdIFkkvznoAb/s+MMcBs6o/fSL0nwg0TpWsWAllPkqUxcO7kn
9+1wxdxhOdV49BBCHogaRNNu1BeGO4AVAj1xBuV72J5NPuDi5D5s8iWDlvdSeTcrNR/TtU+ONi6G
Zj+jzb6ecNJFpC33oIghLPM0N0d7CLwNqYr13pq87NnWILb1al/kaTID78zOKS0yEZDfVjr7ccrq
Iy7H8rDqdmLVR2H+1HbT96lI+5Evre7fCTXpP6zZtnhAZ2fdBdKqH1wF3KKAFjyI3QYR50pSz3tY
wzmMmcDirRAtBISLvSAds2BNzkqSs8z93A4mDMorvXy+pTIQBB7tUBB1Y0ktgFc4Y86bVNTDrlg8
vz9mwyL3Y45THonGaypc+yEAIduKSXcfLKzFYXas7g13cHnbTaDEgcEhy9Q5eQmepAyjQkhRsMA+
djnysUX7HlBJgO3bWC0EtcIqrCeX/uoo61PWcm/hlQ2hCI9VNxaXuujWqxQgDUWJUcRWJq9KV8CO
Z054qF3PuLAnGnglctY9KSUfrbGOT6bFExulg7WcZun1u4nc1biqnPJUJvMtvP83NTrTbjGC/ggg
mtE0yJS8XS1z/tashbwLJySX4VyYdwHiintoAXG0prneaA/4qa/88EDySv+4AGXgRvIL58BQc8s/
yefcqPND4U/uFNWT8I8QqOlj6fvLxwQm+Ko0AAflEngzKqx315rqnINZKP6yZOj7+kT3n2ZTDBIw
J6+/qUJPBy0gjLhJ+pAg0i8iVSYA13bdl0/FutzZZV7dUDynP8I1VQhY1UfluD/CriNbq7VFdoFZ
onzAFlZcj1Y+/Vxo8mD2tfPmUjhpuE9ykR2GYPUO1Lnz9dnFTLUZzFsdJ+xzT9WwfvZSjq8ODWT3
pMfNOBTt4ETA2BJn6/kmLNzH7wSXk25aVRkNrhxXNn5tVtslB1xL3WQ47x6O3qdmlm4JIbRBZoVc
onWSc7elDKN+torAvincbI1cKqIubYL8D6aRFScrad9NlUx3CAjyE4Dhsodx9neeK4rrfvEIFZ97
wMW6H56Tuk0uy7m3jjrINQKQSd125VDcDIpPm/nV6XayZVScFb79tOgtLSflPh0QCTGBzS+yqNV1
0dOfsPdIeHN3STmQa60L2d0EiDUi2c8EzFRumv4wSEOZ4GRZ9zGZXnsDB4nZU+FWMEPx/+FuWcsf
qBGnqyqo662svP52zKcqzpB7xYOX5zDc+hllBO3VDV3yzbB4r0iWwx3YMnhd0SFWGZOEwtnByG0R
FZROcLCa7tLeKq4gkLN7c7b6Y073QYP3rgSrg6WSR4RDxnPHwewyaYR3CYjvx1mSQZjx0da+RCG0
7V3pHyhaE997f/ohw8Y6JtIKTkz8eom8ib/4CSsaQTpzj11M5rD8nAP6rm22BcT5bukD67FdTLHC
szmfYrDDyyCrRhQyapxu5GjtztRuLtrxaahqc+9OhvfYYjfaqaUdj2vRWG9+WO2GgJieOFOr+cNt
kZf72qpvEyft9wyhy7dlbNdruInxWropGqZUDkevhb6PupYK97pslwtbrvoGYXF3mFR3lqSYVsQK
YF8QW5aiOGtfpjUMT6TmIR3DJ9VctoljjORCwfIEsriQJaeuledkjzKqPjm1PR2qZRJFnJT4f/Eo
/Gg9Z4b8m8udc15bgqkiOqxbgkeiiT1M7KRi7efFMndV4DQPvNnlxYoCDhF+X6RxwAQeOYmto06s
zlY3rnhWrjauJVU63xa78g/QA6bc2kkSxjpZwIqngoNQBw/2SDlD/9ylhv0q5oVV3rfz+QeWYf/W
q1do1qHCtecslInGvM3v1uQ8VIGEWmUTWnwVPiTF0r+NU5k+TMCDP+e1KX4QlJTdSZkUO08J7xAM
MI8RGh3szi3cbgzYuxw9D0uGbLNP5a3ZsShcku0TA3+ZxNbb9Flxpc7fmeUQ0Artwl5VyFYecvKd
oiLnFbG10T00shk4WThMFwsR5/t8Wc0YftFEnjLJ9M6yiM/gxSrkpwl2cYFZDtCfnlf3e2tIKDB7
Us5WzYl+nqdW3KH9yOaNQMoFd0X+3StqDBdDYVU8TLaL8KGR2uWuBJ+ZhX9mg/iSFcCB7YgWysxu
qZ8YOGqjxz9p5Bs3AtkEQqc6A5nmxSo3YchbvxsXChqqqWjuicGiXSY09OfYuLWMlkr31g4S0/9m
pbP0I8MExY4Y/4InB5kLlkM7zBOSevlIG6eI2oWiWpYT3EAePLtoTXdmOYbsmMCLvO0zcCZZLG1f
OTMWszAEMUfdmkb9gsjobpKt1jZPKAb1Q5eiz4wSVEHeAQ5T3/J0FOklzvF03uWd54WbmcY2d2ch
I6ri1Aqawzio8MnMxurTslV7mDjs/Uw7HMvMFpW6WsY1va1Ws8BGO46w8MgFR9adcDxbEDyImbGu
rzJ/bOqY7J5PgiaDKcrtiZEn9btv7LzZJT1KxsGQeZjG+UJp5H40nERvjEGxb0BieftEyJZdzMYh
nIdmJ+I+H524UMw3G3ae5lvVpf6yNf06efL6YCAtJljXNq6tkrizaTV9nn3hdRgZw6n8VLMdPJUd
EuNl7vmDxzNRzZ/ZiPeEbYtsaKSJBcGPfvpYLE7yTmQLQZDaFtUeAczSxCVqzqdZ0ty+B1f1v9VF
XwzxImyl9maow34jGcv72JCZT1Ar8g4kQUyE3puH+gP1oa+MLDaaobgWYwYRroVbQx+jmwx2HkTM
/cKwzUxCyhoqEZFR3D53UCdRK63ssmwmcT01LnEj5+26jPUs5/lUJHXwZHa0VaCFDF3zAqKrFTGp
1mH+ViPRveRVrsXJMMSo9owH47rPCTcgv4CPoQso6/vyYs5WlcdIWSm1GvvEeA6GAk0CRBx0cpkK
nlerRpfM7N65TYzBlFg34pzRM1L148sL26j8ZwQoKt+IhW90G7SjO+/8jsDGqJ6rrCdrUIVM5TiM
7pzWlNeaFPGtFxJxSEengVSxLVwduWhXrgRxAN+yfhHLJhkDe0tZm3ffrMsp9TLvFjOqdWqtXLxb
mYn1SzkrNywv84F8mdYTUYNqcD9B9D7AurE1VB5hKWbvhC/tmbAPGq+rts2i+4txTO33hcX7uinb
6WcIFunwGokGzaOjWPKy3qEeqqo4c44Ic9p94alRnSuuIXPJxNdE1ecgVbvFmdo6FrgHBMIOtxq2
f4/L/Jmc/a+4jE+cNocKDLy4sUFyf6EpOriyYUrMIfK7Fn3OmnH6kSlinyKn+jOscli5EsmGzRab
e+9TvtroQWfcGWzRVqhiv1SpummoaXW2+BLTKrJN6BRIegsNyirV+G20ltKLRTFXF4ZO0a+rbJph
lXn88eAJRJbxZHTlaS5LR+ANdkLNSW0kMMHI1lBFnULFcp4XCjeWWCh/a4z6FZzC1wu0DejIc+ee
LeJfMbSuln5jcIYmXyNPvztGWJFlngzNDz0joONS5tiwW/MOaT8DPxt6ERWUT6lYuYV5hV4qvzFL
iT+XotrlN61b/wbScnEkH55D/gJseM6vF2cgJFdtx9Q3VF3+lCbkOEe9sYaolKuumi7nlNjS0iGk
fKvWnJpIv6RxIRZOx9ns75+Wr0TTGV6EZsIHeHYEgnr/msqatpaFbuMcs6A11O7UX1CAvGxTz1a7
tch/l3f/lWf6x8fZ+A89sq1ggH6NJnFqUp+kNKoo0c67Ekv7rLxhjRvlhb9haP/jJ1HiQSorPlaO
pV8fgCptRN6kugI3CbNY6tA4dVU2x+SlOcc/7+F/5X17bCr+97cc0//IRH1xyv2/YY2zzqTL/8wv
3TfVey35Rv7hszub6f78HX9548I/IPZQYkMgsZGY53v/D2+cZfxBejjVtkFAiLP/Z83NP9mlgP/E
q0BWId8aFC9f6D+9cfYf3pmQoR4P3JCH9b/yxkGCf8EfsWhyDWdYGBsKLh/z17CsoBGckH3Ditsk
XbsLJF4YKNv2HOHqCTrNbyfCfhj1wG/S6l6sbpheoPgrGqbHjPYREkspoTI/0dr35n4W+ImPypzM
MO4as6q2YSoTAtzSPEs2ZY/scdsEgxu+I62REDNlanY3/krV0iXND6s4qLxaSoahFJ/OY1Emo7hC
9OuEaWRXZdNcugXnFgS7vnkgzDH1wOKac/p6N1vqIRhn/6JAa31rj3JYj3IsnBfsiKLdLAQ9ovxI
5+qGYxeyrpE5qOOwUJtN9YGDw6RWXdn1nFwmftFTiwDptRhPBuNrct0Fhm73WRXW3lYjTLfQOCe8
QAGiMYepNau/OVmVeDurnKblUAc8DKhFwzLZauZ7JDAjxeqbdenQQ+cIbbFDmJRoxYEIkEFU3pyK
HQUETbuph2FOr0oOuFeVvYDfFRLlct8N86VRzo3F+D9lY8SPIN+UWtW99pAGRVoOixmT6mnvdJ97
wbYCZHV2Tl7IjPD/wNQIJtOzHhaX3FReOVYzv+JeaT1W9d6X2zLtpYkMW9hDlCL7+SG10s8Fwbdp
Eupq05NiyMem3l259M0lw4PPpq+8FGRcmulnXTkFkuBE3FfQ53pTOsPwjpOmhG5Iq5gobOcyY+h4
0Yi5/Q5/t4sa92RVicWUAw1xkYuBSj50OuVTZheo+VqaepdOKCZ107JPJrrqj9ReqaGRqNGmyi6/
k8/LlNJVdQXwyp5+49NrvrCizsQGmuboXhj5kr+VQ89T4+dLgtysWlt+HPzmP1PO0AZDY7p0kdWL
Mtu7Avp/Q+Pt8IAKOjO2fTi1ezd0sCt3hV1zb3hOr1axTKDKa2YQMRjmYxi5OTbo3QhHBJ5kFbOE
sE31du3O7TeGo0QX1xxZD7072sCPVqXuOU2Ct5Gt3LyMqlvRNspifXIYPqZ4lqZ0AU2mgkJo36uv
GynOl4pJHpwym/rHupPyM6D1R8UFidEvcyYJIFOtrR/HwfMRSYFim9HcdUoctFQuofkopz/JS8qe
enP1kcUki9XskyUb880y6/ZnN6RoY6uEuIGamUhFKTLFu652c3+bM95zlB+80uD2TuW3eZqKIWIS
5QsgDMy8qFQ+INxm7v1E26ZIzs2K2YpCaXt3Zl6kT4wBTn/GR5N9hhqHoV0l9qvFC5WcBfZi2hqi
y2/onveKyFWV+7PKRAqSOfLfIk4PC7SzP82XKfnij7LMm/t+9EeFcHqwjnSm4ZrDbza8CLZ3del3
oz6QK+IIxGxJeMVsxRROwUmO7LYae2PrdBgCYqfyjBssb0m4y1WBRwlzVTuerM5Ziggl4PDZzmL+
0dj9Wh5rVYTprdt2VUHslKGTbYiarPtYiRHp48G16reUawCy8UZ7veQELZJ4Qe9rxpldFd/xqDvL
Dqgd//0ohf+klqnyY4uDwkjaY9NX224yiyfTEzrZqGqsXpbQniAP0bl972td3wYzsUlR6XY4w7AZ
23B2YwY7Izjv8eEJs7cOy/bRVyBYKFIDo9yJxMp+YgVCCEc4bPPqpakaThwxYQ44BiWXddoswa51
zRVhKQ1K2XbQiRHsFHLYIRoGG04vyGe+KYDk4Mm2BGETKWETtJGbU3V9fmPDXeZO1iFZcvQBqbnk
t13rA8jYskzuklJUfezYdXfbqS599SzVcLBzwjA98KHTEmsOs8lxyGz08C5fm9qQKafltrPsJts4
aDvfK2O2/bifWds2HS+yE7cZmZ87fybmKPYM5IUbekuHO8bXPI2mpPFQzmYu25GTGw6qxrYUp9Zp
WjQ29bB+p+A1eGqsUf1Yq2C9Kn0LImugzPJtoDQEZq3xqE/khnPt3izWlDrxtHgYMLyPeA6ctt+s
oTn5ALutfsBv5Ob7Gei0pA/RJ3EABXJ+1gROEtF4WCfVzibRh4Q++hqf+damHm1tk3wGU44Hq3RX
chl7mwU19rlKbGA1xy0ZaKSly8oAp+YgzyBcCuM+Xetg2QaV3ddxmzvjkWneajaepad77FXLjCja
GQB8h858KI0xvfF1j0VNV2d4tgIwCmIDW8yNM8whPYY2iUSsUfP6WabpfJI+wCLE8GAusblohZUM
jfgdMwHOCPZV/7WrF/ub6anUjiFNBo0sEw9whPvQeRlLbd4Lo15YGzB7oFGcWv8wmzXoZZu7drcx
rCb1dpnwyi6eQ+HI2Kht493wHZiwwZnrEZlp5d3W2mejWcfOGeDEytYGnXf0rSi4nLhHPDMSw2sN
z+QvWndQ6IHYsXMZEhBCmk9sT01xcqfRYm/rp3UrM2mT79EXSRvV1TAaOD0R8e+atNfZBh3hyC+0
Qv8V/cpYbcEkxXWIb6OCVgp4aqqunfWGgNbgJ+QSPFfWNThD7HUEYXbFMH7nz0jKLRIh61tKnfct
CgBpI5RoLd4v0o9O1VJkXRy0mY+NKnDlQ7iqLOGRH/pg6zAo9OTB18NFkmgPw/wQcqTMdMn7hkeq
+FgxBV13i0XnptN0Dqc0h28RR0Ot7kz8MPpEQca0J5cPBl8Tf0wUc6A9Nl1SQZsoyK0ztZAmxatp
J4vcCEJDL8sRp05EtRUC7QqxGwMFXPqL2+CtY18a7KemCM11b/vWCvqixIqUdF7OtIoeMmfrrGhW
o6Xlk2LUtGCNo6Pr9dDUrV/FHi/NsGFgch89uTZ2hN8kaeMlz8JbcAA5bf12lM7lYkGgbknJtcat
24tAR7PHXIw7YbI+RrHUJnNEgteqSNM3hQG4O5FoTf5gW5WKkphgEPdYcPtikwXo25H4ajnuaPt1
Atw903iHMLJPT2uHTOlYQWpOl/0anF8lbbabli0hvzS1A5Q5ysk14iboNYZkmKR7cqPse+IBi7fZ
B5OKrGbI9+44VvmurQJKomXb8LTS4FwwXBjYGyB8g4xRlgpy5V41ATT/zkYh8b/ZO68dya0syv5K
f8BQoDePQxM+MiK9eSHS0nvPr5/FklqdlapWogeYwTQweihJVZVBE5eX956z99r6YY76fDpNbcR4
NIZCmT4GuvX5OxhDZCOzFclzYUejJBqHgA5ZeMeaOE7XqLrz4SDj0LJ26iwUxVVTl82wijpxkFgA
E+C5CmNJ8l8heiXhKmtaVbxmPWHIB01hk3lFy1SRnVaiQfhNPuvPJQa2ESrKF74XjW0Oytev+hc/
lgW9jOvAzfjjo1onqGDJLHv9tLH6hRjtS7Hgx2FMcNAilGRma+oZP29krbrMG9aDiVuq+CFYWqTj
tWS0TJ2sKmMF/7VcHnRk7rEzKawGxRpFkm9E9c1/vsv9t1vYn1gv/20cGBRMn76Tv4gprymYvn/d
7S4/8vtuV9J/06CxQ4xABKUu291/7nYl5TfEkgsehCLcQmtnI/rP3a7+m7nobE2VX9BLft7tar/h
pVHZNf/AyjDG/hMtJXlvP1dC2McuGHG8guDn0MHBJvp5AM2cQU90V0QetJjdKdRJXxSzZnVZob5k
QAWCOjhT0E8m/jUrLt1UUrLC0WZVwa4a5cNrgwUSKY1VF8DAea14Sm7IFyDHs8Ztsd6+NkEe8so3
ZuECLxqdZTFdHK9d2VTy2lRkaq8Tcg+cfi3y4kwJsEPGSydSVtZqiR1tnaMavwVrL4FUVKGer4as
8pk01dJ/lssY4GlfKym+5VlFbdmzdgI7lS+Q80g39Ji+RqG2rJcVlEPJmA0NQGA/OXVBI0BA15RG
whPBXMKbVOHU81jWXV4CFV44c053SqHV+yRQkHYO1WA91USzY3rSYrKe+yJd7NzJGOTMjnRraqkZ
8V36jfQcI64/xn47gC0b+4MhFSS+tX3H6wbsehbYCNVZCcCpEAyvnFjU7xU2Ndba6PoMiFapNbI3
guR6iIMASaZGbzfYVLz+yCOb4/GBQLDqSsnHBosxsrolcEruHrRS1TKvwbfzkAWa+khIsXZnBOPw
BG6xOvl61LMVHHUWdlqthMKqRNBBajVvUaW0sP2gepKL3sanvilp+9Buw4jdFuadFTT7IoxtwsAy
9usRHSaRnqhABeEhG8+1mu79Usb8EhDkoW7UzMsrKFdqtEWCFXlElUyRvGKOejbD/FKUDgXe8N6c
72ec2Ru5mNuLOWaiDNh9ahh15cxg3ZC9IBC8NWkWOwi2nJICCb5vtAfdUdLatZ7Np7Hr6Fhau1CQ
7tLmPS6HcxXcpXr0rla4qgLxIepy+mqRTfPy1LUtak32MpG/lXpBdAZVWfth81AlKVIKFhPDtK5V
zCcy/qMBVahi5esqmzCNFd5g7IoxAWXajfaoy6usxp1r+uG6TcrDbKJWkhHkx0Z2aEWTMoRxTedq
G/sW1umglW+QSSvXejoXr7HYbJWRIWgO4+iGBmkrOGekG783UtA5ktcPonENcLLsHbL7qJQIVE+x
/U/CA1BgurtV9yEn9VE347NmmuU+/2F8HZrhpplMZ3HVdH63C4O+vjB6JMkBLJW+wkx6qOXINdXu
rDcYkJXZhdJyb0nP4nQxqSb4YldSS2cQ71Fge5I/3YNk87Ka79RYzJ7nCZXIzMZXMS2WkFSa9IwS
dJfhMKIBLxYM7Sdd7S/9ub1WDPqLse6ACGSwUNDIiICNL1JdW5k0HUUjODW0IpgsXVAxhHpXq8jU
9ziEMN+3AfrUPXUJooSFVRVrBxQ2rtWETirmG01JOk/lXNh3bIoWIoBwG6avcufvFXi2wfQg6/Fs
W9Wrwa5DjPaRn654ZB1r3FCjeQ11lkpBiLqzxWkaNf1jqCJNooRjhNeDJd1UY16sEQC9CIL1zKjb
93Db5SLsbSA1mSsklwNaMGyw1Y1Rpb0j0o+ncK84hlleZjBKfT0P7UofFFvLH/S2PfQqHc9Jt5xk
jFdZW8pbOqwAy+c1ihcaVT3QdK5MFys7ZHnXxbKj+8O71sEDstVOli+jGhccDh7CX4PkHKmmB4ji
MGbVZhnTZjr4a19LUpdRmq2omiT7Me1I4eAwQ9U/GpQmWPT2xynWL5Q5uacYui4gLDiEQa+bpNtq
s3lNJqbTs5Yi7RHT2kmMop2VzqsC4kWhMpL7Jr3ACvxiQfBpJJxtlOW0yFaqFBwLk7y1qgx9l/S1
vpp9nuLmgT37U5WNGyPP4uucQBC0ya6aKZelEZ2whmsLBTEx12Wf3oyFccFuUdWQoLBRcsqqvjbi
/koWhq1qtp7UnAXwJE4UXA3LmrVKdnn73Pc51Jumq6/BDx574YMq9O2k1FfysLMGxFk11YWStVI2
2plPi7ddj0OiIDYYxn0wH4yFiCIwL0txdKKJegDycgC0AZKFB3NAW1mhAxjtQhcOGjHBVnqRyhv2
m4chJGAwKSALNVjzVdSQ5HtS5gKb4hWGOCcQJPBbQvinhx9XJSbacmKqQcAKN1FZdbL/0YzaNjaT
TTQY/j7Prfo50/TExQi/MUpqwj01oBnslZP0PUUxbMxhRaQSeIsAeGKis00f1mNMoxJAUoviT0OX
x3t2Jg6u1Q6N/1qn4gFtjWPmxartMw9YvaPFMPK7jLAfmc5v91JF2kGc9DObBmzS84ooHpx5KfPx
yyxvrTk/GSO1ocCem7OYybT99yp9eV1pXAmhgFVkCIh1QQ2flbmFei/QkWZ33JwSn01ESs0RZ+Qz
tocDO4kXNS4/EJjuuymh7KrOqN5UZLzRihYgs+1Yr4yMhXzudYF+M5DxeG8O0iJvPQh56kRJeaJs
xfSL3/C2q7VHc66pROuvlSFQaWhf5rpbDY1QvCSTH+00pIVw8Sj7mehmJ3YfKWV0eE4P7IIGt4nE
80R2mjvNZwsnJPs/ZFA8XIUrUJkpeYNNyrjBYMksGD0jyXmWcT5jYjzNpnyU23FTMZlLEpvPVlcp
6AaHwBIorA/WJjBEhIwWwuDooRYMvqTkEAyVdCmkfPx0J4otfecRxfYFaB5e/pWGlLhdabUFlltd
SugaT6eGf3pON5PyQCabua9n9DKDdhyN+kPjDZdIMxyoSqaZHTnaNMB14bWasNMwT1J9r2aZzcR0
O4/yPigyOs+Tddn6ZzMw7sc42UJjXmV+ao/jiylFmCGKcV+JpRdrnSME4bpSoh1ai5u4K2NbHnsH
r+mqU9kidyGwiykfvDoW73HuvGZQsnpx2tR1cwF4AB4Cj0/RbpMJx8GsaCvF6t4CHbeHpkVH3AE7
qEFnXQkRR+cRDZJJutH0igfSH6atslBJaZMcAgVVrMH7gD30XG+E3AqBXpxo47jUIded1ItnutlO
rHR2JHlz/FYAouO9rbvBIlaLkR2343Om6zCjFrfHNVDOFWRip0qelNjkKPljiXoUxMuVSbKpMj0p
bQSHDIna3F8CMPVivNF58qjlvT3Oso1MgXYIK0HEFRSFCEByRHOja9JbpwcbCEfbpJfQXbCqJYQg
YieG/sYxZYzpjYKgBzJLJnkSfYdYGM8WzFfiLx0F032LvHdWizu9yO04eoTzG8bNhFQmyk6RQEWM
SvqgqyC2qTEgyEtTymLsgy+GrDNMp1dbma9M35khcmk1a4JNJFfbWBZJXeZCp31koqiutOtBFv17
zNYU0uMNqxKK8hJkXaTcuuCFgFkC/7VTm8nN8n5VBm+9rLqodZA0woRgq7+8XEcFEjgnMs6Fl/uY
/XWd4dnyrhPnW/ZFaEADdWXWlwPL8EuwarrbR2wzZjzemK9ZDFfKEbTPXV+9oxSFU3bqxX1Wtp7l
566V4suO1VVavpjjCAn2YPTPGDknC3NOozG8wL9gaMnffbAHSXZqynCntcW+IYfhAejIuoEtkU5U
e2nbI9vymellbDDqdWqx2GqDrd42aykdunca80w4LQ1vsC2Fxi4aYaVmB0XgKQF7jaQjwiPvF/FV
+qBAB1KE/BzFg50TIHOHwrTaogBzsPe6NacA9kJEIChhwjZa5ZoSHisnN0+qzQDINxsFJ6w4P2Jz
nkHsaIJlR7GTj4C2BuOtoVw7CeKNRlHfmkskalXY8ubGhi8bLXVHSnZQf5qXiIruKCtvCCGHy5xa
vIIGaMFRTIG/U4131ZyeqnqnTCzPE9HO+j3ZQ8dJ0jbR1GmX+YhTZ97TU3nPDFYwheCONeJYn6VQ
brGbAH7idDxBmNM3sJSxZlZehR9iWe/I6HcW2WoXQtev4pto5IvSsm04vgzpuElj5RiH9dooLbT4
2rqv3yHYeBoRU7r/ShHs1GKNCDBixanqxF3qADzdB0a60qmexiG6tf4KFk6WXXGuls0y2clC7U7n
TQMX41K2MlfuJKeQ8yOJyAsAaKMGyWruP5SI/YU83dSNfuwD8WAyWV4gy19TtnG7oT5LceHEWYwB
Qom9NFQU4nmEy0kPn6VOsCuq665WS4m8iAZbCtF4Eiw0S7MvXCvU/UpDO6B9fRpBYG6C2NiMJENs
Ez0gemAWTpbRsdyh0CjFD6lxBQQG9obogNF3DUGobFFL62cFmhEU4nMeUGlMdlJcn0lLMrx+NhS4
8xiYd3lau2aQH/EnoUrqAkfSpxV/8WMOcN9TBcdFgHE/XkhhF35wN+UADSKoTws2u4qPAdQjWqde
Rc143cN8Q15qwFfrhqfQZD6X83ozszzM2CUH4jN9Q6YBJaXZJ8PCEjrWPEp+I/OkZ+w/plpC7iex
uQmjfpciEbHZ3RzkmmewjUBPaV2zwWoOoURDCj7FfuXpAg+wyX7VUUfJnbM6XWGKocRtTW9Ggl67
KP16R6293eNdUZwUhca7YJm1F0nCgbicV0Ks1jRZNL7+cW0NSujpZjjBGyB0U/FVm64WpVaU2hgt
q/EgmJVn1Gm+7ql3Lu6MblT22ixu1c5yk8Y8dmp9n0/TJktyamW44GH+BLzlBIdY+ucs6NdGJSPC
wvvoDXHvTLGjDNbM4n7e4ozpryol1sEDuSOJoIaxwdPg5rW+nsxDi/fONmDNQYW/UnNR30blZdlg
l4AeRQvGtgDfT93HHG2X769bzWbJh8RqxOpFruNppt2vj3ch/C64FtAfHqMKx4MddX774cuqL2+Q
vaHnVi2x9ld4/U2Ua5jCTVqYpagDCe8Ell04RXB2DgRZ2kREq6euyNhPpXKbcQ8QzLs422b/Iifc
BSV+JY3HdtJ5mAVFbHYwXALZyVi3Pvi+NAabQBt9ca0XugRtoarKU5+NpeAWcyodfPBSrDp4eCPw
kFIpeKM0GWfSHdgaqHEHZouekvwUS0agbxvgBzVbCEUN1z7eGFoYSixdsmhiHzzNPVvPxJrDhziL
+DwzAJ+R6KVVH/7HnBUi8n4hYKk01rOXywG/Zj9+tYa+mr3/X9dsp0WSs4QG/XsNj/M8IeL5x7ZZ
KNfNZynP8nN/GMWNRcrzI7cTqbBEqsOfUh7BlKhTEmaBgGax9yKn+bO6KfFTaL2A9qMugzKv8VN/
aHn4I2Q+7Mr+rG/+J9XNH8CHT1pH0mQNRN8iip7lLLSvFuN8xEeTgz1Z9VHSrmPCMU9yFvI2l4wV
Vbpg1SpS9Ait+w3maXA2xJGyz9y4YiXR8016n0pUYW3EdoINWE8sBMoIZloPEPXcqDRoJcBc9Ewe
UzGRXq1wkrb6SP3g043/RY1fXtSIXy9jCZcEN0yd1vxRwv0USRICUIpqbDWrWQGpHiS3BlBJ2jcD
S0QdrcLFNE3rECsOwfdhCb4xLkeF2kDRb0JwWKdCnst1SsHvUAmjgoQX405p5tDKpLTvrms4qmiG
y3v49N/oB7+IqTQcnOTOwXhmHEAbQaT1c3VZNjGyAHJQVg1SvBArTn1jNsH4WKjwcx2rht+s0yN7
LohFI0x5uA2rSDzmwWK9QMKiLO3x+NyLWXkXVzPBgTJQ2JaOO23KgODr91DurW0eto/wOJVtJob9
s6DUwC3NKcsvW8g3sNWW1+EoGtsaz4mBnytki4P/hXIKKearKYzuCSX0A1dHR9/zPtVCixZ9G7/8
H5tL+ncQDfX7P0DlN/9Ydfnbcwue/quA8P9FaeDiV//308o1c8rxuY7y4vOUQkPjn3OKJP+mgcxB
ckpfQtHJkv2zXyL/xpOoifxDnwv2A52Kf/ZLlN+W6D1UgDLdNuSBDLN/qQORrdLiYBb6Q1P4H7An
fpiP//UoGpwoWB8457pKSoZiWIt5+dOj2MY4XvWBspRh8JLOcRCurcW9pOFvdwuIxWs5VDwku/1J
wNMlVdFWjVuSB+XkJo1lr8uHa3Z8VA/HsDrUhXanZAghlGzqPMFsUi+0KhQVvVJvGZFkyIIPdZuq
L0CXQrczBP89lQcQsb0CbFbHzMK4/jBKNqi9lW1MK783kAS4/WiyX+2k614XNwKyMrtCRgY7mL+j
NWxwu21ePcEEG2yp1aljqv5N1v/RA/2/Jn39qW+4fi+W5IXmv+AhYG+PwnUBqFgMGGpwS4rUv38o
Lor6o0iTP162nx+MX37QPxuLBoNeh6fCO0EBlsSY/yNiQudPiORj4tUQkvPG+PNBEWRzeVJAMiCY
1ZegdR68P54UQbZ+Y5JeOpILFQAZ7n/y7v1ZRWuSNfvjk+goagpvrq/hNqkZmCoKpPAeG3pt02R7
mHef7tEvXotfWt9/PcQXJ0MroQuRWLTfu+Zt8Nw/pCdUR8DJ3Xz+5g38c4/0L0cyvyBncKag9TA5
UuHVm3P6zUvy1xcCHoevUWSp/pXoAfkkpygxhPeDQ/+zu5jv/ZV4U15Eq7+/Yz/CbP41e/1xHZ8O
xJf/efZSYcjHpTyG97nqsH+Cbmis0BZZL+Fqi21up+3aXbn3z52L3ng7ufWF4k2sMVxzlWx1F1md
taKQ8/dn9YMC9ndntdz9T3NqGo8BQNUpvK/NDYzqZLMq3i2vW2Epcevn8a5/QuVITs43h12WHn93
2GUEfzosYlBZrQwOK+4kF3/1dj6woRLum9t+L+3g3Z+bnpwAO9/tjJtvjv2rAUV33yKFgeQuUBw/
H1uoaIfxXgjvpVfeBSab+id2a48mVbob8lfVU7KKZE9DAPv7EoSJMngvfvHQLB/89aI/H3i5KZ8u
2pJruRalZahhRV7MTPZ891psvrk8+ZujfHkyG6UP0aP24b1e23Qpy0d6WRJqpAWfS00ZcjX1OqdX
vnlMlV8fdzEP8LbXfwg3Pl9dHxXwjyUrpM7t1XnTIiCfZm8wrdIukbDZ6oCXSTH0y0yLkf2NW0Vc
EJW13u4NifSJLjJo69Kfd8RwLI6ppF5AnU3cZDSuY6F+EnLzLsnM2Mt86oeRNK5zWfiAjBtujALA
O73kaDVSWYJpcA9Qu/GkufwW3LI8pX/9Dv91lcrP32EuhcY0inJ4L6+FU3sOjuMVNNMLxJ1304v0
qNjFN5ycLzjD3+cN6Dh/3tcv80YeB1Pfy3N4r1zTG4bMKdg0gz2iIk5C6JgP5ndZPT8Ck//uGr/M
Cf6E5JsojfC+8rLnaoNpwHQ6b1ylB5GqOVUjrz/Pdupi+ceb5CgskgLPouRN+yy0B8ytm3CdbptN
uub/k5Pgynv/m4nrVxMIfhR2LzIz94817OfRhhwSl0PLOdaHeW9dZG78TYLPj/3p17sAcoN3ArxX
oqSW8f7paZ3aolJUXKX3MJgdfV339jG5QuL9hkEaL7ojeK+LCv/WfJz3oYsd/R7lueBhg9ijjWix
g26ns3wNId0unek+cH1vjCnp2sZWWEnX47naiIbtv8eO9Qif5A22SyJ5l6Jbnbu35OzbaPX2k43n
VLaD8zMVqm8m4R+B3H93hV/GMph8SYSaEt5rNrDobe/mJ/yQKzrbyAtc0RuuRNVOduG1uVXBmq8A
q9qym63UF92unfAJ5T3/rq5DD06H231zekvi1l8etc9fwJeBz756Robhh/fTOj5MO3y3zV2y6db9
pi1caN0mDeSdtBMP4U45W4fyuzRr7VfP+ucT+PIc5D0o4N5nBODTPqi78BFA8QZG7H44J84NeHh3
3Jtu4tzXu8a1nGVQVLvKaXfNMVzV+/Eyfzk/v46XqRetUid2Hjqnd5VHqoWWGyIXOhb38lWzX/j3
x2H/XUal/KsJGcaazjoU7Ztifbl/pM9HAr7k6L51Wzff1rKrr61XbSW5+SpeGR5zcunp17PXnaI3
dLu3gfvxzbtoGUF/GWEsa5Ul1pXEyi93UA6hBJh6HN1Hd/Kd/C5cqW8UONtdTvt7Rn5gawpC5m/e
RF+S936fMfFX/3nUL4uLuQkSTcmz6B4x7EnbCPa5ObTrcDfsv3uEvj3Ul7VEXdJWIY2DIXKB+iE7
MiP4q2ibe5i0Nn7xzaT3pab21yv7soJAFQg9osije3Xt70Y3cf0L32nd8TC6TEgX44vgTY/itnFZ
PtrDtrlOXMON7r/5Vn/5YH66v19WGMDYyC/KuGgeyvWwLjfzOn0JT+GLdRHsNE/xymNPV+LoX+Am
ndZ/f3T5l2MKF7qqG+ztEHD+PC/nUH2ljDC1e+D2bupi0HGjfeqGruBETvkxPFZu5/o2Xq49m/nW
PeIrCL4ZYsYPBfFfRjaJ09DbQKYZ2pddCZ2woCxU7sHD9iWzI/vh+vhyt6IXbecuI65x+n1hv2yP
L4a9R3liS27meLLt7dalHdrnrepkzkl2CMTbZfaDvn7Cob7K1jfMIeHqykuczSF0V4mN0s/dnj2V
6+vtl7tgdZ3ZJ2wp/ORq7+RO7aKPs4/gnu3Gfro8Gqt9sX66TOzTzM9q9gr2uquuRfuSBuxhXB1P
vTt4jeO7Tmo768k9v6/Oj1ev3nSCKyJ78yqyjyfRQWfmFPa+d/Xd6ah6TzckFdgfiPbs492TW9k3
dxX//Up/1DkdZ1vdZvamsG9Sm+Pb0kqxH1b+VvCyHzdAWulO6PKpSBuZJt9PT8C27MvCzezri8l+
Oz7NXIK7F1zv6mTX9gG4u61t3dXl7o6kKPvI9bxBZVndbt6CFaIFG36CvbntHN95e/C9uyeSHuzC
OaPHYaa9pqHlFM6Je7mMjnH/wvcR2Lmdcc2UJO2tZl8er93ePW5b+2Y92k/T+mnvvOHW4bee6IJw
e5GRuLzLEYC4zfr0xE6NNZflrDJnPXOFgFDsK51vdTrrfErmqC7P3YrPb21PtbH0L//x6mmetzZt
Z9wpjnPt7S50O1lvz6vRftzccqqKs+6dbWOf0RMybg/3F9f71Lmwzwf0Vc5hs7Mcwalcb3fYeVcH
095Z7kNl7zedfV17W807cBCHlZbt+Ayvj2fTbRxWpFTQ7fUjfTlG3Dnw2p1pM70fO/sit72Nxlqi
4KvonItr2d54of02rzRuqLJ7Dd01gsGdsrPl1bN9cTu5yU1gP4VOtta5cd4V/yrtHdJ6+zq27whW
cnMbSAi/eXg3HG9Xrv29t5Oc5czeC2fligy23tFPFwcOxHk6pXM8Ra734bm79fuy0PEu3o6ds+s8
y75lQhPt4ezl3vp9duJN5R273eXkHHu3X/WutGrdTWJvjgrnL+/ueLqJ5mDI3vTuanImr3Zv744n
zX7YoBCwe9dci2tv07qGfXfcX3LmicuKzIMxYk/2vvNOd4lrF+6HYl8/vDGSl8fIsD8y19vc3jne
eYfrw75YP3L7MvvjbvMw2NzdyY0vng+1bdoXj4HzOK1Gb+e1l5NLOpXXe8K6cEkJ22Mk5L7wVZCG
ZgerDTe73IV24PKpy+d1juVqLmop27v1bjm71tv5zvXlw8tg70cXOoRt2Dx5q8autzd3BHWyEjW5
hZeGm97Sn96UF/Uud3bNN7vIJQn1r2/uT/PbF0iDLJh6pFbMb3jJ7Adh/zC7L8eGUXPHN8UDuw2d
o+oQc8aAf7lZt162faVsUG3vTfuwrF17r1opzvX/3qoQBzsbaWrNcCR+nv7L2Jc0QajpGuzyrejR
tvfX5RZGRHodr0ipcYcTbCNyqTzFyRlwf//2WRwDf70vnw7/5Q1shVaoq3mzrAnly6fiYtwazINr
OE4X/kY/6atyl5yqb76N5UO/vmygcYMuoo+DTu7LNQNGi3pTGaL7po5KL9T8M/IWNhtS9ZwbKAHy
GT5vMNbGd1W+X40C8LymvuznNd1clpif9kBZZhaDJHDgwZu34of5oT4OD/IDO5LyaJyFG9P5cXv/
o5r1/wRNVD+nEc0KcCzvz90/io9/XLf0YOC2vf43VKDlZdT8+4rzdfkc/RR2/OPv/15YVn8jv40G
DBViELHgkRkKvxeWBcn8DasRbTxVw7Mi8df+rCyrym8LsQEHFqVjDH0qf/RHYVk2fmPvKi42FsTi
ikZL5z9owXxZgIIlJUtR/zEQWczruGN+HhBzOGpTHsOEmcOoKVZ6IKnDekKACYRIMjHn1a1vqFvL
V8OHSChaTKRhTblmlAL5VQs18DppqUUqUFMR9KKcSgv5VBm6pxzNPsI7AvO2QNcQrWjU0rG0JTRU
KiBomAe0Wch6tsO+4GlqrWfrT9/C+ffn6Se2+M/rWvpLxHTTvloMY0wvVBZ+vjgNj57o6+0b5MTq
mKQkDzkQuTl7TAjWsRgRtlN3MpQdSIbwuRTzNHQNA++mB+HYV7zBoiJhF6JunSY9V9x+iuNreSQg
yc2wNV5b3RTviW6ZEW/7GoGFMwTX2hXxyx2jEQ2zOAMVcEy8YsikcxjHzlRrjUc6en2l+k1Z/v64
/duC5Jfty48rXkKoZaZRGZnKX2rrQmFgQgespRDcslGKQmsIpWhEDfmiiJTSjM2qX5FYST2uD+i3
aQXgV6ephdJDMRiO32xwfoyff810ywmxY2WzKgO9AURjfNm6ZaoaQd0mrWpBfanbAgzWdRxbOc6J
TvIrd1T06bbHkk7FBDhmBPhoMv2DBbAQyW3XNgSOzhX8ZFw31gcBt3HrxcT9XhhKogBEKJPso440
3d9reOaPXZ9X6TWe9PEcjNLgr4jtLh/lstHQ/JlEtpCEGZN6u/wuLcUyWckirM/FkhX1biCYSbpq
2P9Bc8REblPQBLilNUWC4aAEj+lOmdTg5EA+RSTbrEQRMXnjEtSC5ZLODPlCIR85qJOTidbQgkdG
wo3IKsEQIGeqEmww4lcbheY4PFi/prym+Z0PtYRccltI/GL0lDitCjc3Mkvd5lPMk9IBWz0QFiTd
NtbEJ2mFsfhm4xoOQ59Zx1Ske4kCX0otT2nJkrS1FJokCFEdg+kkdU31zbP1pZizKE4oOiO8FC3V
NJCFLG+aT2+SgQzeAHlBzpEWdxVYhmHeGEKuK05XZvp6DpJGRHQ5UaQ2ehRU7qj3c+cGaMdrr+38
tEbrm/E7so/bzVOR5jUeqNpFpKZR8XaKqfZBFIpGRtR3hifg6u+nB4lJk5P81+jkIhSceshADGkB
M9Ei//kiyklsAAf2Hx1d9P6SgyKjaPjaRHfEcY4QDaIeHRsKV54kgFsg72Zeo25R331LToNHP/c7
ZY39mO+kMOcpuYelN0tuI+eMFSzkCaIWYqCfOxruCHwr0r+QPU6F7milgXGtT7VOx1Uyy/V1Kfjo
M9VUKc70mCVlPULg7b1uVLWG1PMlNXicK75bWa/ElDD0DJOClQqG5sV6RnxohlTPiaSyOkOAp3wb
ygIZMWIVU+pEpTi29hz7neqSqYSvR5+q3AkyxuC6NbX8A15BqCAGkePqAjpI9WjKoPH37TiBmQX7
1gAoQLuK6jbF8dP7cQl6sGPAe1FjyKlbFoIok5EXHsCAqLKX5sN0NYglw18Zy+lRkGFcu2PTd/Cr
qwB2faz1lg5Xe6B9kiZxdEN+QukFhLoN6xAgMrV3s+Y+ktGUs2drx2p84qeX56FEjHQTWlhHLqFN
l92q9rEC0GgoxKs4qyTtCJUym1ZK2wwJ3EELiwXPbPXYihKvNqFviDkLp75+A1TlG9dhnuPBEzWt
nDdmJyJGiodxQJQepekqNCdcEuUYhPO5U6QqWZkVODY8S1KAcwOtMLlulK7hZvdtB2jRMC5AfVbK
lTFXfURQa8RVtLFcPhZdFVrbZPDlywHcG7vaIKRLuIRteWrfh+NqsqZadSBEjtVFGyolCVtDo7IP
CSz4eIrWiySf6XpR2ND95p0hV9ECAEzNh66hve32/SJyULQuvA9zA6RKqpaYzTR/yJutEDRwG/o4
z6rHIcrij6IM4cQVuRpIb9gyx7PRAtFzur4QRqCgufosVXTmdwhCmEx9QJCm05J1N3lN08UVTnSZ
1qcI8D+8JRV0eJGLuJPtQhZRUzfpLM5uhBW/dTTf7+QT/AQ+7PeZWYUQMREpDiOTVFaAxFmH10Rn
XJg9Ib77YqyYQCp1MKVVblnjObcqEJ6VMfTCdaq2vE1MQeJh+32dAtubM+wmiXe4VI/jeZTFZFIJ
DVsexbYFkcEGLu75iBJ9yfg0FssrkiSjmUZlESoj7NUWEkj2phL9AC6nBc6GOFlICByj5I+Mybob
Q8LRVHywqN4gc4zlI0zGVj6lSdaTV/9juM5y5WsPHQF5RG//mPh/H3T1ENLxNcte7F25mfP8AL8G
zr6ipwkWi8Z8NtSAyFw1EioGfR9oD3INFnGbQwditzkZilNqcXPJPYGCHIWT+ii0fnLQyIo76dKA
BDqNQ/VlFAaUx7lfvMVJKm5Q+cR7gAy11zeytu2agkc5L9vUDUy53/wv5s5rSW4kTbNP5GtwaNyG
jozUisy8gZFFEoBDOLR6+jnI6t1hBmsyreZqu9usy6pYFlDu/qvvfFFe/EJ8CWiEYZxo54o8vfYy
E72fnULN3IFL7yDDhq3FaLzhDNtChcYX+EQdW39qbtWsppex9L1rpFnFU9D76XIcRPp1yIzglE0J
/taTKMBZdWlHjQJKyabWOnvGoD04Vs6gr5DjTcMqj0p1a4HrgwWifOsQEVx4C3g8fspG58GPR9rr
Ok4StM1G37Z3vjl0HXZYg6Z/ESER4/k03kKT7iCcgJjmQSMojjZNaCYzQ7BRsoAnqmpTSm+6T3Ut
4g08E+fWlbm+lH7JO7BE99iNKCkblBAXkzdCCcZxnsO0xbcycurkfirjdOQZ+tPNXHQVyiOdbgEL
IDLI2qfUa9X1ZOLtqYb6iy8JwnDIChmzd9lnxbHPdfhlTNVDN9fRsa26+pK7zza933UvIybaTB8h
pU3BmK/LrNN7tIBIskEvNRsvUcXFbLOgoXS1A5PJPpP6ZVDiSc5wsFor2WOTMKdxtozDx7/wNs0f
2LGR4QEgQoKuSmIBAwINf8PL45shqIJ0i8qi3mHKjgwus/EDh+bMpOlaVbm6hLcS0ZeEvfsXwAlU
cLOXMKgcYHH7Tc8LDTwvzNcOiRINd+FV35NEwPVm6n56qIbKxdMzqgTwGTOgej21LWIOm+kt+Czu
9Zxl6dEA9LtnJ+ku8yH11gUOlhem7VeHrPDm134iho46s8t3FSPfIEsMpb9zNCpAx1ULq1ir9oDv
Q71ZTN5QWGPba14khC/MkecK45C+442txjbtfwg92j/duP8VGnN9BWIl2rQkSU+THYQvvpF6r8If
h2RjN+V3/CtQE6gpCddkN7R5Iq+X2Jc3Dj+VBt5J4fURnIysr+5tG54So3gQT+pgKH9OKNB++aqp
btnhF0sI1t41/Lz2Lylb76GLewA/5OIUMMPZu+wKey43dWZmGMia/l1pTt63HCD2nRJuck8oi2ok
ieYvqRycU0soy25Thld+ls5/NeQZXwAAE802TXvneHawLqc2WIFKpibrlhHgfCw+2D+8AAVZbsbz
4ww8mam31F/CMUgf/SG1HCd4wV5jIW4hC4m3KiWdW8wjGKowVD9dYUftvqTpzGI35z5YpGeo1AT0
jnodRF32y28H216poWyefTK6cMV24KMtxFiY8yQEPBInGI8Wcd4TELc2hzHo+QA+KgmWtxsSNY47
ToP0C0zXHiPldO5PNuIwb1MaQbZv2gYabgWlH0BApVvjbgL4d2ihef3MVaQv5pjNnTaUNbrrDOfX
eR/johGvZzhg4AIJxmwY0rwD/wnjVBReftGRAq0yT7PNRcrxv5oVFw0TF+YaOpDRtQ8Mt0TZRsBK
abYEQelG2ywuAHBFGWxwYRQ/kVkgsB7waIUZnU1Bj3ODifY4GNvdMMI+XMdlnwQcdyV7N4SCAE1X
Z+YI/pugo9epu2SThnXTMaBouuJ+8BJMYHUfeNEWHSaIWYC5mXzViS1fO4uhhdsumGg3wJOBIJcQ
CnEGGL0B2Lev4m2NG3t36xIpJZcyxHaK9T+Z7UXkdMHIm0BNehmooPmaTHZ5R67k9xd2MiygAqIO
RneyhKB2qsvyRze1TrY3mMkw91CYO73zRovjIwugOAIyz6O96lsD//LAK9f9jEfEahgcl66JBZwC
arpy5V1W2RnCxaDvbx0YN3DGY1nuOysNkKV1gb81CfCaDTOdxmFa8g42k8Q9TWEJKSdB3n2wwkjd
m93IuWqXtvOL4OjaxfQeFVdjVt6FtJoRLxt3ZgoogHQx8kkmIgdONqrTkGrrhId6Se8EFX+KJqZJ
7ZPOR75/Yfg9btGoazGuJc548coo9Ff2PFTXKWco6fOo7+wwBq1ldEYAqha/CgSLvTW2mxCBB20d
YWNH66cTiz2j5rMlnyFYx1ow/lYXUYs0cuZYnps6vapl5/6MpIeIU8TTOnSIthgmcMV1muXlayAj
BB0K4z7eRtWB2QvskrZq0vYkr+lUgJRodDnhZz0nLmCsBmLOoSh016+GPsEUxMErlzoMxk/V3vQi
01p1syMuYXH41WbuHCEvSHxaKAKQLJ+DXjXOOgoK/+uQA9lJHJtkFuKf/1xZRoyytWHvWQOOLY+q
j60LswSPsMa3lOVbuwWXGVvafPaBRF0GxcjznyzgvmsPH/FLt1/yu8jo7CcglfrFzsp+n2KD8mrD
ymIxZHr8YbayuvMrnU7ccRzax0641hET9mY4GrAJUooBnfEaQhBEuviWBMQM4Zv4jKTPCIh8CMfB
XM27fsaO+9D6Q4k1KsJpJqOwYEAUKcNfljMkJyMxRkxjPB9LZL+9DJpCA9kWuAlv8tiarU0HhgNW
J87rOGQg2v4Sy3p+7uTUgWh2u/nBQ/neMFucW6dsId6bFhRtbOdG/5bCkg/4K7Pl2lg2C0fWEJG0
3SMCRVXzQPjNSDzLn4n6ITngikBCGGvqGzz49CqA9A6hTtTb0vPiYwy234HviS0uJH8W3YCG1I/I
/Gsj5yUv1P944f8LaF93NqbSP2s7t391vQMmM0jq12CMg4doCqPtwq7ZmJ7IBS7yi+WA8eY+wPL9
Gb5ZEpSkLF/bLirKtY7n2NoUyZBV+6qevBdZa4vOYWNMK7HkX8jGMRR3tV9NN70J89eMdbvzUw9P
3WDxWwDQgvUC/Jf+gLq1uECEPu45LNFPkVP6zIC26/DNzME1xluDyGOvgvpLgkP9kxSmezJrm80C
w87DDOSA6G26sUVlQmNZjCPyaohPUjezBQUFnwl3cZwwkSrUK772NNqP9tgdYcBCrJpk/zRm0tt7
EQF8ZVg7nTv9TdOaDM6Fi+nFnHk/9CjxwUjD2GCJgmM7+YtjRtsD7F+HUZcy1JPgrpFQNDxy+vzE
4T764YoKi5dYWlufTRVZ7eLWgZlibW0Q8SR0Dh0VyHWbtfE9u2R2lfsw34YyCdgiSr5OzvrFKcRa
TEMGABJfdQJ7v2siBdFAEtpiQr/OSfzWlerr2zxJ6IBYQ3814E0CFC/Y9aA2jrVrZSdbCfPQh+4a
K6/c3lZS5D8ZULW2iddUNyh+kZTCAsQVRb05pMSLWYqtm+aOEm2690opLmoRRdkWUQiRZefFHpLk
yHCoAVclQrdgxiBZwG3pwiaL18i71YWxeLtg9vBtjsrxgvCiPaSTWwN8A5HvU/JDI9Rkz30e99V2
9Otkme63vC+DQh1E4wOtojQByNRY3A0QBBK+Jb7PYwgfwDqMxRB8t3GhvC8ao+XlWyhKSiy92pMc
slDgEbL44bSLNU62mOR4kqiGfTJAzFOXSQox2J2+e7AOkDCXUDcd1+lvG0+wiGJzZrsXs6p/YPpV
EzC/mfnkrfWlbhc1YN3JYp963vg9TAvqgIqoYxG0IKZc5YIEhc8YfZNX2xEdzjHpmOfLxZFgHNei
2HCofpeRHjgRDWdbWgUcu6bDvqgKzRe7quSpUBqRaiHhElSDAlcvxKuBBGFvLtZIUimcYUMRHUfy
j1UKZnhLjMLZWi++HP5itVQht4kRHRSgATxLPo2th2sC+4KTbt2Wax5dKb8gTwqZB8LVkHJUkFIa
1dWrExUukxZpox+nMUTTC4c+e3OOGkDVUjZOF0epuuhz9BlvdlN46w0AUnoR3kxOz3hg3QfPhZHV
W9816BowpjPvxmiw8W9vDcSkUOXuiQfnnXwzwfKkU39PF2es7s0kS2OXBZImrTegTOEei2zfL95a
RJ7YbPmL49bYV+W2ybEC4ACsvndSpLexg91UHfaaFGweIEW82XoJqoVHEPjDUZMk3eV9v/O8zJ83
XjRl3wHpl7SV6zQ4yjg/pRbsP1mH8UEiXz5inrHMnFJDGQjWuzVsVf9nPRhTswZK5zub1kPVDVlW
1IyoLY5mlF+7rxW+4wfdmU17O9XptNOLFZpLvsXcLOTMNM9u8yk+dtztvhMdC91fLNXsAdn0xfzm
tBZ5fjNs4biI17l2qq8Y412XysQIgcYPEAAv+ZpEhXFf1wq4yJyij22M5CVIm/IgItTbCjc4HUIU
VNQepgMxczBRxhBE2+TJVJQHN7/suzk9kk4We5Bd7ivjTXIDgCu+UrylVkPMhbAR9uMKR6jiSK0H
YERjTscutsV9oziJiHkcloJ1Lz2s8Cj6ReuFdbir8V+8Cm1gvLiniHhrzi2i+qCxGOebqfsTAjhd
cm3UgXwJOyK7odF4kHWp0KdA9yO1Oaz7vNgihsPMT+bjsKvMjOmyzGLoR4TJpg0cdTEGcX2VLtaA
ppc9zXh0rAtcA73FPtBpGlZQkzfFTRbgbzWMzXNrF3GCarlonxvbERdV4bcv/puZIZAjbd4q4ojx
tXB8HPV6rzOyTRt2qtuQD7mUu4YkkvOqzG3ukVIfUNlkzimmYg4wxJvYqJpHL4dgsbKwG5pRsVMJ
Cu3EqPax1VO4rKyIKDVotSFWCVamT1NldzQJYtgvUdzbJ1EY/AESe/d2sof8kRO37ndukRBL6UFH
Dv4OMMqPPclIDgumrspT2+ow3qBYV8wQ+DCgt84oxxKkZIenHB4HbDOjTddtxTv1KT7FObThj4vm
/1QxRwmD/NM2aHO6Z51ryG/hgErxJ44Q04Wfd4ZzmGY7TteTRgdp6y7UFPTr6dpLRfn1499+385b
qvXYKCNjY4TXRQOziNl+bzn4bg9qVs/ffN0UV0lgdftokmozU3TdJLLqDtrKunsRpnYO90AYu49/
/s+Wh4+ZCleABoiDCyTY+9+PPScWo7vAegwZI/gwCo8CYpAk018htm39Y+nbSDBjDDAo1eM0+V0p
ZTc78OdEdEPdUZ8h5q/UZnKSMT0Cn5+yE7Kx0Nw7sZmLjZ021XirZ8akGcTGM+zyk1t4PwHLIyTu
sD1nkVM5/N/blMhvXRsRA/+fJBQ6U4apu4/rmDo4nuq4n4Pb7kB4pFJmhEopPZ248GnGRJlcWjVi
HJ7tJs3z/VxDJ9/It64N2gs3u/33F4lXh+EQ9fCNcZ3vn7Nlsdl62KWu3LJW/T60hKtP2IZwXRzc
d208JD+DtKVXg0ifh/zWRQp0QCJnVpHpbmMVJZR78D6HGTs5c/DJIjgbGmFuQiLDIhh3sFu2UeKe
TeJS2I5LnAoTrKqzoL//e9E1ZqPGvSypUV2zb9B5dRPq9RtP15N7jMaGNnGAQ9UIXnBqJdnxmBI+
ZFXB59KMFl9KWKHzP+VJZTF03w6t6199/GzPRsSXK0fixnw9PWKHEXjjbMwRNvKcBTEwE9PO+Hqt
dMr81yyqSmacJhb2txyv0mwziNhOryIgwHLFdhmr62hydXxyPCtyDllWhvSxGEXOdrTAmmgzOA1M
cmdhnJRq6QZRCcCdcWgn89lxQpQrQZ25JVUwldq7irh53OQ5qQaxdOXvha+hYNYsgV9kTOoeQxNq
rUlFzwQCji++lbCfh7uhid3HYLScbGW1bak/WR3msoH83g6ED++xAGz4opi04GX8/sObaUzkHk0d
fNDiMb4WiU9q07VAHUCjjRoSD9xw66phJiLaoiQwp9McuBEAaKPgr22Sthuq/w0y1oLZDmjXjl0e
2ERTdTLcCUAvKHhHrBgJMZtNlXa0bvw84l81R5gZ1Qq6Cfbcft0p/1vp5ikzOtpTXynwG9Pjx1/C
+82UwQ/otmwjyB2B3bItnX3C8YAJjZ2GmFn6AMGIoKM1YwEZou+8vHCB4q0jQ7vEEmCPtpMIAOO8
XcC/Gg3CxoX/nWtQ3wlV/0cM7v+Pcu3F3f6DOaH+W/b9W/3jd02qufwrf48KWRZibWmbSFwtVNms
1P87KiSN/2M7gUGKbrCCfRx2/t+kkG+Af6AT73MqvuFtec//mRTymD2yALBBqWWzxwLI/DeTQu+/
FxejS5vFTaMcKZi7XOH7tSHo4M909OV28prhRjKvgN5R4Im10mMe+JcSdIy/I3XFRlAnRtZeij6X
3pffHtg/jPSc7bx/XwamNJ7tIz9g8oBn9HsMUKDxZQQCwteEQzTmjuNoB0cNNpNKczKEr9SZsTBU
mFV/7SrXBJJXB3QrlYuN2aErq/AGOgsDTWFk0U6z46i5cDGBpsQyVcuMu2cX0e0n17wspf/eVoB2
m0x4SYk6ketGW3y2rSg1B5ixaKoE2Mtjk1JM+yT02mvtGuWpj0wQZRQe7pu2hVHXKZc1CNVNVbY8
Rb3LpCjIH2/lxSFV+E8u7T0M4+9L49oMC0mUgbr6bBfoDB6dFBQwnEHmJ29yx1UwRWo7Esbumna+
U3NCGY6jbTMLKQ/JTOsjkx2H88dX8j6u/M+FoPDgxMezSi6Ak9/fa0oDapLVG+k9EPjNIgj4OZGH
3jqVGDgX/QTDxBmvbgy5w0+mppbnf/5+iDI4x4krgRucTYHUYULAFXq8H9eaDYq6Y2QDB1LGLu19
JF4+nW3aNBW9xo9v+mxc6+2uXbgqDucO68o/P41ha4bG4FOjoV9qbXNB2xEorekfGl95igggr49G
4Q+reujs+4Hu9mqi/n3npWGgP3kKclnB7x+DA3+G8VIGUjkdzkN7d/ZrZ4ZCszVL0YKx9YTCYEJa
zEFpjiFzE7WUSi9qZeIsObtj9q2k/W6t3bKKvn3yYP58JWjxCf4kzWnWz4LC+f1zoIRQzGHaBFu/
sql4UD+tdnS1witKcRFeCeAcXhIis3U0lNl1gkvlE2rR6hGq/i6jIA3xuJ/Kl9oexeWoEmcDZyw+
VHMbfrIh/fndvu2LEmU+c3eBfbYtYtbtRIkxYBs8xR1oO8ODfQiE5bKtoysTe6Jru7PtBwzfosMn
z+iPtQuIgwFQl+dEMiLds89WVzP2HgQbO3/G1B4y/RSvNcVrasmiNF6SvDG/yC6bf6VBPB5G7ccn
yqLJLvUZF/j4Wt4Gpd59O1zBkhtZzBYzd/j2of+WV3QqUuB+oqV1lwB9TqsRpPek2dYuW4Yp7gus
raYLkx36Zp5sH/RpXzHaR1UYs2nqVPNdk4HDPBWVkP0XCT1GF5Ejdg22NCUW6R3JsWVM8hIb82ja
ajMf2z2Ve+bfbC/LwP9OI/b1H9/VnyvCZjbMR5nEEC675PnwosrIRROZ9jvbadtD3w3dQRYMkQ5k
IJu+0taOIURoRoWp/hr7Xhx8Ofaf7dHvg1L2CC7Cg73EfzmZ+Iv3S4EtOUpcPXY70y1HgGlthZqz
N5S8ClrvqVgKZh/f9j+8TA5XPC1NxuNAhi64jd8XnwVRvZRT0O1GexpeDKZIoUhn9qNpZIW/qaj+
rMumHC+rWZeXAe25C3Ispp/M1rtj3PFHg2HlMzM8IEwnUz2XGt9uSqenWE5MjuHqlh8cOJJUYJ1c
2+uEIRaIt8L76+P7OMvXlyfHfeBNSVTFRkKUe3YfwrLBo4b9rm1g4Wxq22i3ru4azNCj6qRl7xzC
gCZAIqLyUM7RtGly7T0MTXk32XW5C+KoW2H67t7bHHsQFkEIVJQOb8KUbkjJDvrJeWAuT/b9MqJu
wp637H0gP97YVb8vI/TxYmrrgQGzOvllmYzzUA3qALRn093iAH4gUQiOnWPm954Y/mK6FFIgViEI
tis3AdA6iUs/nIm6fbe9MTVFtBa6vFiN4Tx9mZl9oKlZjDcMAz55kUiPfR1eCUtRUaLhTAlc9P31
CPb2kxjoz494WUaSLYJz1uSFvH8VZotNrypkvws7Y7qEONfh5N7rGyK56RhatvrkG/7z94KFbMRB
FliutP+Y/O7QmKvQGXdMaxdfrVb8IOhIyLnq4bsRJe2/s/ZcPjWC0b9RLygIeX/v74/piZx+Z4dZ
CoZ9T37spD/FPHonx6mWblnlfLLhLkinsy9lAdsvFDZa4b55bu5JRln4kRFNuxLs0Zp5AFoQlc4f
sEKujPXUe9dk8PZD1eF6Zg8ennVdV4A7DrQhbzuvjR6BAGNF247uJ+fSeaLAo6CJQhotqdWRS5+t
Osa3AtEk4bgLMivdh1Mgn6Mwxvsic7vrsfWDLbhg+bMFmb2yzOIzS95/+nkfeTQiCd9m7Z9tXrrK
MWpqNOJ2Ix2fDFHKV+qJe2HngM5bUImbUbQ/gB+j21LC++Tmz/Arbx8CET65iUMSz8D72Yfg+22B
yBWT5UYTs6zoCzqPtV1W66yamHVWc/MY9Ni+t5F3TGIGvGvD62+syWHihJk3mttdSV/LVRm+0LQM
nj7eE/94Og4ZJFyiRVtCormgvX7f2t2sSwbcoq2dSyhwqBnDuoFsB2rZrKqvg2P95eMFck8F09oV
WWM8fPzrf8a7DkksCEHfMxDZskTf/3zSYGZl0R3YKdic4l7oTj8NhhUM16phVeHgCQ4T4ZMLp7ih
x6Gou+j6ICWCqdWomvZfh/5ckBeQ43DSWdzV2QVF4dwZIEtt9onBRuPWCuxyDY2fOlV/rD7ay04U
//Gw/R9VGv/wEgCPL2IbwCp8DGf1TWzlQjz3pL1Lowamuwp6+at1mCyfctfb2/2Q/+VRQGKIQfH3
tDDLzwKb5St8d86ARlpqAwAjbULX4OwzGOPBNePeZbwqtNBm0PekNJ0mQ1IcJ9OoLmptqPyIuRWD
qCl/5DIWvR5uLZxXm02hqmL5eMP8Uzn88rjPrwtdQUBOtLyWcxE2zTPmQMwOn4e0CmHIYsXsrMH+
FngJG/0cb31mpnHy48EUm0K7uYV5esPsCjhh9zgyiEK3vTf96RDQKAh2RTqRPViYkjA+NsfOQ5IM
ip5v0s3hvhlMwM4FNf3hs+e7vMH398G0JbUPn63FxyPx7PnWOs9kyYjZDlS/Cg9LtQRbElVRcoj7
mP5QWEQ2EmqrweA9DPxxozXCvzU9Vxq3E86o7Z4WVHMjmTFFGm14VrmxpgmA+8cr8s9PEdKKFZB9
8iUilTrbrD3ttlkC3nwnKP5s0mxyjm1nfKEFF1yZyZQd/EpO351S7yfX/Iyg9cchvWBeiDANyqAm
ufVycb9FO3YNOjJNEm8XDJa4T4uov3XjwAC7T/IAibf6xAv8DP3J5swPsi9zNDgmDrne2WqnwNC4
MmbMMPaK7nsprHGfkfNuhLKNS9oMtt6GtjMcOFNxo4wCY5uOqT6aGRuRJ9r8Ws9eumHWvTlZuVPu
8ympxLbIqIbk0ex/jb3SXg1TQ3yFI+pn+fmSz73/qLCW8mEQmyDlHG7i/eOKkXAIo0uMXcEXfm3V
QfAoCwsLoUhGz/lIzpuNIs7XIf6El8HE+IGMpnZTjpSlV56lGDxw06jYfPwFyeVbfn9ZFkc+/1kM
4NEtLW/5t7dYUzLR5Yy3BbKPDFA25x62x4CTnxLXDvWX0Y4NfRwmGiNr2+xdvcVkwr1sZ8u7aB34
8stIUZSs0BPUV8FkRuFuyMU0nIYqYJrRqrHKuyxN2q7/iwtHdslG61L28NyzC+dLMAu3F6C//dHD
VQaNUbFNOze4LTw3fCnaqmU0T2YF5UOr8+VWSTm8dk3BKBxHtcX8u+iZLE0a2M8rJDveoQtHZkNG
Y4m4G9k5i6RIGJ9d+J+7N6eV6fLE2VzgVZydH0PZekw1ScgOlWEXq8iS7TcnxbYhs6K7QjJxmke+
eLVrzHUjM24efQ2LdjDG4lq1LOxPnuM/XM6SmqJxRU1l8SjffwCt1ZN1EPPvXG+YdlFoQQc3x+RC
u05zFTYuJO8m9i5QHgcXWrTjdSbn/Iq/OHrmFH1G1/pz612Yvq5B75AnBDLm/dVMmWZ8gm4azTe9
z7AlTNd0NIZ7RgHDpQxhnqworXdtW+GP49bdE2Zj2QY7hh6ncQY+sNaab+nyYGrU9NknYfs/7EBk
QD66hYXjyyZ0dnVmUURebTCmyPwKkxOa8vUqcMOkvBUYBOAebCWx90VMot07phiMnS8ma3xlKowA
KMtzAbp09LS8olxPLTl03BKeYIhT2lqkc5xfzGZhYbDuVYvhghPGepfNCWEmpGXrs0f9Dy+exsIS
TVIcYQM4uxm/xO1H4caxw14HBn5swi6JXH83qkgAknKa+QrpSX4c+uhR8ExuGZZwDxYU9j2iu8/o
TuY/vHm2dEkQ56D2RWv6/s27vL24IzPYxXiYHZVRFCB8eBt4zxkATaBTb9vJajBgMO1tiOUsFaXG
uPXzsdjFVW8wRD5UOeNonkdmEgVYycdWbTBs6WTrOclpyTKUIh49p19MqWL1WpkVxq6q/c5YoHrJ
cs99/mRt/bnnk8Ka3A3cMt9CRvv+nmqVTiKt3WBnssBuYplaV24d1bugyNJvvYduO0qZkDKNhPlI
LNt+JtHwnRdRbuZmiu9bI/0MJneGr1sOUWpiTICwwy2VsfMahdJda4KTD7GYQLlSu015mfC9rigr
zxuzl9PezbLua8CpdM2+MG1GgrgVBtUuspTavZkNhkQ/fkzLm31/BHFJPr1tshsqZOc7EOT7ajSk
hwBrctwvE5z7DY0ifUVM329jocWT3Xj54eMf/YfvjZIv3xp9scVZfAGv/37wYcWMgy9SEz6eyN5T
+DQPKMy9vWpyxgDiPD8huddfk1qpU9kY7q/BSr/hYD2rlUsjeZ/6bX0lsgDHBNMqTo7ZuNeCKa1V
Oksm6NG8NXud93IrlMiOc1GGj7o31SMHzWUj5tr75CnKt6LB78/R5rUuC5nutw8R+rzqnmY1PuFu
b6A0qTBKssbZBZqDMeujCsxp3Ii+xDWvpSMRbdiE8f6yOjM4jnnbMGw9kXKukLJV82qGAFA+F1gw
RxuzwIFhi+7TMK8nwxLDykBfWb+OMhu3Pe2I/Yx0Gr6SQmQB69F9dNJ4+hpi8UnrpUif9YgBXtTF
/bpCuVdsRCXbctsFGdG7sioUOiHLJF21xMcdsZsNza2TKfXn2BuStRvb46tT+A2UvzSRVDXTEBPK
pomGba97ia93jnMX7kQCgpkcRYDxhIOWqXLtLDuGtjFcM9Eg6vWEy+0djw49m1J1+rOmf68YDxvR
1KKmj/pTT5QTHkyc3upNbrZNww2KLj0SIaR3FHLqX4lpDsFq4uY2+TDhXEN7YPDXlcww/tNNdW3H
vYIDUzYa6PwoEDF0Q7A4+3jITdcKf0NyBWsSJ8wrKqwkbIzeDbq3ZEtiQKeoQyMo1l2nOezzqcZ0
mWnG+tA4VY89wdzWO8tHRDCHkWdvDYw+b7DWFlBbNT02IG5Z7G7iyK+MTVzlRrgfGLSQeyttsnse
HtthnS4PKkwjY81qTPG+1K73I2eKhZnZj5fYHwV4Pki2c9MhqoBVTobyfomVlVszNevIbS4TeaGM
tNgJr2a9gAK/suYck9JpzMqd5BC/sLWVHskf5fGTq1gC63fLgi1lKbYtjW/SZvss3jJsXAx8Msbt
pMr2mKVhdFEox9hmfnIdYax8tCL3AW/ohGpqVJ/ysWYozgvEnqYIjClMQKgDJc3Pjy/rPHvitrkq
YhwGEulNGGfZU1mx+1dzhO5hgtyfpSOG151X3/ZdlH11ELbtPv69P2IXdjgyNQ5YTArBlrwR1H4L
9HFwiAu37r2tH4zBpRrC9KI24uzFh2a6TpyKtRHZxTWCl+jYzDloAPwDljRLMvTtppKpnV7F87M7
1fk9fHn14ORlM6BJc6+MvGOPqBCWYeqHAtI2Gml89jVBlf/jTZJsgr4hauao4Mx8/z0F9uiUEEDC
LcP1s7vVtlf7xyqr3AyNZ9sBRp7i+CLER7DZG5k1P1R8fwA+u9lgQN+Rw9UYMbC7Twd8uTayJ6ld
I1fXLxiZDd5KYq/XxkWKGJN59W8R0iG17guM9VaVXxd6kxhl+1wXjH+GTpTvQ29w4ouqaeoChZOO
x7sYQA/gMxNvqNVcesXX2J0HNr62KYs9xTsmuqPSQJnQDFHbbLUa8YLvkWvPx8jPivY2wNW9xoPJ
dy6W/DrYmEYtnW1RRxojr7nPv5elSsqdysx03oZkEt/hURTZYWwUPqtuUBM4Zoy+Nys3kbN9oebQ
rAFm1NPlnFIaY3CY90XRrv7BBpG1jxRh6u9xXbi8yS6KSafiXOYXBQJnpu962nobP7ec68y3ShaC
kTCUofp5+GYbU27u7FGpnC0N/fK+c5cGE5MuRXSkLcZorkvb1t5mbdI2a+x2M4wxmWnDFGecHayJ
s8QfDrJMsuLCywJ7ukLa0KFcGeZyPxhDeGWabO2TUc7LszbvQx0QEE2NVWP8F2b2X2xA/i2qR8gs
LSr9jTUWAvAnOQTiqdw6UBerHmyrLQTwR/gOa0s5qYO8MGtuBpGX49py0gYQQmDYaoNflPniJyK4
bRRy5HUsdYrfazqj5gqLZn4sUJihzs2c7BaWTl8TtPf9FSqHtl4nsArWenAL4G+jcuBOao+xUYZE
3XHbIEkyd/zTIFg5MYXhVafsOXvw6jy5Js734osRYdDek3VUPCRID/PtPGZN9YgzVdfcwlwv+n1l
czBtJx2LH6kidz1GTLBXW9DKtrvFsbl6ElEb9LugKgqMSXOzbtAktBmD4b1NlQw7qvqky3LS22wC
50g+n8YMSOgmSIxV4gZDdYuzVybXVjIhBVdUly6ZbEuNjYdNWo1do+r2OYl+u0pqnEf3pVJDf8no
qeQfpmlXU9WLdLgDeuKrnZ7L7L7gmIWyWiTTxsn7tLhl2tvl5Pc7GNPGKM0C10w+XXPovOiqsG0T
k8l5TO6RwSRIUTs/HC/NxprLBzGX7rDKWJvDManRS6zMeZjEfmQOHDtfv/Noj43ponmevLDdssBz
7toqx2w/m2kW75E9gVukoJ//TPHxTFbGYMT2RV72Ls0U/vx/EXYmS3Iia7d9IszoHaYB0WcvKZXS
BEt1uNODAw48/V1xRreyfisNjtkxWUkZSYDzNXuv3Z/iubr5LJRF7paremzypBuQ84VHq5wSw0B2
e+TWw2JZG3+FEiir4ZBb/SoOIUbzO0fjQz/VVtZzqNO10OQRkg1zRIdJjZMzlUoMd3yRJIJxxZYz
YnpyvLJIxZ+wdDniiQNlXgnhI2UK9MVtFWPYgn6ujDvw9oq0TvN8EmUyO7w37zsnKAlZzSllD44/
ZIQXr9JD0J37RGNkve6qBFuyEyTKX+NPNRYWB97rGnwatTK/gmFqOd5aMDQJ9CtPH1xT1fJU4woo
E4vpo971wzZ8892uChLiaJseEEHnNPjg8KXjucqhLIyw/HH6ucU07Q02zNfS4MEwyNpe/XJoeuy0
wXgjdCALuJKKW/u7qTZRsM/XBotyOUH0SPATQlnxRF38yFrbjPvNa/VryLp3OCLeMOReLda2pTMx
7NGxavG/750qH/GUcMeMyeSDRXgWkl/0gNiFinGBuav3hVhI7ozL6mfhRFa9H2NyDJE6ENv+bI/d
eDGo4tFF+Ztj2LYNOryXfiExWpSoeNxJcU60gaRaYbE+jPs+CKsThhuhd3k18agzyTZxms+jDSmj
isZnu5/GL5sesO3ouRyL+7gvNIgm5gXul9jT/h+ubtBcaxosd68pkl6tFYNcghZtuzNG69+eN2jG
zdscVXtPjKN9tqyNBLtNySF8yYPYylJ0/sY9LguP/nGhIp73RbXkZL92mH4I4W68M+nNy9kqimo6
l1PfftLMARyYFWO93i/EkE7clATrYgxzzEyK0FaXMDpGirTI1u5N6sx7JmCWhsdrlgiBmSGN0EKH
aJFgStogLUurJ0tzBMIOTXuK7NRvIm5gqXP/4iEKbi4W1WkSxPXAtYeNNx5XWEoGfbjtfoafq9Wn
zMKkfp4qEw8XHBLbCGepHKnYxulzF1fdlfVz/ryWPKP7NSycp1LW4ds8inY5lrYN4Htt9fJJeBpl
v66xfT5iPTdknW7CLXal9jlipb+F5Kj3I0yIqidZOMW8JKn9boyMZOttlBmFM2YXGYra8I5W7lc5
TRlpcFusvCv3gQb1FFTji5lFtiXkbZlohwqvGjj0F9IgnMXrcP8749IeFqeLf8si4rpEbs+Ikvlw
p7H0+JtKCunwrxCI2Z2XOViu2zybKY1up9du2HLegiMVAXG6K6H0uEsVw7d4Yva9GiR1aWn6NT8U
uP8JL+aPMLPNPob+eCicy+A2PWJnI6vXtfMqzNPMvdfzEImKaFS3NjWCb2wyaqyodaLKb4JzFm6o
P6xbJnEMzGDcCS7rQ4m4kKCd2nMpfiixrqtoadXmArt8ulUb1u4BX/sV9/rG6hM8zXLXdRG72a0i
bJiAsJUB2cKA+ZKVCy/Chk0IVYFi4OXpLXxBdjTCIg1AjXyuK2nsh5q1mbxO+RT+QLtGWAExVaPc
yWFo4Hv3+VADyurHdzn6mASDyeOn0eVvJHnXotvPczzMSdRuGhLLZvSYeN4tKgsez/pCzOo27qvN
Wn5Ni7DfhVM95zwtfK4eg3DC6cKAafKq+Rh2bTnt7Nb2nrN1wyd9m3Ij6WMD5dxbhU26N8px695t
LOblIsYwy8+I7fpUzsBkDovfwnNRWGXTup/XbJetUXQZBdbnU9FUXBvbqfMviunrjvlmOZ2Mr2V+
r/MGyYHLVKtOnK6N1a4YUbWcmcks57bN3fFlW5rO2omt938LhO7OgZrPsp83axBtwvMeZhD85Pjs
xyyi9nOpuVMpKaiOmk1SDmudFbfEwy1vE9mP8YX3qj+myFTrBqCb48ynBm/MfODUCPV+qGZ05CLG
QJsIMsWjExnEEfi0yfOfe6wOw47Pb53GwPRT0nOQ41o05oaX6fwuzQJsNWfRZDCY8NFYLASj0TpN
Q7SN7ww+7fs21BaUM5aWmKuiTbdPeR1O2REommSt6XgktOrAATXodQoIBvVPfFAQjmB5VWpkAKG1
DI5Z54f13mItWpz5BcPspSUu/owALdvue7Ma+Ug2dzAg63Ms+1iurvOHoZNnLktX2RZMGnIa58qv
3b0YFxaUtY6bV0xhozg1oK1qnlHlvZd0HVOiLTQE6bhU2/BgrJXKsu38vD9hsRnI4O0d0aY87C2B
5ziC63wiOrmGHCFDWb3n2BS+VHHUEFwfTqG9w8zRu09xoznT2aPpfBdai/hWFn4ePXVdUwwHHBuc
Qzj05XxSPVnKb7Cw7fwUmEY+jlPt9ldOcOYwxCAvDyaq4/LiGb9D3caKkITaBYvqoSQiNdjF+TaZ
u8LnQb0jl1xTC3e+qs6qBn+xd9k0PMm+p8KQ3UCaBXChlr22iqS5k/Hky2uvpCmQQ6NvOrZ6gtTh
amWlfbtypirPq1+45VG0KCSxaK6wqtCEqd5vD06LZcpxaTTTOVhDsfdFZ+5wM9FE8A52nPv8xvhn
+uJF76O8sXey1YaElJGBStFYd+escUgFIz8MZoJtl8FL7/Vue5K+Z3l7GpbMOUn4JM2O9Uq+4cNb
PIBDIzwwLEVhaZK1LrYftioxwhsl8wt603hMlq7gElo9r2xTT9EIAMCbewgpjUWIBCvgPZYLRb0z
5v3v3L9ZiZfKMt4DgBcPwshW//AWQ1e6mC5CKDW2xEA3Vt3/Xgbqt3OrbiygAKgXjX6/zKRytC30
WMvK8voQW3hWdo2/QueIhAh2vu61n8xlpkEBNOM2XcrtposNan/4fHsaTNLXABaTwuTEAbLJ/ORw
R6s02LqiwsWzGI+zOVpsSBm0Yjs7UoUm+BTMALAqbzyO7aLUfpQoA43j5H8M6YjltZ/6UrNu9LzL
WAlCpG2/69TFKmKDtRM6pZ/6EQoQvFGzm0KualCsjdb0lBvsZgfghc27U+hSHTvl28WVs3d8NrQS
4X4s6uBX3xjHylN78+xP8ezXVzXmzYk5d5NQnzgtC0jPFu8x4bQPaqHy3tXVsBzytjDR53hE65dG
W8e+Qtu0Cnsm+rr9Ey6rbkCaOcDwlNXhgZ8if/s851M3n9koZXd1Fw5hUrgOqR4SGaw+OE5PPzvk
qor2YTGJGbbJJoqDyrkf0ixq5Pskup5scmcY4nRx+Tte6fJL1yKCqZFFrv9LTZZ6nfx6Dm/0q+UT
czv5MvSt/ZO7oiwx+weklYOI7LYzpfwoH/Kub0AMBXP1SztSn/xVVB5UBYv6gPyldk19YfTynN2y
PFPXbUdE0jhB2yRwesc9YnmAZVVSwIk7CfIruhOEzdY74vbmOFHAHOJ0EOxEktA1+U2dQpn66NWw
PxJeB0T3FiwfAxIg3eDFR9O1YMAkcbflccnAPMXazeonqqDyrvEja7qTAkpFTB3n3mPsExPVM2iK
J8u4owvfxsJ27CrXvPS2YmDg+blejy2vFvGFLU8z7GPUiBgzcise916+9N5jV67BcSkmnP42zER1
4omJv3noQPcZcnJeAhQt2zl2S8CJrWvFYdJDMMy/SHxuuxu4saPErMVFwtpbASS2uZ8Mq7YJdPFd
p734clACRtkWczyxyDtFAhcaY2GmQOQ4z/6DbreWqGuFMilpC28zB1/H8mqv0n43o4isZKLSuaA8
sg2Ew5YkboYO6u42liIoyihn3feRW4Uv8cqEH1CRQa3SuZz6gej0eA1sDO7HrR4yNlJb7repLx1z
zaDbwMpsJwcsYVPdxr7IKEOB+WU2IuE/jODwIOUceB+WEXClitkz7KBi7ctzt5ZxBSg1tpmTxw3k
xlZl2fMA8TQ6kBwenAcjSFgosmz+LjcGDIeejf+KPx/y5KNsYXt8jvvJih+8SkA9ZFYtGLYjwOY1
GZlvQ9zwtqLIomyABAlJXk45jU1ezeNu6kTWPEUWFfN5KJrMPYvVJwTbWvHJ7XpHy/60bLcz04J/
2lB+0DCfo3LCVrgLa22/LvSy6340lD772em67dBBqDI73ZXZe1FEnINLTT/FzgHlfWpFWQE1Dlri
id2ziz94g0KDfYWx2dUKlGc/cpXFDwm1NEvCLCvWBJ/1Ujw6C46PtN4252cNZgT1nk2O8nPWZUpi
AoRwcyoqFRwFUKHivC3m1iTqsboUflM6O4fFiU6GzVnelInNkCwwYnkPVjnSgVhytyadI+PEwDqS
6QTpwEuV8IevWyjVetsyBsNu0T1nQxt0NK8TyloSaBDJ8W4Klml8GCd8nAnCGqz6bmup+0XMBmJK
JKP+LAba4ceGHN3XpS2Ld28uA1LN+0LmJ7cIoznBUBj251krN4ceZOQbuykIEV448+PJ4Py8NVXO
YoGue7nQ6Uxs8PB275ulJdSdSZW8qLibrVRN0oM82xPUvgNaKmHh2wVJIduWXQGhiO7Orgca96yf
O/8S8OL4NrIxJcZMGv9HzMQv39dF1nT3vsdU5OB2Kl+xUNPiQ70pN6Z1jCeXKwBIf3vuyhhZugAc
DaieiTy4IlEMV25Mw4FshbP45umhfnNWyUay4Rn1H5VVbEGSjetkzk7etveltOrodcDyiNIjlMOl
asoOih6lLDzVWTMLDENyy/gGGPEc9dzhfVl0W/2eRSjwRvlR8YfGvm2OXVcS+B0sKzvYhuDtH3Oz
2BinAyd6kDH/7I6P5kZHCGp8HpXLksClKrCekQD6w5HRkdqzoc6o2pbK2PfOZkdrypdCIe4Jy3uG
YiAcyuM8/o0YDn92burCPt2wc0TPz6J6kl0AxGxhYlzRGZqJgnebYvqnZr4O9eYy7xJS8kJbifo9
QDzrYbvwG0FxaW9cwYwMGrFj9a1b8MWi/o3SZjtH1eT8YDiIjqXKIjxoEObgn23Apgrc92+QbUuX
tgk03hNeaPdbMSyhTEMEjV26TBr4z5TVI/kbmEVIdSksrS/S1r5Ku1D/YdZtxHPsqQXqYGSs4cXj
7RTuB/QhzWHYBHmrIO9uQWSaRfzFnjY8xdS6EUwvK6rlvdcYkJWmGnIrtRQtzo7v2pyDjBcYjuuo
Q2A+bpRvC936J70y0LhEY7/Ul0729j2gT/XJgGehDohWglq89sbN2Cz3OADdhFOoIkrMNagshofd
vGSpn5e0kbQ18invxI2Yr+Gy7ZhjiHtSQFV/YT8dAhzy7MY8EK8uhgdbrAHZJtM609MAjh3fJ6vE
I71GZji2Eql41dnW9zr0S/h6KAyOlIjNyEik6+4Rp67xOUOXWlAykKN8gNNVtamuQN3w6I+zfxta
iChhurcFxx69tXgElYUNZ9zaFQCEWNbwK0PMrt73HtgjgBN135/4jYsOaEXk6n2G0Wq+9JUVAObO
PHu7jK4zqZOqyjA+i2Iu4GJHdsYMQunIulN6HspDYIyB1MWJtl1naLK/vS6YKbWxqvaUEvVEmt7a
uhnTiriu3Meul/aZwhJk5Qjr+NFQNjknU7sCBbsTU4THzD71914jnXkwlWeqyxK03ZtfFuIHcmBX
JsTDSfsYVr3zOfOG/Jkkr8Ak9mBreoahLNYrLs+xOercC5Jh4KW+6+0O9dbat9JOoFRO611Aufd1
s0PeTSb3CjfVQUu4BJmZ/IYca36Z+gzOvsESi76KZrlp5DNGUGlNRwj9ytHrvqQc/tGWtfxht1P+
PYOetp4iy2SIcMJa/WLGN519M5GLDjZy5daM+63cybiYPuEXwlJPxReqxPDNMPOVLrAb1kHQLLPc
1onfB8PZLRzxtS/t7Rdp5eNw1hACDWIPUIUHnucuPOaKEXnqzKO3nPqyNOLaxrfxJ5NhI+9Bo83t
XvJbRcdmHuzfTFn97E30RRt+Z3m7Zne0jz7JZYUzEX7TQDh66RAleXR6Ypl/hy4Qw9RVeeyljvFR
rhbcid7T1lOUJKWnGIRTzWn/UISiutflzAKQ/XD53sYSvVGwyiatFl8cwTlH5Mls3uBBlw6cIxeD
H9M7GT2+GwzMEoYuxqFQZKsGHcuXUz1IEZr2sLGU/j4vWCuesArBhrLEXIorteSUhrxz9gNwKOvQ
M2gz5D73WRaeAjnXvzpXBwRI+V0z/lrbcULhY+oVdOmQz8TXRDaN/drU0KeYA5TxvWRy9Zw1Zdix
JEPwkcTsQb4CaVLrXWZw1Z0Waq2UVxRvBMOozf9Rc8O+6syZur0Nsf0UFxAjLmoa2e976obcyyt/
Ir2yGOzqzxJsRZmAVai7QxA04XYtFNHpW8KA3M9QKw3mpFq2ZalB9/6LdrpY09UhEJO3MQ1VZ00a
WhNyRfvTjfytHjZcfgUPcdydlIJmcNcMRMaxRGVin4iqbOPEr0rLTWWz9i+6Ace9q0FpgQiX4Pv2
LXCFOC1U5sJ7lguAr4XkAxSPkVdPRwuG1rwjwN1gi0UuLfZ23XsXqwZDnSiiBKwdB/aQBlBKvCNE
foSnNrJJkRYt+2+YaTxdb2bYpEvLmXvZFxZw7SNykTHYyWkYy+s0dx78SgTd6liNZfyIbyzMdlse
ulZixnyY9vwBMVrYhn9GeJli+ESLfyqd3vpqeg4uAD1baVLO6IyQttzlUGO4DBsd6FH5kkuWziD8
M+9sVQbWNs5RL4Su5uUPaqyH4jCvejRHrhKvmzVzGiK3AHiGPGAR4zkvzDt9zuYFUmnlr0w6dVgi
dDGTmtD++msYpgwPrYI9EZr4tGURPKVbODCcm50FaNsQKEWrMdTtM3ZHpz7AZZrF++KE+nPP0fc2
ODAg9lgIe5eN0ejdSzeAzlxFy/a6yj4iDBGYZslOgYRypLCebe29Tkh9jiDa1ukIrsg5BWprfzJn
4Fp1crw9ToBu67RyVWeOdV1FRy1ZzSWQuqr4OCJkpp9qVU4Gg86WV12L9memA8NCla2lAEonspNB
YDwkDV0e5PRIDBDpTORf4XFtrGItBmY7qL6GQk5A5TjytE/QNIMOo52eg/A3rVC/3FjhbUDHUZno
ggMLDUnWFizcQCiSAwawFS3M4kxkwGoUtsxFXeex6rjlE+SbHJQqlKgMmDIP9zCXoAp3xsklJWq3
HmSVzXK38J8817UzEzFGLLg8m7aSd7aAj3wXqHj4vYAD6nfzXFnVhcqtYm6BH/9QchJPB9jgUXGq
ZwY4jNbYo6ZyM6Z5lMJGqNTye4ZHgYbVP0QVS0CWCGq4Y3/IoLBZM/dPkZcen0fc+NTV4GXqQN4I
+gXPr7eToybW6TvLY4CdDNaa2Sk8Vg8+3RoxiQFO69FTgS3Y99PCFa+XILvopbPzve5D+zvJ9h3g
ytUs89+0ax+9wz78JkT32D9uPCPwEf8UQuSlTc/mTPG+zRgqaYYq6TgH08W21IyBsM1/kZyysKp2
YJQy+XAOSwt5mTrMu6xhBDvfbO5l2rbwVLYDYQTzKL90PLMU8Hn+zbGrYO/rlriAOqv0l/9WonxU
nPOyEWSbkGPkoui3ww8qjqpeq3BmXQIB2fd3leuqsxQiZq8ze+dKV2xRGrEwOGV79xcNifgoyMSM
e5NaBr7Depj//+Fns6XaIr9s4YwGrn6cAjRq2eg7LszP2K4OIW+sBXk46+/iqLPIZOkQhmt4rIXx
vAPuBhgOyq1DeKBdYwdI3SNm+3TZt2hlgLQcOxTZ6sqLLn/WpjafC+Ga7cFRBcxO6lVTUsR3KJgX
h9wQFhphTfCYYEZHhEY3Dwc5Z1G0c9n+sGFhSxPsh2ypuweoxPIrZNebSbvf1HmxZvThaz+aLwp3
NuFa2/jLQ8+UMNFtvqKCnZ7YdAx7OyJTHF3LHCA+0aMAIo62FL6/tLnUfEmheqZE2fp3WWRhlNpA
kcwOG0Pxvi2b2647im2reWPqjDX8hmMTiQza8le9NQjUndWzn6Y5Q/fC/raYX2Q+zNvR8dFdcUJn
7fdgibAc69ZY35GuIC+3cwnEGZSvaZmyVhYTba/MnEM99/23IgRq8TfJ/b+EQ7evncwl90aIuPka
//m8+Ax7Gb8L/J2VNR44Y6NdiR/p7HL5995YOakBCfhjiMtvc9ir335Wi0OTb/fQuNg31/78aBSf
+b8fhH9pcW93Y+CzBMdi9D9/+D8/lmRm4jI7XA6oULoHXmb2ayyL8ehDZwEL2OsjkHYWjFFMDvo8
Zd5rEBqwlKh2E9eVMI9dU3t/0ct9VOPyoXg0uEYEh9s2bJF/fqjR7frJxqV/sKouvwwxzEo6hb44
Sw7FnaHpPAdIbv5mQ7g9ef9Q6UFgwMWBPA07LKC1D1rBUIwUTj7bLN0x1VaDpvIs/eEBMT16EgzP
rNDonj9ZfaUuvT9/5Z+BGBg12ykPhQ3K0ImfgtLW+20oqZX++6v6vz4dfA/O2hBnPdjWf14UBzV0
yRrUOXDCPkJi1Hqnyrq/79xqmpP//ln/sllS7fkhOjdMBtwZSD7++cMkW2bpTTmHtjX6Pybd+wRd
Vqvej7MNrnilVutV6+6V3633zS2WJao6wXo62/b//VH+/WsLuEX4PZFN2gJOxT8/yViMnfGJfz9k
yowvJa074yYVx0nUb8Wv//5Z/34tRC5KSGJ+3Jv7+OPRzHByQl4ht4MnOhpzgT5018wQyHdtQIul
Wfe+TREd/0Qx8Jef/S8xJhL9+HbFUUZi3Rcfvl69RBlrJ+75Sfk31i8bgMida/BeuiK3PoCN+Zcb
ynU/3u+Y6Rlpu3iusD3YHx+zjsbFipSb7XHooV0BLRqQzT7b7X70amp6T03zecpDe0b9V/bAiBun
PTLAosWnJbLPTeRTkZitcaYftlWWOgGBzICypBDgfmEJ4O0zqsQ0qyqaPeWPg74E29xDUdhaFiv/
/fU5H68hOEKHpQS5Eoi+uWk+CFrHcuEu6iUNPFrnH/Q7Gzmk2BY/c/w31z4PSAKOemSW9cqZVgvZ
IBmLmWYMN4csr19Sz72ZaXCf2/fTZHnfF5EXf2HE/V8f8lZ4YFjkf4i9P9zQCMTrmj33cWpb4RzW
Sk3rF7u1BOFD4+LoC+63aXz/y6X5WK5xabhFXXIEQeFE2C/++VPRL9mDD/Ln2BEgdGby01GZ+cEL
NVq239iY33vwW0/DyvZkZ5pbw2gg9Z3YRv/N7/c/d/L/f86GN5IY+EsaU4wC+C3++Vlyy1Wtzf7p
mDk2+roWeeAVirR7H8BnFXdd6NbqutHzlQ88EZlzxIJXCBjV6CTTUrDF2MXY4uGsKzue71C8ssRA
RDY417mDu5isoKoR1g2aY9wqdfDAgqXaDqEX6f5sXI6zHalJtjy5uiMpTqHg2IVkhK9Jt7hquK9R
OYhL6XPOXQqndLO7YGPAlmrDfGe3+QZAgmIy57Jn8KB50oDeYikMPdYd6nv9FsCSWb/lW2EXj+3Q
MNBd9LpdO/IbwqvnD7734I4omeCt2+Fdzq1WJf4kMeS1UH6RcUxz+EVg8s5SE9eBeULbJpeE8SXW
iAEn7PEvt8fHoyDkdWvfHBt4+imJP56yK8mGzBsXG240SywgA3Gndsw98ZnltgBp5fWY/5I+sKMZ
55P0LBSBVWSSOFNTdbWXyCD66e1h/ksp8PH45xx2PQGH6caCQD//wSGGz9OGvpavxw0EejqOeYcz
teRpzW9W1b/40XiRfjgSA4zMAcvtkNaG+kN8eO+1ZOXVOhzzI9I10d8UYE77mLV9+af2rG7de7gi
0HIVyMOeJ/LdXuMpUtFlYkCYP64zjpRjOeWB/T2PJvrtJUBt9Mz8TT7ENbq6JI9z0L0loiTnW2s1
1fK5l6qv9j1l8rLvOj3Y+4DMFy8NjE25r1dgSPdZy7wdJ8v/LngLBexhs7N8TiaufrEXiwFsmpXG
cnP+WlA6rxOwyfWktV9tX4SD/ntnet9jrwfRxDnFZdwcfQtPW3rbj77FThb9hgzMFCV3BCS7nKkc
hV0zrtYeUFv93a1z52g7YRZeKmdFhotLKyNaq8S4hNMetBW1v6cf0XAPAftzaqsjGzH4xFquU8g+
Kp+I5vOsOfui2dofQ+buVRKsdftz8ey5OSBCGsgjkF3/OR5cHCl9b01/urYWu26LTfWTdwcTnxpm
b/3Gmsbtk1EqB/C4KrKEcsgbvnZlkJ9z2qf67E/B/OK1XUhhkmVtdvZEtvzyOFk54ls88olXTtPn
yGticzZsD72UNbV+u72y4l2PxFQmQWFIHmx9GcGRjSrvj1O5pHS0alx/N8goP3lVOYhfZRmhR7dk
H8KtngDhF1i7YfvvlHYKlhDcLHcrA8mSVCKzhDsRYS7do7epehRY2XTwRd2wXx0W5oosf+hi0P5M
VuJGygafVtYExa0eUTV8isD2eJlyxTGwREV+DGlYt8R2puZbtDAH3ol6dplnhV32nRfk1t7KNmkV
x3Yh5A9EpxOc8qVY3Vfcs1iO3W0ktMUZ1FnM1hbtEfZFGKlZ13GeTUUXnSpwR3UayEj/XoqZvWPt
5PSRPTgHa4cCjr0DyrXRXHteQBJ4O9itnUX/256YS4jmKqcuJzslWPsLM3aBI0sJuexaT6ofY9EU
HV5jAwTOcVRdJ+XgtGwv5k1sCWc2X4NsAh8tMRlObsr6Mn9yFep35jpkh6WWZwq9t+pg7RIv1PUn
UlSZ4zrNoq7RXPr4B/ow+L0VpM+x8LDJHDFttj6Si8iSt+VYjR6ZkaOEyTfraWnF8E73H8a3ydTK
HVDrH365Be6BMopeR2A5TzrfX6pk9etOsCCWM8yj2YkTt6kpn4zM3HxfDJ66hE7plPtmnNHbWXXz
OQ6L9dygI/iFqKQ/h2WkWAu7JTjbzgOYcm48vkEIJhWiS4wyUZda9LEknvvtGu3YFHp3yg1i3tJz
gxJ4DHSHVAeDLMU3cIXLTOrbK+PYiVSqsVtebKcSQC3rzrlD02kN6TqKvrljcAkwUmxCZC/G3WR8
LWZNUBHSFm7SaNjcb7BnmahphYNwx0CNy92gW8RU5uT2kg6Uscs+LJeF5RWouoGdd1Y+WVUl19O6
MNpCyVa4IyovJh14eDAqEN6VjVyNYFMojeKcUyi+6XlE5uu7plOr2YO9JLCB6K/mGdl+/+YzJBO7
dguCFzUv4ZB4Ud5et5t9fmdTInipKBGP7PqlNKRBkFZ3iaLZTxu8AG/11G5NspIat6VNV+TLeS6i
6o2Zlr0kTF/8nDynuqnJioBdj1eRqKrVZSRgOhe4jNOob1WJ4+UU1736hosRD00W54YwnGrrXvMC
YSDUNrFw8rFNbLgrKu5t/vnoi1GA81kIZcVXwjLw6aHzXqr9hvTnsMGa7veiLonOZJRtZwRZFWpD
bukW6/Po10O8z6rQf2q6nBVH48v2RWdh4KaD3dz0IRti6eS2yxnh7saOYn7v+j+7krp9P9eb6M6O
P25vJpSUIcQZkZwFziv8WqHIR2+CZqlIGeFjS3RHcs3kbFjgt2u35gkZte5hzRiFJs4SB3uLP2gT
0QkUudIO+p+hDKiRFkD9XopqXjybcuH4aeSYfa9rdvXJBKOI4wfq8SN6twCTyVpsXzbQXvVu8Qf3
E3UbKcfhDA7gDCrsJmiPMSwlWzC06SLZIjK+ci13t9i+1ZCwYYvqyq5peS0WtqWc48siX0h7KX8N
ZiMTym57eQobEJwcWNZEwtqSOcFXh70KsOgBTNAFAIOFsTLMeR2xXfvqlA02/RlBX7tn1Rmm9sqq
B0r50n0dOunO6RA1yNI5ptg2+0AJAXyssb899Y2dH6wY5VKybbZSp3WkVNqh5Hbsg9V5Nc0pWwD3
WM34/Iy3ROFB+qMMyUB0iFaV2m1/Y3nTCGKqjussezQRyG2qMEKTKPZ4mC7rAIABe+WENWxz1XKb
Ybf9z4glrM3I1/VMEq4LyXRz6GX+505H3oLgepqdp8XdovBLFnLrJZh/eanBcmK2Fc8ZaOgAAUZa
FFn+4ha4ebCAz8txoHrQHOR4tW6RVwVXZGT0KTrS4J4q9n4PsUYAlHJpp+/eWlpZtStzaxYHxSnB
3zFODAQvt6r9IBbMofbi2pq3aU+axkwih7rK2ne+OGaN6zNjewxgjOvHnyVCrQbzRZ/Zz5FN3oyY
Ynh4iJEkrG/enc2OINqvY6DIKpQNaraDIyR2jzWChIXAtbxZPOKa5VmV5y8lp/JPxN+F4iJ6fng0
GhMH+t1GHVa1TK9C2tnPwNni5ZTxle5lWXfvJY3iduhV3f4WeYTKb+DJrJOOVI3/x9x57DqObGv6
VRo95wVtkAT69kAUJW2XO72pCZGVht4G/dP3x10H6C1KLSJr1JODLOSpCkUwYsWKtX6jwFkocywX
IBcXBKeUWtgwxLYK2oO7CyKG1c5eD7MTg+mhHh9snjx0g7W5H04KPh+J1/IE5k2MotcbPUOv5xN6
vQG9W2Ws7UPbleJDmyY5jplmQhzLhCH59/Go+2TP04BzSOLOj32ZItCJGlBxh6WmiTcc+q3Hpi1C
YK2lJR6rADFJT3VgPByC2YQ0OcYOXD9n1ME+K0mboM1btdP8DjZfheqgbEysIuPRxEQzzSf67MJN
8BVASfHn2IS1s5viSjePyZjaDftcUtSfVRtwZ+uwD9yw+qDliR6CR+vkp76aspmM0TK9XF8qRFim
R7EXThXt8DxpR8U3KZ0VeCLVY31gp3CCQoMnH+LkU/9IO6f+jsIV1ANtVHvrWaGpPHhOPGlvZhB1
hJ5Zq8Z9UWhx9Fi0Rdfs8OQL/rKwN/1VE06sXT8kVvlQTL3+FjYcDR7Yz20qsMgwinGfVNjI3Dsx
Wp/7NCdYPyKMUVWLxmlS+dwHsenrg2YGbzj0swNwrh99tyVoPSn04J9Go2+x0ZaxJT6YZYhHiRah
5nnvFHyk/fKUBkYSOX3uGSrIsoOeNBaOGuo87d1UNcHhJKXzVQnHSCU4AYHYFSjDOKcoTCMowFM8
K6QbqAEhkg68t9jZtGvcN1HAO2Kv6drseOOQ1vNzaomxxBIp6ByfrLqdTyToAX5/UdlB/Ef7Qdsn
OugGH8Ak/pr9mJEohipsla/YgAL/yPqy1ri2FMXYS91sn9CUVvJ7FPvj77Pa6ZSBuzr+EQi+tQe9
pmsfSw2c7EOdG5l4RvNI9L+lFfS9n4Lj7++KZDbfKUlsWkcyKknUB+E2drsJ7Efuk9q437TILE5j
FKvOjv+KCclJonrzNpaRQwui1wvVxxaQ/3eiKNDbTCtpw8fYDN3kfSYGLBEF0au/G5wsjD7asDEX
PmRlhH6cJmr+HM/gSZ7yehTZAXpIOHzV+rDiOS4nJyoAQaP9Y2dR0B9p4pXh+wx9bPgBdW9oHU0f
IaeDwGUyAWI4Zg6t2UhbjGuliw2owFp2AMmvDG8RaG0obGVJ+S5sJTh2DG7rwTMGele4t1Iv/WJG
ZvkO9CNk9zkCGkB6Gedf1SmM3f8o3/8/9d8ua0hk+uBYNMcWhouMxnkFpQhjC3hA2B2BqpVvUIH4
q4LBN+zoGav7Kh631HmXwtnrig3SIfQJEBJxUOxAcmtVGXd5fGfDNHXHZEr7zxLTeo+bIHk/RG13
oFsRdJ5bDF8RmumeyHe3iOPXhqcAgLoYpSMqlavpdo6gwoxlFT6wA/ClrlTQuJCm2XwazEh+djUZ
/s7aEuRUGctHxVB+3y6PrMdfOjbUR0BzsxDUZ5fqySveOuXTqWlgSx0p15TODgoXVRjysTvgT62P
jEftz07ZL2g8QPXklvX+9g9YlyWWKgj9GZIdjaq0bq4WoCKbUFF5n9ALA04O5jq8V+JK/eIy9UdH
dP03i7t4o/J+oZ2wjEopCL0wQbuSNP982iHcPB2HK7TmlfQzHZv4vh8w0tXBqsZ7NYHlECaO85Bo
qGtk4L7foy2Rb9R/LpYeGTzrRacADWPcQ5a/f7X0jjPAFubLHCPS0BLzNVTdHtSh6wcPBcR6fqiR
jireR7XZ/MzdUH1GU6WVh9vL/1I4fr3/SapQNUG7gD6soEi2WgmEWYpSw6T9NA3IHlM57Zu/1aYa
5p+NVQ/9e1Aruu01VFOshSPX/tZJxONDhlhT+9QmUsueMnPQlbdp4Zby99BWGSTgWNjhA7eLa8At
5TjterdFAaav5gzv48oeid0RcCQzEsRbpZk6P61BxXhKq2Xqwzw64GnHOiqHQ2WqIjgliFnln6Bf
mOVXcOKO/sZJOogXVhR04YkScIXwhUCe6pTZ3WB6KWZi3aErXTODQg7jEM8hs1AHCMNW+YW++6T5
XafnP6GO4mo4NKAHvQrhsI9U3zVeO6imZA8pBqjWRpH8oi9pa/SVEZCxDLRxLPvFhebVd1fB0E52
OsAsQ9Z5PwKMOQQlXmxWrcefE3AgeJaX432H68uuJLl+Rk0ef7FqaZ13U+yValWebu8C7WIb0Aej
/+agfIlnG7WBVRxo56oIFXToDq500HkaYJop922RaMrndsrRBXCCHmYkMMraCw13LvzOJjF601Au
44gUaIV+HnGoaO5AtU3qEfCOVu/MnprHT7jV8rMDbT48TQH1In8oFFxksXkA7DmO1teqsxxB6mrX
XxTZZDiaJQCAM4Ry60OYq3NwMnWoBbuu1hfvYb0Am4FOBoCXPJhIDbGbLvwsDipgg13a2w/QNYbi
nuKHZb4bjGSsDpmJuuwHpxVhfUfWiSGviyW3if2UMSi7VkmcxxT9Q3NPI9X6otdzk4HzrceGWnkX
FN8qzcYeY2rNjocuAh7NocRfCbYXVDheyD2VJ09rWwvIhaa3yduJPNW+5/VDvxvh6TnxpzFpumeh
NwUFxKJu3psJUH1YDFo/3QmEgMTnTkM3K1QSA+wU8AzxKeRDfR760vguFaurHuRI9cXHXM6MQMDq
QXQoZrorAKQlsNxIL+f5kIEui98MbTPwPpaz89Hszcny0iqc30sOFtbQiIiIfUJqEB3yQKGoZmOJ
G/Oc61w4xAk0BbAM9MJoE7r9G6tP3HKPTAMFc/QhG5+vMAd7OIZTepCW032vshBL3xbJlftRC8HE
dlEiD92IaadHEscUoi4SAJgG9DrBB5hy5wa5pvgSWfn4uU+QuLkv1Zxtjuml6D07rMrhB3qngPd3
bAC0mVFbbRd/3xHk92PYuMvzVZOY2NPFy47AV53pbZVKtdrFii2/8iIjDwb5AhBOpno0PofSrcV7
rSuze7BMGsBxR2DUiflqdwTzVGqHQEvD6Fgoo2Y9wARk0jEicTHuinnwFao7Guhu6pgNkgyoUeWN
FvwyoxY+VDYN4MUGVBvvZTba8n5SGpBMiiiGz3kqO3tHIVjtNi6xdaaEwCFpr7WY3yzmKcYKSoDi
eaVG8RyiroU4Xji6zbu5weWFbGa+K9hof9jGXcYjTVhEvfgemr26r8hFu67XGc/IFeMD+sU/0PEB
dgrg5O/Iaoa/b8ekix4u4yGV7bgYRwBbQIP1/H60FbfKEImBDWdb8GbsZnyOQvfQwIP8luQoyyBq
1WMR5/blzo0HU8OWWB+PtNqdb7oIv6e2WvA+FiZtXBuJWbSjE8crggEXchegnEc6VD6mVV88RtCi
4ZvG5pfbc1h33ZcpMAMdMzSbP6urqMrzLIi6FNW9cET2BbKBdrDhRe2FPVNyDXUE0VSqgI8drITj
7aH1pe35+mIHjoMxA6Z2NP5dtNhWzdiy7IBFdoE4FDGMG9CLKQK5cihgkAWq1blvCr2HTgTaGKSr
FCFQD2VI5q9jW1vdXm9RAffIGVF2kjyxIeoZnX7ijQm1Afmt+YfIBHtNzNQlYHryhvGg97jRwbE6
sMwhFrtPVWxjBy8oP205LV7sfXoArC2gEUKQZqyzFqXog7Ao+wp28pTsBeWe32GCnqumQTQFiK4k
G2mqsXTjzpcTpUFE7AGhkTCSMp/vxhCtQeSHwvo4TCpF7yDEbgbDYlTqYF5yEZgN9tk21Yj8iJe1
0HcJeZWxhwBkdL7axumEAaQKvwR1Dpe2jmjyz4XMzBYAQgxngOcYPGQ7MuAYzfSqPyt5N34K9ToO
70ASUauPy8jLeBSrJ9h8OU9WM2nvUiAcPyoeh/6wNI+JvvLzy0b6Iyuy5+pX8aFtfv1qn75Xa0ey
/y+9xnjG3fAaG379/FWcO43xL/zjNKab/0WCBpoAsUw6pmQer5zGOEwarWSejFgxmRy5omza6L//
p3D/S7W465Fv5zVCM5c0WiL2yF9Z1uI0hog0hogGboigm/73/zp7DsvVP/8PxHfellBZ5H//z3VE
WX4AOC5eLbxXAZCtTnWXGRF9Pdf0lGph+1Wd/S5LbblfbD8fUkUkP5O6jQ5SxeFh92qN3v6z118P
vbwEXp+AZWhiGS8nAGSAqFYvZRqltSvTyvLsBqUter7VUwxJbu8gV3P/b4aigOs4LCYLen7YyFQj
TZ8L6MGDWe/zdERjoa5qNBYBHt8eah0ml1m5pL1CXx6gPMPOh9JCOp0GTQcg5mgVDZ0FRxhbpQ11
7WufjWKGuShh8oBwV69cVN/CJKgwo6hm4Z5aYwpAb6rVPb4TNe0KhytslA1WV11CUfz2DJf/9vq7
gWUG9bYoirNtz2dI0iyyJIFrXStgV6HXNAUmakjgAcFCyIq6rxcMsGFvj3ptt6D8CZmPur12oU7o
ZkM1NFSZPHRQJuwSp9Gru7hAgjKVd7eHWj7RaoI6WcligUsFx3gJ3a8eVE6rUVGFJubVC3oPNqyI
jsmc1u9Ek457U0chi0Z34MOiGp+CShr+7fGvbCE2zhIPAD8vCK3zBS7iCOWjjI+LcmfyoJduKzw+
ZmttjLO+9NiqjGPZ5BFg+SDanI9DBjm6YZLQ4Ecc5q5qQT0ojpCPVRE1ELIj53R7Xlc+oQ4qUeUQ
mvi/rQ0HHAUxUOyUeUyrmnESIViLaRLTJ5oDW2KWV4dyKHZwx6LY6Kxy2czUVaR9cotycP0jayr7
GDpZ+w6rmC2J3mubxWAghFyhZ/DBzhcRPporoZ6wiDzRfJTfNVRQwYA8wUaXH/MRvI83WFX0WQU0
/Yjycb6/vapXjiMlF41qo7AWNObqK9pKoSWKHlnof+jKRzfoYs9GsvwOjDiPncmF16ljdbpxHK8E
ILYoEEIqDuTx7ioIlONE/UBngUvEVnY1tiZe7hgWiemg3KcQqI5d41qHqoub37fne+3TYhdJDNBs
LlV9FWAnM6k7sknTE136BXdEC7xTar14if+bOZLqkqOBAqQfff5pNQmRnEeZ6bWCt1tbI+rao3v7
u5K9eMopnbwFDu/CaqtM9LH+eJZEHwOHWnzBqCWvthUksyRUKzpF9Lyzk9RjXKegbi7aJtHGsbxA
MBMHkBVfLHgtKl1iHe8k0MNUUxkrbKAxuDXCj2ABugNXKdYQU/aYBbFOk7AWH4y8pKeQ2D8VoAob
YfeiiPryO1hnkJ5EBxqP5+tNEb8H5s/viAywArxHP/V24fqovlAprijXJ5EFXsJN/kowzjkonfrr
9qJfCYikaMg66g6U/AtQM8xFNAtwcvIkXSesi6z0AexTRNMR1XJoUdHGBruylSHXIKetLgmi4a4m
XBUzoioW1UXUXeqDCt1ij2JF7IeqskWquBKmAPxyXG3rJeFbfsqrO23ulUa1ME730GoAvmD3jr4z
tWn4IIauuQtyS5xqu69+2dWQPTc9inS3l/bKVHEkQ2/RQMMClPpqPwuarZGWocwBzy/Y9+TJO4Ci
zb0FhWIjIF6ZKl5L5MXugp4ljT6falW1faGiZOqBflafJ9OIEcTsq10yRPJAZUkHyALrC7lHkELA
8vzbM71ye78eXqyiBqLdSlhOAFIkIM89pzg91HIqNyZ5vlVfMnWQLNqCYbD5J2u1dTC4Hiq8bVBC
yAC2GJCcvth2aOxLcDI+bvPpBt7z/Pv9Zzxj6W/wVmVVV+MZCqJDA1qZvtOlDcCeITylUZx7IHm2
rpbz7/cylINqEK9xahyAvlcXmoopiYpkXeurCLmDqUrDAz7D39PKDA4Im2sPaJWUkPu6EHXOyNyI
hufX6X9G52KjeyF4ZK0V95VOU2W8PKOBf7ZEosnYpbqQ952KK2GcDZrfWNJ4e3vPXBt0eSCyawG6
X3BItC7ED15LGlSrsHDIiiHzVWkmvosqx28bCfF39twNG5/0/Ap/mSkwfbgMXKIqRbFVjhQkWeKg
fdD4Sm3NO8oB1imuJnRI6tmmFoZYI6g0vTuEc2VsLPKV3etyMlUNOhVgan35aa+iURcADM1x7/Tz
lrpZi1jfY1tBVFF7W/Mplqt3t9f32lSpXi254NIMFqtsxabUm+g6cryA9RD0gmdxbyOAB4ZdiMes
zGoAKAbCGFXa6hsx/upU4VDyViMXpcZ0PlUQpbkdRHzayR6SB+SfYGS37bjgjm1wdOPW0r50Vv7v
6+Wfz4rNGMENRxYC/ir8qb0u6IyYjV9VBjJHOZxEoD0zdEK6XZ9KW9SOh/YRus6z6Ua/osJx3yZ4
l9wZeI/Brh7sbONrrxKMf34SFV4qDAtTiHrH+RqkCk0pwDENYL7hE+fLObjoXO3DxEIGB+UoyPC6
eExCA/q72qBNMAzGAS72lgX0lSCGXSBl2JcqMInr+e/Q6Y/NTW5JsJX29DYuEF0b++R7kEh7w3vm
/BL4Z8Yw5CjqCFMln1h9dcUt1Gjok9bPQ9t9MlENOvZB1X69va2v7S3M2wxjqRAtL5Dz+WhcctEk
ytZ3Gy1HPsLNDmgnaZ/UTnT7US2SP8tK/zMtTPQEYYqy5dqzog2i2o5VOEljkxUHhNpHVLcMYOEG
2oJ/PjdBXkS9m2cqe/l8brURFlPSmdIH/F37lWoXpxmUPdrJHRpXU1sfbo93bW8Iam30PqgQuWuz
RrkI+5fgov266YdDZ1vtqVpk2OiKbfmXXotGJHwCmIhgf+irwGuOKoWTKMIhs1xQcNZcfCzptz1n
ZqgvYnGofyCUjELKGGxRqlcGYv98QcwQIUfiekvpaHUU5wqYzCRQ0HJy4dxJd0bEIkYwdbL79gDY
qfsYTzL4McWo3UXZ7GLUE1JOVtoSybsIPP0zujDSy0dgfw8i0+kpm0oU3Jkaquoisydn45a6kg3w
/rIsV7AbOFGr0B3oMqh1F0rEgNjXE+59j7AgNOQ3UdIcw7F7VmPF+B7LCWJEMbpboUtnm51HUxpP
1LpseA2kruttkVnJRA0zIHRFKfJMEQ0Qv6/xId/HCjL6IO7A2e+oorvfq0YRe9l1rdw5ZuIc3axo
PiXWbHy+vVNX76TlG3J58uResnnShTX51qyqum/ttPIDB5UpO+qcXZTY7b0aIIkAKUtZ+ic5ECw9
c97ljZzeTVUsvt3+FZebeLnBBStD9ZYUYpXm9mZlDAA0KHlYNnLRdQrNFF7SUZedcl+XpXOaM6RR
takpNk7q1fnzWAJWQLmF0tUSFl9lD3jNBrbZKQzt2uJUYX115NpSjWNdhdVvW5nFnRQDeBE3qCLf
6IX+rGEb/+n2AlwGDDioKuGd7oiFDdoq+EZ2oM1lgTo/bCd7b2Y6/cJRS57tqZzu/s1QRFJ3Ib0a
603IYS7LNmAo5HLavxulQfxJNvDrOJRi47xd+67YYpN80xLQbHt13oY0tYzEgPMI/02Cp1BypfXE
0tRvkDz64cRN8VdgSyCceu02m/Fp2Tar87YgR4jEdDmhpi7n8dW3HaGRoJsYITaURvpDICIH+mCo
ejJqZ19Vw+rBbTCIDJEQhUfVYLxRaBuAmmX7rH+Cw8ODusvLzbrKEuB91XarZ5WPm0GBBGiP7soc
CR2epVqetCz98xQRJrOgqcN606NYP1j7CVkpx0TqPsFu7ITLJZKBcrRwV0UJ8yEONaCstzfU5Xvj
hTvt2EtYRWph9ZEDZG3oWgPO6CkyITiZRE8YedmU6yRKgigFga9K039xbhGy4M4zGZf33eru6csK
efU+LVFsboOjkVkpgGEZHkYLqAF4FPseE8pF3SHE+DYp2/SNaKPh5+2pXzm2XHs0XinZ0k5YE9el
oxeuDNvSb8xe+3vS+vwIUSI/oI3VbESIKxuJy5pO0EtLiF7N+V6eVY2ii9LgwADR8ZfU3eIeIc5x
h2oSWk4ymeuNz3otMi4JJ2+cpdYD2PJ8RJlhAjY5eD5QC+4tzLvaIIfVl34MLCWYdmpm9n/VRNTK
j6kFHaUlgnZvhIGd+X+8ysZSbXL+QaS5qzPE3/RKZsW1TwTHoCNzG3pho6kh6lVTY7w92NV1Rn6B
m4ZSGhfS+axnBxlT0Am1n06t9dTlOcJpYrAwB1H+TvXR3bj5ls+2ig/QbBewncGBhUR/Ptxoz0Hc
l8ytLLTpNPRWAIvHtN/dntSVOExlhzGW1zlV7tWkEsR6Y2sC6Y6skQGqyEgR5Y+lN9ukZYCp+btd
MkKNOc5OlPyLnUsaTHCgAbVoi5xPsTBEg/KpTd5tBBI55rj3eqRuRkhWo3YUUQkA5PZ0r3xD0oil
mUm5nc27nm7b2yWSTtSX7LzbRVOSoZ+eoizRZ8J+h3Vccbw94JU4wIkE6rQIC1iqubposh6iRo5s
ll/Z8XiXp67zpkWe4X2FSdHX20Ndm9vy8uVGYXuyrueraVRSqxQIInSHitSraoTSiiBXHrTYgYMl
ymIjXVhO+WqDmrargQU2SRVR+jofj+9kAzZGCkNPogpKJOeBB+lk43qE31wryuGx0ZqS+6UNRn+e
JnujnHX9Bzi8bKgYsodWE7Z6RNNGix+AamzxVxNk3aMO7RFadpc/VkDtdqgMhbuusMuvSaN/+fPl
dkAyWCiDG2Qpq9GTLkvUocMOkOwCA8XAqaOdBDrk9b0+3hPn842tdFlyWdqawJoWHAN/cJb1eJW0
2DlFNsvKXMTOU/uEAxkJCgYje1UZPxYJvi591GGkPmOcAOw7+TwhRI67oItrrOL0f1p64MfQ0kUx
S8X1FhrA+Y9RMRvpXLN193E9tE8N7lb7yQnMw+1FvgiCjMJTcTEZIl/j3Xw+SoCR5pQOCFAZNnIR
MKdmeCLNVmtq+VRnO1nXSXmBSdEQpg+/vkZK5ghAUEe6HEeAnaOOP5o8sI9aA4EDv9jwdHtSFzFB
B9ZGJYU7BNgNnuXnk4LKRmgTKgRSNyy+DZyOT84kbW+oY7FRFrwyFImeSbuWVFsFKXI+lIuNJ5W3
Sd/XQThPKE7GXbszkhDSwFiaU+LfntnlQvKZUHCjawpvl1b1+XBWAzsASKOxbybxt5IHvW8NU3XA
YJAeSD4oGwt5EQAYaWFCkF5SSiEKnQ+npVNozPao03iJon1ciPpNkhTtszpY/ZOKgMk92B8kDwIZ
zae+aRRz60guI5zvHObKZ7QAegL6XKBVZ0eyKisrXhRBe4Ks9EItWGxRgtH8EvUOus0YMxhfwHBD
bi6xfEnBAyUT+fCo5dHOSBv42re/wHKBXfwg3lQaulnUQNf3zVAhxKplOf58uJH85VT4HIGyq9/q
YfZ+Quz5A0CS9hcGMVtWzVc+PVko8FoXhgDFwlVwQqNDKvSu1X1WxtM9ar+QrNWwRb8XZRJA7GIj
/lz59tQmKFDQPXHpbK7Gc1Et7MYOL1uqadRNaqMlUxmkm+FFURTiyS1js34EkY0AiBsH9Fd6Vaew
d3u5r5wvfgX4D4N+FeqLq6M8aXAxCgLzXp+m5K6s8fGo1Mn1OdjtxlCXWfcCouF258tSeOfaO99r
2PhqTbhoiRv05PwEnQN/KNP+YerN4gDTJtphvFD48zwgN95DdkV6V27EkytfmYQUiwN3wWRdrHqP
ZSF2PwZkaVur78pAA/URIHiOFnTlD0hHbwSUK195oXqZ7qKGt2Te53OuKruVcwnrMufBAV86qp80
pVbupVMoqIAW+eCnCB1+AB0yDl4QhM6Wg/KVGQNVWLIcitFU5lZV1CSIKaRiA7anGpbe62oLET6Q
86cCZvevoWSbbSzxtSnzwKAsQQ1Gg0x4PuUQ0JubEPXo0edO8j4Njege6HpqIURt1Y1HC8ipd0WZ
4x4vZ017Cxeq++v2tr7yG3hxcHGAGkasYK1sFyUW+AAnUlHTmJODisUwJZomE8cKsVN8CS27+ZBV
enCs9X72EKH8F1ckuYXJokOzu1wEM0saMInNvB+GDkxyp6W7UoMijmXCsPGsu5JWmeCx1QUtRiaJ
pNH5go9hDym3ckw07rFU3afVbPgD+//RiZpgFyap/U0iZrN3IsU5pRkRhvRKs95MjQ3N2GqjDdXD
yxDOTWZQb4QlQZKwLnlOlPcQH66tPbqeKMbHYsTYw2yQuJuz+wIHQ6Sdm/5IaXprKS6zLWpRFHu5
0+ihwTg4X4kUcQprdEeMYBD1P+Hr099jqmhuoGQvTxSZzwI4XnYXvIxVHIsnGtv4AFl7jhbyE2Gt
H5M6Mvf4fpuo5BNENiLnZZBmOLJVCIN0XbCAOp+WEklwzvg5Y5yZ5vsiGGffMGS840tXh9sH5+pQ
9MleeMDwU1crOGSdo+DZK/bcwZrndA7nBs8UmNv2Vmi8uowkHQQl1wAvsZrVHDaxokWBtUcT5HHs
kvAQG5nh9zDevCpGdOH2zK7tyoWzY/PSQvtrTSRQdWWYhcbDTscY4yNQYMjdYKm9VpfJ+2pGCzHX
jOBYCsREbo98daI21a1FbYxH+2pNZxPtJ6MfWNMYR9m+wsd0hIX+BBA9O9Eu2WrGXB2PdowKYeiF
rnG+XTQHOaKQytceXZThhGZ9/tENLZ50WVDcibjaIihdBltKacthB88DJWItP4jcBL4JKeMNqIfA
wlgc4SareRzm3DyEbip2Sof8loMQ7V0LsWpjy16bLn1PClvEe0ojq+PYjlVupBnLq1cTuiGBZRwB
M4We0WLSMY/hVnd8+VznGSrMV1VA74G7C/ZmtW+raUjNsG/EPg2S5imjhf1BkcIgZWyDvSFb+xCK
cCstvjoorzhBIZCG/LrMhVUndWCnFHuwlua9G6KiE8GV8yuUmk+T0sOPqVp9Y2WvfVibFyXPdR58
kN1WG2lMDLceCmsvUd9uvA7HmIMEkWLutKgXv+F55j1KYXEKNCYu0IJr7Ojjn58doH8LupMH4EV7
u42mYW4j3dqrQQsRGmozVGkMBStlbvdd1249iK5tJkpQPMYWej4P6vMpu6OTZTkVxb2iG9MPNU+0
AzjP8psGpt6A0Vimf9+e4JWAS8WLIsFSHoAwtvygVzWRNFNRpOvwLxokimVdNMUHvHOkj2Dej9sj
XZkaVQIDkC4VHy6S1b5N2hTJl3K29xUAawQrvsOAi/04TnIvqcVW8/7KaKCtwVqTlQDZemFjv5pX
mWKAMKNouVc7gxKWQSXC7gxtX6dY5EiEuzeSjsvxiECQY0DoL+UCd5XmIhcW5UKJQ3+csCHDkBVO
MvIfXo6ZtzciL7KRBLxwYc7DgACrQ2eX/J7nzIXUbdY7yJjwYGiKSf+BrJPzA5vP/F0+9OobnADN
v3Kkz99GURLexRUGhLi9Q9NT83h45C2g0looFleFwPlCAssz9/bXXr7m+ufxwkFgAwkfhy9xvq9c
Q6EjXkTBXuiZOHEyK0+fsuHu9ijXVp2TYhL7ucjJ+c9HkWU/wsKYgn2cDAjByhLVv9z+mNuuvMPT
YWMHXwZBmnBcMMgl2BqQoeXXvNpTBt0+Mke5GFPJ3tMBlSMWWuIAEBbjIbJsVM+jYgtBenlAqQSR
N/CVF33/NbDCNBKZRGIOfVPNMOyZ88hL0tA8kGZsNWiuzM8kayZFAQe31NfO51f27gx0VPI2zqLx
vg1te2cKTI9xyIaBPaj1w1y6WzfLlfmh4aARfqBFLFDg80GTMRrps4kYkJ0FtEXNOy8c7O5D3rbt
Rsf48j4BAkAriFcoBVeg6+dDuQ76Sl2oR34v2tjL+s464NaRf9NyNJxwItMMjKCDtkZJsJVPjQWp
/PZ2vXZoLW5t8Cm8DvnD6lTwGhSYRBWxj4tS+asSffM8DHOXeb1lKUd+jHVQOxMQ4OjozQ+1K0p8
zNGfRIAU3mnbcv24g9l9mkLsjGogNxtJ6ksWujq2FkUSYLWcXMQIVz+wzDIjCJGhxfN1Qsmu0VB9
jPVKeU5iS008OWCWHo+5/nYe9OoNvIvpKSiSaF/BavuCndb07KI6CtYClOqIsAlONQXyB7oSFd90
C84xolkGHc1aGbfWdvl6q5++9MGgRiw1b91enc7KBOiTB23kd2rxoazU7A5zsWghTWEZa4MKinLZ
omVb6ehAp+1R4aKFqtA5bzLUZ/Arot16+3NfRCfiH8xC2oL00/nf5UnwKl4ssDH8wmcTlyg7uguL
VKJai5TO2xQhu/e4WeaHPx+QI8SlQB9rKficDxi0BWLLo2J6VOTNkx5J477q9HFvZ0V5V/VRerw9
3sXZhfnGMCB2KaoJYvD5eHY9d6aF45hnxouRLeQVQAqgEubBGfe3h7qylmTXjAI5ARmCNa2dRFhJ
eqvAvXfACmwnqR79ducy++DmyrAvSlduDHhlbi76PMRdOo9c6KtgqPAsk3lVm/iXI04GVSvbI9QL
r8Xsuve353YRlxiBU0dREO0UVKmWuPxqnxhtguZOA+kCW0hgFTOvam0qMmRObLwhHCTZsHcp30c6
shf4eW4BzC9xv4xvo9HPk4KNCsT8fPxICaj+igTSB7SevaV34YM7o3toWK18jwyXgbRgLgN5iLVB
+4hG9PSU2lV9CtNg8G4vxTLU2SFefgpwHkiVFDjoap//lAr8g2aH8F9C3cWQAfmVfSEL+ecHc2HG
OraD0Bjdx1WUU+uo1wO7ND0Q/f0Bwb0KS74OPGDV4+FeGltPxKuz4s228DjZUWsq7gRFBJHPzkTv
tdIRZw6Lxw5F5o21u7i+l7Xj8bCA3IiC6xRUG+i5ZQMG18TZ4Oei2ICZaou0bErTRPHAzJtvJ9Wx
NzjO107mwuNBb92BGra2KEjIAjUMlw0v1lrxVepFjjyTqNTDbNZa4rdGs1Ukuj4iZ4UiH5XtNc6u
0ese9ffFLq+fF0MqyBBTNMBsxHcdnRnMxv90UxrchTzKqCjD/li3NzFkxHO1YDy90xUU05z2jnaj
tRG8Lz8fo9BjBKnikoCt+TSoQ4QRtWr4UHOYPuuNk/hG405vhqrLQG5OCv7cpSqtDSDh5WKSfeEk
anIUiD9idRZ4DnGoO86CCaPw1AVNcjLVwfHR2FUfLBy+NqZ5UQcjimsmpRr0w7itX6wUXgU7Ou+5
W0kX8HRrFr5pj8Vd56ITi9khaVFA8bS0HLkrc3OL23YlzjH0osyyfEqgeqvgMoWmMoCnNjxLT1Ed
bTGHxkZR9xtp5/sJbPIu1DCLQoBj2Fs50pGKUIz3KjZCG/Hn8m4xVA4FOS/8D9LtVcBtexCvIiHK
KVqf+kFdo6ajtTYCRdNWen3t87KvqM+T0qHhsBpKxiEi+gHCEWHXWnu7Mkav0SblhGcAVoYSq7/b
Z+XqeBZru3COlxfqeQCXmaENYEbZTmwsP1RyFhAb3seOrwpJVk4b7+BrSwl4hJNpgUm6MJnpxCB4
N6DjkDpqt9PUJNtPKJf6naZvNecvoziCM0sQp+qOZdE6nYsx8BVGwVCNHXa+Sza3NwrnjxFWnA+w
C1QSyWMpEy8TfnU+wmEKo6DGLXKA5rsLcOreReYUeE2Q/G33trYR265FHUBIYKzoFLGIy/d8Ndzc
5hFioHwvOSYa5lCF4inYjNyXdhH6vRa6/phpW9TBa4NyUaFOtFBGaE+dD6pVE51guzW92Jzwl651
s3vS4bn9TdCwnpReoIA7pur49fbevBZ6YAyTWXBNQtteftaruVbRbMkRfX+vicvMz9GFPWqK637k
pVvxZCncPSKzw7sKNYCNx8m1U0GplryGS9Jm0ucjG6MsSoEgr4enVH2QZlvvYnzmj27Y4gGPf8T+
9kxf2PXneRQwHBPuAY0U7i5nlb0WmaWmQg05htIdop0eFgKqZNg5P10uEvSFY+BWwJoCke+FEVrq
bsrj4o069uVXjRfduDMRUjN3xlhooV+Olc37KUYmdjd2Zd/v3CgbkDQGk/dFxkL7jTF62GJ5rufy
BNAf3yS1Lqrem7R6bneI96bvnVjDcoseAMgNK5m7AhuMvvpTVAN5CNQg4GyEA9Kt1XZuy2gu+5lP
XI/Qg6JUiJ3hZq2PzTgs0bpDQN8VtYeEHrJcbbEFF3oJb6t1B81HxQaVHs7U+vS6hnQrC7dYBF/U
+NtkoJS+y0Wj/hgyJF29Di3AD60GFhVd/bRodmj+6x8xq8KmdG5j8yvujSGt8qipkX5su+CtFXc1
/uiUtwEkN1k9o+iHIn6YW3W/C+m/wD+KcuoGtzfQlbBKfxi804u2Aa+C8w2LciHWD4gkerZijnvN
nbIPw//h7Lx6HTeWLfyLCDCHV4qSdpg84zO2XwinQzZzZpO//n49D+eOKELENmAbBgZ2qZvd1RVW
rSXRBSIDX85vN8XQDm8G9wOg98YZWMXYNEZuowzQArvk+9GvMfqVF6MYDoq0O35HzQf9z9TmMazs
xjNsqP5PjjOirGQ2xa+ryopCEsC0CIeqlU8obK8Hm7lr1lF1J5Jlk9judjNtO4FNRbDCgi5cEXaN
0yEZjyAJqg/N2PwaBEI7x3bnH9jd+Yi0UE0DJhdGsgg2bu0icFLJlN9z0jurRJNUtGEz+O272NT/
evwN1bXaHHteKgoAxHQK1bhxN01bV9KrchgS5rn4p2ikdwnstkMBVBTtK4qz2oFD3XmLbwxuwgwJ
CVyVjATLaV/oXyf4cH6HQNs9cKO7GwhHFJUUokaEA2830IYaeS7MBnYPI2mBcbfBl7E2qxdRx0fT
UnumkOmjy8UkApMXm6OZSSm40tQ3RiMZPiJ8Pp9t0TM2VVR/P/5WO6eRuIKOCL088sQt8HQqUVcy
05hsZulAQEFncdF82KdhREyuedYaXxZZOr89Nrr3vcC2qcNBd4sk+HYnBSIZXj3xvYql5DyKyYcH
HtT8Yyt7m0h+TUBBoZdvtvle1ExHF/UFxenQmb8lXfVPg6DJF7fND877niGWQpAC/xRlrc3XsrwJ
gOokrVOdTuJ97bQ8J2aSNNG6xtpBj2PXFoNOKkkDwLst6jWKNKIImIEOxqCN4KhbQgobxbMsYit6
vH97X4lgGmYXi/FvGje3XyldjBnyZ/yj0WcSoXloUb0hfjPSkQKemt1l4ppd4szfWrHMufazbGFB
2fDrIsf2TKliRTSK2LNDQf7gUOwuShVEidtV2rlZlKsFi92gXXYS1EffVUjlpacYGSE9erx5e/eK
Qf7/2VHf8afoUr06TK5jx5oZ0YKjswlNux2BAQXrJW8W/wVq+/E/j43uOV7m/4CxABuGqGFjlKkW
aHARKjtZPfOmYRz34vskluHSpp73vhj8+qiHsbed5CdUeyCzJoRXv+inZSIe2GejztFPs9KJCqdC
ED3RzYO0bt8Kp0SNt0AFu3m6FrQnZtPtKfGU0/AStBl4fTOXp8e7t/fJ1HCZTuGMwtVdwwtFllIM
pnUC0iTewT4DTXEhuqhaUEPRYv91DuL/PjZ5vzBKLSbVHdCQLpRCqhZ8s32D2SAcQyxAqhAFTuN+
MSbL//bYyn2mowo6EKQynalqLBtH2JeTmaaM2jJK4hXXtHFtpMv67jNaXc0pAfQa0sd0AUFmR+zE
91uKZZwQBWW8FVNjt+uDJ5veesf6qtKb3luaJb6Dah5f66GFvygp+ou2Ov5BY+/eRVJJUqVHhahl
Ektt+k+bSnmzL1JuH/NXM5KOmoPuXm4aTyVKpE+Pd3bfFKBORoR+FM1uTTlLbdDmAiqRJiOyUF7b
nrJgMs+rLI9YHO7vNkpasFIwnoeCM7fg1tSANEPnrtztfBrbkwLmRW6ap5C9ivyXfCy1g0Lu3tFU
bkTNQhKAbPHRApUQfU7IXciukhP9y/lJT3374FvtHRAQGVSkflRstrWvrIMIj7FDsCZBLz6Q+85X
+Iezk77OKFSL1o+YmTsSaN1ZGj0jCEWg3edkbjHBACmDgVFsDoiWzK+FWaTnYMK7vPlskHL6tOvp
QtL32wQ5duu55VBgZSwXoLZelYbCdvuPkH3lb85kCHBU7YT/ljLqtvM2U4Ga3JILbmaIm9KhQYQw
RUwgWJv6ZNjVeJJOcjSOvHP2XRr1qkvFEblr95kIES8zQ9BoeBXTf2hkVd/BQJSRKPoieryVyk3c
JhRqPhacBX0puplbDC/E9LRn1wUOMH+ZP9nZjDrfAA60sMmii7aZTwy8ly8yScsvfmoekTXer5SR
CAIGnc4M6hjOJkQpkEDUg8UDnI+S4+++G+stck1jeV7rJTlSrN81pkoWfEyXcetNLlPOq9THFXUd
v4WzqxWL/a5bF/dKempcH2/r/QwE9DM2fO6MzFMzhZzh1qdUmmcif7mUUTqj1yGQS0NrzCzOARIT
r8kg83eOhP9Ipg6DwJp8Z09+9+nxb7i/i9ilR6VeJohjthADMDSaa60Q4cDBK591YTTnRKzp5V9Y
Ue8rUSYxn602/acngTQ8h0rUL6PZHIcnQWgLhsKyD278vYtWwQkDNKq2x6rMWyvW0Ektr6ihWT01
bkus07M5TMmLcOelDNH97A8+4N7m4b8oRDMldI/9TuwegmSAA9HaWt2Xwcjd91Pj9weP3N6yPNAf
IFVMxWu52bwyI7+o17QCLZfbT6lk5L9YayTEdFmGg5Ec2bt/E9jBn+xtXrqlppPMbEoVeYv2vgAN
9Z0S7PIknBoh0NX/fQjS4KCAcLdEZolpeCn4HMU6QHu3X06Pq7EpE1hepdnZ4ZSNwWm2ve7JVrhz
Q9RHoP27S449BgIoP/mwhZLm39pDmH3th2zipGgpkhtdQ7fHAsjArxwOfOdGAgDiGWULQfIfh4Sh
6U30J3GPNQS+ZdR30xKc7Fkmv3KW5EdvHSdo61Bko9OGJsdSoqjSNoH1hy4yswy7XM/eDWtq/rIi
vPKuWDKocPOipIAkJ8DFdlX+AdUHv78s6+9k8v2T4XbLZwrYE3RtVotqcN0dNCh3dw6fRdeF15UW
6e3OVQ30zpLrFIlSuu9m3RvPzkSG4/f9UVXp7hyqjcMMIAzFLrpFH4zSs+RMvo3a8PK7M/vVH3Nc
LtcqG1Iw822fTSe7EEesd3tWFRaM+Uf+vpv8QwN1qV1Loq6mGcs5WGXD9IOjhTE8OZdy0HRA+uaR
FNberlIhYfKY+WCgfhvPtaLhHLeuVpDBQULWZeYS9RBvUiCsjmDcu6bo8oAqg0eQnO72A85rv3gJ
sIBoAPuFcpPTnnIxx1FK3fut/pgPCJsexO4AA1S16dZU6iezPfuIQQ5z6V89WmnRhJzhWUPb72IF
Zfyfx6/M/XuqDAJatBlAgAdii7nQpOrlAViJDJlkXWjYdaCULYuXsdPqd0gw96+aRM/ZyPL6b+qg
5tnTs/rgRd05QFgB8MHkGm2HLWFLUIITrCuUgPpJeFEnLGR7pN2EziyWD0EctHCj29WB0Z2viusk
HqSezsO3xbT05cC4ImLIEfyF4hxn8fxtNdAGbSXwiMe7vGuKohSITaY7iMtuv2pbMai8zJhKOj25
9n2RXCbfHD/0Tle83dmA01GMomrY6a4zL0prsq1Kw9TUBmEdr/5Fa1t5qqvuqMRxF+IS/SgiO0C9
SnxrO8aVlJkCJ8U5xC9lEOlJ7lwbOMpPzhQEf7lOK2m/QpvaKZgCVFJHKdHepgLLVgRdpBEUIzab
SkSEdGtSRMgAFuE0arC2NqgAG008HhRzdt5aAKWgHVRrACew8eCrl6WIgY5FtFqTzvxY13wt4hUh
7Lirngx0OK+Pz8vefaBaSvTngmeh3HK7NGukMOLmsojyxGxeSs+BA6Yxqws8P7TPDCSNszRrD1yP
WsRNxqI+509GN4+uWMp16mDQjGRswbo1lsXylUlu91pXuYdei5VegtxDNE3aZv7b4wXv2qaEBeCC
tx+A5O2CfUMuAxJNpCtysF7XSh9CIkPnpPdWeuqq8Q+E0oyXUbpHcL29Q0S5WFHhwtYKyOTWcLBU
la8JUUT6sKLyRt77C6O3yQl3dQQA3TVFtPbjmQQGv8mSqGYVVaNXBQMFxue1RL23nrz5tI56fFCh
2LOEBCmDIwwfwfuwWRSbJm1m9fIIRB0y3v2qnWcJHDOTXnd5+4cjF2PwnWAPHOLmZlTUAjNXx93A
D1o9L2XWtWFQlF/attOuVsPMMo+kdkrNTv7y2PLey0X9kSYL5j0lAXr76VxBJu/NDp5u1YzIDDLr
0nZ6/+yj1HcaO7mkoSf87xNijF2IKB1SUtTVDkLVvZtKq5z5KtwCr/Zm/UssclUzyaPBzoLn0Uxh
6LOr9NQW1R+GD082/ZsjGre7FIqLquAltIiI+1n57cIbYZbI6S7YFAx/SrsfP0P44x8U0/auJCMp
cBapOgYTn7dWBubtZdojg9XBKfOxsvme/iLjC6/l717sNOupHbzmw+LCYXGwqXsPCzN6THTRxeEN
2yxwrib4i7qyiOzJ7JqTPYj5LPs8eXKcvPueDY3/hx+g3Rx2frmckArUtYNfsOfwyR5hdlecHkQl
m8WPeZvCPIoGGI/cifQZaEg6ZtGsU73JKvto5H/vxqoXlOgdEDXV/Ft7onBpmmrYczKnOPlLsEZG
62aXNOiKgxu7tzSGf0j6qQ5xbTemsg6dP1FbhD2BMMOg9l0G+eP+qXCr5Tz3q31wju6Xhn9V1J20
yqgsbnv4rt0ZK8qOeTTJ+UvS9ePLoBNoFrHbfnrsEfYsAcBQi4IjiTrw7SYWitkLicY8KrNmvM46
lx14/HQpu8k+OB/3lAEK58FftKDVM731e0Ff2RSCSyJWTcjfzD6fEA0dBYxTXT+vXxc6eX/PspCn
PhjFRbjOCLdY5YYmrYtLOc/1gTe890P8GMWOiktk9nJLTVfommcPa44f1kTxra6cOT8VTm8/uTPl
qjAum/6XZEQr9SBo2LVLhQWaYR98wba3O5o0+ocpyyPYT/+SmibOwA28d6NDGZxse4nK0bG+vv07
M7dBlUCR/t1B7BHktZRueB7Zs1EwKTjniBPO+vvFQkfjX5jiVYMgDy9AnnR7pNZ5TPif8pk7II0X
xxcrN6Z1ETDpjnSn7u8lws74O/ViK0j/xuX0EI86o42p2TbrcMqZdB8oV0eoC+tPoM3M57cvTb1a
QGvAgoLXvF1aJ9zRrIqW21I5H9F9r0+85dXFH9L1wNLeykgUOB0KoXn3Xi2VsHym1HKKEkIREjGs
sLZlEkoh+q+ImFcHEDr1y28DWYULIWpmDIOscvvRbHNJNK/2kFc02vYyeVr/sfU78/Pb9w+oi6L6
V5Ps2668YdbU+Msmi6AynUIqH+7ZyWlzjfic82NTewv62ZRyfD+VgithD1U6YMqvc+NjPsTZFfbu
6V9cZfIomo+A+JlX38TgkqfQSBC9gSksl69BNfjv4w4qUWeS8Z9exYBzMxw243fOhpIXUdwr+C2u
8+3Skr4qdZ57EdFB+zuOKd2UK2reNGTQ7IoPpWd3dvIHwTaIUpJ+yGVuzcVQUSE4iAQvOjj9pU9d
+Ym5qLfpnanyJfmEKoQR7dOs2B7ALjBLG/VzEY1lM3WhlsX1qYVN+HeZavID6NKjjsTOy8cwAnUF
IlFu2rYWBvWej0VLnUXZnRj7ck5umnrhkh2SjuyZ4sGjsEA9k9dv46Ya2eVJPvDBirjsIgQf+stS
8diAGTnqYe09sqqOyRwVsQrR7iZjstKcWW+cblTMsR4iW2L8ZcSooYexUNwqhVKJQZkgSmWgX5O5
NE/wnxTXaqyq01y64x+Pr+He0hUUQeeYklptW082k+azo3UCRnZNfDTWIn6P04OhSE+OgI87z6pH
e5ROJW1KRYB4e057RK/ccm0EY6ngLS2v7QDgjECtU9FNEBQZ8bnOg/XprQvk9QEUAMYI3gE4zW6t
piZtPF/PmbTqRHA25dghW41DcDKRHaSo9/feYogYTBiT73SBtwIP4Pi9Rs+FiEo5F6Ho2+kMSg2d
lpqZ/sBojrhy7i8+kD1VWaXYxyK3eRozwUDDBtj017VLv1PrLc/MCmrXN2+gEr1SGjecV3za7QaO
uURcmJsXyWG2orLNWpiyeuR1EH4JH5vaWxBTqyRmMFbdU7XPFXRzlaElERG7BtKNmeSZMn/02Iq6
zbdPKRaoCjN0zinkNN8uCLJR2oJTKqMKQqrPehdkF9eBdaojN7zm/Gehl2jV575djhAxOweER5zq
ItGQajlt0hRmzD0ZoBgb8QIj4zIE46W3+uWfas2Qiqjy5eDs79qjbPpjvIIrsIn0EFyKe2fAXtyV
C7CpujiV+pg8B2a7XN2C6d2DD3h/xUkeiPTovxqKI2abrTQD7EIlETLq8/G1YVAXdtPVPMUCsnma
VfaLJcbsIGjZM8pkKj6MzB6KsU0kMeUWkbmUMmJGvjqb+eidvR59K8MdtXeumdSfBZpmB4HFvd9U
gOD/N6q2/qfwRTc7MBIAIOiEuvGpblf/lSbUfOqGIvny+Lzuro8wHWZ/bsbdIPKQF908NZxXRHGX
Pw1jRjPDF1p1EeaiRX3JUapq780jY+SBTB9y5alFw+u6+ZQ2lEK1TAsZ5Q5DKnTdlkjCQc4IUhZQ
33P8t7sZ7BGiIR6gEvnNV2zGNUAwq5JR5i3tiVBnONtwUJ5mL/Mujzd0xwGQ2v2gAaTvxVt0++3i
WOunemxk1NO7eV1hVjh3scWgUZZlhvEEE452jQ29el9bc3xge8fF0d5T3TDKMBRFNucGRvVsbIN1
5r2bv/ZDsHyUrZ19e7zAncOJfjLzxrAzEWtsyyFETUaFduscjamlCBZHceV5b6JcLO1BXrJzOJnw
o2epHBuEA5twJhB5vtQB3tOv6M53+bRSkdSrl9Kh31c0WY90+lQcGN1ZH/QGlPCUHzV4cG8/4KJr
K6UZMUduIIMwrQo9gmC9f8q8uQ8fb6X6HrePBfPbDIczlk75BU6FW1Ou08dGMDPiz4kUv2uA4E42
A1JfqOKVUUbh/6CytGsPpCZIHMBHVD9u7S0gLpq5Ix6yF8d/KQsp3qdF0jBkLJPyzzYYywOD9weS
BdKbVSxtJM3bjlPvp+0sjXWKjA5llKSdhlfBPN7BS7RjBd45BTBShECQYdwuK03X3DJbbYw4sMwz
A4N4QZyoOnDKO5tH0Yb5RaA4nMptwWidrH40eFWjKbVmi4h6nq7xnOTftW4Ur6vRxQdVgJ1lqfko
xQ5BfYp39nZZtTPXgqbuGAW1rV8bb9LO6fFk/f0dI2ylEQE9jrKzRSevvpm3gbuO0eD04lPSDfGL
1i0CzzwblJNH7xMkJt3BF9vbS1gnCFOgclKp5e3ShNBG4hVnBNNU+n/C/FucEuZhntIFru1skkck
N/d3mgyMuqOi6GQmYAvT7IOWYa+mnBCBKuXZTEX70tkcGKq3R6SPO1+N/grIJuptTGJuUT/LmAVr
P1Qc+WpqX9rMMq55Skry2HPsLIhbDByMS0wNcfugrU6mdb7BgmRcFJ/MrBvOmV2jLJgeUaveWwIv
AsaaKXpgMvbWZ9CsSr0hq4lFfL37aPe68y0oy9UMxdwG6cGy7ocp1RDPj68EVTIuePN6QrY1CRTz
ZDSKtJ4gAK8ULH8VvhdCZkF6tdJleRqTcpmuDjENPD+LcOCPqjKdFLbRnSKMUST+a1g1pz/lwVD/
Ms/L8pfm9+LbktrTX8StAUC9Fh60p4USsxUWs2mt0eMPdH+tGP6jwAA/hiLK2KJEJoYZcisRQyQS
6jVhKsv6l5y2URKWUJSEMKszeRXMB/fqnu+AAiXVIQYJoGflyG8erwCP25dpM0QTU13fZbxq8B5P
zmqcm3FchqsYZ/diK23dSzczce4usfVfzesaN1zz1A4OXNj9PYd4m9xRQTggVt/qdMsU9P9MhwHG
8V689mTK5yUpipM15cNrLrzk4L3Zs0dPGtQIrXHOrLqcPwXONhLvuZENBF+lY55KmHHPQcvkbQp2
MhxRzTp4E+4vO2VudMjJSnAwdw9qP9FWKRiEjIQnWrAOHTewyo+i5T0rylXSsaXnjqu+XRXin0C0
AWNGU5UF1xr52wstqe7gxN5fdEVFpCgNebCJRzbBwbR2Rp0gLRslpi/O1N26z3bc5qHOHXwzOkSZ
IkaFsZlG8BZDkC0A2YugJfxHUwy16XL+vfQQYiUkl09uXCf/eXwZ95YGNwWUS7BdKm702w1s9NJi
fIm4uLGlf+qgJc9Cs6phKrPc4q+321KBCMeP4j0lm1tbvdaMHBgIqpbeTl95/eIzxaf8/aQt1ZGq
1I6T4UAQqyqtJgKFzbo6KSs8QULypo/6kyYDL4zNtA4bQEjP7eLIk0mafn68wB0YARQmBMewUfMw
gCy/XWFstDIYdOWjZTuCVhTp1zKfx1Nacb/8xRmfFhjCnk3U4U59q6+XfpmMXx//CGXjNnJWyDvq
t2C2oGjdQhlkkATrWvBFx3aEs29W1CM8BbP/52M7eyeHQBmqLjWRBkPe7Vr9wvNGMWMH5s0sKmkp
hkXjN+jGNvJgX/d8F0RD2OGZJU3dmKKXsMzaEsNsxj0MM6jkLk0Gj0Hmd69uPk+/PV6ZOoebHSSq
hCdGBX4WUMLbla0yF2jGqjy1cgz0QgFrjiJo2nBaV+NpGWAkTNMxCCdrPeJZ2zm2KgYjA8EDsOJN
9AdQwzDLLiekSNYcBXGrgC9CABuwzEH7lW5hFUqvkdfHC975lDdWN/trFcmyrjM1Bwvyn6fcL5ZX
I0nkqQnGI0KX/QWqSrTiDuXY3O4ti9ZafcG/ST0RF2m7C6iWmvLGyHOMdPr86ufGkdiF+p9uP6iC
pAIrprvubCGTXlxLKDkMqP9yHabopEs+xPP6dmg2rytNSRVckSxsuUkLOeswyQpevCD5dSgy70ux
evGls0bzaOz0R/q7XRGlPurexFJoIapt/uk1h7wgXocasIzb++VHJy3G5ymJbVDEov5gSKn9PSzd
EJm9179ADF1/seZ8WE84h/yLmNb0sxm7fyepHZ8IN/r/0nClBFs4SxT4yXjUctz75ozSkafR/Ubi
a1MOjZMZasKG59NMV0UtBTt40YGwzEwRP42lHZxpOVnfHp/pe6OUmPGDOt6Yzsf2oM3u4Ay558Fd
pTdiCVs/bz7rld7OIQV78clYF994Hhn3SQ5e8PvLRDlGJ3ujJIoOxBbFME0WkJGF4u+wuO5lHdrg
ley+CNcpjt/sFzGlZvigdKaLtKWrdgc9dqXEUWWLVjG3601NpHWz+9HR6rYP895yr493dXdxKk8E
HAI4ZktCrmttB2HLyLM6OHMkROBeSkQ0QmF2xkHAfu+FWRx9VYh7gJRzbjZHPB7NzK44NeXg2ZfB
XPN/cq3yPyLT25+biUE/Z2AIVNfzI4j+/XODZdwTzTmKJ9RObi1bidW2bsBFXppVnoJcxu/qkuct
jWeYDaq86b4+3tVdgygs0bqm4gVk9dYgoWu7BELFyr7XvnqM8IVFndWnspPmJRWAgx/bUw/Yrffw
YQ2lg4Usi8pgN1ub2MZoxw1OuEQD/UV01vwSGPDvLMg9RdAzFV9rwBzXemrW0F67P95s3fZUPd3i
BwCD3iSyiVm0Iz1B8j/Xpq+cCIq2oVX6OK6gG0458x0XRsyq95kYh7NhtkeotZ1DfPMDto/s3GpG
OXtDNLQ08WiPgCEZyuld78ijQaf7l4dIgtYVvxdAK93n2y8rjdwLUBQaI7Su+wgOSGhN/eFozHxv
QXg7LiSVRFhhtwd2nh23mdoxal1a9vGCo1niERl4tH9Ojz/ezlFVnU9aE8Qoimr9dkGCP2wMexwj
PUciNTbsPKxmyAmbpdRPqXbIIbW3NEYJiRZYGYHeJhabqk42TqOPkZMn1ZOv4UjToV7fNyA1D5Z2
z0dNgYWsA0IO+oDIUm3PhaW6oJ05gvljXPmUSrfOT7HdrlVITytYQ8R/nQsyy0t1XUwdGfEUwp2P
/pg6Ja22EW4h4BLGeKbEXH/Nl9h9Z9p5mx84xt0tUaqNkO5ZlMfVn//09tNyoxBUDGNkiqF7Gico
qWSXfhNJEXx9/LF3aibEheiEwScAHJAq9a0pOflJ0BrsiF43/aXra0TpNKq5TZc157ZLv2aMSl3R
y5FcW90/+TDlvjCt1R18mp1Tx+8gdKDURgKwfXbahQncseAU1GMRJLiM1QkLk8NGVmsxqph4b05u
eOJcNpjon1B121BNTTE1ZZbMkUzF+Oz5E6XKaaLe5sTawdp2nDEzA0DP8RRkjNtOh17W4PGWeYoq
10KCgPGw5zUrswiNkSFiqlAwTqBPT+2arpFViiPQ5c5posRNIQ7bKovbHPrRZYpW1D6NFpHoL35h
/VmiuvOfqTu8Xzu+kPQN/CMXjCLwFondQslS6SKGtblqrPM45M23NW7FARfA7nrAmFNfRjiJZvDt
kXXawk7JRaeok+X6kq3zfE4LYVAv1ZqDL7cToVCmgf2CURfw3dvwq/WCqqT5MkWOm5a/jGtfvRRx
YH0xzNwMpwZNqkoYMiwH++0FKfDdVFEoSRmg7IKNC/A0ThRg8ykqi9aImLYhzG3r7Lykg3UQK+z6
AMY/FCsMSB6c/u2GQmY89oND068bgvaiG2VyLausPss8/TrUTv5pcszhHb6ojCZ3zcMx8OvrSC50
sNt7PoCImtlyxpSBSW58kTH6fuvXxRzVC4x4YbH2tJp0o5Df08oGK50u8IU99n87OQRAaEaHGaCk
rWtt7oa9mG6xZvRzg3YQNPsnC0Uq13v1F/R1JNJjJy2GH+qx0b1roj4sPXDoVUmUb/d7YYpwNB3o
VDqyprBwpfbFWurs02Mre9eEoFodIKIwhshvrXiZJRy7Q/7OGhLnHMdTHa5L3n6QZn00XL67i5wb
nhEKRWAabk0FyZKNSHpNEarGkCYaMdO1YpzqMySQ/wyynH4pdPso5d9bH+8VIApOjM/bdWvULg1n
dOt6jjRtlhzKsa8jfXTND2PhHIkt7C2QGrfO6VQNhm3LrujW2JzTBZdjTKn/7DqDEF9aGKOdXyyp
Xqmkhh3XMefiqCm0dycAnlIGwKXxemzCy3ldbHuAYyFqdAjpE+L3qJn68TIKYz4DJzwi5ziytwnd
YyOWVpNhTzRDFuntlJ6Ltqsv+hL4l2SyjljE9r4igyyACPmH+py3X3HREK0fl3qKNOBr39HaQxV7
jO3xjBK4OGiQHNnaHFNLMvmfmyAAQJ+Y53lxgpdqof5VL+kRPH/XFGViuspwUtE9vF1WMlgtrJD0
/q2mdH4ZRvRX0qnUz1Jz3z6+R3MXsAYdN5VOb6sR+RRoc21yNmutC66w2flXswMAEHA9Lo9dyp7j
ggYHZURiaLKezeHgAfIrx5ymiBkq2zhX7OekBhCOvPLeISQR4LTDygTueuO60lxQZLd9glLbFZ9t
rXBpKDjZS+PZSQ9/8Hp0v/c+l1JtZQyStJVZp9vP5SMMD1dNAlaWCO2iu6N9aSuE2GI5mm+P7cnh
FH0KWIr7GRGaukllrjGBrr5U5xy10G8cjJFygJMdmNr7XABz6Y5QFCVp3GxjF/smAsBiioJ46p8r
0rqvmnaoTrC7d8DIXZ5RGr5bnJKidCewTPFQybw8ZW6J8pU7jbw20jzqx+/5YQBm/7O1+U6DVVt+
5oFdgGiguDLF5L96mvT/GApmOjU99aKMqbJ/cepp1UGwALKcKqcKEn/KxoqsGdoxw0VR1aj/KY2O
4a1k8OODqGD30P+YwFUzzSBtbs1MdsLtTjkYXlMDPDSKxH7xE5tL3KMAH/EqHbEj7X455rAUVkNh
kDdvSwfEq06WhsRg6u04tBonfVmGTiPfM3D14WPnsWsNQACklHAUIcR9uz57SkYHsU9QG/XkvneD
5HlspRLsGf9+uyH2z1RZJLxu22MfG5lnaIzYRW6iUwHyF+8JGZBf0qnWDmDpe+kB+QdpJJk6PPab
EMRd286tBBvYoGn1XZMQC3i1mSvaa3GehkEPK6kVp1UW3x8v0dg7LCpMRqoR0XZu3u1mJm6g5eVM
pgWJ9vrqzqh8185SX7NxguR91JxrUdryU9tM4lfok+LXzszEeoKqOz/Xad1f3SyxftfjsXTfFW5a
/TNa0/Lfxz9y74MrVWgVtdCv3B5oyMebzAh4AwN9dr5m6Qy4ttCSv4MpO1Is2dsO+jKALMBLqi7E
7XY4FXOprcfDVMUBpLT4iIvbL1D7m0AfkO86mqneW5pCthDtAkwAcXprb6gMwXMied7zBTKxys2+
24oAvR78f5MIMlBI20zln7Bc3pri5qa0J1ma22bIMKD81H2HSntyT6JBQuT09m+mngsfNiCmu7Yp
WFIz6dEtxhS1jW2+wEEwPPWO85uKZQ4s7X0yMHAq9QKzAtr0dl2upmtukccDMLSkB3aBfjW4wwZE
RAAPXZckxptlnQldKGxSOQCtRdKwcXeT3Q6+JbIR8jJbe04KExLoakpXLukQHyRfe08vzHOQHFA8
UOnJ7epI6L16sbFVT/b0Jc/dQYtICSfvYBd37KguK5NjTDDSktq8TZ7ZL1UJQW3kzFb67JRLey7i
tvzt8anYtQIOABQOudZdd5WBnnJCdXiMtDGJ13OZ+PE3F6h18/aAhUbQ/9vZnHWqOAATC1YDMkuG
iy8bkFupOGjf3YtF0PWHBe3HGaeJu805HDsQk4EKbNSYVrq8uEUtjbBuCtzS1Bb5r/og6j/mpe7G
J6suDBKSMWXY3gZU8gdiVqZ11henfzb0REvh6PHMPOxMfxpCRrSG3/0ySD4lydh+GERVmNFYQbKF
Tyqq5MPU5ZXygos1hVNcWetpZIo2p9KQ2c9+TzZx7up8/dYtRRcfbO7OhVPDfnDEkJNQONtUeWZ3
BjhmI+Ob+D6kAaVYvlpuPT3ZdVbBzr8cTTftHRoiQj7nDzD5to+Qx5UdNLBBRL0TB58Xq7OfwV1Y
R6H77rIYpmBmhLidL3t705g/FnNa8NDHje1f8GjZN+I1PdJ8f3pNhEijx3dhx/WraQoaz1QfSe42
rn+lo7haA9tYanCWdVnVPlnthFJpJe2DL7a3g4q/koYPTAiEoLdLGwtKKmhfD5zT3KH6VebfLfrB
B0HMnhVV/1d8nGqKb7OBjWZOppZUNOtaXfsVROmchTOl8YN920FO8ZEcWjz4YILo7UPmBENu96Y/
wDYtRj1yfZl8QpfKgjR2RKnmQ9v1yfx+7qrhK2rty5+Z62rG2TZyhE0ef8K9FROyUc5B1YjRg81N
MGRXr3FKyy62syVcE8N86kdTP6g27B1M6N8AaKlRCkbibr9eO+tSj1fk0H2qYL8lTlk/SdlW+LWh
kKGfjwdOWrn6TcsXAh/uNRGp+pfNd8xlkhe9pfURUHaqYu1kLel1IBEFgCusSp5oc4n8S5BpfhHC
+if/fLyrexeDAioOhn4Kz8QmJF36ousNxG0jT8xajp6O5r1YXu58YBp9OfiCu7Z48zzQ+yTTW06b
1NF8W9MmkL4FzlfzNA8qZSj8G9dsDs7t7mckqlRD+5ThtkQLBSrXdj47Q1QP9vCc23nH4J27oqnb
jM+O4jz+F9sIeBf2N9AC9Dhuj01HOZhwFv9i91P8mtaahWhOYLxYqXHU3dhbGk1lJYdO9QgIza2p
CX6iYYItgLHh3rmO05Kd0sYTF6+Ph/9o2D8IVvYaDUzxUiRQtQJmeTdHdJq8GWZTJh9Kujunchr9
IBykfG1ktSbhXPbyl2q1l7+a0h4bKNsT9wrKIfnsWnlV/Yt9/vm3bK4nEW1vJ1Tho4m9gQafiU2I
gh1oUNLk+vZPir8D4vKDL2EL/khTa2rdieEZmNpGNMAqA8xm1l/aTtrnx6b2XBscwOr+KcGv7SNv
6HMGORq5b7po+Sk3zfkdhVf918dW9vro4KQVCQPlFAWF2pwc3+56qUk8aFd7LpJpRXqRhV5HwP2Z
MXb9+Z1jZfW7tAKN17fOgpuNRzlcunz0GGGg0HIF6l1/q2LHeR7Ilw/i7x/UDFtvCDgWgDBkn5zx
zTNtQppYwS42MknWDf/Ua+a9t/VlkdeKe3xtmh4x5DL3+ulqmnn3DTh+8GtqW/kF0d3sD9FYRgkt
rvStgw+057noWZI5Gnwf8sfbnasaGIIMSt4gTztPnNo59p+AZDq/9wzW/osjrigByA146YBF3trq
shGmB7mQHCTZ+DXxln+QtAqeWyHsz48PxM6qmGQCJgz3ADNv24tdp1ra0zyBWBWPZhPszlaP6Bkh
G8MB8N8fLGznqYMUmkluHAlt2e2YqQ2V6zz5jBllsW+H7ghvemXPXji3TfUeGK95Ebn+mynn/iB1
2F2nYm/7P87OqzduJG3bv4gAczgl2a0sWw6yPCeEZ2wXWUzFYuav/y7OwfuNWg01vMDuYoDxurpY
6Ql3oM7Oy34Kwwn6FmpoBfOIMuQMiMSrDx2qlVfmFF5SVzgXL1Fl3zHRJERol5+sXgMpaXWsjqPc
OMV1t464SwVqjCOJc7ExhEFiZf38JAwuEWMucBRw1j92aWJkWpQQetF1Izs4vbAzwE35QGtrHCML
eTH/B2225tAjbvG/LCnJGHiM3Wfi1FW3zUZq7QultAYfvimG2BXeRjM2KGauyxiFWfsmwh76OLRm
feFZ2o/cyVVByPR/Q5+CV0MIGbT/kYdXdq9fFpNOs49vyGf0C5rbeSmip17WlyA+Zy5qAk86zhwW
UpfTs9lnUW7UNZiQqZ/mGAUN+y6DvXQhgzjzwu9MBfpQVAd2H5bXN4DTjm3X7ciTcZbGN5HLViad
OwSP27zSjBphil5Yx7PzYv12F0Zmdhq+mGbRj1lv8jHdfN3iOtJmG9t55P768xsHovL/jXMSu0AB
zDvACOwXT6njvNTZYWntMHFUWFxQ9To7JRvoDsYkJH2nwWZliU2Y3kjXC5XDVGKJkMChvlRSPLcL
0VNFLYatiGHIScXId1CjVHJfKpcYXtjZHte6y2FcdZfmZCzX9epfIledu88IaSnDwYtG5uFk0NBv
Ud8c/y3Rts2tuSJQPXj4iWGKkF84ZWe34l4KAMeMGOVp3mxtYCGGgWaU36Jt3mCJbMVbyKUGga5K
RdP3n/+HHbJLDjmQSkDt26/3/hyiCy0WQiGnc2qUYic3kfUyfHIww7z5X4Yi7CIZAVJ8SrGy1i00
1r3RZvVlCY93bdMulOEhaJ1LROxzK4YLFcrp/Jfa8/40/qcZ5WqU4S1jv6y6tnseu038hUWHdz83
Vvbl/Vmd2/d7lL5zvhEcOX1lyc+HYJz39pApwy9QoqtnAy2CC/vi7IQobJGyIvZGUv56QoNpwBcZ
eOYoyxlH3Dq6eC61up4b89Ibc24LQhEBlYx2A3qMJztC4DqyWCGvt6pGcUQ73biutCy/bM6oj8hu
ZRcujnNHmt4/k9o1afiMr6emoZYL3AeIQeWqDlFQFo+5WJZ4pGcVYy47xoa/ZX+/v2rnvifrRXkT
aBFhykng60tDqQXPk1TUZfgF2v6My/eo7rIZhfT3hzoXhv1nqNNkg7wY6KuijmqGeb0ci7wwHqs2
MFTsz3mUBINXP2CTCeaR6y5K3x/83GLybiJNSshADfxk32xKFq4yKOLsPkAPZJIfKk+bqWmv20Nh
55fM1M8dBpBasAb2Ug549ddraWN5iMrrDMzbNWH8uB5u6b15Sabp7OKRte0EMW7K05ivw66pq0tq
Rl6xiQO2Zs1hzlVH6TnrL5y7c5uTTbnrzVFnACT2ekJ5hjATNpgkpdu4gr5Z1wOO1E08aM8+OqWD
VUeO3vT7i3b2KwJJo/8BoAk47OtBS7u2peipAQLKK6/UgLcEPI9LLbNzo3APs/epN4LnONkaGaoe
jl9UwKeXWgEQwDRmHbL68P5czq0VoSpCJEDKSYP3Dfqfm3jZINZ6E7tfIrz5rZBU9mDqrCIOSv8S
KuvsjHYTsb1dRu/8ZPdRjA6q0adYEajQO0qvraHLhJdYXOeOFAEp16MDN5ko5PWMdn92mY8mrB9j
GJBPd/dowKuvVF3WN0HQivT9L3iuHkQoQAlyRyAw5sljRpPOBFIBFxITZNCXxRZdVUbh37vGlh/m
DFtyZ1PesdukEQ+l3ySke9nVZq9/7Aq/68LAxqTKh+4bjaHXM1/NSPhBvdKmwc/s3nErmdSAWLAz
w1tCFI3xUpXCuxCcn9tAKJXtHiGYFgP3fz2ouaosq/1pTt2qNR4mc4SK0IXFp1CC/H//S5/bPzQ9
d1QE2ghv7dGLbA2jGcZavujoKKK+/DrjiXr1/ijnJoS8FPEWkoCElCcTsqgCOdYCyUllthE3lhTp
aoTEsUb0P7DUIN3AUmP77LImJxdJq7kWceyGF+cPWSy9rI07K5u+VOu8XuiPnLko6RTQEgeVg0Dn
aV29L3vqX9EuEpZ7/tGRfROvlZqP6J9p2ApBmNBxvSRAeOZp3Y06SXDQ498NB17vjSkbiyq0Bjak
Y8i/bBk6162exsTpdfmbXtoG8bN4irLR+XNwPS07gIQ0rsn8T5vkCmTDjBb2nE5GAUkLCa2klUol
JHU/3t8tb/YkxaKd17gTcVBLPo2O/AkjdNpzCrHkqk/WHhJ/S0P10/ujvLnT9lF441g5UEc0fV5/
yLzsGor0FaNM43zrg5p5bHABORInfson44/ly/fh0FqAU86GIZN7PZyonFlPqlBpm4fhlWGOOjUm
V+K1ajl/etrgyRAloC/FDcLLcPIm2CtNyqwdVNpFy3jrRvWW9qus7xDSuhSj73/VqwrJLv/HF4Ex
RXqKzujrWZmDqINaEIc4/rzbRCgvDrRfIuVqRNcZCN4YYZbuRlHejudo+WOZvn140kP0TeGJUWB8
PXyNcldb9AB7arSMDlTKuk+q3mmjRGWpbro2cfV6KVR5c5ntg9IP3fH5PAinc1amxjGsFl26Wxkl
PQzzY2tg2ekUmTi+v0fPDkX6DViNojfb5/X8/I2Ht/cclQZbsF310uZy8YnblQ7WCw/Bm8uMWRFC
ICNJWXz323k91G5N5Rf2rFJePFPH+PH0321aoUsslGs8tc7gPUG7yL++P8MzZx1A0Q4G2BNKkK+v
h+34KXoWlkoXq0V+YOXRK0Q7/A/fcZ8WeQ+POHDo16PM3iLIgtknzTQ0V45n2GlYhFY8zCI6/A8T
2mEAXGGUSE+9asUaGJGbMSHbDNQnp+aQUljzURJ6f5xzW4PSE/BMXjsk0U+nNFDqzitXod1V1Iew
k7+XMcrTeooudY7OjbST79DjY0LU8l9/PCSEI4OKSZv61hZehyBS4k5G5v0kPfWnbwybkA4VawS0
YceDvh5KsEmMOaBI4qlijttpNq/CbeEx7d3q5v3vd+b6pwMCl51NAQfmlEnJFigm9MmbVLT+2MX9
WpnywQ7m+QawQTjtehRlfWHNzo1JdwA4F9XCt414zN+cghnib9rPxaHAQymW/bLFljXYV00YXmqG
nzvT/x3vJFZYqozVnLD+9EaL11oNRiIXe70Jx8xBhiHPr1RXXlIx2rfD6ZNAWYPdb/HkvbEgaXiv
vd7smtQ2muZAfdxMKqord8sS+rvCdh3PlRkQaoYicRbfvnD+3s4ZtujuD0IqCc09OJlzUHjaV5p7
rEFL7KYSm5POA8yOSVTDZ7Ocu5vA5sC8v5neHpGdokrNgXQZttypul1kzy79GBQY+F8n3rbGuF3I
KWIbCYg/vsrYs/yH+gYqSgz3+oiMLQEaO7qD/rd4z/20rPHiZfXnWgfqwhF52yqFYWHBIKF7B6IC
wvHrsaTnV8bGzFIkwocCL4k+lHFjtOX3amlaeH84ASddX4shGRerfwBPzpNbQjCzebFE8d3PSlQT
Qhfw64Wj9PbdIMHerTT+JbiEp8e3m1rKIa7PZzAc+VlSrUtMvFS+vr+ubw8sHSeAEKgqUS5ANOr1
B8AQcqjykPBGmrYZl4XhxSKYoi9jqV7seQgvNBHPTYoBydmpGgCM3rfZfwoH2+prt6PkmYb+4B41
RO/uA8bj/iWyxLlp7TRZGJ2olLwpd1LwbjY2TgfFuENZbMgrUDm+L+Im6sVjPxqXSvz/hpyvLwVq
YyRJOw0QoMcpehixJpMaHLs2lLm4WcTSPkYkhV8GA3oNpozK/RKsGQzBbAr6h2yMxu+lH/VpVkbt
N9mE/l0/iPDOnBryOSfq5hvV5S4uuVJ8qpRVpFbdXQTc7Nv7zY/GGHcv0iLfcErvCDISZsctNCTb
oQliIyrNpw7H71sHU83HKBjM+8ZbnZfVMqILqeW5FQKhsEPQiPyQb329E1bEtJZwcoirB/f3uIjo
Mdq65lCE7rMG2HupunhuOGBFcGvpPO7I5NfDOU0RZaYu+nTFgehnY3jL9Yi7BRoPThij0nOpvnPm
vvxXoSzgsiSCOS3tF43vNsNkaAQ47OkxH7QVU0V1b1Q4X2o7nnkPGGpP8Qj/d5j366mZbj6YJSY4
gE31tB3DblSHxiRBuBUdB7hy+jDtQYNeqPC/rWAh4oWBBi8R0mXUjk7uTt1iKatLQP8bjqkIXcke
izUrm3UsK5F9zQ21fmrNsU3lnGUdvpZRv9x5zhqqWLuiuqSd/vZV5ucgF733evcH4qTy2fRZFfat
rVNzHscXObrIpof1cq+tOT9Kmm7f82Bpq2Nrz8WntSnH4/s36ZmzxFvFDWpSe6Xrtu/A/1xtUb9l
8Kz7Hvz+Wr4onDXiIC/ymy4wRBIWcvuyqnG+Vm1wqRdxZq/t/upkp6wFT/RJhgFf0LOGZexTFRpB
2vmz+GibIr8DwVA9vT/Js0NRnaG9vZctTyE8A0RoOiotYi8NXsX1Jtx4BLSX1AV47veHOnNiqf3s
yjLhXic9bZq2owUlH7GNdDQxnrnaDD0PPM1eUMbWsNaH3s4v5b3vDwl26vUShtLBdwkxTzySA/qm
fpgVJIeebyTFZqz3U+8tF4Cy577n/58kOIXXI3aBv0rDyDTA9G1Lha/pFw3rdu+VgIj+h++5H1b6
wf9qXL0eajZ6q8jcsk8jUsKHprWLx21SBibUawFbqIr8j+8PeO5AYCFChZuclLvpZG4q95W5FciV
5vZYxFnbtDfRVPwq7EJ/hPG83ga9Fz0ienCJyHMmyKByAdoKxQ/ox85JgIykQd87hdZpNpb+FUmO
TpDR+vOkEQIaBZkdHLQ32U+u3bWrR8cn606FqX60TbU9OJaVwc5ch8P7H/LMJsGnjyYqBS/UOE4L
on2v2k1MJFV+hpck0ntdOs+4QiBwewkZeuYSJQxiWnT5YCCfdvPd1bJ7YJR1qh1n7JPFkt2dHmH6
oQBk9LchmlnP+TQ3t43blPdyBGD3/lzfQr/2vhXjU+8iQebwv96mWxhMQbOjFvjLF8x755/TRFGv
M1r3SjvUbazcDw+CiChuBj+6Imx3L/yGM9cAXWgSWMISfsMbATFprstQYNLu1nN19KU7f5i7CFDy
cijqqLp+f8Znduu/RUy45RwVsJGvJ4zweb9kJRNGqyK/q1o//zqNfXFhlDOHkVH+rUGZHmn3yRtR
jVYeEIQwJ8yCv09m6ceRU3cPUaDUXYnFwSeiGEUcuF26d85tKYI86OVcBohcnQZ6S7jmszYpCQjL
u861CtNG0l8ShZyv+6I3aLRZdrpsTnsMwqV6fv/znltMmMV0uPYmG/XM15/XlmW1s2PYT5azceUE
Lx0h8rEaw9+mkdsXLtlzR5X2D/cd2EUC25PFBOPj5k3BpbCxbZa47Zv+1m4AP2w0AS5s07dLSj+e
UejA2ARipzzYNoy0nDqE16I5W59y38uSGtOMGDyfd4VIu6J7l8F2yvgh73/TtxhowmhgTJQ/0AYC
hnqypl0m+jEXqk8DT2DpV+ZecbBHQ3PR4vhdxeZqu9fBNnuHKtRheFiDvjr2pDblsWxzNzaHTstY
jmVgx4uT9+nkzsOPCz9y/9avkxtwv1QqsDyngEh49HrlQ1/ItpjRCdWLWO/sbX+JxrKNx2Fp0LsK
h/vN/0SfP42EO+exufjedeHoPwa38a1A+KBotLPN6Yy8/hkoSfgKShxqV63j3wzG9F1Aaj+sk1sd
LVRODzLbLpVO3256WNk7R2SXo4KDs//7/8SiYrPbQmQ9vCa8Z+TB2JbJiisUM82r2VrRfowGvcqr
9z/4271P7OvStgPwQxftNKMDbhY41UjOPeI1ktCMFMky+dmHXlbehTLCvzCG12sbkK6SV+za3jRG
TtZ2XDkSUY3yVGYMbnPMHGeK4pJeF9tf5fPtUKA/foUTZEcyPYOSSabGX/7etDE5h8iRaLmYmxc+
hKPWdWIE4/R9tjUeFEa4hs+I3ar1iM2wGOK+MfsP7VSFlzLEt2vE2nh8MHQj9k7nSZSyWUabVZJN
OUpyIXf2gwS8lPFbtHkFNXKqv/zx8pCdEEJQ7aIAc5qu4ZHMXx+UOg2kK3yUL1X0tCFu+EV7c3Tx
Hnx7OQFnIzmkpcPFyz+83oGqlNJbdYCfOdSI7qG0ncz7PpczTvVhXtXhI1AYb44NnHeH1KgMPCa9
epTZMaCPLo/VvOtQr7pS32zaiX3ctr6dx6HZ5g+iLiiYj1OeUUExtkdnBCsU55GKvnbKLpyYghp2
C9kcBh/l1uRftnFTdmwGSM0fM+nlH4IsHO/n0DBF2rbEQ3FX5bSVy8pBGBFsYd8erFB5+BRnoP6S
2Rg9D59yDP6uJ6hea7KoeS2OW95IFQu4suK2LqvRicsWbfIkqhazilfk36I7nFyExBa7kNNxMLpw
vJuI8PIXDRIUjwJ7EDZSgxEqt44ws4/OUlrqGlEy3C8aq9IB1TE//GtTaB79cX4FKILiCzhsyla0
I16vENBTO7d9qtgiKKJY4MCeeJOo0UiOokO15sHhT/cflCM0g/8FSOwMhtfjYY3iWz3A7x1nkr/0
bqcOAzpLH5sZCfn3h3p7tMhNyVGRTSIBICN+PRSK/6KD1tml9tzVV1lo5XfBaoG8Csr1DtrJpQT8
35bX6+uIvh67iotvf2lOqz3OsDoAosD2rpmHb+lq6+2bLcdivCr5P9w3jpP93aO5K1Ii2Ex8rNbW
rZOWUs2WBH4WZV/bcJm/8lQXbVzSDM7uXK2tn63qdBfzuHTfxsGVH4ulpXqSF2ILHxF3JtHvJjHf
1IZELY5sy14SXfqdGQ92EeWI2EXec9A74sXDUftLZ+kmiz2/9hQ89moR8QZL5lnn9dgmgGTUPw3e
pJ9N2RjfhwnYHPIRc/ic9wjbxLoQ/Q2N3GpLi2bUT0Ia5i9Q6Kh0qyiTWxysDQH7vhrf7NEdn9F5
82+rvrR/rRPmJKnvbsXfxHdaHawFN5dYVZj0ftjysKZNIrvgKZ+q/hkG50ZB3cj6OlE9NPK7urTC
rxu0OvHY9LnpxTX7VH3exnzOPwaZ4w5oGfRyq1JbmI33MauRCU8iwi4OHtIAt1UYLc/OkHtDYsBX
fjF0XfSQsnSxUg3yOyQ3UQuieIUpZZmOIMxqqhpZ+VSVu8G0a2Xj44wskxnDZ1/b2Jqomh5bahNf
RkOSvjY4hAyJn7mrjMdJi7ttjNr547hsxkEIemIX9vfpS7vrohPJ0jTn7ELfONnfM8cMnDBIsMXX
6tYaouoeuogMEr3yLy4Mdpqf7IMFPLUELzBhwEu+PkzDIDDdGT0Lq1OzSpZqDI5hNl4C/bypJu6t
nt2hj5dpL+B5zuth6Ma7HfQ9yOSyyY1DE4rljkpTdvAE926s7Wj5nAlvvPOnrkcmtwrdOa5C05DQ
z63uEuYVbY99Yv891Pyi/TvvyOxdDfwUsIlgoF0sa4C9RENY9yUYK2OiqedFGkVyv/C+zQI3W7d3
Q3o0Vodigpi9ZrtGNEWiaNp0ywCywDZwdleDVs8LJu8O+Kk5B1MhmjlP7UiXQdyrUcvrDFcGKltq
MO0EfMmQPSlPls6h7e06j7OlyKxDWfvBse+hYhws1JI+6qkX/Okq36+cqOrjcA5bcQS9uE0JxpFr
E4/eFPyezaJrriJnKqqDNCLriZsiaA7VsEQfxJDNf2lluVvcFZlXXHWtGF4qEy5qMrkGxzvPej74
LPx+SXK/dX90agLlWXT9+JhV8OdjMTazfyMbWWSHzFbG97IV/mOAgBhexPBeoxSIDMdMEoZyBgWF
8IPb2e2dzPNlunfNMXxpdeeueM7o+qbPt14k5ZZ35tHU4fKdzt9ws+pFggspM+vL6IaDFxsQfB6X
UrQf6CK1Ml3EhgFcF4ZlFo9j2DqJsAP5AOebXUU3bf1SKhnc4gtAWIeCNN2UGu5VGGOLRP16gOIy
XpFSIbRZVut2J6q6AUSO40kSIKvzF+eAX2iDCbgdzdETEGdrjE9UZbTzsRPuCj8tXORnpJc8K51K
ryMYzTFmjHWgS5VmU51/FA3Ryqcx7PRfuTTRexZ4Dn6lxdeE8ZLZ8/cGRUkjbeyl+Wma/eZftygU
b0lp1OHLUghtEOn0okxAQXgvFGnXz1M1hI95iNNrshpD9M/Gj/+8aIUvAzob/vehtWSdmIYbfTUX
yP+H3s8zla7NZgWghzIbNd7CUU0KTCUbkjXIxIfRanI7WYaOZA5vYiGB5jhLEdf+GvXPbR32Pyej
MtcDGHn1CMyM9oNTWN59vXV2mUZjVzux7mD5AlBE7iaN+lYedW0gCaVRfXCONBeDn81Qrb9I3gP+
6s4eneGmCj2o2Ftljb9JJhp9yMNl++rBY1m/Bo7ApBS7daNPikbPxv28aq9LgjyUMp2KwH/q+7b4
PEKK9O68kq8XkzfDodt0X6A22vhFfcX5EZ+0M4U4hjV6GyRv4TDdI8FcR7eecNs5mYrFXw7btgZ5
PA+yag5NR7MDo5t1cm6afmleMLztl7gLAuMqlwMeAUjR5H8XS5M9tnPYVZgbKfPFa+whiGvHEU/j
vG0a6QPbhZJqkA4as9d/dA2vshM/X51fk66CIXZHuDvxgiDLo52Hmi1aTtVnAefYvkJLqrorpyz0
7gMrAyApVleZNxhguF4iZVl4MhZN0NiJh4ns/d5E/Ks2FpuzupTyU5PtZbWl3JYvGR5pGQhf4au4
zsp5SqIF+NXi2Koj/rBcfG9aWGaPPomQuM6mQn2Ag+//UM0c6HjYcGlJdj8qfUSuZpxiR7Opbl3p
lB+F4QrCcWdUwbeolOFxMncb+bJf/cTNSnP6APWuKp5sLHy7pJe6rVCgpYcbkxJZYWoM0/IpcGwd
pojMhAPKrWr5HNBwaJLByTOwOSKsWlqqPgNbiyyqo6GbHIpTmOXbXe/OurqtN1f+Y2SkqzeVFO16
wMcnN49diExpYgkZRGnGJ9vicFkEflCrMX/C4VS0h8EtykckyMGT2Dl+abcwT31VXMlMtXncii2q
Hybhi990KILgAKp/dY6GOyIjEFSr+WOZafDGaJfMXqqt0vlJpk0M1K7SudpGyo3Jrlf4Ee2ROks6
lQ1Ac4I5AO9ty4oKo+sN5q1htJHgKG7OnMgN4s6DzbZT/Nsw+qRyO/gwBZb7lyiiubjelJr9j7CC
x+rYtVFeH5uqM5/W0tvWXaKy+RDMOWuC6U+OB0pRbWxru1I30vbqH2YtJ5XgQTo+uVMd5lf41TbL
7TotDSSdtraet1oPXM32kt9OKHl69Cns9oVanTuhH9XMz+WKhnk8b8EwYPOGFfSsHY5LCyulO9Zu
GT5N2sJ6a7GGwEsBFG/hweizXMdOMxe0Bvsm/K2X0dOAD7rmmWNpTjF2LkZ1M9uZ+Y90t07dbmNt
PeGb4YwH2bf+bYmGnrpSVdWHfKRWf8p8n6jR1La/Pc1aijuD0JSIImNZRI9k9k0gVPXFKAyz5yHs
6x/FMrV2rDpl/g3ZtrDjLFuHB52xzdN5QcPrFt2qvoUG4HrF0cuj6Npfpm0+FPjR6rgH55Md83mY
okRpQuOxgUySAo/T7l2U6wHleKmWDqBXV+5lsWj9q5t2XHhkDcM3t12HD1VurWbsa42MYzlmprpt
LYWaN15ixXeiSxdreStq2ySYAC3fzsWUF4mL47ciKrCMW8JTD2IVu36rrjDZa0sovMXo4h66tgjJ
e1K5mDwPzrPWHXdhsY3FT+C7wo6Nzq3ETTcWqx23zlQ1H7OOZblpt8nuHmSIWsvXjZC7uG/ppOQx
XZUtwtqykTv6Jbc+lJtVR7Hv1Nl4WDnWUyImq3LICIYQZm+1rTr2p5Wmzzjb7QFE2tZT5ej79XrX
n8nTKmjrZ7OSMovLrlUfeqMMfoxuzR+TvvBQ/ln0+kFJqBKJENxUR1VEMopBFMhvhSHVk6IHORym
0gqWI7Kps40pTTnIhMcpQ9s+UDBHWn+2ZUIKro+VEivFB2HnZjyFC7tD9978oKxum4DxLNZ8b1kL
GeLORXETT3XZJ2y5KZdbQmWfDMMam0QAqfmxCBk56dSZGXLvymSZVlPrR6trzeBqLnShb5UHk+Jb
URREcIEcvW+9NI0hwb0yeAk3qh6p7VWyjgN7zJBiKyrxgKR7FsYUj8f5wcvdMYg3/laQgi11i2iw
jSqG6+tQ8BCF4a7p2IY03ENlSpJ2/Dl5RzUzT0RtLx+CcZW4eWWm/5GEKrzp7XE2kobRfuJPKlA3
Fkhx9E7lVEdX2osC6pQN65XaogDHZel5P0zK5lGcKZ39A6IADnCtSjP/HJSqdw7Kd9Q3aQVVHUt3
su4jf9pYm9pynnOqC8j9GKVxjQyREaajPbnOFRd6dx9smxvF3WqZv6gWeNhQLiPxwBxmabdUxE6m
k+XZ9RLOhZnIzst1orzZkymaFdZP6ArGviTCYv9aTpmioxSOR2Rcmk9O6wmsQld7VWBoim6LbYjs
f0GU5fEoexektFXhdMBT0bR50goZzncOt5S8Cye5tBzoHugJUnnB7VaDyo7XudPZkXOpu6T2h+3B
bXo7S8NRVGtcAJXjcQ1cTVUDmNmcVNOo8qsR9vIIKaOjUQ4qArtgMYbTdWEbVnC02sb+5jXUgK/Q
+OEkdItpPpEbFeUhsJowus9LrBdjM6vmh8rxyvKmsnixYuUUKM1mtEw+m722hkM+buYP/NS0ecyE
rfWVrObuW2Au9JFIIMRHbyaLSrocwbfYi5CsI2hZ6RcMJn5Kwm/CW8JrB446ddL6iqqV4acd7VIT
YXaHA9zg7LccadYYeezvqmz4+GCNTSbX+lgodjDoXRIOSlV4HwD78GCkJNho9F+yyOP79KgKvfQC
UR92aL6GiTnmIVFl4/1V9vbQJRVmQNxI7G3ec2on93rpFPeM2QPVsulUGZQogm6NS3voH5qlKqe4
QwoBpJ7fVyoJNZs38bfKc46uoHwQZ14Eepy1h8rFyAKY66zGv3tZ+A33Tx09S38M0VeMtJsVMfY4
vrzK/BnYH20dFRKLYbsZl0CcvxI9u0Rrrj+FcTcL5x/VIBcW29hE9cfQ6JT8EjZLRDsDAbQg9rxp
meD0Ker6NUKOhzFwyv7QgjD0YkDpMElqOD3caVGE1YjejLq/qhAkud2cRTIN1KWsq9orazdxIJ5s
8eY05ZbAVVysxGnG6aO35TPoUsAWvzoh/Iq0oAjuddvhkmI3YRPwDpp59THjLv8+egPPiGRfbnG5
+ds91wOxtdNq4hOMfO1fTZlnT7puupd+q4363imn1TigNLdAvXSQrNnZK1kioe9+Nad17ZIpm22f
llIY3Umxek+siOUkmlzgCP/CDg5FMy3PQq6AXEoAbFbiTpkjk8UTwZ29FIDE4d+oB29eeeF1ETYF
7Dbaomk2+25FxKWMVGpjXJOo1/5v39u86M5TQ/6cYzLC6o/T8jKiyIHT3WDon60bUdOyJje4sVp3
spOwd5yPi2OtDeW+rrpfSrMH0lnm6ovbCmLNSUiWeR7wSEr8Dqv5WDt2PSTNorI7u0N3LplLOThp
seR1lUyiyz9PyAV3oF41eJciQrPtTuXjnOFR489tTFFz+KzbxUMZq8/d9hYdee9XHhRumRaDIhf3
rVmgxAsrrE37wh/mWJeR8XVrbN0mHtXC9squ1QivaqzD2Gt82LX8CUpitUk60E91O8ZbMC00zZxI
FSnb0/2b9y/7kRsyELFe1IhLOJd6jad7Nvz0umG0H4J6q/qDEw3+r6XLagxCN1WRThOdxn0pC5nO
kaTcVuL/o3i7a/7I5uA+9tMyNvufsRNsY1PKXa8APkBPe6RYf61Zkd8KlMDUB69BEiaZKIh904YL
yBLT95qDZjYGF2M/ul9NJw9/B9bq4WFhDWGeymnpg/u5doenZvTz70iz+VVakCWUMVXbfrvdcNP7
he7/cBMSdkVJVZnVP5ZZmjOPcEFNYdTh+NlWcyGuBxOQ5XWYOTMH0Fya3/Vsz/JQEp2VVEEb52Vp
qunHGMjWSLAzMRUVmDqiAlPNerneiW8q9tTmdrE3uVOXjOEYPBnao0WCMLQLHDZDxA7UZh+M3Hyh
9QCZBURn0wkniNEeKn5XOAfk+3OJ/HYDBv3ngH/R36Ps85I0iq5UClhqLNPVcqAF0vVp/x4ybPvS
zKrkVb7kU5cSmVWSmiLSmXOQuSwGdnfUg4LJppXAF5+PZjd5L6aaaBD4kURy0ynaoKWLGjjNQS+m
97vzfXKKqdjbnSgxkHvLAmwz26uc47rp52c4KKJIBEHUZ2NRxkBwsBjXHc2ZMIb/pnmbp1HGRomU
RexkM861PWH+c1d3DgbtyzT+NJr/x9l5NceNpOn6r0z0PWbhzYntuQAKZVj0RqR0g5AoCd4nTOLX
nwfaOXuaJQZre286WlEkswAk8nOvidvrok3j1zKvo+dZpumXgYyZPjViz0+thipzEFXx8iRxKtf9
xFSgthamK30DNZE40As8vB3qs9TX0li/6iR1zga6hKOGctbi3Yiz8n0na3Ev3ZSWS9/0WU5B3RIV
O5rPaLEmBIgA/e7m0XXkpPhmXM93HNf0EbJZmb42iln/bJupbmAupU4XjIuZV/6CTt8d6l3GA5o7
+YGKYPhpLcK4T3iBfsxNDWivoH1SU/artG29xLBhCrWqPfkRUrmur1KH4l5vSveppToc/YSWw1dN
6+tkA6LFycK2wVjLR9a4Z6piLd0tvRxZkF+LbAwYyFTdnUUZml4Y3gJBINNL43OX2NXtoOvjVy9v
8vGylYU7MZacHMtXWztuLtMucauQEhzZ69mb6k3at159yBkbfE9p8x89HB+rC3QknTuEyVZJOUaO
TWDKRVNDiIDNpSsU8ZhPyvKKrmT1CAPXybdVVdExHpjdXjn9Use4M9nIAoPYynu/HyrruSzRytks
rds0a3+rv8cJLNJ9zVSqbs/x22yFWSaKb+sRB/hMDGMmptaKGpSc03eLRqiG3yxoRoL3s9B0UrWa
zmgWV/ea3Q3ygraG+bCQJjPmG6mYQ1CkberH9NwX2ozFfBhLmqRBkao9e6ZT6NuXJe52ftbJSgsS
V/GKUApjLoNuKNA400HV3RSd0cp97Hm5e20yM/xZ4HD7VKPINgSTXFPoRObuIY7KKSNNU9vpjleA
rhB2OMN1H2dVh860PZVB4aGBG+R5ZzxZZs24QuAFsQ5clEq7bBNDXCR0MCJ/6uDr7mQXL20YpZVT
UEtrM1POaWleJzmnT+By63aD4l6cbaLEwimg7waTZIDB+c9omuZL2Y7L9yLnHL1Sa23itYQBLnak
v+OFtdR6v5dtoextqcYDkyB7iLYlHdZq15OzfPXmmSLWaBZ920RGW25Ks83u8IVVbkynMR96hqep
P7S2cwdlufzcoleZhlXuWI3fKzp/cpZYjge2NVbUhJMZ0QOYJeGio2C0AoPDO98kIlrhxr1YDSMr
Kb6QyGbPyeASDJ1IaWJeepfBVdplw56myDLAcTV4K/I8o8xypNqgtqhWaGXkLcmBZ6WvkTFavS9G
EFnois1xwQhG70sf5no9+3A09CdSEvveLGanD4bCnS/iutE8v3Es5VCMUpjHyQY2Pw7lkO4LqSdP
5UIH6TJBzrHdxo5oUvL7kbLENBrr80KxkoS4DvSEhKzPiSWOG3mBZNb/hDKQlW1hn9XWZihkm2yZ
2sZ3QKQKfFM0ulJNrXk74PPDZ6udnatuVnKmarmuHgD4ZzUjpY4XIS+9/FJjgCV8fczTW0XXiOfd
MPZZWIkq+hoD+Gv8duw4DXFmhhPmFotZ+iop1EOEfzapY1HlIrTHqH9eigrQa9dwVPiIKnZPEBeV
14wN8CqAMiQBQ4roxcz17KYXZA3BMrUGA3H0XXbD0tHcS9KmGsLRjnsMDceyuCiqQYm3mtorFy6n
nR0ilmJWm350omqf98VSBja+CKXfpDbRpu8t7dI0xeCEaBSQb1H+QmHWnTTZep0e10HStdphoUPP
QKFuh13GKMzyB/wGSXHLcXLprreionFmmwRnjlgyjBg4n8fxI5kOe9mV09UeKZG16N9LQBjfahOB
1yDXCo08QKBr4SFM4BcDqvAB87be8b066m6mckm1DW9G6aDlIbHyM71BmjtbK9SYwiFZnoVhTWqQ
S7s2NkKh2UMGoQ1Z4NSz+VwXgLiPCfZKut+BLLmSivS0oPVK7WZc1tKSw8dKjoBL68docZMVRaJr
9xbJM5p/psUctyzyC6YcbhKUmVAenBY5ETSzMv2moMKp7iK9XL6XoBzcQ21Ww5ObpvGt3brbNG7U
fj8rGm2x0u50GgKmzE3wBZ53JTw5vTCrcJs97KjySBHUfleKmJMBF1V+Iy8V/XaZlt4jnxwF4FBK
gJuG+IMTlbvQtI3IHOjmOGZBmZkbSbgW2eMmbnJ3w8Eae3RtpqHd16C7aBs1BQMgidt7cdkVRsJh
aU7ZtTSj+XNLrL43eDipXyhC/1m7CZnuqpZ3KQyvnndcY31jZllD6prNES1yg8/UFHOsVXIYVeel
8ApKUIdt7mNjYcKLLUdAgDzYO2OKaOrT07e+2LND2qB3UfoKGALlJ4G2Z+Y7CHV4V0x06fa5lUln
Cv8aS91IdqjF8V0oUJkAlnQ3SRWXql/byIfh5G6LOKyrVjyaHp5gx4GJRh/KAuIcJbANO7exlwYz
EJyuvwIfyZutVKirQ5RFCTZ6l8TLzqPb/gQ92lj7xRbVihyZNe0l7arBF30OiyzptBhQUeyUpk8D
3KX5oxA7CA92XIXmUiEqSKanFdt0ycE+hqo7eGrrG+0kre1oiFK5Lmk641nb5IVofjRJ1yXXc+xO
0X7q05wsB59KQ3KKpnquh0UxKyBOxhgMZ3c9pMyjZWD3Rjs8tUPbLjuyliZW/CwyADN5M2hNNOr0
RHnQxWy6KM3rOZgoPy5tzsHQabUquzdiux0jX0VKtEAuVLbGo4mvbnXdVsqs0nwh6Jj7XrUhVGGb
qZNZV6qiPKtJOZWHbJ5avAxQT0nrY4JgxfBga+NCfqW4i1v/cOpUJ59h3scaovGgLvhDrVgTpf0y
qdremnN9umpNuueMCpqx+mko47jUAfNjiq9t19hx9DPyFgdraBRli2Nf4Xz7nMdFLL67GrHzWnXr
yA5mVOXnT8xZOvWxHO18zILIs0vtc600lmpvi4Lh4D7SxpEpcm8s7vJdmesVwUMOl3ytwMrmO5bp
GCPGq9O2JCRiPPBimIrKy605yOKDPqN1pim+25k9qk81iAS6LoxSUHnIuTuwJfrBsfajtQzKQ2np
NZnGMDWW89xHYyfBNAu15ZWyAFq43+zWsJ1vg+3mjtilDEjjxDdnO2t6uk6pWb40LlHmu0e5ivqf
OxvpcU7TQtxYstVWTG1SIO0N4yVyjnMHR2OXGuNYXqpU5ebOxT1jCgt65sud3fD9a191mRGgz49D
3/c4jefi0U5UZf4SyZmwwZBEevuO/c2l2Vru7eiHD+NBEyMhM1F1Zii01KbuQioD2s127+Tjvi8n
fEJEVaQToXLos2sQUEm7rSdnqC+6RV2ycLRKI/+CtEfUUtv2bhfS7jTVfQe2ZPGzivx1YyiydBhi
0GAJpGVW7kvOG3OPPGA2X/bSooRZVOJrKGaBLAKyzvLzEM/Jj25etO5gcwjkm9nMo89K3NWqHyvj
9GRVdIG3s+rhGV+XxuDDni8wUSL8mSGCZnn9Je7zyKHAMrx5Hzf8UEDckNEh5nX5Plhthm8H4Ga5
A4mpPcE4oq9k0az3/MGj9+bDolFuGaHGxSZ3s+WLbJ36Hjq09ijdWHWokvo07NskrZgekCP6SQvR
1md2klxV1Nu3LohGkMtmX1p+ZEfJF4FhiBaMVidGH7FQ+VLqi5xIZEdV3WiD3r7KwlJfpiGfLxT0
rAtwMLV9GHo07anM7FAxeC8wscwPRpa1gATEcsn8ZyzCOh7NY83bM/mLPjC3aWSEAa+ZTvll4WCC
OZmCyUNsNE3pj4neCOZzJSCMhsbPt3LR5sembhxapk4xVpu2AM++WRJGvvcZJ+KjqnQ9zeiyASE3
WE4iGWgYoA4KzQblkXB3H9MWOskmr8fuBaCRex/lpZZv4ypynPsaU+/nFsNKEDrmbH336jGXNGCs
njpaWmUVWNOch13szau2Q+6gxRzntNWmGZfby15oE3IdRVseRnVK9hPo5frKgruUUkdbhG+vq+hf
oCzHoAbdSfo9k64ml3DWrSJohiiL6Tf3+PMS+Csmnm3kmH5rOd2XNiY2hbMsAXBk1OtE49zD2XZY
IrmnlRWbm97ty+QIfEopcS5MyyJMo2V4WsAH9CG1o/xW2lryminYX/kkmP2FETemtpVtm37pxAQ+
2U2S7FY0ZsrMUndrgIpyEYxXhN4dqZeoWZHc965WPkMcaKWdiABoDwMYpqqMecVYYW7QlPiq+hiK
9gSrsTAVv40W8ZAklMO+mtfI4ztkOt3GnOV8KzJjbLgls6X6CSfQ4sedU3DiaR4Iq3jsOc49DwX1
nUYb85mJPpCHMUeAOmBb0qzOlrQ5xjMpVjjC1Rk53FbTQWtJ2895a5iPqjdHhc+xz77Reyn0S6Xp
utRXGQG9xHFvF9R4PRjuuu8YJXMYuckWs9RkO6iNMgQOUyttW2hef2f18bKC/Sz9qo47+xZpHRRf
y5pD3FeW3JVhkkp5m4LFfTDSti2PnWfXSRiZYxYHLWgDEUZWFLsMeUgytm7HOHztG9DKH60hbuhf
ala71fQyK7dDY3o0figAabyKeQwGqQ1fKmKvGRQaOjjPcCqqZdOqgN3otSVOHKqJl6KD7hj9kemJ
rF+0bHHTcDEV96tT964RtHgkjCEvN+IJWYkcMEZyvWceWrUWV+OMg1WAFBKddbcsqwu9VmhbJxqV
3JYEQf/UWmP3gzOUqVaeqmuHiG62Svk5a27QZZg9P2VZt+wzMBQFfVeFmSx4oPypSzrrUZuRJj5q
xLu7pdRs8oGPUZm/AcmAh6Or5KJ6pJLTnYoeVYWQA0kVvdcm67blnFiHMTu7yikbFr1f5I6Q/Eaf
zkPz6AT6TpHS2uVSuUHT0Hd2Cp6+VWuAnXLAHLM04iBFfvzMpf0GyFsX/YX/hIJJF3H9/C94+yHW
iEQRstQmLsJHJJPrhxongV3J7P7vL4UrMuhc1KOIKqcMLRR4tELmjRM0GoACw03FLrbzYZdobXVG
q+QURrtKJ68u7L+8H9CjO4HkJVNT8dqNbhBl4OrzCFOE3CnTHe9CDmKz+va398cKEMZyGnkzkIAn
Ty6XzRIBHfHADUj9UCzjfHA5R8/cv/cuCgQzHFYdIdTf9gd09tLJ58wLgOzhJzuB+DYiLd8Uo8W4
N+usM/DJd7aGhk27Th4PO4IJ/dutoYMI73tI/oFnt99SU8038QSmPB3qc7og77xf+JapiFVxrrMZ
T1ChUOLaplVSL6AB0j0ABHCuCrLeM/fvl/zGG1gku8KDl8eGsBFWOOXlNlZnURzymBRB3z6qButK
nyI60DrOc5gKcGa27hhoneUEbaRSybVgXso8MXbgacx1wDiEOniZh7+/fTwL3LdJGIVVc4Jnp9pz
oGpwo/sO+HyQesBWQGwZmOx8vNDvUFUYXus+RTfRxPHZOFlJzxLo3JicBiBy1I3QUjqESgKxgZCz
RbpX5+nqVuIbAIkDS6m1TQf6yV+m5pza5++by0A7ksEX4FwOVu/kDVUSrWe+Qs2vJPn8jSELE1CJ
jsILVLz0nOn07ycri60URWNVqufy3+7kLOu1iFkIHTJHc68ap/raNLbC4IozFfaFucnjcTpD9Hl3
zVXIg7d1BTyfrGnPbqeQ/fP2WKO1bTDuCtrBdLal1zQbJbZloGqltv34Aa9/9O0O50KxL2Y3AUWG
nvP2QoGczGabM3gSdD5gugOEBwkot6t5py/MvA11rQVvWg3nzH/ffZ6rr8jKvnXgB71duTJbxDjL
2WP39sPT3M/zJ2kU9F2neSpvPr7K348LCL4oJa/BkuB1qi+TGn3WjK3nrbMad6dOst1pC5OGj1d5
74osyl+IR5wW2qk2ATV8RM/V4bidrQ4+cc1ka6jKowQ9fyZcvbdXLB1eGFRTZ50Wvb15S+71rYNa
U+CB6bqehYyuTRBCnzXUGtRwqcxo8skYMiv8+BLfu5GI5SFEi7UiJNv1Fvwl+CuZSrN0oAxeJr38
UujYXW0KTxjT5uN1Tom0GscOtEsHuqfFoNE4iSS9ouGZIG0PogFEQlRjeeMyoW0YX+SgWjNSxmmw
vndAJa8nw03OXObvgRNkDUwApGJMVFRPfeCHUWd+y/Q5iBDXDkxE3v0Mz7+NmDKEEFVxTq7vvZ2D
wOOq3GrQ5D9V40yQ6MgkJNfAHdRxi0PMXYSH0KZKbffMgX5upZMbi97oksqWGxvbNYzVUsMoIsuj
TYkR6OHjZ/juUqtZq46oBdJkJy84va8o7iLTC0wlNb8hY4EThZE2n5o0OWdY/t7zgk7x30udRCnS
EXtgKuUFY+Khb63nMX6NNIsw/LaAbWIy+fGlnZ6aOpjBleINx3sVhbZO1qMSQvhtyIdwUiZtBzdp
BrslvW2+eg4YxjxunZh+jyGL/sxJdnpTf62MkBCMwzUcnzIbM32A8ajrQ+j2ufuzrGvvkDMfRlBf
q8+8g+8thbyiytmMNKFlnpwxNoL9hRTqAKV2dH8CvDcDSBOPYuyUczXF6fNbrwoy2aomjKowUfft
sVIUQ6enMVhXxZivGM9on7py6nwmGfZ94RbnOHOnpyfLrdRddGRANqKOeXJlmhjiMnO9MZyVFCSl
7e6sX9QKmBZMWOua78Go78yTOz3S1kU5TsjYzLUq9E5S1tQaW+HU4DddJqKXumLl+xGhkqcOJvGW
bMMK6QjVF8nQul8TOU8Pf3vLks7wFKmlDK755MUfYyZunSxFWMpO7ES+ret7o4yH2zJxrZC5bA2m
pD530e/sIXj7vCKrCasDp+rtgx0HUn8WEWHeZQx1bF1ZAnJX+2fcpaANPr7E9x7rytU33VUtl830
drF2ADpCbiZCC2XGwCvt6brukv420mSyFS1oNKWp1TOPVXtn72rcV4cNpWIKcipuXqROrMZ5I8Cr
d/q1To+XEY1ri2+FqL19O07To5Ms+UUmev2OerB4poNshC183hbfHOZqkVemtLEgdYRRHRm+hsv4
uez53W8JhG3VGQSEerrlZyp67KUzoMsq9L1WuIvPLrH2XaH0+862itePn8WvZOevieW63R0YMfDV
QTqov6V3PZDGTs5DmEAig7o4O0/CG8aHqR6M61SnTazHUfro9fR/i3aujtitphtoT9ExT4t+Pzr1
5G3PfKl1k//2pShMTTQl0Zc5VZfpaJLqCQrsYd7Y5ZG2Xbl18EbfO3Gab5peLkHdC+uqV5cmtIoa
/DcPPWwHJNtxZK3P5Ivv7Vdca1xSb9QlzFPtHpD/cVTrjKiXKSmPAM7FthHueEN99S1vYocZ1dye
2a7vrYlGBOkwIrMEsJPIhVinuihTLEIoRRmIGX1cR1nCucukO+Y+wz/aEWVkOmeCybvrYjmwalwC
azh1VNOYoi8JbTqMzQ2b+YOoVuHZAadSpjEJPFtFRbksb80zj/zddZFFXA8+mN+nT7wWyZwOViVC
VS+MvZPltg0UWWTHCJr4ZqylxlAFFtqZo2i9jacbjbeNqIagNtKPJ5oNE5DgQTegiCC1OT6l6dxv
9MG2nj7ez++EFDyC4JnzTqM0eSo8AP60sIS39KHd1VnoIVN0gE8ACKOPf8JzHoNen/WAbMFAqnUw
zuR379xanQeJz6epAfc7TUVIHWSXawlbqcjsY2YDt3exd9qRtPahqHTgf21/TmHnnXOMRWnHkCis
tPeT/UtwQ6jWI4wNAzNoR+YEbElTPneiNHCsafz77yjaSPoatzFmVk/Dptuvgs22K0KzkMqxt/vu
LgENXG9VSJVpoBYi3krPkbcfP9n37i3tHbI8bqyOW/PbUCagWlgg8EWoDIvYyVor98Jq1BBarnur
g3GHWdjJu//FoibdjtXJaE2n3y7alH2qFhbB2s6T+jib9M0711Je46aZd2qlX+O/K/Mzb8o7GQKZ
AVtY5z7qKPi/XVRGmWMXZiTCOip7muTG8CCkCwnX8Dq4qx9f4Tt5O84YkJ3Ztauf0Gk6InR9HMaJ
HExCRjbgnV1Y02I8KMxBfQHdOzDQ+N6KfOlePl75t1Yi8ZBBKh6zq9LW6oz79jrVaiHqSw88Es0D
5huyvW4ZYv6EtCG3SWNgoGo0nfXqNlED2R1cM2AQRVcvCrzBn5jmTMdGn6pkAyoKjsHH3+69t4pI
zYtFl5O64uQhWOOkKpzcxEUXsJsrapD/YCKumKyrfhSPf1cK8NfNoPlNC5c0DbONtzdDJq7mtC1V
TALA0rcEcgc6ncxdqgv97weAVVkYsCmmbSoGNG+XYtZk9AlEsjACl74jC/5U8ZbvOGAoZ7zOuvH0
Mg///u3EMhehPCT4cfE5eZHgwtU2wO8hxAyc9oFWDTdTWsnQiwCmmNjG3X+83nunBaJ8rmeQ37kY
Sr29RrdSl3qU1RiOZqTu52TQIN334gnapAYtX4t4htp0JsN7b8+ghIoPDBKZq8ri20XHNEFcERpC
SFfcCGyvBZhWpMoGXKGyShgYZx7kOweFAarYNHiceImcrte4HMBMrafQknF+1Vhp99zpptzRYcs/
f3w/37k0uupIx3F9NIDt9fO/dLmshe7nsmQTU0zQm47bOtCPbYiLygBgHKX55UxW9s6CJuxsYjij
wlUL8O2CVW1CWoFfEeZtHG0re/pRmqm+x3QNVDPA7jP7851bifwmysAMiNGgOC2UmMMPjI3VKew5
s0KAgfkOWIQJIt0+pzr+SwXuJBNa0yC81JAFo798cu7ZCcgzO53nUGSJ3FsGagdtqgx3mBZrG3sS
PQWpWt2mQ69e9A2UHKv3lht1GuIvKRLa32CDmygjGN1+XP1cHMOKHuKoG65dysAL9kO2r+C97OM4
F+fkzH7Jyv325deylTak9btT1qIZmHECnwutrq9BGEVwtyx9to6Y3VXPNUAQklg5xy8e4fhQtyk6
JSCNlB/CqFN4JAgJ9JuP9+Y7IYz5AGM2jVTHYQD2dquoSo2QasdW0WyhgFUq3VWtaUTFBUAY0hb5
flG8HlJmbZx54d9bmW49rW2mEygbnZ4y1oBrfBLPYaY63/GrMMnXF3ENE90KNaEXz3Y/pv7Ue8OZ
RPOd7cpQhBEUFRvbVdffXnIMYawSjTaHqKknoNPs3Mdt0AitFt+8j+/uOycpOt3rOnTH0UM5uUZD
FLFBNJzReohWbL85lTuAPrPfDDPYSLl0e6fVxzMX+M7rv540OFiQF6j6aVddatbQ5TWE+EaiiKIC
qAXqjczHfpnmihMASZAm+PhCf7un7GbyS2udVtDgOy1QQA7U2uwOkrcv7a97Lal2em1OO5CY52aI
7y3FhkXZgiTG/c3UrsmK0c4c9DNWzOYFdL3Uz0cXmBI97jN5zHtLoUxl8ARd2yKxeLtTKq2RmWsr
MoRCTM++7MwhsMC8JKCcpuLMXlmj+JvDAdFBWpXorNNyBbd78ia6UGsA0iK3kIK2vgbAndnQ5mqE
Wz5+VL+9d6xDmbX6jKhoup9aUkJomCC96Mg6SBx8EWqOL1KrwQwJwhjsGbyDk2GwL7wZnPPHK//2
NqyyijaJMgc4hcgvacy/xEE791AyWDvqEF/bvRj6JuzhZ27EoMgtvXH5rGrFtP140XeeoUX/zljV
aKkLTq21EiT2oLtqQJgAwyG/oaf3laSp5wigtv+bpQysDNaLI3N6u11smHMaGMgVLSWwv7V65vnI
1wGw95z/Gtj9x+v8f+If9e1/7Yv+X//Jv1/rRqIQloiTf/7rpvlRPYjuxw9x9bX5z/VX//tH3/7i
v67S167u65/i9Kfe/BJ//9/rb76Kr2/+AaECltHd8KOT9z96eEC/FuCbrj/5P/3wHz9+/RW02n/8
+cdrPVRi/WtxWld//Pujw/c//0B+/i93ff37//7w+mvJ7z1MqVh+dMXX6vtvv/Xjay/+/ENT/7n6
fjEGZs7HeWRyPE4/1k+sf2IIwtkEPoadqANi+eMfVd2J5M8/TOefLsJZKmXq2tWmpfnHP/p6+PWR
9U8qO7SsyG4431YYyv+7+jfP6f8/t38gRHRbp5Xo//yDJPrkPadmw3d27WLTuOfPnRRHRtrHwElh
oejmkrzkppejapDBmdTMjHxAbdU+8KgY2TsiBi2KZLU2Kc5t2RbRIVlaNWwST/VNLe6vvV40D3B7
vjSkYAcRDdpNOdfeMYffcOmRwl/FVF/0RkFUX1UpFrvpYptXo9eFeG7rhyb2bMgSYz9ezOniAhqK
6f4oSCL4+qhNWA4ow26IbNrNnRBbqHrL59kh05pHKK0HmCbyGI+GddSy+aHy6vRq5rd3htOB6q7G
CVx8H3cvApkN6M2i38LkvissCk5vrpDTRFDADZQyiXdQEbOwgIC8yU1MDP0O9ojfJam1a3UDDfQy
Lea7DK0If42zQeyhPSJM8NioWTQXqKdMuyKujC1E6vF1KlBF6AzzB9pFUARqtBBq6NiBnnvZhV2U
0p+UgmaI0Y1XNLfGC63AkRjVSM05TKPulHC40etGDhjzmrnokxe1kso3pg1iozVe7sP+IRJoqbyY
e9i4vqPNyuel0wDzDpmzF8KAk1Tbrfc51kR+gVpe89APBsaW5lgghJkXP2cEmfZ5NW7niA56nwxy
P8KhPCQ15MJNVRk70anV3gWq/DR1iGUNEGuvYmNxjn1itZaPHv24r+FQQjlMC+sIoVULhqZbDgUE
6WsjVdGmtMt659VqhoJuttKKjbJCuhCzVHQ7V0keiRDxYFk/OZDt49gNAJijerlbRtO60ysg9XZT
wrYBxr1zW6XbeV7fH8clhZVk5PYFjAD0oJG72TsT7OuYh/qkF8qE1ALoY4YH+q5FriGAf5FtLDK7
TWso2iPaD4W+MZF60hlV+La1RH4zO9D/YL1DI2AIXza7XuTON9Ct/BTxl1tXqBtnRhlJL9vtRKwE
Uhf10L1a5wLJIPMKHwsroC5K/MJJy40TFegroxtwKN2lPCRlK/aNh9CTPXm7chzVTzRX3EfTjsR2
8jRNCTwVia/CLtxQDPYIsDozX+piSEDv47DsW7FeHSOvSjJf7WFCUo1DqjD7THtJimTZyWwcX4GC
yyCKDb1FUk7XN30zawe3t9AqUqs02QF4jviPJcKpcpB+Rru7QAcDBWpPohhmgI8Ph3rgfyXPcvSl
rWuA8ye63FYxf4HwrgawB+dvlZ5YjxA+vuSK1gGcLYxrwLPHAio6HERN2xmKpd3AaonCnlp3N8Eg
C+sGJaeq5BYJxFSv2hYDigqw7N6evQQdIhRdZr+3ksTxG1kMn9rJW3I/YtYKwHd4UWgiPuljtyqy
mdO2x1BYned6X+GQsNGVToWun7/Ubq+Gk+lEz7yqw2WWucVdmcyfnMhz9oOlGKGtr7sRlJlxM5vZ
fZECH5diTrdKmue30QBr1syFi6DWNA/XIPtNBF/rjIlCVbf5J1uf5z0qG8ONMEbnRzsn2lG6QIrA
3vYGvGCRBoDMJ+SqZlVclqY6K+EUK/qVPogS+H889e0Gvm11jdNnBsmmtKDr5N2uRn7Ij4blmzJ1
8irBPeA7xANSTBP5tl3T9Ekwm/a87V0FRj1UrB9ahBaNx9/bKbkUF1VRTkc9FybgfLltivwpV0wL
dfgp66DZK0M5XbhDOno3aS0x/lDaIX9uedWva5KXLMiUarmrlerKjTtzY7ixfiCUJZGvo0IAIh/A
e1g4ZvU417bZHFQ1rnZJlPfNJtPnkHiT+GmpXOhOPG3glwsfN3XpFy3uAwgF6EXopson8Nr2ccnL
7JEpAoCwyb2MJ+Tx4A7qG5qa3Pc6yXazHW2YIMZojCtefDDMZLiMUVJaTR/NHSwGhJLy8dVoBRFr
yMqDMQBa0DRU02ZEcBEgsvIAFDG8ugJrZCiteKwj8BiOaMnVtIe3zBhe7bz7XPToS3nji1MU1yYa
OTZYTMhgcYauQ2XbqQ88CrpiPDd7kTdf0cWQV4qs40tLWzcJNpF7lSlfOBjCACU1x9q+WTgps6W/
pklqvCiRFodxYZYXcMFh+SJT9JinjvxCsu2GaFKi9ZIPBQi5sUdJbqk/60X74o3yOp+8GwiZkd+N
3XfRtR0W2oyhORhDTouJotWZrxc6voCz0vGAKPNROHoSSNO9MwoNKIUyfasmJXoWfZNsjLxKN3G1
LIRtrwqw+ss2qeuh0ZQneByhsQzNy0CpLI70+KYA17cZRlTAiiJ1/X7ILwdYWm1gEYBrpF6ncm+m
nvrQjE7+taRayHzktp0AQlN0wGyi3fWpNXPaDcWzxNHwAl2BZefa6JFACI9wxnbqlwHyvonI/4Cc
lwPlRdMb4xv1arPV7CoFSC8MB3/Y3vqOvrZ+4xWletc1iYPYAV/1BoKphJ/aX+huJi8mJ44+1eNs
Zce0bovbOYpetWkqLrqIIGajNRA7Gi1y5lC7aV7qLZ1FiIdO4xy8PIVqKKzkcytTC5mjxkAPU4mb
Q2VFcxWiUHtwWqIL57LLfyxrx8ZUN1lt4Y6kz/ZNLlV0iuJCa+7ieXG+VnpxOyIgPqIAoYInT8q+
uuIRQ5gSiO7eToscPhm5+tzXvFGzSzcpRULBhTsAQx6hom3dITiv4VfypEdKvY/b0UqCitTTQadO
XcUnSCL8BmzLBmyv/dKksFDixuiYCLbRlY1W3HWCMuY9VNv5oPV5u0mUdglk6cJBrA3Uf5FnVV75
joXpaypFdFCOrnMdt5F2jOHnb1G1REvdFIFudXqITEl0uSS2sfu/7J3JcuTGlm1/peyNC3rom+ED
EC0ZbCJIJskJjJnJRN/3+PpaoKQrEtRllN6oBmUmk+xeJtPRONyPn7PP2kFCR5INjS4e7NhKA6el
IWVttcFGqItsm3fpATaPZGNlRGECzEvuCB0EAYh9kw63RAWa1NB3Q89Q7OGb3qrPDVnh2JZNYbCz
SIppvtUhTcoz7SOzxqvcg9A04bezHyqpuovA5rGFSCDQOskcnF4Sy5uuFIpmm6Bycgc+dmwrIl0p
nRDSxzPNNzH4AlPqHRko5wbSvk/F3BROcTCwcNFyiGN7rxcPUxWVTxXFbvESnIP3mihlK50CQBIw
gApjWudkVjxnCo3nKuymBJhhqMrrDLKXU9NKs9H0yLxX8/pXpQi/8kZXTr3lma5JmyZtH4oJ1akp
0hdLKRo6kZOoBDfdWFeVarREIKn5APVHiFx+KuxRdW8kEyMl9t38pKp1tTE4MqzLLp6OWsRUwX99
4sI7J2qbai3SXGcSa1FvylMZ3xANHlDDC7/WBP2bSiy5pi0I+IBvBKtpGKJXM50M18TSZdeO7KSk
pOItwKdixZsot1DzpvtsoHzXpc+lKmOj7EEsNcibEULEl5lFJJZO0ABwr5DSJwPXDNsIw0tVm070
89Bxj3fCS9RoV1HcVDc1rvQ74pTbSi3XiV5c0QHzKucWGYHsWIrWK448x3BQfyixvBFgsm37fJIv
QXjf9Wa/SxLjxuNITduWtANHXZM+g7dSlzBR1EDfVT4dw3Q9kqM15NipNGL6XnQTNQAukUzfh8ib
a/M9zG/DaiLA8oFeH8ehlBBDhnkPXLHNU1yFjUaDJxOHPwwi2FuZ/MgdJQiyPEGjwyWSR/8W6A0Q
UzHpndyQE3calPTkpUpkT9YAUhBhyp5GfH/V0999bWnjSNbdqjrC3NDTL2hrFnR2Pd+fwaL9bQ+a
dFxbiSi4gV5FR7/lj8zS10oaD2JfCNvaisKtWUycFoKE3TXFQm4n+IlwY0y5bjocKacrNcGrCaqd
z5EL+CCmo/lVQNnLUTAgvVHntmijCOE/QKrAw5bz4qYlyhnCAdhLTdeNgYqGLAx5ILsDTbBS1IRV
OC2CbTy3CyReRGY04wVrIesPe69SXkSNDKHN9IdD2qhYSISP8IZ5EHU2CLtsTIggUn1Tee3gQP3H
CYzuYOmmgMaMFtU8JlOTuVn7mIHoYDNpT2k4iSujndKtrnjV2jThMviasc/Spt8HigJXg67y26CU
LxO1pA2/naDj+uU3mhWVY0nTsw1vsnYzaBIHvYQXofZl5hhRkm7wCPN3mix4m1y0ptVICH5thKZ8
CKRBXpeprm4QPJSwJYzyNkqZ3hOMu7kVsyeyGA6dFt6CQ4Gm0PTCri+m5OBhKgWxNrOiFUjYNF43
YZcep2b42Ua5tO1boGZYMdKtSx9TQMTdCtmlxmcHnaauNSdE2HFvyD2frO9bR2ns428tiC551Xid
r65wt6/vKhMzAs5Uljr/Balx6Ycq/4pD/zb05GxwBj0rVmNlTW4gsSIIk6Q7fjA3U6jZow/86EoC
8eoD0hLA5mahWQMREHA0MEHppglvy0vEPR3YkJy6iQMrIpPYLLIbKBcGx8jIvwFyaNFmnqVHTZua
dVCJk1PSiOyks0tH1UmTCzyBaQcppPxJw2n+TWu0pLebgXXI9kkxqHkIwa/XPOVhKE1pk0d6fOrK
UXSB5mjrZqqSHUzb+BBG6h2TgeCnbUZxPwl1ma6qYubvD0K5w2U6XJGJzdmfI95vANba5vyhzvcS
2II3DNfp2JinCpZ3yym1Nh/nbviLujcb8h1FcWhRUzq0h4935qRRG2sH4bs3jaOD+0/4S2p085H8
a7SDRDbc/WeupSWQC1O2Q02izzeEBRcAa9lC6JOc0BBfJDPqL/4TZNUUkeiAAKRY3VYssfYZ6W69
KiL9KgpbzzF0yydaCG85dkZX0iD9obj4Rwm6uzzln2XO7UOe7t9m5j78qc1rPme/6uVf9T8wfTcz
7v/vn/mxT9m7/5e+VuGPl+w/Ti9p/vI+gTf/3u/5O1pqzd9YxmVTpONARgFJBvv3BB6MR+k3EbkD
EuJZTg8D618ZPEHiR/QUzbosEZkxeuZ/pfAESf2N3iYS61R7ee1UY/5JDu9jfQW/X4WrE+d2HkYh
x7jI8+KtWJIf6YyTPOG+5Y94OQPlQ5SaZCBsoqY+k1d+a+/8qzTAfZKvnO2qUXzggU5m82NimZ3P
KgnuuzvDGhWPc1zDibSSAnM/0ezimr3K7lzGPlGuqmxJdfmbehToJJdUP9hHXtfYQzsjrhWzU3dK
qIyvWdE+paZGxzr1f/VYqWPy7AtKvPE9SbgGjNcJK6VOwx1JjegFAIAPDDjPRDZGCCn0dGR7Laef
2HswWhOCo4j37Qpcb/r0bn78kT99ny/9mL7//dbRVaOLx0YBsfGigibJXurBN4G+RfuKwx4RuC2u
uuTatDOV0I/ViXkkzh1zX6iqzWUCdfFWIXtCvWr09I6YqrkCKCtx2Agk1zMaTjqqX+QXbQ/24Ov7
m+f5u7LP78Mi96VKR4mCotaixqQEQT5kwZDeVaUirWV8htykwSdBVeBCaxpE+NwHM4YP82VmDD9G
nYXw60t4K3h+nF44LyMmEpGmU461FgVRcghjpcppeqeUqLL8sgo3g9lYdqWlZCW4ZV9BJ1EIpr8O
xOlWDOp2Z/VMRLxz41Vca2ySsdBvdDxtn2I1B+erGuGuy9UKBvQvEK/QYKaqOuD/I2+/vvjl/EAN
jPYWk2D6luZm0cX88KdWURIrFE6R+E2XfScn9xGfmxrLD34eBHk/AyBMRMOwmBodQaYQ+rFw0oN0
o4evDdlJVoHNED283c0/2jX+e1vCl8Wf/4H7AqrSdy/208ZwyLPmNXsFIfJ+U3j7pd93BVn8TXlT
l1DzZQWkxfDPTUEyf1NZFxHY0Fll0lbKT/6s6ii/UefHYxRGDGZuuKv9a0tQpd8AVKIp5wiL3HUu
I/+5a/03qjr8+Q+fMSdAik1zgRHpEm0ZrNcfl2hBE2StVRLyXTBAgaXllYjvfdeoHDeDYQAD0xTD
s0qZTV613ShjNxB1iW6D2Gz8LcCZSKdcP9Qc8QpZXNFXqF9CiaunVYTBeAj1aRTvVHmKpZlwZfyM
SX/SRZtiqnmpyRga9ImWpm5J2spRG7V6NdRBHjaqYNHxOTaaaxoeHObWCxLgYn7fXasZlRPCaQ80
pCpF430ysyo8yM+Ee5CPgg0ZVXONdIm8jdoXyn2aCl3JuaMlaSwiaIrscaiekRvoB1XxYTXlHF7u
FToxoazzBAQHHKcnYRKSIw5PAKraKHtSsHiSBhERrJK4jRRBuc3Ry77qVCQER1KrfK/yuUU05uZk
8cE8mE/AaXJqRkoD/RCFp1G4ZNRAvfUacEbLEuO9KRZFe0WDkWxuECMEW6VK0gEwGn1CW3Tp/l0y
KVS6xXYiwc0RlvMzzqFXsT7phOc87idKQmDGa0XG4qQd8wtjGroRpUaeDw5ktaJcFRbuZr1c0Ekb
jUXjFGJKFULt5e5GNAtqMrladveloNM6HvjjiL0LiSuEbF4NAqU1QI/YBWSyX3GrqYcBTtM10bLy
Xctapd2k7MeNbeatpbs5jhrVYfRTaS+TtgU2iw3pFpha4hpYMt0ilDPbVTbB5ZfxL+ec2AfkTkJA
MTdZPqxLq6V+VvpBfGkKavitpGxF2rwR6c3xRGVvUOInRR1aAveSNMKIM5R1NKgbPjDBCd5b7AfJ
JwsUeFaCh7MKRxOtsNwGZnZ1FVPouQGhMl3IxWTiiRjmXeuqTD5zJxiF9JDSQMb018i6Jn2vk3vV
yjJaYazok58V/BdR99rIFepeuld1khMhssfJrQdaItew1Qe8vDq10WEW+YA8i9GCXUbip3qi4YBE
2dS0w4EVmXw8Vb8KSnMeN8cYR55DH82MRN9SQQNlJkQtB0fHZMfxCPxKaES6ZUP/htwrmG18U1t4
VDimMWRQmMQiVx1zmjObjVypZLT8nOa0QKgZQRNYSmzQe/qVmQnQSqVSbUC1dblA4NN3FQR2MXwN
5CnIdxOw2YMl1AiCWYG2hozZla3nTZa6eTxW6Z6zebGrc4NSlkbXZOZYma9kjiR2kQa4WzmMHjkT
3yqHW6OnfGRb/ZxfGeFXYRke1OJtGnLc3ZEiHS5JeGAbGWSiFjpySXH8rkkNADesorRd/+8W1Yyz
8mDuyv/3Rxcnz+P/2NWz8KB+v0fNv/XnwUUzfqNRW8NpGjM7gil+9OfBRUdFoKLTBl6r4pwiEmL8
sUkJ5m/sT5Ct2KBoLIXvQvz1h/YApiWaBX6MIoi+ATaYfyQ+mGPJD4EenR2axMFlFjqQTZyDqXcC
HEMbtFaHfneEVzrYYexXjhrkxoYEvFc5PoYcQPsH6lrT6d2j+pso/qO2iSkuosmXEF/QX06ELfFg
3g+M6lGFMVSpRyXzcjc3EKRNuGCcOSfNf8uH25sbkRDkz8c/QoJ5t38/ipZ1EfyORrydBOUgGOUr
RxloFsKwj/ufvhple2Tdq6/vbBkazuSI92POd/7ukeZ4WhZDJIq3NTU6hAzGRqpTCn+if2MW1ZnB
5jhzeYPq3N3AaUGd1W+LwYSUo5zFYEHG4mCRwl+VCSivsLOnUwqba/31zS1wHfPShBJMmoEv7MD8
r8XdYaatVB5Z3Fta3Y5AiuvLyit3Gb4KpEvvODQKu1BuaWvb4vOnNZjjnLmAZXjPBcw4FsI0RFyk
AubH//7xKgXZtCaXbxlKuWxV+Sq08mJDEWhOSrcEETrlRRFqgasHWXOK153csskWGR4nYbYTdk3d
NWdoCZ/eORh/8A90KdEBRjZhEev5MmLWgkbNm0ltfTusx5FmD5DV1LCmrTmg0PmnT4EBNeS5MrK5
WYu0eO9Vp9e6Cev9JtNmayMzPFWScCGlRbkuIgpekESnuyQbBih4AjA34E19HzpCMRY7OQNJBjr5
5LeG4Xx9YZ/WE64Lh0MFWZWM7HOJNRHlIe5TMJI3uViuaB7bqY33TFdoucKcRNoEunjZVlO0HcF6
XXw99MJHm6nJ2Bb4DQTErIrmUi5ZJb5Rtx1jG359iT3tLwuDsXvJH9Zc7fDNsNrroLGzDUQ2HPMU
1d+hPtzkBp4dCn4Ml9DTZPfra/q7eYHolqWfpe6zNp0TwKD5pcxrKqqYiNAqncZvXxEAPGU12e2v
R1s+fGyamQ1UGkU8H+fH//HT6EPPU3tWwSPV4xerlHdVIaw7oaSOKT8HU3M/hDNAcvLOzcblYo58
zgSxAtGMkzDK5sVs7MOgwHprko6qdQrhGsf4O6t41vl7X7vqhMuSOlXb2DPKw1PtKATc1j19fe9v
G8b7lfDtGujcoO7PtsrU+3jztBvAP+zhB3etbR7gmAbKd+p/rX4FKoW58MvQ10O41QXCQwdxa7DD
JShS/+nytLyMxfKUIOwCJMxl+L90dV39kNqtFLhVB39+r2cOBHBAkcmLjtRN2qvCmfkmLfeD5fCL
KdDk1ILxi5eOPS4Q0taXtx0nRUpDxnUvbP172nUwAKqm+yRzw8csuakDO3g98yo+nnyZ6PN0ePcq
FtMB3UcG2E2Ujq0Osql86rClac3K7oYfmXiLoMCmJc2px3PAn7de209zQAHohkwL4LWx3JxEVLNj
mMhHNV3FgaOKznxy9R2Ard109PzR1pQtWwMiokOE42DVP0/5Vabux37dJ3eGH9tkSzvlFLRYM+1D
dZfGcEwO8rkc1Vtc9elK+V4oZoBGYtX6OFsTZD9VHivSMa7Wg7VB1XWtDy4V87x1G9SDuTugqIpX
2amrnfJH96veaTiBbCh2e8m6yDYl5UEJoQB8S7t3xbX2UOcupK7W4OhO/W8rT2em9qLR5vfXqkq0
LsyyWJPupY/XXASmlwpKJx/jbNPH2/GlkhH/2EL2ZKiAXhx0e8Y2RI6ZrzjY6ZI7+bdTf4/Qirzz
cAjOrHZveJDlM3x/PYu3Df4oyHKh5XpGB0/O0XeMKxN9a7yawrVurGbBRnyokSnVdCev0/I+UrYS
/aVme+0/g5OOEKGJF5qIUghq5hrRB8R4EN9yuceLsMN1DjUpZoV65iZAcm8TbwtSQjym05nPdv4g
vrqTxdpliQ2C94YnG07PjbUlQUNJ1DNf2vFBUW7OfJ1z/vPDYIiMabIRdc4X5LmWVuUqzf8zbFo6
Wrgs36KP3eYbb2sdrGdjfw4G8Map+WqwxZ3RWaYaAVCWY9u7BZxsxW6qVciBOzVWRr7XUhxI93Gw
UeOLjmq45wjETwNag36bj3sluu7aq0ZagcOO8YZY4aij3YqXU7zCCAKjwh7qM0qPU3iKO7zm7fpR
XefoW/QDfE5cBQRb6e9qZTt1hyBaRaqbjpdobvnl8Ieeo7s5ytkZyNqnMIRmdZ4vFKwZOUM4svhM
iDZVAXNi6Tiis6UK4qTaWvqhPPY63fJrL9zAWe8MNwwuS6QQ5ZmvVPu0+M7Dswnzn7nFehkZCth/
kJniiVv+Bh5o1DjUnucVGBmZx6azGiMsZjd5v4rQnGwDXEZ+qrrdm7D30FIe+nIdeGtEaJjzPmB5
hUeeR3tnept1pHOOcXI51Q+U/tWTvA2hVkAJfi0LV04frfzok67L10Fpe+bdJF2IxZZ2zZzU3Jkw
8/Na9HaXhIwK8DxoRYv1sy5qTPWosx2TYEMyMsax60Vk9XzA6iwonBYhKzq7YZ95TnHVdjbFZaSV
Q43/mivWG8SYX39Vb3iTTxOdEO/PC1psvF7TSSmEOelojk6ICaf8EKmXPe4eVM6cLjmUzXUXXnf6
vo0uJH0PzLalBfqESScgYLJI8VxQsmfOsofUm6MLYlS7x5jwGvMDPK5xXXswfmA0fAxutRfds40T
s8ubdmukNbMjjmlXR5i+jzpaxgcptmkfUH+xtZia3T+kV8QA1rV1g7isTNfIkmTBUfgt2S32ws+v
n8VbXezTs6BCyQltthuYsxfvj2jyzHQQ4VYdhZN1rf2IflqKo31P5YtG3YnSWhfWLcv1ZbXXXsmi
+XQ4ohi00xcCcesRKXX+gntnetUcMUV8SO/KnfarumLKiQhkHlvTadh0ftC0c+ldZEgqbutLGg/O
nSaWofvbZ0wTJOwAeCIUkRc3YST57A3EZ0zrQWd3gPGxkrgSChdvwEKzpXjLazNeG4y2Mk4VWDZ9
/RjlT+E8c3w+5NFyDboAuNHHK+hrSwA8HcjH4Cc2ivV9IDjhJm4xRN2gQCIrQ2dUYq1ZNLXIER9l
27yo77IjL7TdpeTDyeaqnGwOzf0MvJ5c3JW/vsJF9yoRwXyFcF9JIHHg4hT18Qqt1KgK3eQZzQo3
W8RN8479X7ulQuHUN829dWafPDvgIrIkgd8K+jyzaBVBv6RTtHYLkd47twIJelADFFR2lZ1Zbc4O
u5gLWZx5Jppo6ejdTz8a2Qb6/mreSbfRCx5TD8mZ+Plv3/tfT/VT4Qjbsd9H8x88iFKKY77IP9GY
dhMo1P+vSfZusE/V0kYPao2jG2gicUCvjRHYdZ7XxJVUqPLHwEjtAXET8VSOxYa4VgWnwF+FHdi7
a41tLt9Y07bwrkRMPbTqQc0OKtOt4+SlXXvlKR/O8Tw+paAWs24JAQ4iQWiVkKWWrnklcMf7LN/m
lYvZBV6T4Q9EDVl0buLNccpySXs305dwjaxvEt0PGNPjPUAwHVeCtc7qEzGm4K2Ue4EGnSMVHW5d
u/GKcx/a38Vs5FXEuSrJyeltqXiX9BL8PlMR3slH7xfmy+Pee7KkVfa9uJBUW2iuw/RMbL2Aifzx
Zf81oLJYe2S/y2orL+Wjbq1kE59zXNCpGt5l3LtW2h2fO6zsTL4wiLNoIF3L5+CA89rx6Ym/u4LF
xOwqq1YVg1vu7qrM5liEaw5x+hjffb2IfYq95/CBG0YdNGc03+Kpd4828KueiqcnnujJjvH+Sdr9
WK67lP6jAFWZ9fT1cJ/zFIvxlvcVt5lRhYwXj3gJbdt01XSbpMRux6GPJ0ndJnXl8hbzjJjD8313
W+PstQrjM2/43G0v9ujexF+p77gMU9qbQMl7J633kv9EiSw1//kqs7jpRUysRfmEnTyjCaZthk45
YEGwDjpbxBEysS111enX6QGXPg/nlmEnPmX0PfkHXaEagSUxuHRc8NYjVp25U+lOKZHSJI3vFOfE
N29Jwg/TbnGl6sctTYu9zixyrpR2vqRxQPhiqTV1m4hM4VVQ7/z8Aq9hmiVoslOqTcYHMXSyrY0/
SvVKhezuYYSLD7erIIBWK/T2+6m8iisSYC7+RwiyWUcvg6ml5WjTioGjsXFhq4PDO4JZjA9c/Ohy
KXdEDqqlcUq7n2cm4PysP90hdCsgJ3NZBOHbh+hME4KoDfGBP3XZ9TMuVY4aolLdVYarKU9KTM/F
dpxuEirc+rl99NPZZH6474ZexgsmjSmByNCBujKsTYSPpu+0jWsFTs2nAEnMOzfkp5VzMeQiYsiy
sP/jfSaXubgTnaHbd9Za1H8aAR/cQUE6W59ZrvW/G5Re+hnpjqQEivHHRxwIYojp7CidyMI15U4V
N+VoBwrJGVzvbaudD63jg8DKaWG6so/itRFs6MCjeUhW7a5h19ylycZr5ywQbIFIcDxjRc0fgxjt
2D/NxiQ7T/0hPI9PPnMRc02eIhpmzscqrRfHCgdnbyOmjnUw6VQTXMxiOBMQqOL0FpiXVoFjifrN
LDeNvzcrBx/k3Fx/PdHe9sTlRJOhraLSoXWHgubHp5BYUSv7jSCe0D0zXlU7/mX3S3eyiQ4P2hAd
MUPuv1Fh6n5v880Uunw+1bdhPwD7sc074Rjn9C7xAA4EeGqwEs2tUq9bcxs++XfxIeW7tAdtFZr4
DWyC8aKt1wN271A1WicY7i0B6uivVtgnCIpzp2/XE2wd05Y3pIomHua3QCcd/+plO5MzGlnh6Ex0
9SmSY/K9fwKLRbaxasSYEfO9lm+bgmPEJsRscvdCh5ktCbuvn/cbW+yr571YZAPBhF+k87xJsuyq
Hwav2qRvuSR+zPF3RdOAAvs1wZKTRmloHATNe86YnKt+VM94wrLReN/jM+ChT4HT/AjmpQaMPdLq
t9D63fYK/kEM4ymSTpXiKjWuag7nkq9v/HOwMo8xs8X4698I1x8nWlbGiZRWg3TClKSS8VKDr2A3
P5PvvoxLm4MUaqrsnG5uf+t/+3rsT0rJN+XZu7EX+4UyKFagpoyN36r6YHwTX81inoLat+5bDyAE
3QimfBzHn8j24Dblf/PIqdDmDTHLFq++vpq/29TfP4hFts23xByb1146NZhVIsm/RRki1m6FTfCZ
8OHzkWjxzBe7SGZNo5BWk3SqR1rS6RvL+RpdsaVB7BJ5DhgyQVkL4mFszywrZ0debCJxOgYiUhhm
VOmS4CrpYOhpxqDJawUBQC3cEtPvxsWK5OuHe3aaLbaSNI5Q4GoMrD+3D9UTc0x/mUxc1WzhQXgN
RKcs3WRA+H1u4PnD/fRhv5tj8zLz7hvS8BszjZhnrSlHRXJVfCbLjXhFAKlcjy/qaztsCmUW4J2Z
Tm/Es88Dz+V2EW09X+/Hga3EoJsa/0DqIU5UuYrigGWhWV2zGnd8ns2v2uCuyh8zY7LV6Efon8b7
qdhXylMpoUqUbpApTx61WEqBYIdT2dFljKvDygHBQoVl9fUb+vvp/9flLpbbwCukrmHkEzj2SnUK
9pl650kPlB/b8lya92/3+Dm5BU8JKp6ymA3YYiZ9oRbSCfRrqdN1WQxIFakVIDW4DAoB3eS6CPZn
U59v0uJPL+XdwIvZUOJqVrS4MJ08wvbEZg+kbFTiuSOvsIYBh9F2btq50zcKIbG8bgRHb904djNa
sifaX1Zw/2vAiJkbxLtxuJAphjcbNVor+qVu3HbqyQ/XUUev8F5rDxMGpOcQq3+7Lf51B0vuu5mF
klCnJdNKdRoy0wDKgYvR24WqczsBHcCW7uuZ8TklOS9XGFiBMJz3o6VAI5EmNe8bIrLA2CmTZlfR
ZS21nD8yV012cou93Ro8ZCk6lbod63Q9cAaUoA6m66RaJ9mDlh6S5EDSTW5cLbwepoMJy0dwFcxt
i13ZHwxOTUb+rRKfwvZQd6speUzUXZXtZHObmLSkT5dFmthFUq6yiHw5TvS6dAy8y/Csd8+n74AC
gPKmfZ4ZtqqxWJvplMYAARPTk1UcckI71WxduhBtydykD5W1Mxq4Kdd8rWl64dNmH62nhLIspm92
odte7IAE60PXem0sR/k1g5JSN5bdlliNIIzg4UoQ8Aa0g4xz20WzKeiSXyfjaqjWNbiUR/kCV0jS
kcSYiWtmt1+/y7cq7ocPYHF7iw1A0Kax6WpuDzCV1XJCdOj4zF/AxuytXYfFYelkwSqobskiGzIP
fuUbF6pGQmqtVmtSagX3hqpTc3GL9XzH6n9FgksjdctjUja57kQwRwTYDhvuHdehYatmpwrAzkxb
wNga53ZHDFwNX1kHewseTWXSLuqk01qn575dNfKBFHuNaSEuvEw22HmKTT4tpC2bx/eM+Lt45vha
yeukmGzdc5BVV9q3wjoDF/68Z83Pig4h4I8z51dbLImVFGLzXPmERsAX5bVIc/fU3GQ+FoZIgtQN
6ta6vfHL/TTH3sNeb17PvK3l3rW4gEVQWnVy3+gl8Z8Zbc3yvmiuDN0x5IveO/OJL3jwZHAWIy0j
sUJT0EQRbIseKMieHN2jpN/Kxq4sMMPdW942ri6M0M1zF9Ti13cpfVrSFoMvIi8xVcrBm+dkOTqU
o/HyspgMw16EspJd1t1OC9YQjzxvH1YbKbryqw0ic5oQB7bFc6mzRevB50exWACmSs0kLwqkU5qB
nqBTfwMDXj3lP9HtlcgH6nMx2acIZXH7i08SRY9aTTK3j8AxG3+WHYAdKD7KNzGFreaW9W2bPvLU
CV284Vwz3OeDD4ITuu+AoNOkiZXIco7VcjJkkxqfUq3oCL5N2heaNFxBLn/yYLXQKjGpHC7bZ7+0
got4Pn7VGpZCNXQRO9OgRmBvftVX+J4Cz/1lyvloS5LwWjX6MzHfuFHS8Ufgr2HrGAd2rLupRvL+
9RSap+eHVY2boHNQB7pJtwj42Y+x1lyqN5RQik9VNosq9HJYDWxbm69H+Zw85zgO1Px3+iwK3EVI
1xiDIkRQBk4l/Q0DgNEVrgAIfPOGElPsSSukypcWqxryNCqnLUV1pTt3r5+XpberQD46d/BBzV8k
SIYK3p/vjWBdIMpg9uy7ZqlHTtbW+k6t3NxENgWeq19xQk/zrSBc1pF8Mkp8gftwOjN756/h3ZOf
m0oRLFGVtFAN0TC2iORKenGawPP808AgbhkmpwC2si02/q++goHz9RuY4XXL4ehdJAtGRe/NiO3j
i47NTBMnK+feO+VSl0NpLSlN4JSNfO8lPl7xarhtZKVaFVn6QgsnGgYxhwwvTo95xy5edAaMZ53m
Ez9Jf1AA9dtWwwaEzv50AGkWsrBIWh/vAkw3zkS9y7r7/KzmKoSJZpuwl96cjxcPWZqmO5QPR3hL
YMNK0oeVlKlry4t3XpMcNMGQdhkmtXYJxM01/VRY+xU1pKKMS0Bt+cMIrskORXknF6a/UcwLmvMF
NzKGyNFa4OWacu79vnldfnzBbzIr1KHUc0GSLiLmfvRaD/yReBp06SrAwr4vVfpnzLC+mCLvDsKU
cCunk0/VfTC2SVBkq6yWxU1k9ldaVDQXw0CyEHnp5Rim465VJKfwtEOIrtseRTG48bhPp20nogBd
664Cse2v8JuInBzPUufM/Jm3ko93A6pQsXQ0xbpu8M/HV9DobWSFmlifusgqN1HA0/eFOiS4yAww
wvgnhtGjoUvtWq6JjTwfIY2RxqjgcmK2KmsxsxZ6slFUljN81ml/JwXnT/o6pMgNHLG8bWTIMJE0
puumK0ybjhfPlQdO11/fyrIWglQasejMT5w1HLOa+eOtiP1gdVZaWMeoqPILIezvZULNVDeuNCYS
3uhF7SRhu9Xg09nKoPVXaYCgBWu1eJ9I8arFYmSvAEngoJq7yJ0iV1bY7t8u839bMP8Pnr7zO/n3
LS7YFzXBfxxefrz+zLPw5X2Xyx+/+0cvpvLbzFNVkf7iTYjqiE/s9z4XujRpspyRx7PxHMcvxvuz
F1P+DTdcc5bzzycyTtH/6nJRRXox5bl3n02PzUr7J62YvxvB/fXJcN5jmqkmPQNz7RRu52IBEEe9
lINmSBDh5p25xWZeuoxG+TWExOSPjxESFJDlozNp5rNUF49BIOx0vSe9g3v1Jguqn5qPfTQNdjez
8iu1a13Lt0qKPbtWoTC1nhQ0v+s0ljamJ91KY+0qWnlDk/djoRXqNUfP4JdGntKuqnI3Vxnh667F
ob7Kk1+4ueE+n9TeKhGt8NTg4XU9BXsx3tVjnMJB0kDLpJFmR6T0hNynXDbGx7ysVkEtu7EJOE2P
rllyXUti3ZX4TtejKUyHYAytQ5hmVmKrHc1gIg1tTXaf5NUD7IBDE8cHqQe0CQSdsoCANIraHwQ0
ouVMWY1GHbtDnuvXmhbIB8MfceiId6nVOWnj7doquW98IJC1ikNrCBmo4QF6VYUfQOpH13VevloW
FkMp8qyOXiJBaorLpmzJBuU/g1D6WZrCttDoPY3E9JvRiavUDKU72kyVdeuTRKXkfVIkIbPbOTeQ
VsI6Gfpv9MSj9JzuoHO+KgHMFCHJ7uLceJpSAznh4K+VSP6ZDSnrF+KAYRRus9C7yDOLWkGFAjgr
AM95aWJd+SEotcbLonXLibAvXr1KBM74KxerddgY9WsqCaJbesFgT3V5QG5mS0ka3HHeQk2mQjQ0
Wo3jHHlIbZCzn0ZaxZAkI+MYyMldUB0Tmf/DSzyS0WE5nMIBT+vEqu8MWXlpIFEmJF2GHGxgVHGp
qdTA6opYv5V8IoEMDcwWwuqqruTm2lCJYDvOvZsw7SSsJvSCS/V1R279bVAl+iqI4pWSN4YDlZPj
pZHieyom0mboaeUcJMpCrMGYreLDgWSXtlOx5FA69MEz+YLUVoSO5ERv3GiCj3K2My8EUzBXDSUj
nxteSfIk20QEDV9Bio4yx+Y9L9LvIa2NvTTVWAlUsJrMK2Ocrls6TG1J7qiTQlH0W2/bRz7k0MFw
olCvnSoNcrulQCrK+ffcyExXZaOxq9lpvEsrj9vqPP1JNv+LuzNZjhvZtuwX4Rr6ZhqB6BnsxE6a
uFGUhNYBOHpgXl9WP1YLerdeiRSLtLyzqklaNkqCEQDcj5+z99rNVy/WSgaqQYS32IzqbifGGwxq
N2nTPA65JVcCCYTVdKdJWDse87DWlbm2vfSOInji/cjV93SAbuqVsxtGDs4LLcY56pX2ZlTaF3K/
+3YVaN1oroIMSHNlcgc0TV475VUei68lKcAiqI5+sU3nx47DPlhMgjbkwWC+FTaaF1868XzT5Pa0
F74hrtJ6j9sP/2Y3H6YiwflCA6CW5U+ttnPUeNDDPQioQMa/RbBudN5cw9HkKkm+On3CIsWOja0T
24KrZ/YGIXaYtaZap/Y47V1vqvaO4w3XFhzTXTlWUSgble+s3viSF+6mC/TVGMdkFrj6Rq+9X/Zs
nQOzjC6zdH52JuFdxhVxvKK8hO1rr2TOj3YjBmxDtCXKG376RRKZ6ORTvdikUqLdnRVBACms4CVH
4qIBOQUJglcsGANyiq0D3mPGlkP3ojhPIX/NtlXt7EjsKNeFyf0ppeHzd9UL5Ccr9LumJXnxZ18n
xy6Or2N+jX02ASgyx+egpauUyHwdmb1+hc0gtDE2gVVct/CxAmanDjbyYRUVLc+ssdOC8ZuhjHzl
mzPAOMtv96pSPCsEdiLwtjJ858Ojn84X6QAPqpt1wD+zdxwFuc5jvCOsbBkGTrd9NnFbM+ZzcO4A
4kbJqSjNne8iFp5yeFB5pl34Odw9Rw0hJvr5m55px9byvk300UY9Si45QKYbz5HDBnb2VyNhpN6O
F7DAeuCP40sQ6SAC4RtixPbt+axBGV0Ygd66Lp191DaEVCwqpoaFvur6O130lKrzunK/RZXB4BZD
+dlzd96sPY2oqhlyznsFmS/Wm2df+btW9Xcjc15/Gh+1kvhJXY1fp64/p4kK/UUlmkQqnGMtOEfe
gDneLrSj5rc4RNIRHQPC01YNycYpiuKl7A2a2AMTO6Iyn5M5itd+MN94TTMhI+4xOxu/jN5qTwJG
CA5O8wX9q7Vyo4chmtKzpWcjLM1Mbt3UfSxwoa7KUVy7/Z3mRPaxwxm+ElAdj6JyvdWcq/baH+Iv
tiS7FU4xYOQgKg7ECnIX44YaNAo2hc1W6LrIReuOn/YdZm4XphF8u4CWmud9LYqq39kJCFN/3rSt
3gdrs/FC5vGXiVFd03YGQUk2ZEWbRncRchWBfUyIBFwFIApIAO7ttVf1L1UyOaukQiFPatx95LXG
Trnuy9TA8oMZZ3/R9VHdRDY7akeZDBe69aND1ioAraLS7vM2AT1aGBp43coJUweub708aYEdVw+G
YbdnYuy7a0fXMGomUl26IqtvR7Rtl5FMnEPZ4+eOBj/+Jcw2v2hd0JTQvov4FAO4A7rcek+g0WK5
crvZJo+tmbcynuLHCn/eIVAVCLB5tr4HjRAXOdsIJUUGCHEaeVoJcTdIK+ALK7rHyI/K51pp9lFZ
gdgow+2OTTwSpetk2a3fly1wUr0dmdbnct+YaX6bzcK88jUtITqK8bxZTOBca2ffJW21DRK9rlZW
DGgx8EucmB1WdtsX2bNrpyM4isY52lI2V62szdNsTc9aINofWZAh/E+lugs6AEYsFCy7Y31M3WkI
VZEON3oEMW7QpXjpxgHvVoNw9qCm1oNupnTEhyYkTxyv1cnK6mZjO0q/ggwQHyPeatb1um6vHZko
4l9huxZ5vnW6Z4fZiYgCNicodvkGTMSVNOPuakx9B2W7clUSOnVd33BU0YiP4fw9EkdPuHc89KvU
tYfLhQOx0jKxjFeS6KhFdhTgcQsYOadiRKOdOOWmyxP3qYWAeAVe+LkNgj6ETDF8H2DeMSw1S4QY
k9NTh1lDGuYgbm/dtJqh9gp1m5Bxum2HzPmaKROJB6si8WWJNu9gtyVI8HREFeWl8LKT8BsEwaHL
HhY0zz2w4x184xdQIYzu3HDI3JM3LY1HMz8Ubd/eA1GHkTGEjj98S2V+0iaLjTofDmY9pFddJ53Q
ayObkqxiUSKlhi8W4obUd8KE2N3W+kUZeyOLinmsWgTrQw1goklDD0DHjUfU7anKZ8LtmltQvGsL
AATJwjy3ObvEHHfDbkjzH+5omOtu9PL7SfQPjZg7jAVWRDhDLDedhN1RFBGBssGpjIxiqyqzvNKC
8lxKf++79r3Ksi6gtlJfxoGMo969oc83gJfbzEIr1vgzUTcU+qXdxAAbgmor/fGasJe1Xp+NMqMO
pR+tEl7kRMtLcJ9aee9o+joCoG6bHPkR3la6B70ZO5DQktshauwVFItxGw36USbiYZ45gnpgNYGp
uvLojZ0LqrEMbsYIjZ9rCjwu+sZ34gfLrdWFN7BWVrHB4bUrpicOFU9s0oQcViOzGmdv+r/Ikw2u
4GVGh7FsePT5s89a4S+EGHaJZGCwP04hMM+XSBnzsQvuxiy6KAdtKy232QRjM+yR3zBvdUBHjnrJ
J5ermT5R1jyOQMtR0PkrbMoh57prc5wLXMEU7KW6Ev4AQR8SoqNE8jMY7IAaKMXEsGwu7YOBqfjC
8rNz4SQzp3BRrdLo7DT3VoNMP0j6s95mF5M9H625K9bzgssGSvslQHy2DloElpwyvBK8JHktULHZ
H3WGc/3PHNy8MYzjt6xWyc7W55ORoyTQSKkafB6jrg2KDWzSbJvJPkb8UxztntqbvUvD8AADsd3g
/8aBXY9sDPwIbUSVXrsGTHP3kihYVuD5qpmhvXpkIehBu40caChZkloX9aTg3/zz5sH/a2QmUvNA
VXBI/r83Bk6Eh/SvyEz//T/9uyNg/AvsDAQLsv4sIApLRN1/dwR0jhv8a4PI5oVg8X86Ata/OO9b
C8eAgYLrLNLu5t+ZGwudySPfFbbCb16G8U9aAhz9X7fRwDPhXsCjRVQvsZAc2t/0BPJUpHJ2s2Jt
6qqG2ctiq3WYBVWdYneaOfwyOIjpSK8I49SBCDT5g+dUP6Iy/9ZP1hFu/DMVcrBxJpro+OoX12Zv
rUoH6g6kaetm7ClKut9Lvdk8RwhztpPHrmBME05P+DmaGq6ilFMfDIyHwUPW4VKdFo1kcmkl+xg9
13rgNDMRyrHWI+PK7MZrqU/Juu/LYSl/z36dmF/q4UjH/DimdXSstRibd/vT/L0rJRR5UHExyRQ9
5PaOtjZBWNlyruxWbiy+G8Gwj111CUX5YvSyJ3NxJfcyOkW2spAidwejktGmD7ILAc5q3bnVLd5z
uSvSvAs9eKj7Yc4vOR+bB6HlJ88rL/yJPYlm0TlJnJuOYgnHub+iCQOBNCjLrcrSq1Sb8k1vdWJD
TM01tlLtaLMVd/W0T3vN2SG4KHZBKjd+1uy80jOg2DRQtSOOrKb70Db6aq6Ddc3Jb5WC60kDyvTR
sr5E0Xipqp7XvLzVCRZSXbXn8E31VR8IiWO0bR18HSEiQgg/6S4GtjWQp+xokL5liuQ6re7yTPAn
lXcfNIyEEqiokxeUa9oBJE+4xi6QhFrApeU0pe0JECrOk23nxJZpG8BAyUZY/DJD9JLV4zr25l21
VClZEZuHWFVUTM18KGLxRdIsKaSDdiaD7AqZCY2GxQHHrjcpdkVPetikujzM/eyAL3JvFmqvQGsl
+WLASHcFWKswsjPw8VlzqlR0GkCfrrWUqBWNMzYFXvlkGJwvsgJTMagumvVI9RvvZ+Kj6rArgWgr
o5RWHKS7xNuJtHvpbZpjSzVmNBNbhemtK5ntbMU4vzTynW7ieILUsk9Vj+2I+i3Xp28kNe4mXzXb
qSsu5lw+aE12Ld3uinoyJJbkTuC3FXYewomil0AZZbbthpyMXVLhSUtStr3B9r8rjK+jn9lA/nGo
6UZRrDm9AyRmgjt4+l4Y7S1664OOWMVCJetq2bDqwfhCL9fZUOEbQzxwHkThXVL8cerp3FvDxz+V
DeWFlqhoU9Rqn42EAgjOt9NMYzz5XcF2QShbh7OgKTeVHX2pCqQEVbnxJvE4THPEV9F+J4BvVc3x
i21qD1NRqKMV2eHU2y+z5z3XTXuKzPjF04FQaaNzZ9Ze/tK5CTY/AT/XuLAc/KcS3e+k9mZEGuw0
qXBwkl3qGld1Ue28bLwJNCosfwouCGy7j1V6EylzQ9reF2VGN5Wh3VIkQrOqV6aasnXgFndmCvZd
ZMaWCMudq8P9tvPg0SoVjnCLokc8z4rHe7bUDZO3EFbDua2q/ZyWNmEphDGAXTOIKuE45OxFxZy4
zQ+p/8PM2VT1pvwyGBS/ItNXlIIRBriu3/oFi0TWtWundaG7D7iuXGm/+F7dHzzbk9tqfLD06MT8
IQRKxxGh5pkyC/OOf8jWWedtpqZbD7P5lUdUcLw20VNg3E8V2DSDBUdp2pHTyFZYZn6FhKA4uLWz
dcvuTs3NvTnIq95A1VqPhDOXBmQNHeuEYDq1GwJqx7mK74lDoBbGcJAFj+zwIZPdc89YMvT7ZC9P
+DMD9yEo7mP/nooQBr9VbisjnkJtsG76pGXxxzq8nMPlaD7AOdu1gQgbf3opqaJbO2pWwUROYQIF
fN+0o7kx8kVTrK2cMbnU05HoELugmE3cE9CSs6TvVsJdhfvNYDUd5hAo073jFdeew8vWzQAphFmR
JidwrJqNdWAm9pUsmFs7n+mgyD2Kn2uyTx47h1OSsGgSiajGTl2zrEn7Mp6sFOFb/6MpLVKXIiAc
VpnedGP/TZaRu8NUuNw//74eipugGgBzitIhHUY+D3FiEWpS35RK38qZbo/psOR6U/84dPxTY0dI
hYuS6aQWcHDBotGN1nHQi2uWgnGJnnh0M2P+0o/xQ2MX393IvQgK9TLZ5nUk8yeW80Mt9EPeo0PL
u2xFvsSDXoMqIJoTMkZ9oCTkbU74uunOI42ZuhV7B1WoW+grZfWLKwKNikq+4wKM2cA4wc8ezvK8
PU+m/7LkDoX0oWjk1NZD4UoPOC2xTgK50zjY7EwA34wo+DUYvrudTNmxyiMDG4sk2qSe21+UKvo2
DvqTn+bH2YZLXhKZxOaGgDfwXsD/nUAMXSUQWFZzoVXbqh8r+oYAAr2oeCyMVG3dKLmGp/sgde1n
b+AhCob2YGNVbheyeu16e0JvbgYvO9tley1z9Uy79xZwsLfy/f4Sksy6tRIwEM148n0qfT/DZjdg
NmVARpjpGCBBot/bgRsc6GqsUsv84aX48KrhnoWrvsiyap9ZlNq98Kt1VXW33oAwwtd09H8pS8bk
Qsfvxp+konxpRVquCQM4tUF1ydaRMYFufR4LfVOnKb3+hrraLLeJNt3kNW2iofHV1i6za3zoR1n5
N0mZEf40d8Yq6On/zbZK1skQfW9GP1/1gXZl2dlLY/rHmHji1VTM6ZmKhuCeAMsDTenHwcbA2s6N
XKmBZMW4xrqflLdJJZ8MomTY3EnI6gv4j0FWbaAzbnyjv5RL2dV2F2aeM9NofmkBoOOZBKm4sH7J
ctxotX/q/Xg+yAoZdjfoO9vu+9CKDJrPJhbxpPrqalAYZ05CLg6srD+0DrpaOK5xO6gwaCFDesbM
8tBsBxhe+QQwKQ7agwP/dm1k87fE9b9PhmzXXtT5q87RryYv3QXV/LUU3CcXIUVCwgmd9ZRbkj03
ph2fLFSXzJvitRn0txa8RMRYcmdVPnL1qeFxLixUgdJe2xrAhKDriMsqZY/FOE7WgXSeLWvGWJIM
57wAyd8zc15lVrOTPr11ux9In5jTe8eXh0kVL6rn9FMHCY740VgbcmjXdQsIxyqGrdHGxLw4GTNw
/cJ0RLpjIes2RDkt0V0JEoOyTJgc1fRPojzd1jbDJD9Hb9c69oWSkDunhlUjNY5TX4s1mQaPw6hw
WkzK2llOi57C7BEmtDqkYIezHHxpc1XGap0RxMzn9uG6g2DxzGejKhgBsBdsm6m9ZJ079VZ/wUo+
sSQm6CuLZ1IQoGtpNhN8v8ENTZiv1qZhp0cCG2TLwTfD9JClmEJUk1+5kwWYxPHvW3O6dbvk6zBP
Z/LFwKimz17ntStyT/ltnKzfmDHTOadtLPqO+PddVVEKiJw2YbGAHSPvZ2V17oZ1MQnTbLoa2HFt
le47W51VJfRV0w9XmmmhK1DWTTuyMBs0HIZ6xGhDk9QfW2/TadoXOYy7aWxP0rSONPrpD3XWjwpV
xckbhy9z5d83tr+pNf/XMNvB2h0dWs/Vti3FNnarLJyJ/N5CwOHV0jywK2zhll9a66HIxnVfennY
6Ezqg2n4OrW4qwjdWhGkfTHVuiDKjRW/rfowcSdxSHNxO0zgPFWX0i+o0+ds7C4Mg/Y8I3ZcE+Zw
6Xr8Ek2a2msrXnqMUbHPdJv9W3U3PH2cwYX5o1XlvcBGk060YyWufdrCKKnmO9/3Bf1bdVdA+dxk
k3VqzOlJ8xCHQRZPURxOd6aoL8bUupPCvfKJT2mK7sQzLLmtw53hL4MPw/neBBjZ9ZQoH+B9Vprv
UeKf7Ng6RO7ieGpTKi7P2UwpBZVddtd9vphBpEaKiTrLgmJ4rvJphWbiKnJaiTK1Pw1Fma1NoFE8
xDnehdkJNVrK6ywTe0ejJVIFh7aJfgkr7nbo4zfgwB9SjU68aErnqOTwCOkqJWZQfuu0DPFFcAD9
4V/ofit3ss060CbuJTyOfMO3t2It2kZZeqaNz3Ql2FhV/FR6I6uOXnUHPZft3va9HkCC3jHFCGBZ
6LFziB2Wa5IUu/3UMd+rWFaPU9zq5FDkw9Gqi+PsjPdC2afJoiulkuC5J8CJjLeWAjdoQmBZx6pj
wlTkjbYl5yKnTMHB6yQMIduAR7Vpg+NIx36LiDQJ9WF6avIKO57uXMc2drWpSRljmZxCaR1ZrbwA
oPrgq+KUCJ9879LyaLtkz1bF22iXng9tjmFSHRBwHtSUgT0iWKuot6nG3FJLkc2omhymOWmI2RBA
TgeV3NRx+t0w4/lkd85ROla07hVLIoK1nQ3ea6enxDQIl+MoWp5LK5bXcew8t05tkZaXXrYaNnVV
l1sNg3K5XHFwbjxvUV77RIg11FstPwRGQK2Bo/PLJ8CdCQc/xLAypiuWOkFB9YyxAR2MlMk9r+sL
ma5XTKs5X9QSSfNU/wiqBAfPjH6reJksQqmtWm5rSyIu9uF01GoGggwdvdVyuc2wbXyLweRjvqpi
oEj4H+YKT/+UVfmFGRjPRlxRwxn8XxLTIH2X+Eu7zFoQZsyMRfzQzUg5dOEqjl5Aex5tMtHtYeVe
MOR/SuMbSSHY5sbJKQxn1STF3Yz7h2MIbVzy5SxG8AYU9Cbpf/h4dCaG3z0liIV/sL2uyM+TONMM
wQgu7rNb17oKCghliv7NyvRqgDnNoaqmo12qo6vTztZ8Z5sQ3BXSSj0FYD748fVTEQG7pEPAoti5
E4GhZsKObt+0+tM4KIHYy94WHHJnaR3cAhac7atHEsuStVDzA4HjVDHTWbB6i4FUKSCTW+FZVyYG
JqJyd0EhaYION0VGniNZfpdzWZ6SRj+jlDq3lGCxW9zDl76TlfMlyMoHYzD2TRzDnDOaPROSTRxP
d7QRbIK5mmuydgwqE+JxSpPU5tz8KkroN11Dxmolu6c0vWSmel9LB+Bu3GR7051+1DMjkoajqU0F
JuDlsIPLVVZ1i42AlEoxu+bawQWS15AWdavAZ4oMeW5Q+Ua8xytLJEcieQAGvFjm48CC2M/qJumn
eNdH+dNJusGZkfq5742jPqJS0HtxFdd9fiAn81hwnVpOkFTc+GfjqYtK9xkQyx3hWpR1Di1lqCo2
2kDKzKcZ6SDjpeoZVN56bDOcllq/bStqEua6664B1pUY4iBb9AUwwxxR3o4o2GB5wwx3xvjLZHna
SR/wlbbOlJFs1VPre/rl5Nl3ZebT6qXtCmGUCgDRxz6bl5Jyk1vlD2c2IdkU82WdeOvZpMXf1dVe
R3sHtWdtiB6KVnOHcKDeFtOzkzrPnvK8Qzb+SvPxkNJJkIV+papuvnRmDzWK9sPgN3q0yaDVdf+p
UHO579rsRyn4FH4/9ZcTUOgVEdpr042H0FOOj+QiNTf5kn5YBcLYepkklyOmW0cQl+a69hpYqLYz
6PNZ9NNh/fKiBEVi/qrjIeIrW1QzZit2pl2mxAv52tFpvPTkthYxV+S8ErOGqcYW2oyC3vnyz7vG
/39S/wH+oh5FJ0bn11k0Xx/3mf/n/1jwyu9Rlt/9Qf/dezYM3UdJ7bKCOthO/3fv2Qj+BRpQZ6tC
MA4mcnFu/1uN5upLMgA4m8C1DQMlMEK1f/eeneBfaBPBCiIOdvAtQb77B8kAr+XGBInAiSWsxiQo
BkIXzrrXoke7zgh77hOO/uUYrNquG+gcuEeVQhkSS5LoH3356/9Suf0Zl/Le5ehz8017Pr1d740t
AvOF7TtBTAYUx61NVbKjEhZD6csklQac6f3XwIP0offjrJe++R9au98fb8ljWAxIgE/NN9fLGmT6
ylmCeTX+MgxGe3amvLvWc4ZVU9PkSHbKqT0EcR5tA469+48/7/Lz314/cIhOWSxQHgrC119vJrvE
8CvJlhlX7kHp4G+L1Mk/0dG/mR4sn9LUATPZrqcj+fvrKuRXoW8iWcushoIReFNuu8Kt1lJPps3H
H+idL5Q6y+eRocTkkX4jua6rJvWBHs/EYCNuaQNt3khHYZCfynxvJOw86J6dTTtoM+KDofzkk76x
tvx+Xk3mNDqPfeA6CPZff6G2X86FcmhVqVnN5Bm6ucFs2rcsWq68bKvYkfVO1R0CLV1V6VnaMdRN
7nFHMoSmYlTXA1ihLLOz+3kgRXYdkbSchKCcyC4z7elHIjrvRa/QHn7yLBrv3SZEaSbGJ749/CGv
f/c0YMIsyUPjVFIFxMCRu6a6NtoEqa9dy1H3V6OunUUhjDCO03rlwto/8HAX+6bU8ivem4RJLC14
TYjP/PqsJ28fVBNLrUfYqLUoupf//oerd0z8tqiEmEPN4GwwkHe6i1BG0bTp10lD6aUST4S1gmL3
8QP1zorAhUmvIQOFqd0iu/3zwiUxCGLyrDkUlddtvXaaD6ofprDoxx96/5kb8a9bwGfDU2HCDQdd
REDW66sJeybdIB/tcNQFcZxmHVxz0lsMAVX1iTT+r1d/uZQN0N4BiI2bZvngf3yjhnAbZTQIJZ2G
Xm+Oz4V0bz26//jrW56ZVwsMVwFzzORQx27ELvb6KrOobLeOBR+obaHjG60CLMmxAOk92qF6XhMz
3G0+vuZft2y5ps0QlZVAx7Xz5jnWjK5J+zp1wr4Uw/VQ5Orc2yIG+F5jnSmM5u7j672xCfHSLxd0
WN8WuywsbQaxf36VMutGG0eOEybE89ERJFy0llESGrafhO2UfW2IXj51rmq/SN6qvWRytdGcIvtk
NX//F+Hp8ZCKuxQNi5vmj3vK0VdOI3LSEA/AvKdPoc5RzlF8yOHsSIaTTG01hvhNXq44BqtDnQ0F
eTrsqh9/JX/fdobiLnu3D9MFhdabb8StqipWkiCpSiETcROdqEq73fg2kD00TwBKWzPafXzNNwaJ
5TZwUYzLizp+SZx680S7hcWIh0E2SepMWjJfwA9CHKoz08VjSMKiNdjFLtKW38GPNrpEVJLhPtpa
8dysXZEW+35QRLR51qWlVH2ip2ABXXHaTx6Yd74dXgUX8CnBSzDI3zygnbIhj6C+D7suv3XdfL4h
jFfekn/8tWwTGroq9+NPrvnXxoirAF8rmFW+HPMv25/tJpEgZkInP0WpE4I5jWOQi8GTZfVOj8eX
UuNBCXwltpFdyk8Wm/fuzZJAh6OHx9KFiPz6yXTNMp6AuPPl6o3H14y71ZGVvRqlbYdNbnXbJNcM
6DRAfoQJEapN7XI36UGDhNF2Ns4IDrarpBvWAzt5Vlbdxg2YJNDHl+HHD9K7X5WH2YPFETz+UhD/
+RZh26ro9cwEY2PSWMlBqzlB05w1+r4KszI5qMgHAJb/pFbMPiFpLt/D6/WS2xTwWLDhOGg43qyX
HrntxtBwm9q26S4zUWOlGqf6WDU0cyMjYsrKTng3OvCBP/7Uy0/+6Mpv3p6G+ZHZKpeHElHaxreo
zzoSQTYax86Pr/Te488uh44EhJxFauvr71cRQ0oHp9PZ5EpwEHVFPTF6sMwMI945JownYc6f4c7f
u6l/XPRtYRYMbtAWHhdNfEvuDLvy9oUoXmbdvib91WZuRC8UKb93muPqn9YQvHuULJAIIYCC9rFf
f+Cu85o0E7zvZWVZoWJpuSCzsThkhd1vCz1xPnmI3ruVDtZTl7KFC7/dBpiKuLkiHI5YgcIjp0tk
O5G53z1q1s9qxqWefvvUoDzi/IjZcUlueP3RNM2ey5rtPyykbEMicXqAvD3joYZ5YDAhTVQuCTmj
v1DNNSfepAGz7EJHAPnxQ/XGJft79YepyllV99nyvd+V+Z97n01IB6IRPaz9psaGy0iiT2iuFkWW
A9yp/Cut66s1Kh17Mxe095lFI1eZmvjKytAs0b8YjyVH5cMnv9iy1739ilwX5utitmZzfrMpx1Nn
JylKrbB3mICDqD3UfnWDzggYhpiRc0xyOMRmgnbUEWI91ZiVgpolsDDw9H78y7z36rnekq1kLNX0
21evnVNd2fVghGaObj8qKpzebpXs00nzbtipmMEEzOc+vujf9Rj2t/9z0bevnpXXNTlvgFQiMxdg
3dJkK+aI84ODmcSo3PT+4+u996qz9rtwiHW8t78d8H88CW7Xx57XG1CRU9y9iqi3vSuns9YCIXL0
PNkUzoJCrzsNWX6b7T6+uvHex/U4AeLEW46ibz8uUfacgXzevqgsXIAmVnVh6Jq7tQd0lJrIaasx
el8Xy6EQY0GNK0KMl/yxGaBlsJDfq2rbV7l7cBu7YuZepf/BDfERboBcXw7/b6GGJj7ZJs8sXloj
c372BLavcw9+o0Iot51q3/3kqft7U0Pl5lCdLcU4fYY3i8TAsWDKiI8NsdqgXWGAg5S4GA8Cnw+6
HOOMLGedN0b08PGtWNbV128e113KAwcpJJE5b05TtjAJTi85rjqTmdwuwK91TyLMJzf878eNqyzp
YxbOSRag5Z3743EzlVY5tnCMsGPxJ7XK9daB1WXrOLfbg8jwCyKUl6imxQ9/9P1P1vq/n7bl6hT8
VHcWHby3e0ufyqGEJxcGWhxQujompCI/IrKECiFS6WeO/PfuJWZ8miS0c2ClvCnkyDqs7UzipQwY
w7OXEUXmzCBwxlymHHhwcQln0UENOBn/+d2kCbkcK+jruG/T1yxh1jKNubJe2MM5on4Lmwzw6MdX
+Xvv5KUlylfHY20sR5fXd7NjkuYzVOXzcVjYGE6J8kpNHeNfoOD/yaVggbM3UBm8JXEQOkjqveID
xaRQhcRR9btx1tuwK/95X5MtmoatQ/+CwhJv/+tP1UR9F9s5Dr+e4FHSW7LvcS8iBtstvbAJ19J/
8MkCynwYg7Se31b7syvmtncwOqm0AY6hOIyaAR5IM+MvH1/qnTMvMApE0Byk6FoFbysQU6sUWxZs
/mbQuxAerb8mJldutXbA1pONaI69FNuLXYhHbTCJ1ZAj6tS6dv6j32R5cFzPJ9f87XJjziqrLaeH
YlR02XYQZb+JkRGFo+FjURwkvg/83ddZUVYkU8ItcavJXLcAUOUnZdnf2zwNc5gZnPQWdon5ZuEr
Ndfq6UUY4SD9fl8WwSL3W+Wpfk6ll+1lLtpPlvj3llqmBz6lBX0Xap3XDxhsC6/nJAksra7bvWf1
WDU7lW0/vtnvfS4G506woMkIZVle3j+WWn/KGCYJrtJNSXKw9FFs+CzdWnbFjbP4lkgQ/SxD770F
jyLapVnGBflSX18zcQ20yMJeNpEp2milVh1NMwZwbNn1DeOJfsWoQN+5yvc/uYvvLe0UTsvOonMY
/X2m/uPTqtjqbKeCspJWiAlK5N4bORgFMtUy3vRR8dmr9N7StzgQDBwH9hJR9vqTDu2Y2oPGt2uR
t7uxJAiwxCkIqfd4uz6+kW+4fEu1Dp2dVEsHafvSkXjzvFhCNxFFJry1jTaeK7i/rb5gK+oEYbGK
azKOKxRkxSHIjQAFnB5c1KZ/T0ywtm0c3DkccvwbNxrsVcz2t4oNsspmOAHWPKb7gUJzp+elG/ZW
cq+LCIMuU+d7EyXCKanabOu0kbkqdH/YCczZJBoHTAsaukXaNA2HJIV8J825PjmDj9DVQ+MXWUBC
Pv4Wfn+jbwoUA9IDudc+4OO/jgZZIvUqik2OBpioLmQwdesZoRx9RFcdRgSxgLGadktIrb0V6Fe3
fRPl2zTNEBw3SpGORu5x3qKJ6Ou+OKkpBlWIhO2T3/OdB+PVr/nmZqEmNLN55BWIB5mFbmU2N7Rj
Si4VzZ+sI+8881zKZaTId0L3ZfnvfzzzYqEAVATyAJzRYa3n8x2BydlDy/iMxXQmmOXjW/Du9cDg
MmW02IHfog49L0ITvxRvQdeLGyb07b4RgbOtOwkVWg3ZJ5/v3a/Sx61j0QBknGm9/nxaVPhB68La
a2ojOqdTjjqGrvKmx2z6yTv2v6g7ryW7jWRdPxEm4Armdtm2tGJT5A2Ckkh4X0AV8PT7K5InNhtc
u1do7s5EjBSk2ARQJisr8zeR+bu2q4u4RQgxnB2o45tn+QWKL6bOUg+1fFqzBPpctnrWOy2AjO3b
MsvflDoM38TSfqdKPR8gseY3XmLFr/Kq7/7sHOOI6X4tptF5HHQMj7Ie8bDZZ11VsyJlNnp3Xafj
vZW0SM+3nYQUbg8HS8dS7VXo6Gm31po+TZJ0SuzRr0L+XVrN2uz7vgufoMq6nNJZIu4Sq0fxwLHq
CLrDOqo3Os6Hu7hqajT/IL+870PKJTtKpuGrlHzcQGSq7HVVuZW9q1I3+CIqT+OpLjxnPijRVv3Z
CZtGnLIQ3QfY8A6gU4EnONDFsJSf4qQq4WS3E80JCJvn3s/jj75LfQ053GD5s3ZrQP5Er+HUial1
9xE+oR9rLjrVKVZimIiT3YiElFXIzwog/nt7Ec4JDhI/NjqV/6rDG/tTvOSgmScyu53CTJI6ECjU
xtFLs5eBB1W4BjTzTyqmvNpRp0/sve/7BAIMHfBTSxGSubLkLxyiXP4JvjG3Y06XzRJcyRjCqR8p
MdKJQVs5+LOvpvzoTT1Ifzheu5m29JVnXlr2pAXsstCc29uKtygaCwYyz7QbbgjeEIO1GrPlKGkT
XFn2Fx/lUeEAbMnq33YBRN8nkTtLim0TEaTpMLCCmNb+ua5MzsvB42L8JiUACUWLA7WsTW7gohID
3nhGCCUusVeJpbi368y9gYL2MLbhBG0bShTYo/4UL6lzHLwl3gMaFHfA0RrMEr0FngJXKKDk4qRW
ISEKoxz68mtemnBBHm4wBpQktqCGNRq1CxXAPiQp6olLOVToTgfBvpVyQPK7VA9zEV5Lhi8EHwMa
sbnzklNQlXsefBRewzqcR+fQAF0t4IE302kojT5EXRVBu+u8ogR1nU4ZNAqdfpiLSD8tS528Vz2w
UsOnqp4COqzXsqqNCPn31ANNNjrJwgZWw63h+ZvVcKn6zknsQ7nm2F2OM4ivXbU42A8EwII/llze
/T2IY8AQEGKLV5nnAZSntIcHKPjDbxAs6oc0D2CeQGy2X60a5Ro3DMdPGW7Hb2E85d0uITf5q7fG
8IPucv+fyVuw4nh5Xi+cXTRyjOuWoPKA5uHzDwHn1o0NauqH2grDU5gvn8du8vc6svNTPAr33y8j
F8U/PBDpcVJx2MQNTh4ngb3JjI42SPFQ9+D4bZTSkix4U5YhrOWGLf3yN17YzS6ZKNcp4hXybWZt
/5IPDGs09w2KEjQS85QabTvuV7wabyVQ8iuP2mil/1gYZKIgDEzW7W8ryKBfW0C2fCA4mAr8G5hD
vKXg7yngjp7lYgjYIjwVq5WbXB3dQ31pTla/FJ/DsdVXJvdCVen73Y3rGzBmUFjPP7wYVTwkoiLn
auKe+AKDZ66z9a7L8TAtbNXA1gB6CoIPeKtA5+3lcf8dDILOnG+H+ATQAKOuvxl4FRbClRlFVA8S
zj+1M+XvV38V92OiSiidwntbyohydgm7M4rK6X23drSpZMdQZYHadRJzMZEHXFxGe7kSeC+t/Ijr
psHYgGHYLsVVxxVEHEpdVt07584uHv1Bn10ryu6qtFiuHF4bhdjvC4MJcNhqlM05NjdjAYGVEsdC
9USPCYr5aD6CZF37c27XyDPlaKO6TQvYx5dPgwUIcvTnK90Nk6ptUjmAOfRXAGrYNn3F56vBFfCK
oQi4h9Rs7lxVmC2p+ZrR7oU153Ed4TDDixAkw+Y4C8JqdsZKucjsBM7bdnEXiCzQyqpZ6hMYr+ZQ
2vNw2/h5ejv1xMuX19ylxzseDXcyEJh8W+wWjaGsmmHIHNaZ0luy6vXQ2C2lm6QuTz7+6AeKDIhi
wZDostB68/LTL614j4/nHubRrCNPeT7GWVXivjFRjssBJ++qvgruJ3uOD0vkGGnHaLkxRXlqjjo6
RpVGESUsqv2UcJEsVJAhXlMBj83Fu6hT3ZWhMStsO/8cMHRgqGODpNnMfx7PK6h+zz0sIXyUbHWd
NwNZyS3qR6xFD2bCsq7X6gGXHkoTA8AjK5+0fvNQpFuAPgUZi245TsNQvvIm3GhyhHdvqmkN7xd5
ZZVvVKl/bDSy29AztzGDeX0+BYUfZ1AEeWKsPIi2gOtPLjB6yliIgGQhpkB0EyeU1bL6jKUGRpNQ
2f8o4+EL/jlgxUU3XBn4C5HGQwKYLIFMIfytHFzVTTC1KKiAe86H91YYTGdr7j6M3RCc3boaroQa
84HbeaZZzEnHLZhseVOnLVPKW17VeNiRC8i9neBGNJFCBjFOni+v90uzGwB0tckIqVhuITpdIUUl
e3QL4HqWe3tZcXPGZntXttbr0q46QCgoA7z8zIuRFEwwhZ+Yx5JLPJ9gwR6v0rjyDnSo5T26jnRk
MsTVlUaNdJkhcbQK9bBisCiD16u87eAqXDk8Ln64sCPUNXFe/w1KWDT9qIqJd1g77HvlKtaDrksk
jJ0amoZRplyv+dhdfCRgKAN9gQMTbZomhZO3WvuawLpm8lVDqknWNABeSSGYg5tZsp1UcI+ujPal
1UQ0M2BUB8PRbSO0Hfx8KJ2ExVt6yW1fwQeFsxbc98mynqMeWkc5t9ERxcIq2yXQC08rWL1dKjEM
RUMrPtqFHxwV9GvoYkzQy693aWuRXDADJBoksJvNLquVGyFcogN03/IYDN7fOULXh1jk1j3iV/G1
4GLW1nZvAYtDaIVSCN3hTXxHpHkEXul+n4To1ikpPASFU56SqO3Oidd9zYNS35UIcr7uyhYvlJoY
1M1R84jeh9oZOi65qLp9eRQuzhF5rUMTj0Nnm+CKTk0N12//sAKLRCoMgNpYLQcZes2V8b60CL83
AwwS06f7/3zvpfGY5zlowENvIc4c+lVJEXkNsXfWNPLg8t6nXn4NVXTpoWCFfOYY9Je/TSkKUNB5
6kv/ANVPHReNgKocylPsOMYHov0DENQf/35AQdahmUIJ0aYE8PwztTNXRTMUABvSEAuK3ncg8PQI
Uow4q738qAuoNrDBtAsFFFIuRd4mSc+9LBWIw3kUzmzvc5CikyDs+H4q8FTDNY64Vsf5MeNue0bc
Aj9DqtMPTbPYp0hMklWOoCuY++62I40+NqtTgSum+L202ZXIeym3In2l+Y6CNKoOm81WpGNalqNE
1MFaQnru6Zdmcoa7bBh6KG5leTeJdUbYPkMu1aXW9fJAXeih0MWgOR0S/H3ouc/nBCHMZkpbxD/S
aJlPlWyBX4z2DIlq7M6UL6Gm1WiQRnr5L3ZXDMySJQiRBmGl5w/OFGU1kVQ8OENKbbCjFOIwMhdc
U+R/8yhU9BBURuqd6vTzR/mtB6uvZ6WPSTPsI3tGtS1zl2PUI7P18nB+Pya3oYx6JSuPmhqdXe/5
s7KoglChKVy2XjG+cmDVgX8f12NsOX9lUdM/6iwu7nrd/03HziVpEiiKrLE+V6sLcnE6opFvn+Nx
hNHbeNxcEkwNKkxbAooHIJAqdZ9yWpzTAP33NsPv1LJ6/8pXXAoNKE1zu4VwwJ17s3mWwarWFA1J
08/XpwwJnqPX+P1dH/bDfkrHmawAzZ+Xh+5SBmLsXSgqUIskQmzCg2ctU9mMiqHrp/y+JHLt6gRA
ig7b/DBIezl4lf801UF6bltZ3c8tqnYvv8OFkE9wMkBAUMD0abeLknZaUoaslM5CosIBIf26i8JP
uYZs//KTLjXHf33UthEsfLDdCLL4B7gaSGQ7eF+GSRvtZqEgUo3x+ibwUWpdHSGBhJXqpqnjBIW+
1DtdeRMzm5sl6wM3IiTT8wMtsxl3qtmxLhLXPzjpDM5YAkPohP5WNirCB6iVZ+Sxpr1dL1QcAsva
6zh2r+zQSwUeCpIsN9rUwJG2zaUWMzzsCxz/kLUKSWEZwh1xWgtyohSHhhRgJ+YZgTFytaOisHtb
eR4cV5Tb9gv0kCuTc2kZADQxfSeIAJxWzzdxn2uUIgCj40WWYvTrWuVtkcUcWYN3rW9+IfX5TtMz
rTWX1u5mxTWqWujQsOKKNs52NtCFozui2fHyHF/8IDp3P5+ydSob03BplDv4B8QTCBsiI9gKlKpR
jr46lSbCbZeTqcUYaiDraYu1CKMkHJF7QU6qWeSXgBLQHlQPtpwA4G/HuSRiOWgg2SnKaBESIohW
U1/OJ7CVo6yyczQhqPDy51/cbJROILnR2sYSehuV9TDia8SEBvSIgEaB28u8joqBO/QnN6iHv/Nk
8ZHpbNZH1XbtbTaMGb6+0r0SWc1e+m1wAogodA6pFm0xWmkxxM7Q2/6haQN0L3MlD2Wc+rflGjfI
AAC2f/nLLz+PB1IpoK25xaCJBWDO0Jp9VXRwuOu+ePSmLthnHO0cH6W4lsq7lz6QKoEgmTdVwM3R
0XkiEb2Gu9TZb3yvQvOo0Z9TS4nzBGOZxka9om4gyuiYp0X/qIYsPuV6LJ+yQWVXPFsvfjy8H3A/
pt+xnXW0d5Dlb0f21johOJME63ms+v7Qj2GLgXGIe/HLo31pm1EKBEBhWFuknc/jhrXMbYfepHew
vTS9q6tGHeCQDvsw76+dlt8T2O1KcsFVIf4ITM3fXlwR0k+V5eBGm1L7Pdrwi+j9jvqYVWLYzU06
HoKWyjRa8PEBeRZ3X021swfsbp0Gy8ZydFTp0S0d3AZk192iAVc/RD5cxwgB+FPZN9aB7jvqLL7b
3KgMe283Veg9+FV77kWd7RvtRafMCvvXFazJU5Y3LqCU8Fp97UKCisimIVqbvii3j+djuvqI3k1o
vyPVX+cHxNGxms6y4IwU2mAEsygul9lyO0yrvBI0Ly0fcmJYpxi8cCndhGYISnE0+AgLTRHW2iiR
jG/SwDKaS0XCLcG2ryzXS1/qA1K1PfqBXrjNiL3OXkUGsBjiz4Tazjx4yOdkD6Bg5O3oq/LVNKB4
jezmcMWy6+KH/u+Dvydmv3RykBkOc9dH8zsbw2Xv5hrJthbxZwFqDKl1L7h5eZuYgdsuXVNG4/8h
DeftdTcTBc0xG6QFIODyWySa6A65GzLzdUH5C5nrx5rVtM/7MD2pIr7WZrx0N2Q2ufIKBGIRjdmc
BhZmWHVJBn9Yiyne2Umbf0pIh+/aKta3WROh0T+68gYXquSkfOne9PAmviQoce/GOk5Ptpgno1sc
oumB9mIYuBgyc5LdzHnZXBmrC5h1/GOcgF5KSOmfN36+/gunYPkvvUsVwi1ugrn5x9M9d5dQjOfe
oNC7MFK7ZEHyEyk09xRJOhBQqu2H0Q2GnULH61H1nffKThFTnsl93788mxcPV1JlRpK4z4uaqPjL
8nFGq3cQWnQPTW8hfKLXyj+2tftPjij6SQ3digJtH32s0jI4YdqmdkEYVK/tJBuuHK6Xwi+9EajA
IZkHOJ7nL1JnYljSGOSa1qP/IeHmDp2Euh4iLfaHlz/60hL+9VEmrfvlm0UpHakFzDPf4dKOPlq5
r63Sv43WJL0LpiA4T7P/aZW2fcoXaphXDppLID1zYyengSyCJdDm+flc2LHIWsBYZeoelLsgL65s
aNa+aG8nKCvv0sgdH9Bka0h3iuWc2k1220VruddNInCkl//UbvGe9evfgc8UUCK0f++rbHigB4SY
fRWAji+w9Kx9b9y5qpQP2bQ6nxDCjQ6rPSNn1xphbVG2Z+yvAOm4afOQ0Bk9oY4QndCw9h4EbWjc
d93+NFXudHQdFKBenohLmAGmL6KAy45FqGGz+hgGTCInoJEcWdPbLIPcC1EvBHOcJnvkCLyHuZvC
O7de+sdiXrsTAkbqfs1lsMc3Z33dhsV8pL+EP2AfhocJuZanXgXu63TqmrMXFI2DrOvydS0D9yjm
8Fpn5dKihe/hmCyF83wLYqUypBy3RspTJrz6UmfDGVR1eabnMVw5YC5c67nSE3ZNEQR7u00oQR98
jqaZNtpSl+XJAe0CumWqX3Vd0e4Qem8OC/zcKw7rF7+P4OBQjwtRxTYJ4y87BW2CGu4BbRoRVtPJ
m0X9pFT4xQEd9l/c2owxHnPq4xT7/Y75y5OcOuRyY/GkYUCp0g78uySe3Tdl6F3LDC59k8luaYXS
pAFD8/ybIF/08HKJyUpW3a1bN8Y03kmObqisK+v74qMwP6ZNQN2US+LzR609xTNwc8yZ34K2C7A9
DUcSoTyLrlmBX1ge5K40WeE8CBKfTb5TL4KaY0JPYhhTeYspVnoWTjvsAb/CtS7pqC7W1V7Xhe8T
cGkpurD5DZrh+ffF/phGTRe7h0BF8bFL8SYmk9d4FMfXCq3fmyqbvIM7JjGTZWhw1JsPHFEViTHr
9A5zPDTnJQBDmYMbOdoYTzxaOVaVGv73qVqX+lU1We4eU8J+l0VGoCBC1RpWynjGV4G6bIxzvYNA
yIFTW5zwFYoeQAlGbwdQzcChvfZr58r0fsXq5EwnJz3nY/f55ch3KTMAEEOzjCYoTYMtWsrB4ekH
1AKWUXuTQ2rYddaYPgwV+ulz0pEo41myC0cEL/sS99dA2+WDj9TiPulgCNmqkAc8cTxsvhtUWWNc
LV9+xQuTC6SQ4rIHoAvZns2BjDhxoeyWxTu1mXWXZWiB+dD9b8oMEb+XH2UOvM3cPnvU5kCkluYY
Ii+odVzVjn5oLFcyO7kSYi4c+/SAaTsb+QqzbJ+v1krhaSMpYwF8QKgrDcv5PPYTFmawz4455hj4
eTXFu7jxOmxEs/rK7frSeFKPpV1JxZ4zbzOe9rTQn15QPtDDgCl3mxeI+8q/LTWM55eH8+KTyNBR
iqIDzVX2+Yc60gNJYmA8WZu279FFVOdhyqhle576MXP/ypby/ztnCUb+/zaVOA9fvzZG7+tXn0kD
5v0h60V56z9GcsmlNgYvGv8IRveHp4QVuv8xiDI2MxUUF7Ef4v1PYa/I+w/CSaZIGyH/EEB5+VXY
CwCvQyiAWQsu5F/ZTD5f44RhepAGyMQpCn7RCTY7qQ3kQmOtUI+9nnrYdlOkSzTkJLr63cEdU49Y
t9Q5ohR4rqgouVXYtPRPSTTX3ZWL6fc09n93tXmXEMATHUeSFRABW1ACsbUYTW7xSHIZuAWyfHYm
75D9VdYHWYdd8AhBfCRvUrKgnHNOF8T8P+IFFKHUGuW08WVdtrdWFON/Gc+5F70drSZfb3+Z3jc/
XuhXbbLfhiyCYBqYLhoVXKO+9ny3zNoOEy286tFybayPnXiCOYMzjac+0l/Ll0PtUO06qwHnv93s
BNkAuYYe68d//xrcppk526yh7cx5S9+iMVNVj3WKfvBfgzfP2cn16qLcedC8w9MEkSjAWrBJu/i+
sOdK3qVSt9FfL7/HppNjFH6QeolcI6xAeeo3kmFSyIJat4rvaqReMucuaGUpd4Gc6ti+7/J0df+Q
eakQEOkXC7JPk5XdbeFy2dBJYy9Xgval1yF5ohNMSZoOYLwJZjoWaaIKL7zrajds3k6ply0oqxqf
MdzX4tE4D69cpEwpGukyfRCzb430XEskwd+2iDAtV271ZkH8uq5pcTBLlGWNDwz1nu054i250okX
3k7Qvdvl0Kb9kJ4LmYoaxlOKE4je2VW1jC7ui6Iuvgk5WGicvjxPWwtvl+BDzmLANiREXrzdXtKz
1gF0L8TgJc6a5HM4eGNuFDDGWPSIYFt5h9UBugRl/iqcCgjb+8yPu8xHmzPsUI0qJ9UX32xfC3vf
LG1RLHtlWS3VRnyMsKQ9uhrW1n0qQyv4kmkdjccBKizFxFmGffmlxrXSfGNsteUXmmH8U05dKqPD
y1+6XQKQKShJ08iivk+99DcSpCUKoKK5Sk4UehzoWWENnrG99cRY8pb16DRWtV/Tfjb/rZorD7vW
XvZVeAKoEzfW3h0GI5P18mttloEXAhcFagUIg+sRTIXNwuyEly/QV+ZTLQuYbxYqL92d5axpBfc0
DV7pjN2789PMis74ljTptZ3x/JgXvMD3PgS8Y65nRLBNrMctTOFVgICpQw1HPupopXhUo0L6j+8q
u3pETniUb/Dm4bex9JBPWVp2aIQ3FfpyEuixeki5jXRnoGzVguGbrddP61hhQfHySJlrzi8bhtYF
NxOwQT4bmLvQtjYaotUOwHtBIKuzguiE3KmbgZXIxvHRGN69h84z6yub9LdFA0/F1NY5d+DiwGo3
L/XLhVJCWrJClU2nqV3t6BUE7Tz4kBRUS1772ahQEXemNn3Ppdrvb8KhSarHfhA+7sRuTSp6ZbFs
BAwJpgHh1OCDQD2if7ntjyduoUrlVeNpDez4ddROGOhOTo4bBUQuHG1Snc1vg24dkDHLegdkYjG9
rYthpN0ThesnGIJJ8DW2iuDRHe3KOpKLU7dyg9KDqqk6D911rjPN3ktzaf27s8m8PCWOiOocvFKY
b+by+ctYOriLqLgdh1OZTNH8tlS6CBO8ULV3FquW7tO6BKt+PXdr3n5T89AirVxG4uvLy+j7jnq+
jiJ2v5G9NPd2sS09A3eyrZ59Ts8JMSNdes7bSXHP3xfp3Kd416ZQ4zCwdkT3UOWySO9xMUohe+pE
63PdW4n/rcLqSbXXItR2KzJAIB9tsj5ql4SrTSzIYn8qMCTvTplLeRlVKaok+7Tqi4k7ZtbVB9x0
Fu9c9VCm9mWSTT2CxgLmRVX4VfiH77eJxvkpXbr3VVuV4jWVF1G+ZmXX45VryPd32YwiAQvJZdJN
LgfbAxW6Mw4SMppO3RjWHyQWBNkRS5J5gOw7duVd7TiYupCt4kmCVD82McHi4PvUQWT7GC4eekR1
4tV7hKcVsiajyE6hciZ9TBMH7We/XxsE+QtrvJXJGn5BqCPXdxoVhncqtHvUw3OaxLtUzMFdnjfS
b3dzp60Ce+AwHYfdoNP+feipCenwzucJYdPyU1gkr/LLywvKLNvNSETUL/gf/2BTmgj/y7JOyV+G
LhLjSTvrkr+1wegXuworbfHGY/L623wV+UNoW/WH/+LBIISgqxqNyC1VUILHhANJv1g2dUmbUYz9
Gb5pmp3suumnOx9hv4oE3ZHyShVxk+yanYweLUsVxKIBa5iF/Msnhw1q0i56pPi0IlT4Hkf38GOs
h/rrWjcy/hQuIRVptMzROKg5iuFoJwPw+3/9+aQrlOBM/+h3/ZjWq1LfipQ8VbmNW1c/aWfaW8LB
A6YTTqre4joQHXAqSf8d9P57FI5BCtI9IpVk7DdHptPrTkVRJ09gIPDn7eekTr6N7GnETjHSxCM9
csb2CDRluHYemVrYZrFxwYOGAWjY/r0W2GIO2miMEE6hmBAGpp+jzf0H78mhm9D0sq2CnhYSg1gz
O2FSncfZQr6HwzIZ71vbZnD+/SyEKE0bbgbNvC3UoxiReW8yNRIH2kY8lFHcfa2iOn7oXcvqvs6D
Du7WSFM3ePm527wJIAOSr8jhGqIs2NzNwbx2jd0NgpNQ+BUC9otuoj8GuO9/qA7T+H1Jv6vaD6lL
xTSdAqs4vvz47bWULUAZEeQiySRNRE6S51sAIlo+uGs3nspFVvGEWlc/H2d4duHBL2ixAHex0V0v
3A50Xx8J63ULxOG+VXLF6II49HpGwp6uXdkP485Zxqu6AL/HJTM80AEBBlAs2r7hNERTZyUZb5jT
fzqUZRAtf67asW5jVOTHPy1VevkBn6ZrrIxLY8NVHf58aBDNv7FL8b0OJ9TlYGZ7qv9jSiUuZAWb
KdkHTh2AovUbiJyx9MYdJB2IPChMPQRO6r6162CFDb444JMeBBz4Ly7M/+jK4XUhq6NWCiaYciF0
B4rBzyevy+Z19VUCvyBfy79nL0MvWSwNTheLW+NAnAu3+JQz8e+8xSluK+rT895z6vUaKOv3QEog
gXyKYJLD62xPUfwHZ8RY6+GUxkFmsZbrKB92Vetat43bOjSDlDBOFSj1qO4udRMk+nxgU++urGYK
UZuwQkYJCI17qFkt2xZDjMSR6GOLHl3QruDNy8lbj8UMj2+H5BzO2OGYzH+1varDnYWXw6emJA86
LVXVPCJSsBZn1nzzQdVOOF0LeWYynoe8ODS0T+5JnDrclJ5PVtbWU4+zJCAt9KfQmZij6sGyQUD0
tvHkU6L+MMmi+WC10dIdhCUHd5cWojk7raq/DjnG7Fdi3gY9wAEAcIsWM41XmkyU4zavpG1APtj0
9qdIjR4Nduw6PiTxiCck/Un0tVYd+eepCvK/IlXpRxhrNZwS+NI4hdUteHMs4hm+meDc71sd5tzw
mgLCfYljGMYitX2aJjdOrr33b6cHByVaf2amoWZynXo+lKgaor1soZDgqwCK9yGsqWZ/mCAxZbAK
xyV8J7Xu9D/SS5vyC67ZUfaGOrYePonSwQ7arUHo/iz+/p8q+xvwgBlN8nBwIMhQsynpZjx/Kx+z
LMsL6vyE21OL6Yceq4l7tuX2Uf7aTaoouJum0bI43RfywqeqXcP53aqmJBA4i7ZrIU/a95v2/cu7
4jv+9tnKo6D6HVzFYQ/uaFuiaYJsnenIJUdhNQP2ZR43OiqfXgqCsdxBoBf+TesuGeSsOaTD/6VB
N4fqASoWwYgeruC3CrujolGUNgS9dNbiBmy7kA9drpR/t/hcLcQusVCTufHjsbD/QUkLpMauHyNt
1VcOrd9OBDrk1Bg4MKnoQ7XZDPSyAowYUzs+IjoQ6RM2THZ7b8kmGY5lpIYcA68EtUNEINe2uaKE
ByTh+T5GegslNeItjhQsPU7v59OMQJz2CCbFeel6jXeVLseVwYqVpfkXahdpC7DYitWsP+fe7Ifz
bclxgLnkshbN64COvPykvteMCm+k5pT5s2KdOFNmimT03lod7S1bp3ZxY3cy1dOZHg5+jzdg3Or1
STe6Lb55YWdVf6R2u4pPRc95nOyokgbv8YTECoAXsPsl2js1VzFsbdc5SbBW79JmffIWngAjrKx8
pmZciziJj3XRDjabu5T8tTjBDYUl9znwCf6Iqlu77052NfVVfLanouTHl2WAmw0esTSPTgQwhAjd
8z4Zo0Md4m6BCxH3qolmUlyZpZPVDfWpLotMTQwRKJzW0DZJxzE/p4WFHM+OCn4T6Hf1HAZKHzq4
G8vnqcZ67qPTpouDsXhAcYkgPjf8+qjtoE+8czJbVqH3KYysGkZt1fgYyWQIJlb7um8QHDkgflaO
xU6UCSN3mObY/LeuDMbg1SDyzPwe1ztH3ER1HWMEXPpyBa8VMti6em3VQYD1KF6GqWufi14i3Xzb
BX6SFP3OQjtLmPnJudndK8tlh72xnZns+dXPtwUwSUvgtK46pAZX6EkIPBa5d+Omu+JEuz4lC6WW
EMxY5lhiVzRiZHcmYF35ZJZRpdp7W4/UGAUUXUz2EuFyNT2lU+Gk053TTh4LL6MqytBrr7AZc9vy
CwY2w0J+4sY/4Hz1nQMJIGRNR3Z4GXTFtzgtCuap+7n3W5Ux6eVYo113SBqwxUiX//hVu4AKEDfI
P9R8feD2cfvkorQq3kWjV61Pc9cM8lUcJOm3gNbA+AEhQ9V9yefG1g+do3GW2HGVnBDE6J018w3o
LM6Yy6m0zEOhknBMwVdswi9+L3rrrbPkpoIJQMzM1gCfogRp0djiQ+BSeD11+TKrw4QYxPQUIDTL
K1c/3jXzqd9+Cdukwb91KEpSjredq6wyPkvLdkbs76a17RBDRA+aXSFb28RpX6YUjnZRlPbBqzhe
89i7ddViKqalghUd39l+E8vq0W3jxNsluRjGZVfXVdVCUnaCNt/NSajGN7Mo5qA55rktcexKYVXr
h362JL57VP7Wvjj0sbDmczoIj6iQQVOOxR7LgFD8oZZ6wCprcHBvzWVLBMI/TJYa00t3bb3Pa2uZ
Vy7YSyS9ug3Wct0X3azqCcG4lm88hX3esrUgrYn5HRTblBjfiL5cnzpEvRlr3MGL9QkvFfPH/J7F
Q6UGsJXTvYmcfGUJVsB2+E2Hxmnn0QyWZWC9qvDbzt+tXWKOkLyBG3dTJKlksYUCskt+Fsls/lXO
umE4R5xBi28/dpkHApQf8rk8s2/dNS5mhB48LIzjHcXGrvwyIbrJe4osX9grhBgz6bkPfZWw1g6s
1WIovOJPx0rwio5X358/z4Q+b0AuDLDjTeHrPHnXzK5xPig58RQWCcBdvtoaAxHWUZqafaFFR+xM
aSQgx5KXMpjdfVfP5rRTaWRF+6mghvg2xvonf+rcyS7PTk/RONphjuPgu+B77VK8JwLO8Ttn8Vb+
S1h6K+IzGelu+5D03IH6/c95QiuOdsyOP20T2ms9c+D/+OA8w0RgRrvCUfHjtMie/l/ld9PfodTp
9BFj5hy5VeEpGoNQNRtt76K+BQN3dFQ3dUc/ZQ390w5Obz06w9CUzYm2YTS8lWMMLCHodJDZu8ya
0AwZp9W6L+WUztkhqgqvvplT2mavBsqu9LKSpJTFcagsS2EG2uVJ+oRlrcsLJ0VNofbnlvASwUT9
7GkwfriB75zGTfWHfA1b7ENWMDdteXCXwewjJad1ue/jXvKLpE1Nz2dKQ3NURnPkLPcyhDf8Bdi9
WYaIWfbiFs90AXUPY5c6fid7f+RHab1o5pQqvelrKJVga7arhQQQv08aSsYTgWWVAaVkpFUevGnO
8wcWbIPvBMwuZ+c4FZWbkWUSRXchDA02tK8Kur5QB3IT47pRuhxzHmeRZR0agDwVVdQfBxvJhdDz
Oeu8ERw6zoZO9qaCgKH+WtfRnNc/cyXfSUy4/nmWl1WRkGA2ljL7KFsWj7+fvW86RD+P38LAEXiT
H0eaCwiDrTk4vkmXfiReuHib82rGcYIfC2Vggng9tWZP2KtjzuKiz82h2qjRnJ8NsDumq8I/2AyV
H5qt//PUA7qCp8+e/m6Su/+vV4djs4mbYYAvJCZ18GrCvc2o47ErfjSJwP1//5slJpCwk1tt1kMq
FtN4aiLkpSyUMmySGFmrlL8KC2rmaT8EBVsWW7xsTN8tdrJWw4fCSnor2Cu7bPsT/otlR3T2R8Wu
7CMrJdr6P/JS+uMI/1H0UHGzHEb2YOTdFQm/bu+l7AcChLb8lh8IaRlwhthS0PTa28locgrnx9FX
hrVZN+Q1ZuvljR9Y+jgDsDcR6McTwhLIKILoC0UH+1jnlTlABdJtJbRFT3cpN8MAuI8kkRBBLz+U
7mB11dMAfoRhiJPcsovPmZuYUe/XcCBc7iddJW3NPRwE+OC8mmo3GoiNszTL3GsdcyyPDQ6M3an1
mpo/ssylw6TbZWy+goy6YiA7lrR/09mztzpv3L6qsYLF9MkbnNdpI0qGos1nAfJ8NyuLv73ZgdAl
98vxEJy/j1STheb5Gbit5HNuBWNfPf1MC5y8zOVf3bhE04fF8jw2I9Y10hSqK66ke7+W/0PdeS3X
jWTp+lUq5h4KeBNx+lwA29JuGomSbhCkRAEJm/Dm6edLkj0tsaZLUzcn5nRUdJWqyG2AROZa63dq
GxapJ9SHlraqCS3FkOjxArItMFTMKzn2xYAKpj0Qo51zO95qD2G2JDVFjWGrL1mmARXx3dQ27njb
+qRaWKQwllWMnKZQL4g/98DXcYah5iGCTaDNlFYhulGTzMqQDaO2bSQbSPu4kY5eKfBSNJb6aG8v
4ZUUu/WxlX3NR3OsDtJ7tKRdySNC3FXNyxi1II1NSVmbdrwkaEOt56qr1a3Ds1s9RW+EEJmWLh/L
Ki3qAEuML28HG4KXzBl9AJc4TV1lP5BVkQS1ocJH365WiPqaWdH2BHFi/ZCb50WRdAKhtS5yvdxq
luYlV9T95LR6o9ZWn4M09ptnL+D9ooFoYrvfB14nq8+2LHRw/SbDY1sFLJatHA/GTFruxikLh1Tu
1qby3GRAPfkD5LAGCSvCzhWOS9ow5qxD0XXBcKrzdV0emqq2Shxd23Ql0K5qc5MybGy4M9Zl2iM5
6cI8cGqRh2uN3wlh02Ly0+LjnCwmfyvXtmzciATVYphhT8azF4TNMJbztpkBmYIQVmdBsEVesKBO
vK7D6CKFRl99F3069tjjp+YaNyHXJveMC2xu6kze+pBydFwO9WJ0+ms7wPJm2EvilAw2O5E4N4bB
wKo/5EGn3h/Svz9n20ar1Z/swpD2AePzvNS2pWkO5bXsRqH7h7nBMmo9872lryzw+DUlHnLt2lzE
UWMThW7swAbjhTOyyursMHe1zmdLmwpmggiDeTVAf0orrbQWP8pKLZSJ5a12PHji4238WjW/bdlS
mAG0GGobrWAndl21xwPnBAZ5s362ZI9dJ52UYM4YgwBj29MOlXdZidtsyuZcJA5xbQgKHzIz97mz
E9aTbh8OwWoQJ9AbxeSGjuYRRYxtpXSkHvkeWjv/wV8N1o0r4rYzAdYN4VyazqDK1bJuVdtmvR5y
2cw5U0Rmtix8Bev1Ryo9sX2EjOWq9cUGKFY1ZTQgHVvGa2/qtJV6LewUYT20lcPTm6GTWudTHM92
t2PRBhzpLBSKyfWlPcmC7OVcKPid80Fa6qy3FsYiFlGyqtM17USd3ggpxwFu+2LG9bxj8Btn4upt
u4CEUXEiDFKqXZ/CL26NOapBMaHzd1jC9+KWPjEejdDNbTwYotwQql9pvVFt7UunqRoz80t1AJNq
zZPKfuWxs6PTN+P+K25D2MIgKctfatIYNn0TvvEldLemzcKcXW14/jR4nBndqPMNMVoYuaZmJRVZ
JCs1WY27fLCzNj+4mPQt/j6AVTZvMYSsmhurtxqTez1w2dg1WDWOHucm56ohZ6WweD3GKzeb2SMX
x325Lq9tjNZ1idFAkHa7atN2/phGIEQ9O5u+BqyyaE2Dld+yakhcByS2ahcV1K00SK+Fc58EjGxa
zVKEnAqvBn6gfN3y+hRl0Lh/O1xjqQluSO5rWiHCKimZqIR17K+sYfla+Yg+VnueteiqVDD9RG2q
/Wu5nsSlagdr0BrVUCykN4PXW2rUYMyzOun8QQwcEH5nqEJLb3A7rreF0IL0fJJLvJhfFy2Yp3Xv
cIFnLM5s+vg73W56TFoqbCaSZ0T6fXwXjEuTH1aRavEajZk2Wlhis35KO7TTxl6ihBGF0RIN6Of+
M2MC/b6p42b+mk6W4kGlCbdxb5ejgOU+JvHyScZ5OeHzt1rrPpG9td5zT9ZG23d14MzibGH82KDW
z+s1/zSTcaB/MePSqLbmiChFY7gcTElHXNLQtfgYTflQ34qyWd0sFIUl/ANzb01wkK3Lkm97NCmP
RlzM5lGr+iZ7ynocmTOCbbx9Zc1BU53hVTO6x7UftfGuBJGLr8dEqOeyq5KMiz43FHg/4nXMkmDj
dn5F1i2UFZeeBRsF57DU7Fj9piuljrcTx6Qdi0vVmuFSbcx9VTEj48pRPGL91e0s8EajuHDSpluf
3jqutyqbMkBVPa9Dgtd+RSMqmcVkDyldZRJICngPC0uNFON6gECHYrPyWJTda6Oe8H3rzev6n19r
KPTn6qmal5Vx48T0iOUhIF/mj68tdx6vqtR8q3PfHgmk3aqsbvRSVeGa1Tf6F8YG8qkZF+GBsNjq
vu9WCzs03Ce8oZQmCp94Gtm0TZ8Vtkn78a0cUaW1yBq1W3T52mYXPSOy7Lo2/XQgcFzT6/LMG1c3
dzdLMqstg5mu6oM0GgTePrDlzMOf1yVmJiGzDFpJ2eRGQwk6GEEOOTLmDtdYmUlSPze5GIzkB/tS
wda1ysUItnkzi1lEdGVTcc8j5aYquGNp9SnsHJgiRIAT1HPFDZTTVZLXPiZxQrdWgtSIjcXTF/bl
3D2T5jt0z9QSQ4YVB6qoT4T/6CzDrl367KnPNNyfwt6D25NzXritPUTDqqt+SiyT4j0hD6+Wr8Sa
qfHXTFiA+5xBIRHZPu7KkZ+zF13dLj2Z1f5dy1E3WOUvwyMPLL9uoU7BcMzCXJPqclTNrLORtlQM
1EaNcPjD2Pmte0XyjDoJZsMkZWb3tofxxPmMJ9JuJOZdF0Zj5JjGOnGQhYaDaUd5aoAiuWHu6zk0
6FbJxyley/lWt1S3QWam2r4CY6UWdTSThwJDnq60CdJ8O6TV0InLXmM4xljTcBiDuJM5uO1+cXSo
iwxNfWleVE6tFp9o9Jr7jSn9yI02O0sNNBpXdh1vBrKHXmL2rHHINq4zxyzM+Y08yBC4CJh5lETQ
bGosdoIgNIcgR7mwvM4ASr1iYkKiMU00JtQ8P3GFHM6NAqMne9fvx1F/WKVg4g7RUrpXnpAmlw0T
wGS6T2xjGO/fzlS9ki/D0wmi57KNvVguT7GdNMawtSBzqYuGoSLXegIX4WtTcqvLFKezxs6s6Tzl
OLAlSycjjkB1araGufScmpbNMDjyNLPkYuiiNbo+xIqwGKrtHGDZjRGlxJ5vOn8bAwDGqkqDAUTO
5tC+zfKYw1I59L2nNpG3ZjEZ446WohzccoVWgiHHTJJlM84s4H5c3GXvNdboUyYvC9bKUds5k5oO
JR0TsYMg05f7ApffxbWX0aiPH2KO4xF/q3DWQu9lzA3yOdZQWnLrWggcfIVEc1WBX4qK+y5qS/1B
SyuHFkB4Yiz7JlpeJ2oiHz3rgutey6uiZ973vIoi0am9jHm9slNzGrPICvxpNh9e4Jm/JRq4r0v+
+j/qd74xeaRRTPuXPOt//Wn/XF89ls/dX/7Qvw0o/+WVu//78iKER28e+8df/rCtetEvN8Nzu9w+
d0Px+inefvJ/+h//eH55lftFPv/jP77VQ9WrV0tEXf2sIgDP/wnHUp/k7ffU1/zHf9w9Qnf645Oo
vvFqf6jE8T59/gM9QvX4XVTP3Z9e6k2R4BofQLvgoioUzsHlE1LPmyKB/wQAa5q4bmJwqnwk/kuR
YFgflPMlyCsMkAAO/H8JEgzzAxJ2aBKYvUP6Q+Lwd5LGX3jIP2FxDlQfyj1gSxtHFtgvCtv6iXIU
B1rraysR9wZCJTKGsX6E2sVYH7ZPQIseZvBBP9q5ZX3KmD3DDJ06/0Q8ePdR75tQn0xo1TbePjvb
aZtsTxeSfSZvRQ+rea7B45Y+pVEwk3vfJccSSdRwt/SY0mwH4MtD1v1OqvgeXVTfCPYITosIusHG
9HdgrIBo7lGI55uJnpOjzy9PtpzqMMusNHKWrgvjrvPuuwBnGB0196XVdvbN4Mt8vxaSY4TpcDRn
xikr7OmMDR4MjBSN3E0c7Fm75dBXbfcbMP4dgqg+MzQfXLRAkSHh6u8wPL9lsK4tOUeOVWK7itfy
NplQc67wI6jhYD7F3e/kve/ZGi9v6rAo2eNtnMLeGwNxkwKr9s1sE4yZ+THPKEGnvgT3U7krnn1t
uq27yyx4GxjPiR2bWvAb8PKdzs55+QjgpYCnLELlBfHr6qNAQ0Q/8hGAa7yta6WCCsqoPs8GceAF
PiKXOkc2QZn4ixhapm3zxZyjYOm1resu6XkqDOBjmX+TJbPizNL030D7L2yed88H3GAVyqFsaP9k
xb16lUbOjsdFsj6J8XIY66jVZjj2DLqqIWzamhrg2u1EtOrzGSfNRWF9x48xzLQSLqmD7nevJeW+
4I/r4G8sr9pYwRfqPLC6Bzl7QNLaTgR37WCHP+1Pp9cP+bN0RrEl/vTRkewrWi5s6/cmi02aVVVp
utmm02oD7kRbYn/hpVGgertRW+VvpDrvkWjuJkxuC6ILBReBW+9FoD7ajmAIsMwEzseewC/O9UVm
+xo0aFvAkL40B+sJTgmuo0U9bf18ldiMaxm5EcBxfoe0v4/H4jcf68+XgU+lCJUOVqQwvN+RKmkG
2oJymDvYzmO0cnRGRHa0B/ZYUGNteDMg/Vvn51+K7n45VK/H57Yf2uc/Lh9l98duqL4/9hxM70/V
/4XnpcPD+u+FelHdcYDeim+wfl+P3+P3f/yH+p23c9HnHEPXxbaDpwTyZKXOfzsXfe8DSiIVO8XJ
xGL616lofOAXUPEZqNdwDlUEs64e+pRX/oDjk4VDP2J/foSz/KVeoVJ4e1IoMv49deYdNwo3KxRW
hEQirvXwPnDenYpauQ6ILgLyzGrXMEN8DfstsF57pvV0a1HAlGHTpIV51TKq32qam26K2tbQgmX1
U9528stP1+6/eZTfc3kQ6kGoxy8H4zQTJPS9R/QKj83OR59Yvtk37tPOt46t2xF9aMjpVIEx7UdX
BBe1CQrVAHA8VGwJN5Vo1/u//iTun55yKg+2Qy4N/CIu+Xu9CBOpoksb7Lv6wIGD7peAdPNYHyuy
Ps6hlX5P22KOkNHCmfchp++pA7pzPx29LZxD/WJ1KuPkxMTQLqtlfTZjzdk37VzuVqx5l6EqdkPa
MwQUkB8uey+Zd5276GG76reN03+LGYtv62IcLuw88y+Z1qdXdbfoZ+hB+6izrNIP61a0p26YtVsv
rasrs/Sc82CQVOqGBIMv0DL9sGbb3RNiH58XzCQuYWPjOTMUikna7Sd9rYm4KYf9ZNnfKOBhK9T5
Vz6IdSDPd/k+4mcWzZ22RrKzrSjxklu7KM5nDMc+FXTGO2GV8yOue+luTq+KwidnVLe+eVr+xc3I
m03lxwmd1q6BWoQbpbiEoVZ89jNCrXC5TG8SJM74RnCBg85wLlq4iaFuYE4zdW13uTbYN1tTPO9y
ZrUfq6miqw6q7tjlNQB9YVhHeKIg9rO9AMOZMkdwZ10zN7O/0diJrQMcO4RL9q1s/FmG5LLo1/Gg
TTeTkWlcPyvGlJoB2nO1JglFoZ4WYT3m5PYJpxsiL6WDfyymRhRnLN0LzUhFfGgDA2bCeuG69QEG
nh5p4yfp6J9dj9snk4ZU8bRDDO+WTxrh3kTh/HBN92vdpP02L/BfCpiSHZKeZKNR1i0qys49LINP
hrJbfAv8mC3cADoP6ukol3kBt3X6y8q2+v3gED4yLjakGmc617Mg/WiSqg5vqNegBDFeHVcjSmvr
iX5y183kHaMFKTeIcQDaLbO49wLhhnmK4XqRyoMml+9ZmbhbOY3EtU8aziHapIMjps9GJg/1Un2G
ZmWE+FX1B2bDjEvyrGf+79wxCBjwWEC2pMGWWD2/jIrJu7bW2ixCzfebo453DZ7U8jYeWnMKUXlG
FmynE3jKMu8GPw52CcK2UxIny4E06eAjpy23VFkhrFIlxjVdTF4487LrGvvmk7CQKkT+4slzA03S
qSqq8aLqJ7Trk95O9lZ6ueNEg8kEZTNokDSioJvSc6Vp3UAmmIivlknBhGB5FLqe32iNu9cctQbX
3Na8S4BMQIvJy934nOZAptf16E4ZtalLRxuCEZlrGENOmcPZhnIapnDRjBu9dub1AF9iqSHW4xS4
tydJHtfg59cIBmcnyT9Xa310svJeF9LZ9EwYoz4eCITuCyZb60TyibPq/Cj55JY9ObdLttLEQ6Tb
mQ0oeag1rYxoQB7hgxiPbHj5qXXgPoQxTchxJBiIcXW+OF9LO9aedSjUN4E/6PcaWYKXVlz2A+w8
r/mu1QxyazNvdhpuK2HRLmPY6jIF8pjasJln8wCZJmaSr9fHOBbphvDgdW9NRTlEzpyKgx9k68NS
8mBNs959XIgB2fvBeDCNbjqYk/B+5D3Hx0Y3pu5Lje/VXVp1vYjasYSq1Upms6s0pivYKOl+xPYg
h71H8AFxhAupfXXFxNUaaWFYaK3ZTjAw3Dm/rVhh7Gks11OJb9KnNO+0IlxHfL52g6NlR4RRcf5p
JQzev89gW/t7sjnbfg19gDH5vPrQB0K4SUZ8JWw72wVBt/DWfeZuLdYmUE0lnUuEAUFEsFPvfvKA
P+5jr7owl9i+BseqTr4ztaiDksxHW2Ybnxdz3QqA0ilqq3b4NhVoSLDhso6ZhXPflOnI3o2ePEkZ
SPINlmzaZPiNb7OhM7ARFoQ8SA/uTjVkJat9rndNEM9nQ2ytVTgRq32vUO04bIiQ60KATHSvejvP
p8RJvlpzHFRRu/gr+0QVXzS5VxDXMsYMOsVgWlGFnPbb4jl3CFAp1VeGPyeGMPOJJTOfvD4NLphA
pswXq1TDO7OTxj15T8a9JvihwC+c4xR3wIgjG4aeZAjqkny4S/12OsB5Le+SpSzugItPPO/EnHP9
Lwd7WADFY729TPBu2opOM7YJe240ZUVxEOWAdXJWJY9OPYj9TLLhzhzX8hYAb9xYjWVXYVZ4/kWQ
WUc5WRgMWZDc70EIrC8AHfRL5czo7k7gWRz1xpLskhr7W6W1dYllrn2Mjq3WlpdearsPUJGaOSTl
IbtkelhGWkKETFjhfHbf9CV59vgEx7f8U7PHR7KEr5AHF9h35jdWBWHZg2WC2ffUujeweZGiqYRk
IN+m8rdJI9frym2Ipxxta2+4wD5bSEzFrVZhi0if/dGpSyc5OEvNNkAQ1X25eBezPVo7FqF+XHDE
59Efyy0xmDHPyziRM6PhTXu/QJ874fS53lRjbQFlWPoe5cN6URpS+9TJsohAxvdICQl+bcnXM6Z1
2iZ23nwpVsbiS1xbX8y+niIAhuBQE7/H5pBW912bNV+SRncv01KXp8UvxqtMa4Odm9jDnm2ZMFmD
5y6Bcb1bODbIfWLwakJNWLxwMYbLKs6wcOxF9rl1g/x2SKkJa31qt8naxudr7vd3ugkPJ3IHHaRV
Fpp1TKFKMgjJhikKUq9rQqTtZOd1M3TLqbnXqwzKog0W0CiIm4fBR7BnctRpWZ2expwidRPbXbOb
dVEclilNPrpGNa78qOneWIyaMSYtlvIhQ5+SRm5ROmdOCqdohI8cQcKuOfvdng7b7VaeJqC99szp
GIRtrM7qvkP9SjaQ0raNh329rWXxqcU1cjdJp4vwxK1uAMvlJb2n+T3NA1J/X55Bcy1YLGnlAuja
ThUyAlrh5gn9PIsZVfvJoh9MomYiqzHmzZKOxdksAvnlZYNIhBguMqQ0X1YlQCr6IL6SRlNaVHA6
T1qcV+K4GFpqR6ysehvr8G5DHLX15GxlumRf6nVh3rd9CVA1CvO+GDpbiJAri79lkPlWfxc3Rf9d
jCNbAVxathm/n08rvuziYyoXxmABUaj2AUo/z5qVwOIv/ZYFD9oy7zsEyOnOrcz59HIsN2ZXlEAL
TfCjSonAC2q/+151ejDge8ac/D7PdK6tgZUQEGHbGoCXnjHGIVS0uIqQdGfzrkyS5dR2gGvSN6bP
AW7OkQ4seIL8UQYhtNzgwrF6+cWq1+4yDgxM4uzGnk8v/5JKgwWZORb/78bSsnhaJvklDRgskwjo
+CLSMocvUNsL+xvgHo6ms3S/pVDpf7gW7noz+SsWg54So70ymZMt4STzSddc+cXPF/mZMT7rM/Ay
ksKM3uU/uaP8AgtXP41U/nuJ3zFcn8Jvon5oAiPsILpqd+VYTuctCWPd1tbZmMAB+LeYoSanAPn0
6+WHkhpc207z2qr8rUb8fzDI/v9pRs0s56d27U8z6iva7fYxGX7puV9+519NN/pn1LT4var0EWW8
+q+mG68KEwW5joSbQTXT8Dd7HMP5oJtYI2E+zswZWSC/9dZ2G/oHZZsDIRhvOEQwOFS+67P/qu9W
o5ifJ1Z4pPmg/6CFvD8TwXdtt1fo+MAUiE7basUQtHGcO8x4+50VV/lv/BneT1x5K6x28D3AfRY7
lfeGfbVrkR8ngnaHS8ORsIKbjPlv6pv3Nrs1nhp/c8CrAABDGRNhLkT//N7IE4TTXyYY2jt3sO7t
mPgZMEKocVlB5VVcrlmR7H668//NyODP15J35A5jEkbhiwL+19HqCGDVLgPvCJUa8mXXbOex2cZF
FfxmzPingbv6buT7MMhhJahxzq/vBIO5zSp/aXdNEncHq83zrQAZIziGHLWz2kjzc1Jo+nsKV7mr
qvGYLtMdr/R1tOXncnH3yrAbE4wpWDmN2mvdjuUWw6+jYonfosdtfjd2VuP0X9YZXBVlCqmmzh5X
iPX8M+iRmboJIqpCpbX+koEGpkvdyUuC5aL0mO2m+rgZGXSG5Qi9gh5k2v71vfnT3JvLpLT90NYx
KmchqvnTT6jLnKSDWRd+vssMKhr8nmskrHZs7oK53whPq8I0SI6BoUX+gCqj9C7MODibE+dR16fz
OpmBM/X1G1LG36nG1Fd/d2nUIF5NvfCcZWby6ycT0KdSxwOEiM3cGbZr7Na4sWHmQvhkpUfAkeu2
tGQbQ2dwCJQopW2d/vrqEFr77kMo0xxlZ8GmosLp3lukZfC3ObIDsSunIfmhIaL8CmnFYXStejqN
+gKZgur0KlGUX6Dg38fTCsZOgVkx7phQDMuV64Z3+y2/Js901UPiWmjvLA/YWjWYg2o1fZ6QTSDr
+5oudFHt6BxTdlv+vd3FqbZN3MkW27k0x4kJfuaZWwh0Qm7rQFuHC7OGJLaN7VF/cmUPpyqxCuPJ
x8HlqooZk4UGZKIvcA/6h47/PdBi6k/LSgzDVbe2q0dKLIqwcF6a+ZRVojRDiYnirpNZsB+HFowM
HXq3MWq9Ondova48Jccg+r0bn8VqESI7uUNMIClkwsdO6+NPbV4tR7ah3IIKOa/7qi8wHIe3sNex
Y5wfugHd7X6J9cU9g0EHh8cmIQM+hgU3TbrVFYy/Grk1CvOSN7u3yER0FbG6uMD2pAtlrvc/zGVG
aZQbfnxVdH39sGAMcSFzxpahLZcGucYCQTwU4zrW+2Koiwur9fofQNZwHLU6eKgC+memW1r5ufLc
+KqiN700vN7BJKUwjwUGViiZpD1uoHpkTtRTn+VR6wQORoc9nETcjJZDVcSGueso4xhAwpCYoyJo
iGBo4MQqodE47KGi2ebWT4h0U95sFwFAJ4hmYXZPEuYWPrSOXI4whSRcg4Rowa3fka60RVy/rlFs
ZWm/41pCnSltas+zstHbY5AIyZd0fMy9N9h+NcsRaxojP0qOk00Mw9SJ6lR4uxQD32hsZJNylOWl
f20iGE8OJqka8WYknewcuVW9RlXrGm3IGOujnTgZgcVWNz9iGp4NIbOmsTnLW1Jit+PaL8nl2iVa
ttGzjLFUnmc3cW7LIBqWUrtPauzkwrbpZ+yiK8PaDvmoiSdn9RkyMEJzcdXxJA4Gces5N7hHxemR
KOKJ8akofrTeYj/7fTzhktUYFdiVJw6rzmi0cfz+kgsHjWYc5dZZ/BNcxjmCpPkx8INLGA7ed0IW
7iRsiI8ephnnGtL9A5ZweUi/i2EA5bN9Hcu5DBlNLaFY8Vqd0IdTnMbuzRKM6RGTD0yASWzY2HZq
HZhzzdFS2Nl56pljWAy2Q6QFmnq0WmC5ZlZs0zWoP8JhrR/jrHrQ6FUiEzHDoZCuiMolxnF49J70
xE92JiynTeEuND0GQTAd+jNGrEREh5k/kdWRCq71Yt/U43zmM3k4n6DlHrQUe4VCtO0xq8l/rxWN
mDnYVa0l1lYzh2v6vgvDrOVZGTCyy8r5mOkt5N60Xw+r4d9pXu7D2ukwUdHKXV0V2jWenX2IjUa6
JSDeOELpLI997cvLYmZeY01dRapyMHw2XRilVWOezAmtkaGbR5hW6KCZlt8jGsPTDdXp+ZzlTw2K
nksIWusPQGvxsWTf/Nx6ZXpsRVduYOLfJGnhhhaK3iQs2wDervCrqOOabKTXM4gtM3cPQ7zdd8kI
NV3YPGLVOKw3M0pAuZEg19gAlsWDcqSjIxbX5pzizClrWEWIKnwR6nlJ1UZnvWmlcTsJ4SiZzhTc
mx7m9wyozyqUzhCMk6RgVZXtVYEB/21eZpFniy92btqURqhjXSf3qgiGq/MAky2/imGunwu3HLeg
NM0ZuYnDphYmc7+p9o7WMl1IhB67qi7EVVWKm0kYcxa6KxXkVtptyxMNc20sluEHVl/W2dyLbq+b
kx/22Swf8P0PIFYlKO1dSRBZmxTHErpN5ARM5xPZfWcEhxTSbJtrI29ltbFhl+6bOh1+9AnXGjAh
0yCqEx/FfJCyIkTWLWi0kMWmyVb35/XCnt3ghoyh5cxw+0YJerIzL/OsTymbxT5JaiBiPDYu8D33
Iq+pvuWYs1xPhl+SxrTC9unW20BLkoOvDWE71EwYTWterWgNbHHRVFQqiWfZX0s4fZ8LZsFnRTUH
T27bz1+BHtZt4DmM0YRWWxc9k2IOT0WN8Jk372VpOSf0AwH8CNHf10u+7qB6TteYHYJZeFa2RfbI
pMpOluNERxkJU0fDBdV1PCTArrsewvrWyFZUVVb6pU0Ta5+j8AqQ1y3dFUey/Y3uvoZbTpypXhbd
1hcmfeoM96tJ03UvRJlHttU8jdV6hojuMZeeg3gIV2TJV6hDP37q2J62flndBh30WL2wTtZA7kaa
to+oNbJ90pg6ukMCDGWbbI0R/GdN3WuZTndVN5vnjTS/JRaDjtFcm21aZc4G/vOMmYsRddqiMcqT
XuhAXMVsvnlaiqm9buM5OMaMWNZgxPTH+yaMJd5XGPNtUcnWYeFOVcTl/ErCUnpakStFkLG1Z9PL
btHEIONgUi0RLmyVNp2WvBPPyK+MI7T+FMg/DW4GoLLQFigPyBAJfJzie5uxFlTwUJdsVIXtDruM
MGLI7cbTYjbDY2qmHXbRTjdfrdD5dunMWg8Ts7U/U224VytPVxqNJO+Mhxkm7kehYbaHy/J4L+Hn
RS0C2fux8IcGyGg4xb2Lei9FYA2C6QbXbUJg4MCHxupKjF+DVhPXldHmSLXqWohzUAzjYlrS4AtK
T9cOjdgGr+mZun3iSRDHIrUYBBda1Tznjs8SClKn/7wuYFqGNs17IePE29QlUpdQDuR0RixfxiBi
tBz0e2vPCARUoqGWEBY1nZAAA6GZElO7oUPN28jMk6aMIK2Z107q1CeNwQ1sI6VTjdFU6QSDz2Zz
WDEJxTKgEeIeM98Vy0kCUOuok272CfUJVnKMa7sf3TAAgKGVBzizch+tfut08r5oVmo9kEzgqWog
wbRgF5KacYEKx74SzVrbZ7mVePFZXWZztyfnyLn0fZF9dwu/SLZJkFrHzu2ti7JN/QPm2/1tsJQ+
TyHn80PGHhB1dl/dzUO9tUp7Psf60W5DV+8rtiw9/rLks70vy3g677JiOkwykZeQqeynnKw7MBSn
q4Kvi5z8H0XZzHtW+XozeUl8QImLV5HsGmtvzi6DGJ57JCbxuARhmxcew9pqFaBBBNFt/SVfThn6
s/FWBP6SbgbivTkCXVILvN7iZXG2iObBCySmd2WyhRHKPw4mm0zdZ/lF7vnZvNdlNX82yH281JvB
SYNN3Pe6hdg5pahNrSotPxZeMX/zaK2e5eAvd0Y+Al/j8d4efQP98caZ8T/cmK2uP4kOsn5ImVTf
QbotmHS2ajOog2FxIvYNTuGlDriX8VLfNgULYo8/q3bVN/NSRfCpi21mThDjjRQ7ntQMPpMDKdMt
84ty4/bFeGPQI5yJOu1vcazV9sVS9Bfe1HQPsI0olrwOVTQ6p3H+JBdgBIqqIR5DLVlnBxw3qOsj
utvEpu6ErR+V8Ty6nwrhUIi1K7KXF9QEizt3679gKdzabFe+ICxjnS5x6L0gL+zwCoYRL5gMqjbf
v8flLC0+9Qq2IRiYiiCYA9CcQgE7+QvE84L2eAr4aV4wIFvBQZMChkoFES1Nu/BBwQyw74hx0xAm
YBLg5dX4gjBZReCcJy+4E614c7cqMCp7waUMBVGZAXl4+TIcGn2hC1FA1qwgLU+BW72QAiRLIV5I
Vta96VfpZkwCFPgKGpMKJEsxPg0pHtLLXEFosQLTkqptdrEC2AIFtSFbUKibAuB8BcWtCpR76SH/
n83+fuHo/Duq6/9CUo73l/PBbfHH3WMxPn6v259ZOeqX/jkg9D6gBDN1nbA2Cx9MZcz5NiAM9A8G
rBi8Osn6fCOy/nNAaH+AmAJblV9y8LxV8TD/HBBaH9QUnNmhDvuKocvfmQ/C43w3GcAbCozfwJ7O
ZEqJ/9av4wmmgTMid9fZZf/J3pns2G20W/ZV/gcoGuybSQGXhzxdnuxb5YTIVErsezLYPH2tSNv/
lVK2BNdFAbcKNbEHsnw6Mhixv73XFtHdiLRzm89K/aJ39rofiBYXWzWyhnD0GiT3nmXD2AjS3adO
K7urIa4hiqQuxNUBWCVza51ac5/M7fKp1vrljOAUWn9lx/Nl7DpRslF7hA/NkyeqVKsYwxfpc2Qb
1U1vG2vqx9TEXJOzxJ3iaflZU5fJ3onj6QDoarb9kl3yxulajo+147x2g5cFukUqMqgWYWch8L4u
HFkn8JrEqvGYpIrBJsTKl6cq6wFC5ImtnidRT0VXu5bKdUaa4rrUSuutSSv21WQJ9YZSWY6927FL
Tfp+hd4S1qP6IQtRGOu9UeBz2ER8DicoLAAq+wxhf/BbnIGNz165/dTVznqadS3ftujDz+mA02pD
tps6wQL2ZbZheu49ss02X/LSWo5RASGvcKvpGb9A5BFXNyBplXTB2dzrS+82b0pV0A1kEbbjLTUI
kAE/QBlC3h0uC502iAhozbk2q0kWVsSbj1MjdtU0cErw7GC13a9qbA13MWCkzB96j14JgqMxczA9
yzYqa+C5hh5zUTWYe0mpvdV2wiMjI+dNt7BXMx1xyj4uN5ZSqPcxw7gocJqxfgEWpxqBLrwEG+/c
PKnL8DTnbcOkvVL2mBQbn8o2+ZoTZ/lM/1SaKJkB9GjspZZyEVkKkVUhBMEnyFq7XMFP1GbYg7Xu
olcH9byLRiMYOs98Fl3ynCfTumE5TzGEDnF/5hD/RRgtKK5rJwDwLUNuI22OWAsq4hHVcM5s8Xyx
x4u4pybZyUvT5vQ893wpTr4He6/A+CDZeR3JYWVegYqP3bS/W50y/2wN5K2tZSrTndUMtLaxV3Af
11UzMIplzGebhcW25jwsTS6DAQLULytXq3xDb2qfmDK+427AioMIaG27IrsVTprvZtfaxCRQfTAL
BfJf9dWexmSjzLoIYxgFXyytV+FLjS9dBXkCfMnTpC/XRW1YG5U8pF9p+LVkoLvOsHvqyfhswxzF
MUKiEKXitbU74KSJrcPE9hRqWPCKtbhm/MhylX1WjMshBjjpa/TwbSuv7yjQc/bz4F33Uc5/n2nV
Xd56X/BK4YOpdSqb6u6qsYY8qBke+gCOPV/ReICHnVOvN+swInGUimMKvKiKwlFRm/dsj9NnesfU
p87U122sTxMDXgKju9zWczw9+nUNLYA9fVYH7qCloT6r0+VAlfi2KO2HhVke9JbZeNVlpM0XWm88
8RC0uICiDmTq4ubNpq2IRqH629gpdO2qGy3uplwxuVYpg1ksWVaquHhhjALAZGsJXEcLxlVX0Y9x
5yYhXRyIWM1oboxK924cXEQ+KW6anhfTw7XWEYAmiLcluFzHmwlWSuTjNPEe9Fl6tdxmYQFSVxFS
2+kaNP+20Z3plRRVrdBf4wt1cvutuVgr+bbU6IMRfpkp267cxomGK6w47dFr2SxRlxHdzssymVe1
h0MSNTTdUDb7mpsrPcbqkh+9aZqviiKzb4m1WFlgTMws8zTBlRxri7ZfEUduYX9Ed4Nw1r2ZD3hm
uqEPctPJj67a9EHGqrHFPS41HRx92ObyHIJJudKnbmY2FCtNQEiv2K2s2XwpGFye6rlowEMWjO35
42pnTTNsnIaYoQ9YNToifs9XS5bZmCqYTn6xRnmHzT3j9srkmeHR5PWVA1mTX0Wx2z525czxMLMb
+7ZqnV47FQ5xsV94zbUfH27QCnGcSrgjpS7yKfrtVECv6DOwoChsReJdsN8HV2bTWj1A/U31ox3j
N4c6BPTIxT7i6FKOHatt3t3B4H1E5U0D2137X6jxPyRESIZoSJ/YcbHA8+T98K6MjJFgsqTWdlQS
A45X9GgV0wMqtu03aWschLbeId5x11efDS5Gvy1qcheJcpen9gUeX2b2dcbsuaJEx6u9wETL9tXB
vTMKGXjtx68lMofPSeMoL56fDxN+HLXw9mUVIfV5KiS8jyhIu4NgEEcmbx//zc5rk+O09OcQKV5c
SDxAeaI726thqCAGUvuzAx9iYkibfWNuw5G2MJJi5R5C6y/Ku34YQMr3JVnZlAPAHP9YV2sq+GwH
YIJbp2jgTTXVQ5GUhg86BOipg/VqEL/PIP//nvjuF8Eu6ab+e6f678Gu/ZeCJNf/+Nd/9OS7ehz4
7xGvOzTS4aX619vLvzagu76bq+vyf/vHttn8jbIH2chsqaZNcEDuqP/YNmsm3TI6DneJhoQeZPNH
f2ybFTbbzNuBfTPqYuClywjOH/tmxVTJeRHLwuWuWXQr/JN984eoj00Ww5IUT3psGD6TNfsw8Fzn
ck7LOjmqOWabLR29qg4uFgRGte94Npf3psUY9zXOzbnhYaEYnXg1CALVHKQdupP9b77gv5hNf2DF
MyO2TD6S/NBAfrH0fxhOUyayQDSuMGklDFwrtx27iBQ9xFYcOcZSp58V0btDsq2tUoyG36+W1+9n
NsIYWJlkRZUSMqPRbbKXnvMLa8AHsz2TWapiecoDoGYZ/nFYD6yg8BxhjD4KB8C6TQMpVT/m5EeL
HbFUgQpbJdTXZpuIEbMpN3j4Xhjh8bzZUjSkONdaHLu/qk7/gEe1LXlxccZik+eqYG0/LmW60RoV
dtsj9AtACuGqjuZ8ArE20j7aToXiOn5n6ytzOBhFVfswY14H9qgBgoC8KLLIdjfGpCwr1jzEMS0w
7aXP7kqAVI+ayItZBHmXpTirOmGNPF4ibcH++f7b/6NV6G8tN98du/9f8+44P12GLtLxy7eHcp65
/15eqO/7DQa+SwUS/kIyMXhz/lxe+CNouSSuXPaU/CVu7T+XF839ja2EpUKaxFPDA5Cl58/lRfM4
l3OaRoqi9sNkhfonC4zOe/vWNgD4gneGCQRjA+lKRIDvty6rVThx4SnNPS2RVLJioeiYcBnGscBe
zEZ/ddqLAaMwFSjc+jTAcP6F/KNrO0J3xNGWlJModvI1Pk2dFwtfxzj2trALtH361e8TtZ06tOum
P296NQF2Vua/P5D/D1yYP013ydf7d0r6v0ey2ePX+Pvn3258Gb6UL8XLt1ef/Ct/SkIuoSsebcCZ
ZR5Z9dBc/pSE9N90hCKVn14GSb8LMDs8EmlDpVVct1AuZbDyPyUhqp4c93/TMyafrd9ee9wcFGXI
/ChmGhOeyoeHST6VOVSyKt+ZwCzC6v28J09+nKav1JQI/yBPhXkWf3XlOVF1OmUL1ITpprOnVqkL
dHmqNOcq9qtRXw6RlccHPXc4fmIHCKM82U2QzoB7xDTB1xxX9XUm2W82aC/L9FxnkKqAscOwsMaT
m5qcwRXHYqSlXueueKpK/PleNL2Q1YK/maMdOLMrwnZZkg1g468WSk0Yw97wB8PerA5ONNHI4h3F
2tIlyrkb38YcMrmhIR3nUOWTUeborslTfNWPMYlh9S6WJ3wjdYygkKf+wWvVIaDLoUp3Bas6A2At
/7wMzXBaAEVu+WPKasS8XDcZUEjfYMywj+R5z30XHaaIPfmY0k7VaBezVCaAcld0NjVH8a5auMDG
oCHhwpWSBmDI/mx8FzqqpK13jIGs51ZqIZ1URfA5XTTIJGqkZT5AO3u3Vkr8FWYkckrjeRd1nMTY
GBozxqOr4zktpPEFSm4uNZlUqjOT1GnyeHpi7npu9t26NUvTul/K5d6ioGzfTmp8XiVjeegrV3+p
u6qIg5aRSZByZn0upqHeVNqqk/hh+HC05uKTOtnLG3Pl/pSahX3oNXt5qlulf8Xa86Iy0jOlfJUM
vmO0luqDWha7fF3okDccb1pJRtEkkzHwPUyW4l16TL/81qrbI1sUxbepC7kD5ZhuGrtX/JRQQt/o
xdNqRuXBzSlyEVCOz9x+st842bOr6Oz8LUUpQIBqxahfJ3ZlKOcDEKphP8z64E+wV0vM4QPNC5aV
5McVuiu+mTkSHZm7gkEfYKfNOMds7eDMRM1j5BZ5th8XvbpJYo7ivj4PhI4mIJQ1kbnTGlvGaazG
GzTXmRpm8E5V5RB+WRM8yJ37aE/FhefOPmS+ZVM2xaM+SEfM0jygqvSB0S23ZA7MWzJc+ZlTJxW6
In4XNRj7BcQjkZtleWxUw2yfBBWv51ZruPuhQzCwqrF/nJUp3aYa81VwalkT4CNfb22KNTj18gPG
sb08qihF23kqh9tsGqpTWVrRHXQcgJOKUwEBmS33TO+giIyZK4gatfpNXnfF5dyn5RNdA8YrPiSV
spg1gx87Lll9qS+TwvVQGukW+IfyWJeYmkcgolji0VC59zMxAUYulWxHmK3e43m/JtT4VY2Eulmm
WlLh0Dttd2RCrGnUg6TGeEwJr/hJUl4WUfSUq3OgCEfdK9NlWztjMFtmfrA7O923tLoAmJqZqhnV
thXqtsxMEnJVMQbs8uDXoKlvzMqc77SC+E+UbXqn08OqjLdjFis3URpf6Fn/FqnG8GVIumY7pp5G
Ts8080gRZ6aWJMp93ttuQm1urBRFf9HQNmfhKpuAbC9hT+A0JeFgRboHgQiM6wOE8zMsf8Zn6eJ8
I/ZoP1l1ZV9FfWIesQGANh2uVpC8G9onYNBiBEerWot925rlnn4sIm4Gqd7rLLU+DwPRnGz2bMwC
za5KhBcWpkZOLE7EQ59ExkWl3Nhtv9ibCGxNYLI+no8tA/8CFfHkuXnyKfOG6NJoV3EepWV8PhIP
bUPdqKJt0in2RTn2Qxv2irG1ajTsCdJq5Jy5Y4erbq5e9YXUnIqeJvqKPUczbnRoR6S3uts5LrSg
99Rra53PIlhRwYRiujGwnG76bJ63St7mx7r91M4JbeaW8OOmGM6qpXWvuiJKwzFpxKWXsdlREKkf
MCaOhDrUqveh95Hv0DLJSBo6a4sCmvu1OnPSiRyn3Gkak/QwKqcAE+DnwjKv56YnK6Eakzg0AKMY
NiTGV+FYoVKMBCZHsVzLNXPD9ut8NR2xt1btjN+L6KhNGi2tUkBubctMbU7qO5sMm5PaGhYOpdpD
6p3fdMB+26knGugBLpcmmNve9BaGE0t9Z9jEW2ucbJsGBSVYOmcKG72L9yVNgyHXb4NjSNfQLAf1
FttOfSN6phvp3D6pCiF/6GFOyNjjjXVqOzOIZUTKHVfPXeY7o1fCqUza9XbQvAcrpiqTTsotu4M8
WEXxGMMX9WsTiRShaNnM6tJdxbokYs3zsCmIFVKcfaKMa3keVsq5XQ5WFAYU6pZt4650iiqo52EX
wZcKk9JDjaXmqtPze7MQ8a6tRMrwtp23LpVn255n5Z0zxPeR2Xb8zOCZ6ty5FdP6tIopvxV91hKo
mcQJBGS5N0WfbOp5TLajGlUBexCQXma8Mbpsp6VVfQEK/6IH8x5qre6eeVmD6SWdl8OgV8sZZnJt
X4xsW4noIIpHLh90knlcUhRhujB+AhqDHCxUTAHKtauOTAUGJthGFl3mkXaRSx28HnvAfmZGOscR
3ZluUyTAYMm3O+gJy5AzBpvXbTaaT+yJN/BBlba9SWSWhQdQr1uZeTREYorENxImar6+aIzCiaSp
zoNSxDkiryv0ABCtO0g0ZHW5eDWWD32rs8XIi+qBpdvyOc+TzAR7Ec6pUoVDl2RbDMtMUYT5qA26
tZv6ZD973jmOr2t4pBMnzuXcqM2O0ruEJ6B9XkMDt2FTVl0ckIlBZ0gPMflAv5aGNMYQ22zCypI+
8lh9YcSC+DATmfFyRF4uC3cmTch8m72WHS7qgIk2YnoXJURSl0OVYNStbb8X3eexiZPzWHjzrTIl
V2xFb1KhJdsEkXCv5LUa6H1usoniaWcHHHtxVTnwyQw3yj9j7dJuGyojnULu0xJcmPDbrHtrahLs
d+2CSWf0buHe8F1O3hfLG6vzUetZZGacTuSotjSPdNdKh/sQ69LQXDZ5dqLUVWXoPZpi0uk8X5Y0
C8eCjXeIHcICIlXjGV3PO6qVxmBwMYRj+2IOe56PBI4yOJm0+h0Ub5gm3FvRohzMJckEdT9T6n1e
lh545e8qzT86EP1XzuDfHoT+5/9FM3RN1j///XlpX1dvY/fSf3tcev8rf56XmHgblMYzn+Zf352X
XO83iBIoSxq3zO+q3p+Hdc2huNoxaU3S5CHGkaLUn+cl/Tc4CzynZFKBn5wD2D/I2PwoiGN1Jqwh
I2QGqr76gTWExjAWSW7b23mZlpARrU9Gzzob1OzaUHoTW9sc4MpVcTgzuGsfSSJSNRaX+kHMhGG1
KA5Wtk1bipdvvvke/0IW/AG2A3MD04EUOug8I33wMXzg9JM+mKzb66RFnyQoGohAmcfVhkxbvmum
Pp6h+/flgSGeWpxI9GGXtenMOKiRstyu6dKErTH2d0oiekgIdW8GpqKxeSMIeqUPA9411ob0KqvX
QdIJMe/Dxi/11xQswxCMdRR9gWHhddL8hYUgYh0+KTizDj//qNoP8j8+Cik04qRCy/sB6AGr2SiT
mLRBQsbuDtz8MMGZZ68RtZqzt9MxvU01ZT24Sq7sOmVMP5VWowi/XxIOCmXlpOfKoGeXaWRpO4gB
7hsSsMa2rAl/8U7l8fm7RAj0HIsRCleN/JchpZ9vsioJ5zyhemmyyyZgu1lJLSXxsbBLuCzwg0yX
gqT1/ZzM3Racs3m5eo2LO9mBN1kP8biJRn2mbLJOz2wQ5NtfvLsfojy8IThonuS0wPxSPxz+7Rpj
O+cG+jeafritsYAxBFPdzaQV5b6EovfAGPKSUFl07OEDnax+0n6hF7s668P3X5FpyIpn5H3eB9rG
h1sKL6Nn2l1sMLi2leK8wopuHOPSbWgVy59iLMTBApF6Q9QTA7vVm0Tc6xyY4P2KbQPRtdLOcuk4
7J1JPSmywKWdpo0hcJniya5vOHk3ll8rBCgoICV8aulXRmpN5Dc0TpfZ8wIoedPVavZQW0shgQz5
Qw/Xb1M6YldMOpKuMt2RSW7OW/QSaJo6lkhbG9O7xJgStgqxLqqdqJ2XzIo1cDa5XmwjRbfqDQH0
KrCjMbkHa17s1E49pXq+uj5sDIawFcAu31hicag7L1f8eBmw4vaW+zgCpAcyEg0Gb8NCFikEhlVP
qCGQqDuH1mPQVIaugew0P090eT27Wt7u05Z0CO2aNltCaKocRGf8wLDopnACNo5vNKGATFEKbQOl
E0MyPRXBNBBJcpoMVw99OukDcY2Fk4Y9YQQt22fP7swLpSwozG7cZTfoI3a1iHN7Ys31XjHb/oU4
AD0maXVyXSKH7SLKI9B0sgYoIz7tDt2h7OuLucpL9qatBV9DwLYiVsHBOSuDRihNuNigGxKqgU4M
BpIvtLPkoe624qApza1hQbUpOwQhHDBb/EXTTh2X9ckp6iYspfm2aEmQpJNI0ZJ6z3sepugTLnq8
xapoN2K0jLtaenhhGdzRct4UQeIu3l02Ke7XuGiy5IyeJyDxsGcAfGia7+hE7kF9lYSwpVl46dP5
In53ECudXt7aC3yJpdLsHbBXqAPzcLuUTb3NnZbEch+32PvNYsDKPN4lSeYFnJqWcbO41MEUZa2E
XsqPOOt1siXKrR04pqdfcFJZGxD2RVhPLhHhmilrPX0qEk/5osADZfvaJ1eWUT/PCS4Mm5oSMCMq
rurMjnYIXp+VBTOBdF/P0odNN/UrG2x9M3sNvTTMVzY1yfsa2HxoKYkVFrjqQ7qs+iDlQiql31us
ynXSZtdFZPVXOft8s7PHQ5FjmuduBFY4RsNbXlhXlhatu6lNLkqKabZJkbpflNVh/IQNVEzEybSI
cp9MWtRHL+UX01MsyPWQgi+NNHCIvX42iyj5igzSX7DWqBhNxkT/NK1D7Ndabm81aZVPVzqPN/Xa
aSRYsNJ3U8fxrvG+8Kju/d6Khw3X5HTZSAN+Lq34tP56PoRX86o1rLDCxxB6WSGCprNw8ONFN05W
2+Wlb1WpivfCmZ9Lafs3ytY8ZCKxn4ivm8+NjAcsMigQlXifsP2CmaaMGQeURa6g1r31Ah4IhDoZ
OnBJHyzN8hj3+CVY76wT7AsyS44VbZWGVENnrP1tkkTHNSpWzM9ldJ1TVHiib8PAoWvvtVWkG9pG
7MKH4ppBy5f5CCtzyUo0MjaRc48+k4yEMxQVOkIJafM9JXHOVnJON8aC9bWeikCToYzhPZ/BgZyo
RgX5IisnbrfCPI4y0UGsj/SSTHlY74GPOqIp3Y/tPLvy6G3YoBs/Zc1y6qLJOSQ9y5hrgNYHiNIe
E5kpKamxPVtAtF+4a2w/pjCvMBBPc3UGdNzk0Jh+6j0McDKrojRue2G+51dEQfauJNSiyXSLI3Mu
U7USeeHLugEJXwcqqZ+t/Xs0BhqJh9OOxIxFdIbop7GtnfSxfo/VaAw6m4Ah53qdydzN8B7BMbHc
U/0Ihad2SOioRp8GSNnVhmui3DieTpQHZAfcg6G4bmXOp3VI/JRamz1NMgXE/E/9Krt+KG4uX3OZ
FXIsr6HShPwQOG2mv7FHpohwkWe3t2PhUY9G7Ei65nM/iZtqm5Rlex4vWXXIKVci+NQ4562DO6Hq
RHSZ2eV1uQ4PmUlMwdDsWx5TydEwZjBB3TgfAA5vVRmNsrvplNn9pUMpQ8jx9wIDueYrfW1tchmt
cpiuBrOMW+X09pxRXnFEYLuuxoJOLpdwVm1Pw4wKQGRLWOSpQPxGG0MGulSZo4iy6LWSYa8EJtKG
KoZiHy9EwUbRPHYyHEYFQHOfysAYKI3a92SIDFC+tcNCI8BjEDGrbJM4m4yd0RsSc4OSGpxlKA2U
u3NtDm4SJDKyVsrwmv5OapGBNkqigFi0Jtc3Tz6xVypBjFeG4CCl3uJ9d95mXTnHUX5PNdq8IT5y
1coIHTb87OtillBDIC6cZzJqB3+44vgv83diTi1pUii+OjKe11KfTqxqYGCGAwpXWaVeUfTX9GGu
KCUM/FZFv3eUhgNiLyIygFk8sHxRs6uPvhvPwj0JDq3dVhmr3j3raEFTwsqNcT+1YiHvmNNZp+0G
Mdecysd+LoxbaOZEefyUwHi0W9s2CSYlZXxnjUMX+wWCe7ED/1x+rng4FeetyCbnzCYdARXZrdb+
rTQcxFyw22gcKhdQva+8pjN3hACH/BbBrTyBnx9ZnzwEYwFHeaCMxKjtfdySyPFLXMrxQVXn1t7q
k9FN1yPiG+iTFPVq0zg9SiXDp3NaXeKvY7fgD/MS4j56zf7qgst85ADTNbt+TqoT7oH5ggIevg8d
mEsOZy6Skdc4EyfHtfWSbuelfzS1QrsfO+YvphDFRVO5LLqLpQQ0iXovaj4Ye+yDRlhlrkN+BKqF
ww3bJHnI5Id+XaHGjApy4oeEc81wXBesxqKPF8DWhjOjUuEjA3gtZsYiVCjXIV0ncUfNicNkaRiG
7N7JzUK5Kk1ooKRD46sxSfOtwNIZssqoJEZV49yg9fZEC1/0icoqjiqD7hCdEI7AFJAQZcSn2WV4
nOYGoyACRHRUSjU65igzamCbfXVoKnu6NYTZHvVxpClTV9EqgKnq+84cl1e+AfZpYxU17EEz+6am
uuCYpIK92VpO7J5mbRvBpn1tej09jquiMZuN0vRK1yPjsUYwemavbYT8J+srnuYVKHhMxKxWaucL
AKGEmFvam7dOOd12coZA8u+hhKUaRF76mPK9bSIGDraeXeSK9djLScRq0rDAVhRTtpxT6Hl/I1ph
nOpqYYYhpxlj2k7+UKk5Iw67rW4iVtlsn+mryxBk0upqDxg+wlJJjpJCKgYmlUVrHo5NKzuWCS1V
oelQI3NqipWMZkQD0V7LR03Bgk2Bz3W6egmILlrC3ibPHFH0YvsNZb09U12BpVLTy0Mn5zuYKzYg
DWhcXZ2U0mO7uVNqmwFQEbfHRnjUoziqd6kI8lLsW5kgkeNZ/ex9sKTJGZP9Pm7K3kdPGJ8ZQ+l6
9TJNU/8qEyVPiZxWmQ5zqz7vlrciyz7NcqZVv4+3krrBUd5jP7bTmgPw2uVxoK6D/pLh3T4w3ojP
B7iW+zQS9zHh5XtDTtPI2p/TBNU8adIeXb07pW1pmlYG6Z82pZW6clnWNr2doBan725r+E84r0Ho
ZW8lbmzctNkF92953rx7tUfefsyEzzACRUMop9kEY/eCw7uUVu8Sz7fA+y07ro6QfPCDe9IankuT
eGK1w2UrjeN8E3jIzXc/efTuLZ+lzTyVhvMG53ktLeilUUNoz6Ux3ZMWddUdrin0xIJeMYYlM11F
j/m7oV2p3GHHKKYJnJminqVmjCoBdmSUsBs4SIx1Bn7OJVq+iVOvPLnIxbPnUrJhxNpGk+1kdFB9
gUI5X1LleeC5yyoXVcPX9N1d3zjC9fajbQ5O0CmDXW7oIKz3w7svvygmSInOkre7WBtWIosmtga+
86+VmiL/eou1N+peJRmnhB3NYr4L12rqjeSgEEuFuVReT0NaUD3uPsZtu27MvmUzaYCG6eMJOBT3
lyUwNkZzcZ1nuXY+l0517xJ9pBBZxgvi96RB4ZkRfDCv3NpFMb+yoqw7AQqcoTaJBqTTA2eshljl
ZPlUiWtnPcHAQ8wCHEQJ+6+AYhqEIzicXPxoxDHpfuTaBA1JJh/SzMkeigmblNWy5WTzLU61jEgQ
uc3PTBmbIAs33WGCOxTzQEajLW4XgKS+XsA+iBqbwxz23Oq+WWsaU2ZHCIzpvUWrqqkYt8OcS6l4
JAxcmUSK/Rkq3lliEpfUW1Zzb9GsC4pd9U1czEbY60b8iScO6msm9F1HdwZVvUIl0Ws7L4jvD01h
Oxd2HmWvJXHms3LyppB5UMKWtT/EmOFNxc0/RYloLSKoGYCOzsg+Y+vvH5PZnbapPcUPbGyVM6Jq
2kn2OL6Ma99drgARAtVIeeDyzvLk0AypYYZ9ZbB9IFH5WZ1iBHptadxt2dmO2Kg8DA5mgV8bN58e
OJ5Wn6Wk3r+8yyf/SOL9O2X2O/n2v+LY+m/oiMEO8I3O9ANH6eqleim/88O8/4U/BF7H+Q1ztu7a
JkN+6WxBEfvDEOMavwF0QYrCuIuf4t0r84cby8PricihqghFNhKSVAT/EHj5/3mOjjXTNAAhS9/h
PxF4P3qxyGe9o1ukyguwCfPn94Jdhdm4N73ZDNshSbYeEKRb3VkQQla7pTBp1hFCxHAQABcMKiuJ
EHhyOmNxSZ8gqNOYOaJQwWIVIfRMazcM7MgIM4FS9YiH7uiIaYPYhlDmOHP1C2FUYqa+09J4966m
o4TDz0PRM6TW9o3cSKzHAv7mGWGh2O5VmUTpmccMMduU8ZIGQ2V9qrNeZSAkpR4nr5LjwkEJCDx2
NwaJqbWjXb3aCjXdEgcww9kcKUMcyvyIhkYJjz0+90l9Q2VM++SoJtnllCAtS78aaDS6UvnE3npD
knTetUYizhJPXYKIXHJAF7MdDlVSX6iiTPd1rfR0nCqydsvVt8yts7OOquLfXdvcXf/Jpv6W4i6F
/w9fCGx+bMMQqxDFidF9/4UAzChjFyxmOE78g3Zs755mpiWo3XRG9Yy2hdMVAU1DkGGEeFDAgtAV
1Xz+5ga4+l3v/fZt/Piz6AbXMxYrBwwYAeDv34XVqSV0ZLgyLlmIu6JJe9jPYxufRR6Ngktq5E+t
ulIoNmId/vlLf5TKeYhLvxgGM5OX1owPAYQ6YRonZhcCtzA4OUqbhzoVXxXHfTD1cj3wBlL/5y/5
UfPmJV3s3CDSbOxtpEG+/7QAbqNxaJ2BTTf1B7rtPrE7vaHi6lcv9OPXygtB6MLpbWnUtWC7+/Zq
rxpCsNZqD6GZEUImnLLWu6i2hi3oDzNgjoim0Ln6MaM0+J9SsOSHBPDEPYYP9EdTeMRFFTfNCHw5
Gupd2bRN6Nr0Zrh97ISF2t01VRT5M0asXlsfJI/hF9/yX314+UUbHlE58iUfvuVeQanBtzSEtRU9
qVH9wlnvKTPgCbRsL6dBwypg/4JfLgOi304z+NCI9KzZMt7qWB/vphQwolqRuYTs3FuHNI1hEOZu
c/9Prx9YBCzmGsZ7j4jLh6nESCFhT1tcFzpknQLUN/TXZejZiJKQ+vlLffD2S44dr2UzOZRJApeb
9PtLyLGpXWqBvclc2BmBwvtWs9BZK+jMqtr4a9aFZLmhroA30Yf+8Rcv/+Pd6erMscgqEFXg435Y
nnpzdR2uME6hhv5G7dJJnbtnRx2ejXjcaxHTcOI3mEXsgG3prap4z1OG88RaSa7iy9u1MSd3gNDp
Jnc+/fy9/XgXf//WPtxckKISEcW8NaSvo155V545vPLT7H/+Mn+xQvM6jgo1jmEFfSgfHri2QkCT
YyYzQ3O+dYZ+59bGQyE5GO444k7KGPIl2CcxcsIqWPxpxofx8/fw42XNW5ARay5s09Cld/zbdSQl
wZ/V48xFQCt36Jj0fE2N0f7ik36cc3Gp8SpsK1RcvXKO/f2r0C9HYksVvErm3MeLczcUw0PF07ab
+/DnH+ivLituIEiJLI9kJj4s+plZeGprjV1orE23X2Pnibq/3tfRVXZg3y20QX35xZf4Vx/PkDs7
DakbmuWH39HrNM2mJbILzWa8i/Gd+HbSvQ6mA3bIePv55/ur21an+MLRmKqqOgf+779LqqdXHbxS
FyJZMxaigm1juXUJIRW6TtJk045DgsDw6T7VMbxiCDa/+DX/8rplWMmnNV0Ta9+H+2OcIkVth7YL
O9s899hdnFGAlm2xFgfzMn5Z+FlOmpalwZzWO/atuGg65Rff+V++CdgBrP+ME0gmffih0VvrVk8q
JPy5fjIM9WbR9PNFG+4arXlga0e+214x1X41E49MXs22/d/ejb/Y13wI1bwvn5Qv4W6XrEz6tD78
DqKksZ1jcxeKXkCBE8rJy9V6xykwCQer2vZmH4ocEc5uOfXP+BEViCZWEii6Eg4Dw5VqoffAdDKf
PnHSmaqnBhxa1eDnb/THixOHELYRdiS8Sc34cHGqLtU9K14CHlzmfToa7jHz3J3j0iq7/i/qzmw3
cmTLsr9S6Hde0Gg0DkB3A+3zIHlICslDihdCMXGeZ359L+oOLbmiQpUFFFD9lonMCDpHO3bO3mt3
UMT/fLT3n06WEqwcaDAId2LC/vbpRIdhEdSTMHJSdfcjjsPPzOvQJGoflbfvNB9znMi8bukWHhYl
Xmbrr+r9KPJEPMQmSZKlQb+heJzAES/HrL4ZfEra0EOY5VcjGtmUeEPfcFfK1fsdqO8VLie2/vSM
6QoQZJDF9tfGcrpd00NCKLIUdZqimEAIe1t13B8zQbNF87BaFc0Iga81l7Y+fPdh2fz56l3eK3R7
2Do5F15tnqrLr3GPlZAI3nJat2yg0Gmnzi2hx2rhoPxmvpt99F2+/Pr//Xh0VNl5spHU5//+6hoG
aRN1elFhbmdjcMwjXd3Wvmd98ARefpLno5hYCB0dV9Fcs749SmKGIoUONK0RBiJ5LnDhDOHXxizI
QWakjzzzgwPOf+HrWo0DYk3C2UFRI9n7zD/o1WkNRR9gjoxJQidf5ZFkU2MdtOWzUYnvIgGRRXgu
DaKclMU/3753Eqn5wNTEjK04vsvX8e2BGVY2UeM4wzopUScWrEJGLu+9xsZ4Th/uYDDDiVT04Ey/
Asv5TNvuk+VkVx4VEGKiR4O5JyqEIP/gW3n5UvKz2CjwjbJNHQOldbHIY1BpiN6txrVbMtH2Bt/c
Q9Nyl24x/uUsL46FmfVlA4SNXr6Ybl5d+5hgrCZh1sI30E+W1ZT5S1+i0bbpkzI4itcTSUwraxLP
iiQP5If1kk0n+dy5yWggAV3Wf2Tl/s3jgIaJVhfLBXXWy5f81U9qSzPgWPGwjmqr2WBXQe5a1gAp
7ekZ8ONj1EJ09cMk2HzwOMwfu7fPoWCRZCc4Wy/nTcPbx4GeDd/zIeoJ845/gdEEROGC20hXYAJg
QDjRdNVnbX60EqT8ZC5UhLqlZfPjzz/DMn/zMwwSAGil6nwwL29JmwB58lutW5tJL3+ownuKu/BT
rxvt1rObn3HfWvewbhQAT+H6dxWT712STKvUcINbzan2wL+cq7aL891Q2aQ2otkGl6thQYEkX8H3
n/JbW6uCT8Bz1R6Ig9i7hKuucz3JnlRaql1O8u/XppiMrWfm7hYzEpLWKis3jJ/rZT3oC2wh6Sqp
u/SU99m2BE64NEZ4bbDyjD202W8QS+zDnEj4XDdiuGvSnB/ZwrKJIJNmhnEuezncjQk5Hw4+nZ1h
1epUMqJZhF2Sf0pruFMBHOA1QFpAqB1i/JUPZeI6iSGzkXBPO8LCtnIcehE/xHYeqW1hE6f9wcv4
roCjOUQvAgP/3Cmw330ktJHUEtXSIvYzea9884GL+i23i69tDaAinBmSU70rbbn2R+37B8/Cu0eB
VRlxKWIXvo/4P98+kdDJ0LMnVbem/a1+OKjbHgzhZbt00s+qcocPivF32CXO1bIddKtC6DY694vi
Iw2nzAmspCNIyPfOrSjwcYa2WuF68L6HwAZDZNSltjQSbbiziLv+QrxFdB8klX307dz61UUdD2I0
aMcmRZy2IN6dxBLQSNAGvflrFuvjcAdyzFjiTEZpTtL9na5qfVvIXCCFJhPlz5fw/dfE5MVFtPfS
ELCsi5c6UePoVj2oaAYRDN6LKryp3ND55BQDz44VeHtETv48W2WG++dDUwjMN+jtJ4V1Basinir+
gUX77Q0MhNf4QJCbtUdKY4jgB9WFUE66N3Js74uiIHchD3HvLDp/sBkrhiqdvUjpJ0+l2Y/BCcMv
fgZaox/CcJ/VivwKT3l0kJA2HAFhjo+OBYLQKLpfSTuIUxQ49dGIRXJyesHOqfQyZeLTZUzVtOnQ
bbRwzG/QtT1lQpx0OxE7w8jNY+HkSBb79GFy02eZIScj+y3fy7o2vkCZtb9C4iuWRZ7PskeJ7gO4
MFYpo7xpEsNeUrG4dwRzFafeNGoHdWvLOI+RnUTLnlS7wImM+1y383zVaQyMWW93zNILQtV1scWx
juQF+uBCZkXZLUKWmccgzfsH+jakaIONBSUFLmBZlJEfLV3YrO66kDoXIgUIeRXWSf1pJh0zB8+7
/OihYe0Wdt1Nz1rcas/U2eK+7qV6VkMJEVNzY1ZtUWPpiBpRPA0wLaHi9ANjtDbZoB6aSO8CiZl4
znhLiEe+7ArwOlpt2PTJI8CLAUGcQDpbyOyaRDjrLxw1qXXB/E+u6jIrT5VPN3kTl5m3DMZouEbX
m69UoPvlJipQoC09jehwKN2EVDKnr+9TbETRovf14gnLDJn2ZZqHCyE19yRCUVyTdEdWVhVmXx1Z
BkcFJHuT5GA2Xd8ivJDcI/QVdhOtqxxkNC6lLH2illGgGSvcNwF02B28LnvWhLTrUeJfHOMo2hlh
Gf/Q/a69AYJoLcfYTReT6MmzS4foMJrQUuwo7JkhTBGKVrg5tZ7yqI1AY4NCMDbXQSVoeRysms61
iEOpHe2Aa1X9HJqxqCkkdB+pIzteSJQNba4t9jSHYBejKpGjeNBlxopN8Sa35qwW3BIxtTvc6Qh4
p1PudOiI6ygOmNJGRCCSTib3TlqGW9MJW8R4sBKCyHd2SYXSTdeMoIIz6mIJ8vtkPEz26N/aFkXL
pAr3KpYgDKco/CyYmF6VCuxTU1T6ucKgB4G4UMgZR8LjKl2kaz3M2sNQxeWqzCz3HEdutxkqx/4a
thbsUWx75dKc4mA5xMTvhGSUs7xm47WndbBzDQ3znJ66xqHHUbJE97QWo9NCILI0XjKE9ThfioOZ
2+557PDNEWU03FUa9QVaEae8rsbE2+QdgNxutLkijTg1mV9CvDfMa88a10NZ94c8FvYpzytnOfiO
WFluE24xRLbNogIua4EcV9qhGfvypKyo+sxr8tTalURAjbJUY0+xbSrD3rtN7B50J9R2k2rC1YS5
+T6EhrEefM8lqjca7obAmL4XCTez83tnU/DRvIvpL1+3etGssiR2TiRiWde27XXXVTvZ3wxWge9u
pnHrvDR6LFRsEL/BPe3r2Fonw6zhCQdkbmzV8qMo3GDY2ZCfVnVasfUbw665xqnFtIpJqrgHJ0rR
wFh/Jyzii8NQL48O8ROftJgYKVlj7UyN4Q42V3j0hijfdDT2N4btjYC8HW3NSN7CfIaNFIkbaNc0
eu6twW0JXo60pa6h/EksdWulNYtRUblrA8PATcgW9SbzYw8FZxroUAsmbfrU5JO87hs7QnggcorF
KFbwjy0Rh4g1W3lthaqrF1bSP2RauQYBP30OUe2d7Ijnl0NU9E3hElpRDKuuqiqCeV5WQdjNjLs6
UjTZkIQGEboea+1TAv7shLCreDLaKjqiE7B+IGGETVz2+VHaRbhNEQ+t0wzLxgL5ig4VjAvxmOsm
v1EMXXYidGxXEb57KBP0CIHjf+rIzd2gOi8PJu3EUxgnzq0WwcLNxra8axFJf52qOvxijeZ4m7nB
56zPtZ/WZJt8e1DV0EMTJznqpB9GXYbEZWpvbHykYq/5oh3Jk8Pl3Bb1jKUj58r+VERRBRCsy5w7
minFAcKDsbGQGrM6M5V6QN+EvX/QXbh5Wet3wy7DSHaL+hvqClbcdsUV7hVbRJGJFV3aaEDuWWiL
vkSWvUVMBZI/hjK7QCsrh2VcduTDTaLYYP/MbovYQmPtlBYBz1H1kEB2WwZVZX3KccL/jIQ2fJkV
zBy67vpNJwbvi9TQB+JiQ/3c113+GNEdt5HLaxbCrkGR5OBWMSENQeMeG1v/MbX5nIHabJpYYbjv
SrymRERfI2+NvsyC6W3o2RDNEiAHABjD/obmePfVjrX4OdZTQMbF4G/STJIr4A690WyMwaixG1fa
9KSZXVauAKg5xZK/Pt0pf+J7oyf73pXJLfPR/NeUyXgJRz3DyOu2/YM1yPEGVwldER8rMiDMPCXS
spAHEUQlAXJZe+wsZjJxsZ0IhFgjFDafe9doTp2Sw4PnucW0GQjjOnm5KX/qevgN6Yv9yW9U9UMr
EurEFivlw0D2IEpOk/SpQgxUNXHh2A/TBIXIzpV+ArkY792oNWg8NjieSRRDSxvjLY2i5KmdiB7s
ugo+QlYjpYHrWOX+Zz3ujux3asSgmkDv7h/hHNxaqssWble6V9rAy9oB1tzTdXTk2vLY4GwF1vkr
WWA01NSQ3SFeNLa66JtVwATy6xBhMj3D/30aQzPQNyzSYCFagg2Xrtlxg+qctzMI3MM4gOOj7N+l
Q4VgyGLPswX+e5P0WoYTQREQuwiMklVO1pJPsCkrlnY7Y47ANSFwsO89EgZfqiC39YH0BoXa5+hv
JqC9abkTQ3hw+I3XlCv1DR/SZGE39jlVcx1TJe7Rkmis9ai77YUfbli6o+PQTEe9TeENWiVhj1TT
KtXrrd1SUqN4AwMdJDucvikfULQ6bPPqRWvYXzIvXfcBs6lWs4kKH41fHs/UTqlsWhR6qtag/9ap
1lqbIkjJUvMyzN95/2hFLdRM0NNkpBYcUMXBmSsUf0vLIANWh6g7dmz/VLol1bXj7mPVDXDcjRpq
omPt27lpVJXB8MWy0vBQJz5foMobz7qO2Rrt86bJCSTpExjgotdzkAIDDtEhR0A4OPEets22bCFU
y7rP10W+C4thXJl+dM/LnCxjfzrFqDhxIxTxuh7lTWOR4hqXwrx1PEEenBrwTw9j2G6aMMg+xX0x
3hhTUaebqiqC0yj4gioGhregrPPthLHvNI3RJ9Y2GBBcGSrYkXojrShHe8ut4fIh9nL50N2qoWWW
SuTeVVSH5V0vyYZzRPrdIy/tmCQ0sFZWazlXw/wf9KqJ/KVJjN8CaKNYB3jOEGTWzroeYrLKc3TX
dlcOh6AfFP0wv33g7zl2vF0HAAPN3LUXzbOfPo82qD6Ygf0q56nFwjJSkZHnuy3NxKRO9qIro1UW
X6yCe+h75Tr00hPiY3GCSWZgd+HNgDGy82ryhYPazRbwAUz+eP9dWlh/YWmMJ9z70woXer/X+1g+
aMTdXCWZP951kBz2son1G59omm1n6Gxy8jbWrJXQ+yFdMTAd+HyK8cqejHRbVub4YOG9X0RuHt0B
dETWAUy2XtqdgXMEprW6ln4WywV6avSsucZTP7FxA0ltl0dmJGG1wE8LORcCLi9PO4loXCKSjjdu
0AVrX0L/XvZkjqH6lNNPXCZFv0oJaeTv8b2OOr1srBvSUCSPjlPlXyOsv587LS72ZEQQPep7vQOW
BAHqbV2wz11GOr4D0vuAaufGsCmBRkCAIVbHXebVlN63SaRdJdIkJaadLAqAHPQoF/uxQF+zak2c
257i1uuA3++I+1HPQ5eSc1Qqc0MnC63aoIOlCXUb9jca+BpVylgk295UDoLXQTv4k4w2Is6iuzCB
zi1K4T4RFZh9wbOPBHkONcznNV8EGeVLEnJRJwwq1qKxc2fVGVSCGP7YhAFH/KRbGVI4awp3dW5k
dHJVsR4SrQT74i6zTsETbXTkuLVyAG4QJtgxCxqbaVynKLI3wtUcb1ljRV/3obR3HZTftTUmxfeR
x2ul+7baeI5mbxRV46z5G/FUl1iYb1TqE8ahtQW6QMQ0jUl4SjylYMPxzOjAenNrZVWOOHhRUzAZ
QwZc0OeGr9Fg5p/QjUchSqUysVd1ryjq5BCg8wS1o8d+tUkMbg6cykPpjidGe+I8FdoPO4v8c9fL
8FvX6Ppmav30e6ulyDtguxJE0WR3fdL6h1rlwdWodXzbTbAIBEPKhTJ7ELV95orProkQcllMCi7K
/JNqi0ZPl1w5TSWKhZJVhmEIuXGldeVV5xgkiVPTNU2h7coiLteZYbcHne71dlCudxCTTLa+1hQr
get15TsFL+usMzX8rD+2fKyg91bsX7QayL7L+HwZTBU6EZquO9W4GOWpGGzmITmRDou49Jt7Y5xg
ClmEhPWLOA3Kddwn24qWyDWxnc6ikuSjYq7YTrKivPVly1XEsL/vhxaTvRwtjPmy+2IaMYHbhYa0
36sTnt8M6xIdtuyopS7rXWWsuuB+UmZwIJkmBwQcUDDClmV8U7CeLjqnorrLJBuB6N7vQ2/vCd1f
ZbQk6ECMn/06tA5j5+N9c+BTzD3kdu9J0W0ymeLpwFexiXU+SW6Sp/A19KlYctHyLZ2BfOlSu6+j
qI89ApFtr4Dz2rJGRbWwr6q4OcHCIS2BbVeH9eO7z6Qeb4j35BpYAsbEohmFYO/Gn0Mo6IyY+E0S
a9l53pVrIzizmrrfTF7krqWW76epYsk2tUfYFntU0D8zMUtzzXkT1+fGqokmaz1MOLqoFtxt1eC4
aSEl91453XcZf1gGEbzAgZhbH35wpDO8Yq+yrLuYpM7eL2mDjBNvrButi8DWNrmOxbJAQh0wqgCF
Fhbbcoj7KyeiwWiYuGi8ORg98UbCcWW20m3i97AU29dC4o0kF/1KZnG4hsUKkDsQpKiMOqOTcLjO
IFLzBUzuPPK1FgqLA49YQ707bMGKPHATnhs/OnOhzqOKd71ZbceBpGoC+a5LVmRz3VV+Ua5CnJMe
ijnpUqJMo6sWrY2M2TG14UYmUX0QoGrlNEED4UvZL0pT4f0KMcTeOFM13JphSQRHgSnlDnFyuSj9
yDg57Oh/hq4FQFpkXyZmlPnCjDEP1nhbNm6tDevRbPylF3rtNhpc8zvvEyE282cfE55BkJCEl1TQ
LCLh19hmmdug2wNlk1hYSkUnv3RC3jsT1tg+TYuTQtS3QOX1hRy2EMHtGKP3EtOR6AICXLibu5Do
k2XoSnZmbldTCUkA6cJnPx9K96tRTw8J4VzrhF07qygc7GKMftCciJelGz4Yg9Yixgy6JbnhP1oP
fEaF+7E32VzT3jRulNEZ6xA29DXZs86tdFrnFAakxYqijXZo49KTr4n9jPQmyyHxgkXWtwnrQxKe
vXHMWb5jdWqCxrhOCHM/6SXW4qb0N3ovHx1fYK3LqB0ITVPX1lClvFy9tbMAhDzaYhh2oq2XHYPy
U0dpgLCwGb65vVbc5RFxxK3F1sWbxHSgzcz8wJJ0y9RgF6Q2lfWOCL/0pJWRd90EifvNzrH+IayE
pb3gAtBNSxAUVEugVBorRaBb4UNDkwexvUOcx3c12SxQibDQ6rNBlqdONymIfdKHC70Nnm16IseS
d+LW5h4c/b7MjpkuR2flTHb907XGgMMFEWOJsWl2WTT6n2yb3CfFmvwDqpT2uahk/Msr0vFqSPzi
qU5lfEdGSYdHVqejZZcM7MceLz0AoZaBf22sZozSGnYJD0/uq5WsSodX0agefaMe70UWVtsB29dD
PZk5cWottuemDYOd51H4+JEeXdnESa0Z1RdHEse9ZM1+Z1hQ+lhHHF8++/PGXBJcByJGBvm0Mjj0
NVj6kAla1e6j8kW+D5ZtqgldHrFbIAvsmhNAFLnwuzG4aT0t/YyluNpVoaKqcWKi7tclgS6MINgf
DXfEFgAZIJCXRjuMevXsTyGNChSV7rpLB25TS8kQHeEuoLt37OSbW7FOTXYPBX9Qyr0vrYDQE5kW
yylJzXM2Sv+LRmlj56O7duIyx+JkSG3llOUcJz2wTKST5i4L3FznsJa00ezB/8w3/o6O3lI32RIz
8qc0+RzTfaRQU5vSKrcDWB0Exw4GAxYwxwFqLgJ9KQSPSesmX5uU5kMNW4UhhPYLGry30IOCDjfU
5GlqzTVt7V3AsGFJklq20hyfpq/DO1fGzTl0yj2vbvu9amnWVElfr/LAmuFk+V2Rl3QEPVx8ZRCq
A+C/YoFbUWFI0ADZ2W6+noYEll4XN/uALvZKscj+1D2W6EalxsaclPo5DvC6VIuzq6XQwwdOYdK7
3RFOUHE1C0D39Os1gtYNtapIRqwXZpcSw+xmyTLgzx2w/MicS0enjxZs/bnVYXDQvuquC58PhQE6
7z5uW3ettxL+TaeygCrXZ2NUO5hVrBreFKJVi4dpcG5L2lpXLxvuMcj6Bz/IxJWUBLvDImoW+pgH
OydKFMtu7xzD2jrAqEhgBBmbkbBFkhbQtm+N3Gg/C1Ok284cuw3N6kQDfZtHW9kl7s7sW4xYsime
cGnYzxkcxMdKNPWZvho8qz4c/WgVGUF+TLsBUhlTgiO0ALkn+VGcRiqeq3KyCphUcbQlRJrY9QxE
fDYG5z8PXN5F1M66CCk5BcsGA47O6O24pWcYFQe6Ua4hxptLkqznDD73IYvpSSfFp8wTxWfFr3pg
5vKT5YmixUh1G6meTNSzNZfTve9YW7tkq5/oyQPG2fxQ5xPxFmEW0F9T7ge/Wbwf9yq+8whJJKEq
BNJe/GaTDpPXyxj1Zh6ZDwBSXTK7JSxKs4gJ5kCoVc9fHKPNfwSSF6lmaHCM0tq8LhwoZJOB6JPi
6CNyyfu5mbJRYgtJWiq/aubNvhZlSD0jcND2obDR8q5RmjCPuiVOnuWoDDCbQUxZYOD8Bzb435XB
v7gW3k7MFAIXPBLzFJLI2AtNhq0mnugmxOifi+Tg5vi4RwuCO1Yk+76I5DPK+IcRPfHSqaKOLQKF
umJgsGhKJ7tJpiJBtaieaT3E1wwinVMfmvneLslcmDSmbelk5Mhn9XlIVQmGCRi5Vgw7flWIbxd0
tG0qtYLPgO4b372qPHlZmy5EIdZZ0LvbFIvSUjGeJ2Q0SyEY4BqwgWgcSM2KWRemnG23Zd3TjgFW
003dUxWLaVV5abvVopoYBlckVDPpk4P1ACtpJKzvE+/OglcvP5qTP/7880vxTnkHZwfxMPNHtA3W
e+WuO+YoRnvkooWmxlVfjVuX7OoTnfh4SxYc3aDSsoP71tFCPjeAKYWlwyZTffzBPPTdk46wwgBn
jciHEY49041fP1IYIvUibPV83YzSurVIXGBWIfubl/P9S16n/5iN6T/kiPo9Geu/odcJGdOrB+Od
1+k+z3w0kz+zJmzG/Y//9T9e/v9/WJ1oAfzNZkbLo6LzkPDu/cvqJGxgVigPHMTAKAVfmNT/Ak+r
v83/N9xplOk4G4BL/9PrpBnm35BVKbwOs2LchI/1V8xOl19J2zGxCQn4SRIEMQSeC40Y+vpIBejI
HwYnd6/MhgRIoIy06SPLv1Ow3XZGrGf3hAnW4DhiN9+ZGTyisdIqMIWgAGhBCnZXAvXcq8v4G2Up
l+b1iJ8VHdkaX28DvwGvGOf55qnG6a37+CybB08PyBJqOpoeViluSquLN5VmJps/H+/iLfr78bgd
rBQSRcElhCjozB5Ll4+jt85aBlpFt0jZBH/wrl7KXl4OI4xZmI0ISXcuRXmBVxDaCMzzoZh3mpnm
5uT8BY629QK3v3PayVkG6OeuyJciB4ne9VIrq/bv7/K/uxpcyCf4RAi68exCWVfRBNuzUu6VFCyM
YWXAvMrPGqE5u5qB6iNynGTlpE77Zax0Wo5O2t4YZa7fVqYnV3++1O8vgoO+88WURCYKPqGL41P+
1gQJi+GcNS7z75xCrjUG50bqTGKh6narVkXGEXnacMKE9tjC1f/gRry73TC3keHjKLTRLiOUfHsJ
sibWiBvym3OF6Z5gdKNeNRW09D+f6Xwir1ZdLjRH4f21Dd4zohouTnRA9VaKYGjOpSWrvRHGkIOD
Vm2rSAs+ONRLQfP2WC5eGRYkTgYnxWyrfH1Tp6LDpG+O43kUtVpRpsYnEtOZ3hAVcegMZA2LvAjE
o9toj1ZfWdsk05odNMrwi+d7RgqmNbE+UPLOn4/L34TcUCCHRG9pqMsizE5L9OFVf7ak9rVFT8Qo
PiNCTd3OpXAQFnL5Vy84emgXXRCtXEw9l54oA4lwZxHMe86HaM6xs2AuGZDIGbvYHzzF7+6ti46c
gR12PgaT9PDfXu+mVGNNkER3TlqyuNLQtOekW7D9Zm18cFYXRSM+s1nKK3AnCSScaKLfHgrxDsoW
r2/PrZalm8F2tYPXslPxKqXu8tFC/W2jmtTyVK7/4vWcjzyry9m7Yiu9FC1HDZxeVCPDOaX02Imm
1VZWnScbMv+CDw717oPPoXBB2LOlzpV4fd+e5MAeK3SxQJ4907uy6xiOAlvQwQ4ZXdTy25/P692D
ycFYPy3eE5ZaLurbg5Hjbidd57XneChcgPM24CJcOfWuAOB1NYVaemwzJ//gkfnNUUlfpNfEt3dW
rV3cx2qa4hEfgn6e4tT7FvckPoXVnGBnaDutpYq1gYT/+vOZzpftzStIgaFmewDlP8ZT82KF51cA
Y4FWf6Yf1C1dFMDLib9g95ePYhh85LCC4AvEZvv2emZdT7gPzpezVQcu5Im6WTiSzsmfj3KpLJ9f
BK6bwmgy64mpXN4eBq0aUwDVWeeocK7Tlh6hDziiKW6SsL3CWCUkyixoC9EuSM6DDgJXH3eIpeDz
UT4M5z//nN98AeZKQfFSUspRw739NfibC4DsJNc5FRk7pBjMnAVjyv4zZ41tgKUSyxMS0ouzHmmp
TN3YWOcgYKq1n1G7x/Da+dyba3nLRTD25XcSxPwf87DR/eDb87uTfH3wizclF3biMp+1zpl7bbZX
tn3ygw+stO8PgSaWHTHKbBczlXFxiA5d5Mw9ab7IQU+2yURzNY1B6NNgif/yc8pDyotPXQkuln96
e8u0PjXNIG5dZNJWvwbpw1yOvtsH12zeIly8dIaN1lyfnwwqeFO+PYywoyokEMQ9gxqEVBkkefMT
0RySRQ+qB5ye3KgZjOVTeeiTJMWr1gS/yizRYQUSKmov4daZT0gRXAbanhWQw6iZ2Y9UZQVQ2UbQ
YPEQz/hLpvhhsw3Ij/EWUxkn/dKRzXg0kXveVK0Fb8uxmlU4Vma+6lst13c+6dvjgvBs5j2Qrd1f
Tk621QcfuvcfHc5fUmQauClZJi8uM64Tuhyyt89ZnbBBTj25rBjDfrBivCtjXYMyVrFPwAZt4hR+
e5Uz0B6V4dSI/Dy+naBmicjDi20bBwPW4D4oTdhGba9PN5EXMzMUdZKe/vwJsN7daIwkit0TtQ3G
istdykRoVA3R2z+r3oC3OLT1ytDjmMSCPFvHAdj4Px/v/YWdGQYvJhYspLhY3p5ybsKgEVUTn/XK
j1f2ZOpLC/jPB7fv/YXlKPz1FvtLPGyXTk74VIj86PScA1Zqn1lmAcNxLL1d3HcKxR4gdT/LvL0k
UJZYF7/44IPw2+PP21JsGmyBX5aBV/uTalRmMtkwWF0iFk5F0z1pZWYcw5wiBxU35txhsOm25tpj
GTCZ+fM1vuzssMpw+uCdLV1ydPhlby8y1ExHC8jYJFLQXPS6tmV5rY42MNU1iq/iPgrIiQWjF121
krrBKucEh1GYHzxbv7nXc/8SQzK2YdM1L34GqQ+mKjTugrCdaTuEGODpVtbbP5/tb48igTRQ4/C9
mpOLXm8b+sknjBRp6DmH8rGuk2E4FHpkfAD5/e1R+N66rNoI9l92hK/uaNJDUFJOHJ+tRhOLvofm
CAq5/uDOGb87DJxmhy713yPo3p4MKfOIMDswvqMWMwGJ8/paU5WAAlyTuRGmN1NQ9AZ6F9P9koMt
vU5SN32wcGV/1906XMKvHtbEY/wCzdL9svVWK5Fm2S5T6ykbf4lYM7bmICeInA1GsiSM1VcidMXS
60RZLP58Z37zFlCYqtlYq8PIuKwWjcHHxuS1hGMAT9y2uNqWg0ezpdZA07Yjk1d0Q9/SzLhFxtyu
/nzwi4xByhqefJw5FIyO4K5dbt1QCjCjZt99zhL0Clw7QnW0QuzRb6O+J59jO8rB3vVli8xP9eqU
d954N3iAY1D0Bv+Jd4Fuq4soDz87pp23N9ai8+OS78w4PdHBNOphvkFwl33wLrz/mnPO1AYvx6HF
dlErd649VE03hecJ79QSr1ywCV0/3YcpnJQpV8MHx/vNRbbndYNuk8QrSCfk4rRsWfG4VvXZ7bun
wlaQ0wJDLXqClPbTIK1H0XSPHdizVZf3cNJaHXmI3tVHiRfhg9X0XVeGPgzVNY1FE1+UDUDo7Y8J
QuJAojFrzr5pEPqsQ+07sFFK175bB8wXJ5hgcMw2lm+mCMsD/xyEpf7BQ/+uIzn/CtZyRQODvRKv
8ttfUWrc51jazdwycMDtls0XylN/j3yxXfd6W0Jv97WtWaXZBl1F8q1p5XgPavtn5qY3+djcjVi4
PmiY2XPB9moXxVpAL4d27UvHn3rjsqDLeydLHa97tFntr/y2iB6tum56hGh4zhcVkerA5asaljex
AOrax1T2aJVoLBYCUUuwGBOZnMqs9b4GotFrdpwJOgI7kGh4+q42Fym6GQbHfifukbWNzUIbg/xT
Y5FCv6AE1x8NKNLDYmr67L50c8FwU6rkpu5rcUu7LYVXIkPzHmOAHIi7KHVtVvmWX2dH5/ecFfUe
4nREvtZUZ4ym2aZBKC4mppkGJoq7Dt3t1yytxHl03GFW3hGosTAZTEVLYUXBs6E3s00liN0j0Pjs
ukIf+b0jzJxVSRn5N4kP5T4XkB4aW5MS1X5qfJOdM/OercH8hqeyvDUnvUHVlCngdQVaNGR1PEtX
YSOD7wWmUPRXPcW5RPfXLUpyBO4h3QJtTaPCnZYqmDQSZaA7POlZ6v19a/BfMOD4/y3AkLr4X0yH
dwOM/1O1355fDzD4v/8xviAbE7DSC0KEjb14Pb6w9b/pMI8cJhBSzttyXtN/jC+E8TeLvr1i/SCF
m4WEv/D/RXHQxSKGA1jGjA8CmfEXojiMi5eSxs3Ma3EovtnR2e8wQZoDpN7WYnuV9SK9VUhpLaQM
/q7nnZxpzn26Z/SMntTR/IMYy3baKuqQZaFN8X1YF91BDzHD+BX8b3OOdiOTSXwqwqhoV8xv1KHK
vfBkaZF9Z/D+f+6c2sk3hgUq/+WK/1c8et3Pqmmrn/92/VzU/7Zpsx/P6ICy//lmcPa/3/7rf48U
zTmu/Q9PYea3YfI2RHP+E/98EslwgeAGuo6oVuauc7P1H8xAS/4NQy09dsJY8PbLeY3955NI9CYD
NAYtNGkAPM2Eln8+iQ75raxWLvMlhwX/rzEDL3cM9JqZ59P5euk84/LlkX9dRE9p93/ZO5PttpGm
Td9KX0DjP5iHLQkSoiRbli2PGxyXq4x5RmK6+n5S3999RJBNHFdvuxa1cbmCmcghMuId4LVwL/qV
oea+pcIuhTVymOvqV+X1f7mJ+yx4IdzFelbfdwNax7MJZOvNjH34z230VmNufYHzK4A8oLnAq9uU
lb5VNoFlF7txdE1fGKr6INzhnkvrny5NXyalQ/9SAVUIOHtXldUjRkvjVjYjE4Q3l+RrfIdZlkxn
HOPX+kbe3NZah86AX5g0vX0KPTCvzKx5qgsrxr0NDd1iZyga6fNsOyry1m6jWHg1ZOOR4gh+b8WY
oIMKbacGi5XGvt2IHNtISCN5Xtf/XaX4/9vubTua7fB/33Yv8T//Y/czRq2ze3sFyArc/1br1P8L
SRSgP5znmnd2B7gqHWzEOMAdyNIy7Z3/s/N05794uHIDADiRf0f+0X/vPF39L/43bD6H+hvvW1Kt
P7gDVg8+Cewhd2a16+SkUpzufONZ7QgtRbPqAK5CtbcMpHZxAa2Pbyblys5aL+z/ROEFxr1FO35t
rBRZQpjGZNQBpPM9T0yPtYyRAL4r426q5hJdTTPe3455dWQ0sFSpagrXfbWZlypG+tm066Aw8ZGf
267dK2rdbTzzXjuQb/esHBrQZ/x/aBGAZFnVsEVU9R2YvjqotAKdfDNBUt9XYxwtK9WD6BSBSMfi
qk+ixznvEZZf8MK8p2ILTabVGuvUqLIIJPLirwQ/N8xhy0oYn1K7N0Sg1w62NYi0K4/A6BT9g0Be
Qz+KBPnRB5Pb/Z2gn/BUgwK/I5tW/mNJ/X9tc6+fV6wO6o+u44ED43agkHK+OhBk9kD8DVXQLYr5
QdF11OPMMgZh6cb6Z2GLkGwdse+u98Jj2qrDnWnW6REDGgGLp3HGjdm+OKHlD0IDiGuMqhLikWyL
t/eE7ZFUuw7+vhQO7XtT06fvyQSFZlEr+raQ2T4o6DdBZBjs3eQC+VfUydworl0uLAThNFoJ5GC8
qNentFWZlEhKpwycMB+/JnZXvBucZEsMTo7kbF2h/kOCSLOC9hrKq6uRKolaqtEYQfmjOLF3xyq/
R9oZXZtEaTdm9WJ3cvhIkSMOGwLRjz2fVNPqda1TgRGaGAY/ILQ7fUVMkZeYi/a1Ok3K31rUDumf
7k+iOibtCgSA0fQwVvtzrg1EsnsvCiKpPQCRcMphi3XFRsPiYh7RSAaxZzCdfDZa2+eDi3Roa1qv
NUFCDRwTgT475C67p88b909H9BqKIp1DZuTSgj0PFdZeZk7d2ARK3yE+ghxmpzjt0+1jbVVisVSC
8J3AulELpN27OrDTUkd9J61ruLr0NlpEyO/0fhqeCpwY3uXCcv706EavlEOAUNQTeI2sjoCEy8uz
QVVLPtcH3UgeFzPFMAFoejEpv6CwblXtLrYXAdGYw1dNPnMu+q0hp+BSQtcF1GpH+wL/Lr/EOvTP
vxVREPyjPEyZeq096IhSL2zDqQMNAWrAqqI7aKiF/psojAc9IZ54FFbPV4ST0Ex1sAcLxrYJD3M6
/jVpm0Xbi+SZJUGmQMmdBgpp37q2EuLV3bAqGYtpLJCIRtDa2oLKwqJ9KUD7P8LQye4afcHuPRcJ
fEFkVCoECDbOkWtfjq6drDrRYqYvfj5avRxySw/5cjAGa8zmPOOIJf1mD/vKjpbYJ3a0ijob3/A8
DKIgtttpDBeZbtLcHppNGg8HHTOPuRhe4oaqSEIBxUBGkWbdKay1HxO8K2T8LIyGNQQUPdh5t7fl
1bFzkDH/vKnVNVDJtKjZoi5YU9QVL0qoK0ezmbfSqGtBXFp2XAxgDXm1n4/csCAxqC1B6rovA0WR
0gQmhsC3h3Jtfl2JQ5BVCBCUq4ym69ysgvtRB2Fbqnciq5MXiE/N/dQ56cbhLP9XZ5ccK5eLnOq8
hCqSAZ8PaOZjDKIVdTBUvbKD1Y3NjGqVfo0IwF5MuPkh+zUfWhUHm9uDvNw0qFmCiqTwgcw2t98q
dGhHIU5sVR3YaCd8T4VV3pfQp4Ja4IdlkJ09CGes/oHlab2joJrf59Ty9nZoJRsrR360szmgymMA
cON8kICrdZdKoUxU9RVsQj1qfquqAvFuHvJD2IfGLkMtzb898IvLXj4ZLKo+OAEgEbm+7LvQjboC
Y+4gNYs02yOeFkGgYfm+xyhxvMuKCk2SAtD359txL9YucT1yGXqvuFVqa4xCbwGZS1GmDEZeSxRu
2bW5F1kbt6MpT9TVbPK8QKqK9ww+Bxcahaip46kyYycngL42rjufvDkXd2FbKA8zXf29i+LMKS7i
OOgVJ3/vdEgzYDXm7m1RLN+ZuPlkuoVV73NrtFEcHNMJBbXKe3GE+a0w8/k5U7gGebvgk6N3fKSs
aQD9IuEwwUe8N2Bi7Up1Er6CCdQzjYLhABs425X5oD6UYokfQuj2PvzE5GBQuN3H6LoHuBy0xwzS
elDkU/a+LhbbnxfOtT/+DDRbAQTzeuSfdfKqeB1unNAjcYmc0U9TSdGbdPh+O8gaZkSuQD8GwUx6
YPKBuwb2jDrumHM2lUEb5r+wWH+abJS0kiRR9p424Dg6lB9iQ0G5cjlANKBhE9pBLCLY5xmWhyWE
7KnFUKWmcXj7p12cOPKX8Wz2HN7cHKKrHA1L0AEBo4Xlr0/itGhti5Ko4e10PdX2gxaxA3TZHUk0
d2PjXRyrq8irY9VqvNQFS1EGBfbiezFYI3LsqCcViaj+zUcGWCm7xWzxi5x3WHQaPegfui2My9Ju
YqgUsbUxlVd2NHgNKQjJ9yYpXU1lZtQG4kRyR3dCCwzUUH1jCb/c/l7XggCbNBCIfk16V8e0qlhN
osKMClrNbfxF6DgBjqO28W2urQrqEtRBKXLyWFh9G7DFEcztlG9DcoFYAK65wEUtf0bW4x3cbvt+
jPoBjTNARP9iFqn2yS4B+xJF7vMrEGnnROTlVARxaSZfzFyFOtiO1t3tabxyyciOAaVF6fJCm/I8
ytKFM+JSSRHoOBQ+4Okxwj3HiqiKEDBoIzP+eTvelQnlg1F8IaAlqwfn8fRphIdpp0WgDJ0SWIZI
du0QGUFa4R7dC5iU+uBwz5RzuzGf8v2zugBM0m2OHoB+vMNWkb3czYcRabJgmYvWt/Cw3y9iaX2Y
bOknm496iJyy9eH8N8C56y0z5ivr9Sy8PAXe4DToa5Y1SNQ8UBo8HYsKiaXJbqeN7OXK5zR1WRlg
iFTVrFWUDNJyHQKeDhQAPncTmeddSqEJqWldHNF+6DcOlMtJ5bDkQAFQRL4EoOl8VIsykVVXcR5U
/BnclurbyKmAN3Bq7z0BGzirYvNJgf2Kue7gnv50MUnUNtkovXVKOu5q8aJcow6VrdZB2mRPnNGe
bwpHeWoEehQ5Ott7Fpn6HtGUjVPh1VTmfC3RPqekR+Yi0RxrlUzNaMYoicIqaBrAQ++yokVwETak
ozxMqOH+o/N5eYG0StM9TyLu3vEMsLo9Mn2QyYpo8r5OOXwU4UwcGzYE6u80uAfHp8al/BxThNN2
GnaQ7a5P3dbaqaKnCuostODVTMG6rxaCZ4seAVrZT+OAIQliv92X0urFCQJy9UNEDvqHtVvXNZqC
nfvEOwc/TpyLvuON5sYg2sf4R4YSxj+3P8nlModwReJMsYjHHoDs8wWBgtOUhkNaB0Dp1e907ZEW
Sdrq++0ol7kqLiaAEC2DRE7aSp1Hwb3RwJgAcxiFAkcYTY/a6OHaa5QvLq2SHVRob+P0uCwwIu0s
nyTEA0LPeXkeslGTLnaRsgzADgrE8MbwflZBJbM/ontPD1HZB3Z+mIoaTc+21dOnzkHE9U/HLX8E
1zdJinyjrBY8/tRVpnchtGdPZuc5cmL3olnckzZFYE8LJ9Ie1NBd/r4d9trguQBZ6JL4S+qwKlfY
dhhH6KgUQZ84GWKglYosBa6DptOm/jTikJrArfqBEHkH/b4rj2mTLsHtH3F51OgIjANTBxnJ4NdZ
hafEbaHGCzdHadQvueEkkpDfH5yxSffolCEgSi0/fUjjfjyaWeZsxL8+CW9+wGoFYOVYDA10nkDg
9vDcANp4ntAFOSQgPPzUsuoHZEOdo5JhnjeYFbaanr5Fe7rcXueTsNpeYT+rSEMayFMl4if+AO5H
y1y6jTv6WhB4PhJiTGeYKtj5Uu87ytvoY8lVZsQfusHEqkAvjI3M43oUOpqvX5SFdR4ljrJR1C35
jROaqt9rhf4BgTV3Y8fI1vbq2pf0CUpssEU1KMWro8IYvK413YY0KpVkInOMP03d3Pt0EZR3vZVg
qy2m4QNyeta7EgdPUrsp+8c1c0R/J8V+j9JkhnEzkmlIGKZ/Bt5kj5z/uNUcCBvJAk/r+JwuFpc6
Ls7PClob/u2dc3UKJAgVTgV1jbVnBubDRiM0pqA06/yzYTTlI4h2RH7MeOOVfZl+MB7bpP0CdQO2
52rlhDXYaYGbRTAviQbfvYRh5HjxoU7aH71Tbr0BtsKtjiUFIOfE5UI4Ncd6G4drVLmi8ASmID15
qBVvTOTVeHR4JD1YYhzkkn6Tw3U9Ai8J4hiBin3TZ2xdtUDpYtvHjLunKl2Ff5zNMZ2IGpC2co3Q
EzmPN4aF7UYz8aD0o9s2Yn+WIVm999xuDvRwHP48nsQrE4ysSjqwnccry06Nx5nWUpyUy962RXxw
reon6jrdg7MU1fH2unytcp+nUXR3IAZjPYmKgGXJ+X4zn0pU6VlYKVnAXYeHcpr97mt3H6GjVEXl
k6ImyA0sJK9J9pgqzT16Tr4Do6LVsqNSRY8VvT4/Eyn+pqWfV/XRyLGLa0M/ztV449PLY2L9U8Fd
AEbRMCSiN3X+U4eQ3sNQ00HE+xQ5L8oPhvFEp77eu3Pv+cD7tuhBcu9fRISrzr0rKW3rgwsPBA19
VjsDI9+OgeEoskKVZHu1S99hdGHfR86iUjqxtxyu5Cq+CAysh/KKCvJn/UTDkX3Be2HKgnkUlo97
e4O6TdxvJVQyV1mFAVJDJiU3E1z5VS6jOOqCU3icBX2GEGZOQ+volDGq6L0H+Lldkntkh5afeZ8Y
vgc+F5GsyTtZeZv5qF4hQSXR07cX5JWDEmwPh5csSFJtXK1HVHHRG13SLJDaryf8wMlw1ETzjdzd
anJeDcVJAv4D3D5vifP11OSDS3GX0We9mQSlmvLwjfrihKT119uDuvI5Oa+klRZDovSzugALvVFN
4HUpb5WwAEbVtMj8uunG1Mnfu/qakuggKVkSzruuVnTqbMLvRIAHRZ0scAfN+4T8KZp8YbgEiEPF
L7dHdWX+PJOLBqY9hVIp1nB2dNBXH3gPGmngRchi0wCZjnjOz/euKLcoV1dDMTL6HsAu6T2eh4Lb
VUyJ3qdBXAwLtww+Hsts6CdbpObG/fm6wlbTCBIfrz7IerjyXnysTquEGLyEIrw2vngI1+w9fFEC
q0YRosX8+a5VWxUd9znG9wt3NCRiypNBA/HBcOPwOU5M8zBTEfvbcCKr2SmT9U+L9oJfToiuoSSX
4SpJ/8CAFfhgZwgKzmU4PGVYvvlWiJJPN7f5n8IioHADe8cCkMoq1QI5v29OeaHaWdMtjGmi2eHb
Q23vZktkG3fX5QFNzVGaDGp0SjDjWS1zrQi7JB+QFK+aZThWVm0fBssVAdYuVWDbClpjFNqOf7oK
6TVKTxjJ6ADcv0pAjDnuhyKPk4BqS3ZMQDEiigRex3GGjfV+5fXBqwcy3H/6+/BwzmdxwjxdjR1k
lkRbKcEoXPOoGb1+L6rGQCJZRxQHntGTNdJBGFHC3ttRu+U/dXmU0J8BEEYTxuBuW0NPBp52wAaL
JGiBHB2tKu8P1mRVG19yTVQgKyYMLAm6UVwP5O3nQxUCtwscd+MAvXFYOQPqgoc2VUNfWcKJZm2I
KCgIEXzMq/IUh230NHvljyisrcdlHIwdpk/tgzEvTXD7a1+invhhfGZKD9arL+Hqc2v0XlAK0uU3
UMITOujTvpmi7s5Co2k3l+X0vtSH/lCkA1ZD+uLcwQcHhdkmyyHsQEjd/jmX55IkuMD+lh4/uM+v
jkDLnkazqew4iDrb+o7SonpEzlXHjx65xduhLnMRvjqDpx5NvnaxhS3UVW2jt7JAZXlTMe0QuBV0
rmY8End2aRq7PkL/mgLIVqnt2roHngODB/1xqSeymnNdIKQ8G00W6KmnHKYJBzMOUJO6yzDe9Uv9
aM7KOxxmit1cz3rgxkb76fbgr8wzb5pXlrjF0byuqTqjQCkV4UKycDSpDHp0yF7PmARhaeXfDnXl
ENO5aIAmAq+mfLa6aowkje359VbT9e5ewcPtHgA0sniui0y4NTQI6WHFeTvolV2NlR0qE/R/VbLN
1Tpy7BI90IyrdEYtEVlgrfVpUm7me9em0ZHtZerEOFStBS+MErmzpTHTgIvv/TKl7tNcuCom2W60
r7Wsxyyx7kcfNUESeVVJTnaH7rVITNyJw6ih8ekqj7QO8NzQ6i+3p+DqbwPgRl2J1h8n2/mJExtR
brvTkgZLPr/PXLN5TN2h3gHWNDd0W65NNneFbEGDDlUd+edvLkMz0/razguEChs7XeDc4vzomKLb
Eq25zMdA0dFhAZ//CnKVI34bZy4UHCRKUjEDF9DQtLFVS7p/Ul194tzaMsy+tm5lp08Ds8fNsO6t
9K2uxhZYooAXZHhcOpOcOWlgbJlFc4ydKPcRhDc31u21j/bqZQluAJ2Y9QMpzT2vGSePlLOsEnRh
7ehoe2S3xmBs9U0vzFi5kuSbAG1J+gyEW11Jqpdo8aiGLBBF+xQjA5q0/XsS0McQ5Z0hdu5Sqzlh
r3bENRTyv/NRbeC3Vt17N+n8MqLqPrbvzXD67NTD3e21e+1WQiOH4hZXDwIva6NrBxuOmWQvDXJK
n/ssMbH6mGr0Y7Vk9OGwW8cxbev3C1yyE0OMDiJchsDBNAE4DcolGz/HYGWdp7BMFc8o0E4kyzQC
zlde05ETZS17KR3m+pDAaHiYivZnLursQ9SNH8cU0XLQ4DQGgK3uM7uf7uFXYKjc9B1GKDTGbv8i
GfDiB0nqo+xHA1lebe4S3Ieqjxw8mLmYJ+Ae3q6s1QZ3KFU/IdJK9zj27K+VHg9381L/i6SJj0Lh
QGXlSFTR+XwM6DPG6sDn8caax7zWmPsKINdGbnJ1kJIZAgLaQGJAfpU3+z2sSrJfZSYKbZN9TMXz
i+rOmk812trlbPs9hjXqLh3N4n2HJcrGHL+O4mKSeWbSWUXKlGz/PP6UFhGKawOvzBx7NDN+FgOO
B419wuwQbXz30KAha/GBbeE9GSUnkNekT9QEX9oRDxctPNaq4/fIwsEuu8PW+F538/vezB46MClm
mf7qs/rRiYZHgIsI5GXPaj3+tub6sdRpdOnJwbKil6iaPsxq9F7D3RGMzB7UjIcDShqgh7xfPP3D
NGVfi6b6JbNWp22OPI7vQaIdecq9M1z2x9yfMiUMcISAzxk/jKV8IbmnDDuB0bDuUnvY10n4AIP8
HmI5bkriiIHTqVC0D7VdnNQ5+qVk40OMgowi4ic9m3XUiisOQWyB+2o/2tW3XjHuBtcKwqlEcF5k
OCk0GB40n26v+6vnI4pBsu0M9HKtbeUYImrGkY2IiTX6/EjAHIs+TvgZnvdyO9S1W43HF2g1yng4
1K622IS8lPAyeX8qmosL5oxusci3QP7Xo5jEocRAJrFKBZvMg/paqUjyoqxwP7KSdraiV//ihoaq
TcYpmQRA4c5XcjMZuZ7bYxqYAh3UKFRTXymm/HR7xq58HDYiQoFoEJBTvnaY3+zXeoJgXdLEDaQQ
Kkgj3AHcrAzh/291ZK9kAkSiQ09LB8GRNb7OGlozTk1Ohtl2l0fcQ8w9fhLuyagyRJCzutp4K1z5
SuR3UrcFGJmUCD6fv4JSXy90RpZThX8Qo0jfz3a4JUhxPQrnJNVq2ZldnXcUEUShkkUGiOAVO8xs
bEwuuHNvf6WrUWyV9tFr4r9eCw5Z6pjLuSvtuXmwE2/wee8VG1Wfq2uBuiNcLxA4kMHOZ4wbe9GN
WKSBSLXoaPYFordRKf2D6+hwe0CvxarVOQ3MTSrsMm0g/dbzNqjJqPRQOtKZ4wELMhyd9q6TdONd
q9XxE4Yj1XJIdCdrET+Pe2u/UCQe71uzcFP0NMPlwVFUEzOEyagSn5s1+9piJ/WSLd7fVrgsB2Xq
rS9TYuNOkGHa2+7K2cvfaTMAh11TO4N5L6xat3b8F/2nSEU7CZHTcRiDabZTcn1HmzEc4mX3ywGN
eswSD+qZGpleec+Ob7TnUG89LB6GYvhmt0kq9nlbYBbSWAN+nFiBN+O+1AZUGCvwxSj5Vfp3lXc7
pm6VWUBeHnTamYb1C0CKBaG/oKNQOlXx1DbzUS9Rt9p3k0CVvqKf9mF0gWMAPNTzH3WP4wS/b57u
7Gjhp/aeNWT7zi3sb3mtqh97u4KU5fZ9+xUP4O4vGNN9uY8R+vN87uzsG1vmxN8sxc7KLSTG1NwS
O6+20n7v6YP93chSQ9oj9xYoqDHL8Lixx3jXZE427WbHrp5b0J93otDq1O8WoT0yZ2K5b+s0+txk
SMnPlHs/FHbcHgQiB/TiF/1dM2riqFpzceclTqLiRK1P3g5GKdVMB4mdr0Y3uTQXQiXeMkq/8i6Q
zSuTPid8YB615ytbabUQpVMLHyqL0nDtuf8IKXeLEPYHta3FfdW55kYidG3Lkng7HD0gHGnTnYds
Y2TaC5eautOjtjt1ynKIsRjZqGleO1TZRdD0KfpJebXzKCLqmU+6x8HIW49cRreGYKmt6ahr4fxu
GbXmeHvjXjsjXvViuGbBba47q6o6qmNnMSwDmR/cDVh+eKxkwVi4n29HuvbN0N2EbUwRGqzeagLL
oVgoVk1JgJFkf1Qiw/2IQSjl9WIeccXS1b9wGg83zqVr8wkZBlgNNWDSV/mj3lyHudAxg8V5MShH
7OtYn8PJKKYqwOPjF/01dWORXJlNisQIfgJUgt66FvZuQ+Fopd3xCsc2bu9lVuXXdfL3Av1oY2DX
XmeEoslDZRqww7pn7OpL22UVD37bbYuXMOcyUd1W8xugNPvEbJydBgzgYHSQsscwsh9ave4O0ULy
GQ3qFhvlysc9+zVyYt7Ms1ukDc7Y9DKmadwPVdXjw2cW/hDhCNtkSnHyTI672wvq6mQjVkfRGFAw
CeJ5zL7nnHRa9n8ncu9gWihUiXq2jouD8fDtUFeWkbQdR4QfChCNWv08FMd+5HK7kfIuWX4HDF09
RmkqDUfN7qB21Ohvx7tCFqFR8ybg6jod3VRMyImlgbOA04vSCehRZFIlbDEYs0pEpulxKqcqLcuj
Xo/Gvs8dDw+yaSPpkptyda1TMAdwQUmJ+pq72rSjBRsVD23WFhvaH9q+pihd/sDWRT2kyL8c+s5s
ArXNlDu9Flvb6cLGgvKIKdXHqLxShIDFcT7vwJ6wSnWwXYacmtF0qg6V5+7HrHnsbfHP4tgHc06O
dtZ+CRFbAo/ySAKHBJGHmy9m1lr1zdHDU24XT4467KdcvOjCmzc2/ZWbwYQ+SHNNViHBA53/yAFq
VNTIDtFodzleqiVG3aIaN1b7lShoVTAPlDg9SY08j5IBeVdLJaJHMrvjTgi9CjI30zbGcmXhSZ4x
x7Mrmcbsq/Mwao5hX53wbG4VINRj4xUHO+uzu2KZwhP9YOfRU1I8kso8xBItxprRbtWg6JLft3fA
5Y6TjUoefQ5nI52R1eYeQ9HNTthQ9Iv16jGzuuquUQw94ElY/WwaXPf+3+LJ3/PmAFOFjqgMGI+j
M6e4IqYguaYliw5NPFuUAdpmg+n+Shw/31kmfQf0qKX0BqWN1ZGieywaGirmEVZU/LE2Yoz1QjWD
BB26Pd6OC0Bb8R7Jm/oFnAbmSTX+fC8Jupk9MoqhMI6NhrMfppBzizVkVRoPfdy5s7+Aqez8OrJH
9xAPKUiSZe6cYt8ZWKPuBkQ3P4Y122WXd8mEy2teoR3otnPTUGAVKdYAolU7vxOT8RMB8KrH6rnE
ilYFi4xebTb+hOBcfEucqifhBU9R7VozbQe/X7rl1Mamjq17h+qVX6qjm+/xrM/tnaYoy3GecvUj
gjFSEw2ZMBe1kzAr7kKrarCwZqoeh6TPhR/ZSsErRbGWnZYjqejbk7cMe6uJKiTvLaOGslZMduZP
VKeep8wRGHbMydfMwt7xoCIJmO+dUFG/zeFgPk9ugtJfXU5T/kDLbHJ9WvmjM3TaMUdRssB7Y8Gr
XcMd6h2/PkWWuGjNPcLPWbjPhGpsoW2vYAdJWSXmFDVrlKWN1emuK3kKLs/xUDDQT5khDAWPvdZD
r68y0j2K8O0hq+YZK1kz3Gldhhq6qdds+iR5chtMqxNPWfATRLoF0YctNNprgXu1NAFb0BdzILvK
6sv5XkinFrvMxvWOndPNuNOpe9CNGAeVFh5SjrYnD/4Iv9GkYTYqoPHQVqyxvcdPa5k/2jOI5bB7
qJ3yEyvz8MfbFFIz3STkNeRzU56Sb7apU6PJE3IXHZ0+fhwXA8eiVlGfy6Qyv2oK2/d2uIvrj1yV
IhfycRi2UBxaXX9R36Rx3Cx4h2JKuWdFufslTod3rkkhcEoxcGxDLHAz7ftUL/1G0iGn+ewzyOAM
kT4LfesL1NwyFYYY4i4J4PTHu8KIPthj+UXLsmJXi/q3ZQ4fbo/2akDavqTKqDPRkT2f3ERZ3Gas
By6yoQ6DPCv7T/YMdcWbqbOajYUtmdv/ccEFUD/NQW55JpkMfXUOYgi/YK7BKFVhk8GMOQ6sWKVu
zOXFdSKjkMNwlxgA0NaFRC+TEvwRQ2sirT5FlkrZVsnjQ9zNaBSiNbxxW8upWn07ijs0KWiAcm2v
Sa/lpDtaHmOUPFrO+6aC9UtRyX0XSn1nGr/OftBrS7Yttro2F2mCHOibwKujpcFUFJNQHjxpkai7
AnXCYzh0W8jfK9PJzUzaDXYf8NcaYzfZZjfoyQxgAcf0AHE259gvmNXb6jy9y6xN5t9lWgJZmUxQ
VpwlLmENA1OiSNHTsImDsNb1O1vkxsc6moz7OmKldm6Cc/Es8gCTuPBBixz0uhMjxmE5VV5u75Er
84vUJXKXkkJOX3uVhtVT2ihxGcUkxPOv0jKi9wnauafbQfQry+csympTIFpktYoLYziM22QHGybd
60r3D1Ua2DlcHzv6MCevmY5pREOCEp8/V3O6R3Pb2HlhuscuuD3QSzP9MVMPoS0pVNg/zAkdh4Qb
fVLV57FLP/QFTRMAj7ukcdod8IcHiir2oev7bmNDXFsxQA9kLxGkB3vw/GxpRD2Ejp7FQdcpSDTz
hDlktvoZWNrg6yYyqrdn8PJ5zIJBX8WGtUZ5A+X483iTUyjp0jtREA/N306S6346m8aHDMq5X4TW
R8uYswOYsfiRAxjrA3jDRyTOlIcBJUL/9o+5cq5yjwJdBwnBEWetmryl4eLSFClR4NVGelCMMUIl
qFv2oT5S/sht8+jmy1aB4MoSkh0ANAckeA12zfkE8GKMCq1noSZd/1ziMPviRaL4pIEReNFis9mX
guLwLq+dcGv1XhkvoSm5sE/pEK2tOij+LNqcJDj3OdVDpC3xLsMhFBRPTh/boYTYZ2ji59O3ycHK
tgifc8c5GXbzi3rG341F0jU2A7X34bcdZ7Rzc9I9ZfhJ1+MuQsrO71rxDgpFiuBT89Oxqu4girI/
RLWyv/3hrmx2mwcdNxNDkf3P8zkUorKt2WMOp1LHg9fpnSO+otZGze9qFB6PUhkTZOa6TE+RM0lg
F0Q4LjaDz4rW4RfO7saOuPpRwLzREoJAwbZYjSXLMhqIqB8Bhln2yBHg8J3l2qmwGVq/yJcEFbSN
pXB1aPA2pMoE+Jd1Zy1DrdMbHCMKOtP71fSadrCipNjICS+rBCTS7HKMYSgKy17h+dCqNjRTF8gB
Sg9p/WQ2NvLh2qIeojIWxzIycp9qSnYA/qd8Vuqm3zdtrh7AbiafAKeN+3GYTCrepvU0LL3p0w3U
yGFbZ3lI6xJDm0zwbwWx343s8ursgGZAsIAqNuXX89+dpkkS9orKJxHeuLN1JI6wUf39L9YwdVdZ
J5cn7+oqqbMqbN2GIKrd9YGRFtbBbsva//MoZMkwLijZUIpbRUH9ORvpafGhFwQqytlp90JmBbej
XD6c+NISKiPFfqBMrjPUQmSeGTo9J2mEZHwzLuYpV+ku2UuCBA81Gh98GNSJEVTzUk/P6Lg4IASA
UmYg4e/GaR7wxGtBs5Rlc7fx4+QVtsr5KNqrRJHcGvqr559Tj2jUR7DPj9wl4idoMjyLIX7tVdTg
71WrS3lIc7dAMjBR08yhGgr7mKZ1tzVLMtDFD4H+IiWapOKuvBrePJKWpUpKkfXKcS4q7ylKpscm
Uty7RS3Mo5UaxVNZj9KIN/xNU6r4HZoRCcAyTM+1VWnPt2flyhpHzo/Mno6JFJy0z38LQuRjiwav
csTiq/ER2NJ2MQr5G0O+jCLxk2TbQKik6OPqsusqDYbFgvKTnevTTu3T9hTn2ZagxuURShTmU56g
7Kc1s9BUZzsrtSU8AvjT/bae57sEZb69rifTnQ6+ZK9itbixsyjxXXxOwkrjFLT5UA5aK6h0yWy0
1tSHx1wgJpVojzXe1L/oBbnqAXPpMajBJXu72qtaYy9wAfhohZgh7NrCmnBuUBcu4dpRPwK0m5/B
iSlcwuqTnXrep2gwsx9TBSr54AGypQu06MVLHBv6r8aw52VfO2K298uQqD9ErhWT35jurFBF6gvz
NLUTkrgeDVuMXMNMF35uLOlL2s55CKsxQa88KeIw2jkGmEG/01Jv8hOrikI/HCwcs11Fb1OwL3n0
Drek5LEtRPh9GhVkZCev/plEYs53WQqRER8NET8PojY/a+NU/C57vfwrrSOMrJdItUbaktbAcvYS
3gVK8ldm9t77BIEj2+9KlVAhZe6JVW5PZGDOWANZsSG8L0MW/0rdhh1QZV3yUxk9rdghP4AesF6J
L/Yyw3yH/PFFq5Z62bUGayBIY70MBr0XIITAtf6aTE082UnpAby07PZuBl/9XGj0eUEd6cqj1ppJ
eDAA79zFAtfBna6o+Y9YccevZW12z7mpLbsmVLtnl+4R7tjFYyYKBUE1V6glgKGagks5hi/20FgP
nC7OS05t9LlJ0/BQUC7q/Lb05oeKtrd31ytpYu4y5NAUv3W7Wv0L58re3ZmjlyR73kRWi5xmxlMB
vTal2xVK6I1HeN7RD61chsYXmibep0OczUFr1Yq5/595nyKu0+jgSBInhotdm96zktklxvWl9TlH
paTYob4Zfpgar/8Ygb+KdqWbgZ7WCsWlQKRm0Wc3t5Vn5L2LL7fPGLm7z887alSQx2mHIQ5zQR+I
WlwgwiwNj1GHNGgYI9AgKk0PnM7+/OeRQO5IBioaGLzsz08zMotGb6OC6jhiIw91F//uRda8f3Ui
+TeRkMfG85Ie1zoprNIoiocpJhJPg2MTFe3DUofWvhPKt9uRLpHwwGul4xwuEtLlc015ytzadRUW
6LHGSDWIjaV4URw6/ZwNxh0XyezHZkenH4CxH0cDPMms2DpaX8ez+ob8CH4ADqey1bO6J8baAEo3
ht6xiOzlmE92sbMmbzpWZvlZn8UDRGnst0J33Fthh/O6S3FDeNVDq+DT5f1IlfGh78PviWs/2LFh
/xY1svJdatQbt/yVtUYhCW4hL1mVI3mVs02NdHCqWGu90g0BPrB/593/4uw8d+Q21nV9Q5sAc/jL
ZnN6orJk6Q+hJXsxFXPm1Z+nhHOAaQ5388iAYRiw7OoqVvjCG4rhDD/6/0rM/69auDuvjUlfF5gW
zBBab5uM2Y0jgFuGiMLIsqtgLCzafYPjBBSyVZQgBKYRJkiQg5Rnd37sAbCW6GmBV7ve4XGUYvQ+
yNI07kl/jb2GS52eTRf+rP0vlhKWE/UjDi6Sz5vD5Gi96SUlQ3lY1ftDmic+gKEGPcl+PZjV7h4n
KmV/u3BsIJ9eT8uz8mFCy8MLx3YCJlNFhXP2FKs7d6vunQUwC+xKVLCVljYGjVuX9w2RxMFTLtdu
u8eR0CHHQ/tWp3R2/SPsOI0XKhVeuGaaCCka0iBPZjdMVxrWaOK2n5uZ7ERY5dFX3R2ZtgpyT9Ks
ZVv+tNQiyRRB2byH3H0uy7bxMaNzH5QRadU8neIvS5W1Zz239IOPvBOZSZFKF84hNWVtG/+5MXIq
bQwHdwDljrx+rdHf8I7UpvZ2rUbwzcd12E1blPDU0KZJy9kLSyVKcdK1o5+wvZ5A1zkHDfHd+ZCF
4LBEUeWNQLVJENTgcu+FZmo3L3QNK3ZuegQ2krfdm50C9t7ikdEoNcpf8SqCt0BMeAQcjFIi5TS2
Rhca2iye1Tprn0sqr/7tN0DeWtvxdKlbDjKH2twbFnqbJTMoIy9UyqR55y2I3sR1X5+raiy4ZUY9
GHsDJ4DOSN6V7XTU59+76rhNyRPYK7q1RRmk1ioStWD4yHCmeyeZvfd65ij+oCPLQr8LMpiazt9u
z3nvTLwadCsxNdVaBNKNQTu6kr86O8oeDadIQ3h4xYfFM1s4za0ZKI79+fbAu7OlEgouE2oQWfn1
x+3teW3BJfFx6Z8hGtJWgWsIcVH7pj0tfVJ9QoLr1+0xdyrKlGB0oLqyl0QmsXlfB9vKIqScOCFa
8rMS5C+k58nfo2krp8FYxhChlLX1x9LUQyeLy4cWzV4/VroijHqLO3opOjCNykLzxPlmKW3zvrN6
+0VfESgo2CIhZF370pjYg4/0h0Pa9/q9oLgGLBNtVeTgSv5TY/jVlkX88fbsdrcvcuLo3bJ7gT5f
r6iZzVVSTayoVSp556vgrR6HziOQxynhVyrQUc01TFBVJzZ8zYvaI7mVnfuH6i6PC4aSBDBbfl3S
rg7ZFs9LX7X9s6qm4jmd3eG5dczitBpl9axaY/Hk9o7nd0jX+03STO8V8rig1HI1sHNH3BfD7F4m
pMX8ZRijsyhgUedLY51GFURlj8PZo66sqj8huRUh3nlBZQsdybWwn1OhxWf0LdQvljvOfld3TuAh
8ndW4y4JVB00ysxvOdmrrj0iMYhqmmbQWp7TlQ73eTBoopgofNFANZO+uXOLtcQ7Nl3+0rQ4v7/9
tXauUJQPkfsF9kDhaxtEqziEKWrLnrL6Ynyu3dE7q2liHFxpO8dbSr3ToULxmn7mZk8khZVGutsQ
UFqKc46LGbFTPPCCuO0oFS25CPSiL8KKxyS8Pb+9WFbiVtD95PYmMdnc3lWqYRBm8dqCyS3u68Ro
xkeI6vpwcu1ZjVDhrJcfwsq0+zrmQOhJji6bmJ0zTLB5OYH7ML+XaTt86mtcEE5IPqlPrppUJSrT
XYcEc6ql98nq4Hh3+5fvnCN+OEwm7iWi8G2jIl9yVxGKXLNSMy5KLPqTo8818OymClbdHAJcB5Gb
I6EIFW84AhHunSKcM+V7J6t8WyxqDNZjXtqKIK0AYrvoken3dSculhYdXMF7WxDAFqUiLiDAvMb1
hZF2roMMHhPV0jEOUxcNvViND53x5P9m86wSJchHDb0TAzv262HmtEiLbm2J8NppSkOtS7G4BG+L
AN9MqCZO6ZiNn7q2jT90nrU+TJFIxSVVREr7A2wnORD2eLnfz1766fan/o18ffPbPKQ7IIqg6rjV
pa08R8kibOrCqbcDPPx+zBlIQwyMz2VsXeoqfxwr8eJF1Ehi8yN+m//Jx/UZs/WHuK3xRprOU52e
LBWTLQrjdW+ccme+KFp11pEyVjxo9TEbZjDGAA5P6+tIyxwc8Z2HlKKfhA2gSEk9bpNApMIecigO
bkiCBNJ1AJ9S1IN56kzrSfP6PnAkMPRg3fa+Kf118ArkytLD7PqbikXNh3W13XBxhu5zlGbWOw/Y
REnRe86ZbtN7Ptl7+x+I6/pfIK6n1u8G76fSUpLymzFd3i2QzX9FYBvbwJzn54zqfOEnVpp91xUN
gcsFpdRvIrf6xG8rNFRPSxTpf+VRph2xefcOvAWXF34nwQjFxevJzAMa9km5uGHv/cTVen1E+ra4
L2sQZe6IUnOrYtCWNG1+NmKYD7eXcqdHK7WZLOA6IGohFMsr/FWUKyItcmr4JGFGP9h3suZRi7o7
JWs/q7FL61srQ2UQn0pP+5jYyn9NqDJ62h1J8e7uIofWEfnR7+f7+ldoyCHHOWC0EF/dF21KZP1+
5b0s0/jsRU3vO9E/tye+d/uAticdklEgcKbrEadBoPVEXhzW2oQGUeHiHp5wBd0e5TdyZnvCueHw
YIBeDJNZTvzV8lapipLLwPPWx8sPSLtuiFskxBQA4oGeF6lf5zTDaxoq93NethcQx8PJ0xLrixvN
kFdTx7yztbi5W1fZuE3L6UIrO3laUGx8RIzQCEVN+Xa2E/GCqvufNyylqLrEBEmQCd5C1z+/Ww2l
xBrTDZtRzx9p8emhqk+dn8R6e+etmfIcK8p8cKXsfhpiZBjPMMxAuFwPSj18RZlldUMqMxkVzMYG
bNlYBxHC3rGjUAlbinYlWd7mXbDXtm6NaHJDoWFPCGvJpiw6eWGzVtkXy0q7p3RNvceiHN1PrWiO
LMn3qiEUQaTADMoEkjx8PcuoHRtPKIyfLxlSK4RjxJJ5el+BjDj1UeJ9ckQ6EQVMq686OdVze9AP
1mB3pSXsCyQfr+O2+anUKdCrkeqHm5iav0SOeemR3AhuH4Lbo3jq5qhZ4BVnKuduqBht9zR0JYoB
ntL/m7mAl9MAmAHbx5rw6qRRtVkosHRsVW3AamDQnCB2EXH5F3MBy4LeESEtULbrUYSVG4U5jOzN
NIm5kO1PJWqIB5fy3tYEhAdfEJ6T1EC/HkR3yx7JYG7DOSn1d8Jd05fVIxBTFje7GMJBM2TuEH5o
Kv3sgTY7mONenkqvi1+Agh/c0i3LP3KMvDJRW+ZoJA46U1m7wvPOB8wNGtf90dte9pdp5HPlY6qk
rn6qWkpOOzduzAcyztzzse6pY1x28AQfRmpuvqdUoxsANHLodZQWyqPawjziptJQ22s9mL52hhXj
KW+c+t2KT1x8Mgb+7it5Izspjld85PqMPxqe6H7c/qh7aQqxNn1jYjCQ/Zs3EFRGUo+NIIapoIcD
cbeIHngVoGhOl4yc+twbg3WaVWf5dHvkvXdPkoTpKHIHwbC4/tK5rjc2DXVeoTVO3rfYQQSNnf+l
te0nd3A/Jg6mj7dHlNHE9kF6PeJmA5vCBeCi8g6hpRzQRvklHH29wPw6rdOqHJxJzXg7Gt4bYMCQ
9YXXtiXsNe2QDvnAKysmpfyraKu58Wt0vc9Nh1ZFQuTxtHaoz5aL8jWxe+9hQp0ymA03Pw3u8Dfo
+j82CIRczrMu2X0gJcATX6946ynuoNAECWNU3y5laY4P/x9Zx853vRplc4LXMWnjWF6sC6IEd6iJ
myGqgDZdxa57n8dL+k5R/0U+hQabC4KJohZpt/wWr0IN9u6kePKaNap1IhFYl5Mtixu3989bAS8W
EB0dqXHzG+ez2UA2voRaBVSR4pI+frAGLyFeKZpgTrTk3MWa+7XFYDhcuqgNOnMxHiqjNH/Sfxzf
aVYkHpJcUU7rAOzi9g/buTSlmTGoULJnlaLi9fRRizX7sUKhJlnt1ueS7KTnJJnSoFqnIi9onmGi
Go6W8c1V2/HL7dHfish4SDrJNUEiAUa+ulmWgkRkpZkRhaSMY3vysnh6TiJrrE8p/A0k+vA3DHK3
iz9qjdROkaT+xE8VxXlc+8bC6RHMsO+WJCiBQtf4jBmTSMKsSoU8C5wuP3eFefCzd24+yLTkxpIU
CjByc/84s24p2SQrTp4+PS/DUDw0SjN89USCvMiIXopD4StUu8g+4N7sBAW0I+gVQ1UHMrLtreaq
RuFsQBSB2tHwt5bNwykbV/eAfb8zym8IJCfdkcq31vWm8DKRjfbqOqG24NXqe25tYCJv1sXBrfr2
vEM3BWgpeXrccttysiqc1qi60QmjzhOBquTJxyRrs5Nlzs7dTNrjF16Uf7y953YGlc0W0EVAYSQo
5npybMe6zjWsS8xI7xp/db3lfeVp3yJbb5+qei1/tc5sHwQHO1c6ZUNImLJgga7Yts2Dp1FK/Slx
QsSz4wcKrt3HxaK24MaagbYq9dJGq6OX1gNzMs+294J8SB1WNk3MzqV7bTr1nycMlMk4+tQyJdR1
iwlKBjeK3c6wQ+FF4mLkzXCHw21zvr3cb19ORoHnih4fuC5odtfLXQszSfEus0Mc78SlJZ4IUBIJ
UNSbSVKqIxHZo+E2W7czvK5nV9khLCD71Kl1e/ZGELyqM0SBno5/HqVz/En26KgZCFH+/u6vno9U
KK2yKosdzkbd3s09PVhRK9PB9nl74TCKDNC5ozF73HaZ2s42sHTo7NCO9Dwwom7+MBqxAQRPYTws
kZ8cEAenNZ2PyIVyva4DHwqNYLF59SkK0/C+/nwirr1CLLWNZ3aunBbRIYdniuY+zZ3xqBXxdiim
B5yDBYU4tK1s1gJ5HAJIK0yrSb+HkRfdq3PeZAeXzs6MpAAQNhl074npNqEMNYMihnRlhSJR4sc8
zfTLCIworBqnOritd4aCVUujRiIZYWFtHldzSBCbKBN43alSIZ23NiecR7ygrtajUtDuUFLYTnqV
Ac/afKekS9KunTwzLK20CpUJCdx40qc7DR7hwWbcuUDxBLNVXC8kIGALx6aR1vbJapohLtjwbPMI
8ccktl7UNc2/aa2m3lGyWw++2k5ngmXkFJgwqiFBbSnzqkbShDu1gY4tSXAzIW03124QCcd8GEXe
ooM5mh+nWP+VeUb6KTeAEeIFk4bz6nl3SW5pDytaIoEtzD6M3VyEddeqfo+Y0ZMTTV9v33o7a/S7
SEa8jHscQmfXx4aMJCIJXOk1YE/PZcfdEJ5MkGiXtoiSy+3Bdu488k7az6yNxEnLvfHqDqJH57nI
P5khrujGI6GHdacsyojOIQYoi1JMf4z6J8wC3kO2izQnCMvr8SZRTxxhELnRCmyz1WA5F26RHsxq
Z0f/Zith6CxlKbaHx8nGrKlFyij2Yn60PbGcY7H2yP1znd9eQPmDN5cciSwEdZpHQMC3MFUcyUVp
ZA5VwaXV3kVeFyNKkB6F2jtgf8SzuMUR4aaZTUv7et2awpktJFv1ELNi5UHx3Ohjl8c1XSl0THI/
NZXq7Db1fI/72PxPUbVLWM7mfN+iD/GOFo316Nm0Q620qVZEd4RAn0LL8V5JE39wkrU7AYq031si
WcI/XSCaw5QzZc2Xw+dsLrLeaKrerl09zC2K7KKOfrluG/+bQaSUC2KghowIr5dHa9ZiQERZD/Hz
HoHIVd0PO27Kz7en8vawYJNMmoe2FEUi+u7Xo5hFnGeIEVBaRmHPpw+TnNa+J00ARoFKdHrk/LeT
4lwPqF8PqEyQvLPZdhC7UPqHRbQVtcuk+Geq8vQheUrg+mnDeCI9c5B6GcjE0jkJkYWavhc4XcEG
d7yPXVc1ZyelxkkOWd51NQJ7t9fl7XHjZ4JDl+VjGirbhp+Rrg2gPccJlzRvTs1AIFhP6oAzPHz9
20PtUCIZC+0AirjcVzwl10uCb5EHhgv77TRGChHqWRtoVaWdlCabw6isqZQj332v1lUXoNS0BGNu
Kie7bMqDO+btweeHYG4gK7kkdFtqn+mRocH4cEIcycbLFKEtbyzeUfFop2jNMDAJaAdAmHmDUYrL
VXQR7Wu6DjF0f8hKlzhKBr9xG7Irq0b9ZUGyUeBC9liDhkYhUtMOvu/eVKWrpuw3gqPb4rKqLCHt
oecfJrFj4rmaVCdDHcw/vkkJ9CXIGPgCqcW2xajWrlZJQ6Yw7ScniJZpuWSlU55vbyAZol3f14wC
iRcJISn4sd0/6tDOsGh0SWlzAAG62nzRVuefKXFIunUNxtOUFw86McBB6LN3SKTMuSzxSu0e+cNe
vbRIyvaRaEwWca2dx76zonMXCazCtfJoqL17ituJ0BuIKeIkxvVQeCoYSr3wvaZhLoMxo6OlaWmG
q3LPo26Zf57I/E7RaBGBoJUEnOvxNJSuO2WenNDWl+peH1LhizFxD0KH3Vlxv8tTLy/gzaxGbZHA
/ZnKQum4J7omNWl4Wl7SYvpizI14f3uj/KaIvdkpshFHqYbwcXvAU+p+CfhATh6gpnNVNvMp8gYd
DPIShXpsxPerMdJCohIBeDWdH3S8ISF91OJSzOjxEij2gab25r2aGahGFKMIeiX9Gyai/kwnTwPy
a1UXrdfqhz4fv68CeoWngU0Yo2J4V5aOcYb0EPtogcSBhhR70GvgUOIsKkH6r8nd7QnvrS9VNIIz
SfVRt31poxmMelmpqCit0EMh8iik7MB4cAJoPxraEaZUfrDtAnOtSW9N+gBI/V9vm5wGoBolrh0u
fVWisz94J4d1DBI8NU5xbNR+Bz3mguaufZmIv0KYJxgDTG3yLjUn99IMo+Er8bqE1oqhjhjM6bSo
MEnGrtB8tPTH5wHTn6eY95G+ids9eJE7X1x7nIJhlWDPKV7undVrT0DA1Mr3UBO+1G2EPzLOHkaH
aq1duT6juHY1Y7uVWXf6YmSP1Yy2wP/UWtvHads6YV5AoKyVtXsQGe/eSpPx2+2Ps3dtvV6rzeav
tSZhj9Eg6jy98du+ML5avaW9a6LMODWGbt8hL2edPEBTp9sj71z+4LkQkvNIeSkiyG3z6t6a48oz
OyflWh6t5mmY0VbXRNddbo+yczuCjuNJR89U3pGb0AqU7JzbsJvDUfTYPgqrvqRG9TRbc3dwjbxN
r7DjejXSZtcVhYHUuYi5RuLYOhl6OWGJAUhbWYEcOQqWua2qtP9mEeFOEAPLIHXrbKLA5+ibLuPV
scr5rvRqhZ5BdoRn3ltEqvG0x2QDyNoWCpMmiWuzplCYtwMKNapSopc26Q+9Yh1h5naH4raQABqw
vFuj40Rp09jShEOwmTdB4+mfYPtml64CpXB7Z+y0P0h5Xg0lN+irDVgVYgCza9uhYlvOs+ckddhF
Vf5kwsEKZy+qfyiV+G/mzr1vj03ykLrEekPZOn4j1PZxKO1fAsD/QUz0v/ws+h/oxO1Qd/qx9NK+
KDgXRqmqd46GaWawuJWun9NKtX0X7heyFOm0vKuL1Wz9yGq6R3cy6y5ocMC42EsF9Aydo+avvFfn
o+LpTspI9V02OYEH4yW1FQ1C4IqPP/KJzMRGeiIJ62p+XD3nh+at7xIFVJWqkcCYMN+S7L0xzJdR
T54niXge8vT9Uiv3tlZ+raz+tBjqS+cop2lFgPb25317vRDtUbjj4ZF2ML8746++bkf7sdcraw0R
1I/uUXkbTio6gAeb6O3bJkchQ5c+wySJspX1ahQ3Uq0BMbI1tLqkIRsQz1EevWhjZ58cFarnn86J
14iSNSAkeC1vKjj1EKUWRCU9HHSjCSETCkisnfLl9ii/w+7N+ynTDxjuRERUHjaTokjkrJ2gPO4q
SgQyYJiWR8+Kx3Of9ih/4UcVFnpXX2KcT/x6raYL9nZNQFwszstsTGcFy4BzXizZRRHCfPGGbH2y
JxvsO8/rObNX7dv/QMfQQMFb2LXXmF6rpTOdwbWYPoypI2TjDjSOLUu1X7pDSGrjJpBc1maJndy0
Q6mx92upu8pHX2cMMtVE2z2a+5NijPqdohfr+8QrAV16KcWPorAuNPYPefdv9yY/hyKVZLbD9Nr6
cOC/Oy9Z5tlhIrEtXVugYqTH5p0VmYWfiRXBX1dJT4XUJ1SF/U87liPEc5H7RPajP7XqELbQWA+2
l/yub747xRSg5OSdPJjXm9lTQPUIgoWwS6InQqLyk53Hzad+RMy4VtV/7NSpLwWU39BYUai8vev2
1oQsjfYeOl0wdTYPtT6NeWZnkR2SKi6Bls4rZkXpkT/02/MKXw0lUOpFRKOoMl5PcdCiqaP4TaOt
wp3XiobpqVzEFxOexjnrvT9HMjEcLnHgMR3ysy1EQVI1hrR17HBIIucczUYaNDpK2reXbqeRxzB4
VpjUosk8t6JfRZcYmjLRYCrzfPCRURInSu7fVr3xgoV//jEtSG60rfVgxBW60+6zq1hBMsxfb/+Q
t6uLxTwyk0ghwVBD2PV6dVu90+xYTHo4L+I7yap+shQI0LEnXCBpZX+wX9/GCgwHZ4zvSdkfhbXr
4RprxBnZLvXQXBVl8CkgDf4oiuRRtyvzjxtB12NttydvKqqPOYXASJ2fbHv829GR0/wX64fhEGrV
nD7M264nJKoot1obZOaywFF1B089G0tdnZ22Jyd1lqPKyN4CWpCv5SIC3DdlSPvq9cKSd5GAYS2c
nbr3K/Tq3hFGlufO0ubz7antDUUBT6VAQk2b7sP1UKVaoCiBthfwhFI9DykQMrV3sV5zovxgqL1d
aMtpcYlAldy2P9H1hUCOKwSppmm+M6q6fkDmtz7HwAAfo7psDrah3NXX1yZvMUURGCq4HDhbjB/X
9ZInacXUVpWS4ERZ75xi/UrG1xfnSG2KQIGVGMzCOzoBby9NhtbpEcDEJf7Y+lACOE/1LhZaiNF9
e1fhYOKXGNwcLOj+KJxnZI5Q39uWfdZeWRrNTTXcfDXz1A9UmNA+OPI329sh9EBJBZEdgty22SH1
0NbIl/LZpCsALK9lxbqzxkTGbNqDCe3tEEA5vLwkTiBWNocZKW0NZlmjhWrWCT+LZztok0EPYjJ/
v4dEfJAa7sQfwIM1bNWQ8bKQnJJzf3XQJEpvnRRkroXWp+8VF8EgU40tP8eT4VywgRLfQE88sL1I
v6iNut6betOc2tLpTtFUlwc79u38+TnkPsjISFG3besk6khTaWqrIZUk+7xU7gCKL8fUDdroGbrV
zz89+9fDbZ6FUq20kSsI38POhQKlNmk48V6GsIw/3x7p7U4l3ufgS8UY4rLthdahpFAUJSNJvY87
r4mms9DK5sB65u1OpZXIy0O9lQwSZtr113S7EondylsRm+vKe0LyOCyBf95TejtqMf9GyF9fLiDR
sC9APxZYEC2o67G8silisk01HIYuMk6TOkc/1lK3jKCZUP7xR6WL8mAS0UpUhqv6YwbQtA7jtkqG
B/7IFJ+rTk+UOyXK6xFhQqX9sMyu8X00M6M5rZWzBgmefS9NMg0lBiorWODe7ltUasvU7T7qyvDL
ysb6C15hmeZH9bB+y9aonfy+HaBEJqOi06HIJiHeJe5EHlBoWaOh/6uwLHkL9HV2qi+qmDT4bsZk
/rC6gTt4lv2W4E8/v00+DxSFuoFkrm+uEFyd6JnaoxrOXdHftXOqkqMmyffbo+zIZnHnynomHQuK
Ilv1g4TgFCoaGvLRrND3TafkpSzXFgE9VBGyJ6telAyeQ2llAVZmDRRTd+zfe9lgUHONjOUpVazp
MR+i/l2/5hHMQHBWR4mpvMOuNw77hpKXbKxg97QFX6yQnkRbaz0V5RltebtOTvQ/XDSHJ3edg7ky
ldW3FN1V75pRYNcZRR6Q3k7Y1kQdZDL7wAMX+khJJPppdW1aSHOsXtzXdmQUF8friRGyvjHANqTd
2eocZEKNpk5/0igevbs4tRggQUR29TsD50goWS7EzArsVemTzJSaDwShbk5mV0UXo6cKCPNZ11+g
+axPqdM5H1VzxoFMbfqyCyIHxzAftbKkPKE2OZw1HbGSkxZZ3uxnlTrC7hr17mnJanHK4KvCFC7y
8mdnlZi7dqqifU8JUJ7TCseVy1IsVG9QmNfPLtrvFZARkOqnKEOP2O+S1pwD4VrD+GR4RUfGZSTo
pSS0I6kEU5a/vaHeBhAgcQjAQC2AaDK30MZJzVN9LvMlNGa7fJSc1sCYkuKl7RUALYWXQAbvynd2
Ph8Jz769LxkZfAYVRBKHN0wL3FJpA3u05ltLHS86sNTAcMvxYC/ujELWaOCuwsvnoFpxfYcRZJrK
lFEk6YdsQkp2xfrAnO0/BohiWiHPvmRfEvhtbmXNahyE+fo1jKs+fbTBiJ1Su3D/xVxej7IJHfIG
qrjRtivkomYIimapQs+Az3V7R7x9YZgLoA9iBRYMBYnrFZvcfFJQvmLF8rLxqzY1fDMv11PMDXeQ
PP62HNxcFADpwApyZxrkbZukoxGtMTaLDq7DHCguJHMhvrVkVe2DUPSVG0ERzVM3q3H5qOQtrOnE
mPCZidWlUvzMUFz73K9m/7Ouk/HJc80kujOjpfniUfdOTm2twH2rIQWi5dV4iu+164BpX1XqL30E
ZzYYGy07qiLvnCh2m6wkSOMF8G7X65fnGEQtVEfDxc3dh2XqY9o4nSTWqnp5Kt1OOSvFQkU+SZw/
foMkqo6BwVgRxGyJWKKcMhxxMj5dbKqByKDHU0JW/80oEjEowW4uqeL1BGNwvU66uEtIIkSd1Sqm
QDGio/TibZwoiQHka/8PmXI9Squ2BSRGEwrAYiRfV2vs78ApirsKAaBT4SE8d3vb73AsqfDRqJFV
DPCC28B0Wm3RDvRiwwLk86Po9bE6aen6LTYihLc53P5cEw17i2Z9hS3lvcdFvr5zwEr6hjuWH9ty
7e7VKh6xAsO7QRlV5N/SCkzTpDcXs22IwOvsb7NXky/Qh8qDK+jtesnbh9uUCgiwhW0n2e5qZ1Ab
cw5bU5vCqS3zp2RJ7U+RNesY+w72QWC9A1qRnS04hwhTovxgbu4JgpsxQtllRvPJA8GdpfFDmnTR
w6yrX+zZyEJESiCQoHl4IecoTlplDs9pbXy5/d32fgcNGxl0y049Vc3rjdIsUWarcz8BWC3rv4Bt
CchBdP/eV3Xc/ldRKMoAEpiK8mw00/Kh1JzWwQ/O+VmaU3EkVfH28iS3Iy2GB40SPkHF9Y+ZRWqx
NX6redNTNFpneLIQmguKReh//BoAF6KkwastEeXW5s1xsgTTKMFQ4zjFP8ZFGYIO+M5BvrG3vFSv
qQcRG0hu+WZ58cHy7NEWU0iB+zOiOtFJjHRrlxXBmFk8rb31MDuTeVL08d7qs/9QbjgCwu2ksKSK
JFWkVcTWgKKvV1VfLGcUS8K2ztFQsthJeCzq8TthGo1Pba+iCeAZ4VwOxamflu4hyvByqNK4PxXp
aB7cFHJjXz9a/BoqVnR36L6QVl//mrym9DEq1hgWqW18rLt6Daahig/YhDs7CY131NRkz5Nq/eYZ
0RoXekTHKEqjNwjxx92nfrWHzFcVozuY0e8awOspScqiLLZJSVJS120tZ5qghBNPN6E2qTpOfFmP
qJmqJylSxmlCyBy3a+XX+mj0kLPK4jLa1fAotOaHXhSDeYYAnZHQNVVugt6L18IfYmP62pajpjxg
KZi1yCWIEnoHYfJL1yfjVweZn7/FWOHxVOKKm40q+wb7L/soY9q+x3JuFOK4o2TPA4Tu9edS61Ix
EQ/DyQbE2ZnU0/0+o8/8aygNvPj6xP0gIkv8cJU8vjeryXk2a6X20XKmg5SidV2bY/vYFo6++Fmu
ekxKcy5gcIFJJxDLb99m270lfyy1UMo0YI4kauD6x7Z1rdjRPDThZJbOKVlXh9BlWg9CvO1bwShs
KJRMqFyjIbXt3EdOK1UCsiYEOQZVdCDREUld+VG6/ChBk9ye0xvEpxyOIi/sMoD4Egp3PSkRuwUG
10Cbpi73zsWwLMFgjnagSH9nd7U6QJWN8cGcE/OiqriaekWmXDqr+U/WTjynetyd7W7ofD3Xez9f
2+YeXR39DEz1KB160wHnt+r8JaG9yHkDA9j8VnB2yUhQGlaJnbw4S5M+GSLxPui93d5rSkWPqDei
Fj+KtvoIK3P5mDmVrP0vIFUyM6v109pVxofVM4/E0Xf2Bn0cGg6oW+DJs9VGLxdc0a26aMIZs3bI
fEYS5lV85O6wc1yIghgFegFlpm0dw2lUjGGiGjvqpRUviLR3z7hNjachLa3nOirtZ9Ro83OCvO5B
KvoGFsraYyiAmRKwczDhWwJWVOho8OF4Egqr+FrYlefHhoocS5urw6cZo7CXqIMGa3bR9zq30WjO
5+ngudveushJUrpXXerpMIsotFx/fqycLX1yjDEcV8zI09buHpqWChaCGkci47tDyX6VFC6S+Ovr
oVBCVdLeRW1tzd1/unwx7pcq/WYX9REd4s26yknZ5ATkWCQGKMRej4RieFXUTjGGTYQdqZpgzuPk
ufHJXtr43OQItsyI5wXRJNrPuVquZ9P4Y0oBv4HcWAZoHhG9sX1h7JjV1kZvCFcX7IWRFj3PRX90
fe6sqczAXZMirIpd8mZNM2v1oE9GA4TXMgdO2UUnEqXhsaAGcPBm7g0FNctiXSmr02i9XtSkA5Tn
VPYAAkWogWbG4qGqluZhno4k8bYnUi4dyFDOBTVzPBE2e3K1jHlKYtruiaOWp1ih2zK4Vn5pMc/2
jdXoPuLh24dghY68Mt/Yh8mhkZWi4MxjQfdsM0ls24x2qtshjNNlwDrM0HyrHqDWe3Hra8laUq9N
yuZTl8gcXF3v7AH82aC19eOSePUl0slxOW5WaBhFjsuhuX5uojI7yH32voX0YZd4G4m4kf/+dYuD
TkaUACsN1Qlggo1Q/V0b1+MZyLB18Nm3lzDACQm1JprgiqCbv0l+ieiXAYv5JvT6Wj0tJmHRMEVH
T+ZvLdXXARnDWJTHKJ9K1Bv03OsZUfcEJhFXdWiYA9rfQFaXH4bKLvDjxXEfZmx24Mbgmvoi5q7D
QDtJcE8qF73VfKrbWYrKpjFF57q09UAkptGCBXT6oIVCFDqLEIMUUI/qu3qE1O6Tv5vftaGjE1uv
KY7Vcd5VC4nshBkDeoj1w6L3WP2pacq1oWIe7S/e1AHBytq0Owm7dP/mf6T+Y5lD/6U2jTgOsrEb
S7qtUOP8tU+ru0yMJRrvkah/RpmVuH5plhZwF3sck9CLLDQ93FIbPlijhuNubORStgdhfjUp1s9F
HgH2ItPx29Q0AzpW1Xg2M1WBMKCkLiUWu+7eT2u3pAch2TZY4lOgpSrjAUn6fPskeJk5mZlVh6Ia
50A18vpu8nwsmmotdQ7G+j+cnVeT3caZ97+KS/fwIoeqtS9wAiZwyCElURZvUBRJoZFz/PT767H3
3Tk4qIN3dOEqUyOxpxsdnvAP8n5afXaCMir75PFgrOzVZ0c+ZAa1nVdn0K/NMff08IjCbwrqhu51
5SjhETnQvRf/RRrsclTYaza2rLJ4RDS4Smj6CvYnqO+YGbYKyNHYzNJjbjfSk3xYvA9WnXk9/cIx
AQYc8mPEDxv1m+UIbKaXGcpKbM/hF/R5lvE02/H8vu7T0grMsmvF2dQRvw2b0E7pWWVLdZqQ05/v
ba+JP81weAdfERC8T3HdhbpfYPtwCj2BjJpB6j4dlMSYsBgiL9SPdHCh3zt5F0GYjuyuPztjFKdo
SGgqwvRGjbMsvmHTchrd2Jjvm3Sav6lmPtB2sst7UzpeziouWQxj9r8oHHRM5pfBK3krLAgotwPf
q/Km5RGswVNGm49nl6jy8hQXdafmStWmlEL4nImS0FLN+355jpcqzeGblKmvq41RcI5S0d11XWV0
FNM65cuSoVh1ry5D+cPolxjoG1VUv89zJJzMWCXbSmrc3v12WDKaJUvbnZKqsvNTlKhLfYciHX4O
YzGX+fPtSV0l41xIbBHpDWOACGTZLyclRG90ad/E5w6DbNhKg9kvR9NQ6udw9hQH88jYqw6pIngx
Mmh0zXGYKi87VBNsslPpmhql67D8d/D4Xxca6+0//5s/fyurGSSu6FZ//OeH4UfT9c2Pvz19rdq/
nfvi+1fuleK/5V/y//6jy7/in0/xt6Zsyz+79b918R8x0n9+k+PX7uvFH04FyMP5Y/+jmT/9ID/t
XgaIfpTy3/z//eHffrz8Lb/M1Y9//PSt7FFm4m+L+OV/+s+P7r//4yf5SvzX67/+Pz97/zXnPzv0
f1DC+/df9L//9o+vbfePnxTH/Lu0G5Y3GDh0oCJ8s/HHy49c8+/AKqTRuYvyBDABDn+Bsq34x0+6
8XdyRDIBamv8c0prP/0Nxqz8keb9nbePJieBnJRMMH7631/r+d8Xy78/Davwnz//jdLLM141XfuP
n9ZPKq82vEPkQ8BfMIy1OiVl3XUpNnVD0OJ5e24MLTrGQl92Hu51jCBHkcZJUu0RYZ41xq9SSqca
7WwIlAruw0SpApaSSI6xYuwJS+4NtTohoCtHukT5EPAbfbM6FFtCNzQPaF6oO+mKvJlf39xMCskO
KbpCAZCcaTWS646Zmel6H5SlAp0GKvi7fBhbDNo6UQWD51X4OastbSKt/X30GmOnCLzx6SiaoACM
fqaUD1l9OtqgoVSf64n7dJvKFL63TmiUb/90aINK6BYpDHt49T61lWi1UMpxaJWiPC5JHT9Eua7A
GHk7ypkFpfbCPqTaKQX2Ly83bcxddJkxwmynwQ0cQyInhbdXJd5YNmrmbEao+570G78cpTD6KnKd
sAt0NfSoYnbOz6RNe0ibrVGkLjPbXlIN1iZWvUPwllVmF1RuZz7O5RSihd7u8fLW2QlbkO8CZ5T7
AfDL2q8J52hX8jG6INKL5r7WTEJIagj3tOudBzz+nANUbO+IhemewNzW/FxsqHDuoAR+rYCQKEQC
RdcFfc9TAx2lOo0EIqdXl+jG7XR9mKk3k1dQEOCXpeR7+a2cRUWmKteroAi18oDyGB5AU2wfoGc3
b0xjiL24apH/4ZtxotdCEiHgY7Wtpiqotdx5WPTeuc9Lu3lfO1Zx//ZZOaThvAcm7Jp1278rBmEu
eUz/irwT9+kmP5TYsp6VRX+z8yKzej3UKn01auz4ujxjqK417koztR6nKN+b0PVmuBxldRMNg9JX
GDiVQc4Bh/RmaqAtonSnlLm1GdD3I0SnPEuhfHUTxXky53UUMZclmu8soY9kH1Z8TNQ8Pt7+QpsT
+r+h1jfREIouxGm0DEISvnuYtiTXsf7j9iA781k/inYPaAYyRBlUCWgFMF3Yk4+KRiNp6PzbQ63T
KLm5gd7C+SZ4JJ2S98irHB2dm3AOVZc0sLWaIOqgN8Qqqu2xm3/jNsx2vtTm8mFEzb0AwNhci+eI
SFkSML5lkDmxclYkcidVnPTNH0m232jREECh2rXWzqoHxSmgSxUB0fvnfhrSU+WZ4/n2yl19JAoa
BG8UHag9UHBdvRZll+iYS6pZ0Lk41NmwP78bKPvDXWmwVro91tWyvYz10imREgBruC2vVVgSKWbU
BezpaxiFg0/vNy53hrkqLPGao2ECYpnAk1rKGixZ0ozKRdFlgeqm4r1iezFciBYh8hTDtKUp+g+a
LaYnDHbrd9Kk5UNK5vdb3xdLctAUl7zHEMuT0yuCgGNKHnkB2p8LAOs76NmrXSt/TxZdgpxRLVpT
AkN431bcxVnQR733pelC671ml3WgRKZzVFGF26mBb6w/OSN9P0lWljDZy1NioshVtJGTBbqmfJ5V
1EMzUrm37lpAzqD80SyCMYHIwypqTBcwpKlaZ0EaZs3ZyevhhMRgv7N011w9iaUGO4oAguRbrEm2
GdxrVemVNMDoTHytMmHMR1sxCpJ80yWhbZNqOFQQig7Fkk//MgzhBTWKPr9wk+u+0NvqZ1eL9Hfj
XDvvcoOF8GtlGFM/H9rlRDmjPI9VqZXI2A7Vx7eeA5rNdF5lR1S63coz+eq20kGAo4FnUrLMsO/N
e1rMDbq5Oyf7KnZC9EY2dIDAgRcgM7scRYk8tXeplQRhU4W/zxX0+XKco/M82PFjMzTNu3CcfzgQ
wX++Pb1rGKkcGd8KTjqtAeBxlyMblVMAnuqSwBEimVDYS4yfrWW2vpZVM8cHbO0ddONtY/o4J2pa
HutqrhHvRZ5neVe5CJb4Ydd6X1Iad18iYc/TIbXQYt0Ttb8+fuQWxHdAXamkXMmsgi3SxokKTwA4
xwBpnHyxRIEpbZfPh3kx9go2W9+DsqsqdUHINtaQlsyDF96oSxKAjzUOCAyjqC1Tj4PdxWFgp5X5
pU9TO6hmu/j19he5Pvh0pj0ZihGrgylY1ZUF7plzi/t7MIV2eepEZx9wk0uD26NcFW9UrA5A7EDy
ASgjFTsvvzs6b/YYN1kS1EnTFH6moqdoD/mEoM5kPjhxYzzMsyZ+XYQIDyV2EfdjPYTmcSi66R4l
F++tz7T8fWROZ8m7gv7U5e8TI/ymlZUdB22upmx+lAKbuN/bRhuLS98ZYVJqFTzXayxFs8zT0iM1
EPRCmU4RBdaTlgCluL24e6OsPqEWhzOlVEYZZyc/pbznvl6ku2LI1+HACzCAWgmdGS7w1dUUlmbt
9rMpgnnIP7iFavws4qjBX0RQp/VR2u7bQ1XPJvRYxY5/yUqVzk2pl+LsApS6j9HMKvi/nv5d51D9
WU1OvGcBubUSAIqpK3GB0sdd3S5dGSsanociSKDv3uWLuzybmZGcbq/31kLYCAlKnTeZsq9GSetF
ixLU9YM4zccHy6vRGPd6cSJyH3Y+rTwWF3UWtinFcY3mIohOdtLlNhVj1gJQ7kRAdeXPKXE+tLGJ
z0/n/FpV4Tlx9T9uT+0adUV1gJKKtPpG3Q+9m9WArjYszVSIQOnqNMixb4r8OIy6Y00K/0HTljFQ
Grt7nBIkPhYrKmhDGuKZT2n9dvtXuV5lyWYDFgSKmi7gmrWKmJ2KAlQsiAiz5RfbTbSjkLIEBgDn
ncvg+ra/HGp1OZWL0YlkYCidsPqMVHt6Z6F2FUyxF72ze3RMbk9tbzz5HLx65DWzHdQ6ZDx1LtKz
XVbG9zhNJwS4bERSwOfsPPcyeLvcRXxVGdvhao283lpaOyHW6Ty1FIEhQu2uTlUz82OHSjeWaoP2
pNDpOYwOaslh2Lm/Z0mo/Xl7wlvbiiUGoMtbg47g2ndAGKlStxr7OKr1+mMDbO2zQ2X60Ieh8Tjy
lU+1k2dBNpvpgxfV4al3hZf61fDW8gPXMXhvlFtf6lNrvp2YSseLskYE06hRx+PYHfqhb/zIppd+
e85b+5f6F6AOWSil4Hb5kcNpaLSojEQABTk9LKi5+ek8u4dMr/akSrb2E6BoeCIYruoUEC+H6soE
cbjMiYJaFeLBENN4yhsIi8kcK/4ssjdbpbOIvGca2A6uJqDfl+OlQwOCKjaiIF1E+Vg0g/an6hR7
wOLru49RiBmoMutMbQ0Araek6lp8jQK1DIffKoD5EtynnXVnEIeJvOyIdcxeyff6BZGUFJJelhGo
0xouElFrJNQsooAOUvXzUvbjR6EZ484FsBEOoXMC2hvAnVRoeDkvr24ARXGnKVOSKFgyM/+YLun8
LeJaeJgTI3yvj7XzgPehOJmFXlEfS4rDUDjTM6Dc3HfKYo9wd82l54PS/QX1KcvQVOYuP6ioFy6Q
JGepDa/8kBLBfS7EovCCtjVa8KnxSXULq/Gt2ah/lIlmnNR8Nu+wk0qeKj2K7o0iFXtv39ansAHv
8cLC1qHeevlL5ao2KrFSRwH9YOMH+LzhkNsDkMHb5/QKpSShgVxJNt6KZL48N5fjzKMxt3YnoqBn
P/xR6hVmvg1AEi9frMeqp387e4249yIIFFVeVR+XaZ72IsXt38IFditB3EQvq4CUveD1oaMgZTQn
y7+KsTEPYIn6YyeyFhXIzqUE7KXHDkLie2yVCj+PvfJft5diY8UpObxAVqmnAzG+XInB4cqi3auc
cxx7PkLdtU6ulzY7m3/jtqKBJ+FSXB3StOtyFHnshF2MCtaG3Welm9qnWOTnorYm7i9vJ+HcGozj
BdSNDMQFt345mAHuf0mHTjlPSQpMh2TvRDxhoc1auI/c+nui9ltLKEEbaHyZgOONVSwOAgYGXdYz
OcMDnq2l40GJnXRHz3pzFDqnEHEl+WvtFdoX8JjtvlHOTl9mfoWEyDkJp71yzcYFDCKT9BeQBudj
LTVBk0MsTc0oQ2Mlz9Hs5ievlWcfR1A08+rxkQ53vDM1+fVXscrFoKtzEKH820MQVc4JBKunrhq7
x7qbvWBoS/MPB2jRXeu6QxBW4Z5CzcaiSq9kIm3oE1BcVyWwtFCo58SRcvYiYQbqwK2/DNUS3D5j
G2EBm1GSz5DD4bjLn7+6+WOJH7WQzTxruZ0dpgb3dav0dB/Hzz0J/o0J8Y5RwYWSBTF4nQ0NYaNl
o2i8M4wZ91d3rJfHBr3EnZDqWhAchDULR6wucyH+7+WM9K5UmwUNnbPdAGwH7yLykxYmqDLEk/rN
0MYCs3I1/m4nbrYcJngq32DkaNj+qmng2OlwxA8xem57Q4l85ENBkoE4Ug4gTKonUVjuEWOPcUfa
5MWseLXPkK9Cq1ka1JPJrWIYlaQmdMIYB9k0q96b2diGwaIZjRv7bg7c5S5ReoFEkaPOn+JsMQff
U0X8LVXK9BMe5+GzmB099juc3rBr4ZNXvo2+TnGYx6iPdrAvG5tGhs6yGkW5n17G5RLXqdfbitZj
QTYU2smrvBjlRiU7OQ0YrTfvz9dDrduO6gi+qemkp1obTx94Jtp7XZ/Gp3pawp1vsDOrdRNjHsYw
dEp8wgTGMr9Am1fvHHon72rRj39lVvjbALIGr4A+5uUC9mUaJR7d4XOvNk1/NKpE9IcU465PoZvb
p9tLuHHuJAudL8X1LOXsLgfDb9IaMKFF2drqloMi3OXkjTDC/8oo8GTR8oADvJbAzRh+Thr2BJX7
3veKVvErUewJlGzFJUzm/4ZZbb3UtRZ1ympsmYa6/oxNHW3vUDHfaZX6Z9JF2lcjtHpqArF1UHvM
wHzbBnf2F6ZKDAjlU97L67hkdDItNFW88ZQmV3wVJryPorF1+AujoIULvhZlaIwVLz/bsnipFqcV
O1/DEo8/CVY1j3ain83NQWwgbXNfKOiXo7hzghFEXmDWpnp/iqmOUODF2/n2VDZPFom27ICQqK2B
9z1FHPJNtntc9+Z7IZTsM0osVtBW4V7JbW+o1XtdNmijg4jEtzDt8ke0qL2gM8flkExVfnz7rMAp
yMfzhSi7Ggq8rvi35eSgRqgZdEn7MM1FfPTGzvkLR5juBHEAyAjStFWDpKXpRm2TI1zCcCCCK5sT
UYe+c4Q3AiyovzgxQpGgX7XGdIdFC9V9SPhM42A91HMcP2Sg1e7g2hp+rLvN41CI6rfbq7g5KK1P
YE0QFpACutyAA1TjYkiRwU+GsTrJDhgWteb4WHbd8oGycUerwYh3rvqNMBxUMZZOHCvUotYxf9V4
zuDO7PoqSe33+TgaZ91VqpOV9c6TI4w9e9KNUyb9agnlqO5LuOhqkqm1VGrHWUbyqDj2cVcerXLc
s6vYWErq4HiXgR4EXLDW2cUgSJ3VgVFAAQ+nMVLdY0FOcdSqujg0aVf/Wnv93gO9VTugX0PlWdYp
YIGs9mYCp6YZWOkzAQP23rWitx/1KC7Ks90X7u99xh1pVkbxHLXYBVWx7KiNsLcfizTS74HH7oHH
N64AwGTQl0BlEjuvL06pXj+jWo4ebxnGMI775qCqYX1GafOvfFcUzmBCgPqDrrV6Wk1Amk2KTPu5
Spv444AQq29Gg7sT0m7tHgsNQ0nIAoO/hk/bSjmqLUVpkMbs0V5N8mPct2+2cmQGPDMAUJGrAUK5
+o5Rv7RJmDBKhcL9OXH6rwual8Ht0741FXgRJikNXX06XpcHAXMotcpy1OvjNlkQ1kOUsEGz/u1P
J+8ZwDGQKDKHlgflVVLjeoseZxma9YbXYB6oo/M9uqLf+Sxb+ww0CuwXaeJA3/pyFOQes8YWLbLd
7ezejUqkPYSKyD/CqGuOt5dtayhyQMBBsnvHEb8cakHwAcEPxJ8bp7CPdmTHJ4Us5FwI1dz5QltD
wX6Qzl4APtgIl0OlQhucZUJCG8RCdVyyLr+rNCc/wrfaDebkC7lKemgjEc3R9YTdsy4Ua1oCzhqY
x1lrrPs4VWABlMqJIvW/HKXDqzZyfi08RIPrQuXOaPUvY1f/8faVJZVBlxJ8g+w4X043HOMwTekF
cnv1BR5SLlW91CxOTe2NOx9RhqZXsyU6pnQhCYhrZ3prcrs0V7GEaytdeYxKSz9WkS4OZahpT1as
Qz8ci/oEJn346NbtnnrA1tHjfUVCnPRbCttczjTyuhQiCYrCGcaXvoNo+WHgrtyJIa5bK1IQgLtX
PqvSB3wVoJeYps7xUKPojbY8zIs4LHzoAs53Bf2HR2vRENNHnuHUlEn5az+awzku+vbZTBb97UaG
QFYoBcgIWtrlyhV5dQ0staZP6DXZ585V80fTjrMHhMl+u72BrjQDQGUg/oFWED5/lBvWjcGxmtAt
Btd+NtECmE9L3Ws1RKUc+KU69NMZLtf8PTRSoqkaBayJagJiZbO3VI7vGCJr/NGMtenYjWU+BUOn
ekMwWG3xJxz8FFbX5PCqNmE1PKp9VsOBgmg0/Dw1yIs4LW2706CNJc4tljYUmEur6c41Jy/L19sW
CiktAfnESyoWUKDLVYwguFVuPQwB0k7lU0u2cCgKNzbZrYt6Vw2EFWqiKz9uL+v6GnoZlSIR9rjg
XWjVXY5aWVGa6xpkCLup21OSZtHR7gbVL5q2Pd0eSv5VqwlyC0nxEOmdyqNxORSMi9ByeevAguT4
c5i6eF4W0zkgraE8i0oqGaL187Vb3HSHtrBeWqqixEwOISjXLa+i/PmrDeoJRVh6sQzgA8z5T+qy
3xcV05+8ieq71Haju2lpp6+3Z7te2JcxqTxLQhYDr9nzwpmLRh/4nGbW6MclmlDSEKV7AF437zzD
6yibChzScpIzC6MdiZbVVWC5iRIZhV0HIc8ospvSz6hUOf8gHn3FLryd5VxfsHI8SvlsVSmlS0H/
cjl1ZOXyYejrYCqMFiVWfbkfIox//T5Op5MmxsSnhW7fT7zbj7TYcXW6vbbrK/blF6DIgvQjPULq
Vpe/QI1BrhvaWR3MXetAxOOB83N1yveomNf7hteDxgS8PAmbW0tauz3iGdy8VeC5cVQcqkIfvk32
ICkHZRHfu1pvHHNwpMHt6V1vHYal7i7ZUDzba5YNvrhkj7RkgnTIvuC5khyaqv5l0ZCvvD3QxjpS
LoJwRYlMqjmtPqRRuaNSa3MZTITU93kNv2+OlPnu9igb08Hf+sU1gJQMCsDl11qiUbWroSkDVBDG
30YjVO6JvYujWijpXk5yPSNoZegLMh9oFKDbVmNpKQ6+c1IEQsGCwXRazQcMme2s2/WBA7MnZc6J
rqmwr5t2ajmrMUWEPKijHmao1iEKahvBaGrRoVXCPZGQrUmR+VDxI+8jll9t9ylpqrQg0wuUcvAO
gIaic5buWiRvTIrEVcodGZwsbumrpUuWXFhl0NspshCLcUhS867t8sQfEVvaWcKNOfGRUfvDWVJG
wKvwF46jYxGZlUEzqctHoyvn8+ipb4XVygTLkGhXIkE2xNop0wyRTdJqrQygoZvvxkybPhuluieK
fb3BGYWKgJQ9JjhRVy93NhdIl3QmVIMFI3cYUJTpUQEOptzY5U7zEV6/oXJCNBkBoJEJwRaWy/rq
JUtUq05TRS2DAZUEXwX/R5++39Pr2fo47G4QETpAFnsdiigUsq1syqBpjKN20Kulg3Cg7DXetjYc
9guAbQmTPUBKl3PxppJboPKKYExr919ibrVTP3v2KfUQBGicOtwJsLZm9cJL49WgPr/Goma9lqe1
vhRBj3nR2XUUccjx4Hnz24RBHdUDYlVpGfkSxr76QlNfYSYxZkVQgi06FW0Gbt8unZ1RNrYcDSEI
ExAFeIy91ZbDlC9qNMydAjEOCNSaRX5aWDYAp92bZXLYcySOUiUH9CPVhNWdWmVdnCsJrwQV2s53
ExeQsvEbvdo/GpH9mWfDo+iLn8vZe6ziZqctvPHN5NMBYpfBJSHzco+MTZiNFBfKwOuj+ZBoQwXi
tNib4tZqUgmDjUxyjOjJ6oLVuRbb0CwZpWwBBHdcsIilf4zdZu/auw6dKP5jz0K+9KKQvhoJB2pb
gQxRBsDQxTmse8vHAr4PwqxN3htLpB9K8B13wD6jT3Vm7jmEbS0nPX26HZA0oWjLn7/anFB6naru
0cZwSm8+NIpunWmGvlVKU24YCmhS3pIe1RUcl0AjV60BlpLorPY5WRRA3jEeSWQyqZH7Raq+1RL7
ZURKzNAloX2RRl3OK9XyQkGxrwiydq4fyQ/J/qLSfGo0RI59ZOx0H4BBvee7dNUlk+MiXkvMzbYh
eVptT2uK2kIJBVfYhNVz2MfKrxFKmA9uo5vfkJ2O/b4XxnMXF82DTqT4uQfl498Or+QYqycBdUkJ
ByFYpP8or9lX3zQ281HrVS8PtM5THpIpyZ5MlZp3a3XwRxN9eAIR8FaMARMHoydfBySWuL5XdwKE
964Z0XgKGpBjd3hCeNi+Rd1O5LixXS1ifElOgqvPe7SaGre1a+V6Hqh4Gn1cRIVYBZWF0+0FXOel
ci58RIQgpB4rwIDLUXCAKvoiG/MgrLv4Q7lU+gf4qogOoRt4xLBp9JNaKH5Z99Hx9sgb946UOpLQ
a4O8eI0V7fJeT4ymzoO8QuJSJVHyUwOV5UVX94TGrrB+L7MkceL0wzchGLqcJf8U8NBY5YFi29+0
qnhnKd1TF3vHJGue9W64s8fcI6Jw7+u5PqZKcqqN6K6pyt9uz3njm1KWJmamEElBcF3+1os6Kjoe
raDvG27AvMj9Lk2Xt+8cOMBk+zKTAv68umeNBOpQFi1ZUJsaOjOpYZ0ju93D+m5EMCwmGYfEOFMA
X62pOjW11uYAmE2sRP2iyJR7BcwZ0lCRj6vVW/vhfELJomOnEl0QxKwidCOctL6rHCTpmgq55bpo
fjeHcdmxFN24T2QGBWuFF1fqmF9ulNyJxtjQ0jSwvHT6Iia9PeFo2vjllHgPWT1oD8kQaXtE0Csh
RDk5ZobcEGIIRIWra0wsXlIISBsBeFRM1pU+zYIcus6dk9ldkCTReArzWf+4aLl2hJBAvxmP1fPY
mjRqLTc7RNVi4HJVOzshyFXjjd+Mp4yGr0y7ZZ/jckFmBb1OYK5pUBrl4CdK6PipKND4Nr13rpm8
D8M4Putq9MER+bukGN/ntav7iTV9f/PJAfBBkZDokqh5DbhKmsLENwBymmJ32kPfejVa1f2wcxtu
nE+ZZNr09dgDvKWXs6XOOPVWoSSBWY8tcGi7eQg769vtqWxcfLAZ5aeW0mZA1S4HaYvMrczZToIQ
qN1xEmI5eC0Eqd7rd0baOKL0c9jItCg5PGvEtTGBvV2SOQnsaUFmLOZ+a52Ir0fkv/y2RHit357a
VWGe7QJXCjNGaboDRe1qbmOaDTGUN3dBotoyJkTr8kiJf0aZ3Qoqb8qOyhQ3xzZzPX+aZ/HYzGVy
WOw439m5W58SyRxJJrZkQ2t1kmWkNGlhngSaOjSnpcyVgwKy8o0qEnK+UoMa6Ctdd4A6l9/SdUSU
iVJNoN2W0bnPMUHzgNMcZ7NQd66m6wm9VG8pG0gfXc7k5VDqLMzRCfM8gICl3Jvh9Ec7mur97Q/4
IkJwGVAxiiP9bcHxQrtZTaioQ8PrC5EHVYG8x2Gcq7j+aBLIzSdIZmF7KMayC0+pmNzIH4eqrX3e
U/2DhNMDkA3H5Q9qv9lwaIGN6xSE6IYdhTk1H9U2bScuj7L6wyqd6HuKCC4UXCUPu8cFxdn56BGr
2occrP135BXjX8a8mdDpzOfToOrNhzQZG+yaNaPFLCNrijwYnXmJIEehbHyncAN+Vrt2LIPWmpsD
A+OJF2rGl9oAbYIcgZGfKrtWv8Zob/5QZlOdj043TsbBbTz1D1Ers3bqsj68MxVrqU+I3uWLP6QO
0E0deUDfxBE23rlwNoJo1pu8i6tA4nDXVdZZrZOk0w3o4Um1/DY0nv17nVh472r491S50J603HR5
vxv9wSkwDNHc9K3dWMJYfgeKhuD2iKTXCQT5Z6ajd8uTYy/RedIHqb5vtX5nOnu5ytYmlhuLbhYD
ojB+uYn7ESuo1kPyQK9tcSpnLI3IMt6e6XlU6Wmao2wAA2xtmuBVhlXUXpMFIg2NOysfh/cZvLqd
s781F4JJOLVSjokO/eVczChlSZcRBldV/oItTRSEYa7stBuuHwtUY14Nslowoc+xSGcGSeOEHmfi
pkEV2+JA43yP4bQ5FFmklPUkP18/fkW09KXTDFkwRGoLOwzXwxC0qt9Pc7czq+uHiVkB1Xkp6NKh
WN0yC1CdWbUzPhBecA8oYeqQactcPWSYwwk/K6Y9xst1YMeIvOlUc2Q+tQ4fk7CJvSZhRKtujSeH
kv/Bmkfn2OC3fJDKLOchMd5eqGJQiq+S9ATWZR3WpWlCIdMTWWAP8fgwlAb6nrAzeIR3hTM3NiPs
EjY8yRzt4XVV3p3GYSkKLw3mOB+fsly3v6a1o7y9BEsLWnbApG0NjLHVI+S0OeDAxmAYSx/f623Z
/t4VUb7zCm18LE4UUQTJBbzJNRaJrIL4Hx5JkJRZdBBVrd3XsapNBzjV2tM4xPZxaBx3B6+3OSrO
wxIjAqp/HftDieztuZ7TIIKadq5NXNO0bkre22GqnsvITD7bi2cFtx/cre/GHOn+SKdn+IWXlwhK
obqsSqVBV2nDXex1oV878VvVybjhNXpQVEzBhPCor24RltLU2rJLg3Gpo3dTFWa5X1pDuXMjymO7
Ch4uhpGTfVWNmTthmxPKe4HVucm9TZzr+FOXf0NUJj1jHmYHWYL58GHOhftgdOGezenGF0R2mx4w
qDyS3zXwq8ULKBR1mARLYXbvBxS+DpMZYUE34Pk4tGZzr+R59Pn2F9xIkWghUjilHISUGAH95azj
ds6Tqq4RsrCGuD7x0Hjv46pxSIVb48/RdZtvQ6M6+MhDF9TVZLoTiqIHNhTHJxWp3Z0dtXGN0wEE
GYPLF9HpGvafc3fqk1IlgXBRbYdwmZ0KJFuPtTDEzjnd2LwIEkpZEzYv+NzVbZC74axnE0kZUUXn
J6JOT0XS78VIWxNyZHHKJCCV6MHL9UWAtVExWydfSgV07mWpzoWauCjlj29VBOKc0FfipBD/krys
UzOnVEOtthhK1N6XyHaLBzUWe2yvrV0KKgI2MW8gQK3VYewnAePF1ZPAcMMYzHg9oRw9R+9MMSsH
Edn2PXjPvcxs61NJYxOCIuZFJ+hyEZMwL3sMeROUBcLR11x9/DQNZf3r7bOw8a7TC+SRfamQeuuk
C12z0NSxgw8cKx4/pDiZPBdJiLhJX2CJ24WGtXPjbE0LT2j0L4j3KGKudmAy11U3RA2FE610A0sx
27Myq3uyhFtROpkkymYsHVDcdfUhU9R8MNMhCbxsGB9UMU73Y67hVlH16XMUwdcmkMnugZPHX9t2
od6GjPZ/VHcvRHdfS7dunAOWFoE15LEog6xV1toEO013ibhn3MX87CnojtcqqhVNOOxxKTaWlcNm
0a1h0tJ87HK39GM/Tm4+x0FRqsVXLzbZna1XHG/vlq1RiMbonGGEjRTQ6u1L9BEA95yiFKNoX+oc
VKaB/8Pbr0OgOszBZu+jUSd/iVdvEmVl6hyFiIMpjZQDZb3hUGj27Oc66s+357P1gYCCA0OXEPwr
Mk2+jAU63o4INKH8XkdTeIxH/VnB++7wFwZi2zOEVMi/Kmd7RjXMDqo0pWNHh3JusQ+fYuFr4ZtJ
IdyI8HZeSm80w6/EWDDw0VFV0BHAMWvqfzjBnk0lck+3J7QROKA8RbkV5ylPYldXH6mxhlwH7xfQ
BEQzAupEGJ8dfEfaE990Oo2z7cyHEPTL4o8ZDA+SccXaIRBdXV7kPlQ+ZFtHEmLXuanEj3ZRy/lC
QbP8EA9JexhA7vpEis4Rt+HwrWV6OR5Ie1lalQSs1ZWMr2qD3lWRBIPj5GdPHXvfNbtoZ/9fHTIC
SIISRFUlepzS6eXSmjaSuiTccaB547da6YejqjWhf/v7vdD7LiI/OYoUUZBFeqBHss306pTRDKCE
HNdxoFBLqPw5bgGEKGjdZaI1Prmxl763RzwgdbNRAifR+tjPGz1/cnQ0BqMWP+eDpw0YlrRR62c1
kq+NMU6nCSQhBjWKcmxiYR1E3S/KwTHq+VnBbm8nkLs6vnIO2ADQnyFfoyl1OYccWclG71gpEzX0
9ljXhUmU7NpZ7E8EtDuXhX7VecPkmZCJTU8+JeO1y+HM2EwT8O7Isug6Ag/RXCcnN6RE+qBSOwkf
WkcibrNmglcQTvX3Zpmj9145lsjWSEdON9TcBxjbxXdhG0pQzvqU+21klU9x4QzvRWpGp74P46dy
GR0grX3hDygHHgpjMe+7LnGDYlCbu3w0jfs6VL4Cqd4j01/vPaaIrgNcSnhX3PKXU4w1tdCARaDk
VGbW+zltEz81q3jnHL1Qji43HzJrxB3AwQHWQpi8HMZOjEjLkl4EoR57fr/oZ7XSP4m6A/XufW57
/dF0wmdk+DLfzM0zWfG9Z+KAGhbNQRTz81QMv4QDnY1RHVW/GZtznfWGP6PVUxrTTunjek1kRUoS
UwgwQR2uTgrUb08x6TSezWKYB78ozRyDv75XdvbX9W3GODIBAD0CtXMdskQpehmoF7g4bC7Gz7jC
FX+UlP1zGvVZ/mmhirsz4NbEJKeDziZQMP53+RXS1pmanqfhHHqDcu8l5F3GJLK3BnyA5iTUQRLr
ZOt4taUsL4aSSLMDfkMz3mOAEh+lzN5fmQtAEQJ0WQ1YE8Jto+yWKmcuSTeLp0itR7/K03gnfbq+
cAiyABPLtJGIe81KFK5eDukILaSrq/po18If3PJHATplZzobe0FGc6DzUDijXLk6IJ0RdaX4H/bO
ZDluY03bt+LwuqHGPET0OQsAVcVZpEhJljYIiqIwAwkgkRiuvh/I9jlikS22dn90/As7LFNVIIAc
vny/dxh8d9+k6XI+dRVHcMvj7KGc6X23uK/N+5evx16zkQ+hfx/tbLntyLqjytrXSHs+TyMum0Rt
LaHEdXM3tYbzysr9wtDbVHiwUdm3EaAfzam1bKSBqZe7901pnieZU+zAjOb9zze5F18XpRAkUZRr
+IY/HeAo9wO8y7a7sqAOZRBSTgZrmTEIcl9T07/0ANmLWDg3mhtcpaeXshYf30FrRd8C+nu2rp31
Vs30O9YLpy/EK8Pw+dPbvAPxAKKzziJ67Gwlc6dtrSS39r25uGHW97yoSbNeKfGeP72tDUdLFTCU
ze77dvhDhdASFzZzGXPvd8GX1S2NiHTgYN+jN3kFx3vpfmA/2FTHHAqhyD99eJLwS1YE09z3gVbB
kneI706r5JcXIu4H5is9aV4T29vTqyxWqk9papm0oYsizMvReK8Nxnj3q2MODhDtGShrgKGIQJ9e
JcB/MmuTydyLBe9DjGjyfSEc/XYwneSVS73w2Ng7N4Ut/AMiK4/G3GrjhNz6s0nd3Z0OynbOx9p7
zQXwxYvwcmD4E/hIX+Pp/cxdouNPzEXcqllA+4nXyifttS7Tc0huqzoY0ZQeG63iGFVtVIXBa10b
BOA1/V2fSTgpLPYyuyEwRxXXRjINQ1jqgghVL2mEHgqE1elpuw4rLlMrnp+71XWIoPr563x++1RB
37mBsDk38cHT29fTWk45woq9nbrlYwXjkv6/3r3SKX6+egCb6yDZm/aVtv9RZRnUSz1UTqPzkOmv
+f6Cx3xaXaisE5FTV/0rM/vFy6HlpDONsRWcwKObKsh1hbei75kw62kjbHOfuxgzparOwplQplfW
4WcPcRPgUABsrffNaWRbaX5YSVSS273d2M7eVm4QwudvdvpKBPvPX9Wzu+IqcETZlTmaITU8WkXI
18N9biRMj5Czr7aSXtQPi413gHzQNKd+5ez50j0BUnAUcK0NdjmafLPIi6HrdWc/C7uKsKAXuzSw
qldW+pfuCdIZRSe8aQCK7bf44cl1yBRzodn2Psjc9DAHdAFstU6ng/DgjNrZax6cz5znv6tuiTVk
Ln53lDgaiflI22bELHVfdAmdRLEqmRAeMlQ9gZQ2dADbFiIDmjYxdx/WynTCrk+nDyRxOEWM71wr
IkuZ5hj52SSNXdUamsXG0bWSJEAJI7uaxPJak2tbup+cJ2gdcHCByA4aTHP+aECPBZVUYXT2vk+r
+WMD6WK3NJobWwIdG6ZJ/sUMbeCVI/TzNev7VbEYBgHZlKRHG8o4+6vupZxP0jWrrtpFBecBTh/n
fuWrk6wjOyIs3XaKnVRoDc/A9fcAge2V3RbJF7wRxpOfT4AXhiTABnw0VNObk/PRNEsxeSC/GZV+
0GT21YKFUKhXy/Cr2yh3jVsoDifgqltGytMhCVwm9UKTWGNIe7mwJ+GCYnnmr08vKBbsB8Zmww2K
e3QVy8xx/ijt/UICR+Qo7K9HmxH28yf20rjBQgGSIkd7lFFHT8xs9NKzJt/ak+rQJlHtV3NMQDvU
rp701xOORPYpiN5rQr0XXhRvCNoGaV5opI7V5XPpLUZlUb9pNBJDyAiodWXQv/IIX7g5UuGBxTaV
wLbwPn2EU2OPejfq5t7ebL0Dg+vscFozSLJlPw9zFsUQZoL88PNnui2zR3MR6wNGCKwkKupj1z93
qWzMNhcKBmNOw3GZq7timr2dIRYfSCsZCblL9JvEX779/MLby3p+4a1ZgvRjs+R8er+d4WFaztpD
VTwOO6nq8arEmP50GV3jlZn2HD0DAMIYYDvBsOZgXfH0WmU/5mIcF2Pf5Doi6z4TVYT92sBdz0Ir
4wTI7SEjFzOGru3vaFKPO7fwCjsiElXu8JPrz+BurHGxiH6/sOSeVWlG5osnsfnVaJgFY5ufd0yQ
MFvMmnxpQwyvgNIvDEN6rhB0WTNo3h/LzQKcuXRejbEPnN490eayiBJ6Jq/MsRevgn2IyRU2EcnR
oxpqWwdAkcZec/u3/ZB41zIpjFcG3fYlR++e3XFb+bkC28DR3t8OYJmzPhr7XFtZcHP1JRC1idWY
Ol0Gjuk/H2kv3hLloEdDECDgmBTe5FY2JoMw9pIAlFCXlndargRT/fwq3+Phjm8KdJ3NmGUQKP/o
phoygfpqFvpeb5zGiVBG958IFAMRBAjxv2hlnX1oM7PIo9nCww0ocZ6GfaXAKMO0GHUkkb4xfOus
ORFhj93no+UN6/2U9KoMZ7/M7R1SiD6PtN52qqiHYp0fMPFj36pIrRQYbQfuvVOLICDBcsHPjH8h
um0tQ+XU3wnJnHlhN5/rKfG/BjT1Hg2Ov3fK9qf3s9RIQnUWy/5EZEM5h6i7nY92OiAdQP4ijVBH
rQex1fRhr1V2qs9RjcXtO79Uuh8RZUJnBF1ne1vlU/kp7bs5jSy7NlWk9HbtI0P4c7OJZSoZ8osv
zu4//NbzMn9ojL1KqsIN3RR+cKi3fvPllVfzbLghYQcoxQwLnRmd4afT3yVhRflmtewXkCZ2eTni
q9j6A8iJ85ra6/lg28qMTYpM7i3D4Gj+jBy/JqMQyz5vVR+lox28zaas+vqrdwQxlt0CBI3KAZ34
0zsK/EqsMLn0PedMb2fOlQiJSBVEXc2v+VE913ZwLAb4RYOw+SYTJPL0Wroz9uWwdus+42TXRRxi
11MwiIZCoq7z/nTuC6Xhe5gVY1yNqfuBGBXxxWyn+nzMm2SMlmoC8rXLpn345aew2VXRTcK0ial3
NOPmuRNFiwgL8mlnRgHyzphuqBGaonutm/B8t6Lw2CJNtmjh7eU+fQis5mnQO9m67xNj2uH7a+81
3Z8gQKrXHvjzQoBLbWgE2/LGrj6q6UddatJvnQUT0YRDtNEl4sZY7QWCrJ1q16p0CBRKFwtHrp8/
zudDF5hFpwlPdxVg8XjoOtKpssSemSZTsJ6VbfItcCb9lTKHUcOjerpOchm661g1ozOBDfL0UYqV
vNjZCIZ90k5lcNIFctF2tW2s5c5Klvmz7XSQofU2tdrQlYH7QeV+ofMcJhcqcTckSZy1c2XEyqkL
M8TCV7PDXFpdHhrGZGS7ORCOuaOSme1d5szd3RysbRZNST4XEK5xmDghBBEArquDudun1YCy3sFR
eddUyWKdrFMmymgewI5DtjC8XUg/KNIoT0DxrkRdE+myrJVXRLVjpn90i/K1SPgq8+OgEf4FnLrU
PnHTDmqs17dBKMrJvNPHsUtDNdUaJVVSpGqn3L4ud0la5zculOia9lHqy+i7RX2cjHq63XQ/kUrM
mWhr2hpJFVvG4orQTMz6j3yRyS3Cg+pG+an7tUtG7RaKHeHRnSaMW68zjI+jNfpaOPd+NRJM1QIY
dEPruLCczenSrgwT+rMzB2+bsW+TMCi9womWpfXm/ZB1FbbMnra2FzWeRzSJ1xZljsq1MaWF6HO6
7IQf5FccJmt9vypDXgPEDwhY1kx/3ym/yqNSWKrEwGOt63DNnToJcwvTkEPniqxGj2YmRUxz03hn
T31u7abKHMRJnfXjB8vJrHs6uxKrkY3CnveuunI1LatCP2XWvE9yMZwTyG6uu84OpmyTuLXWQbai
aSJfL9248OfaD20ntb8FRHY7WPk4C0Q5O0st8s4W462aWGLDMp/0D6TK2P2eqioNdgyV/qZqNdWS
DmAQBGWspgTkcbNAht5SaCdDRzs1xJ5SS9i31uVTOZQdD83XmKfZqC3kgomBw6UKBHM4z+mNBYk1
PviJY3/RRldi81F7+dnKp7+otFt4M71PBTqt5XAB3LNaezEo606pgHz7bNEzyaxPpyByzdl0iQwb
s2+N1doXpjPl1zRC8aTQKj+/rqit3/lpV1HkBl6jYtn5tCD0whAP/TqRyDR61cStaQPJ1Sx2Eybp
o6XO2qx0vpRwHOjUgWRyZ3Ww2oRwp8s30ZfOrTkp18Mk3jRoqUl3meLJ49gSEf8KhEqYT8Yi1frj
euLVC7axDW/uGkIr1YoL/yAy6wz0ZZ6yZA5r35/h8RS5+Ga2TvIZ46LuU+MjlgwHzng3A/C9FZkB
B2PkCUZ/ObhvPZVedLlI7ibRad84/g1l1KlxaCI8ZL3HCRnEp6IYTePQB5W97E1l1fV55do87Skv
+ge0Vk5D5l7mZ3tzzMo87H1VXDXwhYvIsxf/XnSdeszBi254OgniBwbRHOnYuD62QTZ6EXp5jYhz
gkDvsdEf75Zl0sWhxfuZ/+sFSsZWbVhtNGJKnYREoxd3gKF5Fel064ywwSPgyxCA3OwWIjedeFwS
RkhZOckffCyHpTZOblimU5FFudN5O2iMLqcMR/PeSW3BAM8pSj+0jEFeV5bAa4yQUI9hOWSbD30e
8A6GxstEaEGuPQ8mM+lOE5zV1Z4pFbx1U9sn8Gxe6PTbRtun4eCatEhzfPy8EKBvuqO6W/sQ3tdU
UBIa1rnfuss7qy70aCosNMaTvthn3RoYDFoj86ezwZwEIl0OdDLCI5a8e25wIvfOc4dzzXHzm8SV
cxOXTeWQDaN0+zbJkvrGzbrB5RW2BrFkrjROHFoY123gomPyaPtQMeLC0+0Gm9gELZANdL4xv1jx
c73rbNNY964nnO6sITmvi4Zc4Ri8DMEaRLkqs4stiYaxYU/uvG+Zbmq/zrJtDmosRAM01/jNSSl6
BQkmr2Gwzu3wR0VPYogyeqQHP0ltVlzRYE1fD5Nz4Y896vLK7IwrHc6WG011MV4a3YA9WU2G44FU
TpbRhnDA/Ix451SSmZJNxsFxFYtmh+7lri+L6iEztSk9OLk/p3upiiY/VPhwcbSjVLcOuTMFlN0i
Y20q0lx85gIzIGxGfYKSNjBuCfMo6a/3GqVATynWwMPVljLCWt78uNZEnx76UXn6CVm1ZhY6vMWS
F5OjGJqDenZCa0z8NkSpKf+o/VzHdaHQkfo0nr3+Qdo2gW1rLc0b3yyrU2uEvhDmU9fOoWVhJrAr
vDQfThJWYz0209HTMIdrvdsUM3M3DNi0LnsmnXfmeULTsTu3qyo0i6Z6rPKxx3MMw6NP9O/78xYr
2gTmmNEDygqPo8WyiuU6CVZNkWzT1CzifeLMoVcUqMALzW54zdhrn1Zz4oQtB5zD2Hl6tKbyAhHV
cK0mzWEzopgrQpPssmHvCKF4BJhXEGGWbnGbtLjHazuf0yKEu5Z+GhytHiOnV9D5abAVZ/roiK8t
gCFnUmd0irCwdUpsCmFNxFXRUAYny9IZYSrcNo+XxdMuxhqnUiAiJ/tk2dK9XJduyg+slNYcC81k
Q8uMQgu9oCDvcaztjgWzK+ZrZyyGT3WbVG1ktV6+sJg6JdKvyRBJvMI6KcN2mhwVM2GqYJfWSt6v
NFMOuGMv/tmU5eVJ17N3xIVHlXpfOqW77vJySo3TrNGyz56ubBFbmWMWsTRSktTm2jjIOW/3Qy5Q
ktlW2RlRs4j6gmdZsFjn7dBG+aqlIjKx3btaK8SzX+xlBi4eS+neid6xHrPARa/rDtWk7yrpY2/f
cLNjWBjs16Hu9ywPsnWHt2Xfd4+yY6c74IsI/8wakoXzKsvu8JhOo8+2pIMyN4m+fDSsuX5Uq2FS
HnT9Yt+VSpseZP81q/ZGUa9fyZT2P83V2lDSCbDsOZFwTUxIEX6oKc/tYt6bQzOXjMubbvTlgxwr
9bHFnrsKOxTIH/LZU185oFDfCdcQU7iYA/WdjeFhdbvVJzfZuGjZQVUZbpYBQV4qRJ+AuqR35DhF
+HnMWbTOK4ohPcjVXd+b3kfhO/KP0s+H8Qq3guYBHXPpRv5geH1YJ1p/5c1D/s2RjfmHadmCw6Gd
JN9Y2NibB9MGSSIQtk5Dvqd5N9qN8b7Ua+9WdYsOrafWMJeHx1B18cwyp8XMxio4pYxy513ZGvOp
uzKc4ARvo6dE9IBxSob+1U+ld0MQWFmFcyYytKD4fd3obWWl8aTJ5pNISuexRF1IFV2o4L3mmJmF
IYFTPw5JoL1t+qW5LCZj3uXKKJddY/T1lsOQj/d13XYPSycRmNVJIta7CX0dQyKfs9t2CqjavbQ0
PLIXkT2GKsEbkXsoF+TNTVu+54GV6kxh8vIha7W8Qp7RauJq7XpDi5UO3Bp7rPciBIVjQyrK3PEO
wjBAYbGISJ24SqWZc1IZ6uKtPrlL+37It7pj6C17jctZh7jJSiBv8ETvRdQE3iLDmqF61fS9frNU
mktIhj6xvFF6NUsowHXr0MiIew39sQiWsAzwMAxpKTrpiRmQUEdy3dznIe1pMe5K6acfyL4NvrZ0
zOAAenO2hhIm323ZuQT6SFfXPteEqayU0lX2bjLZRcM8B1ybeztZQzOD8xPObdq2oZbwOpmOTdqc
OdKYMyIvlHVV4/VrHgZ3zL/Nshk5WptlEgfFXHsI1ubt8FFYhowIvBBj1GMPqp1NRGnl+Ev42V3h
Vcpm/Vu0+QNhxIs6CfxVLruaYyDJjrrb0V4nLpVtJjA1BzzWHcXeTda8OelQJ1yYvZRLXFoF4Pda
BeU+yc12wBPPcr5tgdHUolPjO6ft2M5foY164qy2rbQPB81LQJvMtI5KRBN/WFbLTCqlx0bS9uM8
vDWJH65P0n6sgqifnLyMjXmdPzSWHO8TCJVpVI4qGyJzkuI+D/I+jeBbeg9NsZLgOjbN6oZ+xfuL
chK5ndDWZP9R6rT6IH7V/n3VjjgHoowFQqtrJ73AQb7Tdrp0jWJnDSIjo46d2QpnSO5pXLmFnsba
mioez5pvVoNpudYHZdboL0xPFTkRK7iSHFyvwlljckcw5LRorekKC4xmulaD577XPFxwImOSrNq6
nnsnSlrjEOqJDxCHDS7ee6hdFtivQHuRk6pOP+mGyjI/VeSejFfaMAg/wnGpucyWtGtPg3LJrmrq
BDccy8ZuQg6i8hMOQvK6N0hTD+e1dYoo0ChGI2Y24rvVMcckajhntBQstMVDv1sKyvaiKm8xj6qs
cFRNQL7nMA5T6OIZ3dBRCYbpIHnd/iEPCO2I/DRT2bnZWMFyTmVEKIQnDP+06oQOt67BHjaqCq+/
rYxy/NaUrIjxVC7du4l+1009lhT9Rcr58LxIhoq1A40EaWOildmFJrR+Dv2lF4qoy7rE4DufmXFz
NrV9iJGQfY+wfcji0nXE9TwTl3KiUQYcypJ+6K5VevJ5KXnScU9pV0a+7PQbMXYUjdakt8VOjUrr
t0fjjTdA6m0Qy3KUQ+ivQWeFRWPx4KRlpoJ6Um9HapiZgQTIQ1MfKp9jnJc5C89ZpnrZUoGk4qOn
6TI/LZEhffJ1PBPidU37Na6DhmzxalqwbKSCkgc5AujigZyQEyoXb36scV44G5TD6VWtxH+FKN3w
EdJFVycsV36tQoT66eWAAvXaz4R7Y2o+S7bRpbW+W/wuMUPlUj2DDBelB1KSZwHXGksRBZkfAAms
k/7gqx6nOFPM8mtX0EU7Qe+W7Nt5DZLYbYbmYRysXo//w8pUK0hCm/bldiJuS5PisdNm3Yn+Q7ic
2bsaWgEdB4+SXU7WnSeAnlIHf7gIU1ySwjCHCLIQXD21eW9WdcvvHPyyFacHPEQb3YdZDfZ43BMz
crW01tLM+17ZlxhpuuzGA5DxLwNfngeZDqNjF0U+iOJTRKpYRk0JQ5/2OnpS2L/Inhp9ec1j/3nT
g6RiEhXRz9ErZcA9vQpr7pCluMATBTUWl3WR1dd9HVRnRuJY+671rVcMGl5oeG9sf8iwm3kC7mpH
QOKad9bqOOm0n2wi/hzmcd0rdjdr/qBhfhL6TWdHHQ7OobNSvNfFTeFSRfe/Gn/oIByyNu2etbWv
oPc9vfFeKnb01JQ4DxXTySQIbGpwOfjll8hVsMuBp8wdG8fGCqWJqCa1JrlHpImmuvcGygOiY36O
kT7DgbHKpGsFD1/fGAzHxFWAsSpvU4XJeDKpy6IiPwY41tnK6Sr6+aWewbGYMcImpTn03TLl+FJy
liJdVVXvO+kNUZ81+fUw59PXn19lw8iforGoaSBKYYEHJItBwtOXwy9v1wPvhZdT0dhRlHpu8TAn
CsBN+4TaDG73a4TyZw8RUy/d35RyKIZAUI/mWzUS9Ch1h1fVFGVk1IUWe3DhIgz6f1mWh86AcUEp
whSgoDmaA+Y6OGviyGVvE1MT5hxVDive3K+Mimev6vtVkHkgzqCZfRzOVBV1M412B2QvtHVH/byG
q9H+sqHXdhX+2VLVaTEdc5jS2ps8QzYLnYfZDR1QrH0uCXdcB+0v0+f/fKKFG/75X/z5oRVLTyyv
PPrjP9+qx16O/eNvl/di+G0/Nl/vZd42/7V9yb8+9PQr/nmZPxDP136Tx3/ryYe40l+/SXwv75/8
YUdAr1xuxsd+efeIIkh+v0D62G5/83/7w98ev3/L3SIe//H7A9pHuX1byi//+18/Ov36j983Xeh/
/vj1f/3s6r7mY3Fb503+cH/8icf7Qf7jd8013oBlbww5hIKsORulYHr8+0c4TOGWt1l3beZdrHdN
y8H2H78bzhtakAxD3t7marFRZ4d2/OtHG/kDHTkdts2QMvj979/t+s/5+uf74VH89ecfpYzfm80/
TmtEXthHw5qlg4TI8NiOlM2syGRudLEpN2y+8FFqV7aphYmGoDiqR4sOtCfwRQ1trA2DEJ+dIXaM
xI27svZEOEndfyyb4sxWi9YBJItro5nNwzi4LrF1oLnAthrJA9jxzCLUR2lT+/SyiDtjSi9yV1u6
KIORc9H703hR+Gr5KAhuN3eZreoP7miY75uuHg/EqK1nQZfP58ks2i7sRU+PuyOSGHXSeiUM2Y37
72/yl0b3/zhSn4zu/+Uc+H9xdLPovj66m9/ePYrxS5U/PBnnfPbvce6/gWyPeykjnNUHaci/xrln
vmECoNWlEb05IG9T4O9xHrzZlKDwzTDMgEiyFW5/j3PvDaQ3c+Ox2BuhFRnLL4zzP6UVPw50/Bsw
usGOgCoHkv0xOUtolVksVjXtaF/63nkBQrvsW4kh174sq+LOpKU17bDAAW9dk6FQ+wHSTheOQ1ed
D4bemrGllWl7NjjVwl8MdHUYDVDiKB+z/H4dTXpFa9VaX+llkD5WQrWoQyHs8X1TsBVE3gQ/JjRl
qhWAJnnfnNJCbd248nr/fd4YLcg/jk2c9qQllzBvfLsMB6/oaI94C4gjIky/vGyqekjDXk0BU2r0
kiKCq7Gkh6EtPA2qRWldlaZ0PhhuIUVEbCN+9EY9YzPcr4MndknrqcdgdDwQS62Z73rOnfVJ6fsb
/Gi7trrqshqPyUQNoou0IMORKQiSr5sv3hiiyDPtWHHMvoXJXLmXjTGIICo5Fl1OgQrGM5JTzSVc
xOCDoPRzXbNhrCYyoYmVBgsyTBoiAzim30vDz+srVmM5xU2trDGEMNX1O7ARBZ2YTuO1cvBtjydy
h++NuSmb0HP5ZATreB52GDziW2W5iWZGk543U9zOcsw+Z7LR3wKR6CLMV78FkqesVVccuuzpMORT
/3GoHUVXMkCtonZajhDipBOivAO3Ke1I5UF9YeWZmkM6wfVl4in9fvL84i0JHd4XTNDtIUw4DrFU
EtE9h0Za2AbSsaV4W9mB/CC6oPQjS/h6HjYzutM4SzTry+rN6RIOc7G+T2mYT3SBkpnWrQvrbN8h
LwDE11Ytj5Z2gA7TCyyvSfLtHO+m8AC8QjJJlXNYtbazzmw7y0yO0FOiohZ1K1FcjjG8w2TC6/b4
KSaXwlHSjMEPvceNBVJdgWua76Qiof6isJXpnojRMst4tVefnO05KevYr+cKW/cEHex5i2/QdNpo
YLKRMhdzAu9IBhkPchZpVMkU65zCwKw0MlQX2HvcUTMtHmunKmNRWlVy0DrfvrTdupBRKge4PT0x
gNZhNmhB7st8gQGatcP4bjAyj1N14k0PRj3NKnQ1LDVCugSZumgk7T6Y7diBZpy75yig7SBCz+x9
J9JKtZ6O9jBgHeROOi5CrqUM0OsGQwdaIV0Q+33Z3uKGltCCarQ0iDB2NBDGVrAcP42Olvh0SPHq
D5251D7KATfpcHBm7UOfq2mK89pzPvjTpH8MaMknISfgxuONb4EvwNeM1pwuqOXP3UPQdjj62YXO
ZtcU+UJnpldfvKZU19o8z9ixq8WiRYwe4hvIKCb6SwnLC4OnrVEj68clgdt7mN11maM1LxMjVIGP
b15Oig4LaF9HVTU7ZVRm6fAgoVPJaKpW/0KkUFrCtuiYNl6Wz3fZWDpXNiQJEOsm6IwYylu993Dz
AdVNF48+WSvS07ribmNDSoTCI4aLddyKUuti6mzRxqbTB1BZDQlyULNIk9Bk94T8oNikFxgQILbs
gJa9S1pdhog0z6FDF8xg/VGj8nmGw1VP1rmZOlie1Lr+UJvJeN/0Nl0HZyJMEZF1Zdvh4q6jcZgR
Rr63i6IBwyPc5tZhEAqkyllOPyt1xo+6C/IcphJTHShty4xFFXYJIs4VQzec7AyKh29PoIk5r8CA
nZ2mX9Iksy91WToThYdpaaybZVBH6ezqXei3GlaBtiIxbO+PVlm8QvQ7LvbxYYHljPcGue44Xh3b
pbiI/dbVkTiGrsLYJWYShCDir6VnfBeRPN3YrE1WyrHFg33lHlt9mL2ejcPcQzbCA0vS6+s1N9Il
k2Ec1+IyK/QeJkCRfJ7KzDk3VlrnsY2q8s9a6clB4MdK8vis5nKXSGrQaGK1DTZydIDKBqubOtfq
dm5bG2dg4uqTI4rhfZc3NkXFv0qQF4rWjYr+9I6xuYVojaQISRas9adH0aZJAmOocoEKYczrSNmz
M+xKY+ItB1L4xkXfVXAbs9qEIgrRTh+joWjzvxyb/391+MPZx9zUD/96N9vZ6snh5/Y+b+Rv57mU
w2/3zdffrh5VPvxYIX7//N8lovnGQVRBRcebY5TYTJi/j0LmG/xUsNbH826zR90knX+XiNSBQFKb
Nhf5GJvTkxKR188P4R1SI6Ji+6USkS96MqzA8zj/6BtbkqAB99hEqRD5YuR+qsfIIIpLt7XLd1Zj
YU5JK9C8LmiM4eTUZmcOaenpznJaNYTFgN06G/nSDOSTSIT/yWRw0szyvT4b5Yd8WTBe3Vh6VxCD
epgf5trVYe3U2jkc4M9+quYvUJ9dETe4NkXABv0j8qQx/uG1vDBlnmF83JyHrgnoBhmrh5jq6ZwJ
3DYNGvzh4xSSxT19IuPbbLjaRUEJnoeBxlJGPWScaohTbwO/Dgz6mWv+x9qpU7KPnL/c+X9p8rwV
j82t7B8fJcjBMRDwf+R4tWVi/M/z59A/Nvdfn2AH2wf+njDGG/x4CIhnNHI8Qnfx7wljvGFOgC5y
lPGg9m5K678nDNMMVRn2KdsqyeGJGfz3mcp4gyqAFOQtM4tyD8rlL5ypjld8EGNkQsDUG3iMwHH7
+Q8itoUkuUZ4XRFbhVZEg925O81Qw4kzS++V4fvMo2O7Fr+u+aezG3f89FoGhERjJp0i7pxAu6xo
2IRJYrtxMCyfzXJr/JVVttv0rMuUiuuKRgNpuHAH/IV6EmZfEZGIe5jGlSYVnbGNgj5A89bGw1S3
+1q1BUVrH9Dhh7nR+OUQkgpnR1ZF19/NBKVX0K4cvqR188MLf2FmHuOq3BlIICgParMtXPRId+WR
2RuUCZdfNaPaS47PkTEP7Y7yqwstNIJhNQZuuFJYv7JjH9cnf14ZyH8bYtvq8PSZcvJFnYTtTWwY
TbrD+IculW4vr0Ce3z0if9ytuQwCcgINWEn4r2P9Du19Ix+DII8np1B93Du62JVjNsZ6gKKPGtnq
Y7Pwk4pMqTR5QEWSflqw4O2mYvEio9TcW7ilZx7F8gFOLfQHh1P2t2zy8xsIu7IJDTihI4UgS1xY
jGNxPvtG8bnoZy9GJ0uPEOKpdW5BwjwdJ2f++P0F/tJK9n8dJNqQ95+sYuP910dqLfH449a/febf
CxlhtjDFkTDq302Qni5kmzsFPQXGB1zNfy9k7huGC5g8MCeKLAj5/17InDc+uOgmrKZBYLCa/cpC
tu19T0bolpLEGRlsiAtRnRxNBGCPYLHUGMN3+pj05hq2pGfF0wxGAAHvlQnxAuQKYZ9mDbOCaKZn
VgKAF/BbwGjinhUMnpfjyx3rwvQ5Jb36bJ0GTE5gspMd6qRe9pWYUdGciN4yTvVylXroGrmehbk3
mp96s4IM0yTaOywEYcsUxmLfmA1HnbixOIhHBbd8QK3TH+j+65zsOx+JYAedeIE7UlWmeZehBBLR
TGJTHiiEvHOtny7LOg+R6yRyjBcHRCF1lyxFj7/A3lwSVd78N3lnthw3kmXbX+kfgAzz8AoggrNI
ikFNLzBKqcQ8O8av7+UhqZIRZDFa1+ya3dtVL5VZWUogAIcP5+y99pQkLvosb8xOzId7fPrx27Dp
mlGvI9kOLNfh21AiAiaoGPF4vKL9WnVl82hPrI8bW8H6pLcsOr49jw4pgZXylb8y461uFijJFGoF
lMmyBGX7mvEInFmlZJTbiA28vo4fs6ZELkE2ax+AlwKvsVar5tt0q5G1ZuOAaB11+karbe2vfhyz
bDsw96KRyRaUDJnV+qKyz2dVoMF37My9UlNU6NNiKNc1vsTt6qz8m5xJL9Cjllp8b8RJ/hk9o79G
wDNPLIp7OPPRk5KNHs5aOrZd7ZjqtK5d0WBj7BHGr64/joXmW6i4SqKUXXck/S1rrqEsK2caQmGh
DRarSLwRCXhnPdX0q0qb5wcxqdYZehAsBz1+BTVXP+JAi8/Kfi42z2aFV5a6F6EE9CdxJhL6ROmI
jftxRGgRO1OT64UIOcIhmVnd6Hycvc9ph8zbMQGdk2qLYmpWk7BKV7EtJea3yLvxRMf7xcon74Ot
EwpdRzaCj4aYKCzKK1YswlUIY0MNyABF2J/atLzYc+9/rgzKoJPDJu4YxJRlbesWeSZC+JuyqNTN
oYuFgXaz2Qe9MOZzDxnARjIPfFK3oku4XHpg1aAEtSKqTz39l9OcAcgFIyXxJgbZbEynz/dreCoq
R68hXaB4b6/1umgusM7oU5DIYmSUTOW9akQ4YqoSEVWmr5cLZ/6rIe+qW0cXZ8bortU249+e+NNY
RTfT0LWniCFsTo/mYhzbHBIhuVCUYnN7eJOzQEnWRWofrpOth4WX3qxadSko7l0O7q1Yhf7zsfzR
8v2fcBChx/Lsa31xkj9/SkX6fPne//9/rd+O9o5eNZUs2W9kw/iv1dsxadLQ72Edo4XIYszu9dcx
RFff0dkEY6TjFONLkKP/9zHEfQeezGFY0y4iMwx//h8cQ46rQSzYJPVgEnNRaPJf3N3zYb26naFM
boIpa6Rg66c1wXIpiQAX9ZKakR/rXg1mflR+YAIRt/bcxadwA/IKz+fhn3fA4ZoyHNSm4/w1PWvz
GmG1s4kRq2671jACM6m0DerLP4U0yBwVOX/KAxfP76jyZbWdEpXqZG9KxK2h2qxWmNAQOrGwvHyi
/CJy7FAOYPCGxHn4RBO3oNs1mOZGGXP1tiNntkf+UwOEzKgrmlu9LMQ5VEblvU1KzyfcEHq6fTb4
XlkqjqcBaS2UZ1j8msQ6ILk6vAXcSAjMMx0nswwEb+zevimWyAs5A5ZUyPHmGGqknL99UX2PXz98
kxgbWUyh5tGV5BaOLquXUVuonbVRqyaL/TpJE/VCMQvcKmuiN97Gm7UuvhCdNtG78FpaAZFq0Qjx
mry+jYViPjarOi3+iE/numpsdHjqaLdPeSo8zHB1HNM0oa5+1Wor4uAmg3DPQljBW6HcMud+mkSr
jbOu4izDnWrirHMTc6e6Mi4+tWbd8TsnS82/sqSn3e6CIJm2WE2jx8RIs8+8rOyDUxjmNzdv8xEE
geaJ8zLTsFPZrWd/iBcv/UonyrLvBSLD8tFEcUvpx4J6ee4Oiv0ltpbIfG8UmJgec3MhVqzO1pFg
+1zTA21fhVdFOX4i157avDabXvMelKH+ENsO1ftFFvLXfU2fTgHHV2r41Prrfd2/ki0AdMTadzSV
KpGkskNQ77sF0b5zAD4IS0m77yiY2ujc4BGjz0CWJD0HJ8N26g+ZsNjpukVBX4JBYWyrfb+CBh69
CxkcVSJmkD2Nsp7aJBSy1VF1NLk49MsOCKX0cpu6DiuxOSzr5BfRYL13ZeMkxidAlb5cV0KRZGvF
mXAuB4Scut/Lfe+FhYs+DNsnM8TWlJ2p+z4NPQx6NjYfCvWEovmhIA17WPfdnXHOsOLpsunTwm9O
8ObJXhCPc7yr6A/V+05RkdXmgMfMYpdtymZSJKIyWAGZnXfKNDqbiBPJfSGc5Nrrbe9zF4/JD5yQ
WPkMRZVmQ3c1sCSN7VnTF+LMMRX3qswXZ7zKFM/80tL/vtNbo6YniofgEn2tg66D5uTNPHsu/rNV
8+5HiohdiCof3SmUDxTLeZ3SFdKdfhPRgcPHVKnmGow0Wt7PWjK0gVnOlRZ6FOJT39KV5GOTj8l9
U+SFsknNxhvOSSuy06Doi3hDauucfSxHHlrlxyk780u8ONQ5GiBE1eVsZtF6Td5bVoaNXnofUsdr
hyBB9JsFdZ+vZ/Q5YJTpi2u14RBVFHnWQVnXsE9quz43pyL+hgzFBt3hFZl0vzauHYhRmH7r1dn3
xqnh26JoUUkgoj1aYzS0FeM2Qw4YBQsBjGKTU3x5D/1AzEEKsfMDbd36i0tT+zvsxhQFdatE90Rl
ubdJnjl4260mfmwHhzGO96H/4YAluPPAh6gBSpnsfkk1EW+ySC0oc6Rl1m9dS7E+mpDMv3b6XP1N
FxpDitcW49eeHfE3DWQCihg8c2znAVmToWnmpXrOKdWKbseiW1RMLEhpAyhFwxBkRT1rPnN54Qaq
Ok+IA+qc70RzMu/ORkksQn2sONiWkYGIrhqwqdK+rHE/pJX+XhWZkfu2y/kgzIdF8NcturEw0dnd
+YgcNShiat2YoT5RdpTd8fVLq9gKkMxCVE9WXMNr0BNRZ9uqHBCceYYCrKgeqaTxsRJCGqaukRBi
OXSLxpGr9+jDKWsR3xoNLPXAyMvRDW23IfxyGA1iZ5RJxb5Fg7ZAhdfMXeELvh08X1qb4LzS4CDR
10l1JpfRnZ/moVPQH9dOo25UtEFlIBxDWTmdmnG8abPOmEKy5dXk0ozY9wcN5kQpP3erJzc2y7uV
0YvTEfiV4Rtdvd7ai1JpAbin6DvYjEzyp8bhSxEr6q5V6EzyRdDG8GfLAaTbqTr2xz5rtDhECta5
NDCBeoZe1+VeOPWVtSNJSzjnVW1kXVjZ7lhfToNgZM55Zz8OVAoyv1Ertwwiu89PQW2Ot/0ksXDc
kYUG26RgfExhdGtmIMyy1kZpB+u+6O9rhMSX2Vo0H0yHZ/X2Gvra1SQ7gZM7GzJ2hYcr6Fpj/rb7
zNqk2KLvcLGs4TQp7nY0CpNepPjx9uX2kIPnK7YtpXWoBqAuQUIguOvwel1XrR1TiLkZ13i4T9y0
SvzEGhysuJ23Dr6FfL8LpiRD3JORSFA9YlRTopD2uUBy72GnCFvTbhbMzz294qHqsQvGRgwebayW
6cbwsCWEkFr7JUBnk4ofFSufc6Io9LKLC5Yb2gErOjJUAqCPDmea7Q5oNOG5F8OkYDHrHU/7ZiZj
z0K05p59xV5p1i/arORshIKi73BAShcOgjj7V7foj85E/9tLmtT8ng21F+ehy6fy6UjVuf8Tv09E
9jvASjplDKLFfpUtf/UyHZRwtGqAraiMf/iX/5yJNJfWDLw/zt8OBRBKXP+ciZx3e0U6340lYZHu
H/Uy4Twx7p9/FxT1VY3ANaRzkIYA2R1+F7oAXuM1WrZdNZW8ADCs6ZObmkgoJmYJdp511ciahKd9
qDU1xyjXV+0Ykqc+Ln6h4tULADyRyVeWfYP/RNHM2R+wvNADSZxrVNlGiZ1F+tVmAyHKYBfKuZMW
wM2nYVweK89bIz9q2kHHaD3mnxpB4OWGxutlEiXlh6XIjCZAsU4ChB27BcANCw4HJUaTrWqB7ZxF
hQCmeLM6UAP8NLaMjyX5gLKyaRrXRaTXn9uCciR6bZsb1I3o1i3qCrdRDjOVeNLBy85aq9fu+kkt
vfPEKOePtqvgn4XOsLZAGdShDMp2MjEt92yVcIW572vcmDMKN23+EWseilUQIPOjhjD2nIZuUQbq
quUX/C31PiZ67RPhnfo3fM6QEOnTpU+DbneT3+p5DFk3tvR0IwZ9zjbaOqgfcZCYn/I+LdNz+A3e
Nydt2ytzmixnAyZcaQIV46aJ2ygrsnBYXWWnWeA6AtDa+WcO4SaKLHgU7NeGhJfTG272uXF6Frsl
4ZztY1Dqdb/VomjxHYG0PEBcpHzFjzhqqNlgSmxjGEebzuicp1rRXSCrSio+41tLvsuOmuvXdhPd
6sChU59Uoc4ICcUVX7EnGwaSHh1qXkONb70G45d9VmDhBD2r8BimWp6xWauFNdOLUdKvnak0ua+U
Vm8CKPCMH2M7ICkGYDrX0EG6bNv3Vvp51COj2NgxKj7FxKftz5E+EW4BSgTPuuJNUTBGiUxpHkbz
3u6x/RLpnkyX5mISZsoFYHSdWMVenOj3tFrkJXyp9EqPgUFZ3WPHxNi3RaJfbVJeIptbcKqCpfrE
pV4etiFy4nOgx8AiRjny8EMthrSIO/ZqW/AEd4qzZghCJ2InrU7ZQGqQ61I6Xjf85Z2WqdPPSugf
zfT/EdUvid3/9x2sm7oS/Y+uexIHJTD5h363sPR3mHlkYx1FvkrpmNXjH/GKblCM2Vd6TRT7zyZ8
+x1iKGqt7MGwr0h+3e8amP2OjhMzM/8jvVEkj39SA3vBd2UVAhmOM83AOaajcz4cRaM79WwPmLgG
2+gfM/AOX5J8PhvMQsWtaU7a5aRMxn3Z2vUPjLP2HUC9+bKic3/JkXf4Yse5josxH650mG0XS6oX
H2yNQ9TPfc4fjbf/7TsLYqvfGmufnooi/SmX2g5iqJ6eD7n9n/015FB9vGMJ13nOTKvI5tkt/Bpy
GpsMzWVDz//IGP1VciVx9x3qdkRxlO6k70wGcPwab6zPbEv0fceRjgSVyj/S0++rqs/2F9KgiIhI
9p5sVPtA0Q8HXDxhXSZWRDwC56w4BBll8X6uUggb1jwPZ96k4sOf4zjfrIs+fmsHdum+q/ZTIHBn
PkataN8Xs1F+0BaVc71j/CEMW94gGzOTm6PEjM9GTvHP1CnTzK13WPof20zcNZqOMh3rL2b/sjUv
nr2/V4qVshh59Cxk6BmPnJopra2jvZYYkfbH1ioeF6BOwTB18QbtcnYir2SP0z68DGlxzD3S7seb
PO6ekRhpK50ADjnW03Cm2ewTymS6m9saLWzft1t1GlCrCBHlO61YXPgIyk3eFVddAgLF1uLqQhvy
dbOuifVQujxxRfNyUKUYe53oQ+60zRXRas05BmYjYMWJzqjwWCGyfvXs7Sd2PF/xdtipUdxF9Qcf
He/i4duhwmh0wNGTj46jJH85Q2XcAVPrA8Qk1RY2tgcXSKMgVKJiNZcGwsYaxCjuw1JYcFmb9YxC
cBdUw84yRxzcefwrE+T/xkz1loxNXu9fJrj/N/xsTBHP3taLk89PTef18D09nJnkn/q9GKrv6AKx
5O3TnaWi418zE343vGTMWOiwPSI4JfH/tzDNfAeGkmO6KuNw+Cz5jn6vhsY7h4M8JjROwaQWcq0/
6Ai9VFjo8hAt1XGI5DiDMXE+//a7xRJRA0cgTBdji7g/9TY9SZxbFfWm187Wd0hY7QN1aXFdaOAk
/MXoCXZe6ivAIRXwIcvExy+c5b5a8TD4VmmuTxA8kmsxTdX1aqsZlce6bWE9RMlwq8/dtVF65l2u
6N4T3oP0Ll6oHSpMkUFMUbe96Rcwdq0r7NTvga2uuFkXdVty2qo2wmrHjwQk3EPEGvJALaLyfBa/
XKF/NKD/I7Z6DuPq32/1Pj5Vw5MYni+6mvwTP4c2+t93HJpZbpmbMB9LOdLPNRdtMvJlTOmyMw25
VQ6qZ+uuSqsabDB2StZFuTn8ve7SB8UXx6kfgQaJAvRD/2RoH2k+kHO6fFv412HUcsLHqnw4tDNq
sDkqlu5htGb7EymfCzgG1UTBkVTnwhWNn6SGcU2Qm36RdmjhuirXn5wSAxogp3qjKH17Y2XOehvT
uAmN2Fhv0Vc7Z71r1ps1W8W3Z0/3lcXxsCD484ZlqUOGfnPA2ct9nq3D8aqmoK7y/iHiiwiLeV03
ICVUSqi9t9WK5FQzdh8y9s8y+euCPBoAQhRh0LoePaHeGty1UPsHKtXqR7P1btF60mQrlWkD2/9T
Xpj1paiK7NxzUlnzxsFVmWOxoUbr+o0y3uSkD1JW5+CJJX7goBv3m04ULf48kBK1lzkQL0znLIOQ
emGQDH+iD8nE+mw/IX+BjE+SlRuODiixj7YuqzbYZr6U4iGz4HB65YCNB7xb4DFLbTAuPUAU6S+U
fnh4+1Xti0KHjw4NHn5g6VzBdXy8qVOoEpRrNYuHOkKJtig6XLK4Sa9K9rGXnjA7lO7KcAGuZDpv
FsIACWjpyTXpTsGRX7sTri+lzTgIaEUfvUR4owbZ2O3wACG7P6fFYVy7yTpeQwsU54tl9neD2wLq
7tXuwrEyCAF9HoGUhH114pm88jJgz1PKw2hiYGs92qk0JtA5usHrA8sDiOKoWAJvGqbHlhF05iwF
Dsq5d3ww5W6gLVXznq8p35QsIX40ttHFoI7uPT694hNybv2m6IfxI0Wo4r1KrsipbdXLjw0fGFU/
NohMNi9eoFE6WlGIXH9wYcrdOEnbfE+ITwusKu1vEoOmtTF3kPCipXrIGru7tMeKIbassLVVaN5b
o7bXLf+YwFnOGbdKqqgnHqgcvIdjDJQD3yUzIgV7VvvDzxMmbGvGVWY8mGlvnGXNggpPp5mVebnu
n3h3rzwOGh/y1M5cab5Izig8WIDqbOoPI+DXyscKW60AvZMpDeEdpnqQKUq5GyGYY8OMVfUDhNTZ
2aY4OYuN1+B89BMt1fsNApdh3jpxa9lXSuppn0ajNf56+27lzH34YOQdku2KjAYzl1xDnm9akIdx
hEg046Gg8HTWjREgbXNszlQar5AvM/2qLdblIlXcKizNSDvxXvbZbAfXB+2BvB4TjgV3huXl8PqU
Cpqh4CD1YGij9aVY7DkCuRZTTqwrU30QUbwYAEPnPCfxEtWAD/bXMwGvFfDiM7W3vgKpWapQNJp3
oUWNBUdOmaNHwyyc756KrRKunXWVlxqUEjtfYC0mNqx3ELyAuqD20gAfktiNN33pDjdcXjqCvSnr
L7rYBnXvDS22f8qm4OVL+nlrSGF1XYO+Bi4W6NFs7kavtRo/ji12ZpDx87/aGuSao8c9teiljDkB
Iu3fOVbCpwCCZv2RGzbVyBixWYv9eaG6GVN5VM+WjEaWbzVwD7eYyjx9I6ayOYtHF4AaaPumkrSs
Mg3WwnDmjcYBhY5M20EmWwYt6SmzdtmVSikP5kHUGQUYNE3Lb7I6A2A1OL2Rh2mUllZY9c0us7s0
4wfGeQjt0tC2C9T+6GwUXTbDWVgz5aKxpuxiUkVXb1vwuLdNX0n/pz5ZalD1E5jrt4fjUUeKVUjK
F4kYoZ61n1SOJr64wgoPI9d5sMvZ28A6U/2S2KLtqDTm19rSyzu14zcDFIP3qxvJX2RMnuI6vfiA
8UQg6aLmxqGAs/zRN6HVdVJSUXYelLLNz3R6wUGlOBACUVqdlw6e5Ld/9IvJieux6eOU7cnC3HGy
oIMeZxGQ9h4UkFfnwCzz0KpjZ+t6ME/fvtQrP83k5Ct9Lbg26VwefW4RdGhrWr2HrqabCHUz3uaK
xj6l1+NtqXvF9u3rvfLTWMbYOLIvYtt4jMiqmnmIo9n1HvLVimXok81Hm/+oiAk+MZO89suoZaOu
RURFFepoImnNRDNRqUUPU6PVF+rkxSFJSUh9WRDCCa3vCVL8ayOVcAMo8TiiOFvuiw3Ptphlk9N3
8SrlwSz0+jzvO2MzptDrNJevtLJZ0VIxOH47VxDAaa+ce3nWnBg5R2Lf/eey54+RGkUZFr7P4fvE
kjr2Xa1YD0uKRACEL6fmi7xtkX0XaeRGoTWXJlNZZK7QA5BXUQljEMZBVznG4yqsFFN7U0TWqRuT
3+nhvI5DUuKT5F7SQk13eGOGUbo5qV/eg5UOSA686KKJPEpBra09GFXuSP2Vg2gjgkEIlZjd+TK9
H+3EPjEAX27M2c/JvACGPYch9JqHN8LsR/U5dfNdIUrlexT36Wer9szbNjHEXwMPYwk1on5Vv82K
+UmvmeYCdUhjLaRbqmifvd7LP5IgKPzMsOKPmZK2gCYcJdJu8r5RH8mWGuwwTRyA+xzViBFWl5LH
3BRAJoO0aWgpvv1NvRzpjHECkSwVBwqES/nPnw08gjVgIfRD9KAkGPtB/MJKXG0NJH41bGejO/UN
v3Y9nhvjXKXxTJH36HpGYavlakcPnt6dF3VPrn2ef1jT8rYTuLrf/nGvvC/08ThipB4bMcexH1bX
pl4nrFZ5gERSPNSGSG/1KJb5CDaIVLJkL4ByA0RV9S5MOiAeBNJM58agf++ZmW9QQ+JSwSxyRppc
QeiW7WZ+4kFiL6mW9pDqe/fC6YAcF027Xi2kln82EECd+BmvPTOGG+PexArJlvPwmZVsHYhaSWO2
eTG5Nnb0dcxW3B36t8L85Qj/H3rg5RzAEzOw8yENoBAgy2LPxwOqIr2dgEQ/GFMsgqo0viYToFag
OF/efjcvz0fySsgEGAqUunDKHF5pGnpRLpYX72rStb+2oDSeDAvrI86lme7h0lqZElSwNFMO2iO4
7FgT9tdJg9Pvg30VzYmky1fmYG6IqjSnD41D5LHKCL2clpYA0HeF3TnnDvjCO7GsVjChVj1Xs15s
oG4W1+CKG9g5kXvLsaT5o7zZ/eMnKRLJuSP3LpzWjh4KIh+3L5Jk58XFdNHQR91Y6XKqYWvybzmc
TzFloE/GeYtYg4Ll4VWqvuvtvJ3T3ZqLBJncZIXpAGf37Tf8yrClf2FxkOMkx6R5NJTKrpaGyjTb
AU5p/UrpH3BxXQjo/KE2LD/evtiRiko+Oc6eLKHST+c5uiV/87OJbKlsKKJdk+1YsfHNqlV8PZFR
WQUEMHWEJCQCnkgx6k4YUZzM7lddx/LbNdpyN7VTp26QCCyPBQrpOzJO6m864aMXdhS0TntmlPTs
2SxXkG0s4XTnb9+7/H4PXwcVC1mOo97s0os62qba2qh4qzZlu17tLzM7Zel1+se6MK9Uq/iuQ1s5
Mem/3EjJC3oe44z+0otlzMoSYkt6I9tNLjredlbibQSpcNNEo3diELx2KWqOklYpWz7H29+isuLS
GLR8NzUAXhJaWuGkdZSrNbTPbz/G1y4lnUqS8Ygd+djD0OmZbVnwpXbsf/Eit3V8ZkOxv0h04kve
vtS+uXP8yrgGFUGN+RgP1uFoI90iyw1T1LvcbId71+70z/HqOt/sStW+DNpi/IUZU7mBOAXfySpz
53PSKcCwSoC+CDGGVHkcax57nnUOVqQurr/n+WrmAWgtwOGNk6E5HRarZR+4TuI6wtm9hgxJY92Q
sNHfVblVm3xHJhphLN3dF1tp7G8d0S+LPxnzWAVjJ9b4MkPimPmKqk23CsakiyxZyuI6tsf5WgV/
hcswtidOdktnw7QrViP25yyZAvTjuo2dctaXKxUvnoPmOHXvu2lWEU/rUSW2HRl9q4/wsP2ilGbj
yEZC8lVtZqP3EYN3xQYjVD36RHNMfwPKM1i24NtlChVTfyT4ggyXoSliiF9L/Z58hx4ktt15bO3j
ccTybEs1fJp5/bXRCqkPEvP8PtfaR5JoomxTOAugZtGoX99+uUfCs/1UAogXySmVavYNMDkOphId
nWdLTEOzK+MyAT3GWAU1nY3ZjF7WcqJQU1fI5tHiggfsZjf/FtnogoO26Lp7otAmZgyjdT6t7NlF
iCJb3epuCzpsjOb+AuGkcVEtcfOxiEcrUM0qfZ93CXEDNqTC92M7DcVGuMZ4n9qZ972fZkq5ejlN
oz+bTv6jtVSE6jVhFy6iUAGr3plE9jkl1u7UMejI+L5/EhwneRao5ilhHjMLQARnsA6JvTZz3ftu
VeBt/a4fMsi6YwPLGrBkwhBKBsyBi9o06pmtTATQGBT5PSJXJJcA0LYAPVB2mo9qKvquOLnhhriN
dJsgFvWLwLyREXZlVjf8pIaMhoY9vJ8RoQTcXwEPhtM11gzfLK3qveAFkOuU2vbF22/95SQMhgX/
k2PrBJGZx4fLZgA+F6E33Kmzrmw1KNeXiTZ+F4rRbBJ3ca4cLKUnppGXMxalcYkLZmvK1Y8PXLrl
dcIb+3qnUbUO26aLMCaZzkbtpuXh7Z/3csnnVCeriKR5u1zvaEx3I21N8uPaHdrAZGNr/YARaF5P
TMHy/HM4LXIVWa7U5EPkOodfDgVkC0tO2+5mM0/CXsVhMCjtJo7GLEjE8oHQDOJJxnzevP3rXjm6
0peiB8+Lk3Xu4/l40cwGzJnT72ip10+qs6o3Tq0mN4tjMkrhUtw1uUCix+QHYz1331Mr9X5kSeKc
p10ZnVjQX70dPhksqrKX9mJFx67B7rGwxW5utPnMTMud3hG2EFnD9G0h+hNhqrvcu7VWbTvLgSe3
LuN9GeXqpd6k1YmN7SuvHioq4ZvAuCVx5Wi3B+6+q8xZ7XdTO+pSLJqEagVn7e1X8MpcYbGThE3J
QEZBcnzWamNXGyaAc7s0zbQbNR6X7yInUVYQTyU2WW0vnc+S1xJ3Z/aXJfe6bFCIJABQVSw0KHYL
FiIi3WrqqcrQuRdtLJ3gSZSu3wfUIUNo4XSZAtLmEjtEk9NfzaqygPyL+JtQJwEkP+/KzvpOYoAW
6EIpvWBduuwU5Ht/zH8+zClCMNSkPkmaERBYHg7zQXNx7KfLvPPosJ3pY8+qmUMPu2hJTRTUcc4q
o++veSOPazVmj2WlE5ulq5af0BXblnG2ULJo68s5qsZtnfRo2+KoDvNJnU8cKPZtpuN7pZClUS5D
pQmp5fBevUWzU9FYGMNUZ/lYtPNISOVASFGaE7HT9QCpc4TBK1kJWOMy8wOqOuWid5v6snVi71ZH
YvAlswaxfXu8HM998hnKb4NPFuYauqPD+2pGEowsu1p2bYVhrEEhejXoI0S9YUn+Dy7FeHQxju/3
oUevi9BZw66EvuyGtPWCRrXaYDIinDpG0p2YAI9XEfmr6HsA9uCLsxnDh79KFaoSWaW97OTKGIxO
0u8WImiDOGtHZOe5ewOxqj2xxz4+aMmLIkCCoUTLQ7p3Dy+q4TBLbWfkoq1Z4BaeDb8zZ2UzAlUM
1TY5VWJ+Mb1xQUY9qHsmFVI0j0+poG4L0Q9C3ZW9t2wNNiczOvE0uW7GDpNVHrVnqmwmrLNFPWTU
HseuHh4b9CU3UxV3J4b4K8+cV0uFX1JxcSscjfCh8RS+LVPdUa4kFiwd5g81NQd/mkpt22JQ21jz
tJx45q/NASgseNUIAvjP8XfldkRJ6Y277qxIUa6gPFR+bqYtANdYnPWIJDdGp9S7pquKrbrm6q6n
9RZSS2quhkncKLQ7rqzOVO+HRhEXCkboa3b6dYhCzjoxNb/yqdEYowuB3gIewfF+dgUW1edOTR5b
kpYfs3rQ5e7K23bwcU98anKoHc027DLYOxsMDZQk+uFQJJuJCZiszZ3pDOsFXQqoIwsuTKvoDGyj
o8oZo543kFrFif2bfMuHV+Zzk9w7tFu0/o5/JFISldqzt+7scVEvBXzNuyhTnt6etF7+PHhhzFvo
vCTeYV9Cel5kmIuSI26h7qoG1OzI337CTVoCFMU1b+AyuexaOL1lLMYTOxwpOjv+ffuzutwtot92
jyaxhdzMqEwNfdesJop6VzE/lFZEAEziDdIobKZ5R0TLqj5VfczOWdTDPIUC0fUQRIRrbehhqmpA
dqvh8WEmzaPeE+s+0/rvgjpe+TeZmffecGpCU9ZqWf+eSRYbg0Zx1wfsr8PDVCtfLGst7twO5QK+
AhN7iEn2gQz2qq88tCTwNmxyOPzBkokppE3pt1Gfp18H0m0uuhSZAynzhfFRkAc5+ylnxVtiO+EC
G6hXToUL7+smB0MCeAMx6FJCR045p5jDwegWo2zKIdXNerW9yitdHcLMqudrIjCx8uLpbvVbhQZG
KcMAy/vSqTI1qKOygMmMnWYI5rWsSVpqjRhYmwDOE4xm+0SCHs76ctZdPMdFSuZsVVVhVgGCwW8P
jO1KEQIFxULqnu6XZTt+WMFPxECNhXW5eFEsfM1SwA5T+unPaaq443vS/rIvb4/WI+QcHzuQSs2g
aAypgoKiFHU/r4nVSjnVkyHaRwfz6lXTlMO5ZoERJafIrmImo7pOEeAO7XtOONl5PBVkJ7VE9uAT
bBWl9WvN1KBuLwn+WmMtxvN4zr1NMba8XZl4b4WgMpcbt3XpOjteXkOrU6bkm0mLSmzgFmfbcaWM
EsBt6W7zSaPcWNqrKbYa2fInzu3yCHP4uqn70e1FlsEayFRw+GtpZTSIaN36cRzbbhuz0Bg+by65
jFLPPGOU1JvScvtzNU5MAdwob09MQS9K2mRuwASCCkJRBcX2MYWLhKKhH9x0fPSsfDrP67Ld1I7I
z4UqrHAFAXyhTHl/BpaadbkgOHWq7ew+IUD27O03fxRkzpvHSPWzV4UaQyqxDp/FqM6pUVX1/LiU
k/jiaJOLeE4kkrycu8Qexo1FK2nWG/3zSg7q6MdOHt8C19HHbbEU4r40RoeUtaX4+ZL+SML5P3RP
/P+mSZYQ338v2vQ76DR98l8fCW5Lq/+66Atos/1zDSdkyN8aThCl71COSY0xTuQDEaf8R4xVIJgA
acgj2DPlfsuT3XfyM+dcglKRuqS04P6WJ2PplDIEPD7IlE3mhT/RcB7uOIlBwFXGtgdNGU081GBH
n9qydl0zA3EIe5OsQRPMHAIOG/TY2VAsfz97THc/P+C3qMzyWi7LLQVr6gr8iMOhrPYE8Y19ht+5
sgbKlXG2sVsAjF7Sf3z7Svvsmn9mkJ8/C5KklIUjZHoh7AJiQkxAys8iFj0gB+5qdD9WJcsoTLp8
WxLWQXjeeGHnkRJGU/N5ceZwjdS7JI3rr6Xx9xh/wMSSgeMq1RD7ItGfpACwT2TZMMrNSaHo4c73
5/0ipZUAA2wiL3zxgAlKi/BUj0oxgZ1r36qBMcHHcKaVbARSAkOFUtepnYjcwx08Jcr4jDAkApbD
fntfPn22CcIaZBUDbemwyeDXu219H7fj3wV6j3vQRDdTlEhH5lTfJKkyB7OhbczF9m5GBOlslqyw
bbIwpZbMLIyYCSCe0RM+Hrc3zfhxpt63TTVtgdxHiPmyOlTLS0gKbux9XSzbL/Kmfpg6+34e+3kj
TMXANrqamHfdBMZKepZboNeiEr8tobJL0HXA5ejTSVx88anvFOSDY3riBHJ0IOJFwCxn4yeHKEoY
/nM4RqmKx1OaC4Dd7jCHnVNagbHkf8E1Sn04KzhA+vhzKeDCaH10rUbeZUGIjt80sf1nM/+vW+E7
kV1cZODH6uqlztnKjI0XktaKR3Uq+3Bp5sXPSuAMxKYKvyhUb5PqYY7IBc+0EMFiwhew2k9Enncn
lC0vZgr5ZP65neMSp2cSlpxT7A896aQlCiIORwOxrTF87Kb1zxqbP3+8dBDiEVPRMqhHR0Fijknj
HD03bNuIEPqJbXjc2Kf24ns31NEXgM4Q+w/sQizqx2Vxmh1LQWCfFyoFEMD/Ju+8euM41nX9i9ro
HG7ORYdJHIojUlS6aUiy1Tnn/vX7Kdo+5gxpztEGFrA3DrwEe5ke1nR1hS+8YZz7r9o85x5Y7NtC
Qqw3Sld/mW3tUMcI9ocKQZ+FPAPATYuQu8OSEpKx1W3NubivNeEbSWhVltbvOIZ07ujcDrkS3q6T
HHmSNmzCUh2Dukq2ki6ZAnQguc74Dmnr0Wti57E1lDvMCfUbtJoaf+2y2m0iWixOUlcBQiHYExT9
O2XxbVRsKaoVBf7KVesXkgVENi4CXaQAVh5+k+T096ycvkSR3BztHBVGJ1oR/IMIZzgcKVnyOCbC
Tc9s0JysOghNcRoHWWlDexrLq3J/Iqd5Mc9k2CQpojp+qQ4Zz3kzmZSpSBox1ESeqEojNFFKo9r1
hvQBu87qRpGB+SDtid10hAKLOvu5YXsjH7uSRZ/nfn+uLQ48cK1kfhpiled73HLqobfD0PYt5Kxc
rUOQspAr2ZV/OJNbd1Pn1nF/DWr86qAgtglooc3RIz4fVF5BbNbID9HRPo1976BiOvau3ja3a9Ja
LrCogdV2JW949TiDlQm9UCCc9cu8oZwQyhsx1fQhIuw7oCkBGtTZFkUwt6JX7YHb/0o9QaKLZ31d
5Ax4/Wjs7E6Kr5TTLjmaTwcrXBEBwnvCK4iY/9ldE/bGWtVD5PhRO+neUmBJH8r0EGJUrTxKW7W3
OprlNdHcHsInpGnX24FqSe9qopID3WYJq153ntt093awYLy4fDnZWJdCAxDYCKXg86+WkUIijcBZ
4xRfNKvJ7/Ll3ZKhoDCZG1GLZPPIVH11bY+YHoin5Zb8gNMCDFuQFoaQ1OSOUmRUTmkOuFXtfOmo
isODjAsv1e4Tte28uEudLRLR/DYalZ5Vmp5mD8Dy09vGnuygLqQvc7L4kdMiKZt9M2UK+9LC6pjz
YzZBEJnCEH2tqPSGCnxuLzX4nZnxN6R2ZDdel01XKevRiu4aq5w9qUCwoIy6G0luBn8qQEjkTHQU
zalvLo3lJ5jIe0qTw/PSrwgDvnZTgNsAckS1GvSqqGI9e9W0jepyCC3bn1Jn9DUUIyKhKtwnj4mq
/kWt/U+kIf9v1oD/E0mSovr27wnJ48ObuQif/Zsqqf8Got+gwAx8WTAfWOl/6wYYKGTSM0X7miOR
Wj4v7Z9cBNgHdVmAVDYFY8H1/TsXsRAOAKyDQKIIl8Bb/Uoucl7441wW5xRijwbKHhT5n/bps3VD
hKtOEap8voNYoJos28UOr4S8Yumd3UMXQ4hT+tkQHJWUnyeGmGO8eWtUDGspMEfn4dn8v5LpvNgB
T8MgtQsck+z9snvao1UZ9aA+QShNm0ovjlWFF7nhfOQMu1aqeG0ssDJodiDdAQzo4mB1DBrw8rqE
vj2ON7HS45VFAVvB5yhctk2ZeYk23lSYsulxdkiK5V2/6Lsl0nZidp1p2cqI2r/9+C/uOh4fwQBZ
uKFw/FzixRQcyPJqnZEmiyXConwXTxGeOMNNJF5saz9G+XylNXptyIszXFejherJFPqFHH0qF4al
KDeXA9jQ1JMo8hmzcyVXeG25Pn/Ki2Out7H4bhueskYwKEXQjZbglavpog7155YgMae2SQ1ASCac
r9fUWsYKFW1eblidVrn8Cvx1JzEW2Opbs9BvR3O46Xpc1PvqJOv6tfFfZIi8SdpRlCdoOHJzX6Ts
rW4Mapa1+HCPX2u9vVv7wl+6fJeVztEOkwMaZIfUcO4nJ981hf0Yd/2Vy+QC+fvnFCCegMysANXD
TzifAgdwTqSNRehDmdmYa/pFbYtjbUUuLM9HuHB+lUSuPEwB9NEDDS2s0tXkYMe5PyhhUKLZGFGs
pleyZykcc2e4yaBfjXK2GxEoMIbq9PbiF/vt8ohhH9o0hkTh9LJW3bR1aepxxStbzNu+496VokBX
BxJ650HquhuKI7el3H1/e9jXTjZSGJoa4DOpeFxA/ovQYsNNJauxnL47bXGqqzFozfj+7WGegqHL
x6PHK3jJojl0WY/UAAeEGKaGPo2wKqtPpQ4NtVi1oO4rrMgR8xv1A/3+jZxJR3HEpFUcOIt0VBfn
OJX5+7pct1iRuVKy+rMVvTezKRBCCr0EdEBbOI+WeWun0UaqAGrXzR2G0j6SpjgvFr48awcZn0QG
p/FwJeMGRvHKuyM9oawGOhs488V2W2MYWVJvOX6pOB+o5p7UebyJDOfWBN6eYzMLEzpzVW3cgAjb
z2ZNdyb7RkkgQBX0kGq6K1XJl3lGxlUPgxqjomm+A/7szZLu1cu40UPDG6FHuyESgFZb7EqLMm2r
cUKau3VN75eWddlWLtpngZXhFaYsW9XKdzOJ46zhmNRF27IwXMMmkWQm5ST1QpWTtWNDdNN3q8N7
rTF2LTMa8e9jZ3pnNM1dWHxtrPldrHX7dC6OOMtshjm+XyYdoXtn9XGBGFwEN7wsKo6ONQZhZ3gO
jYwZDpwYUC+qE7v8CNTeszr9XTTnfm/mX5qlvyks+/dJk5DQmrdNgmIweiPrrB6ksHRDFFHh5ezK
ZdgYcvsNh6dDkpanMYkKT4rbO0pit3a0bGF5bI0Jq0fUD6wofFgd+jM1EXfdzu/UiW2r2x8LJbm3
UM5Omtzw6zX7MC515dKZPaUOVBo9CqQoDoaov7NtaT9kye82hgdcRtsqSsD2jyibqZ9AIt6Cm/+Y
invBwEVwcYLeArVHwW9raOiU4GDA4SEOksr8GTO34twVc10v9UYrA735Sl219pKSf6UZv8+Rvitp
64FQmneWWd8raXFswxxSMnyxabqhubRpS+kofldFdTVauzsniw9WHAZdnx/nMTpQ4EfpwVi26LJ9
wPyatn98EAYcGQaShbQ+hppxaxosPGnda8l420cDMmX5sXbmbak6xxRDiEZy3otTR0rkLVi7WzuP
t6oplEeNXZQh6DvE91NJmU6rndKj3vV9KaQNTsfiD4zzkmuzG/ZpDkfHMB+BsAdz384cmCwQMPvH
tJG39WC4GHuj/N3tO5R45VD38jQ+SP20KbP0YBpRMCH3q1UjdbLFr8N+n4+GS6EIy04m1jL3STTc
h7rAC7Z3GDoGFc1Qbcn9qCn8ki5/HbEIAUR6KHz86MoiE11Il1xqP3T6QbzqOOf/mwRWtvRRGvv9
pE+B0mS0hUYvbyJcaKWNHs2bMYZL3zms43HY91N0T3B8yJbVRxXwaQ0ghHFY9Ojngqpvo4ZBHq8+
PM0HM45ptnK7cLGa6gdgUR7Iu4OhTEHEtLbi1Ygsqk2+dBZd12JyC9bJWBQ7TKkfC3W+ckK9dshD
bKBsIUPVw4fm/C5c28bM7V51cOBs7ywol1GJrpahXrn2LyD4f965JMNkxUSwSDtdhDZpCP+2AaDi
T072M2YXt2bkRnl1yo3F7xT9kCzFbijRD4GHHjRSecKI9rO4U2Uj/BSjwOd2VMQQ8v1kkb4iS+6l
81XgxmunNTB7dF/ApEMUFj9/FsyjSxiXRWhTvFMWgyq5DHTVWX9Mhr5LVe0w83fJUQ6KOXxf0ZbW
jXlrpSW1y+patfJlnYU4Cayi6ONwa8CaPv8qcIqmHEKU4y9TfJ/09ge9XL8P2bLtqdGZFtmv1t+U
U/MtsXqvsTgsdCl4+2Z+dW08+woXszGPhVR0VJF9Q5vfWU0Ev6nCOaOzPrw9zmuLw6KnC+XHtOhJ
C0u359NOez+R1F4TvZX8Sy3rt6YlBaR1u351nvZIOYaBZS2UylMPmOjnpb3THWmjcQo5YQtCZty0
jnOs2uSAmMN+iocrperXwmbub3opdDUcAbM4/4pmtLQ4WYt2SoUm4zIGMZj7TpKCNMNBDRa10obB
IDmPUkQJquB6e3uOXsnJKHLiM8btgfjoJQlUSmnTN7Ps+IXyde7iwA7VHwlxUF5eS/9eyXvoAmoo
+uGkwj9cvAzoz8iI51gLq+m+GLTATFU/pcpYq8tWq3VO5Cu9efVJ2usiAhT6SPQtyfuBI1xMLpyq
uejB30FRJxDj4hgMmkctVs0Euq2ixq7VSIH4ocg6qTNtBs2u8aLMdmJFoGwOJoFCujYFiz7iq6Pu
jCXfmWZ+BHx1wJt53/XRZwpfm7qSt0MxBs00BqlZ+DOfgW0fWERBbRTd2mZxLBLpI8Wzhxk0dNp0
dwokq9F2jknG5RcbAIhGD8FW/GySQ1dIgd6m74t0ci0KnY2ZUvUsvy6z9VHOm2PLlxaf72fcCqiH
97W267lt8Mx0qdYFOPsepDn+LKKxgfHKbrgxmjio834Ppe92TlNPGfo7fQmDkShwWfUDFIOtTZot
dgkqsNyH7Z3MiQmYdieCpWkavCGLPke6RImTjKVPDzg1/RztbKeRK+ug4BpnPQ0l/txZOm5MwLE4
n+4V4mARaVlctv04crvluzCWgliW7u0s2hpKtOW2Q5p0/qGr/c0aze/E+b20+iFUvyZNeL/WeUDE
ewOZlTsaaV0RioSjfdTSaJ/Pt2ZcflWGaBtCl2qq8KPcEYKb9pEyhLdAeRDRaLj2XlezCpzkfUT0
2RD1WhXCCb1zBLTt5m18ALriiTkc++ZOLqJ7hw4AhP+t+FyyEhhyo8qzgQGTdis5/Jmkh6lJfs7M
X5UON4X9oR0XMj3D051h08uJl3DhqxmtmDB7n1W5jwiYwOagjUP8lOf+JC9bEcgAhfpo6xRDzVC7
7aTZdyLrMSQfCZ3+ziqXdyN4VT3jwk95p6y1yBkxniqOhjm/M4q71Urv05agu/sKMslrpuIkakZ2
SFhlTFul1g5TMe7rJT5o3EK9vvpxkr1fl8SLqummJDmtjOx9ScKaOq3tSy3TxodjHL0Oax0/iFqI
WCPmvGwjjqlx4nhiDYortnC6/WJlx6Vbt7pcsF6nwNH7vcnp2oesT/TA1HaFEwf9hHfTSgO+EqZn
xdKDVTFBEmlnku+wE98pLZHc9IEt/fj2Yffy8hPoAdGmhPpMr+5FZ1CR04FnpzMYSQ8iH1D14WYl
qhTLoEz1XZJFD5a1bhN92XYhYaDmXElLXxy4fAWKljAiYFoKZ6DzA7+SG7mVtZk+B3AwNFSg+CF5
A9MX5SLv7ccl0+WXnR2AohgDJ0DFUwgg5uXzKqUjlbi3275upAdpdRY6eT1W3118b8mrr62E8dgk
vJeMOGg4h9NG+djE89emie/rpRlcKrCHsJaOYzxtSGRcaZ6+m3ri2XNkenpFysnZoKRcTctIpI6/
wTHNksO45oPb2yLMEZNLkkZHaTskxk5ZSApoEtvqtJ3MAdlLB2E4ojDkVbdmvWynCfchjP52YTjc
QOc9VJZ2W2XawdCoH1nJPfnHfcfWKdrpnWOyogA7uzEgMqxKCP4X/bbKoxJCu+l2hbV6iKN8Su01
dlE0eFcqy7upFxlozhmlqT30qpJTcC2OemveTn38udSS91JWnfq2QPtmDoPWIKmoOS+HwuKMZa3S
EVnU8L5Vwgc5M91ykgLO4aen7zGPz9FUkLhsYVDF94MaqfCU8p2u99+lNv5jmU3NzWxtZ5b1yTaH
/cj2lShFdJF0n6UZ7aMxfKhMw1M03kDUSMciiz71GhkhmWM5QgUOmzHgJDhESbGdkvQQYp7RGyR1
BtdVTLKmluTA1bgBJTF7XRTdNxDCOJG1jLuut48I7j1kjEnJ7L0S9qCF82MjawccMm5t8ulccgKx
LzpNCrRSR8N78Vlmh4VkHyHSHSqCu8EYN30dH+p02mRtdC+OWau2HpUJ98B+gAxIiwlilf/0y510
R38ow5Y18Sz0p40m3/Uql+La7syOHwxQ3FH6e1BrtGhCvCEo7/9umQj6DbaxRxtGcvu40Xa0/m0X
xyhaNT+H3Krdrubl6mF8yKUMGYv5nWYvPpwgr5PLb0DPHpJ2wJhHIEWyndVXR5F4pxzKK4lULfff
4za30cOWWqhf63Kg0f6+762PiFjfd6p933A4B85QcGDZxQlNnEeRYseCvDBbiSe1wwa6rK/OdM7N
DEJrFJg5N2VlIGo6BXZNbl1JAaa/e5k8Gb2arybSiiLezhUncU3OTFdew5tK0Q6U/A+5ZX7oEBFw
mxXuIaZDbmVZNOwb5HBQLv/ilGO80XB7GWiR3IibvoVB/vbZ8crJYUMypc1CTIie30Wtvqe8VSyd
bPm2MxEdMZlcvKbYgnp5zKhO/OpwcIQoUbOhKXySoZyfinJiosvelwLdMNyI+CQma7bL8ptY6fU8
XRnulYsAdQZwaQpZGRXQJ7TFs4RsAesG2Gyy/IpDPyfBBig8utkqb6nZeGiyf5WX+GGys2MSF7uk
A5br/GXZ+R/oB8Lc4H9vWn3/K77xf2KTUFTG/71JiDDWt6T94wymKD7xd2sQDWeh4WChcMc/QGH/
pzVo//bU4hM4WLQ3qAn80xpUf+O/ZCkjBGzalJ7JBf5uDar46pEcstJBsGp8+Fdagy9UVJ+UB9B4
hRZIQvdiaVWLmiJ4WCh+XfTKp9jEOGHugbvgrdoCPspmHLUcAx2tNm8+gqeVH1pdD/fQS+0bw6FV
rsvr53DSB69tMnvwZOBbP6pOVmJhJDEVASyOwp0MLd50ozRBPlmHYC3lntA5Mx+HIcKhYmpn50uW
l/Yt6CTzD4Q80hyrHrvZz7OaAk7IbG67xTQ3i41zxTIU8YaJUREKq6bwi9Up68Ozd/hKo/Ey/RPT
QjUIprzClgMNer7D2zxa8WRQFb9D3o/aplb5eTnWgQGHzZ8Rptp3a9gGhWQU26eR/wP77O5/b99d
5Lb/vqW8of3241t1vqX4xD9bChfnJ+o11AlQqLycv7vtjhBTB10oYsi/4L1/d9vZUmJ90oiHRmhw
Xv6zpZTfsGsBDszNAaDnF9VbsaU+D2NBxdLTh0kIJgm5jUuzhyWRdSnGRMOHcSr9vjZjDHt96uub
sW7lXTaqpl/horepa930ylX+stpqegNY0wL0tzYhOi5m4y9wXwEhdqP2PpHM2VuVup1cHaupGP53
1z5EythusJmGaDCmlbVTkN3Jd1hagbLFfG0PrzI0gsquyFqKJBhTNGdv+zi5yVorQ7oqWb/YeoP6
oeFMHYzqjlTNjolYKgVwZq5P3N/TOGA8mVL2iclLKUXMfTgcnr3bV7baZYohtho5DpOBzAZnJAfk
87LXsMb4pvWl6kNaOjRLPdDb6XAsxN0Jrmz93/DC+Nfb57mM9//5X7y9BLP437cX7cM/8m/D2fYS
n/hre3ERCdsBm8Yw1wK8SZp1f20vxVLxNiIpZfNZApVi/N8bS8L1CMifKeg0CKawj9iVf11ZkvMb
PE/CJR2HK0ChCBn9gvA3F9zZ/hJKenhtIC4qIFBocl3kpEj2OMtq1vKDqrzXmjtoOuEmLd8v6k2l
3kzRXpPv6+i4lJobzl5hvquLoMMi6aA7bvvJyTD5pFt9GMptVR8iE9PD2Y1+Vn7RecaHdiMIhoo3
pie6eshKDDRO9Lsi9mblpjdP43DrTNtooWd4bByKBCjgAD2zuSkXVxrcFIvO9gtllALfo201e/1o
f5DMWhi8eKLFUZ6S5KukfDHLu1m+ddZd19zl6l2J5Z0MLJV7Tsk+RpBUK0ScngAlxzx6GPGo56/m
rmvoklyrql7Gl3/O6JMrGRxRlYL7+RacZLWvgLnKD11ifDbGKOGK060bbbW+WjPtS2DbVSNtpk/S
3Bu3lraMfooNgftsFb5yEFwQsUGOYrwClBIjKyoNpiosiJ+fBGUJp1rrdFR4Y/WjAof83ojk5KbS
bgxcTye7+mbW+mMhz5Kn2u1WlWuMtLV8eaigaK+j8vj297mIASwBsmN52UTe4vtcqgJUkJBQQ7Wn
h1Zt5c1QwwftVv0zyca2SM0D+FdpD+VWCZ6G/U8EAP/b+D9vi7Y/fPv+7exQ+kexXTKF6QlQOIc9
z/nxROn5+87nR4LlAxyM6+PsUFKA0cEGBZZn8pE/iRh/h9H8SAGiLsC7cDQwZfqVM+mC60xjD7Ew
1F8QoOPAxDbhAuCgpLVpraGt+mvvSNsls3ZaUzpQ9aefqNe63fQBTAN649r0o4uUvaMkWA6v9Tut
LFB6Wdsj0aV6C6mEYr+m3xr9l19fVP8/+AK8ffM9VHlVVK9Sy/65AIU7gIjcUPSBK/10x/250hD7
+w3QBGxRhCJQoxGg77+CS0mgPIktZT4h0Duid/f35acQeNJV5kdEpTRViRd/4fa7OKtpyFoQhm3A
pqAfKXQIRtzzQxJdAZ0eXJGcqnlpdiSJ5W4Nc2ePP7t0oF5bByg0K5482m1gVGMfTPVancq5TD+v
afjH20fkhcXLn9+GWEGoC7Dwecrzb2MVEdmiw22Z9bX1OSR2xK/GmPMPWpWHf0xL3k3+mBa3BmoL
6NoY4JLkxkQOvEXrYHARFNS2daQpH9IlL1u3Rh8gcpc5jSuvzMvpx9tf9wLz9ufXRdONgjYMLSpy
FxedlkHdzdQlOeVy72BPQHxJA6RqOi/JLelkL3Ftu8Sgzr5MivF+XhAG9rTI/G4Qtr+TZ0V9HGt7
/mAAGaIzXuXtHzmQtK00m/gFqzT11XBMfhh6vD4u0EweMnW+l+NR+vj2g5yHQH8/B0QLBJCgLl8i
wZW4b2U9bpOTiS3t3o6Ae9AyVTZvjyLu23/q8U+jsFyRdYZXAe78UjYClxc7afo5ORWtlPmjriCz
OmNl2KZJfOXuP08C/hoKYASXP8UQChvn62jMEqdGIy45ScnwE0RL4vahSltJQeLbMa5c7K89l0Kj
HSQ0DQd4I+eD2UOGekCrJ6fR7vWbqBoWDy+Y6jRrZnEFPvvKi0Lvh3CYpFLgBy/2B0TsBJ24Nj2h
c5dsJp0+67o01+RGXh0FPjVVSS45bqHzB1oKBM9Qd0hPeVSkG/6LNphteH9vL4eXo6Dpw9UG4RB2
LfHZ+SjAM6ZwXpX0xKEUuc2AUl1o0xZ/e5QXIqMUyjjkhLkQtzP38kU+2M96gr9vxlLAgscv6Urs
pLTvhPkCBKaCCWxU1bUWew7WuVpcDbmMP5PEf5V4PY/8xGokoKCwi2oJeikA8c+fNDVKTL/HLMWu
Sv2JN3S71dSx38ZxNPn6mtAsGFvcBSrr2o57ZYrRObO4aZhisKDi588KvdjdhyMSb+mpxcHbH2L6
UllFke3tKX652aAEwMvBfAR0A3HuxSg9hAAhO3qSG0fzjNH4pi7lJykvfVhCVzbAa1PJVamiViDI
WZeE/zG1YePpdUqDKleCduwNUf2T3MauY7SEnea46pDr88K8qkF13hR4eotYLnKiIFiH5MHleh3j
wS4nDKJO9vw168ZbfdGCibaxncr7oZA+pHnpqVhAz4B7HUsOivUhXtJvLfXKecHVPMNufPj97al/
+YLB9lDCJ4zADhR1l/OpN0f8x41qjUEpSMlHR0qd+9QI2z9riP+6fi9wOuLRTSrEBLYGOtx4vVys
o1Dr0XIY4lTcaFgQaGS902T2u4nA0+uEpps1S+kXsx2qgNjZ2aVt2G1qnYT17ed9+foRQcKlRNDA
2NTCNfP5gp4UvbWhYqWnOFayXV1rfZD18hzkhRzDUyv1jZGsyb1qUWB6e+SXi5yRkbrh6SkWAro7
H7kgOyvqmYU3469KTyjR/cQEuu0UjnFXJuk1tzvxJOeXJYV6YguhfsPxcTkeGrRTYUQ8KQAKZIO1
Cb658CPr3WLSDMmFigymNVuaYi/lySYuw+iatuBrr50oFMViSGKK/kLHrl4SbdH7gtoF9hw3Wt85
gUnM4tZDB8F+zMr9AMb8IaURiAyLaeJxkXD3aXF9BSj2pG91PhsUerhiibLE+XmZDw2IBvcjGAGq
HT2XBYg5q3erVAXVOIwKZLVUKug6Tk4V3UhSi+zgaGPW3MLN9+D1LJ3XYJt20sO8DAP0ZrLOhWUg
67i2m2oNkXJGWHTptMShOhHax5YC4peqjGM/WiLHRnqm7D9boz7fF+lAW2I22vLYzIp0b81Ke1/k
Zti709AtpmtHdfuzHpbB/OVjlshY7ET+YstfakgnTh/pRZx1p0pCVbDLCTg7PJu92FgdXEQS7eHt
Ff8yrCEAAEAGWpKexQtylGaNtpnS/j1pbVPvjFgzCGWt3E0r2di8PdTLY4yhOL4gRiAmxVs+31zK
UANHodVzAmw+HaRMC4H5yNfMBF4dBQAKZ4cDIeLyNmyWIbHnWOKBZHws07n+hEDw+N95FCoASN/R
TSOiPn+UmPK8OWpVfxoWtdrkq8A/OGvi//KEURYFrIlOhxDguhhlgVSq4mDVn/RIzQNlDL9nsXbt
Xn9lvqhWAVnEv1gIa4rD+Hn0sPRx39XJcMrVoRMYjz/GZWivrOqXt6qoDLOp4SwKqvdFRNtzxzuY
Jg4QA9p8HxlLCxhYzvepGWHjvmpIKEy0K359+kRyTSGOd0RV+vzJTKsxNGvRGFTuKy8zxiEosJO/
8mivbCC02AX0Erwx+mwXq7ookd125rY9ZcmIAVhDVVFiAlwkjcsr6+GF/BCJB0ReukOkPNioXEII
tKJDZmyd21NaLTi/y7kVDOmsbOrBCm9DFYyfqsfQjVOkGKtEbYIpanCNaiq0XUZrflSnXrvSiHnl
8YG/Q6wiNhF8x4vls+SJ2ddT2ROqGXOgKbDX4zpf3KzsrqmDX7DWRYCCOg+tBVRSUEzCQvT8hfa1
HuVya/SnDMGCjxLsnNbtIr2cPFpl27iCaR3KazkF+igrtKimaSm8MEoN1Y2w6oNrPXZ9Rzu4/JQM
kspJ51RFGfzyquMmpwYsCi70PC4mpFgi5NfaajgVlhG6TmbXe2NOrvW/XlsKZ8NcxEiWVasFVYTh
BJLQ3hiLFt3psdRuTAMd2hBI+D6aLOVUG450Z8khVJNokrZpl0leqkSzZ62xdeXJL3R+nt4PtGQO
eLaDeFkX51XZL3G4KMZ0qiupPqZF17haW1sw3sNx+mEqiYFr2loKPkwj2ebG0cv2RCGolr0OFYbe
XVC1R1fFjuvIi60YZ8qYLqLqTs4AIwiCU+UEjTl0m9iQVOiCZa5kHoWS+mRWMrSct9/kE2XhIh5x
CAVp5QsBTJ7rfL3Z5YpNdeUMp6TRuiCL23QzLprilZNpu4jRVG5hpn+kFjWosOvGQ9gfpmzbDxNC
kACzg6XMo806WJ3f1jbq3YtK9SjPVYAw6vj7JKq4bVUaqBHwpIlh/Iz7QT/Z+hhtEBVQj2U4l/sp
nZytndgQ+OMOb0fga8FspYs/Ou105Vp7uZk5L+GZgDCBMPknI+/ZXVDLWHeXsTydZKmTUJZ22k+m
Cf8tk7W/kEH/mm28vHYcXM1AqFpCGpyI4Hxum3kYdXO1ppPULto27vI/mmxUdm+/wVcHEYj8pz/U
2M8HkdC3b+Oyn0+U2ia/kmJoZVTjr9wA4tg5XyYUvCwCAeF8jEPGRRl/QY55JVCYT2Pa/QHd5JBa
00buG9kFYa1dWZSvvSJsTBiG3gEKHhfzBmjGyIoqnE8qrArQc+OyKTKZIqjU5Ff289N5evlgXDcU
PsVoQH3Op8/BISVcjGw5tZFRe05kJ/smydSN2uSqP5ZSc3CWrPumJKYKjyYbzRu0M+bSNbqqc8hg
ChTqkxR8MfWPqFC3vZVNP1O0f67JA7/ynhHRp/VG1sjHL5tuIBFYYNzCJ22Zak9GJNMzWxiNb6+m
VzIlSgMCRIWRGLHMZWmzKVTJKhTmgwtO/oBf0Zh7SoYMONIfbZ+4rSW3WKRX4+DqXad8i2ASgH7A
z+ohHKJFuRIOvLLuqMrZ4FCFIhX6TOevx4girdWSej1Na6J8W/HhY3Vb6QlNyA473fKa8OcrRTZh
uvfPgBcLPZFTqSkaBuztOrxbVifftrqaeHluRgfMzXDcGOrwcykv8kOf59pmRL7pykO/sv4JsgSu
XOXwoBx1/tBxZJkdVh7rqbHUZrvmCyKjk9T7pRbpV/b1q0OxnqhawhviZDwfaljDJEuKaT2F5kop
xGls5LXGaQOcprsy1CsNGqaWHQa/jyoA1YDzsfJE+AFOxkrZyda2I+VnX4/06Aa6v72T4lGnBFEC
bU8WgHDwtnzUvtAbNaT6Q9gq1xh0L8sSfBsRa1EdBj566VYl1a1dLtmwnhYOB7dTRuMRRjIsCLvs
DsCNOzxJeiEzr/1o21H65ZBSEPV1mqOIfbOpL8I8hUp7n8byelLX/HMfmZY/F9VHfHXaK2vpKTa/
OODORrqY9SWtmlKdcDFAWjy/DeXUUTaK2iGk5yh9f7fqJnpfOR4+YAa1TjmNUatSi6gLc7v2NrK0
GmW4D1Gf6zb4d0MdERBre5/yvVNtpFJtf6BaKg87K28U+cgOVU0hlJAey6bSHK+p46i58kwvD23I
EEw8yYhMXoILxvlKMqx4LlHB1U6tnTWbEHrMFknH4gTaWJF8e8IvyHfkBc1FbVar905Xy5+WrJKh
Gzd2mG30wVi3mCZaP8OslWQuMug/mTQqH98+TXW+x/O5FxhVWui04LEPokMvdt+zWAOlQnNZ06o7
hYoEIVXR1u3kdMmVjfVyFCGYIdTbGQ8N2YsjazKLTOv7dqC8kd7jAWO3bo/I3K/a/VE9I8WkOSRc
smiaXgxTtH0Bc7qdTmpRWMeIhNatkfR9lJLS2kvmMjxcmTz1YvZArBM00T8l1KbfIeBWz2evzpVe
I2iST2GjWRhC5HhcN4qFnjKsqTGC/23RAQB/Y48ev0PtIQxrOBbhIRH9jsOsrHttF7WhO45x8slq
hk7x9bREcq1SOiV3V7yUsC8ieCo8q4/NO6VIcqKMxky+dnwazUlN6lPXRFnve9sq0W031NZNPElS
SpXQkOHVrCNCe2aJe5GfKG2XeHXVwu9PuwQ5hFrNoARorTGeigFRAT+e9MV2Qdc6idcbsVH5saHV
t5gat5mbUsf58fYUPlmzPF+AAgWN0xRizhw2Iqk8n8JhUOQM9NBwchIFOyLy5RVZL1t+pzc/cG2U
Ho1sXb6semru7TJpXNkc8sqna5FWXgGR7SBXa/17qdCjA1U/SIVfpAnwxzarpE/LaCmdu0yWfIjb
pauPiqWt+yRUYtlde2gycWzXzdayemfH6+XNFJMT45trth/i3KbJEOW26Q1rm8luOkB9vB1SzZiR
yy56QdTFWfm/ODuvXbeNdg1fEQFy2E9JlVW8bMndOSFcSQ57L1e/H659YlGCCP9AgARwkhGnfuUt
ujWpVCKnJGZTu4sFSKf3xmfQ0UXthThQHLPEDDGud9O8Wriow0s0V8gjR8XUfC5nqc1+UVMl8anC
24nf5B3wrMHpzDN9wNLdg7qKniazNSru+2De45iFS3YMkK71Dfza5mdlkKl4Er3RfhKQzlO/75oO
W4YaW6Zn+KDBixLO/RlUFDKHaaj+xw7rMk+NOq3GXytAOX2yKwygyfYGx0/0pOiOphjIV8sqLB5R
aCw+4mQJDm4ccITyM7fE5SYLc1PzRqM8Znk2RQ9dTCsA4Ymg/gzbLc69roig/yGE8jWwtBFMnGrW
zvH+BlpfLcv+AVJM9Y90CeTi6gJrpiwWXSm6k9pZ7V7LqTaW9CYP/zwKFTPas/bCcsON53KXlmlm
iiLPicENB7FwHXJSmphbid9VaMfHMAxwNapKxDqv8clft3FQtFkXKN10whCmfFCtdt7jElaCPZqH
I3q83008CLxm0tV90ZFpQ5VpNpK1JRlbncfFC2tpYNJ6oeZ5+aWRQFdWGYKO/qmm7XJwHBgpRB4V
Ygy1QxO+pbQPtrvlcHiFRlk+nZuA3IEoeoFiXY5btL2tK05F36BBqsSPRqX5kjENlPoV1/2Tt2X/
xyUKSXxpzwBDLS07JPPsniwFHZkhSz9r+ZAbXkdwuJ+0qW49ZwhjDNpakW60SG7OEX0p7i1yQGAW
l7+1yXss0jqjP6GXrOJHXsbHTBtcH99B20+0sNyNpYtWYmNvuQDe2O3clDSYebVpDS60k78fHNXM
R6dLrf7UDVrqD6oktaOEu5FirQNP1oJaokrvA0K7IBy+HCXXcPSuVGU4DY4SP6j9bES+E889+CCC
qm9tnkUQ46Yq+tPGuM74AbJqW2WfZb1X+5CDRvMRYNJi17x6FyTo9TqdFNL5wZkftNGNge6K+Gzm
/aOb1sHHrLXFx/un/Kqct3w44S6FfjoWQBLX02vRW+pDTDNj1X0wMDImintL+vhR0M2fEKDmAfze
pwbyKu2p5GpPNeFj8Lbb+B03lpnfQc9dpWSy1HQvF6Ct6paLNyTnGdvx0YmE8Yw4v/GUAR/zCn3S
/VFEgSdKrUQvQKv93JwwjpsUxJUQy91jyaT5QHb0/cYPWwKa1aqQeLLxlguKJHQ1QWltxlqR8MOc
vhs9u4j+OBAcTpWMi4dGcDXCdG/22Hkk31NpOYe5QNypzQlg7/+QG7uDUwDSY1korvPVBLlFUBXK
knSHA34vKqJ278Y+UneqOVZ+qBfjrlSm8vH+oCvCFRkhIexyLYKf5+hzRC6XxTJTWerlREoEMugY
WH2wCA80x2FWgkegYrmnGeGHSku7vaEYqlfLlMmgW7AzotY5k2XZxy6H5tFESfXGkCa48zhEhaCW
KCF1s/3YJ1b7c3Lj4VGPAuGNvZPuRI+4TK8an6dZj/bcymQOrLzHo6w8izaAmDXD/ozzPKPWiS0E
x4kWS5vsaSimOy2f9Bcj7vMNqb/lElhtBXpiSzOJGTGvMpzGsAPZp9p8aqa62Tt9GntuWWe7KHNH
Xwrw7/dnf10HWCbfQGNFQ1LAoRG3upSqlhZ90gVsPdENp8Sy8W1PIrzXoro43h/qxvEjGl1EYuFO
LyLwl+ushAaPMK5Gp0TTrIdhjoxj724aW90aZRG2X+DygL+MVeQSA6CUhdmrp8YkohV5bz/A/Sk2
pu2qprHMG9qhr5BYmq2v5bS/Yop81gnbm0g7BSmP7KL/SNCnE1SfeytPvoXj2H8x3ShqnwK+9H0R
jlqG2adpVwclMdTKT4sawvK/zzD1YHoz9GgWSsrlDJeBiHVIT+oJSRXAJEk9+TF37cYoN4KKpfNI
HEN1bhE0X10ThelIPbZzcUrMWe6L3g0RE1az2PRSN00+64WMvlDBnbpdEIbVSfZ6R4qWxHC9h7mB
7EHUGT+YXZb/QIG/eauPqd14tjVo+H8ayB1sXGvXW4Lf69K0WjJZpGVXv1f2LkW1yaTEoU48q4Hp
YM7Qb6k1XJ9civ6g88DQo1FLkHc5+ST6zmx1hTjZFpcHPnERyZbevpkRNnuQwzxsOTLfHJDC8PKS
gydZnyeeunCGei5OVuBEOycOGg8wk7aHWlr6Y4wE+v3d9RoGXd5NfOFfA662FyUCDZFLXZxyfcL8
JZY7R5+fYsN+I8s4PmhD4Tz0CqJrEgXpQ9bExpGCTbLruqJ6Tz0k34XIrT0VTfUd/qpEsUIXj7k1
K4fR3Ii1rq81fiqmuOD2qFkg53m5GDl6GaBc+KmN0sU7ntfWKwFO+nGAf8T9abm5DH8NtbrW8BZ3
5pEuwck1snZHv4AKU2qgdT9gSqhkuEPdH+/WbuZ041oN3kClPH75aaExSZKzTJz02Agfw1jlq6Zi
2BhlORPrteZkswL4I6nYVl+OEpRTMQ6JYHOZqO6VQWWfcivBiouY5DBSAdiDJnO/3P+06wzAVU1O
j4pBHpgDZzUoPti9mzmJfmpnHbmiNv2jlqbzkR639aZRSxJzt5+/B7Fib9wQt9Zw+Vjoza9tu1Vd
UbfExAmT+mk0y/iBW3va0X+e3xpZSpt7Et3/MJ7DhcTZXYrR6/pgV5qo3YajflJaLMwGU4lfbBdX
nCxCmrCgIryRWt04DmwXcg7MM1+9fC9Xk5o3zqNdNp9Icgji5CSOTqf/lmWYbIx0Y3eCawSpDN+R
8dbFwiBGjCo26/kkddQb88h+AQe7Baa78TmAgV8lgPiiKxmgXB8NR3EIkrourR6IyaLdLOjQBEUd
bnzPjZ1BLwbMNWkDrcm1baXrZlqtlMrMSjniXTsWaHYmVnbAzUY7UgpMN87dzfGAh5IBE8DYa8Wf
PAqKiZquepJyNg4oRXVfqrT7T9Ht5O2cjNFGO+JGbQSiMd1dYKEQwa8KPVPRaKUZW+oJ+uh8bAa3
PuvwHv0qCNQDpzU6hE6leWWK+prZ1vlTMyTKRgZwYzn5Daj8Yo2LJvvVZa21izWQqp7QeS4PcV8g
/2lJ/ahTZd2Y3hvbk8hNJdlYJKSgMF4ehLgMWwutTUKBWATPi9ke9bxa3bjHrvoUkIyWJh65oAsa
kHDscpiiKpysXyKOyXbKnzqW9XgaKWJv5oF4atQ0elbbcHgSNi5EurGY+g0tsoWlJY6FVWSPqR7/
RpFWeximMkfnFNjL/Zv21ltOvWNhYS0Ahasw2amlgzxMpp4mt8PFzx6iN+Yge6RSUBWGyHUEDhY/
pZhVijDPcT8szWM5UgfOS2l+USaQ423tgKPowYlXg5nslbyu8dvCzWLYCDhv7Q9WzcAclzIWrbPL
2XTyKpmo86snu4XkqpRd9r63sR/KsVH9fH9ebrxAS6eSWh0IH1ABq6HEbARWaobaKW1ZFZPew8tY
p1jIWxIyNAXThbul8kKI9tf9kW99JC/Cq1fogpnWLz9yiLHWlP2sQfJo0cOK5/8aczAfUon23v2R
rlr9y+7kmV36AygMwNG8HMoJ2jlh9cVpdsq3SMbNRy3M2h88DfmHRVsUIb0UrWb6MP9pYyE+mU06
Peh2vHH33AgxuOdIdVVkM7lcV188RjG+QHUvTqFAx4Hr7m0+YL7SUSnZzfiUeUGofbj/6a/X5yqs
obfOk7FQUnkKl9/0V9pW2r2SjIGpn0otrhfORZS+MUZoVh7tS0SsuN2estiC8+YUSS88J65N+4Av
e46nmDUlp7wy/9BfrKOdoKmC3LjqfrFcxfqhEGgqh8gOi4T/qgQN1dlJ/kfKYRz8zGnKxA/6Bm3h
WrF1uXdsPFI9p3LFV63DKmEyx+E4T61ioR7boNZcUaTw2OaVnzhZ9hwkg0VLdpZVS5PCLJtdXATG
jNXq0D9DT+ppV83NBB9NjRComLRwLj1TU6rJHyPNeod3dd+/aPaEDM1AolQAglYcWlhm14x+OgWj
8tCyVY54VefPqEbmPyGMWWiwEW69a4QFUg0qZXGcqRkWftU6xRddgSe/y4PZWVTayv5LOceZh0aU
/BWYdVE+tl1oLtW+2sVsNixpybRuIY92EIRb0PJbmxrEkMaPonICqXR15c40olwhG/0EPOedPZfa
mya2Z7zUx+6PManDUwuJcWfT8/uWq4EyAogvm7fajPT7/T1244khEQJmxvONYtH6dA1GoigiGHRK
rHn4SB8RJqLthMd/HmU5wgLaK7m4EKuHLLcbgVVxoJ/QyHUOgUC4DCGB7/84CMoWoJdRbnFdIGDr
VGO0RDGqbWud4nao9hW6M7s5xkHs/ihXNx+j2Dq2LlDp0IBdt3s7LTJGNdDs0yit1LNlKN4uSc5D
haHUxtV3db3TzFpkFPmLsJsI8vL4D0Ni6G2cKKfClrrXpeX7RJ1wt0ty5alNRYsBXjTuHKPYglfd
GJgQyyXB4OqForpKMEw5zxq2usrJoiV9tutyQDccRbp4zn45amR6MpnbXTx0W7vx/8sAF1ce+PcF
6AJ3UCyAhNWVV4E+nRUdoVCnsUlSqeogPFXM6UvXLMYINMEUGsRa3b/QC5QPZmOW+zKewR1nEE6N
UKVwYWWK+85oXfdnVkj7M4pV1Ts0uBPDd4OmKD5SWIlnr0ymPDho4WA1B8KfYl/lcxaQPEZVs691
kfg2uv3FU2UJUXl2Cexmx/Vqv0s09AbR1bOKylfSxs78Oon6h3ouwxJvgXk8YQuEBgdmYvHZUtz+
nGYcQH8q+vykVZn7tg7z9LssNIQAncZFHxIXxe6UoOf3RUaThr1eNgy/rXruMNRrG/FbsxE5Maeh
yrx2cJ+jwjCaF25RqR0brZq+tOYQ6r4L2CHEbMDEHJsIYPw1dqb+K6tD9U8BBZisVDai9BZEKYKA
SQzvOTIj8TiZcWLuYJw2v5MsfVS4mbj+8WQDNNyyGR6UJBneTDgJfMCtTOEj4xRB/WG20Be0JntG
vzcJ93YGSMHDcnuKdnWrd7/6CNqOHw99uA97gTmEisMIei1WHz9oSirC3YyF92KwSd/eRu7oEBQi
P6ih8l+np8mXzADDwdoUiGQvXyWfqAEYJwqF8ovhVE3kK0GEiUTXR83X1mgqpM6It05ON8uD4Zbh
Y+Umybe07nQAoGWnv41MeC/Id6ZVgCgZNuIbl8NVkLDsXqoQdI1YY+oCqxPbUDIlNIjPahOF3uiq
yl6Lm2LXGWW7b8oJbwbLGTcCzuvqLh0QGy4iN6zB3bcmSqpKZeRW5yCsKmnEmUNVfoY9OPkYXJcP
Yhrk0any9JggrOhFEllpnY7uPCfas91Y8b+moHCiSVkoxNDGhQ2+3J9/xSzSYnndJMjO/I5oL4xA
38lxMLymhxEbToG78bRc54TE0iZ9SpoQjAkD4nJANI1dQyZNcdZk0nm6rcxHmcA5x5y6eTf3zvSM
aqrK7GfaMc7S6b02JeLb/Ufh6hUV1CsMUnvWgSd9rYGlOkrkOLkUZww6imdnSvtnS2TTxkLfGGXR
tSBaWEjcdCcuvzSM+rqymsigMylMQh/T2oGp2qoQXj9wOHPxrlE7heIi1oxfbi5hA00zTqZRhy+2
EWhIzIbYASMkcH/Wrp8ZJKUWai+gqdfVu/weMxr7Wa0T4zQ3EEIi2h5TPskjFroQfTFepOTaYXMS
WO4/8sMXHY9FqAhAGqhKUovLgfMpAkwaN8apFm7tW4rdfA/Hyji4gzs9JdYw7HKc4/f2PCtbu3XJ
Vi7fNyrdC7Kdii8k7bVGUiMm08mqzDwF2fQZM0Xro91ZEgypGT1pSXRsi2p65HKJdpZRuG9HTT66
VnpslejH/cl/vRUufwmPLHUbuutwTqkwXE6Co00Ui/RSnqPJVnZ5HIWHMMlwS08j5aii47wrW0d7
KLU6RPw2KB8TvbKBqunKB94cZx8kElVhJ3EeYq2z91MHQVgLyu5sN3n8tEi67iE6ndSwSVzAbnrz
ZDd401tAI55EZms7mZsRCiKovN7/slvbivoMuSk3sH3VlLRKFPPdzjRPTdB378yZkoBX9rV4UFPl
G9sKPi3kmIwgJpk/3R96icgu55SaLIQoeJVUqIAKXc4pz74ss1g3TxAqZt/p4uxNbI/hYzalw7ui
dp5lmUKeljwOIYnW/cFv3ISMDuOHdiLAAUCQl6PrUW67ciQAxsIWtZM8Lh/6cGre5YPt4GaaGF5k
NIb0+FnVGeBRuh8Ls97wJbsqCXK2/v4Rq/vfDeyun/PIos/Tq/6IH80hHKgRmC3aGagGxPv7X31j
HyOzioPqIqNCPLmGw4wwIoYOjZdTrWYK0DmUkr/qlsy+m7x1780S7K3fqk4a+m3Z6l8JibRmR2Ol
BjYjpqj12Q0DW9xW8vTQDQ063BbA26/ERMD+4nSyWq8Cilt6Mm4wcplaTNonkjo4H22sfG1kLRTI
b0n3kGra0PgJMN2fY03Ydv9Lr5EpKGFxLSNGuwhWATi9XN+qGIkma8c6TSMd/gLfjke3qd23Mgu6
AzVLnHrpaUW6FYDp7N9JCXja5seWbVQfGkzktnqr12vNDyI/WarNKvIAqw3XiGLoh6KyTmD+6nOe
u7+5vYYH9Cqd50GMWy3E6/eP4djc9CEIMMjCLr8/Bu5YxeZonTQt1t+YBbZCUdxHjxvTfH1/cB8C
EUdAhN40NPzLYcwFa87NbJ+MSjF/AOynPjFFZy0W7juB2rsXKq3yVZ+U5mOfTuOLPsrnVrrKL5hv
JAYiC819KAIn2akiC05u4IY7NdWT2M+1ftpAYCzH6fLGWX7sonFLeQy63+oWt1M1Ljsc9U6DjXE0
hr1i34C7hO3YiMP9ibkxL9wtS2L9Co1aH7TEKgcrLnX7lAz4hoWuqx2VuR52QhnTB5tCzs4sBndX
9466ccZvjGwSVC+RJTzvq7J/nurtLO0oPGsTNmLUncZDGGbWPnWVbjdFsDHqGhZuEA2bGP4lFLic
X+rhhLK0ybnUwftcbobGCpLIHq3oPDTRWaiZuc/6qnoigy13cSUMnASG2UuIa896L7/pqFVsfPz1
IVt+gYn37BLe03a4/AWF0SLpWZjRGaANmSFiBD4Nss7TZtCPHRjojefz5njkEiBtuGdo7lyOl6iZ
HU6pE51lVzVH3WmyB6zHDL+vHSSWWPCN71t26HqGkfcgWeKpXjS2L8eLAEOn6NOSM9kS8YgMcchQ
PpYjZpRTGiItE8lNjs+NMdEV5LWgwkKmsn6nO+DatNq1+CyCcfwwmZAfvCrKUuMlnJSo84M8LT9C
CgWvnIjW5nXoi1R4ERhHSE5hKB3PEP0weLoRj+d2tvTfGV6u6g51/eyd1DHe8+4fvhurQqsJWDC9
PWA860vJcgMzLjBDP2dsgram9NTHsUHibSDpX4r/7o+2zPlqTeiYgABGpY7w+BVT81cSV5vRbLZO
KM9miosHYCu5E2aj+lhfTcf/ZShAv0jQLRnz6lHDgrDOtNmJz8DWHK+ThXxTqPiDhwmWoPeHun4/
SJyYvcV+mNtyXXTtk0oJ67GRZ33GBQ8yh7JrDeNfpdCW7P/vUVZVO0XL6tmUjBLpte13agpK0HXf
O2qlHaDVzLv7H3VzY9AbWKI+iybhav7Ucehtp1fl2Z5M40PVlbPfT5O9WN0gkjtEWyW6W0cHhq2t
IyNBNXfd+YlqTELTHhKyAPN3gFPa7ooSi8pBEEqZI37LU1xZ/8NHLu1lQPF8JIWFyzvCxuK2g/cg
zwtp5iGtlMhHRMPaR1H8s9DlViR9HcaDQ2cZX31qdTbC5XBRaCqR0Q7JWWoK7iJ6/tyOyoesMv6I
Xj+7o3xjZObbscr/VQGEvUOXh8xeQP4Gk7BKTCOKJKaWchcGHZd7HNrYx2ao9d7fMiu1UzCsDMPl
R8UfbR9AR6st2uZBE0QqZSo0TeBzQKhqv+TwaFRvSEjIvDlVzEeVaGZHA5riZwetM/SCHp2hWOg6
EnWDof7uRqhs8zwgUB7Mjbl3Bjkf2t6dOw/lh2SrzHVjo8Px4NRCh18EPJeN+dedNCaBOeO3lZzt
IVta/G11jK0kPiazxCAHxubGjXvjDiSqWgj4NDgRn12Ckr/Ggy6YYtMrqarV/beYcvijbPrf0GK2
ZJ9uXEuAzaGlLzAihlw+/K+BcMp2s7K3s3MYxlCm8QjxW2GPG4t+49xiQEInEXYcRR1z9cxa2aQZ
RWdkZyR/6LJhbr7D2qH1C8tN9jk6TrsaA6n9xk67OSqpB5nLIlS3nsRsrKde6cL8PGi144OpXEKW
Ee/BflSPDgCDYx0VwzkbDbD2BYpt+Kua30sx5ztSaNx1A4GHtys13NohQ9WdU7015s0i4o21xrKK
YhQFGV6hNRR16JwsDK0pP8u0S54ddabGrg74MI1Ou7EON1abpaZISLOKYuUa09G2SDrZUPPPAq0n
H+vbxFPTJjvcn/grPi1HHKIlCARehdfA4XJTqfagob2UFOfFgQHAuG4+BbWZfZ2r/vVU00qh5/pm
lmF/pLBTHMpEVC+oklIzMM3qUM4tFB+l/F2XRXwAPJXvse3FM3ZO4kerT78JaUL1FuX8M4Rmh4UT
HLT733BrpsAo0B1Fgo5oZBV6KxgYFIDfCwJRVeMWbix0MKItjolY/jerWGcRyyHjW3g8oMEuZyqE
AgjIzy3PeWskbEfZx8cyK5F8U7pMxy1dL+MfUQJXeFeJVv88T2FpewMuKt9pTWjnfhTjp0CE5Yd8
tqwfQT41zcG1cVMsTBH8hFIncmqMC+K6lq1W4sYVZBvn7NZULVXwpfz8Kpd4+Q1YQutVjOv4WTeK
RQgBDzxvbjL32/0VuVGBgPGEgjGID1iStK4vxwldqxzH1o3PehAgrzB8LgbaKXiHul1Dhb/ZG522
l5XDC2CivT8Oj82gvhSz/XD/h9x4oBe5boeSD3Uq2FeXvwPN+IwFzeXZKkqIX0U5PkpT731dus3R
nYc/U24fuqCtP+ljnm4gQW7MAoEqqfBi924hRbwKD7SkUiWUvPxc670Nh1QbP+vRLD04RdZR4pSR
eKWuYimmFtHLgBrpvrR65whpVfpWVJv73NCLDZ3OG28619fCG4QvBSRo7T8PXy6MIp3Cnq2P4fe6
wccZjqIivk1Wr2SeUonC8bAKCtGuM+JnWWGujqcQ0IYu1FQ8cvi3fqS2Rtl3xAd857bV+GcYFwKr
zAOVRh9a7FsdjdfA7fLwAT6nnkCDm6YD0i2XCymDbMSRuiCHaoz6vV5F1qc0XEpwIQ0KdKMQnCx2
5B9u4NvwqB9ZkfKIKnWs+ENcOoNfmUGXHKq8M34Ugaq9tHzcQeRjzTkblR6ADu7lkAEDpVD8hrsQ
GqPVCaD7k0hOPS7hzd4uleabFmf8GTxBB/PqAqfexBjlO2eKJ0xj9Woo9xq86GTXunJ6MbH5M3dU
OUe4PaEDdaBx89zvMS+0DnoFPHc/OE0c4pSjp+VuViubWhVopUcl7CIVc8SoOVJYEJlHkJGfLa02
wAvXc/3LgTNc8usQLyML9Ftpv0XVaD6VAyCN2ZytnwUqMZUXGEr9sWtFl/hCjYbvam0biQ/6U5de
2ST5zyDoi29tOmONSUSdP7QOaix+gs+kgMEb6qlvYP0HlGgcFfUpHhKro4pZlLWvcb8j2hvY4E6q
LDfPbWJWggppOP1K4B9V/uQ2dFAlMkqWl6QoUXpd0zh/JqOkKbtx1K/utuWoLfg2Kp4WxZ9V3Kcr
Bu4RhTmfrSoBQsR9gGhkVZTYPWqxk8JAnm0CwG5286PipoP6SQJ0PfQiRwUQpIiWPNMTHHHuK2r9
txjH4KPZY4NDz0WGfj0XFqcDNcQOu5pU/Ff2c9D6sOiGZ3j3KoRXluB93JHU7bvQEN9ip40yHGxr
mOKGXls7OWnjsxjbGVZuVFcMnQrdmwDufY9zMX8u1JSDU/VVqe+CVE1PGgpbNJvaKUn3MHjTwC+K
GJ/FZCyzHwZ6q2JXCOzMdwMnnhjInQYoGqlDamf3pf5tjPPmsU3QwfAQ5Mymoyn7qfcw9qIPM6at
qH3gWOHBbiZwXIXeu+bB6cpe8xQYEy3E9QmajR3l6j4vJvyBhHRTX6/QYqhCM/oVlGERA5gMo9TP
Us2KnuD2KSQAUo/+qHMbfkHhU37Qom50nqvaQkEQI/vEN3RlUj26G+5+yGbwaUOaIBWv6NmMaZHh
5HseSOMburYBl2UXhvjthZDwB9HDkxvsCHa4ArzcV5QqeImSLCnehm0ihicZmGp/dCZwZ4e5LooP
9/fYVX2RhuACOOH2WNA96irSiOJApnHXNudBOqlvlqX9ZIj63Khh7fUmSqXYmP9oRt3dKN4ut9vF
7QdfAXIZfWvaFotg9OXtN0liMDlP9blMUt0vOiSVi1AgwxgY1bHtN9lmN75zoa5TQuIRJ6NZfWcj
c210jIDx0uC5S2m/dYHuAPbNnrs6P7K3in0j9H/OaolC+UYiTVqNdD9Xwwor1JxZ9M05WhjRi1D8
PrUQ5r+/iFcxPG0Be4GigleiDLKO45o543iqWX/WKvs8dtH3VDXcN4NRi43dcmMgQh+L2iGQafbN
8ud/5WtBiyxOKLruXCCMvSNpgaNJS+CQVPVWGH+9QaiJgsFii1Dip/53OdSggVogfhzPOcLDPnfC
vIda6TzbU2r744KBvz+H1y1E6r1/D7hKeqWOaXrcjeN5NkZt78IZ9N0JKr6eCMQveA2P2FNjVmry
LJeRrD0K58VGMHtjfk00QEjIwFPg37c6FYYdyqZ23PHs6vmfwjWTl3yaNaIA1dlI8a9hmHwuWe0S
M7NnKC9czq9Vy6Qya2U8j0Irjkpm9c+1MmX72himZ0ASjl+Fg3yfF0H9EPKjfcBp3U6p8IS9P/G3
vvlVZBv4CGnI+oeMk0Qit2oHsnOj9sahMvdWGxW7xI22tMqutDsptfOgIsPGoVw+fzW/SMGA3knr
8dyY+jFJw/8Gx4m/VVXlOUFw1Ltol+jhcRqrR1AQzwCrP7ZsQ6+0deXFricVNrG1Ec/f+HwWALAj
jUSKIOu8Iu702Jm7ZcmtMT0iIDm8kwMox1pQWPr3e2IRsyIvdgFrUQe+XHO3SnFtpgZyrs0WdFoi
nQ9ysBGQ1BGQur+q171pCkcWPUSMMSCmgXO5HMsCB6VEoaGdB1C85H+qnasHg9gr93rXhesXD7JU
fHfMCHmzRdnwk6poypu4GdHJlUyZ8GbbLE4VD+eAcWaA3wXxtFy0VKE3tEGm70EBWj9miKLv0pjH
16/HAYP4IvnJq9NNz9mgzI/wf3mabXzj45c5GPJ/Lpbxofy6JTt8lR1dFvivO9EYi14PJ2s6mzp2
X2pbzl5EWes9zYVqI/26tVfoy/4/1Ioq5urMKn3XK1OiTGd36qddvij/RVkG43+Kpt399bt1HfJi
4Ve3mPYul/DlZ6EFV4jZYiyzjW2/aHHnMRR8xIccWXNdiV5gyCi7BGb9A+vxZhBusXExLCNchghA
WCh5ozlAoglgafULXMUcCb6nc5MC+0f7SyVGC9E7VWb+EcX4b6la5B5xZrb1oN54fJbXmk44rD/I
ZKvHhy7XbEZdOp9N8hrPyOgB1tZQkR0ZDDxq/34uabTCeIagDvZ3rTVXWWnd2/aknl3YPXYsqk96
pmPfPkBF31jWq5LPQt1auE5EX6Sf+iog6bKmmcs0Nc8zaIpPgUtPX7oOR6eqoHZ5PUK+j4UCDsHL
rRQ5F3d2R7ELywRMT9XYn+//nOsEZ0HFUwJmfakLvhao/j47VdgjIGr356TIE8jFteu7g/hnrAaX
PtDBxXNqKd2st3Iu3LiqREUN1YiSw4AZqCeFIR+1FofgpG+1jYLEja9yKI6YSzyGgOAaLUA9HgmO
sDbOKqI+3pBTBKsLtz3cn7vrPbpU7cB6YYBMv8ZdfsVfc9eVTU3BvLHOeW3mTwlkmIcu1KMjecT4
MPWq+q/oJq65pY4NKH5ZqbXGdtBU6TwZk3Wms6L5GXHtvlNxj+/D1H1oq2kLjHl9/CH/AG+iWYP6
JX+//L4sD9GE0CL7rLkjjFFY6fBhWuUxrCi4aXPd+HPu2MdZiX7dn9jX9bm8eHiOX4GKSM5izL56
Jq2oRUakZmZxyhr+GAZBdaikeJJ1yiemuHlf0infxY0D6l5NIeWU0trR5jX2iCRMb7XITH1X6j8a
IkSE/qL87KBnfAha2/Bi28wfNn7v9X7j9SGJ4saCy4s6y+VMNQlWX2On2+cqVfK9BV3It7tGfgsK
ZNvUAfVINxjiHenW9KZo8pLsOIz3Wlsqu8a2Si+Che8nAyid+z/s+neBogDVsFQu6PCs4RRBz3SY
4Ri+DwRgeGJp4UsEK7eeiSucig4FnRsJERbGwPPl8vPBZw2mpJn9XqEyeXarSiETHztAFFrZDt+L
MTDOdkX5wJ/pqzgHGSIr5MexphVI/9VD4pHIFFiZ4szqmVHs/MCSqhNPDqZJD7kM3WMkJVgyJ4Cc
7Y1lHA5Uvppq3k2m256nysRdzMpJtD3VlLWBV5yZfUZmfH62rLzO0OWLXNgQANG9pfc47+1IJg/S
dfvsm41jA1IXXVUlXmpb6Z6iTfHF7eDy93WUvOd5zn7ZYWy0DyhS5Z+q2nDlPi9j8T6YbftARpN9
V6siqpHsCMZsZ/Exv8EbqHgx68X8TegJ9l1NO6E1oQ91/TSWXR3sB63SHoF9yF9xqUmVly1NQt/J
jLpCws4qn5uuln8qYlIUzkU4f6kKYb2TVZclmD4m+ttMIDx4tG08cNAEH/vQ65Ddo60TlFF6TIe8
99MotdhXFYVWcFNjuxdpab5RwiACqVUaQwdi0Uq0jf1wVSCnqkCAz24ANEUBTb/cDghrdpWdtvF7
2SJH71qD2OmZ3X5tDAVJF71vn2pb0fdFRbtrRk9uI0a7vrYY/rVuR4eLxuYqdIhnHGqMAGOgPNG/
ZmMEeSVKLN8eYosirN2daJzMuFOjb3r/tC3/44tbC6FVgiRQ5eQwKDGvvtuK8azpABG8p61Tv4zF
/7F3JstxI1uafpVruUcW5sGsshYYYmRwJkVxAyNFCrPDMQ9v1M/RL1Zf6GbeTFHdqbrLNuuNzGTB
YAQBh/s5//kHZwzb1NYOObDYxorzhGjOVvnJI/7DxbaozDm9efJgKNCxfn+xlZLHksdJv63aNLm3
Xa5uRupYlLSlurHqIt5Iwsh8Ucj6DaVu85Mz6Vu58uGPhhuB0yzkSPwSPiIffatrE9/AvF1TGzLa
PLiWEuW6NV3N7qJdankK2BvXqjR820wGKNmj9dnoTMyD3boZcdFv6+440hNNm1EI87L1JpycRLWq
Uygpj3CaJEgBVNGLxWbKCULtVax6fNz2hiSCkWnmoVmb3r6gn6EYXbHcDzVNSOzJgMRFkLdw7uEd
N/gVJk7PsfX3t/2HMoBLz/7HP0SF4ZnzoSew+7ydWoqbWw+YFrKWV4GOdOuGyHUREQSShX//eT+s
7zOA9g1GY7oKmeL8ff5SdiSYbxMUmRu3nd0WJzKOgGKt2C0fGrW+L1pV/9zUk/WZMMTuJ9KFH46T
8yfjOHgeU3Msf5w9tYbSdbqyGLdTO5t+aShlAPHmZ4fWj8AIHwPtEJdeLibA+4cLWnnVPOmyMW6z
JakPmVeSmWlV+a4qAJ7yfk2w/tPzS42b+2wtxZPbm9keq+qfebz90OydvwdNIh00FRDz2e8vdCnN
Ic+SwbhFUbHcq5Ood55kxpf2SvL49/f0/3Rl//pRH0otCrrKNNkubysXbHKWShVQFv2M7fjjXkF7
TgEOmIeBLtSS7/+gzNFUzJYG+zZdDG1TqFm1hzluENG5iN0gpXZIdIOoLXVYT0uhaT/ZH3/saCE1
AXVDP4Azz/X8UCdk5sRZb8fmrTRnN8rdapuleembfXOEyPp5FOplt4772myvRif72af/0Hjx6SAh
oC8wXZiqf7jG4+Qoai9S63Zd5/U0FJpxg6tuehqLfg2xoZiORSnFZWGo1XNblg+izs5Gtm3+s2rx
fA58v2Wei9uzXozbAOb/4ZzovMFZnbZSbtWW7sHXnIlBNv4s/VXLa9d2RUqs34hZGoGLy93XKRl2
PZssitKpW4K1l5kWNquXv/79IvzhwTPPeCQiLw4TArN/UJB0RQIDG3rYjT4syXZWrQs3WYydY9ZG
TXROtRyw8u2urQLqTJNXCihEIV66xMh+9jh8fPQQSCGro/UHk6O0/EgS05w2S23A5hsh9SYNu0WR
RaSnVO5e0RQiQGzCqMLCCmW98KSSIuavGjzcEtPrn1zeG4cz/uwLDLZBM8LVcMvz/Gsys6hdMWfy
VbOz2TaBK3EWFau4iJ1ycvy2LpRdW5rWlwYm/gWDhalFE5p1n12O0cFHRyInH9Py8dUcVvOTp8rs
oqlVRgsG3ZIX1ALlX1C1Z8QsT4r50TWWHkpvXh0JELTw18qF7lOyST1s6V8UXEzkOoPtliIHXWHa
62tzlf0snuoHn5VzF0WhgFoTmuuPRkBq0gttkk1xl5hFq+/nFcqN36cJJo/Z6Ha6z35fvI+FXt4T
G9SB161Ff6f3g7Gj6C5fMy03ISQDEQMW5l6SBhjygl1opO98/ck6PO8Df31A+K4EjUAkQOsOXelj
P1GuVt1VOd8VgS6eloVb9sE4Ntq2MtRha+ppvU+1utrqeVvcLWfvSrgXY6hNRRGAev7MVEX7+MCS
5cLQBebJWZbB+fehxsJpN1vaRtHvFMJEME3fAUlHmv2cuuAYnb0527nU9kul5ZfWypWrx505F/9m
Vc2XQIdA5CpGOQguvvl1/OXYx2nFGqxYV+/KerADpJjcgXWxtyPl9qHq1MaXMp2eJzyiMfH8Sc3x
A1GJqhbU85u+jFOZHfT7o6Mfeit27Mq5W/XrrDx12lXNUNY1hhCryvAcrGbizpvnt3bvkeT2tCD4
MkwZJNapcvZN60am0HxP/5SLfKtWbfSTJfOxBf32/SBMsr+fv9/HSLTZnWal0ErnDnrstorc/Ri5
/hyl/s3ff9DHI/T8ORhVML5gdYLifbgO5iRn8oO4DoWvB7iiBKOPCMX/WY33w1b88XM+FHmZEctx
svl71EDzuyANMYQMo9yHGvLPdfUf30Uwdd9S47/UEsOVhCC/7//7X6fsC1V2/bX/z/Pb/vVjH37q
Sr6Lu759f+9PL/LjT373Rn7/758fvvQv3/0nEn3WLzfDe7vcvnccan/k2Z9/8n/64j/ev/2W+0W+
//bLl3oQ/fm3JVktfvn9pf3bb78Ae/zl5p5//+8vXr5UvO8OBkT/D/+l7dP//b/K92r54b3vL13/
2y+Krf8K1+uf4ZjnGfI5P2p6/+Ml5ljn3QH607lMZD2Imt/42y+a8yskSCZqNnRubE91XsIN6veX
wEDPhQgSBwxGAdb/uArX/9wH/3mDkvf69///QwzVNTyMvvvtl28ozp/b5VmOZ6tMkwiC4kuQ9fGh
To17hAVuQZetr9Brxnzp/blX8IDIH4xGbNVE3za98+7l8b2NCN2vUA5GbTsfnKH3oPtm9/GFy9Bz
Yy7e05TrTig8g/lbrp0jBx57lRg2wqZOXmn5DqZAQdbTVo0jNBbMOjg0NWXcOrPT+CKf20hY9edF
bawtE6eDPVq/I+j/1oL926X43RK+Gt/bfmjf/8Ga7f6xGcTbS886+X9g+WJ4eHYg+Y8/lsaPC/i8
fk8vLOD379b972/8Y/Uav0KsoYri+IA2wEL8c/Uav4LtIklhJMkYGjbhn6vX/ZWRtEvzcyYanN/2
5+rlJTh+EB/xI6RS/LcW74eB8Hnxso8SfXxmT2Ap+ZGA3td1mi+xaYRTlRCaAf3L96zm0cp8s5aP
fQJFOa7F/SAW4IA8MQM4AmXgqPO4ybRxbxvJeTSZVj858L6hRN8/VIwswL8ZewHsonr6/sCbymZW
hTUaoSyQWvXdKHZWq0JcWV7TRiqRWsbPSt9rMOvgx0lyP4VD3ldZ45KtLnunxNoU9SaJfw+a1iJu
oG7syuTkJWt54RBg6RtDbIFzuNfrGnehMzllZBVjE7QtIocwKUwwbBdrKqcw66Cb0y2iFx/NO4wx
uS4RQWBHuSJ8/LaE/v/T9eFw0Lmh//dHy6/LbMxe/noinN/w+yNlOb/SKrFq8a6iTCWp4s9HyvsV
rgxzGnpNE8ep89P2+4Gg8BJjAgNAQzWp5iAk/euZUnT9V+bXyNftfz2lfzz3/4MjAa79uZv9c/1S
6KMDA5IHEoTkZcFy/X79uhOmAxOLO6KDnRN8b9a6srFFb4fxJLDZmO4VvVjUA22PYpDEUtsrKZSa
ubxaS2++JomMnede6/Mk6jwFX3/IBgspWIB4xhDgQV8wWakVcdvXHvC2KmUxQGHNPfx/ZmidqV+v
i9CumtLlkIECCThotYbVXKhqbboYuBpkvdwLPDWhKU+N2MVja9VGNGKVPZt0uQ1WSP3IWOuxrAHn
92ZTw3EyW2f6OlWyf85J4XI2bg+ony2OHSH7ycPYyy5n1ZjvWzyzEeVi5AGB80oZTJI7q4Hebcke
bWyWvyiTboXd2NYh1FIGDq5xXGflkKgJKdsOpMC0p09cRUFhnUlcHPBR2q65ckSpKwlkg2PuJEW/
0WwZ75fRO1rYqF8ZxN/YYeoYAeXCTbeAzRetbMJsmZJoLPsRa1LCgajw7bB20hu6FbJ78vbSGuZ0
36dLezeM0sbOPnH3KgzwQCN5Z2NYnAGVNofwy64S22r3DXlr0q2/ahAEDIwJA0ZQePjP2UPJGGCL
79G6cUg2u9FK/dXL0fW0HrkRZiybB2wi2qjQybzN1eIVF/FngVurzzFQb211/WLYqXKlGoOM9Cxv
fKjBM4ET+OZh5DfeFd7wtPAQ3ErJn4qz5XD2aIkfCn0pnjNWwC6TtoyUjiRnjC+nAMtErHtdZxrm
+0ybU/VtWpviEeIlbW4z4UFy14hs2dteFRuHbhx74y0eS9dhQdbKmTldWZN+SaqS6W1kZvX9Nlds
9QKlDqIhBuhNekgH17lTZppcQjMWZSzzUDObTJtCY9TcZTgBEqZ4BSy959aR22nCcr9KumImcgmz
Ok8/J6MpU5L4U69q2aFrLYkOaHXGZttYFcEHZrIOt4kq6+Xo1qrWhonSaneTtPQX8Bw3UHr04UOe
Njcour2bceraXYaTQKDN9rr40H6Jo8x6+4llawRwuVySNGyLw0Wt+l1atEhg4lx+NRIwOJEIHL4A
8ewD3njL5ZAUOIJFtYxLpXvsshj/Qicv4qAYBezoZMouNUySE6c2wsYmSLt3lRElfmWnhIWgJOMG
TNBwjxX7hXvQtXKRzrZrlHnddQsxMWYyK0cyXdSd6/Uz2ifLgKOtLJGXYtsFS7XpLjoyQVqa3zYn
jV7MMZGwdbF4rx7a5F1pjRJyShr3PSHDSbwjSCghs6R7IB/BelamOvWxek1rX07KtFkgnF6bNZJe
R1Fg+ymat6nPGK7ZkJwzeYkM3Ni1cTQwiYWqs6f1rIqJe9HsNWi6YZs3wBEp0WWeyAq0met66MzK
NQvycIzcveoyPTsyCxN7mbQ8sFY7+65KVq4Ly+2prhblWIOqhVPduyd3nfIXJHCADeBGUbKsXAwD
uYJpnX9kxVtsmsxyS5ntbrtOSxO/aJ3s6LZoK1TMVbZAOd2+1G0iWjDw8LtMehfF6rmXNYKLsPZy
dYfoMT9OZKMdXSDnh8xS+6BLUsQrXVtGuL7vu3Ru7lSeE0aJfGTRL82ducRoJ7xv38p7TFp2LIZX
XmaH3A4+N+vbp293sCbCb1fPqxG6+vk3KPb03s4tdUuVvhBGlh2xwoLWVqfTPknFfO8uXBL23viq
740u0JwONlMrs72AI77pTOy53GaaNpNae1trKFaM6GgMshbrymle9CtGuvD7S1ZPJq00kLP92Y2X
/OXb59eenX6aGKhui46fUJvEu/x2DWskF/fqXPV7FzrIfErgAn9itJq8JZ3lnoSRGm9z3quwjpz8
pXNKEXbtmr+AVLdPcJ/W17kaSVlzkOX67riw9c2d/bnQlHlPvejdO9083rWrUB4zmTZYFnqZn0P1
9JtSuBeTZpMfprvT12xSklPRuc7R01Yv0FoBPfgT7gSe4uxlnM9qcb7GWPDxqON+OR6M2ZYwdQpU
60mNCl/TU4bGcugPiEw6cvEcq9groi7uu8wyDrOzzNt+sq+Yf931TXG72GI3C2MNQZuj1Jq2etnt
qRs3AK67wTBepevWgUqZG7pJJw6q07D4pXs1GUgeUCVduwyCx8yrgaGaNpC2WWzWSusgYfRKaDL/
9Tlzlk3W9q3v4X50znGUUVy7RrDMK5Z/5L1ESYbatnJT89gZdbdVUzEE+OIZzNAdxG6JlexamyXe
kZuoBUvXvzgNOUPz0I5+PC2PuOFkXH+mTXr8zCz7i0WCOsxM5U5rp+aSs8QLhomZAl1rFeXDxOp2
2IoHxvDRuLrlzusL+wEDoDnU07V7wglHRs7oKMcWKdC2q9M0Eq02b4G59prXLGzcpvt1VrvNujg7
FRuCs6sRR1a23nboKY5KO2877N4ATSjZF6240gvFOUlrJu9h6pOgczL3uJRCDYqij6oKi1jwsodY
JLlP3NjiT013aPr8U9OvW2nrs2+Xo73tyW3wG634koEB+vDa0WTUevsVUx/TV8xODT2cnvw20wi2
05YdAYDk71lOFaneLEKar0AxJ3eTmPXeXBBXLDh3XiSM4TGzr+awxsg3EmXKNmg5yoFcr9lX22HP
85pvlXmxo0HDHdY779V1GvTJIl7yJZs5FHvjZmIwvE2mMQ6suPGuK6tvbrXOngIDb5ZQuKV7R7Kf
vk2I4NlhUjlD3SuzOSRePQs7rBfWsHRMsRuJPb+JE4O2ZUJqmEEB2xelSeOTyjS7RM1XXnklqnD2
6jH1tUVRb1rYGJ/axUQO1I7ZsHczxwspSN0cnxCOEXvR+4PjxW/Ay8tlzJj4pIq+DLCCgk8tJWJg
WBPB2jTJXuOQjuIKkSdHnt2HsTkY29YpWK/mmF7Gqmg2rZq395UsoChPSo2tod2s5AgKZesMVhtC
XYOPtCbTfhwr+7AYOQ3i3CjHjJiEvSU67Ygxk7Ob2K/wpqzJrXJy5Sqv25FlmhQXGuPbDfuith9t
k4GxPU8z9kyKV4WrySaT4vi1hHq/gJunmaOvft5L0lwy2F6+bqfeRbY6SehI2kBZ1fJUZ3Ub4vNV
buoFkyYxq+2dmLIigAgS7213SQJZOMvzqCs9QfE6iq2kdZJbmvEpdKxxjcQ8pe+5VSPoEkO+bZBz
2n7K9CYaFo2wR4SivkqlHsbrRBo1DNAbGXfnEnredHahXE71FH/hFxfXHhERUd+w/49qvz6M87Jl
ENf7dqbk+3XyDsa0mKGNZOY90Sv7zZWOulVsh3DapAizwjB3WU5sihXH0xZjuOkcdu1kYVrH5IVk
nEluHn/1qiqLQC0dnzP5CZVQd9LarL4xC0YjzE8fm6wtIpmq80HgW3rvUTKGjLpR9dbWEhg9BWi/
DHaUk6oYuY74yol+u+pEa8ccZT7uhJejN9zGZyndpOcLD9GkD7u25TSJvbS6ITw086lq2NWa2flU
ev19Tml/SKzuzfGGL2ppU3uRiwt5F/VmOSG9O/um4rPlJaJFuZW/2hMSxCHJX5xy5fRbqxrBUHPV
8owxizBNf7EGTlpJKB2lRodBHUxpuyDgQI3VNRp751QJoV/Qi1RbMa85ivcyfYS8rGU+KZzuMcHg
Iqhx2KdU1gOP6tsfkKJvZrTwYUtvh80TLLFM1V9cVOE7Ci7x0p9XBEX8YZFp6itp7e1iM5M3s3BQ
aGllc6zSQnCb9DhsS288DOq8Bpm63C3CtXdm06h+xpjbH7upZBiGiTg2yG7ZPeTC1DeqU6zR0g8W
El4bz9MmthPU4QUP/SpvFYea0k3c8019hzDv+BhtDNdJPc24uTbvU6dQ6CJC8VspMAc3RnGnp85w
Myqir32d1JfDqugysBoXK1VC4h47YBQJa2+yN8gpUYbKtYHE0Zpbz0nbYC69L+OAEy7aQBGYJvep
a/V4P3LU7eAe3Be1sT8nNh5ic1J3vZHZV7isnBRTW/GWrZIDdNQkLGvhsYukHvpCz95IpSUwb+hI
GeYyklSmGSICtiUexjJZzlTgYZ+t6m1M9Osngk5zf4xn/GGGFw3a7oOYWubVprztFCO/R5Knb0ez
NT7TV3Wb2VXfGlC9g2fgRWU4zZU6K1erWl9WjthOLpUWZpYykDIXe6Ixlr1WG5i3e+lrMWcXKtf1
U6zZZ4vjhvuonRGjzMMUcuz8Nu60oLfIj7LKroxGvSy2Vo+kzPcgKiA16sXtZLr9plFyNJKxButN
L9QNlhj9rijXmAFM4h3HOKE8U54dkQ4EqRBxYlTK+B5jIv9oZFoVulUGEIwSbsf+Be5byPgRzp+4
LDMV23Xbik8T/rkXOPSq4TQTD4dh8l6Bc4ZId0quJxxLQsKWrKusTgsZ2HXdBQCZE+SnAstFhs8n
5lwVvPmhxz2OMNdUMWZ/XarmEk+8attKkDeGoKoRkP79JkwPv4A5HW/mpVS287kPpVixURL3Fo13
M7ya2GJTvulE0WiYINH1pCKYFdJ1MSPkLLSzYMGYYmtn1nBR82BPhdQ+W+RMBQR0aYfMwn9TxfA9
APp4Wibs+pqcAd7Cnv1JKE67nZrYucduWb1Jxt68yD0JuDBPCoW5h+dNsiTHTBQ3Y7MqPrYlxkbo
5afzHHrnmhLj3dF10HI2435i1uq7aYNVX2JnzcZe5viavy6Lmq7GXaIqpD8Yk3W35uZnpsgwquwi
HfxBmt61EGKNMk/vXtGNmoHIXS56pcWFb6lUIsMgkOZONgL4KSl3Vq+oR2HncegO9FBUG96NaZTj
HWPnhJ49z/VQkuV4m9aJFtELF7v67IqJBGq4oEXto9pJnP2YYlk4QNy4r72qvjXQ5XS+yT57aoxy
3VVl3x4NohEuh9gd35a5YB+vGn3noO65q2Cf++WK+nKuTeWpN+x5V3uDQW6CkFdYJjaf1caUUNaU
FGvnIp832Hs6fm9a6SMpDzepWp9Mmv8kVZ9LS3YPLnBWUKAh2siJ2lV4cbNdZ+shIzEuKqylemr0
srkoEun6hjZlnxrplBdDThGgaetLq48yyst42Q6ttV6YlnhXvVE7JlO6XsSTPvmaOcw7o4Cguq6D
4zPjXUIP2tmOASaUA8VEjRQnX+rZwE06j1/Hphu2ZVudWtqvbu3qq9bBYcOxF/trbJNMYCTJcNFT
8WHmEmdkqg9r5qtjIp+FsMoLLl0WOqVLAtiie6Gqpt2NQzF+PdBs7VyE5UcJ6BAwBCs132oGOyRJ
vGJ4b1qxD7auY0gTr8LhgSB0Q01tK1zTZsn8JW/y2ynt5t2YCWc7geZholVNW0846H6YaD95MjYD
1VrRfjZxdbdOkKmTNJFcmLQ5SMqhDTxRamWM0nr6HotEMzKFLB8fgjGNqkUft3ggpdHQx81lkQ/x
5Yz7H8RTpL1iFuZzvfCluhFZHThHY+8gdlW3K2V1JFJNebB72pO0nftw0J1iK84ogZoM6kbJOW2X
Qt17jdrv+F7p3mPKG4A1lCdzLNttQhrM13LNyhfhSOytih4nQNgX27Gpls+kSNB0Jl4Lv0gk5hes
hLDzrVf3xYUVGeVSDLuzz9jO7kS9WYBtnkp1WKI8MzEWR5CrvXmDKh57V3Znsffg3WrSVa+aNVe/
CI/oNmt026CHUv4+ACcB2C9JWOdQd4YlFxtvAKHRYxYlPvl4YiOfeh1EXl/Ged8Honfqi0T2KIcm
/LAzb/hkQMy4JDC42Q19R2FjeXP9vMyzeavP6uRjCDB/djPZs4WY7uuYrelRKuq4Kzi4YRxOi33b
WUp+N3Yxm3BNaPNUnRttsSiHetbWsMPpPDAlh1Cd0jXj8y5UsjprzSWnyc2OMh+yV6OYyHfn2Els
f9Sr/LpvVyc8e25J3+4yl+KhdS4NWymW47R6mdymNvzDDENERe+L0JROZ/gEqXPokMdyHBSv2Zsx
hF2eg8a7EjOCdtC24qTJInkp9UZmfqlUmd9OKyTP1B0/VRpmdvHC+d+Cud2biR0fPXtQQuJ49Y3u
EQdUZ7gVDYZIqfUU5X3AIN/X1ey6Q89yjcHvfKhjZFl2UWfbWGvYG4v1hH1JsoUGNlzkThHfKNw2
itLFu8YtVAPgtF2U/KU8yViND+yt1WUKSSyqrGa+4vHofQcG/Rt0b9ZR8orL8qtiqXewwfMLQkA+
9Vp8lxkr9dCojucg2Dl0WCZuqr9V1TAECC+f8YOIyhLjgxa3/CPgIvpGzdSpgvRQLZwHe5JZgNum
E6hLstE0/LAmUzVCjachwvEgtChkmf+kSYA0V8fIN99AkEeF34xs8XKiwFzkYayT/q5VcJMwu+I0
pkyAh7ZcN2MupiDF1OTQGPoYlv3ymIjhqW68JkitISJYelPTjfparI4nTQNBjONqxwMOC1dT4pMk
zBo2VSGOjiqc3ayViDP1iXLNcHFY99Ar6Xmf79FJ9Ltl7pbt0i4lWRHFoW7j/kSblMMZms3X0cEh
Nk04+bNBvzHqZto1WO2bo5EFZHMmW9mu5rutyvbOLjolWgsTaNagkVoXrEwMJoU7WO+uT2xIgbOJ
pUf0Vh7Q/VCcJuGBvVY91PnGEnSRef40qEUVOql5zgvrlVPWKFpOlM6AZmRovSvbAeL1svG+ykot
1Don9pWFPIem7zWMPoxy09gxPpg96IEKlTDsjO60JlT0XQl8OwxtgiGuXZ8EWNLGaSf6KIMmu625
9jAAkK9pysH49pexHO5nsdxi21HAvoIqQ91J1dc0+J3QWeleOkaNpToBjrOHeNDnsHOEvJzyeq/X
+SfZJadRKm9yxKhDyfQxUhcnu8Tt+kZd1MQfnR4qnBo7uxVbi1DFQZvIE/fVtbuWbkU8AfHAXGEA
TBPlpvvFSFyszs91e6Vv0AlQjg1VpMA1uEGXzwKYKiBpQw062okgXxVCWZVR8QvPwNhlntyrlIc7
MHUclse8qPZu5Vz0fbfBpfdpWlQLN02ygZbGDdArfupIRoxoH2LfZjy0acy121iF3TDdWNWQ4cTJ
zOv72co531owWWHYF8IrSI1tmRiINMXM2XDmaK3mDBqp3NilCbqXys6vocL7elsY9w6+KoMHTKcj
VwgSxZk5MdUjkpwhyBd3CskQ746mOz105B0DbtXqppLqU+4aWKcYxbizB+++tim5mt6YT3qKA3NA
L7r1DGkcpDXcIt1hOjKX42UJMm6AAigy8uo521hi2Xj6+Dym3h3cbBYaYT7s9ENY9HrM3ivd/TAX
6j3lY77NvC8rcgrwOwHoq3r31JGfkmy+otGAeGnU6V0GsWFhnnNJAIi6GdDynkxFe3NiB6BJhiqZ
IhqZ3VuvWcVuQkd9MNx5y4lZsqexJBwtm/CuoQ3wSrEpTfk29tU+JbKK7HQTIwH1FuOH+pAnVX7R
VnS2nobvpideyJ0F36roe7QMS5s0Njvc2JnPLzHHhyJcgZFXfqBLSg6To8qtrmhfSk3eE2P7gk8o
pGKpaLtiystdBZc7LChYjzgGWVuDUu1CtYs2pa+edl3tYZZjr97VYuhvRjWWd4Wqz6ghiWayUonD
lNuMPlKuOkzSIQ1o3tubZNWXrRDD54zMtexiSqYwS+/Z0qd9WU3SN8gf3OKLzGOB78OznKUWDrVg
iatdHlB37fspz/lrlDzsrHFrCELlYCNDHL3okmGzGjNs3Hk4lMVwVQ8swMyKi41W5p+X2rzheu9n
wySv7rw8C445YtojUNdtV2R3cwcRNWf01wwivs5SfmgcqmPbdEuodPKWSdutMbebQU/3krDdSse/
ibMm0qqRb9jI/mjGWJ0N6fXgaY9KwqOO31RRGCmvDm9FSWhsrGivXaXuLZ6GkaWxnYb8JFV3r+ju
HQIZWMxmdZi75GAZRQQRw1+9QidDqNZ85mvEyYBQhlgsHUoSoegnG/sxbcWTleOv5Qr5uZkVSL9p
YGrdndmkS9Ct2n5iEpnSLUbMeeWTuuaXKTkxCsGuHFHhXMoHNcULmip2I2zj0tBkF2nLou/xU1ou
iarY1X0WB62Lk2xWVTGTWWZdOrylKZlfV7hWB6V1i8OoIFPq+/jJOlcWlkIFZZdDSH7w5Msh6SJs
sD9XqTpF8xqfdNoWIq3VqEXugRvYCgQEMUnW3tWZ6r5xG+eQuKl3bDoto8MzhPMJQMzyaQtRncT9
dAX18tis1HGIafKosvtsA9Qgn8x26a9nx8wPRJ1kJ09ZJUiCk4Om2i1qCHsLzpLt0w4bJqycRp5c
Z5CPZpNPr2ZDwd7N4C4scvJ3MtuiW6euNmP2fImfd6R2rYxmSjmozm+2PZpBBZWPgYw6hLO3YkZs
d8x0K7Vjngf0lI6mExncGShr6NE8g9Ob0oTIjNDpzlJJkOQENCMbnbvMVYsdgQhjZHbDF7MoQB4Y
UoFZwDvP9tzBgGoQG4JlEGEz1WgFB8s66FN1q+FLwUiDvLZheTRjcWgccgsHVb22SSiPdEfi0xM3
j2U6XE+j/sAotMAUmPm/clbmNFrS7sXaLiG+FV/apNFozCHxjrld3w/16BxcM7/FxHjvxp6xGRoj
DoxZW/zBXG8w+JNR1Y71oR3X0C6Xknm89nns3S6YGonJGeB8Z6rFjcUddZzC9onWpnBNnO3CYNR3
AWiN1IOQXcZFOLvxZVElt44AtOickQl/erbXX3djCh+H0KFNPVjPnas9D+NcBi0zxWiEbH/2zntM
6uGLhytpE3uMUmwrGs0kYx0b1+kwyU1ddoyCSvULtqDVTrHdCkY187n/pu68miM3kq79i7ABb24B
tGeTQzOON4gZjQTvPX79+4C7EcsGOxof9+7bDUkj0WRXVVZWVebJcwyYtrg6yJvOnEoXwZhT1XSu
3/b6AWWtn0JOMSJOZK6KzX0F7eBODeDqneryyfQkntzaU6Mb1YM/QMpZeYN+V+UqlF8N6e0u5VQm
fCpHM4Nzt/dzlxp0cGy6UN1OUkm7Ssy1nfI5yXSPR6iBYKZT+eY3yYrq+6yItTPtO6c6q9uNkfko
aAwPkYobivNB4/HAgKNkk+ZQ64Xsji5WKjJAVHBjOXroRQMxrFqU7cgYMxjRwnjbUrDfBHQWoMQn
B+y6MTwkJklrUQdVKPAssL2ku9MS9bmbOn0zaP1jSfeYDTXit7qmC1LzC9o3/Tw4hJ38C7nzPVT7
58bP0s0oZ8lZ9NWECyiUUZLKQ8UYFV43qWBkZHF52IWkhWFsHJRvnVIMCZhKv5CUvycZWWZ3Jnzi
FTMleXdQcjQHT8Mw6aNdlHWinKnJStCPaV1cHWpTkKS7sqgCBKeSqqQSVfmCEG212uqR7izV6ldE
lyV5+qaevgek6mA0IZVU2DS5kCfji712bnh/5pvE1MfgC+e7Vz1UQj7+gzitWW0otRfk61O66/Zp
qlXxNvSyzofPh1JJ7qQ+bQVupFWCdAf6gwshYlfBz7KAPe2+oSmweJIpinGbxu/j8G6Aort96irP
4uLqy2WEqCIcp8fMD6x2a1HuJnmvWUDHaTHoRNoOxIpacwxXh3Dyyb2O9/3gMTjPy0lpwV1QN24E
L4Ek21bXSeFgV00/qD8ytLfEozVKE2Rv0aBKdJXq+PtDCHgCP+5TgZ4WwRzdXorCzpZS0/oCmsK8
R9bu91BqX0za5W2163Qn0bNw18R1/2QqaIOUUVHuaw+uZdyp9V/TqC++0FPcIQWZNZPsyCJnqSNm
knkA6PE0dYb2kvrxD78ytnoUkACXPEdO2w41GeWL2ad/FECqAggcFFfGSn2kcJ4ffcEsaNAeunb6
poataf7TVfDPYr/TT4iEfe2LBk3tEk1y3/srgFZylybGzoqqXYGsCMX6O1TLJNeLpIZeiDykFBJM
FGFCso6GvKV4kRzqji9mdKsdpDRP3Kq0gP0YzfCtnLR9UQ35yWtkHm9ce099OtJUAc3DKdWCwDXm
Scq0TCH1Xe0qQckP9WCNu14pfmeCeR/ItBjKYXnsaRTa8ToaCHBTObAttWAj+MRRXYZKD1UEamWN
IX31aoN4PMj6OVFF1SV7OQJliLyD0FXqd/SuIcXtp+9FE//JuXS4zVDtonry9kZRIvvbWJkTwiv+
PSusP/JoRoc2b+9zo4p3ede/BEM4nDoyX49lCSee1hvVNgrF14xuKycMak4ZBWZyexap20Y80DI7
6KL8l2HyoLWmaasO1MmHoD54TTBsMrBrPKpKChHleKRoRweSxSGIuDgMKFI/7hI/gUDYN37A5sZL
OauHR1/ydFvX4CHRZYs2UMnzQxAN1tk0qic1M4sXJAdj8MyT/gimz9rTFG24FFfKvzyY4uw+tHya
NbWB2kwt7esOjFeFjIoN1Sz1vkr2bYXR25yzgt1WZXZgt5N3NU1YqaXkT0nhgOT+tEHerJ8eTHkU
nQwlMNvTBNnuvfhnrPP+rEOOtlyOnuOoG9A6pQ2OMuzzNKTpGeEyyrpWyW1wBma7tDwO33JVSbnM
gJE6UvBGVw3FDUSfSYuip0av5vQLeJj8OwGbnT/OkqHfZbL60jZLpAG0wAg/xbYRYX3UorT4PXXw
m9TQ/5TanZqkU46GoPo9DqWQCmNefAXZpp0APbaOoFDgbKfqOM0hC/yrF59VE4Xlnl6pBLigQ7cp
mVALedV+vtxItTDtuXNE36K4CMA8BYg2195wJIBxsTa9BILIAj/YZF7VQxTUSty66qwvxCMtZ+w+
pWkH8w+Pvqx2ulazNubgZXeVRbu7WvZH2EDVJ0HT66PZprI7BIL+hU7RcUtNIrqfSR6egiL7S658
+cwmzoCsJ8JjHqePAPGLQ1UJ6jNlkR2p47+1KjJdoYrugKcTCidVfSxaqe3cUKKbZdL9yAMDFEzN
ydT9V6iAv1J5RO0jhHGjFIVD5PFElsPwaYgp5KkjuSnO4b1ZKsLfWQnGILcMpx7zXSRnuTOUU38g
Qmw1DVCPySbZpEI0wniZxKoraZ7EyazHZ98QnzuL2p6YSDsqX4Utq/2pUBv5INN663gglZ0u7LeT
ib4clc86/AL1dcd1PqMe2QSGDYWM72oABL7KRWPc+3TsQNVR1VBtR5Xo0JTQHKQgHiGLlKuvUxR/
U0zIUfq2/MMDqHkCggfKIe+fA8IuNEr5MPytG+oLCaJw21JvoVL/5Kdi4HiVZXD/7l+4gkZ2KhIn
6Ofvt3FbfJ+s1CI9m/RHrxZZGqmhJt7r2fy66KseJkR7HKwmuvM1TbMpoBtflVhXz0mvJVuADOFu
sOQNneN/RiudNnMqH9vkt8wI+dwM8ctNCr62uTOCMlO3siT8bkWI/cgTmQd5CMV7sx1Vdh0ehlpq
/tJXJtA0Bb7HOtL0vQI6oEfcks48CSXC+ylvXmEZ7eem0HiXRPW4SeDzO1GMrO8VxNnsTsz+ZPij
W7RhfCorYKs2/Ch/IxwHUqjc9KjCkNG/G2V2mlU+oyAHnI2ixT4tuztDMFzJ6oJ9qgDoUJpJ4jKe
hbBjiiGuLtfcfyBvEvR8W1JoqEH+UHo/Wq20bynJyWOTuGndOl0FIqKOpGfLb+6NtLhL6fQjM5Z3
2yL1AdiqlRa7iWq0G3+yirsogm5grKPA1kAquRXq4E7s9xJ6d15uo4br7esK0u2WxBvjBfiFytG3
VKKbKzEC0vnMUgyTLLDeKLXbIXpCvfOb0MQj9S2Eii1t8OymHyeOeu1LnnbxKck0alpUzEMvrU9C
3GdbwKB7SnWDG0hcyfOcRKUSiwjJxObPJBAhMh2EvxRpfJ6KVnYa0u+buOru+p6+PgGWhhy+U56H
mqn+PSefD/0EvUbUqObMFdtsYq4Kdi9N0yFjss5e1ma8QD4Piv9/7JH6/7fdBKT6DUB89YtKyns8
vML3/wcPL5v/oj1yVg+A+VKEAIauuf80SBnKv9DXQTkIqqQ3Ak6+9B88vPYv4O40f9BNCB+WBLnR
f+HwivIvQ0OhWhRBSImzDvlnOqTmprz/YuEh7oVV38I+3YHKjL2dsfLvWicVwUce06/gwdUauE6n
oGmqHdVS8l0+15o1XqiP5uARo6IBpJBWe3prLs0VggEtdKNCURHXo/ZnSGJpSsgthJxAvgrM6K93
K3GlAWyG8l8OT6VPZyZmQJ+NzumFPZHKM0l27n+lIILHpwH4pQz1aLdi5Y3Y/J0d+oNk0aDWT1PD
zKzygehClySecNLj6fCwfdi7261tb0/n7dZ1t2eHfz+7/N11HXvPn9zzaXuwD3zP+cy/Hl2Xr+3d
I1/bHPkj3709HB7cPV8988MHvtVxDvy27c7mV/Lr52/Z5vz84WX7cDjw22x+nb2Zv7w9bJ1XvoWP
YDvzf+HP/MvGtp29s8cu38tv/LJ74NefXJdf9cp/OWzszYbf+MM924fDi33YOPzMZrNxNo7jzN+2
4ef5ffMvc+74w5mR8ImeZvO7vXP8tjnO37o5HuyNc++4/JlR73c5g3f4dNvN/s5xtofzdv6gfLYd
P/nk/OK37vnW4/3zfv88TxMTNf+0ez6n9mz22eE/316yN2GmGyu21NJOo4rsSCQ9nrcPr4ftC4Pa
OL+c/dF5XrG0aC/Xlr6x3GINjyK5wTe27uOP3w++/WBvft47or1i562X8daICELvt3Jd1kVgzHZY
oh+HpyfW2WG+WZL96eyeHGdFB2LRiPtxYAuyBk9qymjC4Nl9fcFbWKfba0Scu9y+H6Zu3t7vohOq
2IbXhVh4PG1Ps0Nvz2//558Pr1v2xgO+en49b1/PD6XNxjm/vrKW9t0Oxzo87Q673W6z293Z93jY
0Tntceefd3dv7nhnO/d71pudx7ZwnceTY7M/N8dH53TC+477NXKLtdHMwfHdaFSRvlCSBo/uD/eF
fcOMrXm1toivHyZs/gjvTExEcnAqxKHt64O/YVuy3R/mDc+0PfG/g73jT/Ou9m1GePxnTy3c/sfd
7/f/9Pbj85qLaHOAveWUiwCcgmaISD08EqVeHrbOP/tDaG9323nSz1tinPt8nsMkC8NCbGxioDP/
q/uwfXFfDk9n90dObNvZP06/t/wChvKws3cvXzqmzyWKPB12+N3miJ8X9ub+V2Qfn1lql8Zz9xGH
eLXsr5t7IsnWtffu5pE4dDzPAea2q74Rk9wa54IHAUzyoEh4KgH7bP8g5nY2n/vnbms//TsyMzyC
6MlxT1s+xIa4e/sTwEy+MtXz19+vvTH2Yz9P9Q/C+5lZOM9x7fzsPrjO6XAgWu9f2S0EayI+p8Ru
sykJr9stc87Rs59PAfcHi7N9dQ8PDwRs/Obhybft73jRljXhlNgc2YU/iNpH+y2WHXaHh8PT3wff
/vtp/qW/Xx5eQ/tlsn/79oFgRxx6eOJf//4bbyTm7537Z2Is/3zcP2+e9/84hPz9s/3CKTLYtm/v
2Krf7+7vv98f95uvh+P+z/MjJ4XzyHHgbDbPrv3rjoNo/3hyn9mi9uZ4vCNmH/dMvcusvk0zI/+H
6eZwxSJny/7MuXw+OfvNPVv97Ru/PfOf56Dw7J4ef/zAEZ0/Kytye78jHXa5ICaFHMHgiOGUPPEX
vrs7uxx5bH3bcY//PuScFT+ALe+mH8BZc2k2hq21yzGLTabj/MD+Z6vNVufTu7TZRfbv+awnXLIv
DjbfSHTYPs2nMgvNwvOnJ37gYN9zIdjyp/lnD4fdPf/cPzNp7tF5fLvYMK3b+dRkR92zcw9v14X9
8ciGnF19O/vgw3YOp4G9x4WYfqL11iUen+ZldPc/ztx03P2Dy8/cXoD5dPjvnqRFm/usKUskCGS6
TsVln2c3TZYvthmgQlno3LEpurnzsNnctnK5yv+xQv8fxKKztJO82Pm5VxeeqaS1DZONtfFaQSMj
OySv/kBRA9iF8CkC19keLTRouiB7qkIFZixO3USCeJridUWqzVK3Iewe2yBBQ+L2qD7OHS2yGpyq
aJDQx77UZJRaEwnBmRs7UgP5uxiW6aEphs+JJP57LDT9QmZDhy8wi0XIQpRDDBrDglk9VsHHBOC6
WrrHNAgtc2tE/FMq++Dl9sguj8g3m5IIGg8CM95RH5i2rEwpixRmX2rJmXwUIY13uzqOzmJL3+mn
TfHy451j0WjME2HhGnKRkghsAWfQIFWQWsxgvgvbAmbJdE386KMX0lRtQcNjMI0GL8PLTa8VemYK
WUoNPazJQYeRvif319zBT2U99FW+pvR0xT/e2zMWsW1scgRaOuyR75mKfYrCPNyGnR6uXJqurJaO
5LMFBpnh6R+IfVNzGsOcPDOl96BzomiKRlDo7fSq+F25YuzaJMJWCKEv73Joi+evvztByS/rZj13
TviIELltV8n3ga7TQaRSstEHU10JUFcHB40CFb65KX5JGtip4IKbkKYZKWkp7VmRvAkb2bD9ECK/
z7uiLoIMYDdLXN0Xh4IkaFosDDAhjZWYuNTg9fs6mqhfpX61ssEur3xvGwzWlf+aWrxDuskoqlpi
VOSnHoLA8KmnjOU3A45xsPhx+Y2M44/bo7vmje9NLmJip4bC0McIU0mBSJ0fxNg2rBt/ZTtftSKh
FgDzsgLNx2I711YRVDA6A0oAlPolzqmyC2amrNCGXrWCs7OZdahJzMXO8jREZoIZmAHRV2grQ65v
wy7XV1IW11xdp3JIUgp6E5gaLl2dDDW9qiUNakJlKbpjWkl8TKCw+ydFKurFIl41K5vrmrMzdYRD
KDIhgFhYjARKbqEOh1tDvmyXdO1PGEN/y6VsbD7vDOT2RXk+ueD9mT/Iu10Me17g99pcmvJovOnT
2nRVFDVXNtTi9Tu7OUkd2MYVmK3ng2QRcQPBDJHqAbVUKpVCtUbpHcDi0aag938Gayt2oWs7z4vj
HUVq+iHKLqP9gPaslSjy0WGgIVch14bXYv5Y89ffjZdOKh6WlOahfW0SGNdrlXJhoMCmv7KCC7K3
fw8ZqmzOzFmoFLbMS0vApMxAGlCeC8IgPoqJ3G3LslBe8q46+7pAQasu8k0VA55SsO8MI8go1gB0
vXVoR6FcuQp9jDRI8lJzIw8KBZumLD5PP3I/QrEUDJNo0vHa+/T023IDDMDtoXYCcVB1QL/bJl3j
9f4457MYMNo/cN7Bp7y8Ho2yMgCC46QYQHlCoA/OdlLoxbrtyVfH987KwsXGrgDcVBK0edZ1tN0l
MqV3T9il4H1H62cON4h72+LVcbHATJwO5emSXR4iikzhRlkC1QPBL1iwjXS0T63snY/Bh9mDlJnC
kyKRFV+cs1kuezS+N7QM0nf2lJsjAO64hvwOJcbfTUiz6e1RXZtHXBaYHrYgoV9EBA9t4DDROJH0
qEcaqitN4SR7IpTiZlqf5W60GnfwuQWujHPN7mKceusPZUmF1k7SrDpFfZ4figAC2agVqhNs0PSX
0AmwEv6uTe5820Stgwu8+kaJ9i4cDIWZlrQQMbmhpP1ohHZoN7LVzRhbKDnh0xea77end56+y3eW
NRckFIUnEMfi8i7YwjOVabVf0g5YZ64OVNtV0qgDADt8/trJVZobDKTeEOUCyrmMQAgNTnGvq4U9
9m2yAaLTbgfKnys06VemUFPhWKb2YkJCqy7WDaXYPFflsbAFo+h3SkxfUxwZj2IJsU9SrXEpX9lz
F9ZmL3q3YL0v6/UAKsUWkRyUHCUErOd4cgWR1e11mu8ni3Uy3tQI8A6YMpd86OzjMAkCaLOSTqyP
gSmkuzxLRUBimrkpDL17oW0PUjH4xoM1otArW8GC3limqjULEimLQRrguiBN5fSnRdV6BsEiP8Al
CVuSrJWHvNKRaS0CT1sZ8RXPhIyNhzI3bEQe5MUBMct+NnS6cRWVPFrPwcbZBbTrdih2a2Tz1wb4
9laWuMhbHI+Xq2gW9VirPqB3uo+7k96W7QGZHO0Yqpa8bzyjCeyEdriVCHNlSUlxkHfgIoJk1luV
453vVEEpT02DVaXVZd9OoN91+zCvj9BFtfeDmtMTYALyLKH0WjH9wW3nQ1dXZ95V5IEg67kcsIZa
VUHfNK2JtBnQYZQpoA2MboVX/cMKYoXj1ZrfZFy3lrEFWKdC9xM+O4UNkhh1G00uT9xkrxRGtiL7
eG1ERBeunyZse9YbR/e7yaT9Qg21okGhlrbzwi5bYXrtBBlm9dv78OqY1JnvwSQzoC+DWDhFhdmL
LXoeUjxCozKqJzFp0wNI+nr7eVMG/i8iDM1BayziZdN7WZ6nKaZAT9ikPQQXOOPPIBfHlcvhtcnj
LsQWgFzNQpTr0h1KOFPCQS4Ku1JFmKQF7rpBH5Sb2+O5YmU+ZjgamTyo/hfP2No3AuA2ISEMJjSg
szVdbnlqrizQNSu4Nj4wk/ojs3U5FnaRZPoJOJAeCieHUr3wu2ut7NNvcktUyFBqqjULw3wgOzfk
tAwEHyyTWrbelu6p2omVLnJIh6zUYa4O6J2l+evvPBs12dKbRgDPlt59gzuCDlMEIFZ87cOpyXBI
Tc6xj5hLef/SiNQMZZpLAowQei7e0SVePqdKnx8s6AMmGzaEYXfbGWbCwMsDbbZIS94suSBhdeHd
U5lESV9iUfUtJrCUAnegb8zxLDgA7EDzgn02dP5mDDVrl4ml/I9Ax2etwR8RKH38dPvjXJtkFhKW
QoncLHCKy/EHIoU3cFBAwI3g1WgFYYNsdrdyNblmBI5+WTU0Xp7kIS6N6CCMw7pAZ24IK5ne/T6C
E6amz0lf2QPXVhOucfI4KDxLoFEuDXnwkojKiHNmUTY4AM5AqvfCFhD4PmuEccXatWGZACcsE7k1
gy1+aa0dYMRLuxxGT8i0T3E3loeCCOp+foXQpkeQHRJI4uEiRhmJUSmjTzSM6rS6y6FGBWavhJ9f
IqaNBxTRkIVazlyc5QK0WvTsj0gn3ye9pTpSqAWfTROB/YEKkTyUwrvGfCudv9vS5tRBazX7fhwq
6TkdEcKjTdFcibcfsxyzGbBBcOSSVFaleeHemUnhxtRE+KyAB3vhnTCaCiwEyREVFcvWxe7e7LUn
eq09fN1AuziujrpVFCtny4e7FR9C0iSopDUyLR/43adSbK0GYih70jtZ2jTgobMv6oD29J3W9r1C
i7eVoHPSoUa34phXtgEvAXBYMnyDXLEW20DIA01sUxCIYxop8HGIOuB9hA0UFb7dtvb4+6d9lINH
Jv+sIO4IDPtywlvZGND3IYqoQQB6vlaqrZFCXHfbyvyxL54C6EeQBTYRtYAT6YM0Evlmf6gMlhWU
pk+nn5EfxmwyaEe3ghUX+jiDmEJAdtbUNkArz19/50HEStopNGYwj7VQcMc8KU1bBDfy1aoV7U/Q
p723Mrp5jpajY+fNWUbCF8K9lyaDGLC6XyLMUWQp1G9Aur+VbT/9LlsjcdE/kulQF4dTESj5Pq3k
+vX25H50V6ijeb3wyuEWSVS7NJ9mJUpOfZsDVq5g2dGNP0llvGoZyanSohunVddulPMuXA4YX5nX
FFFSdSbdfT/HdU8PkkxXk50JMg/WsoXAQe+ylZWcw+PCCiKykNnC2j6fPYvwSfc6CLgcyiJkJSok
N7Mw/FFCTqO6FVwZX8q4g70jNlEotI0kQY7l9rRe8VmET7jKcv8jc7TEDtIiYUAkTe+gkHjlVvNj
MMqWJwUveQ0t9IqxK4GPMgnPZHjryKHwHricUrrpYxW6Uza+Xn8hLsYvkgfevlMreuDVOtCeYyXl
mUxjUN1sZTpzDBsNqBJKTzVbU2q/MvPUYsFnmlytZ8Do5YeRkxquCZoP7biE3oDcefO717nLZ+Jg
2clIA0JN51rpB58+ypgESuhkzcBqUmG8tCvSlKyVdFXY2gh9NxR7njLt6KEI14TCrq0tjy7wpwpP
SUmdv/4uSMAJFnmgTukLrVvvazdGirEZJcs7NaHaGrvPO5JFyorso0Uj/xuA4p2xBmaqAKR2bqNj
Ix4LiYadHtoXlybo/uW2qSvBT59NiBQTDQp9yuW4JE/VRiNjXEZkeH+iRhq/mo3R7eIsSfYUM4Pv
t+1dmUfy8yCOEXSCmn0JOUlUIUzbMSeu5wZtHIj9wJkOo1HOz6zskCumZmkHjsRZEJ6T9XJooZ4W
ft1EuW2NauWDVG8hLdCmTDlIMj0m7u2BXYmp0McxMKIcig5vpYl3axYNKP76rUD3Upqisp0HNdyU
JUU/x0Oh508zVjTulZw1Ky+na3ZJNWJSeQOSLHZe28D7C0sCdntaQdHwC9V7GpjoFc3C4Gufq/md
2UEJfXu01+bWIO1BqOORqy3VpTuDrnSU1Ah1NBS4XsYuL2IYIQ2j1lfSOFc81CTOwehPvlgEkH65
jBN8c0YHHY7t1dNE0/Yk70a9M/dwl0Yu/MrCSpLl2tB4Us+lE3LFPBYv7cFp7ZeDif5pDovuQRYm
2U3RzX6aTLQLbs/i7IGL8wrleoU6gwGUniP50hT0mzKkoF4Ga1KY3Kv0LLsR5E3b/8EK564ma1QC
4b2/tCLCu5nqGtGkpGNuU3qieQpQ3fp0HuxNRJKbKJpfGgppl1ZgPyZJOkJ5AZfXAJOMSMv3Xo2o
qbkjWn3lSoi85hVkp+Z3DJcKBAcvzYnipFdtSNxCx+G5a6bHFBYaete5vRglJHq3p/CaNfJ7M3yK
FDHvuktrRYbUqoJkoV2NpX/MwkrZIrhmHMRhKGb5u3ZldFccg4hMFnrWGqdsuihFx4ZcoIkEk17f
FQU12UCE8cfPJZprbw/sirNjYk6KkZ9VxaWq4FCoEl3k7OOh6wx4mcENuEacmyE6aV71fNvYlVlk
EilLUmVHf2FpzBukIWugsLF1CzU4l49T/pVVMxMaqmUSopSdGnw+OnJikynlTgJ6e3lsT7k5i8ii
iR518FXEgu+qMgxOdYvQqQotqT0McBvfHua1OeVSjVKErM55pnka3p0EQRMJRSogtQYn91GmkrhJ
UgXOcVVeS66vWZrPhneW9AJIGIgg9A3aJuwOhGqIYjPYEyD1jguW8vbArhw1ljEXRee7CWfKYmAp
ggBJAF2a3QxTs5tGTfgy6Z4FO0RdbgS6nI9GGXrf/wej+hxW2A68lhZGq9SCKcZUMgitmUQEReOv
6ah/DdCG3op6qWz7OlBXbF55nhH4uVWDTQWyoC7mtTanvI4UiGt5KUk2RHpHC0KC76MXRH/lqZK+
aqlYuZogVge5H/6jkYSy0XVNqI936bkiRAjlRj1LqC42v6jmxqAkUCe1xiA9tnI22klQ+b8Er2zP
kyl4mxpC/7NQ1Csn38eoM7srO4V7NAmF5XGUNaoVNuQnbU8GNEQ5w99ESiQ/3l7Qj1GAV6dBHhJI
GXm05flK82QbhsgA2lyog1d/CrrAbRA4y7YqHNevkNj6v25b/Dih8zuXlBri7jIl2Xnc77ZJ0KRC
IFbcIBDPQmCwDDPtiwUBim9XlFS2mpLRjp35IgTpMMevIRauWX+7xSPkRK+7Nn/9nfVOyMVQghPL
FuEsT1xDYGPavQaTvzOrJUt2CC0++kiDWMR0tgvS37dH/zFIQOmOI3NKkmsgU3ppX6cawTWZICEP
sXLgr19xocJeH5jm9tOWSJGSGaKM85Zgv7TE20G2poRTMvMsI3OzyexH24qp52/p1R6DlXD0cZcq
+JFJXOeeRmBYTGwdCVCONjXHCaShfzhAXHiqYleKPTJwTZbv0KUufxa9UeyiUVG/3R7sx82CdVLp
gJ1FQyIhthhsS9d3S7cvGlJVdJIKHf4T5EE/vSVnKyZFfio9wEsXsYAdYoLQhlaO1LZ1jEb1vjMH
4fA/DMVEzxawNgwLS0xNDc5PAJHGRPZT8QVAOoz6oSh2aziwKzuf5LZMqtKwgA0utXOpnUJgSouv
7aOx5FolbY6WlPoHsH7D0TQh9rs9riueTw1uLnagkMbraHFrq315zMt5iWB/UTZJZyb3GnmvTeoP
6pfbpq75IqhL9NbmhCWY9EtvSKHM4L0FE4hh9PVBjErVIZkwt3/3yaGoKxHSxkZ7hLug+EkPXLGy
Fa7EGK5xTClZJ8DwS1ywlsSQqopcviFyg7KiJKP4RYUsnzzmYFQvsixonQ1Hdvmihv5YrQz+472A
GxbtqxR7yIDrS7RUDpkW4uoJdbUpF3+yGBA8ZzKb0WkDP6mBOcbxky8M2v8QcDAMtmBWxlOoIl/O
ehOGM2coj4BRKmtH4BMeYGoKfkjwSK7cXRfbnZ2HuheIQh4AxHBudpemvC7IUksdQ1fsa82VYF7f
SXkXrUTQZVLvP2ZM4pkIeQOP+kszKGemYqjAPRlRo2gsuNLQghI2uRgJTqlDyEA9MTvGivDFG7xh
W1LtfPTa5pPu/OFjLIKbWoh9w+U2dEPY+e1Bg0Wbi2G/y41UcWNr2uQ6OkfsZhJvABk3tzfTYt++
WQfchyQK2ungYxeBvYK8PIyMNkRHxW+PWqmPG2iFYTcNkfS7berasr43Ne/rd4ezPinGqKVd6LaW
FW4aJTFdeajzlWVdBL63AVlzYtjkNsfDZ/76OyvIbsRaEEaB64UooB0hvVE9px4L2KqUMbLEZ6No
vE/e5majoOip8tFfPvfiL2ZRGdUSTTbLd3sv8M8NlOpIg6prOe8rQ0MIlcMD6Az/W16VWxpFPIEE
k2sNo5mekDJQYvj8U0Pe06pf0/9jFET826u2CDhvQ6N0OaO0sM1j5HI+c8/wgnCE8j8dRHhGswhm
j8kxprqXKkSgjAFlVJgv+53fllTbbxv/4DLU8/F9cBEA7Ym1iyO5QiJCFbxMRQ2h8fdi5Y2ODuh1
xcoioqs6WXSk00k3kASmFryw0iYhzSu5LDl+OPqdM8Jj8xCVg7UR9EHY1COndZpB6QPVj78Szj9s
P0wjmjlj4WTKKeoi1FlRLnpxlCqOJOaB9EXWiq78FkIeLKjoMBh1s1KNumaPfcGZz10OqPpiDwaT
msiegJbGGMOHA32n6UL5kDiwIFYr2/2KKXL3Fil8wE3sw8XQCrq5qhg4DeKCMKB7ZTa5A+cyIQ1B
pttusrgRzAsICoISO38ZMOUvfDSCG0wa2p5R1WJ+Crys2AneBPeXgExM01Hj96D6dKJ0UO56RetX
FvHDvpzNUxrhUgdyB0+93CKyYFncgQPZwUnNnTA1iMTrFYlpEcXIUs3Fx9vD/bgrFG5YTCvOw33x
rff3XYgr/AGhOo+whraFimZFBglyGDQrk/pxVBdW5MWugLLYEsoYmkkq+sas3QLZzQDqTgqsx65T
tJU4c80c2dkZmE0TBeO7nEQtI3cawiLlEsTELNoW0IiGsHdqCcS0cNmq0Boiu5JA2fj52QQ4RBqA
qz+J7+WWINUIfl8WYObO9Z9BTBkzrz8JB2KRYDrhaCCjQwWIHX85uiQfk0A3RdUZGc5PS8wzpDqy
YiUD99ExaH4QdTJwvGS4iy/mMIJSwEeTBz5imaqPZsIeLQBfO3x2wrAy54goiZKYWqam6lzpg8KE
BbhQZW5mtLsiwFOv+cPH8KETEnni0p5JxVWfv/7OyUnVe6OCBo4rdGNuB4HI8QZR4n7wKNbfHtCH
I25GNHGnUni80Ci0POJQc2XVoOV0S9rE/priNn3RNL/clhFkTLWZI3ZKEnXF36+NDySEQv0WWABt
r5fjqyCy1n00aNwoDEpKxsDYaxlxikGQ+pWdfM0UO4rzhfcKeZGFW2gJ8i60fVHBmZTmoQggN807
U/qpAjD89GaaO/fAIJFRn9N6Cz8XpzIci9aMXWRs851VJ/9Uir4GPfi4XvgD5Qgw//OxuYy3tSLB
GkRXKw5ojF/bfJrcSVCDO3pe67MYFMk5m4RqrTb2cXNdWl3ECU8fc9q1vNBVpA4m3CJsdnndyfvb
vvjxLkJRkwwaxybt59Q3L91CG8YwLgUeJYLZhl/SuJ3sEZkUJ1UL+SQFkZfaYe8pezVovF+3TV8b
IIcYL1uZOxAg60vTw1QXgjAMvId0fYA3Wo7vYigR3f/BCkltqvtke2lWu7SiRS2IJ09DykXuuq1S
5FCEl9JaXvejy/OmIRAqM2sWtbjFoyo3xDSTmiByxXby2l3eF7W8naIqTvdlKjfNSkic3fpdcZFh
YI5mFMizeEXxmrwcVOdnallO0Dh7U6nu/LicHjMtTNyomnNVVttZK25yZQuQ9bNmNAo3jg9rFTSq
KnRGH7mmwW2jaSRqVoaQm3seKg3yFYV51xl1nW5uL96VaSUeA7rBqs6ZuVi8RpgvX2UHlTeHD+T9
0XTwYNyHFZzH/FrD/JVJ5fKPaugc/tGHWkwqXI2jYfkQ9NZN4+e0nnH1c0AfmLoT6lYd7NF7R+zs
0yMkqUIaiwMOijBzcZdTDdgi67ZFlIdiqENuyXvR+0bZT0re/XXb1JX9RuGKbU6imP7RJYKqaQ2q
AAEKrWDoDaeTOs1JJuvP/2KETDR5DtrAls9hUSp88HxN6gKARko1E5G77K1p5QT94BekTzjGqPuR
s5mBrpf+P/B4o7gY5S595eVjQtrdhaa93wWjpH+/PaAPARJ/1+aCGLdEWnmW6Lasyio/S9LSjXJN
efFAZnmHcBppcHVzrxKhg/XL3oSDvy/K+DXqW0tZcRFKqB+WjvcTUEkuyDMShO72y/HynItp+IzL
zaiJaCvbwqQkcvKlS6baR2QlVet0QjIynRLk+syqjlAyN1OoT+F7tUZ4MK1QlFL4bCG6DH6FMVgM
9dAnZiF8CwxUmprv3hhHWbQ3hK4W/mRpJHgIZ4ci4gv2/3F0Httx60oU/SKsxQCmKdlBOVlW8IRL
kmUmMIMkwK+/W3f2Bs/X7m4SqKpz6uyKxPamPgKRc3LQb7Zb4fboFbm3PmvCl/3n1QyJ6IG9lNvP
/7/cR/99jMpW/3O1M2yvOxxH/25qo6n9OzZSw9xZbOUea9FXI2HV0Ozbq2WoqysnqsMacaxe7Zsp
O41A3i3FVEcnT1bQcAHIrluSorDF062jfpISar9U8QvjHU9eh+xROn+Tmb2n3w0NIUnYPStRwGH5
ZtrosCpRk6Sv197kV4Sotxo2ytJtvyCnhqxK9rrO80OLSN7AItHJ9NtIf6rvAWUL/0IlSc6AkM/S
B++jsgvAYH/cTBRcTONe7D6EoZpZTKYclcjoYgI5sJ11i9UKaG28/kSt/whkUdYmY9Km1kI0OvRl
DuutX3a3+6uGLvRI3iYl8HWcaWdhAU39IO7wy/b5na4SQCHj4s4VjQpAqUMb4ix5c5fCYaHV3+HQ
/SLWE09rUhAbcTSzM+psiQJVw7wng6Y9CF8syWuQ22j+MwAfKpeMIVO3/Jr7mqFruna1mkpa2Txx
L0rf0+YprIxu6CKKfRnRK2tHkAqsvGnZX0MTqQJidryO4kR6wLaqyx/OffkYlcuwrikrMzHx3oCv
YP5oVWy2Jh6UOookUhua/nWK2Nan7yLEWb/s1t+AVVSki4rHePYL9QVppfGKrBUC8vJh36bai1H8
nWD51YelE3x7+y6LhqE0HC0nKwsARqRbx+vkztASxn4CfJH04EdS0upV8lznllDndhnCeD/bIui6
9zhonLpJ8UuUpDf3wCM2QrLl6jmpXmSzP4xLjA3yLObEwrrw6m4KQDAW2l+mtIp3L/+ep84LeJTz
cGZtQVjrOm8xeNqZfXVp9mnNihpcyvtQJrt7tXmD3H/LblqKX34CPP2ZzVajDkGSiy1jLWKP0tjR
eXdY+8o6ty1xTiz7M4zfX5TAPaIP/RLyl4N1jm4s7GL5out42U9x3nMCARNY5hIYfN67hbgYrUJ5
TbtRWvveSdjzJbwKS0RDGjXOjkWkq0U3Odf+5LVDku05eZzbuStFEAFPLWPGgOnuNWgBgMPY4gTK
vbbL/jcoBSrWIS9nXECp21unlycsQl3MtpwrduumtbN32zsOS0EkPhvlREd73g9FNSXjB1tyavu4
aD6CcTIgtqLCgfEZlgPBCWzt2Dyp011jkVlSDthg+WprkHBkpnsQ5Jbsxw8xz1cRkFWp75reCdR0
OWlVDst5MqwFk1hNUxCFh8EP8+Cm8+uwXcgtgvhSXmpO6xqPtJtocDTk1wSZJwWYj6xatnjwLncy
voftN7A4uyxPXeOPTQLNI4k29/eU9/Q+VHcABOofTRKqtdG7Mdcw6/fZOw7FLrd0S+ziHufZEgl0
SMRWTw9tPdrxYiTLA2aN2+q+qUns9bbkb9x6aB4nXYMo1EO1Rdeu08zOn6jy5v65jdjGx/WHWQnj
IUuk/V+P6OQ89VaqhWwz1bpeOyGphc+WBnl5cXQ/qbNSRehdzzFZVBnHl/MZacgR0L0s4dv5rs4b
QdcERBC87qZhsRW3Ye6V9yS7tydPJc09utqA3tNGyRw8x1XQNkfGTRM8J0TvvrwPh3VjcXfwoRi/
eT6z7y8+U+W/6bCeGQuwjJSc+WchORBxTVQ6PgTln7FbO+p6tl0eHCD7LjJr6sQb3/zFi4UDsKYd
hxsRNIl68poKdKTLDZw/jLIy9obzbnjbpWtLQGnJmH9FexW3j3Uj4uhRj86evOEFGvvT3IsqIuF4
WO2ZWtXqdAXma+VxFG3+3SezOz1gW63akwHslHzyyPY8c6RTj9XjFHpd9zfJZR2yVDjxPQDVWSf/
u5Ir0+lU9JPHU80z4pjHwG+Rp0Rndfirs/u4X5WiBvOGOZWM9Ze8iLXTXchtDufo5ARTYdwLQ6NA
uPxOgPb0Dxz35nxDHRs7+N7g5xaRzRrY16c3GbP4bM93JtwPbGisM/go3ReFSZOkrIA+wWf8caVO
pT9CHQgtaeff0dI6jkr7eJzZlAU2p5OPUdbO8BJVsoVMFfY86CVslmQPvazprQ8Agrz1VnccpLGZ
znG8KvbP0T3G20oEmw+PqSQuKO4N5znWg3l5J8o8BE0YGvKePcL33azBB4LH0u0BaAemr7AVOU0l
4xdTIJy+5Jto/xbdUMdMK9XaMA0e3BdXMDHLfJ5FP4vGYmq/5mWPnzB4cWMnRJubx7DbzEXB+5Xf
NKUPS5bTZ3yLXYTfH7Jx8z5j6nlShOv/BSmr24sBGujjsG3hI0unhf7/WngvYhdUqQeP/aoDJrH8
olIAxxWUQdKex51gizNhJjk4uSiHX+v3yRRc7DPZ+il23/aldyN+LLsLsuut84ObyEsHIDtpBxlG
PKIIglGp+lTD5L2hu7HE8bdq/6gE9/floL1RgtqeNyzYWrfHCYr9Ceq4K0/S6YozzQeJIYNtBmgt
+ILKwwACyMkg3MGgRr1YzhvX27uPF1NlY84dkwXNyo9SWUUq0IqrVWd22pbmcgYyZEF6xHjHSIpL
CtKDzEacPtQRc1UQeWHTugYY2LSTNsTVbDGkUsE1RDg9f1W29F6D58NdwJFObh+Kg28842KyK8on
jjvvdfb7bk09m8y/ZR0Vv4PC5P9KlJ1HuGet4RsRwjmVVY+O5ESTw/vQ18mWJvFMsUpozBDeDHlr
mse+37v57Mm5Hi5Nz47OafG1Z343bJmPBzlGokrrYAZ41vQ8muGctPKY29jps5o/c//zOzAJt8Su
ZzrPPXjSHtljB7lTi+BLtC2XSB21AJu6xftItqAFKtHv4CAjvqiUrRztnyuxj2yU71X9p+enqbJq
U+Lks/Ud8K/tsBQFwdBh+2sbL6PZaU+1VPxPxrDU4EUDBS31a7d4mYhpzy9kAbw2jahUsGDUcdJn
CWzG+0aBbztFHpj7NJmXUJ98kD1I+sneJGkPs8MCksLZm4rALeEQEpUQHIH/DU9bNLfBr7YpaiiZ
oYAF1poIlEdTjsbcBhFUt8NQ+EmRdcUWuYee33O4A+DnXcDSaoPL3lfEw7dGSKrLCNxD6rMZtKY6
0hxm815JderaVdx7WKv6T7cHSyBizsx0DCGSAIcc+c/6TZQ0xxUEjboEOB8UOMW76DpRdSTPseIM
B2WcdM13A6ht+w4JXXlr1cB9UpdVBeZ9TpLppPfC4bO4YCGolqAhdxt2j6vcTMGLF9g5vupy9gCy
0l+Lpz0qOicdcN5fmzWnuFy3jSJv3YfEO4S9LExG6FTyw3E21YMdPe/PLJPyplJ9K1Pt+IXmMEzq
KuvylYNx2135e/Ic+0f0TZ6kgigv98lb4DSlARaH9q2ZRriXh2bWS3fHawmdFT88N1+YV454KKlr
n/dFEOvi9F513bvBkmQ9qd/gr5q+gbxZlLF/wU8VrKd9KaFL19QPTyvrJvUxN5XO0wKNuryoNjGG
pwarTgPPKYZNleuccfAu8rb84T24b3ITP4YotjnrE0PI+Zj4K27Q3JT5efdWoH9bUBTtWVBPD7CP
fDhscdRUGbQ8zi6UDYC04B6Sob2Y2Hd9YPbmqQP60epejpF22RAT9Cy8X2El1jPh5qa+6GQ8DdfU
KnRtDT9LfcGQgf+OUy/g5GYjWYVngaV8RdZvvz13L/6WQ7/9Jfql/NiKRt10Ad68k0+X/rDXS/Pc
5QLaoMMD9QYp1pnPTuN3z1MjHM7MFnzRKTKhoihw8kQcAgoK/xy6xm0ufdXOz+jsQbFn9Pt0b7vu
/KeJHTt7ZANpgIJYh9wFglsrw8ZLNlauZFxRDHY0qCswuAdUeYIpdpaZkhMefWc6iWiKzO+6S2BR
a9lQDuvViY67WrmH0rnqYNcNZNVVaShE+V4XbM6nmNac9rmGJjwf1nbM/TNHcX+LiSJnxdffQ9Zu
liRM5V6TE4CRIvnnTJ7552iR/JtlQGe7Ao+12eIsAaJlPHOfYbBTFX1I6x3zgPYc38tPWKRx2/Fj
2zY2XYrSb8GBJrv/hVhCD6QTcDe7FtPvOI/6zxassH/ls51+dp0wBiwcxtNIDgdT4BObK8CX6yDH
e1KCM3tZ+3zlden34k/YDdtduMv8I9FWPC6+tzwmItka2EqTj31SQ3pMox++x7Gq6/G0yXaujokL
vS0FKGhvt1EZB4TlZj4j4kiB8Airv2qfjARSXmCFHmCARmflTKvD4KbYP2YHYDQ3Z9yBwm5m/3Pb
JGjvxNr+Y+Dw2I/REte3Xu05/7yl3e5WwRz85I9z+LEWqn4ugfgoVhrVfLWEBSVSgJiyphaPz3qh
MOGCt9uq9p8ZHfEJjqj2ON+s/VX1mkiWud9VeV9Xo0Q2bdfu21XzZLPNJk1ztEIqhXNTLdeiNQMQ
yc6O/4pQ5n+sPxSPC1f4Q6hK/V7qAKjcyrf2FY16ujbt6FLrd/zmKfkrxs1UI6gDlSp/1nbljG3B
kVbBISjL5S6ZaMMBdjWarsqWP21CHFQPrtcaGB1OFTCRd0kzOq2zXRdgtFUQnVEu3fdQN0FINsks
7uUU8Lp7rF1GDKro4Q+GtfYplZGJ6EpxEsSoTcImxw1sZsSbbPqrHc1XnjbAzfvRGzWyp5Zan6Oa
7zpNdAtsq188GFTLHPGQ5auU9/kYly84L9Tz5i3MgWj8FjBSQzIC6iOBAdJfGJsnGPPBN6wVdQsM
B8AlVCBYnElMEXOaTBvDLAdwyLg8d4tLd4yUPhmTJM/c6X11WIOqu67Z8NaXU6/CP/3qi1tTiz04
uXFZgmBN9uUqKqbkqQRaCd1ybtgxmAGg55ktx/EYuyZqLkZXdmCy5CD/ggCCwqm7XF3LfYIvti2D
zqZgDjvijqzYUssvc26RIrfTupb7W15Av7rhtAhakLGNB9om1hvI4QFaijMUNHc5H55vxyb2jabb
fw4av/jVTCz6ppUeAzDQghrg4DXW+aequr1m3e/nCGd6FZ6mtRqijC0a/QAWeCW4l2wHvoB9C7Od
tax7Mt18k5XDHnbpGotwPBaU7cEPGgqm6LrxMROWIMiBbLcoSnmf5RcKX/7bGeT8KrHT/0EmsNeF
WmqT6VIlrxC8+r9MAtXDtAztZx3s/mXPx5wyVHLaX4NKRFoGnn98cFuSX/rdrGL+3sXyRAkonEfg
squXuvAx+WY5M5iDeMH8pAj3oNn3cEVwekbjAxzkZksJ8a3d68GK4M9q5+A2CuvpQ1WNfPUjJLR0
lkp/grKBDGMU889sbvsQ1GZQKy+dljn+QGGmSF7KpLjZAX5PqeVLvAXk4VSsVpnlZlgKihTHXdyD
zSMFiZlkghCQUV+9C6xZwNlDyb8b8hro0NHtz3KocxCj62RogVgrpfnfq348563YbkGiAwUJkWJB
UJZeVGRz2cfLkaoJmqKc9/oNm37+4C3htqYt/dEOE/Cnahvl2l90IXmE6TqEUZ8VPgv7V/Fkpw9v
tfIZgq7k7BZ799h3On4NCt+1l0lTNM+DrvsvjcX6lviI3p6qsEpM2pOC8eYYBqmpxw3M8n81uk9q
7bgC8pLYTI7YMHo0nRO9Lv5AK4eLWL6UK5S0bOstWz/h1Bh1pZ3av1YzTTK1L4jFg9+54q2Ke2Lp
6BlyGtJYEuQ0U7XctHun53SQCqYvr3j4KcSmimM5bgQfAc7imiqa5r7z6SeYA6Epn9WYQyfeCUo4
5yJxL+O5ib6LVnZX+NepYtRKieHq2DwzWY7AbXZ5vmUmFnF5iIMBA71iIEZUJnvztxVi09emdAKu
VffeKQhXKvpO1zsE8mma351xSx5CzH147TsiSdImaNWUJWQ/XiNl9hC7Jxi/RdvoIRt05ykCWVdq
L5i5o59qv2h/gVaKtgwOsb+DNnLNjYwLm3AV6uopJoU3SttBV9HJjxf3xG887FRurDq33izeMRex
7s7SuzcfAhXMN4rtuO2iQSV6jsQ2lVekRnI5lpTVZcpZJC6S0jHr2SmGKDpMQcyWelBwyEiGZVe5
q/b7WasxOe6mbK5tZ6eABiywfpoIO0NwDLnVOujg1UEtU3dRRQhFAKaC8i3Ih/1jTIwzHvgNm5vF
aM89JNvMw62avH3Vohk+k1ZJEHxUKF+IDPa2jjZdHuiZuzttrFAPDlEMunhKBobAB9P7GipPvlTT
u+uDLiMUeJHLncy9IjzEXTzaz2YXzpx2jeYtELHmV3Ao1ekMZ7/xzz8GAFacqyn5CoNq6o7jNO/b
+5Yv7q8Y4fDCrk7Ji7OvUO7bLflql16Vp9jtuheC0+Xr0ot6yjZftO9Oxa2bOnTcv3dRJ4QuhUl/
cqeQpzQJl00dxbwk8dEs+VBdTMy659TrpLvfFCqhZoFLP/wK5cx40TUeyQA+A2x1qOBcmZSo0t4c
47juG8YcfvurMQQnEJ2+dyI1U2netawpQ73I7aJjq/jHHPp15K828RjNB2e35pbieaSXtcqOWctE
rzqynd/CqEcT+hB2DePiS+0/IwXrjONjXIs4PnoxjpNs20a7ZXsVdEymwAs6mbAGtBbTuWnIejTt
f56NnP9ZxG3lXQTJNvwZ84WU0zxaxh/I3U5bYyN/YdIDqWy4mqUnFBGdvs90iGA9psTTULZZt+/B
w1Jvzc3qiK07GPjaVVbs2Pay0kyEyJeTHraT51Fj4IApsAG3QztBZ2S576meFs/h/772d65fU7fZ
endaeLa9lRm80PCxVbgGUmOXgYlb00Z3RNL5UaqHcPnLQrxZUoYhznAI+ZmHQzuJkoHVkBQPqyUY
J2VQ0jjnFdfudggM6ZxZ0CYAWUcmEbcqz+cnRJWW3t72nftzfINrNnLhmCa/jT9eUU2nInfXZ2+X
yf3QGm3O2PXrh7krXO8QkBHxqBPCG8nzBsqXdeHmIVe55UIl4Mzg6k5LwsjopS3rAo9HXaxu1vdd
td82sqFVC7gG2zTWS2COwy4I7hRq39R1NcXuxTQMek0H9P/nkqdK46xRMQB1trQLDuOKF6rCK1Ok
BrsXjWgYFOel8OP9QDDxgJSZ17pI47yN8yxccvMhO6Wdc0mXeslM1b/voy38V/oJFMh2KzS0bx6g
KA2U2p1TsxfNDojYW5+3QLQidd3KzmRjSBUhwlRRmw3tgOHbko1lYkwX/r4x5sUP29xt5KcFGTrt
NlLtb/EtItH0O8ci5yD4Mwohy3bbmfq5GiGg2sYdfF0+4x91K+4mBfL3U5TVzlBSJs1zjkIPHzoS
ic0E/cFDYmoqJ7aLpjJ1HCDlaWhVc5n7Hnu92iDLpAHJDN0honKdsgWNr+WX3HsaACODKQvqQf5K
Jpe+2mXp8gnJx2WEMboLhdCyNKluwFXzFujhYakoeYHZj81l25TUGGsh1vGwbuX66eXWUdR7Gww+
MJTupadz8TwBNX/E+7u3aaDzhAmr003TsUXtu937gAFYWQT69/8iA8zdZPj2lsncC6jkLyLvR3VM
prH+BuLOdTqsZv/crJjufduV32NPhAfNgZ/fD7YLOYLy3ntZlSSvd2X6dBF5vfeVQ/l75aPyjKGL
7sthMd30J+oEg/l9X0ncWuJSsZJMlAt5bXVw5J6T9yho8xOtKsBzvwjsGyZp8adDmeAiS0ozp2px
RX1LWil6UqHH9ddg49Li99/BHgxeNH1PDpktVOvhtyDE0cloRuM7z9tqJr2TmX8L01JZl3pxblX9
c9KYsswfO65PnW3aXa8RR9i+xcgciTSvZje8NcEuQ6SZVj0a11Lv8ld2954RIbGGK/ddHK0cVlMU
Ok9j3NXj9ZxHnkFgatfgUESKMSUR2rF3sYySqKyAhJXgoN3O/uMb+jmsKDWbbGCc+uJuJcPShny8
LQ0kY4+CaJLggkvQZa7d5gjh3t72j81P0sAp6Tx7w7HnAyElg8imYSz6f7lopcw6U460wqvfP9Um
mbcMvbyaT4nsCH2BXek+gjqunSzE5fMwU/5PHAdxifjE+sjCZrxxJorswpD+nrfDmjacdawnrVVk
LyUbgd9xUNcybd1FthkPiX1bl1o8F249VUjB0/TRNTnT2hWQXAPUcR0eQqJJvyZunnsmze4Deb29
9zDihc8Z2bUN6I0fhdjUnTu95kz+nHPt2+Whddy5vc5Dve/pyOsVnlhGRP+rxU/g8U/W8LGdZ2p5
P66SCjfPLMBdrn752TXMZlminGhoxdQ0yERDUz54bMMux0mv07HIZyR+g5WP79d6FBWTcsJH+JzN
yFddUCv0uEE/nQZh+tjNHMWZrQ1PbNw70T/tO/YJLus6Xw9xyJVj2blxs2gNzAdz8EhmMybkc0js
LaRxiT3+55ojD3MYep/yry+Y2xFD4+UZY939rTar+24bFbvp6gHMZum9/w6jjcEzIc+ErYJzHV8X
Fa1RqpwWDT8oovGynQX/ZQj2IyWtjFSQjU0c/EP3CFA7cBH8iMUtO1ednGmzCI13vpidMBbvONTW
rEE+9G7s1Dq/lZCjB9x5Dyrg2Kj8zJFzxPioZP57IEuuf2o2334anFzvfCAILTQbqjtGbIeEmRzX
WZ83stOvGPg4W9rzCP2iWurUofBzAbI23oV/htXqvztBV73gUi3/LMxm34nydMszOnX7MtZV8D3t
fWlSih6HmT/a3OfQj/LWJPG4TcdgTdwvjOPDnnp5TQgAJArZXDqN2l470F3BlVdCAD5o3CA8yCx2
/uN9NCPTwxGduFqVpcTDeTMew0aUw3GeKnk9kzaB3GQ6+Z37LZMAt4/zQzlt4XaKqh03YbUEjqBj
6MVc3BbQjvnMKAMiMzyv9tQvi6+ylt/uqnN7By2ZhczvZtj049DtFLUin/Mgs4yr/WPQBabOBkf5
zvWeqykHXT0G78IzKEJdAUT3VNPAPkWNcIcsCYSwl9VUes/YYUkGcNyS2iDqyXDptct0pvipA9Ii
z4d71fmD4nDful9iQh7jlob2ke7uED06c7gWp03o9k80UB1lVcewOlWiCLjPPDU869EEf9m5YD7T
NUsfpZNmH0e+SZIM3VvfWm+/aSZAERBWc6ZNaxFE93h1h+YQcw/vh1LHI4eSCBbW61bSIU4F8BZ1
ztUY1dcexweT53LU7hFOZfVcN4Vl3BNsojr2+JIk4zyPsfKgwz3z7IJ72G325oW9rrBNW/IsCv74
tB/Cztt1yhWJxrFw03zPBOjKA4qPexVubd6QYZmEV2ETC8NAfzO/Sr7Kl2HfWTI2dVJBpm44+7K1
9Erihrt+HE6MhIqHGchzy4ZH6L4Ip1xe2ffg9euWHAOKbQczH0oZzzIrxIAVQ+axdznXvH8f+AQ4
IGXUIXR5PodtQ5nFy9l505C6FSMGwk0wR5KbONPEVuGo4QK1rn9Wmtw3boMoP0pDE5FKElNP3apF
fRPYDfB4bBxTpcVKMlGmOgaqF7ENg+8hGMvXjiOl5EuIlsvepSQ6xHig5NPeqOXGSqevbqjOwptt
cKLuHKzdWmVB0GKqoXJgWuO6qzsd2tUTDGD2goenDIL+fbULH2T0q+Kxpel6NfQErPiInoCDPR7y
301cDJZtyj3CBsTVUR+ReqfrYaBMObXM1JtMDXZaWJ/1pzt32fovoURQXUOJDy7Yvl6+wlUFR8cr
l/GO0T2al2Yp0nIojeG/ZG2rvxZt9VsxfX2RQ4h1Ih9I9Mn8pqB60yOl+aFaB3mvsXvgEEODJUdp
tQbJYZVNZj0iyAnd3KaPqO45BJeSaTk3iY6mrG6qmZ9ii3j0NdxxmXblLF8SrEcfJWzzF2eM4iVt
vc58dAREu4e6XMUj9cSOQ2XkHx/F7W8pl+mlMb2TpJzVbs0OFL4TnGNyomixxVAReRR2O73bPuu0
IgCGUQPp8Yy5hmiKU3cx8iNwtfztO9HyKAUNajrH6/zlOUVHPUITNBxyZM3Llg9ISZcv/nVFSRpm
qlrnHs8KmdWEffoE064DJgte/XY4cxeWn5HcAk20tN19cp7GKjxInDDVIecLdDNsuRHvas5zkFWe
X2FbJjMM/XzAsJX+nMksrfADy3QCKXXTxYw7UeSa4YWAKfW3MevU48Lf1X2nqDyPFkA1shbybntI
6lWak6mRtUcTtmNmo0byyXK2RI97zgWDNh6bP0PjNB80BOxxV63Ynz3XOmytiHF7loWtnzy7ugyN
3A0VjuujHzL8GijTKtb9/arz8a6Vnv976uj0Hxk7+TIbcV79sWzWvRe9bX/NYUOJjQO8xhNW5f5L
GdieDXxb+XcCmbu86Lti/CjX/seBSA/SpBsxbvq8OF0j0nVJuC+EXWrkJMTE5zDE1FKXxFym29jp
75WFiz8hLWhBveHzfvoUCVQTaFzJsQ+3SmfjvBe/Xe1iJhpQdH6IGiVyRdBvfM9VS/R0uiye+2j8
zTy2gMkGRpey/sBRRxNi9frX4Cxu03L+eYrnWVb9xT403VuPIMwDnShTZYLBgJOiHZQw0BVjOHI+
m/K21EMXZZP0Ju7hjT90Gku5lKA9SobjyhFWXcg2xzg0F0Y/FnOOxaL+MdqnUm6lxY+2iDd6c3Xv
B4y6+eZrcT9MunhgnYbw3Nzt5KXnambA049FiRcuCAiIbPolPkQM1V4YKg7vTrF5wTFyFHPZdarc
OzyTXZixV8Lgin4tRJWu3chmnLOYNyi9ukew9zR4YvT5wUuNlHzgFWDLo8Cx9yZKfzAHv7TOxSaQ
3znDC/MRD0H+HFDF8D2FYvl0/R2Vn4X4CsSMG1gadbGVL25eBfkVkazbfTeSGHPiVeBgw5rHXdkH
cJBRYNexoHL3J+ZN7RByVdh+uhGSsyWNdKGbg1Zy3KGq2/yefYv1afVi/blKLacLl8yQ604hxVO5
9TmypAw+mONtHH/RVFz0Phv2zGKr/uxsI84eI8VwzUedsTZEXllmlpWr74rnh7+B/PbT7LThv0GW
KjyKae0+fo4HujQ0D3K8qSQuo9y0xBqil76P8eay71D6RccNJWLGM8wo7tTEcgH2mDC/2yMFzW9n
EIcXodz79ZDkfTFQEsnqag86JthDjk+dAQbuj9MobHPXJD2XZzu2m8fjM/lXTYDmROaN0yt6qLB5
crSpv7Z+j/6U+MExZJa+8zrvI01RoEjdkabEbVN4DjuGxeLklOXh6r/yFNY3WPG/TD6rMfO7gWov
qqjPoz32SITslHNRewN+JrMjcnJg12N5rGNK9nQVdKJpjVyH2SjZvEtMOWV8JOkOLlPYCf+jwwzH
aeVzDdfd6lyU88grweA/eZi9wX8YmEB3h3zzt/fR49bk4ZPbp9eBGkrrpg6v1xnvV9olffWyWeQy
ZlJbcMsO9sYTjrmyPC4Y+yayoQZJNx81qBjh5DpX/HATXo3GiOcmMQVGth8DYh9AGzqv41px4Obd
+8QS6dvmz/1d51TGv6jV4Jw6YbQ8c7iOTRbpXpcS1wQjQVBA/3F2Xj2SI0m2/iuDfucstbjYmQeS
ITIrtSrxQmRVZVNrzV9/P2b33s1gBII3B7NYoKemy8Kd7uYmzjlGPSHpLuOM/qc0dxLB1Jm2AaO0
2w+WltJvSEO9xgPJFHsZkgLRAZ182tudEnOf+AheBY6p0XQaH515zYB7ppnVCuXxa0hlVA+yIdYN
5spU4HMpS1Ct4N0Imk1XGImyZUoQJe2oVapveST3b33GG4QiFx1nN2rG8tGwJCG5AugbfonwFqlj
9HNWRY+ZHwFcJvRtg9jrGzqkwhdYi7SxjamPXtVA7d/o8WG1iuvYcqlbJeZtpaYUhJluOJEPoH9L
1zUzteorPLhC+xJoefgM6KBpCLi6ogUyEwpgRgaoLLFTFSCw9j4ltfoKOm193QE0bx2Tcte0Zzpi
EQa39FoH+QmExfSTwKsDDz8Yqle/NH4MFWRTIcFlXAi08l9R+e6/Db4ytDt68mbuWmTFYCxaAXVI
8muK274xCd8tJNGQ7TJ16yZoYysADRaYBNd5/ljTxgdYJYbiTwF4ROZOYax5G8AhFtAoUtPUVWsw
QnS65wugtiNihXJmdqVj8qboRNgGSDM6fdZTk5fm/dQqvUizcmKZMJTLHUjb/nrq6ony24RncGmM
tA8+oOmW/pAUl9Q0zfglRB5Bcds8r1D9AQVIkBmnI7XiWsPlVFJM0m8CDJGAjDVNAy5FCGJaDALH
hv4tMo5xMRnevqS2HCJSRIDr5KJMy5AWXKZvkR0r0GZCSs3cUrmPeZsUmdacCowczbhqIl3Oqk6m
aaUI/iPBY99tAhRULxGTkaiwiJkgkBzXHN9+EFFVKKN09Ox4xL3TR6Tgc4EqOMk0gBMDbNcUSa9a
LMfwhzNkNFFb7eLBTZVO/R1MGT5QCJlEYwtKSo3WisAA2y3O+qFKyuQZYKJSbMjqh5fOD9LgQiDw
prcRFsq94csobA1SwYls9KyR6BpK0nVPcPNaRp35iFywBfiISUXeJrEmKJ2TIjc3lRnKP4JcNjQ3
igbxYtL8vLitrLy678dME8FumCDY8zm0Tz0lrhxVbEGFEZELMK8zvf6aBQl5boQsKE4eEKfnUhlX
73EH9JDgmAHJVbJEEAC/Ce0dbmrqHCWKwTgWEYpGffn+DqiN1dm5mDfXuEb6xOCIvG8wMZL9iLLq
4AJ4oD0IzKf8PsKPq90SwFt5ycwU8U9/yExlJwrU+BzKBBJPiagzPRLnIpgbqVdIPxEeb36nvlz3
BNSx/4LGbnc/BlXHC1Po/mvZjOOfvgHMbhtXVvzT4pGuNjoXi05EGZklEjSRAS50JOR0OPE0u9VA
4N7AYiDwI/WOf1Gjz17zwgh7W0Ia/oUuLjWavm7G6zzvrVe0X0Dz0DHWSroAUwRkWRHM30mUTj9D
citWJSVg2trU6FQnCiOtmdt5WueIoZH8CNF2ZWiPNEG3V6nU0fUMZ05H3VmARbN8SgGfiCIf36dt
d1n3o9zYoiH3GvdAFQJQRpFfbczCAnbN28I4JdNXJ9+hIVveMHVMHF1D1MUrzc8YNhBKfZLviB/j
r2WOVyaIA3rUygWuH8Bj+gu4aXQHr7UBZxjKqbABEe7dNfinwCHMl0jTwrx9lMGKPxf0bp40nT6C
yut4leaJ8hAliprdl1HfIrVjhd24l81ueKyDukYGdaoUZICKpPF2Y65ED22h1FSe+hHSyihOVBuJ
XRBNnWQzNjdkSYK+CdWcdHGoS71y5YZbs/GbcMA/Wn2VXWTqILfQcXvVtKitavgHTWn44wA6z68i
nArBQWstR9Egksbop5kDnNghkdF51x05DoAuptQ/DODm3lRSAz61NIu5ZD61dk8NgJONIGCANzRi
8rOvBu/JI9L/jSjUXGYdh17FERADbqDiKN/hg4D0SKEHfS/DgYe8aiRrVyZ9TJcVhlC6H8B3PpCr
FAw1juQa+LwGOaiXplJy6gQmoh3LcpKAMKFI4noeNBniSMO4ozZNtKnBCvgSVcDv3JDxkibNg5bn
CXCN8iKPZfhzMEH2OkliEOXC/qtKpxRN7y6LVHBGRP4EubRdg3ibK6n+KKQyQJ4W0ZC7WpCaySlN
r+1t6G+gmQpDzJ9iIxx/mK0uPeo0tMSN5E2i4AaWRXOCuVB+6MRVSmiaCEp2L5mN+cDkxvy7KNQa
gKU892UHf0j5kMlw2RWUNCGD11wpr+jJA/gEjpteVBCvuo2E7nvj8HvEJw/O8+U09TkYEQqov+s4
9L/LVNNA1JZDGtKJ5YjZspIKI0jBbsZdAnADHAAE/quXjYHqgkiaaMMbZrEDYc+/qYCty3n36L4R
HAPJt1sFnbSNXzXGTRNpwoCrTiSN2l8UfauKOHyyvNi6o21IxaX3vEmYC1xDbpu6ALVlCFXC/RHP
9krQQKohg7K0mxyygw2xyvupB5QqtrVVRqo7goWwwHk146U66SlaF+L8wkRimYQbtQsoyyYgOpSN
lJrG7Zx3ajiVdrqo89qvHK/tqO2h3yRf1d2kPvsxXsxG4DJk+hBpydasCsIZxJurP3sIf1dhmTay
21Ui/fLQhFXATnMgHa0p/cTuplH4BgGRbzyMSKKb4SQ9KYOBVEsJ7lKmNEaIxgSdXIZ4E2fWfRN7
k2aTrAcEDZ4kcSFEWXjuQ2V69sKulQCEz3VmxODaVzWqldKZeuowzsQECm/WFRxpuFEzukvHwheA
z5JW26NiSNfQxaob0/IBHBtSSmTvq0bDoCir6Ac8Pe15ms60eqch7r0tQFHV3ydSbd0LWYCKhmXR
sf+idD3dDNrhtevh9msoFrz1F3KkWoJdN8xRbrJKIBdtaLtvSFazCBpilOf38igBCwAzVkOi8UT6
XXDk2k05BGPhVuIgqY45QYF2BrFtXzulF/pN31ZStLUCK+ZOBZZOpAUAdQI+5/uRK1ESDH8PPoWZ
TTsJUuekOQR4ArMxBnJhlXJ4if6YlV73XWjeaWGclK7STQk0rRyM3S2UH5raLTwFNqNU0t9SnEn1
dgwmb3DHgZLV1g8IjF2JXazcCSdObBHRpWJjk0KQqArJ3kNYGsQSJaMvBICeHUHIyF19S7KBYeoh
vI+HvBlReJnHAFwzEKH5BmZWpQmZ1/p1qdF3dpRpLIAWm0WEFqPqSSBv8Vy2QCPlRvIkIC8DlVSQ
eD2wbDeBP/Q794rxOU+k6FYFlS7OgEFqx1RjDRLRvPjT9DqSP+q61AqpHhJxRRoNm8ZIxB9EfH3j
kKJkhKBdZd5KhVJKO081px++0IvXUEw78QtkMuV3r0nKXJxJgGcyS8i/oDAcTPRHxewWcoEigeFX
2oA2OwMOHEBA3ChjiMT7gKEHsZOrIh+sE0Xtqa0r2splq9PejcXauhgFv+l3Pd/7ceIFH/Yq1YyL
iOrJfaN01JDQOGuvAETwSuagT26IDnguErHOO3uqKWLszLCsKGDJsAkeqUkmhCB5J4OXymLzXk9z
wLA8N/5tmYAktjt2+SsI9e52TvSA4ogJfDBByOs7eJLer7iggux0ykCGoQ5mAkyEkSrfrWDkMvtF
MBrgsxLKFWmEsO4GNTz1V0KxDWVYuQieAjVryHxFq/yOzpCeUGTLkl++VFagILyYkhJs7qQAk54V
T1IOAgAnC/5C1dA8tsOageQut3j8YY361BHHK2BBekq1GigcwkZw0mryoIZwGRy6UPpPzayMe96g
Wtnmnk+fm6NbbcTGrwjxq0IpnNk7j1s5oriziYaGMrZmTgAjAzO9nTGooxsM5XBN5JLV+t6noz1u
AlUyS6TlSuG67ng193GeKxcmNRHZNhGYJ4XPh0K6rSED/q48cbrVQzNp7B5gRbtvJupvd3DPPLRN
BSNnbwJVyzdM8WqMq6nRk+KFvEB4ESwKo7SBChF8vh4R5TZ9IX1PskkViQFJj35ZftQJNukXGEVP
gjS1K0pQ418NJoZatFysTMNJKJTGwNn6FOEBAIXjM+jSjnkbFtSlrVLA5bHzdmQO7XnG9az78FHc
gOEBSH8i1yAickYVckHuTqRRs0qAPzSEVfmH0Oae3cZluzPifrgThASxV8Hz+XRN6yZxK+3Om18S
vmfzzGmFjm8iY0sX7JBrDYe1aoCtpDbUK9KhBChzuxdBCSqwO4tbehSWPWmq/6UaEmDB540vp4ox
XA7rsijSdVT0WT/l0DpzwnSN1l1mxx5P7qaSPC5SykjATUxWEQJroormw8ymfx6SUcER3cQZaBOC
GArepd58W/lFS+758hctJFYAPHtllfI5/FzFD9PCdCPfkh1CpZeSUBjHQy+8go22SZpeQ9/LHHdZ
RgVA7n2g4SMlB/Ak1spOLSUA3n8WAwxn1VtJOVIWKwc8dKuSEmepT7kV7pwPsCOhGhnXuZ6753dh
qQ0xW5sVPoxZ3RRMzEImpejVjBHvIEGAA5s/1dBQgMdBlyIsHLThJ0N+5RURnVPHEMk9SdfmMyhp
C+kLAJJ1Htf04aEDync6MBPCXAksbiMOF6DnrF2Rwd3OFf1z4x/m8YY6SGN9PoHYlxYn0MxhIIJ/
od2HEB6UK8q/YfGcqrwFF1SCaG2f39rjhR7aW5yvURcgphQFxMNM7GdR1fF6xO4X8BgKWPGycUuz
LB8sLfG35y0fn2wsIz6jIWpsMI9q/mUfJJ/qUculUOVkMyFJvPTBtvLwFvkntVre95MhgRwbGBkU
cQ6tYDpUrJIbrfRSc6nN0DczlS5pyvePBnjrlXNzfC9Q38Z90D2mIcjXPDRnqpZnpQIntWp4zRpK
ww4Vx6+Qa6T9+e07vhMqOhsGk8hp96DvO2/vh+2DylVVQ8jb4JVyeUEEAxcL+nDoAPCElVxRzl0Z
uX7SooIQEwx4qAlL9UKJDLtMW+58EQj9L2+k0GU10VxJrIL4DrVGc0Vn5NQJYXSCCRHCRP5pqS7e
MxFCpXOLN65a8hVrKurCLYy6y/6Do8gIIjThJVXlqy32MgRMTkTBXk6lUYJ1biwwR0O5YuXU/iFX
LgGeYgoKmPjDL9Yb4HTjACsNCAEdaqE17aNArjYDNVY6+NTCzh+RU4fREi3QA4RleLPFDdPzSvNH
cz4iUmfd9xnCIM7g+4awaROCmhVPshQpmm+apRgiu6iiGrEcU5JbbUIMDPO4kvz0NaShBz40Broy
FVdmnc3jiIWmezm/xBPui4cBETIJX8mUZ/lwTyfPnBQNkKiNpgCMTsnwdvVIvVVJo22ZeCZVCEXd
qQqAx5XlnviaiMDSbUaTCeeiLgKVTg7zwCy56bXXmt9liNcRb7HU7RlW1m59+NGb80s9cRvmgIzR
LIrEk7R0LXVvNWDsEnpZwENdDWXLbSsoaxPJT3xFQ0bRTZdQKUL6ebEs5Gr8KJvvnCfH0gDqPa6j
nVLXkriVmjmXkGooUYHURtbK+k5a5iGAwsawQPTSDz+lB+5/aJgGRrOkE7/Btoqp78ReeDsyGeMn
rh2saw+T01txpCduCeZEggu0roG3zb/rgyOtYLwbEEzZ17gYLutM7DYIwQr3FgWUFYd2Yomo/ynM
L+GmzJPCD02ViShPvZayRKh/rlCBLBu0Ct5tSP/ovgCl/C2WrDW54hMLtGZpeMYHaRRQxMUnhS+N
BHPHHQn5dq5YgUaC2eLtfBGSwqfPqAXkw2LIBlNv0MA8XGAE55xyEgv00ANyrQYYU19qa3Jvxzdh
HrggMmNVQ/BNXyoCip3JEI+SMTAC+gG3cR8D5wuibiUSO2FllsbjPzhPFPQX3rOFrpJmmkUv2gAi
WkiZBlgn0FdO/QkrjDNEWh4JRVlE/OxwxwYx6AaidzAWYEbS2wptndzNK6EJVo75KUMElIjZi7xx
nIRDQzSUVD+jfGpPPcKkYSpXDnjFFcHhY6f4PlEUuSymwxP9LFYjE6/0Q0aNk+XGl/jOcNyENfCP
YoD0v4FgXYzfP3vk0OJlViMIdW2erLJwGyGobsoHBMyKUpCxBWaxLcZhcM9bObEww8QtqiJvm06a
d7h7PfKtfhWXZOJWSccwCYwrZsnUW9NoA6cY/LXZPKftkQEwx5TwbimK38liaxiUdUAgCDXtP6aJ
0lz1fIg2kRjl9+1QKb/OL/HEAWGJTDHjkUHy/yjzRh4f0gobOQZZCHE3p7mQN9PnzzuSPNTFNGX2
utZCZ9iqdSjucA7sNhG9O3OA71RH8bgyvPI4LKASpfGSGDyVMOIXd9fTA9SmZvVMhcl2ALURZYE0
0z+C2Ld2Vm9CwY39gQ5e3aS789t44ssRbSEXqDGqUKKUcnhSulAMy5J5JXauq/43GEDaN5h5ar1N
clQ7bD0GUbQ9b/L4WWEuBVs5N3J4PJdvdtDLmdUzRNv2lGzaaYCyfiQCDckrQSY7v/Mg8Ep2XgaU
c88bPnFkTFQ9TS6gyf1bSs0y9pL4FblBuwsa4SbS1NSui6L/dBjL8ixkL2X4Vih+L96vvBig8pvg
vqzEzHbQGj003oTM4CokSaqtHNBTR4enmWLgvKNg5g6/X6swEQuYKmmpOYQ7pL2A1iWhgCi9Z0TX
yBGO1xo1u51CbP30+e002EaGjZgcH20+Wh8iESOkdO3rGuB/sEx3EpJPmxxJxZUU9dQBNWRSYkJI
jUx1ETIj+VQoCM4DTNZjw67BK/xQBkQ9gd+We2gi9f78qo7DD/wymTQ6t2Q9uOrDVU2oqeQwBGH3
pIEGNFL1aUnqdGeBeiGUtXIkT66OTH+OQPj/5iLfR50KaCgqDai4ePAImA5M06TOrSHZx6km1g8T
7J+1atgJo/OgFHIfdpR3fPE6TDJQ5WKCazMytY0+FTSuESx8jraNn6bup/cTaAJypeSqPA3KwsGk
fQzTFmkdaFENBCMnnIYy+Qb/yygHWOJjL69ldu+zUQ5rwvPYFLIrk30lhFh8wiG1Al+nPWFb3L10
E3aNeN0PqIhZYZPtPZP2kRSW9S4AHckcQIEWle2PBk3BFJ28lfN7wulYiJ/g1xUdB7+MMYMedCYT
onLwNZW/YZguMD4ftfjzu3x6zR/MzMf6w2WM9CbpRI8JON40DbpdtbPAFuMiVc1JFau55TQLF2JP
j81MUK0tEtrRiJebTOaJxJVZVafOF1/8r+EKuIfFlc0RlPMMlSX74McdFcTqm1KVMbAw0b/savK0
84s/tcUUwHlQeD7nwW6Ha1f1ifkUSDPahqaUaK/BIjLGtF9Z1QnHQNhGOwSBfIVvOa/6ww6DDlaT
oSVZQEav/O5FPr3EUvZfGb69Fg+cXBCJ16xSDr5XXGwgCsmABCSijopB4q5XgQqkWROsRB0nrUAs
wfFQ/8CJHy4IbpNXyIxOZVSwH5pbpIrU1iXdggV9/vuc2jlG+PC+UnynALGI5SsifBNiK4aERtwK
oNNdI++M+wLW8ON/YgrxZ2uOrpkDfrimtB7qxhL4SMXQFLem1wR0OU2gvCCK+uj5PzDGxCvKcMTZ
0jIVR9ImQCGaqLejCbNt24bhl6DE3a5J0u15U6e+FXEaryCSzDzzi3WBY1L1OqV8oyhaeo+chXmj
m5254qvmv2XpOBFKNuYSES/EUo85Szp9DCfOXVaDnbRb8KIXOMf+JaBKtS1aGD/nl3XqZFDwA6YI
Yok+1uL5UxqI46lO+wxNrcyJJihyVcSgMIL7YOVjHa+NkonKoeDho5yxXFuvSlZSg6ueGdXVLvDK
+9ysLoHL6XuxCruVhZ2wZqK9zAgF5r7MkLPDc9i3isDEcVrsWi/ol35qCU+Md4K+I7XTHTJ93krQ
eXw+qK5LDM8hjpBhuy7ucijqgPaFHGI7ffbvhTSN1N3k/uH85zpphUmHXGPqGfQ9D1clCJ0+TCg0
gWpDhVXt/OoGGOfaXKUTezfHQjRbyBAoPM9//sHRUrKHIWWCrc+6sbuTJG+GTcD8vVTTXv8ql17y
56eXxRGk0iSjWE+XZ7EsRU+q0A/IC1AZI2JP5d9hZnxyTjXVBZICFbeEQ+fxWMaVsoDgRDZ15Hi5
gpJujX4MFWY1c4BjQFIT+WYrt/n4a+HXNUZwklgSYi6bgmVXwMLpLDB9SdleGVPkXYttr/Sf9u7Q
KkSD6eUG3l02F97dTMH8AAKJUcdo8k0ap2/TDDer9GhtFNbRgnRFIg03RPJkmQnmi0uF2m8ltCJk
RKkcw+9pLhSbuAk+XaPHCvkp4cQ8MIEFHR4/wKAgvg0kh6u4V0o7zkzkcPqxj5Xrri2A7kW1BZAO
rjyXH7XLcrVXdmqds9sgLceD0HU8/AUJ6c5M+gXBVCXgZcJKCa7UUEs/+/7znMxztniYeZlxjYdm
RCTiW3Wu5UENM11L6d8ygMb783drjrUPnhTKnvPIkLkfbs3/d2ikCrO6amr9RwtPuMiFez3cp6Kx
zSXZZuoNAQ7EL2Y2rJzJoxLDbBXCEbVddRYNWnxD8IQo9g76j6G9tALzKu02cu45iR650/Tt/AKX
piggi3QgGJRD2RUW9MJ5hGhLTMBDYQbrg3+D4onntH3afRHQXN+YqQegjNfUPW90eULejdLnp68p
E2Is63sRykNanw+BjYZHfA9HINlM5miuWFm+zn9ZMYl5FWUerre4bzSifSSBWVoA1akHWCLM9ViU
lBy45WugiRPG5oEhcNHoejMmY+H1qzxnVJk2IxIDD1t9YT7woPFiDo33yYPPug5MLQ6+pnueMZWY
gp/YQ2RIvR0CK58N2WYrlH+Yj0FxDU+y8IttKwWg71FoxMlou57OMQ23ydh+9iTQoYUJgZ+i5ESR
5PB+wTqYIk2HoOiFRUEWWweoLCaf9by0fw6sLG4xCQm6AAPJI6Kgno121ncxlr6fX8nxAaAcgTyr
ibQLRSVj8VWGRGhkf0JOjcFF+m9pQNMhgaQ7a0sYa+OS3o/uR7dEgIExSgS0TGgyLafU9egkqGNH
K4tOOkoyxIwChG2jvqqEtLwBgJtvG71t9wjAys4QRvIFSrnJim88usXkyMw9kUBwmTOPc7HitERl
PQ2Mb1YIC6BEatEZ9HgtmjppBJQHe0rbRheXRpB+QUrY/x6PZWptlFLRLjPm1Vm7T329GRWjkgjR
R8EQM1AWvqJNksEK9KG3GYgXgF4uzGe0U6CRqlGwkuMtVvSXKaJcxrXSx2ak4eGRVzwjjDOCW1tP
IYDXLNBtE0H6nJN4t0L/530xjMFcohGmPEdKKgtg2wSM4qhgRV8p4rTWtVtC+P4yQ4thHsBHuqot
9g3tnI4mmgCUvtOqfTSU4xVKcu2N1vraLiBhht01aJAx4XD1MYNUIEu3/oWGdovDJ1276ItL+P5z
dPoB8xUkID6qR5qZjIwechH5OCR2rcbJlwFJg20Iv21lKPc7NuzDHXy3BVRO5uDQwCc2PvyOqpoi
/zzyHYOoemoh+CCfpewmL94jW7zX8upHG/Y/WokROqr3mGntt4E29EjUVzbxBdr0a3WK2VcufhAP
ucmDbslA6ZaIIWgWMHNNZPJFqbKUtxQN2Pgyq2l13qGfmcXbOJxS+QFduPDXFKJIvYJYOrH58yhb
EbgSoAkE+A43xKsmuUUCtLOBh6Hjq+e5C4a4cMsgStzz1/XEHTowNf+UDzlWKY1yMM7HLmh04SLm
QFwRjLafv6lYsbijoNnmt/DQSgW11csS7lA7+cFWtgZhW8joTf0HayGtkugD0onQF+fIYtJCgvwa
5yiPoh8wo+sboRP0h/NWTh0O4B5cCeojNHAXXgfUhV90KczqOJSiHWNbAwNWiORvfNVvrsQCZQe5
LYpLpYu658+b5o0CWQbg4/iiQK/OpD6FXqhQnLseJK1/ZTaCcAHdW7tLUZZDPk3X7/D9a/jA42MC
eJ58C8gSwTQu4fADCj39HaGK0PAw1fI6irN8H1j1WsvleGtN2oB8OtEUSfCW9fpALDtdLNLRhpr3
IOraa6eaT96kX3aouKDb2uwNtfoctgXnQ0VSRjGAMqsMTHfxLMJB6km7sxH2KYIF36wCcfB9ISmh
7iAzWwToNtY+TRhkOqOX859zPimHbsaUeLcANdB+AVezMA2CBkJZjGlTB5StDF60yYug3DDvCMJD
U61VHk5sL/ZUWiHgkgGwLk7uKE2e6sto4iCEHDtDlut7K20FdyjiYg/h8wnBv2KPJvHaHMBjfzb3
BcEqAS/l9Cwr5gEzByFIo7OIsJHgxGIuuLFaW9sCna0Vf3bSFHk7ZFA0DXm1Dw8qckK9kQpo5WQJ
/XknQOMgvg2LDp20Zhb8OP8Fj64Fo/cAVegqp3bu2S8ebWGAQm1qEDG0AQkPoULmqoiZn3beytE5
mQHrmMCBAlYkuTxck+WBO5uQokIvLzXrzdgHUeYmeqD9hiJmIolWRGvjho+2cWFysY1KAg/QZLCB
A+OzcCU1fosMqXHTMulWFne0he9ofKAOBFj0r/XF0xBMYyCijISk6Fi2F0iWpA4UoWzlWBxbobRB
N55eJ68qEu6HW4i4aBcZJWRlK661TRl0E8JN+rQS+85/y8cLTfjCxeJqcchlE0HSQysQtCRGP4F4
aT1PfBisjtlJfnsxKkZnM4doeOjytQ7RkUl2jNxlRm/P4O1l2pdIhjIoNXyKsK4kd0DGXHOsvBHu
JASWbi2zmWXrxmZz/kTOn/9goeRmRGoz/BCjYC4PF5oMfduJMfOgmm1ot06/yXfKtewGK2aWzUx8
xqGdxbNDwNjqZYKdwv3xkrmM4LB/X969nl/Me0pybjXK4WoGvQ4gAGJF3gEssBnpsZFuUHtxGYPi
aBu6b/aXyr5ERd8ev563vcw/j1Y4H9wP8RcZdKJW82QtYa86vQMW3v5lXBuXn31alzs5X/gPdoYk
QxYiw4567+1K2PUv4JovvZUPtnxhllYWLwys/CgR5tVMW0aEOOgHOplTrNzlo1RpaWW+Ex/WooSV
pEbz97ouNz9j5+lN272+PK4N0Hyf8XvuWCzcLnjmZJRCzJQb4KcOMgT2C5qbt5NjPCPjebFyEuaz
fM7cwuVaDK7EfWCud36i/Wr/yuzLP53HlxUzJxzGx6u7zM/TOqsNFEHnVSGE5VAvchgd5Jiu7r7u
vtfuM5JBax9sxV0seVCNqRRWMNvsXHI7Lli4+TrZv55vAvuudl9JC2w0N1celrXvt8TYK2h1yMn8
/Ubn57QVdwzG2tTb4Ca88Oxk19orGzu/9We+n7zwIrEKlRKW4bzIwEn5j2oj/Omg0baynfNVPWdo
4TJUgYlEAc1LW8pQ+O48GBF51V52sbG2prWzsnAaphHVZjZfNFP71nr7EMnkQmbmWRajSLLWc34v
tZ1b18J5RKYga+iO/bWByS3jGlxjyyg45zl0Q/dPuPc4YtH+c22V7+HnOcMLf9L7KSMFSgwrj/Jl
/ZLflJfKT++OiiPq28Xr+JRdhrfKnfa0cmLWtnfhYPxmCPV8PjEKZwYBBs5ntyfKczzbcIpNtvFd
0zGdNej2Ub1l4T/lhacZ5SxO6vli0IPchnvJfUqdyX7z7ILtzbeyvfqOn3IA9AQB88+kOXg2hx67
js00E+cjyyzijcT9UFyLyEF1rC+pwyS/+/oOYetdtVOvrIuVXT7lVz/aXuwysjJjQo+EWMXtN/pL
sg22/XZ04219Ie/XymanPiktBfoW4Oroiy8Sggi96misitquEIEXJUi4qFSp41ubVW403Z9f2tIR
EPZT+qTeoSiA/cEtHO6q3oSyFyTq5AhKo2yRSUJcWapCRq2N04rPmX3KxyuCKRCe9PqhIpkG8liH
phJT1ge5Y4CWB1n9S25lGbhgJVnxocvdm62oNLHIBmbS7LK0ojKsmrGQqB41kHNv0Z40LqsuqR1x
lNPbqEjTZxhN0t2nd5EiDmkVQTt9UH0+Px+iiRy9hKouGNnI3MligzwrPlVt0ntU65O1s7jM5Fgg
ORy1GwD5GiysxT1gKE81WYYwOkbWZZaDBEb9jAYcUkqVlivxUyJ1DbqvqYF8LcXtWrCRSEzvkmj0
XrQma3J0BLquuyhTXb4HUFIyaqgKC9MuRMYnnd+Xo+CbtivtMV2i2gQ0jPbV4caozNLIGsNglqXU
dYweERJ/xBsiXRu4Q824V9SgtW6Itgw67V4rmo+//NryTVeiQThto0LR14juy/hy/kkK54MOF4qv
jDM6/EkCWk0hw+IHh0kLMXrDimwzkyL9Tu0fTYK+6MzLsZB5dsNuWAltjy+bwkcDoUZJmCK9snid
EHQV+hGWiFM15o8S/MZzgwbRLcKba0DRE5ZmRo1OJ56qAnCew0X69Tz5zpInVPUiHTQFnCc3HyNE
Q2lVvZ3/yMf3miomZS/UA+BsiMuuvG+IQ5qjaOUYKOJsmmpgzlPpr3RQjpIcPhvkSgVUJj1knoB5
xR+umE9/QommtnM8IfDsgcGidpT6is2BSi/Ddso3RuIlG1mM1Gsa+smblo7Sigc7vnr8BqA3M2sJ
pNmy2DZOXe/nJbfLRNJZ3/i5JzyqsQgs0GqQxLlAxRhFl0/v7uzHIPqA9pEo1h+uO9WCVMkTD759
nSOEM6rxNk0NZf95K+Cb534BsAMIs4dW/L6jPTVGHWovjPVEEAmxYWZqf3r/VFFhIRKFNdqV79/4
wzeMRyU2GrAhTtgX2XWi1pIbCojQ9IiIumk7eNvPrmqGbQCqpAnCyVEXZ0YexTphJC0y8VPoX0a5
MF14jGZZSRKOHYopa1A3WRRdtyPcIeRfunqjWTuMic1cUUQGJ0GrfS+amgBoQ+sRiB3q7sIT6r9R
Wf/1a/g//lt+99frWf/7v/nnXzmaTzNybPGP/74Of1V8+z+b/57/tf/3Pzv8l/59271VTVu9/eP6
taj/sW2z369NmGfLf+fgr8DS37/EfW1eD/5hkzVhM963b9X48Fa3SfNujt88/y//f//wH2/vf8vT
WLz9649feZs189/m87P++PuPLn7/64+50fNfH//6v//s5jXlX4Nvlqc/Q8o1f/1l//NvvL3Wzb/+
EHT9n5Q7Z9wE/VBz7ib/8Y/+7f2PTOmfsLDkGdMz0+fe/yjLqyb41x+S9k+T/wIIJP0DkP8ziI/b
Nf+RoP6TQr8CQIcOAwcLcMkf//PjDr7X/36/f2RtepeHjC5jMdyr/42JqNkD5oAhQt0XwA/adovH
iFeiMAQk2+iJWrsR1QnFdxv0tD9syd9WP1o59FvvVmBLqGiVUF0EDrFIK0Nz6BOzrdMttJ9tZsZX
/WDspGC4STrp4ZOmdLyICVdilpygIbK4cl6tKK0Ya+HWMEn0mFZqJRtfjPZ5ZW7OW5pd0sHWLSwt
HlO9F1GRq7DUKQ+9+pgMz+f/fukwkmTXqIrO4FSLIzJjzhYGzDYKofRW8Zax0UH5dQRJIm+bLO/z
r2Y8IzuI0nJtqwm0Jf5MC3PQH/Vas4qLuE7q4aVI0MhmAtKUj4wcSeH/7/MBZqOjjgzOeEFZR1HQ
r6u8z0kfvP9uzjodEiIN2NZLsAE5klBoIyIAYfc8pncANuysWOEvHG/+jMAnJeK9x5Mv26TJoIRp
V2Oj7Vpn0C41cqOV7Z+P/uH35SAha0BnzaRdvEwXWmZCy8PkhVtPa35DQd4oqAwwC+uy97pnusTo
yko2w+hcIVs5w3MicmwZtPBsWeEJ4c8/PFNipRs+/Jdwq1/7D+M1Ip6X4d2w67+urPDoWgJxIZgh
b5hR1jy9h3a0GtnUXLYYK2v/oFR8pdhUCJ2OgjHj+Hb+k7WrKH2uGJVPLQ5A9Jz0gQpdiuxkluGh
c8+QeHWXXOQ32r7Ze9vpMrrR98KFtJKsvFflllsJ4m9WhYEUT//pcImCgGqmYijhliFcO/VSuM1v
qgvVGey3ZsO00023mZxhg2aFU1ExSFYW+w75PzYPZgB0Kqnnkh1qeLFBiiGH2+BCvyxZ7PDFu9Av
TLfZd3thE18bD9oD84laJjTb5MCmE71Fb8Jv5Q5KxI1xYV34ruWKX4yL1VLtkefn488x5N8/ben5
+8IX+4mcYzsw4DLY+Jzvet9IDDB3mOjRVTZiY9487tVOHxmkW6+VNpVT9wtqP2ERMAAyovmgfDjl
RoZgosJchy36Wntli/ja1ryUnX5vbuIb4dv/Ze/MduNWsm37RSywDZKvbDKlVGvLsi2/ELZss2+C
ZLD7+juoXRfHSu9jwe8HKKCAXbvEZBMRK1bMOQeQzqvxDkIp/7Hvkzv7YF5h+orm6/ZDe9+f7AuO
2N8Y87/PKhSH+7TFyRc62/PXpTrSgv1CZQdaeE1GtLnXvwcxUCxvnNf/fp3dskhZQCOCmUU/W6Ra
rUoyU5TMkK1aqmitTLqSzHf532349qmYiYiDeXaahCmgAX/9jOfBJHt/llwotZ9FrbxwYqyQT7m9
Ja74bS4hwYOdEUUongNsUWddAbohWuNBu41TqR39WsSmf2rykmj+t1b4l/7Tq0G1X2qPleK/2JSd
+2wyox6ScVAEHAfl+/V2vNO+jQ/OVX9XnvzYuyvvYW7ebY8LCSpf9G9vtnh/e3mcUlLOE0RAMoVJ
TfP6mXaUUcR3V1o8HrrL/jI5ZWEW+WF9aR662zrqwu9/njHPr8fpIXYOzs7Zfu3yo/MSTeQbOZyM
kybv4z4nllWL/nyF83fHFRA6Wg61JiJshBWv7yhTmdmobM0Pa8ghyn110f7V7o6vEBEDYiOEvQg3
9nDB1xdIsYFJd90DexeYjJmz+YFNMuNfFmRIsqgx6eJRKjGlnMv9tJI8a7XWwJChEh0sSZOPnOzx
L+8FDzxvnpKZpdOmAmd38Ou0VWjWvBtE2OlLrYMmayTv05pk7j+/kvOXzsJI1hcXQBTPF35uFPer
eQCr3tZxUwwGTaEe/LbXJ2+8+H+7CqFGL5Z3CKLnn1ZHC4gAlKaOlwQybdQPjO/QHLGsvLEQni82
++0QI0a8Fz0hk9f0+qGNs++nidlzOxOIMMOE+LVhgCIKhTyUv39yyPspDoljQPR5VjVPVTUS4cKT
y0xHPmKx6W6rhqbvn69Cb3p/0b9OQwLRFcOR8nPXPKMjeH1PbjnlQ4XamaTvtLoltgkIy50YmpHY
LyKsd+Ioum3oozRm+eoJGN6GaHkhlGpjMX+oXrilVd3rMEwdfQPTl2bDBBPHStewc0Gejjv8lELY
uHReiKgpfuNvVgbEJ9bXVL8vxI5PzTC6exF4y+6AwAfIWWE7U0p6osnRD15LIKyjMgGygnchLhOp
pPNB9Jj3gEVDb03rHeQK2BSoq/8CeBUvsNdyVNAWRZHr25VbW7oZNS9wWJOA2+VjIa1EhHVp+cuD
JdLNICL7BSdbWBkp3YS3gpl16hr0rb3TZ4lYA0RLil1xX5VCLUdjJ9USIzx/8Mp1P6N6Qdlm2HYh
be6EW6nSngxir+LbL3cGLrQE54ac53GIK7e2XVLtXWOKhKoG48jDpA2Wiyq5U6rOiVt/Qe1W1mR0
0Yg5nHR5vZu+Wy9gXl+f3VvRqamJp9kuoInsFN+pK3Bbby9wXyczAP1mO/O34UfB1GO3+SmRVk+s
2gsgGDAVsOCcyNT5kP8DEX4BChsjiBw49jmg4WlnDrc7fdjrvLkJs3XcZLAx4pdgfIEV27VsuhOc
Zq42b2kKeJhP1gpFJ0D9Cn9nHsOhhn9svMCQoUC6P00nG7oQE5wOouwFnYy4sCX5FkgFaG/Dpjtf
Fr2WsmZoyX35AmDO3D7J80uAkGTgHvsZQHNhrmQFNy/cZgBhMJxXk2NuGG2gnX0gMQMRUv44BMoj
qD2Cvtq68fBChfb7aXnKXljRkCrgRhc7Qtp9oUmnL2Tp7IUybb4Qp1G0Qe0tiBJPArOu+0fkp3kX
mLaytmsA8QWKgReGtSuWxIudeVqqOGv4AgMpy+7gGK15XOtm9qDBoNsPKrtRgN59QFyBNm7WJ1Ch
zUcDFfZ3k5bXVxfkZhe1o6qtcCTskje8s7dnKzceGNObc9ELqzDign/7ay1q2Lsazq9n9ULvTgd3
+sm3tcloe0F7b4BfQG6U4zwFgznoCGwWJ3Mvx8YGBZXCI4HYsVQEbSg+pzVaOQHiec14632nXfi8
/Q4nd5h5g/coTViQgRwd4EsSzElzYUoCqcNZMYcG+pq0XpSZk3/VVckKuERMugpJDum3G6jl3R2h
264X6JAzl2OqQeq+XFI25EHDPuh5KOo8jcmm1x50awRVNxD0AcS7dZ0lENgmQT1umWeFElESRGmf
HJdjTlJHFybtSn480G4jj4vC059KAL0mz2VxH805n546YMRplGq2HmtaXRKOnlrVsdEqdeu5q+4w
WGvn2qmdgm6xM46PyjKn9xDfJ4PnKAiklrW+DEfU7uPVoCF0DkhO1H+Yi5JzOLuDe1t0tBQiMnMH
BS9RLlAYF8KaRWSQe5xdEsXv5WGx5sXPkuJaj00CC5KI7421UZqg/CKDKC80O8pZTbA8JLkHfZ4Q
47T2rV1Evq4kYcF1jVnaXB6cxtDemcM019GUj5oZT63m/Ei1xvYvO0CsPZ6ZUVhBmg75GE0UNw1R
v2a1gJMEtBckfW0ijpCbcQuDqMtCvwF8HyzNMMO/tiT0kGxcOEolTKNxcHb0fOla4iU9lMtebqBh
uzo9rqmRmhEWa3ifgwYaMeizhAIXrG+BnjBLSFZMu9KIRjOvoLhnfv6lR7Rfxr6tbfVtipPpoWJE
cdIyy3ULvblXc1hAa2cybeu8D72pM5iVtmFJOXhqh6+pUrYTL7VdWVdqBTpzYUtjoZYFbvVj3j3u
gVcMvYJEI0UReoAZYRBYsk8PUy62T/7QgQbTVgJeQ5eU8+uq70wjVLVXcWWvqvoAL20yk5Sf5CWh
/EaXQTXxyNS3azVpkUJRA/S59POBWzftzykxZU4Irjj/KQuNtDdGeuIFajTS8hIYsUf8stcztc+b
0si6T70BDsGkDz+6VRKnJ7Wt1YD4LNY9TDOAOHNiMyJRvOYiKKihvysPzlXIjmnqw8yeHQRDWeqZ
BI56qFCaXBGmUtqNszGYXQA6NPC1DAtXhZ2Dbqxsw6H22yfhFiPsGctYpmDPbIT2pxwsLVNluldM
KBMfRlePNv/c22ncKauEPz2lCuxHXADSZCFwCjK8u92kEQ5tn39ux9Jlw835zvcEg0HDslZ3xikD
OwvXVBa6e0EUAARWth7gfGh7fdj8aYQdzTbze+E36gqhJBwNjTPmNKA7qpmsBPV8N3ldTU6aOVvf
QQBu3XFmCywB5az+FBl5n2TBUqv8g5x06DVaj1gy8qwBfIo1p/bX2mncH6vrJwuXzpRLOZMuVuBP
PQWEmy3rkXQr/vGsnPabD35NcJC7lyWcgesowsd5ZfYS3cqnVQ+GEVctQ/digb6koaEQk/Y0uqi6
g24wSuuQ+V3zRWtdTIAmQXngvWVffAaQx8xLLgA1h730xZdpIakylHKjsuJOuh+T6ABoka83bhdQ
9tollJPc7BjtvP5TTOaA3W+2ezMcaLWiTNe38amvyciJNG2od3ShqT5W5pYvYQ2Y1o6cwugfChZa
IxZ6MT0ki/J1qFv2snGcwzznUi1+tfNkHxzugHU21Kp8/V7oC4CjQdPhGAU+B3XdLYkMi3dk9W2H
g6Ib9LUHLb6FFkPqUvWFcnbKu/OpgqSnwmocsxtwSqsfur2/vV9dIPHw0AzxvRmz+Tl3ZuIDnXLs
mxD0SfK+rZaE7zuZ3Q+5cNZIT4FbH3KjdMaDPeSNebElPbIH8D90lK+ln6kvQFUGCcscLjWYBCuL
B0vUZlTNY62OwzQZBnQEAHNHrCitFbezhahFSupBs9fJlMSMn2+xTvPi0YeFuh0BcjmfSzWy6dbb
gTjYtheJEyhRYb+yUvy8gT24y32FGwKCaG3LZ+ydG3RQbekqmIGW+VPCROBb7FFmxGJOHIRSRTFd
K8MpABCtNV1eYN5McZIMoKuKC1/xsU95ZIhCInjYOt86zGk5+qCPrOJn4nW9OGSqSSD8jPBcKpti
SJ8SipjVWOuPwvKUcZ+voGTSi2Sde/lzlLm2PtIrt9YipDDST41eaM9bbUCHAdLFAWu0UfbPR80U
m7qQLSqCJ/ZRnbglhqObb6ZG97pbkGFJ+W4alRgvhmw0Ic2LebKCQSYzeVG0/OPB0zieYLPSrEeI
ktYYFSVjLywqqVMpEHtYhmUOxOedp/VUjWsFTYrjDGP1OXkG8BqZVpo90yr2fizLxpqULm1mHDX4
6PbH0W2SLqxdW3+y+bnpZWMAlb6xIIsaJ44HcnsIVz+tsDKYg8m7V2OCEiNPysUnZYnl+nqjcaWT
xVbUkx+7EzlsIioMpzQAjnmJ58elyNdvk4ltIN5GtX0Z+9T+uB+8dseSLQ568byE+FAUzLQX/jgn
fcjU7RiA0g3WeRK6vNGkiZNrKj/qRWWMn0ZnytbQxCM34DXOeuNz6SmvCEQFY+UInrBO7xCPWPOF
BiqLyb3p3DrulSO2g7Pk03wSfstcbqyemE/2IPvm6HZJyuRjJ37FrJpAwfPUln9u0mb9rO2GmmMy
N+52WhpNf/bXnVBZF/o8X4hkgvI+VE4/wV7Nstk5Fluq55eSoyEycog1auNhXFbjHV21yb1FlCb9
GBIFs4g+9rYWuN6UVpGLKtZ+X6CrBxhCWAYZMX5tDz9MAD3Lse+pc05NYibVqTA2I4+ahsX5Dgpk
bR5lQUjUgyvWQv80bf1AtOugOeUcdGVZOpcexaF4yon8pMaaLSGChDp0vBl0xew7Kmvov/pyHs2Y
ZgPxGaVopDhUZmOn9z12+IU906bmuCr0EpiIqpYy1uEzSqRepkYlWZcGbESi6Rg6ECchqAijH3iQ
CwQdr+pADuOpWgnuxbyQPymFlpMY73ZV72VaOxUOUKv1ODQhWiIUtdbakbAa9wHd5/Z+8pV3vyjo
I8da6P2zU7ubOjlgJ6t3bWHNn2SqfO3IbODDpff7tgrWoR6NG6W3kx5LdyEhUHPGdH4yZ9LtLsrJ
bOe4qZWEcQ71xgDYlTdf6tbMjaPpJf5PA7BYdSJZsOhvB0BIeeTyOvWTW5q1OMx9nxp3k9uX2+VU
91C6GM4DWX25r1Vwchbdg3k/aT6C1Zr3M0VeprM0FsAsv1tWqcmT7JLMpqUPRGm+ajeoI9GY2x2V
oD6xzKYrLZdbYfUgwcjV4WMbAd+n4JK8zLlrq9xIrwYAqwvJh7R0Q1vlueHRim/3EkdPDMR4ODdV
crLMyrM/QsNhaay6ZPpmJ4IiJLe8j4kGrDjKpZgeLaeX6gGyBszmarKyH13Cjvmw+RJitObBAMia
dTtVXq6VRytV2wOYoE6GWJ3TH6Nuzz2hcjXUnhpETvKxn4v6M3yOLCd9Iu9u/JwEPrQaJWcEZT+z
U7FpH3z3VsCul7Xe5D9NcK5a2GSd0342W91SkeOlbnPV1r32pFFL+ZeLbAkIcbauntiLEAl/1agl
ZUQbqnyEgON7IdGdc39Pfyl7rOAhtCejdKvysqnHAnISscSfJBnrn6YODcyBLapMgtHRZRJhfsrL
YHI0EyGabmPqFtNM4SkEoM+LfYaq78ZJsMaafTcbYY04jQ3cYi7XVc30gaG3cqywYnXh3iCWuRT5
rfGYoYwBrcoffyj1lLU+K51hvLGNRTQPBHc1+b3u9415KrZtHK4njc1ID/JR+ul1p9ntN5Qc7gYX
r5tEXDdsGaK07sCSjaa7NYfWFNm7mv3CSA54y8m8jcAHxjDrYBHirta0WMrZk7R8ppV1pZW2eVOi
oTGu8pTN6jP1WelfrNLzQEtP3TReQ8tq7lWVeVNI4pFgJ7cJRUq8WvvmeehTTJfCJD6iGBdPUnyY
xk/6LkBupDeMyFq9IkPhjkZKjzZFdF1sscyC+VSI1IF4W04Z1hj/s5tWqqmLMyuR2sVIyQlfSVCv
EOgwT0XkuYmO6o6d5/1qtv12jcde7x2wvLXInly8Wh/WzNKKC7DwbK5WhioBmSv5kSc3HYnTwDSN
P7YyVzGGVOvTFHhdWpE3YCadjFzMs22wH4R/GUZvKiEGUVfAglXWR0xn25NAHPN5niqZXiIOByrj
6CsDTEsLbb4o0gyMQzeWW3W/Lo3NCLAGFU3OZrc0HTKx56IDgQl56GsVJZowtwBp7qRfpuyirACe
gPfc+hbjN5V1emPmijShIWmMNVbSHIsLwtWd+wSO0Zdky5L3JAslyRXwStCjCUc1xw3CA0deqmTk
lfB3vYC9DLmWPXv3E5Ety3gaSAq6J7E0KwNnarYTRMMOsp+AqhawyWC73PGsbYhig7PEi9r6D/lU
ttRgsiEpRBfD8CVtBufBntztIalLaO+LsSAhMv2BREOvmKevnd0t3yyCO/soo0c5BVOdD5eGrOCM
bQaDCKBgKx/Rj+hPVsK7iwcTXlbQAfvjX3Y1/lC+TqNAVMIDuoa9DO5z6SRcdNNbjXvLbaQXaYXc
EeWr7B5m2XrvemCqdyQ+49jvR7387K8gVvm+l0bSoAZGGehZ4t53VtEAzMXI/L6XrltEbaat31HF
DZAocfrelEqn2nedbQ9QbIS4zatkdI6TIDvyMBRKI22hRr8R+qLv72dnYi1fpM5J57ZoP/O0Zi8F
kDHV4tZbTTNCs1YRslLqu/DP47zkMulRWMXA3Br29xkNAgqWlM7M0O3qTvZR/nxi+JBexh9nZhka
281Dmk32taMGN41KvYJiqfdrBxBQ5C4c5sbP2EfItPCOJlUDhY/wM+Qe2fzFqC0jC2XTphfQCwHX
Db1pP7SJcL+oSbhttBSArPhDs/y5c5JK2NVbg9/RTGg6mOOY/igme3j2e9l3ca2y/Kew4N0HFn7s
x7HzlyeZ6fWdL6ulO2izM94tZjNl+/o0/Gh6S3ua1CzLqGxRo9OsFg6pc57x6HQj0DeNzFwV9Kba
OlZqjcRxS8yOHtgVTPgrQQjJ55GOqw7ItNIh9iYSUnSVUKuZSeI9y9me6Kbm+XYlpES74+edf6qs
wdECUuypmMZmW+2YBZvqY7OUT74zFvnAAyH/RUC43/eujbFQn/SeH9qlKo2wSvv2eVjxJ4fUXuDO
vGW38OZoC8sAm7k0eJfr1AUuxM9v1dz6l+SeTUUoPKbr0KqWKom3tWneEQNaE2MwtpTKPTttghHT
mRpaV5DqwtlgXj357VQ/mC79C1UIFnxSedwPRWrPH5QycYT3aeHEitoSk+O2Y3CtEZVxkADn/p5l
HkoSsH8Uf236NcvxLQZUesWDUSdmXFnSPgnyLA/SAn4E2YNzKLhUfoICNRHzJ5eSDsvFXBR3tef5
TyMdiJ9dMg8XpqlZKqazPILo1ImG2feWsZkdUiEUnEBgjXctO7IPWzZVd/TZkuvRgTYcyKyavpg2
PaODyyp52tLF/Q6HunJjpE9We0VoBZPM1hbbh94b9au08YwbWH/dGAIr2yCtegwiWrTD53Rb1FOr
Zo/mGO6Cr36JzZPNJD5n6IROcc12vkK0RYc5DRyrmlFCwEX+SqaxzaDFIPoTD67OXyvU8rhMpYX+
hgM00ps23f9mjxMDj3HXd+HCFLlF8GraL8CUqi005sSCZkzNYjABzu6DpdjEsqp16qbWID3zjVJM
BPrkioqC2gPqpSBlXxJd3lBPT3393dOl+xGftI/oYFrrD4QnN48oOw0DY/FSD5G7Lu5K8VWA3YQ8
VGdRY4/6GBZlntyOaw/i2e6ohAMoIv4XP8saKPVeQj/D2gz53nKz7ltK/UQ6YF/sbQqE6z82q18e
3dXvPztE+zMy7ewHfUqmuISjrxbQpt1fFzAnn2tOiQmsb+tkCezGsC4LYypk7MsmfyyyQemhDlb6
vZ0W7IPzLUGFj9+C0ZjqMAkPjquRzdaL2d0x4jNg6w74FcVvTo0Qqs62v6+pCWTW7fz6+0a7g7E6
u5sZll0BEFHAJS/Cvs8shlJSDs8E+S9ATEFf3LgVYVyBSRtfi7ZyS0nyNbEkHmSSowLSSh5ODOuz
ocIpWcs1UZiMOWFO5JQYVEXlaBCfOPa1/85t/fpx0ztpg181km+L4vQyIB69wnxHj4pdGnrcu9Vq
nCfb3IsyljMlEK8YsxPMnOYO5hLMGeq4dtG8EZJbb8v9jCx7oUgyZi2bXl5sGCrZ4tlsizpaFLR7
WKGq4Z4TkuuiioeIWblRxbp7sU0L5E0yiWgR60A+AFGFeczJZrKTCxNzCD2b7cgNs78w3xCsvEDx
fj2EJOuOxC3SOZFV4nI4T11KOd1yDBztMbTceCmPReFcbvLONorTYD8Kwj3MdTygHohb24tS3w81
Z4iVcUVD7hbmbCTtW4u2H6fdkZOqgzNdTvQ2e3u5rL2bTXsrBuD3E2f8GJyWooj2XQRZZ4IU6Y2T
4auRhLdWJp9Rjbi3tqtphz+fzp4LGlz2mjsBjI6ogxvnXF9TDLtDZ3OK2Bmr7YM+99MNbQL30qP0
i73Smf9Sz/NyvV1MhxwRC/t5Qp870kChAiriDidL1KwFRSXKtzde9r/eFcLKPb3Mw+ZwdrKtOHJF
6mMXyJ91tGOm1l3YDgWlrQ3WRYfw9Q11wK7K+PXb4sAeioLYMwA4UCcg4vUB90oQH3hXy4vqfcZZ
bPtWnwWlNSU9/WXtDtR8+sYtnusEuCSuBu4OfxbZMPrZLRa5WWWKo7WobfPkotVqWswj4BxLb95K
U/j9UnyHLy4mlDWAFM5kNWjhVyEW5USa6TehLQHr9mlbcvZcvfXizj964nz2DCYSy0B62nwjrx8k
pYBYR24XvCionCDrPRH10mD78ufP/t+uA7JN8DkyAIhweH2darXa1E9IECPr07pwXBb8dnHNNwQw
v38WRDTsSAjmVYRD7tkQ7taBo2kERWBeV+s9E65LWQXt4lBmWflFVQ0HFpZa9Dc+jd9vbk8VQ6K0
B9y5hM68vrmi8oxkXukeNaLtDnRPjEvpkFT9t48QrRyycRelBJLRcyNdXijRuVtpRxk52ycnB3TE
9PG388WLcm2fArGGcMJpnWmInKXMzMqHLT4hzmGnrU9hVfTLGxqi8/mCqyAzxCuEAQGzgGm9fmI5
SNJJjZ0VYdhbOLNIjEPur01A29iJCKWW93/97Eg6tPESYOAxSZt7fT1nls5MH9KKDMj2h17zp/du
uyw//nyV3z8/HGy77M9HV8bad/YdbC2qb3qPFk1VYd7l2LaOBKQOH5LG1e63kkOgzPMo2/581d9n
i12iSq1JahZKOe/sWfpqI5mryizmQmML/JS+aWKPOanOxPS8XOr/PDW/OGT2QNT/3VMTP6uv39v+
V0vN/n/4r6XGdf6zTz/7KrhbuV7Mrv+11Pjmf1hA9mKIqQnvxz58/7+l5j8sY1gpEO8h5ie/7X8c
Nc5/COra7ZikL+LH/Bs7zUtUzS9rJj5TQCQeEkELBTF/7GwMaEurstLctHgr24Nyyw+cf4Z9/bNx
7AtCJS/b5qiqr0hVKvfac6eYzWowLu2l1NRxkeYxA0mpL+sbMvizmYBfxUSAwZpMVWw4GIpej8yq
RVQjfc2PUZh04bQQTz8PHJMNCMLiXLAH/eV13f9zv7/6fV5oC68eAws5K8M/gUi8irMJLiEsa2I8
iTjfKgzAUjROfTsKCC0k4pYdggrLxqM8N5qLOU7HwBZwFKI9DAbiK7QeYEbB08vqVm1rjhQ9Tdiw
6coZCqr4QXsHDG78JMsl6eOmLOgWANQw2Dqx9/vcLRxaBumUbZ/wEjpgtN0lPSb+unb7fDsXD83g
b0Zcm87WB0Wby+Sw3wl6g0ohtkTf4mQcOeg9XU2/z72TJfe3WRVNOdGkNsf3yQASM2xX2PDdYkzO
Md+89KhxRuNE0J8qmwOWTB2yOtVF0OIhPkkisOdjTnqTA6GiKT6lTk1yumlnhoAb3RR0EadZPUlb
aGlQDDI7dEmBio9s6WqIss4F7JyXxOwg81l8+kJ+wvLupylx6yiiNx21R9tw4gvFwQntZN2ePQ70
ssBPBumfyrRzOuSWTKhBwTFOGTXpvN4NnIB2sUDnwPbUKtj/bFrVimDy3HqM096f8SFnmpOFStMc
EZCg7DyqTfZruLSe+LhosiHyp5qN8SLVu+LW0MzpLbDhXlCcfUw7cxMfMSnEgqXl9dercWpdLfWK
WSm3hkuhV/6t4Iy0C1oNpVuY0K66HLUCqUdVEboX6myR/zspv/I5vvqif/sNBqiU3c60O7axl73+
DYOZduyThRG3vSvXsNo34eE2eWZx2lyiKIJOm2uHsze0kcHi0pQ6/HlInSXBENdrkp+O8JjYaDyD
GApf/4JtWLVebaUez/lskTAqh3s29nO0qrq/Rg7SXPpV2hwSI/dDXEvetTZz1uEmNVLbKkujbBrf
UvWel2TuLriGakCUIqHNprNPO786ODTR5St05SgzkuqGXoS6o0nTP/75zv/1KqSeIcujqKBMfn2V
dEnNolC5wXH30lyteVPFVbJZ8Z+vcubv5vmSTQfNlmADi3hPKozXl0FhMyZtws10bend+5PnvKe7
YP8wbIR8m2ff+qv/manZjjo7HcJRltkbs/Q+C//ynf/2C85uFDMflOeFc9x5MX66NrTsdsDrXeQb
PDuJwiZNyK6Ua/MGbPNsfP123bM1K1mL1s5zdPNTpubT1gntVEj7i8xQ4AZjJ4E6Fun6fYX2SCiQ
3q5v1I1nq9PL9VGhEzAOrIDYw7MnrzWoOFJb0yM+6vSQ2HUSZpmj7mE8Vid3tcS3N171uXJ7f9X4
sXzOqCDQsDq+ftU5+8rE3IQemUSXxZqXudGgd+ZjVgk9NF0OLp2q9JEDa9PtZjjLD5B07gOnjsv4
xkL5+7e9ZwlgmiGfl5LmPJCh1ZmcVwRcUUI6RsAYM9/bci3f/fmGz0tm7pcRSmIATAtUkedmydlr
DYtDXSPigKD4MPrrdtmUi/vByTBirC1feJBmVfJGJPLv9wZIaE8qwOOE/OHce6TQE5dEMBoR5wOs
s5kq423K34pe3D/O14OG9g5PCHQm8Zx4/F6/y7ZNnZXXqUe2O2SHpV7kkS58f10bRfX058f4+3dK
Q8Jn08ZChG3tPAN/4zSIUA3kqTTK5xuwj+1HDbRqQGPTJvQ0Ld7wuP7brbkILTFn0hDB9f361rRl
AQM2eXrU5q08OpNG16yci0gtdfbGpc7ioxymZSY9MEloQPbC+twNmLmi7/QyFfEoh2mLU6MRCOY5
sv9mrYmcwlaY5S77kdMUzYU9X5g6FrloTWW3XhP1oo/xmMrlfuaEVsVlh3DgZskJxA7SWWNN/vOb
OHsy/Foqa0EvxaPLseNnXz8ZlY6227eFGXOmt0QWRhm6xMVy0K3mrY6Uua+rv3xg/1xrt8jv3X0m
qbMPzNjUpppyNWMllP5l3pZiF5Y6w2MP2rkPQToiIIUtD5EvXxYrDcvUs0+YBuc1JOqC860BWSaC
4Xzzv9YFi8sBsja953qx7A/DUOlNINoBZPPmOhguE2OltfHXz4uyiR4XMCx/3wu8fl5l6ZOz3ORW
bKyWd21WlnfazH69cqdSvf/zpc7mmv1xMZtR2+P4IvblPKG/kdlQ9oLl2R7Rom2Gvb1ztmSgsCz6
ISbtLfngyEK9McO9tLbO3hJQAI5UaUAwF4izDUerPJ1PsbZQUuTD+0JKUCVl32sHo0/aLR57Y0Km
7NLWHsvFmDkDM41dA4s6G502xzy06nvDDaw9qTkXxdYeFcKbo9PXtQqnwc+bkzGblXO1pJXbHPFU
AR6km+1VAfR5b47+/BjPJs+XxygwGPLKMMdxMPD6jTXeOA+zzi7F7NPxxledH6F1yt64ytnK/89V
aKjR47XZNp/noXBEONfd4qHJHZvqWkxKfG9FIdI4H73sxKG+xJk0b9eNsv0PioXpjSXiX65PkLpj
YKbEo2p7Z5UHejhzaEHXxm3aXPe9ddWZ9ilz5a0U+Y9a2YrDKPcjesLnPz/ds5l8v2/a5zTeOKB3
OQ09Gw+y0cy8oVcV1501xSWqukuduIRQTDKPR4wgf/2c6ZXuNmcywXbT2NnXidpV+KnWAuHmxOra
J3Tswa6z5rJkG10HNr6sGE+pdrT9dQ5dGBfZG3XGWQ7WPr+z9Wds2OweSMc47wVi/LFz05XccTYn
D65be324znSl2eKOWFtaw53oQghjBllSYo3hvDBXfiBwnDxKdMXzG1P47x/4HsPDJ0cXgIdzbrXm
pBCFem/ZMf8rsibZ/LQ2rOd/fs8vt/U/0wJFHiZAOjF7lAKJTZyOvB5GrqONQ4NjN9bLItkCjgSd
527IjIXk5Ma1DzWT+33eGHB/qxEGUzSUSMyOs95kPwXC5CdIUGgOXbVsgMBrzuACjEXDVeZv+XCw
MDSZtHBag6DMbKs+DWW51Rdp6WEJ6At/bo7bML4Vd/XS6T67Kc4reIukvTPX2WdfE07KtmtyGxki
ZMYhNaljCzEHhqrF87Zsix5sRqV9yTmRxoMxSXUc22LZXV34y4etM0M7b5x3tqeVj39+3q/XZR43
8YjYVaGN8ePs35hmvsa7XsveReOVy2gaPWxuJh2cd15qOB//8lrkROsCviNtNpci6ewpKDXLgSMQ
N3JZmKMeDi4S5k2GC3Fgb4ye325r3ysQhLhH+2E5Pz9X8TN7XLdVeRHtJOu6XGY3pnEzHR23ct/Y
C51t83mE+7VoYApeLZj2ve/56566slJP3zqupWMc2PhVzEcYb1RtuM++Rb/Ls2ghtdOmDrryzVMm
CrQystQDSxXdAbOJ/cb28Pe7p3pnTWdh3TdN52RVE6OBZQwud6/Z62HA3kg/bybEol+n/8feeS3H
jWXb9lfOD6AD3rwCSEMrkaIksl4QlIPb8G4DX38GWHVLzKTJUN/X89DVEapu7YTbZq05x/zjG304
1NGO1zFbVS8FQ6VJ1W5mihqB0wnmyX6JT0wNh/uU9T5Tn6S9ufYSSKs6TnLW3azwooFG3FKq48cR
EdaXCtXU7SJn94a0BC3MRWmcWO9efrrrqCy4vLl4xVh9Dp9uO5dz4kFxZ+OMDiXHWoCR0MzOkLro
+1hELr5fSDZGMlcbO+2SS6b06mNip+0PoI5o5UfPGm8X0eh//pA51YDrW6vEtNmOvqalHMnDyHsn
nFxJpkHTL6HEQrbFO6du/vTDJfMV9ppqrBxV5/i4P1VxZU7kpIbFUql7I+7sK9qn+bVaOeLz+0Md
LjJPD5mh1nL/usxQOzq83YtWNxVfNkN1Nm5kgTxORX994q09rNv8Mwq1o3W/Cz7heBRbsdraJMiJ
hqiDokXHI/FgdHF5IYvMWvxR94YPdlUuF+4YdSde46OF/e/BSVPhZpron6zjmJ0uzhfEK4MTLrYx
nFNIH7Zx3pgf7CKqQ1Ek3i52LesLVQ2xLZxGnLHxTx9jZ2qaE7fhcDP3zy+hIQxXElwgUoTDm62W
cYSGsHQoU8/iiqyM/HtnN/K6QFe6N0p13jqVXn92JnW4q7uhPKHBeOWDhmHEN8Wc/7TiHw5PmpGa
9blih56lyItCUY0veMmjbTb0d2z8kbbkQ3L//vv16iVbiAh0jQXoxUpsl/asuLJwQlmhM8s9nZId
Z98zLJTKN5bX+WIxteLL1M1ylxW2vHt/+PWOHmwEVtoFwW8rWYMarH10NEXgmGeebJwwcrVmi6l3
+CiLPLrqdX348f5QTzSe98Y6mprVuppaVywOUmh0kJzArfMq6wwMyENzMds4ZZ3cMSjGL+ON5UzR
tRrL/KE0KvtqyOfkv5hDKIvwbavY9WgLHD7s2ZxjyAG8a+rcTGGPXZQPu/rFZujPCDr/vNXPRjqe
GJW4LHOFkUrhzUFEnW1TaiTdEFDfhCfu8fp3vbzHv69KP7wqgaQNfEXnhFptTx8Wu4g3ci70DwlO
0tpuso2LNy4QjROJoEuN8aqdpq0gROXED3n1vVoPDJQmKes/ic6e1fUH6pQmy4ETGuPchqS24ECd
oDNLLXX/i6EMsnbZyK0V4GMxCdE2syY6pi8DyMJOtL211RtphILqzv7923t46Pv7SfK+ADxcecC0
LQ7vridqV7Elm9MJbrGPlL/8y1Pb4YK0oWK7pE5/ghhrvvI0WXuYEFGEEW1y9ObE88D5YKh4mg1U
lYGmVICd/hT887UpCPwtkwClO4sN8eFVwcEo9EZjlGXRuvNmWpRrI6FUp6gtMr4yjwPQsMZVYRrl
tTFNpyh5r826z4c/emWl0TkOgfRM+hZle9El7ha8R7HDK0dUAfvlgDpRtnv/Sb56ZxG40uYnk/wF
/A+4CelLfAY8SSz9oCDEGRLv/MQor30Fq1mRbS8bfwq+h3cW6XBRmw6XlgnV3bmltHYq4lXHwdf6
/vW8OrnyTVEfoFhObfNoqLxlf5JzzglzT/CGKA1lEDvt5V7kQ1hG6byR+lhtF3Pf50N931jO8kgv
XZ03NeXcE1uKV78Th3BvLpqrPv76a7N1+rbj7uIW0Deon5orszC8qy4zmnCY+uHs/at/9Wk+G+/o
xKMmcynp9XPxeL+Dpo9NECGEUf/5KFQGQUS7aDRZ8A+fZlRgwDJU5taOcJdbrQVnokyJ+l9cy/NR
1nfq2czZl1Ox+gv55u0l2Q1x5Wy7eklPrH6vffNs1I21Fw196MWeD1uoVuKRD1PRtOcYxFPFz5ts
ehhnumd+ZaSEP0ScmX0HmaG2E/o4nPgJr3wcK0/RQWjI/OgeHwoRrxnRWJRuKKd4uBiSYdlG2JEC
HADml/ef3CtTDPJT5Dwg0ym/H7febRWfjVRgokg9Lh9G0WLzp2TUdVX9V8sSBsQ/Urfvj/nKO8mY
FkQshK8cDtff9Ow5dnLGwDAzZpw2S5hkmXYOC/9U7+rVUeDoE47JdvnFiuSM9rKQiu6GQ4e81dWr
XyTa/mEewdPph6o//UUWCFpXR3OL6IxhtjWeVGoUTsS64OYbaHDOw+IM+gfKy/nNlGmngodevTQq
b6vS0dA56B3eQHbihp2MjNpQm7ii3Gpe5MnJRu66uhxtmFABqhym2aVwsj6aOjpwDUOhaEwdE9r3
fHDar+SRVFs3KRZMln1/ly3GssP0Bt5HnfRdXuvzWacLHIXA8E+VpF59U0EurrrYdY45utUjxqYK
1S3HzaTEKDKlpdwak97sBH4Bpu5iuppNSAknprZXpoNVC/nvsOtdevayJmniKGyanNCap26j12P0
c1FqZwMIAap5THaI7xit50+uRSqFdNMT4792BmW1WCUga3+UL/XwB6QwZXpREZpgGRNb1Ur2JZYo
g3a6v3Q2/re4V7W7Cs/5I7aghHjgYimqTb1YsUply6EH8/7nexzD8/dLT0GDyo7Gzuh4DevtPjEk
4LSQbStykWF1Dum9UPBdDy5OQEW7l4O5y7peBNhNlk1jDfizBnu+WybT/Nm10YMDzz9QstQ8w7Kb
bdXUzT6kdjqlCEyj8URl6LXvhcYc3QhmrFWYcHgLZ0soboGMN0TjAvwrdpIzdTUHvX9fXntBPZDj
dHohjhOhczhKk5QNfc7MDVuc4H6dTor04fFOW82I5c4rZ6zcMZR668S4L1cLNLtIkRFOrbJxY736
Z29oWcZZ5ngcHlytjoMESc+mdRKxzXp4Uu9f4stiDEMRgWIgR+Jgcfzkp6xWBg+ZWwjEoPjYTYOG
DxKcmESk5BrFJjfU7HLoVaf4C4KfPKUTe5JuH05JvHJE96Igd2HaHp8yphoCZeHGUZgP0UAaUtrk
P3NlYOuExtC8zoTugQMaVPvSwsC6bOx++qSoBQ3Szuhq4oTKZLE3YKpA+pntkk2+rhQOBlgbPH8A
ijqLd2ozmo8pseRYzZYo6rcsjPq1O8d55utO2k6b2FHbW3bk+s1aj3zs4lHBB7eIqtoSBN2aflU0
8kPZQ407sTF4+SKvzEoqfCt4dvXDHD5qj96yXmacsmCwT5uucrLbluLmH5crGWVVY/CtsFYdbz/q
gaDb2MspubUDvZxy8bbWMv4E4SBPKCNee590roZZbe3GHldsXcSFsMgYCaVqfeZkhv5ZHRZja9Qt
tT0FctkvHFabSbGMU62AV28laerYU7D1sBE5vJV6n5sFLDWGVlut8ic4YhuW03RnqLNzDyqq2Tl2
Xfsx+CGYXKyALR3qCyY1uHbYTcHaRDcWHtCb9z+xV44r66mWw8Gq11pzog5/GIYcljYxUneaO8ug
29Tpn2xEoHe0f8xradWAWZZcE9/n2FBGbNwuksnF5SMMpFTiBg/0MP9x+Y/fBMicEzA1MTrKh78J
DFPi2d7shLyV1bXI+sgfhnH5oZkEj8tmWQTwufiUbua1iY1Q8CchJNDGY2F1qyd8hJgGQogcUxDr
Fi7G1vmhScAdJ276egEHE4vFjkK3eRXYC6MFPbrANtI6z6PAGTY4Ns9dVMp+jdX/lulmuExdnCu+
kkz6X6InZwFS47CrStekBNxkt/pS1N9d3KM/aqmrH20F4IYv8EyfmHxf7ETW38iLgQiKb4VwisOH
EMWxkgAP4TdaQn4coFR8j9ooeuxyGyxpV6aJuqvtRP4a+Gn3s750u/fv0otP5ugHHO3A2qkEomKW
wOUGgcg88T4vI3Dz9wd5MSWsg3DuYj8NoB+VxuFVZr0DvI11BhqdckkH7zwXRhlIxbhsrfGiN61b
q2tP7A9effpoXzlqUU6iuXo45tQAkLFXlIwLv6D0ifsjV6+0Ww6xzS4tY+X+/Ws8ksNSLVsvEvcR
m2sOXzjyDge0FHSLjuIQX6gOURiDXg2zzgPKgLmx/SXHovlWVp6FpA8ezdygHrSLU2f2F1/X+hvY
MKwqDZ1kp6OnKXnPktgiaDtFGwvZENYn1B/reqiH+tP71/vqi/NsqKP9F63NGJkML05ZSvM8c5Jb
kF9i//4grz1EwuFt/vMk6zsaZHbMUcZKBo0Tm2O0KZd6AbLYuOouKjr1q0Tf/uv9EV9s+DjEcpc8
niYiSUwMh09R6eYZ7VXjUUSKugvNFfMVlE1xI2SMg3sZMrEtFxzN/3+jHk1VedTjlZpbD/+3V2Ep
HuxferOiCzqIg1h260tlBif1/qAvnyCrC1LA1RZkIY04urlNviy2TPQoNLPUuTBVAGaaFp9Kv3v5
7TMKihS2OMDfGefwhq6MJnfRxygUngbUNRlR2ycmjdp0Wmy4FzM0zyKfgd5VmUhPvD8vxQHWOvoa
20DJ/GWySg4TQIrKisLZ07PrTrgdEOSyb+5so7sE9a8FpWjqs7lLnE91IYof+WrRt2nhn7eal1xY
XXPqoP/aDWGrh7UKD8AqkTy8IXVqpW3ZwlnKoGKg76vyvcSc/SVqtT4KTL0C2Vza8FVLfcn89x85
egj+9uNFEW+IxSyBgPWFEHTSihljxkiChQENMF61bAEUvGXYZE6tqhz62f1UTm19yGJNkmhpQWMN
1HQSKh+ebmdsnpS29XOrsa0dSOHUwB6jiq+oXJKv9F0/VpEBt7am52Nuki6BU5TkRlkGHuwbuskV
oK0NYEfzPhkGL9lJo3LQY1Rd+xFWF5CKUtGmG9Ma1Q8D6OgUbkHRDgAQFWY08B4iD5vOHW2fbhkq
aXDFSJFqLJaqD4jK+OHQsvhVorm/9Ja8A7nntNlX2VsluFKau5TX5WJ+Muq5+tKifOF6YKF+sXJH
vYpGR5Z+I0DS+jjH+WcZLfSw5tIRIiiRuX9feqknWNV7pfdx/9hQAqDkynNHHcfe76MWaKdWTbWk
Bg5I3ysEyewgPgvOwLBc4kvF0gm5A+LSfCOwKo5Du1nUMxQqw1eJNDrbYD8FRGbXbpXcKBMshMLN
cvcuh32Zj5tmArAVUEJyR9iyrrJXm9hDelEOrbaEwP5aR/+s0SLiYORwfUUTuqgEgAVbRR19TmOD
zkbqqtWdBsfV1XaE9oiCfuDUVn5pJKBpzaiYxEZLcs8I1MjJ7dCyBwiGsUhokCiN6jz2Et9yO9Lz
CjIgrwLsC5BPrDOuxa4bDhNMbkty7gfNl3eB5qTy5whr+aamD/0zmciUg59QqCIQCqDg0MW3sHyB
hRxPW2h7Ub7vbBMk0rKo5B9KST8orDXFToMWtCFQZJKdPmldSQVHE9SwwrqzOLXqeQMRSACKW4gW
HDoAhUoMfIjaNiCi+glK5D0BitJYQwTUr9yieSUYySeYETaV9iOVFhBHAOwiCNtP6KPsCYNUGqN9
7T7BkcQTKCmpLIBLNa2b6omhRHTW/IMuAGSleYUsEX4Ib0lb0UsjIkaSaJ+ITNETnUmxivx+fmI2
ja0uPrC9dG/6FemEFgG609JUNVVOvdQ+zk/8JzAc7bS+lXChmqjqAO898aI0NAQQtkGI5j5PDqaU
Z0n1QV9BU1R6YE5ZOhWdYInt9ixtVXX0IcaYLRgLYFX0mcdH44lgRRMQZyGQashWWB+WT1YUq5/o
d+p/WU8MrOyJhzUPS3tXPlGyqJ3C7c2h2tuhPqTQeYZ6Bl1GuST92RvRfA5OGeBWJ9LkY2SuGC5D
gyOdP8G5OlZ916+sRLah+gTwYmOW0R2PkX43NAfjS7cz5a2ycr+WlQBmdU6f7O0swbYoohxHduTq
K9wUaJipZCv/r3Sc79PgETJZcKPUM+WJNoYkECqJC73XDQramAvl8AQ62aAakMrm0jB/Nk/8MhBB
sMxiUMigLJ8YZ4IzneE7uqzSs6TNy4dGr8sHkD/Gl+6JkqY2LcQ0Z4WnuU8ctfmJqeY98dWKguQr
v0/zsg8oMMJgq3qLPVlrJLspM6Y7W+b6vrMSBfMmBDS/Xs6HXKTf5IyGDHSWyO4T+EGzDxq+ZQK2
rPZbMcJ7ixHIa0Hv2v291gtb29uWMzvrxACgCJBT8hnCnv1Zz4a828Khk104T2khH6iaGTIcpWnl
mzlN9BuZRqMEY6gAsPRSQx2+p20jICHP6KjBeqadAx9vVvqzyCSNcgtgLyOQopP0uD1iZSqYz2Rh
BLWCLmkzxyIn3y0ZwF6qvVTPAS+owrepmiuUm3P1r9rMocDOZgVnfBQKWChX45QDJm9U59DpTCBx
klwhUP6pjneixCBvw6vrHRDGXfzFtGBxUyUF8R3U44CxbJaqAvQms4V6VgGSjEE3o6Takyo87dyM
NDVYiFk+7DVhG190ZRyiXV3ZbXHWOSPMahWVk+ejF4r45xTHznZQoyK90G2p7JKkU3/p7WojNKWa
D5fCKibgYxk76mDoYKl/znulKz+C1JmrHfSUfuR9iW3+Lc7SzK9H+nWhcPPpfnAst/RnK829QIMr
q+3LGlPcZwPra/Gjz7NpCgmlS0u/sLv6QhuA5sZ2an9WG2+5N9mBGhtmUHPxUyNKv0LExMebEcWp
XoP8MaoNbL8y+xYBn2x8jfCQXwgRPPqh6iCo1RrarPrgrAc4yU6iPI5K5xXUYShNhAK4pwwXPUn/
QuYnr5eCHIZbXu2JtIy41vaZlirfW9MchjNjiKpHlRZJHuAvBqLU21HM3OH13mIQ7CpYBKpS6TUm
Xm8ytxO6HmuD9hIRAQ6DPt9Ysz1/TYte+6IYEdDdOM2ZJxT2IY9uCu0RrlGr+yUkPWBvZm/exXak
3DedOXJkNyTnAaUbDVj8VEkBRrV58hVAKtTVKgcyVaAe0sOmGrVfSjP2PydjmR9wSU98eID0L5wI
iBYblBkMh7eYQKgSRa0vlpZK8raE6R/vhJOKM8vq7BkyfWl+pJAi/tKdRL9urVKX4TxXVf/ZaLP0
Csia0YZetTTXHf+ryKcnW9sbVU/ybwn8uSRIs7KwAoCvbOdsNxt/6rDtFjhSkX2Z1Wr911C1g+JL
Vcv7zTj32I5hqVkXfel1/Rl8t6bfmXVO1JkmSh15yYBMOTBHqA38/sVqt9htzBszKeWnqAQ7v3Pq
FKLyuJgTvPaJMijbuMFz6CrwXvsYP6qGlRQxu88pqExCOJdaFNhkfjzmfQlY1MgKpQtG7suVApHC
850KpzgGc1HBEM/kOdE05A8YxU9jTCT4x8ZUroSRZHm40K2xJhtPc8orxGpDDWncJX2VXwi3btyt
6k3ZQ8X32AcjVHroP209LFC8TeWeqAo+QqtPusd2nqUVjJzgrY2t1O55WRkEdrSKiqdSQzX3WIII
Vw1BiMfI7/WLQtd3WdWq3bdCOrEKUEroaWC6RUTfQnqrD5UaNKhmqNwpiz8AYyObKhVurzJdtMqQ
XCMZK/NQ7R3zVoADpMy4VAHcJK66yDO2x0TEsJRMei3wAY4Vp/sqWqoe6Ss50ZiZ67LZwJSRFy5x
EIBBFfQCG2eKIb8z88s8hBHmbJqCTOLATtLmh0neyy8XVhrU0tgurjwMNpYftyPiezFnNnkuPcjZ
gGNTS+SevrREKUts134UUajztQYIVYBBkzgKdr5MZx49e1ztllV2G/KBiZbhkKWfqlo/tQUODxLY
X2jA8M+1iHgsSgVFa600ZCXEiZJgDOIcQ/JcW9UXMMk9P7Jn45yXedkrpGbsXaefPlqL24RSpNGn
1K6UM6Vzlr03xM5tsXgWhek0uijb0fItcNW7ighb4Fwm+XYl9FNIA2jWlwm2Z97BfK2bz+8fjV6p
3+AqxcqMq0YFSXFsmodIvkxRr0bhKtffaYBez0zY0kFdm9YVURxZILQou2aDnRCHiGHruhvs5IQE
6mUBB8s8B3rOZ+vNPS4UO9KbWpJcvNDUBfkmajbcMtewHS/n5uz9C37lHHow1NE5VFH6pqkyKh1d
qST7JNe6T0oM2a7kELETM/6IpW7uTLbHX98f+JW6A7YeHFRAYcjQejqiPuttQfMEidznHueKFk5j
njcbBcDG5v1RXr2TqJg5YSN6dI8rq4ta5q7IMi/EF1Z8LQzH7eDeQYWl6nbSm/P6YBynqQA6EA+O
ihxkWuHlJ7KCUookFayiScrO89abOTe9f1kvz++8IBQz/t9I679/dvNAQCeIznlqNMTkPnGiau/O
K73RchDsxvUUgFNJ7t4fdP35R986ZU1EAzhH+dif2hvPBrWGKUpqMXjhvLSExelOHqbqdVJfahFZ
GO+P9bIiTgEO4xFtHABgXOnhBbZlXPWdU3hh1Ojmz8nrrCk0rB5uq+zVkMiW8i4pDXEPNlXbycrS
v7w//itvJ6VTa20YQGWiV3M4/mRHbLt16saGPjlfGoGZkZjJ8e923P8hi54hi9ZO7tvIou2jyOH2
/Pifs279r+45u2j9f/7DLrKc/7DM0DFTKeWjsnkWB25r/+FtXPuZVNPo0K+ahn/YRYqlgShC54Uk
F2+Qg5nhGb1I/w9sDMBoiB7wppm4k/4gD/zICK4gZEdLCi9gnROefRQtG10EXbnY59L6IBPyJoBg
pwHlPXS/fWv8pXa58tmBiHuf5nUeVOkybUmosYM5kjPRJ7O3w7iUbggu1r7k7XhSHX34Kf3+Zesr
/uyXJUqmjp1r5nt2ZMWFbs41FqyWNRqv5RWJC1GgtjQiGnrevjbO4lNvLJ9HJdG2Op5gGhaRReQQ
8REh9Bp9Sx5vExoVkXFO5cqNoNR7++zJf/x7JnnOijlae3//UuPwl6oVK2jv5fl+iOj/Ge3Q+kKB
8ExJMPmuQg+/sE0SgMYlARhjRbTfcNtXJxrWb46uH45uuF3kjZzqKaLp1tZ26ilU0tjauI2lB23S
F3sUc4Jgkamm/DSNcJaj9ESX8nAV/n3lR52aqjRS4vz0fL8g9Sj92h7Tm5iT7Rm0UdJtJk+9hetP
cEnvOKfkT4er1e8xj6a2kZwPnUzBbF/nQ7GdigFvpluKK9SAP0480Dcu67i47QJjKtRlyvejFicX
bCASGKtldQdtF1T8EiWAa4kh8uJZhYxblPtiGfutGy/XuZiejCihZ5ZE6eXdN2I3zG2V6kOgKVp0
4qE/iZF/r2n/3oRjIQQqxars7Cnb63kmg7JLsw3o6m4r2KzsDbYN5xMsk3PAr0Xg0CO/QyCbgXcg
pqQa1JiPN+6IRhPOzshlcq5Omn5dcyS7MAA7nKkdmQeUITu/oIZz/f5dfeO5HWsri25Ke+FaJbFE
soDybLGLltm4I8nlRFPvyUT82l052sCwZ4iFyWFoj0tDYCg3GkIuKC9bopYXtC5xpbZptaNiUOH/
m1tSmOBbjwWAcFUO2g0pY/Mmadc8DsDX9NXH/GtfxuY+rpNh72Qzhz0kuEG0oMEgBUHZSFnhByUB
M9C6QdvkpLQ11Ag3RRTp27FfygtO+82ZrGUW1haX3HaavDBjs/G7vKrDIQZxB6LjSo8HlxCj1vgj
xczvF+RoXs9mayGywa72FP/VoKpTvIc23DO1np3t+w/0rZnnWI/ctPALvFlyu52s2yJKVkOCRoqg
L4drtCBfCf55AAdRhpPhNL5bGPOJB32kSPl9dUczbq1EA6ZRs9rnqT2Qb2hlph1MbIW+qJzTfxaj
68CHzoRjY0meczMYas3bdR6sEkys0lL3S0+y04lN35s/52gKpv1UV0tlcbNBUVxOC0xzmjxpsSe+
wqGKZJ6XbiwQGxqg3waCahQtz3FNNHI/msUpuNCRLvP3XTmajceS2PdC1ao9zZR0X+rg8HKcPPBt
o8+NMREMUxbNZlZ7ZY0LdDcLrbud6y7DidXgcKP9e/yjmZnNt6mMmSL27kRaiqYq6Kgr0VwQpSOQ
OcOXeP/Fe2MmOdbaRbPLlwWBYz9msth18HxZ7NG8qlpz4shweE7590qcdWF4tvdohectuBrzPWG4
WRjRfCakC45iY2nDGS2RNUB01r6+fzlvfUfW0WFhKNH+Fc0SE47XGds5t/MbwPQKCw+zTq7ZXai7
RnKmmPUv8qHa0JZZeeJLelIsvTJlvmC5ObM7z02v7NI0Kc+7WqFdVrnLw4zV86rWtHJjGbW3BEpi
tbuo1mPJbcYB4BtwOL9RHG8JMuLGx6Expd41Qa+REbbWPOwJrCu2ilnGe6NItZXP79XfiNEo7gFf
1DtvUBPyAnQg5n5TNvRPUnOWZCNQ6fvQ9LbX796/veileGqvXKNzdH8LmQ0lJ+dyj0Vk/oHEB1oQ
Ha75nMKY4m3JSiHJI+9sMgWHVogLARw/C/uB6D+/Nj1KGG5vS2LP6tam3pNfgV3g5Ut7hLpidPMr
KVo797VsVr/Tp4oemyLSBvpBRvaQz93wkKhjjDi8RxSBJJkMSo6/9F8t1ip/IrGNkLcy8fKdHaXO
R9UlGzAg4QFQDbyFkSgcqV91wzhfG5HQh83CGfZMzJ3L9i7VlGUjiogUBEoFNGxtdsA7m6a7hvAf
YygQpgbgJn6mD7Hlog40CMO5SAn80ij/FMQ9lJ2ufJ3NNv/lUaKTm558jeKSZM34wWLbdkF6oHSv
R6/UNpYtTSPICLAlmM9odc8fsimzAw92i71J6pL4dVnF/U5PKvsOMEGVcmXV8kuJCNObspT8iUhx
rT0wO+OmcZeYEpinmJdtZnt3c4c3Y6OZUVoz6FwiPxoLnczfaiAIwYsmTPMJl+cDtlzaDXGNrXU5
QwgwlJ4/1KtkPxjiXKiwLP1Spmt6APy8MdD0IXvMVEPeGWmRf8i7sT5rCNbeWbFOB7xvLZ48yuja
pZdTJ7OPJ2VK993ccYAugcWBck2hfS55qd3b9MgNfyLkOA8mzc4/2EiclXPqnd3PyrbEL6TI3kXb
ODWBB+T3bNiDVRvNtUb6kqRGN0S59NGIpHco8kBrpXtXuAtPWcsncVsWZVkA4NJdgOtpYd8rSwqc
nPg3kt8aw6M66RB0ez8VKbEf85Ka2oaqOsXuRI+VYu/JxLjPZnvcG27efgYwmj1quW1/L+gtkucc
VzNcl161vwMUWJQth0JJAOGoy/jGTo2yCbRaqRIsfC77eZ0k4FvEqMWXWK/KGKCknqv7vBka8jm1
Xt1GIi/RyY+dfpYrWIK36dQumwJbG90fuo2XnTV7xCQoI9bEtE4R0NguWmlfJupwY/Z89z5plDT2
3RQx6WAqehymPTB1kvxKEU61ZYcF2Ti+3XrehdVW5NIaS0RQQzT1vttCL3QzDqc+cazLgzdbTRMA
abHLQI9k/6mpQan5ljkrCPkH8kkm10x2ppwGgs4Sr7+JNd7rYIhcXnbRx7+spKx73yR2wwrorlub
tspjCxDM0uwVTyu2smvq7MPUa/annoji+1ZV6n6j2BXvIa9OHBJpyWbIVo2M7POE1NqusL1vFd8a
SaSidT5FQ13+UozO/u7Go9aHay77zwbcYRpozUAEyEiM1udM6XQaLfSevvVj1yeB1Rnlzyo2s8/E
iRIQFKszkWooFuhoUDqcNb/RhvKxwat4PcAg/zrLYdjqwEPv7DatST2i3XvWu1VUbyJLibQgohFE
LvUmlmgz/Rru1S8ZW/WaVGsRgWTV57GY5V2vFQSYyaxoHh1eJ1rVBbqPvV4V2TafEkNg2nWNh7Eb
ZLKh7nU+FSqJzahIaO1mWlPvXcRLK4Ahk/veFI4eRIO2fMu9tu73c5fNy0YnhOsy6hZ8qkwKxW1E
FhGzZl8/ULmfi3O1jtQrErWWs2ZIenBd4DK+mF3Ggx+82b3UIPX2m7xt6BIrNDaHOEqvNTI9YWpa
zd5qJmn7kwXaKPByGliaIIKNdHXBRAEGaU8UeV/4rfS8n1alptGmEJP6vYhRVcH7Ti0C5zw5fGs4
EZRb8mOE5pNBHxeBbSriavaqnj6HTY6Kn/d1hv/WSVgsV9XGpNTmg+r1xeMoJmZbQWzImgLZEINu
5znvczeOUcQczpwZpI3XIj1IEusSPgjf4ftL4BsbJvvoMNBMxmANdcv+tJ+7rVUa8RnhQbNfLUYU
vj/EWpV5ZY09FqrKoegKGkLV3s5p3U39bOxj4iH37//tR/2afzdk9tGGn7DBylscvdzL4qmPkKs7
thOmP1jxTOZT1X0iHXDaLjqCCMoOtDYi6MtDy9bQq9Jkm2uo51xrIPfJJNA1YRXcmkuWfqlHh+hU
vSfvRXTpPrPIM+QRsspO+XLemG53rbaZeeqksG7FX7tNRycFiSUlSvtF7LNhyi7VxSK6JiOLMtPN
kXyeWdt0BITztXndWcM2dCfWdFatHvUTe+c3qmovfONs44rcbdK9RbDoB6y+0ZWc6uxeaZTFnycS
jVBXxXtlKJM19HQ+cVbU173Waxd+dDaYnVmgpzDTfUSu+A9UIzj+U9RsWuJM9eVgFDYds3iIGn9s
iulzb5ndY89xhXrkQNb3zq5zwpwWrwNk7Syy2EDzS9NAJT2MP4jG5gsn/7b2NdsasU13Ir5TRBFz
sE9E5W0wJdoPSi/HCzHRBeaQbkRMIKQInniyb9xXa/3zZyeG0qyzismVFtQgdXY9yVooqkW/GeRE
BpRsIotzqg7wlmTRqPyRdFl1ygP1xud9HEOztADAbYPzg1faxYMdy3kDNBrxXp3Vf6RH//f7O9a/
tjA9W+IgM3ZueoB0odgVpcZGVkl/SGN2TtzENy4EJv/BTYydJcUmUuf7dDTMy7iTY9gWawcROOGJ
qfCtQ/KxIbwsF1sRhhR7w1qSbTvRBhWpseYsw8ILHZafQFrZ/LEsvZZ3j2S4yV0yEAB69PP9yexI
1vv7Zh5NZg4OVW+kQsVX1ldndTTPO7Joko8oJ9KbhsA2ssaS9jPJzQOlDcO6yprCulmavAkImpr3
NVG7Jw5Hb3yWx+3iso1TXsw+3ytsm4n1VcnyVC0UXqJSAq2oso3jzf+0jd6Eqr/1eI/qE1TDHNAQ
cbUfXAPooh27AWoIZWPA6rx9/96+NcTRNNPPIDFka6xFxkzfNoQLsNnJR4zCKGvfH+Ktle7oS69n
Dx0fRW6qilL3jbQj8h7h0okW+hs1lGO2jxtN1AIcu9w3jdUG4CzvKhLQLjqBMGOCHnbiM3hjurKP
jsTlOLkliIByj5GJQPdena5FrFyhIl4uC4j/wUTTN7AHMt/t8X/ZO5PttpUt2/5Lth/uQF00sgMQ
BElRtSzL7mDIso26CgCB4utz0vfeTB++Q3O8bL+uC0EAAlHsvdZc8bX4sjP99n+P/HPKXQ2nmcTM
utlBbu5eCzfjhmwl52SilOb6lqFZIGtTzRMOvVOS4SEr4wblYoGcNSBWtjgOpThlrcVZ8bN2m4YY
ZA7CuCSlUJDNyKJjQ3c6UCsLc/Fal8z4htU10QLz9KGtZvnmoBUs/EnU6l7X6VVsYsdMYwiwbDcj
teg5mzlKRzYUYaXiUSvaNvFp9oM0mYdePmbxWLzWS0XXyay7Zr3yQi58iOcULVLS6WahX9vFBFD6
JQK3bdsP69FA7A8KvsjfiGVMrgyyC/0N6zS0f1usoH0abeO22Y7Ikh+GMTyeIDIcX/K7UpFa1LtT
+dVMELT/+Yu5NOee4zhVO4c179KiIj71qLnj+Kg2lcoFXaIr9azdjn3qbUuveI9XR3nzLLCGI6v1
w5+vf2FSsPS/3m5BSkELv7nYmQSABDl0jjCjn7jVqzK70pC5dImzqU3QcnGJEk13tOLGfZzpKqjh
rLkp7Wq9ssO+NELOprbVRUnYjkqyG4wKj9vUoaPvrOLYCq3dzx2iwo5YjI//1SM7z+urT8Eoi+cm
O86OBBlOqr0nmckLpll1wj9f4sJMd05wTx1s0CtHoF1FwelBW1vFd2sDPTsi5og072uj79cP/Jut
p3k213lDZ82KYHukxXZ9Q4ajEfR2E2+0xjS3tWIotyNR74deHe81PvwHx66q0NGa9nWsde29mSoy
QlPtR80RwycCvPEJPX1JprzeSd9W4nZXpl3vp0nxec0ye7sO5ONxSCZsR8Fov4xJsVXEEKVNRUWq
raxQot2i7iGLezSLHzklWE64GC1y7Hc72SD8Vp2088eGDdBsp9VjzesN40KwHCNHvCnGHgJ5r0Ox
tOOvzpB1W4cz6JWBdulzPbecDmXboGTQOQW4RP6liOJyHym3HdhkxGxwlrhRKnR1J5Qp3squVL4k
fTcGRlWqV857F8a6efrMfpugGtKaUeFqya6vnATJ6lo/rzoODX1UNdSUmAt8DCvyx59H4hk2+L+X
JfNsPnQ6IEHDUiQ7YMDqrWPjjjfiet21vRD7Ca9MNNi9zqmx18kbkJWfYWMIKh3jQJzZ2J3m5pOX
Kl7QV4VATizUrTnNZthX5vrVptVyahHmG0sv9Q3H8MqXKG+vfEaXHtXZZtKTuImcbEx2zjz3oaHX
KlGG9YL22fqMZj97XEsKHH9+UBdHxtlMupxQA1XbJTuCL+udaSx9pJbD8s2Ri7zJSHk4SLsAk1ym
6fNUVE2wpnm/6bLs2t2e3sjffctn82xeeFmmqAN3O4B8JCNKCaoMmsiV+zvNpX/348/m2K4XngSq
kOwS7V95tbtmnUSI9wll+Dw7N60y66FerfleWB0OAmAFV45Yp7H9N9c+J2OrYJrxULONUS0AKs04
1xvo1RmwM11cub8LU+45/JaiU26uCzpJZ1n0NyPW51u1jz96Fw5sQO3kWr3plyX67+7lbMp1F3JG
YOOlu4IUY7/z5uXRmNbqZhLDsNGbWI9cqKzbqcT0RfZN9ljro0IiWcaWz25z2hjU9v1+VpZQJo5x
WCwia3vHvpZVculZnx7Qb/OLkSTGsLgs16Wo88dYpxysrXpJy8TSXv88li5d4vTnv10iW9xmxNmR
7QY8aNEvmHOK4fneHM1rHLkL27hzvEqPmxHPZcYl+rw/OJOGDkcpvK1uVR5a+4yUZiTbIT2j9spO
7tJNnU02SkUkWksI+o7Xh/R71osDQ7YPTLutruykziL1/nsyPjf0GjMuYrP0qFA5SvpCCbaKpCf0
h1KINlgSxdgsuCKeuW63p8me7vQZ5baVuOtWOPW4mU0Nb4Yzm8GKb31jkmgSUEQYNkLM145Plz6k
s2lo9Dr0uJmScXzC3OFNVhEsubNsG5suj4PXIfrzILp0nbP5KLY7RXcS5m+hLRbN9AqybONp25Ry
WpBWmIz+fJ0L7/U8csYDDtO0nZVRvR3XfSnn3FdiTwnFVFZX5p4LM/c5MqOhG0iEJuIEKSdyvgfP
vB26egn/dzdwNuFgEZyJGvTqncBp5ENTsMJYZ4VwF7r2/7tLnM0ZRdcMBq6gepfXCT0lPKB3MP7u
sW1PV5bXS2/h9Oe/TRmJB2teLCU3kXrufVvg1/AasT5IWV17CxcGlH6201FS0mgI2SSsoIuH1zhW
SXwnemxvq33rIwUd9n9+WBd2Jb92Wr/dCr+6mMfCyHfoLJ+xgd0leW/7GvjOjWxjbLPmNVDKpYd2
tiUBfz2t08IxguA0CJI1qWm502lUEVLvytC9JCA4R4IOiV4PbivzXZ6j44OeFR/UOVOIXqwJjZj6
IehOLRud8kKYFRr+HrjRB1FhkoFqf3Vffunlnc0GbmpRFqg5RqdNR97t5LkDtmRL077GGG1bLIy5
2Es9xhoHH+m96hvtqzX2bYNFyTQ+hkWZDl5hAcEtOHMgjSs5RhDRQAHlz2/910bib9b9X3y23157
o2QWx3s0u8bY+QVutefFHOndk9Gki0KEWK7NAOkhol67cYPeWPAQDuq49ZJx8s3SsojqdBZIbbzG
CcIr3V6n+zwmmhsNFp51WcVziPZyxTY7JWGe5Bhgi/RGTP2xk1XvNz0O2pFkM5Vu4VEuif3ZTl0Z
VYlRbMdE3PAGu0gOCi6HLNHvZrXfaOLaHHFhRT4PjSoxOeutxkCh/6/vc23mnOLl6G5VwWFx1X8q
6ykEVeCx+PMTJ2Lt77eN51QalJpp4c5pvptWjzxpc2zcm6wjrg8fcYGlYlbHJLLc0vaCFk/lrZY1
cqRwT30vNKws23B8RJKC/YRtZsZKi+FxbllRpxxTpEAyTmYUM5FuKVsp8LljkuLZBrhspq8V2eOO
LxsljobC7fd6xrnAr6jBfk9ljNU7ZdV+sDpF3iNrMp5LQ4MPBHPhe9rVqUb8nizJVOwz+3aiDZ35
3tCPaQBtK76vPMVqNlLxpidc37bcJK3djFsl+aBLWjdYe2P9rh6w3dJiL+hBQDs6gIpo8423Dh3+
PeB2G2dRUahntA/nEBt/kvqL65S7cZ3pCiqOspYb/C2FE8Y9GRUEmrvVD5tCzmYmRAa+02z0X4RU
s3d3cBFSKp3wTo4mC5cvbLX4XdXG+bVRq6fBTqeDtdBf7TXvvk0k9toVsJ5vihSTrVwIeA1mokuO
DVYw1ceua0o/xnzchtxf9n0sS+0Y50lsBdAK43GDSEZs7a5J33VH9PQ14xypnoUhMA2N2tTerKHT
DyVwvzBN3b6L1KqmVAGcDrdcMU1CC9w27naGwu1kE0jqwGXpSh9IWDJAhsRjjhfPqOcfjdoO8gnl
ZPeUO7mkVe56eEARuXgfXdyXRrBaXknSq2k0m1qz4/HEm6jwSBqJmO4GTym/14DR3sqFU6iv2HAH
4EWY+SuJONjeJmykn6cstZxgJmgiJlhzcj8NzTDngVyT9ls+Lnwqa1FiVBTJIvfanBujr9JND9Ak
dPoWic7IkF51fO/Y/evSZ0BOb4umNckh06T7qdXj7KeC9CmL6r6qio1T9fEOJmUOCEHUtOXNBRmG
b04GscOta8U4upNhBD9eLJjYDVGjYRqzLt9yIrEwI9WVOUfFCW1pGNLQQ+IwTTOwUie7nYh10zip
TerjlKSrQ1De4PqZ7qWfEgNSxK2r1dgj1HZWjb1cV1XzC1zlddhUHuqtrlfqb9lg2uTWjIP3dXK8
bexS9w7auV4eXEKLC78oPSeSeMMMrMXmFOQ2EX1+Bjf9OEEWLbZUtbovi8yS915ds60iy/xUxUrz
QLd71TtI2mlN0JFsE7YTbdDDlGnAbA0qHY+jA0Blx/aOzpcLnKAMR4H53Wf2Nr95xEl8UuK+mqET
qs4h1zUYbkVdq2SUQBsh1sIa3+Kxkze0HPFy6q6w8oBukvecZL2CpbqlH0pr2xP5E5XmJqpzxfqQ
NlnMjAWl8se4Wqn1FV32aaxj53szWgWLdk6QYzB7fX/KIqsbVNIdnYLt4LVrwqwdt7fJNGfF1lDK
/jGxSJcIXOoeVrAWHiF6whUjHlWsDonfpKuFlmKcihelmxGDUb2pPiGJhqA2F6n7DbgUJ80CRseK
VeGkz+kt07pf3ZOIvymkXW5yZ4gjxHIiDRUvttZtRzHxrqxmLMEzM0jmF96qMdW0UsFdQuY1vbty
UcLFUFptUxq4BsJmdXGyqnH7gmUGubdUnWNhTAQCpl41fJeSkAcYI866XTJPpc2jTTRBTLMv/RUD
pevrOaPBGyR1cmLFb6XZw3Ll57mBPsfJTsR9rh/GcW3NkFtHNtimovzueQRLb6pJG7c9RccvePtU
pq5iWHhCnZTu3jDRR/kV1JHEZ/jKm3klxNBHnGPdq2Q9Jb4nhmlf4VXHb+1l1iNffYeEMPW6PKgY
yQuBNu4UNCvkliihiv/NsuStW3WvJGBnYqMRwnYz60ryo+L/MxIQ8/hQibN7s3KMjzhNFDAOedsS
FGrr1j5BXu9sjZR5KiRqiw4s4ATnsZ17eAyNeqp6zqVj+nbHggpOYpRkxuLFf497shpBbeYJvfdK
0zqf6oz6Fi+QEXdDFd93meHcV4bUXrKGbiMkhLTxwWDYDMW89NAJUPyJ0V7V5rGk28ZAb6f4YSb4
2vTNodW+OI03NiEoJcZtH3f3fawPZF0unxAsnmQTXl6/KMWq5Ogq0/57OdvNEhDzasCWGIvqa0lO
M5BcUlI0AghNcaDCWEHnZMhulrZRJn/OXBVI2FCMTyjSpqeUlI+vpOb0S+QOhqKHdmGJgSCIjIzJ
XBJM4bOkq7SnmkTd1TwCcoLK+tucCfmyNnV112IsN5GKJWvr1/XUZZtZiRUJGmqOd9BWFigpRTMl
gerMKQbsbMyMqMWQ9pHy7X5hYyB0MA5kXyKz62MUhzIR60mvS5S86sXegODCiffmWFPso6M7Hulr
Wz5CLiOieq74CNaOmRQtaBBL75/+jycZGOwa3EjWefUZvQ6/GuSQ9vOfN0SXdmBne+Q8ZpbEVOpF
ONd7n8SOD3Mq+3uPuWtPnLxJc4uVhvxL70q94sL5Qz1rBzN1znV6uiDrUftYIAT+yTnX3jtl9vHn
W7qkDz+3U08qoDGc8F7kSKpitWEQDVulxdbOtP7bYDs0oAdZbtqqF7sMueEGKvP87crFL+wvz4M9
VVSitkIVL5La9JJYmhosMsXMUkxGoCeq3OjSykIASJmvMyvvoTSpN1M3uWFrFvXGgLu/LVT5/udf
58LrVc8O4fOqt1UrJztSp4ZlJ5H2Vqx1f+eRHEbUDkmCsZoRhcQm5coVLxy61LNDOcvmUBCCi1FC
yYtXHZ/Qxqhm9hxMWHtU+9fAs5fG0dnJHNwWiYaYdSNcwnWYlnp5y95Sblo9u5YLfekSZ9W7tYzh
77SOG4Gfp/ri2fflvCBxJfv0ykn50hXODuN9XmmGQvMosl3l05AbxkNeauTcWsu1xIVLr+Os8tZV
dUnPzKQBkHV6OLl9ddPMjbbFFdpE2uheQ4pfKGCoZ/NITERl36agc5IifeMQu4fnhta4Sr93WbPs
C3twrji1fvUh/+9DM5Tuv5Z9bFEKFVF+uotHHJtdUyYPjifkPZ0mQOpDb+8Me0Sd2uf1LR40I2hE
QkBsmhKBzOLx6pXeT2g+7FmyoTjKeNZe82oy8PgY00bnZBS6CeoFE2YdQM+hCtFE26FeZvaDARZv
mxEH7NvUpVGs1c5+UnIRDItZhQpdyG2nkUkHJ7m8T+CgRYbTFrcxHMagH5fpKJV2DlNHrfYV0enB
VGasqrW5hvWUA91Gqr5xRqQSnEThYKz9cmWgXehEEU/414fWJWWOhK5Uos6u+73GPjOEY5ICjxv7
jRmTDwNDBqNtUSiHPhvUp1TT2JC56TWn/1m237/r1Lp3VnIs9KTTRVzFkZx6z4D/tJb3dAkNMDW4
KSJHszt94w4AI1Eb9v271GW1sWd7jFzIZJwglkIjU9uy7ryc+vSVEszfT9f6eTSCkSY9CJop3Ymy
06I6Y01Cy6lv/jz9Xvi+f7nIf6vvjIWmeHPM12fhEgiaEkSKZSzDlkPwNZnDWbTzv5+roZ2u/fs1
MPimRroWOwGLc8NLXbZtQoEdyEICVhh9bpOvE97abg2bOk6+QO8XoHEA4On6uhxKnYNd7IokWqcB
J2bvxbcxsWFbihV4MhPvoTHL8rEYmg9hedn2z0/mUsvrnNqdNnFSjyX9njVe4YIj2wsqwFPbf9qw
18F5EIb9MbudcSwX09p5Ga0ZPVPh+bA3fjA0eFVIZPn0YtN7NlPL8vXe067gsi9Mm7+kiL89VDcB
F7mCktzFbus8ejakJnjtWaB7K/424Zi7Pz+GC9Pmrwrqb9cpErUiTV53otRbHghoaKICjLoPKyb2
eYnRmuBq+POlLt3S2UpQuRKeY6PHkSpmeVzQhQWcFaet7qr4DjF7/PPR/X/YxW+wC2xIvz38zfvw
/q+/vHuvfvznfzy8i/dkfF9+p1z8+i//xlyY/4CN69FBgKhIDPBpfuBAO/znf8CJ+YdNL9y2PfI4
bTgXbA3+jbnQvH/opzxj4Bj/+sv/wVzozj9s1TZgGUPIIFcAVc//A+bir/OWbcLTJ8oWAIepAWYk
O+Wvc8tSNK4+2QlJOEn5XOMLI+i6MiiMJteiv//+SmQHqJrB7v9cdGTKwtYU0vQgty7LXTuq1gO+
YBLPZyp5v72Dh3/uEH7nTvzdpU5Uft3mCVpIJP96UyBgxkEfuClESg8pLoZA0aynTsRXNih//dD+
+fAMkoR0WES2wzP863VIL4FaUXg5aeZ6TxLhnHMY0VPtho4w4v0c/dOfb+yvk8i/LkgKAtxz0vus
c8iBpNyWQXWmm1uL8t5r3K+4DcUt7EdzS2iY4ltpfzVY1f2lAP+ffRiXdQGP8c5gIJEpQHrAX+8T
JneneL2RhvjJnQcFtMiPul1iOjsIBgxKrc9ybqe75bSzMoa+3WUAtg8zTpK72BmtjSXwRFltUX32
NNLCc0qkBwlv6WEFVhuYFa7FdBnF3sM6ttMS23nOqRASxT4DCOt70mfWitWBUz1zWCtL92DPTfGl
pK0fgu3yStAMddMHomiHjSrZg/hLOWtvMRAK6rmF8wUWC1F82CJNv5965R7CqfsRq7H51eTVwdRd
cUpUokBpOozDcnTianh3mvJ7WkgS4A3nTvYOLlHdg5NHERiRhjHkPA/HoUhhsaGhJnTjCoHVGxwl
pqdM+ayZqXtnOd0UahU0DNseu+xU8J5fa8fqo2wR2X0xuaBtAQ7vTeroO0ut3tWm03dxN508ueQv
v6p2o70LdhrP7QAEHjADHmy/WpYPlYIdSrzJLberNY2RYmLb88sKvKaCUjn1vQzLVVCCC723crUb
KBPNJQdkTw1inKDHFKZjzr5VLTaAmMUbvYfiSTMJsHDSVtu7S25tdGW14UXX+jfYaHT4MrUmwABm
5WaNM+VIFpkLXkW1fDG540dCEKwfp7H2ohjtaU1tYisLlqHKj3ZDo05WZbwXlHVCfcUiHQuvP6R0
ou7zUiQPQ9nFe83By+5r/OFurFSF2lBVlsC3FmtbINex2crMcZCR5XZoMQI+L5XV2WAC60nz+7Ry
DkNupV8SkjE0f3VjJFeytNFdFWRQrapxAIZVv+tJL6iIDrn+IbEmj35R9eNuipFy+CnKPr/UhbvT
sizPfepgSzjSctuYFXALtcnuoaeurK7r+P0ErjlUs0d7T7UnesaGIbSnQR3Ej1FV+5s8TmyayTzc
1TKNbdavsJhVbILSr7sJjbGeU1Uth+6ts2Wyt2VuUDWXaTh6SkoaKNEd0LHwbMoqWzfGIicsrZr1
OkyyeaBaR6sjqYsgbtr4szuseQAIBpOsWakHzmbFq0W9wvW7rvxKQi+IQhjgHDvcH4NW19uhzpw3
rbE1mG3D8pJ5VfJUS8s+2tL0PsVVoU9+YrtRT8Hs4AGuuKU95c7AUjT1k7GmJ5Z3G99pxKFiElsB
VaaxpW4ooMXfsyxJ72erzoN1cYobj1iWRyA4/ZuLV3HA6tp2ZQhNtO4/lJRQh1BfvCrfDfWiNluS
SaGCOWzQBkIV0pMdQhS90UXUQ7sO/6Q9V49S1fN0042wq7/XXjmVW0OeILD12rl1FFuI6X3DM5rm
NkXUtSuM3ss/FYVhaH6ylOr3Xnqjs11gwy5hkmkqmYsu5tZblhSe9wrW0Q3iZTC/rp1iD6TurY6z
RXM8DhslLsyJZMoWIgyujQcVqJCTq5pFxKCZ0O7GijdtgIwr+a7GJF69U+gdXzLZmMXGYtvphJap
m7ewJvoKIKRZTYfUmuLmQF6a/FxX2LgizTbm90qS7+RzXrLwaOn9/DGSlb5SSuyN12mMPedQOOnw
s2r75VlbqtR4yYkdsIK6shUQZ5W+pnuhKIW5qZwK6Eua41OGhWiUT/QuXV/JwIcjpI1UqlMcek0l
iPvhaCG+p5QNiVL0ZF+Mg0DYKuMkEJ7TAmGdDonLUZiOWQDDMH41ZAbNvcrzn2a6rIFsU3hTnQdm
ieE08w9b1/FNRKVRYhkHUbsxOGNPvVFGm/mC57FXpPIDsyEYbFNpH4Y20wK1HGmiwILbUQymyr7I
54Lh1QxqAHoTvhPXi7T5ZFBMvZd+7O+xN+7iunJbruWqW5CgUZvYB0K/AabXYw353dTukbq/jqdn
RDQlKxBgKHEDyPLGTpV91To35Vy+TlP3ZjVkDM3x8mF12rshOz8fzEgT8qjZ7SdXTeUn1qGoW+yd
ahOwYAuKkdSiR59w0MqP9Snxk2TcN3UTrRRDfWIOXwtQ2kA+IcS3ZJeWmTg2RXHLKhkNnviJQCFq
DPPeNNtNVbbPTVc+1oZXQ/80o8k2osxJx68jc4NfERmM9pa6Kl0tv6h7807W8c/UnF4w1d87GoPE
q0Gzg55xdBE2qfdZAD8A2L80qJfjapv0/aPbMo7kunPUDpVqF8VLh/IxTz9mlf44WXCJ9wP+N1p6
y9uka/mKrmLwS7IsaMflg19g6IZwgVO7PlrW/CWznZ1hQnjt54DMa9pQWliCcTWH4V1IfuNVO6bF
co+B5CDS/uRL0dhvtiv/otv2RHY5uXM/9BOmf9W+Sxqddd8Yby2Qb8+mI0LCPaJOzi9A5QsYrqK5
7dx4V4mKcaRXOxyt26XFYu+Uyxds3S1dwvIwTUNoZi49UhjfTJYK+FGO1ZuJ3lc0QmnfJLMCNKWe
7ECbODw3LuZ0x4J84ImgcUuFPDE9Iukg9fNFPChp3n3WXMDjrWGK+xFKhSFNVIUxuQfHch1TX+/M
covc8WCiIdjkXQqwvihfMoutoVrUt7ZQkqgo6+24Znt1dcmkSN/LpvheG2r3BO86XBzIC6auH3I7
4YtCJoEe9Nmr3JulS4z7nBAMjAgI5LkAN5/XoRMvyKkNdYsYWGyV2f28xMsPE+p20Fn2GIzNqd2f
jnDj+wlh6aA5j7qTt3eZCv62pEjuq6q4a1sQPLOn4EoZWm/vNdZbr+Q8sn658Zw83p6Q3N1aqVHS
DsOTFKTLN00HBk+Jd96qT++6Mqe3nbM6B2piD3FW7xY1HgMT0O1toVj7zlWaHUkhe4GnEWWB8tVg
rd9RNZF+5Wq3crUf6xnemICv4ntmDjdEdRFptHeUWPo3+gtGMAnCK8Zej5Z4ghPRFxBKsjequP1W
zNQo6crzb9BnzO782MvstdGmp8o1b7ypp5OnNymDG2b4pOt3mqPc0nOGlUAOHfuC9Hle1DvNkHuj
ah89YzmMWX+U0CngM9hYSb20niLo/rdUudbQVWlndQlYO7Fr5um+6QjAWkb9aFrzS7toP4ts2kHf
eurS+JWg8ifDMu6SQhydMn0ovFFuJVEd2rKeZBBoSbJl/rDVDCC1grjH3XuD2PVTHq2deVT4XBH0
oa3si9smTcj4KvKt62Z3oLG/GXMFSTqjNZzTfscz5muK+1Uzu6dk0aqAzJj7vChDxzW2eqHdi74s
6HVVGy1dlaOt1i/Dqn6jWaD6BJttUmXONifrI0N2Sg+9QbdScOOJ6xVQWEgNtEs8yynhEMRp2IJ1
aT3SWz6uOd86ZgHmwkbJ/SyzjCenG0AQzJrvmqNGCqgyBLNwAae0GJmHdnR8r9U/Kb22r+mQh6pY
Hb9S5bKHNq4HitC/qy4vsTipYhRzDrRC+WhLU4WPOtoHHNREhaT9p7Ixn+t0VJCdSipgpB+CQrG8
FFK6yB4tcWpu65imE4pjQdHQyR1d+SGTJg5q2d6O9qQcCIQMESadhor31pf111nUG6fP1+d1pv8M
6oUKLulXAY60bttOKFBpOH22BrnwI6cvdFxvq5L1xrEp+Gp0mwH7AIY3V8yRw9zn33XpfCOIM1p6
5WYRzfuJ8B3OqHyYpkJCzgu/TMph2xKH7Xe2tm7z1E62wm0tv0vks2jAB6L/2XP/3Ipd3+VZ+6Oc
+xv41KjC7JPWojPgVgJDpC2EImyGwHer5p7jW1Wv+INe9jex7GHxDbOyh6HT536sNTVRDEUdNaud
qyDm25w9a9KR3Y78xGiWH9U6tnCxZUrfbTzRbNqa0nnXRQPV+prEiBzPea/Or9gs5kOfoHKAvlW8
QLe462FbUEkX1fNKwAs0GAUUWhrrx4riI+eswR5fVYjvxMKwPyYMcvpWC91NAr1KtbAyGvcZIxk7
gIQz3+lbZNQlBANQY2l+aMA6jwo5PK8ysbyfDuqdaJgMDEd2Rbt2gdYZuFB2vdA9ud5IZkqfUiBc
74VazjthGrfAH9LtRC7wHYXR7Ec+rs6wIUbD/qrYnhKM5skHqrGthlAfF+S4dd6enDVMr6QJLPts
1EiTy2edfhINhd5PtEo/pvGcHwBCgSyfum5TAzt4iF1bbu3Jmu9E0QzPA0GC9waezltReF9gUNQB
BXrzR1xCdcFQM3C8sRM7SArGaOMNzVEwC0Ym8HXMboX9LJY6D1WYFndDrRR+o5czKdSi27QKgYOx
asn7OjPt10X2K+acdOQQtbT9rQ2W7KanaTr6OdTMx9ZLqk2BKDUgiIDPCfDK52xJ9RvCe7RHigNo
hkhaKW5RlmUvRHqw/Y1VCPxBYcXFlhHrfJiaQqItC+jnmVH403FGEcp80r+RhFEeVQSbAfXp9iat
RAbHB2f56COvIfezSyaS0yy+/QNirSSimensOjMebq14ILw2U3+MBLFsE+ghdDRS9yWfZ+O+87Tu
eVp1ZbP0E9uzStun1hpDenO/S6HFIQ1659CvHi96hrOfqm2z3FjJOj4JqzpVNZx87iIkI129AUas
ZYfMTBQSI8jNY9eE0F5l3C5HtdIhUv+sEQm4TehaDIcHsgOWZbxVzS7Tpk1nr0WOzGoAsDr4C2Qf
I+wWMhiCcoptEA2lUyJ/mRXtthdwTx/swtU+D2a1mL6FwMv0pdkkT5W5HGnpMbmSebBX00QiZYV6
FA16536uF8vgsJUlRPpMGOgcuwltfns2oqlB0IHQt5pWdsfW1dPQztxTDo9Uw2bpxhDZ4xJq0Lii
Eb7Elpj4aSdHUPlg0kNhLPjpU2ND0FG9LaraoQSTmzC3jGFDndA9Gprp+uYYP3QTuyUNWRISW2+O
GhZ+fKS5fgJr8bqKVpK1UM6HwnTbiCP/8yJncE3J5O7jBT26HLowH6bkNu/nL6a7/rAzFPaLgp9Q
GoMSArUyDmkbRyS/PrkFhxyiPw4JlmUE4Ik8zskybMpVs7bzjBRJwuo5QOkVt+3gTtFYruVNupgl
PWmEz8piGG+xR6+B7zlKyKTbmGpWb8n3GUPcywtdE/Ml1tkEL1a/HbPc40ShJwPaMy8NUDzZN4Ne
u4FlKfJWVE67jVEd74fGAhNEtixrJZFDd2MV2pOrQQkmqc9BjwbQbP0Gv4aRR8gIiU+GvV005AD+
oo9VUKX2o2WaN4LcjNBFnMvvAyOWSDOI+EXe+Y1HZGfrqnuQV86RT5nYUOGgNC00HnyRmveibe/I
+fb2qa0O28ScvUPnTQSyUcTKP/dNBZmrJ6BmD8btW0u80MYuCeqwXU2GvVs00bx0Zmj2CXAn1agQ
Rfbv2bLWWwRHtLMyV9mmcUJGDoj/+64Zn/IksTeOSF6liszGWaYiFN3ydR46UjhVCScIYenuv9g7
k+a4jS0L/5dePzgAZAIJLHqDmsgayGJx5gZBiiTmecav769kv2iJdkvx9h122JZlEwVUIod7z/kO
77u6CEZ7WpmVy2rd6+siowzR54Z4mrK8Wvvnxs5InQBlpbii1DldYedulpwqsyVHjG5n0SFdCFjL
bIksC28y4LOCHcciMxiYgZ74xH4Q+KCIuNlxUHvVzeSzxs8aOkzNeKvSq3icnEPk+teYczhO1Gb/
LFwtvnSn8Jzw0ItPVOkAVs6cqHtwZB21s+CmbPVo72iQv8hMcte9TiPakZb+bDAxX5aJXi/BdKkD
U3y8sGCAXHCMSVcsBKSYIKWFBhKZq6lWFthY6+w2MsanmfLqqrGdaU8dPLuOx2HioBPnb5pPMJuk
NB97EGBjCHN5siodw7/0uflVUxKNXJmtHIB28S+7LMy2pg6yVK/p4bqlFaeLqdaqRZBp+r1TdSyW
mrBJyci72xwz746zeLkqalTjhDANQHer6hAPuXuJocVAAzrHFDbJveFwFLslQtDM8a/InDDQalUP
U5fMl5OfiEUvFKNT1AgWTTPDb52+mmgvyUXTGG8o3GYproyg1K9hCOjMSy67MlXl8egFgj74Mplc
9WCCwyQk1gw2o1trW+HaiPoA01CEKO6TkjL7jA/ZL0K18ONCslnUtMVAzNRyGoXjGdb8xHCIL5p6
Pov7YvTEMQYgz+zZghI6xe6mZ6RINsqN8ZKRpXEhWoOis9AqyEfF0R57rMlO5qy7hHp9TCLawnVK
+4hvN7uStbhCm5USRYRQmuQkfN5aEd23qXFvgGSj9BlykC8s9n9TZXl+XjNLMCScmuwO0ScL0doP
FTQzDwIOW5h5DZgTkWF+6Xb5So7ls4qdi9gXRzE5L/gj3thKWWxxAf+iEWqvQzm+y3KW61g22cqX
imNH07yFwUDvHhQxDC8OeZXeXhr1YB155+rDXCTtvmaJv8hio1mW6MkuwioYV3aJyD+IlKYfIdcl
W8KiDlY0PYpqetXiquPENky3+aw3JzlQ4KjaAHxUWmfIIVrzuiSTHr02EmUP2SR+hGjYdWY3rHNS
9B79ZhofgWFyjhKOdsDdd+jSSHqqHAlvccC3AWO7tXvngUDpXQF/f52iQk4TixWuDmzwYtVzbk/V
0vSHTdkTt4dBkk3DkoLuflLSeakm1tEk1Jecpy561d0OdbRqR2dJntnJLtOSEDq1tmJKIZFeHMAG
mux9EVkRTIv6NopuhrpZUgBfghVcFhZjMYY+POTRpRqtKxW5T26t7+LBWpTSpBkbb4NKXjhzdjdK
3VmnUUZIYnfRFcyXbnTTaN1dH5b3dd4t6sK5oKa6DmEvdZRD3KzfBk20TENC3Hzjo6VB0EDQmezm
mBMl/0JKybJGM5MaLLaQEJdmpa2KoCYcfJofY5VdzEQpWaEFQ3NalWzU01QDnMjbm7s7oYx15veA
AXsHofO4YGSgixZr18oeSqAKYVQ/w0NBisnR+Hy0mYMt4vZFZpXQvjBga1P73GfowxIcSPjzy9ok
7VA33e3k2vd+iZTeJbhDdoyieYmcAPIqmXUxLBBF5d82Wd+Ughg40rrO3jNRVldj5jYXg1ksWTW2
gzmUT4MQ28yqN2E/XMqQVT3yx8sgEMuwwI0kwR5S3N23Rb7hYMpY9cU+R1NLwWAxhoQT8UmToHgu
43pJDNSC9WOZ5eWRbuiT0pgGnYBFm9T4zMpPeUMBydXhA+Fz9DBrrVVh0BUw+DK6Razs/aiaTWj3
C2oeRyFKhONxuEhD+kats9bcJN/zKA+u5d+1bc0u45sYzH0TRWs01Uc5yF1F1NqySZs720+PkxNS
XR75IVSfOey4Zo+FJtgHsAYgYma3SLMP6UT1ixVdtOZyrrIzsEBHbDqImyDEVju7LxgF0KwiymPx
oD6qXYxmvBLinFBqj/ukbg6NUzJfOAetK3dQkZepxbusFZe5z7G/4x1zRxp/XjlA1meVvynTYC/6
+GVouuMU5BEthHZrxvMiJJjoRGF9YhuQLgu/a1e2ZR+g5uJK0M4FTHC1edGPNyIxKWtbxA3ObXxk
wb9J7fZQs6Wc9YQCgklpjbtPenTvltvusIScYPZ1Xq36XZk2OAUoxEIJ3ESgS0pp7MasyxfNADiG
stMRN+JeQkRY2MFw6q3pNkzJVI5NyKa4dHLRDKtO1CmpRsymvoY+NsQiuW4j/SIK8VeQv77lbLuy
Y/kiHB+8a9I9F7J7qCVTp5ait0nItJMm0edBWr/rQ8fq0n2O4XhJMM2lLNzlmEfPfahu6BjdE1Hu
UHnvXlLR7+bEcS/pRdxJZq2S3iA9TvSA4dvUT9uwx4sQ28fJjS8Cx2e6pNljRG64rH13rYz6NFgU
FczBBVgZjbtKGpdWkm1817p3Zu1ameyTC20OvCaQt12UNwsf1bIM0sPQZx8xPJ+xMjflqF27dvjq
Nr22oO5CMB8Hv/NRruDWB6245myyFHqys9Jw57vjKbGrU6fTzAutZpuXzRXr30sRAfsjG/4+DcJx
k5kt+ycF05Ku4CKb82tVJ/sa/fXG1+ZHOtjekI07lOvX+GZmzhW+vsfXE90aAedwDdTt1TzTlRuc
ImCn0Zvd7Rxld0k8jIsQAu0q0bVgQgZdc+ySvnGpXDRQhp5MewhTvZe681VZg/JwGt4L3o/0spkq
tQlG6eAbEOVFWynjfjr3BUGVU6E3nHYCgtOC9B1lBeEip+Dj1OD3BrazTxronJlB5867SBfGwbSs
dpG0TVqtC3CUK6Ouz1sgx17TSKaJXKVnaHUa3mYQsN4SYcbHdKqo+iTuVAH/9fVlF0XmqZ8i6yhU
iN9gitwAIFOif/QEN5NgZwwdE5EfxYvAh0NU6eFbGo5+feFHpJsgvwq6Z2IuCTuWQzEcoZYS2DO6
TsdiBTIWmmb0hpcUzmeW1zcV3cOLIjHVrYjc+dHWLLytENqvNLcysHGlnJjdKJiXTS916PskyFM6
FM++FuovA5Xki2JI3dGzkK9ih9L9RUwbLl1FAcjvTLXZ2lfRcKr4ZlYT25uVXzZsqkzWsLwJole3
Umghm7lDfNeOC7rqgv04GDs7bsed1Y1iTTvBZGPnuydMQTBB9YZzY8rmgoA1zRRrgyoJE3s/HGRv
4u2ZLJvvKDeHhzT3RwyNvdr21uC8hrBs1pZJFTRIOuk5DgLeQabjvd61sTeI4CPAJrcspikCmz2w
ABiuXl40Zt5tnbNhcYia9zgMX1RrtdcR1YOVMSTVXZdJvfNk0fRwQZPicpq75La2KKyWQ0RRhrrq
klAjY6EKK18ktFL0jMqPz0RJU5ICqqXmt5zeII481x0uR61JN2XTMv/os1orpyp3VVHnvEBMbVWg
L2VhXBXU3NcjZbeTq8/JLmqtDcKEG1pD4hRmM/tgEJXNSkfVsxydPF/17LYfx2bEQo7zZWU2bY67
0mL9twLCOIdo6lctJdSlKSg19WRLH6vIdw5+obQrgF2F7al+LErPArDCCtqn1+Y00DLLZbCT9Tiw
dgz+eTVBceFh8umuokYIiCtGvPPJqYQrpV6q2qzW1H+adZDYKbHcs7vQlEVmoF6wsHcA9q70XhUR
I6Ch2ZTAm9piP3JvXfK8iKHtiuZ9Nkg3XgRdna0rNXTXTqlnHNdsrHTdbHabfnBnNv1s3zjiK7mZ
ZVO3bAtimuk16fW8a5RPDn49ym2D/nYrkzLF/lHNcFdtglD7dUb8xQX42p7gxSD22fubtbwzysAs
l1CE5wUdQyoAbTC711nWYZoqJ21ix9hOV2OCG24yAoJTGyO7SPooJHdkwLbYttYholHHz9Tsq9Jv
1NKCsMYznTIIf3Fhev+acxQ7ZWdQSnDNCReTE+imz3ztc5QoUt94ciEuhk/Ed2EJAykN9kfZZyvb
v9qQGOOKVuQq6BFY0d7AQExvrK30K2DbTbv5V0LIIJkWFCrKmLwjL4y41mJijI8L6EvhQ+ADml5/
1wr9vzrvJ3UeCqn/O4vq+FF3Pyvz+M//UubZzh+2ZQDtIkheWn8mSf2lzHOMPwT5Aa5Lkp3JEnJm
7v5bmaf/gSZPEUvlKkXQFNoyfrMpujZE0mc4fwgyHUy0ecZZ0Yfb+z+Q5v0sWLZpkuqKfrvhoPTC
XGajD/xR9hsS1KwFdRysKp305bKw5g3ZrL8DvvzsG/nrKogP6fg7EjXEFw1bTferqKA3UrAoT1rs
bEo3eg1HdQC27C6jpD9qovj84Vv4B33eFxnb9ztTFn8QBW0r4ytcI3fKPKf3C4vax22hY8A6BU7n
70mdfR37XhzG3DR/o4v/ogn8fk0HaYftCHTtxleY0NAmwcRqoVESjx4NN2y3aRPMnmuJ9M8X7/+E
ef7TE6WSZ+uSzF4G0Vk1+IPi1yisSAVOSzl6bIaHIsfBJgI9vRqAm9Mu8Y0LoQ/tmjJYevnr5/q3
e+R6pqR5ZdqCbd93R/wPV0a5LKxEmhX1dqenSyJb4zYrrLMixyeL+DdP9G/jk3fHQstpoLAUdF2+
3KfVVPRWDQkLikb5oowaJnCDA/yv7+kfr8KVFGI2ZI9fbSftmZOcxna96tLRPxBrFS610CxX/9lV
COY0CULnTbNMyUn6i2JU5KVoZOTXqxT90dHtTW1tGjDzf32Vr9/P+SoO75pjS3al9FB/HhmlEcom
T4Nm1bXnNPbMGG4LYta3ZWX4m19f6utj41KKyxhStyiZId38+VIJ0YqWBsRmNXG2J5cLzyW7599h
if/hKg6tU5Mv2HIs1/pyQ/U0pp0DSh83NYUOjT0dSNb5d6k2/3gVV0dBzQ7BIEXy53tBx85muawa
Mq0dG7QBCrmsowPznz0xJgbmeqZAl4mdTeYXketEYlKV1fG4qirOebFfjgbQRa2Sv5kezq/FD2Ja
gmgRbxN7aLK2SIf+7893w5dQ9+CS9JXSG8wY+thcmJqePAfSoZrtkPV9/PWNfXEE2Xz7jAKqZaxM
jDnX+bqQZAVkRQiLqwjEtpdWuCU7Q8MtaerxVtrlayDBY81sZFYTJ0mSBaGAEm78O9S5oX9HVf14
88piNT2vjrol2QV/zZFrpJp71Wf9aghMCSOgAYvjaf2sKKzD0SsRx5UG3iGJ0NNcD0ntZg/nPbtz
Q3c5mDjmD8HHpOME39JzHptDNQ7D/GSZzHW4WOjNbqH/hVStRFYzvXfDoKIF3cf6RBYt7DiTSIKA
I4+c64s0HspjQ8pIv86Hst7rxZmXMopwJIDbLJM7wfuVXYQ2jIpNBBgB9e4UOeGSIprZ0r/qbLXU
yzDkgAB0HXjHMEzvjV/H8wpn/iyfAqNqMNeGNrHzRDDKhEqBhoimSYiS7mJrIJme81q/oE43sL+f
ynm6MhLKudrOFEnr7JWcEjhXJInsi6iYNc7TuVMtGksv7rGSgyKN9KZcubnld6sYbfguJsYtXiZB
ktwNkUKXOfjBtPdboZfvuZNlCqLB+ZW1k0iRfUz5WF/MnUFUHmWFhuZx2mam14429moxdOqxUTVq
NNNsa4dYj1GnDWOElOIB0lvHRMKtWahakzvJSud4goNYvNTxbK4LrQmDRR4IM1xmbgUjSkSm1XkN
OkALaoY5j5yIRnXSM5XTTR/PP0VPRqdeadw3aJiaGosuI/o9feM33+K2GuZFlIVdsLL0MXgJjcY9
oScVL1pIos85cKiHQyCTlIa2HPQBfLFplESWGwMSoLIcnpugHD9nmbMyA8V56ipZv0a6Dv00iwYq
p36Ba3/R+KP9JGECocH2XTCApWzU/hy5knjUFrRrInXLbwmirPAiJqd0Xrc2oCpi5WxVrUz4zduA
Qw9HWmUzGP2CYY38K2zWYioi6oMmQm4tUPpVXdn1Q5PjjtqI3g5QBZNNotND8jEYl6EN+dSEWbKE
+uxbXjn2UbLs2zDbaEmsXtogKp+0bLIfB1GOaXZ0ejt2ihtXJzvk0LlG0XWrlpiITURD31hEoeme
+MpMSYl80KJVwrZo8MjycB8gnZXDioD4M1MDxme8czRELZta2TQEkzpBNRC1TgUHOrEqY+l3DT3R
IbDUtUx8yiBpLSMNpshkzvsgDGJkXDUEd/85ceb6OggImeG7Cez32UzLu7IdUag3czvqnuMO4/lM
W/Uv2tBZ2iovUaZN2NqQpNSKeielhvw2HKjmeKHvl9dFYRJxVLYGXUgTBTQyVCPs71QXU4iondi9
S8IhtS5H0SVXYZ1J8oUyKap1mmLVPwhib561ua98z2hHQ98htga9otW2KVa+1kLX72aSZpdhHloH
M8uMDxWVs7PspPK3g22a6TnjaZrWllG3NKhcmsn0ZWu7CQ5VbBga+T1zN3uGbygcWIXjI5I3SWaw
85wsvDbUKHXoqKJ2KmG+ohmL+GwFMjVHYKhRT0H5RDb4osu19nOQo4OInkkGlQeZdj1aYYSyfU/r
dYt9ljwkcyDfAOFHHbxDKa4gdBq1Lg9WWYZvBUvZBAUcpYo3WaP10ck+exA1bd9N3ZnyeSID6AVl
bfQwG614TueRAp0flPgapiCz8baHwXgLE4IWUEX/DrniWaiKPYC9hR4VUFysKdAsb1JKPqeDmN4G
kIQn1DZxTMXSbyuvGEbVI6iYsQNUTZ/KlcCqdqcLNwIApHHoB9IBssTjCevfQDxU1aoLMl6elLdi
QDFrARa0o8b+5ICWIt6tadhd+BL2jZdZgaou0aSKiz5VbHP6LKweUywbISpOCpyLqZTFB9m+ZMgl
qWOgJXaNZ2tW89PZ9eEuYnYYpZdoJnK4LogG2h5y4m1UIpHhJagzuWEsK7no3Wp8nfWhMfBVUM2h
itD1za4T+nQCSO18unkFdgSfgsB5AV1OI7QrLd8s5oB3DPMaHA2p2Tdm1VoBCY2JOKsQ6Up7PWvQ
yhRmQ3+j6MOja5ggPfwRb8qZSRG73tCL8K1rGw0tkRPRWPeBu5CdGLugqwoCrm99xnyAFNTU+k1U
pwEIO1F02a40JDFflOqQGYszaGwK0y5d+WFdfRphJPolDvIC2aiKEM6MOMmPunKsG2Hh60lzPftG
Ukh5jLXaSejvwWf25qmuXwE31dCMuli7G8Z5eoKZ0cJ+gx86e5lZiveANWi6TPUJ10jsQyqgZJPh
5JhkCU4fqSt9G4NSYLNNglnWnmrD+NgD6kIuERNAqhP5Ry4Q8qtqLRyzHc6KvfJUQLhEAqGHFvS0
fEw/3QqxvZc2hcwXoaNN+6YTvVqbHPpuzLYnZtik2x2iVLQn68KWYfnoROgPvLE2gPpUWhs9kCBr
0gtWBU2ucBLTJxUsYS27vCvqvcwRelxoduoGXjlbGHHtWj/DWck0rnaQWPWTk4a82lNtq62Bmphg
snDKr402aSGAUeBGRtohIMvaVNiHKhXqrHzXYx+MvtHvMkTdLd9L6N+MLHEtc22nH2qlDOlVid/c
M+ckwmNhd69i0Ag6ss3e/qh0c9ikIEc/CDwBD5NOaTxtEDN2tz06GAVwDN7qgar8SBMCI4XrIZPS
XmqZzU+drpBjYeZvTr6IkJ1XY2KtZrroL8wWKVXVnnUqtw24JRkz3ctkT/q5bCxbWBN+Kx9tszC/
zTpx9R2Nw3xRJqb5QKQabZS5jrRrpFYI4VQkQmTIVXPNNkB/k/SaKi/jZ9M5NhkOdAGl/mY00jhC
/a4+2NtJWsiB1QJdqtIcOJLekAhbNhDzHMeflxWBl5lXITm4MVpfu9MyA92XSwNy39VqThcdDpu3
OXOGatmZAy8Z2tXk0q9aggxH1bLxSxyJzKelxMmemBTLHG8JIEbTT04cMPGf2XEpb2ks2SQt+HMx
r4ZaT9g+2dqEAFfQQFqWJYYmzxVmNXj24MaXTR1Ctooa6hueMyJxImzYcY6pYoZbsMuyy9Us3eQu
pgiMbQ2v1VtmGme5td/gVRyqWTvLTmhvhfUwUzCP4wgRq5hyfQlDprlvq8w51JIWxqbSKj9dyawh
5bObfRMQXYbK+kJj3xCt+KrIhZC0jO2lnzSmYA3V0pCNbJmPK9m7lH/b0MGMECRNlC2tAlXkCv9H
BwCjsxGCWDnqYjBLtSRzaNQc5LphMz4EEA9aE1WlX6GETMwk673CxUTqoY+xnltY8NctUFaSy4aY
jRjOPl4Anr72puslOiFtHLJ76sjuTdoaYKjGChPQUrfN/qiyAMGeRdmpRyyUFOt66kg2rP0ojdd5
OIbFGgUhJGpRJaXGiZPGNtjHnta/BL4L/sGov1U0LZkzzCpDn2tBd/aQI9Fc1WpY2Z5Tutl7pfru
7FKR8r2g02IvqopGqVcg2GMttgdsfbbS+gLtAyrptWwFIrlpbkjIFQEl23VSVerEfq7DSVfl0X3P
6aBaFU4jaDSCZERyO040s0hI/FY3fb3XLB2/AQYXWpyWXYQf9jDm131RN0+6qMd7nlr2QT+1Muku
02TyJBa8t7kJ6xMidXI1/TBkHxyluftC18IsvGaqyVHKJ+FecfqBZIUIlmL8EMUgzZxpVJgX5AiI
yRctjcNYb/L7vp+yO11Rd6NtXqkHH0DM+4hvwkanHYAP7h0m4US0VnoZIEtj2iRnJfci5qaD2dXY
/GSYqFsCwEMS37QK5balRSlKrcjPX4xaDtjVMFSUaP0t2/EaI3XfUh1t6sJNz8KcIu7Ge94vPWGf
k4+fITGT1iZx5+bVFulAWjynN6ZYEoOjdVWRCSZqdfZ2JOOEd4Hu32vZDU6PwivunnF61U+KrPfE
m2dzeg9GnUxDIq6NQ24k2IuEOd1ZcTlIT7dQwOzaVovVKu8D591JiLoWcp4bViOze+msiTg60w/8
PZGm0D0mS9xJtxyuQ6ybCH9VXB1DeiXtQiCxYl/NOfQCDlH2SWdhJMyyb0DwWHUxPoakleLjy2cE
CwAFUYaVfSO+dYwETiMRjnxPkSfwGgWJdq0Vaf+OShATR9vlbGj7DCvZsglIW8zaiN59PtTD3ZR3
6q6Pz29mFmvhp8Nx9XY0ujTcNlMAJHIIBsnRBQgqxoG2yJBMGfQbvVyb8ptY6pmP7J8wFQCCwwCu
bEA3mFd+/pY4EwpTx7YRS8ZWgXAx0ad68gyMIz3WIj+fFqGm8m9Wgg0Vll7tsGOyW53mYRewD7Fw
SL76qsAsSffDfRLkejYsnFB1VmhsFY2axJR8iVGJ2GRQbCLiKJp3tpP3sAR93/k2pLSXvCo1as7r
RqpvrRKB2xJHS/FEkF04kVPhSPwe2FJMOCouUpm6x4IDHh2ioVc6jnFfzql9ExfxlHIfTZ0si1po
z6Uamg8X/TqbwSLprllRgLwwUWfXYVVPz3PjZvcKbXvmmdkYffp1VZcr+MntN9G2wUfXjwlxuPmc
t0sn0CLQc0QYfE48UpT2vQ1uqvRtlszalLeDwbFmUefFORJAEIPuqKl/UbYbPna6PMdU1gFV9iYn
w3OhO61tMuvQWl7bXaMwxMau2Le5pGphs92mAz9VM+INyB/Dti2NckTDHiiWh8hij+CSb4Y5ty1k
uQI7WExk8uIBJCEWuRXvbqfqpdnko1rWU9PfUueMz6koGsvzMNK3WoqqxH7f+43Fi8xgwHHj4Kxa
KwLjMKtBsWqI1Mj0dIHdSrWcMBz1oTjh3OgqGj80rYybBeqUISKix5gbxnyA2sVE+TV7fUSW8aLq
bYlQsp5jqLy6epVxUwlP2p2BdsV0Ynups/FHmUMPPF0VIsQg23GC4WOpNs2WIq6CqdxHbiMOdlb6
9zL2h1zctUbl2+a9CujYLocOUCt2hG500IXPrRXVN9QgEDNDoUOIBT+oe1TVrF8SNIz5TtPr6g38
wGgg4tGbYN/DCWNxyNLKwluMXkFHBY01KcRWgJzHobRJUIUctzLGrb2y7VZrvTwIQfBmaoy/2fh4
UxZgJJ6LaI5z1yM+mr+6PTg0jNijftCQYD9oenXmspRT8aCDILmNG8JFFy3Bw0TRj370CIkR+i64
WqSicT1+mq5mvrdxzkJnTilnIOmMDdKfhqM+USRxmpzJrFhNUgMN4cJE1ecuMjsZjq0Ij61mSPbc
WVijehBkMgeYB8MNHiv5NHaaBSNhVKSzYPHJ8kXAcoOFsZ5CuAwTviQqNl2aXwYqtasnI+4cfe/O
OXizAs06M2BD9wqfmsE35Zl1igPovL7OzB3S1CM0Z40amFpSIq0EZ0LfifdZnPs0eGcHxcNlj4kS
jxA5zIDonC4863sba0hN/AkBUvuUVW9RkInWcvAMne1QDm59B2eyK65i2vfO0sKsSVUTEUrTbv3Z
sbq7OhzGM15PENG6nBMqgGQqt7LDUUaI+a4cMcwCHMj6OlrqUFThDaUzg9KDQmSD9MO7W2oPdYvF
+0a0ZT68OI1tp1dBObS9vx5MX6iNDHHRL42Ox7fq/KGmpMlLi+1zzEFGarwHAF/qsz1qjm4QFjj6
xiBMxV13ShgcL9sJHKW2bP1wZJkkyVyvMmIt577GuGO7PkE3aKdRBnp237rUN0wSj1FipPYUYcdy
Bae297Gr3QD/E1mEPDI9BDK4diQpixyjxXh2+iRajU2XLNjc0/GdfYSmXh9EP1hMaxXRfyujG3Do
hGYs583UFWwcR9S3hN4NgrqkFUnF4Zu7yCnWRFU04b3tC04J90yHsQoW2iynFmdC0oU98NySudTg
0SdW9k7ofaSoe04IrWhHFNlHBtuWCYUyWm7tkHG76U43q5inRsgnraO44UF8i1SDJTTXe+CsjO1o
rPajE1TDnYXu1u6optECOHa51BU1MzO1MMUY8ALQCyDQ6IgyI2Q9umXdapKHFvcMsQ+hPYckH1hV
fA8AHwqPLyqn2iW1ZUWnEaE4qFV7FC6Hc0iTuxFFJua2tOsgKWN3pw2wBJhYmJPHJF/YYonuCtaS
V1V4KC+QA2jiMqHLYi6szM3Mp8yv/RPdngJK7tgIN402gVXHyXg5Gc1ozKsWoUTgbPAMtVqPMoyQ
UcrGicBLSTmZAxNCcqE3rU4O42Az2XpjWab1flC1YFHuNTSyCbb1sGvmla0yGtJ/dqv+X0Dwg4CA
3Owfmil/w/s8fOQfc/eRQkb8yBkp0+X7f//X9//n33wf9w9Ht2mxODQ7dFOd2+d/qQiU+ENIJQUt
4D+7Y/zWXyoCw/rDViY/R9GZ0enB0537S0OgAwWib4e+QKelRh3WVP+JhuAsVfih22RZtqWwsJk0
HS1dEfX6pUmr52mXse74y4drKjLe+0vkHSPvOvCuQu/q+LG5334+vW9vf3hI/9Dfl+e+3/+2ef5+
1bMA4IdG9Jz5vpWRarF8qbyHm8K7o4zuPfGLt4898pnzrz82q+fH16vdw9X+9f7z9n73fjN4v/sc
v/kYX5qg+LVGbU64eWIRDf2tDm9+fZ/f2XG/us8vPUOTOohpne+z8J4ebjKv8F4enh52bx/omrwn
/nzJvNm7e7s+XV6/3F0G3uXJO16eTpf7q9Npv7ha7Teny83ptD3/02q7Xe1ebq/2i+3tdvF8e7W4
vd1d3yy2n7vbq+3Ncrf7/M3n/57z94vP/7Uh7diow7SOz394OTzdbC8OL9cvu6enzeZud3gKvNX+
tF9ttvvV6XR9ul5fnz/i9ub2Zne7utr+ps//Her4q8/ypS9KdyspG+SYPMu387DhWb693X0cA++u
4GnO3unjLuJZom3mH4vzXzcfdx883rvxPJof+S8fS+/4HHqfr89Xn+/Przeht329YXQ9Hz8ZXTe3
nw+f74WHr49R+flACcp7utnvn1/fd5+3oXfz/pvnK34WuvztPfgq4ZFJa9oWWI/lcn1YXhyW57+v
PW91uV5vFt7CWy34hXexvFj+emCK88P61cMUP7+AZQAlEN09Ta3vw/Dm/XP3dp1xv2+nj8A7XfGs
cm//vH14Pb5e/eabPL9Vv7r2uZ3/w8vfDhJJ58RNa/ZFZT9G+kuQHNkMny3eXqE//PpWvydofL2c
jdZBgTIzhPO95fzD5UjG7FJC2PzlXFaHaNh3jbig7IeT8rNS2WoQycs8vkaa4NR/kv2jlKTNya02
v07J/YAutbsLRHT160/1j/Mupi1LnhUfuu5+Gc1w+3PKLOF5NN+9QQD1TpH39nZ83R9fn49X77e6
9/D+u9f5Cw75z+H240W/NPpnqvkYi7loo1NKsB4VJaAEHf5061C1rlsfBOjOaH9DQfvbEmMLhZ7B
NVDKsaR97elPmtnRnq7mZVGxt1NGRL/CyYaAGkQ/f/v1c/16LUQt2NxQtLBGmpJDys9jq+6Hti5a
iFMkDPSHZpjEay8H8/Q/nJ1Zc91MdmX/isPvcABIjBHtfrjAHThTHEW+ICSSwjwDieHXe0FV3SWC
at5mhSNsV32flDeBRObJc85eu0ni/EjbxF+HsjSD81nVyeev9vYyFrHq0kjlZ3U335pz2CXepNAg
bGVzfv/5tJaf/ecaXqZlqnRt2a5DQ83CHPzzk7FLagwGqX4fSbd55bZmsMVFKTuyKP82isV3Yhm2
ILBQV5uCbKBiCE216YvtMRQlybkv7Nn1P5/Lh1W4TIaeStswLJVGD7GaTGXGENcm3SbxMFq7yBDi
cZizkIjepHYa541ebcqgS/w6dcCL0STykhR05B6BAP51ti5kdpri0P9bq9nafUS/RYkYBFyS5Uf0
dG0Gqs3e57P9MIqj0iRKGylZAosszirSac0Ii7Wg5z7QNvGeQjfpnKGKvtTNRS+XYxiqS9+YcEz6
NLXVhx1ysR8iyyYdUasqCKYC4kDkhkfe3IcVzygajeZLU9LSA7UKl6wWFbnJtcSHpOaeRrXmej05
BF/jlnHk5Sxwy/crfjXW6utyQTTnmsNYNKtgn5DeYA1FXbg79H1wktjtNlPyx9Lh2i9tL5yrA+ts
q9TWThv7g4ZqHXX51hznH8IyfFKp6DvluKH/835MvrgRgFaigMMWYMDrJMZfPfxIc4elQ773sRpu
QUiU5Ug2FRcDUkRBK7efL6i/vgShwnckdodltHowqhYI2pV4MKJIyl3niO/CiUgnJABIPh/p49Ll
dRssLCZGK8MayEl3UZ6JUozUB3La1k1DpUgh7CMfyPt2t38sXT4Nrh/MBSLm8iv+OJ7LAFX+WBuj
HzvSRrwVD7tskPqlRW2RpC3S189n9WFlgUTlRqXC/OfGY+rG6ruPO4U+Qq2ZfO0co6Wr/qG4aL67
rwY6+U33iN3Vw3Q9X0Y/5l/xtXsabBv/mFvdb/ezP7fz9U9YzXkYcQDOBn5C+SBu1Rv6Yy7LX9Y+
PBXfBvqxrh2E4vfqdYJc5KQ9iCvKDEe2+vVTX/+C1R4sIwHkA2CAH9YJ5swY6IXGTjeH0xJ+xucP
fL2M+DyEAOvq0kxPnLPum1QSs1K7tht8TVKm0Wj1uW3CQv1+ZJS/DENDPFuCYKVyrqyeaViJQKvs
efKNKD9BnTP4k9S+O7Qp4XqydE2RKk9BRtyTXduPcD57997O4TlVgU5RYt7YELbc+vs87Hoz3mjR
WdYMh9xo/Vy50AGVaSpiEEowIvnhRmjAMJIYnjTtaSTlGlQn2jTtZ/VV5wWqyqMtsg3E+62NCi6N
X8uueua83plIa4/slH+Zt6WpFu0iGql1Z418LROD5GTAdPNydn+OaWg8l3l2ZNP5yyBEcIYw2f3p
gzZXO3+iWQBzERb5xpSrO9nIb3BKxtMjr3C15bNQGIToABqtteQ23u8E0CAa0nvt4IM4oPyYOqSs
qcb/G1PheS0KDVYL/8/7UfCeNANbTwYQRa04py128oypd47sMuuL3TIXjXQKTTC6ELpYvr8/djVQ
U5YW1XLwxzRd7JUypFIiwf0GJOi+DGPhpdOoH/FBXl+sfg9KuwfPj+fI5vZ+0CDMywwo4ODL1ilP
bdpv6kIH8TRnCpAMYETpRgNz6mdBr319FTqaTYzvEh5Aply9O1PkSpGnBU/VFGDWGiXwyUrqh6+v
EPYSQ1OZ5HJtej9BgT+BOjeKBEYb2rvEzPpTjTP+CPFdW2+Oy3M0luQbdzOwge7qOSoZTcdlmw8+
PcYCzFllejW+dNdymJzTNFiMINMx37U4p/GvCG3bDmX7hHXuwZB4vBgUMDdJlt9Vg72NDe2Ibc7v
YO7P02P5eZZlcRvgPoC702pthXqPlo3T0tdEGyIZ7Zripzlq1VUTl8telAY3FoZ8h5nbMNd4LWy/
tSOKe8oGGf1LyqwXL5+/l+WBrH6Rq9PdT8M2oZC11s4gsLYgkvS9j+4PxMQkKCyglN1l/XDs813C
m/dDsTPYmqO5vCHi9tXna1ZOSK+a7H0ZO0A9MOTedPEEN9iqCg/qTnw+C/UQjfpNpVJ+/uI8NVV1
Fqy2xf9ZFvr79QfjtHHAq9a+mxdz6NlGxrnQ2DLD0xTfRm37+XAf1iHrXFcBF6Eiw/drfaSpgKJF
NqmgyZL6KlO675UYxk1gT89I/tUjX/CHzUPTbM3UVdfgf8N7X11UFMp7wPbslAqz3W3VCZJR0c/9
idW18qYFlccBM2R77Bad3efT/LBX/h55iUh4vKzt1ciZ4vayad3UtyabyrBSnTd9FXo09j2DyT0U
ZREeeY8fjjNGJIS2UZaxZyF/eP8eY9GO5NUtNqqa5vYKm0F07eUxa+jV67OW+zqdbw4fBUJA43cU
+McZkEMapaA3Vz6QLFOc506ctTcW3mBicWiEUlpGY1odOQNWnyKD2mS51EWrxxZJYun91AqzCpGq
NpjIVFX7EgNz2mO5hPQV3Lf48fmLWz3GZSwTA3bSEZw1Bifq+7Ek14JApPALuy7WvgVJFdzFc159
7WX9HgVsPP1yKOaQYK1ij2CeOrMC9+oLSO37WYuSH40Q0VefG+sBTQ/nPRIUdrHVp00NMbTKmeeG
8hb0Ty7a4hGMUpXt+qZuj0Tf6wsASQ+km1gzaKwylSmtFuCEHjqrJdVnBBjCObErg0wIQggAEU5j
ZsY3FdgA1fWinmbrqhqa4mmuHEVuarOfki0OUfBE9BgcznPeZM1PSHtF8uYUSnOBxUwxbCMwgngi
GrGOr88ITrA9w0y3xeYjSd1vX1wGhN14G9hE3eSoNHV19itt3zdNFDie2kXRzqHPCkxkOvifj7La
JRAEMcpiQCEwvsBLYbUMwrCs6QKnZ1oOdXGjo1F5rhVHPmkQFpYOaZrQqJZZd5+P+mGJ86Ic6mKs
P6pk2jqkqkF2YEDMixJz4mLfQ5dynpTBkbjmw06BGpODkz1HpV0XV4r3H5I1ubWclAZjXbfWYTka
3Qj3kuuS41HfVZ41Egvm16JtlqCGS6a7+G3wRD/MrOPZdbNZ5D7pxno7JHRHwxAoj3y8muCn/3Fe
/x7G0pgaAmJyCWt/6xQyRiBdqJH1CN8NBlp4OTgJSFlZz6fa4FS3NRa1XhjF4a7tx4j23XbcaGBg
93bdhge6trXHr77TJTLnimEgYFs2yfdPO3c6I84TMHIurSGHGJXVjr51cWTmH1cOoxCjohhcAgZ9
eTB/7P40qsR5XjNK0pjxLS5a0fWQgBj7+lzYGpfUiaHiW7LagpUWDh1CDawMYx3eSa/0e5hrxb+x
Voh2dOSBfAXExu/nkkalqWSVmxHTS0jC46D7pg3M4t+YCzMhrcVA5lpjO+MbUhOzZuxXWvarRAS9
BSwbpUeG+bCRsPCxZDF4M2SbuMy+nwwxAZ6zyzCIAZRvKC5gL8UzANsu6vbkHNMTOwbJ8vncPhzL
y6AGoTFZU0TRa+X1HHdhSStH5tOc3vtaOqoHIwVcNydN/uUtiw2E+JhYjlmyyt/PLzXN1tTdMfLJ
FHMN0wrA68mcpZX/1SmxFhb+AKG8gVp5tSHD+jbUtiTJXAAN+V4NXDnwA25j3dq6ZqeLt8+H+/ja
dEoTyFsEqU9Igqtp0fdptYQiDFfCjmnYJRCJDJNbbCqY/XsMqeH982r3Xx2WN8dBvdR5FtrDsnX/
8RkngHOFMmXQzVTsOLaW1ir1Hnt2YEt9gwpLY89K/DDPmyNZ5dVFh41zWTKsRpgLHH2/S/N/DIzs
RKJ8ixR2yiE4i0o7P0ntEML3OE3IQWnvV7JUuaw1gZoSb5Mj8/54JJFPUheZMwkZlUDl/bzpWGlG
6HKYkqsxKhZcz6J8h8wtwW4jF6SfK92R2pEltbzD94cFg6L/tTiZuHf/dor7Y84wCcrcoMPOw5tD
2dKpBXwqwXH681f68VtkFJ6vroEE01lS76fmJqiJyAsiq2nkPJw3cUE2EMWkUvqQeCGufXE4Ikod
iSf1mWVfs1fHTdiPhtmD+fJofVfB6iYPmVCNA/qu+MjO9mFirBNOgd9XU1bNeiQqki7tYbrjpcFY
nBYWIPJWaum3AeLV7vNJLR/3uzdFpMfHwDvi1gafbPU1WjH/1WyU6KB0uwHfqI/ym9VnSjxtklSo
4QU3Whg/XdKFIJuFxPrlqwE7l44lP0Oql7/J1lePNWuNhloVOj8xcBwplSjwAYDh9FDWjvHVi84y
FhAqSjz8j75ukpqgnOWlA6M9SvrqtE+V8kI34mP3xb+8Pps1TxJU47Bl836/LpEmF7lCZg/1uZrW
W8VQ3HwbkmdVvXqBrX15tSxfAU1fOnv3El2/H25EfzGHnCDAwSx5hr4R6lwxald2jpHp56vl48wY
aknWUP0noWavvrgwReGQYZTj5VjxTL40azSltQJ3su515chR+2ETASHw52CrpanFFWJj3FhpSJfD
rtKLYQOONz+yP/5tSqTCOdMpzPPZLf/8j62KjWrSJ10aHgRUOjGTrrFvwsgGgd04ZvdvPD+6fnWb
Q52b/e82sz8Gm2OktXrP84vQeCM2ytStGhvKuT5Z85F5fdj3fxNbKCcgKCfztE7Cz8EEKTxhKM3u
22/RLBw6sVMVd4tswmOryI98xn95W2QrYHcApsG0bs3u6F3ZiLhsDVjSHeqVXA0Prp2X/ucL8K+j
WAZtBy65uw8p01Zzq3JIUgO/diO5KpJMP8n7JPnyRZjMC/l3SvFkqbnev18TY9TppWtnLHMbo5S0
hUioDfN0ZDH85Q0ZAg8+OuepU3JWvh+Fv3puQSlA+e5C+5U3WG17C8JiWrdUMPWilUce3l+WOpU1
lVoJhW6y4asBsXpsFNL79GcoRYuJ/dzaBq0Stfq2KHX6I9uSzc9/f7JoBo0SKs3ZIOzJYL2fXow+
2wQFITyAbi68uQgMYCEH9yIcKii9lnslBzU8kpDh6rvM4t24DkQcGxowtxzi43UWspPJrM/poowr
6+6u0oJ6OHQi7s5p5xGgeCsT74ZCb5UnUZQ4jYPeJ/c+VQ5EhDmxd6lbwJa2yy6+CRPU4xvEqiPN
ZvTNe31jOoPXizC/TWE1CJSjuFoi6sD3cEcY11WerI3oFo1tiS9k15VnTqVk0PTAzCFOsCxUtr0y
6vd6bbZPeZfMkERDxKVe35X6LrTngE6azjBeDP7wRVoZoAhSYS84F8ABdLaHFRLntLc7CbC9nO6g
fWonTbR0WJRmWJ6qUCreXMXFWyUXQbdP6yA5hwQdkj8UgRt6UWsmV7SyLCqQesgOjTKk4RaInfUT
d+BabvqeVPGma9PyvK2aukaBVCvYpzW2jjFWkoRPmM1WvW+GLXNq1UScTZY64b0U9A6ZMAg0lVdN
SfmYRhiJ8YyC/o4LYfrUA0vJkANTYdqEGE3c9GWVTODCOe7R42oxfBennZEKW+W00+axfQ01pUw2
5tCmd66TiemkAG/w2Chz8Y2OJozM8lgx7qQo0dO0WRef9RUyLS8BPoPIrKV3IwtnnFWAg+SQWwPU
7Ru0qco1CLIEbAvpJq+LSqff1hawQs9OzLGjjIzZz4aPZbiYWyuv9zY+IChNMzHMm2EM0xh4bjUc
cNkCxuBEhhi2oRXFT5NmRU8AyDFNaNpRN08UoJfS7+l/eGvp/TonFuahTS1uVqpZjw2uGnN4Dq4d
c3KR2M6PBO2Yjvg7tHMP6IUhPGxN7XTTGVn3064G1Bl5nBqPyEdQ5U+teQEN2XquqWzbZ6WsomHT
S7u+TvV+0De5i7hsg/qsvQkDnC483QjqRWIyYV4+WzboxbKqMUJGu5Y7W9lW4sSM5wi9ChE0tXQk
qzgGpAzmidQRJ21f5T9TfcyuXXwJX/socx8hDCSjh/nzdBZWTf6sVUb7SCVNuY9rzXgJi0Vli67a
SZC6DeAebFsiz4oNAjErlsa0RVCORFsVaFm8IpLIit0Zg67WFNqd003S3JSF211j7VTZHgEezFcA
qi1XxsjKzgQL6FcE6THwx1Bp1Y2Fvx5vKxXhrWSHv5OTO33HJq5H5Nz22JBgWDMgVjIcZNuRXetb
fUrMfMftMUx2JdVRcAoyAkBPqnnYTbPS7l19UpZe09QuiFTxWPYGw5gf8kzWZyG3yXiLD6bxOtkS
fxtbG+30YLmyxmtjRLbSELsZJDeDCTl12Lg3SuTO/alKOumRbNJs7goplIsauMizAki/O6F3oThT
0VEi8bRE9y12nMzYtUEXnqRzDW2DUuAi1MZFKt0pdPfIk0EnotjN7ZxdtLY03zLLGW+supgt1OWy
0TcNj6BFKd41qo8nUnan1E70oEjDuNKHVuejRCsV0kaSd5bXZbHzPGtjfZknfI+bCcsEd0vNsjR3
OSyFUynG0faqVpncbSx0Niph/7bos4Km2UC2KBJfI5lAsyNxCM/OlOZPdEEDNlLJPD5wCFn2vm8n
kOqjhkR4pym6OW90tJnFbnTS5BpCp6Mi+TPNu17D0savxBRBbuqa/rKdc3gOEulN6lW6HRoehvdg
jQw+es0bYLiEkNBqTfWdusP2D3eVVziuDujSLOqe+rZtr2dRhd9KzBOedS7iv3BCqtk1YJ2RgdPy
zGfhpAjnMlSvXmwExVsc1/BvmnLOoqtapRuWetM03SY5Dpq0PSfhC1Ta/BdmVc7kjwTl8qBNUQGq
CBUZ8+7kg971MINMACQbPFGSO6NurR8E8HW8wxptuKT6r/0Kxry4AvcBDdyZpvLHUPNRb/q0FT9d
ML7joefWCcZkSLNnzPwGleYWd2Etc+32Y1GX+WkXx/2LCDBiBmOhjD/pVRrVncvzvjAxUgh4dDmr
1qKbemfllOq3wQiRCD9WBa23o7hDutfzWH6LkkD5RlVW+TGp83C5FAeehxJDqU2H7vWhkE7eU0iN
eyoZiK8ERPWR/GhkjlRBjLmm1phhYXIqirx/IZjq7oaxZ7EtmuBbFf7XSxQJTgQAXzi1uplW/wgt
ObE1Jli2eybeShzNBQhZMPJR4UkV6K3H/Th4QObpFurZXMScw/uuS/NvQsXwEE1jK4A2jFmVeGni
pteN0XavUhTByTh27QtC8gB0RMGLY72xeNF86t0dB5v1E98j2FVNq0FAkCJ5qjKranaCk6jw7BAR
uDI21rObYY0FZrdq5Eb0RoU2WijyWUtj8LWjolpbvivIFXQgZOepjZ3KJrIHDbOgcmh4OkiVHe4c
aXqfzg77jdsp8B8Cmm1BU9TsfJ4ewTyHPm0PuHTzSzd4HaUR8C7csPi5c1ifopauMRlEBDn7E8Gs
vputENaGY8+IQXFkZFQ3lnq0M6wKoC77u/kQOLM5HSyl72/h0bkQw5WohG5Ah91MKz90gE0ASkyA
Xmjls3BqZtE4UbkYYOZ26xlydEs2XcN5bNvAYRmEkdsgAodatDHokcXfJ5Y53HPiERxzare/H9PZ
fm2pCze+EsJ/5LG07ui5yeC8ZEOhP9b1CNJdTskzmanmSgHZ+TIOZYVlrBY2HkUOGA10vAfannM/
uagLBdO/KqlSZYOKNboMDNC/7Gp9PO0CoMDuTo8XY7MZ1txdSoVW9WWjVOj+wUqjXjdKBcJOpv8E
LVX2fps2ScuDHx02ncx4VOkqhofcZcG0t1KIPZ4JI5iWxiwdow19WlrgAE3lk2e2g+ziF91NDRtc
f50qu1SWZfnkcv+KfYXzpfQxljJvoUCF7mY2w4g/BLAfD5GYZ7/vwBS8DY6KoVMyO8q8U/o8/07Y
iaKJC0I279sO/AZNP5S2sKwu4+Aw4pzIZ4cVVAvRoY/wlBOoWVnNTvOSSFPtd9QY4TVwLOH4EuUJ
ZqBxnCvJqSQDa/h4fbggji22UZvERJuZpyQSWyadJWpy1gMQRyddQNQHKBrjTwCADUwANoVDV9jf
xzoP7+x0bAaP9GmThpj5NFZ4Qo1DmR8cpamtq46a23xSFfWcndpFRh9oGvdEF14MuzA7UyDKKdu+
x4Rxj3HVlH6LRIS1RoJ/hR8KVVFPAT2F+qmZm2n3akQEmfhFN0qa4Q1kqtm2L/N+8gqwQtN+AFBJ
ByBFMjfYKmiSQz+SlcSWM0Wl8hTOcxWMBwotNfwnQwSTe0r7Td6eNxr0N4/txOhvM+Kb/myUeEqh
COacVDcxzTbNlr9bJLupDAf3Hschms0GUzruAdarMG4EIU/gDdToktuyCpv83hn0dIJVZqtp+Gj3
DuwzkEuO+j0pMAVU+U5wUOHwNLky8G+azklr1PiyFACBVK4EdAxt0ioHfSY4RzXP0lGwAt/Pc/xo
OAzMXWxzXO6BqwzpHVhq+Oj9jNHUqR23jcTXtIN3P9WxLe81QIPzNTpmS6tOQpAINOQN9OTHuCsV
diTfnCCAzoSv4FDsaqHk2AEOgMsebBzTs6t6gSNusYLqzdm3KjNQT7kML4ZJPS4oz11F/TsnJuLa
AoXdgKCMtVXYPJQD0vFt2NN8cOeEApNiuqqk4ddZgFsMVqaVUW/GUCrsBvgPf297FPhECZGW7kQw
N0R6lrlcyICx8BiqMWRgXl98UmE4Tjjl2kGNmpfoor2s1EKyuSLwwB5AYoc1n3UBOYRfrupO2RaF
uNB/gGRrnIvSyjt5UzmZKfZdE2NOMYZtLR/QUtjL8T/k2fQ4aZ0EVWjbfdBc4aZAyh52VFKCssqi
hiufG5fdq5piQXXSd5T6yUiYEdx4Ovc8xMDZSSljOZ/oiWLqnFlam0+YbNZFtosjaGnnbhvF2H8M
iS2vNXUsm01nGf2TLZEyXImGxPlGNI3avyLkMIutY0r5OCY6W7RjD0btG04DECLMZveGIpFWbAV2
a+WCszKiLeSBodj3daThmmR0NjcK1zAbdQfxaUTBj3mFE22TJqgrQjos4exfgOi14HJsITbu5DSL
e4Tp8eAVRPXTrsdyDbc6PbeF30FzVM7oDkBioeYC/yc8OrHbaetE6ncdL7HYgRTN4QbiVAvsyc0M
62BjCSewy+46G4/keiyzb1MLwwdOXdvlF2kCE/UC+wm6hyb8vYDlK8Nc3ZLLxzqoV8Adn5mySrr7
wSiLxMIqiPvbJgProe1devTjk7BP2ediMQhl1w1N9Sswx/a7Zs8zWEal6e0TgGBhvlFDHVcpGQ7h
jetGmHKHGGM1Xq2KITsLlTotvbha/Cl6ct6nlGQFwJ285xpFJk3RroFsTBBT9JE7awVajC2nwPPP
7y2iI/4bpniSdeWCV5hCvA4iN7EIMkw9iTEYHif5c5zSwr1O6foLfsazVkT4/mbCOWuhT6RgIUhq
4NOlTsV5JFrdvJT88PlSMfRhuMjL1uT26WYNJlPEtEaGyyNdm4dKHVn/7VAZ1nWUmzamMajdhU1s
N4f5A5YuSvU8J/X4Fo+DiclSETDODVCNKfBot9PyLWQt9dR2mpmNixjIme57+PfwT0JVpOEh7lzI
VZaa5Q+aZLlsx14Nro2q4K4e90Ww7asE3QYPLPkV8km5WwAtjthFxVjBe4sAJ/lM3TnL1MTpzrBj
4vqeCdc4xTgT6F06mv25ZTYmnwLAyWJbmxEuxrRq6L+6QaOtiwQDJ0ObVvWLCdiHi1hrj9eJTScd
X08G37K0UuCZaYsPzY6/jy47XQnN71xxy3k/92N2D3o4mrc5JMTcc+q6DTaG2RnnUxKWYlvKUm/3
7aJ32nAByfp9q/Dx0DRiY7HYyNT+NTfJHguNstqDzpLnZb/4MVQuZt2czfmwmbUBXT+WhLWyGdMk
PbOLGPxEH7vpsI31qt5qtVR/ijYucDtPlu+8UQFZcUWz3XhHhXLyYyRbd9QpyCIQNgQ3HYZ50O7M
QW+8pJ7kizVo1utoh0UGi2icb6oun8ixqVp9YTcYTHh4M5uPXZNgM2ibNP/VY67NXgeY8gdWeiBg
61iOzp47ZVFdNopaWeEmVkcVpGAWT6+23dLvuqCecL5TLDP9Yc65ea67AVhWd8SdYWuqibwlQ1Jr
WyPRmtsMX0Os5/U5Hr1Bq/qHWREZTbcDzb3+QAPdEywhMBLWYDS6h0drW280Uam/6rEAHjRq1Cy8
aVC7+ZAoGmlXpUmqN15cZm8wRy6lh9QsfMbgTyExYDQDyEbsor9rMfhBDxcZDs/QrYrnEtCv2FVS
mSDXWVJ5GooZihI4wVTDjNjsdejHIiQKSbgk9l7bFpq2kaPUeMRja5DBLsrqpy2SMseeKIi2bj/m
b60et9xhy/67NkS97cXc1/nBQiEwj7gy3KPjG9KN05IM9VtcOyJiQSu+U+MmiDZdZwB/0Sf5KypI
8ECpxOBk7yah8dqIxbsrY+1ciWCkg9EiMiZ76XSwrkhG9meTYWqvipn0IwQ0u7/TBhrLxnQSxBc1
6b5D1qv43Jp9XmnQkocIv6ohLF+LLrVLLqtN/B3mgQ3vsiDo95VEnQvOYmMq8Zxx5VPgpBrOAOBQ
cjpq6Dt2JKqKTLfPZtGICmJdiIsO2A1yZ2wsHRfg3C2fRl1rSqxJlYriSZyF3M9EBwMmzXNr9ptB
YbPVRqJanM5CR2efHUySmc00NB6SpNgCnzMFoE1q9nMZGG7Orp4oXIVMR1wTDBHNZk4AXojgsAWZ
NjIyzLUw92KHc5umOKAo9CxqYXqSGjDDN+CXE2vbVEH8S8l7HRdDJzG/jyn4ZD/IeyCwRgoGxe9L
jQRxXcsmupQyiHHOYUsbLmIny9h9YKWBn2wqnbgrrapzYkVQRREcG82DrjY/GgIk/s6eml56MZse
l8yur3sfph28ZLJL9lsIKwZLNvZU/YDdYyrOjAbIJN49ZfsDwBx0LltWmAV3RodDZtGJFgM8imsY
N6ogNr2ITAsZGdPIbis1m/JLRYmcdKtHbvzMYswmz+HI1XyLS9EellrSn8gaWNHWIdFfsHEQQ9Cf
qoW6b5dVHu5B11bzFgRX0Ox6IPhcd1S7gDndjVW7SUQNkZa0On7PTuGSsujHpoyIYLHDcZtcV3F1
hRC4QeqejVBRNKPYKgqGT77tdtCLS/ipzUEJCsM9wQoc+GyMg9A2hyRIh5YThjcDMMFbN89x9+rr
yuevp6cRF5wWmajbZBqGs+ak+6rU8mZb6a6cfB0iZwAfx5CB76SzpW6lOcW/clnDyR3HWUQnGQI7
rEq5rcjxtgGA2C/Q5SVt1Ar7MnC4wXi0BapvoIcy7vmEi2fVQmPfixnWOCBSIke/E7q86Xpb3PN5
4NkFHMvEoK3U4PMqWX+JrJU8hpKnkgKXgskurLnQ14aYz4es130CHlNnLTjqU4BeKd66YJUQbwra
kiC1gYzax9rInx6TAmNXc07IhGulbY545sQ4RzhZQGqXbIly2yR5HHK4l+qLFsQLNIjMTHQyD102
7mOqH85Gl0V1NRZkAbAxJyHCjaGfwB3o0j1LcC2bz/KBgNzj8qsWh6oz8xDb9pK9KnRa5x50k8Lx
RzwV+zMde114Q2Ejyq8bbhuXsU3079vYCOLHPJUvFZBuUOpdvdBX6/nOpEoFcb1ohUZuLc7OoThq
9F2NxiK1N6PvZPQQNqd9UxyAYpoxBxoPmZzS1F6NfT9jgwa7fElcROlZ02U1GCzHIuw1R/uUnXP+
Xpto2TZzWCGVJsYb5J6UqnLooDxHmxJDURJXytBE/+iP+xIJ56p6K2675u2tu/hR/a/lj76U1dTE
YdT99nj513+6km8NzUFv/8G/2P7Hri9ef3RxWaz/zLu/ov3fv/9x+FYuDJp3/2H7GzzzrX9rphuK
Adk/hvvnv/n/+w//ia+5m6q3//7PF+Tk3fK3hfysd2QbinH/bzedzVuT968/1n/g//jpGJBrFqcJ
CthcwKyFiPBPEo5l/JdDQdNZ+iUNcvPLP/onCUfo/0V3Kq36iEtQvtMP9X9JOPwjSsYGJXiHhjr6
c/WvgHCsVd3RpHK7FIZpnaNp36LX8X3dsQaDY+FL2uxGLcUfPN1XlDYHepEM9jcdIZd5QzO3L9Pp
MnTSQy67PT+KPK4E9K1dJHa6LxVIvNODnFNPa2sPmpgHuI4voD0EtF5jVHtahTT5ileje6ZQDNi0
P9AR+1ilzX3fF1iyY0oXJQcNVUIxUFQqd2M1+x00PjxwNmHS7aMuegwRJY4WiLSSawLfJvDTjWKJ
PXH7eXqSCPfQWEO+cSzMsKngbfiKl8JwcockFp9reTNHeOXFWPNh02jBlQcb3GG8ymm80bAZ+GMR
XP+jhPofRZ9flzRKtf/9n6t69YcHu2r+oKwsrTxom11Xl6eL6fVgXRt9spW1eaQpaVXl/zDSqv5e
1VUajRWvEJc0RX+S2hFhmPFxKovqzMIeyCaWRyS2WiM2tQekg83OCS9iFUKmczuneKcGnBQgMe9C
vfTcCgvSOr2sojNR5rtUt/wkuaKr2WuWWl2Fpf0C5FRM35KPPZVlVXsYWTgRaNAWajIQuU3Sld7y
d3X1dM4ptbE6rLTFN2UCb0mZKGGPY4PdTlW5bUk/4lNAvYh9T0lRy6QbUeDSYJ7SL3+kle03PuOP
IjlPmAdATyLfCP1lur48oD8aUejFspGaymZHyo5fHO/HlyRUPbd/xAD3kBIKg2ozbA4nCHMFDyXT
g13Az/vqknr/M5Zv+Y+fkYPksHCybXYJ9QiMtjaklYhBCDNN/ciaWjU/fJjxqsu1rAzpArdnWyCF
gvhhE2DELdVjM/rdrvbxyVo0yP8mcKzbHtyoqdDq8GRb/S6qzJNEDfBKJeGcV3slemzcc2u5iRmn
5HZuZuWyXAyH50edWslM6r+oVJgZRGk/lwLL50971Yn6z0fwr5+26v8waMuXbdI3O1RAXHVsnyQK
rQRLij7ckgLbS4tmTRnefD7sXz+2pfX2n09ktSG7CmnsSvKSaysDPg3jSQfXXMldFhxr0fy4cSzr
6V9DrbYoeJWkbnqGmkYiYKD6Yf78+WSOjbDaOaIeMrjbMMIwPTf2Xdsf2Zr+/rDAjJjMQoCGeP9F
0O1KVGazyfbaVTe99DarIzQ3bvDy+Tz++jmgDgTUgKbf0FefQ2x3LsRoxqkzLqpyz4VdnW8/H+Mf
qoUPH4Pj4AC3tEALbfV9t2aIUDBnxeG9wA5HFx9OrFHsnOizisk5eWYn2JBK3FD43MXWGW43BH1c
Nm3xMHJ9JP77pZvxVTz0G6epkqV35l5SQMUfomlJY/KvOmQp00AelMw8z8f7JKUjPyt2ZJFpJYiu
lAzh//8wd15LbiNdtn4i/AFvbgmCtnypQEk3CFl47/H086F0zhkRrEOG5mqiO/qm1Q0iM5G5c+1l
2thB/LslGMdv+o0ITtiSVtsYP8TyJ1HTdmwUB6EQDxLXQeAcE7xZ4yKmkrQ50df/Watv5LVO1b7R
uCmp8ZoQgn2HU3tm8HUT7i0IiIrCbONP2IZifLqair03EJyLCY/HFamaiIqXDiQ372jY7xpS0Asu
EXXyIGe/xEMo5d/DyvitqZ2ra9Mrt96Xxtg28kMfDs9tYvyOWgv4mA4eARBeJL7CrAExCo4NA1cH
3NTzCsMEnDtbiwa/yCXQWOv9E8kQK6H/WsUaHS9lq/XalksgNrGxHfsP+I46LJGntIkfMI6/i8uf
LSXEtDOem/JHjHUQZ+P8Cn2mbTxpwpUbys63TP/hT19b9VTFFofTNw1LJm8AuBjbtTpY6xhr8Kmo
1jD1nMbCNhZNXF9H99NgHtthlti+9WW5AWk96BY9ZhKe2xI6WnQfjUSoNPndvFyE8GcZpptBjLaG
GrwwPWtcP0kG9VZzkICfa3djIP8022FDoNYrrBwweNEAE5fiO2xe7nN8i4je6R+UrsfHvN+1Rr0d
ylcvwMh/PKYymeRl6LRyb8uifkzhC6gCCI6+E1Nt1c/HA3fkCI4O0bI2bGLCCSqa+gJr47uQRusx
YB8X7LD8OfCHwhSf6mxcm98bS3DIvnZIitqXjbo3/CNiPqCTYB9F3xQlojgTN4x5xr21a+5V8U9F
QLBMJLQ7xAF2xa1RDv1VWihOCg7VdBZMr0ccc9fUIdZYr2vKvqb9PsOSQL2W/JC3m158EtHQTaVg
R3XwQhdkg8nGeijSNT39z6BNnH44s9OMmuJ0ncOHwcFjI6MF8FqL/Vi+t4KOBo280fLkoTLUb7EY
fQ3V6THT84d86l/q3rxLKWVFlbupf0BeALIbbJv2R6taK7yNXUVI1p7x1pXULkFh+/n3ZvzVk6wk
wnJTyX3FR4lCaMSlv36Vp8wJxMlOaCAHT22IUXT0U/LUldJwHkoSsnuMYRubwmmr9jrjUGwl0CXa
Lw8DshspzjFLtnXsQiJak0kw3RXEQNPLP6Yl3RC5uB/87GvB/62VZcfMH3N4yvD7Igm7FL95zGMy
iYlWIR12hdh+Qz8WlbabaNwdynRH9CwLUtvExVcogk/4PzmBTuBVD4fWL+ymie5N8xWTfscTNVvA
p7YbPHoaslMLeAJTTMLG1v3kuUq1fU+4dDjO9rGDE1bZBrNkWxM9V1GrHaGza7z0NhPyvSwAnw4d
MjrurNFAMO5RookrrUgLqBwsy7TeWyReC2O6m2bhOl3e+Q1js3nV62HbyV+73nei7FWDKsjkEO1S
59kT/dx9kKVfzUp4DpvqMNQezGMgLR8jFeFOwD4X72WSmr5GcryGOkLkDcFWYwXo0tt8Y02RbyQe
JBXFRk37veolm6pWd4rX7ofQ4hPuNmprQSPzV3FuOab4RKG5VkpIczpZUwLAb0q0urCGBXQHs8BB
orb1YuMYVP7JYoMS4uYulX+LA7RL8SmwAD+7AAQab1wfFqP/bMjdg1J+1WT/pWqHfdfdF6RKQ9N0
6AqvSNrdVHOKdbbPZvOxJN4qbHc92ebQw9zKy7CcD46V3j1KRno/xfGu1WB/4nMtk3YU1jjadDdo
7O/6qbNDkEvtrAdF+Yp5LMY250c6GSK0+sCxNlqYHyIacjouWxqgNXbwNCyTTZpxJZSR945EZrTI
50XLUc3gGHfiPbY3YFFkswYu/tY3ftpFQbj4ZYvj2cCZJaEgq+gRQd6qvEeRuAg5IjO7dunWb6w6
3TTNP8ojwAXOx2NReij01aoRZumGoD7bUt2mjbYqbKjrxYc113oXww4FmY0ZPiCShfNhD4x6Vg/G
vBxmBHqr7zSBarttnlqRDCXBWAMjOVLfP84FQES030hoBaS8I9jiZ5+pSBRAyBJL+Ng22qNMo14D
oZvv6EFPOgbrSm3VN7VUuDTS2dTGtcL/tRR/aoHGV6Pve91tXprwEyLF1QDzNq6Jo5KcbqdwJewg
EnuVrSGLFPPYkdTPhecoKtXJHBtaqHQSYR4G2hbWzEOlNE8kKm5M5VcY+0+BUD/N35wudS4tzc/Q
3tZoQJ4Sem7Yrd17Xbax/N4NdMkhce25LuSvfTraRvCq+7B5aAJv0nF6rQURjkS7y0bPHXv9cwIO
OHE1EeVqKwBn0pxbFUb0G+oYrGA059gsNXm8rlMKDQ4SJeKDDm4JbpdS4z8L5L9nbqkIYgv0qlFM
5mX5ILInBtWrKmxmGMeczLuOMZ7c9tDWOf2rV8+6URlf4EeoTv6AUUhXURrMlfNfd9K6NAeNrm+1
gfBUh+2m2AcPIWBwA0XifYn+E9r4KU/5ewkZnoGO9+EPXGry383VP7X9lT98ow21/EP/C9FHgy/+
/48+bija/4Ye5z/9f6BH5FT/QcuCO82s3/8DOoLg/AfLLMXAtohcsHdg8f9meEvyf1QMogAjcbgw
RETy/w90FGTpP4CY+L8gVcHNFHeWf0EdZ/jy790G8BJfQjRlyDlkJPLL+1RpkiShybXqjgpRfb7Q
15+7QBW+Z3WlPQZKNj3GOgwQD53Fg0DvcA+NjEZpKSdPtHzIof9ryD7A6hZRsLOPJK8FCDpbGoJw
KYutXYjIZRR7wXBVOVL2jUquAryu/KhOhrXqSI5ZCUKebaZINp3kT/OumC2I4vSGaeziwjz/kNnp
1GByMEdAVHP+OXmTrHiZ1Uqul1WJQ0O/hu8/1TdOMszSl+MPDUYm1pep1OcM8PPHjNRSXiN3nit4
iQ/zEPMqM6WwnAIDsojXmNtBb44q8lfI71P/C0pCAEFFgxUSxRHc9opzWCrb7ZD62VrHFWhvAhrv
ss6Stw00KPqH3XDUE2GgGCQrWBKD+i1tCqr+Oo04sLOqdEhA9bfXZ3LGzBcrSxKRmuMfpJvg5O8z
/dd+pI2NnMLQNuBLZ0eIT2sSTx5yKbwrCTGilt7RiOPqRbRanttlENrK2K3VdlxhhbIL/NZRRW8j
KyXAsXFI03wTRcZuyLvXhtq9EDx2egpo4d/kYEz7/KtnH1NaBKCNC6yJcKVc6ZvGdANZL3eCiQRj
LMr6xuBcLi6egu8yKje6XvJSdJYOXq6bYWa6ozYzHSJ4vCOUkM31KZA+mAJEsoiMQYypJZYaQR8+
dSAncnDqkjF8Rv2vk6dJQmvHJTqpnymBS3GjmFHojlXR5gTN9NU9zHUobDoxz6VDYBBAQpmUPvlQ
pOzkTmqNU3Tjd34wGrghYECiajiQoI87/wbipMIJz0g9NyoKwSHIi6gWBCI3tpaPPjXW4ezvJ87H
4/KL7otKpFcmeC7+f9Kuy8PiWMpiYRNY2lBew80uALOdKCrqLXJhIiibUn61yjj7osnhuBYyTbTp
3UF2ybOfYVDDohyy6SlqSK3Rg45sxFZX7iyUBZt26qZ1VOjSZmzTbJ3HjfhM5TIcZBqut/zYPhw/
0CoZTzLcb5bjl6Uh9GEiDVzRS/oDrFba/9X4nRMo3ppwB+2W/K5NOxTKKirj6j4z6NvkeaK+CBgr
Hlr0AOSowM66vvzmevivQna2rUGyrEPcRd+riOJc6P69AQy+as5ctJMvq/5xCImaSgRROZpemR/H
SoGDIVvVfZ3W7fr6k+ebycWTgd0NGSxS15YOqw0Rz9xVIv+UmuldBr77agjRryrzhH0T6bfA24st
nPekcYgMXJY5y5eFl9bnsULKS3CCWl/ZVm5M67ZXfIKaibajJwSXKyyVGwfH4gr07gkkzUL7GQOV
Lvwd/Zxiw8ot0/XoJT4Es74oU4gWldUsJ2/OMqByZSelnaat1pEffn2ALzYWHIlmg3P+NhRsBeYh
+WtqI2mC3BoW7F9+B8SkI+YQ88xOxri3rz/p3eR3MZc64SA0YHGxprhePKpE1KQlWmgh96nIbA3K
Gp/aTOq/d2Ub7EqlJwjeNHZSX343rWl8xlpyN1WDtrZ843cnpuWaXk3+pITy13bwph1BOV9ml/jN
hC08F++4W49JJmwSNf4dq8AzimqVtpTFGgFymryGs14dtVY5TUTEOgXmDdC6ZNWRWsE4hnVOjiUI
73GSRM+RJ91RjfapBBba5ykGNX0ept/GXLPwUdKafV71/maoCYa0oO3bkjop+NHTVbs+aB+sSMIG
RLThFJGy8X5R+Wt6atgZSlcMhptpFXqCLimdNPXi1Vim02HSTRQJCH9uPPSDFYmVk4lgVuHM4Xhb
rAkw80IpdMtVCBu6GzoiiCQjE3aQkId9Po7I8SbYMxKoOwF3fXvjg/hgSZpsNZRQtPIhQ87//q93
bjRxVJokZp0ECl3KVG6eCsV/ltI8v1EZSvN5tFiSmKpSICimyD+XxjNVGEe6NQaWq4dThlcygbNK
qIjrWiepTobuuIkNyDu9OeKy2uWA/k0/3nBEuiyU8aAEBDUplUFoaFScvy9NkJ5crFwgFDhV1xX0
ZPBNqdzGFeoyz1CqA0I5BZwsHHf+0BDrFeTBrhbL4IZ0+YPNlknH+YYDHAdHazHvcGjUQcsLwx2I
0tyqlKYrK8pJPxu1l2YSb3lSfrC2McxXcGJjlVlAIefvDdKudlmmmG4VDvoK1w1vQ548zuDKqG9J
Fqb1YOk/r39PFwcsr6VyC+Mwm5kgyzqqxyp7UqXedGsx0J0xzL5VQ2zeOLSW8AFbuizOzW3OTAgn
2CCcv1ljkHgbN314yoWCwNqphEweoxzue11/8Yyq3tF4Gw6AGZxnVR1uYclD6Ait5iEtW9XphL64
tdTnVXS+1DlCNU5IkAU4dOpilcFhzvAUqCkt2izDfGjs7nD6nzCQ8hI4qaO4DRRldDyC12DEmf2h
7nG3LhtkPden4IP1jtSUQwD3CeoJbonno0NcJDrOHLm0keH4PyKF3MEL7B65tnpfDU3unHAwsm2u
qdZOC9L4kHVQ3+EGNtvrv+SyrMFWk4sqLUh+C5f08x8Cx0WUB68MTyRClDkZIrH0CXsUrsI1ojf0
phR8wGqpH5was81voUzy5T6rzm59sJE0jB64O54/Xx1IMSFctDt5cTnZeSErTp/nvm2SSG9Tnfa7
XvC6E/w20/biKdsiTihfTSkzTxEClru5mf4Vm8PiMVZl/7UdRRhuTVId6omzsMvq9CmswaYzPRBW
re4Zq24cqh3NlcmOU03aRhZZjuSfW+soqbo1dCX9xlFyuaWoKmY38LRwLeKTWLwilPlgzCUxPZW5
h9FThb2tiZaX/BY6vsjTb9nqXn7fXKwpVGeHEy7hF1dVGhF1YQRMaUraa5VNcCyFQL1xQl1exyDt
ACnQHMemg89p8THp5IQje1Hy06hj4eyX2kFOLUI/8mlAQz8q4IND64hyJjymWu9vy7D+2Yey+COK
k3CPujnZZGYduiRB3DKAvDw9uaFjo8Qmzu3nosrCsF1oUjmLTzTvFAzVAEvzKleexUK4Zad6+f3A
wqNOpk7gacbyvKiUthggnWanacyyJ1JUi+9YipYk8hT9NqjN8FmSm3YTWpNxa4e93M2wwuKKr/Dh
zMfmopbsTQ2XBrlOTqFuyK++xgahGIPgiI0+yuh48++RR7AjlWP+syHSem2gByRzFJ799T3kcoHP
lzUsqgz2EmzE5wX5V7FS4oYAj13LToIkwNXrvJQmXr42Mqugf4SR9PXHXWIxbIAQM6jM1BlrXJJ7
NDlNokxOsxMi3+HUwOLd1qnYHCFvY1JhGt1zKeEZ3qWV6JC0CbYypOUKo2n5zhiSaSd6uHdbAbfj
DJuyQ1hgIRxHvbLSktC/r02ZBqEOkU9LkY9HqSfSqG6Ho4IA+ZkOdnjjfS5rAHZxhk4TQeaITV4M
n48NqieldXCqhz75VEcG1CCVzKWurCy6iDXMRC0yb1Vcl2UfqIGms0Hghz1P2/mkYcBlhoGXRCcO
y/jJSyTjgJpc3EbaV1P/XolZhdw7GuExpx3Zr8Y/Wm1SH2gGhQFfzR/sd7F660YWeytKkxPnY0MQ
AuT3PqA3fX2tXO4EPEXjswSNMSGQLvZe4hWMSS+N+KSKNdHIwdAd46gwtjg9VjfO9A8fReU6C7yZ
zaXfWDUHBvVtkpwIgyZgFVUkUcrKW6Tpxo0nfVBboWIyVAQn7L9U7Yu3wkRXF7QxTk89BiUbLJx9
tMplvTN6BbZkLOj4ObSfBaMwN2Mz0msjzB1rxR6Wgq5Cis+s/sYV+vLMwZIVwMCCX0Rxpc/b5F9b
QBgPArb1Kb/Iq61tCoZnT5Zw66J++aXgOWzoMJtnZ+mZonz2FKSR0lhIfXrqzCKkBdXpdmEidKzz
IN1Z6BbWwoDFxT8uIRNqpmFg7QvVGoBz8VDoF0i/A3M8CYbyq9XI9+3qmJRZv25erj/p8irGo2Z3
yvnmp2EOuxhFUfTNRozz6dSmCcHAOJc4oKnA336ZHfzJl1bC1Ah2oAztHW7yPsiMmu6v/4iLmTTf
DzI+Sh2k4uI3yHNdanqqfOqJ9YBZRcwTZtj6je/yYiZpSMjze5K+gJ59abQLDFRmIpr4UydX4V5A
rnUnDgSiKNBKNgS2e7umLG6FHZyfU1SYNJoYV/reM34sLoc3ltS+ak2rfvM1/U5qo2d0v/0qDSQ3
zNLf14dRPh/HPw/DehBbMYjw1GLzj/nrixiJaU4laJBv6aRVCfoWrYBVXsXbmQpM/9Yatwlx9OvS
ZH+wKkl99NM6c2JD0PYcMt1x0mt/LUaejsYDno4UdPU2xjQGmjRKqaoduxfJSCybu1O0NbPR3JZY
1WIhUN9Mkjk/K3gXE/0nUyWCiJDJ9d7k/+tdQj45AWOh1h0LIT2kQiw4Pmvk3ktKePFlKDsW7gs2
jkt4fvigJNjO1rsupCWiaonhNoYcOrjRF06GBY4Dkx6aTJrFrmgks0C6rx5Y0uYhGTTTaeo+fhUo
YB2EocYaOm61ioxQONLD+D1E1rAtM085yZFR2mDj0Q/TCrAtagaYRmRcxwdVbbyj6eNiMgUa3KVE
LDZD2cPEk8AVr0/zxSwzMjgWzktrroLVxeaQoIgdS9NoXZh1SLl1tHFFz6OuP2VRa88TQJXHouU+
LdLIURaHtewFKYnqnuiOnSnz/vihEXOvrtsu7z5PY9yt0inUNmUlaDsP+RxXoDGk7MGtReb+cVen
VbqpcBRbj4pxy7n4cgxwYqbryrrguwUzO1/pJrLuMdV7fpwFUx6/DMmm4WXdOvQuvl7GgJYzRv+0
f6h7F0OdQQ6RwlYTXbP32/VINbomuKRCIqkmj1QbvKvkBaajkCFPZnpXfhVlxIiTMLZ2oolE2mqt
TqaJKUGj0OIH2gz9jXk6v8zO0wR8NkMMmgTJiGL4fCTUIOzE0BQkN440bc3NzLSFEP8v/guy3dts
2HmoqbcE2/00az6T66vkvAD583SKKRpjNL7n3tP50wsvD4Rc92U3MYfo0Bo4qIU+GGUaTLccNC/n
Yu7Wg9SxoSIxNBaogdcUEwT7THG5TGDY1UoeTNAEJXgh+/cpZfmNgV009t/fjSv0LGfinwA4iwcq
dH0HTnoFiN7D7DRVlb2IKPbRwtFhpYEirKMxnebGvrIXhEm15Sr1NlMbx09xjDnc9ZH+6PXBFAyd
3CR0Tvpibw/EWAgZHMUN+2JcA4BriGNVbaXEDbn1LczK68/7YGZZ8cDfOIPz19IeWEZe5sclbGw2
eO9IXcgaygfpAT1lemuk56/1vzGyPyNN2xg4km4T1dziM9Nm98AOhwUXZo/xOAEMr7se56ne151J
7Y2HQCzEk2hgCaIkibQrLYTk3FJHgJrqk5wzC9F3ZVvnZucIuEYhcZBuHUgf/ka+MUmCO4+x9+I7
05M0KCZPldy+k9UXFa/i+77OExQ8rb8x6fVuSJWAWtZNt8IpL/c6aGyYhBK7i3ksHaPzb0zgxuSr
mSWx18nypo/lfoNBX/VPNdj7HABgiBSD8PUBFub18Nd5q+EbFU84KrpmE0iryARArYMkvjHVH7wL
y3cma9BH1mmwnT/FwGkdLU6iuTVYpYOhx6dK7W7hwB8s3XclIjgM6Bco2PlDJAHxrtmPmoslo773
RcHfqW2eHXVMSZ6vfyUfvg+penyWbEyGspgbhL5gYhOParLAc4qMVmWmpO2NE/+DtQdmy7yw+mhW
LjsVXL0Cva0G1Q0pdLaTT6pvmkfac49j/nHEFO4ux1Fjq1SWeGO+8AJnsBbfpq6rJlU5gCKci8W6
j3K9iTpFV12pHazAET3cFZwobfxvGGJRbAUcKhjZSkV0DMMuequIJXkBuSoPSPLNH5TE5T0+atZJ
Cvwqs6dO8r6hwROefUUrHpsiwUZMyIxNo4r01KPSCD2MdqLpezoGkWbjeh1/m5oxkxydOA4TyyQd
XIBubXGH1YW/UQjhmX0ZpbhYRXiwfCPsAAhSCDXziEGd5mCemq1Y/1xHx9YrgnUzFZD2rarRfnih
Z3wnuaVS4D4reHP5WjMqd0EQyjamdV24TrQWiZ5k1Hp5rBIg9NmBQPymKp2BfqQpNGeYhp4IklRo
7FjKy2TtB3H9OqpN+Kqo0Dnp4eXek6fU90Ee54ndKGMm7qtGNX5YtIhXRVjUvUPB2IfbaPKBjCMJ
o5N17OXR0dLi3lp5FoZCtp5JDUINEtLQ4wdYygxiZnyBvWkoq7aSTexWQgnyz6hQK3sJpolOnQzI
E0tMiR5KKrFtUfWUMGWtTs2qNbTq1MQmGFRJBzzY9HjCZrY2eNm3KYUd1NAe8/dZLzN+njIqPzv8
86IVZR2bb53pDyUtvHCTFG1W4WfX402XW1GkAGTl1exZF4jhThZb77Vj+BGJxFmHr56AMxM287sQ
m43H+YqyZ1eV0n3nZ9VPxZvFGEpa5DFWeh3WA7XutW9yEhGnw72kecMXBHvCRmpakkFNbRfJgybh
wFcZP+Mgme6UoS7pMhcG3vxSHnXRamqymLI9HAOiFmDiICXSysTGt2vaq91U0I5Ws/GpSputMQ6q
vBsjLttQfD0lXaVDNX7uSkE2sDzypQNuADiU4ITZQEqIfHwx0EeWX2TWI3dkqcHkDYOy0jaEqgoJ
Girq3z1GwdVaChMZlypxUk5mUcUvXjBN1opQc/WuQSsVr3HAI7pN1QfzEcaxZyN1Dj5LaYp30mB2
qIqbLGpt4Ota2+dYG/2+vpOd347f939OeqgAdM+gqy+jgoWpEzpgTGh0nC1vQz5Cb7PKAQXCwOJH
zeD5Dl6t4eb6YxdJjX+eSxtYAuzAVp4K73yzToy6GAJP81zd7LV7PCHKk5UJWN51WvW7rHBQ9XKk
xj6NvHXRt+W6S1Rv56ey+oy/QObIZgEJoeTuxydJtmOOIdT1n7gcGXqJ7OIGnUvShviRi+OkrTxZ
ybO4cWOtCx9iv04cs4sMDC5r38b6T3qhHLkFOH/0UKJt2I9FcETQvfNhEWcffrFNO6pdA7kwsVN2
7suTIwbOaG2MLvt5/SWX2/z8kqCC9CjnSdCWVKOukNsR787O9aZyW5nc7IdoxBsvl6odVKAbB9pC
K0uY0lxpcJTR/wP2BFg8f71SzfRRwRbW7Scc/lV9atYJbNZHBMndLuJkwAG4RmtthdW6SSNvF3DH
gzWvyHaE19S6oXUNqT2xIOq3pZPRarSFPI2cIIzqewtbqPXUjuON0/CDSYG0MFcv7021JW1BTera
CrSwd2Ns+zddqppPUiBjfSdkEmkgrecEPV6B/zwzylzJgLrSRoYDfT5UIC990pRZ71plVe5GUxB2
HQy/FaxT4k2bLr1R+H+wEmYOIRUnl19cChfLvYuTplawbnF9X38JI3QQXuxrdlxYB1/Fm/X6282/
/u/ygoWAHz0qDSgvJB9ri9I/baagB6Ea3LoSWoeILXyi8Jy5MXEfvBPvA5hE9Q74py6wjE6Blh0P
5eBmTYmSUhsxye31F46D5sgV/dbH++HjDObKEpkyhE7nU0a5Jhp+KA/unA1lwzMhxx4S9H4Uip8A
T7cS2j4YQ0Ay+DRUaQB/S/ZiPnR9703Z6PamGmygKOeb3PClt+sz9cFLcTqQqMtASnMD/fylMl0w
vSzVRldstG9Yez1ZcvfLH4dfxtBlzvVnvfefFssCaq/CdkRX2bqg9/qBaQwFnBE3NZCWyjEWGZ0h
TE4X1eqWjNFg11NxYQvchSjBQm/lZaTcGwE5o3VCNHMhasE6o0a4/ruWNwsAN4vdCihxzq2BGXw+
BlaYCAg9pdYV/K5DlxJhiiiI5k7MOfKvP+oCfpifhcn6zFMURTqPi++Qlhyads9s3ZYSfAVVW/hU
Bjj694VeOEqdQ1VQCPtTrc63CW0fD4NaF1tvKpI9BtDd9n/yc9gXQOppA9EDPX/1RMohKKpBBx4g
lPtJ5uiFoNE/pIE6rMYJ7KnucgXqPUw92RswhGtJZGulrN5hEdjfoExdQN3vo0Oaz7zi5+JhMToF
Rp++0QjAw/Crj2KHwkIbKGUtaAhrHS+6FSHy2RbfWBPNc9g9DKFnbUsTgbaH15xdFZVjTE26tejg
2qYQy4+4p5uOVmjCQ1tnyWFK5HSTyOBpEP+wvcK7c9UkeX+DIDT/0POVTvQfuILCbGu0ehb3q9Yi
xkGABOrKyRTZeW4pD7HKFSvADZZ8AcuzE1oIRzVS3eszqny0mJFlzPsUZwt44PmMih2pg7KZdy5b
R4Hf3Th9gpRKeTwY4it6dWtdV6q26bVy3NbyEG/H1PoSRp783E5FccIHy3AESkJbJeFiCxYskPgu
aU7V0+o2FUFAi2CxcjW8btoqUDd62Xl2rhNwPVlB/mYmrblK+djoOiH/lYKqPUowDlfkTk9OoSPO
Qy6Y4AODM2NZj+ONuu5y21Tfs0KgwlHvKEsySUzWi4WN1+jidxltJiXH8zQJtRvzeznKxAZzP6bz
DReHK/T5KI9VLvY43k2ur+UtymfM3CEfZcjD+1veLh+8EIpHGBG08eYSfrE7iTr8Aq0RRbeFx7mt
p67cJFif3ThLP3ohjWp4JmuzPWvzOfEXUOTTlOUmHksuhBcTnbBSYnlgPZmp1DrXV+jliQM/Gvat
gSHGLKNdfOOEn1T0P0rQ907aiTgV2rqUPhejdtAB/27st5ffIa1tHBrp2ZPWRzVy/loWyK5UebXi
xnpsYB4winY66tW9KIHveU0k7sZczE+JiH/FP78mdDw41NAjaawvB3TCoZY7fKC4Vu8bn2pf/SYF
ovhTCC1cvg3jVizgB/NHUQLRmE4rwP0yJYfgIbMp/FFxxVSU1mIVGtvQrFNbFvT27fqbsSIYtfPd
TaXsQmOnsipAyRZTKOmDX42RZ7iB6R/rsshM9O+Nf9fkgFXoQVTj0xAROGMTpWm+5g2sESxDu9i0
SQHJDpbswSnPR4rQFsOFZsUdSMOeHptGLIuGHPtMExenL8C1/ltlINDY1apUSWtF5f5qR1ZRgI2n
abQqkVIXpIgNiFbxTCNiJNQzXCpUgbKCQ1RVRnxGWvVg9LHxAv2Rs0su0KLTaXQJx4amOPqzXxOl
KpR0YVfURv5ieGnTIk4INKQqZfdS9HOcvN8z8Bj1RVm9JhZB/qznkjLsjWGUPgdq+dJrQ4w1ptxE
CYQhIfmCr0jUbk2kBs3K5yhN1nmN8aRd4KJu+zgz72UigAmRIOZmbaDLxVtbbJ41wmjxdLDGTt6p
HGGfWgr1n7Sjhad+SDE4NY3CexvHGHulWBaR05cQtg5iObsBBviIUAqLqbHSqgpOPqJ6D7czMC2J
IychULHMLVzzh1BrgVIw/ZfsWO+H5xGPafw1p7CYMRw/PmJoJ0FnzOMvUjsK39kdAOCQgRXsp4m+
w4OcfV8u9L5eaTn+XnhWROlX+EFgMTPuqdk5QStfMiign6pSjRG1kU6YzQ7BJoygaqrfgG97mO9Q
p15FcfCPjeAn22r0m9daNKevkoEl4JaICOIUgkStAN2IatS3JlTPyE7gowyOXiPLfMumsPQetd6a
vBXwTYA7QKdHNy41H+wlaGfgU9CnpVBZ9jMksOcCBc3kZiF+4YZe7DKc6DdNgEH1yHe2onElrQ38
Ta5/b5cHAApqugR4J1AzcpM/38PKEO+OIRAst8SWZDeKMQ4Ryk1txOW2PMtdAV7njijUtsU3TTCV
J3R5I7iUZ82BqLt6K/cYlZlaiX2Fpt6qhC83LJ5H/YvMc77AvVu6/XXgEDgS4J/fCW5hwlsmAoHs
l1p5qBEZbq6P3wc1N4+i3YXgiWBhzuzzAZQ8xKFDZQhuWBvBMbCkyZFANNei0dDaKRWB8HXLf8E8
s3ls1Cb77RfkYltar6wjvRBuydLO2ZYzSjL/HMPi44YXg1zo/OfQ6SPspZcFt5r0cd0EZfhUV954
QBNgrErFKzd8+ri+qL52qPQCkJPVbTdTeAsT+GhhQfzkFOaWSd9mUcRImYALvOz7p14QMBlUJ4BK
r/VufDYfTDRnMJceGEAoIZYyMFDqKuyNRnflgBgqS0kCpx5leasXzbC7PtMfvBAmbQQCS7Py4kLw
52k6xtI437hR0qp72c/idRFAOr/+lAW56n0C9RlG0WHM0d1cZs/PCQ1mF6PoUeWAcJc2rI9DmtYb
tuDRkS0aF3oWyA6eKNKqzicMBYNReLrxIz5YRTNjBK9DiGTw2OYz+q/vJyqrmDysKjh5QQeXvyYB
7o5bzkgYcKjmPuSF+ZiUvRTfGqst3iaEtMWBr8B8k7Fwu0VNnzeh85JgFrogO0GgL8/aqvOfU8ak
J3lBjqjRqIiNR1/llxt5KrQcmysvxHojaRvxUJe+5d+Yj8tH06TjLMf7cBakL6XxvmwOQ8a+6QoS
CSohPSsbqrpl13H6hYClX0OuCs710Z9RkfO3xWjAmu0BIBBzFCyud7g6ifo0q9PLYVR+kVbPEU98
Q+ni30+0t++VnUILwcIuUtdCOcaCHJbYjdr2crUjX4a7CPMVAiOEyfMh1/PWCsOG1CQi5ggSJDz5
oJL/s77+qh+ANuePWSBEkw7xJErncCaroFM1u68YbB1Ho5SlJ0NIk8d4MKu3NIEHK3cNVlLwHVZJ
HAYPRaUj/GvH8nEsI/PGFWzBXZ0/Q3ZSjkaazjLn1XIS2hoHsxarZVcgzmzDH0tw3qL7kgZBcZfo
k+XESJLWZORgx+23CYDuNHwV5NmGiZiftURkxI3L50eDBew973OwPEnmXCyMqrS8ye+GWeKi9NsY
SYrjzXWukJDBUI8dLZdM6raN2f+CQWw9FiomWNSJ7PkD0YCqWSerxjL7f94Yub+9d4E4cy02r/Ol
knu+rNNhog3UKf0KuDRdF0jxbnwV7/j+4rPg5jgXK1wMIJksNoEgRd04hAU6AuzUCKObhN9yKBej
Q27gf1F3Zr2RLEeW/ivCvMdF7AvQ0w+RG5NLJslikXXrJVBr7Psev36+YKlVTE9OBkp6mWlIfdUQ
mpbu4W5uy7FzkMbNAgX6OVrJa7/VpsyNUKnZaXIEbVkBsTaijnrt3Du0e+FPY1R3XRchQu7RIIeb
xhushWrTez8XogE2hvkWqtXG/HK9caFK4FlmFtvRi4aKxWFCT2gljdDo4d1hUpgAyGiWVD/WgRde
GyMBQ4BezzX6qPD4m3q9zUu52MkmM8xGW0VoNIS/lO+qhYv+3qmi5gzrB900tL1FRejRotQVqIP9
XIxT5UpJimJCopYHnZH6r/7gdd+DodL/zv0ENQ2lIXY36gEAKNOOM1cGw7pGTh2HetGfQdXnO4jD
BUhF24pyl3U2dDVF7SwW4zw3MaOURtZna19HnL7InWDhDAvDGr9sEcS9VmpNuP6EzxVKWgmB2OQ9
F7Kd7mO18un21v2KOQpzU7ZNuory1IN+fURfyzfSXZt4/hHcAHRQXImdZkHdPCiV5ModU4KoAAfX
KdWIx7JVRzchgoHkzm52htMj4+zJ/GXfjjYOKjEr30+T58uO9dx90yrTbNBdAN3pzgp+tejggIM+
JX6BbN276q3Avlby/MtlI/OenN7IGehFrGmBOwdaKuwZ4nPQrPdy/BIMquMGfmqsqXu260qxx6Uw
+/xRBPxDW4RjgBMAhHt6ndDDyUbJ9+KXQglMt2xl1N+jrLqt0rxBFhteKigrzVtkxRCN0wakaZAk
oqTYKm6A+9rAZGUeGbWE4yo16zW0if6m1hxvZ9Ae++CjxrNwrwTa6NcTRb0feJoD8BZQvuCvKN0m
PlJ70QthowngGS6wT+kwlKgr9R3iH8BNyiPYiuLFaHmKXdmJk32HECwAGX1sGe7Ri20x5MFt743e
k9FbSINkRpQ+4kcGKqDGFD8jcuc89GkR30kDfsidRooWG+js4MC0CpnR/biUQNe2mncLbXKZrpS8
gfPGr+vwC/XNmZvLDzkmDUV3hT2GLzJFlMXiT1zbcZY2pNtd+qHSbWi9lGZUKugVBzhRnVplborL
q0ggHrrmmClJ+7eMiDNQmwTqxYX9nPMo4bABhseb0vEjnbCEA1AbhpTwLEYvRqYEW8dIq3VBVepr
j1zfBtt/isKfwXOA4mGDovIyw8pPD5zkoRKq6FLE4I9prrUSaVUbZqSVrlfORh2HYSERfyfwp6U5
NwCZrMADiej1fJCsqVCiBuaOWqVwM9qI5bbW+NT1XYAMLg3/Owb6GfxNk0QC8iOHcPd0WQJH/OV7
/cp2d7rXDsVtSE1o69NhcISLzV80nKaUuhcKK9U+02UdgaHe2RZ9cW0yPHRN/GHcMzYA/bTtfysD
sNuhA35dbqtqPymGv5FHrhpSYz0xc17vKItGm6ifPpP1LInJn7khAI48D6ARZpJ2Y+btevvS2gDL
hyRq4ECA8tIKKW/FsDim/4yI/4iA7aLcw/+D5GnzoP4F8rQf339UX5of3//xoeEf9T/yn/945Y/L
fnD739KqzX/nF62aYmp/UQ5k1IJQb4bS8zX+ya2mWX/x5sxcLDNHPE/pv/QcFPmvOZdFTJFyNf9h
LqLUsCcG//t/Kfw3sC46DlEd5x7oyp8wqwnZGn+A+JPjCPqGqV/z9ZV/E3TN+LAUWaf4Tq4hHrWb
jY/iZydTF0yRFHKe3uzW/a8L8VbjQHhkf1mD22hmjcPTy8LBm8JRkcaoi+9yqbuqYHvV5YVyzpkF
GjPQCjI0y9glGbDghIauLIHKpfqd5skqmkJ9irZD4i241rNd402lgTEjlfF3sDycXqDUtqTOsJPm
rjASFJlaQ9+UiH7sEK5GHXCiKGuXir4UIM/v3xsnQ72JGgoGKQjOvUwRrtSEWVhAaoqsITHQLYpe
PwtrTNZQwdr7Kps5cxXd3zOzC3fyhOYKYbyN4Hdn/pNZEVpE5FDe+YyvA1Vnv4Tjp1EzowXmCLvs
qFov0dOt7postLf5lCuAFyvlkxRb/pXXN/7GSVR9q4eat2ZckG5caiGlYXf5ukR/CJFgdJ/HREO+
zZgn90PiDRSiCyhAuk95pudISPXM9petvVNSEGHIhOrdjUnz6NGTAlh09SBviBBs81aGpOzh8jEV
3fmvnSZSm6douRgiTi+xI0In5uvvCHHRJjb6lxzIkssNpkKJnM82gqXqoc2Zj089KzgwUAx0saPo
7YGrWivwcG0sdXwCc59/oto+3ntwZqzNwaQ9kHfN/vLvFV56fi65CPkkx36mGjGEz5FmI2wOeJg7
mCnMXW+1FuosjkZdunc2RkXz8LK980vGoB0JJa6JB5iW6+nxNxLmgaZYD+/kEBrpDPGyoVlfNiHQ
+pJUzcN8b2wIV0xrzH4sDC28qzfpYUKyYluvgP1upBXnwkU8b6PeVtco/7pLp/t8N2d6GPwqbRH+
JcZNhSyZ/jAZ4V3YbK0puA0zujf2iE7cEi7rtUdxeo8wRc8Od07QRC55upFqE8RVPKrhXbM1d+Fj
9OQcs1vzmvOufIpuEdPcZbfDUd1Z22LLdOMP5855OBSHfK+iXgB4dmX8RKjPO4YLuz8fmEu/SzhQ
MdDBsGRS4U7rb0YlBnOP3nbV7NAn3Ebo2gZgxKPgjzgN+eKM/DNuhmICfsVg+O50M/RJKlWvDYc7
gHg/9XjcGQw+LZzcs2/7aoPcApgad0YTUgylrVGy1ZLhziyhibchCG5xP/r9EP9YOL9nzlqwxAP+
NsaKInTdzQpLEP6v82sw1Otvxqpa1celOP/sY2GJ0JP5QV5yJtS1U0towcqJ6WEpoiukIaLdl0yV
jl+66SWsu00SgT23Fqp988E8OSCvNplYmsudTMYL8a6eTBosyMVw5yQUjgASM6C1sYI72/lQJ8rK
KBee9SV7YuAgNZrTKdhDjc+Vk/yum1CDUH6ajbdHlvJOjRcMnrm4eYEgSkgsCLf4x+mmympnDaWZ
D3dKHwz7nrO7shJ7WjiOZ5/OoQHLUZwhjJRQHMGR+kneJr1RlwerQ7gjYIogtNcOox7Mvbt+C1tO
HuwhwlkIX85289Uskd8rLFgWJ98nBvxQCijLg+SED7IUbxsPP27VG6TUP0MP6PqN+ucrBc8LFdbc
qAFqJ1yH0kJR2ptXWjJkQl1oT1NuWxvw28nVylPTh9bIrmtnf/kWnl138ltQNAx1zbRVGD/9iikK
lg1QvvEQ6t6aye2NV+0s5L6jIvt22ZIIsef+zZM7cCUgekUKKL6Jdp5UeqBN2p1+Jx316/4QX1PD
UJ88HitkHneMSG8QsG/llWYsfE4xGv1lejaq6A6zlIK3HnJtVJ3a0FAAMRGABaRH8XYkratTHcSB
/O+Ym2s0sB/T5xHDUKfrQ23wJe3Ot2VEXu/hEtol/XhDVylWyy+X91W8h69re2NM+IJmCI1eWLwa
u7Glz4r3+Kd/f56Sm/+HSw5OR7iBqlU0WijDz1uifozg/WTOcrj2wukXEm4OB31uAnb+DXv12UTe
jJYJ1TT3DxnUUNusrD+jnZBcRWOobf94PVghACd5xK9YwiOKKIucTsEUHpgiCu8CcEjrLtCWSnXi
vcLrgxjWYARR5wT0tZT/Jmv0lXFGIo7ZMZA06OwCW3uaukL5GgYD+E85WVCFEv0V5hjSYC6T0JYJ
VjEi06suCibIKo+UtsGnBMc+1VzqJeuxVj/0heK23cJ1fmeBpKmvn4u8nAjt1HEUZTCVUdnVR01L
crdR+r3hT7ILHPam7KyFM3h2OlgecSZ9Wg1CJypnp8bqPM/oGlT1scEd61o/ooEEl7RjLIhfnd0l
HhtAWrDAzog/nu5TO15cAL3U6vrYJvlN2N6ksrP7w9MnWBBuEyRzUTx4WCgtwGXy0c7iBefzzl7N
UwwcY5XCFbt1uoYi7yy185v6iJA6gjDXar2XwiXiA7GXORdY3loRaRlSpZ48J8aK/rE4Wsj5vCBb
L9Wu8xDCcuYmP3pvjVjS5c07c+OCUSE2hcFqzKnN10dwuszVScrGo8cFhm3pvXjnOnF3IU0CWcr/
El/F2pHKGpXi+pgPBTlpfo/INGKKceD2kENJjVK6fff98uLESGfeURpcDu6aqEN97am98RiBryBH
50zV0R5XaulaBy26quHU8N02WNXtghc8S+Bnc4AfoNUAdwIsQwg3zMkDkGcYFR/QuCru/cl1ttrN
dBPf+btpF++1a+d6+ix97wGu/8hfLq/1vXv21rjgPPQqZaiiw7jMEKeW30Ozur5s4b0vCPINiMVM
NoxU7OktSL2877oUC7wn68CAXQZyVc03QjzHdPBGZNqzcMEJv3MpGJGnRQYpHnwNZ7kTBT1b7TSp
Pw6Kska/5h441W2t1Gsl11ed2lM61LdV/HmQ442ZO26PjIuXLUR05/ffoM5OVQYSI/iixEEtJkO6
0arC6aggomkhXt0Me8NZOKzvLZUXh6FA4GBQWJ5Fq5U9hGz9eFRUFyFpR1npmqt+sz8Nh94tv3bP
1UdEhS5/0/Mnh5W9sSmcmlqJob/pfVbGfA3yVWnKYCyyzoZxf9mQCMDDuzELCiaId5sMDgjC6ekp
p5CKZqFMxxRH07lm6aJPpH63PneJm6Xr+lb7OC1Rm53fiVOb83d9c/89qE38WB4nxDrAQw8vRbNE
7Pya577NScVlCc+bptCVT4CcHDVKRdpNeTe40qZbkS/eSHtpHe4HN9yNvRvmbrivdunPYOc82dnC
1VxaqPAE1nXhkyQM09EJwmt1uAKYupCavgbYZwudSyQz1Ix5B+GhmFQrbpnAno7jtczE9y5/Dr53
1T7IAVe7/S75YH84KBvpQf6G/rr0ID1Eh+o5firXzsZ0vZslTU1FLHW8bjwjpmD8AKuecVpPVGGt
0kjlY/xM1YHSXLGZqXg+aJJr/b2U0r17N+031oTPHBdwZkOPgrWf3XdD2xvlzqkB9rm6zxvmAqwY
r/Jw6y0kIiJV069b88au8GG1wNZbrcdu+jN8NLbBVl/He/MecbUP4W1wM5Wu/DIsXNVzP8+tcRym
Mwh9mRgXoh1w48HoS9iUf+rWbdxdpftE+8BjrS0YEsE3r6sDBQ5ak1M1T2ec3s+2NHJeLUTih0/N
NvxiPU3fnJv8Mfbd8Eb+OFaIUiGE55rg3T8tcaK/d2Xm8SxaNpRBoHU9tW1InoP+tjceJ9V0B2ml
Igy+4PLOww+SojcmhI9n6UlhAUYbj/K1sYYMeDv+LG6zW3VXX2f7aK/v4qtS32iHLNqHhbtELbK0
QOG5HvsgVdMqmI7JlEhuMUjbskWN8vIa3zUCM+4cHFP1EMUO7AQG0gztAQTXuA59vKrLhbjmvbd3
ZpL+HwvCMqQUioYiwe/U1fMUxjfJaF2VqXx1eR3vvINUimDZIbqhCCdyeYdhCxPJ7MZb5+CM27Z/
qbINIweXrcwfXPChMzSZZ5B0CCS6cN4nu4zyaPSmg+/rh9HfttFHOLgfxunWkfTNZVvvHD6iJTBZ
9AphlhLzLnuKRiVyMuOgRg4susHHwdnL4Y3jeTQo0QBvsvXULZUc3vGToH8A1cxsyRqtLOFrlWPc
VFHZtpCSKFfFNO1H1CQ8W/rZSvvRajZpY26SLNt21ddOtdew05DpLBF7nn9MWmiActF3AGd6Nv5o
BhrwwVgeDgzZjjfqaG2p/ZdoutZPtS0ttS3OI5tZbYBGyqw5MLfDhJexgBRG6gfVP3qkou7Q6Jsc
dpUmyfZ24u0C6lWjF0EfF+xt/7GrWoQyluDPZ5eEjg6IS4CMM+n5GZud10W0Q33dOYSlzR3UCzon
Rulv9dgPFxrC75oC/2KDeweGJ1IwaVk59CHB+sEzJmOTJHBeyrVnu1Fex396hMm0X8c3kXkjbRR7
DMnQyGHry+OxnyZXphM0BD/C4SP8xbdy2q0q5Rg0Cy2Gs1szm5zz/BndQ4dMcNl6qakVQILxWJfw
6BjZ1eAo61DX7qmgrEa12Y/1tJv6JVGe+VqcOIa56j9PKc6VLcbwhcwRuSUrGZy+OnZqifyi1HU3
TuJNmyEIVDeK5AOkGMq+M8d8e9lLvHN4sUzZgeGBWWJKBEfQ8QLgmJQ1luNdHlpXBgpkkkJa7hvB
Vxo7Gz+Stx3coYa66zxbcU0AzJd/xDurZ095PhzODRQOgltM6moYA6usjvEkydDupDrS3rVTANR0
6u9IsCJp3BTKPTrZS1UJ9SyMRCZonmuFIBeeYbJMIQzoArmNk7Y6VoaEhKtjSskut2LnaFh5dqeA
Cr2xnGBCk2lMVwUQX7dvJqYQHTS7JctB7m8MgA4CDJ4qJE1QF9BXr7SzYR75q2nWs40rc3CtIi13
l7ft7O2df/rs4mAuV+ey+OlPhxdiCqrEq1BSd9oNSKpwPUims3AjRMCbjIoRDoUwjQktCyvCDull
MQ2ZQ4UoihzCpEYpNqbRforjSLnp7D5c69P04GdJteojzd5EdlX+YY/29RcAfQb+Qhfn7CmbwgzG
Uk+uj2ZXtPupQgl+6O1kYTvPrz4F0fkSMDQ+FyrFdTInXNqQeR3r2tQ3zB6mX3ovc1bmOPYf4iRu
YaVpwyu7S/pDXurJ4+Wv+d4l4B4CZsTtzE2B069Z6X3ZtGBej32EfrKZlQye5Z22K2jGKUUfbc0O
hKikS+PqsuH5Dwu+B3c+z49gmq8tHCNb8mBpinvzEDd0cFpHK3dqjaq1x7lfSZGsXSEJ/+0PbTIV
AacJqFMeTJP7d7rYlK6WEli+xq37Kkl3Ye+tGHtcK8lz7/8Z4zavlGBLWN/QZ6nUFp56dMIUOW39
xpnqm9xaavKfbeOrmbnTCAESjORCPpFPvq20qIYcdcM1f/hUG0dXuWtfLm/c2esrWBFOCRzeTSNH
RE1dOVzlubUKu+vAnxZq9mdnESsOHhF8CIQolFBPPw+5UezJE8QZPXq909WoXQ8VN3+j5PfNkr7I
WbBG0RL0+0wURpjK63dqS2rGRE6sgRV9YqTBSDbQE2n7y7t2drVnGxDJ05AFwQgk8tSGAtNe3bBx
x0BHit2r449xM7k2mJJJr1eeghA744j7rPLXlw2fP6+nlkV4CcWhVpmcUiY/YsKlzcMr4qSVNH2r
0vAxR1q+nuq1akqbBsxtKyNTry1IM8z7d3K9518A+BnEz0zDKkY0vO422vSFcnSsZGtJ/iZwXkbG
49v0ofG1hZf8PP6frc1eeqY9YdxW+JoVwSlaMaVyTAZl3VvmroiSTR2o676JnvXhk5eon4L8g8HI
dy/F7tRCnZQnC0HNe0eKAA6qDNpOyqtC8NuyX5YqeRzB3nU0Jmld15+1NHSt+rtcL9FyvHeuwGkQ
QeGwGMMUwrYpduyoqirlqH2IEJGsPpfhTf498R5L/QjE5/JZem9VQGUV8hleYVqTp4c4lJWxjmNF
O8J9+WhN8g20jHdNlX6qYmvhvrzjZaBu+21K+IpDFA6hM6gavRr1EVqQbdsMN8OwRHD93tGckxZA
ykQy7OHpisoUVgbkEvHM0CSsmL/+5HUQEjR6+6zF/VWJhNzCHp63aMhNifJktm8eBhfzU5R9WwhO
yuYowzj6KRmVxu0qhP80NRhXfppWe9zhj0SOrY0V6/mmz9pNF3S3kAflrifzVHlhup7ysLwb0XG4
K+L6G9Sh4S406u7l8gc/L/5Bmwa4Q+ZReYUlCl8cglBV8Zqk4ZXs5rnA7O/SaYpN3qAr6TPNvtIJ
RW86RnndQG7kTWIV3WYspxYeGvgzWijr3LSFTCtPHHV7+cedf7uZ4Y9nAgIqogZTaPlXPA99kSZE
S53NoEUT3UYQAa07Y5g2mikhZBoVC+ngKwD21JVRTZsVDIHtAWkXJwicQEUBbsa7MmljffbtNvje
x03yYezhQHepxPefh1Rz8tU0penfeRtqpttEUkxZmP7Nh6G0w4Mt6Vnt5qBJK3eEdOtjnETS56KU
lZS0xwIXLI1O+FkLlalwew6J4/qeqj5EQSMDjQzU6bqPGuNBL1SpXlVIBduQXiRBBFNX7D3ZsJ3w
hwd1gm/VNOpDJhWUMxUljP+mej5GbmxL1mc9UvuHWBljiKeKtv861iad3S6N0ieZsjZ43cTsngGP
pF/7vq06NytT/zj0tDMWboToVWjJAqjgAZ6ltpkXEKIjufBrkCNmecR1r/1hM6qwNAXNCqW6ywdG
9CmiIeGy95Lc11qJodaWoVZj6Cs5Ot6wsJz55749IqIV4cpk1HnyLsOKIYOhhbUir/OFN13cMQoE
1O544xg9gjxULBVCx6I0mRJ1xySNDn4AvW3oRJAOo2qSxlTXLm+buCBarSAduWVoDkDPJvIMRBkQ
tiLpumMYUNkZ5aJe1TZ4/8tWzh4yyqsUWMivmBCElkXYts40h06RQkAaQbep6j5wu8Z6bMoeukHN
HbuJdqSdrSCH+sNTQZ6FYcjtYWGdB1uFRMDuzaHJy5TkUjfdvMpcqwzdzl5Ynnj2Xq3Qnae8wXby
fJ4+NORzgNi0jCKH1K3V9mgroZuD4Lm8ieefirW8sSKc8Cj0mLszc9LUKIFCz/Fe6D0sSSOJc8C0
h7Eyp4hYIoUSa8itMfVyYEfkiY23TiLrWOaT2zQ/6OOu4qlANUS/Kpwe3zUFvFijq2nDwH/TXxXS
0lU4PzbEPnSPab/xu2gXne7rmCYIB+hecD9IySpzTDh6i/UUA5FSm5Vn6NuyeWD+cOFKnD09DL8g
hAv5NUh9mBrVU6s6Yh0jraPwHmlxw9mGw7UBl5K+T1/+9HvytFH8mFHhc4FX+J56WtWKmknhfaI0
0lZG4t1NDXWp9HdWXyHDIv2Zlaio4c4Ax9Pl+GZihQnDhEfmXAdXj1UFlE8/brt52LSHHZh3S6e8
U3+pRzKWMC+WgHXiweUXvDY+iPhkKmCihGvWhyUKpkpz7IBew9iU9jBrp/lCULlkRfAxiPmBb87l
5jg4TGSnAPwtJnIWzsZ7RgykJuY9pWYsanoNPUOXAzXco+abPJuxnBUfJfSnt5ePhvgGzDvGYwm5
IHTBDOMLR9Ai6LFz+Ii5hFa2Zfi8QhdFqtbM54fbsi7LBQd2tixCLOjPCHmgupi7OqdnRCv0yMg0
pTz6Zodr/lkaHy8vaD7LwruJAdDKHISZSEa4ycTmZi53TDonlu86IXEMLaLg+T8zIpz0oco4AVCo
H0OG8KPypZ8+lNYSUcL7W/V7JcKnQZu8grSSCEDJP8PZ5obTuODnRa9HjHGyV8KblZaBCbG5Vh4h
ah32ae3qXNSILrXrNZs/lJOnECNYm9f7BsOCyKudALIqj6n2NCsh5P0NBYyFayO6VNGI4OqUAuWC
aP78xTfWM+1LHW54MvQFM0vfRnABsxRMw0gSVDDdVw3AYbiUIiwd43mdbzZLC5lfRbSvPKJG6Urp
vWU8KfbP/+wUC3eRoe40jBJs+CN4YPuLlj4b7ULFe2kd8xF8s44wNydr6jhiUcqomQI0CyHIxXb0
wucQAaf9VEd14bCSzg4ZmA/cUl+igz9zlKenVxx9SmoWUZRqebSU6Kq0esYSjr0Ky3Hx9fJXefcE
83rOAq7Mh4pQT7mBAsuouPakFhubXo3Rf7ZGbWM5j94fEr/+upJvbAm3xQ4Zv8zyOZWpnFVr3Srd
RzMN1pcX9O4ReGNEuCuVJIdJr85+DHbLRLuSbWml/DvpH7MBv7dNuDBNHztV/WpFDVYFVNe1pLqY
XrXZnx9pAJS0NyhE0izXhPWYklo5tSTj/M1ipaPsQL7sIrV0edfe8c0Uk0ATkdDOHMDCO1a2deQV
VV0eNYeOMck1FNGI1rm9Rld1ZS+lm+98JMwRkYOJoyhx1oKDqY9+fM/xLv+Gh8qNtRj1le3lNZ0V
VV+T2jdWxPM2GElCMag8Iog4Zy6H4j5+iEZXRhC5c8tv013woC4lnu8uDTagOZKioyFOI8dNqEpq
0PK9nGTtef0Ps+3WepItlKffNfOm/iA815ZNhZxOBIFH9GUA65VIh7j9fnkD33FCJzUO4cFWdSVu
DAkbkZcghvxQKR/rBl7rNFmIDN7/Um9WI1wnFKP7rqlxdz3EBirtPHeyh7uqVz/lib/WcpsuXruj
If1ooCqTONF1Z2m7TvUXHtqlFQtvlJXHlFX72UNFDZqg6lprmF6X1Z29qJ99lpC+ns43axbeKsWO
c4URlfJYB1D+rTPPbZ7qR+sq/uglKy1d0wfL01W+9f6QunJ2w28/q6g5HStSEsOrjIeMknWTeG43
Plw+OOe5mWBCjFhb5EeoW5RHyA6cT+3kKl/j0o0bZs7Wjr9NjYUDtPDdRP13X1Hy0QEKcdQGYx2P
d2oYAy/Nto30b3mu319NhF6GRoz3DLEUquVGD6/LuNsq8fPl/Vu43M4cgLwJY9K09av69QshVmm0
N4iP7OUlFZV3Xv6TYyB4R0+qVT3X+EZy2u+UrnIn09+obe9K8aFS/N3lJb37wLzZt/kLvlmSUlSh
ZMz71kFaPsQeGOBdMeVrR/+ILhX6CB6woaWcZulYCG6lm/7HKDh23Mox6D/aw8tULwxbiG3fXxeK
ntnMKTT3Y0/XhvBtlrUN4XmT5dvYkF1K0a4JyNly0Lxt8kM7vVzezfctIuVHHs2/xfOe06cr02Ti
/SyctRdFt0U2rrIM/kjDfoTcelU2S2CjM+D4r1X+tim8Bo0fOr0ZkEtnurTqtU+wAq9trYOWPNzm
OcQL6l5xkOG41haHWM++I9OeIBMhwaXzRGlJeOyC3DKTWpWMQ1P8rSVoHTGVCy3fGmz95g83VrAk
LNJxIlvvU988VPK9V8p7rWaBEalqE35s0NGgvbC9bFEkhMcXny5OuOzaaPam4mFS363V6/pZnVb0
zAZYVGoXIIlrXfmbdEVH5tm4Hs1Hm7Ghm3C91M846/C9/gwAPIzQIAkEL9jpIS6lbEq6iZ8RPtdf
+p/VutrXj9UH/8F6LDbJl3bffsjvMU4Lbb3Y/n73A78xLrwX49BPnqli3LzrKZnDH6K4WrRCh6S7
qdfp/bBLPuaZO/xYog85P9Xz7s/Y21ngUwXBdLrsWEs1Gwkr8zBU665znWA9NutK2oTNxmtcY63e
mQtH7MzvChaFd19ORuQIcyyWo/OgZk/KhMi8360r73lCUOXy6Tp7SU6Nie1G2cmCMqjn88wUGAyW
tlWuB0decO5LVoTPl0hT5lUxS8prZONh2aR1lyvfLi/lzOcJSxGcQA8yWUvN+YAG6U6FHbjNnCut
GjbIFK7NsnJR6VvA8L17LEGcczAgfaF3eno47HKq6It5xiGxPTdNhpURr6XkOlga8np//37bEVxA
mCRqN022cQh9xp60QyHv1HIhYVhay/wb3jzAfZ5MSp07+ND8KUnbNfSsrs2AVWYsOLTzwPb1Q/1e
zfxL3liaPFnLa/plByQd5AfnW/Mhk93wVt0nX9tvPdKRrp267VJUu7SHwluPgsQgV/TBD1m9Care
RWIBAY+Pl8/gkhHBW2il4kcQhRsHXXI2dhhuo/RHHamby1b+L07p9w4KLkKSgeEg9GEc6mzT6Uep
WDlf7O9kPuaLJK/bcGsWCzf48ulQZcH75zUIblIB41DmO825SVBdYeAAosHLK1syIziKaSz0IPH5
SIZfrGCgBAX8KRvWqrPErXsWbp6cwbNel8wYVqSNfCh4LUPfxR/Ng+E7OEtkaRXkq/9sWYKfaGRJ
zmOb3Wv0b56pXxflV7L/VV9p68uGzhNlUEw28R58tMwNnU1mp3pmZXU9GIeB+b2oW6WPAxxlbvjd
6dam+yHZLU3Sza7npMExG5zn95kHodEtjnvpIzDyit7wwdGQeoH+l7t7eU3v3CkszH1CXmAoF4XD
7oAVRxkLC3JQelTskno75pDyWbGx9PQumBJjHCk1Oz1gyOiQmtEqKzeRWq208Od/tB4R52AjxBOW
YFgOspq7MTq3Zl2sUmvphC+tRXgO1Qhck9axFsvqVzqNBzn8kndLAzLvHziALrR050FDsZxlOlMK
5blsHJQP6WHm7IcpgmxeXxvoKhduVbpo+EKV8+/s4W+rgp/Np1HOYTk2DvkMTXpqjE/mEg3fe3E3
5+63DeHczQNQk4XCxAGk2q2BuvEm+2AdgnX1Idna63rd/Yy+GDttlW7Vr3LjOn/nX/Or/2iZIspV
94BXKOVoHEalJT911qSmSf7xspH3b/C/1inKreVK6cWZxzp76XkMUA7/+8/+vsHVtclBgTzPxP0i
TTbiFV4T+mV7X0dTsmZY8Ic0yEtzhmdfa3YOM+4QLjhgiGdQFBvAoJLUSncfS5k8rO3Bkz5rQ2Y+
1TT6jrqalRFK0W31EiUp5dBUb2tyxMHvn4O2LVcTWObUDXsFgPmYqP1nxSyMYQUQw0/cgpnWF60I
EUYaKFmPbgrNVuamUt1IzNyXzUIkK2YA81rA+6oWlwr4h0jp4bRa0fjoSd0HKBw+dVnZuVFVptQz
rWCVIfw9k3ku3Cgxen61CX0Ir8asmyM+8FrSpnnpaM09Hr37ofRRvwIHG7pZD/WkgTbT37HcfRw0
Y3/5dIhuCrsz0fSsn4CQDfScp8EgJg2llOX+PneU+CbPp2JVNAmSPF4YLMQw72zrvKOcQbgZyeeE
4GJMQFT2k9Hfezaco4HX/ZC4Uug2PTXadOe1SfeHz/68trcGBRccGdDwlprV39M9CTZ9Ij05qdm7
6sgwVl17f5iMYI1FwXA6ayDJ0B2d7qRiF2bky0N/73iBuorHKno0vf45Tyzve111S6wlYqg2m4Ph
CHw29sBQCC6Y50U1Ez/r7w0LXiBtbJu1Dw3cKs1jby3lpb3w9c6CXoboANKBUwXTRnNIBJv5hlEX
gWRr94n1M9T8RwMGz7jQr2KZyM1T14Nh36h9eheVxa2OTtDlc3p2P8DQ0faCQwSECszP8zl+k7Q4
lW1IEXN299oYfR702t+Pst+s+qx5dgoNCdAisNyoWOJgOht0YNUndufP8MZu75l9Mg4aq46Ul2HU
t4Gh3fSSykRq4U5549aAcava20e9Agh20BjFyRZ8g/hCoOsF6QMoFkSRYFAVUTJVYstSOFnmvRHL
9jrXjMzt63GpMfauFQ4NBUud4PV1J96sVOHrVvOQ2j0qP+UuSzVEZWImOC5/xzNqv5lWl54fs6Cw
bhtoZJ5uqGXnWpu3UvgwDKg3qqltRyuv9+Qj+nZZ7pZpZn7JoprRhiTMUd5LkgYZv8LKiicfjswH
5B+HXTQ2e7/O4+3ky+X1FEnRryfgj9jWX7nI6/xn818n1Or//V9QO3/LoXwO/aD57//vONnxghc4
2asf2bfgH/ekGOcs7Px//mJhl1D1+At1rpkMapZ7e/Xlv2jYSQT0v+Y+AkmQjKbfK+Y2y6uZbF2y
/oIfC5pDBpYsinqIS/2LiF1Srb9mtXMmmcgx+CeVvted/k2iXQv/91tu9Nfxn9950Yz1JRkCFPt6
ngFrCNFjEw1KEwI3vOvD1tuWhCc3TR8Bke24nnHVd3ft0PQbRUERFqqt6brN8myjynGy7iu7dCOj
GNbkOhDe6IG8lUw9dNspSa9LUy7dIQjbpzA1pXWUTc/V0H4sx/BLHw3tEwok+k42SPokiWGFNx9j
3nQ/z94uS2jcsSz8AO80Y5TmLM0lTlP2SIzl3IXhLikmew//ofy5oGADRZa0e/2hMtmGX4fBvW6G
I4luvjTXJtAs8xP4BTrKK7gislzIsk8vsBmaTqQVinw3Bd32k12O2T2z81F+1cXSJrOrYasMnhyg
laP6nxQvCopVZ3vNizwp+UPUZzlYL/P/cHaevW0rUbf+RQTYy1eKKpYtS3LKSfyFyEkhOey9/Pr3
od8L3IjyNXEuYCAJDGSGU/bssvZao967Te5MhzQGRO1COJp9a9Fn/glFT3oWWtwee622EOmUDfEw
aD3ojXASD7Qe6E9VVea5m+RogLhNK4baLesEBmI1cZBUaiRhYYTXUiOLtNnbd2OFabKD63gmX1u4
L1UZtqNSVsMpNRztJQmackIszJFaN9fr8o8ShRCudEnS7zB9gI6G3tePg0Ezv1o6rgIqCQTamIrv
qGhq3coTsYgD59lxn7iO8DoidACz/e2uiDgSTtIr6knA3fIjS8IkoTcsRmCmHPXvtB0Z4zautOAs
gmI4Jh20dRtdpfxK9Ismu0RYjPHtY38FuHL7qszzspBx45TQp4hzuwyh6qh2zLiq+1MViddmLn11
9jo6dk5/3dx27Al9cXz//0p8Yqn+fqU73wjocy+nk0zwsamqHmcIqSZXNsJPcVk2R9yK6bcSqtI2
nGSwpmkiVbu0aNLPaZIH0cZElsZkLTrhTvLodx4sePAwp5q015qpw0PNShpIHEs8m3CBepoyNlA0
Z/Y1VaBR20Cv+GM0cggwhnAENFkrkf5JH+z01Uqr18igcrMNI2jr6dKc9eyyyutR7o5dwPVC9Wqr
Z+DYLH9x8GKPZzhZc6DeOb+YDUwvDXC4+1SQbteomno1F+Egn3h/m29qPOqzFnZmVExWkzZSHtU7
n/KZXovC3FhTa30ywzKFdgOJLsfrP2cbrRLJrxWLNh/M262D857TQcc/wSldYbfTquu6ifvCGU9Z
ATWz5E/qKR7N1PNVrX1Ie3naSFLfP0x513+dphwxOWFYhzGJ028rM5kN12Imc4sIBFzgkQFZLVxM
BVFSkRWSjJZRTg3TT4wADgCNTRK1jrA1nt5OBLlA2iOXx1eiuEp185oFjAcjL7axyV1y23EwvY9n
duvqU3bjaOP+wScFzBO09MLiNlrSoH7md1crzn4UKstkG2G8gcMcb3NQVyLCRXve23AQds78x288
6EvqDKm1qwDN8e6aquU3XgF5X1WnUFTwoGdd7InSibwQMJPc6sVBk7+Vzr+kuijGaRM0MVWNSqFk
ryF/lnZkZrwhn0qKy5n7k5b+vzQYqMD1pnytB638rg9JuEtFlR0+Xum795X0AY4LpBOEOfimS+Cb
JKlG3JaBch1lCDW7OpG2dZlCSObjeY8dlWY51V4Ly4/dGp6tV5H22VqgdRuSz+vPRs+kbIpt0Gu8
jOwmBzehztrx2g7OsLfqrNj1ulxvLZW7EVr2c+dYJ7s2xcGig49Wkc4/WXb8nPL/urnvAG6QtW7a
+Lq/RvS0CALnuRGAvEkosx3QVy2iTkrtRqsmfnJ1MqXfxI1vbyJ7oCFBryO3DyONxAFF/yJsjJcY
HfoNlKLGU40ftRZHLE3+20w4CzaOJOSjyyZbPciGIZW15KqkSrI3Asj7aERUPNt77gxqnKlRiEcj
1SkKol6ztkdLq7UcfREWks9qNVXIyZXOjMrVilreDrKGaHualV/8EtbhKKMRC7IUiGelHpImLdvZ
KDGvHdg72wCHKAcV9i18Zlh2FkZriBV9yAYpvFpFRV8UzrpXDFlz8Fstv2Yiy70gBFafSX62ydrv
udF8rykpDpXZfOnryboI2klP5jRMuz5M1pIU9/dppjidTzOVCZR23s7TX0FlK5HS8i0RXbWgDb3B
t6prr00HYzCDR0X0vD2V3D4L0TiPIAiBFSBPvWI95yP5t1lXmQItcuRKLIILAoLbB8aOMhFqeQ83
v+5T0zfkFz0Y8y1hv/9QN4ri5q0fPtulVVw+NibvbQ2oGJJCM2cXsdDtwFAGGEE6+QxcGvVOazke
YRpHGyR8wh25m2TlLKjLB+ztS6H0xg2Bpxcgzu2AYyLSRq+EuBpOAjLDF/1DafqGG5Sp+RA15egW
daVu0zYJ3LlBcVNNdrTv5WxyW6mUjoPcv5ZCtLuxKrOt0fXZRich68ki172+8MfXOkxNzxiar2ZV
KLvA1IIVFq531wwvltTWLPtrLB25iP7kKmqjq9q20VaKtcmLEvFNIMrrKqmubz7eonlF7s6GCVs4
ebT5mV2smD3IfitNibiWofWZ9pNuX6R2SE9c+G8unKfc0dbwifevK9SesgwZOvGbQ5ftIjA14mhK
QhlucmFUZDd89Zs8p496GjtAeUMdEVkNxL/5i2M/O0b+HPVR85Q37b4i87hV3Vpi5T9ehftFp4GU
UEUGHje3ks6//+uSZoHVhVKODVHqwd7oufVVVbvr1ISKN/n5mk7PIgPEG8IK2JQiaE4lisLHuB0O
bvu4accmumbSZCSbCmIgCKaMQJXdapiqX3qmXMhZ7yZpRokmKt2zEYnHeiPX4bTvIolqj2ocumA0
vlDUTX6w3MYae9DbLG6PxkyOTyfmTGkI+fLC6SIeSMuonwQI9FQ7d4MyfWm6PnwInYR6RUZGPnX1
JE80t6WiKAj3onibW9w1TzGF9qk3uvZZcZLkp03xhYydghBRXJut7ql1pp0yAIlPgSmN1ywx1G8f
7+gbJfdi9rQj2Gwm6RZqPosttWw/JwTJgmuSjZPrl3a5TShmHDJnUjdRq2geEYa6SdtI9YI43vtj
rz2O9Th+M33FOYy9qsPqEh+qcqCC2IrQk5WGTgpKO2ZoWa5qx/1RnR+2QWo2da1Mmwh76gy+7+mV
6bh5Z+gbIvLfpKilo1G92MgRf4K5uPB0PR68MkH2NMua01jFFHnjoTj0ZWrvysxMNmPjqA8qoop7
uyUwWlmbuztPZwOiRXA00WwsG7On+ddpR71UDqxhki5jEbSumtaFlxlTtALneXtWljtAnEUpjC53
HPdFQO4EtZIrQxpca6scPd0orAc1yxGY4y3yKnqf3CIum20tKdMnyKg0GEaj9kwT7OfQz6YT/Yz5
MXESoNl68UO10i9tjGo07+xncxy++30abqcg3cp12e9LtfH3vkrOSe/YEtTzypVH9M79BncIRRkh
PPqnFjWh20Wz5XasOFHSRauRNJwqNbk4U/h/sq7/Tym8d9wF7NCc4YeJgBLc0jj6UkHySzbTSxRx
sfzOwqsNBoJ2LTvrdUOjQ2jtYC8rPDuVT0ZlpCvvj3L/IjADPhD1J/AbuLi3Hyo3IDCH0UgvKFN8
joo9BXzJH13rX6EjRthY29qKH5Vp69DJXI3Dk1Y6+35oT0X4J1CjzSCclQTKAvg5m0tmRDkSJrNZ
kWYZjk0leqjUldLLFDTaQaMm7SpjpO4moQNhQSP3kZZd+XNXlilGp872WWNOG9lHHlC2m3GrDXHn
9fkkfkkUvY5jKqGGFBjQdQKWwuGK7f98VubHhOiFFhvAz0vLCd5BL5VYTy8deM7t2CNjHTlgzT6+
xndREstChpl0HMPA8TC7fX9d40SGGgY52vRih129j9s+2CSKVnv+2NorQ92/jwjzze41PREaf12c
ibCLTDnvHXGZojTw1BHsduBDKB9ZqtjEmry24+982v8dD0D34oFUdSGqzozii0jsh8jusAFa81jH
ziHUlW2hhafMLo6JVmxAzLiRdCi7bN9ro2t35TEYdh8v9Px1t4aM/P78ipDlR1Ju2RMepE0Dj2WV
XIoYBejCINmlC/Qn8y48qGaMjxjZjYubb2yENKzGee8NTz2dKuecRCQcvt1no0JiuDQGcYl0fdqb
VlV98sfSOllafwyh8YM7UNVOvS61QESUFsjp2D+nmRQ8ZV0NQE5CVfo4xpVyCGRSE5kPjbxUjMHJ
aUT01Cj+54+X6z7cgIUJAgvYTWjYo5RxO9+8MH1NI7d3qSf6aNlBsOGdMLwMjrhNkGTTrrakc27n
a73O7xhPchdkbmYKIZIH2mzD/7oRVpL1nA9YK8grjrseIrbO1qcvXaf+ku1g+qdRUMzWKlnbCCfy
kWIw0hV3+v7gMoP5pCCHTI1v6XWo5UD/RTeFF6euX7KiUi80YUI3lGXZyirf5bthqOFhJarja+eW
jsWdHIXoy6LNGWrID8KCO0KyY+3USnn9aKX1cwFtx3PYtV4BuyQ0iV5QgfijjvDcjtAL/uc9V2TY
EogkFGKvN3DMXyuv9pY5tdoYXTT0WemWj+tn24yNq2pP36KqPlRmln6S00SsNLbMO7q4mgqixTM6
HhcPnPztjkOqUJaWWouL4hvGXjJpu3DUzvE+/rp788duzukF0mKAid4imr++DuypP8VaFl5ENXQP
jgj6DenHYjuZ+qdaGVcEGd45Q1h2nRo/aVgyTPPv/xpNL824p09HXKTS+ZxkVbwbJ9KqJBL6h4+/
6/6pJ0y2Ka0Da4Q8Z1maqNSyH2posi5dr/zKG5qqFV+tvkIb/DMZG/kXcKc14Y73Po5B4fxU4D2C
0OP24/IyStVeQL2iCE16MrX6awAz7yEx5d8ff9s7e0ainzornBcEMMuWpzAfuqnmbT6XkdrtiqQx
D2ZEe4baF48j6KmVC/BOtDTnzDkbuCgzWGFxHZUi8ck1qcp5CjPrZKhKtbPDaHqm6EXCw4ho1hTd
IYyt6YninX0sKWF9c9rCq6LSeqhCXz1UgTFRYqms4GfbNMO+LYY/WjjELwBK6k06xdEKYOed/cdU
zYcMF8JhV243Qw2hxTVpsTtXlaV7RVeIq5TrT42Fs5lVUk0jBpyWH+/LuwsFAoLaOTlL8qeLKzv6
UZE1bamejTjbA2E5NvXnuP2jSepvHKpDE8ITPfqunqZIIDuNKwI4HvOj7u/rLHVjo/tiT5KDjTE3
uq8cRN+u2JT7VcGYkBGZgUUWje2LVUl9SJpg5wouai5f2tZ5qXtZey5V+0mXq/Slz8pwxb26t2Jz
nMp1mIMLMrqLs1MUNWK1pR9cSKQJN3cyG/p1pd1/vPL3qWsoFP4aZpl2yPD4+9y0gotZ7tSq8WIn
OXaGIzYUMb+ZyfRtspt9GkhPlT78i4bIWhVndQKLlTXGKNCizgkunI6d1IMbMiJHdgkKd22h7jon
PkmJ8y31jz6dnqkzrSln3BsF3BJOO1QS2C5yMLcHvvfLWO+0HOtTahBpwUuZju0fJUAhPK3/+Xi5
35KNt2/TnOh5kxCgaHNX10saTUSRKgcXrRQvsoITlhQQno9ZqtL4oeU7fRTVHyKX4HFORn9X5NJ+
bHQzO+g1pjhGmRACQt15qsdA/iOawkRPKZFM4RZ2+buofXLs7VR+Jb/Q15AbBnvJiqE51PUhfZSc
MIw9H+JID+pDsY0CFRa7IRlPwg6dnWqM8bNqJ8XO71LzX00qk01TjP43iM78J5tNWjE17+09Nwr9
COqLsJov3RVfK1snLqLo0oKKOprp9Bs8W3n0VWmndWp7NKyOBPwUkdmygnxLPVv5UmjFSob43jel
yEpYTYiNDA4ap7cHoJF1Er6VEl4MjiG05vEfZyqjfVf18RNRTukpTfsrTRr5z8eH4Z1xcSCABFmz
zCVP3+24KuSZQVZ3wSVAPtYVOPrXvEU0wh/Vi4wT9zBAEH7IRGOtED6/k22ljke6kbgNl4LS7u3I
uQS4uKSmcJFVaneAG/80fiq8VFOTYlMGdAgVSe8fnUL6Kg+Ncx3VUd2DyAYn0YTh1qgj4EGFfha2
df14Td7xYMkrYl9JhUJ7C0HV7dQiCVpmckTOWTjqj4JcyKb4RwUdAJQeyel4iD+ZTfzUmkSbvZoe
Wyv+XUPxehrjYK13+B0LPGdcSHWiYgZQfN6/v3yunGb2ykTnFrHEePjh5NRxZWuKV07BvfND4ZCn
BeeH3LeyrAXlSUTSF32rc5q35y4Jh6daONW+7yozWnlS3nnE0LMkWiWFi6FbYnHVbNIiU+39c0q6
bRs7ndgFZZC5pWV2Xqnl3SYp1DWexHdyR1xwVm9WnkNzYrmjWalGZkVnGB37EAa6eqUbmzqHzS/X
o+8Agi037cxwn7Qj5ldkqu/RVnvVJjs8wFZUwplaWc6mbgrpqMgW4lCFLf+pW/3rysmb7fzCNIPc
IzfDTYSbT148uFMvld0kp/Y56M30kKulCVx5EpumUtt/MCA/MkUrnoZmlI/Myn6wS2SlRRv+XJnH
PM7tPGZVDJ1iCL4jpYD5vfrr2DkxbUVN6ReXdsqKf0zYYB4IIAWuWNV7IwVezyRYO6im/0XSx37b
4cd73ThsCmnIvLQYt+ogjKdegn62mZJoNxTItmXjID0mSbhG8jXP5ma2ZB/wFoGtwutsQ1p6O1vF
IGueY0wucjm0G3moyPw34oszTc5mmJz/fIQZDrp97DTOGI71YnFiQgVgsVpACN0KUIxTuhsku/Ts
Kkt2ZpjVHo9usmIv7wzBPCjoaowArQjW0kOoOMIWnJHBpScTsyE3naBQko4rz9BbbX6xlPOtnBMF
cPGjEXO7lMStsPLJhXOOa7EnTUJaO3PhTHDb9sGJoC0INC8N9n37O+kec+lhiOVz131R85w6S/Eo
DbEXwA80RP0+L8XOKL4gMOvqUcef+spk73BTuC7cabxejJcJRGmR0KkytM7KNJfODYWDrZV2kJRX
Yj/HQZ+B0cWHJGolb6ycF2usjWOXwsucJT61K3mQM1L9snWIwLU/rNyeOxuHVhHbxW4RL8MyvpgX
EXncD+MYXFqq6bug8qNDQJD0QKsBfM5mfNALqsGEDMGzLQuxR9ml9/Q+bPcNMKrAbWy7hd6XRWvG
6HdANfIKGmzafzzNu1uj877NpBQkaueEzXzi/rrjelBUjRIq6stIaX6XZv8GUKdqUwa6u0+9j8e6
f1LnTnCGYbPw5kkQLQaLpxhvkTiukGzzXOX62YoGNEZFh9sYFNYxNGv1cfZ39dwWj7BlyPQ6y/9q
bQRLNvXG3ccTuo/2INPkoUNOSlFBzC4hAPbUOrggqnNp9drZD209wV8gByQpAQ+9tFBznKrO+Y7o
u7rvbfr/rbxUJY9WTPawHNI9dLA+jLNl/dkGEvSzKCWywTR0VeVWawPfHR37D6Bl6N4/nvndtjFx
UojUYPDilbswVY/ROFNkX79MYb+dhsjaSGp+pUDHc0EB6L8PBnKTghxOyDzg7baBx6LbqjL0SxrH
45NpZNnGz6g2NqhqHCB/UFfGu7NyfBzJFx1NM24pZ+V2vCbjAKZ9y8ehUucWKkRgVievWbl3R+EU
InjOSQS2dztKmppFaVemfoFibdh0RQkAx9HKlYTCW5bqxpZiAcgA8ozKiD6SWbodBri0gLpxsC6p
onZPstS0X/I46L227o0XW8vkmayKCENYE3T6pNm3imgnw7PU3A7RYK+MH7oPEmhTh0r8kuOhBO4U
jv4fqxmtb/ZY+5/6toIDLshks3Fnr3WThORwCOXkPnO7obK3qpUHz1acxl8AfQP0iYa6rlwo6+pd
5md0kshjHiOO6xjpg0AP2A0k/r0ByVn8cMLuUMikcTeOX9HwOwVqWLilCXH3RnSJ6lEg8XkAgWDG
6L9ZuSI12yIelJ2vJ2DfiyAaArezEtqeeLaClTt8dxN4qWgCBBFIWI4g68I3JmqZwrZw5IseZdG2
BgcM+16tM6sk9jQKDSuH862f+mZDwdUjWzbDL3GWYa293dAmNeKuSdC8VTr5aFvflU57bVr7KQoT
YMqVG4hjab/m4fjSJ7GrgPMuRXLQIKTxnQ0J062qNQcVoSPJ+l23fxL9N0VhasUqdeHILcpk11BV
jnzJS9SrRo0CMoPHgkJSRtIulb7Y3djA8a9cYYHc5Uq2lRPJa/qV+vhdMDB/5cznAlSdxOGyP6PF
ee/lvkCYcuyI9NWqfhqCMvkVTd3nj63LuyPRKvG/hRFKu7fr2Qda2NmhPp07YY3/UOR+5FBnD1PT
JNuPR7qPNvkoEsqz0hUtEnctVCACFd90yumcG8NLVOs/6yS52iZAwLyrD1GXa64+Nn+iCvlEo3YT
kVx6HuU47L3CJoEvlyuH6R5rM8+IRxE/EnImQqLbj49VNZJHGbHUsLaaTdyq+kOudqFrNbofuMDl
im2lDuY+TRT7SXQptRrzWKd0LWiDlHmWQrakMwv72dIK1cv7pFopuN9ZyZlfkmZJXGvmiF2+nWAu
E/xZuaWcpckRD4Zd4gHG9WVlY+bPvL1ToPC4yOwMdRJaI29H6XqnoQlDReaYuG+nqH0f83QmxkOP
L+o2oW9/b3PnouWOejCTaNj4kwxGjgaVvRmFdKs2RWudutD/1YczIiqKQrYyVmK3k/R05Ri9IVAW
s6VySAcUTyJ4ZHvhxsRCLxQ9lNqzZfIKdo6I9pYeGbsU8sOSyKNOjo4hjacIlQ630Gt5TwQPWX0G
s7UfaNUlgT5qn2qViZUCS6cMGQQbVYU0iFK14yYs4NmYlDbddBTYXdQRg33XWpLlakHGJ+U6aTM5
gaFXz9O9o007J0vrn7FaowoNFMR/KA0/8LJmbPaZk2TUXXvagUYr2pFGUB845/02bETlDaMaHSk+
/k7HqN13hdZ8isbe3iFJeLVHxeEgFkr02g+yc26KPN9R0B+2fmc882o/1Zpw9q0EbfvHx+GtqXmx
wDSlwPHwFnziod0ehyKuIjnWmuFs5iovm2M0wTVA47QP/Angfyl7SJp8rRXhP1N9t86RrqO3KpvR
pZpK+6wVRJ1takX7Mhzq/YQ0y2PThrR01MHwXIAveRz92PqNzInmkfCXXaR+64ND9nXlYN9F0IjV
zM4/PyB/SHfcfkhnDrExhmGPkk6vbEP0YjyOb7evMkX+zen6WTYR/JTN2DW7eKiUNaTCfG+WCwkq
H4JY9O5mxtjb8dOSGkeNZulZFcL6qkg1uGdrsI9Dj0eKAzLuFRGVX1ojqF9riSilhcarVvzeDVp7
TbD2rbS+mA2NWUCuYEmfgbcLYzcGmtq1RWOd6eITD7JZgnO1J8N6MofxZbJbuWN2DdxsotNItYv6
R0or6k+lTcYXCg71Z63zTTfFOTyJSnauZVzmj6OWWc9SnaazyFq8o0Msde1CTmlcN8WumUS3NYeA
0MYZ6Vkt6pCqeqpXxoMaNebriOjNp6woCmflDN+5JTNaExQ63jm5tLvSb64FpDwruz1rUDdCc1SL
M5gbsQcBrGyqsq9WMgP3YbAz15hJQ4KmBnez1OfoAdgXyEbYZwVmyp1VZNMrAURwipwCeZW4kj1R
Ke2O09/t9WEqofbWu19taOU/QOFVWyyqulFRcVpZiLsHhAQCBXDq0uCA7iOVsdOEnqGxdS7gVKQH
MTcfCrVf41mZn6Gbo0XVZA62qRUTpuhLTJOmZEJWo8k5O2pz6nJV+tqo/ZFeRuXfj23T+wMRKZJA
BEmxLKSKNDSSLkTtFE757ARRZb6x/LDeF7UqVkLz++h0Vvwh+0K1/S1JPi/tX7E5mjLaaKuJfZa6
Mf2VZUK7EoPK380K4RpHTOFTMkbfNAlGx6HMZwcxdT4F8mi4sM7Ur5IkCZC5hXkY0zHlaZHENzOX
ugPN6UHnaqQU6QQynN8fr9DdW/7WIExpW3U4+BjA21mPbWIjINrYZzQwoByUldo1I3TOQOB2/VNs
j85JMrLxy1TGa3JCdykXhp4h23NnFc3FS765LjdCAj1EdO12Elu5f7EGS/Z6yOeqxgzdePTXsk/v
fazFVZ+TPLbJ195+bGUEkRbHkn3mdsbe1Emm1xVZ8My2ortId174ZFNbalwzHNYyTPehJZ9LDh1G
AFA2MrO4HXyohBPGeW2fm2hUPskZrG1aCM/EVNn5Ke5aZRfVvrMb7Qo+8sC2J89IlHyTaXWAek2J
2xCU3VNvVJTqylF+pXuINpnInOB4mdqUCLIMWbqJjsg2buSnyUBjzBBhh2Aqr1boj0iPGMSs24lG
zkPThNZbR0Kw5RA0tBuNya6rq/Esod4ZkMxBQ0pITYcGEir3XSrpboFywuSCkowOlRxFx3CC4MSY
6B7Wbf/Bz8riQQRdcxKInG3ystc1lwRHtEntYdyYrax9/vjwKvcbSk/8jBQi6qcfZSkkiZicEiVt
jAShpBmIGXX0MqITdYrSCUUqo1HjTcPSPuLTfymbRNmIxow8uHC6B3zFT1Gjim1IHx59rC04AT/t
65Pl69FWVtQ1sMK9LWKuYBTAPpJYU5bcUkpntlIdJVS/YPb54dvZVpvo6Q6m6OXjVbl/zChCQBs0
a87g8i4Jd4YpKsD9NNpZmS44q4BUe8s6NGrxeTSVFZfp/r1ggBk4ypsJWG1pYK18yEMtMZCb7MPu
WakbY5N2g+T95y/icWaTSKUDwVkCfcxB1akiSNq5HFX8r65FxTAN/w11RA8sH+TBx8O981Fg2Snt
Y8pB4Cz5hkslbRFTok45ST11Tqv1Kan5fbuyT/cQQ5K0fBc8Y4gkgg5Z+JtjXvWtSXxwloPg1WhD
APSjD3V/LTfClc3iMRoHsZuGpNpC4aFf1TD+9PGXvvkZty8xNb0ZJoIHD65pqaubDM3UK+WknZsp
jrdamvSHKYvsS2P4V+AU43c68ngSjCpPviqFWW5MsvaDQ+d3K0btVKnhP5Ex9ic6GNrHcuyHndTI
9l6D7n3nFH59CZQ8cMNJ7x78pCdx19WPY6K7TVDRp12rxcbu0kcR05qTANjOtxY4Greig9mrgig8
ikzJ13yv2dAuvhlOFuoQvNNEy8sguQrHsnKcVj9HaQv1vmUNT0mOi6XFiXoOLLv8p5KcCxkpLB6V
AmANitV9/3jh70INvAH693C1CKLpTl2kM40QdqEq1bSzTXPSQ2sYKGnTXvmYp3brwUH3ozGabAda
+WyWo7biqrxjiZASm+tuxPEAVxbPYK6oIuqtQjsnofGkdo2auHmGCrVeAUn++DvfuUpE3o4JRov6
F2DO20dPsaIR2fvcPuf9GP0bONlr2YXyyil+7yKxjfiRM6ERh3i2iH+5XpJZyJKEbsIZemkabJJe
AuHI6zcTLVJCqsWTJXU5NFWZtTdS/3cZ07fz8Ye+8xKRFKKfAs4qXE1jEbvFQtLsVkudM1oDT6o+
Pqtjml5NstabsczTJ0fwJKYor3487DvrSxPDnO/Bn54JYm6/fGrqSCfb6JzzNFZ2hRMo26BA5vT/
YxT0NbD1HFYwwrejpErahVXrO2eJxtNLEslPmjIk148HeScmoj2M+z2358/1ksUSGm3g1O1g2uci
0S5UCRFEpYHnqIVF8VSYevmi5fp40q3uqwgG+WqEqbHza6veJXrWP8RW0Bxbo1l54O4vqkpKddai
QcrNspZw3VIZqRmBy0L1bnyVurp5FCXtg76Td2Ij5AayMLOnPVxggo6Sr9srb9H9ueJ1dRheo32e
9V8c7cqWAyVWiCp0dCOPfdbnXt2gfqnF17KGujvLPJKWa9Cme9ecHgEcq7neAknC8mVKwki2x1Kx
ztaUf0viDrgZfBZ5L14o3f7QpK5bMUkLZjD6csjSEwtTeIXRjrrAYvPjLlaCupKmM75Zux8rI9oX
zgRt1ehXJ8UMdpZdKY+6iHKPXoV0a6MH4/XgGDYU7teEte6xJzMwAU+dFpWZpXUZFclS0ROgYp7b
IjO2suCRQghepK8xlZXHOhuLc5PZyi/ZCZAFBlwyTrHnDANQIxrIta+6DMWO6k/pttTl8FJoGqkk
jXf9P19MlWZ15oejguFbNviKKK3kUsWnVPTIvJhOdkraNly5Am8JvNsHU8WRxIDPjxb458XeADpu
hUK17BzkKRqvYYiGi4iaYZeOzWMYp5lnNNO4zVpZ3Tla+6meEG4qdN/5s2Ih3jmWPJfISXMwZ3dQ
u7VDvgQvn1pIyrkflfghEFP+UOgGARApJAGdvVTor344Qg6ctfE+qa3xEmnlQ0v74Pc6KOyTU0Bk
Q8xXEdaMqCU/BGqaHp12Laq+txq4FnDsk9gBCn/PI0vBt5aEYp4nVZp+BzX8SXmnoHqju6NmHcJB
fEmUenrNob5aORJvyZPb3WLsmV4YWg8KzktkjdROmuidwTwj7+CSE3lqSq1wYwdGLek4TT+r9FfZ
DT9zYbsA1B4ysz3aJCTcbMLPo50FEZtBnKymdjv7UZiQCqAKVBvwSzr/jS5zvvScXcgWgNDCwUXe
5HY/wzAHGxiE+nNo63+yLiqe0yQoPEfvwoePj859TDRHD3TAz+4OfZcLP0QORC2lRQ/ZvALrYIkO
wq5PrHxbA7jYzoH7ijtwX7xiLJitwN7gZTp0Dtx+miE3FESaRHuuet8mzZ/qeymJ6OmNEvOnmjnG
0Syz0O1nf9+IZ6UJP9ySEtE/J2YoIVsurF3VldEmF+aa03BHOkauh0ZxchEckBkyNDuIf/tLWPd8
1BrzHPjPgAKKCrn4MfwZ6t+kVPEieJe62HzssuwJCfRhAx+PG6v/NsZ0NYP6sZYOpg3l0WeJpmOp
GFxHfq7UU2RfzQ7EbZgQiGte5fSbmQVqAIU71Icm33eStXbY3/H8+BK8aAR4VVyGJeEqwf2UmfyQ
YAu/htWsWDBVKLqJtrgGvh17NVwd31pTqTcQUxX7upBWOmzubRKRBKKoFAzeYsXFyYIETHUCYapn
s4+UpyKRrojLb9tePyldCdov6r98fJTfYoPlBedUAXwG7Ae/wMIlCJTGrMIhIBo20qNuVNvufzg7
j+W2kXYNXxGqkMOWIEiKClBy3KBsjw00ck5X/z/Q2ZiESiifxZQXnpkmOn7hDTQqIgxikqbxku7Z
Bu2vS0DSZXGYp9ztIqCRZnGTVcXnUDbdan4e7dKVjXMU3BV6sIul0p9Gr00i127VU6phWYS3e94+
f/zL33lImCt4U1wjKljJay+uSi6sPEo01SetHh8ixFWfw36M8fVpFJe3jAfe6kPP0CX52DS64QVC
FftmBoj+8S/R37mgKfBwDDig5L7XT9qoihxPuUxHTm4Gd6Dfxhgnlpn6mIjBc5JnJX7KunhvS9Gp
Qh2TQwRSYPIko/KoGT060UGNpMe+/DxKZ5CTRv05lo61gWSd/UvIDwayeuUjxievZlidKic/DZb6
WeQ3pizxr4S+FTfeEDwEPdJq6EnvwgggRJv8ClTjWKnzE5z6lzTH5sNo6YPMkvU575z7RTmA1GWL
w/+mFXy1o8iD3zRdqLBANr68D8xiSVbLXvZrxJl0iWt/DnZm8kUaB7cj9BHW4xS/UvBraDZib6EJ
jK3uovHPrH0ZMZsKe59q2jhEhzKENQ+Tusjlm87WviPRZ+6sPH1Cz8GfsShrPxVoC8nG6eMFfSd5
QFwCZgQpJlebdm3piG4MonJ1N/t6ZMx3kaQieUC2+JiVQXYQs5oe46YY7rsiiI+yVAeA0ZNs2sGn
7vaSIae3Vp92N1HY21tkhXWKBoCBSJKbFgkw81qGf+gTbSpBBPtjK84xloI7YQ7GSbFTezfjS0Jx
N2u/E4hOB4K4/lebz+JgzLG8c5zitQiy8WtfNxuXyHsXJ01fuLWgGGhcvB2Qv56AYVQDPU6htBEL
KedGV78R3kbo7hbOU59F4mia+AJptQpGjUrz2Yq0LZXF5ZW52nVwTdERgonM1JhXr38vObFRaOA7
Qi05KcgEgBGAsXU7R9FWoLGm/S9lFop65DQoLq8YI0ZgFE7fBpPf2FN/Rm7rbtar9GxAW7sPEwTy
qgGaDNbT0bcQMG0LCihjw/bRfMsrnO3zOOVVLDXR3Tu9qvxwpNA6qXVoPsnTbN1rIpA33pV1W51S
Alsa7BLXvIqW3+Wh7JRE2FXljH4nZ2doFaMvWhrfu0hWqQcKY5dyQ+/M0dKfGnmKbmVB4zxwMLpv
+yQ8o48odqodTQ9NnY2+ksX2w2BYXlda7R32RZVHBnUMwwb9grxKHrtW+hmaCLNsXLXvRV6oXSDa
BD7ABjBy+RlZN+vg1zrtIa6zPSIJwR4Yj9/PWuc6pb4x2PqsEXWRJ9PHAvJkXQc2QPfsyKgq7WGU
OsWtJM3aV039++O7Zr1vYf3QLuZOIevhQbv8oiSe4hIoauoHepT7ld08T8Ix7uek/OfcfxmIFil1
LewA5Ks6Hcz3oNfVJvWtUMpPTtX/V6fOOR5E7A5KcpcT++/qJPtnGSfg6gbNQMgrQGXZfZff1xdB
4sRyVvjCcsLP2mx8U6foVS8TwCyO3Z2SqAgOH0/pet2WIeEBaIvVy4pLF8DKtrK5LXwptM07ZH/U
u9bYAketI7UFAUj+SrYBX9RSL79LHrQ+Q+WDWAfohxe3k03NtYg9y8zU3aiq405K+2TjGK8DjUWd
H4Uc6Gokg9eAR8vOwwC18dLPJ2M48gRLz02pdw91bP9wav2O9rhCDVqb7oqAEsfGeVhzA1jLv4df
ft5f17ywYmmOk6b0Z7ne9dlTkN5LoLKGHu/CAVss2XgNsv6kA3cvup+F3VNMQzuozl8qPGFL41NF
7J60x7m667HQoqz+3S7rRycUOJIpz5Gzpdf43k4g30LNjaY9BKrl7//6wY6c56U9iYqCMQrSbeCo
nu0UW0Zx720FOi7kPzyBXK5XJ0uWoUgbkVwig5OEN6mImJwk/zzZWb6b4q5+tGZ9Kw54Z0yki2CP
c53bfNzVUqjVZDazaWT+0t43Qb/qRvNsSNleaJMXV4Fbo+3c9T8Rl3iIy5fMsZ+LXnJ5vM8YATzq
WnTMh60zsb6dwSUsaCO2JkC+68ruOBdTVyZK7sfF8KU1rYKKiGzezHqGqkZVbqbF60kAgcftTDhE
D4aL7XJ5S7WuBN/c+Wmv51+SNA0PdWXPn8WkArlSBdz0VI+Hh6RRg5tWd55zDvSnXFREQxY6g3UA
xmznmKH2nLW5uIlLa/6ROUb0+vGF9E6qsgDouXiJjxBPMq8ui0IYAMHqEolzgpdTY6nBXTtoZuPq
ZvJ1dNrHIG8OdUGJb6dIZv6pmrFFL8g3Nt6A9QKR2PJyEtGCSaMWeTlhsa2EQ9qAXpRr1Ek1aZAO
XeNUx6I06BYqxZZS27rezHgEHctVSY/6ujEF4rCKCyhZvuixkVezqvSM1o7vs1o/tPao3BUDugKd
GOP9xowv8cxlOAgGhYYoGLylg6JfnUnVmjXJ7q3OT4RseCJv1GM/GdI5aGB4ZO0gPUXhCGWobJFI
g9L7TfC3YCSE4c9A4/dD5mzJ5byzW8kPAUIBimITXHusJPgtyhlNGz9rVfNEJBucDaPK93Tpim+A
bR2vT8dvH8/D+gLkrQATsxSeDSSzrl7fdgqHqhBjTyGclNRWEgs7HzTPPh5lHcOAVHojiSB3Sv9x
+fu/rtm4wv+jTuvKRyyjAT+YNUdbKeWnOXLERr/1vQ9a+EOwcwEIsMaXQy3+N5NtB6U/CuKGAEwL
NaF63nhn31oSl9tnof4Cr+ByZd6uFazgg5LO5HLwEDd0oc0pzW8IoO7yzDBdFecaryyMn+Wkj7c9
OnK/nRZKu2aRYad1knsdXQRPSrPGNY35x0hkdBjUQOyg0GtoCaSoVJdm5k1Sr//615VgX5GWQBgG
+0nN8HJ6arO1JgAUwQMW99RpEnh7hZk3x6GmfPvxUO8kfQQhS0Aps/Zc+VdL0WRI+gKHqXyoHj9a
srxnUfeBNyQhLuXCdnYpN/dJkyWa9/a8aDG2zcbGW4b4e5k0bPUIvUyqdosZ0vXntmNn1bnRtg/U
O6XDYIvQE85kf+7tVJyGpBCn3mgav4+0u6LHPHFrCq6PtIaS03LDIHLM2dKvUVhiEpYo7cF66NB8
vh1stboRVXgYg0XqTY69POZUR5o+k5sn30RnBjdSD/2vJd94LqUeL6K0ig5TpH4dg3w4FULpvI+X
afUTmRoSP8rhbGMe5eVA/XU2nTCEMzLp4rF3qv+iYTCoudj1jWwkha/VAGY1kXdfPx5z1X9b7Mwo
pBKjEnDyx9WgYY4WO5zy+DHT9PBlCB34RUaMgkxKy9Me4V4jpxqdJE1t3bGR8jsk1DM3MefSgAdV
biUE18/e28/BmPP/ohOyrcs56IASAMmzxeMgOT9jtf2aacYRX1osvKqi39iTy7dd7Mnl2/8a7OoI
kjMLyvWWeNQ7Yd8G6HCDFEAr9+MpXn8SxMWllUtwS1C+elmVPlSnsRePautkr3YakIOwym6Ndc9J
IaPc2OrXVzxlDgXgImEMJw1lnqsrXqWeI4KcrxpC4+ds6MmNkbSlG03S1jP57khL/4YUlZfr+oYv
dIn8rRvFI+YhtrHL0e7apWOvzTuSx9j9eBpXF/3bdxH1gupdnhT56ruGBCYnVzzsAaV1Sy0+aPbS
vRJICA7jOLtz0D2XCagjyuEwcSzPCKeTnM2HMkvup3mCX0FRHDskl8Bmh6zKIdTCO9RkziJMNoL+
62hq+a0L4VxfAHm851e/FRk9K4hNRzxG5aRCAMnt57lVc6/s0aEoZDHsi8kIPL0ct/LO99aERpeB
lCPZLH3AywOUJ3Zd43YnHkVm6Duli7VbkQbBLpT1/B9JR8tH0hlevhMkCk/85VDSbE5GLZDhioSV
4XE7mq7kDMPGuq8P6XJKgeSxzYgSr9uaQZRIbdyH8WMJr5FmQUIYBpPw8PHueu+Q8jSQnrG1EDBZ
/v6vu9dE5BCK4iAeAyd4SMOg92tqsudKGsYHgY7azf9nuIWni9IFxi5XDzLAHUxPSs4oNA+ESM0/
hJiV50j2TzVVR+/jwdbvCjNIfZw+mQFa9rr+gdyqWsajzDU39sZujKPflVwh1dXFwzHN7MdYbX59
POJ6E2pILTCRbxVmUK+Xs9nPahl1+kAbXDfBFadjfUD6s9v1WjVs3K6rSgcBGq49OsUOLtgFZn05
VtIbEKpy1QCyoR3UJjiMVEH3o91ARx7aszS00t6O7J9G8aKG6mkU96n+WIyfouyxqYEc6mcFDLMa
UQ5N54OQRtWtrfwTrgsBdkPtwU41lKSKjZ+9yjP52dT3qFUuMn0AfJZt/9eGG0phjg7ppZ9glLOL
M23Yo1NO7BrF9j6pjPJLjGLgzmxb80GR+/7cK6i8xJbTbuz8d9aKJAdaLqmHQShwtVZG3dZmnCDO
3YpWuV1a86dREnBaAW9vfPTyTZfvrbU4CABT4HIiDblqNyHjb1ROJo1+HoUoNqEaeBjlOv/y8eZb
H+XLUa4+qAjL0qyDcKKMaYNN11QMHGzlmGg0tYJwy1L8rWN4/VGLDRvUdEwFQaVfLqQiIbxj183k
h7lykJrgtbTVwE0aSIURngDnavgmxeFdp9zl8aM5nOPqWcSfp9g3gjt1/BXavhE/qosR6+R2Ve+W
5iMwOT8tfzTJz6Y+Z8N/YRviR4wAz0FV/7Pnn3OHlD0eA5iz2/auC74NyItPztmx0XNpEf/+2paP
4XgnnJ+Do2FSUMO4PmHv5zrKi2Y8SfOrLHtkttLw1DrohcVHo/rj9DeD8hnZ/J5yJOYbOyv6Izlu
YWS7Pj6Zi87Qzzz8MkjJLo9/0U9PIigszQ9L/M7zPxkMeTvQCTPOU3NW1C+l82B3IKDUfY6UsAR+
20pv8D3ZiHZWuc3iownQFBVj6vKUD67n3zbEGJFLgR7saFF2jvIZGX7jV+uM4W2lRiHy8JlyA11C
vyuA9e3Q3bW2HF3ewuSrXUBasaAFidxR+F5O2V/HOUtGGzJXMPhtjaGlkM9xeZqM9gcWEhSKovQ3
TcB0P6fGLwWnRln5EU9U+vJdBxCnwkpPO/divkubr/b436z8dpRTasPnkB46/YcEsgJH2fukuB3b
Q1xYX/RCfTKyH9ZI9xhlDJey3catsA5ggAiTm9Ls4MldUX0NOYqswUw1XxXwr7XoVaJy6gpIOgc9
N/JbNPt3mlMZG8Ou2rnaW5sOPOhiDgfI4SokV6ociTNjnPxOZ5Fiq6mO44z4ZWoE7VGPQeShPdwr
X4UWHNssT1+STjPuRZGWj0nR6/dt1wWuCTT2nx9syjLYBaI3CqZ5BYwsksSIUoxp/QZB2gLx6oPe
57ZLzWxXLUC0j6+w9UWJyQt3CWU/zVkQoJe7Cff5UJ5EwWhI3h6mssshwI5bYIhVc5TJ5pXm6l8k
NBE8vjo6FvRcVSlVaO2ZdBNwI7c3QJnxCn3ps4w92Ee00gw3VKTQjUPQmbPyMw7yX2ZRaru8bl7Q
Gj3WSer2I5x7bd50f19HLguzjledugWJ03U2KGL+up2QN2iMdniCCSseiX1Nt7et5wBToxfaLNqf
j+d+/R7yP2X6kTMFjQy0+3Lu0d2oTMrjsq9KsLNbJ2oOfViMnmZuxc/vnDGY+jxWBs3EheJyOdKc
6XMkhUAXLCTP9qEA2gj1t9sF0XwXRkcKa8Gvweg+ffx9K4zrsurEHSCJAFwDAlvez7+uKi0rwBdF
6ewPMMQ/ZwAVb2l/FYjuK5OfU9T2o7waML4hz9cl6VfRSuhXial0Wy0ETkGud+xhpd6YsOB3clr3
+EYNyfePf+Y7S8+bym1APWTB9l/FCgKHj3hqTPQ7tKCA3NUoT3nVmA+lPgt3EEbsaX231QF9Z+0p
hIBCBntNRnOtL5kj51YHg8KKkDXPo2JT8cYTAjhAv7HLVjhBVgG2OShI6DekUNdijpM0AdWyHXAr
amzulV7GMbieP6VlMoO6dFr999Sg0+WU6RNdgJ2JZea30jHGo4624rd6TF61sK8Pfatp/xylwU0x
yef4eVQsrmlkKs7yUTOWtU97I0QfyZB25VhmG1fce9tw6fa9vS/LOl9tw7QqAc8YVe2LZgZZlEbT
rY2I306pgNC1mqQf4rHyZLUVB4IRcy+sATnwvPbRi9A8gFn5oejkb1DPZjddXFimZBy3fuTy3Fw+
66hgkb/TMWQmqM1dnhW77cBhm13ht91XgejXWQ3q+qynxvA1z4HN5KEDETKYjLsZQ57HFgcWT87K
6GsnD+ch+2f3SW2RzQPfQGWBLhoZ/uXvsVoVuXCjLv0Iaton3RjKh9mOv2ajcL5KTWy99BPYfUnY
d1Idpb5tRuYPFc1QTAiHL7Go6ZtUcvrvz9Ui6gMskZ4JOfr1c9W1GOB0DV3VNIzKV9EU0aHPk9n7
+EZYP4q0RniCwaSj/QDm8/LbO3DcbQXU3rfsLLrrZoHyrznZG7t/2XbXK44HLGABqgDIh1zdO2kK
0kGuigoyPjkRhMrKq2xj3ptSBNB+jP+xSbIsKGNRjyZ41ACzXn7UYNjlPJZq4eMw1t7KnUwQOFgb
vcT1tcY9Q6OX2GWxY7k+amorh2TfZolQRxhCLm+eilFJfzmoMH68RCvpOD6H0tPSxuLZXqTPLj9H
VebISiWn8XnIEPLolOCkWvHRjJvpWKAL8V9ZqyfRttP3fpyEC9S1cztVS1CL1l5jK9/SKFthZpcf
tBSolhAHMSj7KsQpW3AYMd6yfhMNp043dnZcKg6MgS6A0Jwlsltkg/YScZD3hSN7cjs4+1nuui+Y
Ly7sT90paNgXw86J0K5xUOC947+1d0nW9l48IIrL22j03+0s7nbIS06vfevIN00haldO23reRZoA
Qpdm2s+PJ3sJDy52Kh0dwpMF0k3flMW9nOuyG2cUPyfZlxsgLHo0C+QAC+fcKWiFZJktbnoQma+F
UoobIUuz+/Hw67WmRYpkGs1yfSG/XRfm7DSqnTlOFT8ds+Q1sJ1TGc/jKUi1A2hLEO99ExyR/Pqe
l3HiGkVv7i0sHdQZy7xpHvKNRuBqk/NzFtYSrXbsCFZONqFitjSYMsWngZ+eUzWM7iYogD+qLNjK
OVc30TIUPUeId+wvJHAuZz7oonYynEKhwlDMj5JhNe6o0if/eIJX4SGj2Fi1UpeBLQGb5HIU6AVp
hMS97C8EYTdV2+ykFcqA5tg0+hyt+qUyjN6rEF3fePZWPAGaQRR2yWKprUEVuC5fAxivettpGx9X
Z6zlsqT5KuEUsh+zQb2tWmU6WZHxJZcBI8ZFCH4Suz9/6iL7ZbLwlaWh3GMfEgYvKYLjp7LH8reo
q+/g1h/J1OWdkjjteXLGzJeihnec0swfPV04J4gkqqcS6ayDNmLNOpTSoQQlsU9zQ/pG60Q9TL2z
ZTyyijX5XCqxEFb5h4bJVSCeFsLpMb6m+1jVSKNSw9pbM56f8aRgFqA5HdpWVnLcWN7lar88v4y6
tGmAE+IMtHLUtGY7yXq98RH5O4LssJrPBlVAqeyBSXsdsXWlJ65aHLP6FW2c3TCcWwgZUv41jMGH
Z09h0+yXa7bUdeqdT8GAaIRaLhpoJynGz8r5UQ7qIWnjfVo8tJGEC8IBCeeoowOiZKcy0LCzRGxH
tK6tJ16oMv0R2of38M7DxHCltthH/XCIrfgAG+9kpYMHF3ePIl4GRCGqkf3Mo9Oo514Tp/slUEyT
wU35zwLDS8ZTq4eAPoGsgDG2Pc2oD7mNJzZ/hoOME7R90FOxD6QbENzH1FLcJPwp82tG/dip6rEJ
pmNGnQQRqbqPYh5G6PEfL8I6BabIQY/MIrdcasfXbencbGT6VbXsB928K6UZD16MBtFvc+4kbQr9
idk6jsRie9VMa/gvSDzivFidJ9P6I2lVcZMaubUPaFO4eFaHngTrYN/UtnZP+rYlLLzSvQBRjvQX
5S72DFf/tdmGk9iBIqUqZSajLU55Kao7lFoVCoeDdKvPofIQyanYRcC6lcHWPbluA69JNeUW++tv
wBz83KJNvgjKVO6cxMMh0Jz8UcvmrZd3fUeCM6DNT6mXzgO9yMvby5z1Vmsm8FIlFYP9lI3hYVKt
6unj9XtvlIW4QMOGwJP29eUoTikbPeTADrqfjZ1YgRiuKaPS9vEo7zx1RDOg1pBHWspi10Fh3eVR
IGtN94gVknWmG/ZNxQ9hV2fq71GG06fpGd6P/ZHanJvUDSI2Vjxj4B0m4pb5VTZi1HXzgOQUlABt
ZdIn+NlXUU2R1UYdSkn5WDu55mpFMvh2jnJ3LkLjIKroBz7FvTcA8nPzgtBLQn7ZFUn78vG8rGd/
gXIwH9RcoKBfT4shwjHG+yV/nB3rh6Nj0lyGcrHxDK4G0YHD44CBlBN95lWjJHeaEMOPWPJnhDfv
4CRSAWzGYuM2XgVTyyhIG7L5ISmRAFxupFiwTTVlknxJL2avTfvS68yiPzklWAjbjuJDJwbzRpps
6whGUNqI0N/0EC4eA3zLAIcuEuWUZ6h9Xo6vqXOuxcZgPBiDQJAdi9adMuJYUxVRuCfz1GFpUSvc
OYIqvj2hoCay/yan13YiSbGTRK6sUZPJRRTnS9z3gIlCqcdisbbUx9GJrZNN6/k2afphN+H67n28
EVYPKNkfvC7EvfCdWbSAL399MWZZ27ZG4idZpeypPuVwqmIKRkN7rBVxY4pO3jqTq+cT0Rne6kVP
liVj5S7HrPWxZhpp82Q4KbktliaPQ4x8iDUW+i9LaOJmLKhPK/Ns3OOJgddlYJY3zSzs44TEo/vx
DKyiT+qTHAJ+DFEhPeSraoaDzn5QirmEb4EeMFZN2pcKUeE/0iTpG6d/fSBonkGbhw3NW7LKUKPR
0INEArJQSXlysPoFsoSU4sYoq+iTWQOpCxNlWVVaK5fT28FxmKgVxH5gdfkhjvBCTZAwOyB1Hn6u
skF8SYogOtS0vjZGXt9uiIJhHorzFlzHJYu8HDoZh0DvzLb0u6E19mMkd/e4MMR4EMaHQh+TQwi3
c1enUXFj4XPQI9joxrne//x4SddXwiJwxIMLiIZC/DViLLAGnX5Nk/mGAVYEWZH22BqWq8TT8FTG
04QUOk2eQh+QWQ4adWMW1keKpAqZfACUb0IfVzHpoOIUMctD5kOviXY5pKmj3hn9nhP4HPeJ7eVK
vOWrtq7JAYDg/rFlshpqLNcVaSRRZ4S+bPWBh0v3CFBLj0ivzPZtooffQknOTpE8Q/IvkD3dUfaJ
dsXYIckemsl9XiaqW7RzSQNSk78bZcehT8pEu9VS2fnX87awq5HFgGFN0xVo+eUeiee8t8txlB90
Sf1Ep7yn4qSj3xP0G8/Pah3AaJAEAXGhTAuvezmNf1XLpQzMRFkw0Cz5VpZ9s7CezAvkJ+o6+Rxk
wVY/efn/XTwEy3h0HpYC1KLAf7X551rPa9r98gP003YXWaNwzTBNN75qdV0toyAbTa5D+Znq6+VX
5UkaIBg3yA+SlKGFjT/cjcqNvaPMPm9UuNbBE2Pp0Fne+GxcJFdXYzkKJcvmRn6ITPVFW8C1GLwk
rg4q6rfejf2xb+T7oFRfhNnsVLD21S6pQ+cYZnRM89H+7+Nj/aZUfT3DuAgsaFiaC4SOl9+udXYt
RqeSH+ywnPa5GQUeciDxWSm0bpfKgXOM5Sg5zYEc/ylN3DF38JKj7446awi3t5njYarVHOvQanfY
j+eHgFbF0bTT6oTa5H+jmUYnIJTSUU6M30GSlPuqVieuKUm7NYYkexBzEf2ozGD6WqPffkoL1bjt
hG76Vd4qLvc5Fqx6X93xkDmvSt5tOuwsd/flDNDIBKBDvAGLDQ/5yxmwrCKOO7WEYah05t4coI8P
vfKUxKrrFIOxZ0xz3ww12n2aHbpVLVUbAcO6X05ZAb8moi7QQUu59fInBKYVq2EOH0TNpbNmSHed
FjZeVVvjbYZe37mJ0h/D3Me3uYyOICaTJdyDWMNvI8nEXZoyoVo4K0fcafs/Zpvq+6CpMWlOoeDH
ZXiqCXKOMU+2VxH9eIMyyneNnZXnSmitK0so77vzBKtynjTzPg+EvrOLTLpTNKXCczHnrrfQbRL5
48e7750rFnEQ6uSLpg/C7df3STVKZdxVCSybSZMOOmr0gak1iG0IpeK6FG13l0lOva+T+ZQO80tb
pftUw/5W7hvjJovpwxIEtsEL/U9nT1HD7+xB27hd15cePxIeCGkVMQYPweXq2CFYqtpuJPDienVu
pgjZxBT2UmyDUxF1PO6aXpM3Xrz1zUellqYTJS+Hh+9afS8upbFcOBl+FYbzC7ph9b0cxVstvmVv
X+z9hYCkgctcNEEQQbt6V9FwrvgIRBRk9r866YNXjEPitUNcASrd9CFY334UFRDpIoyivg+sYfnq
v94P2+SmNdJJ8eOkROO7bExqIt3YfC0GXfKqoMadQBMPU6OoN7EWGW5SoB2vSmOzV+N0fAH6thXa
rVZ3+UkIehFbcLHRULn8SXkjCdmaUNNBgu4r/2RumpXZr6wAqhLqsvg0BVti7Ku1fRsSVDsCPuQ5
bxq6f80CJtGjORWB4k/CCN0W6dN9PBbDv5aAUUKiZ7kIvdIkoih++WGyjHR1QkPU12slPNhzan/t
kG8/ZVKhvXx8jlfBIZEZw9CJYgJhi12dkLgcYqSHkdKT66R7EMlt59SYATqOlLoIDGmyS4vdU1F8
P0MU3hh8jZLB6OtNQJJqEO2Wa1zEnNilLcw28wck8I7ILwanxLBqChKKAnkTiyvZGyr5Vbaj0uub
VMGpoOi9jKL4rhyMwA1Dc9q40tdh+/KjFvgF1GVii2veup30Eg97lPlC05sbitryvigK55hgjrJL
aBrd9LL6HBmjm8gxyk0iOQVqulVWXePB+BlURxaJG9IIEonLTaABq8TkZ0j9vFLuJ1mE9+htah5R
NmAmpSr2KbyOvdPJyX7MMfhOk3wjuFqfL6IKUgeSB6oJK6uMbA4TnpYenninv+i6FN60McpZUlS2
e/S8vFSrto70O18NVguQNDwdGaMcfQn4/jpgKZKdbZMVqT+VeY0Ua+l8ryMJR7o2oXQ52DLwDioH
MRUzNmlTec3oUCT4+FCsT/nlj7iKKzJqREldd6kvJUI6VKYUe2kRh5/+eRQI/vR4aNBCxL+GiGWt
o0hJFke+OkTg7GRF2g85RKaPR3ljpF4+FJRhaBlC3UYIkJrr5YyKSdardsojP3SGPY/5Lks+p5rY
w1c6jMZXR32MjXOrfdaH3LVifQeQduek3X6SsBvuHqxgQpNZ4FUo71rxQ52TBy0/G/rvLtQxjX9R
o0/BiLNEAvyyG1y7AWpSpSci84OdD58gQ93ZYf+5rL8X+KR5dfkTxeN/Xy9IgLyBYBt4CK6ZyRB/
urATaujjq3JrZ5KKX0SzGfEsGcv1RNoACZETXIgC1/E2OrMjEUoV+Qni9afSmCw3gKV3mpziEElW
6GHTUbuDHTuuBZ7ulKeqsgN30Wys6Du7c2F+gXEGP0syd/U6NAh7OB0aI/7QxxrNDQwH5aVC+vG+
WR9++GXsm+UGQLL2+hYsO6cPhZWHfj7Xr4M8Oy9VY7WvEhcVTijCIsVhAz//86CE06BUiOsBb10H
9FEDiCqykRea5Sa9mTGLuAVcjgdLMB7SROr3RKJbbqfrDyUlZiJJVbHUhuB+eT4afYzoCrc5yipg
BA0zNj7L9tzu7XxU9myj8FZUWXr8+EPfrDguNxOjAk4CaAJiDqWKy1GdjD5aNdW53zr+XASuEuFx
aKSojmW7ApbBPBw6eNr56wgOVx5eU4lsTveC4aYMTiW1KjN5aLsbxFt2lv3Ui+965bjmNJ2S6aRo
ONRAAYOflRUHbYh2sfaiZPda9GA5lIFDo3kyZ+UwyeDWmxSdx2YneFYdkR2CNjs2yGX2Srtvkcy0
muRHBvjZm1Jws3YtCTdqcQwa6uH08ZQsmdLfM0JJggodjrPWgrwBJHk5I9bM2ZYHMTznPA6nSsYb
rcIQ8iQVskZvDh2F1uotL+v0rSvyLWq7GBq9W8BIBO2LpwOlhMuhbSeLZh6l9BmxTHXXIkL70qXG
Y6224Q0eLrTQQuY6sLPA02KOt9kN+iluQZNn5oRkVp+pOPOa4lwAGnDzJHMOFVemhYHry5xhvTUG
nz+erFW/D3kJMn97kR5kF63sHscxTCK9NqUnUu8TQirluQAu5ZdR2nhSadQnqWv2qSGXe2kggJlG
2fYCXVIeY1s4p7HF5bijpG5OKpbjvaK9THZf79siTB4zNVY3tvsq0FsQO5DyMSjhBqX5cXXICsmp
OquvtadACUkUVL05QCYovoIy/y4FHUpkCBm4shoU9+FsG7vKdDoXBeLgUGFV5fJeUYYYR32jXXF9
lQLbo7O3pLELi4NK8eXCJ8UsFU4xqk9BEUZebErNvgujYKNy9O4o0GSwOIOHT5f2cpSxTKN8mBc7
jUmUByz4OHZV1d58vCXelFj+3sUU2QBeAe/W3jKH63ehz5RUaVPJeIoVpzqYtT65JWqvcKLlH6gD
nIdES7zETl/NRadjajov7+PSm0aEfx27rb0iG5OTkzvKGcGVLzVOPrsueokiESGXbH+KDXnc91pe
nKmzm9wOZECoq1SuGiqRl+tWdecEmXGKojJ3lVlKDhRnDVeXMwv1zhblN7yq3bzS9Vc7MVNXT6zK
i2U73Xi5VseZiWAW6ChwuRKHvm3Gv2JIUQ6z02IV+ESs4xkHNN/dye1vhEeZ/3Z0i/toD83PL7+3
v8VLsPGELVvmahUWhD3AnaUcSZZ4udiILbdqVLfqE4DPE0xOvbb2pn5USBc+Xu8VYeztM0FdIEoF
GR2k9+VIOC/aGadffSrv7KN5TB7GQ3mjHGBb70JP2cmHzNWO5efes56Mo3WW9/kx3Ec76fDx77h+
P69/hnr5M0az60QvV+oTSsE7Azm41PiulcdaNUGVbuzx65NErAyuZYm9iEyQE7n6ZF1bqikRimuj
8j/2zqs5biRd03+lo++hA29OnJmIRVkWWTQlQ7ZuEJRIwSPh3a/fB5R6hoXiYa32andjJ6Kno1tN
JhJI85nXZMbesv0vVeY4Z7LvtwcBO01Zj4t57nNBQFWUXpICng5xVBRhFK5AsYZnpjJd8EfrBG0S
IBD0+if5Oq6f49dmdAFyrmOe3ZiNj4MzfGskoYU/sfO9JYIZX2kNpLcFmLmFFI/nFs/pHCcs4c9q
DmXtOWuP4vAAF5XRCzk2YVAOYsqwzplXzkYB7DWhDPDgndrrlPC04zmmCZWfFPGJGyq4aeOOwHy3
CQn13fsr8EUa49W7/DkONXB0QKiFseePx7FK5DHA9qUINII/Smq72XQiv1Mz40keDQVlSjMc3GBA
MAo+nbccOrPdG3mYrzBUMrfoFVbLQgk6V26VkCOyXiIjCKCz04K1Licbkr91GoVLGY/lheNbnxQr
3kdy7Cydol4PGqV24UjGmaxmFhD9nBW9IfpYEzh7LqMwwB736oxZFY5/N+iUfEu+lQEh1EXNJ3R1
H63KXJHt39vQL+PqdIk4xYmqaNEev80BMKSFljlFmUoxPidpEu7yhrSu1lPfTQrrvsrP2UK/sVBA
pYBSpqjGdOeohVjnMumKMLmpLT3YesNoc+VDkXpZJ//xvf9P/1nc/lwR1T//i3/+LvKBBm5Qz/7x
nzf5c/axLp+f6/1j/l/Tj/7rP/3n8T/yk79+8/Kxfjz6h1UGh3S4a57L4fBcYS70MibPMP2X/6t/
+Mfzy2/5NOTP//jzu2iyevpt6I5lf/76o4unf/zpcC78x+tf/+vPrh9TfmzTPKbz//r5sar/8Scd
9Q8EtZyR/P+E++f86Z7//hMyHSJH9grgqz//yERZB/yI9oFQUps8SzHDoZ3B0JVofv2ROtFswGuh
TsjJqP759zMdvfZ/f4Y/sia9FWFWV//48wWM9u/9inwdrIaJh8DDcTvzm49XmP+CIOl8VpiR15/s
tGm2XqlF35S2LG3X19rsPjStwNlyFyQX3dgV+Pz2mr9yosjA6akeym2IYPMQwGcq6tg/pBQsDxpc
s5soddT7AebvJ8WovK9AqbQVLgxuTrPiWhHy0K57P1sYQ6x/9qW+uaylVjpIaqFhU+z1nxWvjkbX
7sFyB6VVfPfkfk1JsL4L+zjGm6PUSUJUvRXBojNGe5fSf8JZoMazIuy64sowgZH9byzcffi9FJX4
UR+v0uPV/n/d8qZN/9763j4/lk9/XFTJY/b0x/TX/vtSZI/J3/+uer34X37Xz9VvaR+o307dEXCc
nCgTx+Ln6rfUD1hzgMlgNeNyx736r/UvGeoHUvGp9ktSTkFgaij82gCSoX0A5cpNzXql0MQ2+J0d
cHy0T8ga0ns0FUnhiGgIZo43gKn7cNZSyIqS0Uw5N0bWpdV+lWL8mjsvEZvGGD5zBZ2rOB6XsBh3
glpSzZgaRyjQzJ2DnBokhHC8aNfGVXmby5WD8EjniXtOkvQxyQLpAMxerFrLq2vk6/qhXaDfrcQL
JIRWQSZaSAS5chk1JsH/1C2/DIMsUdZlIosH9A38AHcLO3/WmkYnycgR4h8ID38EZid/Gsag+CFF
iHsnY49fkNKgG6jEzd5EVvV7VqafS13Jm0U62hLSwqEqPQxSFuJfG26yrIEVYGqEEa3agSgw5IL2
XSB58o2F7M/PN/VbV8X/oztuArX99zfKZViG3x7r8GhjTT/yc2PhNySzEaZ7GoMxApPJj/zXvWI6
H2iBTzEt/8/248b5dbPoH+Cc8ZPEuQC9yFXYD39vLEX5wHUz/WvKjSQx6Ov+xtUyl4HiaiFyAUiD
MPMLH4kt/Lp/YIQxgBG/bm/piKorX5ixG7fDU5uE3VNRxNaFUoDFQqCMHrWsV8tIqcgFG1O/VItG
Wb16db8uvtcX3Vzqh6cBWDDV+DhpCKjmKbnSh9i8eWN82yX56JaStiMQTr70RqDi7ZSV21TB/6YB
WLLGLAYfe+wAl6HibKUx+4oLhunWNPuXRWpXn3otKTdtqRcXZqfJ+5rL6iprnYc+xBbx/eeeN/df
npuYfbI3BcyJnszxWwQNW1OukaJbOa8ukkxm+9XRAscPecmRG9+JsvUv7NGud7XaOrc4yfhrT42T
TZcb3SXBYvm9SdvqS55410a/o5v3/P4TzpPf6QknOaIJ9EMljCP7+Albkegg6HhCqh7yQUfj8Adi
Ucg2lKaxcgDCXVLERcFALuIFXr7SshgtwKZK4ILETJZBVSEil+rdXeaL6howlNjgMILGhIRZbCmn
2boP22QrbKjyRd34V04vDyuzs4nAe+dchehFSObfERElG0DHE1KQRB4jarCnx9PBn8YqYwmuaqyZ
HToVcqnhtNIY+tqm6ginOkD0wwjGQ2VInnLZ1vK3QsL/IqyUvF6E7ZAj9Qep2UryaOlLFfJ0NQmd
64mmxC8hl76nkWQDBOGcX3QUk6XeAO5sBc1zNuAl6wZNZn3KjY9a67iDqOyroghRzUWQAbvqelKq
8tCTW0h5gnjDoEGTt3MtuR8iDWtOKfTXStho92PU4/8BvTlDSlSKHLfKg+yrh8roUlHrZ75XobhJ
TQ5HZcl2ridBwWzp1GH+oNd9t/L81muwalLOSV7PEgx0TSZ7AHjidDMpj81zGhBMReVXofg4KoOC
U4xirms7188ISc1Pn5NhZoGtrqW1YYtAfKzxsNxIeOZukrHE17wSqPAg+73PleArKzDAFsVPv2Se
nH3CcehTOkgP7++QF+XbV0tqat1MuFpMEckd6ajOayVW10fYyeWHMR0V9CHN/lrgfr00bWGj4qKk
Cw7xctP1gbQw2k75QR9LuoKBm1zG5Ti6GdXnHV0Fc2FY0zuLunYZDlZ9k0R1Vi2kQnvqSRg2qt5t
UzRet6I0q0sFG7etqdf6wtdsgZZaCfxnrOP7QG77vd9jPFXado8mCx0yI6/kWyfplAN/pa5aRMUX
EiR7+/6rmHf0aSZBgoVlCCQHzgM8g+Pd1Q+m5tVB7x1oZLhiGPcR7wGqD2I0Dlog5s7M24VfR+uw
Ex+L1FycGf9k9REu0trQgOlQYz4pAOeT93etx/rBQ7R/Z3iSxdvtdmZipkBuh2TbyV74MZQmrkNo
2q4e9/RhNQhP/HtaikqcXMXx0J0Rd3vzsVDnoA5FZR4DvuPXEtaG2mhVrxHzDfdmrSrXRhjoF+9P
froqjpbhNHeaejDDkGcmYDgeZAhizwu1UTv4oa1tTLVze1OUF01Zn9l800c8Hgh9BYpA8qQQBl5i
NpCKpEql41hyGKPUX0hCBJVLxSTAQWfovyAWcU4FavqFxwNyUL/o5NiICyAuczwz6pBtkyhaffD1
aiW3ww3ipIs6NZ/aMF6WYbqEyZsu33+bbyxlACGAUwiV6MvSBz4eNMpptDtGmx96B5uisfwYoAI/
ls0GadRvVqQsobCsGpJZOQp+qGq6eX/80zmDHZ76zmROaL3OaWahmepVoHf9oZPgc7SZOdzFYQNw
oK27m6pWv/FI6k63m3b7/sAnHSQgnsR1k4YP1EbwvrPATs+aKscoubwBpzBeyzmmzJIidp2lGpGr
4FjuJlU4rnJPiPUYp969jhfKmjQf+5rGbvD8i8Rt5BVnW1vT1fxqGXC0wAyjgEsUAqkKounxF4nb
kJ1NRHxj1iM1I7s1dmnRqYs0rbyPY4cdeZ949GNjbZ3kzqVVoXEFNeCJogKW3RZW1A1ByzoQhuA8
srplKrOOCsPkesjz8Uxx7wRgw/aYrER4WtJfMCGzbSKpCTTyGBA4ydyi0jJXapsrxdg72rBUM7H2
a3XdSRLQjvHMJ5ytnQmfMcHmaAUSo2M3NQvZPB9L+ZLazc2A7YddD+ZWrTj1MTvt3TxRjLUoxgiX
iHO17tkJ9DLuxISitAXy/UQHREkimpJBMN5oXYgZUyXokNLWXlAIO6dBN03h9VpA6WOCJFKHhjtE
5XZ2/zdDp9QWoPDbIZGla6uTrrJRwoUGbfSFgL4dIN/815mNcTw92r9IzBIJ073keqGXMFt/qGPq
IazW8YBdFIKlqbCXWlwh6y5ppQLXFQ9Hv/XTC40O7AVKNFS0Sn+NkZWyk8dScftOatce7iobaBHh
OSjVrDb/8nhE6IjT4l1DtWOOZTT6AAvkOBkOmAJ/FgpqGn5ThhvbHpyrptUMuoeorSIYETxE4dBd
eX5YXYdNUy7jMOkuye3Fauz1CPIYVRIbXeyFWSkouwVZFfyltxWI/zFb2FEIHCc0ceBTo3FfxjpV
/15/aGyADrHW9Dutas9Kvh/foD8nB9ONNgdtZBba7FAKK3pVst+OhyRKzIWDu86l1oHCzUc0Ddwi
0OmGYT+9i+xvTZqgbZD3oNaa9I5F9FkdvEpbBOnYfH9/SRxvNJ5qyn+Bz03tEMSi554ImlG0ceMN
8GvqWHsy7CbbooRkLTCWz1YBypB/2SkYE8XDS+39kU/eByObEExtleKWDlr4+CyUrV4XRiaUA5az
yRrgnr/oB0c5c9OfrHjOEKSGKCIrqEaceD54tW92SmGXB464dlNqxn1RFdaSNv+5Btbxfp7eJAgB
XibUKaJdkLjH89FoonOsiPJg1JH/YMAWWhmZc6kqITT2HtRM4FCWev8dzm66adCXBjLVEjhbE4D8
eFC7yPuW26A5ROQSa/RagGkUGXgrIdUfIw6fVTAM3ZdGnWQ+qhbSezBJLZl6utT03t+GWRctYyTn
zp00xzfd3w827WGUL9Egmb2NscMZtsrpaYOiIgAJVeVrqOrNpedp44UYcg/paeT0uNPAFMl5tuNq
iSgdxEgnUqwIyMJwZzH8DeZg6g5d7m/Ct5/1TIoXdUZd/v33+CKY+O/D+Ofj0oKHAgaClr/N7pvJ
o1KRtLw8lCoS5GPR9UCrsH/fWEW7tsu82LFJ041uoXiBWE5/aFsbKGmnjsFXM5BsjHmd6kJBCubK
0yr/miyr/mYUAKQMJ/QuUz8XzyqyzTu/bLVFXPjhJajUYdXqNSLrueFcBaqdrdDkzq9LIX+V6R98
4WAodXdC0V0jFcV1N2KJEnSec2jr3F4HESamDZ2LXV7oxTLQMnMRNgg0vf9uZvz7l3fD8UAHaDqb
WWKzjWqbfZOabVAcNM/0XQdIO123Qt8ZEtgvMxTGVSUH9rbtmltDjOO9l9rOXzDDH5BlTtecvPUq
pgTsqgbkmsGJh2v4ocEO2kP27f1HPQ7rfz6pQ9iHgdiEDJurZUcN5Brk5fJDMuj11hmSfKGFag5f
LzGW9WicU2c63fJE87QieTkoYNIEPd59UZ0Ypm94+WEy6ntoEPkQDoWPMnQowwy1eeEY5TmNgdMD
zaagijwi9Ewi+xMksGVTrCn94oCckemWaqgugxr4Dtv5HDnljdcJXwxSCpQJFsBJZQ/na1OvGMrG
AsSVoOFci4iudhjE2S5pvHj5u5/PAceOUyYAFSgeczKMlZoIcCajONiVI33q8s5Z+Dgcu4OMlbwi
Rfn+/fFO7j7i8UlIAaAomrFktsefr6rqugwx4j2wr8ztqICetMOghWZemW5uIiAe5am4KOW2OXP3
zcRmWKlTlQEJZBp8U8Y7v3YBwph5ZDLV0JG6v/oi7L/lyOJ/qTPjWi0MbUPZVl5jDqNeS5gIrWMj
Ny4QH+oADqOMJ2WqWNotzgixmmVkyZXmIq2HO+3kZTiKZd9/lRQuHc+uym2ma9Ki0Jvyvkla/76x
BjfJHIRxBxGutQJrIZeqYAf1qm4uxSjOYGROVuw0V4ti/xRpTHpfx685L70h7VqWkQ/g0LULL1yn
HJ8EuMlwJm042ZCzoaYv/grN5TVDNiIWkh/wyO4XEtKyOYAN0gbnvg6KByRMz8lSvBQ+jm4OG0I+
4QWEPtJNvuzxkHqrRAJFtuTAUpV3vW4jTYugmkByDFmArgnRqrCCbFV26m1Rji2KW5q4llN6wiUO
pKsmtbkHJXuUL/QE09U0TzaSVJdrJ8IaM4caehBVWF4WWo9dl4E77CjVz1NasTJb8K5uX465cEeM
Ky8xl1oWvS12qMSem+gsGZyWLP0WTn9OO2ropyUMaciFsJv4gGDMquY0vFKGHqzcKCNxg8A1lvD6
x6DVauE2CXYuev/l/e16chxNDwA44QWkcGoek3Qttfm4jA+9hGA47TxTf047vVsTrNefB4TNNu8P
OCug/JwyGFS6MgqNIlLh428rZzSAIpS1DlpYmDu79dYama4huJWzTim3viT066wt/SUKnaYLsGh0
jaA/VxY7jfKY+dROpkRKhRY7l+PnaErHolTiJ4cyGsJN4zjBJtYhtLq2h6JbUz2raPFsVb8Ht4sA
2ZI7mWp6y2fyUO5tvdJ+DKJzn+N0Wyt8i5dmFRUWtHRnD1WhsQgKPjsooWHfA2hF6rkzw5URS8rd
+x9i1ht7+RBU40kMyZcnJdfZvgaGRC2LfOGQI/jhCjtA7gYpLXyKjQoprjZM/V2j6dlasdlhhZDU
NTaFzW7oAnuXKXm0gM4Mk9nOonijAFhCe1N4vDmVKhx6dRfWFOwtmtgwtp7niOBMnH6S69Bh1CaO
BCpGSBEas+fXFcnL9YB6o25jEZz1WbimznlOxnHGu3x5Tei4kterIPZI6mYFP04D1L66VhxayX8O
W2vbhfa9KLRhYQDA3SJWVbsiCL07TQoLFyy1skFiaPgcU+RZ4I9bnpn2WxsIMVs4RRMRHgjmLAvw
RlpioZOJA615a5HGMJXjQY12YW5+Iv4b9xkmtbjVX1rF+ElNu2bbnktEpjm/Op8ndRbIAJRypouW
BFA9Xqa+pDQqol7dnULdYNXUY7PUY/lHaljRKrVQIfPRWF9rWdusUkpZadqeqZzPMiEeAGgvYr6g
S+jtanMyrBb5Md08uTzkdWsu8rFLVqKKvmSR/Ojj0L6ookBfRmZBaVZT2jOBxmzh/RzcQSwGuXiE
duYFH8QYjcg08+rg9+GTiv7uFcXw9NP729M4ecdT7Du9YyY5qSvM1p1plO2Yd2ZzoLRqbzS989cj
XWmXzyFKd4DIQSRliktF9cW6DoPA1cE/raQg8D6Z+RgfYmGPj2Yk4uvMjvqNpsTew+DkyG9UcrhB
kXCyIO+bNW47zdpGdQdBNxXjihT27lSw2dadTYMcBpLnddRNG7hd/SRfZynBQ2sm6UbrLWeFc3B5
bcZDRY7ZSashGpzLcewBefcFQEnfij61vaW5cqUm60CtHCwBWt3FH+JrUazFcNkOYbVpLb24Ossr
mYUu7FtdZsmDWmbBUEOYltGr0CVtlbjSem08FE74XRvsbqE6krxLUgfBQTFplZHT2xkePmq3AZma
f/WD6q+4oV5cJnH4LRdpvW/zMr+zA/TPfOQa1lIeCHwMbPMyx49gaaSiQylycBZOa2RLAz2vzm3E
oO5RKVURcPOT7ViM8vr95XGyBgG4U8elEKCC94BZeDwzLZWstLMD+UDuULtV1Et3WRh4t++PMlM9
ZW8zDGcejTt6tyQtsxdohnLn9F6pHJqkX4o+XPmDtZIolJtBubaV+mNgY/6AzF7IsRd3mdtm2a2S
bjL/i49EXIaDtDbs7Q4enpOt/HqblPWnOOxcuwsXg9W4bDY317ovBjf+mYPyjYenKgupWQPkyDaa
iw90Q+fDaartQ2OJdGkJyA+lLQjtdbWH3KYhWVgmA8BapRVG4Kq0Cd3Sj8ReLyrdNXUqO+1gB4s8
6sZF0Xa7MbC/IxqZb4zGcHYF7ey7VqbBYEty8hQ7ZbDmFmrdUG39pYGk/T5SVQzeIic5c3fPywd8
F8JGgxwSsDau5HPJViXSuyQIFOnQ4w2P9J6oaQ37t8nY9rcjAtL7UgqcL5U51EutayAMWoNx3RXt
uBADneFQD9eFLA+FW4yqr7kcKRHdI2iksY1WyvuLaBbT8KxY5HJRT10aynkvTKpXm9CKhVV1TqMe
hCQpFJqFc1HmaK/HkiqdSVXeHIp64SQ8BN5nTmf3h25MfDAeBzWNPPKvIkEPszJXMcvr8P6s5vHj
z2kxL+Sz+B+X0PEO7I1a6cY61w5aNGJprfvKMh38lpKRfEn+6walCC8SO/Y3g+J8qZ1B3TqyV0Db
8celqrA75Ej8XjT/8kwobSA3DbOA+sjsmXQxEX7GUjuEQfeDWDrPsEA1vbtE66wzX3WWOPwcauLX
0M0nMpqXTGLEpCwDDMKhV9LPEqxxN85CNGAk2Xct4bdniGJvrHhOIECT4AigjNHJP37dvi5Y8dAL
Dk6jiW+m5DgLxbfjZRbqbeLaoB4e+k61qiV4SCR3bOnJNlp7dMOsH2PXJOW4zQd/pQPlupdky7sY
wxC2DsVP2m4iGs7s0NObh9oHXSW6xFOTel777LAIpZ44Rh9HLciW0qh23zUl17ZghDSabWpzUWb4
zp5Zk1PV8CguQ2eF0HBSLCCqP/HebfN2xGwjLT5WDeyfSNB6SjMzXw+pNNyUNSiQrOm1R47lfBkL
p7wZ0yBY6SDffn6u/w/fBKTPofPfwzfBt4VVnT5Wv0DTxzBOfvQXO0A2PoCBm4TUf5l3/QvFyZ9Q
zwGfT699wvuT1vxCcUqK/GGitRFxTqLKYD35ff+Cccofpt8FKRWxL5YBAvC/AeN80Qx+tZLYa6wi
nm+iLtAyfnGdeHVoOxraExBclW2RV9oOdY2ycwsptYJlngPfDJ0CgJKXhnSxIq1Y64AhlFKGqtxq
3VUKi0C4SiV/Q/E3vwhM/7b3SZicVj04iY58RFtH5XURqM6n1vfG723RKwsjV2hEZvqQXehetRdt
F//sW/3WqvwfTVWXj0n4mP3hNuXzY/OH+PHHxxrEbVWH36s5uH/63f8iqPyfwUgBBv/eCrx9zJvH
P66fuz82TZg9Px6twOlHf61Aw/kA+4O6PiEeYOFpnf3NT5E/UJ2hCk4HfcKZvFqB/AnYE0oUDmAL
+vP4zbxagsoHRAbJuyYXuqkuqfzOEuTJXp9lVIZAC9BS52+k+Jyhxwd+p/Wy1FOtR21LRSK31mrp
RwY54EzIMMskp2HI4xSa49RdMOeYpbKpNwpKmjk+F3WefNbkaFzqZS2uyzzL7kl09XuoJeqFpqTy
fRGY5pl77XSWk58rdwUNbAqAc4Ye7OeyMjLD32fyWG+UGLBx2ndnYpW3BuFemJDfaGKRtR6/ykC2
6kQofrCnCuYtpKEoUYEvz/mqzoIv3qQzGSNMvHjAtCDNj0eRxsGH1RgGe7mnaC4R/K9Ge0yXkp2e
a6K8NSHKHzRBNQoJ8JmOh4qbgmVdNsE+GqLmuyNsaY3hjvZ7siaAvJgRhVkKhDSGJqHU42FQCDYG
p2FGfZvWq6ADiptggXumlD8v6EzDAKzi+/N1bLA504t9ddaGbSUkfHuCve+IfF9pYnQFmv1r4anP
XdWjSVGZqJ43DZbiMK6WLa5SKOWbzu+vRS4jqg2IeExgHfb96+doKU97WAkFexj/zS6wU2PZjFby
9dVpdPvzDnmNyZ8Fji+zpXbDRCcUG/nd8SjOkKVer6nBvojlp472v+uY+Z2BDpU7qGQg74/2xkoh
RmedcFShvjlngze8czqHZrAPG73ZYGJbuSkAsDNF7TeWPkhAGO+w3ampvigDvPqCHh0vU03LaK+N
vbcBGVhAGRieQZX+noktSxLaIPhC+LqTbwRDHb+9NC6VhC5Xuq+z2GtxDGmrredU53RgTj4S5R8a
eLTTiEPALs9ORa8moLatnBNjTMOl6afxk+nntWvSWbmjK/J7BtrTtNDRQUiTDwQ8GHLW8bQGRUMl
sgrCvTeC3QSajEAmWoWr31wMkL5oEvLNySGAC82WXpE0XWFHerrv6cqjbqO1C4Gs7JlRTvfzyzBT
Q5ktTYQ3O53EhBUrLS/d50iau2WP/EekFv0T9r/OOqh99WYY2ztMp6sfeVuKG09tgeujILT+3eka
k0YRbfKpv0Gl9PilhqgFCiXIgr0e6MMqaKQnTwrPgXBPNhgKaZNKHsgAbi/I5seDJJUqmgK1tr0D
ZWXlZWW4HCyz+N1tPBtlNhVR+R7mA0Owr9XYWQSq3rs+1ckzo5xsY66UaXMRd4D/goN4PBdn6O1E
VkS6R8FKXwJyGr4mgdSs6DXbt+9/m7eHoigFP4CY6YVe8+rEkIXd2cKS0/2QKuZHTQtaD/h9V3+J
QSTp7vuDTQf3q2Ce3cUtxgkIHZBk9ARzMJaVPwgrF/u0TG57VNUvil5XXa8eForcLpJChnCbdecg
w6dLg2EpRUwILk4RY8qRX81RizGrr30qwbCTJICRIZJIQ3wO4HD6JhkFxAH1JQ5ElvvxKEisIvip
GGJfwD7IF60qNellMVaev0D4ODyngPHGu6QYyhaGqU0G9iIK/GpSVqSNVTvG+d6qKDyvvGJMviSB
2XjrFD7WtY/W9dMgNea+z6WwOvMhT49lghFibvg5L9jC6V28GtwvLR2LG6vYi7pWsmXcJxaKAFkZ
/UVDVfsaJHKkLN5fOyevl8gHfiDXJxRBhp29XhXpi6rw0wrqiFGhapz4mDRE9P485Vz54mS9MBQB
iDLpHU6a/LPZSXIYWWYu6j3Ie/WH3oXKdQ4U+xwi9o0ZEd9wZNFcISSeaw51Q4P9aJa0+7FR2ks9
jdN1CmPuwpc87+H9l3fyvYg8yE6mJBpxK5REj7+XcOJSl4yy2Zd2ihrU5CeFw7K0gF9bb3Wlts9E
cG9MDZoV2RcBK2W5eVvMF3VuBE7V7CWVCVW5Uy+zMusWfd5b2/endrIPpqnBKaENibsv6cvx1Fh6
ZS/HTbMnGlIeOzmJFpLfple9gb0iknUiBLfVmivcm4wzEKM31gnvklOFuj7Y3znIdRzVGN0Jpdl3
cSavC1SSv2ZaMJ4Buc4qeJNY/tEos29nFmHhN47a7LVU/guJ8R7RAZS7kID1PkVR0i1GD9v791/q
m9/PIs4G0UwRaN7+1zItH1WPMTs7tpZ6KD0UUVCuJG841xp7cyRbhb85sbLoLx5/PlMdfVAlVrN3
8pSmAM5ybmWkoChN5VwY8uZQv5SYCffn7dKsEz1tFLPZj3TRL1CAkB9kTx53YaVnZ77ZjP9HHDlB
wbHCAk8zoQPmvfFKNdvOp/+ytyUgUeDN7Ai9fTPeKZrp7+WmV7Ntn1tGiEC24+lu7uO8YxXIAMJU
Uu7KwEjUMwfoG6sVANUk60GpnOh2tlHATBUyF2G7HzpRsmg6SH1t6F28v3LeGgUxEZpc5MN0WWbf
cwwBMI01o4wtzUupaHrgbYq+en+UN86zScMAHDblZWDSs8gWEmzdDKrR7dWOqxYNSm0jl1FxYSlJ
8dBUVfTb5xltDIRvJxo3/PW5XEI3OEEl1fK47yJDXUR8qIVVSRhOKdiT/e7UWDRIlpEckBvwt+MN
MVRWJsZEl5EVKjm20goYC51J6hlLqeiQcE+iPo3PrI3TQxRoJmoYbEOaG/Tzjgf1rRQ+lOI7e73p
nWEfgTsON1KdJSXtSdvLV6DLsxb9BWh1+2QSJDzzAKeHHFkeGljcGIBSAOgfP0ATqHKhNKG0N+3S
hsuVI6ydStUmrWgjuIBIemAUFaL2Z8Y9Xa54ApPComPAOQ5V9nhcIzA8rmbh7UdW2SrD6sotcYE5
c0edjjLdDlQ0cCagxjY/DVAzHOA62t7ei+txPehqsLIwQz+zcigX8rRH8TWEAfqAyCqyKQAjza4K
I5eQt8dl56ZoeWF3vdVL+qqy8WS9852s7NdTsVR1+2JUMOR2SlXfpWUmwBlGCASm66jI03aRKmnV
rUa0bc3aVcvEFvICW5Amuq4aPAzhFnSydAEFutSWRhmBQkg1fLOWRtN6X7BYlijXDJqebOMcE4xl
CZCRD6n4ZQbiIi9QVsRAo1/qcmeHkGBEZHwtI3xGF7mXjvcYH4fxbdyE7DE1zCvzMvOqMEpcv49z
8RF2uRO7YIY1Y122aRM9hnHb1WutVXXvNkDEyLmJI6P6YVSl0rqBk0jBVSageF/AA2jquybx82I5
Gn5auzpWk/JWq1OksyO9qR78dLSsZQrBx7+ybS9x3L7XcBEBghukbpCYdnsVKkl+Jct98qWuLXS4
IypV4SdzMELuFCLmx14bEvU6QDoxvAmqpB9WYTbaXyvKS/eSSiFrMzpxHawrsxP+Zow7r7lPYhwU
rvqoj6yL3vbAHq6GwfOUu6hTjAKICIbbN6PeSt2apoz1qOmDYi+DNLPjC5FVolh6PQynbWGhJecW
cKUw2Ypa1XJberE1xqlRmMLB7iIbfQap/yi1GOYuc7RTHsoaf2fXaaxUrCqdq2qhAbdLl77jhY95
IGOMU8hGFixqKroXUu3H0VKpKrly8z6VImSkveqb16nmoe56CoSEk214Jde6CFZ5rjvPbZ3Y4wL1
+jZchDUZw8YLgA0vR1PK9T1kZ6Nbx6PVocngVMSJq4CChXWTapJZLwopaaxv3Ic6fkmx1fiRmyVG
Ya9ya9TCBYKidGFHu/pmliJHIq+Ok2atV50f38VlqPaxG6Sy+rWnLBc8j5bTqVsJTKPYJJ6MRCoM
m9xyA98MmjXsMogplhEl8oUHx9NZV0bcKQvbiS1wGRTtIK3ZclD0O8AwlXmBNL8haa6R2I3uYrlZ
d8usRiofdyFZSpbV2BXDokJ+ob40E8up3TZBTfzrMChFtXa6TgMpCJM1XIGlyrsdwPiiqoBUGX12
aRvdRAqXDJZ71FZpeFlWWRLvDVOqlafOq8YsX0V2FOT7BgZEt0CrofW5LwpPvagN2Qw3RuTl0qPZ
pgKbBiCcwJNVWSTY04ROvbD8xLyjmxCALAkp/Mqu6RW+cWE6geqv0Y8Q5WZskCS6CGN+2B0QjE1W
Y4kGxiKvJ6VybkqdTnubFIE7kDV5q66R81vTz9ArsTqaHDdVWSI+Ube5aj9g+oM9KLgxu8y+jAp4
gKdRqTP/YYCa0pVun/h9vsxkOQ2aC4Bjpkb1Hv2t6jFPCqM+xOz24UrKyXI2sZVS/wb1UKNvHMHo
z8vlGHTiKWyzWg8XWSRkzqy1nGWYF+5GQxu2Wtz98D3pGzLP7SJWkhqF3ybflZmqPAeK8VddWkij
B8nSRP5iQDQBECXiRlVpyCsL26wfVdNn6zpTm6VDPR61XO06lXxlcEMN3nVVV9fj/yTtvJYkt4E1
/USMoDe3LNfd081xGqcbhjSGHvT26c+HObuxUyxGMVorXShkQiiAQCKR+Rtd/yJak62URAl4Hf1t
lyim41s4U36aSVH8hNr6U99XF/gQ7ckLqTarPRxNI4yqIKy18ewtpumn9Vye09LsfV2D0axNcf0+
DZXuWC04yudJ/TapzA5hQkd5QC1SBGFC2U6ZrV9TRIfUSuyXtMFktw8t5QPut+ZjrntvDRGK0zBC
DVs0419MUMZj5ijPhtW1J1eI6owcjXnpei06GjOtp1nC0nMsqL7aRvfguGkFPi8x/urH8tkb0uU0
zXX4mCxp+kBCOxyEpr9bzDg99p3QLjN2fSqYdvmPBRaHS3Nx2xkLXgAnZMTo7Jq2qF5MrfjbKCzt
EAF+qB2Qugpa8aiuhPUbihzR13BMgVdM81ccRSi36eroI9KsP9lxLi5NnZ4Xt/iJqcg5H8Pwwezw
IYq9Q0Urt6U7QYv7QesxKDg0dgEnwqeBh7hD1UW1cuzTri/fjUXqLQ9dnpn5e9NuLA9Ni0RTpGeJ
1yPOEA3JQxMVUFTtJnZLjG7CUXyfFrFM71DudqyjqjSlOx1SFcrdz7mZy+FXlsz68MHLyqgL0tRc
qMJTJUGHFUSU/rPQ1WLuuMesZflL8hqGxVeVqB2eanQcm+85Bl3NO7UsBGKTnOj0BOk9956KuUfT
G3nh/IPSGolzwVHHmC9a2hfFg5ZqPNkGSkbWuWvzqPxVSK9o7RBz16YusCCqZP0B1r4Bu9Yxv2uL
k3j/hATp6GS3at2fbAGi1S/R8RlxA8W8x3hIac7Px4wTZVWHKrb0/DCFzmD7ujvZX4dc6cdnbi8n
9DGVjLOjokdZUOLG0JwoUrnm0WkH73MRFy4XrtKWPzxPVDq8b2WZ3nhFC7Z+Ku1ihMg1utaJskRh
PsTa4GEzYC0VeMa4cPhsuhrzWhKq+Ut0sJzxOrfQkOnJSPPTmKfJ31zpRuMDkaoxa1T6+Ak/Xwd1
p9qA7a3D4ijO9Zir76a+M7yDW/cmM+1LxfzL7OL4OxaAAKXVgVvludY8wTXoclEfXYgzaoAtVp4f
XJGIFicjmbzN7oSymdNG1Y9ubEPtWMJPq/wpmumPTUps2u/EVCzNg5fMiSYOk1Jn3TnMY2++NOHi
xc/NFKuIDJWNZkzPaedEFMdLiFLHQm805dHFhG48qA0WBgcx2E3mL3gndXjd5mjhHyl+adGEx0LK
BWYXlvW+bqY0OkRaLz5UHiUfbmY1m9/GBWnbEevI1vzQCzdq3jV1nhIvE5BDx9QYQTsQ1tsy8EBA
Eq2b0ePRb9V2/ZBooxZeRqcc9SeniQflfWFUU+4XtVr9TVZgv4tz+q2+0EcAtWk09ckpJ8n/myxf
xSmGI8mDXjfS7kcfq/UztNTBqaHL5vpy4bKw0kPXZ9kw+QbyEVJbKLTEZar1zj6UQxyal2wgBT0M
Q6nqqNcDiSUiuqLyjaklT1fcFLSj6WijfcydAeE6v607W31Di2ycfU+hRXJuiFy/5kFPk0f+8+Qj
Mh3d57appmbwh0nmEnEzVdnBrTIlPJgTOuBwzvFIPFpmUygfhFHX3smZZ+6FOgqH3PVbrSVMcLVU
YJFFXv2wZKL5OAzCkSheXJ4gbkVoYB11jul4qUsN/KmmTmCkK5xRl0tIF7e/6AX0Ft/EzrM4FPg5
FMdmtKvs0euU+HPiFJBRjLJ0PopFTVwfF/O6vLh96P1IEg2xphZGKx+vC2k5g2WM/qFsUmNEQU4v
znma6XAhkLPZQ7TevNYouKEaCKGP1wbon9Xzu42nxNWSIQ4EkJogLauS2KKJt1xk4anQO6wkTTRz
/fsv45v6ze9RQRWR/NF8XLdQSeqzpsSTHZGuUDw2lkhOaTI5khGyN8Gb+oIcCkIBBQYqi9QVr5+F
FM815LSWOPA4NMi1qdnLDLgb85MF84NGL5NXKcNTL2JAiibYgwLT4xW+Kps4Efwzq9TjYCoM52vk
Wtq3zDPLnbLJzTtUjkLHFuQp4sjaWitNrSeEGCGsBdqi1+2DYsGDfOvNixqf73+qrYFk+RdnMt6B
tEWu1w9m6dBkVZcEsB3rRz1vl5Mxp83l/ihbG4JnNSQU6pSgz1eLVnVtrCBRlgRgV6IHDziCb0+p
eHFy3BjvD7W1IdgOgD5lO5oexPWE8mYmWR/HJLDgenS5R5gQWeaT6n2jzfv1/mCb82LfobjM2aL+
ej1YWsZO41pzEog2N9+q0Vh/X9qpORizvleo3/xQ1LNg8cvPtW51iFzkpdHlFCc1I+KSbYaw/ax4
Tjz8dX9OmwNRfKX7R9igVH89p9xMEmGQmQdhKDqeGopjfzYA9Xf/YYtLzABIJsrJCM2sxuFWAEqb
pkFRZv0XZ7an7lguGNW9tqSDPzs9MJSLKdfRhlsVrJZahPrSsyGc2OqPUazp59lx44+vXTW6rKAe
oVfB7uLRdj0bvMHRjzHRK3abaXrO60F9Lmw0wO6PcrvfkEaQZGVZG+LrrEqO+UBbRvUG56UvcxX3
RtuBrQSHjPqf/urPcz3UqkKFmQ8ut/PsvDhjr73UqnDf0pzaU87Y2GykHgDAZCmVsu3qAGGDWtSm
GL2XKlWcx7pHXynkybtT6r5dNmAG9D/ZA+w2fd1WRs4eDnjeREGFYfNhLgudJ79ZI2KUY9H5+f43
2pgSMpx0I8GmAGtcF0idwdGzvvCiQMkjtXkrwAoWL7R3zfP9cTau9qtxVpF7sZfCi5UiDtDzdGHR
KCet/ak4Ze87obWcWzfqXh/FUVlAqo2UjPnZqxObTZ2byAQ8cGczx+slG4sn+PF68jBac/z9/vQ2
lhHkMqo0koYFW11+0z8a17M+pkoWqXGQFI4WOFqXOWTJU/Xr/jC3W4NyMdAy+IkOIjg3ln0m/tAN
2WrQRnn6bYEAcrb6krd+Dr/68P83liwK/zGl1M0RSbZxYxsSfXkPttQ8lq06nqi2RDuf6nb1ZFkZ
+QYH6WtsVFdD9VT7wmiakqArjPAzhQH0nnEAe22zBdA4li0w7yUn+qYZUdiVYaKalwZDhq7SSbMh
7XxoQLUhQZ0trrFzjDcnxacC4gtLi11xvX4qRkSO1eNYSkGOisA0tYdO6/fMxWQuclWalyLEXLHc
TBL5tbb+0WW93+q5aMMhmXgMAiGpCUrW8NCobvmM5W36nCqxEphmiYw8ZBY3fHX+zMh0sUhsZct6
bW5ltSl1oLlOAzTPhpEn2xImh75Myy9YMZl7fGW5F24mDDdXZpwkaGsKlBmZ1RgrTRqYSEueeQXR
5LSRqDXNLH2y0757E4lWf2ik1u79A7HxQeGdyJYOGa784/qDIvqReKgtp0E65znGHDh59KM+7+zS
rVGg9IFpA8sEx2sVSSx3ytQCBYEAHe3hi43KYnHkHybRzvGWV/x6HbHJsuUy0vJcb5yQUkdoTayj
YozLR9RDq4+pE4UHO+TVVVH/fZ0RvXyKIAbB80cHWg/geG2DVziQ16JRSYKqBXg7u4jC5a3iPXXg
BT7e/1LyS9zMTXJP5C2Kb/sqgRdiSevUDJMgi9r+zJmIwJC+VIOufi5TZzimy7DX8NuIzPQ4+ZOs
Cg+LdcI7Uo3PEyVJA2vQzHPBS/LJUSbFbwyn3YmWWydACqPA+SXqor17vQ+bpAO3MRHH+qTLP9px
nb+pO6V4GjuhHgfNSi2/CSvvqc2c4XR/YTdnCZ9ATpRyiLPK6CbK4jgAhGkwaXb7t4FbMcyBFpYg
zQVsLXaOwuYWRTQE8UHiCxHueqJxXNSzyxiB27vaIayM6hgvWYarmCbe2Opifrs/u81t88d4q21T
VA2FLepeQTFCIk2d/GfUK5lfTGn6ROOqeEZmsNhBdGytqNS0l/phNKrXOlmGyOPRU2RlMwznN2Ea
u6M/oJX9LYRnqR/vT3Atx/L7DP452mrrUHaiu5XqaaA1bWVi61v3Ps2/8F3aw6AXqYjpKVIInnE4
cvzWMcQX6CN7mcVacuJ/fwbMFwlkAT25rvN4Ybx4Y+JwE48jFU+RO+JHncXUkzrHoGI7wK/MD8Km
aUgLCxmGBtr5O2TOogesItPHqVGXU2wLq9oJ8Vs7ALk/oL5kIVLB6nrHuW472mGqpsGs9fEpK9Ox
PSMuSYEYHEOfXUbh/MtlX+1UaTY3AUx+6SUnkVGrjQc0IQz7nkZ4b9HrKYXxeUlD9VTntrITO7Zu
F95jZFkSZn9DoK1dpQndjthhTDSHhlCkR3se9sj7WxGK4paUj5CpyRov0JVtJtp+ToMS4Eygxnb7
MY+H9lk3x+LD4nTeGyNEa02rw2iHIbq5kngK8O3Q4IHHdf0BzSZTq1ZoaZB5GTL97VKfIn0wnsCc
1Dt7Rf6v1pcMgBLoihisQlRf5XdcYH1CGp4Fy9T8LDy2atfWy8+2NvRv1P7mSxy787fSLYuf9Dzb
HYzg5hnCZEVq6ADo/u2l9Gd6nqtRzb8JswBnFA/xp6KD0rKkCL/rU9V8zKqk++Jg+ErXftR+TIX1
bRaDea7c3vjYqArd39gal2/3A8zWh4eNggkMWnrkvnL7/fFmyOa5oXRMiqSizo/LOtqG57Baun/0
cR4o1eXib7oK7QcFNb6dBdkcGsQWdy+uEqjHXA89GtnglSpwOKcMR+cQw8ykBZLSJzs2hTrCUTYs
Gr+amjk4m2Pn1O8cra3YATcZPzMod0DRV1tPMcKYx0CbBjhYa29roBWf4BmlL9qkREfEDq2Lh9DV
novy1h0Jlh8OCyVEeaavp+3hUUP1rUqDXJhV5FulWcrmVay8HaiUPxpC27Nj3DpiaHOQ0LHaZB+r
Wzma4ymjo5UGjaHV0WEsEDw45pNihT5+hvletrO1rKZOiVTaCSGJs0o5hiVUETvzuLLixmWcsf63
zSJwOx62oedxHL1fMS+tz/c38uaywpqkVEpfAGmQ62WFNdPbCWTJoB8m+qlLlOMLpNNzRWaG/srZ
6LX20/0ht9aVlynS4zyKUM9erevUpeWcwgQN+skQb50YK4Nj1URDDBQdR5T/MBh8anDbAEp5tl3P
L4ncBcv2jse91eSfrR504Bn5k/zfxslooN8f7Ba1SurPYPgJ4vAGHm+1mpMn2hoBIIBeJe8YRcpB
KuBY0a0zl4OtRYchN7X3idqKo5Pq8XFeHNo/UeugcTfFe00YObd14AaUxw0Baopiw2pHyTJV7yQF
9tZWn30Li64LsjKmOEm+4wZGNtVv+z4Lbd+g7/psuTQBdq6OWwaVXBBiFYRcbipi+PXy19CIakvh
JzRZax48mOTT8zJY8zGtk+Vt5Xq4YAM7eddpnfmsJI7mq7HWQ0oYx7134FbcBCFNH0i6JEEIvf4p
Q5TGtRE1WZCasXumcIXGoLlE9Zu+cudz38fed3Mq8hd0/Oy9fSG/+/pLSHYwWAlk7W/ywLbp5yhX
sjwQBehUn6hlfu3ctP+qoEDV4DbethdjwMjFX8aqqw65qCcL8C+M6vP9LboVZaSEDjUo3va8va9X
IR2LPMuWHgO/fgbelzT0lw5m0tKCXmYq/mc8AMNfipKry07utzWyQ4OO/hn2lDeNhY55CYV4JjE+
muNjmaqi76h05oe8B5rgN6CPDr3VzXsl8614A7NYtjxxj5J+c1d3tTl5SOWMCjeHVebP2lSPOCmL
+sOgJ3taKltzhMvJFiMxY6qrZ4diL3EClIN2A+D2czh1yKlTin4E96u8aYv4cyoGdWddt6f3/8Zc
pWet5QILrEQWqFTG3oxz9AEsgXgTllXxeH/vbN0VVC3pWSNXByZf/pI/kp4SiF+tgjYIwrJ2JuSd
s3m51KLvvYOji6j3x15pdrKdzTEhJeKNB+kNSPz1mKFnQE+aqywYBe1430ShTvE54TCnMsM7lQM2
yfdnuRUnSChlcoXurbWu0eJ3ib+loWMCnYBbC4sKNJwuwvpB1zP7zegkMTJd3JJHxWv2mm+b+4eM
irKKzLbXYrDxAHpr0Nk/StQ8lWoY2OkEqcPu3ytJ2B7nYq/OsflQltJg/3fE1foKz8k1d0qRltPB
z6LXox7bqg5PAMqbJ6fthuPiiG+FPnkXvRuWS4K03M6Cbz3V0DqiBQi1AsDj6nxSswUMiyNJoBfC
uiSeitCwHQ47NZbNz2rjm/EblUDV8Xoj5UtsLMj2Z0EssC+zqO37bWa7WHwN8fMAZP08dLNb+coM
9vb+jto8oX8MLb/6H+fGjl0eUKFGM4PusOJ7dh5/ql0wj77qSBDx/dE2l1OqD8hDA4Bg9UUxfRga
s81zdMQX9HDdYSCzqupx2qtubE0LoJxEyoNSwHXtelp6R0FeS+TDzK200k9ta+oA/2rI9maNCib+
/rw2h5MOn8BXcPxcd54qHamxFKGoQNh0HJCDyusvgGDbX4od9vl/2JO87WRrWnZqjFXamE9prGA4
Qqjr8+rYgtc/LOUU7+zJzSkhpiZhvrRP1mR5mAG4mXlJHnT0NNSDGYONvRgi7j6OreO2/6EQTioI
Ix4OEwIfq+RUaemSe32TB31pZB87s5u/NYYXf0WexXQPLSWE/1Bl4sGGRoQG8Ye36irZCIWGZhdk
nAAze4ccv6gug4eti58DTT+UeLi8q8N2T+Z6Y1WR2sR4WRbgkZRdnfTOCnPXECRb5mKECBQ6Rk7z
EHwa8n6tvvO+2MpwIbj+foyjkg619voUELFDu9Gp/jS5gLcx2O1TYub5Yz2L+WJHjX7u9LB4TkGe
Vb7VqPVRMVvnKw6QYmc3yXmtkkz0yegYob9AmFsjKuw2VHIiaB6kgzlV+IKFUqKzUMGKNsli/NWJ
pv37/pncuK/QHZLleSnNCP3pevKNgLAwoNkK+qVp/9VKJDLhDKinQh2Mt1C+wjMAeGfYiQQbEY6y
peSrcjal6vH1qG1ceWU/qXxgsczKsYmdDozkqLvZ6f70tmpPRDi4zBR5pNzOKreChOgoJXa6wdTM
ZnbSGo8GnK2X+aelK3kuA+lPH9KhPqSDlZ5IG4pjXEewq1FfeQnztn6wxaS8u/+rtr6z7JpJUS9y
zDXlamm8sOYFXQSAn7RTVw9Jjg1GWV8g0qiPkFGrb/cH3EoSEAiWxT9UAjnNqxtaD8duKBbiFBlQ
iMNI5x2WSp9hOqijZFWoh4wGcA8FBlSsyor9pSqZ2Jn21l4jVJJ60o/hEljda/SXgAd5HGvKqstf
Sb384ypI5Cvm4HyswOuf2W57egtyJ62PFOK91MmlRw6WW9c7bcrQOBvpOgduYcwf+ki1lzcV5fvm
4FFTOCJU9CWjJTWD9Omj2Uflylg+31/8ra9NckYpG14hTf1VDK1GiCXWxKmetLlBYnUUpnW0eB7+
dBoxdG+8pUfF9f6YW0ttUtnjnQao6UbLqmmM2M5MOw9aJR8+4QKlPBZqar4481AdOwy5HmLogOf/
MCjlekrNNJ7RUVqt9WTNRtNFBVameGND4FIuuNDDM87V+gHiQvdtzJRuZ1P93rrrLwzykWIm5RAo
o6utreRdmHeKVQRGmpRfKPYmB7Vxxs/NUo4X1Yjqg5vgrV1ai6+YYXS0UXY60NJBcXLp4pPblOal
xJz7eH8xNiOPhYEtOwasDoIN16sRlkpCzFYLJJ+hEAxK5x2B5aG164IJOCgavK/QgCU0oBZ7NPWW
JqiYfRig4aGs54byL5Y493/T1k7kWcJLmhQCQZrVT0IPuhr1uC4C2swO5pMDVFRWp5ckxETFyqUZ
5l1jha0TKNsO8jXNX9f1Cq0r4xD18iLAYEE7W02tP3pSjxUKf33G/Vl6Qyr2YSimELnSapz3NsjW
WbC4TmnOk07cPMlwu46xbFaKwDYRm8Cygj6dPxgGNALw7MvFm2Prhc11qGF4omVD4duGfOkTVJpD
o2T1U9o28694AjSFG4Vb/sB1C49hVR/zH/c/kNyr13uZUydfOLLbiJDr6jZGIKgx0xCIaF+pY3+A
LaF9wura3HM+vE2wYPrKfiaRkSLnugORpRN6KrK31tVU7Wb+1uISrPryScsd6IqvnhVMQUCCctsx
2Grb1UvvQVewAfPmph0d6xhzw4sZJfX46rSCdUNQSiUKkDyucRtGJQpTJHTF3QzsphEiNY24wp4U
3e07lNsEB3N2NJRTOpPXB1vRjZbZUl6gAY7BDLSnyj0CI0l6XyRG/LlQRAGDrgWs4teqlw3/3F/O
2wPF+Ijuy6cN6fEav4HlnAU0LMkCkFbOOw/m0nIS+qBGXyulqahFQj3+3ipOwtXSdW17GpVyfjVb
HQUVapASX4qgt7VOmuuYjkSiIAvqJHN+yjO7G2nCJyXuUIo2g3iqXQ5Lnes7mcxtCONCA3wgQdSc
kXXq5ERJVJKq8KxrJj08oIu2RKcJY/j5YhUMf4wHs3o9IpRBQbri8gAsCKnO6y8ukIWs9Ikv3pj5
8oNy4HJwBmu4mLlRP/MwT77W3uDtfOaNmQJ+p0FHo0WKYa0GVZTIrvqeoqdtjh51XtJ3NEFyAe3S
mLwEKlSuujtpw0ZckPkomaLGlYomyfVE0ziPi2yhxLKo0LGP+NY72UNeG7WBrLPS/3V/I2/NkKaG
RFMS8NDPvx6tphpQhm7B49IeDajCAn7T4k7KJ7ftxoBqe7fnYbgxPzqQaB3iQvAb3HU9YgmUwq68
MA80vVPtx6VT6/HU0X6pPqP30Lz6ukUeG2cAJAkYkJhwPdpipr0164bA3Q7LKhWNhWAoGuhplLIu
Jl2KT69eT4ryyK0jS0ajZo2TQzItE66bw4RNbZwOOsPwC0+ffwq7badDB5d1LxTeXq1oQ0kxEInu
wmNxHQrzWEuTpRcBxApdOVZT+DZEuMMvsCZ9sIbee+Pl6CTv7NKNW5LyAAGYigQAnTUmh1pFDHh2
EQEBSP+kQJj7t67j+fH+am6OggwWQqAg6W9UlbQmMvsUeH5QTmV5io12OLgKbpL3R9k4A6wd1B3W
T8Lx5L//o7KIequozXoqgWbwHj6bCXgjf0ysVD8vuhvr51aftWznnrwdVCq3c1fSTWFu636KEUdN
0reeCOIusT448WJ+NBAd+LnEofUxL3vb2pnl7VrCUOLFB0hUwtzXNKVUSD1aFV+w3raVU19BDw+H
Ttnpo2xNC/lWqu506dAOXO1GEZlmGtsuoxQOzEQ9hwVelCHs24ZS8aIb5/vfbnNWEsYBBEQmHKtv
l86h07moBAS2MhovuJLED0Y571wDt0eM/7/01sHzW4pDr4Jkpyh02ZqsDsZcpE8iXPJTGA0D92yh
A7dtk+lrGLmhtrNFbiOlHJbSCYK4MGPWvdYqBKs5GV4VIKAyvLWiVHuiNY4gABbMmfL67QHMCJ0o
AzQMwJDVQiY9bzg9iuugsYfvfVX0lxlfjFdHDUQJ6elz0jxkGda7o4YaPnsDDqNpXwvDp/Rdf8UC
utlrVm7sQlJr7MzQgGJXrHlycyjMKKegFeg6dLKhcqInPIJ/6Xklgkmp9qDet8MRgaUfDDBbwGTr
ADKXJqIb2TIGcRlhtOg6B0Vt39sYLhy6fN4jAd7mvr/j/e8cjLrwWu+t6Gqhom0xBVqp2ODVQrU6
hCreyieub+9ZDEXsoeRVF/VpFN6414a/PQwES+hT9Pa4WKnoXEdLVwDtF1k9c8IRgBZu86XTls8R
eKpDbY1vRaXW5/tn/GZ5udSAOkqcCwUGHmbXI/YWNmZG7SkvcYOhRTOZJ0VH1iIWLvfbor02Y/g9
msOxk2Y5QOuvR9PUFg4aDpgvSa6rDzzQOihoSbc8cOHblR8SH3ZGvDnnFJxJ+H4/BHWaTasVTaZe
LfOaFydSbot9nDCG6fwo1J0fjRpP1un+at5ETEbj3paPJiZHLn09P5qwBigKyZ4Z5hIHxV55b/bz
HuBwa05SKx/xcw4EtmjXo0xjE0k36SQYpwV5D3fWjji8Kk9KLsbXJglMSFLfOO9SGH8dVPLYSjEA
Bktfl1P1BJInP83aqO+00OVHuCoLMApCm/I9R+JzQ1El2oeDhRZT0FNe+asEMIqGa5JSTOyKKBT/
jiLJ1NxvUWKJ3vRGOJW+kzW6t6dst7Ww5LE0u1g+ZPpWCxsrahhlE5h6So5heer1umyPyDxYw0vq
2f1/2CzAM8lniaOUFeWv+SM18trB6h1r4DUvAFpjnlgmx64UXbdz+2zNihtBAujIxGhJXI8zNnMx
g7MBUJM7Keq7feL+SFx9OWghyjX/aTCwIxTgeNqt8dNhF2owOhgMEOhA1cBLoxNqAc2HpSjmPY3a
2+NGEPF0oiW0QiCXq8PtqdFUxBEF92GuzFOCmAeOBov32q7V77Xj6gYOKO+EVYYyoufT2aNCD7So
PRhdVoObF9ji9DvU9OStbhfpq08dX4vrjj4ZFRD80K6/WFEhmUJ9rAjoVkge0OgI5dwVJRpg9+PV
bfQHsUKJDBIJoRWyzPVAQyrC2GqoXTZ5N9Ro1WiF4iPbVM5HZ6iSyK9rWee4P+jNJcd6csb4XjxU
mebqlNkLr9SkLqIgKk0lSFRFPStobKH80hQPS9V+09vY2MkyNyZKrwn/LFSwN9pkKS2SNAH5G5gp
znJdU5nfSq8eP3BzpEclRPlxZ5K3h44dKT1FaLiCgF5bD1Ru6U3TSIMim6h9HD2Myb7jVzX/1Sgz
6jD3V/R2dvRC6MC4QPeAv6+9B+tSNWMb3FxQTIpSHnS9UavjWM1KjQaPg9duYhX1ngfH7WdEvgBE
jIR5885aC2iknpnbdtHlgbdY4RPazUiESd/2Dzrpo9+lU4QYWp9oO3fF7ZnHpdnhvNPoI0Nag59Q
MeuRGKPt4I0LmFQvBZ45Oc351SsKIhQcJCkgXbu1Oq4tgOMtDh3MzFl+dkac/MqF6D+7pqgBo9JC
/3h/vNV2oUfMkw5VR4kChnG+PvELaMhW0cvphZgaHjTZv3NRVsIa3tlT2V4toByKHanTvgL26sCw
uT7zKuAptXLt+UWgzv6xSUqbiuqS7ORdW6PQiMFLh19MuW11yLsFnSjRzdOLarbUS7h/Tqlp5Dsb
35Sx94/MQU5GHmiqxGBTpO/89WSscJyaMrbmF8nnyQ6Gltb6SWCPWODmzFk5ekPrTAenduZfUadj
tC1Nqp8jHodGMKLL+E2LSudDqXb1dGpFYei+3eVTeTDtNlFOzEFV/AhE2OC3BXDYx1FFYuzJLFOl
e2kHTsihHIs6P9N9NseLPhtlfFbzsLDf9s1YD0fdjL2fnlOYM+2XkaefP5tOFD2nttPGL1nltuLk
VXMzHiK1UVkpk8fbgwrsZn4UXl18whrLWfywqYzpdXv899oB5Sfrp8LFkVp9okXXKkSaXPWl7kX7
GOaVd9KKHK01L61RVav11xGC5HgUzYH30JLhrb+uymhFpphKMWovxlibB82orJMEN/r9YqR7++J2
W7iaTrrDrU2TeJ3y0JkY7DlctBc16zq/j0A9LG20d3vKBVptPhfQON1GtiDisqsFNB3U6bJmMl6w
MFFQWGym8Dw6rXaKtEw56HP/q0s1uzzPAxS6+/Fi43ixkDLBcgAv3bT9DWUcimTKp5faEsVRKCJ6
r+q5s7NDViGeL0ZZE8wVhTuaIZQir0+XgX6mPSF88oLS1l92gojW5Kp+LeKfEbIy/ox12munZeqc
POk0CoCCFu71gIroR7sRivaSIhv40Kbi02xWe5S427VjkN+CHhRJZFp3PYhXtn2HX7P+EnVA+PtI
i8/Ei+V4fyq3EZ3auE4FlwqTRydtlTV2edUZOEcaL4AgwvI8VEtr+YCrqY+jRrvLJtz4VBTRIMWj
Pgwwdz0px+nqcA4H82WKPe1bj3LhowEt/gnEQvRSQ80/T9mc7nyujTmCh2VYqCuArNZyXYqltTNC
feYLj2Llh+k24adlTCB44Z9Svy4LZy8C6ua0SV9O+KDrNrs1zlrSpK75gkgY2uaKlR3NKoZdhgTg
MaQpt3PCVjnV/44nG3BSS4G6iNxFf7zOssIeo5CCzEsaZuNxCq3i4EwtGpLl0PtIS07v7++X2w8o
M+Lffh+0Hmk8Xo+XlAnEQbQyXsiFneEQzkbVPTo4RjePmtc69ZsWng5g/bzIrJ1c9TaOWQbNNTgN
2GHIwsz10B0mt+a4aNZLgiTpIZzU8F+A0IClwEldpiaaP5iwGQ+TNuyJiG0sskSVAs2lAgBL1Lge
OaWjHc0uWkH0U8djlYYdgpJziJosUnhCTParPypVEyK1RSNC3g6rniO63XUFEZZqlxMJHwp5dsmW
JD4YSZ4Nfj3Mw6/7X/U21vwf33ZCGhxMcxXQZm+JzTzplBdW3/S7TqAL4tZ77Yc1xJPNyjBQqOTE
6Hvc6BRNi5k5ma28WIoVCDNbju1Q/TNa6i+rMyLfTbqPSey2R0ed346a9YBJ+7SziVY1nP/9CVBX
OKScUOLe9acENw7gk8wm6E27j4/2FNrjx6zkMYB0pOd26MGiK1Bc0PaOw5+9pqEa6aiIKe7E3dtz
BAiSRgxvLp61dNGvf8di6nWcJVkUeHXo+XPTVxp9+rb6x64g4FYpzEUTu/i9Isvt9KXjIY8vKpU8
itby+oPjTTRKiyQo7dl+gBzQziezKirVb2PdnlG3VO1/DH22LL/CDvyT0Grz52v3Gq0MCquGbERx
Wa+OseM0qpOMwNNiRKZe2kxLT5aox50dfXtkqSXJ0j82S2y4NcYqnZwwy8ELB0LRVX9Mxyd6R67v
DcoTOIK9WsHt+WE06mPAITDQIWu8/poEq65Oo64IsNIR3zJDmCfXS8eH+yv3+zVyncnJYVg8RPJQ
+VrX3WO0xM1FV8ogSd3F1v2a1cv8pqEweul7LflZClNdjp4YK+RHFUTRx6cIRYzx6ArUKu1KHZyD
XeCY9BGZN+9HRJdE8zUP+PEhbdW6PM6aFxmPRBwn3eFubC0R1WZuX9oGsnVwvURFiuW86L0iSLXe
PtD8Vw6YYu+1VG+vegBO0kkRwhF445ti5YRDzeyFInDwK8PX07WPY5jbhwoY9Pn+17iZEEU90FvA
eEk5edqt8rM+XOxKOGEZdJqXHMYhVg4uQrE7zdSbOMEonBX2FG8g+n+reFWGaS+0fKw4sAUO9Y1B
KtHMtuKHIWY7PmD44dzberyz1TYmJ/UsyJegazPN1YY2jDG3UTKpg87ulkOr9LBuTW06vXoJeV/x
HsbskKrlumSZF1OSzZggBGOoDYeu7SKenVVyvD/KzZ5ApE5GWTqB3Kf4plzvPNTdraRORuaCBPDD
MtvpS05qc6Tys9d0vB0KgaTfuSY8XWhvq2WbFqxgBm+pgmVs7Uvbm85xiGxoi0r86guEBAjqCfQM
qncSAXc9KyoxmYG6bx302qR/4dtkqKBgPXhK63lK/HrsQ2RvFv21+a0cFv8ubCN/IwlXM1S7VOhx
1dRBqhsQ6ro5RcY9XL6FWVycvSJXXslWgtXJgIAWSKV5a90Uz5OulpUIUQeqm1cPLijtS5xl3anP
nFe2/X4PxWJK7CcdY6qG10s6WVpv5o3GUIlWPagpUp1tYvan/+HszHbkNpoo/UQEuC+3rK27JRVb
kiXZuiEsW+a+M7k9/XypAWZUZKGI/uELCzCsqEzmEnnixDkZ2NC7FCnXj48X5naToalCMgRyxwsP
+5fbeKZTp54SGs0VerJ9qgqrPBea8kaS6f8dFQghWwDKPxDKbRSrEWaSD15zRYJUPUauVvj5aC9n
S5/rnbz17oCAISmTYWNLM9ttKEfL7LFf3Oa6WFr4N0yr8bXr52UnhdseiUzbb1FWn4mSF94JSC9d
aROxDont9NPBSPUWXwx4rf8q1viPsIf0y//wsaSVPGcVn2z9sGuc0tJo7G6vS+RGL6NUXDcwtHj7
DLLcIbHwjkRjYW3jbJl9qMSt3V4F0r5s5RQ7lTiZ33wikpFIarOUHqPtcHUXh4jxN63LQu/CNDuY
yMde3SaaXhzsCV4fT9udExEncQposu+YK2K1xiEuRjSuLc01Grzoc94u6vOsxe+iORl2rqy7kcAU
oMNK7u0ayk2A7ayydxrUO1VxdDs38bU4dQ9zQn3h8aDurHPpicW5C1tG0rdv1zlpTG8MRdpe+ylS
DkWtl2c9Mj79D0FAIiWaQPV1ncEWqi3sLi7bqyZf9n2xjH4/a3ubaZMn/1oJpL6yWwQQcnWetwM6
+7UYWHDs1OemRue/mbEwIVlrnqOi3HOfvveVdEmUkVksPrlyc/+GVzgJqJYnZkaVhFNKHjgL5Vwq
SR+IwarEzpq496FgDsJGkyIiAHa30QxaTcNiXlrav436kkQq5sMW3j+Pv9T9Mf2/KGtuWOjRmobG
anvtkqQ9AvOXhybFm6aKo5+PI90bDxUEkhgSMwMOwO146EHsF4DJ9toqyfCcjot5iLopPP0PUXgh
8pFYfhvKc6SXFUKEXnutkbY7ttr8j1bgKvE/BJFiOVRDyNjXmXrSNqMSjVl3DfUYZ+GxHy/xbL09
SSd55ubj48AQ3HB/UR50PeFW3RXChPtdMwbLezYx6tQv/8NoaICVPW7c5etHLVZUvb2ERYdSbLss
vpdNqu23ZdnsSafeXQHQan/1lFEMkWvxt/3Te1ZPQ1fCtBXzfORp4PgYlL35PcuZLSkLkOwRx+LO
u42SC2tKBhNpObyujFNYd5hHOVAx3jxpvNGkqA5SVPQx6KsoA9xoq7URsMsH7ZCmiXI0avH2E45k
BD6JdNeT/15FiYbUxkLUomsAK4pXPUnUf+iEMz5GS589TxxCfz8elcynbh7pwEqMhzofcBeo+upy
dcuhciYXMvbi1Kp4quK+UT6P8SyWD+E4V82HcgpD+5w4uHU/UYjuozen6CCHIMEGOZKUal8NeCyY
8skc6mvWdkC0cRRpP+scV8kD3WHKnwgMib0TcHuL8OohotRLZs2sEwrTS/HKmk22GRmMOJSlYhZn
eAzLxbAwQ/EdvSj24OBtTKl7JUnbIDdkSqudoAoaRVNoctdoVsf46Kl5Y3/LF2OIvihmqxh/11ka
7YAY8u+8/ba3MeVv+m33Rd04TGC+/bUXqv4+Axw72nHR/zln5KCPl9F2o8vjhKOeiru0Zl59Rddd
OlNB4/FKx5ZynFpY1HkT1TsX5L1JZKmi5Q5WBuazGlAyaP2gdo24zkb2tTA74WOh9V4s+rNIq73k
9t7sSbdbaty0H+MOeTt7VaUtGZCuuGI0170gKPYDZvN8cReMyR9P3iaSPL1Y0fQgUNbiirmNpBgg
f3U/9Ve3qpVjilooDUlG5yfL3O6E2nwnzi1uZNjSJunMpveimJsqsfF5voYlql9Z6olj2td7G+zO
gMgCIYBDs5Ls6dWB3DXToCUYm6F8kjS6H/XJv1MWFhieW9iPv3nyQMdtCAvsZWqQqzVh4pjdjK4+
QEKyK7rUa3pVsUDytPrQ4Fy5N7TNefmLUQ87jteIPD9Wq4K8yWq7whyvujtyDQiohuUBtwy7fcKN
zKJsPHf4aFGqG742PPnETiKynVoSUanGyT0E2LXhjs64d/CJ1aud58lpAGo5dFooLuNi7ektbF6u
IMQsTBr12NvUXVfJNuSmJW7GwoDli8koXnQVrxM3PWPNbF71vHV+5EaYvLX6ScGMs5k7SUo/83S+
3QtuNDVUclvnKlx6Iy5UgCLrgia7ho3voMx7ykvb/QDqivwya4dqGTXQ23DTKIYs6iuX5uZBPfSx
Zvuqvns6bj+aND2hCE+PHHtv/WxRDPTNPCNdrnlMa/mxdXtWp9N3bonzI8JhO5tcbq+bcx9hWOpW
FONoKZDNureDqrVUGjTMxhUrcvMYV1Ce7Nltz7o1qbhKN/qhEwn1ZEDgp67R9+6CzbpBdPCXfjbF
QE6ZtbyNHcPhKISzXBF5a6OzO7aE6Iyuz99R5motjEVxpMR2Er+Z8+PDYLM7CQ1pBG4K2DPPKON2
5KYW468ZVhoq5W5dn9PBiLWzV8exfmKnDtORa9dyD1Y85cupVjrzjWI7kjEFk47Zh3ctnWFWD8bG
JouqtMG8pgvuc1bmua9aTC4Vj532GS/WvSLL5lNDO4OTw1uBf6iErk7aXhResiy2RY+U0j7pSpjZ
z1Zl5ZQpuSNPWZlg3Dc2DtQIs9dxPjN5KRunx7O+2UTyR0hTcdmt5ZAa3866AkuimPPMAmBAeIcj
KX9ZSkvfqS1sNhEtAMhH814BY9WhZd5GKbp6cQcXcbQx1qqXcXayYw3ufxTWrg393VCy3Ap1nkPW
W20gKiU8WjQ3vFpeb87nHg+Z4hBhPbgcTIEerP/W+UNSGJSaf0iDgZBvR+YYjVNMQ+9cJw+JWztC
arlJknrn0bdJnqS4HY89mKWgKBtp7Fr3KDZlrnMdwOkCx231fxyILM/1iDe5V5Tq98ej2k4ii4LX
MrxLJpIPdzuqfFCMpReud41nN6MNBTmEAwXd/KON7NpbTzxuJ0B3Wa2XvfxrL5JWt3JsPrvwSi99
icq6MrdHpW7rk9qZFnahWPxClVTcQj9pSmzniN+by8783hkvxScqnlL2XRZvbseb1pZLPYVFU6H5
/lRpQhyTonJPgyPmj4+n9lfv+M0Jb5D9gllzO1N2hhN9G8s2ctltMWZBG2pN78f4H9eXlA9vBJna
iPZkJxy4R+wU8UxpyRT6s9q2rXmph3lWnjgRc94CVtTRiTFKf9DUiNP5CxovZXtW0mQMfb3s7exd
uxjtcHQTz/qv7Rqr8itr0GaMZPNiGHy7qRGhjjPPEF/bOTGJgiB6e0xFLvrjnKcVAk0zu8n0s6il
rZIurzL8IzPNcHxSs8qN/JYDRfFHze4uMwB1eEBWyDQumdlPgVb09vgx9OwwfE4FdLn32qg07Qct
atr22Hk1ehpTmZjGc6lbVYrLqNkXEOhys/hGf9u8nFuzDafDnC5T8YdwaM69tJEaRadU77vlqFq8
i3w3t6e/0Xcp04NqsCFOSVEgEFinNO6e3CKaXH90F6P5mHX6gM1za1vKE6rC4XBgn43RmXlVzdOS
IdfzUZSU7jpfm+fRO6uJ07XfYpEh2+3nvMYMJESapjeDVhmbvwTfa/iSDq1bfJ90IYpXJWnBgaM6
ysI/pgaHNEzlwykOX1wjKcVrOOnq/Mkzqm6Gk5Jo0fMytlrt18hT1RcIThb5L5mn/RHirFs9PV50
2/MDbBcsD942hUlymds1B/e0wymwyALSTeP72DTL19jAZMGo3eKsqHW5kwlu73JerxS48FykNoMG
6G28ctIWhJiGOqjG3HqncWMPxxB582+Az/HLSKX2A9Sr4Wc3adPOw3mbwVB84kmGfTi3FW0Vt6FD
w+zmQZHnv53rR5yOqj9aFXHeUykUbHfMrvQsMOd0+PPxFG8vUqBzhoviFkvHWPfVIRGRtPggpYHS
pCO2yPNo+rHb2OXOI2L7KSk8oOaKgj2FPCrAt+NrqsxUBZdaMGY9e3Co9Py/nH7hr2wOaEZtrln1
6fHQtqcjIRkRwwPZhLx+G9KIdQzeGiMLlGyp9LOO3Xp+KukYHt4jG7G4O4t1O5O8glCMlDppks67
unySCgzHVdFOKFC3PuXDrJ3D4q0t8WR70AAg0ciMkz94qy1RTmO00AwZXjPD7C811MlPlViGJxVJ
vFMGRUK8OVMgIB9MCorIQsEqvdTN1EwxjQmvdNXpFy/F3gKzqDd6NMph0W0JiYPL7Jcy1+23KkCo
SttO0sBjlwXGEtsHR4mcnU8k9+/tHebybpdKpXSZSXet2yhZHhUYCZtNUNLBOjzVZY4ILSIeCyY/
s+FUlxmhj/5l1Gg+uyxUl3aY89slQnzeCJIDQbVl7Xg5OAkJU2XUQYzJxanDFtOv9ajbWffbKCiH
0H0Mtsla5Kl5O8rC6oo6F/kYACyKj3VhDqc01veq5neiyEEwn9D9oFzJ//4b0pdH+gJqYI+BqZfz
C1rXoV8AzOx8sXtRELeXzysZZE1pDTNAfNvKp+AXvbMplOTnVNfLnj7I9qgAc+CsIGVkjSNXfjuY
EsoYHUHDFKRt+S4OFeeQ9VGKdQ5NNY8PpV/uj7drUFK7eZHzdIEdvEZzlsRsjNZI5wAX16WEiR/F
nxp7xlDbyRe9PA76uLivdRe16on8w2pep8zuNX+kVWX8OyoU8LNmXMrITy2huCcrdMb31hgp1r9e
jBnMzmK6MzOyx4icj7Zhfu/qVFOcPNLIeuaABEgikbn6NGm9CFyHbObx1GyvCPT/yC/ZGOxQChG3
HyEy1EEstNUFZLRD63f0DT+V8Tj8W1F+/UOxx7Y7P454b3BkPDzvkBDikli9gowwa8fMSpdgyMTw
QrticZjBF4/u4mg783hnIXu8ImVvPjI7MGhuBxe2mRKZfVYE6qxqT320xAcaXrOdKdxmEWQQnKEo
34OE8vS6jeIkqrEoNNMGohnEk56a9Vc6Jq2TAi7oe6hZHnMh5p1yyr2hQcGWkunIFW2erlIRPpq8
nqA1jfh1UhYHHYx0b+Pc+VgwMUC0EE7hMl9nKlE7iFRJyzJIauAEj0LGBS5SeRhVI3s156X+LhAC
KHyaxsZL2I4vk2qO3800yl9yfBrfUT1vT1EFzc02iz11i80cAFZKcWXJGaEZ75fI4m+nIdLKsz47
QguGogQksNzOVxVHf368XrdRJIQONRR2D5jleodQlaPBLMKIN57h7C5Jpp1cePc7S3WtVMnWA0In
DZX9SJKJulpFKW/eKtN7cc31YrZ9zyQz/YnEg+jeR4vVqB9KwZP2iZL0TEve4rj1JVfcxX1pojLS
D6FI0/6EE/sy+ZM9DsAny1zsCbttloNUVSLvZpUDOsL+vF3qtkaRULStuOqK3vhpYsCzQ9THV/RM
31l622mXbQZAbHD/wYrXYAksAh5g9HFfqaS0h8GJq4uRZt7xrR9XblkiyCBSzOZ2QDliw/iWN8N1
Mjs4Jp4eX0BPi7emc7LDWPJyYBoDF67NiVUz6zS49Op1UWztpRqy4qiKWdlZQpuj/FcUukHACXGn
XHOZG3ra4Mm3ROER44vU+iGM5alqMJ6xw2jPsHW7FACxWAjUJ2SRbg3TWWPK4zM3NLBuL0x8I6Md
xOqaCKQ7N749/kp3Y8laufSlwtZktTeqsKOFE7nLq1KmqIu3sXmoFO4NzwbwfRxqu+wYlrTUQbUM
Guv6QYFfXi4QYdCuYx/ZB02NwmOyNHtV4s2VwaeC+0sDMQokHOKrW3fJ8rHXFyYPT7nqOIpyBp8R
yufeoHWnNar6rNnJXhPY3aGB3KryJbh97U62G3dAh9p1mefubJRggnEm9iC6u1FIKeghgd/MPX+7
ozTRR11cmdo1NuziILqyeWeIaM/Y4n4UKDSIk8umjRUebvfTPDXwOfG16q1DmKbNs6J0ex1Wd6PQ
580pRAPFhl2ZWTESnbPLumsd9PtTzuWmV/aoIHcXA/1bsvWFJ/OajFjMWWkPPJyuuEgtB71IAlsN
/8gr44+0qj8MZfg2q05uGhbf/4+3hvFjNbXwx+ELpXX/vYywOhFeVB+tUuyxwTdVCxmJhxc1b5Ck
jTVPh3yyMGdFuxojZpyD7j4lUfnkxAiBGM3ypVmq76EIP+L38EYFiV9jZDbphAUfoKopv+xvqUGX
t1afJqwPhBDCiy6GGY6xVz7lYExvzWcZpKRXQa7heQEAfhsq61kWy8IiiYWnHzDKdv3KM0Ajx37v
HXNvPXLgQgTnGiEjWZ2DKoBzR7lWx9bTw5XQK5QXmy7qy+Mj8N5pawPFSRoc8N+ampRMprDmttGv
bei4J2x4fobQI45ulO0V2deGanwmGEEA29R1oZRQtLidO5o5ujoU1XItjSxGv3SCezTX+iGvnPIy
YmcRiCWePohBG8611odn8M76qeyjERjU2VNS2k4vJHHySPqbycZo0rr9NUVpzJa5mMt1sqL5UOYe
YttLabw5seEhCgdLcnao365NgKj9tBEyo/q1ZFqPUT98t6ZmT55gOxSORdYjojsUEDYqmJR8M1Bc
Y75GSq2ctWjAB83tzZ2Vssk4kC6Bi0G5WzaccznfTlgYxkKLvdi5Jo39fnatDwOaRn6MfBfl573F
shmSRbUFWWo6JOEEQcm4DeZNyIkOaWddkdQyj2NhYntTGHuSm/ei0FYpKYZUd/hGt1Eg/g6pNw3W
1Wqtxrf1wTubmdjrj74bBVSWvlXoCDA8bqO4bgsZhz6BK23uCU3DioHDfRR+fryR70SR2hTykkQW
gILZbZQa2oW50CR6jYxqOWIEr52GXpmOj6NsjgtKcvTCINMr+dqbFHqavb6blNRFIavrPzc5VaPE
yPp/0EURO1vnXii0nWjQ5PNIiubtgNwEQeeWH3ItxFD61aIPF8ekyJh4afvWKjSjgtAkHVDJiXj9
3oYCF81RkiqoNCpZfMR/Fe0RFX3yrlj2aGF3PhOGR7IrlPo6y24VKqmqvlA6ipqRiuGrCDXxQXP7
+a23vhwQ3UOA5Dx0qNTeDqiNwfsSI2FAnvlXgi30syE8ZAfc6a3ooRRugJmEhRy5JgIHt4HKHh2X
JCqiwEBt6OTW+j8VonQ7Lyoa8fhrbiA9XgIg8bzdwPO2HVhqSS6l28K9jm07V8dad6PXBp+66SCo
lZnQnPXKCbhMm/wYz9kYfU3manI/OnhE6i8RpYTxW56oWXmaywZxNZv0sT5QZNSvdZsN4TdtHOvF
j42eAmilKYPl6+lgG8+1pbitj1EArSp+b3cThsloDpcXjE+z7lh485z7latGylHHI2c6ZDYZ8Tns
8872NT0dzVOlTqNxLryxb86e1o3FJcIdcXoRg2s3F88Ji3OCnJgz+9RPJv3TXFTL+CdkNwqsdjO5
L1EWm80TIqxe/Dx6WfVfzh78SQJraOdlTN3ovVfGZnKWAvOi9ydzUZPjWMNn+TRN5O0fw8yM48s8
ai0YjZLM7Xt9dC3sDkBlsYnVynzyjS70vleFYMGToHoqLf84QPhJVRaf7RgC6GGqTT3zK8SCy/dc
5VN7bsx0+aTmnfNXpo15xa/N6/g4LYr53TUBD07uXC76Z3swrP4pwRBXP9D6peg+6hAN4sZOWNv6
yYbBUP/bFSL7CFNE05ABIfU6l72FVW7R4qAVpBo6Zy9zW4/jZeqwWzpnKW3hTyGvQwQgEEYbPo6J
NvylgPLCleEutPKDFyuh+RP4MVIP9jLl838YtTn6IcWKpD+UU1F3h9xOQ+fTQorlnZvBrIdDWQzL
cLG00kqfetuZaMcvqnlUPnAl0s9otmb0WjFFyQ/PGcPspIKaxefGzYw/Y6s0jQPNfXl98sascD6q
2ZzT7T2E8adoVLz8UNtdrSC7pDbNcXDSUWVhiEE/jlMc4yVK77b5LsuGTHspxnBOeCjOXvra06U8
P5ltmS0+H0OhDN85jXsoaPCfDxT70/i/ZY569+BFbfFPGHXlJzvCdcy3yLW6Qx2N6ScxG5P6R74I
48OsTjnOx6w0zUOPzFbTw1xaSnXETrVanvteLfqj3QGQfLQWM0+PfWwqSaCZuZJeUt6W0QWWiB2f
FqVy9dMc9wJWhvwM35pa6/QzAIFuHdQ0HevzVKW1eoEjIvSDljlx41Pw9qYL9aF09uMkX74j4mcP
0vKD/eSbTWjmxwSdme+DhlvRsYMTUfs07U/60TUazTrWWMJbp7bvVPunpjWFeoiNVs/gZ3j6a2Oo
if2qqVVXZT4dWd2fGftWO9hWFumwx3KtP1edqf7z+GbcHuwcLzDFKC3TPbfBJ0UTJYCrGpX0sfyE
22v8RUF589Mbg3CLA6JrAEwOZac1JYb6skiGbCmDQaWU3HYorTu6Mh4eR9ncvDaIklTFp1UZruga
sNBGdRxzpWqDCAjr3Ht18mQliv617ZH0fRxqM2syWcHCAhITaTLvx9v7A+cRK9a7rg2suref4mEs
DsagGcc3RqFYR/GTnkaebpJDeRuFtv+QcsDQB5k3uNaxGEf1nTV50xttv+kgohMalJqPBK0CyPQ2
jt4Z01zT54VIJK2MdRYPhQ9BMf1CHcE8TbBxzpEtymhnePLhdHs7Uu9CfAe6oLTyWXdb5Ek8hf1I
Zt44Q/jsOD9SbcRBLOpogM1KKvJxb/t6K5Q39+jAD6QVm+I1QsVo8azGG6lIJi21bV/LWpsuprRM
Q3fo8+OPtx0dWRkP018pugVL8HZSW2MxCqnYdTXcUDnbimm8S6nFHa3aNc95pr/LE4RbvG403pzb
kA/yNER1kgSBPOc2sCEabhaj965jw/xFMK7edRii7eSe22cVlHNeOrx2eFdtnP54gzTNaCvetRVh
+tHLnPSsmbXyrY8pW6MRsHx5PJ2beHLHyXovmgdkU+uqctlTAsYMvg0aMIEXujtaum958dOGccYE
4N/H0bb7GwIfeD6nCG9TXj+3c9goXqjmYyoCrxpntPnsylcjtTk9jrKtp0ikE71ZOm+l+MmaoUtD
pSMijq1gVopy9DWlxECrqSMazcNU04WfuYYbn7qsEMW/mjdLHddMCaHUZWPVvS/zrJrOeUPj+IfM
yS3h4+ge7lXxtscqPxIYnZtRUq3WPZpazV8ch94YcPqqZC1tekxJhf1YTHu+sXdC8cCjukT2z9yv
y65RxIqNJ1UEhTUPR3Tpsi+oZhrv6koRO7XJu6FAmGEtUjGk1f/2CytxM3tjbIqgTaLJOXDQAelY
USTIFdW2sc87n1qeKTeHHSCKLM5JoxgeH6b8Pb+BfXOd96o+O2PQ8xWLgNZNBXusJbdQhHSxdjt0
gv/tubRaR/crY1CbL66JZy/sxjp1kP/WkugJR3QqJqMWJ3tYzOalws+DtM09wDKUdrO3P88dlb6H
lz8EjqIlB2NMyVspo71PdI+Sk9XQnjkpexWGO7sMQJIuIFrOAdZ0+aN+m5PYQOVjpvAacEGI2Mfx
xnoNmZOdud9+armXWVGyjXH7Ip9zdDezYpkCXVASPhhKtQTYsHrJUcyLGe2kBnei/d+uF0fSjTdw
4VwkiwZ2tgQ0SM5PSSIgsYZJ8p5eoB+P19T2m8lOSWBW+VpGlGp1w3gVxrbFHE4Bp5XyEa3GyHoG
M9ePZeEaxRk5mGY+5NnYxoc3B6bYDorM0fVLz/b2u+VOBOUEpmoA/FAfgdQVP9aU8ShUrwq0psmf
RpnPPw66vQCgmZF0AZbL29tZHcnOgih3NURzUOaz9ykZluhdqVgecn3J8L4rMhTlHwe88yEBJ3mg
c0Tg87pWT9VM0fEyLAnI5H+InBRNEzTBv4Rhn1weh9puBC5scEo+JFi/t65T2mWoGYtTzEGnuvE7
Pc1QISySPaeEezNIRkC/MGqmW6itMo1I43U2B2YYz18dK+mOkWblF1Wk4VGgkL1DarszgdhHoiGm
sxNYqatEpF/sDhmJUg203LPxZK0FNzVmdmk77Rnn3JlAQiFzI/XUJWXwdkVixTNUSdeogRGN4QlJ
c/PJNNI3I6IAOew2oEpqhpyVqwEZRZ7HJYLXgTX25nM2evMHsJw9nYc7Y0HjD7yVgxhm0Lq6O5Zd
R3m61YLOgS2R5f1EZ+lUHB8vuV9OaLcXEiMA3UUAloOf4uHtlI1OEimuE6rBQM3QOIa1AXmuAnhB
RLCa1B/K5EJp72Edf5zbuPHOUP+7KAI1qhXvaW5VPTvooTd9nZ1pXv7WxzJ3TqXqCOuAPejoBq1e
qvlBtaEYvmRh2/7jhIndv1RNMrhfeIvWKtpiCZVKw4rj9DzHg/JGe3ieZ1QvpE0zbDqmc82c6FFn
y4ey0QKzSJwr+Ry6/lmdSFaipn17PKF3dpdsdmQL8y4E1VstjqktOERSVQvySqVvW7Ngxfr01hmv
AMVtd2rzVLd3kvDtUuFOpLAMGiY96NZVUrdHvmyaSnxjlEy/6G4Cj2kxu52lIn/57UoBzaaNmmmU
7br6amSZrg1lhkhD4NnV8CO3uuHMwjU+lQu41jy19jcTX+9nbVbNHe779gThZQqRlIc2OhScI7dr
VIQGlKGYNYqIRv0+b2ftq8hg+I8zIObjz3dnKglFHRiMgvanNZ2RC6dXuopQoZGPHwyWykuiC+f5
cZTtlU1GADJBRykHCDpgtwNyejSrsYE3AoDf9lhao3UuptL9MOlt9DlL7PxfD+/48+Og26GhyI2q
GhxWOj+h/t4GRWk5b6tSNwKqMN7BbrPkq+vF1psTasmE4ishCU8Zfe2QNtepOVdYRwWYOibvceZl
q7uj/cFunD3u73ZZALtAOuWQJKnmz7cDKibHqxWKoIGnxj/axeufVVHP5zHu9up5d05J1OggTFOf
Qq6QA/M2VGwDMJuNYQXQ0zMFT2Ma/NJTliL89KyZ+D0eE3Os6T7CVEl7seNl6Y6N3VSB6jVue9KT
qZ6/JcnkoVQ6mLLCNZlq+hQ5Q/LazFk0H+dWaf7F8zlKPjrwRKInHYmN4mSXahLTouRi+KyJIvF8
OCtNSPtT3s17qY6csNsdzganDw+NONYAD+zbUaLPXoajWxlB2yX/VX1jHBxTPNchDUB60v09D/Hz
nLV4mik7KeydpSm7eAARSEkkIew2sJ13ywjqrQeGV9nvF1NR/s6tVtvZAL94eKvxUWnnEkCThThr
uG5AkaVd3NYKaIlyD+D/1jV3bXGM0r7/qDldF6io+F5mS1SHaR7rV2wHkmNl93s+cduVK22LudNJ
KilHavJ8+O3FwyNOJMgQuIGD7YQPWqkc2qmpQO+X7PTWXS87/+Rm5AKUalu3oXq7ioqQWlpgKm5y
MjC3oCpCaeRxlDsDglLMmxHoEMOONfd2XrK6VtzcIiUCAy+sJLoM+oIjdszaeRxqew05sopP4ioR
0U09GnG3zBN1ZwVa5CjHORL9F1vLhkPUuiAfmhvTEThpc3qcjLze6f/arlNiA5JzcLNagaJuJ3PM
1TpRdWKnSeIdl8TIeezoyfHxCO9OJn4GNN4CiaNVfRvFGXIca7rBCpKlFpcI0973MQ+xM2b0e2+B
7Y5nQI4kgkurBphjt6GaVpmwVFWtYIaSiXYod8QnLym6bzHL9pgZRvFv3qbizxCMM/KjyPb2FEzv
DVYa9LJqKDts7gszMeOBtWMFNZ0OnyclHj6gtRh9swtrD6u8s/+5chHrY4HCxN54lVStiVRFqNsB
gj6D8xQug+L4WWN7dEc6aeocKi8ev1Zd0hYkr1M+XFSvS5oPdqvhONVAyCp3Xnz35p+EmVuMFzx5
6mpBmdnsoADa2oEZdTPYYl5Qdp3/qLvmZFa25Xeh9qPzorNW5W8W+oUrT98ktBENGApm/u2nX7A8
GaVDTUDq7B6GRA1hpEftJWl7sTPKe99Y6q5whzL9dAHchuoonAAPx04wlJPuw2myA6W30SjJQvPT
472zpWkxLIRrWFBkIKA9q1j9iCd7E40O66kflCOtb+PPNG9QaSyUYvk4at08+84i8mAes2Q60mUb
Zue+6sWnLi3s6WJkeryHlMigtxePfNKTeIEiACGueVRDGfVdU8VuMKqtea2GYvgwwSb74/HY70Th
jYOAI3qo0iJq9UXtJKrpIRFe4IxignNSdtX3wbLnnQP4zteUfQw0QvHK5mOtaEd2FTtiUQqXG6XI
oB3N86fR0sazFtvmzohkwrGaN45BOWXkyAgpr+5JJzUXRwyqG+RuP3wZrDh8B72O8q2Tq75qhuLr
m2cQIRvowLSPUO00VydvqVSNDqblBrYT5n7d53T2uv2eIfq9CfxVwJAym9zLqwkUQ2dEnpt5QVaU
4hS6Qhy0yikQ5FX37K3uLIlfHWuQgqS02Fpz1bIiJ3Ka3Au6qZmPY1/XBxTv9mQG7kWRbgvw+Jg1
tLBu93fcttMkQH8Cq8f7pEdc75gC8zy9+eNQaULuWnJkqUOszspJi0uqNVn0yq1oXcpqFL5qhHvN
LXfGApmKVcB64/xYp2Y2esLIbCAJVY9GfhCJkz1nnJB7mNgmi2Gf/hL5pWxMcrY2SHXTUXMKLHVf
zcIVy3Hm0Fq+aFlXgov1k+I+C+7a8pii2aQfmk5Xad61e5jd+eSa3UdUzPXpE6aZkC8ABtr8QHKO
+7aUmVBS3+KY+ytREV3xGzxsvSN2Tx5/zkSpPOUhYNUH1x0rCB2qU1JXSSyr+NIiZPLac7YkGO7a
vep7YkSGC3WFOf9R4djZfqgcJBV8LYryT6XIxPzHWKKRn/m6nZrmgSEY3bu6DeEEGZGSoLCAn6fn
Z7qV/jNm+It+SlKrr55avdKtk4my0fhuQtPK8VUNpPivsVWTBc0qbbbfKWaiOUHi5VXznGCkENKG
MqIsVeqzR9F06ZbZxw1jqH0FidKsPUbwBc0fWo8Xz883LjwHavEvgJ1Db6uvNZACoBYyu4EgATja
RhEd+wIZ+cdRNmedjEJjDx1yMkFZp2Kdomg6LVFu4FYifbWxK/KLITLf5cY0ncIx7/58HG+z0KXm
vkXtG2CFfp/1Me6ZjVfxX7UgFUl1bnQka+PWtN48KtlvSJIJ7gC0ba+OBoumDRXhCT1oI6c9Vk5a
n+lIU95Z9aQ8W3qz13W8nUXekLK7GXa0xqUr993vL6tUVYTddkaA/5L5iv+dF/sxXO2vUWgoka8K
DJ0fz6Mcwc0dBRwGaVnKFkgi7hqcmjuvrzNjIIVri8I5Wk7d/DTHOa4vdsnxe2ksZbLOmC5M9g7U
8kvubxWathwYrfCaJbS+uq5gE0pPOs8Lim4S87WevPyfzCmzP1tnzKKzk+niO3ZDVPLybIomFB49
1FWEF4qfdV90yrOXYx3lG3aueEfWpAtv0KD6/CW23U6/8GBsl2OSmA5NlM3U138ZThEhJCfS2TrU
WSuSUwXa0x5FYlX9Zy+07f9CfXC+0VxqDP+HujNrjltJsvRfaat33MYaAMa6+gHIlRSpJLVevcAo
icIS2AP7r58PrFtVyqSGbM3TTJms7MooZiQQm/vxc44H6YxDYaDDRHwYFKXb3csv/lnsTKVS4CmD
YH/Nxi6NkOO8o3q74AbQ1tl438q4v8380eHUEZr2VSz6h9IbNjO2+t/aalB/vjz6s0t8he6I5kB6
oHgT050vtDaByoWngv9Wy2S6H7vWaKkYm7EM507KVwDQZ7eFRwwEYrcaw68a6IuJjkarK1Wr/Ld+
DIlxJF0K0K1+EVNhB6XW7MvSvIs9jv+Xn/HZEUFOiNIaVg68FSRg62b7aTMNVosEBWDqrWkW3a5T
qMyKGLnI744CEALzASSUtF48e5OtW+iOTLPTmFb951Gr8gAfY/Pjy6M8ny9GQS1hQLTgSS6BXadZ
aOgly+ykBk3u3cLQ35TTIneAW69lVs/OIFJ2BgIkACwASLs8g/xRFRisAbnkPn0kxPTnJGM3jBDj
d/2QvHL+PH8w9K0rrMUNZWK3cDFanJRTFdd1fGrHoQ7BDqgx57V1axT9bzcjBPiAmQ00zkOBJ5nn
66GYJvzx6F5xyqaK8k7TFrshxw/m5Zl6vup4CuwTgSXAIckXz0fRgOkqs2y4A9soD4k4kmOVxf7+
5VF+8drWXInLiQo2QPV6uvy0tpvErVw5JpLXJq14U1d+/cVbEPIGmSoTffPyaM8uCcol3LE8kYs7
MLWM89GcKB1FMXKv6068BE6Bp5rfaN/aerjWsqHawyV9zXHxFw/IHQjfHMeZ9e69GLLnRBKL7OQJ
gnt9jJyOotfcaTm7q4uGV07DX8yZv9ZNuOhXDeITA/6nt5m4U2zrcY1dVKXiGx9b6veZXVTbl9/i
r0ah7Gpyv6+GT5dvcTBnwKjcK06YxGKqpTp/O/jza3P1q1HWwiuOlWwr0OjzuUrizCixLChOZu9F
O5Qp4iFOnOzL7z4LNlI2BKnVghwQ+GIUoWiHYY1RcRLRJGklQvc02WFN+fIozy8ORnGYFGRiGFle
7tjF1RezUmV5qnJr2Rfoubb+LJcdXlLd0dbMKWhwDr/umkK8RoB5vuSt1YmAA4lcZJVynL/GaDRq
mNNJcaoMdxjvzbYQ2S2qGHM6tSSR5fvZrPuvoo6c7Lct3p96MVj4p1AvBNtav9pPq1HVuTKyUVWn
PBGjF1a1Tws62uv+/hajbk45iKCIGcSb6HycPJ0jd/Hi6hQNOLWgEyhCp8D2zM+F+9uH4mq2wP3F
zYVj62WUaWVFBfe8q05lvfQ7cBFxqrKueiWifI6Qrp4OiKMwuSF6gWFz/kSpyqxe0/LqNGRyPAhp
y13iatGeLCzdmmMtNkUBFxhk3AsnWk5tB2+0b0vOvFeO5+d3KHp9tjoV7bV2cbl62Ns5CKVbnWqa
7OzHphRBMSbl1tLaaGNIKmgvb5Tnm57xUOsDGAK6P+O/V83sNE6c1aeoSjNEWs1MN+HytZD1V09F
OsuFvZqBPCvBlmZuc3z19QldTxwulp+FpR+hJjWjelssujq8/FS/2IMIBCFzk6BAb7zMhkhalnZu
3frEVrFCridrm1LY3vk5/EZvAVSAHBw/vDzoL14l8cGKdq6KJ/C78zXEuR3hr7j6EkWmH0b4YDqh
SQTrvTJlv3iZgFqA1+i3aM50ybQw4GpPzqw3p6or9R+pKKv7Qoryo6K339as099mpSISQ6jFXQqX
CU+8i7jEM9uRE9urT7BzravVTXtnTrYIM8v+/PIbXM+Ns7yOkThXQCI5vohYL8L9tm2gfMY8GQCM
tVVx3gwhZmForBpTYmGS5oX+Qcxotv0h6Y5tVlevfINfLBxwZKRqsNA4QS8RPdWbzbAsmTpxxlXW
lvO6NbeWMfbFlV8ZdXPE1UC7LyvdqV7JBp6Uy+cPD2uG2iiXxxoCXpqnJ0maQQfqnVPe0ELD5YJy
avxT8T2o4yusP5v06Ndwot4keJu3P2p3Wty9PhaZele6C+K5QFZiET8MoarmWpssf953k9moVZmk
l8eXp+pyEaLHYCkwRyu1Yk3Rzhd7P8K0HhYjPw1uqTbDIq9iLTqVdvyJsvHvZkrrYHBvQInWbPCZ
xappVL3hLll5Sipl0Ow1H2i/qv9u+sIouDZzSK0sJnKli0dSeW12Rdm1JxoXitBxNH/PUvvg+HUV
QpLoXrlzLhf7OhxkPVJ4MgvKc+sb/umyrm1Im543q1Naa+6+s7ljcn8wtujChnD0pnyv5tHbtq2I
Q3NukldOkcvTiuFR5REkER5xj1/63eRdrToCr+5kabSdsXIj3mkCgd3Ly+T5KOzjJ5MHTkWO5Iuz
Qyicf60l7k8Y1Hg3DZK34jAVzfhahPxUEfl595io3A3AEOwQgMrFZZwgVK6Vft+PJ4AhGuiYVjZ5
e+Uv+hVWs0u5y70l+9N2tMa4S1q8JpYNyiWcYyEFdNgkeXqvGhAME3VvXsfp+2yw9GWPOi+bQm8Y
cZeZB4xmEIr6WRb0UnjLPo4K8VW6evE+jcAmgqJNMpose7H/ecYGFlWDrn2whBLZbwZFPCywAXkv
XK215eBFIcWSCBanppxOla99MQc72SdVJl7Z4c/UGesoHqcg7gEMxTY/X6BWE5tekdYzmOxgGNt2
cjo7aOC7zZtFKzF88qcJPEybOh+j3niKy1Nusfv3mRN7akeL6wwvlhYYMZiwtdE21Jis8TdTo7Xt
AiuZbUtNFxTlIturG28E7lvq0+B7BNuF4d5qRU/N/mkd/+e36X/FjxVZADz7Uv33f/H3b1U9I3pI
uou//vfb+rF817WPj93NQ/1f66/+65+e/+J/36Qga6r60V3+q7Nf4vP/Gn/z0D2c/WVbdmk33/WP
7Xz/qPq8exqAb7r+y//pD//j8elT3s/149//9q3qObr4tBjt79/++tHx+9//BmsYFGVtRkflB/Sd
OsdPW3wd769/fPtQ8Dlhntb1Y9tV5X8cVf5Qfn/1sx4fVPf3v2mwZP6AukJ/PVbVysXjeB0f//Wj
tdQJmAi3BZUkK62skCX+/W+G/seaY8AWohyyenMREqiq/+tHq3gN5g22Lt7KTvnbP9/S2Xz+e37/
o8S3uUrLTvHBT41p/32CPHsNl8mTHyvISb2dHfviOrGzwDUeC4SANpIkLSkDY76V7sYcKVmF8/Kh
iXd6ufXx13a2XhI6EV56AVpg2w07xOPy4H6TIrD1oy/um4Zk93bx93UU2PnBXT55/ZvM/Q7eE5az
EaTdt8a+M+w3UfweJWASb0DNDBkazkOavPPkrdbfuvVVY14rsh/vjZ2dBm51/v9ai66XlCLn3vPK
MI+uDaMNzZQmb1Xgzku4dLeuvY9REOryq1seouh+9D866dtKe5RtSdvL25Z6ksKppsS9Jb8pspM9
HIWxG6Jrp4KF935yAmmFZrPRsoOJG9X4YA5N0FZJYEQqzPr7Yn6XWO/pzqjJTwbiX3l0k5tIHYru
KOZrXGBaPmfcifqQ5fQQeSOMCFHPR1ybYVBD7q7k22nei3RnO28TH1vxbYZirz5MyZU13szDaabF
eLRJkqsFpXi1y1UZ6MPOyk6YldOW1x0O7fJ5A3NQm67WP9VusT8l010v39ejHmjZdVHclM5ta79r
1Lsov8mSg+aEmdwm3jYtg7IJ6CffZZieX7Xawa0DU97Uxs6s903yj/rnb50j76uCP/8fHA0rwf8/
/7mnnp0E+8eqjVNypH8cM+tZsv7CP7a7Lf4AmSWsQS9AKAvO+M/dbut/kGAjekVMhykTcd2/Nrtt
/UGTAkzdQBbovPbEtP5rs9vGH1x0lHoA2nBl4wz5nc3OVznLNMBl4KIAzsA8Iuhe8dbzuw2DJt8d
LMz5F69r5D6fM5bU6NbiY+oovPMTyncqbOLBEjtht9MHc8i9B77xdIy8KjODYRFJEsikR/xjisXs
r2AIrgsXL6bPTtSnedB1hS9D/PolVftYjm3gLMPwdjJd1UApM+syKGLlfaHobPXsQX12dovfRDel
56suaMcuwdvCrbQqLKRbW4FEPf6m6wwrCjwDWX7sGgO+4UOUHdJB9990IsdMyGyqB9vJmh9VXY7w
ERL9YVlmtLZt6sk/Kx9vZ86GfCwDN0/02zSV059dM7gf/LIY030SJRnW+FkC0ijmOE2DaLRdBVmz
WLjI40I9CNkY35OyMOxAW9Lik9kx1YE+x9YYRN1SlPAQh5Wrm1APCIyulZ+dRCzXFMXpaK2ZRrNP
jfytabdeE/aj317RyBFrwkKVGhpsZ6wCv8qy70kmtTkgD56vWlFjbqEPnSu2yTgrbCLw9DZI7bsx
D2naNgwbx4K0FnRRaaUBpE+TLri5ZUXbqOzrcidKq76p6jQeglrrzS8YxxtZUIm8veOCjLWtpfTq
c9YtKt7o0s4dcs4OFYe0hBbmsUe/kYZyYxtMNrrmrUanuE9W5fhf82mQeoCdesw5VYzGw6Ctp3Cc
FF60kcnYXQ1J64kD9WBOI6vOimRt4NT1dGWzGy9wce84CUVpJShHyLcHD2NxFcQuUd5OG0vzMEzV
aG6EPuZgesbifUAsmxahFmVuTGc+mYFpdAa2E6Vbptq+n3wIoqjS3OaKXhQzAzm6pCBTVk0RAvir
PhyivjYPXZM3u8lGSReQ+nvDFqOoTrJQWpzo8esx33lj596XU5ccSwa+R9OXeAHtxPCvEBZrLI7T
WYUwiIcPE/0rh9B1s5k59/tCXNFVKOvx7XDth5xWe5goUfW4brweBe8sPLrEmV6k8oCoDhYQxQEr
DZNF827cpRJ0Fx5dD3eVOjKMIMo14QUSb+XlkGG6Hgd22jrOofLW9GgurdKjlZFM0u1MQ/MvZTf5
f9aaqTWh3XlQCD1l4+wS+fPAf+fjvMMw1oc73/FJTd9jiDXX7Q08cIO+0Eamoz8bcCIfs4pta4lp
NAOMLN1k62vT/ENORvonZLAmDdyh66wgy1pnPibCT2mVqHNCBIvetD+M2MutMKs0W24MRxrxhgoP
T5OjwVw5NpHzyS2qUoaWPZFVdHATeJm23X5UNAv6kQ+jhskGfPRgbOvoERYTQmx24EhPJXPJNnm9
wlu9qgojlG3WFIGEEtMHMHmSTxCtzDEcrUYYoTslehx2XQLlStKsgj6jeZbjlLTABQ9zWJ56OBtl
tQRyXTwhLirKvaKFR2MGNi4iSWjJYYIZho82FqK+tpw8iOIp0lgaSG10ryt02ofUfRu4nlZGmzJR
rn4UyhuzfYdkOgrr3LPdXUXDgXE3azFHk8gWYR1mX0LAreaO49CK7Tbftktb2rj81EUdLvWotbtk
ydxhFzVTTiOPQdqfKweoKMQXCSlHV/nfEa70n4mGbW0z6qka9pge4RpCINm996cZG5wsH6Q49HVn
gqXOvaIHgZa54474K645eXQr+8bXmfpjKjBp3elC2V8m3+7HgAfv7wHR42Rb1NowHloaC1j7OF+M
7t7GVLkNNG12xMkrBjvaOt2S4sZDFV3uxlGN9cYtVP5dywThkouQDLZlsaFweednFnRFt+lR6iUQ
4WQwSJzzoAQGTqQ7YbukzCs4DPPnwOeI14qBcIp9OlX2m6Uqb7LRJCUroqPD3Htpee1V8wkf8a0f
g5mlBpr6or+VsbWBQ3Vf1MNbu9G/qTq9o/I8BEgEr2Az7K0+STcR/aISUXSHgabRlldeC/RvflZk
gYWaV5FpkeTV16p1PmPN931W5buJyBD5x24wzAcjPg1dc1NgnQMB4mCp5Ki67FjH/nYmjF70MjTi
/O2UztuiST63g6dtOqdpDm47vu9RgNL4Jp0OcDLWLqD3Q6FxtpF255F3UyYWfoONs9UBBN3+G2lp
GQ4Drqw+o+V6vM/aEZw88q5o7faJdlvJjv45A/sy39DQcactIqDcaW9wdd0oa76CYS6vbGVpV8DS
72NpF4GDcKymX9BhlAezKtiqc3tEoUJTndI7tHEBhjDcK6M/DsK/8o2awyeLQ3v6ugw6xkSjOx/5
/U9RG39Sma0CxEDvcple4Yt8jc/QGznMQ6B7OCjp+rwfmonYVOdj69i+g6rzzcHEe1sMifJDeKUg
gE6rPpZ6HJQQr1TbbTXb3CUDPI9puabEdJWXxvVoaEZYlPRLcOy3fTKyajhy8A85xpESdeB5zWey
gU2RycdK+NtGzw99Zh702fsImjgFYknacC48+XHRbeSK9Vtlplsjtaxg8YobDiMrgG+RYsifVdtk
GWWYlMZH6Nsl8r41ksm7b2ll3rdN4YU9uzHsaRvhavmuqZr3g5l95jwN0a0mR2rodwNUYEKjikMg
dbioG8C4HbHPu8atrtFOP5h58gljFI8U2zDeT2Wy650iDwCZ/KBIjD7QvOlGjXRqz/wk7J1quhsS
PrNmA22rvhlTtqNpXxd9+82ztSys3MG4GQ1jDrrps13nJataPDIcrifyNknb0t10gwNZ0ImI0Qrj
JjPsrZVEzd4j3tiYtfZ9wbmkrMftki/RFZSx+p1aYWlBZ2OMAa40ebKzMQlK6z7T60Dlfp8GlSlm
fDMG+8++HZY3i4w3shlDL28wtijnO9Med0WWbIzSJP3ymMOstE9FWe9b2nTHQ3yEM3JbLjLEOurY
5qXPm0+/LmlysxQYgEXcG1N8qwnn2M3i5HbYQXH64filI4G33plOOYfJOG5MEW8T2+23Sb3UGeEP
ggfpkRM2nbnBmw+dpiwOXa8HpiZv5jYGMRYn0yjuSzcKlCu3aB73se6fwFdCh2RRGobCBU8efLRS
SL32CLkSTwIjfkmkudNa9YEo43NKMwY/+VbW5Kz5XTqTyLYs5+odplZXImL6neGBKFCj8KT45fRA
64fx1McfaZMVuka7i9puhwWeVnVvZpFt+y6KbvCNvda7bKflRRF6cxT05uNoWGFe2sa2SWQTqGSq
Ay6Zeq8WcwnKtj8Y2LJk5UA/k3UolZZfIr862XWsG/sIhDKAGL2JQfd2A628nIFL2hfkmhEns7l8
k82cwvxylg0SHWwGW6IRfem+w+3cVQjgNtnSEyOX9sEXxe3oqOtyaumxmnOcqPQzJTyImguBbTWu
xFCneSC2Hg5+9TCZWt2EAm+tNBBdkXxxOyboGC+6+93KO3ypoiYhL+g6b7t2mlHYsHl6uatk386H
VhTyi6/T2zDMRE5D0LZCqZKqTk9oNinGMeyiXtsVEm+hQNV9emsPsHSQPaR2CUWnsL+1TlY8GHYx
D1s6OVKPgwMu2iDCWXEKI4cusWAgJe3phz43Do4YdMovk+BKpBefG9h1BPcVf44qQFNjXZHB9I+8
WzkcTRG56UYAjmYsSk/cZXFR/MjhwCxBpLf1fau1WOHrXkPxYgI//KjnLk2ItIn46q2I0u7kUujB
ACYf7Hc0hDGw7a19bMYSCGBmkM1T/Z2tpS8BXY5bTNkGd8HPuqS3HpAjD7ap3Q4ujcHVcDeOplKh
0XXz21yrh25bGC0gxNQV03jg6tG9zTzFfROMdsYXLEoipCu9FjbXomeukaWfm+Kqkqn2aVwq7ZbI
ZG6u5SzktlCz+91AIyyCuu5pfIbZ5vL19yHI/yOweAZGvghU/j8IQQLrvQQ03PdKneMMT7/wT1xR
eH/ADYTMS29ccuzVuuUfuKLh/8GlgMcWkCYEQkp6/0IaPOMPmgCBK8IRQvT55Hr9b6QB1shaGAFl
ALCksvVPCOR/ACs+sY3+jSqumCbGRlAlqV6tjcQuG/dGVpXoM+uJY1e3412PrFWEcZ+1/efJ7uoc
ICHDNn9XNfnSnnSd0tN95HlZdiD/8udTayCXllhcoussNiMOfcMhK8Bng3zuPDw1o1a/k5VffUzi
1MNSE8b7TCIpU2dbJSISd3biRNFOqwotqQOjBLi3ie8hj6udktSVCgz/aCGzbRqzvwehQLbvQ8g+
eWWrvvk6xPoTjgcZt95kcNuRJZMr0Lna3vsxBZ0wsnvns9FbncJ804/JBkboHAQpwInOiJA0kGkq
ErZVRyhR9mWmByJ1E7XD/Fveo9wxFV9hqPOdbg6GOOpGtuT2TqiZVwVDt+FmpMQQk8j+tIz+mqyf
Md+1NnA5N6sDKtVLJvqZ3rDRysHknbkZVPo4a4MZYrFiQmr/upBG+5q88YJksq6FlZFEnerpj33p
uxalSBptowNbpl8LYIo5xCaKERHb41fdLIgCli5tkuuqrOb82+Ir4/1Qj+rzPCqWwJyqaXzlDZzD
YHwjzlpotTi8QDbBx+yCq6RibcniuCT2VhmNcza2VpkbvL41vKAya1z2eF0mauvlviIOouJUbcvC
jV/7Gk9GDT/PBFqQJztnGCgwvtia53CcECXKqjwCOUjwYBWbKo0q860sJbpvmXT4bdqRFmFBSQVQ
Xk+xsB51I282xqSZIpCyNpcHKx6U/5El79nxHlAmaUr8w/p64WC2cAu1O2tM3o3RMkffnAEZGk6X
oEdO+VslT0xF2PFYXHGsoM4nm78ozumZl2BU6tRJkKZe9WWByY6cPbHw43x5+Z6X4NeB6HdDvQRj
Csog7tNy+6mAjEdoxOqIgNigIcKJaKQxu7dZVaxqkYJEizSiIJt6edTLTbPyyuCDoDFE8IS0mjLO
z2XrwhubuhQJuIlnYoeSIBDZWXR737SZ3x5eHuvZE8I5gXjCdkEpiw/9RQUyhhWQmzLHGysS+VRv
DDSK0aGby8G7mpuOtsZdP07Ta+6W5yQQXiyoNDp5hIRIN1c+z/kjwhLFPwrSN4FPDBNgMpQ8FVFG
2A5pSX00ZvptdYWowcb/BZ//D46jdVgc9sWKSdO1xbvYjItZjHMFU5xh9WVpKP+M2Op7Xo1y3ajs
by+Ptm6psy0HJuusuuMVg+e+u3hIt5MmTBeXnrGLJvtD29bunmai1l6Lcv+k8KDaFtCorhJe8CtL
CBHMs8HxnAboXxuQ0DDmcmKjSDZm2lisHxVNdRmH0gePvVct2Q4OCCi9/ECQcDh7DI9dmurKWFKr
NwYtLzssbOhXRylNdcJIwkpSkT65UzaUVIssJUK97HPzbTPRGY1rkoZN2YSma6lQwVZqqvYRE1zc
0TaA5EKMxgyQ30djM9/XnS6WwIyEJu6WaEiXH1ba1A79cZWQFOqGEV7pBwx8tOERmtISfxjtcSAv
zWYvkzf2mJr2bQr009yVPpraMDbjSmThmFuxey11d57NcDRGLyJTy6v5VsWVXWwnb2paPEaX1MSO
vTfK1PyUkfKI4ejbcWHXNApy/fxDQi+fNEimeDEmItvEbukVvEzL594zYX3Fg1Oij5B1LEjk3T5B
TVfn2Dhed7FuJbdALmW2Jyct7AOfEfvLDrF3Re9cegia2dccw9HojblicBuJgJOjQ+lC86rbxM28
rDiyct1p3NDMbPI33TJgAhvQ8lKTVdC7ZuRs88YsJutU0PRwtn+UlijH9tDURa7hJmGVGDhuS82G
gk4Ljmgmgo9n3KqPcVpo3qOv4an8wYSWDsAqHDSCwYTktv6qOTXehGlSNk2YWpNKuq1vjJp6JLJx
uw11ziR79P08L680KyImATDJGpM0oqxFE6R4yFYb/BancSvtLpMysEeF04WZeWX+yTYXUqNWGNV4
Zfai8DFvG7EmduK6G45JOWjaLdlZzO0DwyRR78jB5/JE7FL/KLLa8+9jOgjTlrOvHUN+BhaIE+50
0CcwCznN+g1RYWrezyWU9ethmlW1s3pzBsqXInWuPAyzU7FJ0UxNHwChp0OMubjc1SiM+F6GzN0w
rYtsdK4St2zfp3ph+NuqG0vS5lyLe7F89UotmogwmbIqgChe2XKPEtIquzeqMZEb7uuSiku9wd46
WebAix0DE+hOkbyrcrkehTdYWHQXMj+ONffKFOZul9Lu4MrDs9Vttm7m29l7hAVF/xFYf5kxb2wz
PTlOltISli4O4dNOmlaOrbvSkTO6QecAPlMcorcy/bTiQeCqi1RqARzHx7oag94uKSAG/dgJcm9U
1eOmtWYq8NY01Fq4wt2A+5MmdfPkiZk3S/qH8ukrbkFGemRyk3prR0anb4onx3hTOgSk+jhO2ZcJ
Mypv54BB9be1SS3szTJ7xnwjih7cGnxLGxr4p2PjHsZIH6Y3c+UayR46iRHfwE+M049unsayvxmy
ovbUdhwTLAtCFoc9HbHD6CLva96Csn0gUZWpGSxw9Cessd2xK4fAmyI/+aAGO00Pwlb12F/hkEX9
a5AuwoudN8HXQB6I0zioE87dbnVXgWjDk8mVxUkBwINz958zeWv3qdcKDEXSBZrFx8Lt9f4a2lE1
HbUWheiNFiUg0dNo29/mznHz1y7E8+OaDGqlGtFpAV0wEcczxmlUOomkBbO7a2YqKhQs1FEVVbOZ
3EYP6sl9zbfs+Xgw0vBnwCuU3AyzqPMLOIM5Z/TD7O9kNCa0uqzUoXL1KvAsDullsV4Ta57fhevz
mWtI/mSaTTh86UOrRWIYutHzdzV90ENW47SbkmGhdhSpN17vGUFVRN5GE1b1Sgx3kRM8DS0okpu+
yeFJWfriGu4r4orcXEjQ+kQlV5KjgrZEE1QOXU+aT7oY5mOOmw66w7Z1wjgrxmKXNZmSG1GVxiuc
RGrvF0EB7ZgwisMCCW8pmKjnL96IaXVCySb6kVDMvcp6wzw69OZ9Jes4n17iK5fPRpi/tvzFD/2y
JY2L0sRylqj50VZFbmBEopJ5U+XElfvGyntqtRH2/q8EHZepzhOnFisAXF9WY+pn+vYIsKgCDfrR
sMuGMAfTkvvW1LNpR44+DkeZyo6e7S1Nj+nFN3dHL6LlwOeXo67nj46SjCY8hD8r//LSEGNyRBN5
VrIGPgnVUGtfTwjAqXjkntXeNOSHcRFYjWU1rzz+5RKHaQoR03dX9j27+bK1iGnFs2k2tn2whhQ+
YpRMc7f3zN64Lzkdk32lsA8CLB1E2IHLv2bKfZ41rMtcpx0Q/4NDDrHj0u9FM2PR207q7mZIaIfc
Mpur2ByT26gkUHplef1iLIAdCGUrjgNTZA3vf8qLcrNbrIw0dUeM7b+JibSCyXHkCYv33zPx+Wv3
rstpdcWECb3up5+H6vVhnJ1Gw3stdpONN8EAiSuNurBudfUrYtjztORpsFW55/iAVqiLLh3VZzOF
0VLG8Z4GwN4xayX1ABuGOHKiKKRgB+0VDw/rlSPhF6NiP0xastqCmOQn548Ik5Pg17K1Xe7k3V1l
muNR0JV5Y066+Y7uptDU6LvSvjKHT1nyv9MTHhYlO36SqBwwZjZRXp4P60FlsJBRpPsKbru+L7Jh
JLA3Z0SyFCYEFSP45nFoLNRit3leF1WoZt0dA19vs99sVbd+G4QJPDzs4rUd2uXhEfdDFIMEyz2l
Wvo21PiT5h+HvhkCZ27S15jhz145fCkuAxjNkKKZ6XUv/7SqsjYxOrNXlJ+8dmh3qSwaat3GGNoz
XUk9ysnfe5F6r6lcz88mHhKhOwkopxJ3EbnZxbD20FRT0kRqP8pJf5dZ5nivl2qswr7vtcCGQv7a
iOdn8tOI2COBP3EBIj26xBJ0aWhWT/i3j0dja7b0Iyopyu9Ls6s/sag/m3ZW3hddPL2JCefuXj6K
L09EphHQi+0EJMfhdCmMpi+Onjci6vZzRdIpcwO4KK3U+9w2Byo5MARGrXY3UyanV7bUBbN6fW4T
WTl59yqKJQG/uGajuNTiZJiG/dDHyz71OvgYU+F/a5dhOs6pXYTL2MmQGnO6zYd+FaQJsZcw5DZu
6kE466E79ZFJJ5yX38mzo5NlhDMWU4kigKPm4uisaBgkso5+5lozDSGu5PVeU8sDvk2vnZzP3j4j
2Ws/RpS6MFouwQ4nbYq+wstkn6etGU6lqUMXUt1RZo72JwYH6g2OJCLQ3LhT299/SCyVVmh+lQlf
Ih+VHZetvaCOAVUjxnMGKE9WHj/4vNvvLw/1tGfOjjEkwWtLbqiQPjzly5m2abiErGc09rwBtaWA
Rrmra6s9FuXy2ORQQiqTApXpNfHt5M/GvlOZCD291d/Vyyx2S958sguzDmMSNThvRgHDQiaPpYaV
8Mvf9XxGiLbXdpI8Mk2J2fwA0eenTlcUDQN52cZJ6TN+lWt0pPqCJhL6YR9H8q1bu+q+oPqHBN6n
0PzKrFwOz9FKR20fEyWuU51j6Hx4ieJlyF1n2Y3U64/Y65R3TjM8SCMZ9iAIeaiS0b8qtbTbvfzc
56ctd8w6MKZpGONBSIWWcz6wA6lPCvhRO3xqyu+5Jsdik7itPoV43dQw+2wxfEwpF314edzz43Yd
d02oqFfhy4l64bI9rmHKCmuYWd/1qWfuAd0xrq8mc58nFTOtxvz4fzEec8zGJrkC9Tt/znrGT6eK
gNKdyFXX6HfHGzhJ9r5dsq+JMemvHK+/ejxzRcF93H24Oy+OEs2qYaL9b87OczduZF3XV0SAOfzt
qJZkW9Y4SP5DSLLEnMliuPrzlLzPOWp2owntwczCYAZrqiuw6gtvcCsV+CxiIfg6kLWBP7Po1mOd
bPe2v6SfcHZEyrXYjMG+5B47nmDRGl6kEb3veij5G1AJOoqtSb01fIEZ2GAuySrKE/n/v+1/G8i+
IVQJXBkvb/l7PjzTqamIZih1FtQEwRaEo7jv+ScbgZHEgtD1uaHAt+gMRigERvp4KPR5CZ91f9pN
fk47fBwRQilwytsm/uArn3oE/s2L2/HdK4Ka9JxK1Wp9MJpupO3ifrBuGyt0b+2qLlc51br7y2fy
dF48gPLTI67lIZw7eWa9bWOFZ0mJT8/ZeqGXrFTLr34mTeV8KnqWswILicgUiT4KSSexRuuBL42h
uO6wFSu3ltmZmzqIXQAyZPuqFYJtwqVv9/n5kVHLnWOLtLnWVGeHkPncVt25ReQgYeybxY/BRGDt
QFyULT1sp1cockBwuCWJBl7Y/PXWvS4RoYj0XeQoXfUNbT3Y3NBh3Bh7wboxqk0a6j5y+kZu+f9V
fd2m0cKETy9T2lKyz818UV6YV26sRFfGSXSQJyaloT0HhCRHlWVXUQhYY+Rib80pTj+/tTLT47JB
zcuDQ3v8dThTim1dz6CV7UTAVzTnEPDa3YwRbqoVpoKbrBs/Zz76fp7QNEFIDMkMYnVj9vWzuB2C
AoOxg+X2IHBL2mkjsFUrc5sFzbxzayoDJY4v/ZITuy6liYYOwLCxUw2CcT1PuwN5EzFimkx7oUjk
lFJam0+fXCmSih4Ciggk7bNXMQI/EFtTY/A6jeEGNWVwNdWUXDUShnl5KLlSx/coW6bSUID8wXsx
PzORQSFXsUdtF2WZvg4jxfiKO0N/i+VueJ/qoPouj3fm0uGEEvdJ2hv011lqmaHir/Qx4+kFwFht
aoc7M8z+Jih9XV0eSS7SfGZ8/ugL802iMD5fxKrsE9QCp13pRe2D2uXA9tQ0jxde9tNhqDxQtaOT
hnQjfMrj8+9NTQbYLNB2DTLeqAMWlJjWSA0avy9P5/R+oa4CooYgiSISBJ7jcVyw7wrIVm2npi5n
gotoN1EG/ovYCQJMvqi31LfELga2u/AknR4RCdWxLPx3CRD57I5HnlylTYt2gpZm9sour4w3l97A
rSL0R+qI9ubyPM+NRmWSBiXCvdjkzu6TnLwBWUZIcIORV2RcmJRtobXUayNNnesqGp0l94X5iLK6
jkkuWkmUByFizmIzX6n8IgumlvYYmFbhaa+d7lwPiMSsaEN/zihSFl/Be4AYIPuRsKi5OE6uZbjU
ql677RShHipiwr2SFQi/ZiAIlxTSz0wNsD26BtQekXs+UWIlVS3ClsHKTg/3OjSeDXZuFWS+YFir
ZfE5Ze//mRz3sgSEUWWeS+e66Dn7QpjtdtBa/KCCEpqtl/rWZuyyGCc1u/niT7V/0BvbeuDvlmQR
57eLXFz4bahBUbhC3W12VJuE0KmPlXaL1c+wpp6KtQv9XSlytKTdcjIUEIx/zu7cZhR2ZxfZ4Akf
/INRbvvGHh9FjI3vXVl1TXxtR2Vyd/mjODeYB82arj3CTSAjjj9BA8SaoUUmYVKZxze+iymzV9Ah
bb2mXPj+zgxFuVGWIiwOJ4IPx0MNuJ6YlW2W20lDaw0gbiCAyvsobAGfrfI/n54YDzUfH28Po83N
p5LO9gGC8e0FtNR3ZEnur6TypHku+P3LQ81fcooqvAaAZzgXJNtzMGDsQPWufAfoqd+21wgDAJHV
URXC1mkFJDpel+W0pIzwrs3/8RFiUAqXxL1U2Dgu87slcPXYp0XfbLWmGu8Ui2MCz6Nur6ae/q4P
lPvG0Tt/BwJO9deU6iBoKBqoX9EO+X+AqpsDbEnQ859eCxtwJYG4Cxeci2G2yV7S5ppDL1837XyH
JCE2y5VZjNsAfM6VndXRri5N7LI+OSz/OVSaCI/RPdIpZBwP28ZmYIAU6begJUawfoAKzRoSFZit
6aC2NUUHrV14n0/OsxxTwgzZCTIBdX67B4MyhEnRb80xTd4iPN13DfHCoSjV5rOHWQ4FgR69aNlA
nUcc+PYUoTVG/bZH62KVZpJ+JtLqkI9OshCWzqMODhNxG+VbxMZULiI56w/pbzQhe1zZdr9tTMX8
Gjt1uVZVv1/4ZM6tHVkbIZRMEYH3HY8SGmhy6J3Tbx2jEteDnlQ7GDJKumqUailbO/k85Yxkp4NP
E2CSxAt/nBF2552B++iw1Svd2HjWVK0qwDrfwzLyV1rSwwfouvyzl52E7kk0nZweaeKsahH5kAm1
uBu2OD0FG7Mt0muun3Gr6Vm1+/TZp4nDVcDZp7c7j2v0cmzzzqWU2+uj8dc11CFDxCn3AedH7Y/C
VIe9T1r6fHnUMzv4DoMEbybLayedx1ANa6OG1h9Z4s3oCu22A7tCcc0cF0pO50cCFQmjlJLI3A7M
zHLK2hYSI2akBleTrXCjeA28HvrnC9fIPBTm8Esm+v8banaNOL40qc/HfuuikI2WQ5KXKwETYm0n
RgsczA/vFBHEawWl4oWkYgaeI8KRYwNNBxlJrZ5jc3xM69iNnLKb+m3ber3kF/UHLwjCu9QZBkDF
WSKKVR411n2BAxfO8+7o3akCn0wVKd0bHor4MHp+uUmKrKETXNIBJ5VVl0yVztwP0nXk3TXGps0v
//2H+8EnefRMqoxbKBdvGq6VcMEcd+F6OIkuWQueU6AbADYBFsxCoMlOYVh7bHkjnOS65PbdubVv
3LoiNLbaMGoLpQZ5BRw9pnI8W8pwyuTgxGgRSFXJpSoYr4KM17R0tI3OjHYUn7SN63YNbL4hWDc9
gP+0HJZsU87cUAxP9kokJlUSZmvamRO64hFAtsoe0i9apQl139jw4ZyintyVW6Tdt9ZqLXPB/+fs
MpNYAp2Q7bI5YgOdr34QKkcuBZ+xIaN1bxrYPxs7S+EFJe5SM+DMGUe4FUVG+UwjCjNXghMNiMbJ
RmexhBLor0I0lF6pdFo/YEMM7UqktbkbweD+FXEvNiV6PgiUqGb1WoyYCazUEA+LlfDTdivUIcIY
iQrGJnAH9+mzlxuHgSSR0hP7ceIc1mBpQi1aQJ0SJKUldlDa1qq1QlvjImL4CzH46TbIOILeIYUg
BKPnOrB8bIZdAm/bGgnkVmAr0yP8DG4Zvw2ZraItXKjnxjPpUToyYKVTMfu6sL6eUjGhCyCCREAl
s0c//VmkUZevmi72AGSxT8XCoKe3OPU0meRTgDYAPMxe4dakpd6pcbeFppzsJ9prv9UAsLWvB3G8
vrx9p3cUMrdUFcgWmSZn7fiOAkE3uqOajtsw7JpXXZgGeGGn/315FE3+Z45vjeNhZuvYmH3d29E0
bmGZWpvGacMHrVbjitRG198qo3GUL5pRIIxDT6H7DTzU2OQAcNERaow9C01T/PJPOllkIh1UDuUy
Uw6nJHo8cTh4YNmIE3aI+ISbDNTTVYHR5Gok09xeHurkEEkBfdB1xPg8WgRXx0MFVQBTNamtHUbF
3R2YMnMbZJBk1bFCeWdMumHhgTwzoIasHdJl2HDieCXn/uHhCfsE/SiUG3eudBDDGNL6ZbhweqTp
45ewc5RhIRg4eRSI4Oio8T9U4TRW9nhAMre0zcdY3w2+WnzTo8C+V43EeAtMWCirDFwoRTmV9sl1
0HlqdtVI19fLi3wSj8jRpWIljSjZwJ2dMII9z0gToe+CPKwesUPtv6oUBx7Upi3GdTLEMMg7GK51
rFcLp/v0KLGWMEPfmXZ8Q7MI3Qn7zvTtUd/RUpGcJstrtrhJdocgG01v4TCdPIDM06LOiegXg1Lt
PF7q0nBSy5xKfQfrOt9EgI/vWdG3DKEaFKC6+CrttW5zeW3PTZCegZQf4tEFrHk8plWqZc9ThJxE
iYFHMipNjyda41gPReCr7sJTe+YwAQNFhPK9c3pSeEe2U7HMvjV2ZK/RxtTH4Waq3HJTaEb5n1H2
9U4NkvSLkGS/VNWL18uTPbkROShgUaFg0dMgapOL8eHjCeIJh9Yy1XaTnWTXfuf4h8nDh/nyKDN4
F8tIDMFhZRvpEwFom10Kqm6bWZ0LBG4G1f9d4eF7aCLTf2iyNLA3beeT4SVhk4bbdLKGcl2MuvhD
1dkxF37Jmfmi8ir1qLgIyRpmP8QCk9CU9MZ2WBVYvyrQZgeRNtVCrnx6JUmgEbcD1BWChfnDbdeD
2+ZkZru0jt5MHXLRSvXYWRDj2a3vgoy/vL5nZsXzifAWhUjC1flnYiR2IMhOzB3RwkuIsN7GUtyl
vo08CkevGhtHTIALDJcfwejs2msUXoypbcydOVrBuqiKckUK1lx5epssPFcn60eFAUYucwHiSEAo
r4UPpxJ7ZVI7eIq7qAerjXgW0CAbyYQ7rSm++3EiNpfX72RqjMeh9KAf8IzQJJqN5+hR60ytxvEM
/Z8quLgNsH+Ebs26Rn3r8mAndxqDOeidIYso+W7zVpviZGbRxLG2G/V8/A+mf/MzSydgycYUXpOd
0Ygvpmkh8jkzqKwdI/dIgIeS7+wizTqlhsnADAF3lrel8NQbu3CsPdervcUYckScBUrsp2ZK4Q2a
J0eS0hSbSNHjeFmbEkHUaVDtxzKK3uIeRIaKJzAOhZDxNs4g2l8pJe/PBc3/BkWZTeqYIqI1L7oK
bUxNNevsRzH06pWphtJJZpqGe1AC5sq1kuCT8cC/EanAcVL5LuhbHU/TC4ogFSiBP8KgnuptPtbT
DYUyB3UlR/O/gnwB3GfEFiF16TjFWoX18vXySs/igfefwFTB7dJQpZI+e5SpY7Vq2jBpFQv4PS7w
zTUxN+6+TiXlzRI8tiIjR/DAyheir/eT8+FaeB+aXIFiD6dLWtUez74zRuEmfuA+RtiT9V/QNFGN
+zA1rWnlJpbebYccqbCvjeYb69HuXGMryjHs13GvhV8La9DDA2wn5UrYfje91UGuo6WiYpsZ7ZrG
0YYXABRtF6/yNtTuJ+Tj3DUyj86tVMIuF16H2b3DXIiOTYMWP8+hTnf6eC4VSk+KU6QsY6l3q9jq
2hj+nZk2q85Lkq9a5y+xh2fP/78R+SaJWyXzZc4RhwsOn0mxrEe0v7o1jtDtw6C0465FZ+saNqx2
1RioB9FG41tt6/BzQKP34eH4kHaRX/K9zGIdtVBas099+xHdjW6vu0W7CUJv2AXhsORYNqO+IHhN
0VPePHggSUXIee0mLE2o2ENpP9p9nUarzuoGukkabN+C7k+7ES5GPq3aaV8cr8i9q5bPbav3Ru+t
EKktgv3lT2Z2I/77OTTtULqT4c/83EL+MEU6avZjRazxHR55RatrTHdOWGqryYnUvZPCuLw86Oyh
+TcoCw7DSpIj5i31wVUQRyhb+9GnyL23C7V/jpHQ09aNX5if6w38z1goZRA6w6lGL/foER1922jq
OLEftUKPf/UjWQmmgvGhKYp8d3lap9eP3FuZkQB9pas9u+grz8rRYGItU1u0QPKRh0TrAJ2ppDhE
VqCsg6nLdroVRAvn9/zAJpUx+q80JWZzDI1a6Kaw7Eelp/CLjn5+5XiZs4JmMqzKrtiKvn7yLS1b
uG9nkG55mAnYGVSaDoG/mveVLIEVnBlW6R+8GZzyh8hCT1sZbqD9NNROTVeFFbvWbswMgrIqMytn
w9lKNJiiZZ/dYAnZcuD7Usv2jTBi7D5aYSw8+Wc+OOl6jPwbVhwOAensXULpvKDmOxh/qI798f0U
+x10PiWqQd8Q/Y5IpCnm2mymEvfMAcTtgPtUXCL9cPl0nB56iqiwKYg7oAyj3318ENtIbbowFO4j
terwWmvFcNdUQnkae0vJFiZ9+lUD6pWAV048qIc5fYXUvATwE/mPSZ62N75m1AcfU6O1P6rKLwT8
khWanktf9emzQVBFbYW0m+4YQcDxBOMpcNLJFtGfWjcU7JUT77HzHeqSfmh2VCu74e/lFT03IDVB
2WKRYIs5yMLNCghIphr/EY01/tZ9vUGaWgfWgSTEQ9eqz5eHm3lVyNMOdJ6SvgksDVX/OY2tTGM6
EI4T/KkigDj/FVkCRF0DCqDeoCmLAFuJLLaS6n8b4ueb2sjCdjU6rbYvQ9ffCrtJYpi2UZfurL6N
xUOZN9PCkpzZeLI50jrcFajRziOgEdlHI/Ib99GvTbJni8ArHlpY8mXSv5hZ565Q6190ijtztCVs
jiSPFpRrzW0xFOBxk4G26SOaYtEhKxL9dvIG60FVYnotl3fh9K7jbBHbAYkiU6ELe3zKlJRWfmhM
8R/Vwbqnoha9z2rkVPPKCW7sUO3uR62DOZA0w8L1fjpL2fOV/lbAAeiCyLX/kI6Vbeg3fRemf6ap
gMCtxQlGmdI9bpVk5pJRxZnDxmiU1oErUTGgJ3A8mpLHTocETvKnkByLdd5WFARKM8+qO9hCebul
aWqNmyD1A22bQiRwnpDkHb6V6Db7K0v31Te1q13nZixFRak39dz4R9I2nNPLG3KyLLRmKNg6LqVV
sJrz9CaiQwXBtA2fQYh52broEFIgSh79rQve48flwU52X0Yq9B0knpn+19wFaEqy2upRQHzOdD+5
FXaS7t0ss/YKy7MShWL8rO3o1mjEEvD15K4BAQhaE/FssPYGLYfj7cB2Ed09pEWeYt6HJ6ydphsh
yuF7iW/NU2wnS8Td8+OBbiQOpzI1p6W1uUOlekj0J7/J8is99ZTfYsjTbd51SP0FmpouEGHODeix
ibQuyYlOeoo4oPdR5A/m06iW7tMkBvsuTxEEVVEN3BjCXEIAzNsDcF1s8n5ojsiwcMTnxo+TRoe8
s3QFXdO6Q/yor7AsVJGcO9S+h6irUYepeE5R97EUFCnKtriPGrtt/0OGGR8CeHsFV2ueAPRZyJ2J
x9nNo2xOMtRgb/CIgt87iWsaFVhQO2TiBSmhUEEEykNccVU2aRM5637IXcu/dVsKPoHiphNewFSn
0b9sSO6U2Aq9r2WgZ5RNIHRuBs3K+q9t2SFlkDsmrl9Ib/b5YYANB8wrH3L1mgxZs64mioHRVT1q
UpVdRQv2ARnDwVhHXWmkW5f6/otBrIDEUtkSnfdCi/L7JM0aO1wrpkIxfmuXRl1VK4jV8U8XFYvx
AW1r5xGQh0rn1IzMR/KTGJktUwTdNkYWPVw3GY7fYds60arMHfe3UiL4IWXOAkoGSHeEd5VeU6po
S4P/69pSSUaQOW8QWTkUgW1F906MI4Lf1v5whQxy9h9ooxD/iMk2o80YI8O8URBGuxn1Vv+BwFer
/RmzCUHNIkmy+JsQ8XBjO8EYQcW2zXRrAzrJfjbmoKoHpCEKt19NNIv6DVWb+NYrBxRvzcA1uhUK
5ijE0o5NIMhGpQd93RrD6rXJfJVsotLqYYNMfXGPvx3SY70WJemtK9s9bJ/n/7Scrsl3jVaMNnrc
ifl7dJF22URFmTR7fwyUWx89SG8d9bSaf9jVGKr9FpheCQ4QJU/HCa8KFJLd3QBF9mFSYtV8SUK6
s6C60Zrb4fppvJmRPxXIyheu1xUbux8jawnbenIt0h0HCCCDPanu//6YfHiaNC9Qo6xUxxeuiHYf
pn23i8w22MmsGpUXw9nAzq42atQnCynAycioDIILgGUPrBxJudmjWNjYCSCiaf61ezWrd3rXKMFG
ejB9bz1R/KwFRb1g5QBk9vZtiLDIEtL2pHRA4EFBHfAX3SjUFeQP/DD1EckvK8vy4K0dBzv4brit
+6D02kQgltXfMBGMY1oJaK/HYZf95HUaF+L6k5ALG1RqB+8obVKw+dqnU6XlJC7JM+G9Bq01M/GX
zRFnXwkFW558Kt211XiltxDjzy9sScaQcR6Of/xhzit8qVu1Q1mr9vOoKPaumsbqUOpuuUfjYbj3
rOqT/ku0SyUGh8ee1j89TQxuj1e6S9G78Z3Bew7KyJlunBGtH0W+0Qtok3lAQRGILhdtTDy6CO7n
XT1VUUq86BiHShFSyUMjflhFkL3qZWdpn15EiN8yniR6AR2py0X+cHr00fTHSO/9Z7Uo0Nhvpva6
iSp1Tfg0ritRL/rdybDt48siJ0dihj8IbGgowLMaQYqNWxp5hffspVb43RGe+Oa75bgRat8ecAtw
ArBJ1AwyYKAHcHlPsMKVq8tB1ElK/P4jHNJQeHUU4OcM9FpoJZjn1HvOqk6vN6gTSXsDx/0ZtmK8
7kfX3IZ2nLz0Q+C/6qhff0utXEUsPENc6PJvmd8f/34K3RSEQagZSx3TjxuQ5p06TK3wnkvP7eyD
JwTaDqKbXDSUe6Fzl2jVdF1kRfxd68bg++XRzXO7AcLn/44u44AP22+hKG91k+Y/V32OZm/jjsHa
CN3FbT/9Vtl1cAfckLIGMedqjYY+9HQ4WHCU/f4zvVrb2VNr7Xka+xs7Qmn+8rzOjWfLNFyKjoAk
miVJhXDt0fNG93noLeMH8mTuxhvHfg1vyvzTVnW08Bmd+2QB+RIZ89GSJst1/rCOAmAWsMoAW5Cg
tu70oQ4e8xDXGIwWsKH4/NzovVNqgKdFZ2x2YpKaiLDWI8YKhTPsi85ObwojcqcVrG0v3+epZfy8
POSZY6Kr6MfACQM0CQzteHowpHtXiQv/WfG1DpybzQR3asJTvjC3M18DA8lNA2wH52CW9JUZhQyz
nPznRsV+sch972kySmVrR51/paOata4Kv/6B8UazvzzFMzsoswwLqCwtKqo3x1NEEnSKzAp3EA29
UG+PujT+KuhHTVt1ENm0EDXM30y+erC4JPAWNVkyjlnUYEc61uRaoDxDJ8YzgIIsjgaNbocvfomE
vi7FpAPD8x8uT/LMZ8ElD/2Hyhin9KTuHJo2FWaL5cWu4CVpC3FFqoie2BApWytBBfvz40EDB9hF
CseYs14xzcA61dRReVbsGrn8QWjSCmVMt4obxbcmq6AujHhuG9GYpK9AnkqHe7aNtJ1iz/c15Tmo
JoDVrp34a8Ri43ydh5803pYBAb0+ib2R+H6SuNkuYlkUNmUo/OfchOa0RYCvetC0AVeVy8t47rQQ
d5DvQybguMy+eE/U+AxNjv/sZEF3mPR+3CbSYgLAnH/rVFN6qMfJX3gkzw0KxFEmf0C5TkjM0AkL
L2m64EUhU1ibaQ0M1M/tqzDUKhxVOvNLqUfx/rMzhTMpO9M0UJHTnaMAe1+oka/awUsXhcgUZhZa
Ox0InxbhvKC6xTLBg8ai++bm8rinF5zkahIBUdeCqjPHclGxrocgdPgmktaoVxUbQUhCyejt8jin
x5MLlHY/y+lxcuZ1abuL7QxF8vBl6B3v1hizcRX3jn1v6soSZurcUAjKgleHREmvST++0LIgSmIV
hxeG6rPbUdHjH2GGh585FOmnrxVcXrGlptIFvIfb5XioACW3BoADs/KM/EumNMoBDDafgghvcQMr
dpcX8fRkMhzoYHmHcpfNCRumj+cHno3RCxpV1iZCBfnBUyDXZ14c3fSKoWPIVSyJE87TLBaRDgpU
HloXlPnmc7Twv8jNvIheVJC4e4Oiy8YwMwPTm8T4SoW53RbKoP8KKZRtvQRRrstzPrebhBayFMax
oQh3vMR+VI1OhUzfC9U5ceCZjNemk6f3ziSiw+WhTh8JLjYq2eDe+BY4rcdDWYUrrMmuspdmSI1q
q2ZRkdwBZFL0n1So2u9BqdvYiHx+UGphfGgkk4Q2s5ciK5MEm46ieNH6OtirQeF9py5k3I44wVzB
lPskWpQZArnhT84QURQ8guNJ5p491SbpzYtRO9bKUvWoX5V9027wYjPfYsrECy/+6QbKV5CGFIU+
qdQgI58PESJgtDgPuiF9UUd9QhgicH6KCHGURhOTvrCYZ8Yip0NRHUSBfO1nYxFGIG3Yl8kLCqHG
9GNMatJ/3/Mz5YA5QPHj8tadjCbzOEyY7ffi98lSurUelL2Bm+mAWie2hnDrNAJUHl/FEP+LscjM
QEjIUgfFsONVxLKgtNUp6l4MFT2iVrVTf8ubaGz6RomWWhAn9wxJOLVZmRtRWyFPPB4MDdexrnx9
ePGGprk1fHwJoPZb3wYRH4QXbzHESxa+Pfn7j7JjnM4tCSemAKDSa5vNryhdP0+DWH9RE5XwpXXy
St3q1AoX8r7TPaOcTxOJyxpOCeSS46l5iYA5g3bBS0uPol8NeAVdh4Mv2nWKgs7CcZTrdDwpmWIj
TgK1g9doDrfXGksJNdjYf1OrA2kf5tZPmAfxGj1glCEVTL2M0fe2QaJL3+FL2upzwClxGeESqRL9
b1klm0doxmAjXYya3hslU/spqrPyhsxqvK9iE+tesHB/S7VTfqBuMFzDkHJ/6dnYL6z1nIpLhcqS
8rLA4MF6ghSYPY9Rrgx+MVntKxThGgVmO5aGU1EXVNTFMKW7TiNVe1A8YzJ/KmYWAoobDe0q6606
oWac6U+otvvxIVW1Ql14S08QDERb5HVAVLlzeVbmP86IAHu2qaW/VpiV3eNkZzwpIK0eqHjXGR6B
qP8NVI+gHunWTYWXkoNAnKLdTVpQyGDCFL/qKRl+q7YKm3Fh+/TZyZE/DuUTmJkyrACpe3xMtdpN
W6FN+qtat94XnDCCB81SUhwhGtf41seTgvJjW3nOqqdcn2Hw5IThRtRlf9WaYY8ZErLj1sJ+zt9H
+aNIhIkEyGqkat7xj3IEcaJAKf11GtPh1aq04s1Kqaqa7Nq9jofW0irI8/Hx+6G+STj8DsvGMAO2
wfGAg2tFOKANzmtc1Cp+gH3eIgnsoCpShU3wrWjKXL11QgyTzTTu3E3BU32PDZ1YFYaW/c1H4pld
qLfZ56woJNaB0q9M1kmALEAWs5Vw00Ii/jX/b9JZT0qCquIKkwYkXJy8vMri+vXycZjfxwxHbx3j
Q44aCcm8Vul7XVN1hR68BjwCWAtiWAgdWLmpSxQEeyMX12bvhgurP7+83geFvE+F34FRPw82vbEN
S4GQ7StgXIyrjdDc0/Ly1oFVaHedV2r7wWq0Q4Mj6kLWd3rOgDHA7ZCwWaBSc7xMP4WVZXVK8Dpq
cf9YStufMI6MG7Mbks3ghlefXF1g1qYhQWK8dnDzZxEYkZIaRXEco6+PVdjKEEX+MhgdPq+eyPoV
dS1jWEF6W8ozrfnpllB1wh921gCWPC8Ia9qEi5AbJa91yqdT5ZKx59U+Ni02797m8iRP1pTBaG2q
oFfYTkKI40+prB0dO4QueQVaEeGVmbaFAruR6kcetcq2t0cUzy4PeWZ+1PGl+Bi4IGKJ2R2GDUxM
o1xkrxaWO1e177o32ZTDr4iAsP5vhgKAKxUt5IVxPLsJP+4yUcvsNUwxc8w8TUHQXNcxG00oECzM
68xSIqJE1EeGib7g3EubKiSiuEqdv4JeDNfYSRtXHc2o/TgK5S4rpiW8/Nnx4KaBfKEGcqKpCeMx
0WItKl6j2AqalVMWVXtQ9cG6Ceq8UFZlaRoL0MmTbx+si/wa5HUDPnS+dUlIT15JnOzVjuMBwkFV
busitld1lwC4URu9va1MK9nhFtIvBU1njg3PiwFpRIYtaGQd7+UIOzOGZ5S/ht1Q5CswLMVVU/Vx
RKc7s+8uH5wza8tgpCXc48TycympHO9sNCOa4nXKE2NbmHa3BVI47IVvBOt+xH3nfzEeL6ckq1D8
nC9sputdWGZD8drVsX1FQSLZTFOd3fFw5VcNz/xCO+B0MTF8w8WAP0nltLnKaDVI96pMS14np1fv
q6CrNhSYxzsK+UvY8dOQkyAKvy8SZ4illLJm9yjs2UQjWEpfA7cq3VU+6ekOj0b7t9cgZuyOU7Gp
YrUCOSWMb3aPjUYjpmqhhXi6ofwIGgS8HqbKxs5CTqqSoxqPBR+nM8V7KynwQzVz468zlIi5ecVn
0TqMhJAVAEFJlkM7a3av+kYnylaZ8tdmNJ+armqvAoOHq5ycTUSqtLt8fE63E2gYnVjKkhjgqXMl
q04XXWL4SvdqJKb/NVInZZfEXnQwDfH6+ZFAEhJ20NwHWDyLcCK0ecdWqcWr3+vl7aR74bYXQbTL
UCjaXx5KnosPUR6wLuQSQMcCYdBgIHnyMvpQIBinJnViJdPfgrww96XW6NtGc3tcLBUfP2VUgzLX
CjZhH8U/VRfU3+Xh53Ckf+NLcBk3nkGoLY/Uh/F7IJt9G7baG9QH09y2bqX/as222+dBD3t5LNVb
NfAfVV93r0BwA8Kxp2ln4s3+TW2zpetvdvXKX0O1hB4Q2T7xwTxBpXULZBo99DddEc6mCXwoGHbu
G/eJb7j7xjel8XvjY56b1Es0MPkiz3YCdWo+YTrjXBfzyqk9GE6uB7nxhltCimtjMf3SY0dZKAjN
08J/U5QTJB5BRWAO5ctaiph5rhlvLZifg5Yq2CQ2XoafYl2HO3W09FUeY+Y0jsP0JW6Ur8aQ4FPu
tIcU79n/wE/XwUJ4NG+M85veS/28d+SrBO+zV8cdugFDJtN4s/XiCYN5/yoE4b7jjXzscIOq0cOx
w2nj4ZJ1jzcuNJGoA4g1EdRcPo6zT/zfD+GFgB9BJZL8+fg0llUOHFlPzTdgjtG2wbr5EIWd2CnC
VLaXh5rf2HIsQF/MlgIFLIl5abfrvQhKuRkGK8Vw0U71XByb+jb4M6RBc5iaCZJxg9Ud+nmY3yg+
BW1QP8+Xf4W8IY8PnSPVRVTeQyAj/HU8YS1wi94CsYMNXNx4153rfS/r3hVoEXXVf3GNuDFAtS5Z
2nG5kPNxOYL0I0AinmqLjH5cKIkpoKYORvS1dPCB+9JBhVnrlTK+NSlqw5YSBU+IIubwGVJUpawB
M4QOPwKMuYRaXvcNzbaF6PLMdSQNIAAWkWEjVDCHOXuJFdoefgvBCkyq+iUYuvBgjYq76hJnwBHb
H66HoWrWDnLqO6EPDiy7xrwZp1zfGrSrf13entPz6AJEJR7jLEKhmIfWre4Ju1ULfPMSmOhX+GL5
39gU3OvNYonNcnL/vOv5QqJhHEp0xuwjLPOiV5TGEQG9oTFbgy7HeE2UWbCkuHdy5hgIQhBnDsoX
n7v89x+ufKevhrFGKQVasp9NyRabQ1PfpG00lTjZ8dyvQP+1wXWn92WxcP29A4aPDh6DE3PKKic9
FS7a48HR7wz7cjI4eD5Uq3GH30eo34RpGdxFmWENq9R1WhUcO8DIDQZUqnet+X70AGNqKtZVHNg4
WWOZ2q50tNvJWAeNuApTV5gI5h2+t1GxxjGpNVegeu1iW/eeHz1ZSKUp3+26DPNrK0YIc1V0EchI
/BlHYnhtyOuqXPnwWKNhbRqB+yyiPn8Is9DEemlyaqPbIh/pYglFwWqC21RjYP5w+bCd2Re0AGja
wdqBzT2//Kh+Y4g0GFqwsnkPDjlun18Ms8rWISqMf0hah4cGk5AlX46TN5dIByaJBEFQCiDlOd4R
YRWpbzaZjr0ndKfm0FfFWK970RjaTVoKJ72G19XfYEZVZtuKhs3Soz+LWhFfRZ2MppPsIsKjnaOE
bChpUJF6I1y1oOOwQjOFNDiFd6CuCy/vnm0zWKKzn0yaMZGSQniPKE+WqI8nDap90BqhMKZpFX8L
UeNGIr0dQx3fAR1prb0FE2FnD5O98AWcmS0ZAspKPP2SOiKvgQ9fH6lcYnmJTittrKMrpw2q5CrQ
9Sm4b1G4MG8LIvZsIS84OVn08ymcUYhnmbnIZkGeFphd3FHUjEELm+aqdRK7XWu1pWWrrA/KtYLn
85casI2/8M681wKPPneyL/CakoUI6gV68vFsR0cUXmYY0GFaVbT59UDq29TrEnnR9HdbpXTdC7PT
2it3SMyoXTsuUKPbwY7y7ouT94QCO7L/Sd/ViZv8H87Oq0lOJGvDv4gIvLmFMt1VrfYaaXRDyMxg
Ew9J8uu/h94bFa3oivnmYmdjFassIM3J87qHkeDgNDQ6E8q80MTY7PxgsI8phTWaw6ZfVm53JpI8
RHaceL/SonTHnU0pr996FhfrNHLAF+NzMLCaTTIePdKQi4HYk70thJ7duwUNoV3p9F2zIzgeDu/H
a3x7oEDdAlpl1vEfEJa3vOGCWl/njmZ+kcG4c8zPQYlnjHr5eJBtaQNyhawVIRw6AyA6b3tTGqCy
e0uFyYBRdMmjYWpdZGdWt+OKzNGVavq+FgvCEcOuDyOQ2qmr4JF9/CM2T/r2GzCjoIaHIrNKNC+/
vF7JBIJug6uCSJ19q08T6QJLCRAUX/P43pycb0Ot94W1gUkJuw1sakbNjDtSIg9mHBSf5KyS85IT
nvrxA20W0f9GoWpfLVZRbG91ftocVL7bY5bS1ql9SLM4jwrSmw4aB885cYV9JjrxmsX+n97im080
sVywVrfEJpdTL/N8vuTMl47GsipPJENkJFGRn/nx8202prfn4wzgNICA40NQu/xgfiz0oGdd4hKV
6zsY/FpkeHm/y5o2u9MS85rp/J/eJz4s620LEj+7z+V4Vky24xpOc+gQzj2YQ72qQox4LwuUB1Zc
z+HoFv+xh/C/h2T1ceFmXWCbcjmoMJWbt8TSHaRP0dAORceWDwlHJzf28J/fp70y9OlZgN+gq7kc
iqiw2Zy61Dw4pabqkAaRIswJcuDfhBzbu8Txuiv9rj+8UUZkOMLbbACazYjCzRfZQqM+yCSZd0mX
L4SKmd6R6N7uzlTpN8VGffPxU/5hgjItGYttfkU7N8s8hYfmjnxlzFPKJHInOz9Ij8PNzcU1rubm
zF6/Hc8F3rRqtVZl8+ULbfTZNosg1g8WCcqHwmrqHbt8vbOasltTc5dD7y/NPo7ltYr5Tw/JPro2
8uGNgMxcjoygSVXZKIgTyWKxI8ZnCHu7xtos8K8ZJfxhFa6i8tU0aVWYbPvrwegPrlUQkpI3CUki
7bxE+TiJBzPtwT+14ZrB6J8eDVb+Wh2Q/cCYl4+2onfJSE//kKwTx1XAi7EdixuyBX7995mysuxA
8ziY4NxdjpRj4evpRcVDpaoyf3HHGd0ng7rdCJWZLF8/Hu39e8SEjuOHA4jOGs7Fl6PRVzatImCj
bqA5HjQ7KCBuZMQpqqw86SUO4B+P9/49cqdiL+NQZ2+Bsnk53oB9/0Ib2z6Mqe7c2CWBAqm5tN9c
P06fPx5q265hIaxjwfNhLsKv2OqO0XGR05yNNuFOsMHuGztOu5+u9EqsSpLM69rjNPd5cnAGgqPv
3Q50WkTzaIrptfFJKr8xpef8Z7dSXvUbJ5YODfbXWypXg6l6S08BS9Ykjp025FQskh+zay9i56gp
EXucbIlO8qasMK7wZ/7wsYGGoO3ggrPGia1//ltNDZbaGNBYnENScHHlGPHNU5Wa/oH87TbyCPyK
Pv4E77eit10WDgXACXKdzdcus0VShlTBYezr4jCqKfsa+1N1ix5Y3+et1n8SVhyHEFvrK3v8tn/I
x6cUgJIIIsY2iHXJ5bOm3mCJapxJUUobHcVz4gzR1BK9k1MPI2C15rOoCIXOnMq90+dZf2qnpj7W
yyxfba+dAQgX88qMfP/+EXkATa2eZ6g9ttzBicx1GCU1pZFdp2fH7Md9obrqnKIuum8c/+njt/+n
4aDv0SNa7Y7Q/l2+AmR5HHUjlrwaJrwvrVkWZpT7U9HAQJuWfVvaQXn8eMj3y3slnuL5AdZBPb31
PeRj+nQrEutgFWnVh7B5STbvYdUdJlSI17Ietm0wPjJU0xWx5tLPtrzlKSISpj5LOFX7Put2tt/M
oduP5vM8LBV6nWnYOQvaa+A78YMd9CstHC8SM27mTu3WV579fXm9XlVovcP0W01EN4WaKHxjHrl0
4XYsBnyIAlVEpK6m10Ri7z8r4zCrMZgDSaPxdvlZAVanqUzxlswqlb4KjA7ObmmIM6xeLXRK/8fH
n/QPj4UvyZt4cs3k3mZc9IVbJalNplMx845TLPPu/bTWHz8e5Q8Th6fhWFi97Ejy3czVxh+SZql0
/CTL3H4d5rQUYVBIeR4rRGjhx4O9LwChAHCyshK56PMyL9+gagtFjz/GnbNP0++pFjjf6bMmyy1m
rFq/b5xh1o5ZZxfNlf3wD0+JFyjbIef6Gn1kXg48GN6wVmzrtWgZz05qd9iCAAgS06vpnz9+yD9M
E8Z6Q6xXIu8WdPQNDPrgn3H6qVScUjbLXW41mLsZwHSpV1xzyfrjeKsBO5+Rxb892Xvfnf0RwebB
LVBblLlfnjwKllu/LeydCW94//94Pu7uq7XQqu7dfETK2s7tBmUfLJG7+8Aku6ouYi+id9Dv8HUa
rp0o68f5rUfDRgMDcRVnwpaEQWJvoGurUCkAiI9VUUen89BUg/eiZTN6evTD/V73ew/AzetskJIG
te/OK3ukUgojdr0yCEpqrm457+YTPwlshg2XWbV2JS/n00LoU+eQc3aouALiYm+qfTUTkVB66hoU
8u7zMhRPDQMdS4bVe+RyqDTvoOQA0BzwPW/uk2acj+kyp/thNZib6JpegbjebTuMt4rcYD/BUYX3
fjmek8WxVpOHcBjMjnTfXuAyHy7KGP6jduBtF+CehH4ByBxi1+bBClvMXjMV5pGlmR+G2c6PCp+g
PTv5l49n7LtHgg64Eg9WRhcV9zbCGl+z3k0wXjpapEm+MGmcE9mA6RWnjvej8FfTN103GH0NUr18
cdnimUSq9c7RwO9E7NG5mPSs47mce//KPvpu+oE+AoWy/FY8Gsujy6EWq7SHuR781Quh+Im7s3sT
V6rZGYUurwn5382/lSUNDW5VP6wUrs1jlR592Npq/WNW2Jg3Q3lFmKxZd7E1nEtdi6+0n9+/xVXi
wUa9qkmA/zazYipGqKpd4x9tV817XEeXc9za16TWb4E+v+8pq4HImu7HzKBjhmvN5RucXI8ELizI
dhJTAje0jK6sulvyxbE8CfLGTCbUzo4nP7FCeKUmcYrxEZfy1DoRCeiW4UCPPOAM6b0ylB32DlFZ
oOIKk7lX3cEgAO9bOzpw3pqkewFR8h+gOVmPTlzYJfVwqT6TXDWe48I1X+SMK1aYjJVvRBC1zSyU
eeL8xCGqGSPCtvVPs6/P31Np+mLX4st6HhBs2TvPVAXt2c4MlhN9LPa/wm4G8HlPxVboep3+lEiT
sMTAJDj5Xq+nYbpDpmTNe7hN7q+Afr6IzNROX+OulN+FuaQEFXg0SO6S3o7bkM0H0kzsDMl93QM+
H0bhadPBddps2QGTi/rg2Qk0i6TQc2/vSjMxHn2Yr7/kWIvqiL+6DzAVG0Y4OfMif1kJOca7ZGY1
7qVtZXIEqnIwaoq6km74rrTzWTSnEaiUIs6FxFrcGKBjlgX4knRxhedLMYqHqi+TdJ90iRP/Y9nY
fOwpOTo7yvTMErdDMy9+5KeiNfoos7Wu5eXZI70DCtGsPWB8F4gghK+SxtoBE5l8vq2rYZ7/EU3r
tDTfrGBiIxqV+jLFHirHEPlMFxx7HPGvifzWBXQxFelusMZWXBXckw7n5VTETngxkGsm+yzJaxzu
MJsUZDaUISZqywESqh8mNf5dlVYBF6KM2H28O24XOKU8pR8Lgs2E/so2YXda+lpBKMr3sTvXp8Hr
v8fTWB1cX2sPnllfs4p6t/Qw3WfP4jhbo+ex9948LxZYabmkXn5KLNHEBxmYGJQsc2c6+7pyLHu3
pCKTt7bZmM6t17f+sO/hV58RsI4B0nzYEkfPzrPlMMWtHu/bttP90DVzg3XaV/38te5TLw1hNMz6
p3rUi/gFQjNppVZFUXuv5kQ/ycGy2lBAIW1ZxLZ4EhTg05ch8Yx6b7bSHHauV9CvcKwCEL/D4Ugn
TlUa8YOY6rrf4SBZ4cPjJdRAgBhV93dPDoh3yAotxQud7NvXxpRD8VCQH3dnaE1bh+tx+0Ofssne
d22eV/dBlxrWUQ56atyYuVn8a9h54VSh3nK5Ctkv8uBRemaDa9+U/M2XEm6EMAvejdFn0yccmJa9
lMjfXuBGF/qZ3zpnPwoH3+S/klxLlrthUYQ2xFbr1Ue4hh5ZR1VB2veNW0DdAmPs5WM2V5V/VFpQ
l4S6z9anoDZU9staUO1zk43HXQEGE9h7ByNqLcxHbODTyHXILg5dI+8QGRRoWMyvLWDh3NzIDED4
xm/LJTtiQZQY5KQkgTeEmXQX52RyK9VQQwRt8mipXJ9fXGsxfg0UdMaZlpmRHJu5CUD/fbMUCMRa
2J525/rT148nPpe2zdJ7c5JCk02/ivssy+By6fVpJmk1+fUJ8NiAtdHSxfEOZHez4FOtrpMhRGAZ
dAffE+5rOcfzv0HCtvDYVJj5hUVNRlfY43pQhwONnfFm8arsh+5X6X1Sc4TvBcqVKcIbtLH3GQsi
sUKcEAnJHvJZmdgep2b1wByXeVQJ3ezCRmEDyfdCc/g4aYlsngg208TB8UVc7xF5OllUtZXVQUGQ
up7dTZ1nFOGg9KUeIx1bnflQ40lcfNJEnmX7qhX+lGErWaf+F1v19vK3qy2+89XsyvqH36eWF422
Mfa3fpbAahlz3VJ+xH5glveBiif/nwwVVMNG5Pa5uh/csjZOaizGvYBDmh8CHOywrIS8Z2WRRyJP
/w1kz4tU2cQinFLMn075kjqNYD9zVByquG2zXbZM9RIaKZjnIacBeG+bddDfwzyr4r9dV0xuiFUz
3jnZ6NXqkCe2Up/iEknfftXYDVGcWfkp7jtt5OQUCJaeJDZMY2jiW+IdHBhAUGLowTx1UlY3Kkjn
IsLpZNRvVaX58RlX4+BJc0TqF6HfzRI9gWl2SovSzhvyz4XpmV/h/sajimTH6qsjRB1ptxPlIPSd
Djdf7eKyKZydV/uOFoFrpLUb9SanXFhhEucTSIOSesHuEZ69DFE/ZvqDXqWx99NbLA22jrJqsR+w
W5N6SMpSXj5Rsjh/zW3VF6/0nZedVhm5DyPET352ZWk8N2MyGbe8fl3tWm/Ovw6sn+TGQgCxcn48
r9V2sbOYR0vPc+RHbo2Ws5kT62vcW5kTpvGY7Tg6rfaY9dWivlfwYI2HHutC9b0JeovPZJhzeT8X
KS7I5EPOr8kIMB+Z+iB3BHkByw5TWd0ktVmnOyWbhHkcZ6lDWLof52ZYSqcqP1eair/ZWjNYD9lg
QFXLcqmnB7dvxI0jNWW+wgBW2V0v/YCOUTPV2Wts9SI3j7Ik5PY26Jj9Y9hlCN/bHZ2fQuwXW1bq
dTFm5x+bPySVwV4wAAutzODADYMcH0V4oRxzN0lrpLG7V3bX21Ge41z03VtAb77IOLY1ynIE7/M5
xT7EPqVL6nuHyiisu07zenmjGjy4P6VB61nnJdaEAfkobyZA6bSAhbL4c7A369EsfwGfTcGZv8uh
TIVu3Ox1r/WOo6uSsoGFmM4YiidatkT1SkAIraLvm2+TAZFm3/cIHfUYHODn1DRZv0vFMiRP2mh1
f9lGiwNuBedTHZU07ToKmjQ7j2hs1KcOTjDObCWny74cDO2WboZG2TdNVM/h2AYBhuRKr8aDvgYI
zpErRfoVHkRZf8qlGD+3VWBq/1J9WVVoEfbbnJBwSyOcc934lehprl1pv2xLDJzIVrgf9Jt8jZU/
dLnP5jbcaK3t9RN+c2V5NJYY3UfhgczN+Jj3hhENY6dpL9f29+32zrB0RShp4GPjAba5yiYKikE6
N86poFysnvxu6QIV0RLpflpmmrr3TjchCCkyKAd7DcO0GUtYwW5mz5qzPAbzwJLxsaj711FqQRRd
V9MwhrGzGvEtMC5/SOjyhQwHiec74faGf2cHXmvCyRzHqbjSVn4D03+vFFcC3gqA031d78z65m5k
cxcrZuD1k2/0CYHJVj2Wt+ZoBN0Oc/+Cgrnus+9lVfuf7cppYUMJr/EefVtZ3AEwjYrvtCrJ9PVS
Y9htWIM/x89cr/J0IcbCtEJqdmHtNY1N/ktfDPnJrhvDealsPPh8ZzCG0MgCIt/dZhTXsmbeaBCX
jwd/eu3Qw3yFZ7YNnwwGSGBxYk0nSRpJcygrXf80utyhm6GrHnKlF8F+gCmUhUEyx5gX6v3fnapq
a6eqdDhpvvrbBtX5hxwatJiYWEyf7XH65UOSv5br/K5woB8DE8yEB8qpTUvzckLb4K2d1yt5Qpql
GpTKTZ/XYZI3QNHhzITqI6xk9HtPl3N9WMNnytuPJ/f7JYURGwUjZelbL2D9898gJXtMQUFjVz8N
dDs/A18N+5b8N4sTnCNnTgS168cjGtuLCr4EZO7h9YD4B0LctuvAow6Nr1XuCZpHrkO+aGrohhOX
i7PXWLl/Tyaa0COECP5JM2mCqLBTprdExugVsRliSRh4T2i8FxGiVConDJNcPyclysFcbJZjZkZU
sOW9y39r7rsSdOrKM2wb0CSq4qxAo/ut2c39//Kt4ZXnFQgG/VPS+/K2oSB6oAMf3HUtOtaxk3jB
k555rYXyflTar2++P2t71t+u28Aa0euPNH4btBTOscu7QN7U0pv8x6RUZfpaBNbg3/lGZl6Dmd9m
4sWiAu9aLf15DK6WiFQvnxjhlEZXqBHnvtCDO1/60MQHYkGTpwxA9FFrW9mEeWth92T0jWM+pEXb
Owc7UXEV4tCgTzd8vOxe5fnUVaFqO6c8zsIsv86JSfyilTdk/nG/qf7teUbr0BRxE1xRvL2beYjA
4UJCbGDmrQKty4dI+j4dTb3STp47HlQA71s6g/qHs8R55CxM9spIRxTHjvOPcpb4SmPPerfaAzRo
cHI8bGA5TLb2OOaUNdUyL8V5WqzW2KVBIu/KoXXp01B6CJz9i4JUR0S47YtHo7Tl5Hf6R3NanDmK
m0Lg9IowN9mbHgVuHE2LiMUPH6HFJ+XFfn0oFq6cUY1TRT+HKdQ01J/s0Z0K7dE3h0dJWNydghs5
h7Ntx9oefjsxK2FFbMUv29FsbqKzcknGGAx32GetlSZnsKrAPEOal36o+qLREOtyVc7RI0nXj2hW
Bci2HWT2xN/hoa0fr+wX62K6nHp8Nsha9HjhVvKvy69WySWgJabnZ+km8xJaiJZPRr/Ie3rn9ZE+
QH4OQMVD3Uh+NbNvnIjzHL5//CO2M2fVYnGJRz+Ezwnkpc1vCOomS2J3nM5VBwZ0W8bUIiFr3MhP
oHl0NS0rd/WdbXTSOmhOrWdnO6v18vCffwZYOGppm43Ah4Bw+SrmZZGGX6bDufBgZiPoRSwwNrox
R46ZCiNM/WzYO0mhfZpmUYZYeNZXJvFbW+X3r8GbwHcFXjsH10p53LyJLkhpxmVpe5bxkvjHdAiG
Jewnv/Nvl2GEZgoffWrvuGJ1P+wWpvNeuHZ9Xwzz2OHhN7XeqS2ThJSgCT7qYeyyqdt1aAqLAe6s
qaDITvqYH0j47u/qRa9moi0gPJ4mWfvnyo7jOdS8sjn1QdJJLkcw2t0DNo/akUT4sbqCUm1b5Dwu
+Pv6oByucDw3V3tpmNaSoBk7a777c9Z9bdrlafElbYfGvlLdvkPD17HoH0At4PuC+G3GyvPBLzPu
d8hztJ8zka92GJcic/Y4vGfHZqQrGmad5dWHrhrEZxnjBrFkYvybjtwEn/362ttWB6s2H1yFqQ/f
hBJlUykqGpqyU3l31iC+ZtEwoNqoqqIdIt2hhRmZfbYEV87WN47B5QxbXaCoSpjfbB7bcpvtxNXn
dhjP2UoaOLtO2Vg3GOv1040sBnMK7boVU3budS3RXhRxvc1Da+vLrlDlUH7FGE+KrwGNjocsDbRk
XyG0OXOzMz1ao50x/rIrU84Hz13K+JjTtx/CxU28bFcVRU6iFqbgnFlWlUnnnmjJQj4hmOHQ5V47
fNUQxGg5aSfCrKNpYqsOyxJDrGsE6nc9JV49DCuc01EsrATOzWRoZKzZVTLVZ2DN4V6ljp5ANumb
8sYAlvTDIS6MZNc5PeKkahyan0tLEvDByFHVRH7P/DyhvtB3GSyPLGpyN/0L8UmtbubF0PJdo0zr
dnLi8VpMyDvWFj8cZyFuGLg/rnjc5rY0VKD+qay7s+cxeR/6mkP9U5bSGDYMVZfntjCce33pnPio
mbjkPiB6K/potNxiPsxVkXlfPt40/7CuILLQKIa7A9xMr/hy1zQ7XfkFFAh2Tas5z+4EeRLj9UfD
qB/G1k8fJeKZR8p787ZznDYP9Wa2mpXDOn9JOtiSV2b4H1YVGlTMEiCSrrS9zaedUxFLOZbWuaeH
TKtncWXoGdVytFtA/kUHe74y4jumPDzLlTALQLry8lnQl6+gHqfSiDV9OFsIfFG9NF41R9YgMn3H
xxRNFXa2NPtnA97+gNUjHdadRrsIok1RWs6VL/L+BfD4/AiXj8KVevtrpGfHid643dnpPTe7LReQ
r52e2JP7AyV71uzQZtra7cfTYH2rv20rVAiwjKALrysKIcw24oGc9pnN0gUdcBX+eYYal1dNtYND
RZF118Q+fxgNFMYDN+eKTc2yKTXJIq7sGYgSRYCxVPulxHI1UmYwnixR5v9+/GgbsJNHM1BCQC0H
yGXRvS2A3y5xhXInpykWe78MS0fbEFgELFKzrjS63z8TUwfmC3cQFDYwqi8nURM4sxfDq99nGGDI
T5NBMsEXOYJk3yjbj+MrfZftRX6Fd7h0oBtdb/FoVNd6+rfHUjpxbbGTu6j10Jmg8SdcoOB2OMZI
dYH0WnmUWjIlt8KgBusifGbHaReMcflDW3kue0CetAhjycya9sJG69ruuipZQE7thkhWjC/aJg/9
SatN4/jxN9nug/x6UPw3zwB79al7s6b6/ddPtK89e3Gf+sDF+4GNIKePaAcCCWz6aald8U0bEd4s
ce67N8giy2fRNPJrY5t5f6VqW7/Mb3N//S2rVR58Aph9AOKbunFUulPVlZ0+V4nXG2FiJ26UlrPx
TXap95LOs0fDMSivUEA2y5xRVzEH/7DiAEa2sEiVD9QIcpqefFnFv+IxFa+x5i/LD60i2GdXTrZU
VxRgf3jrjOnj12lgT8EhtNnoKgGlhu68/qT4NsFtM0PCPjd2XfkirOLS9Gn8i8I9xn0iagKlZrds
/tY45JedCmTSkTYx6NM1d5fN9WF9E6sP2brZIchwt2rQZrHjcp76+Ukvlv3glcqNmBy30sxtJ5qJ
/TkRzcJORAO8sm5S2E/dteJy/cS/TQF2P0x6OJexCFqNmbc2dYWHuWWhYuOpao0kC81mytxj12iL
9pW8D/1xGSpZ7bNu6qaoT1Wffo5hgYhThRZBL05WWtRGCKvcEbsEWa9+Db5+w6cvfyAbBZ1dwGOu
6PzQy9Xe1R1pYvrgwjVojSU/IbcIkM+KlsDCUKa60O7sTmHnTJs9SKvQGBfPiPKOXs2T7stgOnQw
AMCcYFDZHHGVVVYvZmUl/Tkm0+V2qTl1/+2ggqBrbjU6/7D2kNYeRJ7IOOxGMj5o91WxGc+RYXfD
i5iJ+ALFV03m78qmwSp4ZyaacWMI5cjDbKhAPMRB1RQHLUgw1B4bf1JPftu5NEM07Cb23UQttM/L
xNFOdZw5XYS2T746EyLIfTkRAGNGqVD5cA9Ab9pPTWEmSoWllksCevpZObtKtfS+3DRuxhtzJrFR
Q0usPfOryq/0nID1JR+U4BYSfqiQ9UKJ09jO99D0bfEY1xXC02vlxLqKNt8K5xWuwTgP0o3f3lQa
rYYRZw/Gk2zldFfhvUm/QSlsqHPS/iJsqtf0PUycJSGbY7wzZ4nzABbEIGpkRL9+vNVu+ipMbURx
gC5UdtiNG1tF11BLGxsLu30elvhBks52E9B5jmTZ0+io4uJf367iG2OK6yu7zR8HpgVIT4wlzn5y
OWU1aTdmUTXd8xzY6Q1QmQi9Cjod/7N4zH2lfe25LIiwI3b85uNn3lZ060OzuXJJgoqGt8KWmp82
JXOB9J7nRnppsOvbKQ/oH8ONjZDWFJE7xKX1mk2GFy16kz1Lskq/lEF+LYvw/TuAVsiPMaEx0lzb
8vQ1gNIOk4XxefSY6QS9mqFRCnUnJtUddbvNvuc6AUbl4Gp/ffwKNocab4AuyBtzjd45zObNRaNs
TIBVgd7dN+I5P5TOlKq7LO9ye0cKrEIFirtiWDd1cHUzfXuqywXAs+J+hAwTNxloepdfXs9g43VB
Xz7LFaihWW215Xp7UbpR0pZZuY41PnoiJChPx9M7sKvlZZ4drluDCqw83WXanMs7qU2AClyGZPxE
ClUy/ztDYFL5PwqVovykoKaAZOZCpschMQOyjgMZl3dzM6Zt6KeFqUK3mecUNLEzAKmLqjvXMiHY
q+xZhfthAqYRfm6qSOj6jNQRgB9+S2Zgt2B68dR9ihfE/we6tfV0oKWi5XkYt8XYv1KY1Y+upZZv
MTtg/OTUbeseZ8ge1R6e9RIgg9Dz/th7md1Gy+CSO5m6o+79XAakC8ShGk18wu65ZHMYOsn/10pz
9zH2E3FX5QCvRyUCp49qUzNHXhUvbDh1Q9uTI0qzdNx5EzLvSPSmCzMA2Kp9gb6e949V7A/iLGcn
tyITZjFoau1MsVHhnCEy0OBZzMXB62b/GWWIV4deGndfCkgNXEL7fJn/dlzhfFuv8j5ks7F/hHJT
uccxm0QOzNmlmBHISXaQV3V544tKk39JW3U3RTbn8Khcq9PupKTEC/1GqnTv5sC+HFPVBI0jCoze
zn91ElR1NxUk/FXHRLV2+82Xiec+rkKl5RGas2bcQgV0+jRSgZfseyoiK6KKs5b2hsgS/VPODpy3
h0Uunb3r8Efxo8VTLOm5bqzh7841ZH2H/rOkvwEF8B/EZv5jJYX8y6zV7IcmBIZqh+VSE+xMAelB
n0qz3C1lEtzAR+KSFOkCFDIK0hTOAnox/5S2WayOjvTrb3VQgwdLf8m/cK0sA4wqVhqPW1pVGyHl
h+hwhKun519rpO/BsVmaRpFC0sKp62q/D5CrOGkcdUrKfNw7dheUt8qaS4K/jGr60ZYiKXb4JtSN
YtOc/M89F0/rbkzE6KErS7U2rAmt8cRNW+YmpuCuPZ0NT3j2y4A8DK6AomeX7WwRuOqBiVCK771J
mXMfz2YtbzUnWPC/1rS8OXqjNgjIhrIQZ7oMg/OK9CSZ7pZWd/pwwkrw57IoAsRm2RAcL00MqQqw
2qxN8fAg6GpPnExzFJ60jVcNNs2SHFx8/G8hPFWDeViLGioq4emfZ63xwRUNt4lRz8ROfch9GB3i
XtRCkvfhpHRvIyI4+qfJrvPy0VxG5eD9ghnWFdb7+00SSQuYOUU4/Tu6eZcbFexeWCBuNjxDejF3
EOD8fd6k+p3S65S4rLE4NWAW//VAZtGt93q0q2v3dBtYTHMa9gaqLdLrAFqEKLNXP/frn4HX06Su
Wc/GmU52/FANeGFe4SG+P5AcBxErNw7wRbo9mwa18PXeWlLLeWIyL4YRjtg+WeSzsUCRfGYuPgqx
EtM9rEFUXLs+K7JrZqN/OJwx9jLgQhIvsQpB19/4293P7cUC6TTLnqtZpzTC56d46MGlbm3Rxi/W
pNs3jqWyG3dYvCc8qfq9NmTalRvo5vrF+ciiJM5mpatzNm9jbea8m8vAqMVz6WAOmETFkKnkyPrC
9CiBxqrfOkbn/kevvLdRcTRbA0roYv+PK/fbo5eC3q1dLs2zp+vpU2146T9DXC03sOrLB70HZ/nv
xShh6zh9ryJYLrdbu0Ws+VYdRVU/915SVUQUzsW8h+5lhx0hkt6O8HXfv1et/KtKtPwIroy9ZUo1
96lDwfP4cVHyfva5OsAMvR8mH02ZdT3+9vgNjvS45hrNs+zq8ls/NO2dUNi94ubcnAsAnDkSCbuC
nLXxyqr7w1KnJkH0T1uB+Np39ZDHKV3Obf1sjX1+P42WviMfavw+01wOVelwt82H/Pnj530/yRwK
IF49XS7Dwlbn8nlLo9W6WjX58zTCw2yynFNQk2Qnh3PWHICKYBh+POLbc2xqLwsrTwMhLNvLuwUu
3Y5qoa/tpyJboLdWWm3RzSC0YcJgpigMtM9OeSBYCShuaO0KK5U4ToPhC7uB1tw1fruexwMG36fR
Lq38nh4Fh3Icm8sLvxzaPJuLWNJQq5UV/FLEcUDRLdSM5ZIRC2X14Zh11HL/dePCWwBiBJu0zfeD
S3r5KhGX4L7qT/mL8PISF7reaW80KI9Ho5n0Gy/IanxhaRFBG6y89spb3XQomKxrT49di4oCfG/r
SFjkg7TE3JQvtpPKQ6/pTBkqJZS1ZRtV3VTcVFphPVgwEk9alhsvH3/UbY9+HZ+bG7cIls+qslnn
2W/rxkMLDlu5059ZLXKNWS2DmhJ6cv6Zgyl7om9lh+2Cqc4xb93qdWzSsgwxofE+QzAQIIfC+a/X
C/Yuj7OPbsQqnbK3Mxu4vdVKNMR5kZXPFoKFG9Kjlxhat+3c5MUU300L9jkfv4h36wm7YZYu3mFI
y036n5fvYYFIHtMJt5/bWIv9s5oscRe3AjJ53QbFjYSo+vPjETddXd786qbM6wV6RAy0RThTjZpg
nBP1PM6aeO1brX7+P8rOozdupFvDv4gAc9iSnSS1QkuWLHtD2BoPWcwsZv76+1B38zXbUGMGmFl4
AJPNqjp1whscoSXYjJJdf/2oiwhFQolQAaX6MoZhfnL+4yKsVNEb86KXKq7k93LQfwzCte8Kyvvc
78Iu3dqYrP/XIp2HQk2lSIVEjm7Oah0l8z1QbnWIvbAR3VGzuYGq1SVpXmg92LXj3NUFaR9icFN/
pQF6+Wl5MjR9Brs0xNjd57931sdyTLMufinpzRwgWYGF1RYNrlDCTrtyDzLQ4a87C4zotrFdQVcx
Pl727vnjSjYzNZRwnkk/ankCOIHmW9ngqj3Ar8zN5o/qQNX/NsOpxUcg0nLajqTgaI+W3QjSeblk
Y79pWw3ehl4p/7h1nYpdI0T+NLheHu4McCDSxwlXAPClyxTfYqzQGJmvqU7r+g0mxg2T+jiscfew
eoEgE7SMm2HQyu6JbFzrPjThetlDarm1SpWV4k3x2C6Tb79VoLceOjzXBSMZp36rcpG/1vjBZ6Dg
BCPWOeyjeRt1av2hERDSTWknMgqmpDF63yZKPzSyg9hCYq0CJooL+cdtzCn3p66p2nurbZQfCRjn
7gEAZPMWy1J5Ry+9+chmzUi2cK7mJ9vKQzOI+thqj6rRWc/mmM8fAIYpPnNZaH7a01oOIPmUGa6a
etj52RTF94OhC5QQ1GxKbvEiKJ87FL7am6JoZmuDK1wXVJ4A0RYxfCp8HPDwUTM9d8i3Kupr0cGZ
JjXAOG6s3+pRU7x9FzXVv0PippyKDILqPnPVIX4pqNyVP1JHMfsJAHeyIa3EitjyklK9C2mzHKPE
yBTsmZX2X/4Fuk6SOXx4dj8YuMqjyurTtOlflWGq9e+lrIpb2XAv3ELPMtytGMIu2Uyx1v0wuNPL
LdwtlABo4DU9cGew3X4F4prEmT/HOruTFjBhPS1L+2HCQ5bpqcqc68mlWhp3rorI3hGvYl28Wk2S
15uQam/EFygyssOIfBk9g3ix3bDM0jrIssg18PXQFvyu7BLk6USed/f1RO8kwFNT698cq07DW7Si
er3fznooMC6g3vKqnwhv971v1VHx1kFdSzdT1Hf7fnJj42UsFziFoWcSaAmpaOyTn06GHyN6vHjo
hfOIL3TpvtO89+yPWoKQ3SAr0r7WkeklQYtGbnKH91lRbqZWm8xj7sL8uwGHL351kYFHbxkJhVK+
Ry26RNBySD4irqnvEbC9n3lW5NJX1KrYAcLyrIdERO59KyF6bOtwCJ132t8lOm+tPTn4ZFcw1Bz2
PzrEkKoE7LHO+ofg3zanzhrGh04BHLoBZczQoCO4dX5ut0zFBJ4Y71kCy+gpbWc7nHxH2PazG9L0
B2uW03GSvaceKAaJIvQE0qHu/KSN62nbpKIWmJ0bI87WmDk7r2U/mh4KlA6mCT6viqLbxs4ZIQVW
rBTGbuyHrPTDBmDUoRJsNs5Nmo9bx2l4I7AhhnWfxLJ9l8XQfSygt38yjc0dDCzteGx6r/lZoIAl
jkXYJyW2akWF4sNk274pktG5SZvcym/UMVR6srFCvFtd0eT/hNJtTVoCnW4HepfoHzU81vCQVp1X
+KjMltlmqCYQHVrMXBArdphMNDeG3DyBxq/sIDXk0H6EzdSnt31bR/NL0lmZdijqCckq5llKuq/T
Mbd8va1gUrAf4T+43BYH1K1GxoulTJHHiPsUASMhqkAFId9vgE4ZI7HBieKN2ruheaPEXRLdOg6G
JXxBPZl8N8n1kA5eJrRNG0rzwZlHZ0o2SWkJsSNdtWkUmln1DkcY267OCmGT+vABjBlFLdOYtkqi
x7uCBMJ6bY2w6+77kHZakGtuIcFU2l3pm5Fuvw1hDQksNKW87/iqnbWpJ5D/d0YVa/NO72lS+Kai
JflutKxqmzQ6Y4QUWcY2AOOe2M+eDTwigxARm3Yw1imCUxoaljh6QvXb8hfo9d6G/fonncTwZ06q
4tXQtKY79B4L9BC2kzNCoVDnBpkcDORglFrNr6o3dBAghnB6cimZ6cFkVEZ8O7UqUry0CrPR2UAA
K/W9AoHMPcXVKP8tBy9RfCcrlT8KFP0eEgMu2NvaCJ1rqjdrhDIpkes4aDeRAC7cdcs4v0idqmoB
zPT1ixvF8XjTDIV7E9cIC2xS5EjazLeqxv43Sj3xSLNLUaAgchq1QpWMnzrgf1vo/KkVZIKdtLVq
M/+jORLvjXgIqzaw8ApW94mQw9GZRH7NOfwyy1rE3EkfSXaAOqwRepHtgBLSYvmSozBWcV913nbM
NNdXbLVXtqYd9xuBk292JQG5LCFIWEGT05RnyHgxFPKkqvDh2urFgFXI1e7JMt+3nQuIfh7bmIjb
toOOqPI0vA+4sQ4oa6fReOUtLhNoUmd9wdDB8WNCsFq7mkZsNpRa+TLDB/mNumoM+ikeoKfFpRJA
q1Jv/mtSC5Waan9R6wdevAazmMZg8jUxRwINEB2b2EqqjWq6xdNoTc1zDygRWnPZDf/5d/JY4DM2
rTZov+qqYJolUrZNNBjP+PmSus1xvONKcR/SbM4fbLt8+e+/klqIljDqU5dFN/BWLO/1xngGB9n8
HKfE8nHw6IIR8NAUdFbRHOpazf5rN4UZPjKuHo20ReVsLUhXVsCWkj7OXqyOcsSPvBq5kDLvHxuB
bauvTJXit0zX4A027jWdnsv9DIoN5BgYLVoNF/ATkat4Tee9+9wNFSwqUKxAtHVPBNKw4mbTIeR6
aGaai0EFE+n7MKCrfGWR//IKoCDRgqAoXHQ0loz/f6piIANyxA2ieGnHVPGnIUVgcdAKw/Gj2qsY
kc+FH6mD8154itcjHWD1V3QULo8ToXDxIUW8Ad7Gunqik6v2ae00L5Q5xp6h4tAi0aSZt2aUFM+N
LovXrzfaxQO9BXOKVwS+FB5tpVX7tlabRAHOrb9onSnu6wGG4iBM65bJTn0LO+SaHcJlr5bGIXgI
i6bO0rxc4w6cElFX+Jfhi1Wijs0EyW65qDyAI36nKFG5G0phv2IC4Hwz7Q6ou24M5aMCoPCaZMpl
E2R5FX43QYRzDUXhfLkdC55jnfThi1l0A7o4ZvHgunWFGkEBDUfLCrHTtULZDJEa/sj0MAuEJo2f
8dRpz5WLf8eV7feXF8Iqi7uEy3CB8jirinIyGAO5xLdvGgoJR5VRyI8uQ20wEBZcKdSxGrGpQTLR
HtPn6TaKNAqS1OM0WHql/m776ppA2cWJQBDJWpRpP9fqwn8mDT2vllqcMYFR5eg3juL+apts+GnG
s3UkWLxPVmMcoOurN6korWt+V+vtiQwhgFlG78tWgT+3WiIPtyAr6zJ5UmpRxbdQWmT25FSF2xzg
eaFY61RI+185hOsbnYdyKqDsQX1krrJWxy2iQuRJ5rpPKdIa/7QtVfO+4U/1va5yB2ztMZfdzhjy
Wl4J++t2NvEPQSswY2B66dCvA5DaSSBrCo18YCze77DN7fuqnDVzm+je4G2tOVF+ZEg8mEFjN1N8
5Wpdo7lQOYRmhcwXnEsAgIA7zg8EiD0pYVhHp7Kox1+jrkDFLea8CowmS3/Awmr3nhkpJ69E5XY0
0+616vrZd0nAr/WuLuIE77IoXiKxCW56aXWfv4tSox4P1iE7abmYbheZvC1VVHIIkZO6M7RI2n7n
eVGIEEmT70N3Tt96OYfG4ev4+Jf3WFSmPbSVuJbg0a3uhERoRjfQLD5NvVpgjT7lD6YcsfntgCh9
oB+u/XLMsXkxClf5Q4Mygm9sXQnSl9vCpq8FkpiYSXNujWfzUlj+SdZbJ4yRwjKwiy4p4UWY6qtU
W3PCmLIrusCEpmT7+N3iHv/1R7g8EFyGkDuRUVjcPdceNh26pslYq+MJ+Y38lGpjvpudzgv0sCj3
mTEoN3yia3n18mH/t71GKu1qCFJiHYB1hbruz4eKZSw2Fd2paefO8+2wwK19yCzlhs7ONav4izjD
Y/i2JD8q+iaIqpzvNgFqQNa5pp1cNetwSqCF+2kJ9K8Y1XAX4VgXfP1J14F1+V0mkA4QYwbjh7VB
YpOPzZBAzT2Z8+wdxn4u7u14FNMDsIv+hn2cvjHJtrb0cB1O2JzF7pVF/dtPJqqT6IBWh2yzOmBm
OWk4gNbqaUbwKtzR8+qnh6hD7zwshKbdZIzwsivj8YuNzK8GwM/Xwy1Rp+RbfWbwJXmTTurJijqB
Mks7NwdaK50ZqG7vYNAdpvk7HcEwD8wyjP/5z998uUsI6TRbSKxXv9hua85MIY0Td1qJ36kRy+/V
ouObtogMHbi9kn0R06WCMuAEISS3KwH2YktjN7oM7tDe5BSDtT7/+QwbKnVSdP00M/9pN6aoFPMm
1dBrk14YiStbbO2SsGRz1GQELp2fvdDpzh/XxAWiUxA0T0WC3t+mrnsLnkFbmsMRKEJb7rsmRe0j
D+PWgA1pA8ssrXRUfgMmMQw61n2PDWMBziwSnkCQ1uuzzPB7Mwa8FNRm1eR3bTOplYM+qBXvmJUl
VlAmFlVS5XSuX+lNvIXRjZqNP9sgWrOAUhU0bt/EtMRFVfVob4yusDajtST9rWe2j6Ifk/bKaEAz
+K1n0YRvQU6Nsu6S0FDerL5FL9qSaZJ9yqaRllNfnhIEqDCtCFHkKruQdD4WmXPXiarcNmM77M3K
Ln51bjy9Ix7T78GOqtdealmA1UstOGUyDBSsFz2z85eKTb23YlRrTlpBs3svlEh6R2wH8k4LMrdQ
9nzwii4jyhPetmr1XNlHRDHxnGhVcU3t4SLIQ9pB/w48MAUBVjGrEAj2LZbzWM4nPD7jDH2UONyI
aZz6wNEqawvNecAfLTQ2Xx/Kvz0WpvNiDUDO465zDkhSDnovpXZyEFqxbhRb4tmalTFd67queuXY
AIvaNXXbXhlU/eUwcp8RBZYbjYpz+f//W+xJOJzg+tQTYLT0X1u68yaWit4DHvLU+sqvXPM4l7MI
epEHUt+S2a9vMy67wpvnXj2FcEZ+RGCEuqCjLito9GXxBqTAnNwB3x82cVc5+raOBgYWWpHIGw2M
8dGVztQ/oY9jv/d6auh+rcy244+RVDfSbpNpO1RMI146ANpxgDqNcDZoGdUHAZsZ7+a0KryNOYgM
8ojsF+w7XoTCR6PTy6/Rn9aQAWDKbGngqYs6Gij8tWOAnqRRPRhVe1cMCFHeR2FDZ3zuE/T1IWaI
8KlKTdqazMfzPAiz2f6oYGgNR9R/4wdPmZGxwqS8fit4t9T3uj7edVaSqbfq6GXKHsoRGOsSIPdw
VxlZ/zPRZZJtxaQou3BKjeJKPbDOiz9/DwkgjjNEEVhdq62SJlk568DRYYpmafOt9WrtMcnsmjkN
M6bET8NkFjiImf2jLJquOBl03jofN/IkfoNBXlzhl6ySB+5scnRoSJ+QWGaty5n6n61LCu7FNbPO
Y8pXlikc4DmdAzXVGmNjO0wCVZ9jVb7pwi6GzTDBCfQTZc6NK9f5hUwBL/JZlUH+oGohepy/SGNJ
bx4tOzkmoTnWXYDZWDO8lxYYzIApU4pk4eRIhgeiYUaNI2FvO5u50NrjBIa8vRtc2VoxCEdkfzRu
lJL0y1c6T5NaUBq56v4xRTSizwWG5+hUcsoQnonKIrBD8M5X0oNVJMK3T3dh7ADvpuDg4lx91RjJ
uaGNQv1Ic6trvqulJm6Yyg7ahuZ0lXQBzIjQ2s0S7sbr10HwU0L5f26Cz2cvtjaA2Dg5vMD5h1R7
Dx3JDss5hOjMEWA/cNIQYTABER4Rw3zIvyUVdvS8CwJhcOiaNOtFkIWDbBq/TvV2DFQtCdF8be3o
HYI3/NWmj1xrJ0ABc5lbbXqXdyoYXR3VPnCoIMRVultZrtyBGKt/6G5XPoPZRCohzb1WHpVQqMu8
SZ/y0DdlylRPtHnjxx1eeYHmFcZjO7pIP2ddMkVHFIjkrRsj/LZFDjJqA6MHMspwil34njfdVOzy
zB3vkbakamjTvo52kaZV4yskD/HW9iBqNy3ifR+KA/LkWDZmDOGkKd0PV+Tol+S57P/JQ6YXPjlP
Q6kDxj7flx711952lOoOC3kUO9tcp15P4U0fUFSDGeGECThlHzU+4R4r+vXQmBt6yzjpWpN3R9NJ
qfdD7Wg3aeWVgh9o9tP2ygqzgOcLTLtrMWAj9VtEgFaldT7Q9tS7OT4ifFMNG0Yi3cFUGfTsURGf
D206at+/fuLl4QSbxgNpIy8szIv9zATU4c5N4mNdCrP7x+sH/Seq626/zzwde640mTWuijosdMen
me4ECCih5QgfN7EYQNoFumAxysIzc3ZNjW7TVGjTfo5Ka9yYSanbyHJ54m1SqkE8WHhOOocOUJFx
Jdp9cqXOvx1sREAsJHCErgsfgBz3UoSAlfioy6pNboY2KSoN/QkkrX2vqZKbWB9CcevVXemBEE/K
WM8DKZ1xN+BrAHO9T8MjWUCrb0u3LZMGkUld/W6J2nu06Hcj923qGYAHjMGi9AEJ6ulbXSE5s5We
me08gyh/i6Br+pLOQiv2HBkVErtlyzndjE06Tv6oJGg2BpoIdcgBjZl9XrCO29Kp8xLEZr9e21Ud
RbiAgEHLllqCkROh8zxcdNo41VHreXcO4PM/letYAE0F0neaGT6pCqvl9wxKaNLEhXdtOVap9OfD
oZzBgmEIw8qsHu45UzSjy+zeDRRqXMRtMsAqaOyk+O3EmFq+UlJlDopknvaLlpElXhtkBOzfljsI
DCRQYeoDW9G1X8i/tK30C82ZHg2g+r12qyXplLzSCgSugmdj1nfYc1qV8sYhndFqssI8eghrXBk3
CFG6zbCZ4XztYESk3lukxd6jG2IDya4myEmaBugbkdN55QOisyVu1aOsf4/aCHziSrX1+c3Pd+ky
HOK4wfdjkrH+LLOVcBor1bobuyovkTdAGdF70Ky62wJpqZudQWW/t/KkSPexpeTvpkKsZHbsWvVc
IT8FpP9PLWNb3KpM0YRftArtPk/WkAISmmDFzkExQd9oFa2YJMhlonbPo3TrVtmWzD/JQAo4aFD1
8ozL1nITs97DAYjyDYw8z/5p5RT2L1o9uuW9m4qo2ThN0rCCljsh1jkmwryRBmzRF4adhfGUIvnc
H1tIt8A84nGugkETk7U1QWJQDOSVrgFIcediL3G/G14QzeSzmk7vnGSOdsSD56TJcwF6EnjCaE+y
QimhqsPvJdaaERcWHYZpi5SjmbzboYHYRcPJUV5BkdLia4sxQc65hjsRmqBzkAvzJlQLC6WS/wqR
uggbVpRMb18frc+qeL2ODgMKqLt4RgBwPj9bIlMtxFO6xaVymavaqXR/ka5G2cfc6EX2oblJgaek
Fs5bVKEnsZ3ihebaOxyATedocSR9GU6Nfk+inWqP8hOZncjWeI1Q4V+U6HJU836WwuqdlyhOuWot
dagNbvU57t8rrLvjjzru5baAqRR6W69uTC/w2oTb343m8cWjVSXgSgAlqGJSzyvFyl+iC++EJboN
qt5FxuD8C8AjcjM396Y7G0xkA6XI654MxTS6e86crt6ZsodM4PWdaO6TVp3FcOUFLjMxw4FLyUCd
hpB1waJg+DMy8u61u86m4X6ftmp0L82uRUYgC1VaCgmmoXdoKs9y9/XqL5n8+eKTgMGhIBVkDAq+
/fynx1lJW74rkyNylUMKwV8pTqOeYVqnWpVzJZKuGfdEUhrciBZAaDPZb+t2WGup0mih199pUd5L
SiEXo/tDmKXoIBO/i/K9q7FBCAZjqNIAISnFIhAqirbL1VZ3m03WTc1wV0/JuHfx+DJ9dY6S/lRU
RabjNa0PeYbIb9FGVz7T5QKxKxaBeYbi2DuspQJULXWTWPTKHaxIV9ujaKjCxZyxgXouYTlwGVj9
m9YRL688+C/rA7+FT4V8H/9dkw+YEpWj0ibi6MZJNwKtpHfwqnYRGt1gh0arvzYSvjwLTOERJCKL
gnVJWD/fEKCMujpORHJsE680d6Rsg7npSaHDJ7JpVzy6aqhVgDib+HeHf1Bz+npDLmdttSEXFTOd
jYIoEG288+dTYTkJ2gveXd0Vye0YLkU/YVU9dQxQ7vUsnPsrucVnK+L8kfhVLEoKSCJxtteCgcyJ
sypXI4dqV3MQmBoZPZyg6snmTlFLWb9nUSuaIB0lqNQYaTogNoUVu09aNOU/7EiLQuSqe4S1X2Cl
ovCqq1NuXxuW/iW9tRBRBzPEABuVjHU3V1UGp/JsGR1rLyR39CelT+ePfmi7B2VCCcWXuYAHky7j
+zSLq8fF9GmRYW5D7TEuqraIdnCJlPZot9AEfFvPY+XBKzIbyMEEne6gjIb1Wwk1RYpNxxoUu8jJ
++hKd+HyLOFTTFTR2bxAadZC7kVXV3PDfPtYjpp2m0QJSKFeFbFyEHEGmBofeW7FLWzNorrGLP9U
olittcU9R9W74A1grp1vr7iMpaspwrkbkmR8t1zgfhhh2wWoY6caIqLH3Kouxj9tGNobuL4uEnQq
usw+YkJhE/TgVKaXCWFrye3dFfmv2QQR+JowXZ3fcFLoADoqwit/1PVkHCw77aMQ4dV4KeXbCHmt
refSsgnGOS8AGDtO3WybwVPGY61BBPmQtVIJ+RgPcdPIbaz0SRH5U5WWzJuG3i6c42gwA/7W43hw
g1pcZe6aHAU9n6C9QKcxDGt8lEmLXxzTjkoGiqKND/io/BwMNRqzXeU2BtHr62N70aHh3Cy9/oXQ
ADh8HSCdxKmA99X0OexZHYLU1THgkLqSf48ixDgDgFLoQu20CijTrSid4ldSaqbS3Xz9Gn/ZW6CH
ljEagx4mHquBQ4rg9NIPiI4u0TLfKF5DZeDGswquujGH/dzY7iaVFjLQ//nB0ODYz0A9AIity12U
MilFIiwvwBd0KSk89g2yj0teQZHgCvM8OUKMuVYXrX3guVEX3RWmakQFE0+7JZz+T2fMiXOy2D6c
7xZkt+MEMultuZvQPM38MnP7P+pYJaHfIxzv3YamO9/LtijabdgMpgKm3URUeRCJe5ckk7vtyfKc
paWnhbvZQ5gdbr+XI/utos35PUxTxMCaJp+aexJXzT2EtCKmu9ibEvuun6y+/ZVN2A48KA76V89z
baa/+rGmY6LUA5IwVoii9rBlxoDE/qYx07DoN6hTXZO9/bykzk/5osxLQssdBp9ZX22DZXDgGIXq
AaguE0jQTPLlxmjTYnrG9L5448SSIiDM4X2jLih/IHbeu+MGEvDcAI9mSFHsiyJR/gFGi2Lt11vl
L29H+DFoaqI3vVAp1k3EHsxBHLowgbNuhquHqMUQ35iaoMbw5tR19pFWNvdD3Nnhq16NOQk2hiGi
RpUIsuE3Dw6wsUHkSpi/+qmSwvzPm5neL6kOVC24Ypyj803VOnR2R/irx94aklvVTaBbSEl/Jbox
WzbKHptmbGlNYNaFvJIjXt7/SzlpA8fTF9mLNSJkmNo57dGxx4uicf/FhQYYp4PDO8CDDoySXQnz
Sop12e22EYJiWMFoejFOWNNodCep9CTU86M1wrO/67JQ2AcvHNy9FMUJZsn8b4p+mo948PTNlgOw
5nrwypOKcGB1JYCtscGfn5w+HkkyXMvLDjOAVbfSs6Y9JnOvTCIABa32G1pt7oh6jDVq5pOFttlj
hzauEqBTb2Wnbq57XHWYNMLK8AcIuDHWDSogxpe6HHrTRvsgbJXXJlPM8EQUUuKbBsmw6rBoQMdP
M8A0+1rKbF+sJEEYvDg6wgtDigz2fBdlXJq5UYvmGBVumvxMDCMungEHu2jNM5+9NQEnl0iWEy+R
VEWqEFJDJoY3GQ3pTtgKth1cXRqCIwrt8AIhZ5o/ATHV+RHC0S9eQNwXzyojO9Qosjn8Gaa9E/k1
LPpsU1a5+yocKhu/1ibCPdPP0NlrRQZ7AdGOWpjZBlV9c7i1ylTACIzDcZErSEgP2k2L9VN+CLsw
d1FH0K3op42fUr8xlVS1tgx2S6RwwpjSdtYb/Hosq+jyh8jKDI95s2f+DIdEU27bUbebZyUb7SUv
s6E6wAlyAbVquji0lhTMQFMgGjcd+7L2tcFsW79SmT5vtZmRyo2NoGl4iEcN1UAr00nr0DV18GRv
Ga79slOG7p9Gw1VU+Xi3w1fI7NQFL9cMbqZ8t9GGRyggNiRayV9HsYubFrWnpYQjawZUYa1HMhbK
4xZ+MtFRsQut+x1bPby3EJbnLWZJCippMVnHAsO4Fj0vChQeTGhnaODQWiZInG+rNq6YhbhAoad5
gV2XlhIfGnvQ63/xYhDNrai1yjlItLnLYCKU/LaGwv4xZ3UqW18dU2/6EVlUUEwHEyaLhBdRFt1N
auNocBuZGqa0fovc9e+YK+SaCeIa8cjxBnDMWO0Tys60cAVR0Md0NnK9SI6eQvNjryWTszEmC5aG
IcMj0xqE2fEWxh47zIZsn9NAiQMz0QyfXpiDJwZa6leaD5fxj3cie4NcTcBB1GwV7hHDUFuZ5fmR
Pd9OeL6YZgLmuJTOsYkgHQV4s3BP4x9i7Jqolr8LJ/R+QA7Dg1MxyqF7+3prXdS80FIRNly8KZcK
dD2ojlqHLAbg6NG0q5I2QJLjVRI3jnuj2mTOXz/sk396livwNMoeVLOBQjGxWN3GGclClnYlngOp
W8WIBNfYFWH4oaZgATFWDGhaCvibpZnJuA+mbuATbFw01kBT5JFS908aPIzijkQ7QhAVbwAPvWaT
VsXgu2U05/GVI3BxAlyGzMwhoUtCyCTlPj8BiI0ypesG6+iMKLt1aem8uFk7SV+HZ/kCdR3SWw62
+LHoY+fKBNRc/vKzz+Uu6gvLfILECsmR1efC2BzxbmjERzaMW6Q3SqNVb62plpjpDG6EQ0nrGDFj
/qKCe6JvLdEkVuiPk8TNxoFVB4uT5YDVyLRN9WNsQH7HrTuV91U2pPK0SP5MewiNGdIaGGHpgUQV
+TTU/UiLGclwIw5cxevmFKmdVEwvqqqY7keqyfSPmRYCkydd9Gmg5cYUBzpT9G8CrtboT2jLOVuc
vqEf4jLUeneFOpY6zl5948EgAnAuAPOYem0lGyKMom0mVS2iH3pXyuOQxCAU/AxcotEFEU4Pp9HQ
4Ppe2Y3rsEpkICpoCGo4TBvQljtfW2MAdZmpc3GLb3320vLBniq9nTHemR11Dyq6e4arirOWtVgr
UXTdTVaX72D4lQe1wrCKcN3uJ1Nqt4Nqjcek0wZih4uL0ddvevGipso/S9VBkkYWuwrDMeLQCeRx
eQtr3jq4WSb+KeluHyb4SttKV8vHLP2PilxEvwW5YjFSRGiV56+eSc+gHMJGGW6zGsUCMVZ9EKp6
EcDuHw4a2YgvDKe/suPX0YjQAIYOPCZJGe1hZ9WQqpIK7rVbd4fCnPNvloOKoB8zLWj9RqWFf2UD
LOv7v8fr82mEIv1TTAdk/Pn6O62nMMJTu0OFISONr0KofodiVbWZtDFmf3poVv3XpeQXLi0RAA1s
OtxCzp8Z6f1Q13jGHMDeW9/RZJLzpnKjtHgwAaZhdqXI7FvekmJdefDfPi0XIfUZEJMFEXb+YJQX
PDzute5Qto3cOINVzjvo3qLxgVA41+wtLj4t3VdmqYs/wzIcXktASBsMUkGxe5ObY7wZUzvZejnC
Snh+/5YV+f3XB+Sz13C2lDwPsgUPBAe1mKCe/7ou9wb4orN9kIhmZ7gt1VPUgVpewPZP8MjMIXC6
2Z4fbTFVtzJVKvuYYVlSPdW5pNCuZy36iVeKLpDmUhRU1VoDtEgCA1DZ6HZi/XC1TP1VE9DGrT4h
9LSxhzL5ViRw1Lbcd553EG6hnxAQQ+gyLZALOBbSs4eDJ7I8fvWmGfmsXdGGMLW3bDgz/BBRbmm/
YubAA9t8KNt5CGq1a7MPSd8JqnsdWdCP88SqYzQrS3p3RSHCNqi7vPvQkZMTdyrabdkO4xcn+p5S
53Y3DXCsTY1TWnSDAV1fB4Y5WYRzgqx+HEiAt4ULbCuQtQFAUh+cvqxBOxgalU8Rwx0vpqgApuz0
vfzmJF5a/vl6sf6yN+gHevSMPBJLde0eq2gmNRBKADdTGWnzNz1ONCBkufpnGOXcPWRTql856Bd7
nzn2IhlB44ZUxlpL33uiJ82zMnGTSi17ADyqyR0wRfWnIlpRbr/+eeuMAVuV/59bGOh0kzWsTnhe
li2Ngwl4D+acBs0E+oUI448bN8TMFBRmtS0ahK18T8mvMVr+8kNBFy1qnsiOUFyvshVLDG6YQ3/m
kI8hsAtdvY20yrg3Z73/+PpnrnMTfuZCy3RBXJOeoBh5fuIyLOUo0qR94B4Z/FovE4xI8DNLrqzd
X57jAmhmVrdkjs5aEFTzGoSdS+EeIrQSzO+92g/WbS5NtbsWIS9uWYRMENqAoYdVAaFkFSGF0LG1
wKznAHo8fGT4OjyrkYuIRl5UM2a1GcMyb+izK0OY1X75BG+yNWkBIXFMBb96rEat3sl+NE5V4kXb
LMXP0zZq7EulYVQHOPNZ4VPHOP8qRWwevl7EdUL++XBaoQtqFFISNqznq2giBJg2TaifNA8pLWjg
XhrWQePOvbyZUH41Xpo+GfajUxkYbylWce9Byc0wFbbUuyie3WkbWe1g0TzHOPE+afrhMU0LV998
/aKrmPH5nh5zI6pQMIE0q87fU4uw8MHkXTvJyVHf9CJMkiBtxi4gWGfFRrpSvHz9xMtloa3N7Ge5
pBeJqtUT6b+pQB2kfsKgbI4eu2JqXmNdyabN6PRaC1tM1X4gHhxHN4bTmG9fP325r/7nPuP3whNl
IMh/l876uk02tb1RMQPQT92ifd6MmvXhhFYfKAVycwoGnhvIqt6uyZjSN4o9/x9l57EbuZJt0S8i
QG+mZBqlvFIqo5oQpTJBTwYZtF/fi9WTq8yCEgU89Bv07RsKJhnmnL3XvvBenD9uCrkUlblBr/yq
4ORkxCxt1OKL9SQaQmiGuiEQ0ynNTwEYYCNqfFstF1bNk5Xrz4T5D6hFXNsB35y8iBAh+4CQefsp
JpxninLPHj5pdUbRwU6l+fjx0z350v8/GG1XLFc8ZK51798mgvt0s2sq50nN1IbvJ09pv4FDwDZ2
LX26I1Uu4Qym/t2hARXbN/g/D/+bfzpHHmmmlbxrT/Qp8jdNQwYRUcTxrm0AlZe6FX+bIwralc1k
BCt/6v0cTdgTo0L39kSviNNtNmnakzvE+gNITfR5Cd6uTd3104WG47mljXd29eyvIn+Xo/XJ9mcm
qduadWw/NWIJiEmwEVm3fe81kZNa06aqyu5nB1UGy7lGFu3iiC1uL/P141/4738G2Vwr74v13Dj5
ibUa8tGkefbTYGkG5DMr37kwnqGLiUq7MVTiXrvZ3PyYk9S/R6YUYzNNL9kPTqs964uG+ILd0eAz
deklv/8RyERXtWQn5UfoenkwZvA+e5gZAt2NSOFnDkiyHpd8citcLjlklmAcl3VBSYorXMlyvrDZ
/OXDBg3Hfk1XGIzoqQnfbu2qyNvcfpJljhSsTZMdyG1zm3lBfqvipr2wbp9/1gDgOAWBLmdUejDv
H0CS4d8hczd+XCROg7Bry+aLXqBqryhRtBfWkPNFk5MI35cNeJ5zyelOGsR5ojVmkz8ZU1P1D6rN
Fms/deOwsVwtIfrSTwdvUyVSvroEBn0N9AGs1YWryPl3R0OI2wiLNxW+Mwu6osCo1c5cP9V9V77x
9/RRNo5WG+V16S/7OBbmTR6T6/PxC3/2w7JO87av4EwqRnjO3z9og01pECNMB5QTU7WjFxvipIYK
qppu19DsvjDN8/FAR6CYXQXlCFpPa6s1CP8ZUWj8VOdTEh+U1VcvdoO8DCaS6NQ2t6fl37pVyNcZ
kge61kBYQU8P1hXQf0BMfvDUOarpD3XgpHtZeGQFN041jXt9ce38wmM9rSH/GXT1THOX5c06s9Yk
Ls2Soi7FsTBMQbYPIWbtV3BM/vIydZOdbdqOI+q1KYPijgICRuI5IGR2JXSX00Eq2crtMLqJduHD
OnvXAReRAMElarWycjR+/3sHyew0uMmCp9JT/ae8JSYLspMPXIgrvf0wyJzbKl3N4qkayorLt5de
MJj95Q3AwI5US8c+TFvi5C8YjFLW1jyL40Du1rUpUvM1rsFq+qoVeZQbhbjUKl3/je8ORcwZdsZK
4UUICzP0/ZynmCgAKB/BEyT1RbupraI8FI3v8zVPxHzn/tLYmyTF1hNRJqDB9PEndraW2TAC4Dlw
11kjqE7XzsIYENKD1TomqHyy3Zh7xb5rcpHsHRpHF76v87mSe7vOcxXuOHTY3891sFRaxaPMj5mm
qUOD6PplcaT1DYve1wBA3A6mJgp1iEMgeT6e5/neuf6mYEM5h6EZsk/Htmrgux6I0GMGAeczwF97
T9qXflCj1r66iVMDrkOuoGINXc5Ypb8nEFUXPva/fHgrCZhqGY7wlZ55ciCsXIJ8QLB7T1ZHqmhL
Q1ip53QSmvNAPwAwALh0Ti8pBvo1KHbS4itbq/IpNOSYVcQzJeZtO5rLcuG1/3OHfv8WgvNAVIAB
4k9x/mRPr1RtVoOfB5zi2Nq3hG07cgN6zxvCotVnYs1JHY5JjRZ6f+O7XSojsnO6bYKcTFz5pLQA
9srGOIvAdGSg5uqp/EKqmW9d4+HRbIrjMzzcjI7ArveC6Tc16OFRwZNfjuQCNmNEW0o22wS7wtuF
X36tr57ODUJMQJwqpUmCON6/dVmWL4anBr4w19daIvYsL3Ih81JJ8hQG+VQA/jdsmA3gZW6K2cSx
4bX5racPl7IozvZR213Lh0gFXRtWw2nNu2fb8Vxs0k8IuBzaw4UlPgvXaL1tp49iCEvfR6wl3DZ7
/vgh/GVgNjUqVHjfuIucFhxcqPh1zBL0FDitQUILto2vdAHyYQ8gnKC1fBleEpFol4r858sLJzKd
VhO9XrLrT4tULATk5haTOCrlGCU0fENGSKSlQR7rlF0otJ+fTNe8DaitlDm45OmnNzy/QZo0QBI/
9kUhfqHJ6fK9GjJLPYzaGDjbGTDQGgHjImEs0Z/Wz2DUtGZjGbm0Np0utQvf1d9WHa4r63b2R8Jw
enHQhFC2HNzkmI6V96lhN7/vax0jlmEBOAV4LkOah9OhLO0Yg4w2TOjtErX/+Nf/wxQ7+QT+8DBW
Ty0FslMRMIJcSE1KBE+j1lfNwU61xQ8JZDCJBMKouGzLtB7g6KV5Czpx8JyvwulAHTZ2kfVXU61V
8afYmlUcanZBHjHy6gT9tPQeTEKzHnFFJWVYUMaSUTxP1fNMmoITkcfuqHt4XHMa9nYp7haRFL+8
noMHxe7Kum0DqK47kVtZ+uzraZ9EaDZ8II0O4Cw6CDlAacDHsXttGG2xdXrkj7uk0dI5iiU6i71T
K23fFz68dCeGt49TV4+DDcibOv2RGYmkdN6TsZNns5VF3cB7T7RI1xFD6RhdEq5KSvQ6wZjpIefb
6hFh+DDfKmxy46avtURe68aiW98tp7Dn607Z5rydyOQiNiPxa5SBqVweiPu0vjVBZeDVybP008c/
3p9b3emPB/manQN4Gw6Dk1Pw0NeFY0o3flJ2Nf+cq1Eu+8TXXBdBWp/aUU1mA26RGYNgWHZ+2b+Z
bGWCgPSgLHZ5p9ohbAep7m3QrCIc/Lr/AYFSplEe111z4UDxp+dy8ueuEgCDOz/3Bf7k98ttWk14
OESgPSVLVQ4bXJq4i2oRzzpjO0lyM5hDIR+E6nR/ryGpagnlGbnJdGU82GEDE5VLVTtagwy1qdft
La92T2upy0S4jJbxtsQ674FV6M13Y8zyZ6/UM3sL31OfNoaCObbFfFw+OA1J7lsNiQsDdyUmNnCh
puQtH3Kb/weU5VBInlfYJMMstwrxwqXvfz3RnD4MHL/cEZFYrnv/+4ehU5Ah2yiIn+hkW/p3NjqC
RkIMjYmgRTU39teK5hghweNc6fcYf4PrINW1+hoDlD46UTwQk1pT9bl0hz0/6KLYIB8LdR5LMzeB
93+Yqzy7dmerOuY00NsHq02W1wybSnqPzti5wsfTXdiHz0ekGkvZjYM9DVjcCO9HTCZLIcYIyiM2
KlMnwoe+61x6QxuKbqbFVF9S1P5tQBhALHd0J6lFr//9f5StKKUo9sddcyzd0b9iBySOZe5pMzcI
nYy93sVNd/Xxt3q+zVJKR0TLPv63ynMhtDJYjL45QhHvnNAmEL0rrMWI+rLKIqsvQS22NLcuDHt+
b+J8s7adqPpBLz89VpQ4PHwn9arjGMjYu0+BL9dRFkzyJ6FEmJBpwS8B4OS187uQi+yiBTP7tg8/
nv1fHjhfPLc3WjCQ8YKTd2rwhtRsOcEcgYARTNMhdGM9TF5dG5d1LevmwnH6L+NhcqVVA9WT3tvp
3UVNYtTgOLXHmoigfVnH34IKWRdupG5PTmFy/Hh6f9nMmRqtWF4bOINngZkVyKFxni15jEkjMHbZ
nOCh8WGRxxySrXnXct5ItpxxDPNmoJ7MpjTURXrEGKXyC1flv80dQw/L4x+p02nUqQ4EhZyIoT2K
OB73wlyaWys3rAUDZ/1Aai5K4I9n/6e7/X4pW619nCH5iuFqnfI46FjZoAt6FJipTThmnOjOGwWy
KbhaGo9aetb2rU8mg2BonRwhJIYYSB90IIFVyHl3VAixpA8lW680C6K74eFEh1dJEKGdc8WWlk2w
rqj0KtL7BXlEzzKSYPHqrVdrqPNhl7Q6RsLRhziN9LLunMdg8i6lnP/lG+b9pcKHNAs726l+OLAz
zZpcVRxl2xcvelK4O+zLWAEya7xumiU/sO8dPn64f7kY0g5ZPSUcFV3cbSebZomZumrjxTvaQD2P
/JyoGczJ+ibH1ty7Wpd9oaOsdknQ86SFcJtraRiaGcUImUpyC435n78tukQm4TzsWSs5c31K/1k8
50ClXgcA8ihSIyd8eSaXuCR4a0JX6pu3TQ7G7sLJ4fyVXsvJeGtoYKCnPnPWpM2YZ0PuHQssKxp4
deitPIT5U5oB6sDN2U4XjlbntxNGtEhGXAt+Kx33/SRHAlPQvTFiHi/La5IqOyqWJXXDVlbD9uOf
GDMF/7Z3HxDYZpiM6/7HssU8348WO7nkkJcErNLe0n9PbAXcA/M9guI3yjDd1O0EdtYBYKVKTbL6
xhwitUh6YX/iyy6Cr8DktE4P+aLkfAN0VCNDIe6y4sqp3UL/xffWuRBvssHf1Dlauu/KjEn9dOIF
YVpGom97hb1dXE86IYRoRRXnLWDq00GfwC28CGUJ+36FMOdh4+BZ40EYWW99p0CFD+J6MpuZc/5A
+a7YILDS5muyOcw7U5Sd00fwmnTY+7bTm9wo58D8pHFHYyNokumFO+6wEIFok77plFa8IxOHJGj8
nH0ealnsffEGa7hfD/T5VYs2ZeeMU6I2MqPyuxn5Hgu4PwgjQ6HpUzJHI4mF+ifcnkoPc46ccdSM
7fLkazLwtoUTDG+JTbTlxndq/aFUo/5sTI4xu6FT2UN8yLK6iW/dRPjIZVPDeSr9uKtgARbGF6fK
uxkZuBE/ZvWEe7HEIN9uakuZvziPOtbnis+wvqmFQ1IrHjr5tpAX8r3tKZ/te93obvieNQgyQCOW
MM/rOX1paxquFqnqX8mElE+pLeQc0UeKj2VOQQq0ap5H5UCZblPLorsBqFpnUSon7+iC7/8ci3F4
yb08/jHkgVGEVN+r8jCYQnxtgjL4RWnSiLcQrKV4xki/WFGZcw8IC+gNVkRejyruK2uIx/tMH+s3
mDfcomYjo/wrrSCB/V+QPALJwySDa6Ze2GzSoNMVmPmqe1twifg3iZFkkrQ6nwgi0sOCZMclUdh3
/hKr4AkdAnEAml66N745j58od9bZDiN2dcMxzQ+i1iWug10hgcMyp7N8cpdKqS3eJKHCLHMbIu05
m3tHj8AxL9TB2nxzPK/+3jfmmN8zqWSzzIPfbxek89fom0sztEe9H59nH5/cZlkIrN+2cS5/NTE0
TI57+rhEdez1xaee7qFJWEINAN8eOsN7IaU7fhttrrfPuHGn4cbXc01GXtPHyT4pyaylIDMP7SaW
9bxEDR5PW2EpcBSvOd22762iHRJ1NA/LbUZE5Pp5CcKA01QZ06an3U6w3pQY3MWCBgZ2ugoUo0yX
sMZdczC+DhWJB69GI23zQcCs7p8tHv9XKjj18GYnHlmaIRkEZn1IRDHe6oPR1t/EiEr3iVbsAqZq
bAlNJGO88370ncjG312S2u59BwFz2ZWwDeawcX11XetpMIWrZcPiJ4JV6uRd8NDYcevc5KLVJ1wr
Aza7uSV2OxrnkVvTJiYx5B7YoVNe8w8WW0XIxuRGsBUpTxaclVbkM2eFKz/mxvm5dPKE0EC9UYdi
kSNnTaXmJSxQP+qhI8rF28yLLb0jFD1R8/vmnb/RSr0bItXK8aFdlsU4cP3R9u6QOcEezymaNCVc
8lvSfk6HXRUo0hFNWczgh6FZiIO7oEJ7GewmaO+Zb1x/yjBmcpssWsh4hjTdRzwRwtjapSp/KY0A
mQtb5dmBgV0bGccqaqDtThP8/bpuUS5pSKKeEdaYzlMMejTHHxLDghuwM1zbC8asfVzE+SVBw9n2
RaMKuS/EMI7b6H3X//4/ezQiNOEPXPCOblFpP/NavChKFunGJASsu3D8O9ucHfDmXBPp/q33t9PE
RN0mgQlzig+cYqh3dbOUbwlXGxnGs+McTdXOFw6456dtGhIOLXdmhl0eEcX72S1UlgCGmQTKwHje
ggbV79Oprn7iCzHujbabrnW3s/bG4gxzBH8qluE02F8/3rVPb1Y0uZGsULtkVac0fqqmTulylviF
ymdztmoztBq6YEZfp29aXWS7Vs+4Si0k101EpYzwG9uy/+eWFD4G0oSoXeMsC868dGWN+JMcseIZ
N66Md3pmTr+0oqdLkbdsvNekkJoX7pPnhVQHsiAHUmbMhZb7zvtnTwodZC1WiWNnpXVYOIS9ZJ4U
d7KTnA2CxmjuR1LF/c3cFd1bU8dVSLl7RlVmU+z913Mh39cKW+euw2EUi937PwZQGhVDs5qO/ggs
c84MFUE0UKAbHOU9BUq75C//y3dFD5D7HVohVAWnOl8U095S9NZ8dJoC/7NMnKvSysfPs6rjS6b8
08VjfcFo8FMOWTmSuPLfT87NfC0Wvqife6c1xSawVAA9UhLHGXiZuk36tn2kAVn++vi99vnX/vcs
yrA2lGDa+Tig6IqcHO+TsYEG15rNs49JLH6Iq4r3iQ+x+7JYidg3YqjFpqy4b91ZxAh9+Xj00we8
jr5GUfBhI3+j53s6aSceGuCLzxSBYMSXVe09gR0bDm43EFLz8WCnKxeJfZS4kI5yIgcQb50c8r0l
zywX69OzOSp9IsYJKz66RTJG6aOZb7ZokuTCkGftNFr5XMuJC8T+Cib/tAaKynKEExDIl1KzQD6H
K5DLIgGp8qAQ5bIUV6gjR+NzrU+c1TnPL8EGwYz1VguT1mfrC2OO4GR5EHMSXR9CMWV+tkNra946
VuyywVpC66KkBA/HDXsIdnCvAPHXFqHPP3VNTF9mlOWvBeQ59/njB3r+yjI5MDdcnFbd8amfoc/i
dOQuo16UmMrjqlW8bbkfvORqmiNt6tybKc2T3x8PeibqZEA6SKtTnWoPMIr1jf7PZlf2wm8Wv6pf
yB0Hi1S2cK2i3kvFjXB6zzkkpHhvCKcssWXPreNd+0ZD6FOntdYe3vbQYP3t52bPdXa6CmZOOVfm
rKnp+PHfuW727z+slYzKQsXpFijiabE+dRDE5LIzn+e2auAkUytRewuP2IVF8fwTYpyAx8odnFLj
KQjXULWg3myZz4PssnlXLd5PB8VZGhmDTpPj3yfFYsh8uMLy8Z5+r2Xe2B1MtWet0sisykWVHDzS
suYL+87fJvXfcU5uyEjYs2LUidbgLiB9rCroEEK4KHO8oeuDkOzjaf1tOMjWuoWkEGfOaXOO0Cav
mfzFek7pfnNka9Ibx0mLH3qSV5dqo+fvBYVvlOXrusuQp/KDNKuUl6QmN404H19HrYndcKCq+elf
p0RVfzXhrN8nXoST7URKHbArPeQXMUmDNNheLWyb9NqiNGvNt48HO9tEVgDLSvmhsatzRDlZWV2A
pIZP/uKLVed9u0nKKnjj4geP3O/t+RaVWPripFnze8GMNV74AM5WoXVwBIg4iOn6sl+/Xw8QC1hL
Tj3ihVsTiYEBLmoLe58fhFksinivmrw6GLG7HP590mAFOAEjhlvNru/HxQ+DIRF/6Uui2phWDok/
28rrxctCgPJLDceX2kSvu2loO9L9580MAQNlFBRjQO7Q3J6M7pFxp1mNxE2VUSy1xhzv2lRp3+1O
Noc+6S7V5M4+kXU8jta8tIh74Ru9ny3azjgpkRW+AFb2tetkNMpmN/VxgXoGGEaw+fjhnn0loMRW
6dVKrCJX4xTvZboAODl6kQDaClVSOSntn8HSXIrgOmNL04xf1XbrwRKLpHV6pLTtpGCfLecXP6U8
8o1IcAvKrvQFKXft0N+5BZW0K7N3g3hr0biixjq6Usp95QTzdeGlThEW7tgtV3HqKCCsTgP8hMTd
bky49c7tci1dWbQvvp80V7WutwbhYlpfRvmwkLEK14ZbfagqbvRqjysffgDhdC6B9232PUk7yAwf
P9mzHxKGKjuGx4l+FUmc9kpaTnKegjfwsriahxpj8r4a5E7updtfAnCcD4WZn3IqoUXY+oF4v39n
xsUUGPGS9gWutnpJkjwwozHtjiT7Of3u42mdn7T+4OkxJZF7wt3oD0PiP8cC9LYpV0ezfelXK9o+
nrriyhvtwIqgm6j2d6CrrFv1LYuzT6y+eUbxv1A3XyaKHUbclfAdqmVJqo3eedrTrJfSjDzZTYgG
BmETOmiL5UcmfDoRxEiavx1Oa1f0DuZmpymQQGCik04+SPw15QU9y9n6uoZdAMBZDRMck08pKnzi
bZ66Zf9ieN0AyY+oFGj2Tf84mW39ZTa9ZmuTib3PqDpfeF3ODs3rr4eJmC+RCvnZCd0ISiliwhhf
moRaHhDBhsY5QbN2H7WpLrt9mYjlUvzC2ZK+fo00DzEO8YEilHr/4vTSZ5PErPxiSKOf9kC2KjQp
TUbWAse18b4iWmZXdPk/byWMS/sQpAKnAcw4Jy9s2zoiTa12eDEtEsVDflX9OrGWg48/53Xgfkwo
smteqqicfSbr6RD3F+1a3eMEd3LYGZKpzRRAo5eqp6ZJoBcyjjAYtKLcxaNXNNuPv5SzOz09Sw/x
CGA8Ng+W9ZNZojVC1VbNyacZrfpNKmlFG8mY3VLpu0vbeu/aqfGw0k3vKdQ5Vz1Tvpft2P3bm8XW
BdyK3Ys+F3JnKmbvf2TwKInjNLTAvZJjxc6buaTuAhMIQtERMBu5AG7rfztX/hnTpqtEQhPHFKQA
78cERFjCOY41ErD8TGGFQdmKLqtN7uey//bxcz75WRmL9j9ZJS5C8j83z/djedKRBRm3AdBlvfsx
TmW87QGgE47jzfrjv45FiiUPcrUiMOLp1bYUheYLb0yu/dgB9TtMDgxxuMrtRjU+eq6PRztZE5gZ
JlCOPjit+U4QKr6f2QpOdCGjx4emCOyrIpi7Rz2b5YasIX9jmmX3b3ET63hsWoiSqTv8ufu9H88E
kWfngXAPTlAEnwe9BlGTKvKqnJ6d8p/nxlh09blRIVJxTuZmmFi6l35xDpV0Pqe+NB7ZsrtrHKdj
1DrjsP94uPUl/88t8f9T40myZXGm4sDzfmq5Ej0kM8I7ctQgGyBFdqg5er21+twIY12br9JSLWin
gmIfB1a5+3j407Xgz/gs6zxY/DJU1k6OkaULpU1ThX8ggTd5TXxZ3Ihq0l8pJZSv/qApOoqBmUeW
U/m3pa3P+xhh6XW52PqFP+Vkj/v/X0L3lTqUu5IzT66WjkVTeaKGfajgMm+cfpl/ANPwdi0gxAdK
fTnqLFDCVzk8118fP4XzLxUDLoh0tpwACdQpRW2hLdFxkHMPGobwazR/ZIsnZfrs1fKSr3j9PU9/
b/ZTXmgdTAIhH+9/7xIXDxcjhmoqu9mNfVpv2OwIvCXDY+/O6Pw/ntrJTvrnqeKP47miGeSasE79
P6cigGutk88Gr7Mx2xYlzKy78QkrjYxObzftTFc44qm2F4Y9nyZdX/L4qDysurJTvw5SHHgn8WQf
vDRJvtKsKkN36afdZHV6BCnTuHBdOJ8mOAbOtBgoONVSYX4/zWCh1aWJ0ToMhU2q9Ziam8BO1DGO
q9gJJffAR603aS99/HTPXxyG5TJPT4CZopl/P6yoYn1db20WwiHdG0I6B7/jJEjeofv08VB/myEq
H5+SEvsW0oj3Q3G1jbtBlfZhlq3+u6Nj+SXOKAkRce8uU0hxbrkjd7Se/vXJUg7hgg2GkmPYGnP0
flzoijKG/B8cXHRUd9IEGRRVWuDcqnI2bjUksFHru+mFffrs/VlH5VK2Stkwu53O1kM11JX94GOD
sr1H4SkASSb2qO+2DTwqLHPbvzDi2U8JA0LnZWVc1h8W/vfznAgkjv3JdA6ZN5tkpFRlcpXOehwm
RaNfOoZQoONf934dgIv4n5/z5MxHL8ck76UDmela47F0MIQcmtYFAoPxaAzCqQ3yIEQK3jr3yHob
/c0rkw7HleWpg14NUwzlPXWAEgzmCOADlYXbRuZC1RRYPlfnsKuyct6WjmqPXmXW3/3GsV9FtuqZ
LX3WX9i6py4yAQ9ruJ/FSL9VOHX/qFtlXG6XIS7lFxMa2nw7llrrPw41TNutlwSNc2XPsmo3sx3H
5ldE/ekQ2T7v5vVi1l6xs4ZerzdD2yzDZ6R/pvXMBmcQtVKSABHqKIjKsMqL+FONIIxg0Iqsn21t
GOJzVRua2Jhl2t83VlVxL2PC90PqGs0j4m/voGXTRAc4dQtvmw62fC44en33zNJ7Vna8EItnBdrV
2Arrt0n8yZvuDJ0W4eSragTrWpqFTQF1MlTEuB/4M22UVE2fyy0I2bS/Fn2XPI5Labr3vltCZWix
wD94qS6OWFjy14qjIqgUHl/o2W1wncWOSiKLTIE6Ak3ol58Mo0J8Peaj/RVUaEvR0jAWuRVzrKy9
31d018tJ+9FKuzC3oyYdY7NYIAZC/nf9DRBwH1hn2QYhOreiuUm9OYiLMMmt4c4bAkQTGYxA986P
6YdHlEk1AqHcxHTvkmzksS4Q/p972Yp4Xw55cteSw9yGut+MP3LhkDqL5KWHkCK0H5lnkNeC9qt4
FUUGdQkFQSv1J61oACo7RVkUj1wKbe0tt+Ry3ZXCD97GIC+z3ZSYstwMg4a4dJTNFFxrTaffUhtE
pdDNs0SIpqYJKI6DzeOh8giUCUuzKeyd4dbssK1u1HsnQXT2gAUfJeAgB1ToaJ5Evh/hFU9R6otU
/9EYQ9bc6R4Y/62kq+P+7oJUJJFDIlb/UJfKWrbCKp3fYE9h3LFutLdeB4WWHovqDOchdiZ0cr67
1PnOgwq2gc4S95/1op1mI7KVZd8qj/ZxH1JZlyPhLPOk/SplsDzZBCwt3+ko1HO1LeO+fIMSkalX
c461782o+HokHhpky0081wVxO2qBYUPYLjVkUbd9rejCJLp4lonlVZtcm4fixpurmiT53NXnnFU7
zfVIoVbpQmrNufbM14iUszDr4XrE2AKmPela70euTM2jtj947Y5kKDUHIRt48iXPNArjOSK9tZWl
nB862d7yqlAjnDFSvtDrYV57Vu6wWFcT2NNHxJmGd+12WiOjOp2LX61MpU2/pJHaliBWOfC3dYX6
At5wVNfEJpdXXq4SwGCzU/s3oq5HeVUtBu53NsSxCRs41/NN0Uu7+0k9LO1+DprdNI9J3tCKicg7
GJorXzm1E9ll3x4qchyon83DOIeAm+FHa8GoA0pTmtPcUhewi4d8nAr81JY1/4RcG0ybImXZBkU5
pxoSfhDRW56s2T3SErb9DdQ840vbjtVj6miuvxOtP9XhbNZOSlJcnvFhdEv/XLnksILBrIM2TJqu
F3fdGsIEDEiBUTSQvps01Cl0IITRvTuasciV3aFOg0MGZuBTBXjaDUdP8A8E1tiFvecKdGg1r8oO
dndx3drk7mFucM2bUlujD8pKFQiDaD7l2yLup2wzK6l/DspFazcjsUpwx9Kpp4jopeXBt1rCIxWZ
adRYlgUIMzmRpr2XxAPYt1IK91tVTv4DeBi6o53d9+huCnvItt7Ac3hrx2wS9C96MUTTUE8wX8FU
Am53p9gKW6pZYtc4bS9ImmzTMRKImojD4/L/S6MF/nssRPA2IU18cVtLOtF6u61ROAXTz6HPWH0s
mJc3mRLJcXFrwPFDMLJwFEkSfNa0wSoOZqJncg/TaTlkvKb02uI6/jKJQqKB9vv025R7+p0nMaBs
tKXp7xIz90WULHM/bP1emw5B0NVfCw3xcTjOZuOhq9YU3rjA+t1qZgem0+2k3MZlQwmqn7z0Jwkj
FZXU2quDNWGzYBECRa8loAjsZbcg0Ar2pCHDNlHtoBkRVhJ+pKVT+UOSkKAJkMacn0wSVRJ0Yk5f
PARJPn1GA1k8ZWmcLjstcGX9YGdSs58sW6NpGHJojrvDBFL9t5rXzKvWymX+VEyLczOrkeBZTZur
b02splc9kU6+w1odmDvAtO1tsjbzCORV9n03564Rjr2LE25YC1B7aSzurVch6g09ZC4vBTXgX0D5
DHmYFm8EoiU7fhUb8D3XbsMvoh7eQxlZpEsVO1kLbQhj1VSIt2Lo3VfWwMMNc5DQd0C1bJsNxy7v
Bmd0P41xo2MvlU5wTWNcOBu3s7Py0MZy7A4Wtz+1JV2x17dtHWjEMmU90sQi6+StlQ4Fpn83TbpN
WpOeGDkdXcrQTZUz3jnEqzyMXOrlJtOrTqekWq6COctNb4tABNPOryvXurXxIv7M2hgVYwLJmyCB
sVRZCKqiO/ql7aGA9dMi207a0P/q/bJ5VRbsry2VW3XFrVan3VNStAzjxMmfyjRuegTmejGEhpb3
eBsCfqw9dof+iAqOYCmOgMbDXDce5yziiV+D3PSWh6qwfRSoGal7ocG9pQqnjiMMO05VQ34lskcL
7dxQHstQYPzw7LQaoe6P6k5pfvtdE/qY31r62P0ySqpJ4VKTBfCslwU+paGt/C+W08kuMsZy+JVp
xpQfemIQqyvTaGJxwz9hBVGjdYkXdmbSP/h0zbMbP+nGn94g8EkmrnTUZ6NWebMVXatTei1Ky7jC
u7omNS0zyMvUNpS5TxdfHZ2kz1ImyL1w01mx7xNyGLfxIUe2ez/3DZrxpM2NLFScg61f0CRUuvcX
M843snGHbVB3yHxqdJS/BvYTtav9Cbb4KCYUnk4+urA2hSe+BnaH+o/2hplteJ+HIHKEa/uhif0v
OUx1OWd7TfdnL2x7XaY3vTFXNgVUK66uinxMtkjWnXhfeJ31OU3kUm8ViUHEqvUz57IgWOZnmM+T
3KcTx8gt2aouJSfOaeDktMnxrsogyI9aqo3WTqCE9KNm8fzHTBhoJipk8XdNYNXiujMk8mlrNuz8
qs+F/ysJKnxy0PQHd1dOVVZHZZLEkv3VN9tN3vT86kGdVOoa3xTONQdnR/JFIhFq8Ur2OIYqxI0b
d+aAhzr/f5Sd2Y6cyBZFvwiJeXglybnKVXZNtl+Q7baZxwAi4Ot74SdXllUp972Wrm63mgSCGM7Z
e210HYcSXAS79tY1qtsYGHS879qYkMCsibP8WIDF4EOU+D9Cao5wm+s5QzBmkszWfHJtx5CnlEGP
gLnu4kdvSbU+NLXEGKFPB81/5B0VmEcctoKOx2pzkiYc6FGWfABFEcPJK3F7kKVJqRVrrT6WWxEk
eCsEquEFofPClq7sQKyHNjnRZIl6I4M+cjM16eugzisq+0myrW0/1fGhN55xj3+pEPjRKqypejCA
xZqdtDgXalF+pBZR3LmN2fTnqjKHSIDTqsixaQa+X9Euanh0hjEQEW0vfoG3ONVTXZG5+ai3Riw3
GM4GPgATa+JO9lpDlrIlUuPI6X40ilA17aDuTFw9xdF05ioIRQP5gAk8bXfJMPUyCdHYI/9YoY/s
sj0Tgjx4mVi8NH6veiod/pRExlTmza4kUjnYim7UPhYU162vfsq/OWwxKcUbjJuuFrWg87T7obUN
tgbMXG3k9y2X7Uazam7h4Aq2KVWpfeqaRT76fVAiEejGoYAgC5BR6wfmb5/NKXAnbaibG3pLZnG0
7QklvBE0vLnGkPP4Ab6jF2wQAbTy1hYV2xkKjbl2z86arZeTdLX3QL6M9gUrtRV/XWTXfxhAxg97
TYBNu2JL/FtVgd4SdSjKx5yALwoYTkEtZhwS+4hu+LRMCLFMhLKbeNTsnV7Nv1aj7P79Qsbvosjl
0Rcof0B5HBQqvovXJ20JBqUjZs860qHw8hsLL6YVVWzgPaxEM3p7M/WBwhlp35mnOGUaCls5mYfC
0XpzR5IVSF6XPckTmpAk3SZM4V5IPTf7jy4Db8E1kvRG7xHMRWA73Ec7GO36Bha+8YMCW70z53RO
bz2n4OUNdD61aJxGAFVC47D5qfXyzDybSlYKwAJY9O1slxMPQxT5ptSb+s6XE5NiqJEOp74WLTaH
sFl8+xfNltg+GlXqP+kg9uabplPOizuA6ghrlpBfONE4BAZurGW7wV60ktOXj9RE0anoNrUpiHeZ
ocnjBmhKHFQD3CR/TzJjO5wyj6S7IzgnfdhRHlrOsyvNemeQA2hs09ktnubAH9OnVovnKuJICCDR
HvFTszoM8ZVuw5tSLWAcPEGoHmhtUCq5GDXU1IQEmZeetKC2P0lhLTdFlZm0xpdSUaZOvB8oJPt9
qsbH9wfP2yoNjhn0R1Sk0OkgOXk9dhJO9qSaNfkpGNyT71XxT+j9q+RNZtfsy29KUCBs8TytGjOk
CPalrorsIqXj/3CPKqPtNw98ewBl503bVxgG4vLKM/1LJZ7rUb2kKYbCFy3o61ujVd/SC4ido9sG
2cHMlvxeWyTJ2mXvzs9mT/6Sp7zubGYjqaJT7LEHHKfWPul4+H++/5jfvGD0NIRY8JIB46P1uugK
sC00g6FGS0cW5HTo29HEvUBEGgpSRIkVs/5XMZrf8zSOvSv1xr9dGh4G7xcihIPW/PVjMNqkoV2o
u0crWfd1HF92bBX6XUCfhK1qXI+fPR7T2Su0aff+Xf/tFdAGgJRM9A5C0d8JOX8Uyy0b3Uflze6R
lgi0vLqzvJCpIV4JBNq4oS5CkrGkvGKExkCubgijERzuwKr5Ad5xqa7Mzn8ZgsAg+c/KaqSZeDHa
LctrpwR2zHFeJrFvZR10kaY0/TSqss2opOXqmjntL49/5U8Cv0JnTWH7oikrAlj9RSOdIyhwMwLE
kOylAyQYL0l6Mo1Z7UVPfJS12NWn95/+X5YidHHIOfm2LZv5+vWLFzC+ikLRqQiGwd+VcZJ/o/I6
EbMeaMeRTNI1IGOp/n240Xmn9b5+enx06/P485WbVZys9TNCTCApfCvLwEp3k4lZTZqebCLKKcnG
xs4FhXhegmsKmb897rXzxF8G4N7Ly8+aWgYP8OgxKDD91bDXzr6a5X0nB6/eiLSPfyRZIw41u/jq
ykL8tgQNJgphB6IYNHtogV7feo3dr6TA4R6LkUpDmHdMShsO6uSqBkLWeZij994okxOTm03uLTzp
8p/7J3zJmAtoWGMWDy7nvGacrECkvnMEUWii1u2SI3Khm8KrlysKmrff9gp7IuoAcisQWvOSmCg8
CSlyYV4ZqelOO6uGX8wK6VM4q1K77G6mqsSu0xPG5u2Crsi7jwG19nSHaty/kZMxXWvNvQkLJAQy
IMASZ+2qq2HSf/0CXNC3BpmT/jFtO2dv9mziQ5td/94tg+WsUDTlpCur5d4ru6E8jzohBWe7xl5x
rsBaRHCsqVgURtZvtUogn//HD5L2PoOS6Z/5EL38Rasy8AVLsD/mp7KdqMe6ObZrzgKRkXjmz8Vu
thOYsv7KRd98EFyUtiFeH/QZaFcvpv9F2IL+Q1GcnMrQ0rB3E/ND7xXdOU2ScjmKMjNGaihznh4S
Hafgv04HXJ72D7wxgwhTcjFevxJH70zWXJukKonndaiRjoeCxhvlpdLoDjmeSgQjmBZw2rnTw/sP
/O294/v+vRmHEoJ292JjzJuX5kIn+hgnPeEzZgsnyYSDtklEIk+YIJtj7w6y23T6qP96/9pv8lRZ
9GDPwVZj543w6XI2sDgWzW01Z0d9rucnsrz7eq8bg+LkldOuRs4YtDeq7lCXiLQa4mdpEm4SteNU
WRQSyG2O7KGZ6mSzEMtYfjN81ZpncqMSfV9UvXVwx0J9fv9Hv1kf19ViVU3Rt1stQRcfUFtLjdqf
3bJlwsFLkeLzTOzKznT6/yYV2NcSH99uPrmcw/Ph9MKfS92UMSnas53bHssEyL1NYfXXAN9iN9SG
yMP3b+3NarjeGp2klTKxMj8vbk1vSJtTDVLexEYwWYxotrBJWi7Jj4bKsu3Ui+RDHVfySpv57TzJ
E0VHROMVmSgz/sWqsJIWmBkn49gH1aROVFXN7WDV023G1utLl3Js7QHuY5AOyioO80YTP/tmouCM
tiH5V+EPbj/0YbBMqPoDq7x4Cu2sUWgZOutogKh5wf0q72wrsYJjFdhT/W/uTR0EHcJmBhPWRrSq
l3dOMId06gYpDsUtlI6EcPfGIWPg+UfNRLJAVEePuXzGclpewQq/Gcg+syy4ZuybeJP4Ba+nnRWj
m9Ucco+Lq0ozNPl2bq2a3lRjTndu692+P7jeDOT1ckgWDIKIOcJd7nMTUoAVNbXp2GP6jtphzu8x
MOZ7Jctr+6s345hL0U5HtIpSAgnXxX7SsfG4Z0s9Hc1Mz/eVbcbbHNjYpkoodZLKY36ojGT45ze5
Khzp56/PE5Pq+qP+2NQhBfEGBMnTMRhr6Udp7ZbTZioxQ4U0Lu3ykCxd9zPvKlUe33+yb6Zw1OrM
nqANVwUpe5vXV26p1njAE5cjErL4xV4S8yPlWtPZWvGki9OceWSzEckFsAMWFGyH9y//9mn/1nFx
PAaTC17wYvkaq6rXOJ3YR1IPAwz2upeGpV02p0EW5rYQ1c/OgC73/kXfjiZUjisRht2zwzbuYsbI
VKHlM2vpscna4lQazmRtCLrz+o1GfSk+vH+1N58K0eYYdGBvr4azN5ZMGaQ0BAyvP7ddKyuIDS0d
rCRJ6R+6tfxJZZcn/M+XxPi7KvRQzqKavRhOWU3Ek1/K4YxEz6DTKUt6b2XOBgFdu0pObdINV+5y
fWavamQB1SIIO3gTVkv55daQWJI6ZiCNZ51cc2OfDmBwj+1Aw/Dn+/f2JkGUYhGCKSY83CRc8HKX
19P6d/Mc1z9EnqY9Zppw601G6Tb7LxHKffAdoeZgsyiZAfDAVvNFZ/xWt/RT8nu6tDL70dSedEPi
xb1reuy3L9tb535OZ5xJCbW3Xn9OsB/gtCWjfm4ripOhiQE6NNERfPRJRDtUYr5ShHnz+aKxR+W0
MvMNxDmX3CoyEQHkqoDmbamUdxLeYn8gxO2XMox0n8SuMX7MO0s/5JPM9++/iDdfUeCtZY9VBfpb
5r/+/T/mLATYzlCRd3Ymz3Jyx7CyLATKjord6oY4s/TKPvvtAFtvFTktBS6EXZen7WWwiKiL6+Zs
+U1vP2teo5e7qsS+cmUkv32knKwtcpLotWFcv8QFYJKiL+tq7blkR5PNW9Bv08qZHouXypl9ddQQ
XvVwnrVq+uHGdvPl/ed6eX1iJFZgASY4BGXoltch9sdznbJE71kK0zNs3eqLVZg2UY4OSHhzJXbE
fZN/w/e87G1tKpPo/WtfTse/r71WF1j/VnPhxQmqUJ1G+AjXblhdw6wHIkkLhI6i1y6fB1nVzyrt
1cv7F738ZtaLMoI5VCIn5hhxseLysef+XPbZOYv57MMMTdMnW3akQA2KNM+c/npyZYK8JDSwzq6Q
ANJZMTGw8F7iVpE8miSsLPmZ3NR0C+YnPgJ3Hu4tLxsiV7nlAR5+uxlJaTY2/YBgzcNRdeVp/+VN
r7UEZPBkYTKyLyaLHF1LJ+hWnfGtWy8Bfbo7Dfjw2Z9sBGpOnKtT4GkyciCwXPmafi+sf87X6wPg
IIIYlM0OppWLdV+g4DEAleXnlG4i2QZ0gDGYJzSzwppkn6e+RM9F760neXdpl+WIX1GLN0Wi0Tgf
5ERYVm/Ou3FGXYVe34rAMLmHFsH2mVZC/m0S6VUE9+9S6sWPxvXPR8HQZLdyedYeaw6cbl8vp14G
+QdXgcaNNIl0NYSiBw0pG2qgzWQd5htkLaW6z/Mk+SVGaw04yAswtj0LymNtduInsi75ZKksKQ9a
brpaaLosFjcBqsXsC36WUu3ioMnim8pKiLWfaDbfoLepkue0s9OfKtOLYOvVrnwGhD1Nu3g2+8NM
OxfVd5tov9I2VgbUCYsWEZ2avO3uaFCMN3gR+6UOqd7VeSTEOIrHmR59sVNd14L7hNugm3usBbbB
m9Cd6lvVdMaWWVVLv3ZLN4sPjRmMHaMSKcyGJFrrflSQTZ6awUlEqM3GmAzbyhKOfrCtuvmZAjm+
M9Jl/Forw61JMTOnp4T2E8SjJVO/Bmm0GorOvuiOhWtxUgyY8qbQtofsrHWxY2/H0pO7JnaoNC0k
MO1MK/XjUxD0xKSq0iDoAWHNVD42iF7yu94YdHmwwEJ8wKGzyhK8ERCFdJYB9G5Dp2cDGsvTtlnf
FdVtXxbx0YY3qMIgd7vx4+x2ytgYDR1tdoPI4YCLCZFEnUeeOxBs6gFRplfySQ5xVd9h/kmaTVMv
CVnt/uSeZ+yr8cYZR4rCQbYMx6IVzRDODZykgVDXKYSJ5H/F+kqqrGl2qohyOp5jlJBO+wX4pq2H
uRxo7Dleqr6PgM/HMEM69tOXkCk+TIVFrP1QmuanYJx7jrUkds63LfMEXuypq7xNsSh0KtU8WGeX
CFdou7rfi21Gj+ArzkzxUaZLsaYXe7PYL0nmpRt6+CmAo9EKdp4EuLc3YpshgvR+Bs7ki2JH+x/q
GTha09wQxezru85a+uogq05PtuxsSIkz6m74b5qT7oeut06+nejJl/e2F7fFzeLHtrHXJqczboO4
s6jLjK7/vIzO0h6DCamL4zly/JgtpWXcUEUsf3gqHfUQ2ASdk30+tYKxxoHwwU8IoPw5dippz+0Q
DGgCR6v6irzDT36hekiLj46sPPXLodNXbGu8gjEsMuKLD1bStYRGj0WNQIHq1F5y8uCUqqz5frTy
KtvaVpcMxzlQCWyqZEElWvENtBHoWyGiOFbEuImGWfKo7IkyO6oD3fjEh6tZD7EqkW94UwoQv7Sk
/YN2rCyjZFoVT0VW22a4jOUwPCGEMl/8lGnvXsh82Iqm1I3HLB3RmsUGjOJoRoXsfs7nWHKUJoDJ
DUhVWOz/DJeHRFCxrfcbr1iqjyt376kqk7SIxlR3nijFqeIJVLBePtW2p0RYUvkUxybJQG1OiVb2
GoTpRho4ZtDCTVEhl6D+xnQtvtEnXL7WRq7/pxMmkJH5jfTm6yAKULt6L/w9DODAiAor7qZ9bMh4
RJpAImykHBTYmBYm/kE7GJL+ZAhqMSFAJf0ToO61PKgG50bqFbY1srrA5JP/EtfnrlfWsrGnhGjf
RVjGJvd0XL24O8c7JTpK253eL9UXjU4KQlCSDPk+nKkbNnwPfXtDDzUet3pHItZGVy61N3NI0xN5
eqwmFgvDN/y9bRKiwneHELJYcDZGW/XbpZGes4vr1mmQHctCbZt8iT+LbJb9hsKmaGhbBc3nCctq
twFM23+eg5aPNuY8+2JlSfAlH8FI3XomkdZ6Cr/vpPVxvA8aW9M3UyLG6kDFCOBRWFLEPbWLmRV7
FKbsbqqWMBi1yUkWQPIJTf2TkdazfWpIPU2PJtDdY+csY/OxpYXdmiHMutSIkFJmt4FdjPNpZGE/
aVTbjQgAZu1uV038c1Cix4zYqgERi4UhNWbkxvqSVpBx9m2AGnrPiS33Ih9xir5J1RoP4hoClk44
o+kAIB1MdfMQVCxvL3ZWmvV9OwpPnAhVQyaUt2Zb4dmde+3QpG3yMxaOgS2YeXuyt0Nl2CoCWIr8
eEYKSVgmfXj/c5CYwQvptNmy0eeq8ghMB5YRIcN1CZBPENAfkbP78pClNqlQyLQH9FP5SO3nbh6G
uPkgcneSZ0pfCxrqCmUGcqwmq8XwReppmx0lGIOb0g+K4qaaenWqwI/qn6ZA2SfOS9D8iA3Txmh2
h9ZgNz11R8sA7h5xvjerYztNQ76RRJQGkcO55UGRd/Zkg3a0D30ze+lLzJZU3q9isi9MIM33wUq1
2wXza3lKZ1zUnx2qHHKbQgvU4fRrlRH5wOmKR9RbRncafcB4Hclx2VbPncT4xtFBAwhqds3N6oo5
4nAncbMq3QZqnita00EDhO9U4H7MlnavxnZp+ZKVXQw3C6g778My1LL/Obqp9zMtm6bZUQWzh4MO
O+4/YLLogQFzuKgMYjunFWzQAG6iVUeBqImTxX5xqr7/TqVUtpHrl/bPoOGnbIIZ7t4OjbhhR8pN
HONHm7pGfRMsIJLR3SPKLl/g+rX5kRxJI/0Vj7FpQ5KM6xdVYns7JBkQgo1fVtMBCKbtHy0tc55L
g9rkuK1mnZoAFeD07DmzcrZ93WvWYda8zsbsbpvlmXB7+S3zsmmIckfTtXPagRU426NXJhuCsmzv
Jp58fZ/hVy13TQ2090lXerCfaesA3dKJI9pB+mjq7wnzRLKpm46oL8+DybBRaErcfcl6auzW1+lC
C4qDLBQDQPzGRiaH14Kq1wdmqCSL9CRptulEOsJxjTgqwDGnAm5Ba2h6i6fcr541K0eV2WqjHe+q
2mLB7zoQZ6hqTBmZWW2me28BUbhjjzghSARxmIeTAe7wtp7RSm80mfTj1kjKZIzcYXBeVCDnZNPy
Ixs4op2Xb2UTlN87xC7YuIMJ4eKQld7Ot9OJbYzfxOzQgg7VrqUFT2Yye+K7lzeZVrCn1sdfXuMh
FWuGHHvipGfUD6fU9PPb3l4Mcwjdaslvi7otnePs+VlUxlXmbLVFWbAtrdqdQ0N6wtnUbWvFW7bA
M+o3r3BtlKeal30lmLtkr5tKdVdQQiUHAVnkGGW1P/kfqMeI9K7yahCNM5zEfUVYO1s6OlrBXhuE
VyOdbJIZ6VxH0CQOnTYowAuFKDm9e/w8RXvbZ1RMPlFByp9Bpy31QQU98FJ2GGYXSdByn7VmQuMO
sLGszM1Ey7w9wHsl3qvPSkfb4kdDvd85yNSm2lHTRoI8UKGPTKytw7JLNfnDzJpEhl7bWPaWwY1I
zTermcIktewNE07lfi0Ku+i3BCjIgpmK0l6kTA/cRZeRQZ8Mmkg2nbTEbWa5wv3gtXjQglBHLtye
GyKz4fFr6II3Kfsygsy13EBtXdqgp3XpB/UtSvO2p/Aaa12+adgcVzcS2HzOmC01RBZIrdcdN0X+
j8RSjA6bR7vTvFXzCzold6tqRkTdi0fV104RGQ04m23mueR3WIoENHfJtfmHXCDwRdhS5LHTix61
HRCP4DaJywXLusVKYN63gRQfFz0ZixvsFUGPtUAEfVLjJALJcbNURvrV1Zy0P8ZjMDNvURkxP2n+
UABttda9J05UkWwFOJgUBpdfal4YNCAl6QUtqbVjRR0hzOb0RKJBlHUS1YksQc0DsbpNCWL7jhC/
pb0+BF6614pyOmRWoFpY2UVRhAMyHP1GLlKzNmj9sz4yKE5Vuypjv7YhgSx+5NJEpw7dvDSnrOtd
uWcQdQ72pVzpm1gEVnE3l2LR9o4wKiqGbdptTCBqwYdpzNgu2WlaG8/VsmpGy7lOi1Ma90AAVDEK
sUVg2x7cpMz0LVgsDngGqmASJQrEl5HTNDqdZlpBWpyFThd0DTNZF9SbScu9iq3IUMjvvsaGJCwH
31HbJAhKPcJc5rShg3FtPrIfMYfDshqqly5wezCBmhejgKWXSMrSSrtbj4ykgWYYD5zCKPzbOkjs
ZctTxp+ckuY3hUO7uI+Va7L7XH0oyVnMlehwG7l4m8ZBYfspK5UxWTXJVpb+kj5CeI13Abv8pI5G
GfTPXmxO+amzm+zRyGZv3pYz3tghHHIM76HZjnmzVVkN/HTqx748iKnj/1/rwv6ZQpNWsdnpkfUj
rh0dqOSqQP1eZa7zJV5mdJ6xuWj+Fm0oO2eSRFoFKHlYBqjZrBvGJi2YI5owI0ikuFGZ64lbzTWb
W99UlXlIBAFxfMl4OokuB4crQ5kqnfdWzcVmmvr4s+sj/wld/GcRhByHJ4m6pNu0UtXeKQES523B
IE9f59EeuAfLVGLLDiTm6SO4dp9J8G7Rx7pyKk4s6f4WyvlSR4DEgp89M0gRo4Jwh/7HUDT5lw7U
rXquygZLnh7jMaxlZv3AB9LNt55AzbqXRp18hZIxzSed2KKZ8JqmGD6KuB9Old0bTZTKypKHYjDN
ndHC30AtnHbZqWq8hOSUuVjqfD8tQepECdGCLGRWNqKFoBqo+Y8koUz9SXL++tYtifGrzeDphKVP
2OPeGnm3ioWs2gbK0ZeoHi1CDcLWyrouDdtFYANif44M0hT4/MIEufdHw1SFvkMQWi6nmgrzsPOW
plURhxpHbtCCNE9z1SEaRVvhBngou4KZVHcW+8Ujfl1t5yk22q2B8NyIOiszNyMN+eoFMP0S7Cpi
dN0HE+2yeOq0oXOjbCHUJ0oWJ7V3s5f5XmhnzuJvIJoby9dYuEp9YBGWQ8TMXTnHieI0J19HR2HW
Qf5WTJi5Z6LHWcriZA/8fLwizGLJJsmpFe+JJHYF3GS03eGCziS1QwIwqxo0Z2JINonuMmw56OhN
yEbQlrdj0YuP+EREvnfd2nT2q8/gJF0EV6FRVth2nHwxuv1igMBE9UF0yW3Bx/Otz5goIiuIc3+X
d1M+YyLosiLbxlZaqQ+B2w3eMwut4T2Bi2e7HyIo6r8ZsSPy+w6zsHHjC2quG5Kou+UW45OB/nue
K31reV3wnZmVdaxuVNoSus1uMtS7Gal2L3DFbMtR67KdyhP9RSDZ1Df9mCKgjsmBR+06y+Snm+SD
zjnO1YYktI0s1uorVca3NV3LsaF00ifw+R/+WoX8o57cG0vBGNP7swE4arrLXSNhsvRLNP34Kdt9
71GP+FQxcv8xUoQiKyoHUL4Osmj0S5eeetfKhZ8XTXm2Gr3eAaZnItI0PKChl+XDXgALn06Qglzr
Wnl3bT+/LhTSwYV6gCSAJl9gXFQ3BxjNZWJyZVQhbOE4aZcada/WpCeeJDqOLK/6nqgCA4cJxSF0
e9PdjBRZ/jOmpLrSvH6jUKD5Z9EERDaHMpI27kWnRHjKkbajFefKR37Bcr8sJ0qGZUMVpG2fOvTH
w3kueppWOD++5l5KSQD5CjY6AxfG+9X2N0VnJg/+y86cPZdjXKZvaGou08Ackptscspns1zyozAA
LTCLlZh/iha45OBhrIAZv33/0m8K/RYaKVSadCbh7vmX5NaOD3S0UaGcPLJXP5tjH+8028L5YVvT
GfPltaj6N7fKwAexhx6FTAysWhfdDDK0kqW25uIk067ZpFI6dw5o/NuF38gQWGtRcnjhY0yvvfE3
3xxXXnksa24fHt9LJotyORj3dlCehELRvi1mv88/Ws44KxyYyBhaMPRM3Nh82o2fqppAtZkdzs6r
oabMeo8/yJ3HOdj2xVQHL7mm9GVfMDvZO8vqSw6QMeaif+2K0C3mzXhsDOjFoCn53TX5Y6qoVVWh
NSnyJ5GIZWtjYa1COxXM7dixWORbvL03lGJaZDRtoQgkIAKLmd0VwZWhcvEAf/8SmuarZQSRC7/m
9aS1HomJQ1D5kwWPsIhSsH17mS3p3miX/nMwzdYWPOk1cevveeGPeYPLosGAgEZeGZ+Id6mGEEO/
TJnyyqeizto72BQF/nu9so69bJY8jFdHfpimU9eGNgvlvveRuvjEwlG+bfF4wqgiPOb9r+ZNiBo/
iio5OHEmUXgvl025PA4MqSdMFG1Vp0OIVXiMPGGNmO8EHJgw7UaPzSCuniRq67nvqBbnJu7dstEe
fdXl/3VM7j8qXD51aKUIJzdmmY57IUt5RRZ02ZznAXora5wHSNnMdH+L9v4YQew7HLF06fzAl9HV
7AShaZFahvcyJCFMyJD2Jtg6tJ8GyWocArUN6YblL3vSqs+8GzGf57ZpnsfcMP81F2b9bUSFogxl
PvYNe+0wv/pt6PGsMVAP7HPFGW128MkUTqaHXd1WR4cnek0TdzHh/X4a6MBYeJmCXP56fcXaDsRU
a6N6KLMYa1YxpvFNwKEGtgClsyxslVVeA0T+/Zq+vUrDUKBdxgCPxVSZk6fUQ0bh85Pn+vPnAuvW
izEXecRHb/96f3heTLK/7xEVIe+bjrnLYv/6Htd4q4H3qB7sxcF8X4sG5W05P5mtp3VAwTX2eXEg
7jkBtlck0n+7NPKGtSUIRAxe9etLuwrgBfvC+QGeuziMvuasPCrnR9PqYleMjn3Up8R/qmp7eHr/
ptebej1PrJhPm/xhGjGrqOfiypWBvF1wZdby4iNMga4nZ4iCqpaY1hVt2F+uRT8ejxkEeRtd5TpV
/jFsk7YL5sqel4diNMRnQ/nDeSVgjYAhYPVe6Qv/ZfRwMSS19BoAIl0i7mjfTQVK4/mBiC4yAQb2
vgYJn+OIqlgfwXMUHQC19x/mX6+JlyBAIuXxZ/37f9ygHCYtUBw4H5g8foDSkqyJwg60XVP0Nlik
QbTDlT3x356pA/YLLbsFBcm9eKYG5SILqjC3CWjzoTWbu1oU1nM5z9/fv7e36xhfxR8XWofwH/eG
7XIVAi/zA9PzatvPSRnuwfX0Y+U9xeQcHfBSOj/ev+ibB4o8hO0+UklMGqus7vVFna5c/DLz1KPT
Z5y2g1RSQYmLwOl2WYM0B1gQTs0rb/G3vezPbwJ8Fmq6deo3Vg3UpZpBdO1ilJ7XPiEDttpwWCCc
b1VQsnvI2ry6bzoQ8MfEzM1Dl9Lv2PlLZ+jH2jTHYJ+kluhOi/HiuW3/kqSLd293tdhhOF9uOmlu
usHZlN6EpxeqTjpuKuXO+n7urELj+O7A9qZYHECYISEpfUjsWB2GOOn6jZuK2g2TNgfCguTGureS
lD4HqZ7985SBwCChfZaf8yC14v+oXCTLtzpX7X/NNPs3ypxwupN7mQrs0aZfXHlol0cDzmOcTrAP
od9iBkUx9vpV2e3kxTMK7aee8wGOnSTHwWUOs4r3Ro+TCy2BQ9ckp1jxnQ4ete7SkR54HYfaVD/X
5EL+29hhWqPe4q6kdBvR+JvUz7ZNhefHw5NRy8BGUdEQOBvXGmkpHFuKqBK9vPIxvtl1rddE/7Me
kxAAoUd5/RASqu2dbJrpSdbGKMOM0/W4yeFi1NSIFmlvPaOY/gtIY/Y3nS/02ySQUsHJmGwSfo2l
6REoEZJaXXkWl7PE+rscxOx8REz1qA1f/y7VYqmwYtk+ecNU3SbLGB9QEyXLuqBRR/jnB48xNWAV
JUEOR9/FYkZhwCXVkxKM7aTW9zge/R92Yskkoi8i4Qd4vqyujL7LyYn7Q7u36n84CEIxMF/fn7AG
VAleNz5pFf3fPqi7ZzR4+k6IUv7omRGbcwlMRl4xCa5z3quJAlXdegrm6u7vFKDXl60gF9Jks7VH
C7ip2JuD691Zoy++GF4ONa1i0me6qr3mnC95c+2l/j5tv748AxupJGU7tNbepZCwjyEcUDL3HkEq
0fNwlF+qL0uezE7k9K43PAmL2C+/kg5DromffMPSnMM8p4CPTHsovlWJlQV7aTPL7unhigd/zkG1
FKYwxHaxJ8Jhh1nadUSHxczJv+hrl5P96PcHO+6UJjk74FdTe5KnM5TWZLlCxTEKQ46RailqwDrQ
gyd/XgXoS1z3eHkSI99q9pQW+6JhJKDsH7txK5PYJNm+zLThVqk0kHe0EoKfHOP89qfM59l+mEni
aD860A647tTPuIJDHdR7f+vGeuD/94+DmPGLOMtF+Iqijw3E61eb6aPX+UsSPIKfAEbhwZx5JASv
Ordm1rpb0i+aa2jXN4OYPF70xgwnjq2cKi6WclQCDcQKKqCqzjokDnlq3w1zXdLoTNxkxfnQDvlk
JEYT796/2b9emW+Voga1LfPS+AsJZKFIPdVPrHqSL4VSpD6Y451XGzrA55kMgzK+Ll1cJ4I/x6+D
0QNxOnwSNN5g9C8mCo/kMctn9Vv7IFCIe2E4L5AvvODUETfh7ajFyYlI0oUcxlzTz2SPaM1mhH2S
nkiJcrNT4DcUTPUpG75VtKT/5+zMlptmujV8RarSPJzKs50QIIkNnKiAj1/zPOvq99McYdllVXYV
JyQUrZ5Xr/UOS8HVfFzIcv3lYHO4aBpfO7vTvCCScw1nuvc2NivdBUVT/EQNsso33qgPPwdj9F5L
yP/S+vF8zI/rv+3CtBd0Bl7vc05KUHUgVobMP0uGVwDCyRFpqDr7S9gF+eZxU3P8KG5i9FEg0bm0
YJ3PDZrHXgFcoEjSezUU9ampm+Jn52GlJ4WqsiqUMtQ2qZ06xqrGWj468DYwD41h1c5CvD4/S8V3
CNKzpsID4s6erf5Yp2yPW7L3PnaDre0nzBK/JXWaUUDtkbrRBQJolfntpD6lIVflBy8t7iqV/v81
CoKt+lc08p/wdlLsuLBgfZ4HT5YjSBQo/XS5118i6tWwcim/LYz8bYdFixzcXMdkauY5RF/l7JFQ
uzqj+NQe9dgo1n3a95/SBMK7W2nczrJvjjlUSLPePZ51sXCvdh69BXapqFAdoSHPs8ohuJm+wXT1
XPqJvJPrXn7Kk9YDBdBEBuCsvts0kWa8YIFYbUiIZwuTfbvA/5KDdEJsHoMg769P1zgYPRvQZ3z2
u7E/SUpu7QzQ6pu41aWla/LeOLO2xeOIKBCJh+u2aosaiaeEyXmYimzbBUb6vbb03pWglO1g203f
ybdiUd8k8dIb9Pb8EGr2JvxIIdcBQee66bbsJWrPTny2JxOIf+VEr3LQlpsSSMxxqp3y4kkUYR7P
7fzNxEomZwukxsJRR3AlrxsdhpRaTU1GHNksKLTAllAADhUEFlZhGMWDC65KWeI03OmpeNhTGUfE
gShzluWUFISlqjBPzwD9zGPTTs0bK2simsU8gSePZn5rJsn/+DJCQcdhYMnWYHg7O5+jxvGmVpuy
M/CKI9U9X1v1ZFc2au8hcfV4WO9sGdIzaFWTWhNqBfMlO7FZkctNz7nndT9Sb3A2io6ADXbJxQHx
bvVUkJf6jkGW8gxre2lW7zcP0ugvRZs88vWsMvg+Gjkms9oO6XAa2srOXPgjZHHTNre+liMk+UDx
KBEGPFjXJZYb5sIZeW+SSWugZi3DsQNvf/0NTTiQrfbi7OxBIDzzL+p1bKGX2gwycqZONPruIOX1
B3NjYj2jVESQa+L3zhK7brVIQ6fqizA7T6Pp701nkM0NGtf1Li9q018NeVOu5MyBplPywHo86ff2
Ek8nQcQHgkMkOGvbkKKYzZqdrRGQ1qoHYwu8pB7+eOhNJZt8Qox3YU3fPKTJQ1Lssdi6JCEEjeS6
zaADV26FWnQpJHVsSS1X0EPDvgk2jYEKDlDFBPSgr0ifho5IYUcAbRytCioZ0CI5ShbeOLcBgvge
KNE8G1FCgYJ8/T2qEeC+2wThZfR8DXxj3nfeDllgMiOOXgDDDHgHDRsnLkJrIw9NVKwrbHTbVUg2
zF6YkJttwCmKmLoIVFRRT5kNziiHnt2pmk+cGDW/R2AMT0GPzeuujQYEUppaxhYlA/tkrFpTjaJD
ZgEIebwo7n4D2WCZRw9eHvMJ0kas0anUh5eqNqZ1z9rZS0WY/Izj7mcvT9Z7qKXInmZeMK38Mg4W
zvebXcgQUNHi2mZPUPac3Wd5X/S5gbzhJZN9a8N+KSMKwl617prG+a5Qp39CNy1cCElvUhswuagl
iZgBXVhqkbMDKMdzdKqjSjojvBevc6zo5VVY8IxLVCd8T/XBQtu4HAUKpnnSwRnsmzHGLtSX+5ee
hbmQS743CdTERaqeL+LGuV6VAw8S6DOWf9EG9EHcIINJMYz5JCMvEsmulo7Wk+/F1T4f7XzNvp0W
VsFNWMF4iNqEKBPxPpw/vhVDcG/NCR1gM/TfgO44ZyHJ9ZRYevJuSrqJhE9YJr+HKe7PjxfgzalE
07jRmmxLnkBUOa/7DmQX72eDFaAMdb5HAqlmJkqSSWU4Ho2usHeP27uz4niOUrMiJ2pT7Rbf809s
rE2h0gHrCC9EWP1rKycNTzFVXpmhIa8nw9M/Bz6r4XGjdzrJ2tbBHfI6JLchxv+fRmM7Rsa6V6OL
g9LvC3RvjpVSMdEzr/GolpYoWff6iOsROgCMLdeM+P0/zY08DUyoZDEVat9GUFSaVipZB8igAeKa
pg8MWFMTZ+FwNfhfr+Jw6JHc5aK8jg/aza0uFT1U9MGOL5mGpZucBeiptZMMYSYm3/J4QO/10LFE
IApsQSFCvO6h3tYcqVAFzp2Fp/pAsvq1UEb0v6fIAmhnxDxq5eDL40bv7BJVRUyD2gASBBTBrxud
AlPS5C6VzlIrOYXrO1F80frMWvuJ0a2J1rVulQH4PFmRaS3s0Ds3KbEoWVgThAjJ6XlBD1UHWY0M
0zv7OR59rgrPpoLsVKkB2s6KB+zUxDAxQW8deVwva1YFvqGkYSFdu3GT9LvHY3Ez2aTIqcnzvmUS
RIR+PRYBgeNYAPY/owAuH8zRAOoZ1p1sr5MG4MHCdN/sH9Ea64oHiFjXc/OISlX9uG7l4GxLobPx
ulTelV58bDMkYlDgHp3Xx71bam92M3tqOTQDXMlz68fhn8ny6sC1yq5PEfE1f4WJ36j/jx4ilMZL
ElAMkclsbclpVCDWowfnsCx++lILIamx4rcajBodzMJvH++gqO0ZgMBI788rbRSFo4h0Y3SWmzr8
CgQ0PaaWX20lj6r5ioDQjg6PW7xdMDwfFRJjwkcUm9nZOR+afk8arojOptziM+F0CkBEmdRHV6Ty
0mjeHA9QxHk4MpwQeBV5ngO00XJUyLlGZzvirJPA93vHrLOaYj1U6TitbcvTDkoAwnr7uJe3C4eG
RfGdnARHxVwRRRnV2KhNIzwHA1Cy1Vg4ibSW9DBWNgDx63e4ZZD6Hrd5cyyJzlJOxFmdDQJG93or
wltANtRr43PTNPm7F8KIAS/sOJ8sabDfvCkZ//O0KsWlIAniJd+p24iaLBcVWxKtkI6IHWbzmjdh
qEuxFp8JbrwfaWWjn50Gmr+TUs/4hQhgiKJGOahwuAPe7vVYDxuYA+WHzyM+w0SpWwT24CVmgaSH
EWUKHSs6U5iauk0VGbG/keN+pEgnWW+PR/wmXhN9Jl4VESTiYvPlBcN6rJ1CiqG4yAgOO9lQ/6pG
8rY29+U2dEgZuOD0ih9Z5gN0h6oRnx9/wZ11xtv5b8AuREznCcY0DCY7nsg5IT/Qql+KqQh2sU9p
aIUdgr+VpyRRPhqkinQmVxCFcfbVTdlNoagxSJoRn6eyrep16Tvkr027yF8lWGl7eLTObxg2TbuL
Ws1vuA28YAHHdGdbU8wmlwhUCOnYeZiaYCUhGfghnMFm2pJbKFby3FVS91smrexsKEb09gViab6w
q0Xu/iqyoes2ZzJ3L+hBqijXOwyOJwFc5SXnVI+iehNlnTruAU2mC7N6p3+UXHmZkI5AdGG+rswW
WH2a+tnZCWvtm9HY0P8gpq9qCENvDIf/MkA7Xrh5bh9DIOtYxzz/8NAh9TS77EplwLXHi9IzrryD
/zP29CLZoRfakoCSNP+VULLS1zLXevtLbnVEFxRE3SrouF17QFa9mTZS2UdLj6I7FwYqOVAlqIfy
NppHW2iCKz5SYOlZ0cog2BRQilzKInZ3QvO7GhYi9DutoQKMgDXDDzNiXnTNdaAObcGMQmNryy+g
zZGyJOdpxf8Z0PjChTP7XnM8/olkgIBDgZyd2dTEqlyuQNTBa+ugkGu8sVbku+r/SZiTfX98WNxZ
vowfaxccD0oPc0sqpW6xjMF4AvaFoU27wMM+6OhFWfz+uJ27ndKEexpSEERps4WEXkMecTTk57GI
i++KA7cJLXqq5LnSLZzAd+48FBTI32DujNrZfHEgK4pwD5oTZ9OeWlyjlLI7wQtT9smEo1NWm8ob
stbRNpm0dkFL7s7Ryz2DZi4PV+o783pWBjJdC7QxO8tlioOBblas/9izdjUs1te2iZYcs++cCpx2
YpUQ/VKcn4Xawwg4VEus/GzJvvoV+8pkXfMKQ3wsiZ8Dryj9DfUooJyPZ/NePxHuA2vC854TScz2
P49IpSmbcNTK4oyMQrnCFiHcFFqcr7WxBpmPpPTug+0xnwDQVcoLgLP5y3V7yQhlqRwT5axTGj7h
CFADbtGpvEPuhY1aQw9dqhfeLFhaEXudFBRJG+qG101Kuk2aHduJs4986jZIxvolDhrsB9KhBkz9
uH+3kRIFQYo2oCIRpEcXcHaLJFqTA/NW1HOkjPWrlZX9Z7uHvLZNUyBI6AQWRrnvFAWKbCIluGCV
1gG0wJIW1s1yEnVJjgIyYMQPhG7XndYoO6KRoGhnHM3kPZzT4YLXEUwDu8twHTR2OJRFSz6ONwhk
YiWyPHAtKIcKhbBZ57Okz0c/1tUz5lHJJQo6VAIRhv3cjrUKnWoYyl/yoGFDJzfTJSuqaD34Fv5k
+CJirV0iUDBWwfDn8ZTcLHE+iqQMJVocCcmUzD4qj+NalltDO0tZEv7q6jDxsLLoHRXSseen+yqs
AH88bvN2zdEmQneISIEuQ87oevgbHutRPpjauchs62eEJ9+nEokFSGOBunnc1M25L7oneAPA9YWa
kviUf3Yw7MRJXKD6uRt6vVmhsZIl66qXliTH7q0okbvlSCQ41OfZVN9uZb0cfQM3tKR4oqyv//A7
LEJqX6n/M/D6SNxW05augHuTh74oWCgADZgHzwbSlMYhj/mic9PKsem2RgfhMKwRY6G+bn0bWgc9
n8cDem/uhHwc0Rln/w0Mt2pKyhh+pZ2hIehPkm/p5S7pB0Qx8s5eEp+8nT0qJnSMKIHDidauZy/H
TFdK40g7V6GmSp8s5DG0TVPVsvn7ca9u7lJeTYAzmEFKNSh5znYBdFQAM5OBS7Emo0qsN+I97sSe
/DXgLNtmNrLm616D5YFurZUsLNLbxUPrnIso9YtIaG4cTNawyILWNM5FqCAKLxVofPVluUc4qFr7
8C4l1zHHcvu4z7eL57pV9Xpwk7gMk0SVaFUeu9cAmZdDDgkKXoZq/C+CHL1wud0bY6JYjlvCdAdh
vuv2KqQNeiwLzTNC7ckmsdVgQyoxdEvTr59RIylXkYdKM74v7f+jp/SV5AAyrVx2Ypn9cwhEnY+J
TjuZZ0SrsN1MdDlcBdlUV5vcQdEtGH0scD4+uKKyRa6O8PYmxd4NFt6KVWKeyyTW91DPvI3e4l+5
BlJogo+NzfLX4xbvLSKKjDIRIdU99s11J6URiGKML9e5KUz70lWDmm6HEM+dVeSrMKaVNKeo29TI
Cy/xgO43TbOgJhXWv/j9P+M70KPSQNrqDBo/wCHJqzAsrKgeVpVSH7BlYuTB6C/ZzIrT7epJCsGB
dItINiFsjO/2dbPxONpZhJviBR0PeW+g7zMAc8v/2JTUGjdJoP8CFbbWKJT4yLCZH13PgAjJQwsO
nw2jc97rtmtk2MZScWlDX0WFqW4uSqi0G37mrQqkvN+VatROVloFCy3fjLfgP1hgciltMOBz6IKW
D0aN+l55ifwoQ5ZB0Tdl3+U7rQ9DhFcK/ximSbVwad8ZbZBNYIPQXwRqOy83lEVhQ7qrq0tQwdmp
cr98Qgew2qH5ZG+wcFI2+NgXG7xAy69630gLe/g2dKR6LqqDwj9ZF9N+PdtF5htOhrzZxUR2o0Xm
QXL+mKBypxdZGyd9ZxEs4ZVqGlJN6BJm2V7C6Nw8xFiMLpzXN3cgn8KMw2MSEAJjLm1aDLHOBMT1
BcYUbqf+pOEwOYY/I6U3FjJO6s0VKNqiuACsjLwesMXrbvtVhD5ZrVeXJAoKZ+UT1r6OvdUqG5zu
6qdqbCV/QzDrIbAUBRmOTUJsrsTZh/RTEEKN1AcpqrEXTEjdc/ZBLcEuyceuNpKsz1pgSN42rrv+
mDV1RQ0QVeDsGU3WFg0t2PrWKsjj6TWpoYl+8MCiZ2RcuGyBGAlf7OueTQmiEw2GABcVqdT1lAvT
NdOp1iGGbYemLT4R1hUL9NebO482bYibSM2whzg6rtsEEQkO0/KbCw6j1spphY36QClpmpDAk+3i
46lh0aAA6gvKApDy2RkFtMipPKNrLuiz6JeipvbI2S9tfUuWjuQLwbp0bRltlGjK0lVgay2KIlgk
f3io6TFVUFELcCg0X3e7Q7YjH+SivQBrCl740u9tEvq7Th/SjdxW6t5r1CUs1811j0i5AaaD4xk5
a2MO8xn8COrYoLeXpESde5WzpYGQGIjKtKOsH3srtXeaipufS8rp2+P+/mW5XV8NItnDU4s/WJYZ
83lWixqaeZdcSE4H730sp3t7qFprVWZ+Blu4rMct1sHoYDVp0D8NilP9CBoEq6QKva9DWysttLlO
yv/rUXd/ifCo2rZIt+yRLfZdrfgc5FtZUp19BK1vF7YgvRcCiNvjlh7wXgE7zgnPmXc9ZfEodxUu
KsnFiMfoewM166lBvk11daQxNlKiJGulpa4AJThwy0lTD4+H8M5OgfhCSYWMBDjyOenDabw69+U8
vRS2FnwuUVL7FEjYpmJQiG6RX1gLKSX1znpR0WWwmDCkhdX5lLVJnGBSr2QXaujVU61a8R4LjA51
y2nqcIjT8xfH8YO3UrXS1vW6UZZWGVJNX2JYq58SxJZex6kaWrThdNjGk1WeydRPa6D3zjoxzGYN
XlH6Qgkzbt28Ttp4NRiTt680NX3VIIitrHFCgzTVuN7CtNSf4jjgIfV4WFUR5c5Wpqj+8fqFjEyJ
bLYVB8lBqrVQ04sDDBmPGmxlsQ0wqzxzG6PufwCVctDajxHRoUyn+RuMs+PiIHj72harFrtZpV0R
/qqnQvrmTIFebeGl6YY7FKQ8BE5mDN2EbXYErYNWlKUG5nOhJpm0etyTucsJ6FBsFrj8gFgAl6Gw
eb1CS0o8VY4NOFFPWFUbXY0QZiwQOFmp5Iz3o+Xk4xruuPGJUkaEQQG1igOStd6bjw34l7rX+5+a
TO1sjSt1gtBpOplbVZaSFcot/3v8sbPdJESVdcDJGHFBaQPxMnsBgAAHW1rq3hHMRLmlbq+sSRbk
qJ5qMLTq0lp3qGztUCNBALZrws3j5meb6W/zpDpgIWM/AvF5NlSRl9Rg/h1UOrU42+UZ9jexkpLw
sO2AUD34oEYBSVJq2uxbJIPI6xEiXk9NMXlWlUlTchyRFjKBcPWq+RXDZVsWYslW/TtFHRnSYRIt
Mp9nsenfpgV1i2uWMiTvrXnTY+zljZ+g5J/Kn5CySMOVBgLjXUJsLFplevc/Xw7GhQGeQ0P+Nsur
h7cdQEUFYPh1s6lnm9RdR0r4sjxqrtbH+c4es+hrkPcZuk8QGXdmZbHYjEa1P8VpB02uoOLw26xQ
2H483Xe/ho0BMgRwsSnP09WGipmUgIgfm1oKsD8ZUm/TtYn2pkuIf7v4DapCV8uZzpRnI870vqij
FY7SU/RCprtZOFtnR+vfwaE+ToKIvCuhyGz5mUXfdnIqp8cm7f+EZt1tpqxCeSv3NJJGVJhcS0WP
Uw5UJLIeD4U4zv457kTT8NEFdZIEnAhir+clwdNPrhCqO0oBmV0zUPLR5XT4pXO7vD9u6m/acN4W
NQIEMkgtg+yedRMpqqzt2jjHayBID5qWwLrPkjr8AkEuz9/qocq/j70h2a9tZzbvmqTlSFHhhrNz
OLVgEBSN4n+TGvLBJ538hLoGEZgbLnjl8k9vdtZ7qwWxspURvRhfH3/8vXEiGCYPT7zEnSsOsH+e
0Ek5NV0Y18WxH5XxrS79czRW7bPmmd7CuX23JUJgQgqbp9w8BEb1uLSlzC+OviSr28n0LURxedNt
0sLv4+3jbt1ZeRxB9IqDAD7QHLTkwNccPE0pjhjRgy9G4K4fDrh9+J96qVJQ0u609BV1Ah3Vkim1
+4WFf6evmDKQ5ye/bZu3eX45msirxcWxKdPopQ1S83M91f13Re61/Ud7SkMK8S43GriIOd5QyqtO
r8esOxLZo4Hc4C4qZZJxILxIniXJDJ7J6r+3qr+UeZ49EIFwghplkzkQYqgVzzltZdbJlodwKPLC
dviUthZWb+IFvzCUN+c66V6IfaTROF6FuMT1Am3s0AxVuWqPk5Uom6GRVDTgq2knS6O0aqqq3g9+
eXk8pje3tiABUxCzYcdh5jYvmJi8sa3CNIpjpYITX9lNUm5y1Fnf5AG3R6TNcutzXlQGStKej3RY
XCXNf48/4U63QaNB7OLVKGzRZvdKjdRmoEL5OVCJsZDJ7gts7dVpOkV2j4lLTmbKTdqsW1hNt5Nq
kleyIKcohFk3PAU5iyOjRw/smONwH7hKJ8VftAah+ce9u72oWDsEcKSdyT8LntH1rEphAVIKc+9j
4GBc897DVEDqCyxLfq4mRxncMYxClLqdUJEOsa1mzbZHwcx3bWyl82ZftDj6fn38UbezLmymBDgd
dLKD+MD1N1VAGTsU/7pj0pLQI3VZYi+ux8OBUybTXM8Z4j9e5PUb3GyKg9ZgQPL4A24Hnw8QSBfB
pMQvej4oLbq8rZH0R0X2tf+0UdJaV0r06cM7iswwuDyRSRLYbxE0/nvkm3011oXVHTsEML8nWnIm
t2NvwF0WT5Dp+r0QeF2MTMSCvbokKcCCMycmAepCRmLWubBokIQ1VdzoKAifbO65ZsVkyK2rlEKX
Ethl/1aQJ7dXZu2PzQmL+XKbYUg2rtHmINM5sFzDT0YoBeAJeb/w8kgGY6UZfUSoF9e1tU4VWJcr
dFHRZ4TY7eFRgKu3ThhW4xFqWRW8uTgCOzWkjXJqFDnzsOEc7C51g8lLXiDHBsVrbIPgozwwgt22
uqZ98x0z479Ciax4RVi4QlOVjKf+ppu51L6woex9Fo6x8kPB/cH5M3VKzSNP0qARtWHXm0+Cd6a4
1WBWptsppOZ5XQZwY1HkbFhkUt5ckOYozl7ROsWxNHLtJ8SVGs5mmpWj6nI+KNka6QDTWBUldoWU
edtkVwxFk12IQaU/GUrWzl74bSKZybDkLsRIJBa7dPhfkA/Ok55ho+ay9hobnXVrcnYdgCJ75RtK
9+QMoVq5uJRU73o0xm9xR1Lf1WPPwZagq0FYe0hVDrsce983CVIX44XFgu5OiOZjFoPfVHCZ1MFT
AaDp0fAnjsKgJCNNKgR9S4wBDjpeUz+T2ujR+a8sTXpG3rt7jVCNLb9T9u0+e2GQeWtelIXqdtbk
Ty8F5IDS1dTK6j+rMEQkl4xP+OohTxevfNNL4o1eFqV9UMoGj8sySnHCq8M+wLDFCNPqfwwS8sMl
Ra5s1UY2iT4MGOwfXpK0+UJ0M3+Vch1yaghwOvEGJEJjljeZkOk1iTWro6318jmwsbV3Qw+lVDdK
AZSpyNiPKylK9eYZQMmgeisEd8QCK1r5JTEcH/sSr2kHTEpJym7Tht4fomBClMc1edIgKu1oxbR0
EIs4eLYtxdfCH6ZCBqxydr3GduiT0Qjro4W+2NrEgrZzUzXKEdJvWwCt1vAVqb4ct6wq/VRjnQlF
SVWOTVzZP4ADTkuIOHEM3HyPzVXPBQQfxpndex3aOGmjmhXq9LjBR56OFOUo9chY+cq4cNnNU/ti
zuChcdEJGzpgCLNHAoRiFPytrD6yvZko7p+hR/URMCUF9+5zqiA9X9k8mq0kT78GQxlsvQRs1MLa
udNnFCLAZnDw82aZP10dHo5t59VYC9ajucMFontOqzrcJFquLDR1kxCglkFLFmUU4nCYFNdnvwow
mpCj149ppZZfkjhLcUf3R06GJA9KZdUVQfHt8a12E8nATOFdwSCDdSc/ML9uisxq+lItj7oSGF/y
KM0PoMOlZzVPpz+S5COfD0Z3aV2LN9fVOjJ14fMnQLMC8j4HqUVdpmZOM+onXHlI9SIEb/6AYdSh
h2tC+MMXvva3RmjU1YrgdvzVR8jNrMepkULhbyIv3Lk3426iU2YBwQcFyKNgzpOfkqYmqrKMU03R
5jDxYNk2iS6tFbWVVurQLYHwxbaddZ/kP4lwck7k+ubZvqkzwSxUgX6qOsPYcB/0v6NErZTthLNj
TsWhjr74ASJUz1kao+f0wSkH6sios0lENAkd6XqV6WMdDArOOifPYBO36KqhPVD1p8owEGBHZjf9
rDu5JG8fN3tnkG0hCYmMDo9+mLbXzRrloNlda6sn3DGcVarYYXVOCBR/J4GfyefIRN7wcYs3IaNQ
uwCnB81BVCjn6M4xwFRXcjzlZIWjerYLI9sqk6LuEB3RfmNl6WDig/UP4s66utNJ9RULqOw78wwV
ixo0RE7O7zkVyO9rYFSqppwqmAjf0qHVXiXEUNc49En7OB3kQ2L65XMhC3Lz477fnFrgyZhfpEhh
zZBzm+1rtW1Sfugop3hsxtrFJnV6UysHMXAfVdeFcuTtUU1roJsQQKA9cKez8JH6ZJ9DVVdObFYh
zyuh8QA1XXUDYtx1xrm2hxeW/SnRxn/FYlPtD4M6RB8e7uuvmPVZ7wDWo+ihnMrK8y9GbnJkFtak
4VPjDdN3pIn1VZH6fgVBLfPzhfvq3oij/gAIHiU7wMSzMRhT5PezgREfWo+KEhL/2M6oAAkpa1jh
wvTeriyUMkEOgvYXj+A5KNtPzVQ2S1M9BXIfa6dWtnExyVP/gOWhGWIyoTe/PSmewufEy9tsYb5v
tzI5O0MFscNkU6IVG++fN4oWBWOOF6l5kiYPZygfufRxPbbh+GIVVrimkGEsqAPcbVHAWCAaCK7F
7PCwjb51cnKnJy1Li02CCXrtynKmfCmcytx0kqp+fDZ535Ni4kYWUuTi3vyni3qLxgJys9apVKCD
alOvpZsUMLOMaVJTLjR2Zzbhl0NtIMQjaTNXPDcl2cDx3lJPMSTHl0GLzVeU6Kej2k2lG8tZjzqh
EYfrvPCshaffzaoVxSZgvsQ1+BTeJHD6DrH7Kp2QLst9vd7K8SATGcdTkUPbRNBwYd3ezCOZb1Ys
BwJauwA3ZslYGR8qQhu5pKdxIayUwgM6QfEpBDl+SBBD+ujIAnPkGKToC4Gc4v6sPbOKkL/Diuxk
GJG0LUp2ZuGEzSqgtrlR8li5xFIQvitJp3354AFMy0QSGsQJ4duszxaQ00lGZ6hjdWqiRv0im5P2
EoNaXEVYXRTu47ZugjjaAmxkcPICPOKFfr1Yg5ST3Qn16tTqeCcZfhMfK25zXHU6QAwKb0FXjcql
LO6duQR2z/ohYQzsSJu16ocwcjJ/UE912hj+qu5D6a0qDee1w2Jhg85Tu7B4bq8ZwDXIv1A74SiA
Ej87YqcgtE0J/M5J8vTkK74QXvXblCNLYcmaGWk+1wz16OwZQvwnBYZ0QC/ICxzyUmG+KIB4u3U0
nkColfBKoRQ//xp8p9hagT2eKjW3tnIq3FD98Tdh29J5e5uQg99MgYZcMueuwKZfT3DepG1QWcp0
8skhpAd1Mnmcd7JX7tQ+I7OLELrdrwcNpYgSBZvqTZ4IZzCSyfVxBIkUFdH74yV3c2TxRYiFQFoV
UphQHK+/qNATYNnYdp2KofGRHDKVOll5IU+kEy5hKAoi222HKz/IwmaX8fK23x5/wO2a56Dk1KKM
CYrmBsI9pvboUzwbTjouHWDngcisqGIk5n4qQ1XfhjhN9z9gimmLyYTZq5xLD74cBXdean+redp1
3zmwGoP3gv/SolA7nRKLKbBOcVuD23clHBtRi0n73I9/Dm0Wtxvfn/IIRb8kdl7VSEc+lkpAiXi3
6JqlLJzo88XClAi5CqFWCU4DmczZ7TwoUWUjKtu/+M3o6PXTkEk8HIF9NbW1t3MJ0UVZSwOd1Pzg
m8pm8kjwJu5UWmV+kJqgAUbHmTEtbd/ZkmG0WDIESJwYBA03wExvyhwkwByMOknkjW5PCrveB8A7
qnVlIkjYjcb4bCj4um6LblTTDz46RfskN/++4gnHb5TYaqqrCuOiPpW2VuxSu3VMLgNgx7+7zPJ3
atENydYZkzhO3UTps+KAkpc8oufsDSt0cLxk4TwTe+SfZ+DfD+J1gloA16HKtr5eR1kSS14gRdpT
giHdvoH3MroBXmNL14OY8Ot2YCpRKcEfgFPk5tJNGmc06wRsjpVIuBviijfELkoQlrVKMnysN12a
5eYqC6cmdUG7gMsqhxrY5OMdOzsv6S6fIWoXZBzuGKK3FLZLLZfsp9jA8spNJT7arUq0EeAJQ7Rc
aO52udEctQvQmJQYYY1ej66TGBBTB9N+anV12NrxqOQHXfIwjs2DeFUm4bC2JMVcyzVaTAsze69t
WLjUN0nmIM4mrs5/osewLdNi6BL7SeKljzoRqSvqUF6vHkBA+9I+4t3nuEE4Zq+QPJF0ejzSs7NR
jDQ4AwTYKSMQ1M3LxlDDom7kQfok1SjQ6VBO1pxYxnaSMDGoxlHa10G4FA7c6TOcGhTRhcwkMcEs
HFA48I1YbpwnnuNRuU60CEdOCknj2tTD6OTXPYZIwMG/aFWvqAub+16Pee3iVgOykszkrHEf5yWg
2PSYbVpsrM5J9mPkac+mrFzqLOg2ZNDt7eNRniMLoCv8tWQnHBGFc2b7epZxBvKHaRrHZzn2tWg9
Rnpt/wJaqLzlho5Ot290jtDk6zrzLZPj0f82VAUVSuow4efUToxXPFuT5CtINn1YJYY/GpY7Dlbm
Xxqz9arCneRJaVeOXIw7/FOmJSLjfEeKyjQngtDC+cv2EwfUP8u06mwptxtFe8JcL9+MTqREK82p
nOdWDkdpYT/Op4hEDKUWnjfwoRiseVFRVtNJzUiJnXwcIDdKHWHRruT90Yy6CUvlSPnadsZSGuTm
6KNjRExAP3QcdYC5XPdwCKak0CWwbq0VKb6rFkptvVG7VVp5ZUXo5Lw1KWgzilLeQLEr6QNU7la1
IGUtYIzn24NOC1azqKtiisIGvf6S3BlwRyTP/zw2loNztyNN07rIlb4zt5I09ruitPp6P2b4nP1A
fNjB1O7xev1bGP/3HhA8NPSwidp4KQg+yPUnoHeSYQ1dyk8OUqP+mkkufBRYAT+7UVta0trzp/gU
jbLsH8jbKu9VD/uPaq9WQ2HrcxzitBWq/H30qfI4AkrqX7k1rVBjczwP2f5waPeZV6rZC+Zu5rCi
QbN+K/wgMDeJouHDS/4o0L6kXj8Zu2Hohm9GobTDwfJaWV5FddV2O99I827j64EWrBpV9l9qQvxg
C5K64QeJg1SGrU0gz5Fe61S5pECX2uuuarPG5f0g4TiUIp7I59QDJUvcbwuXgmIcryXg+Zh3dgCQ
643e94nyBVD1cKh8xx9eFK1WUUGFwayve/wcre9RP01vcgByzVWCFMLO4/m42RBQ9Din/z6hyMZa
s0sCx1ArQLk1eEIrW1a2htqVL36pSZ9qrBTXRpqW+Z5gcikrOnu2sfs4q8QS1GGVQewXC/WfTa9N
fp/WRuE82Vo5rXIprg91JmD22TiYX2JMEz9YQaFFAj4yF+IAFmoos6WfOQiNIHTlPLWZYa895Ka/
tI3Rr4k4MSh+PKg30S+NIemNaw6dQ09yfszEA+WxuiqCZ3Bvk7KPjRA0GyBuWXMnSpsjOTk5t9dl
NDbCIdPCadtqRjleh0YQnMQuThZ2/u2A80UgnSgjizGYM4Jqz6b8DZfsObMr49eIvf07T/SBepJw
+VIaa6m8cHOsiyHg2IO6TdEQJuj1DBPtDSG8Qv85N7TmpNLslpJmeDT7wVi4d2+aQrENbhn0RKG9
y2vluqk26DzeWab6VIFp/NSq4fBJKqsQF1UYMI9ndn6UI2ZGKo66Ac9ginHzaLkbK78F0GSeEics
pc3/cXaePZLbWNv+RQKUw1dV6jDdPVk1/iKM12PlHKlf/1zsxftiSlUoYRY2jF2PARYp8pDnnDv0
XeMdxj60bF/YHG9fqXvvESVeRJXNeP7hlcL5eP8XyHW7iJ88qaTAMBVXjo695kvMUzvUTZsPL2rs
2NU+R3c//xA1ohA/7w/0Lu64HgkBNw8ZPlkTtFZfsIkgAmZY1ZMOgXbfdYvhfJgnDD/2dREaH0WF
lo3fCK2OSeJQA9lFk14oR+5dauA+bG1b+aoNIMBf8FbSyC3yYcLL0awwCXdTix49hrK2970nX8di
C0DL9zDyjNHZeIhebX1WDEFXBN4o+oF0Xs1Da9uB0ixETqoj/dPQOdobskfaU4ge6r9Dq2xhdG6M
x+UmySxEGpqoq+2ojZ3WahiovAzjUu1yMyx+clPpws+M4mNRV/ZGCL/a/lSioUFISBI0ch6+l9u/
U1Jr5Dnav7gLmphdYofcNXa2/CQVHb7e3xRX14Uci+sCRB9nm87p5VjgYLwU9bH+RW1a/UVLZ+Xo
uWn4rEWNfuwGa/5Xj2ex8QGvBqUdDS0BqA9hmzFXSdTkRO6ECzOik86ywIxCPtDWp+ykDTX4OiA+
zm7Mquyv+1O9OmhyVF5tiKVQWqI5fTnVUFQ6nt+9+lJrC4hCxUrED1CG8eP9Ya6+Hsgp3kTsFulp
RIC+HKamR2ZilaG9OK2Li61emsUz71f7kz452uH+WFc7k7HkhuQ0MytqeJdjwcSb1QRz4pc5Mcsn
zoB+xB5mebIShJuwCCrr7/cHvDU5WTPEOQQUGYnZ5YC1mlAHS0e8sVHkUn12L0LzC0CrR9RYpq19
8o4PvohYpPTcBFzxLBCIyNVJh3MLKVBY2esSRqa7T1vKw/vZSwfavRr036VpDA/xaKv9XtV2dgYA
hMhxhH6F5VceviGICHv4lURz/9kAqVTvChuKlQobffKpsznKX/gSOB3UGByh/tPNBVtRtE4+/sXD
LSzKYz7UeDSP+VB8n7LJ/dzOBm9EtRDg/7HjTuoAUKyCycT9dX6XnrqcuS4ZL5BfOZ2wylYxIER8
AzxDpL3Yma12HjlE6y5YVpGuiUNkxG7ybOFM9EatLcIfM4rMj6lRY0Ofmrz96ZB2xfAEL7vWH7Nk
dik1pZYz+0WRdbDSkQrz8MbQ9ex7NSEfVx5auujThyJHuqLbCZSHW8jViV4Nn6uO5fvBS1hL9mHX
z8pGtFsFg3dqD88XXhQcGiKefrmlRqTEECxt68DONeUsqmJ8RUUVB3iASIc47LKH2gqLjfVdF/3/
OyoxgIomLDAanpejznqGMGBsVQEtm/xx5oH8MOJe/SxlAz6oRrl8zyiEYkumWk9zlBe7RGCqff8j
35i5vFSgr4A6InNaxd5+LtRKhRIZtCDqfFQqkUuc3PyHMdTzq2GIfs91FG70POVD/LeNJSdOsszf
lO2ob68BE5qZk9Q2RheMld0eJnrYUKIq8RjH+rdYDMujhV+mXxZi3Aj6MjRcDsyA0CPhRkGeYd6X
K+7hiz1oXTUFLO702HdG9Ej0Ug5zrf4sarfbCMPX85TVOdlF0WmkeOs+Cth3olI5j4E3AW91bJgv
jXDnfeXExj4y8vRTh+nxp8kbtsp062SBJeZtwuAcXyoElCUvZwoRQMvnpBdBHXrj04CLODVB06NJ
l2vf1FDNjnWeFTBxGp6ZqeKKfQdp6mFW9K28ZRWu//tLeCShDEE1hqr/5S+J56Upqqmfg3AW+q+e
B8eDZbRp0DWNtfF516/L97GkSAFJJ6qjPCUux8rGRLFzqxOBN84eOXmyLHAfR0QSd9niuLGf16Ac
aZqViecnVr38PYwaHhP9SIPjMa68+BuvLK/YDWHavBk1Moz7pJ4N5SkrpuIvy0Ji0U91rTR9Pmkf
7aYhtL7dP5G31gsRHzr0srANKP5yDq4rGgoC1hywpnT2RA3mBJdWUZ8QyWo33iPXB8KheEPngCuc
Pt87e/O3lDkem2rpoW0GjpOEaL+0YXZYigVLy9Hpcc5pdHfaInDIQ3Z5CElzuFB4oryjEFaH0IrG
HEzooAUF5oI73VDGPaliJHxVqO5z3MbaqWyQ0OwzfYmoi2TzRrZzY9IALahgyxVGu251o+eo2NmI
3erBRHJxSHW7+lAUQvWnWrX/TZJq/Hz/i17HWNqb5AmIwPBBrxhIetg2S4yUSKD0bniwnazYdQx6
sLXWOypRHe3dGPX3+4PenOQ7OgDgn03D4HIbkSqgmwwEIqghq57CUssfi6HoX62lrw8l22nj7F1v
WwAQsmXJzsVb4Ooi6T0lXyDwBhF9pjOso77zjWjQPol5tLQ/y5g552xY2SKV21biG1eTWxajLbPO
CJyy1WJYGR6lsAnpgdYn7lMnr3rSyMic0uaA04HzsUgU548tYzyqEbyOUFgEJ8ApuvwR9CprRIQM
OwD3oSW+iaj7SQDH3FlRpQp/6AokHaxNSYerS4VhXThVEJOkPsg6hSgUFE8tOCJBucAzsMmL6YDi
mbhPU8UKHLSwnp1OFycXG8aHP9xTnhyV0jooR57D65yJE60osbFYAeLU6V943aVPngidT2atl4cp
wZ3ofxgP9A5yfVTYqRdcrrArZldwiVuBmZolYduh/QPeI01e3bGKTy3uqhszvDqqzJBHCQ9y6ocg
G1fPIdR1oH9wVoNZUaZvZV3BT8U64KhoLY2fuBy/tcDQtqjlN0ZF9UDyIDEpofoiz/JvUTgrlikH
BqwEInG+eXEU7ipNG/aFTPCl99CvQu27Lajy1YElBJO30bXGhIJ4LP/8t0Ep0+e4GOpKAB+i+Fn3
Nveg0dTfxtFxvt3/jtdbVg5FjVSW7AiEq1jkZqpJ1jQpQWgn6nM9xfXJmGPz3BoYSk2mSXLTjyRx
KP9t4fpvDk1rGKSbFPFZk/arsR60OYmjs4EUoficJ5352bMKrGVzSDgN+jKKddS8AspLOcH82QhU
V1FYVsHfcaMEK3nbXC6yaFLJq23js5nW1b9uKYaneXaaT5BeVYvHl7tlc3JzQPCqkAhlCXwtOGnO
njJ5tR6f5zgqYn/UUQOBrfMDbcvSV9Tc2jgwN3aRVLZkJArIsDlWr5W8b41iiQwvEHUSdbybeEzs
lAEzOL8wCUEb63lrONxKkJN8BxWuC5WjjYujMJyQ1qeRHayG/qWv6qH6oLdT3vzpFYp3IrU26nuc
zmsUQ167WHaGC81N5Ii1h2EezWPfoym6s9BCsfZ2VzeP90/KjfkxJIkRTzGJg9Uv90ud2TUP2CQ6
19YAh96IR+VLm1fzDAKp+ef+WDe2CqKU0BWwsKMWtaZ/xDS8DQd5hHObefWeJmL2BtIsO/WiT49g
rH/9D8OxjpRNTRLOda9EgexvCcL2uRmWFKHItDef9LTtj5FmLQo8ODgw/8uI0l0WaAZ1otXhQ0dx
aLU0j8+5XmX9ro2KZHzq0tLR9+1SphnWLxlWO/cHvfUFqdPKdIfV5ba8/IJjbCpLRssxUNJcUV8a
zDbLHfZfoj/C/LW2ruQbVwfB7R11hOLBFTYByGcXF14Rn/HSpYtIf0Qpj603KKclnZv6BQWmlwyD
kg1eyfUsdU4F1zJnn17U+mbWijYhey6Ss9vqWA+AcbV2VTtzU2ti6xjeHIvYDY6Xst9V6VuvtAwL
oiY5R2WsPwJSNo7A0YcXxCyqjRN/eyj4DCqDIUywimZt75rCqFumhbh2tZ8rVT/gsmB/8tSw+/NY
xhoSqv/fYPLq+u0CVqfaVRrVjc91Ok2NXzmj6P1It1PlwU3LrYL+9UZhNLqH0iqBx82az94q2uAp
BlOrvdEUuyFyEQAqMPbGwdytXhfERJ5LwsXXPz0O7zBKoowE7Fzx6rQmimXLNjlTsU0etHzwziAa
YQLFSrVlmH7j61HwINOCOU91Z3051DYEvinWk/PAtL55tQH0JHSkDEOVm3+a7nAnUAsmeBJZZC3/
8uM1upiLdlrisygM8wO+UspL3k/6bhLdViZ3a1qgfxzSDOm6sxbJRtEmR0lIic9LPBecta4z8coe
pi7acTE48UYAu74WpAIX/Av0Z5GqW2+UlH056HaWnlv0Fz7aU/Vtim0FrsegfU2mYfh8f4NcP9Au
h1u98YVdxRZaBvG5nBYQRCAKCy6fafL+cju7efMiOERfu6mGy5Xxgw73R9+Y7DqjURJM9rwuSs/2
mIzUA/TRD3k9fVSmdsHswCw2ts2t8Qib3PCcfIq38s9/O/NlGEKC5P47e607PWdeqnyJXGfEfFBY
P1tK/1vVt5sDQtuBkCcbJmsCYNXrVcn1kZxH4YVf1FkvXyo7qne9u+SPgK2HP2MqofEFGRxeGn0n
FEhAkV9O0DMHoxmB5J1NCsqG38FDV18GETfToRz0cnnwhkZ1nqdkXtId/bktBeVb80V7R+o1AyYH
GHo5/qg4fRTSpz+7tTnRvKx5PwmnCYpSrf5hNbY6B7cOJ4pTEpOsMeya8JjnSmLEXZic87odP+fT
QK3DABX4aEdLuaU7e3Mw7KJYY6rYUL4vJ0efdIR8pcbnSgm74a3tx+ZRr2pRv86AEjeK9NclZCDN
MKCg2XFpUBJb7VUsD7QJaGt6LuhLhfSc0efbzXNiAUbylt5H/yT/ywXMs9PjqePfFlPiD7qWfZhJ
xDYexjeuL0nLgn4GzvpaYaosy3wc85qDo1W29WZE3kyTLQ694xSys1EMGeLkgdIaMKj7IeLaK4V1
kCxpoG26FECVX+W3Mxv2RWLkQ5+d01IP030T9uKbaYftzu4yz/RN4j7/1ATl5S6p6qCcmpK3Q295
r2IZxpder7eA+vJDX5RQ+UmgZzm4vCBkg+HyJxl14cCYCtNzWViF2I0pZTDf5GCf7s/9xmnCI9Sh
xUPuTalgNU40o5BggTQ862Y9k6Cr6MgvS5ejhyJgUQ9N53y6P+KN64CoSOJBV8hEzm31Ztczrnfk
44tzHhXhsxC0SvFnXRB+CPXln6TxlM9dqHUQuVDzuD/0jclKECHBmbMsm/SXi5rZcZnNC9qcxlie
m07txU6zkwanP6VEUsvejM03viJSgpShpf4VPb5Vl35URxqkAHrPeloM06FqIJL6iHDY/cYWvjEz
JMkoCSCKSsK3TtLnXItAJ9bFuc5MNfIz0Ih7s00kzNFqMBe1uy2+/63gAQGbEhMYErCAa+LfkBpW
i8hXcW6TUD+2Dv1g0S36L6qL0VNvlskDxbd+RyfZtHayLwf8ckmPqaaIb/c/643I4VLj5/1EVg1g
YHV8x0aPFsG3Pcet7imUStN0l6DTB3Kgc86J6mChaGTq4f6o6yUHDgvlkMhJrqvCZl2dHKTHB4dq
qQgSM+pOgv/mMU0GYmc9jb+czIv+VIBdDoiSBD02YhQPodWASztyFzFT+mqG+zynUf9YTUs7+/Rb
hg/a7CV/+LKXA5LJy/6JzAPXCh4A06IC+x89MNDeLh9iRBh+ISOkdPsuW7Y6e/Ij/R7w5GD09Xj9
UYAG6yqX+7cYnFMZbPG7U4NwyfJ0TyG16D4rnhPFe6Mp82UjCt36etKkSaZ5dIzXT+5Bd3sjB0Qa
1KLttRd8E4v8AwIZxvcljcShEaLdeDfJz7OeIFctNR8UtLjZV5+vGWPNm0t8UODzLX5s09VoVat8
nkYyxF21kMEjw1f8oGqznIbEQ+36/oZdHxO5wmgYUH2W7yaeF5cr3Fh1XY91qgWQP6zC1wfd+FxY
9OKUyDP/HpUh/TiaXv7l/qjrEPjfUUlLYZPIXsrqcEbLYI1LL7RAbRqt9OuSVMvHR8Xc3x/nxgc1
kQyQSSjPmStCkiggMCR1ogaLM5ndyUL6e9wPiKknpyTV1a+jPtl/6jfB3GTvQkpiUrVAFuNyRZW+
wDvaq/Sg0LFdOGKKSBfex/InSZ+GkAKfT1WuUn7cn+kVqoRhWU8AB3hrs6bGqqxgLGiZG8NkBGm3
VB9j1Sz2KvpOJSqzzcT/jAGIm5D2RmHGh3aeoPnprb3xeLxxXumNv1f7JVNnvZtSo9OGrBlMysJO
3u461w4f1Zh+lm/l9hb1ev1mkDMGfe3SBwRGi6fP5ULjZjQ32NYaQRaKxXtSNaXZ17B3ey9rke6z
PEo3neFUHxrP2aox3tjAxAdODOgOwNlr3aCkLryaPrUZjMIYij0A/NQ8eH20JWR2YwNzdcMyfBeP
x5Pgco5lrjckL4YJVshqPfwO0viEQ21oniexpD9ojzXew/2ddHNZJbONzjWBfg2nbzOFVngSMrVp
isSpi2pAmD2sGtMPDUP50C9eru3H2QzP+bRsIVhuBEQkrSQkmUIc3YVVPIJ/VNJ0mLle0AT9WYPa
ak9zWejZEZX/6WlWplI8dqM3fbb6iFwgtdDd2bjEb8REBENJOCg6EhLX+RbMmXoEGKoFkCnS7Fko
sGx8Jxfa/NrGdqYhDl6pz1obq8nx/trfnD31OvQZ0FaDy3X5uZMIzgzypHpQt7GevSrhXOw7FWfb
g5GPk7OLkmSRj+CysvYW/7HkisTa+f6PuLXnaH78/x+hX/4IRUfSbNFqPWhUrX8DVVX8KCiRHOzS
6vBKKIzH++PdWm4oxugnINzAs3F1GTQOWngRTlyBroDG4GbOR7TnhP417WkUHuo+XxArM5PoTzv5
MoBwqfBEpnAP1H/18u9F3rvamBlBXLXdzxjF5PAlLlRFOSaAMYtjKFL3L10Sue5P+NYCc9WT0BvA
/3gmrhZ46sCr16YRUGfuDvBlvWMIxDH3dXtJDos1b1kS3Vphh70s0/p3l4LLAdFRp03XdmbgVlr3
IfOm8aVyqhTqSpO5mCaXZQzintrVlhfczYGRcgBlKCVV1++3DFfi0mkrI1CmSsNeSv3PFLXjq47m
ierXSVhhLSr0ON+49m8Oiy8i4AFKYBzky/kW5jxqZtQaAee0/uj0bfRlLEZ6PmFjjP+GmWUgcoc8
7xaj49b1BxJGJpFEMDCll+M2ACoRctAMvFsMemu1GK35mEf1pOClUDv/S5ySQnqUamjn09O/HM7q
82gC8GMG9hDnQVYry0fIm27ol/pSc1Tb2DhUMZ2o05/vXy4+eMAESYkfuxx30bO4AqppBjXuxycl
7dNoZ3rdYPtJ4pXINuSUc3b3x7z1SVFH4D3FlQ6OU0bO3zOB0hSz1RZmoCbma19HetA3g3EipbRk
fxtUtqGIH/fHvHXJk81SgEK6jvf5akwFOJoR8yAORFum0RGIWn4Me3wXNqL+rW1DrgoQhKRREgUu
54YsID68owOsqVGcX/hI6flumUbAoqZQ+3ljNPmrVymHTHFAh1F9AAK4OhxRiG24Znd2AHc1fNbr
oSr21Vy9NG17Vuo0P2nERPcJ9V/dL8Kw3hj+xockDgGu54KjEr4WOwZChKWRU9lBJ+bZPiljaEdI
IZpT0Jbz0j4g9gF3zSwSsWXYfmPi7Fn8j8Hiobm07hOF6eTYUNgZ2TInqf5r7MNUT3q/r8N/eWjY
qR9FOkWuaa6wqZirxFT/PDBJSVoKmWAgyUhWOypF/r4yC9UJKiigp7HQ8C1UZtobsWctKMbOKBbR
Sd3SZbhx4dCsktqTPCxo76yG1Vx6fQh8OkEzGWpyaCwjG9HB9f5V0mjQ/dqejI2vfGutJYBLhn2s
CtY0OmEsKp85cYJBmaJh2OVzGv9dD2kR79VxCJWjUYpOOXnmUuG93Dr615Z/s6UTcWveFLMlVlBi
E9f3wKzrQhUoJgVpW7T+0k+2rzRz3PpWGn7GITneYiRvDbh6OuGc0yu5CO1gqR2vPajYENlPIViT
vYugaelraaQ0h/tR6kb0IH+nTQjGEGyttyontno3z3nZ8HHLuK7xze5QrRsAOuzMqB82qJ83QiLQ
WRrKoD0lPWQVqgx9Rq3aDK0gyloz9PGaTky/dMd5oyxxa1LkV8DGkMMEPLIKUkgfI/oCjzvA9rNZ
kF1A+fBTPNd4AiWzIdrgz9dQIjfQ05Ly/euNYqo5jJvFsIJKoEP7lMSu0+3C2qbtmTalu6E2dyPD
kpUWqBBcZsCnVovomFGqEuWtwC5hCu2SBExTgxvm57bA5c/yBvXNdaP0KR7Rors/0ZtDg7WHtEW9
50oyxi5zygOTbQYzNy04dkPtHs3MLNNHHbhR+6QjsAWhPBbJPwr//w/1GQA7805BnoGPyhVkrqkv
OEyMXdb3TmDEiFJjO5T+pY6NuRON026gva/vGaBUWHGwfbhpeAxeXqo6lhyTmWh6EKpRO+2Uqqv/
QYvGFsc8N6zh4KoJTGm1KenF3l/j6yCgU/phhaHhcc+uP6+iL3Ps2ZkVqMhPnJCEi4o90mKm/kWa
QzxMUa6pv+4PeX1cGBI1IpZX6pWsC5eaUTTRZI0gdJti+BApZlLsGlLYnaok8VZv+ToGgL/Gih3B
VzAlV88i1VsgxeeJHehjlfxHc4TWHaPca7bklW6tIyIXaJ9ItBpv3MsvOOu9ZkeIuAeWu7TlMcuc
ZNmnwlGsk21Uzj6zw3lLAuXGrgHsQi0UACf317q67Q6O3VlZ6wX0W43m2DUVLam0SW2J0+nC59od
3V+wfputSuX1hUn+S7WFRFiayaw1rlhEQUcXxGhYVZa3Q8k8Oib0NpOj20XGz6Jzl72YtCXZKWo8
mHu0V7OtZuuNBf/9N6wbU43eIYcdRcm5tNTsLer6JD1kNX6qe3dAwdwUSx/+cSiUaT/Idll2x3li
9Y3dye2HEe2xM1fOEj9jCjQauybxMsO3MSlHiS+tWz8VRf89TPthI+xfR0M5OkIbJmIOlB7kgvyW
VCSClLmitnHWQ0v7KqgAhDteEvbXtjdB3Mxl+pHXaYUIf2FsvARvnFhOK48jav9kUfYqPBlNZ+e5
aSvBTB3m2VRgWxeZo3zpQQOd7geHW59VWmTxQoDtfyUZk0O7XMo5i85os7Q+qifRRy8NxX5Y8i/6
7Flf7w934wjZsp8gRTlg0K49pkHBqLhOZUqQlzG2rej9zOJQsPjJwcQQfY78VoBEi5zZ3ujk3ghM
krPOsEgpkhavXl/dEKHRaIfxmTK7sI/ZOEXOqXcS639YUGq/CFSSAFNXkb/jt20zGnVaNbGVnDXs
b09cMjOalBC1cncZu1NiKVTY76/prU/IlUInjN6qlLu5HLEtxsRLZyM591AWp2MCPKA8eaK14gc4
BE77WKAN/On+mLe+I60h3u50c8lYVoejyEL06E1wwnqPWMO0qPOuULC7sKre+2QPVnvozGLLbPjW
saD0S1mM1aUrvxpUWSCX6I0bnWM4sLOfEg0f9cQoPnUthMX7E7w5Fv7upPjA6yizXy5qSmFOAVME
Zj6fmo9qpta7ECUZb18Nk1pu7Jlbe5NnF18PxgeY+VVpqHRQS3QQFDpnel/8VLWsik59njTl/s8n
BUaENzqrB/dAhrzf9mYXL21nZIUX5IkzHvEDc8Kd0feR8WiJpXO+/vlobA06BVjb8mxe7UvDQjRB
U1QvGN1JRaqzk9a8Zq+WyaFLjfif+6PdWkPyWNrrTA04iPzz3+Y2h7UT57w0Aovm/iuqTACAgES1
2eH+OLeuBS7id7gVYXMtuiHJW2425GFA08MqHrzISV7ok7gviwaIFQE0txzBQSE0+DOaPbXdGP7W
U4DCCBkr5VpE3leLqqqjCy2mUYJs8dzCVwyM7KDXV89VN0JLn73myBInJ8xOsu5QlF357f78b518
KbXHPpWqI1flgijO6jAlgsdDHb6EsNpeMnKWD6W15LQdMJLr2sLYOI03GpgAygFJIikB0QNhocuv
a5YaPqxh4gVaJNrspara0O+w9TRO2LiYuAmWYRG5PuJquv5Mu6x4DS0co88lIhC/7i+AJk/jZY2M
6hiYYvIH0kGKf5e/JaLiOtZeFQZFjnmK37LcD1Dm6xA5Bq1/UkcvOkVa1mO4KqyTAiK42JGWaoeQ
ppnY5U6T7Rur3GLd3LoGsGritOHxBjJrFUSiTrcWWoAhhKqqMPdzlzfTY52pCQRvEQ0PCvawj/eX
4uaQHHGMpNkJdAQvVwJ13iHSK9MJ5n5BVk0xmv6Fnze5B8OcDZ5mcWF9vz/ke9RYrT6gnXfgHeBV
cqnLMWskMspiGmzK6LWrBbHqYWPMzlC0I6XltvNhWOiGX6VK0e7ipMusg7XoU3ewo45OXbbM4afQ
U9Hpzaq4fPSacC7PhjJg63L/l94IFPw8SW8jl+ctsLqtEqfyQsOKQho5ddr4nigGbyfIp4N+1JUU
p0XdKg6WkbvWR6vujPnPxoeRSf1dPiH5LgjQrg8qSjYduALkDUUWN1/M1G5UP1NU7aHxgKEe84bU
9yF0pHoxxA17Od6fvgxEv30nOTxNcHRv0VpEAWaNasYwyo14aoUvqDNV+MPpQzjtRmm3QRsXF5T7
o60Wm9GIRLIPLuGBsjl5uSsazZEGOZX+UldJuRNDHh8cMy6OnpImD5abVY8eh3UPlandSFLWoUkO
LWsWvEgMhkZi53JoexBdNMSL/mL3Ufrczk1CuSS2d33qGY4PvqLY13Wvv/SNajzYwu19LCG6reLJ
6ijyK2S5iL/oIEEyWgelMlZTc0hH80OI68VbN6AjESY8w8KsEjsdJ68tuvXqHoC8Sd1UAkBBlLC5
1+Fm9Mh5K9Fz+RXZ8qtp0x+TtNbNZtKkIu/NXbqk7sP9r3y1pwA7wM+nZwj4FN7IKsQlvatEAKvT
l6lSkudomO2/vcH+K/G8YqOUebWcElYhJwajiaVdd3eEEZpqO6nZy5JVKe7IWlg3e6OchI36TDT8
BVOz3wIV35qdIckcPDrl3SL//LcXzFCPXUsDJnvJ0758XKJBwZdnAvmFp1r09c9XUpK1oItDOQCr
dznWGLtdF6d29jKHaEG5kab9NEBP/G2Uybj1Yro1Lzg4KPBSO+Hbrc5mxehFZGoZZ7NGEqi1aK24
6vAIrjPdSPJufTae0AjJEX0kBPFyWmY8EpLDIifo1HLbD+pLMqXpyUpxQDmkkdZvmS5fHwOiDRGH
MSnqaWtvX8NIeQB2fLSE6ul3K0nd727odiEGdmnP6a8WNAcAPG1JUF2HHXYoRxAUPlVp4DByKX7b
LULNKVW6Dl/QG+OfpZWZhzHvwApjcdcfayGcv2zF05JdkZrLX7QA5u86ttSH+/to9RwlCvArQMLQ
NKNQA7zr8lcMuWWNYklY8EGdP6qsvBU3/2TRPKqPrVu1PhnNYuxxpYl2qJduqTBffW+gbFTLZTEO
T/Or9sbiQG1280m8mX1ejc/Inpr9AYhZ2ljouKp5RMQfrdDduFrXBnsy56VbiEQcowIQeUc6/7b4
fZ80Zgtq4s3Jksa1/bJRsi+G0aBatGvaeqxG3j4xJio9tbvPmjRPe65CC66ErRS2thOhm/6D+2PV
++NYTZ7lA4Z0piensHLxwQkT3fQpYwx/3/9a66crv/s9b4H+CrIE8NKqsDQ5NdrNYzO8Jth67ish
BrwM4rHyeQoZ7q7qMDN0OiV8jj1N+ZJklXdKPb3udxMuJupONav4ax/20cYueqcVXzwW2MTQKcAr
oLIgWdyX22ixei+slHF8HRMxYKZZ5nm8y3vFfovqpO8P+La031AXizvhuzNenH1tmx1v3NZNd1pS
1/OnzII4uVMT3UvftDlVtI2IebXTZTEQognYJ4DjMFwvf2JSDWal9mn2qoq5dnexoaNAOVjpa9Hh
7ryv0qkzj144uHisu2HbnWxUvLYwJFfRxuaNg68jehQA6cl2L3+Ea1UT6gFt/2oXqOcP8Br/ttJG
7Q6uV1KjrLJxX5rOEtzfNtdTp56FPCf9L1ABVxYLvTW07ajY/StIqOE4N+H4aIt0tv0eZX0n0XeV
VaR7RdTup9p2xo2YfmN0OhfwWUCu8rhZsyqr0J7mQfWG18hT0ZLtJ3U4Wo416ScqXWr0E/p4/5F8
raZjNeazlLNC7Haj3nUVaN4BnWBWJUbAuWqNVRG1cW6A/lVX7PDoKjEPes0V/7idFu4aXWl/3F/y
G+NJyynwAMj0AD9bHYjWof5KUSp968iwI38WQNx2XpnVH7Uir37ZaPVkp/tDXgcHbmgaUpxBXpDM
cvX+EG5aIfE+lG8Rz1zXF1UoIsXnUakYCK8NIR7XthG3HLu6MNVDMSv2cOTp29aVPwC0+m7pcCU/
GNlgJDidmk2szhuBQv6EyzgB/4enhNRVR/vl6llWTbGnN1PypneiKF7nTkQAmtoh/J6hJLYF1r7e
eegJscpcLOw/qoCr06Yh4DhPTf3mOaXA/lmZYv5Jextq1Zemd3+gOmz46DHYT6JJ1C3VgHdj+NVs
6fiQuXHsoJmte4VtWrQplND4rcJ49S0bZ8PYwQSvko+zHTbAEWdTDN9jIBbl3hmytH6Nx8zM/Ybg
/qNrMxGiL2e53wlobbQbltCL8C0jHTvmakEG0glhAdZ1azpY9ZzidWs5lT6f3Eyv6AJYJa/QhWa/
36mVYb6W7PMXZC/TT4UHddwfkqT8BGdU906NNQ3t3pmTZd53DdoCh7Ay8iKiNd9hZQlXmX52Fypf
0irR009x5PR/h5hSLF9tIwU7HEUeO2dB9IE40mT611xxwu84XHnGk73MIj04uRPmv0CLdPVzRj3d
+FYmKmwsz8hbY2/FZhTu4RKNzVPRm/lEQ1AmPkAQmvoILduan0D4tOZzA9/gx2x0dbKzZmfpHhXs
eY3HMU1F+8YWAok4jwt1vKnyckA3StQ5UDjVOlaO98/bjd1Fuoq0JL1uwJ5Xz2IVG8q4TJM3q++n
J9FW81cdW70PIeVFTp/ZNb+UrLEE6qJaUrDN8q0C7fUvgMcC8oUUjl8AdO5yf1PUHjjdvGIQDx0+
t0oef43jot+3jgq3s8vxQ0sU1Xw1kzo8ApXdAjxdj88pBuqA9AC7yFsTrfPWWVAk10NqdQARj2nl
gSrzULLKd7qbSZ6S1y62eU7doXkZUEnK9x6tzmzjZl+XlJBxIeEixvI7JFlg3drMLVsslacnb0m5
LI6PWWiifnFbo/swTWPn+ppeFB+4l51ziSfrE8oZ+RnObeR+Xrj87SBP6zr9qoX0WX5YOQrnz2ne
KdaWpcT1neCSrEn5ZV6d9AVX4ahrEEtBMaF507A7ehJ6Ct00LriafCUeidRcW9V/7u/RNWVPLg2d
SDoFVJqhda3HTArMgjxvLN/GbtGmg6JO5dfE7cr2UI2SVpvHFm7ffqZ1SfptiT2j2OmlMr1MWtrg
RKkYUWb9uP+b3i/8i7Aon4msAdVgSZtf13qspURZYSq0j23V5t5rHcZD/1GQxOsfIjXtpv3YAbHw
89L04k/Cmi3lxclqgc+TWo2xr7dpnH9FBa+admo/YgKiN0qfHcZWlNl3nCim+tQXYvK+zvUgokOF
4vlrizbT/BkZ0uL/SDuvHbmRLV0/EQF6c8t0ZZUqWUo3hCy993z6+aLmAFPJJJJQH6ChBrY2OjKC
YZb5zXgsfS2QN4KcV1HFxaSo5iPfxrvGH8sHX6u6xO5yXXuPZ/l8L0/B/Mvuilz7aKl+cNLayom/
RlXFuXTCIXIeHGQB0nu97dqvmlkV6T7EXfDJ1FNd/1qnYfVkDZQrTrjEddKTkid99tkxomj6kFlU
H3d1bmVfU1+N+o0SzZIZLeBY8CI4UJSGeKCXLIXQHPLYytLuLDdIzsHg1AqUXOWiCD70Q2NFbjZL
TniXRcaAb3raVW4LKO7jHOiBdkjoLPD/Hs223EjZru6a1/ycaj3tA1DRy7ZsFMZ9l2f9eM6zwlLu
kKwL3s1RVTz4cB12SZ5m3wD0RrBfrX78NA92tBG6XJ1efgBjA4mmLHt9yfR+XKiD5YxnvcMn0cUW
Rf+dmXVk7AYFFIHchsPGlK9LBDTDRLEMoBzoCVR5Lu93LaQJrONSdJZhq/+Uh/5hmoP4KExC3Ji0
3HFHO0HvTLH84n1DovtM6WQLWHudK4tfQdNflArpGTn65a8YR7XSWpKSM5QoxG67qtLbvZSP6oME
WSjY9VKujPdyj0Z0gRhU/qiNdhzNbl9l2ij0PWACjtKsxc+G2fb6XhoaCNiKk1JCH4wG9pYxKVsO
rNcXH7+aOioEVTJmLsBFMKzAwgB8MlFKbUq8O1O1/8n7kc2HolPnd347/7L4kQmA1do6SI2EGlc8
5C9SYUr/CNDlRIEHRniIqBukGvKolwuowxbuykQsYKlbxzC2f+uIVnyScfV9l6RN6fxrLZ3xXiW+
IaDAqlzWdOZIUKxaezpzndfI7Dfz+7Kx9ZMdqcHHsJsNdx4dzofV1YZ3+26/ym8Fol5wTsEFU1V7
3dFv6iqU7GvK2L15npu+/dL7SRMh+h0o1sGnlfxea9K/EbzJL7dHvT6aZFrUeWkdMDrkrssFxlFz
dMrGsABWZlnvgopLjr1lzt+ytomfuyr6e3u8qyyG8gERvWDRCYn8JX61sfq6GaTQOM8zGI2sUsdP
XVt3O2EUv3EHXF97l0MtpjabSS3ZRWyczTzD6M4Oa0xYZFAa+7AKhyPKfNEpcbL0MGpjfIagv8XD
vA6u8IOlTEjdHtwcAcyiZBEUSErHNNzOI8qGyb2elWVzV/v1nLidU9V3yC6DiDFjO/vldEr5rYWZ
Ep/SttLf9TSOfmpzH79U+EN1O8xQo2OehNNW8+R622kCV4eSOfkvLjJig7zZdlKvlCMxqHoupQFx
c3ns9rJZD5+QEUFTTJXm9OTTXy3+tcmAq5SQvhNCTpTjli0U09HGOiZAP+NCLO982yp3TahbLwWF
1jvqDMH97X33ypy+CDKQAUAlFqwXdun8RxbzdJpo1EvIJOeJa1U5JUQVmusnqam4pQwE5SFsZWSe
bdkc75VuAA7bBo0j8SDDy9j1sOqlXRwZfn/Culk5k0SNw5M2dxIGU5Mu/ynVyJ5OVpu3d50iTz44
rqJK3MoerSLb+aoc7wtVS50DSJ7BOHWtgieWGiU9DMpItxNXzfJJEEusOdg3qmQkL0Zn6Cd4/h1i
ULI0fKQeWOffQZWqX3RtlrgYBC/I7aNyuA/bfvIfamBgXobeykvUNZ3/NJAlF26NeTdy0vnQGn9u
r+r1aUYLACAU1UH6DsBqLjeP0TRFV9SKdW5pl4V7PzN86ZDDAafp2XX+FtfpVcd4+RFpNVAFoQgt
fI8uxwOtIwHjl42z0uG0utMKneAvoTPh1rIhn6zKauaTMkVd5pL998VB67mt74GlSXdhZKnt96HI
iEDiYoZ0IFq/+w64jOJGDgZyyHIkClW9JiNsu71Qa7+c2FaAJrBL411ZrFRWQuIJhqQ9+wHYO6vK
1HCvzo1+tiiYGp8CvZN2QLMl9W+WdMkhoXtlv1eqNq9cM0cN+xCB/TjVJbUCgK5d0SeuDKih+yE5
RbFrVDtPP7LiwbzVXb6+RQXDGsdFhDuw4V0qogdJ1JkVXhtnjgQSYFERunJuaQ9NUZRu7UjOPh+r
706Pgj5PyD93WklK2VwWWGeIdVe3E3ZIdp4MXXueeDhfFMcPvxeAUxFXjvTTPHX1l7rp+y0Su9hG
i20GzggEAUhNYqDlUyy1qTSj+lucmxEjjD0SbP7eKm3trhwbfz/addPecz1md1lQ4Dl2e6tcv8hk
EHQEeBupN9vLwQu9MCLbSOtzBsn9Tq6gW+1k2ydspQrp5YGc/Lg94MoLAPuVN8pAFxQg7GJrIq1U
mNkU9+eiAlG1H/1ihMndZQFS/+GwC/syIFPIks+3h11ZZMoegkKI4wekN/Gz3jw8bVLNsx12w9km
T0o9fgBGmpaFH99+CJqy+V1TdjGe89nIi4+WP7Ubd9fq+LBoVCZIf2MZ5cJIzYnCiu5s4/GQgAPB
BrnTJkCxk1P7KTvOhHUtTQhlnArJkLcaP2vLLhAqfGE6mby+l/PXBjwpUyXpzzG+JxXgwDiyj7rd
+y9ajuwe2p8Sxe9RijbqGiv7S8SYFBG4jCARLD43fS6nLyeHec+ApNQhgmYYYnryU/UjbtPBd7ZC
jJXLDzYPiALRMuUZXqqa5GaiVeze4TzaVjQ+5KOW/+WOT7V9YplJ84gOf/I7ER3Ek5I6/q+htnpp
X1dj7+9UqTf1R21QE+kk5bWEe2lgJiXlMcvMXCRPO/Ciuh0jRN5H5uH2Hn2NCi5vAsFDog5EIZz8
dVmmG9RYLYopn8+xEg0vKgxEbV+i90UrX/PLpzFI4vdhQHV6N6PuHB4kk/h2P/d9Wz82YRgV9EIR
aHMLXFVAvmE5WrmTQ0t4h9pU6dyVsAgal+psqT3mSqEmXtmZybAr0tH6K8+t8hXWO+cvogztnLRi
QCR0mAM8nG9P9HpTQFxBtUN4NwrI0iLPGlNLKTVLQtVAk+O7mkfpc0Dy+ZzBA91zKvqNcOy660kV
i8MnpPsF49RcNM9bBUtsR677s2JXSTq7XT7GdILNquldze6y7p5rUE/wHLNn/XvYRcMjZyl0Dgaq
t/FezQ1cR42oElR2pYteFHM2f/7rmgi3J+5Dan+iTLo4oFKGsv7Y6PNZdUJFczuMSvGkcqKHnvT4
iFIyRnu3R7y+EhhR6CuR6ALlWBbC6rF05kEa5nOr17E76Kn6EIzSJ98uuaAKuZN/5dxEp9uDXn96
6iRCSoXXlUr0kvZc2H1m18h4nwu1mPZ5nuhuMsK3sVP5bhit+tPt4a5DxsvhFtcPLjH49PmDfO4n
9Nhhv7TfEUv2snhSNx6Y68hFgFQpu5DXktQvg9PE1kclrUv5XGZTc7T6wbeOlJ6M9GfTCHuVRG1G
mlqajlZjMSd2sovGZHT+kbFJlkMdAekjIUaATecyw+6izLGm0DfOljLVs0urXgUGGMiHBge0jWO1
8i1FJM7VDjKPK1cs/ps3VQ/tqshRlDg3fTqfQFRMKDEaKX65dWPek/NkyvH251wbkQfUAhfABiIJ
uBwx9GsdH+NROSuVlH+IrSQ8OaM+prsg64L9PDRb0crK/hGVKaF/BgIIIMDlgHXQKA1oLfWc9/M4
H/TM6O33cqo7+OWoqq9v5Kni4rt8AAgDBftM6K8Avl2sKJZrqtPXjnIuIi6YTEJ45YSbYa1uFMGv
oxEBJqS5QSAiMpwFOkUKyxnMUKKeh7bodkqj0wdKjeGYYd28I6uS79Ekivf4n1JG/udPyAkhoRI2
ROhvLz5hH2jaWFGZPSdplcCtjfx7zQd4grV9t0dhaBM1KuayXFN4EfBdCWLYrItPGFXUFnERVPFA
zvXdGMbjqUAl4ylPg/BJ8WNn5+Ai/IL3iPqMTL6zi+puOqDKtWmfsHLhCmUdijRgW6CfiCvkzXkh
ya5yDXu5M09y+nGuleR3TvR/p3PtDm6uZPq8VyTVljbO6dompjiN/qIou12VGbuhnCKh8Ham6aud
nMHuI1cSN5Cp+dbGM7Y6lgFhAoFlyrTLnJn6k57AnJTPRlH136tYqj/iOwgeuleMYOMBWx1LwCjI
dYGmLevdBbIJoToyr1LLxt+9H2BpS07b6z+KzsYQ/vbGXft6Qr4TCztZUNsW+0iJdWeuKaSeUaxx
7lCqR8otzpuj08jzN3r9MBXrOfp8e9C1KQIQAQ70uoWXhaui1Luuq2flHKHi/oJJhPyQqRVmhPRd
aKD+h8FEEwNFAeqly/3ZNnY5+fQ5zkUyx+WjjBbkQbMllH4jKTU2lnPlKqcyAzwOvx9gVleJ52B3
w5DEXOWmETv7BC0mmUTbUb9X1SDtOxTB/1FoSryNBvEmVwDhB59wcfXMYRbqhZRqZ0uyqz20AS2H
T2zHe6EH4Sq1Zh3Z0soGbH3lE4Iio3LFA0lnYdkPm6y6G7pZ5/6JSvUbz3aq/KCW0tzxyOn6v6Kn
wBVh80cHCJwsSAfxY95cMTbZgTNPJvXVqE7vh7z/UzbwLdqUAjn7M9G2HH5WTgUDCil+jgQB7OJU
WHZejhE1rbOplXL3qxeacHfUII3uxJ72qX6r2IfuW1Tm5w3RzrWhiT0sPHbB97Oyl3ONUiNGBCPW
zpIlle8Bb2XJydKmzD6BWUu+kyEN8F6z4b/EPSbyNeglUjSh4L5YZDNI2jzkDj/Pkpns68bKuoMS
zf7zHNjVWe7Sot4o6K3tIWG4JvRlhcjIYqoB9kqy1mjqmbKx9D7CgsfaV0UfJ8fEnLNkY2FXWnKm
JY6kAGsA1Fj2wUalhMwFf/j9XJMN2qGTmXsraykb5NL8QIAWHXslyd2hzdoHSbOC6F1YSsED9RTl
w+076Rorh2MVgRd5vKAhwEW4/Mq2lgYJfOX0fRSYfOuibzXdjfIx+lDU8/jIq9LeN/FUInNvDvDG
jRHZunKsfwObpGaNDUyxg/a+pc9+HUFRY6awIfSTOHPLzpJSg4WzjLZ+70MFSdzILwkrwGo9AQCi
HqwO0scEaJUbTfi4b7x7r3fjZUjD5iObFYwfTt3S5QYQWwLfSm/Z9OUfNJsB4IeG8YTyjHUKlST7
kNd5f2jVSHfNLqgfBiPuNy6a68Nnq1DLaTkJrveVJDClcayFc3t8T0ATd7sxAgI3Uh55QS0idlxb
hZnYVLK6Zdty/WywHynOgmaiwwX54HI75MgQ9rFTDu8nX+v/zLbT3kMJaqTPoPd5gg09sIJ/fqkA
mFK9IijHVOGqYqlPGd5FbWifs0A5hXWiqm7TxgWEssz+kM2V/+P2lr8+7CKNxEEM+TregNfT+eYO
D+doaBFbtnAYaIs/fd8b1EdN/+uA1/fH20Ndny6sfsH3ED8Jy1a28uVy6lnAY5sn9TsMr+b7Th/z
+64qrOTgDJn/oKf+cO7DTj6EbaLVuwr9yc+G1oYF0uVK5IXaVPyKEqVoN3b4VR4E4QLoqUbTFogL
uLXLn6XWftWCeKnfZZ1a/YHcO0J1opdR3N2e/9VuEp5N5JHomwhl+yXFuHWiXFf8bnoHqcMeTnoe
cmL0lhTdaIL8TzCb5vH/b8TFgvux2eoTUq7vOogazU6y9fTOD9rmKQIOc4oi9XR7vOVmEt4RdIDA
F4ApZxcv3qrKbCQ4TVH2XOZ6cs+zrD0Xmn9WwuSfmYGvQyEDjHQKf1DGvPxoaZVNeVBm2XNk+fS4
dHyHQfilhQeGFitxuzV/KCi6TbtEQUrl9jSX15EYm9YJ9HcK3EA9lcuxu8YY1aGz0+dxpCcVpZUJ
CzCz3cCk041Wla39yVGE/nZ71MX2EVxTwIwiWBYtXm6jy1HHeUrsRkoDbxob4xnVxW5v1na+02O0
Yzht0xZxTTx2by7+/x0QTAOPCD10IIqXA1qN0srqKPtfO2wjsp96XvYe6Dr/rpoq2XmO8Y7LPmA9
aJjvlVgdnF01B1vSBoulfv0Noo9AfClkTK7K6zTPen+epa8oavvhvsodmdSnApD+e6B8WgLxMisf
qFBQl4fb6718+P53bBaaA0tbnZ7Z5fwV+tpqj/S9F499f7C7IN6Vsm8ci9CXnDvLSKy/FdHiu0bP
65Oct2F8mM1a2vgZqyvw5lcsNnrfNEPTN9ggTlrRDHepVo6gaSNtrl/MKBr/DLMeo9IR1/qWoaWY
3/L70znjbIlu3RULK/UzzLUSTfoKwQz78HLStRe41jFbHt/fjatjEeK8LjYwPrY3vAhYWGIZ3rxD
RmTIVR0MoQdwuZY/yGquSu6o4Dm7J+QJHvWmtZM/BMnDKS/zZuvmWjtcqLcCChS2EVzQl8Nbs1ES
SFeB59c4IjplFp/nPK++JQ6cAMK63NwIstcOFzQQnh26kzon+3JATZqcYCisANOMwR72M92EAwi6
WNu33KE0gHXJGvd9bE/xri0geO0oX0vVRvC99okxF6JJKBBLvH2Xv2Kuyk4p5jLwLHRP7wbN8ffa
1Bj7ygQkfvs4rQ8lAFIk9eRR4u/ffGDJSBl/NgJPGYfkS60KwRzVgW2ktL21lSiuDcZjSzAPmY8K
5+KG1hTuSLPFZRczz/GZyqaeHsu0KrF4VyJD/bek+3Xv4t4OhJvggXxpsYoED8Pc2JX/NaxqBVhN
ooXTcZCaYD5A/R2s4+2VXNuroOJJ8F8Ja0uNNLVpx6AQYktGhcLlYKnJPilL+/0UDoEb+NOW9O/a
YopsSLh/IFy4ZBdSzQvSXi6lrzqBoVs6Fhp6aR/knxw9TLfcZFbOhU2K7wh5A6a37EzpNfKdEm6J
X4GqhDvmOT8ogNvuu7m8a6be+ZRrkXXUEmlIXLvAb3zjXK5MltiUi0gkXPxr8S1LWm4gtprAa5Up
vmu6qX3sQrAf8J6IK25/yGXqKzYOg1F8p58BbHBpN2VQBCKp7SRe2KLO31mBZP2mappHe9vuq0M2
xHW0mxOZEmo3z3Kxq2wB6ssBA/X7qin/2bNO/CBQqZDhRJ8OfMrlIfWDMRvTVGFrlcpwgslB0SoL
kWstx7Z7UFiDLTzK2vfmW1NPhXBgXa13lkRS3YRG5ulq/zewsjnbU9V1tF3D3XdnzVJ09qEIHXxf
s+9qbWv4tc8t1PdEsY4axGvK8uZWCtRMV9LIx5fJiLXvqT0gpx3O+o+ci//37a+9OhTlXJQAZCGD
Kf7+zVCmFXSN5tSx10Wh5O9kpHxyF7XWoXRHOa028siV95Qcg6a3wuNN42zxoOnqGI8tlAgvnTut
/lCURia/N2OzHD5TOLac3ez0ffbLV5TmVBvUfF5uz3blkrJ5x3lQRW2XVvjlbEuA1n6Q2rFXBvoE
CgOp478kt/onS2uM/piZY7gFqF5dYIGcE80XquaLeBUhPD5wIsWenpvTuDNHw0qJ2GgXnv14VL7f
nuDaaKIqZ1JXFgD4xWh+O9baGFUJ9mGjn9ELqILZOmeZnak/o2HQ//2NQf2HXF0GMCbkXy7XM+0y
AEuyFXuFjmeZO3BL5vu2Kea7yirCLVjL+uT+bzTxdd/sVV+Ft60EUexpLTIgL1M11/4jEG3jt92G
W1oLa4OB0hK+c6g7EB5cDmYAuNd7CYPhvEz89sMYp7G9mzscal9UCOTGxq27djIEbBnqMXfOFQiN
ymIhTfUUeaqk9ZlrlCROag5cys00qn6nYLCdQgOz2je/0Qge2v9wMuhFsmUE6A9p3MvplsAEiqC0
Eq9pautHY03WSYmH5FBIjfYSgYbdemZW1xe1SyHsh2nAUj2j1c0uUgFpe4NSy/PeSdAqcNUw7Idd
JlebPdfV4WgmoHkC/p4n9HJ+fRn2bYk8tWeGGszaplbmZNfIVrZr7aHeMB8Si7XIUWh1iFIDjF6q
WItAb/LbJm/TOPWcbrCrR3mKZu1xgEqyEb2uXGcOzDRaqUJZ/ArpoFlO0NeVlnl+NprpUYl0Ix7d
aKino1FJ8/xQWKm+pbCyOij6sKg/qog6LAOvQQutqhdulN3o56igjYCEXKkbh2bfFolmHhU0crf8
Jlc+H3autFRRQ6MLsExMAvQMDbWSE08y6hCVGoWKq16Tc/tlBCE3h+tz+yJdnSVv1avWEtHH4qWa
1HoM5qZIPKOahm9OPt5NgaqVu7JSspaa+tBuJXvi7VluGvpzVFP4oiCDFm+TAvo9nhDE8easyD/o
M7ctNeXZ7HZGxS37TIseGL0sd1b2768yIsMIs6LZztO4bCLPMOBs7BVSj1p6Vh2NEuEaK2ky7Tmd
sZLfhaOqRZ0blL5s72op6+0vtxd77esCiBDpgyNU+sXfv7nY0Y7rkU8xM0/NkuK33TvSs9lrpr+D
ED+e/n0spIhIGEQEAiTzcixHQr038msMNoPKeIqUPP9MauT7biy3P24PtXYNCAkNeoO0VwgnL4eS
9JZQBP17L/cDZdxnU2sFBzhkW+YCa8sHogzoFsGxxpVzOU5Rm+qgt1buBaFt/KRZbuMs2eXIhOQY
4t6e0+pYApZOTYS6n754JxDbMnHndjLPboz0DrWf4j32zpblssO22HyrY3F7Agqnw3OVLwcd0nvQ
VFOvSvDAuk+SoTm1OVfECcer/NPtia0dP5U4jVjYYRsuS7doD4ROYWBRmvSxifeHbLg2NJVzMiBy
4nbj+KfWtfH+9qCrMwQHA8iTeB8drssvB/1hLrqUjV8njf6Utmn3ezLqftobLQDo/e3B1q40isMI
Ywl9HxyyLwfLBEpMkdn5cZqn1qnOtWxyI6UGMiLPaoAHeA5H/3h70LUZkqTTKENxVvBQLgd1kF6W
Ih0bVluui8gdHfC0hTbZj2VgbeEpVscS/HFELKgJ6IuxKP+Zqj/7mecYA31vEy7aoTAGbKUULdzq
QK6t5qvqIFMDWrs83JFuRbaZmsg5UnnPjggdpRnY47o+KFkd2g/kxP/Y+BOJObR40Kr/b8jFbrFB
dJd4suVe1qCG8hSlWv8dy6q62tmV3H0YKrpUt7/e6iSF7hSXMu2hJUIlrtq+GdK28EwZXy6Y7uM7
X4qU2O0xdb+flDj/+B8GJFHiEhMiTfqi62XMzVwqTlZ4oRVmp4HP6ZpmJO+6rG4eeZ7mjetsdYJv
xltsmcEIslQP8sIbKp49ZshHpPSo/yH2zn+kSmlv1DbFIVu+8pTtqTYCxQFSubirp4btEjR14Vly
Vmf72hxViHiFXW2EhmtngQhBaI8j68O/L89dOXZOF1DAwXS4q76liibdNUFWvLST82+AzdddKeC+
BBDY7PDeXY40t4JWk/eFhzFgrB5SgCE/qjTcDAHXPpXQKxTSfhh+XbW9gzyOI+4PL7bq4CUrKv9j
PDfdHbS+D3lVaxtB0dZwiw81ABsGoxoXXm0LB74+yx23yBWpoP6vBuXetJr/kHJCvQLTIHY/324R
mhA3O3On6rlXk5bqeyu2tKPpZ3X10ajVZEtXbm0nUpNApQ2qvDBhufxuIaZiSRAOBRr1hvU+lroI
Ab2qNDaeuJXEltCc4FJ4lEJJWQwzjH3iN5ORex1K+P6jrYZyd0pLszqVZC5PrYGZxa72w0KGeVRu
aTmvfcW3oy/ePNlqRLhiExrNmvwSFEnQHLNMKRw3QR5B3jslHky3r7C1dRULKtCtojm4uMLy2kTw
KFZyb+yyeDipkjJUx7yXt6CK6+OQ+UEWRB112Qis2oyCPqmChxitVP5yImUo3zuUf/5RCub1gAsl
GASQhRDr0t02tsapmKOOk1BFmXQKs/pBH5F1SnPrXVgUfv4fHh02vwhlSYNosV5uzLqcfYkssPD0
0e8rNx38Yj8F6XxXV21n7kLD2cKWre5R0BYQFwAp0q67HDGvtKSsGqnwJGmoH+xibnY5wLC/M23B
E6e1ecEwLL0fVV6+25tlLeo03oy8OPJ1mw/akCalNzexfZDGYbpLpSZzkyYPTzOGlV+d0pf2/2FQ
MKcCZ09te3nPIOJTBmHaFB6aa+geSbVvu+UAIzomlNnLXOPdzh70rSdpdcNa2ItjsALUxlgkuGUy
lHTKAy4cm97JSeoSyz4IkN3G07e6pm/GWXxNZ5apSMQmQctQHaDSRr8wEFSEyhVN+UOEVPlzErTt
0+1FXXtwUSfnfTIJP8EMXu6hCHU0IIMif5gzaTzFaNvJx0obS+0JdVZj2rhWV4fTkOUUlXtSlkXg
QtbQdGPtJB6aK6r0EzOrLnmWO6M0e1d0i+Nvt6e39vFQEJPpv0ABAZd1Ob1WH3l7wzaHpVRTqFOU
lICwqh1zyyF27camPyAoYBRdUSS8HMhUKqPAwjr1rKSIfraFGsx3BZzF/FjCyoIHaGjd3e25rQ4p
Mj+KvXS99cXcZnXS5MlpMw9nriw8OwZg+r99obTNQ9DiJ7FLUW2rN+KLJe7s9VplhmAxYOVe+4jS
Q68sObIkLAHnwPjRzMCEj0RTmfJH0fti3md6mqqnrkde9ZwOqWKhPlq3moHmnj6EnWsVkMVOddWE
0dNEsPf59qqs7TDyUtDewpCYIvjlh2haM+gqxIY9vQzmjzkkyt6d4nS6DzLH+Xh7rLUjS18I7BJf
gXrJYjeT/bZ5pEmp10H+rPdyGJbDR7XVY9+VqcTvnCT+bttzZm6Mu7arAb9xhJjgNcACDYeWKIRD
29dd6nyBNd1K0U6Rx3oLZri2x0QIhHSx4LYuS1z5WLdSXE6Z16C05e/VyJ/+YrQsIyPs59+NRplO
t5d0bWpCY4aaBoJMVwVvKy2AK08Rm1rK2vElbOc6PdWFnQ+72wOt7RNxeDRTIHKvMCO8YMac5GSl
bZJqodsrddTd2fLUNccmnAZ748VcXUhkKjmqoFQAbV5uy6zsMYU3gdTl7TieIqTBHu0ZdzY3aiPL
2sXhOPr/ZSlNwgJRpMHecnES6gRgmaxKuafEWKAd5sKnG6KDcf9zeyVXp4aplwjo2JPL2lqSlWgR
tyS/ptRGtH+6EP/VCDHWYae2Y2juYwB8Wx56IsJYJqRiMYWov6ChLI5elmhFMiHf5o0WLiKGHOed
65tzs7dme4IOTP/vCbidf5fFSfmeumr58/as184+aQjFWJJVMtXFB8VcidudjoEn4yYfuX4rKyVk
3zaAOlUCt5Ibs0KoM7LML7cHXltuIM1MHAQw19wi9oon7KJjkn/PLiT5QLCODrbZt465pxncfG5A
sM0bQcLqXAm4sJwUUjzLmF0uS623Winz2twa4mPiQI99kKSyq39I8RwisVi3GE25SNolW0Hu+tjc
BALLxo2wWOcqLY1BgE+9WaMiEBhxZj1iSCLQOXaafxvtsNHcXgNJt9ENW7sgaCrQ84d5fk1Skc2p
MSepoeIeI3GJD3jSjI+2ycX3AaJOHG6VqNcALCC6IHEBfOLYLklcZYO8s53E1N3rQflijOG9PqhU
3eVuDJ5Cq06+13EfPsSyVX9Rkzx44mHKPirdZLzc3mHXS877SfWMRafzzwNzeVcp0VhYM6BBT/Kb
6phqkvVot1kcQkNCT9MtwZRAEXDG5v3tca93NuO+ikjz3ECPWAQ0PeiLqLfs0NOsvjypqe7HBw6u
0e7SqJvFpy6TjXh0BZcqxoQ0Q2NQkFQW94g8jyhbIRxJpt0mlttbc3qnUhQdPjuSVtcurSXTehgj
p0mPk5/8Jk1onMBV47HcoileX2n8FBIAvL1pGlwRMC0Lcr3RWZEXV2Q2M0yZP+UQzdFDVoFVPvij
ObYnCcN6MgQps3dGm+jW6fYnWNmE/Ai0FqCHULK9lnCnNJAbGQ19KyaCRbS7aH/lWme4ZdKYByvC
xgCTTUBrbOLJi8yB/zENkDYnS2k2RYWuowGh8ylkX9DJBDQszuibDlupzi0CpmPozaNtooihl0p2
pJaHrOHtea8OJPD2NPYpiy/PXjHJ4JaUIPSqEF4vwsZJNBxTK623cDUbAy2fjVqtTaOKKwbSnOou
okiBbjMSFuXGh1w7S6B2UM4T2HoulMuVs2tZThJ7jLwmQVPOpdIlyycdMbDhWJkw/VFFlKst81eR
LF4+yuwaSKgwdiD1oeR5OWhFq1bKAzXyAgRIwkfQd+NPR0mDd2ORj+kJVEU4utow96d8qsxk4xuu
7l0mQkAgWJTmUvRWjYxO0aoKk8e+K75YWjg89WEbGMcxoD7kpk2IQndQxOZ8iKnW6q4y9oOZQ3Ww
lT95KbfV/vauun5CWA8iIk10HvlHXLRvtm+ry7HvO2XsxYORf0nluabXgjXdwcw4R7fHWttYiL6j
mkqRiSttcVTCplQaZY4Tr4WDND4jB6MiTV7Xo7NV/FkfSZhjCJPSa6BlhOZkGzbMKtDNaV+CnG3/
YkRRbnVV1paPWJn6HdAC/lzUJuJUbSpLSgD3qOk7eQyLb1Lf/prmyQo2ts7alIRMMjEsB4FKyOWH
Sn2U7zLsnj1+xpAeUIXt0DWnL9BsIM/W7nhUBTGB4cEBFrJ4bjITHHyOBrwXhaE1fXCKIY1+IGAV
xS7ejGX0LrHD3oeEKFfdqZfa4NwOpr+l4rP2wL/9FYsHXtZ6rCCyKvbatpHvejtFkTAjcN63Q60/
GKmhPoKs6PqNlGttWHE5CIMjcIVLwEZME9foyjD2rHDIk30QBPo9+jzyJ3BWmNLNHfoVT7Bl5y0Z
+bWNhIQ7mCMh0HPVM4i6AbP4So29CHz8I2BK4hfVwqhK6NubW5Dy1dGoo7+WIIDjLiJWJ5zgxQ9j
7CFUlh6qaXQ+OlE5UcIbo4+3D/3aduJ2B7Ml8Pn0ly73bdHnlW6USQxRK0RJEmOCsnVhncbxLmgC
Q901lgYIt0ySNHIDeK87WQl1+8PtX7E2YVRJREJCSgJu//JX1ErXzT0MPM/2UV3ayWOklC9FFg2W
q/UF3re3h1t72pCIpnf9yl1fvjIqnLR2SHlCSwo9f3pD/jJ0uC7EqDR+BtMdbwy3Prv/G07cHW8u
8aDSJ2XOMlxuTS2pD3jXWc5LOc/AK0huo61XbO2QvJaUBGpcxDyXw2VNa6u1UgSeiZlO+pSpst+g
NYmvTnSqY0f6bvnVYBxCqTbL4+2FXZ0pJQoAHbwfV6UznsFphBYFXN8whw+YLgkHF6lM93aOyOTt
sVY/IjRoCIeCnXBVmJ0GsLc1Y4WVMuwwVzMeq7KTXWD64T60RuufG9iCbiGD3YYMjJzK4oaX9GhC
Xk4KvFnX83EfZmbg7KW5CzYu+LU1JHinnE5hgvdkccFbQwveXupir2mr6BzXdSaKLlKSVbtWVTt1
Y1pry0jpBWQhCFwAW4uj52R95ncV4fpI/wlTqFk3fkhToR1se4i/zKO2+XasTvAV0GjzJBOZX+5P
LaEYagIS8fIs6I9pHzrlTkqKFj1S1ID2t3fJ6mA0lkVXjQdzSWTDtiAoUHoMvVDV6uyA0GIxuSqa
Ji1KeahV3R5tdTGBUGEUJ3yUlmhNs8G+vo6s0BtoUTxj4VA+KyA296BwYmMXyRGx4r+PSPkRZJPQ
vCfrvVxMBXbOFHf/w9l5LceJtWv4iqgih1NoultCyZYthxPK/9hDhkVmcfX7wfvEQl3q8szpuLSa
Fb/wBvIbNIBrRH6Gf60uLj7U7TiH2jylV6bz0gf+Mdz+ZepsWxkbpKS/NphkHep1IY1DEyMkP87+
Xakm/Povn7dx4Swg2m8alOMCsR9jJJYP/cafAOHuLWljt1ePtvRjYU3/4aqmPUjVmGBxM798PZ2t
HWetRmPh62TXmgyE0spPfTHE3olI37h5/+MuJTscAWtj4aMksq8c6EhRzTMVi6+l1qqhTs3vLIDZ
R3aqeorvGn2DkLfq+SuWQD/eH/rSOlL8hEgMx564dbdtMMMrVdzGiq9yML6VyqLmPs69RWRqCx6q
iVp+eX+8S28StU4mlhuGWutuvKKoeqtWFugZjt3+orQ61IeqKepwshvjTDjrnb2409fw/WEvnX5K
Xvy3afu+4UyjzgKzzRkBUo6LfrPMFKKCzobEVOdCqa6cjYuDkWZsVs2Q7vd6cYPTZH2ipiUotan/
CgOaE2I50xh2jjkux//wZWBRyQQAzQAhfr1RSzWrh9wqschJoEqgtFp9cJWShlFvpf8loPiNvwMy
A7p/z3CslqRaJxTLvi7K2K5nB9egH7ZI6ydEjSx/kLgm+PqU6NcYz7tNukEZOYFU1dijpDp74FNB
aOoJJaVeNKxqpDfuF83sU6ws1ru5EsWVSHi3Rf9/NIcXfhNoAyK9ewiLXAEHYg3Vva3OuM4mCDLr
vsR/Jw6FlnRBD3Xqdm1tY7yyb94ODNeNJaRUysaHVPR6Kds0LrPCXKr7PE7lbZI3n0emuYfyEmvn
rFgIAkS5/F3rl6+lTkhXGxAH2BbkmF4PWsEgja06qe8T15VA/0rD649lZi7c6lZs4P03982Vt+rS
hwKXQ5kKtQ2AuLsPndok1nM27j13r3Y0yt47qwamWwnGa0+9tMsA7flrg+5O5e8PRSoGbjcpDsHb
btAknSQkHlHft9LowylbNTNMknG9z0F/XGNVm8zaH+Urqq60NwyTji4HBa+D3ans2ywGWmJ5YaKB
b9l002PIuZW6XMu/90eDgTxw0xT6qQzxuO6+qjW0uJyq3gvTGMGWWJrmR5zIJ3+z+Hoc3KG58i5e
HI9obdNxtsgSd+PNua4ps3C8MG+Ec+xrdmZNXhYC4lkCCN1Xhtsv2u/P2179LdOnQrTbnRr3mZsq
uheWrmi/Z8rQhmKwsxNl42uc+wtLBlqN78ILhaBtX07VegtyZGfillA11qFJ9CGo9eEvmSZsDBql
NBm3oiK4w32H02rnPDbqxQsX7Mv9xGzs0ExxVNC1ujraCmJeDaz1Exo8evj+Q/H2+xh5eyeQjuDt
3Wtu4lVY6bE9eeGUG97R1uYRB7/kGmvo2ii7ja8nHpiJcfBC7jEtot9mH1Mbo4H3v+XtLty+Zdt/
ZHxACrZt80ciXcyaIWqj80KEYDerxdmkYgG537WGMcyG3vPfH+/SV20YI6oSWzttrywDw63tTAzz
wn518mO2ks1S3NOP749y6as2fK9F+wjvgf0oaqyKbqgSN+xW1z4XEOtSv9Nrh367IYmswaL87Xdh
AASkHiyatnnd7VEnqrPG4zJoxXGd3OZ+sGV7Dwc6P7z/XW8OMZECXhio0XBVseV3q5UUmj0YBVZY
7aq3gWrzhi5dnYfgf67p0rzxQ9v8vrhuec3QC0EYbbf/FFsoSq/jKNQnbf65pEt6srxRWYNK053v
ZjUOT9z/WWj0bpr6Q2PFj4Pd27+Sqh/xIkJ51byyV/eP3faLYEeA5GKO0XTffb1YS9wG4rk4emlf
3VRGX98uxEwH2h9IyturdiuR+L6SzF+a8j8H3bbanwckS5pOoA9zRMy2Ow5aFx9iBXj/lOPY/fer
S+WejBoJkU28/PVQVsfsKilDmWmToUGD7Smu3IOsqQbn9TX1n0sfZvHgbRYwNDf3UpNjXIyKMZY4
f/QZ9GoyBdemEun29hHQfHtNBfHNkWTxtrRsU6qnH7KXR59wHJFDVRdHyMnZg4pQGEwhNFhy1BeO
Ve78JZRI2zYLoB6+DNVFntjtIvpj3cAkxJOp8wpIs9VRJ52XEF2N+tAmRGXvr9su6dyGgkgAsYUQ
bAMv7U6Knpp6UntTHJq1k7ifJ7iz1dkq0qa7MUvaukGJ84g+YpVu4fsztTNOZO//ggtrSYK0wUXZ
PzQWd4G2qg1G4uSjEurxbP2MOzvXDktliKfYyprmyiV0YSUppPGZKuBUAGi7hF5NVthBg0okUTQL
AJc6w3FncDb0ez7Os4dWWbeKKxDHt3PMwSAPJIABaAzp7PVy1mWBRpC79fvnygn0ah0OYtbH4wo1
5ok9Ox6GpEuREhHJlc/dj7wJpfw+JVvXEEb9Lk4bYhujKHAuUYW3w3raTCW+Z57RP8DZgl2H62Xv
BbZedVFepGgm/t3Kbu3vjR5NWw/mIliI19/d5U7ixBiFRmrlul2ABWX7D6YmRjjRVr1yv25/689Q
+/dYgIDxaKd5ge3o67EQXOspKqRTlPSTnobdhHQISsKyvSmNTB8OXlvk+UfXTuabIa8T546QwUtO
73/w/pLnR4BmArPGBUiquo9TjVQpi8LL5wiWQ3OOPT354OXS/ZiL3vsAMGQ4WpXufXx/0P2WZiRY
7+Rv2+baWDOvv3zg16yOAEqUtuA1f8HVpphz9KA6DaGSa+vwo+YaSf+u3E5F7PWo26/644pyi9TQ
EWqeo7nL1+JFW53SOsyAHa0vpg23NyCtnj+9/6X7m2IbEwgJugVbl5hE9fWYqtJYk96XMqqVfnVD
tIam6YA1WqH5btbP1/wTLkws0BWivd8+Y2T7r4ebBDXNevZkhAWbfZqsIflcmLzbk9RTEYwyz66F
SG/3DxBoWgmoCNpEY/vLWNFUr3XTbI20lZvCt7QBtFbbD9qNmqiKfZ54Dh4GpAGu9Bj2QIdtNQnI
QFuS9ICT2vf6sUzorDiTczQkmvLZ7eJx9LMqc7RDt9ZPuts60MsABj7FfWznx85Mtc+xgoLLDcDB
4Zoh5dtbi8iNm0NDWZ0y6J5C4E3m0NRTukRtPibfIAcnt0Wj/hrnRnnmUDmPiB7nH3murlWY3l4i
W8i4dRzRcdkcYl6v+JqPVd8q7RzFS70c9cxIDgk45hcQY9pdnab5h5ne9r0Zr/2jotnoe72/wS9+
OPBapO64ytCWeD1+PAEathyWgbrW9IzEvNehnDuhZYG+hb0GaZKVL63Rlr/AEjYv7w9+YfPRpqNl
QIQOzn0vd5WiljnGCx9fpqsS4j9T3HfeosP5ltNwmK2hxwdQ7a6k9hdHJYnbxHo2xPvujVjQKELu
wZmjtEmzUJqOjBz8CA66WoiOovdQn7gzr1mA7VF624ZHrnuTtja3J+pNAVpTU2vASBFYApL9cqPA
gaLKGqQ6U++pipcsnJolOVqF9ahskZ+GE93pP0w42AGeLPJYEqPXq00rjFsT6ftISePph4fCVZqq
KZV3Wnwf4zRrPw5K6h3fH3QLHV+/k3w4oOotD9mMd3aDIsEyrNrgLjz4nX1SEOIQPuKY8c/3h7m0
rISVtGGRIWB6d8sKL33TnS4R5e6XjtvLkQjCqYoqgkXPnCQw+kJ7lDgMiytxwIU3Yisnutt9hmDw
/gibslziIqvYxY4Qx7ga4qe57T7VfVVf2bmXDivj2GjpUK4FVfh6+UgR1VHvpyUSGKh86lspP+tN
4Z6VpNTno+PI8THRO4/cC8rwlQv7wlfy1kNZQ5eOq3K/ivGKxSU1WxnpKLL7HKA50qe86W6NVdOu
uYtfuBWpznIhwGygZuXsnnojLd01yXoZad2kk4MI45Cag35Dig2kKKt+6qpr/Gsv+SfTyMU/f72R
fhfB0RVHhg4F0tezbJPEr5PmrJE5xTI+ElPCJ/Mz0cZJsMjRS+/qKRvVgwOw9ZqeyIUVRlkXIAyd
qs0daxdZjUYOGbFYeI4xqVF8nOTS9c5cZQZ62aW20OXYTquDgrVank31Nb7pb9Ok3VnlWoSISVaN
yel+4keziOeyU1hlz50YqfYs5ZAYMIXvaz1b62BWZNmkQQtQsA4QOEvUm3rVcnGgAGHryM7maRua
m/j8d7UuszYqsrI5jPrsqNOVp+vCvYIYMTAFnLsBbO4jiHXTPswMfYnUbpZfXTM2A0dt87/sb2/3
Nv1YeEMG5444cLcdJqscLC2tZERpIXdCbVWr0DTg+MPVqPL6tFijeiV7u7D9IYRs5vE080jMt13y
R6SLxLDIc12ukUdZCF/Gbpoe1txRH2pkrR+HQUtqH8xU394Uajn8yDoVG5H3D8GF407HEuEQQBlU
IPZ9BBPOvTJYucpPmGATqcWYfYrxBGxR7pvK8i+rRtscc3MS94LBwixv90TkUABB+1ZqVNqNvBfG
iGu03IQpb+qkqq6Bry68FORrm0rJ79H2zmF4MmRljLBa5BrJfMpdc/mYoSn8ohqjel7cZfJHr5BX
spdLa4owICE2qEFas7srjRdzabQqVaMcy4yg7zzzthcy9TWhVyHQNwQDAR5/UNxMPMZGm1x5hC99
MxI7m/XV7+L1bvh0dlKAvJoWUYR0/qnG1bmjM5TelkLTmoAIO20OttysNt7fR9vf3V8ohBocHooR
bwu9rqKnSdFNWmQLY44zdBzWcnzoeKlRA4hdZTADXThZ/O/7w166R9G04vXgYuCl3B3axVDrTFc4
mKlSGAc0aIxnV6pdoClwuZAXz8NuobtolEt5hXJzKc6j9cahpcFIwX7fxbVUuh353K/RRPkqC8bt
6PTUBTrN+VR6xZj7+QQ1/NuAxlJ6R+8cQGMBvx21wVj7a/+x7QzTCKTlg0UVCkS76pNZmxygSaxR
WnfYaRaYkEE8Sn2pivkg527wZ3XqTuhTejdjjixK3Jiq3xvpNdzOpYQPWN4mc7jVowGwvb7UkN5P
ctfil9TK1P6Qoy1+LMWiBH2fZOdMLsbBUewG1MnYUUVfM9ncegNlFG1OOJHvb48LpwHUHok2oAIE
F/eY05QXMHdnnTVCGexsUZkLuW3W+YACpHjQCxWOfF2n7ZVDeGFXAkHhlvuN4XsL0U7tpqa7LiPp
Kb0KpbiRU1BQ2UnCxnZrC03vHj9DN17EITc1qoZXvvvCrU4Nkh4PzWhEfvbZvqFQuRuRRIxSqZpH
Ea+t37nwR93K0f4+Vt2MS2h3I4+GH+TuBJrN0k20/njD8PaNZJ9DPONECn/mwrvXe5xM/V7mRYXA
g2G0p/cX+OIpBFPAMSSIo621e0KVujF7RdVYYW3KgsmU1oOmFUXjuzjL3y5K0x4gIohHqzJJsRdq
677VNjDD3v8dlyZ8M1Yl3wPTBcLq9aYv1abVrH7b9KaGyV4ts0MipI4/faZc+eQL4RClHIopmww4
UZH+eigDI5oRVpQakWzpH1q77EM907QP73/QhWfs1Si7+yRpO2AZA6MMdql9GZYy/lo7unvUOhdt
Rm10n506Lm/AWHUHA0+OL+8Pvz+4sIDZovzB3yJOXNSvP5JIMLMWd5VR0cXeveuU7deiXfIvqqyy
nJdE92ofVWXzSnyy/2r8rfD7oTNCWoH5xb75U9Hz6XTUNyNglCu4dJA6nm9krTwV1SDGg7QzQaFV
tM/t4E7doSyofl0hx+y30vYbtvATwgXZ9Js7y9Pm3pOF5kTSzSdoDvRMzYPW5aA8yqJ3/hJyRexJ
N9NFNAjUAJX8fa5ZeghGw+FzooSI/3NV5W1Q9XEV2as3f5AYu0Kkc6+Jve+jhd+DUuVlrllme38v
J+6YC7Ou3agAfxR4wpWgu4bBeW7MontAl9Ppw7/dUFCfUf0FUc3yEuy/3lCt6Fm6VLiRjKFcq+Mw
fkgXtYusUemzQ6f0zTNq/vV65SV4u48Z9jdZk5Ib5qC7YYvRaiyzTN0oyXXrRjNGXLWJQb0PYzrq
h6qWTiBjZ7l2He3vCOZ3A1ttbeHNnWAPommM0kY73mMPCXtEdMZJPe9Q2SZeOe9P64XNykC0B4DG
4xKwz2PNboyHBLnvqHIowCCePh7b2NJvKmjHV66Ei0MBjuBSwKzjjehT37Rm5s25G1nrmN73naXD
T2tFMOtJc2WzXBqK94zEmO6hC83y9WbpIXk58B69SIxWe6+p5XwEBmV9mSfnmsPbhZPAt2z93w0f
QYPn9VAkhR5S95UXjUoyPXarw/FDhDua4yR96sXi3by/YJd2BhogIMepLm8okNfjLVqDxpvTaVGe
FQPA/7X4J9bT6coEXtr2wChp+lKA2vCwr0eBtwPMhKgucp0GR3FZ9T1IE2ewbgRk3vhkWHF9mozM
vQbP2FbmzzRk2/ibFN+GN/ldpns9sBP3oEPHwoiEPmirj3+ivDWxOjv3lqLFAQBE/VTZqrwbcepW
gtiqrmJY98Hf75+AbRG8MZR83kBempq94yW2Hs1ja8IUM53m0JVNeeyqZUL1yS4FUUKelf6ql/SX
3l/fSzPvbNKHFEgBQe/JwTPXQWuaiRE5aY9N4CK681RzQDIl7Z5lprh+jxHwleTv0qbabtbto2Hj
788L2BuFclaqRQay8YeMtt3/sqFpv73/aW9iPWYWyy9Ky9aGmiXoe724at24KbB5PaprL7+tadKE
9tBjqKYMekiP3QHapoiHNsGEvRzk2hz6zLsmpHxhgjFDNJli9hjqUNvd8UfNRreQLVsrT4sWy5zM
JMQ+uzcDBEwqLagWYymGcKJ/legBjDfOSPD+JFzYXTiEUxem+W3ZbyhXmTGNk92rZjTOSXKfVa72
KWkG55giVzUEcl2qX4ZTKwfXHa9VpS9cVdQUtuI+t+K2EK+/nPek6WXRmlGWQRg4I1c3WkEPx+ar
0S+WSMN2mFU9uXKVXLiLkYNhzcHGMKy7Q//ESeupMzpF0YJMVxhba/8RnoMLEdqwz+/P7YXLgzyG
XGYjfm7F99cfiJxCImYh9Egx8ro5Dp0+24epS4RpAbBFnjJISSisx9lU6uy5xQj6pp6FJ/7+NKEf
wuIy1Sz0fp4xkuiIjjwda2Sv9PwhM8vQdYS5XtlKF9YTwQxWEtdThOb3x8mVs+72ZmZEQ+Yl/zYU
pDp/tdo+THp39sd0ukYovnB0NnA/JU/acXzAbgOtLvpIjV4b0TSr649yLmgD9uuHbBLuCXTxfLfm
XnWlHHfpIzkvKs/4NvAe72Tq04gpcGpEZY+ftjtPJngjMLGaNZohifE1EPjF8WjwsoNIwKl/vN5D
qKoRvU5IpWa5mR2c2FwgY3V1gBBneSKAGW/e37MX7gOKG9CFGY5Ksrf9nj+uo4KXIB9XYUdlPOnI
2lAz9pZvaSrdMcR0WluSc9x7NHsRn0+V5TijnHkN5HnhYqbqD77Kg1W7CZltC//Hj0CMpBHpUNqR
25quEIFWaan4PFejQ4jRZa16Z+X5NOnh4OV1/gngCEp+Qa83cvTLeCmuhb9vJ4W0CQswkhsqv2/k
LRcPlw3ZtHZUU2Evw6Tpx9sit6YgMcziQ4EK0we3L7wX16j/w/PP2MC7aShREQEw/3oulnGFIsTm
iuZynZaAtwTVx2RsCidQ1EZMd7M7ZFNA+U1L/B6s+6/3N8Tb+5LNjhgOLxN9b1S8Xo+/6kOjZUps
RlibN6a/1tV8mqrVzv1WNcorV9XbG3MbbNOaBAgLnmL7MX8ufK7zEpq1FTl1JkM3T+tj0abO2Zj7
ZwKQ+MXDXemxNtL6tI5TXl+5wS4OzxxT7jS3EtRurrMxExbmSmbEePIORBqdtMqKP86phtaDjMVD
OgKHPcxOKRbf7MmAr4RbF2cbkeJtFrip970pD+Uwx1kdnmOrqj5JtfzY63Nzky3LtYN+aSTIpUQ+
QFeI3ncHvVubvLVT14yUNj3j5BD/k2SmejSnJf3Lih74kA0xgQAl5iOs7O4K47lta/SELKAqXi+e
UF1CSesIaqBanqp0xKvxgD2x9xU8p5pEKxq8L3+/hTePHh4/LBnfWINlRpGXVmtbUbHORtSV/fJR
TdvRT1t8nd4f6m3kujX8QHTTM9ls57b//8cGLmRhjM3kWZGSoIEWwPMGup3YRv3l/XHePgsIX1LR
oS7Oq/7mTV8xqhCmaJ2IfDk9au7yAU3mKfWLWDX8Jl6vFbIu7RZqZ4gOcP1R4dkdzETwFrYj48Xm
JBe/7w2yoWGu67M91eLKhtmO2euki4+DFLwVAXiE9p1TpRVOS5rjRI1b2i+Q1ecu8nBVqX5KdzG7
H/qMbrnfxUNjXnn9Lk0rFwwCjFsjnVL/6+Vzh3G21CK2o06lZe67luIGorGsQKnKvPC1pvjf368j
oRL3K61Szsj28vyxXzqj1d0mce0IoSIxnN3SKDvfHMrkceoqbw6hS12rlV2aXYA1bB/CbuBMu6Wc
2sk1JqnYRPyifWqnejqnTms/WmIsz2uWqH1Qull9rS546Q3lPiMeNogq3hjGcG8WSCGyg5zOFMEA
KpKEtSvKuzwT+UGzBinDGS2a52VU/9L4gWebigjYSFw7CN14TF/Pst7g0JWlmRvVsTIG6VoqYVal
2XFuVfzz8Ca8so0unBboEy6qBJsq7pvAf9TVptdUxqOoa90A0HPvUGWqvs+Gq12p7l7YseyeTSFw
m9k31V1nIYk1W0llzhZGiEcdsogxlJC11CbYRc41YtHF8ag8Ep6hNUZL6vVU5lMZ205MAbIephZe
suI9rHYl/reqsn+oiukaLPzSVFJLRpnMgJED1e31eJkzYcutSBuAZV0f+mXgNc4Bfi6GVK7B+9+0
GgnvNrnDLbaHTofm9evB8roSfeklXoSIuXUcqkz5VLk55qt1K4+51XWBqRgFt6wjp4OG7mfiO7Gl
faEoa1yBTb09LvyUreO3KTPRftldDHZGjE0fxOO5Qt4W8lH6pZaWNoVrNpQ3tiaNF9Nsk+aIZkL9
4/1Laa9zvIW5kLpA4WMQAcbU2L1ieucmOrazXlSuugrFtq57f3a8/kevZlPpL2Y13ZheNYZK3Cij
bzUOToKWN5jlQZqT+6XG6+fRUdxr55hrand7obBGMExqsp0telb7fChphSiaTkGTUtMBCDVWURgB
5bFhCNIiqQzfrmK1PExSOh86i0TfHzq50D0cscVDVWru6oOleONnjIUtIxxTcACBZ4zkVUbZWN3B
1pCBitHzsMIVaSojWBYTQ17kqJYDvBO5vmx9nrMmSkUJZivODRmgSqovQ5DnHsI1QWXqpTYGCyJS
yejPa6XlazD1UxY/5KtaF1/odnXTj0TV2+xY28QIZ/gredr7Iret+EUZ9W7Q/bgynAV5mFKRCS48
btfNv6Zmm+SzLadZsdFdreb5k2l2SXa/4P48HlPsn9VvlBYa+Siyps5uDGEq3ldrTh33HKuSJqLf
8wRok++1U9yfGriBmE/pa+JVt6IrJ0Sq88RObmxVmPjHTG6sPVluC+K1EOMkgjRLFnv1LXhZAsVA
lRlai2L9NWaqLEdfM9dc3MhOh7vlSbfLTn0yt9WddMVkPqYJgv4RnspmdtLNvnSRidZR3/KhOlfn
VnhqeVPDOF0+A81YqqDWyi4OdU/aJmJ+nSzOmUupNzQwwJA+ag+WdVS6PnZDrBW0KqD9k7Q4tCR6
/2EeNX39iYCQbtwrs4V9MzTgEnctz5JV96AsUOv8yaUf+TTadrr+tJSuyI4uliXp/TDim3BcCkUd
PjhJXa6nwkaf+QCVf2NTaRUkggh025QsN8BfVy/oynJxv+LI2Cy/aGsvGorrNpnhbWmjAPwPBgl1
Iw7zMMvMCmf41mbQtJjD9r5mrG1Z+m5aJ2nlO0ZrjHqw0GPbFJIbOFuf9RFZOxyaY2Vo7r1SiviA
b9iQDX5pNImSo1SEstXdate015RmGeazDmmIf7aWWSOygI6QnWb38To43X2mQEHD0NSWRqkdsrbW
1vNCPwsL5g48qPKQGFvDPfAG2O1pQLCQtV9gkrXVrYbIjnKkXD62ZeiVymSeHJnriPYLAxlndLhN
zx1mX5PtnM5whFeQdYeq45BWft3Hwr6tPQcy8UqTpLlBAL/3njSRGbkdaCMGug9TnCT9zyReiyxA
2yPvtTC1q7HvA6yxAf2YXmsXqC3HCheTN89McUBfIkVwWWtS+nWH0Vq1OrTydVnDWgGR6i+j4jk/
FNSINnyi1tx3k8wbP9aKwfM3ulH1UvTKMoaDEOjeeOS5FLirThQv1GRcBfn0eBDHtaW5pweGntr6
g0OLcz3EU2/qd6Nlt9aNdB1SqUPZACA56TKu2u9xRZPgtq5sd32ey6ld0kCR/aj5+bwWyU+RdSOw
HlWLM494Nm/VVQ10RbX7E/T7GtST4jS416zrqsbcVe6YiHOuts54AzUsL+8XtdflU2/Jvp9Buyax
Fy1dYq1+1eSO+bNodKzDfTWfp9zPDE/Z4KiTo8Y/Y7NS5A9DNKJ7QflzEbcdsobFxyRL0HOBipOg
tUXVyaTujvyX33qr6T3FnTqqtymMyjXKFbvX9Zu0kU4s/L6heXDQkwGFjWNl2eAlEC+u7O+p0SrJ
P9k4dRYIIVqXYaqP+XgqhFDboz5OenLL4nbiH4HURHeP164iVd82C5WzgAZSOv9vTOpiPUINc/PS
10Zrms7JjCAFz4w7aP9Q31eTxEfsUZUflbjjHxluFhfnTpfo2xVU65JH0bfj9KClrTLdqKKvlhc2
iGMHxry0Y2B3Zi9Ok60t7TnVJzU9y0Fo5W1ed8v0P9k4Tr5G3ZDQerKnUstvhqGZ8bGVmZi4pIRC
Q0hPukz7MQFg6G9yt63H4zKo8fKjFjwogQsYCW1Vu3E3CUwj6Tah6lm4ff+yeo2JzG/cmjA31CQ1
1e/QQoV1W6dSyuFYLohNfUUDCvmH2eVR0I48O9V48oTtiR6zLfiQYQrhYnACseZ5E+TxPIszb2Db
fkIYo+m/gpRTZRPaI6rG3xfJ9uGxWPraIckBvyQedezs5U3hAkF7cOyU2ib0eyTE6fsutRcgJWo3
N5U6ZsoNYzv28zrLOfucJpzqG5UMdTkLRc+AmFtWIzO/NL3sbhrseCAz7d3yh2Ur9hyN9EE2wdyh
kNYLHYCi/CpLMds6brKcmXNlAVVoeDSLXjsVrSXH2ZfUtO3TCORn+EiN2WwOROwNtclOWMIWPjA1
shWvBSj4JKlr12GduwAP/MqqGhff0SbDLEkQRd+3Ob7gYTG5ijH4IJaT7FBBuVaCWnHtfvSHhTDU
HxEWac6pHDseixb4bsDa6khwVJlpnxOcRFZ/c0LxIq9WmzQsUB1Lv1l248lbw146cw4Xo3LmW4Dv
rvdt7Ccl+5hMnj4iftqPnXHuOif2/KUfYBT5ZWsLvT2onFOs2/GJ+DyqIIbvxtWMldO01lmWhiCG
M0egE2ln64+in0X5b9+1Kr+wodLtPWEL064vTZ6aRR4IMuY1kGaF81uwmANrioeZtzyug2fIIz4k
dJf+Zyjr1JoB7+QSP8fIFhyxQWkH4GX9kp5qeIn6Q5LJtInonUFwPcD5iNHp0bYZKUFQ/uRWqpdw
aKrygK4BpEypr+hG1+tatk95q7BUcsa5MABeo1q+Ijzr3zItsmen69KJlxs7pNtxnHris2QZo2KR
8T9t1tOFV3DNa0OZOooI8CK2vlm562YPQtRucSp7t6tPY10QgKtoYMBzRsPnCLETW79RxDr1UAxY
PX7rqNUPcxdbDqMBdz7Jpo81X0zD9DNzR7SdXTfJvndGnLx0hlSBNSbOpB2zaiyfDSOJrcelXOc8
BAQyoqpTDGrjnSC7mMVxlE473i1F1SVnTRlBbrYZz+htVdbz82IY8fLUtq7ifYvrQst8OMP2R5MC
svJRQUty/qetMMfQGm0yAsK++EmuFsu5GJOlRapajT8LCHBFUJrCfO6HxnjCAHk1fa/WvTZCQ7A4
yI0IdKM2KsocwlmG/FBpg00kjDImoR0GkUsgE6k1J27bxDoLvV9MTGGN/lnQBch4FJimX11jtl3g
aKjLHlw7HpNDY4r0OZ7YkIHmKNVz1rTiZ+G6Q3zSvbGR39fKMcqfckXlM5BOYbObU6GpywH5Txx7
0pnO5XcCzNH7oBRtM78MOgpzIHeTpTqvyOYglVkpeXVHnCSoZPcFwUzHY94Sr8et84HnLVNvZ5qT
5sFzpTn6yPm66jFju66VbyS5828MdovkzCM9PCVgV8SpzYmWg1k2cQEmYDLHJ72jhXg3amKev5oK
bStfNONch9hPJN65aGgaEEStSXLKRzsxrENb6TbbxzIWJxzM1ME4S2LQ42lcg3fTNKrZSTMTxc4I
7zy78cfJUj+WRbn8ytW6mg4Wv+RTYSjeEPKEmbpvu9MkH9dYah5ZlEmYgOv6Kr3ssCJuIAKrbNvi
UMgJfXvay1V6yFsN32nFTRxxbuCXe994PisrzHmllBPNtGWN/VVVO+UwNxDC6FW7VX0qDLePH9Ku
MJIvhdM5dTgLtTdO+WyqTSBTy+qOqNZk830vu5GOkqj75gdVk7EMFafgiUsMrrNvbb42+s2GAcwg
KcyLd06M2Wi+GOZkn3Bv7oD+VIYcK78qliINvdnO5v/j6MyW5MSxMPxERLAvtyyZtbvssstl3xC2
2xabAIEAoaefL+dmYiLc7c7KAumcf31ls0iOMtB92iHVVJ6992eMo2yLRCb39aM7pZ3gtQ665IET
BKlrHi3pEhddr7aLQMq/l/GRyZlv1Ndw376RdUmfzpEUWO0adbUYtXQepqKX36fFDfaLdIPZlslm
trPs06mm7YbaGffe0BwXV/6wkN/ZzT12xKCPxPnVHkvi0mo3TGcxTiSBu7xCjFjijr3qNPqrBUVF
SIFCOzuQ9q6ellvudLEY2seoNomnXp094Ko9CtoSPR9gPoaPGPbUfUj04IVlrdSaGlbiRiQMsNjO
n5TdPfK4OIpI/wvN/LfVfaAwDPrn+RxL4uhf2J3H8HfDb1SWG1n/PG+7p9nhRMh/as1GZKae2eK3
s0Z9WnbbxhJkiN/6SBHJ8+4tTvBxhkFr7j1VD5A1fnME957Y9PIw+9TRF0169mPeumv2RuJh9I3a
7/NnxCzr5kbthEqO2zmneFO8c6h4i4Ol6ONTpL/ojHO7wtngXHCkDpYs8bkP7gM7hJ8l+xZAyepl
6v4cHSrClDcGcU5wyJmW8zKtOm+NQ9xonWZGlo45TVpM87R/2noPmZDXGJQNQ1f7+rGfwpPzAItY
3oFPduXpBUuTT7di3zvT9iIommkOP0A8svYytakOCiHnURWKaJ256uyMhitImySktLZvxnxMZXxS
5ye55qzEJ7uuoxvnoa/Tf9m+ih9jQ5x4noRN/M9dMvE7tomVxdERRRVky+zxR/X5HDk3ZYI7RHvC
zJF1TjVnoRhyfxbRxwEh/K8xu9yLhpaOs4izXf7saXFvirnlGCgRjU9sP3M31ve2cze6XycUxH4w
tBGKTxCVUoct0z7d8KGXB2Qt/I6Mc6i8h2Q2uSLh4mu8sJzkrW/irjL9kDgo5JKhLw7co3huj62f
S8fRq8NZmmyfx0MuWVGDYjw5O+F3+S43b61UeAqS0RkynTxYz1vQd3jWWzH5i2xzabfRK1qWk6Y4
piVLcvIVm0+jcc8ljwkitNedHeRT3Dc3yXkdmf2CuZ7aauYC/UTbFe5bE272AyMwe99RKws6oAwB
14KYkK+b301TcSRh/4f1bMIl7Czncmdu797TTsOGV3iqbalD2zOcxNm5eq9pYHviEdxsf3XCsN/K
9jwpWB+RSz0dpNE8Y5sYWFY5IAktFOv8z1+72K1q6qFmopWc6aolZ3SJWqpbi4Tsfy5LQ7pqPgjW
4twxGcypzUYyVdd48f85LTXLhbcSo1LwlA1LsZPx+iXkk3kVWi/RVNo9jS2b9iRSrwe0SPK+3eTX
efTNkadm5nZoVgb6UsSt90cGrtnLbfK8ruwAHvksoou5mhFSvW6BoS1rjJ3m1+TrscfW27tOzkKL
2j3ahqNkotTiYllOnpFagYISbxux0BkcDxXhVfFOSmuPZSRNdPz9mFiydSqMYO+N9Ts8+RjlQWQD
n9PZBoasPBd95dEhDazNSlRZtmp+wd2aMuCktmEn8IJuq/mObxOcT4NAU046/i9xbhZV6Z9t4feJ
oqHj5L1xvfe+WdPbZhv9ntvO+2n69Ciz5SRWx63H7mXbAVs4Ter0qxLn0l6WIObCbVD8qFyhuwED
mWzwQVipN2CliGbWcrCDO16zMeCgVJ7M12M1Qd4FKkzK0ben4O8+ZEU404zLPyCpLke41BylZ8U0
8O1wTeSr8bwaH5wM8fSOZ8wMmtA4cRPUx0deq37Hhyq8XeXJ3PmCAMFJytIbU/clblftcjm7hEMi
mc78QsRd9l8YTC1eNg6+j9ZvojaP64TMxWTZp8/MP5q46oB2z/yM6STOfaaB4zPixRqBwMnHUry5
qgh0MJAiqk+HoWee1VEk7WDCT3GNopdvxPMvuPtBuDzpRnUZtWP7m4nBx3mjNue/Y1r7qDLDEr+N
XMqymLZmZr920+af2+lJV8BP50/pT9tUyo2tLdcNzrTC0n2yviFcFvJTk2izvkxuoB6SPW7f2m5J
t3xqvO5545IeLzZF5vswaMWHHLfEm2AXtnquxChrajYP3RWdmYeI4T6AeQyZ4+96wMSkIHAdHx6G
8LjOebbsVEgAieaCnG2YLiG403kBP2RpmShezenxtNzr0143RUhctC5EhIe3YrhYuscBnLmtXBiV
7Ku72xpcMz4GFkVimM/DadNKkXfJzj9r2Vf+5naf49YJ3XufN+YoMMaO25/BcVFGT8MSbk+eAuK/
rzc8CHd1aykJzZgF5pLK2+VtDmwH7EJKEyKL0VegwmzJulDnmrCjz374fMKme7kZyXhAax1H/lWY
lS6Ic98a/hGdhOKeWcS4RSoda3I3ICGjgDCFa/JGypPuZkNCXJG2ET4d3YT86bAd+0zb0HHKZ8ex
oy73MOQN9qm4cu/cDhFgu8xxfyUKveugQdAcFVge3axgI9/bHIK9Wa9SbSPrV7Yc0UcSdcl+SVbw
oGLQWydz4FCt/8ytiSAUHHbPohNpIssxjcjQzG06tikPgDt5Nzj4/0PTZr9adpr+c2r94x35WjsX
8xzznxo1NRjPTQe6fh3F5rxpEF4/V4tcWhiofUqmYreOhxlrquN/oT9zwY2kv8hctRkr8EjTNe89
0h6nOtiKTGH91b+fM63UdUR28S7QXMpiF9i5lR9N9lJH2/K+9Fmv85MnrSsH9j1J9giETsVND2QY
TGuTVGEik0+Svhde4ObQ7qWPB047jvu5SrLW6QuohfOLr5z0wxVO2j2kwm7eq6+UZL7xGd4q3Mnr
knOrqOD5htoqCgBPa+8TBFlfWjwba3msDZLRXvJSXjy7EzfOK70dRdaw+95jQqlflauFqrY58r5w
52airKU7fqzHFqnc3mJbHlsaQMMKdJXVJzuC4MsAWtrmMw3Bv/uExgz6azgEMFBvM3BEK/hDMTd+
UGxxqO7pW7RbIUK5/eN37/zdtmyc85554B95lyw349TZIXeX0MBFKNHecqPgEC5ZN4iu0v2eiaob
jykthmQd/kyBnddqJvGE+9ee+8uko+B3eFt88tWyPlxZBqSAKB6mhzFl1y7PtPHr8pj37Ucrp/hX
DB/4r/ba6ZfIHBIB69pZvNy1oW8qLhemqm6VgGGrJJDlqadxqaIicJ3KHjyAn5mtLp+j/vw07Osi
C92d0Wd+t8nJyxyO76FKpp7Ek+aWbNvs0btk2fGKdLZbyPgaJ1vBZ5PTRfTjDm64plxfNSEdYz6F
tjHVxgn9fHsrvxGAVS9FittMVjVUhr3EAD1vyiS3lITo+LbQImTKtpdW3Z2+2d7QsYxNGS7avqqV
G65Kx2mzjy2g8FmxZvHraglwyAq5O1BBPv14gq99D7siJglhKXStgqOYgUjGaqHLR+fZhpIsj8zQ
sKoRUMz33IxxW1gd2he53eRektnX8EvtMgVUsLZJmSwqLbthJ3QnJoDxApbgi0voruaPx50eV+KU
4n4nJqwvRwM5AjG3kolz1A3oRxdOzWULR77BkdzaKZ9U27xtUwymzrM7fkyeMcxKR3z0hSTkcc71
No2vVrVKlWR6d9+g2t22gOW2f+udxagUw7BExdy36ZuZlEquyqr6ZzY5w8PhLHp7EnHY3LdRs8aM
997xrYsO7RcdygoDtaTHs8RXRPu2bpvuvrcqyS5pTUBzEcEcOWx2unkAazl0HkHdPqgQjXjuL3Y5
it1dm0dUSP1SDLFfz2XPRfPANqxIHEiWQJdypfOlWE4EJ4Va5uaGumWTi4cAXBMIdZ+gcntxKwlR
VnxbCWpSVQTvxDzGJNaVvXD0G/P0tOd7QJ9lfjS9j+Eby/m/oE6xCPf+ZJ/5wW3zHEVOczy0586q
78tI/ErJYXLyZQeELm61vM8UVnec3VRm/5jPFAQ9bQ3FZ50atg+7nE6dnzJVdbGBTZwXgXnu3TV4
PF1YuR91EzvfQuHWv+gNWFPmnh6s+rQZRl3g1z7HITy5D0sgJmoovSZ6DJhJ9yIIz/GbXUT9z3AC
nzlLdP8pxEca5OD+05Ybgla9Qrie86MzDhnnfcYKWCCjtl3l0I4GvxdMxs9lPaZDITfnJtDrfeCn
fs7IONpjHsTy2HERVqG2LaPeOUdxHm8z6TxTJpK2xEK+rWUapJCJrMa8H6ZbDpgRJxpljuVJ7eWx
ROwC7tKcwUO0Kccr9m0FIZrDfXxNaNHCcWs03V7EiMn/OpONaJJqaT6SfT7E5YwyZy/Bi/b63hHL
6L84iEeHi4gBe7mu2+SJYOzDB8KR7Ye3kWHI4OtPErSAPZF+BXXuFy8cPKxdsctNOe8e70aiTsXc
eZr2ezDz+F2SptEqn+zY/E1VagkT93TLXyuSJiwd6FL+fekf6V3LRpNetqgBQTNeG1yzsBmaqzNA
LlyXeZz3F42bNMn98QAEhPfY2ZMXJtkK55BKC6bZrmV/44y+oPuqj7va05tiDvG9r51JGnsFu2aQ
XWVz9GVCdo351GII5s0ZJLDt7UH/gtNpIbl+OBaPS4JG8YEXnto3kMDMHkcu4viYr61e/Uo2odKX
ad4oFT+3dO5zEITMvYvDIfrOmcrDSUlEz9M3HOLMg3iLHC54hhJs6cv5OPeLBqE8HH3mDohVm2tY
PnB60ZmOFEGdZsXhxq0q/K5hfsxYloe8HjNC9yaQ6e8+b2tdmsWneWIyG1VePHr8rxJe/yC7NXuz
k8PrjOQN9HEf7c3AFZru1wmFw1QzIluoGnH63l3nLadlqovqX4HMCKUNzLDZ0k2c5iEhfee7bhpU
zF66sCegLsmGqosPPTPWI7lA5+YSwN3ve+sUMAvRO+bcbi+IL+htuW1++DEqYQi3UUH6TEAjg7vr
HcsT/MUkrpCGnnxIk6junx15ruIrLjPl3CE24cr3bLhD/M/e+SNrNwUnJolceIxU2+nvPBGrny+R
JjijY3IAm6/9o6PpPt4h/AIZdFXbzAnHfdLu6UUcNSSXEwVfsqVu/MqY0eGf7uPWJRpaTAzoLm7U
55vA7nw5AGDkO69hI/u8zg7/fB5Gr5NvB3f+ey18eb4RH8hXTiRWKisY3ul3uASrvPCxqOikoqAO
Pq0aR9+P3nhaPdfIurfr4Tdrle5M93fTKLkSZ0tUSh4uYfzTTIEmRlry0t1NJK4Hd+4xj+5biHzB
lucpw7Va03jhUCY35uQY1Paz20p5Uhi4wxvl1lua6DoCXHm5GiF0ns4Z5CEPGVk11UuG/+1Bvi1L
ObFP0b0Po558DAmCFBxL2W5eZ6P5hRqV+hq8tIumt25tHFnYPVDdI9VnWXCZaVzIXu0e785Fx9M+
V6QoyumxSamyywMfCvUusqO7QzUHrS6mMTymp6YdcL3evqTjccxsFH89iKo3Lx5PmGCWgcyL3my0
Up5RIX1cVFeFLYsxwyQ9S8+9mc8/4ym5t3aunbsl9ev3A9wJ69Fu4MKCYUuTXG3Lspd1L5bf2w7t
V8GN9T8tAqGmok9tyMo9Pkf8xroZXvYoPuW9cLatAA7aC+U2n1moF860/hP3zXsdp3WRxcvyezi2
5Z4TLfqgujdko6SD86fFc+e8eEfIsrviAOCNSX9R1Tq/J0f0vSelg+ixYf4m9rTNeURUHsiNg6sM
+2m8tosY3j1twvjizoMGKmjMzyQ0WcZdNdTbf0Pg9S+xS0s66o0p3vJQKes8bFmbTgW6HLDQblkI
rtF7lP21m4aqwE3e3gkVZTQaGoCruhbJHxWEIrxw+2fhlyk5Z//SMK2ZUnaiJ3rR7eM82tvYv6Mb
zF4hzYNH8C5wvXCSX3ykqBfwjXTMnbbZ/4Q+6eYr0gjOm7DT1ZLO3X45xkmbS9Bmvv3USXKDmoiI
kArGf6zcqCGSDftYVKZsJRA5SRf96sYGGCDdbseLEGf9Gxp7/pV25yeE5tlY9glFEfm2ZCOXp4+9
Ll+dEYWZo/ykWoQGHF3pHd9Ke+j9Sr9xuBSxdqWmIpY7Km/oTHVLHp1syjldl4FBktVCG7u7vLYh
ywKFE9vnvT7W+7XF4cvSlPU/GRDkC0pXlxUsXqK7hWcyYBvbArSZs+jTyzC0zT/SumKgbra5HwF5
Sh7rWXr+mQRuheKo5/Zv0vBLiSLb6M/4TZMc+VzfQL5t40sXmWS40KS1BB/qTMe/x2x6wGZXg0wn
ujm/k5wrWA/sDQCKPNd56mW2ZB8nCqDgpQvG/aOxyzaCNErj3NXDNnQIc5bs4FhBvZLbyDmSUiqH
tz/VPnzhgpr4GtQ2qS/KTdrlWTnDEUP3NdHfJp3c/5DEijXHje+6X06mIuw7QXt0b+fgYp2U6Z7+
pQ6RN6c2XV+No1mba3QkMK8LQ9gTkqr+AY2VR96JQM0R8rty4DHMWumon+YvPIIsgLM0vXdxtbse
RRt3aqkOhl9VYkqa9F89N9uOFsfnsnE4/707Dx8TkKYCZCsD2JL96VyM8vjPqQz5OBe0uLZdSlU7
W4tumNHHaL00XiSOAoHQmI3FgASkL+vEo1NhyAwj/GJjPlVcs/0NCbKzy5adIbs2O8d8M1Wva2mb
fnYKr/Pm7/GAiCY/2nAjX0TZLs33TdSIG7IAdDQg6CJjuAm5DFKnSdZ8QeuPGOyI+/ZBLF5mcjPP
0V9H7+P6cjo7w11oSYlEikIPUE8s6R+qwfRUrOFiNO1jAvnMkSJaLc9RD05en928PQzWnv7lthkA
frk8RfEB4p5z64Z1pU9urzwzCcVzYraqgnZA+ZHpLkNyFG4tg6MDkHLrWELx0qEuYpE+FVTGTAHq
8hBPjY3vEjx/utTRIs77QfRhU7X8MNFlN2G6Q/pEY5PHYxc9N6YbPs+NWb6z0NQs3I47fhG1F91z
12i3zOym2ETteIPqt8G5X6QVMsdpPXVV3S7jlxMa93dnzuwlnIP5YI5Z2n+akRLAGQZ2KsQGoQ/Q
bXf/LjkDZi/kbZ8699z/uk7b77lBPBfkUmXysZs6fa8AGklggeu6TaYeJc1y8P+ytEuEh4Evv06J
7LtyUR7UW7+Kwcv7WLhJ4aXa/Bgaae657+0jBZ8u3GbYiKHkdPosrMv/gzo5sFQ7XloO6XASw3w0
fPFJ7SJni73piHLojzOrdBouD343HO8hKfFRMdX1ZKr2OIcHAzM3PZA4OoQkcjtbhKlRda++OPr9
cacu8V87IqPMceWTTetDgAWUG3vL++lP8WXF5YOawCdZ8zIyUd+CrtqO1cRRawJk0tdDrm3GMO6b
dv4WpZ38y3mIAKQXQ/Pqpm5T3a56W6ZbkNZ/UySBlzStIVo7LxpQi6h6ea9JwYCMZTBOr1FWR0PZ
y5GzgJuckEK/QUDESzOEXGjm5I4w4XJs1DbgjkWMIY7Ljmb/KbOG+wW0elgL0o5tWyHxgDZ2pl0P
X/rOG3+EEoSiOEJPBv/PXBuekklIWC1/m+ezbBu/gURDX1nB/ejhuvJzIjnVUSRz0KZxhL/nMa6i
pWnncohVCL8QdCwNxpKCfVWsEeOLzjb3uK8BiyBJKU9V6uy+rNDlfaUb0Q1vQ93jZ+r4uMwOkh+R
ciIIEEpI3fBOt7Xu+UWQdvlAF82ki8j2Ifiig0rhaRWsSiX3n/Cultg5tu3ocJAsyNEH74udwb3r
Ed2z+58k1hTaJy4n190wbuWQaP2f6XtR86FTCkGB+ZHrbiw/v+NkavwSijhqCpSEgVsMbp38iiJD
GIOBuC6NUJjtpz5rLglF5E9DeCx/+Fadv+58znOlWELdu2BMEqgzJJSwU7VgCE06f9lQGHbT+huJ
NRs7AnL/mV53+3XldZqKtnb2x5NZ3FTe2Lm/yTU/nk7ytprr4bjplwOzSZj7w7Atd/FmmWYjqXu/
4EXpBky7pBUWgdwJxtKoSEGyVD0xKEzENLEg1Mm7jU5gG+3vQXYXzvVcv65DKNr7E0FHXCThfkhS
q5Jgoz6wjfxL68wuF8BGm2ipLLm6sOZD5l7POIbjW7xhfbHEBami9+p14glFnR/ltZsc0AVLlu3X
sDamvjv8BcWT7iigjuaUgaTv0i64ZwnCyrbxtkcFZ+XhYGQH/rvYoQteyA1FIOL5c+uV7moBVwFj
tyQXkXFnZvHRNN+btk2dn5YFSlwnQLGh4Amddo/qtXk87rkgo71EowqeZ5AeJSWlsyiyQ7KpksuW
gHkWxxHFx91B3o8s4t63XNmo5ATP9Mx1MsXS/ZUhav3bRdof+Aj1Gl09lpDk9m9yN3cnr+MbXGq3
FYtTp/ybSnBSI7Rxv7QiPhAoY4Hq8tCBWzHJKj+6Gm3ZM7G5orkEx2i+971e2uJouzi4hOxm0DR0
Em/XbVsMR0CW9N796nBfX/uWxN0nOuxm58L+ldAsC52VXJmxQDE7QDz3Dg+L45Tq2JfHQG+UOow1
50Ca9ny9jqP+24c43q5pq+uQCaTtLQeOEy5PseGXV0jV7p+1RM0JLhQtQZ4tN5m9A607XqLaduKT
HQKdlfEWhNsl5o5I/vnJnLxjia3NxcBhJg9dlq6/A95r8A/pg8jNMeVYuQtgS06eFKhV7DLKguFp
efZmt3vsvDW89M5+PGdz4xEuwJXwMtFk8A2JJDX3dsDSgCgwXYPnDenDwd4cBJ/nJLSiWBTZpQ+U
sIZfo0Vln2Sozr6E65d0Nu7R+IYJMJCPAvnHDrbcuPBjae3cbZkCVonN5LtVAuXIThN27+cmtP0m
uynu7yw/8QuW0J4gtxhBzNXp/fkJPxBSF7XjkLjpRDrFtY1Tl0s9FnGJyvMQeXjokFnXRizGSbBi
N3dCojlQJoYSJimrNSgaUagFoajiHwmR2XlN8BydZZfZ5Q+qWLTADdi2htoI7eXAi115bVM/EIer
52oPTPvtXGOetRub+eU8BXs7pOpNPi4a7RZ6b9sfxgH2zWPuYYSu9c9BrskTRLX5jBTl/A9PVILP
AJgbhAaRK+klTS+np70N0b2Mxx5WWxt179vsAcMc3ISli+j2zGeYnS/oZLY/Zkc5yWLQJa9BfCvK
Hhsiym6Y/vy4CZM+rM2UfZ2gjF9ohhn+rtnGNrUSnfLQqT56bf19/zQt3vbhzkHG0JHtxyfFhwPo
n6Phe6cY6q2ONpPreQn/SsubimyLrLdeRPJRKusyd2HDK8PMNc9KulCJ3CUySmiVXayM7R9vA3if
95s4X0fyQ6dsP2c3MNcMUF6+iN1CpaGpbsBx1W6xuvRmnK/WS8a/sxmCe11H8f26ueO31Vu9RxGu
DjRqyEoUjXNTZhNUX7T6zwgot4o9+viM9PS/ZtwF3wcfZuxIJnIGj8mCZCaULLK2d0OT/cJ/R8RH
d+OfZnV1k1l/QgcXf7u90Nfeh9JzDB/7sGF7NwZCX9MxfRIzALgfnmFOlC8Ec6SGHwh5sxe430uW
DZ/HIfWhN7lriykLL91+ro+CrIfR3X6iUPgrtwMpwng+TkgUc/6U2tEgNk/rvE5f64XgzKKdUeIc
39rZYb0i7XMrdDrvU4lSLv6W3jqwqihZg2Jk13yOmjhBIz7r5b84tn586b0hebbroO6PNV4F0O+i
UMKnE+KRdn/Bt87TDWaA2jsdt/Vip33aqqbrT8JsZi8p4rSPPrRvnc8WA+j7kmIKaSaxfJqcUfx3
oBdntCLF4VcsQ/f7xkLx01mc8OvoSO8TbPb06q6DfFDCOdbSbfrgIrgrnrxpl1UGEP0Iq8+UvJ2+
/Dchs0RoM5kmT8M5rjaUQ/DvfvZy6uimNNp1Bc46/PR6tFH5kHndwwBffE3RSEOYkbb+Ho9n+ktz
6z/40KX/MoniKHnx4EkUWv4NzJo5R11QSphnUivHb8LTTPGpUo9AZdjWpbDzm19r91eE86RiDIC8
3RV4XWb9H84SIhW1vV9t6xJ+S3lX7vpjb6EzdoDMtn8T3NuvXhLwVzlL4v9us5vpwkQCvV90PnDm
DrCH/rgidc9a7wK5lrxnwsonRmQqfDm7klevD4fvXM4J1F3tP7gOoZ+IIM56opOuda/mSIdHd0SZ
jXDIGaFXPGl+B6HTfDYxvpyh7ZyXZOzNF9stvsmDVfmXffbbn85eBz/aY1EGw8Vy3jOsOTvWkbB+
IztA/jDE+SAa9sL279LUAX+/qFugEbX7PwEE9BcMSTNqlTPmmTPTwN/TQZC/ogCnRIAZW2T3ngwd
sMgMAxPHCKE1ZyqwDewH75uY8MfMo2yrY1LBM2LK+VEjj3z0EXDkOhntJ0NuWFMgz/OcMjpGhJBp
w1E3sEdWQIXTazb3J4w+COK3Wqzt5x7SG2mp6xjgZjGJn9tZjxt+KyRE2jrTf822inJFGpfmsY4y
loaopZXC65pToRgMo+eMMfJldjS2pBj/1x94FRSIQZjab9OY4enPcHhhHItvTqwHZKHr/su1BiI8
36zfqDsmES/8HGi39R9YwYCHbOY4299JqsPNAdbc96BRa4xWHBv7j3pHAX/XK3HIP0szj90njq4g
eOqHU7pseWm9VCwrNirSzem/In+MBhQp/ejJCnEJzctqHWbLBjXGHvFDdl5EUxg79tHET3T0/gMe
j/68Z8HQqPduVZwYfcyUHlwH4YSOnhXTkemXRZ2D/ubEDSK7Atq+tZc2UXXyqik995+FRBFdRZFI
7zHC2P/IxG5l0Zxya+4aFoDpdZRMChfEQMa4l2bxZGpfJidWyXxZWS46cV0TALo2T9U+7zjwsvls
35RCjLtz2Wmb/hjhG2L2Irh3DA3BfJ6YFCJkyus1WBBxtJjmLMWh0wnVUKGLTVEtaFsrTMIOygn3
aZgQLVI0BwPDMju5nb/OSLrhklRhUNYZUQZH3HgvI8RSeufLVdd8k3A36g9nmg92eljl7frer2no
+C5XuztXlGet3vJ0R7obMK/XGy1Zbrqm50rzGCuye0nS9hBfNyfhHk43UiZfUMEsGxDGGrg9XaA4
Br7F3rCN9zvGugQOhDH7IUQhkLHBmuMoQuHXxJ0P6DCrFpFf/9SEia5Lfu52dSHN/NR88LtoUN3H
h/m14a91v54LB+PPNXGlYR2gKps1R6xCuj/Iw/YJmrEMqv3neNPe8jJD4Pr3OKcn/0pgxoIwPlzg
YngG+hkflBlk+xLPUHhoIFc3qEKYmuQ6TPWo/8Xx2K8QMwiO3zAx1OP3Kdg8aOfD9wFEAqMYT/d2
9toXIzG9gpNTKeMXLb6j+mpNbCDV2Mm4KQLX0cy5ErFpKVLSjR5dhBq1xd6RBu3F8YM2+Gh0mzjP
EJwnv95lddbzpYbRSr9iZMFP4I7NRLytnbLudUApnCB7HIP6DvNkUueEyZ/2Xp748f7H0Zktx6ks
UfSLiGAeXrvpUbMsyZZfCEs+ZiqgCoqC4uvv6vt2Ik7YsrqhKjP33iufpqyeCsT9JKCd2Bx+aLXj
00rLs5POdsXw5E5a+7kJJCZkJo1D1DyxvYMDeEtdLBR9LCNmPmwsG8cnpzKMPnalo9oy22t0iig6
8RtmydlzkxZnMknkWVyIrs+oxcmIdL6Ll6EsATnRMUe/XJHO3p+wiQtCIYsmo3IgSSwLJE7CTzdU
UDFm82koKXoOkn+i7+VCT6E+BZadmsGFszylqp7rkdlQ78sg+C1dh2ckmVrHd9gAndBr7xyyWsrA
yiqoV8nVROt9YZjU7jjZnCEv+D6TGbffbfixD5xe4r9gBF94H407BOo5wiHUPBVeig6uhBbjvzmJ
ov5KnZmMpJMqrNr4gcKmvHoakPsJcUI7fzCZFOO/UQ3RdOl9BrQHXL1VwUNbWnWak3np7iErOBnT
9SaTZ63W3tw5fVEUuZdgAN1nSxiEv0mZhs0BbP6yPDf4l5zjxASQDGtP7Hpnk5SRGOljFOuqpwln
+leq7eCUvox5Sn0oO7nbVoufe43g4T+mTLjLn9SIWvXo3c4auNcoU/W8HLlOfASDsU5q547Ftibl
GGD1A0J2C1Wd6yLu8bNT5KyLoJfr5/EuDE0mEVkn3YS5SkLHaqYj2no/nBW5AVWJJvxHvJELwWzr
BebBaW2fnCKBBvS+rB0b2ggy8P9vcjA+gnUk53W3YAsyNxuybfYsBVTqk3Rxs1zKwQsijjlSrAMk
uqghzJBJ3RwsH8psz0UEt/bHoAbkBD8YwuZuKKSLLzgoXSb+h5QpsHrSSdM0v6XXlLyr9Pb+JvIh
IRpbHCl4Ol8f58YbpLz0xIq68ST4SKz8iDXz+U+XrIpvGcry3j8PaTSJ+N0vAvLMu4plDHHu1XNa
00GVSqTXXpb9P8NRku0dYZrsGJXaEFjGi+9up2IN2uUeJDnR140OyjwnduDeruHQvCSL8WiAgrZb
94sA48ObMQX+9DVAWvdIJ0aICvGxHtgZ8jRnw9h2eyagTnOfRK0TfibbwO5PlhrN/bGXEQscdpKz
uHKJpxO5u6g4zIr7Lok9ZhCCFXrh1SFrLQ4BByYnLT7G7M4y8B8uWBVmBGvl98OD8mXbXhOuWMSb
BXFj2GEbWDIepm3xjnHPJPYsgpXNiuRhgrH8GThtOZyZSWaOfzaelYH3PrIR3n5XSTBUP/sWcleA
/7RZY71DZ9wm3Evsqup3Zmpj3ECNxhO0spGhOkSGeYJP27hM+joFGYOpw8L2Jnnfa4+ADUykNpn2
E0zU+qVPEab7nUjXAZMxEqDYWWessz8jkMCpZBjvVHUFLBBG9jEcm3DxDwD648A8pdHcbxcS1bL/
Ig+BwMFvETgvUjLlvPdSzNNVLp2S/qxb1rl4JaitWTCwMKUodmSDMTQPPruw73i+ghaJaCujknBo
4aynkYr1b7TFSl9DXQCfcEw8o5AkKpM/NrfKxl+Vg40g5FxrM3lFANIOI0gEsWEk7REW9DUtn1OV
V+mCvEmto+L9WqZte6I5l8QeRNSJbwE4rHqOgVx0/3BJqupfsNx2eLJKHhw5jnbMa5YSrXYVQS0V
kdkkMxjkjl92EePX2pQfZBpEc5mxpQ5PMf6D6kV45KyOWxMm/WWxjaYG2iA+iUtQU0utu4QUIZHO
dItcJGOsdX9Mr7mUQOtpah6zTLIzRyG105AV15k1pypyvXLIG4M2cCa2iQhf3La03blzG/cH1Y3e
f7YXon3Blh9NBk8q7961w791bXwGo5TmxH9/DXOWFt+40ufF2YkZB3WucIElaR4XMpFf7toWmz3b
skzmj6iHX9HvKh+Q066EUgLTBQ2HwX1qyjYC3Rul9Ferv8ZJrrrSmKNEalWf3chwnTSk660/sViY
nnAF94/3FmCp4WZywnoY8z7EbvYofZuiclnPLU8uMDDcL6FcHGZHXlscuf05WA3DctSpVDlIikaj
dh6F39yMYkiiAQK6u/oXz1/H5lRQMM3nIaG8bygBm9b53Bht4GStazf7Gc4DwIY948hCr7s5CRvx
l5K+xKgLbpYuJUJ/Le5toBMFlYPh6iuSzxzsG7zaVFxopv1zieHKfpR4vmBUOFzX+ZA6cfjN/aLc
00KmDLRqUTPANhUAgHoXqKhQxzqrffVIzNKpD6m2MvxbJG5ipn3oduFybKB1NdQk+JVX/oFlPP5h
WMWS4BDSVbP3nJAJ0I6kHdlbGwkfX3dZO/AD5hQFw3GNBiQ39UaydLrop+hWLpfy3UnMisk+muum
O+pRJ9U/XXCc4RAtV7G8EbdO7YkzHo45Dc9aAhinQPRumTGCjJgDaUl8Twb9l936YnFzKQy1xDwa
XpC4NzZ5g3O/NPeYa0hxN+bmBxiTue7O9TC7eE7YrQGdQU9tYN9CnRH0R5qI5R0xYlooJ2lss1JE
ktv6DUtkHE8qInd21tkqBs2TLJ31B0gJFLujtBODGBsZUkWnnqqnytmi6nv26Cw4ik9tWtLg8lUv
0amL5hj3JMYlPyBHNq0FhvjBlgTrlsIX0T2f+2Yf57UK5DHUxmRfZFA5sXI31ZpdKGXt2zfJtttP
3F/hpwy9lVtMYiaq75s5Yvh3wFYKiSHyZ6+68/zeIfDFc96M+EU0M6ecRUViu9fV6E8/KT8n9dNf
iF+zI5irarkXrkPgk0IsGXM7ExYXF573fkpzS1VFitYkXKAOLZTR6Zvbkq1IT8pp5xK3aNFsLKIS
PYzwVGbrdFTtZPUPP+j0smAmXao+RGyQuDUvbYW3aDpPpMIaDaZom4cnL+HN7hnrTxuPsByBLvzA
c+9Uzxvtsv3d4khx/kSQ5davtmRB42XgYK03nKWul/3hYx3syY4x/ifCkmtT5m4n9Yq9TqW00C4L
D7ZveGVEmyjWTOjzpiYZnnDEr6p2gl2kNQ0/z6EyjtrBvAidDLURVza3NxdurO43kMXTeGC8mAw9
fobJxEEeRitK9TmkFG/e2aUw4CTH3RCtf7OtHO03IwBXfyPUxf7rTGI1+VfN7eL/565qMu0OETQU
/oPAOb1Mh8LtTX9Sbj3xfk9LZpKUS6pcdJR76wBBYp9g8iTNIlxdi5Ngvg+GwSfDfkZdr8PTaso+
fRlK45k7kKZKv7a9TKPHUTlF/zoiqTa/1ICV61gtWyYfXdS3eBc4YcPOHVr7+k/EsL+4RNiluUe4
Rb3csDS73rtVyCpGD8knfN+Y98evrqVmhXYS9Le/AU37fjU2DcabZdKyoGvkCkHgHAITdndF6W7i
ZxSJKHslw0Zenz659fvck5zI56xoYu+smGiFh2TgBLrTPBfqBOwpwNkjXaDBacU+ityuZMyvkDvc
5QYV2OhBIjAMK4eSVWHwjA9nC8+xB+Kp5kMJ5lmfxjTDJ4PMvWwkdyKb1FfDAxbHOaGBpLsgQyl/
gzsdMsmZy612Dh1iTaS5c3GPqZxtHRV2ryFKnfELPkwn5v1CWBIav1XOGt7JxetXJ9/Qrf7fqq3E
j/H3NuQuSf9uUWN3uDMD578loByR7JKMi/WEbXKpHyNF1Ia11ltQHUsxldFZh4yqKrAT9BbXad0I
dZFLH+abHTUmeP3At+ZaumKvk1gAllL5F5LXfXjsN6fTFB/dRuh/ILGWPlCD9d6zISVnxwPxe5d8
ACfr/KAbFffHSq1zJHGOZG78h1K9giNG6peWbOrifo+kzaJMetB5dj5pIKKVJxqz0roPQ6zsU47V
soTWXRPcMM19tlZ1T3Petzr4dJhNhS+q5cC6VCuSxl2P95dQIHeWgUzSel4+9XFaMTtsyr65ziij
DYyijcOMzWuKmTZ4GFUdN/5g9mKq2I6nCcTV9DZiGLmdb0OQxB+dpX3/D1BCKt/nuBeEtwp/TYjb
9UimHwRoXMglMd7ZDzNkwXhUdZ8Nn1gELN0zxb1bfy/SNfIFo6NDIUckkdcYt4VvXhwLuRjdzKu2
HHul6F7Sbr5ZVjzlUf6P6UxC0sRicZJdNqhCxffVIDDTjyU2juOmGzOfLFiX+hACuYhgMoz4Le7b
MiH1m4Xr2v0YwlBmT7LdUBsXPfO7LinVm5ezxG1efi0VH6+k9ok4e09dw5zpKpiFt4eIzz7L9u1a
ZuGpTNLxc7qF/8l0ZhbriAm85U86a+iNV8Z8CEz0clBcqKdZGnifSJJ/v4s0rJnF0+NJan4fnaH5
2KARLFRsmGVbCvsYByc+tYLgIN4I6XwKWKb6DSlK9+9oxOihu2GequUB58Gy3X4wI9NhyUia+L1m
gl17WW/HJ68ayzY52GzwGDoXOmA1CPZVMiymdwMy7MrX9pF7c0CEcjR5DuyVQzuZCnG9CukJmjaa
OvzCAbaBhsFW/VhkoXL2BED1+Ge10ybP+LSHel/WMcCDlHIHZ1FdLgBA2TUzR1G6W5nFI6yoLF3H
h7AKRPa+yiHDxRvK1A13HF+Vov/wYfPsmI2tEdmXVPFPTkmV5jWZt/R960nWE62sC461Q+01bE4a
o0ETHx9U4hAoi0qv3/LBLUQaPpaeT+VxaUPFruZYDb6Vz3hu5ip6pbEK2FXNFtYkfGsyN1gu6ygA
Ti98vhNZYJslDJqaOjgCxXP9F9H1tX6JLBPvdw0rwfvlpoiexwIwibgjOwy/1bhmSItdXEVFDEoh
kenjMuu2u7b1NBAJLeuQLS6nyoYLyxPHANJ+gyXXVjhrh9uGUrRwv+lo7aNeNPr3kM2SD6PyvOuS
Zk79RAJO0gqOA6VM3hMC6U+OkQjCO8yIhPryuKwQ/lHqKrgEHa6LilBHOya0rcQIinE7oPgyPk3x
7NOHOXUcjgcYTiZ7Yqjb1WdOGxQoBn6On34Okqr3lx2Vz9iQTw+fP8FDRmKkfr3wfXYs5fKO2DpW
LvCLzJWRgBKXfzKtV3MxhE3DvOGeUs2+LnsGmglLl/xXUeBM0vukb8rtU4O+AATHTqgBfwIm74JH
Kwj72RwyhacUI2DVeP4BOBAuuc416fS8oUIx78ekkmE5c2Y4l4ktMZdDohD12a+17qqHG+ZmPIhx
sziXJtqw/qllKODWl/lWl9UUEoQA+3w2esCThFczntPyGi+G3u9RLhnxBBz2kZ7/0QmTjtyj8tyc
Vn3ciPXHuHggwI5sYPf6O7p+6/63TSpTAav7xsp3jn64tjMLguaBT3Tb0Bxy8rmFfRGycrtXgC5p
vFySLQiluJIy0c0jgZzmONB8t/8xQGfChEyF6U4TOwUe4nvzm7fEM+2r1Mv3SiCM+7LcllfmEmly
coeh/luV+E932xrNQcLY1Z2cbrdxfAVHZ862nyEvxd/CgGhiYxA4sR0tZXDXhuu4/KO8957LsK8R
MOcq8/JoJp5E4En5T+vEjOoonKJqL07q98dO2CogmblOL8a72TgwKpvkt8dMdYAssoCQwSmEkXIh
oNz8GCEM9o8Vt3D7Zchxuh5deVYZhk7+FCzvnLNJGuzceIjtx2gsFcaOVskTx4HR3M2G6s/b4yTJ
I5JQ3Eaz90ZvovEJza0jQKVgWzP5H9yzlcKs5K9kyvFZY5M/TlzxoDCSckpeuHjcLyEqHN+EfILr
EiXVcMLdTGNuQIH5PKMDHe1+bn0S7xWZr4JhT42UHnR283M0uv4/4/cw7xNsUW8YdQKMDWBP/V9T
l7JWQwz4zM7RLFV7bdI+8KCdZ51/6Kepme9rnIvqJWIFWvATw60Of5ZdOPtPRcow485hp+l4V2My
gAoj4s4ffzLCDKMLPCxxlZNambfHfZbhtQHresqKCnAuv6zTXhpRFBoTajnEwRfOvH5092MDCO6C
BydpjlWwkdWKPTdzHqdaGKbdnaXj2SHxpttH1Ubd8oBxCAjE8n86PFzt6jnEGgphQuhsu2adE+tP
h9sy1ZSLDDWZqvQVP4N9N96MxQ2+lsFygjSHpmBUyRPIu/LSusxaN2oHXdc9Q9isS9YDX9yadUQi
cEkg5w2iy9p9FG4tdi/wa0xIseUWvfkZMDANcZulzO+9dnLCO8qo2L0r8d7Ndw7xpxBfaDu0888w
ipRzdTNc+Yzfo9XH9ZZNZjz7DPGjP06mwL+xMCFaLrptSZnKbGifMJmuPRVXkLQHLxopGKhrFk6V
dNlimC5AY1o87nHGOVV7/M10NRiSm24N5SEV/RofBVPq8IcP9JDQYEOgVeb4QvQfmuZ1yVO6cAKk
zWJ/rE7TMEH1lwC4Uok18tFXyzbcQhnxM6vHjTmIriyXw4Tk2DwvxZIFucuNXj1aYW/hg6X5XZPP
eSyxIpLA87A7H2IR2VfV4Km+DxwAXHcrRySiVjv6V0F2iRKZooNR+ZYQkXphSEd6E0KTG5yUT1Ia
ozkT8+cxaIuL4MgjijTjin/i7qmnXcpBlp5vdpdwB15CejwJKUGxcI5jAk1JvegnzLJt8L3AkyhJ
ioas93FwstqREJdREyZj0GiVAkwcCswkI0hA3UfMxCRVLwtJpma0y4FtvSwkKF3afU7GJQRCu29G
VxvIFY6TUV8P3j/OU4EZSRGa6/prWWNeDU8Ex6o595iGbYdptWXIWNPvvtLV+nLar6kaPmF4Ehyu
k7lLb7sNtZPxkDLBIB1GsFViZJSVubJ0UfClFz6olNMW9UkMuX2onOG8ra6wL0A7SE/RW0/23VZY
iiHR9E1on4ahDf6pIBj+IwPqRqcsSsvHoKDEPDT1TFXl9vQotMq0hNjBJzYqkwKr9a8I26o5lhRb
l6SsIUbrwhEAJ7Y64N8GReE2s+5i3R4LhN9XbPANYS1Sw/cgAwfS4ni0vSO/R/BKtKv/43l+W58b
vpzuKMYxYqYAkdHuEooU58pfvh4bJ9nqHzJa/x/hohy7Fi4LYHMQB0i+NK28uMyVYsSKpfoORGze
Ek64b8cPU3tfK52Mj3pw1Tu/0RR+ll07zV9RxQiIobZu+7NXm3G4VGJEGVWDLIsD+jE8lDKbyCF4
lvA7qsjQHiR0CSznVd3NLz4Wdnt2GE2DLvFEW97zaPVfrD8W8XEb6+J1ZhQY5DKkuj50GKEMTwFR
S8YFUZXm4E+xUpdsFMG9Mk6u2/+xrY7KPQ83VVFNa6gOPusX2q+2F0CkGGwVkyAQ3Ud+4+cuqjKm
9AwfJQkzJUx8BkVcAtxIG8pC0gOSF8ke2Cw2yD1KjOry1TAj/+3UoVwvvgIR8uy6ZWFvVCgWqmLd
liIB0qA8CsxNYWDdNe6EArfLyNk1h7mtHRxnYOCixxKF8T/mdU70d4Zk+mucvLr5gQ6M8yNBbn5E
HwQUm26Lf0Er45YvlWudM1PO9C+jJ3HNHAhdpDDCShJcT5KXkl68OcbTAoyFvKcHaxkccAcwgOXR
ezGCrQPMQnga3yz5jKeAVCtjwELVwAbaDYWde1X6e4PKr97Jio6ngqG3pcRqwWkAJZTuYwEnp7kM
WYShuAjKLbqqjNcfHd5Ln0rX9MNer+grVyaGRlBRSbB8ZvCwNUoumpxYp5bAB+zy6OPGNPsB5JeH
TSpNfiy0Y/I48sD8c4Cn3sgDg6VHxYvqHrO26IpTNaXupZNChfeMLMlTTu0N80JrVb21jHxg/NEt
+Hugq+nJIjAy3o+ER+LbYWXhg+oT9eSyEFnsWf/V/114cNBkDUvDY6Z4LIpAYHdYUtIh3O68uvdi
JiKYP/K2T1r2FptsSs5UAgijZmldLGbIR+yyWrbxldMA8+5WV9Oawy7a8FaiPAfZyWq1PfZJJJ91
sYTiFN8U8RjRJjnFq5wgtGZkAeq7gRVdYXDs+aLaMzJISZNMr+UdlDNFyXhNJWMX78OTTqTVgTBh
hReAZEn3e5ljr7lvJ+K6J6q2TrNwNS7+WhS2u2L2UnnSSwPdLiBo8KvCB45QSs/8EcPxoPWjfGIn
Rsw94ZxXIML6jxFEZ05Umlufl03EUchYngh42cY+rxi1c3hXwi10DxuDLvsH9Ami/pdVQ0902i26
SgAYlIXLGlRiuGmJSUKldy5/MuneUN4kN02iODKwhnCC1y/ebDvkTK+qvRLv0FAVq7X4lsuy+xBT
tp2HyZvLX8LdCjCKPkAkc6xH248kK3Dm5vMSA6CYfM8Ldn5gskeIujNqksImcsR2i2bkOA4YodTj
fcN1PbI9iYRpSzia62vDTr/q+Ve9emKFCjSsbR4ACMsO6P5QesfFB5fDE3J1iV+OZ8OuysfU1sma
J501LJCpzFx7r6weMe3fVSmFglCkEmgPcBkv+IlpipUHB5/WaLj4YwJaSvdD9qlQXrIDIzmm4LWQ
/nyWnSYWnhblfCV4FqXfqQXz8Isz3lb3QCbGfM3wiaOmzOul5qNkMNKl8KHxZ9R//TZm0TS3aGTR
H9TyRA+/9m8Cxty/aSbvRw5ZCnADPvsLd/XUT22Xq3rBQ0wiyJb3IdZPxjnNAuLD7/DnXHwg8nBO
6s6K09Jma3S0wyjsj9pnQShCapbKq4JjWmEQ8gt1SscuIlkrGevumg0LLbNgeK8tI0kUjbNcqhX/
VQpMosQ63xwx7NBtJssqXmIkcZnX2m/lca38GQCKaLk7yzRb5odVNvIqedbJliWbc+rkbXne3Cv3
pVCNkx6aIJrvN7V5+L433uw7gZOUhPSg5ksTEL3PS39uMfzbGhtoUXhIoDt2fUmMhTqZ7ldC53RQ
mzPe96UiM9cbCra3EQRpdfINjcwusVET/e40Catdy8D/L1ds+ZxOJO5PRMWaF2dxQrgHN7GIufO4
jpiZ0OCdHdwOtKnFW6PfSXxLqPCs0LmTKoSuokiW5tZT1fMIkIA/b0z5c2J53JKTo/DEb+bsc7DD
CLg9QjHS5Z7pUYK/lMkdHC4RYRnPEj/ExKuJFB09Athyn1rj/I4nR69YKzxauLkB4UbMXn+t1hDQ
uuEZcCTF7GxjYxxh8q6mV/bYCvi+DokG+uEFeK2gFi+/Yyar9ZNo3HImouwAM+TI7Eb9PIyjT8id
nFFzqtyYOnZ2DPEDFnn16Agbq0XGdSI2sGaAo4nXdfVpHAI5Pygq3fms2qX8Mg2HMJNVd30rrVmC
w2w38E016p3KGQhR00DPdtVesAHmDCjcMK2vmvktK+soPnbBsszHpVnUd5VRaN+aYv3aN04kSYM6
hOvoHwJIOthmF7LDW/hTYOoXh7a1Qbtbq4aHOBRc/Ds6+eVXVsqkz0XfB00O5MGgdUk/PfXbUBMA
lPV9V1rxrkFMYIrs+/Y3xsJS3EnYtx+eDzfnDlxR8ILOLz5A6myoeX45XdPUzCTKMeLge9vsQniy
WLdAPOJPS/9DUS2TSwjmbbnirxvUYxZH/WWeJB5SABHZO0FrIOpGEKPGedVI+xh2JZH6ukWCq4xp
ggOiwnzAUmjJg6lZMNJh6ZO8YboKzLyAi7L/YmM6uxxD+nlzbGSE8lD48LePkgUFxR7oRHZtC4ws
ObnEdjm3JogvABH1CWShJmywVBlO7YXi5JEsZece6sE6pLgluysIv2FC97HXnuqgYlOOxmtH57fZ
lrOnTdz4CIhse/eKxnceqgGx6oY8H8kgQgbgBS7AYy+6/kR/dXlkrTRZ8ijipnBekaZQj9I1GvXV
jVUwXVZVivFYY/x2do2TZb9XVYCeEFR8wHZXn/hVPK2leyYNSfeb9Qgib6pNI0R3Z02iX4TLm5Tb
Y8Iw4bZQmvNpTrxiwDJu8THFgU3QDbek77tcFpC0gYyXev70/Ix2Y1dMlX437ABj9uvpMZ+1k9Sv
4mYO3uk+c9RTO7Iz6qQFywkvREAde9KNm4AFMwrjzqZa+tlpYnax3zDa0Tiy32q8n03a998ThIOn
RdN13xcjiFgsp/jyGcSEYMF3emri/p4JPyAxuHZG4ZpwOfwXS+IxH7ateWnDRHwX/I4/poZmh0w/
HyRDS2PewIHqkYGj2NB/EwtkH8Y58oCM8H8Hsk8YhZey7fM62VJ5ji2eLY61NvOuY5Il13WywUeU
1t0j64oB6XhY2j4q14fAFSY+ZFKGmOsPS/kE74VA+fSAaxLNvFxxcBJCn70h9yqnT/5sC9sxrmwb
TKtTPdGT02UyG84lvDpCww4URDAoHDeNJoqx90NYrrsE/M072i1fcGP7gnOhMqs+Ul2KNG8jEwAy
Hpzm1xTFyzvYcmaIEsTbB16Jor1nlZ0zfcZlwnI811TjkZmFcB8BLkcPfYDcgFJZN9/WLfv7ahRj
89/kB+7IThbG0hT6KXRTljogWlEPA6s0xmoUriXc1K+FKBzRlY7v7YxVv3nXLElo37Xe1EOK+tv9
SaMwUs/4oZZ/Gkpfsxfe5v2mmpL9FSb12OGFWNovGTntcze5LQa92IckZ1s3w6juabs8+JFLdoiO
hsmJztxxfMmqCLEx4du+t6apv+egcJ0vl2gsAcVktMmRx6Kgl6H9ErnnJ+SAkAjD8zoxCrhAtzHh
y4ZArH7RaazDP6hM0Xon3MpPXxJi8kGOgX9tr97Q6b/Gy1x5mpdMDHfshxQoOXWEOtkv2M52KlWr
YXZnJzdf/Jjh0k5HzqZ+CBl22TP+W3/lJ/buf0NbZ+HVj1Lf5cea+XXQoliuU92ZhASE503gXfHm
PtOaiOJNEkco9gab+noYocG+rrgBBxSHebpkDSP3HwM8XlZrBHN0avsJ/DflPYAl0ggNxohPXGpx
9JAC2q13JsXvyRIxdiyc2wzjJUG7JmuPk5viCctQZ/YhWOgDjHE2cM516ATP48JSwfvC+vhDAQHO
6x4RjKlit2TrS2VLdnhRuWuzt0Edfbbr6A3lfii9btl1suhwZkdg7rCoqIpgDzUBBMSxCP4LByYG
Dy7Gq58A9hr3VKBLJECDfP0aLdxReVwN/sYuEdnovxEsNJS+jMEMKFo+7EPH14y3Zqo9JivbNER5
3aAy31eKuZ4fdXP4K9FqDr5Sis/LxD4EpoAspWm/g9AG0546ZyBVwAuBG6LQ2ZVJg0dXv3XyvtZs
mMxJwRVgVQeaqn3FXgdUzWYaP/vQq5DrhzGKCA4n6itre5gQ4xaONYKUxusPvXf76xQBDQQU6PDv
1hHOeCiX2aJxpW2BBDDQ0ahp9unU6ISHHQs8qNYA72IaMKNwaFp7A4wO6mbCsyRCMT2xWoV5Dbpt
meyjdrGASyfWOo7YzkfASC1rReiyhhtjEC/UGTdEwUxsxjDh1eD2UJ5kPO1ZVdsrBjie/07BHgPe
D3pAYm0LiCWoonnncyv98yymcmC44/DNfoCSHRV0FJzEBWO6nWsK/UzIc+by5n6s4ESmy9uCy+Qb
wjtwhqw2i6VzcMGBuYHB6RzZaD171MbrjjEM4U4Fpullwr2KVVCATNkpDENBDgJy/qzaDYRoy+CK
zSphFzcP9ZZAykgIJuDqjczwa5vQ22/uogSW1NK9is3OJ54Y+DsgDpwXhWWmoF5r1DXIMpcUZeT4
wIHbOfwXZC5TDScIxLG2rfOFvR6TVzRmzdO8Ss64AnKXZPgrxg+MFvBgk4bVY4xC/WnfytvI2CPm
cEuHgAvNs2D1P6RfuT+mzgz9AT0a/3U7dz7fhDHrX+Yk3XtE7i+CwIVSs/O7YGbhDoMTGFSA9jqo
b3FEKrXbPodWia8t9ivgoWg07MbrQkJshdYFg7s2jhmgM1rdeUHavVZLgglJLPht+dVM/G1BqJ75
0mK7r4B2KGJvde0c3SqWrAO3N69t11byWXXSL8lz1swbcLpp1pfYDO4uC2I3sffozt7mPlbP3JwC
HmHEgU58sWePfYzp+qNzFzzzazVsP+cuxgPIm9lV+8TE6VPtGeoEGu2ZHKTvWLGbPR+PKGDNAbxO
QabuWBB0SfescO48GoSGATjef/lhJn/7AzKgSchnYp4u0QthyUem+ndrjyHUb+76I0naCHobXiuq
OD5vSraS0aft2eoRDrNDrM0SS3ZZoPGk/GQFrQueN93d3JYntsz0GZHakSx7wzCk3je8zxdwdqm6
WoEavKvAWBCPrVLsrQsxl8/Fbxc88BBfX0zrIyuJvki/BdlZkCUxOd9jIuP0w7Mdc3NBCfvKiJP/
xMh621dTT7yYjp5lctiGBLTHBGRvO/hpIV7q0qv+yPkGGiRg5xx7rp1qP8qJpwv4TfEYex3xYYoH
tEI+CC5jW2TU0kmZrcN+rW+dSNf3FEnCj4fyMJhgYubX1AovBavC3jGXIrb/j6MzW44U16LoFxHB
LHjNefJsl131QriGZgYhEEJ8/V15Xzu6ustpUujss/faRGDuyWubqvPs4QzZTfgM/jmrk/+j+Ef5
LPIT/5zF7fo5cw7qbTo24mtZHFWwcyrLD7LA5qtpIz8h9RXqpwQ2krvtAwNqb3Z5a21KJtm3dPQy
9NtYgwpig83MH1Q41tEhcCESo6qjSyXG/jO1iFqXjA/vDy5CsCGw45jw17oQF4GLtTw0PTAEPACT
3nc6E09xZB29H6O2uPntwpEcLFlVgOaI5NM8dskfW/J1ORDISJ0NlUl+u4cVyX5xZkuBDM3yl/aB
mDF0lQs7Jx0tJthFkYKpyi7K++sVwsPQFy7ReCr1mL3UbQAFYw6wXe4WUMX9tu8nA4RKlW7YbEzg
+zwsrgkvBMyc7xT1KeUKvtSPfJasrUcaIM9svvgJyP/k+tBR3sSINS7y2lfI3bskDSz/BKX/LcjY
pQ0bNjweV0a4/GTbyU2TT0H/ab1bUDgZ3AQJYuuzwhwlDskIm58oEJKJem4UztgNBUp8e7t1gDHB
kjlPrnlUJr9dX+H5Dno1/GdmjAc0gvRmoudzguP5Z/UAoYSb1pMqebzDADCj8Vj1eN5QqAOM/Bg6
Ov9oQHnrr4YIgCJ7TKHCAogI4xJ1Mll5wlotkRLwMMwTxa8uN90vEVkk+oNliIxO0FHZaLJQAzfM
IptXzlAky4l1M3Grflb2VNGDwNVQ1AVdXSkR7KgIhu9SxSrZJ4XXwFQe4uK35GD6FlCDWdtPfVow
YBeodks3EVBVyJN/01TGa7Zti0FM/WVVQZCc0YEl8doUVy0fv4qUDm8zL6L2H208lqF2Gv3u3gCl
7pMM1LaWiUKmOv0lPPxiOzTZPCJexkbm6MuuuAUtruPt/TIHoL9ZCKJZMgAEOBs1Vtu1RHLQTeER
8Q8y881KOsR54MluuVl45imkeJ8qeT7cvjW4hkC0zsNrRMhiiEn2CKo9Sm7u5JZzJJqzXpX6qN2K
P0f7hJVP5YIeshGNk3ynGRArbmVEDDYdluv62eT1SAFLndW/BYpretJiSj4clRiL3TAmTRO0vf5v
sCEZsRZYJL8YBxIvpdAM9XuwfIk6puPQv+NaVNFGc+2FUtGJlmqcXC3iY6LQ8N2A6sZLEKSjPXlL
AMY6p0PHHlNy1HIf9Z3b7iYxBY+sfPTEUYDsmmzIa9XD1XiqnH7nbFndfw52dZ+3xNiA1yHnfTTB
Ej/nBsH1U5aGrXMVuNKc+zppyX9DSuubLVpW2Xxr1p3TuOsK4sXcKWxO+nbjkfdzbsw2fLkwSYu/
s54g/vGjOM2t7NYghcMyRmyTs2qIrmOCA5MOpTKrNlMYSZqkgDiN/hNV91wDJbz/Ff5mEWOEC+q6
wgFijN2ydStgceEMaZe9dJtMAen268A8cbQU7b+IPbc6hei29HxoRP0N0KC8eyPO3ttXr4rtq8XB
ilK1zAlf8D4GVsizWhog8Gvlv62I7wWv8XQuPkA5p8tnMVZzf3O9yfcfCpq/Oe6qKoSdQFwgu2qs
fLQZtcTh9iImnUTYuP7//qlSTwgJFYAjWdVqJ2nu5qoasWDZILVn41OilbWnoenVldc7rxrydmb+
iyJGm1GE/QjPgc3wl+nOVx+5rTrxYOoojXau5m/82eiqD78IkXriRYBy5dPGkYzqChgL7xBFWPqJ
Q7znak3EE28oTRfuwWidH7mNl2LbGJ89O4+f7jctRt7xG0s4OihYIyyPmTVodzB6YEbmzTIPH4Sl
4F7kicr0IxuBPtr3Gon9p175jjT8zsD2HrA0NOULeDEWJGGsmx94Jod4Mw3WPBWjAWjUrfOKQxR8
qzgFTSSXKzvdwf/Rj3Kdd06kYopJWHsT4TaZ61X/sStYgrMicjE9j/TdyR99EPOYIKWgekQYsnno
/xrWutiJRIsbY/VGATxUY7WnFdPg1mEo6WhTgD0fkpxheySvDKSMXS1Gn/CFMgqVfASwuci84sTI
fiZ+XLivoAxnaF8MuRcYNEo8agwo461hW3tE+ug6TPh4F84kS2D2rB6i5G/YmxHLHHzPvnMuZyeu
3rkw4pOHw98od962FTmW90SoLnwnAxZAD0SGI8GHD9LZjvAqCAySQHZBm4MMeC+xQsRHrvvuCWdE
k7yz+6OCy8NWWe5kbP1n05aFPUWwDm7G5N57ltYEEB3CAvtad+Ul6lykN1YWOTSVsuWylE48+tsl
mJvbMtwDJbFmdfbSOqzSLxPxG/K8pEWIGswWGA+uwsk5r1giC1KMLijCp2DMKYoM1tHYR7ZIODUp
9C6DX7XH0vYn36kq2uPzxPHBpBLxCtcNFs5fFMXjuxQoClS3NULNLR31FsGCS64gFLERIe/mi4/G
NTx0Pct7gmHZ9DCkTooh0IW5JwikpcRTFdt7AghQpIuUdfCEV+ohCNLhHY9T980MK7LvlB/zW4sR
QbP2/ZpFSrl2/xFzUwlyWeOzQlqWpSjOS58XL5iw13w3QTsYtxqqK7AStgcPiL2KvRy/pbLZDn51
P44iwlzbwWn9XVSFQ/uaWTl6h3BtmVOnBesqtBSzWuq+XPEUJW2UHOq0QyiIkoJFRDcv0Duydkh3
ITslnrqyNP1u5n3s/IhQdOOvaXI+cgI3ZCl65xgKXhVhxye8oQfCTx4odFlnlJug57WuyBf5XFlT
6VSPfbishIynumQ7qQYWaokVy23yaaXmmga5nM6NtNVyJb2Q9A9946oPOyh5p7etnvtcIRY7Dwoi
evgMKL8Oj5pvuzomlm/cj97nerWZPPByMObSuT5WU5T+LIpE/EtwEHMhWNP5b93GLd0Oo5YQCOC3
v6kpbunapGqnw43TLT+Ya7F02HL2bmGHU4pCL1NwGRlIap0yBEyS17STFGdPRrCEMEiQIl1LyhaO
JQmMb4Fvwb7dkQb2KcVzCtl0YKe7b22Zl9sYY2F1bNyhpNmzHf40aeP2zNmOxDfppCY45VzW+n2E
x/82pGz1dwjrrkFTlL6BqEraG5tz3TzNdohYIAFGcX8AwAFCB5yaEXAWrb/elrWCzesFqdSnNh7l
cLAumjvenMFvtpS8es6pJrvNgB5UILmADkzxliZGF0FQEHLaZWzBXiLukQBEQR2PI95VXfIcWqez
n+H/y2WqYSlJ2vq0vD3gsF/O3ITC4sH3e/nFZNqOR9+LIxgIo4bHnvvFuCOlJQnlAEw7BHFnDo6g
E2RDda5dDu2YqvLclljeAZ94KYInXxpEvtiI5ZixXmofPW4I6zWK4jnaT5nw77Ue5Vz1Jz8qwudM
z6H8GZW0RtMVYkd9ZJkrfmR0hgFfa1h3kspOYLDBkaedoPSdyTAu+T5IA8GNKoyHmOt2WuSxfAmt
15zDuCkdqLbBuB48xDH5HM/r+C/F9soGw9rEa69jn9ud9u/oa9SldTc7aPVXxFq2G05PvuF5hsZP
zw15i+fGT2R58Lhw3ItL+ir8GvDMEz5fSufbC1zibSx6wnaPGU8H5XaGNdGc2D6sr6ufD+ly9Ekj
hVywiej7/DpMwGI+WB3niqMJe0jbZlw189hhDQtCj9SnqqsDx4nzjIFRett+ImmdUuZXx+0+iUMx
b7uCjQLmahUwmepO/7JjUl+jBZ/WNkV6T4+xDuIBWBIon5irpOCGu7VtrHiDkwYQZ4Zpb8HaH/Mi
MB10YjYiK9iBlXVmXKRYX7t4qZ3PAgviVelGLNsYPI49UBxI7+ngYBvgRslNGI7ROn2uZILaA048
iMiThkiEfbh/4YBz32gEydYXNQgueKw2+4670kLkrJF35HIUtQ4ghGb6oqcOT4eHjQhDbJd9ZBjh
frFL9Ct+hwsCBt4oPzj1bdI+eUPYf/fdHRayDiCShzS1wa1yRl7+0+ovYJSq3r220rP6d+uWqXxx
yS8euDBLZnobxd27J9sovwj23M3FRSg7hmWgcFQsne++SLaHWD682P8OvfuTUia+oeavj3qwJ0FC
ytPCOjT7mCaSjJuJ9tC+PS+Xu1XmQL3phaQriBVCULzZZc7CXYsbQuwWfgv1/o5ODTniae48MEHZ
jjf9pKpXZd3ZPYaavs0NBAxEFtZqIDRm3yWng2SunezILjlmbzjmmYiO2Sz1fRcyButrWKjlL8UW
8b+BK9ENCGSBP8GnrPo4KjGvH3jJuW1E3pL9VVrm04PynOyZAwcgFr7lCYpYAKl1E0zc8s//rwT5
co3lBYkFXmX+n0nkVD27A3mSPWByTs5WFp3z7YwEe31f1clTXZTRD7IevfuT3WqXvJqOcxInJa9C
l97kVUZbL3LX6WewzK7D0ujufNgVxZBkmEFILm8MEwAG+baQ6lzC4RXvWHRCSFjsRJ2f4xqGV8hW
VsELrDzSUmmtgY7rKACX7vIPoKdGZHWAVnUX44nc7Aj6NzecfmP+wK+o+Umis6ZjY5Ript2hHx/0
CMETpK2c5+vkFXTIbYqgzflC8yvvvnN0ofgrlOPoMzh0NY1cSK5Y1ZmJ+LVofr/c8CBohZw9LbXb
CTiBG9k/KDETOZZfoA7ShDPAzeazUsnSnRqBXfcQwuVUl4IbXnRygyh7aJgk1+dQrng+RrEuOf0g
hZ+fmYIxY29c9pTZZbhXbz9jKVjXo1tG0n3SAczxFjYaTgCvBWOlmkFzS+34aYk/1qkfvXRBrS73
jOy67+8LAmAZwXMMt+qfb9HSdjMmKczC1IjvCAB6F1LBMTu4Psnz8b2ezTj/mZx27CZ8X0rY1z4p
GmevzHJ/0H0/ZnTgJvWe+zVF0BvDg/TNQs7xf94NDsEe+GEWPHum1Ok5lQxrD20r4stKk0V0w1yJ
KpjwFZ8+ETF1c0ybwFm2xZhOcGCsGnegU5ppPyJa8DZN7inYbROH8fJts2wER8zju0zrNhWr+XDg
dgdPERQvts/USSP376R1yMDfZ7YHTO1qeERLjMdDz1CBCaNoGNzxM9bL92Q7jbCopPlTGZnZ52he
BrLb05zSk8N5S7ItMtH8gpLiedjv7vYqXjnFI8hL0aLAIaixy6dDa+tH1nQv9HOOzbGY2SduDZUh
F7edYuotzMQpWpeV7HfQ+sTTPZHLuEQdY7iJF691njsqyOwmCkaaVaYB3OLBNaTBAX7R/74zkZO/
UfnhexcMvoIfQ+dze1BQBN6XAZ7+FmC6oC5lmQu2b8sscnFoS8+5UJyEZcWv4PHs2YRym5JT4g3b
iiZPQjgVzib6OKrKay3Q4NxVuxWATnwIUN1+u2llM9YR6fiIHHT3ZgKf3eWEsVc+jQU8H7kPbiCm
0NDAECza7oAAw4YdqPgddOZTG7kVE2jxYJCLongmkGaHqNs/5xVx7O2QjUwKGNwVNQj3QmDrwZfb
JpMzu2z1puiPkK3uPyaC3/4TG1/X3w5x7uH8hE/4gO2wvirgiut2rciVUYrWVuZCr171zwMKlB9y
SGfXQKgyB3sQDMtHVw0O7uYpda4VJUrxrXSDNb2UZdQ38LHC5V/qS11+cpTNL21aiv7Cqpao7Eaw
IHupUm+5g4ldg5KYzFhIAzos6S1fJMOFYWOKEOVxzfH0RICW2uppn/VF/0UGcW2e+G123YUIHb1s
toR+dmaHSKaAxzywfyuuPLwzdDy2W2J9PsUEPhL2jhcN63lHZoZW7o4GIi7UWRNRNlJja5fE75ON
p4lWJXByXTy2ZX9pYEeD8EENO4mBxgnQgYhZO40Vqt6vLExfV4yB4sSWMF4+mkmQQRkBN5xUqOp8
i5P9XjlJ703/OuXYd+LUtM5bspCs5Hhj2feMfBC+OD26wHPOJ0Q7epEh8YTkV4/CqfCoSjZe331L
w/BGGqWxFohwOTq2LR9Y2/vhseIEuRh3MQXOENibj2kYaYpSOICrgOhrlHRP5GbdY0yJDYTKvlPj
wRb4+d9YV+bv9KZ28tTViXM07UT5iDsk6lIn6I0vC+vO6puUvAZrl8Rr+VdVDv2nYEB58FmQBsPn
jGPjIpzBpSJzIbQ+D07e3sxKKHezqDoAayzI1W8TQs/yYjUwbLZgadQchHYWQDuWtgb+iQGs4/Fz
7hwqHVAlZrZp1KhE+dMM8W65QPKBv14A9/wP1qHGysRe75Xff8HPl4hS7OsAEgF2gqnRn02T9cSp
BTtDn0piFEj2Ld2e16EKjxNvHYI59Dh5G2UbuKMkLfSt7dhVPbuKEBTaBfFhClDLfm+GCswgC5CV
66/bTJRYmjFb95kxkHIjJBlxC4GXPhczlXVbWRT159QmVXBIaJkvKVNfoyfbeVO2J6Y0RIQV78zt
lVXOCx4aFhxougFuiMpLf5FBgncDR2QaHntEcbHBViN/gaArUJ6yO9iw4irHYmwmQOPETUU/X8WI
t4kslISX1LhYCX23ki89tzL3xKDgf0aj9lgPV4k5UTfarc+LizkLCxpWbMLUq3utJOBt+jVkkr4W
ok3UfvUrhSw8+f+hiBrGO568v1ypzQWfKAZkl7MYMsqs3P/u3mcKJ2lRDC5DLPVLAs4o2jqOwf2D
OY3YqKXn6w7DHqgk0nXz1xtLDOxbbnbJAWJLmL3rZCwuHkTL5h/xpQDcHOlXHyNfOQ7wBw3KPP3c
weLORw1+YvkRMsy6fzMvGMpTgt0JUZD8MoR8r3ufswj7zBqWOfHffKD6c8e6bJ6u8DASQPKkifYr
8H2SCl1o30Y4INy00sKmP6n+EwB2fDiAgE264pFOBctX2gZ4jwpH+CWUyqWkeLHESnrNkrL6bxQx
FrMY8NmEKJNUHhmFe7Um2XUuRWJW+dui1vlmLMvibU8HbbZ1p9bSkEjO7MnnXTO+R12S9ZtxmLry
2M1OCBEiXfJHVmr84L7SdOl1Xu9f0wkE4EZlK5EBg4GVcwqvy29u2Drnfxyiu2+UpvLwJBpgHyc9
OsOxDwnpH2kluN8MHRbt56Ed6tOiMPhvbSNWMn25p65wZJffmHvahr4IblqPttRhtivGPgFVrLG/
72AfRqRRY1gHeOxpbDi5KrE57QNhRhWf19bZf8hFHBmgQnS6Y2J2vrFFMz0WvQu5MQtD3f6obbay
ZopIrr8x10NKdQQj4xaHBNYxvxL+icY8bQ/x2sfyYpoi6m9c9Rb+Rd+J/oOuNwGsGn1xzNIkAe8V
t9hvc9L0w5n6QEJzFtZYhpTOB/YjmcrgHcp6woY4JlYFlib3wW1U+ARXQhjqhLohp688kULE14Br
sv3ZrYtyzgvNmw9j3JJEQmkMf8SYWOJtOYY0a4EwWOlcME4/4gCMC4knkOpLOABuquIj358iPJq0
htpX4dl5HxVtZCeI5wU8OlVp/95kEAKAdUcEPRZ1DO3+XDMaeqmuHbIOi76nhtxkH6rBPkES8kPM
sel4n7tIU+/9KsjmA4gDamEw4IPh7mc3URu6ZEGQ8sLVN9or7zwrzLnMJnZxYDQF1bpjjaDVLjVW
fc6GCifuMPjR9ihYhA8S4esP0LkTNZOMAT+16lkmS7zEHOuQ1lx8/LRUbTLGmZRG5XF6hWhFFQUz
qUNqzfXlRY0mVjeXYfgOV5yEOXpuNzzyNS3Wq63n8Ffl1EztlHKM662urPs90kMkt9kqxcdo6o6p
nCg/RaScpMWW+HRrWfAzDuxBNsYfDMc5tQlV4AwUirjp41K7U/IwNoYXNNQM76MwQ/qIUl2XvPOK
Bp28M+bW+T1dUGBT5oNaIaM91KYsnxbPJPl26BXVek6lu+LCi6d+ahlbaX70RJo8LMisJLWDKfiv
Ar5x9IStseuDjDyggjjxBQDmwmHhZ8UzLzPXbFhkx97erCUWzKKHNefjhOFxGgbnizS//ydpBto0
CSoPR9p/mn/Sd/rf3URXGiakDCGeSbaqOiCzufccUVcJYCj0HZyY8PUYhn2LSrEdvQkbeuaNrHWz
YKKotUe9vc10t/lbvtRAoCa54ubbCB5eu8tXG+mtDIH27Dzj1IceIS/YtrIMwhe26LXeLzQ33Vfw
s8r26wrZG7Oq08oHLg2U/G1mCgzfeGA6ig5RL5migmz6Edc9VzG3okWKxHeKadSb+VLsuwRP+g74
AUHxkZDvv9Cfk4+aay1lzEshf8OVxC3iL8bqB2l6f/gM2PjthWp0hGTosDgB2T590uABnynGyvjk
ygLTOtXMOHYga322VD+lW5IXgCNKTvuITdU8XaI2Wdxd7QcsSGpqm59tiNh9Gqtpmc5mLJNXiAbo
BiGqRcpfXVMwXPKZU68ETWdDHwVTfpdmVCYSCC2SUzJEAiuPT+jyTDM4XmQYZD7NfjRG/giYIZzf
WIwzsFxGqYclMnn+EswCSzW63RdGHww/UUSqco/yVLBkz5uwGz+jPkvXM9OaniGL9ikk9SRb3ZPi
k0b/pvzPvUOTouaV4g37ZLVgTCnIm52JuOXtQVKQ2T+y6kqugHcjHrqYzA7EhR7M9EpNTXNtIbN5
x0z9H8e+JAlg0h72/UQl1j5ds1AdyxCqxy9M+v6TWbgU7jwaMPTWV4C7uH1ZWBtbDCAF3SSLkaJR
GwlwoD4SE5zJQUaO5/PyCr2G2oFgfZn9QKD+1mZ8acG3oRhPERGuH5FLDcB3C6EivqZgZWGJpSLX
nnxOihBL9Y7/W2cdXte1h3SB5hmwDOWFaEAgJQ1NxyuYAR7sckbb9zDXvEFUMP3BLCZ54WIZ9vtp
XbqrHBt33kVeSHS9X7mQfDEWFfmRrcGMFF774yUNgObtuGwE6b6Z4vGjs5rxQBauATpky+jUCzTn
va/8+C8ZYc3hqHl9bGTX+Z/V7CdX0JPVV9LTabGhkUVTj6fi4btXLhP10NOuQPMtjplNxIKMCceb
ome8nBnleKIfk/2kxq4n89jX5wCTjT7Zvl/CI/IMRUFcIVncLjVG6yMFDf3PlcpO58t1LdXqDlC8
hnkmm0+UlS7PKRlfDBbOUPffjoNLd5tCPeAOG/dYCencc5A+CtUGv6DYrvV5oj/gYYSvsmz8zE7/
AbWo4t0aBqRl15hA94naCRPvUc/69jKb9Z5cgL+Ea5XSt5T1Hjl2vG7R+Ed4efS7kANJ78SZmpV0
HW3PxdwRlSCk2hTnovOcF8LtikxaguXiRh1D5l65n2c4oa0/mOjY05mVn+nkbXbwJbFrbAEfZe0p
TeGRXE1godCAI8DIFiJob5lo2uLK5ta+ZCUP6Yk0p+XdHBcUfKqIVyiWPjA6B2722ONWYYbojVQc
LZ1trotgT/qIFAFGVWMgY4QULwFWY3IpR/RzAOiBLsq9mJqYsgwwRXa5jxDES6CUqPUrnbWJzo7b
jOWfuq5JKDqt8ulagb6Pl2/D/XHlZs+fA7N3YMNaK29XkecI9rRCUbcX9yEDbcs4t8KBIB1IURT/
4R25Khz78CGmPbf99J/GRjrhPh5YBPUh48ImYuxHx1FN/pkHHZLmU8waJnujHo6YJYzGlNwmXxKM
MFfbjDL4xy1krQ4zL6h/PdU3P+VEZ/Y5TQZgVoYFzYqxwWdrwhPYpRfSFepCCUGeXeQwem9TGrd8
LdlWeIeGOJW5UBWx/EcJs/unQwVq7l+YJtmTvYlZgk6JXHfKBciNl9AZH6G1GefDn0lCZbZEZUBv
rAMG5bzEsoU6Vuv3Fr6M+5DlaNl/ZU07wNFiSeQzhWIVfvEAkr3YjoCeslPBL9//reLJ9c62xM2H
viUXpzkJEbg12VU//I8hesC/v/ArumRLTHHszvHCCX9kiAr314kqLuAJ3z26EbJRuWcAWOSJHay8
2cmzPJSXjLAriQ4f8ygnkg98PovcUAqKW3Fbb+MMKVfv/AVYLOQUMCds4gIn4jWmA15CblY48YME
yexceecV6z5PYa3voW7E8avnDeydSbvM5cGd+Rs/4o7GnGXGSJ1jx4mD8yqiBk0ujElqzYC6AmYZ
JxoO+SCaR57TjEKzGZUe6HENf0ZMbbwvgWOFfKQsk5eLW2DCQyOOEvHREnGAE9coEbAg7vWXW0r/
e8A7k76PhBPh4LMgvKRm1JTrxpV45Zx3KDSzBqkVNEF3m2VI7+awtlj1Adikp5ElFTX23hRcNdjg
5cgVk2FbOkmCukispd1FyRJGBywGovkMKlYf58JwJX9PCwgmGz3lRfxAswQmaIjScYm7oGrj4g1J
NmJ4rxEK4uM0AO1G2m3vXIo0As8KKV2wu9mtucPMuhEDJaZvGKzC9nEFU1UeUNKy310Po5TIIna0
QztRibltPcNCihGJ2r5FyOXLWeflqxAmdk4ykiJ8QFMjyoeVst4pGCV/Oy1D7IxxFYBzHT3P2bRE
uw3ewhihacWrUG/s7BKZr7RezL6l5yalxiqU3Sns1zTZg+iknwU0lyQYPlOFdMl1nbzTVisfEdRY
mKR3N/4OgPrY0AWE05r3jgx+iorW9g2XaAsoNIswMK7ED2gmC106dxI3i35xpeCcGTvuZ0ffImNs
MmwOGG4bOo2ObRrSNU/qE/6pP0XmGUd20nwIxLx7j7D2r/xYNuC8xESyq7MU7GYQAO5NG2mbnynp
dQt2QJaz8xqPHeaXUkNeIfqLi+MHFN8YviBxHnz4BtNAvFe6GstrRrEz1lwnLOqrlSbsfq4x5X3f
/KVU9i0jfxDedzeyUT0RUc/TQx+MweOUMNWQAy9yZzvXkC4uvIVWkJRcDPl/enHnvFYArBBtVjms
05vp3b7GE67BEFw00LL4oCOEsQv7Cm2/C7+ev+54U/gzZp1RI7PM3cFuKEKEHK/NizPRauGABZYC
b+iUz+7VUW6cbBcqCOUtbmbqFVOEOWTlMsw7QwMaJypsC3B0xdarVfJ438XgZarKFtykhvK1we4r
rpWf5RSJg7nBDE+FOJMyFimor/eZpp9XUR2XpK3CPRU4fKXiEfILOMU+nt9QnxOAQzblxIdp4pjt
kuNkwwGbhrzb+inP/pBrmdMXqXgf3+pljfl8Yv5s+lTF2o7vFOKp6iXGtXP37Ggv4y5BWQ6RZlac
5w4YFnw+cH0E7itbxmCuSCofxJL6DBGQ7CVmvzLLjn1cQOzfeAufE8GKErTqumuXQPm0hIuw+2T8
XV7cOOg86LQl6QRks/jisl5yGO2dELu8qP03KrhXCrtMA81jT56x5WHnsCVmU8r+qONhEB9hWjJr
sqJcD2SzyT4MgIAmzODsb9hJGXb7pfDFB4cuHnHixDHfMiU0nYjgt36Ns/D/FjDmcBtxgAInTRGR
MF+47meBHEsvJT5C+sldGf1ayprqai4o1MMze9I2mUnaeACe8BJ9xhtEnVfgdcHTYOOIWjUY5Nwi
+1Fwum2GDKwPWXQFBMKv09LdW8xO9+aTOHKPK9TWd9bPbFc6nNb1MUbowByW/78XGZIfWRGtfPcS
Ln5awaSPqWhWLfcb1oYTNaWTWsJfeFNAmLBHI3hoE9R68KtD1FzTVkWHAOmCbpehiZcdF0qf85ZC
OvzmcbWwitMa+xenkoTWTmYCSZqXdrYFtZH/Kyd3oHWxn+FNp2vwV5dU8eVNVv5mMoJ1gTPxL0hZ
Ch48guPnoEVA29BCXjm/OZ0x+GcjD+GeqyP9n43jCYxmDUjCW9+HQOrCQA/dqVzwymKNg17+WDCE
/2pRsKqdUKJ6d2X4tOglbZ5Utfg3IXS9bK2KAopirIDtmFrHDU5DvITwP1gSopTDgig5InBwvjG9
T/GBjetaQlnXXH6axlbcT9uRWxfov9V0ZDJbpkrQRdgC4dp39YuQ/lw+aH+t/3hrH3r7tiXwoPnJ
HIahLVP9+ru2OAuP7RrIZYtnlf7tXDMpXjwEwXHbCa+SG6eOe4wQXet+qrk2n4M3iOHQJsZL96ry
nODa52n2xTMxD0fgplH+OTdQurfCGZHNhbDxQ2uZNHYJLkC6oheZ0/U0ZL7lvZv572liaKiT6bTO
P9Rg4HKaNHJvPTUn7Q56CfWgyGHBsuu9sPjRWZc8VlDDziCAxNYx3S0pLrytu4xj+0DipOee23V4
eaxn3atrIxqrJXFUiBlJrl08cFXLjfDdJQ7ovs4Es8orLWmy+4WYPgGLVgUBKsuTuGTNK/Nw/gWT
D8mNgBZKlxZZHm6j3HUIKOYtHuB2N1I+gPWuj4HLbVXRO9Nt7YSWW8s0VL7N0aA4xBYRpbsU4xnp
whnxD9YZSZUF87EasibkUNcugbnR0fwd784ToirIrvCheMBnb8yPXT8SiZVNK1NA6gCbJMuNIa9Q
1CpJqmeQBsmyK2ON/dc4iYdpnGweo0YzBl7vHgtaTcz6QBS5YE07OGTw1bMvy8E7MI/J/oft3JX6
riCQU3qoy2wkXB4XBJfHmODzaytDzQcLbg4SBdZjTQSTFXdqL2rF3HhY6MxpH4aki+NbVU6cj1cv
D3vqVfBvJzOMO865EBiCjPSRZb3Wv9lOLdFXxt60+qGKFoczPSgAFLbeSLPtrlJy7W4uEj4esxZd
F3ZYkk0wpAZBZH5GWG+OXscffysaUlBw11hgYN+VOnIulUa9Pq5uW5TPQ4ODc4MMMPAvtcYUkO1y
SgRwws/qNnlLs/ys8t6nhc2xIeUNbtNtUxmOVwppwvXNBT4XXOTcQIxyPDuLs2Y8XjYlF1M6RGmp
QHnoYsslOBxgMx0NS4U/TEWGxEAtPKxnXC3xV/GS7kAD5bCEmK9Ail4Ui1a9zXTgr0zNcLZ3HthP
8Aj/4+i8miPFwSj6i6gSIEC8dm632znOC2V7POQgkoBfv4d929qtmbW7QfrCvef6wlS7vkZZvAsd
ayieREbwX7vRPgm613bm4kIE1kNxurKU8IenzHG76orgYO7ePENPzMQzj+OdZ014CV3kuQBN/Lr/
6T13Se6w0ju3lT20L4i/RXlytQMyzMciIhgj1GTazC71YVE5TIhquxLsh1Ld32bTABy5MNGEAkWP
Kyashh71WWVoZjEH5eo75/0ye2ijfkFEC4Xopk+giyFQFSFYdL4YGRxdHaL1TuHz+qc5XDqWcNSK
xRYdF4mo8JvxKIVpSOYi9yBFG1sZ01yn2qF5rzSEafJ2JxSFOSEs4Tnv5aA+bIa57zV6YJQwSHOu
SZGly501jqL8A3ekTR+IQeAkYO9vFkTibREGzwPdm94BYDBfdWdRyNcelckJlXz0gWK4OYMwQ4uP
Wk7w0tNk3Y6lRtvYr4Ua2Y7MoV5YQ+jgAmUXt4FAkmlvjZ7s6TSgNnD2urR7/yHh4cUmVoD9uLMG
gh52E9fet2oR2R8d3xsSfJGMHDetrfxsZ1dNEd7wROsHD+zfGtpgmk/2JUW783w6BPAi3Xwz8X2L
rfEYN99q1AZoOQDS9pe2aeJlOHnDYpd/F0/N1g3/h6B8Tm09PRD/OolbyxHeO5WhLAsinKcMBifI
BhQn2ybrlP0+lXKa8yPfRR6znsZU6DFvJOf0T5O4Q0SYTZC9pSxYyVrLefkw861U9WfWmGHCUjys
+tcoi+MW373TYq2Ej1fYB48KrbiylI6iP7y8iwshlzU/igadxGJH37ma+fvSkJmM66kNStgATpZ9
9TkUz/WspC/KPMdZASi5Fzg7RxWM+4Yi6lBWDmkq9bPhH4tz7nEKc4Yyj5Yv9dJPN0mYwWXQ3C1k
3mQ1vuXGByQPOdhbH7U8879ozmT3XmI3veEJM2jrR4Vfy2l82kNi1SXo3xgy8TfuLE+eApURVJ+A
u2/eC/YpDbFTfOs4/Gcb+ZmGO3hw0I6/e2TG3yFwIC8QAFZnDsSNOT3Si6iZGJAEZc/gSsk3uJE+
uW3FaLmvKPdlfTTIkexzvmKBKKfINHryPVw+g+nH4lRARE/2mWc3uEGRzF1M0sQh0Up4L/aujR+Q
0sWKzqKZcB51S5Z/85K3fwzedxCzvnA/2CoRTjeDSgyPie+Q3Mxurfmogsgmx3bs4rdFl8MD7Cnm
2TUeCERvpEvj+6jlWH1TlYXmN7dc7pfGIxtzFw9tOt1gOSmfqnBQ/xKYJIZgdscoJLIKXFaW9FW+
RTA+LW/BJJ1zR0iau7VcOr9tz5y2YbHDVXRkzRohEK4G0Clp5cnnWrVzjgcLTFVrF2vF1Nilyzpj
zVVHiZ5NDBHJGj2rfkRsUzZjWR7SfvLbnaEyIw8STDuxwsiPCf2dGpbJSRjXCGfalIkmzEokjtRm
dktsyeAcBrLKrX3ued7Vya0BJcjiZvdcL+znx9BxAMy3gcc6v558HWxTi9PpQLTKpI7RFKzAcIjb
Wf8e5SuCqGhV3KLmEdgzu9h0X7mdwmJTUIWwARORMOJK6JimOm75UiHX4T2nkJMbg30FlCymaad7
MkOISGCDAn9xriMG439LCj982xpp5dtyZsIDJoGAnBLUW/xsg3BHlSfC+Y19HxU0YEALSiSwdqCl
qV0j7A2M9dtlOr3Isg7zm3qJm+Rk+XF1rXLSs7EC6nF0NlO6uAR4S2Y9uxGb2eeEby6+SX0wfW9U
DtllEG2VrcbasL4a4iTEz+w55FHh3o3g8FhO+8FjA6w7xrqgt0yVPZhHfha/uTaWm6MuHfSXZ2jf
5fQ54hhA1Dp5YXEcmKc9gQ1Uf0fEfajzx9KWnybqh+lK9g95nqhmoTgD6K8JBeux5m9U4jTsH+3q
B++FupKXi6zBxfvxHBiHEGKUFFLcK4tRmD7bi1jYekJlGe4q2+sJkxFtaT94y5S6R4/bKEQgbsm8
bQ7DmBdGI00nSmGAKIaskAq+8pSYLyGVXwCnzA7kuAETnVs0Kyz2WSJqof7ilVKSH4IQ6BMqnTEg
8xjB7qZMO8YPuBwNjBzRzZioU7uDbl/NPmgpSbeED6/EA0PlOd2GDfHcB2mEugE3EX2PAZzN3VDY
bvNBHTlmBNtzVnw5kDPeYJsMZIXE1W/QjuZYycl9w6gR/CbcyORf2HQEOMfJ6yLt/C5EcWAY0ADI
w64CRYH+epxPk8hg+DWkgryh1ObQx2bHbawjwX4k0A5TmsT4XnSBHbz8QauyfGHWdP/AOuaXcRTL
HuZ6GO0OAcKiNV8HK15KwstyWgZKhi0uEwxNIaXgBznR9sInH4bTiXiOYfUP0pzfM03O/Ac0VZVA
/ELFpa9e6vjLLQhDa97hIQxwmZOrAhDQXmFcbUWXxLsdQAtsUVuV37rxTXduoDZBPAjcrLhEQK4s
KM1kpTx5gj+VbSK0moyIUeBzfDbIba9QXXPMhmMbPC1NT/QG4v2UGOsBtxtvA7HIKVfoq9sI6y/2
eNs9BUDLxOOU9BG3NxoDklRwq9W71i3L7G7VvL/ylhAy02XFvIWNkzksaOf85Ng6h2OdR2R2/eBw
QRLaR448DWSlsDbN5HTrh1knzxnJnIDaqPlB3GNEInIlDVnm129WkZU0YildM4G22OT37liSwCOH
0emBsSWm+TO1ThvsXG33y5F1bj7fKOZabOTBMFd/UReHfBAZ73f9WfrQBY+4DVxzWBOD5jcvt8Z+
m+UrEBTkBREjLLt0FD65Ge85lav0cZJh+oe8RLjats0bIms3GQqWjagtHd7HMeXUjR+WnYbOixI9
OqzXOYSYgngtR/ar5tW1nZeKJVrCbnTuqq1L2rqzXUjpHJ8LKvnkAFxLPNUxPM6NWL9lxp1lnx4x
/eQhI46aE7WIe4O+yJTiVghVnsieJMCCFmnRJ2g+yAcySvvPbA6wOISctKcR7Su/L6K0Byg1fvQN
kCzFURP7mpInaskHZOk0X9lqEGcRJZ4FEHP0wHcpjtxX48xI8QZps0WdfLcF39hb8144rnYfknlc
uG3w9yMRQlX90ifOjD9xSfV1FFzPodOY8JBIm8kUa9pqQf9bSEJvUYK0T/QTLdZe3EW/qtSuvhA8
YAgwmNLhlve+DFDriuYFuQbp36g86F9aKzcRlMJ5SPZD7Xn3GdvDBagmNtK01ct3zfse010NwI4Z
1ns2Xk7Wf+BRAN1GsBTww5JfEJxw4rAZhy4DiE/T/iHEckMnO7qcOtW5owsb9y345Wo4sFJJnT3f
q40FPjGKjVMxuMteM98Ju11bs3/xj2g9es5HkcKptJ+cPKPL061nWce+duf26Dkdn4KTsmHgUYxR
jWTWLF4H6ZmCZstCn9AIZk47kaZR8DstRRMRDUWUB/IzDU2vAo6N8spMHa8Yk9XiCTnjPN9lDaYr
nmXYtvUwNlymxCdcWZEODEQHTrcj2ATvi9UHQ+mJvro/6goO/RkhJbqrNIezsPXwb7ys9rCE+9nS
mCeqsbtmFgXuy8Co+dRak9MzG457qsa+cJAAknwQ4x9C5dDfGIsLY4c1hqOTELYqvvEJwYVg36n4
nlk7YCCDe8fsAyWX6XXMeoJUKBsSmHUxKZUfKhfFNYyhGxDLjJ8GGzcC8d6VW4alHOeRpdW3RGYC
Jk+j7N11zMsZMVTJ8LjEHbEnTB7UDXEcZDI2eRRf7NxS4ZsWw3AqCAbJN74aEUwQDzajMQvJjqIf
NO0iRXUE5OmYW3aySfAEEQmsL1N6dVfagvSqGsfa75LSde+QVRq5Fat54eSXyQToyAvpwi0ErQa1
lStPTTKDdh08IggogCqlDtQvg7lviEraFzTowT4Gz+Hedips9b4l3URuxgFIwSHPHCqukZC17DzB
SvvV8YTuDpMi9E3CAv+1C6Fyp8QPYH3DcSFm5cRKKl3OejRQCtOMgp03WZKuDjurjY89+xwWvYHm
ir5rUJkELt9G14ynPO+6P1029R46J0Kf16hvIA/c2+3Qpc0tjlqtxpNPRF93kwunsFH3cJ1+2LrB
k1AaSEQItXTJV2OciX2nxsm4Rf4O1bGljfnSQZOP6BBmPY/INYG+fEaiqI8wxkrxJpGI509QPaL2
boKORUQr7H6wg4AY/TU4NY0w3zkspJktLvAXULHhJN5oBm3Zs18GaBICwrUV6/yEijijdse9lMed
f4eTgnAgNgAruWUhcWje1k7HliHPx251s5Q5QXdpzkBRLw5kjS6qrLNOeVmZBRXMzom368m/QbvL
8c++vJhZ2EZ7WaiKNoqnUkbZwUmIvoTaMsAgfspLYYcrlsXqpqcQ4T7iC+01Zb/JCbac4wMNRiH1
bpnr8I9nFXmy07a1dK8NcW75rkCnfIcRbXpOrSgzG1ywDHomuni17cAZXysGkk9lS6HMxrIzN65y
0W562PmfYitO6WYMSe0HojSzc4CUej424Gvlp0W3nhHcgiYo245WFsP8W9ICWGU3dsvnIg3y3C0v
dwFdVzimQVMLnOy7T4dyDcUKja/vXMZb3IcMQFG2Ky8vIpaoCE3nflNGDSoXEaRA2mTCiPhuCBCd
XBRoOfaEZYRqcsdd58kDQd2WIuKCjPL6jgMwkkg9Y4+tJPZ6aFvoxkGjHCVDNuWdwFWBCN3Rv9WD
s3FYQ4JzR92WFj/KRZvGacm5jDqfAC6oajl5jggVqQMS69bSkzNfhyr2mr8MAyemN5EtfCzttZPa
xwooEtq9Aps7tnlw0Ivq94jy8/irtlXo7OWUTPHFAcAyEHdpT0m0fExcV38TNHITZVQnikcSX3Ap
7Bp0IxPFblfYd1karo4qmt+3tsS998Q20pUfjdtboD0cOdrpbS2W1ttPE5CXPSLifPiV9BAyYtWa
QMxoRy5f745trleicKwj4LZUOm5yr8hIt9E5pVmLBa+Yx/YOj+eY7zkHi+oebJREYQj3Lr5NPQQd
D61Ng/0dTR00qL3dySlipYzYM8FBz5LG//EoJ5xVEBwVHy43G86PgSnWTSgAMX/MGPYQxpddI1L2
bjW7ImNY7TU7Byt3uKfIh4jD3wiD+CuchsWPXySmB5aKrFjS4FizcB6/O6nsFr9u0lgHU7e+fVS6
p2ZeYAUm8IkCgjd2HTqxkEQsFRmBlbqkxNo6FsEqbL+ToL5FGx7GJK6li2ThgtZljM+d3XoCmpf2
zfxdEyYcHEfpsyIF04tf+TPPqJuRYzpJvBtl3cxILk1Y3k65dmrC0xM66DGCDPJtGw+6jWEU1SOH
4BKI7iGBcDvg5LNZZYWJsE7Mfu1plwAeDw7B2IB6gdasGue4ZEs73QGmDSQTN7g5yIDEFL5OjDyK
fVeGc3AccN50hwbFdjZtS68vib2HfyOeCRQibpPhlNOehdt0pA2nMi848zD6uGBN6mhk8Ax/0gqI
D5/ozbBYLE4KXRCJEEr9kPoGRC6UhgOoQV3lpxL0g6yxZXAYEqk2BjZvLXlCmdjMbMybz7zve//F
18hnCWFqfbKKTEAU5rbOTOJ2GMzpaNkfMwkLm12QYTjhX7Kt+K6GOa+2ePA6s5niSMjPXCVtllx4
bwIXs3SOWh/nQMWJ+sOzVtJhL8TPXGPRRqDMfFbqG5VpHzJmK8lwYBs2QX0CYoThgIa54Xdpubc/
JkYf7i3rilz8+hVye/S5kwXSGAW1VARM5AxDIRmTaO4LtPSgHAN5cpt4cNEdzmwUbkqfQevJSJWu
FkjhcqgTH0IOFo4ahHk9I/+th77jT0EZN/5F9MDUj1gjRw0kpGjQKRJsS8eNZ4z11BOMQVMlDc+8
tLXv+5jCWatfA3Dk8kG5YHUGOLtQnrCH1snwNFB96fCGYXYHPW6LFTSFyVPhAS7SuwCMkMnuABbW
Rh1qyGta7zEDOyXYxUoEQm1B6WOenslDMEjaVbaMh7zKguIzogwYL4oHrz+aqiWvoozD1LBFr7rw
NE52b46NsEnlszoJw4ipBe5XY88ziUsrefTMtL8f0QYniDvbrnRghhmlSFWPQYDty8GfzgWtFRJR
PqRyVyJiY4+MWIF5WVakT8hnNWN+b8xJO9J0DdsZc0SzqypK/p1lwp7KiPEFzVpSkViHnNrZdO7c
JyfmNd58Clj8iR0bLYGeIkvCkyBo+ZtDnhljmfnytnZ7gm3RWrzrQjjDXpR5ZfCKd1i6JA4SRkpe
hIgACwJj0WZKxjOxUdFvV7tELDdepLpfNCOe90VnYzd8Jcjitj7aFu9E4LI2j0jqiMIZJhfkQp11
ZXBgrAcXOdedta2JW2Pb547WyC6PA6nbNRj9DO4TIpW/c2XqC4KRDMpevtBE2RTt1EOFN+H8iB0c
bgpMKS5ynaeXrmvr8AKJYayxOBeI22KC7J09mykqtSCOiTEJspQHK7DqDElnPXkLZyI4R/S9Kvmw
+jpdTiUcx45n266iC4cA2ql+VP1PwtLxRRRiYuOLDQ35vF1TDlcS9QejKcoEZuL0axuVq9rbTHjo
IE3MPu+ABQaVyKXQD//YkAO8h9mlDtlT3PjoT+hPkhsSZ4LxHv14lp670OvFJZiK2duTFpG8dqNU
CkkwLeAVprl+yxSKyy+/ihnKVR6MrR3yFzc+NLlt/YmVV/z22Mwrvg27ex2sZcZnRQ5guTXIv74h
yOD7J5uXDUITrZmcoy/0Ez7l0jkvpLn9FLHf1PCdoI4j8muWlBTB2Dhs+TJz6SBy/vYjwjAIpWG4
PJKlldzXYKDmY1SWnt6y4F0DbWoR1PuAhGeCZ9qgOiE9TuTObupQMwJF+fjYO6yaDn1LVNX90jPY
f2ZZRTIHn09Sc9oSmbRhX+Ad6ZBA6CVd/gZXwf3n1Wl2QmcN+h43V/oi9RDrm8x34WGQvQMr3VeW
uJvjETswcaPl0yjkWB9Kf7YVqUuhJF4P/K3eSD/tnnU15cymOYwOGYrn6qjSOr5Xks32aXQZdhHF
U4R4VUfiI/dWp32IUjKJxMYNmD/fJ1VpfPDjg8Tx0PWKeUycWVvfTvElCGaswZkRy3QOLBs102AC
SZdQxTh+yIXWd7B6ieCx/AAbqo12iOBa/DJEU4S+dazaiKSMHKFAzvBZInLCacgamrBR66FWE6RC
YDeZu0GpFiPVxP60ntY43Q7a5zX+imLcbbsgsrwnZEeA7IfKxI+6FNlfaWXitmJKzhzuf3KXFXpo
+fNlWQ9EDPkoFcu5h8veZ0zSQPRWtx7sCkRjfSdYYeL+DslFgnGWryTD/gKAIECD1i3cNn5emh/b
pgQOSDcAvRHU6XkknmAdM2EJRB84SvK6rKXsd8Jv9HxB8B43tyjW8ElMWfJJ0Tf7BHs18cuAAcS7
MV5CChZ2h/y9svrmOyNQ/m8GetO+WdOdX6wWHeaWJWN1o/mV0l2Cv5xpjU0Gx0ttd+FbzDn65E15
UyD/4vAVCPNb8VKC2W3OJPSMB9Z+fMoqCggndBvPbAMU6R21DTDZCSB09M3UykXNAbqsOAovc52T
0Cr9WYRY/ip2S6QwDkt2DKHaYtWzCqFOVHozW8qQ357UahHjX+XVCelxhQl2JdoP4r5ir7vtoQtK
luM8KYxNag+cp8wZmZHKtNyYYQyAcqG+v6K06uMz36ALyNlGEL2rhJez52hCGrrJyiPA3X3R2Zce
Y2O6GdwJsxU3b3U3t6kZ8SwYG1SRY1c7dwG5c7ssrX4bVD58YH6EsRNaKs/3QUwZuR16e20Q07j5
o5kFAUJJmbF9VtbY/W0XgRs/7A0BSWhFMl9dCqfyx2/seExnARL737GZeSkHR+ppw25P/BKFOv+y
aK2GW71EaDQ3fhXFPzYKnhx43dK5J5WS/r2pofBwmiKRdw5oy1V1HbTyqkNHV+du3UB77bMsI/bg
RN2FB7dNBnI/iHddX9q2fzExaJY9W9SVL4iGgtAkynZS1YDC0OxmVeJiQ0LntjW9xEURJ4nz6bMN
9m47EsKmlwpLNaQbNymJ8kWzhAPaGmH9uJFln9UQFkS85C1Vsd9HXnVBVUZuKBSK+iezFobRKXX9
s6pl/oG9LP6OgOOZfTVzdyPmCGlM+zHA7p7K9j5qKBK3cTJCUq/7Nv4Et40nCZaTz2aujjSzoJgd
3iZgrBYhtFmGnRe45GMRXlWU21xi/Sf0PliDCqUln9D+sG/0U8KZJyK71UNp++5fKAIj8HPZul9F
gpzkhAeDhtit0foQADYHe5+Io+rexUuSc3+nIr+zBe69O5O23opGBYqAs0phOd8VnlrOkNgnuIXl
BEdRlGHj7tLJxgTTmLyTO6fTA7xM5IX9SY/1BO0MxIZ9tEMEgvxUJYFGPXySXYLXWGywfKjh0bR0
PBvV4l+9qTsvO1UDTcJl1okGGt4yANgs9D/ePrGGjFah0vOZjkKiECbe1bfujMSbEZxERM+zx3Xq
ju9MRRNxXzasEf7htcG8vR+CBgLpYURhncZXdn8ESx/ZM7hdv88CjKa0H87oZXzOefxsTcJLITSF
0dDeVoPnvnKIB8HeS5Ks285BEX922Ci6v8uM6VruGeX29tY3GLoJ8ZZu+aWTwr8MPZ4CPCcoCUqC
oRAe7/JZDvqKDm/uDoOZa/SEKGKsaedRiUU87Y6FNVJHTO6eWPFik/AA6OpNPhdOCLghcNp3H/hr
fcSa29R3M3ZRCy9lBAR6C5erSh5IA0sdBt8LMxtENzOKYvamoB4wnZOSA4rML7a5JRdzMRyM6Wnh
gEbmRZRgjDEZjdEZ+UhPLymDcQ0f8EMODXxwxXbxxPSaLGErsQB3ZXtAVWSXextB4pMX4zzbBSWZ
QkxTrOI1IzXAuUaNT/HKPAK1KYP9Vr4ylBt+Q15gamXljcQETj7XMoYgX7AMJMx2y1OzHv9Brcuj
33hjcGpsJsssteDanNjtOPFfIr/QQsIwlP6hbhLU3wGu3+REqs7ssjeXraguXjL0w18ueCe9Qorg
88pw8a1knVo+O2u9/oQQIo6eQU+tC8V5kRALipnH+rDayJODWeB/ccfFyjlJL0ZzSRU7vAdzMqfH
OEa4vNHdhNOMhhwdO628YK6S2DQvPiUjuBq/UOU2U9S82wqBkv3k0dOzWiiJV8/uE4VrlRsArlS+
gHumKAIFCdFBKU9BK2rmB6oeh6wABSrqCvHR++2gdsy3TDFU9zLagiA4RuIa/VBgBecyh5z0aFJK
348GG4V/cmNmQyioKoMfPVnGzRx71vCeJJ6qb2qDnnbLYLURTIx0G9679dSJPXNKwd1AZGX9z7HZ
CB5Qr3mAT5MqYQLqAvd8RvQ+FucxMUzMGMeEKJ9ilJ3y0UV/+jlgEnOvLUnG/cGOKDAAKzh4gOac
r+swkua+IiTayegtjr+EVO22RXPyw4AEMzjJAfIWLeBkA5An3gBVqhU1yUtTqvmLumIeH3VIqDOx
Rcb2jgjgHHxEViNVuUGAXjXXmLY5u5DgEGR3Tc3uZxdCNWRjjQGkYraDvtzFxYk3ECi/44JcZf6t
gDMhx2p0SHwAFrbutkb40rePU+lF2cuQjymif74WDq05YxfPNRNG1kPq20HbvtBpGOJIYzsuWUBZ
S084hZZR7783uFYmyBYDRnb+i3LD916Fc/c3C2mjT7ijBu/EoM5O37nybOuBgbmJnmSc6e5EGUPa
oJkCFyO5a3OllF4nq4cJaXayX1c+9kl4GOH2fopwi56abTarJkEuSSTxoEelR3FKmdMRPQv+wmrR
HMkDo2lDhe0QcKRumhgXzt730q78gVIA7GJKgvRDSxOfW6uxmJH4tuMQ8BGNr47PoAPNnDbT2R4z
jGIyNv5PlHVLt22ZS5NIlFtcokE4Onc+tsOIgHae1d16g/nr0NV/Dx14Q8y7gUex/6th1aASgshZ
dXZ7WkYxrAgrjctKhKg92djMeQNpQMEnbSu13EQB/iZGXhMgST0qoaEGGjJ6OsZC8Tbv0ae0hZr+
WFVaPM5JmCS4qRIPwSZKbHDOgPLep4b7EZ9kG7+KBBAMw3ljXS2cD9iXOl6oLXo8qnk0a3JcY3nT
N+TW/b/UNIiRLBT4LJSb1OOPgM1gnm6lcMwpAP/ixsaX7CEmjlghYwDcedGAPxL1N8rkyizqPffz
rN5p1PYfyPrZ7aX+ZMiexXz4iaTGIUSIfJWz7xFptx+Zi7/1y7ri6Zxyvmt5SK+ADplrFnmthndY
o8XXsjjdylkzkbVNgsF9hB9knowT9Z/kWFb/nE7m3xEZtDeOYwbIjg26/M3EZY73DWXRF7NRhFft
rNtm3wJnsPZhWWQf4VDBxbORP3+mmNeeLaTxCepm1Cc7g4/xrkwI0dqEbY38CrJb+9PlVCsbbL71
K4YK5zUUrvMvT9P/E5yGIdguqmwRZw++FuAw7Zy4QMTHLO/iyt7xqHEuTihP8x1L5PKiEGaCQyL6
WG8QMAJaNjBMKw49jalxlppEIzyT7DGyiHONpBT2RqXycQ45MuO8XbIZF4VO0K5tVCfoCOj2rAKb
n6z/tbLp/C0Jm+0vdVad7h1TBSkFTAXKM6uc4NKjORTYqySLcFU3/K6awJuUtiIIixvfLXrcRpxX
AwFS6FaVQKKCXDGLxiOHQflrRi2/LcN5u1LCS+tmaHz9E7DhC5HwlRVpsCHz+H1sgcPaD4vUd71r
q2funNg/kc5HpsOMbBZCRsXntBk4V+nerDRozy0TUJh/Y1w8t7ojqNLhviblt2Znu7fZuPyT3WC9
GATBp0U3zj2g5RW5A6upY2WWJ+hNuNq3Jsyc8phGMc60OSnUpS2W8LUCjTFsB+AOiBvrGtdI6lCk
IALB8xuyEHyw0MzosymV8zSOffKoI5u7MJaEakEiiKc7uxsraB0oyd1NArHsgtNv+RYj1fk2ccm/
3vgTXTgLVhubrRyn6c2IGXgmzShrT1bWLeJst2IknITl2UPrNG6H1usf2arplyye62tWEZm1QTLD
4Mzrgu6xAAXJmCYOpn92niEdYRHmH928L+pDL8gsP1gWqfRbZOeEWio9LX/wVOln1Y4x9YgtsJM4
Co/fgbqJlHPe+3rcCotyal956WK2JlUwr9DSiQ0zvvxB1XFGO7QQpgo030t3GBuzp5DGNqBqjMqv
UEhE4UMUA6DjUSA4q6EnewphAPFz2Ph49iwR9CVcbQrbJS4tRm1Lk7+24YxOpbSMdxs3duUcQkon
vQm6jBM0bpkkkSXEwboJQZZ9tNMUYEn2eQAoGyKeDW40BEIcDhDbhya1HwhI5KAC02V/IaREXZos
xj92c198eINTfIBzqT773kVYyQchb1k4ZC9R5UOI7ivG9eexzMpjMcEA3E3stT+R4dAiRYFGym8W
RFAUDxl1b+DU8Dgd1ObJCfYDy/EO0+t4lhX9s4oQfAN9mtlztbyNQJuahnpgZFpPNx8IGMc0j4RM
5kvwQ8B7a4Cbee1HSbv57PoWScwYQBR2IO0+zriFpr2FE+tPkSTjvVFY96ivHY+qbSzlsgqxGIMB
miteLYHSa4OhVKCJjOPQ7Bj3dNleIAJCyNkxCN50Q7hC2dm2MM6pA/tN8QKzUPerfN74fUIQvcln
5C6Cad8p6MAe74scOcAe9QQoaBKP83ePSDCxWXJD4Hnedgri3JgQGqG7iEZMyzzkw4jt/gFhTDPt
oOJn8WfWJe6/FKmTv0HD1TFfL3pMGGVSf6UAHC4iNWskgLFhFtN2xIq4lbl6hwZsz/dupFoOCIGN
tLWN25/bmA9xC8qjBGDkaHifGZ1LfarabBVeQqaABqVbEe8tgMzjBYAly0TZovBkWmF7d/7Shf/6
sOqevfWnRmJnbLjDbQzFey5t1O/Y9fBgjN4qec1bSIVh1ujnfCqD77DtDNcohyDuVQgh+1k4EtYS
s9BbOUjgm3RoAHwUKDUCJCEwonhmK8eixnHKiUAEsHK8iZgLoevo4kiMcb0Gk/CinQa2ayCXDOX7
PiWmpN7AViDGi+4YA65NM0T6m9M5KX5FEd9UHERMjYmQ+WeNXHpbC+gL+w4fMhA+mGqWqJwyUuec
HIDoRoQdBiR4us1rD2wQDhmr81uWwuyxhBjp7oRtqveCyNwM6H4dvaHUx+0ZxcY9Nj2bS74dbOY2
aYVrkuakVtt1RffmNOVnW5RVcqGEkPcqWDSy8CZLvnEm16+lKhlAN5GMy5sY8AajeUswI0jZJXWH
dlT1c0RwDgV0HntXic0JKs/km8847rmn2XLIdpfYThzsR590+41wygZhDzPrnWHVpTZjhkUSpX7X
3ru0vlj2PUt/86oTk+H7Uf1vwvZDyiwaC5Sqcsi+VIix2h3oJQ+VSMBDYc3rH0NSiBg2ZnV1RsHe
jEygAsLI1rKTcUcwOe8F7Hk2IiyLV4sz6TRQLFV1LuJkXQB0OYLBAe8wMQYsYLmPdILc1nUnHlO+
0OpugsP9E4MvIgNn0aneJn0ev3XoSSfe3Kq/U3U5WawxeFs3Tj5gXynctif4IIx+ecIZ6AAgrhiv
Z+KZo7F8jpeqrXZe381/bLwXj6wcem/LgF1DAAeTdRct/apdIMnuPQhmcya/VootL4FYMVURTA07
HvMYXsm0fNhona/YAXFWiAG+Bh+fYPAWeGODUJ8IagNsNAH9yIdBvz9PNkgvwWaVsiW3vHpXhJZ7
tXkaiXBJS3UhExyvEl+nU+/c1mV3OE8u5VhP7KTYWqZ1WGJTn+AFspfQ7Nvc8ts9Km0+feCewVsh
U6a2CeoeJh+6cU+dtf5qTWnrd99RNHDlNDLJ6FE8P87l6pWivFW7Cup+to568MVqilqMQ4WkMRtw
DZxabDfkuKTj+ErUYfVM6z1+T0mW4yvqSM+xGDY024qpJZcJQeNiGy+lfQThRcZX58RuQ61U5W9o
1tu3DiBfxvW4WhlSa2ZlHcL4BtOQEfP1H2ln1iO3juX5r1Ko5xZGlESJakzPQywZuXjJxXaE/SKk
7Xu177s+/fx0ewaTIQsRsKceuoDOghmkyMPDc/6L2YXO30QV5ewgn0RQh5Omfw0QyzpOBQ3YjW1S
x91jIhfat6WCWXbwyVo/1qrl8QU8PAL81SfhF9OCvoBCJ3b190GtZc8ACwPAOvDmIWp52fA1KMi2
tkFGrXKHhKO4I3TxpK9BoSQ7DbxAfwuXwP8Am4u+lkntA7HGkHsHv7JURlvIhrYLNT/0m61Jrxvt
dD/vv6cJPZ8bqFH1XuAoQJ+wBG1DwbOqtB1t/C54psLsk3AVubYboELqH5ohoiPuZglAs1HRqL1r
8B39BKG3vkVHUKdBOIF3pGFLk5UethG1+6idPBQZ2BLmDoEe82urNchJVvhSNneBguN+M28XyfJy
iva0s5Hi4AmKiCXAwQqrLs2xyxsN3jNPKEzCRyQG8SIf8pIEK1EWkhHKwvMAlBJusPRWax1lRDfv
D0r0Zbsl/eTugKdcPjtYmPk3pbCHb3U4zEIwlQFjmKarBYQBvAduXk2bv1JttVAzMOChbDTwxp8j
dG4QjxE4623KDPTlzopjJHp0PQQdUiG0jXpdmIvXpkB7egtJ3/g4IUMETkb2WEp1gLawZ20sgrdy
Z7XZOoj76U4MUVjfZKmdHNU4BnJTIL4FAoOEIblt6sLFWxoqn3fAwouHCPVDFEwrHjd/R20ECdJo
gHPdpZpTI2JILkP10eot79anWALjfcAVGxmi5P00dpYG6c3vsk+2gyvKDt6E536IiM/f2qAP6Bbl
pRK7MvN6HrC4/H6nNIAESTvUBWUlunnmE5IxRbWDcBk9hnFl9uAa+ONOx3aKcwGXBCduRZazM6UW
nCYrBfbth6b/mHSZ2ewxfbIOnaNjtTTIuH1PwjeEB4NHZbixuIh0Tn+LyE6txeIHuk/Rq2iRgNlW
hZZVn5BvV0+p3tJb7Cej0g+yBRoKcLnieUcXIUTWG2EqqjxGGb3CO83+gl0u8m2ie5A2MKQU016z
7ECD0gW9g7AealRVeKkgwEd2F+CF2e24MCtSGQS/Tl2s0O+r2sZ+texJVZBjTAES0w9mz2q77W69
VlogIXG2y24UKe9fJiVIfxcBJCfDhNfyCF+IC1fmNO5gYTV/KYo0FUUJw0FjCVqcd+h0aPeoVcj0
C5AhmndF3Vh7SipAQqjp8ZRLEGD4RMWteFdSloNklVRZ/ylF59DZgMih3wI4B69lcMwGhcnIiWYV
fwxJ/VSGt7UuU4ddnI5o4VNwbX9OQKuifV0BstiJxBlPMdH9Z0Y4ehlRpg23mbSnveLRiWx+7ssv
ZhtlD3qNwcnOyk366KbMv6WOCY4GaaniEb2z4ONkKgumQZuMf1OnHf7S4bN8JZUs7hUV12hXoPyH
mJXVpPsEEdIvAR/4mTYVUKG4pbgfBjl69qWbWYDK07nW5hZtPdDGSXGjgs0Tf+CEIXVEstv1BUrw
GD63P8m+qKJyKIsoeQI1E9iAVFXeGRQjCM87EYwtQUQ3ZOe+uJDRspsm6GxnY4ixj+HbVLrjdZtU
0Ylut5MYxuZdGBs5HWaQVvU37AFYJiemy0yJuw51885Hvr+leZOPJdAjCst02rPJoOa1FVpKDzhk
f87uGo0ZHhpcBAe63aPOSSmF78YWtx5g2Lu+buEG0vhDVaSJXXN4NLBRhUwhiWDlo2c4Bu0bxAVs
bNkiO2n9L4Yt9FRtW745FNAykvgBIJ2FuuVLhFU02vl94bQPONq51o3VjpE82PgcZj8gtRoOghFG
UfdIMxa5vUfZAe3Ee9NFsJXc3xctWvRBImxovJQ9h+Z9oFqnzm6VixWT/QBhnxbEPgxUyIIMZoEQ
z76OoUdYexQKB9RVAuzsNjoVfn1+OfDGh9Q3kKq52vSYIN+fHsB807xD2ZMgmVoNFz43VO3cR9gK
attBZDlmFKCdsGGFaTVLhPXot0d4kk/o6OAXvA0COOtoLhiEH+g/wTFyER7bRBXAVDKLMBOQaG1p
8kIn19tZGJl+kGDrcxr/gEWSmvi0gYCtfasouf1tW1b1hWpuVW8jtAZIqFL8W7ZN6MkjbW2Mfdrc
EIDwJFbouzCHQbPTfZWY266zq79nzDDWAL0VzWoolYSID5YdB/TYRIkUXXKL99gw/q1smNbYY6cD
PSFw/WQ+cBriPUQs/RZMoSEpQhTV+6LV5LhBBNz97iT9eIMAPPV5nDYasEdtQx3NsUxgcX3bhF8H
MPrffPzzwv2QmRmVJ6SfMSKjMyZv+R1035Vm6dMtjCmyfHSDScqKoUTZ3Z9ka/F/NfXeSmHFUDuU
DjCgqYFyONhkq1uEQb1qjxAStvG5xGwk7DL3RG0dAAtc2NS+t2nig6msYxCQbpNqz7ptUaGRZlT+
HRiZOW7TScr2QUWV8ULOB3bLd0mMN5OOoei+t0C9bKREb8nSdTO6wxIFQkmR0VLZwn4EfxQaCmd3
09Kc8r6Zt8gugjejHfR+mEKEpQSmIZ4XOf4WX7MIzQ8xqc82r1naqSApDCz1OgMmGOBPLEbKGI/1
fgQhNtDIIoczKPsUBQxwwgO2aDyAQXgjR5DhJ9IGlbJv6ypr7iOv9u1d2Bl9t1XSE684Wbn8r5Hb
kZsoy73vYInqowsslCQVlsVfjmlUr+Ace3fL04adXRgNGvIDcrabsEHTdAe3zTq6OvXfm4w69ROQ
MSpMzC2+bQHZP6G8NHyXmVm8N2xsbm9CujjeHgcby92DtDO5Mc1Z8cis6FzvLAPm8VYCbaYV4dlV
ssVsg7oaEq+uvkGAC9EC1Xkj7dIo+pklGZatWZ1pH9B6SpCEc/TqPoszZJcdW5WHNMTX8c6Fc/+g
N1V8cgICMtah6AvuEDwAhAi8GQSTaGzL2XhTmB5BeQiIfmh0fQ/CeAQJ6GB7Cx/FqTdy9MNwQ2mY
t4/v0a3ZsBzc/DVV0c92YPRfjanJHz3Jh6LCmFGEyDTk7HEWM1HRHXv9NUplRqO+DZ9jMddYw9Qc
O7TXFfvNwooO/t1A2YbXHiwCklcYAY7fR696jpariMMO0oKGkgPEpyk8uqNw7F0AmtC9KWhRFxsS
AnoFaC1LWHqCyxrd8z5AKQLfLai/8OcwdHP6Hzz+RsyTy6F54DvyKo+EF86vLupxm5ZQhMYlEkJq
FlVwvkrXmnnJU4ocDW+vDEAcNhUfeWIN+Q5CgWxvqU1W5ba1hXxEx2d4hcBYvUa8WH7QzfVbHnzT
cEogFz/TAW1OqHlXLwPS5cWGygv6OsK0mTHakCzEf0B9AyRPpr8vkS0tbkvdCVDWqFzEBG/aglbQ
fQiwH9cqGyKBsf/3v/7H//qfP4b/9P/KH/NkpNH+r6xNH/Mwa+r/+rf173/RV5j/v3c//+vfjil1
3ZKWC67SoeQJCJW//3h9DjOf/7H4j0APg7qqaTUXZtq871DIL7yge7w8iH0+iOSBoLuWq4RhSde0
bed8EIqGDp1SJz7hpFp9tXKlPjjcF4cpNHtkaAWuV1emNf+Lb6b1y4jqfMRJhVKhTxGf6lwfH4l/
WIdqpf9UecramuMEZQApmuBweZ7zv/rLqLaJhYxJ20uYi1EpFnSqRT/15DpO85TIyH4xzUzT9piU
hZDIRoCCKrH1A9kq5O3Lg68usmMiEW047ANr8SUBslDyAMF6iupqfDdT2tQTiZz3DglZL7srqqqH
PXV5zNVlVgYPKCTvHdOZf9Ob3SNSDIftRk9OmHnBzp5oz/ykjRt+7Sa4cGMg+pusF/jwXB52ZZ2F
zpC2QxHOxSb+fNgOcFshyzA+2eXwnHrUsjsVgwwixwQ1MPAKPsZihj4B4U3c7eXBFydm3loMrhR6
TnADhSnOBx+NkdZmVsenxChJfXNINfegvpP29vI4K2srdMuGjuIYTNR2z8exKx64DMMkNcx2NC3g
JuEKpJTTd82XHqnJQ4b3w9fLo0r+1cUWFsBMSQ9tx7Igf5yPquhwD17mRCc2+ax/Cg90xMOgiIA6
5k0RvL883OpiclzYshZ0EGf+OW82ELwKnIK0gshQ+XRcRSSPgRnQH7k8zMrZELqr24DbFeFHLjeM
mOoBEY3k5OUDFFOMfSqM3enXOVxwYLbKwPBuLg+59vmEzvaEIADKV85/fzMzbUb0ViCfTmFvGeFz
r2LyR42Rxr3fF1b+TZW+3iElynP8/vLQa4uK3RMHhKDugNY4H9qvkcRHoZvZFiNdgQj93xLNXb/7
gx36dpzFDlVdPCkRSkgpgPzglJf+CzC7co8RG+yGIEToN/fD738wOcprho3Ws8GddT45UaiJ+rSZ
nBw3b7qPcVwa3ZMNfGr3J+OYrg1KVrGOi0WE9OekA1zj08CDDwXyWp/857wCc3llo6x+LVvQUFEm
2mzLCYEHAMjUZukJ0LM8xLis+HuUVfGBvDyh1Q3pGjrNV104ylh8rSSRHgW+IDvZieN/JmUJxN7U
TRfpv6h2eFNKsxYg9yLy48sjr50++Dv/d2RTP/9kxDA4IODwTqiY6x+FkyDySOgR8FxQKP5eN1TW
Lo+4NldDN9ALAjFvcAzOR0RDK8LMss5OUQuQ2CPJed9UQ/qko7CMgmROA5UiVXxl1LXYabAlARzY
NgTkxahhaU1FX2fZCW8XF5S/PhXfkT0sTg4GEj8uz3BtTd+OtdietJPzAV4dXzM0my+u1sw6XiUW
yQOc5acOivvz/9+Ai+3jAt/XzS7KTqlKKian2WG2h85UvIjasL6WGSTaP9g3RC/UkCmR8JRdrGeA
maVR4Ll3yvvEOtCtk817FeGwt50SJRFscyK7fLg8zbXTSO/d4to1hLSWpwQ4Oozbqk1O9J/rclt5
uNzuB/rlV5ZzdYf+v3GWZ0JmUSkilSQIpAavNH9HqBWB+RSqWKpPeNH24R1ews61hG11i74ZdhE9
G+RFgs6pk1OHPJagXpN6YKFK2oyHwBus8EpsWxuO608p1xEGn3KxaYIGFY8pDFMAg7p3E8PNuiMz
9FG6TsNPlz/c2oKagtMubWXrOJGcH3muw8KHWUv6a1jDj5nvcJ+ZoB02ifIPvI9vUQRvr3zEtUNI
eJG65D8GeIzzMe2UloEMuAB7+k/OFr2l4g5mlfOAaZhPyTIrq3eXZynmWLnMz9CsNR1wM4ZrKON8
yBGFxMbWLK4l1QSvDlCHquvutC4HCAJ6ay5IwZWlAjXQp9RU0dzIfnb4vPwzVr+rDVAMmU7XUXL+
+5vkZnKbSqamik6ajxLHBsWO9gFBH9jfvDio8l4ebfXTKpJhKWgi8m3PR5ORhjPiGEQnDzj0HTzk
AkA/vOZnO6XmWCSlOg4AYK5E2LVIYCJiOudvlgmn+3xUC5W2uf47Z8KBDoFh7OpdTe1y2F2e3dpa
ksiQAStYWFIsNm4CsRxoSxefLFyJHtrBK9qbIZ5KgaVt6V0Jb+uDSU6jMow5HT6fVJf3+G64Y3RC
QNV6RY9au9dz30YdVm/3l+e1djgs09apLNBzcK3FUI05guvSTL6a0BVm9rSatkNQjo8YjwDhh5RY
Xvlia/uEApolEVZQuqkvjmOZ5nrqwAg+tU2FanSQD/33sbYp7LQmdT2cBKuhOlABEtcy4bVl5ThA
5rd4euv6IsNRtVdyIQqSfXoEGI6GhdhPmTT7nUJg4kraLVZHkwZVEdym2aGLeXIjetkI2uwEpLba
FpTlPxnCQVbEKc2DBoFrRxBoIZnbY/9ita2N8GRgq8caYuIDnUqJyBJebzTTqC5/ibXSvrv86cX8
C5ZRijxzLvtQUiKFPt9mWMDmCc6ryQnKPuBwBCNuU62a/opB34CZEzFAYWk+dS7GmQiOigavFN59
xk2ALcfl37J2jHk+uw6Hy6Yit/g0Td/rAin16JTk+EmiYaijhZL3eh38wV33dqDlV4mMoY6LnKds
qtffpgJhmJ3RCSHu2hy0+5XTNUef5Qrjx6kcYBKGhMl/vsJ6LcGFqpIqBJ2ofAs4VwPuVNkOjSYk
5igH4i8KMDz8gPZRvb28pvPnWw6OYtF85c3PW2M+iG/CfzPUwKGhSR5xRtcgRzWugjCSGD/qCHL8
I4YTlvaCru8YHVThB9YX2Gil8fnyj1g5BaT4nAHqT7ByxGIF2qIPqprfdpQGwliI3SatfWs1MvtS
5NAarkx5Zb25AoAUcNtRGlm+qZMOWQnKaC4coLZ6QWsTxTdRImxyI2EahDsnqxHWyfy+eqdVgAT/
4A40HPIMkg36wpTlz5fcGCAuxqXlHgXofjXXyQmvtA1K92kUGOh4FujpZ4nlYHblfloLN4jgGJbt
gB2itbY4zDMmrYzotxztzqa717WGIMz4k/tYpICbb6hU+9kzrCWgjsrttSMZNFQNHRe/vea5aIWb
TdcP73yEgrA9KcbWfD8OcChOlzfE+g9VcwTmrBPxFtvSpEEJt9Xwji5CT/mBKh1G2brsxkdkRHRU
VUZacaJT9O1UM0ztnQfErz8EYTjQry866R38kisLR203dg7sBnUQiR5dyeHWNi4VIZcb2OAEy8V6
VhAie6/Q1bHXYItacMHehfhh/EC3pZ1+P3UySIf5Iv/E4WV9LUaI09ex9T6aHcrLNN8mOpVF2YsH
rcv8EkHTug+sbdEKN/x4+XOsBIn5dEpOpmnxGF5ME+eIwSALcY/g6FFzaBvML/pE8Oq3MpA3H+tK
5n+jMpB8qwuRPA/InUe3l3/CSkJAgUiy1pB6EFJYhOSEFijEdM89gqmjM4xUDZzmIrc+t94EHcfo
IvUNufBY3l0edyX1ITNGSUuaJodmmbBi491CLRTeEU5OD8KFezebleuQ3PanODygURxmV+a6FqAQ
OBaC60DRfVikW5MVIzJTeN4xRs05vC86OnsRLi8u9oPQcGFTthVdLbjbCL8F3dfLM17b03j70Qhw
qVQLuRgdSbZMwE3TjlGqGeMOZl/S4w2kSjO67aymGveXxxPzP7i4glAPYpVt0yYgqsVZ7zt2D87v
HuXiGsQw/GnnbvLiXHzxo0F/7sp8fImacXYJCEuwfIMR3SotQ3UxxdmYpclyfa8pT79S0F5Lfch6
KDPrwjR/vZixTcEBqzC1o0Tr44tfTd37mLWhoYtqZLTr6i5FGbCx0UHMEsitNNvdxyRANuoQJvNy
XV6ola1Iu0Knd00VmgrN4t7wHEpVmJ1ox8SjbcDDUEbWX1MSgtCjMlXtSN4H48r2X9mKvMSFibQN
bShoqed3VerYOnaQvntsS8e8z/Gwx2cXx221c+0yBhzXIxd7oADie8BNw8T7cnnOKykf06WWSvVb
F5Y1b9Y36YlIsNEDBuIctT5OsUZ1C7jOYwdK6/I4a2tL50KikEU33jQW4UWAFywxFHOPSZiC1spG
ob9zgg47kBpFVhwH8q57ujzkSkQziSlUcBiX+vdiaoPo3DzASOEIgqt+iHqzDw5NaMSA8HA/3ALZ
orGd+z1R5/LAq3P9p3+CogDRZf7mb9ZUtgBn3L53jzXa1vdp4ZWAsQyEkh3dcT53wkfy4A9GpPxO
ODOFsNViF3U0zUe0NLwjksvuvYY/41fouzB3KNwigYwDq7i5POJKEOOm4hk+9764NBbfs2pzoMJe
4x5jgumNj9b1Q2yEn+JqaD9fHmlth5JJErk4kob8J5N5s5qgAsqGDE4dx8oKdzCgsDPR+nEy/uCr
QY8FWazTrfwlSqIeSq091dTRKuvmYIEwR/O5taNnU0Me9ibLNfHt8szW1pADARTjn8bs8sq1B9GG
cBbYJ7MgHxwj+ohbXEhRPCk73K1+v55hSuGyjNQY52rU+bYcgiCMcPqmAASUDghnPoFfCnqEVXQF
Ceby3Na+Gje6DQqELJOE4nywCJVo5LdD96jYjHtJo2aGPKGB+Qdf7e04xvk4ZlcOZtJN7hEVqf45
cfHfu8lNeC9IA826Dcpo0p+Xp7by2eaOi3Il6yjI2c6HFKPqcDsx1VEzjFfLi93jZE7HKi7tp8sD
rRUwGUk5vES5uRHmPx8pzQbkQ1AHP7oKX8u0qfT3mE75zkZqVXZAlAXvWelC8M21UB1lD5rfqIvk
r8s/YyWcWVQEyFYkSaizLNg0POWwmBrYNw0q+GZki8891pJbxks/CMxYr0x7ZX15KFMspVqjwyJc
BLMcj9aw9VztiJA/Cfik/KfYCwQyOgacoMtzW9mmc94pJRVTTAL1xVhuXHppZljeUZsyBNxxHRux
7w3nqunlgVYWUeKNJyi2kXBSizj/lGgH4nkWCe1oqRrML0L2IEmrVGr1LR5/Wf1ZRIC+rzwrVpIL
QsZ83E0QA7T3zgeFYuT5VTP5NIXwxXoJMl/thTFgkSJ7hPJ3uKUYwfsi8EPMsofy2sZZy+8Y3wH5
QWMYAPJi/2L/aVfl4PknaDaiuzHYSC6MhG52QABh+CSkb9xRlghBgGZ4EMVDkn2FfI2aNXR0nCV+
/xvwU2geuySKurU4uDYIESNzNP8E2QWiokC2lsZqhupFDGI/kpP4dHlAY+2rcyuTOFICgjwx//3N
3QXorkDFyuEDKA0BYuoi8pTyCCpvx14EDlqH+Fv6jwBHTYzNiyKyTl0CpQ63NoydbnQkP6NbHwsX
lBDUJMIPCKuifdvTEatuXNtCNEqklo+hwMTt3x8HbtD3kao18VHVM8mLm0WPAYwmPWBYr7CcfQGs
w3+HEFlTfb8827VwZZM+S5tsC0SXvYjFo5YjUttG/qmvyJMDnA6fbd+2or2FZZS1t2OEsiAJeKfR
VDd+AIjxRuYgZX4/pQYlY+pUMFD6IGM4X3Qf+a+6t1rtiFe758TgUUt3+JiKMfs0dJnzlAonvRsS
23nX4RO1v7wIa8GLZxY6j+gasvEXW76swdqHLmuACn79xQsRL8LRLqs3MRXXK2PN/9biXQeqyiHF
dKi08Yg6nygiGKgYyNE7IqLBUxWlCa9CigPlJvSn+/dO40Pzl9Cja7TRe73foIZvRVcO1UqWTbeZ
6EkUNWgNLGrGplG31djMj0tE2rC1xenLf/GyQH/mQkn6XQsp//3YyCH9+/dXmtxibgaxAJQ1z2fv
OyncJKfxjh4qd3u7hj+M1y1MPD2Q0+HyWP9AO39ZahdcFE0EUNfLAk1ZSsDVcIaOiR6egB+HHz10
Z+7CIvXe6RoQUoSHouFR5Bhi3SjVGGitSYhheDWC3oYrWg3FldLY2rNeKio2tMFoGP8C1MpwkRUY
llFHsFX4rsWl7tEoXPugRoFBo6dlLw4+FTiL2CjcpNL8Yif4tdaVNhEK0BjbhIOfu1fuubXtwEex
qWLQcyWxPf8qrUsBo+2UdyyMFJ1wG9i3fpvjaa9vcJcoxEZHDxJtISLB5U+0PrAraRKQU1tLQInv
uKUocKM+homCxOjUQ/tRD2arOp+WwnbSQIDtseXG4/rywGsxXoHKk5KmK3iW+Ye9jfFBL310Et2j
GaNwqZBn2ugtGySLxB0q8/2Vz746HMqr5IWzjNHyOaRPOWTvJmDbu1X62R4oyG6KSDO2g4OSyz03
cdh9uDzDtThDICWTp7EMmGxxxFGb6As3avmmHb7Wm9CzvY2OQkb8oaA9CK+wtFIocXGbfK6sOrux
gka9XP4Ja2GV2SIfTO4kOILni5xDS6urwXaPIc4Xtx1JW4Okq/OzjYIu310eay1rmq8NEhbqFXJZ
BgpjKvv2wHQl+jC3kBlhJ3EpDz9THWiNwBRce7KnBmluVYA8vRJqVmZKYRL8B9VJm0tkcYBqAVih
QhT92MzEtMEonPIg++a108oyvDLT1bEoOrgABKmF6otVTeMJaS5cC05TWoV3MVo8KF7i9HkjpdWX
VyLDysaduw1kIHTgqLrOf39zTtpOH3DVCcNTV6roaYajbUYvTd538PLwFcuv9dRXdu0/TVWQF3B7
fkF/wMaLYIOW4ak1YxOadRQOCGJXTZW8s/3xHzW/0f6up5N1DwchCB4GvcVP9/JeWlvhuSgz1y6Q
qP8FGYmZeYwFCBgCbW6zA4TLP/WAP09WrZtXIsM/fa3FJWW/HWyxdZoOYlI7GOEJVT/3Rwg+WT+k
kWgP1YhqPyk34hMbrnL0SyRv8Zcm7xCu3wxQy+B5wAqiCm1K+1Vp+WRsIQiP1ZU9sLocfAyuBwAc
rm2e7wEztoD4B/xC9CEGZJ6qQFmH1GyQLacYjorT5dVf3XLg3nUiF+1IczEc9nwS0J3LcBXE7JvE
wP3qZkASG9VKQD/BO8tuv18ecv0juDba4A6NFFL/8yl6QeD7IFL8U2a4oKw2cNXsZzx5RlQNkMfO
bzsdGaG7Bpmjd1nq2jjzuE7834I0w51OzkB5q4wBJmGbVfxUrdWLK5jnta9ATWa+sCjeUTA8/4kZ
88f5Fdx6gOxDhCSYhZkEpge3WoU40JVvsDrY3AcG5TmjkhbrgeS0k9a2Fp4E9qD+x3rSmuZmwm21
OUxIyv19efnniLU8AnMjwZwzUeBmi8u47OTo4HMQndIyC5KdrMEuPqNWN10L02sZIQ1J8nzekgIM
zWIkEOpywC4QpdFSQwM0puT9imQE7DUD3+VyC/oJzQkDAC1F52i488yo2INtzfGDlOUtevbdzeW5
r+12CQCbG4uqEc/u88+aNEUbmL0endS3KKy6e5lp5QfhBaGHEItVX4vnq8896qTy/4wnF2Xu2qp9
E5WM8GRZkejusPtq05vWHOCc63bwUFJt8R6x1/C3tt1gT8QLBB58GpR58AdR1gaHSrkf1Bvf/3zm
811C5oJAmpGl5bjBRTfaTVln/pQ0Ure/v8qUbC2bEqpODrbYz1PTuxM01Qgaj8R9oB6cFJvKFogf
YjglfgmkRPqVnGAlI6GQyi1iUjyaQ8v5/AY8wAyRp+Ep5W2ZvXe9IW4OAsnF9+i0+vFNWPb+eGgL
RDdxaxkytO//YNI2kC2wojQtl8Ag6CKtMcYEtckGNYFZjAY7VQ/4rfuw82e7V9ow3pVB1yIH+FSh
KIBS/TTnv79JGDTNbj2d43wyc6370hcjptCJy8WUdunp8vzWhqL2QmInyfnEsgldkUYDI6yDU4AA
WXRvo/u3x7PCvEmzvNVvLw+2VhYDFcODAfoZz/d/DtabifVD0cK9ohaYGlQ/qODkXA6ZqU/3QZOg
3kArgp4fMkSafqBphusD3N8CVKCEtRzVzOJK5rAWOdjRJiRkEHmYl5yvdGi2mZN7o4/AoObc+xN5
UVtaTrgvRsRGdnRg0sfLazDv2GWcpkDC+SHXZejFk6JoKoTUq8o/pUZcSbSee3TRR6T18neFJv1t
qaku2aH90JdXYsX6yLQF/3vkf0p2bxZf92IdZ1LFVlaqNff0dGX3DHHaBcA+aM771E3RJ3FJgbL9
H8xZOZJEG3QUmJbzVbawmdG4TvzTCI3pCbyhd69q9D5fO/606UD8qHtn0su/fn/YfxCec0piOM7i
4wpwi5QgmwBsrmhuOuTHNiGB+zZAdeNLV/RDg5BDFE9/MFtFc5ADBSfPWL6iUNeV7eBTbM3xGnjx
sMx5qbH0uy91NNhu4hTDpY2faBj0XZ7uWlmEaMG9PgdpAE7zWX/zgVFPkty3oXZsddGPDwqp8ztE
JZDS8fXGwR4S8n2iwsp5AGCLZ7Lj7LSSzbAVVTshSKAXxucGYLX/B1kXPRya4Ox7gwrp+e8yUU2a
kWH+qRlw3NlwscITz3wvOnUVxghXgufakaYkZzogeeY4sxjNRjSGfWz5Jz/p8QnOO2fodmUFe8jp
RLtLkHj6kw9usbN5oUP7tufU7M26U2CCt6Qn4Wm23XkeJhxvVVgMfxtp3CEczAt+p2tX+4yr87So
ggKunCP4Ynej5BCikx0Ep2gKpxO9nFZ/7N3SnJ49IE3VzkLG9lq3fd5By+BFRkvthSIB1+FibZE4
QrRYduEJUZP6axXVs8LlpIqtY6aqvfIh1+IVr2WGssg2uS/OlzU30iysoA5CoQ1q1ESwbHnCZgJv
iXwwq+QmcWIER6owRzzr8klaW9oZCkzVhfIAZcbzkc0panikcf8GCAy9dnGg3qGI1SHgbgTfypEG
wpXUam1dKbByKc4YVT7n+YCelhjIN5jBCQgsuGsDvxv9Pq5l0ewRqonCK/CjlayKZiaa/TwMqdgv
u1NolhWzJBDPZZ7m9bsaZ6yCcOCPCKylUz1+aNsYUxInmdWVQhxYi5vLC7wyXwe44UwwpCVFO/x8
viYC0fmEW9cJzTNjVxgF74VGqp8jCMeXy0OtfEveQ2yhGdUNG2Zx92CThNqSlUanwcowpZ0mSxT3
GvUf3AzVAPSzd7PxD65aqgm2O5MoKQUvz6bdYl6S1VbIE6kTO9etAhdRRuH8jcKcfEC3Mjl4Aozr
lW00B5rF8eT5w9uM/jy545KM4iD002m4vR4B1WJ+BhS46p5w5+jjKxF95WjCKrCBb9i8gSCKnn+/
0fYM268GcM4WnvLbJHHwuogp3Xo7hbZ28oRxk11v6dWD7v/978m5nKlNlBmEWgRbKzAwlRkT4BV+
n79Ddsy66aKiwUzAMnaN0MYrUWhtTYGOzKwbHpgcmvOpwtMqE6y5ABl0yArfCRkDkHWKpL+CUVkr
nyCQALiCto7JU3bxlENtLNNc1PeOYBH7uwhJdgT7tP5udEZti+RP/MlIEWA6+FWOaHKv/aS8g7yN
bzc2Cn3SRkdscpoS21izu7Kv1uIFPEcTDAQp9i+F/jKd0LRva3UEKeTq9yWepP6t4TR9+ynCDULb
lJrVPgOiMMuDRSfIv/v9b07eQAUOohX/vfjmTtdJhP5AymIsg99MUI+7EbjezTjYcouxyx8Qgx2g
PyAiiRyGWmLZq1QEJpZm3rGGXf5dL0wjR2rXxv5hFxaTFiLNScX4YZiw4X66PNW17QZegWt9vnmA
DJ5vNw+JaroBqXb0HNBYW1Mr2w6Jfaf+8QfjcMdBXJsRIEsorodNUor2KL2bKRxu46Jykq1FUe4a
+mMt0tNbRbSB2pQjlkXBHA1hNDaAIqJ42GwR4EofTB39RwiB4efLU1ofiuIjiSZPzGV/KEsbDa1n
hjK1OL7tUv177FX956LmLv2DkcA0AIEioaX0cv6RDBSyMPcNvWMaBs0uznIscYtOf8ce9q5c1WuT
ospG9WH+VL8IGZSx7KaUFu9RhOiRj2md4iYf4pK78Qu3v3JXroV1shCQqrxNocfOP+ZNIoskdm3i
EaAd7cDH1SrUe2zmnaKbMPPEbv3OpcU33bvmlF/5dHNsW15c7hzPXZ302VpWWcyEGqwEDHzicVK9
cj6Kl8TRvxet4b4TUeAhCm/PevxhUb5r4qa6ko6szFvp5COIflAL+KXHrXnwYRu/44GSutmLVqfD
uB07t3gwZJd8s0s3fKlcBCevhNWV1ITnGhfL3DHmKl2UAmIEEUdfxcEpcVT2NW3x0FF9Lb2NrcXW
M1lDdCW4rA7Ilp1DOG/i5b5tkEfvChmR12LP8wXZbe9xqP0Xkbax4CJJ/CsT/DWYgYGiMDmj3Blx
CfEuZynfHCmu40gZ5xmdR+4rkjDz9fJx/OXzQRvhy4HB4OlI63Ke9ptta0Z6mmmY5J5q8AkvbiZU
s+kGpwg2zmg2SNyZKkSXU/62VsZi3EVqgEpHNAj8K07wu7kUPEc+IZyYH1KKOtg6hTra8qP3u3fh
PCgVHCFcwgHo+fPJJgMbM8BK5dTxNXc8/axdXCHui4uW8YysZv67sY7xeF4Ca4IvO8fw8/EEHEiq
o8hT2HDYOzgShalvcJwttI8hIJ/kd4/iPNxcGqQ4prh5F+k6Bh254fRxiVa7Qo4m6PMd7kLZLbWy
6pAXlr3FM9i5ci5+3UAcf17vxGfwnqBzzuc4DnmRWnLIT3MB5W4w3IfYC9E6tnsq3GkZaZso6Ksr
EMVfIrvJoLyibZ59RFu52LW9l1cBWrH5SWAc5ewCalTPyRjp465srr6CVgcDsMunhOVBg/18hqjJ
j6h9JMWpJN/50uZ58eQUIFEQGteH382Y54m9GWuRrXWhqnpjzIpTMmIds0ctHeFfgIaoo14+97+E
s3mgGXJHosYCLl+RxlREtKJ6lFOKQj31MfqvGF7HW8/xDWRHVXslRV/bJrDQFVU9HgMAoM8XceA2
qIArZqeGx9Fdw+a4Q2x+7Dd4msoHJ6+1pzJs9v+btPNajhxH1vATMYLe3JJlVLJt1HI3DKl7mt6B
BN3Tn4+9cc7pohRVodnY2ZmLmWgUQCCRyPzN6Um+y72Z5N+DrraJZiWYdxpp9VSIar5mZyiYzCYj
TuEuFjMPssmjtxhrTr/HIupMYP1o1yA5BJ4QYJ9hO+tnOnptI3oNFUCCsgU7lbv9ZuzR7N7Qzh4f
T0/03WWxTJR0G/W/RSljrSkWurkDer2rnjACaL5m2EOjv16VZbQ5Pc6HCwoDHya+AwNrfdh1xXCU
uZXl0zzRkvQK7Kwib/5HqOHbWDnqhCqsFdNKq8v8TOh+l+X8meH/jkwP7Xj/NHOvR1j6lU/o2bsP
tUvxzJ4Bu+oyqi9y2Xv3s1GP2OZhAxYuQGnl/vTUPzowGown3lHsXoQcj3+AKRF8r3FgfAIIcaXr
tXmrY3eNyQLGif2oly+nh/vgvICtQTySmErTcF1mqj2CNmcfpaPK7PxaHQvMOV2KkgSP7B5hUvd6
wAZid3rUDyYJp44XAGNDnV2XDTPUTEpPuuUTUH3nKlGrcA+xrryE8IjNYoYkSPPZNAfIEhcxyGqQ
Fg53yPGyNvUg2iVzfCrrLtuOsdCbC4Habvfpq/h4nFX8qdBoGZGSLZ+QvQ6xAoJjvu9lr2Md0lH8
OL2MH2xWHtt8Nz4GaN51riiLhIQgqYqn1qgbDT63Jw+aFO3PBUX91GQptGSMCniM+WLxlfmWYlvp
7U//iA+/pQUFiuyD23ldiBWy0RKKv3xLpNwpLWXzPupC94KEBF3QDsz86fE+CHhgz1wN9Btjvkt2
pKbAdO6N8qnOMB9ROqKc39J5vZhnryzPbJsPJweOF0VDFfLaOpPTrQYr1zCqCESJxPCqmr/RR1cP
oo21Wxw3ozPH8cPJ8cJaMGickLUokOZE+NvOTK7KenE9SlNp/VoOcblRktEzzhzDjw4/2pOUB2n9
0FdeZv9XUm7XuiPyNqmeOB248aZ4vsyho37VXCm/cKnP29Bond+f/36o/oGAQcuD4s0qe4xstcxw
hueEmJp749UaFC+0+l9KpzinGPLR14NPAW+eHpNKoDmen1YhhT1MmAp1HYrq14WRJsplhYPYdEOO
PIYvqlToLp7ZMx+uKoxVMF0UI/n/8aiYDVCuhrnzlNaqeg96zDX2nTpmb1qju/dNmN1Uaowo9ell
/eDK1ND/JY7/qa2sy71OZwKTNNriSQ3b5IeHA6rfSb12N+6QaLiglpYX+/Hk6tVFjGl2fCbP+3DS
MMGQCFiEndbsCno9VagpiHblOcrrYYgRUu81oesrndC2Mp6R18579LRPz/qjL2xBmvlDiST2rMI6
ogVdjKMvwWAQBSgmd8bKqawv0maRdAcj8y+muZAZgHAR7njHHn9b2GxGiR8iYn2anj9jlNFsBNzk
L7Pa9QerA0UaZHpUn4E4f/Rt2cOL8gN9Croyx6O6ihoaoFORCtNDlLQndIFIg6JHTcXIcRykspWG
2f3Mujj7fnp9P/qspNEu1Tqbf6irvYwbDd6ULSJlTd85N4ikYyWH7UHh13U9bXRR1BvPqs9po31w
rxFdFjwAo9K01Y7nK3oV8Y4kYr4kexeWYQ/fBpyBN+UEm3KTtDXWLxnOzBiJeaH1LRa983Z63su+
OSp2LeqywAKAZ7Kh6fgd/4I56zU1bPgFpT676WXSF/Ed/RN33J0e54N4zzjLO4WuhfYObKOnsSka
B6mhBksUEeDeIeVBzCKr8IfDCeHiXwwHe5Fy8iJtsAbhUYPRKcfb6ROSF+ykCu6Wfm2HZjjDM6ty
BP0+H5XYt/8/4CrYz8Ns815GvVsSabEYcpTRl4rXPtaCRyDucTjMjUn5ljXDfAbE80FoYGigNLRR
FwrO6qg6otKzzEFXyYgwKPJtiaH9Dp8Q+dB4g/crQ9P+zKb54LAw4gKkRkkPmPxqRFTKx87EPPVJ
NCK+U43YAac14riKM5T4XSq9h3WYjaPO6Y/60Wn5e9jVGsseN0HNVLInLxKvVV05V6XZZbjXVH3z
WofiCijRHU5m8hJ/1qrZnh79w2WmHA2sAiEzEqXjk9KWkx7qHV947uvoCbzhVVNE02unmhM0dWf4
fH7NcwHgDk80/lrvYCS7MyUdsvzJlt1bKyrcqIxIe1J6zTonNf1B1AXZR0EfsTGkudaPFE3KsPTU
GA34XL0Mm7q4NEQ4Sr9VIrlPuqTDjDgOF1fkz2Ogl/Dz19CrT+o1bpagv5w/aSKFwuI0nrP1FNN6
7EgDz6zoR7uWexI0ODAOIt7qCgWDTu8/M9OnqpA9Niyz3vWXepP3mAgqjrfJFB3LtL7BZeri9Nb5
KPhR6KKNBwcC7Ohq65Qy8rpcAekNonW6Gi2oXy5kgJ+mbOWZPOHDocgBeQX+AX2thgpRBZdarKRP
wI7FwW3m9tBXsC1z1MS//YtZ0UZlSlCguMGOD4RSTVY2YQf6hBEvqmnYEfpjJs3bxOEi+RdD4d+8
aCRSxF8TFpyZjast3ghibrBn7LPJ3NmxiRdVnDvVeCbOfHQeEHz5v9FWG6WbshH5R6QRdSzx8Iir
gXbdaOFgBkmOR0CDz1LoIyHs7GurLc+kQO/x3BwJ4IGIiKBswH5ZLeuMhboa9YxeSBJCDNiHHBVP
XR/QUoCShdlnOOrXlOGs7wXO4ZiCgOy/zHEYP8fb+GgvIUpGyINLzBtmlRvojZywgUyLp2Joh10f
Z84VjXmxtS2cqP3Pf2Ew7MjDwBjmpKwCASbWMKw0JedKwfIhKWSqBXXSAqRuOlrPpwf7aI3B4ZiL
FiV6nzQwjrdubrW1MpVV+kTftJsA/WrZsJ3UWW77XEhzb9iaHIIWy9npUsPb7dbDzq3egPpqvp7+
KR8EJd6HxF4MMHBNWAMEIy+NxzZHWC6pcue6TAbDCxxl8K3wZ1hkyzcv9HP7+4ObjOY3hoXoxixY
ttVa0wmzcXEF4NWAOn2zgOZpOwdnXud5SEWDKEDiltnnb0+6fCBkUKpeMvxVytDpFaqr85g8ubJM
L8N5rPC29obxAkqnehv1qvJpKW4QPsvT1GK4RSFnFQmRc1CxDQXXqUyK40PQdQ9Yf+ZfoIm6gZ1G
w7kBP0ilwczwIUkRkM1YN6eMoatUp2fAVEvtQHb6WG0zbdDUM0v50ZZBmZoHMI9uLrTV5m21yB4j
zWUpeyX7qqctfuNFZQ7R1UCLM9o3tUttMURfYvzsyJwYWlMLfo0yEaiG42OTJKAldA1aTzl4PKx7
6uYx0k1GnQPlzSK0SLAPF4Hllc6vTx6TZd9wrfFEQ9gRQ5PjkREeUpEa9uRTpNEeDxwMuSSdaTuG
Pp3YoxFo5dztpl47FyrexUAGXqpGgFKAKFJdOR44LV03qcZiQBC/EzdV1V9GEh1i7OeL4bMlsSWp
XBR5aXJoNBtXGxZfKdytvdh5ysx2esShcvyWYGMVeP3kfDbaLkPREibiAHDglBzPqhGDNfZa6jxJ
Wp/DtlLAA2yN2BqvihLjudPf7l24WaZFFYysGdwNuKnjwerUIKNKzfzZhRG+jdpo/m0O9vQYt2r1
Y9ln5/LZdwdkmZxOUY1qP/TGtYT7XBt5K7qsfB5iq9iaohUxXl1ecZV79fyCANl4QGbT+xfT5B0P
LA0XJWhQq88Xhp1djpDBnxtP2JuyVBXVh36S+4gBFBf47nbavxrRwi6Fr4TI6aqFU3MSU5rh+XNR
z4M/wuu9KRwZ3cTYKu7qyh3OjPcuL2JdyZvdReVikdBdzXAy7HpQRrd4HqEEbSeZKNtOtcYfdFvk
DrPYuPGLbEx5OHjhJy2MuDB4xcOqBY9MXH/35CzKNMaseUq/15rAeHMOunPmRWs+ECkOORclCq5F
yIQkPcf7FAkPRdqtob1qYzPtKlF3z5T6XvRpViElG/FzPbbKLnOz7gd1h/Y6le1X4FDd/enj8kcO
6K+SDL8DuN8fLcIF4Ei8Pf4dZdWBFFHn5sXSc1upfUPJx/4KV2eJ1rr0EJnyKzgFyRbdCRWmRJZG
Rus7YZsOd3NuYgQfSbeSP7sO/YtNgdLxg4NX35uTAeyC4YIROfL7SQWQAWyr19+KwW7/AatrPWKZ
rLa+Zhb9rVHbMvl5ZmpLXDmeGmZqIGMg0C2hbh13Orsb6iTUkpdxAO58C9Khe8FKF2Nq0l6w9ZOj
RtsMlWjrIjEa09g29qjmxrZMyny+mtRa0744iRLn/hw7Q7yZyjSaYHcmc71XpioLbzUg1dUhjSh6
YJGJvs6hLvRC+5pl/EvH7g3rDHJiFd246wFOcOAXcvmiVrkULf5qLcwA+kLHaaZXoMbVN116ifQ9
DWuFTveinV32Z0hiEFbXi4hoKcAJoH4USEke1/E0GUolh4z3YuVJbe2VduIh5gOMb+zLuRidaNv0
phcFDrAY7UZIqGMe+kbT1gorrcS42zGLnUgj90WNY0XbhN5UpD7wr94NmsSu412qxKL8VmC4mflD
NUd3loT7cW25nYFhfecN5T52G618bM0wjK4EikZzczePXd10NxjRFnvToMfybU4RlLzIKokdJbYE
So2nsCnGfk83RlyqaVm0mAyPWvJl1qLhprSF7vqOItM3u42xWaxMMd+bJbo3m1bpOZO5kze7dJrG
/gIf0CzcV2mvt8GYRxX2cXmTpjtZe6O8HN1ZUIEbjCm0b6u+yH9mlMV639FD0WwdA+/C18mcEJRv
s9xJg7zIrMgf0eE0052dD2HyHR5I/uxNLNlVSaPcCRqryNObukGrW1IsMGnN+53VWMqV0YTOi0N6
FG+NxsvvGjHLDlkFjM/3FvJp0bb1ptw8jHjN1ptOBze5nXsx1Fs8bvPO7/LR+4a0ql776mC13h6k
Xhb6kwU9PRij1sC6uDambgenRyYHoVCnQc1gVr61XGbhRYXaQOEDvxrje68ZandbanbsbloJuvW6
VNU6R27bLrx+i4qGmgRgcUfnqjcrzaF5gLJc0DRhCj1oGt0HgzKpfeVMutfc83oy5a1VWaUJBmDO
LnWJdsD3OubMXotSjLeqJaT0cytOPHRqZxEdml4fPS5A0Vhb06i0Yq9Iz0lv1EzP7Ns66WzQvUjr
zxdt4qae37kxKPZiLiHlm6NylUgackGvpkP5EqGKJoORa/7NtVtnChq7qr8QPpdVS81oxE5cj6cr
Az2J/NaphvlXNHcxOtld5dTYGSNZguBDrorQ0f26TwY34M6yp32EeUxxOw+qouW+kRFc641SIBtw
Y5KYhPdY3Wjy0DSRp92YqlDKQ4gT9lgFhmzK4j4qCiXajegexq9abzflXas6eVdt2i4P9e0Q6jX6
T06RqOlDqMQy1v1Ba51KD4ohKazvKtBD+6qogFgdnKaKKppGvB4Cjp7s7lVX0ctop8+GUUfBkChO
7w+FbYaXw2CPuJWIJMoEjO4+d9POx04EiUcR6lm80e0ppLKOsdJTPcWR+iOOhPptpjkY+YK4kB4S
QrO2Q/Jf/yfEM+zK1FAH2MAQx+lU74Vq3M+xMg2vmlEbwFF6VaY/BqTGb03FiJtrS3I3+UQoRJNd
N8LRtQkHbwwiS+/EpvdswDmDXhXqN5yS038kUFfrVlV5F01U9mx/VNJiDvCHtfYzEs+arwrHfrPn
0nhskMDQ2N4xXt32NON1HNbGkEMDddrWr1AUigK9ibBDbZy2alG5cpGTMIt6BHA0JxqSubP86WLF
XQRtphRfWoCLrh/blTtelDRbJr9voxAzYKesissGS6p2p8ZdfJiN3NA2osM73fembupQwVNSqW5J
qqpigzqte9crs9L4rWmX2sYMrSreG2aqm5grW/ge7wSc0ezQw1xqwSJg4mg9I0ZS/Ax7k3Ody7yN
NwjS9uYdfLxOXuYCLdpr1OjTvtil6mzal4kI40crT6d2k8+GFSPUr+NS7jSRdQ/1PB02yjw52NKi
+dhXkd+4vKMDHc3su8jMwu4p90AuBbSJ9BSHQHWZXVX3yobevl7vyAIQxKolIepr1ev9hTqUOo82
AZckKMa4mK/aIQ/lHRRsRBJyOLpPgubRb643M/oRldO0GzWUpH52jh3pgdXOQL1Q+c/bvVXP5RfV
yzwrqGyRWltjNGW9m2g59UFtN+a4U2huguDOcML0pwzk40VOlyTelKHpPOIHm0xXQ7fwjd3cMuVB
dt5igwoX2R/mriuvRQbma1vbyWgfSm1gP0PZ1m2fPmIlvplJmdR7sEy9vQ3VEkx6WzuKdt33KORp
mxZ5KO1tKpCEulUhmiL6Z41prl9HSyEVNEDEenrcGTIIec3UjzId6irZQ1XHFXqT1/FcBKezoVU7
g8bf4ocEnIWaF9WotdA9zfNQelM2v6aR1fYXVdTl9w0K0/IuNELOuMs1go82Uxx3VdcZtV+U0v2k
NM7yK6jwkbdQLUGeZc32w+dAww7b1l5DI8c9maD/pHVeVkIxOSdE+S5VYije7lTAYWvyojaPUyXI
C2kcdbX+SlQsn9qpi66cOBEvXT1P/b7WnOycwcnqxcLkbGqkQIIRYeQdvy4bZMhSZSS28ZuXm7Hl
K0493Gp9oV13CpJkUY2bgFPVuCeMnVaf+byrysHS16W6SLHiz5vQWgPsSmugMySU9K3r6rEJsslO
ngtKUht7zPNzb4Zl6Y4Saxeg8J+eHEAh+Narkl4rIteiP5W+RnGnfEvhRHU33B1VtdHgM7gbK6KQ
uy+t3vLuigIC+LZRu6bfimgmKcuMFGYBnLLmEALKvzdBA/eUeTuv/x0OsVuZG8j6MnkYlFhVd/BM
CvWQeKL91ZS2nRM33aK6mgE59hfkeqVxBuv6buNA10dWhKcZh5HH7qru1Kej3SIjZb3OZMtiuc21
6Eumx+JqUHrBpm1kJc7Uut59PsZcCOwLc3IReVu9woQs3Umn4Pu63FrShx8xJJdSoXTiV14kzyng
WuunEYtDaWSp+8OCZeus5hgNSI3OcaK+jilOaLu61kr5ZVRavNEtHjLD1hLaDKuHr2dtSj13X0Bn
9HpAcwa21KTkyZj7KYzO/HvcIHhn72GSzuJWr0upXWCvbXvfZvzEaxzSF3fl0q8NI67/SaY6tEjP
e9gJI0rbOE/+qLnJom2IFEdx67l5UQQ60MVsq0tde0bXcdB822wasJM1XTQeOXXaXlZFPMf3pqgt
8SUq9Uri3m6MstqA8lajQME/XHEDJDLD9FCYgEr9Kgl1DI8hbSpbR8+stA86u9ecHUrAeJ4Ho9k6
6OUQLCiQb4ve6hc786oraaKFad2338yZK+zRC6OifHNiYbWfrF0RqxaiIM87FVoMtatVyEKBOE0G
MUzP9AuibTKXOBbFiXvrzMYbFo/KmT7X+kqwYb/xQIbLRSFVp6V1HCE7EY/aEHfqs1LxVtjZUxbt
JiXTv6i5lUd71Z37je7mRupnsdFEfmtXmXlm468PG78BVV5CNCUQ2m1rJdEhUpUo90r9ObIjI3Dc
LLsvhyr2qeCbpBxQ2c4UI98VXv6MyMEGPYF+AJWB41lntSatJm31Z8ckq0g6yPt5LJLdUIWhrwz2
vEefQwvKpHtQEiW90qQZBW6TnxPT/2DmrDyHHskKCk36qp5WWHHBAc+N57BLkoMK82pr9mL6CvBK
vZKdHC5OJwBr8Sr6EhxOylpAsVlubovjiYvJkYM12ObzlHrtL6fL7VuPd499BZ3GUf1Epq636bps
zvfYfyk8cYUitlLv63kTDuDTdmAtwjMFjVX19D8/Ch1XeAzUa801sSDCfkdCdTOfgQHFgY6+0tat
Gqn6c18OL0WFFsFuFkaoPp5ZjWV5/77DltWggwndhlvzvXRom03g24iMz3Hshg9gTESxQciyvmji
zvC2cRVP8yYL0/g58yrxSPc03UK8VbVP3jZ/fgfjA1aiMk1N8PirmF5SpdYwWs+y7d0vqdCdIPRi
uyMJbBySTrfK5P703FdrTmeMpAhyPsJslB9hvRwPmcmhM2Yt1h+N7wQYxcfmO7nzzlSOVtv73SCr
SlUXw5e2lEh/tHC3N7QgUi6Rm3TPdUzOzGVtE2s7IxQw1AWZS3ThfFO/T4dzM1mFyfVMjNVdiSKn
Vet5qj/yaeJrrfMV/Ht+RvfdD/3b6Q+zLPxfe/LdSMut/Vd1rxn12FEFI2l32SXvFmtr3cSXANhO
D3NuzVYRUHfStKoG1iy8KTfpRv0Ot/8MSuzcEKtYg6V7Fyphoj/aQROYm9CPt8ru9Cz+4L5Ordbq
5CSANsHnM43mtblt9rsEsXFf/sDR1v6VKH7y5B2ijXLgcW3VZy6RdVX03Zdadv9fX6pIUGvsBuaX
RnthXrRhMBVf1HaxlLWQ4/W5QW8tdxsZB81QfMVqfNDtino1tzt+82Ygytn3PGdb85PNtne/bPky
f/0yFRhVmo/sodh5K4avbfksxffTK//hgYB1hgIiUHpC+PEQeiz1gajF/sn8++JSe/Feok20q85c
WB/uob+GWZ2GakoTL84YpvqdXVQ/pyflMO1Pz+TcEKuToNh1ZxQFW0huo+2yTbGe2Px3Q6xOAqp5
VDLzZYjL+jq61A/NITt3EpYFf3cS/lqp1UkQsVk7AnkQ4kbp+f11Mfng1MVbLTB2DbJf6tt/N6fV
7m8jT1W6gt1f/Z6vlAfjstyf+/hrTZD/7OO/5rTax06mxbVCG+4xfKmv9X31Yn8ZUn+87MWue4h/
mLPfPcVn4GzntsPqYuyyahRxwpjTFKAE0GyUOvDu7R//3eqtbsayjnJqYqzesB0v/rPpjMPpIZYP
8H5DkOUtvVqqLKt9DSZxLtoq0x8dcVkp313zuzXMvjE8/3fDrPY2xsghAjEMU8dbz9qn2WVdB8lZ
1dX19sa8gxYnRDobNAYieqt40zlCjiJX52evdePS15JRfg1dnSoOTZnY3FVlRS2Ht0NyoQBvKjcZ
1a3fSSZM0g7AI6+fm/WCqgThQ2mAVBpV41VcmoZRGGkXas9ulgOYV8fyTii1srEwO/OlM49nMqll
Ff/+mIwHV5OaGcAQ6i3rFJm3KT8n8+KXCP900w/TJIcHGzrTmbC+RInjcah7LLw3UlEqZusGP8ba
NDJNPXzuW91tUNP3VKleykqZXS1w6qr9JMaZdN9hKDr7VOlwZvxzyf51VeVR7CSRyOsXoyksHJj1
Ug1cBfyvY82QJtOuPldmWR/whXKAwBBsD7S3sOZdHb0OaSF1TozktdWV5GqOs+TOhgVyQwvIvUOX
q7rOy9A7k+G/+34LonpxS4MeiaLO2pCnMHJ1VGhVUfPU3W0z4rwKlEIPTu/Kd18PHAEJPSuK6z2U
ltUhUWqXFnWhla9Cwc8voGlZffcWEup+VobizI3zfkouPJIFWwcpiWrVajC3BrQBVLB4re1SXguI
Ll9L3DLOLNw6HWaxqL4thQng07xUVlFMDeehVaib/dA0Ou61Yls3vZNoF85kdps+sac0MKMMk9+0
qO9Pr+Yas0l1Gkt2RBgoEPD65KHIYflrb1pqnjVKHLk/mpgrwa+y0RWvzqhK86asYkkfwBWLz0uD
QU95T/0O5W/fRgVc+SfL+c/OLPifWszR4UTZDErhotoPQxPcyPHv4SoMaWOb0UOn0ClKgzBrnXJv
ya6PvhZz5DhXoitNbWMZrmiDiLaR56smO++7QNOv/gfGo5xweaTWkHW+HZd0SXwvb+32stBbq96U
jtb1RTBFNPwvJrNNzU8CQVlSCv+41ujL3+B+rjZNk3uAQIbM/DGhm3VLOYgWTE8Z+VG4BUZRtJEq
GFCnv+O7Aw82aoH5cvxUqJ9rULFg88auXbg/qPqkATiu0Efd2bmkI28cwtlubkxM4Q+nB12+xfG3
4rxDK2O2PLApsB1/K33E5ypLq/BHrfezvRXocOfwjlrDuqBT7zr7fEAY85AUvVrubGUeoz29V/ec
++b74wOXAzgh/oacRhRZj39GvzzBTCdSfpiNU87fBqXzDB++tm0c4q7xUFARQ1NtK5Uu37Zqaiv8
enod3oUklhKUtYMt0x/o6God1LQ2rUTVq4c5Q9eNXmo6jjurCRFCLaUdnQtK74ZjraH4s7ngfaHx
szoibiQcsElO9pDjXQwGty1R4lfSGpWDjHU/EyHerS5eYpQQya7+ADb/VNv+ChBDNorIiqXyA3Du
9DWXhgzq3Cj3dRYNCIPacjPl6bgxS9i/p5f1fWzy0BVakIbL/5B6XR2ksVStUJi5eDBiodyKwvOu
zT71bqtJWgGTNq+MrNC/aqEZ35pa/FvXumJ/+je8O1fcZossHor7UP+xkD3eW55VZKYSNWTiXDSp
XyRGtq31Ifs1DFZ5aTbRcwKoaHt60PWS0wldhNAXCD0NGphRx4Na5rBkE9J6EHVVfmkjWX0disHs
v9JonX8PqPLZm8Kam/Q2jOfwnCbru9GXZiKPXsZn2TFROB6dPnKT9e4wPtiV416HeVLKt7bWvTxI
jFSoPpDzsdhzNQ37aqKF8NmvTnWQW528ExG85XJaLXnYR6Od2Mn0MPAw0oI41d3LMnNldmn0QPb8
qsun2xJUz/e0ae3Lsp+SN6MKx096d8MsWnxSAQ7D3Vro7atTrVja4E2yUR+atsNahAShFvtB73Jx
6Dz8sTBCKuozVeLlz/w7oiKkBRwb/BkkbNB8a36wHAswMQAbHjBZczed2Xt3c+P9dItM2fSQeM/k
Uuvdveh2LbxRsmC0TAmgx586s5Deb9taPKAvTM2v74abuU3mneJ5ke43bHQ6IkX76/T2Xj7g8SSh
hizKh1iILMaJq2MdZZZRO6RRDyizS2MzjVb6aJmTce5O/GgcDg+tAAaj07TayIUcEMJOPIM42SvJ
5YwErxMUuhDnRIrWAdlYWOuLhjA5GnFyranXgicz8lxqD1E24oWnhdV2oM3px+ixfzY0LEOR0dPa
MLBcXMv1eDItTSCp2gPt4OramBH6loMZ+pnFFlUzNd10iEy85b13DlfxfmsCU15Q+5hv8M3W1WEN
8m3eSl19AGru7MpcOKiEknG4Pn4u9r0hAZ2e3icfjEibdREKWtr9ZKjHu3PISjVrezV6cOKs3YW2
0+08rfQQRYrBgDvNfKZN+O40gNhfpFn5iugVkw8fjxeVal9MpZwf0krPsRWipIRHVhyonJFDVKj2
tq7k0+k5vtujiAOqyCGiYe6ASl63BTEYK2NXlPNDVnnKXZYb5s5op+rMrvlwFMQkIO2gDEh+ejyz
MAIDIiFYPHja2G0mxF0BaMbj4fRcgOWuTzZFAjYo3MU/2lnrlqPVlzMW1mbyI1SE0l2FYoLeZRtV
k72NdpO0qh9nKlqhvgHr2Et9BDXQXphFbxVL/xxe3K8pTNvpwh4wMUAvOo/hBKK9UbcBXu6690Yb
xJky3xuxKHtCSwr3hkCJ7UF4vol+rcIVPdr2HBjzEBZ3rVHJNESPsO3svahjSZErXRScgmESsZVt
Qmhw0xiMjlMXV1EdgrLAk9eg6rtvEYYFxpUi8G9TaXcBWB7AwTVx64eVhUxWgHxBP4NczM26ty4k
lEkgTVOlN5rtx0A4MoeqpEwsvx8MUVx7KXi+25zGuBg2WZGOTba1mtbNrvB5jKunJNWr6nvZAN5J
D8DhzbQMBlsNwaBOeCVHsV9r2HajwiFF0Sg+4k45UD5Mt3reOUpnYz8zWE1zoKqhpY9zqqMA4Mdh
zavVn4c6tiUvJWoVF4VqTfMd1sedwPGtdLPfqkHKUfPKbHrlLrQmSckTgke6E8CIk59hYpflNgFb
p12ksD0c/qSRb3g5cIOEOx7edvq7GrtM3TVxPgyB1cy9/WDMnmh8w8r0Yjcm1ax+cSPs8671KLcS
MH9GLbPIz40YvzugNZCvfMfEaO+208Ic3uUoYcJe5FniKBdRZHT9N1PkUfGM4Tv0L2/0cutLJkC0
PasqRZYx0NJCa+ZAdVLTEGySssIdAfe1f+gxIhVZNfqYbMPcGKydFYGH23teqaibSW/H9jssjLbc
T6S68b6mJj8dYrtGL6IejTDd9GUctRvHVSIzGMIBbWgZGfjjAWrzhkA0BiBVM+xrcQkxx3a/Z64i
3acpnDwxB2mPANJ2VPIqChIhY2ufNGoRA+603X5HPjZngeW2UBLz2RW9P/FnJ5teU8coC7wEfFfi
m3E1OJOv24ObCTY7gONt39gNVAZ4Id30RYkVZb6kGxV1d0Mv9eQZELdp7YfQdbofc58bcOujfBz8
Ikck6DVKYSRsQY7JoiSpaxe4O4W3Vr2PzSa1fSSsY9vdmg6KVyRdlWnsbBuC/o0C4NWiJGH3qovx
bosPVemb+QQSzcfRC0cmA9EPcc9PcIfDyKs1R1Clx6FSIrZUfKs6Za7/aXjmZ8ARK9P6MrlaY6lB
AtpKA+U6OICP2H5AFJvZnKqgzhxrKgM110RLV5+suEBxvTQScPMzULPb2owdGKd5EvbhS8NPAsao
AEQPrU2ORrv3NjRlOL6a/TiiLBMh6TDhfkMguEmzsIgOrYakoR1UNXYLY9BPJWpxquJoFdr4ZZTO
li8cS3KnamWkaBd9H4nyV2laOKJeZHrKSmz0hrfQr1mTbrItYyfy3k5H13e3IULR/yFC8Q6jRrrK
ZphGChQ+V+61vC1d31AL0whwmRlv7Dwh1KhlnZy5ENd5DSiFRQ2U/jkUQTbtKlGbhDENjVCK5zR2
mg51e90TO6kkxvgTAol1Ttlp/fAwl4zQYDDAr8Am/zwH/3ppYilKdQyhMYYbPC+QYS3if7LRKN2r
TPREGz1Lnb7kk89du491a9SeT6/xuwn/MaVEJQfA0KKhtdyjf/0Cy1H/h7IzWY4bydb0q1yrPepi
Htpu3QWAmBmcxSE3MImiMMMxOaZn612/WH9QVXcnQ2Vi56bMsijSIxwO9+P/+YeaMLuseK6htz97
iZF8R7Pe3elmg+zhL4+F6gookzuOCkXj4kw2OgQfc+9kz7LInL2oCVwLQaP7wU/Khoi134/2y9zC
fuIWDdhNFAQI28Xq0c1ZgeEu82dtFLDKPSSR9+j4+lto8+UO4Yb+SoGbE9TgFOL592P/vKf/ueBf
5QyEL+EZs2p5IFR+nNbUtIBkqA+f52SMHms7A7jYen2Dx61fKWhJtkWMBUCA1kh/E+0cTyV6mpoI
1EBfzEm7G5xImT4BXX+2Ez5+Kiw84cuuCrhV03wxJR3ud7CTW/UpXXM/0l1iVSqSjcqlJrllt5qm
YtvPgAtAOdnigCJmSeu+xBiNiaDphqITQReRCcN0NpUb74ECKzsOoaqzuxj1qBZ/9X3kNgyWj3wN
n3AHOevHeSS2aV69SfWXqdOEvSPqMdf3Y+1RA1EbJZ/dNX7BX6hKdWpG6mHsIQBA1kX1p9chbViJ
6WypL2W2mMY1oLs+hZFrdPU2nZpSK/0xZnvY6brSZ5rvsAXFt3Ftjca2tRxUOr9fR7+sYVIBKJPx
fVuT8PhIHz/O1Kh63BPc9dJ1kbPRinxC5CKGnZVpXaiT9rGNFqsJJiWvPulM/bIv0C5apYurU+JK
KL0A6Hn4Slq7ZfLChYxK0yBQNTrVkWeikIDqWP5FFAALNgpo/ocHjYvB5bW87MduKSl6X5zFyQ/I
1tKD3XnKPQzh7GBLvfiLJBbGWxPD2O7ZhgA8LiYW+5+WKMGpg6IuIiih9lA+4TsXtWHfCL31u8Vq
EUyWkfmJK8ev88rlB1wPEJN55VX8+ERHmrfrVj+9WCkEvWOTeUp1TtJqyUKnylDI/X4B/ZsFvR5p
q/G0hsM27MCP41W0xcpxGNsXBQMm9THNaLuEXeNW4qTOsZkdwQZwhxWTRYFRln0/hQls7TRwRZp/
Bk9cHuhc+rCg5MIE9AJ+fOnzV+alm+TDmLxwMdTC2bKjQ2dct44RxKBZ+99/9V9nmnsFduJgxiZJ
aZdhyFOkw/7rZu8FR+Hmi6hH7TarbVlQUy3x/e/H+oWwxBcjeBXaNfAZE3n5zSK76j1btspL2Vcx
NyrHQmmUBhhyePQ/RV2U852gqi9J6pWqgkpOesVT3dDEu6oNJY572j66K3p6wIYwtW3NBUS9IqMo
KY4lJLX5RUKgtr4kkzs+/P7DX0wUIi11bXevvSd2PtDfj0tkMbJ4opwW96PMjAOq6WLfeypVOLGU
n5zJF0OtRhMsQuwP8AsgLfiyAuhjhH1OpWrPdIic5MjSa15dbpvJSUPSp4R/6YsxGkRQlCK4Mf1s
kqyf5k+buVG2amcnpf2M1Zf1jK4QrpqtWJsGcc8n79k6Rx9O1p9D0egm1xK73MsG+2zNSPsiG7sp
2MTrNS8OUyyT9mXRLCTWd6afsWoOnOrZJl7Mv2hn//ObIrWkXbvim5hqfPym0oKKlKeN+0wAN1SJ
RXpVToXRJ1zxY9X7zDnzl/cY4TUbKE0CKK6gjRcTKw2FWCtdVd5cS5I2OCxGkMk4PjIF3abJq+wT
8s7leKwaQpFogNPZByW+ZKXlKcpi7OT1b4Nu37ruEB9bko4fR1E+c9X6TBj9y2j0PNZWALJoYsbJ
Xvg4mXU39jnNiunN6VUa+kurIkd0hJfudKdO682MIcJnUOMlXAUHBlNDmvt0gdmwL91BiqFvR5kv
6pvnRdUtVlnVSWYkIfz+hfg33wzYG2sn9kQy0i77DKje0sp0hfqmyGh4QsODj73XFaGYzazwdeWz
qMrL1520GraW1V6VZsLqEPJxJiWy7amuo/wNRbnqN15SbAYCK/0ha5ZP6pVfvxrtGx4arzu4NNXi
x6FAuJjbtujfqsludyo+FjvuPOea+vQ8T9XwF68y3NhwkKbdzR1DNWgpfByOGjlrZsyPvk3jmBMa
7Pbb2IyLwBZ29RfPMXyseN7M5No6oGi5WI6EuZk5kzu9dY4UyOXL5ZAqenyVoFZ9+ovrgweFZxiK
Ec5oToSL6jeq0fwaiyXf5t4rMFjqjm5MLA/ymz7Zt7H9yam5Fll/3jQxq+L1gicE0M05fbnoSd2B
+OCl01vs1M4L6cuEYWiTOqIvls5UbSSYGH4C8Jn+YnYnNlloRPD/53cpN2HSfXx85lir8+JW5Zsn
OFB9isTIX7hkB9OAOPeTtfLL0mQk+hYYN+NPvS7Oj4O1Ni4Kc2vN7Ce2t4/xqf7hSLk8u0VkfZGx
+Gz/+oXBbK1xi9YqN1pTvn75dmBnSaFFkfINU0R3wgKhqJYDroEYZgRu0UZVFzjLnNf6Zmm7YjzU
pCXXQdWkIjnMmHcPqj+kLEa/lm5fhv2QZlXvI2Wosv6UcS7ovqamqiL9qjKiUvMlieEOXJ0i9RQE
YK2kM2M2ST08/rX1uZJM1hgs6gewGdO4OObUTivL2a7iH3OkzfeYOhT7wpubzaTb+aulkVnx+/Eu
9y8kuSAi1Os0KBHXXt4SVFkrkd60xh+RQEUG4WTysRvId1jkOZ/dzS9PANJhgAlw3ia9AfLBZWyS
SHkHTG7a3xBzD/Z7rWJILf14jqVShDIGo9jGC4GvWz2zOA2DIYVZOflpw1GNtVM/TFURlEqaGVnY
QRQzrxbPbKXP9usWny3pX/ANgolWiQk4ArYyMEAudnZOzmQoorp4kwTXjO96g94Ps+EhH5FLAxIr
mEB1av4+xArSf0xe+/guRigKoplTIce7iuO+/KwuudhQVunqCmysE4h0lb3545tmRaYSRbXW3wtF
mULdGLztXPTFYRKVDPIudYDQEm/z+0VyecX6OSqKYEJouGVga3Yxahm3WWQXVn9P9k+1dbMx2Rek
mxyFDrbSWuNwooAYtia7dmBjSnmDGu0ztvvFHrN+BlhQFJ7wEXlDLjXCEpcSEZlec1+PeZ0FvRtp
pJ7K2d05pBhc93GaFJ/U8v9msgENMf6DibS2aC9EbpCDx3oSWnOfy9m4rUhB3ylDPpHC5fX4ObDl
LJGp734/2f92UKiWtPRgSoDSfHzCCi4YdV+O7X2Z5dUBDXGxU7UmPStpRTzx2khQRDZ+8oQvtoGf
k7tmNLKoUDHCufo4aGO5NeBO392LvMKUjtZ6gH5yCc2mVD457C9frH+OZYNW0pZCuHlZxxSZ0tI+
0dv7RCh2dZDgE6pfFcKMTgsWQfG2Mks6h7wGmXbfapk5h0mkt5lv4vTR+xqC5uYTDO5iZ/rn/XA9
odkDwcS8izlX0ZHqo1qJ+7RI47PiacNGiuSzCvjiBvVzlDUQgxlY64+fjdY/XdZ6LWVHaOrqfhJz
cpaie1tKZXro1TgJYw+zUOxS+l2dZM0ewuQfv19Wl094vQKDFZtI7JHm0nz/+IQzJXayITbTe2Xx
sjuOTiXwxDIcrZSS6/dD/ZvZXLmD6+m8Er3Mi2qAdtNUKFYp7pVBGrSSpv5GL7z86+9H+TezuXJA
wCPgt1qY9H38QrgQRWqXKvV9rqHLKxK1DbIoskMDW8DNIM1mP8wmTelm1XwjTv8sPPxyP8KTi4gB
VjGLmGPi8qQumnw00KT294jeMPaOanrSqpGqRTgbev1HZcXRZwfo+hb+qZpkAa1kUO7heDRAa7jk
RMLhqPOk0eX9MCrKKRnjKd6Mi9J9h+RD3BJMYu26inr5hpPGeCjpar1JLynftLSbvhV8jfSf1cN/
vk3/I34Xt/8cu/vv/+K/30Q945ST9Bf/+d839Xv10Lfv7/35a/1f66/+33/68Rf/+5y+taITP/rL
f/Xhl/j7/xo//Np//fAfmwoD7flOvrfz/Xsni/7nAHzS9V/+//7wP95//pXHuX7/x9/ekNb361+L
U1H97V8/Onz/x99+bkv/+ee//68fXn8t+b3H//U/2zyd33/5lfevXf+Pv5nm313u8gRjAmxTFK+6
2PF9/Ylu/Z3zj0MULoUBM3xtm1Si7RN+Sf87Haq1RsJab62neUU7IdcfGRZ/zyI4Ga+D9TDimvl/
PtqHh/T/Htp/YAJzK9Kq7/7xt4uVC3gDFRChPmNRZdIU+/jmOJ7siF82zIBz9FUm49VQeKeywTNl
Gj95STEB+Lhmfw7Gqf3zfsBE/JILKDu9hxaGXQEw7fJQZjUx3mRGpIlPm7ipfL2edO2cWF72g4yD
yt2ViTEOG62T7h5duVLSOqOK9bGYiuo7xW2kdcjjOOtudY6tal+lBBZsrSWvlEPTlfZ0wpq8b/a2
MzpnIy0acZOzvV9ZXdrH11UCByAcvXZqTok1x812MfUiCYfSjcmu6Ber22pElrS+lrXLJm/0pQrR
76y/ZEE08HEzMvJdL/v+FvKIo20HI6+Mo6xLUkCLqinLvQl3qwigT99Q2vKXei7n1NZ1Wb96uQtz
XeSLAUDaOY2JzxSaLT+TnXGbidjNaIuPFgmG7eLVfsMfCEa9GOItm7WqhQDq6kCDRE2U8zhN6oEL
oJCYioy0/IJFNfNmV9n4iF0NdYoRWVhILtx+tthRf9C9KouCEp6t5+MtKEkt7TSv3SULHW9fG0kU
DLqYhwgtMvMc3+pk/DTOcqkOixjM50zB9syk3v2GZeBG05Q7KDJ2SLu5JqWzn6k/a2Uzcgfz9Q7f
q2INKoKDwl/KoyqsFUYcIJCno9yYSqUFhdb1oUym2Ld769qrnfvYTupQi/onT8GKrJ9slLeJ/pJI
5xHBxH2tp2dzXrXFev6dxGCCdWU+HBY9C9N8ybas+EMzu9YBSDry0xgvvW7B3i9naD9Lm2Nqy6M3
4+o2TPqWIjv3NaPfibIpA8VKg8xRboZphAqwkBg9mnu68vjJ5ePd1GSnRS3TMMmUbVcKiC5TFcp0
ikLIZ27Y8JzHsot9tXvXRj3bjLiE+FMEPrqU+lmfrHuz0nN/1uOvSacfZycGuSnqMO/sISQKu9xp
Vbc1G+t2tXXKJlmHmaZcD5rcwh65n7X4Osenb19o+nGZYz9yJYM5HXYrWXu2zWxvqEkWTtW8c8Z5
v8zVjbais7Wwr8iXuLX05B0YOYiTtkXxMTwYOHZZ1XxNfErilzL6AhXnpJrRHlu/ZSO58zB3EW5f
GcSlQsXUwknDRYenpdrL+pmICkFEHOhQNLDG+YK666bIVc+PHfCGql/aQHMV2zfzkjsCr0dYVMmz
2cYoij15M7hQQJxegdGjqqGXwKpXvO+a4glS/aZrJ8WDJ7G6927CFlaNBscf5+QBDUTYFgs9QW3y
MZw/11r5aOdYbliNdxr15apa0luhxzOqfScYFvV6iqrYL2drZKDchCACAyuqxbSNDFH6GFw86bVX
hKmLpYu3dDu3kL5l9y980Cvd5at4PZilkuMClIjbJU1+LLF8kCOB9Zo37NrGPlWFfLGNad8bEKDM
CjZXanXfEgzMggSHuS2UWDOYRaSEsC8oL3UcA/nSS71MQQnxboNQODv3NUD6bGe3eBGZOwL/bjna
deIkmu9yzBWf1AfCIptlLxUBVSRx3olE25bCFSe8T+65FE5BMtnjhoztBXBCoJ9tWzcQ1XJlQmui
nSzg0Bn5j2E2Kv6S9w1pQzD0Ct81OufTbB0ib4g2xEIFCNveReqRLqzjCO4pcKtMucEGTME+Lp38
FreNIkVb1Dn6Deg4/0+fnrpErXcpBm8GAdvB7LgJL8WwXbIlcJPymMzGIY7yk5pBTsq9fqMO0V1H
DoK/oKFjgZV3WZS1OPZZYzBYRR/khvWE61jOz4hI6UfTDXB/m0P4gA+RcG51K3dvsSt0Nn1d6ZtM
OI+m1nr7xDW2GKY9ddi2B33c7Onyb9yxWcl+pm+0Nk6ouZnCMtSW+5xj2qeDceaO6e3SvI59yArF
buyrH3NRPQnb+V6NMxd6NQkXNcHpJYFGakSJErJrvC2FFtYVfDwTLDioctlv4kbfwsyertSusQIT
gcOhGhSsNhGr9NRYiJyaXH2CCJnspSO3UVxvTIN2mplFd4UTX9tl+9ZYLHQxFJj/JNbGc5tN2a2u
cG6kBuqcPpaqF+rd6Pj22Cdcw9uOfTe+pvW5mefW2dhlMm04JKprFr3YaOrYauepWLxAQ5pGFk2J
26lMYphdGYy+GvrhMNBUQVXleMq0aaPI8jNvOImmODa10QWt5/wwRrwDfC3PORdjHWmQq/Uu09Ic
3Eqh21upJ8xPhZ+aUb6XYkr2epXexUX7irjwLErtEdU6y1o4uxaP9DFYFiztyGh477JSua4otiE2
FmfgoHOVYAwpwGuDwpq3btd88+rkUR+F+T6XhRpadnPj2HK+y5u52E1GuuXw+wZ57LWv2aK9spkP
maLuI72YQiuq94msdKinuH62ozhUyCdJf46+zVO8HxvrxyB4uPpQu/vMTOrboczGk2bXBt70LiCP
tppZRpyYklsBuUyFwUTxkCp1+lI5kCXkgJS4Gye/sOt73ZqN0Ey18yKKH2WFeYIn6xq/EuM6zXmp
SrOTASmxcF2XsoeSZnHMtvJGeh08/ZiQ2BCvpmekG2ZQ10AcLTi533ryKaKDEsBELfwqsRS/KqP5
6LQ15EWvPagUrqSjpqeMteFXsQo/18leq76Sh1q16BXX3kYVC36h5Z3CPhWhOkVZ5bVnvbT00Ehz
80o18iXQJ5n6AyypsOR4QW96pGN+R5Td2XWqB/qbxkbDK2s9ALHcSnTzfvFmeIKlWgTxohYPrr28
WpPU/Xkwd5EoSp6lisw5VpoQazl512BVdjJ15Vx3tRfSvX+NeSP8VFPllQ06yLZuE3Izlsr30QCJ
myZxrU3pvZXCXowcSh7PVbQnYM1tNVrpzqyFEmD4/IpBWL2FNeVsCbMSmB/y2BtlNm6Mtt91uO/6
FeDOZlCjQ94bG1ggB1OXNzB1vo7mdGaFm1cQJobQjoqthJ6KC4Z3LUuMCYzZFUHec0qUuUbJ7EBX
zHGQMJeTlnuQLqvhu1CLDaj1qUit1je4+tq5cbO03k3Wp4/1YIaaWpzbRMV5EoAx9xofgmfhx8JW
w3RR90tq3YLr3/ULmhzdfJkW4vMcSgwKObZBt3H9qVC/9vjtY0NmPfFtBR6I07dh1L+oTt/6qTOe
ylZ79FiIpa62R1PaA9D4qISyjVOM7UqWotcOAcroV/yGieBaIv1a8GGmQ9ZytfTNei7kzm2nOrnD
fbbkeHEVByalPVbv6ahDY0kSHGzx6yvK+1jV8+nMxjxqQZpbZRK2i2Wd6hSO/U7RIuzABMi6s0ec
pFZfc1Dm5zGT5FH5M3LEAZ6yZ5w7aaqUhAA1QdZ2/BHTqaruRsVEyfsE+r4A2tYeNq7aXJrhHq2O
jhcAL75rTB+4QSDKFe/HHZnIchbdVTUkURzM6TwBKVhR90kj/acp0p+u8QyM+BzGBrpCuq90TD7e
v+q2HyQEAkI9tNWgXK8VM/XHrG9qoiHc3PDRQOOznM24HwWZXfLcK4pHlXn2upBuT/4AkId/AP5b
LzkkkO1oahXqibKPwyXvXWxBZwVQLYfjekpUjuvSyJ0M65/KwN2ltdRH2Yq4xtZomP4a7Ygvx80W
dwEkHnAEfmktN5WTOMXgyKAv2+Kps+CADGqxh+fPKbzGi7zYTe5+lvNxCSquDxNQ5CeXC9SULunH
Oc2VpTdidVRJKxmKFOFibXwxGs0kr2paI4hafZgzX1gpb1KJf2sdTrOrWOv+UgSsebo6v4enVvjp
40MmPGu9sINb00q/bIkNAHqDordqIFnNp9KB7zrlnXLGizq9VepaOTfCIQxYGZE3/H7oX+73P0GH
tXthQAoBN/g4F0RaudIz6j4onDH+NsRuzXZBamMcGHrGU2/JiHLD3495AS9SUq7GBDpefJAZIUxc
jDnqU+s4kRmHsliOpbPHBhwI9eWTQS5fWdDwtftB5gAgKurcizcHDiI2iw4mw9qDty3C5XBT2uGu
87/9MRyrLfHYvnbHoUEAp6oHgbtn09/+/iMgq7kAHnWElKttADJK2shQCC8+BBmBKUH1Igr6pDl5
uXhMIsqvOpdDaDgiepiSsQ0BQI9Tkt/UeOvXPVtv6abdfi5qjEy6dD2X8QJperY54XjdcXKSH7aC
FXcsizwoIayzsRsk1rRLEmodPWKjTZ772snZ5s16Z+Ik6mA5t3T2tgM0sGbxIArr6KT2bY33sb26
Qivium/1fV/UHfkv7UE0hliNKch9xWOnHzCdB9dEo0OJeEViGM1SPIap2MdbaUQvBKvji1I+AOm9
LcgM3MElRUBE14U9PrfWdLQKZtmah+dIjq96N72qQ/2MTQRiieqksLuGWZ9tnJr75aQ1h6HEEnpS
vMd41MMy5hlF6jZP7Z0wpwMtjhv8np1T57pvma5sF1zKgzEGlVqQ/ftDkT1oSYkmwN4ix951jnss
DReD2BHRgPrHGDUPSW9/TZvoaszj/Twa96mAbz5gc2DZ3WupURwa7TOz8igGbNhhx2/RrO7IVDiW
ivVChXbGfuo6KWe0I/xjJcYQq5bPA/7HeUYaABc0KBDKzkqUt5zzFTy15JAc3oUpHtmnPeK8l92Y
jscI08iAtzNU0NHDIkZCUfebJekCCHL3iaG/WHkSjLJ8WjxxlKVZ+DY6P5/UjK0DTTypbT+L8oNo
9XCovdcKHWy8sI1kzbU+Z89jnK618R6m4RZ1xNdy9AZkSeLeSMeHAiC6KY0NveQ/FNvZu51H/cqD
HYrlpuuKxyTWjqXZFLS9u2AxB7QjhivW5mvFXSarXu1UwaM8A4KwKdMCR00eKCi/jH3XhCByTVCo
rCJaPNqdVIAXxv6mN6rHWM7jtmlQS6ZRW7xVwnC2rapdRRkUI7062aVEr0+WVInOIYyU9MpcnOPk
LYMflTxj5JHLZqWULYm7U9pZ+FVOP6RYrmYrNQJpdHeKNPrrCs0NAEN2bbjdiQvxzRr+Hdpz6W6V
xDxmdn3ienr0Ft4zOTvZtvZE5mvD4uxkS0IGvn7pPinz+SYX9dWQ5bsokgtIRTb0vjoiThow5JEd
RZ+xzAezxYQAdOxgNlK5A6X5kRUDpvu98twX/R/C7J1gUWYUSpBLD5K3bZOK9LX3+ke7jMpgmu0p
7JgL1Vl27Ad9MM+o5bBSD6pSXCmVHfRRfsO8hpXAqR2DaS+wF0TR+owKrBGTjb6Iuk/VZyhGc7sx
i/TsdNG+EIv+NE807udZPnrom/hxhIp8EM9uzWHYALNdtZhnk+oqOezqvgiLfnQNX+vlqZuaH5Fu
HclcbEBfRLJpiC3wMeM6ewlKgk4+46mLoqAN4i5ZcO0xssDB7gZss8P/NjJfzFZtjkqT7KGajGAS
FgEj3hn/4Q3km0f4IpsCqizUskUholj17cG6Ue3h2pri1y7Xfak1u1af9lpp7eqIShozDx8X+OdF
zNep1G4iz9ridnPVipQY0x4neGWjKxLllhUoDd6/uPtUc34j5/RbWWk4X6r7tDBvJ8L+WheT9jm2
fK0otqondo2rvcrlq5Zoz3Kps6OX9Wa7M8tCSZ67Vh12/eiQDmNwPRhb4gkqQpTF2GILVesxHy5t
NtLxdlppv9vK6BVc+Gt1W2iz46dZuhwi9LvdxoZT8dWpsJWP2ngMcHivHgonte4lkXFAwky6x94Y
6/VJU4bqrunTGp/1dNrNHpKxpsufTO6GLP45f/LINPTrbpqCStezR83Lm1tA5O+9oh3o0qIR9rBN
GZUf5PFYgILDZKHNTPvxsORRtBnb/hbzIzfQJkP9MS2AJMeklyCdUQEQN7nqWeTcFHBoAmUg1sOK
V8v8ZFnOdap+sfRBu1fVrIswSXC+kGIkN1ln0m4rRv0WbU/hIZiMx5Pbrhl1htN/w8ChOWZZPZ+V
SEXyVcR5FOBCrIexi4QNPGXXFN3B9tJTNahmoPRR7wsXYtIScbuaR/ucDkOzwTD4yh3d237UzWDV
v4Xw6rsgWf03Ypkdq1gzfWoB7JVHStskb5/6znhpEHj4fUvSreV0egAzSTkabnPdTePdPPRXJjnZ
0necXrzpc//dgJa/0yJbC4ZGAQ0uifZQ8OiK+ldPHQQa0qpQvhWJ6aLX7AFBBzhU/iyaV3Ws6yMc
ImznE5fr+X2pLSlQR1mkN2BV5rtG12HbaV2TbLLG1Mg5sCsLaJEOHvE8Zp8ZYbfMeD7D+Sue9DS6
abk0KAe21mQAjfG0MuwKl8SvAZVbGsSROf2RJuabjFWr3HvOqF33Xim3E7ZioaOU0TZWACzCbOiS
bpuqU4dsPa+TM/iJjSATvRvuUXdzPbZb+Bncu0hVEd2GdzndCESviV+QBH8zLx3ZcU3RXJdSi6Ow
cZUuxK9BBTQX7rdOls4mH4r6fqrL6BCn2ZUVUcwY6nTtJkOqHAbLQLxC3e3dD9QXj70St8dWLxYJ
iSct72BTsJAzLZzArUIX+s4VixHPrHbaml1yOw+Ts3MV8TSAbE8uFpTuokehrlbpJgOlRMpX79xE
yQORKuNzYrX3midFkIxsgOkw2ndNUxZBNzjei9InWNYbaWT+qEBaH5eyNecNFMDAnLKbUo8CL3M2
Zt2oON2QPi0a96kRteYrLMfAaas6aNop23t65QDB9qJ4oBQpfITq7iEZreLeK6vkizrLeX70hBkP
PuTdA6Kz6TymjUlYQ9IEXESjrV6a8cYD6dpVmZfjddSOgatH022mjdYuX7xxb3oy7/cWtgk7rg8N
csxsYEPXTNIGDN7n/eDVzSbqwUineLiq3Gl8oS9mh9MiH+glLvgoEQ4p1Ahzyyj33Ef2/ZvWGZsj
QvJVLEuBF7R5M6J/sl2SaAV4n6Gecqv+ytS8Tol3nUl9S+/r0GJblS3TTos7J2ycMds2KHtVgPXW
2ePA4L4PVlJdRfGyzZwKwapqqdOhlW20i1mX6+k5LCjf9aE4TTqbaKUgDF7oiJ3oETV+0kU8rmxA
YjsOywEe5V2U2x0zX+C76lj1rXDmHZHk3V0FOQJdCeZZg7cRaVEf6I2o/mgWAqeE5cwbMgeeJtuN
0oy937X5V07/ci9VokqTxt2mIv/axzwcWJ9W2OjjbUdKfeJqa2vA8eNRvse2dW/rSsfVpT3qVXY1
6qvm2ZS3ueu9oWJZQryr/BlsJhysPsaWp8V6ONaQwWZhawD9kivFJTsez2rVYjA/esdMAUxWkv7c
uO5tnCtBunT5HgcQFE3DtJvMdNhMMS09mhqchmm7j4nm8BW5LF9cLfpixrYe0LaTfluNj0VUNRvD
Epy7VVFp9B+oIfBaIZkJE4c/Roqw3F8rSmPMlr2wYxqEWaqNm7oxCYJJPSu9lYhmaewYBdUAcTG5
5d62RWScHbLYYTehCwOu7I9RR/BQVTr+6hGz6RvqVwKCiJsFC65I7VKmBoZlazkHZqHyPbOZg65y
9iNpUkEhoXm3bZIMsU8j6TuSnGKnAFfc9JVxVxTmdJ1XrvGgjmTjNpN7W3dFubVwuv/DHrvzMJWo
pb1kNxrKctdUVKqxlX/BW+Cpt9KZvNdMgpmaN04E6aPSGgxNjPkYt+C/8dj+4dp9tynV3iNk2XW6
GyHn4UeVN3XIzvKaZYNzzFz40p06vFR5xGVhydOrMuY9itRm3lvgAdumJTsz6ihZRwjCYaenGVJw
4W5LQy5+OcS3c0T0EoDYtVBF8b2ry+mOzGwn1Jx6Y/xEGyJxQLu2y9nzqLJpQ5f9tsqUp4WQaTG0
THe9jT0Z2DEK6bTq3CAbtfo+7Zag6otNp0596UdR0u8mdOffejgMoJjkBQoS90BvZvuQFEOWhhan
XhoUthk/GPjpPEB8GZ9sSCH1LgaHl7eDLUTu132lhBOhS5ulopyXM1ihbXKYqyEbPQ1TDkt9JBhu
zDZy8HbU1/V+MdI7+ph+Irobm+iyqc02ObQbadKrBtbZqcIg0tChpdJ23o82d2vp91X/bI7KEIyT
EwDjqad2ipTtrKV1kIlaCeQcF9sug9KmixpDg0XfEJle7mLCzPc2/SK2lq+DhhFRrupnoZs42Ysj
yNIbrQxzw4a4SWPHxIiY83oEnPQhx0CNQ1vuJ1N7i8biJDtWgBiyh+J/M3cmy3FjSZd+FVlveoU0
zMPmN0sgEAPJIIOjKG1gQTKEeZ7R1st+sn6x/kCJWQoqB2WS1n/KqspKEnUDcXEH9+PHz8lQVaHs
mZryZFs5dPZKyxy5oJ5m+NV52cjVblCtU+j18ZWa1DQKZMQOnpFsurLfJbpf23PqVVKKKO02xvgm
LcSP4dhwSqKSPHTi7CKL11Ely/sykW81wdOuqLwTUCGp9MmQEI4xworexiz2ecspbSyyRkkT30Qh
MG0KFOomDKcbYbTyS8tHCwVLP9PtNTO3mzHzlmyfDXZnuRPKfrHEhCSydS8oKcYO4gKcUcLRi6wt
CoJ7MSdctLqMUpEWnWHrlrqtRozdt1suPmQjtBKCQYZxmax3ylKmKG5boXzp0z7sCUx7aXypZOxh
jci6NAYdM4dSIxbKW9/B4Oe01rJzLPDkVWI2sZuIvTNmzS6YrFNNz9NNSGxjBxYJEY6b00lShKML
9SyCasZJoVeNdVBCYYfq1b6lB9HRkH1Uav0UB6xqF+dgA51x13AFk1Iom4qS9CaplRMpo7wkKb7J
5q3uylEu7IbazZVqRruYOtO281MTELlHvKNvzzqh1VYYf1GWB0aVndaajNOyr8C7g+Jk1Lkg1bGY
uJXH2qmrLMEJUh7XCFVdU90QbLUBhycIWXqF3vhLMRIuw0rbtEKX3kP29+nwyDu8RBS+b+YtqoBK
ZtGHdiN2101Zwa3w6/Mkqc2bTouokseTv4CXEbpFIkrcDVPOG67vhrod1jgV6Se4BJNT1ThNVrSt
OEHmreU8fFCnbHjKexXZhEyzToZ4ehCx/jtBjhDSW/SpLFVgIKP4lCrVbhKLzG18XdgYaZ+4UJXr
RRoXN7BuDl6IDfHEGetmqbLXQqQnC7ORnIEaOQ2bhmtGMBqGunSmIjwJ6lK25cHfoRQWOYhTOBra
jUvEQs8NRNOcGXmQ1e7aHLBgwmdq0WHcOnTtum6p9wSafqrgNedoXhmvSo5jgOeLqPNyIuzCugCo
/Ux7Au6kqnk7ttIX6o0tvNZ8I8rqLpA6dU2zFxZdmr4i/xXcsK1KqmF65gz0raz6PtmNeAUufKQ1
1lYacE+FFEIVsXwoalBzjCAEBFaE81pVdyDVpZMV8UVdYuAT0YJta4L2QDMzH2GoOJrpk+/QMndF
y7iJcT0XjtSKp1nareIkaO2ACPAk6KXsKUkyedXwTzo9um/pZiR0MM5Q0TC3STFcxwFYe0n7st3W
xbmMSobTTCH9pnJxW5bi7WgZOz8dbHRTFB5kbrzWhMqhQ/pG0sKLtmBDC2JySdn7s9YQC1ladFoo
w+j0CoZsVRueovUzKLYeJxUbZnYkG6QLrYiffMz9FqEmLIJYKVg9hIhpKUI+ChVA5s4a7LGa0xxT
E5yx71Tic3xpJ26UsYLNrPJnduKNZ/VY3AZlcj0Z8CTKSLihJ/5jrgZrZhHrG43/Mya7ocjuCX43
VkmGS+4BnFgN8WKEz8EasYZFiXSUA4xGjaMRUMQprru+uk1GYB6hLi9RASZMLarTqPS3itiv26ir
1vTC5OhrtTvPk07RhdyaVn2VRUlhV7V2p8IxcioBWm4kph+REQRpTS6iKbg1VMpXRQgBPR83g5fs
VXO4jSJxpVuQskIlvderJLrDvki3+05cBkzMGdWCGkgvzW2dW9v2m+hsaDNIHcCMvHE12oia+lgO
cM3p0F4qTbYLW4PP7e41AtQ6ikkx0ki0/RhfObwWHUFWwdBAlAbUpK3uQsfle2xruDQ+gjjqsO+q
fD0KHZEHaifLPrE6fgs4mxfidVcEd2WAQAk2dqdqniBOE3iJ63ulG9e5B0JmXsZJd22wci2JWnNv
IDtqds0abdALfSCiFHCns7VBIA+kpkD8RT2fxH6JP8yOxJBe3bmN0RTM3aimJRATDRdUTN200eN7
K0IXrlSSfNFzBOGtY9lmJSiuoqelOwomyymL9olfn0He61akuctChg+RZnjLZkO3K3X0T5Ma5wC/
u+pN7b604PIluOiyuxZNZi0mPV0mA/heHvIPIwuIDmkyQmd6hvIkJnhUq+qzNlSPSYAgNxnWxKk4
CI46+UAyiSJ78iLItOak5yim+WGgL60Sdwiwgqp7Gkmb512MWnI2isjIK/HWL4GnlKpFOEYczCv0
Zm77oYdonbSfUhxbqZMpK1H3TuD0RbaI1oudSwT0Xov0Cp3c58HUWZDz9L3ZSrSQ13xs6hWea7b9
5dyfZDeYSNtaUjYOfIWT2Orv0BW/yWuSVqtMz2j3CRehGN+oo+qxILJ1kurVAv0qzaH6Cizab32x
PC9687zwlFMxF5RFkIQJpLzusUHgFmEoXKoycYV3I+clvrNyXnabXp3wZKyJoQJqwJ1H+22S19li
ysW7RuVWD0y48pEcNqhilUDlcrLo+tCwBRPVQb8go4BmqJAFo8gEQiNa9XoQ4JrAArmUp3xwEypI
W1HJrseyR0RI9c21L5EQKHTyM1Wy5nrmcCcImRPFw94KJxhitTdciCXomZqnnGrKzrcC/N+xQbyq
Va47O5ZD4WQcvKeuggGBuk76MKSSsDWaInFa0XKl3judm19AQbPxSvImsGyrPc0rS4exlBfOUIvW
aZAnyiorELjvq/CijkQwMpy5sN7isBmN9qb2wBNQ7xMgExbSEuEyhyJvceGxZG011PXFWM+qM4EJ
v68OhOIOumx9o3t5vRsT0dv1gpS7RZW1w5mnw6OQpLhVCLbanlYfhNdOfQRCTY7PVQMqSnLeLUMr
5AAilsvLB01vVUeh6HemBJa1rHJFtam7TunC6KrqDJ2yq3AQJ6dM1X0SmeO6m0xvTdxHri/eZ4P3
WAu5vik17RYjstCGllXakpk8xakfYloJ6hTr/acphv4xBfouHsRxIcntHdyGj6Gld3ZEFAGpad43
RRG61M2eUr+QXKktLxBrCRFTozakFKq/koTBWDT1MHvpyJ8TXxLYsnx9vWnWfTBcVYgDbZC0kF1d
kQ9WLEVOJ0uk2UFyKnQTh7gJ9woBUYA1qfxYBjGRn5G7om+ewoWfTgrBv1VJ5JeQEGmenjKXcmFj
qyh72a08RKvymecCOFZ7sJA91BIqSqXZlPTLCd9WR+0gyCSWtEkD3lRscEKiMue2wDpw9gjqKjQH
F62owiI0tIc28M5VtUeWKwqNBcQpDfGxptji5NUzMSPiF1rAnEknBeI85wJY2ELxK2Buhf4uDDez
WHYMreKCUATDyTK/hrJRlBdln93q+ezp1ieJEC14tiTGzbSsAV39Mnd0PaTIIzWSnK60Lkwzt6oh
K9O0MleTdHJzvIdp+jmp6dBwfKmE+jXD2IFUk7bG+DfJxXk24TGteXru0g0Hky+h+NHoyq4sKFtx
6my6zFgWKNucK503La3MLPHNCLUUfRoCIRp37U4ivzXIChetMLpy2p9Qg/zYCfpDWrQsVyMvnSK3
buUSC3PTuhaA0BP/FhDiAk2f5HyEbbtoR6ukvT9Eh9hS1wP0N4hZArFsoKLigLxZUNnyRCwYSR4I
lCDbmCUio1oAaaSfNM9agYeDOWnJNtNUAyEvQ7MNodmkE1Q1tBdgfferKrduKoVkJZ7kT0Lf3WGZ
ve10MgudXAnUYmzxp2G+8Ncd/Y9e0N13/UQuB/4+pKa4lCbr1lDq6551axTtuAB/B8K13CFjdwbE
lH79OQ06kVpXprpeb2SIsJJrqyYeyV5+B2PFbbpsM0betu3Ex0GRr6pBQrXCk8EZaii++G86idKd
Z5CMLGNa9PittwVaZloeXyVpXeHEDtWSJ/4CffZcjIJ6lXjdZdz3soNoIGTPdEj4yMSlm3HtTyY6
ijDU6AiuAGm7vYKnsx100kIZcE8uFapuA+hT0e2U4HOqzIYGrYDwN0KZNEvyZB8pOt949aEfyXpJ
nAIhddTq0Y8ari5LxgIkDNa5od7jR3eFSjiVN19ZcEef+iCotVyfkFWusab4LE2Tm9eY3U4tOFJD
5dW8assosI2m2cb0yNZGcDEAD7BqNuQtK60IPxtTXdBOP2abZDDWjSZB1Rw2gaRuUiMIVvTgXE8D
5Kdazk8R2s2WJRwsUsgJbkYYHRLP/1Jo6RfcZXeepl4QlH+Mw+RUwqgRLFu588UEgqnhIWbiq4Tu
kwBzxYil/gxpM6i8GhGfKve3EaojBGGNLQfSkozj1EoTutaAOkUjz/Vl1OsmEwP068TidCGrYbuV
mhGMLe26TyVdtRdkLOWVhk7kNWcUJeq4D2NnVKWTuKgozzcSa1Ap0oUaCWD9g1ktMsFoEzcRGv1L
ncj+reVX/jKeSlA6uWmcrBXTfoOxrjNpueLKY3Yrh9MEcVaCK0fNFxdwt+1Fo1goadQtMhqcFvhR
Z6tOL8TFnMKHZuA5nmc8en5fXucZKKndBrqHLqXWgzpJRut2k+bSPMDXjQrF0YNp01Rdz5LUjDBz
oMgMjuGDyiR90WG/LH4GLa3YjcHa5G69mAyFI6IQpRWB3WOdGNaFqRT3k0pJB33K8yaoMUIXmhp+
mhktxQaXoUAVr0Jf1hbKqJ9NcA2gQiAWAdlHRcVQKariOiz1CJJ5ys5Te8RrIUMrhfAkF6G5yHSP
an0NV23Qivw8KNDUFExrBVF6JQ5T5xoIPsGr1R4rMqZz2tVuDC+49AwiuWp6BMnUXCkvBXdCGZBv
7IP+zTmQYvhPLcT2hYBM12YM5As98u8wWtgkVnFdF9pJX9Adq+XzMSmm+wyVxpZzeqLBmCIqJZbK
R4k6rYp7UnGMmwfUSj1w2ZUStcJDhG4TwL1cLotSMUEsEY6CS6entQ2RGrAPMTmUEvl4v8lO+5jm
WFFAhnQMzuh+KG0fUjQ9myUlfT1eBw0tJjnZoINl4b0gCLeTXlyIo9E7A1qRWdoOVB91zdHyQWKi
DNeYqMCq2B7atL5WC00mxZisSyKEBaWV1g4D5TpNEKzshm7hC9lHP6sfyzglXsupDRpn6YTxio+6
o0RHaaI2uzZvZdfAUnpZJ62bTNzoIO/0Ykd6ZZsatU4C0dOooM1D8UcE2/CsdUW1OkEU1A2mbCk1
HsIaMjXfYrKmZV22m9FUUpd3fhKNyJVWOQh55CHw3kUngqp8pBtNX9SChSVu7e8mpe22whh9qsLm
dpbA3DS16QFIRL4TtBpGVjQbY3+9tJIgd7ADH5w2i9klorqsEI50NeASin4q16kH4aDtylNRau9h
mrPMGCa3Pb7ewpSSyunVdLIzLzJOo0ZYFm2G/8Xoe9cIWLVzo809bJrWIejeRfhk9rHuQetRhyex
FT6OdcsTtxocUuos9ugpBslhGKyYDVpSTTO6H1TxEFRKc612GS0NWc2BHMsTNXnoIeNAcJ8xvyJa
tGiaoTOWCpaDlfUuDHzlSqYbAIX/WuOmoX7tVDCtnCAYrfmIu+2r4Eyb5gikJvDOzbs6nfvdK/LV
2Iopo5fciiUQBkWnsV2Ad26SPJBhe5UnWDOgbYsH6GIQ0xvS3ss41dNFaCXyqh4p2BmZhhI75CK8
JbAAScju68DDM7MrRHh0Ap5GK+iYMtqFfCf/lHc/WcuwwMRk60HfzD5JCRVA5DylES8MzBoAVtER
1k6TYAa6xDZuFwpkdxqD4rSSaQIVtXg76jkfkk0DXTPoruJ4jmFmeDPIYJPuENOFckKh30ILTssa
BwkxS2G7KJTHYzqhggVB0Lg3ZAM95SaXCt2VdBImlyb0iHUw6q07mShQXHSY2h+6lohGKAsO7bJh
0LNQM8baNTRCOpptYrZibRFckEFF0QG79Ci7ywb2N20X0IoW9Oy27SFNZtlStFK09SipU/UR73Mn
oRZ4By7KvPttM/+v/9zIrIzxCPRMF6edlZKgrIcUjT/sFcQntVVkCjgR8XheU/n1ujxNz4bA7KoT
akIwjCR/tD4hQ8pzDXo3MSg094dSaqLxsZe7znwc4J3cobiIUKzKHuCxUHdYTz6h6VXXS9hPy1Ma
bxWpM0akc5N8NdBlMW5F1LjUhUmQnq303ldKFzIwbSAQsWBrmGRJsSMh3ipea1LXrGTPaKtl1wZm
tObOxHq+wD/YW8aVPhq72XvGOkXMx2w/EeuFaCZC7cwdL0lF0+4tsxfuozosRHvQKSuyURtdBGcI
wN+EesqREpwoBy9CyPWuCmUshqxReMRk+L2s/DGBze/VvXSjGp4VuvR2SNOqSzIBO8SubsNtoRtC
sLHavoY2RAdg+gQcEwyrAFgGglGktwS2Qd8WCkBsnHXeCVX1GJvkBO3TC43eqfS6FnSdkIpS8XCZ
pxSlT2oVwv0iKWn8PfFVDCC3vUGLHLAItQ4afKFdx5UiiGhaioPm4j/cPQJgZT2BllmI26AziOVF
MY6ArMVYFq8kfdTuG7/qR1fBeFuC/Eft91KuhCSDRxf1S9PXK2qhQS3BpCgledHOtNETsa2DCipM
gtgwYCQa5bapdrJBiwcZhnwhQWbvrvRk0vFvxPXGW1IpZjO2hZkbZwZJ3GaCiFs5TKVM1j8UY7cQ
IL+ZlLdowb8IMyL2s1g2dMaqcInOxWySN5qAQcT5pCdcHxzo8KItKe/6Nf7WMEfFrgZXFQKIAHaY
exwcMAiDazWeQGDEWC9us8oPNKplyZRvS7EwTyOoPU/CWLTcmJqfr6kp9GeQ9bcRLtamzf0H4aQT
uuYyLRAORKYvKyglaiPqxkKuEiTEcNlA+QS4/H490YUBbH3SFWlHc5znR8u0zhIqoHPF0hxCrsME
0NkecImJFlAjMsIgLN3DjrUopQ+QRaSHMOJKsZXumYlJRCUsVKXR1LtC68RqSX5mFVt0aREBFccu
qWDpMzu7lKNsRiCLL0pWT9kqC6F4O704wFKL4PIqGMTq8kdBo4nBDieD9o6gH+Do+LXZRhsIpaTt
kZwmkPqiBnXxwgxpamh1YbjS9OAmDgd4uYNMa1lvy14vFyeZnvZffD43Ps8AS0DaUOKW3ErNO49k
mEoVjZnqTQ3KUULSirXGlYtRmOiLCCvwCk0NHo2hxJ0nw4/SbjPJ3KdxUuyGzqp3mioA6ARyREEO
+Ap4afDHWyMa2MpWHTfyxRDxOA41rmSjRb2pL6JIbR5zGbMzuxraRN52sPzWapLSozMh/UETnJY2
JwQMMcWYWuTwnPWuT9qginsCNQXuFiGzUDtQ5Cm9qqHM/MIdga4uQamixeGZ8I5VyFk2phIUhTrz
KHtUM5999Aacacq+PKetmSOSqspt09Q0vChyrbs1mvTlOhyR5nUsJH+g2ZqNcKPRL+QvIkVR1p6S
BmcNeO8uF+l+QvI+NRwJ/kG5bIxUupFHq+14WDGkQ0VINrXXj9dtkEs7gAyw8qIEqHQqESVJMwkL
f5Oj1N7CrCwbFXwKhG2lt+jl0w/qdxdwsvJ7eLYcIeBJNQr3k0pkqYhT0Cym3ud8JHvyCgfNH+VA
44kSLJQqVJ0mjKVuEXmjYAFMwORGcD46A+3JqmWBYttZFU5mY1vWmG9SSe/u9c6EwY50APdQNYAr
53nOhZubvKch1/vPlZ5HqaOrqZmTg2hab6u1VG+DURcfoDgR8xdCDnKhBv4F1Br+mcopQaPLIObw
MK3ECuwS2aQvKZRj1MvpKne8HkFl24xCE8HwCTjT5XgZqmWY0Tlmj7RWRnbSWh0WCxlxyIlopgLs
EXYDBiS1sE+mqPtURwMsXrMfdnQ5m+aC+D65o1qYjG4v1RA9RQGmKCVeXz2PW50zHAF11VsUdW5+
EeuiOe8susUIfQvoUMiWL3GnajL6KVLzU5cPxQ3sp3YbYiX1UJUsBIfmBNZSKic0roZ+rV/XmQ7X
E+4fHXzqaO69KVTvIdfxs5lMBLEzybKChcjBTtEFsf4rCw8feAi1kdx4QX2mNknduGTgxOl1M9xk
zRjcW3UJxiUaqQrJJA6SbF+LcnY5CKL4oCFheJZ0bfoQ6lIJWKfRsS3EEklUMxVgPkmbXlE4gWgn
CoWygNQk5nZcqN2mbiv9S4ii9XYcRaISpGLkJdhbcgcrFZHJWAt83swEKycVO1FZ9NKgXbdJWQtr
lSrLOdhL58o93sMLUQn6K7LcmwYDAw4rtYfD3GhjdDMioXVou2TfYhvi6uBvkzt1VwT8/k7mNro0
KRnGp5FRwQsfQosO7sCiGbfSK6ekKAq5BBlIxSiDXRnk7ZmS59YiTozIgEMlNOcTLpAwzQMpeAx9
y4Myotb5LeorpJUTtB6HKl9ME3Bncq9IU3UJQ8J84mv7l6riwS1q/Fw404pavEVILXzMIZsIdNSh
ILrsqAhT4TO0BntSducmNEHMiQaEcBn4ILowCUWWdoQhXeHIuAwJi6Qa9RQCy1SdRyQUlTtBgR5W
CaAGG+q5X2Iy265dKQqhuSql0k7WJ9Yl0R7rXhrGTIcbmuLSZiZUG8Yar50Tocm0L9TmhQvJTyLw
fJE25q//rgst6rb0gpQLiBTTKcQu63MbNtKjONGNtgCUK66CoLUqeuOVCugEutEmFkTOjHBIOWES
vGLoXoQgulI8BaZNbcDlr6OSyyfnhoZupPFj4ryfEj/LoWLKdPjKIoX9vqb7Fx1WAcoVglu27w0E
3AGmVIwOQgDhPZc0WChRFD9U8GkWmhRpp2Kpc+p2KopkdgAcdpKVgknUClnrcRg7pV42rZZkTkq7
wIHEwtvmNB8vjHAYlyJ2JYsI9QaHsIEqoDEBNNqDiHSXjQoOU1kQM5ego1m0Si25q23spfXMpSUz
eegzcnZEcgJaikavNpZSPgqNawF1f4GjLOu24kv6Xc9G5iiTkrKnW9dQC4dEIRiuaxTXqN4paBuB
8NAegtRmJz81z5PVNFOAPUwBC5MNrMFDJBXxbSNpBiBXj36sDAMA7k7iZ70yM/oTE2akkYC0+L+m
t4UmLixEjImcDN3jXSWGYxTZUKJpQODZkBqI05yWsjTyM+tWNxEHo9NcvZZzaqZDO2h3gY5OzWzh
kIp2RC53r0pDRk+jakJa0pvgMqiH6RxylXzZT7pfLcQmm8nqNI6GlzoUWc9GmLZUXUvwCZGqMQgu
jdaSlBOlSadlWwJtJJSL7gLLoKMgrG6rHIJyZZbxkzSVPrcxBGpwXX0L8k/EHorQVWkYq2T+tU6X
bklPfbLM0FUAIRM7lks2JuyfySO3s/OcYqCNBWl7JaVjdVJUanhOgfNRQvSjdUQfu0rX7xDcuMvl
eNRd+jV4oYj4cI/EVSOra9EKhMr9evv3YQvNmm5MtlYIt31RqOOwm9ogKBzTq1jhHQhLd6r6rFIs
QXCUc43nljdrvmq2WS3UyjJlpVQ2qgOAy88DgH+zI3Iac2EbRHk97PTSJ+RSkAaGm95qXFK9nPMn
6jCw8ePYYl3SOy+JDsangdA4ULLEh3heKxDs6W7URHFcNjq+LFsdleZ424zmgHmKpGqnWotiMl0y
HRMUeyWD0PHJBdU34xCvlQojZRfxEA1GxtSSGctN38XrIhj4+a+nAKUYTz8xURPwSZDiErmASo1p
9Xw+wOgwMEYNDAqbC8dreshybaCioq7hz8yHwY6FC5PnfCS2nPHUs+ko3LSOmbW5Kq6hb0Klh6og
oIgPTSYgTpu0mFwCEV9CqASIa1QdGn/B9B3zOSCsOXzE27SZ4uIUcEBJd1DTLOTYWsiIDq2xcrz0
0cWx1lagz040+kyF7Nmoq8nLOLzGiX0ByTmJ74Q0LGsHxFenjguxh1UNRfNgVdyn9gCNA3GQrtEN
p20IpDAF9ybRyQLyKgcrOd7kKBZJdlaMgxSt24TPtitk4oOFIOTVR9aQDpyJ7LfvDsnQgkl5FQQU
dO6gncuq5V83NYLGcJIb/6QI8dS0Jb0WabFGFrzZlLI8JhSKoETb0wRWsgqkkDZ0G06g3NxqZCCm
S1hE/2Bb6pCk0Btg5URGl9x9fYcV8Hu9TGo/btddFouaXfLTuUO+aj1Sm+yUFRgQ5WBRqeudHGpJ
y6liNmgcBKIIf6Ud6AlKAk8zlxF+wItepHX9knzBM1b6EIr0JfRp+qjoQJuc+eOYYq0wArRqfSPe
+FmlltcDxBzvhMye5adWA9UX+FDxXa1YLPkQ5CVbpEbsbbi7evkCioWXkCcGiHMAKyY1dcGYFn6r
HTJrXQ+S8pko37yPS8+NTAH6VEhnzUzkReD7SihYe72f3fmhPHCFJOddr9LjoZD2AEXY1pj6Vz6O
SCVNZg1EpeaLXFmf6BzkRNQ0LutlIw4fnzv2vmlEHckfPf6RRtVNnvKf17JTR1JVfyhOdfRTq0M+
C0DVr4ean+b7T//2dLMu1V8pWH33o+5rfauvWlvfBK6e5Zxu8n/2Qy9yUfMT/TjQz2liKXRCHkli
PQ/0LMf1ZwMke1S72idUs3T5F83A5k6HCf78S/4fH5I887/9tWDpv1Cnleau4d/+ng/8boZ+fPQf
hcD+2c/82Tc4PL+XWRZsNkp90xQICIAZ9ErQosz19fzraA4kRf0Ft2jJoCL1PAeIgP27pmD2z3nT
FKi85Vk5D1mIo68u/4JtDnLTCPT/NjP/rq8uq299/ZryiwUZEPbxt69I2/j3O4ANgqEfxjrfNoj4
9QP/RTtAVt/6/hXrF01UiAEU4+sup4H6+zmwrF9E5FTQfABEnn99/cB/0RxIEo/8pj0gy78omqxx
0r0shKM5MKxf+P46GvYgiPMvWvz/XVvh20vh2vv+dvobd4Em/SIii061HseW+dfxYSCJv0DzQl7T
/DYDf+Mc/ImV8tvF6gDdPD1fqeGh/k5Z8i9/4OVC/XGAbzfJNxVJU/pNqvH5R2/Qnfw6+NdbZf79
fz1+L0P5fN9995ez+uZ3vz362a+ByHd/+3JZfv9Z3+bjxyf93e/w8ofr8FDtq8dgdJ9vv2/f6qv8
pbPP9k9IQX794PmbzrHBfx7jB2HN3zbLn426QkQ0S/bZ08tQ88CzFu9bB94eBiCgl3Ge7/FZd/Ot
w17vw6z5sGOeqsMHHvvDNizbA0fZy9DPS2Deu2/9pNssbA5PH66bfXOoX4Z7Hn0+jd86usMA1T75
8Gt6qMLHo9cqG6LJFfSHn8DD/NSrdfZV+PBw2B9NDTA8waCJYuhfjP97C/i3sPDHZX0cEv79v//2
OPP8gjAhNfOyJb7fVH+yKX/YwN8//7f9//0fufMGezl+jj7r5W9e/vDPdo+9DyoW5MtkPq9yztQ/
nNqffXNjUbVHa2429HrrqKv9tGc5V2HxMtbz887hzluH3lSvVtksvfPmQetqf0hexnl+VukdJpdn
LY8GnY0u3vqsJ3n19GoK5HeYAhpp92Hz8njPU6C8w7Bnh4d9dnxkSu9xmVxA4zp6WP0dTspLsufq
aNQ5bHnrC7vet0/hh1+r/UN4fPiKqCy9eXBUu49Hld9hk327kOZn/uCmYfXDvTSrqb310T+imP3B
3mfxy1DzoqM2+fLb+Sj9Z5HGp0N6OFod8myk8dbnPc8/sOj+Z/3hdQyD7dzbR1/lDPvhun14CmsO
zsejrahi6fkOx/JNmz182NTz8x8d+ZLINYjY/tu/xa8P7YdtWx+tyG+jv8Mc/a8r99q9unMX//vD
vHgOFRP2ev1TsBTV2dYNIzsdohIyrH/1tX7vsv7/E38goWeIPxV/EENkLOAfYo/jOCV/JAb7i5/5
NyQYv355HYniFvL6NX37yj8ZyPyacXY/Nq8CXAm9ujeOW786XxG5f9uILuKLxeFljK+BEYZXL3/w
cuz9va9/PpsM/G6Ij0jgG8f+teVE2iev5oHU4Y0TcT27H/zeM2MzZv0Qe/y9+biYd8LxE+v4tarY
U6ka0BTIDBaeb5vzHeGCn7/+FJzXcT9U+C9QJz6x2g+f0v7Hk+JnEyzWzP7VQtTxn8VHaHZblCXJ
xHX4z27On/0ge5+wh34nFZ19LjhPqSnz/Sif0QT/evb+wffaHuq8yJt9evyqOMQ1i9KbpgOV4875
bGP/h/f3z3637Z4mgcPDy2PPOw8cHrsOloPBasD/CnrEy1+/7MN/8K1+S4c/nB+a4FD9cOGaKpkx
NqtIarJCZAxulL/82P++W0qCR/j2LPn4pvpX3EIJucnxwvvh1Pnu7f/0RfSUV9VRBEQV4A8X78+O
Op/Bx88qvUMMbh8SP2zTl+d7jsD/bAf85NMiZMHEPoNm60M1Hfy8C7OjKZlVk986Jzz8/hV48ePd
/PdfoI3gN3jW0ePOLmZvfdzFIUv31VG28x5pyaZiGo5BVf0dFpxbN6+vNkLVN0+CMx0eg+O5Nd5h
biGdvp6EWaP4ra9sua/yw+9lTD+GVH9/nS1Bsh4PLw85b7259vrWR16FD8Rqr3CM2c37zQPjy5XV
h/FlpPmBZyPBN497qEirj4d9j3mg2nA8u7M31Vsf1qly6A5HRwN8hrePu24zzpyjScCX/O3jbh5/
OByk2f7zrfOwafbJ8dNK7zALJ4fq1QKj6ertD3sCsLLdj8eQ0LNp21un4WyPdfDxalDfYXbPwiZo
X4cm0o8pYvufROInL+brJO/28etHfoc5Pgs515tDBirzqkihvsPxftYOh/Qhx7riZTXMpw+W1C+/
/Z1g/SdnZIt4H3PyMtDzuNo7HGvbPNu/Kkpq77BFtvPZfvSws4PsW9fxH6QpkvEO8TDIRL8/Pive
42qGGfgq6pHeA8DcgaO0/v64FvQeReqrnFvueOPBgnv7q5t39OH1wDOP7a1r4vr51KzC7KiyLr9H
1nFdvKpkkgW/wwN3exK66ullpHkry7Op85tnoj88HV8e8nsU8q77sJm+ggMvz/j1kd9hQ9/Gc7H4
KLgEJ3r5mH9+Wn4rDJ2Gmf+UH6eNPwK4f/96uiO4emTdOfjAvjzs85z8KT7y0yd9xgV18KvjBf0e
Wc31oXpd3DPeYbYp1Rw+5F8IXo6qWfT5vUfF9ytkvN0/Hp5eZ3qSpb9HPHeKd0h3NNuWhcHtj7jx
318p//f/zMf/76VmEA+hF2L5hAUBlTlF/euP+++D1uayxwv745/ST/6NwJoP1egoTHmHjO7XzOfO
//5YeIcEyc6buofu9v2w0nuMy518tGnldwj+MPRss6fw+2dV3mFYJ9gfXZrvcVFcHYr2IaGSwPEF
BP4BG1L/6CT4f9xdTXPbRhL9K7htUrUqG5AlSpdUSdSXQ1FRREpb5duQRMgxIYIBAbmoU/7Gnvfk
Q2573Jv+SX7JvgE4LvQQIiThleX44rJk12A+enq6X7/ufkd45Y7C23gIcgI+U/89ggS2kRuSIKex
fAD14WXcT5BoN3G70IIuTuJFedgdgt3yhfiXR1tnX/ZIfIfgnbXVPPRuwmQk7I2Nca8nPtlHHzW8
vlRI/C7Btj0eL+dpeRt2Cfbn8e+ZSmPovcg7zWB8CZ1i2ow1tUOPUS0pkcMyrIzjFDVE51Jdtwi3
s49rf6qQ4y42Yo/gUp6qgbyEe4TjO504z0C93VB/s9cFAazY5pLQfvhvGnqjf7y/i3Uibh2yZpsP
3wlnS3FoFZyH55ts53rgWgWoMdV8tueIIaPOox0oR3DeEaQM83V24R3hse2CWT9Wi6FDNGQ8I8A4
4zSV4kBxnFSkPgkd7O8Q9hdQljMo4RZ38ZAOXdyNcCW6KoP21ZIq7e8S7nIxsosN+YxnrhvfG/2L
rAVxORjhwQsNE1+Myngy8lHle+EzwoOFGt461IuFysSs13lGz1dsVw+fMyR1C7MQqU/2Oy9HW67g
mcg8HOSuNx+2Fy6HkzCKQmFxBow41orStUbvCxjBrJ5BbyQ0GzCCWT2T4qO88zB2EDOTB9jUaOsB
93Wpc4yUhV7mZAGARdR8tv1YemnBNuGB7j38J/aQoP/wOWeEXCYPf86GWlIgA9Mmu+leg9+sHZYc
8B/CuGp27ypopPg2H/h6vHbBGfFD4ART8G28E7UQZlHAiMUhRVA7Nn2wQ9jkY+AwIDkLkyBgPLAf
1nyQgBEz+6BvB2rwSTytASMLpdCh6/ebEYw71InXhzEn4lugwjYX5YPBMhRn1woCQLDoaYmEf7Dx
QZOovTCvh8MWiZBNkdjy/M2rj0Tg8q+OQWEmJAKGkb6XUke4fWhukirvyqHPU+515PVUdKfAirRS
Zly0FuFhOQXgEuJ5Fb7qOuH/+RbdWTwbGcZ1ecJIY7E/vtyiu8AGJ2qciRn7G3NwnwiVXQK9uJXD
1rOzqqRzg8wSM2/zxIym9+0bjHxUZqHs1IvO651EFbG/6cGUV1OvCMv/W+hIorwFBsJquqxvUN5+
GwO2RMagjBATbOkDUBMGSn+UA+80V4EHCZIzpY9PwH2QRzqO1ChcTOwMc94AYSO6SzSMkGidqWzU
1FdBYy/30AjPOHoEzqQZtk2YK+Jeg3gkz4zhp/QS7Z0jAVg8WwxIGKF0GdJlOD4wCsZex/zRO7iy
ApCjzQxQ5v0MLIzQ8V59VKdoLGkYWR5dXt+oqfz+rOZSNfiMxPPOMhmjAb1zM+BGNN+Ggu6CVnIy
gobqhM3HLly2irEJV7qDWhqol722JYR7fa5k0BmMmeZ7AUKRiteuyA5hl0GpBQPEkWWGi4JIxEjf
STjU3yW8dRhYLd07zYg1X4RzCYT6LcLRXcI3QcJAFavK36OMP10zVXxGbsolynyhOjiC7sJl25zN
+UTHqgeuo5pDbdirkRsWPkE6+hOlXRJzwLAt+uqjXt9p4DF2CS93YPtKIyhhxylsLIIm6gOxNGah
q+YChka6vh+EFdvByB640WEKv1vsB0PV/YJsz/jOe5+C8TX33njodYSWWtnqZpY/56OYKuEAVh/s
ZOhTMAFI+Mazf9VVH229Y0CovTnIW9GySt8g2Zxh+3T1aAQO7bFapOVNK+p+PW5ZQYs8qe7Zatd6
Ez1FEvsMu/blr0WZlfJHUYoCuey1IGg9qSR/VRQOKNHRX3/8ezFVS+WdJkswCzCDM5BjbpU9NaEP
UbJhd5tBjehrENa2QLyQbINWsL+//ZbgcyHSN1VTK+6LN0daodFWilX9CgKkEkGN/dYOqvwTPnoU
T0cxNrCvpnAjtQTT9lumrgPh8Doq06gwXhYM/y2wRVSPt797uXa+VFuR3hoiwXZrscjseIWPkn+D
AGEiL2RcMTJBB52reTpxzJpia2ofrioI6SsBmbbKYVNwqbyEesys0BLtcnlTO4FNTNODJBsIb5tg
lqPyjgaincd2D1UyQGC6LB8EnB/M70xHEuZnGGBmtohLCB3JyHswzEfUawQeL4ZmOMhttUQeWdWL
yTBn2o50MGheR/Etorqy7ijDeLDjVvOaGd4bCta6dXAZKYaIWo1QRjaTBAgGEekMFRxFDNZnPMY/
Q46d8/MZ9f+6KjHxfpedxmC+AylIF4bUI6w+9E63iqnBE4syCGlsIqXCCgkYNQCLisMdjZ52uTa9
CO+01CAMU7/4ynk2lEhKQNF8yBfVIzXKp9+PB6iPZbc89xUZZV+Mr1jsTxtyGS+qlGHAKARTbNSN
RpUOFII26WYmk6XQCmtQA4MbjNYzqV5MvBudjHWlkkdxQ7ufLxfh697GLxAe7EMkvzvEdLTgaj7z
NoLyQBftQLlIMUz/npJWUdAiGOMAjlLvGHWbQGvK5DVmcFoL6YQJk04ePkfh7bK8K2g/bH98uZzk
C+gqfEFmP4PUw8AwiwUUr4D3Q1EN50c7a3O026iNVuuwlM1mGzz+Opa/4Qx9lzFlU2rM5awyKgog
AvMb+qdW4Em7yGhGqfj93V3kB+/toWRlrTv5eudeVKe03lbugq38tQ38gL9DUdZkbIKCMnDKAOEO
EbRxyuQw8tcPE4U+okJhMJ4YuNQC6mfgZe04it1EOAZMfDyELyF5dYzOFydwfIYTk8XopMQxKKgn
Kpo+mrtPANhOMxA2BAIBfM1KSYPHEGgrkH4hGj6jDJwJugE+Ec+3v8fwVMIks+vOIcB6pVqPPV8n
mTvZgHFDbpDbcY/uKuLgUCDVLuCxg3u9Z6CqnPB3+CgUTWNQaF3dxuJwGBbmIWr/uXAhw3A16jau
dKAYTJJ2bLzOHzohmNiz8Y9V/ifDG8wJK6bGPUxko4irvsOoVNaOY2uTCS+FUa7sRH/U9gobHcRg
KZygGpPpSGEbJuUVcvQwWadPbew99MQQ3+otNI1I1+hZDN72avycQWQO28AMX2rZG3bcSBwK42EA
ACki1ut10LNnFxY8C1F5ayWh+Rq6wyOAAJH9nVgECkpboXhMr9e/RB2E0QZwre1I+RPHyCJrTxLw
EIDdVzgqPqMQ8EX4yWurqKLsEqMW1YV20n0ZNSJu1Ay5FtKcYGAkF0irlqMy7qzZ4A8huFeyLDLK
QllhebnYXep0CGyr8nFBFX7CB9QcwTSzhIriEZwgceQmQROuIx6pBYK31eQxRk5OARedhRGCMv/0
DhYAZRdIui6QZnNjERYDAaKdzSbCTkFzhOaH0o+nsE2FpAYMU6IPSqOcLYOO2s9QCtGZLEEy/4Xj
1QXyfoKe7NLJQq+G5tu8ZmQGDMpF23ADTdTGXlo7UfNk7ABkNI1Yt3dQm+4tSB6M4qTX5YaO6Bs5
ixPvlwxUJ9iLlWZcy9BL3qJx0R5QMPQnqS8X9IqOT0WHk6aOT3k1Rjdvzpws/2+L+Zaau4rJPOvf
V4wwIxdV7VXEwKtpPgfzK8+7fpWFCfRsigd62CN6JJQKg7t7lS0cInPACC73H/6HXPVlWL6SaJ5j
f3zsnS7vpD3hr4P6V7Wm+bpyUbV2tvRX9cX5/lZZ1YbnG1tlzWGv9OQwgvv10/8BAAD//w==</cx:binary>
              </cx:geoCache>
            </cx:geography>
          </cx:layoutPr>
          <cx:valueColors>
            <cx:minColor>
              <a:schemeClr val="accent4"/>
            </cx:minColor>
            <cx:midColor>
              <a:schemeClr val="accent1">
                <a:lumMod val="60000"/>
                <a:lumOff val="40000"/>
              </a:schemeClr>
            </cx:midColor>
            <cx:maxColor>
              <a:schemeClr val="accent1">
                <a:lumMod val="50000"/>
              </a:schemeClr>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8F968CD1-51DD-4B64-8355-4560F96B9E84}">
          <cx:dataId val="0"/>
          <cx:layoutPr>
            <cx:geography cultureLanguage="en-US" cultureRegion="NG" attribution="Powered by Bing">
              <cx:geoCache provider="{E9337A44-BEBE-4D9F-B70C-5C5E7DAFC167}">
                <cx:binary>7HpZj9w2uvZfCXL9yRHFTRxMDjCUauvq1e0tvhHa3W0tFEmJokRRv/68juPA9gTJDL4B5uY0jLZd
KhWpd3sW1t8f17899s8P7odV92b62+P684+N98Pffvppemye9cP0QrePzk72o3/xaPVP9uPH9vH5
pyf3EFpT/5SliPz02Dw4/7z++D9/h0+rn+2lfXzwrTV387OLL5+nuffTn1z7w0s/PNrZ+E+31/BJ
P//4+vzjD8/Gtz6+isPzzz9+c/nHH376/kP+acEfetiTn5/gXopfCIJznGHx+Sf/8Yfemvq3y0n2
gtKUMpLS9PNP9mXt6wcN9782rX9++uEMAXiy+su1P9rXr7t6eHpyz9P0w29///P93zzLP19uJ1t8
DkZhP23/IH993p++Dfb//P27FyAC373yVT6+D9dfXfo+Hf+YJ+8e+vbhz57+38tKktEXPMtTkmP0
W16+SQvC5AURKeIYk1/Tgr6s/Tkr/9KW/jghX936XS6+uvJ9Gv7x+r+fhr17MI/PX+LwRxX47+WA
sBcsI3kqMv5N7LMXhOaYs5z/lhnxZc3Psf/rffxx4L/c913Uv7z8fcj3L//7If+t+e/9g3+evkTh
/z/yWLygKaacYP555uBvEpAI8SJFOWZYkM8pIF/W/mYm/fW2/jgR3z3Vd/n47ur3aXl9/99PS/Fg
Hp7+g9OIAQhwLHL2BQQAA77GCAGdkuYozWn2hxjx1/v540R8ue+7DHx5+fvQF//474f+9T1s4j+F
zf/XB9/C+r8LzIdnpx9M/M8lhKIXqUAi5yz9PHi+RQaUvsB5mqc8zz/3wXeo/C/s548b4fcbv+uE
31//vhXK3X+/FU7m6T9JibLsBaYZhSHzhal+M4S4eAGAwDgXv8WefUn7Z0z4y938ceR/u+27uP/2
6vdRP13/96P+r/Pxf48N/Z9O8H+mIX6XWOWDf9j9qs2+mlZ/fvXXygOp+N2tfwYjnxHm9PTzjzlw
n98F36dP+O22P+KiX97//DD5n38EkgX0iQhGqBAw0DAov/D86UpCXyDM80zwPKU8ZwgDATPW+Qb0
IoxA6DAqUooogoYDLjDZ+dMlgqBDYTbmhGEQKJyx31Xwre1jbc3vcfjt/z+YWd/a1vjp5x+hX4fP
7/q0TUo4ITlPMcs+aU8CIxWuPz68BJ0Jb0b/T420ctVgUsmacVXHFXXbG6KouDBOT5dKzWlafBWa
f2VFSnCGYMhkMN8hNDDcv14x1cngJzstsjfOFLih3MotBJQWdnVu2NOs3e7+fEkE2fr2KSmICUQo
pOLTHw6B/npNO9LWVqma5co27WS3RF3Jaa06LLds48VaD3zHOKu6Xd/29buZ2ITIWJOPK3b9hzBk
iy1qjNe3wuOQ7/98e5+e+JscUIGQSNOMEuDiOAc8+3p32M6s8jV2Utm4TXIxE4tltU3shiKbtHLr
Q14aauNc/vnC6NNzf7MySC+oIUQyqDTB2ae4fZX9dma8a1xiZVxoApZAmuND3ePNycE2c3pqbTpP
smWZu5nrwaHz2M5iLHoyJahw9ciUjOPc9i8pUj75bCJ8Jht/UCiI/vPuqIDNMQJNAt0BPfD17shK
rA7MWjlUds1kghG7dWRapXWqa6UbdcuPiUtyU1LmIjtkvLEfbU6glpROpvcz9e2dno1KrpqprZMy
skQMf7lNAVL0qzDyLGU4S7OUM44AN1OWfrtRnbdMrBSC0dGKntq6cjt4mu6sVJ8eeeqebN9tO0SE
e9PUgXwYTVc7SXrub1xu+svY1fQX5hvSSmSW6S5ZOS662KtMzrkb2WlcavoOt8nYlEPboFhOC0UP
sxPRF11Y+kKoqJrDWIu+Kdc88dttiKJf74ho0Yetsowch6yaq14OszPqdusyU8tEWIzvOqG3bIed
x62R2uZdJrO2sWKUvnbrsu8R2rrbhoV2PdTcmE5WtSJT6WG41VQunnF/zx0dECRqzT/wZE770rVj
Mp3mPvH7JVJtDn4ZOlVUPuFUCsSHUNAOai7ZvHUnNw9TdhMXU8XTBvSjkqn1ySR7R9euYHxJHMBB
WB9q3jAtNyOgGViDSHsZW7oFiTeldjBw4BO3IaZeLulCBlkNOrtzU6zL3iuqi45P7RXZOHFXBnhH
KrN0hd/J2md1kShWh6K2SimZOgKh9HarxsMoVl9Lu2XWSb203XqISZp+qBmtWimyDd5YUz0XfT+4
WdJQjxdDVSOy95tp+lfL5KdzPgWcyKCaLt7MoMo7iezYv0GcTHkpapE/9XHjQVKHm0KjeV0LLTb+
IY1u6iUfuryXNenXW0Y8zOmtSuk5WfyqZZ80GZVpPsFIG2yePuauUWrfCVFd5XVO9iwOsZa6XjDZ
JdTk5WTFVmxz8MtujfV8IltSQw1mc1oEv5pNVt3c3G05zp9aG0IiY8uk2ybD5KQRuqMi8+6i6lTw
EnVUrK9msthaOmwbsddNjopamPGW1qtxcsy8eZvAZFmOFW7Y/UAHu55osuRadroOd7kibZTLWisk
kRMt3Rm32NNIh+GQKI8ucJ8/aJ3oVbLEqofNkyR7HFjl9lOquqfYUTrKhCkYVQ7HFe3obMZdq818
jhs7h8FvT6ifUznOfjrgNlseqc26q9R16SvuU70VWGQG9rCt/uiDw9e+ovpUs3l6S92MS+yrWvYt
0qVdSVM0k7d76hd4/rhmERKf17t6akYtVWKXvVCN7qShBGqXDB7tV+2rRk55B3M8TOhxq3PXSt9W
2VtkmopKpEzAhV06d3SUzrOsACf2KOXPzNfdq6Qj4uOYjDQWHu4XxTT1+pUdUowkznl7gdyaFFHl
vCQGDzu6TcN9R5LYy9Gb7q2yqSpbly/1LowZhzED6c7kEFWd7tJaUKmnCebXFuJ2weNM78nW0Q/t
Gs2NW7O1YONYyXo2/DS2Htx4y1gih5Ta80AzmCp2ZHgprFed37POULfvZzLs44iSZ5sLdzXyddvN
aBjWwtiquQgkNljmdlYf7bS1xVZh1RWxSRYhVUjU7erqXBxWbmk5tW57maqhLVCXk7Oqp65Yuylp
rqJPZnHux0QVaOnRIme/smLKUrcbQjuJwqSAXGm63SiRcEA178O7AXMo1orV+CqbGr6f5rG+zQ1q
D51SqZJJ5afdQn12p+rNlxAZfORTTgoyW/pmFINtiza2opWNTba9cNmCZJtldj+PXX7smpqrYg6k
vYjzGA/p2FN/aeuenLBJ46FrbDZIkyxT0fRmvgfk7z/krMVXHXLLXuu1qu482kJTglnkFjlu2fhS
p1i4Y7LN813ErEmLtK3YmS4iV+fFm2a3xHW7TczaSZqGdpN52sMsa6axgCre3uN6IrM0lrD9Jvgn
9Kktye/UbHVyp6HSh1MbxCaOAMhJdVqgFXQZprXZj1Cx0NuKXE88U4UILOyWLA1lx5qkyFQ3l8lE
p4u1p7dLHk5wDPLKVnl2qZYY9yHxh0xlh5GjR91vL4dUPE9oeIms2DGVfYh1feO2sCdbe9smnpyo
m8Ybgh1qZD/ls8RzDTO1Qff9wK48Stv91C6Srn24WPUI/1JYFyM3WJIqoB2Cbn5dBbHux4yyvRlE
d1zihEqRZ/gESMfLpG6752pAzY4k9XiAGuQ7xYL/sJBxPS+wBAf0sWzncogjnB2Mb2znqrT0aXJs
4rZO+9TlrJcUe9NeOBrnWLheDOe5Q4uSLu2Hwtls7iVR80M3bnu0mrS9YlrNoURJk+55G1w/SQho
VT8kdJ3nIq/y5H5o63oP87mpT23HMFAtrHt6rKo6za9Crmi+E7SZXtkUhmrWDQgirPQubONcvTQj
3kpS4ypIKMKhAJOlqi+0mTLgup5eLmO17blv1+kAVCMUwq20KXAb1msVOhFkLubgLnEc1l27pNtQ
MJx2SynGZZx2cCy3HFHu6PXIRqDvEZOBF9Zq1hRx5TGVqd+2l10FMYcxSDEqSKPpL+PMG7HLdNMU
25huSHZ9nS17DjzqNfTseNnFNIbCJDlfpVsMK7uoh9sNBtC+w0k0u2Wq+6e89vhTjPguOpTlJR4i
JXK0bfeKA7cX0gc9kSJizbJDHhJyx5O2KvpOqI8DqpPX4zy08071rTlNTV3Xu40oVyjOp0LUKnu9
Mpy/azKi54vRisEUnW+JPfkWV4AcSwyHJrXjkZjFlOtSi9K0o7uxWpvmCGjS3+SJWH+ZMz28JB11
F1Gn+d0Cl68wRW+XvJsuuCLZlcV9/SaLQcu5yTx6DyeC9CwYE8e66tHHbsL8dT27aedsNT9CZOkv
HlXpGRIHFQOPV7lSuyzxRdtT95aNFinJ1g3vYjL3ZTTuw5rZdbeBlisUnofjlCkXpRr0WkLvAwvo
SYLDca579H5QvpW5U+ICjZYPMl9gnypgY/aKLB763ppis80K+V7XC6an5TCPQZVhsMuuCkP7tuPA
/LaB5ReprkdU8GGFTM4Cxz1J6AzkCqlwuTB8butuudCVY7LaGPxKA/8Q07kr8gHaba7mU4W7+kDy
LdIdzK5wbRE+h9jbl3NPw1bEGi+nsK71bkyG/DZQj16phpqz9mi8jnyIt3HQxINkMmKvgjW7CjHQ
l+l6SuKi3oM0bYpJhPVOAGocwGZMqh3XZLtpsPEyHbogR4pBEYFmHJ9MRqpLjRZ0di6ZXmPQ6scu
kvFCC99cZcHWt2OqznU33fCtMpdDnNOsBAFwUfPkZDqn3rHKhgdazfb1DGTn0PfsLlXtAUhclGlj
pwNJ0lHmfOkv3UynYkj1JBvEsj0a0Xy1JZqXdMs6ALQ+7G2v6b53wu+6NAHBOOrhFQ6g0W2O+0M0
cSiyvGlk2yp0CHG45P2AdqL287VQ3BSB6eac8d4VfsxzifA63WClqlNgcwOzNsRznAZ/MSwheQWU
C5WOmuS8hGZrpIB0Q95H15Vj0/AyOpK9ifXYH3I8bOdgTCjNTD80Q6OBh8zjLgi97LRql4Oq8PNI
nBX7WW1611akOo/J1smmmYQ0TcxuEh3tK9RM5kqblK2AUC3frQ0GNh2TVW6zCvucN/4cB86KNYnx
qHhCyyGZ41kTM71qNvVRhHx60kGosl5WYWWT1bnkbRZkO4fqMNRdf+hTnwDdb4wombGXutFPsbLV
Hri3ORO2WRjMXkmPR/xe4SoW9TDUMHem6ZqvNJG2txPUFGuLBndOMgPMo9pAqS+sgxS36jARtd3N
uc9ecdJ0x3VczL4PYwMUxIziau6mTZrZbcXUjVAH2HX7FObuowBm+Mxdv8l5QYAzVZWd9FQlVyRn
6hAnkr8WpALt5H0fzkk/zLtm6d/kWw0zl1Itq960xSIy9xZZXya+6i68FfkiA2YgrdAC0N+PqQbh
EurLxC30EytOd+24bpfVwNA++PoecrLKBre4rJpq2s8ivMkraooY1/60xvR2Imjb4QRAGlkT973m
hya2Zodbr4diHKBEFmZjmWYIxouOy96EFsaRAhmDAFtetW2LjwlQqVMO/AIEncGPPUv1Xs/hJfYD
jYAFonmbtsltX7fbPsnyZzg5yy4g22iXA7ScRNsexDDHnRv9dezXcIZZANItJPoe+Np2VMT3RZNl
gKVre5nNNEZpNMl1UQk+78TYx8OS2F6mAuC9hvY+gvVV7YEc/6J5aA6CCfxWd1xcjXEBZmUbJqnZ
5j0PM8wRJT5MIr/PlgEVQ9W5YhjQXCDU2z3L4jGBBpImEHy5qrx7Mn0f3gadQwjWel1PeXASx83c
9l2vdRG44vdVHIb94rmeJdMpkBraVEe6be9a2mz7ieAZxBidowQA07txGfpiwzmbT/nKViL1PHsr
lV8ghePWWEk4qCYygkSQeQ3kI+3Nh8rbt/265k9j9N0ZbtQ3fJobdqrGmV6ReuiMbJwj7+rZkgu2
2OU66Wl8UAlytwEN6ySrEMdjSukDGVLmC5a74WphjDz0JB1uWZd2FyNJyJXLDL4lkyZFakFeBNSm
dyAo6UWVK3MYzDxcYEQGLeukQSfj+vkiMXm48q1b72zTu+uxFfBfHayc5wTfe70mYG2Q8N6RBX3Q
wesyTfzsDtQExaWaVDwKZRSWEzheJ8r4BL9ACUx4DLsRaN3rgW/pU5WQbSfmPD5hqPBDoPm6d9wG
JKcG9WddmamgyTwc1h5E0E5UaoSpQAjyZcq4aADV1naUbtL4Nc9wmHeVpUA6Ny/e2q1HbcF1Sp+X
ZJp9MVfjeDcNffcGb7BS2Q3LfFfxJF6sjoMRqpR7rMZVHBVC+J21wV7Uhj4lbW8uSBRTkTDMXwFt
v+8X2l6OHShayfB2F3Kcvm0YUNlmWOcjHJc1HxTJ1fMwDDDfMgY0y/mD7dPpYtGbuPTOAEfyaniV
L2N+l3Jndh0UzVF0aVqGTtVyHbqlMLPPDjbWycssmLs1Dk1J6Hw32ww99tNaF1jbcKWW8AtKRY8B
sFKfSrsmwweRkiU9wERyhVW29iWoJNrItF2ro56T4d3q6FgGq5JzzTrlPwV8kHNaX2k08ZL1iRll
23XsAps1YLlqDUYOsFiyr/Ie6t2vc10ITPKjjy5WL4c+KnVcsPDJfnPrehiyyJ55YNtuRKG7Gmp7
r3G12sfGr2Tp5ZJRg+5qzZcIrs5kbhbV02oX6BhQsboUXaDZjcDO5y3Ldw4GC9nVSK3NmxHcpyAR
G9IPSAws7qs+zO8FEC+1X9woDpWfE6hCvmVnBob03aIc2Et51OCdRUISkcl6yAirJY+dao/Y8brZ
g4MH7FjHnuVnOi5VKDKnYn4UphL+ZDYwXC6HrAYrzSbVkkk00qwrHUJJ2fkcVBYKfX0A5IuttEHM
tzBOjXoYfWjB5las7eSnoqXvQgNS6LpRS88+ggOnBgf7WHwE/dp5GJ4y6clc7bEGyi0VcwO6Iayv
MAyWZer2HbCWpwVh/SoDQSCo6OeXAqC6OnMS+jdeu/4NqKexB2qnyfvNKTYfWpPT7TpdbNYeWjo0
O0oDuZ6hy0CedxltynFtWr2LoFqvahvX6aTBS4zgXFTTrcuqylzwbPajtCZry4QYfWn6IYlS5M0n
umn71RxM3rRANZf6rqEV7yWMBNVBabXrUBgz9B/FDJ5riRBl9DUS3PcH2zqY6Q3K+n5XZwM4h1mO
/LibQgiV9AnB9hqlq+khn46BDQ/GpDrikcEJgssyeL/ZNsjrpAWcn2zTuN4u2wLtzWpGlpdNm/ns
Zp0meDsH2mkKBVbeq2qA8tyjJY2bHMIU3E5tHvliqxuyFLxyYOM1iwMyYWKyySVBLN3b+pM70mXJ
esW6iW9Fjfj8Fg48wnFRTU9fMpsI2Vc0GQtMK+YAN6Ct7qnB+RWw8uaqruEAosDzqpvStnD0VExQ
EGnRAvvkRVeroAo+k26TKFdNKvvQgYu+CG0quSG1zWW/+nYoPDCwUtg28LsNt4QbmVctO+GlxWBq
DDjc1rROIDJm9FKzTZmCdT6dYKxwBo5TZ9ZXXUM4sOSNkVqyJQKALKRd2WkzofJllWmYGasdnhri
kC5mENy/BFc1txPG5snzfn7DsiDAAx+mGzKlaJKZ5X0r6bZWsjN6DYcZV5QcKavQdGp6tuYn6xz4
tI0jNsgl0OlyGnskG6BVt1mGIy3mxfRvMPD3tzFbt2thudDFMA4CA6Ba+pqmMe0LJ1YO2Dw3/GEb
g9gn4JQDSq8mZzIf+KLftt5UQOj1xNuPi1jAskcNn9VxCgQoP/jPRu/BhpnEZQ14exDUNYNs8yqu
e9g5flgWQb3ESZVDxUfa7uaVQ/VhlYULt27tu2yz7lVeY3+NnKoP4DNAyaQ543npgT/WR+/pps5b
VGko7FC3eWlxrfuyJRpauds0zg56TYFYJQnKbunINT7H3vROekaz/pRkrZmLZBk5AHdVr1XJwY2P
RYO0OK9mAqs+jwkMNq+mvuijpxdz67G+SBmwxB1oNSju0AHfLxmd0/ct/UQ721SHe+Ibg4vGztAV
KQh36LlZJ6c4LTDqQ8+BUsQKQmnbRkC1+JbtpoZNQFer1enj5rS6nnIvshsMB6gZGBIIqNUQme6L
hBN4BAdduRRsSEAGZr/We5rXzfOquoztCMi86wweEpfDAqec+YRsXayzs+8nGvAkx8CQldXk+3vw
c/OHdvTqfczGZj10A+7fZEA6B2hWhd9sKXgBcjZrCuY61wrcxXW5yaH9OpAEfH2LoppCOQkwV05p
GwwI6ymBHXKdKbZrbO+p7Oqq0zLDdXpNnKEfqgWMZ+1HaNC59pC6Bq1pc+CBDr1sF6DdsKLQSYlJ
ZcDpjnjYq9wCe+3GRF/CGWYcSkEIuSZihEeb+zQ9BO8SON+sErZLOa5x2Y5D0kDFo8qf0iybwsEg
i9dDSrceEMM1cLqymIX0Oxv6OBV6GYLd9fA4QcLg6vlu1tl4Y4SAmQcgPJfgc6zVHgSONpdzF8Ll
RLYcdCL3fHvHiLaPkXM6lQDjWTxT0Efr3dSYGuipDtlYxGmLoXS5HV8HzwdbjNrCOUdMunx5+esp
VtRI61O6tQRLA4dgH+wUxPXS5S7upzXLDaj3rIZTWzHU96pbsuz4aXjuGDQbl0kzizeKRN6CHs39
S9GCb3LKXTB214r6eRJZW2BbA6ezLRGnZgG7SG4+928orba1dLPDm7RKU/C5R4A6aUYSLqsxE8N+
mIw40CQHk9+Dy2+Oy5QBMjSsr62sjbmsUGaqs8qFZk8zn5p42wk/1teOeWheqtfNX6brMkIHglGS
nSfFu+1oFw9HiaCfcX+iwldbObpkmCBB2n10Nqk9HJ8l6s2AxzSew6qy6pdsY9soZLZW/QlPyPmH
tE3V9iarPrGDHAWe76haBN/l4FGM96TqYgMoqHYD8mIumM0bUoID1JaGTeD7LNUImAGHKG1zEhAl
kJdhmJUvNAek+EC2pt02uQan51tw5bvpTo9t9nqbN8t30yjwuk/tVNMiH+lMb+Yk6YHN1W2ZL+lZ
GZS9nGuj9g6swbe8V9tj3abVFd0sAvlL6dm19faWUNsCw56ml7ze7HGIOZW0ZnCa41l+VECXbsas
dWU2oHQoTbXxSyBzsFI2pHMJp7L8nmDmH5XmNZSPaPkhbZrxFs6x+2c0uOXjtNVrC10Vq3Lrl/Fl
2w2dOIdZ52c2jMyViQqhLZJMiCLUVXzL07U9Tt2w85nwbamajb9fiah+mVIuXidAfUvuoRS4asay
S2r6rFudEykwz66W2PkTX0x60xD4iu6xge8uZBehiqiXvR1c2drOH2EY0CPIKjdIsErsh6EZGAzw
OSTrPqbYAA6NzQPeSHdM+hUcgDyIM8NkvaDw7Y2CoURcxEbDyeGq+HUjhmzHovd5seqtUiVZKUng
IKRCB903233TJiyFcyyTElnD11Su8o2sxx4cwofMT02BuFA30EFDUvKmB1LJm2l+DFj04Bv+L3Vn
th23kWXRX+kPaHgBgQgML/0AZDI5JimRsoYXLEmWMc8zvr43JNlWQjSz1G9dVUtLLosKBCLixr3n
nnNAK4qm95DcdlJYwk+BUWra0nHheiGV7sXg1m66L+08ul/AW0MvrlpaqyqcC08a1RB6og7yx0Vl
0Z/0sgl2xkDFFuW6nvhAypXpN3kk/GiIutGbZSr35LXF9dhVZrur0zjy6qwvWVYj9ZMhDq5md8y8
xHH699ZiZLu+7ptbsSzhlVFmNMeM4K1yALeuZhVoiW8bZan2SzI2b+fR+NOJZXKs+uGNrYyZq7BM
9zOI1i390/l+qqJ08jXZxK/LblQ7u3H60gP1TPwmaNV1N0GSsEytf4pm6Xycs7G8NaBYPACmsvGX
sS4udNXou0nV7A03jIXXBPBefB7NDcmvRHCV2bo0/WDQxgvbqqxy5+Z6HX3KzVa7pvHmO0NTNb6W
xM0hWsa2gx+h9TvpjInljVTHfjqpR31y8luYJKVHx9qxPeKpvBS8M7rVFPoPsp/n0avUWN4tQeVe
USBnv9NxyHdd2gtAtiKiTx84senL0XVvkqIvP0zxwC02zlH5Zqwc+xgvyfzerWqxdx2aTAkA/dvC
0EYQ3Y4rNS4bAAsz1ePooh8Bsrwmz26Uxk0+F8IKL0JdNLtRq/7UbDFcqqLqst1KEfL/OxqNmaUO
Em/RXHDRXnZiz2u3Z1/FDTlbGJTXSQwo1Yok9DNnLL5RNv+VhHLKzYHagWbHoh6AkSDUSn08pXY0
xEu9qCJiblITqR3TVDdL0A+fRyXot+m5fZ+MgszyZWbOKS3r67AKPgnULyj4lq02wxZ9PKll7mho
F5rteHk2y2CXgXkTUnOH4sAuBufMmIa+0n3+oQMxKqxOyxG2TV9Ht6W7Idw0reV2eUb3uRvkimYm
pU4fSid4eTCIuuYimsb+aQo6mrgGOTVkCCe5pOlPxTek1tLto9nSP81Z6w4UULFO8Wq3U/VWiU5p
V5YGYp4BzCSl+kS7mRy6UjL5M0+zOaH57cBSUXpBfjAnRvfZdktaQL2yXIOb2S3ySwVd/lUCrKH5
dbaYx8Go+jcOVe7o5x1p7auysQxoQHpfdZdRnw/9vkvGed6nY2DXO6NTtOcSCqP6kzvLlUGiVSlR
lEMHVIYQ6MmNezqoddJpV3owpxpdpbGufNsalitlFtbryUwyjha1wqdxGrnroskBgyW1ujA1kku/
DqUpd0moLaSFWh60YHCWbu2aSDfUlRPrQ7Sb22K+sjKdmm1SCvQDkk91baRWTd+E+votzMe62FWq
1L7khROTa0yTbR/oWMXvrawQ6hAng9PtZWDMnzNninVfa6a+9tJhavV9MkwQA+posXZdBRJNoVlO
hADQMc3XE7Ovr7K8q1KqmRTg2LWb5sZdUq4ZZxmTDAZRA+EltMs53VWV21CPaXFxCPMWwlxpmWa+
T6yuHwAbogxYwEhdwje0GeXNWd9cSyPT3Yt6mperyp316fD1cHyXjn1nhn0jMX4uq5kLPvqu5vv7
H//nqYTfkH+Vm/3zf65iwH/+6e4vFeGLf+rwpVxJnO32D61P8/ffxcN8f7qV+3nyDz+xUP+FZ/pN
lPgv//I/I6GCC/0QRX5iob5paIV//JuHv/I7v/7ENx4qDdffdFspSGqOEJQ4Fqf7LyKqg8zNtOn9
kexLSKoEhu9EVM3UYaKuZHALvqYDg5II2X5jomrI4/gZaPh//aW/REU9pfvBj7XhFkB9spC4QIa0
NlTU0iLqyFET+4X+z/s2UzQelrB+6vQpas6QUNe/659I930sAqDJjG3Ldddn+YH4OOt6bMZ1au5t
AtQuDaz4YRC2c2Gmsj/0odZTQZS9T22+nKELnsbY7yMzJj1q13IcsSF7OpNZ54OIzX0agiiXKo+8
KjfPDPLsqzSZnwO51xZQhE+ml8u+M9OSQWLl0AqZvCIY7tLl3IWxPutPb/GHYTYrZgxlO1cuw4zN
EB/7gk7bSIXyVEktjSEDtv2hnGw5exGZmaey9G28zK8i8Nv7Hzb694DwI4tZPLueJlxm/isB9Tc3
15gZY+SMrOfog3LtWr+80/z4MPjqYPCr0fjjheGTZfmZ3+2cV6Pv+PmnxG+vTc++cs7srmfX+Ien
Wf/9D7urgOxhSS0z98MYlrtaqVu6BfIX19jWOaquDXHXpuaAxX06iJQzMGVfmHtLVIr2WJYdq7gF
ijen8vLl17udD/kABGVjpYg7ytCNzduVZhvmooPCqseKeyUVrGjX2We2k+lsty3j2LZpG+zZlfT+
lWf7w3vTe22ptIRx0mZKAg/+WrRcirKfuUSjKCgOcuij6FDFpvxkAgEunrACs/rQhSDkqWfrTjdc
gXMGk6fGUY+8yYmC6qAH+ZS+SoeauxnCpy7vVaaloQ9kSZ+mcSNgHF22hvJnSOvtTZNBkQE8LjNw
t4LU+1VvJp3y5QwC6JUJ7QLf1jLh3OUzb+YqSSvlp3E5H53IfpW76jYRS5isfdY45tYFYG3dcKK1
WtiD3I1OP7+xx660/GaopbObpNZll/H666FKoa1dRg1dmEdTFIDXzVh30nNqSCk7rSrc32nTBcF9
DzHKPfSuoYQXzWrQPKHFWvI5Lxape/1YGe8XWIcaZ6/S030YKIMSIa+030HMqCYitwXUCIs2OXRS
xo1f5E7YXiyLosjS80YeWs0uC29KItK/ysiNC8gCDlVWFJjvpsgYqZaduLtC5Z/3l+GiaXfZYpep
n5ad84csJ5oHbhb2VIFd2AlvGgKSv4jWWL8HFNTuYmk49YF2/TDvRytz/nD1ZDKdg+1Ozk2ozczX
tec2uNBMp9b36dRlH83EVP2+yYdlvijiSVR+mrU1CU5TF/t8bAuNRmxoPIhG0PqwrNl5qIu2eOhG
037VkGF9UpyREsZml712h4jG/Ri54HBxasIvDGZrGXaQjto/I5j/IAcqdnuvoQeVe5WMxqcUpQFc
GGtc4ExG6CmATurG8IZKZJ+5P6GFjRSu72NZdLnfRiJ6ykMY6h63qPysBWF8DGWuBR4HNqw9qBKz
va/sMKRl0YXZe+kWwNK9OUFQGDWn+pMuzHxXB3HwOQyr9iHKl6X2oGLTXhN2P9xD8ijezplOgA0r
yHSxSR5KeZA6r1rXAi40C4By34614XEauvqPsa3i6moORjLCttYa6WWWFr1dauQQu1xvy8FzYKdF
VOVNduyqGCbEVDvdbQ/In/mD1Q6vRG9SAZbmPB6BE6fYl0PcPzYCqGAXCr1942SpC6nbasA2M5t2
FxwVxb2g09KI51ymvgYL4BXgRK+8JWmqwI/DAgrKskDz91M2+r3QGvh3dWZrlzqwae3JPqb/3aaG
+YcNGU2/KSmJ7zToQh8EEJhxYJs59yNci4SX2Y00Xu1M/2C5hQ0roI+hN5VFJV+7wcC5DCqJWGDS
rI/dMq9E7qZMdI+3n9wXQTW/YUtlf0QhfardGM4jfIg5qWovIVAek9DgNSWk369bYojhyYVl8Gt3
5lAvZWvdwR+WmU9B2b2bYTrfVR0o+S5mx7wGKa0Gn3Q7/1KYkVN5TWKSl4NpUTzHs15xbxW1sC5l
neQ3ypBL4zsygQaYCg43LISqTncAiqThklajhJkytjRKRA/lMO6yteUA+t/7IqrKD+aobKKAoYaH
yYjktMscp/6i6xp1HlBjHAIKGNMtnOlM3cZpTdGZRWM8w1G0l/SiRVQg6Y26sb6vgfelVwxKUExU
HIRXVVIVKcyacm4vo7yqg50oW+VcB23VNN6iavirgTXp8iCXulluDYDo390lB1tYwniAaCJBt4vW
1CM/iAcIjzXSoQxwPGkWOrfJ8LDQx6blCTJmeqJo71XYA7opesXTZR4EDfli1araR95QJ5f6PNej
j2hnMi8lhDYWDKpkv6MlV7X+QuxjN7uR+zjUCXTuNNZk7Rc6hKOD1YxQOIrG0mD45MY0HIQbLrYn
OxiVfjiXce6NoYi6PSVfSku6XriBWrvSdW9uLHqAXV/l1YUDp3Dcp7He15dp54xP6KlAXtooG1/T
UqVWg/EtzJsF2GCk303Hk4sgypzLQkKO2pnLpB4mMTaVX9mTqfaRnuajv8A3pIaFGwrHHv66dmP0
QqFISMoBYNgmokIgrt6QYIZy70TDcNQNHcg/TJPM2es6b2AHTczV91mn952XGrEb+WEHdc639MQS
tyotnWZfhior0AJFZravykR0T1ZqwPfl4jTfqqme7Es5jZP7WkMvBQJVFPV0EcG5nvwhqiCfcr7A
pzg5/eJX3NvDVQ/bR9v3JdWGp3qjaD3D7ZI7wmriUvxW1pWcRXmpV+HyiDQELM8dAvWYJTB4VmSs
IGmc62an+sq1vG6KlOKvEFmT3DrOMP5ZgZcjOckTavWc+9ygkC3a7mDH6IWuM8MF0l7DTuXpzK32
5sIWbyPmeT+nwnrXdUU132qRhi2KHDTojEECa6c2W6h0MrY74OkglR9+vYz9z2rU++FLQ8P6y3/d
faza/7roiz++mt38PyhZDffFkvXQx8WXj5oXt+3H/i8l8Vq4fv2574WrYf4G7kY6aEPv0nVjLda+
F66G9RvZorAQMOr8huTx78LVEL9x3ToGsCbqOsNcS4bvdSsCcpdETqDKFIZjq1/RT57igygJLbqM
YIR0rB0L7GyT6k91MNNFS+5DTtrsW22HygfWk34I+KF9NWnNGz1rjLPauFVS9k/p9W1cx0KWYjmg
hEBHp9l/Xgwl7K/4Pgr30ijvBs5DlHeF14y3Vpx/kZnYt0Gc0W1I371cDBjPDC1MBxAfuECHmLwZ
egZKg8rY3NPyb27GyOr7/VSY8sJNYngMEo5MeDcbY3tFDG7oTFvWOJJrNyK8OPMkG/ni+vIpSZDU
As2aJs9z+hJGoyWsz9E9atYI0Rqk2WzXQkGLvHEJjd5z2sVodhn8zE9j2bQ2eqM6qH3DzdIKOacD
FTbRuo48seWiOPNwz7wmKQzJhjUV0l9zFQ3+UMxE5Vgbg9COerXSPoc0mP+Mkt4Y0f05RbOTQ5O/
madumvfFLExIFW43mVwTfXD78pOcqhO/bhV4adTEKEsF1dVaO//wIIq8Io/K8F5nU3wqVV9+mkrX
gmcxxYTGHG56ruwHjXbx77oFiv7y6Otu2GxUKW2DYs4EYrLVVhtJYWWp1iVlaqLfY2vqPgnIMBek
auE3WPBfofrTKvX7PB0QDw6FcJFVn87TcshxylA71qXK3gZRFL2iRHz49dmg1nWVg1YarGpz3IdS
hWUYmMcw4DLNZDi9mUJd33d11715eaTnZuNwrpUAJAKM39TcKQyTRJvT+4lD9LpurfreyWt5Zms8
tzgOxmSogOkxoKs8fWV9qlLRZvF9YbhzDfEdUq0ua/k6KbsZd7S/FfHPQDTPzcdVnFEWipC8Pavo
CAMjiNN72Sz9fugi6pc87PvpzHZ7dpgVjrRBKpnT5tR17jhzXcf3tCqXpySvwlsIN8W5s30KfH3d
aopoAnqIepr4s8HX0D6EpOvRfRnrQiP3WundRQDL1JB2847EvHscxaL0XTF1gkicOLnjN5Uw7APd
Vo75L79bRPWcLkH7RgcVOl3GJbPAETPn2HZFc4VoTYf5kE77lwdZ57Q5yIRabFloEHGi5Qa4rPKM
aF4bRwHdmR500Ht9WbyNsvTT5DbXL4/1zCpagssUtBprBKlvQpbdqRzMdjqOQRpe2X0AkdwM1bnr
Y/1bNjNCVsM2kdKykG5sdn9SRLqrZ+LozoO4zlsL9XMD0ZXNBf1E6q1fB0LuRTlHiSeCRL1T1qLt
G5mYt0uPSE7EWfBU113ySPNxiBB+kQKbAFivVe8WZ6Lb+jDbh6UFaa06Nd0icTldY9kLGqxCHNHi
a/dLOVSfrFBRO87S9fI51C/1UVevX16GZ24Oro1/xtzEoC7Spz7p5BGtqAlVcEwmP5qm/KZyhgWc
EQku9XJng6+qbL61Wkt79fIDPLcP4EYqWzdsnMjE5pz1VevGBJWjTctxP2hNezdFUXxms21dENY0
gmPjGPQG127A1gWhLVHaFJ1+JM8wTeh2SPd2Am156YnFHd6pvI3eV1CE388p6YaHKAhyeGM5xV6i
wgl3uQmC4vXQ/dMzB9t45tAhMcBVwLLw/nK3d/dioPFza3lkHzu7oCmj1wYysE9llFD2pk38e22O
xc5Aolp6XOPTu6lQxj6Kh5jfue4Dfdzi0JQA8whzllu6fuOZgLt1afj69lwyHJ0rkaPkbDbJADt5
hGt/7OPEuMaAQSR+lg7DdTu08hJOfPyImK18bxVTiYpqjN+abWdD/6hbaMcZ2f3eChtxNQEkXBeY
gzz9+hZyacvTvyJb5Ko7PTdW1bf0mvSjhpDpAE0L94/U6e9eHuSZZbKF0MkJVlMWZ3uPhrMRxmk4
HPMKAegOvDZ6k1NRe/ESdPKiSKb86uUBjWduIBsLFWbEpnXEVyj9h6SuWobRkEZ7nKjkb4wuFahR
EvmhsUbxMDYFZCDAntTyZn007mRsTJdS6cNjsOApc2aTPjd5ihkOEOwBHG02GR7S79KCcnxUU6RD
LRvRQ0y3wFPGTSL0M5fQc2fVdkglhQvTgipxzWh+mHdXCDNIo/aIAlL5o5Og72na5hAEEflYvdhX
soDZ1JSIbATQaAk1Myhjr59RB/gwKiLMBRr9zGo8c5HwUJwEZXJjmNursekau4m15jhG1BW5MN5X
S/9ldPRPQen61rIcWtu8OLMBngmNELSFyeWIokJ83SA/vIi0cqwWJPBojjIBjAMeBbOgRwGw4pXS
4D1UI9MWt1O2vNXWGGr2r9Tc7Tuj/BCu+cjLD/Ts86xBikOgyEQ2VzYqpHpwu+IIA7m5YsMXO3dW
9plZ/zyIa3BZU/Gv2YGkdD9Zfa0Im7Ep62M+iehNrMftkxGBuP7qTFzEyYLNRTfRkco8HaQ05iyv
1XjMe9l8NkcrvV5UWp2Zyfqkp9c5gzhw+8TavCNknA5SYL2iKWs8dvooHpHzdFfBshQhzDVFq+Hl
CX1NZLaDOfT3wULwQbLtTe4AJycZZdQcIcnjckELNQRPU/HvZjvhyjBOzuSLKjHf0Cjrryaqmo+z
IaJrqaec43mpYe26cMsgg6GHTrqg88YOzc2+Ndtq3J152G3dzDungYsbEYAKgXsbTlAxBrMZiGOZ
TLDVu7E3lp3uDvGNUlZc+E6r4hy/DpemuTW2Gr92KEHDlqrvFzfC+iQUEhwzeFECK67TNUrNKUNh
Mh8tQHafPDXdLXBpzyzOdiMwiGMY2HxJQhoQ1yZ3nx0HXU/YH8eigY8zJuOdpSPZm4vkmw3ev5bH
P10ZX0da62JSHBhHzmYkUCrDhYV5RL8ikexK3b7G8sG8iNtVHzRb9qEZo1dNMUQPhRq1Lx2MzWvR
Wfr7Myu8HqAft+PmQdzNhRHT7bJE2R1j2bZ3XCvFQy3G/kHXx7tak9a+DufoDb1XP+uxI0G+NVzM
zmRc0kcSmQ/ync5nVnqd+ktPtDkgEJViHB6a4zJqeg2QZPwRZG2GVNFC6wgV2+vQ2uzTNEL8VdW/
GtXW9yFoeDugkoYAvjjdZ30RO32s0BbnBryEuhN+3Kr8TMB5boprqHHJFXBd063TQYJFypLW4TGc
q2UXWbJA/E7FsyTGhZOX0bsaD7TDVE35AdGUfmbwn67tdYrYcxG57RVrcDZLjqYvWSC8H9vWwZtp
GoW4zdt5eaRhnkOKs2FINFpTePiATZ1fO3kRI3Q1wy9qKBrbt6JxMT3TKA33zPF79snw2OOMUzzb
pC+n78VMik4ZWUuNE7o3y5ADByKzsCo/SLR3gxvQ24t0tLxF9XFyrXzXI566cILkdZmK/rak5/Xx
zPHYVnrruyK1MV1FQqX4z+kTdUPuwLHrjt0waxr9tKh9b8St7fgITuzER/4x3pX13Nb7Cfwohl/b
FcbONsIeyncejfdaFbvYYEkHcbcW9P0hiTFvQNunG8O1zOv0y5kn3iaj6xMTsgmWhEmyoE1k4VLR
4Rfmx8EuQmThcL8j39Fptu3Qibk2AtdOA/9YHZJ8t9W7h16F9he0sBTNLGlunblDtmnC1+ehonNY
VljN28sVGfEUWkN1NLQaa6Gq18eDhQHUcG7vPDdvqMEOokGbrGRLs8ocEwFjvM7bLEooGnnzKS0r
DKjCesL+oS5RjAxWDxF+iVK6jVmTq6OV2SUMCwR9vwq1Mm1X4jBpCElG+NPjOF0TisVx71pnRlxW
yOzVYETRh3ipxseXV/yZF+xKan5IhCsxcBvB7SiAlJ1pd+VsT1cyz639lNbaGXByjUiboAw0aZqW
JCyCs63XyA8Zrk22HvSQbKqmlzjgTP2uAGJ+laJaXfuDRXb58qR+jpCug98wElAKfZLYzXjFEgx5
Mw53bSzad3pTdZKe61hUHoQdWXimHjbyBsyyxm3OGOc/iiHo4jMXETFnO2uyNLpV2IBTS7t0WE5n
TYUFP66v7swIZY2fjkMd7k26FMimF/cdlkPjG8tV9DKiNOumz1IOI+RfUKj2Aaod2qgwlJG6S2iN
t17u2nQ7lyBy+6ucZnZ6EEa5aG91DRHp9VxnOnYKCAo8t+94qX2j+sXLFrzifGF109FYqvSxTlT9
meaB7HylG9g7tItDc99eConNx6RFw17ltvapL/r01RA3KbQWbsnPXauHx3Kc5s8I8GlJ43fXGlBX
MvtymhGuXYV5OrV3nTVM4wVSyPzz3JmZhsOZWBIki3n/uoWDEvhuRs3h0e0O+gvdDnFbWoRI/7AL
UUMsGQztdb0M2NQMol2ZXKQzV7A3x/dVYUJgjoW2YG2JF2O9swfT/GCYqH0R1iraY+GyOPc0p0sU
aJ2JvVWp60V/PSUu7Ah3MvvLrqDXhVA0iWwXs0srBxaaDKIY1hOuUe0RXZdlvOua2Ik/d6leTH4L
s0GuUlPuEorQuYBW6iCfLN3GyQ85WhIXC9Ihgi7NT9lZ6BXcxRqcMrN3LhtpCXUXOBbU09md4uki
6HEWenBh/B/MoOWPu5J28WVrBsafRRLTmu/McQqxr0sx78Oqbqw9fY3IKFLHHKszp1mOuVmjxSWd
qzE2KVcHpcbK8PiSaVYqLzA4mm8gy2f9LpEyfRKDgv7kDi3Wf2VQFtkuGClFMSOzVL03u3BOvKFl
dbAUCptXWm5yZQorE6+sMRPGEZtOm+AXDFbu56o1sv3S9n1zabC479OkDR2/ExEsOy1CYoy0mR48
N1QfIbvHs/JLC0GPkkibPpS9yJbrQi9n7RDKoPmMk0S7YAwxF7lvLCi5/TTsyscOrV27m6WTSK8z
E8PwrdhQD3Mn0tfhUrOD9DlD1d/XFXSsAB2v65eNi0yLRiq72g2qFu5o6+A1MSozmS7KuTAwTmxM
JPcor0TjD9OMzrhHleLuQzfIG/RJ6MRvRdZjgwZZIvyIwLXTL0KzsB9La56ezFlY+YWMkwjPKwWV
GUbdlD7pcOm4ErECirBya4cHVP/DK6Oki+f13PlY5Eyu+MNKodFd4IQi9vkSDze2MquDmZWc0nFo
L9GFR+ZVoPhrIB+hmx3HKnlj2bOBE0zfRE/ICIxbLJ+0m9oKo8KzWwMjn9ypeuuq1Iruqevd+H5C
aV94cRQT2moApd873UGlK6bIzfb9MkpiSFi34a6Sw9R/u0V/ic3/H9Igqi/FY9d8+dLBg/j/QH6Q
XDF/98h+4uvf8fWI8GP7+WNzwnxYf+gb80Hpv9E5FbTlvrIeuNf/Ij5I8zcgA8yfJTgFN/4KhPxF
2DeM34AWVmNlkgEdtR9IzF+Efb53Q0OFSsPGbxrigDB/hftwmgU45MroPddHgPcAhOpuIB+nCnqH
BCOF9pNNV4uDU68Mu+JMMneaDmOSQTqzQiR02ahdmfPphQjiqhvQcQnvqr6J9PrN0A9vezXty1V3
CL/nXDG4nRZD0a0m9eDdKrpCm0ppMvM5SMKp9jv8vO+juQoOro0L6g9r/fAtj/mRsv7TKGupx5xw
fWZ1qXJPp4XTSj7OSOX8Wo8IW3orDrI15cPLo6xL8E8OxcujpUgSgWG4i4qMxGIziobhktHQrkjz
iXSGa7vLQ5zd4tvYaZ+mJPncTzA5Xx70NIVZB4VaI9i5dK3pS8p16j8kbjMeBB3ITOtLqw53Rm91
FzizaXulifm21O3qzA45hVDW8YD35doBxYSZ1G1TMNnQsrkua8TQpv3ODkp7x3AwucK0OzPSz4sG
3qpW4G79MA5d+dOZBXNDeyOhQi1UNF3P6LEAzjDde/n9PTcKeADYLn0+mPebczXgF2ABCXR+VEd1
ep3MdUBW5NYQtl8e6KejJcAfOcNr4SvozW92OqayQ7hAf4YOjaVOP6bpwYXigM1ibF5giCL+bLsu
v3x50GdWCzxNAN0rnLKVuVkt3Q4wWOuznvtfFnuACIyXcMa5KLDaOLMRty+SnhQHDHxNwfNCJrjZ
/bqrrH6sTby0xzA5lJAfr4IxOAevbrY7m48IxV6HDIVuyd4i8TVZdIgLdOrjP5hepnzzzRfZbf42
D8hBXn53zwwFeuLaSAZpWgIXnu4/taBFnSZMv/R+vjEjF/sQlPzXWSXwS0Y0fWapnhtuVYqxDzlW
1vYg11iWOHVvZCR2cHj2JAXAMkNUZzdDhreC38sMA5iXp7hZM94mels2BhmowA1/lbz9GDzQWCat
k8a40YyWdlVJ9zGtVfvLExO8QEjivETl/rRkkUE2o1q0CjYazqsQsyKcyrsEHWdt7DFhac4ctOcm
tQYmiy/JsU2260ZOSrjPUZlz3OOL3q6yPTpv7f8wK3gvK3iOVymY1umrK8wsnivsUPwpRWkRFFq2
KxvsqcsOMwC9S439Ly8VN9gqDtKtFVPc7EZbav3CYU4xb84Tn6CZ7jMDg+dfHYUlIr3gf2sesAVz
oNRjejZbKa6CMXrWoW12ad+WFy+PsolKbDv2GqnG+sEN5N7bDm5nuW2M7Wjm456OlpXf7tsQe8rO
NIMzE3puKEXzFosyNFWGvnltnTBCexntzJ8g7vhRL6dHLL2hTYs5OYMlPjfUymmA+LfSRrYHuF+G
PqsWN/Nxu36q+gB741j0+H7jV/fy+/t5h/OtPtTqYNg6e2+bpQU6vIQ+jHJuRuyvV9RL86e4tP8P
EyKqK+4PZa7TOt3ikVkinML7HFMprcUcFdOQo+jrIDzqhVudIYY8NyfgTB05GoY5HKzTwcakqJ3G
TnNfz1rd43QNdzpUiqtffnN8+wUqL8rXtZm/ObW5po9q5oj6EP6bPcag7+Wc/VqLYeWtkGrSMSd/
5rdSbbLNeDCSKDAYREPmsY+LRt6HXT2eoUE8s91ORtmsjqhC/D7yJvfjYIwunQrFxtLV/T4To/34
8lv7eSj4ChYECDSu7Di5gcnoTyEIGMzUVwAKqcdVmO5SoZK3mdNrZ1bombGgh9E50eH8oVDerJCL
sF0AfqS+oxLs5227uO3GMP5IFSHPxIaftxxfO1nvJrwYSFr0zRscA2zlZsz6/ZK4ulfNrHmpMNoz
o/x8r0uoCsTtlVoFMXezG4rEHuEg41KPS3g43Im+LN9lIbZINwO+YmjqhJad+8jNz2NSfqB6Jp1Q
0PLNzYKNlFWrX3LmV4Zp0lTTV0cdpXZZK0jVTSC2lzeIsa7KD6UPW56vW9JaxdjQMahENgOWrA7k
gDrzw94NWt82Kzc8WG6Fs2Hnzs7v2mi56cEiHjZ8/qZr5z36Lv29aKv2XWc4g0UHqA+FXxUCJNVy
o/5e9jhvYf+YTtlBIrbVLnqpWTeLNMNv2pB/bdb+vOX4HDBp8lr0YtO+RYEbALLQMLmOxiWvCiDZ
oa0oB5bgk5YFmTqzH54bzaK6pjFHuOOVnQa6tsmqqanI88bE7uaLPFXiTSPrrvEbB7v5M6M9sxNQ
ptOX4UtMWAds0wYRxEnc59x/0kzxBZSRleyLIUOQq5mqxP3QnM5F8k2hs+4FWux00wgWEBq35GM9
tJaIr7tk6HD1C7569GVe9NxP9Wh1Qks9bAceX959z82R0wspjISFb9uap2+0h/Xe8rUeIuE4QQ0M
zbcguXd1hiM9RML4zF5/Zv14mShj4J9BITDXqPJDwW1mg2kj5Mz9kCoFxXHXVk/aXKdXiYzNM1L7
58Zar0MkDeAkVPenYzmVasZ5RCCmnHbaRxhP3uRDmFxnebvsX36Jz6waXhVrDUzPmmR9E3cL7OEs
B2TSX9yq2tV1ar8RDvYmfLjC2FM88rGueQ7P3GE/rxxdF2jHRA+495y90/mVjuiXOMbpkd5/e9cu
ebBXcOgwm04Mvlsk5cWvTpKm3Zq0ryUxH5PYhClN8A2KyCFF6/GTOTgDHzTw+rjpbxEH6tdJkE4P
mqjV7uVRf15F+GoYCPCpx6+6qk0O2soZcWTPqM24ZAcM46RfYybvI4s+tzkdXthpHCZ+oSr8X/bO
Y7txJE3b9/LvMQfebAGCICnvM3ODI2UpYQLeA1c/D1Q9MxKlEU/1bP9F9yKrKoMRCPOZ14CMXPEN
xwuqpY6VDUWF95Ja0IJdZj2/rp1GpqOGSuhjtojsTsDhRrR+7vvyxGXzeQ9RaGC/IijyVh86mmgG
HVpPEPnx0LjpLlb5fKDd1CxdB6WbS8nI0nuousapGP/TO65TioJ/xvlHQYqb5+MuQmuAtk8JOrFy
cmc/2VF27sD1PXHuvxplpaIAbgV/+cZ+e3/ul2FRZ7lOyM9RzN1YommwsrD7Ezv0016h5MVBWFdw
hSQcw+S7bmoGxSB2VJo59teADDZux+cClPHvDEU1hVzRdNCGXw/nu4ssW/qmy40+Z0KjuVtbkBtd
nnMfCap/iQj9ry/sF2tHgAUajruM6+WYyZMrdN4Sdcq9qUKxGa31uABgnZX/sJq8AjTZBZSH2P5U
u47DkFFt+xRNBhKjdqwiVw7j7JdpI2J/4kR/2uhv45gKsT63MlHWx6WLpKlpjQiLMwchxAqvKZTj
8NVwsDiZFGk/lZLabjsVg4jvb5Iv15F7zzToWFMHOrqkhZYaqVnMudcYTn1okNJ7xpIHMc1/Zxhw
3CR9OiimdZO+2xlRg0iAZY65RwLSo7hXJTgySpTDgu/HOULJsXqsI7SeVYcEKhnaQB8HEpYoy37h
e+kNwoWzb8bRfRY3AImNbF/K2q5KKN4Uowrew+4RqyjUE4fgqxV99wuOAZDY9rVWb6J8PPaSOXh2
bxZPvb6cInecGubooUNTd5pbDpc3YOxykTv2A5ruw4mS1NeDrNcH6s5r9P9xNVV8pKQxXGOtORLN
1paxJYIn4cgnPttXu5/igwljiO1PXeXjOEWTDKKv1RxPwZouqD4hzKCrI1UpIj7dLa06PFdWXvj3
u+XL6Skr9N0i2qPW/HHYuTdKRy4ZFvsqFJPjJV2ekDzRbr4f5qsbGBwMiRFFeuUzhwEgGBVL4jtc
/1BFLmd9C8uNMos+4k7yj+fEYQaqB9GLKEiXj0JXNcHMbzSYk1Thb4f1D7ooWtJgevb9pD6vHeMQ
RJLEwz/knfy4djSyFWxWubC0xV6l2gc9CoypSU7Ec5/XjswdBUco4mxDem0fh7Ew7KtUHUCL1s5o
Uy7tvBlWKIetlPmJGa2b+UOkoxNSqew+eodUEY8BSwg5DJDAB/o2Yx5u01Kqg6qZ8ysMGsqdKPL2
RH3qiInNXQU22Vm5a2Dv1hLf0V2VGpUxqxIcyjTFh+2qyjKjfM7IhhpyK2T70MKv5KfC6pzSF5WV
qY9WOvfWnphBqu6+/5yf1hnwH3E6rUxKJbRBjta5KdQUtZFh8oRVS9vEkvMAbmR5E2t4j3w/FNvk
aKVtjptO5kjjm3dVPw6aw7oowi5MLA9BSImbcsZOz7mycFhoYV9WMhqGaOHWveku2JCg3kHmuyxX
qGzYXaDzdMBRogx7X4tJJM/p3DbFJsnBj7jtUhqXCEZYt6iemsZBTCA13KYalQmZFUv7oWNZYZ5N
dY5kZN1oJtD5ZqqjB4n36a07kowI5gwL4Z7mqx0eWohnQinTUPFEI4RP40xqP16iilo1t8BQ9C71
uh7Tv8dczpxdm6PRItwId4jwRcdhwcx9Xil7RLtisRIEmCAkammKPq5VaS+hOueooc4mQQZyOkKy
ag8SNIhWhPzRWdXQtbHa/KxE6LH0+04xMSzCLULTwLmlIUZXCyrPvV9rs2Sd59DUo8x3nCafEtxs
8bqJPDtd+vQvfI/C6WAZdgZaB2DV9FuzozyhwhfXIzrmxTSggxO1IyrKhbzk6ZM2gWGr3SlB0P3W
GkoHRaAQjfPrsh8da1vPptbuOz6w6nWIPSm+Wekz/osRFpYITpdOWgeIdJrOpViyGdXldpiqc4xY
6vlqXJpMepCQJWvPwqFrhntgWJqxQYtHPgwgXUC+ThAqXms1nF+R8pPUc60fc/gDcWJah9rSsuXC
1EXa7NWmGPt9FJVobbejU5g/cDZEDIxr0LQ9Kwqjv9BSV23kwPG9ld201ovobEVcJUg8W0WcPEl6
HOLswaUMDU/Xm/l3MWt08wEKhnH6i9Mmwk1YG0V4F4aZbR4UAynXbSvUCaehSUlSH8e1xnyekAnN
CtSkkhzSKdgl0H+iaLFKFWiCybcoZfarMFqDOXQhVASS86UGyF+PhfOngRX/2pRZi0i7ZebRTuvl
GG/gurJiH3ecUN9GpSxdtSSkqNW3qEjda30TKl7W6kj+qkgUN691Eso/NS0GYpiZ/DYcsiuAbEud
FPW2waf0HK4AaveU8+TlqcEloHOhP/VwCMLR6jwlJ3hxsSbAqaBRs9xVoGbobosHWr3pKTL23hTD
oseFrpDZ24uwtA1MU+23MqAi7xrOIhWeQ3ssRqh7Sm32YZletV2q/JbVViSbcpgXLRiFNN07YWE3
e0Pux9aPVUuGoKq3pe6JtjDMTZ5VtYEHpKy+RqnWpRs7Uq0hWFazdhckFLjDcBTdTyvNNf0imm0G
xjEW9DIQEBPO5KpC5mOBp9xXEGiGTamXzniwKqCDHi67lTjg2yDjczcW0e+xJE3x1VxFBbZQzO6X
hYVh95AQDPeAn6WRjFeYREEUgOu7tijl+cISkQrefYynmNor5kFAAofaEpdVKWO8VRjCmN0st2N5
M0hDHl4gsGNrXhR2dntI6z7SPdwstftFSAsaXomJiZ2Vpuns5tDeJxxbFP2Biz9+qpwpvOXuVoWP
v7iZPoBoL7hukFZbdiN35p9G1rufBhjY6YyiQfpzBf/lZxAIe4EhQm3iHghJQtrIvchfZTVUHuKB
RrVLBwtFbgNTRymgiF4jXDaFpfkL46hEvgEXrrRPeTXLt3IjdVcKWtz40EmOjmNcFmG+sxg9lhN5
5ZQ7zOjF4lELqu+qbpXZw53U/jPMoVPuZ3x/6sBJezU5r/Ab+omPphEF1ZxmUgAmKHrVRgUt3d7G
3w+0a230G7xvK7SviBgx003qNAUWPTrKQR9l4wkX1dZ0pV5Xf6QyCbtNvB9LNYd9spMDlGr7DPXp
fDmv+rgoNrDthOTbY4R8nBnG4wBicI6xAxrLVrvOQxysNqJucxCoAuy9n9vj2L+EtPPrizYvLTw9
+njQfO4Sa8TfN59BikrpcpMtlNR+NXIr/7JNrLUfADsJ5SxrJfSQZz3myq8jQ8Omslfghii9kATC
6cWgbnO7xfPAnbFTVDaRlGBj0mpTHv3IlEm8VEOtPplZaYdbTF1zYBAaOpk4MfEGNP7Ugy2mHqNF
9W0oZW1+nwmtcZ4ijHajwMo4ru5UkorgCa6pt5oK/cBT01BPz5TQ0WpUwrAh8GDtoBtn1Uilbhpb
9OGmQEituIoKzMmezCLDbEQ4mb2cWxGAsYe4q6jxjlXFKynwrls1uErLZiOmTec5MRwktxtSSQ7w
dursnysm1PTSbugP2LVO+MsufDzfsRO59QHkiNB1HISKd/i+LOWfhm7/TM405M9jbFmvNSy/5vck
RmW1VgBK4Cd4SONUvkg1QUKVm8Yj1wbaBi7u6LJzw23VAqzMtWg6VJxRDa/fLkWBvJ8QonXVKGvC
JxUL1OROsntZYbPb5rxJUFpvgrXPP9wKRa/iu7yC+4vWvFKxpXO713PfhiCR38OMQMQLbyK7Z5cs
aVJeNPE4igOaaU62A7/tAKlbbKwI3IR8pnkqJFh3WO+icY2wtoDDO/zqkOpun40uaqPbBABr+1uD
x8cRSsIYi9YcH0G9DAceexl9w0MCbAMxy1RBk3k2B2l1U+BaDkKzE1gLTSbSmT3WzFNSPxIZoVHr
VlIxANU2M0VHwmyWlasGPLn8ZPaije4mVroPZjT6s6sGcTdlS3sxHoI0mnEwt7U+expNVZ9v50Er
pA3TT1Hd1rCzxhVg1vu9kai1vJclJKe9suixDFVmSzsYbTK3P6p4oSanKik+GyikLGepvIwIpFkp
xXPg10Xtpe0AypVLQh52DQoO2kaxE6W6alHD4wrC3Qo3r1ZHAhN7C7kvpF95LqQxUOI6GreSzAjn
ugpBZUtemSkXyKGB3UaQJzfdepBTFSE3DAYgEC/qdB0BSFYf8eZAX6bpS+t8oJ3b/a4ceRgvdcTh
qLZg76q0d7EKfsTN21HttpjdV8q1VaSpHcid7jxLnSy3j1Y4jgXouMpR8QLspd7weZ6oiEpSWuqS
hx4xjBq3Q9NWfq4QH5R+4OWC/Jwy5/PDWzD9/+G3/2/V4vrf0bfua5Ysr++Rt+u//y/JMdtCEJvu
oQm5BXo1gPv/Qt5KtvMfKh0kypMQNs1VPey/kLfKqqINE8EBuQesDVLQfwNvFeM/KCaBUly1g8jZ
7H8Cu2WEd2kmlUrAqTY9JVIG/i7ZWgvu70phvH8RcAK5DTop3tuxvaGdf4hwmX63HNd/563vAaof
Syr/GmbFI1BgfuvYfhwG2i/IwWVuAxxbzkow7dn8Emp/aVN8nenihDrQUbf2X6MZMiMZ4NrQ1Pk4
mmBKSqgubQDi4jICzecBRv+RYNqOkWLueI1ewTGCnKnPeNLa8XU6SL8UDEMKK7molng/NbfQzsQ2
jNoXEFj3XSs9fr8gb7jL/8nv//Ub4YRDEGLx6Sl//I0KxRZ1cnDPJmuDnkiKoFWkdRV97w1ByB1K
sPe1ou4wQLutCM4xrahqV0qnaz11zmV12gsJfkNlZOomrkvs6qZTLM+3cvLxb2SPIecEho4GxPpV
322OGKOcBR8BjHEs1ERDzGWVHvOVlGyiTzFP1csf+tRBDCFMW9LpAtc5ApPaCujP75q4NzyEQX/G
Tf0LO9+7JSp2ZblMSCuHqv/9cn7M4f9ezZXxjA2nDMvbPCrZSVTyrMxiNSNVz4MKKWU/ScKIKAnr
wdJBZNJUWlfAR3Z58TffD75+qk/LBKAM5OubnMBR5UTu7coUED6CrEmCwgw5R9LP74c4PqZvsG51
3c/AOVaZqI9fAu33BLextA3wAT9DwnqXGCJQSvMES+6oCMTfv8LHqaDBxgMuAMP/aJxOyWekjNqg
cZrXqLCrC3KkxMdmvNjAy8oCvGcj1C+zaLMkkcDcorn9fqZvPMf3q7n+BPgI4PNYUAAsa2Hs3aYz
8sLKMiE1gSB0OefVHJForoYXG/LTtsvLRjqACJ+fkiqR3EEKlZ8ROspum/X2uYy2Quxh35a8EjCK
ynes0vaMXINRMJvjTjH4q7amIbW/pia8CGvnEgZ2fmEUlhMoYthTc602sa4Q1zYpBhiVEgA5v+or
qQ+0KMLVNLJw+Cy3U7qED2XZKW6XRue0n7QdP+NckpvBx+rD2KLMFd3rHWHuZKexN+rI6epheWVX
quXD4EG7VKQpOC2y51aOz8lAM3+00EQgOHJHVUZI0Iq8uBPSkzRKYis7UeFH+vSiI0QGbgTPq1CW
fHPYoV6u+trQOeeGE584WG/wnePPQQ3OQQENLAfvxcfPUea9nQ05qihZHcY+dTnhYckWe1wNtxa3
FlbMt13sJEFNxIjNSBXTxwASto9rTX6Fiv7Y99p4NfaaAz1X06lu4+9MDoNTdWRL3jxEFy3c4qiJ
uJCZsvQ0NfzDqkHRuqmV6FeUojORpP2OR8TAWLleXNKpP99vu68OGDhKDIKBgvG1jiqOJGh45LRZ
wwXSSg+YRHcX0dLe1332+v1AHzvYf5+wlSAOvYD/AUr+uJ6jYqMNDUEyqOSMPKNepN6zpwwH0l7m
1sr6sfOHNvuZsg9OlDq/miM6czpMcKQwON4fh5a1slGqrmqCNinFa93aF7E5KT9DxIBPjHT83LOE
YKRo1NN6pdFwPFK4tEaXyajlL4V1beAr5laZfhcRZuiLfp2E1V//eFGBNoFIfGufOGuE9f7OUKQh
xLFZboiLE91vNeugTGiDE1RvwgrJIqF4HcWj7wf9YjkZFDoVKpjq+jU/DiqVbZpNiJsHOYaqG8dM
z3UscV1Vn07B2L+6luls8OGozUMkOsbJAFC0HSAVTaBa1Ws0i2fNGhfcPntvcJpoY4zTfuy7P7UM
vqXNxe9/Y6Iwb4ikVsmF4y1r1qSajcO+aTRYwIZxYcYdUt7TifX8YtOQw+nQ/gGxsE2P3h6nz8wO
f94mKBd12KrAOZIG0PmMVyUp1X2lFI73/cSU45ebfYryrLG2mmnegyX8+AkVBRnxqaG1olIsezIB
FKoVHq+Jw+07Z7c41McbSTOrvYlWt2+rTfqTIok/dma5RXBn2UPoMk9Jq6zH8OjGBT4HeJweE7S7
430F2BlOaRTzsUN52wGscWt7fq6c381qH2wtk+Trcn8Nzr1FOsdu/2Go/rYmYECgW61Ceab6cU2s
kCZ8Mzp1YIzpLRKYQZjP56pZXM5q9JJmc7T5/iN89Q3W9jgRx0phO57ubEoRlUSjDrIFhZi6fKqx
DP9+iK92FnghHi9SLYAgR28YzuB9FmKUFyAbq2/1boC7LOH0CfX2RyRHZ8DLvx/wUwayLuK7EY8b
WBGy4VNTzIxYVqFPa2S4qpoKS4RieG6NSp18GjxpoJc28IOx3RmEcr0pfg6tepmZFQ7qxhSEVvs8
5OpFhBkr/7427VIref3+l351icFR5GWnob6K+n782jh4o1c/UAsVUvpoZdPFqNWXRhr/o6bz26sH
Hv1/hjnaVKKn7mb2Qx2YbS1vJOpPUTaJTShToPt+Qmt4eHx63o+kfZxQmTVOsqzFXYxEfyfa4OeD
dEXj67HLT5FJvryW3945rLBWrYejB3WkgxvrWIYEqQZHptDPRY+ifCMUXIUNxIioRItsJyd6GVhG
dPv9RL86N4iKwSjAJQQU/tFEaY0lo1yxxXIUwv3CtIeXNp+qH/+3UdZf8S4aLzt8UWIis2C2B1w1
FH8Gffb9EF9ERKuhp0EVYkVLHsPUJyes6QhARW/66WJAasGZllulTa9RBrmTa7ymDUwtT2yTL78d
AFdWjlEB9B7dCYXZY8xdWVWAH68SSMUU+ct8WxDW7ieLyw9gsSebrbJLqTrvQ8qW38/6CBv095Hg
PWfeK3Keo/FxZdNpDicgY3y/SvkFtPxJikEtm4L+cpQ/TLX4CSr8T6dmhQ/bKqdwnm++/wlvOKej
s0KuDMBgVayV0fH6+BOwbtdNUQF7Ko0mDOiCviaLcjsUk+U2BkC2IZ7xxrSym3pstAMVzzHoBhVF
UN3yJ/JUjJodcdPOYRwodXGIWhPnxXbIthMCoyi6Tpt6EmKf6bPXFHHlNSVW6MYQbbtBusMYuj1T
ovFxlvD1KCbjbJrA0HeYdW5qJRWBpYWJp2iDvOlGaZ/VxfID6wdyugjgcyEhMpDzxUxpmbFeVJAc
AAzuwprEUUcTd5gJZhuz1K+rxtqncRkfoHWMG+CdygqpuCiiqjuHh4G044ItehfdT/AQvUpoh6mZ
ziNcSgPMdmtPiyDB5Ys54MAo5I1ObQHbkqX10zjJtgOux2Yyq9tZikw0JrQrvH7oB5ZJ4cdiLH4q
i6O6chmeIegzBu0i5cDp7HOYsdl2RuffM6FSrSphdPbbTjmIxoam0RR/0FF/SVpxqWHviBdTtolo
RblK2RhnvQIIr4z+GXr4bUcCuFxBmZBFVguhj9shpBOPB85cBd1YpN6C7L2LZc0NGijXkZPe8l+d
OIRfvMsA8FCmgaYCP+E41UdraZLSuK6Condmr8pseMPIfoYKrdBlSLyxK04EN59KWjzMCJyuGH4E
BzB3Ozp1ehNns8DCliCzVje1MQufwld6VwJscYciee5RIA3MQTh+5Rg3WDW9VmV3zk8rLlB60XH6
ibO94qTqxgDzdmV0RfGiS6q27RX03VI7S8YTq/TVTbFKovJ8giDnqKofv8ts52KmhV0FbZWf21Z1
6CepOyyYH9saPjSNjSVPmCJzA7DgzyDZd3oz9ifuii/iBNsAkARKCNyTcozb1WE+W11vlbw24OKy
DtsoTMywqf5nMOS/N+HK5CZKY8qUjD9OVmurql8NRgNV5L9MPFtJOE5E2OvVfnTtQZJDbgpxShBj
xxEu1Yq6T5uhDMSoPrZj03q0ZB+zMt5Rl0ncNfoxI+3GgtV74lN+9dRBliJmWHn/6Lt+nFyBeQ4W
5nIZpG1yELbxmlXhvdHm13NcXBulMXtFOpzArH0REIEtYhOv6QQ1o/UQvnvBhd3Yi4xOa4CjauPR
3b2rDZASiXC2gJlODPbV0q7itRRC6XZ8qm70cxaWk+1UQWaY11LaC08HgC0086yyyjNJt+602rxL
Y/kExemrhaV7gXYI+DUCoqNdY4xmXEo4fweD4lLp9Ssk1vE+T9DRgYQNsC0jLBNP37+fbxnp0Uai
SIkcBpKLlMg+aXoObd4aPGwBCC2x16X2XFFI1/TWeNEEGkpJNJuuPeUvidntKC9tCiGAAYDDleCC
AG5zap+iar6Nxnnxogbsv9theuBLJdd9k/7W9YpaoNT6AD5arzA1w1Pa5s4SxosjgJpUi7apFuVB
E73h9opzuVhCClqJjrBdxs+VpuYuVeOIWqN9Rp1mcHtdxJiEi9hv2tp2Lauh8S8caTMk9d33y6Ou
99Kn5aGURhLpYKiiH91bRrY2JUFvBFMLpVu2JAwT1wSsggDbAI07AMiytlUoH+Y1OoihpvzKELgS
bbbcybgsdSg4+VaZ742lTH3FKnUWo9a9NNF/mnaa44ycONsS7MWJc/rFw4RmGmYZEDpW/sBRXQAL
yCQWTcUrYU6RN/F73L5YlM3YTtG5XfFV+9q2T5ydL5LGVauAnhA+OCuR5igXy7LJUJvFKJFO1btt
j0sz2g9UIJAecyiBVLDNlhxMPuC5bZUlCvrMZBZpilmYE2oP2G2+TGP32KP+RKN+uUkrUz9MdVb7
culIJ17SL16lNUgASUz9RAOzf3TkqraLagstu0B2KNR26b0GjBL9yHJVoYmm9Y/5mVA7lKwaaMTU
+W5UR+XEu/T5wgEbS6yC2h6aHLR/Pt5uEyZdSohTe4C9yVk2y5cy5m8C/mUHgqZAuhDzuZVddirN
/Jw/oL0A4RBIMyWaVUL648BGMyUG1n9lkPUVLDnFCYAZCFB2tidHL00Y37FLceTuL7JTwjGf3uKj
oY/mXLeJEgPv5Ins5p0Ip/1c0j+ohhNf+MQwxyVxe8BSzqoFh8AZLoqsp7jaBjjynRhmjSo/3BLr
bJDdAe3JJwRw/3Eh0cswcURlIcdJb/ahWZdngERy//vL6OvvtUKKaRLC9P5EHligPthKWtKnEFug
tHcAuS7NJH4ZcDboI5yTaWqd1U29U0HS/DuD8+CryGUTdx7L1FQZHjUC+96grqRD0Ws3fZj+NYuu
d+fque7qfZSCrbSb+2Iu9yfGXm+NT+v7buw1Pnj3/qeSlMQxgNQgSvqtgQZbY66dWpK+2dwUw3Bf
6+mPyZbup7Y6dxTjn16l6+dFZ2bVmOH/jrP7qLCmZRQ4mAz2SzxjmpxHZ2N9pWbpDhrqicHWuXya
67vBjmoiixRJJNBWEeQF+nq26ppDv4F/sPJt/o9DHW3bUKZ5SGqIDQRQmxIuETBKVxluVYry33/B
ryeFiC/PAiyHYytzTe+r2lQ4IH1n6X5lIrRMq2gilV3mSyjyp5RovxxvDcQ5kYikHZcEczqSYGCZ
2ew0/TZRRQSMNKu2YZOrm37SshM79NR46scNao1i6NWcj5ZE1bWljBdtU+/xiPVktdv9G0vJPQOl
goj4Ux8lnakOZynez8CzwKTZ+qWDS2OT5SPh4alm+qeYdN359BUoXiOWgkTex3m1klqE6Nwwr1mH
8w/0PmnMy97pfAiq+xRQvZC0h+8n+PlVpnNPPdB8a6HDlDo6AXojS3IXrh+vT7wSQsemDeOXrs59
Jar2kp6fIwOWuFGGU1xn3WVDcyK5+uLV+PADjs5Fr1fgYSfOe50Au8kwnqVDkdnj7fcT/eLVYIuS
wVGypnlwzITManMxk4nFbRUlPhCb124kgP6eGOUN/3R0o1AkRDEV9pKOmu+6ed/dnm23cG0LYlhT
lX5B5Q5v9TQ3t0QE4NwLIP5yfDNX0+jP2vx7rlKat5T8UA9JNIpf8p2Q6j92WdVuYqtDYIFL3cPP
AA1fV3cCmaKttTS7GeIB+s4X6aTezAU+Iynednv0loftmBhgjgFGuv0wyR4xvuSFavVAfao9n0tc
uzvK3duoKfSzMC/gh2jU2j2AmGjY9iH7nGY5PjWVJpKgRQ38TznI0a7JYuMcSPVuKKTrodfyM8FI
G4RCHM+BKq70mr1ZBu1shbRvh9bpr5dC8sfBEbuhUdSgsJi9yJe/gN7ql3Wo/4iob20mer6gdyPX
yrsBWwDpQUuz7JyP9MvIzOmuIztGujbCbF2rlh3G0zg2YwK5MyvswVUjq/fjsLpDSF3pqXV61i/T
roSL5CKWQbqS9fVNnOp20BdWeKXruRKAkstcYYKx0A2yJlPpNlG8KpnDPKja/n6U8C3XCvXKCpW9
UKq5orenGtumrUzwBqr1M2ZcLzHU9jy3tI6CnzRfzAIl3Fgs4Q3+uoNXIOl/oFluezUn7BA3suki
lIo/dyzEq7Ro9cGEDnspN4SefRe6cx81vpN2BoZEKsayWP1hhK7vGzk2fN3s5D0o/3NF0uj95Nm4
x7988AtNudPm6DnMx9RNx7tE0cYD1ByQqVVTep0tfiPEXV0OS/NCmr0wbWejUT9HxHfpAk3LUn+U
y90ItsDXAYTxBorZXYE+OwQYhKumym6obA+VBLxknFnzozQ1NrSNtZ1kFldU3vl2YzjEQTJ1lrv0
pfFjruDEuVOU9meAc6bGtbVwm6XdUsDCLyGNNPFhbJL2QQHk4gL1G1zHytVAySNzg6N0edD7Fntl
aolYktTIEkXlj9JuM4RtU+GNQNtvAAyHZIdav5fa8KICsfo0SpFxiNRIXDdhheFv2aeW2zpIz896
eA7rWd+EaG38MoomDQoWHk05UADadihMud4NEJXh5NSioXyMXZOrQG50VBhPVhRvB21pb9CYVgNr
GQSXM5JgKINhOizVsEaWqjrLaVXsJXnyjRZb+7QsTf7zEnx3t1PysXw2erPcY+R2Sx4tHultyqo7
gIDc14PZPcdalfspop24ms3t+GrEsYo5ug5M/gCtYbQ30oyEm0j7+2TGjYKChavmsdeFk19Jo5dr
TrfN4s48TKrx04on5ayWFXB3VWa5o2UtV4ACG2+MkI1p+CaL1pMh123foJFJxuaWc5h5BZZjQabU
MLNSaRzP1Sh67uTR9AHDd4xhpNpGbaLlqsOPXgugKAMvJO3BPaINuTMa2BqVMreRp+WLugVrTtnT
hj/tVWoLRCmKajWQrB5ubNVMluxbaVldSWC9LyzQ5YdW4cxslbQv/NyU2rsE7ulez0pduGOuJ7+n
MryyYhsv7aE1/XLQE2+QQ/lGGmivwoXgJpshup2H6bgfxvZSi6PRg7D3l9FLk4EfdBL5Ve3gaS4l
BjXJMAvNvQJ1vQ1K0YyXRmHcCi332o4M2qEKc/ZmuwGaXt/U0uTJQr8SfXoNVPFmVPRtHFZPVZP+
1cwwPSxHOjOy7NLGD89KxoO+VLNrJWYJTyuOvb5RnqRloSwjA8HoQev7ZpYdZmA2wdKWZ+DAbxZ5
phKTNIW/tAjokX/8AI/QbswCGVMhK0+WwYtRE/h4c6Rd2/D13GnolWCKu2tqdn/lNvtiaudxM4zR
Hsf10ePJeVQz/tjprD8M1HuQCC66ejgLq+Sh6PXNqD0NmAC5fL6n1syfYpmcfICPFEhydTs63Z2w
tQspx2xddOU5jhn+KOmAnurbodNf9JV6OJqjHy4zTelkF7EyiFTfSF3IEXt0+qZ1JRPn77LY2tif
FWZ0sGxYcgjPQdaiFrWZawqpZhOfh4XhhV3+mg4soPMY42GFNOcD2o9bat37Uo//oI8bpHl7EWXx
WWzg/2v3r/DWHoYR3fNRGQ+LUNdiKVG8CWgs1e4sRTrj9fewYQjmxAgonl9q0U/cPjKOefw0VOaF
JiwVGZS09kZRXKvasnOgS22mKCtuJYWTLpb8URtmd5ztAK/XK3rFnjl0Bq0o6XeM2Di3a3Sp47SA
49lPSW9vdDGVe+4Zt7ftX5ypX2KYPcsSfjcpxYtDwQ/NujO5aewgcm6xMdtKymQ/56W46HLzoukQ
RUoHtuPYSLs50w9daCg7jT+YtLC8TqM429S6MW0sGaEFY/ATApJNgbn5Rp9N3JDtJdDr9lYU0+s4
t8OhpnffHaDoReYUxOaQtD/mGOrkjZHrEGduUK+dYqwO+SVYyi0HKph/vg+QvkqrV2A7FklYYxD4
HdWswim0eglrtCBVm3NriMEDgvOzf6rj1azKV6BxHyN93PV2ciqn/lSjo3zOFlnpykBl6Fp9jMxq
OKK4xZMWtS002NjeZZiyCemuzMZL1MuvtUrahzId1RaRemG+KolxgHR70ynW2dI+y5m06U4hAj4H
vzD3V/kUikJrenEU8o96KUVophRBFA7eiDjiAklUAg36/ap/ziwQoKJphugjaF2Si49TR0EudMIh
K9j4nRcmKlQPbonldhgzVx7iTVmfKoh+npgMegYXJ7S531TXPo6IC3Ztdmv1ZDTMva0MHsE2iomn
lIS+SAVXCLKDigoTQ7fi4zAx/gMFrdMyGNr+EKFIm8cSaMhmK9fqifz9q527JmYEP8raBrKOqmh6
aY5pZzGWlZcEAOHWnJ/V4lFvq8XTipamkKZvZkrLlX2q77n+1UdJxfuhj+GRZd6ERdKxmnM2n0UJ
/QMnW5/+aj/awsVFoqUPah0G/ZQ85Nfr+99zPj4zrYSFfD7GZaCFzr3StFujqLZ9XVyqU3dCT+Cr
HfOfpJ3pbhxJsqVfZTD/4yL2BZhpYCJXkklJVIna/gQoFRX7vsfTzxesrlKmM27GlRqlQncjW2np
7ubm7mbHziGFMAuh8nwClH+5lAMyd6hwknaSMp6amvLAE2WT2+0Kg9hCFIBWfSacpjw6C7hfmvHV
XDEnyvuHtm9d0/mkJj0lJ+0Y1PGO/vUVqMqS07zouBFxZl0gTdjgstlaapE07IOxvjXl7haWE+lI
q+K3CbVfFygDWgmj9ggN1625Sme8MKeznBNoOZ3uH0i+LgcLJ3Pc5WnO8tG755rI5u0jC2mzqlX0
7a+GGJneozlfhxIpdWdhd4xF3YVDVeaHgJbau8JIp32aqrSpGn14jA1AXFM9DTu6jM2VstHCy/7M
8iu2QhoFiQ0Wg7Rq+2auHnq2frg+uIVtMOeA6K6C8QLskbCK/mSWCSJt+QEJy7vMPNraG43nhGFq
K4YWvBNwEcgaBUSrbolNPqnpVIHXE2PsuPqslu+rMf4zl+xdWft3Vm2uZCuW3AMVAbLodIlQkxSi
5yTZQxVzuz5QMttUjbmHYN71h7XZW1ig+X2ogiGHyJbC8qUXVmEyjWrAlgOS8LWaoYmG/nB9gRZN
zKz/NNhCHCPicockm+RCxgR8D/dmmiKj19gf/jMbs5OcZXZ8dcjMwCFARdC4UXZ0m3it6LCwII4K
Ap5kI/+JksGlCVAvdI5ySzk0jvzRzsM/u0I/BvL4G6cz3z/3A/JQBTMsrEg32Okgm9jJrOljl0bf
6JINXFDju+tTtjyen3aEKbNgvimNgtweUB3JneJu29v2B9qDVxr4lpf/p515W50tjdSjMGeVjIcW
vwfZ0lAECtZKBYs2Zjb6uZ8KelxhztrRrEzHm88ny9u1nnosq7UrxrKJWQcMaDPBRsjFFjZCk8AS
SAA30m3UZKeu04/XV2QhkpFqBNRBG6HBWIQirNw5oBMd0r35lPzQvfZ+TINvZZ2eJmetnL84mpkQ
i2stZL9inQ51psRk+bPDwP3EDSaG1P0yVoU7PegYDfw7eDBrbqI9X3jFQc2qi83sAA7pjSPlpdvZ
3V4vw40c2SuJ6qXxzJe/F6o5+A7Fzdk3ieHkMrYa+WGq3/veWoRZ2i4ze5EFRTbo1lfXPKXKTR/N
SSpt6Wl+VeZeTIoxXMG+LJkBgoIMp6XCEyUW4hMAJLbvcchoaIvq+UCKklcP3EDXXU1duLVyXFrc
zqmewJsn7MqJXLgNXXB2IAn9FpIEVw32KMa4RYEWWmHspQgEmmOhXmbcGKRzFF899PWX2IQqwFTQ
aM828fd0mu8Qk6uXKVwwziHOiy334dus1//I8mknWfGx0lpX0d50hrFyQC4cxxcjEM79OqhBAjha
dkgaBKnKb42uHiI5v1f1aqer1eH6hC1ag/gVxRwgxlSCLp3Zd1o5tAqcOazCrTy9lcYRgbKZB+NH
6KwVCZecgJvGP8aE0IwgDycpjC0HOSBXC8VP0FquZX76nSHBEDpfDEFRCjeMLIib2h6YwAEmGTbM
ZpADdNROgIghGbdWnmjLY/ppTdihXUfOucixNuXW3tLGgyF9DNSV6+ayEXAc0Gpyer6Ssu2sMkmL
WcFWGndS9iA7+TauypWhLMVpbuz/WJl95exES7pJriE1pCwXea6MNmwzuDapXkX/D4cjuDi05GE3
ahjqtHxrp98T9YtRqiuhYNGzQSohbckLmvvm5Wg46+wubZX5HlAfpP6HZpaHXLK2pLtQj3RWHl2L
c/fTmthLA3YhbOsea75e7wbf2U70g442MnrtL4NP55zSfJoCE6GuKDqDWcqFJpvjLGesbmhFgBPH
Wpm7RX87MyF4Qt36ttxJA55gqSja3tp5uw0gwLm+URfnjIZdLp8WjZjiClHPCT2qGxnv1HsjkOnc
yHeFzKt4rQly2RBC8Bw9cDuIz3xfH63MtDhFm5lLxTJ3o9IgxpS5evrhV4dEbk3h9Tvj8mCanif2
bAtlKvQoUchVBzKuvaaVN3VNhaRs30Y8vK+ben3SYYp2MaDiyMUQ6i5NdSqUUC0tbwdPsvZ2OX4E
/nAIlOCNFAeHFIXG+i6LmhWjrx0Do+TYTBmOX6Dv80yfjS9GWcWE25fbQjztZOuTkydvIH5Zcb/X
WxcrkNzwTuTeyKPk0oqjtGC2ISg+9NG0o6WEAmC6i+VPYaeSVTBX1mxxTDybyYjSEfwKuV7SVGb4
JfupkeKtQqNJIlEv7Ifd9fVaMAOFIyQaWJlluoRBUYVM4iAaUy5a6oYb94mRu2WbrQSi+Wsu03bk
26mdQVc/dw+ITwYZ+sc6jFFd9Ws5Nrd2ITcf7AiJqV/3BPSWwKmhHEQTqJgFhewqCRsHHos01//Q
IeNWeuMdzS2/fAGe4fUavRAzbTVZ/EtXUOBK1xJLS0GQxhVyJGAkQ8lYOY8W/A2abwhsgLWCBxdh
ko0ddcUA1dRBdcadoeanVHZO3VhCuV/sMj37dt0T1swJY+Jp3XvUbdND2Y97ShJvEZt05yqAU4bb
Kq+//IY5GEfg7yFZDUjkcgqzIJfVzuwwV1QbGHYOnjEdgkxzkxCmQWqD180txCUgL0RAk84I3vvC
9Wt06qCv5DQ9IOQBcZX/ZEzlDnjfxjLehON4bEfrKPlrF//XIR4ivzOrQjRsTTjHxjxLD6ARNkU4
gXKDvrQODzFS3S8D/CX+qMNz/uYpfa5FTVbI2L/nxViF0FL+63+m8fohT/kjftH8a/75pvpfLx/7
z/ksqXrxPwBAhc340D5X4/vnGsm2f/2fvwjh5//n//TD//X88i0fxuL5//7v73mbNfO3+WGenbNF
zS09/z271P9r66Z6SsIn8a/8RTBFrPivl84goKWodSMg+De/FHnx/wLRxqmC75GwnqP938qu/B2K
LAbnDUk2XqdzX8jfyq4ownJV5YUHVE5BLZ1d+/fY3/0VEJm2/5Ycf75y/gybtDjSl0GyfCa7mOFa
InmBP9MVOkGvnqy3WeaSmKJy23/m3ZfFK+fA5f54bWk+J86O0MlHSd4yOvUUU7IJ5Z0f3pqJO21y
5U1V0n2yhm293Bmv7QlH9qBMvpxo2GustzTp33QIWw+Re7bW/57Oc+qsJSPIkZLWgxPAotZ5OahC
1yNDKkflJJPkj5Kvavq9UqJDkGsrhi5P0b9GQ9ZlZhli0WkZujSUwrs6wMainqCIvSnDYmPbQOl/
UV919oYXVnXY8PnHEgXrkk5Gl4eD7eQPXf+hGb1ik/BO3sZJra0kxy7P65cBYcqapWV4GdOWdDkg
a6iiDIZF/VT2Kty7VjJtEQjyVto2FtZnli2eZai4hJhiXqzL1YJrg6af0HYPt1pnfGj9PthNBeRJ
Y0ev6HV3eLllCNsJnhoS41BkzEllYVSIakklLY76yYQFQoUA30of8z4HG4S8ux8ym5qdwH1SdaFr
9518G8d+9dRCwhxv69ypjZ3fG3SISDoNv5vOKqwnCH0Kf68YcMDBwBxFH3KO7E2oydGPoKz6EFI4
tfvih5bavuvG3jlGBc1ku3jgw5XhCQDWvxaN442Geni5Z03Dy0XjpSfr/tTqJy2Ug12jlG/0GGrk
QLL1ozxZm8GT3qZ6+xVCzAnog1S7ZWVrKzc9oc738ivg45ule+Bb494qRBKz8Kh3d0yyqknKVh1k
V3ea+8geQ7ceIwgfy51RNFAKyzcBahK/MQnz+5OMAM9RBJCFawxyOrLXaDOnZFzkABKL8SFT3tcV
qkh60ySnMNK3wLTKmXUGHrhKe2tYg7lSwV1YCgq3swYjDS5zWlb4FY2tRilCjMZJVeLys9lm3pGC
75eui+JjqKpgXhM5vm/HqT1IZVPsFC9UjjVcRjfXXf7VPuZM4wizKCIjA43Y5aVLFJpTa72NNpQZ
jyaodGv4YzJ6b3vdyus1xwwV67mmRUMKWbtLM2Ataq1WW+kOOJflTbeDVfzpQIXsInO2CSCkd3v0
UHG38N5fuSUvjRAOAg5Jwgjtk8JMD7kS98DwpDtbua2As/bmSo74VZCax/bTgJgjRkW7ktEdlO5U
9SEdb7tq0zo3srESCi9v3+waihB0EcJSB6UAXMTC/TRPLNofa8e5azpN2QC4+QNy8X1YqdE2Qnzq
6NvJGj/ZwsAuTAq+UdtVldY0Ut5Zb5Pyi6I+2vFjvYaqf3UyCuMSPKOPA7/r0AC882WYDJ8M5aZP
Hq5738I4Zm4a3smk1jm0hFMewYk6lvQwOEnStIn8GaILtbn/0GlrbV0LvnZhSVikHkJoRZ2C4NQq
3j43gFKHw6frg1nwg/kmSmmNex/UWEIMhy9qJraI5qa0NqA5tryxY7/eocB2B0/ieF8H4VoJdGlU
HPZ0WUClSaldGFWXjG1T0m146v3qUI79l8q03l0f1ZoJwdW6yh/LvMRENVaBq1kgpQtj7Uo57/SL
053MgsXPJwaRLyatdhmElMlrK5itgxMb1fO7W1s6jBznDW6QOXd2+Udja9vr41pyvTmrAXqGZOGr
PAC9RKWaQCd+8tV7GY1KvE7qH0K6hq/bWZy/n3ZEF1cKJ7I6ow9O4DAPeq90bjCmw4qRV4+Nef64
V9ILqtEWKmYJ5cSrQqPDiPLWzBD3c2lJf9tF44GSCK3DK9YWV+vMmuDoaRxbU5iPwSn1yXC06a1S
yX+mkMDljrb10PijyWBj9Nbu+kwKpbiXQHsxSuEOOLeQSzGE8acqeC+XzYH+jK1f3haRG6jq564c
t7EPHBea8rBtN2l8FyTPfnAE1L0Jpa99dZ+G3/tOR4MCmsO+A2m9i8x4D5vLodaMw5A328yGZFI6
+tX4G5HufIWECkUjW6WdJjBeFn2wV7hTMIXbQdJcI326Pk1LYejcknCq9kZjtsaILwTtQyUXb5AF
/NOvPvlhAGKyXUvOCO3u/14Ui1Zkan1Ux0Sihc5ppd6atODUkQqfIKHPfzj1V2UCnD+2X7TO/kAl
g37szxI8YAZYdRq0Mzeoxm0+Wds2o57+YEbjRrM8Fz0Pf7VlceEYI6P48wcKM48CbSBXtkPkzxNn
L3PBfNNSwIOREym+61O/tNdhdHsh1aPyLZ4AoTyYStEqwSmBkGvbAl2AeUBPb65bWYpc51aEbTB2
ZuA1xsA2CJ/qtrrvpa/NqN9CUbKyzxeHMxcIuXzyIBDv4/TqGTGP4+AUyx8QJtp26rRiYWltyEX+
2wKv5Mu4H8rR1FcdQ2kkuplo2LKrh9+5x8waqMCTZywvMItLI23ejFMVTqDygWOO2jGXS2Ryi5Vn
9+JQZipOxHEp14iYlDyEr6BoPEIwri91H4vpa7+mwbtoY0ad8zox0QGdPz/L9KhmLpshyjqnKLuH
dImO/0NklCsH4+sHEIfJDKX724owX5o2McIyCE8DFGtuClxgW5t+cDN5frELI/Xe1IrPRUhPhm98
MeqGaopWDSu/YimKnf8IwckHw9c8RF6C0zTUklsmurMdB6SSwnEwXFvyIXfo15I0izYtmRc4mQuH
ZPPl9HrhKJeobwSnm3Ts3C6nWD3B3Ku+Hd//xg4+M6ReGjIGs606aw5JHQzm2pNBXohDaqLh5T8z
JFzho/nVAk4uOOXOH01XAJFoN4Z2axfF7rqhRc+0KAe8vFV5Gl6OiLPN0XoSKadMevQja1eNjxIN
NteNLAY+5Mhnxn4WSGRjatVSo4ckCk+R+sOimTKO3jh2stWbNXltgSH1r0ONghoYxjkLQC75cjgD
UhdWVYchEhUoWYwNmAJqK/fZtzgg/ZEd6aGK3MnZytm+duDBWFm2hdm0yaoZykwpZJELuTQf90kU
WsM8UOex0R7hDVoNJUvv/gsbgmuoldzAPocNU5cO3IKtW3MMd8W+GZPjCPm9lPwp2WuE9To/XLjn
0xhOLAbgbJN1EEILMHJaJg0/PNle/xAhyUx1aa2MvTh5XIMxM1OdiWcKnTkNLHlpePJaY8/TWNLi
XeWVm+u+uDiSMytCrGhNKWqABIWnwEvc1qIXlSzdr5uYYeigc/iXs+vSC/KyCwaEZ8LTZN+3WbX3
O3PFwsKG4qFKdp1+/ZlKRvABpwsSv8nq8FTJH0P1vh/y94F6r8lrXJdLS0JoAD4NhpKeJWGyQs2r
g6Q08GfzWU/fS/1jQ2/z9dlaeJRQbPlpQ9gzeU31I0r08KQHE100sVZu2lynLzssbtPC+hQ5dfwg
2+VDH8GVeN322viEeWwmuZRa2jhPtf3O6T5GxpfG+XHdhDJ/h7h1zscneMOEMM8w1GZ4ku7oLz0Y
R7oCp871/MjVntOxdC3loLe9y9PLStcmd8lRzo3PE3B28WhUrW+DXguhek3cMduVxqcwhX9pjXN7
0c4MGwZtSRQWdVn0orVjWsW5RH02h6e+2+nlB1l+f30qF41Q6DEUiJcxI8wkaqZmpM+HooZARnyA
bdO6S9ZcYs2IMGNmpkiBNlkciKPT00wdvjcrdXTrKkYNa9Dt39jJGoI6NFzzCkO65HKBkE2S0lIl
sFpB4tZ+sTXpkCxR5IQC7vrsLVySqBCgOgKcZk46CSf9oOtlW1mcG5USuNyo1ajfmDDO6bRjp+0K
JH7pIL6wJkQOZfQ8WAuxNlVb61MqVW6VPCiTS4EJHtU20txieOxBTDvWzoeyZRz1lZldjCtU0YCM
8Afs3+XMZgO6k4pFjBx88gUgtM1NO/a2W8mdvq0Ux4PUQpu29Lj0hxw5lBVnXQwtZ+aF0AK3pULr
JhMgOWglhJbrSY+radiX+4wYXNAdmcvVwM+BN14OElJNW5Lbag7QDW2Vb0toSMPhPko/hxxvTvXJ
elTyG25FW+ppKwWXhdwVnYhQIQMnmRHwguu2sklSLGjD08cR8dggzN2Ehto8vrMGba9Zv/FOuzA3
b9yzUJZHkZ8mFeZQrHMN6yGpnqfo4/U9srRo50MSHi8+JBSWOmCj6G7z/ClsH0ZjZdaWtuG5CSGr
YUsBLL3dbGKrq/eZuiuloz0+18qK+y/eE+GWmknm2PT09VzOl+cpnWaDezkhcbvhSuzm/nu/kLdR
K/3ZBsVJziZ4ibsbNPBWkFrLpqGYxCvmW5BouugTTcnnIz0tfO3GnNLQdfp22IZKYR8sOekAY5cI
UdSectKquj/QM+WvzPPiucu7hkqgTVEQjO/l+CMpCaGgkBm/+pCbY76P0WCdOu3PNKzuNRZAk6ab
OW2I/udultGE1SSTV0pMiw519iOEnJ7cVJUf6kN4KpV7p6pcuX5YLZYt7kMdKSda2nn5iIlqkHBx
R48nF6hKiTeQOJk3hon4Tou45k1ctLpbjeOdbBT69+u7ZdGVaRxXdDL/3NiF89jsddpJYS09NUUC
B0+nHyJFmTZ2ZnZbyzcQZyuHcSWHtrysNKjwCCGqg3u9XNa2GLsIWh3CuiHdt+Vj3B1VbZc3zV6R
tg75yNb+6MU6ZARoOevyrvtyfdDzoF5FXJrLbYpeXO9FhCAKFl4LhI5XSuTdW42+pTy1snUXnebM
hOA0NnRKZtXzRJHzj1NRbib5Hsj6ynVg0Wt+GhHTXlUQyKoVYAT12c/cTqP4j8FC77QOH7rwe5Ks
+MrStQrntGlfgkoY3ZvLZZs8T69Gp2BM6e1EZwnUI2Sbg3Tl1F10SZj7gL2DL6Kmd2mmUya79Exc
crBHFxgXUMOv9ABtlXB93y0OiR4mxFjIaryCXcPMVo3JgK1osDdhiJJ3/qNQgY32a6Fs0SEsnsSz
JgghXdhoTp+gg1QTytG3dgfvz2Dcq+3eNu4mBMlvHLvYUGwLG1Ds5sbjhmVmMHGNf153/LUfMX9+
dv5Cv8ZhorDxougpqMJNE95O4bfrNhadkizRnAQAgKcINlK7CJBEIjY7XM8M+zhEsN+X72BAsiD0
m1asLY/opzXBWXwvnoyy4p1uoDJcVdu0Rht3TUpkMV6cDUm8UsCAFYcJa4eeOdrJX33I1f6zSRMO
OksD3pTXTFrWbhrzvZ96uyCY9kk3bJyPFSL21829LMKrCHg2IiE8QQcXVQNcsqcuQqZ2eBvHpRvV
b/PwZi4FteFtMeQxdGPvIyM9GBr9Innj+nhkvAb5WZlbMajEptJHYcrIgyTaRNaD58Urc7voIiDB
gdkAsCIvden00wQ3tZWMRMmw/VG31nQzmcbnbNDylTvTYjA5MyR4ftmXxkDDKoErflJS2L0yrtQp
7AzdGlx/zZLg9YpXwbcfYimbjGOp5reUboA5bLP86bqjLK7O2ZAEz7ezrC20pidgTH7vhuZzHK42
qq2tj+D7ow61WdViY7Ie00BD3v2b8ot98S9J5Zd2gL+dQHB4MMKWFsi4mc2ixN4PEAerl7jlVaEl
XqZllfecsP5ypNepPuBoqZIc+mxypfTHKA+nZq2NYnnGfhoSll/zs8DRfWbMKk1I457p+t5Jlb2y
bxbPYVrIdeTl9Zns5HLfFA3SkBAqzY9vwwLFpVmw0SnQuinGroIL/M72lWglMC2P7KdNYa/mSQl8
1MBm2z3JyrjD44qhWDGyeEKBcgTiPLc1iAGhkP2Al/3EqyL/QUMKjL2oMDx38qYy90Mm31zfQktD
orvqBfoOx7roFVkTtZEzOOT6g0w+lGgGbAvI5Q51nK9xh74UYcSwTgFx1pOk6op0x+WS1W1ctTqY
SCBJ07F2FNfm0IqTXQ2vRV4c4PebH5F9XO/gEYMo8cGw2j+aVr+t5QYiKxkmoGY8XB//0q4woLQH
aIbiCqDoy9+k2igVQGcansIQmjHjq5L9yBrJHdrddTtLoQrFUGBFFE/BMwqboo/GohnsJDol/vvR
/0ER7Pr3L3nN+fcLoTAKPDJPUhqdcno10VjXFDi+/E/F2G7oHqezYHvd3uILHGw38ExkvqgUCAYD
JGbLqZkH5PTlvipjfY80suZGQ24d/UJFxDVx/E1pxo5b+EP6eXTA6F7/EUvOO+PbgIaRdjRtMWxa
sPUZJoNW/I+qL28ohUnmx+s2lhYOSheFpl6EqV8xJMfZ1DaTmkenLEkfa177LvCw4jeCGSEZojTy
CK+VM8uwHMd8zKJTWWf6ppWDbiODBtp2RfG9LjoOa8dco2Zb8hhKsqbN1WPWOhc8krxwNcr5GJ1G
+d6vHzsoX+P8C6LfmzS9H518ZYjzWoibH7I0kAO8ZmZtkMuNFiYONYqghfk1sj4Wmqu2XyL1OGTH
cPDeKcU73p8r3rFoEUoZuuyAkPJUu7SYa3KYSAkqpB1d0vFTbme8W8Zmk+s+KVPL9cvhc2nY++v+
IuiYz2c5Egh0PtBxMHO2iRWt2ijSIhh8ChXfrb0OgWF6B81h+817JkMzKBtnOJXjAd5KOhG6+HYy
IVYD3uKvpuNfey4/hDcdna1AnMBSX44f6dU0KeDdOjmwVsp0m64cVAupYQzMncc0f/Ps1oUjGCo4
NJBUcJJxz5OjCbfTUaq8d+ZYgqR+7IdnqJuhdkQxTPLejK254lGvHRjzVCYVZWZfQjLucnxlYZlj
MNXBibMGruvK7anId0q1aXaN/oW64oq91zcOWsC4RxC/aSNHoe7SXmIVWZW1aXAqrXoTdl/rAnbc
/nti7oM0WjmWlmwZtBzReE/PNVgDwVYBwQ9c1hSiumKnpn9MHyRrAgrtpvov5w9ngbNZbRS5QQ2E
8qUlB169AEF43h/6jxhCYSe5VeJwxVVeb0Ud+CmwJBWliTlWXxpJlUZCqYVUUEMbaJU+lkO0cZ5G
80nKntVPTv9wfQ8ueAbm0LOasdZzXfnSHLT8g1HTOHnK4X/0JGmreZ90b6/GN3YOTVz353VzSxvh
wp56aU8CkRJmNc98xUyQ71E2XWHcoBVygBjyowZu2B9+TM1XNPtCBGG+rVifJ+8yss6T+3O0wuRW
gT309kjaRAqko2UPbj55ew9VNCS1oti7d1pjVxf20eubvSrn26IzNrwBVnbHwoWAnzEXiGYFRyR7
hAsBDTp2bsyZFdMZbtRG3ejy1zH6OCbQrCf1RtO+QAHudtra2fn6EsCmnGnryE/P90rBrpfKig81
AGHOjF3b6VxKONS511x4ISkBjB6w49yQQH5R9GHStaExJqDdp/FP+RDI2yIYN7EebAJdccfUfTRu
zMPUHTPJzeuVYudCOCDMknxHEJhK3MuZc5YZmwNEOfohWSvruzLUbhJ9qKpnJ3oXRd9XvGmOLII3
XZgS7lS21eq21GOq7J+i8TmnkXqmA/XfW3Dtmreevc/zTys25/1xxaaYZdEnSykoprBf49qt3wTG
MczvIu8wfGuq94Ghu/xBGoWCzorhpcFSQiLrQtKTR7ZwRPpexXQPbJ0gOends1w+xc+1rM1krhu7
+aDb/j6Fz++61TmiiqOdScNYSjokeQzw+dlierlStePA+3iA+Z3Ermc7NOROGzVbCYMLJXJwkGeW
5hvCmSU7ricV4l2e/FO7oYtRqj9llbrjyaUhnq1scinZjPJdUATvVDU9BM57bxxWOgeXtufMIgRt
IeQhZB8uf8NQe1Mkz6PtJEnZVFJfuB58G66pRfnm+sQublHeJNzAwHDgxcLMjl49BakyhrTS5htd
a45J8dZPKeUeSx2Gdd3+qOh011re1kJPaa4Sqkl8CiD+qFTv8fqPWTjyuOn+/C3C3JtqF2ltTl0u
I2VYZI7rOU+xVblw16EikLqIpW5Ws9vLk/3T6Pz52YI7tGXNz3lisBI/OoW97TP4Wvrn3xga6qT0
ZQGj49VyaQWZCIMmEoftOilQvR601tk2DfwfevUcoZKha5uolY/XjS7cZnkaUd6h84urpljxzdHk
NuVAIfeS0CYBb6QEXT+8aNetLO3NcyvCYaJCV22XPckXVUoOTaAe2/JB60k8rOEAFg0pBG46k6me
i8RK6WB0rddKuAeJtB1wvllz2IKxcBz2Su2vSektzh6XZch06AEi33O5ZM1k2H0Jt/xJHUHITA8j
JEu/MXNz5yHXY7haxERS3NYgKSVieFo6G824V+R8J/m3q9nFpXsG0mg/DQkX1naUsmmYDSkotlhp
sCsDdRMN3Q1Vgq1Sd6Y767/ITvSdtMOX/2yQgnsgZOxXzXwOm9MxmvZl8q7II1fxxxU3XFwu3lWk
pKgD64Zgxy7oFfQMOme4T21o1kFsYnd9JAtXZHor6EScH08mj5pLh9CSqk9oFaHzQc22FEk9bsqm
8jlpwn1BudkaVo7apchEL4fCur0ovgmRSUvKGLYOOgeQdxgRDpmOza9XUuj9PzMhOMYoaV1EG2d4
Gpv3UTdsax8p63GtFX1x455ZEZZGMzJZlXI6AfofOUOwrAfaOabi6fryzN8i3hHOxyJcTBDiMmEc
YCyDWrkxgpXlcBcPb4ao3RTRiiusjUhwhdTJKAgDKz+1RX1vR+NtHjwP5Sc1qt5fH9SiIXhUyLKC
GZJfnlFnp1MbS53SyOyeUh63evlRGbX7WkaBYo2gZ9HZzgwJBxQwrsrw5+dmrRTczZX5BegYX72s
NFZOpcV1oj8VGBT8z6+qdxVS9U4Ws07wAmxG7TamSvihiSir6Xnw4/r0LW7ZM1vCFlIAjg5TBC7E
0uvpbZ958iEd7beNpTxXtRUesnT8ZqJIs7JzF1cN1hv0krmw0nJwGSmUWk31oAWEYMlNvrN8ekXy
zPsj0w1a/4No+J3QBzWsgTbijPkRRlmjEKOXBuYSi1yrkccc9rTwrfj8koeQuZ7ZbqEH4r9cDmpC
QckqkIx9gfqxhxvtYT2KrxkRNtbMjNahxEqNQ7ltjIoe2HszX+MHWToq5sYJMn2kcLgYXY7EK0qw
+Q65jtrSyj+UrixdQ4rylQfoQu1GB9T704ywLJHf6s2YDZy6jpMfs6jUwNolX5MqSvdJ4kSgipUR
ieYJuRqnRU9JjeVt50nBNoNkdNdNcer2iakdlSB0uPxO/i3UMWtdcC+ZHTFunv9MwVkHXzX/AgFV
KvyrPaiBBoZMiCo042jrt613pznxhtdes5rjWl5tQFuaDrU1jnW5EErpJY4TUtGqdzRa2+M+e7y+
/5diDZm6fwwIY9MMiGzCiSwTF547IIb2rtKznWV0Kemd4K0+hSs7f/GqNd9PUaNFsILbyOWQkHRo
Y3/kNmwUhbMrWinfpsipuVLWIyahVjGcgn62yWwedUWTF18qA5G966NenFYiATc+lAmICpe/IYl6
sw08ldNJ+UrvpBNVbhB/u25jKbKSrac9E5Axqj3CHsp8mEBUL6YIaG1l9bbU6q3Eyz/7CmLBr1dw
GMs+emZNmFU4vU0504g9oSrvLW8jj/Ds+uMDRaBd1xR7qfqaaiOXsnZnq/XN9aEuhouZFJlsLNwG
IjOko4RFAMsg747uUEFX/Dvhm7X65/uFwXndyN6Q+P7BS7eKmrtTuHY5nsPmqz1+ZkLwCGmYpNHq
OSH0st/HarhXlbt6bI+R/CHXPhqDu3p5Xdx5Zxbnz88uLo3RR5I2MahI/54MyC46QbyF8Wlbj8Fz
pOyvL9Gix59ZE86mVJZUu5/wxgjw8lRWb+dDA/XE30jMcKbrs0o4RDiiUIyn2J0cvXQvxE9l9C2K
bn+nI4RTg6Qwykx0SMCncTlxHAxxW42ErCnYUoL7kNnbsv4wrLFOLG4pXkoAwuc0MBeHSzstMIok
kEl0JWgyNnm+idIPE4pySmO6iaUj0NhDpxCQoggRSEvtteTw0pKRyKN6C+sl9T9hyRSz1MO85zVv
qD8SkE4UUVpMX/eLhSjFt7NU3Fqoq4nRGFk0xKByjFQdJTWtdov2kMx6hbm0zYPc7bOVWLGw0TCI
egZoFE4A8ZIEbGREIpSqNBC4TeRFb3WZE1WFRnB0PhpGeNvKt421Vradt6+wvUG60pUPoF6Fqk4I
xpVkVmVrltGpcsjdmab0AY7Z+0YqvW0mW8mvHy8EKyDtAELhLREZRBFeHBJ9iF9wGQklykK57+2V
POxC+LiwoV56pxFlNAF4UXRqKFCi1XkbW6MbDPd9+7EK7e1veMlcp4AtjWKIWKX0EPfWNL+LTvr0
UsdPG7c0dIQJPDnZ53L/JJUor0KO9nzd7sIWAE/7066wbI1uJ5MtFdFJQpfPv5ftJxTDft0Ew5op
eklcvHqJ5LyxZCfpo5PT2/eoi9+RMe+GFSj0wgHJiwDOs1migo45YRw1Aumy42PEUkHpPOfWWgf5
kn/TXEDDqzPjx8W4O6DGSYOkFZ3mWyIUDeHeBIGZee+vT9aS052bEU7JWss8Hm6gH8IE+ppkr9o3
6jGsEG+MPl+3tBSXzi0JpyNpt1KrRgZkjXupqzI3keXPg1FS7FPczN4l2q+3NMJtfTaFQrjNdKoI
0GtHJ815Mqx7M9x1JbKia/xMawOb4+PZse9YY1NzW4xOPhqtPcxJUn6akz3xx7is3KSoVuLt0hY6
G5ZYKok6zWgsT8O/J6q0lldv6pnjsU1/XF+wpeOS+aOQSOMS6TgRiDfFhhNnkgcyJgOhZaVfVE29
kfvqTZQ338tu38nPFQK9pASnXF4jdlmcVZANYFChQwN0cDmrlddVXq1JINVsQH51kW1NJaMNP0rc
wqJZbYLD6fv1Aa+Z1C5NQrTlTX2KyV5R3iYtd5EMcsYIJo+6Rn232AV+/hsxf8Zv/D1KIYzA15kV
nRrHJ4S4keU1/X2Varmb94rkVkFyTPsuXjG56D7c5uaHOlw2Yl2xmCCMrWYQsZrsWsrsEenJ2vx1
uAinJWUfmqPo8RU50gepLmhUoQyjt09gNoP2cbVsubhaPDvn/icIk8z587NtlxRBBCkuL76wVzfx
SHOZ/M1DA14C1qgeVW/lVFneDWf2hG0eS3mQZSX2ijB68MvenYpbe7pXwn2nzhLayOxqN3HypVh7
Xy8u2E/DYludI5UyRA4aCWvlJtPpUTTtHcX/d9edf9kK0ML5yGS/CdNpN6lXh4MJ9oZ8uJXfVkkF
9dThupGlU3OWNJg7lTg6xcZ56PusEElf3iyGcoqr5K7TvZWU+NI4ZkAdyVZoT2DQvnQLUw16si6Y
iMHIj9mT7jzCynd9GIs2IFCip4Bf/KpYnRlp3hphyI23uZXo9EvHyo3Ivl+3snQDAG/8jxXlciS2
38FVY/rE+eoh06bd0MAsl94a0pq800uroHiXPrckxFpzSDzYxhsOysCvbv4/aV/WHLmtNPuLGMF9
eQW49MLu1i6NXhjSaIb7vvPXf0n5Hk83mrcZZ07YYU9YYRUBFApAVVYmlyhgyQeQbNO0wWBVYVGZ
vtRo9zwHRsVSTtW7SEzu677/ofVaQDh/Gpxc8ENSyHpuBmNYEn5qJzIEPGiVK/1VV3202eforK8l
H0LvUYj+vjAJHG1oWrcBdB/UnXgIdX69xrKyvFQaFJZBZg04HvO09AoJVDTIP7tTFFEtaSzc3ENt
7bD6Rg9dzSDaa/F+RYszsH+XayV5E95jPmDOSmID7rwzpJHqcjr3gUDaRYyexeRRlGfUM1Be1X2g
Ri8CJLY7yC1nn20UmFOfb2sIMPPbVL8HqN7mxWefE6mSWU1y5MBzRuDU9m0PW0rXSvMldtaOAxiC
fQWkERgm+AC3cbXYR316H3ZA9075Vgkikx8nd4wCSHADI56VEBLsAtAo561T1jXJtdAUNWk3hqLl
lSO/Em0Xl+3sw5hdHEtqVNQKINtqO9AhKki4q2Vvc3v4a0bmn5+dIMYQGVIiAbNdJyHlXsrhV6av
ZE8WAx46k4HWnumK2IbJshxL+EuFu+HwEBkR5fmVcLcYJM4MMGMI6rIeuRAG+sQE9SncSxQfY//l
9kwtvRLEMyvzV5zNVB51eVZHeGwP+jbrdv2wA6dDcoyaFYdcOtPP7TBvhErQDTgTApGoHDXOHIC+
BiFoxRmoG3ytSlkuJa6BBwYxAGBH2ADs6rSTDtmDEl6Gq5AkTrTX0D87pAA8PdS1GVXCHo/8jlt7
MMzB4CpYnJll1iz3OCGfeiRMqsDSQWMp40JLimmgQqCRWjKoOgikFco1bP3iKp7ZZVYx7EM9ieck
huSdeCCfMDABDXGKYVW4Uf+Fx6DDem7iQYWaTZiMNTpNRgUr2Wm7pIk9Egvoyk+6Te2FSPiu0f/O
U3Y1pWfmmBMs0pSwkys4qOF/oK4EooHnPF059RdvgGiEALUhsJ3QemCCvFGlspIP6E0QvUGlQhHs
Jp0K04eHjusULC5+4xQp9wLS3KyKnv9mPv+1zZ5j2VSm3dDDdp/ceWO9aeSaAgkEkfVfRvg32a6z
gYrMzSPouCovNPR8cHgF4VkCaeQWsNn7LJ7Sv8DlQqMDXEpzxxMqrcyjSxaCvMp7JKL2hVJSsQDj
MD+s1FIWHf/MBnOaTC3YBdNeQKDnW9I0Oh3TD7WKzB609Cj33V6pRVc8Mzb//CxWYjuMOYi0IyiW
Fq8CF1qeon1BfNq8bWY5eKH7GZwqYBngdWY3q23pN0GFlrRCqsioJKfCg+B4uuvyfMvF07HIdoVB
088Vs/PaX+00fSZ8mylEAWe4HN7Q8pmWTjBberWZRxpNi2dwbDXd01AkROpyIqEE6EzlGuZu8ShF
lQAJZrwr0U52aZjDBSaaoLIBVYVUo1o4DNve42vn9vjWrDDD8wT0OVfibAV8tZTTitH0YoSv21YW
fQRIkJkmFdoFbCURqM82GSocPBo4a1vLmMmmp5Va/Lz+Vwt1ZoPxQ7lEd0M64JEiRYE45+YVOiU8
DrkxoAN6kv7HITHu2CDPpqo1hiR5O73/EMw4Xmt5XR4RiLRQaUZ2V2VuB3E7KIE0wgQPORPptwKi
suYpgsDW7cVZcoE5EQ88HWrams442qjKWtj3OEuSZgJUYTsGsnXbwtLyn1tgnEz0IykWxRqvBe1n
DmnJ3juV5ZpQ9xKsGzkWEDMiFw5mN/ZNwoUDB9lAHPdVvUMn8uCbehSbKO2aMl5jIx2Sg5BuOL6y
M/8hzY6ZV634xFLcRYsbikOgIQVRzjzTZ6FwjKcOKi9YMBkODgZ78I+1stWqipmFqjkp8fNfzOuZ
PdblE6MxmhT2uFTfonedSm1x4PJx5d2wQP0jo3VPgrYbiH5xbWQelaWfhEk64OHQdoVZaQejH0lR
7pBUo4LWgUgx0EmK95uUmdwAevKndk17YNGDzr6A8dEw4osuG/EFevbSVoo9pQbVozVO3sWdcGaF
8dM8DuNBa2BFVWwQx+n8yrm8Ngrm7JeKqQLMYJ7H6ojuf5yRPZet+ODyGIBJA22GgiQH44Od2HFK
3OCJq3vSZ+CrOg0KYTL/xvH+GGEcLwIrQ+bNjblICIWluNOVn42Xrbjd8mz9McJE2FiBOm0/zXfc
sNh4vm4Wg7BZRZwvWvlGiYGeEXwI8xPtbM/qXRnlOo+7X65CatxrQaFXdyC3nDgutW/P2mJ4QFP9
LNwB+Dqr814IkC30I5gKBNXS3jhIow/5Rul9S/6ruQPgCs48y/OxlL5JkCtIa01zjZqnmf8+w87r
dCXpvXQ+zaiu/xhhNqUkNwoOL9z8DDFUiTD1UJvrR82W5DQDN5i0hshdnD9llilE+mbuELhcqlDT
K8iB8XBtlROQgGwiig6awOaEuDIzQ0bJJOzTlczMUuOyhE7pf60yryA5SIupqVB+mupqJ9YTVQXe
GQVQW+WZNXXGVhs7U/yQO8MeQuML3SFHTfFdNbqb4mgncfczWmlmlLntTIt+ix5Y1BuAP4UM9eVk
AApQipOh49qN7FusOZXsUx0V0//NCjN4JanrUSkNnGg83nqolBrP6riWJV/0I+AMQH0xi0yyB3fv
Z3yKm27s5qJugv3R40G9Zox06lYcdnnO/mMIomWXc+bl6EwaOS76zpXHnbzjtYZAZPBvouO/4wEs
5dIMHpF8VHcYT2EMpugbG1WOzWSVYnheYfbCO8Mz/pk2NJtfmpHriJuBL2BH8EQbBdk7tM0bUUjb
5jA3DKLn4y+OL9BKgu8BbAVoZWWOr9SLI56Lsd8D/jg8CCnG9Bfudm6BObyKvg/KiUfYCvrHYPo1
docWOrL/vUuje2QWzEM7Dsq9l9Mm5kWsg+wal9Es2gS5vEGfdaQEKz6wtDjAZqL/GBf3mdzh0grH
abXfxlHshvVIwENtxUAAoJohcBnlyolE0criLAVHKP7igYpeXE2RZ98/O8ckdPtKk9fE6P9pQ5K1
o/flT6FG9bLTaWFAWkD0hL+JyMB1QY9kbscBV/mlUW9IDL3r09iV5bcis3GYOtyLEtCwKpzbq7Y4
n2eWGM9Q+qwaMr+KXa/r7bkHNfDsSu9AX4GYZ5S9v+GlNW9ctonnFzrR0KDPkuB0ZS/m0tTHblsC
M43CbO4UjZRsJyOGJlU88BYe71YYR+pKFn0x1wHamn8tM2F3zL2hyEAv6o7ViBZfwQeieDy0rQBp
QQp0WEBEKDlV0SeQ3Svn3VKMxOVkzmGCGAqN65dLmiVojRVzJYbKQfw6ZOO4lcf4LRxVfyUYLw4S
fXcGiFZUSK/K7CDLQM+TEDdVqS+s3MOVO6BdnNvKZy2p+654SXvDrPWv2460tE/OrLIUEuLo6V0q
4+qaC4eg2WcFB6Tx4+DvANRcmcqlc+3cFHMOpL0IMsy5ipACMlID0lZWhzr0URR8vj2mb7FT9ig4
t8QcBRzGxMczOqvKSRYmVhkCYDSkvwBwiz1kqLTOjvmEyCPqkF7/1kLLfdjl/ceUd8d+bavOW/Hq
Y4CjAe0B+FXwJL/0oFbzUy3IkbpVq8KEvtWQFvbt8S75KJRG/rXATGyI0hjIZGABnKNmG2sWJnb1
YbDsn+gDRJkQd82rJibe03CnDAfcoQPFSdCRnvNoJsKd0/PMfupILg0iadp2zyVrLduLTnpmmtmE
eiWEuTfhpVAltoD47Q/ESCuQxze0V1epeeYFuV6wPwNlzipdSxVc5XGvDoxn4Fep6od2U8fQLhR5
p5adfgChpcGfmohbOYsXXQXNlqicShAFvQIIe5Em+soM7fI/dO+3769sjMUdePb7mRBThFCliSsg
4qB/U1TVScscJcgtsEOvDGTZ0CxlCbQnKu/MQRiNsTEkIzLusphbQzJBsE5wpszmgMe/7fuLroEb
GBijZrY4Fu+hyBFuljP6rkl5Ohdyob5thbVulZJiVmstIIs77cwa44iBVMcoUGICOePg6UB+gEtf
fb89oquNpmDeMBzgqaGGh9Y25myvhqE3RqkZXLE6CqRUqWbQ7sinh6CGLpjFrSSKr1AArD1mUL0n
qH2vtIObW51d0+iUP2vH0vRIQwSrJwH5Ss3gYGxuD3P2tfNd9o9VnHYQ5FZm2YnLsFgJCuAeTTW4
Y7kPkXrMOp/o5Q8wc0rel57YcvvfMjPBIgTiRGg/oRgPuqvZlc6uhOiRiJM268FlaZaHgnzs1upm
7PZlDcwXqDMDOKbBXoHChNtLhxxcvtUaYmFhzi5GwOxfKdcTHhItA6RABwupXdqCJsO3YkUiiaiR
CBR6a5JmrMczY/p21rMxDX05xRBoHFyhlKihHIKIZkDY3faFq4wqa4U5wUY/8YxC7ga3MgVbepPs
5tNVduNbY3nEo2tMMt+XNsb3MI8qyFVQ+EeWn5nHppKbVIYQgNvT4K53ui10ngj4Y5zaVhzZDC1/
XzuVlbtHVOULCOYo29TM7a+VUbMHzT+j/s9noNf50l8iXBb0ooW/xNG2G30ySSotq9oChwWkyUze
b4mGJDa/RlbIXuRZu+xsJ3wVgwJkcJNt8dRb3o/WLR7WmDiu6g+sFeYShst0hLR0Pbh67Sa1KbRE
7EOUhbr3sn2TQhw7EOLLjU85VsjY6UQXQeq5lsJedt8/U8xEGQ9gyVJpMdSnO7pWkVxxI6iPXK6f
l4MmR1fxy31guzh0G8ixaKqATGGoEUdrsNlCodRLH8rAkoYnnH81OiBLkhiUB+Nf63SlnXfeFmr1
dJocfbIb41gLa8127BH5z0IYM1JRQUaHFRVVFK0bGwNbuMX1ZTBzf1cbpMksT7BuO/SaISbAVmqk
V0UPbqDK7jmy3bWbNaji/8ep/oyFCbHcIHaQFceWaUzQeWDXCrZGBDP46BIS3JsKWSPzXTqNQfWC
PkjweUFRj00s6gJ6mj1wE7mhkJEhKUiF21LS/WpRUNUG0nkzDKpFt/LtuWRvUN+LdmaWCVGT6o9K
GmAuB/7R8CFp8+rLHrCWK6fwFRnSpZ0rsbsAZRO+kmEHTRJ64iR3XOeMz8iXzR4c/Oj89xpUcBI4
dUX8O6RrjemLRxowwd9iXTNF7OUeEgvFjxIV06uHvCuFnNUXv5FGsieupmLY2dzwzHnb23O7fNyc
GWUCYNL2DdoWYDQT03udy6kSDDTKdxIEfZS931FdfJG1ZMtjvwaZFUxrjfLfw7o6gRDegRkF+vLq
MTXLQ/TiJCD0K2nmSA1KhLHVeNA9Lm2Z76xWG7fgYie+ZAZxQ7Oq2MfCYxdwVAzybezvq+ldMw5t
4u3SNbTfFdDp2yfOPo69EFaRz4GTDHENhT8FHbqNcee1jjSYHsSCMSUPwrgtvG7F5RePJQ1SJgjK
uKmxQPcszVM0YMxmPZ9OvtNINEn9A+B/H9OgWLrOreQIlwd6ZpHxA2kMRFARwKLyyG2eQDC7G3bi
XWka2/B1xeUW74ZnptjTcMY7lwNM1akl2E+eqZqKc7RUMjnJ0fVWIvFy1Dozx5x7GTIekcDDHCeY
4wSUmqm63G8uNYv7jAbOyuAWg9WZNeYgDHQjDlGYGVxk6bbT1G58tJ4qIlFQ9nGC4FDLAn70IgF1
mAFN7KO5Jd52E46j6r+tjH/7Lip88CL8EdIdl/FEnTQuL3wRn9I6YndQxKdCWnGbaz+d9WNATwr8
P49HOhOaczC6Sn4ujO5bYjcWIuLaxeI6Jv7Dg4c8IP6AHvzLMUxjLYVjAQOanz1xFa0H208nEspW
CVBoJv8QizVy0sUxAaYJklfemDGilya9ke+ayZdGV3rrBwLe1ZFwd+0pWmNfEmfHuwx8GNKZIWZ9
RL6RwWQAQ9jdwE1+IpUjbcYXyRSA8daswQq3tf2rsjTI5makMo27/vNR/ZsVRAlo7sH+LmZejhYd
HeqgVJhgUaU+rai858y1hqHrPYGBgiRCRMUDv4+lPQaQuc7URB3dFNyNXWvqJXrJzHpYm9HFlTuz
w+y9GJiAqZKV0Y2eeJVklcOlpHqt+PtWXEvDSfPiXC3emS3mYOAE5KcbXhvdwQaJqtXYjSk7Mel3
gFQeyUQVy5j/opWVEY3GToH4tsvIrqIRwUV49QY+27v1PfManD1Oyxik/EKq43vwVEoi21Nr9C7R
29Ft2QjKGbgwyKAxZI0MXSL5oM5FBcBuCog5T1jFxrxtZCFgz+7yxwpzd0YvZ1moHKzI0WumPfRI
rdoy7kCJ9A5AhKGlVBqUlZHNv5OdPvTsA581Z5lQ1L+cPjnQx070YVOL7cj4CbyC1hwBGjVS6b8+
2iGWCnJxFA0wjWhovrQ0CqksFXU5uGC5rJ68iCR771TtjLvbs7iwVDOJqDzvaxGN7UwUawR9NOI6
ntwi4jFn7akw3Clca8xauDYgaQWR2fmMgRH2AGiLphn6KZpcLT/lD5VbYFRpsZFaEvKnQScN12Hd
1k6FhTzdTMQPemw4oQAcOuMiGi6MWgwMtqsfOHLKto3NW7mF3CrhrF+tLQV0dAVrLal1HV8urc4/
P9tjaopehUKB1VpWqJjvs4jIAzTgn3x0VDXh5vYKLlzNL80xnoJkMmpwDcxNse0FB7lKSF89df3O
e4gTp9U4S5YsTh43YzAgZ/j5v5lnPciPVa7PmnRym586Urt4FGw4zd40tHJ8uxlIiAv4WgX+ehte
DJkFnDblBKxxlk1uFhagw34r1dfxDWV02ve/bw9v2RKy8jJaGIBUYkKZXIMVFVJScJP2MeKeee89
qH5L3q+cX9nvy8sIpiTgT0GdBoOXXgOC7TYswLvvRq1mouHPisuQ4MDlkEisO7vMaeElZsehqZW7
L967pl6pCwjzWC6DG2YVRVu4C3TcAW+4/IIpmdBM0CSTG2xzqwnAfbIpwCxseY/Bg7Hz6GP7mN0H
v+LX21N8fXebzRpAdgNlBoojxqyY8g2IIeC/oK9UVdKKjjDZsoy2gwQ99Dvx4ba5hXPj0h4TFMS0
bdJKRyyCPgc3PdYfOUX+lAf0S0dP0Rb5kpVDY3liMaFQ2AY5NdihLie20KQ014p8csEAYKvWoTrF
FGK/NNzKxCNfaHIj/srpuBiDzkwyQUFvpaH2+2JyeSrsZVPbKVuNrGUiRHHJY/5YYQu1lebHaHGE
ldbKTiJ9mkhAp83p4bMjP3xToHin08TJzdCU6NftZVx01jPTzEmsjTyapCCE6zZTSUO5BPluRUTp
FKzKll4fkfCXM0vzJJyFc7CcNwLo16YZwSaLvqmmk6lMKIc/5clb5j0VAYSxOkfkfVoUwhYvBTrW
26b9vD3gef9f7c6zz5ifCWefUdWZXg8GnMjwfoTGZzys7IvFSHf2+9n4M0lRA4HjeS3T4kH3XhLp
JJYmiPid2wNZyOSAqZbHVpj5gUDkwExoVilenVTwmsEOqPwybQZSbMApbmr2KSPSTqAIBHa2Aw9m
/bpqfZ4ndh7PrTPz2Ptt3XERrKs7xUb1gKY0sMNDtdGskA4UH0A9WpnyITpwW3mPFDtZKx8uRTxU
vud7JLpZVFbRIc08IfdrTDWEuSzuNNi65duKWVvFFnr1gqn2tEFfowEWdbsnWU5Xkx1L4QFNZDLg
nwDlX7Uxo/w1Al/YTW7+0rQ0fqiesjvxQ+vM7Ni/ivuGSrTDiyTb96dmJRp+s5hfLcCZbcbRNCXR
M5lvJxfku2R0RKfaVnfD1vvduTV05k0IpRHJ8enHj4K+KHgFtfRrJJH17Byfn3USUoM+JOTDpz+c
p5psQ4IaL6mp9eH6dLDcY3UUbYU2zuNzv1cf1u6US3HnfObmaHG2Ddsp0cQ8xcyB/t5t9qmbrJKu
zf5/NUEARyKygHEN6eRLE0WdJWNST4jdfnJQ8iCljVTr6DvhE6sQJ+6Q9m1NpKzuQMVZWImWl9u0
aiOUh3zJvr1Zl6IO6M3xAlEFAcV15nBu+E6AAoo4uWH5UwtO2Zp23XXUwSCBZAfQx8DDgL1zJLwu
eHKg6G4j0zvg5Nxsl6zBxBZsANs6c9sD7oCtz4whFGs50frIc/Xn8oW3AjuneCXaA+VtcTuaKrEC
klj96+2ZWwhzM9suMHCAj6DFhiUDUsCbl9Vi5bl2EVjTa1qSbfcpP+FKBdUWpyDAxb2ODeE9c4qQ
OhpWXnYLhzPsg9ADvX8z2YvMDJtLfalv08Zz90ZC1Z34wh3j9+xrIOLWeDcOvZk/lXeNE23qjUKl
O/64xjB6HWSA5/wG+s7KmFfdZ3ogeF4hqp7rp7Gpc8gD3CncHRJkSGj2a+3T32nKy11zaY3ZNUID
xmj093qoUIPS5hR+QGzQNk6i01sABj5A28WOHdVEXwYJydODavrk7viqktejQNO7fjtYvCnancMD
FDBZIuLObX+43kkACyN1Bqm2b1095qVtBFOs5bHvuUFWErnZtuPKAb5QmLq0wFyJQr4A8/zAGa7s
cLbyVjv5c2FBgO7VeK6O+WPmCHfBWi5t4TZ9aZQ5zL009fJwwLDqh2Y/OfB0K6Ogv6BrsIqFXYx0
CAjiZWQRePSkXEZFUOEG6aDj/TOIIWnLY2pJ8b0sxIj0txdqaePOTcLYNMDPzirhl5a8vOkbLRA4
Nx2Jdwjuuq20Tx7zQ8ETectvvU1wHF3lWd77J+/IueXK9YAdKCqKkA3gIbRiyOBfYSUlhFTthrKQ
OJdDis4Pv8B3RZJ8JJWEBvZyZbBLxnAJQJYOY0Uqm/EZjx9FNZ8i/9DU2+wOp8sm9SeiZ6UZTCtt
3mw4mMd1borxlGasKrFIYv8ged42HPSWcCVnlzUSdT4IKSNkCXiQK9xeTPaqxRplbnvD6BcVIJeo
iT2d9MgMD+o2RrSFi37eNvTNZXAef/6xBK5U8ACAqIvF6yMVKWVFwMEfEtK5Ii3sxIzMao+UboJL
i0pADERyOz0Zd/VmxfYcO27Znlf57FKi1q0ctS1sG9IARtsndXL6fuMfwu1Q/PYnaKOHX7dNLs4r
ru+GrKKeg5bZS4tjLnpazWFehcYRFbMceMK/RSBT0byHcauFK3tieXbRCzb3imFnSsx7No97MZli
OM8UJo/JkJtlh26I2kdabSs9B+mjGD77Hhn0fZmfouQeooK07pwuCwiaaLvilziFK651lV38XvE/
38Q2tSbCUPGqgTkwwJF44E7erj3Ez2OPKIFOJDc6Jsd2WxxCnqwCEJf2EpDRKNfhgjTnVC+nP2j6
rA3iwj8oRKgOUGR59X4Up9bRqO8OuwkdiGCZcqVnEEdu1yQUv8ksWG87N86svdCjlUAvYLy08Fa0
hn1zAjsEzWl8AFFvQHE5H/edxT8eubuOI/1aV8Ucfxn7aN+TwHwB1OfMq3A5+FxGeGx7cKH6mZO2
pzq4h9KpKKzRYa+ZYY4BKetHoWxhpv7d7Sa6Eg3Z6wCcB4UuWZuBy7KAfN/lIMCXEma4ICHw6t0P
L6y2aPZZSeh9p1/YiZLAGYf0N3L7ksoE9wCcBXhnd8Eh2upOYeu7yUx39UHZHDhL/aoPeUjQ+mdO
h+I+It7JQ5Zms0G5AUWq5GCgpn87ZixtGNRM/nwPcwIkmQ4CYqFFdbt66fR31AEJ5JKa8Wf1Qy+f
x9qE81Q9NM2/ajduCfrCw/QZcsgrG3dh81x8BjP1OlqZuFDEtCSeR8BgSQzpXubMuN1JsRMpK9au
6rdYabCBAwaFLktVwbP/cqWrNNDADDyEh5lKmsZUeG0yMo5kClCfJlMK0HBhyafBQsLh97jnzaAk
+R4kpZuV6Z+Xm3EHfAjSuzKuFyAwY26gvZaMUqD24cEYHsEnlEnHHgox4AUhwSY+Ifl5UNaeAFe9
r/PgcYVS8ADDEw85n8vBCwPkpQdjDA9p7Wp2OeREsyttF8l2eA+NYsmw5dJUvack/IIwAAl0F++h
XF9Zg6vkOvsZ8248OyC5JI17X53Cg+R/9EJNC+BFvfqU3nkpqvf7tngSC7PILFVuKae83p74hbMS
onkzhhqCKKixMfFyqAIfoVqLDrH6qoOwylOoIoDf6T3XIhIKnpWBM+W2ye8D4GKtgUtAaAHxtojk
JbTvLgcMwZGygLzRcEhJjgRJTVVaE5WKVnen0ukN//n98+7HaMZwyIm8QgvJDEiD/EkBHAM6lMkv
jnbkdaITBaB40xLDBEU5oSaPy/3eNwskyiKkxtbeE2yyFU9ltMrMIAMkptAFwXz3VIDYvgUE9tAV
TyHotooKSLOVjXAVemcbuOGDXwP9+lD+uJybJAg638u74dBqEDCpMyCH17JEaO7GL2EXALk90PCC
0BXjYIy0DdcnRhCMh5G+H/aduaFvlTn9bC1/g6ynSD8H8hqS9xQz+CZb5GRnpqNugeulp6eTQQRC
tu9P259oEzRfO1JZj/f3EjF3bkd//E7JrrehuU3ukBrCAzahmxlUcxQc/LEyf3f043drxUQhCe3p
b/UkE9EGTz/56mwF/y+t7EedDFQn8TYhRyTZlBNS9I4rOa+9+SMjz25CrJbe9smrbYBpP58R5gqn
VzyQqKOPGXGm+knhTP7nAMbRmoeSwNbIrNvWvmkXbiwAW5fkurxvZQ3m9of3A0/NmLzkZHv4et86
DwfzcNpWFv52rd3uw3F/Vc7bZmUPyvMS3/oC5vhN0fkFDi18gfremJWr0u37yf5l23eWaSHmk0er
I45KHGJtrKNLXzauRcgd2RHnw9TpmkvOO+fW1zCHL5ruZV+b8DUQl7HeNFqvDPf6in65vmwrbxeo
YWT0MNBU2wB4BRxyv9tf3E+1tfKUZHD67WTVe/mUhPdcQXgze5P9tUC/Nsp5W54F+lrXQyEt8RF5
cccDnAussxiDsRnKIkQdn4IvzttDTZnU3N4H9gel4zgj7Zpckrz2GcwVNes8z89kfIb9kmFTH95O
OeHpPiYHAzv8iWDzUfjAm20/NDj/Xce62znu46tE6f75Hjvwa235r09iUDzw8lxuQGIZ9CHM+ntd
Z4wF6EoPqQh8zLaun+s8M8v3MHsVcEjUkZnyrh+a2XjooZ1TA21fkwZps9o0QCG+sjvnc5/xRkMQ
RVTVgTyEGDuzNzROi3qFm5LDG0c602y2/h7UP8fkNJiZTpRNhJMJqpNOtdG3mKDGAQm9h2BpViiV
lvbv6NA8Z2uw/4U5EvGqwD0NvdozxSszR8hHZLWQBfUhzEDNEeSlf8BhFJte4fGOIXqNJSp+6Qjj
0FhNNTU/5Uw0tpmRp8dYSxIzGbPAznQxtDJjTJ2+zrkDr6m+NYX8WrfI9UmJb5WhHQf1JhnZKsbT
BxHqzrkY1Yci/9FCWKlLH6NhTRniOoTNRrBSIOFDikhirm+lZgRlZ8AIJMCF+MmYQFxPUSdX1xgv
/l+H46VLoL4An4BoJvAP8NbLrTvkYg69A254wq0mkKE2LisTab1QvJdbX/jw5S76OQVDwlOIS3QH
yM83v8ZRV6Enm8peQPoxzdyq13nNhByD8F5lpXAcwfX6O09iVQGdcm/gaSwNrZ0UuI73Ru6dJqT6
XqqsL3wS90oskg4iMBn+yXX+RkJRxek50R8coZ2yp6CVIoVGajBIBKpkANoofAzdmwm+RLwh54Rt
onTJa9n1emYmUjUEJOrl5qscIv2lystA2hYZJ7VUaLowAh1wMr3wIAeuY6qVaT4WEASrBwg8ZKHA
R78DSfN89PjpnqF1gJjW/WTnspLl27A10tGGEF4vRiRo2+hzbMHaRGNJqhozUroJN4lwhGSI6jcT
yLbHWAor5EFiGbweaqCWZlKHkXKUcz1Pt7WRoSFOKMIiJp7Utr2pKsnk0XGKgL6Mu1rirU7CbYdK
JcT3HHFS23CDTwH8hvPz5qvx4T1AKct5QlHdFQCz5wGJ0zX8YtJFavOa696ATa00obqXe246ZGkt
BNtAyIaHMomrlLS5UkAvXG06syuE+n5Ief8VuozNZyWnIk/zvlIOYhQbDVBMk/5YaqJROhHP5xxJ
RrnpTWHsFBPKhl1M/aKOamco9NiHZnJf/RoEcBaYipZXiQkhoBIHlDRGkT2GUuzh7ccr26JJxV+l
YnicAyUvDvXnjIutMNeHyc60ebkHqdUUoidpE9C65RrfgchP+uRpPPqR2kZpoPUa86qjZZUA6eZQ
qyekbeNepo0BihprJj0+JLWBYNZXcXHKsiB5xP+VJ8SXQym006rwGjKNSXWfe6EQ7adArjCwImic
sC+8WVqcF8eNVhrNvh/4UaAD+m1+xWoeclsp91KkVqtGrO0c7ScRGXNe+YrySstJ0+eJYYkcCJxJ
NfDSfSX1XkSDTvGGTVu1WkuqsuYF05Dj4Gee6u1PQ+rQlRRxdVOSVhnQU5NnevPC1UIXkUGdsGi+
37Q89VWxCpF8myCZB5mBFth5sBkhXS3H1XMcQ3+alKj/jSaX1iHoiQ3V70jfIU0IlSthpOPYhQ3E
C/ngt4JeSZ/y1ag4RRQIApU4LYdJHmgoPcSS2LmAtgezDUFeRqRJaMddH1Ytd9DQIKsfag7Na5aQ
hTnSGMokixTlGHD59ZXxNHi8et9jGu9bvjGcBKs00gyStl+dP9YREUPkyanATyjIhXkjvUxyGD2n
XIDcoqIGHhEHAwmttoMMEMk9+Bkk0Vr1lU97DSsqaOUvNEhkeChV0rTzoxD7v8ERGBOpQeMSIPxN
ndDJy/OGIIdlQDagTnI0Dg19/CK0cfN/FF3Hctw4FPwiVDGHK8kJkiwrWrZ8YTmsARIEQIAgAr9+
ey67B5WlGRLhve5+3bwHYG1+BwmrzpSIOHVUlOxB1qzVp7VxtO1vA2tXP8sZfxAzObRvpzHpzcxw
du3NClMwnUtzTecdKez1OI/HcIwIc060uV3zcPV6jHMKBIJzob+tayn2L67JFjwtPhGca20m/i7W
a9gA7Ts+6HRUS9PbUqSw/F6njPaFStoIyWYzvkPeocGKjJgggFNhiYYNAfDl39KMfhukZy2+dFXB
uMiPJv1WY4YxDsAhqt+mtij+jk3xo4fpPX+Xkwi/Vq85w4juXK9XwW4vFWnoICZreJt3whuW3xYZ
ToU2s+aejBhF6biscGrZbIHx+1EfSY68OsN/72Fta0x/jUl5ylNNkUhaFdt9wuMIAgdNoe98kvO0
L4qIF+F866tTiuyScoCe1KNZLg679sko8h9ValXRG8TOu641MWlPErYpppswNf+yzxKF5szpficr
Nn8woWtyqXcpvrcyJ+auaTd1OZKwrxdRagXfsfEg/Lwo0TaPjLUIx0DwPM0Gsols78DG+Iew0/kG
EmGeqzNLtTxuh1bVBfnc9q1dOfkKXJgvbz4j8MQkya5SyAWL/ILxKYpZOxz9P8BKw2QxTw/7e9vr
1p6AE0y/ArSpb7BB3PIuc035su+11X0ja/MOF35QI/kayrLHaHGOIaZaJO7SoHI8Tku7A1aeaNjF
XVGMW4k3QVd5IdNSuW6mWr0bDvb9mlY7qS5bGcenkOK66Svu8KVJIerfYZOaPx2ldrYXCwYN3pLS
gLIo8lGvj2Fbm8e1WmfI8XWt2JCrJeO9b7Tdh8yXND4Q6xkbWJIijXyLuZQnSW0LRn3Ep+9TrM+1
ryBjwmOc52V83sNYv6Pc8Gm34MA4HgTTEX/PFE3EALila59mgJJ7lpvtE2ro+lVNnn2icfMzbuk0
R1RuOwXzZfOj3q9ckPDCodScz3pKUAgtJVInu3BEckqS3fLzevtjg2FNhj0Om4W7jNrV93k2J+0H
5kUOgjylzNGhlGZ3XUPs8ZMiMCt0sGBxdZcQX/zK3UryXsIC4JE5uKadmQSYC/eOZAx3pTat68ER
ThPK9D3SN2DxLR/EvjHfI/ckgWgmqGq5p5HT+sVNLVbRimgs27s1gdsRvUm0EQ+tSiidkppJjOxh
cfdju60fDa2StedbINBJw6F7vhR2RR5qQg39F0oe1pOYy/oJqqIbfJLXHtZkniy22yqvsUEnSMaG
EYioGYhX2X6LHyKJ7WmOv3LZKezqu4ygrgnGMHuPd5E8kWqO48OW7oJdyx0/vYSxddXFpcq+11Mj
596N65acdSW4fkBSPHkgI13/yrlcXmPpYhgsW6AtqOi6T6eWWt8AWlTFdtceRSG+KBJvFglUwhoC
XgDAP1WeufRMQ+pelsI6+qZyxE89NevG6HtpbfZNWNW03QYCbXuobBYdbvMIPz2M2ulk+pA2ILPV
FyO4JpQfOG5sgI/1UBCUqn20h4W6w677d4QTJf8Ot6yyjxh/8VdIYSfaoXpv0/No9YKCD4Uo5Dwi
dwytsqrceefphHTjRLYnVetmxfyx9eWVZpmmr4dsMzYgzl6iYeN7uryNYUwpIijG+RvmTZQfaDIu
xZfa1cc8HNu+0svBjIIMtMCvvENXg044DdzJX4S2NX0bsYdERwi0YYPfG5+gzOIoolAtNLWPb4or
l32V+FRqcHXIv1usjp/ZWKXreTzwH88sFS9qQp/ZtdD0/shTEhgcZTP1uiHy5E9pEziNpGMjXgTo
w3vlGjQsblr4Gx3LWd+ZXSSveWjABN8uXdSWS9b8BarAfoLtivEVBnINPUtBNcoHuLiyc8LksfZs
R/pxX66Kzv0kb5llChXDY0uT8KdYXNN0ftp0O3A7jVDcVQbv0OASyztPcBRAjULFXzammC5HUI35
JxY1ftO1S7eTxtG49PlUNrbLGwztgXIyFB7los5Z5w4BrjdKJ844yJKtn+aafp0hOULhkujsGXdI
tXS8ifJTRZQ5UPU5dBZx8thHgR9H7ATFU+4a+FC2aEIWF/9LbT2/pHw8MPFnxZ8Wp9p40pvDwTjN
Gp4mKDXa75ksKxQBpJI75gvy+IiQZIYGJskPccpm3AarZe3LHmrxAePT8cJlBlqHtOWFI3zlOyVc
fHFEupfEJOPYL8WYFqfcmfRnyxLAN2zXM16HbYohmcuCX5ucIbUvV3uFIBqaaHtieg/yPtthrnua
SriLdyE5YEMCsr8ohq2wxn/FI0IRPjUG2PrSGgLKSa/knpbojk9l4PpjzHYg4axBrd8dS9qWHWEB
Q3WbzZpwsoG3NdzvFEOPB1N/zMCVYzEN5a4SxLnx4pCo3w+wRUDVMcq11GxlPZnrVv8XPbw1u3yj
bEeNNIn54uZ2szi2cP08ogdT5mLmUtyV1Ez8mhNXZEOWmHV7qSHQFNiYuLOWS0GJmwcMfcPupV7y
pZfJDtcXVwBPSeit0sjyBTVaEmAU29cG3XSn0iZMHe7O6scuZfk9t3Dy6tbCZ7ojzawhkrHOfyW7
aWFoXXFeggiA3g6ifxdMHxVFeJCi63EqcVLDtc2Ade8qVkpg8F5vtKuyfH+gJcauRSnwrdrCqy/Z
PokWlVXa3OtpD5BLVlDbdrcMyaPjSRvAOE71D5pNiE3bZNyhvg1RpH1ZyPYp5KpYu0XTCuzUXvKq
KzbBed8sUxZQE+3xz0jrJYFvfbvMA7OVQyisWuWL4pz8TZod+UZV60QcnDWL7PeqkQjCwXpSKFUn
9oYxwuJlW7xtTsVm6q3ThAbaGZHVj4S1cI+KBdgSZOcQkCTaTqhEPbTs/wz4G5hBFK540PjZ0ScO
Hv4YNEPvLnIu/nOZ519TzijyH1eDLTlXEom0C6om2i8Tz+uBYv4BgxQIDm27snDxOUnYbBAdhIMG
J4qu37Hy2JvzcJbr8DNKBiTgKugDZWaeAsKIzGk5MJY8BIUHgN+h/LOgRTKfqOYIaTKugWXrkfGl
T6pV+r7yu/y6V2AYaDqXHr8UBSx62eDKjjmfsA4VuP0OV8D5tYazJcCmCeVwoniiLgKMYtaxNdGx
y7Abpm4sUjwska38v1mYNDkXJcUxyFzTRthBH+xP3Lfj1U6+iEM+AufAP5nnBzxZQ1ENVuqrKNG5
4qnX5C1mS/ErVblKTomZKwxbpggSGjIID5B04ujxgdM6iIHTmdvrWLOIpF90dp/NMhbJyc+VeBLT
EapTSxb2GdGtAhvaS1t2ekU51C1saZ4wnSthS7BEnLqZIVP76ss9V5di4mwZMA+T7CePeLBTAYNJ
dxWgUyGvN2pJO0Tf0M+0KJy8RzOhUpSEO8DLqSFoV6GuPDL0YYtWpzqmND3RvOLX1c+xPnm/sD96
ceJZAZRm10zzXF+12PT6trZ0wWW9J5vqvZNQkixaCPquUmmmc8MOWwyN4sLd2VSYH4GrBjfjVrYf
VMDLt79doXVXHMmKNjhZ0bJQUaywll6C5hcYEdr8nDLUu80U0qVXcI45cHkgOrLfCJISEVGGkzvI
ZHsyGZJtTgsnGfa9wB3bjYpk7IsyqdkfSrOjYcScIEgSqGThokuA4l8xe8wOmKWk++2kRDTCsLIC
iZPMinztKixB4O0BKdcDsqxWN2wsFE1vJvQBAwDiD/y6cMHEDWAnRsv9+9EoFXqrjUIzRsBXPgmS
bIBhLDCprg0Y8bjPyzRMqKisaYYUARsY7MJKyPoUtsFpt3EMJ3R1PW+qo2ifNU6oLZMP1Yx43AHp
uMvXvBXt2qE5wml3JLLIe5/TYu7zmkL0zjeq6tOoDg6jFSHhbzqNcU9x9E35CUEk/HiTXqGWlLfJ
li7mI9EwL6tAJABmB3vfoD35LzkU+Tx0adNzhera4tLkRd6NWOuYAq922z6tjLYjEH9eP62Gwh9y
MiGVqC45vobKGWxJlKFZc13yUvxsU318ZCSLGPtwJPzLxIGkISB4KR+KAo5+zRjH11YTrHifcdx/
NfLaaLdDVvCdzI1Df1FyYGAtcCuNnSzjeW1wRHctXHBw6h0YtkR6MK74vloKpErucPkaL3tc6qUj
2YQzdud4o6dlJjOI+ljvW+/nkDQIjoYJSM9CZT/zTQZ1YjM1RYf2GmgP8/vxq/F7/lfGvAJ8I8vs
zem4wZ1sQ23U17LAZkYKr8q7WCmOO7TNxR/Hq1b21a3CB0JoBA7wjeY3TYbaZW9tipGABVnBXeIn
NE+jgBsy+i5XY8wn4+pp9LE5TgikWemwzCLPn9IwBttzHAf/LStvk84ViXpURubABye1fc/Scskv
MjnsY9NoNQ0wL8Vc9sS2RD62nFfsWtVuS89Z9Hl2nokDKcy4kNhk6Zi7MwgfD0OS8mYAxzOT0IG4
NJ+vDmf7c1vOCxlgLw6ACVBSPfX6KNX0VEYyTw8+nyXttjSFjYrxas06Hpup6KPe7Z+c2XQdyjUR
cNrPoArt11RMDTJxi+w3zF5rvJuDa9dPqHay05HTzfTOZP5742r3VUSFcLgkW9XeZ1Sbn2QnLarX
bS/3wcmlRAGARE7cbula/fDlDYcMkEPeqZYof7eqhOl+jWmuTkTu5bUFmhMHgdkApP9SkV7rHQ3I
qW0XMV1kFKLpwP8gHMVT0nzVlrR7pxmqKtW5gKNhqDGWgyHRiAubROAzOzXLqxZ8AW7sVVVfZpuz
tp9RWDWdi00wwPzhUXlmmH+CB+hcNGOfCpoAYRagV8+tNoCHNfoyNiy0xVibLgkfoOgUwPQMKx62
QtfmSumttdA8YIuNuCKgeAegCdFcLYztUx2Qdb7LLPycscpU75aFo+hdG+RerS1bB++y+Z7slSBQ
zJAcIAweIr/fOG5AlFnF+qAcB5QTAJZ+RZS9N32Lru1qEN65DVwFxKtHLtQXy5BoD/3FDlUBnCTg
0XOo6U/DGpyBNCYfAHV4hC17zFEwSUx+opTRau5azFzaPhtRtQEpss2/dGor0xHltuSSrTWu1jlC
7z/AySORVxQiQiGbjGM/4XWhKogFqy91RLDMjz034y9UZAiVYXOYmOhWvWbbVYV0mgDsJoLcz6nU
/nw4/A9BzxmIuCbfdQaLH2BTN9ObBrBQ3GM9QOLfmHOJ0MQ3rlN+7+lSYdZ4LXS5AJHG6UVd4OsL
WRxNk84fyZR1zdwioCdwqKh1CDGCt9rHh/kAqtIDX8nLLlmUO2AGCRfhoQZE/CNOARWSUrN/pZUY
f5TsKP/ocT7kDy5RZj5vuELK9wyXdrw7Rp6yZ3zKgJjGZCtxtcGsLntIyjEbf3plDrwwqdcv6eqF
62W7IDkd+8vB4SyvNR8o7EI+DaansBgK2bxr32BmYEycQHGShFG+xZV7HGtCbMBYsy3SxveLVQIO
Cs1WAYcfk6ZQT74Im7qjmVUp3K4Q0CDflkhSvIvVVdMTn+eZDCXKXLxpo6bXZVETpFjoltzfRc62
AUAOxgBtPpQeovpiclkGTFkfiTiPIyPIENlg+KeACZd0v4e/aZ3hwJaMDATVqr+HR0j6Dei4fdQ1
GrgLRxXBTtS4uXyMhze/6YJAO0yFy8J+zRdESA45iwIINrpFtN6takDV4zeJO8Gd01dbhbAM+1YH
d+9AWeGYvplMoHJL90exmbh+bLFaJiAPqsIMLxB4jH9ua3FdkEQlrtYpiJS7sgl2vEDdy9OTnscG
Zn5wTGD3Kz/wunZHkk/UutXczQ1PYPfRiBKkUJoft89U4HX5NYHPilAeH28XVf0AwG7bTqhMSzc0
cq+2rkjhuH0lGSCPnltXra8GPdJymhqco0NOYQx6LueUjhcMieTfihpVCh5bM5Fhskv8yWD4iRpy
X8fRnQ4Iyewl9W6Z72y7FfIhpM1eDWyu53mouBXTd3/gSLybR5Q3IzC+mLK0wzVhy//ypEogrTvS
6s7SwlZdq/LmE6O+6Q+B5OX4d7K0Hv8AqQv1C67XHE1IlDd5ohEokliq749CqRoE1rSgipVAalDa
M3LdikIB6DJMfUnnEdAWWAEoFmMAOGaK9rjipDIJ0gikiv+MU4d4ICUT/szWWj5tU6qhjSNHjirN
bAdsBZnJln7SqzxeOeqQDzKjwOtjVS3vYNJB5fQIVo7kvp1a13xflwx2SPpALXHAHWu5iwdeT782
iVgHuiWqvlTCq/Kp9ekEQ5GVb7/TKa8gy41+4d2KrJ7q2uyLfar9Nldd3Gx6qubieByzSWandUTJ
d8oV0raCSkzV0bGFRrJAYN/fjPGkfnRK7wmwKABhKFIrBP3hwNnYfZ47Y15LlYVbPLJIMGU5cxS7
lIsCkHRoBBBO2zC0IhlGK5wUx12mm/mdgTeDaJ5U0IDubrGvelfx1aG6nu6gawC8IHE3Vt26KnRE
bEyyDzzM5hkdRnjkFvayrsXL6lTB3KWejrHp6kpsn0fZ2rwT5YKSi+kqp1gFtYZSf50sAFJvqpcU
OKYAXlDVGP3QugkdQICoutRX5J0DcicdpJwjjns54i7wQP1hrLzGGn6vyVQYfBqFkZQadzR2kc7i
qcZp/e7jKn8ZwHfPs7OowxAhhTTJ4yjvpgXY02mN6PT6lFt8pqlYjB5E4ZJ/UqS57YpVpz8WRtQv
mnGyd6sL4rVAgVUMO5rucNoyY148LEjGDn6qx/d9kSjV1kaWp4NFHXp1KzDBX1T8g1UHmnJRMVA9
SH4eP/iylZA73IB6i8b7FKB8mFDL6tkPLLjJD44vVYv9UJi3FkQ0MCoLM/d+A5Ai+42t7Y/IIK+8
W1D8fz0wSfhGJwcOb0w1geO0d/FpIQYQdBqZ+0XHGuU+mxaoN1IgZ/ebnHl19qmc78bNI9EGU1IH
jCoAZeI9opHHGiVFewUFVKKgmRGmHIEBfOByyP9A7ANmqAElDo5tPIp3MuN2R8e0rx85HuTSJQJ3
ekeMIBGQ+5T9qvat+botegWDkWrNe9JYh0Msz8yHbZPxJS1gwtDYo32PzcgTUDsuki6dDID+ZV+A
2IUpNS+YbSvnE05HVCWC0vL7nnk2XXQd2IUh5n3qDHioLwGpWvj7PE73eWgt2BkFA2bTV6gA70Jb
CAXHy9b+pTU4kA7gp/hW0VQCCANo+Ao/COlP0P9vbc9VTOBtl7It78sFRTR6CDfiTbOY39fwfZs7
HSb3B8lKGKbEpQygNi299lfUkK4ASA8+u8fIvABpthZhPq/bmDzrUSd1B4duvM1GBbzfvUi8vZhV
AaKwEwaDgs8EuGSEGn3jbpz/+bXVsqfS1mCRZlu9SyJVDp+2XH2A8j9k13r0wL3clkZd8K2zr5QV
yOHY/NReEOWGFYbjFtPPYppejT6Qb6O5xaIqpogWWGhYv2GTR3Vd9byA2ogjf2N6O8SQsjbIU7nD
KapP8tj8OeYc02c7XOlfoRLgzwIf82mnpceK2G6sBppi+0MRq74AGKB/o0MEcL+havtldX48Cp4B
wmlidS/S2wCLs235ljNWYmxDLtU/GY6sPbl5r+RbyEG1YQ3G9W63WFYmKbLv6C1ukLmrITRzVKoH
vbNlA+CWbaiHkuyOLXGsT1teRsjRKs5+tUuwL3wFrtBZdMvxDHwyjIgiysMvUkgpz3E36w9IJVD1
NLScqgFlJSkhD9i3e58hOwjkL3UaMOSk9R0X0a/nGSXvW418av0J3elOMDFWIivvkhMIaXtRE30m
gRr9sG8tmOYqj7dVNmt3XCufseIKviJjoMsTIe721UV5DlXI8wuz5Miu89KK7zO2WgGk1pT5b2Cx
Nv2GydrcfKK2pJBYeFj5gP/O2Tkjs0p7HNzpJwB4WV1s2KbktChv8QBNqAjaKPxpgPk1FGYIpoB9
A3TQtnxOoAtAOTiNCIgrD1SyQwZG+LOSoMaHEWdUcpILLyCZAL0PPTm6j+mKvmz0fRP82J6Pw8Ke
qUDOTHVp53TRGDKLGiBF7dV/TQsCCsjbbD9qNGUNVnuFB+mgXuQ9NoT9szSNEFCIH5hpandP0nuN
2t6cc7EDBO/ErOU3SUHS/Gnw4/phnRIy9WbNW1ycUBDsoCOoyIcDOfBk6iKoj3owB37hF5xpRfuw
jtv8DRE/GvjYPtbPJQIU/+2IBB9PtknXtKNxqn82MoUDgEr2BGwwmPhzVc7EX2eGYRFootGQQtGU
wAc5boXjoEytAmTQME62U+kDDtlAAE+eMaNcbScsO6AC4KoLiOmOKDFV7wg2qoxEPOfIrZuetlIB
G62AnkAJUUBic4+6tYBLGJIE4No6FZARjbhyRb+UxST73GQRlatuyrckbQ8H0jiilSw3zcHbi1p7
NHstA5SWJ3w5QwaDUflYQHcE1rOWoOr2Jv3Gs/TGcyww2rkL0Y91h0CWKsW53Za2X1iL5mdHRd90
pAZE6ltwvD3g+OY39nGAaGTdLRjJYDc6wMWjid8ybnDjN8JbcoJ+ap3vDcLgsTAPBlrMQUZRnVyF
rrXHgVrvGJWiMR9gnj7hAcUZYU5cZHl4on5LwfAa8HPHiSB88jjtq4jsORhawdpoAwP1XOZQ/zGc
p67enz3QND/IUh3sXq1O8CdTJSy5uGLJ/F1rPOB6sSEC6Rm6qsCuU7W0NdrNIB+bTVGLIpy0bv4G
AI8jESxZjXrNTZySCManWKf3dCx5e9eoGqTLvpCyxBMGzPydIqFPX2QqgNG3R+Lfc7RnVcdSE28O
vGxbhhCRuXhpR1UDv5sJRtAVWcNfCMYAhyX5jIAPaP0mcgFamasz50eznccIslUV0f92Odn3c0pG
qQapmhh6cpiR9b5QUOlFfC4QLOjungVzO706uLjifpJ+DA9Q31nRQ6gHvIiVDnBEAggKyKXwsu33
vK6aHvWHxzCSyDAsJ+wBRLaxZl1fqWBA6nHR+uOU8hLDE3pqb8KixFfxwnVjP9Hl0Jc6UPAhWT1t
Wb9Bx6CBfMCD62S5dI8GPP9xFkRTCicFFBY/ZldbjOlNazOe8ZKhhpML2N9OYE7DDqtfVQtVBdLR
AH3IUX9pZzbxrmhyP58mxFgirNLmAcoyo1X4sUCviAhLk23u48C3VC/bCHneaS9Fzl7dDvb8B20I
L6BEG+HiXaZqQc0dFuGeDGYHHjURk/2eZgfCMRW0edhtDpdvP+oJDrI03eBnu1IYlLbdGNd5ehMC
DE0/FpgxAAwMchegFjvGxyhVAbqorhG9AR6jkncQTIbiXm7Q2p4AWE/hvO4tBkIdksXSMyrUpjoB
xJG3OCJ+jHdxouaJgMRS14iZlvltRz5T/ZE0K8vuJa4e9neXdWMf0ojZ5W6ukzJco+fVl1TVll3o
GMTRSxYRcbdVEKI8IuIJg9qQVsKwaj8OoHOMNAf6bZAK0zeS1PmG2IZatV9tS5r9s1jzGauroD67
P1DnwPV1LIzpDb6sGA7rZ9CREIzsMIdaUtxafKybL7BYqtvLHsAvXpfFthxYaYVqrrcb9s8FTPC2
d7nIivQML8s53sIuxharzNYQZJRbwe5l47EqPURW4aJVUsn/Up0cE/RaOYRudm1bAU5sU4F8awou
ytO8k3G+QKUR+EBKl65POJWX51WkuAZVWq/+ecHXa69InlrGD7mT4F4TmLzjo+O6Gh+5H1HeBuHo
n5RgOPtLymuczBUwavIA9hBZBQvwXjg1rCyd//pQZUh+2FRuTjSoAuwpcPjxbp4ADECxcQQwUji4
w3I6gl/Sc4Kz2b4TUDr2RtuA70O92UCTCJB6ZHc7zegfIBFekg6imzwO0sSx6hw4vOVuBxMANhmp
MdmZyJb4c5mU8GGP2dzQ+4oom13KIz3eazlOx5XEOWMX58B/d5spxj+8opDn7Bg9X8CS4NpWHbAY
ALuQvKDZQH+8Y9aqJus+gBmHJJ84W+H6aHFZQ5xmspuUZKvtlaidmAdscwgZmkMU/Ldc0I91MdNp
efKty6qhcHsJmCjN1greaUHOD5Wq3UOrZ7SA0RJ4M9niKMKdC3MK8FoUZDojPhOCkbxURdFnWwnZ
L25JXKvJGtEWICjc/dEcLOxFQYAcOoGix3SJaywZhJRwvt7HDAK8CaAPaAwItDBm04L6PM1SV/Mn
Vzb5KQvtNDAHAx0edBet6Yyv608wxEV9KRuVvqE/gtFR1HOBo2/e9PQVpInwlyBB9dzNMr/tZZsE
7P1ZhAq0VRVwTZui0r3mxpQP5EgSi8YNY+D3hJIMi+AoAW5nJZ+Pbi1u/ZXZsxx5iFSmzZ3EFEC8
kkPNoGQFRUFGENx7qyA29KKYwS7bQY6QTaANXBp4Eu0HLbpp3bZ/QmXHP1rNc3US4FZeDlUBrWl3
mWAWeKyPD5wcGDfS6ENf8hZk6AWh5+GbJwxT/q2S2ysA/fWpbfQ0ogXa4tsEVw9/mbQ0x3lBc39A
Tajz/yRWU9kB5kFlM6V5LECZHhXIxcqnUBe1jf1Xki0WV1rtKb48jD840KE4wbyjLskvkCh2gupu
rV63CKat39vZiH6UFooyQxP3CKMMBwsWVCjpNY1tC8NCG6PueLDsezK12Se6s/WrExB6d7tvE947
SI7TqwHt9pdkxbxCPV4J0yex5HQA77phsLCe9SOcjimmq9gMkU8EcfCthhBQXesIjdBvA7h7hzSw
xrKFiFxM94ApCg37S+GSbg+qgaqMYs2foBnzSJdMMiw4bnQCdGGrwn+1Ww6NwbhtJWdLHVQVgW3p
cYGSLPnisHv4INvSo4TFuwDzhNQkczbblF3gAtpCGiAbkZ1kDmxt2CHZxT1T5HG6jokyCvADt/Ii
1QQDQGxXjFfX1S0mlTcsuTvyhuDerPPFwbOhKR+SpIVO0axII8FdgEsLCoPA6Lna5ybrXYaiAxts
k+vJJhnkiKECgYsW66YfrLI9YD5NQbcEVsGnEfEdIxb46CIaHtRGSbgiHt19ZZCLS0BxqCDgiDXD
DsMAWvYnlMbzlbRtuj6CQm/fW/D/y6kudgKx/Caqst/JcuR3M+So4R7MAXYDOSCrPonJoxbwuZbQ
sc6Ahfpq+p+081pyVInW9BMRAQmJuZVXGUllutwNUdUGD0niefr51HOzW91TFefMzY7tohGQZK71
uxXVBUW8N37zXfqjJSinFW0HN4fDz5pAJ2vtFo61NOfehOUruvpepyaFhvT88nVwpUJSO/WhuxOd
z2/WY3Ow28z/KavUeECS4536UKM1UA1qvyt+DPjXmIo8Xyp36JGc1z6BTrQB0/fWq2X5MmplqoVX
TqJZZG4ayRNkhR2TplcYhYBmiRxL7HM4OpYd5LKFFB+t8VqbjZy/xT7w7QIEKiGXurWJOs0c1eWb
xp3lweLtBMtK6qS+OWtp3oHEi3xZzHXSLO2yiu7DVFPRF6ysK4gS1r4t6Sk3ZdI0DzGTehj9MkEm
bts2MkA7GzN8Yb+f/Q0l6ByuilABzemGL3zpzWVm3paePe3suYnQ2k5tSamdtMDL3HlmvHjerOk8
swTnTD/YTvjWwgTtzpMkJEINlvC0lWbRIPTX2fhgGE47LXsfyOOtbG1Nv6JqUvgIszUsIvjZiYEy
sumuYMQ0Gi9XM4TCU5hLNrYl9HhVsMU9wsP437VE3bjP/aZ7Y8xlEK9q6fB1CfTFwy7RXoFP2mum
/q5iVhHzpeKpiZ89Z4iHDc+2ZBtsbeOpb2rPXacR+/Cyzls5Xg1VFGoPbYdj3wxYOnrEWNrG55hI
L1iAIsz9xsvCwN30SVadYZksePOU5X+UnRgVKuDSfjQK3bw4NUNaGfyXTem6dMNuWjLR1L9rVJZy
3rLT6E3uppaBiz0iaAoBh4KeLf3MDg8IMpNm1fY+eWWUHbJ+gE1xCdqrKESX3uCSK28qBaLdToX5
1jl9fEqb2GaGlj0BNeY57dpBBLPSKxUlI2qYwaiJGC9bX6zOdo8aBGPUT2IoRb1EHxI+DkzHYsZ7
nCQRRwIb2ZrOuLguvNbnUHMiUGjqKlwYwMn5c2mq9gf1czYyclaD2XhD3/lrQ4sq3ie8hZ+tVFn2
5ph4QsCk2HlWfTeAVthac4QGypjHVSOjuF27cRNl77zAGGk2HWq3GvHBE4HLaVysXNvJ3hXH49Ec
zPENDW4ml/4s0S/VVi+b5dyY7jvTu2u5adk5ExpDtza+WdnZKgf1zCldVmEwfdh4GI6ZQmv2oXU6
GvsGVbS5Qq+X1Ncp4YLzwxxBZS4TNwVVgOUFD17jpCmY/AmU1fygDHLMTeu7o7jKxrFUR8PSmn1t
nAd70dsD/IjU2rZQOlhhZl+3k2zCFQLBziUkp+2de6lGh2yPlE1gN3MuMIEjGhK0eEr08VbPzZBt
Yqep851sGKd41XNEG3swYghQq6rh4V3Laa0Vp2NsbiIh4ccjmjEwDz9q75MmoFs3pVM/DbFyp4Vy
fRhfC83Ugxu0ibXiMGRqoS3wtiOtiKFD28Kv2dxnVx3UZKAld+Ge+g0SbItfHU7I4hnFMSKwm202
DcjwvtzW2qicG5ajF63Hlj5+GVkA4Ysap4WzZR+cu2WBidbYBSaDaZctqjAeb6a6ZWQOxhtJDvVD
rlvd3QVNbjvrajDDD7dBcZLkMmfQYhnGP6LRCe1F1NpJcjt6kwEggy8rvhHkIn+AbAQffeWdZ1yO
pvTvc7p9hl2WKNqybQZdhsQYprB7CDFBIcWIi4byU8qRb3H2QnPTJO0U7weJ/Jd9yoyHlantetrk
Q+OHN6YZCk6uwRfqxIyUOFl1ujnr91LXa/w3x6BXYJHm0/NQtZm1tSyN4N0PVWDd9O4M+zOW82Tf
hg4CmI3liZlCw7JE76l1icmi7lD45AjcQMHKUcVbmUxSIWioLAUe4EiPiMd0nriSgci4LALHuLUs
YNmIr9eSeJEhotVjAeVYbgoAgXlZN6FgbwiK7EfCeouXPmyzetLSS0gRwAhB22Gmg/3uZXaDDShg
BOuNlKAqxFc08QzyTBU2DL3+UDBgP4PJKfEQCnIN741xKqN4oQw/B8BQk37M0tYMKL8NYVTXrZll
bE55pJ41njdoo96sXmc19o/anDr7PhgjJkFVqitfhC46Z9kX7WAuZFla7guDBRSa0QQd70LEY8HS
m4caEDGljBLLYZSTv7F9cjBw6XhztRmnZrwWjqbxQaA2x8cBjMqiWU7AZjpCiKvvjpqBjFu/anNG
UUH9Fetm8OenKQ78U4FNSVMpi9S7NQEqi6vQCdvophdx6q/RbyXZrWPqMrob7XK2NYVTkBRoGCis
JqST1ejfTYib+29Q4tZrY8INrYnwMPJ13KJyYYOOPY5YkIVhEZUdsSGlJeNHwuayftdb6KsheMax
ONqhODttsNwNtH6MyliHucF5EeZx+h1K3QTYQy7QBSdXkxX3kPvkRS5Zg5wsCKv917ZJi8fMg93B
Q1MwLrSkc7U2TRa4rKMwbsUSCWx7A+lL39pUTnFA+Xx2Vo+NGBbCmuSr9sy5OMF8UjeN5CxHK89q
ijcQK5vzCxYS1U8nKzwTFpB776ZBupBz4uKWKM/SZjOxBv8GJQIkW955Dboo2q98GWVJFnAiK1j/
UPJffwH8RtHeBT+qNomLSIl6A4k9+1dr1St8n1ZxG1p5zIBlal3kL37eI4fMTbsYjhG1YrIfvHTu
tqZZ6rcU3prk1dmeejp+q08WXhrXP0c5um+xWSs2iNJKl2nvZ6cqHPwXCxPIm2ekGgliZOEttDy/
kauyq3CHaqvK3vTQGdZ1Ii0cEojYk37NKPdmnw2t9BchKjl5Y7dD0r2kWnbhgo/XY6QHNKpeeW6C
trlzDHS/KrAJ5E/L3IYFr0f/mYK60gsXOwIhT2GEIw2tP0rIIJxG3pDXhePZrTHFCx49lVaftbJe
4v5uTcpzqaeVagpreO0aG2AwL6ox2vmOcrCMBmfPHTQSpfzSgDxiMGg1FQJnnK/vpO7tW3CKtgNd
zdvv5eh7OG0kGChAEwaa+SeV0vg0QrN1m0gpCtFN5KGcLRkanA8r4cY5IW90drTdTjZ2Sz8JmT7R
1FUpVmGsMViUTlw8VIEbK0QjhauXbZ/WpPZbvVGh1AjLO2ybLLZA9OYVJXror0yjjh8YcOAY17Mo
LL1Kxy6cDo0bF1S9WgXOKgDejyi+XPYqPgpkHVpb7TOTtBp32XlwfSFJNUzkdfzxOUy6eHiexxkY
Wgs36RB1nZfpEGXOT4Aa3kOK8zLcmV1XU3XzWfOWxtkWS2hDyZt0eoaKOGiyVl7tGERtDGdoI5zP
RVId2Rh1mwA+Eyl9Yl5PSYCzXRSJ81hHdc34Rl8gwXGjqAFJiwyjYx5R1z1C+ZaocXLcByD/CTOE
PaGHa6bDpACiPMkjfXl2dNsQMxEYVFUsZdUN3dqfU7NfdMw8RmxsmJC5CUZPZwGhKa5BRbq3PrP6
YTH26XRb0O4x/T0Lw3Fb9mexJvyzeTeaPJRD38JV7CHUekVGYFN+RzavaNClLA88wHQEn0PVCgGS
2HpjBVkFw9A7FtYiBI24I6pZnxqjU/kqyit6fSPgR6ylo/132+4wGgCCoj8vHNFRhEdkzzK4c8by
zedQ1OgSzqLOwShoHE2/NHHvIg9cAmgGz64XuB+lmVb8M3j2c5ub5g0NbDIvK/impyikWF46w1xh
GujC7K7BvmYtfPSK4LvAcguE5CArHEqofRUA83d23zraoKHHLMgrGe3NmISjtZA2k3pXVhSQBE6d
1Hm3yWy2pygxplMsrNJcQU4X9dYtgvFXUeNFWaSyhTlkeG33DQZDfcN8xDHl23kmd1aD/v5aw1l+
L7IQv8Kc2b1cx26c3ZOq2tPs13Z3kAqC/iwE6KA7mrp4cEadizUhaWgmo3lMr0LGtOHFK01iXVwl
Pdp+yw7Lki04UcEte7CB7CuUwkdFYBmJenNQIhGAg7+nSd8TtJBIFVkRxZXlGPWw0lIGWEYixi3c
mSYd+MmpS19fsXf1vwgdcOobWqwu3taFLJ9HhqBJlF1p1TymyqmMTVLm/iEBmeRsTUxeLDeCnK43
AUVIErARIajUgcqjQW2daws3ZI3RKR+dYV2UYJhPcyGj0zBC6d0Acpr3menn+joNXPDs1lZ2chi8
RurrsLTPkuyOyfbrfKRux4KUzd8xEMMc0eFQ0tAAQjlDEUevfkPVxP8Ryl+2B6LL240rpiJyGUjd
FrnhTs+DHywZZh8eibhKunU/Bs3dYIyWvZfwxNZLqEP70WnT5n12rKFGodSpeOHkimYVqULQekgn
isyIF10WMIbQ80J32mszN+drfDCVf4ezenqwywwpxJjWuO7PJVl71SgvHnmNOQY/fB7waGOe+sYq
VZpp5XMy2OFamAWHBRKqcAdJ0H9rRWk/A7qkjA3q2pRc9cb1GfsdR/pt9n0beXdvTuYCu0fyrueg
fQ3KzOADHB2MKCOy0x+CCgkCsQHBWSKMHvvnwcg6SLyOXXED52M7N4010hHjJmpvcmyvmOOCiO2I
9j1bBVM1OovILxBL90AQFWfCDDnY2Y6JX4JwTHfjmFT4d8EwBMHJwy+Evs8bonsDvLA/ju4QkM1g
09SU4O0GUlusnCGpVEaJnKbAntouzbrS9s6xYzRoGd2Et5qg9IJl7UTNY5nJHudch0EIztcL171j
m86+bioFWRN7+lVpo2m2fZHjYo27Ll9ZOnFddu+wrNHlM06Qcst8Vf1swkSXqgJqTe1iZ4H0ng1s
uliDSciG72eci2WfCjq4zhHxbsjZLK5wwoco25PMGF6odgpSl6C5kkOGdKb9SQNXkqGRh2QDLUBH
c49zPZ4OCv/A0yBaZLNlSy2xsIUY6oeJMDeUfDNqUn6uL/MnatIu2RPt1f/IYqxJC6RKNfuD8uxX
WRrTITMnFmGVVCrb9HWnvo3pWDx4ST4DRgz19NZxWP/oEai4Z4tUdyrjxFArIronga7fRM/r+aN8
kOGEelBq337OY3XeCiYvLJbY7cqc90GphwIQVeUiqVuCdFoHQdgq4Hd6i4m96EkSNYHWSifRUxvG
WfJgo+SC+WdfzR9qMcbfssIfJ1SKbXcCF9aKpThjo+ki0+93UEFA8DJqC7kxLYy6CwX0+NObqDNX
jT2nh3YK8ebiNWvQumCKe8yJoAtR5wqSW5g0OmGvmZL8rZ2Vj9VyMBCqcjS+m3zeeoV8tHzzQN4J
n8KF2K+wcZBgUA6mt4ScHp4JiJscXIhpeiSuP2D2nm8a5ralxLxFFRE/o0NCSy/VnJKuSnLHM+au
Xm9IKI7qbYjeKUIi3mT1+8w5Tg1mZvYDHaYfLwu7RNVvJo2+Q3UyJlcoliL+tTuM5d4lW6a6mfOi
29Wz1qwSyKSEteu4SKChBJ4J7ucVeE3bH7K5ct60QG668Bh9TIauHgC5jQArD1IiF70UoHDz6NCe
f8fjUbTbItTWL2I7arEeGf3EUCDYeYZm9tH5bXQiQVtPptncwe2Zs8QmohTUbq1EZS+9TE2kp3MD
xsHTc/UENAbpE4VD+cymWx5GagJzCULrUy01SacXnhMn39kBOmuBHWwMbibyKqCKRRpcgRTbcocI
tsjuHfIAem6zAgfUXetTJgbZcOs56LLY8hQhoklNSbVIspwNp89l437riWWL3zGsRPG2dPv0BuGU
HYAsEmzEokWVoYAqxx2wSl3vmrgjUEGmyCeXrkgZqTU5pieWs/IGXAGyDH6ctVW3PfyBuZ0bf5AU
7PWkr88o8ntCVEWGOMGzv2VSBKDm4xD7x8oamvoengp3WeGfQw2MJLP0IbfLNlt3Xilf2jSayBym
OjuGcE7U8kieXpQ1YWfpRTlDlxvJVDLheKJFDvqsB/uvorwEMzqrNsDfWQh8CjXmRrPX1PtePVmH
spmjI8E96U1nuTiwF2xwOnsoMOwFB9cbSosqrU3xfC9NxzQs80AGC23EpkprGfqIejvZfMwF4/j0
CtwWoeyi8B1vGDeMe+2N7g4hvlVbJ3/qcFZtrVgkBW4enIBFdB9MZCvU176NJphOkX7LjtYuXnrp
YU3BF57sGebnG4xtllZuUKfquH53lTubdIDonVZZ0iss6aXrhZskZHpOuaq0EKSSpj7VNwFQvVn+
Uk1Uo8mErx6GW6MKnOABdfrsr0U1DFReZkKAgl21XrjobGv6aRPdUl3NIQUH5IKjyschCQt1FbMT
ylXH8Im3gOwm89TA5J992mzy/g+jL4boJLwpgLPxRRYQUDkmebfPjMKbt6U9MP75nCQC5DJERfQ+
T64u9pMaYnvXgnZGt8FA9ucVoX/smaKZ42I1mKk3PrR808whLj3XxZVBFsJT3Yl0vm78TIa3eItw
WgkaVPxbsKHIICy+/lYskOJhyFqUfF2SuhXzyBrkQxv3gCeYdsYM6vbKIGFzXJikv/D1zKQTEGOU
I8uJ2mDij4VE7xd03sMZ4qsZhzkUJWK4wLJOZPhmaOq70ZoxEQcQBCgu0m+y1+67wD7DeaGG4N5S
c8k8YwHYOUEtYhPKi5TKhnOnpBEPQrnIvHA6OaF0+iPUFGcYX6TzrbF9JnBGfOOH3uh7og543cGV
IXXwfYzr6CPjAczrGEm4CdAAsrPutNt8L+KB8nFwEiBQr4A/Cu2BPzMJ5wHPnCPmVzVHRrgTmTL0
DvpufOpLb9iUriuabduEY38oR03oio+e4KEPgPiQTeAB3o2hwm9K+M/AWvEywk97VuBhrjhhr2MP
6Q+ySXYH8oLScA3RrXdzMbf1umrr6n6afp93tjV+q21IuJUWMSwm1pnSXcZc11vGQ2CNYOQyw2VS
d864C6ssfiZuJKFr6IrgBiMrWSeDk1fr3LGkt0BpgUo1kcjQF0C3XbVje1fsWU5P7s8cx3eAXZZe
0LYD1DUmHdgZuLLsdYMH8wEKH2rarnPjOMUxkK2OCkzrYR90v4bBbWlP+YDUOkVPQasOUlwBD+JI
O0SYQ0MiHyqr249gKNf+3CKaHhnRzvxU0nvEdWcrH5l11KCdMKFmaz6oYkzXsa0abi0K2/lGeMCg
2NJ12C+HBlSaXBFrpiFpSB8+5doek63f+PHZoFXX5o3o8RVAHRjgdkqP/bgyCzquJf2viXZiStFi
eVWDlSTqiViAkUsXUSPsaiWyaPiJdJ7eL0RwSkZm7HXOtmq8CAsJ5/W2Ill0XhMOJu/jmrSEFZkd
/Z05+FDcXRjSOKHPY53l6N2+tWHtQBYHTbPyHLBmpHOmviP6JQHPwrKgbzxyxp6mahjDQ8XQ2Wff
nPQqE6LrXycbyhscfQpS6l74er5veFqMsuSBom/UfbCA1jHLJZmYRLtYKVDkGs0JGlebcAEEF7Rm
Fl5NLZ/Vue1ZhZKYYH6xq4p94MzhN216+J0hbuWDp8xpham8P9a9zjczQtcIHb3b/sC+j3YHZwj4
OzF9NBszsK+5pos3jwTNBGenMjzpAgQyw6uOedtaG/ibCO1Ah4yGEM0EtlI1Q7SLQufPWTHk4bWf
58aIxjs3V0XqEhQQWD5/HyhJyNkgh/m2pmn/XmEzwKRuDOl9PGspMNFhi1mgQO5seEq0xZvUguFn
nQXNdWVaoWDwSaDLe+VE4CilWTa/SqtXHxXQML9Alz5NOojB9NHLQntrP6jHYwG0NSySMrSDn65p
QCHZcPPbyMoCpjdNVvtAfISr8Iz7BV1Rq8oCpUBtX42OhkNpShlH+8pt/HkVQEGptd8Jxur4qO6v
rXPE0Hqq4v7Ixtpna4gmVGgW24GxPQ9usw+q6KbhGicAhomB7BFrXyd4wwKaanSAZtN8uJ4XjDc4
RgL3BH4dOPhisXR4Y0CUVG/kfHK4DGMj3blFhwkscbz4HcdAiiK4CYb2GEej29za3XjWpfVWcjuP
o1JHct7FcGv24QhhgpUlyTboGHwW7pBhCbRw/35PwIDfAzwXJ3RDqL0pKHqPgKAAryN/L6pbD2uD
sadr6QW+4LbK1zUsVEUWBBYaQIkEjdoipJYylgEjxrKNzmmc+LISWMFlom1DrNw89MMrdjmCPKVt
nEVEZOuRQ9PPQ3dCkE+OOQtf+YSZRDOKv3YpE6ezj1FjlEhYcBInA4dajDdDLy026+IeDGjGm8nk
MbkZ2iCqdoHMMCZCtnX2Ziaa07meBki3MxIsWLwcvyta0zleJrnV/hi62j4VDrHW+TLoQHluJ+YM
EkJVumbIlhlNbX2NyKZwXiyiJCCBpWEMd0BUsX5CLRljpfZQETirFLkLahgBPQg2SKJK+ZR4vfs9
Z6NB/WHDUXhz78D3DC7Zj0javHw1aGToqMEhXjeFytpwnw9u721J6dHNNhgoWDgQ0XAESzPVmULr
7AYEao467a6qssCNHPfavh3HyIwCUOrYsj/m0tE3ogTdf/EQdFmnFukhAV/z1Pr3qWrr8CbAJAl6
oQyDmPSZy2xrDLfGi+U0fcU4X/60h9wD798FtYbMx/0ikN9hD8+cYiXCqL5rjbYU+w5swSd8SYiH
VCQRSfCmoLiuswFlj3G2QpaQEeYVNW+U7seIL3YX81buW23RZQa6JWSg8Pz4jQZzbLakZnanXnh1
s04Gt+uRKbdGtMdTHJlL1VcTbi5MCJZx7QPeE9cVBnF4F2ZKfE+VEdV75dfKR5ke0IVg7XXf2FJa
koVayDpynCK/zwAbPNuHPGuQxNQv1cwBqPDPFXF2Fcep2b75JvU22AAO+HWVTLV9kOTSxbsqRYlA
JBq5UQsJkMd84DyNsmciWoborNGV5n1VN6o6WvAd1UrbTtOcmqBG7jbzysw9PqGIml0Y0q4fnU65
UNRdA+jRD2S9rYomdooTsPk4Xtkush+jt12cAJ5ThdjYut6hUhzlcEvm9PzD8XuZIMtt04/Ps1Wt
c/LnZZAmqm7GI5iC41dcZKtmfWH5KJ/aW3TDXfIg8mJdoMHjgoibzMVsRI/RnG+6ytr7u3a55E19
Eb5s/Suc1BfIi0xmgzAk5OIn1G7pqTHgJzDUbiLtOloTIbJCF3Jb7JlXsYw2Xw4XOGez/nXXtpDn
RG8bs+JFHqrBbfW5F3W3Q15P614zAEUjwYIPHpguiI8AUUXArpaNdbcxXO+1xLK2N/tYHCMsCuEX
Cbd/TY+wRICalHH3nkmC6mWQuezI0YmrqruF/lj30y4tfgbRCwFdX7zsv5OGz9ch652HTeqPf/Gk
58HqBN6k7ta/G9vHajmNe+9WGut26VmPSXmrV3a0LQhiWFYMczwWXw1m+ceb/uP6F5G5ACCxIF0B
7+k7HbVqGWgq19j5ph/ydtggLd/BnMTWJg6+eMDWP+8cEDNgOLbg3i/v3EuYxGe2HeNX1HLuDjN5
GTQ7kbkleyDgoJQKR8Ev2k5g57U6S47b/WT/EoOxUVX2xZL/+zkAwJnm+XWfB03/HgT/n+Bp3WLw
7Mksu4XdOUb1BgrtNq3vP3/b/7yIxewG1rfnWpeLCo7WHnMMDLeWU9yh5bu2u/vUefhfXIRWFRqA
ykxcTh7PyshuXSfsb8myfQpc6yeu9Ts/tr8YgHJ5L3wWlCDYAb0AXFH6F9+rawSN6UtFilLyrK17
4X3z6y8ucblCuIRlIi4hTFhSM1oXAy8s1QcMFhfpER2qatcaO6m70/kOdcXnj+zyY7+80MVSpISW
rU9VdkzVXZvdZ+EvEXzo7vj5Vf7xxP64nYtPLWFkwZxrKz02+kMkP/zgOH81o+urJ3aR9yzjLIer
5InlzrLpjjaH17RGAO7qL/aNr+7l4u0rYwzjMbHTo5d8C+UhdH441e7zx/XVSzn/hP98kYSwjU7Q
87iG8CSjAy/FTO+n5n/4tVy++ovpLnFvY7IyuQoZgsvcIibDf3Hcu89v5aundX5t/7mVBJ+AgwA0
PdpYTzLjJ/GBGC+/WF7nR/7fA/T/3gmFpW2Zgi/n4k7QByhDmW56PKeQLSDOrswWI+7nd/LPl+JD
xksORReV2593QiOHnpl5KMdYHX2yZFPCRq3khx7UFxf663g4346QbDC2B5Bi2xdfi9eXlhlPWX5M
2hvQjaS58TvSnNEPzup1kqB28FzkY25mcQy9l4x8b7vwlyPMTIz2MiAG7PNbv8xSv/xBF9/W2M7O
ZIT8oHgW65z4s0QKqN5opQ2FpY5ZKs+fX/Bfz/q/T+DiG2MCRug2gELHPtiK95JkycKH1/zySV9O
n7u8sYsPbfZqQNM6yo8Z+aUFmmWcdqiDiHsLtsTpBVgvs3Hj4X34/P5+r8jLFevbHqeebSHzvlyx
nZ9ZJr6Q/BiUxhHjJIq6E+F6OAEI7jMesnvvg06xvymu3JuCuCZg8K/GjPzrGfuODyd3LvYc9+IZ
p3Ysuwnt3lGt4m4dG4xSwdkvy69u9XyC/HWr0nIFDgPJYJ+LZzxZfojosM2PdXsP5LsgLS2nSbNe
w4V352wI1ELKly+/eMCXI1s8weAmyhnXpMByhXuxJWRIvDQA03QSBHmY9LENqRDMZ077e3d4tKpr
gMEUwKbztr74GOv8dH4XCGAm4sHUDtRjI/vii1/11xl18aMuNsM2SaaRyLfp1GG8nMbHhCCEgGix
DvTCqjafP4K/NsXzxaitbYJ1AsHojD/3K0X6pyxCnoAX3YP8LLT++T+/gMuff54MRQDTZacEZInE
SKrpNMDi2TYR3cbr51f4Xeb8sXa4h/9e4uIejH6UPq35dKIeWrj+Tez84J4PTrYeiO2GFt8TAdLX
wRfv6f9xXToxz5MUYMHFtwHmS/Zh2U+nrDz06pU4xJVxtu0FR8MnBulj7Iib/Gq4218fJDfLY/QY
EMicE0rYP19Yg5WlhtOfTwZh0m2BNYJvEuXKrRN/8U3+60pMxrboNpmQwdyQP6/k12Goh6g2T05E
9DqRUmG6JzccodQXA6y/utDlcwzKMXOi3Dx1pAscyPk1gCtJzuXDzfftFPirzxfMP6/nCfD5382M
f3FGT4xHoCMezZNoskXePgTUT6Tj18X+8+v8dSAK94wROEIAj3pCXLwqGaFNQvdiYoD3jq3Mtm39
GNWaSCUHekac+sp8+PyK4u+9g0t61DagEjQdlxtagbe9cYbJPHkVuaq5Y3w0oet/K2aonoK8r2vp
2NVVA2135TSz9QO0r945oKArsmKbQ5FCac0W/uBFGKXF9diicie9TV6RJLLoWvXW4njBmi3bXU8w
xaKF+lgag3EofJnuyfSMX7GYx198af96kDYuGAKxWPFCXqxExDQVBhRhnqzhoXxNM/bB5dyvWn1Q
XyzFf3zT9LZkRIKzsB1al3NYoWOMqlEBnxep4ZmyNsp118l8ZfvjUpGuM+LRGWZyneZp/fm7+/vV
nbcRRpr7bJIehd2fn1vVZIKpHeN88lxjQ/oB6R/Gpi+uYvRrjf32+cV+z0L8c8/882oXjxSbv8XJ
188n/R1hevs6/7AezKtgk27ClbMX+z4iAXERvBc30WP3qK705vMf8HvazV8/QNB+07dK6f6eL/ef
kt8xiO5BjDqfhqvoHjrhmlmRxkHeu6t5q54OyalgtGuwb3bpLYqsLy7+V7UhuHvH9mUQSP4izjvE
fy6eEYuEQtibT1FDeBPequvYlTsnLV6sAu6XnGey4dqPCqc0nrFVa88v/5tfEAC0sq6FDUjw5y8Y
hUQNT+7IqWkMPi79BG67D8fVkMo9RvU3bNJo8V0/W3TUtZ9f/F8rjYqHydvSOqeyXuxLXRLNaQPr
f7LL5tG/arxlUJYPxfzLV9v/ryv9XoX/ec4xrDvGFff3mq4WDp55+PirYs73xoDDyS+fPr/e3zv7
GTaiJwDolByPF++1tJE9BVlknrjDq84NN4RAkwmh7v3+iyv9c6MA/sXvy2HM4X9xKUDneHbMgj3p
WLsVxo/vafPIWLgUs5sRqkWdm+u68r7an/55h/+57MW6IVvQLjLNZQ2v2eh+m7R6abjqNk/DxzAU
aMrXcdTcRkqTEb0i5aszhqskyNYKdF5/NX38XJVffsScNiCUniSczb1YSaOo+op8VvNUDnmyDfrx
F9OGht2YERDw+Zv915qlA5JmYDHHSF6upEKUEjUr9+3Av2UzAc07hJNq+CZxL39+qd9Q5uVd/fda
F2jXrEdVO3lmngbZ4fdipswS+nnnGOU3RBWHQdjGMnXGm7nWd5Ba18XsPBT5fJOSZrUkYTpdNwVi
aEm8/sILSOsqLRszl3mMiImO5/YuSizyCw09ryoQRLItIGZC60fsy61A3risRbh2+wFRtmi+2Pj/
Ik8YyOxxiLp+YArQz+Di5rw6TZCfaooSIUk0tttDl3XPppzTZZGXTHmyyw+ikPdV7bzBDd4mfnyV
60rgILZ36LLnL872vxsQfo/NCQBYygzh4KIYo/QEAQ8789RSSywGKdIl2lrni6v843P1KRAkc29s
2j2wyj/3W9UFjNvKDOtULUh0vRq21bBOj+iB03pD6N3nK+jvj/TPi100sxoPv2HbkTj5Gv+EEv+H
tO9qbhxnuv5FrGIOt2BQliVbcpgbliNzzvz176H3q10JYgnf7jM3UzWucRNAo7vR4Zxtou1HMKyh
c5tf3hc1vzBQBqioC0m8aFAGQQIIpJRjoOeAuZBOdUJL++PvAcSFUflz/58WpkiGKPIIng2eWhga
osegQUYaNwPvUaAp+kBORaMBRnHuL+vWsGAHEcLCkhuoeNERH0CF4lEdIGhsKuC1iMW4qMFrtfAy
yWNE6bOiVB5KaAAwRRWn4PPCR3HCkOQNHkCHEvXvH4yMBaYXdOmnGqif9xd1a8OwqOk5gFY/0eB1
+qgASK0YHiSlaMhAy4YZt2u0UyTA0MpiRmlAmAK4ayMGYQZQmg1VF/AQoUxzFMtRBcISEU0TOcCA
0XWnnUErtZS1U639SdBEEATPmH8E1OoywoSn5DPY2W8vNsrmKl4hMNc6SoSUrqQ+JgiLDhQh+oBW
doQ4CartifofFAWvOE1GKCOgd5OSAnAzAaXpTjwgqOfRGSOjn1BMTfHx/tHN3ehLMZS3l0uM4oO5
WTxkMYzgmguOwHNFL9h9KcJtXIo9m0IYrAh6T9d482rMORdgdIdQ+h7QG8lFpxpQqmmyjOJvNCwR
OQG5Onq8j/cFz92BS7nULg458u+SNogHDwVcOZE3WrcU8tq5L0UQZ3TyUgy1i5KaS92YCOIhzYBp
oLuSlYGFzK5KZP+nrlBwedTtCq+gcg8Y72AN6MlkF2lRsB0ATsD4mkkYdUHAWG/IMnwP3ALNIC7X
KQb+O087DOjcQa4BL1/g6xCv1CQb4MONfX/x032jxBka3uYG3A9OlhbnooyiRjLg/9rwjwQ8ceTK
TK8/ijk0tsZkj9ds/KJi3MFboQaPUXtF1lWk9/DMwEdd2DaM0rQYY4u0Q1AISy4l41MsHbpB2Ebh
o66uDZUhb+aEgVUhGwgFJTxk4devBUpu2KOnsjMOotDYBbA/quBYRCtAuAOMriRFi7aT5ixLgqlh
5hfGg7HLM+9aNCnrGMmcLB/i0kkFL1ZsYIRGD+XBPybNu2I8YGSVyOFCQEtc1JsN2nt64C9iy8Fv
wCVH9C+Ow07D1BSgoArAhjVqAkrKL0MpGDmnuZ3RdLxKDAk8onjzUrqfYXIarTyCe4gwcoNWKr5C
/LhGY3qLxngfxKpIDGHY+FV1AhZb8023yuQIAAcuTC9txFM0V3s7SjU6bz3v2DXic16u8sisGwcJ
RuDf77Smtw1As5Yc4KeMcZElOyU4CNzSCyrGlZtxSmjgQBCPxxlCFkSi16eD6RsMSQmRd8TMpCUp
z/yIrEr5lH2K6N3YoYGXzzwTKDtWl79pHsP93maRroVTjj5PlboFaoZ3jFLdKQYAnANuwZD/AO7d
zNH1J7gs0t9J26/vPDYbMPsS/BMPrHHqNgSgMcE4meQdAd6EwcMAXW0AkjSWgEth1WlmbvoUXODa
obNQ1ug6DZi7xkEbNO+o7gArKQertN9rnUFiNbKz4o3TGReNJY9amhyCRQUkbd4xb6ZiFHBl0m0D
ij5M81sAEb1vO2/TmhIaT9BrhGQN3tuIcq/1Br18ogoElPA4DntvGcurwdvJ4U+LA4zCUyOjyg5E
/NwZVG8fd0ghm0L/GVpAZeJMkVsY3KYCHLILBNUi58yiW2BS0AeWeRwGrIfGzZlff6pEvWdApghk
/qgJj9mz/4YD1w/Fd3Hu7WYVr9GNdnbRqs7YnptIixJJWfkOtLHgLezCY9W9SWD0br7vb/+Np6R+
P2VTASunVaqL3y+3gBvRCxODwkXw3jZv/16OLqrI8qrwjxIdsuptWafDOITHunuRy2qv5zBJiToc
A6/jGOd0E4tjTbqM+4LAEX6Zp44pLZSu5iIXa9KSdMH3WQzw0QJv4DHPltXQtCvMfTKirNu3moR2
IEQbMAewxkjRX6sxP+BhCui4cdeYYDGxuwW0c4XZh4DZtnZzPSEJyVVpelAjQUOHxYmCQcWg9fgd
MtZWv+L2gak7/DJgeLVbzbgWQzm1wdD8JORAdt2seytaonlVZL1vb5V7EmGgqIGuiil+ut4zI9AS
npMDflevkJ22MLxEKuvTO5hrgE1tv/6tBl4JoytDyFeCMW/EtkVL3zJMcSus7gu4VbtrAdRVjaf4
aOB/z6WzATqzRfsA40zEWwt0LYO6rgVvAByp8/md9oS5kARDLZi/eey32L4X9yEwXayss4IDkt77
7tM4uqRbYQbF0bYN45LdeNxfLfz77HTp+uxqkP4WSRfyu8o2UFcwTGMdWBpjvbePJkrKpEEXIV+H
6ZoKEKPQEKuzgVfn6Jb8SUSCXBZjPfO36p/1UE4PkGdJ04ZYD+bPNqHFmdpRXHIWS8ysnbjQeZ26
VgAvxrRxihOsbHTzWEgIwk6k7+2CpY4C64QoiwRcDKAIt5DkHo1lY0+XGPMlx+icb4y9uJLMwhFf
wPplWBLDabFuAhWNgb8eCGoiJIumb+YbyfbY+8haHWU7xqKNCsxz8bvRMZykX0ofCL/NdCMTwQRQ
qanujQOgWo3G8pjrm1dLZDQRkKGZFVHLtVoWaSgHih9PatnY7jq2xFVhoY/EAesTw6rcPi6mK3Ah
izIrouiCghBUDbvpEAc7WmpL10qX/lKyMyu279uwWftyIYyyL6miS+M0OLVbPS5ZHnL6v1cRM7UQ
ymKUSFoVEloBdi00MbAT6H1n9baJd7kVvNxfx/w1U1UN3SNIAqASdn1CwMNJOC4tePSQR0sgttj5
JjrkO9cMGXaDKYkyUTIHLHpfgqTpglXEtYD/tU7Xrsm6VUxJlIkSAHPMF9OaOrtdVSSwEQ9a8rZc
ZIwG11lbeLF5lI3KwUoTe0M+2ajeks3JXWrr+n/fOtpCpc2Q6QoWBFzEVb8KrZoIPyYAvR7/R22g
DBLwQAwhlLCg0gGOA6mIsY9MwQSvFEMbWDtHWaUGdPepG2FFDbxijKERxIBmfeQZC5o1fv8cEF1Y
cXOukVQD6+mtyfmKKxTxTZblmbHi6ApEwC7AyKGWTZ0OWvVRHsWAM4T4Zgghwzb5D9f0SgZ1MGMo
g3pM/1Vp4AxZpCYkW3Erlted2a8rMdSx5AaorzBoMh0LOHtNHs4PbBSMs78tv6HR7mLDVMoreMBA
CMYA3N0Fwfi+WW/BMGqFsNUBgMcxTBKbOkukdGtTr0RSzgH0XDLgprAw6UE9TnaVM1NgyJPG4q31
D8suzPk9lIMNvG6Q80DXGLWPArABw6zVJr/Xr/K3fNPjFmnvgQW+PsbSbrN9027+I4vutu7AOqrl
9a+sZN8Cs/mxgzWqkI4Ai9hWfHIfBDP7Ekm85jfuI9PYTmab8lZX4qmdBTlfidnIX/GTWY8ttI/+
3ubCASuD6eOdxzBS02+8kYhmR3RqYn/RGoyfX8S6oqAKMSD6sLkBwXz5Jrdl0psgezeBbsyw8LO6
itcq+kKRQFRkhXL0dYX0e11Fwi5JMGTto6yvHhU8wV7H7qh46yo5iuhQkk4gxyUdRr41TmWtd+aB
OT2Y//6ESbcv1iv4RRABZVaAOxPN2DL26QcGrLs3d4m6qqnvua1rZh88z5D7O0JI7/OlXMphj73C
ARIDciubewCmeGkFlm6O224Pv7oVnwMzAXg2aOss96F+ByaVVbEKeDNuAoUzQ8W7F6XQm2wIsF+w
9+j1xNtaAauv5Z+Cx+BxsrLgWnKSLVjbwDnmP6b7kkQWy1DNXq0L8bT74KoYCTeQju78rfJQW7ty
K6/rbbB0HGG/AC3vO/jcfkaoXrpg6PjcrVIMVcaIJ4Yb8Dd15kqXifxQ4cyPja0sq50Pn+8uJzMi
EnHDfif85uRuTvtCImWyeLUdPCmohR2w9cBQbHem9tQtppAmXVbmYONhiYQNUKs2/apbTA9Zdzma
BqDcP8GpGJPCYb+PxJlQGK0uf2+DQnmKkAswXDxiG4yl8qAfUd0/NuvRAf8Lgi0Q1Kcf1SdI6Be5
CUYLPOgLPCwYJzET6V99AmXfOjcIgY2GT+it2AIrgZXt3IO4Gs1wme5ASW1yJ1ZAMfeUuZJJGR08
1yqVAzM2jiHPSbSUfh/amJm30K7SPRlLxhqnbbxz9nSngVZKSifppbD7I218xOU9lCw3DYspiHWe
lEmpwRKfxDwWJuE6ZfvK5ExgwpoAR+kssGivGOti3CKFegiUAGNxx2ldnT29610EGcm6xfKSgwt7
4f2nR+jVyVEvAryztDIJp5PDZZmeof22MrXHdDlY6E1nRdFMRaFCz4kZRuZcKKe/ba1kDyqj39Pr
LGARrXOWQ2BtJ2WU+nrCi9dgIho4onaFMTXwsFm1BawqW1y5SxdGgDsqCLFzU4PygB0cuS7mqc46
hQujQFkq3QOMQaniVMHF+5sXAsqU2T5Mxkq2AHptVofJDhgWx0zmSZOvvXNT6NBVBWchWJ9wvvrR
XRd7mEIbHJt776W20CaNXX9Amu8BLW9LA4yypF3Hz2ppjSZY6luirRsr3sd7ULf+xxzgpe6plKUC
QbpuKC2UIbOfK7tCjvOwUI48YbnF2egWXcOGoGLeA2E1peSYso/CJuqEnbobP7VfiwGeYhvsIEtm
Incu2LuURWl4yTWdWgH95DcNKDz1TrdoV+DRhf1Pl96hJtoi3k9uMcSFBmQMuW9CJpW+Pe9/lkqp
PLDDG3AcQHyzBg6micQxnF7IamhlLZLS6FCV3AAg77BTJiJ3M30IjpNZBIHBw396CV1sKO1SYesF
IM1DFqruyKu2J9dqJ++J4xOJ/N8ee2izxMgCWmTRXEZpZSzFSDANwl+3NdzqO8DGw17g8FYt7oPu
+Pb9I5uN2hAyqsBjkIFpqVJnlnSal6SgdNyBNvGnt8RnqV6dCktYFFtusAG3tMx3mePvMjw0uYXC
ilnnDhPWCdAQmghgPnqDmwEwSAmY1HYGboYODUXfqwmsLAtROut1Mue4L2VRm1s0Oh/XwJ7aDQu8
2HeG2T/WJF3/f7yDpntGX4RLSVRIAlDAvpJDrEp7AFj8e3vSliEcqr6tf8r3dF84MooArjk83j/M
27aNaSjvYjepxw/sDEBzW6wQtKDHbN8iJlU2rlX+aGvPlL55UgNphCFz9gTRRzd1RYHQkzbyrusK
Uak0IvwcR9qHbO3ZOMUF5qT5zX8xMMaFLOoEBUDIBMVYQ1uWUzE0+K5WaGhnBLFzHvNSCHV4raKU
QgRAwt87P5lOhPULBQHe/Y1jiaHOSimrbuKCmfYtQu69XQMNnqCLm3HBZ/3P5XKmOOXiQVwOuYiC
dSuisNs+VEdp49kZMlXtQn4JGPPyrCVREWQtdqI2gr77t4YMUu3KAlMytJ11Qsw1UT41gI/TUY4X
4VOneN+zJ7Pcmy4RdsXL/WOay49jxuof/aZ8agSWzEzwsKjSwrDNPrB9lBf8JYK3/1EhKEucpSOQ
liblBlz/dspJTXYfi2KZwekUbozTxYIo/5llQqVOXJLw0pNPi5by+7CfHqkAU7SArG+N2cL4+t92
UaPeplLrCnXlQ+hUcuWRmEnMcQ0EP9Nl2KPfMTBqeYBq4SWkqnXQAtA901oCBORYHkSUCbt9tEQz
w1ayPmt0AXQWZsPfz7hodvH05FnHI2trZwKgK9nUEVYA1kwwGCHuNq/5QbSjzUiAyW22JgQrJtBr
7cSJF6y9nSzFvRVTB1prhZSLPVY8blH2BV4ukvcgwNkmh36vIsiUTozDnMmxXS6TzvRUALYTlRjL
1MhOsLxN7jysDna+rw7n5RdjT2dsypUsyuSHI/qf5RCLa2ywxeLBFm1D0iwVxuWbi4Ou5FBW3+j7
AHi8WNMrwMPfeJNDW8C4Wn2j0Ze8vYkO0DZB6wd1ZbWqyTOnJ/w2+agaOv3pNs8qiGrR6Atsptzs
k6I8R3G0YBzYjI8WBXQvyZhWwLSbPH3DhQ8I0PcjSEM1Xfm/yi7RLt/U+6lKz2yumF/PP7IoJwCE
bwkwy5Ms8zcF6xNAX0+R3ZR6Qk3WMjjmI2tOIdGrOjVKG+j346n1NcFQNo1QirtQrTACaXP8m5b8
qBoTdGJOkMijNRZdk9IEq3a9kU3SRIkQyuJOXrR4yaOKieTa6hHdsbboINdo8XDhjMObMyqXMqnF
KZEMBpgYMoUH95g8Ns/pircl6wTCJLO00+d4n5zqvWR3y/uC5w7yUi51kHiKZByYhsQdUEZB2OBU
yvd9AXPhKuaC/tlNyo2DMcbT5AgSOGAxTnjImuXmG94FNUtmp+2+ahdl/tGk3CpXXvTCKkH+y+o/
n7Mvl99AuXcAaAppjQmDHW+662jzEdmeze8m/wTwTpjRzkIZA4Sb6DZh3fy5Xpqr9VPuohUb0Mm1
krgDVawd7duVtBUw0tySlsQEGMKDpTqSXZowdyfG1rOUivIZspCLGCKYPNXH7gPAtOT0uFgcUBjo
F08dYVWh5qojlyv9tb4XBijJoEjglsHTy1QXo/VRkIc/sbUCJgqcowrPXE7v6U1Hvv7XTf79tAvR
fg1kamHAJoPMCXVajoyrh9PiMGVB3sGfhOTtkZU2YOjUb6L+QqRcilqP8ulkbjuIDB0AiyLbznpB
3AI6AYcUaBsTBgBGjSQa6VAruQA8UcqkP2CSCLet8+A8BOT7u7RLG1RN7575w9CbyQ3SscalSMpN
SjVw0AMPu4laLdorsnWBNE+9Lh/VZW4yK1qzJuhigZS5BSFa3fgFFuj7yEg7u5P3ezXEV/5TWXNW
bt1fHUvc9POLcxNlTguSAOKUKCMjv5ezkCHh15vf2z/KqBptCNYJ9/9po2zKdmBnJs5rugHxsjR/
wEPEkDl71THFaoBuTcZwAWXhOKRYgBugirv01QMvYWvlL2i7LSQb5MH394+ShNEoNEgrijiV8TGF
qVD2TBQBCmukYnp2AIp/FmBRH8Act7wvhI7U/pIyocygpI3BNzqh2vFxLkS5nJ6f0XYTPviooQOh
DIQI5hq4mgQEHstu+WR2REhZbwsqjroRTW2lwWmeF2tSet5YTvPtWyPapVJnJHq7SoEybZo/8S77
6HLbc6LKZJwjDYBxI53aXrXpuiitsfDys7LzAKO0CWlOpvSMrgyjsUvn2JHjVKhZsiTL17f+L8no
ekOBGwPgkkrd+kDifBBEB8k5lj7BVtUDe14tfBKOAfqEdf258oEmGQPceAVA63JiB2dB8f0O1V5c
nN9PgI0DspAqosRLp5k0Oe4AJl4m5x58XvqiAk01QAts0R6AkW4O30nkDOCQiRajvDIW0a58KAtU
mmVHBb37VvgeE1tcVvUmDJapcrivklRU+Ne3YQJT1xXgzRgypRZd6LUgT+STsyGAI5zLdBHTQilE
h7kJqkFWTWeyETdbgdF0xPGYy+dpyJ6hFORCNZTknPQD6BjilMglmHN0YXF/Wb/gqbQgmAxcacjC
eCkVn0lDlMmtWqdnFSWqDzDcZdwBozvA0uGfgbNWEP67yoGJ34FuaR2tSt/hSmeEP/js+wXGerTQ
il17TACsv/YCMEatoxdxKz9ixBdU9C4Kpz9eYo+R5XfH+59Oz439Hsnlp1NHAraVCK6jSc+6anV9
ggkesGaSGMjxCKc2XLhKC5ItuwdWkvkXCOZmz7RpHFfCwMYNSk0QgRXK02ADXdXUwBFAThGaN1vr
ABA8E7hbw6IGaT0pvoJFdZ4Yd8CBWSM58AlY7GobyKtGYRwj3Rfw115cfBLlc9Dx5/ttj0+qHWuw
ZXv4dlbqYZHCl37mP/ISnjtxMN60wMTZ4/1zkOYsByba/t4OSoV8odb8QhjTc7hSj9H7q/zzEDxq
G3WVbAOz3HjhorZ/kCg018lT4CirPWZcH9Ajgn93RIuVoKQTh79bAftlYJYeY7w3AFs8lw31UCTZ
WQYQZrEC3RcA+0EPmby2rcA/1wHoOi0JEOl46YtB+tSMCf8MnPnkNZOM2GP4kzm7gSSVImHWHW8Q
Ok4cfPwMDAzZuan90eGrLAUlffJZ1bzy1JY8a1h80nlKNYHHDBQfWUI6E2P2+PlFeGP0GgjPKy07
Y6JcXumBIDo5XwiWxoG7SSrA8RiXsczQPvqRM205UNfxWkbHpyzCCl1LFQchEvKmzs5ibKkKKUMb
V7LMltJjiSadhTA8ylaxK9WNJCw19G+UKI6wAnI6Uv7rI1DfkgHjqknAMbr+CGnwB1HJm+zMLVVh
J4KdWCbFtgAY40Cw62hsXFWynYJCqXEAB5p/aqv7F2FO82BEMY0E3EhUFGmwLtn3RM1Xiuz8gSdm
YSZ/slONWYnggyFnRqcgZwKSlUH0e+Mc8lSURt7HSl30iWCh1XgqfHDSQ5uKCFy4IM0AOZ2gAOiV
I03pmeNoK88RQGcK5d+ONv5uOzrRBIA5TLBHN4sGVWfsySnOvnTqbH1eP3HWWt76BEHK1zMjUzhn
8zEhDJAaXuJVoPVNtuhCv8vWD3pPGbJzRBCYIATYlCA9SU1lDwrZhmipk3OEFRpRRcW/lghzAthv
QJBjXPpaKPgXOKEBE+i54/PO4opBI2IjyMscfIGEy9KBaC1owGJfP3WG5y7GlmeV4MSZi43LhcNG
6KHzN8j6rVCELm4+vsF1+Zc+8LivtJcMyUpBvQichDID1jwCqO4EnkmUdI1Mr7S9GykGeErdNoqs
CKO5oMbrYw9E50PThFsMtlWRxQ+R+JLmkvwCqlTMw/N+1WE+XgsE+AwtE7ZeF/MGMcTOf3ZzUXku
06pFr6HGyWepTXPWEPGcL8OcJ/gxgcWIMWm61S8GEWrpGhNdLPoaVRt8bloLUKSIgOHG5IoP8Q2f
w61FiWSHrgDJkWCqH91r4aiuqQsmwNKIyteMdw/d9zopAcAS8D0YUEcYSAPEiyC+LBtf8M4TB4+G
vr9IRNOjqi16cIitPUykdCBji3t7lPb37/vv6+3aqGNeUwE2PZo+Aev8a/kulL5oPFmPwC99tl7/
DHa6QsdAveLIn4z8wUaQhwqjYIWZoYypr+DvCTGfrJ/j0VxjiM/abmEGUTqLyZtpLo/4sxzI01Nq
PuUmSNXRmbRer80n1nvi1kbhwkjoiUGPKr6d9ntAhUwKyXDdk1C8gTuOVPUq8g9+z3A9t9fiWgyV
PfDdTNEbAEyfkGazvXhfAUIEAEKY2N1IoHK/fxD0ECV04FoaZX28rIDjiSDN66zBzFcaQePNT77d
7XYOWChW35+DQfp1b5Lt+BMdWJ0UMzfjWj5liIS2LjvgVbknS12g13vnfFQmiIfISj4cXngnJyoC
KrAdmcD8Z8Qxtw+Sa9FUkKeLka5Fk2jQFsr5jxA9RCBTvb+/t4HktYzpsC/0HJQ2XgKz4p78+Fw0
BQlqxk2iUzN/HaAiTXA6SJUAXeVaAgdWs26UMu6ULN3D96Jft+s9AC2/UM3eKNbA0JfbXAnWoyAy
hriJk4HaM75QvVYqG+4E6CzS16uJem0AiWjxUasvncKozM+eEGzT5KY00GCI12tzxVIeuaGFNAVT
B9Ui0Z4ltIPfP6KZGMfgAfEFI4jLzSOsvZYyjKj/6ynHnTI7spOFvtXJ+sdD1y8rqTtnQLAvMvrc
AWGBh9a1IBXNe1rVu9yp9xKnz9dhJZGq2hX1vw+ZsaILQdS+SZWcgRoWgoy0w9sNLRQyDx5ZjQT8
ZxyPrA2cs1iX4iiLVVWNXLmlwZ024JDEZIp4RLcowfv6UzDt1DbX6obxUJ67VghJAbyDeAkAY9RO
llIhxaOMBcZGa6sgy1Pwbr+vFjO6hwBQmHKDqHAC1/v6sPK4qsGim3jnWC1fyqDcgrW2IX6Q2Pfl
zNwo1FFBnoLl4Mnx2/57YSF0LezCdqy8c1plawDnPLhK9GqkwYdUDKRIWkcQeca1mslKGVcyqQPr
5d73JT3zzjvnAVj7ABvAXz0y8CuyWBE4W3O9dPcx3rRPjGj3d1KJcvxXoilzJZSKWtUdRL++8uaz
aj93JvgelwqxHGdl2PiED6TLPYJ8Qwn+t41sqRjgMusFsoTVcpNb1g8jMzujvVdfNCnCxQFonGSE
Sl145yAwluoIrnGF3xa9YCVlbVaVyNj8WXEwMtOrCqRSKqVXoZDrrph43jkCqbJoB40CTK5lVG/y
LGFczDnnivqyIEsYVUb689f5XyxNbKOq7mXdOzfrQjcrDxsqkVQnGC99qA+ppbhm5ZIaI9vEwyyo
S2T3BPja964oSfbmVozvoVvZJ1919T2U9wBbL+C1OdE7Y1JceN2FaI1wQJv3E6JryHQZnpEqZ90I
o1wvGHaVqAWt/bkaF8Vju+WFzbuCRJKyG/4t8NRfsgA2ihku1BCQdbzWIa6v+aSIYv+8SchuJIJg
D19fm+cYuamvbimx4CnnojYUEv6RR+XUQ9dXWh596ucuXLX1BpCH0cZvHQ2MyzwJ3CXyA8EILPvY
in3JkuRNGzwI/GtirMR6g04mnuTcWkttMGRbfbqNXI0R9/w+IOl7fvmFVNZm8OPR5dvQP2NmGhyH
DooeQIolCC+/vLW5F/6I04RzbX+fHh6cxy2HDm/z6Wi97jbLJ/kjeAis1Fy69pdmdaQjS1Z/3PzV
+GcH6Q7eVNLyUfYj/ywqm1Ak9UsFAljMkatmqK2BTZ2tB4Aci+VKtOLjoO6KUyWQ/r1+5FJz0I65
z0jGzySccDcuPoiyC8iNBEFX4UgV0B24bwIn2IqxlNzc6mrjrGROBtRYCbknvgRm97rKLfDrGt+l
vgNTPYldVlVs5nWIDwJMAQhDkJUA3P61TgPEpy8AZOmfeVNfy3a1GF/EQ2Dyr52VWK6LQUyecWPn
XOGlRMotDaloJLWf+WetXKqFOVSYGk+HP0jN+6wc5vx2oxAhgdBiAiukblCDDG+rDNjuQnYkwC8k
lvxU7n3MOxp2t49Jamn+Q8WjGLAYQRtNYszBne57/nlzqKgTDxzI7xASXu9wMzGPgwMUR14vRrVE
/4+0Dr33zjMLEfndNFwlerQQXQ1s8ZWpsEqSc4EvqtQAMgRkmwRXRFktpVVBUZ1C/rBQSPEDgvqQ
gDlaMM3IYfh9umnm10Jis5HrAdkAwAEp9W5HEOMW6eCfMWvreNUzGMMT17da/igGm1Cd+K7NAHye
4luRE4+zeM1UtGfGhs/FdJcfQan0mBsTUN3onxvtqdFNQ18KmFboiZ5ZwzHyj8NQWUIWANjNGVYi
nvhqKTJ84G/jBm0Y0d8JygqYb8C5Ud8Q5aMQjzW+AaVQJ4ktoSZvGC7dp/vz+Zw4kYWxBfIDk3f8
L4ufMsnATwadJz1D3leKXnu8CotnJrYGiCkOgy6L1rbfFfMr+1AYqeNZH4Ug52951IkHlSYXvQJ5
zRrNrOUpPUR2vdWW2U61/PdyKe3HNbfYg/UBrFlrnzQfmCUzWUc+bSe93WggADoN3qsKwHGv71jp
lY2YxFUADtcn8F4HR620Qe4memvN2CfR1vvi1hKLSWs2yr2USnm/wFeAG9hCqi+Zzuufnf/ZLCqz
Is7kB1/xMk9Xg6mhs0cN7INKVDIEKKbtz3vwepGSnJ+Gl03D0Lw566pjvh18EFC8G2xBA8TGRqK5
/jnIF359KptNKr5pGAbtM8La9clS07s+GRXk9jQBxBNUTA3qyXyMJR7pvc4OiLcedgHRwVC7F4kG
nrj/4jthWCa+WMxzAAn2+pCNEg2oUsQF56zxbEX+9DQiiXbeA9vEcBr1wGdmgAH37KcGRuE2CS0Q
eJuqbCblIjZYj+9JGLV27C6Y8WQd9cMbIDeUwYoi8MTwbNQLNV4K/LFzF6HCCLBmnhEYGkcmBgIm
oFFKw3oplCTwZYfntl5zkllLVmQP/kEfv+6bjen3UKtBu4omQ2kQCSC+vd5aUW50vVa4+Bw1uYVu
Y6DMErlZBbtSWgaiR9DlzHh4z+yfhKKijFEyAEDgaXYtMRBa1Y96I4adeqjXg8McN5pRzisBlAUu
q3Bw0wYCsv24SS3xO9+g9wPxHvqKjVP3wTn3t3B+Qch0I5JCKwgN6lmkCAFqGfLkgbTVi6Lt03Ed
pu/3pcyUU5CYViUVth04CjcsXUKSlGJVhMkZg6FZSWpLI+Gp3rZbgLFu8aYeyWNLcvuQAlUmTe36
WUCa/Gl5/yum5zutLpcfQV18Hw1OXtvgI8AYb8uYpsq8j/sSZnYTNUJ0D/KITSVYmGv16MRGE7qq
QKNWD8c9rgIgonbF0WNo4cxC4DRkxCqAYQVhy/QZF0/nMnXjfMiwkLJNnjW+1h2hLHP7/lrmIrAr
KdRigMQk+zI4z8+x8dC2a2nrBrEJdp5Y2A3ZqzQuqh4MjKxY7Lb4h8rPxdoon9iUoFIecz9BZB9p
T8r4U43HsNin3kmo8B5ahR0jFpgxIohwZRgRQFyiuYTKsJZZYLRpFCXnTiFNHZEwehz6t7J2ehGN
g/6R9R6/0REYRAgCKDGSxni5UIfXaiJ4BdUsPQdDCITcOEfZeAGapMCMI5GhKDeGmJJFHaGsl0kv
hFF6FirNCkHM5/NOghbwACRHDf95X2FutBLCEERPaUnAUGFx11qZpdpQaQH6g8CVZHjtR1tWX/cl
3D77JhFT4wPmBJDrp0uV+YS7Iwgt+hTRWOGjJtS+vgqAilMc7yBuNhxLGW9icsw94HqhxQJ0dGCT
pc5KykHUAhKHHOVvGCyMfXOAJPPIt4qp7xFwHwiG76/w9ulPSaRODHV4tY84KT9v8n7zAX6IRYtu
4O/QaQnIzsxjQ76WZvRpZazbPnN6U9IPTg2ogjw6AqnTC9wgCr2gOON1Y/0xNoASch3iidZ7vTBC
i9lEfnPtsFA0UwAhHo5UwWPjWp4XZKru9l1xlhcZit2274CLY4xI/t0zkpo3sSUlaXK5F9YyTAyk
GTVIaoKvWLWeGp48DQPjprGWM23vhRAl5MS0nYQkRB7MVF6qBjnrrsV4KLHE0C5M5SKxdIXiXNhT
43GIRLRhRz4R3pRTEDj3lfG2+2PaOWDFo8igw2D9evWLRSFOVEB+qxZQf/WP/sdJ/hjVvlkBA/Wp
I3HLUsGb2AfiZNT7eQw9y2AwoBan1n5V5+i7PKPvVSOb4L3InEq2XtSUYLRQTZgzTreJlkniRNss
iggkYViuT4135bwCrnV5RnVtICNee+DsAaHOg4asFYYM5BNGDDNLc802fqq5x/h7ZEWUt4kW6hso
zWkDMLFVYBA7Y5qimYDDrTwhtW8Co2O97hWGnk57eBUDUdKoPc41rXULoy/PpQMM9w0LlnTOQl/t
KGUx+crXpUytynMRrHCvibVz9ILw1VsfWUvpoJ2YHIZTyH1vRZTFxHBcJGZeU55TY6eoi/aVE6E9
YXIs3LVRoW2WsFKBTLWhYpRQy5WolqA2UrYTOGtM0H76Itt54oSfOYZuMLIPEP5ERLc0GgOJwEWm
9IZWGYV5ZW6iJRznNKE3MSgiE6pQPrfuInQgckl1FrzHBABReko0YT26Zg3YxO442qwa+23HPLwg
2Jp/+ZNw939zaRc2ATH80ASRW5378jVCO9w5flGQkkymNvVwrxNtl25AmjaudUdCoui+RZqJZ0AS
BXsE+jkZ+PTUXeH5Vgpjw6jOefMaNmZrqe1TkhNdZsiZcRmgQptaCTRENBjyoOyC3yS6kCX1OQwf
R2mpnb1yB0XqiN8z0Dqk6UJQ6gtaGAF1GQPVGXCeXotCTqQAO6BUn3m7QQ7mA31GmuOtg/NpF5aY
sH5fi8i+AF0GYGML7yE1TfvxqfzeYKYW03OsAcW5+AOfg1wUmOAAmUL3UIzFYChup9bnuDF9sH86
SWGn22Cj9T842SUAKxejsYnqlTIuRZ90yLdzlrzX/4+071pyHVey/SJG0JtX0MmrJBXLvTDK0oLe
f/0sVt87LbE4YpyZ2O2id3clASQSadf6iV+KaOFB+JuOhK5df8zkantDEDZtoVZ4VJsvDBIC9g9t
rgRA0nDDUPEgJEJfmm8qpAUi3XYpdTNq0/RoJB46AEcTLDjs5Gi4MpMbJutrp5DB+uRqwqDTDITW
93Wan3n2ZHQ6IioeOw3h4N1qQNFSwa2BtuYUQ0HAEMQ/xcV6JHIkJTVDwHaufEA3KcQbTLG1czRT
l+B/D0nzrrbPvroNxW1d66n/ev+7frPet8vn0NCMef8xxMTfJ08FgvmwVijfOQVH5LMLPmi7KUzh
EzBHK7D1DZ7ti6TP9DbfDbzRpiYnHOOQUHalJEYbbdEMXts9Z2Tll2uATlrUwMtpusNXxA/6/W+d
2cPbb53sIY2jNOI8tnNKsodWIsHwhqrB2DkwwgUE5mOyzQ6Sfol1eBJfC8L/OmW3widqiixjoKb5
0CFkfYv1fW8iZxmB8uFjTJ4+7jXy9hyQ13fJ5nRHPzy/L8j/24k90q6NzAwIjsbwa5KUYjSxS9Rc
6uCmgWUgMocVRfthVBgJCAU8QyItZuxdfUHsX8N1K3VyO6igVaooaZ1TdYdegn8Wl2DSXFFuqTNJ
+HsPbyVNvDQeTJRiUGJ9FiXW0Xjr9c6qzQGjYhXaL0x9hyz1ByAZCbUxvo2J8YLo7FaHtSZLeeq/
syiTvR6/9er50xLayTnndg59SnbCswgY8WF1jiHKhz3K9QoK531pITFOKBsAFWPhZZpipwBB7XYz
Jrdy4NB2xNX4AC//4qpt4pNK3EW1SPjkNQqzsfETkOBkQcX/2ihI5ZCXGYm/ASs8SZIwgQc4UI7B
sgn3afmXh7c181mtQ0sm2fu7oKAb1j26B4HENuuREZVy4QP+vsj4ABClIh2JZx8W6XbfJS/Q+EH1
egfi+5jsMZP7GG08cv4Wv+zzOr7YmBXE5PGHePha/QCKd6ko/3dya9x4tCaBbRizJWi9uv0CholD
0aW0d562L8d9sP0A/87hiFJVQM7Z1rbtg3npyWbzXq4PziY2fYKm39Pq6f5GjMc7NcrXXzE5fi6u
+NTlY+wDEBCLZ6WMCBDiFo577sLhOHHiI7YF+sJvl4rWg0wpyqx3gsF0S8WMOc28v4y547yWMLnS
Remmsl/kvVNSQM5JMREEXNzI9jjFkCKEm/0iS/Jf33Es3/+7qMn5cX3YAWM57Z3MeNrvUSxIybY/
vbzs33z9+JjvH/HEGwmnnzuyHsjaXXvkUdiuqW4TYppOyhHHB6Ql2lcfVpeQbMzkgOFY5yfRv4z7
mzNnWYWRnQ0jmRgPnWYIRWYs0FJctpaOZLyncHjLMNVM1YVjnpWDFmvEDmiXBT/a7TGH7jCEdLxT
GXLhY+pThXPFymigqH7ur2hOa8fCOkZo0OgFwsdbSZkrZE2vRb2D/6glkoSBQZlvSYMM6P9J0B8Y
nRZ7F4+XVKOvLr+tWEfgXu6LmN21f9fyh7u5zUtQ1YY9aKiB/OztKAIDLnr2sqVa3cKmTRuMm1ry
NLymvVOLHQKsBPcwAR1pHvnr+yuau+5Xp6NNLqNUpT3TKxDktoipNNT50+p/cS7gv4SLC9M5ThTd
KkCt8mLKxkXvNFFtcDGaR72DFC6ka6cQ0r9v47WUySPRKuCgzRNIQapoR8fg5GV/ZM2j9ZCtGnLu
tuczcKMa8/Vd5Mk7SwzMZ9zfyt962dQ+X3/CxHSid6JxxQIKmBkv25QoGszM3rKOZzxV9nB4EE4J
2b2DEOayQh9FrC+Yjrmj/B2cETAXiP6GyZXueUwO/up/3aFJPE2IGr3dX+GcVl5LGC37lQNUZqHs
hR0WWEboWfAN2XvKuKUOvf/hJDHN8v/WMTUYEuWVMoaUIFxR8rRPx+6E4/osISPunNuHT5G08D0a
gDwAYEUf9xIzGAv2cWGpv67Y1VKVNgSxq4qPqEb7qH1LTuxZ//luooiH2A8DlICTmNwLrunyWvF6
3AtMb5eJZLm5us61pX7xmUgaxUL09ACtCmkNDArdnlochaJQ882AfhfgXkMnuzWGz411tCcm6M88
vdgo75m+Whoum8lu3gieVtdA5pbIoPwcHIEUvi2/B9G2fGMf8oa4GJQTV9pD+nF/S+dcCziJYNzF
84ma3kRBWa4IKyEtB4eiialPTBFNAWF9Rpz8FoUL2Ztx26a3HXIwy48RVBZB8u22Jj1YfsqWHxy1
T0gdX2ouMzKBsC9MeNKEbEPzpZmd2WDvWuTkJMMqSVNaCgOCvW0PjG+0C+ne6g3gVZbnEFrrCfoe
lnqGZqMOZN2AZQsKVYxVj1fl6iq0fBKFaqMOzhBZWmzlHUu6KDWo8BwwpGV3dW1iWnV9/yRn6g8c
XIZ/pY5P8ZVUr9a6RMvdwWlA8iCTpDHRRKyIelP/cLpGH8CQCwgA+uLyq/uSZ8/1SvDEjBZxk7N8
BsG89hBsOHCXRK9s+uoLdrGhSwhoc47p9SonSpQqrqRoySjMO7WghJe+s9SOu9NSb8kUO/z3eRw7
+1hYAQU+5OSdjzBY61FBGpz9vtS3FrJIq+YxdxjTxhSjHlis4XD6Z2+Z7ycKE1GvMvsnNOvtaeGR
ml0wsIlFzDDjov5GWlfHyuWuELSaNjjI1AuqVa0EXwcH9FJlZfYQr8RM97VMa1HrISbJ9s2xz0kL
Q5AA4U3VnioQmNxXmdkUlAzYZ3QGwaEGGsCtspY1B1rjzGcdjqzXjHn2zMfjx5uEodHjx3p9XgNc
xfKYxb7kvy++gmY2lMyQo0MZdcqfltd1UtcV0zjswDuMlOmSsGTlhL8P4SgDY6VAVYCjyE4UJy08
Py/qsHXg0eAllnXtg9viJSbJcf2drD6fQWqO/rlNWZHLynGJv3rfrACcoxje88Iu//W+bz9lssvo
MMiU2Ita50kgwhHgH4SzEMChhYjaI1Edu7afXzEjdyiPl1O+1Kf6t48JV/F6JyZ2UGWA+9tHEK86
L/0PZv/1I0esUTj8O3n3+SwegW15OFR6T/y3H1Tr769//rT/PYmJRRwisZSjCieR9c+0OubKQq18
RotvFzixfFXbxoonYoGZAXx268US9WGcvqo88mAmKPPsNvpq9aWai9QcoxLdvqW3kifXVa3ZVinS
uIVjWQJ6ikVEamieQbVIjwHkopQrLbZ97lhID3GypdnitPHSB0xe1qFS2aGNsLcCeYkObyjG+Maj
sFqviWjYJmttss0FFnHJy5zxzW4WPvUBFX/oIm6Uu23gmgHnK7Yev8/hMwDxN7pvrpiHFYZl7+vR
THL/VugkVKKMElI+hdBWl2oC4Lm3/UdzeYxOj+lmvbYl8zlG8johrPUK55DU3FiCb8kiPtzMo3T7
IZOAqZfaJA1+bUtujte5Nd/eqkeNNGOCZi/rj6FxtpMtobvdayqZB9hwchnHbgD6u/DqL93uX3/k
6mHitTpP0wTKz6yeXoB3kcO3knVrDRxnQOmfvxVzZyqY8ucJ52xOmnFauN2LHzBe/6sPqLump9TH
qYxggEAig3eH9wObEBAAO9rZ6oFR9GfT3GAH4v3Jtxci6L8v8+1hTMxb36sSbRjI9zFe6LZbNXM4
QJu4iR7mC3HkX8y5W1P6Ozt+tdZQ1epOG01pblKU9PaieVyDxeXB5DYHncdDYiwp/eL2ToybUGZZ
XWcQia4EyeKMtX/xSDP6BYgrz2h32u2oAcO9wUT/89dJ+JLPS3P9M2nk2y2emDklchlQ7o63HaAG
27FRAd0K7KbY4aBHcOtuG+mK/vD8DGoKQEiYQk9M8AQmxD1mBC3qOPrVauHYpwDf8AxvP2pi+qKE
5l7RjB8FpqIjco1425H+PNufBIYveIDNB7b3l7C+b4V+w4Y7Nv9XR650YNB8hkaj3IiIe0qMare3
FMzausb53J13hDlBFdBlh7h04aotaPqvUb6S7AJZx41YSBbyfI18ldVn6TaoPD2MBittePP+Smfa
Jm52eNruVhRl6tMM8grjJX/fCzv4g8RuLZToHrDEi2cZC4c6E7Pdipx6bZrPM1EMkZnh7l1bsoKN
uxKP7rZfspsL/uGvel1tZkz//ws2zmrt981uSMnxmADw1yPuzn5Ayi2RCfCUL1CjRQaLpaOcGK1K
68pUG2+UTO2qtF1M3FNQMQ5rJlrMo4y3857CTvyvSHWzrNAgq7eNMCAveKJyYqH8hIWuzw+K/qle
XlPYMcP5OQHeYLugtsLsBygAJAKRzcjuOTlUtY/LMEzgJYkAxK+R2sx16xztz+pj0OogoFpHp7Vv
VVvhjKpFiqsTWHpyGh+rlTqMPXuLjZwzLSPQs6tPmjxauReoRRXik/qTGAEIZQ9TTtbKgP5R1/ok
B6ToLjpigYWtmD32K7GTY8doIM2pgKMAPJUh65n6SoNMd3Obcvr9y/vbRfXn1K9ETU49VSQtbjS8
G8A7PjWfY3DMwvnn9Y8EU6A4evzJbR8LaMEat/pw4A0Uf1NUADGlaxVPu2cBbbwswIIa8l1U5Myv
n2vrNTxIGxMgQcYJYwJA7N7J/dImjXt/78snLx4f+3wnirR1apc/1BHrMJywVJ+fqYmPCoBuXrQw
sWON9NZryd0kDzR1dJuQkVJGjwXZKBe3XzGHAzrSMNVhYoZllaB4tvU+Vvni+NhfXVBZntVkRUAO
dRxYvf2CIefLRqlQsKzZ2Airal27TKGzLj3wqkISVomN+yrBjWu63dgbidNCU540XBv6Se8YDE+i
7zAEG7a4PTEGlHFB1F/reitqsr09cKqiwcfiWp21peN2q+rbPbCw4LP4Rr5wq/7G1xCGIikszJj/
mnbYcU1aFU2Hdbm+HuQE867Gwm2a6Z4cRcioA+G0AGM4yXkHJab9+gGFWMBrjEP3b2/eCrAEA3nu
j2pNDvppSKz7ezhjo9A5DxAxIONjvhDjlrcKoqFm14WVN2APwSyKhrGP43lYyUZpoc83XRPdCc2W
/ISL7MgzrzC66UUMRgAmCGML0zlmN0JEwdRS74T1pm/NTJEBTXQoK7R0AfdVqT4B2ECSbCmp+Ped
uBU7/v7Vk9zwvM8HOcQic2ripzNwMnehpzMLLtxfLAXpVtDk6oV5oTQ+ptWdJyTZEuOIfEi0fQRO
Hmb+tG2pf5T2MQAZIIds48jNfFzvTH4L+kEHcMO2k1ryqrE3m8YGqdGl0vHHJrUuLGFJj9nbpUaW
OfUGxBHSZeOUMcBHbrdFrsIhziR/cLj+kmzz3NECK2r9BRWfCTSwKVdiRrN8tfucWOZa0ULd+E19
ykVMcXzGxDbNw1io+rnEpr6qrNVl9R4ZsX1f1edMIfKBMMWiinKPOtF0Ps9oRoVkcDzX0yvt6Aro
Rwu3jEAxDqkuCJsJHEaCYI0HRjNK4oo0id41N0QVMkVdINkx2wwgeVABBsHDWdE/UKN7VnGKIKXc
I3tS2Eu9UKNqTW3wtfDJYfJuWRR1jASvF6/kp0yGs6Mgy8v/lDBbRQ4HpFoEnpiz+9cyJyfbaL7W
eBQL5nYdRnizlaLoAQP840IgPaqhz7lyun+gcxYEA0gy6PzQpYFQZOLocG0SN0LMNY7yDJMPSOPU
ykVD1PaN49I13vT78mZ29UbcxNmpC7BzeR3bOOImNDATB8xNjupM+eD5tlstoGrMaOuNsPH3ry6K
GA9SFZdYm6grjNUnRl685MfKW6jTze4hPIOxkxclWwwm38rRmkoGS0DVOh0bxw+yFO3VNs2J7/aS
WecFs25DyhERCNa09jVbEvslKjJu1IyJtuKiAMcf+GpjR+3kGUeHKmimBa1xgs5gQ1vKRiRLZkOf
+XP6kX8ILaEf909SnvEcbkROVk0DmcsaFyJF1s6K1/qD4T7EQM+CLZsQLjeCiATc2u9eWRxzZ0jZ
Pk9OGXBsE7vT9rH7RPtjhXZKCZi335EGrtNko4IWtN+n7lnE/63FpgyvBIcnnfo3QBfIneUPBk31
EiQWqh0ndg2m+MuwEVCVrL5CoOZuElbPq2c//pSlz6Q9y7UutGupLHXq7uTM7JR1sMnDBhgnlQ5g
V7lf4qeZeQSwLTBWGGrCbJ80sRtNV6NGUqBkImbb4VJyOmPV4jHqx5Gq1N/UHYCcTUEFNvtDghHs
526pF23mcb75gIkRQeKhj4UkQNqjNcSe0J/e/0GJmjZ2LS9o/sx8AXAVQAY6DofA6frVkasbJrBZ
xVd4jBw+tySSgaY5A3mbFR4bq7ASO15vVV/3rWFLHdcaYqQVBd21KELYi/L2y4wNHAxm4d2Y8wFv
vmpiZOKsY8Agg68CvOWL5JI92mbH9lnGfGEA1FcG29q39cxZsKUz5gaYOqwqA65cAt/FxFmhciYD
TjjunGSQoaKsnoDgPEFKOcfYXvhy//rNXHiBUzANi6LcCBYwccFQgFXjtM07R6mY4KlBdEpEuXMX
tHmmfKAKnAqMPgBeAkVkOqsiaanPuyra9BUQ1oDHwIpdQ+t8A1BNWUMKxRlQXkWV3oWHS41AQFNE
q8etoov9RS42ZQnsuoJZZb7JCdb9HfiL/wlsNwU8uOj6wwOGJpdbsxuqHtdHg9I5IaagOqugO1HK
yCn3v3lgYaBYCURhxNKl4TJ6ntseS+5/wExoevsB06tOwwAGGa3j9AkIX9Zba74Y3kdETj8rVFZW
wHXNPZ1/bVhC+y3+zVIObuamAwVgbJgeqXgx8327AXzeINgqEE4V6F1HtshtDdBrWseBsEf52O6C
h3IdblYLq555wm+kTjSvagfgOfFoXNpWVoyOCRIdciKAyejxTO3viuxaa/ep6Ghrbdebbu/oCx8w
Fx3ffMDknmEv4J6KY3SMd4CzAOnTGN0776FF62LcX+zcDqPwLQI0AOP0AMW83eE+ZRnZ61l4oJg/
k1Co6J6S4XGgq15bK+rSZZt5UQXM2qGRGEwY0OmJ5ZbhKiRlxw2OT3XhpX6P0EaB5NsDkY3P5+dD
Y2I8FtCJ35ciwkqXtnVJ+vj7V7Zc8ZlcbRVIr/I9MDhhNwUM/hDNHUgv6DlcGQC7RCvF1/lHPz8s
EVvP9OMAmQk91KCsUQARO21xiKNIjrKqR2uVYuV7nyOq94NGgK2PSDZ2d550HJqVB1pC1vyPD/lG
8HThRasAr6lDPBWueG7jyYRXd4rYkJTX/XQheptxDzBJA64RNKViMl2bvE1antWMWiCsqIRd8yFq
P0X3qCkLK5JmniKRH9MCqiIBMmQap+WIELlKw+sgkKcetI7SS/gl/3Q7zgLavS5ZOXkbrMZg9WGn
2u07B6YuG60Ng56945XOd425e8WYw8a0dzvzvV9zpgjapvXzoO9eN5ufJR7WmWsmigrA+HmAO8CU
TQypkjRsG6Z878TZCXCVWm5oESZtKhDOwGm+f9ozZSFQiVwJm9yyAkOtrBJA2HZ/lN9jA3DrDlHO
1erTtk1MRQNAkgHmOv/cLhrsGdN5I3qiaY0m1GjB5HqHt3O4RQH5sLZfT/sSU2Txk2Zv3pm1tGDB
5qzljcyJwrVllriVBJmU5E8KeQnXe+6QPYUL5mMuWBfRga3IgB5BimCq2LFYlczQYFtTJMASI9Vl
xByAlGbXCGBL+F+uVZnqCzXyI7NWHr6kR8BePC7R+cyUwnC6V58xeRMbN3R7v8VnADCeA47vocLm
8pvhxRSPjNN8YNayw/AeMF/XFw7zhNKCeo3aMwnE0IKOXzJGLAA3MDli0S1T7AJuXp9+l+GhVM/3
1fe3mfavAAQXPKaz/3agDuGAYmpXdg7aOd7AQGkMO/FJ3aB3X0Y7QQzWes8uzGidF4ZiOxeURjTj
ZyQJALga89BggLECexC4KsnSLZ5f+r9fNnmXEQLnLO2qzgkUttxGnqQeJDW+3F//uH93lv/b2331
SlWtVglcVkCIy7/yvFc/5Qm8S0wtJfv7kmaXg3E3tLoDhv1PbtXrMbhQ59hoP/QvuYpZe2HpwV8S
MdrFq8UIUik1oVt3zlPd6xQEEDjSY2b99gTt6Brjh7Kgv24uqFHfX9vsbZWuFjc9K75jBu5X8gu/
2VsjoWhqnwMbjruRG+YrD/1Y/WjrGFWVpcza7BH+K3uaLpcTQW3yuumcRpZWLfvEah+sPJj3Vzj3
zl4tUJl4bmzFdMAngjJ66XflGkr3zAVW6FPjfyEGIycjtAgmCKfwx10JAJ9G6DonyzxdrT48wWqy
S4nQ+76cuWAH/sK/giaqQocIOCp83zkqV5o0wbS25BYEGpSSBIPbPhqHowDJtJD/EUJFz4C81zQo
T7mSaOVKt/Z48Unr6IIGj1L/3Marr5qokSChGV5jcZQDipiPfKlGlh8XaJSs0H/i+3l06hvxo2BU
YaGVcM7BkSRUPTBDiLlNabxZVzeHghrElRhMRZdZdWr5wMzzUz88SQm/ZbWljPtMWzyqOxg14BEB
Yzx0mojuEgZRf468rFuiWSYw5IIkGjrGSQkSveFLrDDat4mfKyC5AK6j+5GpPghAPlzIZ86+5Ui3
YBbgl1FxenMkqdFAXIMu4PyHei8uJxqxYKbNPhTeFdEKO5DogFVn0F4WlG9M60+PeQQxG4tqqoj6
3e1u+z7fgOTZY9Hsweop0sR75pAR+uA++ws5lLlcKmAskTeTQXGAHoSJu5L0XeMlPB0cg3vmAGry
YdcodiekfK4XbOCMM4YXFEQ8KBJK8JMnkoRIHgo3QS0jXFe13hklOuDA4RyflyIbAEf/3T90T2Pi
VQIKg4hE++3+1VEpVlEGp18DY8le6wZXNssKyWAL8MacSuK84n09H1yxs2JeYT7yTnRf+rRrGJtV
k04m3hgYksjHldBTwZcAI9vITPrdCX4VPdYJiA0xI6GKHmE9NL/roAGPkrMieyWajooceYggTrN4
p1ZKIJtyJmqpmVJkb7/AXu+yFtjkGBUJVjUNdFWU2N4oxIZNjp1PpZFyDBPL5jhSmlhJjU5WwoNY
mDE1kEIIxIv6PjC61gvldTu02kmgTSwcUyXt4q3Yp7y3L/ygYAzZZ1yBgLs7Y+0hRR1lC2AFPjzS
pJKKFyVVmvShCYNCW3cVuiXtooyFDE+7HKBHdGhj0dK6WOC2adb3xYansjvWEHhX3vMcm2M4pXUF
zkri0nuEDfS7C+2DuNz7kuQregHMb7DZSTkAZ9MiCBHlaSJAzzVZDKqHiLZZaA3oGKttmmpqYYhD
1mM0o6dgvwtcJgISDx+ztSm5vOCvuELtAsA65WzkpGLcJJ+SRNHJTvwBWbIPymc8uMwiN2X8A+oD
YnaSaauJK6UDMP9JyWsfM2V9ITCEr/g8NeNSiXtsfdEFg662NKVvCRCrZDNAwqD8rFTeKz7FsqYe
0KuGkklWdSpq7cZjGCl8AqKNH5o+pmDjxzQK+SgnRYlJOjAa0FA+NI0iBQ7oFzyMsaEGhCF6Leoy
1HuKRkNS3vNqBbzepZxwZy9t68GI8c95RXKpxl8zLUmcSAOHr9lmXuNtywKJkZ/Y44K43ZRNLPkH
pq5l6RU/JkN7BFXa5q0SqqoCfV2iPcZD3PekA5khb+Y1jVPDzQHIbPLYaXyRFirdoSoYcEbXfcjL
tpfGQbirec0HTxgvupG0Q4KGCbZu4bLJnomRELNhQFT8UEyYb4VBrBlCmybtzD5IExDCp26ZU70s
UinS1RzzwIC/KpO+ePTAbiiEYE7R2uSSZZky7BIlB+FIzHcxo4sMxqNWQhLxoFtWsEkcyZCsaA18
S+WtK/CrJkDrThLOrJlCoNs8ZRNsnt9WEthS4dVwGH2rIrUjGJbUGNKULc3XlLZc/gAEglhBe2+f
9/3KDZiSvUhqh5aZQZML9c1rFSX8GNIik2yvZ+QShQ85aMzGjbVe5/mg8S1O9iIBRyV04mGQgZKE
u1HnG87vZYBWZCCot+OyiBMgtuSc9skkFIQIrFd7kjGA7+1bQ4rHt8Bi6flHv8h85sAVCReZMfXy
ymTUoEstLuDZrCANy8SD4WEYRf1pk4QxAdcyPHeA9vHAetR23wuPzMyTDrhkVHyBlYZZkCn2kzg0
EV7hdHCCChzbobZtQodl10rgoEZJNGnfJW+N+phHH+jHIbkf/HRdZmjud0CB86r9LHzOzJv3D/KV
AAQ3FLwnz0NBhwSNJmOp27OYioC0jrORTlYJJxlqbt+XNv6wyQOLqjqSf6gZYfXTIelE41wGuKus
k8gqtQRGfZLUwErYOjRCtqfWfWkzYQeePNBYwWsBooc08Y2FYnTAGwwx9qGUG0kVeCb6Zl7vC5kr
SQJOC+UDNMQAquW32fDKRROqWg1ZH+OLMYMBc4TjdXbgamxfheS89CgNGMSoCAKvyow9QGpohZGq
qiEvzqdONhc1bUA4A3SKwxuMLpkpdOjAa+A4BJLZTgwvFWsIwlsYbELn/nIn3sRECPCcbp94FfUT
P2NU8DB670yxF2DweNkMu2/Oa1cMSB3jbmkobLrD/8gEnCGPySlM+P5mAa92OHQTv2gFF6aye2yl
B0YoDK1AglgFOtqA5kAJHKJ+oWSmlAJEBQVPmuRmpiblJqNLKcfZTUbiDGDk2ghrOrpAV9/iMiEX
VSW+JaABqYZgn9JQ79xKj9B1dX+rJ+r7z7KvRI2fciUq69s6qiMt3EG97JJF+ZhbYtKe2KJ/RACb
EljxHLBgp6WlXsv8Vu78aCeUe96HUlJkz+RBx7tEGPnp/npmhQFyDihL40T67zFfrUdT64apMggr
Sv+pkzeVWFiMV9tMtFazeqk8PPFF/1ka2nfAawKMdtQpb3cPuNJNFWmQxtCTq0R6kWziQVjIcs8e
EVC9gPGmYlnTps2izcpIUoJoRyvmTQqV/oFVqL8QA86pHJYDGhMUS0B2P9ED30cLWiRk0Y4FtmZI
9xhsg532fETE9YKouU1DXwf6CUdcQDSj3m5aqeHxDMMi2okbIAInb+nzf64C1z9/Et23Es0wGJNH
O4UzWISOCfCH1bjfZGxqtnFo3Zc2vxqUtMayKVY1sf9aHjcS3Phw17EyocgcCqGmN8kSCdc0lvtV
NZAg/LeciaolbO8xESeGuzjeRSDx8dlKV8pn9HQTzqUWpxaky77LaMkwzioGeiAQ24nIw7KTrEQT
xzSrfNiipNmA/lb382effsWLM8BzWq78K2ca1hUNk1aAUYEceiyCY7kUOM6eE5wC1B9lmPffnNCV
YVAjT3HLIIx2ObfPosLUQBaiLbUOzVkf0D/+t5CJajfwsQM+x1WNEsONvnwtvnCRXJKa2bQVu5BT
nRZf/lGJK2kTRXdp0rZ1P9q63kqYhPhSSSJP516z0pZTftcP6jFmLzJIh7z25FcieOjydaaZgw92
ee+NFidao/Sqa5xexmcWg+SsUpEulxby7HPvuYIEIsqxCA7Q1XV744OEc+VSxN4nsa4xb7zMmFL1
xbQKYZh1KThetJD5mD3sK4GTnVHbEtFoHcGaFZgIhBMUVhFJ+oWOndnTvpIyuRqKrypdwEJKVX8n
XmIy0YrVHqXQiEGGfd/KzN4OYElp6E8GqPrvbOaV9gp+HzBdD/PcKO4nCsdN2X3elzC/Zf9KGL/g
SkLodlyl5mW0a7PUzAqwm4A0TA8rKTDvC5o1KOjqhW8+1qh/R9ivBPm0VIOSr6KdFr65YaBH7aZ1
az1cuB3TPOM/t+NKzuRFY9Og9SQGzwyNN13T6kmz7YKt2uZosGvMPtbd+MPnHUzl63231dpsr4Te
qcrKFfJmpEvLhQ2e1Zar75lcgiJHRrSSscEd+uXCVSspl5QpSZ7XtoeoYcGvmz1OBAvgl/5FkZk8
F1FTuDLTpLhyWkyyfFM0A2mXCBLGa3QVaf2zxYDCkUQWePR/wMISIdPaoRuinaS0L7kvnkCbbqXh
Tk6NOpetUAmW0KmmKDW/ItGxrWj4BVAKaXKzhwjIh3IDkZ4q6C2zaujGzV8YpdalfCunqSGKta6W
8Fp0WXn9zzUXbhgC5xFk/U/sk7ZaT5k4gWzmAeXZtZZWZgf0XYSWC91Ic3fkX0l/AiBZZEqmYHF6
3JBv/ISx1OLUatIDIpcFPVmSNHFf1D6sFFmGJC3GKJrWH2Ov2iNxp7MBGO/v79+cTl6vaqKTGCGm
gc/E0S5AX0TLvBXqQ7fEXzO7HqDEg10aATNKurdmDPx4fkopblnV2qLob71yH6U5ZgzLBYs8nRz4
RxOvJAm3kqSCYTwW3Ki7rld1MeiAH6aYmmswBTW4Uv7y2n4fd4WtUfqATJxOleSExr8HPxxMbmBX
5XtZgw8pbCwPvXeEU+yoffXbYdWzpUZisVv7TIVpGxW0kgO75NbNXyTMYI2pC8xXTDP2beLFtA7w
+UmLrL0kkDqwi/6TQ4+pKuklE21rSTxIVN366BMCWuOCfZ49KAX5krHDAWN5E3NYp3XWYqAGl4m6
kc2FqrxuUio8CSB3PRRMtkSSM6t86HAEWwFqCmgqvT0uDFB1IfiOoHxxWRoiW8tWldAKRjFfwiSa
9dVVtJICgRWgkIoyUcJG7gUhZCArdR+AS20PiprqaZxdQJG1YdXeUb3ClN0GlJHlw/07NucoXIue
aGXlV13W51y0AxJoipxno+hdw2f2fSmzmwl+KBkjfGiLnDp0/OCH8PUkGP4MYxzMW13tWYyt3Bcy
pyEjdyh+gaIbD8ztiYH4Ff5I6sK9Tar1oCRrPypWUY3+F/TYLtRe57YNcEAABAJSvowk9K2sNBLK
XEkYBPJ8dFE6VefTMlxYz9ymXcuYaCBfMYnst+N6vFIPun01JOAlXfBJZzdtdK3QOQQ6N3UiRM0p
T6VYg1WqUP7y3rKM+S/SrmzJTSTYfhER7MsrIISEelFvbvuF8NIGih2KYvn6e/CNOyNVE6rwXMeM
I+ZhlNSWlZV58hwvzYaAENHNsTllF5a45QFJ6DAYsQ1L2m+7Av8I+317/Tfn68IA5yGaFsWKNMF8
ZfIe6TiU5GVPGMKI5ouLJ4bUIjFo5XFfSHdagSRRdzezQJVFfY2bg1klCqDIsMYvnB1jrCmVGwzG
6c51Wbjd/LqQt9sTtrkiFza490ic2DmkaLGJK4Cz+syDMxBs4c3ZWlUscEYUMO1zFlhPi84u8+LU
5vWu6+meauc2p7sEApS3x/KnQsHFlnjraGhVA43d2kJ/fSIhe5Sg3DXAxfTZ6KopAjpJAhREQd1e
QeUtySOWxLIHiARkDWL6rs3x3VCQLjJYnvkAGwPLbIxuZ0vm79vftrGWV5/GbUxLmiYy93jly6zz
xulIC9MdbcETdnsCoJUITYsVpGBxLklKWDlMg0SgOJ74Sa2HJHkdJbdFf04dv3UzCsxHyWKunjRe
ZiK/EJFRdlEjEKz51mjXhli0RaAXGKHC9UJklsJkq0aWweqkgKJOnYMLrn79+ym9NKJeG5mrxNYJ
g5EZqa0MjZCZnbvUksPbZjb2L3SzgBdGUymuZR5hVKRTZlsm9FolYvlDJUElxJewlbVSNGtblhy0
k4DIc9U/kbnVi0ujhxYFLOE7dq2U+unQBIoVGaMoklt3G39QIISM95Bmgx6a9yyJYWlUonhPIyOe
+SrVocjOIL0h9V+Rp6o9ljWJ4HBubYlLk5wbcBqzBAoW2QhIG7pNPD8VkO9MiOL//Wqh7ctSASaA
sDQfRuWdklQL2lJO0rhSULN0CFsWpsODYRT6379N8KxDuQVlCkhM8eFwPI92mxD4Zx0ksmFhvIhq
WhvOGdzdCEBBfaDjncb5M6VixWDQpDgVKVSyKoBevckBd9PtKdtYmSsrnGuSi6aVlSorEDMF0zC5
OdwmnUTA4E0rWJVVAQyk53yxwGi7VlEWUpxiBWnF5ant7mzaCiLZ9Ubk9jWgB/8a4YYCQgzwqCcl
7praGnfge3uWx87wU0JtN9PrYkelwfbJQr7/hykELg3DgsNDIfnaFZF0GBbmIMsuK1Pmyy1kUMG1
51vD3z+AML5/7XAeopCcJDMZJrFqSOhUb6kFwvp68iwmcHobDgKG0E0L12c4gPhdD2jsWn3Juq44
gZkyjEsKJ6Hfq4UaMklR3FlIUr65O4BfAhwMndDIllzb05yhS62uKk60VAM8jH1p+N0XlmB7bOX3
QHMJvR8T5MGI2LmIqmhSYIgAzziNINBGaSRxaVHsrFxGu0vuzkN8P9o/RmK9J4AS0uWYmizICdRW
XhxlJ/XNq12J6Nk3nP7VJ3EjB3DIiJE/KU5Tt2N4EuVVuN5jbMgEz5XNJf137AZXIFdqZs8z64sT
i1+nWA+VfkS6q/aqKSiHWrB/tlIFhgxYKHqi9TUe51xXqvYUUwvAG0Dc9A2YI3JoRyX1mKKrnlSW
1dlu7OGp0hK2W0hOfFtRv+ujTs4tq0T4yc3dZUKWFQgPHfUi7tiYpVLUZMHuQt/AiyS3uIAs2a9y
kXLvnwCT9z+KDNJbpAvQFcnrLduLShdHwhzHSzG6SIYNcDxG1bnAn3VqHMgEDFb6sGc62nDlvZ7/
LlEEzp/z4jylgs2+NeiLb+GB+hrgPMWkYmORHq86wBKgtg7IoSDk3NpVl1a4SA8NRWo9V1hnOf8i
Ae6mu0zfa8ZXUdV8C2uBd/Y/U6tx0V49lSly8y0Kme7QebTbfzS9B4CgVrjzs9W4Q+z/jgVufets
Xtrk3Lqu9eDituEu5EbblagClKT32vIVBU5BwLx5XgB3WEEBcLs6HzFTYjqJJGO1WHu2eh81Uzik
xTgq5KD2EI1/lqxdrniEPd++ubbyTngw/GuYm9dGG3GfZiPmdYoDiR1HwNgAY54CExryKAjKSPOx
VsSwtLk5L6xyM9sMXZGk9gD3AByoxHo3jiFvJXoPbVoBXfOqKaigPYTbnElfzj1bsGeKpfaT3nYd
sFiN/+UEoNC9ytTj2WlxDpyhvbozc5z5QfmWat0eapB4jyyN5ALPKNom6xfzDgad/mvn0UrgxJ8C
1dRLielVebL1YUdV5QCUTJgsATWfHfkQj2yXgGi1/UaoIK7emkoTcDUQvmiwzRMdZYjfEyvry1Pc
3I8JSm8jUNMiI1vOZLUAWOUKCOdThEanlGZvOeWps8xfwyi/9A0LplJ9aYDfmjJRSPopWoQ3WcVo
0fS4CuTwCMN5QqZZIskUWYWHkqUkK0GK+LdH06um75N+Eszhlj0MDZfM2i+u8+87u6QFmcZpjNTB
qX8Ctdp5cHmJn6K2F7DK+I7ylR3WpBcJ6PF9C8Bq4SkEjixZQ2+vAY7r6/BKbs146uRxjOhgksfS
SPOnKTe/ZPrihFBHf5C19tdAZfWkVYSdUhBNHCDtoAp276flxVfAt2kGlhdRAc/MMVb9DC7zdIrK
QUM+9ltVGW7htHuniWQU+m87tk++G+9nAJ8MPKVBkQEo+fWQO2bkTZJbWNzpXmNkl+vGHQAxYVaZ
gsLb51sfdR0FWAXA1PDo/JSnK6okzWcLpui7fhzvJDC8Zq/Ja36nP5J76Qj94R/9DxHf/8b4YBQZ
W+RYkCH+dL2j96bsLHuKZuD95rH2wNG3AyWoW6YihMqWKWwaHcrh6+Hn37nz0tsD5FLnaMqZ67TH
gqZuo9xV+dvtJVuX5Mq5YR5BcqGBvsNCDotn3bPK2oSO1zBHKvmStO9ElOfeOgag7QL8Eq5TBksY
d9c5KK2VWm7PEfoPAsl6I0rlAb/mkbo62UXlp0CVS43lLer7aIrYtLZG5+APAlBkePCov96Qmjws
RZ05U4THvurRpAQctGhFslIbawUgMxKASHYiJ8GHunRSsi6nACf0srEzqXzuMvmuRreW2yF1dXu9
NvzZ2rmj4TCjOQv53esRqepSLW2fYDrNhvmUma3PmhHClLVa/sisTD7VWI4QQZSIMeDTbQSONyTF
8bAAfA6NuOuXXeJBFiub59KYoqaASpeCFgnlrjUFj+1NI+g8hddC9gXn+tqIrEm1UqjpHMl57Pat
4cGIqv5tiLmOBG10eG3jMpL5F+msUFnLh2yOhuIjzyl4mwiiFE+k1LPhepEUQ9UN6lVwhnwmCS1A
OtoU5DkqzJ+g4jJQFSuKo+6g44WJYCTrRuaOMY7W+syCeDU4r9Z5vVgcQ5NojBaCJUJhYV82yQt6
8o6z9pvIIFVVPaV7HcxJEIRtrZVmAIaK0iIwMTwbzzRWIM/QcLjABObG+rmyC8gLiJQTt2YR7tYC
FaqNty1/hB1gjtI6s+aoAUAml3ZNr30Uc3M/NFY0FtXu9vHacBhrWRHSr+CHW6/w63msZb3r8m5Z
oiobug+7LAbmApcnamjf8hhgDdBX4IOGVVtDzovl6qfCrIluzFGW9rrfmA58BuQLH1gOb18rVP12
e1hbXsPGlYx/USFAieDankb10YktbYmUqgzlJtJS6SfrQGWUB327BL2RebcNbuxHxAJrVm4lh9Nk
zk31ZHCsXE/lCGx0u1RZdhUkKFrtzez3pbqbdB/VKYHJjTmFSQuYcnSUwEVxJulAeqkkMJm2oGt2
yh1YD6r2QxPR7G9sSKiYQ8MczDgIBHj6r3mxkMQyBzmKe6UBlx/Rv9U1+ovAlmjvpUIvHuQFnMm3
53NjAdcyCGDLumYjNc3tSzDWZn1lqUuUTWe7H4K4iHLFAE8NBB4msHNX4W17W5N5aY/bMA3e4LpR
YcMYmVvulnhH90R0lW1N5KUNLjKY58Lu4lpfImYcrOI80nHnqHuzuGuoiMJzw1UBBbHWd4DMRqsV
d3dVhmFV9QxCKuCo9lIPVHHJdt0YC3qVN2YNTyh4wxX2BmvcrNGppdWsN3M0T6DZyOLuPMk7MrCI
NqLa5paplY0U+b5Vp5pvHCvzvMsqKOdEQ+PlNH+VdOi7GL3q20YiiOq3Ju/SFHewamtWtUGBqcJ4
QiOhi5slXp5u77eNvbBKIeOBjVUCQJGzARIAWaZkmiNzgP6Q/qD/HBjwEJbbiPKFGx5+pf4EHTOy
nrguuV0H+U8lNXK43hiychIQpurycXssn9M7eDIiOAP5JC6tFf947W0lmqrKpCsYTNKc6+wxTkKb
vjTyoRuzHWtXUtVjLr/ctrq1SmiKgu/DvoPD5UJd7MkFQicqrhRDml0pW0JNy6E5kQzn/2DoD+kn
+k9BRcCdJaIRDU2bGB22QxK3PunwknfI7raV7UmEKPSfxyvscGZsc+xmU8I6NTXxZ+l3Hn8fg+wB
OiIHJt3PIpTM+nNcAIWSC+Jb7Iz1VubM0QQJOQu9nxEQDn4iA6xaulJu7Yl67Ob5mGqSYIAbBxgG
8WqwZfRcAQd0vUliuV7Som+WSJ8MgHHr+jVLAZiIgbEImkX9KZjONbn3aXwAyKD3EXEHbF6bc9Qk
tYapX6K21cejZo25O6Fq6Fn5OIYNWqbcWQeXaNaldpRnkxZqclY9mFZhdm42OzTK0RsquLE3jiJK
7wiC0M2nI13IHUVVWaRZpRTB1pDKiFEd4rEWTbi3h75xMGAFO8jBswKFY+40In1cJUk7LNF4lM/z
r1jw8xuRDvThkYQE+A1ILj5JR2U70eV6RGgVW/sOvHHak138LKz8MKK3FX0eND9oUy047Rv+Ej2s
iEBAzbEKc3KnXRrgSkxrxtSZIJnqK5/NT2WFq6Bf/GH5cXsGt97wl9b4MtbYDapeVgx79Wi9t28T
ZOoC25/fbXDlHVSRtc0ZRU4H/yB4hCe93qrxhCZuq8eMdhaNGlUO0UEYtrH5Mg8/i+LBiF/R1XSn
9b61+KBTaNFTP5JTWyLoS7zSeCrlVA4zoSjD1oFF6tIClhL3BrC415+VLuaCjlrsI0170tU7Ao0j
fbknIorhjckGkzEaLnA/QX8Q/CvXdhK70wCAhScyIUniPFuo2bfFXd39NhT6RjIdYosPsXmU4r9/
Q8IwynVg9VFNJA3XPXfxKEnKZcgto8Uq9z9ah7kJwlubeabx0X1LDTftRcDRzwsNEAcCGNySiooc
93pyLwzOsjkVedshyJSre/hIFGAHrGADFgS0W4wH0iijXxizwO18dgir2RVBsgYCqEpfmx2dZaws
CldoFl8kbU+d5yUTuNvPt8kKT4GvlS28WT+1ToJDHf1lKUzU1W7lCZlHzdWdN2cGSymrg/ivcb4W
7CHgWBm70HvEB56DVfQSGLZxexWqGoKbgxzwgkm/KU0mSNB8Luf/MQUdaSSTwYX/6Zk1L/qEq2SJ
mp9VW+1LafAHvT91dHJpm/ojw5MyqdBglUZTfz/S9lwuJ1MvvHpIGMr9o6cXIjmZrY2EDWvjvACE
hz/XK5ojmaRACwo+uPyKnhN3Bvu0y9SwT04Uica/jofxrsURBQp9hb3wKdMlaW2TmPISxfX9KP1G
g+IgKqJ9vhmvTXADQvmli3NdwSSPX9jyQ/v79xCagdCVgxIkOv1UnqaAliaoTta3MhDoAfiPcPTS
4U2yMgHKeescoNIJp4mUJVrkOV9GB7Rk50mGNznQzeZ+AM7k0HT30z4xBVHp5wsRI7qwtMY/F75k
sS340haWoNLhEmUIHCfz0XsUzUnqx47AhYjGxd0FOrKHysxgjUjHD5V6ieYZEAURkXpveSoAzNCt
jLyGihLg9aC62SgNaq/boCJ+XEAJG+W/aY4Fo/lcCMeZBmoANSJcumtB9doOWHE6xDDILkhwGWbm
jtrgkhQC3FPa+mP6q3K6Z2VqHsY82YO9p88cVxBhrMtzHZ5efwG34XF2qxjhDK4CSgIp7U+r13QS
5zjnAV4xhUzfiqwJsthXi11OvUkWQU435xrksZjnlV2Nf4HGQ6+PjGIO5ObeBtagNk4S/duO+nWe
oWKCMAJZOJRBr+fZkFjRUIaMhzl+r5Yn9DwJE+hbngPrCDQD9guqLtw5GOWKUtwTiFJ8Fnavt5fp
cwiE77/4cW7bl7raJ4uNH6fSMa+fmvQOpO/QEL9tZfMoA5KGFBtiICQErmdJTVCubLIYsW0XxrVn
SBEoaEjnDWNw29DWtYH3K9Z87dcFJPfakDxbsUKhSR6hrnMnpctDEecf6O1/09QwjtkLGHIs16oF
uditjYY0B441/NVaL7q2SqSC5aOcy1GT96Apu5PUhwr4+P8wtAsj3BwaMgGOxiByNDHnrUkgezqx
ANQEEHVTPTtXd51lBWWd72+b3fKLeMcBvoggEtwOnL/P5h7J+rGFv+9eTOvRbAdI5DxgZgnBe6H7
ctva1kyibQvlFZT2Vi3265lUi2bGZoU1h07vvZRE0tSfSokcbpvZ2vWXZrhBVU5K2zZt5Cirdgbz
ShKRCvnst9tWtjYjgAJ/uihwV/I+OHFyDRXnTo6SsFDu1dY154DtYsmv9mBYu21rc+LW5yoqo8C9
8zXZudXNFvyRcmSoyB2nyU4hXxxcL7etbM4bcOEoMK9ERDyyxBmqtkdrhBzZWTijS4tpDxYqbSwX
ZF23RgO6GpDwIF0EFmTu9upiLSFdzxDMwEnoKXRYMGEK+fH3o7m0wm22rtLKlcBOjsbz0H8o1rs0
79W/7tvBBYHIGu96ZEJtPDOvd3QG+CYralmOZvU4z3sqe/GwzwbBhG05WGww1GXQs4ci6DqhF7GS
hNUHmaAmo3P0vsIY9KH3psRz2LwTVybXT+ZudjDuAF6EvxUUaFaXcWGsmlQkuKBNEi0LQmY65dAG
qbrp+fbqfObYQE0GeizrtbEKIfDQE3y73JE5ZlELejrrfayCuI6q5mSrXyXlrWv9mBznD/1xJPuy
ijJQfRTzyX7OpGMa1mhMyt3Y039og98XgltmI5N5/WncdMtz3zsTukij+js7FP7Tsp+Dr/LJ+Hp7
CngtAVQrr+2s5/FipknuVLGdwg4FU8FyB2pKV6t9y9lV2iHtXefrmJ91LUxfhf6E5+f+ZJq7SXMs
vTYymO7qQyYfNGjjQoY3caEsYPRhSb5AI0l5l1LLnSFhWnrZSy09NgGoajrwpDlPi4lsa3LKw0Xf
qc4HVfedeeqWuwT/cw3Bz/SVPDWJW9E27KVjZaN5G1pklcBh/Uk4fN6r/24ibq/a1sg6jTksAuPt
mB078mrHiquOr1Qx3RyVFgvq0sg3gcN0Gb10/qjv+rIOEukpI/scCHJSH+zp3WjSgx4ZyTvoDyF3
ZOiVSxsdHXF+seSeMbiV/Uqk3/2YuBlYJYjg7udFqj6txnrVXGwEM50syCAkY6RXjygOgjBw0UzX
TMKVfGZxmVe/pj9LtztYsb/AXw6gUX4wQF6PVWijAhiZNMyse8nLky+z7TPnQFnq5+Sths6UGdGH
7Axu5aO608Hw5gw7TJqLZemOSvlcB/WjBAmD+UE/2865JK+5dD9BLMsdn6e3VnGz/IHdmzl0JsBJ
j4bBkxw/OKUPthsxhfHqkz+tJ5BN2koztXZbX09EM9tSPyHlEIExC5C/uex3JlTsDmVbg7h6Am8y
qYvSTTTzAZyn40vZD+Bvm2ZRo/kf2pfrD4EyErjxEWciNAfD7/WHKAVrBzZmY7RguwCD6SkGe2HI
dyOz6i0djeyP1tLdDkCKulV2hWPuNPngzN9yw3HJqO0m6OQix0JdqcggNZTvwDEWrsneIs3dVnbb
QfLofjC70F4z++iTtcuI9mYom4LwVTgWblLVoYYiopMC1ygd59Sz3o0QUpikftCiJN9NiQ0M7m6a
QmfwsxJUWymyxShN1odceSAPmuXqUpjtMravcy9WfVb/qoP0iASjpZ3rAdSnk2v8dQSH6Qf6DMEO
ii24jK6nP21qNmrgoo2+6YdH7fGv/e71r3MTkmkpHpUFfj2mC9YCukTqntrArdfeWs2QFJDhLjs6
l18H7dQ3CR5NqSh3+6fx/dMOWxVk0F2IrcbffzbpiFwOZASiZH6QZOkRfGBuPaaPdW4cq2xxwc0L
8DLcWI2Cwaz6cuvFcbGvVedpsJdn8Oj+RP7uLu0gL1yw/o61cYiqzVOclFhUL1M0P0HvogQ6YiWs
lnFHtUCzI2t4GivAoS3TSySRI/t0fDGxQILpa4EFoBzuQmtkjZWFXY1RR0pgIIlflwzFjl2Mmsft
NeTVbOEyr01xO6QBf3HbJd2I2MF86pIKTbvArNTmGawgr5qR+UUFRUPT8mVtvmNj8c6ghF490fSj
6KkLtpmQ2bI7aN/H7qiVugeBrL1ahoKv/BxL4StXhAGCHBRGeQL4OGF23afLGCVFZgWzxAJw8vZ+
mZimX0mUnGopvgdmHD4/18HVC6JTqjPiS/3suG1RKR5YlHUcvGEIWgBKAh00FKc0qUA+MVXVLmtt
F16yRJ5lMfFkpGbQqzp9uj0MXqrufycbsTTQ9KCmAGfE9XFE4wMYOZx+jGqQPloqSB8H8IRKtXEA
H+6+Nw62vZ/m77rkOeld65DABu+8Mga2Mh8aRDJj/l1tF8HlvxrlDhDQNSjioQiCnkKL2wHA7ynr
1I7RaMdPlbOn9VlJ9GDoyxCw1JZF6UIFkeHGcsIk+kDX0iRCVvV6HqYW/cZOLsNk3nkLOYI+8r8M
CiINjglAG94W2rWFhlqjRAug3ysEAGm6p+q9pRZez0CYHNTDsZ4FuOx1lj7N4oXBdcgXoQdaJCuj
rmFwnHbQxbPRQmDsoQjKRCd2o0ymAr3p/KFpQFWOx2J3jjSNxYTJU6yQ1CREjHVn3Cfyff+ze2NF
HCSKwEmsfvzz2P61yL0A48KOyyWBxYyEvVf/BN78MIjgjptGELIAYGsB225ze2JI9Nw2a2WM7CaG
gt43J5aCrHzSUgaK8W9MVAjY3PUX5rgNUunl0tQpxlQcxjvZ9OyH/iARtzr2go2x+upPk3dhiNsY
s6rPbT7DEAiu1bpENPrLkk4g6RKcqY3XFvbFhSHutTX0hVlaNnyk9l7uh4/4K2Tlfuvo73R7QXFj
ewtemOLup0JdKHrIYYo8do+a7Eq7ISh9M+iOuEAswVEWTSDnnxbkXRtrgjGI5jyhjX98AIuEwDGv
q31rkbhIhmioLVjdOncP6SOjLv3Bvgx+epSD4QBA2/BFYO9zfH69VtxFAGWHrq8RS0BUEc0B7Wu5
1/byKXWhCAZEsYjq4XOe6MoaX7er2smpdWseUWMI2XDfT9iLuWgKBeeXBy9kbKBOJuP8DpCUy7wy
rFK3WvwlUisP+wJaCZG0twPZ9S22S78JTtnmELHnUMsBEBxNwNfuV5oycNbHcL/oRjgWPTw9BDQq
USPhRqYBM3lhhtuLDinLTJJwmJNo0XxoDdX+hEwDC9gYOGnizS08f7oDv5VIB1M0QG6HWpKqELJe
mXq+s8k+Nfb2IlK03+gtWoeHVoe1zwcBAeeDm3JICGUqngvVQd+TkxbVBYTGyENHXXNw60Oxk5kr
nfVOEPBue5S1Zwxq8wiu+Z4xCnaVHPwh2KLIhjB1CYd3x4C2XBXZObQzZHQdNV/BmeaNeizwL38w
5/zhXwls0OG4dpfwb9RioZAVig1cb2161ot9b36xCrbXq9MiPxgaSGeTH50OUV+wYal3Spb5ehIN
/X7sXub145yvshMkevj3JLGrurcMVCOoEVZsKOcl4qxmoIgt0HiSPTXjb2n5No9vAk+0ta/+tfEJ
JEbULKXA3UwRORlmCG69oIjSe9OdQtBNnc1ndzxo+9s2N02uwSbYvwAT4XmDZKmykkbBsObpe6/e
T/Vet863TWw5I4Dw/zGxfsJFNGZpEOUb0IEVxVCDX0IID9xPx1QUim3FEJdWOKdjgFQKj498gst7
tqBhaRJpvxQAvJj7Tj70NBSSgfGCh+sLAsdDw9MBOX8T7CPXA1ObEWpgKgYGsoxdHSY7lBes+/bO
ODpeF7LjdLQesx9LAFmVB+1we1K3LuJL25x3sMrKNpalQk/ZnqF6gu68o/l628Tnxvt1fKj6rwgi
FcQ6nI0SCSBF72Gj84G3Du1DtqdhDqG6Zq8/SUEZ2IKSwBp+8Yf/0iAXB5Zyrk+0gcHRm1wR89Hm
jF2Mhov9eq0cLUJLzFg5osW9fVCmH6nE7rGCgjP1B310axzcjp+6eI4nhnFIz0H71Lz0u+Q7OJYO
zLUPS5gdWz8/mof2MO2LUH0n99bX+H6O+kdBaLh5tgGrAa0K6E3RrcftTxLrVM0xYgPs3veFZLhK
U4lCja1oDf01AHzZMCXz5WsbeMRGW9fMCbJX+qwf7R0Ip8Ps1N33h4EFgj25XuqfpvbCHHf1asTM
67pq0OX4uw+dZ4qTpwXZTomacHwc39P74vsz8r/hbbObe+fCKuf882opMtNZNybo+scd4JJe2b7k
gyCJJzDz51Vx4SlLeaqG2oQZZodS98yWh0W/n0WZ+a00E2AZ/ywZD1QD0Tv6eyARFrE2LEvf3jcH
s3WhHAu1DV859s+6u4BA8dHYtZ52ZkflaP//5pOPbeakBrXa0GI+zXd52qcpBNa6CTS2gnBi8wT8
oXBFAwQAJ+uEX0xouuB1W/d0itplDxAp6thCCetNn3VhgotCSwsEvDES/NHkEKBT7xVM5e3NtwGM
gh++MMHt+TprGJltjKI8j61bfTUgjlbdVewJqLkPU0bXKBDzAqPqWq/+fNBW9tv/nTpuy5tWYioF
xbiQPU9c7cdymr/b+y4EC15g3ck/EfCaP0l41L7iOSE1roiiQTBqoMyv106nw5Q7fYcPmB961zz2
nvlLb9x+RDLHRef790FEUH57tyAjdm1x7jsmQ0UN/jLb2dI+y6AUKLjhtt0XtqJiWThkDreUZQKR
s86A+7LR0WG+lclz+wiuYUjRCdZvM4jHKf7HErd+ctyOPZTYpih/G49gww3UQxPGYeOBp+Q/OWUE
Xxb6Y1cSY+6iifsllc1hgENR/QeNuUvtau/j/fLFSVzzZB3HX+bgxT9rHy/dKhE9VzZvoAvr3CFP
4rTSJQs7lZQeRFzq3w5SfofkI1ddZBnt5/ZXXwmLOZsPFZD1/DNm7txnXaO2DJAf4NRR2XSSk6z5
Wn8gD5Mme3bRufZ8rpxDUnxJzR9OmkL3L4jHQ0Z/5kn1JaleycTu6ayFs6iJaF3ZTyf34su4PdaC
fKvWm3U1ui+6KoEnabdAe/5nlZ0hYZj/t5fq5VRwW63OwMm9KAxbLd5pra/gVm69A8rwuC5R6XGr
8NSUfvbiHP6LY/x3pHwuRYl1siyQUo5IeygeuzlBK90XswsS9tIpv9riG1MQctlnKsQabMfGF6Y5
XzFIDhqlCJZfPsd35hmCgTvHg0qjb7utPx07VxV4js175sKgeu2cqGPIWTzKU5TYteK30oSuxFjS
BKmbzQjkwgoXgWeqUswqGTEsEnbQS8TbwsmPuvClu07PjT3KFwqNuc7zZFhdLZgjDir7WsoPg6K7
JHa1xlzL8rX0oM1M4BXXrX/LLOeoEPPo8lxgeOBNyj3nPg7scIbY5pfbG3PrIkFPNuRRUFQx0Vhy
vVZl3KWkoMsU1RAWNac9axA1imhgNo2gXQXNe2C4gqVrI5Ok1BWBGuWK0nIaxWvpWTVEzTEiI5yX
S2vQqUB2FU9c7S0ZbFc2D7R6uj1bWzvbuBgI569Io7OkV2HDjp9j8kOC0NttA1sO8dIAtxxjN6JP
QoEB4Kvs2RugvdPszPaARpGpRrOa4ELaHA9yV2hwRBEcTYvXC0OaXhmUGuaag+SJqCE2F+Tix7kF
mVKD5PWAH89DlATfJcEL5E/HNn9C1mah//t4bjHWbOQ0tfh99a50z9PDBHkitz2T78o5eaHeb/xH
cHt1Nl3ppUl+eWzbHqml4AWZvYIHCMC8+Eit1htKyH32YIjqP0B3Vs3PTdsBIiiDXbUb3Dn5KviO
deq4oaMNZR04knwOer2v162LE50SS8eBKrLS8pihNd9tO0uPRJ2LZKcXhjm72SgDVKYUcvkcp40O
9gqiKNMh7ywnZOhTLnxJhzIxaNlK+2gY1XSihjMkgIk1Ihz/1veuPaVYLfiaTz1QNrELiY7rtobg
LiRsSuln3bbFXk2gWVvFRhpZiyZqBtk0unobqEqhyYkveE7qJGdgfMeLir2q43enP7SNjnfPr0Z/
vr0eGzt97SPHu2fN8kNQ7no5GLRZirGApXzSdF9vUzMkald7eBg4gl2/MShwd4E1HYS3ePvyK59o
jTToMlC10H6R2xz9nMsJolyxdDeb5cvtYW1cQQC7AkyCVMnaxsDt9tnp9LjXYwDvmfwFmVdArZz7
tSVPq+9lsvgg0jjftrhxp6PFClKAK+uE5vDE2AyFSrS3KzI6GZwkKJfc8W2I2x0GUMD10DfZ/wdz
60QioYy2Wf5tn1Z2VY8V0MMOKDM1FEkkqu9z2f5ILOhy37a1sXDoS1p7WaDwDqQyN5mZXUJTbSyU
SK9jkAd3XjotXo5OdlNfXjoqKjltrZ0CIj0ARgBzRZ/+9ZZsm9QyKQDt4FJagmwOad85fkaknZ1Y
x96q3ltT+bg9wq3FWwleMJPAlYMg9NoksxJZjktbjvLfWqn9LmkLuYmfimr8/g92sGQAnSjohedz
vTTrLCjaDkpUQp4gn7+jUZ0qbt+3gstx41TDdeDlC2JgZUVDXo9HUVujyikD0WKdvltOE4yL4YP+
VLAJtwrw6B5Gey04GzS8SrmlqvscKuzgBo1UqVnOUIinfolXWKBMyrSzHWbt5on2H7ZDJNDksuTA
oAfu357Tjd25SgSvZFirsjZPrjCo+ZRkqBVGNuCpNGdBYTeBnSR31FF3af7rtrWtF/+VOe4wKHpa
65CvUCKLyF6DomRjtb4+/YALdYp8b+ICMvXEmyozSCFEKjiK669ztyesg+cfEEdgG3XuQTTNStxW
4GONaqV2rRhX3hLvR8cGXPquafaFrP8qpEbQBLtxIHFfg+tm7buBIA9n1Na1vsfsY9dW6QsUdasv
FdMOkvxSG0WgmY0Adbq1oAZwjSCwgEGDP/+2UqWxwwDYBbGTXxGAy+PmlLV5UPYJBFWNWJDA3xoe
Ald0+a4iQzLPYqvmiyrXZqlGSeotMiqhgAMm7R1LwBzdnQgALLe30Ob4VtF18OrpKD9yO4jO82DW
qDlH9TK4K/GxczKKLCyByi5VETnXhmdDR84/xvhkt7mMk91avRoNDL0/TGnR0IRHbZll6SNlIj1F
zu/YIPRB/zXSqOguXbvGuZ2yaLQA9WqlnTudeil5sJAdGqe32/PHrdcfI2A1wU2EfsF1wa6dGyq3
mhXrnXa2x/8h7bqWJNWx7RcRgTevQNqy0F3V5oWodiA8wgj4+rtUd+6cTBWRij53zJmJ6IjeKbG1
/V7rzfGilfV+Su6L5ARQqalR/868/EcagggYGAATve/IXxS31Z52k6PPRlSsRPFZTnb6WPY7kzhh
iwb6OkySEoTwxf5XIPan8R9QKWKc/fp43jxTUCVrRoSxunyMKAb16/KcAkrw9jWa16bkP3JgOVG8
5Okzv+aLgxlguCsbmPWI5sYY8NaWb6TaKHER26f5R4qg7C1hVk4m3YgydE+t/sDBJOe088H9fPs4
W6qHHU3kFuAnsj5cW9lXXZ57hhGZihpUGC4njeUDO+O2lO3j/CNFv760FHOccHI4jmlZe1Y8YoXE
tzXqS3d7ZccRlFzJsHTZmBAE7cPSRpx1r64jMbRbGgCET/5SgW+AQ10fZl1WYg0GHlKPEWLUdcn0
VJilDKtv67nCNaNgjYYddh4FfW68kfHpOTMavU9u+mSpzRR7AOdv9elTqhjAIdLn+XT7Mwkm9l23
sUWPOAvlf3gQ4WRG1475hO27qKZ059LfiRKvaGZgcywEBdH+trAtnbgUxn/MxUNyk7kv81aBTugP
LflmtqeMBoklAePYOpILaj8H4+AwriKlkDIBPMluiBkBAOfVmncrNkr0ewB/HAddhle1JYvv1iFF
dyxEkcInM8qOgOSKmVH2mUzfbXjA1PhVDdMubyV3t6GCUD0O2I2mNpJd/gwu7k4308V059yO0mSl
Jwz5YrukBBP47S+0cR5u5ZB9YbQIpk54tZS6Gh0BVh2l9agD58aKJo0G6AEDPA21MIukX28L3FAJ
rESDDBcAldhGEpeRrNUs7CKvnKjF6wsV0P8FTmfdYeccO2GLDM5gUxo6zegKAYVOF13UULC+aXpI
WwYrqwLU+UD7NFvlPAazvro/AGCZGRLvsfGqsecJqAo4RT6CKNj1cSTGYq7wUkr3YAASY8VSX33K
a/exSTA8l1KJomzYQ/AzAa4dmSi2ZcUF467CdlTVW0aUACfIbt6qbA7WWVZU3LzJCymCT6yNYe26
BnYD43jGhHFKBNisQavtX3irq+MI15erc2HlgI6INHPFILHWvNkMJUAn6TLJh3r/+hcpA7eFMLso
YBtAFjHQSrt+Yp3BsmbMU2D2DvPBXCNlIc9dOmFNoATDwKNnYIGv8Tvw4lB3ulusJ4OFShpk2XGt
gPbXdYYk/uVn+/CDQBoBXCaM+AH7+foH1XpF1aRNjGj1kKMlf5ZSD8gjIGPWJGr7CrwuLD3+/XtE
QoGsAiU8bKEI33XuGr2wq9aKSsDfOCCSnIpP1fI7Q8vytqANNcXqPocgR6iBeS7hbH29OOoAvopo
UR5dTI0CA9KWZGMbOnolQjCZ+bq0aEgMdpStKzm4tX0q1GLCznNp+bA2jeREGxYabDsuINocCxVC
EZsxnViW6y4gn/WGpHfe0la+USeNxEJv3ds7sjSfcOKEEdc64S7g9RqmworSIUc0D+QASoAhLEuf
NxyBgR4IlA7vAeZSENPbCOIXMEFEmbnLHSxfYmJ7Ba3OaL6ooIW+rQsbeg5hiK+RNSPyEZUOIHoj
EIKpFSGbPTTpEDCAuNMf9fLSl9leBbVO8fovJAIaAQMCACfE7MP1LYL5PZ3MBhKXVH8xsqw4j5Xx
0tPBwXA4GKSdkmSnaVGUcAXSa3hb+IZHMECuDDgD+FnbVAW9rJciTUjeWJFt7q3kzQiVQB2PbDzn
sl2qrReApTHU5PEpQfkuHLNDmJSoyoDXrBh+pX+fx8wvkz4ovOj2kTbVBSNN2BNDAgjAx+v7tD02
o8SZWBEWq3aD+nsw3hwaDwCnYbJe7ZYo2Ax0YQzDAYGBYDi8HsBaMFF2hBmthzX158D2JB9IrNZx
T8DJW/8rQ/hCg+vkpVbUduROyz5n3UtqAyqA/m7qKmiHDATj86FPk+ecyEz+1hdDBxUlcF7SRRp9
fZFjPbO08VY7qmxwkqyGE+osCazBe3I18uf2RxM7Xe/HvBQmqMeQErrW+WJHtp405IBOiqruQMDc
3juT5v3UVmYDMpLYz14xnScsRT0o/Vh8XybF3Weai6JMAh1Pg77QvS+3f9vmPZgWcDw9/BPh9fU9
5BnTUI8p7Sjpmp/L8F1PARCQVt+rRMrVy/8qwcuiAAOYW6DkcTBsQXfzpOv+102AIM4HeqaihUnt
HIdBCVbNz+rOH5v+9zBXe117u33KLZcBGlNUuNFVAlShcEqT1IsNUCc7wu76oWQSV7F1h5d/uxDM
W4mlaHaJvx2YE8BNKYJyPZQvt0/AX4J4eah3qhpeImBkbSH7Hty1X1yg6EZu85higXvWz/8m+8bV
4LEjPYW1/LCDYZVDWauNEyXVXYOzgK/99iG2LgpoSQAf40imcKrXykaWOXW0rnMimnEsoyU9gmBD
CjCzdVXwNC702cIqo8P//CKDW+ykKfpltlGoOmRY7PokZRnbtFuXIgRVXkBk4M4TRKhKenBcTCF5
ZJe4wKzId3qXBnRWT4SyABiif1/uAUwTT4NBPIZHJMQLrExQuOB2q0l2NPdCrXd8kPnq4ySxzVvO
80KQWKb1ykkpplGHzcLOcz0BM+Je0VCQU6ivVprvGZIi4+ZXA/41SsMwD2Asuf5qo0EXV2s9O2pb
y8f07j51EwwHy1CfJWLEPrY2rAbLV4jJQKX0VPUaO4Kg6yd4uiWx1pbJAeojhvCRVgFSSzA5CrgL
OxSfnWhwUr8a8oBRGbbP1nNyQZ+KDNQDeL0q2J1lxcYkXVPYBKUNdNaDxSiq9NwfpLw/G5Kgbniy
AHfHxxHHV5d2ztCrU+zIUV8Z4u2V3gGaBvyaktB+I+a4kiMoQTLM61jlOFEJeBg3xhqfPzpV6OjR
4oySNHRDE/6RhTFjIQLw2JiwmiucOhi+jlUrNw9c8/jXFo+DfiBbQZ0AnUDhQOuSTZ6awzXAUJhh
Y9QtoC1XGmh06X2qO7KZ8Q2tA64aYGGByIvQRiyhe4PmJq6Owks3/MQMV1Brn24faPPWLgQIB8pT
AGklJgQQ7VtRPvYGFkzT020Zm9rmoeuNchXidnGsuKiGtG+X2oms4aRZfzCUQdqox/jCbTH8pwou
FXf1jxjBiJuToSl0xFFKmyQ7iwKPEHgbk183Ggn6fnkbm9E6dXbjfcrKVmLuxK4tjwlNZM1gcMFE
CHatBPUD/3GWYI/LjSyMS+jTcqwnIHq/IOP0AcR3zLJPevU2WvFkjpJHJk7YfxAtmCa9U7qVOBBt
QKZmDGdK14OWFaEDK/WzBlpymsy71DCPtVc+9UkpCQO2z65jkELTARiDaclrW88KEEN1U4EBXQAS
jXN6Bm/UGUUQwNTcY7f0Trezu7xtgdXmNnFTfL393bfeCJwMx2rGNgzAMK+ld6VZTA28TaRPPcBd
S70IiKrKwt0N/4lWoIdRGKgwKhXc1F1EIevalE3VUTdCZOjP9BuwnvbMjHPg8jCyZ+Of24fayjHQ
WAAGHWJEvjYiPEwLC1LKnKgucEPCef5UuGHTAMDx2KrJEUSz4WDTcHU/K9P80nY+9TIga8kaK1vm
G+kcGC9Bd8Pv9vrMbT9CW4fKix7SYZ+ox4kGrhKWsnGcLTGAs0JDHiUFzMcIsXCB4TEnXVCiV5i9
Y950xKzMbkx3rW2fUl1iJbaMEVZhkNRDoo253uszOWMHqldm2lE5twCBqdGPLHvDOlV6a+91cHRJ
XueWgUUNwUFrChN+aBtey1sWJVUKYiAx9bDco1qt4aOmD9S0XEbLtXkyjl6K+jXG0kReBRdYj5Y3
4WTLNGCkyQFEAGs0v0vvM2JL/KC4VvRuc6wLYcKTtwaQ9vaIaCPQFQJegS2lfWytBqh1CmiYQqAz
Tv7UmX1opKTZaXO1s/Qc6ySD/rlJGhUoBs2yZ0amByxxtGfMh3a7ueyMM7Ki+qgsORbliQxjY8tS
8KtBZxOgHrZIEZKhYatSoJVHXbO8gAL8hNuS+IFtEQiswOiJQEFsBBVZVy8ucuWIlPbvVuu+L+oi
2+naei98CoIj/oLmSJy90tOin4fBwt1bLCgT7eCO493sJkGqUYDyZH+3S/D+qVHT5kkKGmhI9wQN
LouKANjLjtaKaQ+WwTHuFo8dTDAr/ijneYpum74tPUbaiulT6DCGVwRz4I1Lb08egtMMMEPWggm9
vvF7gCN69f62pK2PhfcCoH8cDCGdoMSVgsFV1vAweHLIfvHwLG27kyGFbJ4HQb0BVFmkDqLnaHts
SdgtD7Fqdij0BviHgOlrkYWVsk2azQNdiOJO7MJJuRYh2myjDYmB4ikkIHH03cqWbV9smTQEowAE
t3QbLQ8h1NH5uEUKOq3IS1rdV+yh9zNnnQCslchSIpko4QsxVk7oqvKgvrEPrLJdfyTYSivnVRIH
b5UAwBWGMX/0sDCILXJeJtgXLGwzR/JVP+fTH8UZQrs8lPOeOAXwBoudR55TGUzGpmqgfo9+O+JW
Q8xeFw04dF4OoVbbnKvRfKZu82xmgPu0+/hf6DqiCQ4FwCeFBdXIuoQtU4lajWqWj0aGlqD6l9vV
74YC2TEHGuDErmLHdihTm3rV7ERTN5yYR/d5kr62mXoP6ogft0+zZQIvRInRdsncoltdiCrM/mzZ
v4nxRR+7PZ+/lnLobH0kTgaC/3DYMxFLG3HChCKN60Ss2aWAOa6AbbwrZQP5MimCpq+aip10BJ6R
pvvtGrdziPp12+xv39uWFAx2gkEWuTJqnPzPLwwEzqi1WgWLp4/VPSFnPTX8Ze4CBbNZfy0JTSlY
PCTJPOsTJKXu6ioaz4dasDEESLq+gj5m5w5V5bteJ0v+N/QBESTqg6jiQQPFalPipcZi0MyL5p4c
6tVDBIKvGSxKE8zF+LsyklISAW2YWguL6NB2AyVwkA1e32SNab5unBsvsuzyd0cqoDPNiowZZCOl
xXgq4kGcCKh+rqAUfUWtirHBi+gY6CUwdqEZgKxcO7/93rS7219sw9Za+BdHLQRKEWKX6xNVGqIK
l4xepOVr66u5nvq9TT63pnW4LWjrY6GQZiKv4O1y0X8kXtatmUG9KNd+9/XZo8rehrCy0QPH+HJb
1uahAPfJhQFjSqRNRkjeYlVj8aJ0jDHkVmsPhQwAfeNN8TztvyL4cS/eVJFnBJwQE+7NMwM0SvYp
UJDVtA4JyySPauvmkAzx/AV1VYTY16L0mVQd63Cayfkx5ca5eaHYUF75fpOsobalephTQX9ZQxvp
w4Z7SRvbm9DNiiYChskg63aP+dkdALyMjtLtb7RVPwCq/z+yhJxsKVyaLlTFDZZBdV5/YILTi8mJ
TP5OATKXDGJo64P9Iw74+Ne3yNKlaRRA50cO0E36O727n7/Y6q/bh9q+P46eiyEU9Kv1ayFYZ1B6
dzG9iLHvPXnVzJfKC1k/+l76pJtFOMuICzZ1A/hi/ydQMEiTxSw31VcPE2Gp79pAFdO+Futzo95P
XS8xfluvygZjFzd/cCTvkG4XKt9MqragTeahEx/17PPUPLNuCG5f4NZXQmjOHy2QOdFBuL7A1Z6X
vgL0ZgTstECrI6uZw8T8I+Vv3zqLg1UWRLPAyfzQXqqxOTVoPRQ9yYYixDBpG3tUrR5qvT78ixNh
6QCpBtpl6JddnwjcjbRezQR6Z7xikctvSIzaSvYvOi/cQKCHgPwbDUbBabTm0DBPpUlEk7CwgtHz
K+fz7ZOIkFk81IMMENLxmUq+anR9lKoaTOxOqglWla18j9vtT6429AE16zwA8nN9r5X5F1136Q61
tDVggI49141TH8ZKU57yRZtCc83WQ5UZ6s6YCsxmGeryoGeAjxmwk727/YN5dCvUht8HOVDMAms5
phivf28HpMZ5cLwkGlb1IaHpc63c18mncpoOFlpTi/fttrytx8gHR/5PnmDRkjxLmwn4yRFG7D1g
TKNN3advqYwUZStruTyXGJuqCu5Ls5Ikyiz9l5doYBjKq5CicoLRFqDja0hdkn3eFz41ZXWBrYeD
ATTe3EP19cPDcdeyWArsbkWEvQFfzVeGH24rq3VsWQGAO0MMcgpUVQRFc4DubJAhT6JqcQCLrbDi
oBXGt6EzASiq2DJwsY3vhrUnvs0CQhPQf/Cfc2HYNKZ7yZDB6FhWrJM/3TjxV2qDuKyWcRJvOAhk
Y3xGA+qI/XLBC3ntiqngtlSiAqSHZgP4yWoJtOl+mfgycmAWSbA2Mq++8c1Q8wT6ocfzQLj26/Ml
tVsuZevwd7BgOszPlNSXKeWWDGzLc24ylK1xvGsZHVXmXFlMJcqZfpiwXJLU+t4rdrdf2EcpfFQQ
RWPOWg56KOH6Uq3DgnsLxdDxvtLM9A2QjOrmXy8wXEv5YEsTzcMkTxLZNQsSswkzGT/ZRwXnEtD2
tbCqDrIZQeMSlY8lsjqJSkAbGl8TloXK8FBNz//muv4RwxX/QrFHplaJQRq8o1qhd8Qz17OW1Mem
9mTQwh+f0PWBBFNL5t4kIwj4IgdoPX2YhdbBO8x/uZMJB4ROE9qwqNcYDoa1hWurSI8AZNI9vqJV
JW6gqnsHE1U5oBsLQxLtbMSnfN8asjQ+6oTi0PXlUWMeKq1toQXDvhqf1GUKLPN+YVWglHu7eC71
zylT9qXXSKZDNvwsl2xzBHmLT3gKnw2ZS9u3Fi6z6X9o+Qs1/NoB+0K1b+2DbsRrtu87TNgR9yl5
ruleVXZgz/DmJzUrvpqJ+5lWsm21j2YLvwiXoRqYj8QinmBBwAhkGQQ1fix1fa8BxE7sYGrOcD7z
iz5mQRre1lv+1107bgzGoICA7THsi+ClX189iot0QISdAPIIRpFOShbmTWtKYs0NY8LDdM7mgWQe
1JXXUpiipgDr73HNC8xVsUNI6HeyrcKNm8MaCnwLYjsLcZlwc41DCqYoMPhrN++9PiinVywy80Cw
XcJl+Vk5v27f3UZ0AHYH1LcxrAu0foztXh8LLErmUA9UiZymn+muUzTgFChYlQF+yjrMP+yJ5rqP
fY/qs4LG1Bh0GN8dsC0+eH8/yMAV2HPgwkFvjgns659i9VOnuLWlRFploTnfdW+zOckWDkUoaW4V
gEACh4DUGH3TD5ndMs3e0hg4sFv6ul6dTAeMSYiEjMUNvGFf1oCCe3CN4gkrC/tRwb7W3w8P4ifw
SV6MdQF1X0yNrNqxUzR2lYjp55x+AeOa2wfg77j9abcU9lKKcJ0tXQor8RwlUtqvvftsgF21XSUy
PsbMOAmvBCFAQcdKfBSjMlCNpkUao3RCysPBYS95Ey6fmr9feURxhkO2cPAHFOEFNV0BV8BWrUrj
PD1geDgs2gdvzYOx+Pb3l3YpR/AZTm+P/WCXaZzlGHxbunPHd/daibfY8H9XpxFMNlm7PrVsXFue
r2iOnJvpmFi2X2eAopF9ok2Fd3QPj9vE0LOtCnrQzV07am6fxmvzrTR2AN7MNfdoKNqzZZ6ytgxz
+myVnT9Hvd6dxrmTzd+J8ObvT+7yFwgfzwbhY5v2Qxq/EtvHJILh2yysovGOOH5WBC1B6SigSXAf
VJ3EO27dNLwyrw8AWP0DakCnl5ygbkpjzre37PL+PxSH8yJ5CVuvDfj3SHVQFkXqKyTuK7AfAMhg
pHFJn9p2546HjEl0cyMMBGj3PyIEP8cUS2+S1UxjXkRUDOrbxqNTZgfp2u+WFwKCDKaOHT6uJMYy
HgCnnYzQLB6eF3Luye+Z3g1tF5D0baRPiUpkw0E8EBc8OKzIfwWKeU69gg6aqkMW17btT+vvTsnB
IYgDJhwM4b7RMl8HFHuZ9/7t575lv/h+ro1SPAro71HdRcjL+65glofggrb7wrUQJn1haCMvJnp6
D+4ogyfb+oSX8gQtaYYKftPps9gbgbiyRGuR+BypVrbIsbFvB4AjFcEv9+r4P0JS0gFqYu5rlsV6
cbSWL21/l9k/mdv41LnHyBlC4SZ90EFKWcfa+n2uP/XKvqumA+n+xbu4/CHCiR2SqVhg0bOYTndl
+r3XX7NZoj5bT49TvduoNcGhiuyipZfPa6YbWdxCT4ZED1QAUQ6TrFu1pSvoibmAy8D+CNaFr8OT
edSN3LNTAg6uUGu+z233qlXHPB6c4a1wP99WzC1FuRQmvHU3M2nBBjdD+A6Uydm8K7TnjPp6P+z+
f4JE71BpmDzqnSwmpAjb5bdW1oHZayic6BJJ4v1hAw3+m28ZoOAD7inRtQ54zUaSs6ird16u7nst
bDugNxlhtu68ROJiPyRkojjBx44aAEPJUjAwS5iI7wK9DrXsx+r8TO1Yt7XQXX4tZG8RySSM6HAw
M2SowIzBcg6qliALuNYSvbWIZSWGGq2025cKCCtNl8V0VqoAQEWngah/bn/ALYHItlAj4t1arFZd
C6w0Sie7qDRMzoJyrbaPpfrqDPB2FgkmIqP925KGZAtFNvSrsNIhfESdNU7HjFaL5oLUgdU7P5Ja
3SfU/TpOS0RSU5YUiL4IfG3IBrDAiHwAozbiwIBbtU3fYgUiWtUicCbrvjbWV1VpzqhrB2k5Phtd
shs6V1IL4Z/p0iMJYsXhgYUAE3spIBaBxR8PQYqn9q+3P5xMhGCic2BeIM3MUP8t9HNVDns0PCVP
TrSMfPwBg+gosOMZAQtA+Fq0TbN2dEgae2m1Xx3vAHdxJPTL7YN8/ETXUrjOXDhR0/bIlJSIzdW5
BPNmE9SGF1Tap7IsQAOMTp33gEbkp9tCZUfj1uZCKGAbE30aINQYsdOaYhK02XmdJnnN/IKu1QBH
wwwoQBAxM4lWxrWUpTDXdrYgxax736Bd4PQswDZpmcvGsmSSBG1IvKVWiqVOY5CcorowqzvwsxSy
tvrmrYFiyObYSCheC+dhVj3OfQspFmiUag+4Ll0o9ccfagpQOxQq+XQPni0q/4KUTmlV15wRC7PZ
wVh9qvi9g+Xj8rnf10X2vvNcYHsuBGZEdFsrPr4pSIYSI2xFNQzwfNffqy5rkJiMHr5XplcIbnLA
vuams78tZeMWUaVA1IhYA+gTYvXars20T+DNYk+vT8BQ8ActPRX2020pGxpxJYX/+YWGp0qmF8Ag
y2LNdXdZ/dLa52xo90onWeX/kCDyz4X8HQkiSk8oO/HjXgiajTY3zAqBjZG8FSOoXjI3tOqonf90
9LHqv4+q5i/Wic1YywBbZvW3wCjv8lEQxhQLLhVrbtfyMUyPQdi0JvCSWpiB+rSeX5ZPmNCXRd9b
341vAHDPDEwrS3hjelq5vZchk8iT9VBPoDaYlKNjPv/9d8MiImdLxewPcs/r48yYHXTLbCaxZhEg
uziBnjz1KuafZRwGWwqCrgCSF6AJYK9ZMIGDXVNndBcSW+4BJIQn2IxMBWX4nEhKn1uvCniiqKID
7gw9cPFEaZcWNfgS4sTIvoOet/A1NS3C29f2IWBDiV7F8BxUEbcHLRS+DkAKwBZet0VcjS/VEo0O
sPa14VSae7do9hj/CNYu95HCyJaC3jta11aez2Hj3zYIMPmLvv5i+riobmoYeaw4i2+BSnF1D6qN
pfSnWVmPnUMOThuM5M50+r06dCEtv9Jcxl/y8ZIxQMh5IjC0g0EuES2KkiRpFZIUcRPVsQy45kMJ
BpeLxXdUJ9CLf1fL6yPWJmuV3EnLOK2wy3DyQI6dxPM43pOpOHrqrsD8HXl0ivbgZgew3zx52bFp
9QgWR6JMHx8hNj7RDUbWjY9svnP1XlgbahKA60xLFS/lT6P9hTnJjkks2pYIaBLG/DBlaqF/en1Y
ooOhwMMMeky/duOT9vDX02m4TeD//CNAsJhZVloN8ImrOLEsX+nuWl9bEHA/5CjU334Vm0cBsi42
4uBIwTp7fZQlT4ZqZF0Vs3E+seRoN/VjaSqn21I+WhKXXxXCecydYLhZcJt0HWg/mloVZ4t9NtHf
0MsfYBV5rpZftwVthAaQhDfGKxNIosWCi0NaNV0SHZ+m7AMCZNLx61ADaKU4N2MfaCBAsk0EkYls
Km7rAVwJFrL3NbXdRckh2G7jjHX+1LwQ89zO5qGs2qCYlLDF/xQBGO4NOJ5x+YPQ1Ua50ItvX4GY
BnPdAXQamt+AJuBoxtdfFKBUGOJe7SruptFP89RP2eeGnWyYHtPhINQSDdqU9x7/YzgZI73CwYGs
7TooiuC9acuL2Q7AMS/bmqLUOtsnZmh5sGp1uc8bczrePik3m4JZRf4Bg472EkIMcZy8bCZlBpIO
YAPN8WyXyASc0FVD4ppfZmWWCNsy4sAC8+AIeckLaFPX99qVFgWh+lrjpVQIVjB28mTmLQnHNglz
hbVBNZBhb1XmEGITTjk0rlPegzmHnrSmyo7psBShO9elZNln6/rRnMW7gsUAFJNgKhgWH+ula2HS
vfreTKyXyi5PRpmcljZ57OonmmN88fa9b+o6cGsxWsQbXOhIX1+FBV7xeSR2HTva4/w1Y4fJgHmf
uwMav116mLrMb6Zn2znrWu/zIZnitTy3MkTCDYeGNh6WjziCH2aqBEVvOszlpEndgN0eC22r0bk7
DeRWEneyZbrA6w7+DTSB4VOEqGHQzEpH7tTE7gHtoNfSCVXJF9wywZcShAdkWAvVVxUSMoQgRP+V
rZEpEfGunMJTQeEIez9Y9MC0uMW16MIp9mzQGco7dbyqno/ujKl8TXY6+2keXHCW1G1oJkc9U31W
76h9Lss3YKSxuwTwttWfpflaPwKeYZ13bDgwZFyWvh9VdFluq9XGPeCKNTwwlLgwaCXcw6CMAO3V
sJ1r58thGTgNADBHMyqrs37YVYaFRDca+6xAZ3M58eX1ZayVNWq1OdVI7c3Kd1oXuOtqgInw3Wid
1R8teW3RHW+toEhCRTq8sKFQV9L5n198Cq9eV1ZnqIurwKtyH1f2qGjngrz9i8vk2Y6HmigaZELV
DgyDxYIBR5iFREGiU/gDuAjyTJbxiPSU7vtd8jwcGQJfTBaeh1qDzl3JYArS9di3YG9LnybU/nvP
XzFuxfIH2h7ylSGDbQLPjWuyxwwiYNACkEn6xD3nL4Q8pfN+mAOtHX1wNBxq915L6Flhklbdhr1A
ZoTqMOBuECGK2KJkYMCe0p06LhvAQFkudiLHtpANBW19XsyCAZDI43w94pBB683rPNlmHXfsLZ3V
AwFic7P6mfvn9gf+WBRDT5zDfGLLCVho4l60qpWFWwxlE3fOJw8Dr6T/4yZFsGAQzfvByogltuR9
brjbK4mC1c/nocwztD5iF3hyXR124E1uiz96V4WTQiTCNh8pYJ0w3Y3BawxCCgqsZaAoWE3WxMsS
5A3YmNvXxnn2+j6kdAhSYr8W44lOJmoWZtQRSW1kK1lERMFBkeBfMDwv2ogSE3cowyCWa1q/ZrOv
kuwhcad95yjPrF2+103qm+P0uZp7ELv3q8TtbCkrXhWq4IAzQ4gjGOxsIcmUYUwyrtVE2fdDV39Z
ekWVlBI2pHBEWgxpI1+CMxVer2dnZV52RRvPXe/smLvOpyqnmiR02lBVVEUQPCGz50tswl32it15
zmS28Wh+LdNHcCsfElU7akTbe60TOAyTENNfDk3CLmFMDlONGDCFyxOR5mjX2BTMSV1cFYMb2Fpj
BNNkymBHN54EBEA7gJSDYt07A9KFLS/XrE4Vpe9iAKR8VssdSaejk7KA2L+lkwYb7vFKluA3WjN3
uwbVgdha0H5czbusX86WxySa//FjQenBRs0niFAoEIcarbpSSd/VNFbN/TjOxtHUO3NP5/yc5+2j
Tuj3YVD1veNmstXNj5EsJAP0lodamOsXR3BKPIQF9GQ0XqpzkyNF8h5RCVLyIjS8WE1kGz8f75OL
wwQCX7hF7Z2/jYtvRycdk2eOTePKDvvpTmkeMTQjsWIbl4lfjOE1FCTQzRLXrilka15ZD7HGujsM
wD25/feC3AFAco8W3/eG7AxpePPxTXtc41Gvw1Q+gj3BcjDKdFAh5AOurLX2C8v1QBkxoHnb/Wzc
HrbwDb58iCoLShXXtzfZtC610h5j6vxUrKi2Gr/Kv96WsXV7WL0BAQjHX4bPvpbhsaIjTmuNcW5o
oUoUBKpFdp76MjiDIeVP0aYYNpJRDm1UqzGX7pkczQUFBPz3Wir4huy+KIYhtirjqRk8TCsaJ29K
fTR/usy6XwnxiyL/OhZZaCcknPLHvOwlhnmjjsF/BSdB5a1eZDfXv6ICSXSejM0QgxkhtOcdHKU/
lrt++WYaj5qi+k0zBR12Am5fucjZhnjuWi7/JhevQincjrG5G+LxD3ND1/QLJW4B2rOG1mP2Cqab
bDejO2X4Xh04sjRlw+teSRcZiqp0teB0IV0l6hudfjF2SFPTn7V+Byu+9EeAaQEDJzThdG8f/KMl
530kDWiIGDLkhLrX555R3nTyiUJy/cuyTjo7FS06mqO/9v3utqj3CuR1MnYtS7+WBTDQokAGAA3j
mEyHNnkazNeaAcYAJBhAhl46xW9/fDPYU92nqGjcV95PNCEp280SNZOdWkihzQV9/T6dhljPppPl
AQ0CNPLWW6W794tJJMI2cgV+bpTCYZZwn2ISChIGByCH1RC3dqn/cg2mnlEv8hZw/Kr0z7iOjAZk
SYZ1VwDcYfTdJFc10OHRutmbExt3a5JX7XM3oEWVVpb5o6/ztvTJXDqfmqrWWwAzFMzarbZOIjOn
eh8Cor5QDppattUha6xRPc29nRt3rlJnT8RgtQwxXuTyfX9AKMWgFggmFRRl1OuP249eMevWgo/r
q7vmMB/zJ+PoHJOzugOHI2ggfDYe7LtPzQ87BZNw6Ehq05v26/IHCJpMqDFTq16HePja5nvTTyN9
VxV38/xzVY95N/rOiXZhoUkC1o95Dz6uoWMsBbsJWBYQlbpleTFmOPdIxjJo7STxR72ujrOTTF+c
KkljySviF/nhFV0IFHW3qBvqAWYozucOTD/dUcccjqOfCqcJB1Qdq/m1MtcAdOK3BW/4V7Q4sHSA
f6LCKoI34Z2CekvTh5hUuhEUacF8a1rT/W0pG/4VBQoYItT2EDKL/lWxBjqoTjnGXXU3kG+J/ls3
JJHeRhkPCcaFDMHHOEnqqCm4jGLb+qpOcVeeJ7pju6a7Z4As6O8wCNO/2P54p/cPtHtLMYB9+5Cb
9v7yFwjeptbZmo6sGBGln7N0fKC9ERb0d1ZgJ3o33LnGcEfZ+HkoZFgNWx8R9R+oK9+ZB07S9Stt
s173FNqNsbK66qcmR/iCzYDk5fb5NqWgpIBKPJpEqJdeSwFGTdq1Oh1jy2rUU6nT7mRhk1gynriR
KqOqhwAWABCYyER75VpMQqc8aQtjjLG7tzff3IMdNAEo2l+NYHisTYn+6/xhiQ/vUpxwd5kxDWNL
9DFmBCu3/0PaeS3JzSRZ+olgBi1ukbqQJUlW8ecNjBJaazz9fqh/Z7sSiU0Ye+aip83YVp4R4fDw
cD9+jhb0EayxffNN7XR/O+Zhc85LYXxklJCRfUVKHUV3qQNJZrOBsCfYjaNXb6lpiA+Mb4d0sBPz
FPdpuxf9sdtXAnO4quwWr0VkxQ+ZOEKv7gVrI0TXCRZA/wmvTvcAZMAVF//A00etArN9SYTc/6UU
sb9Ju1J6yjpPOo9V7jKHrcQwG6DVAAFPPtZ3EmyyP297yNVnzq/gmfU+Kg3T3vy11ShGWw1h3AEf
V04BvCSl753qeo0t6coRJzO4ITU6RPX4f5ceIvgDQC256fjStfirZ9Z6D69Lx6zD7eVcXQLvdigv
w/c8FadmMVkR0sjrhrJ7KehCb2Ml+ZO2MAKq8YBKVZBtb1tb3DxI7f7H2rTqD7mqHJpa6pEwvehW
6m4sPRZ2YwzLe0mh5G/D8fvCaDNNU8aMzM42MI2KsneLqnuh5WAXsnsXJ+3WCMaVy3v5nP5jZnaJ
FoB+QgXerBff1D4z2u7eya3lr8T9xW2DAAAiYXlK92dRKRCbLg/8lm0Ly0OKhKVelHedKe1un86i
L/zHzByk1VhqZLaMlb7U8u+6vesQEm7DT4Xcr9hZWc5c2NCIxlwTNI7GZFLZoJsRVo2t1/JK2Jui
2kXUo47EN0Q5EnQPw4ezIJtbkRxEbt+9iGHh/5MZLoymfum2difq7U4FI751A3nYIi22VkVYWCF0
WXT3oKIAvjR/0cc5KgZGEvcvjVBtzJiHoF7uJKambx/Y0gohUCVSoG4Bs9r0Mz58Tr4UsGtS1lPM
2uXqi1yhUB330qb0WVpjAhNP1iZ3Fnxkos5nkhO4BknzbFPlvIJDUB57UCNKYhdlg9ynGP4O/IzZ
jL4ejrdXuGZudnOZpaK0od71L13X7S1jrOwa/gA7d5N+q7nmyr288DEz4I7DUB1hZvcKPlXLZar4
Yv+SxslRFdsDza2/hY/ilB9NzD5ltZE7+OLk/kWP39Sq21bCfaR+d901eZxFD/zPUt4v0w+ukZYN
qGxZ6V+i+A1Rkp0UFeiQDCuBabZhlFpk5mTIyCgpAeOfNwB9XoWRoRayk+ZGtBc1F1YMvx63t51g
2QoNE1igp3755CQf1iJGldsYUSk7NEX7gxzof/Q0SFYuwnkd5d+1UBmbLMBOM/fsPgrHpuZ8nAy9
qdwu63B8SsVyeFKrvNr5mRTt3UTbeblZ4n9VdBayuLPDPhx3fg97sw/T+10ujrqNZHO/ub0F88z/
//66SSVlEukA33m5B2bQMz0gd7Lj+yMTO7It+9Yh0q1TJ6XbJHZcDZ7ooHGq8lk0D2lh2N74WiYH
U6buZKx8J9NH/iGyvv8YsFoT9w0S5hT7Ln+MIIhhItB5Rx9i01TfrSS0y+zgDoOtRyumls5eBzNA
RY1J4Kuqmk99qcpkQXIqQWuOEb62iaM+X/Hjd22v+YqYkwdniI/R+phF0jgt86RtPFwsieVjNsrq
sXP99qj1bG9gpuLLqNbhNjO9t8zlnDW/Ew+d0pxUN/oMjV1zakySznJAvEmqi2KPwB0CEF2rbFT+
sh2WLgP3aSlszTqWqfHCdlu5UrwzzUzYWsqoH1sNyYM0LaRt3QmvmhIlJ7+VXLZV/Fo1vboHiOvv
brvV7AJ5P0gwXhKTEcBSr0haCyOL2m5UZaeAe+bYmKLrqHke/VT96p8uac0jGqLmto9L5c9/YZiX
OGKOYByuZPr8yFKy2rNkZxT0fenmD6mf7vOqfDTE4ah4w10Wr3HWL3kS9HHQqQL0RcRglukKQVP2
vhorjk8ZFy2vu74a1rpL8+fx+4Yyc8ZgCjAuegjzdBDiOAr9CrLG6WGo9sXBf63+sUY7cO3ul/4j
WhMGnNeOrgzOVkVnR2pkF4Oh0ttespN+CJEdf9c/RYGtfPeePGXbuPYaIeSyWWopEorxLHeeXat5
ZEgl+sNO5z61/jZ+jO71c6vuxcaWHqDueG2eynrlGpjjuf5dK/gPoo4B1e+c4rdK1b4XmcJzqqbZ
eON9GGyzbqeJb2ZIiTu0M8tWstdQFOw4/LOKmlsMwXBponMOXBxE2axO2GcuktydKzuCYEJBFarM
6UONOm5U00tOSQYxeCvq4240pepn6QnFvvCM7C7zVMDzVvEpFSTP1qUakEWQlueq7D/d/qhmd/6/
+8M8FCQnlPOIY5dhObAEWjICtVIpN8eXLKmanazU2iFTurU60FLgmEav/jVFwevSFEiVFDitpzij
stMDH4jmyZKpH8bZiaTgLK89HOcVk9naoH+8NNhFg17KEWtr1PxuKNr7IRH3nVA8QJa0D8tsk8uO
pMR7QR82gDk3Zfr99uYurpgm1fQeR65wru5Ncbyl/RoojloBOK+L6msuilvZGL/lesQTZvQOaRCt
JPhLPke7jo2mw0sjfg5q0EW3F7zQFJ1AuYt68+Bq3kYd5Adr/FW/eeh7KFulv/eM3AE9sx35IYXR
HQZ6X+uf34J78b1zCZODIGU9Z5VxPctN/TGWHCNJ9oH22a0Ep4DIJdjF7cMAvEzOxTsxf/T0Ywmo
NnWfPPOb6HorV8dC8kHWSY+WM4As7erRY3hVrKid5LjZAydN+HF3w+iCY/odWcFazJk9QCa/w5rJ
XBTtbQvCzku/QyCu6HJXlhzTK21N6vdJOhzMPHrrdM2m56S4+TZAhS+WG7vXHMPwtmniPfdl9RSk
9U4Y1gpDS1fMVANAXIFkmHbF7AXWDrqfZIIhOaVYvI7yF19lYDxOPlktbPkDdK89BQ/L60+18ian
a+jzpd2fql+EQepFeMLlfjSRrjdWTz7WCsI+Ge6kKtqlXWwzry6t4aKnNHKWlFEr+h9bFGQvbSll
5pvw0EiOVN0Nr3Vqd6ptvelnvb4LVpvIC+nBRFHElBj/MeH4L42FHL0Z55HsqApyKO2wsSCX9X89
h+XnjC5fp3v3ej1sBoBoJQMK7vOAQsrtELP0EyApnMYLRaApc3ispTdhpDYWHxj1vq2Q6pTIjHit
TzGvBr+7NN0uyooUx0hTZrFbVvuA4ZaAR1vrHiQPDLb2WSmrjV5mO0Px7zK4HVp329bRSSxS2+2d
ohn3eZ7/8QfpYBGB4i6A+eFXhiBYPyYnKfdBEIsnxHxXPr/roDslUQaslMAieAbMon6s5qhGRpXs
1GXT8eraFd6XoN5Vykl0t4Fn/L59AAvmyEUhcqKuyxTVfJ5f0UNBKnseWbnXWptugM+o1I6llm2C
FpnSuhy4wLu1BuRCMkU0hdSYMq/Gqc8zU8nyU0KdJMOGYO1S/UfiAk23tpYW3jfA5I3XcPwZF79U
bydNRZeoXkNA/n9+waT/yGwMSrezfYYQxRI6YZCdPuhCBh6yU5i750ZEBNn8kUh/fCH85HXayRCq
39TMuOfTTdu3h9vbf/29T/tg8iABRAc1yyy29H6cehNjjaN/STRj56soQCf7BjhMY2nHInoGynDb
4kIwvTQ5CzFpmXlJm/AA0oSm2QaRUuyNcVRe5DrsduaA6pgaqumvSmUIsoyVeFMngWkLTb6mlT4Z
uox1lz9kds9koakHBHXZsYRQ2PexXzwN1hjv1bIVn28veiEAYAtWDJCKfP6c+GWo04WwajPQ3E7p
q/tQBVGtq8ErMoJpq22E6jGAnlyxs77f5W4GCftDLNjja61vdPcx6fdm/xOUxSAB8qRsG9nIt6wd
y/Wte/kLZ7vheX5EN1WWHS9zf6l+YKMkBFPjbuht1+3v8vgTc237QHxzzVOSnEn/POkh4J3VrNXE
510nouXlT5ldt2MJBePIZjoNuMdPCNRK4qZVTl17jItNkm/LcKVCOGfv+9cigHqG3khxYMy7PB74
lyxIZ03ZEZWqs7vuUe/ssTuXuWmHmnSSzV9FmB8lkAr0QNN6X0qfB0haah8NyGI/eE4TbUxv5Ve9
q3LOHZSfQ/F3qsJApXH5qwo5LzIh5/mMvFP8WR6Capd6bb8Vh/G+dBXhcdTCYCLhNV7CtmLa30rF
nVdLz5JrwKqm6v8YTd1tLVc3N0Xmx9vAMtujb1Xf+R85Fs/mJyQovkq1Ed3VRpw+Z5GcPDQ0u7c9
mLaNOibDqW0q6b8IOpNY1ZRKgsueF0qnK19vW+G9BNK1NvXB4TmTLDSr1EzYZKb+pFgepJSZKFk2
bBPm319x5JXT5P0kVXrVClbNpJYVuKIcvVW3RUn/VbfNPEAJ1xYG3UYaY61rMEczTQ4GnAeYNGdJ
P/09Pnyop+qGYLiQLStOojfo/LZi+alvzWzbBLH/Eyq64ayo7RDaQRWlR/rg8HGNytmLpBLERjAA
5/as711eS4C6i/i3laE0mcaFfxYKd42vYiEScPVTtZk08pgam91MUe/FYSG1igPX4qFQ5db2i0be
NugzbOTAXevMX6dgtJbxbvSgoQwgy7708rRvpbCpW9UR6q+yGtjZGvnRwh1HwICeERQ3s3fWLJxA
v1KqXtypjgt9RJgV24I2jaI/Iz44cZcc48iu3m7H++lPzr5cqHthXTeY9mDSd7amLMlaI69D1Rlp
4R8TRQzv46aE3dA3pY3YhOEub/R8f9voUtzkKqfVQSoFxGhOC6MTxGo1DjSnHLOvkBueCsX/7AbW
cWyax6J1PA9R7zG4U916JVQtZHG8U4HR8kak4DEvE/VWahVaa6qOVcrWqYYwfIf8O4zaSPXugwhs
u830w+8y9cqVWDLFwNlOT9fqpIdCXspT+dJ7XENvTPgVNSduLTvKEnz1tRxWru8FF51GeGCcIiFm
On2WJYFkohBFH8OJSjjRPHhpbEso1ka7ljYRdCUtl0lzA5qdy6X0iQCge9A0R6xbp1OVjeF/792T
7/m7fHAp1a5KKU2bM9883pTU1XhbgiCeratFPbupc1Nzem/rvUxNFuKOaKM5Xw80Mjfltz/JWvl0
4dMgA2IM01QYMiLQXK6SW6Fq8izRHSv4kiZ7MToE8FkMXrJJo36lx7Bki9IlJNpMbljKXPZa7guv
oYmkO0YjHwKdllwhMWAlHJQ0sS3/699/f+/5HRpRFKPRkrhcWiNVhVCrkuHUwj20zVq9S4NDlqHU
KkfPbWOeLXWbZGvaj9duA48qO8oEzDRN9V7C/XC1lIUZ+NrgGk7idjsvldpNq/FesHREDPtuqytJ
uLHKfk1m8/qbeOfz5qvAdRjimn14UHiMGe9V05HLaNjnUngso3BNkHahQ3hpZVZrHwTYUjI1NZ2m
8L8qXmSPEgwlQrh1zWyvVO4WSdWn7k0B5G75TuUKduv/asNgl68RuV77Er+EmE7mIEpMQ0zH8GGb
DaEIBbHxTCcvxF0S3FPyzofGli2fNuRKVeL6Br60NWv2uVZVtDp3hZP64RPqWTzD9Z0SP+bxuBZ0
Fi6NyRblVRIiRj312brivlMLrSxNR5q2VGiD7wGqhbD35dG28cpoA4JUvvMSHXwDgI97vYi6t9sf
zpIrvRMeYJ9O67w60kfZ4LZdZTqCD1+gWNedreSqerhtZXGlYCgAtOGuAA5nvlR1niqOaWM6Xvip
z3PbTzQ7Vh4TqFZ7MTmEbkHkM7dh8PO24aXTpOhDMY16A1Jek2d98BzZaPsm99jhrEiK09j1/bPm
ifeG34v3it6Jp783B3WLyW0I1xgXyqW5SEB+sY1G8/1GFITHrvwW+DxepLUiytKxfTQ0iwBWr2RD
UQym08LdwJOZ0Sv79lLWLMxODJHEoekSLIiqI1uvg7/iEkuhc1Ijo/7ITXRFkd6DpVeFWjQdGGZs
91f73Dwq4wF6J22tqnadg05z8fAdMUrF1T7vpaRJpCV9I5iOlf3jpjaZdONt42G3SXu70/5uhpfH
BkkY45jkn6pIo3kWPgKzZNNi3XSSiOF0NXPLDQKn2kqQus68EEuieQ+xBN1dRpwu/ayt9aYvy8pw
UuFL1oubwcw28bCylDUjM2fOI5QqxaA2nFD27aoV7Vy6/18bmTuy0qSmC0Wfk8beRs4fGFHbQjx7
25cXVkKqxQtwIlZn3nKW3VkST3d58EVnCLwjVIpOUESbQi23t80suDSvKEINBVwRjtTpk/oQbEq5
67SAeXxHD4Kt5WWPuXeOVMiS1LcxhvK56lfQmAvRTSFnhV2CO3Gq5F4aHNIxGYnYopMbB137bGwy
pbSttQrN0u6hg8J0I1kjePzpV3xYVip6fTMko+iQO7dHM4i3kZAae79f6/UsGQL2Yk6PGSgzrq55
TxDFWmb/QLt/K/Vik/rWU1t2K5Fn0QwtVdAvBN6ruisNTx0aacwojKn6xr0ffmq0L3/vCtw77/Us
fGGe3ft5JOaqVYlOUtT2UO7Ttt21+e82fUMdbq07PV1il08JRNcnaV5IKSZls2nBHw+IR5FJH1R0
vIfava+LbFvoOsW6u2blqblwJzA9Q3dwCjvUU2aegNjhKIZGLTqC/kN1/8ATfXvX1v7+7LauJDlS
/Y6/Pw4PZvb9v/v75FlTQYi0/T1L+bBRSi+FsV60yJOaRUXQhHUissrj7UUsuRf1LaTx4CqnvzGL
zYWW+GUeSqITZb9jpdjAMYYy20pes3jkH4zMYrOrSQJwHpmVtAHUwe0jfuxp/ndF/MZ8wEoqsBRm
Pq5oFqPlyvOithZFp26rgyJ/T/vGjvRoq63Juy4FUEI0mkjTHD4kwpeOrAxgRVuOzoGrPrPd6rUf
X5ifVfR9sla7WHQ1ogy3AsVdKBwuTbm1x8O1sojVEyvTCJP8Gphhadc0ENFomUyTunPYt6p10sgT
X3SYKPwu1+qLiJiCEtqxF+1ve9yiJSI0dw/gJGLA5Vp8QRsNn8anoyv7RLW1guco/EZrE6hLpzNF
Z9rxcPDTmLo0Y0Zt5ydkPo7WWHbzUEs7gRqx1BroCvk0q1dy6aXviG442E/e1lD3zqJaHkR+plBC
cAwXLTw61fxvdtma3MUC0uYd0MttQ2oIvmB2aSchMCLNCKYOf3Gfer0TRNpgh6m5r7U73WrsOvBs
iRGpOvPOvRhv3TXp86V9hYsWchrIwckZZwHDlT0rKKVIcoa6ttXmNTOfrAhTw6HUt1n8fNtZ1qzN
nGXUc53RoQSEaeLbpZrvKk/sEC+1TW8/CsOuqJVsJVtdClaUZJBSmCozQNkuHUdMo7iUEChycveg
Qi1ndu1Btn6HZbxp1f7H368PNDsPavwBDNHswxaLMGoZ7BAdOFCAK1tOQw3G9IZtWNhgMG0tiFfC
4+LykHmEpJDRB96Zl8vTQ0+R+gxHlQEGyzBCtCkKH8mRqjNJ5hpqYumzALJLhOQiJpudnZ+phyOt
wkpycvQg9DvZvdfCFTKuhTYx6cQHG7MvPRmDzNIi+lTIFtjgvfj81E1tfu4kaTuoiCGlR/phbfCz
XuO8WNrLKfcjn9EYK53f0NyojVwx5TaV8UbIAzLvZ6cLG8RKSDdXwubSTsJEgaYpKfv0MLw8N8lv
lWbwsKVDoO5G2mta5Ju6Sla8f9mMRnEQsuSJ+vDSDFcQfChSQ9Mve1YapvUiu4vXOEWXrgCcgU4l
qGYKgtO+fshsqEMWAn0Yyem8YoP8oycMdmk+jf3Km3Dh2lQ5F1RTKcYrvHQv7aR6Xgnq9Bbo42i0
e9p1Rzmr1oQSFlYzhYmpWETFSJ1XbUZVGvos7UXHbJJ+5ylqtVNGyW69fuuZubASERcOiLcNxUXI
sCZRy5m3Z12mKX5HLqWGn0LjfqxeVlWilk1MVBkEQdoMs4/W5cHUuA03NIQkFrLX+n06VC2iP9XK
+awZmq2lN6soL1iso+d/4OvN/edBW0nSF03QiZlYUqeB3tmFyTyUJAfTWoYxtc3hjvvLTtc0mxb9
DHariSWVD2TuZ4kQCIHf+ZKjSC5Cj4Olnuiavt2+KhbdjGc6HQPCADRTl87cMd+iRVIuObHa1dvc
1aKNoGrusR796ldgAa29bW8prk7ZJpTVkAhdzx+MldVpWZNKjjgWzQmdu3GrakW4odQjUisS/J0R
JBrarQWO3oaMVUhyDndZt4aAWlr5VG8WqYwhGTN3+doKyHmEkJQjC21Pvq8s97VNt7rQvKwseUpe
Zm9Tng4msA4eXSYM55d7LDN8OED/KTnjvmRq+a5Wjn5sH6LPpIz1imcuXB5w0U+IsqnaR0y/tMX0
mtUaHbZAftlafnQHEgzUfY0836vql9srW8ijJkQB6EWo9hm8nC0sZ4y4FyvOMkucJHUEE0iu/m1s
8q2pvDbmSoxatkZzi+gugw2c/v1DfJdoWRd+ydJKbuBkB/ljtVF/FeVWWiPRW3INLqn/Z2kW4es6
JPgnWGoRKzZ+5Mm3Tus2erpyVktR5IOZedIbd1YAJy1JU2W+wdW0Ef3vyHzfPqLpp85976ONWdT1
erhnkVTEH2zzkOWHxtg91OOm+dXFK6tZ8jxSTsj4IOvko5odz2iZRRtlPamEkstbsxrTnWoE5YkU
tdmkSe49IrG1dkteLQ+MJNkm2FmwNLSRZ+5ewQlqhGAgHHkcbdn1Tp3Xfq2bfW9Zp1bN7WD81UX+
6+09vTo3ykxTWCbHADIHSP/SEcUyUNuylQVHSLJHoTiFYvJiadVaBnoVNiYzYGEn5Mj04Jw/GaDD
ESzVFZw4KbaS9Vn/ha5OwZwUo3fevgmKU5+uFFMXVsZVQCOXgSXGaubv9TQaGWpQRf8cAUGaZPLa
0ba6FZdcMzK7cgaCf1tEsn8OxJMf7NAQUMyvf31CF+uYbZ2L4K+SaJjw9Qr9uD8dX/Ca8MLV9Tw9
lD/s1cz1hMLiUdcN/lm/S/flX98Z/HVAJXxNlJynab1LH2uDmD9vcBJd+kBN39beLOOfuN97/V2d
/fFQADfbv3frqW4/aTrRaKYAdWmy0NUcabrRR68Y9LNVwjhsbPp2JUxcxdZpYdSVprkSfrg4i62d
59MKqnX/TI69EcQIzEdlS8nd0P657QNX8ejS0PwZJaamLlQIwp0hXuHx+5YEZ1c/MHi4EdcQXtce
TSVoIgGi8MSari5dV1BgstSSc8BnU9DBiz07+Ovbgj/80cjseNpKpUAyYkTw4amysCBU+yT5648T
K0zDTmmtec2M6w5a2LahmpxH8zsEbps0vkv9lZO5RlVMS/lgZLaUuvUjyoVKcjY8AFNJt2sTY1vm
0dfBbO+tEBrrzi1tuVF3/gAKUSkZMcyLMzjFTV/mDCOtlS+WDlCf3r/qRM7DuN+l6/t+nfVtGgRn
yz/nmkGb6lCsjbSv2JirEqnjoIa+5Afn3vpWitZm+oaLZq1OvWZldt+rkW9lVclKSv2LVuU2ClyN
XNq3P601I7MI3qXVkAeTETSWAsRmpKHeaoG38o57Z2G7yF0mCRigEmB8+LioDV6eSiUHQYYueXKu
2tiOTP84uJ4dqdAab8wmuhebfJdBRgEzwFnK3qBzVeJy31YJeO1oE8W/cZ6jWKknOcjtsey2tzfh
OpDxPqftzC+kfq7Mz9MS/S4Hx5Wdc7UCOmwI0b6R9GQTIO+5G5QmONy2d33fXNqbnSyqLJ4UGX52
Rhd1q44VdB//SwuzY43ixh/rLsrOfeRtdP13sPZeuM7WLpcwu5Zb0R18TWMJ9DPbprTLEDvCb0l/
LjN9S1l0p/crF+nars1uaUhCeVLmcXZWMm0rafetIa7s2sLHcOEH079/eJZYXVZmjRtm50Y69KPl
jNqdFq1RXS8aMXg+wvhL7cmYHc2gBb4X93kG4yMvERq3X9ucGOKm5e+/97Lp/ueJzgdHV/1yNVEg
Zgy4Ftk58aH5ZGY+UB+YDlsDQy18PLSDSG6oBCE6Np9blipw3AKjw+cEvTFjY37tKmYt18jkl6yQ
ZEBzMKn3mfMnflXHVhOQ1ZwjYZfk4jPUzH9gQwOzvgZGWXAzToaxOdh/6GHMB2XTjkHkVk+zszWm
mePqvry3gur19tksOMHU7pSoIZAcAXy5PBtEVsxcTdTsHIpederRXP8h9F1o15Tv1kL80tZ9tDVz
uM6MZErD2ArGL2JRnjTtn547WU3XKCmvYXE8GqnYTmUYssIrLs66HaictDpfqCHsYzKCzRg1h7ws
N4oSb1sRydTCe4x9/VTVT7c3dCEeXZiebShFpWRihuCroitu4/vyNiYV9bNdHf+ywtI2hPjcBMNa
t2txc+FlZlCdZBH5h8uDlCK3kqIyy86V3ZvPsWj7/tFoT7cXt+gt/zEyf6VCEAGXSMuXLMIR7OZf
mhAR4dRo1zpbS65PqYSyPqPB1PdnmwhOFC2TZsAra1+9U7Ks3w5x0du3V3OdzU8lNMhDptEQZGCn
f/8QZWWz1CLV9XKyJ/qCQuL0RvNAJexnwFirbanyyut7cfcYBsEf0YSDIejSnpI1agrlf3Y2gyzd
RcOY7YS4NPeZ6K+Rli1tIPyGUxNm4vWax8IqajS9VKL8bBXuoZIrxl5drQEjc3sHl1YErIjgAQSV
GYm50zVSwi/I8nNlPg06ip+8hKqk3d22srAYigcT9AucFPF9dk51EJuI/NT5WRUP8Dhj4b/IuyiM
kBLCCA+ly/wq9OtQiP2yLc5RkD+ZWexk/vhblf3fWqr89dUO3QVDNLwMID2he3vpBE2cRKlkBck5
DL8L2RuvAtV4vr1f16dyaWKW4066bk2bhcmZZl/fBjZDFlL65baN6zCHDeYdKNQCNMUFLpcx+shU
lDo24rY4uToE6V+K7t70XpT4IMJPI6542rQtl3n7pb3ZtsEqTNtMxp5FvUK8HzZR+qUzT+KaZOPS
3pENoYpHTZ1SzPTvH2NCxP9RwU/OOUo2qac7cXCvQs5we/eurZAOQXxHPQwmGAxdWjHDzNOFtE/O
fa/u+uGlVdPtajHp+ogwYio0sxWyIrKISyNFQfAsdB73XTFust6w1Y5Zg/ZP4Pcbhi2zQ5XFK+u6
voQuTc7idj3ItdG0vPRDTdhI3asBSg+H6NbK9ov7B9MopVLKPcARLpcGsCjQe1HGTqfuEiakLJgG
VjG0C6sBeTAxmr7TVMxpy4ecSyjSjeQs5/HGcCVeZQlFA/HT6lFdRzii9AdLszg6jImY1xqWrOYt
6O+tbk2r79oAiCzUBEgO6McBxbzcMNkUJApKg+sUyTGNqv0QrMHzrjdrGkeawJ/kXoA/Z5cbvPaK
lFeZ5QhNuYuEVy8ZGe5O7yZ29tsfzzWbzYTFArwEdwsDSTz/LhczjFIOoWPhAqP4ldZbS3yl4QFn
v2vLgy2M8rEV7hh2FszhR04lIa/PXnlS6mCnrQ3QXPsh9SzonYFtTdD0+aReHlrNqLQjdGeD2Z1z
o413Y0eboLTE5Liy6mkDLyMgxHITTxYNYqCW1ixm+GUI9jWqXXoh9SE3f9d+uFPq7NgL8l2fxE96
KlLJr+w2/gFp8ZdMDlcmzxYWy6ZPPQoLkOoVs2EH1VrFK0dwcqXdyso58L6k3lqt6TrO80BkQJz0
iDufLuDl2fYZ/MFdTYW1UN29pfc20dEbrP3gf2uU77e3dGFBOCqNkAk/oPNkvLRlamWh5K0XnOFs
/BEb31LpOUq119tGFr48AghXJXcko5xzksOiSuqo0CLvHPRFsx0hO4PzRF3DqSxsG3y+3Md0MXGN
eayX46YYB4rToO3uYWV5UKqHUH2WkhbR1R+3FzRlD5d+yKuXDjeSahJTj8osu5ATuP59V6BQZ7bb
xK9OFKddpdqjELyJ8z+FvlLcvz4l7DFUP50SX9hcEKXxSZlH3wrQuByOqj+etVxwLIg0bi9rvoNT
dZryBFPbEzkX//XSGQK1H40gaihyBknrFJVQ0EJK0r2YCeTO8IZuQnbjLz8pRu8ovDBhAO6H/5xL
tiahF6u8QsNzld4J0peppVT/ub2uuf9hglnYSb10Ymi8aixWbmCkchREZ99gPCfrvU+elqyNaV9v
nsZjA64hHF2mgTmd4YesKejMENnBOjq7QNhMsBWuIe+GtvuZwVgYIpF6e01zl5jWBKAI+jDAUgbL
mplDdVTU4HE7GxUlWpjkQ2Zb/rltY549vdtANNCipjSpB878wWjMICytPjqjHL4ZciA52Xe9f4LL
wO6bz0lpt+W3v7fIZC93CWknj7dZJXNM5CDJzSiGRV/6WTbB+IR0bvdoEti3RVWGJ9/Vh0NfdNUh
Kqo1Rq75Zz2tl1sFRifKFzCGzNYr9pDUlmIYn1UL/oqwNo95o32tzW7bdP1BGe9Wk56lHQYjqE97
zKCvMbvQ+rJWAwRT4rM5ItjCxK+ycbt6r4qFYcdCFG60WMl2SSm6KEy11cr3fpVFsGDe4WCTCWPU
8uboWaERGrPX4vQ8NibJalCUB02K242KXMzWqLr8INZ5sYvkvDlKOTTftteH1int+0axUz0ddqhR
ty9Z7cZOkJTZS4yA2koxaeHjZT4fUTRS3AkTNou1rachfKNI8Rmlm2gXC2r5LdaEcqUuccXb9L4V
k6AkBCZgKeeTSNCIpaZUmKgWf8nyP+EjeMfsoH+GiNG9j+RNjmbAb0U43nb3hZgxweoBPZLO8InN
PmJLQTpvlDj+XPpTtr/9B1m4Sz6FX25bWXDrCyuztFRtjCyh3xOfo9TxSI4iFNWNz/BhFVpsi2s0
P/rsbvx3I/+zptknrCm14eWhEp/rROs3nVx6cNdo4s6NlXHnVbW3vb26hUAIVgT6Dz5dSF/myUXr
RdHE/xOfhwy2Ru77u0RduX6XjollwfQ08abw1y5jrRZHTcUXFJ+zJkc8VQytex5F/l0qxcZTJsej
nZdrmebSoQFSIRiSVk/c95c2qSAFdZTgj437NOxQlLWl8adf/Al/396+hQgEvz51H14sKvWrmZ3B
9AvRKHmGV63AUCmKYy+I+VX3uZsWu6ETtBPlVv9hyIQfoGbXWmOL1icm2OnNDMPIzFmEiOl0aHGS
c9FHez/u4KMv/jEK8NnlrhXKT2Plf0ujFY9Z8lCSa+qPFqUyRkAut7ZTuwIcq07lwY3sqffZ+89u
+cnc3d7ZJcfkhqYXQzIPzeb07x8SgjTQaqNDwe4c13cVZDSKd5+vtfyXPJPRyfdGLhOHc563TtGa
bhAnG4FtHAEvIFlglHa3Jk/5PqryMeOdvmpko4GCTe8S0NOXi0HMR+2sJE/PQ/4UIAKYeuIGCu6w
elZEW0zh28v2SQOm4Fvp1raQP2bW1hWsXal7doeepe8qgKxrg8Ho4LHqvkr+EY3Xu3xcexkv7frH
Hzrt2Iddb3J+fhtW6VmBRJeGNdro+zFKVs722oV4zMD7NMlbUv+bD+OLTTF0QwROTG6/RC8Kb+5R
io9Qk69dS9fLoTg/kViCcYXtZB4G6qIBzZiL6blPMluCs0mQfhTN/yHtO3vjRppufxEB5vC1GSYq
DSXL8hfCsmSSzZzDr7+ntfusZ3r4DrF7sYBXgGEVq0N1dfWpcygR58JmnCDaADxRG71IiW+KAu75
CdCpM+k7zYuEj9sLeiFdgG4KAK44JFEhvros5gOawSY9AB6n9rrcDe5Ta9POH3G2R4LgRe2wzWYZ
nNmQmBs/Si1+qpTanvTfQ+zd/pIrCAO27cWXcFFr1qtSkCGedNQNR51cIJ4eOrf3ei/dRY/mvt8p
p6InSU+a1CuL+zkh6L+4/Q1XD2z8N3DHaqkADwJuapSYne+DG9mJS7rv7f3a1vsCyVxuvUtfuRgZ
160gZK2FGOl2ruT1x3anutKz5RV7nHX75Cnez4f+0G4N9xHssZ6wAWvwBntrEz783mZ+TdAWte03
hZO7YBv2jJVwen1S4ftw38FeYPc3nYtz1VjTCkSo+bFKktpLlBn73zRqW0q7biNqVHGbSA/cPG/X
pmBhF8Iyq5HIuDMY/JVLmVOqy5Tmx2QWSFtuqs6uU9K0u9szvWQG7E0A1bO+LxQ8L0NKJiAtEMcq
P4pamuLmA9UItbirIZoVr5VjlsZSx+0Dsli4sEJM8NKUhVhuWiWi11iDrE8DWLTrj0pwAJMa8DjV
m5asBRj28fzqYtkT48pFrwLfDTGb6QQIVZQfU+iziZUnDJ8GHKM/AjSxBxIaylOwxIZHTdoOKy3f
Vz0LbAed2eYrNmiGDFqgYvNjPf+yok0joYAdvqVVCzUhUhVP3fir6L2wW7lRrNrlokcAnbaEFrBr
mbpnDJaTNY9FtJP2FtYRxLLnDvyP048C2iC3V9JSNIcgDp4k2UseysSX00vlYs77qcZWEWpqR0lO
8RCPmpHUFGtvbEsrCc+zjAYFqRXU3C9NReo0oGFSzY+xBppfK4qETQeWHGIEw+wVVktdqhsd6Ajz
amW7fKWM/JI6M21xNcUhq+YUOPb8GOqarSTqi6X/aAdPsqjXq+1OaiGrqLozeDZ9a3JwvxzGfSy/
jnV6F+j1ZmofUajfyo96hVvm7Qm4asllS+7827ipN9RYMcA7gqm39rLhNNI2jNCmwri8vHB6tNwR
dxYcX9bKafH1aHY9KKyzDTQUEHThDA96W1lVjkHJTiik7B7AgR580wv7syaSjcoKae3UlUlJXt+g
dmInDtpM7NKOvdBjPycO8ik3WElj2CK4+ijUjlBNZ6BojYtsbd3qlpAMCKD5posLu5ge5swr0nwT
kYpapJ7XaOKudwA6BdkkAKmKkh//Wg4tl1HuwN52pOmsEaMOD4ElhkSIqu3tmb4O2ueGULK/XP+0
VhpZTVrA+nrzECTGawg6r1o17VpcGUT1ahCZJQZTZgS3aIC7tASJogFVFAA1rC56R3Wps/s0i1YO
2YWFe2mFWz9Np3dRq/dAdhkWksDWlstPq6ps3OjsqZhJpEEWrYO4geBCVqEhpaau1OYWpw5Vb8bt
js6ury88y6w1dZiFkY2oYb2gUFtLd6L8cnvSroMWnETvMeKVggoCf9LGldnkgTgUx+HJaPeVXWpk
juzgexKtxIHre9OlITanZ76YcpVTA3j8Y2uhLd4Ryk2ve9qzWK9s+0U7X/udVbjh0aWdKVHUinYi
xqzVsJteJepbTWfH9d4EEe7twVtc8We22Pyd+RQFbWWWIWy1YAdS3EmK7LByV4sh1zEDQ3dmhn3G
mRna1YIamCPAXYYd6gSt08A/he7ghK07yt5tn9bGj7vNmaFZZ9kkFUc9/m1GFIXJU4r6n6CvEt2s
ucUdzVOXZHmZyoB1dQW6ufI7aow1keWRyEA797kXTNLDpIQrnUFrDrLPOhvNZoBeVqrDwXpW79JA
3UKI3dGGLWoUxFBWkN/LPiLoGgarsfP0tY00hsBPazA2/g7iD01uiZYRLEYpi23jcZSGlSW57N0f
g9z05TNgH1OFQZW0dxqQxqzsZheoD/rp9jJZjo6gV/2fZ9zs6T1SqwjEdUcaH7tvmmA+T6070B9T
3W/mYWshb7eSbod7OlqkVtboVxvK5SnKdsQf49wcgp83lXAHL4+AruckLpuECFqCSn4N2CUJ9em7
IU14rAAG03BpYoHMUqni10DXqaNnNN+brQCKTwFM3ivDwo6eqy/TwbyIWxKqCCq3V7PQ6oVgANou
u48PlS0YRHhJHjtfzsj8+F9ssZ5tJikFQAIX6jQla6x4wvEQmZtY/a4URAlGW/ebwW7FN9lEjlNu
/pNNC2U8VKdYe+Tl7rFSnCKNhljUepOouYH1va98GRrQykkYXsL5c6xWTijmBT+iYHkDuBqlQ7SP
ccdwKUlN0GcIsnOZP0aWdddKk3vbq6VdivcvYDtYzfmKO2IQUxAY5ibWsrFtEQaG7BB1gz2Ij1mQ
kqj9Uan/7gmWEQdA2xc3Wwa0Rm2P2z1WR02jaQ2In4atrbQfUvMSzCtblJ0+ZwN3ZYPbJGUXjUNe
COMJWnEgJ0hs8GbbffDt9thxAecvK6CMBiqG4TR4odpcKJM0qKPpFLSz6EeonDgoL9NtVUqZK9Sx
fK8H07CSGHFZy99G8egLcjdwCGrcwVtZbdehcDqeolrVGS+/kEEvNqqmyZtjtf4FCiD1Ffjd0hsi
IWh2t13m61Bf5gEAg2XQV+HGx23ySphnIRMwsgMt7815KyhHDdjnot/1aDMdZHrqtK01/LvM5m+r
KIKCUguJDV9E17U6n+lAp5PanVQhdbvIEbofg74foufbDrLv51cOTECGDdwg0GrihjdOgICKrGg8
GRZKLmZQe0GR6ASPWqKtBOraFXFpNnFDR7MaIOSg3OTOLCNLpiEHTuw0hUpzspphjIlGa733rGia
U7x5m9AHnMIJTDyBXoTzfxhYJNmspoX2f13jIoyazomU9/J8mssasMXYMTNrO7bZZyqMb4rSr8nb
Xm0Z6MDgAQbUBqDEQZWLG17UH6qsr/ruFCHXmTTIZOABuO7fhehXvqb8djWVzBZeuXF90FAo5Mtb
kjLXaSOY3UmPBy8vZRA9AofZhztZXhnF610BU4wTGCEaDeXAfl4eDUUy9Eaj1D1eszpXH+6wXDdq
MHpd8JEaJQm7knRR/NzpwkrOw4VvE5zLMsIpjiM2pHhWvzRsZFBaTgYTaullaI/xuxnt4wiwIOhH
v/WBtlnVVVkYVDAqAAGKowK9MrpyaTDFRX0u8lg81UBnQkcqiMoneaS4xvcrZ/yyJTxoAf0G3Anv
mhnFdZ0UVDzJ8WspA2m3oSFKFsIaAG5hCNGIAx0PiIiw0hU3hKEUj2M0W+IpqY37Um5dZElHtLRW
Rk1aSo/lSN+LbOWRd8m5c6Py5TBKYaTFHTAIp7CJ7SbaieEH9v+kvP/LaAZKGMCrcN7CPwAJubOW
IlHsqgm+RR8iJD5l+k2XK3tSVk6Fqyj21TrJqEoY6QBOpktvyjZsBilppFMZRW/ypKKZyclU6V6N
+iPgDF2ku7f94ouqWPeokTPcIqrILI/gHAt7KRSVUVVP2I3eDH03dAZuzNSyczklFKosown68a70
KzGBONavFfPX04eKBHBXGFUGYZPZmjq7SPV1IBSaPpuntukg4HOfF8kmr/FunrmF6Fvx73J8o/NT
vqmULY0TV9d/CGhzWBkFFlUuzipU0lC++CK+YXV8bi9aU67kQaoHp1SoI4aQEQ4DckmMhbSGm7uO
20DPA/eHp2UcVWgKuXQ4NqdUSnU58jNRJcrREh6qBsdSaQfJy8rYsq/mvMLTPPILAC3QHsdjBAZc
TTJj6mJfaVJtH4bV92GIpftkymVPy4Xs1UplcMeIEPVqUnHeVZL+0CRDs0/y9qDogryScF2NsoYB
RnswCkToj0JJ7dJ1rVRio5TwPb350PTPQz64iaF4K15fbSFYgd4Ke9di0BLe6wR9PVL05XXoZL+N
h955H7f0d2wPbwVUckvbJKlrOBYl4+MqceP1+fVlHWEd+Cy0LvDw/lKWAmjO97E/mgnp5mcj86Pu
qTVjoLF+F2XtyngMntY0grjrDUNXo80SKBq03uK9i1+/ogyZXQBpYz+pQlebwMyn5c7KuLLofbGa
OBvsG852KrzCG0jEZu87UivZpo7lxgXpf5ekfDFW6ivL43jmEbdWhDjN5V5sY79zh8Glgq07nRPa
UucY1FmDfKwNH7cnVU1AW3QHY8JISaB8xJG1kl3wHA9/zxAoFAE8wDP818v42egpgZV14YB1gRLv
LjmET5bb7wEI6F3Rqe+GrfAMzoA1UMVVrGFTpiBpw7MNBJG/NN/PjMZFa+iJDL8oTmIbjFFOZKQ4
j1vz1MTJj0xeK4tdRXPOIDdraRqhfhVijYR5SDIr3FP5vda/62W/sj6WQgnyNMY7hI0OFv/LxdjE
dZrI2hj7saTiMU6H0kiKjNEeTHGNom3NFLfujSiVQWwEU1PqTwIEMayA4LaxtkAWtxeuDmjJQIXv
Kv/UszAZZznA9hI/w0La6FH71GTKXTzu07TcKT8HudoJqXCfGGssvjyI8q/FeWaby6HSQKnR/WTF
vmrYc2rHplN6YKmqg/dKuKtkYiS7sIe4L8G15nZUWVgwYMUGoS/uoqxllpvHsNZiXeqxLUSj2CXV
dLLU0SIp2hmUrqUrY7wwk4DmMUpfXNSASeWMpUWLR7MYM1lDuNvGbfEkAES76U1lxauFfcde5SEm
aoDWD6fR5erMBzPFh2AupQet8yvVjRWUa93sX3KosHlj1UGg45GzoMGAy91SDRzPOWgRfWTkW8F6
SdJ7akorVaarrJ4ZQX89wghEBQCTv3QGr3511NUp9cHAPdNj3NaOIJ2otIHqJRnL1lGElSSYr8z+
5deZSS6MJEok454OEv7iNwD4UUG+54759il/SIatE9ki+rZZazPja9F/G0XhAA0H6M/iG6KkfEaK
GGXUnxU7+13cZz9Ud9jMO90uk13W2+YKjGJ5XP/Y41ZjQ7UK+GnY67u99VqmT5EIliRbrQDO3qxh
wNaMcZOY15PQUqUEm2lkQdMUt7/QtI3RMQQ/s3bDaOJqsSabdH21+Fo5fzzkprHXatqlFB6GwQDo
wHMlkjFxSmWwU2V0k+AzHLwatRptWDkdVueSO9BTPVXEccKalX4VHd31krkVXqpw8ml77KGu1kNO
0+wj26L3XbPGNMDGkkuUsGH+uM2iw9mpq6KtWMzA9+9PqpC7adnPyJOq3L0dOZcyJFzYEDw1pkWP
V8pLM3VWTkVPc+rnR8QIIhubtNjFMmkitxbIMB/WXoUW19CZQS6qZYAigB0f06nb85ZGBMK4BC0l
0+vHbc94IMpfO/HMEHccVQE0HGUJhuJv0+/SNw7mZ/YT1FCDmz5IGfmVEmX/dpQLMo92fpJs6eX2
Bywvn7MP4LemqI50arF8iomEJ0juKneDJ3qDUz23G2PnrJhj++BqwZyZ4zcn8JlzP8Lc6EDx+Yf8
+ag+lK4S2ePmaD069FNbsbg2k9zGLKNWy8A/TP06uOtVQOP9AaUGiWFoolPxTOka8HPpmIcWJSNg
hdIG3rUu16og9QU6QDCjQ3k/AlKU/05/1IV3exyXh/GPEW7TV0pIp7BoqB9UMkSzZ/09kmvJjqdx
TQhrKWFi0BGDVQ0B9uerlHlC8wYybdRvNYqmjP3kBTvl2DUvmr4P6a+q3k7P0N8D2bxo33by/9gc
f0xzXhqNDGIHiJn65vgQpJ+NflBau4EQcxWSSTw0slNXv/Tn7iftbLX5FqoRCX6lIL5vqifNelVN
jwLIdPujlqf3zzdxES/Lhgr8wRiOkAqBo1VJ52UQ3XLA1+kL8+DetrY6BFzagxpxFhdGgcOsibz6
ixog7UlqvYda/9i2eBMf93pql+V+/B1RaTeY21HyaALhVaCKY1uecdA+KcquS9fwPss7689IsL8/
i/0gJQQzC5sdMTvIe90es11PrJfwUVxjlWBB4Tpo/GOJ51vT8O6n6QUbBK2WyDTVsdOo+RpT/f8R
Cv+Y4YJ+oVqRWQ5wyLJeZMNNjn1NEoVkjvlK99Hn7ZnldZn/ivzgsGV1eGAMeCYgIeqENmx7HDGZ
K1r3YGveFP0zk7CaZK+yXtIdrV+Gxj6UH2ZzmDovFXZ4oZfebn/H8gr78x382apbydiJKkJJrm+L
2dYAm9+o812qT9jtD5l+DwhAWzZE1pwRCh1j0bDnEBD8HpPmSQi2nfBTz4h6WvmshdIWmkX+GR7+
XkH7uVRSgCb8vo/eBNPLm+0UQYX9AZe1Ji2e1K6yoeaxr8ttYv2S6VvWk1g6oeA/KdTNOxX9HNty
8vLKSbV4l8p3YVY4c20clIGk5gQhzbVnleVQefbN3GE+oEs4yfGu4asvxY/UT56qu2wzusOz+ho9
Jb6w9g64eAqc2ePO7pQpBkHqnPpVEM7e1ECuU60guYemnlU51KXdjugPRR8L5wC0Dy53e5pBdkMy
sDlyBZDvAmSHWbgT+5NiOaW4baMZhfNnZfb01p7NngTZ8wThmImomd0g2TdakoUrS3cxLTz/Ji4W
l+hLFcq2wnhDWLeZ31QBn0VjpxBmT2l/JalJyv4H3jC824tzcaLPDXNReVDkWa1a7JkoPBS5r4CX
WYkfjApKAA9F7OF1MkAjrlMaRwh937a9dN8+N81F3XKoFIPOMF2KAsRn0VQdHrNSItF3U17rQluK
u2e2vsb/LMLrZW3RFv/5dSERVYzJuLZllk7TcwtcyFVVKjV4bKJ+Jk/bdJJ3WdVs50K2RSNaQZYt
XtEANgfFNQgKIIDH2QpjfSplEd40uYtT0RV+Gna5Ke3xrr+bVrKE5aV5ZowLBfNstHXVDzAmQj7X
HjqnN8pD6QZgZE26rTB/n/Q1XeTFWsK5h1w8EHQ8XjcKYqbcZ2Qqba3d1rJdP1sPEKoowpigkmF2
NtoWDOEbyFJvr8ylaHRunU/txyY15AbRL6jMYhOiJuRYo4pza0B6f9vU4lF9bot9y9nKjMq8zgtw
rfhhcdBnOxPvJLEGn/Cd2RFhPPZDbIf1Q+GZa6nIYhg8m1cuDEqjMc7JBMORsR2V3xVKGJY9EhC+
bGLjw3i+7efSIXjuJhfgEsHS6hI3Xz/O72sxdylAVuhfDHpUisIZ2bBz296yd4wlDi/17BH4clh7
kNQIYTshyO80pheMZgi7HDZZ65i+Uq/WYtmO4/M6gIH+Mcet11BJwBFnwj0L7eWlG95JJ8OG/Bjy
CeiVowq9djdbDGioIOKJEPymqKVf+lfXeZfVgQmDkWARZYhnMmsoItwexaUHEIkx4P3PDHc8yHEO
NGCMc5mmD5GCrmjPqB7QzI4NSlSmuvsJ1hyg4PWcFFNEFNk29LWy0GJkPfsG7pwYSwvdCxTfMEAz
fKMcJImIn0Vul81r/aE8lo6e3KfSs1nuGyHH0/tajZFvx/3Kb/8MAnrFLsc6jPpYSDsJh7OIR9Z9
+NLnRDNfugRooU0FSZJk2yanZDiaT8VrUm4sYR+naAOcqN3LdJMZYMSTH+PqbTBPNJs2/19zBGH1
y8/L0fmH4gs+LxM3Kbp+uvuo3XTt+5x4OVQWTG8OnoTk2Ir9ToRQDZ17YlZrDKiL+/ufSbqimpyD
Ue0HWUf5bGNFTga9lid/TZxj8dyDSAt0x7EimdL6paepLHeVGMqxbx0SihcPeXLV+CMzjnn7g9Yd
6UrJqU1X699WhphFC357nxvmtsE8JCB9HabYD5JvXfQ7e74HKH4vtiScPgRKuven2waXljzobcDR
g+cIRqN26WjZThEU1RvEDY2iRetBzF6aEB1KdC3vXgoj54Y4x+J0bkXFrPDWOA6kjAdbM7/ddmVp
YZxb4HZv0Fea0TZwJdFKW4Zm9zwck/RhoO9V7mn9mvTwojmgokHYhooVtAYuRy6TYlXQ2Ey1UmVX
Ze4ESUqyZgJBkEZtEKJKjkJr77aPfK/2V4RgffAwDFYbvFZdWqWSYJTQ0IRVp/0l+GCP1QLnMYtJ
v62c5ENxbbm3t/8WBc6b5ZuhkrGcxbmC2Q61eVI/hD+Uk+jNP8RX4b+kt2ce8gxIUpzlgz7gcYym
ga33B8Vw2vBJt1bShMVsE5qFqBQzsAkufZcjCeSL2k8KK1cnnYgbiDA6sRwXL+j+Psp6Xj/VUzKR
rKqsI2hq2kc10eju9myyJcJv9vNPYJvzLCOzGlMRso5S35ActW5J1O36fCK5eRDUleR6afsBwfgF
e0FHG1+R7MQWLEgVykGhWZn7rKw1gtKX4Nx2aLFAY+C2gKWJbmf0Rl16ZDR9gYMcdxNj8vtwP1Tf
sO+U+Xf1mQOyCdq2LiHxx6x59D0QncHaBqULHqj325+x5Oz5V3CbpJikTmga3PfCUNQ3elEClSpC
ZOS2lcWEGjhUQLUYbSC65C+dnTu9DxqK5D2NXLBxQ/xFdsEhKBSPaKTCuW1X5p147NuPcbW697XP
+aVzbptbOu08DkZtIQ3UxwcoceyDVth3RbbLxhdZ3Pcie5Wk9ti8yeWvuE/tSfKS/jgJeGfe9c37
pDk93WrSrik8rH8nDH4KJd0lEt2qcQaxDWFHx8SN+81/GjNcBoDeBeabHzNdR2NUOyFbHjLwB70X
4t08a1uBqKC4nL9FyS5GPbQuPWPlcGBzcT1eaNJW0aIqAVl3OVftbEFaHTmS30QqIDapBTILJao2
kwCp6Ns+Lq4+0C7+zxQ74s92tZ4Oc9oPM55r0EHgRm05b9Ff8nzbCFvCt/zhrgG9GQCz2Yq4tpbS
NtlH9WTrYUKiMPCD8GcwmK4RrsGgFrMi0Ir/4xnz/MyzvgoAXMoweaYU7kKoAmg5tQ0F19UudkKl
cCKgI/X5ODZEpJNz2+OlGQSVEcMpAQ8NUqFL4+imy/sBbHy+CpoyVy603BOSSHASquf/IS4zqlcR
GRFIOXkOYwFyX2ilt1ipKiMt3t/j3gFXlSv2uhvmKxnYol9ggGQ8G5BH4UMmKqyVPtEo8ZUggvpW
BIhtPDSx0+Xz2uVxzRQXF9V8AqAlyxK/alN9k+A67CZJGHtiZq4VcxYDFKMf/dstnbvKiF0iBDLV
U18s61RxW7NuUxJajdF5ddzP1V0wS0M27QUNtSxbHBTIzw3xEIBFaJY0N8FTYeyWuhwrW4UGibTL
ZiPsDq0lj7IjxxQ/h0quVHY3GEL2ZIRFXP+WxKhCHVGXx80UaLQgWl7r08EcZFBeh/rYVNtaLKE/
0/di0xIQZBSmjW2Epq21w2EhCjChDgZdQlUAROKXy9WasjSuZCVBxlS57zOpnM/GjskvdKsTCh6A
25tj6eBFVogrGcDngGvzYhfVnKAp0WxTvzY/JL3eGziTAjWIgKgQfaH4bEqQNQkoPafzsZvyuyF2
1eQ5HwJvUD5HwQ+0DyhwfNz+qoUUWUEpBm11QLqC8YwLurk1pO1YhpmvRjWRBZHkYu7pKXjPSg+E
CqQc3m4bXIpQsPjVL8HeXXmBZiSOZTMJcea3XiuRHEKoNvlUfs4vnQ/t8v9gDLy3TPkPzJYAdF1O
Me0yowCNE6h4dr2fbbqK9N/SvZ090H21AgZa2LnAcPwxxVbbWeQtItiSe+ZXiuM5Mo3PqIx+alK2
FvoWF9K5JfYlZ5a0IQggRgZL035ItmiaxktEML1AqALEX9tCuMtdSL6r6MpEi/E3U3xFVzN6m2n5
sjK6S4sH0dACEy9jeeVP7MyEnl6ZVZk/1nej7CajnYqja4F06kX+Xp+qys2fwpxptGfiRNL4lMsk
Gjdacbr9IQtJOoPP/PMd3LlTG9VMK6HI/CxrCYhNpArqmQxaEq5RQi2FjHNL3HrSy1wf0NWb+bkX
PxVrj/BfXVhcynDhCLeGjDCepjzAgMaTbRQOrTc0eaagljrkn9V7EZH+cwYkwRZfp23+Yt4PmPi1
nHnp5ZR1HKCzEPR5TNnwcnm1qRpBvabF8goe651u3pedPTpiQ6yO1G91b0vDr/YbZBvzmjQKBMse
q55IG6PGZTNfxawvbisA+iAZyRh1LG5us3zuU7nC13T7EQLrc/DWC4fMxEPUVG5b4QBMQKS9qfrD
2LVe1jcgb433WvQvyZrY7VrBCgNhN0CUIC7k4mQ7J6MgKX3mf5PUn1BEIqYJMZ3eTTXQwzpyvw0k
XxXeEvXnoKwdVIszAvV3ZFUQVGHNmJczMlZBVZvmiPV9Qsunu1N383u1iTfZznjq3RdQwdniu+WI
YEBrDt1KXFta8n+MXxU8xaiv81KdMx/swEAqNIdMXIXWs0nk1z27i4KNFxhmiIJdOqilUwP6axFL
bt7rpZ2qXoPHDmid2tq3+sWCqLTh1msKV18VkVtWufKQhiZFkA4zz5zeGdzcicGg57UPqh1MZCSd
kzwKe8V927UP2nF83uSn/n68j7ba78LBC/Apfr8dxr7qGbc+iLuaR2jub8wCH6QRed/8LL33yG5s
+nFXoeOgdzpX860txNI+q+1TcbDwjfVBOP1qHMMNN9aL6QArsGu34V1K3pDPbST8u5kYm+6ZktS+
/bE8EeDXjjifM25RtkXVhnKPjwUBJvrMsqdYt1O/tQVHfnWlk+Z22+BefO12rb29bfr62AGSGck/
Q2bj0ZOvcctNZVBVnWo/FSDwAaJJK/LwZNwhPKHKFqDoe9se8+RyWtDyhNUJRDEDi/HPK6WS5H1V
l61vvsDRfvcLEM36W+as1V8X6l2MTpTp2oDoFULuXJDRBtXM0CEHQ/EuAsCgO1nycRhUYoylIyS7
qkOb8Ao2nG0t3jkDxFysWgkqapE70RqrD6uiKFpfpdpBoujYtaKPule8Xi5/3x7H60gCPTcRAlQS
rKGri1vewZipsQlolR824hG0ErhJrUlKXmcClya4RWnSIS/1qWp9Yxi9tCnxxretKic2JWBkVs6E
FXf4fqB8SvROi2FrbNVTmCaeEqyhoNdMcAtCLHVaSB1zZ4KYYKgRGr7enpPrvYTJx1UdbLn480qa
JWqCouq1FHNSTlAwQXNWE5nOHBeOlhYurYbflliv9Puu2eSOdOBtVDEIstbPAmorerWbzJDk2SPi
Cel6YG3U7W0nl4YRZAkgMmAC1yDguTxeqEKNXM0xjNo86e5kUDBC6eL320YWao1sKP9Y4Y6TIazV
tJKwvCvSvIAWzEmOr0FH5r2txc640hC+PIZ/jLG/P7sDxG1ezJqVt/5kTxOJf1o/2gm0dd9u+3Sd
fF26xG2nzKrBnh/AyuhFz9G3tRN4abf+GTFwaFw6IQ2YhbBF7NEa1RVmX7N6JHg+OjU6deW4Wgpz
56a4nTQkJQBnM4vhza8SJDxgp30R/i0tKs5ENl4GcI+QQ0GY44KppFZRE8ewMo+Ck5WbWFK8WqHv
bWeS2zOz7M8fS2zJn82/ZUV0LOS29YvcykkgQ7ZYyg/AHX0TqmIlA1xcBWgyR/IL6De6fy9taW07
JlSbsNaq0MkjoPGk9xlJ2W2PlvcPMmtwogORfaUDMABDX0ozzET1XdgAlC3XrmDlu9IEw3bkykZ4
Dy5ruwiV7yBadsdwfLv9BYt+svQazdagsOEVGeMwA0lHLrZ+mrwVFtxMj2G0Bi9eM8JtXL2DrnoW
SfDSErxoiA6pMDxmQrwSYxeuktBqQj4NHgLGLitx0SgILaEz1AALJPsMUFkSTTCCpjYYH7MaAqtJ
RtL5Ux7A1axAVmx0aZ+5XYH3iII+aElhy7iCVvFzOUfb26O8kDhefhk3AkCrVHFXGzhycIl0hNoJ
TjWA7r+D2c3uje0gARXsGC/GvdZ7+ofpm0FDNNVfu9dcBx98Bt7UcceVwYPPNzR0rZqbwdijuS+x
7Eh+HGXpkGb7KSOavvroxo60yyyLVapxmwYomj1ocj4LgqBNjVp2DI08x2TKdnXys7Bc7UdY/cQd
lwDpKWSfYBNa2bvXRx9gSODUAeUL8i6LJxk2yxEkIQZaGCPjh6Yf6uT99mwu5KwwwPgJVDznoU2Z
eX4WiOpOnYtUpb3fNkOvE6tMROmuT/DSf8w604o3+Nl6lwSzUxw1M2dI0SeVsZUF4LSc299yvbXQ
QI+3PnYnQHco/wIuJnOYmEE0+ihSS7EDFg5xSyddLB3o+K3xTVwHYBiToVfCLgWMdebS707IpBBc
lqMvpOlOzabGLiXEjJGOuDvma6nzomsK1IDAYaLgLZPfzeNcdGZTjj5gLuIeTPD6/QjC251siHQl
s1g0BfSaiagBkSMewB/Eupjkag/HJlBXoTc13cpaoYCSGs2GtydscQyZ7AsuO+zywT7lfO2YcV9F
gTz6tIgbEsrbKAHv6DSNbqdNs3vb2AKMlPFKoUoJKAjrhuDGEC/vA7LpcvLFUbAerVBvelJoIZit
QChkzXZoTGXyiH2c2kkY1p6RtUa9jysjfS+7Hnc+owjSEYLDUv/cDlmafbv9gddbFd/HGFjRBszU
2rgUpe46cFSjJdAPAB4+ZIaas84ueWUYrsf8S+NJxOI1GR0Od5gbc2gIlSJMfoWGrgO68Ke9LgjR
ri2a+FlUh2oFsbfgFWYXnDjA4KCNmrsl3R6h66XJuDP//C5uhFAgkgM9VCdff1Lek53+evvXLzxN
XP5+LpaB0iWEtBx+vwxNgR/JIfJ3VkPQBFa+ZCn7/4q96yPo0h43F1pGlQ48tRNwm5AqOaTNRnql
+o+x3ozAiprqaRRcqSXirqSRjUc6MoxPdfRRqWs9/AvI/8sv4aLZXOpaWI4KumtDV+kO+k+9vJNR
jqt+Uq/KbTHXQPtqdQ8/V0aAZfiX5+KlXS4CWLIqzHi7mfzO+l5WTp1sm9nLAg9v1a/hr3Rz29zS
2kfnIsOvSqwAwV1nlB6yNFmTz36cyHh9L+IJ2OrgwYqrgPRysUZBvLieFBy6yL4YxzdPcRE3LaP4
L2a/U2RHjz//H2lXthw3jmx/aBjBBdxeudUiardkyS8MLzIJ7iS4f/09VN/bqoJ4C2FPT3smJhxR
SQCJBJB58pwM3PpfosProuz7wQLrOLWCyyPc2m0GeGRAdQ4IBR4h5xF1thVGtVFe8CwwWJDKaR3M
ZidKVK2/wq/aqRVuHpvcTqJpHJZHq63cVol2Vb3rr9Hz70RXlp0KrrJbuwQaPqDkxNMd5zu3K/Mu
L1NIoC2PthUXNzLeCU7emc1BkZi2Y6R6HNK0OvzFPJ7Y5HbmoLTjiCANm/KQAiRUT7uiqaz931hB
CR4JMSBZP/Wo4a7dmR1F9Vcl3TV0xl9GYJUERracfiUXtFfJQgMX3nOXmDJIz/cySsxqN8XXsWIG
aqQ95KZVejPViWDitkI0IjTwVnjB6eivPbeG9KVURXUhPy444pzR6rufmObyRi/7RnCSbVw9QWiG
TOJKZwgGRYtzjHggC2GRtTwC9qgdpqmEREjGKhf6D7NbZnL8PHSoO5ojdGiaFgLN5mgbgtvS5uyi
dq7h9oL/4W9La2OKYo7IXSzImx7TDCL3VOtnL0PmxE0W69dfeIwFFO56S4A1bjGXTC0mMwKtmjlM
LFgKRXastpbcP7eCPgITKIWV15QXWdULSW30MZEfK3O8L7OscXq7f/jvbPAxxO4lk+bw/ayQFIcO
XewOtqiWuVEqB4YNtxwdEREZbp5f18zM0tKKCVaQwT+i25ZdmdZsH6Jp7h56GYm5zGLQyopB7Z+T
FvjSeDYcJYpnvwHQ29epZAcjGyEV0cyL10sG/RLXJHeTfKaCTq6trQMOGNQ00I4IHWLuLEQpvSnt
QpWB/4wiL8Px9Dh0IHzq0zx7vDz526YgfQhAE4hOed5cKVXLmGW2/MikfnbVPBmeKmYRR5+BBLls
autEQtUS5ISrqDLkN84DwqTrlOZMgy/JfXyzpOniE7WT/8abTqxwoaBrC4iLIGKDgronQdLX1cHI
eyK4P2xOG+ShwfmLJzUyRedjsdR8GjIjVh7BbAEGzgHYwXpR0xukpAzBFtxotoHnftjiCbZrAhBO
KlnyY4GMAipAVlsOoQKxi3Efa4vch8NMNQiOs2VoPc1uinmvUVtmDuTpGUr2ud4jRZYTw5GpzmKn
a3W0PlckRaPC5RXenhUT1Kuyiawd/zaFxkIvdUoko0Euq49KZ+ovszyy+6ivbEHJZZ1g/uIBLVIA
+fB+AUKa2yKAxJl1Z2cK0I3q07ToP9pGfUj0x1hBAwhuzyu2pBNcqbaGB7Kp9YyBDByEqM4XvU3I
0kwMNse2TkAvD6mrWkqSAOCJWGBq66YDMnDoq2HtQWepnZuacR0YlKpWHpMUbPZXneFNkQ/t2XYU
3Am2NuWpofXvTx7eURRlampVqyOXd0VC3TwuBImnjYMRxxOAG8h3gU6WJzceyfrUXr0iZvGx7Ngu
BbuHo48FgC1Plx1w656NCu0q3Y69YMI7zoczD21iTwOGI4Pr3FXjwTO6hAR0aqcbi7SS29FqDLuW
oLKvW9dGb81fC0mrBbO60fmBdAlqALirwlcUPoFc5+idhkyvApiE4cRVfj0R9Oarz60FEQRVcZsj
6UDwE6veWOOFPxs3LO/9Ph9ui6o6SGU8Cbbmxn45+yDrfGLqtrKlUV33S+IahAZqXl1FmIV+Hp0M
kp/NHBIRCHjDt2AThHAmwgHeWNx+saYawmKUwWZceCS9k0tRr/j2qD4scNtkwpPL7lpYIG0SBTkq
evb02I/0qR1aJDPofT1FYWOPgnfIVgLpbGScmy1I69Z52ymPc/nLyL5KNxB5cKpl/pLKZFel1Kk6
r56pa2uNj47am6xyqC0gYN2okmByoVutAvMMjBZPkl4uJe7UEmIEUFkacCq1NLqZqbvlqACsWRZI
PkbH1OiCSJkMp0y1UJtEQsOr23Bh+OwbOLcyGU4Ue8Y52I5Z/12WZLz8ymHov04DbkoLyL7DMRtU
bylKkXD2Zlg5GT53BBujVSp0Hb6JbgTJ+onbq0vMH0suSiZvB5UPS/wB3LRNGgOyjBj5mENGHjrv
N0hep8/Nl/GW/BDxpmycMphSsGKh/KThssTtmjaiNBnSVnk0upBojxILyCzIxG2cLmcmuG0zDGqe
z2OD6GT8xIjAMqgW3+PRwnF2uByQtxfpYzDcRumKUR8NAxulWFwghPa6VTiVUd3mk+BCtnW/PxsT
dyHAnXOG8BJCQY/8bJMd2iIwGHE18qaiTiklo6corpRqdxCiDSZrVw9YPOq1ZA7mwfhKCu1Np/Kv
y8PfjE8na7lOz8npquBtphQ6JtpSXhPqyVHtECjY029Mui2VWy15vGxv6yGMujNSrAZ4mdFzyBks
+5SmyFHg3jA4LXxVA0vCd+NXoToWkEr1AxPBYLej0InF1ddOhlhUizxP67yzJPLrBopJi72rIYg6
xzsifa+ycOzVXV3JlcOGZ70ThOLNM+bEPBeA+qKZIWzar5BLG4KrlpI6LG5SXzCvm5sS0hfIZoA+
E4yS56M0qwmEeSXMGJarPh0Idv8Ciq5QdZCtAbmGK3rGbG7RE4OcO0OMiKJSho1DoB8y563TW6ov
Ka9FnXjd8nJ5eKLRcV4T911NFxtrWFf1N9bnpWuliuIUeZ65ly1tboiTYXHeMpqzOc4TLC165xf6
fWb5rbZnRmjPbl0vLpJRAoubEejEIucgdjEW6WjCojmUOyvaz8MLK9A0NwSXR8ZvBADm0Ft4IhnE
DU1bGqKmRQQdpP4FDZyu0gLyYyr1lYp00KqTolLmEbtySvpgsYdkjlrv8iesQzk5jD99AT/UuKEd
+pyrEA9fSPdlmZ44mYGyhVlcQTvcW6TdZYOc3/yvQYAUkaYAbSWPRiZyByRZhCGTHGnsyE2KfWSJ
VES4BXw3AjYm4C3BeQ3ANXdYTUtZWtOQVuGk/9Kmq6iKQYvlxLpgLPwp/4+ddSDoLkYWlkfsyEOc
gPgE2ll2nHuW+mK7uVK5iu4orq3u1B9D9dglVHAt5x8K71ZhD2hnoMrRPMHdYuSZ1C0KH1UYP0vS
MQ1BhZt+kY2gAH5e283K5DS/Iho0za6Z3Yl4TEj1tPol7zVEBw4TWZk1L8bdN+SF1JEmmdB7PN42
ju2sf7TAdl4qJ1CBDznW3+lL8/Wy52y5KjEBIgLGGy9p/pzS+kkbFRNybTkujF1+S0FnlteVW9Cd
ql3XsajDbcsebiGQjkaLG5yJc6JiZPogxVodWlP3VLVPpKLXZf5S4h1vSpD2Yd395QFubQ0cS9Ck
QyoYWX1uVpVaryu7SppQba3hZlTn/pCP5jFvZ2V/2dK7yAS/gEjmrxKyyIgAv3l+NinQZjJakzbh
um7xvjvE+3jfHkbolMfMiXbATR2sY3zVHbI9nr37NrmO81D2wNsWJqLWdf4G8u7Qp1/DzbTSLllp
5WkTatVrJaVuZL2k0XUamTtmSEHd6EfIr0AB8OnyLGxupFO73AnNiLVEoMVowmmaAlJ4Q2G5oMCJ
piessZK5ViN5dvwS54HyMKD/trptIbTWi7bTxm5CAxTK2+/6ZwovizEYaVTWIz4js0cvNa/TdnKU
qXc0PXZJJcgTv6ffuaVXUL0HDAQK0xp0Ms6X3o7NjkhG3YRX5rpzn0GI7AHRGlR7Hf//2w/FWdGn
sZ8E//wnc9+Aq3TRF+VHTuzqruwp7uTPEDeWHU1QENk6ETWkSCEBBxjOegSff102DwDDTJgL0i8O
JFchBENfF326Y+ZykFMJLQnXQAMdxmz2Zz3fd40pmKCN1dCQPVsZwNHG9Kkmk5G8LKyxYGE/QoQH
4o9OOx8S5TbF6/iy/20EGOxzxBd0IwAkwjc8U5LIy4imo3C0bjqwU2j5NZM7t1yO7QTywD97Vq2b
DNZQCsU5pSOlxm2y1BzVGsJyLGS5o+4WPK+dQqQ38Xknw4fBd29BuNKEi5ncrVBnVZIx3DfDPP6m
5oOX7S303+a9l6umQxtvqOubSETXzF0QIZUAo8B8AmCqI4+sc+chlbLS1rsxCVGnzPxlUMtQQuOv
bw5tdl0WauUy9Om6vcagbrNQQaryk7+AgX+VJldWlNya5D332CSPjKWaliScc6hdjaj0uRkpIt+G
6tUxHiG1m819Ibi2rZHpbBOj5XZVXF6rsmiqeu8FOnlBpUiTWXmpJWGlym4TKa8TAy/rH7rnagNw
+hU1Biflz9uIsH5STdhIEr/UfXTKmHYQBST/FotynxtzeGZq/fuT4WiZZS1WbSQhXOWRao1jzHf6
8CA15E4pHy4PS2SLW69K7Yte00kSloMT14/qS/wrGiDlKpi9ra2wiq8AibW2QkI373xMQy/Pll4q
8Iv0a9sbkEC+MZtdfhVnXn5VdMt+qt8uj4zH4awb4cwkd56hoUrSCn31inp6AKDqKsdxRSfdM+bO
tWLoV9MOQnrTvTzFDhjwF/JWZNnu8ldszu/JuLnzZWBda+oSxl2ZXsWCbF9cmxJa4S5bWX/l0wZY
M11g+kD7EZ+0H1i61LMKj2EJeoORKaLm/ZItokVUBWa4wcxZV5YoEcMx2Q4Qnx1dKsfWpJ1C76l3
jX6XsnpoF0fYev7pAbOu5MnwuDhaqcUo2RHsJupbYi3+MhF3pABfd4Lo9fnAfbdkQg4UwCaUWLkR
2gt6KMqF0jCzSOzTmgBfrExIQy/Vo5Iq1C2y8hXFmJ9Vh8Z00GbU7pyUXzQg0QVn/9aYAYNA4p/g
dEKZ9HzDZG0ylXODMWdqfdSpb1kDusEXRxLY2YqdUMlCswWqPbh2cXPb2w01WGUloZ7VbNdX6ldz
JI0gQH862zGtp0a4iJYWlZJqs47BtNmbMbrVz5pkbqyg+5qCZrDuU/fyhticPRA/rfVcKFjyN/qe
ZRqdVIzKlu+y+dU2a/Anup36eNnM5ycvBqaquJ2BzAS3JJk7bC09NqwUTfphNUBMaqd0hpum4CNC
cyGQNKDpdqU7EBkINuLWdKpAFNsAFuNZz3tpTGhZ6u0EL5X3yRTQyjV/tJGLBOFYicj9t/zj1Bbn
H2OfRBktYAvFVHcs8KcWBC+RBc454mhS52mGBVAtgqu4dfL+z1Kc7ycBUOWmRoAzR/81h5uwcNlT
c7bQEB2tnihBvxV7T398DZonp3U+zClQMHABuWndyfimg46vZN8EjrZudz7Cn1rhzk9L0ZPSGNYh
oCj0lfrD/qcV5L7h7C8bEo1mXayT0chqq0uyhMVI4ifwp+8auXEsTVT02l7yjwXhwmwe2Xk5k5mG
S6Y7tL8vyH+54pzXRsSorLTCdKGbyy2Te6bkgj0oGgLntVrbAUs5Ywg9OL1nyCd2VADQ2IphKq7y
OAJwpuNafb4UkqIkgNZiKRroPDWg5CxTy7fZt6b2L6/5ZjhZs2fySjYFrNq5oUEfGNSTS2xxixz0
lD7b2i3THnA24XW/NqDMAifbPGbVE4vrF5142aKSRq9jWEzuJGRVSO7Uj/nV7Ommo7igvB0qwXmw
6dYnBrm5HGU0qhpIWYWK+RRnhd9AZNAQGeG5Jd7jDHIIAMmhIXsFg50PK2tL1jZMpqF6bwD5diXn
DnmKfWPX+9lV8U2/J0HujF/S7+YxjZ1DkwaGwGd4qNM/n6AScPCv+Qx0K51/AmukYlKZQcN8Dsb7
5WfhGc2VHR2X+l7PSThrzwxZrFvpZ5zUjvmHSm+frHMTwJI8Hmegx0KZfdeAyqad7MrNtTW+FfPf
HExIm+Otie5CG5Dw85HaSZXoZUTWLW7YzqqC4oH5RFS63trmuH0hxypDghsogXMrerTSPUGpNQTk
Y2/b6XFGi/Dl7be1z4F5ResXUFhrlv7cBPA8PWAwFkI7eBNJFcQvxvw8TYJ06urh/AGigyJqFYXX
QfXAHSCjpVG1iyNYQUt66eB6GXSkdzsAwEGKsMyDqyUiXovNV9+pUW5omYZtTgwYLeZvqNuMkey0
O/2robwZ8RwYfXKIhufLs7k1Tsi+gqAWdUZk5bnjuAN3mhGlNg1x65KQzI39JbTumiL4q8GBDhPp
aVz81jz1+bplemRVFUvS0JwmPIV2KPqZM3UM5OOl5D6ZNCelUOkS5Uf5Ov37JjNw90Om7F3+hAvX
FWONASlTGmo4dShhENYtQA+ug/4tdpv4Zv4qKbeguTmq0T20b9UfEN1pgvYtNb6Ymi5wXr4D9Z+v
ea9fgQbVgFL9+SxIlp0z9IDRcPanR/Jc3ls/lqB/iO/HB+OAKtoeE4Pu/eG+Bd/+DxQoLi+3uq4n
79eAjKPs9I997iihFqrlkgb7eeVE17qn/5zuAD12xvsOuL9vym65sn3JL0ZniG5iF+xPh3xvPF3+
ik2nO/kI7nhRGXiY5QZ+ro5PjYFGI81y2sVti71qBglqCDnIKi+b3Dq0VxIjhCZQzeERcD7vdZxm
oI+HjHy+aEcDWuhmfz2UXpPYQXxX/LhsbF3Ez5P8YYy7Ttl0tJM4g7H5SPfpY69ia4nC4OZbygAc
GLiwdSr5awhV+l6qoJAYDiu4sQBfkdH9jiPoQxPtWGfN3Xot1ezsOo5eKVC4l4e4va1QQAReFFVo
/Nf5hFZ13EYMKmXh7CI+ZvdV6pWP6cvSOeNuvGvjgN7Krv1aPUqv0utoewLz6xvk0xSDiwcgT5BT
ISl9bt5Ue2WJ0cUWGvfTgWZe9JxlTvMS3UVOU778Eljb3DXYu2txAfQ/fH9kwupMmkAMELbdtJfH
+/Ha+kl7R60sRxqfutbVvSdRk/jmJoGjQjYCdUsQA3AjRNq5LsHhG/bfzX3/lLkAMVEXTQSCqdzc
GSd2uNceOp/KekjHNNT1Z3tBtc7ySjsk5Lt0GNpJEH82j7j1Df5/o1pn+uQqa6hwWlrCWuf9Rlrq
S+T14XKDgqUwhbp6wCcPMVcMKrxj9ZJzS8XS2VEmYf4qqABMSdCgx8Btkj21fOMwPE/aLs+c6pmZ
1yrKpJEoAb51TQGS+l/zXKAvoVwX1RkGGkw/NLCkxYIYs+0eH7/PBfLMtKNFp/h99ZrMjr0KfJTX
pvkFLx50VDqNwNz/s3Af9riYnU4WmtoBiwhLpr2lqbkr6+LQWXdRZQDZjK6Wm1gDGZfosSVYRb6k
NyiTrBoFzGpBFh4N//LG3j4OP1aJp72qSppGrMEsDsHsR9+7gKDd5sCepRfbs3bxMcmdXHbmn9Gr
+Y0ojnw9B6DdU5vd5e8QjZLbFeow1MvA8Bkx+jRl6dsw3LaNKCey3h4/bQhcm1FyUpC95KdSShOE
zHXrLV58fDX3s6tfdV+pG1219/Sx8VPBoDYDy4k9LrDIpJItsEqmYVbtCnK/rGxp7EEbr/X5tkKn
++Up3D4PT8xxc6hL7YD6GswB9u6kA1jhyG6pvSY0M1ev71ohJnt9Alyaz/XvT0JZ3dsAX8eYz9Et
/PkeF4kjC3+hmd+ZfHb4Q+T5PxfHk+Gtq3tirdKMAWfEu7U6VF0CiaTht+7+vjyLm1HrxMrqqCdW
tN6MZ6ud0rDYW3ezR66E8E2RhfXvTyyADKUsEw0W+u/TFe7i19NV4dd+CvBRFkAvxgM58wOEgS+P
610X4tJiceEYcHA8ixN4B9kpAzrsCeh/mQeoGnAJ2dH2WY3+6NlLvK/STt5rr4nb7Kq9fIVUxF73
0F3szsEfQkk/LSkXwpexMcrcwpJGpIAd3QTosuhFQIGtbY87C1AR7/ckvsDN6gTIp0SC9jroJpKo
RoZBsNE3JxeoKltFCWFViuEGghQP6hPUxtMuGCAevSPH8djshl/5Lg+nx/iqDG1kcpjb7llY77rf
1QvbFV9AE+n3h96rb+Kf9U6Y2ln3O7/ipx/FHVhapNI4n/BR0m0bqH7tMRcNsj54kd3aJcFl/9qs
np5Y4wlgZpXWLMdLGgcJcSmovBvnZ+kUbgnyArTKCe5s2lbsOTXHxdZFRfnSKDC4Htyh4356+aUE
CRw6uR2/a7eyD9Wlr61fHPWdso9uaxxb6TWuO6qDFr5d92Q5017aFYDtXJ6Gd+qZC5POF5LQVdtr
kYzv8uRr6VY6AA9/0HoXFBYtBLe/UIgRzM/avvyOR9/RuAI+xrxPfKgGvhm1w/AM/RL/1Fz5Tg5T
J7pJBI7Kt9G877jTaeNCNlsKXaoyrJIGtNJzs/5ruq+Lo7jHNyHpusABeZoeK67zhqQwJh9thzra
LniB5qOT+t9Fb8Gt68PpsLioresxYBjr/svJW5/fafXvQpSq/Ax3Q+Lu1AYXt3tJTgkojuDgiJrJ
reQMDjjjgzmIvQmE9cje7J5/X/amzTfmqU0uaEO5V9JtBpuxNQd1X7u0BNQsynddPO/raDlKPdvT
sbufsv7WspObAYz1dQ5mr2XeaUrjx4r1tPS3kqiaIZwNLuJNc5/abMaX2Y8ZAHCzr+17iMLlkLWX
3MGXvPmlPNaCXb95Bz+dDy6k9ePYJOOCdZZ39GHZA5JxT7wiaLxOcFfcelycGOKr6WD4iAy5x/BG
Xw+XK+LYu9QfneT+8gJv+i1IkVBPXykL+XIwy5g8S0WchRltvVaBQl3lpqJGnffT51NM+rDyPqsn
Nw4CGR69kpIsVNoDTX8rU7I3rb2NV9M0D3cTrZ3EsCGMVbtp2buDNu4TxS2i2e0AccuX4ssomU7Z
dzstqgLwOKLIR/ZZI/lx2vqdqd2uNKVRkz/aGbhcmIhrYt1Y3OcDeYeeb+TTUXHi8wC1MgLVW3RJ
SNCuUHetQyD+qcZP5ShYjS33glwZcjrIDgJbz5cIim6CeEpmAgrXNfvKym9ZG9DMt+Wdmj2BQ40N
MRr2RfmHDSfA1cGEPCb4pwC455yaodcELzxGwxjgt3YAn7KB23MlEikTmOHzVXNMMtYXHRKf3RHt
bt6sJG4n54ItumUFEMaVlg6sIIBMnt9usZDQZyRIvDH4j9/Lb8JS7YY7ACH5YWH9ghNvbiS76ghD
ITVfyqux0o+FNQVtOz8vvRxc3p5rEOM8z8K+hLgBSp1AJ66fcmIqapdmmVVUhdXczwbqWbOi+fkE
LorUnwyW74bEEiCK1oj+2aSuqSAAATLR5JJedBxSPF4xf+PkQ/fbabMREq2Gk9vlHngH9/IAN1cL
EiT/Z427RSkmm0ylAhaBjF5nfM+iH5HoRiQaEPcqBZbTYr2k0rAzl2kXgezDkwpwzerF9NbrCbo6
CREl+TdtopNz7XVAC7zOOaGStEyScpT6FJDzJ9dBb+6aBbLtgjfVxiGButiHGc4TWU1qNa5QO21a
9aEcQUsQR67USftpUfymluiK7ZEmkV7w5gYgSGDY6nvjPbdouQq9WZ3pAEOk489JX3a2mnhjlldu
hjaWyw6yuQOQ4QZaCdEXAgznOwCcLerYdBgiVQ6NqwEtq7mgtW+CqN79d5a4UUnEmDVWoi6DFiol
fmpjR9XC1J+7q1JgadM7TsbEeSTaErqqV1A/XZu1Sp/Ro1W6UfY0Rn8TC08McZdtELe1xMpWQ6m8
S6sjhCz8ohGgobawERbUg/5dIs7Zx2awpWzBEiWk30G+Pqi+J8POsEJF+5YXu9JEOc1InJjNLmsF
U7n+9qdoZYCcAwyn7+SOnHuQVDL0BkUIbXlb4vtJ1GMi+n3OKUwtYt2AdsIwpr91+ZvwLNn6fXAZ
gIrWhPCFaqyuchLgB4uZ9twVOK1qUMEm2nKcVFvUp7i1X0+NcFflTi/ySq/T9z0EvFeGDqCU3Fn9
78sbaCuWoyVwBRciAfGpHEbmbqSGktGwta+z7K1VRcqjW/sGCUSQU6FebuiEG8esWwwSx5gs5K6M
dt7JseQgOjhKcZSgk3N5NFsvVdyGPqxxt6IkM/vIyoDASZNxzEALBYKHOYnRRpN3NvTu1cEv5Kz7
UqXsfjGhjIN9Pd70famDfLZg3liOT1a25IKAuOkxH5/FMxNYS1uZybhin2gsuSORSZC1skjHdnMt
kbACdQsAXUgqnftly5q5G4wGgE1tchEKxYu5dXahPe9fC9zOGvpy6roeFoBZfqwgoCBNkUPV0TEg
skqIU6vk2P2hQsSafQBXnIaqv/ZOYcgZVbpEWUvzOLkM8MIM2RVj9V3fy67Srb1CSby/7EQb03hm
j4v0plVMTdPAHvzIgZYO2pGu5+YvzuMzK1yYT5IcDxQFVmr7mkzXef87p9e9IXiRbo4FURYtlaCY
BFzs3CVAXqFlMthHQzBn73No7aKB7A8ZLP9ZH/CS6aYKmjv0p57ZuDz3WwlBG1Rd//4YN/k9gG9G
RnAusbRPgzKmByYl8R3rKn9OKWjnsrIKKrP6nQ1ZFqZGA9yZFn+dW205sKkXtWq/A0u4swrfY646
G+ZK9XY+uP8YsU5JkeM0ju38qjSaoxx/r7PoK6VZYCeGY9RIwGto3VycFGpfyLg4Vh5Umbozs+wq
J+OrnBo/Lk/SRkjFu3zVqQbeHVSU3KJqsd0VuYY5kiSPLr5+1QxfkLlKRKk4kR0umKZRU4ONEZer
pK6O0PTay8vgNIl+UCrlqk2r3eVhbZx4p8PiX+xybhT62ANxBJ1fwOyGyIuiY8MEjxeRFW5BmQn9
uznBghaOHN29ZOZzpAkCyLYJAsVENMateNezDfEfJdW7aGoxbyoYhsbpOHq59qIN938zXR9W1tU7
uYU0iZlkQw4r1HQmqGCGduYLo9TGwYU1wZty5cfCW5Y3wghJ+wXos8ayeieddNOds0kE71od9tMm
O7HCOTRwMlZJVGm9hBxNa3QJaGKj5Y7JqaNDELcT8TZuO/bHqDjH1kyWIh9AUZTXu6vUqJ+y/Fud
38kGA4pbxCl8cXDgwONO5UJpQXm6QqhSTQXVH6S689yRX/rqNgNptTAdtRnxdbTPrw2SaM3k5hLJ
IhOpIYxtrF2ck+x1TJ8uOx5Zt8in5UKPHW7A0OcBWuPc8wZiTRW4lpDF7WLqp4XZeLGVVO7cZJIz
D2X6pS9l3SF9lvtN2mQB5NFfJo2Njg2ubkepGTToDSwu6ZrfYBmJHYh2aO5Ch8LF3rFd6HB/13PW
O51SPifJnHlmkUbgAVUshyVaHKO9E0Ra9kLnZ7uvI3dQ4uR2GWPFqyp0ndZNbjllM7Q+kiJgl52M
KVQSUEYQuTR9JR4lpyStAaoGTQsuT8729H/MDTf9idVkS53GaViDyahOBk+KBU+3zeiCxjGAm9CJ
94k6D1HH6pGWRTZbv1fiUJv3uTw4uujWtZXWxPnyYWcd6Ul8MfrcTCsZdoxjYfugn5J0NyK4Kx/p
T+mgVYKJ24w0J+a4oFktKSoRJpwquXN6AY+WaMo4hwVNdadGCn67AmKU3LbH5fXyqosMcKtuDF1r
VDPmKk4jEOU8taPpxhAoSZ//Oztc4CpzTau7Bnai/Ni1OwuIYHYtq4INLhiNzUWsvuplpdAwXdFT
f2Pd0S+ToG9mMyR+rDV3Y/yPKUHIoAHSE2VYhTpMRp/sPvkxdr4tmrDNSH9iibtOArugqUsBS0oe
oI20B41R7KDdUhZ1U2/v+393C0/zrMbajNI5DEH3yJyoMyTX2DzO5eXfHA1KGfo7uxXUYc63JGFj
j9Vfl799sAGwkoweu9JyzDdDRFmxOZ71uY5/kOfg7zBMisuqnEoAP+Qdrr+ONhVOI8KRbY7HBAPt
mvOHrPkaE05CTA42A4nqTRpao6eh8a9kplOYiYPmv8YQXJc2fQ7JT2StwS2NB8a5LbuBfl1VISnE
Cj+l/jQEQOBVBRpr/VqEcdqMZSe21g12Mi6k48dU6mELirNApiWCE0D081w4U5ehiMgICHPfIyvE
MmJ6fRwJgsCmA5yMgQtpUBwpWlPGGMrpptPf9OpY00RwF99cfxCOQEMFz1PAy8/nKUaJAa9WJIaQ
cU8WtBzmitPmiVPJ4ZgL1n/zPFMhemQQAIOhAcQtSlz3Ur/g2hKqKJb487DcmGMj72JWKl4899RF
c9o1sWbizf1UO5Ol1ILovTWla8kWDcOA+4D99ny4UOJdSQsqTOnyK42/TH/RIwq9qo/f504Hw0rq
MmsBt27iziszwzHLH40m8Iut3i8ogGC1NCT20ZfMLZrWgKsl0VARrMerXG4aF9nqsOvuph6SsmoD
tR0KwmAgWLCgWXGf9lYw6p0z6XcmFemxbM0obopovXqXn5O5GYX6mRFNCb5FgXSOh5xQ41Z5fjsw
0VN409BKsgLIPgiLeV4qVtmRaoFAPhwW9W2JStvXqNR7FPvOvxzj10XiL9cgKtdUUMdAkYGv69Kq
m5La7NFwVmVPQ92H9XxbyodkUV3GXiq0Mi6FYBtuhUbMIIh/ocOFCMnNoj712dSyCS/JLA6KfQt5
wiR151iFqnLsRCL6g63rxak5zk2ToqvUVlGQX6PmQbGLL3ldAGSgNE4r08NfzObH0HhEBiRiwAgw
YGhW9Yx2fScZW6e0F2d60NR7LVk8WdR/sAWoBfkIHkeofoGahvfJsmtoulC0Z5ZToCvZVQW2pPzB
gmCfZUPCL/WSK4PeNnQUXA62TgUT7a46mIb1lSXgPLqUimoMBkFiI2lo/Bv5eAg7j5XyFzHs1Ap3
BZFTe8HphtHpQ7qvNTxx0mDp6uDysm25yKkV7tpW5PYs9zmsmOr8TWUOLnFH0JK5lIhgLlsbG904
IL7C/QNpPu4sZXCOhMh4LkdIF+zBOPkDjcqyS5PpL2oA4LfCsw39nbjY8Lp+U2MVQ7S+EYzFAqfm
kiVezhqR0M+mF3xY4ZEA6gyxMI0gYSNpbwRvctDCCPxsMyUK5AmIS4B3scAhdO5oXYnmR61DZUpv
fBto/y6onmTppokdaM7Z3Vs/HeZf6IbX55c0Lt18cYvqoLK7yy6ydXew0BOJXlO0zAKle/4V2iL1
ndnUaALODnSMg6Q6NPRmMOZAS0TtuVvuuAphQBhKAz6FXzrJbNuuboHoGKJiNzD3tchjl0I78fKQ
tuLwiRl+7RLFKmpTXnEVT33mGKNj/ZJfo/Q2EzX5bJ0xp4a4TTwNmt4MPU6z7Hf7ClPZ5Dwskm9E
nqi9YGt7ocyMqGTIqAy8N5Kc3IQtsMrjKoRYf9s+gkDuz2Ev9umvczWUFhiDPNLx6wUwLoscQsci
a1Gv0V/baH95bbYGAvI+HWl3XFbR9HvuboVUgGVt7dAup/bBaPSHpOr2uvT2F1ZQaUDLnK4T8G2e
W5kT/GoHAqCw6FJQpzpkfDTnQeBmmzUW1HyBtgJNMqhMufO+HzOZTfn/kPalvXHrSNe/SID25Su1
9ea123acL4Kd2Nolal9+/Xvked6ZbrbQxJ1BgovkBnCJZJEsVp06B+CasXYrFC2UqnM065SCMzkv
oKozbazc1yMfLCekUHaCaHi3h7m2nyxT1/FbAQKB5ZxIxTqR+wmTadRJhyZxy6PAZjlpXtQkFMLo
H6d/kHZFN/pPDz+62phZnTshyKmFp0w7VnbfguixGjZL4kSjnHDjemCwhIsLTmnKkNJavOjM3efO
MsKqRtsVHoAxGGZAMyPGtQtVC6TO/NuTeO2Rl7YYj5wbqWtoAlv5q56RGcsocyysjwbh9dJ+Do5U
5qDPTYEWjYbnWToA7ZlISrIpyrwhvR5bxDRS83+0x2znGUTpWtN3wIUI6HCxvpXiGzuMy3iyPnFI
joOMCs9Bg3H/tq7CslcnvM4F+gHs6mPRZPdCmPH4k1YwNj/C2PhswDNRp1uusDNvCAozN4sQ45Gy
gshhZBu5SHS8TaowQRjfEt1KNlmD1pLmo6PblhrubRdZW0B0rf37A5iRCrk86POMB2FivUjaXSrc
Ke7Ag+qtBLwYJl5FqP+ipxiSCJfDFItGFRo8qg9Z7LY1JSiBRkPihFWOkwUtQGpk91pB1MrVeNjb
taU8M83GvFBxgtT00ktWoBcv8wHekHjJlpX3LsraMqK2hbQX+ijMLoBiXi7SscUkdoKr1RvznaIP
HpUOEIM40fRnnJxK623wditY0S4F2RjkPHL57fZarqD6L7+D2R16RoeqbvAd6etXY+u72tEOn8F7
5NFXa1d5wk5/zI/GKXQ4dpfT8fJBemmXee9X1SRNWgEngvh34RaqveA86CJxKu/E1kXPWcHLc67k
amAT+SCQXiyksCJjU7TycgggknAIixZd+KrdQKd5TN0FC6cHu66viNIdopnzEF7pT7i0u/jb2Y7V
6xbiFxLmuCRCSR563Y8c9bF6ARoT0V77XJlED0mUkuFt+uTM8+JHV/MMKknkw3QwtLB9LzROwcQh
4LRVBY2I9R+ri9woGn3ZGr0uKu+StnjMIAgk9Rh49lsrJl5YuJxHV18ATUsE9wu2l6UaqWkfVEkk
In80DfdijfYvq/lEjPVWNcJd06vvnBGvehaSsYAhQiQU2qeXs93NeTVb6Qx6ALF0gHTfxcIAsQZq
PmsvZmI34ls9bjVwupJU5Mz22skI39IXHgTcAywbTm1UKGp3MkqYD/Dl4kEp3IxT5FidzTMTjC8Z
iGOCwJBw+keOmaekqME/pRMh7uyKBxa8fvXBb89sMbFArs9KOBkqktud+ae1VAJRiufbq7UsxpVz
QPJKAeIE68Xm6qei7pHsgnNAJpQoreCi+FT24FWTvmLhzhQ6UvJulrXTXcEK6ZBwAzkSm7FV9HkS
o1lHNKVh++u/wfEkyR3nfFtdpjMjy7+fbfmkLimY9Q08mHOrdBNLD93eEsncLCLSRhuRusojjs1V
70OnyA8vBpJuzL1cJybuj1xLDqP8WogRMdNXY/xdAoR4e83WxgaCZjyxIDSzsDlcji0GcRyVa2yw
ESNxgJvsD1Og9Y4697EtD+lfsD1IHJurZ/dSmAYP2hJ7XMXAQdRPuYU7edD31ds4PerQ9anj0FYK
yx6znVk95QZnr61NqAoMIEj14SbwzsuBpkXS94qJ7RyBjkmwgwQpaOERgnacC2J1Qs/sMM4yp/qo
ZTrs9GP9KZbHJo186w3kld4kBBa5vXrqyo4DyS7Qlks6GAHI5aCqmZap0MbpwXiTQK/A4w1fnIzd
0Oc/nnEOhcryWAx5eqjm30MYEAoGfCocO2Ent5E9jV+3R7O2mc/NMUtEET0B/FqgnWzQSDk8maBq
45J8rh1S50aY9WmsNqqyegEG9hZ4qh6DIXOk8UkbHct00xCQLy6Qfkmr3ppGZi8XQjuONRR3D2Hp
F/UmCV9Bqkt65JiF+g0iipL2K5nVp9uTuervZ67B3JwU1JZj3mYpEh/g45Ke0ZFDJOlhRi7ntqHV
iAiJG8NQIW2KpzqTVe4aOQ3aGepQsejXOnjH2oyEgwXxkS56mITYjzXdHQeIiqfbXgw8KZ/d8qiB
KmwWy70YdJwduOZGoISEwNPSYIVa7uWmGKWs1QStTg+TeGeoL3gictsH1ib3J6WIUhoUPdkhQ6BK
jcdMSw/ISRCp/16YrsNGJ7LEm901d0UpDQkwqNngbcHscFEuLKGa9fRQgsIx2oa9tG+LcJ8tfd/F
TpnTU19zAMFrhwrqA8hNIIELumvmFdEbyiQ2ipoeamUkCd6kXADaCgZ/ob9dQgWA0HAcMwdLXVvB
EFcoCprhA7rt7US4W7pEB2fIf897iaK7SkFpAi9S0W0Gr9P/cXkc9hE3/KgDLE1/ly5SRcJI8+VR
mHZm4UVUeCms4J8nNi+NMDtQjaCbBn48vAqDwlPqlNTGaPP5X9fc/WwsP5ftWXQSNpXVmgoeQlkj
b8PxCbnJDd8PV60AZLkQkqOjhY3tKLUGc0H8HJIZjRqFBABuVUgfgtXx6J3WLh2kktAsC5LkpdHu
cm2o1aHwaSLyoUJmD5nlQwYWWnugHSY4hfyuCUUIBEQPt0+x1R0NpnXQeMIdNZGxGsYaSlTiEh7U
20kw9hWaPzosV/VfDW8RbwAdpQjGIPlyeAqWqy6W4QF0v0kUYwMOLS3B4yZWvLycoEfAC7dWl+7M
IrOfRbTNRqWGGLlKp61S+d0EyRaNE16trpqBBwaazSG6wbJ0aHWlBG0P/0j1X+idaTwt2ErDa0Vx
+dScus7qAbVUlhRkqE0ci5dT2EYZlMFNCykdY2gfw1wWHsq86tzbHrE6IhPQeTw74YxsShiy8gZQ
WoitOmQZl/oH5HXvuwYcOrftrC7PmR3GIcTGSOPJRBO97L6LhHMXrro1mkgWGlJcUyyMrtfCrqwi
E3ltGV2W8my3I2THhccy54QbytpFBa5fSIVD+GFhxLlcFBG7doZOO470ZjDfWyHVnCkYLRvYmWgX
LM2qyRwibRDOh6RKZBvEGhFR1U7f015wkXvXHTHL1U01Si+RIEEEqZAzj1pJtpUmBb3yAZ2dpk6a
t7gdNQ88FSIxY2RIyzl77vN6IEbaIRUTyfShT/Ad4dhJECyh8WbMhtgudUDuxFKfXKB/Ur8v82gf
4icTJQE4CopHPLH35cRgo75FOwrPblDkIS66nBCQPFdmqc3pYRTS49SqR6Qy9KcsVTKnomH0Hgm1
xlnt1XsVCGfANPC4gnQRc+XUoU71WBkRl0ykhkoqUW3rTToZb+mX+Cf/KxlOUttA0N324PWR/tsq
W5SMcykVlQRWqVNazW403sP6S1DC7aC93La0tvNB8m6hpRJFFBAqXM5pqqHfuykxp2oFwGEtpqc6
qHiTuBauo2z8QwUAYgg2fkSOq5Y6YUrRECVvxvYttepHEfAka/Qra5MXAxGzinTx6fbYVmpuuNfO
7DKLF+OnCr2FuCsqBUoGMX2Zpbh6oFog7vMxLJ7CIkzQ9jJMzmBqwjaQpV9FKCnOOOV0C8hAxFnX
1Xf62RexvHYmUHCVgPYwaCgRejA+Q8mT//QfIulKx2w41taOKtTfoLuJGjDe6MzwhaaR2i6CsTBB
y169zXI0/+YQUud1168bAuIHSQCUItiaVRypU2rh1D1AakdE9UFqW2J88LSfVzcFMIug+4D8FeQg
L121mRqwf9Y4hwzyCUI5e5f5HH9Z3QxnFpiLY+rqri8AzEJ1T4EGzVO7AYvJRnH/RmRyBMcEf9D/
aJE54zPNSJN+6EGibPypXST5MrV7F4p2I0UbQKeRupzMO60viQJ9ACMjfcFT/lm7lBck6P+f1WVO
zoLdLOy0aVxmFeQVDuhUt6kfnyKeh/ykla/O7jMzy519ZmYSqjxIGpgZcYoSDcqL0L7yYxL+Roqf
eM0BDVux84Y8oIsygFNtw4feffmaXR7Ub228SLqhII2ABm0bzHh7pQdhiRzgVq1mOwFrTg02cVq9
TqqbNzpeZiVnF65FIwiBkSQDEzxenUxshTRhrEp5kqENGYoYlhj/RYPlfZ7y0mSrdjTECcB2oz2e
vR2nGjACAExgp3ka6U41t6BXve2uKyYWWmHMmr6kA9gso9HMWVaVA/QxXe0t20c8xt2VHS4hgteg
aIumeNxGl06CkldH43LMlryHCtTApuqhEWnLwT9fkgs7zJI0am8UutVnh5x+A2MNOgQuGn3lSASc
BD3xGAg6gVnB3DBOU1PQp+xAMwMa6ndL22ojfnER1qtLolsLuBnVbp1tco9CSxCzTs8Og+Rrzd2Q
uADi/BerfmaCOXdDMzPHOoEJIFeaYgcT4MC/bWKtar9gvACLkRf6KLbJAjneVsg6YHACX9sHXuLh
uiatPW3+vvDyP2tRwYUt5pRHGr1Xoga2kuTFGHbKAFZwgEQtpSRi5BS6A+rqunSH7FnJ/vBSGMqq
Y5yNlDnx47ArhGoZqRAR64+ZkWkf3vcH8WX2kKK1s/2ntGmdcd+6sdc53TGxs03llC+dD83j/eSp
m9pFISFeiFuPYJrjntQrwdrF9DAHZKHXVMmX6XmVHNEdybyVYc2wdVLbgfNWPoqgeXm1SOTe9oFV
Tz6bGGbzQ3RnTijis0M2BH6tuYMo++bs3TayesKcGWF2/thBv1qnMKLRE8LrXHgWxzfJniyOQ/+g
qZj77mIWlw85u+/G2CxVbRmN5HSkuu92kmdudVvB+6G0IzvZSpv0nnqzY+x1p7Kl+9/Nrt5GYOTz
FQfU6Y7oqB4o3OzuCO0v2cueJGjTRpuJ6Jh5haRO7PE5MZe1Zb96KTUuqWfcj2wWkVrBVMkLkBU6
4vVmmp3bs7+GWgGUD5cu0owaKICZrRcFYmdkAsQUKBr6FTLnXpCi87h9bTI3rAjNiKHnD7nBubfW
9ty5WWbPybrQZFqMYRmJ4bUjml3SUT5Ieveh9xFPsXQlwMAYoaa9ZO8XQvfLldfhxqGiYYyprG+T
xkeWTSpCL9tYmtcYnJB1zZ/xNkVSDxEGxCKYs1mNg0CjS19qU9d2IhZ75LbdpnyKxRE81v88I7X0
K/zbGLN6eQblhqAHbFuJpnvNaO7C7l03eieuKyJKqTeoPDGx1YWzoFuFrlt4pMmcCWaInB8t0HSV
NID2TbQC6bKOfqWiViWSoDdkc9tB1+0hIatBrAKAfmbXWgmoyKwe7UqhtP29TRLEayPlvYYXb2M3
GVIYKKagTotEEnMGifEYys3SkUSlV5FSr0faRo6PcvUrUrdDtw3liGRo/TXSr0rd5PXb7TGunbPn
5pkxTkU8zVlAoaEQ6IDtlsheBfMxrOrn23aW1+X1MFEBX9LOyPYwm46C+ygEshatX8q7Kmp7JWk3
dX6UzY9KesyS3O1bHs3E+tD+Y5LZeiHQwgCAADWFfonGAcXal9oC45frFWdsa9sOpYh/j43xy1DJ
hVnKsYRTUvutbjl06p9ak0a2oldEgMbA7blcO5fP7TEuM8dCgKawxS/BZBSrz53597YB3swxTiEO
nSUFiwF60rrIpuVR1TiHMM8flnPz7EasErRo9BX8ruggT5aBDrbDLSc+gnhPSTPoKn0rwHjdHtbq
OkloMcFWFqEWyqzThOymICsAIdPHEVFMaKfDJlVISz9u21mdPiQIkQ7Gy+iKxTCoxDSYFwhb0hif
U9CndiAFd+PIo+xc9QMF74mFxG3pSb6cQ63KNLNoF7ja+KJ3G0E7/hfjAL2EqJrQXIDs9uXPj6Ou
REoMeKMBVFO5BuQKcKViz6MdWCtwozPqP3YWXznzhUCcUkEfUNsQJJgKvDwF0ySa97+RhvMHQwZs
plLtrDbf0V3VkqJ51FKguuXxkGMxQ3TH3h732rkv4zBGVlleUNfMuBVhrKZ0WCpkyBVqW6Tz55SY
PCGgdSuIPiFgBho+VgdIgKawoM0YNZDBDf1s8SRUh0c15cSeq84Iarn/b4Y5LPJQH1rQKqFwBMZE
CBynI/qBMh5ucZmSs+Mdj38Lo8C5/tMWjz9fLqFayxKcsZWOap2T6DgkvtiqJFRBExJXjpR3nK3M
jIq1x2ZOg1FN0lZrpOOobxsDzMJBQWaR09vCM8KEUwB2xMEUY1DyYLmdaqdAlATiy21nYx+7V0OR
L6dOFqDtMNSwIj41H9D18p+Dv/XmT3Jf4dzg3FSMzy220EOH5BMwvZAHZDvw88FSQM4nSseyrrWD
FQTSc1Bq4meEJ70DTInGqSSu2wOuYmkvtxQ2Sasmigk4EOz1hj9p+7GUiCAXQGoZG84sMu/U/xvZ
fywxszhYYlkPuIaPYenq2bayEBYWd4mjVu9N9oDQbRhkjg8yV9i/TCJoW8DC+AtbSFdRqRtLZZKO
tJiHrVhT1MnqovAsgG3dthPnZy2ps4nkqjpuwlFVtpwxL/7HbDoUUWToJaCXEZ1Ei/+enZtoZ0ja
pQR+zF+Tv1VDxpN2P/zKIUHQ3hcjZ7Qrm+HCGHOOCH3W6iWsHZuY7nOxdrM2taepdTmD4tlhYo/c
MkqqlLAz9LqjReFDV5ngNpp3FbThWslOO6hhQQyB6FnxQAdra6bpToxSPw1lR5p6//b3rC7y2Rwz
dwHa7MFrNGgYdjifQnUnlfNdnFb2JCn7OAMqvhBdIWk4s7C6b86sMscpFP8KaLXD6pB1XquHXhDE
TlrIXttPHFOc+WbhLaNQJpYxwIla8MAM6vzLaO5n1eAlktg82792y3+G9JMMOHPWHkJtgKNgSGL+
nRu/+jrbdZJJZql041ImVSZsIlwZoj57paASdCbYesrT5OKs5s9ZfPYRWlP2ZdjDuQSk+uNB2yGX
ea8m+l5re0erum2WgRhf4c3x2hmPzbPQuIFIDRWFZRHO7IZVqgpGLOCoeB9bFMRIT2Z71/vFE0Uj
A+nfbzstm1n5v8n+jz1ms1YJOEiRWcWiRuaGQsiWxopb5r09UrQ6qUgeoZyUg0luBDN0Y8Uex/6q
U4EIw1j6/QCSZE5jy0q1tupN6Vh0wA1Myd0wJYCc9fcziiq9NfjahFzWpO+bGRA/lO8TKNPGG12Y
SadwkEera372LczLsx6ldgQfoHRUMm8Q0dMA+jPHmFyUemfkTdP/5soD7xtmF6h5JEgulxrculWG
PnnpOI3v4NweZk+CYhNP6P6n5enq7D8zw4wKPb1NMRilfCwyaB0AMwa2RloDK6+KCZSMOorWTzsZ
Gos0TRLYuQaMV9PSwVXM0nIac053cjMGftQJo9vL03tsjNXegGbJDkJOqjvLgH4YaTk76P3p78Oc
JtvbTsK8Xn58FJSGyImJkF+S2Hr0EFqI5tVQPqZB9dDW5THsTF6j/Jofog4Nguil8AKh4MvFiM2k
69H/gVnSp2kTK6GxNRsJLfkB9C9vD2f1gMMzBlEOZC9RQWVuinKYVOTJqXw0UuV3muienvmDfC8r
YFCE1kosO5n4EVWxnaWNq43IqRal5d7+COaFi2cacDSgRsHzFr+x/S7Ha4x0DmKjaU7oq8VLLbOR
EnQC5ZvqoRPKz7eNXcX8kFhApy0iILzVNQALLo0JsTCpktA3pz6lR6GSn+IRmta07QgV560wU/i9
OIicC5ltBlzGiENlYQJYUqroib00G4Ites6VsTk18+SZbe/T7FCnT9hoQjN77fSrRplNPIWt20u9
PzTbGbJeWuvcHjyrY/XzGSh/gl8ETysJiMbLz0gb0FtPptWc5vhlfigUG/CnrPeNjgRoGncnPxRc
owC4rVz6qfax7uWS2z1R6kbarp2gxUqqQyT5sUJQBw9KsHE73biXMtIJD82Rl/tgS+7/+l5ZAZ8g
ulAQMzLnUmRUSpNWQXOiW+Mz/4rd3q6g/jdvAqfdi4+1q+A+aja113rDpjtAgus47FtnfhDvp03C
8VPp6lBe5DnOvoY5voRSTQUzxuzJfuciR213bkgEG/E6LsaA/PmanIR8hw7nmbCyP2Tw9YIBBARU
UHJd/v3sHs67uQqtQmxPUuyMeml38tsipy2VODFxdt52kesTASITUDlGagM0tHBaxkWqZhqCtoWn
Jj3dGEV9KtJ3q6Z+GrXQgQoPZSo5swQxA334boWvznwbMh449Tr0WD5CXcBjyJjjF7NLk6CVe4Hq
zSmFdkep10CoJk/hk1Y6iSrbU+uUQkgqq3eDali6/KRfnFlYOSaQCwNJCbACoF41mTkP4iIWzSJu
T2ryFkAsdyi/klDeKnlBOkMkBn2gabQdX5t6O9A7moWbOmrtRnG08FcsgUlUVjkRAQvjW/aCIiHr
rSIvgs42g7kWhEHWuipX2pPSgO1MOZS1LYT+iGh0TEhpac7YfcejryePlTgSUIK4qSJzkgvLvF9c
4PgG9Esh7w+CP/yH+QZ9KOoiwP10CssK1QsLSElzkHkYiutIcDGjoStr0UZSjCuhhDqawCzcdye0
gDehnaduar7Gyr1RedlwCkoHfZ9d95ez5sthcjm4RYRpwbKDvhCHI7PmvQWAqJhE2tGcNyjrTffT
aKsjKFK1vTURRASoW47jZua+Zq73HMAPIH8w8RxHTg24sMsdLoAfWTYq2Tw6wsbbfsYuOpaJZNv6
nnOUXF8AjCVmY2Wy1mpSDUuTTw/1tnBG8lUQ05lR1FVtaB7YngSZuXbTo1Dbu7FvOjoE5yQ3dqJd
7on70Jsfee2GPy3KFzPPfNUSEZ2dcKWmdJqGc+DY2ZM9Oslfc1dsC2g7Qu6BKHtpk3mZU9pfgFkB
v+GgIwS1Zd0TfNkzfJlMEH1MPepnnIaQq/Oe+SzmQTJnitgsXXbHwQZBsG24BaEAdvEUudgOfchx
XS4/43gSWOLKMvmxU75CxR2DLpxTSP68fdQkIM0hICLhePsPK/rVnCPTj2Qx8I7A+FzOuSUKQ64V
mnmcvQFzrmy0zbyJbWmX3E9O7qAUay+qg84O8+rf3mnLeBjTiyADYhBgfsCsyJgu5KqVx7i3jlF5
MuW7CnqBSf0e07sMFdLbplaWECleNHjKuDuXtNflKAel16M6QXtiPJGysgE4D9GQRRG3IB/jiDzJ
wOXLmZGdm2OVNGYpmuHKlXA0UACtks+8+cdTt1SvoaMB4jEFDzVm6rRqVKQacL+T0lKiaA0xqQdm
ABsBhC2FvKa564VaUNWgcV3UmJApZzaAKoRNggQIrAFGHCgg6nqX39RmP/FEc1cN/QjhYZfDM5Z/
PzsAMnXqy6JV4pNsVoBUuPmJIn9WbaqYc4te+wPmDChxENOIFo5b5gLrkPvUDCFOTsYx0wFDUTO3
DFpSCXZWkliUXTD93PbA60cveh/0hdhHAohZu1oyZPpKmqRhcmqhed7dfaq7yf4WSPKQ22iJ9FPo
V76LTutT/IpcXsGGhWvjcIF5MDSiLwZ0vDhoLqfWVFuxHZUsOekvlT07EOzcNJ7dvXFGefVoZcww
V9ggVUmdRHlyyoGL1YCOndyKRPbnTORt7Ya+SqL7zqkBkM2AIHp/oXbo8O4RefHHy+13OVZmd2QI
WIwmxkfQX+FGIBAMsnvS4eieIQirOqP7OEMjGPzqhPomweGKLqsHkRScJV/z5vMpZ64zPcmlUBcx
5QaZpAfFsFVIt9J9Wh9vT/pVkIo5X7RTkC03EI2xh0GjTrpepG1y0pAYNIsIks+qKBNDehq2UB++
beznbchO7rk1ZlRV18UgV2mSU/ORupndexaBO9mmK9uybXgAQ5DOo65ERmd2Pp8BPPd1QNxjvzxA
aBJwsJY07zrptiKpfWhc+p39XZNkIziJDal6Z3RaR9ianLVgwYo//m8sPH8iOvhw1zGfHSVJX6ey
mpx6T3H6/XYm4cYg3dMMkWoZQO3JFnetQ7eVn3jh03PnDZ5Oyq3oKRnu3o/cKXbjSI6xIzzy9JFX
1w+3E04HQwXQltma49DitoiXT+ssQIE2bTc7bSVtdMQZiUJy8fn2Eq5tD/Su6CKIb9GLpTL2ZDO1
cqGvUnTi6dtizuwy2OqCcRB4ib7rAB6eeW6JOQ3qrsKjboQlcSKKF1Ze1XmBsc8qX3UE5BZ+ieX2
fxsbs/Wj2qKKUFCMrYOiTvTYjfd9PJKWgx9jy/5wJ/SiLJcvaJhRlWQ1dOM8LSTQKyQn2XDqbp9n
pxDB6LxFjwpRAMPvVMSj874XNoOfHiVwgXw1vDP9eh3xDdBUWRh3EEexEEdxHiJNEuL0pE+b2ngI
4n1Q3cnS5+0ZXR0qRGh+GlWA1rCY2GmUR7y8xTQ9jZ71oLxXbv5NHxNH3qau4QMI5UKOpCQVJxXN
MXuVgBjQwhZCEyE9tYfOV5/Kp8bpPMudd50nenRnODh5HmTOYK+PbASI2IVLng75XRbrnmXhkKXy
mJ4iwQvu1Psm3UwBUgwSB6XBqiMv/oPIA7tP10Eae9UyLcZ499JQzE7zoXn6ZZCKINCHGIoHbmHy
7D8eDm/+1+PXV/BreEgfBEp6Hvf1ylCRW4YIAPLXIGz66dk8i7VyyNiDQKsqTsHvwhM+JBeK2g7H
da7DLNR30YgLeI8CegI27J6oVAV9PRanaae+dr+jh/A38BW+thGep7+tOxyDNxysd6lISuokvD26
nC6XNxWsL/xMaBgDoTGbQK8Hpc2rSClO1BkPqArsQx8AaSi74KbP7niAy5/c7S1zzLEqTZBTSjUd
5rb5Jn8aoWZti1vrvt7rW6hhbhSnetHuGw8yFX7rx8fixToFrrjp3oyEmPfCe/bCXQDeFDAHsGjF
iUCt5ZsAgKeebld+5AGQ7shO6QX3PJHT1fU+m3Hm9KW0j+u4NIqTILRkNp+U7E6bHtTOtuoXZbBB
Xn3bwa6jzcsVZi51KvTGCB7U4iQG93KfOUq1j9V/SIm8bFV0eKPrX0NxEdlQZl1jPZwUoxajUwPO
HumN8tJcK4MAaQLCNkia4hGsMIPoCwt0krIUnTTj79g+CoUfBzzI0cpmR9SPaib4GRAnspSto5Zb
o6qXyelBcVT3WSYN50F1nZbE2+LcAnNLIC1ZCAGFBSl8Rt8TMZNHKbsTJ7/U/pqyV57UcK8etA8L
Ik2o4d72g5XUybn1q8sCFalclidYV3+HlT28pl+aN++zz8EJ74iymRJX3cZ0S18UovPkrFeuYcyq
DDouOAkgZEymXC0KpVPqCk+enAx47GzqJ50HUVs2zvnZghADuXgYAUWmBvERZh838xA3ehmWp3AS
SKrdm8iIcqaQ3busCWbvFl1gtGEOE8Vh+Bb+YDiv1av8ke+iY4y3krZLAzJ/Z/f543ASOfnIq0T/
v4yj3w8ziTGyGYa+HurSnBIYPyl7+hbZ0VE/ZK7wiM0QEd7NwO441tqyW86uvrQcKzou1kAP4Izt
IYuQ1uhfb08oG9UvRhD7StDAQr7pCiIJBqm56lSxxNFr6l71kub2OKNFikdiffWyZw0t/nk2mmpo
85xWc3lSSDDZ4b58yfbSjt6bG94VxzXFTJw+i9SUQcx0EvbBHd1mD6EfHqLnhPDID9dW6Hzylsk9
H5OV4tjVYcjQ8GIP/lboP0n92wu06nQo7aioAiMAgqjLpRFJF5Q0kKTyNOxUUGWS/pO+WS+g1H0x
HrWE5JyiydVrCAuFZCcE75CIROJOZRaqxk1Dl5DkpDzIGRmemyfzAZHmXvmOH3iH0or3XdhiVqoF
vX0YCVl1SvfxriXBpvK6Nx7B4vJDmFPpwgizSpFujuD5h5Fomz0qG/FBPvBcbnUcQAdCChNvSRS9
LtcoBgBdTmlVneY/w4dyH30qNZHfgo/brvDTlMmMBFc8irrQw0NPMFsQl7U0A0y9rE7Zr8ge98++
5417gkjxPiBv9tMmId3mtsmVuYNFUxJx2i31XObWB8Nh2oViU53y57Ai8kPrw+04xOUru2hRwcBL
Bs629MFdTl5YCGlVCkJ9EqW7JLOICGB6GHIujjUjKM8BPQ30hgh9yEsjoCzJpZ5GzSmWtgnQYaA0
NAEkuD1b1/cfnktL9h7FQLyYWDS/lll1RasC2BCDouCYQcuj7LLM/d+sMEMROwE98+CjRr3xKMgl
KceJM44rAAimCQOxcAag9IEHEXORa6UZJ00AE520m9UPUbA8XbZ1HemoRzqRyWvtvrStcCco4NDa
FgXHJVYnUoUKAXwPzyK25iKleqopYd6cxh6C5pDezO2uniTeMNfNAFMPaDFqqSzORYu6YJpCwGtq
dN5qoPS2y9kuehtaLIBIyr/E9Hc//0bXDBQuJR7TDRuQLXMMlM1ysKMFG0DCS4+chRzQvgD4DDrV
G018C/TEneRXKEJzhnnt+peGmJBJAoQN8HejOYF1z87Rx9dTdHf4t53yqirKDmf5irO7UNCkUo9K
gCA0AroQr7kbP8OvAhTe22IDlBJqgrFD/Y0xkNGrnSeZ7CLSEc1Zsu8hEu3HDn+9/U1rywttKVCx
LNT+V4XqaC61PAcT36kx4uhZskTLmeeo4RyRVyWTn5ED0Y9LBGyDFnsqG/M0R6YptCgmmDtpnz87
nmgXnrQ3kHkCBjXb6HvUfGXHtracy/oHAHZ5I2Btz2wzZ2dX9SLgsLANDo+3OxSjberUW33XPzQe
MsJeuf0ovdx5FcGlkrnHv7cn+KeZ4ZZ5+XLRs54qUheG3QkQTM/06YOGFJHo022QEeTYPc0fN4Y9
eChiPMuH8b7Y8areVxgBdvbZbTTk4yAqmIHQtMv203gbm11g/Gojz3hLVFuK8MhrvLQijeQXwuzn
LVTNHLH4OymgZi0PIBPVjRKiYIJTNgl4CGxdcHIL/3d+7kK/HL80aJMMIMMvN5bo3Z7AlVAVqQFA
tnEpgcEYdc/LCdSGRI/iDtiRkNoxPTShqwt7YdO8FXfWgXeZr+0H3Hygg0K6azl7Lo3RThLrShC7
k9h99GpKpCF2bo9n7UxDWILCBXA3aM1jYsc4iVVjTNLuhJ7QbDe2ZbEFU2Bti51lEUDgK469lWAV
0C/gb4D+Qq+NxELumilFe3uWd3i+aOQuOWp3myMgbd+3h/VTa2D9/NwM62RGZhRCAjOTj/banXbU
/kh7z7uTHP2x3gQHX/tNfEKee/K8tdzkwxW2T08iiX4/dcB7HKk9kW/O0JVlb936pmW1zw5csW5m
zerwTfpEUnOfGICWPYuRZ/0/0r5rSW5jifKLEFHwwCtMu+mZaYwnXxAcGnhXBVf4+j2grlbd1dhG
kHt5QyFpFJMol5WVefIcVDFQTUQmMSheUdWqXyZ9031AvgD0RkBkm16z42CZY377qqZ38q9W3jPl
0/YU3aHHkHvxWv7rqtI5n9Hz6RPuBlqwtmxZ3r0o2R3r79XaBa3Cr2hTurbnDs5wh3+CnIaT+qlP
t67y5AW5vHLUfqMZbs2XsDeVsSeSElbdy1BsebYFML0in8BrRdS1d5IdMP1gF0ExPDb15KjDXV7v
E/JZG7mbmw7qJUXhqtLHZLnZvUk92/C4/dQD7575Gh7M2mFQNsUAxtdf9Z4OYCBwZGlLs8cq80fL
hWq93D3E9cMYnlIGSmgG1UEQfAxODqWZn1mx7Y5W7U/GRt0n39MoubMiYJqdaFyl4rnOoCgmaIXx
fxTV5iL75b5hNutBN9+xl4+vj58AzUhOu4ee5UlyPqFSjNLzXH5Gdl8CFUkEiqr5T+Xi7/EvJYCK
Hh4O/oE4h2/57lX1wYmIq/0ZIg4AXXGkrP/5M+xKF2fg9jFcOu2QJkHHr4awFKyEgrfsKC2K0eQI
C819Tsj3xOjutff0myntDHtT0vbF6t7SlK5tneuThrKAMnc0g0MD76HLGVOrJA+RtWtfBr2fHDY1
X7XU/iBpdG8nE1k510tXAkhIwSqP0hHSuWIJWE1pUnbGjNtV87uCvzCdeTXRPBOZaeMjVR+L3mHN
Wm5yKZK4MCscj0ZtCFVmuLD9CK6Z+qQ1Tv6cHaJXwxuAW1N92VUcaU88GWk2ac/ASdPs4j8thsBT
oJwzJ5hnfM2VPMhgJrUmgfvyRSGHxLGtjZJGXvvKn0FyN6oAKPh4ID5q9Ur0OvtKwTegmqZA/Ab4
IYi9Citc8LTQKEEcI+n3lRI5TFnDDF2hJn+P7MyEML9S3CAnNYbtSyNvaywlWEp6Jd720SaTDrVb
1Qh/h89+Gw1vt0/NQtYAc3pmWUhOGHWq2EWMweERs6F70FHjJP/sne/fgW/AcsouxSUVeTb+rOEw
ruqj4rCFmEPRonLq4hjg2Hvt0KOPEz4lOsTwKcDDKx/ozQIl5Yav8XleAQZFu8IjeTBDGlkSppv5
FFCN2DVcGZDB7KgDBa8WeJCETrUpg8yzAXxRVgqnV3UGwbz4JrCLMOor0AkjBVkfpQfzwX4a380H
837cdp/2Kb5fS9v9P1YZKVzArdEoIqKQaaT0RjTi5ISjU7xlT/VzvJl2tlt9jzH42CmgGfFFfXlm
PomcwgsfLP/2PltIVM777L8vEJaaqEAUFBqWulZ9M3fDLQTHil0G5s/UCRUnfCSNT4YfK1aXrjM0
qaB2OnfbgZXt0jlbEglLlSEMkr+PewP9rFC+/0p8Td0k0R7t3eQk86OFx+Wzlr90DIhYxW2zlfWe
/cO1//jvI4RYbGB6TmIDk2/l3eDHMnz1kKiV2xv1++3xLnqqWZ0ZbwULHNWCJTsabaWqdbRXTD+V
6p7Q1r1tYF6lq6GcGRBcoa3WHUibSPsyHqUPfafjIXQ3vRorE7Z4y/1Wmf7fOAR3KE+0NNVBbl+y
X+p36SP7ab9aR+25eSyrlQEt78uzEQn+b+JlPSUqTE2do3yFhGBxn8duA7jwHTmO9zZ4777cnkN5
/pXiJIJpCGUwqIcjUyt4H5OArAb8m+1LDYrfL8AtfSkOug7GzfENgjvsznwp3qMSKnkrGY/FW+bM
sCgVpzEiIayw0QmCRzg9Glv7w76DoBCeBL+KTXJaUwxfcjtzCguXJuIibEphHdMSXailghdf29zj
UR0bdKunr1R7pc20a0e/QmUJMho5QKvcGclO01xaqg40e7vqQIvQLbNyV5Wbao2aaGkqLr5MWPZu
oKoccjw6tHSnNHc6uk/6U6x8KTMoAz2E0qb50t5Phzz9vL34Vw5JRt8cQMgzTQdiVbERmVrx0HYI
pwL0o9kA+hsuLsGnjp+akPryEKKjfw03fp2vBaZyJhzGClhg7hK5OpKIaSic1yyIpceIB6EteaP2
WLZA7NADf4/Bg2ccq26jgvjZ9lK+Jd3P26O+zoLhEwALQOfbzB4GsNelH65qK44Tu2VBZ6Lt2JHA
JUm+5krrxxXZyLrkGibeWg8J3+fN3oy9pjgp0q+Jc7RuNY82VGV+RBJYd91OWlmQK482fxk6kGYK
GFxCYlV60tuOom+UBSqLvV47NtKvlr0M/KM17J2K6/L2TFzdBbM5A6TbiOARBvw+MWfv8rYqJLCD
DCwwogxSCHc2GGEMtoY7m6+1Cw8jWFGE6datIufGyIKh+GW2vdO2YIDvG48RZJDIU5ZtUmVXhoXb
dLtyeoUKwIpbXV7ws3HOX3g2TtLFuh6h/TnoGjeNy60ptX7alJCk4ns2VZ6cuFpWOxNKlNmXL2Nz
1LKvbfsKShk/jL2wOmgmc+z0hN4zOSp3f7EISMZiQxIw54rxV6WUJDHSCQoYgCB00W4MmZv3+z83
gmQXmr4Alofws/CS7iwroa0ZsqC3pE/GErrLzCnfoqa+Ru1wneXEckNQBM/1+XABQn052UztYhCr
yW3Qk/arkYR+NN5PCVDK2laJmAs2ibnzSN2VhcfUp757UseD3u2SU3OXhuieKtrjlD/HygYUSPHX
xE39Af2wRfjYN/uq31amM4D3o3GbZg2xsbhP5tBsBoBCW0GkUKlGKC5PttkGmSTfgfPJl4be4TF/
StDcolWaW1gnif2aBVRjhtDU/MQ73GHJaUiALIZIUJZvlI8O75O29nKNeNA5XtnL1yECpteGtqCJ
Jh9UYn4nsM72ssZ52hT60AbN4EG8JMONdEQXeej31GmezR+AcHLv9uZZuCYuTAr+spXTSDcoTEI3
trjvgDeSxieVBz0eKuW3YbVfcN6MosOY0cCoT6PUqom1rgQOEhmnqAu6X22L5njDsZ+K8ImfhpE6
iFN3ib7SkLbgCMGeADEVtJPMbZjCe2BUgVIt9WEMkM2ZvKIe0C8SKRkUL801+do5yhAGN3t35NDR
eowuAyEqJpVNY5lPYwDMlVcrELSyI7dqdl20wqm3OKYzQ/PPzzaK3CsRrVsyBn27NfPaadNDx9dY
j65ifAQQ56MRYiqLMdyxDKMZsvco/azDt9tb7zqPJhgQ9h4PZSNJIxjQZUc2d33nxnyDtgiUPcGN
Oz30b/1KvH+9QOAxmD0YUVAZx+Au501Tujwzw3gMqiqptrFeZ3ftQLhnTbwCMl1Z4/m/vvNR3kAD
DRJ26P2Fuu6lvSnUU0Ay6BhEiblrH3MtcsKQ+QXvvCnDho/StS7w60UDgAHYDAVmkb4Te7B7DTRV
KMaNQW7ZSJsmaPnOSnPNyvXLAkwIvx8WkF2H0xIvAp6DLdJKdExk35h7mhfWBjgGxR1InXkdLerd
KEnZLqd4WzBe/uqtjvvJaPZOBAEOHyxOkYMWk34DiF7kW9mYb9WIriWZ5+m9PI/4SsiNqnMmz0Jz
/uX0J72e2A1IawO7HhzbTlwC1KE8WJ41bFJ7jQVgaerPrQmLzWyb6QpH3Ns3lRcxfaexcgU4ujQg
RUHrKRrbZ1UBYf9CYVTrBi3jgQqwV/ia6NhG94b6RuSn22dTuQ7s4J1xUDR08yN2EVVTszxMdK3o
eBDX1SbOvxK6gYK7k7bu+EhPZoT2Bus9tgYPKkM4tl+T9KmItql9B6aDGr3H/Xf9S5mYjjVzcowr
ofS1+wMPx+9quo5MOMoIl+s6QCXc5s3AgyaLjokOKIjdcKeJyzXW9qUlBRrewsMSKVkc4UtDRtWZ
yiC1PJis9iHS6E4p4tfbM71oAv2TmGbUE2Do0oQpgQ5VGzCWWI7xZCllcA83ZFVsew7ExaMwY2Fx
Kc2NsCI0jFeG3FBD50EVQkokhF/YRqbcelSvWjfuLP6uJ6zflVJM3YJz5kN8tTi0lDK3aFPFuz3o
pQXE+wwa9nix42AKz4Y8H6qapjIPdGY+6tg4eVc8gt5oe9vMgrufBXllA2xcqGyLkK48N7E3DMKD
ZIifSrBiZFPpU/qNr7GNLZ1LA2pKuFzmIroY5086M5RGzaaA9elPmtleib84qBN5ymS/NC1bK89c
h214058ZFE5A2yqRag0RDHbtdpBTV66/a+VLTgDcdhTru9r7t6dyITaFRVSfwKkC1D2c/uU+nUDw
WBQAKgVFepA71VPkQ2jkYDRrnQjP6kj7wTttw6fo0STpnpXRylNq6ZygGRGUinPmCHHypf0hlRsV
XJZTAAzl5FI1qreg+F0TI7hO2ONiM4E3g+OzTbyohOPIaSwVTWIieWFmO7n2eu7RxFFaLywMJ31W
zS2alsHCta0le1t3jadOyh2YfRhKs0n2dTB2adEcaKs+r8z/deCMD0NfDqg8wYeOk3w5/kJhLS11
fNgoPRqAsSiqG0u+0jzKr2q9SfSvw1qOd+mQYiIAKAI0G51PwrtS0VAqzzR1wumJfClUN8BU7Mt8
7QWydEjnjlyQaKrgzxeLXgp0WcecTFMwjn2O5vIU7BVWQx0jBoHSEP+4PY8LERmCb3A5IUOFjSyK
67VxndljG5FArlqyrZLs1col3SWR2h6LMi22BZVNv9fGtcaVhRMLw2AQhWQysrFiLAK4s6VxFsPw
s3KgL8NWGdypPLS/5O7L7SEurNuFJSEOKUihynWKIdpFuW90UH6AWjLm5um2maUBodgxE6HN/ZSi
Q9CKfLLbsuKBdZ+7OCPN21Olu2rsVsS5bWlpzc4tCbcFL0F8E1awRLONbfwEjNClJMjQv02sF9Zv
bltbGhdQQ9j0AJ5fM6tFcU2G1KY8MEnum3EEIJbsqZbHLShak6eyRoE0fLltc2mEeJTMUExQ4lx1
TUE2HpS8hYIRoiNBCzhausEcV4KgctOnK2C9NVtCwiyPLCvMbdy9xCUPFXD8oKlQ7qoVK0uOFK0C
wFIrBFQK4Ai69FdaW5mF1Wg84DYAiF31WA2lp4/pJkyNfZYfU8mnQKAMJz0ZtuXUvknIOIQ/bOOB
6KC6d2nArR/d9P32RC84m4uvmn9+9nAeJXmQpARh0Bih49nq90oKYhzwg2UgDr5tanGezyZAOIah
hUMILU8eRIqWO6xE1UeJIByJlwh2bjpgidcUcRfCEJRcIV6P9ng4GTHe4WWUpfmUwGO3JAijbR0S
3473ff4J3fDbo1tyMjPRIsQscDOgN/ZyIkN5ynqqVlMAcF23G0KLbyQNT8FUnZr9bVMLZQXAZzGm
WXl1dp/Cjq24Ab851VOQ5c9UeSuyn7n5vX20Ui+ZHlr6lkvvZX3XFh4wlWCyS7e37S8NFYEHkIro
jwUuQ7gHiSWxIc45ZlUbs21Rsu9QS438iUG94LalJdfzWzsMV4SF+1DYnQqo+2wu48YdRrd4Up8r
/qjeTUoCgoNNFK9t0MVxzUpl/7MmbFA6TnUkVcYU6A1qjz1AwlbiN1208ma9ht3N2Qhc7GipwIsS
HRyXW6XlCNAjTZoCrfeg7k6Qbq8D2/5S0topGIBetZ/qu16i7pD+oMwLkR3JTqHqpNmhYftGSR1w
/+e1q0wP+viS1JaTDea9Ua48SpYOLLKvQKShdRUdIMI6h2OjjZYeTgEQ28RRqXrqQD3v9hmVXTtO
eo+BDNutrPYvskToMUDGBnlRqKaIad+Gs5qZ4M4LzA+oHWgK86wIEPF90Yxe8X57iy0sOqIslLwR
SwKLLvYOZuh04nj8kSAGkaAvx4Xs1G2V+LTL691tU7+zEcKbE2UuqHPjUYSkmzFP+JmzTVN7GAxz
kAPLjF6MnBReFSJyzkdZcSdOISYIrnFvpBIa+ScDDJX6JG86SopdBEf2RJOxhAh2Qp2pM7I7C9Hv
xuz7YaMmSeTQ3O7uU0UrPSuXKQQcKssvaQcpqckI5Q+1Hzsf2WbVBxaiOOWcxE9jHFlQnO0rL0e/
14qXWrhZwG0xP2iRckLhTdjlddc2adyValB1x6Kl9wU/WQwlA8ta2aZL7vDckuiPijipmqnP1aAw
N8AvAEA6IRKiflxWOzl5MHMwg0EpLoudSos26Vce3nUld8xR+nJ7gTWsn7C+Mwst3oQEyt6oB12u
b4faH7VtfAiRS49pSLCvAeKucVs4Fucm5u18toVaqZhGu8zUINPvjOrBpGgwQCwxdMrWHI8jezCB
BERSNefH1uCuAnai1FeB+kmf/maseA7hRselJ/ZUyRnLWGs0aqAT6ahKvQut8bUn3vyEvp7P/2wI
WyilHZHbtlYD7paqlxvbwq1y19zSQ0b9JvTyj/+vMYkbSenRXpUXGFOC1LsOZBYg2LctXONrgA1C
SwqOBOh60IomDEkdaT1ZpaQFbNyPxi+mvbeOxn92kH753ii+tLlt79q7wRxaxlB+mb0OES5Q1ioT
jUHQF2BnbpLycSx2JGcrRq63PRRdCdStDLhIFF6F0AfydszIwOIZDDFa13nZgpUbVaWVYz7PzOVm
APUAnOdcS8JfDCHfIrHCjCrJ0IN2YzSgkZ+OkislAdU/XuV0DR+5MG9oq0QPCDqwke00hVAgz/qI
ZUmkB0ZTHBtAxySvVPs/RtVCrc5E8mgWwsYtJ+43OppkUE2GIYU13UCkmkI3owULLGSBjuUYJ76h
TdamyQZ5N9QmqN46M34w1bbaNkpU7QY9S1fWch6YOMvoukNCCZc+rkThiqJTCmaivtYD5lvmh0Sc
Rvs+AG4mbW9vzHnjXdpBfx12hoEcGqj0rlik2skAJTmTgyn2dKI61Xdj3Oh8rcXheh01IMTx5pr1
B9BbIwwnnumPeGHIeEE2+RZ0apCQpKrtI59Gd7dHtPDAm23N51pFHRBQGwz5zDXbuEKJznQ5kKf3
hNnv6pj6CkrrGfEG5vdm4nYmc9Cy2FoTYFfbxFB2meZU1T6RANB6oZqXAX/T/7j9XVfsFih8oY0X
G3meaYTRgg9oDNC+J6hdBQNItFowgXbDqW4+WDN99q3sNshZ5j3IaiPiquljWiUo/D3S5r0iw0sD
pIhRKj/UyVp5eF4fZ+ChNEwUvCEy/aLTkPthoCA6VAJZOphF5Qy8gryVa9F4U01vo+TUfMW7L8QJ
s0lYmzfdfI1eLtA4RKWc4idB8cT7AmD90EurPHUikrlSi7iBpJbTPzS2Y2TqYzz4RE/dsDf3Ee1W
jtnvZNDl/getEfiB56YvcBOL+99qqqwfeKwFAw1tXzGzYtOE8rjrecOCSquJU1dSCLSY1juhVRk7
CYht9KEO/a+V7TF756svwXGXZ702AFeFx2RGWWFEUqIFpjw6euyb0pcWHdjMSh0ZDML5Q+uSuwZC
xKZ/2/L1DsAUnBkWoiXSZqbKNExBZtfglOQVOl4KvGTdwj5I2YnFK++uhYw9eJlR9VD0WbKbiKns
0JJkgKCoEcTHKn7p+AAC8K0UpEhBSoNTtqWjDw6z1Q2pVyAXC74BpuHuIPgwdzSLaOhMLUIp6jsj
UM3ESQrVsbWvQwgQC5wDiaFinINmckNrX2VO9B1uoqJ+DaXUsN5x7T5J91GU+7Y1rnzXtbefPwvO
HswpEHwT8RmKlbRlqg1GIOnKTmX7OgIl9iR7ZaVvwj8Hwcq6KkOOAq34GraayGvbx7I2qDo3gw4t
sM2Rgid1ziamfJOmzxz430c63FfaPk75nSmvBZPXN46uAmZDkDnB+l+lZ7uhRInE7s2gVf0BNJdG
+NxDga57zvsfefNkvo2gyy7HdDvNfWDvQG7xcaV9fr5thKN28QlCoETQh03HZDADo3ZlaaNkb8Ce
Inl6b7V3KTjCb5+v67vvcsDCwVYteSolaTIDPH8Nd6gh2WTWHFgSq1p7sF+DerG0KBAhDkSUicSt
EJwNZTvFbaGZwRijqbJ+i1F6M+7kCVhurWr3yE6kAF6YXh7eZ93p9jgXF/bMtjCr0PZJwU6rmoFt
bpP6VIVPEVTgV5zH7xMqrB2QHSqOCUgT0dk9z/bZ7Q4Ig16yXE2fNIlghzR5qCVeZIY9eBBKljae
ncooJLeNCkxH0oKv975h8vie1FHdOCk6ocPdSFjyrYFgzbtk21CVQZGlfEiLEWwOfcWhVWTjP468
kuToy+iTuAx3bZYSy62nfLIglgEsr9dHg/kTrclJ7YKttyrcZJTpq6UPxYcWc+lbNc3ZAJyCydym
aoHbXR8m0ziAMETqNppWI00oJ8AEulKpzb8UgvPukLX5t3Zi0CYC4wfIStUQMkk5BRDJiLPxfSBd
OHhlYvRo01Tlwi1TFd06VduYpZsZRfWRmmOHF5leSacCdF7gCEOBVHc5dASt00gRu/8ERbmKTTCM
yGAAAc4/aTGw0hmLUC8fJvi69451OUjk0bZxzOQ8b9yahoUH5rEB9IKdlY+gyGql40TUCOJRyLAx
z8DcZN6gT8OnYcSscFnRo/jSKUplb6VJ16JvhV3D45BOr5pNUmng1+RF1auvnGn5kYdAqK3k+oWT
B/QPqoO42P8VnhReD+ao8TKuoG+p5iiXJpIRdEnZO1a3cncLN+g/dmbucwvCNwD5C3bAORNOE8Ri
j1UR2ncpty1XLUbda7IiAcPJQLfUZta+UhpPkukfsor9zzpUDvCGmSuiwpnPeJGFUWOmx/5of6La
e/tUC77y92+HRASeyIjW5oTZ5XlLYyUL1WJKj3nOfWq2+0Rv3QHFraJ+Udi2Mv4MQXhlT/CW9hhZ
jSnBnok9qkkZOv8qZ7VNSLhwr6wIMU9VM7mUZBnN6saIFbLvJ2Y/Gm176O16l2YrnnH+bWc+6x9r
eIloyJ6Dtlgskc+cSBzyGumRahNxqyIaXXWUJ+/2Sok5jX/MgC0FL0bA+gArvVyquqqKFm2/6bHR
q41GdhKgg4pLrWE7ISfN89xDF7rH0rXkhuD4r+zOPz9zyXUdq5JqYMmM4sHut23BNnZ96uq1AS5O
49n4hGOm55msVM0sBjw6/HlYeTcuOQs0Hvzf2ZsPwtkoJBuXZz/PnsKQp5S+kYgA/7fGqbNoBQDI
WTUKcjhEOE5DrafNqEs4rHa9HRTmGIWGMOfP4sl/VuTMiniIbD1Gj1WEbk75zQhrt1XgpnPiV/wn
U19vb7vFo2RbqNcgeQIM6+wcz+eNMLhZMAsfkYTWHVUHwaCaJcRTaJRuoUkO8vg6W1NOWJpGEGDO
DhfUCXi5XhqNylDGNkuyo6z9bKEPjtw5uimC2yNbNALuP6Tt0PZ81UsYYrhFbZXZcdTkh14nD1Gr
P4ygNbhtZmkCodUHGToAp/EQFRarL4qeK1mTHU2+yeg3UzuWkQfySC9b6/laHtB/lgSvN/RoCJEU
SEpj3+1BlYfX5O2hLBoAlG/WFUKEL15F0aCOXd3CQEMK3xq3hKPrJlrZ3EvuBuWo/2tEOEJGDooW
0lXZsUanTOZX0cEst9NaUnBxKLhSkX2cH6tEWBUVgOUpIwMWn/qkQXRYujFu89vztTQUBOlz4xVe
f0CzXm7jbKpCMEzr2ZHGvoZWy9C18QxX/NtWxFfvb3dwbkY4ogQBFjPVJD8SigZzJJkGl07yF5lX
qHlOoRFC7LzIPWSoYn8MO/SYtSZa7jWpc0gLNcaK165q8nKLN6rkt9QA8UYyRl6vTr2rjz205rg6
vdz+6qUFOPto8ZVK5boGUhNzM/RHudmqky8bK/fyUmwzQ9J17FU8h68KwH2aRj1tUcQ17rrutdGS
R4X1Dh6nkMv8Oah0ZSEWhwScoo2nC3KUYsdHQ6Kq6uQhPRZ2m3p9q5M7lYJ4xqapvr09e0t35Swz
968pYckp1dIxTbv0yHzTX+O/Wx4HYHFA0Fhg9BIu/CkfOpnO85ajVx71ADeuJ9ceVtzv4uFAieZf
K8J1T1UeTbkGK0xBLTWrDzrPXbv7BnKW59uTtTgebAN0XuBSwT12eQwZwPo1B63GsU2+6WYwRcGQ
/81gAN6aazNoUBBhKUbeNTxvEQKi+5cPmmNOaG+2g9XweekpMqsK/mtHcFuazTJJmRCLFZ3q6zV6
DCV0rUncZWDZgRCba8ugxoxXJnAx9ARKHJhmEziRqwYjjhINpAYRPHG9duP8ETnlLSi7xn6A/kXi
xuF3JTJdi6Hz9fbSLe5zvEuAXwRoAAncy6WrKyUd1QGBQJ6mbhP+squ17onFzXFmYf75WXyDLJZG
Y4bH3Ri+DuMByWFn6N5uj2LREc0FXDRj6oYq8knGiWEMRoonnFVuSeKGaPSVfZttUgioraGGlsKN
38Xi/9kSZowNfQagBWxlNfDCFfgGtUdAskyNbhR9DTi0uDxzWhN4TFQ8xHxUbEwJGk8QQlkRIWAu
LU9Vla9k80Qlz9/XG3713EWHaA2ljMsVMse5T5Cm2RF1QttiDnJ5LDlsRuubpPht9aY9g+iO5O/o
L08h/cdUBwxb4+jVQ+ZkSrm5vZZL8zuzggJ6NjfDiA/mTmonPuZFduxJ6ZdFoADWwcGXZxVAT9kr
AcTS5kQLPdSg5u52JIsuh16FSPEmBLFjvq9I4TT2fQGVktsDWnIp88GelbTB3Su+Xrls1+EIDY9j
10qHNC1AD5P7NSVO1ssUwwJhf9E6lS6tdYovbR6AOIDiAOQVXTVCoNcaWSs3BOkbMpTPJdZsGLP9
7bEtLtaZCcFdZp1mdBKYRY9I7hmm9izr96lKN2XTuaOprizWmjHh5BVze62k63M6apMNUGwE0w5N
NpE2HnvNWjG25FLOJ09wW1I3ylDdhrGs5o96PnlGojn5UPhm+MDy0s+V1TBzcTOq6INAKDWzRAkx
RzF3mSo1y44FQ57DKZHd61wGHlcIvscKsJBGSUEybhUl6E47GV3gqcyg/sor5VMrWrNxkrgBBBVh
aPe9oCY7FTxLUl8feLKZU6+QOKLDz8imgISYLCQv8WgmoWN0WXjqctkKcbiRdLyXsnxcCRWXx2bj
VYOyEegUhZBHtsYs66D8Brwf8kOyE7U7sLOsnLRFI+i1AqIT/0OX5OVpDiPUfjnSeUcpzBxl2qKH
0SHat9tbfvFUoQD0WyQcvlPchVJe4sWR4RE4QGsoAT2rX40A49+2Ms+HmPKCv8dsWeiLgdrg5VBS
a+qoBW2lIxomugFNKgDRHVZhPItjAa7YNAG+JbgALq3EIyuZacL9ga3QdruX22NYXI651wYlGvCC
irCQ1AJ/PbPw23X7NUsfzJg6bfx228biCM5sCA6caNChLhO8mBkEPPdhVUpOk1jMu21F5Nv654rE
W3YGO6HIL6YGp1YKAWKc38zThufOh3XPnT4CcHWHHH2ePek7UqQu6bb6623LSz4PsDSUGfHgAWud
sEIjB5OBkRu4oJKC+yzqwDNhltBm76fqThrIUdHLNQn6pXU7tzn//CxikztSpqzVsPfKYQOxg3tQ
gfiMjiuTujw0CL3pSIuj0iC6hIQxOgxmdow11YOOstekmqeQ8mR3xCnoSi1DRCr8XkIg1XRch9js
V1Ao6Nj3Wh312OuQlO0fYggRHWgJNpNDZ2zbj539cnvllmYRmWRUiueuMwgpX86iOZaodbdIGjTV
KTcUpERBTZFW/m0rS5MIlVBg4wArR7wkWKkTtdSLXsJa6dxD7zVn4J6z73pSHOuq/Av/OneMgUgY
yAMUSy6HhIocnpKTCq37FFx/zbaF3Hi31oCwOKIzI0LUIhlGiGyLgnCpGt20B/Az2Uzq6Iah5ald
cHv6FhdJAzwMAO35YAt7sOJl2jcx9mBPqFMNwVzS69fQCWtG5hGfnae0srOBlDCSoXyXTuEW/esA
iyUr52nNjPAKt9UcZUwJx7btnDHeZtL9mpTnmgXhUuqLibOIziklAIrqHoz2kPRNzBU44ezSxKsP
Ek3/romYuOKRPkZqg+mydOb2oNSj01/UyOYAC0krVBHgfS4XRB9CvQrN+dCkhmPan2maeSWI0/5i
bxlQOJi7Eme21Usrctm0tiphHDr5VdL7KOlAU/BXR/LMiLAkdZJ3oZVb2TFhYCXRgU4H6/haOWQp
GEHbyr8j0YRqQVYnQxPPntqSD823PLyTc38NerFowwTX0UykP8tIXc5WChiCxYoQwW/8rna/SnU7
xMdGW1n5NSuCB5O5lcToPYVTlu9LD53qCKdPfb/iVZatoDduZl6fO20vx0J7vGCVNM2PTC93SnzI
WhsCqlu7+nZ7h82Le3VSILH9rx1hH0dWAumKGj13wDjYiu2SmuGJwh0LUnqJ+pn3xF0NuNbGJsTY
VYdKd5sVyIV/Te3X7sEEDwnYT24PTIS4/b6skdBHUACY2wysvZxBQHBwXWIujuV0mixlN6ogB2b7
vHXVFu8V4jDtZz29NBOgZ6rm37a+5ObQuIx7GwjtmfLu0rg2lXil2yPgCBBGBn0svTeTt9smFhN+
c8+wgpQLSD/ELkojIzKzU1T9ai2MXYXkWy3hD2YPDpn8SeWPHXhGS2A6dfaH3VDz1CooLSEfMP8N
AtrL0UHaRUWXDJzfVH2RgFdtHD0/tMRFefvX7UEubBVIXsrIy8EU2q6E7TmB+IKPY4OWUCCvkfrT
umaTZ7tyLSO3bAcjsSBFq5miAmwzSXXayDQ/Wpr0OmrsWz+Y+5JHhwrP0ZWdubA3MKb/bM3fcnaX
R6RqIHrb5kezPeiJj1HF/YqPWgiALkwIC6Q0mc4rE8PpG1yARQL2PUVNTzTPAtDp7GyI1dxep4UL
FwB20J1rc90RWJXLMRWq2rBKw14k8fsEyKy1VtZc8FMXBoQR5VbO1LFF3DhJCBj9RuHbqNhbp6iK
NwZl2z/l2/5nj89UD9C/Qb1AJCuuaavLOeSsjkNk/JQU/QTZ8JXwfnHTzaoDaLgDnZYYpYz2ZEoj
x5jazi1/1O1dZO+ieiWkW1wZwPTA/ARBLuCHLldmZCSEoAYcfImGl97SN/H458EWrqj/LMxfcLaf
JxLZYZPkODux4aB2gw6OvzkxZxbmE3VmAbl5teATLBhK0AC+k9MfKKb+hRFUhUA4o6EEhW18aURP
TbmKctwXhXlXf3b2Ply5E5ZW4tyAMApjqLmWlTCgVg46WIds5QwuHRHUtdClg8oTAY/h5QAIJb2G
MjEGQPra0fQIjZT2LldMxwSdq/Z/SLuu3UhyZPtFCaQ3r+nKy7bULb0QbaRMpvfu6+9Jzd3uKopb
xPRigBlgF1AUmcEIMuLEOeO9MsuPhhpvrx99nhefm2VO5jR32VhURXaMyUlu3yQd9W+MZUaiNhMv
3+Hd+Gd9TE6dUIJKTBXrSzKbHkmhSl7XjZkPJq+7zLjNZuV2ps5rMeommulERF++/nnmpnRhnrkm
R8rQ62oF8w25XbIvGNqADEUPuqDZKL2WCGoN/F1FQwEVG7RtPji4zlyeDm2cVRqsQQQnBshWhc57
ti8MEW0n146qrRY+9KUZr8dLWYl1B18PGIul3xvlvsj2kAK57iOra3/aO5BxAcLzUahhPp1k6UkT
LUjjMEHGe6xE2KoWmWA+TxZbLZjHYELXe+Sf1PoKhPetXYjGTvkb9nspLEllajmYkLaRWtNihb5A
T2WpQ+evghGG/HDjwTsW5WjmLFcAEdbNkB07+8mObB/haKxqQcDgBqS1IgjcLEawP+R7znxMmaWG
SB22TJOkws9rNEOkxPiX/FcfiRTZDbdgCycUpbrLpcxdoZZKBSutYvr4+KC7rxXwag++qgjcjLcg
pCL0cMCru6qxX5oC2Lqw8k7Jjk5VQv/GymQP9e9ZsG08T1upLWAHGiifYEnSohoDoNyIQxQobI28
rCwMmSOLut48T8PrBccSvQ4AuJnMXQ2dXRqZBo8G3meTjq6tedQSvDO5i0Fp+KMbsV6zL7csU8qm
i1QVJxPXkOEZZGR2KwhlvMsouOv+Y4LlTpi1zIw7FV8lh5huk2zn4WRGG0W2IDkkqmXyPEBbkReY
p8N8icwuR6NpvRhDfmzrKMTDay07Xw9lXAuok+Lbq8CF2cyzMlMlvJlj3EU0KXUl0AsWfwGuwzzo
HwvM0z+vhsnQPp7H7fc2zfdF/y5nT5GVCRI3N6GeG2IeV3FkUXAkYCkAO5Joj4lT7d54Qp15HkId
3GbjX9ywzu0xDp30mjM26zVu3boVx9GApkDw8uEdGnBSYt4AlGg4ocznsdN+7lMTjyuVaBupMd20
hchI90pKEaEO1xJoOYD2x/nEEOXlyanzsrF6BSFak5/L+s5BVYFq6IHlIqEY3hHVAa3A60oDloyF
rMVOR8CeMn28F1uq7eAMqTCt8dz63AhzcBAF0irpENQi00DVYA9Cg7/4+uBYVta+Kl481rrMs2yT
6D0Z+gEWxrzFbBAAIsabbAjeIty9OjPC5E0tUiRTzbFXOs19p39fDyiYRvzrMUBkhbnyjvoQpS2F
larAlGA22JY32TX00kBrIkg2676zNydQ0SF6OphKRNHlctfqWS/AwIn4PHwz37PHYkndrQR9juar
qNnEC9Og3gZFCeBPeJMy3yeTIclQLEl+dBpQLC9FM/5qI/DpxLEs3c9F8X0wexGNNPcMwaehyQPc
OoagLlenRCO0y7M0RyolaH1OXpO2rlYMvjm+Xf9kPEuGiUq9ApQp7lPMJ6NSLNVlkeVHxTi2VeFX
8T3IgV2pEQzH8VwD0K6VNgDSGtBEv1zRNDbV4ERFfuwDUns/GhHDi+jvMztWFYNkNznWIVuHvjwC
dh0Nd9e3iudy50tgzhDmtKaigiztWsuZxkP6vRwPwOh6vfaG1gCmJ/fX7fFCD4gCAJiEOhH045l8
p6AlVIDVMceZnUHQo7v9X2D7cBtcS6VAxuAmwiQFtW3aKYIw3zGtCab86qAwv9GXBrTFVunlqUio
jptYAfxZIThA+iPiXTpBvuDmWeUl7JH2rs3j+xItgkjGZGtiSu6U/YiK95GGClkEn47n5eeGma1s
BqIqeQvDbdxg4g8y2HQISX6fiYDBPDcEH+Fa3F4ZX1l6n44aRjE7cHOp31jlnvSbv2l5rpSHv00w
np7L1TK1mKc6fmwW9eZ+P0Tv111PtAzG1cHZk0QTiL+PkF4ZkyCjJ2va/G8mmMBjZjFxGtDjrjuF
OQnslF4KDhB/FSs6BpXylVPr0t00IwFhV9PlR1WLlhDPMMjlada7MStRcH0xvNCAdyLKBcgUaH0y
t4QkKiqlGGDJnjpwQtTKgIecAUSx00wyZFWi7tQTs94udae8LoMqauxzV/rHPgsHqjIophiQWj+a
8iu+F0mf/u572SATxPFF0GDPbhdJ2drHxBGyK88uoba8eLpoNIB7Ts+MMOdUskekYMvOjzQaN1E0
+eNwT231rhr/4j4EbNbv1TBX/Iw4sjnnBiIRCEMxgYbKi9UKrty8iwN4XoH/Bp0ILsOsjRRERbVB
8qMWy+C1PrV24xay5AaCWxevAIccsbZDZTyLP5XECki0tJL2sRZJdaH+GT/aX4b4JMxIvBWdW2KS
uNGZbWEPOjIgVB/i4onU73o2hF1L3GoQvcLWb83e8KxVGtAA8Bw8r8zpHYH4hkoTjKXvJQjqMGpx
0Pw7u/dm4mavplDlk3eGzu0xixtyOlAlgUtoS3+0BnOCAFfp2YXpml0czBgfAKJ42ozOG3jNwnhU
911vfHPUyatTUxC5uBuNCsfKAAm5XFb3SiYD2NqgzHTs5f0Ya2HfEs8qDp3xSEZ9dz12cWzhYbDO
K60U959AlxCkmG1MrtKjVDnmbT3LpqtF0HyQRgxkWW1eQnOtzAQBkxXDWKtf2gqJX68BoJVhuX2M
3Ooo1CvoEcMtHnkGmQi4wifHrdXbuaoDR6N3SnLKpAHkg6/TiIqy8lUp+6CL37VCRLXDCTv4MWuh
V7ZAE86Cr8zRkXpjqOhRdbqwCI0W1B8gX6pLwVOPb2etJiFFIIUz95/CMGK5UHuKeY2kDjF107q6
TqcA81jjFmNutSAyrC7LHCGIpsnrP7jgY1rpMgFKIGFd5ZuwyT0m1ZeUFH4/Gf9SmOCfT3lmhQna
UBallpbAiobJ56IJYxoWZibwUs7pRL0PlUWglzD1yDZxQG3Wxnoz0iMY3TeWepdX0o7Qv/k+Z0bW
o3L2FK/yAs97e0ATBbOhyReivYEPUhOkBa4TrJuG1z7KMWx1OQU9Y6VYWMmgavtUDt6WGZRWqaC4
+PE6+PTtz8ww4ZPOxqwuZKLHKI29VNmn5i3VpU1lzN7Y6Y8gtHPV6F4pnmZ557Sm57STT+rW19Wb
Do/pJnCmo5V8B+OIZW8bbYuzfJTSdleOoJZVbo0d0LNBX0kBaU+26ObGi0kAkmKETwNQxGanHwd1
rMtY0egRZGyNdKh36cvwVv0Figyn/rcVtmSZQy566HRYwRUUdzsvBdVa3+mCSgV3LahTAN2JURiZ
LfNOuYIu82ql0DyCBs+yeNEd6cAe9OXfB3KkC6CoUSMG/GJ1vDPvVSZL6rseLUADcOq7zI5+NR1V
/YXk0saIZlSwK6SR6zZ5x/LcJnNillgas7bH4pAyPDP/Pil72gtyBe/AYJoeI1SoWxoY9blcl9FN
4IrJaHJE8wf0X6fW+lFamyi8vhKdFywxr4QMgDocCqXMUpQkq9Qoh5k60DfDUdqCa6HwyQ50QR7Y
1sEB51qu4pZe5uZhHKbBy9PXxtP2T0NgbKO7xmtVd9xZG5DduI2X7lL/uXALL9lku+FN8FuxYvZs
n/9UpsQ6zH1MqBUnR1rgLtT+iLXNdQM8kJh2boF50EjT0GYqwWZoZrpBPy40J/Bpyl8ytQ4mcJPZ
yb4xVnJqywInn2jAnaWw/UgpZ+Y/psbPXJmMaVToPRaogt8ZdGj94ravgF9CeeJ2+E6+dd+nG8jK
x/co+V1fOd8LQEgM6BiHDRJ6RYOcZCU4Xmqo/GZZUfmxpRiCY8MSLv6zQKDzbaQyDKI4TM40SVEj
YTcgF5NCI3klIw0sM9lWvZuC24i60Ftx0RAsZr+bsgd93KIHaUL6CxOeEQieZmHTgxelUFX4/YOY
Q+bkkNmMIkw0W1C3bzD3AImqSbU8naD2NAmSOX/5K3UFThpoZ00mVBlxnMsgfoZ7tbNXkdRf1NhN
ybcYNOX9STsVPya1dLUhVIcknE7KgzyHkXJXomIDtcXrX5y78rPfwpz7OoGaWgn+qCMUyK3l5yiB
+6nclqZbpaLuNW/WBVOPBiA7qOqu18DLUJZB/MExRkzZE/m+AJNkF3duqpykek9mKyQRdUnnWw60
p4NppfWDysQ4CCqx3Kv3+Y9gfa+i6AYoGCnHC348DIha3tKeIpeWbvSle3cmX3lN3BkDD1/aL6LZ
P17CODfO+FkM/Iueaxj+n6Pcn8xXtKw8oYbVGp0+xUdUz1fqXGwye1l0aDPX04IVNrsMF19V3bfF
fsx/yNpxGL4D2vEXGQpzKMCagj8Z7B9rUDkLV8ZSFQ7kMnF4un1N0ZkE6pOWqPuIkAm8CipEGDWo
GqFoi2eBdmkpSioiAYKXHIt08Ir4oVYsb+3mEVC9OQOGOBCl8Uh8uH5EeAM+oKIH2czK1I7CJuO3
uZYmVh5j3HWqnLBeMm/JQtL8GhtXOaaJc3KWJzDb7RPBVZnlDPwnTOImA+Az7mnohlwuV5HjSstG
NTk66s9EndBILAPDoO5YHoo48ptYB5ZrdjvI0WbL4pq03eKNJahE8O4f8KLfP4IJVhMpaNIaIBCQ
ra9A3HkjaAow8rlL/iXb6cdq4UKAqQEpquAbX65Wm3LDhp5mitX6dhcu37vMjQaP/rRxFgXvA16e
Q0sBoyDAxTkm2/dRJjOXICCApw413iAsN0IZK7EEoXX9wew5tDBrjiE7FDEwh3a5oDYdlxw5BW5j
BJDXjOtA+17Gxx6UgqJmMC+Kn5ti4goAcOjTVjA1euWzcsweK6BG3b84BudGmNOnl/GSpiOMWKr/
2o+QOHYHL1lcFRzAgKPdXzfH3T1oXMmgXlKhHs1Ys5LSTuwI1ogl72Z9bT+7UEWdFDB0gPG3Fbg5
LzJbDkAiaNrjqLOvIQvE9itGCEFz1KhX1OTkZNk7aYgo+fM+FbRNoGWMririM+MVUDKOnFQG30in
NVtDgcBJfli6DbTIlfgAUYKoLlxq3qjOM/SFmjHMZHPbDl68fIkUEWaJdwxscJICbIz/QKzm0kOn
cpQbsF+B80yr0p1tdUlAo1YRHDZePsIhA4IWTM6YumAiSFEu2lxNenJcBrKJMykoKOD6cetDYN7t
in1bD/eJVQkSPe+DYthHBeMD7hX41+XaQIWD4Q80QY7xYHtge7AgMytMtbwNPDfCpD5FKXVlBIb+
uDT31fKsx4vg0Kk8dzm3wHwisqBgY5TYvNi5Lc3eJxjUN/JyL4NUorAWN4/WZ3XeS/s4v03Sk4Qb
a2q4SZ2u2ukjRtx0F6/8YMwoYJzWTTIGUbaEurZpFbdQmm2nhhYVzcuLfjXzydO5kTA8vX7y9DiX
0Hy3IbjxSjMPlNaCHeJ/Zwi0g08UUHZ19b6z2wdIIoy0dJAkwQQAvBJ1JZQUMyW8Ho24HxpgeXRN
cAvAQMOlFWhEqENKYCVubADNqQf+7esWuOs4s8B8aKlVlmnqsGWlAqDqaHo2SLgLETyJb8UCBg51
2FUV8nIdfaRned/iVFiT5Q9o/aw1rGneXF8LL3ZDIOC3FWYtOSV1DPIBcB0tJ5UYvjO+oek3NBku
oyDvjf6dRvfHzQEK8VD7AiIGVXzG28pxnvTcAVcILW5Qz8un9NSDZRNIvehvnA2wKpSvVUwUGszC
aEPSoiXTP1SUM24MzvikKiJm1/X3shcHDBv8tsKsB0tdIIW3wNn6Ksh66CVCPEaK9ksreu/zQvNa
YoS+BOaUgfm9dAfLTJvOIvhQmUkRTkqvNjwj+4ZRjUpPA2UIUCG97hrcyHBmcXWds+NKCyuSYoqD
1JaDT1Q1nJ06cu0h2pZd/LUholYL1xUNIMtWMQ1MP7FfrEzzOl2wwrRoHEwvN8Z2MttdUUC3oc4i
6o/wJwhMJaLHyvqHP33EM8PMR4zBhDnRAnneXEfM+5Oqv2HQ6m/8ERq3OiB0K0+hyuwmQHNkIWDL
JY62ASI0RRWlNQU3Me4nA3MYeriIfiY7AhMRkEbTDjEDDVC315Ld9NUZQOStlxsn7QWXZlaDYj3M
EOFAu2YlxFjnmy+XpBdkaDsJcdCuqBsryxZ8lQ5eWgM64hB7Lb34JO9zN+izbGOZgVU/XHdQzuFb
1cuh44uGGPSmmcdeHGmSYmRZitoUyu9gxP9Wx6DZLkfLI1EpuKRwjaHYigksFK1lm0leVt9MWSqB
8mWU5wK6ZtnglV2uQW2epgEupCLiJq49G/DklfQD3XL2NKS2MRpjBwqEScOA66Ds87n1ZGhcqzT+
eX0jOQcASGvICEDDB3mTrSjnta1WMg4f2uWYHoiyCWUlDMf7ekUSgdOITDFBpZ3LJJZAnXNUCCoA
tHeVKXEbiHNcXxGvMAvPRCxZKXXBPMuc6TGi1Yz2AmZrzQeoVHiln35Jd7JLbstj5Q2hsZe8cift
rpvlnL8Lq0yQxrUgkXJ5vUl5sWe5b9Ym9a9bWM8UE6ugHIWmyUpzhw4jY0HKoPbSW5jTbMYB9DMy
FJXi8eW6DU6qQUrDdLDu4J3lsK/hGNoyVmVgclKv4wkyvNZBjtJgKSHooQQlzV9WNTHp/bpRnmMA
GaKD8gET8+g7XwaTecySstRs3EMxl5U2rxnq+JLo+3BSDJpbmEBDlQYDEywYNzcbK+nwgDp2Ueul
jhrK0YOxjy1Plp6E7Lc8ZwDiF8ECzEcQk2Cej/ncm5BXgLGyeM4dI6SvWkLcMck9APr+YvMwBQTE
/MrD+onlraoaGfQiWFdSam5EJHkDEFbuVc0sUvTmrurMFPNYkxbIIugVDjAFKEDuXsfxYbZvG9RJ
6kqUmHnOjsETBFtUtdC8YAJ8P1R9lo9YlhM9DNDxzUtdkJV5dUqkrpXt00b5BwPxl26XpGNsjRpy
CKaI3cipceedgaeZvRQqNrRdNjT/ZaD47ch/MRO7ci3iKa/bGO5lHV6TzHSMEgwPVxCYfxlqD0/6
617BSyFQpkFAh/NB7mM9cmcXOPTu4wQVNfBizdmXrJ8gz1XuaeIEVNQG5x3ec0tMtB1iOvdQowKz
W9dADoaa0EAmk+rZRiYLAqDIFBMAId6VTGUJHpI6fq/y96F5tXUBqIm/bwjkOLoozpvMwW3M3MlK
C6uR9cQrpdwDQLYoo5D2gnTBXwtAY+uLGBO/rH/XVbY0FdYyTsFQbleNEEFhmr+UPxaYpdhaFbU6
PO1oz94PYIbI4W+mW4BI+mOCudiSpYes8EqfRNSXuHKb4fsiSnqifWJiDqhUihhchuAOqHZ6aEDy
bnv9pPCCGgjqVpJyCBl/ahuY1Rw7MwXbB1Qlmr6CotMpJbvRvv913Q4voJ3bYT5Ho6VQHS5gZ4CQ
APhVpSTf/HsLIMVGgcVBdRRh7fLM28RwSmsCc1aj+MDDzNrz9b//AdJkLyDnBpgLnFONkkrSlVYB
uudaG6hBWXpo0EVba3kc6ftS7BK03/MlGIfKq75CicxcIMz3OueOm+yTaFf54BeWRAQgPB8B8TTG
RnHfA5iMWfg8S13T2vhdlg1GWultiu6FYFze50M3Cw00kIwg1zJhbqy1yRosB7kPkrsVxg50Q3Be
eQ1n3Lz+mGCWQSI1d0oJok9dnmwj9TQno2dOPpD6tyQB+lwjsqsA9DjVX7rGduvHtPQhQ7YpldTX
4geDHppKhGvh3ZpWTAvcCigAPLYufWrWqiEdevymyCpPqvkYz7+UpD6ohXbTaPoOgi0imPq6yk9O
BnjL+u5ZZ82Yjc7kRR1A6Ai+iPJOUeqwsn71a0U6P5j503WH5uHPIKW2zgECtwfvYW4AFcShykoF
e5Z9MvfFUd7aJ83vQuMwbFXfuE+9PDAf6am7XX6AptDXXYiC+RJgPZ2n+3lobWRXLI3M9bQ/P4rt
v09SDln1FD+KqDhEerLFtdsbHH1LZXuTzq3fgYRS70/TrHs2pfdFO93Znf0VSN/w+v7woADn+8N2
QdAZ6UirI4VIt/lW2qY3+Z6EyleyBe/kMdn0O5FU8vpx2Y+Pr46BTEy1gy2ZCZI6SSt1WnNWj2nW
eHTV6etQgTZcUD3gefW5GSZv5fB0VYqxxdPwqNYeLQMk4XSL+NQJLPG60jqaG6CWRt0O96Q1dp1f
xBp90BILPcy+1h8do/nlRN1Bz4zOXegXG1KpaVAA1kAay1caU5DbeIERT3s8RPCiU5AVLo23vZSr
NTh+j6m2IYvl1V0cTqUIlc47sYBmA8oAICRKlMxuRtqsGXUCTB9ChWsmtQQ0JlRIHYxIVIP+M24l
QauKaxD9WhB3fyihMkEJlamum0zsabyzdwYNc6+5L0RlBO7enRlh9k5RxwhEzTpQg+jVDKAhrJ1X
1RacMN5Zx6jh75Uw3rHEAwDYpkGPoSv49B/UDOxROv/TTBztq9ZKq/VPz0Hm52560DZJBYSa7ndH
+a29L+6Wg/JNC5Od7uG1eAc2hI0yPXV0b4ugJ9r6Qa79FiazOXKDx46D3+LEfnSIf8We8c0IgZpC
JzwLyF47KiESWxGOx7g7TBtgitI7/ZC/TEF5S37mt91NGqbu9OQAbOBfD3LcW835Rq3B4uyEDvEi
kziCNyG8BWCFRTwIIrDaBTP1chS999WL07k2HNqbd3Q3STfjry6gkJPdWoJHgcixmXxkqbNKl9Wx
c5SosmfqJ7tYMFTEi7B/Vos8e7laSa66GCpUcGu/P5lhcxJs53WPRg/u8u9TIytlQ8KnloMg8q5/
quvbg3mBy79d6GQsjfVL4Vb5s/QXT/ZF86zXTz0Uuy9NOFJKcMHDzzfNg5zvR3Or2HfXVyHaofX/
P/M3yVz6MVvhyNKwxxl1W0WkGiHap09RhcTo4Kz7lLmDBl5QqCf8SsHeg/rG9bXwGt8gXP9PAEOs
ulyMgrQXDTZM+aS8Ub13AG1fEj+9UYMv0WF8orX7Bo5GNUzv1MOM1/Qm/TY8ZVvR1K5oT5kAk8hE
11NAQo6LfSon3NJi0eV89dv/HsJwebhc6KLIUVP3SAc68Naam/rKc7dBB/MWksvWbbG5vq8iN2QC
wQg1Na3JkLiLYzh97QX9DG735uyrscUHDQKjTbQupvs130je9JhuMlSiZlf1qkc87ui2qW7G8jSL
rgrc2vy5ZSY8qHFTzkqNhZVu5Tv41zEZ3GirvrS7ejdunBuMso0QjBP46bpfV77eB5T87MzpQ4zR
UAI3XcCNbLslDVvDHfxiftfsx7gXOIvIGhNEamuSJBA+02PjY2rz27BNd5GneHHwPzkJi3aYYkmf
qLoGEsmv4ypMtSyoTUG+4K4F6iGYAUKjD2MUl36fWb1TofCGtSB1x3ugybQgnrz863wQ0abx3fLM
FuMcTVzEZpRg32QJSJRJdZ1FdafJ2gwO4DLNDJGUb0rpxll+T3sLQOhsY9rGxjbzwe1SEQCcG1PO
fg2TbexJjbvZRiqw6JB4y2Q96JUmRFuvf+WTZ55ZYXzF0ueRyKtnklPmL6G1lUPtaB9x3aDhEIoG
2rmZ4cwak3vsWZtMVIuR/ambY+ZjZ41+Zf3NpfbMCJN+yjFVnElez3ihBHP9NOeSwPNFn4bJOr1u
dHXuwIJTvObjoZRFiAv+s+1sDUxCwRRSbIw9LEjac9LrAUl2c9KHeRoAS0LHvRIPfgnJBxsVw+un
WnTgmERTZmYit6tD5O90n2+qQDlITzoqP7vrdv7LafvAOK7wWjYmNnRqJifqgUZVU/D/Fr1hqh7t
05561ZQXim/L5WzgQZfOowvx5/E+UWwICteLtUBqptSqba8qBd2QIjcxDdtRpEOn0ERUauuCP5+Q
P7+TOSHxgC4vqhSIQCTUJ9zHm8oNIvVuGgU7wr0ag8dkVSzBuBDbcjKVRTW1dZ6oSYmHCRuIe4dk
rP1BehNsPffQn1liAp08UM2O5gho7TbzEhNjMw6E5b9MDx0mGZ90CFSYiGgQ29KUx+umuWuEyLah
46kOslTGr43WyaRCyyHZqOYuTTTFHWwnMIm2x3cW3de5X+7MGOPK2iKXQz9haiWmy+s8RtrOKqa1
vRbLXj1gVGqGvlloz42oIMw9Q9DLhbYt2tiYwL9MWlA/bYw4B0y4Iz8cVEfpeDurx2gMm+g2AZoI
oJTr28pd6ZnB9Qed3S8yQ5FIPMDg3I4bsB0Dr3QzgQ0nVtBFMgw/XvbXDa4x9NOhsDFmAbAP5qzY
77jUUP4AtAeH9z3Riv2stM+mgnmg61a46QK6qpoOjuOVlO9yWSWFsJ49tckxtKCpN22geZXobiTi
MeR2YgHWWD8YJu0h8n1pZwRecLZKrKYAo8GCyUX1Z0k3s5S5SnOHwVS3rAGlFWFSP1je2E2E9Az8
A4OvaMExy6N9XA4QTFkn+KbjvDX38WY8Ra/jgzW6/X1+b+6QhX+okrscqm1xP4clyr/9Y927zRNK
7xvRa4obks9/ELMP3ZjYabT+oNmzQidIA8srN80hCdMnPUxvtZfkfhGmujV+XtsFJpnG2ayNhMCo
jPUndz+I3wTSZvGU48/8TvSw4XnU+QqZ+GOB6cZqpI8tL8I3DJe5RXDdZz8EAq+thzn8S6sblI4w
gWbTjQOV5hun9Y6otB7Uu+ah3lZev0UQCpU9eYl2zb7fyV+v/wS+P585FhsOcijHmj1+QrYzfH2T
7ju3cQlevaInAC+cn20n+5AjjUry1IEh0Pg03X1V7cGDDcGw5+sL4kWbczNMvgKwcIHaGcIbCuWy
q3kiuKkmcAv2LjJES2ObBdah3dbbPpjQhCFe9aLvXeumvNF3UbDsp432aHhjOPt0kxWuHhQ/knC5
mf3pJj6OX/HfveqmP+Jt4RmCmwFvxgsgw9+Rgh1zSZYkRg0Tv28unhsA/066V8UuzSC55NGbwpet
H8Q5mHimXN947j303DAToqY2MnPwaCFEeaMnu4lnHXTX9vOd6tqCg8PLYeemmOCzFEOd59XqS4Gx
a+5QFgjWiqdgQSJXYqJNpHcatJZg5TT9ukt3k9u6QzDAp94gs7FzbnNBrUO0KibgDEo31zSGvc43
Ayfs/XVdIlUI0TFkQo4uVzZ1BhhZFFe6WfYpbFzftw9A65WoxoKVDPD+YBmYRsb4JqrSFejSvXKv
BqZvPFe38q4fvOFU3EzPJcJ3/+s7JGCu/wLuGjHUubZlAVvSGPdwFion1oIc7TT3mIl1ptdWe7J6
QbmBGwhAn4LxQozFgknl8iYwY9ApInkH4Lnh1kXvQZ4tcfwl8oSK0vxkiwEBjNDjxgFI5aWpEkyS
Ra5hSkB7tMB+b4cjJl9s+jwpSjjYqocWrNtj9sLqdfAMYXjuZOTfczCQXN9XbpMVA3uY3sQAHaRa
18fC2d0xkXNzSgiWrHTeWP2KzLCuggGqEt+o/NqASslcJtdJ8iA3jou2F+EieTQKOqi9V4kGzLqh
ynNpH8E9s41pRadXutenP/V5cnVwRRbjdnzPk3CEFOm4U6b95PwSLJ37tcE9tg4OAmvKMj7Ldmzo
VQwUuWoPLuLqVL5QUCZgFknSt2Uvh12+QRN6He7HtdHr9Hu5q91lrtxVHUWkpbVm5U9HDIgD6IKB
IRoUG5cbUUBBzaiydRYtLWw3a6THvnQeaQc9PQcjlUGSJbE7Av0Niq30RbAVawq9ZpxJsWlXNY1U
YeICQmR+3ChfdO1liI6YPtktiX7T9mBMy6OgfI//QkVAB9YXHVzgzQ2QbF4uG1WOqOx6zOVA+qWz
T9Q+jtXtJGJr5G3uOsBir1y4OHGMlxclbczOdJBdmuEQ0WKvVj1WVn+pYxWvpe770ijfQBD38/q+
8jzs3CxTPCDtgvmiBWbVTYfBhKjKA4kULrHqUzf3gqPMy20A7cOTHdDVAk1/uZOzqUlVt2An0+od
YoIl5m2FylG8fAbeI1CtrmdWZZ+2rZ7FsYSCFzwj8krtBbc+vSz8NAnmHuxApSII+9yKPQjZ0WtH
/ReTAkyYlNW6/Gc0pzLQGW2/RzXI/+vWLZp7Z9tnUljF6DJhalp20EGg21pF4bZbAruyv1exLGie
cbcYkzQgXoHqAZAil1vcS3KmSzG+p6Y3rqQ8pRomci3R/B332gU2HwOFIBAj4n19aWack0pNbQln
Arwu2q7vUldOLcxFDv6QBCBd0SuPFh56P9fdlbs88K2sbLrAqX/0qs9yAVkWI4+7BCp4g73qLRiT
6Y9E4Kbc1YFxwoCkEPwIiPvL1alKp2Za1QOdTml5sAtZ81KtjQOHyMmuW9QuRP1TO8wV/qfSftHG
2jz0qLYLalE8kg+gr4C0XaF7wMkzd8GuGRJHQsXxOMx3Ueo3dHShmuhqxtaygnIJDEk7QSiqXlo/
KuIXVd8S/SShCFGuWtZdtP33m3/+cxhPhza20WDgBlBTK9n2IH1ZpqdCEvkWLxCCBxMj7GBrwMw8
E+ghJVyMY40sk7dWYDmv89QcSgvDwSZIHNvoxlJrty5FLMqMYwFljiLHOsKEk+yAooqJg5j3bmM1
T+iDEpl3wOoEUfpdsiZBQl9P31kSW62gWoS/v9KvrsyJl44FrtLaSSMneYBM+1eJdDeYkBLVpJh7
6D82bMx+gbgfTADsnDrRlCHSJyl5wCPCG+JDPu5t0ME0w5fr3sC1A+4fB7VlyJKw8p2SRroCMMT0
oUsyf4ri0KYHndQ7iwrQTNxNOzPEnMZpigqFQBr9Qe5+kOJpaZ6uL0Tw91n1ToApTXOZy/TBsdIf
DrhdHVPU8GTvsP98lD9r0JkPD8K+EgjLPH0A0uDUgAcB/ygHqLvh0bqboCzm1Tre5dcXxpZZPlll
7hSkNjJJk7Ay83UK5zdyp++AHDySr8vLdUuc0wMf+O0LLElzZEqDicybPkx2G8qZjbFK2oeTI4sm
/5jg8P8rApBuZePFXACzj6iOAnE5NOlDknkYoUhAreQ2uasfi4248Mdf1R9jzPYNsVGgsAFjlX2b
fx9vpMhta4jh+IULrXlvOhWocPr9v4uyn5bIRKKI6rM6SnX60OvVcV5QjwNGEYxaIgoP5qL0YUcx
HVzGwJqxAokvYxGpKzOuiGXfZ0S9W/COI5WBXG7u5+6+y1+ocB6cd85UUFhgjBJ3JaS1S4M0AdEd
lDWde218VOz9DGXN617INbC+T3QHxCSfyE9UeWhNsEE6961z1O3bJRI98XlbhssHegoIrmAdYCJR
DxbDrLEIuS871SPK7UpCT9s8BFgJ2Du9lgWPffYC8PGN8PRWAY39Z27hcsuUCmriah1L9xDGzmfX
zHS/p8/N+FwN8y4HVKP2+/7RKdEjepapW+q5S5zQqCsvKQVR8vNhAKwfjSEwEyCHgZ3y8qeU5ZCW
dTVJ95jj9rRmCnLo7jmJgAOBLSRixZAoxegmuh0Y1MZb6NJMJtVWTYokejj8mB+Sb4a5XzYGUI47
+lMnXlsJewqfI4oJ5TYsCC9arIqtXAJfUOixkdEHs0MJHLGkXjbFXfYeUyWMipCKSmGcoAz2bVxt
VgQ3FCvZO4AlydOENyx9KDXDa+N8oztfnZ9G7BuK1yvZfrHi04IBu+tng2cWpGaAjKOOgRFSdmwg
sbQSxCsDfWjxHPRNG12k3BmsgGjN+JDkdbGznBF1lGqMdymtlScHj/zw+o/47EN4k9k6pu3w/lvF
Iy4/rjTkkB5rF/pQ0dn2oP2N49OV0q4yiIg1mXnXwo8gubFes1RgcpxPTPfWMI+DIifF/5H2pT2O
4zrXv8iA9+WrZDt7LUlq6f5iVHd1ed93//rnuPC+txPFN8LcAQYzH2qQY1EkRVHk4dE4+TVxh210
rPf3V3OrOdcQzGqUVvOSrJshJGIKTtMSA0m5zHyepmSX+Gs05zv/HBGuE1yTSL7MhFzX8uv8MDVD
McmOFbjFfDJZJFP2vmXnLe1Ulei8B8ClFV7iMf5O0TJJiTXgqcioixMJCkfWnCnezgWTyVk+3l8e
m3H83rQLPJa0wEuKKYxD4AkSNZsPvSJauwvQ1t8U6zSnHaoOwk1T5vA/Kg2eG9Qf8wb6sXnk+Rsw
kVzGGYUAHR0vsw5f3DDTOhG72PCyo142RNtX40MnfHj+QWrPab5ri9918ctKifk1SM9NbjpZLtE6
TIgyhLs4z0nip9upEjmWs3ASzJ+FrYd/RDMe2ybRgnQjRF8bPiu1BX+vm/v0h/Sh0MAg4i//VKek
WmmHflO7MqYIc5zHgh4AHP0LYA1C6oadBhY1CUoS9Sg/Sq2F1IXdwvmvhgIhA1pNk4PBMazbmwXW
iqvLfPdGrcn39fxiC7IWj4OVImTHQM3O8VE2EQalL34Rrzj6tuAk5i5+EPzg6oelzQHFBVBdV80Y
yUl+7JsPVe2J5e16G3aVOj++ULDzFaLmzDzXGrIcOcpNdiXnZvPNFnB1H0R7NdiQMWcRu4pEA/MB
Y6uIoV6L6rF0in3+kGzUZ/1Z3kYbf2tupmfrZ3Dsz9oKdT12Ra0Nb+IIm+gwcRJc4TPKrpkYP54i
8XnMwInS1aewDEFWaIPaHP95wgQ9VDc9WiPaFDvewODve+i9tc9acCH8qvCzAR5cPco026A4E7Vc
zS5bN2u0PeyGdbjyN7qLPj+wlMvPylPs5q68llfJijdE+vZonKWAfCR4t8DuJrJdXH0pggLbhxR0
6aAWH6q8xaWJKOJGE1ZKfmw0twfFG0f3ZCyPXT5a99HkPnNYoVPmevmlXhRDGZbaUSPyF/hNMaP0
4O8xEOjJI/kjr/7mdqcRaCCORICDKEfFDMlrOHE09bqVBf34njz6P9WMthHRH4sDrmpTZIucMO7G
sFAjhjgRpK0oWJmbnq7RYrwVx34SW0fZctpuk4D9XaUjERSNJ8ZFJNATzBNLsTrWguqurKs2T6xj
t+523Vt2Kg/yDw99MuY6foxWtRPssz9qzYHloTJ2E48Jnqs8oI7Bl/cs9F+YwEWalRFUPL8//9KV
msySvFgfYyVpW/n1UEOSRYUOgjdfAE95qZP2WImoAqfW+CoHP/FKBHVdt+hiynj57Zs7D67aGCzy
/bSP1jX2xu0VeNVEVax3bDWUvSu7mPr+6kF/uW8OC8u8Qpmt5cIZSIlXpP3Ue8eUuG//OA3CLIG5
eJptLogiyoiP7QPqNY3Hc//ktaQgSMOv7i/j9voyQxlw5RqYunBcM+soExDcCr3iHcVnEfn335ab
nbwf4gaKH4XUe7OeeFPR2PcHkLLiHgFiX/AugXcPXCrXovNG0VdbTfJPwtrfhZ097CwQf29T99Su
xV/VwXzI3zRbszkrnU2YUUwd+oCBWeCkEZGfvobVkKKdAjUITqnq4rZSU4yUUMCfr2DqROnyxuwu
aCEIp5H3h8OcZ+0yBldWplX2WRicME1nZaSkRzfGo5cSkdOZcBN6YOcQZuHeiaJBOC4m4tXzOAsn
MFnh0oB2us+8O6F3nowNr2b3VlHAg2wCwphfMWYWq2vxVTkmifl1kJzw6Gau9D+VSIK34E3AabAP
3eCP9jn8s0IP1ABfIzIbNsiejypnPzlJv7OCdG+YWFLjMZV0vDeaG+fIADEKqfZD6Ys+lhb6ZCDa
0cCAd2V9X/1u/AWDwQZOcmckEo6YU/dkOQhE7/86d3cYdQOBpVlGCn4+OOcPNY1s4yHW1+27ndqa
gEiQoBSBAzl/8ZU9MStiHH0H9gK/ngDZO7/6l0SmKFx5dsxm69HPZ4z7vQ93E9EzaPMeXvhbS+wm
o5oXWEL9EuI9oXYf0d50sJ5UXrvDEpYFTwFOLhmPK2zxqiS3VinVMvYqJyi+E5Bi+T221FzPnWG8
GoVbMaJcBSBgiUDtr8UO5gkGJZ56P+5PphBEj23U13iMNXhEO7cqDteApxU8QwILhSnX4gvERij7
IFNPcWp3mqPhUrhr8qdJfb6/TbdqDhxc93CaIGq7GbiqamOSREKrnsDvIjV4ahVoaP64j3EbGqLU
/RKEUfY0ndSy7Af19B5/QB3CY+Amb9mr/rv7iN/uY91eeL6xwBeN1hHsEOvHM5T4gGtvUk+NO8Q/
1Z9ZR3CxtpTfqfcUxxutGEgS73qMoUHOW3qeqU+r17raWOizaEm9T3jEmos7Ccbd//9BjNn12iRF
YyKpp/I1HZ0c44kiFfQtYD9TNpy1z0pxbeGQMyqI8Ko8pxzZ1KZSTG0tYp7gadfTdwtNfT9VZ8Io
msAO6UB/1OePj6+RnFrC66G6OTxnoV8AzwZ6Yex+qWdxEyiYF/US6yiOjD78DY9fn62SwvFyCQKu
52sQUc0mw5hkgByKU7H55W3ilYViLGsFNm73vihvE0UMGHN64gUA6VlEvaeuWotIDD0aR8UnK9Js
0dNL/KfuQfdsgSfHZUv5jyBvzD7JJ2sSIwgyflXOMlXRCC89GwfhgISqc3+JN4EIs0LmELWKMpEi
eIWTXT5vuleBk2K5jRqZ32cOUEMa2rjxoPfyc1rSSLaDpzG1W3AVEcOpYZWpjZaX39PoqNyr77w7
jCHgMLBAQYn2E+SyGH0sFKHHm26gnao9qDB23r5xvEfoyare8Sicl7bsEot9toisPC11zVNP4mrY
Rzb5/aTRysn3w9P9/WLJiWb9vwJiVLJGC48qhAZc9ak6u0pDmp34Q33KdrXd2ibqd6sXVIsURHiq
/X8erlxjM8dRVw4KBrJY6qkKHH/nPT2RaSX81FbTl0L9gHABFxzK1VoZ5QQrth/HFYSqkckVnW5t
rSp0fHMkenuUX6+KUdG0yMe0HAT11NNokz2VB78k6L2AQBXavQTb9q3mRJULh8HVupiTEKW9VQbO
b+1krnKyHxyOTd8sCGwPuBJiLJWK7IjEVkyocTOgnFYFSRRYDaTiDaxRHJHdHDEzgiGhYmmuVMU/
1044tJJ0viEap+Jd/DLcKIIxCzUZ3QShuBPbAS9SvtEEjLbHsBPcy5CnwOzN+e8XR0sV5loaKpJ/
BguSdEbvOuZOwbgx1caIXLNCpYMGHvBjZwU8Z3zjIGdkxHqoDEai2GBbrwIl9LspHfyzkW9M3HRL
hK59+8kR6M0t9xsFqWHQjuGay4aTnucHmEeC9Wll4CqhU6HvuKlReLBS62mjG7GdrKTGX92HXZIq
Wr3wIolcArgWmW1UUFjTYBK6f0bBEJ30A17NaIHhdXmwkqLfSjKR+3g3ej/zzaPFC/lPuGOMJrre
xUZRgkoZ5eA8bkXH3/obyek5qe7bJOuMAe2fueFAYc6+/aXCEFphpwbnYKNuh/2w0zf1XnVRlskx
4tujjUFipOcp5WjEqhacK1cAKRcouLfloVrHtHDQYvQcbqQtBt/xagNuAyAGlhFijOm7bT8Btt8G
T+FapdmT9Pwjeig3psutSV/QyytpMr4xC9pJEHI9OMcPZx/T5k6Y4+1Gh3Kd86Q5S+vqsGaWxfjE
UhZ9L/awLGFtrgwXNHufuPBsJUdcBweBE9gtKuKFksxGf+FO+tRUgiTDssKHR+kt+8hd3nrm2OJ2
OeBChGWhDo8tXM0UK9FiUQnOIu0dfeuvhzWovx6RB7lvUrfxAOSGlzKU18w33xt9R9I/12O9Cs+5
M7kynezEBm3eTrfjzUQVCmO2QxdtlOtXDvCtasyTf/CAhuYQPPiz122U5OuGh0L5b/UHhTNeUpIv
Y6XueHTlCyZ9jcTsljpIlZ90QGrsbjMRzy2cN8Wpdznn3LytnkM/zeWSZrW5UIugz0Nvmpek4Nr0
8LN7+u2atnYY3eDo/8DDGO8Y5YmQOdWKMZpQqA68EZ5KoIbToi8KGVUuxcAiEDimUEKto6OHLVYP
k1QtQeIfnZHWxPO6LT2Yj5KDlsyTeryvFizdmYlyJRSF/oVigu48nIwEJTfRuXSqfeKWNLF/dm5K
0jXGFK77goxP8qP5WG60b96u8Tj8/kQHCW/WLO879FkkF3sZpTjVywbf0W+TjQTLaPbmM96/RDo6
mes7/irc9G77Hm+S1+jBWim0QS+qseEq1ayd157gSiAsk3FgliYiTHxIYTd2TaaaCsfm7fcPUO4f
qlXoeo7nRP+4oGvuDMMUtbkKWMYUCsZk4lTOOw2z8M6di+oGZR/QaTd51LTFx3LffGxp9FwcyjeJ
R5px61ivcRkLSpNsTmYB1/9Qt9JOlvCeLHJU7Na1XmMwVjMUQYg6q2+rQUc4+aXb3il1eUfEfN6w
24Y2HHDhayjKRjR7rT+CHDZjjQFD50zb19HTqH16I895s5R338ZyCcIcr4UnFVU7AkRcqVtvJW77
7zf52g1RYNGuvFW9qtbSdnKMle7mdu72a1666PaygDljM93yTIupySqjKaPV+Apo5JOzDj7dQelI
HNP7LmHeD1aSlwiMTiRtFJWRXCXnDo18Y/GQmhntRkeIMbP1qDT5Pz8RMQAaTPWz5oPanX0ximQj
wswmNT7XyvPQ0kZAqZ3j90dBAWeY5GgoQfBScZO38qoC+SHYtjA+2M7RTVns9QBUWLl7XwBLqoQb
BIYE47vwWMeoUiWnLUxRhoi9orWRX53sFCNTnLirPu4j3aYhYPczoQguZhgOCzu51tp+Ms1c74v0
3H7VD9IupXt/U/6WXqKD9MSBWlIcVL+idwJPgyAfl6+hijhqiiYs0/OUTKNMx9wv/qh9Gwq0RWPU
H6NpcgPjkJtpjw6q+n2Uh1Gnie/1B11qcrRNC1aEi04tJL9rTW/LFef75qWyanf5fYwoQj0afb9s
0nOc74Zs3FtgzggmtLCLoS0nnznOBFXLMLq2tJWXYEAhRv98/xMWJaSDtBklwiCeZYckamIo9OmU
pOfC1LYWKG6FGoSa/xgDfMnzwD5MNMLlkTnmijRtfeSB07MpFihajWSfWnlncTR4KTICH48xlxDB
aWka4yXQl4GGlinNzpXd2ZMtIZw1N7qtokTd2uLBe61zKjtun8bgejH+EKOa8OiMoRrMfSCTUlUA
q1F2BuHrTASKHvgn56NYrY0nXoC5sE+AMtBnhgIpHJjz3y9CBc3oyqLxctSA0SdefnVZchc/zqzD
8gYjG6siO3t12z9aQiW/a2NUPQtF29Jg3lkiiZ1ugmLZKKCTRS1hkDMKYxU66MgJrBozlRJaF8lc
Cx5YdcDZ29u3Eg1XclQIK3g3g4tiKxEbzxj9wjS6s1hQE/UlAfq/QC71XPp/GnQdoxzKOvbdJpLD
Ezr+SNlipHh99tuAjpgy5dmK4FgK6hzKfcWjSftW32sjxrchi4XXctQioh3vemvESSwTXaj6s1Cu
S19yC+9XK8JFR0c/QCv4tB6z2om1kqSGGwrhxutQt4VJjWlJBMwqeR+s90bYo2wlT1xdc4J0nQRf
LWYCm48m2MTwf7fVAVQ6YYci86kgYNTTx4bkhSMgoyXiUa94F1SQFB7KorZF73cm5k7wEP5Ju1UV
/9Kjd6snNcrh71v17ZGpgST6u14co0Bl1rfCiTZRJ2n9OUU1Asn0TnfENhFdNQq/arUESbZsfnat
wONa/j7tGXkjGaqg8QDpIOT1mLNaCkF41ogmigGHN08bNoPo5v4mz45jfhTDJ8UAQ/arNbyGAuLl
gBSW5BSPyi99IwvbdC+eIsOOTJNGD6CXKnyqSY9BjUrOjbpTTVfTbekwhiDYHp6N0Smc8Em2XEwD
IkVFhkOur7qQlsqL9Ue27PsCvS23RTiAmnDYOBgTkH5igsZMq3vDq4T+LMYBCnzBHKQ+gsq91qmh
roLp0JYFJkLbxrNG9Z3mn3TjUFYDMaKV+ZAGJIh5ta7K7DJZUV9+EaPaQ6UO8Rh4/bkLMyK5fenG
5VNs0dpvaGGlq1HH2HMbryL5Xt/owUf36gWkEp40kabNu9DZmD/omWso42EMnMmw5fSQgZNEsCUU
LnvrOCmhOXRsdr7dBLzT/+ZtBeX1mNGMcR2YtI26Lebcifu4GCZ5iM8asb3RGQfcXJ3TSLQnHlHy
TfTEIDEPHrFshGqR9fE58gRtM2DmOK2mwbR7Cbxe97Xk5mYxQ6GuCu0nSNzABq69TemZXVJOE6aU
EdsY3Y6iTAZsl7w78s15M8No8GcKjlMdZPTXMLXZRgkqsAFjoaIeEVJLZbPhnWrfOeMrBQMMXAe2
aZ5IBfq3axjJkovUkOv8XFeDsM58NQerrBh68Uoq9Vyj+Wiglydp1Go1JW1b0URNQpP28RhXpCtF
1D4JU2gWNMN8qJFm3ogxcR5GNaH2qwjraBW1bec/hIIQBGRAy45EFMWTT2WhWFBNjB3qaKqPdUKK
FtNjqBjEPbxs5VlISAV6/5FYQuS57ZQFCp0yofsZ5iCtp2I1GjyiyttjGMJQUJWKPBXq19DVfS0M
Ua2yPrWk5Dy4zaZ8UOx6Fbghnuiihw91nQyk5ejSbQDDIDK7rHdtN3U+ov7GLfaHUNmmPQ03cHAT
plYItnfk1hffRLzzUYlu35mKDmwcbLVIO1ZxoaAgCveMh8btaxfVxRjk1rp15zTZq7qrPwO0MiAO
vm82twk6AKOVGd0MKo4NENRdC1cqTG+UwjQ9145B1O0hoPqmccYzx4nPhw+j0FcwjEQTIxjTBtPI
zi1NX36cvngFZdx1MKdfbYFCwS8A4K2MXUP2D4oTEfrPSxoZcTFnkWh0U1HU8zqckkRwMyZ5CFCQ
QTnbsqQPl9vCnDBaOHm1lWJbUATjYkmu6xN1YxKfGtuI/FOKLAxFhxbgroOHP9SdYDD8tRZ0lWhW
oTLD2b3TbOQ/tU2614rob5/3F3YTHTFAjLoFwxSNfRGm53dw0Ox8Ejmpy1G121eWGQOXNjhpJNah
1deLQYyEx50xB4b7CLFt9vH+9MzNyy7u0AWKfI0SmWWJnjKgIO0gEVdao78TpSUvLwX94lxGl4SG
2oGZOho0P3iTuIYaJDNOpNDPzkJA3vMBDPCRT9br+zuzcIAiu4cWFxEPphbC9muQvLKUUlVa3KSI
91N5zDYdEZsVrTmkm4uGeokzy/XixtYi9BWEDDjvk0esA/HPTUK2J5PXBr4ktEscRqXzRBkUKwSO
9yzTmuqPeFBxOKp2EwdC0y4xGG3GfM+2LfQmO+88jaCv63PgcT3eZoUYCMavCbWBlEBbQ1zJRl6J
VHCEnwo98Z5eZ2mw/vlyJbM0L3ZFnBpFCyWsJNroW7faz02KG6M6qhk5BS+85OnSaXCJxii0JHWS
NdZYFLoRPuKQ0C/OxsyCv7Mcdv5TgmShXum4uTcb1Y62nF9fig8u953tBioyjKTEbMDsrG8xQFxz
dPJQ0fXnSBVSvt03S54CsClRo9L9rgrK7DxSBJxknmpS2uleQq8MNy84R/73xMbYJhjHuy7vqnlf
EAi4ckRiN3QFm6NtHNNkkzZRrw9CNUHZGns4YeD7qqKhzZtJc1sAeG05bG4kT4axH2MIrvyKXHXz
x9pt0JSpOfFpXMs7GVer1/tbxVsWE+P0kaD5xQhAOzz+SffbNW9JHLNhCYtzLxE9RQTAu0qltfo7
obwXBR4C4wb6ohTaSYRhmofd5A4El22e7XPOGfYwC1R/SmINm9+DnaNcVc4WV3TCOTEXY4C/HgYd
dNf+bASplmzU3azJI+32oMn+7N3t2qTC5vP+rnOcwQ1hT+VPalopMBo7oJH1vHdeRJH0RH2rA5JR
XpcL5/y8vSkotS+JwuzaXFvDGA5afKR2si0oT4RLAc6lCBln4Mu+5PnFtzOY53yYtHInW1tXO3Cr
N5QmlCPHOSz7784HXTzXW+bXpppXymw+Mfmp7CJbt/cv8SPPiO6f2WjrvYZpvDLqmxHyQ9pQ3dSY
ab7mLOS+F1XZeT6YJD3IYQXdw0W1OZlPwY461OQ13nMVYbbliyM7K+qmF0D/cRa/CKndiVKwPhLe
UXffIxgq4xG6TJGyUUcY1VM8c5oUFcCPAQ2pSrqPDPdT46vdC6vM4V3olnHnWkVkqtAEwDjT2K8G
H9kJeG+nsg81wcx0jrtedkR/ERj5pVrYi2KeZGfplB8F2mwVPNTyWPR5y2DEJ5VaX4nggEBU/ROp
eHetPN3XNh4AE0qJ+hAiawKAdCIJyYj5O3q5j/BfFO0/gmLLMawW7TLjCIhDb9o6nR4cJXO2dOTV
KM+yuHUAf3FmB3Gh0CD/R1yVxRlyBOJrZJuPL4nDsU3OnuvMJWeeqqRigOOszRYR0OE2ONviwAH5
LyHb34UwnjMqOm2sjAguxjVXKeqfBRKvajt6SNY885w/+J7MGKeZ9FWqpA2uhtF+B85p11RIR39M
h4yueVmxZcf5d1WM45TKpusjLcSr3vY9JPqJs5Tbqp/veO3v7zMWn1l1KFUt9kaqtwaRZFvSiPQg
PODthqRuRZwE1U/HY/wnpMZAZERXHIewrOgKksczBx8qeRmPIGudVgTt/JiIIV7DRiLGGsVGYA+j
vLNu1oCbbbtAYtwCuj3bpNDwJiv/KX1aIaUTEMveDYeCrjnB9lL6dH6O/c+qGA9hpFmShh1WNaLt
BSTQ+w/qJOvt16uCKEXm6P7ixesvGEtZgNxYj3QwwIJNcKKle98VLTq7i19nPIRZWrkHB5GdX39O
ATmmv0/3f3/RPSAVOlMuzMl3ZltKVAWDAQLhrz3YdroeX6KUILK6DzL/yM3eX4Aw+1EUZVVIA+Ic
c4WDdPWCno9/h6AwwW8loAUp8BFiB+8TwQAV9LCLa054uLjRf1fBThkG9en/i3qPq2eOxi7u8sVP
M05aHkPUcdYQkPzarzQMJFDXnH3mISjXJ03RFFaM5la4MtTWNc7JO/7LJTBu2UOVG2pkAJA8dbS3
He4VetlXXQiJ8cZgSOvHwICqgmjn+CunT70t7ivKWQdHV9nnrsSqQDWlAmV8fv9lfSDC/PxXxsC6
3MASGqmVARCcp3W82udutbqPsHhsXQiKselxbNJcwxPSOdn4LyImwnHOreXT/gKAsWczL4Qyme9J
6uq1spWdGcw+A3NnOVbNWQjrWg21n6K4hFmUD5ise84o72a+sNkoN9IwoghFTyIqCq+tIi09XCga
JUfYgps55vS4JPN5GrUkriuUeZkXUV6BlnIL/8LTpqO4vySywQALPNWMvPB+wcavcOa/X+BIeZkN
4rwa3P83s8BGnu4ubIiG4iaU0IM4R5fYKvpYVTBrUddy3MRdOUE561Bytnwph3UFwQgLLP1gWxEA
4f1snf71sXDrl8IRbemVxp8B4Vj7wvF3hcaIzCpyaWoKPT+/ewdXLKkKBg3MFKDVn/smycNhTLKS
zb5J6hkHNeaYmf1AvQfexYuHwVglzhBB0ztIbqT6yntGptFG7XxFyvP9tSycg5cyYzPNcWP0Rjzj
gD2Z5B03mbCQFdEkVPnOhaEop2Nn5lpNL0nCBFmFr71TExPTs4mCeJFv/kuJrCsoRmSe0IO/TQaU
hi5YA5cWN8BUc2hA4IxEfOMlfBZ36O/Kvk+4CwOtI6WNo3llGrFcgXYU88m/OMfLsre5AGEiRln1
h7YdABKTaLMbnekBeZIXTizERWEillFrLCMQgVI66uoQ70rqv0hfL+MbB4gnMiZuGYopRpnEt8ja
D2mtn5zs59d9fb6ttgIJDCqvRTRqgu0cAwuu/WbeS33VG+p8RfYO8UOxGbfpg7c6e3Z4CA8ohdj/
GF7HfW6jDsK5j/3920xofIXNnEA+ypVFjPxDMiOgyWdlh3aNMS52FaxSx1fXLVjeS3TyV/22s1EK
jjkynUJFZ6TgDBl+5OnMFRLu0KahfqVbwym3ipvkxKxIejAP8jbG3L0/ZUyqiKS/KgUTWkj03u8z
3/a9deunVDkkKQZHrsUPz1xhcp76ZsY0GD5QdRhW52ZadRkmmGwanXQ+51104fAFq4WG3kq0LaDm
h4nZuywDAXgl4fYr2cVu0shLaHMiFR4EYwudgautYvVzTlymrr7/OPEaL5ai0qtVMIagCLI+yo2Y
nfOKvJeOTBWfZBrk+Mzr7V3yVldQjC20mNxo6hVWUzvRpkjoO9gQK1omdH53MTYp52xc8PNXcIxZ
WIEMzvwUcDvxD0qhpB/3VX/JhVz9PqP6qqkmzYSK0fP0iFd+AxVdAc3I+jVfy8f7UAuB0RUSE1OU
qFxQfAlI40qmh3pl/l7/OwAmjFBjrYoUfZofkUT6S3+qOAtY8IJXC2DCh0Gq8yyLYCpIDW9Up0rI
x/qLs908W5m/4eJwKvtQ7tsYihyi584dW2dU1rx80/2NQNXgNQYm5FZ6bgCj/TrkK9UuXj1OJf59
SYGc+xohVqbG9ETshPeSk+7cW4TmNuWcsbxlMDbvlTqmC5dYxq5Dov6l/6ecZDNrxn8c400HTiLV
g1KKeE3JySEkkX3ETE9eJwZvCYxxg0U/84d6RN5HxKNkYmNeMaerb+GucLUKxrw9IdN7KZndR7hF
nbAr88rOOQ5EZ1+dhjisZc8DgrATt4f51QRUWoP74tu83tf7tqGLjH2LyNFPtYEdKUtiEuqjEqFc
c/37rP1MLHAlMcbKi9zQlLjBnrzjbiXjlDdouTdet5yQ6r5f11miGbSg5UqmYjHnTUN4lxCOpNgQ
F1qtWlGCHxc7251I+ic8NCU3mcyR1LdmXPiqPE3Vug/gD3uquD/nvkqdhE8R77rLcSbfT+4XMJ5q
BJqXQ8E04rriiX7mDsfpLiJg8BfoPlSMaLi56+gm+BE6BUZioJoqn4j2TPpPThS0VFuNvoy/KIxr
rzNlCn1LhqGsDWLXybpE9sHFEF0bhNk58fC43a1EFBXnCCziB321btCK3759OR/i45aXR110PX+/
hlURxOKhIohYc0zyn6X9A/XVHKkuKuEFAnMI5HKe+6UHhKYhFhWedj3M9f6Jv+jdLiCYIwDNkEUm
Z4B4xbbpQMk9ch+Btwgm2ovwOCSoDXQ8qWw3JOY+0ElBOarB0b/vl5QLDU/aoJT7HiAaCTpS4+Zh
Pbpoi8nP9xfDw2EOA7U167BsIK6R/qwm10JTBHW0l/sgPIkxYV41mGGtY1fOu2rvojbRrl4rTnqK
p7vMQRB2/RDnPSCMR7fbRWueZ+Op1bzEi/2odSO3yhr7gUZjjDMGufDpvox4AIwrsLIJ79rw/+fp
9K4dW5dbV73omv8axvdl+2IFajQEcTpT1IN7f2OR9/hhIHjWTLa+e38lnK34bhS8AGoHBQ29AoCy
3zl5hKWHnxwb/56Oe3MgX6yFMfJaaFu9lbDbpdPYkitSDe9KmN+Hh+YQPaVdRY1npyKnT14xPEeT
2YF+mhq0cw/kLETJriPytu2J9nlffhyTZDnCMUOpGIsSGNGmd8zX39LKWE1//p1/+X4Bv9ikwWyt
IjMA0lMtB+2WLdEf1cO/BGHsXvHKMQHtCuy+fIUDe0g3aLqivPKcpVfly1OU7TbEAduM3axw9mCt
0A7b0U1zLt9jV/21U9c8uFu2hfkWcKF8jCuIaq/ruxrK997tJd0J94czuhCf4gHdxcNWeaV0GGys
U4qdL3SP/o+ZjYsPYFxF1PqJBiKAWQkP/trfqieTnAzb/F9ubH9h2KdbtRv6LJgP63dxtRu/i1TQ
SZj/uq/ty3maCxgmJpgCIytKD7s34GhAHdznh0ezFcemll4vLjftOxK70HcRzmI0AsgMtaS9g/FF
HgZygskUpDzyISIFvAePO4a7MiZQCL3QQHMcBGg3Gckj8oE8WuiuMfzkX4pQvT6cgj4qRzWECHEr
TV/C1dtHRo0nXkaN4/vYN7lEFDwjlbTvkt+B+JvOEY//ciGMw0A75ZBqAyAO6dp1o8+sdmnyfh9k
cRloZJwrazAVmm3hxWT3cqhyE5ECSJ1/5CCP09fh/+L4LjAYCy3iUBekBBiYfITh8VTaqu/jjpdE
XTwo/qLcnOilpuHBWp9jt+iH8ow6/LnY1+CsZfk2fwHDGKhugn3CQPx2tkcaPFkEg7uJtG0e1vf3
5bui5eZQv8BhDnVMbjD9JgdOXKwwSvWnR2bWMUIdcGhutg/1eRdtBNfc1sTAjagAUS86qjlX8OVU
7sVHMDabgytUL8J5sXK+858xQEg/4Qx5C4iwSm3eWbLsIi7gGMudAg8NryMUZXeQ0S1rS91cJCOv
eMtaDP4ucJgwP0zzPs1rY77a4WWCvHe2v52+vu7vIMey2FGuVdoloS8CBG1o5etO7gluRmhGuY8y
+4B7asJG+oMVeCBvRkkOiIZIj1E0/1OsfyGseZ0XZ8WYpcFYdrMi6kS10dz8+e9WwHiHUG7Q3tTj
9wf0gjxk3LKG2VDuSIg9uNEEPo6xBgl9P9O6v3wn3NCPyOGxISx1NoDm4T+ulC28CnoZWTEBC5nr
GmT6OBFU/WLcG7f+n6NZ7OndDbqXez5WlBIQP9OWBM+vLZqEhcfgqdhU4qrDqzDadozz/Z3ieFi2
910w+2x+hp5v4dZJeOzO4Atw9cDmqPTi8kA2Ntf6ociclSP6zyr4VwtOp31tdvHmJba5XnzRA1xg
MN517MNY6Htg7PRVthe3kj2QUaEf/9s900T/LvgqQR3Fsh+ANisOfQwix169JmcQLr/6JARnCo6m
+5uzeM+8AGJ8mt6lbV2K0QxkYJ4LugN5ZcbLCn4BwcQjmOQ8SckUz2VIEqLT0anpn4HiLLcDwssy
L+raBRbj14ZmGDFjC3LrYvoAVj/cIELb4sUMyyfOBQzj3KzJnAojAsz7ZE/7J/2x3T/nnDTfstww
tRNd/NBmjCu49qB1N40YBJHNpQ6dm3/0H4hLaW2POVFd2eaq3ByB3Di8v3DGrPsXDruOMC5MEIsc
l9nJHV/BUkieJuq9Sw7nhFuW3gUSEwuVVmZ1kQYkEROxHwNbxVymFAviKcOibl/gMNaKkautoGB0
5NnG6AUB55zAeeNfXImBCg0MBJlb1NlH/rZXu7hPK6gb2CR1Oscdc7qZX8m+dF5fAjEiyzxv0FOv
mc00fggxMaur7Gb/ayClLf+GRtT78tzQ/2WjLlEZAYpC46nTCAEqZHpPca9sQDLfISfEA5p/iNW9
SyAmYBykThjGtM3PBvKCyQ+V1uSYkcmpHootJ0W4aFaXWEy0mESinzUl9qxxEcGNjjRblVvbBbwF
b2jFkju6xGK8qza2UEL9/0i7ruXocaP7Qj+rmMMtGIaTNdIo3rCkTxJzznz6/1BrWyOIHpR317V2
ub7daQJodDc6nINj62a0XBeTHLkFuH7rug0XWNox//nF1dVqyQCxN8QUqHfOqMPANT2CqQIq35mN
DRYyH2aQCQvHEksZW/TIClpj1LOBmpxqDZBDS36VbfQuN3ZyGF6EB5XNb790qS+3lDK9cYL25Rh4
hrgJU07ah9HWHM0xnvrXwPRRKNN0k1fs9IY5asRUHMoeh5006EqF5VbYZQywmcUWEDLAji1WTDCK
WQn/+4X4xawipYkqJvKsOI44I6fvHGGnmqlik/GOpT1LQc33jgJs6af24JkdcQ3GZKCkybto++RP
b7Vrb3tiaOn8O9fWRFmTvi/6Rk0gByhEb6kdOB+NnR1EkEgwY2rWkih7Ykxx4fc5RE2OjPI/CIZQ
2M7Q9cgMbuZfurYoypoonCzyQYmD0vSIKH3nSNLHKJ8MFB8z3qoQV1eW2rl9szLa17Lo/mfYauRR
QZgqf+GoAdyYUspEC8MqqMe56VJDTUiCM7ULvPgz8/rpLV+7/8j58oQXJgYRt8L57Zec+qV3BDtb
/Y3+UcBmAiELAOo6BpyopXC6zDWJNsx6iNnH+cy4vfLKZjFc0kNwvmqo1fMixsIoC+L3Blf7wLoF
WgFvOhm040ZZ3cfO+/UdW7QXl3Ko9ShCPQadBjnA0f8Dql0SrkfHWAkoPvsWq9f/6wBoRbyQRh/Q
EMpy6omQBlJh8jZs/0wPGxZa0lfV5JoQylRMXl+VwWyWelDUpUT6g+ecpY4EWEbW8XayHLxeb/y1
LNvDZ+RujDWLrWWxTHG5TMqIJCEvph2PL5i6jZJv77cn/9ASnhz6NcIunaH1Sx7uUhplR7ypjTVu
gjQFqANIZLRPzet1LVm6V5cSKPsxyOMAJYVT8V/RW9cFpra+LuA35zIsxKUEKgbRxJFvlBprqCxx
BrWZrAx94BpR1il52vun0ExI79zIvjXc29brJjM/WVZy6Wl++QlUfNJymjH5yhxyAW8gRiJXJJ8s
bHeWDCoY0cIUXC5zqNU+rAu7sV99i7WMxbzm5Tooy1HWWTPqypc6aGA/PaOL2PasDt0m9/zWuLl+
cKwFUeYjSHghT2fzIR2dWcxgjih8XJcx/8aV+0wnvxs/9+qxgZ9EIkh8lUkK6jZwKzAiDIaO07Vs
cZzEcAghpYfaAdx5CszD5z9bCGUWMnmodY7DZlkhgl0Sm5MZo2OK1Ve4aA+AF6mrgC6UFfpJbkSF
kOcdn59fJGdaxzeye30ZwuJWfQugH+EFBzLnsJywjiywHXWjmgNAICIi5qSCVz9klcmkS5tNzC8l
uJBJGfVISvxIK+F3gQhv5kTFsPYc3apWZ/KOWR7/6RqpsxLLvKjiFJuI+F02OZAiiveJE5vquTNf
A5tb8/OAa7diaOGyhwS4vijiDksSrexdX0gA2xSQdlh1VvRcmwFP8vMmGpj1j6XwE9C2/5FE7Sgn
wxiNEiQpIjS+cRSyH3JrWrUic5yIJYrazF5T80EIxNlDOZEV73cbQOizq7Dzz/zWke8VUY4QcL6h
nko4szp2kS4G97NM5D+CbfaTw9IPlizKJSKgzYoowZImpwPieBQAUk4y6+MpxIgKK0e0WNO+PCvK
Pda9kqVA0sSoDxCYJDvdGRUSAc1qfpWgZXCbuyiXmcHq+kVfNLwXGkJ5RKCyDjnfQaqkr+r6oWhv
9Gal3PPJPd86KU+uS1usPiJdCb4vYC4jOU5taVxoPMfHEl4px7WDdrt+vxvQPfZ3KraXYqi9BAVe
AWhDeX6bG6SVibAtXtQ31j2eb89vXfxeDLV3cQPoeMHHYtDTV5LgaR4G3XlEewC64fV9Wz6lb0lU
TNGC8neqDTx6eDu1PxKym5+QrBiTeThzIHDxtKqMovXL+XCsZLfPLCDsw9NLNutaLfuu78XQ8YSn
yZwaQEx2YzmD1dr1fbnm74bXnkRmZbWM9PX81VdOia6fcQkoJ3IPt/hpykhxKNDdmTExpr5s9i8p
MjjMgXY600zP5vFi7wQO4KNBCY2bofQE5ym0zIc2NGNXcgNHPKMzf93dJrbHUsJFzbiQS1l4tD/I
apFAboWKxkt5f1PenK7r3uL+XUigDHuBLsZIqSFh6+0xfGjCrjNOiLUGyqaPIL1HuQwSwLqSuv5h
8AAPd+xr1+//zvQuUuTf50QZICWr/LHkIQsDfJZwy5NsdWJNG87W5acuAMRbxoy4AM4r7dfEnSz7
TZIbcnu21iw3O3/etZ/+edzXD/Z3iPfzM6mDVaZ2DPxJaoGoUjvpvndMVsGVtRHUwfaAgO59GRvx
dnvD6ktl/TZ1kOrQpGqr4bdTk8kTtvC++rk1tP/wDa4FmHZ7lqzb2gJcj73z4Xzv3u8erp/BwszA
T0mUDylgCblu3qKYrIFa3JMtDMadahHHvLvNVtsXC/fNtmyMHtqMjsCvQvQ1ZaK8ioeJyrjqoAB7
56W/D+91OzU/AD69t7rjbWCB7n1tuuGdbbbWnXtILc/0HWP9fn0HWOdIOR2wxkZ8V+EjnFvkRhl+
87er+bm7lKtpO33kRx0/PpAP1i1fSKtd/vivKTu9VZTa95X2/BDb3CFdFW8JAYZ7dG9xLAa169ee
Hrf7JxsOvsufnkoUvKlSxHnDbxhHyfpK6rqXXO15YQld/se/PEu+8K7d1EqGN5sqYEezGjuvK6BK
wzaOHJ+G/YivVgghjKz4Qp7yp45Q1zuL0yY0Zh0B+v1tbdhifn9KbhsHKWVr975rgRs6bnfSQ6OY
2j54CwYS7SIWFL84H+l/v+i/5up6wRs1fb5jILM2JRKDddHZzXntmmRu6Tzdj2Tl2p//UB2omz1q
WtZxPDZ2ICbjpyWWqlEXeyjQ+Bmr+G08yuKSxKd8tbGPu5HcmtapJTv31Xy/a7fmypqx3TZSZJWs
OJbxCVSe+/qd/E23pP/Qk6/Q/ELBw0DAOMeE9WxfWoIKd2Q5e29dEZHYH2ABuC4NPHvXFeLLtF2I
60Vj0voEalmStWWQ9WBxbzF5j1EyrV2OrCsHY4UpyUsiy1Z82KNBRllz9jpwtusR6W3RJ9LbUTk8
NZnZitvzAFB/sOWm9l4hvE9K2y9sd3Lb1VO9Ouq8Lf1RTwLY3VYyKHxXxk4Cnx4JdBKCfHLYlEC2
IPpeuAUqCPEDtKUm6zYhzY36KaCLcg34BfwDkxVuBzB1gvprleweP6UIJXr9UFnCXZ1Z0U3ngcLj
NtsVjZ0/aE5uNvhc7o/+qkRfHRFRRvqV5IBbtDbznYfkUroSwPexv8lnvLSPPb9unFXhfBhEwYTr
GhUzk9+U9r6H0DB2BytqUdNGSkN54+1pOxxL0t0ddTswkcgGE5lqBlbhRDp5WpcEBNPwZrk5HNHD
63ANWTvKCppqpCaeoyZggyXyulu5wIK41VahbWs2MtJ74+RviwxljJO+SW1Ae/ZOgdJ58qaAQW8i
ozUIpvGhbcW13BAlRcX3cBNY+UDWajj3TalbJOhODeg1e896VzCdoZOyN3ev/Fu62jyW20NpKQ9H
sbM7cgf6tMxKgfckrTnr5G2Ke+2sFASIq4A0BmmQzSE0XgFwWEBdQz10vTW6vL1uN/f5W1qbyiqw
TL0FbkzoaAf4PrsxtQJIXphrQ4sGdARkAvGE7J23tgv3ricSMHGzz/feEo/u+33/qEiEBBtL3Yxr
/RYDFxt0y7qk+lB7stqoUP6JI83eJBkiD1OG6foDiqazJhGnAnVF9KGZxjo6oNXlSOy7iiR2acUW
kL46cBw/dmYHHqdNbH22AmCg3IqsN9LenE6H0OGJcFvdB7CAZwS+OI/ucFjjX3Z6UgzYNGSuOnyL
5ZvYfVd9PyjoDDJ1/Ch2gjOfAit7m1YO0Nkz/F/B3qbEAdfSI4di/7tn5289IK4TNOfKpLfCwjYS
++A+msmHvDrm20NrYqUAlNBQEl6F4Ec5FyvjRhC2CWmt+P4DXm6E5u+8HcBji/07BkWJXJB33hVJ
7U6as1klm5zcGu9+RoLP0BqfPOdeuwFldXHfoua6yTFybOGi8WSwka93ibTarLnM8nxoZWC3ZrZH
wXtlKu+vsQn0WOl2hv3ZtFZdm8RNCLb2DzKh3PqQNGQ81tvErmJC3LVdAiTesDAz7dviDYd4Jz4W
xB1ND3vzCVsFPFLSbO/fn9LjQ+oMp2AfvVrZ4Ewuj8vQJvuNivVfN2hLblYBkJGsyZKMIV/afKpB
pHFc6HXowZUcXP2BvISHuSEjsZqU6EfVmWHgjTWOahOi75vhjpjyqZhKmGqpSmSjA3ykkJrCNjyf
nRB4+q2D3qGbfF0gcpZuDJjRbM94QXytjXLuP9ZORV1qGkR8pkN2OZKXswEUg9D0CLKU7vVNXmju
wQTCxSbPDvHCafC8r2EcnOvOT1Zo74F6Ix3KJ1wWBXS+GrvG9Tu79lMc9Qbz9SaZ1ApnWhTk8Vl4
iMhWcHABWMtaiP+wLAmUKpIoqYCo+7kssegCsfP8/mwQVPsz3oGFxCh9foNe9wh4WOUNE0FuoQIw
r+1bJrWVcRm1qa9DJpDdswBuENwuofPZM9bGClF+Lu368bN+i/rkQcrFqCsQoVi3jK/8nf75GftQ
Bx34tVCBzm0OwA0S28pBAXB/T3KGGJElh4rFAUGWc3UCOU8OANUI2R8582V/9m24OuKCbOlha/Pk
7sFl4SsuaNhFPkj9qrVdXBw/rkshnV8vKGaxXi+sSJgegNL0oei5+fnysO0cJ7DOEfpIMvJ4RgDi
3BLXXiurzUNATEDFv4/mxrdY7TJfPeCUBfqxPioY92QxKZsB63uyrP3t+/HoluQZoaWzzUlqo4nS
caDnubnttp4Fqingv/nEmlAcNT9Xp8G07+yNvL2DayA3oXX7CWe93ny4HwceHupRIvt9gBDM1e3r
Gv01SXrlu+k6HGd0NQAbEAULztGz9uu91eNTXxzFrfFswLBa6khkBwbD/Miq4DNu09d74EIlokkA
GfWc9klNm6Vu8u9S3I8L9fUcvPhxtQ+yoZwfE9bZJ/v1vNMr0347oyUmIAjTMqu1rPcQb8EROZ05
WlMsE6GVSvB0YuR2v2D8r23yTxv0f1KhJlws4mPAu2Ctn24f/ZO8flrtrXVp6jcNsd2VSe7wv5ic
QVuBatv4QHPl3oFkEzAZLktbGZeRrkBxgaar3XzoQFRkueJ5LfRaDaT/JZClYmTilysJRj9tUpDm
4sFSCQiD+ifdxZgoZ9Vb1ikvWbNLWZQ9VgL0lQHSroPVDO3O/eORu/ksr1+RpeACVNXfK6Js8+iF
aTyoChCezH18+5aaySumGZgI8AsQAPCGF3Io22wkep0bCuRoePD19ov0VoESBGi3GYDLObTkg+WU
2PeflXN9gaxdpFKgbR2hwpt87SJv+y8afM+d1hNWUxxLjP4zxggiY5zCAsuzEo9IKfH+pFCKBDfw
+nIWMz0Y1AGHqGh8sfz9FKQEWpx7g44YbS9geAv+oHI5vDgDNAdVeEWklu/0rrZOPmaEhZJx2Zcq
CpfSqbsuFFIxhuUsvb29rdeZ/X59eYsp10sBlNKPSV0JtQQBQuqko5VrtuiZz/6ar23jYfQsHB2L
uOi/yAQ+pCZqArjOqbPjJy/mRgOXem8AnkjdREiMN/Zkm9n931rdtyTKj3Jga22lCKuzvIdosmoL
j9fYal0eB8YxMpOLKaB51u9fy6KdHyDEs6oLsazCUkgPzkmBeGsek0qA8NeASkQYi1tySpfyflau
/i+Wh8lPBSwueZ5c5bAyRRRig41/d13O0lMMluR7XfRTzAtqTw7xHEIiJXdlS+oczi62aKUQtykI
upK9h7gC7/pNhBq6eig1wjIqS+H9j2+g7kEA9pc6mA9yRMIothtX3wn2Xfn2jzeVug9exHGYTsch
juDQwfwIqHSce/3wNyb5Z/P8vamUG4hEsTS68WtBM4pdCqCF3gG71oq5ovk2/Xah35IoRxCqujwm
A1Y084UagM7qMJ6O6bnDPD3nIVaKkKcIMVDJlMxSUMoVZDxXGYYw33MH0JU3qsWtfEgUbq4r6LIr
+F4gZU4iOci4wMfTL8XMSLxKgLn8GjK7icRZxa7tI2VLWkk3QLmEE5NPPTKq4Pw1ASCMAmOBwNYw
PScE1Oiqg/XcJHtu7R9rl9XPxzhKuvEi4epU9GT41tGs79sWmDGqX1hqYHfe5/+8p8C3VWVRROAF
kFvq6NJ+LKqcw2I756kGSFiFyYM7lm9dzn9cSKFOTm2NafLBBn5+MEhgxgMZgNjqk9oS0SST2KHj
341vTKkLB/ljbdRBymkiyakMteycr5gSb1XBRi7S2TCZNxYO7ELUr1mf2hNDv5zvXkp4zMYqtmjd
sVpwJZYQyg8Iqlr6PkAeMVxhbLPnDHmyxpXt8mTcTqdEn0eY0e9mFghUcvezOonuDtY7I5t75Egt
CyOoFtBrLN41mE32S1Hojw2gfUeejlk2nzD2mtfN0jTQy/Pm7W4+iu1jgQ5Aoroj4dajhyradRVe
8hmKgGZQQ8bwDOjfKdmZwvtxFMEujCZmAb3d7rVghodfE+6UVfghhHJMaR/16AeFkNJOD8ZBPrb3
/kZdlyvFDk8xZnpnn3jIbHc7IBX+2aIh6zM7cUihkxGDFqzkxdLz4sf3UP7LiJWhrDV8T+XsRZuX
yWqwu0ODBi3WeDlzfykXlnJa0ao1RFneXIeJgYF8f2c8s15MC+b9x4oo/8Wj3zZRAojZv/mbGx0q
0xPVvq4ri1foQlUocye2JV/KI2QUN96usmXnhDc8I5RnrYMydrEqRD7fIPu6j25C+w+3qvAE+zs+
98duUcYNYzxiVPFYSWnXdm63Npqw4d5TNqHyUhh/KYpuaE98YVDgePszZpSJtpW2Pkpuh9xp7os9
a11LSY8fwigjZ0zohZY57J5wFJ54GJL9WkP1U7AcDBu+yJtx728SS4U9sZ7btZm9Km5ucubOlmQC
0+YRs1xvgr2EOhSKYLbnHDZu93xdi5bSXz8+krY4QScWybwj+oBhhcdQQvELs85a7+SdG6irViK5
ZIXVCpjxkXAMRzIpZjCZFW8mqe1FKB6hcX4s7CiwomlTFae6XPHFHeMz58+4YrM0ymZF2Em1aVB2
4E1vozz62+Gr8rmy+S0Agt2ImNigt/cSgCih88AQvnzVVE3CkIUM9hrqIAdVHZU8wEGOZv/6hFpl
TxoUzDMr3PT7REd9bzKLidjhWT7Cc7X405j0W8MqLMaXzJJ+bQM4YFWEObr4iy6TFznJ58AsicA4
6pAoF1AGR/X2o1zfDG6IUaZn1N7uIiJvMQVnsYaali31d/GHpyx1JlWeEXR4VkmtGX+AeDRd45Le
MVa5aHUupFBG2o8LVch8bDdvVu+cGT8jK8/CxV32BBdCKBOdABJK1CMIQSTxoGJIJ8RrsD/z5HT9
yBayIZf1MhrNuuVLvpILyAHm8K14J+EF6F6XsGzULpZCWempSvW0mdUTTq07fjwnbm4xYmvmdlE2
WlIw2ltlkDGCOUNwi223qd/NaMXiQVi8at9r+fqOi6y1H3SomX1pGLR7WHO3qtMhR3V9x5aNnqJJ
sooEmYwcLa7ZhZRQ5sOsLeIeaVNgi3gPRmxKW/SKIKzWncQ1n+f3mIjuLBlZAuWhWr0zVHw5yLz4
AkrH5SDxm0kK+vPTkBFACfqbbmugc2Eeq4sIv832+gE4lGBezlbM18SiMb0QTun+aEgyN8QQPrQY
0l5nxNvZpLNthtFeamtF/7OmKjKITw1DphYZRkErBUrV447J6FToQpwpwDTMIQMX2z505U1JlMlq
HtuI1GewCG6LEmaLjwAWqT7Gd/hvt2B1jS1al4uPohaPUo82qUmHuAmcTUlsyud7AP7Xj9dVbPnC
6IKEARdBloQvLpoLFQPXTBYmIBA5j5sJlaRn855ZaJi375cz0OEGeF7FtAFNde6BFGEIvGFeSfak
vmzlU3JU18PtkJIMXL0vJ1Yj7VI+QcFIvITjRB5I1qgDzTG/rnBe0p/Dz/hh5p2dM8uhuXMe/xxQ
xfGJthdOE/pu7oJVERHGls4+nl4vQEVRh9BFVZEkKuIdcz4fIj7tYUpHzFdU59gGZuWOB3nrsLpj
TSoLsxG4Jo4yq2EuFKEelz3gZsANUR6cARD+HrqvTG6lsODQvmp9v6SJ4FVQNA3Xhcbu8bOqLzMd
+lJZgxOdm9T0NVOFtMS1zd3z84RgMH/mMRH9ztjWJTUSLyRT0U3jTV4ednX/Fyw+Oqp2c2YDFLjv
oiOSEhk+hktcuoGXAqmQ0x8lL+daLDXwyF7aJURJCO80LCO/ZOWgqoakabPWqJS6dPE0JRUAxNHN
phMJdIBlZtbyKS3AYcy/DrqjcoaJUTvTANZTfvCS55RzR+01CkTSFZtcQHtj1nVEzV0hwDA/z/jA
hVk/BS3W3x9IKVgt5qFUzLcJV0lz4o1P/P2HB8iMZ9/k3aRkw34uBSOXEikvrkZZJ+k+dl4C8l25
SWpY5VqauxA570lV14dpb6AgFJgdYnzgUTBRbZfiVxE2kTdU1VBUjfqAIOQkbYzwAQrwKne3BoYK
BvPAMfO4y5bqW5A+53kvzK/eV+PUzDr2AGR3DEU9xUS2DSe7E4BdvpGhCdbhVdwWZpuRaGPcNHtW
jmupCofj/c9a6VeD1IldzJf4hO2MZ96t+49yXzxm22mVrl8xRQp6e9eObDdaeQdWImkpjBJlVcV0
paCJvwBxp8QTk6QY8aQu56wZev2Y/SwLw+FQ3wsZ1FnKeoIevBwy9s1NFptzLmWDwGV1j7wkQQsN
Z7FSHss35lskXa7yhLLox37qUYhWtileYXOzrH0DwPZgz1nCunxjFv4Wnc6FSMo6el5cjF4EJ2vN
tGb1CYzdwBzDqDG0hg0GsyhNkUCSqqiyIevUnvJT0oGlRIZLXzshb2YW4I/UY79rXqLNyEjuLL7m
kCv/tzDa5XhtCvyUGsIeNORaUBsWQN8kApgoYUWCi1nzS1HULqphEgOrVuzP3qp5B4BUcBC1dZ07
+E9pByjHDffKakLasW8ZlZalEifYc79XSXkbo01GtU8hunE0coxEu2kI+iSSU4OeDHSFs4Kkxcjv
UuB8xhemJ83KNAZfyZxjigSkGGHgALNGOLQu/h3PragzoZ+ka6JKhbIx3mRjaihzAAgoE7RTzW+I
wfwjWm5gs/sKFh+aCBRkEW8w/K1Q2inFKscBgQZWZZDQCKy3XDcRvoqno5qCA5l0bW40VpFqACHt
vDIsSZNUQgUiRL1Vba8Vm0+J04Q/17dBmsX+Cp0wcqvPLMmG+NXyd7Hh/BRzudDHwznBk002hfZp
FDeJRIa2J0aQOzowZZIXHgCsAiZr9Nto+tPGpJROCUpEyZPyaiToaVfKt0Q4iRkRx0ek7uy62ufS
ZyqWZoK2TPEtLkjMozGcxJmpVquxXgOqQVMZFflFww2AHETZwIQy6LXkSsRrvRQNZ1AORupHd5fl
gCV9je+k++u7tnyY35LowlypCX4lipAUrQ3Af2MSw38bh00MLiyc3ksYrCJktfo1Q+xCgVVBde7f
C/waR7w4rDla8wFONmDUUUCPHep0krlpmJn+pUhnpk1Gq4YBflaNiq2iQZp4DjXkcwgi0+lQ37By
YV+vDVrrLiVQl0GXuDzG+Mxw1nL0q3IeUUd7tKsM4yDhZtoNBunW2bGQTeVJDNZJsPIKzLWAnCUk
7eACnq02RcniJVCL9nse+bQI2jqZY7HW/RW3AQlkpx4S3WoL12A+pZZiY9hEiZdkAR1VCm0UpZ6P
0wKOtLLSz33Hmeq6AN+KbRYf3Z4d9i1p9aU4yiROmdxXnNzPNnh+ue3PGSDBNPtxrovo9ucdkqbM
JMeSBlzKpHI8o6cMNTrVe/CmI494BBpYDn4XdZ0CvGMXW7mF2M9VWJA8i4HnpVjqiZwVbRpOE8Tm
wLIGHsQREAowRUTuEd3L1hwZ8W6PhsZym28rK9rnNqqcjPTSkkWcky7oAVM10IdTupkrrZfqNT+3
F7wllmZP5muyYs1bLOawLqTQuboswiPOL6UeV7kkb0eOoIRigqqvIc1dvIu2WskasVgMAC9FUnFE
3ogJIKKwsNGWP6az5bxY3U62/JtuJbvxn8BmWKuleOxSHnVPBi7j0ckJefsC/EphYX5MhxhE3yjI
zO+zd1b6c+ktrgDJSRBwMXkQc/+MHRouLtKxQ0gmd15iBRpeqEPYJCY3Ab7x+tqWdeRbFPU87keP
F4VWR8p7JT3VCik1S8OQFgcwX9GZZIa0RXejAOJQ1gAeraOF5ufK/EYNvUDGyiyEtvVtvvEsuJdb
dRsx+wOXN/FbFGX7227khD5CWDSCbXNYjyXxLHQXoISW2VZ9x63RNMBSlKWH7eXyqBvHl9MQosF5
ftjyZnvw7T+tNaF1ImOW7+VZB2jHcyGKfgRVZV9LnARRSQq9aExBDqxENQX0YU2buLWKLLGT9yHd
53lotq3V2P30FOkT6YFBlm0keW/0Vu8hQ7gJ67Xi+1Bls2odrzWNl9Y4J/nWU+0u+dMET3WxN4L3
CQAmmTvGTgCMMd/O8fKqPGXXy0e+PkSD6yUMOtPFtyU6LTVBMxRZAkrQT21B4ljXE6Awn5+2L7xq
5ujotM2TYX0WGJ+zmE1KX1EHvaeX8qjj83gprzvJG4DNPaIL0gD2yANKe9b6dn2rmTf247M2ElMx
E3fTrIBPAupk/4hZhPfrd/Ir6Pr1Hej9QJudKCmaTH1HHoPuNtP78fz0hJzFBABV4PpNLloVBoyN
kB2xXyN0E3Sru8IsVp9gFkctcnu6/hWUtwbCuygDiBTgJbyqKqJGGT10Qidj3CvRrtAQ/3YmTsKc
HrRBImk6meJkmNflUQr9L3mAYxFAliBB6s/DHutBb3xwDOyM+B7Ask4UbXTkoFqdsS7KLvwlR8Lu
6mB+1RWZNkFh7fn6aEQ7Tv4MOERW6HBtRI5hChalAH7dUHUUlnhF/rkaX477pmuyeJfXyV5pP4Bm
5/jTx/Uto4Kbv5ZyIWT+iIsoeizTsmynIt7JGPcdy08eI9vyzZRaWV8xLPf8vRcq+UsU5ZI4Li2H
esB6AC0MCtOWzxkCKEf0SwB1LFkdhy0oH+Kd2kuPAlDwAOliD5W81vDwCnh5rXuDHUZaRa7v4aLa
XewhZWO8ITcGP8PC/Np7b7SYKOHwPqncduKlkqHidALkr0UqUDpe0/BUp3W8AkKQ5oPZeNc1thyc
+MHk1ZssdfTumPmvuoA8xLTXtIAU6t7nn/wUw2lcbw4JizN4UT0vPoSKoJTCEHu5x4cUYWQK4r2o
xqSYVte3dlFnUJPSVA1vcljxn+ppxEXe+x3UU/BB4AJKpyBRGVqzeHoXIqjTG6duVLkOWuPXwaFS
FUuraifQ5Pe0VhmHt7hlF6Ioo+yVudx382rC+pMvAB0WfBSafX3HlmUoMvCm0Vwq0K9xpZCFnu+b
eFfxmalzH5WO6XlW3ZslhDr7xGjSosV92+nTifNiwnf7btQYu7VomlDy/fdKKO/RpyN46wwIEVMQ
9RargjsDpdScutzM/ee/s2uoROqogYqoKf3UM5HvRr+poARzlqms7gtNJlXM0LTFXdNFBbVNPJVB
t/NTSBemfRcUbbzTaq8nGVDVXX3IPacpYlbNgCVq/vMLs97niSB4OfbOyx6yFtxk5QmsTwy7t3g5
dUD+6EgdoqGfEjJW6H3wpD7e1ZV230/6BxB7GDpAv9P+MnfIXvG8Imi8QZMspVqgymk9xrtU81sS
B91BkNNtliaW37ROmDY3Da6p2EV7jC6YZWermR/adRhYseTvetVjBJSLG3vxPdQZikLceYE6zGse
Sd6fauWjiB+uK+OCRVJ4jI/zOlrEgPpGGb0q67DOFnqSta078Hq0UsUCmd8EoWPPs16KdF573uIf
4igDWIhG3vkDjjEteierYC76N2Hi73W+f8wqgA0n6xgTQyjvSWlqZwW61QTGMS8EigroZnidx4LR
SSP9VFduQGN/NnYIdaKK8HVKFK5FY+BkByKeGkB9GP53v/JDIHWMsRrwo1FN8a4RJWA3lxrSAF6m
M6QsWLAfUqgLUoPuQs5ApbMb8089ApqLoKx61SdFbF/XGPpR/NcZXmwgZb8QZ7RRk+MMx/Y2UE9F
CKoLaY94X7mJcVdk0MVX+wacAG3HMAL/RbSE/hwJoGWGTp2dzCc6H9cSnJp6F8M7+4WjhYSPV7EQ
2roygkLY2+vAyVHFAyJAhviF+4gtRglYlCQJ/RxUyJ+hj2PMYjHeTV1qxQ2eraBDSm6vb+9CYKnw
kqagCqqp0E7Kb+tFokuC3ka78DMFaeHJk7foyibJtBMR7aXqx3Vx9NDZX6f5Le9rIvvCepd17ld8
10W7IHX6bB3sYjc4tYnV9kcUSUgCTJzhpRbPI7pzhNz25Y+qfheUo5eYmWL5M+qMLRy5FSBg/uGX
UY5fNBShiRXshJqQSSTSs7eCKwvdYGfcFWcfGemVfhIAdm0Qfq53ECWwef4m81LTRW/as7G+/kEL
Lgg9flB8GVAieOJT3zNoUWN0aATYFfLnoL7kOuMoFm+wjL/AAYweP7rxjItaKF/ARzswVW+D/iHs
iAgcH+UTXB/H60v5mvyk3kdzv6KuqbhFMjzqTyNYiL7QiCFeywKKfdxjn1qC/CA2gGmqapjeM8jU
rETWdnruA4vIyYZjoDhl1Vocwn9VfRlYBc9Fq4zXLSZIZFWQFeqDQnxoMBj4oJbfGN1KLYDdBYxz
xxdf2uw2SbalhtqEbmXFKpTvRatoXybZDZIIsFQJ454vHrSiCzpOwjAMZT6oiyuh8UE8Adk12g1q
birKsxEynO7iHb8QQHnBqZKEzBigSV790Orjqi+HtaRvlPJPJevPg/SQAED7+okv2q4LkZRZESLo
QdFBZJbcy/9P2pc0tw0r3f4iVhEExy0HSZZlx3biDN6wMpkzOI+//h34vu9GglFCJbeyyMJVagJo
NHo4fTo7JgBiZyUNrwsRq8j/MSYoXhmOB44Y483DOts52Mya5JULKU1eR+Ww2VGB6Yw7zPfBW+sN
wy7O2OYn+lKEGboM9hPJJsVDKN1cXkOgSJkAcy5c08qe2zlNNRjQ5jv9Ai2KELcyvQBmaAtc5/H6
kqV6i3vkoWDHC2vGpa5MOo2TKsaKV9P6AGsVLuvq9/PBmtixeFj0QdmggR98d3PPBAoXJdbrtKML
8kHTcJdsCCCISv2lG4haJ7VcarvIY14uqcgaYhVuVpyoVvh5+b0aA9IH7IddRDEDpYGl8u3lAgGs
4sk0gFyFdxU8BgiUKO6+Y6Ww4+YpX7bIzMsoqbQgt0JTj1IzCa4fnAgk+Y+uIjxCphYLBff15TLb
AfnaPEmLUzrMZdhWJAucpbHDEdWafTWiFAqs8xZqpbPvLC8/GM7aPa1ekin0VXYzUTkhlgdyVDwv
gntImTdkxYjvACUenq3A+HJ9oeLwmreFngvgH3B2KROqzWSpcZ72nobV9ySa9+RrdXB26c8BNDWf
6iAHiOUETrwnK6AUFIjFfX4D5ED/ofzLYY/vvkXwHR297Ms8xbfApbH3pNYjQl8na95V3WM3vpD4
lJYKYyt1Gs/XLxz0sk0ai0FSebpbS7/5erd14YqqCsjUEM/BLABHrSqoyl4Qgjo+Qm/kkoAcuNzy
OfYGc9FL5CwKx0/bV8P+dv1QRZzv/9/IPxKES1p3GrULvpFjkALji4IJZgKdaIae1OzgRfTQx362
ZopXRCGW6sJVHVZ97Ny+QCJu8nOTfTfmCK3E4/SN1dPNMnwwSj9ZPifsOSl7f9PRi2srDK78OA3b
Q9Ldg8kQu+HMtscTgzTGyR6a38XEGt9Zya7M0YU2LB9Kp9yjVdtKs0BLDn1iHA1mHBSbz58Q0QYT
+GkupTgBQwTprnm5NGgERk6epJ9ZXvl2Dtu4aUFlGwcDTWa6sfjgaw/GXNst5r/Yy3PxgnaVk44N
cPEEWB6wwHETtFYL4DNJTY6C0buQOrniZZcaqbMVC+pG8txql4Y/quN3lqFnE4m4RFfNz5U9BOAm
B7mc4TomEd2HjA21vpI4PyUbOFR1IBbTqJu/0uRFr0+V1e6o2SlyLFKXheq4p8hf8onXgvktCnTy
pr0Oi+T0cBG+DosXFvnXrEKpl2F2b3cXz9tjNc2K90dmIigcfdOGGmFgpCDXQQtjC55hpIIL23cX
eLWqcJXbUlFLTQc8/jooG1CjEu7qNJO1LzQYoca7owDyVdnncUFNLnm9fh24/bwmR3S4UmNItQTJ
eUyQCsshzgJaUjjOxohnBS8s4olC1RMtc7vO1ya4XcPWdLrbIIe6FTu3/bz8cuuXMTS62S+n/h9O
Cu4BddC86CJtJOxj0mFoz5x3MLX1qxaDH9d6ub6BssuFuAf/XAQcYLW5fC28Zek0Z0MaffuY93fa
koTZ0Css91uB/d0peShKuzCaOlZyKQREm0nilUheDNlgHLLYXcM1q4cQc6S1oNcoOaxzokULywBu
m8oRhEQDCTqrtXzD7ZqXcioeC88N6ySOg9SZube0dtFSd24Q91oVeGVCFTsv2xg4RfAJ8dWAfAkb
U6ARK890Da7RsARFf+O6vj3Zip2RCgHaHIUf3BHrDTB05h5pqOVPWdGWpy3zmwqh7os5PFw/YNld
x4OFO2jo8AlE+GA2xiiep1l5KpHxJ9Mrq1UsXbL7gCgelgTgA6io6OP0fWOmOhaBXFGgIfao+iTo
7TuY69FArWxWmE3ppp3JE7TJZIhfXaSETonx2FXmbqrnQJmbli0Knj98HZRlTCT/L1U2tSaLGU5f
nnIDPUUFTArZIktfIk/vdmOdH8xexbQpO6lzkYItsyatr/OpK09N8h156lB3a4VOS/2XcxGCUnt6
aQ1dPJensZ2cPZrtjCDTUzRet22yZ4jsgq4etn2jO/VRyxokXyjUpUqB820HD22Gf6+b559DLze5
3EptdCysOEW0V7hoAVchGGSvOsbrEs7qxx92rktnF8xyZ7N16qE8DfUjnp84JPmdfapPmhXEirkg
MrWES4gh8h56ddAAcSlqsN24rKamPFnTrWE8kjH1De35+obJnlUHMGfUDtBWTzzh4S7QG9rFhJ9f
7QUTw+QnejMStM2r7ph03/DoAM7ioFghWr+xAyXdxMzyhCsSbMu2N/WX3HpJmXWM0zrsVidKC1Xw
L1VPPBM6r9PwGX/C8gDyATEXccqTgRHT+mw91mwOshKtsPTTPG0RXb9UThE4Oeqk6RzGXqsKnmT+
BMZQAe+C8MlDD+7lIeIZmmKyxXzd6ebzcpFvbywPhsU9rg6LNHDmXz9SiaGxMUiOcPCiYRuuYM02
c65rY6lQkdXQsVjeOk04mR/WDfMUy5dM9dxL1mdjYbgSmIFp22993mf3IWZjm84lzjU1TkbxhS0/
u+9Nfb+pSnsyOQ4HRIFlAq28b0wfZ3IKVjgoA9vlaWa3ZnwqbOvD2vfPFsj4bYN8v76FsnQKHAsT
7KEmSqfoCL08tcLLXGfi0nqnAvHHRJqw6cGwUXS5h/I2EHpeNR3n0hkCDJiyAz01531Rdtr++odI
rifQw6ZNwUjE3RzhLNuGdDoZq+qkdW0wNT+3MXThjY6qrkDJ7QS3BioBFMO2UZAStHQgdcGWpalO
nYkk5zz4vXvT3lAvIJtvmr8ZSLauL0x6nH8EinHvXPesTQkX2IZZHaHCvn3RhyMpo+tyZLUBG1rD
p3s7vEQqvIG46/HUxdjBPj8wDEN4BVePGQ5p4AI//JQg1fBl2y+vmNpgBYcSnM0Kb0l6gmfyhQey
ybNqySzIz23EDvpHrclC4k3+kG+KLZXde8xaxK03sWKU1S51liZkxqAXqzzVcaTp+a7I0Ulj2elu
rr0Dy1uQiXmG6qLwB1VwxG08gi5yfYDbgX36UqjBOfTceKhODvC+90uvfyOxDfCEF6eeP5d1E7hN
Ue3i0rXux2Rr9oa7sOelYGno5fMWYQIrgu/rZy55N21UkcB2oANoSN8u95mpMOeYGW5cVCeWTNVu
q8oxyFIYJGcyVHAemRrDSX0zfoByiCirrmi6HKSy5cnZftvdepz04xwimNtPmgqYIsOv4Q0xMTQP
/emYbyhockNoRqaMVSfSdfP9lDpxFOs6AfYwTSJwBmSHmtVulAEREKxkBuYDr0S0zGMTlXPXR2Rm
E6AQ+ny7bJgDofdtrdh46W7YsNAehj9Q1E0ulWGgrNLXtatQfa3rfVE3dG+x1NsVtV1Gm2VmD2Yc
s5vrpy27YAB6cjydA3stph76IaPbADTmaXMA+nbow7p+7Wy99vVYtT6uzKKy4y0HmwY1DRMl28v1
kTLLkplB2ZvuaNmPZa26wpK1ODpKFXxgIYqmYu8Boxi2sCU44sZ6mrIndDTNBDNqVEOlJecEXmK4
lDoyjw604HIdQ5YgkUJWnFOK99RFi9PmW4vmr8Zw0y4/r5+PZNMcgOl0uJgm8NS6oLaEVV5ipwS3
kX3Ih7uKqWbZygSA4huBNaw7LC3f1LPrvvSsKEmO1fR140YFJZhV0w/O/voyZEcDshp0ovCYF1WW
SykFGvetKYaUFyDpPLSR5X6p6tCQncu5DGElNms47yNfCdBCSHEVUYUueeAAVOB+iYXkzDv/XYxw
UVeo8VqOEDSiZECXLSDLMxKYf28OLqQID5LeT2sV15CijfulOXaJb7o3Wx1ktaIQo9o3wXuJDbvV
ZhOC5nW/6QF9bV7mNbRVt1OqaICyWMir2EhL8L+fKdq0tpRazMVAaBOV+g5BYoQqmqHYNZmiWbAA
1Ea1nqIscCmlr5axRrm+Pul9/N2LH+LU2c2Fe0jKRqHSEi0ALAfZVIQJ1MHI60tJA+0yivEEOJ+m
dW47swcfX2pWh8xMaPTXtwcIBIjgqH/kpYS4vO3cBXS7XnVyNTT6ts9N9Up7NFF0iuSjLOBDsZcT
hHsYIgNg1eWarIo1TtEY1YnnHZ808/Nog8H+BFZPf9Zu3WCjwTw8aEN4fX2yxDvaRSiMN+YpY42C
lUuXmHsXtDrp9XBY0yIypyePzbczKEzsJbmrrQ4ZrFvH1hSSJeoCYCwiIwvmD33hxuWCk9GLUcKC
UvIIdzCpn9TfFoxnM56vr1AqB7Q46FRFot8Q469G6+ylJTjBpEXL6OLX/XHs7pgKjyfTSQNbiPk/
aHt59zQlPaDZzZixU2m8tvOdt7yQVGEt5CKAcfBMcBihEeByx8YN/qruVOy0aC/MeUmBC5vLx+u7
JTEVruEhgES3AUdZCWqYVoub5nb9tgwLZcS++pfjOBMgWPC60ZfOzlt26rw7ILy3DQ2g3Z2yGiI7
dV7Bwp0CCAVj1C/3qklIw3LasFNL7oDZpU6ICC1WGSKZFOQQTBStgBsAGO1SCtPXqQPPKTuR6RYD
JX2z+DElX7P66/VDkYpBmhc5eGSVgRW7FKOtht6148hOQA/vq6gHw2lrDIHXKiy42DrHy9mu9UfQ
m7E4eyhWpyg6rZ6gYaPnU3eIIHBXFtkjnMZ+uuVxTza3fml9yktwZW6JfXJ777iBUHP6rXuf/nrZ
gPO8ucfAMcERu1y2tZFmHVJUzhh7Madvsf2k2Q+Z9fePyYUU4bFPmnGuCUMhu/TmoxdZBVhKG1XD
rMzMegg30TEPzCp6c4V3BJ1lRuaYqF4BcVGvDgZJYi9bHYyk5dECfUmGYYWUKQghJAYDQl2XWz6g
okRCiLxqSJuDSeiU6fsU9Hi59kAGxcMl0U1OH4csBbEwF1achoNyLaa0jitavMw1nGYQqtb1rkDD
VYxe5+v6wNVciGIuRAm3zesAT29diFr1OzufbjNMFuz0G+S8Ao39Tnt2SEh0XSRXsWsi+erPLkRM
md4vA7D/7vLchqy+dRzb78E7SFbVhGbV6gRtT7sNDK0ORDVWFH9e2/oht2/Z+NLZD23xLfYaxW7K
UoUeEsyodEIzwIwnPMC4FHG3EgDit/4x1w2/01Jw8bbRZtJwTVPfzPy5DgwHAUPVun9fIrgQLtwH
xKgVMRqcpcFeZ4P4hD7a46/rhyfzqS6EmJen5wyplbouXyHyZ3lof9dI4ICZTffd1Pd0f9VAdrhv
LUdhR/nvilpzvrOCoiJITtaZYXFkqsOpGcPEbhX7x63SNRGCYq7DFid6DLxEnwbzHgBEG6xk/Y2q
wK9aiaCUDrGBE0tIcZqPu0Xhzsh/m89LxOBEpDiFVw0dlH0de9gl5GiNk+rxkL1lOPz//rzIUFX3
9kRiXmkvb9Znc1/9ro5eUH4EguVDFx1rLVgj74YTxV9XOsWqPMHxyKuxb2YTmURt6Pr7Pon7KCaa
kmCSZzren/+f1QmXt/L6sisrrA44cVBG81mxdWBigK1q2pnMLHH8rkVQi0KaQtAAkFgMJCksZEbv
UPDRblOQKvchyv/Ivii2TiVKeIlRpqGsGyFqxghi6s1Bkroh6ZB2Nr72w00xPrFVlRlTyRSUUNPX
rutbyKxRy+7mHUBtfpfv+nU8MO921H972s0/KMifDRVzWImRajDKJlZJ9sWwR6Pu9d+XpVsBg4aj
gUCEE8gK25g2dR+zGN05Dg2801NzWxy1yPlR73v/JwWt1pN+MDHN9rpUmatxLlTYR5fN2jg5ENqF
SfSk4uOUPcOYyovUpQm0IfqgLw25kSFy1kwPYEPjG6nvdF0/2NUzgp8y//uqB+KrP5KEzYudlJA0
B9bFacM6W/wfLWyrWe2u75ZU686kCLuFAGvC0xDzhwnDoucmWKzbrb9NimeDYYpWx3EWqqTWe8OE
XCb37xHfIRa1hJUxI8lc0L+jMgjAw46Q+XHudJUaSJwKLgW5Wd14w9kI5s9eS/C7lWWJ8thi+6W2
y6egpdbemIjfJz9X0KqxJbudPseW4l69d0QhGWn0t2QqIOzCnsK/tkeXAXszEYxZM1AxoXmYKgA3
CiEif4rdNxn8aSAbTONuLkseuvb0OTYVYiQ9sBeLEYt/5ZLp5WYA2FO2+qFOvuZjg+CyiArASrvh
i9E+E2RNvOW0fsqr/cQc4B9Ic1i1RtH+JdUaZPRQk9fRa/WuD07rqN1VWLBd3VMUH63t+fpVUAgQ
G99o5XVNW9bAcYDyKWYvuarvUxJ6YS85OQiHePKy+KXxKFw6Vp2DvTRS8Dz11q7pH5h+N7GHfMU0
eHYsF91PVhVPGr9Ply80xHLcOdLueDlFM7xaHvdAFogtI4Rg3S9De6iyKhp0N1RiF6W7aCPhAcgI
v37CtVtywopp4cJSx3e0BwTTCp/2vYHHcnjxBY1qCCnfuMvOIqE8tox0SyGhSG140JhUgT7Iulal
IFRi+ELPxCCBBpgnF1MBYsUJE3p2t1rjPy2GI1ddEJ0hBXkpJe/QHz3GG2pIVc9butFOqSUK91bS
ZA2KPKicxbObgH4IIU5eouxp6gWWcm9WPpoevB5h430+7k3jxeppkMRDkK4F+EnA2axKe0pNyLl4
YScLAI+zuMLFcjE9zXHuK/ujkWWBq99pJQb9TaHWgC5lfHFzKxqM9uCALLICh5hvKyk93j/f2AmC
jD0yWDYnKLrcbkxmdePKxA009233M8k6tJP/ztFZrt70937xpSjhlVuS0tLyFqvOO7aPQUCe3K9Z
savnNaiysHYrn8wB+/n3Nux8fYKFaWJ7mNa1Knli1jGf60n1dvMfEG0JcBHocoD3gzdcWFXb6bWu
b0AH6jpO0Ina7ClJnhPzYO+XZ01T3A6Z5aKGAXsPRk3wsAjLKTe9YeYKaVkypTvSgH0jXrUVgvvi
xh6dEmStaNB3nDK8vo8KwSK2xukos0AxjhvD6x2HZA5L8nOx9lbxMQUK9Lowrv/v9vTPKkWT6XZG
k9sFhM3ZL7e6i1fF78tchbNdFOHkeQkgaV9xf6R2fct8TqzEx3A4nzCFMyk3NAaAejzVZwMIdXm9
HLDXOPoylacVWcR5eK2S4b5J7/qftXY06E+N7g0aRzoYCCd6BCP99X2UHhrl3h5SxyayRpfSOWqv
GkdYbIpe1uQGyRTy1IdD0M6/rwuSWpEzQcIyp1wzm8IC4rNbfk9mYJ9yFvUYQoIW9P9NEF/x2RuU
V+sybgNWlH9Ld+mKOQoZmlAUYZrsoQMYA2lTFDJB2cbV80yI0Tp5QxusZqle0Mae9Xcsfb2+DqkG
omjJIfV4gESaBrdOl8arDHj8mIpWBSRQuTjSEzkTIKxhAlimWAwIaG4IKMCTIAt0hf/51h7z7pqe
yRCeak13yqWmkFEfbf/Z9IsjgNrHBy9qDr87vwxijMzqoy74xRDdBoEbfKW7Nno1D5riS6QHdvYh
gp7rW17mdMWHUOsmH+71eae3H68fmMiKCmXA63UmQ1BxUF91eV9DRncy0L98294W39Of9LXHqNAI
hNO7KbA6v3nSPrqHNhwVdATicMd34gXFHws3rcgG8WPk7KD3weZXR5ASVE2w3Zq+5jtBvQNiLvHz
z03UYYpuFnYhBrvtyJ593z4bP6ofJCI3Bv5yfWekRgYQHE4DAAiDyAUwVgXNR43CWH+noQXI44kc
7BsnO/xvYoQNsHM9McBKCye3PFaYnje/dqCKYQfa/gKq9l8swNmahGd2Wzp3izmw3FoSf4gx4gip
XKooz0i1FsNAwWFvWuBTErTWjL1Sc0cIcdJntO35tva576bd9W2TJNqht2dSBL0lFdq2cwNodQdn
k43hGB+oeZqtb5PzgtJrO7gBaPEKwFZTVVFIauQ83UXDIgDWoBq4tKO0jlmmxTiyjIzLPtmo6a9u
R0JSdS3zW5eqAMCS5lssFiV4RMNv761g9Uw3GeaMuYjNzS0cMfZ8wiAscKda9G5uMPC0rYMOzr71
WCQo3hRAUZgKzZHehrMvEGwiAUlaoo34Aj2YrS9dgfvI9uUR4A0nVzmD8v39s1pBgTw7nRFJxDBJ
GzhK0t9L8VGLwQGSf76uQzIXF0QfGBCFbl5ETOJtcCxg+4a8OllfU0wrcsLe+cKy9cFKPhjDEBmt
trsuUNKQj5mMeBUBHQeuB51tl5qzGBZ4ksoUABSvM4/9TCt/oEMeZdM0g06sqMAPZW87hPjZzbjW
aYTmPe3gDf34YS4aGpAak37mIdY+1V78nTnViHI5MtZWu4KnAX2lPgOxQzRVI/qL2Ogei7QzgVFa
vDuXZN4tYKzJzfU1yQ6LU3ejxAz+/3dMkWVSaz0gpOVJc/sdsrF+M2TBoBdR5/49kwl2z7SQb0BM
gijXuNy9CYMkCxtsrycLj5PRRQlrfU1XnJE0d8ORkbzLh4IRUtAK3hQY9ykMy/JzfEFvfb1HgXKB
hwlO2V5hKqWb90eWyCtVD7kJGmbcKiTmWXu06qNFbnRLldqTRaiAyMInQzyHpnVhSbq52U7CcfVb
YsTBNq9J2LjTN5NtWeDV8/e8GMsd6crANCsQUk5rdF1HpCnasw94t85mGtAXApR5EyKNg/6XT0bg
fZl+JJOvzeH0LxkdUBu5GDqKOvO7uW+G25p1omO9FWZL1sG6szzViqRbCgw1+FjQVoui36UuZqbd
9O2swUZ1IRjdttuh2pXmXUof3S8Fhip8u76DMreXQ7b/T5zw2uVLmQHPDZOIIv2vrnwm8bRPjCay
qzwcBoVTxtVB9H/R5YaeHjCy2O9IDpZhaDrPwWlRLdjYTvtZ9st97t5Ybv4BKNUvS20pLp10eWiT
Rb0N2CZ4o5e7ucZOO/XpVJ2KagiT9tYe0V6GFhBU/9JC8ZLJ3BMTgCO0GoGeQ39LYp1FQd1YGCsp
gIGv227Xak2k196xxqCUfzixMzGCgmBoo+lW+cjFoEOoTvcTeE6ALAqNeDtmmzso5EnvGEcs8aZB
MHGLExz1NAbXp4MuIaP+vAyHHASWHesOZgK8OiZKsHqP4lXafh16UyFa5hucSxZ8A6NMUUK16+o0
JWFvlZjDFlrJsh967Qi1C7z58frWyk4QHGYGqsNwiIy35MTZCZJSy43WROsE6R+ZnQUsu8tqFQWy
TCXPhQgul73omFURQ01K55DWxM/zOpxBOV/sx0qF6ZMuCM+niV49dBqI3SrE7mpzTC0gfu3KDCay
smDTQH/pWLpqWVJRtv3GDYEViPRvztYTZ5xmqCWdMMyAbGtY6+6NAcC+4k5zBRetCNoYeAciIgEU
ai/vdE1Xe1ubGChft/G1cQnH9LMOCrKiif5eHaD0WAt0AVaLXgrC/ADQ71M0TazFsQahrn6T/ctS
ziQIujCMbHBXCqB02t/VRTR1QRXfMFX2XnaNztfBj+5MrfNCxzA1gnVk1k7binCennTTb5/dmEXu
OH26vmvS4zlbE//7mbQUjPCjwwHtCAWXaMsoGiVHJ1gaJ92ZDgKq6+Iki4MeEAPxNNpoAKK/FGfn
s8VyE29Kny7+uh1n+wdILo3hyNr7qlAYCMnakPQHfhPYPaSuRRImrx7rZh65QWoPa39CP3hqx8Gk
mqIhuUuo5OD1B77yzRpdrqlA+0PCgCo76eiGttygHY+WprqwEjt0IUTYOBQXFovyboCCRWMXrNMd
qLZZC8oVhRWXCUKdDUMYOX0fOEkuV0NXa1u9AvcVlcM0MSNtebG10h/tF6CNFdogOyCAbAH4RnEP
gGlB1Q1jrbQcs1u43xsXUV4fQfC4TQq/VyVF2DqnsQrSb5BSkaOFsdW6b7SPucrZlIBfeJ0ETZ0Y
EobNEyslo9aCK6Ur2KkyUNSln1wXGavRxKvv1CevN0+0f9UAONNRy05M97XQzT3Ga6GkkZJbylRF
AFlmBFwywFuAXIiTLhiXBzmwdWAmGhhRj4rSJfVdFzBSrbsjdYKhaQ9mGVAvHKeviYdJ2iX5ff2i
v9HJCHYf4oHLBQ4Y/diWYCxNbViXpAegmxXZvomP83zTarddqqHkNz3i1dkl/Yr8TB90y6gHFnue
9RbTA+4WG6QKt5b2O3Z2Y7Gfx3sGTO9MjhP9zZDU0IzbzNhXw42r4vmRUOSAzoGDDdAZqQNTLGxZ
V+namG49oPtOWGaondjJocSYOTT4pAHGJll+k6yRRrbA0SYfXzXpfp3dF/MdWTAZbXP2CFc/zL0q
4uV79W4vMQEXnAGmBaooblXPjLS+2BNiXoC0NaNOogVO8r4x20FRNpbcfFdHvh6t7JQ3evC/n0lJ
FrNLvSYDIK086iA2pt8RL3nOg6oELukvR0MBEmc8juH824KgkcS9aXVgW/A+pvNxSn867BsDMU5N
86DUw27ebpc++eB9z7vfQ/U7zaaPo9H5ePscvTigNV0RCkgMBC+EoCUZ4CG0dQnfM0MVHEDJOR9/
EQzl+Dpuxn7Lnae5UZlxmSgwPKIfFiUzTDgTrOsUZ1vc8lkGVVaEbnpjYJQnxoMHHlOhJuSSENig
YQdH+o60ytwy12wA+/86ePu5vW/sr6sK+CSrGoCx848QwblDCVdj89gC5m+4YRl7gVb+0FwWWIl1
7yy/+n1uIZuwTjuXDh/TuA/T+DDQaZcgH4zjBBJMOw1/D6TDpHXe1YrSFm9bEY4z11y7azYAArfu
K4l32Xy0m2+Lqn1NcicvpAh3kumNNaBHEC0B++agUEj+hcJ9d9EODh+Wz5sGTcDlTbTI1G9DDIjt
0B/RCFodLe+2c29fr5toid8CM4fubwSJ6M4V89cr6JVQ2wcBHeqA7tb4wHL58dM/yMBz6KG25AJp
LTjldgekP+bVIEdufLK2U5WgC1jVTiDTdN5d+n8yhJdm1csqbjvIQHIXgEkzyIsd7jrYL73w+mpk
Z84nS4GsD48DxndcngsMxdTYKcCgWX1vZuAfT1TsOxL/GPNg/0gQtCr2gN+vKkhYt4O+AFDl7cAC
hbYBNEZYlmI50o1DWzboWtDUij6ay+XQpcPGTYAJZU9WFq0mkqmYuX19y2SqDJYB/D7PdoPg91IG
UD2dscaQQb467o/2yRmf2wQdnwqvVbpvZ2KE1KbDEHo6I0favWhAe/p2DDZ4/ZPuPPUqL0GSFoOP
gMFHHHcDzKegbrXBEndjwG2zsv/gmP1HL9HvSxv1Fze3PxFN36N3Hw0s1aK4r5LjuhAseMsamEHK
rIHFMZIl7E0D+f3eBwetb+qdwgDJ1shn3fIZBIByi5nixNycRJvAb7rBZ9zIjTf/aj5gqAR5pnof
lLaxu64lMpcAVYP/ChSjDuRSxqIc4BLEdUseLGdIdjllxX2yDFVUdWO+60pj8MeCoHsixgwoCtRJ
4C3dGmQgAvPnKZt2KxL2n6q5zGw0KFqs3hkgidxh6NiiKMjLkmwXnyveHJCvUjcBAatb0VPqPadt
9pDHYN2NbzPP71G7yaskHJfVd62/D2o9bnqg0ABlvRsPUaAzsTBS7JSFSHAgqz+RH66O8qqtKWy3
wY2z8Azx6UFwiVywsaL79/Luxoy1TmPAWaE9KIbbyM0Hf7HcEGSpB9rf0uo2wSw61ASD3mX7PPWJ
s2PtT5YdhtgL9WbvYQbigvQxSMrXwc+95isdVTdfFuecfeU7ds5h7ZMyrkf0o1TR1H9Dxsxf1w8T
HXcaSHIBBP+SYpIk62766Z6OxcN1zZUYHmDaMXkQ8CNweIvAMWNrtDYt4GaVnDns0Y5ZoDUBmVY/
iTEn2SH/ozxB88pmLrRtxpkM2Qk9Rj6dzZvEu2kGDEBF8U/7J3FA44EhHTX8t6D3LCbItNRdCgeb
C4pSX3OfNdr7tjP7GoZ+aManMekVb9Ibvvyd0r0Rn/D2fLzrl0rXwJgxa8VwGWtG1Xcq0JKYZ35K
h2On2ZgSipmaGOrJnru8O5SzvstiJ3Db7bla45uYPFXbqaEUpMj5h6He1d4uoe7n60cus8OYc8uf
aRQpMFvr8gtdu02cLkMbjTFNwGdoaOw3nGHXGGtkb3RVtNvJTDG2nm8/XG1gUC6lpY0zGjXGJZyK
uo5MzIdnwOHY6CmjyUOLAbh9b/zemH24vkaJb8jPHABlJM54LeFS6jAwsDEBIQzipE+aw/xtOTjb
1+sypPuItl3e3wVsvJgwqfUW/fgt/E8n/z4MNu9o4FSlmWpCg0wOAgFQwnGcCMCCl2uJq6T7D4ms
kR8bb/UxvDxg485OVOks/kOi6p4LEuylZvSUJTYc0T4dd1WbfFrcR0wwmcxhv3RxRPtkf30HJc4V
OK0AnkKvOgfgC7oBcEs9DW/o3/h5Scw7Zt7pU9C4zrEyVHR3UllgYUVFHERLIC+73MVan6dkIGjH
cDMTHO/zGNWgK228+6HIDpjcpeIrlr6xSEL8V6Cggl08lGtlA0+dVb82bVem5jPRf2BiQ1iPwZI8
brkZxrjmYCP+h121UYLkdBQYYiLELKz0pn4Z0SJlsrD0TRqsaVipQgkZdNZD9IVkDnruwFcqnB2o
mK0+NwH17BwvOUwah8X37RY622iivORqe2bH5S0r2uTWttslyt3pMSWJ9zFrDeuOgBtBYXpldx6z
c3k6FpAqNI5cnnDvTKnXljOw8j16LLxXt3tcEpVnKT1WlOt4Mgv/oeHtUko7OPY0UgIEkTnfzxhI
WC9OaE3VkSQ2/h/2RuaFvWYerfGxGLbd9bOVbzvYdHj/Bayp2FTKNsqcZXYQKCQlJr/FxhS2a1ZG
epMieJzbKYDpGwKzYHGYj4uLnqeFBYONwHUaG+2kbxgtfP2bpPsODBtyTDZy4GJUqVdLXWYWx5GN
pV/kjr+tL8WoYrmW3V+crEtAOMiH/Qn31/VYP9YzJx3t23AD+CPS88bz42zM9+1Y3ffV4/VlyQQi
yQU94jSueMkvD9qzQVY8TejH63P7rpq/ER2tz3fm1h3trLi5Lot/vGh5z2UJSrV5drxsvNGqT/lg
WCPWomQ1HcWjKNVdzIUElhHxP6Jm/tKceUO16ZZz4uHO5l7b7EBYk0dp6sY7cMJhkus6LwdLH9eI
LoRFdrl5xGcs7k6rW9n76wuWPTW8JQrzA1B1wnlefgmtu9We0Id9MrcGPLwTAIcJiLF3U1IsQUnT
ASMMvE9zNkwKIyF7TOEGggALvbAOopBLwSxpUzOPsdMTfe2QsPfMu37MQ/cfMM/If3kQg9yE/W4S
RGMU/WLGWCAgQ3ByXLM4oE7QhsOaqAJ66ZKQabMBNdTBEinY+3XCI9A3eNksCnhvN9wVFKN/i1eE
/wrrI7vpSJYCisTHU8HqX26e+f9Iu67mxo1l/YtYBYKIrzNIzKJIxReUdrVCJnL89fcDj69FjmBO
HR/bD7vlKjZ6ptN0+DqT3LYcBxaS4hFD+iTAli8x6f+FPcHipgWQfyEZyDXfUsFIOYBiG9RYU0Tp
WzwXnqqFrzqD7rnkvhROnRxiROSyxUtLHqPiYurrnqyhwBqO5jwnarrr4t+yz3luTx7bFRlGu/vh
3ASxBohHVHDF4MtrZaLzqu6TrIxVABR/sGiAnTxCo39UXfoX9eLgu5kB2D0Ve+X85OP+kU3y8k2H
fS+iWHcutDPcX1AW4yJrH8s/sohjHabMIZ7sKOOOLZIyi1IHw5RFcCQwh/MFoJISw4Ww3edj+ry+
SYz//8oUtv3sPKvOaMLMXPvsaoYkPmCQUPgXTeR4GHyTYWRZQ/xXiAU4idFpMX+q9WXh/rnPCe+w
GFPaFUWdepgo28x9jczynHqCyjGa05f+zQWj9y46U2ZSPkJjz1VgORa+oWHYDLjx/8bA6Ahu4HIV
jDyyOz7Qfa57qgtCtRRZC/FjEWE+Rvu6f2BTV4/yIPDNgOiItMd4oFdXnyr+2YtatERBHXX1vZRn
BOM+RhdWHDEej4X16iPqGB6/OjqlWXMZKFnvDjoAAhVEhvEhaD4wX59i04g/eyk6z5x3/3XIgj5w
oN6jcQ7//ehHyCN0eagtlDPqMOLRPwxaSQQPvfxitGyLt//2GDG4hpmbC2QlkkeM3EVdDsCRM/oF
yjMWXX716SZr3z1gZd0n8zNSAKQzUhUjvvAct8UYz1ksDoNYIEEl2oEJ4TYzc05jjg79vCkQQTiP
MQjssJFYZBEhVRNdL9Ax0gLfQxEMTUisosng4HrAHikUHgRblnvnPmsT8dgIVw0kR8CyqsgeM3ol
L9q+TXyk4gFdGwa2vPhatG5I0NxGZ4DAiaSIdEFKo6HfCO5/rdOgjcQjtBpHi6ntWy0IYgFZoBiV
GjjXZbYATHTbYXSUpwM/le2WDGNnpTSoJC0bH6N5ScLEqpDzV+aPimbdP8vRkN7q2i0dxtAqcj4/
DxjC3mhtYkY52m/bbbuoaNefWoG3JvSnPRyJjdsOITCIHZiIa54PYThrfURc530c7+dlBRQEDgId
+9LTRvA5eUQ/WGBqGdubmOBELmst1UO3Pa0Fmnuk3vkW9ulaHsVKsUNnf90/v8tajKsD/EGO0bNK
GISzkoNcS1MM3pAtlhYnBS1MjGs8CxtTfNsVSM8WhG5Uaj4F1ldLEisyVrz0BVtL+fElzOmmaYoO
4H7Wnraaarxrf6KDbnUueVSzNX36qj76DfUxuniffy5VxivocV01SQaqhvdoJaR0ZEzxiaaPJvgv
gsYOsSFn29+qnGtmixQ/uGX0sInlIhc0nHv/hLC9mi0VLM3BHhvaNUQRXtOHLqfBW/VcfeW9R7Gz
ILD00yC9hDsFC6xpEf66fxCMKfzxPYzC+qHqR2WJc0iQqCa2YGlORjPKCYkvz/V74sboa4mqTdkU
INMY0UDPS2Gl1sTbPYfkozHJsSbyvkUN4lGk3XLA9KT6HtjJVnzdCZb9pn8UpLBdQmnzJVitsXsT
rAU98OrL7AzNX2eBFS5jiQTZfEYSsYonis6C150iAvtI0fdmApNn6dH/FpTsByVG+gK3TdKsB6XB
MrpTiLxd9FDRyOIcO+txftBhpE2VOi1APaI71QV5b5YZZlPLgKwiw+FtZOAeHiNIi76sMzkGS8o2
2tW7ejvsdDsrSWzzdJfte/vBFSNMhaIkeliAq8yYod6iCli605BOXM5Vcv46dr6DEatslSQUVaBc
I7myDANaYIk0uhM4jogtAP31Mag+yECjHhsTbh2rfkY2QFQh2dlmqw0U5fzHuU+i7YPak9T60hw6
mOUyXBfb1uH49H/wGd+0mZhMGWo8qnMcRFcY2kdXr4uHQqJ5QStTOaUH2arQFY2U4X2TMU0We4AQ
RqBOgeTrLctdpCwaAFK3pyjCxtKDWh3Dz8Rb2Atg2jfYQQLo1t8LNFLJ2ZI3RMGEh/857SvSDMda
dg4KqR/dlr6b1VQLSdcburzuM2zp4vA5TUsZocaRPUJkf8um7AH8rGtws5VVrwZsiiT5MjE+7x8m
jwjj9iXdrbCWEAyJK9fW1zF5mz8nHEamdROjgf/PCePsozpNlWG0vmJ7gm/r0Da4l3q7SlZ9v1HT
J83juNdR2X+Y+yuCjCUd9MJfpDW4ys3sc7GaUx7aPJcl6fZyqkEXC+zubE8yMfJHxJqwoZ3Z2RFH
v1l0oL8k7vvsGBPqZosSZUwQ0mwZ4/omplzqM30TySrE+PZLSzRTo/dlgh2c/osmGkGwPgnzNRpz
XwlmbZDQB82WqjV1vzAr7r9F5kP8cc7WiRGbx/sER4X9eV3f9Jjr6n0hchsf9Cr5E+Xyp+wdm2Sb
J73KOYT+wXR8U2KuzcfwanRu/O70+stDIZo+SMZb7LRO6fC2MvF4Yu5NPwehr4U6Ajz5JUjRKejS
ktOB/A9C+M0N6/MEKZWqMWAQvqInvyJnIhj12jNmHCMx7ceRJPl/gWAsbhIWYjX0OLbg6xVG1lpi
sU9viGT9rywFWmew+nAUPBYFoRcEwAS46eha0c3k7FX6kpxC4tyXt2mneUWG4adZeFIVaiBTy0AY
pnJszUhqK6eX6LMyk9dyRpQN4IZIY89WXxipzNe8zYuTce/VFzCOpBkK0StkfEGI5w/tSAlkDo18
eLwDHe33D9W6osO8+cPQyyotz8YD9WlouQ/IPS7f4kPr8FptOByx7mquReHCLUEpNb2dTx9dJ1oC
XJxjm3hUGH81pHEY1gWoLI7+SaGhkRuCNXx93ReQaQv4fWysBcRYaJgNEci4fxb7lKCp+I9uaoZr
zQ6xmW1XPPjmacN0RZAxgWmSlZ6SgGBjqWSfbivHsxerXU/05Xq+vM8d7wwZIyhEQjuvPdDSHaDW
QPhkcyO98pYm8agwBlAOAIGljqosbmc10YlHhKO61UjKEfHxd1gJx9galr8A3WDMkNx64nZelQup
j/pTJTQL4G66hdEEQWo3WatzworJVzsq/hjPQT0cmGEjz1e53LM8NLGA1RsnlXjr5iHbA+w9NCSi
2nMzdYlLFMsnaw0Ln9//1QPnijY77Y2lipIkxaBtxXt/7/oPjVm/CLqhmW5q3heQSfG/psVomaz0
QalnoFWna2l4j10SB0ZfL2NTc41IeFDQ1RotS0OE9kn2/0iciT4qF5VpoGbDkHy527WhADbdw5N8
jK/QGWTqBw69qWDxmllG9XohjBspAb3CQJb8NTBnVFjKh/M6dpGPevPoV+pSHhjbZFw3jppg3gR4
nXhD3YpSro2tBPHogh63VoAdmPRRIUFDReN4/OKt8JmMFK6pMZFCgJXySBuCGnYj7bKIlraHhMZq
6HkhyXhYP7Txii3GsxapF0aKcu5OxmIwClMkInGcL9dUdrxnONvJeolSr3liFD8TgA4alODp9bxR
SbSTPhaJoZHG5AkIjydG6yMl8GFlQGht+bR5UdfBsnp3DJeih53eF8Ypo3nFEwuyi53z2FfRg5T3
7OWk3MwMg3tuPBqMcvelHwdxCxrPLX1dR7v3hWH5RvAkm0lG6BHJsOf7TF1yx3eEQmI0evA0Ja4b
mJP1vqSR+etXTpZb633hmyfJCHuz3gCO7ugZDu221Dkjtbb85O3t5imcxKi5iybwhTsfb3GbWZFH
vSX6zanjeNan0/BAAycj5uuLZHxskReLoh7Ack9fVRLvFUMhI66favBa43jXyRgS2Y0rIc9BKSJG
sJMMb6mRzwXH87Hzqf9RNlUBBuJYtZJY5BatzeI4L+bQa+mj2seiWb81vzCKvsED9HFBFNMxjuX+
SNs1kk+ApGsJzpWXTpx09VcfwRiXqivmKXDfIbnGttj4D3PLqj9y0iwfX5Bs83gdfpNBmXJFj7Ew
UdoUpRqCXmY8v6Lzjea/d5QeeHyNP/NDPTDeiEK0Duw39myTvi8XWSLjbBFYmO3SJ5RXUp+W/isa
zNFlURj0KabiT0bykahm4+imYmzmT6uarLcpcjKcTvjJjDvabP9mijk7vdKLTghAUHh/V4m4ijzL
I4+PjwNBVXWV2PvlyTdyQCqt8uOXc0h/HRzfpE/U7L4a06NPDj0eYPt4gjzyee+sGVseRxoaC3IJ
TgOIvOt+ed/STfukb64vfvgqQIz9VFaTDD+PAVzPlo6rlXM4HDgR76TGXxFhDHjSqHOsOwQRI8mp
ZADDjkIq73My2if2nFQBMP0AggZkCxvpCsUcsyfKANH3HxfR3MgikePqpsIubMxGBzgm3RC7MyGJ
l0aZFHZJfzq3oYXdXlTOsUhEQXM0z+Ox0KQX46ViofsIoYEFsWy9HQhvdamgyHfa/loodkDUiiR/
HtEYYemm9GDb1DwKL1/Fe/SbFnZofmGpIjaym5+ce7uMhP841KvvYC6urvymzhvUiF+NbUpyso9W
KLBJBJ8yEyixaUGOWO2Ef7/ibUu6xlxzrnX+89QVDK9i1R5m4xF7sl6wxY7wRnKr9oQdUujqXTUb
oOeFJFsHm8rUEV6jo9jBHBbnsn+K7C1Zxh26StEMrQyyMnFxAdpyg1Ejk+cKLzvMbg8YZKAZMNpI
0svsjMQcWAILt+7bk2JjHae78s6mTs7HwUA5QCf6rxAbugyJZpuzbijA8vzwfp89UpREyrfNc8hb
nDRhDm6/h7E2s2qosB4ixFMm0uXGSNVcX85ruf3KhEwCZP5c7VJSzPP8pPeNBqjahRoQoa3FgLhS
ikGSVkrOPBPILlyCOoxfpaCdHqo9roKD7l8ZqUQNRRfIBsjFk5TMdCD1FpiY3Yn70th9nelTsz2G
2/TlvkH56eRuiTLhl7AAhoWrzlEDsPOn0nL3R4RCzn0aU1J2WZuNlTqj0jMVE13U2hlGZEYp683I
9A3Zxpo7whOzieBO+c967r/oMHocJ1VQ5hno1LSygufBKl7mu2SZkYryEkPSz5jnlhZzWfOoV0M9
Ba12dd6csBZ6n6NjQjWAIbpYvsJ8rNYekYGvXGP3bGUoKzExejN9XNqeb4QfgylZAzWDjW6GrqEe
2k1P0HxtYDPu1uDmKH56jduPZS657iIp7iHfkKx4mZvbk2aoprhUyCqzXcoxp1MSdX3bjE0phEGO
0Tc83vYrNHz7caZchsbTZQ3KNQ0muHbDetBnEk5/vGeAjaIkXzkqnW1nq4z+97nN29NjPGKu9rnf
tpfTS8m+WruWCWg4ThA95QCuOWICQTdXUrQqgki+ndvoLOB1MUzrIBqIMAqEPjq20Sv22qoFTtHY
0LH3/pgfX+X6+d9o+TcF5pjqspv1UQcKKrQ8NDJHI4nhGVwzOQrrz7v/psOcVF8rajEbW2Vka/8a
09eUWNpb85xY3OB8tBf3KDGxsuf6ctHFF472gR0aCT0TPINbh/sInlbQb54Yh1QKQrjQscr8VJrh
KScIxlsiHRWClpvQ9ox8zUObmMg8jUL9N0U2bdnnSSaHOk7xuTzk9M9Ad8neMzjhxaSjvabCWOTQ
l6JGV1AJk8lg/fIN4c3dzCnaxlQj4jgyLkeMRQ6Usy+4420lpDYtVGQ/dzOjdv7dyY3LkBCujbiN
jDFVhJlXyuKlzeTdO8A/ZwQd10i/El5X2MTrEJd0RYoxpe25U/NofiGFbIWVUv8F81zWbOct6dlO
SppzPPW0C72iyBjWUgF+e3ZGRTFcdsavaNutBrTZedaBF/xP2qMrQoy1UN3yXEoRsru5+QqEEBIZ
QPJa3rdIoyX4ob9XNFhLMWuKINSjDvXy1xjaFK84x8VjgjEQcoqmfjdDVnUdLwenIdESlSEeMN9l
svceG4xxmC8GuZ7VOKrza2H19N0/bkuKhjlEG+iqWQl0vsTORSMlGXrkxE/pTaUKkSzNMt+UGn8o
jf4hWq7kZcvr5xj5u/Nl7LO6nit+mueQlq20GvCwHhd98JZaXp6094gwNkTvqrpKJBB5bs5k++7S
GDGLjL0JW+3BlYyOCsQ3d6tHopuBLZyM85/Y5io956Yvhu4qNi/UwI0j/WLIdCJst6ibYULPeUuW
uyeaAqNTeeRF5hMkx40DGKsdked+4j7GXYl1CnV7eh0sJLgrpzTSIyfqmLIwY80M/2DF9YiAhRu+
4ksFqFHgjm0s2OtkIZ1gNWv4AjqzY9MnXy79vK+RLNTW+MYB9huIodEeu+R+zHpHZ2nWnyHL61Kh
CZ6cWytFVyUCUg+AF9acJsbZ1h6TigiP90lfcGcZObohzbA6E8+BfJZgTPMvDCkj3dVtgAUzfsGr
v82MdzTYktkuJ/iDb6i0tcQH6djRj+jY7aQ1pelmpS9HyfOs2FYfONHTRA3z9mQYtyLKTQFQc5wM
+rzpHE8HYATuZLMNSW0dtZ25c3fykldynui4GKkChAVjgxiIvFQcr+7/LJfY8hDAgi1AEVtLUK+x
YmwgRTuYSlFAXR2xb3I1M4AZiBcbTxomwp4b6oy3kRM8tAsXOXLBFu2taM4dRPFmt8qI+n6205eU
J+7jHbMyoGA8DguT0aWH3v1bcY/crKldCezKpMDKndrGu4HIq9lq9HG8d4M4+rAf1ACnMmJzw5HL
jOEu4rprIhWlDTy51LVlLSxxpZJwX6wDGu5mdmaazgHt5MSkbz3BfhFyX+QntXvEc/nrA1h2EVSm
fjXWViq8PeeIHBIb22y3aUt2gKoF6gpB/e9fxHyY2EO7NJJZ2KXITkx3g5L42UJDGlRcYYrYspDY
2z2gqun9vs/eRPFDuaHEaHSJkZowWLgosTgdekFiuMDByrGpaeGRgHqnM9qnB/oQmObsPaSeIXok
ISF11NP8gVubH0WHvexrthn9lXuhP0tN0Z90t+tWZyBcvUtRLpEsb/x1EaoBdbUEwxtCUthSlkmO
26LlnXMivI9gAkZMsAeNl+PsF8dQX8YY+W8IVn01Vi0bsWy5byq20JE6phm6SXW0l1sAQhJg1Jrl
/S+ZNPTXx8Godi0u1LiuVVROcmO2kTqaLmw1daSIKobQrbahT/t+p3rLoFrHVLQF2v9SFwbnKyYi
wBsJYaLMohIBQTDXEaBAEg3FwFDBxsWmrYYqa0QQB155ZcpnX3PNRJznpJBCDdAMULgUEdHLW2P3
hMfURNR1wxQTdZ6Rr8WrAEwtRAIkHXGeATjMDJalSrEkM0kiIg0Pc/2l1j/DxlKCx6A6CYKRV4dE
rjnbFSZy57c6yNi4CKPocnwetX1IyTYhQ03fg1243J6X4bL49EzVzFQjWKp2bZzJGxYZG6aWUIOX
35jo/seHYMcJQDkA/ir/mBB0K8GVA68/PXev79r2HbVz/SO2dwZBNDxGxIHBSwJOZWxvaDI6n7mh
2gghaAoHGYZlftwGjmRiD86Db1ROi+vBtJRLeemCqZD4hi6j5rO2/0usVQCvqqUz0x31qJ7fgZEq
AZq+sNA52aBJ0koimsdr7WwtNFKIT4v5ahaSRfKCASK/tPSWCMNazUqSV9sqWmYF9Y73NXBSAUeY
Eoyw6SNM7q3DLQUFlZU86E8LS6Izqq92vCwNjwKjDUNWNrOu9ftT4oSGTuMd1T/v8zDlxlGc+psH
RsTnAMPQhWLkgSx+0c7midGk0fj799F1dHtGbiikYtWDA2PAIWX7irxR99d9Hi6BHOOeAAsxlg4B
+wHMR8YexzlqM3gI9KdyJdqSKYPSI6CL6R8F7XHNgRt6TFzLDT3G8g5SJUviDPT045iNR3a8RFeo
svTs1tJtQExbAtohTve5nLCMgOHC5ia0eOCpwQ7dRHPgvhc9Cnm1eDjPMGSk76RiTurKOXvIr2ec
hUcTF3dDjhG9vPRSvQpBbgE1nGkqkc6HWtNoOE+Jnry4ek2z4Pk+i1MptRuijDR681zx0fLRo/kh
fa7tepvgafi73CyeAvQc3ic22hFWaK7O82Jzr14H/axK9DhCgdb3ilOU+kbR+87/RoJ53Ut1L2In
JEgkNXafFL/CePkvCGAvJEb3IPuQjVvt0tW09OpRJrQIgaiaYn2NcZ/CqDo/TumKAuMFtFmgBoHb
9ycPzeq+0XJUl/fz4yVdXUK80OpFtwADAVBhxcjQ4WgDlaewU/o6v2KCsQ/lrM48dbwHOQYOTn0m
ootxoLNOdUChlJyoYWLMGEhKV9QY6xDPYzUYknl/Wq+3l5I7ct6n+PcppWRJfm8acxNtyBtGOunZ
XB2L7Zmet5/IGZP/7eYY7+TOxC4NA3yGMDSkXPxusXi6ynnvwEktumKWMRNlLGOkOhb6E7qlURH0
WqtTRI6QXNbF3RNCxiyEeoAVe3iDoI1ua7WPAVYqekTfdSQ8Pj4uSryHNmeyIsfgTJL98Ut7/Frr
p891b98/0aks/NXN/sAxVWdV1HQJpFU4+A/dMnls9nMn+fSQJOdhpk6eK1YdjL1vQJS8HMmVYkhB
UguiiNtzizPRFp9+zQ20Jh3KFQlGteVQC5SkBwmEVCjKb/fD8nS2Tt0auT/bNjetkaGTtsIT/qgv
vz45tn5S86+oM5rvA55EDlXcqV68yvnL+WwmJee+JhnE6SEBiI4frFO8NS5dH8pd0ATDCVtMfoth
YNR6R72u/KxzoTLnEfZBuFj9fl9IJvnCrmsFuQllBOC6JSrlaPQagmg4FfnWjXZF9TAHuO7/RoNh
rE6reZCW8XAKtV9p3RBdXM083v5mHiOM0kl67MaCHsJ0FQ1dLJZNNjdzhP/3WZmM3bDOAmAuwPoD
spd4e16Dmg31fEiHSxVtrdkzMicz6lpnMrNTAyiHHIJTiatx1e0FHw4vKRY3FYmJXtW6bEDEu22Q
xsG60k1xEp9/7dODRXJjoxbkrXhMHgrSL49n6hzuczyV2bn5AMY/SHJX5UlcDqf1axcQD5HcQ29u
f2WWldDHgOaGWRtZTs8f5ko0ClSogj2KsryczqUo/sOoXp0DI6ilNHjKAnCWp+fnbbZ5L8mvPqUe
sWfUxlCf97ATMYoWGT7aakM8CzjqP6mbV9QZEdaG2Qw7ZYrh1GQHyTu22JMkZE+unJlig6DWnZuc
Ux9P9R67jDh3gu72QgV212jd6M33vW79KrcdWf4JqG2GyEEXND0eDzPjwPPEi0lV+maWRRST66hO
RH2kvX7V7Pfw8116GhBPLYltNmZrvK0+jqvW+VoJhL41pvkUEl4xZNKfXACisbQRgI+Mua2k1vOT
/ozzFv+ks8dCOt0/X97vj0dw5a+8oJVmWQM1DpP3SHtSeGCDU78vCsCbHpfAADKNCaWLUCznXaUM
J1VJXxd+8aqn3b+w3MCwGpHl0MwH1MZbFtqoGYbcF4aTmwdE75e1/Jz2xv1jmsqq4Py/iYx8Xp3T
IOllGMoDtE62FCrEGMQsjqeXRDS8h8psLXRj1glRTxyyoxVlpX8ExEZZX9KBw8Qou6CGiZjW8PVt
2M1C2uro/6aep1cpEFWl3CVDUgYuTRYwxmul1/VtEM7VmFQdOjdJHWSxlccpljzf/y5x4rsAVIlt
2eNSLox4M98VKG1xRgvFHNZ/JlIfLVxWvk22pwGVhNkTSq4hWekrQKGsHKd2np375Kfem2gCxrI7
YOniDyx82UILksQLh/nJeN1KNFhhlYK5+jpwbN1U48E1GXalUK5FhSYP4DI3E4KenuQdK5Hf+J02
ow1jbvmGDqMkrhz7fdKCzsxBPLfd/+oAKUQH24RxI8eDw/MhU84brSJo4xgdGjYdMCqz8Ly8b3J5
fkLbaEr8/dKGMd0Ilrni6OZPd6FCOjADib5w7EoTGLXRsM8iD2oMXBpWSfq3DR144c5EcH9LgrFg
rtafu7aIEdyvhjUxN6vdseeI+4Qg3NJgXL+XB8MMcOqYG0VlOKdLsukNk3NUE0J9S4TRKTFAeOED
mfu0nhHpbYcWAmqgxYXn1bgHxrjwmYAmRUShSEpvF5hTOT/yJvN5l864bLev0qwuxksvD/3rUXnk
GGPO718YvLLFOna2DUOK3y/xlDwTWtlHjn0Z5f9WIW+u4iIPVxSCRYOOgAYUZDJOwgfUdxznk3cT
PD5GI3tFxcuGJG9kXET0oX8AtYw3+zFRar1lY2TzioAfYk3HgK5gvL9lJ7VxVCtIVU8OPHSfiWb6
W0qMnsthiny0BErDfvta09fXd586+5T+2m+tDMM8HaYt94jSODE5T2fYDLKQeUUpj8o/f31/aAjZ
mGZInjia+dM8j8xhCgKAr+NSPUZhzqFSBW6RYiQEzRgwzHhgkOHtvshNgK3dEmGUZtBzcVbOzxdL
+fS4B9BW5zw+etu6Mh43h2gw9Ix4aF1FVpdDmcOexKT6/WacgxdB2d/Uj+h52ZQ58a3ArhwNRzp/
3JAXM11iPPcJfabq25c3YNZKowuuPkyUy27O4NItcyWv2Qw4ToWAg37Wnp638BjWkjyodFOYL+aO
8oT2Hwzh3/fKjpqWWql7/hnk8hzVDZTi1gfjX5mqbxKMBnaSgsm2MTFu5CRK6Qtg8ULeWtmJsvbt
sTHKp1dYBtxiKelpa1iW9Ud8sB825jjmFdLnhNOtwr0jxt12qq+qfYZDQ05vsPbWHJdkF87Z2aBm
k6EDlI8x9PMZdssf430bIS7aDDWU07CuLaqf7sv/P1jJ7zti/K7cnLEiNinB0Wu022Lq+ITSLPGd
bGdw+1B+vmZvWWFMSYTeulBMcXrGtgMaRGhh6IES8xigw0w3eA5gohB+S44xKmkola4gQTLW64QY
W1zXcvnQUPtP5TwiulxhwFjHgAfPsf1DvPT3kbLDNb1QYhZpBjYTj8rvK4iihkax0uEI47QD/SbD
xM0pdq7KGNNGJjQlwlLZG07La2wQx9/4GQp802CcdJ/0QaH7o7wbr1ZJ0c2KXItiENOkx8zGxCbv
0cFjijEZcu+3UZ/n/Ul5kvHKtJYJ/SMZNobg3jDyyjtC7lUxxmOhzCs1lSEi5xTAZN62fF1huv5w
4FzVRCvhjSiy2w3m/iLzvJEOxBA2A3UAdMbaJjUdfYllybw8Fc+fyozRCNV80IU4gy9J0KB78SWn
P+Q38uN4U1HHM4xPjh352ed0yyFjR3RfkgLFA8WIbI12W1rwKXuDQ4TjrNkNWaGLVGydQTpeDfSw
ncgSOX+M9GJ2eK2ZPD2eyLnessTYjzIqxXaugaU1yL2Dnm89kj+uZZtn9AdCr78On58CZy3XpLkX
RQ0LygTszLk8Xq+iAAxRlYjvISlqTdJXQKneP8Jpjb76fcaDZW1/drGfdWydeMYEw/v7fomEnkTQ
DKThKB2Hp9Gjxv4wIVcEGVHsgBowR+IfKobyF1DKxoc9tTSzebvP2aiq9+gwAhjLWMvT1Dg42ZGM
9uX+j09kwCALV1wwritTikTFoszx2ADgiVHozXy1oCtHf2gJNxScNIJXxBjBq9W+VLC4CeXrGGkD
FAl5iYlpe/RNgW0j8Gpvlqoh2MmQQ9rDrP8ZzRGSB4AU4dm+SctwRYvxU82iRxOki4vRrXCfOah2
+uTwyQsuOHpzydld6U0V///1L44AbLfvX/9E9ePm+i/29urXvVJo6ngMlp/X/+lofY8c65TbSxuJ
+M1AW8Pc7RIjsRy88nisTeQbb6kzXkrV+qoSdZzgGk3LwzKeYwq9wPC7VVFa/gJcovPpHJ+ENXck
aNSZOzrFjigmcYGt5ePjKKxp7L5VpMACTNHyFxyjxxH4iyW+Ol79PDtHHnCWT+peW8rImnJkcDpu
v5JBxjgU82EWVel4ggZqGYhy93hbVShktAZd9Q6vbsEzFxd5umKoaIBODYjqMWWmYpzB+o+RNUyZ
rox/lQW44o2xFrJ+ltSzNsJDYEpApXP7ja4Oh4pjXqffi99k2PHEApsSsmg8wqAjAkShBWIhZuBF
lfMin8CSuZF2Fl+/1fO/hG5tCKbsuKt9/vrUvGOMievhJ8PbK56Y8LYL5uk8yUexSMhzTqqNJW8Q
VahIBwPgyYxeV9xn9/iTd1SKTT73gMIFfChuC1kpYpSkWxdHHdsVx+XS943W9Mv4ijvGbJS5WCdy
CK3C62d8/PwBmhmCF5M6X+sDD1FgOgl2RY0JLAQtHETZBWMGagVbKzHROrR8LA37bWWuenJ08DxZ
f95ncTrORVYKYCWShp32jG8Rm06psjlerwvgJu6z42mJ94m4JCauz8FY8NdXe8n4cchOO5tvsozc
ZP5ilmnihezr6x7LiLGFwERQT+XdGNTTL/TxZugzFxyUZXhFxYn6xagg39SZN1KAJv5YLCqUxWi1
CU/v2yXpKOifdjseOtc/hIvftBgZCrG9ypMH0Fo/rytj7AwLiPVoVyg1wHaaCLzvH+0/CO03QUaM
ck/KhWJ8PI8vTphNwLAqho3810HZcWhxpYcJTReJXmKBzOjVBfsVM33bMRh2rRfb3H2YiIZNw+Fw
N/7iT+3/5o7xQ43WhGE3Rt/w5CSByKB1w/4obC7K/z/EDN+UmIA1TwSsnpvBtD1Xv1WygHYs7bMz
INJ/wZ6QgUoWYKM47P2Dm/0myrgi1S//SqaWZmWsfXSoaBtiY9a1pvRTXh484/OZ1xHGUQfU2XHm
V762qnyp0cdYtjCMV4FuVWePPurS6Oyaw98/uPX/509ld6uKvpokyfiWedf3rrEkEnLu9PKi5jWa
Lcaj+mdJUQXGxFRBC6gDf3x8GpaxH0P0x8S2gvU7kpzIwIC/zcZ05pQeHQM4a05gHOInXgptOjv4
t6lR2cl6mHQ1KdTRQUL3rVNAkI8hwwr5A+7ZTvvi77NlLE0zU2cLtRgFFsgEGLQ8O3hgazuOx1B4
ZBj7oi28RVu0IKNFRPcxffba08XvhFRGHOBv4+grBtZKsjxr+Izlb9vevK1WeBcdTZMsfcs1fv9+
wQDLK/ph9UO6oZ8uHs2rlYnnM3bQc57r0wmqqwtgTNRMccvQHbPbBmD1siWmnGcIGw4cszT9RPs+
e8YsBZjC7Nwx6ZBi5JbO3gWLHhweqNdoce5JNGOR1Pk51bzxCT0sc8MlI9bpfTamEzZXh8WYn8YT
K7HswEZEkDw8vKJXZcTOe8SUGamgqjuTBg+Aljwe1lyU2uk0x99HyJZlw0x2dWF8IW5BtaS6Kfym
K6/ixHQcs44N3bfGLtLKKMQWRmgJMomIsRCt2g3ZICFb0CNAIXglHI5Jx2rYW4Jp3+HlGyLltn7P
x1FsBFiPDwoQnETytcJuhWNo379Fnshf3gdX9rzOOrQzXWqBysptyfwAOyC3eG8Y/yMhxuJUvpD1
1fisTm33De4e2w2cI1cw7seKKlukDYUu0hYdBON5nQEDRd8Jb8ExpodLbHifo8t7/I6KXTDtro6u
mYleIM9G6Xjebudw+VisQ+yInh3Uho/UWbypPAHh+KmLy7wiGcna/5F2XcuNI8n2ixABb14LhqCV
KMpQekG0WhIID5DwX39P8e4dQdUY1o3endiYh4lQMgtZp9Ke7CQrxyGuT2jptS9O+LjnwdNtrwlL
Xn7aYAgm+zrJoNbWiXykPu6y41f1guUaCCm49LfXpTi3DpFBkVOtdLmUw+J7z3lbY25ye/e4fIi2
n4/p3QN6kwaFfH4SYl/QYg4mMWuzPiSHwfd5J8txhQ02SRdfEJ3m9OqdnfXx7c57vMfOHjz6h72x
TG2OM8y7dtdIYPIhByUa04qqLfheeSKBr7g25ablfEzOK8Dm6bQoxj5pWuUGFW7rqFuzJGPqiLy7
zRPDxEhxE/yn4OJ5mo9CumU/EPvXCjV83D2eC8q5A9fQeHJ0Y/h/QLLeotId3IMw7vbF5jmebCKu
rZHluei4ZcPCQULpbhl79fo3UJ8OOvB6vTmIxWbj+rTURrOHJUSrT4yKf3B04X0axtnQykwJK1pD
d9C+TZ8TtI8vXPplUHl75gijf+zGZWYTcac+7fBaQhcwEbw9Im8abDbXMsc6e+elk/4lc/WPD8BS
wQ6lFSklte0mc0SN5Lofa37ab1LroFSw9Upd5PXDgIE33qpxzpmyybm8TSSxlaDmuvuSX8+7L86t
nZlvnuYc/lh62TRRGufUbc5+bdF9ntiLpbdVFx5M8SFcoPxMdi4GmTryhQYrjvVzhTM+SCmg9/l8
gXaFe0S54vHNc9bqVqqczh5LN2j25p09vDh7/+uQbuMCsLX+L9GRTdvVTayPJjolaP0HpMzwktHu
keIfjq7/kmb9x4auc3oTLDnnitRfVPolo19oIzNs+YiuNY4UnrkwQRCiurjAAlv0/hR26eukeBx4
PeMcTFSYwGU4GWYkJmhbQVQerYyFz0MpXtzPLreTcivWwgskHLfZTrTfSImcFAjBF8KSAyIcQGRb
4BpFrRudEol0NjZfbEKSLB4W97vzAyr3HFHUf7+BV9e0wOTzh0mTdB2ek0fH6XQyooec/EIm88Rx
sjkGoDI5k1SomjoaoRGCyQK0tghWVE5Nh5NdA4nyT69NEcTSTAckSTsbxDbOHTa2huQT8TTBFOku
vrYhXLCWjUcSPx+yKNjIZmkYojOvhjM5QzmUAiOkMGz5z17iPurOJxI1Lqr2NFvC7ymedU8n8pjb
FPTC6RLn+GYaWfe+9ZS83zaK+aBvIoC5SzVGI1JMmMPSMQXkvb0j6EPVMSXkdYda2X79d1Y4Ecg8
0bliJGYT0BMky+Ui8NA1RQJ3eLit1+y1mkihRjr5TmaZ5X0RUbd+dMATx4Ps2aTG5M+zfnyYpier
oldJ30eLlFxLAhwg5dka66Njo8R/goXjGixdtDn+E+H4xj7b/gGZIZ5Os1mGb51YJ70bFfPU0ez4
afOOT2NgD/RaB5eL5UivF14lbhbCJ8KYZ1cTrVyW/1eYs0098bfv8PSZhbuJCMZNT/XEsqJrllO1
pYcXZPkRoPLc82vY+weoTqSoPw2tSdtLFik4tdR5wzqfzx70VwT0PGjhCUv3tlFzhTFoUIXdMCgm
hDnH43mTkXVnq+gM9dRX0byrlv6l8TgS6c+/pR4LD1Uug0YPEhMw5RcLguwwQcHE15Y8a+d9LgYX
sO8LrjRt6EURHYM6aIlaaCg5b1AsQVhqLTsMvj7f1o5nhAxICGgeyYua3mL1TIQEsyfckhPv/Big
UCKrbC1qhPky2vZry+7RP/xFnbsY/+eY/HyO5tsYWVe9GXu9sixIe94ir48jBIes8wACLPyDyhNl
WMBagYaIKEnfPsr5Eu1ENPMiJ3IixIMFQzmDppQSlRrIk3a2dSjvQjLc/+68djWulG2YwIX2/dvS
56cVJtJZOEmqos1ov+r6Lfu8eBosdG+6zzzajPlExkQOgynqOIRyMeKAFRKA0n6XdVi+s/IPES8Z
O5+gmUhicCWSa6uLVWqbW9oeCCb5BHdhhbqaz+N9me/YmshiYEXNlEwTT/ABzs6xcVHmwsNcE6yi
wJgcSkCcb8W5dX9470WIBbAU+h20Pr6HcNyWDyiEoHUAG+e5+Mx5qVlPXtO1QKgHSGvsbUVCV1pg
wQ3n3s2XsiYHyACJAYWaimbOm1W6wdqDL2WtZSTEwr4dduh8cX0onlIMqvRNIIqRAXnX6enUsd6E
+9tfiecXsl78mChUKYjw7jIXSa6W/EaLr0l2SPXufeXxtjiOTbD+PHhkc1MJqELb1JF2OdEfuBkU
jkvIDqU0UTfINT00dNmRh086iuCiW9ndnzmPJk8QAxKFbl0Mo4SgLTbYLiMOmw7vrzPAUMaKrJg0
Yb3WwWd6Wd7+EDwkvW7CmDjOqWyV+UXGn2/sbuX0dOH573FVLe01z0Wnl+JP10JHJKVadME1g9mR
hg6pKkYMZ342jl042OXA27g4m6FTvkUwXyIQdLkwc4jwpLV8nxKZCy88JZivcRkx75sF8FrQ8rzd
Nm+xo4Cw4WUg+QKb2NANhXwR5wvNO0rfSjFobZpJd1YGiJTfUqwR3ty7ryub86DOxx4qlkKBTRbE
ueyciTSaJ6ktG+r3ZWSwt/DH0C9TE8w/YQ4QzxDHf5gFgIk8xn2QOiWr6ajj4/g7xeCOsgJucs6N
J4KxN+XcRlVrtfRTgU8AbWR3mJVYItuIfBse1oRXjZj3xrDfR7EUC2TLLBeZdhnUYqT0oI2dkehC
Rp/SiVCv7O3kmNE6+L06YEYj8vKtEq/3vAa2WdOciGeMf9CDvG1OEH8X7uGifIWch3w+CTMRwNi+
cNLNVgooMyk5bbYn+86LneZpSR7ED3QC9osDhq/SJ14KZj6LORHL2D8O2wiHUe8fe2ck2VO0QJ/t
pYZXy9Fv1l4mcvSfkV1u9YKYmdid9/xs4KuZznBXvXBscvYhn8hggh7aYlgbFXRZOwEYi9D+grK3
9vrBEUO/xB9QOxFDTWUC6tjPej6pdO9g9RBhWcvDtYcRJavDwFOIXqJbkuihTiShXNWlRgaF4hac
ZPXFJl7yGS5CbckLra6lon8XJbO9WbJmnip9hPmt0RSqfyYy+K7VaHEOkT0vTgSbWyjL98kTdx/O
3ogxm73WOCYy7/j9c7Ay27SVR/XlMkg4WMdJS0LQ4JeT/OFw4K7b4Vi9zPZsleBiSawA6wbXZbtG
5SwDdvjGcs+xlFnvYqIQAxpdnHZCAlawxzj1wjwklzYlMWh826UqEklaRY6ir4P6+CSM97XideaS
8wNum+qfvBZKfRrzmH7VrWiXr5dol4J/ZDCQIwxco+TFrfPVz4nCDJqMKBieJQvnqkZLU8yJlNjN
Qv59fm4UW1RJVJF+sZI/+vXoaqejzovzZj2UiXgGZKzOCPROBaFy9hUlJLpfhbynfD6SnIhgMCbE
nmjjEsNGMVcMmqdkjaecYImNsfqluAeHO5TFU4kBm0TLQ9FI6Rd0ul/YMUzT453Tu2fi2xxgk3my
GLhpQyzNMSPIenbonofCxe4Xp9ht35rRNg+kWG42pdt4+p12BnlB4vASDxz5bGdWdNZBsn2B9eRO
/b5z8Qzdvg48BdmerCarys5K6CN0PAarZeQCvz15icIdTXE4hb/2V7rn2w431UEt7wa8ss1ZPciu
o4JeDGdbfix78th8hsQr/UC1Qa3ta4+3NZ0PPL7NlG3NMpMYHUb9VV5BOveEvRjJRvdypMk4km4/
7DJbwykjDXtbKcZRv2ywsYJ2U/q/U0I7bne/CizAdjje7XzeaKIcgzJFoRelGuGaF+6z+lWvypSs
uLNctx0++Zo9nry9qRVdGnWEw4cJeOG3averrMVe6Nunx3kgrng6EdK35ljG9HZ7D1+3//J8i8Pk
kBjgKJsurUq6zuDsNIYzRHbyYKiLc+C2FSmfrS2aohq/4PHgcQ2PwRCzEoq8rXFspxOcPLIAXKH3
C4k93tAM50ax9ZxGOfd9Qr9P8is+jL/828fHgSK2fKPkeqSIAz7MNlh4hpdxoJZjXGxvlWkkVaTS
U0LfX4LC/itI2W4rwLGsa7gxsSxtEKSwLKBAsMT0x2V1+69zojEQoP70TKW2aQejo7fjuO1WtBu7
3uSRd0ltEEqi1XR/sG33dfewKDUe4MxG7N+GzXZYYQ2RbGk1BZzV0dwjUio754M3Czsfsk+kUPOb
nJ9athj/yqAgWJYl740SHCxAqozyCfbd2NwOQnpeN96H68s1EQfqkKiLEnqeqXOuiS0TnCOyxShM
ct1s3gEyyCAJIeawBCBDcybHY5EdSj9+HoPDiRfz8YCabbNKBL0+NxTezt5lGyDZcV7wiShuR33Y
7v3zS8lSEYQK3ZYyYNHSS7WtWmLv+WI4V5Yddsz7i2w2MmKxbrXVbfM+sVvU7zDPNTg4ubVyz+1v
5cVDLHetmChimqkQafjIGLsE0wy+HXofvLYt3lvB9kxZmhhLF3qlOs0psEZ3d/jQPlBQo3XC/zIm
YtumtE4Rx6qG9SUoaEXPLbbytU6LVWIDON7OxKxXrujdRqurD3Ljdl0JVCe3K4mSIgxSyFQakIc8
pOR3DaomUA9xXg0O6LLFmKJRZFWIsVTJqkkUkAsP1P8lvkIXCTa1mJbKTvlUUdvmsoWlKWALcXJP
eEi2rzb2vq0Okedw+RfnyxYg9fw/cQzKN0ZhNtjwTgsJdKJwn6wfzaX6O8KqQsvxVzHxD/6e8zT+
y8f6Fsp4d00pSlZGl5KMd2tv6Qn2+IBl9l9chKfB959G8S2HQfjLkLVKK9CzXIOc824ZOGgZp4xU
Z2xrA48eV+B8NudbIPU5JlZYg8qyPAUQeEY7JJ1/w4AmJdCknjLeFTwrGKd3OKY/78h8C2XAXsRM
UqOYMMnnNUR6267Drs374CA7Iuj07X215m0O/RfU/xbJuICVWNWnTsQHBMHMhZj3G0p1B5Ivjmbz
T+Y/Ytho8QRGvfFMA4/ndLMd7NFDvqjYDhFdM8wdB+UYy1XnybezLoKiybFAl4N53lv+qP5KEhJ4
v4rG5ejFu3RsqBgmYp2rdEUV5obCteZ5GD33l2SFXoPD065ZKvAMeO09887091lS9SfqCaUUqGYB
K8kMJ8D66VPE0YqHXGyYaARYPW20FEqwa1UmR3WByu5zZy50D+l0h/PK8GyDwZDCSsIOxTcA8Rqj
ftHLbdO7vvU3oIONDdtACfNEu0KUc5RX2KKNJaPvlHKrx8RJZNcYL99kS/T2pKDfctIF5j5v/wTu
eTJgUtZqGSU9NCw32e49d4Ahl83mZYPnwOe11c6G+IZhYsuliUWnrLNfYc2qXJYx+kMv4C/DJgUP
lCbIAN9WadbBmkhhvlnad2rWyeDIFGo71dyqcDUsAYuXcbnOao45zjaqa7pi0G1H2LLGsvSDiaA6
6QOdlneAUe17YYO+DPhv7T515x7tyaHXrENP332EIDw1Xc7nm7tvU/HM25NrlYk6F8Rjh2qBzqzT
5+2znK0mTQUw5iEF0QCycVQA11vv3fvUl7VPG3pR2sxhjB/Pgndb4GxGfSqQeWckI8v1LkM9EDxF
a9Ut/ejeXz/fFjJnIVMZzMPS97VqiRFkHI+e04OfKq44UfNs+mIigqXST+pzFyv0w6y35SF+qX6j
PyO82B/cpchz7/JUEA3SJojbNlJrRpSuAWMKwSpw7tEglJIN9Ul93eUcHDUnFq+mwqhnMhFm9k2v
RD2EXVyMa7u812M2UDEUTQPxv4T6NpstkcJGAu20SNscDExkSzUxQbx2hi57oSQYveDoM2cIU3mM
Pq2MNu4ugjwlIvFLSk77HLyot41t9gpNhTBvYiidu76VIeTsHdfw1hr3LX+NXPn1YpFoWWtI+nfQ
7csPRDteVFxiiOsrwn616Q+gj9zkq3VhHemaMAIkEuRXtu/VgiAMlBZkdH1f4rQocb8hA7+XTtBQ
2IC6EOZuHXC76480eTdASw76zbr4hiqjtizphiKbTMiuyJIwVh39flDsKP0HBOMdGV54mHEN//84
xYks5qINGDDIggtkPa8N4r2V94Yf3/WoxTln0LU5h8BFE+DB1j3wBOJR4+aR5w928gMYY00STNB1
En6Ac3wLwIOICMOHN2zwfJ65Sz49VMZe9TArlKyEnDW4X8qX8HD7PszeuYkajDUWidAH/Rl/PkWc
JC4bx/XPXI7nuVzOVAfGCJtTUYBMQ8JZodvrbUmiRWurzuYlxzSt3RBp2XEcxdnUx1QiPdXJJRvD
oqiCAhJpOuLoeYJ78cjhwJ2B4mnGPMh9pHYyNsRQiifMe1uQYq/Uh9ufaPb1mirDPMKqMfRSirw1
9WowsomF9CqRXzjAOOt6TqUwz3BXSmOIBgJIKdGdPMIcMjtfL9ynlR96PKigt+OP6wsfDU1Tpokx
IUaYXuSYs9IUCKvpEg1XQuHTByByTo4a1g0xbBLRCqxYFSUVYmg/07F3jJ1K0F2O2txfHd+3Rmwi
8dKnWmCOBtXI2+YOauFn+94mJ7jUH/3/oy9/Hm0nAhkACk9yImuhTMe7MEJ2fFcc1UnRefrFU222
bd2YSGIgKEvF2EoSnCKuErINp/sLWA1GtJCs70VUroGv0UFcQ+6H7vIuMsdQ2LxiYZYXM6h0UOw7
wf242BxW/pe2NG3e56PvxS1LYSAKDPRWMraQs+5WloeRgJdxL9l7DS2Lt21y3gGZnCYDTVEkJ5fK
wmk+J8jTo8HO6zHPaNmLxWKHu/a19037tkiuqTAoVep10VcJTMU5O9q1sa/3FEde5s+ys+Kd5Cwk
TvRj0Eo5yaF5qnERnJbyGCi74ihoQHlugzfvcjMYoo56lccmMF5E0qFdCrt0ffm9++qQu6y4W3J4
n01lnJtWkMo463GG1ZvygrkvVSG1S57cRQkHvwYVhm+qiz0S7YCaipshnn2mvw+V7f0u+1iNpDOk
P19crBQPd962WSgZwc6pcf8qvuyfeZ3H86/ORCSDLwEoQXMR64Np6xhA8+EVqPmFNRDP3A/JueMq
gy9phlnR6qLhaF1K71rWRHDVF//j9i2YC80mKKaqP10CtEQKRdDh3lXKIqoXAuYpl+KLVW9vi5n1
19CvjYVj2OSoicz1hmNsmqNsovN4Me58/mjo/GF9/33mLie1KOutjr9fuQ74o+myjMYbHMyh3tZj
3sGdKMLc4wgkFG1gQRCa3G0neQhX4XYUbb0h5+0elf+d9thz2vb/Bai+lWOutNGe01hSIFMD+TYR
XSxyRhH6t0lWp4p8fHBZBWZtQldgxqKEczOZw1SxyLkNqOWd4Zm+53fZk4a5ihqp2PqptEPQWPNH
LqkOf7w0umWa6OhH7u1KkDZxTWWMJdRWgP2iIFMA/7dANP8k2fKyP2NBzkASz9+ntiz+1RswEctc
59N5bK1Ijkd4qrhjUmy/PNl+s/YVLjBr9L7e0pC5z0qNXTxyDFGO/lYQxcsdLB/xHjAk8fKJAuu9
+/I6eJIdkKfVaoWO0yMNbeDCoPr18QEuN3v3ilhqD6DhvL3z9jU5BAYDQiT8E7PAL9sqvgZE22GB
IugypCXn7tC/c+sEGG+iEUGzJtJvDNW2xVZWSLi0S/tLuS/WussRNvsOTpRiEKdTW72SUygFz/OI
rUdIJuwkHGBq89LTs6SIWNn2j+0y9yUYT62pD1QUWHDMxVHBToowcYONT5l9fN8GuW1N9A6D/hj1
p34hFkthvKNZIx7n5qdmoXbya1iEMk6hlopYmnt03sa10niWfX3+T09qSLgTS1dX89ZHZcCpFoxa
khWIo1Xa0Tl5y4fl6c7MbWTFotjxAYqBbcp+CVYKmPFhRTdO7Z95HvGsK/CtNZvLFDvlJCURbAuf
oHPfLtgQFmyUBabrUd+ke7w+/i6MmoikzvMEssZLbA7pAM2DhHjVSoyJAB9k4UbY1uFrrw23m4Dz
ZQ0GrMLghHEbAQLX6gLOh5Sh5rIS1xE2UIGv4oOXTZpPF0wUZBBLjbEpdGypPLTJx4fhzvdB5slB
Hw7wGwz4JGXUF5oBISigZqAQRZmWm3/mQK/BAA9S9XLc1CFdU7z2LE8TbRcPGXhfeZwYPCg1GNRp
BLydwgXaPMMfxU6VnoTg4adD75xju6aZb9w7djd21hktunsD2jnQ2fHGwFwSUAcZW2kngrr7svza
o5QT2LrL9Uw5OG4wCKMFzUUUzjjOBMs6nGivPNC5S4yf2LlA/jsYNxh4iVU9xMWmss5kfdzKuS1+
lCixY4Up0Zy/iwm/TZ5N1pZ5Xht5Qh/pt8sieQq3IGA8gL6pI8KGl+2Zd7P+eTZMBj+i/JSVXQHI
2gKzvPccEW++BsdpdPDXf+khTzRjwAMzuUMigF2HNjGe7kaE1DhB3uAYz/5NBjL63pLNIqQw7CT7
3kBdBA2SDvIFvO0TXEkMbjSdbMrNGfaPEatrmhH8RxsUC9ZcnKcnc+OmmQx6GEmYKLF6GlFQQu8M
qKkoCTf8Fl7PDA9vTQY85LxMhViBra+Pl21Lcr8k4COSufPMs10XE4eFdfADtcjzrMXZDYtTQeCM
Ra7gGpYdbPKalINTnolOLht4Sx/rU7SzWvv2rb428906UgZBBMMqgniAmSDZgxFR3VbW2KScOpEL
GrVlUNkByI69Do2hcuSGtunjRQ3hS9B4h8+UxLUlBmQaSc4SvcKtH1aeV9nWgFXx4FYWlqiQYKvi
beXnU8rfN5HdYJyM0lgoIuwJCcotFkYtwfC8fXgxCXaXWcsPjjRqNOxRmyrWYOiKiT3c14B24qVU
jay1o5HCHVScYqtgUHDhR3e5/RFvPxDmcKTN3ZWpNMaERyTxitaCNEzVkNyJ7JcB3gk3Qp3LS07F
MB73mBYtulKyq9MgkAR8kP7wzqsxzZrFVApjpfkpj/JOu/o/aPCPwOEGcnpUs7gF8tkG7KkkxgCH
KpaSNoA+Z5QH6xEr3zDXbtNGR8QPX4hZLKwb5X2ruQhpIvT6oyaWkWp5MJw0+q2OTitCv82J8iQi
QPrgGSFPFPPUaeaYg2IFomhy9+hYSF905HJUM0h7/kiP/50VshMHhoTsxZl+uGBxOigj0TPUdWm1
Iebxd8x2R00PkXnwzmBBD80LNBsWFUbI1h4mi01svkCvY0g0y6nQRW+LayreWBpoMQ6uSV8uv8ys
Pzj9Icx7mJzk9lTTm+dsnbomkI415fjfF3IGSMB+PHMc0NkmGFM1LUR3mo5uOuZ2nDJBi4TyAqca
E9Sw1v9jWuJ8S/q7/8SvbzHM1QituhHMNgd+YbYLA/egy3ui5RyeN8aRw94GVRql2qRXEHFIuA+x
rigC2SHBwd1WaPbxnZzb9UNOrp1xQkNAqEAhvLseZVrq/R488Mjm0TcHaYE1L8c7O8c5FUlReyKy
1LDHykwhEo3NoLJ52ypettK2zVJEJS7Cu+rc1nG2K3YqkLkVStsKZtdRHdO7CjTK/n5YcETwvhf9
7xOdukEd06YpodNx3CQVsfYxvCXaN+p88LYISfOP6D9GyI7hpKqeiGILW38+ArIcHR0BoDfywbzA
0Ypa8w1rv06uT7TSTDHU5aii8aMj2ncnu6jI2VcfjdXXwXile2H/H5thedoxr6mgyTp4nCB0vHvG
PgeaYo6dcp1skkfwqvBaH2c5o6bGwQBHWBdRnkrUGo9ee4gDB24eVnahJvzy8fXFJe6fd0m+vx0D
IOIlRAVahTjKR3J04Gv6ht09cgFk1icxFRmM6Bb8LZExyOGS9fpZNZFKBntZt9dcbWXHspcuuPH3
rEYTSUxA0siJGppQCgeovcQYoMLwlLAETwEHquaKXRo6YCUVi14kE6sqf94x+ZTldVCruMbq4rF8
tx6613OFtqF1+H7b7ufqiD8kMQ5Cf9YFITc1SFof77z3x/rlwXI/fxNE+iCxT+2OaFzPeOauYeZN
EiXT0mlxhflggXgqqiK0xkcduZpngRR21dkmyHTdynk6lNty8Z9Zzg8eeM35e6iBgRxANhRVRCPh
z4ONhiGTErUQAchesHqk663J6+DsfmELCJfb7zrRxIDKD2kM/Idlfk6HvhGvKdoCK8lww39Z3oW8
hyT2HsBjk153Dr7+Ou9MDyN/pQ3+FX+NUOv2Z54LfXQZistgoZAM/WoGE3iLWq1s8u4konq23spu
paIQDq9ahET/y1rSRUwciRRMGN1/SGQ+ci0OUd9jdcdjeo/CsGGAbxXpYPQ8DS97+NXP/ETLjK/7
QyJzO4dWiMMxiEVaitwqTvBImc+QbuEuN57zJH5Iorg+Oc08zUaQ/Cawohb52btxdOSPF99ufOvx
A++gTAkGbXSL8l4pdebB0GVJtlAdBsUTTPin4HMhKwjzUhiURnqvhRGPG9DpuFh1bxC8kLFNq6PI
ymBSoFqYrya6At7TF2thx73drX0suwEltn16Lh/s7O7gtLy04VzL+49fyHyE9pR1Z6zEwi9sVihM
YFXFFvY2nhe1C65AHI1NbHOTqUSjuzbNdzAytry+9zn4/PEjmO9TJWqSnUQcE+isNYLhXdQkPJPE
XHeLnvcfRj75HswDHsehVZytHNoi6m4P8mv26D59Ve+88H6u0vVDI+bp7sYRrt0JGjUrx/GtGsTj
qNYG++1aIwo5YbCx9JKthakCeLQLrHDeYk8JDEJ4NhLf5laN54KeH7+HedvlBC+x3tLP7Djv6uv4
rjvgYQHbZU1ajDzSnNE6sDgJnLmYbyqVbXoRLoF8SSUqdb0ddtFerkALeHLu1eUi3PRIE2Az18kd
CBZHoH3vsv4InWHdvPOgbRZovr862/0SG+Gpt0z8jAFFRGRBFmc/8HpsWbWweo0Do9Rhv2FhLONe
FxappaeViPcZ1z2InfbBR2KCO+g2j2kTpZjIQW5O6lloroI8pMVThUgh0uK9LWCcAwMdNpQLc+6u
seth3VKQgbQEZExi0ZZQsCCDm6wKe/RD8n7nnUqiofVml6akcOCklovDql/YO3A22U0EOiyKsDSo
R8netJOXvyle/bA2BsrKSzFaJx13Dnh6RPUKM17Yrcd/tzggcgX9yWtixEkIlgmcfLAfpJJkQUjM
4Ctzwtg7Fb+6gISjI8QE6zSs1aC+cQxsxqf9oSUDYUVpqa0Y4PyRjBJtIfLUDzVCl+hYeLx7w3m9
VAbEMHCY5pJBP7VDF4e6Iab1NzSca/zTggeZ9Hf/YVeKoouWKcmawTY+CY3QXDoDp5oOnkXSbqcH
v8S1Ybh/c34TOcz5Gb0U4PQg59lzgpggSyKid5jaJUfQLBJMBDGn1yl9Z50uZ3p69IFPVo33esJr
cFvMXHct3MPvc2OQHRnDWgsCiGns2vGGnbIOQO64Ib+XeFly4tfba+Yi3XKTJbOW+C2ZHbWNVTNs
2waSe6xFe/kMvPAjJmNvpwAg7hq22Us3EcYEAo0OLgzJonAnuxc7wrsVAGawPOnArebPxKfTE716
K5P7nZbtCetVoJdCtmsJjeya+3pe8BIYvNNj8FszAk1TS0gR7uBdvWIaGv0uaL+wb9vHXErrhzYs
XltnMMBSe9cN25E/Awd82mqJKeVmKTj+B211ie72e47U2Sd38rkYLDblvEq7iJ5ha6d35qbx5GO9
c8qnL8H5OC2466vnShA/1GRcyMzMpHNpQCBICSTnsm0acvhq3oFV3LXj0iwuTpRjIORyyUUz06gs
LKV6q4i3DEkKrrcDNz84R8D4Qy0GRMQxxhBCBlGlU3t0y2lU2RgstohuJ67wkEXr0T7vv8Yn/5Av
vgzaOsR5BaiEG7h8ta/JbcCWoZNlUfuhcWhh67+feR1oc0H+VMnrf5+IMMHCkVU1RDT2dQMwom1h
xGj7lw/+TPuDR3Uz7zoh72QishYlyWSuRJZowqXDrMqjvjqXpNsWn8k2e/p98ld14hyaO8S8a1rQ
5JzkXEusLk/kMpeiN5pYKmvIPW3Wx/MjElLKCokM+4AmQs4FnEnZ/BDFXAcx7M/RRYCohKSP0g7l
/sMH54rPIvJEG+YWJEF4Lk0TIkpne9e+GC5G5Q5+uuDlC+dD1Ikg5g6YlZhqjTrAMzj7SExmJPlC
VQhze7SHUHbPJpEezm7jJI+uW2IG3RP2HcJ88sTraZ67Coqki1ifhgISUjO4KhM7jYyTGGj6SJNR
ZWIrFXF4TtBs3keRZURjEv6lslT6lyQJL2Jt0tvmPQStG6Cp97ywv/YdmlAwAsz5hnNO11Qcc7SK
VsTDUEBcQpy3t5HcLcA+nZLdk8/tGJoNQaeyGEdFGAQ84heqGmLg7fHu0QPd9SLwVTCcIHnO9b9m
v9b3UbLBZ4rEr6ml/3uUut1ncIYQaT+Gi94FxerH/sTLpVxjOxYqJxqycWaqBCNiAwP3OyLKezKu
BMmNsKt9Za5X7gLjfZ9kE5DdilCWIV1f7R2k8j70B9Ci/QrBTuJwvu4cCEx/D3VBJvYqm2ehkuiJ
i5l7vqwXi4cT+Ht/v9oDWiG/7Fr2/mqIV5/KZNwaYVBiLb3gDNbH4wlJYvKyW8l+sOO4TzzVGAg3
FSE7VynE4PY3ElZbRf2+ln+Fgi2eF5axuX2SPNtlGfsNRQ9DdNjh5j+GhC5Cc63YXi4WBC3gCPVy
O/4Ehldcnp45T0OR0ZAiSTQZrDOn2aIWib0hAYIVAczK5AjSOUw7Fj3pKxulGZ7BzPmkU3HMqWYt
XqfLBeLgRLWbPrZj394HGGNb3j7P+av5rRbzEAZGUbQXapjGwwENipgYvf33Z1/aqSLM8ycHaQTC
LQGKOL1snw7SQj+u1HfsvffDO+5w16yPPRXHPIVhLeuxSaEGS3FTxylVf/BC2x2812q5qt987vj4
HNMirtn3CTLAncWdiREJKIhCde5g/Q92EFHKyMU93R1g0+p4R0y3IbrLO9u58GgqmsHxQU5C2UxP
0uPzsMBzjOWNSUd0nulzTIRtUz8X5kUpShxpfegckFOgwYADIbOR80QRgyo6gcfq0pXDiDUvcGAo
VSUIzm06TPlgbkAegd18vw5Y1fzB/XZzNf/pt2O705U2GvrCDHGATuMK+HLI2i14bvtc8fiHFAY6
8lHWzm0OC3l23tKYYE9zeC+SJ5GgdyJ06HYsnntL/+Kfz98/NsmWCXuzL5WzhfNszkQiwXLMaK8G
KgiouX5xPt5syUDB3gzUVVR01rBUPfF41qtey6THZrAd8Umi9apdcW+bHo++b67bVJ+KYsCkrWu5
1a1Uok+aI4bLCEOTbnO3GiSX22o2i8ATtRgkMeW0xv6MHLZxdBL37Cu2A94yTnAw6/VNhDDgoXd9
J18aCHHMioi/df+QvXAAmL4Uf9jCRAQDEq1ajmlyxufpYAt+6D5eSGWbS+NNsle1zqV+mbf2b3ks
XFSlKJ87E98I9TRlLfnlfZnZZVW6guWcsnU/um1Hzp6VOCDWl0tMbiqxWzT3t9W+uuc31GYhJc+x
M0NB0vRxfXEx6l62QBU6Md2E5DlYYMaB5O8PDygmO7GngV5Kf4yOmCFbrtxqqRekWcLL5/bkzAL2
5GwYN1DP8rLRhlh6LE2SdP442kg1DeRLzzjPOu+mGAzmWJWGqyLgK+Syc7IwVuqf9v7qaVWVhMu9
Ry3o1lEzvoqWNkYWDThqmhfZbpcxyM5asthsXlcrLkvjXA/fFAPYwZhIGDOkciFt20cEuy5jWz0G
LzwKudnMhKIZCnIT4LbQ2XXnehPWShMXuDZ2uFOcahEslYfc7x9UunT3jKAW9TLUT5SPhOhPt413
/j2cCGfubBS3eqDmlQQvBvTG2zvdvoO3+1Ajt3V2e5tW531HffirZ+NbLEuyUaZSVWMblvSolX7u
7+w+tNU12irocpG/KgBPDvhasZy8+X0g1Uog4YDRyLJtvYJg/ZbVOsj/r7nkZ7MWqqtIMoEfD007
zHlqCsgnguFM3w1PdnUbAe/Db4J1YqvDF4hSb3+9+QfxWxp7jJEclE02XCQkl2hRLlz173RENSkd
9BFwZM0+IBNZjOdkZVY5ago0227j0NE7V5XRRFt5T/XbIcFamAXvxZrPi0wkMhgWn4NcG8/QTiGt
l8v2ZgV62/9h7UuWI8d5bp9IEaJmbakhZ9tpp122Nwq7yqV5nvX098j9d5fM0peMrr4LrxyRRwBB
EASBA2dwJBOPN/aP6eG6hJylkxlHFlWFl09yTy5uv8m2ivsgcqZrc5eLcV9hGk9C0gOhEuzxrgG/
bIwJOrsDr2tw3ScvNMfctbIgUuQ2g+ZspOlCB4/EaINEtTyfHH01ZF8gMXFSU4O7QK0HgmTSsz3f
VC+EXsrH3NoZx82bZcW324fEeUD0yauzWfebC2g2bGrVPpb6BkIeXk+v7mUsKSYpUivZBlSca/XP
W57b4u0BJoia4rTwlAbSQq8qscSSho/ZYe7+fxgb+hDt2/f8/bpVrj48gBXib4/CTpcPiB7IhQlM
cYMbOsrTeic8mZUlbKy62CcWP4m2Go/+QmSTaK3cZ3qgwkyfQN4TWKiXnzblrn43eNfKzy3123m+
QGJ8SlT9rU81BysFXjjc2Ts/dS+oSjplrnmv3n/cXzBVsn0ctkKAAqF8p/V4veLdb2czvfYhjKuR
8kapBjLbElgdqtvEzUDp9/y5qDPFKWo5OKvK2Tcsf4nuV1WeRNihDSr33ddmZ9IaaftDj0jD3Wvv
eKXjIK7e1Ba6ZpxPUrWhKQ/tvFPJLQZcj58laMplqri3bJmnTsb/SHVgisYErNKp3HkoxHN2HC0D
3Mw5RRMd2YDE7WVwnG8bBZRC6K3BQFw8/Zi2feApmmfMjINSJUXTAh/bJzvONvZeW9pthQ3LvTHO
Ml0zIcYdEZTAp54JmUFkr2xAmwjWtehbgTMyc6z/aq+MI2o8QjJZB1iUWKeD+16qVlFsjBsbVamR
Ff4Jw7a2cEIKE9bkM3ejJsJcD4gOca8LqWnhhNx6yDZdt9PPcPeKHtkJmUU9KmoezifKk53vg9s6
QtfXbneb2aUlqLTZWAgSD4kVnMC4mZx+cKtiPydsXPsCxiv5qRdpWjvimHZPB0x9Od3W1ntI4/1u
JoV3ku2+oJL78vjA7TrjhCAq44b8dDCyzocbOtmox62/8Q6wNZqV5Tp+/n8RCnsdwehW0mEdO/eE
WjXZLdz8sTcd00HlFG5tD/17ZlndZo8S0M33zrq7v0s3LSpSHwNw+IChYzNtxNubzsHE88TaPg39
ZuBcqFczqxjDqs23IRTys1VBYd3oQjmKs6cStmhgTnaDXce2GrpCQvud+bSvMG79cObll1bfpJfA
zBYeusBsiP8JLJ5VmoUUDR/PJ3EE+cK+fRHLE1rreSnJ1ahwicrs5dJPTFKCbOiCzODz7Sm9j32L
pKimUzhbazUsXCIxuzgNGw1MSTOSiTp3xcoaq4Mu97JDTvrL9X28Wge6AGMrhcCr3Sp5DLADWpD8
0o1fg1vtkgZ2u7NyHWdO6WwxEiy1b5wb2dpnzhYbW9Mp79ybH2jZ3bz8DmY3iwEu3nk1C10FtnCf
jNQq9jOL0XV5V2/SSxxm7xI/K4fUnCAv2shub0vrHlOvNrrl0D3Otrk/O7J4T8dr/mKJyVxZ2ibv
gnKCbENrvbsRHgNQsL3ncqTzTPSzEGfhNkol/j8TPTQP8uYFlINnw+Kd1HMAcm2hmKAhjSZfw2JB
gebt6RSjFxsVu4E5l7X+4L9ZzstxDY2JC6IuL7XAA5pXUXTX7/fd5q3YnznWtxbmLReI8Shm2DVZ
4xNykeKdcI/36CmwPIHX8b3WIKQtYRgXoram1GXGbHtPKE26RWnS7p7efXNArQRGoQOfkJq3Vown
mQYS1VEyr9WhsW0VxA+PqK++Ld1ARf0tN6uyFrsu5GOLMIY+SdABDjiwKJludkCLBObNoDji+h5e
fULUNHQ9aaoiEZWNPcikBkQGg+Eln7b6nMaNrOm9D+zHPZ7wI8Qe3AzOWqS8RGS8U0NyIciJjKjx
UKGIWEDBAi6TyISdzwLnQXvVFhfCsQ6qCKa27WcjgRaVzFKhxKfrClz1RwsIxh9VWidg2oBELkJL
y5P6DYw7rRVi4O0fnWQLoNk+Fw4pm8QkCjvI0lt2cpdbVUXnPtoDl5VtLapfrg/jlBo/0DsvxPoc
Oo8iyt7fYLpzfHt+mNmDuC9Bq3a+EItxSoIsNNEgKDir9O/FC8FAiJTYsWgjecLlTeRZHuOagqBr
FP3THA7u6+1ES5gDXpBBb8C9PfDEYtxTKeYmCA6gxMIGS9Fk5xv9UdjDTfAeCOfd8ptTX+iPcUsi
CKJzo1HnjOGpu5D7vWQ/zifvdStfzTwtjEJjasLyIqyMMAMMEsrK5vn0+nq7QxsGRp0eHbxIPlqH
YHMdkueZWAbILhayToxhGWCAPFW4ykpOULnRzaGIKC5D/1GRGuMreqNqZVME3NOzQJUdqgtQsXFd
JI47YstcAr0cGhIBIoho/yGiasLqJJ5FrJ+MeDHW555qXTUZj+SPGCQTg/EXNypvg7Nx5+4+7kJr
g4MR5EsWBpLy82erEecCk3FOmOCoNIGvYRej/eu1O443Aij+ebHfZ9D1u7H/Eo1xTUMzSEFZzzBo
3QSt30QLF8O1kavyLF5xzewMrmExjimt+s5IcXu4gIyf3Ht0z730rZvDL2kYdxRKlUqCUp9dH+4m
z6fSOQ0BSH3lk/Kc3habn1t+FLPu3H9hMn4JM44q8NdDKqQbnyuJNgHVneTNL+gD8tWcs3Hd3/4C
Y3zTJDVa0CQQcAY7hbvru2k1Taz9Y3SayPikoe2jKJYhi+6+o5T6/n6XbedsOOr+csx3szhwq+Hz
Ao6JWwpD6b1JBZyAaOK5d4qH5FA9gcvF5gCtuXQdj6MzObKC4k3GLsQ+yJIR1Rho47W9l7vURmIf
fYsclLUTaonCWMKALoI4bYGCpwQTSX2FOrKDeXgcaVZrCpc4jBFESdnLYwmczzkyIBu57FAPi37f
tzcMUucVg64Wpy7g2IMqlibQ8KeAA/eO7fqIJy7urU5b1LCcxjOKFXR6O7cy0Pv6ZbwrVHrnjMcK
Q1PRErzNTufyG/iOrqt6Ncmy/CbGclKMhC6Del7QwT5d0GFPMQ4WRUPwyCAj/WEeOftOWfNdS0Dm
LFMHPZbxxi4h+pA28UiVV0QH6U+8MPTO6ZaGp/vcStzL7v4edPqDFT0hx6daYGhPTRSyOsRxMnpj
4e2Mx9K35hGWH8acTYU6CFKV48OeKpSBmHy+wTX/tgRgDqIxa/N2KGZVu6faSkQqb/5iNiQvvNNo
Nf2xxGJOo84cslqc9ymKVtE4iAxIZu8uILwVX75H3zSa7wq02z+VHq8EjafF+f+Lq4DS9IPazTYu
Y+a8eZM41+11NRu5FIxxQFKaBPX4uUqH59cAw5/vdecIa40waZ6bllg7BXXdNCUT0+jAHsBoUW+I
OA4IWS5Vuwefk+Q286IZ8dHQOUHsakS5hGL01oltM2ZoibkcwDH4+prZYLVxzE1qo3OZ4155UjEq
BPVwMKgZoMTN0+lducQux6+uluoshWH896Q2aDtPgFA8dA46C2ZCCY4drB8Rv5aGcd3mTNCv+4Cw
Z7+Bga07FOjwa2BXLxcLUdiqtmEqFDkyu9meXXc8XYLbD/p9rnBCz+rPcbuNNrzl+R8u+R/R2Aq2
CRxAgzi1OJWeTy44F+ELN3cIkefGPV7GY/V9Zykf4449yei0gUA+EGNc8rNP/X0SoLie4i1wg3GL
1kNR0p8gPhfu5mrmHxxbXM1lLvEZrzt3+USTBPxxg4oFOEUUq+IWwDt7Z3NgI+YlDON7dbXRvamB
uaDvpab+qZnfSzg2+T+c7q+FY9xFYoBtIiohC9IgmJpN4xakkhFNXbvYNNb+J9rozj9DTAfg7IW1
6G8pHOM7CsTqVZsDF+YCH2+8dFvxvX7nwfB0yPiNcfjb9R5s4/xs0lP71myVBlVpEVYNzMObuXqG
I9va7W0pG+NKUjIEiRRCNgw9OGHYX06DN55gPP0xvkTTvLgo5sMyp8mdgheQz8Y1nnWsBz7/WAdL
16xWVdwaMkwQdq66u/d4j66B6Yhwz7SwvYP7m73VHpSDdECPBEeLHAlZ+mYtUwV4fLiUg0sO/t60
Sjd0D6Ba5OCsn/6/ZGS8CZ6KpZZM0OQBL5lDQ3thLqKwkcsCheZ72uA1nD+PcbUTY2EjLJHzZA6i
aLaQbmZNQ+3RJ1EhZp+hHeP73eb44gTOZzNGzb2ocLYE28YqFuqIp+lZr8NkuzuUFoJ140G4m+v7
wVjNfY3nrSPjYeJ+GvVchn5RmoH5sfIWc9hrC1X+L/OsBt9FZRdmUF9fVN55xFI9J5JeILsBIdEb
DBpInLWXjw0oc44OWvJ5Kl1FM4hoqLJCcKPVFCaANKNU8OJZxNPkIkWEagNa2t/UzR4SouyWcqRb
U+kS7zeVNoaSzBcgMOHtkTys6QWl4fYoU9W6Ed29hUZFE4UwvBzOWhSG7mddUuU5uFTJVzmlpAi6
ETOdYbRu+6qjQL3gbfs161xCMLtRjcqQyDWBddr27XvvPnCc82pwtARgD+/J9CU1AQByXvMlA2UZ
uD+j/8lBzwnmGXHw1jzoEo4xDSHvykYIoTKjop2PWvMPDsBqjesSgTGGVg0GtH8AAa/GeLl7p+kc
AYFE8LrRcXGYExt0ZJ3XdsDBzf4ZzJmBddnoZ4Q+4C/gQM2fzEY+S5GYUzsIxwRprk+RbDjGxCUb
sOZhK/EyaqtXsyUSc1S3VRlgruw0OydUC5IaFO1KM3v+gO7B7Gvz2e7XgoMlInNwG3qXV0iqYLlK
qlwQ0PFPNM42ZXM2eVMEsdoDop0L9BA7IhpHxvobaiTOP5+urxXHvtlXhawo5UgPByhwdILQNQh/
IPS6t/vH67AvCbmQ1nnqYY3UxhGrpzja6AMNBKsKrZKATVJPbMkuhst1wTiOiH1cyKvRzPpZiWDr
iEBLtd9avGkOq7m8hS2w50aSoRsZ+2rOeDw/a5YCmkq4oqMTXm4wlZlr7atPGUs8xlUobRwb3eyM
7GfyLP7MabW7RaVqulF6a0J70XafE/pYBvT88IO71XjLyPgPtZ6UqR9ncLvH7KaZsZHnN9ZCuaV8
rN8YyjGRRFgKWifq+9qax6qldzdbjJJFlTPH8nkOUWN8Rzd6o5QEs4U8nwZQM7oXw77f0GHz+IMT
zqwmJ5aCMU6jLjJMrZWxy8DuLm/r7+rLj+vWvhqPLhDYnMHUYWQCZktDmBPOXXkbUjQHP9zPnSco
W0Dl3uahx7DVA+9ll+Pq2cRBpg7TRCIoMdycucWQPPfO9swSuYtLscWvP9nq90OwQ74ar5HdRVGt
JAHdHdI83Fe1/xEN/uOv2Ha2IPEMVfA/zxTkxTDSBESw777zAs6WN8eqd7yTmeOC2QZaGdTjgx7N
EU11F9498PikeV6KbWKLiV4lKNSZ7TxHfBE76bamJxr6VPap0oEvvo0RBPB2M1ePjMMo4niQQQkx
mySmXE/bwJ4Hd79h2PD2jMqd/7id2YFPYjek2lRgByC+ObnEvpSYN6xiUvgOruoHz1Vxzmh2xpOn
9moZSZ/7TXVPr8EP/xzfxZd8B1/1/2EjMA6k0CQ/LYcZzkaQ+Hx6EjfPphsRy8+pd48HsRBTJ6+7
FN7mY5MHeuVNoIj99MbIvLi39xvlsnH2+88GPS7TG+d4YdMFpRHKY6ZDwh5FNc+nk4dn5tzZmpFz
5s2/4IQGBnNHKdOmmRT5c+28u/yI9ADvXWf1ZX7hjtn0QGfkKDmYr0Fgi8dlGYzqL3jbesBzAe9s
Wc2mLqGYG0qclsWoZNhmqOkCMRnu5kjf+hiCemccKT2+YE4KpvVgVs88GIhHJcRzLuzwJ1QTB75E
ICgIIdzErrabjeWgQgo3mLmygnOJ+WROvnKzYPMCnRp1ajwCrrWQqEZqHBOiB4oWy7sN/XbM3hB3
PYzfHpJzMTPzczvOVkkclspmIpQk1bVB14Ef0wwVOIrthfQnLgEcOXkBg8HEJmCdCQVBnn0n3tZT
J0CtPS89zbVRxqeMmqBjytJso7hiTFt584jKEZt7iPNCE3aeE0GqMyQlcCr3GcUjuHdeErxEe/b9
rqGKTfG4ajnWNhYsXjKCZy4mk/DowDk6xTKgn+c6HPd9hyFoOBWG7TxZdjOcPXej0QEzU47WDRof
aH0Qjj+SnvIyPozH0QkBkZkJei9RUSRMR2aWM/WSQYz8IDkq+Y00WZjvI7xFgpOn1nhRdHrdcTMh
2W9g7LqK1VQYxE+ORSTey6VJjaY8SX3NCWo5MrG31LQyckPJIZOn0nyik0hHTO9JLD+iVW6hRe8/
ScVeVMtO8FJRhFRam9CkPhXkrOmcKJq5f3xqDh3bhoEmOU0R2UO9RT9KH0xpchSjrfhWv5otCibG
j+uC8ECY5WlqjN5NZICkcoeht/ckjS1Nia3R/IMF0hSdmCCu08EqymTKSohTdEmeHPu0plq8Gwyq
dh89Ufe6oLpFKllJmnIw14TTVF3FzAZUByLH+DXDSCpNH6auSI56hJIjb1cYvht2kV1rnIHpa0a+
BGIcsaz1Ui+ldXLEcCkrFvd5+EPUZI40qyAa6PhQB4YRTmygYKqTqKsziBQEUNZHI21Mf3/dHFYw
CKgFJYyu0WUUOTEuqpaNNhJrMT3qSuRm5X408aIwqZzds7IuRCIKAYIISrFPR7kokaj6MBlVU0mP
WS+ctSG3jdqwdPUlGjbXxVG+pv7mLQQgHW1bpq4oCltt6XVGm2F8YXps2mEWp9QLDsK8sosQ4C8E
Cc2UiqkYmLHA7B/Da6qoL0h6JPU57gvL8CsrCU+l6bu1yqHdXlsc6W+sWXVfzXkYtbiLRCxOlphO
HzmNothF/+9NGQM/oCzRBBaR549YrI0PUq3OK+T0WGt6c8zkPHGFqhOPSt357vXVWZUHpxAGkiH7
r7CEdlEmZoLUJdkxFDdNk9qtuQtROP/vQVTEJvNJJ6smq7TQUA25yaLs6IfnpgQR0DxujcjWH6Ao
ugLNaZJusFwNip9qAQ627GgL9fadxLs/+Hm0gJiKQkSw6DAr35l91RZ5nh2rwCHqSc82Sv4HOx9u
+R8IZuc3eqSMcQQJ+slRpucs2Rvtzz+QQiMEpeqqQWSR8ZIxqOLEQgZEWEyWIMKzKJolqhwDXnMu
qgYeRBCSE1Njg9UoIwhwOqDURLP7UKaCdFbVFz0K/2TNTcyPQrZC0jAf6OtOARl4odc+yY5j7pjK
vChd9nZdY2veRf0F8ZnUWGxGvatLJYml7Gj696ryWMvqZgo1KqIDVBAK5zrYmuJmrZkG4kJisl45
0Y0KyRkzOw5htouUyMJ+JHlmB1PH2fhrbnmJxPiYlgjF5LdadiT0pefsd54U8/8XKgu1dFKCQs+O
KsbkKqc6cOr0NFQcXa0sDGZswYQxFgmN5p+EAwuUiGSGGRRCcpySVwxr2pFsO4nhNk1UGhHO9WtF
oi9YzLYRR80QAgFY/V4ZQ7sRrfqYEJ41r6HgbFHRaQbWX1Nl9FZJtZALXZYeRczIpKXgY7Rp+R29
U5Kti6nH0R+bjpvPzfko+weOEWoaoyDWtRxwr3VQ0xoJ9rRyFd+jTbVRyos6/FArKo80jVzDPyob
TbDr/mjKvgU3YovjVuBpYLY65ij/8knstcjPozQyoYGgO7TZcepvA217fYutGD4gdMRwqHxHSYb0
1TinpJLNySjSozSCQdq/J9XjdYB1GX4BMFF2nnRqH8wAul7TSN5l1V1vuv8NYxZyYfulXsljLVTp
sTUeOv+xNzyKLXYdg00H/J99/BJkFnQBQlqlw2AuhCGSqrWWRMLmwahNw9ZUUHMNedncyoWfu7FG
Agcsf8h+CCJxQ6WJd81gJnhkk1Srzbr4/vqH8VaQ2SZ+6ht6PCvYMB6y8YfQvf+332f2RSg2owJS
8/SoJZNjqvWhDWJO3+WqjRjz5EMDPJkqW7IzCXWstSIioqHZdA8C2Z//QARDIzNZApokVGbpuiHW
fSHG75MAxYzBfqh5O3V1ERYIzCJ0cpjp3hiCQaWtrDRE2wDv4rCqI0Tz4l/XIDYKlnE8+Rr49o5C
9BYOezF7rTOOL5g/8jd3s4BghMADnJaNFSBatMylhdVKrvgwGjXnPFzTlSzKmBSBcTYmYemaFLHu
orLFBSVs38TmtZYHDsCaqhYALDvT6LU9EUNc5kyl2Ah9e0o1EYxs8c/rVsWDYeLTWov9qNcAo3Q6
bfQTwZu9bl/H4OiKnZs19oosDJMEUfyWEuMiGT+uA6ytuUxAXINbgoGUBLO7s65VxW7WFYrPt8SU
PjThptD9CVPEedVVq7JIuMEjL6FhpzNXBpIpeoDnZNzjiqehQ7+DyusOns9D1oDBhvIPArMiQqGa
gx5AGG8qf2Z6HGOQ6i4v64uuPA/xadIDHiJPJunroVCl3dTq0ixTElMxeUxa3rEzf/PvMsmmKqmK
aWDU6FeENo1AfdLr6bHzk86uSPBhSpU9xbVMZUw7QS5WNOxoUp9zcdyJnuFet495/X+HB0UdxrfK
Ou7EX+GzsZjGQTFShJUF0pdBsC87Za9nT1OvbCpxyDhXmHWF/sJjXLU/Fbg/aThlO/UxKj66jnMU
rNo7pqb+LQ+jzlpqp1wT8Puu9FN5fuH8+qpLgMKRrUArrfHZaLWIEdS2UWRkrNLjILiqgflj4iHJ
eTa3uiRzdkKcZ7/CML4uiezjwpXrfnZMx+i9TJBa9gdHq7cJnlt4GV+WQfgz6pFV8K6iZxy5eZat
k8St3zchMiJ90gUbTxl92o3+tJ2MsbOIKniWGKvaA1rKUUUh55Eb1eW5iKKXzhAw3rGYFKvzfd8m
ZmRuY69JDKsswtAy24F3h1tVvoZY1pDA0IR2yK96SbWiassmxj2rU2n9EYktNPPv0x4SakPRAoGp
9TgqmYh8SHJFr9IMkYTvWWQyrRxYQ/R0fdOtGukChbnHY2S9nEoKUArfbtDkpNxM1aPx/TrIurr+
EgXNsGwaKiImGTGFMjvqzb4x3bB/aCIOxDU5ZgjGH4ta1Mf+rK04c4ZinymnorC4KQmeIOx+QB5U
8AOglO37WDx21U1bbf6brphLjBoJso559BBEOuMtxyT7aXL+AMIwYV14FkB/G6MrJcvzyAiq7OgZ
3o08qiHVBTGgyH/Z14FWF8XEZQ9DiEQFMffXbeJ7cjkJGa6TvVK5BLzNWUAo+i0wP4MT1s9myp4d
89Xd0A006iF//xVJjBpJJA18h95kluC7Rm8b3g9h/N4b0TZI30bd48i2dnosEZntmRhjPxV1mh0N
EQNNzSevzDmxJU8mZmsaXYHBwAIQhH7YVt0dKNZpo+1LQ6J1hdpaJ45erq/Xmrv/9DaqbhJcYRgt
Jn4kZrGJfTqIuL/QEa24hp29Kt7lOs6aXSDJjgw7KL3JbwYo9/mkFyUMcDK2RXSbHNrJjWMOyNoC
qTA6kFsqaOFkj5MxTaO0nRR4Nv1DjlAyHv3BNkICzDAkHPKayVKF1y3RIr3A4TgEWfqiJ2UFxrQ0
OEZdO3FMgS1C+DwbNYyA1/FkpMimztiCLmO4vTDBK6iYsErzMwbguX4UOqJ0LERynpKGVupHavAu
m2sOD8Kh+xW5d0zemv+/iDLKKNeLOuixr8rRKaLAMsOPaPr32XcZD/J4ecPIN0Njo3U9iHqwZwzx
UVcT7aEq/MGVB3nYF03n8WLclbgdAa4mKnPeWsETz1eBQBbT9r4xxsc89NwyCG/lAGPBpcaeys2g
7718QKgh9rSRH6VBs3SzO2tdS7OTYZa0iUlKJRPlernX3v7rPfHlw2ZzXmha67tGjM0uPhJivgRm
R0N0XmphtI10jq9kmQdnY/oCxSwqOo3BKNy28TFuRzcTaRnsw+mxNUwqy7dE3nrFURsSWwudIY5w
/IT2n4hqKriamdhAn5SfC1FztRMTD5kSnNU1Hf2fUizihraTeMVlK8YLOX/hMC4a74WjWWtqfEz7
0btt+jTdqeF4qTuw3l6XaBVJkzAGRcQO1UUGyVAnQe2LKT7Kfmar6msQVDQfNPc6Cksr8tfCLWAY
L9CVmpcUkhQftcmSdTO0kG2gU+a5E+ne406BDyiduKlOna/ciHnv6mazUaQBI5LFyTH81hJ7fXf9
o1ZFx9aFGzdxZLBktJWmTaXeY0OBXY9KO8+LacR5+l05luDywKkHGlJVRtzydWtMiZCjzoxgz4pG
uK2yyk7U4VGrynMqtk+YeiNyDHQV0JDn4Gh+qTOZvTh4fRng5hYffeFbkKu2ONH8BXRWdjz8vK69
VXe0QGK2oqwiNtZKII3jRQJ/SwQ+aIwz0wwk+zFGsb9ch1vLLMtI7OEPSREdXverKqPYjIIyEuJj
H4kTKNPTyFELcOolsuhbzZB4mGsWNzYJvAH9y0m3AwNuuVWKDFXDQfzuFc1gB5g6+Sf7x5ShCENW
VJPNyhq9NHSqiM+qsz3emWk5VVRqH64Lv2qpCxBW12PbBmTyAEIRDSrHnljXAVbCGgWBro6HMcQE
vxEWZkbSFRHR42M0VqatjOd2zqT5xTnAm6VzHWteKCbgBZYCT44CDwTYTKiWYXaxOBTwbWomv1ZV
sw3a+u46BNuVMbsbYOgIBhFF4dBk7glR3nWinkFhzVTuMiOlXodLt0bNOrYyCbU+5VMeP00pqLy1
5EXqI8sfBlvHA0RPcisb8WzV8L5pZRG/fJP01YBLScVDnQEODjOWn6dw2iYomlBS9C/JtB8eUglM
waSzu+amqmoYs/gWSfmrAl8ZKyEnmFhxE1++hfFLjYeqc9FHHRzKCZWd1iU6FeOx2Ott4dFkElJ3
SKd+c31VVhdeUsCehqQACIKZRcnCoOibHotSqlFtFUGN2wcRp3/v1RWUjfyDwqgZ02sLo/VNhGTB
xoxutXqXeU/XBVmLab9gMOrrw9pMjALqS/vHEDGVhNhLrH4a/k9PNKxqrK1Al7cCSGquA69uU8kg
pjrPvJHY/py4laqsRRXWURE3WroPurfmUaw5IGueFtL9QmHWqcjBBYw2reQohKqEMoyhcZIkjLdV
0ZDEDjsyHXTNrL5FfVTtinYQbpDdwkRpoQThtOBFlhHVLc0jz+OEf+sG9OvDmKVN6jzI+jxKjrXT
3Qmc82x1ey6kZtZUa+vRgxNE2aaY0Vot7XH4CHlsObwFZA6xXonlujJgOK3vO74PCq3xZw2uW9MI
OOcSD4k5MsSsMYNMQGHtNLi+dJq23bSt5H9//fliKfNHLMLhpo77NvJhj0O7L/3C1rydkcQce1z1
VbjAyURV8DRpMKFj3JbIdc81u03kWWrrwl1G9buZ7LP87fr2WrWvX0hsuZaUNhMWH2c50fv91N5H
ofYnzmmBwGwtzUfefpTgnOxMvCHdXc4bxDUr47fDdQHAbBE/7aKoiaAs0qvwrvsUfZypfheJlzkw
8ZWKYsDMda2tr48qaroKjn3CZtq1nHhRMKK+derSejPVnn+uU2/jmx5N4awQxbfR43XI1b2KIdoK
nihMBCyMGnO4QRgEbhOl8hKbh1qLqCrwKhDZRtm/gogFCqPLSTPAoTVoOEn64KgMVh7ZfZbQQRFp
IQ0ZnZQas+brhxYBKJhOA9rHNY0z3Fk65HHNtHZkFdwMKmaSVYMtoySrUe2s9ZBraR90gtaP61pZ
icjx1DE/38sYzqCyydFu6OZqIHxvWARUq0e7D77L8j4Rn5uTpvOuwqtroCFWVGXkIkB+/3Xvh00E
Udo5Hjeqk4hjadO0klUqvcmpo+IBzf9fOJlOH8QmzRE3oXTAUvWz3uCm4Y8c5a3u/YU4jCsLJARn
iQZxYnGLUvqWE/uwPT9/GRMWBRdtA0+vn/0tCymEGpVnUQUpymxPyswi2S7OWqtJ8QRzyULN9hvn
Qc9498F1sUwFZSMoosV721fl5Ula1Ig746MknRXdP+mdyTmUV60OSba/EZgEQqLrA3oRcAa0Zk4H
WadSKL6G/kEoyoQawXFQeIH0vLt/83ELROZAGDMvLMa5NSUJhG2hBSntOkdvM0T2PsXIoK3W7yIi
2lOQfKtLXgb4ukbV316EFCkRYx3yVlq2k5p0m5ecU3X16P5HPpV9EKqiGqHfAPlA8knbyb8zQuW2
UTSqRLzeBJ4wjItrg3Yw41mVId5rTrxrK+/XmZCqFRpxSgaoqtwPm+11Z7e+odBOgUHFeDzBG8lX
y+5CIe+nGJ+el61VRd2myzU7GKddNpHnMJfRAeo1D5XZPgRVcAxaXlX/qnCYIIycqoIZM2xe2+gF
XSBzY0w9JjWV0K5yn5XV8H5dzLWCS+SvUR0hgYIEUjLez5SCVE6iLDki82lNeC0fQOU+qbg1+pKV
FweU0DVjRJW90l/CZnLiTnS9JNg2sUxR0OWOpNxVEXGHMjz2gfZ2/fPWlLD8OsZrFk2WRuGArxPr
hPq1QYv46TrCWkCD27w4T2o2EOgxDkxudTkuSvQCpcnOr2onCku360cqbhEd4D7fbTMlsq9jrkU0
S0zGpcWakeWCPuvcf4s6xfJjcKgUFw/qjOuf17FW7Zig1wUFEaaEY4LZJJ2SVJFOED7p8lOKAsK0
NHe5P7zEnWpNmXZSOodUvjME6msY57zgje3P/jyXlvDzCi/OJSOPgtTwx+SIPjJFN+INnu7RrlZu
ulI8Nc29LwT2oKFwtzqUeCHK+qCjFZIHdhvYQVu5KOJ0TcRekzdZSsabNbF29pO5McMw5sJj9hGH
BE0fpCqUQ0Y3D2/SS1xzoovVuzwGY0g6pDNQKcK89MaxJle5idtuXmKwuRdYXX1P1NxKffG+NkAt
43mOAUogoeNEHGuPGXiG/YXMeDCSgGu0k0Q4336iYT3SoL/Jmo+h+CiHD1meqJihwqw8CAgriac4
Nc+5/A/Z0d0n6uiDwFv318UXJd/IOxA7HFuxsPTynBvZXJBrdeNkTRJq1s107zeHKuw43nt1hyED
pGDgG+rc2Lx4k6p91/k9lO5Jx1RFX0wtW21eUd2oN2XIa2JcNaMFHGPkKOBIKnDHImLw7+O+3AjB
2eT2lfBkYjz1FFYayZUWaRMZ82xL81SRN5LuMe92R+LUue42VsHQg4WWQuSdFZaYyMj7El1ysB2p
Mq2wdyqMmInE1wKJvCnknEE8LEZ7IC8zsmrOB4WZE9W4z9Xvo0Bb3H40pSw4u2It+CELwRgtFvGA
M2UGC9LOFfT9/yPtu7bbRppunwhrIYfbRmACJVGiaEk3WLZlIeeMpz8bnP+MySaGvezPnruZYaG6
K3WFXRi+dtDuaybQhftHuGx5L0hRzksKO97nORGJBfVHWuW7WNx5Cmf7UW6O2g+Erl2EXvnSLYqO
EeEtyqMMhFgZXZ7izYDrxKmVamQwuoKOvaj9VxWWZl8wiCx6TrzORJSlZQP1ymvl1hMjF5oWJykE
+kr3t3WUWnEHY+45TXdEKpE0As/I1Sze3gXNWZQuvImG7jIVWI+Ja1SbVPzIZExZS+kKcPzP9y9v
kRCODj0FGmrhZ8t2QQhDb9hw2JRw0ckwrvKx6xAGFZNV875BmjZnvDkWL0xHdvCf8jONxBE0flU2
PfxQ4qdEEF+7sCIqKzl4juXoh42A5lXEtDJi2pvJNB7bxJoCVrE3EqvR63bjaSjHKoVgpq1OajV5
rSI+J9PPqE5WBdopOsEJ0ng9+VY+6qzS1uIZG3BQIka/ccbUZVYNn7StASmt2oeyTiei5y2R5cmW
IgQB9+9z6YBFAfM1uqDyeB5TwuorXt56oowoCB2nINV1rx1T42dDRZ/vJRGKIVnkmzocFEz/B4VV
ZdsUPV332VgylZcUqMhR6KNebAIVN5gnpth+Ct0Ku+hIgzqviOG/+8SW7keUdR5LaVB3RCvttbKN
Bl7aPsI3NJ/kZplF22IYN3XwILXQhvukFq9HERRJ0jV0OJ/xNC/UrUALCYIAPXFjNTIr0cpqdFex
RgBZRKhIONWaMQ1UHJ5ivGYdlsOGdpIm/yMnlDOTPaHXQkkDrkW31TnBVLM9V7E0Z1HQLo6Lupks
xjBQUeG4+N7U12XK4GGWohs5RqO7imtH3KZQPExtFCnGhMnCTi2PSK+a1RS/tq28HUR+VefFTz8w
GCQXBRu92ryCpzaPDrtrWevEjoslvEXdMCxdRUVrjbQJC1QO0emMJOd9aVs8PhXtw4KGojfcyTWx
QpK9sm5iDOfzDXwxr/UrPZIKhq9aFDcg2GoYBsW8Ey3TXSplATekmBuMjcyMxFI2ZbUV4I/7bHWf
oUVNVXXMp8NZYVqbylgNXGQoFY8RRaOXnUI+VYHvDG1MtOjhPqFlnv4lRC8ebNCxqnk5xtwK7AGp
usE2+te4VRn3w2CHRpsomxpvpqlMXUXzSJ/qPyr9KUhKO1V9+z4/S5Ig8TPmDfKLys0AfTzmSS2r
fur6zYSOKxXglT8xmcASuCXpluHaEZIh1cLTx5Z0kty2KrxPP3a7kYOLLfziV9AKz3KFynjqvdxn
a+kAYbElYx51R5cxJeB6n/o+ttmlbllVZqb/ikRkT7jayfrDfUKLtdxLSpSpSDWMIfR8nboRgHZM
cQzQMW3UyqGWddXxeR2rXseq2ch+3GEOw/jVqp5vthLPAXvHcCOuVM06lfy/0IfLr6KsCRdi6eIw
QB8K6aTpnwL/HeW8IGUBqC1pg64gmECEjdEMmWJe7LM0QHMi7Ehc2Gqznb1J37AwhZasMSAq0KeL
Pq+5h/vaWqmJrgOUEwOBYl77RG8tv80/tKbc1iJnRy1y0qHAUIsl+YFOYFpA0dEKdd6ZfOGOK8Vv
MtQRUwxSThIJuidR0k2hxRKKoWWZSRYt8Zo9NJQ1ujKPi6Hb5i0L7TaJLB8JAc+brPvCuqSFSPNh
Kh8NO6JAN+0gcsp5blRSVxIHN1IE1wO6lVA3qyRRnSKJGT0wS+8j9JJhMziaoNHRTRllWajkIm3Q
BD2mgNJSW/WhHt6k1tgFyk5CCxD+r60xqAwLTe8NOSfc0Mcmqph/0gA7Qum+HCTqwAUYs1UCZJWC
5uCF9WOGJEGqSytJQcZ2ysw0j/Z82e/UySNhX/+F+TEMdGQjpSbwBm3uxDEKR1HDHK4xltu+1L6l
kWQWcbfWSlZ1aFF6kLlG0zKuFi1f19IDmYxzQcF0QzaN7mD0DxqaA7tR2evM2HuBFKoxwAvS0ZyP
Zz11n1mTAZV/RKO5np2wkM+s2sEqMw39Aq/35XSREF6CCIQA8YUptmueRKFQslLDDZbCXtGVpyz9
ysYtp2p//uhUeEwaAEhEEJDnoLJzSq3HSIthikLm+I2PtsaUr4F6zbDFC0byigqVhSzlIaj1DpMT
BdJWkXYIFWBA538Rsl5RoayINDUB9gbjcrqOe+zQk6lyLyLXzAXCrAktT2vM+5e0pGegOMP6GGcf
QN1SMfa9EhbzBI+mtiRRE9OID6pyGlV49MLOsSst9ztS8t98wMxhQGdz/wOWzhXCgZQ+8tbQd0ry
cyPjuj7noefyQIr0Cw+NvwH/US5pUM/NWkVlRGxBI5ULgtK4pMtESRk1nkVGUOOXkQWAz6H7O8Ik
QS2yAJhNJH5pGVIR1SEyWM0WSzol8gAw0VEaR4mcOq12KvmuzJPcnUI5X7WjWhAvlX4VfPkIRK2K
4WkWqQm8AJQDVBBB7lqD20geFCPWMRviT5tKbIhfli+tFFhZxtp8Mn849VZTAB0CU4vuGEyIUoLP
KwBtDGU/dwPjFZu5p3QTqTutX0sRIyhfuiYRfgzZGqSQDHoUpeTFolA9LnPVMrczr9kiP7yPO+n5
z8X6kgxlLoZINVCQjXO3nvBSWmH9h9Ez5klmzbw5sgtOqCMT9XoA0nmUu32XEKH7asvyr84K6GU6
OmXwApzl4yJ+auuAz7UWTKjlCQRU45Xvvu6f00J0Mc+C/0uCEmhtaPQpxCSsK2AAmYRjVxGjmdCe
YMfhsNMG2eLKYsel6uk+3aWIHzlfzAgJKK0oSA1d8waQeL9pNAUgG3klrYwiLVZFKLUk9Brg4PM6
TC8CrdUwiMqplzSMIBeaGWeRZOuRJm9Q+oxMvhgBWnn/w5Z0DqPYGrq+MemIZnPqu6o+6A1kbV2x
HFeKoeExMjmjtM8nVl5sqfsbu2mAgTeHdXDRs6pcXO8gdDUeBFAFIVI2o146U7yRSt3WesPUG5NH
KbUPjTWQfkz/yWgUx9N6a8zDp14fTLF6UWVWs9SSSAOYQMMECOABkE29/qJqBHqEH+a5m5VKSfRK
9s1A9jqGz1syAZdUKMWp+l7MOwkyNwx1BftZKaYYAAlS98bCuX+bi+4V/hVDhBI2YiNTc82RlOdi
KExZjmTQl4YNHD3azIpwLlL2PBCMdoWwHsQdNkOahaFt1HL4CxOO3jx9hjzDoMl5JP/ijgs/jdQ0
q3KULrejuE0/6qIgDB1eOk+86zQ8RSTsc6LzHGOfAeW7LXFrNWeFyWqqPCsYGM8QFhHq0pQhBXSE
BkZytLch/tKxf09kgestEkGyAa4IsJ14g1zflsF7tZRoA4gEB+QEzLLaZ13/F1eCfhg0gaLahPOi
LI/Rp1OOkKfAQH6dEy3ZF130S1QwkZj8TbiADilVxgyrpKNgcM1PHQGGrmnKwo2qehVl3I9R/Cmk
4Q7Ke1/OF9w3PIQsQa1QRcP+1mtCY8SHwF1qcqDkNB4xCs7hGn+ra3haRL2lpN/uk1u4pytysx25
kGqt8VLkwerc1duRePl3IUadKS//3E5gIvdcaNIR2NHts96Qlnzg8ZBr9ARnTb3y16ESM7z4UnuD
qmOGcb4fGROTM68XvHh8AIkeisKtOX3VG/JT4L8WbbhXMb461YWV59/RSmtmUUVqD9tnMs6Mk4ah
XQuGF+U0oMieUUTR4HH9ERikyJKwrQtXz4tNXlXbjAW9uyAhGPBDThytnbM1olQLVYs2aaOkcKta
IaX3EMgr38+IlAbEG1iubYEdJKsRVqBOJmk6PQCiqX6ma8lYIDUiSJMF6S8/lCDAk+2+HC4xhaq6
grsDkZue7l5uvWkaRdgLo8FqoFLMNmqfRU6XyQLxCsz56VMgM8RygTnE4qgwgTsAZ9Ow/Cnqfn0H
kDZXSQo7nlrsTInEvxh9x9HJuKp5PFKin2WNgLUsxmAUmMAw9FVTcPE2DAxuK+dDzdCAhUOcb0kV
52EaTaFxcrOKb5HURb0kxH/gYLu0tJXLNiTqpEpOloUG0fJGYiQNlg4RBJFF01AcAp7qtcAPjdFy
qZeVbuJV37lgblE3vNV96ViwUmi6x8A7MnWYfKThEENP4ashkEs3qPc6oDcqA4sSMP7x51SQI9PP
DZbokqJUN1a8KMu1qHIloOdq0ytKwhVn/280KOWN/EGspSiu3CSXzFWJ+T8hZrRhLF0IOgfwqkW0
ZKh0BqzpRrHW+7CCV4zW+lT9SqO/GeIGVBNmwtAmhzuhH5lSIyhVKxUVJpnVla9xllD6dtt66/un
NcvO9cMMTPBzllvG0wKAxteyleVVPQHJE4901Xcr+UMVKlJhN2oXsgA3WZRm1brwHU1UJPDuQY7R
ixctek89zNipjzH3fp+h27sBQ7ADuBo81m7upo40tRmlDt79hzCShvUkZ/08lWYogOvkt4iIXC7W
LEWzslhl6AiLAhVyyaUa+kELBnq7xo6i+6dzq+Z4qgDvHuEVnA7Qcq8vAQ0LY1Oo+PzKW2lGRprm
pAcMG7lIA7laZA0kCBbdxc2XGRLDvoYbqA56eAJ0MS++3mdj6YxgQ/4lQQfYYlX75aBCavWRZN0J
AHT3CdwKK1CoYHBntYDDpNUCa3OCMZGF3I3roSKByrduJRSoyhdFZA5cPzH85DmkuNbDa4KUdhRD
j7EkQNG4VWfq46oorPq1K+3Kd7htmO2FjiEILAYpOfazTB541CtdNfckU5dLbzOk3HvGozFVqtKK
YTFnob1lDygQmOHWEOLPF3qh/KnHBVkrTWCPk3orazBqJSMOEPrKFrvPUmqsQcg54o09w77dOuz5
XNHgwiO8UjA+fk2486ZQkzy8ktC2kxZOmvkWdgJ4dWCG8eG+zCzxONcPZkx1DFDRaOcYHYvaTESA
ZWiVmwL9Tsu3HnY36KkjehHJdY2orKDuVhEwXQhIIXgJOG2VXhGXx7mEIIevXUn61cwQ24xW6oXj
u/p96vgyMdL6WMLv90OIxMODRyL/MQ9JrDMOb0Ee4ehwbIhA0CtGQ0HMEJ2GNIk1gvrPPnmALCiY
yUuZiaRFhmYyANdGnEPvPknTWtGmwavdQFXWhQZclGPL5eZUdttEYdQF58OhhB4uHIQQKOCtRLeh
5yNezyIfNvCtIckBayMHeE2835e6RSLYQzLnPWesFyqkqnJu8nUZRHycVx6dutZJ6tN9GguSresX
NKiQisPe+6z1kwaAMrypJ9G2RHPrgDURY8jbQfFL6mMyNGLIeLEsCreuIeRFrAXNooSv6mRPHce0
AfrIc5Yd+p6VM14UOrxmJfw8Mnn09qVEzzFMl9eNy5dPyeAhRzNYsEiDKNr3D3CBE9SHNZRl50yh
dMNJVvLS2A+tGwLCwZb6stvUTWiwnMjsvSmBQ18N3qyofKMDivZaDdcEntHKrTtmk5kYySkP9H0n
CE4fN0RN++exTZ/lKdsq4UqNt4J+UruP+5zeigrartDeM6PR4t1HG3r4R1Q2VakDdoqX2QE6C5yI
E5EVFnuPVGKc2IGP0jxWm2yUYUw396nfXiioI3GoYKkFckm0djcFwsKm1DsXA3dmZ0wk4Vdw76RQ
GU+yWzNyTYjyZ0KnZ57vaZ0bR+sscfrC6THa4+85lXWns/5e3ykq7XBcqDYCqxhB+rUDq0Ov0mu1
692mj8oYIN5JueWlTLczAOea4QQES8NIPRPd5xUpBl9wOL7OV/fP9dbI4CMwTYMHL14jqBtef0Qo
pGrUQILddPKswQeCRDQQrpIZCr9wfcjLorsHioKiIZ2AHjwvG5UecIx6b0dPtT+PSrpBkTHI3Mro
/HYHACi2RuDxo8yfcRGM1KidJFpcAVVQKfldIbXTPuAw6yR1yfdGAyq3OvL1Wk7GFzSiS4yAhF6M
iEQtYFoxnQOIOTSFazSTxdRN+pBrgqsAuGiUsQxrOhbJPvnsIyveGdPzKEaE70yvdZR42zzjh1aj
d+y+Mvkl9ja8GposDLbbc9fnMWagLGIuEZn/+cAuDiQVMwUTxYHohkNd2GPFV9rByKKuNJVAyTGY
V6CiwzCJC4NKANcDkM88MIGrpsvDXSsmXZNMWGekdUTC6FlqYBGlphOAmhK5NKw80exxiuxK/XNz
jKItdoZg9BCJMEzpXfPrC1GS14kguFLKYQterCpuHTbl8b7SLJwqmoHQyYXnA7BN6VxRmVQd+t99
nGoWChu+UyuO5BjHI62Eh3YPKAKGUbrVUvgwxINoIpuxR+k8WBlNg65h0a2L6UoRkH0qsLR+JJVS
pftoyEOdIckLbxZUv4wzXhgq/Dflv7xCXSPKa8HlVSstTVnDNjdSSBbg87HgzXhIMYYz/LGFv6ZJ
hSJ85ClVr+fCGQyj6J9aK1dKExjk9+9uwUQAJRZSiV48oJTo4rWExCUeFcj0Ca6Wyl1lTkojpGaS
VxneLUlc5ib6dbE3RC+ayfKDCSNoKQfoxvsfcetkEHv/MzwCDIgbXGcsLtO5gevwEZwgrpBj0q0B
mGeOEFXaRplCp2/lkKGWSzTnGBygbMifoBp3zTiA8qcB8HqCO4y6O6rBfkQFkOSSUWHVB+/6RsRg
cumk0a2Bgp+G9jlA3F0TTDiplhtgGbpZ1v8MAgwrAm1STNFiCdjJdRbFJpfXpIwrhvQuKAu8ANQf
3hVtMHS/rlAFYhUOsHnoEuRsfeib77mYGmYT1d3IcOILlgAAHnDimP9BjyyNjm6kKQJNbDMAxpP/
3HQYY49Lu1WBRYTY5L7M3Eaa8GqonyLtgjmCG9DcuOeKqgMgHDYByMH3Uq06R+QqnnF4y1SQKEZT
J/Se7svzFax/FmCBXPRVhyQdi3YdFz2rU3zpivB6xw9BLFAYnI/1wi31fZP3iRZJrp6kk8tL7Zcc
+I1ZopOSYVWWKc2jwmi9RWlk1ooLSgU0LY7iRHK9RPkx9MrLqDQPXOf9un85i2Tg9RF8IEQHZto1
GZSjUT5NUgmNNiIAfAbfWM3ZknVR8hMjCTe7sOuwEXsWgQMMLBesEbsR7yngFa72VRGY8MkWjVGm
VH4rK95MuyeJ41b4549ZQ0UOVkPA1JIm06yVmiYGLRrx3XZ4z6aEGBhuE1mwMbdihyo0JA4dmMhd
avROaV5OQgUA4SpAlGWMqBfje6QOMcMgLRJBxxUKLfMqA50ySHlYQZ4HH0TkuuWtssxR9uv1Qg//
hhDAwaHkCqpJ9EiM0cZFnimlOoNrlqaYpYh7/ClrPv/0ZnD9qJdi1QnMOub+roWOnyo5wpJPFQtR
65S3a0PrynU3IgQibVYK0fOfk4Pc8ajFoTKCh/U1ubbxKmC6BZqbaFVLOq17kQN9rf45VAf6bv4J
PuZpUYkiM7VlDxDqUHMDrnRnKgBh++P0jYFeT2TWsK0HTQk0vI+RpGqecL7mdk34ikeLhyqf9lkm
OmsS79Y9zISAWntOUsJoXx+ZHKH86+mxhqLiRx1zxxwrjlLZCQVWgmCJkIJ6NjyDjG1T9IbUqm95
rwgA4azmhun3QOj1MdbOA9mZdT33Kd2s+uzRosm3PK4HsFm22HxIemH1LdAwdZZvvQ1YEKj8yxMW
QF4fXtCUBh6koCR5eyGvHoDFVHD1g+CXeKQysqHLXMEoYNUe4Lrpt3hfQo2nEucnRmFgZr4YOFUR
PuVpnu0yvWYo7oIhQnMZ+izQZYo2H5qzFsDtbcr3iBoCVOYJJ/gnDZ3OP+/r6yKVuVKG3hFEYPTU
dRiLipeJpQhkoqgoSSaJ1UpA8PfHrg8w8ee2bRwfYktKxstCaPwiBUB8oyWJFRkY20k4XjJLVRjs
v+AIIyCAXsEcCHrtryUiD0Uh6+sGkZ0cdiYwgjvgf2g6o6KxeG7n5c8wDzDg87+/CBkAuzvpetAB
6iJKjWdMWEaOmgW6dZ+XG+kGci+MNgbYNB4JRLrDkusBxOcD9MhtU59UnvyMhXFWLcGda/KLlNeM
o6Px8VBFmGUAzhrNlpiwotsAULmPq6QTxGNMrP2+25Tkx+a4IaVFCvL+oJjmmrMODB7pTMAN0Tmt
eXGUnCQUhpiDaLBpLCvcVl/b9e7z/kFSqntDg7quAd0pEZIx4tH6+MYIhum+yZvfpsI6odHC2Evw
285+2Dz6m4hszbVnM8jQiaMbMpQKdZzo1QYa7Y+nvUJy8jiQzernk0vMh/XL2mKc19lPXwSQN9So
kLjxpqrS5kvZWW+C87Hvnx83zz9XNrd6aExAf5ksMTj703sU55D2QgxG5GHicj5Gay841WayPgJz
s9mQYm2TjHS2ZL5G5OXL2DBYpfMYN6xSBmOS+THmq5kwoJq/TRDyfs3kbvZD/83djSZ76v/nbgfc
K2I5RzKsN5H1/PTz2+iYJvf+ad2X+OUbRBfvvKQe2XCVCpHQct9OlcqJx7fG2js1eXwOrOfVT2IX
RDA9sj1YJ85h0Fzk8oImpcot+ms9L/LEY7bhp9XD6L7r5MHOrfpxa/bk5YUnL+vTfZp0a/g/13dB
k1LtMOkHyUCm7WgFG/SnmhORP4Vt/glhWfvW4cAa/1i2VxcEKX33+haHPhnisTd9mYiWtfbMz4iR
M5h/5EZeLohQ2h75Uj9XrcSjbPJP3vP/emiUemu5mkV4NIjHwoI0xpPdHYcfY+Suk9X61axeD4nJ
Ikk9SW/uidJvqU+5sEFocBzNPEFm/+2naWZ7bXNYb9FX4RyY0kg5zxuClF7HRoskT+hLR0v9XH+d
BEbSgMZ2oX+f7mbTprGS+RCCt9tzpDZz/F29i9Y2IGuLJQ7n+aU78nAzbhD7vNJN0GbsdjT3Kdk/
Pj4eN8/q5tfTEzHt799BdtsT65OVCl32O78lke5EC7igljgBlHdvg7UPTGezeSKuTt590zQ/GVJC
gyPeHCplQYS6rQeFx6UF7s76+KhNnwzkST2umpGY68On/4N5tAyjRTdRVBUmHzpeBYM7B361e0ms
ehVYKMMIXyPpd+v4ZSS+Fa2YToGh5HR3SqXnUoK2e/HYOKf9Pnjax2vH8cnmWbZWrrZyTcEUrcpc
fx7u20yGZtDDUj4Q8vI4hSr+OIbEJ6wObeYlUtYF7QhVks2uZ28NluNM5Hn1RGzb3r58MSOV5fDr
Qj4pu6LpaehnPSRm91EfsJjwyfKtNSNG+A8lQJSI/JOByWfK5k9hJESSEEvg6MNJrAlCuXmCL91G
pDAP68NBIveviB76+j9F+E2RcgAYkh+Ecaa4SzYf3UbOTARe3X4k6wMLVOE/QoXftKj7qsLWHwTA
ix5TcrI+BOvoPMOy/FwRM7FfXw6HT8Zxnjtkb63Zb4LUnXmykPmlGsE0Wz/a58cJsOIWVt2b5UAm
ssHmHuKSwf4evm3XL35AvgKSHOanx3p6igl8FONhv+yafn8O5SmMvpCFuAb/Vrwee5Ju0heLtf/p
P+T0XyL07HdTZl7aNeA5j9fFN6VyyPp1uz615H9j5izKF3G0LrZaM+VgRvkRH03PbInCCC3pORBa
Ns/ydEGikCtsX08D6XiyHtXI7q3t1urJuusJQ1CWY3MAl/yf3tGokmmSBVOBScajRBT8fettvLGE
3rIYfod5O/L166PLsiYKChDacS/Bi9faHln7L4eQJzsGqf9w5b95omxJMQDmPoxm4d+/YWE6GU2w
lZMP3v5IX5OdfzwUCJZNM3l4N18ixvTMOTFxR/XoTEzf6qnH1+Gsem/Oh7M5nm3ZihAbz9ZX+Dv8
ZcnLsp/7zTFlXzrNrydtptmaJ3Vby9bDFuEK97T7XDPDFaph5kY2KdOSj20ZxQVkc7cbzb3DEcfZ
rDqysvGA3OKhfN9MMywHvdexL/tyjAxQswKPCIfmtP5iccQSTWnm+ELb0MgCxBl+5girB7b7uS/8
WOwwgJfJLNvBpDXHSpe0ctR/B2HW7L2jAoPbhP11uCPrDcXyp3T+fmw8tVDPt/Q2mupq//GDHMnT
t/f33vqOBzjjlphsUVElMEQAQxfPQi8gxNPxNjRDKzEtRlx1LhTeUS6JsiKtESQZf3Ykb/ti8/GD
I3jjI6Ajmr0iOvkekdcAAcNIEDIwzP5iTIekvgIEhHnCi2JRwXSaJMm5hAdCbU8Ha8f4/dkH3rB2
8fsUayqWYKbARUdgbuAFglR+Q/jPccO6qUX1vSBDGUcZNthTZjZOCIa1/YM9P67v6+zyw+2CBhVa
dXro1bEBVlLSODASeyck3U4PrfgY7YNVYQ2MzhwmRcoADrHv+VmazZcjrhrrzSCY4R5MvGjWLPey
HDhecEcZwLBtNGzWS6Vj5VTWfFODWyXW68v68MXKqp6Hcu8JBRU46ZOf9rKMk2xBx3ICS3VtqO+B
xRRD+OgqhSjz8iSr4CnCYMTx5asn/g+GUDAE7xyJXFq+ItP6IgWJ0142y9eOJJip1h2mNZ/15M6R
nU3VBR0xLrEF2gedcbV7U1cf6ZYbSPawXpesQ1sOnn5LAt3jYuhVmnsKbme/j9AEayOq6EkJl8vM
+7EOjzIOiceVgLMFpdJ+sx4dZyDP2e5nQmxEuObulK/vX9ay+7jgjLIS2EiEJaMFDlEiKXlDenPz
/KyZTw15ct/XiambzGubs6X3ro2yGXE5DY2H3o1jeFK51WDa6/XBOKbf0M7HePkxmaOMRZ74foTZ
/tlYIOLVCLjbrJ7luQpjm1tYDIbXOgMr3OONshhl7oUjp4IgVtB97PaPzqYh00P901x/HQ5/cZJo
dkDBDP0pcxmVfgd1noEePrlBODPDHDsakQ9BaXXiFgMF+rf7gnIu9l2zdk2Mimd6DBF0QlxCq3dv
SF8hsbNZrYwDaib4w/CQC5noa2KzDF2otsF1JUDHZ2JIcZLJxf6owNoQ+6Fu55IQi9wscvd4ozx+
WctVN/UghwXsjTWa4rYkQA22tL2LYZ2jMuANYzL8M4smpei+nI1xFFbSER17aWbnmB3v+Rd06zLu
7TaauT5KSsGDLEyTQQBv1hteRgB5Ce16dLaZ/bJeTxwz7L21X9fkKO0WIs4Q+hZs7d72vEqy77wL
RbvP060Pu6ZBqXVWdaHfYwruWPaW8xaY8hOPZVGmeZ/Kgvu/JkMp81gNuQ7wEQnViR0PFCA790lq
jo9ya7YCAg6WFM5Sdk8KqRBA06NG5WrQs6THfXWMOTLtkQ9jWimG5NGvoHFCi2wlnq8o/VW9sgRu
PpY7bNBtUgVCjEktcTvxSN4gBFBgRE4/3zpLttPgWWPQY8g3/f7hDEOcivnU9qfwe+D0TxnLqDPu
RaKsQ+fHNSZWwdB4eNtFR7m3VM5JTgUSCzuGZC+Et1cyRz97OCXU0kkHrdPe4sieeJvOxBPrpSes
lPlC8e2aFGUYtEBsVN3DwaFzP2pI+xSADisbtJCfvKZC2YMgzeUm10HltH9rTx+jbZCp2LZWpc4P
xxfbVMl7QsgD977b77jH/c4yy0fUjVH5+V/9JY02oIY54M2HWfBDlbSrXwC+QmC1ZvdhsCSGshwx
n+jtNMIx9yZqgn200UxgemUqsUyLIf4MWyhRRqMVIr9u/A45SrKzio6g1/xn/MIyTQwlk2erf+GP
pxoAiH0/i6VC9pa+MsjHx+ORrFZYGx2QE8PwzpJ3x4LIVKiRVV4QA9dQOr4Nvq2QyrUM4gNFw1YO
XbBn1z1kBj0q2qjFvBIDgIOhJPEYlFsX1VTNtIQnw2pZCbyFAsGVPtCDdXwp1nwynySciveBkDsn
zuMGZR1/E25c9AYxvSXLj9GQrFrrNX7Zgz0L5vhxT9J9vzGZoS9LRChz4tel7jUTqLRmv01HgqRX
kxLCvSorWEoUGlhmmRFp0E3t9TgawCaHlEyPJ/1QolTVMlNBCw+/6+uiQo0qyBuv7+s5oH+zJmS8
Bstb7ePAvi/yrMOjDMaE5YxNb8xWMiXTLmP8OsvU34ylFUHFdx24SE+5SvRtWJi1vpExS+0Y7wbL
hzEuhkZQzup6BKL/+cw6iz8ZjvjZikRc12tWwZkl2jQIXaQngDGSQMraI7gVLIff1075Dk/GSgou
ZPuvJIFGem3HKkQ3PUip6Bl4U4FYib+PqHLVZONv+Zcqs4dVCfX9Yj6HWEaDbnAvM7WWxgL+REKZ
Y++INvq5QryI0r1mG6u2I6ZIXs3WLKxszzDGDP9Cr9MQs7iN09mVJY0tT+aRMxPdUibWa4h5k5T5
EDyEpG0FOuOsaIGF51fiIGeJEIvB0UKq7fomqZBEqKcxlYZCQsfOaY8R6vZZeZg+kGzzUXpjJtwW
SnzX5CgTInaYPCvnBxiaIvbFD53MwdyOWeWev/qO06RH8DH9n6a8AjK9eXrTHh1LtPvWRjFqsu11
o5j3DdZCpuOaKyruqMR8jNX5yXxSBMT3u6kg/Ko3gT5iY8LMJBFZrzVLZ5GdXf8dLmkgXz+RU2BG
zYeJLUuFZ5o8ia0v32FFx8sGGbh4mP9EHYBuF47zIar6eERw3JrYHMAd5NpkBVXLvPymQYU5nSG0
I3Y4zsZrN3yzkeIgX6w6yn+kbX4ToWKbUk+rYfJA5G3uAq3NTWqi6egBHUfbbLX+y/fLb3LUW0mL
e2CcjIgCdvu3fbo3a8t8QRqRcXSzMbiVgt9U5oDuIhxV1UxSJywAPp4KngD+imUh5kO59/uUMeoa
UY+FCr8fk9NesoSHB7zB1swOrWWV/c0GZYjKvBu8YTgLQP3dcKbd3sEfNJk2n4aZPZQh6V1zXMOb
6Y75Fb0yVHjZT/8mTxmmUUs9uWpB3nl00AFtYwKYEQosdCLPVuI3CSquCbNSDWRl5vANDhqNyI/H
I5re/JWNJni0lW6/DOuLIRzLBhdIJzNuxnnB37V0cLHcA+R5wpMoIJEbPyTv/C/5sd1kNvYBey/R
mtm/uHCSGGLBEpUZwg5glxSbg5IavtdN/HH06gl7uST/3Y8bLJqPCh41vikU3Vw3xnVoiFhGh1HQ
B8RIfzhlhXI9dkJhQF6ZhyKx6Z7SdPSJCQrHifyxqA9R4hMps/X8232ZWXgpzS0kgETBEMW8n/T6
aLXQG/m8LsXjEB9VQSUhcCjvUziP/lC6BxLzYNA/w2IUG7qCCQOxrESE9TF5SzbI2n/4lfmYoMbo
PzxuhN0zZ66ytftNJb1VEHAqOq1buw/2a7d6YQjTIsPAOMYmuRn2igbDjwHkrGRtgebhACkDqbSU
moXVsRSPKDzgagBlgS1OAAa5PtQkxbyz3/iI7hrzDbilATE00hck7gkStVv00A+RpT54jJNeMKIA
fpuxeyVJAxw65cF9Xfx/pF3XbuvYkv0iAszhdW8GUdGSJVv2C2EfHzPnzK+fRWNwW6I54r13Gt2N
DoCKO1Ttimu5Yl3wECsKJG1WTQeUvEUPfbwRk+MEjCCAooHdBBLdadsRZoYiN081WIBD/t68Oltm
vf4Gvr/0pD++OHNqfydp8iiEUusOmQdJhblRSHDWjJDTQ321qYlKC/OxtLlwABMikgaihJGGZMpw
nka5CAcBli0kIdnlidHwZHCRGBHQJXNqqIhJi3LYM7tOJo11QYlLX7iac0USdKywI0zFiL81PcDe
7bpCdBi4zGt+/9mtKp/4KzjoCmvFNvXNhOrDYQkGbqYBRIVUELxwI5YmwF/ub2sgsdXQs7F4Fgo7
0FZ1K1MW4H40OGWWJm/rntYKYAfI4/2eC8Sx15j+wl3FbOJ0Fo1tgQuhOJx2RmLcaDa8ndse4V+P
S7b8p89ocmHHMd8RXgqINphjv19fzARy0uUCBOl9T/X8gx37C4qXiBxk20VTJUPijwb/JOw4j76C
KTnXhTVL0E4KXDruaekNnfO07z5oYh4CTkuqiOG1c2m4+11k+uuSvrsrhij7KCLNPjBSjxyXOhPH
X320DRPr4LSeI7mYUj9HPtFO4RaK9Lx6fKYzPvbNwoASfb/TXA3gxAjY1Oe+0RMPGPKbbiPavrTk
zc24WXdyJjdWrbWy5FzI2QR2bfQabVpT24ukPFMjSnQM9JM1aI0fL24mbr4TOnnGgkqM3Roj/mfI
HAwA8jSsnjofVYc+Uun8WNbCFfkFRpq4oSTmmTzeWX7dfgh6W5LAjKkkk/1aoIZ8TfXFNO3jGyKz
E3vrtRETDDG2VS9sxujoPqHugk2fUUaQA2HgHphZEpDmp1OUTFkyUdo62lnQBZJY4PLp9MEaqHth
DpXdvEpWeQkQeUpEkXZuCMJSMwypiwKdPZyy94gUFQmjsytZSwgUv1cPUFMWpDVAPmKx+MmlYqvO
jTGd75yHXJdLDOPGdipqYGRBm3AUmcoSmO3v+wR5YJMAescILSVPYoUuYUFMkofO+coa57NHUbm4
Lj3W8nhk90p/L2Ri+2S0fGpZASEv18Nf09yodINcl8npXEPiVWrtTH2zwxjCwcZMq7vyDk9v67Xh
7T/2+72wjp8QjR+Bfk7Wa9+k6/Uz/VhK3vyU8x594nguN6Gf6w+u7Ej4RB0d9p+fGrLnjZ6inXmX
k7O1X6NpalivOToYK7QKgElk6SEaFffXBwDNQgOOAVoEp6/u4LsSXxSOg2rgYIJLWFoNq/Yt60m0
Sg/M21IPy+yR/CNumvCIATIWDoXmnEU1o4F8lfIFcIYZ9xOHfiNhcpPdXAA6TAMJhZnYfknec8Ia
+TqnGvX27ltGupeC8gu2/6c5erqNwDcBqTVgy1hs5v05+nmmdkmaiONUbEpyItKDT8wTsdB3tMV1
uqBjZunyzEzTwIeALzoCkgD75Kf6ent5ysgJSr8VzwgqOB0NpWjPyXXnsP9oSWrUhgJf7vnjsXH+
KdlOVnondKK5mGV3OLGC0EKH1pQEY0n+X0e3zd1186XpX1/pSm+bVZ5CbdYJpUcZtFEZOf7nz+D9
4ifKDT7nhqlyfIeIRJCZriPdP7pH58km/TUx5Ffxkzk/XvqMjbxb+URXeVaV+iCvxXPik/dMILIN
FOYlL3hGH++ETBwVN+DLKJUgRNcO7/LfEyBzOgtFtOPjtfx2Vu52b9pr5ZWJ0hV8I55VyzucnoQ1
8/VYwNLlnE6b9H6mOKwGCcOBfa+QCBJ0TBTYFhH1bbdurxGhl3bBms1MUGBZMpgeABwGaITpxF7Y
x4C9jXrsHkbFMcPgGudydybMOCy4OVkKtahEn9lNT/yEfB8Fe2HRs9t6I3+SaWPEDrzZUjcqR4wG
xLGKY+b0DOdlZ4f06XWcsd5fnr21ZyBrvnCmM8nR+9VPVBMeWuIH4CM/N1f/Q15DM7sVGi5h1I2n
121q7wHU4C21IcyZvrs9nygiYn3873HPxwFU3TxIq7MtM5iDOymGgaaS9Xf/Oe64q+uLVaxZbbnZ
74lKCn0pI50B2WjHcFEKfImebTIcDSN++hC3AVLQVPtv+iHu93mio2A+bZQBtG4IYcxEP8P4WSJa
MN+Upfs8ExNDElJwIDpFRgUwWffPiqz5QeKqHE4U6vPJbWwrIlsAERioR/h6T5a6j2ZwPu4FjvmP
mycl9V2l4gYI3Oi7d5QCcYdOqn6SdQstpvzos1IkIBarPbOm9Wado9twKxbtCmjuh1j0l+wykxPt
aM9vv5Tz5hi9j0NPSwWROcfrbmcnmqoMcapoHSTWdKOb4Sq3mlX3mlLt9BfdQ1aFStPH5VLsQuyy
Zh+lg2KrRmSI+wWDP68+N0ufKC1feRLnxfiQEB0vO7OxgTeNwRDL3263wjoj61RHZxH7b9Rh51yl
uz2YaG4OVjVOCiE6N17Qz4a5itQqeji87Oq4OH814/HfCZuoqugITdeU7LjO4KlJznVKJYUUrBHK
BzlcCFdnsmf393iiojwjMGmWjdIG2iSwg+zz27pEm+NxrIrqj83+0kZOsdYBhsu44MiG1uwQXqik
QYUNEz3jPA8QQxbM/Ewb+N3apkB0agHGY6GA0VN3+RooL4RYmCbCMBvGjmli+Lqy8KzNNFzcS5yY
odQLQz+sIFFCAendtEJ7tbCDsw/nP1qgTuxOOVSxGrWQkOmmtAJH794w9muEO/B8lpKd8+/kjbCJ
tfEFqRCkBMfV6Oq6JDzVzz/+wZOqW4wVrWKT0Rl9ieNo3jm5ETsxOZ4WBzwXQmxMNrsdhkngD5m2
qhPyh2xbHaHeeuWaX6ulYZwlE6NOTEwE+qioTyH45bqBS2KaHCxMemEMYv3ZGogq18+MntCIBnTp
ro7n9itauFnzxMQEVVS2YgvRKfGeZMoRTCzgMdmiTdL4MOgzUn1H9b8IAW9NzZRwI+7VALlsCGXH
kSqc7TmmJ9tyTGvPo6tq4eouLXFiagIvjDSxhqnZbOSWFigQj5Xo/2Y84k4Jp6wRlVSooQdg/bP3
5j3zXzJqqMxbSzbHpYv60/744NCm0LudxjEyGwq4L95WOoR7zFbv6pdiy+mf9sjvQE4nvI/bPY9R
/L1M4M5vDcV6A46/PyJ/hJ//vx2eps0Ct+WGetRX3uAIjpOE1NpiatczxNNjUTOtSfebPLFDVSJx
cldjk6GhDGE/TLsjhPgU1/XSWZjRPH4vqcjvauu9yIk1atDvFbGJhJglM6MD8GVZG/0MK8romt5u
noG74+raG7Mtl4oQP52Sj855YpCCwJWKqMJiwTypgymdVox+MpGcrK3cIejvRd/yWA9Clyz0aKNv
nlfP9O3tFa7JQN/2aDF6vPsz7eL3WzExVKCZK7yMxSsg73Ljk0HkYnNWY1BkT2ry9VjYkgc4rYyo
bFZ6fYl9D7+BeGog4WYCC8v2LS4m/J+3cVxR2SKZoa/oB/LBMJSPP2Dc3Ue7P3GIZC+skz4Q8ah+
/gmXqAxmCkz3WzmxSqWQCq3b4mwDqC0BPpux/zAeL2AhWABjwr3X3g2V37EDLJ/kbsychKDVePIo
xkoYlA0Z0tYWgrDqFBAj11YsSS4LqjPu0K8dBPqhzKLADoRK7l4+69SuH4D45LxJttKn+AeoUQsS
Zt2SGwkTx6fohQo9AZAQekc+3ja13jNUYsjL452cdyBv5EzMDhClFU8YcBdZivqjYT29vnJ0bL6E
r7oUsM9fjRthE4MTV+BzHsOtc6WRIjuo3018Ab0z6RKjPPebGg21S+jjo+I+OqmJpdHUvklKDvvo
f19L0M8w63qJKGo+Vr5Z1sR4FF5QOlysopJLriMM1ohfcbpcRpCkheNauncTp4btKlcue2zgxk/0
YSPqg6rri17q0t2b2IeEDwOw4Siju3jFrFHHkuizMwCP4evf7UoDmNHLYj/ivEwFGRVQAYrqFLWC
DTQ8RaInYWZLjw4whHiIvtsNgpjV12LBf1Se35fiX8Kmg1uF1DBpGwYSogp9p0cg+NBVQoFdsShp
9okFj8D/Lms6w5WrPce7ri8husAgkkbS6yKO43zEeSNjYir6AhTWEu/8pDDeG4+gecLiyRrgRJG1
cP9mmhZg3G9kTcxFOoDatncgS1vtdAF9WSZvd0b8tq+XRsWFec39Z+smxgItIeCo4hlYQBzSWJp6
P+xqI7P1kprn0+lkaTQzttb2rd7ugWKx/v4GQuDinMl8BHqz4okB6TTHc50CF1Mzk3GK3LHN2uY3
S02EMx1+9zs7MSKhL9Z14LhQgE2jAykaAdqI0pFskA9C7WhNnxN6POpLQFvzns/N+iYmhWubyBF6
rO/lursqZr0bjvvLeH3oYnQ0Z73GNh9wZbMi8OwnJ9rUTS44bSSdyzXKoSlIjZAeYV58W7zC0YKz
+bXRHz9v4y9OFR0MHqBQ4JEbFafIBi6bZ0URC9JZlFNwqfmkW2rjGb2ZqQTQHKJLEPU3AMxProeU
uE6qsOOaSMaRgtAP7u/SGzbr7twKmdyNpvYiRm1SCfPpRH8vP8I9S6+b+Ht3Bb2zgFSP3m//Dfjb
OTN5K3ZyNUQxlZ1sGMXuKt3zx8H/ElPPzrkipW4BDMqo6BqX8uvxoc1mSW7lTt4fMa0Hpu3j0Wgq
WO8PWBIwJbfGBbh2S07J3KW8FTZxV9lUraoizqTzUFM138fOevjwIkvTlxApZjXtH0m/nNaqlBoH
ZJzYzit6oYXXcLtuLkAfXFrRbJruVtDEO23iUPLqUVCIShAQhE3k04Huaz1hioE3pWUso/EH/28l
QB8f/v9NEj0Q1UqsxwMLCZAI0eVNv7+WUSgWN3Dy+IAAvIlKBKwQU+hX1VJQ7lbQxpVtvJMbEF1f
2smfoc9HC5tYrCFwa0kAF9kZufrrTkKq+sqs2JwMmi7/ofrqZcSq7df4yzpi0vZyWRsDfU0iNGVT
wNssfc/sU397shNrIwh51/QCvgdVJzM2Uqs7NcZKaBfDgrkTBScucJtQAQLFyeREC+DB1V3cQhCT
kJ125QEna7qoDzwvKfuc43craXKoYsOoWlBD0vAM95mJqEI0s4GlQRsozOmYyCa4TAsmZk7rb6VO
Dlbj+1jp8k46BxrpQz222Aqps+EJ9Z4RDYtH9vdrqd4y/ub0MoHnQkVjsgRc92mnUwOq9KroJel8
vXKAW0rR8Eg44pmSpmervNAdYkjIxB5pvYod4IX21sKilz5gcqggL4WbyIvSGf2Yzge4h/lzs2I9
6sYfIkvRX5tikqDPLcFfkDz7gN0ufXLIQdExTBdh6Ump5y+o0LJvGt1ua6Se4WoQxXqlLPoiveOw
xI4+G+Deip6cNBKyrhx5EJ394Y2uOIu8LaPVvXbQB9fq/Jv6pmmUdTYhusWjdYqZsoVdn7vgythV
jEPnQK44WTurJVj44ClIRAPU67B7SU/u0YvI5dK+eqhrfj2WNwP4piE2+0feZMFxjHmOWoG8TZDB
P/c4KusNcTAImL2inRn5797cApdZ20pALk0Nz+ox+rUS/ovJNg0th7wo8qByHL2w+1fBbdlQAnif
co4wt8SKxFOOrSmtq7G20q/az+NRHAgad5b0bEa37+RO3Ie4UDwH020KwnHgUgM045pjpPX8OUDX
TqItnv8kQP5dD+/rardi7G9lcVZs6QsmPkUO9rg+4fEF7kp6xRjyJ2Zajy9XcX3dlOsv1+xXC4c+
d8vHyQAFnHzgb8LMzv1e9xlwNWK0iZ3b8Mk/8zoKOv0mNsc0zrHceJb09viW/WB1TIzZncDJEvso
8d2oYXDL0NsNJkKPHjrdX7GNwVxi+2P97Oyf1wbxXn7qS2gaQMtABcDqEDMEC58yPnqTTxFB14mZ
IcxmgiZk8iklGCw7rS2Zs+qaYRcTUTmrnwVjFf6ThDklLlu3wls6KERqv+PUDOtj0Oq+1hGfzUjG
f+TZTgoKEsAERkACXYXBtgWFXHJoVNp0NhPVlFfPBbP3BiMH7O/feKlfdC6svl3CT13kxoHqs7Sv
MrBxnrnn8luobF7zAPlbazuHM7IjY+cOberz432bcxPvhE7cxH6QuVaNc+bMsHoB38kMvhjOkDYD
3BmTEvVAuR17vrDoZTkudWPOhdV3widvUeTFihdpWHFSo9n4OYxY3X2ShVOf6WkO2mDmxCcLae+Z
7m6oyD8XZQoZkQtqLnZqxpwlnual6aiU40EL97fZfAIyWPibF3b9xyF/FIkMImxiHnBLj8HCXRUn
xnmIGEy+8dhzgacBT/+eDmNpMjM6xsAYKfgoVguHPO7jnXJAKzCXpIIwFCz2v6DN1FplGbbonLOr
UnOX7rNn0QhMRSER6oV7gzYGOnpofFhQyp8b+0ju5HIVmRpIHg+5JWdXr8UGRHIAkS+psEIiRT/v
WBTUIpNYpWmdE920XCuA+xx49nNkaDKaNxMrosLT4934nYD+2Q1M22AjAM40NZMSm3ay7PDOOX/R
fKKWIWk+UXz6zGO90J4ZtiZytuD7/L7pE5kT86Q2lZN4ooBGa+WPsNGOEl1fliCvfpeU7oX8ymim
wA7F5J1zRpIsXuHRU8h1k+mNZ8hPoYVhG/VJcQwJxMmABTLxAqPI9w0YCX74j2/4+CVorQejtCRw
+Jf7l0jL+ybiExnLFRwU/A+fhxFQOij1xMGEzdrrFm7a7+z7ROBkf9lcKry4kZxzV6yqCs3WzVe9
U3aDUez38Rkm2/SRHeRXC3J/+1n3cqdcG0mTJQ523Dlvwu/NNdynJDZAFhu+O+Zr6I/NcugyGKMX
7en4HB2fjwt3eVaz/9loZaJhapRGnFCqzjmVCFuSiiWVwRzjJ3g1MNiPhf2eHxkXi3lV8LhqMkiI
Jxmo2q21ihU95rwRLecYPCVbx+hJYKCniYprwISjzxSkGK41YB7oLW7G+jxmuZ6/H3/Hbz9n8h0T
nxLcuWqacowDOAErzEFebfBbGuq+7pvfgVHl5HsjG49l/h6kncic3GjVYzjQBbvMWQdBpW52WzP6
czb9kJztHWnfRYF8yOaK36z71+NqFRnKx0evf1zg5S55tuNVnhpVMN6jvRjse4gnJq+H5uZu6fTw
dDA78uIiCTicm4N3jfciDdeq1e5ajqwjo0QoKa60dfUerAu6zjmiL021zVq120+ZZCJ6oSsYp8an
lNFKql47lkrCpn12ORJ0mLZn7MeHwI1LmyxdAzQnYpdx7Rh0uDcrmdpWoB+ClsNPqfewo0YHogvU
pDwUiL4eC/sVsWmgGcJrqSgy6A5B6nkvK2aVONVkXDKpoj3w6ZINo2IWaq+dH8v5nej8EYQJSVDb
CTjViaDKD+oiVwI4JESPT/V7EyK9Kh+k7w9ej4zmskLKX1kEE/idRboXO20abEIlRcoTtJ4ZUmbY
SzEg29yUTTjtSxRLc4ZjpO1GQIa/8XBA7vcy7FotDVLIasbejmOzMoVVewnfz6O9IGjmAfWX8Sy+
pgfUq9BW8wm1aTc1Xeovnnv67z5EuP+QVM2VOk3wIblMxH2grWXH4GmnHmvlT0XjmmTtAq/B7+zh
uM83a5+oa5j1bDeEEPmy2XV69mWa7++7zWazyoBmVx4SaLFMD/3fc5mT+mLEZ27MCuRveJ6T5STt
rAahnCZKAjiRMal0vwEcl4YowEjMOXKNOgN+1YZ1D1kFUnOz1iw1onK399+0jraNVWrmwlUfjeQv
/cUTgnQpmiYwfzyRnmmiV9ctjKhCnF2CGSWfuoHemjwwfb/SkRNkCeJ8dsE4AhlTyDwn/JiUm6Aq
CZgwTGsF7LXcocHWsmmy5AP8Ku/i5yUNSQ6EnqBmlqd7mjlu19e1d+HVPZoMaBzYQnjMmKssAvw2
MRkaGzLgABz3JRHe1I0wUGxwn60lfiMFxqA5C97mrL5hnlwRMFkOSIIfk3OzaNDWF6mPno7LwBy9
yu7yo9heuu61RHYvo2pK+fyF7ysilNeG14NBMZqBDC9B+6EotMGMsuKmujCQLPrLtNTXfDqkZivv
FEEHS3zhV0v+4ug5TC/GSAoOingRpKLTVhpXyRyQaDfuRTAVB1wI0VVU4DBWCRlqIqZUFYyksHKX
9gjR4qfIXXApfhzS6QcAUEEC1zkPgIhpz6FStXEZ5ZJ3iRPU8J5UIPDr8OMSu/2oRL39GIA8rZcv
Q7bj8rcqA1CGDGR55TNNKVpXgjzQJTMGSoGpVrQWxtymaKTMx3DKL7FGOZew8knUiG80vcFKRqyY
IJnlLGerqVQzu9CWX7OBDnvfrh2CCXRO09O1J5sOJtS/HCQiztXOoaAcCmIiMKT2de+jBfeX8/VY
RWfNlSZoooqWpvFWT3wrr6wdiXVk78IE1DvkJLjyVF17NNJNIMJTKJBuoB8xIU8HUY9WoW5kp3Vo
figfK8WW9MrUVq27mN6ZeSQV1MqAYjLGbMAymRjumPdExe1F6Niw4zLiDzR7qhWWSIW7yvNds/Nj
ykQkfVZTPWFWkvNcdKQ5VTKtxSXt+m1S8C08WAjhBiOLP3WDe1S5kqEP/EuFyeTM7jk9+sAJ53+l
wOzDjmThuXApz+mMtB79oJaUQUN6lBRc3+Ajk7E1iSahwTWvLbPkHf42Rkgw4w/oEvwWVKPvTWyc
BXmYtrF/8Wzm6pmp81QGK/a7ROi9d3KSYag6JSHzZ/gbh+8Bu9MCDAuwK/4/boLW8B0irhDGq0FL
Jkz85bTr5KJqC/8S9U/aM9RH2sYXlBnq/sjUPlB8zOKvjAz8oLOqlT8rzcK7OxOZAWgGFRZufObA
jDbZCJ+Jh4LzmOCSo8GgoeVAU4Wmf0vnNTWYftPmQBTZNqSo93BXmeLUpWbuGq1K0k/3EEo7h4Hb
Z5bBIThVBZUWkhCjU3dvb+6/brxjNxa66LxyEMavqzCu69HAx8MEEzzstPTksKSp9Md6PRMgK3gR
UBEQwKQ8IrvcC8yLoe6rwYsvAb/NwIfxwTpGHeg5u0l3jmPCxPhntlhxAvEuaUCHnLhLHQy/E5xg
2gZlOIB5WFTAuKkb6CRFwDZCmFxqKwHbzZPzhhYvWFe9fa3t6MK6C8/KjKLeyZtcgVgGybYTQF7C
fmt47tA5+XhXf/sz44JE+O7wpGQQiN9vahcnnOJqSXIBeqULQuDv9vPfmE4bvaLJXbmTMrkrnIOp
Stktkkuj2vWx2whmtdHWSFa7xSrVxQ1TL+jOeBemAgVNVUCCgI4WfppUQL9HxQiCl16c4rvyzK56
adLt452bCR2BJXojY1z0jQKk/siNm0NGZl8rnrDBRj4zFrspelSlHsuaOyURwRXMtSJKijbZP0eL
Xb5qqvQCX6LuDWS7EuCOlwb3wixOEs6d1a2siZplTR5E0lCmF+VPW8DuEHbjedsweGGqg3wta1o2
ZpQajxc4k2eF4wn/VsbkP16lHySKm80M6lxINF/JLh445Qc4EMo1TOyGMUE77AnbptTj0GCfhO88
Ggjy2VV4dusVc3S1LSO9+1xAeI7k7kpFO1ZLpEDnYxolK0W5VsxLXdpDaail3fjItqx7eCYY0evh
JwY0rZ+dpVzp79uHHCUer1Gt4E5P4+EsERrPb9v84vm6JL2nyU6sFwKR39YXIpBDQAZB5hFxj+7o
zX5FSekwjjbkF6B9k657LtBm4J/YVlr1dnKUT4+P53fJQVMB8CbIQJeC34DMxb04dMMJPcuW+QXJ
0KYmCkcb2yssr97LdqkXJ+4kYTBbC0P4m19ybjFLyjbaoXuFxgdAmzVk7+CvTGEvgiBuY87vsN4O
zXaARHOR/kfncEuanVNS7aleZeLCi/Mb02tc9Y3QSWpS6VoW3ZsQuuvO/OXT/Ayeo0GPNhwQZ9YV
BjtMgyoWQE6eJZsGzerxps8dsTZGE9B78I5NlT4rG0fg2iq/SIOeOaTtVCvs0FWsaXry4VdUKln6
WOIPEvOvXZZ5LBoAIBxwA++POdKEysnrHhxNutCZKeqKScIRjjfU7/ylBlRRTjQjYajD6lFicL5Z
p6QV6XBCnw3xN71ME1TePvIAOVy+1+GZRRg1KkAa5NEiooNLy6fub5LRDi0jtZ0B/dan9bDrvFUR
r+RPvqQNs8ozI0Nssoic9Zt7AIHkCDqHhSkAaZteIq7jfXVopOLiCYStIhoVr0FM3dwswp4K7buf
Wqzzonlm+NZLp07UxfZZ+IsikyQBtJ8mGhDcTEE1tHgVoLxTouG6sBu0UfE6i1AUpTBlpXW6p2xq
Tk81E/9RQj778SH9DN9NDuluFZNbyeVRJrOSXFww0u5ruoKGI2UnAJVr2Jbfwye6JVACcqzkL7jA
3bdBtYPA5BTL6amirsqAhsOaZ61e72U9qFZtYmnDU8RuRcZIM7NwqHeShEP6pLz7JyEzfOHVbcEo
icJyb7gH8U/lGEq6BUei89oxm8IS5LWsHRUEdX/zwCpinfFfQs0qw0PImQOzckKTl2ixTxFzZ/s+
yIywyanokcHCoISHX/HWjEQCmQoQvy1zgy1MrqF9++R91p6eazxSOfjzqUXvqyctbOfv2c7JpRjf
wxtL6lelIBeqWFz4dWDvmOuhtuKcRMilWawO8E6PyHBtyfA3A2UvolcjsQrLN5fK/9J4bNNjlTE0
AO8SQCjcTzRw8x15w3gAJlOLi3Bov5U/6T7fV7ZncgCBcM/x1kzANXPo6WCGe5coO8kK9mBQRXr+
EpFXCrRLUBKx4CDDrCFLX8Dle1lJFm/6h2AhepxJQarc7ZdOAqO+SIWwZJTiwiolTcrvcVxbfk5O
koVTDU1vSd5v7+de3iS9nGedIBQudoY7FGaJes3IWDsAFkTVPdOxHZPbi4cI3MX1ggWeKdPcSZ6W
I4WElWPYDNyNY/jibhrpNLyJu1alZUnk+m3obfgdqR6E61TC1eCfH6s6P/Pq3e60MFH1NpQdXH/s
tLbiqe/SDklndANdXWgC8U3U5HTBTjcJld4cWq5TI90I9tic8vg7/o+7KQNMFsNgAOabnICESmgb
x+N3bPIP+VjSbpPoxWDyMqLPDdSFHfkeIztLSP3NvmZPXa7nSLTsqy82oNofZRXHMZHWuZU2RhAS
hzAl0XLKANmoNsdbEx7aM8NZ7bB1aKXHerN3eVJ/BscGRmQd6o6ysKYZ9x1nqwjoKUA3Ba/8lKJv
9I1r+0iLFb+89K3udXAev+VUo2oSrWp+y7I5DXJmXyj/cdQMqfChkFNQNSRfJieqsk0s+ZKDuywa
TkTql67ziPLubdzmWV5CdJ2pNo3SFKSpVQTNyo/tu1ljLvJoyWGC8uIhu1P+9SrelKtdkb6iMUjM
VkPwR2p8UgmWD8aCmiYRv+BRzKruzQdMcnGBV3stm4blRQztCE2icLvtKrTVctMtWImZtN/9WidW
SR6SwhNUrJVd75hDcB5M9uMA6CCZxqtqHGVDxq8ax/bpaw0on9hGrEYimtDK+MhIbn5H9grMCXiq
qGsuRVUzEcHdQUwUCBODQh+L48eFNpet4kAkcnd6rKW/AaPwkilILyIgwGzKLy2VExlpz8r9udFB
+ZZL50haSYc4BP6qcpH7TV5bTGYqQBJi0DGxyyvkaY2qe+uAi9hbrH94/EEzGZvxgxTEdPgcVGzG
TN/t9VPdqG9knL6CJ7z29p3Zwu+D11SBA5TZDqDwkViqamjiIYzzFFHpK1onSw2cc3cQoSVQGWXo
HZCV778C3cpylksV7iAw++vcdLyXIf3jlGgwcLqFOGVOFuZoFUUZ6YLFae4yz8KwbWWvuqAfu/oD
R4ZBhhvJQtQfkPle2F5+xmNQx85UNKkocGonMaCnlE2XDnl1EdqNyl3VbwaYw4oC8B8SupYglVR1
jbwM13y4kF6Ziwe5W9ETvebkLM78JKsuxR/uMxQEKvS6KNG0UgEe5dOS1KKePsuS1e1L0acJugzS
YqMuBdozJWB0hN1swUTp06RNQWpcVhcwC9vn4FmCmXtTrGcVyeKDovMLKjZrUG/lTfS4ETM3YznI
c9g1yAZDfpeDYzYLUHE5Vq2t1pQLCctRpVkpZ61ZsKaznpfGCWPf/c8DMjlxTRiclKnq6lLHKKhk
m0w0xJw63S6rJKPQAlpyGAPIiSOfF+7a+MtT7/RW8uTA+6SWuRIjRpegbEmdwClWYhoPhsuiEvg3
LPWh+kjyP3H/XNYbXrPd/jWuaPf2+DN+I8CMpUB4yAJsCssKPw7TjUUJOa+TIgUb0MMJfgIKuqjz
Cc13fUC0S/b+re6PEmo4vsnRi2THG9UIjJqUK8nml1RgXPGvHUGZTUQmeEStHLXz5lO80K+FPIVJ
b8L3ftfkBtKM6pgZ6VuQaQ4fTLoJRVvxqH/lDmqrp9nq8Wb8eH+/vgCoo0gQqHjdlcmZ8CPtOl/G
5YW7pob01CIhWPEREVmD9TeIU9DiVFroFy47s98AW8RyIpTkg78Voq11UaAO5l9BuLvzXCp1VPEt
tA827fHxV85ZROT0/vWREw3NnJzXAgnbVKSkz6mP1zXe5BnKtC6F1/hY2O/RqvF+aDyYDwBlj2OZ
uFcSF4PftCzwBFIAZMnEHjAvgEBT76/hubc9A6m/hXrVrGbciJzcg1pJQqBXleWlCpFNRODqOfsk
0ANlIRiYKSDer20MFm4uXFEHKbjH/4ez7+yRVEm6/kVImCSBr5iyVNvqnp75gsY1nsQm5te/J3tf
PVtFoUKzunN3VxptBekiIyNOnPM1NgtUI6XfoS1Oc5G199AXsQdzqa+B6CzzClBK35/XxUUUiN6v
lnYQQ16bzoqMG2XHmzfzoDz2YebUE6wk3WNmrFyg4jK+2dMXlmYLqEx9aWURLLUFiOT7QtI3YVN9
uz+chTKOmMr/jme2ZqGWKJyATO0NKbU36Rf9TKpdAQyH5tPCltk+OjXBSjJxIQIEVz1RFKpYugpd
jusp7Po4JAbXQU/dRl4C35iW33VtZY98PUhn03dlZeYSumAwY5BkNW/9YXSI1/2tBBd26Xa7ymvd
7Ck8ar8GJOUUR95wJ8Z/ak6/5568H9AHOzykr2sI+YWtg10DQl9RLTPRg3c9bqvWkblNpOYt67/F
BqS2+TNHW2q80fCG7vnwv0zzhbnZ/unjKKsmKWjequJvxyCuYv4q03jlOCyuJUFDkFhOCp2V6zEh
Ak+mFtK8b53lpMFnrqGbIl0DBC8ZUUwTN4usIMGvz5ayVIZOGpOkewsDLyRQzG1Bdr7WVra4YQD7
QTsXyi+qOb9DpJoSCZFi91a72X5wFZf8jcBBOqEttUabpGfuYyffm4/pHk/G6AUs46A3dLRHQCs8
slPd2v68fzYXkD+A+CPPLyPVgCrvPA9m9YFpVYx1b0phV9vqTfkld27oWU6zaZHjMhwkpdFwTGTQ
eLi6f0TjlbEhzpGjMWywq2O2dtEv7eDLD5qttpFOVleQonszlJeYOiw7Sv0hTmPXTOyQhDbgaEhn
bHLTVrX+MH2oWwqxjXc6rrjGpQsAAkYW2uJQAKE3D5lBGWqT87p7O+YotIM7bM8fp53xMj6O6IZG
cj3zcpv7bnlQTvXKNb7gl69si916cfkEWmXyVMaqDCiqT8qpHdjK3S3289x1QTJJAN2gXmIYM588
TqQp86nr3rQcQLPh1JbHoNtlzRMJNitbTDiBS1OWwOGghxE1DqD48D+uBxNzxTQ6EvZvYe+2H4Az
AZK1BbCiAPnjCY2cox+CjcZ0eneHwuJ94zd5J9QfCPo2gEwCitQ05qjVaWBkKrOKn1my/5hwxNpf
wSPIvnufrdwG8437ZYmiSghRFuSA5iqfPOsCliVqd+4yW+3zQ9nLpyiBkljUPifjHsjZlYmdb5L/
GARZoYDNoHlv5rJoLKtJW5vdWVKRD0bfICfNin9fNCFw4yi9A5MzB+VASjwrUivm5yxHpVeN0Pzy
j879axBoPgT8SLdQCJ898agVSUUe1/ysTHQjWU+VltphWK2M46bsIMwAQoKlEX2OsqVd78GOdgqf
hJnapdvaN7fmwTz07+Yh3Clu4Uqe4cXQtKn2imNt2b586PbRTrV7+LuVDTm/aMSXAC1HZIKyGFi/
ZwNWJrOZECzxMwot8Q4vKhN0BHYuQS7pGMk72VfZvvvFjg2qH/9u2rSQl4GIBRIz+I7ZJMhZYtZW
OpwpKgmxN54Y1OGTh+4lJa96cybdnqsnqj7phZc8gGlvxf7c5WDkJrBVSI9quMShXTQzb5VRlbBq
OMdx5FQScI/mG6pRDdk3xsrLVRPree1zhC0NjR3AcQAfOltvsydSH4YdbBmyjavVSp4JPxEU6yT0
NMOfo/pl8NxN8IKjxjYnkcPbP0HjUa22x/pb1BzS8r1vjhl63bVjqmxZ4QWJXbYOVQ6A4b4q7YEy
T0mBdqzI2t1z6zKvP3+2Unod9FJtYKpaY6+iB1axUfELX1LrM0ttS7Mzy8l+/C+7QwGolgBMgQ06
25hxRII0ivhwTk23bXaNp3XH8sgPKvHKb0x5HcGTZO15+qB/74AO/F+sQ2UGj2tEItY8cEWvf2vI
Uzucu/qFDJ1To/94DGwcZzsA7FFTbLXcFWaNPMxeSjyFOax/V8xh5TvExF7vGwu90LgS4SUQbZLZ
HqVAzOBhOchnuUwlp1RJjlhzLFacgHh9XFkBggNAazD+y+gTQRXy+iRUTJXGAS3Z58xMbS07jeOm
l5+UxLs/qTe9ujhtsIMa/JcdePFrO9hGQRrjr8/Do/XKars5DPvGQTn4HPimZNehzQ+573/v9+Mx
OsTKim+/uRG/zBu4eAGkEinTa/Pc4FDWYzCv++FwinuvjL9zBeVERQByp5XR3pQPv0ZLEMXCv+oE
CM5rc2NHB7xGYE4pz5WyM6pdU3i5Bh2mxI4bw2mnchdBRLnJy1PSdT/jqvkJ/SsnGbfVmptfXGHg
JinFRsJDfjbz2pQWTBHfMtQgLx6y7ZScaukp1VZHLSZxvpcAj9Soij47uPfZJE96RVA4jZWz3nhk
fC7OpHBM6SV/UUV9P8Ibph7dsHscJMUGiMlN03wlZF9aZjQiATujIlcBOoHreadmUBp9mSnnrP+c
rG2bPasdTMpgn8/OeiWvhD03WUmxzphXE00h0BmgN9cYG4t0CAwZRIPgQ7Hfj1Cw+fH4uD/vOaip
/W+dC7C3/RqhiXL3/H7/SC2t66Xt2WznWqNaYSRO7vDQNe/1sQLov522963c4PO+hmjqgLUhuBM1
pusp7ZI87lujUM4njA3skGSLdw7k7ewNc7Yg+99uUzBE78+KnXqTDTa7N83Dn5+i6360P1cphG4e
rv/5IMRQYPXBUs/RUdwIkqyigXx2OSiVmXP+cfrx8XFKncnpNv22crOHenvcvb4+PDyDbevb/fm4
KTwI8/BhUCW1TEgf3nTN9gAjD2mjnI3Ga95y0DVktHY05N+TooLcoWariCCf+fQ9N4qD9bRifumM
GUDk4VIEWdsNB1c+8hChZa2cNaQ0M8C7610dZcArPVv8x9DnaFR+G1Tda3WIFaau1p+rXCih3f8M
4TPmJ11wx6rwbhoBMOB6UxhoS0ojMihnlW5Y5lU9qto/y3c13fD+LUYwc9/cV0l+bg9QfDgxtFCi
mjfzYXWnm02ZKsqZsodUgQrqdhos3MYP0Idve3QATPpOy9wh2FiB25RvyTuB4h1NtwM9a7lNQ5/q
zgDxoWTyZO5AHy6vfwHble3ZcJqawh5zr1wT/rupGYmtguASiwWPhPe7ej1L49CC2aPG0UGsEH1M
xxhFMbJTwLD1+gkmxPtztLAxDFQCgUsW6r83BCrAvaWZBE3as/YBZDo4qP/e//2FJb/6/dkSTDSs
Ci1uwaH+B+kPHb26e3409e3uvpmbyFzUUP87jHk8YqG0kvARw/iBN4g7ut3K+V2ZpjmwJjfGsKok
/L7iBq51Ur7f//ybQh3W/Or7Z2ve6iOXKcfvC35IA//2D+TA93YUO2zF1sIFcGVq9rCwtL40Sgum
gtOv2NNPyfP9saxNlQhQLzI/ZRzo2ih+X/2MNqjVr/bZrBkQf39hIB7TrtPFlkpt9KPZk2+i3cjt
fPTdfwregXVWuJVN/EXZemFxCqKiB3aNQH6ogcqbZT8qNl5gAIf8BpbOGzfDw+5zDUS1EJRcrZPY
8hdG0aKo1XmOYUK8gjrSz5358uf+Si1dSvAxSC8hPYgX0/yNmUq0SQchnnWST8Wr4rADt7unBCJy
x36l6rVwQK9MzXZFEseDQYoRUm7f06PhkdhWj2tEq2s2ZhvD4shWRBpsyJXTOHb00K1NmLigZheK
idcVHgTofMGbfHZ2osyQWylTxNYDos4BaGALitrRXrNz83oWLWQXdmazBSUIlUi4Rs8hytbk5z7c
a9v0CRDahzWWB/FL90Y0mzMpLYO6iDEisPEHK0/RxfW4GMUsBsQDSWdpgt/OGxvY2N5fzQetzdPs
jBCm12Uj9JTO0HV9AXScbDT0FRQva4dxwQNcLYg4rBeHkQLWXk8RDB3Dl82v1NG83l0JjhbO+5UJ
8QkXJkId3QqJBG5/ejiFx8DlXr+XV67JBd9/aWMOsErAjkoTUCGe45dum71b7pos56IBhNigGkKM
bczDXCMJ1QDAKoQTtuKGAD7f91hrPz97IEOzqGQkx883n8kT204jpNHvW1iKvoA9++8IZjexGShq
G8ABiIZ9ZmNXvQz234O1fd1lKwu+NpiZMzFGVvABmc6zqyN70jnsvDKUxdMBgVlUHtEPcpOkydI8
4p0CPntwuDI7tv82rrqq67ZwG4vk9/8ZmS1JW4wVz3oYidzSs/45jSgc4cWvz1ZDNiq9Gjv8OsNL
WXU2oNvRIVK1FgXfFPgRf13Zma1FmMQ8bQrwu7tQBX5+L/b6Rtkp/SoZ8qIfuRjPzLH3k9bDaWE8
InbJoQh/LrfuyrIvut0LGzOXjvWQWZxgLO/vSMsD+YF4BVrebWir/vPz8xpU9QbbN587sc8vHJdF
4zYYcLuf493+ZLw4b6/QSDp+PLj+2+f9oS26yIuRzdw9m8q6j1MLoeVztiF7fwKH29pw1mZv5ulJ
lLLEbDGaZN/YsX/4fL4/hqVQ/2qrzfz8iLZkyOhieU7H8KHYn88vLfge7BUzyxvNAvkZqCFV4PCv
F2VKzaJudV0okxbojvyLxpg3tsayt2RE0VFWwyUPVrk5uo6DZSQxWQRiXcfcjp6ClxFYAOx6JY5Y
cpSXZuaHpkSH2dhBEcHcxju81bfhCvB4aV9dGpidmKAJDamdYAAomM/qTf34nRzGtWO55I0vjcyO
ScD6dhxkGJEz6DE2tvbM9vRROYRus2P/wz1/aWt2UJIKXEd0gC11q/jBju3XwvnlJUEN0EAtDMiL
mdcH7xFYnQfoe0wW+khtsk8mxEQrJ2Vpe4H4QkcGERkc66s978KxtJQnaR1oGl5AH5pbfyuOyMY4
pYOcKLzYEbKo7/+LReRcTGDPkX6f5/snORxbBlmFc2yzkx0e2LAdDvzB2QF5+Ky7f6RN5wyPa6t1
o4EhPCiYev7P7GxrjCxIAikxNWhRuLpsJ68FWt/Abud+PoPf7fMTnYf4p9mZwKbq4DRbi26/srHz
V8DlB8z2iwxNVG4wfABmetrgCnx/b930ZHj209PLi/Lw+hl5kfe5+3N/vlVxfd/YFRAVdM2KrpPZ
yS540OdymYjrEJbRW5m/UXDmlqBmPjw4noLlDs4J6nXAENuro156zX2BVP6/9dmx17kaJ60K6+/v
sH7cKKkT7Ok+3H4/oE3uFZy3sVts1wBui7HGpdnZakPVQmlpA7MBaMHMP8UBgqVCweX+3C4enoup
nS3pEJdEDmtYkan7KFhIBxvPSCVaCWIXcwiXo5ndl0bTdlLGYac5gBOR2af+pTvpmQts1fOfFR9K
li7nS2OzWy1t01bSMxgjJ5Eo6zNb2wVP1ssvMIz96L3kW+AiXBcd3wNGzI85fWKK4GAunbiEiFNr
S0/FX1CAhu7r5+Ht5xtKDSsXry5CxZs9jforysAo8Oh05hrboKd6avb/CfE+PrK9gSSVYZtbwQc6
7MRSnPd78jQqgKDLTpp79u/fKcjKIQNc70qvBdyycRPPxPY/7P58ioRWuCmcz3L7+fln1ectOx8k
/wFp0IHomINwNDXM2JgjCdR46nPpDxDDObNttIm+1ftNs23scB/8Lraac4gfwa/oMhct2/v7m/UG
h/3lAS8+YraLkiFn6ZThI7THzNfQzJq95qf0zTpVsBZuomP1tEatKHzLzToBpICaI7rd8ES6jpCq
3qi1spqQ0i156QhiKAeBVLlyDBfDPU3RZMRgkKMCHeC1mbI3GZr4KihHfaD5dT/tewJ4hgtwlbey
8xYD8UtTM8ei9pJGc4ORMyBq017/VuwjR6m21o9PIwEIU7VBs/NpbkKXrlAfLcVPl4ZnvoabIGTV
ppKcaz/2cPocioaBNYd2C4SDAhcuKRXgNEsGFmr2RqubJAb2yJjOZVPZ+vgtaV/HZFsRffttyABN
VmqbFGslq4WhoV0I9W8A8PDfc+huMZAx4S2Xz0dL95pt8Bu0QexxjaF74Sa6sjLzaxlpS67i3XZO
9M/wp9Q5HCov0yYb/ox/WtBVGNFqlen26sVpF70oYC3WddWYnbg055mh4Tl6LiE3EmTaxpremwi1
drTbhYVT8voVYOuGOIH+FqmblfN+O+Br67MBl23VDRVX+rPM3QndD1WrbQIW2yXZly1xqLGrU/UI
SqYVu7cXCOyaOqjMNLAxymQWcPTZ2JmjyQBLGjcZP0hGY09sAmqz9Ej6EI2ftbVJQtCHDUddh2aH
ZbwAyrttmRPwP223cp8thAL4HJAAio5i4Fi/7pKLCJeEoWqkVj2cjd8NeZ7q52raMekH/6QctAuv
uEO73Ro95IKbuDY6m4OYIO5VCKBZktx6ptJ4dWfzwa8MiFMmu3H8kFrQBO1N1v9i7pg89gpoCaXY
noqfIzm1xdvKmogL8doRX3/PzEPKFe9j7P7hPFXuWByNFBcj82iBZs/nUHkabTVh7ipO6iu2vDUL
khrQJyDFNG+9nLKeVQrvh7N8UEPHIC9GM2xDVd825Y/E/K4Zm4rmD0kGTv5XC/2IAzuVzT6d9ho/
aZmTV0+D0tttdNbGLSWPZlythFZi3Pc+cLZOPEJLWyMDAZj02kdpSdE27qKjVKjTymm8aQQGMhbb
8L9TMVsBIx0jCXSewzms39Pg1QDfM7Kg6MNPy41EzwaaB0dXA+wJU5Af6spRg5PUvCTKc529KupG
Dr+v7Ikl72QAxoeGCRTD0bB2fWvq8VSaWqgMZyuLzcEr8jJ1QpKSn9ZoTptCr/62wIY/1noVeLIy
HKUEKEmUsX/2mZmvJCGFL7pYB7Q5gDdfdFSASA5Sd18og8tDGjVRU7O69bNso1e7H2O6DXYN+mCI
F/9jTvjLFvoVgZsBEAmQ4vm4ITQ5jEHb+aks2ZliOVZhOfmGhOPK5hKbZzYo+D9AQkBAKjI4s8s0
GBo0pShq57cdfw/NMd9YlqStGLEWpg6ctxQziJkTbcfXy9gJOoGwaya/1pnEHaqNGboOCk5+ZUFW
tq6eSIX2MEDkLzsm6F15sbTItLYpp5lxYgFDG4tZa+ZkEwvSbriNBvpHa0u99ALdiH+YeqKcWSAr
oBkarBY9+01HHrS+Tzu3kpTqJa8LdLe2JbPe2RBpn2xk1W+9VadHAInTc5Gq9XPWjpKXhQHUTYih
la9cHbhmdxrLmFtOXf+SjF3+iJ4kMDomhiV1Htf66rdasPRXPgbxOQmirLD1omTPQTqRzCknnZ60
Uq4ib+QgGXCqOo4+olSVUWPjqCSjjb4fN+rUcGsLRFwGIlXO0vhMWBExwCmt8VSTWiKbKFalA3A5
2i8aJDI4i1mryeBjjbNnnktT8VDEEkRoJnkMWy9CUhEMBTnIhkM5Tj8mg7MfvdEY+0Suxg/4wRQU
G0lXMEcravNnkWRZ5TU54+DtBPI/9jJodb2GlcpltKai583NdaVKnLYtcDVnUdvkdtWp9A1EjkPn
NUXCgG9F49zPKGZ6uuuGEd0CQQcKXi4nVQ7O1qplrtXgweulVWIFNtiU+u9xEbJp32HuqK3zHrov
4xDma9jN+WNRnCV0uQrdTYhVg3xR+JiLcxurSdSo/dD7IEouBkcZOWuQaaV9tJEnq8/cAE7jpasZ
2MHyzIpfW9YaMSZEgyIu7xiWQqksDu2OUcl/BmUG7JCRgkxShUAKMJkKyB0xKzqhrlpSk3sZ2HZT
p6RxDqBbarQnMzWQOIpH0Aw4gWYIGiNcRiew2uVeXU7V7y6Y6sq1lKn9K5VhkboFN2NwyfZgEhTI
7OiI9kY45DjPpZ3SZXm3QRN/PWxbqwZCUcuyobCB3zRehqaXZVca9RAE6sM0QhNcb8KptEGUZ6Ch
vq7NcSXqF4d35kLQWITssuiNAa3czIUkIy+jgo6939PSafst1aINr/5K2RrYeJ5jECsJChQk5BTQ
JxJt/kQ1JRTKOjkcfDMJlZdJooNtWQ3dgBxKxt1QAYzbDW1iV4WJRzZ4kdwuMKQNM8YK7YwWOE5J
law1Ayx4UHAJ6Mh7g7EPwdsshB20IaUtyQdfQ3ba0QxI+GWUft6/CGfxKkaOlymmFy2gaD8CS9f1
Hh66rmFdTCafGvoGUqhOZLSHrqHIfox/IdG74rCXzIm+CkSj1DLUOYZ9mignbAplnwEZ/NgFBJI5
JTZvXo/8ieWT4WgQoPfuj/F2H+EKEmUKvETQfDS/JDKzMfpmkCY/LhPL07su3+G+7Q64zpnL0BCz
8ggQd+j1vhX2sGR4Q0LYw5jtW94MDIsayX6UxIYThqQ8WVziqMJyaeVhN3s9fi0fOjhkGS4anTLy
LIQzeiToajWRfVkPxr1Oi59qa/bbIQb1Agmm6aGgSutkilRt7s/pwpERNOjoBsUNL7Ln4gF24fxk
CTplTNUmfxgqx6pUTzb5ru+sZ3SFOyMB3+Vw5i3Qr9o+Zg00wSZIb5XBGhhsnlkWMyCod1FpQtUf
ed7ZdyDmbCzeFooPen7Z4QzhlW30lEMuowAFApQDQcpfUweuEgTxU4xMTMLRHBl3Kf4vQ2jnPf9b
xQZxOqUtjnknSydZnqa3tm/QgB3ltYtiRLYv6sHaFVVUvqIg3dpjMQabIk+qBzNk7ev9yb09+RiT
oIDSLAQ1aD+czW0Zq2WjdrKvDeNDqVbf2lIj/75JKbaphWnD8wSFlmsb5RjXkJ6ZBn8K2/akQlHK
xX6OfxlqZ+3uD+f2PAD5hVyAAvwnsirzHotc4zGLtFL1WVoR29LbcdfkU+6QoR1WzsOSKeTBkEwD
fxZujPnMFZQlA6IHH8kU2jtNsAX0+P5obkNOTJmopqAjWKCtZ24ZcnmReOtofi3H1VFtG7Rrcp2+
FEC+HxERAN/bUZBhDjR0rGmEbvx9+/M3PXa8+AC0xok/YDKaJcNqK6t1DVUrXxk2etqPdmBB7yH9
JRHiWqPXgNSGTOB/kfsND5lTjPv/5QNA046kJpKbkDi/3jpmbmpWTsUMkNzthtCDpK2TydXBINO7
Ir9VSrUvDM1PJPNR7hubx82KR19YZoReeL7BviEEwq+/oOpgf+QK3B7L+VutEHZIjMwkoLoIkKW7
P96FBRfRAVrlxHHRvtIdF56u14ykTUgr+7ms1Qwh+gTVL07Ixkib/r2X4sBrVJ5uCgP1JW1CauG+
/dvrC225moY4QkjmAGV+PVgzGqQAu0kG57BiHfUx5h52eYOYlmY/ikL6xy5dsb/UL0IfBSVKE+wN
1/YCRZKnytJlPy4SujOUojiEgZltzFDlT1ka5A9S0CMfwYxqLcEshnJ9c2J+Mc8qQSJWcIZem1az
wOxNjqFmauQEzHoek/GdCarPrkePkvUcsejcJOgtJ2uZu9ubVJg2TTwnxYU2v0lBhhENJti//Eou
RFCAfNx3lviEpjbgzE7cbO+v6jzbLKb5yqDY4xfbSouhWU46GLSq3paq76mZbhotf4SOog1itkMc
xYeiAqV+bygrtheOD5hoKNYXsRgeBOq16SnNtIhKlerT3MxdNQ0VVIl4jl2tpyumbq8yQgxC0X0t
yuzIOlybGtHICuh8ofobSJ+sBJPztJKYwssfn99hcYl+Nrz4VX9gDI9wuxi6g1nQ0xRkf+S4eWjR
liil1b6s4pd+ijz1V9/zb4nVgCVK8oIUvUAyYNbJp1qBSranT/eXeOHgEoTuiMpE0Ikr8Hrs5kiN
Mhla1dc19M5S5sTVj6TonRRUR/ctCZc/OzdXlmZ7qZvCPCh6WDIir5RA9YMyZJQd3+5bWRvP7HQC
9EUhCtirfppyV+anlrabQN+X1pqm1KIh5Azh4VGSAcn89cSBHc9qhqBW/aKxHvr6R9KWG7PX0RW5
AhpfMoQLFMoeYDVBf+AsXNCTYUB7tKn6WZK5Bf3JSrrTtN6TUmNlry6dAzwt8ZZD5Ra47plTtQID
XDsk1Hw9aYtdaORviCPWCLoXQgNI7WA8oCMAIxl0wa4nTgHgXgmzVPG1Jgid3uz6fZMp4WTXVO0g
jK5PHoVs0q42hcgKpI29EWEo+GOt9s0iBl+Z3ttBo6QlPDlq1bg353FsG0mER3Uq+02jTjZvpmaL
IlTq3t+Wt94M0sQQVsDrDlTwIFa8HnSaGrg9sZB+zpP9RINT23b7kK5Elrf3AwJYuEoN4g3ISszZ
b9oxl1I5mhQ/VcFqBrnjqtSRxZuO0CL7CU6xZ22NQPR2c6JsBrk8UNxDYAH+83pcObF6iyN/7ZOi
mJ4V0K+7aRHQg0m7yZd6usbvs7BaqM5rCOxQA8UoZ6dOQsLHZFONsK5Vi2PEKLRcaISe6PvLdWuG
oiyGt7iQ1AEyZxbOJDUKyLE8EJ/lBOJGJG22PQv//bwBOIYwHVBXVFaxL64nL5PqlEcNrEQkB55p
QEaHdbm5cqpvtx6sCF5N+ChBazI7b5ORF8HQasQ3h6Dy8XQENxCC1ueqadbAarcuHtsY1oSgFtpp
5lFZkytTnGSJ7ktlm2z1MseNJRfyLs9UbYsS8vgeSd3a7b00PtG5h3sWWXYQZl3PIlqIg7xgre7H
NUH3ZNQlCZRukWEmNmlYqP/z1kALPBid4fPhJPG4uTbHirErp77S/SmvdMfkU7fpmnaNFGZpUEIo
BU9R5AtuGFusMuVThf4C3wgLm02PVgqGk0Rd8UpL64XXO8g1cJRUdd5qnxMwYKptTv3YjCEiwEm2
p5nW78yARTurRTEABEahd/9sLQwNjQWCjBMVJR2dwLMJJHTgVkd0P6Uld80oQpU57Ut7VKx2xdRC
/AqUhKCbxOgEhchssbRRT2sSWLpfmUa2ZfkoHcGEQ3dUqTu/M+pwX2RRtxslqjmkV5NjPozKKmZD
nLDryAdKojKowggSmWAnm53AeOChzIOC+pZc4FUwHFoSeqT4TjMw5yk2U8CwTFG5sLX81Vh9NCzN
N+5zkCaBwgB5B/H3FzF8WVtyGEyy7kepgSbeJhpcEkGVDLF3uTLfi6bw1katEASzeKNcmwoHyZC6
zqS+SdFcf9S1ZuifkjHOoLQu8UFbqUneemnIuSAhTkCbRIkxx8LkWRZVBEIEvsSgxFxnRvO3HAJ5
5XVwOyhhBdGBjlohYpZZRNlMVIJ3lamv1mb9U+WWtsk0lLvsOG3WsBCLI0Kcp4I7BS50TnTODAD7
Mgn8kFYb9eAa1ZoeAozQoyUrl8KiIZBaoJgLJi+wMFyvlFKZetFwrBQu6+I9C4x8B6n4coVSYs5c
gsePuN0EOdkXusOcwQCbBAUfRuPA10OLfVhlbtkgG5ce677mh67X5WM4TMqhGKTRS8A7v0kTOd82
ed69VEq2J0mSOXIaQFY5qYKtKXHyQwb88VtSjuWjEfXU5XWb/jFQWlxx8wurDhVNtIViKUB8NtdD
NPoaT/+4CXwjDwOHhUin0lx/1bNVSPxtPgGH80tPEHBJ5BVmUXdnDKjA6mrgt7i+oBsjR9EHxV0N
StJCin9XjFZnyKdWUJehPILSZNqzd57qytqQ5/hDsVoIUBEOY0egJD4v5rBMBX9eEpl+YCaJWyby
cK6lyGpdM0w3VWIEOw71bTfNEdbVYDby2jF4iHOrfuyjPj1lqflO6kQ7ZnD8K8/UheVA+IJ4DD26
2LBzxTVZ6bjVdqHpmx0dzzREWZLlYfk8IdmycjRuL0W85qDyCPVeEBmhie/6aLSdyHIVZXrqrdyh
+W8NPUN1h15XaCj+q+gVptxC5zEoikDdB3TknEly1MKm05mRn5j5QK3aVibwWP341wtXlByQHUQW
HX5qngzGUFBdS0FnPhWozOaD8oeARc2hIXJW9y3dvAbQDoz6JFohcG7AozBzlVpqFVoUsuwU4DJ9
zNJYpF4jw8kCPTng6PDNfXvi+r66WAUQBQRLWDBUB+HLrpcqElrdHarrpyKXyeuINIvLSYdu+Kj/
OwWtDnRKO7lKpFkvqjwUK9ZvXluwjsAdiW74B1QnZqPtqqDV6pazE09DckoKUCGV6jBsm6j9m0pR
/MgiuXYiK1Ve7w/7ZocKwwh0BTIId8W8dqd1uRZOucVOQA9ak61pIVS8pCAIwWMO1pFhk09t/Tcp
h/FfTyEMw0Eh04y3Huo+M1cVQxSDF0pUnrqpAM4EEaWH7RTbZta3K7fubegmbIHFFTBFeGDAjq7X
NtELkLpp4HjSqz5wi7q0/HZAmKYwRXmaIjn6NAG4PwTtAHSaEcbqk2INxe7+TM9hgogp8BVCjQFF
RKG0J5biInjqzTAClKEsT5NS01ciAbYi64NALxhQ+1WhwpX0Y7GRQfL5muud3tsxiMaeR9Zm9mSl
9ACovrFpA+uXGk7FZrJAk0BraIGlbfnz/rfeuMivT0XFAYUXJNrm3ruMuW6VcV2e0iAhXgZR6gJR
9rYsTO3XfUs3wQMswQ+jmgncIGrus9cxyj6pQiXg4CZLid2KcvDbykO+4ofF8bk+3OJ0id49QFVF
GfB66mOzCaqYVhoqoEGbuhUvVGR/a5o/t42c9A4tWn3Y3x/Z7RyCAQJ8VCKAFWmNme/HW3zMcKqp
X5EpnF6LKoXQTAF8UfVYDgxaXv9qjqAsLGNn4Tzfkn7pndZPbZeZftp3AFoZqNqaJ7BCy7ody1HY
/DNaQ8DPcKKEQh9usXmuqyR1U0mjafihmkL7LJDNhG8KkHeGK5H57TyCtEewLIHRRWB6Z4cXW2aq
0yI2/QEQPwftFlFsAyqWvvZBpK8RS99ux2tjs1sAGbxIL0Dt5HfA99h4UYHjdEjMf/b2eLoBxIeU
ENA3AAdfb0ezYdGUc8nw44qrW22qIe2MXcTtmAAw3vdQdqB6ix7WWqPpCsjo1uEjDEXGC5UfBAsI
qa9tN0Ey1r0eWf5kDm7Jg2M8xEAHNOeJK9tKOt/flQvzCW4w0KOBcB1NuvNcZdiOrE8QIfpdlY2G
PepyJjmtSVNrJVy42SVgv8IbBzSqAGGKlNH1sIhZKXiDlMyXabqLDdzXaqdInqWu1c3WDM1ualqZ
WlDoDAJ8lEP64pP1z0YZr9wVN9OG0eCFKOvgm0RZ4KsH5uKqCIKxieJgYP+PtCvbjRsHtl8kQPvy
qq032W07Hdvxi2Bnkah9o0Tp6++Rc5F0s3VbyNwZJAOMAZdIFou1nDoF2FCX+ElZngqR5isZ3kUh
n3ArJM7R2Dz//ExIEwuZEJoYJUh7AiCjFlFyL0ZFUawY30U54K/9PRAes9cv5WhWhpSRZZYBi0i4
G3KM4kFdeY01mNdrvOrQabgxAHWhD4Gv8cVdbs70ZNpBH50KjYeUJnaYeI0xblj0j6YdsgDTA/Ga
PHO2A9t/uaJBHw2t0kLtkIkPZsec2jW6zr19c67chU8h+lzws5AAAYzkUsiYjXOmwtIPYqILwLDG
yfOkGsVzj5BoX49W9NohVt1PwOhtImUijqm06otI9ehRZw1m8QlmYTdq1O6LKmsclqvfy9JSMDcv
USN9xWHg/df5Y9F1geD8k46fD3ER34WJORX6IXo2Ks/XNpLX3/Xfbm8J31kHAAhqU8g0YCIrChLI
z15uSaVMY2PmmXmAI5s7fW5FflbXkg9IdrlBRZC5xdhgzgKrTTcxSXqvt2hBEDq9iJASpOG+lM3a
C40yvjfaNrwzBFKeOrHsnqye9VtIFnfTFIeJ27SR6HadZFFbH+nMo2kA323HEhC9K5aL902wKDAY
GoCWAfOJvClnUACuzic26eZBzUYEhhtJbncCfUuR37i9fWuCOP+zEkfgOlrDPPTTAdAGzFtV7Jwc
0/75P8jBM4oMIbLaKGpentIkF11HVMgxtNEWJt2zCvJWqbXHJsO/LWrh0iM8/CuKMy2jTksxj03z
0Fn0Icz1Z6P2u/Gu00RblocVe7kmjDsowQBNmgwmwUOKZUXundA8bbs1toylQ7LwIIJsAJEC0lSX
mydnlCg9UN9gmZ4KZ1DyYteWjbk1R3qvGqO0cla8bZ6VD/APA/3yc0clT4Iu9kocSiXEDY3F7FQv
qNvIpFjRPL41CBEERgHBgZMM9MWB2oJTiRQ5r8Qy6jgYZFJhBpEWhZiZE3f9Sxv1BgbZGIP83g7t
bEvHLGYOa9E+44hM7kYnLS16oqZYxG4TgcLbRl5diRR7LFNVsZVonD56Pc8e9QJDsr0iVeUQ7lOk
SN/FqsG8DHGkzWC6KPognCVyVK9Vxa6Mny6hJIZuX5ikGRnKXaxcUdmkJZpwAIS//tobtr7FBDIh
wfSnlY28imSxkfBwQZQ+938YSFdcqkfV6klhmjQKQGXZ+fV9bRcfc/NrfqzW3p8r1QCYF4VLGaky
BN9XcGxppCQ0JBYFVgJMTm8+AtG/VRuMWRULwe6kt77GdBclQWUsf5nwvxJcd5X23iisYTevbt7l
pxjcqnOka6SSDFHQCfsc80xlWm8ysN8OGPclFJt/tCmfwtAhhbHxgKDx9dqhK0ct7sYoINkLUQSv
H3/18SnD1JGevd4WxfuSOE1DnAtXBk5zbuq5PE2hSxXA0acokJLalcM9Q5/DGK9wsVxZFHSkIuuB
5wXx7+xSXgqxtLKXxdIgQZObdzR8DqV0M8QgEKYrkcUVPAnLgSSsBa23sF0mZyB7ywrDGCNyAlUS
DppRDp6COKOrlfLLUKOpL2Ul8zJJi3w9ktIHFputP8bgOx9is9+gH0d+FAfA1ksJrnUNz+UhhFt/
pIXyVPZoHAVAeVhlmV/YHgxbh/+Lpq35COa84JkXrIboHSEDSYIYrTfqTooCpu1Q780frL2Uutp7
+yMMXT98LH7im2+f//y7z9MSEAjZiKBhf3E4fDZVL8K4lVCYCCiGdmN+cBlMj6BXsJINGzBI57aw
K7DMpbQryuKRAMJeK5BWJz/iqN6RanTlSd3AzPiGhU6k8dCD6L94gS3NjGllrYviURxGJ8A8gQv5
mMuNrtH+04yilgRS3ttqXQKUFqJ8qfU2WpXsWmR4FrQHTfsWNS+0Vd04AULv9hYs2BHr/BO4q1BK
aaqlmo79Ht+j5NkYO/Cfu30nOsoa0mrhTZi5ooDIQJ1vDvMvVxszQwW3FlYbjtuh/sVCkJv2bzm6
HOXoq5bSlRjrWovBGoSdnSsA8Bw+W7fOtHgolC5rZBoHEgl6U3caE0wrwIRr+cftLVx4gSBJRvgD
aBeg+nxYYoYkkhN40EHvayCQq+8yu3ZiHSPO2hWFvbaOyJrNsxAAacHbymdtB6ESzVJVYmS05Lnj
AhNRvuZrQng6CbgmkAIrPOdikKTjS7KJ1E6oIEYkGDwWhHvdedJVL3IFt3HX5rYvHdK5KM5PSLKi
o30GUXX5UxCc6LGwDl2zEoldNarMCwKgGDRSMnwuha856cnYkrJoSSBv6iflVfTQjWc3hv9Yf2Rs
pmv5elsjlo7pXB7nsab1qMkJhbxSap2scrMYpadxLb15bSovV8Xdp1QbW8ywgxQyecTzgXGSvObR
+rk6Z+Xa7QG+HmEmLLKBBC7vgAtGpBihrhH0orwYSv4gRuWmNOIns0n9arIcUrROo75aEbgEzK45
TqPwq0YfqkC3t/d1wWAigkJgiNAasAQs/9KE1HCjKyPPk8A4Skf92fyhu99LV9xigCf+vS1sSTXP
Zc2HfGY/JjZW1gy3CtpiX8loaDI+mpraA1vjiFrSFtxneAgIOBDsznbzTFBG6rjOzCEJdCFxCoy0
oxqYhZIVn+eq/DxfArRKIOGPqaxz5HEpZoYDREU7JQEKzo/Jg74HJjR/yp8wEiDAvF63TME1v6Ur
FmtpF+epJmgnQNofKc9LqbFaCvGkqkkQidTGtCEb7c42cjS9uuJqLVqtGe83Tz4ABw7vpBqI4yWo
KQleNV8f7ekwYHh35rU7BEAr/vCiHp7L4l7NakqYlAmQNYD40rLfWvsFXgJICTtnWHmgly7fuSjO
IW4bEKchO0yC1tO8//TLAZxCRRkIHLxel6cjSr0cRyF6HNqkA4tVPtizY+b++0UCJvePEG4FiA4l
fWIN3ElMwtar7lgppZ1aj1GzRs69uFfI4hsWwjRk3jhlk0E4YlkpTYLEyMEyIyRHUQAf1+3lLD73
AF/BqcDQLKTxOSmsLqumyXBfR7lnmyaW8Exak+Y2AAijPGF+HwVFRM1Uy7yuYJYXDtbawL5rrw0+
MiB+oIrAVUYMc3luCOeZjvoh7CDRYlewzEODNnQvFpVfY1tpLlMRW9xe9pKVsmA90CEMHj0gaS5F
hpPasDCdL3JibZCsmbYIflMnAavtygYvmAx4N4A5AM+HXmy+DK5XIq2HIkoDSftVYv/gEihp48yN
tP+8pAtB3EFGMaWVmghJoMmZB4z6Phy0AIQY3m0xC+/0HGui/QUsI3ML5OXORejS73OSpgEZrNqr
wiIa7HGyPvQEQyVRjMT4azBC211hDhG6/IdVCNTC0V18AHd0k0AaBDdlGrSS+CoL4oaK2jEbhW0o
6oPNTPU+0ZWXOqq34zyzDCVO4CeTGvwzCShdWZZjrCmQye7tbVn6KuTYYHZQ5kbvLvdVRQksHtgd
0iBuMGKBJV42PRmVtpKhXFImlNtQdUZaD0kiLpatEyWmwLDNa2/v6vo9Vo6STLYWEjX/vhzMQ0Mq
CshMGGzuShLkoYhoZViO0niSivZg46Ot/7mkA0L+cym8waaKMYRtngbU04GBiIuvUvuzRI/119ur
mXXyMgyfh9lgJqAFbC3wU9xqBqW3kqGZskCQrcJp+qpESDp4t4UsacC5EG4xo9ZValSKWRBnIHaV
C/s/3G8D6TqkwtADDvfn8uLlUYN5zlqF56B9lbPnRN42ya/bS1hSL1SiEGOCQxY0Clz8ItV5CEKJ
GiKi+zx8YumOhq6e725LWToNgGDx2ABUgKk93EbVNNQapsEiKqCn/onmtdbRNPQ5rxjepTgJwNi/
criXummrUhikOA2q1wzeoBDbIQYeh31oi1HnNLW4CfNsn1W1PY1BZsT3haSu3Nel1/XiG7hDK9uM
VoaIb0ASrPiBqpX+0/xWHRrTjUsvfry9sQvv6DxBYG5jBl4e+blLDUFUSFptSNKgFIKR5EeWYXJl
ux1SUNFWa61ZC+qOBCpSBZjOjUeUR+bThqiRkUgpRmZPdqf/ijDcKTO0lUu1oJFo4QF6FjV/ZNAk
TiN7oY6HsBlxhuaHiOmkQuSDhwaHuIZnXVwOksHoDgNi7WrwVRKZtG6ZjGeaNrZcRs407cdiDfO4
oPpzEXXufpr7KBVuOUNdkDYxDJhVU4c2Ro7YNv9hx3D0qFkDu6MCXX+pBNnQJlHX6mlQN9/J9Nj3
YCIDK2DafLmtbEsng8Y8tE1D1eC4cU8RhmJgcJxmYSnwg5UhBk9Q5CjZBlRdKxd56WhgKGbsJgI+
0GNcrgiFHgwKpVEWaBhITNUXC0w9RvLvkd1sKmYc70x0wmPc077uw7xvIUQndmR6VnSU4rs6W0OX
LLhPKCXNSK65mASELbcYdJWwNoecNg1tQlKvacgu1WuMXw36MtrH1NyjEWJz+7CWQjzIQ2cL1AIv
+lX3WE6bcRokPE6B/IiOAWqLm+Jogl3FpT/6FJC8lUO7To/O+Im/Ajn1qMQEDVbpLPAke5krfJ28
wlNWXpIlITM6DWg4BEloK7zczFSbxDzvxyyYpIeUYXC9XAHv5/9Qq5eV/Zs9BM6D0PAqIn8InD/y
vdytSkDaD+iikqFZxc49E+NyfEzlNZ6nnxhxN67VLJbu1rk0TuMLsaoF5E2hjH0EVPmHGoFvUmyd
9eTo/JturWs2WGfZmqmMpFgTVOwgPUxGtmVveBqLwet0p0ydPj2QxG8rl9b71L+9pbOpuyV5vvVn
kitdUXJmyehquqvigHntj5ba5sf/Twh32/pomkhk4NhYu3lL3tNvE2hJn27LWDJPaIRG6AznH5AV
XobYxNQaszxou+RHieabdkI3k966/z8x3NMhtCKLRyHPg6rVtkUR76ZsfDPUZM1tWloOXMBPsDqi
DN4QAuoWKsWU5sGALmibor3GT4doLjRoa9m0pdcQ7wdATjOvIlzzSxUAagQAKKnIA0tJdEcK0air
Y+b17X1buEuA3CMiA44UiSHeg2BRY1nDBBuB3LITayASaGUHpVFg4lYkfYa+nEqjExhGT0LxHkUa
7toaZm1m1GRZkNA9bWNb6+7l7KUuN7QC8uK72O9H8pFH7yg915LmjN2ae7G41pnEB8mcmUeH86yT
sCkVNkDdS3FrIGiriD+ExInWnKVPnb5aKWoqcP8AXEPP5OXJxS24HfEnD8C96KvO5H7kewx9shXk
rQtPc1KUV24f4/LmnonklGVKozFVB5Kj6tH74n7wRI/YcWc/SPt6xzaFo61IXLgIumige9xCMATM
x6y9ZwZKkkrN6kWYxjDLNyX4wFCdEuKH28tasILgZ1Fn8rj5vHjmIapX6PvowizAADu07m6mTHIa
5bELn4V2JWW+8FjCrQVzh4r+E/A8cQa3AzNzraW4bQXIb+w+jxJQAib5Jh9Vtqso4skcPZh3BB2Y
/2En5+nNc8/BnFDgnmkka2Q5xz+BoQZ9/5MGSf/vABK0mwGvjho/TAmI0y4PS+nDsoqjOA5o91EB
hi9qaIWk+xytqxYK0bcPbUEzkJEFcAT4t7m9jLvn4DBrdWEaSTDFlVPU+zZSMXB7JZhbuMvwDuFC
A8CLcJzPy4LkM5dTTUU9TH3MJ+qK2i/dQk3j39Ejc5/XXzmcWhAjhmOoohxmaE96aLhUeE/KJ4C6
V6zjgqbDxqPuNptG6CDnEJqSxhrQ1pIAlKeeiYDBJZqE0rwE5zNP36a+klaOaXEH/0gEZvhSJ9RW
Uir0HZCgMjJHRfgvJ08FOFZ1jBP6DwpxJok3h1mVFFIRoqTYhoBSDSIWqL8zaqwEKYuKdyaHs4EW
rdlMGUiCvEYFT0lcLUcYuUYMMt8VzrjDkUF6RgV0EAk67i6hfy1MNbMAiKLR2MaS0m2vDGth6rIQ
IBPRrANUIn846dBq4pAgm4Uq7KRHv8Co/eP2oSzYOyzjrwTuUPooSmkmQUIqtl6mvoPB12lEYytI
d+AtcBHaObcFLi0JkTCq8p8hPk+QQK0ELcA6BKLUeyzAjCCOzfNtEdcKoMyvLYBMM0QDm3ep0uD8
CZmUw4YLlemUcWp33Qdbq41cb9wsBNRwMxswsOmckL410okiTx6UVehnlnafKF+Jrh5ixo5x3oGu
xdjeXtb1TQW0Hw8EarkwRrCpl8tqQkG1gOHOAzRp2z0eIvYQmac++WeDcCmGuz4qtbJOoGUeoIMA
/MoGvZ+qe30NJbe2GO51IFXYxU1R4Z3VvSzTiE1aZBjzOrMb6+ftfbu2qVjQXFhC9c5AmZhbkGwJ
mZmIQw5E0DEk1XMHbpuKtVgWMLSx7t6WtqQXoBpAAn0eX4bGhMtTCkUqoFAATzpOUNknSI4J7LlW
O6duul/od1pPylyp+3x7UTKDNzs3KfLseUJkdEycKhqoWdK4LSCaLpi6yq1C2RpX0IIo+A5gbgBu
AQ48HyYYwFaVYyz1QUpCjEpi2SvDZFZ/MjS6ub2NV2YCTzpgETPFx9zKJHIPYRPqslDXfR+gpOoK
RuXG2UpaZP4NFwb8UgKPjcjDTG+bCmvBbRVsSkXqQWLjT0XabQHeSxxBbGRf1VrLZSmTvt5e4HWy
aZaPJx51UwBfMa3jUlFis5QKOKF90H9X5UfV2UkGRiIVwHiCOdNpnHZlvVeK+SkPCRPEXCju8H1O
Zl7qaW1ivax1yp8x0FDgoafuJKw881fXjZPDrauvwxgtnzLkMD/SatuQT5HbKPfyalF+URuNvyvi
rppC1UQOLawIGl8/g1h2R35amHPVeMT5+kt0U3/lzNaWNv/8LNiJIhJjmA4E3k3fH2IXMxZXHscr
qzjvHdi/kflE1RhP2KUAeOxRO9TYu+l7SZzJKWXXu612axI4Y1hWyDjmsxa0+iEDrWnYaqA2BUPy
99tyriNRbimcgUf3NpVrTcH1Ik9J65LmQVXtbhuEvV1lNmZDvDDMHtcw+vD/KXi2LGeHVGl1NGUR
BGtH2aowpnbw49p5GXxF3Gr7b817Za/s6aIenp3a/PMziVNXp1Is4dQ68TlV7tToOVNWaF/WRHCq
XoZEHEmiYjeVh559DOZdqbytbNxV9pY7MU67gVuc8nxWvjTOXdB+WbGjvlatnbpoDCs2obxiKJZM
PBgR0ZAO/xkxKbcmsKQnCrhX+0AkzBZDPMbK2pS0pW07F8EtqY3RTp1EZAhkZg87/UBWHvu1Jcw2
9+zkMYyhgAwsoUve5O6Y9E8rZ7ImgHsGY0US2lqNhyBE9qHaoXGgju+V9+HU35n34uErOSZO9nhb
6Mqm8RTvWRcBOmtEQ5AVtVtKtVMCn1iszXZblAK+DRAdztkWc/752dZVBNwDWYGjCZkj2wACNCu2
dOm9A8nUHwGceoFEZ8jaLh2C4gewG06indp80/deQzbqWili0dohRMNcEBPFPpDDXK4mLrJQBpPQ
EIzSmzjTkPvIUNmxjRGrpqO+4ZBWVrfkvfwROPdIcwL7lHWNMQt0KsURiWN8dGBpGTBaBhmyFTVf
3sr/XR2EXT1LNB3MpByQyBx/WbbNfr2vIDkXtAFESIhx0Y8B95j30U1qDGhmg85VzWORnLL4bkxO
t9V6YREXIrgHqSyrykhBdhrI0rcy+4HrWpfHFv3/D1K5cm1n1eJcywtR860+022ZVug6xoiXIM9a
JDreFfMbwwQRaS0GXZaDYi9KsZ8zLi7lzMZt6BXcIaiANZhOYSKRh8kwqrWmAQueD1b0VxJn6GYG
DGk0cJm6MnFSzOtRC8FLFUcIma2v7N6CzQNptImUCoZoWsDyXK4qEkd5NKtsAMad2oU62QOyX7d1
YXHjMLvnM4wGnyFnfDRJmbq0gkIP4j6vIx+Uibaqb1WWb28LWto3JKxRUUYXDOrynCaYNdMGNaMM
Tf/UJmyXVS9m8W3Or0n03/17pMdRnp/nR8w4kMtty8pkIEQpGXDy/akV7ELyqtoB3iT9Z2gSiPTO
JXGLwti8aBDVlgWYeAAmKiWJHdoUa4H0NSpoFgOoAf6gcgjH+HJBoHuKDI1ggmCnOFUgemG5EYUt
0+0p29S7cq07d8k+nIvj1G4wMeJUYDiqWEkP+g9BjlwyvsiRJ0kboIz/kc4F8d7F4rjTGpGXtFiK
xWl94ualaOeY2vyP3IcAqaGgh1cJeGEAadDOcbmDiSWwImkndgKyC/MEtULdmZG+VrjgNu5KCvf2
FWmcESXDTD3tNRk2oFIZJNAsPmGonjC83r5OfEMDL4vvntOTRsmFFrJSIRDyb2YOUrI3/U0uAoKq
WtfbcbpN7kv2RR7vEdmuVbt4tNxv+SjGgsQKkftV8TImZq2A842d0B8OZjk37z0bHHPaLrlD16/p
P99e7ycO6ewluZLHXbVCLwyCQ2YndZN1X7TJ7TFI08fE5gK1vGIzbMcP/NkSf8Tfwi7buLp3+xM+
xxDe+gTOVvZzzqnVMNbHFL9l5rFDk09Z9F6ZbFu0rCYHA40Xg0SONO3cpvymd+8jQHtTsUPB0DHL
Qxr/LGtPx7BBduiqDt7J01Rs0la7NwXMOzQHpxIe2q7edbq0H9TBGVfqActKA8SSiaw/8Ae8tQ87
Xac0NtgJ0yVEJ9zM/zY7DIbFf2OHNT6TN/Hevb1vnOX/fXKA5H2y1KKkw1mvarTQYykL7MQAc1Pd
qqxR0IlGldgDmJzd0BgncL6haf222GWNOZPLmTFWR52upjo7tTKi+94lxeBr8A/U8AEFnlRN/UF4
kapN1N9RazdEIACzbCLb+qC5sf6ap0D9aoNDMImzOJQrX8c37PzeFQOVXLBi6gj6OLc1MzF8a+px
FI2a2Dr5kVX3yO9lJqpOO3AUGYNgN/twtejAs6b+ljsz78ypREB2uUAwE1Q0oUY4DS3u/UQH+wuY
RvQQA9zNwg2t0Y6iDGPvPCE8NMgZSHdVdULWQgIHxESJnU/KwcCwdP1hLPcVmJVvH9rStiAKAugM
aVUwhfAuT68PhR5WJj017D7H6KKKPEFXmUqctC8wJ/AUVfYwBmvj0Rd0FC1aCvgA0dYC2iB+V4y6
wJQ0oT9N4nMrlZtJ37Rl7bMi95Th3wKW+QQgC8Rl4ClBaYcHClhWjlYH1exPKjtWamz3w3Mq+LqM
rPwBvTLq08qWctmM3/Jm/CjgLOCd4+lNe1UotElS+tOY0vILY5HsVZCLFm/VEdEm5CkZBtkQHOYX
ORqMfVZgfuXtb1h4GEHSCwAQmDQR2PBDoSs1y+SGWP3pyYxlZJhVW0QTpfAjmxonW+uq/Sw4cnYa
EGBgkmDjRFBJck9FNllUKHJ9OKX6WNxPqiY8ZUYnYHphGumgUOnKPaPQeKVqRjfqwLZcoO5fjBb1
yDjJgTCZGLKoK6MzhiDZgntc+dRITId2NT1QYn7F3EjFNeRRdyYDjN99WBVObcGYYcht5ykY/dlI
bbURaCz5woC5n+rYqTYFe7eviiNSwS1VYG80pZ5WTPySIsPmgQoENRAAejlFZrFYRyRPkRbJihfw
rz+qwocxPPb1fat8vX2ofN7+U7EAGAbiAPVFjBrjPLfM7AZws5TDSQ09S91hVunOkjBvK67savjV
g3QQaLCXsR2c3BCAKl4ro/Owov/9ALjFGK+LYiCPsqx6Gk2GUA+nWvVDZm5oHfvzCNiqdEF+eGim
XUH2OSr5uvpdpF9KCoLjWgddzGuRRA+3d2NJxXXwOWNWJaY6IAy89DC1YtJ6VauGkxC+1fT7aB3T
ym502yjvVx10LuXxe90oPKEWDuA2ENWXskA2lg9xQYeT3CUfgGHaqaHDByNH/XsvVA4mAFN5BQ20
fNhnMrnXNGqYXJVyP5yUUPiumJsk3JQVntBoX2btBvAWd6Rg05GYHRaTK3eraLl5A69uNfpYrLnU
LIJF+nLRU9WBzVLqhlOuHtRkV9NAy+5SesS03s4jzCnRpdNUBymBCZ3c4m5aY2JaPOGzD+CuVkPz
Wh1nbVNiwdOy3GZa4YcPKsjDKajFjEJd8fHXVjx/0FnyBE+4niQ6jjkZpXsmtbs6twKNruUfF99c
XOA/O8uFLcKAEWpWgp0dhXYrpbUrIiqv9B0RmI0xdsjWzPPeYj/R7Fzb3L42/4de/RHO51hDJhvD
qGKRXebf6bpTeci2m6/e9PVLu11xupZPEJMR8dTPIxs4HRbCBkn2FrKM/Fstbrv0SwF85/ikhM/W
iqjlTZ2JB5VZGuLOy8MjccRkIjbDaSh+DuROB1N1iOi9cNG+hlxYGfq/yu7Xf9lMdGKBr3omx7/y
nsquELsel5Ti7TJBt+NrCJcqzFp2BMvuta1Jux3ttvHP24I/qYqvLueZYO4pwLwqMyu1AZdz2knx
E6gqv04i4CYVbCDsYDzPLy4TWyQYZhdhTMZuGO6qztxacO6GLnEwlnSXqKe4fqjFL3JIQX+8Qa6L
IalG5d5O1a3Zr0SUs7249cmcl9DWQ8doib0Ct1C2M5Fhi4ZtJ6z1LC5tDdJqYLmcOTXh7nF2K2ZD
SScMqzgl1p3mx15BHaWt7Pw51DZ6hPHWbgZeADAPZx/tV6s5CQUaH6bQLq3wQRbuEMHr5R2IzPYN
sCcPbNoMypYhvr99ggtXA/gdEU1A4FhHNMJ9JTqRY6kS5t3Y5NOehY+assMQdHdUj7W2xnC4LAyD
CUA3jNeS78MIycRSIddwDwsQIG8jZcBkAltPv4vowS/6ZMX7XDhprO2vOM6+ATIugcpdHU6W3QTh
xjfG/7R5fwTwAIqEaRpmjYvDqcpapxZ1byzeo3200Sb0uA1rxPSzYnKKe76cT8tz9izUQjWo7Yjl
HDS7X9mqT9zKrV/OmUi1Urq06PHL5eRLCCCcbLTIt6i7IqrdRu3ctjsKnW10OxM3JWQiiJpUIHma
YxM2e5l0d+m4lqLm05+zu4MFo88O6Dz0IvHtuOBfliP0r0E3xfLBMsLqPh6zeYJ8JxuOOYzpt17S
fsK5N/Za0jaFrdHiH4HXv78BfZL4AKBfMQvq0pz3akWtWIHKVvVjLD+hlo7R4HoUOaq8u30Tl17E
mdzljyjOz0hqVlqNouN21MaxLrbda4186EjaQBT25HujucldCB6WcG0K/KJiIXL4zA6guMVZRCUN
w6aRBAimpWkL1oBZxSzp1lRswa2Zw94/Yuafn+lvy4oqGc1wOInj1iSj37eH0mFVY9NvEd009EgP
5mSDmigbQT5ZvEsrG/zZvHal42cfwJ1lV0lJk2kxksE75vcnjN8gdurRTet0D0fNV/w3wZ7cu0S0
R/e+z7adwzadgyii3D6unPV8llefoqroNjfn1ANP2xKFY05RTUJCLrtnmFMODIoIMtHGzZrXJNnA
/7Nb9al+7drOViYnnO4t+tQ5NPx2+0N4Qs7f+n32IVxIUadlOeWkRFro2Jf2K/ZfemrzbWdgOMEm
x2TRDCfyZCROj7hVHoIpfZIav5ucNqVuV/tgAEmPMTpUi3+kk/r9ZcjeI8CbE808kXcLF9gyCWEn
pS9fiVX/GLtDnL/fXv/iOaAfa6aUB2M0H1yYSjdqUoJzKJgkIKsL8uRQJK7eFF4ZdmC8XMMPLt61
uZAI3DQeXP6uFah4DDlN2AlkH8leaaf0fYyTYqWffPGqnUnhrhqzlDAzpBp7l1I1wNDi6FApceyX
Wmd9ub2Dn6OErlQZpRU4OxZGnPMUKSYVi4Z02EL4U73f+eNe3sgbNM1/Ffx4U71CW3z23U124r71
xvFYbqLgJd2NvvVG/WhXedSXNoNf/IrfNcNp6Q5/994X4mfOmkOw5JxbCNT/fCtnAcDPCkRBBQuQ
yLFdjjaTkBUI7zDzJ5Vl26y3YfTU3f2XTNyFWM6yh+DjIHoHVRaqOyK+leGXXtmZxVEDDCx/qCRY
mduHsnj+Z+vkIsgyNaU0NjN2Mnoy7kvGGq+kfbPTTbLWdb2UjMHikMKapzPinnKLa8DynEekYafS
G/adL2+KB8kVvutf5tMFLX6g+8Wm3d5e4OK9PRPKLbAX2NyWUMB+CkN4wEQw4lRNqQZNG2t2XCqR
DQCwseLuLb/QZ1I5hzIHm55ZxFiqPJQe22rdBGjzsdlinlpT3IH5SA6R1fWEfM1qLJ/nnz3mg0qJ
wtMMUdk+iVp3lBE3oMBkCsOKMfw/rsdfMfxjkGFSHO0qFLospPkfUst0enFPQls2fkTf+iK2DemL
sOZ7LpUmkPaXZy5JtE5rPGA8D+VUoqDROxFxG+WWYyBn2hFMzCUujPFOY5PThT7gyZumiFwgkFxV
emiLb1b7Xhs74T0SfsnsAM41R1fXQpal0tnFx3HqLTVCX6QKrlIeelGyaeljl5xM1R2HXY7WAAfD
y0tXSw8JNe0OFEfWvyd2L+Rzmi4QC/OtBRx9VUQO8fIySA2vqxrHqNbq/4vxEt5dBSPqwMDED40T
lKLv1QavRqi+yuNWp990AWw7m9tX9/847r9iOHcz1KNimsETp0TwVdA0oBSiml+6/IhWH69GsxJc
HhlQEdPNoGsaFMIEXK2E/5EbW7E8MqGyM3KQ0t6RibRyx9f2gHs5iaDWptx37ASOOEdNY6cIfU0o
H+kqAeKy4Tzbbu4xYmFp9JJI8SqkpZ+QILXu6zr5VlkPVrItouowid+U6SkX90m3DSl1wXu5F8yg
ttYA60uLBl0BHox5FOXVNF9ixh3TyhHmxajZu0r6WY7KXFbpUtDnuba2y7PS8j7DuUCFCwU6S03i
GiCC6L7VHxSxs0GES4lPyn0ur5ULlt4KlBZFkDrPLIk8A4k5dorMyhA3+D0qP9p4J4IunNbGZvi4
rdlLglBjR7JHttASzHddhYI2mDOT2YnVtTtVMGIC/Vo1w3YqydFU16z1Qn0PKCckNTF+b54vxVmG
MUV8HvYojU6lsUnp14HlGNLWOybdK9bBqqS9Qn5ZxT92tX765ediuUcwkjol1WJjPBEwhLR7Ur+m
a5wPS+pxJoKvkU8aG8tCwEzGvn0d+mPTMMzb80mm2mZ6atK113Xp3JA1lYBCACIDHACX2iiQsFaE
UhhPXYw0Toqwz3iU6dYc6DZGpfBflQSN96B+g/1DsRuT9i6FRWbDkjjGFEwVgJXG7+V35a2UbSNd
eTeu7/SlHP6KmWmSkQhyBGvfGW+T8VqhF/Tp9mKuo5lLIZwp7/oMAxgTIGOAdKgdWQ3FvVCOon9b
ykLgDjEYnjZXf5BN5dPbGHY4ij2g8ieN/Q9p37UbubIs+0UE6M1r0bU36qbMvBByQ7Lovfn6G9TG
3UvNJppYZ2OAGQEDKFkuKyszMoLTO/UD0U/Hg5PWHBjDKyEt0qzTVz74YvrnWNoq/VePDELmM4YE
1EAu0pVfffrBtwhoQ79J1GzFi2s+NTzcNG3dQmliYVru9+/t907mHmjxQFJaoM7i9NQP52pVGo1M
0Moiewuo4SVLkwWIAVRBuwwsFcraV9ehlJuh94K+PJ2lLNAaC5i9GWwNRoYLAukw9JeiS/t292JQ
jB92GkYWRnuh8VdlZhbNpRM6krf1JQFbkGq1JUvacCAAlVCR1dFgSwLXrth13ehc8k4T8BG2KCmt
+aUm9fs4WYabR/0DHGAqysOTz2sb0KR2Jd+jDsK5plrkPQkz8As3If1e2JMz52u8UhQg4cANfcdr
JaScWgLmw1/FAld0p3Po9UpNpb9o0hOkbrL82Mg+CZlL4UnogiRSes6YcwWYUfCXSlvq089Y/VLQ
9wbN7voVIpRM7VlptbBBFj5zqhPicRlcmCvy10YMeQuUtGal5MEGCdfw5PfVUjvID6fB7c2O+w8A
l5HKdCy2TZ4QoGCL4hBY1us2JUin5eQo6x8fH6L+cdq9vLy8vb0dDu8bByk28rclkf71r5cF9pHH
QX/fyLMzbQXNfFluQdMqXf0dcBZEtjtLssCItPfswK62gu1awlNsDyt5zZnpUTZZW6Ek2lBnkbb7
/n4eVciUkX8dsht3reuB5qlyBM2zqwRgArEqCE55ILdi3srVEkRxJlWOsibuEzCQjFDhqfIM51Ml
KGpFvrIb/02zhhVIXQ6JKYMj/PEEc+P1Pl3gkW4H9JLoWblLy/WsQIW+1uRrSo69DmZw/fXokW+R
5MZp97bxSUueH5v8wa7cmUSbFDhkxvhtSkqmoDUiAxe5fDW2++J0PVp/rL0R6b2uBeTDWh/ROk2u
FoFbeSpPq9VKX21M0yYUgzfO24V7deZBiKn+9TWT+McfUDZn00y+KiQw08YoHQD5gitd6Xq+6zYR
skmbJWjTklFhUlXGjoYQbYcpwIPzWf/Tf+SRKbwIu+EARbPmuYKS9MW7LMz7eE09mPcpgJMNKJ7g
fo55N/bGn/3ROh4Twzr6OkP+5ORjnHQrhtocSdfFwcC8XyjR33mSHldn6VST1cJGmOrKIPQcpx7E
MHilaCM33u3tUySR7PVdKV/dff20t4pdFFi7F97STBt9Pzr3fQa+82+/UZbgibOb/pfh0cv+Kl1A
BQjpYR6GB87g9XSvXYrGzkO8/61KeH087TNZJowSBFE/fdEiWoJujXWg70gDtsIJi8mwazSnHUDe
ceq8vfuiBDp98iE8tjC19yEwoMGQeAIjFNoMoEN0axNExEwbdJ56zbCikulkdrpaGNb93XxrYgxl
fs1hEkBJuXVd5cra4gaAW5NagcnoDXl5QTVtJa4WoRhLFicnFUCEWog8Rrl2RmO0urdiDsU2dLgn
3kgtbNBVsncX3ONPVWJyZkDkCqCnBolhcC5MtqjM5T3vRSVGCY78ZuvrmpnrH74BvnI9Iij/W6mV
kKfczje5Xe6BhrDGOYhtj7DWU2QEK2p05CTZBaEmPYMlm4Rk/PoaP2V2YESE0V8AX9TbrbSO9sy6
0j3L1f11Dp78C2OpCyOa3Rm/BjTZjXJcxAGjFMrVyCzv7KTHpT6+nwLBZMqASFdBzwiC0FGR9nZj
KCjTV3GjKNfKEHVh656Yp8yiFmbMHFbhH98YVt6mtLmX0iqIuk0tf+uTyq7sEIvoPvGYB5B7r9xD
u3yvzrhA1GrwegG2cobugapNkKhRoF6hMmfW5p9irVjDjjeJd40C3X15fEZmUmPARvwyNzkjMBdH
Q0LVa22iPx3QfEsxkQcimvmeGoFFbd9ETE0U47HdafPm6Fhv7E5OiueWvlgIGKZsq5tqnR4C0pEG
NAIv+bqxm4NrPjY4409/0NYaRCvASjLt3RwKCHHTqFOvrk0NYVVtsbAWu8oXfM6SmUkwKkA0DFlT
mEEYuOrW3lmz6SrTlbfHo5kBT0CbBeDx/z+cybMjgsSzkreten1N1mjAscIzELFP3l7eDXYNhQwF
VySSmm/ckuHxF0+PDpjnoJuOVirwtU4GKCOUTyOpV6/VLt/I7/ImMgpTNBS7v4Sf0unxMMfNNzUG
6QVkL0RgfpUp+w5L3ZxrG1+7CrkZiAQeCkU0D+0BS/occ9Esss//WJrMp1cJPsTwqHbVfLPVJR+4
1l0pGGF9kc2W0/mFkG50YfcDk6FuAXYhuO1xG/26mUq0rlRDnGjXZEcv8oU3liTP5mfuvwam1X4I
CXK9OxqQ98wKyPAnb8da4sJmn581PDSglSWBJXCavgcoRVMaOdeu4p59zzf8V/EXRGYm/8QvvCln
LSFKGME5aFJFEut2wurYFWularUr6DPyJ/qpQD7NQjET7M7Du7Kw7Wad029rkxxHFcpNILm1hvTc
CBdDk0x69s7cvtgqBzbUiz+QnuRjsvTCn7n4xlDov4Oc3OQUDcwuz8GsdgSvwUX84r7rJfbjOQf1
28bkctXSTOGCsNEQ0PoNad/REXYs/qZWtUCeMVNrUHGHo/cHr1E0Hk1hB1zgQoUpTtyrEZYkOrXO
mj/1hi7p5Y4zN8Exch77iplEEQwCwMUhF4Mm4ymLZMQ2CaNWMMhuFJLbPp6k0rbG/emjKgyeecJb
MTAAgg7BUr3eth+LLCizc/vrCyZzC+1hD2JW+ILCQEPXmSimbwkfpS2vXw68AXKPt8ih9pK44r0v
AQ5iLJ4BUwLmJnHyUOvVIuZABuVeFXawXH6dF9xm+MtUrfV4gufsQC0dcwumxFEi4fYIFnJelnVW
MldWyzaIQz/zwVNWoHxrzIzv2IUAYfxtNx5SRHKBQxYDLwSwUU2bx3ohhMxHFvLXiIETDtsiMVKo
M5i8UAsL8aZ4t25Iw4OyDuUoqGeNCNrbkfE+4DH9IEhXZjhw+YbNtipdZxpR0InmMi+u+xVAyYTu
WcBMvMvQnaSUSLyDKE1XBLv7Yr33eqW4lyzSB4dDBRv/fhfvabrS1Etb6Cx6nrxt30FxzLVcz6hL
o0LzggzpJPD/xaR+CSNSNaacIzCPUQNzunAreAsInbsrAaPEFYq4chQ2vLtzRMizxMn4okx81TXz
sofQqYI0IgVxghkFNF/5fOaZed27CztnzrIqjsz/0KAB2fG4s37ddqLUgR2QKeSr3DHo6+7AL+8J
fLYuO0xyIGmxrZRhcpa0fqnQP7e0Y4cSErMIlVBsmdwbLVPkHhQUZMBvgJPgCONCYyPcSIkjcCTb
x75VpxsQpct0P3gbqh4TLdRzbs+2OsutfEYfQJb8ofXbYbDKgnjyiauBxsz+8N4qVE0BVM2lxaTP
0d8g38eVix5Ou47ePEjES6QOdXXLvyYbSTyz6mAFlLitVag7AT89Ppz3cfzPDgarmYTUH5oLJwOV
RXCWVgPScZCyPeH9VAB7DC7JOs+8VVZWvVE0EW+EhdCsc6k8V5EMrq4+v3hyXBs856q6pLlGGyd/
43GE0ItJ9UqIlYDwQiyQHHx4pEmUbv34u+8BICPWTgMyDfEshjCNJwWfb+XBUyNHKNVoDYq/+MAz
8tqPoG8QAMDedFDME9zO0jKcNYTEmSXF9N+KW8NdKZIEmWI8BsdM8tS5NSmA8rQY3GtGIeVQcemZ
4siKRUtAYUJyrGQoVydfeQ64Be9zn3yBaRUvd1CNQxSDncaCoisLOVuwnhOnttvqwqrlrIa128oI
nLbaAI4pud/iYpfVuCFuHSzMYsyQzcE7WJpKsshhKrBhmXgOrTXVZBmUi1qXdc0+bXy7DDiI8jZl
uRp8V9zwPtNY6CshNR0yQ4Vwu6m1ebUUTt69LUQwqvCaBG1X6IMg6p/4iaYC7zotPacIRWTaaKnL
bCjpo1i2VQhpb9WAFBphlau25rEDNNHKxKoCStdqzy8hFO6TBPgakM2jrA7hGriOyX3nUTbIQLHh
OdxF9fU43Pd/WRBzDToaSineWaLRtmYSmIJ75ESz9CxAc1IxJ2x8jNJPfsej/ztbxdDbighFdeyr
b2yJblLJVLitJBia9qw4nqgrzNI8juHpZGnHZCV6c3BPg9h6vO9++dtYgjhDGrfYUc+uTHwP711h
F59r5ZCLGimr17T97rd0sGN5WPBDPxnaO9t4faJChb/BJHJruxdaHtoGmefw6gHOwzW8p54BNI74
2aZWdb5ZheKpkizWNXijeI/O7FP7LJp9Z0h0y+mKKfJEOEnXWDVa12gYUwP//pLTub/wsbS/PnJ6
IdW5pPh56jmgS9SOTGl3gikoG28voW5YHTlT3EJX/lXwVsqZgdcvDE5npYVl+ikMTaYKzAg4hSOI
dcRv3E6VgM7QtpZUzynb0EzPff6c5Gbn2W6qy+53xeyazM7rt2SgRBB3fv9ZsIbM2QpwQZ1EuMRG
jqExoY8IZW3CZmbUGCJjDz1aEw5RZFL3BKEMsTCZcFVrhItM6Sx8oULqXrSniq4LUElUSO4y36J8
9kFBUHP7ejNUb4pGOsi8BuvgEvaQY0k2lbSE4fyhPX80+EkeQWTiRowh1OTI+1K20OxIyu4p8PZa
o4ebgL7kOUlWcfiCliZc2mjOf0tONF2FkjH4O6+yZOmF74z+S/bWHvMkAhmebpTeqOGxtfIouxER
iid4G5J0DtrQ+7F7RA/akyJb4LNX/rjiWmmcKFznyREoQ3/UIN/JiiUO+yTbRsCVBqRh1p6qZygc
p89JYWSKmXfbwg6Uc/aKJpXHN+HMDY5CkwyAPkI05FakSUK8V8rKYxnZc6rQknMd2PjcW4MJvzEA
1ooIH9hqpff7tEK7mon2t1JP0M+1kVVd7vfikqjH3LV08zljUPfLiUQJxIza0vWcfh+LaPu1ytBo
UUT3WZL6z1Wvi6IpsqGh8kt0GjOn88byxH3VEd8Nsch4DpOQOI7Ac5TpWqkQSbbArFQkMUHH+cLs
3z/5ERsj+oezHzmEQU91O1y0dwtiUXi+U7EHBjcPHbq976mkzICnSEaaRDMsewLmpA2HoLlRcRz9
fq2pi7R2d+8sfInwn0akMb82bbmOacbnYi34TqpKLUj6Au0g1Xxn543C6W1fJrtSidRryrUnr2Kr
baJ5nZHGPUjBfI5/TeVa03s2Cg0+59KvjHGXoN73T3t8IYRJoTLAgwQP9Hu3c4V+JCWISz9waldY
FQE1NKXQAWUvFTsrLb9uzJJZJ7SBktwTZZ6jYqcVVqgArvzx+MzcFylR7AbzFsJCLJyqyBNHLmei
0MtxGjqyHQLSxL0oVr+HswpFnXfXvLQqCP8WHkEV5Dy2fA8QGi1DzVfADQsIozSJVRpgMfhS8yNH
zg+JZhUeOHlWaXhSXEeQP6myj0viot2CPVSyWaqlkbjsa8ZfOzAG+MkopZECaPraskBWR66uZsEG
pqAFWOmC9OWr4IrxFx6Ad+mlySePYcOvE82Jkcgg7godXo4Fp4MbsmhblkDxRJAQKWiii13qL9y1
M7sZRThEItDXQBJ3mp1gEmB8A7aInAKQiF25RG4zbrXJNXLz6yfXSMC3BXDq+PVcf1D65/ZLETbZ
oVH1pcT+T03o1hKyEOjXARgJuW/kmG5nTyliNxX8MHL6aNh4dC/2G65Q9m69y518EM02fcv6VaMj
tjAY0b0+3m/3CVCkd4BwAZcLRAc5KLPfmo95Rqxd3/WdghtpsGhLwh4dn1YT7ZOCkriw2aXelfv9
cmtycriiHlxRXKP5zigmEvI1iQQODVhvwyB9M0gyPR7hOIDJ/CK5q6DmBbIgUOpNDlQXpx2YKpXA
Efw2Mvx6KAmbsjrTKqH+2NJ9UR9zCVlIIPs0AV5jGtmneel1nEKpkybbXj57zQDaH/Sa8d/I6Ejv
4CuNEjO3OEranawetcoa9uDnIXVJEn4bLlVw7wEu+B7wRiKFDvbpUbjwdm2VKqOUZyLqVMy+Hekl
eD1mnqSzazEDyZJ1fFRRkuxJeRIcTT4V3crLkOaDrFyyMDX3daXxU0SkDwAXHQnSJ+cpY7u4SMGV
5RTiV5Zdm+JcMichhiSUb3oBkV009VNH6gwBtWJx40KuD+ElX/NQpjQfL9Pc9hsdBvCXqP3gsrmd
lTDNu5aDEodTCwLCIa1O7EKgFXC56bCiSh4ZCBKW3i9zRkHOBE4frAVulolRKSx9LvaD0Il8VV2J
Tcmu2/qNq5otUEgDnnhUW3gxzWRAfvgTsPIQGB+5Im7H2ecuxDl6zOogfor9ulc4aDLgvSGWJL50
CMbLwORqU12CBc8dOAm8PWjBZ8fs2CTM4ts6o3iEU0eRm2HPgeEkjNHrUhXDgu8a75XpyVZAQMUh
wQISv2mzjVC3bK+ofogEB+SPhADOa+GSmXPO/G8T47L+utpc+GZ0+dPQ8UuOcGpI6gFx+5cA6MIz
m7z1AoGmVBnuaEe6hdLU3I75bXoSDMmeoCEcykNHzSQF1Cwdo9OIAyQpU/DcVVIVtFNxbP/7s6Hg
hY/eJRmIx2kENvg+N7BaGTpVT9Ewe3WF3PAFT6ddhvMYL23R+1t2FEcSEfBIwAnhJp9Mb9qE/pBi
jGhX5ay0VXmoqHf5ZuCGJ4iej0oOSmh4iFVXXJ0BGUbRqiv6dWBUTAEqBHVIzBAYe6su5S+F9gKo
rZhgGw/8Ykv76KDuNhvKTUh0o70LDD63n1qBGCOLBw7LEW9rCWlXtOoRVTiU0IMbNmhNZUs7XOLr
md1/mCLwqkPBDJmPiQdnU6kXxF4KHS0uDVB5Q/f8wgx6nFyR6xYKq8YLvVO3JWug55f1lqKg8ahO
B40eurE2qoFUY8o2U7Eunw18Fjls2gR7JlXRQq1G0YmKvhOCxv6YDFBwk1Q31vusffvXexH5C9Td
gNCEuvxPjP7r7EmCF2ZdVkUOqInQbbsVJKPNTTEBJcufx5buW8exBX+bmrhKMKtCAEooI4ffo+dy
/apEVuWaL/VroINAwIwsNGFuslBXIPUXHyn0u1beUV6sRt/HtED8qnBmkKIcBa0nRx5yvMIQBlHs
ID1dGinPgXEshMT0v78Ab8xMHHSuplFM2zB24oGiS3kDrimf34I9plvKdc68o25GNA1u+dzz2VqF
KeHC20NKlBf1DeLJKlRg9MpECiywupag9nVZWFH+fucCqwwQICKxUUl5Em+Ax582RZDFDuBmJhLu
771T7qn1TY8lsaihAlzSGuVJ3kL8td/i/lgKvmYup5sPGD/w9+7t5QAwxSR2CjbRSC9rkemFfWI9
HudMNgUT/Guck7jCE1Mg97M0djJDdk91a4A6jodaL7gwLYZflVe+2MjJasHqzN10Y3XiDGW1LKB4
gsEpx6/iMyaoTYWG+NrpyASvC13Y6Gb/cX5sdOaugE1QYYOaDg++n0TLrwllPd4Dh0EVO0yIFyWo
UT9waUDJom5CPWgCxq5bvtPFJF0ClN43AsA74MAAC8kCB4nH+e1SooLjoVBUR04Edr4jrbqMw1Xs
ibXuZQwHMJaUD+plzL09e2zYV6SL0kLaZWlapXrQh/Gz79HmK2S0svnqsAvqYxBkzAeOoOSthKZm
QM6hqYWPRpIcnLIFJ2aFwVJZGfaeNIBRJCjKTEZZotU+GYgIS1YXpmKK5KImmVzU+R9CF3iBUXe0
CPeQ9O4SPU1k3A2iVCWt8XghZg/1SAeG+xpXIcpLt/PBp40k5VkeOcgpVExjqCXhPBAluGdF09ud
hNK1qocBeKFaHZ2+6HF9/AH8zLUEvbZ/PmByuEWRTSjksfBkpqtaYgEmrQOIVIebErrsgh6Ce/YT
PJWdpQJoiiKJ5ZdE2jI1uJarvwXz6j9jlqPqqfIw4wHR4ksu71F3+T98JkDPIEoFBz1yOZN906IF
ts/oEIFH7Dt4Z1d0x/gi6HkLK6iNprXkgjQqwXNJz71aL6RXxj3EwGQ3ulZEeocwPVy7romCZcjr
RbhuunUR4O4nuULYJUWFe5Iv7HIRhXSgfYHbxBvtdlVrpMqZoeMiJ+1Xubyt85CEvoVMoYCuZip8
121gVsjyN5QjTfjag4ve3QTQYgnRCIRSZr5WhWet1+UWfW0vPX3qAXSIjSJnSLtUfp/zBXhN4UmP
l/34iLv9VsYvgranWuSgvt8YXi1nRh73LtEw5SYKqzKJojhdFQWzxJM187gZMYNgUBpbc6B1c2sZ
KktuHsoiZklmvVXZCSUgB/1wkOI8W7im56IBlCAhQoI4HOxlk+A4U3JPKoYArl3gRDBb171JtfQZ
BZ8NG+ZLhZPZmwThLfS8gdbHn8mhYhBpBjUYXRw2RsMTp1m0JhUIsqqr3FuoDAQv4WD0/tIFNjqL
SYgp/DY7uSdd1Q9cmtexk8tEzk+KtK/ZrWrhgDLhNuvsvlh44tzjubDRQeOLHDPKr4CSTZawk/KS
8yHe5/QNshHAGEE364MHbL0kNf+Csoh68hEXUZPpjabUFYvFnQp4vwZW6+Ev129cceGT5vwZkDMg
vFUAokGt+nZTsTnHBDXDIErytWYDRlqASCrpwjOltIcctb/l0tzTWSYO9BrY3YWH5lyiQICL0vAE
Q5EcrFm35kPF9cFuHiYO5ImITF+VHnU+ccUoG0Gwk66yI+9cqKUZLIm+zcbdMMqLoyIEspATDyly
MfBEDSy3Eunyc8kmhgaJEJeaYRPrBZvqpfzSVDt09RMvtiS5hGvEqzAz0XA/cCjp+ZDrBMPYoQue
1chgXR18fI/d+MwxhGIrgnEkCZG9mh5Dpq8kysVc4kCzWmeEtVc2YMfYa0tIm5lKEbBMeHtrY6JS
BlzkdhnyvJbVLBQSJ9oVF2Ydk1KHjBZ5euKePgvCL7E6zmUHb+xNdl07JE1V+LCXkr1viX/H9o2n
7+FwCncyecmgbO6U0E1cvL1nTvyN3clFkyRcqQ6UT5zmEy+CUNwm/nui2FKagTwDek6FSlxpD7Yu
truUzNbF52RGFJodmojqbZqZabSAKZ05fzdfNG6BX6ElM4iyiwdo4qBcPvYLZEbDxtj1HeH877Jb
pA2ZtQfQGgumSrR3TnmG+j4KlDKDvb5DI+UKaVeyTm3/0mHNgbHXWaJn+7FfxmxyXV+1xPiKt25J
nh/v7B/MxMT3jrHJf79jcvziBs3HvoYdsAUhCdGIgNIwAbEr9t13/WaXxi4BuDUjG+fSfpzPS4nY
uaTwjf3JNV4mjZBz+TjvBMBWsBEWO7xfUmp3m9TF8H08DwPj7H08HvdczeO33SkHUdDX4JsIMO5a
7yWCdns8t/XIhdCFbQjrx8Zmnko3tqbXqtgGkepjjKqybcAHS6uT2z933vciRGYuWXRjanKVxmoo
pr2AYQnHGI02yMmgR7jZli0euaQQD/RPC7Di3l3Kbc97rn/20bTEInkeggofJ7rnVmlO6lRn9+wz
O2zCb2B0htBgQMCSmvmFlxcyN7PO+ZfliQ/D9mnbaMDsssJZ5gCqo1YHCbrF4HjWZ41JbdC9AkIx
5dUoWpkRZQ/oTonZjuhHyYo5tD2AC3/NQIFYGas8oVW88y+sVOusamn0gExljHKhVizxmI9b5v7Y
/vMxE3eV1FzkdxzWmWb7xjc7vGsYHfoLaIiPgODZxgazlCGb38X/mBz//5eHHJ+/oJnBPAvSjqNW
BYZU8RUIY26RVGTiGwFRQH4VzbG4bUdV4il8EPoOrSbkMr8HjjYedFkyXCPgDfaz/gJq+vHZnOye
O1sT/8PKRQHON5XfB2hF2z21GXEX1mryUJlamHqasvRwtwQYTVbr4PkYp+0LEi0oGiCb/XgwCxM3
7WmSAi8C+Ezh9/I+wD2yH/AuhkCEp/crfhFLMjkP/xnXyGaLYEXmgDGd7Ico6spUosI+pq7V+Duh
MLQGVPJDCqXRLy04qGxlCFlsPR7j1MXd2Z3EDnLZJtAegd0y14ednJPY0/MA/aYq/nD78ti+ZMaC
zdFt/jpu/7EJnkVWkVGiB5z4dqwS20YZOAiFfdub8aoFnBU5Yb38zCFSDGjIXntbMjm7lCLQe9Ko
GwwJyluLJc0LsaZQn9VyAyl3VjQSiQRf/ZU63WLYOfEm/xke2qSRYOcFDgz6t8bSAPjoOsmEff3X
e4pXDVqLhUP3HF5DS1yiHZwd2H9toS3u1lbb1IPUagmmEjhDPDKvMgpoV+8rNdSPx6s2cViTUaEI
fmuJ8dA2oLSwpAKA3ljlZ/c3y0nEL23IST7gzs64eX45RuCJZT4c7aD8sg/+IOGE7osMSDI9PPWr
wik/lHWrENl5PLyliZzsybJgXXUAfn6PZxINACoQvuPBqNR17u8Yus3Tl//N3uS8+7gYMzfCMHHZ
uQVAoZZSkPBEn4oNc/rfTE2OOBtoUd5R7EfmEj6FG890E5Jee6ADzf/N0OQadZmG5bwq/RmT+sy9
uAwJkHU4gwGYWyrk3d8DIPGEridSyCwwAFMaML8dwmiEaey7StVpyCI/lZl8doyCnDD5V+DlSxtz
3AG3XgtIZLAhI02Fxz3Q+JONmdNM5ZrU3Us+oBRFZeauuk44hbQglEJuGBiPTVg0hEE1iytOtccY
PYOsy+M5vj8et18xOR4gLKo9sDK7e4X/7kM7TY4gq/vfTEyOAsMrYcMA6ravRd6iaPVoNy1S8/8H
IyMTD9YPEKIpHhCtDj0ayhp3XyJL1GSnKt/VS/SY92f6p7Y8KhfgsQkE5O2KiVLPcNEw+AcVfUSv
3DETTJZ+ldoxSmRSFgv8V+OJvd0ft9Ym+6NPiwHFM84/eIKn6XWcoIepFBc5du43vgqpvlEnDFol
oL2ZDMpvfeBOlYAeKogIxukF3dZAJaYR6fPeoNlzXHiAl4Ym0j7QOmqFnPhKRoIwgv52ZlK5Md1+
iQdiPNi3Q7/9psnQcz5jICXt0QMVtU2eXIRWW3vRuQG11eNdMxOuqJA/xriBkIS61HTbRDWaK8U2
pAc1qNAU95JBlgylxqPnG9qZJf6BR7bhW5MWXOgPh85khKA0QoaTBw8mwBWTEQpDUFZsWkeH2uzt
Xo9NojwlBrU8GwqoIKMoUQDt9IIUNt4tBp7ZtmxBGd5yuC91Ibv4AzN69C0TFzBAlgdkEE10iPD4
9E9I+QR4pshCQ5IaL+IPLoT45Zcg2VSFFELZ2CigMdGqLHWeea1Aa/8niA213jKM2eZEoi9Rcol9
YxRJ8o5FbtD8iEd89Eco1iH64tgXLVp64N6fFQiBj0zbEArlx0bH25NJh7Dn80KODnmUfqlcisCo
uzzeKveO8tbEZMX8DDnBKlKig8fiumvWnWz0xQIScm473oxjshSi0kAwFiDvA2tLn7U9VCgjmV2y
EvaDqUnQhiN8ZvZLQd/S0CYOGq2MEkSgYVVijJDdAnXGLzadjdMz2WRI0qItCW9GvBunvpNtPU9y
yzI9oC/TKpUTV1xE8LC2QQhRPCOS1hotSFuGtl8vvPDuA024t1+WJwvntl0tDCj0HmL18kdIC1NF
lhjbF6mWxztkmrVCqHlrabJ6JSjTksyr0wM0yxTO8FQwDJMA1TXVriBY2y6VZmZHBgI2AICA/Lnr
e8+EOKZalWJk4htToVYJBTw+e8sBZwj4pQBpxidD2/gfY5NgjAVOFq2BGQYHZkVKj0L9rqR20S4W
r8dZutspqG6C2Q9POnTE3J5lheZDEdZYL7+FoDa3lv0NgnYFpWCG7jn30gEHi6ay8RAueML5BUSX
O6h7AUzh1Um6VRuQuUmZPD24w7oApWfsRCwpUrsqHYU9Fe6uowsXwTTDOu4ZSUCGGeqCvIDX+nS0
ZZi1qi9nh+B9sJLTB6O3J1EgkgmRVoPf6vUKNVRjKbL+qdtMJvnG7Li1fr2K2DJQ654q2aGv38Vv
5Jl1H41TTIn+jd2QruTWdD95aovqvj32oeYAV991bwo61WVvIcqf1pjupmAy61XnVWImC9mBWbG6
ADYm9CmsA7vbamYY6RDuCnSokhDfBE0VGP96sFexumqmL+JiM/B9hHe7GuP//5qWoc+8ns2wGnQ9
WPkhHQhyXHoCcD/7qu3zHV39XSU6c1LNpc7EmTAMOwD1amBnpBEQfGsZ7HdoQkiS7ACJQeS88Trt
PT3sLMojOZSNJewFbzVrELwAKJshXkaTxq3Btq88H6/y7FBKryCl0dl2T8FQQGUAJtH3tsQ+MuM+
JFA6jMTHo8LSFO6VKwMDqDOfHeLeP4RuYjNuTlK8jdGz9O/dMMR9Uf5HbzNyNNMm2AHkI1xQBPnh
DxpxjNBGcoY43pFfqEnNxXC/7UwjZ08WgMWlsNNY0bW6Dq85dgs9MmZuNFsRQRyCOdTtVMO1Ov0d
oscX31RXMRQq6g/voq0L6/HAZ4IgfA+QASK4hdARNT3TckLhvOL8UGRUT1Oqt0sVyTkLePighgEX
KQAdd7tn+AxiMpKQQOc1iLltB2i3SZV66VrjZ24AVJu1EUGk4jU35bUDU03DFXmVH7I1r+dEsMIV
a4qmtO3IztPl1WBGT5nutOCeciJ9Kbc3P8h/rE88cqoxaZbwNawDRGfGScadeD/oF7weNxN03Qxy
slqi1MYFiDnyA79Jrswr8NOEYQk1bE4Xd+rIGJG+LXBPzY5sbLUZ2feBk5ssX5GA8a0E9cMhRC9/
EW+1sFtwKtNC048vl36ZGEf9y4FKQNqp0OfJD9qK39DPPifumwwo50j9427lD8+IPx7v+tkb9LfJ
yXoNJScGaYlR+WvpU3jFhD5To/h/pF3XbuTKkvwiAvRFvhbJthLVarXcvBByQ++L9us3qId7u6u5
TewsBjiDOQKULJeVlRkZ8Zntw+0A6NguOhpQRDRt87RgeHpU8HcoqMMwk5ARmbLPl2MN/SisAxPn
X8sAMa8tJIs8W2Rrc5359xJeCUZU/otvA1wNfSMa7giJb7LXsjowYqSf3Ym/UHZWh8St6G5RiGT6
9KuhTcBBjA89liJ3DyaQrhaUoStdBazG8SZZgScGr2EPFE6KFaHIr3yjH5j+jRbxyNNb44bl3xDt
bANVaTaA1AiWtYferrY91Y7JXn0YrQ/TbvZkYQ2vDiHQfyhlAac2RWDI/10uoVbk4DXK4DLRnJVb
FQmaja4NiVPhJWbf3i6/HBYXI+NscRdu4ElmlPlx6aZgNI++f4Y/QWsxW2D7wQTgWn2oUSopHqG4
l4L4AzRgf/D38Fn1u/bZ39bDKvHlpe20NH5unbuq8aXSwDfpylvv2xKI3aUnIXgvx8ASwSi+beN1
RGyQ2gjDeuwsIi3cWTy0CYpr5yuA5N3lCqAPqwfaHl/Aur/exvP+poOVlQ+jAvD3uNLISz6+SKXp
3F6Mq/09ZV1QJFaRZ0Itk193pRBZ2OpN4xpd6hT6YyvtZLTUJT0YYPzv27au5niSrJ2ITeAkoAbG
8/OERGnKUtcrt0yTtyL2Vxm6/OqmebltZnJzF9sLZqb2daAuUQZDBvtyIrNe67RkhJl68J1ceQq1
Yt3lKInlC5tmbjznhjh/G9eY2rSBoU6TT1FeWEZqApubL0zbzHhwP07JMQBgkKPmnu1ErQstrUKM
p3CLPqBG8EyKVW4ulZhntgI2AuIMBLlIH/NeXArVOFK7oXKHFzWhqlUdStVpzNXt1ZmZtAsr3OEv
dMgF5OpYuUTMgFw8hM6InPFtG9dnCa35CHrBCYxeZSTBprjqzHeyKCkUKAzWrqQLoItoSwWEmVLV
ooO0sPNI06249mKraOPSMmW/pH0txE7L4qUq8Nycojke9RIoxoBuhXMrYtpWXaEppSuSliaQhxbD
r1jNLI+Etgoi9dvjvvasGDcuK4CNdQBHNf5tEWVRJyeGX7lj8T76X3kpo8ZtKzIKbahBK12+EYpD
kgfPfQEhwI75a5bakDsPxI0mtxZqETpp0LZHk/bB7Em59H1XgcLv9yE9iQ46FJn4rRxXcZuJnVG6
TWVuWJZZ+leABkVF+SPtQDgRnwpCA2UjiLskDleGsi36+zoga5C1Deo92uiC5OX2lKnXzkID750s
qcAvo+OV2ylNM8asNwhi3KF8Lc3QYkD53TYxs+MJdIKmWokCjhu+RA64fQAO7pK5hTTacrjrfZ3G
+oKTmNloINIBR7sKiPJ0hi93fNjUpBzjmrl5vJPGv6Vp2hEYl+RgBA9uspCdnfFIF8a4M5zkvqRn
esVcrUJ/Z/MQFF9t8RMuIaamX8M5cqwJrqVJnhcN8dyNiApL31ZB3rg6+xSUmBpmhe4NGbyD97L4
rKEUc3uhrp9beAyAAR5pRADnQUvEnVal8wuQYXWNC+4JhUWoP/iprdVvjIGQyXTrLZCeIXGGr/wk
7uNtfjLbZxNUPSvD1ff1ErXs9b5BXx1oNUC5r0gGejMulzRJk0FI1LBx0+zA9B8jvYtIvnAi52wg
vQhA8y+Ym6d9DNQ8EVIla9wqQrHDf8hy5Jna/2veGUOY8h1YRJTpkDq9HEiRiXodNUXjjiuG90FG
fdWZ5A2XnsvX++XSzjTYM68vGZJWqwx2jAHZM9ExonWUrtuRGtXCkb72GpMlnGm8zQFD+d1IZ5Yg
pKMWKBY1bqPogcWk/kHO8iVvPjMcpLLB6gIkHx5VPA9BXfr+KEta60L+IbaQaqbqQpp32s+XBwwc
HmcWeOenl2YUgCnNBcRlVVroANsaq8elfLl87S5UtOVOLM/o2MG1xB2rkJh5he7fFkj99B664h0i
eLY1q9ICf04aPI5N8QbShe1Qe7tkdAYPgtvqqtZVq1Ec/xQUToeO+eQ+zyylfMpDiJuOycrMQYp1
vO0BZtYVX0oQoKJZDOEw53GMoZHwOClBvW6Avoclbei09fBz2wjPHYSM/jQf/7XCBXQFlNWqYqhb
Nx3vG2g4q1aCLo5R/QgOKkRMtQe/y0pq5odezF6Kv3qwikbHl5PN7e+YGSxA3Tj3U8EbjcvcZ7S5
7hVGVg9uJOug2GqotjDQ33CD21+wAJ+KiFJUEZRfHsg2UzqxSNsBCYkMHvQtPkan5qW/YwcQ4ax1
O6H+ITyA2CMYnXor0+8lhZ4Z9waRAwSz6EqHSg/v3qCa1cUClKlckDxSPQ0sKd8nNbNvT+TM/sbl
jlcHyFlw9fKcjXqSp/nYe4MrZf1Gj1Cz6NB9nb3KSwm562IFUoCgSUGX/dSKAsXQywntWKaLrK5G
d7BGu98q++LJd+Rtb3V25gz7gYYH3/obrZd6lOfm8dzu9PMzfxemYZOJQjm6b/Zh4RE1E6tfjmma
3bPfrcoRk6MKv9uk6vqz3TOaUM16jFdLqNOZ6PjSEhcjDRUR0DQLS4P1mUICIb83tuo224zr+q22
P+rNsBZWuousNPSVKttzltRYZg4EwnIQQqLaAGoVOJjLsY7GSLKyy2W3H7rYyiZySOEVJJtU/YEK
a9pYKF5axINE1zGXX6p6lVfQNci6hxAtFRCup4U+btr8bhwc2VgIBa6vG2CwRLgDVCfwzPxdp7N1
qIIU4F9fUt1RSEYrHyXVHmU92CR9AU0KNdVXgi6CCjFS9PXt8zNvGTEywcMdHZLcuhAjR4YWyUu3
AsakA/YiM1J01Kz9bV6/hcYS2+y13wPAZZI9AdYHsT/vlUCGFAljFKluWOn3mlCsmBAuRDwzkeRE
l4p0GgJyMMwq3JCkgaSoKZqqywKnOIB+g7DtaFBjnf4kbnpXgOB3akbt7qrUVtQVAzmodJDQQSJZ
7WIm8do/XX4Mt+siD+3vsWeo7vAolhYaZtGjid4zP7TCfltDcnOVlqfxpQfSiaFPwGy2t9f3OjEN
vi7AqlCFEokIqVbObeVG2Q0gtVDBvSoA8Gkp0mO490j2XICSWm92SXAvN7vY2GkSJaNhGckq0j6j
5rikFXtdqfr9Ely9MnTyjCtqVkErSamPkeai6zoB6puq7Bj7D4IVHrTwIdWcRlin5X25l3fBDm0o
j/pDtUuO4w+EDWUqv0pkA+iVuVHAiYkzsnCRXMdjv12eKIKDxF6BmuKle4irWs7Bg6W5A/tqIDTN
zMdU+ftXbX9bk/PidWFd5k4C8iT/scfdz4IKZ6SnsNe3a7Lr7lxz59HnD/fpe2FgyhRJXkYCGJmu
YUi4IlEm4GINP006OYtjzVUeuoSiC58d+nHlH0Mn1qbm8mQNdeCuPwLfB3ULf1++mNJKvm/fxz+k
vUe/iOrIoCAjj5q+yYTeKvwR7GTCOlSrBTd4fdVdfuk0kjM3yOKKtURPNYBkWnT5dnQcwV1+WJj5
abxX84HaEwoYcBOQ87i0IgdS75O601xvsOIKHVAqXhHHUEZvaVDRSZtbZdSExO9SRMT3TiP4xPgQ
fRrgTFJRYecsm1qdD6nQam5YfoFowLMzyc6glJpSZdiw8GEAKLwRj2O4MOTZeT2zy/kAbfCkRquZ
Bs/3UoWnDCte/NPaTQwqGN4UdHLhe8U6YYjzUXObkLkjiTetwdaK1i+8/ibnfbV4Z2a4zYxiYaBD
F1BztURba12iW2QoviokZROzTZ0waYqFIGnmhpwuKuTMsXagFOHiLyktvQQYIc1Nive42ocMTLTa
scK90gnhJugF5/b+nBshNF1l5BGRD5E0LibL9Zgoo69rbtdnVPVfNblbR95TloN2uUoXBjfnhSbA
LVJwCJ4hq3R5FtKw6kMIUkCFBRlwyAqbxMmzjCy4oJnoD6DWiWgfNxBkEHixvaARtCYD6bqrJyEi
DCgcxcc0eVHBqiGqjo6N0jumSHuna52MjCg4xdmqNLcM4o/hylTeQVhCmQhJgxQatwtbajZg0NFV
PqHXpm4abhK0JhwbGWwNLuhCdmB3p16K3jisLxo0Ah1K1QEehp5geR6oscePBF2TTb0GR56inHxz
U2ivpjqxWke0bSDQuJQauy7Sw23oaNhHFQJsJmAKuVykahiZ0kFCwJWGimqKJde0q+qNZzcF/fBs
QKMb7RgeOsGwB/EZ5Cb/sCHPzHPT06tI2GG7Izjt05KyYOgcqHWUdu2jgQyzCWyEOSgLp2BuYwJ5
DqJRAvAMcNGXYxYLRjoy4NLy5LpeI8EV2epgJquFoU3fzrsTKILgHsYrEpRtnDshhaKTuFMQK54Q
4TuOSo+mdXf06eqPSVdf65Dei9YW/ySuYFuOc7d7dX7ox93H81Oztwb6HdDd5slZ371vNo+bzdvp
7+PTS07tve27b/udZ+0flyBTc/7h/JO5S7IwupbVA3YrG6HbDvrEYd+RctVKDxLgGrfn5xpJga13
boy7sbzUH2tjUFVXAcS+qHYAPMrkWc1W0qdQrkDBDTKKnXEXFXvPWKr/T9v61tpwtxYqO0odZVgb
JXlXkbzsKrtZivp4HuXfK/l8gNzZ8j2xKFhPVHf/ltN+BRA8FfG+z6m8TrbQcaKyA0oBMJER6+BT
GXoYd3geE1uzl57IcwEo2Fuw6adMuMKf8hic20oS457xhz95v2mne9qnbHwI670IAQoQwN5e3Lkj
hpqIjFIVeDXQ2Hd5xEpmlALYs3W39ESqoYUqWOi6/n1b8CuIJC18F1Q+EPNzkwtEQQYYV6K7q+1W
sLankf7otkq/iEOsH8/+OYRWaevUmVr4nzZkm7y9TBLWw/F7qRFu7pyffwnnw4yhV+Wxncaq7QfX
U0AmF/4BEGLhovtdpFsjng7vWQRb634wZAQjTumwS+nbm0k/Hz5rkCZUd2+fq9PWsH9S8CZ4tmkd
vro3CDxBIhUJZnSjrz4g8mnFq8d97jT7l8bSFr5u7kBB5gEKlBOtOxKtlx83loGRQVNEd1tPoc2w
a5VNnrYLu2p2ps+McDMgaKxCj3+tuz18hQGEpWTQJqQk//iH3Xtmh7sgaoJsMWMYTOODxqwhNRpF
ynhYiI/mp4xMjTmgdEGS5nLKxMrIzLHtdVfRZDwU7tphIylLSYK5CBMKUag0IEaCAgPn0bs0b/0g
y3R3MACZfEFPQvFMQLIoIjmRf96ettnlObPFOXRZ9DS1ilLd9c39+CVGdlFWllQvBc1zzgzkp78l
Z9zePBGC1DZdpUNI2y0K2kXKtq5FUDiXdt8/IpjqUUw0zePtkc3ci1gnPG9xjZvAH3C72yigZ1Ik
iu6aGlhADSkoHRZK67GAwgeyRFY5hgsWZxwoQewMqOtEEQU88eXmMAeVpL4Ap6JU0qsUIcPT1qfb
g5pZrgsTXJaAhLmciQ38iRSrVAGsV0XaZFyl6RKF68xGBzmyhEcAJBUAteM2ejKGPoslGCrLbyBD
AnTLD/1CL+GSjennZ85xZCLxSQUbLIaC5UNDNlK/AIeenS8kM1Wo2mBRefSxqQ9twgZs7z6BmEE7
DiddxxNfFeqExmjjuL06c1sOzV4A7oGSS8TT4XJAsp+leT12uivIeeC0Qa5QaQT7M8SF0TqVhsG6
yYOFA/yrWMBdMRNLPQEjMnolsVyXRpvCCxopFTHEVUrvCSX0JVq/VHbnTLQ8IS2tB/DyEGd9PBze
D4Z9pAP0t+8gImtb0POgm7/g7qf/MBFn38RNRCoAVAiuB+wek51YOPE6Gk1mlyjEqBMXoFaoCxbn
9tL5LMiXsxBVUClAN5zuGmjMrI6RvE3ChQrtrAm4E1Cu4VxgjS9NdFmf6gJq6q46PnTgnkUbFQSP
b0/cnAsBwOw/NjinZfp1JYRMhZ8cu69eYl9CXju3TfyyL19tmDMb3I3MFLFqkMlHS8Vu2L3UDt7U
FsPewWsaf2Jave0Nq9m9KbRaIQg+/eSWMG2sGFsLzQs52L62RxyfrY6GoInpGLKTlhdQsKhCLzve
Ri86YpjX1qpXVKQbzX78l+2lK0iIgH4CYBT+VLe1OvRDTrDYmq+uoDavr/00fysGfSs3cvqgo2fK
Xpg1LC4/aciZGhNaCuVZlZs0xOmx1JGEuBqB4sYWL6A8iiwZila37cxtMuSVIGIz9fUTviCSDs3Q
VVJIEMaghUHMlNxOWlTfu9roFo7MnLf6rykUSy/3c5JpValpAvZzXT1Favui9vIrCSVGdX/QrKDp
29XtwfFkodPrasI0SxPC6zfneWnSTwzYDFPivjF7AlLDVyGdYydWhHcWur2sBDzLAm1XzDacznqT
HYkiJb1BMeD2l8xOM0E5CL2R4KvnG5syMNH2iVoR1xR2gv4oij8mYp/bNmbnF7AUaJODGxNg28vB
CiTWBgjfgds4AGE2amCHGuJhjaYhp6wcxmh929zskIwJ2AGaSghHcZEcwAWjHHqMuGoaUQ39aLnx
wcbn20bkuQsVVVPkydEIA4Aj59nJEKgCiNCIW3kDDbp9x9DguZGGvz07iAmIaVemgeZI8VDqyNCp
67IBQ9o+GyFVsgmFY9/GFHUOUIZDZ8jr7v0A5EmJXTcHcQl6fN03OW22ScMEKhaodvBcLl3Pqrpi
A3G9IAVUXFkFbN/hoedvZWZrkqWjPcOqZfMf1gEEsygnTBhAjc8eVp1igLVDIa7UQY2VEPYoCFm6
9pBsXKhs/lYmeKd0bmragWcBVAXJjFqIYArE76At7lcaiuWDlVOkK9CiBBTZMdv29sTRV9IHhAFg
3bX8u9YZ0buY0IO//vEdehdiFmhgWsHu8bGxzH+I8kDIBQ4H9DJMeruXH4kEeqYlYBBxw1E/IQg6
6RUpLa+XxYXzxms9/noXUEsDMITnLIoOXAwQjEmRDKkJH42bKtnGtLWl1eDU9AFlrI1kP4T0p6Vf
Cb3LtwU1KEgiUPWVHPg6ioHfPim/74urxTn7Gv48llkRFD6+JtEHCkFA823Iv4VurbG1l+311I2C
2lJ05OxM9Od8ChLg9zkUmLdD7qidbLVjvwLJEpVKwLKFvalsgVu2C30POQclgiQ0ntOxxVhMFdB+
BLt00nOOH+pmVQsQG8Hr19INKrqhjgoWZCA6HdIP/lYrwLW8RKw8F7acz/z087ONKIBgvR97Aq/Q
otkwBK/QElBgzu+gVIx69fSmQ3720kIdxwXOuA8Rz/7ARpkm4clQQFfeLFxRcxkb9IspKLfgDAOA
wZ0pFC38MMiwbBXOTU7fwMlkQ+sPRJcKxa0EWgwQXq50C5vp6N35zs+XQb++VKrTEgeLOZb4NYU/
AzWcx9hGJoLakbVUQJnJEBCgVnB1oXwI+S/updmWMiNKEBmu4n+Iw0c2kX77H2X2YWqQujBS5/Ze
vibjgCs9t8ddZVHZlwpUoTD7xqfo33vKqkw2YFVzSYBbuyipWFppR9XENvdh1Flmv/KyLeTBqD48
MjkGD01vJZKjDAo24B5vc8tD1jR9qks7kd4HyRo9HyJTtCiPSftitE/QKdHGeBNDc/H2WGavhWne
piYOYEJ4KGffdLlfaqnhJlujf/fAqReg2LRVN228H1W3X6i1zqXMwcX9X3u8VyKxbgYl7LWMWWOe
vmrmqziJdj9oYEw1HwsDnhrkCGPo6PEj6As9bYmIhOfs/fWM59/A+6IARAVTN4Lbew9iYHnZE5EB
UAMDpQTd3zW6P2T1ERGMpZDVmFpB1ztE/BDD6lgFmyLwqLTYtTttGd49om4LaiSUiwBEng78mctg
YiBWYYwt1WH9XaVEBij/KgpL13eJvymXxONmoG1TnR0lVETvZMp2Xtor6yITcr8w3FRDW6SjHTRg
z1y/fy8tBm3EEfwf+fb2VpsrJJ7b5GvgyLIXnu7nmHYgoEHhswqsfiM4IO+hB4O+Qm2Dgg7NhgSu
i0ZsO10oZF4Tt+DYno2Zz0cMelkH9WQfUkes1vdtAVHOtLXQxqbX62CoLVY/QDktzfaqbNf5UmPo
5Cuv1/g/c/6LRDlb46b3I6Z1sF+axU4R3gzFIuJWVNA/GQQL53p2PyHyVUFWANkhHsUBaSFtMLwK
xxraumCPgkSrnSAijche0A8yJNvAQ397feddyZlN7tpLlEKpFAB3XUVx1HVHUotgclEIBvKB6uy1
eJa8v7dtzkX5qL3jeQhGIfRFcCfZ0KJSEYzOcENNtFn2JgKNk8en20Zm1w25WijEgL0SIIfLszJU
jaTmFRjjoyi1QnnjQQGReA5Ta0vwF/pXfl/OV5sEewTwZ2To8Oq9NKYLLfDqNRwBur/taBttRQud
iHSkPgVLLmojJxP3cAAWKFThRlugn6iCbfS7Q37X2e8TRsqj6fbuuaPfiZUhlAM5Cqoo8ur5+/as
zO4wvOWQeMDEXL2XA0GX66yDI9eCzDU87OAh3kNYDK+QVTz0f+KqpH72dtvo3E2Pkuuk5TUBp/lw
RJTyBvVwGDVqhWaQUmvv0nVjgnotR0wiLTzvZnfXmTVuLUpWxVGpYUPrcImF/KnK3wNea7eHNPuG
RDyB9kYIYWAfc3t4MNM4k4UArl94SZuaJvpnW2+b7uT7bwnbJIw2APaJIW6j+yhzU2nTawTkHzmw
IJ+ReT9MRAENaKiGwqmU4pX5bF2F68JYF93m9rfOnARECGD90RANQm+Ay5HEqjIG3YDp9yG2rPfv
qndE5yCNu0MVLRFezfQiAI4HODnAeSgtQaL28iTEJhlyM5lcGAJ9xCXlJgjWI9kMlUqjPgBGmY4s
tmMk6Vraj/ifMiiBT1q3cPxn/dqEDQRnmYQkGy9I6ksjKwuhNVzJdwLNyfN1emwq6AMjVgI0WjqC
4P/2PM9t83OLXDRAUtWPomByayHe6v4ovPsZWPU9hh6vryru3jqEJP8/k1yg33h5EyUDTA5x7Iwq
4np26pOHHF3KftI5qqAteLqlMXKHK8XwxrrtJ4M7b5fW4V3sfZf+kYS6nYXtws6d81aouOG5BOzA
ROl5uZm0RlbqChkcN9WR/Kj2krHpBKoDxQgCXeOtERZWcDa3hw7siUVtatr7jYPPLvuu6jKgJ4BT
kwGRMXY9Xk3+pjgoKzAH0j+qA42Q3VSTkOgJyltWS0+1NRI8fZ0sWVjaabdwVwqkgsERATAnupx4
7Q3JbwdIdCM/jI3sEP9TLuoNIwbNuyVupjn/cG6JW9NEKBJwbcBS4v1hYkWnt5BkNNCdQHZMWFjS
2WGp0EZF9x4uf36GocDtl1EbEBfFJ0RQ0UqVfVrruSWJS7nhX6DT1RT+tmgAf4KSJu+Linb0yzIk
E/okjLZoBBjJVs+/RrsV3uPeiYPCjp8bgbLPQboL68ECDwTgMM1W6U+DvpbjpYrknFcy0Lur68gl
wSnz2KwyNqtMSJE8TrsURU8oTx9Vwwn0P4WQbkl+UPz8RVFeb3uJ2QU+M8q93mLUFnRoLRO3hc8V
+h8gF22W/zToE0H9cuFmnM7k1aTjQkTBFTc+MseXZ1YUFD0LGxgTQwh6JQkQhEJSLnF+zG6jMyu8
4xvDRGzHAgk5aTekqMShGtSiC76LaTgsASbm3l3ghcG9Bp4t0GDyaelOARkgrm6kwd6YaH+OkFrz
QLoT3RlH/yVZQBjNDg1ThzOCFzc0AS4ncJTKKMmiGmn96N1gcOLqZ12/ysISqGVuoXREZADOTL3Q
VwEyCROlTQfi9sYpHF2Dff/fd92EsP2Nhw1oYF+OoyKtx9AdQVxwMVOtfO9BAmFmL6Xq0077uG1r
clH8pkOfzTRdaMW5aokvlS6KIrS5oSPUGeWK5vJTMqIG81gjfb3kmefSa4CO/scaz4mKekgiAz9N
3Kw2tkp+L+ZgloreK2ErZR8BSLU8q9Lg2YJkHyWBXVQSOH7GXZ9Ujikj/olf+7qzxHprBC+kh4Sk
+eB1j0HutJ4lgO2+R5I73MflThK3UxvwWO/AO7EF17nR4uAe0SIMdhCaCegcye5AYt0MVEiPBGLi
8pKi9cwVfDFWLmcJ6mcvBPkFcWs5OHZsbejQ28hHdFLt0fLTbZm0VHKa25cGTtrEUAL4Bl/S6xA9
KjGqpm5KIivKxHtDKLa3t8vcEYNwAxrmcKqRSJkGfXbNm17TDKCpJC6kJFXaJrJpEQVEAGKKjFLh
+2Th0uNlNKd3AsJiFF6hNACiTx4NRcQgThvmEff+TaM2sC6AYr5MGf63P/efkf2ZIzn7hv/6FCVp
a8rrq/iz1hOrfb499JmWT3wJeqbwGEPhGbzel2MPQEutdDI+Re0dpaEpsVN9HwcbvdmKI3QWY6tz
WQ2m750IsNsY4N2yQuwOlkS2RN8xBwK/eCxw32IaoeJLRmm4QrnRWbgRSkfH42Q45mB3NdfId2TR
X0+xKryvfkAmMixVqueySxdfwN0jpdT3iTLguRIkf3Kyqutm24bgi9NWRKNt9zj1fow/RRLTNN/2
S2iMuVfk1D6A/kikD7EhuQjFaJJWyFtmgAwb/cyVvGrS8UkF7oYlT5HyIHv3su/40RdL/2rKCRrv
w9cIFnYN1cboXQwHC9rkklLTStZQkoQWqfzN3ieF+4VgdO5Zh9oXSt4oBolAT3MnplEFv/XL2nA9
8w3vWD/17BathkZW3WtDahlqTM1onzIrOChmZhXeZhht9M/Y0tKczbgHExwDUAvE6UV/A/fwbn0p
DYtOwsN7BBVJtkuW9B7mbntYwG8GGYIJBmBuVwa+khd6rRkuM9YNsc2NwB4l7X7ikykfC12lZb0P
lxo2ppXmbrALo9xG7JqwLr1MNVwzO2nm51ToYspq4exPc3NlBMkwEFmZE7HPNLdnfg+7pC2MXEAm
QIwAUk7BPK+magl0Qv6cwT1ZbdBDRQqgY9R8+2gDmsbqXowa41Engk6lwvyH7CqcEeC7WFACDgzu
7VHLZZZKDKvJhHupXHsHQdsnSOGnx9tDnwkQkAcEpJEgGwA6I256a1ZGahljemMkhUTE/XK8b+oN
ShY+orlgKfswt5rn5rhhDVI+eHWlIOMV3jP5owjvNdBx//+GxB1JU4iLZhwwpKhB9j+nRrGSKoXK
pUPuon+It9FgjmWSlIlnSeR2jiGzJG7U3HRTtBPH0klpUCAU3hp5aUPM9RNeWOJcogp6qzzOMrDj
yMVrgh6gIaFZpa5rb0W6ep9DWbf8qBs85Wy2BFqedXNQHiJwx8jkACN3eUCkXKnNJixNV16r4zqO
DwnEA7zGUuSHWDJR2dtqzZGZu0I5CWD0jZ4VNFo3C9HC5F/4Uzo5OOStZXES3b78CHVQlbDWatNt
0dPPQOgxaiiTV75VGwvZnGnX85Z08DAgDgBlxxWfRpbLIYtGwURDUmZr/t2QQvc22krho9G93N6t
cyfiv6au2AgzKCH0ZutD5Vnc1R4ICtAyDmDAbSMzwQ38moysI/o10RvOg+pyL4wGIcLmCZOnUrOz
xNKaN6nGgyC897ttAiRCuO3SPwTSnl7pmOBFbNbAvzFhQxYgI9eriBTHJJuKv3CR8ImOBEA71uo4
MUkhvudS+QaQC9RoSLdKlHrp0T2TV0CHN/p/kewE1TV6zC73DGR0gbjsJKykpFlglyqqKemqIUQ3
wsIakpVI1SWR5uslhU202uAFCclk+RejeXabdDFy/T2LPJchMvTZqpEDq1uAB80P7MwId93XTB7E
0Ag8t07+RtHRXGUZBWGmvq3GL0ER7WxcehdfXxXQUoCqDZgjULQw+KlEI/0geiihuIECCK73noe6
W/nqug2+k+wOuJTbe3ZuFqdVA/0T4IRXFCytWgQgfYhMV0Sf5jDuyq1YRktF1CnFf3nQMaYzI5xT
rRWwIFTQO3VVrXEk5S6HSgMx0folr7PosTdfde97EIqFMz8TScEs7gsd+spIZvJFkgz3cR2POANd
5uZytPMg6gZNDFptmwkmRFZd0K4rP7QXMcgzT4tL09yFZaY5Mw2hMt0KZcw+fn7soVe36W0oQnnR
OrONb5OBOKBdkdwRtNPtNf1fBo40MoABGDfvh4gKEYAkmOZbyhqadT8REE33irzJRtxmI5KdluL7
z/WoLuymGWIEZKkkQEJVMAPipuayLrpWsCrMcHlAPuZ4AkERsM5fxNKheiNYPSqSELlzfPpnpPgn
Utjr6mgPe9MG1gpqiYC4r25PxdxpOv8e7vxGZaq0/vQ9+rPWgf7Tt2TdgdQ6nirv6iIfzjQ6fp+r
IMkGRz0AGYhzL92gHwJ+phsMh8mAzkKIB1GorUvxrfPMVVUFllGtPBXOSjKsCiq7/UB75Z70I553
Wm0NoS0232K1IglyR6C7rNdkibZg2nfXXwhKZPTlQpRCnK6NM6dpSErs68FoupmuHwIh8GlV+cfb
c359rWMPKPC+4OoHNJhXqMylhNXdgMvABLV0XQoY6LHOW1ribbtIdDy7wKgsTjUadEMSLmRCw39u
QIEGB61WrFja4kXoA1BrGDmt5YxG6OdWhAcxXodCTwW5twx9nRcjWqZipzYIVY2TPyz1E89cvug6
U0zQIqEZFDDWy1lWkypQSejhOgTMTdt7SKxJUL6o2cJxW7LDXbuNXNVjKSKAEhr1vg6zDdoEdyqe
btFC38aSoWkVzrZNWAWgn61gCLLZmklZug4CawlrM7s3z2aNCzxDKU8Ls8Zdq7fxhxHEwPhAn+X2
3py90M+WRuOq0SqeLCDJx0hGz/KAslPXPvbN8xeJbL85DGR1294MTQMOg4EmBPyFkJDHD2kkEhNp
SD03psKTCOBjcOrtCZxxAgU6Q5aNrHUwhN2RnduCqOa29bmTCMa6qasJ6vZQ971ctkTt1Qmn57lE
C2iG2A9do0r2KtbAKrcLbWJzgcS5Lc7Ton9eEto0QzjWrYn6p0wfS23BxNxZn/jvCOI94Al44HxY
e4mHSojnBj3Ad7YZSbTp956ylZSdvrRy027jPSWaVWAJlRcRbSSXc6eXGZqhxhqwslS8Q3BioXPF
FgLhR0civDLkO7n7qrqFF9GCUZ6wkYUsLPSh8NxmyIBaRlrU3FciXn5gx2YjVJ8HAoy5HCwFnbN2
IXyI/DDozNEPdDlYD0cij6vKA4BI3bECB5yOg+VJdr3Tlt6XsxvlzBZ3STZqVqSRiIn1s79FfDLU
71L4l4AT9d3/jIdzwKlX+4IaYTyaDljvTt5WDrSX+uFPFN+DfDL3NXr7pM3kDfDsO7PIuWJFYaAF
lWFR9/qHlt2rwLaIho9qyr2fHwvklEGxq0t3fZeuKjn4H86uazdyZMl+UQL05pWmnFQsebX0QrRR
0yZt0n79ntTuvVuVRRQxA3Q3BiNAwXSRkREnztmtmOen62q3gu9eAQ84h5sIu7WkRjVPFOYtVKIc
2fAn+quSf6rRo109y3RnM9WRVCfPDtmkesW/uPEhBf8f699O9+x6mGeOAqlYCDSS7NQAGemjuTMH
j0ID2Fi585ZuCbDt4w/IKhBnCVs1bbQikyM8+1DagoJBvL09k4snAT3wXMLFAKGecD9McAR6p8ON
JYjmXJO13pjoplv24bbv/fEHK13IPK0YXUj8YPfwX40WD0yJGDC0Q21bFZWxexLmluASBT6K7MbZ
yyEapdU/mLWpYjeJPhN0lm3S0q3r905elQxdnNuzzxA2sYQac2YM+IysU6Hh5HTG81z5kT9t9O3o
gekuBPYEVH81ZoWs7KEl526isw3JCs3ikdylC2qtJBrLBM59Sncs+4C2FTDGTpU3Tiu7pb7G1LFQ
egHzDxCIYOlALIyc36W9NDbBLi9hoQHdcEeDvvbavrZdLTTcsrhnLHElsPQ2UuZXqMVIINbs/sV1
xpvcFbRfgnRZhDYX1ZRKZIazR9OkK6cbu9qiNSWsPUW5t6qVm2XJ654bE+JkS+m7QZe5sfmVd3A1
R8iE/RsneG5EuZxTK5+niBK4doQbYdN4mfKZqyDjlt+TkLryEO0oGoydbpg3VeEVY752jpbcIDYP
5lOCAAm4Ny8/IOzUNo+pGQYpcpe55gKA46EHAqglJNzoHes3Xf7Lqo5FAhmjZGOSt3/uPc7si/c3
uETRKZkbIcQw/bzFY3PMn2p3kjaV3j9LePwnq70YS2cW8AYcHWC1gNkWFnaS0pT0io1zMxhbmgW6
8ntu3pvwTirzbagNcF2mB7k9mf2qo9QHNefRsFcz19yKeP8gxkXoAGoKZACEC1dhEqvAeU3gNtEJ
Mj3H3d6qQToG0sGIgVpy7B0TfAG1mgZlKT/fnvWF3gxeEwAhDsQWQfRjCHeCYg11C59OgvSeqy2O
G3BpI92CBYAeRpBtrX3iE+orw6Zw693au2XpTWEh1EACG+0IePcKSxB3Q9tkikb4tjfyzIuTDdWe
ej872Wig80PlYWW8C/k0GAS5LLoBbQjvCb5yDE2aZ7lCgtaUXFYTHxCXboIifetY4das/kr24Kqr
p2thkS/MCq9AmcpahdUjQZk/j/KD0oHU2LSAjHTAcrEBjSXi1tZr4jXm+OUJBnAN+GEZPCRiMluO
k1idqw53Phh15cRBnxSdfWYBPe6wu04D6+oaix/fsMKGhoQQRFcAT+LSI4IrS3DURquByYmAuxza
WDF0PSL9DuwT+9uruXDxWYjZQIYAMnkDPOqXPouV3WCkBJduX1p7C1kKK7mj1NpZRuLK6rsJJtHb
BhePC6fGATcJGgZUsepZpWNbT5oCN01QBkFhCfRzaFAajX1iUbSRPUJv3YVYgy+X4MEzQeEMXJuG
DA6iai9VfhTRsxK9qmsRwFIMDRJPTqgLxAonkLuciTjSE0UtUhL0OZSqiK8X+HufqnBcePPJhdNO
3TZqtwod/Lpcg4PwQyOu+Ll1YR10OYq6totJYIYzddoW8CI9MCqn7nUQpa1BMRdXHQwSGuolQKuL
Vf4kbxQIx1SwBinQOMW2pt1uUhOEGehQyCvoIsmrefiFuwItbCAOQGWBJ8yEp1fBOtJhPQnwHlDQ
U5TOK04225ThqQgrB20SoLJF3iwGg2p5p9Sngt6V48oVuThwg5NjGmgAgaLV5SKr2ZB3JClIMBpb
q2Ybs048EyVjnOZG/QOxrpXdvhD4gIgDspag4oRIjyaEBK0B/u8RGR9oNxuSZ1co4CRELrzeLNcI
VBb9lIzJhVg5zjHSTJdjY6MURlnUwhZyFS728o7E0rjvAb/yrLw8RjZ69rO81A9DGU9uLBtrF/Hi
7KLWgacLCrgokF1+AZnifOpiiQQhdq6dI2sQo2R114ExJmUfcf6+4kqWbiJYk6E0hO5WlD0v7c32
MI0hxWq29C5MM6/9qxmuzvQTFB9MPXPw/JbWqo1LB/XcprCiGeijOlWGTdo4xlw5ld+hlyP/Fbq3
B7c0l5CK5oTSKBhr4tiGpu8Z0W0SNEb4UdTlpspBmQnqo/wTzRsai1ZKtkv2UAxH5R1vT1x2wtOz
zGSloxnWrjPdlCVbcmq3cqe4Uv0y0t3tsS15gnNbwj7JkkQKS75PhnF2kg6I+zV3unSBnlsQznld
MLNg1USCt5gpvuG2CfEJwKK3x8HXWnTaAEvgtkCCE5k64cQZjcFkaiP0MmrjOFq7aHyxwn1Vg39e
rnGB+PHjbYOLwwIKjfO/o8D2DbU8S3XoWpm2HLQQFDMkqYjtshBCMKq0ldbkf5YcFwrqaL1AmkOF
Atrl0ao7uVIKiiCv0t8G474wf8RrnZCLN+65DeEo1Tl2Y4PEbRCCvzr027fZ2pmZiyksHNNL1C/7
y1orya2MyxS2+WixPJx72LSVv3n317JPVf9xe5EWHfHZuEQ3aKgEiRQD21uFD5LyOxkEyGoghTvk
i5uv6H1u1phVlw4UWmYBHAaeDD2lQkhu1wNLOkuKTmY+SN6s6pMzF8UaI8ZSXRnxLzDtOhIG0IoV
bnCahErUVBXAOV7txC4qjKAnM/3K/3itwHMp7dYsLu33c4P852f7vW7DKpRVQFrqwgY/s9/bv/pG
Bru7vXKwFocGvhfggpF1ByZImEGripllJQZKtXbnZeiySuaf9QFdD8UAEH11yJpjbG9mXDKTjAx8
eG+kH3R+Wtk5S5fL+VcIp04vY3smsQkIFv3qQNNwYD8a+xXPD2DeRwd06BJ0Q7yxDMbEDZV7fAnp
7udsDfG6NO2cBBEqP4YCgKJwMHMJvOKDMoYBWIScKgMMND3Ws+30GVvxoEuJMCSh/mtKvHaMaLZo
bs2AuEBf1AIVGXAJh8JId2hjPQ12j3TUU1aASdySj7r21HQrGJulkwOBCM71w3WbxMdsm1atXhR4
/7TScSIxqCRWvMHCkuJgcpQZx5jhgr3cwr1hlqY1F9GptUE3lkRwCLjzss+4xpOuXQ0CF5bOxjMO
za7ggEdgL5jLK7mNOjWPT/SvdkCz9QkkGQfqZ8fxCc0U4XMEwtoUncGb2zuX74iLmxASp1xnA8Ah
CVRZYgUgmvJUrXszPoEOflQ9jjrQWuiBOHpyX5mbeliJVlbsfbvgc8cwzcXAStiTkwJSlp+xkjtk
OtntGxQQvaY4NOnD7RFerSMXcUVyD+OzdcDVhaPZySwqh1CLTn2b+3Wh7Zphm2ePta29hsS7betq
Ebkt4IaAiuJsYGJ3Eq2r/7MFFBagMtsatGPMJNtVzMiaIcGhWyPtojSzolMXPtSDCp5LKBVTxanX
CAkWDeG5hQ3JccgicbSFDFWDF0N0GnvVS9EjZGkP6WzvS+XX7am7dih87nAENNxPkPnT+YE/2xl5
KoF6d4jjEwiamgGyk+nkIcnhabQ8jGpyl+fAtoGLAK082CNS+bk61qW9ef4FwqRyFoCyG7P4BPzF
GGZ70h9aA2KAGvWyFtqDOfXk6Ov2sJfml6tOynhionohFo5MtWpz1abxScLjEqwS2gDyqHC/Wttc
tmOCXB+APZwF/vOz2e1bNF3rYxWftHwnRV+ceAXkFfE/pv7FIuJ5/l8zghdLa7TKGgxm+mjyqwRq
ehmY0bLWbWvwsKxtzuuAjZvjcGNAFZDKFs9bVUMTGq8wmGOTK8OHfaTJ4IRxEFm9r79O5EeWyitn
/Bomx41CRY9Lki4gSItpqlk+wVODLWxLdsNjeh/v4zZQt8ZaaY37JtE7W4aFFD0XBkGG/HLV6or1
YywPMdiG0aRyH+EgHMPklSjbeG0j2vzNc2WL7w1wnHBIrrB0EdGtfmJ9fLr78Wk6rX86yc7Jdv5s
Nqf9Br1fp83JefKfIMHgPD2l3ubrBUSHLsJJ7+XLf3j5fAjev0BJ6NyDUecQuB+B/zC7Qez/+fv4
Zu8f7yZ3ZzqdcwD/7cfu+fEPWOYf3edH1z+sLNCSw+d5lP8MRHD4eYnGP5MPJAq0B+Y0O82Z1xIm
fOJvTRZ3JWfHKVPnRO3LETaiFLGP0RkI9KK1oOA7iLo2g6sZcTsA4mILLygSjSYDHelJ1lPHKH/2
WuLEGdB302+oQ89a4ip03PaVj7xcPezY3LhgEHWl7KUxngoI8AykREOY6gHztb3tuLgzvPVpwtZE
CwzwVqSB4zpAOunnChRjcX7B3YnnsgbPKKb7DDLmSSrP8SkDYV+Wo7t/JWJfMoC2VYjK8gAPN/bl
AnZDpvVDaeNk5Tpcew1XFU9N7d2epAWvyyU/EQlAdAcxqvBoNcoM8PbQQlD35DzorrIShC/tj4vf
L+ZjwgT5PMZ/P7pO55iC5l/2TXZCwcAxd1+V+WLJnpG8EZqD6tsZNa+anKzaS/LfOM8RNfwLqCgq
ZudDVi4ntmedXlsTJrbvqXayKl3eq+Gw0m2+5PhRg0AlAuMDR4AtWIn7ok9Q5MJVncVoHgJF4A7i
san6CIHszMGra62b/hqizMd1ZlFIGQ2mauZyCIvzb8CRnRfLe/l1esjczG3dHwQ9sHjmOezwfv/h
j67/x3IPzs+dOq6cuuveS+EzhGMHIhOWxWoYn9TsXrKgVYEWzBmJTF5vqnMD2PCjNqVebnaO2Vl3
shpvR0hZyHfE+sPk0tWnX5XyEUcvw4hGzW2fep0Oqq44ceEl4IFWgu+FC+xi1oRjltJh6CODYIPW
4B6UvBRQwg5sHXb+XuY1eshL//aJW3D+FwaFOCejUStRDfODEt9DbIdeK93ZYeyRcmULLgSLMAQ9
clScwIwhstqpQ6skcZdBKk76qHtAMgtPlcEn13pUhRSa/qHPP24P7bteKbhcHnGgMwdPXrQ+Cd5E
M5oibco8OanND9mCZ5cZ9LBjZasQEIWH9h70ZL5Nxr2RvGqEuB17mBUAg4Y1bqYF54k2LxmNXrwo
BODR5Rlvk0ZqywhjH005Bo3kBMpIWv1jhhe+1c+sCHuHFdJUMEhbnfr0U9um+raL31jhgzL79rwu
rSSoJGANfSygrRHihaTDm4R1U3piM7q8gjI6hH0B4sz+V0Fjx0a/qYt3z22bS+fi3KYQP4RGmBBK
YNNG/IimV1/zo+5YxroLUYZ/bgoIW/TmQRAQrdD8xJyFKkY9JXghlulJZm7PNcd9IDVr7SFkR7Ka
Flp0k7qCPAZYtFCVNYSB9X0vg6iAwRqVfAIJxz7ltcHhhVTbMJKPSQ/tVSjpGo8k3tTAWDTojLKT
lzHFlA9DUPdfA1F/01/afdu6zfgTCr918t6h0Dgi+EnbfWzsTPDesH2qfKbaGv3Okv8ASBDzhagb
TwfBfyTG3M0krdNTMrMtCmEAshn0nsrgqlyr4C+dIlDqyNhy6KMH8uhyYUKWZDmx8/SkJH+QYE7X
0vRL+9pAyRYIwe80mfD72zqZdDvDUtgITEk/79P5WOf30B5ygEkcGCQo2D/WnsQpQjoJzfaoTyPg
Ee7l1GzB7gV5p1NhoGVI7Z00PSAxunJ6FmfuzIpwF2t4EaEmNGDmjNR2KLP+IFO/Jva3OH1nRgQn
h0krDNnu0pNU/h3pUbc9uXiTrF1sZI5VfqRr3ddLsSKoj7/hHID9f7/Pzs6pPKgTwjlMnRx5cXaf
S6ljamA+KtY4aZe2+LkhYWBs1FsITcKQYj5LeuvLJu7/U2K2m0LzbvueRVMoQyFu4ilUEauILuEx
IXOL08QaT+mf7A6FXuLazVtKvm6bWnqWgw8M4D2Va4oj/X15nCSQ+EGxE28lJdIf6FTsrEZyuBZQ
mE1+Fs6eqoPY2LXIa5Ks4bgX1g62OQ83YgJOEXppW8u1IScKbPfqU1XtCggNwKWvKYQvzOaFFcE3
GdFIbGTy41NnyaVTAXlqpPcqBKvH2XjKtP3KhPKPFsINENkA1Y9aNprTRJGySUm0HJn15NSlinQX
ZnntSbkJkvuq6PxIynNfH4Z5O8o1yHQrM7wz2yQ9xoYZbtBaVaDMWZZv04CXJzO7ZGVnLZxOiCQh
+Q8fzd9XgqOBvJscIhRG+GVH2xZEF0ir/2EadUaKVnA19OSWfUJO/eftSVmak2+qJlzeHEYuLgGB
nrk24jIdxuoly+hzAUI4VV2LYpfeNyBC54xzHNqlimlyXWkjlppZfgI5z7QFtX7tdHMKzdEoIAAR
KCxCwFc6UD3qEHlWa8q3C8OE7CHO0P9SbYm3YK8qKq1pn58acN1no2t8zBCsvj2V11Vkg2sr/r8R
4X7KZtMkzO7y0zA59QSad4044BytnfRn6YE7bBP7ty0unB8YRIctei1BzyhmU1KpSMIQ/TCnprEy
H5tFOraWbAMyV8Q/TLmtHyKNrnGLikaRngT6kFNtA3yCy1FwS7EhhTQB7cVpUHrgeLdmFOgAodWG
uU3VlazJVQ6dG0P7Cgib0EzPoaWXfkglsTEzFcYi6aPqwH0tE0epoGgPdhvrZJteL390EKiikhOa
spsZK0U5cd9w+zqUPwyQAmkKkjeX9kcjtMeiCfOTGuYOstkjYCKZ/m+McPYVLCPI3UXwBkXxw86A
GD81eusY+vvYMIesCq4uDuXMinBLRjPkLKQsoacJ9ZsB81dy7g4Qd9/ek1ePOj5l+AvoOX98YPmE
KdOGNh2YnJ+yTN60FsQG4+IVDU5auJMPpryV9GIvU2ujEQalkBaMd5CiXjuK4nPk+yPAeghcIWcQ
FdHgstyQvrMwpUAwWh4LPbBsucwF+t0hh+c/f/7S0wBkx+2hL50MrqSA8JRTTogVZJRVI2rl2Cwl
i5/ANIdEJ/ZnuJFzv5TWED+LR4Or5+DdjOQ9rrPLeTYzJZbUhg9xhlJH5fUIr5D040XyHEmJNhv3
iT06Nd4kMyQWqvgvBc/xvxixgmczZy4BVEv4BoixhHUDTZyThDvEtQZcqxHCI38y0XscVm3o5OWY
7G4bveoSwuJCTQMPP2T10VksFknABDGHgwWrOthYSPhZzjtlLD9yxbUHcHuA9X/wwOip2r8knXrO
xKCagRK3qq9kTK7Wm5fRAX7ikpAW3lj852cBrtSVYR4Dq/poqUTypVByDSiGuvM0R0hQ6SDCLGm7
vT14fkrPYxiQOSMkA3oVtzVSNd99tmc2iR6TMVPt5LFkU+y1sSIDV6/MKxfL9ebiZsC9h/tSBe2H
COPRGk7IpcEMiFvY8MWq2lUneVOwZGNUoCkY3mt2Fyc92DGDpA5YzlZ84lUm+HugZ18gel4g2vSB
WcmjkYOpJvfIdNdn97pWfaAa1vWyg/JiPlLoDf0e0dSAvt5DV4HszHCYciThDu016to38WfYxeR/
px1w0yI+M4HOFrZ7NYNgnnZY8IHK5T4p02Gb5bJ8UEM0aNdRozpz2soAtcoMvN66ccyqknmsTZSN
BGXUBy22eK8uY8NhZvLs2FmYu6SCKKaEy9urKHuLde0X6aAOX9tJ6scxkmG3N5AY2XOCGnw/6otw
GroirizEYOt8MnJ27OSw8wtNMrweN9A2HVPIRkBDdn/b3tVp/TYIQBjcMFqRsG8uT4k+xzEhrGbH
GOWrgj5Z7ElBdNQ3T30zOmb/2QzynhTDNnxv90N81+m/4L7m2Fy5mL7zQuerxz8EPCAg45BRS4Pv
uPyQyO4LayhbdoS0xz6SD2x4h+wPlL/r2I2ixNdqUPqFd3YPbW4CfZX+IYr98CHvfkV6v6miY6EZ
u7L5QO9hjP8RoY+nb0/Tm0Hk7bBG+HnVMP/9tdD+xMfgpQIuocuvHRPk7Fg+siNSOoexdOxOA3Wy
6Uw5RBbZS5R10Nb9MtB0gvTwQS1mv2W6B+0NauyH6kAbTrIexK3uFmCV1e1nfRo5p+kK/OX7xSvO
KnoVvgFaCOxFDRypaRgYX/PumJu0mp1m0KvHQuaivMocd8BQRVKieXlj5LbTRWZ8p0x5Ejr1CFF3
KUGl20LLLGgLtUZJXuoKMGrH6DTrkNbhWPgdbeQgzTr0eNZhWgAVRSz6e04jwNerqEt/17U+RODJ
bqrjiAfFZ5w1EpK3SpOOnlYwa94UaqYCITDTNTI2McbgK6Qh34XbHj056KG8XCFNS0A7pSPr2IK9
tAoTT+//FvIniyeQidxba50S4m3zbQ5cKhp6NNGX++2yzzy/PE+dEZkwB7hWWGOnehsHa337tF6N
CRznuAjRngdULxyFECQa8ggq6rgkxygJjzQPsfuag6nPdxk5ahnD2ymU32+bvHJIMImKoozoE7QQ
EMq6nMZ4jtQGFV1yNNIDar37gR1HPBET7fW2HfHmxF2tYkH4yEwgHUQxPbmL+j7Dzgky17FWfMv1
GJAPQk8Y4jE4VbzgL8fQjXZtGhNeQmRunNxqdk19gC6U31fTSvAjRvH8Wj63JBRIaTUUTZsbUTBb
s6uQWXLIwP4QZq3Uua52m2BHcD95W/cRKkWwo3X3CDS9qoju9IiiFTj9nTdr5QN+c154ETg4BJGc
7A/RHdiqLidwqrTMjCpMYHWPYOY4hh64VfRXvA16eXN7H1xv8UtT/Odn56hXS7WLO5iK8/AwPKm1
H3bHjH4iwkP0sLK514wJEQORS1ND2RLTWCQHC2Ij4MJ3KqqjqRpYsHZ2QGJ6e3gLC3c+k2KG0oi6
GWRssKjR5yRDhcQKvRn0B2i+jaO/t20tbPsLW8Jm7I2OaFllR4EEYEYyuFp/X+ClMRkrD6uFTX9h
R9iMY9KavZbDzlx+AB0A5mtlI1cr++IqfYOjdWFFcESIpUdwKsDKQN4Tw3rvQ/pWhMqd8pI/1ppH
ouRJKdADp88dFBBX+tKvvdOlccHxzmVlq40cYlear/bwNdF/+Fb5HhwH/qK1D5HrN2Xj2a43yjAc
6EyiILdB3TDKevLcGcrgRnJTbfq6KoO6G9eyyEvrBlIBoBoAtwRvqeAWe0rmaUhYHAy5NDgpkO0H
ak4FrmRpzdSSA0H6hAd3yKCg2nV5qg2jSfAoaOOAaXVKfHBTIJotWwrcLx5TD3lLowb8knU5buu5
7vxQivo1DsGF48BfSxBwRuObhtb7y2+gOVxLNCVZEA1D8kNNbOD1u3Dw5ZERd6qadqUQepVUxaJC
ntcGfA9dP6g9CIMuzdyeR5tlwdhDdk8Jwf2I1Cb0EaNm8LM526Zh6HZGEiggXbt99JdtA1SHLg9E
CkAdXQ62bidNn3U5C8BvnL+ldiltJ7WG+putZu4I9De4ImTi1zb5weRh8Oq6jFbuwgXnijAe2Uhk
zaFkItbmmFmlChnVLCjtvqabcZ7157ZvgAOy7LisN7GhSbmrFnWReGGSxWsdPEv2cU1CQwSfgc5K
Yb2ZGRbEKOY0kCYVmm1pnW/1ru1fJSVCEwre53dSTNjWNKiy1mazsNXQ/IKaLo+4QaglnKx6liY5
6zoKjng5OpVgcNvarAm9orQ2fVNr29urvWQOr14cLnAbgIBc2GhT2imt2dRFEM0F2MjwnC1p59Zw
xegvWtNnvcogYlujhxJapFgf3k7J5/3MVxW9ZDVDPJeBwizPjDpnyI19mCS7TDnSaHZBKzQQy+lk
w6UyOWmoNbdUvevMtSthYYEhnYHuIi5xgjeSMMtZG7NYM+oqqJFhqkyQCsTl1s6sQ9WMnZum3ZNC
Ev/2VF+V/TD6bxYLsL9wincxi5jyzECrdHXQlNauj36S+rGm72Z4siHrC8SAnrJdMj1HyhoL/4K3
Bh7eRL5bwUqDBfVy2q2pRNu5XNSBrBV/mRn5qT6gszTNVy7aJTtAUvCKBbiSALi5tDNkYdaHll0F
WQYPqeXUcIy3MNeNFTv89wgxJbINnBMER0RFa+6lnRQFZ2jNlnUwtYlPG3SSIy+nD8lGy19UfSVe
Xri/oS0BikMoZKFgYPITdLZno6QLCfqpkQqLaPkok6LYRmDAXAmEloaE9J/NTz46IsU3TAmUe2ja
SRNUqgsG5p01yds6jY59+zpIawjBhXOIHchltnGd8mtcGBM2KrEHG7J50GHvWoegLf4wdXgDspO+
pb5RfYbzfQHpV2p+pvbadrweK16DIEFAiYkfBbF9QpKGcjLUtAryHj3U0aekRshB7nEZeHaiOrdP
3fXyXRoTbrMuK8mUVVkVFAzKLw0g/mvEQ1d9fWhI4lyouDFBwosVFEyQJmHU7K0sgDzcpjzId+BZ
+tJ3rVsCcgnkee9Aebteq9bxNbo8BNwq6hEaOujw9hU8d2YZAwQtYFWWcn8EhVSGpq+0De+pWT3e
nsPrc31pSoifO4haciXCDOR5bZp4lvmU5WtopjUbQphMmpQ0oBTN0QxZoKe+r5IcnP7U8oySsbfb
41nYgBdTJywYSjkDrSQ7C2hUO3O5r3NsQOtOUkt3tlY4sNZsCUcN6Xa9SEwsk/RYGht9fGO/ILbr
5nStoXLhlXO5SvxLzhyVDmhFlVJYQmdjObsj+FzsHPnFSY2f47jxKvJM0/sBRewIELVBXguaFkeK
WxUQU4AtVVVYQZuFXYziAzbkULhF1Lyn7bCRptjJIzz6y9fba3j9LEA6C7cZ9h3SC2gSvRwtM6fZ
GKUsD/Ia+p/Hrtpqmcf0HcmOYfuoSX9um1uc3XN7wnvfzJVyojrsgebUkfzCOz39rpzZp2BcWjHF
H9fiyT4zpQnBiTK3ud1kaCJjkS+VdzT+OzLIuU4uSK7RG42WTubYSA9XY79iemkJkSQELo4vILrb
Lic1ayZLnVUg8JuReIkTaYFlIedZ/M7Wev8Xnea5KeFcxFltak0JU+P8PqMjQIYar9JvwhLa8Lsy
m7aq6UXzAEbjCsw8tZuEG6MdnRZqzben+0rFkLvv8y8Rzk0canOnGyU8z74OBr/3QPHIvMHvnooT
IFof0XF4YD54xSHnl1WOW4wuUPy3P2JxN59NvLCbIe9TR1DwzQMt+oH7Y/4BhjfQTXUv9LdUrCQk
1mwJOznMEZ0NVpUHZrQt4grNJICzbOraoX/AMav3a2wm13UiPsG8LQhID/SGiexhnFollM0uD2ay
mTct+g/ILwqsIJ138vxEuj/qoZ+PiQGdX+rNjT91G2MtDbnwqoVHwlsSYCidJ6WFjFYLIfkpNTDD
tAZvzXa8oz/QhEpRr/gzj060ltNftgf3BOUpeCmcpsuj1BCSUZPlFPIUjSo7eOyPkVOkkJFwo7SX
eaLJrBmqZF35l6LqAQUuSQKKt27M+l9cd+g8QdjIn9RXDZVtOo5MqrHBda3dSHSn4ExP+R0tT2M+
rmzkpWv83JZwmGopRSkD3i5AsShqX3PyQOyVwhQ/C6J7RK4B6AAedWBJL2c2U42q61p4YjsbPGiP
I/3gxRao0sDMNn5Y6VoCaskeyFIxf6DgA42lEGgZTNLmoq/zIJyPEZfd/DKMfdTfTcbnYO9u+4HF
awZyHyao1VVA08WHaRInVjlJBMbatyl1KLS8QV+W9iNorWVHAuwsMlxS674y/57WUpVLIwXJooqa
H/i8kRa/nNlSbYok7jMaEAnk5zQ+kmhDTchJdplLLB9K2rdHu2SPPxYBeUDYoItYniZS1WSURzRR
J9JBJ3fA9rhh+BRpnlmAd6YDa89tg0uuD+xD/BxgaqE/cjlALe+luqMaxSVeGanDwsevKcZ/v0Xt
S6SuYWiWhmdxYQ7sHbwfxZbY0exm8KXYFH4vdCIQ9hgRaD4KV0+Q6SieyzhceapeQSuwdsh/Qnse
HJVoxRSb+Mw8Aj6qJUUwz4BXIEHZlWow1a9qd8fUl94eHnMrPA6qU+mqj54VV7mPUAwHurCaezQ+
696c/CbJoXu/Pe/fkCXhzKKfA/1HQMByDgfhzNpRNYdRmJeBVaT7pNfvGlb/Uu3qjw7wM0glB2w4
Hb3sWitta6K4DR6isRPFCF9lrdyEjeFKzfxA0i1y3CvfthD0aCawVkgEgQMLB/1yU6hGM6jGSMrA
NL7GcDrNSupY0KcoZy8iTwXoWJpHY868ro+dMdxpVucSZJ9Jv59DCH4g/337g7g9ca6grISqqQ4k
Jubr8ntS2mghGSIahFbo6hpaYzWzOCZDqnhV9Hzb1uLYz2wJ7rrpC8kIZ43HAh7ptiiEujUmvs09
aq7xWq+NSzh8NEpyC+lMXA1q7KtoBFaeicQ2xbDyWl26erH90fAGeCCSqGJjT4qckVXacGPNAPmd
TKsApCihdwlenUxyu0zy4lzdzGi1M+lan//C/QfbUAAFQBLlArFSAPaEKaV9QoOoa9wyMffZ1Lza
q6xgVzAuftItCVVp5G9scGgJrlrOemK2YUsDFUD2ph19KRnuu+i5M3/lke0xw5kNzRvCZBe1w09N
e81XpQX5mRX3KZjjJI79RluyKTwW6q5R5zks4N4MLXcVq4TioW183d6gSxciCsecQRrYHgNwlMvT
AKBMFusNBpoUf6082tOY+vpo/JmK8aAD62ompqtHxb0+6EdL8tpu9G5/wdK2xYWISxFwQO2Kilap
el2r85qi2w7WGLA6EFiK0DPURtOK/17aPNizoGvgzcIoNV2OVSlULNbAOLhHkh2rswk4lm3Fl8Np
LRW/aOr7loB+NNJHYjiM7hQDTaHcVOGPEdRnp7a9T5A0WHGvy4b4CkJSGCyzwpjwkq1ZYg5YP1UD
U/JrMgCbnK3Uy5aMoGkHgE004IMKU3gxq+jeo6WNQIKAc9TvTeXP0JSSYzBjDb21tOlRTVaQ5gYG
Guj1yyUKaVlJVYgIoiEDkkWPZTKuTNhCjKLzU41GfAlaaKKUsd73lj3WZRE0c1+GBzoy1GFCFG+2
FZlYuI+JircyCSc79QgqiFtcVBL1b2/6hQlFJhrlCghd8SKgcOrAYj01MesLILSeNAtZzc6xIVV8
28hSVAAiSJStZWD3bKSOLieTlnlsGSgfBgn13m2/d75Aou0+BK/vPnr/nbfOAZXEyu26lPs+Nypm
V+zKolpKYTRrGw98+NAgGaGPNJWt36R7ZrtjDy4yP9R2VfbWJAcCwuLb416IC0HJouAVCnixIomT
25c5OpnUrAiAaDM2ZhKHfoNWHZA+oxPLUqtNY0C6bVartcT70q0BgBSaOHlDEGDWwmGkyVgqMf4J
cHNVP2uJDXujHDUXugjDPmEW31Fyuq2mZESbdG24gw0kQSKn9BEdhsTN1aLd/PPJQJ3VxC6D58OH
Xe6BEaqNeQVlkaAmmXXXlLbst4iLDkpVS4eotiO/GarJ07VYerpteWmPo2lI5cpFqDMr/Odn+VIp
nnqwUBdVQPR5E1b9rkjdqZa2t60sRFioGnHMFSYcr0fBNUl2PI9sLsugC/26/qn8D2fn1SM3kmzh
X0SA3rySLNPdYrVMSxrphZAbeu/56+/HvsC9XSyiCA2w2J3FAJ2VycjIMCfO6c9fB+3f3XLo1jJM
CoAixNFSZFl9Wbq2Y1OINcdYJnzFNCZ0HMWHYVaei37WXIoQe0PvG46KHhJRzpLe4CpWt3fOwjHL
k6JED0l5lHLGqCH2Sg2vUCRXS8/9SUTT5/5hbl3et2uukZl5qbQQDdG3bYdPZuBF4vfe/Nil4kNG
VS5VnlVEpBv5/QwwNctf6qA4lXt19o0XYGmdLXND8KfzBFybjSX5Qs3ccEleNTvC+L0p9uJXmb+w
CqwQCYFQgAY18cb6jRGB1CR5NdCcTs5SfBBB5ZckjYe+/zKkX6Sps4P0JU0Oe1qgG5EO0HFiAapW
+P71FGU/6aPvK2SPXSo3h0xtfyjIpDiJEYl2Vpqle/9jbtkPrDbLyBmVZqKe64MUhaTosmkqCKy6
ubL1SCztAM7eD1JP/6e3HqpER9eojysEkQVxJ9bacMIErcR14OBhCl/PnxUUto04EmhCWoDDm9BB
NylJj7VyHoR8ccU7IwYbZsMkM3EQEyXoja5xHYo/Jb1S1vQhu69S19rxnrLWxoaorkrLlD7DHQDB
ro8zTgGj9KDNLrGi1udggmC90MbpfaOkycUqZFBTghzASB4YOy2uDUe6VKoQQjTpRN7MAQzKODRm
PZcXqPKoV1ntu76bzvH8H1q5+BqmMMGrgDlbDziApu+kYUpo+8+jEwa6HSiH+ya5lW0AkwCuSktp
6U6vXiPINLJCtoBoBLnwaOJk+rl1KsM1/doO+uJjaDSw9hi9O1Sm7bfpsc32hOq3DEUmu0MJXAJ5
tJ7bnXQ1QCIbsIafRLTRXpruz/1N7i2wyvn7xpyZwUqrS5M/jeLXsfD3vPRiaisHBuB7gfhwjgQ5
q+RUK4VQyXw+VJ4ecwRoHyC3Ud2iOctHxrakyjb3+icbz59BKEU4RQEM5NRqxTyssjiaguqSLWTV
oegZsLWrh0KByHYnYNk6PsamliEtDIWs4/qeZXMpmmXRVJfCqKVD0cyiE6TRTo9maz/EJhKgApX0
fm0EupjIRVOq1UUta6ebZVdEqEJvYhuCqg9kxDs5x4bnJ4UHfq7KBnC3NcodDsvRnPqiRgSa5lcw
PhqdelLw0Ha4s7EtX8HZkTgtZeabNgxFZZGsJqkvSWxWB9WqnoekK855tGPkWwe4qI0tqJ1lNGh5
Y98EdzMiAWPTqTXBXXochPAilSdmF2nzlx93icw3TALVI1IYEFYAC6TVjdLLOkxiPW2Qxiu+zNbo
5HG10/TYWoIoC8gOnErUylfBVpIN00CPEOxY00NXYvjxoe/SvVbHhh2YhDXsgsISkcfK/Vk+/i+V
AFbJtfnUG7EtzFA06ZnbR6f7TmhjJYJV0DKM2702O66/j0C/NVWYobtAieKq0e+2+CJCT7hLJnp7
bmDRFiUQoGKUqdZQMVnIylztAUHrs2g+j5o5fA8qypv3d3MbyrAK7U3wOBTl8AvXuxEjOR6kgFAm
D/t36pDnMIigLakErfXgxzAgjKNZohLcCAeznazD/dVvzxJXS0wKQBmHASj7enWGysuCF7O4NEOJ
hEwaax9U30hdvxipkY1GuLPbDSDj4tspr4L0oKK5DhRHGXL0UC3LizIEwIFnoZXeNWJs2qkkGO/G
Jo+f54ZQwKwzYMp64+v/6H2JhFPODNnx/uZvLzofF4/PL8KQ+AzXm4/0bAh1nywukqYv8Ce+U8Rv
aDV1TeUYxp5b3kigWQ2mIgiG6WIQJl+v1jZJOKBrsyAc5SJzm6asvuFhtMFW+1T+MBYFtW0hr6Dg
yYVI/QeaK1V+NzA/HTpDUsNwqfRChVrYbJQ7r+6WFSwTy8BaceGUn69/WmP1mRFVYnmB9GcKPrTx
hzpy6mEn1ts6bsTPgJ2BzyabXR13XAda3Gc+sV7T6OcpKPyT5kfSIU1izRX86BOMVPLOmps7ox7K
FQZ6b66Tvn4S81iNCSfaOjyKgpAtaomPRhWXTqU3P+7b020YvRRf6dgTfxGoK6svLGWtVuQyizXF
ZC/9EAuCRqRiJz+xu8Q6UPHeeXy3nAfhOuwpZF443tWHKwifiQFwuk3ySRa/l9IhNB6VAIbGRv0d
63s+/vYFZoNvllt9waFrLBHmK6AucfseqaTzqH8DVbQnabZlKJBOLdS2JlMT61q2GgdlZeTkO/zr
05AGx2acvLEnP5BTYPXxjvVvLsd7v1AdM924rql1oxB15YT1m4l0ikKw5LPV/ZkV86c4/QrhFblv
JZsukHQLLwCyhVr5KuBcCAdrVZXKS/0uSf7tXPlYm27yq+lQtXKkz5/vL7f1zWjqLm0WmroArK/v
dpJ0QtM3agnWk8HqBnQ8xBrWtEfiu3XRIGCDUotXjE+3sv0w8CvL6CZSD5Ql80Ys3UkLvo2z+klQ
9S/3t7SBCmK4mIF1RhwYq2G053pPUmP4oZDILEYdFlWsczgUx1F2GHyMFGfWSPHKozx9MaxPYqIi
VUbwNjyLhjdFx/s/Zct28CqMZC8CkzfF7rwdCyWtzOpSTQdZvzTRU1O/GMFZE3cW2nw+3q60sppE
S/3CD42Kyq+tG053KOz0lxbZjD8/FLCBI5/ZuPMei9pGQ5Sjhs6CWid5GSoK10cdtXNSEj5Ulxkl
WImiL4yOD2k9PIi+ZqeWRC90/ByX6ee53KtKbOD8Fu5xgsmlgUf1Y+Vu6gxuujSeq0sPwI/kgomd
uvLa+ltmqHYRe6n0UZN/iAyYt/5TUkDymgnvUfjayTs2vvEyrUZ8RuGbYGH1M+QoregRcfIZM4zS
MXPkgZuquDuh0cZFxYmDJFgYBRcMxvVJo8Mxp6EvVJdONi4tgMFIfkKv9eW+wS7f6zq/xsm9WWXl
DqaimuWIsbdLnKaPuu7AGGpTezm0+Y7Bbm6HMgQHRkubgOd6O0NQRJoWVfXF7LuDaKYQccgPrTL+
vr+fzWUMXdQZu4ejdZ12CF1Qjf7MflJBsRjVlQGzV2l7Cqkt7Djujcd2yQP+b6nFTt7khYKITi10
sPUl7DGAxNPiwAlj4VPUQlJbWbGdVPAn+XtNve0d0p00oIKiRrY6yKg3/FrR4vpiEaSm5+iXvweo
3bQJ8IZ0UCADBfhwvTHNLwi7q3BJeGObCYtDQfSrxtYhKXau0tZK9HHRjCODx2kue31zhF3VNNMU
1/UlAFkRpbqrJI8MQR+r9s99s9jyWxLjpdBzklTxxq4iI6tBinsMhvoiFVL3ISmm+iiV0/wz1+T2
VJcFIjOS+tRHxnycRfmxjYo9BYUtt7HAN18BDsCDlrN4s9cYjtWaGcf6AsGdq2foLI8vgXCMBPVY
df/hsr1da2WaupD5Xdb2XLZTr/8xn43+5/3z3Ppw9LuQ3iNLZb5w9bwLBcyHfjLXlzz5HKQovXwH
m+lLn++vsjiftXN6fWQY2ySAXg+BBalWDo0i1RdYaYvypCjf7v/9jQCd2VgQWzKUMzBLrzy5bjWC
3iYEKVDIZc8h+/yWCcWjGPP/KjMyD2mbijbqqX8/q06LkvYI+ALm6NjbtS0EfSOM+sAgWNodSuub
Fn4wm52mxJZ3ervE6mrVfdrloSYSH6R0PXK4rUS6sfn0UbXagyi+T8WDXJ3un+eWiS+lOHI5gyL+
unjVNVTc+XfVhRvUa73bq98ry577zlHrYIfCYPNGw8NNEEu6AxxkdZ/EPoik3tTrS13KP4RIlI69
YQZOrWqVy0STdJQUmA2KLMjdJgDw1qWD9ePv94vmMQAO8mQaz6ufYGV9ACESlcG2eSwj6x0JzKcg
ik5SID23+k7Zbvlg68vA5CX1TnSCMJ3VlYtpltR9FLWI+6YIZGmwWaW+tPOmbd3rt4usXH/Q5ABn
5bC9tIivD/Fptt4Lg13O/8HvIzxP65PuEgiV1TICk52h35UE7NYoerKUOdlkPDaxpbphocTu/c+0
tSkL5Ky+aPQgdL/yhn6bM/WBjPMFM6igJoG3vpXqwU216uzrbbuz3MaHouu59OVe8S7rqr4YG/Sy
U7+51G2L7elm5dAKSkDQhXvKW1tZAE16ixlojALl7XXmo/iJFdZdezHCsmTw4t88BtgdBariTuNs
XVomm47mLKjntBOVYyNn+fMQGvkxzEITHGzZ73zZjc3TaIDgZuHPARW9cjtVZE6NMcYNrxyws8C0
lb5zdWXH0Wxdfho0TH8vlRUykfVzLo9VF9Zhd9FPVvXom4eoemqNhsbaQ1EUR9mIuPkPf21GrAlH
NXk6mdeagbMxjJhB4bS7QDxm0mO+pMWPvzcd6ooiaSyijqRZK4eS+9mIm2n615Cy0z6WkmLHnej8
/UberrK6D00aVEo91/1lmO1y+tK1biG9H+iU319mwxQ04scFWkpWzle6fuTkMfbTNo+Gi178HsLH
UHKU9tf9JTZu9iudLtT7IPbMtU+EC6UQ6S0Ml2z24uhzCazaT+SDBVXz/YVeL9LK+1IOB31DaX5J
yFZRdzOJI/TrzXDpYuD3U1i+q6uvFMbhV1SGjOlIhm4oUyvWucikj7UBxcW3PnA6GUGin4P+fdaf
izy2Kz5orVKneJ/mz3r/WY90JxpAibXJWY+rD/d/9dbxAPujjYQIIOIZqx8dZTBizL40XIwodnPL
RaLGbrTPkR7t2O32QhgtzM1LJXcVSE1TWqa60Q2XpsxOsOH0lfIxiIr3U5AmO0stVnPzIUiHoZ2k
ggtT97VVjbM4jkmiDJfpFMQPg66dqKLG+mDXu/Pet+EhmnzcQw12Ehqa63Am6tNxFGM4CPQenAzv
RfsUu1H4q5L+LYV/738q9WZbEEggvrB8KjrP61BXQWF9pvdDHq6N9ogPH/fIB26vIzq44KtMSpuU
UdfGUM+VHjTZUo1Oa9mliGYPKvKlkvq3YpfYGhN6yEvB5Ai8Yv3cxs2sE/zF1EdSvbXFsAF+bJ7E
CF7EJHPmVLwMz32S7sSDGwdIVUhbmhbMBhIXXtuFPxppM08krZJaeTAJfpesfMcJbFRqgXMs8qjK
coo3XC6j2Jh6EhFydtDIuOksGU5hZM96G6auVcEgi1JZ7SY1nSo5NBt3nDPHhzJj5wpsbfUVUMsY
DE+gtbrWXZmWZiFSSkEF/ZAI+UH1f963xuUvXF8y+rbMxFEEx/ZBAV4fJo0Tvw8bSlxlWdpZpGT0
K3oKXbXvlarUuoGp/uvLYDrFaudtur3ehPI0xpaNUdxYi+wIvaZR5zPqSxSkZ43Cih56wQJeS4J3
ivrp/jZv3RbYOzhb4Byl3UlB5XqbsgoimlHZ/jIBbnwoFZQgZDOM3bBtpwdDKcSdD7exOY4TiCMY
R0IXbRWtIZVQSFlfsF7RnsGMfS19SH8ElIVsdeof1UQ93t/grQdjg28WXFlKnUxZUMpVf8kt4ywz
sxVWrgG6asZCE18+MU12ur/i6kh57MHAkdCSUENhcZOlSGqgDKPZFF4VS/CQ6mP+oA2p6ahSPD+l
rbbXsF55tdf1qAQzHyPx/DPXcf0JkYk0NV8sSs9gwk+leRpR4K+M7/d3tQZzvS4Deyezm0vJF6zf
9TKG2pgpjUOWiZlNQYZRe4QZF7b3uCyd2RiUX+2UJh/7AW5KaZqMJ19SR1fOh+FxivxsJxVc2dHy
awALgapEbIioZ10atkr6lZEsN56gTs1RmqPPuRG/6BrkK1aQqQ+CD7XX/RPYOGeeW1ABdMQ453XF
Is+aAPFHpfEULJjhYyGEGjccCHPmcMeE1lj+1+3xAlIlRkCAd2R12GqRKbA0yyg1hVJiHNHz8cHe
dgywWkkkEORHegK3aVPXX8Mi6c2DICHOYReKEPzykV79p2t64UPSTbVpZ91cQxaLpLUC83la1Ica
7i+mtPNcDG0mjMudusu6GfX669HOUhY1WN7bm5h04N0wKrPxaiktBzsJ4uocGHPmFoWBGmHTDwL9
iSA/Np1enBJhFH8AeWxlO+wq4ShUMdR3otA9xhHy0KoPXXVf+vXO51wnUK+/cumjLKxoVGzW3zNJ
5nAKc6PxDHg9IL6I6w+NEAAOG9PZCcy0OgpNlzqaHlq0eXSk/hBZ3PnQr7fmzTPDj1iSZOoZr1O0
pFbXt6qYfNg8KYZ5s58g2ZjJvha48jgvA8K+MZJnFVHzhfvtd8cQsGF3rMGGtnY+jcHPofcVAGZD
WxGZSX31bGaT5tSaFj9CypIH9EvMqSQHHaEBNsNQz39G09i3Tg4hPXlCHygv8OgSaomKP8+HdOz8
Br6wUXz526sjgRuCg0+hgrnAk693WUfzpCfD1HqFLBWHvG4kxpJJHXrN2i1zL4H2+kR5V4iP8cB0
P1Yn2lVLkiqKrAULuesHqYyiQROjBGj5plsEvv95NAoglEI4nWul4yLI8ze0mOMdA1sWWv8QvAUE
LguBODRU15sOijoqBQ37KozRQjInevH1NDnnQ0SpJ0Y7Nm7+7nF9NSYK0sy6LtLI6CJfr2g0qlYn
6tx6+lzChG0QdrWzCqs/jMgH7Gw4AYVrH+5/21Wg9L+LgnMkOdBhgljXIaI+QPUzlloPZc76A23D
CFqjvHCNqpsORIPNqZNC9RROU+j4s57/l+UJt7nHy3zqGhkhQqGUdR2fWy9RYVa1bPiG2IKEZIb6
O8ma7EFXhcZJ+lp2qM3uoU3WDdll97RTiNV4ERc0+irt00Ta3aYv9J4uNtGnVG+QRFJF+GrNUT9F
MCoelDGaDmNXdE5A9H5s2kpwCHM+KgB/nLaSK7fIh+Cr0bd73blV6PP628jUQaEC2ZOpz16bg9iN
jGZJQ+kFAZUHs2WKo1cNh+xEsisKdx9MGmnvy9RSdiLY25eSN5KCMGO1zL3dMNfRSyp7WoO11yPu
N9p10DDsaQl6J558lYu/YwK3ARfzQBBLUgijqM2nuN7nbHThEDNH4hUAID6kKjNfqt5MjqmVTHck
pRZ9vW/yyx9c3WzGLPCMr/IaEIpeLxgFcRjPkVV7ghzPR2ExPGrfe92yzW0txSNqLdRt18PPNG0G
YGhB43Wjr2dOK/VKnTiUrUrhfeSnM5Ge4CvDvJNFbixLMxy69oV4CjaZ1Wnq0QwGcNmcPH2XNGBo
gL8zAR6foN1JsTbskzBKW6wTuOGNSLJRSlZNNtl4FSJxbao5ht4edERsO/BapVGcmnyPDWAjiiUo
ocJAE4YhNYon15+uHOo86buu9/BM1tdAS7+OelocyjTT3FBDMM4aldTpCVvtBB0zh3oYjdFI1ZCh
7P096sUNQ0IPhSFlUmn89Xp6coyL0m+gofYY51U/hmMwH9O+2avGb3hoSoNwc6KYDEJyPfRd0mCo
okjuvUTNnjvLPyaG6E4C7ETzQ1FDKWYoL4Ma7kToG3ZE1YhJZRCenPbaMY/SnOfGUPdeHXS9HQLI
kdrsu9iE50o937+PG+EyoxELbxm6ULy1aw7ErCALb3yt90SpjT4pvtDp50yIe8uJWz9+1uMu/5j4
ZmnZoYKfdsWyATfa1lX2WwnU5DiIhWEnPGPPQRmN7yl+f6uSRjoT4zYPdSJI73sFidb7v3rrgNDo
pKSKOM8ynnBtigH4sG4sg8FrmYoZNKsHddL/UMaqdMo6Pd1fbOOuUelc9DGIyZdy3vVipT4oWZ0v
79RY985Uz4adpunvNpC/h33rNiWgTLXdi/u2VoUiinFU5kg0Mv7rVeNO74yujAav1rVPTfZurn71
6SnxiUPag4aoxf1Nbhg6Pmspub1O/K2TQnOIS2Fsi8Frev08BgbUol9yeFnL5GAp+Sn/7aM4d3/J
dftpeWRpVLy+dzRhKftdb9GcmPhJxHTwjNmE+yabzIc+1ZE9gSz31Kpif4KMtjgH0ZS4mWb+Q5zZ
HiRqnXZmhSdtMvfmwDfMankEcXPLf27Q8xLaF0GcNYOH9FP8BD9qe5qoTJ9kHMODkM57Ezxb60Ho
CqiD+8ebuNjAG1DH3I2S0PHMe5I6uwUoeZub9yNQin+IRdu/vzOgG4lmKMktwLOVQWWt1erIIY5e
F8TfKko41vxvqU2fA73agUm/ElGtHnlqb2BSaUKR8a8JGGMeoVi0os6bdHl6gU/zc9fE38SqL10x
nuenQE4tN6wV44U5lcJJh6Z+RtQrORhiFCEfHWlxZk9l/kfv9KliZsEqPzVs7OhTwbXD2JftuEjG
E+wp8nGg6rBz49f9GiyTN44m3TJZQBayjh+aQjDMukkGL1aNGMYBoUsfSB3MT0GgHJO+j89B1tYf
0sgMzqEBQbMkgzof9JxMN8qMYxkqI3SXuuK2dE1OdRVbx87S2nPR5xP6aVKLNp3u22JqfgyzWHBD
qyPPYZLNyfBCblKmj1Hfgz7t2z0ejI2vgwY5vRaT6Au8xRrDOzLPZdVZO3hVgqYbwKLoU9w3wUtE
z+0wDH2d2WGjfGa0eHLaWRmOuTGNB3mqY7fvhvnQTcBDx6ZvH6HQ9h9NHJRT0+A6WVqgn/JJ8+1c
jBCkUyrxEHeFumPIty8/v38h7l5INvBZSwj95tbUopx0vqYNnj+XPuOrQglLE5Ki973T7d1kFQJI
Hn3cIiz416uYzJSLSY4vUFuhdfNEmt8FcjEcU0PsXWPs5J1d3fp7yvEAXJYaIeHMej5I0hulmedw
9PSsl53ENIZ3EFjNthoq/cFIitBtW7NA5kDbo2HcWhm2KaoowMjBl63iuqSHI9kv8ULNWPqnSA4+
xzOUrUOvwQAtytO7tlVOZTPu1bNvnxwaLsoyIEztRmbg+/qE9azTBXOoZ69vT0RgLgxB4wdNbx4l
4TSVTrPHgrYUDa690rIe/CSvhUjNXP79G7sxaCpNeRzN3lAOJzmKbEVCsi/4UEmqM+d79B6bu6MD
gowSIQqv3PVqU7ccuNbNHuwOnVtbFTgOS1C46ZplS5NxEQBQulO1VJ10fd6xpg3rpZDOINKSXVNG
XO11pDYDGJGzHeTjND7EodfX383/tAhZFqPeEEytYXxtqaRFPsGYWUvt90bK3Cj9Puh/QtTN7t/F
jS/HbiwoyCDIB9ewChQYXDOkQWxmj3GfsH4W44vWfRaTyYEh7P5KG0nOgvNkM5z+gs+Vrz9bOPqC
LqbW5AU1uYsC3vgQhW6cOA1FCNVpv7ZtatcywEjN3Vl6uWcr+1xkv4GEYzXLnOD10r5f9K0czLNH
p7V3KNO1g8MbZB6xFu3JGsPKFrSI4pwWZu5kQJAUVn20k3qsu5TL0wc/EqUwnTMgtl75vVTt6rEx
+BW57Cpf/RcqH65uy65pOyCU729567u+XWsVWQdNF5qVylpdNLtqas9UdaRHLQ0d3pidL7vh5UiT
KRNR2+Q+rCkeZ2mUx7FQRY+6yzsaAOZAXKfxvwqkf+0/clnvRNS3lRzqKvi2BeLNka7BVdTexyKp
JsmLtPRBIGt4QXg6sstc2ANr3h4jKyExg0grcA0+3bXh6GVYNs3gS14Dla38wax+9/qj2NLNmoKd
U9zaFM6amiFRHa2cVcQq10ptWGkke+gctk95bYaI3wjKsStb4dt947h95lGb+d+nkDbDjS5zW0m1
EWiT4sV9Xh7o9nTOOJt7G7p1lODMqK0T8C2Xfj0VMhp5nomDKHtdr36S0d4Qa8uO0Lyv0z2Fk+Uz
XN9vlsKlMKdFlgUc+PozkVno+hQZsgeL2ntFdCXxHSIrx2ASTxAtnGqqNky775Skbj/YAlkktaOo
CKrWXD1D8D4NidX2ChT2PpSmNDME5Cl6eDB3LGMjm2OlhQ2Xh4BQeA2tyes5SOOM7ZV6K3la337v
W4b5ulwvj1kRvJdUVF0rAfKm3kA5KZGq2cb9hPY8V89V1P4lQRqOjCYG8Bt6nEQ2VAKvj5tSXz8o
vqh4ZZLbdfZH8b/cN9CNAvZrm2SJoTniGxkVUwtqc24kBXVGMY5tqVMaWE18WMPVCf8lNnL9Jaqi
IXfJM8hrFK1OQRKDoGudJhK68TB07Sg4oawVoZOKIbxPVtdmOxdpo1sHtS35zKJbxbjOek7Cqsaw
jEdd8YyyUe00SY1Tl9T9UxFYlTsxyOFoM1avKD6Cn5X5sxO6accMN64ZJGOYIO2lpaWzclGDlhjd
UHeqF5s/lG6h0zrnVnbMfHnH625cMviQ0DTlUkMesC5nTT7yWHHXqPDwT0BbehRUU0PQ7bpMi5Mm
lvGhrMb0KKRteOpHZZfd+9ZrkS1QloWHZom71ixbgVDGtdSPqsfA0pNaRHYsxu+ntjmPYvQUJBAY
KA9q9COSIvoIMHBrEpq873v03u4b58a9B3ZGWEY4w6jPGpxi+NrYUXlQPdw1EyJSZiPq8sQg+cv9
dbY+7KJDtiQPC15zFS9ZYtLWsVxqngUBttXMpwkRkKEP4KjfWWlzR29WWrlPOarNIjALzUvqGjDd
1yiLHhvxx/3t3D6l5JMMXNOBoQdDZHvtNOqypIncjpoHQzlqq8M4OCiFfoZoB06Bjgm3Serq//Cp
oHAB9qwBDr5Buqq53/COmJo3DpR3h8kA+mGm6rFsqz1dpI2vRe+FTiOJLUOY65ZbGip6w3+pXlCW
73ULPF0ovtPq3xXc2vcP8jbcUpcYAYIQyvPLwPD1QU5lFFoFyrkeokuPgvFYKpEbirDKSz+V+k8u
H+8vt1HUYD2KTnBA0idl6ev1gNz1ZddOmpdps9i5PZGDjMlL00nq5rF2xiq0ngLIeP8xsxwi85am
5MkQckb3J7WCEWiQJu1SSVYk2r2OiquTasoi6MQ4ICxcWhv+VuUsBIdvpENhC8EsvpsMo9RtJTai
n/d3s5GFsBsicLZEDE7xebUbX9LRAJc1D8UluYpsw5/sVEhOJUPQpujEEiIq4nMHSH4aRpud73y9
jSxg8dXUC1mdf1gXC1WF6Gsp7HhGEDtq4X8cUmbcmq9KGF/ar4b4mHWD3bbHNJT3MHxbzxUVUb4j
MTMefN38H6sEwB3MUJ48/ohmzQE3+D1p3kPMS6uQqXMldnR5LBk/P90/9o23g6yKAjCAc+LpNRos
S5bZA63SPb8HauOPQX8Is1Y4572FQIQsFgezNiVkV8oR/nS6XYf76294OJ2SKaHhArgG2nL91StY
jImvemJRGI3dYCxSVwNA7FSR0uxkXq97WQWjvA3QQUIxwTDZukDgh7OmTCHRWjzHB2hr3dj6VkX+
cwJk01ecKWyY10QWL+iPev0SqAvN+HnKz6V2KYM/6XSywsiWoB1vKKLAnkox5Wi0cFQoD/cPZcsc
lioGdUpg1DA2LS77TdnGN6geKXqqeKr0za8it2qs33QiXVN+t9QcurI/1qNybpI9QtANLNbSYXwd
OEYSgKNarTwXghkTOBHRBmdZCU6+f+ar/WOWo+OnwMLeiVV6VhPtZCit63fnMGrPfj4eay08p6H+
8f5J3L5Ny88h0uRV50e9hqNvDiJiOjUL00lnVuEwmK5wucjT12JPCmFzFe4S9Q+aXbfVVSOZtRA6
WA9l5sIpZ0j4k7hWDySv5CqgfqmEmH/9tC+MyYAwF8k5fPgqSZmU2Cx9P4Kxs5mHk9/4pRvLcmZn
/RSf7x/i7R1feKuI1UVo00hhV1FELZa6XreqThRhOWWqwE3TOENWXOZROZpBR96nE1207+8ve/vw
sqzCQMAS/XLDV1e7DLUQJJuue0L+MtXvw/FXGlBv3Xt1N3f3ZpnVuyELeTqJgal7SlwcqfP/kcCr
KHn3HA+MjRCJQlboDsLO1Nbe5lY3lIubZx0hgMe7mpxHwzMezb2W+IZZcoCw2ROzMuawbin1YVdX
hg6pa1UvhZtQD57Csawe0jTPXFMo24NZwp15/6vdOuTlq/3/oquv1oazboQJNJU904gubSLK8X3x
T1D57eH+ShtejqUY3SBvpgZ4Uy7OW3/ShgS7zK0fEdIjhnXGMzlyKp5z+SmpH/vwHJZ79rK5wTer
ytcerip7DRA7q+LMAQ0T6/Z2sIeKWdzk9VOzbG2ZV+bL4cNXp1hKuhAGmabT2XCl+bwrWbW9if//
+yuj10sVxFLP3yfFs9P2JZC+6P4erc/eIisbl9O6yYVuuVmj5NaGbvux9q5U/zoV4KjA49GjlYDA
ryt5gRXrENJZOF8rCA4N1UOny/LfVP/6432D2/woRBsEmJgdKev1lw/6cqxkITS8WANYqUtx5ZSA
Nf7DKnArLt1Gig8M4V+vYlZinSxMQt6QS8WDOUg0gE3it/t7uc01oLKlYU/kv8AYlZWBJfoM0Nhv
TS8XM7jTs0p0Uis1UfeymkeodmZ7KKqfKXQ3O2Hy1sJARumiLg+yta5qoEwyTYI4mp4/zGiX6Zl+
ZKYwQ1A4mg9jbKRnqZWbk5bkxeH+ltdacVS3lukyqMgICQiN1qRFijKAQBcG09PKl1n8gorwMYuG
85zByRh9H0HkJtJZ1YRDrz32S12HBinj7nasTrbVFGcGjB5NCLEiMXo0mgXUuNtnXl7t1b1Hw+Y1
ZKO2CjPe9ccPsjQujUjg3rdp/AcKl/KlE0SfwM2vnlVBLRyzUhKXMop6KvWZYihCIZBxhg6UhYJr
hkp3rKRBe6YPKjp1rJqfY2vQwYLqldtJws8xm5OPkSgMO1a78YoyEwJ/JskPadBa9LvsStVMJ7yi
MUtOPGmumLtF/zUUH+biV1u9l7Rv97/mxmUkIiEEolnHcMYaBzxFk1VOfg6jlCZ0Byk1vvstoLr7
i2yAGsjFueqL1jT3ZE0pbFR9AVusr3vpVHmFdciMJwr5LTomdjLbgRUe5+mn7v/J49DOwueAQSO/
fQr0i0LbTcqHY2QOTw3pUG0nw6E2XzrzXMnviobh0EMS0lDt9XonbnoVwloZEYcCigToIVOBa5Jz
QaW14eMVPXGWCmw7rf1Pkl5bL1Grt5kzJop4kjujzxBgU7ngqhxaAdjgfPq3UyMmLyv6fPMRurII
WENYFd/82ooC25B9EapvI81BOQ/QQYVGIreunEGZFGpZ+2uctRmRsyGJFFdKZvVXDIAjdGUlykWn
IQ5v4CL1ewb2irZLD4IGM6pbhnGXgTONF2mffLK+a1VjmLYmZJW36FEnAHp9WATkVIO7oy3lOaUh
PDWPxIz+R6QQpX/UMPEpQTQy9YtCS6QOX+YLht2lUhI70KJap9Qc1K/BrNSDbY1a/bkNMzG2677J
v6bowrR20BQBSYtmdRBhBmXigt0E0OHLQuAIVsTj2GRT07nTAB/eo/4/pJ3ZjttKkoafiAD35Zak
pFItVJWr7GP7hrCPbe77zqefjzUYdIkSRLinu9HHQKMdymQukRH/0hu8L+uaIu1O6wo9OqDopJfH
pm2672IvSPJOQNFGPejaVH0vqIV/04M+y/dMkR84RpfPwx1WsoZip7OslTv0VPNXsaNVtHHevnNm
P64GCLtU5WgDg9KnnbFGqdFFUwSBgwVb0HhubT0J6tT2G9DKjizH0mgnHZVUBQml0RYEWrRqaKXP
hoA7sR3O1vRQVPB9xdmU90oP5M2Wemn4ZdVp8CXLimajl7rOWSFuYAKDwgI3+sIRXCUmUWNY7dwI
FPYisTwUEhqsUjnGrlX0/kM0yO3OD8W/TZT/NyjAWIpHOEAbqweOWEuRWPSR/jQld90Xs1DdudhJ
zb6N/rZcsURC0pjLnasIHtBqeLUYwqhTSt40lmL7of7FqrojdaG/fF3QDedo5N0Ed3bhU69yiCwq
1VLMRMpBAhtWc2UfnbHhoChbFJCLotcSiSOG64S3KEzgVTac5qU/932rPU3xr7FpTkpcHYb+Mcoz
u+2102gqBzF/aRPrRzJsqVSu7xxiAzkDZLqsFUa6iq1V1izMPpmfPy1yY/GeTqud59q9Ede2BMVT
Qqiv20icli90vp3Og67WigJeK0khCj4p4Y8w/SxgfRf97RtqGRirn2lFO5Q/rGKklt4kgAH1p66K
7bCN3RpOSYDJzMbtts42iIPME3BSyiDUENbAja4LfUmuJfNJKnLzkDYmRHHQ4w60NGkvd63sBqke
OEh/NMBhzPlrozfl3uytr4khdw9TNkhPk0+mlNZIA09aqzwJOtaMQpvER7VHXd/Xcn3vS+GWivHa
LBEWJjpYdIRRt0NngbV3nihFM+aIahP7T1Ea2Eoy53YoZJ/7QNyL/qNvHir1waoNR1wUSnzhcZjq
XV5OgOw6p8xcTXg1hmBXB5JdgwmJza3fd1GNpvxLmRBdRn4amCV59fvaOglE6un+kyT9DvmIcbWX
mpdkp1aBm4szvjgUwxTuNql5LOqtL7tOjpbogP0wAloKN9oagi+3GP4oTeo/ZVDe7CISRDv09Y0M
7OoYEd2kd7DswQunAEEKjRJJYfKMofqjGAAOYvnO/y34jiI8RX7zpgXDXgukPaLD+OZuob3Xz0sG
if2IgjUZlSnEyFdPmLCQaf6Qyj6Zam4HYrYXIZI3cFZu75KtMKsjW9H9MDD7SXiSo8lutYNQ/pKw
rbsd5KKWsQxm4S7ggsBrlqTzfD03Kc4RiW8JT7WZHOShtxHb1QfgB9q3ukcYPG18xyxbJ53SjRv3
gs2whF6clHgIQguAc30eOotbAQJKHHi+hC6f4QqqcUd0TX/2pRbp5NqeFe1nqvSvQtc+48D674C+
cauSoo33cq5TwH6OUsecPt2ek4vk+/2HAeuigM/k0CM+/2EhJfJEr7LA65sd8iO4dzgKIkBVsU+1
owHXHZpQkH/KMBnHJ6BF/1EuPi0mQriwuVJ2J4HK7eLPcbGzrE9dvZfjfFeOd3HcU4eunai8Nxt1
w8zu8k7iucAjk1uRubxQMAGOFiu+XPKbhf0EnptItL66CEnH2HBMkakrTYhUEKVvz9blvbQEXuRy
SCtoX68nK4xVDQZ34FmR7A3GYE+ISWDKuEuy8Pi3od77vIiwyZT4Ad6ef5dUMgIpxWrYq3zTdFsj
3jeqNO+C/DtEj/1fx2JEQHwhXC6V4FWPMqVyIWXqnGKNBSyB/t5dkPv39PoW7uXGgrv8dqiofIi1
KqkbclpWkJqwOp/ShcHuD24xTa6FFME+D82vsaDO+1BMomMgxs3dfzFQi2QNPDHtmXXiW/ksJyoX
qSfEj2Kw14vHtI5cq9vqYl3J2ED0LsUyCdIGqL7VeUY1u86sLM483mZOF6DjW38u1T8UHnYznd60
t4fwUOWCqxXGRlp6eS1peEa802WWN/Va51sxx9S3Wsxx+WXtK6K+0kOmJcrL7ZlcV5h48KCiz5sH
pgyiwWsWUIXUhmmMOMhqvR/dj3ToHOC1JYCiUY4YnKh8zqgj4mRf1/7Gcr0We9FLZv/h/0NHcrU1
UMfKRwHDUx+xwAH7L7VKnFBApwbJqkRWXkql/Pr3wwVMTFmLtbMYSJ2HrKROFqxOwbQWd+VoZs0q
ByP+yjzvk6aFivzldrzLFxqYFTquEHjY/4jsn8cz5anIlVHLvLyH+E7ZYwgDwS2Lccif67GI5YOV
mHN9B9ooMX/djn1tAS1yV1jJsnqpIJ7HbqcirZpmxrU2g0c4Ty3dU0XN3b+PsoBQoRhxIECZOI8i
420GJknEaLzNM842UTpZpTRtlCOvpE9gVwDWwlUEdM5dcR4myAYxS1o/8+gs2oYWOu0Adaq/E+EQ
hOG4F7Rg1+p2mJmvgt89peZWZnMliYb7A7iXJHXRHV6vVtGgxWBpE/au0DRsUY/bfWVknmhkP2St
8/eILoV2UhgcR2PrO7k6/zCq9i6uxWnvYyFxyNv0DXGwzEl4jNkLRtEJWrnbGUqm7iNar39/84CO
oQTPQx2095rDWM143CdI7HitJewRhjqN3PBN/VxvKjJfuwsQuGcbQ2kDmrlaA5VoJValLlNT73Xp
vjkEu2i4j2H17fCmvb3elhP3/EmpwbAwF34w+jLgGM4XAlwquRPFPvPkzk++4Bzsu7iMjs9Daqms
PE3eWHnXdjCvZfYw0kEy6orn8YxOsXI9YxeJ6W/LSmywPxmX+XCfB1tOxe8OoBdjA77Lc4237IVe
go7yJWh1gXnEru8l6RGwkQNJvNMCK3sM4eu7fQudTcyEemdlAqc0KroueLP4EOt1sVeUzHok048d
AMeKYwxR76ZBLbxkQQDZXmrMu8lqDbdpQu0h0KrkQPv2FFSlsFPjvDwMsRLci8oAHL+t+t+qGU48
T4vUwW+zQmZVqY+T3PDQLQxzT1XPhzqZtBt3+7VbgRIc7HbOE1LZ1QfuU/CslBTxZhTm3yT/b6Ho
25KU7NlDjtoEziSC6f0vFhWt34VHg2Lnuj6eCaYv12OdeygFPNTShNHPoxrmT0b77Xagy9XECcZ5
zFsTcirr93w1JW0bCVgDYbFN0oQlfCalbsvhkczGKevnt9vRLvcllzpSr3CEKPmg+nMezZ95U1p6
mXuK/m9v3C0Moay26+GPGqQPYNU/4ZZ+O+I7xvx8CRMS/TDAD2BksbE5DxmMbTSIEmYoWoj7GZDl
qS3sRIisXy1iSLNdQK/loaZYdeFQc4BDMODEdlLCsfhHTArts4w40WQbfTl3tlHoSmeXYqIc5zaX
vxWdX75aoVb9CECR9K6YZQE0SK3Uvjc4eu5VAJwbA7r2waAGgLp5x6usr7c+yCtwcUPuCS0crlK0
qYeDU5veEnNwtC7eUiW99sl4xdHrYwr51+q4GcOgSXh6FYAp9OMEN/spyKd9ir9s6It3lpJA89zy
mr3ccRya4EKRYsMzgj13/s2mXsdLfApyT0cyrLT2uf69Mot7YAlNGO4sHtO3F8mVrJqAC+sc7soC
3lxl1WYmRwYIbSzZRaGlF4E+wNcMgP59MJT+Z/guZu9kSmK+hqDNdXK0lHLo2BfIw4XaCOb59u+5
On7EPNggUL+gF5yPf55Tizp/lXOlJImjxnQJw7zHULFPclqIVvESqKh7YYdrbURezrL1bqEmy2sF
S8clDz6P3NElEcWEDWqOqtvrgpMkByUU//qZzTST6NOIYuq4V86j+NKIQ6A/5d4g3aGmYKfxp55W
z1DMjiEO8EKSHWWNDUD+Zfa5BEU5A7kjoFDrgpNsJX0qTjNnz4BOiXridbyReV6bPKQKF/4jzHZq
m+fDqvLA8gNrsY9HJKIg90ue0s3W/7X9ryxobQAGQAPXT+rQ8CWFnC33AjyQEzgWlfBp9F99kEjB
/On2OrxMbRaFBDSLFhIFT/hVjtsGY6VMo8KUKelu7lUS3M5R8nkn982WYuDyzdcrDzwYKlw8H5d9
uJq8aKrbcDGkT4TiwQ9exfKzqNpqgI8Lqc2PyfzeWFuqbteWBOg0FiEcQGw1VjGhHTegITEIp5Pp
7xtDm90YcZD97Vm8Uh2kMIgYIlsK2QNy9vOhTT30QkVuCk8KS9xV6Bo/h3nl+NNbfocZvFuamp1s
ZRDXFiO8TrYw5BOu29WR1ittYswy/GnVeCizt1S7r8WtasS1c+pjjNXdQB0n78MeA/kmnhCuPc4l
ZHg0xZGPUyA0bqzGayv/Y7Tl13xAgyKTWxtKHWBrpqW7LpGd3ChtpfwSN+2dpmxZrVxbG8BrAAuh
Es/dsNrM4tDFsdDzvtM0wCJxS56HPPtWB+7KDoMfh3iwRZICnG41pnSUqnbOk9IL9DzfNbOhVEDf
O/kwjVl0lyNPtTGJV4bFmHgdQzCEu7Km5M1WnJZ52pUeliThPqDvbaP285d20fR36EcBH17eDSYo
htXGGk0ziicTPxV1lP1T3yHVZJaC4W5srCsrYuHSQ+JHGYdIqzACoPYEp4LFVYWq7PBWjuFjIr6p
9cADt3xO6Ty3ynRc/okG105B3STEvgYHCrvI+j2lfNcP1Y0y2TuQ7Owko8pINYd6Hz8KKvzqm/Lu
7LWGMXu90Y3f0imJYqeMYTq7w6QWd22lRKLT0RaIXSVKBLePNf2gKlDoXKnLKs3GCt74kYCN+NFO
Ps4gQdXKNquwbpwpntQX5MRqOAq1Fe587IaMndqGw+hUNSxmks+qhSCBaPAvoZPVYC9AJtcdGp/D
77gzx3Gf6v7QfSpyvR3u6rJOFLtCv6ixjcGSo11g9EvlMvcT/hhMOniKEtHdjS+3HHkXc0SJjXI3
i/7CrEtOrHKwylAni62Uo56VR1/MqHo3g3jMQTU6xtwakx2FYSPbTY0GSW+Ji7HgED2amAps6Ldc
JoDc2gsbCcgNwDrKJudnC+5NvEVB3Xh8ptYuUuVYZK2rWAcpVZCvDe4Rr97PkL2CJH6ZB38jIbo4
rN/DU+zieQkidi10HOWpZHZGqntDE+zzSpd4p0RO6BfRRqZ7cWIvgagaLH6edN7WugJVFXdxP5e6
V5g5YBg0Z9KaF0Rm1y2k+/Zx8Df26EZAY7VFrcpSgHkVugfTw+7Q87TQBG5KV9JU20h+C9aXjZW1
5CSrlcWFDgIbyDmX7brtFJlG2A4iuw9geL/jpCoelEj9M3fwOiATYN4YFbP61lQwFvpcKfblMOgH
YXH+uf1Lrn1TUNt8VM5C4qyWFHbbao9vFmCyWnI766BKO4p1G9/zehCgL3xUktp1akGClumISupe
C7CxocNJT5xzf2O7bkVZvQoyi5JN4OdEae5bippGflC1jQTwcqGw9CmE0yik3sEfz3cgAq9oOxSq
4vlQRuECytKdnxzRNnOU9IsUmRvr8r0jc75O2GnQS+iiLLthXfgIRRx7ai1WPVKozAEHPKNMPWni
Lote5OR5Ur+J8heRErWo5k5L3arupz1O1k+BCn0o3boxrw3/w89ZP4laPRiVoOHnKMqj6iPzqT+2
1pdW3o/xw5Bv9FguM1JgSiQdwAgWuwtm+3yyWftJbGiCgQW4qD+OSW7YQQkc0ieb24M2rT05C7gL
uFJeeq2cnArX8/3t/XGRifAb8GBC44QuIIJ2q8KMrIQJyFDD8FLuRzpdbpJ9/fsIdAC4g8GiIQG2
zPmHhNFcpKysuTG9UhRUJ2Gzu2JabrnDXPlylCiAl1KPQaNpfaQ2RdMVmN1ypHbDXlB+AwB+FKIn
9Yjxpcsz/a+PFSoidFAAbgB1U9aaPn2EcWsvJEybKd5rMiX0HL9WtdC3HGkvNz1dPh4u/DfIWTC0
57OHEXMpyZga4BjcP+RNG9Gfj14k39rYiRcpMNj/j3HWG19uaFSIxEmG2TZRQkmiL4CRd+WWf/aV
S36JBOSE5gN/em/pfFgPEUvc7BchopxDYW92jWKLQZDaHVhk10994di3s3+HKDHKZv4o7Lsu1zh+
cnN3e2Fe6CjwnFax0eN9oSlLEr66FUWEJgUj8DG8nQR7wHYty76E8i7P1Dcfuml1MGa3KsdTrOWv
5Ti+0R9cAK9pUm38kovq3sIM47JcUg8OwTUpQg8qELGNbHm8UegnS3lzrFJjuJuUPNmRePeQT31p
X7WBcfQnWTrenohr4SGCo/zLF1EoM5yvsVCvytjKCS8MFpKqQeOWBmlgHht4yVvHGbFxPce7VtsY
9sXD4R1XxRFIYXNBoK3Ov6YuRC1GtcTrflSJDQLFfxhVO9uoOF0dHXP6f1FW12bE5o+CJYr4Ijr9
c/e5jx36JL+rrT7NshVXdxkwsf8EWo7aDwsboZ9WzWYCKYVNqfBL+vv2Z7qcLpoDPIMpYACxRdrn
/O+PuZihe2idp04nP/qqUZSM5t9mfvS1jcfT5ZSp1OeQtgH6hhjTGnjnT0KCglg9erOFnK7Q4aMy
OoL/DyXWalCpfQoO2tkb6c3lCUTQBbmF3x0m8GtSyzQo4aAF8uhJ2ifwYmQfqPw/5/q0kaxdmUbe
wkssPIvQaFz+9w+fqelEbLFCY/Qq2Jeo/didmUPTB5ovvUpRtZFQvR8i56tCpbZFoZOCJ/3pdbsd
+Sw/oVUxeb3LafrNrOzR5Ax3KtXuVDvRHXRp7MO3z6/dP/VBuE+/g8JvD9E+HO3y9/i7fCnvc2fr
5Xe5VPlRLCRkUajzXZRVykDsGn+IJw+C0uMAoqMUMKbKt6TWr001tUv4PCqdkov33GjGtUBrcvKa
Bvb68ByGYPdzu0V7+++lA5b3/sdgqxusMyFgYNwyecYcsjwdsahdSwyelDT7k6s/6uaxF8rHoryL
hI0VdW02SToWDY0F/remEYuCqPZ+0k5eqB8jQzjmia2DQPrr3Q+W4j9BVrt/zgs4xGI1eVRvD4Ya
2ekwPXSPQbibha3vdmUrgr7mP9TDFt73KmUb4TVaRlLPnhIDeo2+KY3siOJPQ9lIOq5kwOhmkAXg
OQJaC5jI+V6sDfZdrnezJ9TQI4yD+VVs4bO5BTk+8uK7PN3I2y4BIwhqf4y4uuuSQU7QCCGi0c17
Uy0+dc8zYmwO9Si8k8ficTTLu3y05X4j8vsjcHUQLOr6YP2R3r18JMLF6SJRHmbv69enyN4/vTwU
9vdTZJ8sO7MrO7KfRpcU3w6dygl2x2SXLH+ww/3Pn5Xd2JINV2r3/Omfx7fiq2Pa/e6bb38O7cmW
7frAA/oQ7qhr25Er2y93bDfXcF939qfD4+P9n5eH0P7z68/tFfnOb7w1otXNWlvmaDQDI9Lswj7t
Hx76vbybdgCIHWuPPcoDMJeTtfMfddf63jyitqk50al9ce4G+x7ou32n2BuX/fXv+2GWV5dwnNSj
rgfLbzr5ebary0NGKWtPbV9PftQvwPKa+dNWirH8pauJwNlIXUit6Ahc5G+ozg9TJWERF8fUxCNh
l5TJxpX8vufWMVCjgMcMLA+ayGpg0EzFxNcK0ZPswvmJqRD/xtfPSe1/Pv8IbdH21E8b3/fKMQAz
8D8hl3Pvw02ZRWo/DxYhVeWb7iR3qSs4rZ05b1+XBfsdHQ672WdfFabYc/6YnnIEr2fruw7ZRnGP
Pode2Nwt8v7bsKWpeiVDOftpq8NemuIkMiR+mpgqO00oefbh+h7VbUOeEu2aKfKUBt0UVdw4hq/O
CbBknJ4UaB9r9JRE11+alFr0jL577ou7PDs25s9E7b7dnvzLAb6bOMIFXY5HfADO5x7YZT3VcSB5
qP427aNV9nZW4vjtTnLv5JKyM5pftyNeOYzhMisKljCckdCrVts5m9W0lRJd8lBnU+fMjhvJkeM/
Q4qGV/6gd/dJPxyRmX7eiLsM5XxlLxxqODpUoReJzNXKVrTO5N2sSV7+KJh3sypRkMd+ZfoXdX0Y
sG3+Wun5TjJ2t+NeJidLWPIfAGM059atuTjtOKs7U/LihpdH8pAI31s8lqNTJGxUQC5rE+eRVhln
X8qtFI8G37KN7e6HGLzJ4pe8Stzw3keZ8/awrn9GsHBkQ6CWYLCdrxyxN1p0zBlXM+3mk0WmgGaM
r2E1GkuogPpIYf0KuGZvh702RuaLBjWtY5Vn9XnUyEJ7TVNz2TMNOJ3WPmyfDaxzfaeLfgjixoRe
GyNLlN774giCRs7qZKrFKJljs5C9DAbmMLhRY6uQKitzl3GTVk9Cn9gpNlq3x3i59xe+/6JaRGFU
4Qo/H2PZhvo0x6nsVeITONMuaXb59BZ0w0Y+eWUuibMMj4yIrvHqcKv8VIkqvZa9sWwcs/gR4kkY
RyXoOw58S7vHduX2wC4szaiAnEVcfb00H/tZMxq+XpHYSYr1R2Hn/VeANYLiVGN16AVXbSz8QQ2b
Sp8thBZcEbfgj+34b6NVD751aDN7qPBtYpk1kXHIA/2QyoajKZBcwv3tX3x1BYDy5LhYhCVZdeff
oogzudO7SvZKYR/7VA/i2s33ANKlCmXTyvYNaP5bWr5XaleowJCqUiPhqAQadR41nKQSVEvPugu1
X/iUOaMV7UTFLXkji794vOIhUNudgUR9Zt3dHvLyd6+OSa4EVjvtMQgOaz6qpNXD3NWdTFJuakgI
NcV+9tNkY2Kv3DtYvpGgooGG3o21uneGuprNLPRZCXH+6o+zV82KU0SdK+g50ggin1OhGt5sHMbX
ZnZRoKYkBwSSz7n6nnpYD7VApdwr+n+RJh2IMAl43dsKWbFpR7mt/G4E2b09p1fDLnpT79sMxJC8
+qB9JZdNLdB/gKM91ftGmNxRz2xzPOrS1zIpP+vCXo4ekZvcyFSvfc6PkVe3bQGFIjGSQPOKsarh
/w9kLi0uZLcHeO1zcg2gFILLG964q2lV0kjJYz/UvNinA59A3G//TNVRwBwh6Pvd8FLFxuF2yGtb
E7jLoh5okaOB6jmfU3HW6BKzZb2gscVdO73K6M5W8WEoPoupsR/mxJY2cojLyeTxSDK3lOMXvdnV
ZE6oIAh4ucxeKsfKrusi/dgIRn28PbJrUcCikBotYo8XO3AK1VkpwnL25Jn8foqwhkM0/m8NpshH
uEYpmdBcgN+xzvxqH/uHpKpmTxfmbG9GiHWZoxJtnCaXd9l5lNXCLzJLB+zCO6nHL/zRwB9th+Ur
2b1sCkfLV4eNubsSj3uTkhMoEbiSa8DsaM1y6ieJ5Pmxon8vNGvaS71JeqD5YW2DKoo3tvaSApwf
l+Sx78qm/5vRrg6yxQK05llG0gVMBpKF34YQLtFxFIqq7Te22bKNzoOh2G9iOQ2lmm22bgeF+QhS
FO9Kr85E25h4tY+8y+NPWvB7Nh+UeGOLXU7mebjVrh4rYcgssOFAHGNHSyeHDec02uf67wEZ54GW
4+XDC1Cm86S2gWgAXyv+Tcv0MYzi2e5kWzZCWzAeBEFbpKO7k+p/GzBhu73flqzjYlaXfghSFjy1
1kI+hlnqVkKe62Xw539NwVH/Vqa/E0Qjb8e53NdU1hbyF/RruFjrtZk2UVgJeLl6cx38zODHcNH5
2cYNd7keCQLVEywEr3cq0OdTKeEoOppFZnpWmkUOwF7GRK8ZalA7/Dfj+RBqlc3pWW7qJUJUtI/N
3DbUMt9FI1rU/8WsfYiyWoRDMMd9MTEg08/2bTtje7slE3dtAXycs9XyQ+a/yfuAD5MZbi6UuZOB
BOiMN1NP0WWKP98e0LVd9SHauh24yAEVus+0SVra7K3O79xgbl8nK3hM6mneWA9XGgMsCHrW6FRQ
FryQm1Xnpo56pTK9acpdGX1Ev22eGkvaibHpzv291XYHPFCPqtw54n0ypXbUSQep6L5bsf+1/JT0
xm8r8W1lPigSjx9ahWEinTJFtyffNZA8YxUcJsg4hWr3SU9K+un2hF1+nmUdy5SjSCy4EVd3yFxH
6M2DpkPDcpzBznK3y247uqp/zFVz64y9UtozDe5EepTkpTzYV8taHdPS0iB9kHz/E1t3MNCzAnsu
wQ5rxHGjbnL8sf2jCM9hJttdJvy1IASs4kUcmKSGVIOGzvkOboQFci6UitejNuvSI1dsNRa3sGFX
0icYFyaxyB0W9fxVLhNUggBHL9K9SintvMH0eMebz/iCD239NpzysN44Zi/XPX0w1ORMVEyQU3+n
n3045K0Cxlfg10CkeqwhBLP6p8woOonJN6Gy+o2091JKCVg+TwtUJ+i8M4urY0PtEgS1Ih3MYSLv
qnymsy/nB4BfvG8t+SfgyRjLcxORpT49Zj77om2Tg0YvzI+OilwqCKWk9b0q9dP9VGs/by/pK4Ak
WAOY4ZB5gZ4lnzz/yGYnQarzQ8MLTOlhEPTHuvVfUVCwC+uLzDMIT3ZXb7o7v0n36BRn6qOm3DeS
uZP6k7yFHn/PW89vwOXXLERhEPALSuj81wzCOFi+D8xE/jKSWJhIIXyzEE93oJpq3c/oX2lwrGej
u7s9CxcbG+lEYFnMN7crEjGrc7fTE7lBS8zy5j7fTeFXrO0doXg25jfkr2+Hulzu57HWp24FjJN2
DLEUxPW++H/q01i4jRvKh8q0tyhGy+I6m88lGLQt2v0gT0B9nM8nJAo1y+OWYIq+a4pXXDBsAdP1
lN5K8XWrgH6xsVbRVle+IvVByeltebn+p50aG4YnigjfFhfg25N4kVsQCINTKL0Lb591ez4sqdYn
IbVC30v1ya64huXwu9VtqaBdG85S9SICM0eY8yj6EMR4T0S+Z8huYrlA8bPwwSw3kperCwJ0LKiq
dw3sNeS/ZnhDahBmBm3wMt+1tR1kTkxLq0+d4PXvZ46KHgArEOKgKlYrXYw7NS6F2OdZUiOv40r5
TyXbOFOW2V8tOkjqjAeM9ULpWr2HZfgfulgGgqfpWeMOWiHYyiBnx9sjedcouAizgENkxJLA8aw+
TxunatKFqeD5n+tn6U2VaHo53e85sKdpf69/0vodhGB07TfiLj9/FReEL1W/dzQzAiOrZWFotZAr
ouCJ9WNMh3/SNLtJvmN/3be5rfquXALAkzaW/OURxRvS5KDmgQ2RYq3Ojq+dEGmlEpxgudv9/Mtq
G7vvfhrSV6zKNmJdnhr0X6j5cmAwuayV8xFWcR8nQj6HpyH/PUbSm9k9iUnngsZDzlF1hy1v5Hfg
5/mUEotqGP9vgPAwAM8DdnXY1DOmXSeV8ylrfnROIp7wXIOEhbDK/Nhq/w6IUnbdJ9hSmNLCHhHa
B7TGDtHSJvqK7ZJRImNusWFquihbAj1XJh/YIwWeJRvjvbtaavM0674VDdHJ9B+TMqBApu2F5nfp
f8WwdOM8uFCcJeOiwsu6gtnP9lnT33qNFrOPjccp71/j/Js/fJ6nxwnBaF9vdoPEiv5VCXbE+wNC
ev5vXp9k5DjVf/pSQWpqFm0FE5p24VcEW4jsy51NNsi6X6R4uTHU1cIQWxhXU6bEJykCLt3kVM7T
0bc2dtiFZwIzwBLH5oZOBxDzda17nnwKvYignDSZzdy2biomx+UVWSLOFwjPbVEdu1J0jX/8sbCp
pMghCBRwtllA6y79Bz60I/C+mMrdFO/bdzD3iJ6S5mbR1r5cDszV0gU5vlh3oIyA5tQqfwK16Rvh
JCanLnSa/FUt6n21+DnoPzt5uPMz7J42Dr4rixH8LQ9RGk/0Y9fchjCXpXQ2zORUW/dh/SZ1z1Fw
3zaPgPI3zoHLFwh9n+VfgBUxsSWRON+XqIlXiDz7+Sks+j2waTtKJrtmpIOs2WVQnygisAx9N5m+
SH7+VI39Xw+WuUX8gBYUqG1YJOe/oIsSoxz8SvMEwXKiCbBFg5wZXQ85PZgbiJXLiUW2d+l3waNa
3gWrTxnoU1LLZsS9lWvtPsoEwCajJj/6hQSTS23Uk9ptGoRcD4rqJhkASIoLa+o0nLPITAQvKiXs
QNRwMJ3cCqTdnIL8F6emcVroTF9uX2KXJzwgOGqtQCvYzhc7TCr0XirlUaACZNazk5eRpjs8382a
E75ofLuZfIvuaSQ24g68V7blwntlaSFmCueJIiIoYAyFzj8s9alMlYaZX+AHYWGPKQowAH/Dx5zW
gNPnbNQ+zXJXQM7XzrME3Vi9viOVlQ9aixra7fm4TChNAJhYJ4BXpA25fqQNYZTnhimmp1AcpV0u
yKNDTCABZbeVP1wJRdEUeiygA2rea85XPlDhrkMrOTWjorjJgi0da6hu1ThtCQReavUwJlStAFrj
B8Chuiy+Dy/dQgBkGnVxdirxj2zhlJlVg4Js7fQPOrkK54Y8fmYfP3KI9JOb18Zdm2aHstkbWmHX
9bifsupnA2tY3thrly+9xROH3ALVO1LfixmXlD4NwzbLTqJvYYbNVS8d+ilz/RIezHep7hxD2ys4
F7aH1nhIM+Gvvziqd+ZCR8UBivNltdk5XdVWLozs5Iv3aq6y51I322oNXWxuCCaIpaJhYy4u5++p
/4f5D9SOPYD5FXmNeh+qstM1LxayNJ12ogO9v72GLx8Sq2irIWmq0HXBFBSn2eyPZjXYon8sR/dz
jN4pAjaaJytbmeJlEr7ERBBqeSDxEY1VTNKxprfGujg1qNXYodQXu1jOX+CZ/qjVqdlzWUUPcR+h
MN9lk6tMTXyPAASKzKJVuKUfCz/CXNjqW1+bd6roqHChf4dsyereCnplaqd+Kk50zlhFkQFJvO0N
OA/x93BIq92sbktiymyms0yAqeA5gogqBTOS9FXQ2oz1Zmj04pQPGDRpjSofAxWueDVkAaWsJrgz
g4DbSxAEV08y/wEX+2+FZFTHoWrNPxuLYUlJL34NZZQFtIWk6/rxKprDAOFRLk7aq3GnPMQlZSW7
t8c/ClrudnQsWhvu5RaQ9rK/vEwCg9cp59GafK+GfVjxpYhQvFGpxWmci7tK0u3gpZ5Kt+kb28KK
MdHvOwszMxfDutsDvvrJl/cRejEijlur+8SKJoRN5qA8iV37uemmeOdXqGDI2qwe4lw0EEad85+3
Y14c5QwW9UV2OIVQ84I/qwlg5oR5Lk4RlWFIWDEWo2UnODUMsN3tUBeZ9xKKBjMwPHI/HiHnJ7k+
Tw25llSeDP+7In/Wrc+3//6LhGD196/2sSSEmp7HanmSDdf/Erf4WNh15eTpgYVyO9SyD1YrE3bc
QgDilUm7bfWlUtzSYz81ylPypzyWz0lim27VOd1bqP4/Iy3f78NiHCT8wVJLKU+adTLMY9G7beKM
zafpVdBcqd04f6+swLNxLTvyQ7RInvUhXcalpq9atJO0l/BHkL1tFiCufKqF+EeGxI2+/PM8ToWR
XKKZE58KW3s0d4c/FRmTGLwiReokY+Xe/lxXVt5ZuGXYH4ZlWsJEEki4GUfZ+K3bgjJcWw6g9oDR
IFtAEqac//2WYJp5ROn/lMq1LTRv+nSf+H/86ihVjo4/dI8Wy+0RXeYelDV4zvPCpLyHZPoqJEqN
fRskLHaoy3P5FGHJg67SI8XmX/4bUiKFeYxRINgi/FybSdyTUNyk1Ice5iqsTNESwiELxMwfQuF/
ODuv3bi1YNt+EQHm8Ep2VOpuS/K2/UI4MufMrz+DPsA9ajbRhO/eBgxYgIor1apVNWtOb6siZnd/
ZGsWpp9/WKvKFyGMM7FAR6GwTSIPzrGBJP59K0sb8H+JgEBtEL3NfAXRErAWBStwTUpvsXpUKnoE
D+Gwb5qVMzXt5bmvoBSuQ9hO/ERK6npAehgPVhRkxcnTdz6U8/FFTlK7N1ZAzkvz9tHMbGVaWO+y
qprMsBHq9MGXD/enbMkArVd0lsChhI71NKUfFqav9SHnwVOcTLNypOQ5XY/1p6mYTRUnCDSGySsS
tNHMLcSIrWrkqcqT0TwghUKvlX7sNhEhvmLsxOAsyYd2cPptf7Cq98BXt7IdRnbnlM1Gk3aUVZK1
pquFxbv6ornnSMMiqXqDAodQH8RInPainfp/WvGf6wHkyaBdYPhwS9DXOdv3npAR6ElGdep3ofke
d0/5Ws1wwblfWZhdJWHS1MiYYEHpBkds/+jmY0A8K4Ue0jWX+5tl+l2zlaQ5lWc5JUq4EeeSU72o
x0We5PWpQWDFIdfo824I40McgqH4d1NsSro4IRuiHDoLKzq9JXL0q/o0dpKjys9SSOJh2N83srAP
oKKYInGq/hzi2ebH7mCORl2fEsixowQ2nCj6bmTDQ9HlK1HgbVphyphak4wR2SryqDPfFHYVLhYV
ihNCXY9StR8MNr/6qhivBq2HiRruImjAXUE9VIK+9+M1LufbscIvQHaeJkBAnXBcXh90FWpqxESK
6sSHgMf9HctvrrDpEay/P6e3e4R3M8jcv5SsbPnZfkSFIwhRfK5OkoAURZpByC3vhWwtA3jr6kHm
MSCyf5PS+pzst0apQU7bsT6lamh30lsWHvXRGRT0IYaUls7j/VEtmCMDRtsoeHr+m9dh+1pR6i5S
agJq/bPQ7ADptZUjNm+lMxbiWin29kzDy/d/1m4qsT1wXz+U6lPxx7tA6m/4u/c2jteijWnJr4/z
tZnZlpQgoEYzZKhPevpzCOmKNR7L4quE2KW7CQJCDVe16/DX/Zlc2IcKMhvksviLMzGN/cOF02VV
bwmJWp/UPUxCn5qnNfDQbdjGqD4YmB1qGDutJgoxAGmYozuSrW+UfbYJdvfHsbDPr8xMn/FhHG4U
l0mJKvIpQCRXbR+nXJSbrxymhY0wYbB5KUPIQhf4bCxSnOT5kLn1Kc6hz4BspiMB6qag+y+uka94
94WVmURW0JwEg0L6Z2asbsnzmkHXnIYw/TXCtxQCiitHaaN1a2/ihUAXMrS/sFoQRFN24nr26kHU
O9WTm5N/9F7yY/tTfEBjel8/RE/1H/dLuzKPCxmoa3szryQmrtCHotSc6l19JPJ4U4/5ln61I/y2
/7wvrkY2zfKHfSF1YpjXiogl9d3yih+jFX3rvX/Ho5A9AudFjpwEF7namZlG0+OMMKY5deGzG540
xXstta0gPOjlH72Dusej5GhJh3BMIJXPPqXe4f44/3b2zLwHqduJApr7Ez222ReMogsHdpM1J8uM
IQK2O1Gxfe9Rznaudh7HzRinTmnYgw8J9rkmB5dbT2u41GlL3vuGmTOR5cwdxr5tuAVI1dZPjRI/
mXV1qMqC7pjx6yiu6cssHHuYGHSSaaByuAhmPjNr5KoDrd2c5OHgD7/T3LfzbLcytQuO+crI7HHR
pvDnm1HfnOLusTVAWEpOr0EGI35S+n3sHUv9v+D1vs1ptW5mEtAtewpA2E2Qnslhoifw0LJtA0dB
nRNxv/Q/V1srryzagVwYHkmykUB9r4/HqFt+EutKcwpC63uHhKLpCz+S8L9BXWOQWvQxiGb8P1Mz
H9OMRtyBmm5O+Y6woN7Upp2XuyzbNZ3txxvag8p6039dkz5ZiPQ4mroytewAVEXRZTbENpRGMWeI
Vpg9BdFz3aTbAsIOSjkb8DTbbqQczjdIrQvZWv8uptXp/mJOI7tZzA9fMNs/QtWXeoB46iluy3Mo
1++av7aOi+fgg4nZOjahaXUpkKoTWgvbSvJtq31S9ZVx/A3A7w1ktoRJUwwwQmJFOQTfKhjuf/3w
JTvYyhDNF3YCEOmxPcSkj8mifqEkXx3y39mPtHd0+ifQuKQG3Dvh71UcytoEz64TxfWDzGvYWoOc
blppa3Rr87u8e6HNpMUNQC+6Dde7SIIf0EAUDuF22VYjWsx7f1Mef8r9rmnt8Ht0lD/d3zSLJ/OD
wennHy6uQIHtKNCnMT3Ex34nOp2y8qa7rfpNl9YHEzN33XSBiCayNV0Z6ltcPAcelC8OgoN5/UDq
/qjF+kMaOCp9UfRKvUSm9uTpnq311VHMqeurra0Kg60h/Gh2K5mWhbDx6ttm0U9cEM91JsMvtnld
kJ646Bcpeqd/0u7181DKKy+KRTcB2peUiwFgRRJne9uvoqZSBK89NfUncQAYYwXPbjAhtOTnsf+U
krgfyQEmYrUvNfHQ+/ka6cfSihM/AGulr4OgZfYk1OF+G3R57E5CV9qKt6/kzlbKn+qaMsuSr5ik
WpGHoeFIm+MI0woKoMiSOqIU0iyk1n+MxbASdi1FAog5wvwCU9LE43e9exV0VErZCPtTMRbbUHwy
5G1fn/ve3eT9dk1IeWmv0BZM2ymPNEpqM/+aWI3gynrSn4SodTo/3Gv05+LRizp9bEPDLmCJF4fN
/fO59Bb4aHTmcUuBMnycRD2vtd9+tDMMMFVf9OzIw+2+ob91jpnXJahEpGxCEwL9nO3MroVRP9Ox
ZGSeUwaVk5rloRHrN9rnN270Q02/prVdBNUpoPUVVe69Ln3Ng++Z0H7TA3M/QuKml+m2l2InV9xd
gcBu81oXCOuIyVpkv7CJwYiTDACJYxg3LwlJ8300fViLRDw02Ub/gkSk12+tIXaS+Ee9TX4G9MD/
hrOud3/6hd2uJHamyZhP1kf7Mz8NB3ZfATpjL4TysTCEV7PP1kLtafPe2IBvRMR9UqCaZ1CNMpBi
rSj608glgELpN1N50bX6OclO/mjaFf1eWfMHuPzWGLW1CZ4289w4pPBTwRq4Ntm465MVN1qjKm43
nOLG6hzZHA4iCqp0kivumxC0P0QF8iqvFvZBIRdbX0QPuzHCTT9K3co8LJxxDVIn4OJk3cnzz26o
VuDVUychX6KKX4vst2g1Z5SJnU6g8+2baK01SCz4LdCOVOmpjZD2mb++IUDW1K5uB0qPuSN5/UHN
t63ROb0f26MPMar3ALRvyL8n6n9lYZ3K743nPsThGnPZbSsEQwbujbzBVJW80Rwx08qMvWocTnV6
CuGCa3xbVh6Ndm8a26HetYa1z+GggoH8OPX0isFOhJtW+p1q3spuX7q1aB4FN0INHeUqceb6WlM2
vEYchlOVPTY5sVW+sVp7BHj5Irdb43k0vxjeGuPO0hakbkP1gHgeyMDsjLnCOEAKmYynHFnWHuVg
v0ErB6WnkVIB4EqTBKNsR95o54jBu4a1lpBbWAEaMCaeNkRaWYF5Hl8Psr40NGU8FeF/8Jo+Vd+Z
oscitAqn6GCKcnNHEJ18sGmXKYWD10AT5f1q0/SXH/24755vHQ6sg+SPYT1lHWiZvT6PpjKgcC6L
46npgdPqxXiEWWStInjrVa+NzCI1KUo1H/mH8RTXDxnMTTkVru0qGfaSFbDqEEfANcOlPbvS/LbT
lLIuxZMWek5myDYEN3/i9u3fJ4xWZ9YNjDD39eRWPgS2Zoh+qCYU4kkfhsdONgJbSczLfRsLCSba
3rk1eW/St2XNz4VQAqGkJ1I8+c2D2x8QWQuE5zp8id2KSq6yUSzP8dW1tuClvYCeHhVqgHRTPvx6
aHIeItTjYhUZzMGGkzLaGgDFV+L2pWWCJBayC7rFJr7Gayt+ZGgxnkk8Zfz+MnL3wPdeEfT+nvvB
9v48Lg7og6nZgEYrjcU61sSTpI7bdnhGzmBlMGsWpp9/3A3oHytFoWJBHIAWFpltKfFKbH97cZBD
+QuUp3LFnpsF1n4YyEapJeKEiYkQ8xOL50waVwaygGiarPxvGzPdkPOoIMjapMkNTk/aQlVn8SZq
bOVB3qQP9XP6LV8xdztvpKRUUhpwUoH4meN8DL9qJQYlnzx0GepyH6NKfH/tb2eNX02cQUYTtAUw
1OuVsSpBqMIqVk7iCFYvLrcdHX4J+Kz7Zm53M5EUD66p4M0NNi9A9CUp2qwe1dOQw7AjHmu6m0bt
IYjW8LQLhvAF9BtN/BE8S2Y+1BASue0iST2ldbEL9eCcu+YfpaKXpE7+uz+mhcXhEYcgHBSxNKrM
q6W839IE2RTjxE1p++K3HEd638LCbgPABiaa8iG1X8QErlenHlQtHevMPBng9JKnuhgulSvhtTvL
rsImpQlE+K4FHYiL/tlCP2jlA25nE3QKHoh2l8kXzStwAW2Q/agG1smvnptGRN3jWS9J4QUr+N8V
O/PaWz+0XuW3vnUS/NBxg9BuwfrK1rGNf9yf0dtodhoQ2p/MJuX0eXTZD6JcDm1knXLreZAfSBTY
LoS7Tfpd8qQjDemf7tu77fedtsf0AKdJgx4xY7aCma6lEQQ7wknza/hu5UMlPYhZdy5NkSbt1oEI
B74wesafrfEyxr5dCb/yTiGQgT0GCG3w72Hd9QdNS/HBFVtmLRuxaAon+VLEtvBFq+2jWzveW/rQ
PpfPwu7+BCxMOGguGHiowiOJMZ9wBX7xqTjun41M2IzC96hRDqVQbAMXYZUOCN4qlPtmL2GIjkZC
AkJH9FenPMKHAZpa57myV0xiH6/WgICK4JFybg3hT4dy+v3RLduafBpPIzaUfG2rLpsy8c1Of2lM
bXgIqurdrFALLIvS2IWaEq9M5uS8rl6FE6ULTQJg5YmLeQ1cmytzNHHrUoMNv93kDZIC+r4t21dV
dz/rbbRm7SbhMvUKTz0hlCaBs4ozV+rluVpXsNS8NMYX3fivLbxHrbRro4AandSVajpqszahtyPE
JrEVJ5T6Gut4PcK4dDPSMVBelO0ID25Rn4kt92XrkniOB83RLJrM7q/h7RGdxsmhmBrMqC3N/XgX
pVLeRLX5UpRQQGPzkBl6tc88UTqA7XhUGjd88iOh3kdZ+jUj5eBAQ5fbmj/qr5lVIAtZnUEjuSdX
H+NN0a7Sg91c0iqlPu6yad3hNZxDZoxOsALYd8yXUKjpBoaSzGsSaAqS15WpUG42GIZgISeyxV1B
J3E9/YkgtYigejDxPzPez2O9h6+6RVG3fqclxg5elT/DkZyiWq9lPG4uU4Y48a7xwKVTGEaGa8tV
aal+2+SQ8Idxt5NKGhfp+jNXYsTbBgXM8JQmPOTdwHTOwh3N8nK3jFXrxRBL/dvgNdw1kq9aXwx5
rH4UdYKTHjrP+jLCUFHYjRtEni3ga/JdP3QwkzSBb8QHf8zafVKa3ZqOx9I0IKCDnDdaIaQDp59/
dF5eJSbNJO1Ujt74hPZVZvvy0O1X1nnBjM4NSF8CoGEKHbNp0DN4KCrZpcncqPPHkeDfsqUyAleD
lqytj3q2j4zB3KpRp71IClDpVM89p+6SZiuYobHNGzlGbDla43688TkAOyci7Cm7OPG1zTxcVfR5
JIZRckpkOb6ogS/tPTeuL64nVY4f0OtIZxAcnmYx0JcFM8b9ibk5aH/No3Y66UwCP55Pvw9HdZP7
tCEZibVJWzHYRqMbkNQs/hkOqeNtTCJHjeKvjDTM9UoPRRBDBWb6Z8Rhul9xQoDfBlJ5GKpYpH3G
b77fH9rtYxmD0+RObQPTs3X2Io/0VGviwAvOevVT7d86NJYh2NwF77mMYJtf7FzBEdQ1HrKbGxLJ
Y1wWm4xuDDzsbKd5PkJuRWQG51RRy4NcyN6uHGt1G+lVbgdDuqZCcRNvzOzNbuQORbmcZzujNB6L
7hO6pBFNIBo5WidBVO3+nP596l9dyFgjqgH0TG8H7AZzr1XXflyRiT53DuJwB2sbb9oNBL4bcxNv
4AmFxFxwdh1F0a/yz+TcSI6WOt0aLHqyMvuKiRpTJJylKxcR+OutJEiITzY0SJ8TjaRcijxv2EKT
omo/4FL9EfmeuRKHLCwqIZ0xdfZMjYTzYyI3qioUTRyfleBJGpHsHs/vQ7VGOLS0Y6/MzJyBVFQq
SkNJjHCCt6crzEi9R8kL9lm0zTzXial+N4p5yCVz5dl944UI5z6ObxaFoAwW90YkRGcRcXmtfwzj
U9HDpHemBmVDyq+H+fb+Tlpawo8WZxupE6Ja5XDG53J4Eaxyg5io9yzkuxKt+fuWFtaOjDZK8qT0
DR6vs0k1BFQg5UBOzmpJQr0N9knwWUm6l1GuNvctLawflwzUohOREDHWnKTCLEOrHuUoOw+ZAXeZ
5jCPQe8g8RUmIQpHTko3kRbSFLdieNrw1wcCFDM4LWoWNLvhfq4PRFdmgdwZI5Q9Vf2t6J1htCvS
9tZO9rd1cpTiwi7FvRTEB32VTe92fq9tz1bSimvYwEQJ2/2rD01gnB6SxnOG/1bGeANXouOHB+y0
UTUqhnOe6zTMajOMiuwsSOdKg6S28va9+xRaj2SMyYnClHDWhJ/3rf59iN/O7P9ZnU7Oh/hkGILe
SLMsO7c4uOi9fNV+RJfw1D6qG1hqnWwPqvop24mPtO6ehqf8JdzG+/EsfpI/Dft6px3Xjuqtv7+a
hr978MMHJVPqoG6q7CzVwkaAl0frVScpj5KI0MpYOqiMfr0/B7fO4dri7EYr/T70xJGJb6uLJ+Lm
x+e02hXBJuhe0Cek1WJ/3+BNUEKUBhaFQzQl7KEBuZ7zOsnTloglO8MN5LSSsPFM+ZCkK0o9S1a4
PPifO41M4PQ0+DCRVlWYVpGN+VlxbaIs4dsqfuc2mzWFm+xXRCJJZwFhvDbhen3Kc90vzoILexJF
iHbTIahqK0qlbOuCf6v6SNxkPdKrsdIn/9HvkziVZ+TH+zO6cEapaEJiQa/330fV9YekgxsQtWj5
OVA73muT2ukDvSRQxK8RVizMKtkB6scQZ1MnN2drl+UUaknL5eesGexU7M8lOLSQxpH7A5pmbnYs
eTuBFOY+JuUx7xGx1CTSxjYpzmYat7vCFyGqbsY1DfGFnU/DKUVZeOvICc6tVP5YRGUwFGfK1jvN
7R6gqriEj0IwfJUE8/sQj/vCWzltt7VPgoyPRqeP+rAv/c4bmsysivMgZMco/FyUZMXKh0Ro7bTs
bUNrAIIf+9xJBeHdK4Pz/ZldWkCabNmy1BTAuM+ORSsbvZ+0UnF2a23X9LXTts22FrKVu3LRzJRj
ITVO0Wp+Y7kjOS0rV4uzL1DQLcDZCbW5G3L91/3hLLhLkMv/Z2d2O5l+oHXgHYqzZhzloqQZ/k1K
oWx/yuITffkr8K7pt823pTlRzU3NqfS7zdbOa5ok8rWyPPdVWl/ULNQ/N1lkOVQNkaPK5HwbSuEa
yd2SmwE0wYNj6hS8pY8yYlKthZqUZy30D2LN4S5sTfpJbjVSPsHOxfuqGdO9EK9xVy5MLnzflFUB
KFH51GaTKwFRMHNYkc6jlqGjaL61hZlt+jS6aDS0BrVpOJZAJfT+kt6e/ak4IGOUdwg5lGlrfTgg
ESCEJBaq6jwYJYgJKfY/V7oeXu5bWQjmJplUAjqN7ASp3JknS4tEFIJEZXDJEB0qf9AftMIKNoqg
eVDxiNWnrOj6z6HQ0L+tN8Iu4v17WPmI6W693lB8BPkhhOvQAKAydj1WPTLrKJas6qyUhWyjfU7O
rbS+S9AJH8cBZKPRTvwhrpY4Wdxk29grLbKx4T83cE4pJLKTvKapzQDZuv6OrIKqnqRJdW7IRGwB
j9SHMUyKlYt/aWU/WplFGq1ZUrQKSC5CQdttebNAujZU9fb+pN4e0mksXLyT5hlEDTMrLt3cVZAw
p1JTPCq1G0LlpP8MZX/veZ7m+HqzAvG59XUYhBADkyC2OS/XkycXQaIIFgY1cUDb3Jd+ypKb0bJe
Gite9fae50Gs8waQAS5NaIRrS2Q4DVoYy/pclb/a/rOC0GbyXrorPnVhAq+sTK+RDwcwJfPbK0VW
n0ndoVACQ6HtI1UMyyFEvKka0RaSGmuENfO9QThCUZjSEvcxjPLzDN5Q0vFnNVp5BjfTOXlelCTI
fXXlIXzjS+dmZmOT6zwd+8IE0G5WcEFBhoQudvfbRURUri6G/3sYqiOdLtk/7pG53dm1O3Z5H5Mq
Ls+W/rkL9/Xw3oef7+/7yVd89CV/TUxzSCRKqWHu0DyVynBcedXZiL7JFeLzwEnRYt/SzgKXN901
qmaj27zirf8qSs/N4jkAq0wcB6S8r3dLMSZlnrsD7lrdhafgXf6qvwXP7YP7lP4xHO8hI2OEKr1T
HWPvIexXXMp8r8o0ZuC2qJCTLJrKOtfWB9QGXdelrBLEtvYz7fxjaOqbQtI2umqthE43yPO5sZm3
zmNf9hNPqs9WTBJpJ8IUgJRfOtB21iK2ZY9CNDz0Pd7poKa9oW8FOa18p25KOEI1Q3ODvStZ7dS9
nsvxwS0qw3TiKKA7Tg8Q7N7kbSWOB1mPwfkouV7FTjG245/7+2TuRBgFAFBWClQjVZE5axbvSk+v
47E9K0Mb7gXKP/to8B9pQgoP7lCma3fcwhJNB5urlmQeCIbZkQvyrFOSOO7OdAbKz0FSC+/VkBhH
Pej8rSu0Fe4lH0ksilXrKFEubPJcgcdXD1uH553sZKN8CPOcXKMgyMcQY4ReyWrHzTwBwbxMhIw6
XfZEWbjy663kCYPaQ13cncPGtWxdzh41q6y+xqNUPsVKqNg9acJtoWfBkaYd6aFEoGQFGHl7hCf0
11ReB/7FLTvz72mXKnmWyd056NTugbTPiwCVwhe1zOttIPTZqQncd8NTXqS8XeNj/1uKvD7IUwkJ
z082nVftHPwey0NMHV3pz6EnF6cydvudJisD5SN/dIhRxF2k0BLYSEL7ZI2I7epJ6x+AeefbxMu7
72Ecpi9RrchO2AnQc8ZaRwIDxTelrww76pBvjP0CP5uXxgMieQWsTW30Av1h59SW6to8iCCZzVzN
0cXhkx6M1q4VW+8gtPprmRWtQ8PnViA+tLukRoUqTbOVZ+fC9UA1FvpeqJunGH8OwEu9qIx9MejP
vvWjyeSNNyDG6n9GRutgRvK5d0FjyTsCwVe+8P6xXDgmV6ZnNwRFYvRoBlR1U1l70SL3tdSlL70V
vVTtQySQcr9v7ib+nbY7pfep752KONz019u9yuG+68W4P0thiCqZugkh9QUh68SyYmdC7Sh1dhRy
YCueuluxfXvZX9ue7XM1bRujNNL+3BoD6mIFjTmjvGnjfSN8T1zDkS13M6Twd6hVtO+CnSGaDpBp
JV6DPi5N+t/XDWy0dJbMQzcrFMe26EvWO2xsulBF4oCWnr6h+gPiYiX4WBo1VxQfSwaAovRsxo3B
qpSqHTlgoUDt0dWkg1Za5b/vI2gepxyNwvuJXpnrdTUVP7HM0OzPeqJdWh/lXZUGwV+qBfXL+8o6
LkwfRTgVUCf+Ct85/fxDpJgZXk0RSR/OQV0cAl+zS/NzMRxVGnOGTrAla3zQKuuUoiHoU3dmrIPl
25lxqIyfKcDvtIz39z9pHovju3moknSgiEVibj7HQ1+6Wl4E49lzVV6nTV/Bmgv8OBi4iO+bul3O
CS9JPwWD5/Kev44t5DyVdEzGMzqunR0Q/G/dTEk3960sBB1cRbgjuG8AypMEmM1xq6WCF5TSOfLa
ehvHQX3MRTWzc1Pt9t0gyJeBwj2k0J638wrF2NATb2xg1zU3Wju2eyl2jafIytKd5yfFc53F0t4Q
O8Pxywb1SF9qlIsFke9KwLsQF5IowbVopHrpsphza7R5PJitGSrnwUs2ZCzUrb9prD9qY+v5ToN+
bXBCG41BaDCCDQSL6ZdxOnelna8lExdc3fWnTCv5YZtSFzcELeFT9AfdSXf+5lx+R112V6yFOlMo
c32FovVBHA0oY9K8n9OjKFYXdZKSKmeuPzvZFg/SJtz9VB7cx9SJXu9vjIWdji1efLhSqG7n7Qxj
k4meLmGrJr5P888IqpbWGnzpNlb8K14yQWrZfoCDrmcOitTWr8JEOZfRO/x9u3CotnGHoKS/NnWT
W7qZOsI5De3wqSgwsxQoSmHWeqac46+6cDC2xX4I92m5I6cmPIyZ0x00yU7WyKYXzjB5UJmGJDBh
Uzr0enxhF7BJg1E7l5r+MBSD6mhaZG3/eaXww5P654TSMeeM54rcBWoflea5ltpyY0R1bA9l+TTW
wZqo/MKeYN/9VbSB8ohI9no4qtzGcu/J5jnUhGCjGUG9URs12VgZtDb3B7Uwc3ScigD2oXqjnWx2
mYlKVSd+aJhnoVB1pExkE7XOfk0ZbXFAky+HghIE3dyKIVRKnfeCeU4qpTy2RKEBt0gT/lcjaXK5
P6IbW8S9kzYLeAPSKJQ3rifPELw8zoPYOleymF0i18uUnSCjiW6XNOetUonemgMsQ01Xgb542hSz
GCig/c3MDUMg1o9tC7kcy/1mKB3SvvuuSWwlGs9DsVPp09bLwvZKd88/bVuBsqS3gla+WUv2P+eO
+5KOIFDEs7WUOksLqjb2LkMG7QVCVn+i0VsTGVgwAus4pMS8AOk3mKflzAJVdcEy/ctpu+I71n7z
bNeLgiVx7fObiTictWvsxgNOMJgPnz35rQ93h1E3WUJfo38Zgv/wJEdNPQlfIvizKzjl4nGnqEct
esv9l9QbHLl89mTxsded0rRWgualD6HVgO3CywT08Wx7ilJSVSHO+FKr4cEPYppoyjqnNdZI7ShY
67JfsEYejj88BCnHz5uqBFcSYpgZwkvRjjYHE1BhuxF9aNu390/doiGkWojCuUDAqF3PLz43j5rS
DS+mKTyOY3ewkvFHaEaO4a2yIUxTdHXHKH/FbqgrKKAoeOle29KSWDVpsg0vQeif+/xrMu7F9rWJ
923/QyNQFHU7lJB9opVjJGcGWpQSgV2iCh/+1oX4fH/kN+QMeBsSMKwltzjFcGs29DRppKES2+gy
EPztgypMFduyutzOO//BCq30U9+jMi5bZK1DKaP3WIv8Y9dq3SNT6TueVq02Qt9cw1wbEnjlqT1x
4v6dvNbH7W7liCL3anRxu/gNWc9TZDbbQWxt+S0rFUfJ9illZaLH1hR9uNZHO157Jt2GaxOLHgkq
kZoTpV9pFvEiShD7Napgl0x/5An7EkaXItr76jEzjpXMNhTAuYiRfX85Fvwxb0AyVPQnk8v8W7f9
MHKYuDyTrEp0IX62g0kpIP/T+Gu4qAVfxQ1NuEEdhGBgPrbW98RSAyp5CSSzd4pU5NnZmsLm/lhu
IOBsLWOiLIfaFvVnoM/Xy5iHhupqZhdfXDlB5XtXaqTv/fqYantFSCEbGpy4hTEj622pDjal+djG
v0BbbkoAYarwnLjRyjm/qXv//SQ474jtpqyjOltV3ddyza0BwcZ+/Gq55rHNyp9at9NS62eRt87g
urYwHAblN4KddTTs7k/J0sQTxk5E1lNJet55JghdqreZn1zSHhyw1COipHlw8N63suDN4KeY4GGo
GpJEnB3pMFTTTkrq5JIgbqUUwXEY38YkfBWS/6/xgD2hiR0ALJm76xVuqV22vqoznWmGzPWx9vqV
TbR0IMhBQrdBMY2xzK7VQBo7RQ6C5FLSOeBUnf7T7Rt4x4V0rWdv6cQDvqTHjcnjJpjHrVEM/Kgp
8vQy7EWIXDp9Fw2HXr+4wadGPgvDWyH++2mHDg8QC8MDjTQnKwb8OiYJ8PhL1MoaYpOtYFuCchTl
9/sb4iajyylHMpsrGxkSSZ5viNzKvCFTw/SiKm81TMKOSELReq9hLCw/lXKxMqyFG+7K3CyodMvQ
GOMhTS+ilsHuMSjtpsnr38EAKX7cWuWDYnrCv+95bJIEoQaDFq46s6m3leRKIzZD6ffYxDtNzR1t
vAT/DIWeonOU8ThXBAtISM2dmusmghpX6cULnDq0dtKw7d9pN0vJIog8gu+v3F9upFm0gDn+oFzD
e96cvQ3d1AyRq0mySxiP3pMSqMHWraP2LFdpvxFHs9p3nthvao8qYpnL6q4oZdkxBB2lES/qdyrJ
ayfTkEsrBaXaIV2l0GivWk4f5vqx6HtxUonwN3Kna3boh9mjmFTSwXI7KO889L5SvW52Jf5qF1j9
sM3zITqWYR4+VUWg2S3dA++xNBqOy6SA/+xw4p6ffooKKd6XCTrjbUOxUSjqjSfI/gOp7fxBJr19
qsYSQRajafb3p2xy4fMZUyi6I/wiki6wJh/84QotZW4bfphdBjVJ9oorpTti/t7RDFLMfRJLu7Y0
yncrbtb2/W3inr2hipS0CJCJp+bRsT9aSpWovNsaaBtUyWkleW+Oxy649No+KsNNIU7XXb6j3fl4
f9QLPp8bheYWaC95yt3ctYI5mkUdZpfONGmf+twG+cWYfPLKOVtyJR/tzC5QWWvkDHX17OIWOyV6
T0+iKtiG+8WcKMPbH/Uaa/iSL/lob7b/a/rbPcA32aUMvpntpw6ieushisk8snvuT+HCVUPqBzDl
JJowQTavN05mRB5oIiu9FHKgHlszoPJioqTcxfXv+5YWJxHGWHJMUGnfqM+5bZLFacKg1PYp6zXH
pFCuhz70ej9Jc/8Haqxay4TKS6MjHU8HFDEfNOmzhROslsCzFXCQ/kbKj17g22b5PVDfOrmxtTjc
esnB1KKdmTmZ6286Au7Q1g68Su1IePAahyhbDja19TSI8YPeovWmAS8x3+5PzQ0X5+RfSbMQ/rMW
VAJnjrz2TcsPLRxevpmadR0ApFnpEGh7W/FYfaG/BeU3v7Rp9H29b3ppVT5alq/X32hGM3C1KLuk
tenko76r8mgzUvsRzG6Xu8VWLPzPtMGtnKilHU5L2sQcSxGDftdrs2aRSL4S5tnFpC2iahPHT/8E
1k89fgutT/dHuOQaP5iah59NnqVlKTO3WqmUXA3w00lx92zqAD2VUS63sGOgER4na0yyK2Ocp116
ak6pUGX45D59HfXGHqSnvMg3ffAljn7dH+TiMio4/unVNol/Xc9npKTNqLdldvHdwM6LU0YHeHQS
zXArW8FLFz+L5Vp6ZsmkztqB4APgjHbltUleWnKuN1F+GeHHhzqtOKRaktiSUqhO7PfDo9Vqnk2l
Xtj7/dgfat/PdoWFCkanjLCT6sGvsbOaTVWo9cGU2vjwP5x92ZLbuLLtFzECnMlXTpJqsllVsst+
YbjtNucBHECQX38Wfe/ZLUE8QvSOfmhHVISSABJAInOtlU3SsaOGKz5Rszq4P0F7VwUkmFDGAUgB
96R+/bXMJQkSirilEu4ykPDq+uRU4AWnrZJCmrGXAZz3Tp7tuQWNHxAwQYMV7DlrV61K3cU8OnH/
3zLvt/Pi8teFXbtWFdfzBL+uO0Okzm9l/a0yT0kCIR7oTR6m9gdz0qBzwFSJ78/jH0KWGGmgwQna
2QF5j1bawjtr6hp3wSbq4nHtwqR8hFjT26i7vpE7IdWmt6n8Bbkciz/w/pVWk+d+XqvHxax8PJUR
7c+PGTkoJbrBzQ+QRIfk9kNaeLUi07y52fWoKAOOtSX9gQi54SCQtbDarFC62LIXyPVTnyfPDnsa
CDnStnhHcr2R3KR7z2yMAel21FFQTBH1CTKDD65LOGaGpeyQ9RyP/grUJLQtW/2i16qHDPeexzVO
j6NpLi9asdSHXJ/cAOVATeYjm4fdLBQOA3Cmtuy6CKoxJqpOpdJ1sdGlIVWPA/WS9NTYD43ir6+6
vaAD4kv5U+Ie2/LfWAUtQ0MFEoImuuCZyJAt4+o0XUxyNQKwvoVIRfqryjrPSc2/+47XPuXO97KJ
yoZ7ipM+z/Psz92K21/5SCHLZtD02Cm/Bx3tm6TiMXuHFsjowFzgtQtRNuHzOnTWsgifunju5u+I
VF1fGSAfYTj1eNI6SKHopQN4GFOMUJnaQZIJ+RNviLODlUDtBsJfm/b39akwOlOjOA3toEy6QjKU
8ho5x8JJp28u3jtPM7WSjc2yojsl9tORMQqxNJfpw2ksCq3zFjvtHokxpF+7ZkKZHw7FnrhmdPNW
PYN+eK2X3+6v6G58/weEjsMTdA1RR8EqSEo7g8CPtOWhNfnJoolXNAh75zSs33TrMUv8tTd8yFdJ
ooS97AQeF1DlQgQIuXlR+kuFal5bcg3z9VE+Vp6D/3TUrmUpif9jjP/YEa7PseSlXbiwY9W/7eQ5
c7ZOHq9V923tHR/4hdC1PNUZXlxZpH97TWCXbDLsmzQOplc4TWk10MausV1ywBGhuWNnv2opi0Fm
RLiLHF65yF/jttDidG099j4kz+nseKzvgqI41tVZ/2abTyXiTQDJghZBqCKJFrZg4Nrx8ToEzAf4
GPBfbhaSmjQxxmXGdWhUkV6zd0Zkol07zoKXIPoeIAcIDAA29/XmgpA4YbyvaawumV+C91K1hgcq
ySmvn7IUAn/24lPypU0kY7uN867tbn+/eHuTrJyBr4Rdy3pc+weuHgz3UNi+LgOO7a0jsoIbiFQH
IVWEyNWt7ihN2tB4MF28nbIp8RVTp+DDplK09u05jkHhmsdxiJQP2uldD6rnygSJ3J7GDZq45qPx
3KEtvL2x+VJcV7Q7doXyqCWQr3Wbz5ITZ4vFRGeBZCdEjqCPuKGYrm3TZF0oBzksdgGXhbIAAg2b
ZBawh4XngpPJ6dIGgwWh3mIYqrDhee87yzyc2qGHOjGaeEuu9ptgAncZut1aBsojQNWIKY4Ep525
zITGeqO9AR37arEG82//bM3l1BjN0eayk2+7iMQ52DJ6MAodX2ye6zkwNQatirmlMRuK0M7QBMLq
TsscI42u0SWYEVqjEOOXUPRtFrQCTVbJmPecDRSyLU27cdYM4QP0CXwRVJ/gbNaEyLKyoLlvIXJA
Y0DZWG9jc8hIXJjaPuViAxVj3a6lip4orF2/c14gVPidztXvtFMfVrv3e31+yi3XJ8bi8bJ+HJjh
p5mN+IUcFvPIOxnya2/sKBSpqIWh8nIjyziV1KWlXdEY0ikeqYiHSizrZAHj3rChCbtlb9GlG2+S
62GXRoUWEcj1xFbCDkOneQNx/+6M7gi1glCypXa2M3J0gLBtC2qAlHtty6BEz/nk9rGTKCElnU+Y
E1dj7/Ea2bmVKe9tq0AompbPVhbdN75z9gN77hJsH3B0gJi6to2qQ2tDGLIH1u29tX4utiRC2ZlH
5HhA5NIABsQVuv39wn06jTScrFMfg0GtaEB0rM9a9ZzKAEs7TnFlRjgRM2OaOlOFmf5DD4zP0/v9
Wdr9eWDggWRAKg716etR9MOiT+u09nEFEg6pwgXS5Gjw9V8YQeiJbD4qzNA1vDYyEDuvOqBu49Xo
fZqhRRBK8PO/pbRtJBjAa/5jRXA2OqWOukyw0geGJzmWdhf7n98WqzokZyN6HGAVippFdqX4RP9N
tR9O9t841YUdMWZKSU6rGXbW8eQkEG5Ke88tDl0pO2d3sAjbbAHlh/YFOOvF1L3STMVctBq2ZgX0
A8RzdIb6Qe3lCiBIngulZujqNgdEn9mZMedw3yP25/Mf64LbVXlTzhQNUmP04fF1HSlGCyLIDMoA
EKK+b2pbduFKA8UC9zooQ0gZiY+fhht50g7VAOezSKRTpTooGoMqN+Am1ax20ILUyNa3vn62AGgL
71vf2186tJiAQMF1iqZc164PvFertiAFxUv/Cq5NVLHCW5dWYmUnCbDRLAHp+tNWCYjAazOK2gyT
ZnVDTHMV9EfKolbXIvTtejS1KXJT5amrj5BIOrnWFBSrHpmmcrw/0j8v+5uJhtYnOjyCKI362fU3
aDbkrFSnH2Loh3/rnGcTuH6ikHBxKw/tJSckXLpGCcxZ8zR7aDyq0idl1Y9Zn0bMfFczWTJmd+7x
wEHICqEwAG+uPyhLLKfl0NSOQRVbzdxjIFBnqyThsY3qZtQXRoSZT9sFXFCVDbGirIfFop6zvOj9
Dyd9VQl0WiQLLRvSFsNeXDpOVmhKBcxerIwd6JlT6S1WXGutbNPs7c/tbfi/UyeGYRVRCsTiQzwm
ntG8u87qjdpHIz2GttvrdvZAbUVrLKjEivE+I52RTaBex3globuRFqbZCZJP3qAa4WJKJm9/UP8Y
Exw0r1uzNlMYa6zfrvstdc6oWutIHt/fCHsHzlashj4HsLKW6Hactgga+DLGFO8j0vxk5gcDVHDm
B1K+a+lj2X7cN3i7+zeAJd6ZwNog0eyIz/lcZ6tmomksonbq53MTDCb1KIgXANi75Fg+FRM9mGXu
mUDa/FsyNJSDN0DKxvYDekwTKcrOkqZ52SK3VblnBHRFP3oD0/7tnCKvCuF60OwQTkLoUli6dFxM
sloWEhbTKz+lp8mK7OSgKo96xYJMhly92WWCNSGSqEplKhdidsDpxWoy+bORe1STAapvy2+bGbxA
Ns4EVs8Vzie7cZMicZ0upgryMPZsUb+y6QNPieLhDWZ8nvUCJAo8NI+107QHTdGU0KkmPeqX8RG3
JfWQ4pmDbKu233ep3RkAmmx79QOPJ0ZsLgRBy4wlXZz5RvmrX98tmfLczc7fBn9hQZjjpSrQ5a2A
hSHHe7JrIh3nZWV66DP7rKeS4dxm2q6tifHbRM20nwZYqzpQUCHfbRSjj2Zkftk6z6RlXo/s4lhk
Hk4HaqvH+7N58xQRrAsLrYzzWo2r3cWmkkAO01oTP7c7GVxg2wNXZymsALqF4g+OHhPCWsLdgCDH
YQnG6NSHtTsW5pEpYE6eapT+bMl+3J1QXPNoAGUh7LghgevdUkwuL2lsQkYDxPNfdv9GZzXsSvT/
DHpbDYdlHreaWwjxivj+fN7m3Lahos0Qbg0o3wKGcT3UZoGwWN1jQjMDPU3a3+A8BK0xvmdmG/NC
eWa28QDdnVdrlcl73twhfyxvPCdwhpFYFOK5tW1r1SxTGo+UHEbIZik/+sE9QJDudH+MezsQoBoV
HbbQyg2Sr9dDLLIeakQ9EiGkQkfzlDq6nzk9YBKoJkp2x617Ym+BDAOlu61ZiVidYNPCDKdVaVyt
1epzm1qIKkZZL2SZFSF0aRvFZGNu0ZhrQaJ4lAb3J2zHJZGe/CNBiCcg6pSC/ytVZeF+s2mcvQ9T
4bXc8ebqAOn3JdN9K4k4jZz6pVK+3Ld7020QNSe0v0TMvamCQatDOMn4aNiFOuR4y/QasDIZwl6T
I2DKSaccIPaioRptFaD9l3MwQ74EXFt0QwIxAtEBq84A7kKSMe27V93IeNg35H2FPPVxQZdUfyZz
HdUKjWhCEBUZ5LU10uy5XGwdIkvVDKUYg0V570Cq01Z6iWNsX359omwjwwZHwRWaaiKPaV0pc/Qq
QwpF78Oiz0KQW6IWUuSfkf+b0Nna0yYW3p/O21Ps0qYlkizRMgo9uNa0j5Wv9bn87n6ZvBpvBsn5
teeMKMi7FgRdUTgV3yomSA6lU3dIe6Bfos8I1AjGlVDJ2+BGXXVzDai4g2EEvAneRdtnXITrStO3
EDZq+1gzH9Os+sqXwQcae5PGR/LoMHZFYCku5NTmgKAfdJquL9kKkiRaUzn5T92q4SsgwbV+h2xv
WX3qZigRoJDd0Y/7s357rG0fCnorOk4gFhfvx1KvO5T26z6uy7eVP6bnBLw8VUK2v73yYQQRyaY0
CzFNkYAOuAJfXQcZOS35TMf1qciZP2XGAzLOgZtJlBVuz08Y21QAIZ2jWmjccT31TeJC96XskZ6z
AWwq6ZEUCUIrWX+JXTMoE4J+vRV/xOJINmKDagPp4xEyR8HaOjkKPjo5QltBJu28O314x6K2Dqwl
EnbXI+p1CEVxQ+3jQXvIXQJZrmMGJlmVfk1HyeTtbXxUfKAaAvI6CjHCUZrnlKYF1LjiKVd+1Vsf
B7ycZ4/0gHaoyJST7iuhMjDprlEUf0BCAnIajLHr8bVrm4LigJyQPR2SBJq1LPcg7tb6OmKY2j6U
06/7Tn/LWMb2xM36/y1a4ruJrKTVlMaCQx7UU6UEX3XfiJaoDJiXBK3PfTQLCPuD/ub4ieSY21vM
S9OCeyazNXb1qmAxlUR5M136I1PHoOtp7dn13EBgQ3ckBa5dk2hjgSwRjiKEitfz29s0bYotP0PL
kxFWOMJHFZyMQ1pLqY43eX9MLDRGIekM6ZvNWa9Nod+KirIhkiIL/54j2PYLI9JKK1DNU+aYESWv
bi/rm3OjjL8dtui7sGmb4nxBSHNttEsHZDzzbIhNNWi/03N7Xs7Fp+Sk+HYIBd0PTQlsmTrm3j0C
8CRevwi80ZNFsOlk2qirLR1ioC4AthkD9d+Ktf4ZFY5MKNQgdQ6C1PWo6j5tG0PlA0Ld16L5zodj
BW6Em4VggodZ2vhGJksy7V3BkHAEiglWEdlsjnRxazlKWRhLryNvlpoP9kfRTgf1tYKmM4RovuDJ
KIkyZOa2v1+YG9JqspPEGGIyLF6CzjGMQmqpbH70+rOqPXbIY9zf97sGUVpF+Q8kjRvEVJW2tjJ1
6oCqlLlGqVOiwzcapx/KpqmP7szHsB1RF0vQGVByru7dFogQt0QNaqt4XF8P1en1AsqGFmZ2mLaA
NBui1C7qoE3HKrg/yD3P3EhXm+wISrmiGi7LKF/6JB/jamlpOM5a49kpbo37Vvbihksr21dcrJ2u
rmpJ3GKMrSrx8sIMjew1Tc8G7SVrtmsIl+yG7YIMrVhts0ZmumMyjXFPqK8pWaCzc65+HV2ZoZ15
QwtbdyOMAQsPhbHrEeWd25ejnbFYq4s1JOXUvNhJWkrAGzuOgCALr3U0Ct3QyMIByapkzlKGthA4
58/AAMVrhu6bZna4vzw7ZpCU20hwEP8Bn154c9VV4/Z6Z48xyxsPZXUPs6arMiGpnYsFGGBQW9GE
Dc4gUkgZMZLFzespziw0jFempvC7efjNAK+MapAQn7rZGiSHxu7IkDhD9Lalp0TuflnUmkqVDDbz
v8bsk16/KLnkYbfjcrhEUNuFrCTUTBzhGIR07cAdAN7igaAQVs2mFigd8KMTGhsGAyBpEhff8Twd
IA8891GNhcSt4BOAD7mLlplT3AwujZbRWqGSBBnW+y6xt1jYQ5A/Rr0UdWvBJcxktROrnCdkiSDy
lfRP7Wr6+qtKu8ipmtf7xvbe5CCJ4UjDRkJqWLxKho6RLM3NOXZrlb9kY20GrtJrMdiY5lHBe9bP
qAtlUKpoUUVy7YFpFov6Ekpc979kb9ioSYHhjOBn03663tbUKFDntos5VkerORgKcPG9ygNrbN41
q/y0wL0lHrqTlQfEDrk4UL3BKYOo7rVJd+iGwTUUFltrjrsTCNWgV/M8crtyRK2za1+msSEBYgvl
BfdN91inLlIWBKQRYiuybuo70fXV1whXj4JkEmezxWI+ki7Q22QMmeUqPsSjmoCXev4wdTp4fNMw
PagslSGLdu5coIoQTACrvAl+CuZdOuZtXddz3OCitXvnuz08j7Xlr+Pvla7HLCGyNvW7A76wKBzk
IGK6aLINi1WGVljsGz2XSX/cmFQQ9rOfluzrfQ/bOS6QdgX7GllBVHrFC7cF46BJrJbHK+R8m3h2
uZcsyP3IGrrvnHwGcnSgNYO0f8u5021mmuhLweMC8ugTOuChKvfQqB/3R7NjBaVcA9wlE7QjaH1e
O68D3F1fafMS96b9pCvgGqdGFSrjINPK2Tn1cNuivS4wlCAEiwlVMo/pCnW4NS6YpTygz8YQ0E6j
ksDr1soGdHDhfbh18X9hL1JrXijEZlms5C0Amr1nyOBktxMGC8DT4vEKagpyGdcTRrNUSdME7jYs
NHQpmBG2XfjoHyw7VraX4XVSbjOEGAiwAsR2RDBUIixlKh/nmCzPip490RbCjGvxuhX6NK9bvzXZ
38n8c5plMt23Do4q1fYOcdB3DBei8NYx8kozkmrgMf+ZuyED6mkKVF1yCe5N48YmspD6xoKZwq7V
U5apoNXyuF8oOnSPIDG3/uj8vu/dO+4AID6KJGjpBP1msXXVwBT0I0dr9Jikn7qu8Kb1r/sGbo87
uAKYKvh1tKjBM+PaG1TGit5qUhL3djuHXUEM5FAs/hnovqCpt+aHaAQW8tmsJTfunmEHWU283oC6
w8VzbdgeTLUq15wA6u94/RJZHM3QFJ8TP2fAJlQy7e2d9UL9FysFPiwynSIDLHeScjZYtsaUTx6Z
j1bJPL4c7s/mtjsFlwebCTlDHBQb10zYvSVSVDgT6jVul2M9/JXphl+iLzdeUGYrMbXj5Fv/KYR9
0F6HILmQl1m6hs+6269gajgRr9jrOlvBjGaBtrKe7o9qxwkNNMJE+hkTCC1sISRBPrh3csJIzOrK
9e2JZEHfU1kD5p0FQn0ONGnsWTzqxRx+YldozOJyEqf17DdVvKbUt2WqXZs7CwsEBDwUf+HzECET
O1eXea+MiaKTmNbhsn5SSsdHKyh0Lj/oOlRc6yTUyI/7s7ezUBAahH49RMmgVyQuFLDgSVmaCokn
bqId01BDT7iYV6+06GksXSJZrB0XREkVem7QJkM/FFGwIlGpYVCLqnH90qMDGrXtKFEfHeCZeCNT
+tizBTEezcQRiFyBCIppJ83thsRSY2Ti85wHA8/9vMw+ddrj/HZ/Fm91YyD4AbEDNCMwXBRzRT08
fVGnoq8GLe4U45Dw50xJoffXexaEOjvy1zJ40NCHQIwaGU37XLEkJFkTrnN3mjL1pUtZRBL36/2P
2jnDLr9JlPScTJBnW95pcdnl4ZoHPIkU62E0DrVznoxRdqHeJiu39Bqya0gaYnVFjibPnBVl3ZLE
inWs0tpL9Pe8rwJosdn1S6mcUeQFUzO6P8adzY/rAU3Fts6tt32x87Y35tFu1Hisl8ybbcZBmU10
yWm240lXVrZNdJGesWuD2etQqPE2rtYEc0sd0XRm9VNt8fRCoiq3Zw0JdcyjhpcPuKLX1mqkvLKS
MjUeVIjRd76WPIMWzMegHiQesrP5t3eVvj2rNlGX7dC7GJdmlh1JUkON894OzYKV6FdQMKisA8La
VLJ09o4/InWi4bRxN7C3WEqi5tzM5pKosTsPQWKlL9DrKMx3lX1XFfS4m+P7rrHzcET8CE4RZAlR
c0XEdT26ubfLqqmAmtCQUKPsfW1/683oN+pyMs2Qt0rkJBCrLp/c0n1iiUxhf6csssWvSOTiskXE
LF4ZhT1WlpNS7L/611KkXxdIPaJ5ykkZrYfO1r0FMKSy1w+InKJCJT8GvvipxU60jSFveM6j7Kl7
BeP8/rTc6uLi2MWcbGpa6CWE9b+elqlCeyhqI3nQjn2gV7BpfO6dWJ2jyvlWFFmI1L+DQlX59+R6
KagTPWDa1ZlB0Xogf0Ng/akAxyxxZR+2g0bZPgwgX0ALXQg0CetVAdmQAjKG+cLjZUF3pyJdgiLv
PNuewnRyvMWAwEu1HAZpZ7WdY8RGqII8L4r0AKUI4YpK58oYnVmLpwkNcJnCKJDpiqzKsbfdQMiC
KBTEXjYS6fXMz7OpNoAvabFBv/C5CMxhRSpDj5JGppa2c4Rsvw9gOLBht2fxUOR65ui1FjerHpR1
GgDtAqmf1MshvtM54X2X2reGKNnREDLjsXs9rjrlOvROsHB14dgRNfGsSUGFjTgESD2OlMVvZc6a
fx9JoJsshLxQqPqDvL82mltWmdn2ogFU8cVs7ADw6HBSnudxOliNLOuzgzHE7YInKcLn7b0jSpEY
fTaN6GCvxaqyhi3aSE7QkLFSPVzJEkBIwU+s7mjlL2n+w+2Kh2n+1anHWYcEyTJLNvCeFyExAmkC
vL9BPhVmm1uzSldt1WJnObnD15m9F/bbIus+sWvFQMrCBgkfN45wSqhscW0+QiSbFNVnlfFnva/b
g+mMfyWuJQOr3GLecSZtzCZI7qEucUPZWqyibkucWHE9IPPdH9wyAiI8MofygZPhLc1fG/azc8Nx
MrzVJaFWjUFV2/i3HdhUxtTcGTt2KNSoQVxGakBsb7c2M2+KpjLitj64fIZIUO2Z/B06Vvf3zS15
BDixS0PCJKeJqTcVL2HIeFRmIFTSMlgmtHZ3+ZPelG+L8wpdk149NRqaWa3Vl3pQJJ3Zdt41oGgj
0MC9jNeN+PAsbLZ2kFMw4rVJ0jAfW3ZMip74rQE6wf3h7hyyl6ZEcAzaiueEFtyI65Y8Kbx6L6Gi
eN/E3spt3BTg/QDfxLtTOBQgoN/VuWHEpBnN10FDibeeW+XE0bM9MuRVgD17WEJkkvAqBL9UsNeg
35o5Y/fEbGnC3hwDyz53phGko6TQtTd3l4a2D7mI1NSJlAXOA8wdhUJMk3uzE9+fuj1HwFYHVhIn
HEgE2xdcWHCmvmJcG8wYxSCKZuQ2YNMS4NLeNkcB4B8bwnShRVRnk7o3YYCHS+dnw8lVykc1GaKF
nDoNWOK1e3GrYOKfXZM9TP2nbjrPJOpBerk/3L2Vu/wUYULJJl9eAz2BG7IKW23wt0nN0ZLFld36
uxOLSwqBPLorACd3PbGLOSx4M2JiqwpaYA2EoM5aIcnL7sW6SGQjqkOletOmEIy4FqUQALDNOKnH
qvJKdUCc2ZlIbdo9C9pET580lb0yo7YroN3zk56AktJOdvfkGJmMZrA7ubiYwYyFQvGNQK/pNnrb
sMSM+XRopkc2PJlnqcPKjAj3IJTrkoVC7jBuNbTJWh+T7HOVFP5/t34XgxFSgfkEjB1hrhn3ZefV
xXcDiolMkUQzu05yYURIYiGTVuclWnBAwuKgcbQEeUWHn/sev3eEoAT7n0URNng7pU2a9RgH5mow
fs7Ov2ZE4zbDiqObmQuhEVW8ShIXEBvi9lacuT97dQUc9NuqT3i1/r4/kJ2FRyHlz/EO4cwbSZME
YlksNxrYySBdNaCbUYj+j33Yljl9BnVMNq695M6WLUUtClRPIPkED7C7YewLklvxTL5pA5rr2C/2
/NgMzUuVpb4FMdxysT7n1qGwvNq0j854YmejhF5S2MhEnncHj/zSFp2g+66YIpyMdi0aaL7FCV5v
dfuq9Elg9y/uIuN67LgLuvf+Y0jYXlM/OR0AHnAXK/VQeYWc978PPeAoSNoAQ4RMu1hCL1HAJ2uy
raPGva5AWh2Ys+T1v3CWCyOC15sbnjRLqRX32tNiP9n1I6RT5n/NLoeYMDA1yNiiKg5EimAFCsmj
k3STtW1flOk97F9ol0uurB0UAKxsrxCCigsg3ds77OKKZt2YmQtyHTGtiuVpNpOzAv2ygFGAveyq
IdDQdyEziNdSd1KZ4xzKtYTYODBZZXR/VneOK7wrNcBVcNVsQNPrL9GB1l1aVtmx6p5tE427rYhK
C2W7Rrb2d5CdAWBPDK6WfOYztUcbKfcT9J507TEZPt8fx95uAuHgPybEcUxpV6otTLg6MmyZ+mPq
PqYK3BdVAmGXGRKWLlMzDjINtWO9/1ZmTrCyczrFbJKVgWV2xDhASSziTBPsDKd1Nt/qdHnp8vxv
RiQBqWxxhKeL2TgV65PWhseD2sq9IXPQ3Ob3/eWRGBFfDPk8V4nadnZcEJSaQT9m+UOdBPeNbFNy
XXRB7hMFYDyAUMKBO1/7sj2NiVUtLtKS6K8a4tzTfKtc9LBvV9fPwdrI8jQ7Zs4oy4f+qfReWkYs
iIoBHpioxyFJKFauKvS/bfmYrGfz0zp5SRI6aNjjVW/VEzuuHwo9DF+cE9C+j7XjW8/Dc2EcOA9s
E0pwEBR4GCGx1oVfsqiGDHI8Hf/dtPz5OCAJNoizjUyh4Elpy4ld5YycE2r1/sxQUWvV0vK6LlM8
jSedV64T8XKu0PC+5Rudtc008LqotoEJhPypcN+66C4PNfiZnLPC0+LVeeUQUfix/GU/9OXBVaMc
IkK/ORJZvo4moS/5e5ZLYiXR8f58ARA2SAhCkQSsnWufMNARvSxzm5wrs5qxWevF06hq+13CMknk
d4O33mzhIEXiEShGHKnC3UFMOmV8aMk5aL3v1Pv+MYXfh4/Oe+gO9+f1hmElWhI8fZhADNZJTc61
xwLTK73W2/41hUClHK2D64FJ5VNPD6KceQ+N99k8TLk3vS+BZF/vrvDlmIX5zSsbGt0mvuSj/fMR
z6p3Onz2Vn8Inh4Kv5F2o9mOI3GrXRoUzt9uTOnY6P/P4BjYXsCYF1B/Gx8LU9/3wSmTXdd7TnRp
U9hBxZBqeopuY+fH5+ivv9yXw0Ma+MR7O0qO4ps0kriuwlmcz/Y0bXT58yOLgvWxi4yTXwfsOZCk
CHZdFSVFQBA3bpMpiv+bRd05DLXWc+tBSv571of91/W1bD0r8fzFy6bgV/H3facVT+dtbJteKY4B
1KiRjrzeiVWRQFxl4OQcmYqvviqr/xBrMhUXmRFhpSyNYRdWMFKdXI8/QZ6NQXHAcyU3zc1DQhyM
sFAV2nJxPMPJmRpR+7X6ZpycLwAtZ58gM2CH1WPbenbuQ9h6dMLM9oz/xlEsdL6DKNjGXxGvurkF
jLleZvUc1B6e/6XhUcNbqsj5eDn7pSwo3g4ucc9BK9BGGRNgXBQGrpcOKQnHAa9yOSutCnG3R7Um
0X3nuFEI3yb00oRwolEbvTpXRV/O61tSel/KH98j1YtO/SPz1leAnjz3GSo8jfcSHo8AKXm/JPa3
m+jeEIVzrC0VMGjB8jhDA6MPay/4/p6H7cEJ8kM5P1iwjMPlqOBsSULzl0z9XTbBwt4gKp/ryjGX
c1fxF8dqj5MyyLo5bCO4N0Jha0DYzNJQSV3OWhplwxgScnI6Gg0Jfb8/l7uG/vAZAYICNkTYG2af
mcaqF+tZzc7oGe2Ov9s1MmTs6T8KtuJ4UGmA+sVGaEQH9GunRLdwXrdOspy/6B7uAfVj8T/6j+Dj
k+q9c6/21dR7nb/lfhh2np95y+Pbefjsy47svavh8iuElYM8XV30hbKcN+69+axYj7NMemJvPi9N
CAtX5WpN6wYLh+YOXgnxTH1evH56WjVZy7Obd+m2CzdVXnT8MKxN7/B6Tsdc11re5Ou5OJkf9VF9
hHZJ8Vd9qjuvQkuov+47ym7YfGFOVKQz6exkZYnJY5M3+Y/PPAt4EDXBqfUPtv8UzkF4/pZ8+voT
AVsY/niLocMlcdabWrUwZFEdfq7ztDbWbD1ryzO1GRqxx8SBHPnqzZPqmcMP5H6UMpdhbHYWFXIN
uH5xnLobW+56piHxm5al6qzn+sX6AgSaGk0Pdv/YRsV6Qkval8JT0F3vqURD2FQSztxIh2PI6HCG
jjwQx4IQoIhbtSsIAxR0ImeW/uDaW1t9hbAo9qlnrD/qfDys8+cM9bqsNN7GnJ0KJTlQ5Bjtj8n0
hnoEE/tIk6Aef9CsDcz0t7muHvl+3zf+PA2E7Y0wAQUr5B83HqHgiutqVVoJfvTZeH7+UBFQP+Je
4D95hPdKhVil7YPmJfU1z39Lg/jLfet7XnFp/c/fLxI0SwotlqFZ1jMfHqbX2fZq+ytRIq6DqBZg
9ymSNblJ+29rgssVhS6yvSLFPEzTOowx1VrPCYe6NHrFpG6Y5AnkB18gfsOMDI0SrAfyXmuhpssE
mm6K4n+sq6jAIyJERyhRlK2wSD5lo7Kep4ch/OBR0C6HSgkh8ey/BWz2ZPJsu6urXxgUjs11ARfd
gfTUmVPT6wBnGGe/ZS2EIQL+1wRVLafy+wb6aOxnmgJX86Kon5RNzj5IrcNsHPo8dCdkK1wIkEq2
5mZadDwkvtFKAZLt4LALkYgFXY5RqUd8mup9d6DU9mMoJfnSXRPA7m5rbiPzKpjox6Rwe4YNWHsQ
O1iP7pl/qc73XXjvjWjh8v2PEeF+LIHjGC0NRtCTPND81kfG5YCD1fKDaI26p+ZkPkWzBeRbAIca
DzgC6Fv2QB6b5zyS5SD2/Rt0OKTfASoEY/H6vNPVjmmp3ZFzahs/iykPteHUz2WoVL+N5N2ao0L5
e0Kbe3X2GjO4PxV7zyqkWqEij6gEQBqRj2e3DS/0lZLzzBWPTx+5Rybio9dlWT1MHN09q9nLGjVq
0WZG6b5UhSQ5ufdcAAliEz0EQBf4JMHdp2qFXlWGtUiKt8n66LrYOkxfnNTPssh4N950Du37gUDi
/DBApAzd/6ZP4JhIDpntyBQ9G1z3rUMZjtUbaQYcAp2VVxY5o62NTj7TL70b5KchC4w+6BdJnnQn
MAIMGfkm6I2D1ysye21nWI25StWz6qB+gn2kG940SN5Be7fopRHhklgo1XjBYMQdDtz6UvQelLFr
9iHxHxEQux2PF2bEC7NkdNAMRYH/LLZvu99G9qUuHrMsdszniodsbj31dN/m7vQBjABZeoTQuigU
3HIb7WfXTD3rWui+sFTy8zet3f4M6Z/fF4c0ApbKJ9JqZz1NoTQ6ECOPgQjutCglVtWgw/KKDjEA
z6w/1LmvobaN/KeXMsieBwWeitz7H+a+bDl2I1nyV2R6R1/sy9jtNptMbLWRVSRB8vAFxhX7vuPr
x0GpW1UgrDBX8zKtF52mDgO5RUZGeLiLWoubSfSCQDO7IY+NUHL7mHQa3t9G2gCJ2QtZhRsMXECg
j6gbvGggUQOtQVYtoPOauzVUJpKOiT4gjNa8+Kh4AqFTjrgRkFIC4zPUO1uBpmOt8RTawhEE66uO
Sy1OaruaAp2BHOvI4CVM0zyRbtkWwYmRCLH4mHGpKuoDkOsV6njAwlj5MAIUL49SDHnpgnkuu7Lv
zetrthg1TAiSPxdNmDm5qs0SLQEM3NFr4CGIYidWgrTUSIFoTq3rxpZezMgy/mWMv/SobCcMBdOG
nFPuOd2saKvHm9EMbPXT5Gl9O97xpL4Z9qrJ6v6ueQhJvAJV+IE/ne+hWam7AQ+4LBXTHmWPKmMw
4OeubiVhX8RGPh491uhzW4VUZlyabPGMJkG9lVNddE+Db0Z1a6TqUYvXiDqn19APJ3c2LdNT+yxy
8yE3WGQyXEJcGfA87Ehj94knhX19+peu8PPZn13hQwXZnSGHGW8gobBXfKPVLAGppqRaOaqL4Toa
zUAWjngYnESzadYgKAX9Giy0RKSWBkjr7oLHdtNYCTxqSIo9uxdtsL7Z8TY8dW85jYsp5byaBZ12
78+Z/es7ZjMb5X6asW7COUmr18caAlo7dZ+OxKBq+XR9dhcD0gl5MDV+cyAtn9li/bhvhizlHHYw
ZMuLbQ5Ckpyunbznrfte3eYjTe5XlnQxRjk3OltTdyySYZAzzvE3CMvASCVPUwz4cqWrt61T5iYk
x68PdPECA6QcfRZTJ402C9J4z4dIcZ1zSHvx2wxcpJXB/0/ZPb6P6ZmNWfDheXmV5BxsMAJlT3Jq
sKmT6RlQ2MNKXLt4aQGsh+sKDzZ0B12ePaxZKlXo53fU2HLjN0nesdlKWDHd6D82IXjDWDSloSdy
PmF1BkneHu9FJ8sMtPqirhR6+1wm7BGKOIG0cvbWrM2mbvC9JhYyWCtdq1cIf+tOeZCopvdrXWmL
/uRsXJNbO3Nb7FhHHt/CkhrrNWJg/1iERtu+AUxxfcct+Ud0pE3MOWBaRYfxpSG+HDy/RtzkBF+R
R0y5DggX/spYyGDLf+c+PLc1G1SG1FiXNiXvjLcsogktIAz3LkA6XYPO4225zdfSKksb8NzgtJ5n
syg3gaQMGgxGYgttJFuQnuPP6/O3tCXOTMxzVurItRmIx3inoWJijPuXdpc+qpzuryRAFr3RuaFZ
MJF3fTuApJV3pGLcMJ4KDcxHlweI+HXEmhXeTS/eN/eF35A+kFf2/WIkc258FlyofQYylizlHV/b
ji6kTYDOwgYh6SmlQb5ypleHOrvhXK2vwJCMoVbgg69pFm+8/MhU23wfZHcj29O4NoPGrtaaKxav
GZRRIEs99U2h7fRyv4iVWCQ8mv2cBOIbU3pHVxX09dtlfts/QMc53fS1Z6i5DpYT2RzXGgCWynBo
hwbQSACVMyRZZweErzLGxRlFJq6mZX2f5nTQIRZsCNmWCy1W3lfiphd17agFKy+npfT5henZUWH4
oaxrvFgd6d2MbMkcNzie5Z4hox6bJkNd9HSChpi6G+Uk2plP4i2/41nC4x/GYixxP4KrEHmD68dr
6UL8a0YAF7pckVCqkg7ZadZB4YAg/3pSVpIBS+d3QqpBaB2tCsAFXBrwmCLv3a7kHPR0DlYOsdkc
eCHqPSDruhIgL+YdoJuEhgikYdBBNlveIZPq2BN7xKI69+bqNzXdooR0cumatNjSoHB5oDwHbhUI
6s0OEIit4sjrOM4B9KSLAPzXMh0QcKNro6mFmgT1Mc5X+VymqZrfxYCXgwkIUErIhM+Cl9xV2HbI
Vby+7QSKGYAuGtVRenRJcjSi+122W4vtl+oTEC0D3yMiJg0ln5nFFs3T4xBpnBORXbk/dFaskMKk
ni7eXd+Gi54B9UgJcjkYHFoPL7cJtFki3y9czgmGl475ZJRN533I1SY1cqsMKQ9KGtYoSxr8Crtd
wa1c0ovreWZ9Nk5GrAbNzSbr8q7JLPG18J4idVN6txLSwmuye0svDGXqIETohlc8CJYvB9sHFX40
BLwzAGhIeeD5NVKMz0JqgOydVBESRUZ5SCM7ea8K4x68JxkyZlluSxsO/d7eV+oB6TH+ur4GC9sL
mJ0JiYxqCIigZhdgNUJ9LVO5wYGwORkL8ARBxvS6iaUTemFjds81Q9LKPPpIHVAvmR2TmCIj7uXK
6Rq7Lw+hd+gZ3Yf2YJ51ZlbccuX/8xfMjm5aDnwzRih8Z4MRVK1Vgu42rkSjR3QGOv/a9XZtIRDQ
E5Gq601RSzZFtQKSWpxpjkcqGogCvEVm2w1d2VXf9OzgDEL70oOumQnDlcX8wfyLV4iKFOx/bMzi
TlUB+q8YMdODNVjh3t/4m8p4ufUI/rFq0t8hu7QRb2Xya3sPTXD9+kIvFRxgHkJiQC98n+vLLR42
EtfHPSrsz4eXN49klKGJVdsRtVDZd3Dvko5Utm+d1hS2p7mbOclzw/NC31ADqAGxocFpRquSb5Tm
tUufY3nl5bVmZXZWVHDFdm2JXQS1OGjUFc2xSlR7DJFzYxvG/FuTqSGlDRo9OOLZqcn9f09mQ2v9
cLhNzcoCMQG5I5jNXyppNoV5f/pY6yte2qZ4+AGWpOH6/iFWHvasNEAAEMACeRt5d7y81h/w7ejm
i3VmYR7cc0KPjjkRFhLSDVQ9yBZabsjtAzZnTMJH7aAdelqT94T22LcBSXXe6Dc+fUBd5fOJMNva
kihHkV6njEC6tQT+d9b32vfNlpmJa8lLA3wf0HbILyLrF5uhmVnZwT26m4Raxo0TGpFZWokJ6TKS
0o4wZkoRdFzfAks3MV6P/1mLOf1HonYacA/j6ABwKFJgrl8gWHoYb4bw72y2c0szBykrJVcVGgrB
CYZcTZOOIasbH5zEQOX88lCkvEeUiDYOK6bXR/kdDF6b72lHnr0nI3iTRJO/bb88gMCeFMBZ+htQ
EuPfsOg9Ob43Zm60pLY/90+QziL3SPVSyN7p1W4VJrR4XaGCA3gzKvdozpl9jyhWguD644C5KB+y
yM5Oqt6VN6Jwn3CcHpgpeuujgSqb6/Ow9BwE7dlfdmfRUCpLjVrHsMtbUJZ/rj5djdDEtFe89Kqd
yc2dzXcbdELnQZIZ8V1tslsdDQnU6cjHynCWvCVYHMCFh0Ik3l2z4bSuEPBgQGNhRnq/vX0orA30
JUN9fMxS3AO2e7Py2lo8LucWZwMbPdQMuA4Wi/yYSjXQerSLkU7cSHq79w+adIOGt5VRLlStwFWB
JDWqnlNX6+zGZVhRhmw1sJCHVkfq7yWILA9yZ6SJ6BpvwOLCnduavXQC5IVVPhrwbGvI4blTQRau
jAfdkNYazL9rKPMjOTFfgfMCISGilcstovqDqxUdB5A1q9LGKpQ9eAWP3DbZWOQO/U3ErEz6lR5U
j8TWaSc8PIo3j5qeVXCFa6s6Hbef34I8JDQCwEoyv9vDahxTTsSoD+Gzd1Iot6W1BfIa8oXDv7Jp
vzm9rhmb+f5OAUWuV07LuRvNtxfzpbE6S92a2Lp3dxptSbw7PnwaT8ZrQZ9Kq3diaseGpnv36+/N
H4woUzSHBCyLLlj0SktzkETXq1GsMagF1K2Y7oYo0UsthmQTYDtGBWj9Fip7vq6NfXbLMh4uK3dQ
dlEqZ4+BnLIbCaU5K2RH5abNghh/Le8sYRSV2wr/Q7edp614sMX4b1LbxNsY0s347Mttw4yBn48Q
qkVeQXcthSViR11WD20dd6O2OWVvX4xu76RNQ1S6BneZTtp86UCJDgK1Kf79gbYu0lz1uwwZ+Go0
Ru5N4B4GxvQJunpXzvyaoWnDnvlPNQS7sItkv9MqzovY5OC4O+WY0JxbMbQYzp8PaTafoSxkGBLS
KEpK9Ocd4pEGtV+j/IXuIclATkVCW8JR3UHumyEf9uOKb1s6eVPr6FQzgQz3fDmTstW8OIH5vPSg
EXaQhE8xjEgTBFRkvlwIv7AMFdsCFUdS5VvOMyJxfLj+EYt7CvkBdM+hbA307Myp12nuxmpUc07q
WdFuJNrrU2VatUeOlmF4v26225PyC14HkprXLXMLF5g2nT0UsMEzjT01W+eEEZSxBHqw2UbkgLRL
Z4wD5rtEgukkHBuyEu4tLbeGpAvSLtOk/6Dn7iM1FqGGwjk7wYeQEHkqv1I0eeTkhqAUklJNL3Yp
FTaPtn19qNNIZkdnotDGQwP4NtBBzNx90cP/CCXPOmlnaulL4b3X3R5K0A0A9kKot/xafWTauNcM
zo6QxKeS2iPR5oTvXHZQuFKX1TW038IxxUMbXbGQkhNlOKTL5Ut4lpGzAjaS9jC0xkiDUU/rNY6G
NSuz7SnKWZX7AayMFfW2t8EpsllDINw7r4HATpdt3Il20j2yubGyXZby2lMmASk6kBehl3Z2VwWy
D8WLFt5WBReDp95r3D5LjCQygCwp+kYvodTXfyqQ1WJoXDnZ2/VNs4C3gnPgvjmTpqh1zj0b5CKX
tGPNAzzKn5T3CYoRGRan3LDPIGCzgUKoDNcYj9fNLgAiLs3O1nUUfSZVM5iFpI88eDqfAlV30Ey1
s8uWqGh7zBVT0/EJif8q3bHIc0i6uG8ftUgvypXo5KePwMfwE4cEuAyR8pidnNbrqghvWR7h3yYg
/m6taDP9/cuDcvn7ZwcFKXShi5sRgwXNjaxsxMCnSC1Sadyl5b0IjXq2OmihXgybbDzU7doe+3lQ
L+3PJhtJCLD5TOMDc1/21B8r6cGNdDe5i9zX8TWSb5WOKh8ZGQgArNcXeiHcvbQ9O1q5MrRCIWHs
cUxRs2qrnDDZsX8qKrsEUNoQq7VSwhRA/5ht8OGA2R8dppBWuXQZDV8PkVQg1y5EdQy4JtuCNElp
YnRQKp0s3kcuz943VdDqUPICgX2X+pJA4jKSZQLVeWAL20QSBkhsqMFuTKI8J4Pf9W/R2A2vGZuM
H5nigaz0+kT9dEGYp7Ovnj0LxgEUyZoMhFAJWUK2km0BwO3I30l9BbHJNZmWhR2BroUJuDuBPX/o
3XBcnasZuqWcQHoSi40aPiSNeX1AP68jdOVP4mUAc4KLYI5LaWK1E9KhnTAwCeCMMR2KasP4ka7k
j0Ksd3FCs2wtBfIz2EG6C+hVEHFI37rNl2uvaI3WNKAmd8aoDC0/iV/71l8Ty1yIKWAF2nYTSTP0
ROacwmknJp4b+LwjV8D3x9uqJIF4aEApE8Wu2bYg56rKUVcbM0ieQYbaJKckLYgUvq9hqxaKL/gU
AYQguEIgPDIni/aqqAFtcsI77iF/KGihS8Ym2Oa7SjdUMhqpSISVWG6hBA2T2Dm4jyHdi7LD5Rwz
vjo0rIRS3XDKSIXccEJFnbvp6U2kS38jfkMWGh3ZqECiYx0Le2kNjyZFCboYIIIYNxFgjPkH+8rT
hAZU5Yjrk+ZZxv951z2tERMvvNxQjcTMAnHEo3FwPrfBIENfC8GH42cEdayBBLa7qXfKTY3k7a42
tp/FBrh7B0/HlTfYggs7t/x9e549TtCXmcQenwsO14KaOLfYDpRegG4aY6y7/ornWRsnPwtBGH4E
XRiDcbJfuV7cCPrG2yYU7aDubWmI6A9zkUCsrcgnxVo9bfEonc3x98PhbKS1OoqJG8F2fuxrAuYk
3dsJaLqjrG9QSNA2O8wvTZ7+RsrnYnHn0XKNCB5iLDCs5Hr0KtL4Vur3EmUfEGDE4UqAsXQLIq8E
6kKkBtEtNlcGSmsk11StB0Kl3/UtbTXy4UlmrukAR3f+61itQWKWHPyZwTllDj9y2ui3La5dIPgH
0vOERxy7R4+7tO32r+7TNsYbZO31vmZ1tpOQ6O7roofVPtmzKa0aq5H/1sjAGwFODzj5Hwy3TMc3
dRQKwNvwjzUjbqAjpddcSCTeKQSiMpuEVV+49KtyzZg3+dBmXLtbkxBauNwkkAcDaopbFCSC08/P
tm3sR1nOBqngdLTfxG/NxjMxn2uxE4/fMotkzq3MFzHP+hgNiLAiHhIivvQ6xNReiudsgzL+WgJ/
4d2K+x4P16nPHTSb8yf6UOOaieXvIemJLdYIyWl/pz68d+/qu8MTjSPyjj+Mt+j49U0hJ+Jduvba
W/B7F98wC936apSiTMI3ROi/ARFJcBS2UL3u3vw13eKFd9flcGf3ShCzodJMw70difxheRZ5IsL2
KzM0u1orRi0cC7SQADQ1Te2Ujr3cLUw5uGE/2TpIxsfqLln+7XjDQRUVQMVvyMLZXmx42cs0IROc
0oQgETUT+y6wKp01jewXtol+PazjFh4zGMxf5qbPOTNXRgqk79RpjUhpVl+dBWA1rkP2ttnfN3a7
xlm4FG7AaU54buBnwLE2HZIze5LKFXmUNoLjJiHptq1g8OohfAtO4HAh4rEt79hxX6XZ2jgX96KG
bDUcDaAV4mwvNiGSaV3U8Y7+zG9HPFVCeuOT3unukTg6reF1FkBmU44KtwBYecD8JE6R7dkwazVq
Br/OASxJjJzVI426TaDHbIwmxsjwYlVP3RhzsM9zEGHmkIIXTpyCAMzvjHZwuHjnj9s442mV2TVA
IPk+4nXFv+84KpZUfhF8PC91tv2IUUeJrZVNsTRZE5UQKKyRxAAn/uXX+zlQ053U8M6jPvKktTcR
bW0WzhEvvALtp3f8Tq8U5IvBqHPd9ELzHibuzPTsIIddIYHsGXfOcAKVLhr4at09tbpGpIAIT2xp
GL+Qe6NiQH79sm7ag52udrYv7lE8BMCmNIm742lwOfzeQ1eXxuN6F0iILE5GXY7UFA2hp1WC96XT
fm5qNtOyGwAnPMLUo64/i9vCIxFDuAOLAM22xRW0yzfr7/wGAjUBdNjAPYi2k5k1ZN8Ur4xwtUrP
1Sv7qOx6vX0QbiLjQaHWngOHDKjWTqVzfy84TkmI8ZTae4J87v3JM1dO5EKWBszXf33LbKGVfhBS
gVEBx0anKTiZTEnEcotrGYulrQwpdrT2AzvH/pC6baVCiQZ1FJxaugs1kqSWZ/QIDVMjiJzre3cp
8pbObc0uhoHpeXfIWLhuHc0x2r1Ix7fAYYzB3KevKtlu7Zx+0RWrS7m3C6szj9qi2lGFHS84Uwlg
INze3crb9oHI+tHY70vCm6/jSH1botXH9QEvbV4Q2iArIIOLBWjey3MSuHU6NpGMl4ZK29Yj3X3Y
/bpuYmmXCN+9qzygL9L3g/nMj5ZjwAV8hcHFA0C5kPgUmn2YbP2ViH6hp2x6toBNYxLiQJZpthv5
2lOVhMFQOrSTDY/eE3qHjxUYGVqbkGT/jg2KJ/F7Sz4Z402oiD9Y3MpsykvTef4Nsyi0kkTf4wJV
cDIpY9DWFFWxZKXCqD1phV84dZQNDx5ENz5l8Jc3eta4aBcXGV859N6IXkCtaOsE+q5DyqFDpBgE
IkUIMYicR+wbn4gA5mQtikqkKJgKSo8e4+O4h26KxlsujJGn8qT0PZbFJDZlN1GMkmneRrSc3Ax+
k7ekK8fmF/D4zWbk+gaaXBojOQpfyQ9ZnsZHPiuhOVDUfF7QdACZExVSWfCMCogmD//uD7/CTCmR
K+Xy3GbEBIFZrWgAnPuheogkIbbzWIEAYC57H7yEmi9tRCmjcVqnHBmTtt6qKc9s4jxVAhJzudLS
nI8bCCqkMdsZaYk+TAIuAUCnU798ZSFewxK56xqXolM3ekswVRWZVDfXZE8Xb4y/lu6HfHgXtOjs
BNe/Ez4UUAin0r02gG8tI8zG37mG5pmev5KQWwx5z23OvY0qV0OKkqvj72Xq39+GunfiLA7EELER
W9LKQVyo+eGEoIKMDmqc9h8dA2hJTbUwdbE7DX+vt+bhENkFgEkZeZZuQYH2muVULHQ5ppTJLH3l
tlgerYzcJmoqE3/H7HBIYuAOcp+IjtjqLXMas1P0KKJRqCTsBntKEcBYVB2a/mZYw8ZNv3l+aUIZ
7t+W5w3DXsYn+SgFoqM98zmNiFBafLbPWqtqj6fr3m7RAyC2AHk5fCrUPC4dKnpCIfLdpyIe3M/a
cGhagAZWqhfLnu7MhnhpI8kHPpBY2CjNww7sIiAN8vW7T9f09i0lxta+/7KVzaO6+v5dHBwgkyIH
TDXeTtPPz1w5I4zMwHmj6OwCmLk+cVPg8mONzn73LGJrZPQYCtPvHhxj6/gAAF7//csH/MzALHJS
pD6UtRwG1NB2LR/AwuesRUlPRDlPyckonLJGJlq27+qVoO072rw2ttnVVCgJNmAB05lxOLzcmkBr
ka4A3gd0g/t9sbm52fJEv1dC4ulr1+JS9DTBXP+9ZrNT13thHno+K05tB4fh6wXvESIaaBDa3MU7
K/96+pU83GwdIEhONnIIf+vQ/2V+jkpluJwVuhBDb5+5/e30AHD1O4UOt/c10I9WuLKLFp0MHmyI
+/E8Bch+NtX9mFUcF8ClRkA7HgYKjeLaGB62INr5cNcIHZfm9tzYbG6hyhF64yAhjSAa0Vah8Z3N
/VrZttMdMN87WDt4lImdGnSHl2cubSMPUumxiFSFme9Yk9qnD7tZe7Mt5RDwpEe+Atpx4HmfR6A4
F6qkwEMGJXW/zLeCpCDmJ2/a7nbzqzX8O7XUb6gQEad1Iv3++hiXIsRJ2x6aRNAIxRdcDjFWmkQo
Wl50QvmtGF6H7CFhXoc1rewFQCzeEGdmZmNkBMicyJUA7/U8eU2ftscQiKmCvD14xMd5EAnZMycQ
c+9pDfZdsFcG5kAYXdNB3tWg4nB92Iu7B9gQoFO5SUJntntyny9YflBEh31hbuPOkpsNlLLRQSGv
1PaXDU0CwxqejVjey/lV+ILTMtWXnFpXZVN4Y107TY02snPt6/qQhMV9hLoXONknIcc5qhCquUye
JDCVGZWhEOZ+NEeBxpuXgwnFkHs07X56U3IK8g+n+MtISfQALs3kiK7kQAe3n3P9e5aqGag3gwhp
EhoDEmf63rMby00YjfN8bC390NED9NEJyvq0fIp3yV7a+jJt6NqJ5ZdusnObs+tZlVyfqSGvCxck
IPsB/q2JUbe/N7HNiPVO9kZdUMOeOFhP+uPKgJcWAE1HgK8A7QT47MxdVLU4MR3A3zL3eayZQvys
+ncCeIL61ADxWdjnVC0shF8MdvdaEn7xjj23PrtjxaAdM1EdpqEf9PKoPSnQhAchVki/QH9nr4z1
J0gY7gLpwAknjPz4PEM3qm7PMYEsOgnaYepNYXklTX1Fj8IWfeGq3od67b9fN7p4l58bncVATTCk
VY7wFjH747N7AJSLHG4rsvnsjsfjU7bfC/SG2jZ9XHMXC9sKnAHAByB+B9GaPDvFURG6oVwlksN/
gaSkQ5pXB1lNz1jXB7gQ412YmZ2YTPTiqO5zOAtpzK0xVDGnTBDSwUUF4rqppWwLoN2IZMEjCHbd
+ZPdk6NcGttCcpCLJBNl6p11tGhJfHIPPOvK0ZiO3cVFissN1nAuJpZ1ZCgvXUE0stDXk7zOAWm8
p/sNBtZ0fmOsjOmHs53MQKUDGnTTdTrvR+uQiZdKT22d/ja64XTBTg5Ii3+Cr8sKqHR4qg1Rr3St
Pa0M75uG/sf4zgzPzp4USGEKRpvO8eQbt9wx9/VGSDaBbwLV2tavCv+RDNSn8h5NN5kZ+eab9hqL
RoLnuQZBkYpA2vOu0IND4QzNJgqewE8R8zTe+1bpkqpFd0alVwibDe8hu81i2u41hwuf1IT6euKR
Mr7tc0sqaBWAD8zO7+XiWEKhFNqhA0NCO30twIFSaabH450r2jnafLcBQKDhPuH0jtcTGqFGSVIg
/CTV6ATAUfiaRDf91L1/KKSEoDEIxfaaeQKbCfICouEfxLewWm1tn47Stamc1vjs1tDcAMVoVWkd
CQ39j1VBhRp8yHsObH74GOUkMUblG+rd9a2zvHNQk+JQCIdW5/zeiPyhVaYF5Ez/VkGuyvXIGpfd
mo2Z92ozFPfLHDZ2ooXut3zHr53pH075e///NYrZBdT3+aAWHo4Z2Or19LYGVOExwhYhxc59vT5h
P7E2M1uzLd8NRSq13GSLoFlQymwhNqTTjUtywtHC7HYcvdeSlXbFxSkEBAZvYARvIM2/3BzJIBdV
zUYwWleN2bgQuhq4qDeyblMmQBz1df+Y+uwaY9VPXOg0WBQzJi36SX5lNrFJFiZK2mLpwvCFHdGv
xqMb5iYNuAlPXLFEAOVkb8kfAb/PP9nbUtWhK0DEZiWYnKLSH2fj7DNmcw7c5JCyadhN1f7UZFAG
LzFk1whQzyluE0Uwry/yd7X0msHZYQylbBT7GvMtFmbtE0mDZEAQbkpRr98zCZpbUBDIwPlG5aMa
GMkmUuzsnftsO93HE9tgPzigCLOn61+1uhqz4L3ygyZTgnjaellsR82dxFH/zcsfNJpkRNw0z12w
jzAlKalkPWJ2wbDiLn7W2abrBewMCPWg3IHi6uVGTPmkapJc6pxK3gUycsTH9KgJtM7gcn9Jbkp6
W0pJvCkkiCugZSQk2h0XPPWCOajw7EaP5hcJudwO4tGW0B1kcSOt4myWXOl0D04MlgjC59n/AdUx
kU9lfCRkyLdhjwWUT6m4kWvL66042EbSS6UdJeF+ZYGWrntQIExMGYLC4uVzOTsCXpUVI9c95Dv2
XHBXjT0dIW0sFMExFF56mQWlz7bkTc4NDQbCUrL2UjYryNf5UwBNjhAoUNGrx+HxheftbO9GjKtU
UoMmq2fResYOUUOi/sLD0sosSDQ1FEi1wYbKKJou3Tsgq3T5kAJKIn3/c31CJvdwdox+fMpsPhhA
yoDmH1mHBaxdiDoSsTcAc7vJypjnb4C5IW7mHwVQMLQRA0MlGA4D7qN3j2qRQ7CcN6RSMuuEJjuh
qUGW8zI06Yq3mHmnH8ZnQZ4XjK2YVSzr1NlD9uom9yO7DVo74HSuNmVmJbk2uwp+WJs2/1mcwLGM
WjMDljdCMUd+gFIQdHOgNVfeJtFab8fqvM6OuxtrbJ9JaMNMN6zhVWbB2mlDexDuhGjrFlIbauKr
9BrfqzXfNsBbgFiBk8GV8v3gPx9iUA4KdH7BfQssumpBn8UMwacNuQigL7m3NYabxVFOlEZwFVDe
AczzckqbkAUrKqD4TigaUkyl2g43mmAXwxFBpB9/VZpV4sbl3Pfrx2MuBvO9lrheWaQNwUYD/O6l
4TEqlNAd0H4mNL77KDdDZ/U8KmpZ6vFESPzhZQja5JFRhXDDscpgJ8yANrw4+5WM5VfEJZ1VKWJ2
ioGFux0zHrglVnrNhzCzr3/p0kFGIRydTAIvi1BfvvzQPmH9LHbxoUFlTjrhPmdluqCu6kLNHOj3
hEyRBhAk8oSVmoWjbetWHcoZIAQtddSJaHgES+cxOclG+NFZNXjuGUMy9ooZbCSr05MNaxYolYHc
9BTp2gaqBYjXA5NZCzCnIzzfkeffNd8hGce7goDvUvhPOYnt1qyrwOiR1vG8F6XDM0ZIqfSH1f96
7/+X95kd//j91b/+G39+z/KhhJhWPfvjv/53A4XF1zh4TX8jTfn52vyWff12X7/WQVUH79V/T7/s
P3/5X5d/xO/605b+Wr9e/MFI66AeTs1nOdx9Vk1cf38Fvmr6L/9vf/jb5/dveRjyz3/+/p41aT39
Ni/I0t///NHm45+/T9mg/zr/9X/+7OY1wV978D9/s16TtwBh+B+/7t9/5/O1qv/5O8MJ/wCmfVJj
RG5pYv3Cr+s+//iR/A/0NAObgUwMfgYR4t9/S7Oy9v/5O/4WIHBIcrJQ1MZ9LGNBq6z580d4KEOq
ECJXAEAApvT7v7/uYkn+WqLf0iY5ZkFaV/jFs1AR4YUyQfrQMI5OWQj2qDN/nFc9N/RxfOL7AF2c
zBCqL2lSSicBerMIxSQUyvNbkQtq7UFptcqlPdgZHthS6j7GPB4q4rFquB1zFXrXVazGT8LAqr3O
5KG2iatMeGrdgGctoWDBa+YH6AeRR7xt2Fzs/G1RMgqzR62HDe1uaAKnqdnipeQ6tbVGvu9qUyrd
qjgEjM+yxAOevKAlgoeapGx7kiO34fW+KNQXLVDRyt8GXlfQQMmFmqhN1nIkbEcZyP6gSyoqJ8LQ
Eb7tUIGPfFc0ZA2TBjJTBiiCoWmDkAyqFrsgs03L2sSvBCdxjra9lJQF8AMq2FDfqzEGF3LHRxCJ
HENAFwwv5TIkCYVGI9qgQoVE60VUY+WhSFqzkms3xqO0g1yVFFVACjB8p+S0btswhc5E3z7kbC3e
1I0yTgiFUVKg7duKGh1FzUciQCpRQEi4oh9wGxdMuBFEfwD1rjrg/qq15CkKa6XXu0Qsnro8igXK
aQUTGHLfpwAKlGHAGSPwAqkOLi3grBS1VG4CZhRiwru5mhO2c9nehgRBxNOh8yW4BLWMepuJM3+g
bgsu5lYc+Q+J80XP1MS8j3UPN1xPCgGtPaRVshBE5nnHVLh8Ir4jasIqHi2iJoh1tWfGh3oIB5Z7
rHh0J5Imj1r8LWBka5srRShClTJYjQmksOJ93AF7bSpuEnngotOSzuCB4Lhh1ajaJigJxMASen2L
djptVI0KrXc+jUIOnIhN1vF/Il7/Rw7sELyXWZV91Ze+6dLr/es2/0zv6/Lzsz685vP/8sLH/f/h
1ECncM2rOWlQf378tgtS7yNLzj3b91/8w7Vx/0A/FF4LoH5F6RDdSrhU/vRs6j9wyU6Vk6mXZwJi
w3396dlk9h8gdOP/D2lf1iQpziX7i2SG2HkFYsuI3LOylhcsq6tLIJDQghDo14/nd8dsvu4Zu21z
70tVd1dXEgFCOsfdjzvCGuFn8imswFH8nztbWuGPsB2VGDKA6zFc+/8XG9vflODQEWADxcQNBrU/
RfaY8PnrkR9EB1R9EKI58ldx/ymePF+fr+3vqj3/k9iO/qsx+q/z9fNiKcyRoPCFteS/vtzfLjYu
faCOojGMi133dT6booRL+mTXWipSkdMO/4SrIczO7Wh6+o6Mn+FYEpVepqgrhofgWfm7G2f6e4MM
+A4QPbvs014cN1EMbyXz6oCowcm8hhC2UyG1ekIlnV/zPU6/Sa8NpOYqhb/JorqumbM9+jFsy/Aj
pxzBZF6R/GuyTLJry1TGcHXcNo3RwWk0e62Hck1OuSfpqx+5qx7HSs68HfswhTuWrGq9VEzk9ChG
Xn6LXUlg/bPEqzm4aQ/uUzRV/anmLvfnhWVsPnQdSZNDhXd+O5kREnXkHJRx3MDYx8uDXDViqDB7
uGUXUqRr+YLsW+Cf3UC37ZJCgVXAxsCK8S4qyIQb55jG/pZsJyl8WX3p0gyZLPmk2Xmp8h2XqDbx
vZ/D9OjDqNJmmG2RHYFY2ybE5d61qiQxRnDVvt6LrITxig8A7BuMJ23FSSRpd+hi0/eN9Ky48VkX
c/OZFDI1Wwe3uGO2pnZsqindfyFPHGKrSeV7dlIrZF1Pve/octl5tPg2lQWkegPZp9fZV/ljHKsN
VZacx/t4Jwh6yWBzTY+xrsha5wjC/r4mGdxVTQXZcbOHQI/W7slPuoi8fJ4qvxugN6AwmswiwCsN
YK+OHKIvWS9jrx5xZEj3FuZtdo2olNSHqhCVvSxqiX5G1O2nqOvRuWY7Z/DMNxzZ14ab8jt28mJs
OI6lUxTszs4gAJIvgZoBJauYl+fVq8S0bs6Ht2qBIVNdxET+4QGc/Fr7HMMbu4/uUxQIZ52x4urI
KEjt2FrAl6laS3gmRTkMRidF3sbKipdqW7Vr/T4UyB7p9TV1jMNPaypiMG7CHDsd7+GwwEATQ4dw
BIKhvwESPmOWo+4qb88lX8uotox7Xsuwdh+ZGLY/Zij6yqZC9MTJzTid66QwMCvnW5Xrg+MAhhst
aNeUZJcfIvDxnHOSvGvqqqydym7+E8HtNm0UL3IkQc0iRI3xxQfrszg0Ce3m58FkMIBE6qk+0L4o
HnUlMUMXjRFs+9ahQlCRi1jBDlJMn8q9pOMfJaGxOxmHpYnVvYADyB3cDHzWb7w2dIBXjc2AIKF4
cksdIqaySz5n0z3Z4KhzlHhZf+aAR1GliJX+k9T8ry0KoJ0SeytUpZB2wQwa3t1/3aoEHZcoXXKK
WeF2jqJzbtg/NFv/4xVQ6sKfFLo5VL5/vYK1ozbQx9JaI3o8FOeI8f/PK/ytnamUA9OhcAWBag/f
oVjs/8sVUvhQ4pWCFv7vowA0MIulkgEnLlqSpWfNzT9c4e8CZtBpcBHC8BctcQzG0I/89TYxFfU6
4R3WwTKn2z20ptFrgIvf14GlhF4jo5XEN2NLE4+lvJeQAh5iVUz3NGOZbsvEcmR3b0583TR8kxrL
oj18M3SNxFlv0tBTlw3RdotIxEVLp1HFzb8VBf/ZTPx78/C3rhq2vHDPRx8C/UmZlmgg/voN9Dxu
OtcFratAb9Hyq6zGu3SOgOqn/3Clzwf6X+dr+a8rfeaWImMXQ7T4h79eiaTUgh0gtAZQ9taVhl/X
IjzLXoT/07P+pWX996/0P18ogXsWJB8JHvxfLxQmmYtBgpFIXd4KCHsSDwujyn/739455J7AmbKg
BZ79f3sJt3yay53ucY3slTZZo0+5b/l9k/mZ+PEfrvWJbfz13sFfmSKYEb9Ay/p3NGooxiX9nPKr
XbldJD9qPtcb8hRie+2L4//9e/2LEP7bxfClkGgGJAq//0tb8m/Q15hLm5Zbn9abgIQlf4+SFudD
ReZalx/F+mLYXSluiFqr/+HCCEj8798TplwY0kfeLFbI31ejT2ENpKRJah1n7q2gK4fdCFyqimYu
HXuUvtqSZt6n4lc8kemOQcX/kvh1Pix20ykykfphPuOQHx75jIHFZsyV7Jt+7iAXhx8e+aaQ2Xla
MxWJJsZxeOXUqS97FWO1ZI4vb90+0O9dsNWPrswxQWNLAQw3znQ3tDSfnK6JcAwTGEnu9zZlypCG
Iz/rxlUANFSipqvhUrf+nJSX+bFgsf+Sq3IrGqNpfpgyW75kTnj7wpYiBeat07DdiaiLkitTPvq5
YKrqaRo7i1SrpNOu8TkJd5EqLAboh2p4SRz7E+cDYMktkuhX2Vapsmb7ojDnj5DIV2/zIb66UsX5
XbUx/aqDN/MF0gZz3BWxv4adLU+Z7OeLiHt5FgWbDumC/hSK+h3pgBaxX+a0ujy5T1JvV5y/lYKe
pUDzXJfrTMBAIbo8Om4zVT/5QIAxBBcUVCcwFduQ86Ftq7pYi3th9vWjQxt/1UwnIKZ09Axn4PKJ
mhhxFgBNbmXo+oasKKUaJhznLUKw5se4mlcBA4Mlcq9sm6Ca5xqBTnU+2nm7t8Qyf2W5XQlraGe3
vOF2Gd0J7anLajEWxd4mfPavENwjbM4O5fi9CtUdx353zuatgzjAJM8oCqtXuG7o5EQZpnRFXzSw
Xq2x7JLiHfFJ3Y2YSi+N6BwSKwYEo9/hYcZHq9Gvb2W33rmZ7aKOoH2GP4/i8s3jrTkQPebbUcbY
Pm6uGhGSF8d9kd0W5qdTKHPyruKwqhoeEfaw5tylWNW56Z9QPBSNtlyXx5znitfLMJt7t6zhYAmB
W9aSmOESq66fX9yyR+q4dXvlrgK38rHqS33xXYXDQ8rd728j1k5y8vhxOZR+VIyoVSYN9+a3JR2m
g4tZuJpF5u1mld/PmZ2xlushnssj22d4y6M69EewvsV0p/3ac8gcVlgg1DPgoPjRj8zyP1YEuNND
t3ULOe9ZNfnXPMr4h51JNV8TOBNfJhkkMgKrecqbXVTZWz5KM9yWRFq4zA07tKpIuec/dFi4WtrU
2QrsOU71U4pODOatfJkQd0dNQS7SRJ8DJKgtv0oM1aRHzNj4NumS5SjTvXrtUzEesz1dbQ0AbvmI
pxRxbcT5M2Br87RBu4fSOVW/Y+rTM49EfBw4Kc/cGPdRagxjZGyweLm2qVxbmk6VaYdBOw+Hu249
270kX2zH47iWHhgJkkxc/2t2VfnSdetA4BQgw1eTgC6uCzWFj6rn8dxkXSSPhV+zOxsrIFIbdl04
0HTLtzzpy4991xT6is0lJ1B3y9PqOD4HyYZQx0aLuyE3lHwUtk/oSdqBHBwjcAeQKcK7WhVvjBxg
d9j7pscmt8IPfLK3NOxfZ6n6D2GEvFHJwx98yLvy5IWo5gO6e703qegj4P0k5n1jVDd82QfDklpY
Yk6ZgCVbC/P6dDhEUyR++0WX7agSX72sQAryU1SpKbtGTm7xY18Mlh5oooa9HTOzhBvmHiJkOBG2
R43ItkqfQTcGyFc6uT2ju/T63mB2x70Ll/lOtjqaUj20C4ygWnB1BoYa2KKPHe8RJjFs8faGz40o
qrj0HxHfVvV9QafUOJFi6wDT2ufHZeU7uSa8kAhXIijGaiP4epKa+lPceapPRcHnX/mcTjvGaGNz
J4Be+sbtJByKqRrSeo0seemjQrBjVMnhS+igPJMOdNPOpbqrFO0Z5pcYa3W57O+lSvJwo3aI7ske
NvemTQQQbhikfFoI708OJPZPpNKWQ+0qSF+P+RhUcojmHtNSU7kMjdyYuk6GGfD3C+QXFzjYe3PA
yFSA8ecQAMu9ou/jGKqNhmE+FkuI06diSa34tnTa62M6xG54xvCLOETCRXcO/R/9MSHUTLblkOn0
yaN+vGk6rc/ovkJ6ptrH3Tn2rG8xsMoeaCrzF6lcjLm/HGMWcDTp1g7ZbQvBYaf3LWcfOcYvzUOR
OgCjAA228shdoOy8eb3DAAE+BGiycr9dC7My+JSpisEojSbsswU3lz0m86tQa6Xw5izDdGWZy9a2
jObqaWI+rg5bvAt1tyNYjjUwmdl5TRfmROM6Y7WtO1LxoWF7DvtkO0VgrqMyjFeSBeSRcWAXL8A5
jT6vI1z/zjgbzBmWRbN4MNUMq2tMiH0VLO5FzQE4+GNH1+UcPBVfGfHhW8AGUBxZOsAXm5Q7b7Hb
rhc95RRvSZ7Zvh5jME4sMu5pCcNa3ITqN4w0r8idPY52M7qe9yp5SZcgcWc3f1Kwcvtgy4BRrg56
gNdktBFagi455DyGk5krIRXaUVWckEe9f0b6bChHABfnaPf7DDtYEeh86kMYtnoKRXIx0Urpbaxy
v0A3OHfyJZ3TQh1Gt0avUB8TebIw3O8hizFV8QDvKPZC0KTIo/8cAAl9/4JtmvK2j1anEQi8Of5t
HFnlHwSZeFNYqR+0Iml5G5iNABGZybjrHKOLOsY5B0CwSGTYo+FF9iTXUZkDkuEIHtn5drdG49TM
AaXV9ul39YOAksB7t5YeMffWj9NBJoMChzlu6SHR4HJ+wuyFHoQPUd6yREXnNJvceBOd59kZ44Rk
bKnhFFGNmlUEzEald8A1NLOIdO8+0MVrTNOlnr/7BcMP7WamqnzIaeDiaraykg0cUWNkhXSSXXgX
4UcYoNbfQhUBgygZMgZXGsUj9loz0jOzEmlUDIOh8s6OI29L7Zf+kAgL53LaBbdCBziPuimDMK0g
Elh6lgdUUGp/K6206ytSKRo6DPyuZJ/T5sBlWs9A40ZZ/9CnYTx1vuqPbJk0JrNzzNbh7Re1dhHM
ysO2nTdEgR6QKg/Tppnl5W2kU2R/IzMQQVarBYamh+xkJ0IkzlrQBnXRWbE+r8Lr8dCt8VidXVYs
D30lo+9Cb2rERuLUgYR1vwqrNlAgS5XCIqSIth1RsjadvnlgJ9CpzSK2tZ13eosXa1D1Dul6i/Zl
ju+rMQUpsLlq+slxuKIwIBW7yDFHvuM8+hxWMj5/4l0QT9tezOUHAk0Ye68iqdrYhgocqsuL7x3r
zLFPVDhMM4S8mSbRd7KlZdkAf7bPWxJLECUCup5Y0BKgQ8lBJ1dekEbzvoyPZQdT5H7vw3ZRK8pF
KDqhTLxL4RL7U8QgHKiIJfmONsoFMEZqJ68YqCwL4E0D5Em49/vHwrtx/xUXstM/qZkpgnMxP+va
aBqQmZmNPbaQRau5cQZc1yUGeNvOY0lFC5yvOsTJvCNfY0X+DNJakjfEUaBPECra73YAhBdCh1nU
ZdqR8oYTY22mvmK8LlKtf8t0RAUNVLPe+HjZx/HqnKjlLpP0IOG5hpjqYMhl3PV4LOaenXnFu8dt
iKY3ZY8LSnkLZKiGTSNegGhLFvEYsgX4NB2rHe4h2JBDmwSGNAgzhuLZx1zD0j7Y8qHU4KrQZWQP
LtrRQ6XC/Z6GbPqCV648FWosr7ZCkigpLflNGd6sBlvzfvFR1fk7SPt1dA2bgtAQ+z/7I08VfJxD
UOSLS8Zkq/lcdggs5hQDr6hRoyMNw74hzpNn67uqUqjE5ooDR9uW6WAyYnmNNgsZtss43uwUR+UB
TICkzaLn+NSZrQuXIYSdXSYCY8qGWhGdhJd6bZAw6vmF5L6IL4ZrJm/llM8YGcai/TaYQk6Nmzbl
D0tws7yNLvjr3MfJfsG22F/QVIHOm2wSDQfK/f4HTgMumzEIOOJvfRTfMf3Zdw1W4Kpy6Y/5tBZn
zj7jriOVQ+KLwTL/Um5pAXAsj/nTzif9Uxd2vU9Ampy6YoRh5Fy5rY712M03Rwb/LVoXjHwWcvMg
PKXLF2ybbNmKgw8T17cZCHpxt3SKi7dFloAmFzxPmFYkavyWoCkeG9Qi68u2Tskz2Tr7o7Q02g79
locrBt2W65pN6ccmYkwDsFRE8j7AvHzEa7yY/iXvojjHMZkOMwbRyX4lK9v9QafR9jAWizzbdDX+
szcZEZOg8wwGxKv5Q8nBPRJipL0AdRx/pizVS7127ZLJSh3DTrvxHurr8B3Cc1O08WISjkaVoCXc
Lf/KFxqvTYJjF7pp4PNTDavDHm0Mzp+l7mxctSQ38Gudc40jwBbqlnDv8wuvUMcvNkPNUMFwbZ9G
/GtVrcdhXJfjvvHpRdGNHaJIFwcHv1mYwMuoPFVrz35woGtviPqE35/syg2T3dPwPBsbvRuKllWG
aHzMgEUdpi23UQ3QoPseG1UAoKP6WsaDeejDjMtuiml1SHu/fq1yNfyekKGDmnyrtlMFDvchX3f0
5UtuABNTnImtzIflcZ/T+DRmObVf5jTb73qoJtuAMKZwxCuXQfWGUYdG+PyP3MbkfgSuzmvBIvmM
knT+7lZku6D0suhkA6SOGAHvmMM2wRS0SEuGThNUUHxJsjQ75etmobccwbvaBHLyOeVHfHT9nMQz
ffPp9NpJlAkZ0A1kng4RwtfTidp2i3T4jY2G3vHKV+mxy3t/2VG/YzQpSPnVGqf6E35a+jD2yagg
7sIEOjrZ5A9oicaDN3q++FDQTzc468HSG/QiHXSb30styHneFDAqslnXN4klODKmpAvboUhh0YLC
bratxn7wTshYHWN0kt/yfknnS2zJp5OIzuXdEKuyBZdvqnrFyMQzGcrtOzFMvOSasiYjbLtOIGpu
3nQzFh0t6MNc5uK87sn4YrqlOES6zBpZTPMjtDLVOR+rdcDkG9h/i35PtPmS+x/OZaJdPt0AznzD
82qxCDJ37PtoLA4qIsiIxYFCar/hAyDLVXZfdL6Vp0Bj0uamo+D8dtTfOka+9GDDmYEkuJitchgl
rJKllX4F9b2n21sFGue5h/cOskqyrcsPwyCUQdwxCe0KHP7VTT4/hdVustnyVSDPbdgRGRF3QCzm
FB4FnbM51AXUH6knOHiKfYaaEf8ZqWGinxBwaCIEXvu94mjTLcf3RRDt9kziskebrM0tdSvm4RRI
w67fh1Pmsa9ldFdJDcoBf8lWQrxPO4/H04j9A7Yc2cSOidqr1uNGwDA+j9ebpJVBfvFisj9h/Tgf
cNLLHy6zzTKU/KWzNFnvVXCwykXx/KXcx+JVuFk4lK2FG/8IZaW+7oak65GEMpqecDvw+mxq3Yua
bhjIX1w54dcgyCMNeQ7C7xMbRB2wldEpjWco0Qa+RPtNwljiYx5Sis0YuGhrEjQWx2EgBnFXBnrf
aB+jqq0ohG5Nb7rxqPsVx9Gi1z/WLncHuIc+pZRDlmIVOqmaEr/e3IpXpyARlBN4p54sHKb/zHcg
U7uIPcTGcR++VbJLv3V29y8AwdBLVjyT1xJvFwVcaRHrIfWIFrp3MYi4AMLm4IcwvHZV4EeTDMWh
orIbjgpsNCTsExbBwYBPgndc0eusIQMtbtkKArWBnTZ7zs2OIFMF/h3VL1ZejUZsW1+7YGr1Tm4g
8bg4RVRFFzuD2j+OIxo1e4smNRwqQX4tu+ug1EA//mfnckIPBMHAjaS+P2adCVdvCuhvFtgY9Gcv
jf0oUpGeomJOW+3mYT/vC8WlvU12vNnRap5joujjNuHBVWPkDiPEHm0kBo96iC7dQzoPlYYgBtql
JpKwVLtXg4XjhvuAgmW9D2W8v6RrNdzCngbssvDOM3fZqX8esfzOe7cgV9KkqMdPhcnctzDIoriL
FrFht531fA9Mfkd5OKNp2pDKe0F4SAqdT6bzd/SG/s6XEuKTEaGcZwb92S+FonKpMVon2lVhadTU
R64tgU61oaPpAvhkXN8X1ME/pznHczA5WsfDuCT91PawqUW5HaEnu4dhtKzOBsIcV/dqcxCzxFLf
977E7ouSLU0aHnb5pRK0R8QLoH44hawVBOouwcah02VmNYfpSfEAq7v5WK5LYRtIWKCelSBof8bO
D8NpsoW7xP0E7WeHWv9jdDw/9VAZfxCMOKi2QOriXReQsXRE8wDh5qCrR7yWzyNy2WHLlX5aT21Z
d6mMS7NjZQdYeUvUydWxQD10r8YFehvWqarliplvaljTxlgLAnyqRPfVoOWpmtiVfqtnPLL3HCBs
AaaI2+QlmUEUdyuHpF3g8x8jT0TXGl6ibErW2O7t0Hce01VTCmAw8bm579he/gKg+Sd8KZ67fhyy
2m5l/Lhnw0yPATT8dGBFN70mS+pOg4mH38k07gp1QofCsyRIdpbFDLYZMciYb9n5yDO8Cj0LtbZw
62tZPu8fDDq2qEHbs72nHVQWdVeO/EoTDJHUzk00ucRBRXCEDMStTemtEYdU5A5RBCkcHQ8TE4Yf
Oen38WCoAD+5RGTt3rbJmqUtBhbWI8jlbofTY9QhtKQqxtoOarSnUU7JjQxLjCRMwfbq3Avg+w89
Blz2mpls02AU9uEPCnB8bUYihhtPJQYVupTtxTnZd05OUKfkH5A3UF8rVE55i9gEd1KzDOMzo7p8
U7mI1sZhZd9c4fA5CsWi8VL5kRBI6wCyMKirVM6foEAkRQvM3gH6xy1DIqzV/kP01seNTrT+WAHT
hV8LGq3paUXde5HYA7ezhFgA4XUqjp8pm3N4dI+SvpHPavfM4LRszxUSdZtlwUB1Soh4NF1uXx0d
M+DmOqJ/hiHpj5ukG6mrTCKq1W6Jck2UYyxhwn1HbqvJgUDT6IjaZLhP16ULp4kw82xZ7M4eMgK0
UaYKGKWKhieUdf5BJnaFYQrdYIRtowL/V751vyRcgA3i77IxacDVMlsbybPtFM3Cp9ckk4gDzG33
LmED1YpOmvIGscy8oxMGCv/iYrzYzYBF/C6CRMnIQo8h4Zwy8Q4BwLgfRu2m/hBW4rGAGPDT2hHG
3wcDOAB7c04wbTJ1bchTe4NpATbmYtQzzl1MnRfz9oGLjd0BUh/9SgIxXyZMr4BZw4n1Zyo4f5oE
hnYl9orltEL+fJjyfEEfXNpeXGfAha/LHjDHMs1jEt+GzFW/pwWdax11DpajfWctklgiGHcfq4Kl
vO6h5FxrtlTTeZMjdC/zVvQXKcaU4Nas82lko/4usj277xxRl6ha/GuURByn67ROdfdnpRR5FgQ2
6bz6NRT1XmWGtiA6gRxsKECnBokwMwEdQ6M/LfWVbtaNl4jRkh1PrmMv+q+865U5DG5CaxYZrGdw
ytUXoIKPaz+9dRQGm22S951G5ppVeIoz1CPL5tBoKH6F8Hw52zkvIFGxu7vuMErCWdalMCRKq10j
iHrxi7o4LiUoAzzqh3TRcj1It3LEenTjGtcmDoRdMVoMhlDIsNzSrgPAhyc+AD9DSzEh4xqaFCVB
DLXQs/QdPmTPANDvYK2gJjHqHIEzfNGfhy5bSqw8mKmMpinxdv8A0Ud5Y2VsEMNbhfQwGLqhwJQh
frOCy8e1kKgE4Qr4yVyheztuwEbHEy8mnAtSl2jPPHSY/I7StfhGx3i4Eshc90czLw5JuluiY4x2
0ztWcT+0ws8a1t7gI36OVMvhaEyY/FelwFnUuvL9cDIqwWFrhmI+rKTzoOqA2jwrv4ZrD1Pc8VmC
nsM3Kxc2PdElK5+HIV7k3cT3mbRCFgTREyp6jBgLuo4EYKNs1CI6yChEaOriPEahg3y1e1gLFV+T
6BMKZ2TJ48OnzcQNa6k7oo6KjtW+OHm3LTT9iYoTdyjLqDJncF1fZusC+JwpWYraCluEUyzKcmk5
Yzx+0yjF4AUFO3fYF0Kchus5sjUgjlgOliAv9xrxHtiup3wl73O36TMvcKTWYpj2n3hw9H4oLB9/
jPjadSyGmLyCFJ1ArqwQxAG4K5JXv5TkE3TsbDtSC0Ag48bzT+5pvSyiYuM5MKXMidksvPFsWCFb
9dv2ZdmToVU7S2474OpnsOj8h1y0OUOSLsylEIsaz72RUIBtmPyBYhAYpUCSEgysJ8tfkVuq4bSh
xjm0ACaqVxGhHLifFuKnl2XuoLoV5RTQG6+IUT1CwqCQOWZsBSBRsilCNVLkvwlEL9Nl8WoBWSOw
PzZJNdlL71BD/FQgcRCOmkvav1jIcD2WLEtge7+ngPSz0vgvUC6Loe22QX6xfqtQI9sSKDrYdUJq
OQA2P4a1Iv3z0i0K1Ncw2u8JY+KiotCf035OMOvHp/A+wFcEasdtfO0zBVwp7XxH8OxyzGYC54h0
zfWwmQZwjIpui4dL3MOYQQn+0vc7VjjH2iquGY7sixA7He44WGb0pD3uPpTcsfuAbnN5oKPXEHPZ
Kn8eYuzDjdeLeCpZYV8TtP1pnZNVDXfdkqtnxmDxdvNxLJHVNrPvOQohW6+YEfpOeAT1sq3s/qHH
UhWNY0hfaJjB4dLEOLe3KwkM82k0ZZtt583B95dNSbhMWafnrzpw/zANeYRunI3TVxlBgVBH1C5v
S5abtz2HlVOd5ooA7B/muzJo07ehIjFyEBM3ZvUe0EM0QkNj3aAQFjcAetMzPjuhLdIClvSPcXfm
umKW/onmKEziVId3pff+HoNkGG0F5d7SMK13OWCTCI8TzEFeZ4bs7LTnGcYu92QqEWihJ15sL5wv
YD6LyMTPXLr4Vxqpqm+h4V6P4wRB5/cBNSCwzx26iBrUY3G2eF8uJuPuBs6t+EGVK6+Y2c4Aq5sI
k+xSd+PJmwiRpUU+JMc45dHzOsfrKR5yPeElhA1GZyfssKvDhlQs2vVnh54YrKWw9By7FE3WIKtF
H6CYrQ4ZyInfOLJouwSF8d0u49OHdcbcQ1bYP83bCEUhlpWc6xz439xKAhVkjUg+5V50rOMnO7gB
CQfr9gAjifgbNQu95RvNDlrhR2mw910jB5uJw6BBIU6xV8f9P0g7s+a4keUK/yEjAvvyCqC72WRz
lUhKekFoxb7v+PX+INujJgg3QnMd47nXMWNlVyErKyvz5Dl1PuIlapbaXS/q3U7phMi8pvUzvFIp
yvZkzuJkp2PR3FRK4N8aWmG8iK0e0WaQ27uib62r0I/pdyb0oHmvSD4FfBpjGTkpjf8fnCVv1xVM
eUZVS6Uq8fhBvq7s/VQS75WwBT5ZJI3ppoST11YkuRdxzR14RnOwGy+Q01+eT+53Cntwjte+KdeB
6yXE4yuSdNCvQR+Jx6Rn3C+S6v6LkoV+ZlMYZTjC961KeQhCr6ivwPFl11Gj6leDRZ5ra8mQ49Gi
kD6N4BtoZ0Zl9FOUvemzXGt0RkQ6bdUV5crxuZzERrwN6ACyF2paeMdeaUHb9lao/FQ4hgdPVL3K
VZqoYqJDiJMnHxaI0AbIIj311DDJpKi6oUgtd9k+YI6MZxE0MY4fKuZzOnm5ttO71ih3dRQCcuvS
lEnCSJmyo2fB8+imrVGgvEZCWzkJPcKrLPGn5OMYToPdCWl/ksnrLHuMiXL7nCvtBtxfKx2SKc0e
NJMkZ/QYm6HyKtU+zxvRI2+ZP9zeq0mq76lzmv6XbiplDkqlzc0tugiun3b+bRvWAKWVMWu6F6SZ
+oPlj/Vge6WgDcdWnlSqziaFNI54ySNSmCTXIEwKTl3rsh3Q0p2SptvpY3EgXsQP3mDEjP76TfwU
tBlteT7FDSTG0zPddr++C0XGcqkfKv4V/U//YyGEnKu+je58SadIDVDPB1FCnh7tjUzgCcujnnMx
sWGtI5A9u8MklIM9DkH1veriPnX0vOm+aJFG0PLKIH1g4sIa3Jj+VuJQ+M53Jl2J7KnF6hNDL+kN
bIUoSxDD79tmqB6lcGSqRhYzOhZdWu8tT+C9YjZx50xtYc05faLuo7xWjV0ga+lVaxKHHRTaxSca
ZxR+S/6s3PY11TuOXDbddaPr7X1fduAbk7JS/H2lmWlsD1QWUjv0dAijJbXNH5RIlW+HTAiUG7B1
+XBU9JASl1mJ+YPQZDHNnY6jQqc/5K1RVvd+pWqcjT47ROQ3NxK6q1+9Ku4/VA1ASrudtP5UWe1U
7wqEUyyH0apS3hcWIE9bKpLuSOVaftHJvF+BmyN05WkKbQe1lL62uTcl3B2Jh2hQMcQ7VYvhBtGG
Ub3u47CyXpNBrE6ZNg2xHfBZlH2lpmXqVI1QlMj+RHS9xCS+jzo2aE+aIEE922e1Ts/U1LNHuhDB
+AEkQVJ9Iu2paqBmJdy3VRD/YrLXFA6ppXTBA095Jqta8hlXqRMmo8SOwTC7UnMTuS7auJpd6uZA
lR4YzhNhIAa5JObcH2ORIlWO1JUhtQPdwh6yKia9PgPtK4iCGvef7PKSIeHn5oaX1540yhH0TBPC
ctpFHv2hmp6uldOuUYZG0CmtkwDEFPpOUSirJyYFyshJAcY9K4WvvqiKCC+RIQc/TJmfclWpQ1HT
gMjNiNeiRGWKXzwEN6NZD6/WFIf6PrT0Cs2zgI6v3XEZ+q+WWZk//HGS42PW55SRQCdW6Nwn8RA7
WpFLt6NVkdpIZj9+ajIVTvYhU76WZlcLgMEy80sAsqlhBr5IK7r5vvkjoH1hEeLpv1BC7Q1musBU
E7qgyD/WQZTeR83IGIQELqO3LWMspismJ6xHSpjAQGTfDD90aSUWd7En9gxfjhGKM6PaF919qkKA
Hkjd8F3kXv2p5CVDWF0sE3dyS579PDIHCDkl9cNYCsxD5VUYeldzegaVXkBpaU89W0fdHJX76AQW
LZOZVzcl0Q1lq/lU8Zq8gVEgro553XmG2xKoR8bkaCYzZCHPkdrvqB6kjW+JbqGWfuzIjP7Gu2ny
qH3HvlC/KO2gfgsyEnxHSQKPy4SrtbmGGTnXj/TOh8cmFtr88F/NMGVtVjGIV4exkrtCp3a/zLZm
Pi+gAv0Ut5l5kPQ2Oo2D33+Vo6akBiuKny+jQ9+jemfqGXAfv8mMRHUBVM57qauDFmZguX4aQ/k2
5eBaxnS8bGUFaEsvUjRphCKVqqoLQLdYRJ4wNhHdeKbSROEptAKoMe/o5Rbqw2VTK1hXC+pBC4y9
ho6BuVgQ+KwiqVMqulPAi030Psa593jZxMqeWQaMWXCVsx7RXCChNaUQhjbGhFI8FsbHbNpRxL9s
4j1+3BShglTAl2lMff0e4ToHCwc5WJigVGlK924JTzOKxSIw2SnYkpcw32GDTRGJE25zyzCld3za
WQkhuxfmYEkKz44o6/WhyBPhSh++p+Z1aG3Ckedv/RYHzZbJsgVGBBS5Pg/AnbMc5AXSXeBsVUZi
J0jCIZmWrrPqEFq3UXjr+7uOdq++Ab5+/8Vm2DMYNhk5CV1cYtdln6amBTYOuusnOUfFImv2yhZX
12+4+NuVIYEKOIfPxRwcPbm3KxsMIQdIQg5duL1T7/RD5zLta0Pfb4e7HForz7Uc6o6oeHVOsxuc
3pUcNt2mVIIuPe2HnQFVxxYb5/sTMSuzUgYA/W2gs7lw18JM2rDS+VmSdT+0L425wWC0lLZgBAED
7Kwso3EkMfLwdt1C4lOlNhnbKXfzuqFjdmVnJoaFpNv+s25m1xw6pA74GPd/Vg3WEnoSz6GW6hQb
J2jJBifTlxQVZnoMXWR6+/c05bmfSX2ReGYqDbY5HlEUkHx0me2IWecP9V66866E9AYBcL7AM/xw
P7Y2fUns9878fO7OTnAnRl3uRZiHuJ35NvnRNJzs+OU+h12DkTNIL8Kjty+uvgNlsTObKczR/tXD
CrpF9LcUdOGXmBKBioEUAOw6kf7tL6kpuxtDhaKCWrdOKSF/mL9Gmu5UYxCiGgVMvBBspfsq1y81
9RRK0scwMjZ4XN6FGYZTmOThpc5g/iw2//ZHSHnKNIA1UfNUIAcPCrcVm6cRBkKnF6QHuYxcOlAb
RMlLus555Zx5kYlEcabNWWoD64kFZDeQ6K1E1l1VvhY9SWSt9o+1kJ/GTN61vX5HH5fStgYBFMNf
D4OpOLUSn7JyQifIvy384elyaF/7Hvwq+HcZPJkHXBZjZlU90uxk+sv2mm95od6IpO5apJZ2l9+a
euv4g2kLWftsycm9AOVSlirfICfemH1Z/SCwcugmLCWwmS4+iCHT5PUHoNZlClJXg5bWQrW69F0K
ZFcxlTtAY98vr/xdFjB/jjOTiyMhVyO4jwyTFY6vUSgTEYinR9tW/VW+xYb/LuotjC2DseYDjO8x
1gGqIs+j/23wCr28onf3CkY4WYY2s7yge70IreBox6jNFMMWR21Hr+lQxGCzeUJcNvMuG4CUC9ZZ
aHC5L00Gqd8eHt8QmkZoFI/HnvkwZuIvuC8oqaX18zQZ+ctlY+82DmJbE/UORrAM8IFL7mZZq7pa
i2LLzvLPinoT6RuLWfvzyZxwf7aNiLBw/8ICWurnYNbGKf/WUNKYemNjCe/2iyWcm5h/wlnsFSKh
A8+CCRFIFU9RO+oNx2jdBqDE5c167wAWAquiSfako3miLhyggGlaaDTDs4VQPEg8SHyle+HIbyS1
7w8rZn5z8CoKsjVLFtC88eWumSzPNqSXJtqn4FEyUDhMALSfjELbGCl8f05J1lE6orFvsI3LhKEX
uqCxSp+SNVZtNWyPndft4iF9jK1p12XThr13n8vAHvQJMnGa/1yGojA0KadDwwOv3rdOl+6SoXnK
xsRWM3+DYeudJeYlOUAsymITLX0RgYS5E5xFumEHtfHIv5lf+V1FlztSTDdoxA1Pn0PMm3yQjEhW
jDmJh9GBMdC3bihWQ9WCdiXetU6tfpC0Xz2zVplIh93Ypd2nrOt3f+mOs0XVwEUsMh5tGY/aMoUe
RMRiHqmOFkJDoP30xi0ts3dOD38E7xL8nbjHPOhiXZRyR9lCycWuhrsBbsDKo+61kS+sfClsmHwr
lZeCqC6iBM3iwmQUn4ePcDIplKnVtZG8ju3L5Q1bEoSRsTKJTYZItxL6TZiQ336jrlEgpoFd2wZN
J52Y9W/c0ijRfByU6GZstV+e0jfg5KnnFl12FY+MNFZ0SHdy5A0b3vnu3Jk8V3X6EXPUJVlfhK2+
LhNrMCTNjmS1B5wDpsVMVeWjonbJcWpkin1qm21k75yv927KBOM8yg06fWZjersFJWhIJLwZCXVd
98Z1b92bW/7bfv5rv4dF+Wjb/Mftfr/nv9lH+9AgNHGwnw787f/+R2f85Jv9ZB/4x0f+84l/j393
N/9z/ubMfyEm5rjz3xzHdp3HRxe+8qubK2y589/4X4e/5n9l/lfn/8P9cfPy+HLzAybDgv/r5oa/
ftzM/y/8zpuN0/re4xRVhGIFyVGmtCBhebsNakvpmLYqCJ8GTtDquyxOey8+efrHyy73/isriJty
duB1Bra8HNj2R62cqgbUcI7XdQXKu6F2kwLuKkJnk0F/bVEcUlXUVUPF7mJRqdL1oWRReYyT4oFB
8SPz1YCM+1MnC1eX1/XejRQE5NBxYWE6GcS87rNLN/YVGKX8DH76JHZz76UuS5cCocP4wy5rvoNA
uGzvfRRS4ORiqBlFI6Cdy3nqQIqVQokCw4ajsboRvTRxgSjk14OQdhth9X0gx5SFnqhFvqKRwr5d
WljrvqrVMWOJnRkfJZoNdtiNqTuMeh7YdD/1a98YuxtgOC8GKJyNJOP31r29SMDyzWkGQV2Zb7C3
9jstyMQhSSmL27/1eeZXtXIPaMoed/yUQ7dnDhXC65/9nvkCZed9YKrt0N8gr2y/FK5o//phOv7e
cMfrLf68OSYtfxry8sqshsSZWRIsTiA0I6POTbtVavoUsAIoWznWexPoLZi/KSFgU3x3YIZujAGE
tQZvVIuONGPB5ZbMy7uaFM+xcxPzMTrz3UIyW0OqOnw3lLKrvBNGVxvz9lgBsHXKEZyLImU/YqEr
nT5L7pVWLJ3L3rxyUOfAw2sVQibex4tfkCaeF6gdv0CiJedAbnLK9Zwsb/yUGOXfRzqGkTXIn6jH
8hRfPCeYyBhpm/A0SprAlYRr0bpNIV7O6v/Qjvx2VyuhYyYcckvuVkDO0q0HgiiElabcIrNe8xCk
SDTF4nU515nfGiq9JPZbCdRLmUuPZeF/j4wtP1+JNgw2k+5IlFBmV39rog9iMMUJpYQK4K9dK52j
yQOqf9omMeu8+29PFB/mzNLCEwYoBMwgZ9dalQnH8GHC8YKfjaCCGE8doaIm3H6twfnrW+rMS9JS
kqHZtMb9RyOA/7JYZNTCdwCEkbAifQz9e6AWqnhV1g+9fBABMqghImfX4nAomAmunoLqBLCqtfZa
bE/518vnYaZIW9mGP79lsQ1q1ITQXrEN/JYxP/jNXS5+8eCEUbQTA9+6dgiHD4l340UdgJSdHu/H
cSM1WnErMkMd/kmuNaTuFpen1OlKrldsR1GJEt21gvsavNrlha4cfF1SuTChfqNEtyyMtQDy4Z6g
X8as4S851/bMSvxkSHlX6sHfm5oJ5BTCjMzbZya6O49ypd+XahEruk1D/rULx8ei1m7A1n734mIr
aL//fLwQIJqj2cOtgB7RW1uouJclHEp4sSIcoKH8rsQyrA7W57/dPczwIJ7Ftw1J+p3enwXusQOU
OWqYMZruFAwpaB+mP/JxR+1ho5q4dgvPL32dfgnlsv9hWTmzZalCXRYd8hcC5QTzsaDDevRlRehf
k6Yoo70S0a/e0Yk0X1WlGSLAFRO3lRDG/ejQ8QiPDMXrLwkkGMYtsgn9T/jtrOnEmBezRwZAiNTN
U43HTjPRvN2DXEh+jR5jpK4+hdqLzFD6g1gl1jUuMzS8R3ooMoOKkcFB0TPqu4huHlQlGgABBmH1
bOiT/7EOm+gzjePmGGVD+9MzoubIfBhiNn/9JcgB/iQCi/PaTF3fM0hoMv8rJG4aD+ix5WJ/NUEf
AR2lOHy8bG8lQNDlliUSM+pUBl2ytx6WZwC3WzODWhRUvq4U10UMdX/Sw3oCogmaKHBVHyHZeFKj
wTEDZpPy7CZnNN9g6kWSo8fLv+d9Wq/TcIRIwGBQy4Jr+u3PsaopSkJD8GwpU59U1WdKuYKPoL6K
puCTOUkb2e/72MS6GfKhqcW7DZd8a86PC12QW1EAlBB6p6g2fvVTM224/LtDTF9nfqiYyIcger1c
Uzk0WRsp8OHxJHKl9npqZpbU8W89Z2FlEZZGKLKmLsJKNzJrRD+ihZsEem6Im/4yAFJupBPCq0uk
qoWm77ypZye4AdKeMyhLs23SGZ1xDNkF6rlT893f+cLSzuLjjFElKHWRFtAq1HdGHiPbcFDAWQmI
2/RbBN7Lx8lsjBI0pHI88kRJWRgLmqmSk4FFtfVMKqTA58hzcHjJs0azRTX7ETLscUCKN3oWGc7b
cJHl9fXbuqFSQKA8SdF1Yb0Z4hAaDyF3/ImJu4iX7QOj0+j+aBkck1B3bNhbHrPZHsyp4INm/UJq
eG8/4dR4na/ymIU9ianN9sWqr1vvSvJvw2YjI19y1csLU0utySlPodNUY0RsGfYh+eqcMQ8+aYCw
AJ28xm11FAX9+1jIxxHE6GUPktbWaZEQzF0F4oq5yD0mKq2+rzCwp92nd8k9nMv0kB+yPQAkiG6Y
jIkf6m/dLfQY2t8iAuZ1n5tenJKs04kp6mx6fJBo5HaPTf0kwx8BSb20cVKWRYOlrYX7JF0pTcCi
OSlDf2J6267o0MIytOui4CHqrEPBnPPlrV0zeeZBy9dPVmt+J/p4UJTCnwBLpa9J90JeOTEzGoDv
6Rhpwkb9fu2UcEJoE9CF18ylTRPiqaLn4eC0/KWLjuA9S2Hsjv63f7G2MzuLUOppZd1FCnZMr3dv
IRrJfETAH4R4b27pX65uI+4502aSSiqL+44yR9wyBFSAt04AnaYHn+dX4zaVdKWpjGtu5OKr5lSk
uNlDIri4OPeeVqTa7wFWOEWhVp10yREYq7HHNB/vrNSSgAt7twVMoxsncfbA8+fY7ygAYJFG1Zz3
/T6oZ3cG3SOvCseycIr0nhDIeMWVWB7+xWc7szEv/sxGFGcKcDdsDJFBSyy+8cLQAc74AQrpoxGg
cc+42d+bBCQ11xoo2ljiIr7MzCbm1AaF0zN/JjiW/xnQV91/THsZhrwNY2tX1LmxRUTJW9kLjCgs
HCNmVrj7oUYM5ksgf5Sv0FDYXn8TaveX17f22ciKuOgZrOXbLdyzCEIQGLNJQZr2g9SQu8BI0m8B
i971D2b3oIVAFx2dAl47CztTW451qUeFA5yYLPSDHzqduQ8YMdFc2efVYxfpT8F0tXTYiGNrm0rT
WYMQnOOA2u3CacTI0LSCsy4OA5kFkM/wWTRe2rkW+QQlED2gj5f3dC2KzbgFS+fxwwNocQZ1ZpKi
WmBPpUD+0DJP0qbyLtAGp8o2SxHLitzvff1ja9mXAYraqVnMvqrxj2DMoAr0kOHQ9OfKD3dhBqNB
w9QnYxf3kDa+XF7n2t1LB5xSKy1QndLm253N2qCrW5GL30oYZPWeLFKqTExsC1rErNgIbFvGFmdj
mjqUxCWMdcp3yz/IDRNR0WtZ7hhS2whl8x+1DGXn61pcttUE+1JlzKakFzn56pe7y/u2+ucDbWGY
0pJVkEZv980XG98sLP58uA4+SEH3TU63ynDrJnj5AIoUJbr8b00UYqVYeYnT97Gb6AwJFcHGsZJX
PQ9o9/+a+P3Pz4JxBokpeHKSd+M+pyNzGo7xYXwoP6l7/YNufy1+wcq4m/WIzYNANep4eQ9X45ZG
A4UeFLitJdRj8hpYeBquVUNsHMA/I6XTrLu6bGTtMkXQ5B8jizQB4LnCuBpGFOu5NI50TuTJhE5G
ceAZTb9fNrb6yc6MLU4TrKBjqWUYkxlalvLEUbeSyNU9Ax5j8USlTbMEuAlZFhrwzCAMyjgHzXwv
dPwELdF6w7/X7SCbQFCYC0GLWA+9LIe1JVk1zQB6eF44OwQ7MleS6q3y2eoXApCrEmhJGpfPHHgF
mSPTCH+WWO0alO5CV2t+akVsi9lHxXv6+09EqJv74JJOaWtxqiwY7JTMwOWL8bVB+lLYUq5b27k/
BkxxPnNnZ2osJzNNTAzo/VdIsezSuA62rowtG4uvE+gotWURNkYdsohHKLlItC/v09oFeL6Mxbkp
xFYs2hoTMJkEkaPWx6J1mYK8bGVrIYsDo2U8tlsFK5VS75lp3I80pNOm2l02s3bxnD3zli93Q2Do
oZ+DgIwQpmkH1nPcFxDyf8+2ZNxXF/TnLbtEL0UWkoWajKXCa2y99JxUh4RjI+GT1uLM+XoW+RAy
CXBa9GxbF06PmgmxUMm1zUC4rsbPndS4AXwEPXMZIZSG6tQgP5KH+ySJQIYOWz9ma3MXGT0TSXWm
zs/39lq4tz6Mj5De2jEtHLCoB/HIWIqb7aJn89XccNHVqsX5NizO8kijWp45VR2GTV76Kr0Pp3yf
lBS78uB6UCEqNIPDhD5ykEaHyx61FrTOTJuLUx7wxmUIdX7Mh7fD8K2EDrHfQeg3dtB0fbhs6/9Z
J+huZMB4Ey6Tjaps8rH0MAZmxzsmo5Iy1e1/gmH2GJUDyVrSag4jrh9yy7oWy7HYX/4BK4vl8cTr
aUYX8zBd7HNneoGCYhmLBQKQNt/73MS7HK1H2eI62gpua8vFnIqAHvMz3D7zGTuLoEnZRxbEddw9
gXCnIn2hag01r9BpoMmIu/7HGOi7UaxBoiZXl1e6cnzfmJ6j4rlptWrqihaHk0q3UbFLypfM2zCx
clwwwagVYFrYhJYwykyHJHkQamoy5WPUuoK6i5jW6m4aZaPTv7oW6qXgW6lWmks8DFACSQsNtrHT
r2Qo5PKXqP94ebtW13JmYo5T59sl6H7shZjIwl3U3pYAu4VhNw1XVreRK65cR/CB/1nMwiemCt7+
uODDNPE+Da/H4svgP3bRt8vrmR158WoA00M+z3OIFsDyJZ2kQlfL0KVAEGlLnW052Vdl156YndsK
XfP1ubQkgYBgVkMWaVIujhRTiog/BLNv347X/tN4Fx7G78LRP6ZYazfAdmv3hXxmbSm8bSAKJQaC
WPyWpI9OxSnYh7fmSdz7h+mgHapD8/nyRq5cULQfJDQ6eD+jDLJYngE7ewCzHzkdg/cdGjZwCFy2
sObdfywA73jrevCcWIPUYkEUHrrhZMIu6bmXTawVPM5WgRTzWxumMBm9N2vvjI+TO95BfaX/qHbj
3nsNvgib8pxreybDUipjSAVYttgzGr9yNzFgioiBOLhRaiUQPNbpRsa1dpDOrCwr/UbRKtDR8IBo
1U+NCmLtJotem+nvr0ca7/+sZVkERr6rFYKQtUSWnWSqncOzGO2F6NVS7rLp8fJ3WnMFQCRAqoHP
gvJZbBx4pgrR4KqA1reSqbnpNYS1RbAzJlPb2L01U7/F7gwGjCRA8G89olCkCSIAwhAiEIl+GKMv
rbGxmrUPxHyiwXmdERlLNyiGvlPrrCucMPhRKXDL7cP6IATNxkqk2XmXEejMztIR/CaCxCIhdofj
Ttr7cCfYFNUeNG+X7IRTsSWKu7pzf5a19IgiDlOtilmWWAOhgRt56OHj2TixW0bmqHt2H1mN1cG8
Ot9H/Yeyv0rqp8g//r2znW/b4sUi5AmD2xHrkDQWkO9HpnwB2V82shoK6HTPo1wAlZeBR2h52JP1
kdj6vVtPzc0oWv/ihNIcpnwFGtwiUr/dKs0MulT2qC4FpcJjZXBykEcyldsotx7V4JuppBs7t5Ys
MKAGqBGkE132RTRteOj1/lxSQJbKbrrSloUneEHRpRPsUNvA1G8ZW3hCCTk8PH3ziy/b5W3rjMN1
DWfmKO3aLbWjeafeHaSzdS08IhcK04yRx4W/7E6EarAGvO5FuzR1UeeALhSeCXPDP1b9/MzkIgxV
cKOPXcP7L0MkMs6sT5BnobSDRNFlP1xL/PERmlBAUnVpWYLsJp7ivsBlAVjcluOX0nixVObYjlJ4
5QUbD8n1ffzH2LIYmTfpmBsyxgof9tAkO0HvdAUX2BGJRGBc009ZH1rbFMS/haVRf5+xqP+3Snnh
mIEY9TosUgR1DWxv+Tz4sj2Ft5m31V97BzpcWlp4ZesRdLt5ib1cfA0ktbLFWuMuGU9GMexSZLIi
MbgfzM+i7rm5+UzKdoiYo4Fj+F4uPvqDSks1tEVkBC5/6FWHmpHlIGCowy2HaTJFSJQCXkwog33Y
T8gLwuYX2P2NoLN6KukzgHBGR0paVi+lWgwaReCm1sWPtfehUe6r7DBBzPH6L5bDiLYsMbKIgMLi
i0Im2AlIARWoAqvOSPnDgri3Hr9dtrK6GnJbpq9/JwMLKyXcC9AWYEWEWprf4sQJvMUDLMpJft0w
23LZ3PqNfWZv4T1TPkHL3XK7UcRhMkf8MQVf8gH2llbd0/W8naTxoyc+G3XloIu68WJZTUvOjC+i
XDwIHchj7j1ZTG5M7QOCYx+gwtsjh7Nhac0XwTbz9udQMs++uJl8NKY8JcdSXp5SY1eVp8DYbWzl
SuODF56FJ4LjsxD6e3v7hQVtD2MQuf3M7+340We0YkDzOlDv0NGCGt6Wow/otm18wbVr/dzq7FBn
6QkP3NEyAqwCI8gb0dHhp7m8sJWvNAMTQV3MOolMnr61UAJf4CNxwNRBfo4VHl+h4n9rB+asJugN
Lxtb8X+mUVQGJzlpZBIL/+9HfdKbGv8XpB+gl119jI9CNrqmBj9P9P2ysRWveGNs4fzG4Ety0GMs
Ta7boeISsvt+oz+5untnC1r4eFJMkwJHTOFMgLwm+VlOnuK6h6Pmx+W1rNx0b9ayuL77WhAhyMQO
PLnPbakhyATeyIL0xrRuoX169hFIhil543ttbeHCOfRJtroedknE50OUPiDag4t8q6m34uNv1rY4
WSYii3B0sjZfQB3QhGOl2cLFba1jcYxaAFtD4rOOaFBuumaA9ctiIclGHFpJft6sZP7nZ6c1yCzy
kQEzk3HQm5PZQL0qz+cJde3UyTd8Yn3fDMhLJB6Y8vLZh3hiqlk1wb0YIbWtb8pwq+b0u5e/SFRZ
0D8mli8+ZJjrbIDpzNH2ylXvjDvVGezsRni+E+/7z/5JceSP4G9ui4O3iys7/pb+ird+xNol9uZH
LIIGCisoXM7FXWiRkMSzpNOgOWbuGPCCwFjRzrStjr5ldj1U/Vn6InoEVic0EipGDtqFTLQ8punn
Yjh1IKX9YSOIbHxIYxFElAGm03Iuu+oMivbjwYQF+9+Ejz+LmX/BmWPmgL6hhJwt8NIwEVXyd310
SGPgfYUbSYc+26i1be3eInCEtDGHKcXgVEJz707TQ9jHThu6vfLl8tLWj/afpS2iR59ZaA2KWKrF
w9hS1ZPsTNqqhq5c/m9ccBE/Sqa/mjYkwRBH0NGuHr5W2ZdGYuJF/JJF7ihD9Xq4vK4tp1jEEoiU
ZFVUWZcivbTel81S5da+LXImqex0XRv48xsr+IpM5ZWYZq9Noe0vL2OtNXO+dcu2V6MXQTfNzg0z
ny2YezOCOcZJFJHu462euZl8rWVbRjc2b5lnQOg0pIgdzdWQnXlEShL1l6vsJjwSP1RI6O+Fj8QQ
OLwvL3b2tXfhUoZOR4Lnaa2GTebjyZg1e98NU/GoUKgwhO8wb2/cNKsL/MfSu1o2YvCILrZYGqvY
1qvcLup/c67OLCyiLkILbSvOd1llxrbRfdfQjas3VrF6X57ZWMZYE9HZiskxR0s+69aHyb8DmjAk
jO4qIMg3jK2GJIa9yXThe7KWPUIEVoxSL3vOsPyoSHRrTBRoT214XwgbR3f1aJ1ZWoQkiGzbNlbn
aFE/iZqriTur2IpI6w7wZzWLiKT4cphPPavpBRKmbicozQ7KJqmAjgElmAoiRgSaFeCWL3H6OUfA
rN04ZFu/YBGgxgKdwqJhlTXipsr3rN04TKsp79kuLgLUBD2Vlw7zCrMXv3+yJMSIH7yWg+umdbSj
tfefOchyjl2bUNbJAhbkR1e0tB1vcnr/u8/ITbfVitrwxWVVQ+8RCUBOCQ+hcCTM3+tTOH7q4mtt
q622ZWlxxJQ4b3qjni310JgJN6EQIDBnw184bIErVqOfQj0I5loAekvITDmNDbPGnGbRfBUa2fb1
b432UG/BwVdP15mZ5emSw6T250rNZHzVLb7NSfc26oqrrn1mYnG4GrOTWmN+Ofbmh6D5NarHy/fE
1hIWR0eLSl3xPXZKzqA3jH0XYRjF+/WfGVmcn1EtTQQYWITc6S4CqohkHRT/039kZHm7p8gRNdQJ
eJdyD0XybhI02wj/llKHIihf4x/PWl7nVQcncz2XsSTjOVC/hP4hGTagD/J8EN7d3Wc2FgeFwcUy
ieeVGJJtXfWprd1/kR+ie2Tj70o3ekXgyk3ge3Lr07MP6TgaUzfCRkhdPaxnv0F5m6aXJghkc875
BgGa6O4lhFGhylHaO0nWYF/+cqvh9czWfAbOngRCKAexUWLLL7568uhOZfIiRorb9uIOzUO3LNO9
pqefL1vd3Ob5aJyZDbwceuH5UzZ76SRBIWNPe3nX/0qdqHf143TIT95NtctexP2j/62+frlsfzXj
OFv1Ing0MNgk0/xm9vsvavEsKNNVV+n7REIKvdERT4thL7lscv4jLznWIpjkQef1DLGz4gJhcph9
4efnhAhbk1sbQcVcBBVDzyppmJcmj0dzQLblVVA3ruQtE4uQ0lSTKnLn45+IeQ1PWfJtc7Th90T/
he1a3sKjYhS5Bce7E51QJztIT6ENTO6BJBR5Yv9WOyDXWrzKe+8petVfRbu/ku9ax3KflUOK0NJG
TrCx4uVFXWamMLb+74/3MWkfrPpJDTcum3UTTIzMbU7eDgv/aBKlL8X5RIwTEjkR7JLPKHdc9sH1
wPLHxsI3Wl32BlhcCNPJ+BymjR0O6j4ePLso8s+ZujWHsHrKAKSIkECDo383GQ1fqJwqJB0GY0wl
NPxWu++q0C2L6yBC+WnDLdcrRDS+oeuE201fjhmlelanA6IZTvoESyuEsZITnhjsQ8v0Qb1DmOLy
bq6e6DNz8tsYhkIdyscGywvFz+p4bZbHACIn83jZirRlZnEbwCeUmX3OqoQr83HcibfhNUzoyWvx
pbKlY3SIruMHzfF2l82uuuPZ4hb3ghYnoEwyrDbKCTyjOLwGwsbK5jDx7ogznA9RDF/rPYMi+pg6
yrOU1hhPFq+keIfgrC0Pbu0fVKjip/j1X6zpzOAi6letLMSKwJoSc5RPaFP0jtdqgHHEcYuNanX7
zkwtTvNkFnE0IFHttFb8OGWBE/rGTTJszHmvusaZlcV5ljm6td9iRU8OpnLdqw+peKdtDcK8I5H4
nXedmVnGe93L48GawY3TzNjgJGJl68Ed6sRD/tLljhneMFYXejcd9PiRoyD3+K/e0sY8gwlvI42q
xX72ahSovT43wOhMKcNJG7/oW9Fx1R/PbCx2E7YQ0HX0IOb3eqC4afrNaL42007yfpTqrtyiJFj9
eGfmFrtaC34jVh5LUtVP2ogs40fdutksvM3n9N0hg90bUmmVlpu+2DhzTLQ8m79dPQ5OV34LvA0f
XPX0MwOLXetVFNILAwNVc4jT61T5iQ7Q5XO7do9QHlIgjed6pDP/NtBCdCAEpk+gRfw1eyqC5hot
Y2k3tZF23TBGd+eLanyQ1Tq9umx47ROB44QvFH4eAA7z2s+yVHnIBs3KBgKG/mQYj6AQB/km3qqg
rO2gIsN+Cu88eN4lVqaXZ5GWQJmPl+x6oXj0tckVMuVweTErngDOkeHsmdQVSsDFLtaagcqYqSWO
yPS7IwaeaCdFuZUbLr8VA1KzTIJsWTMg5L9Ju7IduXVk+UUCtFGUXimptt7du18Iu9uWqH3fvv6G
ei6Oq1iaEnwGtgH7wZ0imUwmk5ERRJViLHptR6MUkJlLy5/CAVG7/VkKkFyUt1G0p/pfgrW+rIFX
QwW5DZ7lv6rORwsEhkoDCmxASSn2tDMM/gAlIKa13Y0JrjZjWksDZX+YzdEZTA78Pdh4belQVC0C
da/aQR8QnhfC1idGv6GTq6Hr9vJayS6hIYGBvxMVnK4zNbu0a6G8wPMAInjM7H6IXIWoLt0oRv50
2cr8U45jw5cVCzVQODgMfnGwH81eXKABehBh4Ba19tEU2ZYX49OgUGieo/ER9SF7xQWXhmWAiAqE
tYAmgszrdD9NbTZ2ihYHaLN5yormNhTU1ay1yTvLmGaBBXSmAtgLTlwwC0vbNtGHKs0VFNuv3lIW
s4CBcvXj1fXdh78tv8LSHFhBC4t2XgO2TgcUon+CQ80ndPVt5YH8dbu9RnmAgZf18kp9zczpUp0a
kjyvN/QBOu88dKHN+qWcUUE9I3It38C/DAxy/pPi19Xbm3fj+Dd3G7Yf5oFv7z9Mdm2y0iN+4RP/
g92bDAUMlrDXrf/o7h4+P6/WKjXnG+X0c6UVgN57HFQB5kWhXeSKNhO4rxW5rwfxN0p6beXl9NyR
Z3PAvwP1PPPzSWfQoIF/oIfglhu1wwEChBsVvZN2X6LBqtmAcGtl2c/dGMTvoBhFhxG6TkFocLrq
RaujmRb6gi70TQ91qaK3aOyvCn2NEEVOSP7jXX+GJUWBhCu0sUsMK7Q5M/gbhEt9wEp2UzvsDHDP
WyTRkIgR77KznQ0PAKCZqR3KQAjlRCbbmwKzNuyhjNG0NbkWiFpJbDHb+Mv7rgYrDpbNArcmengN
Kf0B2YUDimiIaPX1NakKpk8xVOdX9s28LU62DdpINDTK4NBDOACf+elKlcBmqkaGJ2e8Yu0I9EUR
CldyhIXZwhDmXmdEawtNz6cm2ilojaTCOCbevYShuqlBzq4m9O99DscbWAlnEgsEGmkkJid1qc28
XxFKIMSoIA1yHSdvl1d+dtyT6ZplE46MSDfatICWVwJKRXeYn+m1ABLHNVrRe5zfIChM+O9wqB4v
mzy7tMPJIa0FfjaEURO1XWn+OlH0kB0dBKhCxUPY6xsTuMChUj80LXgY4g66wOor5HhBLw7CLDNe
8ZCz0OHAyVGggJcQNE7Ibti2TpJ0SGHdXgWwHI8kH05GyY/SAJ5Eg7CIh67Q8fnymBdcBhsL0lVg
VQcbmExbNfSQeo8s8CZUkV76FkFLCDjwhB/02NSXTX1hn0+WFONDGgZrNroikcSeumcYgWypqzWB
tv/NpIEBOYOc8vTCk25Xxy9tgn6h4LqjylWYzFMNkNzTOGytNNoUsbpX2tuK/6J0T/r9yoctbE2A
X9GriYZ6XOvk5GOqxj4uTUu4UwbuGLBSR8iinKyGui8ICtKbeMyFBShMBcFroVhts8tzndyHia74
Klo1+C4VdhAeKpwMI0PuZ3gQJ9Ufeiihdl7VjYW60ZRBubJVkZmuFkPm2M37HiySZVoaby0V0OyE
ogxaKS8P7dylEdpmDlxNVUEDgw11OucV4Wo8ooTsRpCcNjRPC93J2oNKrwPqVc88lNuZU/kgRbhs
eMGvYHdGYYPRB5wIUoyYyjDjSgFt1gBbyIiJl9eKF9A1JokvWLvkU/PZ8EUahOZe+Vpk1YND0ioD
F2EyI4dCsHc+OPazWfnx5Fcgum2EX/KDEWy7/EWBarv9WKlor/pRFFegEbRNf2jvQEN6efQLDoW8
XIW8CDYVBECkWbfiriSiL2I3zreQamcawtZlC2cglvnMOjYxf8JRwtwOJQiWa5goPgAPNzNX5Kw7
jG/9z+F9ja55ITARADrgP5A1N3AundpypnIokxy2bBTFgGjq67tGRz9c7dVrMhJLfgP2ShXDm7nX
iHQUByjeBsLBgQ/h613DUV+Pyd7O/5YYYv7xyJlArgv3xJl8ls7o3aCoVeQWINe+Bt3t5BU9R7ll
6lD9E4G1cjKfJaGzPRDU4EADJf3Z4R9XU6fVFiRBnTA56M17IPRNgNzQXLmELkwf7KAuBa5MHCRy
vgTmyE4PRI1xjeUtTqyPhpfbQLGfLnvf0nBm6QvcnsC6iErIqUMgDk4hUufITaLvGvnsuo1lfBbh
SgqwbAXIJSixoCYrN5kLqACHrdAjN1D3zfQ5wfmC4V50n5cHszRnCFVgBDBwx0VSczqYKGmQ3HJH
uBEy6a0iCCpHpSkEc0SUr1SoluIV0AhgNJ2d+/wMjCAmkeM1OnKBA1dfhpQ6oLUII+1hGFUIGI/Q
T9aZqujqzzrr6SaDgO5zIoLpOoXGNb2vwBuaInbjprwFrEiFoK5a88+aV8PTFAbJB6U12VE7A6Bt
7Gz6bka59uPv5wuc1CpSFXRvodx2Ol9li3OqV8HZ05qjx0MIvTv5zuFrTyhLq39sRjpBMp0D+k9h
BlKwm3HYoUTpkjgGdvPl8ngWDZkoq1kQFENhUooFjlnqxWQi329TCoGzDJwbr5odl99QtDE+JitE
YnDZ4oLHoSUWtRTEH0jYyIkeCKu00S5EAuV4NBtAhdpEVx8HGOKymbMUeubpxfGDyI3hIQKdLpRR
6dxsmjBxuVkZrG7xgK/rh9FpHYC/IY8D9se2/f1vbEKWBjqhuI7K537DKz4GFDYddOSKDm67L7SH
KselMb2P1/iBFw6mr+YXAxpRZOZ8Px0hhCyIlRsxeEts60pFkph26OBof4sG4ny021we29KyobKC
7NwGl/MZbVXJbagKEwh5B5N9UGeKWZv4er0SIhbcEVTvGio44K7E7UoaU0v6WHGUDLXR3NrORQRQ
JLE+DWuW9SunxcL0wd9x7QXzO2Ks7CC1ExkIKEPkgpm78zO1U24QRH4OgBazCGLofg8G+pX6yMLw
/qNTp0Ecj6J/7nTJFG4rpW7aEMfu8ZpXov1YVSBfm+54n95fXq81U1LaYk9GhNIBCr9x/lLYIYMe
OlTg38K1OvOCX5wMSdpnQlUbPIzCDqTFvaCufdqIXTuZfx81cEnBLxS0ZyIMKU6pQq3MSuPzzNle
q1W3M5lOJqoVL1/IXdFLDZUw9K4hcMg0lUZX5VHU1rGbR6+9VeGC/3h5WRamaxbmsee3M/SryqjX
ghdxaOVt7Fphj52abnIjYtBU/3vnnoXCgErHTRMM75KjqaQG8w6oXVya5Neg44eSiXpos0/oAjEh
xr9fnJNdO/viUTouTCVC/oxda1TOU1IVBqiJyTR6lTVWKzDohQWCKYQHEOjh4iMzyYsuF4gfMEVK
ZW+P9G7U1hil10xIoxlJ2AUFh4mqGJxvU1BFKCsGwbfLjrCwP08GIjl0OEJ4dnJgxQYQdELsMfGC
8c1Q1u5KC2EOdmYlQWhP4d1Rylb7iqoT4AOJK0rzcZbs6Ry+m/TQL8f4xlDstTrO0rl7ZE9uURpt
I0wCDuJEp6ihYlABipF3AWWBXr5zbm8CoAXDPF7Zt4tW8ao2F55xsZHvnH0SkDoQ4PCa8uSAd6Ei
+aVDzRh67amhgZx4xdzSBRTJyx97sw8debzeZ7RWStgLOh2Y/5EpNWG4A4FD/7EHCTrqxGT0nci/
7DRnfDa4up3Ylc5HUGkFqhrCrsanrRFuzPJhNJ56c9tgtKB/yOvRnUS2aeu9tVZuWPSkozFL+8Li
StoGKWzjVQmeY4Gvf1DuxyS4AZEGm0j694Xpk7FKO8QcHBz8oE+F/MV1oKWsrMON1a9x1y/uw6NR
zZ51tJJTEQVtNXvO6Dj+QJrvfd1CeD2IoHA3eSvLt2gMFVZouqN+AQG/U2NJkwRdbaKU2xClwMNl
xYqSfmRzrU/wp2iXt8wcr7NKMEPdq2QbRj+4Zbld8NblK/FnwZXQOQ09GqjeGBRvDFJgUO28jRLe
E9ZXjvEtmzR1fj0hVwOZKkj7OQ1r8ylxY67jFMnS0G9b3rKojXq/NoT9bxbbdgBSw28AkSTH7nQI
YrVFgxqVqH+ltjjgFA5YYgcrB+PiChzZkZzYsNHY1zpYAUXXPLzzu0DGIwP8Lv7Vkwd2AooRqLGA
6FVKjIISmV4xtNguyugwI3dKljr5vzh55+oKCOJA+XBWtEeVZ0jVsE+gQoI3laC4Jgm/bhv75bLj
Ls0arjRos4d0N0pg0lho0SkhXvPhDZGVPVlg7dtXPGivQ7DEvJB0DR+2VLi1HBTboJGEu82Zb4ad
wBOIGBM3UWKva/Yog+Tdu4XL3HholQSMrDcJaHX45vIwZ5eX6qkYIyIsymPg6nKk7Zn3mdW1gYqz
UhHoFi7MbVyPKlNzUt/bzSFMXoY2rxhdlQ87D60gSgCNAfgo0Tmpfok5HQWh0kGvhjBawoLaQUl6
aui1Eg5vSm3ofoxKO0tb9HBAsfK16YvRa6LRdOtYfAsM43uvBS8gSI5vFWuctjGI5FkADe6VZ6/z
pAjfh5mZ2RzB6iDX1hL0u4OCVcXztfHUFK999nZ56s8P8NOfL4XhLK1DMwWfCsu1bay8UP1pSB6S
dEtsrwjWWs/Ok/BTY1LoM6PMnAqUwxhPPDUIWWIEG9CdrLQwLEVYNB7iN27oKEnK4BG9bjo8eKFW
jK4qZtIXEn83jGclG1hJrmP9ueyv6m6j8hs9XoVeLKzXXOOF4IWDOjIKe6cnTUa7PCkNaOro2rsG
9nGOTdP51PxNiQvATFX34Kfvfad/5nG94c7N6rvyF//U6W6a9xFgJl8UVYBmnH6CYuWWPXRwajoW
aITzYo4eDXFoTChvgqpcuWvDmHURtrHlDmiSy/LNgI6V1kdHLxCUOqBy4a5EBj5yFuu920Tbjj5l
w2NfeYYagjYwdksSbnobhB+cQ0Hg0ax2YybYYFcsq39AkduLlZum+J6av+rq0bHvTGcbjeo2APIF
BcYkfWzpIcvWLnkL6eHp0CVvFoLyKQOlK95KYy+0EjbgChaMLDTvhtZD84E3Rt9IuwaLWthEJzMu
LXo0DIqS9DDbjZu2x+Mt5vERNTg4W3CNEhu7vGfPw+XJKGVOSrQ7xjZgr5B5HdGtMY5MTQ7xMIAZ
zNUBNLfGT9UuVlKoha17PET5+V2gw9FSso4wMlholZlAQZYyAZGhy0M764uZ6VZxCODChCv0LBB8
6rx8HLkVt7AzToObOCmr+GOW/HLIQWsfKFVY7HhT7IGCvK9iz9I2uvGJsgXricX0tGcKHr4K46Yf
trWK5hKl8Fc+cP6A89315wPnAHB0ZPAUIr+5hskngHk29iGa4PNmCnPY8xTQlF/JqDFAu30a3E/i
e15APDFljYoW78FxRwE5AucBOrgQqL2zu4BV9FavrZVy+Rlk+Wsej7JMKQigDqmOY415DICpVKjr
xM8i3JcAagGPFDmBZ9JvNp5gUUl3yle8x7bDp5nbK7O16DVHXyHtR73kA405vkKF7KoJGPHMStCm
K8nYOd5tdpqZZA2sRAC8mfJgVeB7Mw1UPUn5kOqbsNobZsJCkTLqeK3zRvN3FROOmzH+/CBD7qvO
e18BP/K04h0LCcXJl0gDhhqvYRg1vqTuJhaVuxZwzCwur2z94HAkvZWngW1F0e/mlmiQyE63w/hs
KtxDr22LB8goGpneHqqZdMv2U9K4kTDYYDbQy36jIDAb82J7+ZsXkr559sDci0zWBEeBfurRSpz0
1OlHAlDnG9e3lL4rRsiq2twOwA3wbnIb4Amg0amt0XEsugeWjKpQlgdGTVq3wO6sHDzshLVJn7O2
qXMPPMKfZoM388uDPE+k5zH+sSStS2BzbhoVLOHFDxcDKOSGm4YMewtiYv+bJeks0FMsGo9hKTBU
j+OoRDs1M5J7cw01/YWyO4tEf8YkHwNmVtp0DBF2RMk922STjr8mh6KdvFQ8tErk64hNgQZOpltN
3erGIRBXpoM05CVx3ozihdoT/vG9H29QdmdVewcOEXBr+7n+glRzdB4uz8xyTJoriCCxQ6n3axsf
hU7LSDheCvHBlsJvhxD0BhV9CDSKa/lgbGLd3AzqhEoO9VLH+R7zj6qClg5Iv7eT03l5sybYvuz5
Rx8k+d8UmqCDA9M0y6xpM3cYaWoDiYPrOtRdR0Fntbiq1fu+sdDL+/fnKSAks+ot5gM0eJKbpBC9
6UWKQJE1IepVyg3vEh+ikysPH0tDhB2KJ78ZAngGcVbqGH0tFBF4IErkKkHYs2gMCy8dG2Bmea1s
8H/5lvP5hanCkZbG6AXKOjv5NwOeAU+owczkcXMsOFp8XkLeO8NLNIPS7D6h/UZM4Bdt1kAwZ4Td
OATQPvjHjpRAJAYfozCFnaiqfwyB4eWO9mI0lqcPuevk5JEH/d5W42tH7dzUDB+sXrsTprkhXbzy
qLY8+UffIuUKbewkaHbEIrdzsYNsO4hBWjf5BHmH4M7o3UpND5Rct+nKTpt/rhQZCNHnWUB4ABZI
8usETx2amO3G0cHSIO7XrLwGLI/syIIUT7XOHIWaYZZT5zagr4OxR+9J3L8aw0OaH4BeM/XrPl9x
oaX0/mRc0qbB23wQmjbGReizNr1yhW8T9aBk95X4nTRAUQDb8vfP5vAndKfoOKPo/AR76rekwa3V
GjFS08K+4OYuBStVnjkrl9Z5ws6W7MiMNKGVWoUjnc0MQeoW/TaMfZ75xvAtNyygn1aqCl/gwkvm
pJlElj033eCUivN7LQW9+A1A4yL4lYQOKg1+muFkdPPsE5R/kBzfXj4IFo79oymlMgF9EqWJ1iQI
u0Yd+r2j3nVGftMl9souWDOjna7clMSocSUYY0G+1c1dZL1NfyuJ9BVs/lk1dMacmsiFGqrtgFWL
J4VBm9HtlG//21xJ4Qy0JSoBugEhJAy3Bpi/hyE4OPmaaNXsxbI/AJUGrB1EHGYs8ulAgnJQ0plU
Gw9Hhi/KiHH7RisbABuvFGsNB/eV10nWkAPMSAMUSdArJZ0FgWkXpI6wMqV26MbfJNR3WbMr88G1
oPkYOnfq1H5xXVcUMlN0q9J6aw+PTrtryadj3qrGZ04/IUBp6vdOk3l1nntmf6XQH7YFhVZwrlxe
hKVwd/LBc3p5dHjlEV4+i9mVoliv7/RoRAUkbz4Mp2jRQ5aAP65MxQuED7OrcJyEq/TqnR22ydp3
zKt9NnEW8ob5dgwoprRMFHKK3Aw1wpqhSP3QBvGlblTqtcYhL9ORYJYM6HvXdKLHMElTCGlN6JgR
RMdRDyAbWLlW3HMpJANW5qi4es3glK+ZO5oZBYtW0cYgbErenURlJHsL4oTR8tmy9+VQu5Q+Kqbi
X16QBXc9WQ9pHlBiw/02x3qEJUogutWouGy13T5O8WgMSEnBQNJfrxw/c0w8m/wjr5VCdJDqtmgU
GE0nP0MJrc9GVonMBz7MbSMTOqXPNrgYL4902fWQK39V83Qwxp66Hgg7jcwasDNJX7H6ECU2ggwQ
nZ59m9C7bKx+m1b6rbLWmtOXqqg47/4xLFPaBJ2RJJjl+VL91Pbvmv47cFSvsJ/yat9E6FWZHgp6
VbYDa8nKYbgQuWH6j5tLMx3qbY0CJkxbJHXT7r1Ha0yXrbjuAirSPrEiz6xllR0fYSXCEdvF9VaM
L/k44bT1DPtHZTMtzBhqpDQHzY3qTnHoTeApysfHImq8WGzy5k13UClN2DS9/atlnx/0ISEIbLJ0
eNWQQkyLETs9b5+H8Sox9kay6dD2Mky7YAT28io13TjbXza7VH7DnPwxq596WwwaX8XJcJHsHRQT
Yz9GXBGJ8Bu0DlW1Z2u2m/MfXbTVoDecJ3gNolBYhgAlqIiUb6nu6dTliRuhDNnYV/Xa980Lf7YF
Z01KHSWDuRP+9PPyyKBlqGBWLLP3olGweGYob+853dfx+zituMgZ6zzO9xk0+489yRGVPEhyUWM6
IjHsUMPRBDiNtU1R7BPlIIrnzn4k5AYKPeHQovR4M0JyPQp+RYMntAerWKMhXt6TR98juSxYo1Ot
i+blIW9ZO+2rZNpoCHmteNYVN25fRhMaSMlTOeKLVmLufwn1/0yGjDBB6zYZNEgNo6raIKe6Tnix
sfgNx8NXiutT8emEH9GaRIQcCiCWjN5mYBpxvKCpRG61yHXb7kIjrN2ymjdj6RLjtYnXGkdkv5Kt
SOd7UmWmGg+wokYfNQj2Wq8MP0jsj3HJomjlHDkL6bI1yYuJgvZcGqMpHJpZbKQuae7BAS661mtr
L8y9lhTgtX4RwVrxem0yJXfW21JVCECdbtNu9ehqSH4N4RqKa20qJRdtQFGgpSVsODq0hN76dJ9O
Wxt3mYrqm8laqW/MP+04IEhT+dX9dZR+kLESbTcvXGr7SuuL1lOzT4VH+0nvgCy5GtZ4OM5ODdmi
FJgLu1CEqLB4yZ4PTD+kwNxdN1eOnzBxU28icCS738bNc7LtDj3DI9yK95grI5YiNAEbZAgsI5wn
bvyAUrdZY42Vk6v/jBBiUGjqNoHrkq4cXasA9KBHNbilX9pwT52rpnwJE5+uCb6vGZqHerx4A7LH
lMNQMW7K8HNSDxnefHqvtdaEcuXyrzykeWMcWbJA3h4OJiyp+UfeM4uCzZqyPF/JW5bXxp5be3Cr
UWUU6xihxSix4tqN8M6RAuJnrzEmLu+uPxakHTyqITSYrZlPQovYKEB5KnKXU/O6yxUGMJ5X93Sl
1vPVgHq+x/7YlHa0TcLQKVXYFFn5Gus0x1tEVuIJJUl3tC5Mg5UmCOQAGjL1D9GaKQrsZXWVpkkJ
+LhQjJ96O9Uf7ZAr1xXKN9dqPxTfTfQIfOuUyLzBqy2qDLbTiV061Y0XFVaFFsHG/p2g4+OlBTvR
T1M3QrcoB9MbwWCEZ7RGQcO/FQTo0KB8kwILDUJvyIrf0C7oblBJCfZCtYaXqGlu6ma+AY25OXil
Y4iPzh6LvR07ZDfR2vwVqmiR0vs4LV1LIX5kDI9qQdNtXJJHAwyEOxN9l36liPvcEWtp9uIeQF8L
9hk6dABPP/VMJdMpaJnAKRRo79CAHBXBqMHM+Hr4e+WO+Sg9MiUdO1bVO7aipIjMkb63FFy07V3h
vCtmBD7JqzgsmGr6ieVeTimXIjRQGHPbtmmqqswVULZ9pGQm9sQ44DG3TjZoDHX7vN1XJNuGePYa
U3T0NerrZbNL8wpqcMC9Z7oNU+4yyIC4bUc7qV1eY7PTh45EMRyk/hkBc6Fqa3wPSyfrsTkplPGQ
EkUdYC5WH/qk9mv7OWr+FmYwR7FjI1IUo9C4mPIORoL8F9q2BCBayUNZaSzJr3RueZdn8CzZ/DKH
I4CiRwmtrkQyJ5KpBxC7qF0rBlSH/+gB760czwAqpH9qsf/QsOHgDuyMDePaz8vWFycUyquzdTAL
yCi+RDGLyM4b1A/0T6D6XQEIVrkS2ZaCKVhL/rEhLVqZgkYgHiosWgh1imnbB7pHI2QQ73r7adYr
NdflEaF7EWhBwMHli7wNCuKA9NjpmWEwFcI85s+B5Cv50NIJZKMU8/9G5Et73IMrX4lzpMt5/RJm
ZJNVjv9vVuaPCSkBsopJyVoF46gLgRKUwsqxca21/sj/kiT/c+rIIxn5RCurxqmTBb5SbM1hYmnU
Iv1/K1XmKNdT/kyB9O7WNtnSMs0H+P+f4bY0vGwMNb3NkSpkfGIa0J0cITGm7O8n8diKlMUpNMmm
PEZULEefkBav7JuQ/7psY3kKDewf4AexR2Rsb1A6ZpyNMNJGj8G0VfvniWxjXM15sE3FRql/VuEz
brSXzS7tKjSQ/WNVOtFMRc9r0IHMkfeHKF+EFnlmd6V0eyN+jMkaZ93ich1Zkw61hApgGgxYU5R3
YXyYIJCYVk/Oec3PMqAjI3LWNeRRwB0YiYoH3t7pzu2gAq+QH8YQXI2oDuVgSPfiQlk5O5cOseMT
ex78UdpahODmmBqc2LTi22kYoC0X3rZ9cFvR8Qet083llVsyh1IuWlYIQq4hB3zHaBwh8GzqdtpL
E7u6BeaiKfJQrIfwwdp78JKbHBuT3MRojEnPYxhzukdu3WtArPXkp53kHqH7sPlLmPt8liHJQp8K
UgHEfGlX8zYrKNfa2jX0YhvQikUD8bN45dCav1n2k2Mr0q6O1IgAsoxDK3duedzgnrGNwZ2drJhZ
SqmOzUgXtLYfptGcYCaYsl3SmNu6a1ll2GAsQfUHJehsuFO1NVGPpZ12bFU6LZ2YB04PjI4b6O9O
+1tvDrrzdNkB1+ZP8ndBHaNGQwICVjMkbHTGkBW2/g4Y0lWtfbtsa3E4YFMkc4kVCGopcGQ0SZvO
7Gq3hyeAqw3koeS9QgP+ZTOLQ3JAxjEf+WislcwUTR6NQPDXLsHVDUQgzn1bmL+NIN+mw5pUzsL+
xSsBqJhwyBsG+AdPw0UVCbPM4qpyib270yFl13e3hlh7hFpIMU6sSBs3G02or0OMyk2qXTE1rFpL
yxbcGwZQ3gVFHgVNkOTeozWKMeYwQOLaSyPKJs3c5O3TVAFHyJWPEMretc1XGlQW4hEaAXSwGoL5
C91e0kI5PIQWQdVUbkmRNamcDZb5QMHtEmXXzTVYVx/+2jFO7MlnSgA1M67AntJtjJZFdb5L0v20
ym1yBohB6DsxJF3fs9CykjqEIa3cF+ae6G5job/Cj50XoHB0FO+TeDdEWzK1rGltXAKnlT2wsNWO
v0AuHONiRPpCxxeM400CuLJu7+I1oa2z6rQ0TJkDIA1a3I7m9YuV0efQ9jQhoC6gbAN+VORvkd8i
moRa/5jjyrMywP9i3IEILOhPQJAj7Yl4otPY623lGkgaQWc1Czwl4jUzH2sFksZ0j7dwFikrZhc3
ivPHquSyYDrSe5V2lUvbjQZiYh18RPVGBfcKdJDSeAPCj8s+u7yQfwxKPttzI0uVCcOs6pvSvnMG
PNKvXGAWpxI8BNpMW4lOcBnLO5qUF0HRw11V0dwOTjh4ajlyn2tG6g1OVjDD0lvmhHrEiDnh5c7M
jX8xTiBbAM8DNyh6FKVAmlrNqMQ92vECXG95oLv6dBuuNR8tRetjI5LPKAk6k6ZurNysDNwhfkv0
rco9h7r9mnbwF5mIlJeAz+bPeCRHaVSnqniC8ViDH6Dpo3gQ5DUsHodm6wx4yC78JL4Jk5+Gup1a
CEiD7Q7d6njLe7/sPwuH4cl3SP7TCHRjJRW+Q0mB6zReMnX0kFuzaFXVY8lT0QKEqzYBXwy64U6P
whjPRiQsdYzYIO44a80rbpFvLg9HWxzPkRUpJQqdIkzMBFYiknpa7Q3jT1s9dOpVWG45uepouuH6
tYhvNOoO7TuJf/PpJ7ppL3/G0sl1PFbJW8HzpkIpVEPwET4dsZy5C2VU1kCZ16pQt1zTh1qcWwAD
QCxpgm5FVhmG9gBPFAp70+QUXlITvO9Q/QdpyNot2VjKNQDbBmURzBhYx9NlTKIyjIsQEwx8iVf6
gweAEhvBARvf4qF1P7HS731xaCOW/EYL0kZcR6+/Cj+902+Fp21xmL0mbnit7v62HWY+bY4+TMZe
o5YK4EOPDyvtx5iHoFrex2sEoUsBQldn+gBAZnEbk9Z1MvoxSTKjctPqpVQRI6JdMx4I+Nj1tYfl
pXk+NjU7+tFFU4yONkwGhtPUvop3i1hfexZcsyCFoLRskj6eYCFPR1ZrJYvXXpMWT47jQUjRBV1Y
qTA7mBDRnlRXoen36Y9Q3UWm3yoHXl9ra2JJSztB11U8UIO6ZCZnP522tsrSMdJmLzA3qu2X4tpZ
M/H1ginHbh0stKrtoH0djJmnNgD3ws0BlDkuMGaHelNvoUlUf4jt6+i1m4KlHnc5w0tkSlm9y31l
5TxeCnHH5iXPUPKUoJ9pntSiclXEaWTG1DyI6d/YQa5vqw6avuDvp8O0rV6NaoFhjsOdsDwz+mnl
d0R/vBwqFxfsyIoUsFVd6WemPATsSEUXws4K0Oy41phxBq6dg4OBznAAVMAOhb+fjqXXk3ZuA0Vp
w05vFXVboTfPfuHBSzsxg+RXsXOfwr5pb5zEd9Z22pJ5kOmjBAwaHTy4yLWOZLSCUMvH2tWHuxo4
mYE+0PCVDB969gSRxHDyausADsrWuIMK7uUJXtjmc/kIiEDgREA2J+2ImuL+Ceb4GtB25dMuSjAT
kTVpkSUb0HwF+nGmHcaF7XR627irm9GxUDstAPTTRrIhNF65nS2cqYDBooqO1AGvDzLqW+01K666
sHFJaLNJ+NNkssr+3Qq/hoK6WOM1WdhlJ+ak0GWFY6qKCeaUHpxsig2aj4FVHXJ6Muwur9DX0SQF
FB30bCBSBI2PhdLH6fSFttlV3Ekatz/kDF28LvdyRkIWe+0h36I7cGK5/9P2Ska+dW7IqIvGdu8j
9eJrqCYw+r7G/bQ010cfJJ+lipOY/WTigwD61cWvkYYeQnZYJawLbopqXLnoL12IMQEmRF2wUQna
I04noAtIbtIM9jQo3DEFTSAg33U/6rdw58TsHZJ3OQUlh7sy7/OPPZ/3P2al2KNDvQ9OC7MvqT+o
LChZu0VHCuN7815cTztn012hYZk5vvMdJfqU/XD2P+odD5jBgk398zafvGYzrgodLWWxmA+KDiFc
XQ0AXE/nI2iEirdKfBh/VjbFdeA1H23JbI9fB74GphQGmKub7tcIYJa28bFZ/dQsDxJFmwyYDWqD
aUbH7NfLM36u2g7AwbEFaaENtSddSWFh+Og8Y2f64ja/jd7qZ+HyR4IaMAsezbcC6STgCN4h9GP2
+3/8BGnR0yImQRKkjTu6NWv95qd2bXr583168/FeQMStf+UuVlrxbEa88WpNinQJrXQyBVL24OhB
gLdVTIGyuxnu0t+Ab+6ItbP3H2/5FsA9njHlO3rVH50tfRjZ5+XhL108T8xL2cNQAUdkQmfNJXd3
tmttu5+aNzBwJj98QL3ObXzDrQa28tB61meIba2jqU6D/gVEClDTO/UsJy5EkU5x47bcr4sNeNVR
HQfDjQU+aFdtbpTggKdDNXLtxlW/i9Af1h4CFs/gmd0HukMAqp7Ru44FLSzaY96nBpdro2ExWC8Q
lF2z3BrGPnfu7JoFLVBC2e1k3xZrqpZLBwpoXEyMnxhUlc9IZdCn3GxhH8RCdoTu4n3mBKgHv1xe
4DUz0h7u0aSg1yrWl4O4ZSrza12zPpQq/KY1fAVbddY08rWqQCaDnw0NKqYqhakwCxuNzL7k3HG3
8cItf7D95P84+64lx3Fl2y9iBL15BY2kklTevzDaFb0n6L7+LtQ5Z1qCeIWYqe7dM7E7YpIAEolE
YuVau+nZflY22nbYT4/Ssfx6Mn4j6whwlASdN5PJ7d5Eu2o9Yp58CjfsNu2sMZIwu9mMbTvgDoyr
aRoULhpnJtA/uCoZNnKw3Fi76/O9dsdhOQ8YRhQw9qN4ce7a06zIIGtJMQk9CMesaQNyGLdvsbRT
saDjfb5DgfVH32ugCB0FJ9hawEZpHII82FqgeuNyu1xqtQbkdb2rRgD9/hlEvSQryblqQk6E8d3I
uExx/315NpwxYgekGs/zBF71yoqCSYly9MIXUeNfn0r2X+OOY4C7kd+hNA1BKJ7nGVxhcWnJeNMt
IJTYS85T09puYuTETj6HWsQwzkLONWtcIGxDpQXFOMNelZFb5seidcPQ8irzMRs7knVHXRO4yrpF
FF6AlGeP8ZynALOjl1mHgGclud+1uCfqbylEoWihPY30Kw8jd8hEj2pruRVTU0JuicdW4L24IzfV
06E3DYBDlN7tDBBbRERVSwJmfHncqTkoZiCnIeHR/IdBK9Jmu0YT5Lcr63rmRVwqnUZNNzcTvCjv
+10JTdu+0/zZHtAGpZM5/rjuRat7Ai4LtCdoRQH5PN+PnaVEIx2rHkdJAmhid5jkXHAzXptTFQ3T
TCQGtUZUxs9tRGk1y7IGmfeqmgmIOAkYoiGfYPtZWO2HsrwJxwjNB8nWakEC0KFvU8lRRNZc1RA1
5qhrAR/YVgvvmeBZvnibU4ci0gba9m4p2X499Wg1QyfKnG+mcNoquRqUZR5Y45NSmeDY1TY5nXel
qpDGrklrpAd0A7qxVO0oaHJo+JmWPzI8VhpQZC2z/DgnNhhc+hwP55YgeK1GTvQb4t6jGSCm5uso
ma7GUiTjy5Xm3RohJE3U/qO2NzS+N2oylXsTvf/XnWMNQceIoP6xye16MzRaWe5gM2L0r0AdlJoE
xWW/0KRAru4m56jkOfpXgE4M6H8oC58Z59wmzkN1SmcYp6P00nfoBLefO6X307wgEyih9PmnYLhr
W+90uPzWK22jm3o23BpYS9T44vIjQ0Ha1D0zMsnYeFq7lcHwqOkou/QklzeJhGj4Z5z3lvNH8DUs
1HAh92z8LECe1DTxLpZH8oSvsdAJ6EyHb8SwARoAfwkz3wrvm/JdBolRmb01+R/JfhLYZ4z0F/ZR
vAUnua7jMZ4LhUamtA062TD/6nOLLFePX1F9UdWdYYLzJ3AyYA1Fb/NrV2nrxCZ33dATRaknfUDs
zZ/iIQCd4yyZxNGCYapJFQki00rwOwv2nLV4HjUpcnCoaVb1XnboinJ6tRXkfStOdWaEO8f0ZJQi
EAQCfT5EuyhKXNN4aEGOj5ekoNf/A3gN1vDsxwR5mPtwTpP2VjEtODWdRPYtdYG065uSJM99ZQdz
igRBqXfX/YR9P+cmpxYNTtgAaZuSDpQhNoHnrdV8C0VbN8v/Q4UfZoDf0ZH1oE2XiwYSqNjHKgWY
V8KVjNTS8inLP66PZMX5zkxw2z9UtXpUGfZUTsstCqPEnAIGOwAb3AStOFV6v25v1TNA4wcNDRMv
xXwdR5sSAMiqBkMqySBpQRfetcnGBht2OXvXTa2dwWD7/2uLc/WhdGZQ98GWtVTy/dzXRycxH+ji
bOoB6GhNlZ5UPemIgooymbp8vg9R7/FBk3dD8yK96+2ieBF800qAO/smbmc4Qz0OToJvCov0Vau6
z0Kub/M8+xWOrwUeALMw9EZQZBhZShYdnath9Es1I1HMWUkJHAflWNx2wbUIGujzLVNHEDifGkDr
wCA5Nj9o7znZWwHyNcFw2dbjN8qpHe7+hzpGE8odNI16D/RQkZ9sQ3QKuQisxNj8kI6z190tfuFF
T9LB9K8bX9ukp7a5C9/gDOlsVcy2mm2MPIWKlbMrQLd+3czaVJ56GZcvVJVBU5sh7rvydmCUdx2o
MqdXi27/ix2IjoF1FZTufIfX0pUVnvxgJ4lcW95YUbar0MImBJR+RxV+zfAU8I8hbtvoxjAlGoWL
DvYvOaYbc+5RXQ6tlygut1r+AZ3erWJPRJt7r+jeOnW4p4bzVsNZlTK7TWfZS5xCEHFX49TJR3H7
pgIWYgKXN+IUY+w76EjNIPRaWIAqo+lnmgWLuuY7p3PALaokSVRqVUw2nfGM0HsQZ6sATfovK4rV
BJIRLSL8S+QoT2U7pUBONrUbW3UQViUxgGPLFMFxvD55fw2xvz/JqqrUDIc57dAzUf7WjeXeAtOY
HUAmkM6/tFAkkre+If5a447jdoy7BKhdbAhNQxGAyE63kSBCASKC6/O3FlxAGv1/88efwhVEeAxI
unVunHx0eIDIZa/oC7c33prYs+xsP4lIcNaqlMgyVKbKZKs6ZIDOZzILAQL97qNYimk7NRNRgAwp
k5rkenWbaZMrmXVgG7+hlmOUf1R0IuPyReTS8UxabK4Pf81HT7+FW9XFUBuQVOLo7sYUTHCAYnhj
o8WensTZ9rqptSU9NcUtaW1UuZ3qMJWN0S4fFBIldJcuhbtMqnvdlGBUfHPwTOtJndCN4BqKdKwa
PJ5o6ta0Hq5bWc0NTkb0XYM/2RLwmryyQpgJpXxDE/1NqgCeN3pfijSSg/krUwAKHM3NZOF5e0h9
CwT3na6TZBTxba7tTgRbFcxfhomqM3dG2vJIpcaAG3fR6OagzDZ7y+0c4zD2PxMFDL7lIjqz1rIw
0L8ApGKjKKnxr80jEr42thFNtVl7cVqakK5KcxgtG6/RVGjTRIpgs16MUgE2kEnSgz4I8Av+ZjXI
I6SNJRvaFvLOSGd3hE6BcdCU13Z4FPb0Xi4vXhCYjiVgwTLqMHwXDVPwGhapit334Gew+3P/y799
ijwRNfYF1QR7qEDnFsjemUQNtFjPw0Ek1RqNlyJxXw0CIW1CDpCuJq6/FbyOOBcbkL2IsBlE8ROF
T4c7k9VQzSs1qhPXO0Kx+/34Pz9BcAyOBGbxGz/+//4P/7IhO4LfkNP+378jvk/8khwOrrd9eNh+
PWy9/cPrw+vvV0Go+CZBPEsf8DjLxN/xiAcSFOT553MC0JChhxWFNq3buUEQJO73zzYWnJ6XIBtm
CJB5gNpQe4ZfnRuSx6rIihmT7+09L/ACDNongmi0tsLguIf0A3SYTVwtuYDfak5RNEmT4L1xv3/d
e8fPYPP2SydvvmCJLxu/2HBOLLENdBKR5DJSQieGpf3xiGWD8Lsg5F0clzDA3iBUlAI1xBpuKEnl
oEMuAdHV/uh578fgD9nAHdytYKN/F+F5Bzi1ww1EGYoqzirYOX5+/nx+fo7IQp6h6o4kEjAF9usZ
pv2D726fvmr36etpJOzX14xH65j9QxDsv98OL78IaDzHRjcHKE/OpxbgFqOMmZywx7bL7m6H6WVy
9+5267qC4X//x64Z41LH0SoBnW+YMQ/eT4LHDXYmLHlbT2DKZOHlwhSedlBZRYxDlfl8XPLURXPv
dMzUke2AYMe2PQsEGB7G57Hf171ofS5PbKrnNiMnm2jX9LBZAOOAP/AQjz9fMdrMTdw/m7fN/eH+
cPAFi3iZejH3PTHMbtYn+4M2gxrLGQwjAlYkCJ43H+6tKKis7vdTK/q5FStSVIhpsOF5RzB+Inre
b+CpLyI3uSwzc8PhfNJM8paB5WHo3Qt2G3IrsqCxCbnwDlPXwUUFZRBor54PRUurUsoglcFWam+R
9yGgvhds7n/V/q/vUOlu2R4Q3DXWt/+JWW77Z1pYoDwGs8w/MvJO3ffXzh9xHMyoAnT+4HkWdgXB
SamTHr9y/OsbQDRAFoBJhJgEvXDYnZ7gYHIuartsxk8+jDsv7DKGhI3+P0vLjlHv+P0HNg7bPOxE
xTHKNiv7A3/i54B/fm8mbCf8eGwbX99PJtsvV1aJv8RITdhQ+eyrvr8t8P7n9GZfwb4Fv3EisB/R
F1zitTEvgOACjQ4RTuQx3LxUFQhv9RYqE8wwMorvH4TIR/KG0d+6NyxMeg+BKKm5yGnAzwqOCbTz
sYe4C5F3re1ibbBhd6BzS6iJHiMHPSKZ4Wu5SEDuu5PobJo5Y1xU7tNSSmNbw+FXkbuIRAQcde5A
/uDfFuC32P+DzM3HeAmGvTncu4+7x83O9zH8r6+H35iWXcA20uvDfvvgPby+7h+2lHxF3kh+i8pm
F+k58mM2KUgI0JcEdd7znWtkY1GCIgMXEvS0AUQ8o2LqL4qGgnozhdTaoHUp2UVtmQuC7MqSgDbC
AGoDIDu8F3JBCb1tzbzoY+ZOCrjJgRYFu1W1vBuzkd5kJUgrBM7P+z5wNsidsSeh76Xo/CWspZXV
DssEnkDgmRoosju+6jCxVP+6nUvsBzOEl0/QghsWWqG4cUVjIqPJC4YUtCMqJl53JhDjxGSB0ocW
xNJ7FL50ZTCVb6q1gVbGrD7lkm+bG8F3sNOD88Kz7+C9MJscmYb4DjMNia2GQe4EVnEPvK9eozkL
yK6DhcCp+E0JaB2Q6ZKA3ZoF32sfwHlWt6D/bFbxAboSA39iR8SQoe5gQBK+lDO/iEK/BW/O9WGv
uPPZqLkTIdRqaqQjjPZT7Kf1TQtSmTwOpGErTR//wRTQRhAJQv+JyrdfdKFDVcjdZ2CCr0CcvqlV
P2/RFDV4oQjbxHzmYipRQjChBG4puL7j70/yETurLD1qofc2OXdLDz3ht0XE2L1uAgLJuMUCYMOj
p1JZH8pGBY9mPDfA2Huz8pVH79dn7DIRYXsD2s//Z4RL6OI2Dhdoj2au3EEhHIIfcudLWkTfiwFI
dxN1n22ULfJTOaGEntf1eOhrMLn6E5WSXZYnhugitLpJTj6IS/Tw/rrUCaj93BjMLrLbxqin254R
7i2QDsQPTrJrnCChKKlZx8RwW0X0AReJ0/eMWHhLBBrQxgXzfGXVPtMXC48h7BHa7RW3kHxN35ny
0cB7iZGQSvIc9G+OEGL6pRs7wXpcpCmcdW49pFmfjbmBC1fyJu5vFyskavLTnr1xfJPRodoGXSsY
8bqf/R0wN+POmDVD2WLAWviZZ49zfSz0r+vDWo0B4Mr6vznl8uqqkRelZiagriO3v/DIXdh3wwKR
KpHSt2gw7O9P9qVeVHhlrjB/WjrfVvRTcuRAjf81+SS3SlwkdzLwl7QDswJYXwxUrL4ZbdcC9a3V
+pYjCNssBbuMNX9njwvblVNmBmApiDXL/TgS3bk1zcNUbhIIhfU3UAu5vliXT0Dc6LiI3UCvNKUS
7JVgZnkPvzqibZef+c9oV+3SR6CCNtkzHPKnIciG19ZOQ/sLZOBQ2Af7x/namVqTt2HlZG6Nbtfx
R5RCZUPECy6w8Y05OvEPqmZKgTdYkIFnISSOMqKiexayFtencC2TOhnJd7XnxIoKnZrRbGClyLVn
ddR8PLHKw5gBNC/YvGtHOvJ3SMYB3QVle27zQlFLb50YmjUQrYraoIAwxvxOE0qosR/DzfVhrU7e
iTFuGyu5YU6DAmNjOPpm9JDqEK4efl43sjp3J0bYR5zMXYgIiKwQRiwce+pwLMwgR+VdDkWhdnU0
EE9iHcdoWudvPnZfRsvc4QivAe+pfk3DSGaj8AzFbxvVt+OnHHJASoUrQunS1pu1u3j60VLBZ6wO
9+9XfNc5T4YLuMGQSDW+okwPxfhjMm60/CmUBFtrzQprz4ccpQlu3u9qwYkVx8EZbmaQmu6XWz3z
HPtWmjxbpBKwNqNIrxnNM3SpgMg5XzqzHuJuBDgXbxkTxLM/OuiPjqmAF+iyxIbwZOMtASo3ILm7
uDnOowIJdWZFkaGPQ/Mm16HWVIGhQm2gSYX4Dx4f6PG2fpTZ9GjbS43OgXGujpNpdei5tnO7+TNK
qJVCU7GKHNVd0ph6dpSrf+QuN1Io2EXQV6yMUm6CboaAl6/bRd8fhkGb5E1eGBMyk1avdU/Xykj0
srm2WGigBhRXQ2nvAuecA30p0QQCv42iemXoFwrkxGxC538LBmMTaQCnCqibgkyfO1fqWtEaycJE
Nm2ExtTU+sprQ0S0wWICf3jZIAmA0ACTEOIhPyHVYwlCubj0VN0+gYJoVMaCGLg6Xw6UwpgcLNND
49xuiGmzLAm0aIH18Kbps0UPlDkZYCpoRLCiteHgvR69mgyOgEaNc1sh3h2aGVQT6CMoiF09DPn9
9fC3agAVOwXoKBXoL24w4FQ1pDzHYNCcj8Npl/a//osBaA2BXQuxgGddcaJ0ihw9BmPEaP12ctm1
oWMjuNp/H3D8qqMrGB3WWHsDcsvn01S1atG0KR4Vpy7cKInvqLjRFp5keprxGqWj10iH0masgALL
69P31zD7+5NAN9QR+DnyLHetpvwBRlFXj1TBtllzt9OxcQeU0uU2hKQxNrBqoTPZ0yZfso1gNgSn
LYuWF3PIUAa6aSm4aHKegDZyy8Yre+62lhK6cfNrYk0j41s7pPfOBFIQvcwPcibKwlaHB7E3dJrq
8BH+VbPA82MfDjA7D2YM6LXmZan1M6/A/SH9vu6K626Cc4KRxeMdj3+UklEsLk2mWz/UmmuGB6u6
m83bONmp2p+q2RrGg6Q+W8P2ulm2Ry8m1sTBgedoWcf9/dxH9KSakRRghGYb36to6Cx/NxAftbON
PgbXTa2eiGC3+WYD0EEZdG6qiXUVbd0I5VLj3I6J6iqjduijzL9uZm3NUOj/xwyXseedTqsenaoQ
99UGoo2gHQTncwLJspTmgtkT2eIOeT0DjzZY8LFm5Yed78vsmNe3VCRyfQn+Z4cTXl2BUISI+oWI
SlQkc6fhNHZxGflDu9RtZEqsPEapWCdF3N5nZe5Vzc+kFQlCr4YQ81u8AFVJqLGdr1mlD7HVqHCP
psf1rlNaNPQKYd8iI9w9P5WtEp4BI8mYvY6h/GyBlf66U6y6Oc4qtFSy/JJvEpZmy5kWCSfJLNE/
TZTs6nEGltjZ2uNn0w4CT1+7iAAc9Y81bkCajEs+4Mq5S5UFibRMfZRcSTT+sGPpLRycW8V4uz6+
S5gHXAR9/hD2Rd8/ZMq5zWVYmlQkEkxWcf0wAo+k1MmLBQp8kBSREYLlRql4fVnXJNTeNWf2VKp7
1K59qxWRKKzP9d9P4TZgCLBpnjc4dhxjdBsJW++2b3wKRFEu6hNdmWgLqpAomuNkwE2Zc8+uVZem
+NZ+nCD43m1Sy4sNYKQAo7U/JVEHocgat6wJtfthKUpsQ9yXzeWlid6nSMU7Da5Mzo0p4oRbCS6g
TAHUAhAS4PdMLrh0dWss6khxfBvWBnU/Kv02+kd7abzrvrNytlrI4nCBYMjLi6YofQI3fFsMuZtB
laV9NsetId2UOvqhOtKCq4zWgofRtXkEm5cKtkKMDOfqeVCxCwrF4xAnXb7cT40bl9Ne9Xc09Ye+
E7AlrPgi2gVQAUfXl6NiiOemZMlsI7nGmdNRez8hryAThbS6AShimFn3pv5v9RYB6IJBNLtpGpoI
AXA/N7hE1RRmEkJ1OqobKtmkx5PGiH12fc3WfOPEzPcL70lq13ZqbfTMTIhrUdodgc8NazWYVEEk
W8tKQOsPCBnkrNAJ9P33J4Yax6B9vTBOtbqFqizahjPSl2qzn3P9QZq65MFOZu1X2JjAJ5ZVFsSp
SWN0C5ll414f89oxiGdZB8+BWEuGqzqfWym21aK30R24pIcaDejGiAb1kOXuRNMCSUZAw3uK0/y4
bnfVXU/MsuPrZAqgg1dMQ6wif5+kh6bCRozN1yq2N5Kz3DdWCiU1oVQoGwqXlp0NlcurjXAKta7U
crdW/0y1Pw0bVd9FzsFydpZ+5/QvtAgadPsa6W4MBVfItXhwOs1cUEVTmWKBDhLH8fSZyJ+jGuQL
01e+MWQ3cjqSiIqsognm4urShU1SmTBYzRLkn96a5aUAb4hape5YfCrx9vp6rsYE2zQBWNSgvM6j
QejYL1XEmkx7GY2n3ba30GBmu/IQkbETlKsvmRRYPEBNAQ3haNdGK+W582TRFA5SgrFpZi2jNp4A
ADLOUCQrdDQzK+EvPUprP4tH9QZMgE8SeCK90epNFwVgB4d4LGofWBs9QAZQxsGjNq7WXIByxrpJ
jVKHZ4W2bxn1Xk83aRfYUrZpIHV0fapVtnS8H59Y4yt6UDyL+hpt6WijuqMK2DqaFsQx/QOClxtX
ujcWqVe26rGJg1rxVNfamclznR4QpKXiUQbr6P3kSZ6SCj5sJeW0sDJ4B0f5jCnkni+LpHUSSmqY
hQnvollT3+Fo2F0f+1qIBisSuq5QX7DR1XhuAoTTMcgLWbTKEivzZjRatZDLQh95uzRJkExO//Tv
LQJ8C1AjyNZQkuF8bWjwYmaX0K9bkja9o1GHOpm8ZMdmUBIvjPqOXLfHRsAvLm4jgK4AIwHaZm4S
cfkwJCCZcSnvJC+kuwUeG/+5bmP1ADo1wkVfCCd08hjDyCA5Dpnq1J0iyc8NzevTkVTDtFlQSSlT
52GynARkV78FH7DyCgmmrr/ryNb5JPzrtM9U5PNI5p3UrZofA30xF39UAJZ4m9RjEeMi8XHd5qp3
IjDBA7FJ9QsCV1mKsrSF6+QjCJaK7jCGolb4Ve8E9BWFVZSlAOg9H5USKtkCYA067buDnO8tsI+o
G2d8uD6Q1WCDDmKg+RUwfljcHrArrW3MigWbqLzPNOmmiZun2U78iNLbOGq96+ZW581CVgnSOvTC
8Fh3uY/GvoBossuatvadWTkHc7FfrxtZ83q4wz9GOH+ArgvEnAYYMYwJvYINkdLMa9Qf162sJjvf
zO7AO1jqBTljjmS2TDMTfq8XD+2ouKlT75Ix3kphjZCib2nt7Efjj+X8pzwL5VYLERLOp9ncvgYB
RuyEiYOLB8UuSz4UNGHHrRoMcQge2GJTGJ9jNW2A0hZE5UvMKQjNvm2ynjvknWwvnuw1ZaJgVzQW
lno426oEucBkeVHyqs3qVpLMm65+bqN4j6cVz9HBHKnq0NJCl2GKBKW3XvQ03upUB6Tn1/XV0C5S
lO8PQ6lbYTVcvBCcf1gbpUMFOHMOUTmp8yQaZTexUcmqmztJ+qqG8vJhO7mzQ7vgCMbOOfNa2uN9
GrzhmRv1S0gaCLC+lW0t35ehmoYeSG8N1i2dUZ1U49RDPA4twZBnNTXPUuP6N02HaPRUqZh+52UK
na+wTYJOn8AtMyam+hMMAcauHOdsP0c2ndwwapdH6rTKc93L2UfYNQwYF3cBtJ274gDVG+eYyUMl
qNGvzYyC6qGF28EaoAyQzaHo4KcWxL82krmoPl57d3XdtjtNqwpvtu2QqZcNglvkxWZn9NaMpEq3
0HkCQNv5kkx2bKXLArn5vn4OS5QZNBH48GKncxa483QE7c6cFnGBgmWNrPdg0ptQpNdzESGZDR3v
1SiyoYmd57kpZuDZnTHFKJSDPHl0+BisQMt28ygIW98uenZaf1vCIxr4ZWQQa3ERn2qpFc0hsgMK
QrneY1B1K0D4IupTslvc+gFcU4KbxGVVirPJnOdkP9ul2g8m7ozuFOhf2X70bW/ZVIf8ttmBZiMw
dqIlu7i7cAa57DY3+ta0BhiUN9Fj8ZIcst3k1678eD0erDg9Vu2fueTTWqNOYnNsWVISWAHom7vA
wHAGQRogssL5X1rGqM2z/Gr6tXjRQ3gA36nk/WumpfMp+07hT9coUkOQG8NKegjB6Bi/dd7gJ4El
eCm6PNA4O9ypQhW9x3Mb7OgPSjBs+33rIy685xtR0rG6bU8WhwWOkwEtqlUgP4AhU94uoRe1u1B9
ub7+l1kpEl68Giq4QiLqYQuf28ALwyD3S4Iya/5Rg50ZqUw1+LP5GFqB7UA258uSg8oSVLMukrZv
q+wyyfavw3fvGDENTciaF27I5K2TniThtsEhUIn2LfMsLlZgeKDfZdx/qGNxnqfkNO9U9JS5nUn9
SmsAO3yr5Hec+gQ6RL49gDO8k+gGCAcvWoT0gysriKTHBtUHBFTAk8uZr/UwdfQKKRYU00a/Dspt
ddBSt96HW1Zv3YDxqNwoT9Hb9VVdmd4zs1wdIk97RY9rdlntbpbBlbTfwElAJlpwbbrElCGZQIcB
Gg3Y4MBncu48KPoOPV7DUCAfWiizx3E8HJEejF8JRTlC1inAyGZWTz/tUqe35TTWUNwbMpQJoEt2
M1pT+5ijbzUC79tSvLSJnt03uUR/1o60CE73y/oFvhV1TAUXSjCxXTycJEVtMPRJ7qoP9NUhha+p
JPbk3XJTBdVA5Odue30RVo71M4PcIkCBipWNYdDpHjQQEloiMoy1VT4dEReHej3qbQnJmqtoPmis
KwlPIonsprp3fSBrTowiMFAlFurOF80kUjM0NFGQn9gmXj9odltqqKUPrQACtDJfuB4jTWcsgKBV
5I71shiadESbhEvt0UskJJ6Te30gaykKOnvBs6Gx3k/+EjeCsXEcWgxEnQEx9tXSH6hKOuDyW0Uk
XbKyOKiVMNSUgtcs1O3Pt8Yg63U+oBEdxSEylJ/tdNdXfpqJvHp1SCdmuCNiGMcG5GLIheaN8wRK
GdWtHq19fhfeJ27/VUYkS4gKMWzJawSh9bIihmPQhhg8oDm424MS73yEupb1YZZhhMqT8aTf6L7k
pz/1h5/GLeqPoPnb2SWhUJUlbrLT3HmbQtdTEIBWXObsE7gtlhlOotozm+Tyw7SPqUgwae10PDPA
rWIqJ4ORODBg/NIS0ockIQPRvUSFcKhPf5qiIutaonQ6p9xyxkkeD2kMD4139FihbQ7kz8tGp2S5
KYnyIG3mN0hUua/acy9I0VYz3FPTLAqcJBuSlGu5rmKo7TtIaneJ7Q1vOmkqojBHcvvHLPj3AfJs
ctkWOrEYAxE65AmLK1NJZMmPpn/96M+5KBdSoANo9gUbU6lmO3NIt1UtGMP6Nv+7CdiCnoyhgfBM
s8wYQ1NGgaOBTm96M9EBqQTXQ9eqHRDgs44+pmzFOaIxoIAO2hF0uCkPi4EnePtHr906aSwIkSux
HqIBf+1wDmhCXBMaJLgpRtL9PBy78U2iIk9jgYHLyc5scJ6WmaHa4R0KTCPRYxriFa7wSzw+ReO2
X45q+5CUO9n5Mf+H4/LMLOduKJ87UmKzYKG7FG0ftJEhRbTXREslmkLe6eIKDdwUwwvtJ6O+a4Ga
1TLvujuIbHBuN1dLWKg9bLTR42JvK5B46sK+6dXoimZOED7g6n5RhKTo44x0oH3dBpTV1PAcMH2B
gj4vXUt+gXycnry2+VMH6vJQgQpr/iyJMo/Vqxa6BoAXAv0E+Ls5t6+6puiGCm5Pm0CDeHgRlAq4
iBtQrTkgIRqJPB1yoZzU2uzioRjoe+wEdn0439S9EZvtzMqGrTd54a7+uaAlviEOOpmjO8Otj/Ij
9IhFUkZrGSp7n/7HLLeoqaSlmAXw5pkbC/fKKYgIafeTS9+bp2YvusauRZRTa9zFzzKzZW4VCxXK
YlvrR/Sk2h1w//51R2XfzO/1Eys8KV3rFDbowmHFaN/L2tOXow2tELA9d1MQFu/Xja2mJKfWuJRE
kZppaVRYA6f7ZvIiLFl6Z90iBUpJscH9R32PUC+KH5+0G+hmph7k7QaRnsJa7fd0Hb/bw0/OhGqi
dR9CMthd7j4Tkh2XLeisnhz/j7rrghCNNjVeDvd7UZ/kutcCN2UCNA1ecM5rl1rJKltGKpi3Xtu2
KCO7lvR4fYb/Pz761wjno+MC0Hc7Y2x9MHjGlt6ipvijOIxeCKb1cUtFGd5qBoYY9M+oODelIPpQ
OwUG1Y2SB+Fmeo4eqvdpcRWTyERUxFydQ2D0FaTuIIbhywVoJ9CdhuV7SYnk+dCn21F0zVk38U+1
l5efr8Y2HZMJIU0vUgLA9pRFpBsEx/hK6D4re3CJ8ZBlsmQnKHtUyURK+1YRZf8r0QPlV/b4rgI6
DCmA8xCZW9D+GW0UcDoE4Uz6mvDsFh9j0QGwMllnZrhx9LHWJ60DM1p0iNLDEG+NMLju0qtTdTIS
7ohZVMluoqwoXEg1eGMnkzp6vm5BNAj2BSfxQGqjFvUIDALvLsDXfcVDT4z687qRtZ1pgsQOzfdA
hTLJp3MrC5DO6DiClTTSCYQ3SBjn4LkmZXmL0gzsTYa3dH5dvUz0JRR1aLJtyMX5M+tccpVJ2pCi
uRD56ZBuOsd6kgcgqyCBHWmmD2I2LwWgqbS7zfVRs5h2zSwX85I8jXD7xqAX7bELD7lxnJQPrf3U
FsGGulxDFA4sEI+BQhpvmDyEsQDnrNnJFoTYKxkSTbS5LUwJxNmxoDB6OY/AcQATpkOwA0WDizy/
p01fziZ6DEv0bdNjDa64Bsxq2k7u0Vh7X46Cx6e1gaHjnTUF6NgFPMxvqgsTDeBW5uaAsysvWfwo
dR/XF0lggof4GdQsnbCCidqgm1Z/16jpdaIWnpX7q22C/w5UUFCoBM6B8/9QcXpckdCStEDM5cuu
3eLLIfUemkZ9S6xP6Wg+ZV61vT60y+BxbpRz+1mqrXGcYLSx0DsJfvNRFMlXchqYsBlkEeoG6LXm
Im3T91GcNCFM+OXzEORuEaSbcucc8l0HuK4L/tby1drU7sNInEO6cQ6i9vXLWH/+BVwQLnTJLOUE
X2ANIKzeGao/aAPOrNfrc7liBkw1rMAIAQcWTM4DGLYX2AloggHSF8PZa1Ngyc9UBNH7hoWdhwxQ
pcFDHAjSoj/0O3s7icZypzpNkRfISEnxmL0qA4n8VHFR1iHJTbIJvZxokZseBz8KiidHmB2u7IYz
+1xC0+SL2kEJCq+XN0ugeHmgfyi3c6CS/MU+/rY2P35fn9aVg+FswPwTH4BTbZHaMBh+GgoZZTd7
HfZQXPONI50C5QuwTyIweRmW8eDhADAGSDurfXJnairPUmsAPowLlPSU3je3wxMA7ebBrFE+WzbO
p+ICaRK60AQWPWiueZHNKB7wlM8qvVwYMKTZVDJomqFJO8zJ0oSPuUxvx0XqdgpE6wX7f22gp9bY
15w4U2YZ6SJpaBwskyYjev1jKvNnNfqwF3U791/Xp3XFc6Dogl4MHBAGOiL5WU3rOGwaLKRTQYRW
/jHNlJj103UjKxHNZltQAQEjNKv4GvmkTH1lORR5KUNDETwOWg9IAW2BV66ZMTVkK2AkAr78YpkS
u0gtacQVG4V+CMLU9r9P5W0ULkDDDHJEtCryKIHESaRCzQB0WcrOU61XNBeTWNRWt7YkoAgFCpXZ
QivY+frrVp7Uo42HNsl+GLogpx7gfNcXZCUjsHVQAIDVFd1LFw+0c+wUSjP0gKWEQba8x+1IUnT9
4JlWCdA7hseFQrR9v9WBuBiJEwevJGjWwqj4d714kQonjtAfogGdvhBZD2e3COXwftIs+LkVo5KG
yax117IH6jljPJJGsYFdQekL4hqYealz9VFCxT9ZunE3jpL+WoQdbiOJPNTbtNayxRs0JFQyVN7j
DR1zcB0PSK4OXTvSA54b29tGmSO6r61EvzcXEyfPMi+B2s/x3lQL+VOdK7RCJHa3o9iIifv/SLuy
5khxpfuLiEAgsbyy1GKX96VtvxDd7jYCse/w67+D4353qlREET13YmYenZVCSqUyT55DCCY4HTpR
UmKwRSiVU4a28ZWq+bCZqDX+ipSRPeR1kD5xpRY/CgySX1OQH24YbDwUVmhcF1mmcS8d7O6KJobx
1gHnt9XEyOd5i74ZPRIq2W0eWZ03qQkUIsZK7X4i7wbyWAsJBHUM7Den6kEB1WdVM10Dm9YH97ai
6nfxYEP/qLd1u4HQDc/3JuPja9FWfGNGnR06OWkwBNELY8sjfYrQrM4LEPe2IwCiE3Rz7hKwh72J
cgoe8qaOgBszWQmaIiX2zGLsq6uOgk8M5WieXWeFyK/wGfXQ120x/tFKLU+dqRfpc9RqBcpnTFU3
WV1HX3VTQjFIMasMRSDTbAXKbSAL0mjfvOdT2HGn41b8i4SV7mOonEI5MEv0A+U1quqNEayN+85F
BHn7wThB5RGDepggPT1VEXJVrpQ53vzp5FIopmhKs51iqNQ0hYsp1j+xslZn0JYCEoZr0KpDgo+A
Idns0rLkYYO4pzyhQJUd3nJITDjpDQXZ6W13DbmTJ3Yr/NJr79Nf3LeQhmmzIujlw774KzCEDnJa
EB1jgPbUcxaEJs1SHHZdbAywVrfDav6xcEFaYGL5rwnpytL7YMitBibsYMNaR7sZ3V+oI5uOdm9n
nv5Q7qND5dj7tYt5zTUpvSuyxMybHnZDHeCfBLN82f5/WzypNtWMpAXLyBwpcb7q6HbQHi4bWEql
kFIgrwAA+BuYfvp5Grw/8qwZkTvmmvJhdqb5nvEQRcTSytD1sac62aSBDT4Emhrd5DQ8iDQPsOv0
dxXqMfZvVF8XUd+tTb4tLe7xdSqlBkkYDH1IcZ327YuClNbgK835pV1zbGD+AUeJjlU1Itcg5+aW
vfYqtGxb2qBzH4urTPsXlo6vVOm1YacZIkoMGGY9fAhmeHFbeFXWA8SyRlW4dnlLi6bmbV70Ci7v
etyR6qrGU3uN+X4hP8TABEU+irEJdjZ2H3Wj1iGaIRsV2SZl+SbdGk9gF/dpQLaXN+eaKWndhlxN
xaig9h0U0Q6U/lkCWGLjNeoN/+u5I4rU6sgraeEGYoadCNCowIig1xgQ3KNekr9StfQyxXAv+7V0
GUBwD0LRkGU1oKJ6uvPKMO/a2sYS9oUb1ZFTcFenO7vSHTbs+3htUyxt9GNz0kaviaBjBilsd0zR
7e+8Uf0KOqdLXi97tdAkmOUm0NiCPAA1mDy2AFWZivdFh2eg3/rmzn76gx7yJ66cCr2myNG36q6/
tnfFW297a9jSpY2PJB9l21mZ9wzQY7RDyxIG21xpHGC7LeBEyJT7l11csSK/O0dQ6BjRiBs15plj
cYyoPhrt5rKNpa915IlcHEknTCCJEZ6wghnbHvxtaBCSG/CqErSVg/jpfzMnnbFopGVSJzCn65+J
+QmNRQyfDQ6Pf1y2812slTOgY7+kTR+XqUWU+RUW/bSfVdQanemAohkuz4Ppo6EF3pVbaxP9WjE7
I83PzCLtQBoEdBR4VU/PWoUQUgUtZmk63KApw9z7Y6s9kRFl3Mjj+aYZ15ENS+d7BkiyuVKASWrJ
VZsT3ofzZI2eZ4VbTPp13rZPbV+kED2/7dBkVuwV1NRSqIT2ggEXVdsEROvUTWTCvW7Oc6FKT1sQ
Y94z0YK7NcrUfWGVb1BAWOulL1qcsf1opUP4TRZ6MtqG1qXAVZOPiQk8AImmnegj8qGJQOFuScsg
2aYYSVnpCizkBZg/wYQk2H/xrJDRvfjEmTBAmuBmnO3z9sYMyu3lPbNwyqHcC/AwZA7Qp5NH5xQA
ri3aAj+sCpH6bFK5Z1T1ACSi+eeypbM1BHsSELSof8xUAvj39KthQG4kvd1mLm0aR4PKafu7og8s
+jTWyG3PospsaVbsxvsX00Py12rjtjFJ3mVuBwrVWG08PdoZqJgFK5fA2daX7EgexbXdoiIKj3QT
Yq2t+LQwWQsitI1I7HcW0KtCrAEG10zOn/MojzOzHhWrCSbxyAAhmsf5Yz1CgTgHZ8Inh6bt5W+2
vJLACYIISDsn8xgxuZloZp+hKYVuSXdb9LHTRQ9M/HWiNS8lw86YSz1o+UiFmAliWJqawlCd/GDp
jZJsKtQWMtsv+2jFp8UlPDIlXQJZMdjmoMPUqICoSXO0tPWT5CoE55AQB/bXGDbJMyk+6pHOVbua
lxC0dYIH12Hf7y5/pfNkRLIhbcQU2m4RbefVGz8y43EkIF8ZHGu8auKratqIHjROTlLs0A9X2Oga
0UtvPxrNPRpVQM8/r/yaeQFPbiHp10h7NNbaPFcpfk3VgaLxGuJ1DiqSTgeceGFc20HlaOoGY5E8
81fFes/xBrNx1CQx+4gpdzRTTw+IYpQitOoxA3pLexdII0A/eKuACMIiYjvaEH3OgAqqPjI7QS4a
pGufYv77Z86D0BH1XQ0qR/J1iNfC2EfKTE5JDIydAZoMusWsfVENdChSfacA59WlwU9qVG9UXbkY
z5to8B6q8qi84KrSMOp66n2ut52RWPC+63/0meEFGigyrdRlYfka2NrezE2/GCAqPA5+yMRb32d+
YDSHKoXO3eVtsBQ6jn+KdMxYwHSoh2MhwFdbhNxX7T86v1HL8N+s+LEh6YBBEVTFkxyGSrNwE/Gq
W1tNLaCe9WygtqngqdvVTlzc63xVl/os3/pe7vnqBF+3ipLC6XLboKrtShvLPddE9MJnxm9dfQBX
fDwwX8R3fLxNNf/frOs/NufwdnQDTBQnqy1hE1QVU+lrID1JPCNO+22VRMN7Zxf942WLSxc3HP2P
l2eUd91UtQlFEgm6c2iiByVubvMmi55SO3NR0vUuWzsnP/9eVAwgQoACWY+sIZWAcCVvVRV/m1sO
n1xVfWA0cQrz2TJ+xbMcG9Tb6Vse3LV/TXR0alqe+q0HhQlrhOmmHDagG0nb1kt11MDFWoxc3Dmz
vJwBvXskCdLOMatBmSoNltL8lQebanS18AaVZnARXwHXZk7utEawtxga0YD6r01p55jTlGQkh00D
SrvC3CQqdZXgYMUbhV0b5XYKfEPxIvJz5YPOB1AOicd2pY5p1FlKmxDYxYiIW9n7qrllBgKh2/SH
tAVyvPGCZIPnCYY5AmNtBmAxDuEthh4ViFtBgHJ6Xkgdj8JOaTbL+L20fQwSawjf8NdEWROKn//S
mZ9HluZfcnQym6FL1KGHpRwsZwXnnt5Fm0L5axprbNI5ZQdh8CwKcgZAI90AHhcChxSU2M04Dh0r
RMzJKP0QpF0ZaVhaPtQ4dChD4z8qb1SrrFKiqErmKlrmggvIsRsO9v3yIaBr0n1L63dsStqfOrow
oY72DMoaaeUJHVSrkLg0vMJYI/E8f5/Pa3jklbQlTRALdF0KU3l2XWsfmn1vgC6xPPDiE30tHaLe
5JUEO637kYtHMgCov718KJZi6tEPkIsr2QA4Eqa/kCbkv9P0SrUOhMaupd2n0Vo3f142eVsem5Jy
gq4MaG2HYe7Wk/kl+KvIMNxvdF6BJoxV8E1HkxXnlixigf97LUqry6eoSLv5wmD0d6xci8JRgtzh
g6urN3GydsCXts0/1hBPT49dQMox1grc/2aWX0V5vSvqAAnnn8sfbMkKdG1x4jCMyoA7ObWixIYi
6i7A5szY3q7bl7bgXtkF/mUzi8ftyIyUNekWTyJCYQZZ5HWT080EE9HAdlWqrUDVFr4Sxu8xVQnw
omFgLEXyKEr+swVNu6/9JKC216tphZEE8z5uFNVj1cAdAEWrlXxifo1IG5JBRAkc1xrsGzKpTFa0
Bk9TnqMLEymPepuaIEa1upVNOG8y2QpUnPGeRNi3MC546t5U6kGe6ngYp+UrNJPU6DBOTh18WPbo
YHLZIWvA4PMWJFjWUecGxB+8uTPJ1qnFMu9A8lequRtZhaNjiC5pO6edTHdsUYrr2c7WJj/SqCOY
stdb4phm6LMm2jYTyM3D/jbKgMM2en8yzGc1J45lJdvEFpvYFl6R2a4Akfbl7bawBwx8Ax27GkkI
coPTnzwJ1BMShUCXx0SanDil5RuBX7bvoV5CT2DF2vk4yAxLAbQVvQAUrsHjd2quslBQ0GZzZoq5
ml895rnRjjLYgzntSO/37VZh7mUPFwIt4pAJElA09zDnKL0OWG5ZNJlo7oKRwYtCNPlMPw9vK+tQ
0mjFv4XDiw1g45oEm9GMvjl1bxz6pBwKuIeuvFcEyFdjJ4l/p83DZZ8WvhrDMDy6Dhjbxszz7PNR
omF2mRKJDj4NzZZpqNXxfdg/awIvzGZnItL/b+bmn3NkLifVpJrzEg7hS25zh9i3cXfHg5es75z0
3zyq4B2G0ufWBtQBpVVMizIaatXIXZDOJBZEtBsnFsSrtdfIcmq2n/KbPHAuu7j05Ux8NpwBHAXQ
1p66GGotG3jS525XeQ3IDrPkTzY+92q1spQLuxFkBv/YkcJ7mNpQICEISszadWBqNRymUPRu3KRY
RQHNO1sOgLinwKulAQSEztupT2M4VBWNYMsk9wO9VwZXQzkC2n5t0znM3pjEy4tNBeBWrG+t7s/l
FV0669icMA02YPwrC+alhhkb6Th8b9JG/RTlh8k2WrcrbFdlALK022RYORdztDrz+MiktFF5EwxZ
beArGhCUmCb7KdXXBmgWP+CRCSmCcUMfe9bBhFLyQ8mqjRKWm66KbphIfnR8XEF3L73ZjldRxl5r
RlIXVoNVNMv+d8XvzESFTlt4h4riFYSun5TQ2tgo+zb0rbbWMqulp/iJdelY2LndjIUNb3m9F6Vf
xmB8Kh6V9ncQvlr8kBdP0AWs9OeCrrw6zpEauEuPdo8tHZRI0bRstGC5KmNPqdA/a/iBGfFdZeQv
dZFsxv5x1PlWCTsw4T+NOoDAyUo4X1186e4QujHmfYHFF+XvJHhoy95rbDeN77rSTbp9NuG1/qNe
Az4uxqK5q4xQBBCVnLiMY6gOGYVVTryseTLr+6DfxNlKErZ0h4CB6f+tUClrFnHQ5gqDFUaRIbXI
VTYT2WnsQ5vRb8+Xg8FCLoayEZRTZhIXjF9IpyYyx4wSMH65tvWiZGJrFK+jrTxVKng4c+MQM6Cn
2ZoAyYpRuZgDBhui9A2MdjkocV4gVhej5MCh36EezDByjDX9sTmgSuEHI65ohIItDzxk8hMBQ1Z2
qFXI/zDjXTSao1X7Edi7y0u5sDtOjEgHg6VGGjTgdXen4b5BHQdMl5A+wfKt3FRrzkh7P1IskpvF
bMf6BcwqOgvosK7xdi5EU6SfmFxBFQMDyvJWz0pMIgq06lx0Vmnyaue+NfkQNkW5du3jLK7bUaYr
+WNrGIDIVZgqgrup+1P2T2b4xJqVN9XSngORDj4+IDYzgv30zrVqnmuBhVQpT7mTi71NXnj+Zg2D
w5rPCehLxIy/3w9I3QHowRUPyKF0tMbSSKDcAotA3DpKE0BLIDwQsE1pyV9Da5C9H5mSaxboOQhW
itkUCO3BALRTtB/gSHSm3Lq/7NS5OOy3KTyhZsE59ASlDLcGFVgxhCx3x6ZKfmdBmP+yCqK89Vpd
PNWmFjB/zJMQtJM8OSTTZB6MEZTcW0JsvhetmeeONUS0uQe6mrR+NPGy81Q97VYyjoUoika2BrF6
4LvRbpJWv2DDULejmSOngqiWtjHqewYyogQzoXrOnb56v7wwSwcGqAdAATRkqWjYn+6v0GiLrqhh
jzelI3Igg98HJJCGem9FfOX6W/QNbV807VGJP2tuKLTKW332bSorAoJZPvqaWdxUYYE5y6m4FUke
7eD8CuRh6RkNVUW08Gapz/MXG0/0MkJRs8DIuRG8WpCNeDRDSp6maNCIq3dJ894buthpNGVfJWvt
n/bAO7/uQCzoDOj57AGiZm94sISjA/4Q69GKBRNbJad97xllx7lfdYb4wTjk1lJDr71YqchXOOmo
dxASktVUfKHaD4ZnzLRBbwvqUTIgOijAo9ILgJ+L/F2jN5oNFQzjodAeNG3w+HBVUx8tyctbZeHz
ndicA+LRq42aU9VRqy5cJUHTM5m8dPw511VZkjgN4LsN2vmXLS51H09MSqd2GPtwMOlssvJVsHLR
LXi85x4sMXcFAUlcsbfDG9SZmnKTFQ+F/Xr5Byy7DDIzqCQhZshpBi5bcDYlLVgW1Zsi9+rm0WrQ
lwNHMnoP2AyXrS3lqHD3v+bkBENgZKgICL5qrALTqO1y+3bs9m3pKphOmwUAAuO1APMfmjzG76Fa
03BbemGd2JcuG2iqgp0hhLvhtI8hHx39ACd1qLpj9ML13cDeijBe8XkhKzgxKcUfaHajKTGvsKY9
8O6PCt3C9uvysi5coScmpIu66LpkGlSsKofIcA58hko2DO1VO92lk1fNX9a/bHEhqIL9ClQhOhjS
QIcnraPSE7uf9AlkxvbVaEES1HLs6lcUbM3Vb7ZkCu9/CJxQUK2iB3F6KO0qxShOCCTsoHzkmccg
xmMJMNmlzjCtQWoWMh5M/mC2CXkVsc9qGrQBmw6IeqCDm6KLmR2Qm/px/NmVu8vLt7QPMVWCtwRi
24wslo496VQj6BJSuLRlwC9nJm0ThyaUe33d5JMz1qrGHcisZwdDsZreS2OMC3llOKQr2POl7UlA
XguBAkhdno2gdiEPrGyMsXdKDPmE4HfFAH1gmSu58cJXhCYGgW4Dxl0JtvzpV1SpajVkEgUaqU4C
RmVVe0Lj1Ba/9DUG0aXDAIIMXcXkGEr0Mn9Ol2HKiIL60LXAfJm9FmPsqPUViPVSZdimOd/j4lv5
mvNul14xM+UdWD1tCDeidHPqnKVUVVGSHNev+qWKLVJah7SRgxn9bhAbYb/n+Wuov8bZGi3r4qr+
Y9iUXqRD0Qq10WGYKp1btiA7ULzYvmfBTy3pnLLfRMGVXW7ZtItst6b3lfkWhe9TfluvMvksFJKO
10COCEMzpl1r4KcoSuUybN6eAEgEFVr1Z2zWrl7ttPQQTl42OqEC7LIbZMO/iLR4KVOMq+AyO5s8
MPVAD6le4k9bth+zO87Bl5K/r3zspcQEuL6ZxtVEDiKzB2hmo6WBASsduhH9JtF+BunWmjdytYnH
qyruXMNsV1w7r6vMghfkH7mG+RgfpSY5pJOVJAVLS6ikG5ptzek9DG7puG3q0G+rB019tvQvaIRf
9vbsq0pm54B5ZLauGt1KdYBpWZxvFNQ8jeFvU+bZAnBXkEoAqyrA0KcWqpCEel1jvmiGF+rEJ91L
rGypsmtF7CbR2rTZWYSHObQaML2Lwwr8kXRxsQm08xYH3JuQA+4wN26oW8cfuRKtBIWllTs2JF37
dcGysDYxi0uL7Kmdsmd99R17FrpnX0Bqb6IXCSa375HWo48T0SDRrQ6Ybt68WRBYLUGVsRK2z9JD
ycTs5ZEJpjZJmX7LCfUvUM0wI1AyUua2IeA+9+Ua7GXx4xw5JG1yW9hqGQX4OKO4IkBCKmbh9BZe
KGtQgjVD0rYeFAAuO4GVi4MrYr10yU1VP5p8f/nwLH0f6KZidm6OFFTG3A/xZE3GPDMUJhYYUZX3
oigxppQ9XDaztNNmqAk4ZDX8J9fQAq6yiZoIDZaI6bUakNYJGxK/XLZy/lLBVgAQ3Ubrm4LwXgYF
qU1sZsDLYj6jVT7aUt9qiu4oIN8dmXD6gR/6GjHQ8sqx2tht6Ic4UlYRuklr/ZtgiAFxHS0SJC1n
FHl6YfSYMsKLoZoa6mRRNzgCU6MVzSHBkLu9YoMECuR1ReTU8eTmk7HyC+agdHLhf6/FPz9AOhaG
XSapOY/CGJAPydqNMK8z8JRAfj1MVR9YXohRrZzEpS177LN0NljQ430fAr1kV8Mman7V0TbvdW9q
fq185zkwXfJNOhsss8fIJPBtZJC0yMBTWvQgsjCrqxAc8A6ekJ7Z/NInsZ2RsLGGPEdfA8IuXnfH
3kr5MRWdZvXzAtcYSUu0Le1Th1p/JvZZGr9GftMAVinotm5XmkdL8Q41IhSmwPILFIS0ypY+cgEl
dIRUEu9C03bsHMz98VNjeTGQlJ13ebHP8rfvffSPOWmtyxzqLArUj92QTz+ysfQ7alwVLdoJs8gh
sb8um1vcQwx5y0w3jXleKQnHKG5so7wBscjW8sYSvczbSd3G41oyuOgWxiVBSDKjuuVkn0dT3tII
dsr0aT4UXbkdSOhZ5Y21ptG2aMoGlRNQOSrgA9J9XlQpN6q4RChQiauGO13x0nwzBj8jfaXAurQ1
5vF0xjR02pGznF6F0WgNTQtJbpc0fsM8gzx04k41evSKD3WzctqXro5jY/OPObp3SSSA/zZhLOvq
bNvFRHUwc9TstVZvVvbgmikpARNiKmlKYErvb83xM1HuITu2YmNp44HABRke8DKYDJa+EqkBOM9j
bIiiRQ22RbcZLB6FpgAZuWJp0ZsjS3N0O1q4GNpDk53DUoiJKUUHZim47br3y+doKfwfuyOdo7js
qIrJPWTFNHJK0LCVkUMYKunP6Vg69XBXlv5li4sLaFMABEFBg8e6tPlw2YRtNmLOf+C3NN8U6j4C
6U68suvWrEi7Di84ux1KWAEliO2A9uMDRdCriGh3CV+Dj5w3yqEEihOLxxr8QUCav+TRl+LADZLY
wvx+imShykDJZBeOUSZOS7/MRNmDbF3D9cOuwraDCAgB/qNaucYXjvQ8dqLO8BI0W+UjPRRoAxbz
TzDpl2b6ALIUbN/llaOanyCyX9maC6FqHgcDuA6qhWjRSAcNdaUccFIVDrMOBUdlgwLUMzWGna3k
12mIabvLe4ZiAaWLfF5YivsMctZnY4oTqYZW1/E1J9Xwe8PyIct52cLCYbM0jULTZK4Dgjz09BMC
spWMFboLQB9/FOEtoCtOnKxw7q/ZkPYkTSLVTIGzg1JsBTbFD2EqB2INm8ueLOz8E0+kb9NHgulh
gZ1Qxah+124CShD9iTTmyopdtoNxjdMVA7EM6mOggHdV2jm5escjSCejGr1G+fZ9lcsfHzUBwAbx
P9uUSRU1SDiXeoVn9VSB9tVpq7EQDqfE9gIyoO9lWznP/bQtbT8A1dOe90O/j3vTPgzWPKKf9Fx4
k1X224nzeAMb7Z9MFWrkVCgU3luNHaS+qGLID0bDFJpOOoqg9xucNXPXQvxWhdparfsiKTQAtqbh
R9BP6nsc1uHBjorxYwgTM3gQraa/U3TEvJwrkNjsVTPcWgkxfgeRmO7NREs1T7G6bFsURdY7xhD2
Mfr4VRtsq6Axu4NdCQVE2bUgfEvCkP+ogDX6oVSlrrtZnvP3YrRI5ChhkGau1QBNBa3lbNPHVWyv
HPClcALs7EzcAOACBg6kj1vg8ksJxrqDDCQUbFshaS3obigPBfXRU7u8ZZcOxrE17dRaGLcRQNyw
BpiTA2Q1OtmY2ENJ47KZpR17bEa662oBbil7hBmi/ybpgwgeu/azXNVMntdG3q/oP4HnDZmpjSzr
1JsqYNzWuYGEv/wsdE9Ltzq9EzwGHde1Em/N/M4u7w3j4bJzS+8MEMf+Y3b2/ugS6hseJngFYPpf
/911zMnTx6QWjtH5DCOYKr2rFb+JXKXdrxhe+Hr2XA1H0AShMODPp4atcmoUmzZgeTejT5p/TB0o
udhD2L20kAkywtG38AwIBdsPze0kAPc1AOPk+dWom9vLv2XhXjr5KdIaNJWVQOoWP4X2xEAPnnkK
A2253oABH3gMUGitnJOF9AmO414iwH2rGDA69T0wgiyiaZ9ivMh4yhMgWKxCuCwNblsl/4K66K4e
66eCrhHwffOhSpvs2LCsOshSInpQBaEsn0/7QE2Q4lhA0jcKbW4wbDr0SHxEfB1PgAtcCa4E1yrY
7iIX+AH+FYy6qriNMAikNdPuXtXGeBeDtCJ3qCISzRnboHnngg2vXQgJbiemvLzifceuRlVN7tUY
13AWrkk4Lm1h5KLorYBIFNyFMmY1Dqe64d0ANTOl61D6bm9Uq2aICvQdCH/hV5V4Rh3mniVbEIfo
DnQ6vy5voPNZasxV4bEMrhoVnxPkC6cf1AyZWQ92m7rG+MIKdcNJ+mr3mdPFyZONZkhoqZi86lxS
Vw7hw30EoH/DoqdGe6JtfBOQ5wFzqIq+xuK6sDZQ6QLXoolzBq5CeW2gp6zTSi0h7ZGBaq7UG82N
zOkOFSUnyLlfTKoTj78GaCwk9WdQsqfLC7N0yMF3A31NkIKqeOafrgvlJpgyIxXSNkr6Qwf00q7N
V4Mkf59UgNpjroWh+IIXgnzv9PFgsBLbeuwnx4DU66z0wbcpJrgv+7Pwoec6I+glwUWB0QC5yVMT
9H2JNYK2R3sf8N6mbwAKVsRLp6tOfaHtJmgdUC/p5eAk0AAB/18S7Xm4U3UXTForv+Z8def6PYoZ
kHTFpWtImaGagIcUBwtFOAbSdw5cDeb71vSzFmIGvhyCK5pbFgq5xpxlH90QSmIjreVQtfU2N3fP
8z+PW8dxr9yn0dlxZ7dbyXfP71soqDFMXoALEOda5nRueWfqQ4kbKYQsLqS/B8BLtdehWYG6nD8O
Ts1IQR9Jo17Ws0ofGFicnt6O9hrj0vm1MlvAa2cmsFLR4z5dOJaMEUkZLGDC3h/Vl2zyRIbhnMkP
/poF7zv+4DGJvh9wV3IPyTCmAFsB8UfYcXPfZBFEt5v07yFJMHMcTaQ1A58H64ymgtxraW+6Eg3W
URlBbMNvp+CrqqPNCCChM+EVMaxV7pYWE10rXJe4NBHkpSszzwOig2QTERYP5ai7QWN1To6C4XoS
fw2PnN38x5aMWYx6YMw4VIddfWpAyWCB8uxaj66ttTfKok9MRz0NSDmqydVIwQ1UtAE2Ay9L4xA1
d8AI0463SfORKduVwHWeXsKnI1vSKR46WoMwFbbwZEVO/kclyMl3RpC71Pw1oawd0U2ub7rh+bLh
BR/xALPBrAHVCLgopXmabUW1SfPM7dOvEFyxWoabmTpqfGXasf8vbKG4MNNKATT3fRkeR6q+SjMw
B2auDTw6oVtN26oFwxxC6zR/30YlmOhARxo5BwDxcvpaNGOphWMJW/XWAPmYsFH2IphQWVm/ha7T
qSHpzBX6WBnJAENtei34zVRsB/23ZvmgZczQZe+ya3RaVO01z/dW7bdi5YFwnqrCPEUHD7cextPk
ClHG7CREMgpqFNZ7Slq7TWS4/dwFNZ8yoPY0/bdYm7ReuAFObEr3mo5opqUUNieabOx4Q9JgZ+pX
rFnro605JwWVomxYXAwV2u5AgYIPH06NDiiZCAPFIe3cSN1E1vvlTXr+Rj5ZUHmGAnc5JMU1OJeZ
qLRdNbU30Y+ppnjku0Nc7f/eGtJSFTRgeGKB1+r0DhoHtatQPMfDP498fSxdUR0U1PcEuCrKtncA
oFlJSpYO/LFF6eMx1mIi1QRxg0KKbT0APirc3jI2EU/BALuWnSxa0/CCRZOFgE5FyvwAT4m5qOAf
xp28MTMdBoWOaMw9LXzNlLVH+tm3AygOqpcYT5uTTCRdp6sZ9FrftS1R0GR1wXVNwHHIDQ1Qzhsr
fsCL7fK3O8tQZmsQdYEQBNK7s+uBRyyrkwDWFPtnnYZuT1dSoO+L7OQ5KFmQLoWA06bMY3QhjO30
Ge2S/Wba/dG3ylXxGrm/Oke4wA95WNzNX0uewLJhIqQAaYjk6FsA4yhUd3ltRmViKk6m4iWE6kNz
W+evMaBqAnMPKebx+79Wq5FMSh8vSUFY3mnYHuH4kaC3iTmiPHayZFOQn52FYetg5eydpeeSQWl1
tXZqugzVWmcYbi1to0P/nETby3vkLFRKNqTrNZjCKTU5bHCE5ABqlH3rAKBe0hVflvYiHleo1KDQ
id0oxRGA/WuuRbBTFc+JDuroNSmj5cX6x4AUNgzRjFOazwaGJ1QkCHngw0p6sOaDfXp6GzbqsWhg
wuJgyQX540TX9tiKCXnyMiegVErnZaqBvKPhq2qvfIflZQJPAFgQIPdGpWwgGDSjw+gsfIjrGXxX
VY+a8Xh5T32HMTksGBhpRnXEAnWlnNv0BjcUo4MXxou2fcOs5GsCMv8t2Yp9tq13q1jgxU18ZE9y
qsxYq2oF7HUb8kTeujfNfRRuAAWH+0N/0A6mp25Nb8VJDV/7kpPSjqbNJDhgZVjJUHhhydyq8ib7
umuhpW06hnnHZy0BgFhF7alrBJqL+wToakDwGOqAMhEwCYUhzAoem8FNmd5Z9d++oeewcPT3pdMU
dl0XgyIDV8douFTv/NFy1OkmWZPCWPNDOlKloYdsnENcXiVOSnaBuoYDOJ/qOnVFRvhWtFXiPoQJ
1DnM0PuIHqZDt/sELS7/yq4Tx9ikm+JlTepu1ayUWESBHU1DD7O25o6PD+mX6kZOiozwun//MXrp
/sX2UraSO32/Ys82JT4dgZYk0gz5BdOqraKil6Q4k+2UV+xT245b66b8arzn+zhxxjuOsxB6lRO/
qNdrWrnnmPx5qY+sz0fm6FIGuzuQEAGOxMicifv5KzSNK2cIfGWr/eArN9c3CdS5ryB1QakHuBUZ
aZSnEcmnOQWID+VX+aq5KIdfG3uyHR6h9XhVOUDPXAvVWduzi27OOGIoqOMfCB+fumnF0zD1A9wc
RO4YzCvQZohvK93Vx33BvDi4Lde6novOgl0WQQ7EIqjHSjZrEXRtocDZNAX1t+pnrVNus2v2iAnA
w7jBPP5Dvxu2sf/XiAZ802PDUmw16rIpOxWGhX3bqM5IninQiiXbXQ6nS4Hg2IwUTfEt0SfQYEbV
3jG1hv7Rn8sGFnPVYwtSSFPMINACoDwxluaWjnZVbOh94zjhoQ49w7Gcl3qXbR/0PbtfOxcL15OO
dqZKwQiDQoY8qqINBWdTNSpOWb8Q9GpKUN/vh7U5tIWbHVZwGcwACUyiSQFHj1ObJdWEOEf9DM0T
Xgk0rdekvhe+E4oWGAZXUZUE9kQK2GpQmXqbQcg4tl9s80HlK+N838PKJ6caFUgw/2JiHwpJs57Q
6eHqSMkwz5xy93rwLDfc2Xe6Y21jL9iUTrOJroXfXKcP1A39wW3c6fW+37JbAy+NzEnv6zvEmuvA
p7e30xY8a3vNCb2XxL28lc5WWvqJ8xodhTluRY0CGC/HzMit6K+F4ev/R9p1LccNK9kvYhUDmF4Z
J2qkUfYLy5Ys5pz59Xuo3b3mYFiDsq9eVTXNBhqNRodzvL89DhCBPcSDGwBCGFWnlrnzMVMM+N7A
LKIDn5yJxPj9+TjRq6ygpqOgHU9R0XxyqQLX8X6Y9nlgNtKXUD32za4PHABBBSFD0JXtz4osBFFr
5esezoUP+gURM1m9twvVHySxmRA34nx6aYW+YyFJQlR7dcaSCWlJKW+hkKW8DAYAZw8Ycbv7UVho
rDB9tzmEu85Mt4ER3ckPyVnfphYiAJd7ym1W0ezqjKBRnUcFDFl7zOSjCnG5uFKaAdEs6wNTEL+a
0Gox5nLbAFcW9ULAvBgLA0ybSFDGEAJk9TR5TpBuC/ShsvoWVmwEVTfYnoyyAIjcKRuMvVTw5GaW
Uh4TrzYycTMDW2gJKirWbYVWTtRSFE34LQx6LgkDRA3TPcndtt51GiOiXdMG2ZBvnkgMeNOXdpIH
pG8bCZtCPkgB9oq9V4NzDCXVmGHya9u/lETdmJmoTOgqgqQcTHhRhio2cwj36u0BC1uKoCxMzzSe
zwuC9XJU0QhrQ7Q9q7Br3x2BxwC/OX3e3qDrJx0lkTI5Xx9qIRkgseKcmVzBIGZpZnv/UCLUIh+y
ZrJaoK8T15RIyv4absIVQSCy3WXcsUDJ1Pytm4PJv4E4QB4NIbU4a3RvK7piichUw97Ry4jmErp4
2PR9F5NaBtooMnTxM1HsqGK0QX8X0yhfBRmYNwLaAJHhtS6Pr8QpU5cNSmB2VnnnG6qh7dRTegbL
nQnMnS/FAqeb2RjxIbv7kuzeuEOzG6g7UuNnb/i/but7/WLA3OjyYyhr1aq0lkHeGJijGYHdVA8s
gjF9azoQM/jV2J6TGUNp5pZnioaSGx7jvl9xZRfiKUvGVJanNR7WIpF+a8TwC9koo3MO1Pbbel5X
oSk9KQOOZiaqeoKg0ZaM1KjvKke0kyfg5pybjbCZ3OfOJA5oXG1iNXe6q+/aDYozjHnTVXUloDHg
lYRIXqXuXU3rdQDc6AFmPK1IAsGBpWiniYVws+KBUC1GlzPggICFRg/wtqEkhsrUhqbcoKflKUyf
by/m9WsEi7kUMH/A4gKqfOTzwgYCmo8aTk43km24921tG/ya7viT7PpmGti2vhW2DMlr53Mp+ers
hKVYdpBc23lidG/kq3WnE0g60d185H6UhzrEvc6K4FkLSh2STmyzAJAuoVnETp3eN8XXbbWuzWIe
6UZp+juZfRXuhQHoHevKR69pJDYb3WvuNDLV2yZH+2w5BKz2seu3EAoCc00ANWN4IPQbXe5fkkxF
3HZIiASS2dvo8cfsW2P1PydDs5rUrozRiYyX+AkpA9/85FHlYRzH2XdfukB8AEZ34L8xuUoItY1E
Gziwb+IDuhDOZvZ25OTf9wYzSXC9c5eCKE1LEiWJGEKQ/JgcVCywgf74Yh9uU/NV/BAdTTdYUGrf
PVG3lKN8Wpxmk1wrkInm1Sd+x5vkvcV6/tZOoYkGXSP9xaL7WFvOb0JZUDDh6NFQL50qghh3njiT
S9kgkZ0F1qDfowWSjyzwJxoeq1F31YJwTeqAHUPH2hWcLj92SsRNAeY/D5IVbVO7t3UbNweqI6Ah
i778J/XYaeZoqNbw0QKpiGFAK5fo3K735wOojQ11BVPVKj4gNSSH24D3VDhoX83h7VNzxt1g+fth
j5kEG53buZHt4yeCfkKT3901k1l6BvoyGF+0eoYXH0TtOt5Aw6RHIZILo63UwE6snBChMkb1b/uK
+Xdo60I7HmqVGqJYka6k1MnUem0LmuxwOAlBjXZfpy/uW7F2iv7nbVFrZgVkWcAx4SkKvGbqtopL
GR2YBKK0vNUf4owfHvqk3k9jXG3yrg5Ncex/SfU47ONw+Lgte/Xg8oquAvcajCb0cEvvSwNXaVhO
Gb7JUzO7Zs1Kzzc+vZAAAJwf8xhgQfvlpRP0I6CYZUqE9ioZZHocYh+1AWx4+Nqoo9mhc0cFZvk/
KLXwu5Tbi6Q2DIoGniEs7yPgNTd/3YmMDrslKgoV5dRJQ/hO4kF6GAwP9fSRh28NOB3GGKj2EytC
v7L4WZguYYAew5A8BtMuFxB1Wb+KWkCw4PWNyFDlCGb6srdcV9+4BO2ot9duRdrMsQusnDl+Qj/J
pTQ+VIFOlkelOWjpq1Y03UYMtcoOcJU9dN7Iany4CjQAnAgUsjnRhSbJq2MW+F2olXpcmjyG0I22
jMFZI4ixMTR4kfy9ZoAknyfC58YjGncuTPxOD/iqxIBA4QZVZmddtx1CddO0NSP+vDpV0GoeNsLF
C4uH5V8uYtv3gFavIUqLmk2qDm6g1tZtbdYWDpNMcBcozc81+ksRXsDxKOtkJYAhAAbY+fWnGnCt
JU7q79uCrvPwUAZRNNYMhxgX0ey+FlFoiei3KKq+BGsJ+N34dg8qDFvvvG3Bqy7fVHexWO6EuHAE
j9UIf+UZMReGGQtcPwS4BHjDUaJ1afSnHDBHfCvdcYlmC/m7PpxV8UWc2tSQWyA5lX8/0w2FMf1D
ECbysBf6mgeEcxuhI7o0RW+0G2+y8ybZCmnnKGV1RNUVQGe1kXKSlaaym41BxNjaq6tnlo/yA1qG
0XIo0VnJqs0aqZT40ix6Bf3Jw6hi5LW7A+ZzYJOISzH11wr27V1eM6eFTBrvrOU6nARkhYHMZYH5
7gcP+KMsAYv2bTFr3kWFRnOeC02GhHKcqdolqBCIpRmGusv3w0cpyBtk7TfIKDm3RV331GMZ0VGF
wjicJl6CVKQQVnpCJnQPmzmog+c5UdIRywdxlhA2Vgw2eq0trbR7iQGr1nW++1+Kp1TVBpAL+SXE
1+2g2mkKXHMS9ggiCKhIwHZv4gY5IW4Z8RL3f6lydPC06hfjI1YwgNANjq4ynB2UE+hCZYhKBRgg
ZOSQguhekUFV3wOVQffKn8Io7iJPclvw4rUBhg7gsxh9S2ubDY5GGR0KArjieer0Zlo1apWuliaQ
kI59PZwLfzpzPv9WTvr7bUXXzHch6tuHLXzUPB0L6hMNopqitfIxS09RhyyEUhEW0cGab0e9AJNf
yIHLeFxd+iRxbDQJ1Im4scA2IJXFe0/kj9vafGcOLmImmK6ORsB5Ah0VGtq5p5g5QfQnFsBU3pYE
fQ0IBj/beJMkkpHVb0Gj7BX/eSy23vBYCp+RXphlcuQKJ502auaSEdxdduG7cuH00vb2x13vKmZ1
0bCHQR7ExRjnuNS/HmSf5F1YmEJpicJktGh5G8WPSD//g5zv2gxgB4FxQV1wg95JHQDCCzNPPEMG
QnGEnqlE2pGMxWK9qhFUmoNgtNDSRd+AKyqvD5PCHDHJ0ExnlbyN3mlIGWH+teGAIBWpVGC7At8V
veSXC6cPMuk1D8hyTZ8oZsk1iul5iPr/ftlwElDCxoQLEKsp86xbTq6rABCLXTEke+Dycce8EhVL
BC0Wpr1qBijy9cGbAXIxlT5XtwBcS+2SgE6SYfIAMlapHoK21pVb1VRyVsC9tnZoBEA4iqLrdRs3
onkpTuY+5kHdpN6nmLzdXrXZGV8eOKgBeCrogsl3hNSXe6PGQTcqaVdg5N2SCsPDTAYJ9oIoo6yw
Je3v29LWtfkjbf7/wlsJghdKSQxpYS/bE+8flITVNzWfwiuF/hM5XREnSYlWKqgqFcAY2tStE8ju
yJvckLqhApIItEuh/f62UiuWIErIuM5TbAKyI5Rf0IYg0rtBAg4uCj765HATbwH55raQ66QPDo4O
6KgZF2YGxabszRv6fATCBDD65dRS8sFUNQ4TSBHeyNHrGClPXf6Cp6wVew8AVPgY+WIPSsxKl6xS
ZI2zXSNDUB8jXu5j3QOS0ptjcF1/4CZ43Mb2QcYd4zYyGu01a/N9B2oFfeLspD8Ow8jwKCtLjgch
mtNwD4EPmS4viwPyBlGOukHqa094t/km0MJqM64TVjA1ew3KnAg4fUAkNLdWIKS41DQvhDDEzFAF
jmyCMVOugQFN/H2p+h+y0p7iEsBSt3f6u7WYFokYXAaWF4YFkbG9FInCfKb1alOZ2UH8MWdMQ/vj
PbKANGzHZuBUNkA37Hbz3Buy8fD3A4QaJjEFTIygXR3hCx08Eo0LZLFvK7Mejboy/LvsfoJYS7b9
Y2dKL1Ji4FV3lz5tYoNjRa6z3VCqAyMIw3xzhR35IGq1fYT9nJSD50Q8Fgf0Zey0bWy+5m/5NnZY
pGRrRgxQIkAw4DzgiUdXMQbJAwRSg3XmHmtz2oADwwUE6Xay0dixiRjXBVMa5fqCRPUnRYdqpa3s
/B0aok+JFYKw4fRO9hnrJbXydsXBWChHGZGqJ6UgdFBufABmCgbhDDQtJJbqRux89HxHXO3aQtYc
Ziy8uiJEOKotZPW71v6FZJ3bvoGw3gAikjOcWGHYmie8UI266AXSYhZ0Vq15w9jiT3XfGd0OA1zE
KAz/sXGr54eUdSavnxOXy0m9aTKQjfVCDpnaQ7oJLMB/WaMZHHTDQXGjtBqbOIP7Dj5gJ3NfbvuD
69I4RiuQgJgTYHjLoOn5cnn7ROfqsYJs4UP/jH863lFEPaN1kB2YdvmWWV5YcXkX8ihLlcOWj4t5
O8kRT+4TuGlRuW3eSnS5TL4hnsAXYyZHzcwYV9zKzX0hlzLZph91UHBCbmsWDjAlf51ll+fZ5rqu
H4gN0N48t7BS9pMIYhEIegcPtxPd9nd6lKzAQuOjqZuV3f0Mtz+DXbsfmcOpK8EP9Psjl7IhPcMQ
F4l6cBG+xT+RZfAN71D9qmzBHOwsMZ4fWNSjqwKRVwc9nY4y2LdhLc6l3EhyJs6G03PTAePi+yZj
oV5Jqx57IYMylm7CQHYW4roYTYJqdm2fhO1ons5vHjrqUCUx1DtxewyffyvG+I7+L8N33GAfWuRO
f3rW/j4SkzHKSTQAgiBpRifs+lAOtUgUcVLyp2I8J5k7sk7HypMJaT9Eezr6c2duksvDOMlaXHqx
XJkJGSwgLwoiUDm8o9+xrsJVQd8DqXgF45lBnQYuj4Q8zkiFQrc57sLNZIjvxJAfFFCw9EZtlQce
ta/pvuUZi7h6dSDExEtX0tA7QddOA1K2ZT2ihW5wOm1T3PsIO2zlxLmYNrzt2lZ1XEia/78wUOAu
YAB9gKQZVtFE65cBPsh/EAE6HuQUNXSt0mcgbJPO7xPsV9k9B8AT8aRNGW41VuSyqsmMq4HyKIIJ
OpaoMiSsuxGW53MHJTuLJQqG5shi8r6uiuIqQEYJp1kAwCuO1uWCxRqmTj1VwdX3MVjANTRiV7V9
Q9lqhyAxJrvZBcZdb+Qb76huWdSqs8XR1zzeHSKqWcjOAM/iUrg+BsVQqrBIVWvvR0XbtI3uhD1h
7Ni6kn/kSBQCVzoJoO4aIGfcYYi+k0zgU3Gm4MJHnntXtyfZCDi0LeV2MJdcdTC4WB2LE+K7uHSt
LWCokUsQEZNKl9q2WRgIcQ7DUY71T+3s49F1AFyuNX6oTrUJfkqTIf2obP+J3wCN7yMEYR1jIVZt
Ci+OmWsQHct0L0/skxT0NPiCdNr2w4PqlRgGsDXQKvzDEVnIoVz4mJbamAeQ46WSEwDTCBb23EYp
xg9HRnlo7YqfUTr+XyXKqc0YbpHWQtTIVUdF8Jxe1q28zE1R6F4q5SOpCkw7MoK31QBqKZU6NVyT
SVNXQeo0Y6HEmJj5PQpGiVljlBVVsgXODMoKDaBnNHEr1vbt5V25hTEGpwNpY25Bxdj/pSFViPmz
KPNgSGpkguYMdL1/v4EqKszoBEZqACUrylTRRgvQ9xnUPxMCYwSroPoOWJ9wsm4rsraOyEQBd2S+
GGY410tNCtFHy0Qb1mYKXCanOJGt58hH/rOxOxvsFGAAYklcCbsvJFI7p4pjq9cAC0E3VoIuHvG+
v9drA80e9aZiASas7dNSOyos7MS4LfJZVliiN1I1e+T1bi/gigO90IYKAMWunprUh4RC38pAueBq
UCGylmw2J8pvXQihvHRaDEpb6ejb4F3lIbBaG0yTid1bj6Orft7WZy1SwCwIACbAajXbBWV4U1on
fJVHGDT/wK5g8iU1cBENRuUqx+mdIWwl0kRUp6GPAlPZIqGLk0MIRgdfTmpTdPUTb097z9HNApNm
P8Gs5zI7/lfNYSGOMr1SKqReTjMATXaSVYMyQtBYW7WSe73QiLK42CPZBJacGkhgVv9A3CA3IqdS
DcHVrFY3Glt6mJ8khZEfwi/5ibGeLAUpawRMY6lMGaS3Zj6nlu5+dQ5vevfgCnrMPysz+H1b4Mqz
60JbyjC5oeWHssCC9vp9mNhcZogSOJA9I5MYPb9rkoAEgvYKdB+Cl3PWfBFWSsMAb8/ntTmm+wpQ
0B5SoJ95aDWsKZrr5mZMWy0lUR5R5MRy4kRIUo4RZ/Q7xZXt0/2JL4xiMxi+mxg7UD21hme3rILy
SpX3UjZloFNVqWKjQ3b+0BmCoZveKXY7+6tFS+fm9tatGepSTcpQy9gXgTZa1Cb5kR2CU7PhjtxD
zRDC2jXKHps2DcIqhz46brFemAcRpRJ0Z6DlY+GSrQV32Ld5zgxI8mhjphRqwBATCnE5KzQ5gIzx
kasCg709bKvNe+Dkb/pRfArO4z5CkiD+FY+M0G4th3XxAZSyAGitK73HB2geeu6rtzK/m8da8w95
tDLAV/UfhHxM9R2KuJJcGaAJZ3I0XI80fRvvn0WgDmSVTi3oq+ZFOEbb8UFxhb3mDphw5T/TbWeg
9cnpjAEd+gJmXUNHxcBb4A4n3XhRt3/dAH35LfSATplWLT+O+JYJxOid8kByBonWd1aHvheVmXJK
QSoEACnUlsdVWE4hX9Vmh7QEQhg3Ndq7ADGMHyArSjaYo9pM97zLOjtriV/g7P8RTG11xmG0uB4g
GHOh05bHW5dHlzAIbmcfHxbMluT53N9SlNpWDrjncZVCXiOIRo/KReUZogBkZt2+7RXmH7ohiB58
17gRiF0a9owfTVUwa29Pwt1cq0adWiaOFHzclnc9sDMbyZ+VpEuuaPWKImB/1+YPf1eXxm/cIDi1
k4mg1+KNFuSojICNpeEckiwukjwHFKmvQMM22mSFVRHUfZxUxsyDUaRfKkvcWny41I8KpzQZVLRy
M1sK8MB4a6h++c09Yw3XIuqlDOpulIcybWUBMjD3aba/vadkz/2IDOVO+oey6MVuUXdj3Ug1aQQs
XtOaQFxNhbukY1jgNQgCZRHUHZgopPH/d8UcsMaZ4i6zUhctPQ0sIt7WDrrhN+IrOd9exO9szrXl
A14NkwWAQqBbReUyiRtFhWr6o7JT99Krjuxxbdx3yMUAOs4pzFd4TjNBapff8Jbw/g/pJqztnw+g
drEvozjMQuyiAAa38gB4/kByBxZc3VqEiGozWpgltFtK36u/MH/QHKrchFwgYL94UNWnhs4cNJxN
+moliYpUKuZFALVAmXygDwnfalBEcVEXM6PPAMR8d+E9ZyV24vZb37q9detR00IgtXJtpEVeoEOg
jADDGHvj9V006sdxk296hvdYN5OFLPoElEjlVR5k5Tbv2QpwFWKDNweDbBtU7A3FAJ32vXf/UZx9
u0HxKj5IIEhhfMXKJoLnBegAqAOAcvE727bYxDiuvKQUAaymoHhtoOxqdfLAoj6a7zBqGzGvpaGL
CL0quOqobSRqPDWRTlAiKiuLU9wqfkNL7tRhQKU9BSzW8zWVtJnLETL5uVJ86ZbLhChTFaARTUn4
6VFpyucRW8oq2K48pNE9iFICipdAxaCRCAA8Xk540OD+9C1vsJI6tXzFqPkXsXlrElsbDmD7nVgw
oit3wFIqfammE3iV6lZCoTH/LBL5VaxEW6uzt9vHYEUKWqX+rCAVk7TA/crzBA2KfQi8ZyLuGoXg
LaZsbotZMQug5CJjPaNOo4RJhSJl5AlR1gVYQmQynbJTQYEZg0Mky/JTWena2SNl+RQmTLSPlYsb
jXMI8tC1gdYNGqu+6QKv1cALDTicra/ZrX5fIbyNjmX8A0RAcfxwW8+Vp8uFOOoaIj7UVwnEVSNO
OW/HXGFHZYX8oiXATG8LW7F+DHcC9ECBZaLjiPIqPtGLNp3Ll1O57YBdmID6+raElQjyQgKljpok
chE0A9QpwHKdxaBfPJP0mNeDdVvQ2rotVaEOctDjTogjCFL4h7rHGJVf2FO5F/IUkHv/kOa+0Iqy
+UKpxiHnUX5tJ648pUE82C1X+g/FpD/wWSMydFs5Yjhgc6c3oHzmG/TSSY1pS4pRhrhOf8jSbRV+
MgsEa8uHzDJcIIHXRdftpYiujId0FCcUsvP7UDb6dtPHIER/7DJGwLMWZwG2/I8kau0GD3ycUwFJ
o+u56dfkNPtfE4oyqi2fyaN/X7jER9bvtnWseY+lUGoFgaYDbs0YQrVok8I98fdqZ5HWGoNz0DGe
h2uH6o8sJBgvl1JrAaQQ5JDVDI9hv9NYdfK1Bz/8+hzioAmWB8fypQA/UydPiOHXp1OumbydHnt3
mDH28VrCxd/jAaNbeMCwcMLWzHApV7yUO/rBgIQw5Ib+TJr0GnmJxXOMCsu6kP9clfTDrM8TvUh7
XJV4brpxgSA8yXeSxqJnWjMIoMTO7eFoDr/io/J0UK35BLqo/FeebPr0POWx0VUA9Ma9/Ou29a3a
/FIa5QVFUPE0cQhpGOpQfoxtLO9jsF416JT1JiCjSJI9wDrvG8GXTSCh5gcVFMtbzArVNpiAQ3NI
unobRKli9VWj2U1cfN7+xLVKKZrlwU+OSQ9AftC0AmEuZWOqjDCqWLS75rXF47sNRCuKdKcvP0QV
IG3ACwSLlinw3bGRRmL0JTJe7fuk3SdBteUEskPV6CTzwPfQWexdq2u4/EDK+oYqB2i/jg9UjoMT
AUrJ3yR4oZHG9DbkMd1muwAH28VE0+2VWTvOS7lUPNoHqlh6EWoCefzakGPKSuqsWeLy92f5i6A6
JxGJCYG7EHGqJPQMNp2lBrsouvc6Q08ZVdO147WUNv9/IS0rOrDhYlYIk78/xmrOm7/ILHSvtTt/
KYOydqXVpr4ssGJc4kTxk4T8TWyJ4/n2vqxVjDBsAGQvjJcBR4l+OYPAKx3SBKpM4gtAE82q3FZC
Y+TIKMquUu8I2glKVtJjTbelUGq3al0qNU+GFfbdcxI/yQley0eF9SpZdfFw7eCpA/P4PLV3uU0E
vSzhCE43s7Jw8CbrVLuhamO37OLo2Rpyfr1Bzqyy5ZpxYFpbRUEMY3NXQ7Kh2napqGFF+yK2wxIV
uLp7mTKFUVNZs/ilGOoka6nm8XEJ+wgad8otnGmjmzDpDjxyno8NIjEu5HVLWehFHWGuUuqe/zbI
sTEHoNcTDIrhMXFIpcjqc14FoktwAjeRoZcdI/JgrSllMGIAmnqJx5p6/EPYvsetWw0MGtu12G25
npSxcKKaT3wMYwmH5Nxp4CbSAF2rVk9V0NnoJGJs31ruVF/Ko843GgQazUsgT3q0yC5x1DcJRHOP
tTOZ4xb1RacerdtnfV4kKiegqxLQyTCHiFlSuoENhTE5rD1IVBLu9xj1v7KEMESs7RPa5OcJPzzT
r1BqpTAhTa+jHYqk9318l6hPPM/yWGsbtZQxH4yF85UQZNddBhmqaA57zPueOTO0lW0fGdNDu+12
YCZyh3fhk4VctKqchr4RIO6j2YouWHRa4mtxivhDnmrH6+LQyOvCSD2Pkei4Ri5CYhkjOXhryZhw
wIDqpYajrDajMvTAI3hU3NwWPriThxNt+ndBiAyZJVhoVHf5rdYa02iQN7QB77QP/iN40ZyQsaMr
ww/zx4B+E40FQPKmM0lNqPoKSNQatC/ITo7XBoBUwLupOsIdBkojwwd8Un2QfgtbPzEyN3KVZ5ar
u174y0+YDXux45jqGitA2wPBI9rpoi2iu471tLm+kSACg4SYhQNqJ0AHLkWkNRFKPp+1LD7b6ksn
nREik9V93T6C17Z7KYay3Rj19oAvISYB+Uf3i++3Xn7MxcEYeRZeykp9bZaFFw6SZcjK00N+8RQP
U+BBlj9EbtJ+TkTZN+JP5OdNpS8MATTMaG4Hwnz8u1FCSx27oy6DW6JCl3mkOVxyP/jx0239Vy6R
y4+ivB4BN7nX8WVj4u0C6pHa5tDlPW7H0JKUt6ncaPydxCJEmc3j0u9BpjbDOgD96Hpij6/0MZdE
pJlSjX+IU+UxiVRGeHt9GV+KoNSSgpgbxrJqTDGT7Coye8HlY4sr/O3I7QJA995extUDsdCIsta6
1RsuqCEOTGlGj+m9IKmBTV8yxKxa60IMZa29UoD4zsPCKbGw8Wsnj1A6kebhPQywbP9BJSBhwMuI
GHaiO5f8vguiDvQqpoBColwCC7+xMax+W8iq+ekgvAJSNgAueZqbRsmqpBlSaFQJXwG6iJCpQ2Ad
eiZoqow0MgPFEMXNbaFr5qej2xETqcj4g3Xk0rWo06CUmozNKlIM3FbSXdJXjGBizXstRYiXIrgS
QCllCLW4MDI5zDGBpQKpcal4vq3KmkEs5VAhYFjGWNUCcjI1Rlh7wsN6Qss9WHEbjmEPLFGUzy/F
XIhrAlGxmFmBZhSViFZus2oOSfhxWyuRtUPzcVvcL1UWK2PKN1i+TQsoRNHQjs2W2LopnjCzaQI3
FmjDgj25O+0UnJ8j89m3ZOv2R6x5kOXSUh4E7RZ9yzezZbaZnWZ2P+VOj34EWdhzvsVxn7fFrXmQ
pTjKg5TA2BhzDeIw5PTEiRNSepimLAvkK24LWjXNub0DXYk4BDR4lYDshsS1bWOS0pkkMIgdNf/n
xLKW1dVbSKE8la6HSYqB08YMU7fXug0HcKfQ2w91ahfavd86t5VaaTPDWMtCHpUJzcqyUIHP3mAI
1dC+VN9I3ySLf5Be5dTwO6PwTe4FLRAb8a50GsyH+Y+3P2B1+yQJaTcMUqBjirLYTpK5IRihLxeB
c8cPzZCYCosSYvVYLIRQJumPSsB9L6qHVj1efA1b1gWz0oozjwfNc60zZrRAN0pPMVBBBg/rmHGn
Mr/P/PfKd9XhIySfVXdSop1SHH3Ojfmnf1i/hdxZ9cWJ94AWEQfzia8n3xJAtyqriIjS820psxXQ
gcdSO2qXuKpLu8mDlDK7I/lvMh5EJNZQ2POLDCQhiZ0rf41zcrme1JYNeVHqyE7BLuqdHr2D9dCv
32XWXb1ypueOX0BhoD0bETN1DXTIAkyNCCmFx5mRKjkJSkWxduqEkHELrKRwIGIhitooHyTBvZrh
KQSmPP1R6IxpEx4nlzuS+6oy0i0AP/b6u8BoyllxJ6iCIRGKhBiKLPSMUlFzrQTS9MZsiqPmDYYC
ohcwwxIhR0LdbnNG6mHlNF+Io5RspD4BAwLEFeIh5c5CtBE4hile09AC72OpEmWLg1L0WslDRiWf
Qf/HVcAbOraJ1WUg6gttoftqiFNpe157qLq9nN3X4Qk8CS0cW8BY3bUnJb5Fw9ISzCyodDFYqHmw
2/cx9LX8O+nUYmfzn8Q8h4fu0GyCc+uknOFtZjhkxdgFzzWL4mIluLj4AOqYZB6HSn6MDxg8xxuc
IrAC/b3T74pANW+7AKau1EVblXyYhDJESb5VRhtexpQp+Qyc3/HhI3Ki11ywwq0PINTs0BrhU+EC
8vn2J7CUpe5GTcsHtQTJK+ggrZ5YBIhhVWqH/g8pevnvJFG3YqLmY5OBl8sE6k/n7ctkNybnenz0
QtbFMZ8IyrMuN5DuTiVARCJRBUmVeKjIjyZmBNQrXUkYGiRoJgPagzbjTFxeEDUpQB1CksYch5Ps
nTDjMiROKTlTth8HC8pJfgCySRadzzfqGKUYhspxKCSArqEZmnosBH5dF0Bdb0y9kawK/m0A/Hnk
Ro1uiL2daMAeik1fVzZpsfe7IxfswRE9yntFuuvlN6V/QBeaIY6g/vPd2LOivLMBNt3z+3hy+txS
J7x8JANsJJHm7VtvNEJtsDtwnzcZZ9agYQ8KzF39FFs3SRVTTUejiPdjdVIb3hkCU8eDyQf+PMsD
rtioCEYfAWhBCAWuiAuRkEFr5yQjDoAHRIdsrh/j2NR5u5Qr67aRrvj2C1GUs817MjWJOIsKD6Fi
1QEQ7cBlCwx9QHMXDM++KgzTiqiv4O8K+N2f+jZJJQhLAJk9pJPDc4rRCG9cf8jbu6honNvKrdzM
s6D/yKMcW1uPgB4TIC/mXngMsUjik18rztTat+Ww9KK8mgCsmaJWZr1kD9yLqaOJH7nsSlPgFqq2
1SZWB8yKQGmGRZp7v2aGCirk4MRA80RFa02hsnm/2IbTj7E5cll5CgX770fKkYQQMVGHBCxy5fT1
n2YqYOF8vTVF2TPH4nlEeTlQnD5jWMfKvX8hhzLFQpACUgNB0cz00xAfE+Ep7BguecVRXoigrn1p
kvQQxbbWbDwC5t3eVFg8j6tKAGEUCUa4K3QBXHpKcZIUPwuwWCRoXxswlndFcM4iRsywqsdCymwf
i4C9EzROCXlIAbaeIaHzNc83t02apQfl8SMu0EV0HrVmmf4uSjDfIteFNOl/JYSepCZyLvk4IOgA
AKVWI297jcDzMqrTjLWiMXu0FH19JIcmfCufgk60ML9n3dZjLbmMEcP/7Po3CsViP6oqLhsZGDMY
qZ+OoXIAp5/Z58CsGyWrCLND2qAYEPR4jPPAsVPtEoS7QyBYQZcZcs+7Xv/YxKw6wbxF1OV58VGU
k8jQMtToHFY3bZ+1/LEc73x/D/jqzj8Ksd21jCbDFWd7IW7eh8UaRB7fZZE422TYu12oG1z4moiu
FzMqr6z9pM5w2+laXejzGY6j+7Yq92n2dHs7WRKoayMvfV0beEjoyZuXuWIjMOx+LfF6sVaUl1DC
ZMIQDNYqkfknLYpAnj31QFnWx/uh42w91pwhzI2mPut+/N8Kp5xH4E8YGeg9HAj+KfUqI8Ahb0/p
dF8ruyHSgcayzziRIXXVGJH1wtWPmgNG2i6to640xSdcAAoqeCwvs0MSodXHVAdAR/5Uznzz+/Ye
rlnjN5M98szofyLUCmsDqYtBh7xW777SKn8akAtrhcziJeaCiisHbSmLWtC+AeZBGYcYwT2gCbvy
0S9X/FSP3uOzeK4+ckYz20rTEiaZwSAs/59qlGvWPJKAkBziug/+LnxRH+O78Xepg9UBuO2Sbcnb
F/mBOZgwdxjS3mQhlcYhLlQRPPYJpOJ1avdfaJ2Xj2QLVI/AKFjoYIzNo6n8NKHI+WyALBQ6rQyQ
51NmxtFZY4EWrl1yS53mjV24rECOMCgTQU4q6VslIfugBwXRyEoQscRQjrgVgkpKm1mMzJtav4uQ
XWNl7VfADy6sQqbc76iN6tjOQjgA32lu9RY9ZQfByvb5G3mMFCNkuOHVO2+5eNSJBpoN38XzJtXZ
i/8TjL8/GuCOcXb4P6RdWY+kPLL9RUiAweBXtlwql9qrq15QVy9g9n379ffQmrmd5eQm+r77MNJo
WlORNuFwOOLEOZvOBmxU+lXcqc8AP7KH5PX22V7bTyE+I24mFa9gmZAfvfmqktoq5ZfbNlaXJwSQ
bowVSZ59gx4J4IAfitXc8b2eOW2PJeXfpv1wHzt6Yakbc+25vRJQdCGg4Nam4VDCNvriQEwpZw2N
eIti0D5w32XACoyVHGkBfkPBqq7qMwXuH3KqryfBH1POikbBrG3B8bY/p8k+jtyEOBj/d3j0NJbH
zN+27aYcHak8RfFmZbvnl/zX8DL/AIC4gRZHY1p80UBRNmBJpmFkra+suAMKs9DtUbbwbcGRFWEA
OKTu5Ltp4a5YNubdvGVaODm5GZgcgAHQc9I7QP6aKgWD0Dbudzw+Suyc5oeq/JaTTWW8Mog9qdyS
cpfIvxTlO8UbRbfkIX5gM29LILukcXl/NEt/O3WxbRTPqJKo0rc0rxxWRFYNqsOm+hhC2W6acwBa
Y63YEjVEg3LXaRgIRPmiPtRTjEbNhwl6UqnR7GH0FHUbgcY03enlPpcyt+x3mbTxox3NJqsBwNPc
0HFTdU/xcPTJWQ8ySPIGTpr9DCBMlYLGEVlFClzcdJ9E50x1qOoBcFiABiA7R+kuGj25Qb6avaZA
f/vbyNia7DUvHkiDigBkoseHBFo2SuyY1dYon8zGS2NiFd1Bp/soeKD5QQKBlfHG0PCfDnF1lxMo
wcQ7I39M401Wf/f7Z/RNMvZkdNucWsa4ick5w/mROxBE8R819Naacz95EPNxOSjZ029y/Z4b3EZL
xEJSFNNjaNqa8pJFT1L+nYy1wzCcjoSloQG2CwRvpbavJYfxH2qu21rwLo+nNDpLBYh10UhRO+D0
TQ/uZ0f5i1+Cr9ibmt8NlBrYQfbPKGN19YsZf/YVhJjKQwcBgwYSwyDcZIMdd16gubVc76S2PDTB
uNHVc0J6S87NjRl/A1rIS7mbsrW+00J3DVxnQG1iek1GW0gkFkn1wK/0sJ3BOLayM3aV14A2hVvJ
ocYYriXfk6PxUrnwsCdM540riduSecyQQtiHKYBwA/D1NTSUiZ63lQrz0SFxVLu3ITV7rsB7aL09
0UPgZPsfaBy91e7aaMDCfCJK9BeWhYNJ85EaFS61P/Ag31X3pTW9BaWVInW1Hw3XOELy8TBuw53h
FE60kQZLdqB3uxIgFuLDl58xX0eXWUJX500A7UxbnalIYNp36AbBuAcPw0tm4YZzjENsfWM/bxu+
zoK+Ll+45roiNkfZQL9sCJww/ShUty4KqyVr65t/vxD/vqxPuOnkOO1LQ0f/KrXSk2aTu9CLsc7S
6TbQP7yrt629VlJaaGR9XZtww6UhmOUbE3uavpZWuMu8UgOhA+qPzvfmeEo2ut2vpM1rqxSy5oRU
oCmf3dhge6Jv/OFEpO3tD7Z0i17sJEYLBU8BvTSNK9iIaPAp69tJznZFVFt1/x0dJ4clw/emVy2Q
mscWNCXsUYHsA+8e4njthfmHae///qho2n39KYwlasHmljySwQcWQiMs20VOfPKdz3gzONMjbjVI
sWVW7ZlWB93Nxu6dvR5ZT7f35MqJoY8EoTtwJc9ExlQEnfdSOCay6iONGiE4iWHDEsG1No6r0P2r
7wtDf2h3AdxHCBdFRVkyJQWFjgcKb6Djo5lVSC5Rvduruf7CghXhTKodmZKhhpWKWyYGe5CfWXm0
ybb+U74jdjZYOZpXa/S+a2sTTmiGqQQjKKPelvKHJnoudK9X7Nsrm//EF38RFiYcSFQspVpusTAp
kuVdEpfpmyoRGrlDPuZHo42S31IbDSt1zCXvAD86qGYg9g3chuClcQSYTDclPdqBGxlkdzKmLqo7
lXy7vbjrJ/Of1f21Izz0Jk2FLgYw3jZDXucog0c3wV59l5gdHMyn7LG404/xTrfrNSTk9bNstgyu
J2AtycziLXy6wJhYz3gMkuIdTt3OkK03TCa4ZFPvIhdZ2hqn7qpB4UO2QdnyqoVBeoTmNyrDG2br
D8ZHDwLocG+eVssRV4UBYYVCYJX0MeuNEAZLHcw1ud2BzcWqkKl5mb0qY3vduP9q7U9l7eIybrMk
70YZ1gZHOZub7gdUUGswbNrz+2za0HONxAgq6N/hTeN27d5aPIh4C0CIArL0stiqH5U8z9Qp7QGs
AqS12/ZzFUunaynX4rEg4H/G4Bz0QsQmAm1Mo2DYViRbLfRdZei5SodyX3z694YL8bLplN4HXrMm
eL7sO6DtQOtiTvXESwMzVm1ATdhFY+mH9gBgvec7yaf6jHlCuzy3nyvHcj52V0Hnwp5wLHVJTZow
zEEUqwLJ0jQW8Kc239SO7PQgzMHrb2Vnr/EHs/tcWBSSWaP1E5pKWKH5EUDfCXVqL/OkDrx2UJ+C
oMB5BNmStItAs/QbEhYfxV46rFHtz2nr1aoxJgo+TIadFjGAVVLUZk7mYJQcNOW3uSZisrzICwNC
CACyrE+DBrG8GShQ3rkFFVg7ks3HrAU8tS0Y8C5o5VeJFY0aStCh5Q9ocvfhNigiiPDplkp9KIWU
577od7FJLKWvnky9Q6lP4msPjOs0f/4mFz9XCCBdDMpqWZ1vN7qjH7MIb0698KnYPhbg0TR/pN7U
O9Ge7Adboc5gj87TP0bAfP0JTEjciKQNVaJjx0BlW8ofUvtgckg8vUFobcUDFz/+zDM4VznwmBPu
g6jTSx7ViF8Tel3ZVJyGQd6sHKvF8IGxI8WERsZMEfI19xsyA8/TOSKDp0kHUd2pPXn6HQGdzHtj
Bc/6HhoEwEh6lXfb8Jpd4b0W+VVMeAO7jKs7rZgO6FLbQT664RrV1vIu/l3hHKcvboEuGvWpCWDJ
ZG+cv2rcvb2S+YSIRxQoF0BeAB5A0irkJUZdhEEflHDJQN/UKHr491A37LMNNIZP6RrcY2k1l9aE
MJjSYgrrBNZG9tYG3ixYfHs5awYEh6AG1wdlNkDNJ035CenQ239/KXn8w16O1w+AOoZwghV1JIR2
VW93xmetQ3F5U3MP0ywsWMlSF/PvC0umcFDzAdy/RgxLnMgdtPNCVJzj6JgGPwM/9gKVAFyaNE7W
sbeeZ6AryppXucM0g27mJz+pVzz+GrGLwAEGFyjSzFqfgHV/dcQx0ErSZfg98W9QkTCnAaioBh/q
CSAlFEQaeeUVu3TEwAiJeUJQfgNBI4QPjRPNDMu6twMfRBPGoSAppmvcvHZuf9GrRGdWW1Pml5QB
VSfo7HxdV5dGoL8pCygPQ15ncuLyAbfxbRPXhaXZBjRYqQ7hVxl4p682jKaUik6uoVb/MZwj3FKb
zvNKq9sC88xsjF65oAUewaCeOmsw/GXb1AQ7GuR7VdB9f7Vt0mpQuNkkdryNWmt4ysDVG0IKvkYR
0pZQ+2C/JmpPx8AbJqu+W83SF/f3r32RRgmNhYJoA+yjtvKA4fIK84ymM9n5pnd3k92HjmI/rez3
1Smd9/vCpvBN+dBFLRA2EL0Hj++OW/EeOsW59Rnb5Q+A2SB+4YJN8604rt2u16dkfv1A6NPEO8iA
nLXgtYWat6jPBqgq8TfDt2W+K7vtABVEM7By6b5rYwec1hmVAQPf3F711YERTAu5UNEMSsMJTKvG
sBsUt1eoO3SP0yqv9XzSv1wZgiHBoxquKn42wRCEoX5W3vQt3Ws7csT0mw7xHY68ayXoXrNrfLUo
+lDU1FqUyLAIfkvtI98OTnQej8Fjt02s9IhkCUl79iB7/AWZrbEvVnb2ukMm2Bf8KYugMcgp7Ic7
6cyegtdkV76ixnQwn8fAhd4lhGrt8lk9TdJK6Lg+PV/8yRAuTCVp+qFRwhhJVGLR+C3MCq+RVtY3
f7AbH9QQQnvl8z6qeyxvAk9p1qKKpxaPNUOFp5FfA5BCpHMlq18TBLmuVQjbOl/mF7nNgHXFmO/H
Z910BznaosRk818js9B4nMWNhr16Z3rMIc+3T8rips5gQtChMRkCel/tFn0dy5OGTfUTqChFmyp/
9fWVPV08jcircHFhWoKJYVctg07qZhslo3g96+xXPCnnRhqLLfQDVi7nxQX9NSaej46RGKQ0MBaS
XzoI2QE8CdYQBNdInvlrXRgRDoERAjNJMfBqa9LB15yOHiKjczMoVVTqvsaUXPED7b/bX2plF0X3
D6OJjYoPm8izM6dKoqPegTknZrnkYrS3+8e5wNclCo6Ryn42GDmA1jJ5CP37EpiatQx47VMJPh+y
KJyMgONTmZ+mZhH0RY1gJV4uHywIpYPrTlFBGjr/iIuDpQOfrvU61qGzo6SAnu6Ya1aD259s/WSn
82dDCuwARYfAK/WzljhATajNWm9/doirsHLxK+aPe/EroLJVjEaPXzFUO5lYKuQI1Mo14u/hcAb1
rdWjuxRCxX0t3Vp0mgu7xle7IQBYSlHD7hg9qdRW4+1UcIfylSiyeCBgBmRi6izRKJbI6qmN9MyH
HUmDmKmGdSi02vp+7kC0fbDCMbVLWXGkmuzDaqWcPLuJuLdgsgPZHDTMCeRMvq6xJBFH4pzDjYIR
7Z3SjZO1CuC8TVcm5vl5iCxDfUrU1yo5iHoUFcuLS3OvGeCBldE5GcgHpHV3wdodfz14gfACic3/
mIPI3tcVDRhkzkcV4P8EihnGr2JQnAC98fqxgABdlVVOmHtp1u+QMP7zGHNpWNhKoIvrUQ1gOIug
5UXoLuCVZ6j+YxesSnrO1/XVnmIkYIYHglFHTA+Tth4gZwRbZp0GFlosEICfrExPnJHi5VYM7vy/
VzU5xUqyhfM5k7lCMrK80Re/QcgTy7ZvsqTHb5CMyH+uDKm/S2kmOdGU450pF4rTS8G0CQZz3Bdc
rc7pUG0a0+zXkDjLm6FDU0khFJRJQpRSwiSFngl+iEwj22+crgUY44fUeLEOAAJKYxDWwiYBbjKs
RcilEIEeGigATUz6gS33q7OpI2NpT0vsAf8wY+AzfjLo4+r2bc9aivWo94E4xoR8HOoFX61E0kCk
vKjmPEPftzTfhi2K6OPnbSvXlQKcHCqDyGtmMTFkMRYYScEVM0IapXYIsYNvvmYG5CL1pkADv03U
F58QL2pS3/bN/nMo8m91bTyUms9sJSUvfqORlei0GBox5IcBSrAOAeIkhOAukXAxVaBEjTGI7RP/
kRuoek+lLfUNdJH5g9amrj6kbrCmor2Yq8+EZhrIiBTYFz8tevwdkRKYLu4rOmx4pX0mY2ylzeOk
NI4ShL/MGM9C9tJh5r0r3psIt1Bfqbtaj5GoqRZl77e/0HyixFOP7wLEGSQPkAoKEWY06rJsRgRr
PkT7uHtIybhJdGL5aM3nWef58Roz7ZJ/X1oUng1Fx5JxBCWjXURTaRGka7WcvHO9sXUpX4mfS15+
aUvwckVqpkHtYStGNs16bhnFa9GvpDRLl9Glkfk+vMglKh20JwqDkRHxMYpKiwcbie19POTXqOyX
XkOXpgQHypOmDfOwANduowLx6bLEMviHHweOincelL/BpL0Sk5dNasANgN0d7CTzv1+sLuoLHncU
q5P9EpYiu4rV3cjQGKLs5NPa0tNzLE0ruNY/QydXfgkxRshyz7m7WJZK/JaiL4X4pG34m2aPFp6x
h/xIrMS+k9zR9nfsMDgYVHHSY+FMlv8M6VltN+z5s/+t/KmtfOOlnMbABKeuUhXAeV1wJJBE62Oo
ICijXgSCVPPEg9WcbdFZwXvIVJA4IH8SAlOepZMO5SqE5AftUfHyfeB2DJ0W1dM3gRc7RW9BZPf2
8V/y3fmjgsAf5KAgg/n6dfMCtYO8bpBgUGMs7tOx61MnRtTUHZ4UvR0Fjf5Y17mxRvq5tFhoiOuw
Cr55cCB/NVwVKe56QJftdDzHxGsyqPmsZYlLkcZEKdYENTsgreK8rNwMfcb1Prbb9rs0nYLwhbMX
anq3t3BxJRA+wCdTUBMWI+hkDGOC6xQHxORPbdu9RlVomf3k3jazWL4zcY/OirUqOByFSN0w3w/k
ASNNCTvqoUvjuz4DenRTtfey7uaKS/BQogele75teHF9F3aFeB0OShv24TTHUNRn42hHysc8XdOq
WLqHLlcnOGIU8ClIe+xiaGiFXRHj12x0y7iW2WqRGR4vWsUps2yFnGLZro6XEugHcScL4U3vs5LU
DVY38RR4AvOuM6gzTiC3g/RYpkgepb9v7+dSKEEE+a9FTXhM+E3KO5LJCCV5AIabE2vX+uuLKc6l
CcFV8MLTShrAhInWX9HiZLlhcB/0bwXFMPNWhbwaFCZvL2vpngAYQ4EM8cwzLm6krxd6PUU63KTL
XVN/77MchJy9Q7rmxEGM2WjpQe7H3f/LqriZGu73uOtg1RzOU3GO2ns1fK2k+1rbAqFRaivesnQW
LhYpNmQYYW0sEZjro6c8uQuJBibllXiy5JGXNoTzloMOmQYqbGgx2moQc9ZCS5USqAY4Y+NO/6Y+
d2lOOHhjasZjKcOcEX5PMnB0DW7Vrnyla0iLpoK5BPc43H6m1RGMkDhoyhqJhN2OScKBo++Cd8jp
0h98ipnHciV7GnIzPoEbuwLVaBVI5zSTKdohcdAfwjJJ7hpMy60JrC18Tlzn6P+DGVuX0Rj5egmZ
GeNFg/f1LJLgQy0KWk1mt6bnuXQawR6gyXhSI33ApPhXKxWIjHPSoVDY96V+kMxSvQ9S/S4ZQMWP
Bt9m7NTeQQ53RGtotMIon+zbh2RpmaACxJgQuqMU8DfhBxjopKcJHrO++WRq97m5VVZBSwteSy9t
CCGHdMWUMdTM7QZsb3E8uVqTW/0kO4ZfuQ2XDmpjWGGHCSgFirqE2XHaWXKmWFB22I5Z4gxEBY7+
w0BN8PbqF7KAL79MOE+mASn2ei6cVoHLyGvf4gztg7UO10JUh3ObVMPMOSR0xIIb7ZIaZQS8KtXq
d1w9h9XL7VUs/X0C2syZIhA5gBh5aI43PDXw96EFCrrVzMaFf9vCop+CzwATY/j5+lVKFkyl3+gB
Hhc5vWPNdqhdM7cT413DmAx4t4ceJZeVRvpSfQD1pr82Z7e6eF1UoU6VjkE8hDwxxcI0h6VY2jvQ
kieQyEav9YE52krtd+k0gH4AEn8gv8Buzv9+YTKhmALU8vm5Jh0SupHwaFvV1124DOmljdknL2xU
iuyDyGteVukoMmpEzpQeff4iQ4tdtdq1FPQaj4n4iv4H0IIKEsMrbiiIVRlKPeB50tqdI78M3Oos
tEFsEzJj/GCeZXTwpbsGHMRroJbF3ZzFdkEMPL8QhTy+rsdgFo5A/UDZa+G+GD7M1RnHOQwLb0EA
1//aEJwESoVamwV4GMkbw+LbwFXf/UPrsU1o0UdQpa1UiJaXRBGxUbeaUSVfP15aajwMJyzJVHAr
/OjT49ismAAaZ2lNeE9DeQgvB5zpr0Ya6NmMMZciO5F4+SLjfvqEsF/3qplpsW0LX/1I6oztfB5J
JyOLmn2UKqkbQUlm6+dyuAuiqnnXBl/+Xka5v5WVYPIiScdcDh50ZJN3ge8NgdruZTp1kD80suk9
HjHGRoMhgXsMmlxYUmmCcmuM2mPDE/hITQub1616rEdDOlclAImWbI7TplTK4LsaKcmRpm3x4Bf1
cNAi3twnUtWiKhUWDEiGlA0eb0HQFcjqpznFbeRiltBXLRXX7HPbco5boeMn3ajA6ct1Hk12QYAC
ASuDUZvWlI/1a0NjbYON6x9xpQQ7RS8VFxNm4WS1raltwwJ8cmhNldWBEzL/MozfdSbTHbVsswws
QmGE+ba890qqV56c9QwT54Bjb9Eq6HfUT3lgy1NIXoJkMvc9hegmRgczwl1MdI8FJt5k7aAWmL4L
ejZEVlHLNWSrsYlen2IUU68m6X1QgF/ddi30O1oM7TAvoh3fpBOj39ImBOZAlqXnCFfcx+Sb/rku
es2VlJC0kJrSSGLxxhg1hySB1rnAUStvZIIs+hAM9C5JW+U7RmvVX1rO5fveSCIMlSkcb0pfTRNH
yvLkLY0pxvYDlic/M18f9hGR0tdI6bpdnimgU+rH9Ij/e4tZPTOzm8QgR18aFTRgSbgzBzU6qlwv
nSqfIC1aoi30xkqVPvRZwCKLtRWBNLFmJr3np0GQbNoiVHc52IofMCtQepgzYZiuIWTcS33Wfxhd
KLuGVKGpZEp5sOkVTQaUhuvJPejJ61PilxGmZtmc5rAheAriNHvMs4nmTlSExa7Ny/I90GiIJrtS
9d+1LpIqK1HGSd+rYdJ8i2JD8iKMluz9VibPWVsQf6f1Md+2sTo9KD3JMAg56rbkS8aDbpT+DlO0
Olr3Gnr4btmWvmLRDM0TW4visdskdT08JEU3QoAxYf6h16V0S32p3fq8kEAkPpT5ZwagzjPBvoRW
GVbSU6DodeZkRpc855E2PKlBo3ywgkV2kDBQZUdFlD1npCu/6wkqj5aaAUJuhXFYvuV9wh58Btoj
KysI2bSSlt6Z/QCARtsNXpLX/bNajmplBVKV/x66fnAVIB6eVcqhvZ2YaCpbqZoPhYsR4fCJxH50
SLkeQhYY79dndVQlL/dbElpyLidgv/WH/pVUAbi8k7RiVtZTeteDP+wUkAYHOJf1AacInFthWnR3
fR/L7yCkhk5kXGr46brpp87Y5cYprVD4shR42a70uYTQQat43HDoPO21Sorvx2hqIa+gheWuxOCV
l+kN6ur6BEG3utGHg4Tc6ydwuP1LAW6WXWomDIA2NAswdxq6WTCWoVNUefU9MP3whGjYOlKVjp9G
qoKdVSMSnpDZEGJcqQA8bRrH4I53HK87NlJ/A1B1+jQgXHtyVKvz1IMW7HJWlJ5JzPioFXn0KPlj
uKUh0XEc4gIHiYaNG5BswEDt1Hn5RON3TIxKljaGrZuOsbHtZaMDxWKgd05VjZDAkxS1Lj0DFIye
NhqgldTK3uVRprl5F+v9pqC0YraZajoUPIhSM6vPedk4KjClIeoWFeAregFlDqvTSOa2Bm+IbQRG
7FIlTsA+QlBKzepBmhDC9Gq0p1qbCrCN1fHvkGZQKx3ysnktc+a7I6mKd0Pzm20XJrE3akn9TgKp
2ZagsrYrqW3cyqgKUOxg08NMmt40pZV/91psWoYR5w+AiRmHoMGQrGGa006BI760qQRE2u2UcjH1
ngtjMu5vvLPE5ECXa3+scZOmzC1LjFwn1lg6JljdbttZurF1KLnjmQWwNYLY18u0VyO8LWNkrsTf
q9IvKH2YyUoZfM3EnJ9fZHSyPmLya4CJ1nxiHbfaypHHla7jmo353y9s5HHVgbMFmamZ/y5jN87P
Q/F4e6eWv8jfnbpKTM0WlxGWUSBUlPqbmX/4wK5Wa+XdpefK5RcRvjxX1DCgOuxk7V4nL1H3zwsx
9PLvCykhFPl65mvYqjJ1yzCxa/1VMV9v79Xa5xDywChWSZcUWENT76P2rWJPsf9w28TKNv15kl18
ceZnBlUqmFC1b2FSwqv+KZsbHgaQW9UN1Dfw38Sewii38SiDFsdOlT0fIGzALdlfe8Qt5eeXRoSP
0ZGkN+QGRuhD+r08BadpK9nUab2+w2Rd8V3e3t61xVfjpUHhy8QJIKsz2Q8msxTcbffT9r67A/Tq
nmxemCMf1h45S8k62DvnyVno1IAg9uvBlE1JLVmDODamwHv096b00OrHwDwDnXx7adcTw/NL7uJd
IFQriJYMVR/jXaBbgLB61bdmd+7dwLTpJrqnjgFVBav/1uypxTbF78zGFfGiKda2R2HFvf1bltAY
X36LsOyQS2NMTD+yO/I4cU8GHEQx3lX2Ns/cYekSxIhHT+u823aXDgUgygzId3SHrh6z4JoPc2VG
DEr1phxSK6mqlV1efJ5fWBCCedAWasBmuCBrx49C+QkeMIvJvkUJOl78BwhF77VmTbd9sb4C/S3I
fQARoStiy6uOalIr0Z9Pq4J709JReNhCLgdiKGf+eXsPV40JZ7KsjagdJBiLTdTW+E7vvBaH39Q9
Hm4H/uZrP6Py94rR2TnFh/rlCoVzmVcRiv8pjEISiGyrn+keZWVb+yE7mGDeZC8r5uY1XJvDY0MH
XzP6fMIlo8llGfjSDC55qA7ESXaf3A6OjWWkFrfVe9+rd2hCmKfgvNatWnIg4LL+17Kwu6yawsCf
XbRKvGKX/A4O8o/qNVplBPoj+HlricKOZizmfhXCEFh9Qfn16k0bboHO39Is+jM96o/hJ557J4ww
01P1Yq6ck8UqBRA8YDkD7TDAfEKVosajTtUKfNBj/ticzXutAKlViTTLxsy2HX3k9+MdHtXMSd/+
zbe9sCzEQZ2FOQtnV2q+mbp1RlqsbKhDDCv/YYbW6FUWd+o7/hltugx8LCvWFx35wroQ+bhEpAyJ
c2SXmIS3gu1ZMazktXcwiLrh3tocytL1AoAFdGqRw844i6/XC6/DBKOe+Mi5f+Lc6qnXFJu+Pvpr
raWljObSkBD3urEaWTcDfKXqua2+kWDXyisusxS8L03MP+Eio4lKuCufQ+tk7IYUwAWF/IuUBm12
9JMIYZCTF45EzlC1U2ecIuvv+hFDSi7TV0rEcxYsnrqLZoYIkFfqtJaVDi0DaTIPvZnsGx47Ss5t
Eq0JQC99+8vUQvgkJZ6hYRbOqYW80TD6W5mWRh+meJMzZ8Wp5zbP1ap0EHwBdgGFDlFnPUpSnXYp
TPkP0dlQXNw/3R7qJKpLfvqPt40tedrMU/wfW2JiqyqFX2YgQ7c7xTG106R5Xf9vcmeDoIqPBsLM
T/TV06qBqoniA0wHPQSdgaZzTSlj0Qv+GhC5FpOsyakZzi2d7iXrPRre5f6GkpVkdnGnAGHGKKGm
4D/CgTFknpV1O7cKjE0feFIZWxjCvv01llYCQhZMtwLlACJ3IcDkxWRikhbQkTDMrBRYIjpaCTT8
Ive2nSWMCr00JHizLEWVljazobopDigIx/sMBUnXaOr63qgwdVZ1EGzpKIYNZaV26KR7CeXEbjW+
lm8tnSw04/DqAQIVYnPC3ZU0ZMonFY8EI/ZkFYNY4WMg3zWYvBuUFbTaUtC7NCVcVlmhlkgWYGoe
2uHkoQ/XoEzLFijA9Eh0qCKmOiRJUiOa2yxNvSnyE+lWDtOih6BB/d+/LyY0GSRjqgF/v8x+Rm3k
BBkqncxwCS9WwtDSwNwfVgsQHMoAqYgTXXBEQDbA1WybHXUwuINsVPL0ILUK1JtBywystWGpAXeD
OD9gKOk0om4/1S2q2mCIwPw8mWSL92zbKqfWZyhar+zFHDjEODnTbvz3BwpO3HR5O7XzXrTSm0nv
Q7pPQzcEFVezL0ETuAawXNz6C3NCAEC/AMkOR3crBt6j5g0YJkdbzbcBiru3j+dSqLlc2PxLLu7m
jEW6lIxYWISJBfLSSCdZXokAi35qQgMK6Tjaq6Kf9lI2y0MBTxiphzBW0HNfBTct79dfE4KrjjTX
0MDAfoHjurTD1G5PmRe4oPN26LndSU72mz+3T6t0oGtLE+6bbjJCcBjCLibY+Km5VyULjRfrp3xQ
HQmDwgVIvm5/r8UI9nczRT4MniUsBzoTiD8u20n9XBtelnxL6oOUrk2XLXaQ6YUtIVr6vd/EIegz
wZA0HcgdcVBfPzG7cPmuhoor6NJA8acj/X+cVnqhK/vKhODpM1r1pQqXCXmxzSN+oFryL+7Yy8UJ
919N1HGIfGwko+0mJz06D5mVGMmK8699LyFwlF1caQroN6DPIgHbYhlZZ5Wxo3VPfZQ4t31j+Sz/
7ykQidbGQlbHjmLX1EZzaP6S0tii5sq+/UFZX4fCv1aEiIHJW62W0e+x41d20B4Gh3k+xqn79+bO
95J99zhaa+6wHH3/mpw3+SJI+bLCDVbjWwUQJsJ8TVUfx/5YUhTeqJMpG0a82zu5bBCoeiRG4EUX
Q5bSUj7oSYsXy7ce6sHxIb6f9iBAerttZjk3YhDy1UGsy65G8opojHtNgx0DGi/p3h/OCabHVOWN
9tsWMA3N0hQbSDkL+KKVQLLoLDN8H41XYl7NXGbDFKM5CdNhvc/a0JbR5Q2jzcoCF93/worgLF1k
xHo4W6ldYKyedGvy+L54ywo3oHZ1N+7Kp+hFmtXt197ra+sTfKbTslGi863DzE1kbKq0xsjovwlT
F6sTrp0y45M+6bAxpAHQ8gj+7cqRXgyEFxaECyboi4JLEizgM1q+BA63taGva5InVJcxgAQ4CpTQ
gfmfN/LicKU+U6esGYCksfsNf0wc3QOP2Za+ejkqOt2RfuNeiEvN9OrDC4i4tisPkaXp3y8/QPCR
Qecm0K34AYNz9B32g99VO6iO0V10IpbkgDByn7u3/XLxfF+sWXCOXAf/SJ5iCiAzo+cIOZCVpn19
gHw4tKTIiLZkMj4CpvAd0wi726ZXlys4DVH50NAStsGa3GGY2mFncJxt+EP2ph+N0JY2GrMUl3vG
ii8tRhtIh6NGMisvQSL965cu476OzPlLcz14SE0w8rDnvi7Rsi4OXW2AI1N+qIbPqXnFDKurSWva
SPOHFG8OQ8WEhwKGLUBOhSu3l9JerRSsPI2UOPJkY5S3WifpP1lSgJvCzJWX23u9FAPg2BT4N2iU
YfT464IH3itN2GHBoFlVYvC0Z+cJ5HK3jSyFuEsjgvvC9sALDUZC8oMbwG1sE+REbfVct6+3LS3u
38VyBK/9H9KutDduXNn+IgFaKFH6qqVX707s2F8EO5lo3yhR269/R7nvTrrZek0kDxeDC4wHfUSy
WCwWq84Zx2aKeo6bdD1CJG9ARQeKpUAD7xnd23Uk2cQJNopwyMpRb4GrpfMRReALeaZSiesleryw
BlAZoecRwnXI3p0vDkEhRass276h/nxDQDFc3Cj/mIfhCz/G2+vjWX7rEsvG+yCqDhD1CVi63jSg
hkVHRxl+UBBgUdS01ahygii582Eomyb6vA64PoH/Aoo9CHbO0ckIsnhc2ozAGlHuaYGXHYVV12HW
t7TxG0cI0aHyoGtTs+AcWO99aVNf/wGGzx41nVHnaqn/x0xyOC1QzfzfmST6+arVlakxvVxsMNtY
ZUCIX+bPBpG4qrVj7xRF8BRmqVcFb4BisG8F0vm1JJkr+/3l7ydnHk2seYwKFcmZ0Uu7yB1SWXi1
anFLWIfKW5A7iYnCPm1zCDZqCHzoM+smLx1fmEpQEoVqrn0y4bk0kdjCqh9CYxsauEHXC36w8zFF
XUVR/QBER7tJQOtcppsyAos115BB2Fy3u9X5O8ESrEC3c8U0GeYvBtOOgid+Q+LqVp/zl1b3/45G
sIDSnkrCRiA0aL1KDzV7rqInBmLGZstR5oYsQnrQos2AwjwNDUylLChZRnDhMfCGqINWX7cvIvNw
KCwNspNI98caZBcL2k9fSaKgbI6ldgUivbDEE/jYPOXUKu7BtZRV3lJJeauBzYS5qDiT7bxVl4Lm
dPRlq5AaEOM0qkdD04YGvqh/TsE4Pxw6J7i+rDKI5QA62RZG4UxNkhOEgim9y3gJOaj0rmSFxFJX
98bJSIRzDIdLbyczYNo+744mhShzqGiHdFxkLs30YDs5NIzT6EiaSpbvWg2/UFL37zQKR9vAam0C
j3DmPUHCxbzXg/ANYg3lTj0aj5CICvQnOM+d7Aa7ujlPUIUDaOh4Yvb1MmRj4dLesOy5ircVpFll
rfSrW/M30q9U68kapmnb2xEDUgypH0agaiejWpdYiehoqFFRyiog5AR3qnqjo1qaFJLaOtkwBA/j
jFqN2l8sU6+9UEiDjM/XTX11QWwDUu4goUBnyzLIk2kq07QczQbPeQnS86rpFeBoy2+V8AGtR9eR
VhvdcD3DPRv+DG3NwlCyXEtz6MbiyLQnNzSOff8zD8FNf6ew3Osg2WXsaPE2hbe1+YBGKAn62kDx
0LH0LSCBYomhT0myeE4qvEMMj86GbKuneVdlLtl3wQ0YlVFR5N4wj0NoW1K4uI6LEgEb4kEIvpe/
n0xwaCllqoQoY8NR+MFiNM2O72gJuB/NLwYISK+Pcs2jgIkHjBVouiZI0p+DVRXyG/bSnqET1Rvn
Y5F+jobtmpUXl8c+81uZiN0qILTyFsl3C78tACo1QpQa6VGU0lTHqX1rbaRBx7vYBrVvGH2Zi8mP
wItwfZTLj4pnEoIGe6EfR6uS+MpNka+hpYb++IygiSfb6/1x6mWByyoIiD9RZoXmTCKSzUFfkeNR
Cbk2BtGjNgTrcqxu28gKro9ltZAMNSQOhoP+YFMsI2GDnlkZ1OS9IslvIdw8T0jcs/bOsKwAzVib
uIkfCNWephTKU/nHdfQ17wLqJht3YOjm4jnw3F4sZy6txlnuHqDdVsabvvpxHWB1Fu0lw4D9jjZS
ASDTSTOqBsIHGs7bpea1VtRNhJK96zBrN0L7BEY4sFUjt0HDgChJpyDf0NFGVmx4+kz+gnPKOsUR
NrNWaUMPDnrEy4hhE9TfZSjq1MDOIqt1XN1XJwMSTufEDi1ez5i3SlfBefOB4iKSP3fknlO/rJJd
a/9F5QhCPBwD9qKEIpZ11AN3VNbAPUbZYZq/qdZOY39RlwwWYhS7g7bEhKb3ubEpRopMtYIcqJOm
kNUEBSHOZtkT2JpFn4IIh4yVzSmJS4AUlv2gWvzRKZ+u25oMwTgfhmGURTUV8D4NSJs1qM3nkqVY
vcyiagNyvARpSBTVniNk6pREA8OubO1XtQIJwnHSnxX+NY0focob3yq3yILPsjv02h46QRVvajFi
7dxc8jdDNqMb+qVj1K1tHyJu1+dvMV3Re5/iCGYQMXUYSwjSeVpjldtEnx778ZXNzoM1fy9AVALx
oc/riGtO6BRRtIkyM6qswmbKoG5ptYVn8KesCa6DyKZPMItCb/WIhRhW72znLHZny22oa8SSG7sM
ZrHOk3Ciou1gjBQwNW6c+Ti5hfXZDbtaRuO9WiR7OmmC5yaTllMd5QieiZx+NH3MIRbsNqyfGARx
o6yG1rqOSO4vijnw3ARRHbwGgQdMLCd30gitSstxmPfqoSvpXc+/XF+ote21vGg5Dv5Z3J3gxEOz
GkZ0TQKCNnfNkhaoZzeJuVukBtrHG6TDDtQo/cH8Nkbf9PovSOxQSwI5CbRYg3tH5M+zeq4ViY5D
RMVr+VBtU/Q3qO9mItlnK1Z/BiOciXjhiEhGAdN1aN3rxvuOND+7UqYsvrKdz2CE2ez43PTJQhKT
t+ktAVEeRbfr40idW1ZBogPpgevLt3IyUtz7UT8BSqHLKooUmqdN2uKoT63mhehVEPOfcQhWseEZ
JoVOsE8H6t7XMVfHeIIpnMYKUQaz6fTFZflsfmbZo+sakCFNO0mx1Oqa4Z6AuBa87+ADOd/ddcuK
KFmAhqnacjve9HNxaOZIcieRwQjjMUYW0UEFzNhtG+shbTd5vLs+ZcuXCl6eqjakPVBwis0sVjJ1
YVOXGVoevX5AF0oSOAxZK7RWF24ne1xdHQ3IH0DUiOAMTxznk+aoUHbgC9QYDz63dsYI1XJZvmQd
xLTxa1BFAUHvOUhbGGhuNW1kncAvAW7GCVQTZiQ5+dfsTFNRvYtQHNMmcq5E0agrEVdQ0Z5q2zDG
y0ZKQDxPJt/pISKaj0icJpVkpdZGpoEbwcZNCj5JvMKlg4WLcR2BdL+zVc9hReNTpx82iTFLhrdy
doGT9jeS4JHmmVpoJ8XwYoeAeoncQARjH5Wxj5Nmf9381galo9IKLY94V7m4CIPIMsydDEngerSC
QQVXeGoFE3Mkp/GalesW7qGwdQu3OOHQbyh38ipBCsjJSjeZtgSzaB8t6k7p5vqA1ubuFEk492Ol
mEFdhQGVyga8ja5FP3sn6I3n6zArwS09hVnm9SS80BRdjTBcwJjzPR2cbVXVEge+PhKKazu2EmSG
hJ2UFznFkygyWkX5cwL3lfNKeTCYf2MAYOr9L4rg4pJMM5p4yRLz+qHi0GYOxnF7fa7W+tEoiEqR
2QFvExZfmKx67ItMXWi9CrTy5T/qm+RpOnxRvPw47swNOyZ7esB77j3I+e9QvXx8XKhGZN0ga5Z+
+hHCpkqKwuHD8hHddDeaLwpPPLWVLJkMQ1gyNg4MJy4wbLIh0bdBA0u2rKBvzffhQd6hoHIHC6yY
uhpzPQOXNM4kMF981kV80xvFMTPSTZ7nntnYrq1BSuf6Cq7FEkujxJKdAwORGImZaMoaugjjSvoa
XDR3KY6NpqjclkWeVQdg7xhkuas1j3EKKSxXX+t5VKvwGE1B71AR5+lD8b2vNcgy25ueFhLnLhuh
sHKEoTI6tDCrU1VXXkfGj7BW2n3et9+qXn1TnagKwsS5K1CPLJnctacrdAioYJdcOFzwf+e+JO3j
tKknzC5KyDZGkuzBre1pfRn0tNvhsEE2MvVBrPTU98YG9aOBHX2oSvSQxxJfcOlxQP1iQs4BSj6I
rMR84ZCDxyGBfJqXcwcUA/ukfk/tbxbdXLemdQv+bU2Cy1HQTzzmNcY7U23cqjXyhaD47P2CKh9j
Fb6plXYbm7IXlcvB4ZUGXUVL6RqoXESynGgu9KlWliNoOOK2ZoyZOyceC39eH9xanhI4FtWspYUJ
9YDnq0nA+jGCaQvOTrdu1czyptzyIQC1bZT0WGRvnQ3pd5B2mNG0i0z+/Tr86rZZ8odIXIMizzDO
0a2+7xkonnBnqr53WYGdkmz0qEck8YFGOInlrk7pCZhw1hqmmoSg2kYuDGzytfWSzdneaaONqfzN
ZQY/9++whEk1QVuRWgzDmmKwD6n2kZYU4Tjd8bG6TzvVZ3Hn2rO0F0U2wuXvJ8d8iU8CMTxw47Te
gUrYS00I8YGGAgTUt+M0eahPf4jQPain6i7k3XNRW/c0GTpX6fJtk3FXg2zCXyzxb3chssSBeiZn
A1+2Dx4M8njjRL5FfNCuudPndaTVjXqCJIx+oAysijFGT8Z3YrhFvsvx+IUikXDpFe0lprt6eJ6g
CS64mkAPZizjgjKaq07fQqSntUhmszIUwfnEQ2YqZr5YkokGkAA0KS6CYMkSrZ4mJ0NZ/n5iNkZn
8lhbPPrMu2+G093E3PL78AV9jQGxkiCJP0o0x1xfLcnILOF6Bw02K0S35JJz131IZ0ODIdnWSieJ
cdYiX4jW4RYE7nuI/wgwNG9r04HQpxdRiFen1g6cStu/GclvCP18+tDYk4yRAr/S9tEhpTGq+eOX
cJ4lMKub+2Qkgq+sjK6yuwkjIVO0Z219q/VPWmmjxkcqA7z8lHjLR7QGklB0GqKoTJg04nStYsQO
gk/Qq4+jO5tPOVjPjRdKvo3zhof3JhTcCagueNDKOnbXHpRRq/sbXZjPGGF5SxgGqiORVpFHKz7E
tjfUR8jV5PwTpEHYBVAI7HWUCA7B9cVcdSIn4MIst3RoOFsSAlUCnunUmyHYnXA/Kr6WjktkLD5r
6dizsQpnUhTFdVzgSuvF853ZBzVq/s1+OycM4duToTzluj/KZIBXDWmphV42hHHB26k4+aA6FTDr
MN6XrIeQWRuUtrLlGOL12Vw93xdaZnBQEaRmBUPqJ7OYQh2pATPuUZKoBQon2xwXmZl8Q2z5xwEh
mPMRzTgqVcHoKb65TlVETIVUuFcYtHVZlv/oGqf39MhK3Fk3v14f22rCGeEnOgjBxQBBXcFUosqx
W9UEHAofCcRa65uubSrf7KJxD1pba8st43uXNK072rzyjRGig3U4P0N2VSZvdjnPCIUXmn4EUXhr
Fp3pUDGDo6Iw94g9BPqYg58g8+OWuLnxFo3Euz7yS9d9jiZs0LnX+zRlQOtm8JPrepDTh2b842Tm
AgLWfZQELFnh5SNODiU9zsaIOglaV4vh+zBa44NN+69V2lWSZM/KaGAseKm3DDSqmOL7pUmUeEQY
nHuO8t6CdIwngSWjCLg8YY2ljAJEyCpKG2wxzajxccjRa4Ztbn3m4X7OIaWzZxQ0Jdmxql7Hlz9e
oKXuB5oryLgg4ygc6GqnIg0XTRAZnQLF3pn28/znVVLGKYRYh1Xrg6nSGhCsuc2jtwZC8eXmT0eh
U0QlqCwi2GIXej160RkjAvbcS3PnQDi0Lhp6m0szFCs+GG/Xy1Qt9UOLvO25pXVp1EOVo8czQPJk
lx91/1hB6mjqPVRexmXQKsry5Hd9bJc+GJhIbqNfwQB9vFhAodh6nFQhMNPC09rnxGYQWNpXg4yJ
W4az/P1kF1GdpxEIQRE/Uq/jz1O5ofM9I6//v9Es7ukEpU4HyB3aGI0Jjp/YRsO99kxU1LZ8uY6z
slUxa/C5C+Mv1EIEj9skMSQwu2U0+fPQP5bqfSPTVVzxpGcQwoEcm/XsOAvESD8juteYH1UoSPo5
y97xLgNT7E8Vohboi0MBrlhA1oEoUpmW5o2xfoyY86TaXPLqtIpg42qNTDlOJ7E0ztDSOExCPKlx
5nXpKzEkNYxrtgUpOguKmkhS4PHkfNV5XE/t+Ov5jH5tjY0RVm4W3pdo576+6jIc4Q6kjyXKXQck
r63Cj/LcjSiIbPGcSyTjWZsvPB7j+RaZX5CBC8EK73AbqS3klplzr1f/5IMuOTd/ZY7P42pkBZCY
BJsBmIVQl3M+Y5ZCa3XscZurb9ATtX/XI5f6TRC+t9spKFzVfbnVD8bGDNBxOruvBbod+kPkI1fg
IhuCOu2PMIhQKQK9qu31OV6hPcKnYREX1bLlhUU4bhn6I8upxHWMm7Xbjl9UHroxWKXQxuKy6tZx
fhIrfewMvsnSR7Vvd3g9/cJ1w1c1BoLlCu6rkV1+V/YicnuQl8FRA5oQcbsznoctGDZxRbTyYzjz
I0u0rdGYmwnbcpplnH5rcJChxa7EAwMsWpiCqoJewEBhZ6yd67eJhuAOLWab6l6V523uppNGQJbG
G3NXKgW6VgnpqTuPdDhE0JcNHD7ntguikaqEuqe9kCynffs1RG74wax6YvrX12zFG+IIhlQ6yjSR
XhefFcFdO3eGMuReMu8m8qqmN0xWFLUKAfdhqSDDQMGksMXjXtfYTHHK9+MzHvOm7Abx9PVRrB2/
aLn5jSFs78kE0TY41RF/sW/zO8HqolrX/EdP3nn/mEfMNXkhwVwflgHX66DTxxCNvak7TiokpjyT
7aPoZwKhbOPj+rAu75EwWkiB/hdCOHhDTbULLDpoOsNgUHbZz9b00/JudgK9/YsA9hRKWCRnivKY
cEA5EKWOtN2QvOOV7/pwVvbG2XCERcr4NLSaCowmmdwkdwl9mezCdbSjIfOSK+7+DEoIxzTasFCr
ATVU3zXlkLc/69Ebou31AV2anQ1HvAR9Gl6I4F0EmESNW4VDDhI373zEkDqocUEewU6Sf7IYJbs0
rn0cfGWA8CnyGzqwn9e/4MII8QH4ATSqgv8cx8Hy95OgqZpGvc47fIDW9JGL/xhPNtPwGSqtTELv
whZ/IeElE5VRuImLLIxLjj9FlRDzHBK+lnnfew7YyYMOicvRRLE8KkRdZtJJ4p8ubEaAFWwmxdNU
aGiAbVByCNb3hPoky924DN3ojwk0BSxhNUvG0FmjYDKTFrR1JRa03v3Ncv07iRcXHoYHthQ4XmLf
gUzbHYYjk1U0Xpj++SjEq6jNVWcOO8xYBEIXpqB6TXcrNbrvml7iM5b5OItEFiSUbCAI0fTlxBeM
T5+ynBOMJkOFOOUjHu9wXDkvszF5bZI9FKx2p7aRVIrIUAWnqFpJbIakhUWkhwHqC7V1gx4Vd9K8
cSE5qjdxV2yuL9uqEZ4MdPn7yS5T44GqeBYFC36v+3WlgTOWP2dl46umgu4UWRy1uoIncILNJxx8
1rYDuNycIPS5t/rHpp08Q3Ywr+LoWDr03KB7jwjDQh1ZqU0TAnvLqY5xSD2zLwKlBiFKKWuxWZ3B
EyhhSGBZcXqz7+CnWvAJfFjjLslGvLGUHrNkud91LNyKUXeDQFm8inPdHuqixAYwDW67U/VB4/yA
DFPsI8e2Y0TavLTE9Bf7YLmG/wfwlybniXmYVOFlr8JvoMVor9bkYCXtsY3Ufcm/dXFzj04SF29K
N02hYpvk++vGuXoELA+F4HREakh0zM2YV2GOfDMUUWo/bSBBO3+GZijxw6u2coIiLGAFEQXepUBR
48RXeL9X43TDIbqbm5Vkg6+equDzQAEQmgHoRV7DBtM6iwpgKV2g9zl0NVFOmft6BL0D4toRBD8M
l8j4LlbnEZx3eMjGQX5xluvcaop8GOBXJkjAWEPtakbqW0onyUmu+q/fOGIt/RQrQ1goPfOqzPFy
4x1ytEMJ1WJQsKAj2WTfTYcE101kWZwLAz2BFC6lo62XpmIAMseCObGP87ovvLZ5T7XSVS3J+snQ
xMyuXaPz2sZEksHVw+dIebKc25g8Iw0Wya7bsskULsODVVqkVIFl9U0wKz5yU92MYOSl7NG3pPkZ
7rvX51KGuCQATjZ7BpkTlPwBUUMdXwedi9SJggE57Ag7G4+RX/NkvEeDzo/rsMvPXltC4azVSi3p
7QqwEWpViib3YzAbX4e45DJbznOEkmAuJqjkEAsp9BLF3DSZEJ0oN3H/wppvXXs0IBSl76Agwspd
QTbznLth+mir0JBCG6F5pHxvQHg0Sv70eiV8jDDPDPot/ZRjwL31VPApqLMjMnoSkNVZPRmxMKu5
geq4ocGIs+xgsDFops6/PqmrfhMd8svTFXhKxS46iqXKu36GL8MUav2PloQLxZndyN5bV93XCdDy
Iad2SYywThsADXXnVj3EdYwXzZL4rksQKDChBQMdnVDUUMXYkuWanqMAGI4ESQwF0k0VJxswC//x
spzDCB5EoUlkZAbWHlyJPV4VVWi3JJ2MCu5yac5RBN+hgNig6zsMxp51v0hfGPS9mvBzMN//1AQW
HCTp0SiKKEFsW7HH2kxzC7EP6awtpJB3zKGQ4hq67WDpskzIpXsC2NLGDGPTYNmCq9ftbK7xEoV2
ZZhBPD0bqWdTP170UNMAdw/sWonbuNxD54jCYhWxYWVRruI8s+Y72jK3c6LH6zO4anZL9cV/UmqO
YNs9HdHBOWFQipF/luVAXjNCw22YQUPqOtJl7IgHbTTeoMECja/oRjzfRXmtzKM2ERQ9ZRU0tHZ9
Z9yRVnebN6RZr0Ndsiyg6xt6Bkt5KZoqL3oeeVvpmV1YCBsnT/u2UZ9HV3+svPqI2rnMbfzhW+Tx
T03Wy/crZX9+lJzjCgum4WpmT5bJPOp+sQ/5zfzQBvN9v3nUIJNOXe6WW45/TSPXcb+Ywej1r+1W
CWzfDCBJuktfNM9yVd/xqpvK74Lh1fhxfWb05QuufaGwM+2qYpAqW77wPt7GX+pXGsSe7TsBvuBY
BwOS2fPBdvUn0J7FW8OVEr5dhjDnU7TY/IkznVVQS/MRHwB1RsZeNeuLlu5J8TAZOCkkxr0S7p6D
CYdQoupRpcwA03NfI7eGGUSQC1NR8ss2Yf3MwmCuJS5p1cxPTE/YUNPQp2WSwPSWtzaDo7KBQhi9
cvtwR2Un4NpcGpam4s0N+xdir+dziZaBsK8Uii1VuaNiuOivc6ce9HlR73N2lNW8XxajYlud4gnm
XSYQQk/BvuGV2dcOxQvqXVG/4/bnOdWtMqESaWNzr5WxxK/5XeQC0eeBmwPIwgXHMdajEmd5CIsZ
76GsqCSOm0eBBmm+DFWU6ldbVqey5hPJUp+CzCNef8XneScBc9YE1QCvyzYDe6fVyxhK9uFlERWm
8gRDTFc1pl7rHVNwcjH2PJezz/lHnyXvBNqvbNIetJocazP3VXtAr1gUZPMr2jckLvmyREb4CsGA
0jyJ8RkY6TDUXm1+NmH5WIzVRkP/YKK/zEOEq8yNoiRb1nM8peR/mrYW8AWDyirNLJwSs2Chq6YB
JdpMXmftxkwf6Cghy1yzotMJFxxfVfZ1Q1sMVUW2k9WQ0KC+wX8Y7QbBdtbuaP83zucUUfB0lWmk
tJ2BmE1f0mY7Fl5UFS7eGP2u/9rSKICIMVP/PNN6bliCyxvBdULmBXWkXytQORJZzCWbSMHB2YVm
tm0NgLacYzcCCY8CFvS2TNA6UgWGEb6USunOpfl0/ehac3an0ym4AaUN69qmDtyAAaGi8ZlkkNXp
qFfH/6TpPvnzrMwyj8iRUFThQWtGsJe5Q7trrsI0o+Ln0PVIxrglRGX+mCPy1w74DSMYid6EvUaX
HdDN6S5sp1vSkUDVG8ntYi0gPx2NYBVm0kVqawBGbZ/KYTmUjE1ZexQFt9dX6f9wKb8HJJiH0YRT
GilAYnHtjXkXmMmrNfs63ULJCtoKyxXe9ObYN0xZNePq+bS08dpgk9XAKiy4M3tstWomUesNuTn8
U2Rk3C7MFPuyphC14kXYPyk1aV+hnNv4PePVgZj1ELC0kKkxrUUBRNPRU6oRcG6oizGfRDlGbvGE
srj1ip74cfqlBrkDbgmEBDSRPBX8egsQQ7pTrGXDnmCFo9knWYtRU8Z90EwCE2Bz+rVBuwhz3gpj
8jHMY2dm20a33ij0RlXUePbjcKP2PxW72MD897n63dFiD+3RW2NUtmkSPjUshToFFNcdWaOobH6E
3aXEdYaib3yzov4zlvuBbWrlWCGJq8ruAjIkYYM5kM5L4wJIthN5FQ3K+kulfouaOKjAi3Pd+Fdd
48mqC7ssQgKLQJgYefh80zFwh3hoIgYzc+0WZuIp/FVLXq4jrka4p4svbDdELwqdLWw3k25Tc6/w
AN34Smp5IYNqxaMzIb/EXQnosjrXLE5wxQ5Ud3lHMadG/Ug5rMk85u1rPmtBC1LEknUuX1KGj5Pt
MucAQT4J/mqABkpdE4/D6C8Te6cbYwpp2yWtZ2o3OPC8weIulIrm9A7bvGbvdtSi5/1JGz1r+DI4
B0tFs6tMSVZft6zfXyFMPckmXg86voLe31tvaN7ZMj/do7BZdYnXIXpzB1/dV9732o3dn3guVDeZ
r2zywPHnt+szsno2nkyIsCBaM/cMHqf1RgWk+/rwjiQG9O7KyedqszdJ64/clNVIrt4lyQmq4OTy
KHLiVgMq86lbbuLY/efduUvc8EeMaySK/zEB0A5x0daJLq69shtlF26ZIQiuL9GLrMqhVOJlzEXj
sTfEflXLVHuMJQq9NPd/F9oROiorJMDT3AQKmMiKgO90CN5Z+0/o1H+arvFj8qKgfg0V1/aTfXno
g85FQcSb8fRd85JNtUelhJ/58k0oWXQxH8XbzrD75bNqnqGePo7RjYhQvd2FWax5VcTGr0pva08a
GA0Gjw5xd2h5gm7etEj4P0RLCfRJw8n5BCVMeuxbzblVu8Lu3Kh0yPQ4j2H3VvVZc6P1bYgeNWq2
T6jT5pspTtFVog+Z41cOrrddMirQjKxrh+MrmjAKoKjdHKLU7HZgLjWOFeTPXbVRtMdR5dYzUhAJ
MraUkl0Y1/Zr0Q7hIWPRFLmosOU+9hXS3sYw35XUybepMjrbtmyroFEU9AbbvLwp0K3nI8OMOrOC
dV/zahoOoeXE3qg3FdLojl3e5jZx7iv04n5A4s6+Lfhcc0h223rqq1VPrU1okvJgxGO2MUOq+iUK
T10o/xDkeVvjLeky/lDBvgsfCvE1HqPn0p+7Iv6ipL3lorvVfujyfgLbEGG8da151nZdbZto3+sm
67uKCTzGTVR2SBNyNfIGp1YNt3HicYfSw3AP5RsK+toUIj7ccdiLPffTF/DvNQ/2OMb3rQpOMBTt
avsGGdAgH3r1Z9LoqH6umPrWd7qz78sYvxjarNjUE22g0D1p3Z7hReoQZUR9VMMhMnw8Udlfe7Xv
buNmsmq/adTyRzhDvz6MLR4unVfGTrOLGhWOUc7IgaOSznL1uHPKDfJZhLssDM0CL04ZH128CemT
a6c6yPHGNnokoQ5d9arOw7vWsfQH3NZjw7Uau3inLApbUE1GIG1pKVNQfddQZ6eSkjyoYdYd4sJQ
bh2ryzuvVkH6zqxw+mm1FvGqOS277XUv+SuHfm0jC9dNMiNdmKnYMfpt8oSA8D31H7JD6H8Hi8RW
v6/2if86HOl+2sQulGQl6IubuIYuxDxF3FZOv7hLe/vJkVnbxc8gNZkfS1d/mwM7SB/R+Ulv6H14
RxfnKWv1X41OHDQSQ34ZL7HiG9SUY1uTKMPou4q43dTcWmS2g5APH0Vqf88Yv6ElFs2spv31oa8H
5gsvNLYcmEHEAztpDFrUI6jic63dhAboHSvb+cjihmyY0eN4sBREngpys2reJK6iIZtUVaUk27Ac
yBcLcPIVwoFNO1bZKh6/PDxM3YXKuCXKfi62UFH3r493NTI4ARKO4x71qwpe2FqPNxw5X571bp2G
N6aqvPHEdnspidxqGIj6YMjag4IUpaDCzUfJM8ccCbgqu+Fo4NiZbJ/RZw2+uYtwv/H78TaVUeiv
jRL8BAtpDmJe3JMx3Sf3DtJNOs8XfkyVfZYUh735ajHTtfmrKSunWR8f0nGWbtigzBRv41EMNe+W
YUYt9Us0ot3+aKJjWuG+jYo1SjZJ4yeaTG16LboAlbmGPn8DpRLii0XvJFHdd2ULZ1SiyjU9xl0S
1LijX7eWVRj0wEKV4lc7kOAXIj4VTR8imq7mHcsc11Ju9e7ndYzlliOavnmCIdyCcAGG3KMOjIjW
zUZjXb9vsigMrqOsbbBTlGWkJxYRTpPBGw0o/YAO0KxxB/ScDLrPxkhy01o3CAOZGbyb4/1PbD9L
rLJOFQVQ5sCCeUCsjTPEbmavaas9WMMst0SyLWa2T2pD5srXVgyNfKi3XpjkNLE7CFfkCMXYHZhh
UQ2BXtBEtVwj6nfXZ3PNX2NH/ztEwV3NmpPxZsBtMlNusNl88Ll+Q/vC11TJ37UQmzwnbt3JnunW
Z5ZYy6sZGhZh/+eLaGa4MqDPFWEl24WGm2nbHszNujfrnjWPbqNBzFpGyb42oSiigeIoeEvwYCc4
TMInBU0kGKpjPJmwl2KC8LnkEFrFQNWahW5C/E+UfxmLZnaqGuPKrejY6Fu9r3d1/c/1NVs96SDu
+S+KsNHSzmZ5NwAlQeOpNsU4xrKnBspaLbE9KLH1XsEY9NcGf2DmF4eVyl+cPacfsEzD6R6s0X1a
FYgyumz6Zo3Iwc3Jd8WodypUTlknuwWvbvmT8QpGahZaP/QhxlvG265/ScbXLnnpuWQrrNTPIHuJ
5nq0RDt4g6KCUYZFXGgVR+wy8+zHrNo/QL8SmDRzjTa66cn3voH6NgiZXG4kB6IXrl1kiQsZ28F1
rDh16/FHbWu3CbSsSSeLK9YuYicfZwv3w5JaXRKFmPJhdpvkONtbDu0qs/VSFQooMvKSdTtG+yh6
F6iNlsjzBdbR/B9Gy1RApMKtS81nSrUnZSnJGK96n6WF9H9hBEMeiTZApgowaf/a1fd8Tv2JbOzc
BqcRSBqQOpaxqMsGJlju1GlhE/dAVIvZ6+wod21UHlfd2EgicRmQYLNRbNVEa5cZpF8z826ETEkN
DtLrnmB1/lBhudT0owBYZHYmNKuTRbUbAry4/GSvQ3oXTanfhh9oVcQB5ba4il2HXN2LoPi3NfRK
I+ksBGR5zbkV6hV8j7mxGxt67dDyup24trmOszp/KIk1wfMH8SSRMyxD4DeD2RdnL0qnZ7KPkfgD
fWJwHWU1vDxBEVapsBcWrRkT2Jj1TYkGpE3UKW+0s2dX1/ljFYFa8DriJXUWHmNOz3UBcuycbLCq
Hjc05XvH3YbexHhBs8PGUzS8ORkuYmqL+Woa6PF71Ixg+KeSCs+1NTz9BOEkHI04z9MYn0Cbwldj
c5ORp4mMD4w/Xh/sxfSikAm9JjgNQdIFXdxlkU/PibkPQaGI5r0J3GBumKk+6nMOdlLdjEr3o0z4
H0dsvwBhNEsJMBp7BOtEww4dI3uhDVEYvHCr+oPBbyC16tN58lnjgEqrgNj4sIV8iKx3cPnxs/h3
AUenIrHRyIMKZAEcapPoJppBdPE/nF1Xj9w6s/xFAihR8VVh4uZgr/0irL1nRWVRWfr1t7TA/TzD
EYawD3z8YmBaTM1md3XV2Dt+PZCdQpyNRSCaYxgbpaOvczyAAAPKOdpLX0WS2vPiKy+sA6O4fAE4
+cVujgI9AjOEDtF/Hf0aGNA1jQyieLFtMD7gFdCmZ+F9BA9wvppZH42c9iGoAsNAZ3uuHsci6Iq3
63vmMjYUzAgJFGjVKiiJYhrJt0oLolf6i/yYfDCT6ZE7ba8bu/Aygi3hnhsLprZGBFu9tccDwo35
vWPLTvzyI+LK4OGF1w/wb4DlCqegqed4rhuwsBbGuEHLTeUiqa16VqtOW3iD1C2MIfWzMgUyPmnH
Oyg6IBOKq/HQ5N1j386T7IuWKRS+COkBiL4CzmiYF9oQczLgBdyh3XLiaQDuNZRqVTfs+qPFUdTR
6p3lVHdoHNpORnjLrOiR8b9FMC0Tb4APEk0C+FvsW6VxOOjQ+gB1hPYJ0lA3t+9Cojx0zgBa0lFy
Z10GzF/WENQtpD54cgjLTPsGDNYLoU+l4rUBOcEbJ6QApfGS/+hjM9mAUuC+jWbrTqPkNrEVy0/m
VHJAv9ZZmPXlqYUHuAr/BDmG8/MTGjYb+5CBzaQyBzwk+5wSZKVy/UVxEs1HKrgGZm9MC3aEXAMO
WZykSN4BOz7vLSupX0aadrPbKpb+bvdIuqYKnXGD6Hl6IHwqGAA8+CW3ac3mpXRi1a/CCmnTpmin
IJrN/FUzW7S5tqX6Qlpd+eRFw7dOomjfjDDku6ydcj9h+nzDYj0H3WgYAnuBNPtDhzz/X79vUe9F
3XqZCXCuIKV0Phsktkg/qTGOnjb76KkAsutnOMsU4y4P+LkVIcIMnSI3qgxWYnpkyXMHWEI6eded
yKVfhA3cc5AAskEBJPZhVXVehrMDGxzwjRkqsuD4AfU8A5/ZdUOX1+m5oeWNcHKdpk7RhkD444LR
IB6m/I74rUODuXa5DOBzEVguKQfw4FBLU5HIFbvulbDLUHSBywLfnFHc97HfWs99eYejkpa+lUve
ARePG5zPJYoFxwvIMIATFgY2AiOn9UUGwDhUWzXroTB+t+BtTdXa7Wy6GWXaNaseAUw/dGnzX9DC
gkUUV/Shs/B8RmuCYz+iS6LovhfWC+vfO+cxBhsd7ptGhhO43I0YJ3YKnlQLdERkFxgybTKsDLRl
qJPtRjVEhJLem7Uumc710dmOg9QRGJ8vMrUJZAHqYSHBKsMBOja/mgls/cfZcZHWtPVAsw49tKIr
Wcx+uWswPAdpTLTtgStVfI7YemuFJjomPLN9nbvnsUJ57qZV3FR5JfVOlbGnXMKAsG2AgiXI2OoQ
MBTppruyq3Ioc4Dxqn3Ne3+kHkn9MA7a1LWSN5qh2Wanmnd2tb1+DtdCrVO7wjlMNFYog41x2k27
ja1xN0wyiarLo46hoQ8Ak4lWngvKwrodWi0rsIKQg6+aPR92E88XLSKg9CWPyLVNeWpKiLfSMkIK
AMQXnh216LE3d7aRuSTPNtcnTTYiwd9HCTRcawYzoYqU4vgwpm9OXnrh9MGksIk1fwJ9AuT6HDgU
1KLO/clCZdkUQ4ubFrpzzpOTOK5jPNbhc4c+B1PGYqmt7QcTngSvVFB8maIzUbmC1BBdAjxow7Sq
61TP2oyVCxT+2ITfoM6u6Ldd9D6VXm7vKHggqjuGHhI12dr9kegftcLdvHrO5l1h+nGRP/391J9+
n7BfTd7Q1IgQeAAOnxC3nza19UibX20sCXEui584kXCn0DpH/QQuTngi0NpuVGZgJmrcUEW8zSZQ
PrucoaskfeTm5DMV2d62CLISnj37WaFuH3oZ/23QQzp+K+zRNUePmI/yZP6yv8To6/TThG3eaehI
GJdJ4PlxIjkmP0DhAGUr6rwk+cZE/SrdlYqfRblf/ANTGjLPMA8NBiS9xccZ56BhQpk9AyaRADUB
nXsAAIjkIK+531MjS5xyGh40lVNApBW3i/qjbV2j3Vr5hrKXwdjl4b0mS+Jfhj1Y65MxCVco55MR
xaAQ8EwDTUqmq9O7EcqfjuzZueY4wPCD1KyJ6Aq1mPNhIW2PLVfC29K0h2rrvp6fGJ4tuvqeyVrK
VvwGrssvbSIoZlwUfCAuDNiKDlNx8mxGNSRxAeEu7yPVTSn6fSXh3Mp6nVkT1mtItChTFtLBNNnP
vIRONwPbg+6ampvrPymUfyHbfN0TrPj6M5PCmiUQcy6MHia1mgak7fyhvCWyjbGyYGdGBHczD0kS
1gs1ZDTkLs8OiIMxra4NsKAMcqytrhjOE2pSIB8Divp8c+RFomf6tMxh9hyP+yG+awsKGI1vRIFe
vMSJ7jF0bRYfsXkTzjuL1v6go5BGli4S8Na30aYO0bfTBVBrBJQY4KJ+g4gi1d2S3Q/O31+CqAz9
+VxhauAfu0KL8fs1YBgOMGtqvbX4r0GxA+vj+lJfljOgmXNqa9l+J+6gtqH7Ny9RSsh/lYbfKN9j
ELQ5rZuyPZmCOt5U9MZRA618aM1DPhUe154c4y3L2baSXUGXvShnX4PS2PnXNCQLB0LwNQ6mGfzF
0a2BbvmUuE2/N4vIDYe3rh63hvFQ5P4w/gMHIibjfwSfYsFRQU6gQXVumYyH0XnRZgCoysPIJBfg
6vn6Y0bsuFHmUHGaGGaK5i2uBz+qdgUvJId4zW+cZm8Ev1FBiQACyMjeUHvfT/+Z/YtGwe144NGv
0t7EZCvZSIuDFW5OiKrhMQiiPxuhvRC59c7MxkE18FaqYw9I3Cx+tcogCw+jPqMd7DtFSqVFiCMZ
5teaXNiFEiwSjqgSo0x8vmWsXJnqsDTRL+8237r3PKC/qM8+SkDn3Hhfp270gdLn9/bWPk4S2yvr
CNkfiNUADQJZ4a845+TspHXLQwvcrAutmm37ebvtx+D6tK6sIoDTKto+iAU5eyIczyq3qpHHCq5P
HqMShQ6hLSBt4KVzjdiHL0pkHLcr9/Wpwa+868mYTK2o1WoMsW30xM0S9EHF+7m7SagkD742dycD
+3qcntjpCTRg9dzBe0KJgEpEMmlE584/LNCpEU3YG1VnFAU8t8egQeaEHnW+D7WkTLJyj0G1F7zD
CycsdoJwt6SmMuc0xf4DYeBNU3Ye5WhVGOKgXGQT+0QybytX2Zk54W6IFTwhFII9l2kfKQBqsaa6
mRJw+2BjLmVijDJrwvarjQ5l2QLWNNOvk3courh6vRtT39Ae0+7z+l5fuaaRuVookUDPgotaTH1a
RuZwoMRS7wjWy22/yV7K7XSo901g7x1PeY09/T66gSbanfITLLhBtU1ufDgctwki//q3XG7P808R
ppmQ0Cw6S4FMbcPx2Di0eg8Yj+SevzxrMAKyACQEAe26aBIy5hyVoBHj1cAZqXc+R0dwbj1Zyv76
YC6dCOwsVDtQlEMdXQx/kjkqSRXDjqp+plaANNbMv2tF4vbmY24NHjMkF9wlTn1J255YFKYP7+pE
DUNYpPc/Y4++NcEzGuO2XfDy23Hnt/jpd94EsQd4VgzgkKv78U3lZofyOdrMAQ2Q2tvKCiyX5/T8
k4StnJGhVKd8mewwAMtJ7xya9odj+IWsFXqlNHVqCUAiwes4pBqKZRvPQBghyRuG8cZqw+gWVEPJ
JnZyA5FTXX7ozIyemGqzrdk56cv1Nb8kHjhbAkhanH8FmdRoGEx8xeDVeDWgt94J2l8ZcR8mvwLx
QIxjc1R2luTgrE6zDvEYe2nHAOHYudmwdmqaE2SfW37bQAok0x5t68do+LyWeMLVXX1iaTldJzdI
biSkLpY8dzqAfxH9W2BbIZCgKPUdG773+qPeSvrbVs/riUXB1dt6CFFcCovU2pZDMGsWyhH3YfUP
lSjsoD9VD5GPWR9ZMU5LPYJYXmyitwhNRGB+RC6g7j5D/YnEL6NzB72a63tmfe3+FFuEjRtGJInM
Yhmf6oNJ3a2VB9MJCicggyT3vOpe/wxQLIKrUQ0V5hKWFD0AfHaYH9Tp7fpg1o/hiQ3h8lcVpUJH
GIPYyiLTXQY5ktnt3AROGEM547VPXGXa9zLZ5JWRmaBkQQIfCS7kt4Q9kjCgL+00Rmyf3FjqQ2a8
5X8fcSB7eGJCcK4xYIvJMCFHlRYPrfZQ96+8RL/FvdZJ3PhKyvLckuAzRw7UDUqEeIi+pe+6Vxdu
5vbf0D+yiW7oncsHT3fZ+wExz31zoIn7+Ul+ZpL8xxeE9TzAX5KlKADingRrm1gYn0DhYo8disCq
ChYLV9/aB/LOMzf9Vm6zY8G8+TB+js1GkwSPK6fhzK7gX3iHJKXVw64dPmTkOeGebXs6HHoy7f5+
q56ZEjYNyKFtqzIxz3b22Spv5n9sQBvL5Dbdrcq/qcltFMqatlZ82ZlJYRNliq4XdoLRIZ00qG8z
2dbOTSGr9Sy/cm3thA3UT2kzTzYG5qgfU/9OFT90njh7yuJdqEl8yuqIbFCUguR6yaEKD1DSDQ0b
BmQadSQKelTlAIOMshsqQ4CunvATO/r5vZMOvUbTFnai+V4z/LB66WWxyvIT4rRhw8ODLHlyQwzY
itZmpRZCzwIYOtC6flJZpnndgE0g0EwAgBKfldRGdsCaoasZqRScMNrzLCV4XDUBqvGlMgVglwiy
QuOfMWDQi5f6KKsnE/pQ10/N2novXOb/b0Dw76xVtXEuclBz548ExXQtvbeyJyYL59aW+9SMsK3q
hPe4qTAO1uzn4pvF3SSUnP81T3NqQthRLGoitP5hJHb5TYl/gN7ZVpCAm1I3k1G0rq4K6HlsG/As
TRUhu3aqD2pDUF8zYiD5K6/JZZBWmQVhMCmClbJcqsotrgTkgSpDEoWtLsjJEJZ/P4n76rZCDs8B
DEBhr7H+QqfRSwbJiqzagJzQImuGpJ9YGozCueDpiBJ8Od4rim+XNzT/vL59V8LXRWv7fyaW7X0y
jKyOmlSvYKKa7lrb7RxfB56ruuXKrqu4j35TyXlZ88WaDcQhahcQERHvUaAbVJTlkXVk04abja+V
eHJNvmLewD9zKYXm6qY+MSeMrzUcBol5mLPrm0HdxdY3i/pTvQPF4/WJXF+rP+MSLs+ht3kfzzDU
jT/NZMvBaa9LttzqWFDEWsTJlkqxcI3Z3MmhNIOEPK1ehuo1Zns9AhTvOUkkEZfEkCVE4Lwbujzn
cPxk2vX5C6LWrPJ64LLMv+30AnRH+zMisWMu0mwACwF480z2XcnA+1nHgSMDnq96aAfCCRBhh3SN
uOMI5CwSCCtji4PJF3pZaIEiHbQiJRHiqsc5MSPsNLVNEpVFMKORR0V547I+lrWXxKI4iyW2gVxB
YH9+VMvETIpwAQrwOUfnNzvaSerTWNuhn/1IhruxKIAl0QoOXp5G0im6UhJBlsAAut1aYmAoT50b
TwoaW3Y7wxXdqcd8i5SvTxQXhVtwo7hgjUvcUWLyq/4ghh+nJhdPcuKa4Ck6UA7BpLYt9vHTS7EH
i4X63fG4X30ie7Bld+qj+pN6Cjo+XOXj+nle2zWgdqOOASE0/BFmu6W5Q+cCh22070v0VBrJblCA
+dpfN7PmNoDDWOIHZGbRDXw+SNb2dG5snIBS3Wrhf/10P6HX+bqNFYjV0kT2PyOGcJ7RPdZB5htG
usoDhMZH839o/dCtrWN4IBuci6cEhAKZ5HCvHYhTq0LqJ5ooiraL1aY4xuizqvTv18e1ukQWDgLO
NrpKxPxEraFveK5wIFqwfHSejg6cLZhQNO5xKzVbz4A8Qe5ft7l2X1IgJ1Ug5yFeKEYuI53BPoj+
fC9s9WJyIV+YgOurUrhnxa29NQYNrP1NFd8qbYjc3pSr2+sfsLph/gxaF9YSBeQmtZdB8/I9t/bc
/tF1m+sm1j3NiQ1h5Tga2Hg1w4Zq7kFo4qIzD+CTh6x9mJEibkK/VEDJFVy3unbpoBEe2nm4E5YS
+flJyDLFpl0GozpCqYwGHIcudDJXyb5phSSwWt05S4UQGX5k+ckyySeuheS06x2nQ8msjn0QK4AF
s+UuyzTEiVJamNUVOzG2fMyJsbkssnDk0Ich1cOk++3wmtqSFVudOwcEjQvvM0oXghdR0A6eFdmA
BeMFZLEV17Lf8bAGBg8SZ8yQ+JPVM/DHmkj/wk3eAgODAU0xmNbtH3P9FjnzY16QIylsxAroEtBl
IMPLGwjX98KXCwEpYNcMQxhjmaC5HlFJ6RXTZtTv0eHcg14FRD9eD5aE7ha+rLM/7bp2obnqq4bs
RXGxjIt9aFfYS3lX1RzBfqgU0K5qe8DitMMQ/9b5I4skd84lSPTMxkXOfrKM0DBr2Ggc/RFNXW7e
6d5IficGhKwSbUfj4mcbTT+STnG1Tt1XqUx++iI8F75AOPpgl2rNzMYXLCBLB9CGprmrWHs029E3
EJ1PsVQEfrlJz+55mFRNEDVgalcaHni2dAqoeukpFYD/WwUN7G/dvBClkGlon5jRV4+cKEa+0YwK
vDKhYUXRjRrp6c6qyp5uukwnh8SxB9mj++IGw5ctEReSOQuwVWz8MMe+HEuqF2CqM7bKbG+q+K+j
xsWEiSYsNGusoD97M08nC1c+WmWjPddsT+sbyZV14ewWE6AEMJEtWuJfIZIh3cSdGSVor8rzncYj
Vxlv6liDOMPf0x3gWlQhFwtYGh6/F/NVJlkK8WJQpSbQnYMKVekcjPIxkl0VayNCOgcsB4ibgEYQ
rgr03OoNsBhYl5wcVfKbcL5rRgLFO0OR3EqrRxLRNgIo4JsXnMW599bQKa4zK13QsHfh8Doas0vY
Ts1SLy/vlfLV7I6dccj7V2ZKnntrR/HUshD/9oVWx6zOSrzCbi1+qxZ7TVU8g95Z7FWdJTfiZYyI
XbLQN+B5QdH8KCoyJzqL8omU4AQHgEAvtaepf3H6KoiiclMlrdvS4ZaQ9MZW7EOjhj+uX/5rYwWf
iKNBOBHY5K9VOLkjwZ5ndHwsSg9142+TwVytpBsnsT1Wkzds1mMb6ZJjsT5iG6dPM4FUgWLu+coq
40RZGGHEY2q8jBo5KJPqj2qLUp4Z3Zjq4E6pcyAV9YzwI9f/obkWbg9zDbQGypSWeKHQkKlW3+K0
lM2NXblts7cHNPeiiR2JJNsJbGfrhJuMQi8A4hfoZZEt+RIqio4XEPAFBY5XsSa+vmsnDpuOwDEM
yV7NQVhmoA1V+WTwDaayy6a9Ht6Og/f3Kw1JFooGJECuEe2dzzqU4kE1uVwwaPhLbtK2zqHp1la3
yG08z118ZyUheJ+dVoKPWXMZDjoHIJwM/OWFmoRK6yKLwfPk6RxZgA4aYuZ0H4+DS9RIUgG4CMYQ
HSwkLIAeGJCaFclQwkqviVWilbY3fjtNt0X7ot+Wjeu09d5CEfz6fF4G64s5FKSgzQejqHefTyg0
R7suXboTEPo8j6Cws7XcK0kaqDZHx/tD7xCv78JNpMrkaVbm9MyysJRKaSZ8UGC5CR+GMPHaoka0
Hm3QIiI7q9rlVoUpXF462AMWNdrzQSoTmMqcHP6hnelBjxMXN/8NUyKfVnWQ5jo6EtimtJ9mkx3n
wdw2REYWtjrYBdq9NGos7drnX1DMoJpjBQY7Kz9b47ZR0JPUPkHl4u/PB5DjJjJ8AONAL00YaWfn
YYMziTBX7Q613Qdw1YDdqb+Vot0p+bjHY2Ir2UKrOxbQRbxp0RZIxMySXllWYSuwmcZ7o9zFxkGN
tnW20wkEUXZs9nPru6HcFM5GS14VPHvbYWdY950sxbVyC4AZGMz2cMhLu68QYnfUGZky4TsS6Kel
W52+WMatXYdeyo5OZmyuD3t1Rf9YE7Mi/TjxOOHw/0XZey35zhvmjyP6fWQub216NRsB3hdxFlJa
51snRCfd0HUzKFAIaP2U2Euc7qlQqyOj6dPo1I/Xx7UWsuApCMIL5OvQ/S769YaMJIZKfQks4AR9
1cqtmg1IjFy9ui1yD0KaYfwUFt9iO/YA4bhuXF85qKe2l4N8cpGn/aCSGgJu6ASOvDlMblQmYy1c
eYiheoDGchM1BB2Q13MTfVNVzA5tsDADiW4nnWeQCVFgvL8+khXyCxAT4HJeuIuggShWJ41ON3rQ
TMG91U65jSOmg40/R8+nHTl+b4zZFs1gYJEzYRxgtmYCVJVFEwLDyHhVcNns+zKfJJ5wZS8tTCb4
H7B0eHvBDQFNreeThcdSmTad6eERFN7YLAUTp6NliO2tmqZHQwkTGZfKcvaEYAEVB4RoIPIiJhFr
Amacml2J9ALktwKtvhtM7muzCWBi5WX2e96Aw1+2ACtO/8yksNBxVzhDP8KkZY8+r16dmnhkzANd
SR/QHIGmB2jgIrIZ3Uwj28xxvCHUJGWdyy4xXK/G8kdddG8BLT/fbfmEIC3pcJhqGrt9hmQYhLS5
8dHT9qiT3AtTXHj6uxObyB3VW72DWpta7OL8obbNXWq0bghu18SMj6FtbpmmuGMlTfCunToDkic6
xRMPKRJhV/RNl0STg1NX9DaiuUOXviWhi0pX2ESviV7t9fhNbQB9B/2zhm7JJKnByixr+V47mDiO
SzMtMjWGeHXhAKBFfkbgE1Ol9WJdHXe1kRcebWrJ02jdEt6ZNvDOeAMKO0MFHDbrlpRBoms7W2W7
ps8CM7MkF+PaDWGh9XkBvoNbSvQAI6EKGHXzyrMZMoMNdEQ/4rLc6DK2t1WPDQARkp9oKwclirDJ
iik2kjbhlVfyMNQCFpN8Y5C6ReCmACNmT9Z3tVPVXY5OzJvGatQb26zVo15UkB4E+Z7kBlkZN566
KvoJUM/Ef4sTOnHieIv1dTKDqCuLp7c4Q01OqW9bheztRtYwtxq+ookN9z1yegvFx7mtUqmAtQpR
mGhqt49vwvKjUz61NrD0N0PbIp2J4vB1x35ZWFrSdycml+GfDC9OOrAdpzAJLSy//o6EyNMvcDPi
bet2R7SCug8H9h/4PTzLzyXuZGVmz0wLMzuxqm6cpK+8pPjBCdDzGcRt7gfaSl4FK9fEmZ0l0joZ
YpiHpGw62FG0DBRCipc6o6eMzR4K4i5VmGRK1wK30xkVAreBom8iHjCjWfs216M7V89D/EQUvwyB
HJI1pqlfoZlwGSFHgSAHzfSQNRNvwTnJE6ugCN2QWbM6MAiOY71tOAppATyDeahbjdMgcixnM+Vt
/Y1UtfagGM5ED62VA+09VOq4MVOKxpwO+bdoo8/T9KhNJaCudKY0e4CT5VsgqHVrF4fp+J6qYwkM
7BTRgM0RvH1kR+mx4U47+FrNdBBbmH3JgtFQ6kNGUCGJl9NJCy1UvLwj6ofTkmanNUM6+SR3lNjv
WVJYXjOG9p2h8MRwVdWuHmikkxeuqdmbQXKbgGnLnvF4BPs18fRYDTWXlW2y7/KB4jk0OamvWqzG
N9jdXW+F1IAMlRK9q3Vc+Uim18+UU0CTUQIcgi5pyU/UOuHSdBKbkFTLQf62MRjXDtFQjrnbVkuF
GQTkBgO3u5LvK7gXqJyqme4DRUd2DtcAAG6zTpvROz6iQJOMBYcHJlN/GFLmQOMhSuyPUkUzytRZ
zmcaVeo+p04M8jUy+U4Glu0DREvAzdFOPeatxCS7UZOADY5bXQdihNYMPYNpcIBDrpnpbRx2DKTb
dWJ85k7YvqtxO9ke5DLq38BHFs9lXM6ha3Cw/La24nxmBib1ySqt6K5WRzSNRlNWUncAXYzezjzo
a7Sx4ibDhTmg470vQm30WNXu87ZLDvMwFHtkTbU9aUf7nY8VmFi0guXlpm6wr5R6pMXBMCaa3xZG
aQca5Ckjv8664kjLPrwlWqXUu6lQrQiCwkQB1Tp2LOShtfJNq6cQ9GIOULtePc0c2nuW4ZSP1Ziw
o1lPVPdQe+OzW4yco57flw108VIWbRI2NHeKMavPej3GYFbk/QwOclpq6kNl9EUVdIPaRag81vRm
HLQmoHhR/eqdCcQ5plkYqMBqZi55r67eXciQgy138eEX7CR13WLP5BXuYrLwMW0Zv9WGH2l8R1EG
Sna0/Kxnf6I3JnjqrjvyNdN4IiNhaDu4PMFade7lyr51eJMi7Glj46bp+zsj+kjBdWmk1VaDOWjP
bUptOHJ09DaAl7S6rHdmxfGBTgc9BgB8ghdILEoVCplzhsDY6xTV1bytcdMNOs4i8VhcbK4Pd8Wn
U2AkTQRWGpitxXylqmRGo7YK8pWda5p3VW560DaYwpeQygRx14aFTNnCC7uUZMUUVjUNcJYcHP9h
oyM3yvXyoJKxy1wgnMB7D9/R+XOkppC16sxhkKzryiV5Fn4Il1emANqqmAg/+Mh3NjegAY4lRiNu
RB+uT+nKOEHTrTvI66MdG8op5xuIjpNT2xN4q5K+CEKwL/maUj4r4xAkVh7Y6GgbR1lr40qsfmZT
iD4s0DSyPoHNrBvcoqYI05+vj2olOgZRGeJwPAZQTBdxYmHlxHozNSj4GGDtKYBRH2uIIkhY0Vbn
7o8V8UFYsKTr56EDYX/n4CpVvsUptE4K01OsbGNF+raPlO1fDwxt4kAr4rCBsV9crpZOTQwJPlxe
YHFoSIfwItxnsfr3QRpYpMBSCnFq5GzEZGOLuoNdMUhuJGob1MYONGOIo17QonZ9OGtvS3Sn4bGE
I4ZwTfQeE9iIaRXFFRSRhuGNj6mFzPsEpTiv7TPoLaBxCl/BknSaXXPQQ9OdEHr8DPuu55B8jNKb
IlKtI2t6Z8cikwVhWEVHFg9KoOpZjwxlY6ahn7ZD+TBmps1dre7RinJ9GGuZgZPtJqabyhYMy3MK
jgCA+MzswQ4/tXEfQ+c1e2D5s9n/d93cqnc42XdL1uAktE3aWENjF8yx8NYed4Apz/U3XdZyunpK
T6zQcyuxgcQ2XXZ3bSGJNiTI7aRM1n289vjBPkNGRQNwAw5o+YqTsTh9XBikqyE1aSKpymZAUEA3
M/9ktHBV9nPIF53WXFcl4fqKgzgzK7i9tClyrU5gtjOGoMoBXp62WScxsjaDBLIa0O4moPUSH3Zt
RpupJ3jT9ijnRZTdp5GsM0hmQnClalnjroxgIs9TnI2QPWqtTE1uZa7gaFTUzkHRtBTqzpeohtZM
nzXAqNukeioa5T0Ks00eVpIn99ohOjUj7OouzmqztWFmwalm92WbI4K4BRdU5gS0/56bEle6Ekxg
WBgSqFEXYhxhC+QcRZbcQPKunSARVbb3yaJbNOoHqJ+CM0+mULZqzsZvglV0ASEI5pLZ5Gan4j0a
oiilzllgcNPXKlAtUXZbyTqN164mQHX+Z03YF7wfRyWZYK1W7uehcTXto0lvW2PDUMiG9NN1h7S2
dKoJZBCACI51wSOlp7E2s2GGNfM/3QocazsOn1ny4gyhz7uPEYD66wbXJtNAIQopcHRSI5N/viV1
OqK8GKUcnDBjYJQh2BEyfXS7NPEmZk1eZ3a/rltcOwRA6DiA/wDXQUVKqJyNpVNaFUrVZeSqo3kf
RcYWelfsH0aGh8/CzIfQxRQ5mO1psmKctQKUJEE/H6FOC47RgNV49sjwZGuTeJLPFoMkGiLhO2cI
Mq36rSTELePXyUSfSLibZGWty4QTYO4oGv4/PE8UJqsLm+vZDHjefE+YFz0VyNohKrtzgvku9uJ9
9OJsIcENCQQfd/hduZc1KV04SuEDBO+SRVzRIhUfkIP1bem46GVNuysEKOdjFC5MSyG5MiYABY4b
dWM8sxfG/N7XD0iiHHnizsyzDl70A2gOF4TTm+v782Ixv8YHZ49n0VIUEk5EnoOuHlE1sKPJJ50V
dx5c5EGc4tWQMcHKLAkzCdaLkTULmLMjYDyGyJnj0fix70GL8uNfxoQjt8AIlga581PegpqOtuYI
FB6Ih6z2ruZeb7+Am7LHqbhu6uJ4Y/q+mCktipQadMXPTZnQNItpvuxPow9SCMDyDo1s2rfrVi6f
64IZwS3HTElKrYYZZRfelu+ooI9POsr3N4NvQOLNBc7lusXlB8/ShF8GwSaId/MXQez5uErU0SHV
NKHNzHpP6OeIWh4P7xtTgi1Z2xNLAP/FEQ34m7D7uqYbopphpSLlpov2RLvLhqNWPnam5Mn1Vde4
GNCJJWH3kdwoO9Yue0KttnPtHJMWHFm0oKj+VZ2v9tCgL/lWQ1JwbJqPynj7hwnFCAmIoQGFE1lm
utqe59ZZJrSGjoii+xEPWsCMo8/rdlY35Imd5YI/iYttRclA/EMwo/YxMY56slFkqMgvosvLufwz
FuF85eqE0AChiEcezUd1z3pXe2z+QyNiuzOfW8tXXsPInb3YR+NdcH14FxHDsi//DI8KGP50NCtk
zDGNY/8dGQiXj7tkRKmefk4g6dCmO0J31y2ungSwuQMRAMlBVdyilj1pgxpiQnMQfkCC11Q/2eRH
mixxtHoUwDhgg+AOtVIR6pBPcaclKI17KaS7kvcqflGGoKnuDVlL9+qAlv7BJSGGzJtw5rIuaiB4
oeEkZMrerD9tp//tZAA01FxyumWWhDNXZ2E8hTUsDdqjY6P49502lgfySsmmWL1B9ZMhCTcomhSB
XAtVDInbt3NfutSsvb5IXlHzf6rT7iYmEC9iL1oFjS32gJyCq8RzMNg/dOQ2JwChZjP2LJ7s9Z7t
/2H/nHzbEmCcHMguQ7yuc3ybyv3GCSr9ljB0XT1dt3IRty/nwgRaAt0SqCGLzdoRdwZN7UHeZo8/
s+6z7z1olRN+mCpv+LhuapXP4dSWsKwsxz2Iti90JwXFGzrM7sGlCJ0TP2p9hGOQNPGAaCt/yVQ/
1iIxfUG4gioOgHdLWGR9StTBTpcDMt6X6n3TypozVrfriQFhpVKqVFPKYYCbmZ/Qm6n1M043vQwb
v+qiT+ws/36yIyyt7HOzgx0j/hnns2ugFy/9dX2RVr3JiY1lrCc2FF1B3WaxMXW5m6RvYxV5KSTZ
k+7JlvH4rM4bmM71L+wZ6LDObQ1Rjxa5CbZqqFPDFLoPCFovJKnF1R1+YkW42FjdDOBBgOdnOLJm
ErRAaZRBR5A12+j2y/XpW71mTowJNxy0aweqLsoZMbkNQdrZgDd046gvLEKxfcfjH9fNSWZQxNMV
eAJoxvQVHLx15XZEgyZ9iYh/3cr6vY2weJECAX5YfLjp1URnRpd7Oz9am/6NBJFLEojqutND4TYP
xtZ87vx3KPJKosnVHf/HsJjwVqsy7YoShhvF3s5q6nOzvQ1bS+JqVz3EiRnhZjNikGKECcww6NPF
DGK43yUzeIH7XtzsiQXB9XFK81TvYGHWPnXgAnm9G5xvuv6k8e8MRH6KerBL2e22epZPjP4fad+1
IzcSLPtFBEgW7StN+x7vNC+EpNHQF739+hscnKNhV/OyoD0L7a6AASaYZbKysjIjGMfXB62oKTFA
1RynGZqUEY07cRhYuPw4RP9ooNEV0IdGww3E/NGHgS00r5lIn1qoeRQRSqiU7nl9IBYX7OyTGFcp
QINaRctRYuM5Bh1zj3kONt2HkvdqsTSh4FoHLSMKlSaxp0vPkuZ12mboqrJr2QkH6B2OI2dlLt6s
ZhBXW08NfSNDD6Dt38RuD+lNy9uEz+O22cQfyJQjMbQ+clxAZpFqmY9yhImRMTo1n3TvHVp0aFh4
Zho/RUtGRc1mHXBpquYGMkvW9GOtTEMDY9i+9qLT6/eS/qb+88MjNsYchVmjXoTlQApYNSR/eqhS
+bFV9++1+bluzJIjARXNVFuqQviC9WBal1URSK0QjKNrGBcOVdmM/y63N9nyDcJ6K0PORRRQAGR6
/E79R7NwzOjeKK0qOlZZ5OSQVFs3a+lsmyMya0KUfROiIUDUio3i242MPS5bAz11HzHlMchwxlBn
FoRhNi2qqgEmZE9x4/TtM+EcZ0vUhUix4m0fk4TmGLbIqK4FpRwaVMOoZfWkQ5hg1w/yRi/GNzOT
YivujG7bV+XghH4rHwwteeuyAr3nkWuGv1V0UalptyH9WHNiiCVPCtYM5Lk0EW6cfW8z5UYJxAwp
KKMV0GgbQpbJQ9/Fz0izap6k9dIwz7GYYS79TBRSFFfaedFZoEezx/K3wqPhW9rccxBm2yEk8o2h
AQiFPGznS06WtDepEFvjf2Kc+tLTnRRLUNA72TuLKBH2GUHl9zj6JEftYyugP9c3weLkTIK9/wMw
2ToDECMUh+spAHwJdJfguiZNaHntS6a4EuXVjS6dLFAJ0w1DR40GClEuwRpDGcSwVyZ+oPe8+110
m3VjlmZ//vsZY4qgUXTfI7iRIn3rk8oJ9Ke651UQLQ3ZHGX6+WzIKBovvRTU+HYW7Vt164muIrUo
KscN9/E/2AMdJVQ74TQGZ8QlUtKlmWFMJN0o1beLakPQFiXrHL+xOCnfIF9vvnNzVK+VKxEgHsjU
DX2LYg+Oo13aLzpITYmMpQxCFsYMWoJEto9wTJFiN0IimqJW7CH6L+RsM5RrEV8VLwYy7JD9TSp9
9tBXW5+N6wYLHFGobYN6Be78oJNm7GgaFf5lAIIGVgmq7JFb0Bo05W2hvWl4+7x8xQ6N6y1KJEAO
6Ki4Za5/wfJA/v0AjcnDQS89KlHTNqVTA7s0LE97zqq3ntfIsLiNvu1kW2t9MZQyqYKdkoR+BZwN
yaPJC10WNxFeztBZiSpK9DheLm1vIJXcRkjQUPlFLR/VcC/SfVa5ES93uXTKo1DhLxDrE+Rs8KMA
6TBkEeXu3HXPg7BT6rcy3Sk8mg55Ol7YHO0cjHENSmY2JQpOEfY11rjRH00rtIbIwjvd3cl6fR1t
yz25rmbtCO+dZ3EXz8xkLupdFtFk0IEcocJ1RNtfHnKO8UVa07lxzPKP0i4y/R4Q5LZJnepBsIUb
wS62/ll3C6fY57Zr9a7/2Dn0WTn5Du8+u3iTnn0Au/ypUWrBKGDNGO/So3+TvUCEsbaixz/Ce3Un
3R8aB10iZ17fM2cBsbshk3sUpxlAldMAOtCgKzkZzamoHSV+T7R/LfCDizEmuTU0FKK3gO3aHH1T
SZrJGfdxtgll2W50dd+M5a6STChM9VZd5hzeqkW3ZhAQ9kE7WULFCBPOkNoLQy9BaJqFtkdEC3Qo
BL1DtXDrFXvVsELvD2JlKypuYvmkx07N7edcuuDPv2Ba3LMjSDDKVgpbfIGf3cg9KjVB3bHJk3Pg
n0usr+jBw4V33ZVelzJNI61ABQ7vGvJUB3GJCZ69ug4bE5caEJt3Cl6a78L8TiiPgQbJbw3iOlls
QUSGAzv9WtZDgLIApwc0N1DIwniIxDBoSjXAmqBn+cjjscJTitkdmx6167Sa6HLBMLotIGABhfaI
4EIid7ikGqOILwNjU9t0/4UKcHoMRJcexBhQmHw5FE0EMfBS9tEbVj5U5DVBjWeIPoh1y5fOrjnI
5DpncyzTcahTL0htRXCN4KAZtwiXQLuxjrLkBucozKwmw6i3gghTcM+w9ALFqjzWUZ4dzFr1RCkV
qQQENb7vUmQNgQGN8YBXoLB0QJpQ1EXx9LQx2WAjNsSsyMsotQW/fIl0866UhBui9UdDa7aVXO/W
B27pzIe6NjL80EWEigTj3AukXak5ToopYmbR+q0wPnOUQayDLM7ONwgbavZ4QlQ6E8IiRtXYpYL+
EF6ouSDMNHXzoRIc5bZ49GUvm5nfeT71YEcQWkVqpZ/CbXjsj/mGHnG5CU+62+GoGF3tJjio+3Xz
Fp+70YGG6n5UBKH0jhlECYkSo6iwNrLAbk0LB9QpPhfdY7yPnWiLGoV1vMUl8r1v2USdGkPg0q/D
FOkfaPX4vxsoHcbmB83vuKoBi8vjG4pN2EnKYHRhCMt6P3HCaDyFfeDIfcd5u1xcIN+Lnj3h4zSM
1NGDRa3abHupvx9x/K0P2qIl6N0Dh9NUQc+qD2mSp7Z+Cogq/02gqxQHbuf/WMdYKqBC+SVKpPF2
DXVdnfHyqZaUKCWFqGhnjxvzpNj+wf9T7oJX/z7/hcQjeQCBivwB2cDpzR5lanQfv65/w4KdF5/A
BISNVvlqIeSpLVaDp6DYVBTvIK8c6Y5CQS3irqMtJVgNSUUxE24n8lQdfOneRZJ4pFVgsYLGoUjA
4aWePBRvNToKdOx8jC2jmWiI7khZb9DVxdkKC0HaBTxzuoitHMVaXGJWlY2ApylI8bbo3CpsIt6K
AicSXoodLtCYU6aCCEMch0Aj5KFGumFE2T2Y0/XgpSE42JGAO3n1fzjaLkCZg0cdTEVBmyDqbPPb
3O8Q5POul0vXlwuIaU3NzmifGFkqJLBLEO49dVMZLgl8RxHPqvcWTw2CglV+kFRAaxd6fl/RUTGx
7CKrY+sgHA2PnfZb9H8MxZPR8qi6lsdcU2V41WmNsYSu0A9Ji7DHtzX5SwqV1/anOm663Nim5ZMy
Olh84JvmSoos7CID/cR4CZke16+4yEioZklgYNCHg/hH+VGAa3pXOKodP4G97yjtC7cTQSfL2UwL
jh3XeBHZBpTnwh0y8xBEQk0FGXu33wyu/NN7l90RCkDo5/P/0Bttk96aWNn76J53fC6aq4KyF/xr
SPazp6c4KF4hQWPE9norIi8a6CLqzbpxi7bhagM2baQ0dVbwLhFE0qMHFjtVJlu9/41+38Gv7J5u
+2i7DrUQqk2sLH+hmB1TgB/T0DJABZKTCCBR3pl0O+gcgxbOrAsUZrIgNDd19QHFiLe9fFsZPLaE
xUmZmTGZOduVXaRmch4CIJJtzX8O203AaxpYilwmzjg8h0x1v1fSCUFQCmXYgq5fD0UX+hOWIblp
/AvNOKF0IpDViDego4KUDo/semlfXyAz55RAEmgHk0kooLhv8CyeopTlF5KDI94pcqfEIx0vvbUI
iQ4CGRxqU5E4eweTzMhLSIuHEmRpkuopg8QU+CljcMYNjRWBWEwYcH9w1hfjwixObQt/QVk7RSMa
4okHl453mXYnSp9a/3sdYuEQvIBgws/S80dS9IDwDVscrFK3tL0PkoDB4Jy2X3WTzC12jsQ+1lVt
rYI3B0gk757UpjhE3sQCF4FZeMBAEqcmn2XypkmPuE0U2intA9B7oe7GsMQ4sgw12Iethl730vG1
Z9kTQVL6O4QwFIoorVald32n3kbQdVsfoAWHcPHZbJAStoGkVvjsFvkMOdt00ouJeknqrsMszgN0
aFFTaIJ6hs1t+krg5ehnRNpeG5WX0DTTdx/LEJLHCglwDVHh2WuqgVpNRP/5v1+yVCiIYQ9LUysT
nB/jLpIihYxaiIqt5DETjzThWHe9kPH7dRxOgFDBNDr9fOaO0hakol6E31/hoRZNt+ijjjem+LY+
hgvVhYBB4S4yJXinA9YlzFTwoWYq9GKS8GHqq483Itn2vqP5Phidb9XRKVpLN0+1XTypilXbtmyp
+WbkucYlczX0mSPsmLj/2UrUOsilaJBhbpH9yWLtVA/CdmhkXqX09bEIliL8g85eDQ9jbJaxTqhU
JHWBJNxgqU/itnXEl/TgnfSzWtq1pZ/TD2qnx+TAU5774tq53MtABnuKCO4JtFexNdKjKDZCLsIB
d5o2BpaA6/WnhHLDI9r/J6bipEYtfz3xFocZqe6zPoFQ0JhKJXGkMMzuQPeAGNtPqhDiS2alOQSs
Rm5XlS0q5LUmpRY4PXw0sxdx8OTpTfXUjRnmjoixsZO9iHceTwvjyh7UeoNIDPlMtOVcLpyiSRNN
iUq8tCs+cjO53riJmUi2LhiGVcjpaSgThOgJ9GgQZ/HKGa97ZBG4oSUIdyE8eF23QUhegjrzEps/
2svv3k9i5ScBOWrTVvbgIX9rkaLeoQOdWof0VrkBbwsnHLn2cRf4X4ffbHsKEgjaRBP4WfLpa0cv
3Lbeq5pyQqvFXfFt5Vc8MUMBYUEbqZMQhlE9xGD0KKHEKT2vu4ClLYE+XVTYgtJn4lm/nMimAj9+
TtqpCSi/kxv1HJhkq3kjjujMMgSPc0Bfx3GoF0YDNfiyQS96xVQGogzBlxqYhPYnyIfLlhxw3toX
EZBvRpSlTccC6zm9TJblYAoBdG1jKui2KzkSBotDNkNgQsWhQIUJOLbxfJDdtx6YJR/F6GjGoGPh
9exfn3EYLXNSX0W2CzwvjHtuvLaEAFaHZT7eoB1ALHZe4NLOUkGBy600n+7T7JaegV0RuCOyKenU
DlYWTiqfu2GbFq4BxlB/pymbnjhZdZuG6K7fGSDxWF+FC/K6F5ayzXCekE49jQAvbqp7sbeEZ9Me
3G77kZxV5wxGt8DRt6/SzvL3uSWhoQU8TRa1wWvmpqjM5XzO0sabD4V8uSnQtoyKr2ncxeJU4kXT
3PkBx4MsOdA5BJPdyAPT86Sp+69JnKbfyyh5HJ2uxsviRjDsikvru7gtwMhCkK/CYmJTRz2NY4Wi
itT2801V34njmxztjOp2QAte/ccg+0R5zwWwG9PYzsSflfrPSUdseiTYVR0V7rgQMNvSKzQ/agjs
TSGHCv0Pq5U53nLJQlTnowAYfNHoRGIQxDHPY1mbSmQJFGHSM+guOctiIf8GI/CMBRY0SCoQdj+W
hSAWXoyGGegMeNoxHR4kcyfEZ792M83xzdgqKhS64Q/n+XDJEcyA2b0Z661fty2A0axmCluJ/Irq
G2l4rvKD9O81/BdGslsxGuCK8snIHCTf1fAzH+WDEITO+o7nWcRusYIm2jA1cwWEWNp4m9AjbiKe
9kusdyh05qAtbej5+DG7rUHZXhWLk02ovdLfq/oQdT/WDVo6FSA3I07qdWhmZ28Eea6WZVFDPcTw
FJSslOGfsAWvY5eNgxv0/uhCVpbHrbg0iFOaDg+sqHoH7eGln+qFgITmVIiXxo91DTJ6WxCfM8ka
TJBuPa3btzCEoO8HFzwo4cHnyBKTK00rZYIGrNpE4ldWtKe81sZNoocDZ5stuMaJ/AQvjLjYTUQ8
l1b5ooeLL1Qg7ZCGljSEN352h2amG0HKDzm5CUSyMVSEx+v2Xc0f0up4mDMQT6INB5yml6gZ8WQU
lVPsX9R/Zc2P4otNJtzTxj8g771fR7uaOQZt+vkstEN4FGlNAbS22AvSc1Qe1C64H8sOtAuRRYyQ
4xx51jFjStOxjcISeEnVb1Kd3OVaBZ2ixA3r6KbPwDi4bt9VgHxpH1snZtRyouthBvukGnnOp7L6
LPSPntcbdp1SY3CYZENteGGUU+DUpvxexVFglREVjtAXP8lpCm3lvtdAV91DLwFCF24tt59Cnccc
98KzlnFmVWgMkjRZWwob2XBylMQ2aOXpuZTni9MIIQSsT6RDQal8uWyglJDK5oBpDPJzWmz6+B6u
2tLK14D3Ar+4QGdIyiVSJ+gmHXsgmfILHpJAjEhRbQUu9yY2LL/j7fnFEQTNKdLh4AFBOuISThG6
pA7BamfXBZBCyUmxwetRPmvomv4PS3MGNX3KbOtFZZyLOQFUrkuPBljpIhWZyE7blypP1vLKZ06r
cwbF+JQqEiiVawyi4pv3IJNF7XvzSzEqjkXLu2CGw3iTSMFrfBfkFRpQXTI6FDxicpA7FGujSJ7Q
i51CpAsd2bxQgTdrjFeJ9aBvshJDWRAkh2Qzs5KyQQ185nRU5bmU6+bMr9EEM40EMZJpYC8nrkiz
fCKIrCC80/9JcslGwdSt0fv7Og3fPJoi21g1nxFIQWKTngJDRL1I5USF5+Cp+FVB3+z6QprwLi5M
l9/DvqO3gk7zrvkadRAziaVtKK2VBBrYVzaC5oCjJ6+6/+BpcPri7QB5Fxz7zIoSskQlPS0x02IG
mQqqu0o2OGNeOjhSOPfc6xQ+DJyDMcsqaYXMANV2hZaUI2mPYHJUwlOXOpn+DKrTxHwN8HiwPqbX
GUkGk5nktBhrtAwCU5EONLxNawxk7tTRY4wwsXGU7OyLuzhyK5DX1efB2EndIagf9BDx1TH0eRWf
Szt4NgSssJ4gQA6GJPicSvXfu7j60OR4m/fev96OvqxGJSJKtyfha8b9SQi1SZgBJtJRkqHRH8j3
3a+P7NLRgXzIXwjG7Zk+0Tx032Bgo8qqlGOFw38U7qT4xRM5KRgeFLNINbOeFFyxMUrIBAbpfSUU
m1wHAT3FxZYzcssT9G0Ws0brKvDSBPVANhwReOAdX0Axn8IRb1kGmSjMkW5Eyp8xKO5NI6wE7Lq4
Qi1LFIDM3zvmhHKmaOnMBZPhXxjGljJMMq8Yq8oe6bkvnzSheqvoTZbUGw0pkQA04ZwobfHgmCMy
u22EjJkY1UBsKKhus535B8aRmyG3DqFgj2CNav+dsBROZZJO+6JqBmXppRevEYfWTY+xFP36FKFc
S9A7N6lv0IJcEw4j/HXV7bSvZmBMFJMnPvXVEPaFOXF7EPYGKYqp89L28k3rS5bUoq3kJTPv0e0K
+d9GshIeJ8XyGM++gdnbPh0TZIthsKZZpvfeKw8gW0xrCBbgBIPsRldahnJb6T/W9zsXl9nwkG8J
dDwQYBeiLggvD2J7n4FVRN7kYBAWktTKNVA+KY6EyGAdenG7zCxmtgtNWyGiA5BzvAqI7WHU+m3L
u9FMU8eevngqgrNE4IQcKRP5Cx00BQS/qWx5FB0wJuDWVDdv64Z8xdNrIExg35llrZt9XdmSeQtG
tVp+Nc1tKZxS5QYsjXbxasrbqr4xst+1yRnERWcws4/ZJ0IRK0JrApokNSgZRWsEbUqAlgbQCGvm
Lhd03qvKUjwD6TEVQuJ4VAXX6eXOVHMaif4IRCF/GtpzbVp6uPHyzkpIYTX1jt/+fVWSPm3Pb0T2
dG0NOakGCsRW39ayq2V3QzyiMS5zaDAxGKEvNcfbGK9bZXF9Eig2oXQThUdsqy3ae2Kq9njyy4RT
1d/H3pn6+/WVs7g6vyHYt3u/oUU2tTLZBYSRoM/gdAmP8I9jBVtGlEpeJySTFSqe88s4c/zhGAR/
1u1YjgEVCBVNAldQX2OWoehLSSgYQEni4Af+vpVKY1fquRt5I3jOybbT7inelxD48jiRF3fADJpx
3mOZpiMKGAAtveR9YJlJa3Vhs2+8H6R7rwqe2uHi+p/hTQM+uxgWKFuIunYaUHPckrHfgtPezTPZ
Ss321i+0rThxLyQ83lWemYyfTvu2J+IEK5vCi+D9apMiAAPmsMnIu9SmbifnvPvi4tLBQ/tXXztK
dJlJbQIlNesRIxvKw0aWeyhH5ucQ7GGGMd5E0nMoDbseinyWPoQ54mwU05rCqxibllF520zjtZQu
7paJcFtCZRRY2xnPo6BmvYlUo7THot8mcvPQB4SzIRdj0r8Qmsh09bU5LqRjAAjSWJ16g8tLFG8N
Ba3YnIB06U6M4OZ/bMHd4XIVCY2qp2avI8SAXEGIEr8Gr1doQdlR7pPd8jR+QzGnE7rqs1CcprGt
d612b3SvtcQ7FP4/DuAbhFkrVKtHcahhj576yOZBLwFFuHFyCD08VlEXzeWyj+tvxWtl4QIz2x/9
BU0OMUxYJ9bgsEY5BAHF1K5F9w7ERAZtR4qbQueE4LwhZXwAJChjIxIASmVHR+G652/1quWE3Ysg
6MwGnzj+RYnm5RIhNEl7Y5o3iuKMPsy3yqC5oOyx13334pKfwTCOpZC1wYg0wCDNbjX5rxK9Vn6G
qrVo43k9B2xx2c/AmJhPMms9KweAFQO1huQmbxV78H9WGe8phwc0udOZl9Z8qcQdCUAhvYu6rQSj
dAOi45wXN94cMS5JzXEAxBEWgqgj/+Gnj4E4bNKielyfo2UYFFqjdRZtYSy5WZFnQVqNcEsSmgE7
MiCP/diDbef/hsI4ChrnpY+nj9Lua3UnmcETRA63ETU51+TFkwwt6P9rDOMqmlBP/MYw4WNx7x+D
reJRVw13Na6The+MvNsrb+wYBwEJyE5pMsChoTGQ7VxurSjklQLwbGL2KpI1gan1GLoUVWtOKZtB
BL2L9GeYGKNbo86yQgdUR1ySjM3T+qwt7l+NoCwHlXngJ2DsK4sqqTXTA7R6RHTcS6VDaocEtij9
l1Qm2A/+QjFWVgmaTmgOKIk0J+IPkFB76FM8v4mN/6stkz3BA2aXQ2Zo3cTFKZzhMi5KEeO+jWIB
sQ9WRwOWIpRe+33HSWQuzuEMhfFNJAbpNpmsMxSnTh5ysKNIeEgH9Xdemi63tGPRQ83gGA81Nm1j
SimMSny3RSK4zbekele0hjN4PBzGRUlJ1xqFCLPkorb6KWosQiSf48cmi3gR4xS1XF2E/9okseET
hGBTLzSAZQbPYbcPwEMZQ2yhscfOs5L4cTQ/e/EpU3gdk9ft6NMVcQbMhFO9oCXamAI4rAwUrX9W
nulvjB5iU3BlRSxs0/yxbQfLbA2nQ7Cat2DvgJaXTMBp3eoPIFq/G1KR97KzvqTwMH55CtFaV/Du
jjmuo+e6ParGfZ0Fhyh50bT3uOTp4U0zeT366FeHrhH6R9mGdSINeV4mcEJlIlpQBmmz3gpJZVFp
39OfQ4IS4eC/nOdfLTlQOUAPH+MR+tiT5bCEc8UFHT1XblX/qMifgseSvJxhmeEwHkBohiiqPJim
g9uA7tMQRHq/k3KXtveDtJXkfZ9/lM1zkdyjbcZZ9z7LKTLcBUQ8nCLpwdZsKI0Q1F2HxVXWrloe
x8YFwbZFsps8O5i1E+lWU5SWD8KRdeDJc1/P51/cr87GWQxD/bEY2hhGj5JsJajo93rehl1MrXyb
xnZgDq1QJ4kECIOi+B5W5PpOQySLbsgYoklDs9GGTeL/c13813b9tozZFzqlqHJusWxUQcfUNS9j
mWzXB2/5zPiGYKIMVQubSoQIgG1m5xJComH2pOP4XwdZ3nHfIMzZC4ZhQxjAwmzjjc9ShH018RTI
xKowYVr/UMeHUditQ/IWBbPjkk5MaSMDknqoYdaTg5fR93WI5RPj2ypms2nEQ1GGgaC2QCkxLc/U
y7aNdg7BRvVfgL7jCWaOIGbVeQqBe1R0dIKnkW/L1HDbnlqZobyuYy264pkHYU53xSjkWpuWHIiP
Eg01ZPFLhRfoxtg0PtrReB2ii2M4g2NOdy2vJChAAc5P/xThjZLbhXFLVY5rWlwMMxTmbIccqIaW
LaC08bhX1eZDamROtL5uCJ4dL4+wRIzMnIaACIvSCRCdCMQqhbuk2KzPz+J+NaZnGElUFJOVCQEH
t1xHKboP5T47Cwo5a6n4opX6wzrMsjOf4TCLGz0kceMR+AXSveIpSyJuFG6IZNWq74ol5OJ2YMQL
wGzKwZ3W8pUzn+Ey608ehKpqxukQQUlV2RYHbyQWLo+OR3uLxqUbmD8rGvzOITOTF7pFm+qk6yC1
W/+OxemcfQazLok3UtLVU0SSNIdcyY8VirrSvrdkgdfCPFm0ZjGzOFNTzTvcvkq7ST9ULJwywuUO
ZcXdK2hbOV6RY9YVK34VexSFuNhu5cYPQhtY5mCLCsczLjqR6ewC5xhIcgxmEhWl1yK9wyIthq1S
/UGlTo4myVB01Pq5FCvO7l48XWZozFyZjR7Xeo+5Ert3uXzW2qNsvnRegJ6FI803Q91w9iAPkJmx
uPIEBSo9MI9Glq/ZVDhLaL4os5uUuKrmEl46aNF/fVvIFiyrQQCZIjnApjdAi4BMwxjVT+sLfrlU
ZIbBXA28CuU+tIdRYiLem2FnTnKeLZpb5daRkv6m6KJbsa5+l6QbbV0Znytv3AuGh/xheBuWE7tb
mURulhAPEumgl+mGDIziJqR5OV8qL2yYSU1yKtxTJ3lyxtV6Qi2mEDGyE4Jn/crfot8LzVFZvpMj
dGUW8SFo662Sx2DUhKeKun1fm7wk0DXxAMZqkuRTQZ6O+tqvUHwWdfo59IWbaU4GGxSzaAO19Tf8
D4Vi+o1aWbX7Q/xV2+KDcKLb+hmsMcm9cBq262OxdBrMP2JaOLOPqAmYPHIBQ1GACrPvpE2m2BrR
Oc5wCQXEU/+7nc1pQmYoHtoMIV+MpRGJ40HAu1GSKzd+AT3vf7dmjsPEORBLjfJIx0ZGFndHvMwt
dPQeKLwk/LJ3AsORLuJ1VmN5g9Bql6GsDebo2nOrjVaVOk2NxszBBXuLqPF64ZePUjRtQyEHfKio
ar8cPr/Tey9WsFKS2E70wcqaU4o3YMhM9MG5o5BXjCyhBoWRytkpi25jBsysDj80hSRDwYY96MUW
iqvbjie7tXiezBDYrRikKkIpDGVvIAQeN7kGKUx9l0Fsen1pLB6S4ApEtw3k9JDAuxxD0IqZfdZh
adDgQS3cEAUXIqJSxUV/NAdqcbXPoJhR83q5FSmdoIp7ReosrRJB7hxxzhAeCjNy0ASHes2UqxPC
k4nCgBDVnlzy2sWDCsXN4DDWCYr/GRCIWQsFqTA9EsiU/fA0QG5DBJVPdWsmbhQnVkE4J/81o/Pk
FqeOHmRYdRU6SpcTlSdtnMY6IGtqxWf1YbjTnqob+c7biM4kTIYe/3bvfyKoW18gS5t6hstGNnIZ
00j6uiONe0N3VRTORneyf2wkZ4g4z1rXDbOXRrLvDFDgjVsEwjgrt6blu7pv+fD/EJC9Sw8pxNjM
0XoVreS52ECcvLagnCpwrhtL+2Furnw5zHhEJqGmYPmM/aaJjsOA3PKTUTqa9HN9XBcfDudIzM5T
U5PKnQ8kOTrCJTdD4xDxqKqoLCG7UtsU0MgueP1815xozAgzm9AwWl9uBYxwZWXnEWE+ukKt3ocE
jxW81s/ew7EmFnpanJ+e6/NetwlvMTH7Rh7jUGwjeGyQ5G28J+0ueq0c3Q1dvMJtfUzofeQYDsTl
9+pD4QjvNVgrttVbjtWd29UOYZMJKtFovyM/yo14LxxD3j1pybVPhAYQcJQhqMI2GqPba4yhd48z
rL/xwh60Dbxja8lBzaMsZt5LmtaJOODwoJ6lgl1FSLcet1FhMWE5R2HmuUzUUBmnIyqFQ4c+nZ6c
wTShBB+kQS1FIkBLxS3E51HcduZGHUR3fXXzjJzOt1lko+BVF4WLgJey+05AqyHKB1PKe2RdjADm
VrL3oToVoAeC9YT0Q2lsquo0di+aAHH55K2KnsVspxb7YnxYN27pcJ6jMvciIe9R753COKUQDvGo
H7vkE1S0r9UgfKwj8YaRcfplK2aUgvXd1oc7VXoe2sfa+/w/QbBXoKhJGqr7MEaOR1sOZdC+jpsx
oc46DG+q2H7N0TADtemmQQMrG7IPCDQaY1/Kt63qdtJHJB0zyRG1dL+OyxlBNsT2g76VxACwvvpW
IoXdSveq/LqOsezV/t6b2DhUNcBNkOaYpbBDMWkLOq5OeDOM7liq8q/IeKyMcLeOuOylvhGZ3T2Y
cZkoHhDL4uyJCHFTSIxwDv5FDAjJomETjdBX1Ve0MiqpmzyI3AQ3mdkhFWQqWfN73ZLFsZMU01BA
bmao7NiJqHaC8MaEAlHlQbAGyD0lgyMLBBJFtz4S5/83PGbkUn8cYpATwWMUD6Vy68WbeDhFxo/U
u+/ByrMOtrj4ZsZNP595QV0Mo1jUADa0kEdX9mVcgQWAUz2+6I1mIIyrjf22w/M+QLyucEFwZYuh
iVyDcYuiFs6y400W4241n0ZyLAIKnKbERHmOW4+/hv6RyEeh5ryGL47ddxqAfUzU62rIEw+Big4G
6KE7SIYTFjy+geWAc4bCLAeq4JaPklGI552D23I37vDevk/POZSrIgtvKJkVOmRPbeGcbsTUSs6G
K3Pm75p0ZwrJZt/ArJK6UUASE2MLtL9voX7kv6B+8ePtSVah6Fc4ra1udXu0h1fDbWxyGFW73iic
b/i6sLC50vk3MIsIeeA+rXyMQwO+CiftbPWhP1bbdhf9Kn4H9wTEnS4e7iV3fYMsh6Mz25kVlVB5
0KoCuBDJMgQLuZZjvZM/vI+GWHgNFzeyVfxCXcdtjsJ53U1574+Lm2eGP6342Q71FCWOzRD46uPZ
BEXHq3fqIhdzL24gwvbQHL0H+QY0M/6vdcN5uMzBHmlVrmoUcw4y8xD5EeU8Ci5X3JeD8nUFmVmn
x+hH6AmsC8tfkXeEWEQctdZYcO6m08euLJ6vo38GI6uVRyJzGkSQAieB/ofgDgFZCkskn2Mg4loj
IkfNKw9edEbfU/fFgjFDVehYBu0A1Cb/EDzFSWLQziQguHvSkCMNq836jF35I1A5T4lRkH+hwtxk
2/3H3NRiUQBZe5RVDuRUG32bywVnP3y9Ml0M5UQYLU+lJHjtxxWEuRxAlNIP0kkgEJS1g6ucQay8
Jw494hEcF6MRHiFwetvKqI23Q7p1fh5swz2sW3qdsWY+gnGKoQ6SCGUSehy2YHWFJvov8+g51Tnc
Z3vzDOKsj/jPSbbi29wxOKH1VdDBQDO+EE0+QRmXk9KeNlg9GCZJxznDrt0tAzFtmtm6IUVptMYk
rA1qJGRqlPf3aKP9+K0ejNtxB1H0+/oUvqf32VN9M/7CQ62v2JLrcW7/k19bm2fG7+kjAlOR4CNA
YltEd5G4kcguTU8ZFEI4s8kbUsbF+YlIofkEKN1KfqCnSuut/Ff6fGpfhE9jp6BIwNXv1jEXIaEq
DnEn0Loihrwc4pj2dDCGiTVFAhNyY9p5wAkbF1gnv+iB/kKwsxiGIhVGQGSJI92i4SHd1o5g6bdP
KIf5jZ7qT+3ptbQE0y7ddFs4XW4ZYKDehL+0m+YYCZxRvvK0WFQaWIsUsHYp0CVhHnniLtJzkhMo
y0gHuTtQxR2Mz0zlxeQLZiMUBykg/gvxtKtSIDVJmyEUTSzeKMw2ZuO3O4qigtHSqar5jm4GxjkU
0+DGN4Mmc8osLW66Lkkew5GEhySV02zrQT0gsooCSV5Z85JHWTCKkxz1UPGWlb74f6Rd2Y7jOLL9
IgHaSEqvWizb6dz3fBEqs6q077u+fo5q7nTZtGAi+86g0Q8NZJhUMBiMOHEOaLQIdHGbYWh8Ky7A
vOnSKJpU8HtG5BGMdjEgg41Kd3HTALAjpYokeiyeXSiQAcL0PF4FYC+CBgoXBf0pCfy6xiq1hMju
NOS+rTeNtBvaxWDVgghZHXSPTN3goZX97cHAxbzBQJ6E0SsZsLJT983YMERJibssUtVq07IkeDMm
rUTBphaNmZ7fKjC18Meg1wXKK8qtdDRjJc5jKGGkHdCBTMmjXVhSA7XccRC46JopfLlFJs7UVFT7
T1cVl5pUDCn4nMOpbK4Kg5b3atwan0apRaPA1nkTD9OOFOPO4KFSwZLDE0mOGJ4dmrLCNWXnT+Zt
sR0dojhdCg2kJraSA0YlNskh8AyHuKmLQPSae6LK9cqCT34DF/iUpGuHYMBv6OMDIS8he09ASnc5
0olscJs6JXLQFQZszPmt393W4SaOHi+bOA+mJ1vJF+DrcW5aaYYJfZ42ipJukfM43zcBHiNMZuMf
MNwtqzy6Etmg5xXYvvHMAQNnRNndkCeCVZwXJP/Mv/61wQXsvgXTZivBRuWmoRvfZc/GQd6pgavs
TS+0lNKaRR9nbeeOl8Wd4yZiIZjeYDKda8sEQ20vSHzPYb/cojgXC1BILqTFQn1gj6Gt1uhWkAfd
oVa2GZwGjzfjlu1zWxa915Y/fJo/LNPEf3eT8zsJfFbmGNagFrxP7xYcgW28kyv1LrKNHXOBqNmY
L8pLf+3bIsjXqmVdBWslel8KiKhOfYWSHlpJFSzTIrL0/Cl+K1hikdFBw1cePy875spFADIDMO0u
Ei5IvDljCC9m2tUtRDGU26lfeJKAlQvskUJjz5t8zDqKRgzWDjS2FuPaQNdA4p4LyF0cFmZZQHc4
R+onj/ss/oHh7curOk8WYOHIxuK3R8et1moJ1LuwIeVW9LtvXuXAiUPRgTuD1i59eBTvwEQDjUI0
M06tNKQ1VKKPue0/y/vykS5uoW4qA92dSfCMXvlMJ6a4BYWD6o+1BDofjIBINLay8JGCkDI0LYWi
CGpXs6BLt7KDOFpgTSUGCOUUfnoxJb0JlDBo8MvyttIGK9FR2QUkqhRhYlYNgesJ2A4NI+A8pCFQ
acXypEfnBHP1U6RYJkilQVjgNnr1cNkrVqKVjM7u/0zxj3W/1At5bmFqWgiYmvx26sr3yyZWnBse
sei7gt/ZPHvDVnqGnK6EiaEPnMzX7hLUm8JEBJ5Zi/XojEOlVFuobbGqU9frgI8YgnTKMHax6eaH
KL2S4pdA3RHockTAZFRX82gP8U2Z3oH46fIaz0t6i4akhm9FQECkIRk/NU5bwpLQ1zNbvUdbDRWl
g7FzEy/xUHudrGlj3kt4x0IzpbOeJc8XnO21r4h6noz+Id7wKv/0kSWJ9VFCMlvBHGrW4UhEm8sL
XPuIGHBfIABAbYCG7HR9pCOFT/G0AFnICyn2s3ovTBXPCUmWPdRBXY2aBxiseRU4PeonmikUb1Ny
lQyOaeWb3hrvo+v5vgW4Qdr8ULfV9vK61LWzBpJsqJwYUDw5GzKcS1K0pMLCMquxuv1b47axhaER
ELp1Vmbd9o7qmTcAMN342xpSM7vMTiAtZAV2sBH9mPPC5LIDRz9GPd3lZM7qMm3wYwB4UEwLZTPf
BubAau/iDZ6T8ht7gHg1HkiRffNTsBHL3+Yu9xPbXOTuMAuhgPoByldvye9p7yiBW1n6Xff+Zfyc
vXELDMh2OFBmxffMKwpLsYX8VqtOdrT8xc2Prqiu0uOyXr5F4ZqP2ltvoal1TTw4nT260vW9el8K
6v3neAjogSMk4R0N19ZAKM2ZxGU/BHUBpdnWA93v5DbXqHvdNo2b3I0CYyvLW17pBuQ1FxVyXuZy
CpKinms0xIdkK2eSNc/bCGKml7/jSiiAXh/gOoiCSK35C9ggRRWVhgIXmhQbU4NgHBZYOC/bI11f
hrNxCSJlgWz36Z75UNVq8oJBQOem8cJXfbD8g9pZ8uNd8ha6QbxFQaKxLi9r7WicGF3O8ZFvqFKY
5UYGo4PdeMFWsQzkv9vmvXxl1+pWvQXHTb0Jr7MrZVEpEBhfSTWgHQ0KVOAZqYr879Q4M+ex9DMD
ohmO71XX8c7YB7o1fqp3SAvv85fIIbvoPXmNHmOvfb9sfCVAgcQW8k8MaDmY5kYRsgo6B6EfIjfM
r/3wJqqumfl7UAVxcMVtFkZ4CupmiiLPn/vtaHuNJMrbJMfY4lC9KPobTb/v+6gzaKhlGwD5npUc
8qZrJ5Bs56A9qqwhcdT8FtO0l3dq5SvhfaDB80HQo+EuPP1KaurrdOiXxx6G47KnwfAKBmrDnUwe
fDAuSsJO61r0ANUg4gc0MjF7yI9vRFk/gfZ3yu229QYXdF0/zN7JrRjs66IX0NqpO7HFHQAJCCE1
rGELk8fZTXZt/Aw31Ok26ka9tcEBfy1/yqKX5opXnNjkUiqlqKD9qsBm4YaQBClwRYZOgnCsXYc3
rbU3AtExX4mRJxaXh+CRH0qygqHnDoKEDBfwl/ySBHZrTbvJahzT9R8VO913O5ECybIM7uo7Mco5
ztCoBZgil2Waj7N0hbGlgdpam1k5IJaXfXQtSz22xRdWiqwntB1hC8+wxoVIEnrNtv6YX8XOHbtv
HgPnssHVDQV7ArwUAUTha8Sg3cwR1WQEy26yZ1w3sf5UAXr3TSuLIs/CNIbxEJAA8gTRsuzLMx4p
gPC1CWipnVLBYKyI1exsKZwRzjeqEkQa/ggjxIdSFvSBtdxrRIHqzOUX0R+Ip2h4hmMii3/kycow
0nGE6k+swtk1ZwhKgQucBfQ/FmADejeLuAhXtW+7sgT7OUjnxsp08soxzAclBXji89ufBBkAxESA
imeyqvO3dFGXeEeWUEnCBHxajZjgeA2+/SyA1IsOkiRFxlfHA4Rbi9QUIakZiM/zULvXut4hueKp
gSAOrXz4EyvqaVCY0sHvYn+xoiU7zPV6StTdaqzxvr9j+sK4hp6KjjI8Fwb6EUV5OoNbvU/JoR21
a8YwE5x1/8IMQY1YBdYTTL18T3eaJZXWBG3xBjLXSGgWkWhJxLq9nIWTkIYPA3U53IKQU4Y6Cndb
qEWVo6JPoaZMyGYwIxdU+94QUKdJ44dRGpwwFFW+z65fziR3WcQGBvjGloFwP9IBTHej8kfgt04y
omKXbvTagz7n5Q92FrdRNUYDA2koBKsgVMm5OJsLWpIWHVXDaJBU42kylOB4KD06Gw+9nwlypHM0
4WIPGS8KW2BdQHXr1A9DX+v8LoNOx+BXXpe6Jd1nplcAhs+ek+RFUe7D8M0MBJ3xtVViLkrXUdJA
8sQLcyGrGqKsRrFVq/dBaBdjazXRVTNC3rkXVHhXQhO6e8iz1UVvDI+i0wWqeZLOVQFTSIJ3meYf
ujTB7Gv1uzPb+8vfbs2UioQQk1+4NXA5nZrSwUs/kB7eQmgvY3S87K6NcGoPZVNJVhtM/yJSQeAF
0yZgpaFL6+vU3qACWOirOBC1Sl1MPFgGQztSVIhZ+1ZQcEKWi2IMBjq1UyummUzwHvQQCyVhmJ0J
mAVU632kpDrgE8VmyvO3y/u4blFb1rbc7nwvr2J1n9aVsWA3yK90AjGfXllzUDdWbCSbRggkF9lb
7s+jBK0Zm7ZgIeyVWfRbDlu7ycf9CEV1DKfc01qUL62EfvDe/10ed8QnvDOrNMGGGvmwKaUnhZJN
IdKOXjWC1w/Y9RZSUR4OmheTCeVerGFM1F2l3bdAB1Ml+f69z9QjK9zOBVlXJ/GC5RlDdSPX/lvX
Vtfa/BVEtQAJsbYeNFsRFHG/gNuc83VtBm/IHE+IxP1DOph2IElWKAq+KzfMnykkBf9Dx5y/+vVY
n2ofwnoYI1ScUH6Vo1cfXdbcb+6r6EfGBPFi1Rx4Vw1NBokW5IFP/W4aQ1nWy+XWnMs9Sw6p9rMG
9JT+Kodg12uPl0/VShbIIFWDJACJDXaRi/S1PHRy0yPjSEzzSwLJqpZHghfxWgBEeqah5YM07Wya
C4dI1tUGsRZlnJ3c5U43TB/oaQCBSAT35Jo/IEtjaC0tLX++oRUpFd5wDLCVmG0x12il8nYZgL+8
ZeflW9yOx1a4y4PqUZabFRbUpnr2U5oJ3fujVt9BxHF6VqSZbdFdKT2gVlIU51lzFZfolYNqIzZv
VXPoH2nmqkO/u/yz1r4ktthE7QbMvWcMC11aznka6ijwmf6dFpV3Y/V82cLqh9QgzY0AgjcWP8yo
BiQ3p3qxEFVJtO/lTIm9UVPAORWXxP/Rhr2oUrpmEoU3qJxAMVOGC50eBr/VNL8hCMKYnHwb5Nc5
0e5L9NMxB5BtLq/uvMbBfVbu4JnRRPyQwnkkKOylg0c7l84YbAgtGjtFpWG8x2tE9+jaaQeqCVc1
BEF1lQd3KlJQs5kA2VTW7S6i2m6OuoOfjtsJocyvu32i187lhYpMcnvaF3Ty8wAmIVVltTq1RuOr
9Z008F2gLvPoX8QzvC8JRKPwyDybrOynqdcDCfGszSOvY/JbLpf7okRPlqnX7QReooy5l1e45jUQ
zdUWcUlIbfNBLazmkcQmUi6GBpw+A2yc5Vd6gT6LQQSluNVUGedtiZ8wiH9OPVRlcUKKDh7qo3Wj
JQOmJmE32MTJ18jApnJT+Y9M3Qgni1dDHTwGPqMDbcSzVoWAy86JvkDiGmYpeXZXt8nGF3L4rGVB
qK7/zwxPUtUYUwA9UJiR68AN2hcJTYuq2ITTbPUifrm1z0YgJgt0GPTTzgiAAyIpsQoBWWT+fg/l
YeOnWQ3MltoxhJhZ4l12ktXzfhxbuKsvAFkcAFv4WrTTbqL6oTBYYSXF4KUk2Khz+j7OGGrKbsFj
JLgR174dEBDoSCBxRpGM8xlW9bkfxPCZpCKJVRL9t9lme3SWK0EmtnYnAJOGUP1fzgAupEWtlhfz
KCE/6qb3ojJDS5tEIsCrX41APwLDL2CU0JbFHuXJcTdmA6BHi9TqZGHYyCriGFc9CLOFNHFnmAtE
aLz1UeJBGFmIq09NGYU0zcMMOB9tW0PZt6YWpNdINsvRgmyoSb2wjxvDooOa3OgtCR/UUO2ujK4O
BXWa8zXjOYfIgl+CEorBt6GJNpChRBZgo5PhDtSafBCvt8TK84fLTnp+/GDIQPdJB2Idc+ncirV+
IJ1motLvN4ecfoyQN0rzLZ6qQJQJ0ppzpzw1taz56DtCy7DUwJOYgxUTjPumaxZIo0QphMgI55A9
IU2lLFC4DPPPzacp9VZCBInQmg1gmRAVUS/BbB13uiKjr+UxAFwGhLcOTfttxtKNJomKJCtmAL3G
jWagiqChm3+6X5OCdKFUUG/OG/YDVCMe8xE/gjL4dk6Ld8dfO7yIgCahHDZoaBTQDCICpbRppNH1
iSIIh6vLMTGT/YeoArCm0+VIJjo8TUWxa5Pf27JRGJZJi9xqO5HM0UrghXgkElXU7VDpAaz71FRQ
1TjDqQnSPmiPZIZrMAzOXBtF5Bj1By3DjaFU9izCkJ+nPUu7Dy85FHEx+sGTO9GoCWM/glUjTZ/K
un5RS9zSMjAqct5YRIIcS2C6l4/vSpxQABCji+QuRRWS85FeC+K0m6PC9pm86bXPdBq8GbnWRETk
+ctfOi2DwhH/WuK9BDwcQTOOsNQaz8QwcYW6kk/cefwgmDlu3UrUPjj3F8RiwGRQcmfsHO9MohIk
z+hV20ndPqOkAIUANXZyrRSJna24CywsUu8I/AiCPHwWnDchtJ2QzaESsNeMGMTzQeX6Tfjh98PP
GdKEmOmx1SK/U1ARuvwBRdvKnYq0LXxg5bGtYVNZbEAadxMPG6q+RsxwG+mNUcGNveoxYHqmJkRJ
znOgjukdGZuksBUKNFV4P6qTI/tWzwR569ppAOzz/+yglXB6Bmuo6JU+xcLAPoLK9atuzrYf2xJ5
y8xXQxLx+J8nIgpMERMHf7nLeOYRhjHkMKgRLCt6pYIMQwu+35hTFuFW5I7oAixp1emCxipFoaFD
/CoNVcacM+YMkzYzrYqVueBUry0GtWMwMP2JJnwzHB21VEpVBuBzUFqE3AlTqj9ZNXeaiYmm1gIu
xYgGn+h0tZwktY9YNZImt0qfXLGMtBtpim9DWbrNGp3sfXU4KJK0N4x6J6nFc1XN16UaBI6UI9Y0
4R16SDpy2X5fqFBTlpCRBbLWby4fkD9zgGc/FarKS9sV2RAP4RzqHiC6JCygeko3pZJt5RAIWCo7
ZW/a0Rhi/sq35fErmIkTK4Ft9t/GFC+tAg2yNKiVoWDGtw2a0kcHcoKsXKHsg55ZQf2gKiJd8fNw
txgxFQBUUMxnfMssS7MqK6cAgQBByG9kj6p4Wubby7v5pynO7SY4iFUC6BTujDONuSbV51g1cSzH
DdlIN5+jk/0AnyRYWarG8qav+vVhAb3nV4fktrbSl0fpKdyXH8wRgkzPc20sGG9nvPwYRkz4tL6L
q1zREiy4GBM3757ZtIxBteN2BjldXXfO5NcPSlkbFhHqW65uNl6di3XkcLyIO9LuSosIbOux+WMa
W3sslas0FMGcV84xlvjXDJ/x5jVktTuYiQp0mlJ604bR++UPunJ/LM1JFCMwuEaga3salYyqnJNM
wvek9YPu3/T5mwaQ4/hgNG+6vu18Qa64Uo1QTuwtYf8oiW8naCFPUVxAQ8cp6ptkglSRPSrOMO91
6cPUrHZ4lnqB164URGF1KYCQBVBl8hNdSV+aFajJoUq/lVrPuJfdwlbf8R6iju5ku95Lvn5e3tc1
Dzm2yK1TQ06VlYAZojkj305asR8DchtJb9+3gsYdALrAOqNIx93+tDIXKrqsAEvj5NbttKvqxsEQ
meAuXouhcBAFxx6YY7BKL6s9/mrmkIxQp8ZXuw0P46bfgT/DVj6Kg/6FUXlB61NojXN7WZF9VMlh
rd1gpnNLPch5XYH3/Ca18JAW6ROsHTLNBJJaRuYNGAC3h0NshBXyeRwyUMhrzS+8XS9/pHO8GOL/
sQX1dPcYK0knZ7AAmt90176pYDST0Vq1qOIkBwgP2j9QP/5+vw6IFtw4KsC0eC2d1f1iDFP3tEGM
kp8UstdUd0hFfrF4MX8bANSAET8ZD1qkvqcr80mt+vU4FHa+i2+N6yf6U92ZN/Nefkwc2wBSDHNx
IOJzLm/o2tkCuJAi/AJdiNDFWU2msAAAADErq528plagocIhKhudM+7hsx2bWRznyOmnPGBhXfYI
GrfFZPUOMsLCNp6Ar008dl0c6he6ra7M3SwIHX+o/M539e/6uNNGSozSlBnWp3ofIwzPt/lhQNTa
aI+o//0qDxWwfz2ExwG2Ref8Vdq7XWenPyZnsshOCIVfuyKO94E7jlSKaSBT/Jy2ccmWPYKo5Io6
pas+loXTbEbXdPRtdYhuk1cbpHyXv/WqcYDA0NiEl+EFefoRAmoUJkqeOJ30qku9rMG493CfhE7u
/6oHJxMJ9a54NNBmGJjCwxHCiHxWkfZ1rZtJW9paJAP5CF7qAZoZd5ERWWkcYfRBcCGu+DLDSA4g
HuAxxVjOsv4jJ5OmnlSoBhV2koMjqDW++gCpqqZ+exYSNx+KucCgLc8ClONP7eSaUvphJC/P71ra
z4PaoiVNRHzK59QRMANMB/oM2EBk3NzRjEMW0AwExTZ9Nj7YoXUYUJX+nRlZQMiOdufMe8hGSdfG
Bmpslz1lLcye2ObOaxXXU9VVsK3aze/spT6kd9pVVlkGnNQsQaGjgS77WX69bHb5q9xhPbHKHVYj
qeAwKaw22dXYvxTflnhYdhR1E3g/BKtkHqOogoS7ABynsKXaLWU0iBLASZ6U5gCdPjXwJtFw4lqu
dGKQu61KEOK0ZbkYvKJee1AO7Gq+Ml3pV+NMDibg5Ktme3kLV844KjVLBQqFr4U/4dQ3gSkkQyvD
N1kx7jtz9ND9s6j5W2OfeGdavsI8ECgJlNNWvxuolxk60jLeZNx3G/q8GhI8S5HCt1sWDDeZpDuX
17XqkViWAn4NfD+df/jpnRYWBP+HCAMQ6fpLGu0i+bpFFaOz6/5ZBcXQfKfiQRj9SDuvR3IlynzX
Vnn8C7iPmRDIdla5jjPhz9JeY516q1fk6/I6z2OmCuwfAjRkE9Ax0pYfcRTDMon4wdg0JYZcHuUc
zeh9Cxon/VaS97r+67KtxRdOj9upLe6zAbIgFdkSn6fuB9M9cGjG40GJrs1Y8PGWP3RqCCiNo2/H
RbJaSxR4B74dKNxcCf9u+nbHItH9tlyevJkFC4IxSaAnkUad7t1kggp0NJe4jFdkWxq2AkkGJbqt
imJzeefWFnRk6U8V8+grkXqOojBTCrC7z9tMB/+CGbvzQB8um1lbEAiSABlAPx0NN27f0kSp4g7t
JighZLfMDD7HOrqWUXrByJ/g7lzL0BYKZoLuIcO8Cb95ANlnqRbAlhqXV10X3M0T9RiYEFG+2CRJ
u5W1OwXT6WmlWuZ4oyqP0Jk8BA0BP/NnnSSCpa89bo9/D7/FbYUqd9Ph98zEfy16xdVrZQ/B6n2c
hHcNGgkpAPkM5QpgEUJrzL99DpFFYHAIr3gVWTkfR4denZKhBUo+b0wrg+iWYoO/CeyKdibhUf9+
+UOv+BN0PFDSBrBZwdgel1HMNKinrITMVz6PUC/xpvTH3AuCtMgGF76IXySp6YclpBBya/a9fAqc
SkiRtOKyJyvhXDaoylFWGqxEh9Zu+y5hwjt1wti9vF8iK1yUDEuza/UOa6GTnQdAze1Qf1SNp8tW
1ncMb3QNND3oR3DxxFDmmMENS6hRg1RD35oYoJ1MQShZX8o/RghXmw/HbpDnevn00nWu32ZsG0/2
2AlACOfXCtwZBWyMkIOHB5ja09BY5cyPR4YNkxrQHg7trtSqQ6eXqdWnqj0ovqcOoq7D2vYtHQBM
xyFNxiTZqc00ZkltZnkJHDsUyCbzALUrz2yV58tfafnWXNQ3kNZhhtFYMNA8fB0KDzHE8ir4AlWv
pxlTvP7nZQvn9+RS5kJGBdI6cP7wzUQw1HdqreFdwYwoc4Y+BGt8OGSu0uQfwxR3iItBJoh/5x/s
9G5e3Obohlmapp1e4G5uwS5g3MT+s+ljzP+hyA+jKoDirzTdgEkDsxAatCbK6vryY46MmTJG/BOM
VthhZOyK8FXWiB1nk00ZOPNyhKPxSw7SR98UZXXnO6tCbgK1NgAegPjju/cz0p3W1JEft5HTm++6
5vrdftA/Otn+7ieEIZTZlyFKhHX+dot8ReuaAhlq2b2N9N2vd0H3Uqv7WURCde6NJ4b4awuicYyk
AzIDpX4Dd4I1jt7llZwn+CqKa4BMocBG8dpdTt3Rt2r0fi7aliKXGq/m9o7mnhS+1sG2Gq5K9Spo
BAXEtS90bI7zwwI0tV3dwVxaTvYk7+ap9vzoQxq3bSzC2q7aAtUDQP9ADgMAc7q0foaODeIJrnz5
pTXirU7m+0KrXanuLMBVBBnPeXhauCEXXLwBLUiQa51aI1IbB8VyHw5DZjG2GYxnv3Qvf6zz4L7Y
wPSVib4epHa5G6SIe2MqhgTZfPGLTA9VfAgnQCEFpcM1n8NAFJ59gEIDacHtm6JUWa6xxYpyT/0I
Zf/7y8tYDUa4OvCy+xP/uK3q5KrMyyou7SJ3aPms+l+BfqvFuwyU+4mo1rrmBTij/xjjghFqu2HX
pbgQDQgER8mOsHtCSovJu0b0Pl9zAQwv4HECODxKrtznaQdjyEmIjasqsGPUnglOaQK158u7t2oF
ujpgcUEmibvq1NHCuiDo0qalbUr3k1laqvkgMZHWwpqnIVH5xwi3a0Y1SIi0MDLjcBa7Jvqalb0M
RZXLa1n9OGjpIytGyfiMUzUvy4YlEcwYCbnKwNCyRVWhsfRg/GCQlVQDPxMcoVWLBF1JhDsZYwvc
NwpJmBPZx93kZz+XRKJhdiXtpKF02sK7vLjVPfzHFOAnpx+q1/O2iYsC7jBtm2RXgefSJEheBWZW
/eHIDHdcqU+qrhtgxk9d2r934UMZvVxeyeqmoU/C0NBi7AyGbcahXgNEX9qqet/Hm5bsZdMHVtOm
IsD36mIQfGRMGCE68PO4IbicBi3DYoYm2pSTZsfA7o/6JLi/Vz/NkZnlvx/demk2GDRezCQdmMNj
iG+5k0KttvgXoXQZLv3fcpaNPbIDvr5UVRLYqUm40zrjJZ+Df/P5j0xwJxXF4yBHwwWSzsEDgSqd
eTuPgoRu/fP/XQV3Zhrd7CqyOHKjJJsQ+kKJVwUgq9QLqxcWDhZ3Pc2/kan+XQ//gAG16NBUOox1
eQjyumEZ0Zs9iXzQznBalrn9rEN/oIvB9txvk9n8/+0nnzVQhhnqKoB9hNdOfep1z29EFX+BlxP1
1C3UFDxURgkbaW06LITGoGkxESZX4OP8xE1FiwGq4zCiBI7Zur2xIeqeiUpXq76BeV9g7FDrMejy
3488XJOnMFRGWBnKLz+3qsnt03uIA9gMBM6Xo9BKzRaucWSLc/VQGaKR9bClesqm20c3xU3xjC7X
ls0WiGaQPNx1W/btV/tiFMNR2CxcUDzhbaizBo+cEuFVftJAkJn9YqIIvvzuM5c/MrEkZEd7GAdp
qxk+1kXzFyP/HJUfiWn3xqMxqBawwYJdXD1gR9YW5zyy5odtqqQVFlSCngoy9+/5VW2xa8mLHNPT
fl62tu4ef3ePC7SshxrfoOM1XUMbWIs6JxxHkGxYA/ksyMtlW+f0cnj6HX8qzheTdmxIE8KYPG0z
V7ajF92GUtlNv6+3yc58lizT7d12L3maVz9EDoQLLv8C0YfkHLQJgl6uCmxtWJMtQAX9+Ap9DE/R
3tXyulf/xYvjeLlcWAb8L6kDHdbUXP+EyGJkAfy0mWpld3lVK7XTk339Azw78hgMQpUAFGJf28Ct
/SeSOwxIpDnejp1T0G0R4Q4Nt77MBNu5LODCueCBn7MyhqQEO4ft18lLb8Y7c3wi/mIT4/ZmDDay
2K7qf/M4+Xs8NC42F/7chEECo91QbzKQqVWDDf4CtXkfMoj5DILC8OpVcGSOK3BiDqtK5CW85B0G
lUB0UbflQyoxwapEW8mFGFVqydxnMCMXXyS2y3bPOh/Vx2042BNkb0XvB9GyuCATpGUojRrs+dM1
a2+K4kmtHi+75fKTL3kHF1r6Ki0rczExD4/j9KlNgqxntYx1dL7OUMGGH9C4hwFjbF/mSXpQzNgq
lfAe/JnuRMlVlN+WKWYRMyo6cecAytMTxwWS2lArOY5gGrqtL1rWHeI0uILk9z7Vo31tyvYMGZxC
oS4ZZcH9sB7DkOUzPI8WmrPT6yEHd0entbiMYkm3U/lLjkMvzOaNMvtOVsfXoBMR1IRWfQUJBEaV
8GgGZcipRQ2jiGMaLyeODC6tBjdXdLCfieD4q1fRkRnuYOudUZvxhD1to36TGYZdD9FtH6lOpv0K
TRFNzkoDDJ/wqPPKrYri5RfpGSqu/ocUWotsBd1V1/U2AFvODjfQPh4t5T3eiTr2q9/vyC63TFq3
Wg/GCaR9LZTrs8Q2O6+F3IA8W2rxmvSCGL2+q38bzFz80kk8N6qEBrNfvEjA8xqvTeHMzUYT3a1r
6exSkQcLAGWgoOAud0Ib0s0AX9mQl9iNknmFw38f1/S6D0ORq6xFy2Nb3PGDakJeyDnOwKgmXhg4
Q3HfzVtUdVxTsqBiCw5g41/s47HJ5Scd3bF6FpRVGmF5Tfo7M66k7vfYPoMs1w4ht3Y5cK55yPK4
hggIkKnoEJ6aqru+HVPwa9lzsmE+OC8+VOPgT8VGVR0jEFLyrcWyY3OcQ2YF08qugbkKGRHTd2mo
WpJxbwBlNJsHo3DL7FdHqWCRq+5ytEjeL8O0ZaW2fEIgmkavL/A6AGCFiigh14LX8eq4i1UrMMPd
oo5lF8NHIttyeJeIKLzXLrqlPg8NPrQNz7Tf0STqAlohPhZGcdOX/gPyBcGFIzLB3aV5IZVG0dZI
D0r/gM6OWzWih+LqRi2TqCB/XjhkOAdHUamKcgOBQsPYshK+N/JoxSLW1dWD+4+Rs8kkFMIioxkR
/Ng0fcztU2SGuwgF3/GzkR7jSLk3QN55+TStbh0AoWjqMhOjLFymkwNSYfgNvk4yfdTmnf59Fgs0
047+PvdpRjmfemlJECNKt4YZ3YYJEANBIbn+9G9qH2DdNYBRABZR07hvRMM+GsCDgm8EKgsrYFJm
RV27r0JR/2zdGf4xpHOl0Y6NqZoQGJJLPCnK1//OCwtC6moI+LsaPq+QkTexCC9dIPDBCJBaBnh3
uucoFDzDVoCV+EIgxcZnArAGdA6n8RQdb9XoAUe2p3vwffj3zvhV7EG172+yXf4aeOM+9yYn2flW
uhchgFdj+ZFtLrjmUtNOhoY1Tss0TZCGdphFGCwbI3s2oSaVpNsBr6XLLr9y54PNENPRoPgHLP8M
R5STOMR8GxDXKbToHb0HdZdVF45kvlw2tPbyBIIdBECA3y4cGdzhSsAERjNqAglIOlefMk9K542f
YJC9nret/guggBuCAlo80UNMRCiHtXUCLgWs8UIrgX+fflg6y0M+xMAM6V0FBfBUzV1lSEyrS4rW
xiHKHTkEZeTlNa/EEwykYToACARMI/LgRzXv8slX0BxLfWjymPPnMIF64bKNFSApRCe0pSr9R9yI
L7P3M2lo1qFTRSf9LusBy4K19spQjHwvTROe16N0h7oUu1KQf9jqHP8AuwYAXLRPrCiAeFb8fQK/
5ScBzA52IJAj8I3oclLlbNSw7p58keoxCRIHQk/Y9cnyqSkI2ivx58QYF1Q7tIHlksLYGIyALklk
slVaE0sKp8/LW71yI8ESOql42eDxwZ+VvEKxwmyQ19VTn0CBEel/GkWSo0zSrpoisqlTU7FAGPer
HYuny7bXVgkuJwguoLuG3IELTHnoGy0g6wiALNzlAbiBchTgOtF8rsiMyh0TJZ/mgmGJQOvWambp
XWANokHNlbOI4XtUYYHNAZ86W47NUX7cm6DN7CiYgPCt7krQw4dVugGABgrOQLQzEWJ9ZU2ABYMz
CnhrjPszLn1EjTTVjXFhAepCt6ibL60dbSrJgv7Qqhno58Dt8X3OcFRLmxJeDzKXPi7f8l6yBqW+
M4U31EpMQelvaecv2hQwdbp5LKIZ0UPQrPhGTlyjSuIHmYZvcxLEbgSG8cwvb5KYvha4Sax+ptd+
kEHktZ2hduJX5i5piChTW/uef6ZhsbkE9KrcCcxIqURzBQqAXgutAU3yZL4hra0kIAsVHIOVPAC5
DNqWy1tHRtv6dPU5Cilhk8RQpBk65TruAt/283YAV0niDyBHkVoRcnhtvzF//d/GNsCe3MWh+JlU
awr03Lp+7C0ZkrJeWxaNqEC1tocEaBAcCnBx4sOeLkyeG78uphYLCz1V3ve1G5rXuWRnlRdAk7RK
vVre0xKMLPqXb7ih/h7WO7+7i0TVvrUUiB7/Em6LkziIgnjsQOjwgonj2ak/Kwc0HPavzkvw2tv9
h7TrWHJcR7ZfxAh6Els6mZLK294wutrQg54A+fXvsOLNtAQxxOiexd1cdVQSQCKR9pz4YNzHPliS
t+btWni0tAtgSzJnWEq0uooWdhjUuh1mTSJgN2CknBzamQpYFxvFxfQC8OWw/dcN66LIORpDggw3
V8yRxdyKMOFcFC7nIHrcY9YO/30bgZZRrdWGlrKQmMr9I0uwrnpiDqmpQ9aIoloRg1MyBbKtK0+3
3eRp2sOIyLaR/OsLvCR8mfGdT6QK9s8ExFTZ8hxEEkU2e8/cSo+qUrbfwtAej3aXaHdKaBq/Qsbt
Koi6HlADuSmHu0hWBpD75NSbJlXBNJzE5R1RhmYAknNrY8xH6xWgH0hE+RG3kemzJAJ/Y8dSuKu5
qlXbMEuil5jqY+7VUhcHSTgY364vb8kiQGPmHKc1cyAJD6NRT5iRsqGuElwAxdhiWC6JXsm0ImbW
eiFDbWJ6DJ4gprfxes1qdPJmEZbXo4LqCIYhlU3DlcBuY38MtZXDWlQRtJ4pAMZCV8vFvExkmEPL
vihTRpIPfsFi47c0NH0GbCk1DQOS9CEwT+ruMYcJtNwB0/mKE2VF3HnXN/bLIReXDG4lIG2ByHLG
0z9fMjBVB0Pr0RygBUgfhzvFg/fscP+H4oFOMOgfIl/bA+tLAuGZ7aT7dIcpSb/Ywiva8ZvRp5ve
6f0n9VA/UXctblkIlmbip/98nIhzoyklk6S5c2EyMC6oPfVkh4+M9Q2zjnRYaZFeOvxTYYKOAUXc
INK8E6CCU1WHSY38S2E1iMulJP+4vu0X7w0yhwjEYAPRdAZ0M0HRFJQckyIqcVtl7c0a24cWnsvf
i1CB4wUUVg07KLY3ypz1HLjN8LuqHrQPNYYUpWiVv+ZiITA7p5smGLuqmCyzmE/IfGhiX7lRfRtE
jQAmBCh0QG9DX/Z+X1/X2jEJhm5MpKyss1lho8dO31XKJlyDNF5AZDlflfBO6wYQ2FsGGdbTe+JP
u8HLvqlufHdQ3Ptpex+ClM/RD0mg+VFwfXVLgd7Zhs7LPzFBxkSatlYhuv9tPU/vw90nqg4b5On3
98WGA+XMuS5weTth6zC5h4SY+DKqlYaApMdjnBu/Ob0Hgt7qWNaiCCBYz5hOFlxmQdl7UqYJa+DM
ysYInFzZQQztZ9Ua/OEC1AFODZ36M/Qw2ixFlHI17zO1/9KMpHTGUf+M6I+izw9qCxM15j8bxXIV
PXWNIttOmHyIsuT++mZe0qDM12GGjPl/J1k4vSyXO6XRZuVEb6mP+Yc3GfR9gQEcYLfOU8CPGfqT
3Ni5I8vJDTcS6cMCbnCh9KaPAPOvGRfnz0EaBKgn4EpAZHSuTDLQxTNtdqRT7Ven+AwAqfW0NfsV
U7P0Op+KEYwAWCxqplQQk5W3YepV4bFPcQLGygDT8gFjtg8QSaBaAj3R+XJ6lmdJW2eFG2VWGgxo
h0lJekjH8Zn0bzHNj03euzUQu3tTCmg+7Qz1feWAF1+kk0+Yfz+5noqSxlGh4xOsyIuf7cpJYyf/
Pfq1f6dKzhvzoicF5Dc7shuYk668UPP6Lt5qFHgxDAjwK8xLnAsforYYdAOeZaejFfYVyubwctMk
Pwu2EuYuLvNEkmAAMTKPEa7Zh206wyPgP4sB1MDBBF+X26RnuypkK4e7+JDM3GvIpKE9S1ybFI0D
Rmzgv2IYkjtFxkev6fU1AOYlU6TPUQcgRJDbubgQY6JjOJpiB2svzV44kszy5K3oyEL9DL3+MqZa
bGAfANf9/JjqqbP0WkLGA+y6DGA142tvB810sFFAQQuuYnlW+Lgic+nATmXOV/REL6MkRJM5gUwV
Myclpl5haqrvg3arhUGtepN5F9fuCEskvdeqm7PeKWWvK3ZmuSPAfbz+NYvvJ9KCcwZtTqWJF5XQ
dq4Jz5SA5U1EHEP/FfIHNG9JocPUJzMEk4OvYJSguTOyG630Qhuate97v2IfOUhd0pVXdclA6ZgP
AygdTh1ZvfPdIbxEHiVH+GDIv6b2vTItpN9tV1fWGqD0RUlgitLnLLt5kcGzSBjFjQlJrZ975Vbf
wH0IFC8/DKozbI3gnTlKYN0lDrmVnHbTDw7aQtyP2NfcAiAv/Ebxsx29tVHBdrbd+wgnY3idNqHz
UHnhMfZfr5/U0n0ArwemBmZYkAsnsc/alhs6g/uGmA+aMyX39j+UjvD2Y8ZmHt1HxUV4hNrELvuk
hjLQEYgnBoj+SmUrKe2KcVzI24J8CPcN+KwYwRKBbFiWl1EOZGU0olNAZExMke8GVAP2jVwXntZ0
8sPQq/2+GDvZdMcipm/X93I5qsOcOyhr4d5fJO3w0EoN0mQIUrdoIelBpAhubaMJpACkaNqKq7F0
chj5QcuPYYDoWBXeXCXteiucyZRBC0y0b7QACtJannjJqJzKEN6bTO6rOp7maxN5k+VkIKTMUUgo
A0D6Arz++vZ9fbH4up1KE94cTHjSOI2woqRBhAlxwOB0ho/3clM4gLD4WW4sjH7kLjLKh8ndGz/H
7Vrj5NIjBM5De0YQmDMAgp0AG1eJHCE+oZlwGXo1ddI+XVGTxYM7kTFbkFNLXUgcjzhkhPbUbDC0
qOzUNv60inYt6XUhCTA4QA6wMII2A/t9hRonkoAdqZtDAmr0KbQ2CdAYVavwsnYKrh/chRjcOgMM
JjNON9hFxK47jJ4lk9nj4kn1Lho+5HBTrJnVJUU8FTH/frKSutJGJMkhokbgJYWHyfSTyUPvLoYg
bRQy/X9Y0UmaVrBYWp1prd3M4gbV1QtyjLnhj8m08mgvrupEjHCF+7o2667G9UKxDj1YVtM4VHoz
22ci7ao1loRF5/k04ytcZjVK1ElnkIZMQ5e/T+BwiosX+M5x9dbZflnKjv1Lrneo0K64A0tu6+mt
mn8/OT3gDlhSRPHI5M9teWt2d3w6yuld8nT91Ja281SMoCSFzeq2krHAMHuKWt0BQmGre5hQm/QN
vOaVRS09N6gRoulCRW+MToRrrA+cqtHAYSreARlox2jLT/fh4xg54T9oI4q+SH6C8RAWf/6Sk+1r
jM7EAAAkycaNnW5yFXxU7vWtmz/2wvT+EfH1sp2IUEetqVk9nxB7m9hPFbiHjVs0m+tSFq3riRTh
WqmJmmk9w0I6QLSofeuMw4rrvWSKbDgZqgk4gDntdb5V4MhDbcEASzTVDganTjF5prayiqWD/ypr
ykhGI2cq3CPCYWhb1YSHN6KAsJkwZFcgOgK+uMOrTUczL2UrGrDoWZzKFJ5Gk2aKiaQxTGyEwRl6
6KLG6YYbuQjY6LbRLYq3DVtR8HmvBJ2Y34+Z5EHG5KWYcpe6KG1iShBRqJgaQ3cRKX6lI3em5lML
t9c146uidynsi30Q8APw0c8PLsmzqE+aEDUTV3eHJ6Y7ReGMoFR+TW66nRYUwHWkjyR3eO7U92RH
Nj11iGc6qa+37lqcvZSEw9r/+zmm0O1klmFGGwlrpwd7Y7r0OfKzY7gF1lp8o+2TJ/nx+vpXBQpX
I2JjXZUp1p+Yjr1LALMWPQBJC6L4a+jmu2rzc0XirKZXdtxUz3d8YkWoDRkkMrRXO5KTuXyfBvcT
sv0U41prxJ1LIeHZlgrXJu4Zs4sa8jqvO2iHaXCJkzmlQ+90V/5e3kbOm9l4tzjiGDB3MKcrXsrq
Fgt3iGIMGwCeXx/QHls1gI6ZwY9o/4ayRmihdg4w1DVAwgW9BpsVclUzZRBMkljHN6K8p9aAbq/e
mPsBQ8+0B2fM/MEyMZT7005RADXeK6SMCDgwdSVAwt7JgNaWTscCWcy+3er8QKynTt6Z9mPUU4Ah
5J7VBsXaLPzlfZ8/FUSSGIeH8yvaTjkhYzUV+NS89RP2qBQfSF8MMqJ0/uu67s07faZ6aK2ZQRHg
YQMc4SIr2RJpMtsYnJV9CWCuetI7BwSda9ALF2/BLIUYc/EIL+eF/QJPbWXSBJ0awLCa9m3ZvnCi
Yi6Vmi9/vxxMw6tolMVYPDIe5zdp0LowA0k03uc4+l4gozupkXtdxIVrg7XMDcUoXKOVBqSw5yJA
uKPlyPuhNFV9jNpTN6GZDWUBgKjS5NUwV56bpZ1D0h/pEiCFqqB7OJem0WrMJqNB5ShpXg0lOthx
80qiaiXHeOF0gFUb7WwQNI+h4pU5F5O1HOTvVgG87zxIJWCQ3metx8hKs+eaFMGy2gbXY57TDjnj
rTH+7sh9Sr2ITCuv5ZoYwZzalUVHRck7t1IBbScDfkECKOIbzdJfChpmVk5oTZqgckXe2QS2u4Or
+9scfZI8m+0+X6tFXd5THBD8NbgAaFVBUHx+QIbV2iQe0w7MB7Hm65UZefqYrGnb4lpOpMy/n/ie
AOwDkWCedYCMtr2itzfqzBckzVWa4G9v0bweEBwDNgduu3iLyrxINGWAJKQmkWaegSPD4nsH1SB3
UrwGrHx5Z8+lCeHIBHgycDxDI3jT3Wjh0Dp11SZONShdgDaVEcRVZuIUhKxlbZY39M8yhevbZ+BX
JBGW2YxPVaGgIRxUeBPiBm3FKl14wrjAX2DV6HtFjckSrJJuDT1Y/nC1qB06ZmchhgQ+mir5Gd4z
9DoBt4q4TMtXnMWljUXnxNx4+mUVBeWvEz3KlAbK3/FbuGhx8xQpu6j4jKvRaVJrZZGXvvfXKv+I
E/yGknbqIA8QB2ZTPzNuLZoid74NtXuDvSRJUPQufP6/19TTJQo3b6hQvchzyIy6rwkc2sDzNW7N
yJetB3stLrts2v5aImqWMtjNAOIqiOMc0EK2gRZpkrwYMmqXm1baZcCNTbWDouLVQUOI7Vl4bq4v
87ILTRAs3n1WhyYYrzp3COlBbr6l9veyeqml1kXbOPrhcD80aTd2mdODYpXAQSwNYLsW2qaNS4eQ
Pgir1JOpFpjoC7n+cfOiz72UWbv/bIqg3V3dAqZDgnZPCK3U8JGa7+kaxPOFzzWvH9jYaEozkHIU
6yRN05hhM0KGFHcNhnspagIxG5zBzHt/7Oktws+10p6yeH9OhAqGaSisCYxpVeeOVvmScrYBk45X
UeYkCSbK0Dc6oOyW1h8VKtSp8VvLpqOuvOSy5GjW4FFj9HRtOjQh3Vzf8GU1PPkwwXDJZtRzOJyd
q3F0QEpvar8dhk0+/tDR/UOZH1VHq9gP/e663MWDRs8nKBrRA4Wy1fkDRNOax6ky7wenW8MCELwd
bdEAvra8i7Lg12Gj/QHWHTBQIrwHQSId5U9c6qEZ3RAkzJMBbAPktAGBB3RJ9VmPS2+wsodxildk
L73kM2PYf0QLNkxnQA0jsw3rzWGf1PVOM9Yeg+Vd/CNCsCEULIx9leHwSMcD3ugwISC71JV/Mhkn
SxFMBjOprKYjllIjBeJlW9TQfidbtNAemi3dUtu9V59AZscchBfb8fFfVOXPIgVVqWgXsRytyG6S
ca8F5G9utj4bixWfdfFhPVmjcEOtsO2tdn5Y7WRnTIFdPhI8Pdkh7TEVvO2zh/9tVeK9A7MmupKx
pbnitexomgeT/7wuYkUBxYRKmoaMVLN7LJXPXLtbdSIX/z7CSdQyUWqELT2/w1oL0Bd7mpdA77rm
qSbb69+/aDNBeIWmTcAFAmL6/O+bxVBaeQsb0cnZgWWmoynpk1E9m3q1bcz8ZuDt53WJ81+8eH5O
JAo6UBemXBMVEs0RRXp3lO5raWuUP8NuRdkWL+6JIOH0GZHBrDNCUGzf9a2B0Skn4Wt9gourQbyv
AdJZAVmnsH8Zm6RU12oYIIbnrcj5Th7z0onld3ms3W6SV85ryQdGA9jc9oTiF6BNz89L78swLItm
XtS21d9sxTNJ0K2RsC9qhQ2eCSgEsGEv+CaQTYpsE1sXmbnXgPQ9zWu83S0AnLbINznS2kju4jb+
EUiEkDkGykNSMAisy42t3jaN35W/ZDAYrOFZrAkSouZIsuuI1/PKpBquvQeS2Cz7VBWXTCt9P1/U
OaKiA0IC3QeoUiJ/IuhfYY1RNMYdXD7qxC7GH/Ym+NDAh5hsEweEsTvjyILbdP9xH3rE7d+f2pve
y2+MTR1QB1vuIv++ciUuS9F4qk++SZx2rWTWNJoJuMnp7l3yo7227W7Kh/xNO1ZgTkrfkt3kP2Sy
Y9zXN5GHmg9fm7a5TFfOnzCP2di6AuoPEUonayqqFaRv3RF5wb224V7sAY9wcDsfozf3mqNu1oiq
L3O0gkz1/NaMeTg0pg2Zn9HkKgf+Jt+P9/J77X1QF6RzLmZGvXiv32DXt2s8vpfwG4JwIaxjREsJ
oQMWvJ/7ZkpMS7vZRnJZwO6NDcLYQ35rB/aKl78Ygpzus+AaReB3CasMYlEn9GrfcMp9ljnEbX8c
6mf9znYkzzxanuypm7VR4K9xnwvVPzljwUp1Y83kEbjELmYzgsl5te548PloOj34XQDeeS/fEVfb
6GAiyt6e+gAe+hrW6mIwcLp8wZ0aaNcwM8QnqEdNgYp1/uPk8EByv64eDYr3amPtNdASXX/elvcd
Y+vz3CyGvERvGD0QYxsN2HfLSaFarY9+C2d418BSZgWJW92kI1qj0totghAlrhU3cslfAEnKf6WL
p97mGE+0IT1UdUcffJWM/yABTJS4w+jwx+CuoM6VlCdQZ966OdAq0W3spqsVjSU3UUdTFRo8DA2M
KIL6KDRnaSJDRNs4ildvYaS7T2jOzQ/6Wjm/ol30DA7pHVgLXu21DVx6YE9lC3qjt4o2KSFkk2xw
I+ZG1IuROpDWqpCLeoI+PLCVo6eLoJ3w3CaZ4JDK6gmCtN6ZfgD4yjXuiu9gBXaNh9wxGjdxB7f8
QIKEOeNm1SoteUen4gVFYXWSFCaf9xh0YD/4e3ZMGwfjTxGmBB3bzb5rCDSKu58rt2MpVgTFFFYM
mAqUswV/Ke2GNKyZhu1VXi0AIWS/TOswZM+Z+poCkTbbD2vgk4tv3qlIweG0Eo3FQwqRTeJkD8MW
A3l31KM31S7bMpA7ao5yCyCQwU2duSqZ+oCDiV9Qu7m+9AWlNhAbYzwGOVrEq4LnETZtEXOwr7rc
fClBF1fcVfoGOUUbLRZ9fWeveaYLB4zM9hcUCEb2LJGkQFVHm5pK3bjoEhw2nKDBTQ/TAYFQvtaF
umB0bHAzaSChmrv2xEYpQFongy63jYuie2BX4/dJl1e8qcXVnIgQDpEmA1xtAyKUtgY47uR17G5Y
Y4tduPuAn59LavCuwfgkHJFZ96mWVBAyATOqjDK/x3KyoAg/rqvCUuoVgmZgbsQMoF4QDFykFFor
9V0Dfoo9h3sIWAWgu2qhE0kOVXZ2fqzip+syl87IBiA8kBwwq4JxknNzEwHPIM2GvnFbuwhoWO1y
qwmui1jKc2FZf2QIbtZkxCbNM8jIKnTZyD7CbwCrV06nBU3nTaMTTV7cAbd3Zfx4STnQfws+YzTJ
ImARTGlFaJUQG70i2ngbhr8S/lT2v6+vbVE1AAyn4MwMTBMKIsC9NwL9BqTPXfVcAyYh0n5YeYoX
9vW6nOWl/JEjmOWYJiiHdpADrIRMu9X7W6Vzr4u4bJjDGdnobURaHBM94IU9VwUJUDQ8lGftK8qH
KQ3nQdfytZm0Hm3kerQdo2nCvHZFD6US7xqifRCM0XoAjF7jAvnqTxccRXwKgA1UlFnw0gvbquhU
C5WMN+6Q8yh3WmK1r6yMo3sr59WPUadcdVNWWYUDuKPMG1pq38ZZjLG/XspqFwaNbvHHyw3NAOTj
1PBLDtxumeU0xIxKJ5mm+4hgOjCRKr4BQXJ9qOKoezFATwjiaVZhaEuOjOSect34GdkZeetGFXVO
PlqvCcHwjxfrSf+QhJkCBW4crvLUjTs1vSv7OWUVVqPtqPWQBGU2lr9ZLCFoAsGi7Efoo79XaI3I
uVZ6da/2Peghrx/lJc6sPZN5YwAAEwC6ZYvtRUzqptFuxsalpuTa5Qu22C95EUxk2ra24mijtocv
9RkZv+W6e7JH1YnV9A0PhlcY6EhB1yltvmUzCXjLMHysoJo2rJTDF1QaLfJAO0B6eJ4gE9QtRwOJ
XBs4Y7VLbhi6U0oQ+HHr7fpWLDyvZ1LmC3xabZ1s2hsypJC2Yrc6YOJjJ7bR7+rIZjLtZNpmj5lM
NpGFTpmKs/vr4hcWCUUG1wJyJvKlN4dBhDKSbdxbNIYccgX9zxI9hFH0D88gjhqDYhg7gAIJ7pPB
o8Ks0qlx4966q+TBw5h1jDGUVZyOBT+NYB4LeQsZrQwI08+3c6oVNliA43E7Mpo+6WfmwdEElAKa
fp6aCE7jFIHFUs0V5ph2S321p9Hz9T1dsLlIPsFVwkuMbg1xvqIexrTuqtlOwV8a+t8N8AV0w+fh
7/9NjvBsNSUtKg1Nyq6i5gExa8DOha9pbu8ZmeIV47uQf8Ji8OYDYdSc/e/zfY1DXuXprKZNiXSh
9pRWYOokwcBeeDQGf7+uU1nCuvQwRiw6QpZE9qTZGHF3lEEpZkm7f5CD+hIceqQL0ZR0viZQwRjm
FEFXkli1H9DQ3jmG1Cq/wUqPwRvToC/X5S24MkRBjAbCaowyyCIuFeVZMmGODle9wByaxh4LtpYo
W7jOZyIEazJ0ek1GArvKgBSZakpAwMnXDe0/mEYMy2PsEV4LxlmFnYsSWynH+TrrzWdTUJeHT6n0
6/puXY7uzm/EiRBBDYooNlr0tzZubX3VXYA9ybN3Ku8U5UXLN4YNcLbBZd1tTzZo0L8ufSGTDOGI
eQCHjrZlEfluAtQPRQ8cXGqzBbHAlgGKhkW3GZKhsdcOa3BiS68AoDbR5ofcAV7E+feTV6AYgNMx
NrPKV2wXpvpG4fwbeipuymg46DoFWIm+MzT2en2VSxo5YzSBVRFdfzCX52KrMJIys8UqUw58HbW8
1Yx/CIDmQbP/ihAcw3xIC82cVcWQk4dBLh5T4GV3GBa5vpIlxcdpKbBO8McMEUEQuatssnoKWwg+
iKmcArWadqQYV8RYS3qBCAjegAF6XcxYn+9YbSEjq+pl4/axUpdOTnBgTgOQHE8ussYIhtgwA3uo
+ZPdV8NtleeZl6t1iH8k4SOdRE66EdRJcauC27WrLafjwP2TjUYa3SZOs3tDyrWjhASon09qtZlh
DyonlGV+CAdr2utoSn7jk5picpyE9VsXksK3Y6XoHIwlJAfWNtMD0Vn13KZk2g/odfOGrppsB3kT
C6OoE1i2kDCp0hQYlVphOBGSGz80I48GH3xs5VaiCvEiHof3YE+o8VaqFgtynVPXqPRho9UcIN4q
5nFQUonvm0FLAlmpw51Ew11WSurOkgxfqSYtoJU1BhOrQKEOo3RHVHnC4IekH4wa0ZYT531Z+BrN
5AeNm7R0C65r23Fqp9exMZXCYVZa3WsT6uNOzuMOaOspzX3biIdnnnNl09dF9iFFiQK+3MREz5EU
ovHpumItxbwYpYJTAUOHUVUxAFWJ1NLcQmAoA7nykIR1dQtc+26nI5v5ita2MHUa2nOvkrh9q9h9
Sh2ejmtcobPhFgIOAg425GFmzkOEBud6p2POXaYSvqJLZaccB1dnT5rtj+2KP7j0zp/KEfQbG6iN
vED2xW7A+zAF4KcHDJFXs6dhsFe2dm1Ngmmg6DIcugz+i1wkDpixHVC/5QWAc1eqR4tyFIwPmAi2
0KcmvFZ9RDpNbbEmrYs9EKY1xrHSbcdSttdVZf5e8YxONUU4oxw1tYoZOCP4XweeWY8Z7TfXRSy9
E/M8DTJKIN4GvNS5GjCEceAbxJZRW3GnHqBvJcZcYgBIgSXks8QYT5jau8pcK98uqQXwSJApg+ph
dnH+/eR9IoRJgzZvIVUOYNwtpchRkW5M8y1Kc/+gFqeyhJRZ0ae8sAZsY2XVwAnp8yKQTPm5y+vm
Ea3q2kposqwdf7x1QeOjoh7b3ELyzCDhp4no14nQ+tU2ue2w0nq8fn5rwgSVH4GWUgNoanZtMw+0
6Y2Z+ZX6HMZrm3h5YBh4nvsuUMKd6zmCzjeJVVZgni1cJUdanD1raF6JjEdJ15AkXGEfuFwUOjyw
gSqSgjMLnaAcSVgMZMx1OEg2oAR+S4pXTPc9f/3brQPOiDJDYKgY78MgwbkKjgYDBEZpzCAO/CHV
PvWSHytqg8hqrXV8wfOEKKR2EKsi03kRRNZ6ZBbUgigg/3i83w8aMk1bgqdRv1EMl0++CciElH2k
1g3e3b9fJ5KCiB0N4H/hwTlfJ+lRf64GONWAz3dja2PZO0zYIxG0xhx4aa4QiKAbY8aq1nG3BRWx
NbAGkhGCxql3QZp7yyP94fpalkXAVwKoIEJyEQNULeUm1g1Kwd8X7eDJoFIxVD+uy1jSvpnqDjB0
yExfND1HMQDLwXmHoWrj0waohfXRgDtS/muWGSAI4EhkaB40Hbh358cS9WnG0O+K3dJvypocC93y
lHYNBvLSjT2XItg+oBIxTUkgBd0GmylpAMms/yxosfLKL+4Zpupn9GJcKhFJvkuMlJQDxETmewK6
rDx06tZr15B7FxLrM8zEf+RgIOd80yqzK42UQU5OW0+qNxP/ppX7CfQFsQlmOnJbYsK6dvO/7wM6
lyuotloTeLPhLFfvfFtCQ/xA8FjZ/sBRXdYe4Uq5f62FBEzXhomRYGR8xCFUysOk4x2g8WG73Igj
g4vuo1B7DflK6L1wdGeChBfETKRY0UYIarW8eEKRUN0BSbC8GZvqW2bFa4PIl/GOjOIEYMoJMmoY
AxWsUS8VWa9oMBJtlb3KNZIJUd874A134I8eNQALhLr6D3uJYBhoD2hCsi+wJTNLkewk7Snajk2X
Dei+jj1CAWJd/3X9BfO0SPB+4b/i5RIWlwysqW0LpgNIPXu7oLFjKkAE0hAm/b12nAI/CILIKFcD
y7CiESgWCSgRyYMG4Pdmred36eU6Q5gQHkkexmjAKyAonKiXZZOrsaC1fHN0K3MP7llexSBr9doM
k4zTTaKtKOeC+QLBH9DiTANTfoaYxqCknHFBAXBBUtVXpMxXR91X1HLFi1pwbk7F2IJZCfVeyaUc
YqIYvVjhN6bVT7pcep2qbMtqTUsWpc0v5AxzCowvITeT8JpLzJ6wKJyXXJU3sv6ZJL+iofVijGZe
15SFFxMJcnRVzOTUCFUETVGkVgYWL5amJfReKrSDVX+/LmHxjE4kCAaklscmKggkWOngUrRNTEr3
qGd5cF3M4kJATi0jiweN0IVd6xI6FgPQ/1G3jR5kiz9pyUpYt6zsBBQYJvJmqJ4Ke1Um+N9FaUDZ
efgYzqjF5bMFhAG9cuwnitT+8GDpR+uXjLiSFt3m+gKXDDGqkEiAzr4HUuPnbxvV2zo0xpG6qX2X
moiM2I+k90N5cq/LWbLA2sxag2XaKsYUzuU0RsEUNQHgb6pZx8muPF6aTgieb0LyzYBaWVKsvTEL
rX/oj8J0NOpCKiiLRYSLHCxRlM1pR0yKvoFKemeCQeeblWs3VWccad+a7qTHz2ZjPSaMM8fIYmXX
6Ezeh0W9M/RGC6quBkqQor1c343LABhVKpiXeTAKgE5i/q2pDFCYjiiFNQxVwtZFdjaqA/AfhRhJ
GclzH6/o8dIxz+E2OnEQEuAUzrcf8+JGYjYRdYEu4oT9J3jpaTVh3mDlmBcXdiJH8Pzs2oolu5QA
ljK8dPx+oDvZ4Ch2bityVKqgYv/w9qHpAdmk+fYg83y+rgTKK4UshmsOCu8ZcExCq1jbKCvLWrI2
p2Lm7T1JHOhdl7YKiKpck9wzq3S6KfJs8nxdKZauCDIGOKZZX9FPcS7ETtoCnbkJdRV+G8bHotEd
29qip6ejfrxGari4ohNhwkHFclO2RZ7C6uiyU9c3arJpQb9+fUVf4cR5Lgk30JrTIDOKky7ms4Gd
BvQcDbatrlvHiDWHmYBHQObHYTzdqWUYGExHQzsyJEaauQqAVQ16zDhKciMIQGrm1MZvo65XjN6S
lsKdxAg6+n8wsStoDcx8yNIYAR3tLA+A/Ljhv7Oq3ZTKC50wS3KsCu/6TixtN9KeOuCkUGrCvT8/
28qSOuA35jjbuki3tZzr6C+J+bHUcvNfRAETA947kVF5Ep4sHXoUUoLFlc10JCOgEbn8bFrs6fqK
FjrJMVgIKSpibqDwipuIRi6zQEM7IlZqbKwsfhm65NgOv8bwp8bYzo47lMZ72QUO4JOScN9Qm8qT
VNkZjH5tfGu+GqKenV4dYc1ZG7Vgb8DVGQGLZ2FyVkETYXnokhd1+BdL+ufiiD38IB2XWR5BVKR8
VPaWZw+N+lyv8bAt2usTKcKzbBKWgcMYUoi9I9XbWN2BE2Rg/3AP5imTuRdOBmypoJV6hLpWUiAK
izRQg/e/ZCRFIc1qS6eSkgA1YNce1xzRpasAzigcF0Ee9gKRNUlLtWgsWB548T5Bf06KHL1tPVxX
z6+ZFVElTsXMnt2Jye4U8LGBG5iCJ0a1XvrMGNBo1SZd6g+GNT7pIVfCABPo1HDQ/tAXXqWQ4Tts
FUNXhxKBOc4ecsmFS6CUjzZ4c195ryQz1ijapEBIgLafYIwBREqa0vosxok8DmaTV8gEKPZTGqbk
gZuYjR+KsP2o8VcA+of+ufe8BgthF6O/MYgkfeiA8CQXvRN3AJl6aBgyXR4ubcvdNK1L21U1OQtY
zDXqM3TvtIHV5qbDpknz2saq7quwnkDOluboVO6rznItblRBDZC5IurAN9rqJcWQd9xXBMBHrL4l
TadMjmly+lMCLdr7KGcA6kks4Bs7VaQjquI6UHRoW0e9q6eVau6zwdI81YrkJ1YPPD32+mjeK3FB
uN8NFUOFhav5XaaC1Ru435HpxLqZb/QcwKBOLcnha1wRbh3jAkCB6CfTrDvUhJtdHDVWwNMB3kFo
R3gLajRHylh9ar2wtI6AnNMP+UZpujIodLuiQUq6FhBfic5uAFrMv4dynPYu41Llx4Za5SuWdOkS
nqqQ8Ew0E5uaIcX1KABV1Ya3ffhoIeljZ8/XdXWhOId6GMDFyUwRAYQxQVCbynqszAnGkd/Rchtb
fioHY/1i25h1TW9Ca6dJ2+syF2/hiUjBo+EYUrCohIxIA4z2Sq3RAhtXD1E1fVyXs7iHQPoAzhwg
MnDnz68haetpoDnkoEC8ZaBYKOv0JdXMx6pnK8e1vI1/ZH39fnLl+UhBWjingidzq9if8vjQ6Yk7
2t/1yp8mv81AE7tGJbEQZMzNdUD+ANQMPAlbsNQAM40aoIcjSUeOUX1fsmPD/4+0K9uRW9e1X2TA
8uxXDzVXz2NejHSn41me5PHr7/LGOTcutVFC9nlIXhoomhJFUeTi4mcY/RyBXNE3Iw5s/IRz7hCk
EUrmFIoXp28s+7i+zPMyXnq7y69QLpcZ06KsgEX4ig6DfeXgsR5Tj8qDG8zdXa9R7MaicuR3A4LE
GXM+v/CRfuf0pnqaDHHEqJuitb+spI0WW/s+EIlZSb5CDiI1UF0ZoFziWYOCvjPKbCpwE/bGo2Zj
xCBGLO5YZB8MNcYcdiXt3UjFI4/F9T4uqsq3gKkTmNb3+IKA9g8tRYBRYoYLT2I1AZlaxnMmNm6a
M2LZaBvkVuuxUWKYzDciG6tHyt97hVlzA4uLwYeY7MTdzgEBbTlJITSvAIb9SqPRUWvspPQu5T+7
8WZUTuMkqtusbutCqHZpSHIeZGGtwZAGfdolxHhjUbsp0Hd/3V5XziqUm0sQKEhgHhmf9ZAxOCQo
tAb5AFCz5flNbT/liDZydGIAjuXnzTkPRPzh333RLHNG1mBJcfdyJpsDrmG3NUy2yb/qJnUTjBUI
0A4mwnytruFCDncYA3DvjKjFwrc2hyL7YLlPekF4M2/Dt/O+EMHZRp3YLfgooQqr7ye5cIZRNMBD
tFicIVhKY+oRhRIpCNZxU+zT2Lo3s6OFWRjOdWNYdV4LZeb1XPjtvLQSlFigDLVuJfOX1BjONOxV
PF0CcupJ4DRMEYhc0w4naibsB5ARXFSXIm21aofeQoZZYZoX5bdjfEOBIleHv85PIKb7I4efNNRH
jTrKEeREhB4NQn2Glu4pC73rK7hmcUsxvGUPWae1MsS0EggQMSIkymuvzIWD5mbL5c0OnsgEAz1I
phA+XC5bX/VlDJw1dcu4RxNQ2AfaRmFtPALTyNT8jEEpyJlZlXQDhFjnqyCh+WH1eXdUGtA5O30N
os+/1xy8gmiSV+GXcRddflHZ2aUdy+DkDQ10INR51rhh1Qd+W5Kvv5e01H1em4WVmmqt4ZkA3a2g
eywC8qsxNc8sBM/qtbOwlMIdbEKbqRwD7KTZv9qsdEiB4XXVPdAOkTwh9HxD2f5f6GUh4YRMyBw8
cRLDMk7LSEGKO46tYJNUsn4oQOGJ2mamCzZrzWvN/Xdox8dFimD3cglZkzHA1iGqbVUw/RR3MTXc
69qsXiyohuHYIZxGtz2nThSkCXgfUOeohtYJ56aknSLvWLdRmU/sO8WIHNb+NfgGHblkHuuKdBdC
QE6mJNnyWA5IbqNDAIAs0IVM4z7XNN+gTLBb35OEEIU0PSB0KOMD7n25hGZqV/UUKxQVxdyZJG/q
QocY77Vypv2B1s/XV3PNTS6lcVlCM+/ZlOeQFiFtbNGtKjPkVRqniAUruNIVNTc14x8or4Hi5Vtp
pKnOGjrrNeqyZ+lso9q5F4PMmTWSm5jE68dXzNFzx2o4B5m5CZJRYDlruuIDkEYGI+ZsPZcrm+fA
oA0Y8oA5cM0myD9bK/JyEJfLdizYw7UzPnOHovHKnlss9EtJElBvhi2B3ttO1A5MJVNfO0FPTDTL
NBqoyoyxudXjsAetDcqTeA4iRvwXn4BuOkRCqE7Ptnv5CWDWtyg4RWdIy21n9ZuZh5nd6dZJTfb9
EDumWQvO/prhovxjWSgHIpDmC0CWEQ6kyeLCHayfE0EUe5eDTL0hkWMOXtj8facHvKiMd8lsUyjf
cbupVEWJiRxoH1BaqzpWo2YdMEYDALVBS2JfRRZky5jVCHG28w3I35BoxsUADeBPv8+A1+MOiqYm
sq80cFS1x4CEx8p2BvpDH2/jFF3Ht4axnSq2uX5SZ5v5LhfZNMOC//k2HIhYZquFYLFymfRT0pQj
RXaEhqJa5ZoDR8COHAUA6io6oC7NxgCVtqKDQNg1lcipx21R3A3JvZEjp7aNjJ3cnBRlM8Wa2yOW
Iu/I5lzXcqWg8E8lD7Of5xc3urkuP6CYiJzakgyw7bZ5sNze747kaOypo+2CEwYEglBDPpp75eG6
3O+rO4sFdAQJQYDa+JdDHwZd3qsaemwq6xVIwR0pjLMV6SL15vW73MVLOVyMQfTCquoMcqI8fm6q
Z3Bs7g00fzbKiIsMgHlpq3TtYxODta5vnJLFSNBmz9eV/e6eLj+C22TNzEncy2ge1kf1tg0iN9Ya
P8m0k2SEB1u3fNRsvALir4sVrfFse4v4qksVcOpWEJvWKiJ+1SmJ6eciBiKRcvNXLKQgZcDCzoaU
OnMtqDE8A/ivqm9j8DNLj8Egett8v1UuF5MzWLkw0ipC7OjWmh+Bpztyqf0qiwjkVqXoGGE2cwCi
j5fbMppFMrwdGm8woEAetpir07cgXnm7vkP/tHZ9M8+FGG6Lxsky8eiEGO08vZmto34Axo9Y/8Be
jT27Lx8MBCNfkuhUfPepWMP51Q6IwgzM5WKeODQbEyNicPrQJ60BRHqof5uGZyq3XeGYmTd0yLbt
rus6/+Y3VRcyucgnZI1qjiVkkmGTJr8HvXXmCCS5YZEo5fL9ZgRGd4ZwoS8cYGceeFxEzMzrBode
t841PbfRudZuWfmiTvedJljLNUNZyuLUahVpGtsCsjQ0rkaGXwaeVpSO1O+vL59IJ+76jYkWFwa6
gNEpm6ElGnWA4ldsKJuEMsegqmu0ln9dokAznUNTTX3YVnU4r2J5W4RfZvccT4lji26gNbtAeIYe
FiSv0MXP2WJNM7mXTPDD6GbqWNmN0R/At+mAPg9dTtc1WnOIS1HcXg1aNhStAVFpsg+Kn7K518Ov
/00Et020KNFpqUNETwbUVe6k8rPCE+a6kNWd+bNkfA7EbjDXMiCzzcWthsoGrQE51oH4CSzjltiB
aDDcqu2paJMB5zCwNXxux2ClVWOSC+QNysuUJCHqAYNX9+NRzqgzNuqrYf892BNnGFlaPF0QFX0L
EGzUb8K6D8C7UdRALOIiAe9r5GXa479YS3RwIcIE3vMb5DksSI1GYBPNt7TfZ0hhosxgS6FbishY
1u5JeHM8D4CQQA8pd0/GvZY0zYRFrLqfTXkEwsNRi+2AERO1h1okGQTGvnquFvJmI1rcy3lJw14Z
IE+ZdkXvqIoXsneTnGn54/oKrjA/zS0RKCagA8PAc50/wUrcw7NjCfuzfYNcBHlNd+UuPteH7Jm4
jeSA4OoOY9K/7HaXfkgbgfi1y2wpnjvVahM1sj2L7zbFTQvSDGRXP7KjtI29ZhcV7nVx388eMi3o
dkLHOwBFmOh3uaxKLoEdNU4aF9wSQND27BxM3qgIvP2qFHAPo6MLy2rytSAMrtWVcULqrUp2g34y
wud68CT75bou/6DPL+9kFTSfGCqJnC3gO/wLfezJNORo4AKVn+TEvoL/my05qjfKASycoVNsG9WR
kcJyooO5jz2M8DnGXiV4BH23VHwFpuTifQfcJBqTuCXV7ARzlfHbGVgLJ08iTl5uouKurAWWOv/Q
N3UXguZVXxyJ3gojFByh7qB+gpko7zCf5UOwpCIZ3GEwOtliUgpl5Ht2qlxjb23UbYdljV22azfh
NnJLP91SBzGCl/j6Xt5avnYWva9WIksViRdA8+fOlPnhfKmrNk5BL4M6xg1f6k/MrAYp262xDR3p
y/TpDpQpZ3IYBTDvFeTtpVDuKMa6PcTKLJR9Alnumc60q0+xo+2bjfSjvhl31xd7ba2XOnKXLbFS
OZI6iEvGE/gZjO6zECEWROvIR0FtqShVM0HGS7m3zqaT30sOkZ3g9Gpj6BM7k/P9/6SUPru7hZEO
dpsyZRaojPtE36vyVhJFdt+voott0rlH8ZgXZhBkEGE+qq8IH73SiZ/o1hSYwxpN6dIGv1FHyugp
b8d5f/Z14RDw4rlkk220J5wFv9iPm3b3bPnUCbeZE8RCylDle9xyqSf3ugqNMNCa2Rx7P3Cjk3bD
Nsl77uN1dRweuh3DGTRxFuV9vL/5Pdwpt5i/7McfAQxVNHlduBackytkmqgB8mM4j62vetEp2VCQ
5W9sH3ThHxh1/CJtk5vH6Ny7yVb09lrJ8lyuBOf5bH3U9XTeifFg+MHWQnLyOPoE3IFfJ+BvPtEu
f2/tbMHbaF5f3t+ilDTfLmiAQp/fpSmXUjXKjFi1a8byNmP5sQ4LwTDhNRewFMF5HNDAycNMGeWi
EXlXluEuxmmpWiqoOq5dUbic0CRumXMfC5cOMNWMoZ6KaLTo9Z9plCOfkpsAm0b6Q98za0N1RXCR
rJ1REG+YqOmAWRiX8+XaaWNggR5ifu8hoZuFN5NtbLvOj6Z9BNQvOpHzVOB41mKOhUR+zFNQ6fLY
dvPrqHgJi8ofqvhHR+cZrp0ol7x2MDE+cG69t0CUxl9OyCCncTA/KNAxdExD9mDkKWbbVcbT0AcP
LXigkLJ/vu5XV8/AUihnKmigqepcRpxohtMdUHaekVufVjK5tvljxHSHNIw3Y42jUYzSvVE0N2iT
3Mrms5yBz1rrDlQ3N2UaPlz/rBXLQvYezZDK3NP27flb6GFtTUkMAlEJQJxzAvZOs/QMPOgtUZVk
BfmD3D3qXEj5EEx7558gmKsn20WJ2DVKMDgEJK2l5JGudMp43MR42JtqQdAhOyItND1QPfGvq7p6
Vhe7zpl0RYGjDnJsAGHTJmjrm6Ev3SKqBBu9alzQxEBdFI9H/jkCuDaY6Qa4hHz4YTAgicbQlRPX
kO+mYdeYknNdq5UNBBfQ/E6d25lB33R5UJlcT3JiQassf2cq3Vikus+n37RDU4wuYsFe1W0hjLu5
K5AAmlUHYUEDdhea7tIG5TTXiI4N2xPU167rtrpjC3Gc26sBxNPrGks5BUC9d72fgDp4iCXBA0Ck
FXdPt6BxkLoA7mDAgBVJ/YkRX5L8kySvnXU0pV/XdVp1cwudZp0X8VU32LUdN1jCIlMchKtexX6F
A91n6Ev63yRxl24j0TqW5xe/QX8XIF+VFCdtnij4qa7LWd8lNCGC0gH1T75AD8oAzUyIjcyCqjmA
/d0wADeiJt1dF7N6m8NX/1cMt0sVTptulrgDS5bKXlDEZDf2oepfl7JuC3+kcNtDYxDvWi2UMZoT
SLg2qvnW9fuSbUEIWVnv14Wt2wI6xizAaZHp584uJg9PdiDBvpklYcoc3oPoG1NBvhRRRRCorOqF
AjGqtUBH4VF/aXaVMRA1wBApJAVBDGQ8qNWrOUjOVIANhrhEBDZb80pISwPnCU4CFE/5ZVRRj9Yj
uHpa605a39SgrivK+7F7q7W/pvmYSaCRowPcGn1wPCCZagjxwb+EjEhI9F1Xh4ijlSTe0lK/y0Ai
9XR9z9bMELQiKPLP2JpvQ0k7WhRazkLwjNeJnyvhzRgOm+siAPnHbnCRK4iBMJYUk+vAus9TNSaF
lY96mjauheTWQU+S6N0MMQ6WsB6goUxJ0ycaSL0vq2Gxl2I1/2SFZbidGhSPpY72oLjMp5twpI2f
UglzBJNYRyLHkk69Wnc3LSM9dVCcxDKValp9DlbevKXZoLp6Q8o38MhbkTuQUnIDqxg+ZEnSHxr0
pN/UmR0AvppHO9KFw1fcGrl6MwRatA/NOU7LJtn4bQysaDw1i5R9OQ2S34dTtp/kyMw9Zqd6cNTS
KDnpJeoJTj7kOuZjdEwZvXEYDUxQkDTMGEuNwlYwyU1B12ww5VrkY/SWSp1GNhs8I/qo9zPZ6Hy8
JLvfXTvYDeYBJ8BF20lrq27QT3Q/EnU4JkTKT02W909WOpUvjVQ9g1X1DqK63VBQ9NSP8jR1DjNt
MH1FSg7QWaCoG3ThZz9ak1nuRMrsoUV9dBc2NgH+XAHPHh1QMQZFbFyXvmakfeeOuWyARixTfSOR
kz3JqOJnZO5yVwfzAEuSfNrVzV6qu+qgg7ZqP6JnvkPNYYjQdgH+6s80aEl40LIpc/HVpXWomREX
fqXVJnhno0FxWVrktqMOwE67eVanMxn0WD5qdZw8KBRYNnVquqe8rEeHSba9GboALJ+VabSOpTXy
jwG9GCAvyorR8DQ7HDCCBp0tG0ADktKtyi58bKeGWY9ZNrSj2+lUeaU9y3elNpTENcATuekJGX/J
ZgiioJqUpZ+DFO55tLFdHqGBUQALoUGmUuvRqwZWYeughZX9hKA7342sbZTAwXxn9TyhB812QO1r
WDtKWnYaFAxHPTSoLGCSxUz5SysZ0/sK2wp0B0RBY+cU1DYnp41LJHfUvug2LaXaS5yHKWY/ZJQe
pFyWdxVWasMQZv9C+46Gt1KqmNRJw+BJ7zC8ohtkdm5VjB+L4L4OTUSrXSAx+6T2WaxAapgmnimz
cMcwOOEBQPxpr/aoogLEGhO/CFi81YYJLEml3YGEW9f70Cszs9t3dQoEzhAPmLIAwoHfatyFidN0
MWKKThkw/DIcgpMqSdmjbBb9F0a9xf5oT+n92BdsZwGJ9hVJA6j7hsSajilNArAx6ep91RDJjXMk
vx0V2m70qsNUmUkK6x9omo8Vx8zL8F1JEhSwyri0+ruA0vxQBxnoeSyZZfda39iPTKnCu1yl43s/
NqO5kVPV3k69EtDdZErNKSKZiVsPUCU/Z6lxDyY0ufV6S8rIiclZ+aBLjB4VyUh+FzoiJrQt2aj9
aSA79tFMi/mhRmp1/SPrKeZYJBU7GJM5eqDgTjARk5ij4LJe6dXAaxhd/KAqR5YR7QuXt1pvm7lu
NRhxjRmIsidNACMNmA1v2p5tmD6uume9+tKyGs2DcJmtkx4+xrDwaHEGt/HHda+9gni7/BguQGlk
uWzCdL6IMvA/4xTS3EvMH8OgelMb/i6qzyrUT1GAGIwxJxYipFbfV8vV4C7djEiZRYc5a98nh4S2
XlthMEOjuHWuoc2N7DTQzhgZUHCo4aIH+1WwAHO4wt9a2AykKOwZU/MN8idVCbjycWsZ9UcaAYbd
RBuVNj/a7LWQ0Y5fdwXg0kXoZWXk2OUguJlXoin0rc7IAvTEo+OaUx9Dy9UhMyuIZ9Wtjp54HJVD
Rw8UZWqBpmv381LU/CmLIL6Q2slkbY1hQGXlxbYvJ5WPpKZTy+7YvRjxdogOrSIIgFdCuHk+OZ6U
ADRqiLQvhaboMQ5Qw0NMhctPn/oX9EHupknGFENqumWdPkjjz+uKroRx6PIG4QfIX/Gc1bgANQol
acpaiIyb2O21ygmVCB35+yAD4eP2uqyVwAp8rBYS6gShPIbnXarX0ajRSnVEdkD9BBDdMZl3XcCa
fSwFzOu72DS4QYAILQhoWRVjYJmW39A+eMuSdMQTKasE4mZz408D2qnA/IpkBwp13HZpeoJ7W5+w
Xd1j3b9EyWtoCNKCq0v2RwQ/LTEapbGUeogY1MEzBlBliUb+CpQwOAOgwaT1hgIJbf1hdbvWfP4X
hWlQRqLsBbw6nAcaiC+3RZ0kfUxTgoA6jnLHanHLg1tAIuSNKuWpi9j9FEVOWfUiGMPaeQK4G0VO
8ASi4Y/boFTNwH8kK43bNcQJ8g859xGoSREaC7OnQRYkGVavB9xT4PWes20Gf3ylfBglNKfAPf2g
Hvpfstv6ldwgftoXvyrmjAJ5a9aOtiiQ3JjopcCJulxW2lZto85XY0qeqgKkvR+SeURc9PdnCh0G
gMqDRB9un5PSRnjlyYg53YTeNrU7BoNTqQgh/h51pwLW/EcOd3b10mZ9nMrQBiMW5MLcNVN2KhCi
ZlQWVGnXDhWIXDB+ABR0yOBxZjFIda8nEcwC4cYps6bTmIo8+dqpAhUVvML8RsYr8nJvxk7WECrA
FNCwHTqdQdF/PsQBuFxQb7++QWsjLQA+x9lC7hl84Ta3cnhjVJKe24hK/OENrx1ge49sW/maOx1L
DFAzHoON6ZvPKLo7Y+HUByrIPKwqu/gAbj17u06zzJw/IAPP9HCg9CsV0WyvJdcXWqJd5HJFbZCS
DOkEIdIO3W2Vf8599oGpbdtsY+yLz+CpuetfMTdcgMZYqzhDLrgy0KyExBSf7NVNra2phMJWUzs/
ph0Gq8Q/IuKG+8dKdpRdnrpCvMlsHPy9shTJbaiKaTJ9GkBV2e32ZBe2nnHXoWvVJ670buy0h+Sg
3Eh38k5Utl2NtmeeByT0bLSq8FUoRS/HSGUB+jm3w0l5Rt4o8eJtsAOYYAva8Arzvuptf3y5bsGr
53Ehdf774toeSdZWdjKPeh/uUll3AkXQqjIb4PcF/aPWbMALAZPV4VUcQkB9AtVed0x+05d4Y6NV
69d1TVavgOUCzj57IYlSo0ljDQuYY0zqDXujp9iXgKbc6Fv7wLbp63V56yfvj2KcmwmjMO4YqCcw
dK/2DKI7Gvh3sv7pupQV3hgVZ+CPGM4g8T4uTdJBDPPyG92R3cp/Qy+TvA8e5c3PZhcL1FrpCLsU
yHkUzRjirsPwa1f9BIo3P0+yq/RO+9Y8YSCWKlJvLdZHVhHvCu2f0bPcG1PTC5KYFcwDsH321myV
d2BYztatftBF9rF2Z4PLD6s5B/h4xFzaR5M0lT2B5sNFOu1Bfew8wBvZKXmz9tEDms/ao7VhP5Ot
aGj16sFeyuXsEk17ahqiDuqSz9SPXqgXD6CDdIYHgLJ1V7nRfiSSI2OOrGguyKrtmCAN10CPBZw7
fxMacVxFBWY9uG0iV7uGpshQ62wcPSlKpH1U9FB/qlD9KVU9h1+1tORxquTmuejRQhbkZNgV6kTP
ZV3KhX/dsLUVv7D8Ns6u2WTVFGQJ8Au0cxWwzRVSv7kuYtWUkeHFqCm87GYY4+WOV3KCcYqWibhm
0pD4Ux9J9d4r0S7NO7ekgBTkX2Up33d6JMhWrCv3/4L5CdEwd6uJRyx8kJBNb0YbSrKtQLlVc/6j
HD+OJTKQ85v75t3+UJ7QXov0C65J+RkTGsOvk3Sefma/ZUcVVUTX/PliTW3lck3ZVESkNHQMZaby
CyuVXRg028kE8M3UMA+0Cl2rMu6aUnu/ru+au13K5RxFptaA+8hY0hwz2LOPSjqY5fN1EasrqqH/
jWCmCAH736VqtBoHywywojlgBMhf6rcGQOTy23Upq7axkMIZfhtLGia9z/sW/7LKfSvCwa9GTXMv
HR4naCD81qxPE8wzjkNETSoGGYP5tXLMG/mu8ozPamPv290gKketaoQnJuL6udHsn8zZ4uKdDIow
vMCN0SkvUn9KZcE5Xt168GCio2xu5eVLoDUaCECZBIXaugDieAAz0303/T0LNx5zgOOi+RFvOqTS
Lne/7yN4QjCyuGPzUPR+Nd7VqeDVuKoIkBl4lyBzIfMGFhKLdazHZVeN/7zFbwI0BCV982/seCGG
szBryvG78w1eJaDlTJ082GnGi5wLnh6rx2UhhlswO5ORmp/v03Hc5eUpNfet5KWiR8D8sXz8OKNZ
/rNmGvf26O2YggACUhTTnZKTXP/ITM/G2NHBJ6Jp0esXJp6NoNoCs6zKd91Kmd5pfRUxt/1ptX7V
+cPBoo66zQ6xBx7xxLE6by4DCXzb+pFdyJ2XenGCCK3BHVPPcg/91ryVHvCeOxety87MZy57b3fX
fdDq1s2DGNFCheZtnt1Yk1tjUMHu5ibkFE+6CzbJfVL/SqVSUD5eDcpn7ov/SOK3T0d5x8I9jO0b
3bbcWMZRL1/J+BrRfUoLJBv2LLnPS6cJRfCW9bhrIZrLrqk16U25hZI2ZnM69mv0SB7AuRE6dDeA
D8BNJTc6y0fMYTIFmI1Vm11I5u5IzHHAsaApAx0eMIUPOTupLfjwbvLkNFSiFqs1EDPmyMJ3ycAT
ovA/e52F8chJhOEiFfRsTK85g40XRbLD5I935rbcodh4Vksnv1UerpvQaj3EBCchaj2Af4I981Ks
WtAq1SfYLPO6V/h+J3gM9+/R2d5NdwJRq+v5RxRvRElv2WEwQcPyrfWNbXWjf6RfxXm8HWpn3Ggb
/S7dyD/C98gR5gPmsOKb+1mI5o1o7NWinbXsPOLYTr7NjuYN3b0/By44wUWGs26zC3Gc5ZAOrKf1
P4u6sR2yu+vc+Nw5pqs+ZE7omqfsnH+I0MtzWHNNRT6ymlm1KNoq0Wp7W0vHVL6re0cyAALyr+/j
6vU3ZzLRfQpWE36YC97HSZ5gZIIb2+jR1ojT2x9dtL8uZDUYWQjhXGlq1Ky1EzgcSQ8cMjygSnld
wNpyzVAfTPmS5345ziLAO5nnVojDPaFaw8bIncLsXAy2G4ISl5q1oAqx5qqX4jiLCJmK/rwS4tok
cDIt3LT1WSo3uagnejXJtxTEmYFSD0kYK1i4YaPuk8KpdrozeMMRlNv1EYg6/Ud7lHa9Q+8H0fkW
Lem8pwsPVmLeOzLqEK1t9U9gBApn8lLf9rXbunTte22TbcP95Ac+Fb1mRJJ532nVTG1zrK5t/cyj
Q2Y+jRlgD7tWNHV+zfaXq8uZpd32es8YBOnAJFbUKaKtgsk4101z9SqwiYWGuRnZ8b31u8lbi80x
bEX9UCqAfjmG2Wut7THrpU2OcoRZUBgHAYqCU6I8gaoziATpvrUFXX7B7MoXWymDXdzs5ywmy2+z
8REIAgcoFhRdHTsRDZReW1OAeOBO5sKPxWdMTTnNJ2tAaBiPt4r0q8o3qqhsKhLBWaZUN50izSLG
gtzTBAkwI9iAxdUVbNzsNHgfvFSFs8O0w1RfzCTGZYqxptnPVvJrxQ+L36p+BuzYi0Y3t2+HThAG
rtyrMBMwNYIoEiEE3400DX2GuBtSSV05hHx0IBDKc0cjj0MAnHi7ua7liiu7EMe5sq6IswyAMTxM
w/quotTTWLLp0CGLx51gQVdugQtRnDOb8Fq0emN+aXW5X7P0EDaG/79pw5lG3UmmOjKI6PLbibyO
5NGaHum/eDJCEcNQMUgbbcx8p0jVgwCqmAOCoX8ECEeP91TEhbOWJlvK4HtDiMQCykrcy6OVeWiP
9uwwd9BQ+s7A3a+ElT9Pbp3iYVfF4/31RVx7cV3I5m7TUVEGW+8hW9bektLv00NW7or4Zar8JnoO
9R1TH8dq35eeJt+rhsBhrnirC+mcRYJTXtMqDBkF+7PmRvKv2o6cNMLIh0J+KcpOYDEiabxRYvp5
ls6vrta+I+qX1iWuRcE/mx8B4xSs6/zlnENBzhOhm4bOfg1pjUs/rIKJurMCaKaPCJcr6SSjtNuz
8K5KIpR5g/eCAmXKyAOqXbeWFs9cedc/YXZZ176AuwmK3JJskkLbZAAyybJ6AoBbTVyTVCIioNWF
XSjLPUUMFZTgMoWybawfIynclJp+UO3OSZUM3EC//o1iAJ/ghsUsGD4dJYdTlFECxfRqrw2YOwzQ
4va6iHWF/ojgfEsWd1UgDRBBgAgdTKfEUKeJntJum6Qv10Wtn0Bw2v9XnXkfFzc2USIwCRAEX+MB
hbPgTDbN2fqFSswdmND1g7bL7kW3qrLqnmcAtoEB1AAYcqfeJkNKuhgy2VPrJx4mhOwAgJVCJ3ZR
5vXVbe4Nfr4pnehg3OAPJ9juUb1rRCCVFXYD3H6LD+EcQJXCLPsMH6LfZu5LegTNS264CvOsEzqn
3HH3M/XKypGe6LO6jwSh/er1uxDO+QMZWN+41rHLY7are1dWjyxwNcWP6UNpVAJXtxYbXqjK2VQx
1KndF/Oab0oPrAbbN7Dmd7vEsx/IA/NBLDduA8E1vG5cFqh6FAD65/kXl8aF1a16Rc5wfRmG06DH
qDBmJPTkYFjyOdMx5QSteIoR+kYcuhlRQPideq3+iXY6wbtw9UgtvoTb6SgiQzN18zsKjWP9WbPB
TKqhPbr2etH0oHWrWsjiNja2yrQkI7TWDvR0RlWmu0vu2M54wkMqdQxHdeNN+0vy7hM07F4/ziI1
uV2Wld5mRgTRkgnUgoHmE5Z6NXjck+4r6jWRUa2Ub8EW+Gd/OedRJjS29BLiRul1iHSnrfa1ucsD
EFtpT7ZxBy4NJ64EOq7GkRZmQYFWD+UGvtNRmhSjLWoIDcCtPCJdbxnlPSglSCGiwJ4//9sdtpA0
f8nCN+p6BaIpDZJCFJ5i8FZgrIhsCtzAuhDQq2CuloV2FO72iq2GpbqcM7dnCIUx1TlprE0kN951
y/guBkwgaJwE+Aq9UKrKHYCgDJIwyADgNTF2CgDNyfJrzPFyok4XFAZWUoMQhQaDefohstoGZ/85
6aXYVGsU0phxjsNfdtYeFLndylHqJ+lvU09cCSOXTaXdF7JoDOj3u+UfxhNQFoFzEc3c8wlZ7JlF
EvBIVhBejskmTvSHtJv+uo5zKYILbZRkSORiAnC3NdKNCei3nGVeEZUCO18JzC/lcJahUuzSPwDh
JDup0XMPpOZg3DeKl1YHI0rcTH6TQhG/2vfTNQuda20GyEUwE+ly/WhlA8/WMCApW+DX8mBDk3Zr
FoojWaJkgUgUZ5KtboxjqEFUZBn+MIy4FWYcu30LFLogx/T9rp21QrecZcBhfZuhju4ruwt1bJmU
uXnywuiGdo0TmM91/qFborhiXbE/0ji/UYdpoyGqQP2fnA2rxlSSvR3FTqoLXMd3b3+pFWfryCjI
ZjZCqzHMgYrvnbj8bcvNYYheO0k01U2kFGf1RVRUSlZAKYn5McZ3pOYHC/rbRmT2s1VfOt1LpTir
V2jM5uE4eFiPse1VYZACP8zumdm/hUp/04498OWjNh0zIwHk4LqXXBUOml9UHOfolMeVd0g3ySSH
cB3jeSTMXRw+pWZv57FTNI9Z+TsUJQZX4jKo+0ci7ywnnaBe1PYAqfwEA/ZB8TVQhj6U/rihDxUi
YHjorXwUPZlWKg2XYrlAIURNRbfKWewL8MuRJ+0CMBX1L9pXvqW7EdTRrVv/xvWtC07i6j0E1zLz
FBDUjTj/AjB1XKDQPndfnm3CMODXG81acNmt1B2h3kIK51qABY9V0kBKUm918EOHyKCZLtD8ngyq
/7Dww3FbJbYDL2p3T9dtaPWgLGRz1x/NzS5G5wCQgUw7jhmEyNUJE8K2dWzsrotadQALUdwu5gBo
J2UIUVTqt1I+bZURAN3ccgsjc2Djz9fFifZu/vvibh3KoGwzCnHEfi/JfYGBpMLGAdHqcb5Tz+yx
jsZ59WoM2irvc7YLzYM1CQ76qiqYpAIOaPRAfkuQgDGXRaCYguukx0zy6vIz+j/Svm27bR3Z9ld6
rHf2JgkQJPfYaz+QuvkS27Fj5/KCkcRevIEEwTvx9WfCzupItI50uk8eomFLVhFAoVBVqJrzXO/0
8fPbdD+4xrl7B1ahkCguAxeuiNd9dgLc7Y81wg39VVvtBy9014Ouv1QO8vDnaBGOnnZ7ghemOkOp
XyXNaZeRTRuqWGoYkg4oD3DMGdJsOfPOwEEdVcQ9iQujjUZB1LsF5ny1a9wbuf4mD75OfPjoKCsu
qX2mrsDo9bsz4re4d705lZ2mgzlg886K6z4BwY8+x1V1TsbCUFUN2rFLtITFFKsGd5ZH9myfKzk5
qu17A1nYKQSJHu1N21nf16tssL2Yu8Fa+w58BnBZnN6+R+pMYBVRJOAHBvsYdZGH+1e1ypndGdOG
Tgipt5m8y/lX3l7T5FNHKAiGP7veRZ/f1elFm349I9zM1/s1+y18sbEBpSSrrIdwKtCvekXdDwn7
7OU7kJwI8ZCqa8dDfc2Z0+boeW76IyhuOeAOLUasVQ16xgxCwcmDCNXZoll/NbruuvYApw/qnNrP
Y7s8WzdwdLB7cheDndo0mJhxlnR2recMUT/Annkwryf55Ldl7MxPVdrHMnjygLfxn8z0nvCFW9i3
gvjauPAd6M0s+kFWN773c87RUOBf9v5W8VXS7Lj/8bTco7q8J3ZhdaxEJ2E6QKzlrts8+Kh6Fnlc
bRz/6bSgo7Z7T9DC2KDnZ2wALI24wU8vZkRAgVVtaBGeOSLOjOfVvO+ddnnn5VPtGTFTyCM1Tp9T
otHqi7uy/lwRxvGY+feYXt/fE5YWNKkLBWG5+5dTryegLCQXHA3uygqByLCx+83URgP2yOm5PO4I
miYb25QQgeH30CbIErVKfgKPt0PZRzLwuJiSFc2tbUBKMKjJnSvQhj80F9TO1xQTbWn/QQD5XYRP
M3mpy/7izBMd3zu/n2hhE+umBOx2MyAAQFoHKKzD7SDiSqWXHmi7fLK1WrAid+swOeNMHQEGgXnc
m4qF4wZGZ+pVAaZCq69NQrYdQ5n+xG7ZTGNZ+usaGWon/9iV8+UQTMCdsi+8tASK4wPgOID1zz8p
9mMMvpqucLt3oSbp5eAXeYSi820nnZdWNOskAWSEdEDs21Z5BOaoeFT+/ekpPHoa7w1k4RaiP7IA
KCAGIgZ0L10k+U/lOhG1V8k0n1mt4wb292ItDGzDwSnFTcCk3KvOfWj5tLXrj053SxFTWH7k+p9O
j+345v8tcGFZk8YWjI7QjpryCJt+19rAzpim9Wkx/5cN+VvO0ohWFLxOuBE3lQyBv1ZBnEiQ29vx
2FwURVz2/WrQEa4PtmcEGy07PCdBLwwMGFPy6htoxcMNWYfgfXJtOMB1dt1ytIDRSwaNR/jS5z8K
5GKmPB6q66lcNWjn5eMZ43okIIV80ycDuLMj4LIWA2YwMZFhopBCbpGU2RT2FQWYFlcByOnn2Jd3
6MVvwM+tW1zqkZVIb+252pyeiPdKfPgci+MEHMLANVJ4jrTT9QYZgTHKp9Re0aq55QDXiSrXn8/I
fK9ckAm+LSSYgOWNm6nDuR+1i1YdAyLchzeC7hL1qTgH12ke+93ymuJQD31+hs7xUMSgWycAPg5y
Q7gKmYdki9r5dR8AicdJ3VXIr9sU1eGnp/LYsABrjcZ/YE4DNHihUhbqP+yRYljTfMOA11HOG+AL
nZbx3l3GCbInY7EvJxYmbmLablESF1hQm1z8f45iMXPZrASfzOKUaTwgsTzfKPHl9CDMQy4XZ38Q
C53rkRkILQsi/Arcin0k+Jol1117pkrqnJiFAzOaehyzzeJJfSDTsxw/8/JjQM7k4Y+vSAiICRC7
4XBfSClnNiazwIr07hh1yaboziz58WH8S8CSqoBncwA+bAio54em2Zb+U8of3OEcS9T7Iwaa5TI0
WaMvB2Bui02Z+BlYBMxs8SEhMgKxHAyvrrn3zPK++px4VvGsad190jzHHVQrCn4mijhyYY1HAK6/
jVwB9d/1lOucucGsUSnVAIZebflF8s1LotaLy4u1ePLiKmY3V/qZPPir8UsQIZONflcgwJ3WziPX
qeYxaAC6BnM+LJHjiQLyGxgIcbEoVu7ltMq+sa/9BkztUXldyKhah5+sf7+751Cme2ivAmugqQpR
XIHjiA2f3HNcEEdt096YFqvbdFYOlCx8f0qum3rHwscwX52et3MizEbZ863LLBwtGkAEC24s7yIJ
ioieY14+uhdAoQjKHWISPovNNgQZwNlyyChVg5bg7wgvJwl4qmBzeizH5ADEBW1K4PMym+JwLHbR
T9Byc489gDU+0MXwIHiQjnEf9O6PqUilPKN1x85hpGpBlWS4WREhHEpEOqEgXYNCt1AA57v/K2Fo
WpLQen+IPDp9Pj2+Y0aLum/A9h5De8GhNFziqJEYvgA6yW0ZMEQ95251jw7IxREMQEMo3rIt1Aek
KykZTmDHnVYVWwMMMGrAS0B+0u7h9Ghel315oDA04gGZF2go75errXMh2s40HYe77ov7gawm8A9/
GW8KFN9G7k+wgG/0DYseqw/sdr6bb78C6GMX7vwIQNCAlTj9PMdmd/9xFptZjeD6TGs8jlnEiaMB
Z346LeEIJAbgNvdGvNjPmSyJyzuIIBvvhn+QW/uuW/k7/6a87L9aq+Gy/sAisQWk3668BsMv351+
gGMbZF/+Ql07t1W4w4F8g5MnxHWQ3XBprSQCrX9fENA3oazYFkDhXGhqldPRlqaD2U3SGIUPpR21
KO8o6cVpOUetlwcBNDRFAv5ix0++KudW+8gip9+CAZCGXEQz+3hayLE9gcvyfwlZKAZLfUt1RgiF
Ucnu9PgghidEIlGPmuDToo7p4L6ohYLIhDtCU4gK+DULxbrqyzMrY2Z+uen2JSxUgIMZp7YGSBjp
lzLbTdktfEWnfmwB4JF/keOZcoBjHj0Msmlzg5vlLmkeu6ltZO4BM0TITxUpIsslUZM+p/VP6n/L
qjPqcHT69qQtB8dDMSInhPv5eYdGaKs+k8k/Onng5oVxxOUIWmsPDXABsIIxGWDuveFzl1wT+6ao
kW8Jv/qo0J1jNf48rQ5H1XvPtTLv7x3O1WDPZWBcq3yga4XEN0zmGjCKZ87Nc2KM2dgT0/hlWI41
xAjvAticIBuFp3guzjq2NvuH82IXaUUSKylRY1eNn4f60g4fT8/VMdu2//2LraMLpy4H06PjtLt6
+GsESXg4b4fy3NXHMWuA9iYcW8gDGGy6w8maHSe3AdsNFJxp5Yxp5Lm7wb4IxhYB0RlzfWxd9kUt
1NlKKwDvKaxLTZDe1MWKpJ9VkK1OT9w5Keb9vdW3BtYBrBhSAvuydED6Xnxm6I/5T4QAbQ3IVgDr
XpJN694NWReaobjPXMU+BaJseq7H56gKoHvubyGLCLVJUFkF7Bk0vXQi0iRbMReFJYUTpf2n08M5
Ksk3xBjmipSFC0Pg1sh25w48TR91kpTf5tOO22u0P58Wc+SW1GCPoX0H8R3z4Wgers1UzJmb4b4i
HnwaK89/yqkfUaIb1C+2kUaWaS69La4uN6y1vpwWfmzD7steaF8wd0SOHLfAbqXj3mvudOicicKP
2VPgV6EniyLH7i+9zSTVaQV9MTU6CUxOXw0r2ibuCkjKKIOTnn/RNbxYuUHzuaJjf+ai9JjiI1qE
whD41IhNDid38F3u6wynhZ/Dc0hkPNbBNQ+6MwHyMV0xaG4UzVhAC1+CJ/TCAmjpBJea8bUr0Ks6
yFUHnr1QbU4v2NHx/BYU2IfjUbMc09r47sRunTFyGt49oHdqtJHkKLEjTks7rpt74ha+F1L00hAq
YVwA7SkyOxI5oL8mHPLAQo3yDATSYbryp9u+1uf8pGNuBRKRhnjCQarQXywdqRzuTKgOjTnysDS8
r2sAvvbqOi3cFXWeO6ABnh7tMau/H+gtBPphP9GuMlbfG4Ek06VJnHhZtXOVe5cPuD1VZ3bfkSod
EysA6d83iLY4cg9XMxeoP2zHAd0/BKWM2OnFXAFqk15mDOByJdy1vssjN7PXSrygJmRly/5cvePR
NQbSPJ4BWTLkVRZ2TnBHK/oKhlD0lxwdViULorzpN707RxPQhof5Lk/LlZM+n57vY7q8L3hhynEZ
r5DiQTZnSirAbu8qS0XddMZdPLYzgYXoOWDARIvMO3SAGgiBjMFlsPyt5ls73wbsh6fPraTRjaXL
jaoCcPKC6Iahl/BwJYt+pLQ3OA9OcsfQrSJnO84KsRuc9gJV97vMmx9Y/bVwQDeSgEVSOZduda6h
4uhYUdSOno7ARv2qMcX7p7zlugZS11RSg66arXOZRGWzBmbh6YU7tjOBif23nGXec6rsFvQsFVzW
Kr8nWb5WTv1Nc3s1uAmwVJ/n7Fy53rFDBGX24KhCryaqchcjo7oUgzPVKHnPSL7C4VjuGok4MJ/4
HSHywzSCHsCVFo8BpCj/7SpT1Iyj2QnZTxth1dIQzVPZ5s0sEdF7P/Lxbihf9BhP7Qag0//+vAYE
CK5o6DWFlotRZs5kJYWL0J0Fn+v2Is+/ttnPov7a2z/5/WlRR673MChKXTCaAocUr4e6ko9VP8PM
YUaRUu6HzYw7rXHjpLeOB5afTYDm/tr97J4LTY+mcPflLjyOqSiIZQ+taXjcPE/xR2vXNpvg2731
FDTrrF03T2eszDGrHng+mm8MCScu9A4HyrTAbYzbw/UVOg68awpQMOe7nT+m0xk9Obb99iUt7Jnw
RhlkRhL8vCh0o9r+PhYx5WccqiNVTFi6vREt1CSZfDIFRk7VoVLW2Q2RiKpL8rFDRn6l7hSPvU+n
teXMyF6PkD3Dwsf81xxmyIh0/LaRnyUoAsLynFYeXSyEXI7nBS6QjBf+hm59OVA5GSQEFoPB79NG
xpREwa3zLXnQcb5VdzWCy0h/PT3AY0cRspP/kuseKkknQNEggxFa2f5IQLWQfEjCzWkRrvmO5RGx
L2Ox4wZbEFlYkDFsQM7kPqlLvpougot2xR/kJ2dcAVgpBlvJKvku4isUzcf/SVi7/wSLvSdy3yKW
wOxq170rtL0Bj0vMUNChg7tBNRevA/6vn9N/Jy/y7m1o7f/+D37+Keu5yRKUHB3++L+39Uv1jzvx
/edL+z/mD//1wcXnti/y5nv5/kMHf4Mv/yV89b37fvDDuuqybv7YvzTz/Uvbi+71+/GY5pP/r2/+
4+X1Wz7N9cuff/yUfdWZb0syWf3x662L5z//cCmm7b/2v//Xm2YAf/7xiPL8l+d/PHTfu5f23d+9
fG+7P/+wGPtnCPBHoDTjKsvkfrDhxhfzFvJn//QcNwQKG2JcygIYkUqimuvPP3znnwTpT0DHYF+Y
qogWzh5+7wT/DEEuD3Zv8LQ5yJH6f/z9dAeL9HvR/oGU4p3Mqq798w9y6MkYiUh7vB7uOGjRuLi0
Yk7eVM5YeC+BwwEls3ZrWqNpxK6HTD95Xl+jTt9qvHYDvMB2pgAbn7x0QiTH7R+AgqWVFUt3KvzL
MPXmflWEFhhQxrAULRoey9qaI1lMXv3DK7p8kivMlchJnAADzXnxJzn39yKdfPEdBQQ1/0lKothN
wjJVk6h0shaPQmuvKW9TxwYTyCoRniGqAXVlWV6DBEThkZOydOYrF0m0/C+rHST+Zm9Jf03a/iQd
minDOYxLX+ARAHwAywci4kNz4Ttl1qcsDV74KIE3uOtKimoJQYcW3X+6TbpsROFjLbK/hM0zl58x
JYu4AfKRlkAtAwV1PFYKD3MoX+ckaHE9lj0jP0EKEM5KRBdgvQhdsGRsmmlMmm4FPLWEAhKKWrqu
7lD+MKMsy6GajeQSPZJVW0RSKsCE3aBOQ+G903N0eGYAf5EAcxWoDQRmFXB//uIZpzSz3LQh1jMD
J5ENgnbtg95vI9B1SuyoAvkQ+4a+P969mZ0Dq3NibYxcCqh4lJzbgBklS7l1P0tfWiR4TmboHIsG
uxbtl5Ryt0qiMc/67LbCdStIUtJUuu45SAVz+P628mbYvunJxOkFzD7kwMy07B2ViTdklj2l5Nny
ESKT2Btt5n3HRrK6C6kzX9xkliOdDyDGmvuHArwuOo3aNBOYlNMLcHim4Uk8tJgADg0VLwyzsWx4
BLmTnc9FxX/yUFdes5WqLvm8tnjZImkKWtkJq3Ja5PvBB36AdgxTugXeT7rITqAclYt8tptnykbs
8s3sMI0Wfq8Z+5aus4BT9q3pMesqatGSwL5Jex6acD1k0q7HM4qw8JPMBIRAJ3jdqGAQQJi9WIpQ
41ai7qwfaYb0t7WbENFjQ5STTFsZ92NONY2zsp3dOppC4OyoyMvstH8oa4ZMf2U5TfUQlmnZVCvl
yca9L4esOkeqfhhM4ToLN8sILSgYimDDcZ92+JT9yIPGVnr6MTVdAyWwe3Rl0DUobYhnRVNDBuuh
dgtlNk03SvOS1cnZotOF2cdjMGBlINEZBpRQmLbDxwiU23Zzy+SPSngWbHgO66VHxP52N3tXhHuw
+23SN8X3MvcqWNSmBkOXtwus3BpQ0Qna4FfLP6f4qyrTYriiU1HLswHEUsccM0moMkC0jRUGx+7h
g05krOqw0uRHy11mlWt0QdSiv1O6y+oKtaSzwsNZfjngPTmrUs4rcLPN1sNY1/yiDRuRJ3EJZpv5
qkxVha4QwLcyjoICz7bEPSvDRJcx8P4mmETXymenurR1KPCt4PUdASd7es8sIjFYKmYoNBCdIAuK
hjtvYTGgmZUaqqH+5nvSy724NoQiKuK8D8EU6YA7C6adz2/WU/QU7/Wv5qR2eIC3prEjTG36kZzf
0HRpxU01B9BrkYJDbgOGZKEWxVS0JU9l/a1usIvUmrRFQD+4TkrmK9L2M6Yj5IPQT2U6zbMf9WkD
ANEYBn9k94nS3NqBHyrXT43Vt+wmQCkT1GSiQynCbdF7ZnlkC6wSdLIPvjfc101e6CctwHpXROgr
NocW8PIsLJCswhS/JHBF9VNQThPWjnj5jJdWA8YpWNUeWEk2zO/N2qGOO4ODoV7Fh0FiobkWfIM5
vgIYzjaePLMq4xt0tVcW36eWVarehEPjDA+USN1dNw0Qw3GHXjaIg62El9MuoThcv1ZBxenTYA8g
0lv7ICfL/xpUJeGinNaNpQnH7OMKEmVfBPxSuCBYqAbhc5U4YS2+aadsmwR9RbZftxFgLKS4QC50
hKE4LXFpjVxgjtuug3PbgZvxTmLb2G06lmT8SnRvlHHsqTF/Lm72cXizQXnsG8+JhhKOCEHb5IO5
1ICenn6M1yLf/WMUyXTmvlb/om/FFHwd7nJNhh6XvKx8KmlVdigFkb1nvUiVKlijtGgrZ91wX2Z3
QxsksDh16slknQSdOwD2zfdHAdJFYDddoTiIPUykEcEctSOqDu9Bh2pnuGjRk7yCEtlplNuUZzXu
eFC/gs2e2tBDOaTwLi54XnRm5w8AL7hFg41fzxEpGjIN29MjXoBmYIg4oOBuYNQYLUFMcDjigvG0
GlXrPw5gm4MTC25iF07soI3eAoaR0l3qjBPUdipQJAS2rO7Vs7VYbVSa9Dmo9h44um7wvK7KdNns
stolxkQqjSLxjRJD3WZbDUYk7Do+lsanduagxO4EKhG20ekhLUphUA1g+I8QmjAPw3Mce2GqFalK
LfPKfQy6lGBvdXViHqCzSG+27us+BtvKjGfj6WS2OGylMSlNrXDQWCnIIK+cCRBOCrRNRVt8F2Hu
0102CjMPCryG7IarCZ/KUmKGiD5w1m4Ky2/Ipg4aUzQ547zAcM8MbREBYGgh+MSQTHQC0zNCF0Pr
AODji17OjyQZjKXqGgXV0kJn8mdnB4VbRXMnlX7y3cqcj6UlHSzIxEqRzGtdMgcFqSGx+vERXmqD
6Rj9nED7yKBhTarMCqFidBS1sW49zOYuc1GUjitVeCQQmHW4tnNjxFgOpgL4XZiKrvNTC1g+os+x
JdLQzfHT2/wYU1h8Pz0JC+uEPDdQNHB+4coAhfLvXF1n1JTNTFmfhtKXsA5v7q2Lzq+hiBFZpkh0
n5boLo4jI5LiIg+gZchxM3hNh5vEziVcyHryP7W9Aw3p5q6DQuHsx/yAZJRKb81HS6JTiAkyY8LF
wCu4LDB6mKWxmUR3BxrkAKykvKMBjAE25HDfCIlPTaWFjd9NFQ6qX8uWqLHCVE6gPsRewS4yy5EU
k1kIK88cvIRzHg73tiwlngS0ujibCtaZOPX02OlrHc2eTcTgzSEAI4H7MHhBy8gG7mBrJfY0f0rT
mQHRsusLUoOM1ub5DWjUaDOvVdqwGpR9qM/M06gBLLK6tEVPJsBQwtuxrpqkREMcL1OfoJRFTslP
OxP2buQ9ZavCr6R4prnQzX0pWdl8H7Ujxls6OPakVyBCDj3AF8F/bPvNOHrBcNOolKOgj5V26aBW
pnHCVVU1Ich7pq5Hy6icAqVzUE4PDZ3iZCoGbIZBN+Msosnycppv0BTW0wcmupmCy35y+rHf1uGY
Ohz+G0+6iy714ZnFvhaj1ghroYr1Ba7NeR8pFMuwzRD6CQERqDXpTyOTbvbUU5HwFaGd68Qz4lM5
gx21a8HcmbnIySaeSHa4D+tWStqjvuJhZdtbZ0QHwgZcPUFqr2tw4dLH2RuSwnoMwTA5fZq6iXQf
rBZ3hPc4Mfz+2WsYax61PyTAbK2ldNL2YzhpUWwB85tPGy1pUMooLCRBPt1vNGiOfzhlHlTPqVvL
YVpBVWb1EvbdiCvcQoytk+8AR6i8YIU4wBNsy0GBy26Af20VxXZgtduK9CUNKtJhlicAfjT0gyZy
gEprp2nrFDCBdsdAcFvRugYofcizVFxX3gRyinU+JN04XI8eT7Jsw2k59t49r1yiLoAmkSbBBroC
wpaoBsMAjnXRBtkYRuAzZKpbpbzR+XwxJq2VZtsxK3HaxIDVojCwQ5313heQV4Ic4wLKMeIyZiRw
W5ybvobXFUbdTNAUeitw/YGX7u2XVpYJvAc2BwpxWrZU/dC9Ct3hMmdNnbg73IpYvh/PuVegd3Oq
cgcsyh4dzLloe1aG4STEw6HyHaiduAOIcy8NveR2Huux9tHha+Wj2Pi4d3Dri6Kfw2C4ZTnxsjBS
YWhyEn7TeWnx5CecW/qKUtFipqwZXWrlB1htlXpXFuGNL66dTGWOuMtzZMT5esxhCJI1yOIJnh0m
yzzSPFjCdtd2ks6ZWtl1kTfBqupsy6u+uIlbQV5pLn4f+yRQKm4QB2Nm3aDPcILEDkvNl+D54bJE
SoXGp6dpi9HHdepUhG3ydDQzRkRX4EW2aWehBMA3Jp8OXYI6zxCtxlAAXcHf2HZhU+Jz9dtQ087D
XVqkciAX+ThLWg5pInUQZALTzyyPU9PU9T47YjLzXNEwRy7J6q0GS2FVRZDSF6UQ0KhNk2XwtOIx
cGZfxVmQer2FFaQgB3zqwBCbVZgvMB7Kbdpr6kwfgtw3j5xhpWv9wKBZkEDwlvoBuD+jYKyxzMp7
s4Xfof3cTM0wgK4AHcRdAJZGFGJVLcSitOJ16ZqGEPUDCbcUv/OmWrKHwqMcJN10DJEAQn9z6mAu
fmkP14ADQDlubpnB8W5+nYweWgPu+jcfN/S0Z34irVd8IHbWWOhufJ1q6+3jf0/y2+eQKXCLD74L
pAM/diorHX4UGauzZptVZMaglasnyEpckmRolLQZWmwiUJKbhZJ66KBqiLz7JrmonHAGGbVTpMPM
bsOyl5ilwS0FPuLWyLE1MdIcfAijwp6N05uUQNPCHvUTW/0I32ZQ1thBsGtvY0rRNjaruJYVG53d
3AcmOrfflvZNPRgvBOaHUbCt22vPF2bwE5tT6GniNEZMSlOGX85S2X76qK0MVQmXGCkx0/umSLqf
ezwlBmm+BbB+Lf4OV48E2tV2qXn0twm1NFidG7D1EUn9tWV7VZFfaNfzp3qbmIyWvR4z0KEP12GO
KsyHuh2xvtngu+qHw5IK6tN68Fgx+GaAs3vbIpdtvtAdzAsdkgAvBhYEHym1Z56/6lmSjo+9SESS
baokwPemijgJ2RXt7DvdFXnTFaC1hZ2//TXlYT40eJwpIwW+BCeAhPC8zgBhuh0cpZn9CM8tByVG
rcBcneHuKOEQDn5HiZCpEzVym6hVNZkbLFPaX/gyMdu5x/mK3xVzz/JgU8BZnGbAdbZikruOSrss
YxFSUaK5sU2QNkRjTo/Pp51q8QKn0RM3perx/1yOSKKhHdxBqkghly9uUGzAkRQYmxzSnTSRwxOr
+IQogM/a6P4I3B8kiSeiXFiYoElFH6xFiSMWDKVWBe6/Cy/EUTV9tdmUw94kQsqi2P1KJ+edSJt8
0wMDVNYglmiBEQpWxBTTsSWvewY0uAIT1nJAq+onkgbg2XpUZExHBs7z16FPYdJiikg9aXONiIrb
1lszbTuwcl1DzfThtt9oDfJVRsXf8qdBW4yYAad3zXi7LHPx0kDB8XkFID78lAmNvDKKsYoqRBEy
QDlK8D84DT7BZsfEsIPXt9CrtySLdjzRcCCeq4a7FwlXGt8BXGiTeuMIy5E1VKCQQb6UOwVC37JE
7ISiJ4HEhHdVFszsp46CPRSYTEXQwVQCIXvGmdfOsDT5BrGembweaDyYX1BWFcjF56JK8OfNLDDK
ryPcM25dAra8abKbkOQmSSl7HHcf/IIT1n2kSGPNfI3GF2tON2ysPdGCZtxyGI18JIHYN5qgIwE4
nTirsfjaohqjYlVpjo3S40bdGrdxoHxvM5l3EploktkZGS5H7ZUAQyh0P1oPDZxpZBV0rUL2DfYW
+mWNtcYM5NQ2Y+B1ZcH4I7w0WSqRwV+FZx2Wcqy/sXBOlfODToKJG8ZUPfMNdWXbWX+NmYNijTVO
NCJMjxry3xau5B2/eUJGciy6T3ai8iSJuTeTdLofffg26jkcgAXrfm15gNTEtin6oQyBr6Db4knT
3qWoXcDpMCHYdxwJnxKlQGHvgFYe0CWhGw/4pYU+HX/EzdS0+jWSt7VUdY4Ecex5ZDbDejU3QgzG
/oVzYqwJvH+zebO2NJ+oXrP3PHfN79ATYeETczKbD3KC7ES5RuRu7jYywWts5QTeIr/R3Qw4gxwb
1ezKsDTv/FJZ+JSwRKh8M2+95cONObWSuJnmhviR4zZ2cNenfjLKaLQrZM/prHnoXoyqMrsc+Hgm
HdjinggvFG5Zd6G0Df2mNu4fbpC3NE9eZLhp/PZLkNeEONIUVMV6eIvYqizXfhHlVd3Tj8WbwSre
Eo0qcEwy2hLKJCHbhjWUrsqkVJJHqWK99QDI4Rpj7oAiC1XK3MS4cSmdIMMfhHms/nXDWRKk7chj
er3Z5LVrrhlX1TgZnfQ5+o6zyEvbqizXaS6wGzdvE4I8sDF6BWq08b20daz8KnWJ8M/xjy4CeuRy
YB+gwQBqRU3au7Ry2qFOD/lq9wENZAxP7SfJhN0wSphZZVGzg8SAxAs4PDNlnv1MdIfAdS+2M+KZ
uTgB8SlK1bBxDwPbpp/A/9f6SFW9mcYcOWA8BeIA7KTTohYJdOwmA4wNWUhZ4f8lD+QYFArI2E71
t47YxSRlrGpO6S3KaIx2hyw1i9pnOVZYAgIUS/bLOJ5+lsMUAnrNoT+ghcDgcR0OPXcPh80HAjge
bL0H8GPCjGWeY/zxtkVvxlpLuM7n5vm9QFDbI3EAgisX0ALhIq9YpI3tiNLm92qqcFAAqDDsLvy5
gJn7tbNPD3BRXWlGiNwtWurBRec6uI5aCJwEMPqqTrD7XxZjTLVJ2s+MzJ63mWgbDJu85rr52I9k
zldlXxl7ToCv/2C1muIgOvNEh5qOJ0IoZRgyUKXsUaToFonGObSt0Z+Juhdvm2qEX4c9PvUFh13P
giHDEqS0n7EzQ4LDAa6FlZoHyWuieh0PCpH9xiuJ9NBEB9MChntVK3wc+4M7N9lMEE8CJ+L1Pqt+
M7OnB7FcRiwcRTkgirqRknWC5S0rzl3VuZM13KRtYSyTfnWE6tar+o+zFfT0TFPQMXmejYU0/1BO
vpgzf4I3Aqb3/ubXsTclqcojW8KygtW6zZJ/K7WGMnnT6Y3MIgw3tuo7c0BGjkw0EMLBkGe8YDjJ
ZjX8QmBfVK0yB8bpCTX25bf9QX4WQKdQVFOUYsAYl/nMcdZT1miv2PmV1RRe7JelT76xBhvm3BZ8
LwpLF+DaKwALLS55F6au5G459wlLdm+uyOAhOwI9clWJl9OjWtyt4dtRoYEWV9c0cQD6d3mBUqGI
mwPEKPxp50hT/9pWLiuMq9iQ0oSTYwDykdguaeP6kd8IRIGRgCsK4BNSTf5jPtowgmee661EZG/C
kcPEFKCb130tGABv2aHls23cF/lZ2m4b7dppu3a9yVRJ9Ghi6OVfra5w0R7LNkHOF7RbXCOKjTov
6ZzyCl4ESoOSWBY1MlLXLkVOxL4ruZckcjfDZ/HkDZ+ywplmoKnhKuxrq1SJ8KzJXVqpdSl67aLU
TdqsLVdB4yEFeE0mRxJ2F77dMxYMQRK55VXpqAmccekQopQHLdeZg1xNjhKSHQIgPytXwsprqMgv
x8m38GfgkHhzdxA5BDjE2Kt5fQuBitfZHNPSxZGCkNW4JyM4ZuBoS7B5ipvK7THdcP1Y79+QVhgn
03rzuWpc2mLd7DpwNHp+2q50dFS1TVihC6j2Rd5Hf6diFI7zNPrlYL1uIdz4jZhfrQLjXPhqQMYL
MU/BAIUWSIgsC0Q7w6WNWxSDxY6iX8R5uGcQuXgkcMdDcsPmLqT1RY7WMJOkaIcG+d/5LT4Mx7kl
apUWfYl0MDJDPm4/IjTEB5LHVi+T0S4jhfpxz70LVVj74zpR7P9Qd2bLcRvZun4VvwAcmIfLA6Cq
OJMiRZrSTQapATOQSCAxPf3+SnSfFmnZDF+ciLMj+qbDklAAEplrrX9yvf6jt0bT1n0EBzkibdSm
MLuvsE4D3PhYSKbgWco6h+awz1WPMi1pLIrh7yst8RCeef4y258tb1nH8IpxnpAf2igqK3tXtoNh
0qGzoUH5g2IGxk+21Mq7TefF3tQamwYTkymhZLS8MFndVRBfGuGctsXA5HNBlx+FCry2yM3h4GJk
Pz/7ZlOteSpcGgGcVIK2UY8tEyFDx+ELFPjnHtmD02f+RdhwnpT7Nq99W1Pd/6j/GMgf69e1HY+H
4cvSqH9UqW1QV7SSirgkLeNJmX5DANeQdQE/w64qO54rY4o+crh04Z1sI6PeN4WHtCjPsvnOg3te
pmsxi0PhTs5JYTrbaaOIDmLC0t0GyrcTElfyqwD9GGHi7qQ+Chb1iZt53RDz9eXPpZL1Y2YWXbpE
FiTzsHbGA004oy679c5DaX7uKj7Hdpb+hT8XMg3cPOftmobal8HiQrwv9PVW1qO5o1sYd9iEODUr
1m++5FLf2ZYrz5VrZOcNTOidNzAahyCTnUydjtI8msMPgcx7+Aay+FoM2NXVuczi1SUzyBNRjxuo
3exX0YJOt9Jz+afDtU3csg32M//kaUif+KyWTuOHmouvfVTVh2pBdhyvUentc+y77yQWtVtcMzoa
YsPpsvt52cKn2mg9Rgy6+TiHdrEz7dE8c82jeXOHL8yFy/hwr8ah/TaUgfjAULOARzU60VcLCIo+
y5LWLQrNvNjLtTV21tCMt8PkMghhK0iHddFnzqDwTfWaOUxEEIk8fCwmO1pPYUboL4Ptltau03Kk
/SqafI0nfAW+haMXNKkhDHXWRNAkUtciN3OZnIr+renOvWG0+gQfiA5m9yAvlsA1zwffOq5QJC1g
u9k0ny2U2ZdmUE2nTOWNs4L8GzsN2f2+WvPstPG2hVZOOy+NT7Ps52+9YSyJXVjb0zCUOIBHZNGf
Rds2sHLzWtYxTC6lU7nN1XLm66zPYtOSxdVqBWzEtHrJNDu1c+aGZi3P1NKrvS21fe7VzRIzgX7w
5vWLqYW4ci0+n2nQhNwHvVnE2dJMQeqtnbNzg7G9krmrPq1yoVY0gd2zIdYV3IwqCYrMk7GhHfcJ
xBxzGLtuDx0DjNjGUv/DYrXVBwyVxiqpxjG77/O1f1SLbOy4X/SCP7dCHVLy+0CCQ2aBfHhLvmE+
Ec43kT3kGM9tU/lUNmRWAD41D21X9ESaTdaHCHDjVNoqTLQyxZlbtO7TEPoLmeqWmoBDXM1FBQ7H
2ujplHV24YdGV8S1VUVPpBqbZhpSN2ICVw79jT9jJs9G7/tJVGzByWh1+Q38ITgnc67u7a6Vh0kv
1qGUk/+kHHE/07/fbz0haIdeunjO9E32beWBHPIx0HpHebrejQpfuli5PUgyIfSxmU/TKf5w8tBT
H1txFgw4rrRj9Ows0vlYKtE9T9u0fdMs8HTC+P3ShfBwMDkp0n7pxzvqXiP25na6IB6t+ryZXXtw
aovEsJYx91W+mi5n2cKORP56yJzKq/yTAMAokTjeHSpPq3s4Zw6/f7LPLLN19qXvDJ+YF/Y3UZur
E7IzorumUdt5NpT9bgnYcmnPm+Kqdc3xTGl3vmkHoT4q8m2/ONXE5mD363Tlrg0fD7O2a8sZ9fmi
gvmUjAMUHp0O24PwGzelbYf5yTgmOt0MJS6EyNUHAsPy+5CRzqd+C8ePHPjZCR9bcLlZxgi3yi/2
dSS8C5B3y8ERjgDLcFtbh/Wu2v2WGd1NBTRwky2d7BMYK+ZezWX/SY4ai3LhbduFilx9DoGqYmrR
dB8zZ4sa9uxm2TlBFZ5YYJHJJDf3OsTlCMRAGV8NgSrUvFg9FwknKtiFGjwNNKP28AKXsikYd2an
qnrEi1GKi9mQ2Q3Tn/rKcNf2oR7VE38HUcRYWA9DQwVT6qC8WqISWqgnreIs6qT9WRtCz0mdz+Yl
FCR9X9jT1B9yu3bcJMqt4NwVnQr3kdm00VmThzIFX3a3eAKHT8Noa4K43EbSlhpHtFedAQ/hfDX6
gGftm/OoLvpoAoCyFmXNp63bN9fO4hofgjYqJMZ9Ku92eSTVLfGTx7C2ulvz86aouiI1VOvB1BTC
Mg7BNAzb7Rq2mMIdjqWHmUb90tVdxVPr5qw6q5gVqDqxAiqXxGu0mC6Z4pRIRbWVfZyDrVuTDvPA
C2iEwkpnxJXV+ciAYHzwCrpSxT6i5Oj5FE5ZC93pZBr94MyzF7MtP27OKuwpXgnwjUizYLNDEO+C
VBz6em1Vmk+Dp+9IT/th95jVkYqVIbK6OkZdLHeFA5sntnO3xjXbMrbDTAOM82zQ2+bFHJVLm9gK
fOEyqNlOU4h7W9oxcTsrcTJPUC9WZ6OxLkN5Xa+GH20Oj7818QBkftRUR/aYtL3mehzdMhzT1S99
NBatHjq+hxDYNdE4/zY719J1flHloMZx0zJ+TrZxIY7SaVYAqUCX1UlbuBjSZbM3X1YF49u0XIh+
czLXClM/NPOAUV2prNMqI5Y0ltoL1tieQeX90R6xV4qWgIQF4Q5x4FYOI0JmiQ+WNNTXKaI0cZRc
7UPXCcvZZVNuazuhhMuNLoEzAEVujoPcv10NtwsozHS4FnXCTjryBzrTKJbiC5tQj7gvl7WMvay3
lmhXNYEV5DtpL53nXVrI/fU9IDPB52Ufuk/ZNH3etjy7z3L5OYukVxIhPzd3M5yTnQiFOpgcHiab
hK+A5QKiBVa7vlIOEYhTrqJEElmE9Sj0UaKUG6+5U23tE6vjr7EOC5f9dRqbLyMhxfugQ/7cZ4u4
BPkMzYTYoblPNw4b9yYacucugNiksHpmBsV6YMHE8PTmr1Ynqw+yb4dwNwRBdjF0uILrfhiznV6w
ZT1lmp0FsdEs0WnTlX1qt329r3rh0R2b1i4a8+68Ep5xaVeLe25LwNQuGwDVI9qi1LbF9NTqQB+2
xbbrGOOPuknNaOqHnbT87gpe4zyeSjULPB9nc0n6KisT1x8mGUdWI1A1QNTUp4PPze1Whu93m1DF
VwEe3x9KcL9U8VEiTVordcUpz+Ff+FWdFiX1BT9B3HLqkHuETi3RrcwfyiKzPjMRXPaQiaJDZ0bN
PpBBeWOUpiJV0c8fzba5R3HNoJfGbR/YovzUzfbYxZ7TdZ8cU6gzbTsIoQXptWFSMLQ9E9LmpjOT
yXuxTAlNuHONYZY+m2YLNWHuBJ8rkVmPleXMFxOIcurJvjt1GGU/AAqQP8WetsjYKc3+0hfCoW5l
czwuQveLWx2b9LVtjqf2Yg/P3RQaxa72CwBahtydf9p6bdElgyqWEQxs6xhiBnNpJU7NPhL7RlF6
l7Uc7Oc8z8cqthF2tnFZB3mYVPy7CWM51kS+Sg8hsraDlBZ+qhW1VpWdNbIb/5B0bYT4SccxP3Pw
otWOjHCeToyx8tNRlsZJ0Xv2/ZHPsLfIvNJxsRry2vOW8llPoeR4oPPcd1rA0uqE51wAKapzuUJ2
iVVGSXOxDFo+I8VciuSYgDTFxVQvX8Zx5Vvho6RP05Lp6tcJNG0i2nWadm05OWcMzzOoXMWyUcxD
Z/3mQm0V+ybIx3N3pX+LDcqRMa1Fb3g7o2/gIpvb5D2MQ11/CuS0JNXgDGltGr15pefAugP1CyPY
StRwsT/OeX0gX3Y8Y/dr593S5zhs9EtE6Qm7xOiunHy2jESLI0NwbUxP7pScUD7AlGERJW7e5KVb
Tfts8oF4miopK4o0tTu2sVMi1r6wqamdVmyPLWYN1bXdWQjP6SpExZZ2TOOUibJ0Vq8Hw7TL1r32
tSPCuLL6wnmqobMabTIZ4VKKPUBetZiXmLL5XZTQbS+ujIkTbwadBBy43prm4GohNkuwzN01badV
NNX5GgpGOsmgacDkTT0xtXLiBfp5pPdKy754xEXY7bJ05lMB3kEl5LTEjC1954/7jFqtPdW5Nprv
Qz8sk7fL4WU17c7rwQDvhGmDCR0kBK6xTdXqGmZ5U2pZ8R5cAxqXLmFYg01M0O+5/W+NEQUmz3Eo
2zWNZL54j57y7PzuZYhsyCMQMtbRcWRrW2KR5yiYj5QCeAxHfIbvcAu+Zq4wF/8A33vje+utISo+
aTnnRh63IQM4g85WlLPPEcF2PD7onIFCeDFSUC5XZhmZuDDrbNB9ddhA3XhbHHllVz47IaYaTerV
oybMwdHc3hajarNtfBu8wWnEnTN6svB3PgTawjkztcZIAn5UMVLj0Dtk/V7KEKcB6INdWsGOurQh
mVG6y4gdc40KiqjQPRRj0KwrOWDuxIS3SKB66Xp2d1m7uEW9kzNMoIjZQduFFxulX7gTRu0L0LlJ
RFITitZH7i5YN8c9gEc2DzLU9b0B62eM7Q5RXOxqvp0dLJjmq9lWVFmw8nNVkZs3YDQxKfgzS7zZ
PaDo5uv1B/v/LCqy6caDtXvCfLq46EzhJJXt68vSWtdmJ50GEtkUAVBLo74ro2UOTkk22/CYa+WK
UWE7V+1BjSbsyoVQmBbR0FR9lZt5zN5RbiNin3NUp6OzrbdDYcwLBYJR76hA6RBFKT3voHx3bFLR
hMuzsYllxc82m3vrNqyKykvnom2/KAyPVTyUE61BuxkT3YgqrXxHOaGGE5171fQ1M5bjxIWK2sZe
mDDWPfqxSRj7RlshpCG7J7lPmG7X7dzVHE6soQs+1VPtMrAMhI3DCQPFwqNDDdbhCgNBU6e48+nx
EUoGdI5YSdh/CVyTfqJAsmz4Tgy3rjI6b6KPe+rwywUgcIlnpwp2QeXXZ0Y2dFDstYfoA86fbKCU
2Kse0rD1IqAyY8wP6Cl4McGSGTHq5P6kl3VfJpqB2fMGkYK1IaIP2jA77hM7Y9+Sy83Ky07dSITR
roTz8c2AVMXwkESXC4NtePhMcznnH4KyUceqy7GLEyoY/0xhUVo8s0U668GZ3PK2mx1xCX0z+5op
iycfztsCjU5oJiMbyb2xLMz5Plw8fTOrOucWkNeBWgdNx24aEA27VB45kIwPgzQqu/nUYmhBUAKc
nT9mx0Xf6FWDe9K6ZQltUnl3vci6/Wi35qOvBiuOAviRuao3lAPDtsbosnBcQ6RWpLYeJsRmdQtx
PyqmaDrNfAVrbmg3aKqZIIIunInGhbJBN5zINljtPcgV+C+2QcWQZpMzsfUa6DCKeJQBtEcnG3qK
gnYdLh0t9UVmW1OYml4myR2BePJxXoIRNvTYcpewFILPrspDzCAowK9741jxDri5tTE19VrEfiUi
aDJVX+QpB3oJI4xxyc3WMAGIN19Kf0eIXLmmjtkUu61f+DuZB80POksj08mR3+chb3e2IFJzHr31
U8BuMZ0vY6tkWvdTeDt4atRczvN6GoKCKVBjd5dOLezzkFTgAPqSwPZZWSI6N4zcfl7rojpbDDnc
wCEsE7hp9hNqHd2CfwQR6dwepgxJMLvFmup5LbHmUuEodjovSH1HOePU56Vlr95+9GfvwRC5XK6Y
XFV407lds8a1bKxPRQQTI24giFx1MF/MXTB7K01BZKO26IXpNbvGKvOPlbeQUMq5SVVHfZ7mjurD
43Pzr2dnZgzt2J24CuvGeexhf+CZoutPztB0j2rEkDQvWmaPMD0hcGX4H0W1+pQZs5lRWy1GYlB5
XCqN7Ghg7vK5zbRxqko+6lQVVXA96rE7G70eDYoKqgvmAsGJIczwgYlxEbAMMv9Z2puzW1xzuJ3U
ap9WQzfaOMqF87FaMxsoPS0jnmAYwpPByVs/3SKDwglr2OXQevZU36LiLVLFcCtVLHWcqBxP7yhf
rPN27XI4i7P1mIt1eYzESDrLoHHTBzDaNWEtvkN3xpjcc8f7kHL/YLnCeu5gxj+a/BUvNhYeHFKE
R7RA4eUC+eAgp5GvLtRPEKfHG6nNVcTh2JkW38F2E2VGRUVjuc2B8wDHbh0OThoGkGb42xdzb6s/
SoYdabjQqPRonbeYdJPuwQhr967MHbfB/5LHKGVrAdHBAK0c58uqmf6rXSWZB6lnDqiqmVKwedRV
j3S0XSNvlTt0rnc9llivL7sB91Q4U6pHlw15YVnLpgdrAAjtrl2iN6HFkB58JHU5nbmM+amp86bc
TiGYr+O9KJaZLFec9KuTsgub0U2Eq8zRSMPJc2fF5lXBsgFrg7dRRlbhY6Ey9tZG2Riaa5FgXaPM
5VRjQQIx0LcXb++67Rx+9tt2ZFPpJcF+NfuYl5teSp0HfyI1Vj/LINq4cL+gSVPGw/Za0Wjz0UCv
dz0oqrnsvpm9sQZDCtAKgXA3yHmtCFjciqyCxSRxqQTcYA32wCBZmW1m/2FywpEWpnAWX6kH/BLE
VJLn5IX0fUiZiqW8Kstu0F06zGROWTtTOnron3W1TRYhGiXezWsydy4lWbzJnJ3hRKCzLiMc09fj
nbh+Zkb1Ic+WKej/0ESq2F5ciLDiv8HRD/zl3BgHGubzch1E7SeLGYXBtP9neO412gtqGIDTo52N
wF9hgR81+D9reAtvRZqE0dzXqpNHbVPzQvxoqohwroPRAUu9A1S+xuSPV0TGDVh51A4D+R4tBn6+
IsO5cDTRS3xrXq44vbBqHK9VQPNDkLsaEtxkLgaSj6IEFHy55X9l1vB3JgyvfBs+dg3/+0czh8vi
i+qG7vv49k/9/+jmwLv9ezOH+FtbvDZ/4I+/eDg4v6MBQjkAhAvZGa0Tr+zFwsH8nbfpY1IUUOND
sgkj/tKfHg6W/TuKfSiL4A/IKgPf/r82Dv7vNiHkDvQcpkhogYPwX9k4WMdF+l+AGWwZJV9g2tin
4QUVIsZ+vaTstRL05mSvII1bYKx6KnTbGGDVYmC72v5+WPTcJ1O+9X4VWzNG0bsJP4NvMxZSVlzN
w/LFJcp2jfMZlixkTdVpKNbHNnAI60IkQL9tnc4kpuZAiL3t7ZhH48QIaLwYzGdC6+OImOCKw9LI
d9WcbXUia1BINnHFlHHWumovqxkZNjEeLPzEnPknTzbOjC7xZgrImDHN3J13XkcRxzeA7jkYCju/
KXsDxpgcy6pJJj+rzCQwGM0mQ2Dmf6A8qnQyRBiZnQ3zvMB+V+xKMcNYXOsNOe0XS6o6XSx+PLu6
u54v2TA1cWf7ZZVYZVF874OivIWEufo7/oljiEBvUwBn1lLm+95x+48uNbSMe1eJe5EPYEzKo12N
+9pzVWwParjDI0AaIB8jxERXDoZg6tzNTwVnEPgL2AtHtmmCUfXbVjtpAb3tO4orpXdTqI+KFiBE
JtFG43a7pTSynEegl/C6aafSTSxPhJJIO6/U+0EG/XNU2TRHbTXg26aqtUQGLbV8GHuHMnfRlikT
LCoyd+dtUweUYDMyysBCvdRATbEl2Ry2dkKgKi4BthoG+2CHK/u9Y2D7u48WEXwuez1fFqWtv01m
a9fnnir78broO8bMC3xi2nrYyWB5Pa3RCWRNPe4d+o4ibYVpHuN+3NWOSyiNa2pppqsH8obE9xX6
v31YeKKPK+bZ3odiypvPzDJnwKZoKtsQGLsPFjDKoarpoAIHGaE9Mj2BlDlW+6oYBMD4BPEc/G5q
brwlEO0u76LyE4t9AJmEvusiT55mjzJodD53qwyeSnxVvMOyOf0NkqsJojYDcQShUQivVxCHAaob
ogRKm2ICyp7I+k7NAQ1NzKCMoZQIYdrGUV91QYI4C7M8RweOuM5wWpgSJ9i36zJSKNp9+MWETXHv
lbO+05PTRfs1rBhodg2MgbhelvBrOQ3uH+XczRuz8EAUdN/AuKaljaueCaiZRBoBVexM04LsjLHZ
47TZzmPVl5zbMDRD89KQiwNyVojvc1bn5+5UZ1/xabFvR8wqnsbJoaGd21Y8j0brfC9qqT7ZeurP
hkK590L47ScTm5D+xEEnRJGn8mzdd15vlztYFssZhBFjzRhYew10UzNbw3ScAnoXl+8RT7SsKz4F
nb8ae1vAJ4kLZecyDcENQaAIE1piY26iKg6gkKBcG0r+amiAJMWZ32vUL1aBvraPSnkIsrpnDuU5
QVp6SG4K1ToTDZnT5CkD2/y5y8Pp0QmL8X5ma7nLdQQbBf0b8xZy5vQ3/8erBhYerrJmtm94uy1L
xxpPm1yqZ1V6tOv24qpno+y5KVVQ4bI0HPQVajZIHQuHwPuWrQ5Dolx1fOC0EOQBVVNhfcY3dTwf
8VqvoHy4jJlprwQKFCcLon1lefDBZzDIj4U5NiLxjcERFy1YTxgP/TZFqVWibkrYshYensFg8TqE
y9Ns+4Vtod5pyy2xn5yGoChuWs8l9KvsKsQOfqHjoB7Wfj/ng3o2XbhxseEh+kiNrqwUWFzWXEYa
vdbFkPGPK9Ib3WT2W6u8Lfqos/YoRid58Lvc0KcOxhPQizoJGlGuvX1s2YGUlp07tFOfjp4b7hV4
frVjZOzfN5bsIn5Wafn9fbj1jZni05CfIuLKUboMU5QfZBGG+YH1rywmtba1fkFxZX9yemVKvFHZ
3U4i1+1uwN4Y2VVhM6CDGQ2xJRVShGv6ewxRqmEiyAMpJwhDa8ChiL1oGp+yzLTb3eahLOY/Mu3A
aaJFrJfNlQS3Yx6ciVI82MycbljqfCzCtprv0B1zunEPKGWjsLQu7HzyXli1/6qA+tvC51UFdfTE
Anb+9m28fJL/G0qkY6jD39dIH/H8GH57ar/+ljwVX7rht9Oh5v8Nr7yvjv/En95X2FgRZnOkb1q8
dyTU/KeXwsnA+wquno/iHw9ECqCj79GfhZNt/R75/GkcXXxgpvAYTA3J7eh/xX+CehkhFCfcKfQ9
rAz/hf/V67KJuDMcZznO+GwgZCOneuNAtxoro4Jxy/boRMeHtQG+tuauS/3arY5I8vdJlfLBsbp/
x/h8uS6lIQwjbKXwXnhdrm1rAJ3IMDF5xp8hnQYHQHhYkNWZLSlnP72gm5ci8GeLpGPp99/S8OUe
PQvmGIQsHrZ3fAY/eRTxKPU0TWuGGVNWJRC0Mtj29pb+81WOv/jtVTCqgk7qH1/oW57xMLgBMneu
AqLY7MahmfcB7LaTAf+Yszlfmgs8w3Y2k+Bhbk7/+dqv+6kfd+hj9upiq3t003ybGeHNOtvCmmsv
yDt2tE8XytguO1MXe1sVeEcgFX9Hn/26afzzkn5AZ4i62iKm6fVDdTyBqMass/0smIyL1nR4vOWW
eL2XvxOf9Ysn66P/Brrj5nCPOd79z+8v4gDjhDJ2xiCLG45auABbW5wKL6jOjWH97BFYF25TfVKP
fvTOfb5x8Hy5Ufi0x7uEwIsJ2eurc5ZVXNszdnLqwiSXwXYwV3boZsrDk2a2VOrYjNbDdtV7lCUw
kcbJSK0QQeBWPUZYhSe5WXjvPJNfPX7Hso5MX59Ikh/uiz89k81CPdJ1jrFDvhvt/Z5eAwsHGWeF
fs+D+1dPgHw8n37NddnE3nJ3rR5qZO0W+X7KIpqTSXjPOaK3zxyZ3n0PdpBG/oyPTwkKVV2A8plw
MES5K4Du90g+tw8V3tbvJXq/MUf48WJoRy2omugMPBxcXr8YrzHJd4BGuLcXRxcwOIMmXsw17NIC
9WhHJVuHH7GfsK4wmXBw6p2JqmuEWK+izpnPZns2/tD+wt9arTpPB9enJ2hb2V/AUtjD9oEQNTZZ
OtBJXhSZ8Qxl1kmAcYOWCV9Rn8AL9nAgQZj+zoZl/fV7PiYFBj5fc4S/24+YoZ/ebhV0uY+MxNip
PMBPbNr0eRCVDZ0oYzczEV1ufifOx4/D1ViWFOG/WFBxTXasl1YGsVry9bLBcIBwgklGfzTN4K9p
n2V5vrOc9b2YIeevXyiH13Ggg5sLpNe3zicLtIS1WzyBiEXgBK9KTQh52+IDgnXhOQJR6xZQ3erY
fFt9uZVueENTNU+ETQqDbrwXDfQRB+Mbvdj4us6wnRPcQI5OOHYEnW6xDbqV0M3uZLfNN0Vv5h+U
yGgacL8IsEOpvJtiierboqZprds94mOIMUKP7qHPB/uMfDXvFpvxcEmsYcGU0VqjeN7a7b7C4e6+
xN7ty+iOem9pVb6zhfz1/GH2YXJQB0w7jrv064XqTN6Evt0VO+EU030tV5M2sPfeOX9+fZWjsghl
G7O8N6ec3HKk/5EpCMoNh3S212+d9MN3buWv5cJxjMO9HGNCjomzr2/F6DDa6b1Z7KzZH1MPId2j
sgkOzjJGI8iWsxiIFxKQau13jrhfXBnrOIoBrEA4A8I3wqJyGKO1sAfM8zynrCBMVAm+MDB8FYFh
WXCPB2TOOLx9L/bpjTXTcZs57jEsbyoI2q+3CWwq9xH1l060Y+R9jCNcQvHgQIV/soeycuNIeUba
II+kKZ/hF2Dvs510SyM98lttQLAlDCQm/ub6tRzEBTykIbUFu0ZctTVkbExrzifsST5uYIBNzKQ7
vzVghnzxa8O9dmRU3ixIlQ7/XDD89YN92TiJ+7DQFb3NSYf62a9SmhG0qmjau3MY3Umvvx2qkQ0+
WPQ+jNwrVJb5AepI9c4i+vUj5YPzzRA5SPjWAq7aXNdwTYwQkXTow6jcPBFGq7AglMGhrPrpuoYz
Gct1FimNICcsHeZ+q03nprGZ1vRt+FAFxJktudhS194WWuygPYGD6++gM/VJo2Y7lab8hlUGFAys
XepCiqsRUOa9vfp4zLyu+3Bswa+MfTog2uCts3i2LNaUTwGRwZkd3G5sJzFD/uI8b0ZrjNdZYasX
wD7FwchNa6+PTpdGdTcCkv/DP7/UN/KfH0uV8T22uBTWvKDgTamygHk5MCn5RlSlOJC1giW9ZbEP
LHEawm29DvLNZIZ3nPMMkJarNbiwHDXevvNDjjva22dyHO0e7f1Ieni7vCLeJt4uOT+kVxettk+3
zTNPSVcrLqjQmCa5vpnUTnaxDoZ74sghOlh4vKUSifs7i+0XKx1iFM+GGTX10ltwI3dsHGUo7Hb9
0DkwAqvw0udLPR+stk9rNwsYvVhPEXbL50Yw9O9khf1iU3Z4I+yW9HCu/7a96noxBmXP1YmUF5di
iDCcQXr1sgb/XzTj0zeAZ/XtN3rx4TeE/l+fRqgx/yvacp7t37flf/pQ/x/19PzbrinUX+yojxmv
Ly255/8OnMi+w7eKjZx3fCkvHbln/c6IDY+vEE8lnLcCjrf/NOT+73gvUKwfjeg5go5F8n8acvt3
XixnEuhIgP8svfq/aMhfr5iAayILxp0Ur0/OWRNY5FWz40dN09d2aaf8lmlfuVF7Woj239n2vlzF
PRoHkzhzXJ9vaufQmQsADm0fuTLM5SCUfDa07k7y0SywlQ6MuJ98lW4Y2T3Uc9nd/PRubl52gp87
8tfdy4/Lu3QvFpQQ4Ga2v9c3iW1c0wkfN238Lcyd0ZhdIvHYPLKFw3f259d1w38uRRYTl6Fb+mHa
91Mp7dR1TkzIwtbbR3u3OTpmUSI2JUTNDWwlnmC5UmQWn/75Dn/xGnm+nkvjxLgSU5DXd6gmBTDA
xpPOlGWIciJjL4V4z0XxWPT8d599uTkAN56lTXHylxaosh1/C4XnpSYGVRfrUrefaVXr2Coa98Ks
Kv3ln+/qzQnz44J8L4DM7Osu6O2b1RlBnbX0HDhpNEJxsJgpnxrMq8ElhM05PWJcqhMffvZeY8b0
fd6azwWCkT20BHn/zm85PsI3N89vcRmpYcDsIjl//YiHYmUQgsUxZE1IyzgnpCvRj6Lx0wwGWeJs
GwIAMVx6/OZTDBvR93dI4Ms5Sw2TBuWff84vlvSrX3M8En9aZ8x1zSJyDVAsw27SzRueTJGZZ2Y3
wGf+50v9Ym1BtsWDkMFxdDzwX19qdKtxzhZ1/HoGqom+ujsSjN85uX55PzwVcCC2RN9/M3Spg9XS
LUZpacSXeuaYjpMsQZmfVJuQ7xSj713qzaJyxYgRV+k6KX5LOdb4efQ/1J3XctzItqZfaHAC3txW
oQyNDEVRZt8gJHUr4b1J4OnPl6RmhgXWVE13xFzMjh2tUEtNAGlWrlzrNxtYL++gfWW7fzFy6AHY
3GKQILZVsvBqkixdLDZnsBXWsmt3lac3d5M1XLskvf0edEDZHcQ1WttvFCeydIRT51GHcCJLv0EU
dMYTKS9uomHo/vGqg/LE4kfkgNs396PTD4qZpqi0vTospqL/ArxaOy5+YX4R0KWu+LC8XXWQdVlx
nEzARCgmnT6qH2AhtIFeh/Pk1Qc0n0ZEJ1t5ZYZOKx8qwDA1lD3M56OBs+H0KbOLApxVGXTRPNP4
2+2s9L5bKOrRitPBHrnGzxTH+ePlZfF2wk4fqiLNq2UxKM9dL5rq0EUE6YuvNSM2IbrXb4w8cK8s
9rfDqKbKcNC7tCnbqbTk9bOqppG207pAzKcILWag7LcN5ZsrAg5vD4aAMsDz6uMugBbt6VMsA2xe
NDrIJhmacbTolx+x4LA31lQwjIb2px30f+lC8DxtXJEDF5Fyz4Hnv1ocTi692AImH8I9MnGmX6oJ
tivIcBmU822TusMuAEJ6JRCemTeX+M8gUnbCgXMVOKiSCQt5WOW6YTlbt2yL2xxzEZQ7ATheXiJn
BlRhXFiYvhJ/XVf347gZJSgtPpBmwofKaYdHfUn8sKqpcdpoJ19z5ztz1HLKIpHPdc6k+LCu53Ro
tUh0jdsww78cgEWP5qbpNg4iVJO6Yya0qTdu1To/aphXBYz3oX8IjKl5SILGH68EGjWUp4ctyS1j
TEjzEO1fOz7CHMi8AoohsHvFfpB9bpQ7o+8z8DKloHIAPNGDLuca2BalRmpfmeozcYG4TMxGpZsB
cVZxARVEE2danj8EfbRHex+g7dTBLOmMH+C54xuQGv2Vb36zvGjkkEJwZyQoma7qwb3eqpMP0rXv
OwDlRpnuOswQNlnlg3Cpyr8vr663k82jiOQu2b9JaHhWy34VgereEj7qFAh5lfTDYUWb0cHXo+Cm
dZHYCqdmsg9QGNLdMtNn2ppR7OHPaw+3Hop7SXj5bc58Ny1H6oiA8/j6537Aq5eZynzpB1PrqH63
oEc0r/nk5Eb8GaGN9Mqh8mZbufRFufBwcVLLfF08WUqfArBTAMDUq3gHJgGlS01IEEaR3Avwq98u
f9qb6MvzaJIhsU7rET+iVVx0tTH12oiI0cZB8CuTi7EP+la7ufyUVceEcMhjLNTAEdgyiPLr6UzH
KEoWZ+Kz6iy6g/oCeKvKKHD0WmIat7OtULly6DD0s+L93IgU5oFMbqcaq1YEcAWq54Ow7yEnJ7vL
73ZuBBD+ouVK746m2uqscyGgaW5psZERHLqFaqRke8HOXH6K2hon4QJnefIf/s8jwHqqJfZqCSVD
BDrIAVwNoKqOtzFOz/fJkiFSXDeDebCgIL3rCKkhOHLtiDZtoF1ZxIb6kDevYCHxwwWJsL02DYIp
mhlVNEIoiFEHMTw3CpuoxBG3Mp27IcdkNUFNGVUjiAbfWKPBx24aip2P7nqIWohxrHUnvXIsnx0W
YJSMisrd1xFFmJXpZdB0wz4CYLOza9i85FN67205zLKjnuioCGOddguKfTlO0qnsK0HtTSBlZlyO
au6lCsa5zj8wBnA06amlmRrNh5rRANc/ZzcDmIPfCzw21ijw/MvLYdXQUhsCey/dodJgUaslgp+u
B3cAyiuqfAojz/pqt+/Lqn/nR1pYanjNW9rWsN0byxVb+lZ36bIfy+zG8v4aUbDulB85/teFWK60
UN+OhAXigRoLJj5AoJ3VTogDQ8Y6nN7Qaa3hHgCo+b6rjebjYisF4HRpP3izV/+8PBJvAx5LMkDi
ihzJolq8SlnmppwG3630EFpHejf/zrqdjT7FjqPtmjv9me/jyARjy7mptPZWY15Mdjn4S7bQpkna
B6tIh51VluUjQD7nGOUJnDVaj1dMId+ucI4NtAXp1qnzY63/Ztgxat4+g5r4jGJslumtWLrumENw
RZyk9BNcxQHLIGEwzNTj6+VK7H17ePFcW3VrLC6u2LudrjRRu04Kan8J9XaItjE35TuMM7rvEKGu
taTehlKLjBDFfKaSEV4X0aBFqHxsmUOZO9FfRRklX8rB+n55wbx9CD6sVHfYfg6l5LUtex3NPtwK
fQ4hzRh/a1Vs/UpKI7uSXr1dljyFCwDqa1TcSPBOR43OeCuNGMoT7c/8xu3s2oCBnBCukS4Fgg+m
7R+fQ+pwxGEWBxBwK976iaAgqwGzpTBCM/FotQ1M9mm8Vv0/N3qqbchNC3Q4+fTqu3TRDlads8ch
44JChI61pEW2/+dzRJquGpNUo0DDnD5lGcZkkkk3h8iiyD38LfduSMU/s3ZWMRSgFnGb8KHqMW9E
AAdImoXnkyOa0rzBy869KbSo+WSjxoQuBEIll7/q7U5C44FSNMVF8BXm2qFFZkOK0hTPK/xEu7VS
MKLAK/PSw1JMXjsZzyxACuiGp2aJTHuN8enynoIzihCIHvVxmMb6IdXFbzDUH1k95ZXVfmZVcKXi
EqGClDqWTufLEH7rNjP4gKZtAq5LEJX6uBmO/3j81F6ibWzatBn0Va5ZDSPVSc1BhsUWfxdRYpPn
WN97otHh3zyI+xlXU2qz60WuDW1rGVCPQlQtyk9YeIgtXLvlPlqGK8HozJJgNSgnT45wOnura77m
Azn3Iyi2uiKqI4hp7TRPqx8lOOwrc7Ry03le7ifPMk8naUGWX8B1GsKmRh9jRKSsBWEOu3VL/Ise
rL4b3X2hGRCBx6BdSjKoWvaHpvTI+UB1w8D3IsiUCBJV44IvjonTtD54yV0v++WTLFtZfp60sv67
dUbT3MxZAe0DB5/MCy/Pz3O15TQVxZcPmBboBbIgT18PWxun8ahVY+jMQt/FsdW9G2Tff0MPrt05
QRHsPKwY0k1hL9q92SXRcfbs+l8sRzWgcOl8imfr5vAwc5+dzXYMK9toDsIkza11dzgooMCVR53Z
zCrNI9HxVXRfYwPnvq4cl2geNnmTvSvpnEfQQrT6HmMx5V2F2uGVWHX2iXQUHG6soC/XZUMHqpyN
FDxcU6omN4nlDsc2ECjFiSFS5pN1fKWDdSaEYMeDuoOubJHQ3D5dncaC9JdtzhPydaBl/WCuEC1x
0ysr58xn2apxTL9S5QBr+d4+t+FVTPYUNmmth7A6h9sGleDjgk/DB+RyhyvPO7dSCfo+5owUYBnN
1UotUjN1zaqXoZhBZwnsZUHYm+V+hOj4eW5y7QdmaSmETjqID0kbBD/9gRzo2t5XoXG1YUjhKNFz
GlB1ctTov7o+Ih+Dn5GYZai7PejVLCtvNErqYgs3fbiXdh5/sEp/vJvN2NwitoFWaAouDiqXTc12
QEPDBIQYeYgdLH5V7KF0xdt5RBgnj9iKm7KhTbX45jVbyTPxUbWjgOKSTRmOuQr5M9cXPUPZOqwR
MsK50tXkMQAj+rEsp+nX5ahybgWy4tnSASAe3V/Fx2ASmo53AmMUtxHUnxrlGemI/b94CpuZLoMP
0nR9VE4IYi5mXUoKyXV0zNEFvAUxFF9bd2/vKpQLQIGTCNJCh0l4OuFziToKacgUoqvo/gUVDsWU
YgFAYsI5D270QgTD1qSu+4RgSol4FrDx92On5zeB5f7WUTY4OmQl+9nLxEfMciqkuyhyHKWhj18u
j8jZVyUVI09BS8hZ33Bk4qD3XzHu1DiWm7lOivtcgBkUSxQdphwJgQFPmZ+XH3p2YXn0XZXJK/Jf
6s9fbQj8gZyxCioZFn32tR18c6vrDaYgyLHtLj/p7LJ69SQVkl49qaPAmeoVTypHZM5KaHXvYpyo
rhRCzn8PcGK61haiHKs4M/QuzBWvlWHlo9MAzxG12KRf2Jk4eV273Jz9JHy+qXzQKAbuf/pJaRYN
0LUIajjXoRKB9+6m7fT6yiede4oqm1LqUNX6dQbbeMgR2E6Hwsc0DTtjjodNVkNCvzw95wbu9VNW
505m6F1jWDULgbvc41A5Y9jjIv7FriOoq5efdaYqbcMMJ4Vl0Sl/59XATQaSKykGWiyDYQoFBnLp
Riu76XYUhf91wvfsVmLI9U3Wev5kZo52j4V6cmcXs+9eixBqRayPBBpnrH/g3pBiVutyBH8XaHY3
hbNp5ER6mewKuK/S8NpD7Ja/RwvS5ZCI20TJ+boSksfsJ1dG/+wcUytS3hE+MJhVSSUdohhnODmF
bdDUR2cE4Fc13TU2x8rv/Dn1VW0tA3kCfANBrZwuWK+2/cqrGHJMUL27pRDZQ0b++p6ztvNBj7r9
bdIJDwpbVv7U/L5A2NTzv5lU9H7MIxWhKwvh3KJ7/T6r3WrXGcIjckL+MfKRKGoZANoZ9Q7+8L/Z
q+gCQEoidQTjsBrhLCMtoRPCQQAREbYvIllFnYkrQU7tkvViAumlSpLcOBGXOR3gdkAF3cGhJ0Qh
XEcvbSlA8k6q9fRg61lRhmOQ1/f63FGosiKoiP9iHdHmgRDNfZcb4moX07IV3iIchB/joLhtxhS0
Zla0n67s33PzBuiRooTO/7DtPP1Ms0EHr0dMImytOf6Rm4g8hN4yaJ9ntBnvkD7qiq2EhvseiGD8
y8nQwt2IEWzMzdIb2tfJxFtr4zhtrR26WrqPBepW18Dx545TBlahCjwK49ZqKJqs0XFJ1CeqGrp1
LISOTDcaRR8X3y+OLkz4jW0XzufLI6OCxXr+VXJpq9IQ5CXzdGCEGJB9Kwhsc5UnO2TpPw7QSbeD
63w3eu1KwnAuaHgMP60IUmvoYacPM5GZhJbCnqFpbN6icYYOVuoM/+L4AbOIzQVrGqSbWguvzu0R
XTmvSBhH1Ep2oi+Lj0s/to+Xx+3cvkHEQfXPaLnjNHD6kMSec/JsegRNry/IzBiFpsioOXX8tv9P
hNDgLo0shJ/0ybjyfeemzAPKELigm+nGrtYyXboxrQAKhZbAMShO2vi2qTXUxAo3Q8UaQ87s6fLH
np03Onnw9UDwQQE4/dimgirOG8lwmoIgdKwMzjEeFfvLTzm3R/ki4HTo1cJSXMX6BAa3jzqxDKOo
gKnUyeCWfkx/o/eZvBJ1zs0e9ixgkUFoKJTp6Qflre1qjpFhEC+s6X0WmHDgUds+ylZou4J5vxHY
JH0rzcj6F0NJ8RVPCvB6iISstkCtex0lWo2sxZLJlwTn8G1RIKV4eSjPTRiVDSpT3Ic8rqCn37fk
qYtupUW46+IqLAKMvTcTOnv/Jnr7HhBgFLOZtrXUCLQEs3RrbqdLIFFixUzv4M51E17+mnOBkc4l
6SQwHgZtNWaNYEVi4iVD/B2nd0MS5fFuGvCjQFavRY12LrQw0vPpCtDlbAkg4FDi0R4Nu/Uqqcte
9Mi6s+wHW582Ttl4H5Hj7J6Iju4xGuV404EDPWB1PX6Ygrj8mC/Nfy5/+9nMEzlyYIVctGCWrdIA
e0Hnz5Dsihza+z43gvEwunr9AwpNcpiX0v5LRwHsO7cFhDhyeMqoLfXOR5Gn12iG5xbV6zdZhbwU
fdY6ixfSerce7owSy9w0aP8ZT+A54wM4zuFA5YAi/zohcOreFnjrkGQj4IrnFnLhGAbntXFlds98
DZkrOTSVfbLodfcXDTizLjAPCKGPFvcyrcZDS5/nSr54ZunS6YUErTBu9MdWZxFSrU3rWLER2r7W
EjTd+VdRKMlJQDp0AgWSIyagh8PlRfO29QjBm6+iq8ojaeqebv/UjJtSxDlS301sPgyZF+9h7qAw
ayLzMiDQcLukMMz1KJ5RmoT9dOWrz0RysDLUHhUvF9zQ6qvbuI3RrxRGiH8l/jRch3Ze2c6P3qT9
vvylZ59EaYzEkV4QC+b0S/3AWETuL+CCOn++a3Cg3S34Cz7qVn/tzDizYIDLQLdTHV30AVaPSibE
t6LEN8IZjNlGehB9zSqOrsQ6FctW+ZjP/Q2UBTgB0J+rqfNbPBtbdApC0XjAmQK3i7/qHfqSB30Y
M/EOWm52zVz9DEiHbOnVQ9V6epUxuVkXu32QKIPSbOCyHsfmYbTNfof6foSadmFjdDBMqKgrYhCF
RMwYgsi1v5iJdudHPUbIfrMV2BD+ujy9Z8ecui+jYcKQW/NFB2sA6UXZNeT+3dzNxZyHXLj7KxCd
s08JsN4COKnC7Orzu3zyaHWYRphLhSnMcrFLAI5cyTlecDanc0tSD9SFmw49eS5bp8Ose8MUaGgZ
kyMu3nREDbf5tljmxjaW7xY2Llnut9nBGX26cCUCz58rr66ysDNwCcAXAY8BoZXGuO2ryNKO7WL0
zucBm2LxgUhXvpMQ3CbupKPtbsZG+PptUwQxxDtf+u6NsMy03idt64kQmcCk3ldZE/wHzeIENUjM
LxylCeqgpI5e4HHB15eyQd+Z4r5AEBhsY8A5j4TQrCX8dW3OUHoBshV6BLF2m7QShIqecmEPDVN0
gGg6jHJk68NTNaY8WTZGaef+DqNjuG5OvTxN1YLeqEDqv4UZivTPxh/tSez8qUXlOpvmut8mcDhK
2iSZpni2VZ9vTOaKQu+A8s9mHqICaw5M1r+37TKYx9KxknLfGRTukCdIHW/XjqB5Np3Z1f4hN9A5
pOdTKZpLPCFBNU4pLEtPC/Jbvx26+ZiB6GyANtIQu0ONOxchACGsSUe7duG3w58JbdlP2qbygwRl
dGrtGV5diZM9IRgrnafM75YH05nmluo76lIbLnUapnpDQk2KlBOZriQxk6+ojHqwjayxeVc1Wv0N
TVV4+abX3tYzvIINiu11tc2n2HosKY5kAOjnRrvF/8iAaNsNy7G2I8fYpGIOUDTFChYJIoF4012O
Q4OHannXIb2a2D36CxkFcdHTtj7kg5uhlhVF3n3qem2wsTHglIcukfpXUxTpvMGzxHqfiBlx8SDm
HLmhtJRaWw/FIxPPCpQb7xs4S+a+gDeA6rE1NHd4/wHgQ8RnicNg8Cq0/6PRa46jr9fDBxNjuS9R
PY7fcP8ZMK6Z6EvcoVzt/pxZsT9cv5w+tEZZ3+HuXNDk1icMHLRWd/fZmE6fdbsIuGDZ7XTrVdgw
YBqTGP3WEFXfB+BsC5mwxIX/Xu+7QDtOSSDk98H3ewdOvWktm6lHhoJ/5kUa5qNu/ZaljfS2plvp
YdRa7XeVUNTB2BVCzB5/VVYsglHzJwJxHuClvhRfnaLMtQ1yq920peQY/ydNa//GSpLi7wrB+4+T
Icf0QyQ8+2uGSaiyJbENDKuQSMDqxsZCnhVTAAUugl4ZJIou724KdJrbTY5x1ddy1NsMPMYUVR8x
6NKQ4sfcGNGiIGn/cjycSTdZjiDDJvLq8T94nk/1sen9Itt5qXC+xlo+jQfEdyJcyZrB+pDFMnBo
pcp4HwPY0XZolC8dft4zmxLXuwKB1yyoUb3F215skQ0PPmQi1/yNFvEiiYMK5gYz2xGno2A2/mq5
Rr0vA2v8KVpd07bm5CTYtvqZ/TWBLiA2MLvRTcviNMlCCdKlRVyBzOsm0LJeD5PAJ1nEscu1tpiZ
oFzCXhbbRgB82Y4RXIatH8lS2xgYJN8EdmLbm6QuLRpeiL5TFXdNNGOxZMNrxRRp3qEnbdKilnEy
2GGjZ2UdTr4zpu9cU5ucbbK0eI74WtwOvP+oFH3Rvm1DrkXlN3PSMdZDoa5KDzOOuM0eGz6/AFc+
RphdT+7Qbhrc0zlqEDnv6LFHPcixwCofpPSdRy1GhHbf4Gdd0Ep3kQ5bYmi0+Hd2qCtHgHxnAg7l
jw00AO3BcKpsOqCbOqNZ1UTucouiPppcYdFMMOY3g9N5mPxoUkN39Sc4vFJqDxh1Lu6y6XUr0fKn
SuKCi3uSxHIi3v4P7C9iBJFcG7GgpHxPdS14dAhFnx2z1SjYNUG3cxM3v02xsNsIY0oILChHtI1n
Ps2xkfLHQdc+oZNXs6LySiuv5J9vEKc+iBJ6V0CNaAEA01ndPwXoybGUgR2mrnhkuAogVNG8yVo9
R2da+X+UbRMi1PUXp1KGPICGFBiI301gE2zqoXt6ziP+X9CC/z/T6FICJP9nLvD2R/njrx+vBbnU
3/+jx+Uoti5XarCJXINcctv/yf7V4Lr9L76vb/2XQQpGlAoIWhTtKBH+4fvaxn+5iu5Pf5ouo7rd
/BO6r6rv/O/0SOnfKjlVyrNgnoDurG9kPqr7WsVx+wgCGcbizy6Oy1gtctR1+qfCdwZXbLxGYgOI
JDCtRfzURaxUmnP0hbtpP0J+n5E2N+nRdzRNi26yb2yKZJ5+6N3FSn/kfcZpjYvCBDDjQzDaLUag
eNsYQXeDVqWT4hkvoswvt/7iabn5gDiWnzzqM/4FiHxk2lwvj1E52N0+ooSJ23s6AQJFNxJSJr/D
10ciAPjntboXJ3h87dAkxy8T3/D2EZ0aE6MN2WDalodG2aXUedsy6GzcUCIO8pRuxoJEgY2pe6m3
0RUAsqtqW6+GGfEoQ2l30MFGkFYxDk6z0GJuCa22L74arignFFIX4EP6DgKI75GDlmjjoOozIGb1
U5POIu1tgiVWKfdcFIfkC942CinNAeAzJDhxIm4ZDr0JoHwnmJwUip/WC+UCZWEvb6PtPfhIKWd+
ZDHYbpEpe00u5I2HRWVeTFa9FYKkQaI9P+CiskvjKee9BNorvBdq6WYcHDqRWm6F4CYusuNtIaM6
q3aUwHTvASYX8KhtNhuj91eLQWP1ZDOOvF2p6eoHorqv82gZi7HIMWDuc5UtOYXozSOaVpH3qOF4
0HWhh0gBHl6LtWAYdMgiDUHwPVAzpy64eIFy/aulXDRM+6WfENsBzjZEnrdtIpzLzGPTJNo43vtw
jxmErO8jfmfj08HTGscu+eymNnReoVXUN7IxmRjEZSDh6v2TgSQx2MQokzY/X236jy+T+5pkri4W
p1PuAS61QQNTvIXMv5ryNsPbC1fP9stitVJ4N8BMomW61dNpdB2kM/FOiXemWGit3VQDPi/LI5Y6
U58e8T9y3Ox4+XXUHfbkdUgfVKsBPgKUUPy4T1cgHhVIGUkZPXWUSVkaEoCjBLjpTsoUtnalGqoR
q9g6ftDMHEOne5kMpbjWw3yuDpy+CNGPQiyYcBQA/PVle6HcjPtL5z1x/6uc4j1aNgjsHto2S1z7
IWBCIhfcFOsRA00zw70FN6JmNFhayezb07wHWKh+Gac5mGJSgNrpjQ9eOs6W9qGQ+ej/rKx+ENk7
yZ0te0fGZrgPl0fztGJA88EFYkgDxwFE76LlsCqbw5sjNjn1/ARHLo0Ri0fii2G0h6miHAvCrsHc
NqBZXclrrENureupBOoLqB7tAvJZCEXqav2qclAg1I+rhyWeXCyb5ugzaVWGiXjfuUo9PrJy9XAv
GdUesKsWVBVmQN0YNO9KiOGl9R77AsmOiBOhduoIUJQ8Urm3qXUhyODQ4I8NLw0+VENhms7BxSad
P5tGhNe8rds22OFuTGPxiMKgG8fgOz5Cqaw/4RCbsottzDnw4w0clFGDvcUJwCaD7qIsz2ezctTG
7YB2j7eznJXme2DVA3FnHtuBNyo6X+1KdE5VTEKt2GXyldE6f7MdZdaTICKE2sLWaoBu5PhBeGSV
W//lp4wN8K3xVu/ThO+SiKvySrKOC/6lX5ZCfZ4s1TenScC+l1XX8HC7opUZ/4rw9ZpmbqISSu6m
cku9+UkQLRnhEqNoXm/Ru9iswygnhw5xINVjDsA2KFIr2/QQGOvkZhYTQmUPaZ1kTAmaaCgKP9QZ
9y/tR/USILEBaJg82fS5rL+PRp/zo6lIMN5f9czvU+M+T80qw8wAcYNUthuuKIsKsMvY81cnLF94
ax9nYL4reLZdtsdeRbXi5T0xfphwM0etlv+qcjwRpxjJYAQECiUnITc2yYAaRbApde6S+o7j3Gp+
ummvMU1/fpTokaZxPyjnI36w7EUlPxWF3k3oDSEbKw7IvMre/DygNaP87HGQT/Ov/TihTb6hb2+k
0W0W41jMC/dD4A53Jn1tYkyJnixDenlbPldzToKLQqlT6wGtSGfV1FdbI3YjvcNXtv9SDTaEr220
LEFTbv/EPK1pJUPmjtnCoplKGoj5pirx8MaR4SUscr3Evju00qLXHqgUqsPaqkxM5w/95LXT49hG
OhpaQ95mrCqu62pc6tY13IMDAZ5KncwsiomPqSGdRCQbPejAoz72lWOC+9Vl2olPk0wd6d433jLr
KBM6Zt14w531coCaVudkqGd6gge8/IZOhVrf1ctqN8ZZ5T2pj+d0cnDsUZtplCQFzjW37ew0nfax
NqpcrzFN7saqj7/+Oe0Mac58MUpf6RBsG+Ta0KrSsA5mPjgeSas2LRa3UU9ZMRW6vi/TGE+4ezH4
bfcLN/CJjUsBzOSMtYxlqLVQAznfubdOZoso2BV4hJfyUDgY3VFJMCK1qZ1aW+AKX57pVZ+IlBWn
eZrNxD/w4ETi1UzXhQ0EM3CyR89d7ErfwzeH7Lc1SxYnXiwvqWFE8z5NFM1dqdv7eMsYzp01WxNR
Ga88PblGb1ufbtBkAg416FU0Oc23id6S1KaTzEn75PTmxMej/a5+ybGV7oJ3fT069SeCr18Rr3u9
k9MvXC68ej5I+rCx9mvWe52EGHLYQK2MK/vY+NsygjWJN44sqX1tcFRPbe+d5qeufdMKLECSK7VZ
VVV/tYtoY4B9pYUJlYkGINiB0wNGOpM21GZjPhpz2whtm4w47CXpBvsU1Dj3ZQSRxbrh1t9P9aGd
dZSEP1+e3lW2whuwjw0a0uomy2ZWf/7qiFva1nCmpZkeRQXz2/k6YS7vzHsNb0iWfObhnkd11MVh
yNwCHn32LvAKa76mB/H2PYA2OqoJj5iOoiedvkfWYNPlNk39+BIbTadTAZmdz7G/7yNohcUO0GWg
NgS7nnSkjwuV914ejlW6wWWREjktM+SWHQQc14s9BUeDEKDVMSG4DhYUtoxAs4YNnuOl6f92e8Q5
s7vUlnh5Xrm6vBkBHkymoxw0gD7RJj8dAWhSbVZlS/0Ya4nL7Y9g4XGc4DCn8cuf4GOVQzvjaonb
8/wFA10nr66MAKkzDzpZlGh+OOwqegLYBJBVn77IlPtVlxVB/VjFgyT8WS8bLE5LZg/p3Z5wfsA9
oGW7/UliimIup/E+pp8x6QgeOlxH9wYFM0J2Rikye5cMCUdejM86cdGunedvevnBFolkzA0Vg4YO
Rgs2hK2/iQF99PIzJfJqSD/0UdFX2g6Pc6DFN/jz2pl7Z+IOSCAGO+Y2Px0lCdnsWw8LU0phJm3W
9pMIkOvBkwmKYDrfckPKR8w1tIikcw/1yORVKDaq1KcP2oJfNHea1En1Ev7TkdX3s2sxsRhvu2Bq
0u5+dKSVRAfwmerQMMxEWO4GKCNcp705dkv1VGLsxBljlIvNGf9yAlZ6O/cevrZNhoX3HYqQBS9r
Vw5XrbtlUdfEvW5EFMm+YiWWZ+/LqOoN+S7KEeHAIScVfOPesXruNPdtXSwtlmkYKOvJHp/bCGn/
yc5qlO0xPwPotfEphc89JVdXq58YF9RIwiVRk73nPpnxCovjxLxC9ZKzTG1hOhr4uN6jaUrAT/iz
BUdWRg9fI3Ve1eOirB8TvMB5MdjFGKfduD7CtcOdI+eYv2K+XFXR6Hf4m3/+A4NtzUKh3Kkuk+Rs
aoAjbFn50WT/CTliERtYTCKmowoJejrasjhy0KsMsJxIF8hFcSjgF/NlRXWlqxKtXro552lec8Lr
O2xDCKE7EgJ1VuPUovE4m6ZGi3lAwljFKPKVtHMyjFzsLB+/Sc/MZnGHHFrSAzrPMUZvdsmAaP+D
3gfOku27EU/p303kPWfvBl6e2gadyiqdNj5oY91CR3jsuUxpomSNYxWV+tgVvmyNhaIM8alHKbLu
9U0UF/jW3BeLaPHP3Qi8DhBUTvAGjH8X3AdMir8BQsHdg533i/RuIV2ovA0n0sUTx8Ivc2UnGUDM
sp0vyGou+FtoKceSgQmfnpJk06Wy9GEfdXCo79xKQMl/j2GBDOZHdsxSLU1YRHaEmQF22YlKX02b
dgdUPK6yxY3xsp/Qw+kZz0LUBaDjFE8PvpM0DeZTOOOmyoM8Aa8OZvnL7ebPfGNeodKj8iWdQsdL
/ZQ/p7I2UKge7wNv1hiSlxT6cuB+Ez19iH5wHzlNIV8BaToNWhCQDHjQVfzp5fygYkBqZ/FF8sHB
8ZTTy3anmHe3NRrAzgYbavb25Xd4c3ggl8SxAVcYjy3gPOodX52lTeIBlWm18UE3h1w+xHrlZu/m
ksvEF2xJuOvQJMAU8FrB4fnbTgI2DwOJQOuVLjd2Aqs7cuoW1KsAzn2KkyjwxcEogiRIKXmYtdR2
CtEbd+8M5JEDeldG3HjVjr2Y0Q4NMqr/y1MQa+0gjlO9MNs7dAk9v94b2HxqwbEzHYu5jpfUIOsj
qkV9utUMPM4+iRmBI7oPODmn08Gs7RbYvYi9euD6w1XPyHFWpXhphWjJWLF+5Q5in8IjOKYpprrU
BxRjBcj4+qAy3GaahJsPn4JycY32R4rrCXkeZjkD8426FA/dINA+EBDKZDZV7bICcoRNN/vN/9xL
YfPvqOKomyqIeyaq5s7FX4BiiIl4iHtf09Mx8gZVdEhffjDttTRtb/vBkPa0CzCXB6zlZjr76w40
mYuXZIymWZXduFEwk77QEmkY7L7U1GlkWFg82X83nuZKwLlLwpuImrZbG2LRWzvTrUTBPMt3+Aq3
tr8xJk6haFvHYFwQDsa9MRiSB5R9KdwdueFjz7vHZGGkI9d0wWDAs3A4b/Cg2sh5VrNc99Hy/O19
Yuh79m7hXmParhNZLoBoQgE5BKpCb2Rddk07CZZiHoIHy07Gsf7GjT6TD0tsCfaaylmI3nE6Osqz
z7RVFfmfbT0qoWAOKHXhPfaMgT7denCkFwGx03+gwJwvX5yXvT5buccSMON85Ikk8MSEf/xcKNPP
GDqIE5gHnD7XqSc3UUZfD7qt8Vy77lQdFzCiio+dtCile7mDEfvm8nNXPSjWvipzB+qLMWqjzLeK
NTnWm1h3LsvDiGJpyzf2TWEl2z/pKgEqNqvbqoDaoO1mbuO18xG50bJINm0az0XHFdeGmHNTxbLB
w5DW25R/o8TgK1LLlXdVsfd1fILhAJAXCQD+wcuu4xNKb8WQ2Fb8ICN/4JboZ7FaCDbqaP5/yAFS
EYRmWkTtExh1ajZbzEtl+ov730Cu++cqEtVTgEV3nPR5WoaWVWsN9IzaUwN9+X1X9WSIGNyDUMVh
dOEmvAGNd42e+rIsnI/OPEsCiZsg242ppw3Z2NzWzwdHMgHpCB1zMIv5oLeJ4GRBpTPiXnL5ZdZn
Ci+DtgVqWGpVg49cLTCVJvQVtfaH0h0S9pI+2Cq5suir8qzOXzjgunJKli+Xn/sMCzqdNJQNuQ0B
DmVrvbn2AzMQXA5tIo3XYONZAstWWxnkTpRtzd5R5cOlgvzuq9wzrrKHPzmX6Cx1YPRBF5EOTP6s
EmvHSBZe+09Frqgbdx4oE0hVCDWxbBmS94aIF1rRniwqEge7mjIn+X35o575pCcfhUYKByVzCy5S
FQ5Ot2uAV/1CI318+FORDfB9cj8MBiIB8S7xlCfwcaSYuZRhmblNJo5JiSJbvXX1XLXiRIdCF7eF
1jRIBUfuLXnFOqZc9WmpbS/StlRllc4NaA2urhvLloGZ7RuIASAsMGR2Mpz+etvNrIONRlTbP43Q
RnRt95IsgDxQRdrEjlXnoKWo8/wLl+Hue7wA3qM26XVITuy8Wa9z6+Bqie3MG4SD9bHc5Rmt8+B2
aMZee1wAFNn9zz/Tscyjqkgtw6wmruvKyuL6YhuV4ONEbuTtfnypS1NhK1jNf2rJOdLrfPhAk6jC
rQ4jtnm+z61KvV8TuM48HbjngW3pN/V/E3ZezZEbwbL+RYiAN68Yx6HnGkraF8RydwXTALrhza+/
Xw+gc4+kiKOnDXJJDkx3dVVWZpZgEqNxTZnXIS2y4Jls+BCMFtT3/4h+/zptaMfCbwfYxe/j32uT
UXb4ewaifxtrR+/QVYK8fpRZErFPgYL1MwysMumvHUPK/zP4/vvj9abAHpAhepzn4T9yTXKtvADm
V287lIlxhcn5IjD84fMZIwjU7cI04irKtOCl/8ft31yU/raMYT1AbGH8A9R06197M+uZ122tzfia
Iq+kzClK8jcwUicdCmZZTgnTz45czkpt1gA58ALt1WWNnIyokRQVe21m2JPGDQcCMt9MlKFh/Hrr
Cezp/CIj1lLSea0ZxH2djgPSQO/2qfvKqtxS9zjQdvaVh6EBBJwRYUg/FP6xtxZsIxhclxA14Hgw
1Qw2+/+9qf8VrrVlDtYC9Etp08Ny/PuenktfQIBTw+seoihHXF753qx2KFebD7FkxDAfPzRWy+Jn
9fw2Ve1/FgD/TEjxWkN9iiDBx/AJId0/DuXEwiAoZeDvl6rujRRLvbniMyYx6LEzEVTS6/996//C
ZtEacTeI6HSXDHn4PzL/yfD8VCZD+iVzkxznXuQSFGyxxQhng5QR1dn4fWJeVRL3XZ80NKGJdSVU
aROMomXwHw2b/9qcN7+Y/706adrxCHQ+SG/g30dWN5f9ImWVfUmjVEeSxREOx72gh0b6uyVoTG/l
4FLGwDOpNKUKmPh2znCsueLJyxZsug5s9IDH6K+Icp663NBvbwuUVcpQwfeg6KB9XlasY2z8UBLa
z4eurHS7dUtAG3JndmHnL2Sje18rdzq9zP3bdGoUB2QecdaNGDswWJVGXawCEwZhE9W4MR1SI1De
sUMeztZmeOpA/Yr8tKKKG6fmhnO0kc5nmemtJ0uHg6GLTT2dh133f7/uf+YCbHqayjTk9VgU/Gz+
sbwGBmCaEX2Cz3tlWbVBP55lbo7JmdJ0weSOQaz//bngwX/L4DCBIcyRYWMuROSBD/OPiGdOsmS1
j/a59zLYTzG8vNql6YP5WUMfpqf0aYBK84jhj+vESNUUu5Mwky84GOljx3eotey7PIAz9mENIA0g
q2kI6rP3dfaW5Sipfca4CnCkzJhImrFtmcS0yvYJSum0mIcK62i34Hw1dSe2xikDD/sSuKZ8Lifm
6tFjo2haKs1C0LBVmToa33NHNRKIoky0uAwNutH5sQNbslR1YxymOlqt8aLAhLqcWqXz1JO0oE5U
FyOyO/s7HfJSytPiVU7wDosVvSSzjIwB8+pkXGHbPDR2smJotA7UQs+TyZ2nx7XMlCrjmsmZMPLK
JaqTJ0ufEJQHnp5Vf2SesYqWZ+bb0FUlbcpX1g9w5pqKu2WkY79czY49giIOhr4hTgI2HAvY67pw
Nn5bMFyb5aFzWqgFsSQhMb64E/oT+m4yapfyLABw7OCSh15JsJ/wQ1pJyFam98IEh0lrfA6nnjiF
cZw+shLTiIIf4EVZcUnLZGqCOBM1m/jYNv00h/G6dZJzHyiRD/FmA5KbbSyksMdx7oImPfToUNMa
Ki6OOM4VCdgytF9S8JfCuTcbZA35G7KiIm+A+3Dn7uCrDEp8H7J5Mj+ixrDD66BaC795MSflkB2U
HeqDbm8/97cgkYfZwAtpkf0v4nEMlcb/Nth178kz00aXBwavlMjTNwkQ9LhKvSJ7oTSSNWJNBrtX
watkXC3AUjv+3DqBaVGzPDOEEByi/gJs3+LDLhkx2hYwsP8r3cbc6+97jJMcogMqD+hqVJIUHn8/
x9jaSJAs5V1HmeXOGJcqSmXxxQqSgMZuVWfJHcpT9GNwRWVdRq2ivreT4G4q6eUz9HnOxYPsiYJH
ZPr+4zT1Cix3sNIvZTlAGYvcKp2e7KDqukM2u/69yTMY2My256biPmxmyYzUQxn1nXkcWv6Peae2
MORLIaCc3RsK2PaC4ZnKj5nMx+9JxzTms+PlaCdK22o/US7l8tQAd5aHdg1JTJXEH+jqK3Muz9JJ
IoU3ZxpAfe/nAEd/C/Gj9RBFtXo2MGEcY9NDGcIcHyTbU5h6a1wz/foIYCej+9Qbu/DsFnXwSHFR
R6cJ2CTkZkXwuawH62lo3XE60Huwv1l+lN8jeOh8Wu9B8dxWEV6w4B/vMKrTWPTtdx+v53fDssVz
6RozPNfexVIABq6ZVCN4dUZn/bHhuLLD4+y5iEUOhdNi//8IBmf8jNBuXWjQ4euZZOtJKRZr4HUh
dqKIBZnTQAyS9AO++IAvcRe5A0hztD72a8LszQhD969m6a7nvmFq7GG0yu5lzBv1mjCv4ykV6XpG
Hep96kPDuSSRKU+yULoV53n1A8lUfTHdDBu/VZUaggqeYOWld4qO/BdTed4fix1mX5Oub98Wo00e
U/Dza9m1vYiHpnOPMpeM9C6m9eTPhcvRh2TqiqxoeJBFPr9Iu7NO69QWJ1G4zDUSIzxlN7CWnyqc
xOcGWtBr5Zr9PSh79jwFiHJjg5nZp7Jq1wdzKaPPwMblvZUm3mtor/jzFNARYljY4YM5FO7X0hva
rxF9mQu8DeMwem1y57UDXP659quDZTBTI4Zb5965o19/Vv2EpSu4Mw2MZTS+p3YuHxm1mx+QsvSf
LeHbx0m1zgUBhf1kox0+Tuu4/hJIPz5SPwfDw4AYdq5o425NrA+LFsBdIBdx5+Te8rLaRv/kp526
WLTWrtkEy91J1uWhZO5vgQBEuq9QbcL5BFGn5lOs5GSADzwo5S5xEYZtcA5LkfyJCv898uXwgfnc
eKmWIooFBWHc9R7xMBfmF5cAfGLYVvjipUFw56y5BF9nUOkxrXzvS0jdSYo9YbaLaYqsvw9V4eUx
GZR8ZGnmhzFSE/vErg8N+Cxbhtn0jylA1Pc5d437xm7DQ0L9ePUIJ29SMmqcM7N+B4taY7mOxfes
FowMRtw6vzbeVB8SlVgkP/Qy4mkaHTxYp7L+IKCiq7X5p8CfgScIg8V24sU2mt8XIxjO3qqKqxgU
qocyW8UbPbb+beKwiRm+UF8GKKBxODv1Z59x53acVNIS4mAwA31IGZem5vFcplX3h4U2+RkNCR5z
UzUGR9QVJjpPNDAn4I33qaChNQ/yt4yG1BVK5o+xc979spohr4n5bAwB4oLIbs7CD5RxtfpGRI+R
m1R33BiulrRr1DMZRRadS2oj3MoamyM5Mwpo92GiCK+1C+nTtgrze2sY82GKPAYJMeT+DwMWZcbA
8NytGT2Wlz/9tfbuisxwH+S6NN+iShr3ouhHNpc7P6UuAyeHvCsUnlBedaQCbv6YODserMXzv9Jn
ad6qpDHdY52J/uzDsH+3ra5qUYUb7X3Qo+0/DiSBv4ysypgRPageHMCGZHvKvC5/ahiBCfiVdOqo
MAKo4yiIkiz83a2m8GB3aFAQl+TjPUw1+2jKqb9mq999knQhToNdZPl5xAPmUyqglsR1WCXckCSW
wAL4RNoOoZ8mxi/pLISfKHce4UMUecyDN+8nuMKn0BmqLwD9XjzPa/g9cWT6VaRm08WMZLPXmKeg
PltR4Z2L2YJWmCdteUllmH9zyf7vAoPJ7y7aoyvDQAKQkynDjGG10cAmNTISxGrVmQ5Vc4+MqD4C
xtNecEVyLHKV/wxV1hzKOQzfWktGUKfd9A555Hwox64/gdOmD9U6qocmX5658B9F51c/mtWqQTho
c0nhELsbpz+1obYXLD0V3Qu3j57zYHZPS+61Z6eZmJnmTbliPLvhPbrYYcSBMr+BwbkPs5gxcC6d
/jJFVgK/h717zFtV/r66dgZ5zZNdXIk+ulPu2H7xwSrpuAiRPxupgTa16OQn7AjHOz/CUgrPUvcy
LUty5/LZxTEYXeMT099HulOoScrzXIi8vog0zIpfBin4+t50iU8jgoEEVJRitTS2wKBGDbT5wqdw
UiuJWn7IociRRdpRmqfDC/YgUF72ClQ1IwXxDk/stVA31b1yPmlVm8YxCCgwY7YSLexFRq2TVRYd
/lNP+6qMUGKn05q/B8yeIL1iGMnEj3gb9k1ypUul4IbDr+BKQx2baqgYIGD19CDf57xPm98S7BDn
Md66dUz5HUMm7QZhU1yj2qvdH+xNjTfORk8v+9BV0DKOyzCO6xM8kbS9axPDUKDYqVpUzK7z6+ei
GvpxwCvL64vTANE9Y5BwiwO6YdS6BZfUS/jLhDOQ3MO5tKoH2xWkeAYE3encBK6q39ypSYrfew/1
lQLm6GT+iW50YlkHDN5L23wAoJ09/wImlTZ5PMCJgK0zwQBdTv2YGCHQWCMkE4hon2bnBFVtT6bu
p14HvDbTfii3YreIyjo7DhaZzhG2Gv8d3TomzboqBpZSglT9LxgzYuhR85md9/OvZpWtQvE0eZ5K
7xfTZ4uF+GFeEoEFJmNGXLH630nIgvw0FNNgXBrs0evXnVZarRgcS14HusT3rUKO1NqE1CAZjzHI
Rqv7k6pJc/7NZdLlwuxVGlQTKpdQQbbUODcNjdvurKBKTC6al1BHgbe91bTzqKLELX2fcagcfu0z
uRRLeKLQoqa3ylKj6c5gr1WBRZ/RLemFToDiM/PRoVw3VlqN1/LGGxFYPIJz39J+hh9qNvLSQCwo
zqxzXc3TYQIPqJqh5AtYwfp7dFw1a2lnL8vJ1qS6zJx0V9AsOTretjpCzcg+q5Pmecx/IYpNXoMI
XKmClB9czQ2WDbJKr0lUCzZPcbsa4YS8POYnaei/o6Tjj2/leT9a+s+2aZUwM5Xgg674mgWjNxrX
0sXGCpQM49JeXqi+l9Z+SUbZyj97jFHa4oG6uEHXN050KtT9msIhHw+2yeFfnQaIlOzTjXRdwzXs
oJZkqEx5dhhKKTYjoKG+1ATwjze1JJYBnw2OgbQtKHvCgjtduZ5+PLIJWW0Mz53S4Ypwlsc4dK7u
z/hmyAMRmwilt6sMWCW1qQ76U5jT6v0FAzGVwNpJWHsBq8cv1neopyBtTZT2WYgGMKNXHkso7x30
/GkFoLlYsh2QA+/PqnHteTZPbWCMNu0z0Hbe2MaTxqx1zVyssEXmZnHtkBOZp6LpF14Mroi35VO3
GjqqmYB7eyMIwVFQbq9p7wGmrvZDhbUoV9QAI0JfXigeG2vpPTLXVZV9XOV0rmQcOBWPoPAbjR9R
WeieIZpQay4u1QQLidwnEe1CNkj7mEthXHfJM7aYbcFvT50B7ItSQi+9ZgGd+Fi2TuewBn0gDyar
NkVTOqnG/UrLUPeXe5o5ZnbICyqHpzn15nCgwZvpexqWXt82E1Z028dvxpEaZXajDFe7kv7L/D7T
P+g+5GIiZHmQUU74L/1Kax46bAtyrmKi79wdEm/VOFWEuffCITAs87eCsGB+Yby5qYjOUVZU5wGB
yfiNqi3/XmuazHQo8H0Tn8ysHODMzE5L8dy1TeG+ZysqxUeGLHPMt9Rj/tsWS3q/1X1meTth+rQy
8u8GM625i7FH+PfGaGdghm3TNWOun/nQYBXF/5dwp+wDrsP6idplT6DYm7eYvWp4bbwV7yi5WJK1
GjSFA4IMCFwMQuMD3oW5Z4unll3rfZsCGks/GLQAyiO8Xhf6rQ0r2/tr094oaRsK1CWMf6iefGSH
GiNQGAN8qhjBUn1XaIYxDSuXYV7MeHFhBOWHLR7tkGVxC05wcPTllAao+mWp8IjFkbR2FfXgDf9V
0UR3YntEWJyqCq+thHkorAXKx/n3IK95tBihpDwpdyM3rrd28oZRbie2iAKsNuJ6xip2ivHX1Oe8
A6DCN6cEG2h6bXVKUNti9H7ML0EBzBqJxfnVMWNiqg4mbP35LaJe5/frDace3ZTHiuZUM2JLGBw2
xrCtLL0vWyiDWVOwJ3YUtAxN2o3dBqDoNqrRv0xLqwNN1Xf6B4dmArBNUJ00H4Ot9EYC99KXaM2L
3qlqpAs1vCSID7j8tqLZIeNkJgnIYoAfzS/elgmwmf4J2Sh98xuXBsquPn7WiXKd+FXbs5TXYrSr
Gcr+Foh901jYBys+TPwkYz47jT6OSc7FRdGiX9e2XnoX6Uh+KfJJu/s4qMfWd39cIGNe56VGKXNI
BaL0inxeCkTlp9KrFsJJMxfMRriOTEYjEgAN6pwnLU1i36Jw9iQmcfowe9IqZU6kr3xfL/CtX/sX
H2NJdE90ZIQL0XYK85s+6LZ5ggyzNF7P9rIZP89lSU0mZtp9m+pw4zNVjE/Oq06TmgIZ6AxPMyLn
N4QRN64RzUActCiDk4jkdyDsP2EkwIt2VzEO7V2S150znDJED2V5D/wZNu3F6pBr1a915M8znW2/
YvFfQPmFCf83AM0Z70WVjbBKRigI0O8GF55mFMbCKXO/uEMjp8k0jHLTQcxxW73LEd3p1eqb0snU
oaxL1f/oSksCZTutW7n50TPHJZjOFm6APAuTFjJPxqng+X3IMdJEcyQauuNNN8fhH78kfXzzb0eO
UXa38/sG8qcUoFxcFZCOfDAOTeN/ewOCrqV+gHNT6wxA+TnHVSLwB1zOe1d9O7z4vo9dgQOCyy/v
zb1RrnWArJ5mrVR3gPw0ne4lDCAubS2ZAvTuYpVmOF5cVaWLutqgpMRRrEFE9Aypm9L0mDrZHIjj
TuylZaclllEYRIb9tejDtYzO47aT92W8beg6G3sneUpzY16zQwM3RDbfOmuempNEzTAumEQ4Lnex
ZzpM9dPvP6+MwOk/oOzfltet4YLhsmRpi2j0SE38gNma3oPptjrqZhBjScxm3x3ZCsoHB3rLtyzc
bBLNuN4foGgLTcb08L3g1+TQ6h1aJJjiUIzMNNG9o9rYAl0Y6q55axQQ4ehYd4xI9QUjmeD33sg4
gxtNSfDWprUODghi9UHVcpTyF6uSUhV2QO3qv5GP/swf3htDRgc/ITvunAhqfb0JlIksEjwSiwXW
pRBN0znPkqQPdWddGPpvMlpM/14qq7XoD6IoByD6GVItf3pkjic8376ihpLX2l/SFgZ+T3ZEV2fG
C8bATaj0DRDnemUK43FLo/cmfd1CpAuvo+HkAaOI9s4Xai7ehLXpoxqSFi5M3tLg7UQco1Ef3oYH
/uMd+xAyjwTYr3R3fUHMouCaL66w2+9CeJoMs6e7gDAtL5DeVjZcZbt0LKR9zbQK0zJgfkjLfLNP
WuiflzBK6DFccvqJ4ikbnZp0jKxMb5vZxoPmPSxNvcn25wpFUO+UCAEHFzInvd69GFfonmbUBf5g
HucWIm912M42oHRNpFsAI6dT4JhrLdHGOwX8iX3N7JUHbNVbAYLf6XDdw36+tc0Z3HE7RavA5Kr2
MmmB7tNZx7rMW/ofW0WaSuh9nNRF1vPMtkN+39MIGrd7pyYuzs3WmFusAP1EPCLfGsVZmjmPbA/Y
GEtokio3n8Or3uVvlSoy1sFQgDEsl2DjKoWLo6Pu3vJzF3QptBW3o21rMde91EfOHrKLLbYPZjbw
zWKcbrkD5up8tfWf8yxx1WWYVmeyruqWfYeFu/IhhnKQ/jxkuUXkOw0NdJrivD3obclFZIY8o+1b
9ih0fhPwCDgAzEqfnX+9zcHWh1vadvrlm+4M3oSnii6l1s7Q0dQZSO/JpGqO6gUUbzD8eFmjUIAw
OrjtqjilswWMD+Rk4lSxEVK29+D0oX7pptdxyrdhqi89uDVV95R7P8gjKC18VCRmfRbvXwEf6Fe0
Uw4oCPUBbXVeFsIZDt3Ug6qwbYqmU/r+/6ISZr0++8U86uVaz7POYjKr1eGjhXWpM2awFj5vl47s
l9yrGQigraU+hTHLyNb3LIHWp5lUNPlIoW4pEDRdvdS3c8DfAA0wypsobV0RAJw7p9HP3lxm0WiF
vqu1AZR2etGaW0mqGbo8b4aA6UpsV2GOVqBxlGiZFCF3bREsQ8MA3oBqNA748FDRbsJJHIG15mUn
LVZhoBkue9G7eqWuzHZO7jAovT8HmPL8TV2u6Wu55TB7tjhGWHhkR03+0Q5IeJl0E04bt347tSrZ
OIoIHfz7W8a2gTapE4JgHjzQwSCNA44b3g3F6A0b2lZyZbBsKZJu/ftptnU/ckt296MbcTlZptvO
t2ooQwBFGrYxcTemZAOqwYLxb9CIfaPe0ibQSd6WRXXuRFiqtkw/1a7XTIvZIoUohlGBjZLeJMa9
tenQ7Kqj/hlSJHs6eG9cOeZG8Vr2tb4/OyPDOJXYdoNb9h235ZpzfiO3LxtpdReuOv1CLwLUX6dP
SYIu9KMWDSV/QCDTr3eDu0ym3/HVfobufGFTCUxWDqPojLWDmJAN4jkYSnOdDpjhRpjz3coZWeBa
xfl7o4vTU+hYPN725Jw1VMsZPrXZyhiihz4Jg2nSaaxll7pRvONznlPc9kViaQ7z7WI5yBfN/0oR
Fb07UaGD906BQM6l4/tWCoRblN8fNXSrG4QBisVbD/xOc2mCOcns+SkETvTdg79JsC2bXN47gtnN
nHHuVomvtilZi3sAghKt85IN/9oKIAN7Ivgdbm15YMSDM8lwP0Sqzs4bQW/rVv7+jZRtM+Zc7y+T
3hBzVZJeP6IOo9agrOnvldFSn6Ab6nJgRzT3kp5aTB8q+1dM4NDwwv5mxab5ZZtSJW7LYYcw0SMv
bfsOnRj6btWit37bIReF+2RgQ2GezXPmG/qR0oW7UVVuC3kjnaFE7Hl49RarwCvJYskTtZGYY3Td
Zdsp7RxO3VNF+JZvlO3V8lI2MEDD2J0dVhnkS62RgkYfsCn203ETNOxE6g4NKMEgbyhTrJOfdWs7
3luqIlc5Q9FuRyQdBrO1sf3Z4l4wSX0ezGGlT73GNXXa0/pKZzjqlqOl7Ffi346nSIo6Xt/Yjnqr
7qWS4086bZCbkmEPVkGdaIFem5S6OK23zE16oWbNZxV4j7zaUCL5CmGZE3YcpMjaFFnmzQ1B2I2W
8uG2n2Fs6PmJAGPar7ZDy0CB6c+GVkTSWdY3lPrLbLYXOMChtRzB6DT/rrQCh30JM44vfF388/jY
JHqR3sBxsDFetbMaFnfFJtbc/OkGHG5Y3k6qFbdNFBRA/xSlDG3WT8n0dXKsec56CzKagm9ilcYU
OtpJhDIO6m7SSTKqG80DAi9duV1vbfVS2BOTcQPY1y2T2onhZI63v2lCHQKF3NKaugp0TDWQvgd0
xPoCbtPBoWsDkLD6oEx3k9cHpI57LYkHur6iLT+wbiX+MFiVnZ6yxnJ78ZlwpxNzuFl6CWBGqF+p
tdAYAQxFBR8msDzQOUEHuIEWWWn4DT/Y3ziNLjRT7nurmaXr3hAygYxSxjkMG4L7zrTaN0WQVjQZ
IjBddp+LuJMHA0dV536d2+jStq2zJWBnCqcDL98BiO0A2IU60YyZ4KkK+zbv6DvdUtEdcjY38NiH
o8krzLasL5yDmiYGQghdDGC8p+vQWVYaU5gGJ3XNg5zqbhnfjQzaKBVlWFvWfL9ayD/ImfyqHNYn
hepl9p77KI26SGOla6LK7NfcmuRQZ4Z62sWnXsCu8S+Z7Y9eiKTKYqzFpcfNMCB3x6pvOBR+vzS/
0N9IRp8aiB7FM6W2VR59hUfG8FuHgsLF4X+qsgI0aF2d4KTwJhOXdQyUf9RolPXUFUHdPIwNpKjs
EpVU4q9LNg7OtV5qWb7XLKM/PYO27nvpD9F49osON1nAvAV7sBTq1L2cmuF3UzWtfA4sJ6kuycj1
waJyuqWQF2GHmCKeutV2L2B+2fA6t6ytc2Uni3lR0pzWB3stxqOQhQ0zSNoBeUFK+IVu4kZSG+pF
DD4zpxn+l9Nl033rjb4EqaG+sx7rlXk4RwW5yz/3tPWGOLLXST6Eebma7dntor4HAwwR8OVnt5wM
VKC5NIYnA/ZwuZDH2kvCEqMFOBs4FCeTcBDqmTVzsW3LkD7dw7WdFlhIYdGNqOoglrnzQeYoggpM
1lYUq3FGfPCPJtvAOTZY83qPzAZymF5uZGIMonurzfPej53RYubDcaRnNb2U0q/a79JjSvMnxuB4
04NlBYM8L+5i10gpS/MuL4rqwNprxxeFF4S6NiCe7lNUdtJ4YBTZoH6EBGX1g+lbfgHGabj98o25
Y4EpTihrR3eMuwFxIMgwHqEffokLBs6T828ZbyJN/sKxlZPSJGKJ6NaGx8GN6SWbc81Z1YEjv3kr
6RUg2oC958curtmAw8BKU+MRZoztv0KS4cnErcsEKwceuyCdgRJMzZAvlefepbRe6iWuBhMUVW5h
2YDEwlZV20GxJ8pbim/fQlEu8Qb6LQRppzjYUiSZJhpJK24Iq71JsDb+JlMSwIBnXGHFE51AUqjt
jxRb/5Lop3Pz7a9Y1s3xBO0V7Yi9l4ECcQrZYeyDhFGcN1ndfuBskOfWIk0cu7nFZge22QEKtd74
gwTKzg9BVRgISux19b4mY9Oa4cvsrrURnkRvkW7meaBLpNWC6ferQ00ma1pqOhH9n5pNJ0ez1RDd
ulBK+aVXYVJ/5L3wk58TFkfDdTZHs3rry96Vf27tze1ulx136rT3x2REVMD5MuUgzF5p9jbNoK58
R90klpMEXRzCM3rRdHaOTpbog1psfa/8lpWk3KQNhwNzlbx+9IYCB9Bl7qFmJqaNZPSlsYa0XC4Y
1vSoZgaPcqLDX8OaOlKKoRYvvlMn6+8DiQd+XT5EyvEghAAvODm9wBHru13ahWVcZFfmqRw/BR1/
PmjuoPrg0v2A+SDhzzhw4GcSm/Fjnqeorg+NGus0nivTU6ehbdomhjRlG4eGLFw+qzlqID8tU1qQ
AuCweM5Ji85eP2XlJeoX6EmQvIPojNWL/VmYRmM+dzQKjyjHZlpGZfmH6HPvvQ+VuJN2OPzg8OkV
wy7M5ZREXtIfYR7yoWWQ9Q+AiDBj21FNv8YcDO6Ouk5+ykAxnyto0vdhMY4nXGvZiD34svtTYb9R
HzuU1cyaGcv5R+tCKYuZjDXlh6kb1EeTKrt9XOAAHQPAlM+tF7YPk1m4jwhWnDpeJ9RVZ9urmmff
m4uPBeX1C9Gt5C0XbgYoVzlfM9Uad0FCnPdcuYx3dmlNLboFxzG/ofkiqpVK9r+RhqT3HS+/bONE
Dk7AsDbogTbo908w6PneSdMM1kcbmXVMC4KHJ1Rnf9CCEN6TTZmHuWwwFdYho6HdxG2bg5Bb/uhf
0oBML85pa/lXz1tzgR42ZDi5Ty/xY60rGEhMuXPMGPdFevGULtNhsXM3tguzeYJiTbe4DkpbHAsK
JPp2jbwylcI5FpYzPRZJav0emjL4NuD0+iPPBPPrXdt5mWb8fUXkJ+dI2Sb8pdK9t6dOhIce3H6O
bTNp7zHdln9wtnEyjGsn/jAstz5nKfuOUu/rUPnZ7wn1EHYqU/Fam1F17u0+ujCVYD47zmx+sys7
e09yzz94kcjPDItLPmHdWf4MJrukEzvY88Go/ea5dh1Cam5k4xGGXdVcnCrIf87SsD53YZfNJ+aV
tD/gvmKGBrMRANDNjFHFzKkhsiQKz/GmnZIYjRaDHEpDqOewn9vuZA52VR3HqHYgmpr5eAn8YPpe
RNRixzrtzIPtYjxtidl9KBLPePI44x/WdIA3mC3eZwsPzPNQJDgfVXN09eoKz9uhn6bkCndzSE/E
JfkZD9X0UWLoGp4UGdzblObTT1v1KQ3oMaQj7xSqa4/ciPPZ0bL9V3NGvkQnugjNg0rn5ImPLeMu
TdYziqHqR2k4i/elCEcsa/iNc6j7A3/mnJnf8ZqrkzsTi/fhK5api+c9hdMcBNmJ8nuN/C8esyZw
B8T/aoREfymZ3wdjInZpoBryYAyZPYBiyMRyTusCFIyivK/mF0bFi56BwNDwr9BzlHUFRxPWx7L0
0Vwcwgjj0/d0hNExxIHFbiO22EDGZHb4v1QvpmlXgoOfDWnO1VEshh/hS8yHMp33JRergEnU60bX
mt9DV+Z8L1umOTLEeQieZrMw6URLlHeP05LS2q1HTFIu9pKvr7JvpyA2hde95kXkyvKASViG899c
Q0mLC5MG+92CVk0eGDzMDDU0Ef1yIe425pVlUDqvxVB663/Knv/OE9amS64H+w+tCTQTCCd/5wnb
amE0ayDn18UwoxnDzwQvpPIdq6JKYJb5P3aar5tm43876+F+8vcPs+Eh2yxOB1ULY6rIlv7+Ye68
2qFE4PaKSS+mhrHAh4SwkHlKESm9zB1neVfZvY0cTngmhI00VYxfpuk86H9UmUh+cG/0OWY7Q/m/
OWiNlrPon7t94SVYK3oH2nW4SKK5YC7YN98eHL5XoPmhLsIcRHdtht6F7/bgIg2FSt5P7Hd83WlY
8JMI1VYuIwTdMD5bLGuNORXDML4ThYp1Po0FjEXYjYbbOkmcbxdqgNByYwHGxPxykppB+ZyVCOnt
azW1Hn9eraupb4+yYjbhvTldxGduNlw1NkNtcvbaNIrKr/X2ICZO8Xn5jb3LxJmDbfWD6bzgozbm
y30FKc0fzqxuz20efCYzYamdYj7CDdQuLQv35Lci45nlXaUL7Szi6K5jqxnhrN0xp01XWyNqWr+6
8+ZOudnJo1mDcwoTNkymHDke4KjNSPakGcRj2kwNL2xFZpub1wxR3pq8lq6fW8VZjm6ZrAc6T9pH
JSsnLDreEvIT/1tShvpScqf2cFMSmBagttjfAZuq039SuWQ0n3ZIKTKFj0VJLaYuUycw69VxniHX
h2o+RNShWJA6wlpJDY021de34pmBK6YVQflLrroI5pUbs75lTDQmyqLOxHLEOWad0ABtiBqQO2dQ
FFZr2xIy0C3yYuzaigbjlPQk59VRYlXVZicl3YaH6FqqY4V2Q+lUxp1IaOrUx91OiJrOMpP73DSd
YL7DVg9/pWM6MAQgfTJHG/+6uE1SSK8XseTjEDwrs5nn7AsN04r+ie0Lj09XmKbwNFQw0Ei84unF
yrzmipYcPP2QmsOMR2eJmDydq9567Db3M/z3EDA+zX3ReHdGEc3pKbXdzs9fCth6XOOQe4pf/Y/9
fBOE/X9tlodMHgERu9px0Rr4mOX8fT/z6Uz/Y6zl64guz23pkNuO4dCBh3dfx00tZ4ScTu8DdR82
zz6wBI3hhpuN55INllfhHCJtbT9o+wq+/ruBiWGY/j4lLB1QBcc3Ij067+ZfImjg+JcGTniVHGCU
1J08ojc2/h91Z9YcN5Ke67/i6Hv0wb6c8MxFrdxFimqp1TcIUeJg33f8+vNkZWosFsekx3cnwmFb
TbJQAHL58v3ehXhxNgkKo8u57nSe7og9FB0rHB3F9ZRNKuwYWoezEwIawgQQHqurNHZ1+Ah+L0YT
4BIGS2vfaPaxDX+32NTmiGFeNGkZnlq0NSk4IWDXFlIaP1zEOarQRmGukvedcJlRPm9NWuZ4sm1g
ugWM5ZT+dujt8TKb6v46NwyrCH7+4WLmjQbPumfEFhQyo7c0O4Q1BDmQIGVjXs4pwpvKL6rDEVn1
WNSH2XKKEZUOnvyIktTPYhO2P9SIk2GQ8mdE7iI8GIGPwvbDWmd4mkJVzmp8DMs0aIBA4b2c7JWq
Lk6q4po6da7IvnUXIeVUis5ujUIt6bdaMQgwhLWzqKIProu6itFJvmuPlY9ScyrvwNTp7LW5pxPl
GM0FwhnhZWQ2i8AikRxbbbhzRvwl4ExgLcOfKwvE0DxJSZsSopBxp3yelKrLrBEv0i6jjezVdF9C
PFypixo3/doZ4ty5NzuHI9dlmSEnhGEbnexlAobcYuHgq2Fvd/X2THgp4cWxQSe/xec6mNt5hnke
7toKnWZGqupdhKYLQLE+qfolK1A1BZRrhaJivH35l5pVLm8C8DBcAV0CBwTvbBqOdH2rwvbnO9Xd
VjQoJV2VvfcoKQRGhypITCoFCP5PpP6muNqviwITEhM4xyCFElE8qaMvFwWMUUjTjZ2U12YPCwyg
nkFKpZiwGujadig6K532Y11VzJVgElqxOKHVi1+W5DCo0YohU+il9zHlROFuYv6O6RrQM2HeSUAA
DZ/QjA00bpJvQ+VHxfiR0GexpSkjroQN2C32EQs3NfXbTx07krM7ZTPCoYT1HHMzzGPO9bI2LWPk
r330oYwqHMb2lCN+WR0oRRj2+w5DCOYFEITYaWDKuIgK5RIeVHFd+PBy2cGKS9NvMieFcDAMw01P
BV8eQtdJ+Vumy4zBtTXG5Ua2GRVKL3syQw6PwdkptpRknHo25qB4ZQaFuKriMhhhKvBfjoG0Prad
hpB32QMpiSflD634EHeo8QnYZF1s0F4we5CSwi4ygeyzeQC4lrJ1mGI9gJ0chsMGcxhykOhwNlMq
Wo7apAvWhiJcQtkBFUp1lvgPLI+m021KrAqWGxOKClizr2ktG3g+EtuM/e0cWQvUbA4SCak684jK
+aDYXrIprE8xfgsPFrSk7BFdJ+QoqcSdCxB/OhfCvFIM7cxq18MAU7Yq9oG0Lc/6E+1vGbRuouji
NZCgceKUKzgK2aFoCPhF6ybV1Tix31U7eh5gTJWW+fE0b/QVS4nhOloLQavo0kDwSSRP3tbrE4sq
h1ELPUI2+RXjsG3oyWQXnZFHUEUVH7SfTdHilW32tLLz4KIM6CAvV6nsPqsv7DWGIKH0rS8suruF
nOIWzl0mOlZkRoceKRllnreiPVQtob11OB1r5qZKOc0PHxy9xMf76AMp5OaBYE+bbtqU2aKRgkoh
4nst8uENJeCG95Al2RwNWzgZS6IdzASwBLOjyhMk2R6OMzMwjcA4oodknOqovTThIMSXMa7lFHY1
YDUXUOQaXbNT/podv6EeXAI6AE9jzVzmiJPokUZPTHWLVBXjW2NJy24ha4EvZlRsquaFepimhi9O
u/cHo177A0u6zwLfrmRx0LqTRZCpDx19TYsf2skWhUBUfQi9Ftu/QNITLc8VDRbVsCL/GJsfrHHh
Un1ckmIG1ZVUBNV+YpNkiKl/qM4PjgPirff2DJ1J0dKVl1VmaJDWLwzTX/sZvq1RQ9mHgujrjzV+
Jhk1tGO2uIWHrincDSuN07Z17USEw0EekrxoNRn1pPRGb1M3kaHVO8XJjeQLoxErBpnsqwQ11lx0
5IYcjIAoDTnWBliyl9OSdoWPKkE0eBbO6dGpGlFVQi477xJLHHOdBemA107iNNsOkW34iBjSmEhF
Mkvw/z2dqWkCbUAHw9Bxppa8P1RUM87Id1VVisYhevysB3F1h6F8yk/LyMS0ZD1g769nxGHJ6tGv
hoNM5rmPFI6qZT56cYTL/ybRizi7qk3NbupdXunRGNz1HEIZkz3ndZah1Hcb+E6T9OjQFigETG+H
sYgzguwaS8hW71cEfPFW2WWNo36iOklnWcUKYOMSXTLitlecvsqgESv1Mg2iu6d4b1lLhliy1TJi
FuiPc498CfX01l7ruOWobvThcq07/x6XRofoI6VGkCzr6VRnFmEt/hKCzGBQYNKDMfV9ZeQQiPDu
Dke4gYXWJiWqTpuo+voRJevKH2TUGTSis4GIouGKRr4gbgiDFr53SKOFGZmFraB/KH8o1eq2ytwQ
dD13Dr7Z6NOzW9vMIIVuepfwvHGTdh0a4Adjjkd3TLdqmk3aFAq6YTK1K6q2zZy2iZHfA0rFuALA
gjnN5dGHlFncJlUmRrDldoK1mkipANbaOobYrcnRTf9py+yt+OuZGZh0LJit9UgSFEOfqPg+OXgJ
jgNRsJEkqsYZ4FgieBS8ngw9BktBxN2yhMj+Q5sgV8iuXepwuDJhABPVe2iMGtYzZPdA/EyV47ak
2mig32OxrUYzzf3PC7lf6NckLVF9H0WHkYSRmSDa2vqo3tcgOeQG6lLOxcAAmliwY0zhRKRCipV9
f6DfhjXHrTKSpXPZiGVSusuOdSwG6FTS6rM+VgHqSofmOsbWz5Gggj6FifAPgz0HyXo+uYfEkvkN
y1OsMZ1kYbI8nx4ySz9tZj8FPJ9uyCRa2/Sinjnn6vvRc1FRbJ0OFtB0dKVeoZaM+EikcTzl4AEI
CIK18oXO7CT+UjeoWIKWpHqB1It2tyTzqCVGEq4U5UNtl6GkujlEVfP01YpdDJMgyOgnu0IkPqIA
aaTwAb6jLnr/LubT5f0oCeCj7KbSMBMHllw2JJR8ZpAbpKIaIHwW9YsiKiUtynvck3BHYEooxKDJ
agHsOOUoOAORQxI1tAIXNhnTHF48d6UEafSXREs3kyvgerJvaU9sX8XVWW1EzYw6z1twb28GWj/+
wSQwncXBkSogVc2nZiRo/iCv0IfN6WQMWUgWmVKW5Bg2sO17bi5IzkokIxnYyRx2oXPZsWrq8xXR
PiGeluq+1SBSD+MniQUOsHg5koasGtTq9tUiHHhMQ2vTU4i56S6asFKijDEwNPe2sYnJ7KU5wn4M
D5Ms/srBWdm4F8dMi+p67mvNy2+cFhEWzVWnCadnDHFYLHd5CB/G5mTVeO5fNv+RWlZiaM0YWla3
z1q6Pd6m7AlP1zYRlT9/BdYsoDTfNwR+wbjw+bNwEK/GjHyAoc7yabBt1qKFi7AZfW/iIozqFrDC
rsKyD25R+6YCv4JLxye2Ti7+D7FXGNxiQ2OH8zdrpAnw14TtNDemyHNgu3xFzML4ur01cMCGN0yl
aW7c1MzqPxBeCJzOan2B03XrLEauhI0oIDr+oYCiSMKAdVuLSTkQSMfv030WDP23zxPnpwnYHtih
YPnDoYnT3HlKdpy3LQKKyrqbEraZignhzSkdqFNv1JbjrjOntUpw4h1TK72W4+7tb/HqLInpIllU
pgv+xVs592bx9Fhzba0zb/2TfklNnSxmNEAbPZ1r03kUFYgiERZSIxHLyujtL3NmFGMaWObh/APf
xSCrA0+Yl0fJNKz6pnPC8TZ2ZiHXmkeqLFaYE0lUKTbgBKD5P7594VfvwqGLbhA/ZgOLG2BcLy9s
9j5JJoE93Dpyw/UQTePUrQzVBrvBXVDVAmMyBOjKIlm3v/01zu8fYEGs7p7BQ+AgfW7iTb9r7CLk
87eEVEjUMhbseyBswW3j2C9kGuos//aVjZfJRxihCXtF3bQxRqMr4J2fbRFURVg/h9pNLDUhuUfQ
uLv306ZuEZGe9FOKnDRLtc7gN2I9VhwZG7Zn+MmooTW8Zwl1PkRNw+NZOAAVgYGF0Tnc4UIwwVAt
1G/UCVux2fqTVlAOUSl1+Mnek2oZR6pg3nlO52iHiXFbYJMZYGCdFvCdXo6U1kVe79h0cekb2SsW
zpKwBZ9t1D8uUd/YA8Lc3tO/5Zkr4GjDakvjWzNgkB9tg4a8BGDoiKz39MIZc5gk7/hlnhnBkKZh
W47lWdCXPANT/jOzpcZtFsNBqn9hGVjvPikGYA+F4T3D4rMQBQf0C7qFSbiOC9eZbsTZs9DJFR+1
ZrVvpsL31/iL5bR9nV3iL2LjCsTOwdLpkTBW/GnyLkB/CIIMKKf6aIbBcDd7+A5M+xIYxxt+Oi5N
ObIvUsuES9hfVIWI/ZUaiDsPtf7w9vs8n/j4e9iOb7omPiyO/cpclPV5xAU/8G4VrVMdx2tcT1jw
pdjCP2kDSX6Cz2mshcNLfftLOC+TgniQhEELlg4LH26ur+xY2UNHgX0vtymyOTa1sekqv70NxiAP
P0fzrOHaQwAtRK6HlZ2EEZTJxLBEuihluJfZd73nLHV2RJKtwx0J+yj7FmsGESHWxu2MEZtIf6C2
TY72QgObQ0kkLLQmImnB4gCC6XtBiRXbnip7mwIcj7Ab3RNO7gpbrqJ5hK3Gzg+z/ilwnQDMtZXU
foXrMSQqPnKYiD+ChegjksooCnAXqqBQNSZ0gEwXhg/MHt+nfFNLq4tYUnuM/MBJ8GyyRq8d9yDy
VueXUP3SGBB6zMhJ9Y762Gh1xB3Ew1AcMynNivxOcIByUySL7j2HIrDe6egA+v6qbWKcdvfAB7H+
+e23Z7waQ+RvsELpDmw11Hznu5bnsx/Ay09uFaZey9unZuIkeQUgibKIcKUpD+h5Sma2I/3NFXjZ
SCd0mOkCoNPXTNjhr7SD+ZckJ6nbLmjiVX/oMy5DE8RR3w3fa9med2xd2rVYxIkOj4HB6bnZrkWO
G3C53t5wiqqd8jvau9gqD5KFrIKNlDcazKeTRdpJKyc3iHiEHaO/NzvOUFcPh0qXnBE3cA0PqPls
QRuhibceTb0bb9VoqoOihoUV7bT5pPf8X9Uhng7D2bHoW3siP+xkaPeLFTvdGQhQqVPcqNalKhsb
WRQSbJdQobLSYu32Dsh83llgCUDkH/iszYD8r4rCbGyEYeNU3yRx6rHQFJz43L9+Xj/3MIi+94JO
9PhCA7+79/I7Xl3fArCCiyfgfJuN5GxJJ9o37hffiK+VV//EgiAOci9iRArDETqJRoqi355Nr74A
rxlSsIvHLgcNlueX+6sLZumSsddd4aB7Wj3s08lObbMRbFixLjvABcnRgdvrfXn7+uIGf+1m+DAx
qYCEHyiH2VcbQjZPJI7jIH2dsrisn3x/wDUs7twQZIEv3WrdwTVJr3pnkJvn9Rc1J+togAMpNShj
7uy+M8carbWo2muiLuJmuPPsulo+B0WbrpeqbV+S3mh96Y1W9M/pC4kzltrek9BMBejapAOnpc7D
oHfdkt0AznRozUJALIoXQCdFrPB0QQvGEAokITYaLbYWOGSQgas/6N8K7sXbj/W8hsMWm4FtsxmA
EYi97uVrDeE7zbhHpNd9MGI1QvS3mWTehpy6NmuwpMhGBz2XDCNxFrD5p4FUlxFrByhyg/vOS3bO
XzLPmtfsi29FE+380DPlELRhnqXXko6anERtsoaU2NPbN//6cqxctIwg33k62/PZu00T/FaCcXWu
IuHr+fRTi5yPlMq9JLS/c8FXpRmbLscoFjGyJHXCY88u2XUhgdBUo1dKzCS9BuYIeSoGHZNo8Ihg
tzG/jhcokQaMehfzpTtzgPCZH0jtCvX2GkeNDPxOQWQq4cOJdCGnkerR+SReluIjbA8g7xJlSNTI
vbMOfY5el0+le+IIRwuiWsJF9E1qKdFll/cYwsp1Ig5pGJAKciK4SimZkpo5wygUA15SiJZ9H0ct
wIw/SMJvOQnYKcUpGDywCvH1ekjk0QyhFX5B3ViIXJFiRPD02TMSUdb9rFbaMVl1OKgNfaUt+lH4
R4ns9oylJtR9K/Hs/D6JFkKr0xLWwkXU8aOKSgcsbKwHcUvMH64sn0OXugKkhp0p4BvlnwHXWQiu
FOVYnl1ycdh8WjBu6w5+q9lRv5larV3cY1eQxBFcps1KAppEBHR9ws0FYeyE6PPgRGS+3cuHpY5F
ajlOcQ7nzKjQGoVQVxiprZ9Vtxow7ST3PwENEpAE0RHg5Ml7Wi8dfUmPIXE1i7GVVrnqzOmbgXiY
XjMKwY1qwOELIUInkxOyKZ+A/CNVUtslmeUPOarQEZ8TYDWbqgbsrP4H1aWfbnD9SOdvkigNmyBP
+k3E4yZQpMAFNAWQS07DtTSE/EqTqlSYCG15qJlWgXtVmPUUXOPU2A2fUkILyaYB1HbWYCfLkkBY
N5cHnBm7giYceXWRhT+JbYNO4Z9YfINilXjbHpTfbfajXgvVlzKzkT4qqMq0CBN9DJnHjWtgN2rt
qzwjimPDfwI267NUd45KiV4CXgRQIw0iOv5cJZSO9Lu3PkSZO+XLTiG/iiqAhFqgnQr7DAfsiJ9w
AUBkvyGZI7PvWh3HHrT765Ctf0jJkdUgQ3ouEPWR3xina+x8llJsGrrD8B3YxLA/04kdhw/ktRa1
ecDwSls+e/aKavQD5kZCnuwgvKb1ljnT2mFjnK5Gl+862XxUsDRxd0IvjSuukOsrmwkPkJTByqnc
NTi51WlFC8Gj2bUeVAea1VAQ+dcCT9/xwfOzXqPhIWFdJYps5SqgCrhgce3kC+x0I32Qw3pwZ6Zs
dpq4Ix5WDXa4o2921R71uxiGskMeaoDsF7VmYqqwHSWHSIICGSlFDEypHExNM3V0PJgJWlx3NZYE
ANPKi0mZY7kppoHtHh2uM4Ab5ggp4Jm24XjnZVY0QSlTPs7lHLPZqjuVQ8xfXHSSSlkkJXjKQEpO
9cwPfO0LPpWjtQ/k0qUaTkp7JSdOf/Ko0k+IunpMP5XIKWa66JKlZFhC9eCLwi1JSh6lr4oSUtm4
hrP2kK8a6Z/nnuoC4SPMRiYQqo6mf6wLE/ZtZTljAW4skXXZFnH9WYxGpOUII4/KaGedyVegJc6T
CaKdbN0osaYt4XVlnhWAmrMcCkJi86SSZ5XQrYVRxQKP6SyKCOlao8eGQPYbI3biWyep3BXNnVwo
kzL0WUSLuXIYd1kV6xn82kAjC3ITaDYK7EbaPkzy804mJ621LP4fhFbzdjchKnpky2R4GfC91RFT
vpqfY/u06nU8BRZ5pfyTK6V5wk4MvxXEJzZZsQsoTznZM/6pezxpZZV6NcIBd/08Dq74bbVLqAav
9CJRy4OEM5VDgJK3KYFiC3eGcVni1JfnEbZxSbJ+DhoNx2zodRyAh22ptcL3xZDCfSmCwRjPpkon
ek8cv2J5Dv6ZuXQSy/xzsKFVjHfTAjUeC3KE+/y+JQ/9qhdUAvnz/aWOWr0gJZ01saNek48p6i8I
Kmqbs72emmbyV9GHUbhJVp08pjtpz7RI8REqPboOtxZlBh0SpZ/t5bpSo5pi0xpE21Pbw3509IrW
ei8abNTpdJH+rKV+GUXjIsoE+S9D2nvM8uqydoPEIg4OigCVkVTIOMpYUMVmPJQMPrKoBIvFk6kc
nDgL4zbV/EW/aZBc0d+p0eX81ZKqEn+J6Ghi+Q3EoD3nKXowGf2VS5Gq6oTVEN7YEBV4Ls0ApJtO
meJWSmC3OTJiLRm7EtAW0oh/IYAHSDCMgjKzDpoL27BCInDSA3f2yVjIrifRKgOdtnN/SwRHGJU7
F6hx6PaDrpMOu++lYb0ctoF1CsZTlYDa7knwZQW4TBpzgHNIcPlaBtuoQQQQb5FGW9p6yJEEMBCk
jlItyKpwVANdKo6MbBG1hWoKYnCEtlmdEJWzkaJvBBope3icSUc2VeMOsqhSxCLTtATHBVcTISAm
a0isOtIfyylNh0KLUHmxzkL1Hxgwa+fG82NP07PHNVOGdbSSCRKanOaqTWpgSUde40nxpggPysPb
Vp9Ifcgn4owmUNhCKqwVIUlaXqEZFFIvna2Ab9XRGGUuyP1IKtC0kwtZLFcnWTy1sjxU3kWq3RjJ
5q50Z5TtRjU8pbRUWia4siCVIE8nK1sYzi5x7mOMABdeJzQYniSLPJjRZYqtDRM90XwRUytHs3It
SOWcSwWVWliEjRYs0raDsORd+n3ZVAmyqNC1nwr5squTg1GfEtNHtF4Mse3BcnXRX7bGKOrGT2E0
lk5FFoFIoMt9T3CQOAKILrekkWjpSavsyD4oCE2Rw17DYcPE6c2mmt6qxu/SORjBHpKQ3Bc0l9If
kE66KKpTydQyKC94/02HQ0V1r0+JZUB1ks56rnTxkg9JzTEI+ms77Hw/WXP3UoEVWjT1mbGNUL7F
7qZJxxPYzC6ZIcQbWYyQIel0D2kNSyadlTuCwMZ1MG/YeEuU4+envvRPnf+sibFosCUzctRDVtFD
7NBVY28Fxyme7zrJW8G1HtufPYeQuap3NgLnLv369vHuHKMIfNMjkYH+mOMTsHoO0q2OO1dJVOZX
RV5DA1cGrcqVZpE9M+U1829d2IL0iHiEHh09Dtpk51Bcnll941drfJXmceM/LZwUPOQENZGgRCM2
2lyU+xKXBZb5ty98gn1+gWWAxznQ+jYdOvorhEicRZVomm+1fHp8UU5L7duXgJK9G10FhJ5CFqev
Pnj+ESFya0DeWIe4y8utnSwW8aoue2pr3mQnt71eL3zki5gWDFN9//aXPGfCQn/Fkcrg+ID3if46
g3eBYuF59WgdFUNNcuBmlV/epgIu1f25zrUDgqo69lJc63zPf5z7sa7rY5XPMOg2JpYH2mNbJVoV
bWFqwWreFAwDq9jbMji+iYs8Rx6V5FoJH9ZpsTXexFSqVrwvMKwGtJezxTkh6qfb/D/f5/8bPVdK
19P9/T/59/eqxu8livuzf/79+FzdfSueu/8Uf/XP33r5N3//VBX8z5u/cpt8b6sOW9Lz33rxuVxd
fbvdt/7bi3/sSxFs/zA8t8vHZ3QY/ek7cB/iN/+nP/yP59OnfFrq57/99p0s5l58WpRU5W/qR5c/
/vYbzelfxoP4fPVD8ST+9ttN8rSAtsuP+ufvP3/r+r/9Zjq/09KFrW1AKg6QToD+YQHOT4Lf+Y/g
fuSQu/zIdLhGWbV9/LffLOt3w6UZDlhGrAP2fL/9R1eRQcI3CX5HOUlwpUPL4fTT337e9ovX91+v
81eZ1svVxIN84AsIDDqFj6bjFRjWLRYdXw7hm3nEWzLou3nY+9iA3yMAbx+91p3fmScv4TBI8zoa
EgJccLkCagZkfokFOh1xJu4Y25tozlPYKra260ztCbOb8PDLG1C3+uutYWH4AumDKm7rdsDpxrO4
ucDyBNz8C5Kv236e+n2PCXm9mJGxz2s3jGFoBuhWkF5YzViWWxwr6ffuowBF3xrv/ELP2tzAu8Vd
Yc8Q8tzT5N2GEBkvFre3iCUzpu4HhSxeAXgZRRduWeneDc7VOMVrobkNNeSUuw7C1+PQ+45GZT5b
JIkMHMhugjnJm8s4D6Z8Gxs1NVylFUb1fTZarOYQKHlYGXuryxuBKFQ1F2XSOREedOJwTnIQKuWc
jBpha+0X9l3owZS/r1w3Mfe9Vi9QsFFnfofe3V3jR1l734p0ruxbEmG8+8hJwtt68ZLv+Yx307Z0
jAJbALOrl3kXesFqu/jaRcQNbNYgy6sPeaqHt9U6Z1awSbysY5npQQiXnRu2jlVsJmOp/Bs0Pa2F
/RtNrp0BoSRGBT/jhHshhvf3KCKf4mupxb21bSetSJvrmbWS0BHdxUhhS/RnYVz7cTPjy0Qajd9B
BkLt5eZCRtw5CzEvIb32/Wr4pT0f84pmYL3pEz9L0l0z1NX0Z0OGbHPrRFpZfvKnCmf8TVk5DtHW
aaOP+mdvmrNu2dYmiW/51gMGDIK9Dw4Ku5jIIlK/NxzBIATh0svxzTp0FVF91j7TodnbV2mhxbX3
oe8bt+geEq1ovHxXIxoeWKGnsPB1sUIvdb+tYsdb772+McpsR36t5RUf1sEb9I8hYqHiS5QG6drt
cesyI7SB2tR9y0uowQEzz1+WB24AAH1Xp91A5ENW2Jjmbh0YxfiYNzpsZIKyDbxnPnrW0BX3RaLZ
H8LeoS3RGclY7HAkaL800cIgasZuKQ51a1bajvfoknsJd4WSK2nRLKMqJ5Rn7dmsL0aMif3tTFhM
dJi8ov2+Iv5d9z2yg/G4QmiMPg8tzQlnw6fp47hZxn6IPmiznkCCNcOixO58DCosRNNSBF35Q4bG
MfCaDd4ASLFtja4uQSQOtISpW4udDjU1grvvWx+8bOx4m1bKAyvdZLB+TAYdsKupK5zqznBz37rJ
x7nJr5Nl5ECAcIIAia1OxND8iIC86y7CphG/ms9Wyu7pF+adq2U6Z+Y5BjPd274TmrvMzTL9Il1q
YEj4cW79rFccCi+cCin0ded60YQnn9E+dcNA/BH5kfNlgqOvflWTiQB7Fy0fRrm0ktmGhn3XZvgm
IqvidDoeQuwN3OJQOfi7b3toqOPRwUkzQi0Y18ax6/Sl3PSQIWdgq6W+MJcO3dkCnoyPLxEi0SY2
Y2fAvlYrsdZymi47FCNeK1ObOuWFb4jQ+agvZ+Rp2N5SpGt9FtxnQR10F/VQTJ8yIzKj25CJ7B8d
znrGYzTbDN+9lud2+rmqwtm9IEiLqOCtZZfQu75S2ms5ErfAGIkv8Ymj2ejzqiUXS5c62g4gsuK7
oPx0wcFirb4p01SPccDw8+aIdD3+UVp067akYhYCMMuaZGsGcXSHTjK3cM/R10dYxWOMh1etUd37
GNJk6+zPm2mdnHE/FgMh4SYbAuJrIxnmR0bl5O0W8CD7j0kzZ3QYRp9HWAyQhcli/ZXKGBOcY1vD
RF2/LoFpGx8BwFZ/hxHHvFR/xVivm+ZXQyujgHE5oauxumhX1EnZmhtUrjh27cEA/WH6gWoRuIOT
tR2GVfc0Ng45eNFWZMTY04/ZjLui+ePfr57+26rnRTH1oX4uH/v2+bm//Vb/f1AfiUiqf8rDX5VH
x+e2+FYuvxZI4g9kfWQ4v6Oq0kU9QP4z3De2cVkfOb8TSwrCQytL11GZ6fyNqo8c/oiaSrbUDEA8
eo6qQLK93wUlDDGSI3rZLrXTv1EgvWxJe8h4TdencqMjjf7Vsc4ICCtMuNrqV9CjhfSpaNOxpkWC
E6qnu8SenfaWuL35u4EZ2eUvj+hf1C8vmSWnK/NUTEEtcSjN7LMuHuzYDOO9GA4wjQsQ9ljXnxoX
3u0eRegyAJ64QX85+H323BVD8W5M9Es2iLi+RVkKESJAxo8Ny9mpq7e7ukNOyBbteRWa7TS3Layu
ugpflzn4A3PD/Nk2l9IkJG01iOWqjepI/pd9fPs5nFWM4nt4JkscOeFA7AySl1XcyELdICJFVJyu
OA7Ds/nTBl6/IvFNSzZvX+usYhTXcikaaf671KYYGLy8Vj3V0zpqOFhmRWiPn5AY+DsnC1PttrdM
nvnIGv9OQfx6gHF7ggxs4kYAwfFsgHWscnSgiMHr13xKgJuI+rjM+zEoKHK0+QhnSKeyXDv96e17
/VfPlZqfe3YoxuFWvrxXMDpvMWuDWCXic9w7wrzC9MqaNSxjhPXfO0/29Wi2dehWJgcXBpP96i0i
ukJB1ObbLM+da6wLfqT20A+HdUbtOBrZQVtWSAj5VJbvzKN/8YBZQZi5NP25UXHI+vUUUA8U7Utm
FTi/uliPp3O2pybVd+Tr/sBhOwCNZly9/WzFS/svxOI0d0hPwvaC6kIwSs7mDtpXUe03mBzrjv7k
oLtJNikr1TuXef0KsU9n7aTVxh/DZnh5ayKS1jfrGTMnh+Vhgw1yR57zsP5YCct9j4l7BsOIm+Lx
cRkHrqRrwFF+eTUPF1f0TNTsY0pN4Y2E6WwLQx+OBrt3t59rUoR2fR7H2SYdLG3ZTH3f+9vFE6h+
BVy0KeKSTtrbj/r1MxCqIgjjBpMXp5Gz+ZP5Ook74VJth7ixlmv6vMsWKUE23SZJHPzbaxEcDo7y
rEWwQ+3zi62Lbscz0Po2qCfnum/QsjuRFSPehQT49e0bez2GBF+EM6zPysBBmR3u13HrsgKlzJFq
O1G4H5FRM4aKuiZ0++3rvJ6ZHg0twa82eKv6Kfj8l1NyT/RwlSBq5nhWjrfpouXHdZqcXb7CW964
ThB9Jyak+FSEGhKyt6/9er2FqMwlaYCyttvO2RqEoWREUco9cgpndxuSddmYKy5AW9dEunE71CZb
z9vX/BfPFWK0bcKy9vCXO580iGwjtwwJCoxhXt5ra55/ZuX1d29f5dWq4wIvsARAI9Mdk//35dsj
OHIlC8Am9r41tHvfTsPbEDekqywZwu1s+0SdMXk/vH1R4yWXmCnK2gpWCheNicpVxfP+5V1WyF40
a5wH7A+DOLgOrci/gBVTC6n36l9o+UpU0pj5eK2X1cCAWnI3+pGURXkhLFMgnRDXYF1k9CfXd171
aW68WBN50S4sKKHysV/XM1aVBT219QI9o66OwF4cL1PXwXPKMEe8Q0sPgthcxvdhEQXbhU7VZZeO
EdN4zZ7RlzXjlgNWU+19a3hPAnLaBM6+nO+j7ocTxqODb/rywY142/gpudDb3kj9L20/Fn/hZY4G
wl1yAmdTTKxuAVwZmNSJlIHG2s7mfkGcwDm2tr44GHZcmANC3l0QjeaV54Ww2+124BTY5e28cNyv
WZKh3bjzvk2HsdkMhLsQu8zDmncLZKsfVctg4kidjeuBk1w/HaYSegs2JDYFoA1u3W0Ic9JvJ3f2
n8fCKOcLUt3S9ABSlE+H2sR3e2MudD33KDPzq2gJhuSAHF9/ajkRYzsQoz7cBEP/cW6N5F63wvJg
Ei2Jkes059/xIF6ANPBZ2PozBJwt9HE+MdHG+R4raG0gKspCZhxh37MhFpmKqF+xjPuauul8l+jW
3O/fHtHnixOrOnU8QilfR3PB/375XuY8m+NixEtRu8vHQ1FurXxPBKk7vLMoiN2Cj/plCEB45fOR
Arh+gDriVX8jnYe2JxTB35h24sbf4JRg2EXoTNVtTT0BN1jbDivO0kj2q0442y7trXvIwBG+ieHY
4RLTWjfuHDl3bokxyS6i33W/djRYs/gG01htYyPEyjbTlNpb9rTw44pFZbOzmHgxVsdrv8U+Lz+a
E+dpLwzX9jD1yV+rOWrapsBLdttNCafXesr3yVzr36ZuuajmJv1Tb7OoFR4v02NiCw9FCh5/g4aC
dOQYQxtc5ow13blN8yCWxOTQVKF9EeKoct9g0jXeJAn8itqv3PaY9jpuer3IRyYjM7SuWA+8XVzi
x04kmFeu2zzJJsTRGGo+THXr4PBEKznTdPcwxBpJx4ItXB9xtMPmNl7mA5RmlPrGYKxfrCi5rNHd
rt8EeXFro8A2d008591Rgw9tQxKapvag5cX4CQ4nNjfrgPs5LSbcu5b0wRhrOrI932LZG42ruRck
z2hXOs6oZC7m3UOoL/VHen3Zo2nGxbPdAZOR3N10Hmk6Tkd7sE7nYwh8NQR1Yx3b3G/rjd51wT/a
2mixY9M0589wLOdlW4ErRJvEIrext3Cz27TePNzrSdg8QK3KoSbYyU0Jl+gKctfBbQP/0Fqzdc3D
1+/KBaJbbWsp2dlDBzxKe7rdR2Vj9xckpT/H4fKXht8jR8lhCv5sGVEfY5qNOIgMDZaKyYQmcDKs
r3jdGBfE6hFnjBzEwdzwHu8pXLBX8weYdLlPE9/HY2mFErbFEXI5BG0e6IgyPfN2Kdz0uigc5yMw
Dz6R6xC59DhT+p1crP0Hadx4qFf4d5vHEbsF8ozD+jtpbI9JCto7tOYEP3guVmtjrzkGwejnPtdT
VkbHMDLNA4IB/cFMCSWGAIdbcYQcNUrW7y1sP4xD02jbwbLE9NAaPnok9+zzLGhAAosVhDCeq6Nd
pT7afY/ZxKrVOdts4AkSuOLuOw0TYgNKEVJNIgpDotNa75MRpZ+wJ+ujKw4t+WXWkjWBI1/SkYRX
O+l+JZr8C3ajK08yc+CyllHENqLZOcmT1XBfrJp+zOeJlGqa67fR4M5ksBJdsbbJVzpoJW4a7WNo
0Qruc0CrwTrEOukPqfM55eRIkLEJF1QrL5c5nPcT+zgoeGBskLXUO2Sl2SFvYN7t1zFwfphpsDb4
XfW4N3dWOX+oq24MN2scLRtAdQKigKD3ST4jis3mVlAw7Aey2rQPZhuDIPT1Fp6utR2d+I/ScYxL
L4ge66ZvHoalSX6g6S8ucXO+SfvuU5A40Q6KIsPU+VbP67fMIyhi00Gu/otq50dgs7nN2vjUzo39
Z7qsHuPZti9x6YM5NxYf5wBMd6nKa72xtS9puH5wZnrmWZR8NdYfbZn8ASn1RzzhXLn6CwGS0S2L
FCEPw7j3+u5IWGrz/6g7kyW5kWvb/op+AGXo3TEFAoHosm+YyQmMyQZ93+Pr74qqehIZEklTvsm9
E5kVKUZGAg7H8XP2XnsD+6r05858jSJnJCVVv9GUjlAMq96m5fpkCBjthTofI3u+KqMw521aPUWK
ZgSIhL/BE9nUUn91rPpNjZMnBx0nIuLK9oqBRh24mE/IrIcUVunymfruHtr9o1Qzdat09D/AOgMf
qOuSYC+GWXDtTujOgzwO3bHV7kkPl17Mi/dUEU7canXv6uNse22VRpvY1m5yc+EOreOMBSo6UX7m
bphXtHnqc0J0tSjXBUJVeJETXAtwP/wE1TrMdqxuEEqSQVpUJkFEAGsjo7qGLJcilg1R8Bi14Cxk
7MgSVQgjTImztwNKnZUCwWr8medkAAtNbHv0oBs8Q4CFbjJAl05P6pqtJ19lHJt7qjeY4W2DO/Us
d/mSUXjULtOJ+UufW/2L1WvlIeQ5AygLuNcss61WJ3z1WXF2JMzdZJ1GXDaN1QdTaXtPK8ondRmP
q2hbv3XOh4woGTzdIki7XvdUE1frmYztNLTrVg1UB7xbP9eL46h1L2UWHro2D4NkLpkAmIPfmzSL
zgAlz7JgD0NGh6UHt/46F/mTYOJaeHRguTGFeCSsVNmU3fCEZGSL8Pcup/5y6VLMdNqnOzijnwH1
E1tpJtFJaazer5X4c6czWRt1dsSyFIsrwP4gieusDWDoiNFX/VmP28NZEnFwegNhdl5+kwBEXX52
8o3jYeyBLSS1Z6niL324lkdoXsUWzUH+QKRl/rRiAPfJ43WobpTVV2tibPpBO0svs+2aqeBxhqCe
dGJtbP2rXjgrq46mxtDhAEOiLvdAOu5jzdxp0/hQlPWJtv992c3pyzw3d0mUWJ4Si8UjivWztuS4
2OLc2K9oFOhnLVB0kzAD2Nj6YQ6OIO6T65Xd+b5txnsGVTHZI3NgI1g3q/nKID2A9W4+VRmHC+lE
rmyi2zSLDw3xw+s83ulxw0Y3jNfE1V5non4MyfB2LboWOwTZ36qV6QwqgFMcnZW8ZXka9QGdbxSf
hzbqN7tzGMo5hm4coTki5NenY1Z1tlsVOgnB+XSSHZOmogIWrI9EY3bIiIDiGTglQ0DK5xte9K8i
GruNmM1AYcNpXIX86ms1mgrXUG0Xsnf55ECQ5WRDhGHbTeAy9WqAxwQ6SEekTCyvWK6bbjn0rbP6
xuC8soHDB03Wj+GYJJ3LqLp2DTulTlGik5bo6hXUgpowSMur5DrcTfCxPFoXhbtk+eLGiJFc2BEj
8vNe2ZxhSh7zjy3AEr9RsyCW5ykJwZAoB+7REPImtybVa+viE1I44WVr+UVNlN6lG+BsJTm70mTy
VZjYaLrRuCmpoz2Qu4+k65zsPKUpc5aoFU79KZq048is+SYLs2FnRaa2IZer2SgLAmFy5a7gIwtv
qENIO0XoazQY8iLbq/kjFutdOC2bZax9s9GOiRpfiTj1VXSqQViWgwfUBY0zxgfmToYP/+BLMsaf
bZHso/O1je310VLbkpQmU+wnq80YIrf8i4I2XAtIepPFtXSb1Q7qOAmUKU+Bk+q3GMJcS31oLDPc
zk0XEEn/HHJqm9LBw2B7S6WxVQG0MLbFcQkKW8/HQ5dAJVaVoFXJQFeGzEE/rWyjDDeZkLd0lZ9U
AsShjW+t3vLpHPnmkPhVJR4m0LwrmjE4EdmraNdNY0xPpICzdfOG7SoNHYxpAm5uM/gP+S39U+Ku
h7HydSjv0Idzmx5YElJxcjscS9tUZdpdo7+hYLfBksXs70Tu7pz5nA9QGkGMoc2NpvYBhOrZcgoc
iX6aS/woBY9SPau9JMh7Vk+5ot7jm7k2Cfn0mBgfNWR3fq5m/cEGAMaSAqpW5dFRMQnfrqyVC9Qr
ZeFCFv6Y0O3xw2xpz68CwFQOiQyYkFZZnjJ7Hq/HsvossF14YLfTUyWpyKmmP8iiuSWgsbwZgJfs
LD3hqZG8uovVhY3ORJWR9VPCqeSRIesbYDfaRYRLqs09FJtHK1Q8NB0UP7b5LRFy5BgKanwU4qPq
pK2bECrhToDH3MFYrxKpl3hOo4QSe3ylvf4JAYNww1bUvl3KRxu7sBtr+rYq8zWY1zk9yMJ4JGX8
IY6Zys5mc8f85g5CeHUNAAMPTbV+NCflgDVcJ/R5OAcBinvUB9QNXRj6RF3f4qPIPSxLOR1SsadI
C8CIEGo9M3EWsZVvaJrfJOEooC2D1mTcclc16RuiZgLHlPimqnPqrX7OZ1d2zTdTy++KTmPzp4/E
ALN+7gA9e81Sf6mM6U5jdrivyWR7UrS+cPWptzABRYs3aN0MC269wUmNWkOPRnw2aZG5zVIIF4HC
p7QYTnpeXyW8wA7NqoQbg1PPhvdVorr0Agl5KpP1OCfja1/mtgcPhX2OcgTbtn4SDpEHG7AK5S6M
q89McOdD3zu9J+LkpunDG8JVDtM4DG5dpA4JGj1vnUUoPtPIzNPaGjmojBHLZhqTWh0+Gnl4pNuT
puw6afEMJX8n5Mx2xs7iqo3wl0IpT7mVri59j806lE8IVr6uViNv1aiLr1TZLIdKNIR2JNzmudIU
P7en6MoYm62ahft40gMGQ8rrSGAWfgIlADTIEySnECCIcpvKciu7Bch2/0yIcOdNS7QXog3YzTZq
7yRuNxunqu/uAKfnrl43J2MNfcdaYKChH+TlRZFDJuj94IhHUr9A2q3tbaNaL0vp3DiDsRsKVdu3
ksukSDlv8mHyUaiQgaw8aUmjHlEk3k0yum+06r6AY+dma/KKQTwwSp671TJPY16h1Ol04kWcwwrK
WTY19O6WYwknGF7V27if2aMqsTWHNpjm2aePsc/XXuPF0pXX0jonXzMhB2ZIRInfjM4+KcI72PLo
H8QZXA5dnXDtrVFMz0VeyA1wYX/WONTOmeSkrH0jQ+787NYaUV3C9kUuascldEhUcIJ1lTNrhWSX
M6qe4ZJPp8neKlPbDh7uHOeJA2P/4KhhnKMCURANKGfHmaukcN5z19DU9ZpwtyW7t7EmV+7SEySy
s7Ixvmo6Jbsjabv51lUjm5+CfbR2IbQb1zq6b7pZCdlMBxDaFJpRZelf6ORYz8pYzDtFjafr3rCj
PtBmMT/D3qpv6kSqoadqiZJvE5wyt1grQl7W2hja+8rIc78nS1mCEIpks1G7afDrQXusxnjQToPV
i0e77uNbna7yZoiWm1UPHx253GFMVt/meTY3jfzEfld76fIG2vFmQlxEioueHuxoIYdCi9M036rk
j73OXCBWWGe4DuJiTrzxeGfpxUDUDvez47CQxlehEj3OpuauJd97nvP7kMNzvg63cKXvaASX3tJO
g1c41s0c57Q+liq90mclC70IZNObFafZTZzWfpWKzEsr1QvXVBIhb741rRQ+eTfTPmdIzN5eTSb/
aLUg2bN2PavlLdNO0WE10sgv0e3eVGV7HIfxQ5Z0UCUByj22Qn8tZf1M6jZNuLykFY429C2d0WBM
MO9dxlTrMXF6Kn0Rf4gzrFCu1qrjrmAvcfPOes4XmT8UdfSiFzywrA2MLzCdPFMhrkXkveFS9TUr
QRBok2kcaBw8oyYGjz224Oyjcie6ca8YzT36m5se5tAmxk92ZLz+BvG/CqJkmR+AqRVnZNVQfuJc
Fr01ZStv8zprtnMi8/uo1unsJrOXLL1iMUuY7mlQbpZIHpDhrLfgsmD5E0AcVIPNfpbCxxvSOD2p
ZWQ98IB/6tr5NqGavymdNiWU26kyPy1n5YmDMB3XkMHOw9K3657XYuu2vFgfazCxp3xd01tgg8tB
rM6HVS2Vg9RQuxnpB5P7cKzMsvJj5G3PiHRYCBRtnd91Un3KK070A+Gz/hT3xZOz0kCwk4IUhSji
V7BJg3KZZO7nviG1CG3/bb068WcJDOWzNVrjM4x+wyWt5bnRVEnqZpHfpNgXXUl+x1Uuw5FSgim6
m6QqUrR5Jr5EP8p2HLwZ/ZhLiBupDRpD/G7+nIruitvCBG1qPzHZhmFl1XdTU02f6pjuE0/MFix8
Q6/NjI+MR0q/bepiP5b9sJdVXpxDqutdVVvjkzEvYQox236BIK/7IDnAfLartoXiDElL6IOfOUXm
I031E1pDyLcXfWeUNmqYebFHb2DurS7rgz0C46h0IzusajdueQAzN7GcEfcfhUwru5dpmb6l+CsX
aYR+Tq3oQafU/SQ2DNCOaImCBaxB9RC1aqFsCt1ur/p6pWNlGKP6ZFog6nS9TkgLdUA6GyXpIBMI
fI8BvXbUk1kNEMTTP1PQPMb9cLucsa+5Zef7MQvhsVsqZsumncct1s1uR8oJgRvFpLVs77myJ1g1
vW4Luz7g80aFVMVLta3IaPYWGUUPgoyGK2w6J6XQi41tWPlr3ifxa4kGCvFRNxFrVIPz0QGrbx0a
x18lLn6GBMY8ukOUtJ8cJ43NU9qFps8cPccp1nba5/rcaea81KRY2gYKFZ6dyPQQFaUsyAV9LFLD
bKFcnJfaNrY1MjIaSFL051SN2VTEHaDEsoSjYrIgd2QK0qlQ6FrzfE/W4EV96nxaVfgYHE5WEL+H
TkZ1eNDipK32Y9jHJV1qersHrdcS82vfTzg9GLi32LKLtWw/pnzm9ALUgHeBlvVG9OboZTKfVFSB
yX4qhi7yVcYKz13R/zmVsNntho7Hy011WaseLwlmkQtVf0+trWpBAyfK2vOusCuOQNhYHtTCtN+i
IrJvGw780U78OU5om6xL95Sni0lBUXY7DLi1vEOSGo4H0xmFsQ37Lpt2VV/0Hyo7Z1EBhOAP5hGR
HyrNmSk/jRChpAfCJReYNctAmD0KvtmcD5hk8+LaaMz5FgV82m6NQTV28Tjajtdaccj5ir4j/ey2
WNS3oikINStUWX3tdaUzb5bRNgkSsDBqMSqzVCyPmBfnLZaOodnRli9Gb45tiDoML8G68+ZS6PSM
tZMdjCTE/pHSVYVAp284bgfaqtwt5kxHVjZvhRCBoU+BM9X385RNL1VK+9nRPitTSqOwu2mzejti
3KEvXLPdwG3ajbSY73CY6ec8Fu3I3X6NqWpJc/sqyQ33MzGtryQtbUAe1ABSZEURRO+OExf9Bn+Z
OPn082RvlpSGy/kQH2/NqhYcNT+28dQiYrUVxkZRp205xYeFC4wi86L2S+LI3ahMH7Wot68re1Td
zJm3aDebG/6J+UDLPHs0nMF6VmF/7eALvWHw5tUdr2LXUG37HKHiwYXEJw4V39VNMyG5xbQpkVAa
mIsgM5J+EZhqX9l3U47TaJM65OREM7apoDNHGbslskYeERse1GnAkPcWmVPUIFVORvPQdFNh0Gs4
j1u32qSn0w4bBQd6kywHdIFxz7mgEgbHE86Nw0B3J3eCqpKLeQI2uFR+U0vL8eIWjaBvTI0tjmWi
dLlbleBwtywY2W2NcZxVgBGdYt2EAwzOnY5DQ/gmdG0O3yv+eW2MVPs41apR7bm9ybrTRl1fN4hD
+d5CNMjG0IwwhUXNEU3bqul1kneWaI4e+3xBGw4Nla3AHhX+Fy4DkygC4x0sqHVHRtpahqeWBJN+
O5dOF29jy6zVs2E2wpbYZpVxItNzMR4yY2q1o9NDCN2phOVNO1lYWd0Awz9vE6NMh+LjaJPQeGsC
Zy+usoaxDjl8A8h916ijbnUdu1CVK8eu9WTHJ4c0MNo4P2rI2elmts1NZLacsHSRLQerKnglmll3
wxpGUN2ORq/4BkKF6XlwSsc32rlOsO3G3a5QOAbmOe2N20yt2x06MkCf6/TckPRA/lhNOmA7Mb2M
qDuv16hM9szivjli/cArlUMWBfixweh7w+bdHxPTPpajzHdF7NgBcoWz8mOil2NYfVDo1erHa1yB
QG9NT2scaqPSnPYxSHS8cQzfl5m5FpmhqI4HmSLUd+LwJSz1Tju31eKXooMsv+0mREmc8lsgrLSg
qS3Htl9OZVuTYGQnrAWrM5pjjia7d+Pcdq6LeZl3eiI7Dl1OemYil6EfVtmSbljLVO5FV3aP57HK
dnB4Sc9t5rDMDQlySSHDbWitUxRm2dscacudgqfubuySKQkmmbWewHSwX1X1ARgCmh9LTbbIM2wa
ObnAP5R3obc0TrdVokE/JGwRzWHmQBZgYvuaR3hPMydsHvRW51RDQ87kN1lw381V+9Hhpj3EjE8+
Zgnpi1hku01fmqWXCyvXXBWM9eovCfCtcqG9tbaquVs7IzmUWjjfCk6qt4J15zm68cEsVz05E6L1
t5wuAoMz0esbJhzLU8ag9TnGVXuXaeLFAE+6mbRC+sU8hndhONTEZ8nltmhDlZ2B9CShl/WVbFtY
Y1UvbzJnADmw0M52yQbJmE522bhvnT4PpJ05bxMa7aAep+qkkdp5Dc2EBCg6lJy+LaTK8Xm3a+Jn
ElyMo6iHt5bQOh+p3x5rwHxa5sbe8Mbor51eGAfkRTUTprb+JJIsCTdaoy8AUEGwu0zHx2rLNNHw
cS6GyQawlPk2KDFUdcUpG83vsoIVlk328qkRWUo2SajoHPvT5NZhcPcSm0v/MuWS14Sh3il80pWB
9+FmMJgMUWCU6wHgl+JsFkZm1xOlyLZTyvGLiUb8rlzj7pYYBTDygr6RZk9iR0OBrpXVGjSKAPmY
sZdVq/EaN6t0YTs1vlEt5XVnAi9vBToAFzV3s3oAr7KgAPfv2wh1IjaeNf5IQKXcKnGlwl5lrs0I
tq7ZV+WAkKue6RPHeo/mTD+uMT1Dck902iTYVr2ptlS6+1Ok8ahIskoRwz8YaslxAEVlwEDSYahH
Fk4Qk9KZgAnMVS+aynW7mmTERcrYvoklNa7TbPw6qBC7OSute840kSeqsE82JPKo+7Ko5n1jU4ha
mWMdtYReVrhC4jCbKYHbuobm3ayL6bXuat3ZhGOzXOn4Pe7LaKLyaOvcX9dSXtPAkUAGwt1orTvO
b8m2U4cMp8F8jyZEeVzssr9rmYpRvibkeJJfQbqYmm6bPDE+dAB3ObmFlrGPLFYiKU+VuA8TFACy
SvO9047Ork6HcHfOhnizE2dDiFp14JHdZ2QwvqKmo6sd0XtUU7u9U8yw28SU/ZxouxQPkTFpL5Ol
R9dWloy8m/WYPo6t3+iz85zZ5/6qVhRpMFhaslErtAXI8WLPocDnbNfpuyxZjSAkKuB2rYecMgO8
L/NK56sxhd2XIiuxtpeT1zbD8GlMdXHdkH/UufWAAlV0Az+HmR7D7hk7IqogOengg1ADHxYBuSbX
Rpfh9hYD6G4Oy3FvkQtMt9Q66PrUeIZIao+019dOT1MfIclTUWSfrR6ZCcYnUoRrk3BW9VRZTmNS
LqAXDHWFmqixsxRhUNFvleJc32BW2JBdW2NU6eYTobI0otY5vqcVXh5nNb8fqZxHWSQ2IZUcJ5SB
cSQGNOdQzSqL1Vo4MpOyusRHTDXJ1iHm54jOo+dGsCc6+H1OWUEPKx/Xh1UFVpixifoji9jLpw4p
ler40WA+CjUF0DLJLWlJODzMyaf20p56LdvRak8PhbN8rDuN3GGuzVcFOArR3VNC9rmxPK2ynjQX
EweSQdJvlsIFqB4fFFApH8IiLGhYiiXhX2gpe+VIEN1GgjDZDFCssdZYpXLM8Ytt4IIrjyR49Qd9
mJZjxOvZbeMh2zl002jCz90N1gYaSiLHomsX8VFmAq8bQs1rmdf00Gk7L6ZUA3qKHEI4dnmlNFD+
OaPqpU1RPyYqtqiMTdUv88LaVrwFt+aqpz5cU7Gp6b1cRZpNL1gtaAliBve0TjjH/myjiq3IuldD
sZzWZWierJBDbEGn8kWxlf2yKIdqGUCVjWlVnehie2rffkwGq7jFfOMcMSUlB3xO2q5ple4plKZ2
bBtVnqqoab7QPFaPidJExOqWoxtia0KvnKo3UBqV0Gc/Y+rAmIyhT1R6pP8Vu3pBRAhTiZqxIvt2
no3MX/LS2eq6YvXMLaz+drBL5VomjC0iDv6PtVLLW4Kz2dk1emF6tM4rDIa8ulf1+pM0uvLU5bwO
t4RCVztRYytJTEIA+3np35yeKX+OqNrlcMf2XOiktXH0uoJeON8D6mYyvBZRo3kAWJyDMtJqPJeM
TICq0Q8bLduEqpgDeibaQUy54sYhv0HZIsBKiQott1nedQd7np3abaGeHCqiTc9D7urjwk4zk0hW
OpiIMzAiKanum1h0HYnLg1LtllljD0jy3l+Qq+0KsfQ+2gSetsRq2w9hS4lJ7wN4zmZUx6xz6dyp
xxlC1SGip6J7xtCIJ3Ae6rdYLs6ub6nJxiU21afasru7yTSVpzIZ9Ku2FO1h7dcPaSOh9nPEujNS
qz0UoV3dK8VSAFeICmNvQxRqaaPra+FNDMc2RNVzsicH74rWfu5bHAxJQqONX+1zu2SXJ+RCo38d
taNJRHYE0c7u1cGrwPp8XowyHnzCosOnmBDgb0YWOsxUFN4FAANyr+9Vlk3njClLPqlUh6ScJH3U
CVcwXVRxuiS8qLGogbXuiL8sC85B5wU9hxUNGOfGCcmv0LZdvwr6CStCTpsOc7YM1a2CdUk+FhO7
n72gjMMLasgbkiwwe5uET2jPJpoKiqcU+7osy9DjRG4bOx1ju6vWBfSrOa4YeZgzQVluPNba4mnm
EH0lWGVkLkqGNkkj2UE3Su3N6Kbm0Dsr+4NlzEwxjPVUA8kB3zKWV2TdhR+IK36L51IykWf2TR7l
MZyS5EQk33xN/mG2FVizakaD51OyWX0x5bTv1Tp0Gye9qsTwmrDI6SbOie4lVTwiTLKk3+At42BT
10XhoboqbwBOlJGPCI1dj2p7p8FlchM9obM0GGnjRXpYBVoEttG1l6Lid7IV+H+KNN3RFp9p4yXb
timDzrIm8q3L7ipPx9Zr80xlfIVFAUm27eIsZv23lrONl5YkJQ4NnjHLzzBeEDkgpgyKRus/pGBv
905FtOUm75t2Rzuq4QFCCMFhV3GXZo5uud7oiNDjgVVP5zNpqxq3K0acbUbukKus3CQsqzUWSSdR
jo66Fo9jxdlzYxeT1PjLkghsbb2VTm3QlV8iZT2wrzKjFUyPqaBoejEfJTpmdAsWn/Rn/KD7Liqp
0fk7QjPYpBkgFw0QugGJCgeSaDfahtFuLHUa/QhhyZb2nwL1ZzLvJ8aMWywUzIeEiQhrtj6O0KMU
Xv7n1adbYscJq39Zy2TaaUadUzjIkjD7TqlfjMFioEquoXhpLQWtoGjJ6iJ9Kj1O6sz3oOgLmXlx
XiaPftzAObnlarM5d1XKPQQouU9owP5WdPlvkktUOrYK/NjAGY8GnL//Xq6M490c2+pvOf0q22X2
poLIc5yjJaIekxKBPet86uxFuF8m2X9iWC8YBPddi0HG4RS8m8IQ2GAzlwhc2Q3nW4eJJNVYOpOz
shIIQA5n3sfK16In33iTDVUx/eUL+Bs8gNSK/KDygoNw8Z//X8SDH7x/wU/4Cv8LsQgY7b7T8/6b
7+8hKft/0BTsP/U4QL63//35D//y/ym2/gdkEYTrkDMEJ6SzN+gvAyCdjj8QZasaEc+WZYg/bX5/
OwA18YfFH2IosjUTzKXDN/l/iATxB+1hZkAc5ywQGo723zgA9R9NChbhEQhipKVhdTiDBPSz6P67
VYrLesnSUsOXTQghdhbOQPMn2jY9MV7D6HUWErHDYrTJB/JImSYr9oOOGE83C3WTpjOz58l80SYJ
43QVbyQzFehOu1ttoqExYM+WonrQqS/PHo+7akKDnqbLX+r7/2qB/tJT+sMKvBm/ttQjX/+B+bT7
x3Yov3ADq/L/gA+VJM1fLch9+SX5kdNx/v//tQ4dVg0LBqaGoVssJ+OfnA5b/sF/ozVV/yZu8Dd/
r0LD+uO89mwWr2mwis//6O9VaP8h8ICc8eA6O/LZVvDfrMIfXSsKviaBUBr02Y+Lz9EJWOvyWTBX
jZkurOuyfIjxEFx/dxn+3r++h2X85OPNC5MRmOlsmeZS+HHbtO09kzo1eozmtfr268//8Rn659e/
zDk5K33BAYQ2BZnVrXfQktAmx5SBGu8+FaG7CQPwd+SPn/0yF56bzlbtdIpKGwUqJhRXqgavOiZA
8uOvf5kfvT3/+mUuTCJYUNQ6hVXpD1ptXmnaZBYPpO2p9mkBsjWjb1vt1i2Wpr7/9Q/82S908X6s
pVqP4vwDR1IK5kMVDyE1RTfEif/rH3C+zf/yPvzrNzr/4O+2NgBak9rTbPKJVRETRasBwKTOOj0+
AcdK9SttgCXpNV1TLgSa56aGMqRkbrz79c+/MF/86wtc7K01LXWq0sXyB0AhjSd1GcB1+YZiHOqp
y+BlpAJABXOqOIhn/gCUgDwAgBJ6cfr1V/jZNdZ/vAR5tBQjHSAuAe50z2irbwJBz29+v599OLvD
99e34kmd5ILCbVk68aJWaArDcUh/Y/v62adf7A25TBO7M1rLR0uefFVhLZ1A92TDX+8Odvz/zAj6
yccbF3tDpUxW3UCe85m/j8/a1HA+4g32vp3n0hDcElNW13pj+X2lrEht0aa3G5ugWPHOr3+xG+g0
z+UCtdEHgDOkxBvbs+k2DY/S5tcr5yd722XYSuGMk5US2BcUedeE9+DEm+HZaFZHPfTMhcQdRaVh
73/9w352My72Hh1fZll1tYICeRH2bZcQ2fFc9L3y7X2ff7HVIIcYVM6tcNQqrfAXhuWtOydQTn5z
N86f8x92mkuOAmIOE2HAEgaVItdiy4yqHv18WmhaNklsOu/8McaPDxxn2BDxkCKCvh90CjS7KlV/
LaHD+HXST/P7nmvjYtNArcWsey5kUAPeewSgE58n3s7jr+/Fz67Vxa4xZbOkOLScQFfmxM+7Vhgn
5iZV8yGzyEz8zaX62Yq62D1i9AKZFLWkGDWXvVKs6o0TIWb/zSHvJx+vX+4eYUIoXMZgYEBhOLsq
6r5Xe63q37y5fvbxnBm+31mZwVZnCL4djDl3AEoMfLxBEfU7v/3F5gEusFzyJZWBiQOCe7CgrHTh
+OBm+vU9/tn3v3ieM0exGmfm6jta0ZT7WsPahS9UrNPt+37AxQMt9MXA7jHbAcPi5FnIrrudk6hZ
3vn9Lx40sbQGoEZLBLVh9smuX43ZceOsmNT3PWK6/uMNnpMF2IneiiDrotrcd8XZJJwOZvu7d/N5
pfyHHenPUI7vap8lSiMVVLUMmnCpW9IwAMjdQnQb7UPUh6ijCEBeyhf0nMbHgZHR77gUP6t5Lgme
+RyFolrR0FZEJNaHWCHamcqeGXDiY/pNzR7jQbqO5Jojz95mM/C2jW1ORvUwqr09vO8CaxcP6BLS
g5OZEgaFUAboYJMIpMiN36yPi2y5f1Z2fwYnfXd5rbGfkW02mIrUta3At4Vj71tEouY7AHxiuYnw
bH3D2jwVOxMVvHU9G8R9X8F4kumLpKNl/ear/ORRUy+eBKMerbrPljXoQ930JoPJUVcggnzXc3Zm
FH2/EclSX+UomjVQep0WqzGQEZAJ833f/c+oj++uoixTzPJMj4JahNhI7dX5Srwyg7V3fXntYhfK
W9LdljkVQavUUxD1mgl2z5DRl/d9/MWVHzTmCCkxM0FUz/LV4s183akghN/36RdXvjEIiFAU4QRW
zikMAb/EFDEk7dL95gn5yQ5xbhV8f2u7pCErdW5l0KN20PfSbFtEyrXGbhETaoc/KBmYRgCsqCOa
2CvQ6Pf9Zhd7nzGVJGborR3YMiwwBDQ6NuZlMJV3vn3+fGi/W1aruWbNYLcI+hpLg3EwEq9g04p6
39e/qCzI4lZL5K5r0A2Ix1fADq5NTsT7KuEz+ev7u2JrpJbOlNlBCsDc0wE2bMC//HdJiv/cti6z
ijixVVJLqjXQOfO6qHM/lIid3ndf1YuqQrNrEJZ5tAY42vqrYSlVSosmZiD3rguvXjzOiEvJ5UPN
Eyhh4exxtzJIpKUZvO/TLx6HlIEwToduDRotybedc7Y/WOa6/fWnn/eE//A6Vi/WfBla8bpqyhRM
ivWVY2c2bs0+q8ugn4T9vt1UvSisjVGMJdHLU2Cw+O+dvkp9zayy9x3HLzHVfUkpNK32FFRwtPcE
GQ6bdCnf98jqzsWyx6yUE46RDkHU5eYxyQtxBfnpXV+dnvqPzxQvauRmmtEHTZWG5EFZeocvCa3b
u3YE+CM/fr7FMC5TVto8NRLjQ9ZH/WlgavOuhak7F8ue/qgyomBCezhEU/dgTKrMb6xWEpz567V5
fqP8+9rUz6OG77cc6JQjyFJ9piQcVi+rLdiTS/mbhf+zDz//+Xd7sZUqGeOHcPSbPNZcoxt0pq/O
7wAnP/v0i4eWTEeTjBQ5cuWVV1yehltifNy877pcPLNZvWKX7Oy/v7qpNzquyd+yWX721S+fVksS
cBRro484R8UlwKd3778wFy+pTB3rMO/49Dl1yCWQmOaArKXvWzHy4mmNgehX/8PZmS3Jiatr+4qI
kIQQcJqQSc0uu8rjCdF2txkkQAjEdPX/mx3/jujSai/vrdOOtSisRPP7PQ/8gng6Z3+NDVeXCthZ
r2GeJU5vlVunkqbCw0Gf7QoFBxp2XmLzml+ZS67a5jAu1S6XczQDXrAhxXyiEMp6vrvTVzvwaPoh
JPbcLwcArXXzl4V5yrPVnX46HagzHWrUnHWy5ifQt74GkMJ6Ptzpp0j4IXhcB/M5HpEDmLbmj8ke
k+fDnW46TunWYjVpz9DH1dDWNyD7G5SQePXThL0dYuIQINEmQJQLkU/6eC2Ze0Y5ubrze7rTTzfL
WQ+tpS2QcBmQyutBdUUsJ0gmz2/G6aps3NLO6mopdo4g7ikIdXSFMMw/vN4/dvoqLCzMDFuHmbWc
1F3aTjQHenX32qVg9/q27VFwA4L2HtliTsNviPW9n3j43u/FnVl1m/a2Q5puLpo6eMLw+HVnsd/x
HQiwb187bZoupn08F+1aJ4D1RK+gTAx+P+g1RPDPKa+XCAmlibVF0MxNptr4IWbj/43z9z8reNy9
vn04dAorIKpJgNzi9mez088s6n7D3fzFjBQ7vTRp1irAfL0XeOw0nw421cj4TWHlN/TGTj9dqgjV
iNzMBQQQ5AsHnh0l1A3q9vy+F6ej2lExokoU2IPmfuTDFn+Hs7v0G2Nc5GmZNNDrNcaC5GN2FFSh
5mOSv7t5/UXDC6eLpj38gKg/nQvYM9JHUEfoowpK/dmrXYTTRdnMZjObBp9jXdYnVHF/iZPG7ycV
Th+FDTxtr+HrAqXjISr4t68K9fd+7+30Ub7yDa4kPDtop1du98eIT79x7/yqwZ0eitRyiRqcaj6T
MgiyoC0fGpQT+g2JroGXUq2h82bBWZD0HXgnXxH8Un5Di3C6KGovFozmaBNV9++HCuUZXe352k7v
hI9tR2YPkAQwolDXze555DeDXg0x/xwPET2dxYAagUJ01UMybAVsKF7XrNCvvH00cr5bbS1eWncf
DxQet/Enr4/PxdMq4EP0IfEj8loCKpa+Tw7hN065xGY7LnKDxGMuUD5MX499ZkVrwyn3e3GnR4Z9
CSkTCuqLKUCUgPUIzZfpF79nOz1SKthakGILzlGD1S3oIH/wFL5uv4c7fRIf9jgqgim5bsR2ipCO
zNM0Xvw6josBhjYynnm0ANUskBzPE5wE+7220yMhUh35CNF0YROEOdZw0gBciVe/hzt9csX9+773
5XSmtb5B/WgKXFA7e34pTrc01hIZKDw8UdFzaPUPRPx/R9X+xQD7H7kujoKUMUGFienCZyiFfwBh
5PlsN9RFQQAKw43i6JWF5MEmVXuHYmjh1ypupKtGUa7CehYfSnSAm0jaj0rUfgss7vTNLbWA3aTo
+Vu4zy00LygVyBlWQI3f0OJyfvXa8RL3HXNRcf1HsC6fcYD/0etT5E73XODYMiJEu1hbRfkIBS84
rCz2W0e49j1TXyuz0w0vvm3PdiB32zJ69lDu9FDgjAiPIUopEhk+XuWI5ySOmWeLOz3UVgbZSLvM
BdHqPQ8U3Nu13yKFu/0zCvq9gsCsgF+BIThOYcbl7U+/n9OZOHecyk9JB7DlosTXCmyoJo5evB7t
Bqs2M5cyYYEpoNCA9hQIpkvfATHj93RnNTtEa58uiO+As0qOvD+GpzhE8Y/fw50OCh77JGugZIsB
8RegKqwJ7lEtsH/we7wzf67wsgE/avGLLvufE1Zw25R893u00z1nTDy1FsNUSFF92LS+Jd3vRJW/
GMvdbNNSJlLAjmKKYxnra8kglCiq/+H33k7nbA7Ugxr4y4q01pnk+1OX/G7Zef2n/8uxtptiWgOc
By8avC4gtqMr31i0j6PQEDS1DLX0fu/vdNJIwgkqh8gUKJb9pmr+OdDy1e/RThfdkHhUIi4N+v8y
3SyTAbELbMDC6+lugKliddSgjhovzunnbgl6MDH1J79nO3203kYNdHE9FYCCoYL0CO3OwVVTtfSb
pJnTT3ldVYlNFD7JLXjfdOy1GT334n+XS/zjvkI1EcgVMx5d7un7mTTvylD4XUNdrZf/3AepZC+7
cdlNEZYdaA0Jm9/Tam28kr7MzWuyeCEoJcSXWBJoJnYDSBz3DIzBX/321butDOYNKs2iXzQ5kSW+
APjheTrsZqFmA3AJGLVol52g1pLdq2jz60NuCgoGbmXbsTIF9H/9KT72exCBPO/N3KQTgAwG+AJp
CjoszyEdHwyZ/d7bTS+ZBrcTYg3GYhLJ54aa9xDQ+W3i3ORSufFOghNvCoGWAf24AgcchWN+46Gb
6IHqcAzaARh0FddjZsCAsUH60WtYceM8hGCfBc/OCGJb2LWnFQcVZ0sC4dkwTvdsr/bKpd3Rb1Lo
UxMrxAfVkMPzF+Vve9DSRgIuzXBEDbphKCbnT5hJPW/P3SiPDfpkgF0Un8sAY4vEWAt8SA3I3CL9
znDc/EIsO4bAotFFzOeXpkIhtJxfvH5WN7ZQlfsKsmI1FnGffusHEARq2Cz8VnR/W5/+MZwjVkzS
auvxzVT1GoOdg8hOWQIId/Z6eTdqtEtrE9OVukiCSY4ZMGfdT+A+V8/N7t8py3+8P+0Y4Wsa6MLU
+wTiBYpH8ctGfrsXN2wUx9uWQCGrC6sEAygLeXiUsnqO627YaFZI34F5pwG6iitQ1MDi/0PuKGT1
+23dvNHWGGFAf4dcvAZRsQHjcFPUb652s0aKDWsXxBbtDnwlpKFkuqxqqG+8vho3s7mES7hrteqi
LaPjM0E19w2H/PN3VrrrmPIvK183tBlifI/Yjp817ctxusQ2CcEhAUX0d3ayX/0BZzmAS0Q59HpB
y6NK/9aYBDAC5Xmn4AaNRhyZg2rf6SI0bfItxqXCjZXd4tX01A0azZB97UcYQZwgWHoSiL6cgI+K
vYYD1FS+HeXNDvMAqA5DAeg2YHRU38n+dymmv++a/vNnpW7MaGyATYBAYigWISsYk7oevAoSN2D0
Vl1ayZtO7+sLlNnqFkaXABKGuh6jV5S4xeMzVOKTeUnjTtxI3EsON63sOcDfqsFhfLWNCYHYmrej
+biODFX5ZB97+ccA8vWYCSwsWU4jnLWfQZTabA4uDlxKArfU260dg6QtWLxB4lAO7Qr+AWhYEWgo
SbtfaNhOcR7CkgeEu2rm41KNKUR+RLHDXkDa3458Wrqw/7bFnJfPMxdB+x3YoXEskoOlCxSR+Pfm
ej6ic0uWKMl6CDVlJuCBtjcVHar0Afhi1IUR6H5eWALo2gIQ5y0s4eYowJhL9gucT4BpLIZX0XmJ
V44jbFUv4NkqDbUGAaVvzxKwIuNTNzQAzK0A5qe3KqQzLw609ppFISBcxxF0T1Jhb10gRdnGAF6Z
8nhRtB1ir1UIdaM1pquWBe6poZBJZT+ZBMYGA/PC7DVmQgn19gMd+2ZGOj8dihRneaAltg/1UfnV
3FA3W0PQcpDhQX+2D7rs8oGsbbHBIui3uIQ09e3LU3B4jiBsNZglXbSdIVe2gDEFkRxzn3GZusSG
uRthGahn+Nu4+rlqfhcFk18YnSbOAlDb1SwjjERFTVLEd+YpBrg+TFv20+/dnTF5icYjXCzThRqB
YTzFwxjiajNhzO8KHFXhb1u/2zjQxjYcChEBO4jpEVDNMPX7Lt0MYshLoO5GpYtadH+VXL6UcePX
o65q5n9uuxfcEW6K4b0jWxZTqu7KiHodW9PUafNoQWaK4mwTeqYUArEghU5GAR3p9Yuiwv7NixtS
hULiOrmoQBeDUmn8CZDNq9+znXOrFoXXSx+TobC71U8oHWxuhnDubvye7hxd1fCq256JqaiM5A8c
OyvUddj5q9fT3bzXqntFyVZhgUAoP1kYJc5N03guEBKnZXS8lu1RYQrHHY3JkCgTGShCxOvYDULS
t7/pSlAqHTX9gEJXpe5EuIDQJUYj/DLykMi9ff7U9hWCTAM+9t7Gd3Ufkm/Y0+5eVxLUTXvFWzce
3YR1H46yttuSl7aIyRz7jb6xc6rHQmXT5joGtE0Ht9oKFLydu99hea7d/V9WT27kC3iqzYIVNUDf
0Icw1CXHXwfE4n7JTyAp3zZ8BGYVeO9SF3CyLsGtTHuaEVgyfydF/kVdHZgxb/8Ayk3LUqikLw5F
Q/OqgUscsjLuGfCi0xC8ouDsKQhS1eZYxck0q1Js6i4Q4UWD368vnH/iGgOi0nemLxqzBd87sNp+
GFBx/ZbObvoMVcCC2Bar23Uf6yQLuhZ4CyiVtfLa7FI3fiZIeOAQ4zoBlzMt77umQmXYPu4zybzG
JVe9Cyu2QT0t64swpI08bUBTczCh+eI5SbohNDEdaH2GP7BbhlD0YT+jNuCH18u7GTQ1dxBr2KMv
tOmnbKvCn8cceb64G0GrYM8Dai7uioXwCywgoGdOXht16ibQuiCAbAt8kgKsrSmTAcdFxnp88GsU
Z8kz18pUUJ31cGqa5GxrVp26qPFcEbpBsamFuoH3FLykrnqKl+NejdVvWC6/GOzcnBgsuiMXZgBz
DlD+O6pMAnPl8P+5YP9HdAYwmG+HolWKJlngnC9CmQywYybJeFfHtq/9OpIbGOPpNoSiJ10RR32b
jeC0S053v1WVGxkzGs7MMoXBKuX1+gDOGnS1wA++/+9fzHUs/JdZxs2Npavcl5ViflcHH7GwIlOV
gq5Nh+EMEPfQ+y323QxZsosSmuxqKIgNZxAOAQK9fvwkHfzm4siZi7ugmWACavBtRuzFzuRDRUu/
gT5yOhXgEnNCDN4dp1RR3hgc5R+W9n4/r+tc7/ExBhKpwDONTflh2QP90teRXzUTdrNvv3zV9HBB
sEldR8nkve7CqJjBjPRsdGc7oXG6QMquV7gMx6nEMCbAJUNX9t+/zF8MCZHTae0+9zsUUgoJASCc
MhQfjl8PlQ6L5/OddTOANGWpZwPIromhz5GPHYQ+fq/uLJr5Agx0hApBFH4OZXsaJ7v8tYajHw2D
uoGyBucIwHVfm10nJQ4cp+S2E5H1+9zdQNnAWrvBqqHgFK5x7ESZPoFy4jmHuJGyVByw6k04f6Pr
TPe8b5BHyNq+bxe/La4bKUuWtdRY2aqC1mLPk4qQ5wH1fB+8flk3VbaLBucI6xjkFYVV764llDxB
mBPZ37x9+Ivx2A2WCR6yTQiLT0eAwPxuBFXZ3jRyGc0FGzHLLlHKxZSPkdqGh2DHruBBxyBEf2U0
5Bcr2HEb82AHMPcoIb0SeyDlu66PNpZ147g32VHV5fF9KPfGXnqNOfdqht5+hB3n94tu57u9qZdL
WNoVjwADAzD1ruHHa01R3/JeXjkVr32T6CnHho1DZteZNasJkp9Pra6DI8f/emoeQzBmF7+lnhuI
Q65xZNeC5HNV0vZpAUv9gTWs8pxguTPQDIGMYJ5aZME28pdg4/uUVs9+n4szxmCvCeufWGURHsjZ
KsZv2TD9DqRxnX/+ZermzihjbdBVx7TJYtRgddya6VBrnu5IPeQr1vDVrUiFqv3OMNyQHHwd8NQu
kSwCDRs4l6u6HFpVH73ayaWP1XtpsUcMZbEMvM6D8vg8t+x37fSLLhU6SwNKoFGGnhLkaGWbF6Sq
+bukhrx6a2nwm/OjX/0JZ4lAyiv0WI/yDMOiFHkN0DHgyovBYfstTCEl+00g9xc/+d+jxj9uVxFP
qOwi4CmumlnKCxQ/FOmwQJ2b7khYhkS356mSG6KrapydQOmORutBhJdcfMZA5DmBhc66AU48ioOA
XhYUN+hzuF7mkP5mgP7VL+F05jhElvNADS4U0WM836Yw8l2GJMX9uagWRbzSBfSKGf3nEW2EZ4um
iQOgLgASRK179SUdY7/SVqhG3j592tOxaXbTFjHcpxdkruHiqWHd8uprbpBuaXAUGUKiXTQ84Re9
7F2epI3fPo451zXwu1IFvzi8LEtzB6HLiQ/Cr83dDN0eEjUNMx59HPxcpiM0qazwaxKn++4AoTVT
KstcNuwe8pb7UXie4rkZOsQKSYxvpcx1Czx8O01zEUThi997O6v7MorrZQ/ho5FQo561Nvy0p4pf
/J7u9FKSSlNGJGiKuJk0NB3b57Ha/eCw1M3QVSKGV4ZZ+LR3puBdmvsbMiq/KCp1Y3QBrAoR70xT
NG075rpOHoIYNHy/dnG659aS0U7hkOZzx5sN1or1ozZSeh77uVG6Go6xUfE+zftlxN3tULRm8JvE
3SjdXm8b9H9YSKnZNqfe9iQ7VPSbkfcX+zU3SQfZC1ylFaTKcoKZAamxTAsQhb3a3I3SHQCGTcus
G1QtddCKVXoYIUHrU79AGqXX6eQfE2sK9SCPZZSi0Go4IE6CLuR+2K4qbL/3d3oqdCZlH49hmsOe
g5ux90gB/KZl6K/a3emmXBwUgKeqLugehMs9gaASBUYVWJ6voA0NBQShR3iKx6WLzgKna5CyzzJa
QMjUYr+MNiXj+dC0Yn90ccSWokzCJvY7gXdTeEdUr+Nsl+nc90JlYOGCMcFLP44CdYN4Kp3DI0yi
6dzEm7lE5QxiMUzBv2nYX7SrG+sJVxYeSs7TOVw7GC/j+RUFm5vXw4mb6rHrCAhPvE/nPabHSZKr
SE76jX7EDfVE0oogHNHqBxyWp3XefxL4Ar3enLoBxS2A25uw+boDNnN124Qksed6klOf+3UVZ23V
N80sIK6FN9bUAnMOFDpQJUWChj/8/oAzfptZ2gNuXnu2Q63PXcLXHBZ6v+N9N6GIVXgU6rCzZ3rF
oa3RiOJ7HntF5qkbUNTxwqdyxsMXCxy3mvh4GhTziz9SN57IawvAge3tmbVUZ+FVbI9Dpu9eje7m
EweZJFBLlPN5YbD3JEGAmryNE7+liptPrBAfJjwI5/OAsNRpkKZ6ggBy/uT37s7gzVetQyrG+QyL
4JRBtlOdmz3ybBhn+G7MSgfcrc9nYEfZc99t8rsgR+y1siVuBC84dDeWKrTnCtUz0KrVdYbO63d5
T9yEzYEyiLKBHxchO/Z96sKXrmZ+5dXEDdjUHY6UB83tuSGGnDbN4OwsEaP77z/pv28TiZuxUVSO
DCrV5CJKFS3Pte2a7rILpsyFG7gpPZvf+XHLJSw5bfGPiFgS5As8JFm/Wb+8DXHzNhru5HkWeHoF
NWueIGxzdfv9+d9b6N+nP0iP366IZIvJG3lGc9ab3rOmgzt76kqvUZKkzhCcahiGuygy50Xa5dLV
CTsBYHx4DZPEjSTuXSjEYVZznutDXegkPx6Qb/r9pG4gEe4xfgw46znrpI5hb9zaDJFUv/g8TExv
W72P93iOk1Kfgy4wWXvoHg7g3Y/cRNw8Ysm5MrQV+tzMY50dUQdzJsj1XhM3ccOIlu44cjZVcmnb
/ng9iN4+tbCF/qbH/uJ7dOOIZbiu1CKsfI4ghcvodXbSsBJ6rWrgnHnb7pxSHFfvaXrh8KulS/Bj
UP2rV0dy018Su9MS/oz4As5XCSnmgZjsXG+TV1qQuPEvqoZwOIhJL5HuesQcW4jKHgRVfeLXV90E
mJ4SiyWfTi8pBL9tyu4U8Zu2iRv+AohrnHeGR3cci9VrYqH3S8YSN/kFP0NT1vGYXo4r+kiulGe8
Tla/z8VNfsHMW8/HPvAcFK4byIififCjCRI39kUixH7CruO5QPyh7YMH3jfvvb7E/4h8ASNUQ/PO
cyZsRwuuFequ67WzH/2ef+26/9hE95qOrbJDDJ893YBQ5xOE8CjV+x1P8DoI/ueFB3ETV00gNYyI
pbh0Ophu5nJZuqcpJlV1Rp0qhHRVd6z1I0TD/4vN9d8EkH/7o+ztPyreGTS67aiwx9nWfsuoahTT
Zwl3KVGXutykOo1Q2GEK68MRc/vW7lBt3g5Ki7q7YGPdSugqD7nst3W5B+UfYbgidtcTZKvlKWxh
+15PWOTo8UEKmujHZSpXKm63gMejPJkDlnCIaMO0gcfQzLG+yssFfrpTlI5D9Yc2dWcptKlx092G
hwQyOd+xoY+rfB+X1cCFGbbbCxBy69LAzQzFD1DZe7NN/YmmNhD8lO5Aw8sbqqUA+r7DmeXcwS1p
FLzL4RQP/UfNOqx627hNfna6w382duRLLpA7D08WLSSzZVlZU8Awu8G6JAmcrJADhiS2V40noesJ
Zreq/to3XKY/uspC9INCzmO4igNN0+5frjG6G310+3bqAY2asnVtYJvMYxROlucDVzbsHLBym7Iy
wZeWwqS77lGXs+WIyD1NFpFemsgeHeqrxmG/gSWgz2KhF/HYEtskOYH5N8zqWIxYhSVwDyYdALin
bazE2CO/2Q41FMIpNocx5JzLVg14s7E38SlhIkbdyNIUJY+xbMRYIjp7h19rqJuTSbCyO6U0UF1u
u559G+dO5Ot+bPEP2xx7eNFmiOTTYVgiPtUjtHtP4VyG4cNR1omtcnWgRoVf0tVSEBEOEVv1iAqN
BL+XbhqNl6vIkVb2QkA1xmqsI8Mhb3YRbut3yFybocqGBYfBtzEqkNJXusWAEWYKqvj4XCXBFQOp
rOrXAFUsB0JbIOjEdrHnHb/lMNyyCAdp7FbIPqlPEsr2i5B1D1n8tnYGW+89mJbrynKZ7omd5Hk1
GKOexFDZ9nXbWNUn+BwGZi9tGE1bNlRQeYISW+8qxylEnXxN5rAf7tPtwDFNHRG7mdOqZxzmQwMc
xQwrqHkOwzCDBS5s31OZGHEBYEVu9z1bKU61yQy22oFr5hmq2VNN9knMyFoKQNaIst+ZClAzY5aY
65c46miS1yU8gN+x90kUOk3HhyWf2miYnqQllXhFPGvsLu0eo0woHcgQ3R1RwOQDrVd5/Nn0arA8
5yYY+NOITlufe13v7FZ3tB0/10GXEIbhTVYiOsUdT/UTmWdJv/O2LJP9VFZpVxXruizRHTENH760
UM5HGbjxBNXo1RrSFGjnSKgf5bxWsjrJUSbfo1CM+jOqy486w+0S5i6k6Yf9ETnWKcH/eQj4Dwhv
l+O2gx53f5UHoTTTNXrSj5bjM7+pJDue5pRUF8LGpH2XGBuLM0kaXX8YZb0dzyti9CzATTS4AUl+
JRGL22md+/6nxM1Nfd+KMdyLAab0shhZSs29HdOYZS0POfuaCMbTP+kqyyeUkAd3uEY6fqCAoIMH
GYrFCoCgIN+aI1nv4JBYjhvAg8IvKm14CucnKgbfx3ut+idalQ29XYfG7udgrNvtJt0NEUUsNkk+
E1HK8kM9ppXO9D4HYCK2JJ1QqtCJablbjikyjxM5ZnIbaqHVR4g7yuEdXNVxfSG1HOJ83toFY+ca
Jaa+ID9NzeOYLuKHAhOgz0qcL63v6o0YDCX1sK1nEQ2zqXKC26rlXrYAHF/KymoUMQTxUr3WyZTy
205rLU5zGRjxvYY0WmdVP8m5PSU9LQncQzzcbifVTXM+r4wE+Tz1jJ56BSXw13BO8QZ5RCoKnOGG
t2iCajKndgum/nw1V84nAO0O+TSuKEw7R9qs3xjZVwG9WtWDywmdgnjEcqn6q0QXjrNW1azLIMCN
hs/7CPksAEddB+TZKZTH0dyuM6pNX3f46Ux5gns53jDeH3odhlM7Y5peTzjxXqYfks5z9WGpj/Qe
LguDWUECWZN+UHjU9dfUUFOeo1TguvPcr6yLTiik7KNCpTSVZ3jbQ7WfKjonx/26TRUOGjfopdIb
Uu5YKKKcra5vJ6jWgtNhmiZ4EZE0kP9yYYN8IgtN83g/jvaTIUfY3izzsaaF7YagzMeVlftDCIPX
M6FT27zgsJft8tQoNacXoOOr+S6V2MY87ThESS5cNpj05rKMRsSxeb09dBVpZTYchs4Z1yYOULxg
prJZUUJ3TPTDTGSHioyez/Nzs5GY3Qy4N26fBuDumvG07BwWHcDFT+NqUnoL7/E0v4umMej/YFDF
qwehwgkfWl93qv4zVMmBz6EDt206D1XSLBf8y7b2HHWSTx+FXOrybqqaNrxFRapQj9YwiLfOGJOU
yOFLCsu/DvCSATaf6ja6mYamqhBBRrELPpQEMKW7up13faPbLkS0lyHqC3OxhvrwtMx7z176IE3u
lk6lnxImcToITHpUvnJaq+AnovYv19DrDVAqbL/Mu4lfEP/cfg7TSNacBpgAs6Xt5U+NKq9PHcow
ohuB4ZmelnSU+w1d+8/S8DYHDrn5gF0NGEkHCSAkVObo4izdGD79jkB68LTobcn0hMXas2S4NrxU
cwArdNvkDFTP9yLul/VRHWznedO0U/TSpWMSXOoh0Fm9DewEIwPBZ9CtKiM2OqZvpmXYliUtQCrZ
jL3gYzuj7vO55qAp5og5lfcr/sPjAaFr3mDthLMFJsMtb7nZv0hjqjnrUEC0PwAJGP5RG7OdeCse
606S22WagrBAna0Ob0cksG7SOOEvB+0Ag6lT9PpXQtEXTykLFnwPKsoYw7xP0rbpc4w60/h0BDY5
L0naZ5aUD7oNuo9g9i7vYoshPo9UF+bNOPw4SD2e9q5svsFP0j7wdQftfJ1wfn4jhdk5VhzzNuw5
MVE4fx5phfJRLLSOCPjCGcRBsPokvoMTdOL8lcG3wvJm1bT/kSwhxvsAFVL3up0QKm8RGq7u03De
lp/I10BIn+KW9chJwJboPonnY/sz7rv1Ui0zosunGoD+d8k4izobt6DW72uFwfBbOHTlycBaHdZZ
B6s6iCplxdVwkibW1d3B6GxyZI5mW6yT6B7XDovBn/0cP4cwrtO8byEaR1PVKE1XaTCWz0zrcrsg
GNn3H5BZm9sXQAjEQ02acoEyfN/3pxgUBJ2bDRfztxyoHEi7LVvZKdzGsf5ie1ORb00dLu/akI3P
2pijPq1AsE8LTqyPTfwYaDPSlxlCxuBLiKuw4DMXGEmBbZrnCFW0XIloz+LGLCyrNAy0d3VzmGwc
bYzbKWFtmcVHtFyS2bZtgc3JoR9XZGKeU0y2sTkta4eoVRU9sbTr4SCGMdGUiOVh/LanoLUl4se1
zZg54vMm0uZ275qsXPuvHYxip3hr1tsVObp26D8jjbdnezjwjNVcCsBNVugSzJAqTF8o6ErakgDS
Zve8UlxjZT9pqACXlD7A9hzseW1qchOtyN/uJS5FeS/mM0Xdb6aUgfU9jABgMKL/iFXvNyGjd5ZC
zEBndFG+X5PYHduw/hRfqiZ9XMI0G0aKnkEpKWoJcX12tC2uGgLCX2i3jrdwjElzoq0KC8l1mlkU
Ej5PRCV3QRv3JiPV8IR9xrwUTMWRWPCbkW580vVYo3ydAgV70Wmrhsew02uAuQKkgvtUVGHeDuO8
XSLa8OUd7YkB0BkX9+krhze9viwK+qLnkdXhl2SCeiefeImzpaQJZvG097qML8S0K3uHC82w/zDN
4ngXcaVoodUwBNtpuh5f9BwjLmoikIFMioVq7E2OvkrvSwyZessSzqvnHcmqINsEeu+H6VhHFNyj
rpqtGTCZpczilDb6nZxwhonGq9R4DnfUbasLanHpOSnDvs8NKZnOaFMr+sitvpqCxXRdXCeI7tZV
liZLxPLOjoRaPAQ14303x+c2UUBznY4OBYivGqW84adqEtC+9xbL+qyu2iCjLdCD+HSTbTnFq8Ag
wSwYFTeVWDUWlfFGsBesZtzkghNgVniKQh7Mtw1ehry3AzpmxiIx5nKvbV/IDfPJ14iYdbmwWCoK
H5cBXI/yJkzyPVb1j3SJqtMU0uNiE7t96fuyZtjyRGU7PVmk9TDiGSzpm7uw0Svu/sv9XbJfxbuH
OcL7KUkkOSewD21YvmGpm5uDh9GnVS1BdStFH82vVpV0+dAbSzNc5Izs267KdcmirQlyLeuP6Wbt
adHBX7tEndWAe9mT2dr6pp41ACkcdf1Y7IXZccypPsXYkI+I/cqX2RB2wyRbi22w6Xnt4vBehmn6
WWFBlW17+70CyPodxZHWc02ZqKApmF+idbkbBswMd8la7X9S3dJPYx8l9Q1rapQXHO10pI9jwMwz
WcEfBv4+egQ51J4SsYNGYslRYNkyfqpw5GSel0AjYD5vcWYDRC7KIPqUJP102ofkEXdWYAzAuRua
00Sqewxxy+1uEvYRo3t1lqwV8tR124zsDWQnLPp/zJ3JctxItqZfpSz3qIvJAXezW2XWACIYDM4i
NW5glERhBhyOGU/fX2Rl962U1dCVq7bMjUQqSAYBxzn/uFhxttAAkVTcOrw/08KZkRanYgqzAxcG
pVtBtp33QH6XMhuffNf3z4FdccF5tYkLO3iqhWneO3u9PshAl0+ZrQeEVFNdVX202oVahihjf9uO
G32I2ymY3exD4Kz6PJabVEnZ9kHc7NO+HltTivOGINd/v1gyfM7qxaNowB3b0DqlTTgvdZRyr0iC
H7bc/l6M6Ta+FyIItmgumlUiTnbmZUuKS8LFdb2tO0FA0jibpiu67weusrXwujLJgtmxzrPj4+LG
sb/YZ5M7qbofrHUYjzPJFfaHPajdIFabP483k69F9oVdrOkpzXAt96QLXfi35TrX1Bdn7czR6mgj
P3hTre2H3ps8fSAraGsJ2RiC/LqzZlV/trgzKTITWyGKxB7KfIwmUbBcqXEKi9jUTN1LlHqW59XR
Jrap+LZK4fW389rN+1eqyhYG/HyUgqd3zY0sdFRiUisP5EKl7pWRdVE+rQ5o1qFrfa85jiEHX8KO
noXX/UVQeujDxvUeMHKV4gZFuOckjlqFunaw6q0/Cp6izcM0jFLb8aayOT8P/eDZQUTUjGT+20u3
3p4Ae0IXXAcR8n4zDPXASZS3ITOUbrj1nyvgl+VzJSp17XdINLyhWcLPzuBV1pcGfhngZ+0EtZ7Q
KnnM1cHkH6XTXNEAY6Y1mZvMyI8BKRXjB7nktvw0DL1yy0SEvcWwkrbCmp+DZS/XLLJcN/SYclLT
xCr1avd+2OW6/fAJsKi/mwIH5UGWdGO+2+p8VURoiM480louqvXQzuQVX6nCcrvHgPuTM9j2zGVA
oB4pBP7OWxIjTqVn58vJq/LKbhJ/N6vpojoIgoxig46NmvWl7OONIZXBmrlnXJ7KkRFxuVJVVpkP
9WB187ErrVFdD4OaBL+xXS0m6d16nb9USuAnDfJKDV/Gperno87sxopVNTk3RZ+lQdyjAxhvt7L0
M34lYYG9dYA3io2eezasPiBo6MO0+0qSPdGnt13m9ldLusp3vedu4xCNYt/1w1bXdWQooI0wImaT
R+ucLLvjtkjGl4zO3ul69wYgh1xNYTSMC/NzNE7jMjyFzhLmP2bKeuRhr2w7T4KFOK8uygZaU057
0IivG9WPRRl5naXSMwXjfuDHQ72XFsvVZltX684VfBW6wgnPI0+W8lXtRZ5sLcEnD507mENh9fuE
psdKrWuWNW+MbZBxTkU59mlMYJj33ptHFJXzkmf6WuWXxxPv1uiQV9x1RcwzUDcfBKSUfSzzvB0T
bYliOcwr1hxgDAtP5x7mTnEvy8UGAiq26h5nw3Rdp0XQckem07mzge7ulJuN7jXzdv1Flnm33LfV
MpzHPmzrPJHbtsZCcHAALmbpF4JcWEayhtO0KE11N462whxBss5yXYcyj/W+0bSDn8k+FaHx6rt+
9Ib6zqTTcDNp3ZWvrllldehkZV6AUbxDY3lMYXw/gbze9tA3cb36ywdBvM6bIQrejnICZQouYgad
qF7C5ujRoz7FPbtqF0uo+pnCRLnCV3BuDoyjZo3rCQwkJn5JrTEeri2LnJyLt98qt4410i9E5yTm
uHedakcAw9HaVXMOl1nkn9Zl7vfb3edh957gms69bYJiKoZ49GZd3HQSYRihgOua2EHZTZSh+w8u
xZbJ3IVrSSRHSh90y1ARPjm5BxyTDuz5UUAh4nkvU2tFMNvXe1JBojMlpCO2uG9pS9nMtVsBIUYp
sSfyrRuB1XiUsbhQ2LjaKJ72kePtzpKqG5+h21xzuxBkwNy7UIJ670/kNMVSGr08NLChX/2dzfZL
m4kx/5h3GW65atS6RgjY+C+Nq9huqARmCagoSQEDolCRs2/WH/MC1AOMeThWw7Q5EWfEmhbRDhYt
kioM8ry+2ZYQ4CTCYOZ8MYNuvbgDWpkfNp3ty5Oteyv8tKR9Oz1Mc6GKs8wVK82hmdKquJ6zfHVy
zltX/KgWZtov1ZYtzXzYlSYmu+r6/T3MQYNUagZiatZo5RFvTms5LNzZbv/B9XLvCMnj3JCuwINE
CjLOo3YJpvA998NSH1Q+5iwt0mnX20VObfV5aUBjInbYyb9zLDdo33SpVJVUXWrcF8vdm/l+s2U5
36cdFW9PEkjV/RVImu714HntD9EOKjytTlbbse+TlH3LgyzjYZ2twl2SNAhXqWNKstD9xruDVu15
JtbIPgdENNk3XFhhdZ4Cz9d09tlre6c0AGsUaG8h6Fzn5s0WXpHfu3vaIv9L7ao9kThvuY8YHsOg
i6lv2heIm3bTR0pgF3NEz6SbGDpETF/bpRksmg33UV5bNRDIJ7tuehaIgMkxcYzSJbsL82xzPwH8
VTHGiHGYItJ8HPfGDlzB1C5Gqz0VCCTmr4u7qYGfKkjHqyUr5JIYoXV1qD1P9olLlcxYRb1ptvzI
IFWzEfjkj6GarC+9XtScdUmZF2o9pyNcY4zBI1MiIULBHghETxuIaDjMLjsH8+rtHM2j9k+ckx00
e88jLAJAdaoIp+deJn3TTvXRXyenfwsLUdUWI5Ljjx5lr8Tg/NBVU2PEqqC2xiGeGx6HfmzVRl0F
rna39bpypCc/TIYKltvLNbdqfvDCL/24dFavexBhUa8fLX4aZUU5y143HS8x1Mz3s9xn/366rCY3
qdVVK88YhK57VG5plj1sjTMwk5nJC+wZTgmcKYwhScQyRvbQqPZbsXFko+DawsZ+M+Ns9ceJdAnm
Qm5zdn9qZjpzHlQ3yQeRl3PGE1GW+/cqh0b4UpZLVx39zG8t9uBeey0lyoEpnnymGh4NdBX64qg5
2vu3XPtikdHoKGKWl9Cf5IsDplbQ2wJwP35V5LBWH7Q1ddZjl8HUPM2q7AfCADZZu3E49wQS43fT
pr7OGwgrLhJfe0cTMt8FBwoQp/4G614mlniH/Oka4tVMWISJLYJR3iwaCuiWIUIGt9Xk+8NzW5eV
OYeZt3TX1kTJ+RfPtlnPg3YNcON0jTVFdegu1m1nE97zZE3DVHyydgoFY8UA0B62qZHmvhhGHCqN
sMP5Za8RrsXSHmBnCq9uyYYxmTV+k8Gg0xcPbCh2W4oJynk/Wzu92ybxCParrxedeVvEmFHusROu
43TaulZ5JwM8vlzVVbDbH5x8FOJcVFB4sbYbmPsDRmDbsNu1IPTg9sMqrGNvXHeKvaAprYh77i7Q
wwWKagXJE0ebaKiuPxaWA1ETtHAzW1TTjSajrV+1SEweCv80rpPaT9pfLbsli81dJhVVXkbJGcuX
U94KxwzDBzEQh/4WZv7U3NqA2uGxFvmknpcFTiWpM+A9bIUoyR6Ltq2DmzSr2+p5kbwxN5srq+Fs
T3ThAFQgLaeKfNvFYzmFTXZeS6Oq98yzoEgghsFW9CAKsgFq9glXK+x44mbWVkysRrDpBAIvlOpY
obq9ZA+Hn0kLtQcnVooEyObQwOEM03XYLIY3dgxLbR5Xw5sG2cmVQBu5G6rt2eNtxxWlRF7t76E9
ALZm7uSj2vfwll0hsG5cKwVBjAKb2Dn3wr9J98oug0BfVWXYi9u97rBMO+7WjZ+XYlJAd9VEKsdx
pKV5yyNnAYOFnHRRS9n9IGfS7UwzfGlmX7qPHXkJg3u8ZLQ6rG6roJVdml3NZayaZamSrTGXKrhx
CO6FSf322seCu5z6Vk9eks2bbm/dgYCZaE0r27n2dy28W2twHOsIrTgWSS0zxVyt+0GDjHlN4b2u
IcXvN+meles7AGV/BCnPU7N/91rhZV911dn1te3hTry2i2Xr7zD6m/GlJkU6f9+1wl9vHd8ath9b
L0p9W8xTEx72SUiwDwU9HcHRTdAhxTCgz+tH/26ym2GJx42uz2vDt1Am0+66VYycPYDm9v2LfHKW
R4Vy9b6eKRZ/by9VNtyZcXfac0hTHRMBiHeKPUGNG2XuQ+iXXwFNLJAnIS09gA4ygsVDy3XeHOCR
KoAGjtDLHrNcJhFlmdmLN8tyDLeJ7A0OBy0u753SrOlZBGirHoZwri0SAoqw+D5dnozfwwmcDfu3
yK77TjGE2Jx09bNnjDtOsZ+B3Jtoqn0yGBaPaqcQKNROPFdYCGK8rE/v3TwclyPnJ+mFc90W89tY
rnq97fawER+ZAgJ/jcq+nM4bWOT6UYaNnh94XGfeaWBOiRoCZPqI+p5sTVoPbJ6HLZTjI1OxCs9D
jjfgHlajwaJOYcHO6t5XbOWCqklfjK/TZPUywgrkLsCZugKwMH3+DmGDkyXzTKX7uxItIg9EWjFI
W1SzTNWHUKMq1HFrw0CBcKWm78aowKHnR52E+fdi2GozvbEoZ8BhLKT2+Mo2thdWFIxoH8pIcLyO
e5TVHf6MiFh5vWTHFUMndT7t6gf5ZzzRgNLRtFA701817BpFGS89id/LmUV4FU5ivBzxxR8Tuf2c
mRNsftt07VAfbPWp9F+C+Q8pmO2fo3JE7c3rwG5+8Ip3kp2nEH/MemL/HJTTkSWn0iIMjzylbFZV
Ndt3A4flv6tl/ydBT/bPYTks3O6Ikou52+Im6POuGG+axepIaBtQtQCHzSVx+qHq3cd1ACCKqcG1
7BhUlp3jX0uPgn8sDfo5VSdbwdgKy4THjhbQOilwDtwhuutjxiUYO9g2+W8c+v9EhBRcvoO/EzmZ
ftgG3/OCI0b6Pnwety6dEp0xZuK6ZhMDAc+tmqFw3dp/4y7+J9LHn3OsSnRVHOauOAaSLouRuJZD
D6L1b36gf/bqP6m2NE14Q5grgeKi+VoZ58MidfrHRJs/x/owJfeNzlJxhOZiXjfbdTHV3h988Z+U
WaPjjG03BeII0nVA8Ai86oBv/OsL6p+9Kz/Jn9MVDkOoIjhmtjXwSJ1T9m4evn/s1X/SP7uV9lDV
8L6wqZFpOyraGffu+V+/+D+5Qn+O9AkMRI1eSy6XPFTu96EtmiW2g82lj0e6jY70hIr5hJNE6D9U
a2f/HO+Ty2wJyToRR2pExUe/N8N96YDO/Osf6FcX3j/Q4P0c7hOWmxfMW+YfG6lycC7VbgsQLv+9
bc4YfPAZfPmb1nfa4KrQ5Uu5Fy8OV5o4pUMx5awKWX6g1fD7Onu5dqMxZCL623f3X79Llxr++t/8
+VunN1Nk+fjTH//60jX8/9+Xf/N/P+f3/+KvV2/d/WvzNvz8Sb/7N7zub183eR1ff/eHA2PxuD1N
b2Z79zZM9fjr62dv3eUz/18/+Ke3X1/lZdNvf/nlG5jueHk1ErXaX3770PX3v/zCvfBff//qv33o
8u3/5Zf/VWdvpnj96fPfXofxL784zp+puvM85frgKCGI7i9/Wt4uH7Hkn4NAhuCa2BUC4XiXk7ql
JjT/yy9e+Gdb+uryn+fb0rW9X/40dNPlQ478s0KU4ysibsmgDIge+z/f2OPfLpC//SZ4G37785/a
qXnsoECHv/wifhWL/8+FFDKbB4FyhBL00fpS/KzJ5lcL/FwVZ4iWPqtejD34/t1sr6KaHQAaF8VF
winooE3EtNT25VWm9moFg+HHtVSk1WJBobpqsz8325J54xQ1gZ6GJJzpn20+MTqvKjwov9jsPrJL
/s68lvnk2E9hmNkgRg3ZRov7Rayqn9vPualVTgSf5a7LGu25yP33LPFLSHJ1Ma3PqClROiLVFXMC
Kivmg9xVuEZatv3NmLtUg5dOPedHmPP9mTKFyks8lWf3AUBZQQ8XfQhR52EWjeduzr9nnqz7q64s
7fzaL3NL3zpkoAbx7AOQR0gThJU4624Vp1ASLR31ypnHu621rNoCL2pFX372R2bQCx9g9uAUurjH
uBEpDh4ONdOX82zpbZVXQ+V72V0/NcsLHKsaTrAElXrsC0RWh3xs1wblpAzs4zLikj01FyqDqMix
OrrtyvdS546YIrfVO7MFmUpILDtP+JGfI4RZtWpX3LoN86DuTO9ggvVllujQa+cr3xuCILbW0Qqa
o5RrgNdkNNWlmGjoubMoJheune3n3iowBCKLwpdyrkWxXsvAEiDvrmO+VhWqQDDacGh47Db5ZKto
pAQv749eDd9WJ5vlsN2eM9cvodku4Mb6vGk7zB4bAtYdpGQW83moqrV1I8FCwsU1t31zD+SMVHnU
xl2OjaU24hKmqtJN5JHaZZ2adKYQpyXUQ8aNa3GewrSR7t84Xt/EIMp9daRoPtwPqitR4BKBhsRs
34Z+OWd7MNz3QoKiobf0SVbhddYTojAhn5xG7dsBbgH0O81mxqRhhrBgbm4EK7C7te+h6YInUmXL
z5qFCcQrgJcEUiBHqKxC/bhbtewh0rvx1kqNudtyTxLiXKREkqvB30qQeR1Mye4GaKicumo/jHIm
cd3OdfYjzIOSVEhgC6Sj6Ens27R0q4Hu6XXtEpqY6uAUsJzUCDkbpZKhC6yHwOp6QdzJUjixZUrV
noWuAblLyscPY4Fs+UAmJ/Ig43eFE4l2GdKj3axI3HaROfE+g3dxuTbWo6MFY2jmomCN6hZx4XEt
wTfi0dHBF4d68wGKJlN2rMC62yijCK0Cj04B6AUy0iwKyZSxI4kENY+7MvP5vvLQgvT2neB14Gt+
mtfG+lHJcgzQeDsZDGLoUi+Xs5XXcTaONG6YQVrZsc/a8p3qmmlKKll03m23rvlnxBuhQ9vNPvLs
XosiO3h6Uq/WGoaQ923u9UfLcGJGXdqZK2G3aXcI56n+ILoqdOKq5bEfc7fuN20w9K+l7N2sjloH
i6DmC3PhLuy4uz+fq2Lv7QPh+k6GNGn3g/4YuCvtt/uk1pRlVY/yldGnUWeLQE8gagSzxOkjEtnQ
Ry0GavNlmrvSfkj1MtRPchNinKMqTNuGStR5bLoDXOeUvi7zMq9pnKUjqjHQrizPv689pwQ31t5D
7oC+oyNVgaV2QUhPUa0+2ilje6dsytyK+NBctidlub1/wVIpCFitzYhDns5pcRPuU1d9yatSAoxh
Wxv75yr3wjoxc1lfjlx/7pvsmvuT05vzQu6bPKzK7ZqEIuFtW84NX6TuErIimBriENVncUhb3wrP
WgWp/pCWc+BfydHJ1X3htGODp28U1RYVue62T2gxvfZJprWaI2dU1YIYKJW+vl6RSYUfURuP7uly
9DbpYZJWUZJFOYcy+05I1G4jioZ/KpGHzRaqz9xdvWNuWt0eCom6Py4pQaoS3Oh+ENlL3+lrdLvy
FZWT+xntvWWB0IuLzsKZ/CeqOqflcVsb5zXfrUomiFCr4jDN6+wc8Pa6+SencWgJ2ZZ0oq3RXeo9
yi17ypN8Ekt9L7W1LVcg/JP/wlSHOQdxLEW3i79kz4E7OS+kRCLVL+WGOpmoYoSffIWwRJvSI/AG
PSGhKx/D9LZOKcaOajRxWeI7mvzEXqN1iOxW6J4bstNWYvy+etK+mxPSafbl/dyJ3BzV6vfFdYXU
FRZwmbnBJtkX6cGdMFAB7FVzWMXGhGFD20Pae9dpTaEQF5Kx9YxUVzufCTFq5amcLWFdZT13D3a9
ujdXw5bZyI9GuCvE8W26RyLw9x1hepN2x4lsdBeSHEVnlOdd/S6HqxeJ8AtzpOBmRd5Ne3sW4w7I
slOb+31/HVad8yIc3/ETp7e84I7SpMmnAw+BGRG79f6jwUoVwBAa5wvXMUpdORQuiCd6pAxyySEb
ogibtDyrpUdw5tTbe4uct+qI3Sis7rdZ2uKQglsiRbALEtkOee7zXtt2UaszYbuSsoqeFFUXTnPj
BKwpKSTthwHpua1cgdK8zG3zgEbMB7WGduTXYs/zcxmU48jx7zs/IJhRSRQWWBR66GDYDuQ+reQC
myx8rMtZ4rtrlKiO/ZrNL1szIN2CvQLHL03wJe8d1Ma9CPI1RjKyVqT+tvyOwkvk0yHzAw/hPGZ+
CDxmwHe6NdWIGr1pON+kWb/uuG3kEczUe0J1MnnnSROBfXCYqoLD7A7hcMNctZoHBaA3mMTd0YWc
e9WvxWutAP+rwyidFB6rLJFGv1/LhRwlZPTpt72zRBfbxZC9QClszk0W7kV7P866n751a7ggQSAr
LJ5zl6yKuq6sPKlZL+Fk/R4Ez2aQUXEpenEqDKvT1dCYMSDXx0P2lsMk10+pv1XWqRIFwLacOya/
vQ2C7sHJvGY+DvWyAqEObX+Emeqho2gCTLiHTRV7WItsyF+UGjR61LqOqmaBsejwzLw6zWx3SYuI
1Zwy01nh9aj86rN26eJ+cGod6ncuacjm2cot+HrH68wPgq/2/uC3hHBHxTJt9rkCRq+PunHbEBbd
LAEhYl2A9lANdXku6D5Rr6QxKphQSgK6x730KheC3zLiU+tVQ/3oSmL+nkXJ9FwUEd6QudosnKqa
USC/yqFru5XS9I4fY+DetbypcLgL7byE5IoxPnrDbWry8kdmCdS0WWmH+ZW7ISbk2WzcPbJACO/1
RQge9TWgH1LKMGTxRh9iolF1fMpS80g8555xPSZ0lMjwHYF/xxM232MmnzqNrD3IPxLdUT0xXaUj
z2p8CpgyUolhgCsrIJBz2zT2Idf/DDMqTbyKzk3jygbbRL3O9BwPk5avOs29MZLd6Hexk3VWyXDV
IAHmAbfchfNsHqZ28CG+EbC9MrVs67GAURboCPz+S8gS+RL2iC/idOqzp6pe0Fp2ARLVKHDQ/yam
7PbPnIj9iMQ6txsMViY9pkjjGK0QSNZHKNTwU7HUNiIL7aOlUfBEIpo8u/zhrf6sr/TcDJi1kDl/
WAmfG+O16GDC87qp3KPMTPEDEpCDYSJ9Zo4CJaU8OQLtbrKHrv3VEWDgkZzSjfa7rN2eu6arkCvR
8P49rN2QBShbbH3xUZkihqvoqcKBfZujzNRdE+d5sJ+yZs4M3BBV1FeI2hAN5CTufdo6t4UMcrsA
QYiB0ImnvPdfR5T2bzhl6hmPWYi5oKxLxlTfmtH5XUTHQaRYNH5rPfyP9vO74htmp+7H+PP2/buF
/UG/tcgD397Gu1f982f+f7inq3+5p7dZV/9uTefT/7amuz4LdxgwmIvLQu5foOG/reks8AFbcqCE
Hwg+52Kh/21Lt/w/e74I4bxdV0FaOwLc7bc13WJPtz2CPIg9ZV3nQ95/sqf/Cmz+z5oubYkcU9mu
x/do043xc3pFh9/L8/3wGJbuaF+ZGnaojho9ASJeSa+2H9mQxPM2XB7NJRAwnkklrNhFuvg9s7DR
xW0um9d+89hKcK6tn1CKLw+bmK0vY8Gqm7hLvnw0EHEIn8ZyuffRv8ubehpRp/k4hnh8N8b6RoFz
biJllbSm4PC7hHxbISi9Kbdax3UFhVmixzRRyBl50RFjlru4AYR3lS4QaB/twmrDaGcye8EJaJMy
UeXpj6yys4akwmbdADCnRcX2UBcftq3sO05ekpvYqICziBWnC1BdqhESajhq8jDSaSrph7LXMgG1
kD59T25H/pGG+ohJfR4/+Cji17NeKujMYQgJ+O+zTijOw3VZsjurIvo4tNu5W7EqSnyXbJdoog6N
9sr/LPabX6RAVMyPDrQTCI+I2t+D5gSoYPUIguvCbsOHyg6Xj2m6Kv1v0NTfh3nw6hJfBn1ZDgpi
UhN/DlVSdTtOs+s8LGS9ewnmvb45mW4a8tOc7UXx+He30T9AkYJfA1b/7vJ0bMG1yVXJFwRKUj+n
QLaMIGlaTF/BmgxWR6+qP7UqbF4LSOTuBI3V5WfVtW5/CIfAbdnYc4XMdiOb4pBjrLpByeQhT0Ie
9bk0kuTTnF9aP7wBTUin+5Rlm6LfoCaOdq0muJIxI4mc9YPY3xue0ePCNMFDJ3IDghdgf5XxIq+/
+LFovFjPnllbHnxYk8qIGVPfKQfpH8YMp/so/Q0hhZxJ30x2nHmHfc98J66tflWQq4to8CkWjnxJ
Fw/itzboUw97uHvMv1KbxEdGRpIZAdr6VBtv2c5hEcw6scgYd44CNdl3u+HZtXFtVYh9kIBgOvbn
/DSAM52m3QDf9AUc55VAIfc2ylycF6GXPFmQs6FHofVtRj7QD2jHt8Ql5Ba5Y9y5W0lgNKDQgwkx
+eOPdlFh62qHvOiJhoyyHiwgGtbAmhMfrjO8UnYjHtcWxdO5CPAAR97OW8AoXFVfx2zO2iPPHEq/
diTwdhIKuNJY+F1DxJztua9Onm1LPFXN5sSBhZ8zQkGZNsd6q1r33b4DW8Z0RRM8tOpuuh+8ZhC3
wdhQ72CTRn0eiPrCRoaZWt1Q8U1O66786WPuqeZXTlpjtZV8n2fEKftFb1z2txjZ6+a6NNb0YgCk
kM1myofnryvv484cTCKomawtdkvUq4e8waRNSGuTX34qBInYKvplPI+W5K0IhFqfYWHcgjFVe5hx
phE2dfNauV6tSP0BL+YyRW8oewwDhdmy8Oy1VXiLQ7dpk9zzVus6H6syT7IdLfVV2QcsFmELUR2X
kK3tYXJKm7UO3OVDBaD0hja3est9Sd/ZbAHxcjfuQX/WmWmujWtNIq7koAMEmOt+GjGV3JJBOtPo
Z+w6HnaMNSWzw1kXpnSO0iur896v7CwXxcdHT+7rRXSuz429jAe9jsvbCgD5seBddJPQN3gz2eaK
LsFri0q5vhTnxFqg3DjU7mweA1ltknq/vW0PS7uVKD0Rp+XJ6Ar5MDq7/y3gPcYpYGV4pbRCGopT
r5Ix7qTZutozk1NG10+jiFPKZSUrTCHRDRWdAV1x2+V5Qy2F1cUDIkJGRdg2WjqcISn6FXShciuq
44jW8RqfSv+j5oDBsdW1i5P0ozBISazVObSea16cvFrfxLSwOCGwH66J/LWyKyVCIxjdm/qN32IV
EkSbod1XLC36IDdilJOezoUnlIyYKsmRmXP8F7s1xN1WrzDqQYFva3Y7+VW6U31nIY91bqZdyx+r
J4KHxc70W7532hwsvKUthrQamVrWX9qo66Vu9zjwvOo9nS7mLtT7+mNqOPQAsJv0k27mHvVom+O5
R6TMMbU7i/us/EG/20iz6SJuIsIMXOqTtmQrdPiQ2RWLcJ0tULj1GFrtUSK//NYi2PoIfY8O5kLZ
sOtbbq2SXXrAYmJOuf5QMRWnwWMPPIJLqXepvLjZ2rDAog3aNPHtbr7dJ0gQ+/cpj8eLCs9P34Jd
0E0buJ4bRJit7C3261nejq7XyekbqfSM0lbflw2mjUnwOcvQyFt2w+7JHlYyRfJ+7c1J1Y2NLjvL
dvQb9GXgwL5J3f2CmE7jBUq30b6f+8kRQNngVlYiXGiJiOMhDKnEVOFNVW875ljf6Cd30wv0OMfA
nMjWLR72UCw6Djoru1tL1JgHTQ73lwq5uTxZW92+FVinYPoQ5b83vZUGLEtW68YsY8VpbAe05nSy
lW3SZaUrMe8Nnr5X2zyFCYtoAQJits1BLZYhfQFTCjS7FbNAkuKjzpIlLYDdp1zaH5ZhdN5M2svv
ohG8q+OW5Q+ecK1P61ziLsD6XfwoMyzMEbVP/XReqv/N3pksyY2kSfpd5o4ULAYz4ArAw2PfGMFY
LhCSQWJfDIb96fvzypLpIrM6KdXHkTmUSAmTwfAFMJjpr/opMgEamhbEZwNDAM5lODjFTZdPP2gF
QiYBbDF1Z0Ej0L7EhuwZ1am76kMtqEyIAjLwLbycFD/5smoMyU4thRvNqUzJkIQhq3+x7e0TirL1
DUFYvIX7ON5x/FMv3TDY39o0xfZCe2fPrsfb8cnXLrpLUhtnGWNnsGef0b2ttyjgczcxp6/ypVSW
JWJJuq9IxDwvXcxhK7UjZEJfHwohvK/AH1yUfHdb2MJtJK20ZY93KcsvojLZ5JHpRCnsK7/p/M+Y
3Quo4x4npHTzqwdMv6z7fW2nd+sYnpDtI/PYyCK06iRk7pa3Pptxf0zWnkPyWNI9TwSghkt/5e6i
IzsXWJ7I6d4vpYHSv25h58PWzMd7Z2cviXzq1N8oKO3J6bFN+qHnqX2t5iz9IItVm0iSoX0NZkLH
kdNaNrjytMnGyFWd/Khz0s1xAPJLRB5QXvdQV6t82odafhnRYN+akZsuas2IlmRXRo9nvs0QiWrF
HckHtcD2oiKgqgZfUDu/Nm0qXxk+7oyGyUsoa4+oTVzrq2pZ+oUS5CJDk/fRN340uDoRroVxb1fu
sveOIc43Xy34fyh1TYl4kD7JEqLPukqaulLzdR+oeuCZvuTDvQnCEtF9H5kEFVXJkGRnfCAWPaHM
zXmLWUzPNeXC6VRhqa7AE8QmrVSLeBxUWNt9XTNn6ovdufa9FQKfGmtrvAoJXPYvW4ZtKV6twpof
Ce+HM0mspf3kE9l2bxfLrPp8sPaRK7IV7goxZIJZItZ49sXokISWg+98xaGUzWVkU13gt3HI9pKN
mdR0xE/HSpfupqOJ0aXoeRmMpV6qgi3lpfb7Zkt5ohNqy6M2W/zlbCLDxFffVMNefC18VMDzLas9
2Bsd6ffrunekyzy8cRUSM1uctLm35LaADrHYRrixh18fez4iF7ADctF8McSx6oJA9Ua6q7oOptBK
ScnZZs8/3MGvrbOmFaW6rwbUuw/mybyfIAXWKQ71xsp4YQezHUIYyNfKnvDTtqEbu2HQFbh53aFP
Or3yLvwiwG5/GvBt6mjUpItnEyII1kmJS3j6vG96754R3xsXi1plp09T2fieg5d0x4zBVsRFAwtN
qWkrRu90H8gBS1dFWJAH+VjQlBxmcZGv7L0ZFSmeolbLq02wOFdYUFghO/O8YeoMGXrl0mZ9zCxS
uih/wtxYeZe3160eSKcbpdXYRb0VVKqMoEV4AQ2Cg7bvJi3Qs/B8e8tD3+M2/OSaPpA3zZDhO968
bf4cWic936lStPqKyPB1ECx7E5OZF97LkpN3MowMmxjwK45NVRAsOm/xFb8aQqnpganwDIR8KwLs
1OnC9sQbeBq2jPOeLPbWEHJKe5cHnOelwwZvdLPrUipjs1BuO9YqZg/HxnFhqvTB4r7mO2GyZCA4
65zrXNT7Ieh2nzyOnwP0chad27FGFGSG5PHhc32lZA/7URkOrWLbSUw0mLXu9Fh7+WFkDFIdcM32
a1I0lugvS8yexaEMGe11RFJQzoM2JKXemuHR9ptip5Hcb9yDIAewR5tTj/cEAHll3VVJekzw6FYp
b8SaC44Ji2AbrNOczDzKdf24MAH+5pah97Fz7s1eLVsXr3U/ZA9Z16YVicUZFVl6/4gqzOvy4dqz
W96nnWDB9jFPoqZB2Nh46x0zX+nw9EZuNd8HLgkcthZlophmd2ZWAzjhqLe3mpN34A/YLUEmPK8C
lig4RLa4247fLarnQirUK7M8BF1nykis0naPuQEBEVucdpFHmW4QLlWMXuwwy57sQTZvO9sl1C2e
EJA1yt6rz3RuQfuo82z/uqsyyJhb5bWOOpOiI+BIKKgM8cvgm05V9pDKYk2Tst+ZOMmhajiXhR74
5qJskEkrz1nHP+2I/180+z8netj/7G4BDVl0/c/2ltNP/CmcCfVHGCBLhaHjeVj8T3S5P4Uzz8X5
EjghJTwIEaecyf8VzhzxRxB6gQwF+hjJ2xPA+5+6mfeHR65B4JnhP/iedP4j2cz/ByXyv4UJ5QmE
M6kU+0iH7Qiv8We5pSRMa4+S7VTG5ENdzs3g31NSRBgzohJwuBworGB/VbcdPQegunJbJXO1W2+G
EYNB1RLu8KrzgQhbG0p4ITGjZXe4KlRdvnlLSM40X728SJjEFJLA6kAQzsl7TJYjCLjiEhxUmjHr
Lh1xLHeVvim/T+8N1Cp8Cxgq0Al84GTR7jrNx9i31XvVVA42d2Y62ZFh7f6JJVETDh5sO2SaXfUn
2FivRjJ1S/GAyDHeEw44ncJk5q9H26egLeYf8eHOaUadCWaO4YpkWOZfglhTDPky/NlHsty984xi
uPQXurQKtoRUJmjePjV7F0M3hmkyC4Z6Z2tjZxUeYh3ad63YrOHYkGfNzqq0zbHoZC4JPamG0zrn
WEMzc9xYsUTdld0IwC9aAruQ7DA0j122XLLEsTaOsHJ7Rr15j91Z5ZBhODDCfFCtI1aAyCURYfzM
VbZ/UmWXmacZU75PhwzTUBN8de1iXaerdrVGe3qYlcnrNNazlZfh7bTY0iyPrtW0u44bw1LXXKzz
6huGmsUkaMJ93CUuiymeeVOnCZNphxlsm4cVh3lHB1nLbodQEVprzHSQwBoYRknt9aRkyma8Qnat
3h2GNCXcBJXr4H7ZcqeO9jXfJowCQzsTA+d+ObBTgITnM/ZuHzuNMnbjmdFUR1XPy8LuA2EjIUrC
ztbRk8uIZQhPR5ds7/CQF65yLzhBdaOM04pcYNwtOizON9+dLqhQZ/I7jSno/7LtipkhCoG1g8iG
FYszJkGuqmy2vUuX1Hl3021LIQ8YKNqnsG1AQKxONd5n88xPOszBeb5VSiTGqhVwkGwP7nNjVicx
i+DELfmnrvmGyjsmWG1/Hk7M/lloi/VVKfKoFU725XTdynQuziRqLE8M06VuXEgkkSgI0GEOSzlv
7nH1Rz/jkym8PFrrgDP1wgPGfXetkQ1tULTICB2N6BpQGo5pgoANUILISQkwPTjhoB5x0y/F+Trb
VEjpnbMNp6DBHpxn3DCUT4KkWfyzgmu9PyNT1k0XWQ2s4SINa3aLRH12v7zxNwXnh303O5NXm6FW
mxH8yUv3UI4iyF9nRuojmTA51scRTpR4H/fM5oGJSGeRCRlDi+z7uJI0vNvXefFu0Paq+TbHWZHG
8CX87psD/3WNdZbLextzWxh7OQA/8uKCLJNshlvoy/oWkPwiYmd2gge9Y8c6rxH4SMJ1xrrKQ7XP
8dJ5xJlpDegFTJrCITSIdv7gZn7tHGwr3/wT6GG1IgXGKTuoPQ0+TbhPzkOU0CmanGLZD9B68gd0
VsqGKk38ku0mVpBJ5DPFqxpYVyQnZEmMQlNBdZruRFSR+GqTckFyPZIa77/6GcNRNlsLyskO9aeK
rdIKLwNKq5jec408yC1Vj8w5c3lgNS1kNDv0cMWiq2Y/ypRfiUMDY6yJVBdkz2U3b18MI4/qEDD6
ZqpZGGc90yLlXhhoncCqGTZ4KKwt+LrujgY0amv7XY6WjULEfPtC5Kh60Dqc6jJNIbzF2rECD2IV
DhTO5queCOvCVT50YerOHLpmzAUI0PYl4lXPhWN7zQ90lvpqgDj3PLe1zi/svYGH9lKFegHTdVpH
Niecv0tslKTIPGCMDG3T/qnIN3HbO7ZeD5L4nsf42pn2ZHXK7VauID8waNhkoQNCbMExZ6EzUTHL
4YFeQXBCQQ6aDOAzLhu0vTDfrwELVfcojpV/8PaWGypzOT4mAsbYm7Rox0wcMW0PZDYz67BtWSpK
uD0uEcONLeOJ0FKnzExd286CCOdbOHZxH+LnXBNV0VkOAtCAPSZDKnjSBXIJX/oyIzZJuoTHpHKt
ExwNDRr9dBsy2FV6Oc2aBHSdMdosKR+KMixGgrqy5hRW2f6O6GdK+2XAETleyq0sOtSk0UVWDIMT
DQtDFRvRwWoPkBkNWiaoaMr0mCj0Sd0OEEUFKcAaZ53nfLTw7IajS1ZLRRWqOnL+VhWk77y1HkBu
WG16hcbdasbuwUQou6q8G1rxkMYi04M3RKaT1C3pYvCm5wV9+VO6+0pGpq71PbcA7zWU9jZG4WDN
F02R8raZaHQvu8u1weyAWHXkoFlWh9LNwulKcgx0Ww5s2q9+IOWhVXJt9Dsxbt/jbLDW8+lFbkMF
+jLMGfQ6StafVUU+IpqnfMqerNy3+lu7GIX+WhqbTD4iCvNl8uJ+aYvDuA9IqiWWnq7gRL+X9lmf
Eww/EMRaSWKVvWWDbWSZhjkCtxrhUZFQtPt0IFaYj84Ww2Dd7is+POLlnXXSyU9d2QgKqA2Hyqrq
L/y97bOax/BxK62da6Ret6eFfNAtXrXAjrDa6FcffZKDx7oq73Jf3ADdbljCH5Yp9yypqC25De2l
+ARfZLwnTdMHnMPD/SUcU/HOS53fSmvYb4qKk0ikhqJ/qGU+PBGyRz3LPIY3EI55PGLwCIfxdIlB
fkXem3nV9P3IaA2KxYvy0JyCAMSW2Mp43QKwIMxO7M4Vpw4Am3W/Ts2yolwxzTnniYoIusu5OpNA
J5pjLsV42fJWELKqani0/HVBdvbs7jqsAKoe8sDvPptgGW4Rg1wTIfeWj0HZm4/FGP+xqlKww47d
O9lhAzulI8J37P1G1JdjzQhsjOd2oc8dC6O6YMyHL7cGPgZtZPWb9swml/rs20V/aQ3ZgDfHLP3H
yOHei7ADDa/s0HCatWHufWOBXXkUC3KTkV6rcYvsIB3uctXTyQyAVaNkYINpANSmEOG4mhbUTPwy
8QLO/XrzepcNJ1bhb1LnlQVQZhmYxvqhlZFM3jinNVq2MMgzr71aG4rToxJnMQbItiNmPclBGkpr
g4149DDLN9upUKWhcMn2OucG7aMtHJhYQXUb8A2ODjF38DQOtLcwzILEqLFByaI9/W3C9ftaeo7m
n23yjUVvl1UVg6cMCGSGUzMls+VAn5vUbn0MU1DYhMEbxrG+4IZBCgfOljStyQSpty14Pv3+5WDW
FMsZ5ClN3Xut2nRUUZ/6QcgTQyM4L5mVh6xxnnbOO6hAzVnV7/JuTb0cTxHWQeI25cokKCeVfDOp
bnCOFrvB4ihpBuWYKQS8sgw38/mK+c0kHSLOoauHNDhrqDh9XFJhsiOjcs+2WLFBBAAlcXcP6EI5
+d873pL9aVkN4adar+3nToAVAgsjRBEe56bkHEH6ZLcfHdd21NNgRFjAtK6wAHXAn+JmHPsHCydW
w9tbhpdQ1y1QsSIMMkyJu8XsEjMcnq0wwqFSrDd6cUF5RUsLATiBnbRz5ueZjbJYBTp8GPYwuMsG
wi7IP9P6CI6tp5PY68GZtY507MhmG+kkoGMaeD3CFhjVKFNht6BFw6iwAfQCDK/fPgdZzXC2rSwn
PzQ5sItIQh7dGND04JaZPrXROgTbHaaKGcwP9eI4ch3m8T0K0Pi/iJX8v2lbOQUF/+cT+MXwvf7S
fvxrvuT0A38ewC2fY7ZQjPhlADEKPZlz9p8ncMux/5AOlhWbcIlzspDwU//0rvj+Hx4+dk8FwiEC
Eih+6p9HcN/5Q5A44U85oit+3v+PnCscsP/7AI5pRkncNJy+Ff4aqX5tYAKXYRjMDz3UXvdNcoI7
C/uOLfbeWEe/xa36L5/Mv7EiOD9Hvf78fbxybn9cEArrzs8H/splItrm/D7TVtnpIYjW2LuZezaH
bns2ynk8hikjb+X5Q4Jly3/Fx4inE2PbRW/a7XJc1sfV76vLAs5eYk0sr2Vt2vLPixn31P+QvPnr
5+LbZHgwgYTYg36tUg/Dbt/bEstMoYZ33S3oCJ4O42LT+jctkT8HQU+fCP4bzCasLacokvtLTNOZ
jGOj3A8xOwEiqOsqj8zK1WEug+5dreHviiP++g0ooj9cOA5Xl+P/2ppdAFSGNdANyBsLGnC5iziv
sOCfhpc300LCu/Cs4Dff+795k1LyOQrHcdiE/1rKW+PUNTWW5Lj1lAUh5JTtM1UFvmPT515n/fj7
y8w9XUY/X9ZcW8z0uLGIcNk2Cta/Zl/x2wP7LSodw+PBOmzopX7OnYoTR2e35rV0HckIb3KsT57q
Afum+yA/ac66H3BJeThgJSnZa24DCVbZ57465BaU5Zj3sK/QqIV8IpLifWPNtd8xh7RLhMk1+FQ2
naPP//7N/LvPjgvEU1yPGD1/rYwaCu2wLcZ/znk6uG6HoTo2WE1ABlcdlmdXHv7+97G0/PLZBRK3
COKgp5QNMPLnzw5HTK/sEy2RHZK+srpUXbh1aR8IFP9n3eqnaz9Q0HWw7kmb/3m/fE2hU6/MW7s+
XrYSQ1AYlufwANvfuK2cUwT2p6uBJZaHN+BvInssnngE//Vq8KEmuPXAr7FluB5KsJ5wQVMOrLPn
HCrqAygbSOEN5P5+8OtuPE59t7OHSOVvUqd/uffArXNpCW4+lE+Mbj+/kExJfDJ+08fWzBEomLlA
+7b1r+qVuZMpVqJwGfTmv/8+eYr8+u7xBrghArCnGNn/EuFlyzJz2LK6mF1LGXvc/VEK4SMWY1ZF
BuXmONsjTBOC2v+LD949Gep8bJi4LX9NLzoUHPlWwfvNBb5GGxZiXJa5i1Ghca8Hi6jTgnnztpSD
e0UwZ02CUrEvZrT+m/Xn333wXGNIkHzojiN+CUk7pCTGqsNsUzVAxayiu26QQCIUNGKBWWhd7jao
q//0cydTKm32xsAfeLj/om2jGtpeq00WK7/ujxtM5HjHQHTZllkYp4raiKCDwJRj6/rNN/5vLngf
VgxPc58LzsGP+vN1Bvld6SXncNZJYi4INP0VxLP86LVZ8RleHbSVqkZ9sar8UMhhOGTIrsk0uNnx
7z+Dv6wlGHbd8LRdYafD5ueXF7KWQdUMTUDbD8HmaGhPJ8VZG7xYwX/WW8xawq+i3I4SLUyVCi/w
z++5XvQp4XRyl7VBda7RWQ6+Z2+/WRxPK9LPSwlXEbeTwE3J9utX5+bmMMGeqFeJtW0jgxRN8UjR
pPzN5frXj02yYrFWkUtma/jrrmx0ljXIdgMKqYfhNYP+PoJc5uw543P4+2/or3cGzxQsoUIJ5kBs
KH/+2NJSz/lEaJegIsjDA95962wsAnloSkmXxj5BKaozU/2mZ/WvixIPNKyownEJGiGv/fxrCz3Q
JuDOXWyUVcFwtbyrtU7b69lZAJ+Pro1KAllHjr9bDbFl//oVKh5rbLfZ/dBo7f/a/I2bavQALJGc
sJS5TDPcbGBc3em+KOw+TyrHFMdussGLmmnNLqRXe6+z7MKrTtMFE9mi8cpbsUFGBpJaMmOF+9zP
MbHXArR0JjdaXiWbDk34/7vXaP9Vg4FuSPNl+U1umszQq+sKc4Q9V11WJiu9w7A5LZg0FwdaDsJ3
JaMSBKQvhe/fEKfpKC5sR/eyZ7j+UKbhDFpAyaKNEcIDYo4g7k9yQlc+rkgld72Z7S862AS7EqeG
AYRGUKxYkEz4OEJodw/e2G77we3Grj7Nbt0AiWPUn0Ni6sOh66tsgYBNKwDNGsyp5NDjFIKjSKII
SrT1LUVH+cyOnXMrWynNiHs398CgiC2BEFXnStviAZVsKQ/zApeS7iPPvy7Wpn7ruhGsAdqC/poy
jXsWzHH2pMmzMFlO9s2IAfEoknXCpZ4sS2p/A0jkvgk4LfU/qNoqyTcwhRF4ts2KSSMZN2rSHQcb
rMPTmi4H24/nAOZONDiITIdOlw7cDcjekMLw7d6oVrnPQ9OrDTPTvGwnW51TxD7hoQ3RFv9cjBgf
3OAyX7donytQDh3Mr+J8gu6sEkYsxcCAJC0h7eMNeebAz+EgX4mnRxN+/Tez2EzIZ+bzhqxPP/sH
WqGH94Y8vcFf2RmOL2tYHvIZdOUZCE6MSQVgLCB8ue5viZIZPgm3BZTHSr5QxdLuQpwZDyXtrIQf
CCQ/UFl9cOFz4FklE9/Emt3q54XypIznaFk2iezDE1KJ6QT/X9jtC3yvHaAgyupbjc+A6cKaAa7z
WnzUcYgAfU1nK9kW/APrCyQp/MJdEOJg8TZ7eVvmnatoCMv1i+oJ5qBwjPoeH9Ym0WzHngTiFACb
ORNC77cMtUIqXdDkgqSc1vqYTzST4paYOmZ5Y4cewxAsPZfbvsmzqUTZw/iKkyUWzBjucU9i1Kjm
sUSqSfMtO0xMjW5IGFU/5r3XDIOI9r6Ax1/umVPiml3nnb6jcquyW7duKXvYuK5pDUg7mJk+VeV3
RMq8Z3thK49s6NIoRnSJQYEhs9TMDIvPQoqEymQZlfy6tHN7Gwwk0SKSfVATcw5pLlmiyQDF9tvi
g0kzfNAQ/VQmO9/PJ2fpAjC/AZFleovyTSckrZHyTKDXiynboUIG2+qTki1xzTKgyO0ffPxsu1CY
/J3I1uL8AB0OAm7wZms8jBMjX9JPO5KoX3lyonfIYeZEcJCZnEix0K2tve9xk58SGO7ccsfnPgRp
qkvw0WKnA/RgCbnWMUACoeMJSAwaHpUV9Hv61pIdWqv2F4C8/fa19Hy03cHSxT1+7HGNxsksgLAM
5uVIBp18pVUCoa6s6qFN2o5hpqo1gRTmGuHH5Ey82DQvrKd2rLYH0C7KPs49js946ZvzHkLW4+ne
Fke5nejcrFLzG56c8IV5XwVZjpSfw1C5XYpYsca10UZ+83sYUI7JQdFervTqAG9FDHWxB+SQhaIF
NRz9Pcu6TwWRipn5MQx9LlfXXFf16G8oBFSWRBs66oNpF1YGiWHWxANj52d3ZMxPZY/tf/jjPr6P
nIu74zIbf8RAVaaJk9m5f2LQcmIY1bZ6IAW66VGSIqVTByQEtEqKSPBtB2rO4mVZ7fmCko30rhKF
YLoA7NSJmaoQsJTYcvAx5kvJnCn1xmStM+/FXYbgqd9Sezz6mzu9hzvwvwtMwxrZmOqM1y3v8P3m
VQNVr3EdFD2kUE29zqDwBu0G8zpMpBvuyv49n7fuG5NzQ4+HoeaK1V8tdUJqdb5iAmptV5zI8js7
0HV1sGU7YFFdMv9j95nLYons3XfScGD/c0oD7spRe+Ds22xjYoKYdYPznCQcdn9Tnc3SN14Mrm4N
fvB1Lu0jXFIQZgxrxZjQVbMx7mFC8lFiftgjApg42/xGPRui/u97ruw9yS1nxexYL5N9SYeYwDIx
5mGF47hcXjkHVlgGKLe429sh91i5VdOdM71mFFLY21zH/Ck+Mh0O63VfBQumNXTnb4SZyvqQbtwM
tFXJlN6R3oVLsQQrp/QGE5e6CJpuAOFXWnhDV3uzLvTckU5ZoP+TuXQoqoQjaOEVTsu9xa+2GPuA
VFbUvCBMrdGs9nyPjCb8d3QZnd7pak23BM851vNwS9PnDQ0GvmeLBSEKfK9+4QFGCF8ufn/okUPy
uOzT/StNZiZn2ie3T80EJSNeGygT+M7mPjvbZeetRBVsbLTTWIekPxsJmW5uKloEKqrbNHRMVVw0
qZE7/V6V+hpQRkaiyMFYgsK9sMQ7UE8IrPaue93JHLQSaALeAvrI8FkzRc6Toj6xJQsaAjuiWxs3
ZTYDTx5xwbx6cu+5n0SNVV1syvvRYNE00Px7hhkQXFhaJ6tu3zAYWWUMkiD45oTQEsiFqP59dibd
sDhu4lHsvIVohIh4zT4LVK+bzs43nIv2d2m1XqJsNlOQW2fCZnPQMVzko2JgNOzdPf0IJ9+25wHx
XJoqvS4CQp/eTqQCf3/3DqHGv0thsBNjrrzhnkS0e2N1kDZ57NVvSlrrfVBYVFn5TCrpGsF0dGCB
qc5Q/3nI4CuCr5l1uFcIWISqw2qqvZaiK6K003fsV/sbNlTxRFJruXKVLsjTAxWnbU1N5m0xW0Nn
Ws4ApUnJJNwIrxWGLIO/vCyMA3t6Vzz7huS2u1GLEUwvMxumL3BIjXORE7t9gn3ssq66PG7ihUHh
IRX1qK+1r8rXE963j0PdmjNXV9AsxrZi3pLNHFvoCCi4seyqni6Hnqhs3E3oUElw+jsxD+DtRzo1
AHUAsfTOqX2CYdBYzs6nvdtSL9HNtr/gpbe6xKz+dkuzCTO+oaIdK564hEKEVxwKj6tY2g47e6ee
sCyxMpNkktR4qdyHG2yczIRnJZOfNUEfS79Mrjd8mMVUT7CN7D6qncklll5iaG3yk8iTGqLaXLQK
R/xCZQOEWmAsjVpPLJ+AJA9bQx0mAn+CImDdgUhVy8nQYrt6zM/SkmaeAxihjIkuw6f8klqX7kIb
XIhHDA8kh9zadV+tTfFAlI3Ve8Qgsc/wRHHzaze34UJidXC/Ihb0U+TQfYdrImzKrzpYDWaNYfPY
T0kfKiSF0sWV2Oy1PpAsCR/Bo8rwHPM3Y2jX9s0nHD4Nh+wwX+ir8MvzyZ63MjKibN62zncfOf2E
H/BetydHjduezGVhM+mxi4qtWK8o1TGWnb6RMp4FOa4RU6VHACM7p+SifTBFZ5MDUA0DV+zr3p3O
DfE3wAElg6IlY30P5mx5Llp5qvTE7xDCMyDFHblsBMjlM2q8H8qM7ZpkDH8xdxlLkmdZ1YeobDZ/
Oz1dD5uTYk2uHXe+7Id+syM1zUEVsSNgRgZF9bRla0CLn2AItGu0Yb/fl+B0anYHqv+wJcVdUee4
KeVBxO2AmmSzcxFkUp7LrjbHtcLgIXiSkK53NnneIUfwzUzTfA86lp16OkNUibrViCqxXbPdWXKZ
55gSudB6EL5zCmuQiG14kuzOd8F28TvZNuzrfeDSsCgyjYK+NlC6o0IslYGE2uULJWnLejCCIPdB
UjNEFGzS0xscjs2LbWzgkPhYTL/rIMNtIcBcR32JeSGBS1rQddE4WLklHgGVZLRJZeiELd0po1uR
kd2GtPsysxmidooeQA7LHitz3A7OKTgFbPim1NCtztS8rqwDkvTaoOwVZ7szrBWS80mOs6ieexAF
eYsIb3VHOQzYdFA/20jhGAP/8UZ52z7FGcHNHSMczl+P5z07dP420Tp/YTZoeVhfMuGVHIF8h1iO
0/AVrsMOvb0De0P1kgdL3p8Vw8VZzutTGTTLdcBwH5wu+3443f1WRTOH5gvdzlxwad2LRxgsyyXW
UudlxkLDaYFbE4bsqNf31HUbWFeBrc92zX6QQULvnhlf42Bvch7Vhx6U1EOqLPy+o6zUE6lagARr
R14U4WvCZ+UwVjGxDy0d9hX7ApgX5bw+iq1lZdsL4dxneL+/j8RH7yUu6xInTtP8CL0RUFKeBest
TrH+zWfMy36QAAECV0paLO5AzjQPE3Tm12kAVEHMORfMhkM4jBSzhBgBcjDWdZJ1NjaSnGduDm22
JHyVmn5/MRiN1it3WJlLmXL1bmE2knOxPaRxZsCWPt8JI/F457I/GVeUSA/kTADmEuhszpZggPhL
iWi5RrBph8/W5oK74st37qg1B9Dkz8MMsgPTRtLjkbtk9EehhVvOOW8c38F1aLKOjE1HdQgbFxbk
iN7A9gnTqAySBlPbN107IUmrdrwe+w5EDRUMINOQOOu3RQ3rw5Kl1ndgSiWFA5af4g+dK/IMC/ZP
hs3sXCmgO60pS1rSBsU+CYqMIZ5dExfrg6OrlXkLKaQw5/bWFhejZ9aPEPDXdgy2YZIJRKgCMkPv
IC+Enp99FZNn84V1+GuIv8DMXXVQY8SoaeE8qHTnA8X5pTg2a7pqRDW2OuY1Zd4ZT8TQThARrfJs
DP3gPBc6xaPki+rLzl3swy0Dw00bEp92ns/FrStm8aOkhe47WJrhKgAaO5+zeeM0ty5h8dkljfbs
kkAhU5o2aUr3aFviFWz3kGAkvTIx7Sv5xTDCFTlZXsUPXZlySoQa1+yNmAse18B1XJHMZgC0htke
/FeX7WB9iNn7CDjldkFQpCLFa6QNkrQkYxDjsy/rI0/Wuk7GpZo7To1BERwqNVhXqyhIaXAcKll7
MJmR8Qh4XLKF67+NLlUZCbyu5baiFPN9Hcfx2hSb9a6hc73XqMxU+a4dTRqU2rTeZYZXlV0BT07C
f0s/6MuqnLbsjBNj/2VoR8rhuP83N6a9NiOi1TdZcAt10v7UFqXaiPwvBAqYBdgf4xoIUCrh6cjc
eXn6WBv6AeLaoXqXnIFTPvvjIl4NN/F60YxafIcHuD9qqN70NdUEyDhNZbLn4nP8ESxziisp05xA
MPNt1lXFIswfV13w7BGxCI8k05wu8bqJJYWwMRhtRoc116bY5upi8Qg3hm1FomSY8/wCgIp0IPnh
4mXrM3lflSwZYbidMO2FQgmeE9UP5aWpwP+w+nanToquVoy0U4oyk3YMnfBMLchvcKVLhjt1KJt4
KuXUJENj61sGYTktdKLZcF3TCfM5pUviThceQrVd9XmKGiRbmJ4atSYmqzR8kOZj6dzZ7GHgWbE4
UzoNhUdmVfXK9IeTKT0NoXeB6RolMO1cGylk6itNL6ZhKxkJ6ikJGRnHx7rIw2ZJ+K/BeAfd3/9a
OIxsCLVsFg9DKtVe3HxsKRgieUkaskmhs5G4t0indoDijg6i3w8maAGI9pxTJ7d185VH3HptnEbS
KIM8mbPhWPyc675M/YTpl3/IbB/zqBi7JiQ171AlDRo4vdfQUjgeEMLUl2gp5RUHCoxylBdA3tcG
MOO1VezUU2/w0vBmz//F3pk0x22t2fav3PC44MBBj0FNMpE9kz0pURMEZUnom4Me+PVvgfKtIpMs
ZviN78ADWyEjARyc5vv2XrusmyW8xIjt/Zz2l9wN3Fu+7lvMiQLpN1HggOyhDjgt2SB6F/YrEK/d
d9bftlm7thYeh8QPzF1WEMy3i4uUSAwaCgW0tGAelLGVBldpEQ9f/wv1lgDHj9JKUlG8LkmNuQVb
0Vz+F/YawtwI/sMdm2upBx/M3laILbP1PyyY2xSOdX1u22uWpr2gQF5hlS1JLOvUQ7BAzmVQLGjz
C0XRW+R/gK9kpvh3fowC6fOLniCrX1QC2IwME+a/gDFin9TL0f/2LRYquXSNJgUkSd4urrG02lSG
jJEYp/5OaDJap5SFPeBI2rqq3XMo8XdtCW6dziWuEMAqrn4KSVaANBZ6YJbLaWi1fSRbQZ1aNy9T
c8ivPr/hd32W+VJgR1xBsZ52y0njSMN9pEByKGng684BBkkBr7stzzTKPryKiwJGt2f1hT43R169
yxqvgoBeWC71QEyrtCmUu7xIqjMKj/dXYQ/qcpQwHF4cM9Lbq1StG+clXyoOBnLZc4yYmP6zGDHW
58/s/euhBTY/Md2eTT0z7ub13eR4LPQ+RFBMQgnuuflGigDGXNaM0ZlLvesazT0UgXCS2hhtN+2k
azQmRJ77cm5fqxbZqhOZB0qQxgcBz38XTo27au3KPtNOftcz4qI6dWoxm5Nwl57cn571YUm2HpFS
Fee3FmfbugfwsKnM/Lv0xejVdFoxYtjpmR7Zi+ThTddvvjL/AH1j2Ueu8PbJqrC4qCjy9emd1pNa
CVcAsWVVNrsmZsvPYczeKoNGicyKwSqUVXsoaNBgVZyc0psUAqk+f9Xio2eBSQsyMM1ORzttYpl1
Ruum4lmodlLeJvUAyL2jpobw/2cLvPKCjK8aPgWRqJPSdDucQunWNQi9J5qSA1wXletcsX+5Q1ge
Rhd+GDullPqBnltnJsx3w9/h85o/LvDKdN9Pqfsi7VXfadpiaWvDAFoXjfyIoWD7+RP56CoOTcwZ
4eOqtBXfviITrWVplVmxNDLNOeaFDW5VKW/+Py5iIxunuW662uyze/2FdQQ4CbVNOcDoibHthUyv
u6lwzg23dx8yT2xGT1sOyFnsdif30upD1eFHz2mOtsalDiVo3THDXLDFVhY1nYAFLht1bdVGeNOq
hN1MdZsgGDdj4srjGDaxqUUHpx6Uh4KclefPH8Js/zvtgSPFMYFlY+BTtdlT+PopaN0QaT5noWWZ
mb/UKJBPbSlvSU0sDjpi5H1aj8VyMluqIHZvt0fHIU9I2G1/CYQ4XBRE72w0ciG/fP673n0SPDUs
jRajTUXwo57oXHAkjAal9mKZlSJbBwVQlboj9sPNrBnK0v0koidbi9H98fl1P3hbxjwkZr0mZU7n
ZHLgAOJojmBQJBZbz8532Dv6lFx7NTs3w7/fBjAiAN2h3jNVw6CB9vbRU9ztsAZEtFmTjN4qbAbs
CCOJfilN5Aat8bLDkHNZ1Ll9abpThu12Us58z9o8yt/MhvwIZD2uNssI593Q2x+RuiM7bbJglp0B
ixAFJuwFpD4LW4VzmfLad+BW3T0lneG5VBrtm+4OvyBQCiQ/VIwkwepXQHXgGUhpX6M/BQWrIYO/
w5zHyaGswEtAzM8Frn7DXcPprIqlJUnI/PzFfTBgTLSvJiRBeF/66YujljpiIWjRcgij/WkStnbr
s3VeYX/Lb/GCKl8E/ZXjoHO2+fzK82s6eYKmLeYdAWJIEzLX2ycYGmpTqhRTliQNtt97x1c3sBa0
W4Q76q0c3XOfxgdfLAZfCyEJUHoWsZMJJafxqqmhhoAdMeEturb2ioSoc/EWH3wINs9TZ1vgIJA5
nRfQdESxwEcAy07KOzUnYNagQH0FtEKc2R7iM373BFlPdF4e6kFE1SdjcGhMgxkG9l0F4ngp9Czl
DDK2BwGSktC7gH5dT0oUxVO+lUgrN1WfPYrIv2Cr4h+0Tp6ZfN4/YVsw5bA7eNl5GScrA86CIGm7
DBafIuKNAeaH/mYWnPn03o8bVDoIV9hEMg0gEHo7bsgNHVOdbwh2yxB9ySuOcl3l9tscye4lhIFz
mSLv3yjXMxFVIT9FhK6dTKmGgn0Mh3W6NLQ8WhMLVxM0L/x1WNTqmU/iw0vZLqJwA48esrm3txZR
DsWdQVKm3bYVnh0USVPiDDs4HPGZS33wrmZRGtL6WRaJPO7tpdyEbpadMmK6NCrWZgYoOyS4+cxV
PnxXLkQPNJcWG/KTG3JEqCZDzw35NBd5TWZ1yKkFLRsY94CHku7MBujDB/jqevOfvzrL2INUIwez
3rKr2ulOWkQNoyyP1+GQnZPtfnQpnbWOhVY3McudTCeVW/u9Irg15mpnAfdSLGvSWQ9KGxhnTmgf
XYqFzuTcOeMLrfkpv7qrQCMgRnQ0s+KyMXaELfgLHVT4ZaECpvh8Uhbv3xh6eI4VDkEgFsfck9Ng
ZuZ0jRv0BASrie/SKlDGGrFzXcLeitdFgb2xzYz2AXIWLe66Gtfzdv+anFEf2nIpgXlJ3/EaxOb0
RRo4JjgrxOLzX/l+8M4/kkElELG55ikxQW3YN5Ytk6w1JCVGVt9fB5SX159f5f1jJ9UE94PGhgoB
66nMkYI9Yu3OTkmlKvHrQWbcSWlNnpGY8syl3h0lHZwvGvtd1uH53HoymIqoJRE9IWrAJCuNYNjU
tx+JK3Zpgjc4q9TUFqCunfHcLvaDWzToz7EuOgYaWffkur6L7shgM73sxt4iazkISHWwRbMdtORg
owm65eXXe4b6dKl1RncYCafclBbBfFStVcpSRV78UGmq3AuJZfmfvgCEzxb7LGC37BNOnwpxlEMJ
jguRAyyyO0UNiiNBG8gSAuWcPP79NoiAGxYuvCdMvhys335iwwR8uihwAvp21SHVI95dNvUNi251
SXQhid60r0Gvqsa5L+79WHbnHTsrGbOkSl3p7ZXjkjaNLFEoF9KoH5xeH2+h21jVmZl4voG3uy12
dzqAEdVmpIlT80lp+mbhJAPad+qt+2nI0LOBvGOtJsJ6Fq7RRux6p98plGkXcPLOvcwP7pO6DNtl
wzZVTsHzn7+axJJ6Eq6WiTlwQLhEoLTxKgmH4O4fDxm2k8B+5oMI0cTzgH91FSbKClFCMwOJ9O6W
6MgbDBHZVzNlvfn8Sh/dj4sbBSwTVmyGzNsrjRIcXq+Q3JmoLhRwKIrfbdUt7z+/ygfnTATj+BaQ
7VPv0eyT4dGmDolCNjdUoXJPEbw4mORHP/aixA1WVp2Onq3rxJrovuUNVv9XY2LiL1E3ranIIBuM
ySMXcRN7n/+wj8YTI2o+gJECxeHh7e0noqdHQfMO1AOxqDWKqWUOvsab6oHWGl80R3HY6esSuiDG
aCnPXP/d4+eRMGCYlfE48RJOZi4mR7LdTd0nOaADbKm4ydGu/ezMV/P+8bO1Zn9EFWL2brDhPLlN
pYc+aBEbo6JiAOPUhOEm7n00ejkIkgXeYWfrxg4iGcifBNGG07Mhwm6ToMRbwUtsVhAHSAan//L7
AfyH9fTHfBL8v52mi6Kp++ecle53KtocfTb/jb8h6e6fOuPBgXcOUtpkb/Zvp6lwMaFC6WO82DQt
8S/8j9FUEfafHOEpsKMxxtpAnPz/OE2JY//TVedtBn/J5lBnuv/EaiognjNkXs3Ec9HMtQVHCroY
TIinfi8kPIFaNZj/zAoki0cZt06+KyE4jYVBn5iAd5JgiSbzmeCukEYUlktkce201z0JCpEHGGoU
Ho7umN49D0E9QnUjoMcNaHevcXO59IwyLW0vIEAm7l5tICcsnKGrmweslBaxClMVfIlaMdRbi1AK
/+j2Qfqs9hM5VXkXCndBbILzrCM0AKXnttc+3dFnOwYml/h18hWjNxDTHsWKJG/7yehy8Dimn313
XWSr0wBIFtRjfAkFOfrqD6Di2FKoRAO5+hcFEcG3qE7zlQFF5rpKEfBzqmxWhjrQuTZGiiN6FYfX
YHER0oy8Upr3lqIseWsJAiobCgAJt8a9NpTyqqLXlHmpLIIbZNzOgbafuZmsabi0c/Q61H7pyMVt
DTIw7NAw9E3dLZEiWz9USW9fw30FVb1Z+H0lruugt3Hd8nmvCzyTK6ZZFPVGK4cNNNusWzZU2Pdk
hTfdorQKh/RgP/pOPxlst53em+AQdtCmgns3KJE8KyhqtrrVO8jpI+chwmHWzWgTOFKO/6tyyqes
Yscxojtf8GrbPTONsezHoVvoJHzuFMigG0DgyYOl92ulL9BCGH0NDzuAngvIxAut3FyTaEqoXBkR
xaNnijfpdf2QNFJchb44RkXyEOkmetIRapOnDVEAtbHyDzBEDTLm/C77QYc58jhQT1tKCEO0UBBH
Hq1eGQBsWlSd7BgeV8hvA4AorPKqrrthX6O0BIw0I7yL0g13rT9rIAxNuXOtDipEPefqGHGyKnOr
AN4QTsDzWsTXI+4vP4WcEzvduJ5DS8DzuVyvpjIKsaeFVDZLCzaotcSu1kcbbZd+zKsJCFXijheu
JBxb5vpBJUdqAT1NQapbaZsm1YKjz1npPo/t7NIvmvjHZEwIo8YauFbaRN1m0EciomifPFp5qt5C
aKGJ6jrhX3WdcVKZ9HgDc8Ik5kWNL6WFH2JUNDDgQ3Qd6U69q2F0LkOqj/sc4MsaPs4F6ukSGCSq
KfjZyNGCWVMAuAt1ZKKVvIQMoCG9sXoRmyOcLmLJ+abC+t4wHXErlV7bxHEgsVGND1rkBosZOYce
owhH0rzzfYua6TABivZyTXzrdSPeNZke3Pqxi2kjMMgvKUor8fq0HK6cfAhBGpG4rSqduUxddTNN
anbVKGa+BvOsH32huFc1Sv3LXME/ELAdPEyRCtIWnbnxg14ZTW10QbsahtNBEmiyFnb9VVRgRgpC
qBejPeZzgEuzpE/1CFfNGg64B2mb9G7cOOuBV79HYY/+0JVjuYPxdQ9KtWKCCsFFQ4QcvjZT4SNu
GlcZofQAYyM//eYMbG/8mL/WVHnF2IGcUgCzemGAQeKeE8ZwvEDO7T1E28HSD2YGl1JV8c6vUAFb
iKy/9BYpRLIXxgHSVLIEP6LvC7KMVLv6oXUJqoLSvpYj0MxMMaNlXY6I6eu8qB+HLJ7GTeUyObpU
XbKt0nMcwh+YKH37HZgSqzofmNkUXlXAhYK1Q5CUVwem2Lqdmj8nxohgpEF6KLFGH/2uozAdp+hq
uUEpbsknQ39Y8tQqYDfI0C7IuWO+0fQavUKQ8epu0JySsSeCNFgAaSJFqCNUpmiPw0ziL9Ryq1Xl
Dg7slTK16cJnwG0ph5GjCHwzicZHFId7STKexTUu0NesXN/+bszITyNcl7aBbUbVljCet2oaXgZa
5hMwmd41OkaHwUc6BVtPlSkHznBD4WSN3JF/L7YpUWKOPf5lRHcqCVyKYz7JidJ0oFKZ7jZFpx0d
rVrn8QRbP1uRO0/GjXMoIUllRnroMv2AsHpToJXAZb7B37NDK7cBtIS9RAPCEy/Lzl1lCKHAm1yh
sFrl0HDQkzJhdNpSQZIl0GIDMipxMNf1nnQNuRA6qLNE8W/1eGA60LYIZjxoqBc9sXCKMWLhAK4P
Pv+eKc0VC0UQDMy6BUuh1yI4iXkyAL1urfGGxqq+8NtSX2lZeCPJEUQelF9JnYS/IL6DVbiuZqWB
gp5aZqq2NdXUuEwxpf9QNJLI9ihZxY2oWF5DBell7vjWgwTf6K4SkTzQVw1JXkADFNu6IEXCYlve
MX2uqz7K1qabKqsmwY9HbpdJ8d39pRE5CZmFVEMQWxe5EfxVWkwiVsExuwvBG3dIInfu0H/3h7g5
+oj5lkNb6btEhv6VNRS5J219hg0U+8Fx8+UQsiWdfcprNzb2TIR0O3upLaISq4SK91oU4TYo3avC
rsZl25AtlyhOgWYlKFcY4OUKkQnfbtP9wGl2FORu2k7Sfp8QrleFe5Xpk7b18biuA6O4M1Uf3jIq
ebYrz00MGo8AKgmXzkIVCIOMWXMNOpXmtXIpBnU6prY9LuO0v+lYCV1saBgHmD7SIfgSd7i5hs7e
tyO5nX59AyjoAsAM02KXbpHBAymr1OxLn0GmYt8AfUgm+VHmo/3cG665J2ss3/gNimvgV0O0xvpI
QhPy26eQkCaAgSocpyhoVyiM2fx0cPVrUWoXVpbRCZFR8hXyjoKmcDqydiA8bwHmomhyjZ/4CfdW
rmqgNNt8xazX4ykSRE5axje/0xwURq1YmQja+0Vrp/mmD50nMQTmElHoXZ+iOKRZiUafoxb5Eh2h
HAVKskVPosW1pdELmgVCsc5SFKHKRGaNSa1KrxKaa2Vnkowz1cx6sxag0i/Axs2tx2qH0eVJRADb
VNByoVNTAaUqGtf6jTll2mUW6xfQeAzsdUJBLT4xU2jKrxq32zGY+lvoSbf0efEWlcABBM7p1Fqj
fvIGvCm/oIHpS2VSLA8LD96xaNrEnVtsk67DmMjGdOF2I0GaVUP2qlRHAJ7odJOUrVc5Kv2iEfqT
I7JfJjGia5nFznYsy4Nlly7STPnFIoBsibQfEUFsk+fmZ9WaqC89Qp0MS3jthFV5LP0h3U8p7Ed7
6u81jU2TlRnPvgNAiFCWaZd0KiflToIZELdh7VzFsYkC3pdivECXXF/Xtl2tkyYUK/bABML4irVJ
nKT4EWgA1JdCDccHoTZuv7Swozyb8DcRB6eIsKMgq/HiKOMc/tncIInsFy46c5X0WvVRIytnYVLI
8eJJm3Yg7/j3tpeTshWJC2dPCYwE9b+peAgC7HLW3GNuTGVH7FsKYHwpM6ygizGk+jpTM/UbcgDS
b4YScEEAG1d+nFRHmj/lQvaDfxlYw3TdlOmkb7NcYmIsUeod61GT39ShD2fau9glttqyGg3dDno0
A03zTQLYFQfdlo0mG7HodMSFrG8Ab8k1W217j+T9KyDRDiOBmMSm7gxxwOaACnJEtBinWMpIXZfr
IcrqFfGf11MItAbu/XdIZmKbkA6bXwdNo5Ye6ZBO94itQYk35azLTBS07fupqmposF1cXFZjOx5a
IRTCG8QwqjjJ6iKH8hkPxSR+DOZUbxU3CoejaAQU/KygUWmQlb51o3TMPAzp1QPMZz4YwmLFc+fK
8DHVfcCUhDKaF6UdKj0RDl0DatsOguqHriSWtegThZc/krCZrki8ifU9NsrIOhaziPfAXF0pG6bx
SPGUiJAJAGDErED7RIG2nLqG8uRCHVW/2VSWARFPI0HBBDVtSfdLjvi3vk3DilcCUW1Qboc6JoAH
W72R4H8GKdfysVuWXA0BPuz91OLS+gpQUBhb6LyRsqxM3za9Nszrb8NQgiizsyyqvKRD572zWXa0
686YGiZXcoTzluMTJzJoo1bcriZoBBTHwwBauJ+Y5ndD9bN7Gs9Vt7MsZpo72WXw8Dlaskzb0kr6
i3ycTROuPSayY5mtuue8LXLC3fzWiG7CzM3KPTpRs9hNFQmQ2y5KxWIau2jYJ11StofeZ4OtVxn3
RTFygUScjoAeNIFX5QpHl7iIfo55F+DuE8n3FDa/B+28uwFNYe6cMbeuw8yBiN5O0Zr3oyxjm7xS
v7OA+CoF2cLOoITXEFfT+wiyW2qHNOAxWZjK5CXhZC1ipVa9xFYe8lS5mnMctURYO1+v7a0keEWP
6+KKZQOvbs75NQurr3HqlCurlRKrA6MngStmo4i7bSOkyjBB3cuk78gIL5xnv66drWF1j/mgQ+1V
7MprjQKfri/DO1+17tKM31mV2cPUhsUq85tl4su9mwG7iNv+Gle0R7qWIIpaOQgqWPxc/b7WcCUZ
Jfi8On3srbJcj9GQrCZXCspOxs1Y6E8Veb6cC/ylA2gCI1ux0ZLmZ1MAyy3Gx753L9G+fvFRfxgL
2Q6AI834kVf91MjwOiwIx1AU+ZySx94kOzNv/orVYptZ48U0wVTr4vrJinkBg4tQjg5HaJO3OIu8
SrlD1M00FCqPWk5fvlbX9AmvWpemTpPle9/tf1L2tDC7uMWlptR38OrJKlCz68Dob5NJHoXUhmVN
HOxyKrvj4NcH39aumwH6Hx2sXzjoCecBAuAP4wWlTHahHdv3YiBTDexhILubqUi/jq7zjfN4v9UT
f2dJfVzaFmciPkNLLTfzIphH20z+in307pZ/nTosZbqOoBF/qpz5tKr1LW2mQ9iiHZV4EeDoGWvF
jzeTSLwgdb43I8/DHHeOpj+NLmrhro+exhC9mN9Hu3Hyn1In/svAp3ZAgPuNiscOrD4y4Wy2Ewcz
SyB7xC+hrmDUblrVflbAAnqEC4SLyor6daf2c5JTQfoEVAIUu3ZpdIDjtem5ma36UR7zuzu4iXlr
7NoBw58k5r21Jh3iHz8ZAcNCq/MnoeoAEDmqAm1Nf1SRsi6aUF3oTOhLVEVgJNQLx1aAz4M1VsgJ
ynG/dWSA6LdAOR/yxLyp424jTbO6iTBDUJTnKTvWznajncbu1sFuM/Hfk9KwiTBL70ql3jYRtH07
36CLvlPZuqtDcBknw+Mge/8hbbNVGvmerU2Xupsgc++8snH2YafuiAzeRBhxbKLnK9qzXlXPTOp0
FfR1juqjP3SNv638ce+0Daf55IG43qXlpCthBLvcze80p6wp0qR7UUWe6Izogtr8vinFRoW5r9fK
g18gYinb6Odg1MaKcDF9o0LY9Md8FWjurT769fZFW8M6LzHtGSspgKHy4S/Tsbp2JsW56ix5ReVk
R5Hma1xHP2Z72cQSjZcw8S8j3Wgv1L4j6Dsrnqpw1A9uqeVb1GFeFTJjxF0uvDgcew9itntN5Ei5
wBkdLPC3IH2XxeMwCH2JlNRAGo/9SYdoeEOaACwIrTxEFctv1eD7IfjliqSiO7LAVw4MVbTURyfy
783EXE+96962GCg2uQIKluT65SAklQ13k3W4kanr7KfS2As7wGKTrDCZKFtKOir0Bm0FBuWO7u5u
NND7iirwpCIPk3SMNalXQKmH6MbX2z3lLM7d1CS3EyEpg69g1++2Zp7lG6naa62HC9wg0p+M8Gut
uHv0lyivHD6UiD64keSXOgaPSnV3MmC6SuA2B5a9t+coC5T2SIF3MXDMwEm3xqAqR6W6rAp5gXI9
WfQjZ7o5sAYPgZe47jI3/B95JCHJQmkoB4fdROPFtKkfq6D0XBl8QZHNiK03NUt2wZnRNo1r5mta
0RXY7tizG/bxma0rR1KVb33fXae5tRqbW9J4d5V0HlT8ot2U3Wo8cNCvu1bjtJazRxdsSTUcuAgy
FuqkUh0sdBd9m2lwNp96eiwsGX0in51wWgVjcI/ERsdMHFtrESikniiE1dSq3HaF9jPPlO0kpl+k
PS3Jl8PLWFlIVlV/vsAcGDh095HdHQPBT6/JntZT6zYkl3bhxM6qzomSIbkI664tf3QyJ7Op/0bM
2zHt/XUjBs9KJ4AV6ZNwcVf5pChVpUUpJi9IJ+qvnUBf5WZzgDtw7Nlz2G22KAvjcZhI3U1E9AUV
71UnwGC39SGXxmUUK/bRzJg7TDilOGKtfGH7NJ1G82msjKuE3mg+asNC0FNlxseFgxBpx0bikbT2
tVqwFW+LJypou8HKNn4LRgKPA7Hffn+huqhnpEVxF2YMlu9WewBS4TVZQGgS/xtaK8MxngAsEwF1
56gZ2b+G6+FaXtd4jRciUjOwu+YenZpYCy3QybnLnlORYVDsoOUObevsRBhTTBXGkzGwoZRl0K+x
uJCvGHEUHLuy2peZwWMJAdlS0Pve8go8LKf2prfqLfvBpwRf6hL7ONZJ6XtsSUkirt2bLE4fcr91
+68uxyi2spExEmdF5B+yaJLzsqiY+3E1EQTC2TpZoKTqHZj/DBY6UXjD2CpLG/qzvmzntKP1BD6+
9LSSiKA1shL/tobwoK8jEnmKgxGThrNJIe49TBnxlbwPeqAro7fEPbHDYbbsZChDjnBF+VSxV0/X
ETNszZGr938Utt936yRpzF+QbezbYur6W6k62N3JGp7BvuyeYOkA3KV6mRq4zLC7T/XKCqryqccV
kCzLCqcNJyknZ6XL+uRyinvlVvZm+dUEXN0v8ctIiVAiHL+6ft1xzq7DMVoTjYAhLw6ZJ5aR4UQP
2jBH1dR+DfG20XvbWgZDPvnbREpeo4uXjxFR0nWXmzyc7HoXu4UlZrO6PqzapG4p4eeOshnGIvum
xUZzgzNwuoKhAGEjF+x5f3cA/9Nm+wNty2d9truf41/hzzT9Wb/utL38pd+tNtP6k740nV/0KrhH
DIdG12+oq8Gf4FchUYVmE221uTn7N9NV0f/EX2u58MNQPBjsVl+12mDB0hi2aVAZeGvo3Yl/0mp7
q21By4E8WNCfp99Hu89+UTq9kgJwlKk0DJ3+ok3BeY2FQ+Yq8ageuH339yD5P0Gpb1t6f19qdrUg
h+eOXrrIry9l9FmGpIoylD+Gnq1QOCnt1P5HioP5KhASUG9Ad0MqArjrbS9aFpKDlgSuETszy6hi
m5MrgbN59Zavfzci/5W32XXB117/9x/v78WehWbAek2T3cCpEqYF7T1CHgiWPKdpC8th1rWB/v/8
KifejZebmVm7Dg1Z2qpCP7kZ+rNmP6VMu5SVf8j2QlJdGaCVtHG7jNkfBZPNLMoJYUwvzNb32owG
YkCgMkFdxFSwLbvWSvUIg+Tu81/2Voo1/zB4bC7KN+wTKC6sE2FBE9YseQiRl3EGml422V0R4Oik
SYQ9MTVG3NFRdObNnsgMfl+URRITpj5LCc35pbwaQCwBPTFdRLi5eezsBnxSOwr1YLMGKiCmk5Ue
K3a/csh/23V0G5aVsC7z0Bo2lk7TMbRijiFmcM6EMX+Mr3rVL7/LxPQzt6lNk+/15C1VvTa6DcmT
y5Rq1+gV7rg2KqEp8LfJ61uSjTh6+lDrV0C1ous61nfWgLV6ilwyi2MSb6kU4rGPfWr+NjUtH17X
z8KuObqzArENkrZvPbWwdw4I1KbbDl9F7hEfWHIyJqzOrxUE2xUhM/+MlPj3nWGvY2pATfzOKNFb
dtPXg8qyb5N+outRupEcWL3PB9OHzw9nEqICHIuIld++V/yxMHCIkFkqpoq3rrAGQDA4IsqC+oGW
xOfcYe/nPKzhqobuCQUUb+1k8EJzR0o2YHF1wtlLTNjQQs1Gy4PnVp4Zs+/nCS6lY8XEjYZL8UWc
/mrIVuQpq6VEd07QI9ksqqBSSwrw6vMHqL3VGb28J8uwXT6KWRxnnHogBSaLMKaHtpwMN7+MenW4
sh34fHR6jE0DXWutikhft62dLFMIVBRHBcnLhEwu+mPnz3C5flcmdw1F40U4NhkFJqJYoloxt1KL
v6HLjIhbVdq1IXxO8I5WH0zi5laYSbpFF9AgJgTa2jmun56ZA99qDn/fmjUvTTrgX/DMJx+92lHj
aOHlLYnpS2BsOyCFpiT1iBnRli32P1pY7TFJ6nNI2g9eHbtE14LJqnPW1OdR++rVaRXJxAEQJ2z0
eghQn46S0sbFmbH/wUT64g82LcMkI+3UV9pzvq9yzadARz2FNWtERTHoPucmUBcOWVRrn0ntzEU/
eqY2Gw/cuSZehBf0+qtbK81G7VgiQ2hwyBWmIU4uFNdJ7tJOI/Mz4pTT6mO6dmxwDp+P1A8eKmsz
24wZK46cc/5lr66c8I1MHF1RDBAJtlRy4Hbs/tsz38MHHziBjCgD5oWCjdTJB+40hOygSGdCRmTJ
/KsNM2dy9MpYOeezOJGCM2uxAWOIuBjcGCOg8d/eEZt5NiFNCUGsEt/KCIJKyxlToYTfE5pNJ7K+
C+ymXnOeia7HKr/ndEM4GjLbTR456aYEnbajqz/zE/P4Hz7u3z8OINrMpteZHd7+ONc3pKMLftzU
khjVU8Y8+vV4zpDxokr9X7HWv5/B/17m5K0WpBlYAIuNRR6640qMrYBVXFIYmMbpO4Gn4Y68+PpC
JSLqXqYBxj7Q1l5EBMpNNJB41VT+XwO+UCK8DEgIrmjXyshZFjPrynb64AaqXr8g+JWmeY+iJIup
VIjW/fn54Hy3kLOvZi8MCn7GMbuWe/K4mJhHaFKIdRrHWRHeLn8MVuo+8uFGqhfZ7feGdFj2PFpC
jaOwY3PZ1wJ+Dmh6tE4k1z2VzYyqNvh4KQtTXFolJFqSFV3o4i7NOSUvAD0JBD5uQ5JuEvX074XR
RWAU6BIYHrBXWA9tMJ/Dp+RcVMGJF2p+US+MZdR9eI/4DucP59XnR8Ba1ts1BCHZCnRNUdE/cVsp
WXKhu2fXUXicZcATuWq14pDT30aguyKaACs/I96kpqDz+SM/Xfrnk4xmqhrZkoxOLFpvf1CtyQCT
zWiz5ymGx9TUfynShEIrJyooBrLdzy8nZiXq25E6G3918irxEuD/PPlas4Ys5pyPGRzkAAZUXNDd
apftkChLnBLVJmFTuZhq30JJDFexAE8IbH4481m+uKHe/gw+Cfx87GGZfSl9vr3tEV3ufKqgUqdl
5apXk+C+aS0kyAz9CxpZc+7YZB61tC4ORDCnqIYkMCnaeatyqDM6DrF4LrWM6aPMCLioZEMSu+GS
rdhJj6bnTxT8F58/u9NJlaOoOut8+UQs5pVT0jRh74So+40C4xcKq5srf6UBZK4EDMKZt/ThlYib
4HCrmhx95t3Oq1HaSFlWneyVhaLkvxAXyE1JbMLSDdVztoLT1Zd7QhiN0J7lgoExJ5u+vtJYGqMw
qzldWQpz+22H8BOpIFlQHtF8+Zm94LuxjgMWiTTDb95Jo7t9ezExoexzYY0tm3rSNoT1IQBMjU1R
goClQfr523p/Z5Cy8Z9T/uV9Ib9/ezG3lIi/eyYr35peAgSKCooW+VdqSjcjcdLpgBb7nF/uxHXM
BMMHzSfNmZimL/vek5VgMCa1aZQ5mDyvPfrM9102HOlUUcR1D3HU7wmm3MQhlU34PZ/f8btRw+eE
o9TibEpRA2TC2ztOR2zkbj+FxJN0+kr3S6xWtZOw8+7Pvcl3D5dLEZIIz4JLUj450bsTF9hIW2MX
kwa5hmEPEilhdPYqL2vFS2ITBldJivzn93eClpifrQ3VBWKBSm/JxPP/9gY7rcpMv23YBHMo26AL
jr1Y5AFCvj7YFImGBMpFhqqXVzTNjAtZ+c2VCFp3VwXJw5nf8m4enX/LDLVRqRlhBzoZyw4c32ng
HS4HOpQe/fyhRsjYqnSKesBnvl1uSr9Tr0qLjHU2mmoOI1htz6Dh369nMGOw+jEngWXBYXDyM2gU
GmpNRAzSN9O6Ziopjxao8XXFccvT3eAH1Xd/E6Ie8wB0iyvLL0lE7QGAUD0w/xoyffPyYP5TCP0D
Q9OrMeI9N89/Wwsun7Of//3H3TOFsn9dRz+r6ue/yLj61zGS7c+0yN/WRfl//DvtyvoTTwxeeh1r
EGayOWrl77QraqY4DOZoGZP5+VXctGH/KYz/x9557UhupVv6VQ7OPQv0BjgzFwyGTe/NDZFZlcm9
6bnp+fTzUSV0V5W6pdblDAYQBFUpMyOSQfObtb7FV+uMRBlb4mn8hwOBaerqmMKB6OuY4daa/3//
z0+jyfaXP/843vse9PLPJzSMBnD1Dg2nwYYUf/qvnj9bWxXWyPz38OnagzfKJ15z17TFuSc7VMzW
QuTdAms8Nzq6e3HbZdPZUpI05w9gm/OVQq5mcSBkWIRIuV4dMnvDnmBzu/SRjMvijOnQKVYJKyD9
rq/yV/CLnzaxsLPjnfWudmLmr0eQJ30G++k3xgbHMbAfyfMcCNCdui2yt2eCRh8DA0nY+h9p4mTA
pQQopCl5L1oo9HLNnKXcncLB8t4Xo/0oskDbxnBut83gaxBtkxwZsXHDL3xp2eWrZK9dEUnL7jBO
otZhmy0QSAq7DZhvLVWkm9lyQWG/HNI8u1CTvYZukrYcyPQT/wS58ZmymLOtrP/iNaiKbWnEgFut
FgxVfJoHtNKCl6cWe9d5+O6ZnibbwSjr729LtiYJgo2zzwfWSFWaPATa1VRb18tCCCvA39dxdi9F
MiFH7OQ3Efv36Luzi0WfkAK7AVjPTn8saECugQOifba1fDONyIJMr496L/0WTwlGwuxdsUbbFA3g
17HuL5GoPBXcvz32hYM7PyJ2R2uQoemdC/E+Lt5xIVdyE5uqJoBXsrAk9Kddim0qiO4syvxaIz5z
GTlOpsNn5PsOlXx/03f1dYaPAt48v08WABYcfcfam4sNbhLSxdR3p9zfzM3Y7ArPf+5spD15P+zy
wdU4U3qwnQv7a/vF04niHBEaQZkUoVXJ97id5jNfy2tyWUxtS5hndhIsmVAnmQmaI/tmXR6Sz0Fo
pqFZJ5Rk+VHGortFxNXtUOiY7IGt6ZTH8wVp1lXktcpGJORO23kBnkcuN7vHghX60poEpgRASQMM
W47et/fxzNEpG6vdqg5xMhczj0QdABfL6FOqdDZlk71Hy0I4s23ttXwgNrPoLmev60JHcGrmo7by
8jnZXacP8TJsR0bpVhococBEUAhfUcMgZXfcnWiMk2FntwRtX3s6n75oumv83XOS7sAdv/5w9/oX
A/71YfrT9U/CCdMmGhMHUANgg58ftohVKzvpvWTv5zVCiMrZz6l7cCREHWTWf1Fa/1I2rUQYXo1Z
FYiEdQj6h0f7KunTRJzsPRLCAT8Ge+X1e60qn810u8TZ5eiMGzTFFSdk+/znv+kvPdHvL85N1WVg
si4zfpmWlIVhVfj21hoie7ccvWJ8MbOlnLjBgQv9/kGgUWa2d+6Xxbm2eLs/fws/11Pf3wElMbf0
dSqFn/zng01Kj034iZHs0cZe4EQ9B995bPBZzXaOqDr7i8P9G3zplw8Xby3PC8PUcav96rItrVW0
F/PhxgFKsA63vpgfVXbV1VzyyM+R5rbBvZ2tSR3O+LgaFbr63WzUIXcS3KXI/GO5Q0F55tj2Y1Bp
UdGfNenw6LPRh3JzsOrmsgia/fIN3STUmLzDjlpvDdK8Q8CUN+Xsg1MevWNdybd0bI9agt6L5TR3
o63uiw+X8j1q+/x1yjU/rC3jfG4I4uONw68dum1K6meMxBfI6fjWWMF9kXDXBE+ugNEu2mYY7W9e
g2yvRZgAGK/d171xI2w8FNDh5T6ng2RrtDyaDbdP33zMZv9eLPrjDDIolMq/ZLw2M5ISp1L2O6RJ
aC2JRPjtc/9b1dJ9VfDP/6zf87VCpSET0f32pP7nn/6zqND9R7WWIu2vP+qnn0wR8Pu7WyuYn/6w
LTvZzTf9h5pvPzi0398Fi5b1K//T//l7TXQ/19REXxFTdetPI47ipzpobYv+xLvZq778Jn8snNZv
+F43WfqX1UmMCZMOkgXnaoz8XjaZwRe6Sp+p1TqNdCmc/rlPNr9Y/B3/GwswNs3fkvpaUpHE//pv
zf4CFue3FfTauukOw4hfKqU/q5wYo/x852QEyhvDuUnNxKsZv655U9VLTbfqx5nZxw06320RoOPL
NKmfJoShYs7tk3C5xrDuIM1+sfx9UXUby5x2NDdb17kbrDssaAzDM9bQDEYxfW0WcjVGPC6+Ri7R
XT1PO10Vp6o4a7r4vOqHPnSnxHiykpNl3hraW965B7OLUdm6XdT3g/ZYGd/qwYjQNjbmofSsjdO+
a40665ciO5bKZqVgKCjoqd7tFGEfwugYPqY00HHE4PcjJuu6ZODh96waMt+q0qiPU9THaCCb5CrN
rWBrt/0xt7l9QPl308vJV7fOcistqeGfSO6AlDLnG09snE7kMTHfCFCfNWZoMHcKSQ+Omh7NvG4w
glSo6gRmvFg1B63r98oseDaTjePoZ8DCwaC/Dt6gIsSBC4/k1eaYfKsKH7FneoFBocLCVKqjBa5P
JTq5I6v5bEG11g68/7anbHEI3U4iMaKyZMcmNG03rs6gFn61OW/H7lMj8sEvPnthbe0FY5J6gE8v
LBdjzipBWwLAF8ZlZzSUYpxs+xYpb5qxjXHch2WC6A5ePCU2w092KG0RE1MR2RKkgvgQ7Yh0DYW6
M6ow89LHlOqnodgsS5IdZ78OjZlgCs30mgtdrpTcNDlpxblpv+FGenZdtOGYMV6W4j0NpggN1hhU
GDoyWv8awgxyq/e4X8p9rkuC3y27veyXivwi57FnCYc0CIMNH7KjwsYpgGU4+n0zupGXxI9GSUks
HXMrnCcX20bVjpdFP+DOsYkBm53lOiACfC/9s7LCcaIFxzzRMO4mztlkTwZ5Xrl1YQ32FpPNzh6J
qDKmrVias8ro0cH2H02cc0ZX6jS55Vav6qPFSdoI9WkAYQz8Ym+TII0SbGeQIo/QB7kZwefkAC3w
KGL/ws1TZG2MlWuUpDGQok2GAF/z+k1hryl+erI3Bgo1coW60j94vb7lU95AOdzCWIxQ2Yei16LR
T6Mlu+nB3iFymkOo2Bvfn/da7W9NW17FXrr1smFXDMYNC7KN7t/Zcgx1Ft4bLFuRht6Seb1Oxh3Y
azx21J2edpKDvUmtKNfkrmy/ttU9vmKhP5K6EZr2dEQ3sa3sOLg2ArDMiB4QqC2wtrWz2ifUJ0XK
2L9OWNbc8qZ36iNEY85TfQt7pUarrmDniPkw6eNtPzl7Y6mubAIrHBQPFrGxoVYSZOXrt2P1FEvt
ZGCHS3MHsfYQQWxrdzos+A6toI7skEupTaetN35qy5PUn1diZ17HzQ3RIWyfRYetaNyZ2nk5HTvC
5FvkU2hY+l3X3xgpWke92JndabLHu75Jj0t7U3Hxy0F1kZuSBjMVBwmnPfauzCHZSoTpPZIJPIFp
OGfvHbx7MRKdRz9CmV9vFeZJiMBHq1YhoSnXVfZCDMtnnFBV02X1w/0UYxV3uBrI6+asei8RldGb
UiDgt6Qsmad3apgNhGMgC1xpMN5IG0ETbD4QKhM2XOY1XlFajQ30z1j7LDPCOjDH1s7t4OIOTm9S
erR2uByIczhbLOPZYaXlUMPAR3wHSN+HeftQuQ6ON0/fItw8x+xJPs4JMz0cd0HswixOvj1eKwUn
htOl6EbcPIIYBE+kh4Fssnweh4it+bQTxHw6C+KjCe/1uvPIbrrlKfDfAlSh7EZCXZS7ytC3nHcI
YXXE2E0V8+Ztw95oDbE/XjF8emo5Lb52vkx3OjKPbq/3tn8DEvieBjESiXqp0WfDwzlkBmboqijd
I0o87vFYcpdz36DjMW1xqRzZXXbO0tBayPwd5u+1ZjrIOYPmGs/bKxTADVOQGx29dci6+qXlWaNw
R74yYCKgoQyM8yRraayTfWCBxgba06AAFldF4dyYyg1LRoozv5g8U2l2qeJifg1SfaOjpiYr54Lo
h6h2lLursWFfVlVN9V2N6Skz+13Dgu3Q2Ea/RbIEqjVpb5tCGJtZYS7roJQdm5GpPTPPwTm3ajE9
uUq2ezzH6sECkGhhydnortZ+kF9mPhl6mx3UhFdycFt741Rm9qxKXNc25pXYwRVGjEXUxbm9Hdo2
3rcjLBx+wZ1dDQe2il9BZyZnWquSIxOZmpjOQGLU6PtTPnj9Q+z4Hdkoi8zIrqWOlLDXZddxwg/+
kyBcWQp8RpAPHtGpbhyDh3/gjTfAD7gixQXxXQ+xFm+ZAuGTqxKP3EXjMZg5dsq+bSVJtGhAIaqC
4skXM8Jr91QKPS7DBuDBbuowW9efwBJ8Wje9fDcQfJySNtaX0HfZTrZxgAmXE4ugjEpPuJ6E8WA6
Mf6c/my2xWGile+Uwv0wfZVd5kf8BvbOlBPTGfeIRflodL6MCKbklgcdvinllhVXBjhI6zZul8sd
4VsRvpInvRyfaa+eapMmPVN4fkuSv4rmuqjVTqvaJ+WNjCgVTHhzUhEAKn+XlM2hSq4mcqBwZuxb
cg95vIS1vnBSOQS2Ag/UDgVSYZF2HEypdYdFJ21q6c+6yfU/Cz9QZ3nNEF6vuvKxjjV/N88kFzdO
a7E61Vp8w+A5ea4StNTtbbftbjrNqqMCY8AVNtN42WVSYInRu7i/L+1KkMcgk1fXboTDXVYpg6wE
e65C8n3WNXe+prNbeYhZvD7W0iNZrJ69jdvX5nUZ2xREMm0vyjHz9spmMEFWhURbPYn+Ma5dWxzd
zq5v4HlU5IFZKQ//ebDkAWEH/qCx3GOSIVHOJP+HbK0F6Q765DgtGY5USOu1morS68eAEL42K05Z
w3WEc0nzzriq26sMpNiLPWtMRgAin9sFKHxuYa3zWjKw8IAILBIyh4+JstH654qTYTv02PIimG0G
aQlBPehwKWzv5A9dDq6S6U2VZt2Re6KztYdk3mWLsIhHAH7g+9m8L7RsOeusJLkxRx4cnTGXF1q3
oNu3v6rgPvPGMwYmy2NfZvOxs0ccTRme2Eq41rk1xeOd1orphSgImA/kukZMz6woSANv67ete1Mt
s38RABK64a3ER5lOt14eD1HBWhqLjKKlMwKUwWBNnKKn8eMNLF97LN373KDzjJ0c4K0fX/MwRi4u
rDZKV+WJGPWzrIYS2ZMj8l5KvXwUXlWdO2PncukRe9XPPq9XMv3Eb1MDmAN5AnFBPLSeHM9l3ewZ
SUZIMLYZ+e3Ycj1ywRxCAvQSD6/mZA9Jrp5mQ4v3QZy4XJKQOFO1bZ3UePXqpToluSm3qnTme7KY
qreCYe2jZDW+hT42Hlp2TFFuiDbCyhXvzNl3HzziE1b6h3kI3NjYNKwPMz4uaqvZ18QuyJKbgNCJ
kNCc+MJWDdhta0hv7dz9igj9RA7G0zhIpOQ3S9O+iOS+qZZxq8dDdpGJ+jimsqKEM7xD7IzHOInF
FWFO+EZGzAg+OWyw/nuuUQJZ7In0r64bN4veXGjxSAMUE9ZlOJDjBik/Gszcm1IiG7Ay79xspjtV
TRto1b/Vhgcv4+DWhmrPZULBnsuviUToV6fus9F7j+lAF66mbjekzjWxbe3JHezzNPvM+Swj5pIg
L9ruWk95EsepLCNsT9k2TZYnRzOfSgf6t5ES1dABBE9M1o7JENzmPjhvPYHuvZrSrPEGwcsToWbX
HZiUU9f2dAfwDhKjNPdB0z7Mg/1SrX2LSZOSeNmJQAEVShgjrjtmF4PL8AI/Eg1TYE8T2ZacKC4C
g9aDokD+3iqPXICzFDORGL2zU5r5mMhJXRTSxiNOtF967QUtPHTO24/UEU1E2kh8VNhwtyP2Lfxx
RM3ssFg2Rx6yiBQUFrsdF317QcJZf5lJme6hrKZVWIC358ooVltEU0YJk7U2qvICM0aToJ11BelR
ON0MJtISfIrAZHA+L11lckxa9W0YJ23c5HUFQJnzOxpVJd7bruFoW+KEVbttzzv4oMTxMDEMSVE6
1BrYrV0NElWeue3EAObgsDx/1vQl2zbasHdn4yPFkKf6xmPYysyvNtwXmuLVhza9JVWOEw8w0PcV
6d+at/xnw5Sr+qO869THR3fxVv9fMFFZkWP/fqKyEW/ffhynrF/9fZxiWivvCjIbwt3fJo9MM76P
UwzrC8ukdb3L6GQVBv1jmsL3sIeFUw+oB8GqqzNo+X2Y4n2x7VW4z98hHLSYxvydWQrf+tMsxYMv
SkHoMYRE+BGw1/5lMFotbm83hnvqtawhMNg30O9wFYigPvoxxZ+PthhNUe53RXZvBZW4gY7LmeiD
EgIJQEqkmLIluA+MxLEPkDHYx8rCmrOzpUe+eVaVaXNregveazdJA6L57Ib7FMQNrSO/Oitg/7fo
EzGNI7fqNtD8KNW4Z6TSipI6cbgzAT2Ys5nnPB4cJ1Vj2x6dMcN3lAKJ0aLJ1SkYZRLb5iZviKKk
n6VjEX5VXgtZq31ZrHb0ydb3rcTYuh81ZHNUEmzL7HKGZoQ32ii4PV1OSiv1S3QzRjySEG/q56Wr
Zc/LUAXFgQxXw332y1y8JV29RNrUDQsi+NK8Zn/cshpRQaUua4/4XMJeHnq6SKxyReyplnpmIS73
yeJHrLbo2bod+2JRl/QIlfaslBsD40iC5DYtwOmoDW+0JpC07PomR9bmFYiJyY+xrsgf9cWtrs14
48I0Zqn1bZJO+tE0ms5z2R8y8qLg4NjJXSICekryVO3ypU5UNe9m6odNbU3jN2pAcuwi4rzfRePN
n9gdCUoO8x4V+hbzmntlz7l+aOM6hU9ixQXI5daBn1+US3qF1pR1vNaa5lXTyhg7nSuIHEqT0pgf
/EofP1LTyOqbPCaRGDJFN3o0/FTM940MeBYShhjpPFQPOsq0m3IZs8NIzmjoYP1Fr5m2mI5jU1h3
81i0eh16nl1MOym9hIjzvEZYR5wPjXpwAV4giDGSjQVGttXL36JAEflUQAdISHa1eQoHY8+Kkrlw
tZk7s5mN0Mc0T+sTLHXAzABIUgdF1yvjmuNLbB0VnmPn3nayK9M/65JRGJFlW9N8TJAJtFtCzlzt
rJcu8iiMVD7G887toXmmqTihAGjisIm7foha0XcKcyIKuIOnsqY8ttXoPLojyCfJfTiqSBncD10A
63Oljw5bvXbr8xnwxKVWMEtAaAV8Apd3cdlbRBaudCANyAyW992QW/PdrGbqmsqZidczquEmwad4
lQK/i8xsnrRLv236m7EqDW9DODlM2wKo0SO7oPJg4kfnWJVcEltSQ7W9PfQIOW2SFO/MCj9dKHiG
H+vGtG8m06vfkjJxX2JOLYVbRFtS0ltHPOkzqc8wrspEIzAuR8MFMbukmvRhRFGWWQHOW9lmmXae
9ln35MaOuJ9mjI1+xpFWg9nELUWuSRx989D1FELTN2FOabwwg+zwwBda2CD5wdC74bpsuuErdwXb
6gnWBdofhBNEPKtNoppHPedniNoN6fY+UOXkG3tLb7qJ+ZAxJsuraZgtwBpiK/XuLsB7baD6DgTp
KHWipeayjSdCXotjxuSorz5rBV0zJRwtixktRC2sFoRFU0leroNp0x9UuS0DxDKYcyFMBcUZRtTG
6Cg4yUprGEBPnb2Do6WDc5is0d7V5GgGbIvJhqBU7HTyVhOaSOPCGltnHB+LeDUcUqwp6ImhU4tc
30tknRgvkppkyY07kHeBpBnlwANpah14ltJEZv9mB0lbPpLCVrovS04Q8L1v5iMjb6Ov1EWQdVJd
EAqxyG2QCWUQkTkSyX2txNSPiKfSSsHYGgugXgaNM2mO7lvP4BKzetZ4B4B+6PwtLNJVpRevgg83
dAJWtyNHPxJODpBiyLU72BETzP0c8pRLrNDOhRMRzcw4stDkB10sTqNOfub6t6JskmgeFnerpAVt
cPL9XtsHvV4evGlsXyyLIWChzICJm7X00TBS6ct+QK2A6d3YT0WQPwqkDFcJ+Q8MDSs9wPkPdsLq
Eo/GzLOPYAm0q96tx81IDOIhdkt3P9eJf9RrlGthQwL66zBTfHZjIVixjUuEIbY4MCerzgNu51o4
Nct8nylHTLSzDmv41LGieFgl1qi+zb1Ztp4C+AH22gaYuJcmjb6TFbB7uoXBQtGf6l7/dGHx33u1
5a0SfEZtdLfWMRB1+Ziz9i3OAH44+9jy3uFxNOpVJNyJTz3EpeZbnFttdVHLaoIBlHp84GjfAaWZ
A2l3WcXD9kUWLg7VCBBBifbZKez4YlK5jTqJEMA3B2Ws9uxOfZacM0wqfUJrCUyNuEDMCGFF14dt
YnqochM5Eu0n2/JmYpu4l4r8X6TUbnnpZqixIru0AezheynnnbRjyfRIT/yLXC5tGYFmA+hAnvue
1G/oOQr38JQE9CJNUMzXjL3sZWuVvR5gyM1YwLsN7BoAG7Nv7bSiKuCCsTFYgqHZ51btvzr9okfN
aJtkMXN13hRt450D3XFvO7V4zqYFvbvOZMvpPdfwN0krq9+opZEy9IxUdrE2shKFJJGx7UHUs+mR
JbwNrs5nfygFjxn2zzJbvrbCEeIyzuBO7uaCwnsfSzmfYfs2z4vacbwwTcB0zZ4mPueF6Nh9Sw44
Fz0oLxx+f39l+f9mCY2M7s9q6Iu3XsnurZRvP1bSv33T74ou+wvKVnTFnN8oCTzfo2T+XdEFOhZB
l852f/UxsopEAfC719X0vmAth+7NVhOtFWl5/6imDfsLQRL8Nbt6hBirUetvbCZZjP6o6ECPCs8b
ExZsW5iyuM1+FhmYbhdUQy9fpT82Ye5N69R5+isrxM8iVFyA64tgxPKJO0JQYf+if7ULqEkAP15H
PxM440F7tVLTTtzQ3PCHo/8vBCr/8tehlIL57gZURBzsH6XLibOs87vgxZhzgK/GGAy33Gj/Uov9
x5dhl8twZtXnrzaXX16mH51BtpXzPDKj1relXvT3k0PI6HclwE8CvB8Fd4j9fvlweBm21rhKaXn+
YEM2pS99v7GeF8HCMIWk8JTghwSoZBpRILRuV3lzQ7B0nh9xJtXRnx/L9VP5QQ/Cp4YQ3ALxbwGw
xhvwi4w04yzsla0/W0XKrtdgDhBq+mxFtqPFIBYKM6pn1rmzJpu/SqdZj98fX5oThTgq8Ib+Ko35
QeuOBUMzGYY8Q8/q0oepsMd4ow+t0eK0CwiH0JXBGEgGWfbWkRVvRu4EdmTHQLnztpVf/6Vj8Y9n
8Kp3wuyJ0xYrzK+GNHeWMNJq87lPgb+4DYOwmukcNpa/iqf44wshpneQwiPXpFe2f7keRwRPsyes
Z63LGoCnTrMdMtigwZQk38ce//bksn7LE/rpKLvcj/hrx/fwU6NQ+Pko0yZqnMDicpktIm5nW8JG
iWNiMUKfYIE7qcbMCJXIaFxMiMonL0hmln9u4cuwnQELhUjo6OjabhRTVFZx+h57MTvKXrnWG6s1
5tCJ0SmSaIgLjiN3mbJqO1gNLSgEStMPTSV9DFGoLd0zqyl1iB3xEADvWwrWjGPcGl/JBrOnbTos
hHbbMF5NmBxZ0qE3S4Y1MIQx6l5zLQulkGUsF76z9OdyWZBCFE7my93Y9PWbD6nDvoA2E5c3fqCJ
J4vawNvk1gTKykyTAO0qMPgAlok1XNUNZB+mcaM/sdMPgK1opHreuUNZTBvSCbp6W88xW/1iXLJg
o+dF9c1wMD5tcz3NhyNNvbpny60HoVvDcCfGF97XoZZJy4C5hqkG/5DpZqMc4FfOUslDkiQ29ps+
nqft4EzzcO/p2WKhnXVJgSsyObwKuolvSi9JUo6VxGzFHtNz4zdD+Xry3sOtul2AOnaXQ+/G/Waa
lA973qCY5cDudS0VzanpTEvod7afCkuPXB482g2lUksKL+LZsg1IiffwemXX7FMzNaaAynI0Eh4L
9q4ztO1cY0KpQ7seqe8vmQ/A0H2p0Wul1g3SzdovDvroFO1tyiUKRSRPcy1278YqqLqJ7qYBD9pZ
tFTyrDBoLmHA2ikMqyQkmrt2fIgrWlLZQ1jgre78+yJPGqRReOb0GKZs4kk+fNA6lLbMzBGI5JbN
hijxmieguVYPHMn2+jphigmOOD4ONXR+hj6m43T3+UTq8BRaeqE+F2X1Daxl3UXONkydquPzwSIu
d752TJnSXGVWvdbGbjo7xGA7ha6V5UMraDoImo4xFsLqa2p2QzZLTbbKhUwgnjEIZgTSg64sLkWg
Z/rZMMQuUxxLqs9xXgmsjqVYUSBMqY+VUfhPlhrItwTilX+keWUmnwRREFvYzjlkZdXENYvyZNCu
Oh9G1h7ajSYeZ1+YzcbwoYfuPTUVy3VMUiGUvdRhQUZfuIRGU6YvEyRrbz8osmpgZ9rkaAABG6fq
SZhG3SPjdn3rvHNj4R7YJashHB3cKkCWEkhgBjlkz25m6g2MQJz8KPVcYp46I2DirWHSrd8TkTF1
dxNrwpzluwZfCpRpIhVkgCD/TDj6oHZEY8fawzx2g3VvLEMcX5FwAGiGplF3ntM5c6z72S108S2g
kHW/gvy0Bj/Mi9kwWtTChVk9NZURaKhmuNyDi1QHFOTSaKdBdzEEXZFbm0HvRnSETauG9CFbpMoR
9wLrHO+BppVQzCtYm5hrEYM551qbLHyWIrEBv6TuNcoaqPJsXHqUiOOQ37QOSMMVFMRdZ3CYv4SG
Ntg6KKvWrcOZ7R2c4BpbDTuJ/MYAMXjdK8KxwwkAaxB1eS0nHpSMDXhuS+MTNKKR7tgTCX9TQsPM
N1btEeqMzJ5lczEO4qLgzgK1wQDutK8lO/pQFmDt4Wq58Q0rxOmxnRpcqlPpcLlIrYoZcRbrkqhN
pO+hLh4GGnPPeaiAjBNMnRQ24Y3VooDHpS5hr6YWQ8g0yx5ufuwocZFUnnxp55FUTCXS6ZpwWDin
dJAZWq6WVoSVWcKCzy+d4mq0bG7txiydx3I0k1ciSbHFOyCUX3Qzrb72uY4UwxkrNo7CTD+EvYw4
XlvZvrqarl/UjZNnkUG6UxL2facLHH7+/FLx8YFFdlICx5mIIHz2jCp4dYJSZhFjm/KMjVoH66cc
2yfW4uJl9p3iXZhjTTeryuYdA6A2sUcdq2M9lZXcC9ccL0u8gsxENFvvd/5U+EPE5FW+O0wlb4Zm
zh8MtP1vaaFNLi7zGXPW0DXyzgA1+yomw36A2jt+5Q6VptuqlwHCUywyEqgkXTnEaZ/wXKZIPUNS
4X1OyeQv4cLLAKdrRhaGNYIgzsAcS2A4dz3AeJOmjxdRLLtrt3H0jXSWHCXACEt1xy+NJq1YmHns
cy4OBsJeR0Z1WhYoL4renKGGpVZjQMTMxkudGL6zheJ0vkZRaH72MiPvXhvGu5xPYITwIpG4lllv
5hdcOvFlBVAWzrntQ+ouA6Z+3Ggbr4h8X4ke0W3TByt2e/pqlTU4BHuYIJVMS5Z8nQkVN8MuEBYG
bRC8BWR/ew2VmZ3qMm9jMLv6MtbvanRaDX3gwOeC/rN4c32FHhcbNBI6ay6dITQbr2y3rORJ3kqW
eoz3fDW8XCDD0OaYKvfnInMGd1PQzqe7RosJjEgFg5MxLk2xMeO2ADibdyMGNrN2bq1WTst32fX/
Xwf9t80a59+vg24/6v6dxel/VZ//1YmP/9owd6l+7GrXb//e1Br+F9emXUQ6q/NvaxXH/74fMvAi
QTHAEP27g+kfLS30JjY/NK4gamk0aW//0dJqzhc0tiYJdWs5ytr6b+WkeL8Vrv8sbH3Sa5H1sicy
+ZE4Eq1fOheocATLqXoHqnaKrKSak4vAnMGxMxhryvNBaWCMgf5l+XYMFjGdJjQmz8LuZbuhsySb
Pug1394sM2TUaIz7PuV8pcFjV125VdSn8xxgWqmKu7lghRZOc9pU26yd5aOZI7fAAllM87YyR1FE
VibiT55Autpxd4cn77EbCXvh9RedVcVE/eoW/OUed5e19+xqHrYEGHjAvb0lQZcYJNNjI72gOPa0
QPOTT4U2n4wZQH00aFXiRo2E+msaFVpWikfsJiAdDIaXi4pfbda3IIAglyZhWpO5HS6LqmihSC0b
wskpWImL0pEXgTaj6gIbjs5uQRShhQMLtveCYKlXnTqfJ4/lII1JlR88LjKVzw2K7XmXTEF3mfll
jcAwyI3PCkETYjpPVZiT7co9jtMIZZieLocma/gVUlSz8nkAJsgZFlurZlieRqeHspLxhPLNr+/R
bSjFryS57blWg9rf7rLlbpSSyqwsnRiWpVNV21Hxy0SGkWvu1ppk7+/1uldMn63utZUDt9HALb1r
NlXwBnvXlBF8b60Iod3TZuTtmPUbW69tLZTIR99UoNRt5SYSsY3s3Ao23TiQkrV41nlpoSPa68tA
0dAbkjGkIfwe/k8ZKGOndA/mvknuRxM2vpumt5MakIYsRTNiOBvoXo+A+5BItX3aSCSpZiawJy3B
HEljrtizB6DCQ7MGBEq2BKlYrH80RxF6j3hrjybGnrdO0i20O47Uu/Msx3F0Lt1UK3bCdespMlzq
vIj2tWxObcb4tMk9LX33Z2abZAWPsol6+GJpSK/bGCvDlGiIhIdKGhWTnVCZNNZSQb1lG7ApLEvv
z+dUBOaGFWQThP+HvTNZjhRJu/a99J4ycOYtMUlKSakxNWywlFICBwec2eHq/wdV/dZVZd1fW+97
k2aVQ0UoAhz3857znNYopElS6KY7s6qZ0Vw4FZwQJz1JqJPrQK3ZQ8OYyT9mjqZyEvdqX1x05Ww9
yYqBxjGXoY+HO0CZxBADpeROjm0/PvpKFPneaB54L5UsSK7mahrkAzCWubgq67S/MHM4Vd/AKovp
OjMqnr9DiB9m7H3Y5496rcec67V00+dBwE745H1bdMdQnuPsey4g/9gviyP3YQPo8Nafp7reZfYi
JAmqxciDWWZ/3Os8G+S5U0QQlTE0jOseznGrrv2OCNp3RZEMjSOEv9wLinQavL54Ap0TLmH/M/Tr
YabfERviwea0gF28LHCVdbJSzbGFQo0SzkkCF5072AVWSEXVdrRWGDwyQsE1+eBRV9fCgE48ppyb
xa+mqI1OKpt8802M9xqNGC56fvTZlWSHIV3CIGlt4qZss5Q9nDfWEOS05mx/KtymlGfgWdoKYsLc
F2ez3fVglh1Wnm3upuCP9Gxiz9RQA80XXEdMObF9RKeaZzNc6d5vPRou6I+mIMShH8h3c6aKTe+Z
LlGNkt69x3isTrT0jL/vzRL98OKSt8O3zz8CwR5dcKwEvsBgu3gpRdh9tkvqfy6lwQtV03P+hE+a
VweKz29Y+dQtOONTG7Yls1JvF3kk1lnfbP50CiCRcA0NJd+E18YHcoxKHT1m2t+FPzCKZTYaXufT
av8CA9m0Z9VSaiiuKVlEJkeh/MCRE16XC59rogiKPuVB030OwFnTs97zuk+mj/4nY2AaGsq2KXyi
Db3HzZormGROHwksoX3zK20El4/yQW6yGNmMlcdUd2ypVl8yY1uXl3i26ynJm8Bedty/hqg/8Uq1
Z8unsRC4YxSdi5GkdqKk38nzLoqK8UhS1vyYbS9vL51Klg8al2x5mv1uts6nTpqGs3Njadi/nvvs
2xTZW2eZaHw3hC3vWJzWGQBejtC12LDVZlx3W57R3uV2NT1WTuR+yNkjxBrE43I3gZvvktTY2bzL
0tF+yHPfPw9SAZY/a6w0Bjbfp1eT8Nxf3QialELRTYzoHKhuCcg5A8/OG2m5alw1XArszzWojqWq
j1QmNNfjjEyZ+P7iPjDzg9c2uQLltxYengevrjrGFClN7KNbLbe0dHrM6mTMNjRs05K1aOGst3eM
69bf2jTOy0QZWzy0vHzJmK728+M6LuJbmplpTki4kt+gswzHkW1V64N2ZH8bKRM8AYNDo3LjDq9r
Kiv6utwpfy5rCmAObYcqLVjL+b4ZPtHnMbcBdPC4pfo9cAf1sNq04QR2GxVHqytgortRRqhidmpA
7EQQ26Wtn/RQzU9A4wVeJkPUFgGouhmDts92QRM7PG7aMQ0PU5pN7UHIrnp0hrZwNyXL5RkTVWG/
L1MrP+cI2bQMtRfLtjw24YWtEgFen7VNC8LTGuK6sy+DQgS7VrjhL5HWjX00+OVvJ/bWD7rwa000
lRo4LFy6qJjczdF3NgFDd2b3OVkhXLQ83nQEFxbwrpOCqBVjeD2ahhEfHV7d3SDS5q0cI7cmPmMi
Hsyui2mGGRdOLF2h83FdhRzyB0c6T95cd++q3r5Kr/PkDbqmVZ6yoelhyzYS/6Xr2W9UDclHJWNK
6GhxbnF0GKkncEKrcE9gmpprpBw+2b7FwKhFWWHPx6z6Gkk7fltHXz2IrPGhcxj3RxNDQN57RjW/
aCKu7KRSkHqYbUPW5wFqZHsMYsUcVHW+99SyDrf7qM62LzlwnLOmszvANtDaqr3YHhy7wpn6d8mA
kiOGaWIJmEHHBvEqCrwz4KXtchjg7kBwtgdzb0mlxc5VVTFBWSumm1bg3z9wPWUfPpSi5UItU/5S
Z7hlEiu0BdUl7KTYCC4L7mh/CJjCwcqkOWyidSbJO8u7GWaDXAhriKlwjIcfrK9rImQ5SnRxqGeK
6jdMS4R1Vh5GF0QPLYwVs16jvWM35QEvd+qdpQqPYKMHAau45Zbd2dvjNEE01Ga3BjVgI1p0vpGa
5zDXxRbO7W5diujUza0HLyJsCnOkrY4xkJtmbXj0O7qF966v1ZWVMUdBrmvmO3B6ANiXskxvKpwI
2IjqNfNQjYO+ZRciiXvwrM2eLStzPzs7N9Xetsl9cGEWvB2TWbQceNb8vWZbQM12OSxXtM93pE4X
F/szbgE8M5SYuNUOsbhWx15L3As5pHwyY91c/5RqbKtzb3Tndj+pPpoTutjCV6pdvB9FU5DjsfOi
pr+PT3REmnKjQ5zXjdq8JOW8YUmZyXe0hXwU2DcotRnHdKcCudw1vurfXc7tlL81ZnoOG0S/hFkd
UY4lllQtsmlmnyoxpreJ0Rv9LuyD6qbrLfkeeZX/4kSFmZOePQOhcRZY9tmZXeiDQQ/qEy5/T3xr
2GveZlVVrgnFNdiBoPYxQFJuG9xmfR6+ILkjSLd2kP+yc+xwe6K06yPVMs3jStugt8fugM/Jznvb
T+y00wzON2oVmygeQvHUlPgTVBah0i8jPEKJ+/q1qOgRwmaGc51nG9mbgw+Z/S4beawlmW3DpOF4
Ul6b2EUTbm3Q0OzXckVCYKnY0Kfo1O/a+BDHM+L8z0Pb06C0FI5+n+GVdQkUdhJh3SCa9dDxgKPi
wxoJ2fRtFAHMNLpCewKVlCeRb1tPjTek+Kf9Pn/r4mp6XdY5u4mGpVxv/aAnYI/PiiFhDqHf2jOF
H9mukzC+BS0K8ZsCSEJOud3RdOXbXnpJw0rtJmIM7IseMbk8pTX2OD7atRv3oKeyWwIqvp/MeElJ
5s9z8S61sT9ysSiSc7EJsr1aM3M5WEBjuTBnQ1BpceerIQqEOgZu2d8XTIPeZY3hNiG1Nf9A4x+f
jFO0bxBILRC7PJ1/NBCE251NdvO+bxSiS1zzqEiYfZRPxVpzILIKLp0dA6X41qtjQfzfjV4qyAr9
bmth9k9iiKaXEFvinJgGQNx+tTLZJlPLxqUFNIMGot38LW44MyT0xSLdZcuWKJx8b/hZgZp9s6jz
e+v7eHgmY4EFUlkO7J8x9ItLAP6cCPnt+q6KSv3K8QZ7bR3N43e/8/rnuCgoUsCwzK3xPMJiG3gM
cHxLUr/qsLd4VflYmjh4hBFvvdnx5Opd1Ev/mblOZnEARrMmeRWtBZ1e+XjX4VGXNN9K/wqDXPW5
zsY8QVZf30LTK0Itod1/jDkxjiMXVnUR1rUhm6UmRNUNApsnWb/F+Obenp5VGzevcKL9EE7DQHBM
OvkIZMSpJmoyfaXYNRset4e1rINHhh7dfB0XYUAiR6s4uhgZZvb7ZWYrSldlnh1saTm/OIdpmnnc
zCtu81Va4U40k78tYHTBgB9jP0i9D79R02bG0VMo59rk9VKxYRiaJ88f2a1rJ6Vcubfd7L0vJ6c7
eX1efmdTLMT1SHKIYNsobfeQlkOz3nszpynqVwcatlQwdFwhYunFnhEEN0onV27cPNAp5RlN6GDP
7yuoc1vQI5FbAdQ+atkoHipBK+IVPnVysrhJvegO22y//SWT2y9GDKQNCCaOlNjtskGpFW9R1JAD
XtdMPEmfjspMR1ie+PAwo/5OFvifovaPDYDz7xW1E6n5uv9Y/iyibf/iD2eI+M3xY7i+8eZbZbO2
4bL/cIaI31Ctok1eIykOrWn7V384Q7z4NybzgRd6gKbJYm5T3T981vwRBD84WPYGAWKO8d8YQ/4O
wOAFwtCDqC6gEDG5if5m2hChM5g1zKho6PL4W4AW+8Nqx+I6bKz8G5t2aOiS+y/N9HAVb7WKnR8T
I/Tlf+JgfIFX/ynnYfXmnTBgJdaPsAehkQ/jz26AIa0gWwtYWQWHS5rc5CvGY0mZ6+p8ytGiWiIS
+Wu0+Pl3r+QEz3of+qfOn7OXgYECptpl8G+9tffOhmnC5YdKI+8svaz/wbfwN2LH9kZh1GDYIOeP
0SfcbCN/si2QGXShxPORtdPIeYGCplPXXtB7sePcT+lTlOpvf7qg/oXfxfmbX+DrJTHb25snwd0k
1L++pNUyckgFsJ6G40+15meIi/m95djQm4OlOWYBjg0rHZ9h9pA3wUGeuIPBjLmZIb0IPW+EHXqa
QYL9bh/5313/j422/O/v+v1H1bx3PweU9P8sqfN/+n01cB1gFGAXYxc7L5avzXb2h6TOOkHrN0x9
NwRGE2xmoz/WAv835HLUchwjIV6Or3v0j7XA2pIahDfcOIAo/LtG/1/YxPC5bFfSP+9CVihGwTAx
4Po5LC32Jt//5eKO6smyDPNjuRiqXfGCEBXuR7no5pNIEPpbz+OzRg2oVJsAHXTof+2EeNHEa8vE
CeaMrjkOKECObIq42L8G+Tk+8poBaFwpYqXVusoTMZLwxmOn8zMYR+gQpWXZB7fkcXyYUzQNBGhF
zXOX4l6A36Xtc9/faOgS/zLmSAfRBYqAHRHFCGZ56WXFwKYpHqmwGhcjniyvhsSFBK5I5mUN1cQu
AvAuSDM84u5kVgofrLWjlnqeADKNRLjXXRaswXuepyQP/XiIvjVlUOKz5UDxK+3CkuBZ0+RXo00W
FEdyoKB/rWF30bjFipsFr4zimI9keqgX9i/kddv0EQBG/Q5McR3PJj+SnJkkYgFGYWQHLPcppE8P
RZsdj1W/jt4Ki930jjjZg8ClaxZdH4m8YeSN/YFYJN1/SzIMcdgmBODbJ/g3MLngXsChcDgj8Cte
qU02dOZlF7f+slCquyJUioFTDNARGmnmWmxd8vQvgupaJdXKXlM5+0l0vE6oJu9zwZfyvRLLJvuV
XnYHimdlXZWx/gytyOIwjlnFnLd6xa5vpbZcj/HSZniA7DEaEp52DQv50PniKHtL8YmIYrzHn05k
giC2jYRR+q9UGbGHI0ga/fCnvJ9OoinYVFOi916CKcaFFBLUWZFsPtwum35MBB0irgx62cgDBeI2
bzxYP+PEwFTKjBShiclisr2ZHMgn2l0gSE0Nmp0YxyjgmM0g/jYfUvwDCY5hKz2v5giBb6MRy+Gq
RF91SIFnnMOqprUjxJzIPmJa0C5Nu3Spom8v1zYphpWpJm3u9VnQ6WxJFC6Fi87NYhovJ+oehyu2
x9CE+nGFe+IphCFsKBm1N9DmcS0kHFn66Dbtw9bkfBP48C/bygwbPbQFdXnN2aolhWuDcUM+aRk5
1RwlXbhofjmfM+IoPTvRKZr06yI8fs6YXKEE2svF+G0lzjRd2rRmrzRfx2hHWpDs5R23Y3mIVd2E
pERL0VzoyJqgs03sU3b0WKNQBakq7SurXnzxjOmOsM7KMd0HBTOSY+47GOawXzD/P054pNfdxMg2
fVUCwMSPsd1m8tSiBvrbWFqF/8ygPlbfaqrMVpHosdXIPFmhizu1xQSOBlesd2dXnLF3+Qx94oSr
ZJ6vtR7D6ZsuiZjvTTnCu0/S2LJYCUZqUw8zbgb8TS2HGRTtoliTmrPDdxirkpcB2lVIbCOu/6Ks
GZjyWLUOfctE598qIv75nkkcUYQMPWnr1p3pVLQIKgAz6Si3z7ZxzNpVS3S5BD2z+XBAkq9mYIfn
Tt0PH95UVtHVHJaEXsg9eR4EksZY32OLHWCSsswMxy7N3fHngjviniRqOOxYdwu5Z6Sh5ZXTYoM/
BFOLg8qusaDsVBN5t+HcROWR0NB0GxghFN97zqKEX3Eu+HF8bORpMM+ftM8OR0EDxphQI4aSJF2+
0oQ5Cef1lKjrPSPforr3Cynv8HfRrVii3JBjsqO62+FDmhy4jLAnjmw1/FsGmv37KqPxmX2VRiEr
MFPgEJrfyozda5EMc1eRdSskkWz0yK2qDRBzQc9iIPo97PKO5uJA8k44dYTWASKE6m+xdjCGJGqH
h02N9ZDSFyP5sCz0ArTn1CEO53Fc/s410HsnOXoEBMrWq65ywURnbwU55j0EvbDex6NqcEb5WEHd
RLfx8ik0sfBTgcKORpOlJsLeoSokpEZG+jRNtrooddGiggCCT6/LeigfOdvX3cEEgkU3pozzRpW0
qnFaNS49I7Hl2rsslxK5Y3JfVLjQU1IHjn7xgiLwDzMIQwacgerbOyQTfemvsA52jlMFhi9Q1Nsk
Gf/iXnE7/3Ba1PeDMyH74UuTM0JhEd4zuen6Pcd1Z7lydFZeS12lnw0Hapw9UbaioQ/9fGqxC81n
gTsBIYR0RkGe74zVZvtB5ZKGItuk45kTM391TLjz8FcgjrtTc3JxeAxJSH0eXjvVK7kDkiDpZKFI
noujjrmUgMIJZkmpVtOhTF2lDlMVLbjK1PLSQnUoDsCRt4D80KAfSg/j5kUESykgU95rotOu8ftd
no/ho3HzkfqLJaQC2CWrlu+4ct2zxuppcFgN6xk6/DhXh7xYBn61Gpt5gD1Qs1vEEHspuO2D3cAI
OzhDhdHtXmp7qvfVSsUZynhPgSeKfXgyvh2F+6HQ0YNoENHZzy5kt8lKkdgsZPGmeDLXO8qtWc4q
2sdveuGk6Q7Nyn2c9OpGSTkrUAi6sF8LotIQmrVc1qTn03hjR+MDgAoH86LI673Rs0T3xdyLmY+Y
oeh2GbvWA9ms/Hkt2/gXcilgZbYAJS4Wymvh1rcLjBHG9zaPzTw6L4KO91MqMqWXdrd1HJJ2oo0R
FCGcvTiaV657UxEpFDGdKBWDHf+eEnZC1nbt5PRtZBosBmawDbtKhI2Sm8qxPsqsD5qjHubCO2aD
pc/XLJqJPnlOtnVmOPEzfQHNd6AykJ0iABKs7mQ/8RYqxi0Fj2t5IME23uDhbYeTgZ4jARmzuULR
ympySpJeyV2ZsTZ1A9Dsg5s3owvDzKkYLE+0rx087fLXU7mCy6+bEW6TbDX7lNKYPD1mZa4uZ2LH
+qzfxgv7Gb11Pa3ZmtbX6C3Ly9S51XTyp2n9dLuQsZbXy8gcEIXS6rLHYGi2a2+9DDpX/0K1sJ7K
VGQPlCdipI2GOX7TiNRewhq5fFR2mI77lQvzJTVWXB3n1XIvyaD3Ezozs4qE35Rnk+nXn243Rn4i
oMVTRJi6FtdoZDMlpBZC/xgdeE/JIvrwWhE3xNVlWEx2s2JkjHrfFd9cg7P20Mo2vbBBl7kMlqaB
jOgqf80ZTBhajfrqvu9U+xpPYGuzwcTl3p7g9CQGnsdrO2cM2Ohnrh8B3S8fjV70TTFLTMbRascP
XRiXFyCtx59sX1O+P2fu3nkqd7eNDgwmgcbBh4XnpfhBOYHzKbplvY+bdj2bSSnxjltLvE5Mxu7Q
gKjLYvwLcmfJ8QN5/UDS3sO2+Ibalj0tofJ/hiMUGpoV+/pNrx0WrbFc4svBDdhfpXmag3SJO+RK
rpQrw4jY2zV5wfyscOcB0tKgViq5bLww20w2upzDpVoTmKSmxZGIh4zBBO7RACBFR3miDl0sY6N+
yCwzn9GDDPioxlF30zErBHkkIAKAC1jj+6VWvtyF/bqcOyz5WFrguT+xpnHexRbA9Lhm4cYhvLq4
2IzbT82h8IC7HxgLWU+inBDF2kCq8hBW9OpyDkYnOHaLHj606LtXzyr6ehfMDLkOc84MOPHEYD2l
pprfA8a5DwUrBv6EYaDcVLLJf1xoVEffXouxOcZDsJ6toOXZLKgGgr5LOXe6S6HPYN7whylMSk2+
O0lTu2vONPGyOBHzsoUZsEMTzLTKIT4bis5lw8yIME/WkP30DjBSwFrfeBr03uJFFXwqbT2ksOUI
mFqeBizrptiECuzmgn2WxcSrBkPjlFt3J/ri4l0ZldbkBOMVNE1rKWqO6KMOngLH6x1QJBP2TsQE
CmKmodIiwdPDw32jRXwYMwXxgc4dmtRE1GFVL5aYJwvG++LnwFWCXdHFcZ7oYbJfIUNwApxy3Qes
DvRj4OoPhwjIFi96kLNxn/me9Y1TSv+liyw3o2YChRbwn3pOBzGKJFzjITogZOY/8ipro2O4WvlK
LprI3Z4TmIeLsUznj9VGbectOXax0307ZEdul/EsJQrsH1J8D8R7GX41ROdtCqE7jnrNPoLOjAcz
9Zd6R6kmRkmGZUF+9MxMJ9mUthwse1ExvYVTKvRZhGE83zX+YEOhLWu4Ld7IWnPsfVUwcJQbdNkH
pJXvle9U+tQvpnMSxxmiY1F4hMP9YDCcOlDnsZ15FogQJdaxu7b8oSc3SHrzKjTFJI5FFjnNrjVW
CqHD33JLw7iETCInAHrHsYbAsAsnR/WHMki3cmAmVjSHu0j1e4zzHEnDeSUo2LgNjyli3oNO5iaA
vV2tZYqhs2k2I4VbBfU5dvIIDwyYnYJ4BTMObJwYcbAvpDHQFp4sLlZ1U9cnNjP9AyPlprzAyh4p
umU1dfZe6ehgr7RmlZ0y37+O18oFcZJR72kqtranvmM4lizBWMZX49IsZudkET9aSQ/xr6KzNIiR
cDsPO7bQ6VFz2sAMyuBnodHbaeWZ8obpsVUlIVsd6E1ejMnvX4jcjrNHO24H+6BlObdJsCjFBjYH
tZAsitk/Q/LNu732S9TuQ9N5zK8zHkMMoiiYO7WKS+vYBRMMSjVFBdtOHNYc/b4cLr3CULbnSEht
60QbrrfrxonY9ZQrHGYVXevpBV5lgp99Rc7sTLVhkZ8LWurCs4wHc3NN3XRXnK1RpnHfVCQzz3j+
y4z7e3PoxLgRh3P95dzpv1w8Q7v96fDl7om+nD7CtyDWsM0my0TWrRW/SNrS7w5wtq6uGcOt9c62
MtUygkAbBH5drcWp+HIY6S+3EW+wbI5ll3UugdLNkTSM/lZ/BrkM/+1mWirseXVOCJQ1nvXGit0L
7F7sfYa18aPvI2d1dW2Bdsfcv7Z4okAdYFaJ/cUb99mXb4oyIzxUAH8wxEyCq/+2xyoo96UqU/+o
oyJ09lZsp83Js9MUenWMNQ8NSbRddCSw0c/nxBHC+fuiF3u6Jhs+Vt8c1gh1Gze6kw9p2CrSETKd
5pfJh/4O2MtZ1/AON16aX2KjwlK2zGVvjtPCEr/oqfviQBb0w+AR9o+0tKXpw/i7Sw3MfMHjeGyx
ErUccTuO6SgnBy4oLG6GaRwB7iUnRFQOXza43y1xX/Y4zvC62LdVMOSEhjyw3EIN2Olighot3ATp
9IcgqOPirdQAMqKQkpYL3fTbjF7Q5LNf+IirYwQtb7js3H4ZeKLCBzoNS+Yuh7UdZ30K3IpTZuSt
BWrUlxlQOASvoBTOtQNszIkWXAv45Q7MsLXcEdoP9Lksq7E/5wE/cqX5XRfcta6XF3djWGNIdHEd
VaewxD5+hLiPaXH63cD4ZWYE+YSx0Y2Ne2lFZlzQ9TfrI2hWfCITs7O7YvNGznVGB5HuNcEK+lHZ
+nZfVkryQ9gqA63662jzWhL0rKpkmdRIRID512p6LGXiy6IJqAC7Zs07bg6EMtgSghSwd3PtLffS
sclvpGthPML3Cqx0sDlBA7uJDRKAg0EU+bFeDgWCIBysMqyjnfwylHpyVTfIA0xVfSw/50hvzKqx
eQXZbukLOrOMadLEIjZ+LUElLEeLg+6z7HCyxlO94In9MrimjNReHemVb8uXAbYtIggD6ZcxVk1y
grTuANMkEWNtld6bjbb8stSCa2OY6lFsSBFzFcevyiITj42WBkfOgZsx16KIvU063AS/uPmx7sbh
ZuOdviy93Ze9d9mcvoSzJwy8QYf7jR28YStaTvNIgr7IyrG44mbaEFILmaX5WlFaP6qTbLqejVRj
c3LGOVfneIIDCxCeSSwdcG6jQNvBtTlwlZCMYI+TPWBhYGtx0zlB4173lJVPVkZTqlfqYxlXejja
weij1Vp+1ut76BSrSnwEpeDgE2ef38doFRs0AqNd1u3zzgbg5KcSjhcsb2PXD05TkV6MXBOAlAtK
T+7xItSgc5qls1MMtt5IDCPpc6Hp2PXIrEX0o+XgxrC6WSNPgFgFZyp0U7Wf2ibQF5wFp5VSeg5w
GLpGVPGTVzt+1J2KIVydn5AoyfuqzK6iMy9PfWrI1yAL7+rSXswHqZuUHWqnRk6V32asqA0YezA7
LhiTzOfJwwE5Z7ko9RyN73mcT/OVrTtOdp0b2pMDNNHBm4dOB1bchVcpaOFMsKEs7VtadEv6Ooig
HB/KFJALCEE75ZRAi3mAMJbUTT8USwKQzfdA56i8f/AzqhN2K3Vu+S8hrRmAIGMiE9yHOmbzHeMN
0grfcywFGiZmsO8Zl0ZzxwMpBYJSdYXWex6TAxhiesMLWCuPXe6Y4jTBYQb8F2HrssEhoISFWPE8
C+IWR/8Ww7iwRn/HF1edpw3YYlBKkIr3Q26IZs4mVx/2krYf5PqcH4zXUXrk3Nr1wW09tocSQ5pm
cTWFxudFi/w+durVOt/Mr6DVrCG8DPXQORdQbwwV9zpK+93seNhSjFtH5hS5GNbBjGr2yQ7ncFYx
pnH3vRVh/sECNg/4a0dwxThi6E1w2jJiV0TLN3mVOC4FxzKH3gUdoyYhD9ntM2i9/JcF0jZGSyqt
e52TOGQYoCtxWFCY8F+U3NjntWnym0nwf9qlszVcIRNlFF20MzDuuRnkAUHT+De1YFKWIP9HeFky
NzVJmc/qF12EpLDWeLb2UkVwkiYLEgnrSq9Xbu1UfhLGxDk4hzmcvarDi79DwWSez/QigzUIfeW9
dQdAqahlsByjdHCcQ7HM3TPGFYz3EWWTd8W8Vck7w+K8c0zLjjJU5V1ZmxwkSJRbOK2DFmIRVqod
9bfhtB8G0XN2ENtsxZnmItrbGrr03A9kiriaOY0b12mxgOk1fG3M7IMnykT3MYXjxlimsuh2wduW
HaI15DKb7FWflVz/d2lNtehhQWK/g7dMEQaHvPxjYIt4hxzCpzMN3Xw/xMuIGAjfreQj6f0biyxk
zZszKatuwZ28Y/dQyKPuonEBYSw3O6fVzE8VbTOcMbS3XsWhhGnVmZUNpqVTdqLrVHBqnHOkPwCc
0i4PsiRYsSuJIPy0ZExZXWPr6nNDynwQ3pT7FJFoT01eF1xizcbFjtcy5YyOEM2jTC5ksSrcLi8e
u+FlT0QUtX+2lvkB92Kcn8fKInABNwpSn3B44gIUDecrExPXReX0ig/OUdLn022iy4pCZetQp7a/
L0iDiV1Xa8ucC+lF7Y7MrPz0a5ssBihSxjW+9jcYqluwTy5mEKv7Qtsha4oqvWIvvYCKAwuVxDmQ
D7Pyi27MGrbIGxy2gQzEAdMusbG2rI12sraAWbJMEc1rCrIARyiHNCTGLEteQjCdnT6zMIzoKDSM
gwhiceTUnYXwwaE3uGdIbf+IQDWux2p181u3s1uuomLF34nxTf4qWdyRQ+Zo0Og4E8dxZAzPvui0
bt9j05pHhzvJS6bU6a81Ac12FwaNdYt3itgYvJcFf1g/MPUalUgfOvpxRwRb11l2bmdxmG9jhiDX
bAmjW22aERg4dvJNmu+JYmfovuHZGlSBTW12mz/HLZbBXTW5wdkK3VEfowhlGB572yLlBEtV7oap
GKtzzn7inpNbeIFRLfMOvVf4Zm+nGq5hZ5jLJWIqnHVXBPUa7NzW7YqXfm2Gz6KdqjKxKzX9Cj3Q
93fB0A/xXtibAIwMwyAoiprxDoZabH0Lwtq9HmLfhElLFO4ZppZ9C5mQ7J6nvU5e9ry/SzzDW6Xi
mK4/PMZOVOPkwoX3RYHPp6cbwqj2LIjZ9JbdkUoOnfxuqvrmJ3mmttwvdtv/wOaEm8DWqnn/Gkn/
bzj/j63l+d8P53d0YXTNX3sntn/xR64t+I0ZOnP0MPZBInxRV34fwke/AWIJ4Irgdhe4YVyycH8M
4Rm0M0yG8ILvBsNMsNVQ/zGEd35jYB9Hm4sHfgYmDe+/ceT81eoRurYrhM9RDtfQ1nf3ZQX5k7uk
KXsndTWbIXtkuAgV61vrzhPb4XX5D80zG2Tin6P+//9KvBCfhsBm9Df8xuDwCEnB/asaYw2QU+q6
aOmWJUVM9ltAa2SZ/OlL+Bc2lr+iRn5/wS1RGGyxPQou/+Y14iQ3515c7PMcL0o3GFbugnnq5xLh
GVT9NhZlg+6REcK0/OP/fu1/9bEGm2vHYx7Fx/u3sGBKqLfJA2zptrTVvuf+XU6e0w81kOgy+0/F
3f/q1aINrOB6wsX89TcvEzL4UHPz7zWyE14E6jPYF8/bXmJmCDr9zmX6t4yPf/W5shbyo9HMSLMI
V+2fPRsYGvO5UVDwKQk+eSw2+6EMGeYVPvu+EBlZF+5NKfjl//5M/2qE+vo+oZdQhugHRC3577++
7hT4pWbPRmTHgdbbtjtchQGrrvsOqI+Qu0WC/b9/RdotARjFzGVAtfz1FUUdMYDuqn0GWHwbBeC8
psBh+uZrkd/zuF33Aj/+f2haDLztB/nLnQI3hIcRWVd+xZn2t4sndJFkTSmO02ARikH3W0kBeQIt
f9xyM3Mo0qv8K0wTfgVrqMULzvMtbWN9BW/mcAvhtH6w3C2WUPhtt5SOM6zTo/8V3dGym9ZtT7uV
lWzpHrfvM1wJzli/zRQ6xgn+X+/GioPOnIzoneqR2je3IbM/91hyepM1ByjTZHNg5EzhfiGz+d2b
i+kuR/c3BMALGiW4IphDdQq+NyVI+sISDSzTslBEOW0ZIg4qDyjZAbxBKqjHCEexw8Wg+x0Oi6b5
FmUwyYqj6RjmHQVDo5yoXRUD2941C2QVCHZeQJzErWz2omidDJWA/jH1mubqF80k5hk9UAYnatZL
2mE8UN6AYPzj7HWwDHTOARIG97rRUusY8DG0GHnAO4Gomy8SGUejxWzZklr9iMhPYL9T4f9j70yS
I0eSKHuXXjdKMA9bn+hB0h0MBhnTBhJDBuZ5xo36HH2xfmBVdZGWJF3Kdi3SqxLJrDQHDaZmBlX9
7y/fB/oRMSI02dHx2asMAM1tUuKwoGRkpelJ/h7adAltGpog9Z3HJ8bjWGlmceW1rU1lkObC7JC4
GSWdVif9RBdL2J0t+oho1W9d84NKqRfblqFDIuJ6yW9apGnzhg6ZLHvdBFJrW8kQHBOYJuZnA6sb
vhinMC0+wP6syO7z7TB/S8qYVP04D5b21TMivm/5VGid/GxR1Js3yL9QiO6TqS2izyhjoL5S4bKC
YDd1VVh95L6iKjdzzecPmZKehEewSQczrb8qT3g4vmpBxQ0l/AewkEVfAxCgudqs/RQeX7PJTQw6
DlGXc7XNYhLoW62c7JFt8Al8R8+Km95DbY6j61wdKSREoAYpkMKNAoAXg4BwTLQCSR4iW6ss5Sv9
0lC3NuqkdGudPX8C/bmYCs/f9DDO5lskzDqlwNqgpN09AQOxdEGguoJ51ZBvKbsbsENwSYLYZw1o
X/hL7ZVSg1wzBcYBEApqWMr9CsxQFMzT+HVREaBtKo+K6k6ngT34RnzRp572qg6y0elAuuZd6fzp
M1MH/NKlkHtmbRkJR8/twy2l55TmaBt0ee7U3NjV0CBhY9D4TvOBbc5fo8EbH+ZpsoCIUpzHYwQA
iLuJg0L5RKl1/MrnbH3fmxzSW21pI9hJ3lDRj0Qq9JQ5jf2NalBAJl6zUpQBJWmnWUn4FoQKaZ7V
qu1phyiniJLTwkf0JqfeFN2SAiqJvmTWPkW2tjzmRjb/UrRJ++E1afbNQL73q9Y9PkNrnqnb49SU
3YXYPvxsWnyJ0jmAL6gH1gCnqOm7w+TWVKEyEPGo2cGHfLTrCDhn6VjGr9BxLPDlQWF+QhZV1YhL
QPbQ8OTUD7FGnYdCyQKBKYCM+sfQIwtTW9OlWki9L9ySHixbSvPqnH+vYwPhH835FAyKD4MJikaD
VMmINB3/RtoXVpThkiXap2UQAzMzwfqkBdqZxasxg677lOx9biWBQrcANdhKtfh4sDv+ZxO1UVDs
RjokPqdhiTvSSHIRGVCt09sQFXbhkltYsLNRzGAha2hUAYkqPeXFeblOknYOjPJ6ROGzNotp8YNi
FeRoA5O0Lz33g/W1clNN3Xgg2u1dg+UGi732nPuOUg/9EW4dsN5NM//eDknr7VVSC/nBTEpA5zaf
/vhAghrJNzl1sfImSGYkuAjdAhIDSoQPD/Cy+RTQyY8SVHfCe4rhqIBy/qwPLin+yKeVMR73eetF
VID47zKPhHkxz3coTci/Gxoa/esJKAjIEXNyxuu1Sc++WrsS7MNEtAW7cqgoNoGQ54tQr7P4ZHQp
WXBv9JTlYKpmlrO70xjyCbg8msmithuMHJSZL818bI1wZyYjrCaltqdsj+OF2e1HTPfo8GnJyYR/
YfwQeo9h5YThbaSiUTksEey9K8cpLdw2EmhpqxQvi35TXRya26ZGQLRxYtekclvT7bXDzGys79Kq
q8wb9lwnJhDLig9vzJkBV6dKW/3CiiO9XdM6mLNyFRzpdQQlU2BGUuXmib9rWb62vUv9rQuDcOY4
MfG1uE8TEHn+4JC63LtxSxKaS0ozQJ3X1fk6UpckAy7ixX27DUejDn+SI4V0z0ZgthWdeRCfMM0a
sA+CuJDHu4r2sU+lq0JpqNj6oMgO+mMILeJPVEXRPc418Q2NmNj69KWi/AZf3B41FwUKMjjq4lfJ
hIBrq832GnmgSrPN0IQObpI2P3VILYvsk+eGzU3pUqehcpjzbd0uyMW3VCOhLSN2KpsdCSzn1+DW
dNrAKG2vtLhTrP2E1dA3hNzm59gugmirIO341QI9ZP+J2/rnGHGU74ED18bGDLUwP4aqC+F3nIrg
s53NwdCCfIUBfMBKY/pq2Aa6Gw0N541Bdmx93+OSUayinOvPS4apUOrEFe07duBOOzgb/a2HfGw5
jUmhaZ+MKXI/t+HaKOxWjrvs0bK57RYd16CTqEzIN40WrJ5PA4ot98OC2aizw+aADos61Zz8enDM
IT9Bf6ZuDGC2y7/ETbjYX9m8+5QTGRjPRqsCeOPj5Dm/Q2zPv9ZL5/1AWKmcIUlQJok6WzvTo0g5
GT3afLTUuIKzQVXdxr6MjPehC0tUaZM90Ry80LXX7GBU4V1ecjAtW0PponyTqppVHU12eSQEhM8I
KhpSA2HiTsO2tWs92YblEH4Hvj6fKL2TIh8GLj8UXCLlu17Z+olSIkm52opM5LL0YBYIK+3lNzmG
9rZM6S0+1fCYxm0KM1o52FY35VslD93my0hKVgEZ1Rr2z8mdveIKBHuQHSlP25SMetohqL9T877G
z31KryfFZePkglEHhyid2/CgAKKmwwHitHVTN3QHPcQWyIpbCl5DdKOS5aIBgsR7ZezznkLwJom4
SmxDDBvaLeVAvorIAdHesKMWa3412asCdFVQt7ZGarYZOYqV5zNSDo24qLXhNTJFLARhBVU/HW3B
5yZ09JkLqTeflnlwm30TcBRx08Fv+UAb8gzAuEvZhhNwQxotI71B50KFt479m+YgjN5wIjIb3Hgd
Iwz+JEY5NFe6TXV5p8ZRnHzJPdKodE0xfe4vDxhGts9YYp9tyyl/Kojh+HP0meZaXXXKtWlFV3+U
cB+Wa/o1nXiXRFiJDVMWn4E7Td/aGjHkElmeMd7HdOOUO52KnbcFfsanUzd21gH+wny1OLDCjk7S
RmcwVcl31DzFF0tzGtrQTSoTuz4eOLXdIYy/U6nB3iwws4iUt2pU+B+67h97KalwKnAyDjRhNXRP
zglNNOlIIwt4JTO/pcY3+1EzcAFk/0X3Os9pmO7SaiLcW5MKg64BstrH6P07EG8lffRcjUGZZGWr
/4DQsnzJbHQzON458W8X+Sgi5aLWeYeqNZ6ium4x60lr90cfefUnz6wVa8OrV4+dViblvkO2eBfn
JDE58Bv1uKj0jtLzEo4dVlGa8jMarRrCXkF9bhpVvAAUPu2puM1p9qNve+/OHKlim1sE/gOqds7y
6IPRpm5LcnUVvqtPIngqaqiBaW+r9/S90eVv83FBqZkMJtzLVUkfqKuoPgla42u5Ku2rVXNvrup7
bmQI8bmIhqegQZ0/O72XHKgupLfWqt6nbk46XjNHa95ClKH8o1ceOvCYZN13tisQAJ4BDQAEV95t
9JURED/hAlo9sL9gZtd+bMdleeiewAKAiDrqMk/AgXllD1hPGIKqWZEEEUjFB9quyWxXtPYVN0k0
mc7OfoIZtE9gg/oJchBwkH/ET2/Vy5ucjLlOk9O2/ycc4QmUYK7MhG5c8QnAA6qz+gRV0J4AC8UT
a8F2CzrInxAMT5/R/z8v+D80j+TI24nB+//9v/pCMKR9+k/+mRm0rH+4NGJz//UMaM3Uef8tz+Hf
UIDH8MSDhWVgjkIy7V+ZQUVX/0E2ceU7r6k7oFTkSf6VGlR0BD8uyh2VNnAXyQIZxf9Cn/MEoP1P
IsLlU5IvVD5jPfIROvkIQZ2juxSFkjbgGHNwMDg7YzpClwHpSR/LpNoOBDYFGy1QzEnAHd0b4GDo
0NxutIZOfpQs9kJD52oAd6UMJTrWYCm89oM26VAAh5oL3bWjKbR86ZQkVDbScbnHQSZzoOusJRxw
ghiaNY5S7NhNEN6b5J7ajZY7zW/0tJ6xzeveuCdrmcATABfT4MTgtfYuHrksmVzD+u1gVNzm7PIX
tQHnJzKd8vd/v7r/n/PwIaX09rLdRnHx47m+1OT//q9ktgEofM1Y60hCHaw+WP//TGY7xj+sNQNp
aUhLuV/ZZKz/rSjjX1msb1X1LNjTQFf+74oF+kbmmV4TwuC/UpauS/E/S5WFv4oWWaL86vNkJDmt
3LVdL7wjRTcejCJ1jtzB5guJwLdGF1LIGp+aqKGU8A7lS7kdEZAdOBEupW/fGl3IiKdg1fJg0Fwf
GT26+z6ZQP6Y1fHZu3slDf7W6Gs+/llmn0tSaluVZ/pVoHnUUeNT3XOVkBtcSFFGNAZVjjpZvtV6
jzDNH9ddTHLS1z/o2YO7CS20tambfh5FV5NR3oyptpN7bCF1zV195IPdMH0++B7IdSWbNJ/aC4Nr
L/O3/1mLQrqYnkhwAINi0nZWpl9AXPfXjdoV37mBOIfSNUA5l3wl4GukH+MaCKBT2smF7PFbb3uF
nz+btCYNgcRZjuk3yDu2QWIdl0H/JTdrQuI9D7yqDUhO+oh0/NDz0AWrTiT3tkWtsYoSs7Kt0fA7
FVOeeAn9IkMGKPXkmhC/joJh4aRlum/N9q+qXh7tzPhLbmgheGlCgzEPQNRfQt7kwt23onfnIDe4
ELslMr45DiLdR4Ji4sqrqEcdvLZc8Io1P3qwspAKs+57o37EDehj1LiSEy7EbjWXTVZUbn6X53Sj
TchfD/rUe1dy0yKEr4UPidoZSnY3j/RCbHS4aXckOxDhyo2vvwwiC5DKavQe3SEfgtoUzyDK2+rx
/cG19SlfOaqe2AjPQlTpg8Jymiy8K6zkQUfXwzUlt66GMtFXEnQxHEal1f6CozZusJxstp7b2fs5
yadPnQsWylIq+ifef5g3tounLezZsziaYWZrIt0PtOSqiUz3qBdV/kFqcFU4k/thRqDrRLXPx96n
YDDLrb0EkoemWNWFALOUSVe5vlV7dMjX1U/6Wy4AEN6YFVWI6aJruppsYeXHuqM+0nmGKCcNLrz/
twYXYrpfYs1S8qnyi9iG/m/S7rSjeAkVUG7WhSOZsr3pWXle+U7ax9dJDoLMHvh8lBt9/aueLRiv
ju2qn4LShypk4MNmjieLZOvX90dfn/GV0BBLysZIi6DrtY4/Ii3clSEtfGNfWNdQyaLd+z/x1vQL
sW0E9UC/1uT6NjaxZOXJ7xiyr1Y4fI0xgpRVm7bf215E03NKW45eKHLbtSocv+Vs6LXBN5NfOzrG
ZdltHabfZSbln3iGZ28VWZOno3YpfT2pkQIpVj9/aQJcheWGF45fd8zouK41xze04IOrPAAW2L8/
8usLhmzuy+UYmHEBo3R2/NjEOyVIPfuzPmTRlvS79vj+T+hrYP59UfJF8/I3bMWtAoN6lw9yDUNI
T2uv67D7VHXoqw0XaPBuAl/3OaYrfFjqP0sSGlf1ZC2Ps9HqG3WutKsurDzYXUNhX2sxDMIpoBsx
oh4Jja39CT5h2ARVed+X8Qc3nrythpj7Q1Pnunc9xfrn9/+Q11c+H24v/w6ar1Mj7lTNHx0+kawk
w5gUSMGFN/HG6N76hp4tIdUZwgameuHTAD1v81TvaHopgn/Snt7sOXlr9PWfPxt9LOOhqlEm+HGf
/BrG8TYd9I9S0+IJl4lhhJUbKrXnO8qIdct0tyzFb7mhhb0mK4q8mJfS86kTAx5UKz9wPLlvUjqp
Xk5JPhdoMABK+qHl3Ng3o5ZfOP3WqHxtvQvrhFZ53e0Y1HecTD1DZ2z3oaotG96vvkftX/9wowpj
VUUzLyCO3ohiV7goGJ3X52D7Hd+kifO2BgVx7S2dBU0M8q/UqxCBUy5i9RVs7PklYUUpPzsBAZH6
5sLs7+WbgM5gIT5uPJ8MWvIATq/+2gfNcJB7cmH7yXUYH9APHN9N8djRy+80HV1402/NuxCzxtzk
Jj3Pro/7ZXy2DIWqdqSAvXXxh33/6Z8+Jl5ZTa4QuaAderdA1uoPaeZ8S2dK7JSu8HKI4/ahK6zy
o+M2wzHP+8DFk7RarlL8c/erQ+txSSrtDv/Epy4Bez9VSfHr/cdaf/21pxKCnsQpdTDK/j4oAXVj
milF3OqL3NhC1KexbTeWkXDD8FLknUW4rRKEPXKDC1FfGCZMBIigfg9h42CWKr01g3fh+vXGrKzM
uOe77KKNWMoiRuFzswXG26jel8ENA7mN9skx7NkebtClrOhBrPtAwaw9xmOAJUt1kZuYNRv+/NmL
aMKwUwtsn2pK9yGPmsfMq3u548cRYjAJexPHUwY3guHezpFvxI0lt1zEFlHVohkCJysdZ6XpJvEg
lyf18f3For31QoXgG4B10uRd235ijtkNkKjwp9k70Sc7AEeV9AnSeM32unvqXeEGw1TnU7k4v7yw
yB+KGFqBBqH5Cwz7+r+zUvx3aozM8cu35KYw5g38pH0dUS5qJ/qhP8aDaUu+JyH0VETQKJuy3Kfp
8YpD9+di95dM9N6aSyHyVp0Qjdh25oeFkyB/ARpqqojg3n9Vb40uHroeFtaK62Q+Yh77hHEObRNm
K3dArSn557GBCqrFRcvM/JzmKwiDV1GY76Se2xau9opdWQ6e1JnPRfgWQy1bs67lRhYCOjVrm84M
LQNYkv1cIH21FF7lhhbCOV9wEu8cCI2IPX8WDZ1ODSpZyRkRDtXUbbCnQ2PqTyYi9xF7jKvRrU25
dWKv6+fZJtpmbpoZhhv4wYR3gQLRfZuhJ5V8diE8EWxpsLXjxdcqxztOyIc2YQJR5f1pX9/cK4fu
SiF8/uxqRBtsHaiuH5jqX0uRr11fZXFfY0tzBNdjYAWyLB/e/611Pl77LSFa6fkaaF7DV4OW5PAG
wV2+n4yslRxdiFbPLXEutPLURxY3b5Sge1CT9sIsvfHk2BW9mKU+VC0aX0hQ9EnlfMCkNzr0kzPI
bQWWEK8RNibpMgaprwTIG3N9OKihpl6YljdesCWELLZhWCNVfeA7lpXo23jO+pPV0z22KbtRzTdG
FbvrRYsuVKm3bAmBrFrL2BvBzF9j81FIWzz8vWiu9G4rN74Qy7AF4TNgt+13vUKnnlkfYMRre7nB
hVBeadkj/TypD2Co3lhdhJtHZ00XltEbVSjEPS/XEVj3lpYmhaRLHff72Cni7bJo6VXeqsGBftDu
uh68mSs3vdDw4s2/ulLj1if3twmh3gSBngamlvirsa/bp0eIPme5oYXITutardUJn5bQzWgHMP+a
gvaL3NBCWOdKVNPi1y6+mdWwvmI6ZxCty03JKgx7vvtFizKZWt4mPghJwF0F1MpRvxB4b+wZoge2
zqvT8QUMzrpq/lYyvt7K2pL85BAFW5MzDRVn2eQ7I92c3CHP9Mi5chEmWhKz4RfY5CYJte8I7BzF
fetbR4vsheHXQP3bMQBfVgiC0URGvPRuQjOX+72NSn2HdljZlWAwL+Qu1q3mtV8QVjoq4lHxIis+
o4yYt6qhokkwQvx5PNca0m1UVsZOYnWurNyXCyiccNFdLC856/ZyO/CnwWE0LvwVry4gxn658qWe
Tyz3OFVpN3MRJZA66KVWkPltuO9fyQ0unFsWPY+F1+u8yDGw9ytgdu+kyuP7g7++V9JsJRxcyWKP
Ew2+yVlrtREuKfZW4CIGiCtlrZ/JMLeQrWo6/BYHaUgNzPekpIYrc9Pl14VTTO+HOO+rODkXlv4D
EMdVNuoyxz1DCwdYYczUDuFonTOz/+hg1UFz7VDL7GgMLhxgWV0naUaf8pnrCsq0rnucQBdfGPyp
8P9KYIm1oAhvvDlQquRczioWvEUd2J9amrKRgLtLgXSf3NGvzMFKFtpCHri72EiCapsuanckjWRe
WV2gfA6hpvKxngU7fF/063lFMoJvdBGIpPVPOobVC7m01yMIU/uX0Yl0ZKRLCN25G+MJ20FvQb1w
9/76fGtsYY+B+juvQPnwPCAx3XgmNGJl+So3trCr0DBuLZFhR0xzz6dE+Wj2iuTQLzeV/4lAA1YJ
5hnnDiMaOpzr5BZGm3PhgvPGpIhJY7cdUWhlgXKiI9C4I1Pc/cxSJ5Xcb4QpB+6kwxKYk7M99A+o
GMutMWXmhVPp9UcHOPByreQhLfw57dtnvBrjidZ0y0JqKPM+6Rt9ObYzU5JN8i7BIk1HUqljEGU1
4YWN8vUHp/X05eCu1lTwMlJyxXn+G/TaHzyhpOrWtOoJOzzy8wlM5gpuUGBa2m5IJ5D6UWZSXLFM
2I/mMsVowc50UXwIOKRWKrZkcAq7t0VjN1gp8ueBU9FT3mlbB5am1EoBx/9ywp3BGCYkS/F5CNsf
rZ5gYR8aw15qVsSayFKMVsvrVE6ZZSMyzO9Kr76XG1o4UFMQ2oVtTgxNG9DWM0ocrg1Xbl9xhRl3
m57G1NBWTt7q5jnlV9XUSn3x4W4gTLhRWZTAwYicBqWegV9COzEr2Pdy07LG1bPsTYT7FSrmgifP
Ou3WIooekn7opA571xWOIKvhW9gapug8tuk+qna4FkquFGE3TBeD0zJqojP4mau6HI+zOf6UmxJh
LzTz2ggHfUTrgqRnZ9rdvHMtd5K610IreDnhZY5EQ8Vj5pwuTUvbuINVAkI3uegU6yUoaTHry3id
fTSqt6OZqFsa/QOpa6Er1ksSOibUZEiUU5PHwVWVVvOun1W5ABXLJaHjOl3YOcEpDas7ZNs3Q41i
VOqVitWSaMH0yosiYgiDAaB5KN+UqpFb5GK5BI8OJFpDGZ0VWz9aWhkeK+SAcncK0WPHrUJO+riK
zySHs32ixu7WKuZgJzcvQnxi8udaAIb4VIRI6f3ogj9y4wrRqWh9HCH7jc+4Ax1tuz/V8XDhVb7x
ZYTg5GUAVfDoNFtTuB6mrfnRgpwOodALwVul7s042H/ADRSnOoiGs9KTd8AUo5G6grmOELsdJ10U
zWF0nkp7wShvGfYopBO5lyHWRGa7wJ+RssgZ7OexjWbUn30ot+v8rSiCJow2MDc6u0hD0Xsu1xNS
eskHF45WuwizMVTM8Ax4i5QknoV470ktpFVt9Px4ouHUmUZNY+gAg8akWL4ZuAXLjS0crGpd9p6S
MnYKP82L6z9ICmO5fVgsivSjHaUmnIWzXofIzdUJP2puZXLr0BbCNhlzZUrNhtG7EZqwZ8Nl62fJ
RxdiNwUbFuqUKDAJbVV0fhA5QUhKNdXboKVevlBN0asmn5gYjEU+B2b3CIRykXxyITxxKM9rM8u4
4pXacDSD4hEdeia3EYtFEBeM/AjNhdWCr4PTK9djnMvkj23uEi/nBOAcUFDV5VjFIBLflEXfgOSs
5GZFLIFYGCDbYReGZ/TU1rYaDS6RUXOpi2kNlr/nRFyx3uEiFHfVzFNOiaIFMAdb8D74UO+WZrxU
pFuvoq/9hBCn+Ml76Gx05dQ1+KgMaYipDH4UUpuAtf7os/uvq5QevO8sPGN9CYPeiD+1Wv1Tbmwh
TPVemxPAjt4p4iIzJ8ORcr3kSxWDFKBIUi6qcnKMJDwXmtcfO2c05TJHlhCkeewOYxrN3kmZcAjN
G83Z1cH8KDcrQpQ6XWzW1dwrJx3UZhBPN41TXJiV9VR4ZaWIBY1cT2HtVqNymsK6OJi4in1IAqP7
MNid9ZVMVXKQ+hMMYfapced4mzfeqXTCnTLN84Z7xyVI3BvLXayczPFIUy+feac8nPrrBBOw41hK
9cTarlg5cUPPzZWKS3Yw5+oeG9b2aigU48L86+uO9doLEI7rHgNNnKoJVRK8yQ5EYHkNb9/ejunw
Yxobth9Vn05VZdFFH/R3jtn4WaEGu9nDFAEDiftotO2rac4HRLigQWI8Y0vDyqDhWupVn0VfMhRC
n6y4Pmpd48O2GjaqBfrWcoboFpBIslUd97PUW16lps+3BryQQ+ooC0Qz/iCMuWCD2PWD3NjCtoOK
FUtNLJVPM2j4HQ4jd4BnpMpjvGRh3wH3UuCNNPMlBVfBnRxcwVieF97xW8tTWPtlUXdegg/jKaic
Wxwr7upikdsZVtH58wnvClo9czvxThlqSOBLk6pU28rEYWsjN+vC1oM+MEG3rXmnIZu67dh73+N8
+Ck1tiEkIoEUNVrvDO7JDFUwSt0ARGerFVS73x9/XXWvhNYqb34+OejWKRaO7MnYwDTbwIqNI348
yV7rwmX//k+88WqfRPfPzkKdhsW46Wzv1NjqCfAcfkBuLvmRYAhbw2zFIFGw/ztBsLEB5peRHh8n
rwpNueSEIYQrfYpgi4PJO628aEwKsuJQKIUrU89erUFfTj9gQ0hqkeKdwn66bxT162xKtZUxtBCu
4zKwRy4VEaXPu7zYq1Ukc045uriDuaHeVjOaZbrsoqvK67eLU8p8gjC0MB/VkqV16JqxrzozrMbc
gOe60WJFcnhhTpwFT8UZ7rwfT7jZgDv61E+lnJhSN4UtTMNdKAoXdfKr1Prc2Vm6Xb+8ZfYYJkbY
xKpIWegWDyd/abnf6DM31QLp/E4iRBld2MGiikaEBcdaP3MS8/fkpFy3MXSROfEcXdzDPAWnk7pV
Fz+Lmr80vfa9+VKPzKvbF0ML25duFtqgVkPnR3Mb3wXN2G+4BWSPjTO2D1JzI25f2Cf0XHjqznfs
NPmo1KG9jfLc/CI3urB/NVOp57PltH5EV/IRH0h2+jG7tL2so/xtd2d6hM0rCodWcUBg+05UmCCx
vWyXAPC8msOgv6r7ML1UIXfe+CEhboF/WkHX4INXd4CO0qpxfjh5WX0GuRXew8gEKQifPDzKTZoQ
xoBiKnxzWpc0iHWIPQWIqtR5wowJQWwktr1E6lT7aj/jubjaX9Zw6uSi2BCiGMcPNwlzzT2nZX0L
iBM6vswxxXMLEWxjUDiGpOLOOKj123acrhYTC0Wp+RaZI3HhesMSFTy2YUKmSp18A/FOKv3pcEN9
eQbixJdZlWEoGHnhD9a2WxQxcvuavi7XZ1ePAjseZVR15QxM/6gvyt2oSmWFeGohcOM+CKcSdc3Z
xmSy1IBMhYncKSXikBVXd8a+WRi6Lz6poPE2Q97LXMZ4bCFQsVYeojJSlXOkWAYmo9iwdVgxSy4U
ITAz3YgxgrKUM0YQOcbTCr7R/SSTWOXRhdC0KIaaTtsrZ63S8U0t66vA5CNQbokLkTkMXhyWs6mc
8VV8xBlpG6ahTNqD5xZCUw+TYMALSznXbrlXTetDkhffpJ5aZInYfavBaeWpsak4aN3nFpsauZGF
oBy03rMGd1bOqprfDktzqOBgyw0tBOXgWthq4g5Kmtn8ODT2bq3QSY4tRKWm9imwUR6bVM0JI999
Vtl/5B5bOEtD3ejm0usUhKJuuM2t/pvVanK795Os6dk+ZWFAng8FY5em5W6WcbrDsfNR7rnFmJxm
epHwGDuDb7nvcypM4eB0kvMtxCSOACEWgRMLsHY2vaUeY3jFcs8tRKQdNA1Mfc87T8Osg23kW6M3
h+UgN7oQlGlu1DXEUBZKSSnRUnbop+QeXGwPbdPGiBVMWc6dU+wbqAgQJGRS+o4uskA4wfTW8njq
aCjO3B9IpMp8iDKyEJSA7sK+CQaFxqHS2qynsAnrWW6ViH2f+dCybbeOdzbr+ZGUwwIMRK4QwZML
cUmP6ghAPan9Re+VjdYbjxrW5hcuEOsgr1ygxc5Pr4MBHmpL46dL+TnGtfswOyD7TFDKUutQbP5s
G7x6qinnB6p4gk+NJVlkc7+SG10IT6vSuJmYNnyXKMLlt9A2EOtl36oQoOCHtWWIncpPXNptixB7
kTkb5Q5NsbsvdVfYirHw5FafwZRu3A+mq14S863Hwd9fqya292WqboxLDrBHS6b+u+Vl+rZcqv6o
p6kF+NVR1Qt7wevr5wmF+fwCWpXOhK6mhlFDOzI3IlRD+04xvAfbtomx99/yWz8ixG4wZAuun3Pl
tzCM78zFcW7cOPlZxIt14Ua6nvqvzZdwrOZVqiBRtMA6mGaLh7dhu7sFIOU5qRbtvm7wea09ywXr
q8rV6B1N7AiM3XlwlEZZz0TjIfCCeFsoza/3Z2y97b729wi34NhJ6tEN6sLX+QI89rRIH7rUNKRO
c2Ci/Oqz09xJLMXAvpqvDgDeN2azfKiTWU7S+Tfrm4rkEp/a4UqNi6JTZQbq/aIli0zTEZMuxLRu
h3D6vWUg2ZE8mJjFjj0+93KTLhy5IRyz3NCTFrxMelcn4d1gY9gjNbbYIz0WXYKhb9P6llpjvoz9
ppos3+XGFq7CXaOPZp3kra+G/a9A1e+0LJMcWojcviePMehZ67d9Gd5iqVHvoI30x/cf/I19QWwf
LdvBg6DuDn7hDthctznfH7EKs9YdOkSK7//IG6Ek9pGWlZbNzSqaqlylwpTQvNHa/l5ubCFMNdo6
On2uZx/boGslcL71dv9bbmghRhVOFGvscvc8tYqNWYF2a4Pg3ckNLh67dY3JyBBHKLpnfEiK9B6c
pOSSESK0A5U0IA0aIR30d+kSfHc6vZJ8l0KETnXvhMmkeOeGatxG09uPliuZi4GA+3JX7OIFl90q
985RzEKZu6LZxV5myD262EPKZSFpu6bo/MV2b1V3vsVL9kHqbYodpAVdu1NhKKXvoJHamLOxMch0
ym2KYgtpPQSKXdde44PL/xaaa72aPJ7URw7w3pdTbpgWVzR7KaB51HcxudIkuhSab9ygxAbSkreZ
agknqDraf1UFBmV9YH/ru9Y+lo5kvhSHsJd/gOVNlo0kiF9xqHwknX1wenOUO6YdIUoLzR7hHwaJ
bxdDd/S0eDvkeXHhxrRuUa/cMMR20iQbWhgdFXJPxzauYsW1sKax5KTzmtgxmrdGlIxDlPh65EDa
RVe9fcoTSi14sWM0L0s3KrDxRQzuPSghTXqYtkh9Z2pix2hlWa7mYm3vT0t8tVjBr0WpR7k9wBZO
U1CQWbMMbuzrRfQxtpI/1owDjNycCDdgHVOVtHGG2G+D3jl5cVd8MyNDuXBSv7FabCFQvTzOFRVv
SN9OlHs1H393xXCps/mtsdd//vw22sapYsRl7Jd1hU1qr9JwksWm3DoXe0Zb7JbzyFAjP3PVL3R9
f+6ztpTbG0WMBqbKDvKpOvRTvJ/wzo2PZh2EkoML56jaAlgf2pW+rMQBjP8w2til91lutQgHKZwY
PSksnhx7GAwErHzAm0WuV8YBJ//yjWZLh1WeOwRnD0HttvFcbz+ls1RjJ6ML110nV8pZwTXrPCXe
d93tr2stv5OaFrFnVAnbJcMThTwQHoWIjx6cTJO8h4odo8Ngz9jExe5ZwYQRl78u3JVNkcitFksI
UNOM8xT3QIf0mPeFHNyuGuxHuUkR4rPq26gO9NA5p/lYbrJwVjZxKjvjwgFKz4BnlpMSnMtCaY+e
p11hTiZXhtVEt9DKLACFtKl9Np3J/T4ls/1nsskyy225YrtoWalaNUaJeZ6r2j00vant+9T7Izfr
YoRGbaJgEG+cqck+OnN1s1SD3A1dbBfVFwCz9mjr57Dxqk251ROcPaSeWmzixFUoUQCOjGclM4v9
oE0bu4/yg9zgwvG54Oaulm44ns3RvVHM9SAypLJ5ZBxf7li1lxTmEGojnp+q5zeLodaHDFWWHGFG
EzuS5hpbcTAs3Tle0pTaDFZgWdfKbeZiTxLETjVbaqM7G6s7rWEsf3mzKrcMxZ7KOg1wBc307qyU
+h41mbpxUldySxQbkrCqMgbV0LrzmHfHpVfu++DS9f+NS4XYjmTRBlNN5JLPlWtEG20xwg0tSg9y
C1GIzchwTRyqs+4cFsXBzr2vXqTIFR+1/8PZdTRJrnLLP/QUgRAItJWq2pfG9bi7UYy5IwcyyOvX
v6xvNc3t6opgPRMUjTiHY/Jk2likEhqzK7hphzSsmIZ0oLoBZbhjqGWjkcDKMu11LoZ0DNhnyFG+
F7N2cyo2CqleMKSgAdpOecWiPPbl5N9vEMlzC0BtGGVVTiHYaeR5+eK3Jii2hkvk+HjaKKQdTEPL
XPIh7YNiTTjkjpJ+Hz45XRYbQenLua5QUGzTFdryiZwKnlCTO5qQDaJkfNhh/1WbZhFkKCd18Blx
i5xtpFEli9FwqKYDK0EP3fSDIrt1OxIrtIXwJ8QsR6w8hGt+A7x/d8hF4Li4ZZwQPGLQsVqbdI0y
/aTrBfKNU60KfXTavI01mqKpmOadNiD/2bL+UFE2bNC99nc34I7vW89cr/IZZBL7iDls9cD3KTgU
0eJ4On748qHbiDcuivpQm9sznkCl64OXR7/fPplzrPlKScFWMQHP0GaQOmNtDkaebAyCX+cQrI2D
pXV8SG0s1i4HsgV90KTjUDzO05A2klxBml94MmwsFno5w8xD3qQqqAaIjwK+KmIoRLRujsAGZNE1
D5THe53OHZq1SWDW5o9PRPDx7dO/tH0rA/D3KQMb5dKmXM3tF6/Lwnj2NHULkGxYVqB7yBRDVTaN
9PBc8/73xPqvbhu3U4BeiW7rqintt3+agfxiTLi9STYgax9AA6RqrAzVz4TvmAfZiFugSy0Xhj7i
xMxSTukMKfK4YSSpcuOYWNiArCoU+UKbbEyziTeQAi73z8iS3IIXG5KFycWcA6TQpKUEFX4ebJ/C
nbsVz2x1p3CUeSkz1qTQ7oygbK0w0B2Qa6SWF264DULqgl3WJVtM6puwK+NsXtr9XdkO/JroyaUf
sG5ipsGCPJjdpDL3eBd3OKbj5rHgt9NF96nlewPAqJd86dI9zN8pKKoeVl254eEAhX+5eDsVmxTV
PqRV2WNqy3tXZpUTrtG3KOn+T2qupwpKximfq+cI0rycGze3YkORuGp3dBdruPHKEwkSx2do1f90
Om4bi1RU49yDJaFPZ+YBW7IH9+tZHNttceuR3qd8L7wg79O6D9YPMqN7slVdfiX0Oq/yyktq45EE
30coP3hdOjYkag9RO8t/2rJYi1iPYgKN1KSSSoeQsHb7a6y3Yx/WPit73afe6rMkU2hWQVF9Ws3h
7fUvKLf4NkzJVLMkDPLCaVeLSfzY/Z7MJzlmzTf0ruX0WYf9LGtwNOeiuYXWGsRFoHJBui8LEdQ8
MNEGOil9iMU/oMpdNTGKc9MWj10NurvFD3aoUVcY6pT17D1DDDxX6WTI8zqYaLlfsk3ox9IbgwlT
n8UW52W+0rj3AtE6XgfLc0xUtFu30i4tRHcLTPc3s17L7l8n/hA+sdyGzOQcFF7Xp00/7eHDGrVE
fgc9F9If2Y7mrFm1DZ/bdquX+25qeoU58QGKZUs7BE4xL5GWcxnyeg0G4LLTOjM3KFr+BGWx0xtN
bF6gvC3kPEApMd3r4SCj9sYvlis544V41CZ3q2SzZEbufSpKEFUdRzmt5DBCMbtHOuNJJ64OfB8r
4SBt63dDHfSp3Nkh8htxqENIyb1tOa8/ScQGgvUe1ZOsaZ9upJs++kr0x2LKB7fvajO90dCH8l09
9ulUFf1zo3VwU3pT7RTYQRf55ZMUimVXkN4a0mDL2phg1yD2dOu9EFsLapEYwhsn3JseTdg4yOSD
Ep7bnbSRXfvsbTsdNxy6yjBeE80qBmO5m14eic6f+q9+Fwn5VPTN2qPCw4eY5vxeeO2VI3/9yhMb
2TVlo56zOevTbFc8IShL3YtSQAFNr9e4k/4XzP33cSKR5Y+oUtCm3gkeCx3pH3Uz/Jl11tzBxYNg
es/X75D3zB49L2sP60q2eKj1dDdFZLjx+6n4oKHEfhhVh87nWonhvsiofCjA3m5iH/905SAu2I20
NtlEXeAPHewmL+o/Rqk5KbN1vXUzSssdhgI0miQQEKYPyg970BcHPgNe7ra45U60iLxqEbBJsap/
i3y773o3VRlig9CCYNZ7sSmTMh4dp7B+BOn/b6dd2wyGwoN2Lx/aPqWt7J9w8aK7adDjwW1125Ps
fovaIjz5UC0nIt5n3HNK+okNQatXzE6DD6lPo95/FlMRvvNEtX1y2/bZSv+ydAx7rsDx5qigBSvy
lU02CZQcnt0WP9/8vxbPpgJs3TWKaFEDjmRZSBVPEkb09urnk33FyG0Gw4Kvo/Hy3KRkQiHX03w+
VRtpHgbO1YNmQfsFkdV0ZWrggteykVd5Dk2flhskRsrLknbSdbx5LXC8gAo7Rbggw3h5Wr2QvjBr
16XM9x6Ql94aszulR8SGXwWFbrqIIDgqxcy/1Kg5fFjDbnTzNTb+ivG2KGqFzwxdWC9pS1S+59at
lkls/JUydbkuHqy2nL32Ri2Q1xW5/Pn2FTpfxFeukI3AQpmUlUWmW6Tr4jfLlypeO+3EgylQJXv5
PZc2zzZSI/8KjbceIDxRxv3M3fIhpBgvV8dUj9fTempT4pWPOybbMfaJdN3tXKzXYydaTeAFbdN2
L751CKYHNbt5Mxt2lSEmiup1VmnYe+PD0EYJ2uvG7Z7bqKu8y9YF83ttCpaIAySlv9aN+uJ0JDbo
ai9adI0klg4BFzuUKv/V7pFbR43YqKt+GftsqjskLwRSmGuY/zPs1DE+t4n6Auiue0sJ19WOQ31H
mfdeZu3i1MpAYPjyGg5mySINHYN0nkR73IC/OpSldPyc1vuRV37X8fpcB/TGn6LIH5teXEm8Lli+
jbnSvALRzLp1KbhHg9tlyoOYyk48uF0WyzhLb4FQ2ooGjF/jjShz777puysv0aWdW7a59fUCYrGl
Sb3uoBjjGLAPsitP6qW1rcCOtVIOMsQ7QebmlyqG+3KDJIvTmdiIq6EwkHiJUFqsgi2G5kticsd4
1IZbFeW8hx6HG58G8YXTeB+yb26btqK6GgjI2W9mXJOQRnGfCBZGjudhtbmybsmbrixVKiXW7MZM
JQu7kh1eiFZsqJUcaU3zJsQdySNEKqKa1j9mqvp4Gffl2e1oznfor+AuWgW0p4xQAKKN6ujJ6t3K
l/7otrj1dqKOHi1RxFTaoGLmsex+ypavbktbtmmKvdkowdsmZP0QbOwmE/3vt5e+dOyWaZoxx7Bj
t7Vph2zzfmRNn1Qo69wzsTtu3jLQqiXT2i8ZApZloEcAD9mp6jo3mhZio65aUPRp1Inb1MjphmlT
ADmiSjePa+Ou/M3zUUfLu7TJ+W0dHprCbe6W2Mx5k/Hq3KtLMOjWisSqGT6NUB14+5Ne8Ig26mpq
Qj5jYqZLwfA+xbIX7wbfc3vebMRVOc4V80HGea7hfAMx0ak0xi1asfFWQ02F4JvqUqmmL9MmP3JT
/nQ7Ecs0g1kGY2vac4tohHBR1KHSza+cyDnVeSUet9FWQVcvte50l4LNvEvCoAg+oppZ3cpwjMD0
ni0QQyde0uf9tTbG/zARr/2kZbN83nU5CNmmqh+3b9uwYLa30Fl1nKAe86hLH78+Q3Wj88ZdxUZH
9cdoJwhfW9F9rYxcP4bNOCWoJkzvaj/Tt7Wqtmei2XjIS/ExqIxK2rrbkyGK6qcR8+xxXXfTwQyd
vC07U92aZZE31Zb90w7auyXbSnK3J8bG9cwk4/42bjrlYfgB4hu//Mx3GnIErv6l95d8yplHmi4N
yKhB6RZMsWmMY6xgI8yirsxNGeKOjQOSSbKDJ7Eyblw5xEaYzRHg0wQK4mmY55CtBLH0xuv64GQd
NsZMVU1OM1E36bb5R7HRKs4i4Ya3JzbCrG1nEdFyVamvoYrocfk+Csp/3TZ+ftP+es5F5S+Yn+Q6
zf3+W8iju412oeM9tFyG7I2uIbegUlHlv3JP/6SLdAsUbATYhnnPKJtwJJXPx5taHEH37wbmBcrz
5ZGUYvSzeRDglW5pe09Jq578ObqmvXPB1/2HbUp486JUq9OK+up2WzZ1twMs0O2iSGrBvIPHGg72
Wu5G3EdsVJjXNnUxo9+RmpnOxXGaMCjHtQ9f5HSDbNzTVAjdka5p4BLobSAwI+N1IIF1W9wKxLdN
hGOmkQrOZfnZY8tw6Is9unVb3ArFt6xrKFR4q5QRE8RzRYq45G7TPcRmotp3tBoILWoowxVenNVU
QVNMfHDb+Tls+ctqQxaYUYGGG5RL/bdyZTSORggWuS1umS0Edr0AeOo2Lao5Q1r/tLNuvXJZzt/t
lWfXxj0NAGtQWuQNwHHZxg5kmMoE0wR90puQ3jM9DY9t3jiGQzYUqhT1tDHMyQCWX34q9D0LiVtA
buOgarS7Ad8cdbotTR0HTbjEZNMf3/4A5/v3yiHZOCi/85pNCwpE2xbdFFF04JW8JZH67u/XUAH/
Qz6+9htn9/TXDWpK0NWOO8MfMEqyHpew/N3wpnzvKQxeenPhP+9LHj6CGnZkcT2T+ikAy8MU6yno
37NMYCedv5Rgrs+K9dc8+Ooabvji1iybB3WCPxGgzNLS34c+nju8pirPuqeyAedIogPdkhvDQFbb
IU+5LYQJnpjw6LdmK4MH0dfbnbeoAlTgIjwA+NUnb3+Ws3G9dmSWu4hoDm7i3tPpLjZ+UERh2Ghw
LL3aCNWR7CGrGN7hKYiiG75QlWwRsJhuW7f8BVg+Q29shxY8anOBOaalOWSgbXNc3XIYvaFhMDUd
yg4+przHPZ/idXDMO2xoGkOZawSyHqkvWUQc5n0IflUnuVRBbGhakxXTFgqi02BfklaRPxn1djc3
amPT/KhCUUCjKqAGgavSsCoGa9uVjOlCycFGp5G5M+BWbtB7yasi2Qu6Js0WyEfIKTrCX2yQmmpA
vcfasE71KOXBjPph3qDS9PaFvLR/y8bBxVWGaAdoTO7J5V6COTSpez+AMffCLVWxkWplGSAEbyud
9iEfPqulfB94Y+OWaNvMWTUomzQBUXGKbqQP6Fv0JR+BJHn7cC44GhuStqATvjbNgp2fJydE+6Sk
995tactUi5XNRmYagizrGsYVqbJYyOHn24u/+riH0C5++aZQiAXSwW/qVI1rw5K8q8lN6AfVl7YH
Scgkwu1pnQLlkgKEkd0Jy/QgCjrTOs22SSc9Mc+DEi7HhLWtFABU6JWsMNWXTlvRJnj4omTko5Nn
wOpWEg3EQBNu1QLLYiT4tESoKECaW125969+BdBt0ZdfQWnUgBoD09r29pgp8yiH5q4N5LHErBwN
C7cQ1IawbZ2JOMlgAXWefYvy6ClqRjfEMEQpXv4JOovoAhHe89rzv4wUd3nEn9++o6/GVmFko9bm
GS1rDiQiCns9SvtF0DX3BBCg26aeoq85k/Wnt3/oPFH+n2gBP2QHWOCOFmSNVBrlXJpYQSUaLc+t
uR13stw3W78Cm7+2JpYZqYEBGuZrgyj/expf+Wm7HRrxpinw3GtU0bv5tC4QBBQjA4HRnDc34+hN
MeAfUVI2JXhgee4ltKnK57AR5ZPePacWIQ7AdvEE3mUJ8REbn34rVf1P3TnRRGJpKxJbmwlcmTXa
BEzom1pjlrcx7Mfb3+1V54u1LScWbbRv2x1r7972oQrGIO4g9uLi2bG4FYf1PiRmi7KEXxHtY5bz
6iDLcLxx27nl21Gybmf07RBCTpok9TT+QPvXqZaDnVteRYIlz2gjq7QsKBCTIaiwgrK7Es1cOnPL
3U5+VdRtntdo+G6/Ft+Myb5cFQm/tLjlTIDepp4/wh9WI72ZR+/nCJl4t+9pw9Z4UfRLuOJ7RkQy
MHi134acu7Qg8JpaDmSe26VT/Van+UqCmwwa3AnYXMtbp8sibeuMqB8IqCal22C8T1AseIBC237F
9104chu61q3+tmmGB45te3HXRlLdo8R/rVv9auyIg7GMSEVt0SMFqNKCsPLIQzAs+yHPj1vdOtWK
8ROWKQVC5PsspjoNenBcruoj5kvc/IsN/+x4Mw1ynaHr7XfPq6l/blN75/ZNLTNSlV5ov5g6HVZR
HOehnRJM8eRu8ZYNh1+asvVCVFnTZZ3CuGTRgyKYhXDauo2z2xoWQV0E6S9l7SMipgJ3nTsRECHe
siyJoJpLuwVZHi+BEohIFZMJb7/bzi1DIvnWzv2KQgpACPxJUhXFpPWuweAuhCs2xq736x4ZEa/B
5OzH3sy/jtlwIEZ/rqJqcfwLrBdvK5hC0Z/V6Y6pWFOCMr8uv7sdjmWqGKihY99FsKOq+Qze4iaZ
Fbk2unPBy9hAO86BhY+gdpjqvupi4JLXOMtGp7J2GNnAL18xbx0mIKm1zw6GB583ytxOxYZ9zayl
dJBwj+E+fxv6G70IN+diY74WHwVnDSLCtFr7e7VUz7Vars2VXghobciXWeUwztRU4J7XRj/2nRCf
86ApDm3TgJiUVAW4oMJg4LFoCvpznaAs5XSLbOlWGXgrHapVgymdAUo8gOh5D6c/botbrr5nAWjJ
ogBXNKTiFvUOdju28+RmWzYPl+4jBY2atU49j97NJmviOXKNbGzl1nAEJoRNBGFTPQfPNW3ZgQ7z
fCVCuPDMhlbcFOaGcx4WSML6NboLiy1/HwFt/WdQcEqJ0+Hb4DDJhpVM7Yy/wKghbiaFCl+zup29
DQ9rBs4MM4iHO178qzOZLiBedNy45fXnBY3q0gw1+r1ob67dbVWHTuTgYfQfOq5W7qEpJ52a3OuO
NKQ3vmCOr7gNEVvmvaOlRoxgpGdij+ZntUC3+MNWbhXTrJYlhykt3IDVBmQI1Y9+AtTB7bJYltqy
rTSsQupOMamZDOEElcmKitz1vtCXVQcebv6gWafTMmSfSLkoJO2RE4MzPqoVmwm8smVfojaWd36d
MOo1Mc/7a03lC7bKLVutlJz66Rz5UfBm3Bf7uN95taYJr6nnll3aILFgpLza1KhSwoo+HiE1RPxr
UhgXtm9jxHIKkC86gTVq/EZB45DX5tjXa/OhLLr5Cjb3bJmvFEVstFhBMgUYvkGpn+zdUe71kkyN
PyFYwwVahPg25b2TJkkY2egxvi3VVAUAu0c5Ee+2Qup7WTLH5MTGjxmw0iqlkYrPqrttqx+hWY9O
FmbDx+a99opw4RVImPh0nJnPb70+++y2uGW+gVk41FSQtmWjaJOQ5vKw+qvLtD5O3LJdjBIsvV7h
GzJKNRRnx+bgBdM3t51bttvoTUUy26t0ZeEv3W0LWLsiJ10z7NwyXdKPY63DEYUVDJLfKZaND0w1
boUVG1BlAI9mTbWotBuyJZ7H6GcRDG7f08ZTAegkFypIlU5yjO5XaBwcNlKsbu7GBlRVyghhOGDG
lK8fe7pURyhXObVDw8gGVAlDdiMJ0hKQL+UPRWj0+6GIBsetn73cX631DYpV3UDQOFuG9rek62Mr
r8kjhK87MRvZNy1tSKqgwjXv6T6i1RqhE777UGYTaOPcNa0fXom5/xclveIvbfqucl8hZg4JZKBU
lYrDMs/iWhB5Nw/jdM8NSM7HfP036KJBJ0x5LNZEDDGmtYc7DXmgJyNoeAMpKXqbmUomPifF+yCc
2GGbyPQhAkkSaCky/w40/uFNO5LqJpuQFyV8ABX5gW77csyzLLhZok4dm2jOoD3dj+xOTAvGn0ew
aB/Zvn0uvEbfmGpt2Y2/tt2aoH2e9fG0LmAFzFVHn+uSapmso6fnAxCeEI7OdnD6QVDhSMh5dqoE
2d+tHqsOOPliFzKWBVf3Zdj5DbST+jD7xiZff4LuDhocPuqfXyQdtveYhqX3QiLQIUR070H52lx5
qi4ktja4rdjDdtM1nlqQN6SU7ofGNFdCtPMdfO2rWq5sAc9L6PkG7Y+5HG5CDO1Bak6JI/fm/N7J
W9oANxoMZq1L3FEqd0x89ORr243X8EMXjuY/YDbBKoEvhbhbiCjZ16A91ovuXIbUwsiGsukehBY9
Us1Ugw03/kwYdRpVwcp2viB3cKZsKCgO9Rbc6XaDlBhup1s2YvN3FVsnW2igooIzD00iQQB5XOTQ
Hp0+qI1ky81cdUHXASZH2yYJJv5uwIS5W5Jms3dxT4gKRVaEfl5+F0ZNkaDe4hjRUyvk8KlCbU63
mIbfhpugmp8A4HECWeOLWhEHmYFZ5wAQp1u+QdjTI/nnaM7Z89tn7p+3+Iqh2tA1oKs5WpPobpcs
F48B4uJ/0YYODiuwePG+ZeRLrYctGTvS3gZwhjfNQoIi6f0tvK+aZS3xP/G/nC6YtPtWXHkVCaUu
AX9vqyeW0Z+DqecrDuPCo2Zj6UI/C2aG6eFUe17eJFRuFNyo6Dgd+vHcOqU9BNDcrpsNrZOBXkKk
F1Uqi+yp5cV7uRLfcW2rzBwFaqFnUYR0yfcawZZGeto23M0Kbe7FBnUeggSswhzNsMYY2GPAFK1u
vSb//Gn+ClmKbp14LkQJIp+AgC4+x8unmVs8ZEPbymJZRiXgndqo9ZOsEXhF1+VarnXJUmzuNQG9
qEiZHiVytg2fymrltxugREcgkQcZGxTznjZoM530qiFBoJV630gzxJhFzkzScTW9W80SXLnLr79P
0saOQ7qKtkHXRieMaN5wKSMUn/zgyvN04U+V9tOKC9bUc1Vlp3yeqsNaTvJmoPuQ6GztHmhb1Id8
NurHjgF0GisTZveL6LxjLyJ1WykUqGbwO1+5j6+TrYTSfoqz0BdT2AXZSXRkeOhk3TxES6v7uNxJ
ftRSMejxgXrwi1lMphOk9sEc8wUv1IH6Yfmw6Kw81IHopxgN4O1B5/t4s6xjWMakKOtbv8Zc/tve
9PWoB0SfL6+3NKU/FaaXp2YMmmNGx+Bpb9bwGeRV4orDvvDhbceiGZgQwiWQpzJnv3La/ej70Ilj
JITIx8vtZ5XG5JHR8gQwEoNaieHxvIZXIsJLG7cik2Hddx4NtTzlLf3M0ShLJtJ9f/vcL61tuRXA
CEaMO0lxgsGFx0LttyjJDgenxe1gbQVSOcgnGZ0I8x6jYbr1ufrotrR1JnkkPcGEiU79Tj83ZgRT
0GzcMAPyP8GahiXsaohOwcQ+1t1yr2Gsbvs+3/+/3PgcBtSwdoxOeSbfZ5r+mCPq5tjsOC2s6BAM
PpYe6PZQZfKPVwnHpa0obR0LDmwvTCfgTZ1wMWKCBFBltyOhL4+kKPuhnZWUpyhc6kM2IXdd+/qK
D7xwv+0gjQWZXttcyNMq8WKSWu8APQq3S2g/mxH4OAOCyP7k79l0m2HgAG1I9untY3k95pL2o8mg
y7XqHGfureF8u+iKxExk+0EtOzxM5UdX6nKvV13l/16yv24kJoPQ6mSTBO/nZLp4Af1hAeYCvzuE
IanvSDQjoyjABvL2n3Xhg9hgceiv9ftWd+LUd+SfqIE+le/fui1tZc4SmEpaeEacmkp3MQ+ndzuv
37utbb1PAKAg3gcN0Mnw9VM35D9AZexUS0BR6+X9D0UxhnlF8S4NbQYRwKL8DPJhJ67RUNoY8ZCy
aF+h73SSWzYfMAjwtefCLZ6Wtq7yXs20yzIsXve7jJ8iVskrfvL8cP43uZI2NHwJWEELcBmf+ipg
j0HFqoeyqubbADSssQr68qb2J++mIXl3xd5etwNhgyGhVVGscgG2vWz4w4JOUFzq/I9Yg5Pwp/JA
1fzsdJVsYLoqIzltZ52tDWqnaecNfqI8IR1v09nu/jLn4Dz/W4SzOEEoF7lof55sWz23d8DWc97r
fkKXtgpPIlDqkEMN6zjM12aqLngGGxVdtYUxoejC0xSVT2qtbxuT/XY7cssz8LKYawxBhqdAltFh
r6L37ZnR221xyzXU09DvbAr5Cdm/PPVA9n4yXZ1f6Q+8zuAaChsOzQGEomPd4rqgM9HGDXT2vhYR
D9JoHb63fr8d23ofjzCWKe7XeXxEsOWE8sZvW2HtJMmwAubNTygf54exCeobRhVzepuFjRGe5pbm
2y74yd+yAI8+Ye920gbXUorXH1Bhw4QVLQxog0V4ikwB2NcWVgfMDSNjyQxZP+zMICBwuQHCrr2g
cblTLgk/hT4bPvJwWJOVq+7KA/26XQiblrPMfaKrioUnXkTyaDDLspLCKfHHjPpLbyHG3N/mfeSn
uTEPeRf8zqdr9bFL27ZsTpES3Vq0pE9k2KYjp1twP/ClO7gduW10uPITii3nI1+npGWaHTjYmp0W
tzHDsxeEfa0ZTmVZ6jiqiHcfaOEkEhkKGzWcm6Yzs4/bIvwWdMv16t9GUv9y27qVF5VzCeBCFcEZ
eeCybukJmGG3eqqwMcNTtKu8LuDohrAmcbdPN1BHdPOiwp5MgiYvgATtzk/54JFDpjKKSol0In/A
mZ8v6V+vIu/XdivDFWe+lH/EHC5Jl6N66XbmwcvF2wxlPxVq3EXVVENCRjrEYca4W0VU2HhkKK5E
cI4K5z5vH0kDXMrImFt8CCbLl5vfmtm0ft3wU0m87H403W9oxY1uHt4GJOc7J93ScHqKxm24z2bZ
3gCSda1TdsHD2IhkQetypEATIJf2/yHMf1r74fvbn/Scjv83/ERn9uWpVMOI3qLc6YnVNf3QrKS5
70xm7vK1rtzcus38iRBh6UHZzU5r3nlAgYsYkgChU5aFKeqX+2eoRPtce+wU+IBi5ry94VVwbfz7
0rmfD+0vYwrMLjVZeixeLmOMcZyHsNmd8iwhLEP1KOouHi/Od52ASWJpmhj8y24lEgTAL3deFibz
ManMT4UEkFSrZB1Gx41bL+nEOa5M2PITaJD+NVX1vab809uX8dJ5WyaaFbkfGIVdB7V8t6/V7exf
0we4tLT1jI57VjRdUdJToFp+WJe+i/vWcwPeC3vKTWXFIirW0RM49L77pXcYCPvjdCY29hua5Zz3
JUiTpgiMKRhta+I2Z/vBbXXrFZ1nuteradlp9JuvEVe45UFRuEWLNgK8m9CUnJHentAOWOO6yvO4
lMzR8m0MOJdjBxTXzE6YSu5iUCL/3Ff9ze1YLOPce5GbIVrYqdXiDzXkj+z5Z7elLcs0ZSujcg79
U2fAEhtjbkh9aZicnWqMwoYvbsS0c056ehrylsesJY91NLqZpw0gN1SGBnERxQtKDmFTk0QVxbUp
/AsGagPI23EpSZY3wYln6jdDy0UpRwuyTD/H8JHPQHR/Ijt7j4G+x8iPHCNFGzRO56XK8n7xTyMD
SEjMCnXdXGZ3TnflP6jxPiqjjRn/VCuVsA2TNpUbvETYGs4t0FR14PdYmvF/o7z4qIFactu19SQ3
FI2+vjD0FIKkASAl799ucqt8ChsyLo2Zy2DZ6MmvRnLUrbyZIbjmVFYVNmYcQg15BVGc4FQ0zedg
15g+qsavbodimX0XAP84jwvSlGFV8WrC9x3K0Inb4taTvLUrcDZS0ZNow+ZnUJPiU+4X/7otbj3K
O4Tntqqd6Ml423oXLPWHdlzduhbCBotnGWj98tn3T1vvbTfB0HsHuYxXcIMXXIoNE2cBNBArjNaf
xq55nkUP6qXRiQcvRAfuZYBVdKVGjWX0T3NemyQH+2e8+7lx+6A2aDvfM12NHZJaVbd/1nyBBUEI
xOl72pBtAG91uFeUnMpK81vh6TEJZOdWKBc2bDsfoBpV+B056b2Bfgl98lj1023jlgkVwAt2tFEE
3nA/FVx+mfXieFMsA1oM7fuVZ/upXsFTnAhoLXwepzV7fnvnF5IsW2ZZjwyc8wshp2kZC30QlWlR
wswC758cGjdXajkXqBaEjd5WLRR4mj0np0CXPEtY0KmPimiQfe6tSiRGHuOVNUCMCy59Cq4H8IOu
Htzo7uXbL94VxfHtP/eC3dlQN6LrLuqZ3k8SBLC30gu/95N0GwUTNowcdAhFMEXZduqqfu2TwWAu
EiqkvgQtSiYbN8y3sBHl3RqEYiDRfmq2ZgWIZwkT7Rx224jypsvGbhhw3/S2/ImAQElYfU3T5/zM
vpLR24DyZo6iTaz+fhJRk6esouo7tLDocSOaP0ymrbibI7H1oAnOIy+p2FEl49t3UXKT+Bjlv9YO
OL8vr/0d59v1V/Ld7XNfyqrc/5+zM2mSE9ei8C9SBAJJoC2ZWYMBD2273e4N4bbbIBAg5uHXv5Nv
5VJXOiO08cILpUpouLr67jmZDORyWU1f/av6SHwn1VA+wzWrxGf3+uHSLQc9Cw5ZHBZSAo22o3Ky
ARahzZ0X/lCOKGzxsoP9CLEVx4OnHHMLNlhd0G3q8HjiZUDF+amBNn+g6uFOCPZ/mui1wbMO7ZXQ
0IRLcGT76BUAzNch3lBxnk7l3p3zKlKP3Ij8zbo17SlnB421rNpTTTsIp8EcIxYjfKkG7o9lHA0k
uKC0EG+p5QJtLFbu+2NlvKA55+3QnN32DHsHXprOH3W9ZbDQmy+jxLv24e2OYboNRxhlBFurBq23
RRnjZX55wNVpdey7dcHwyNDk3qa3K0WjT8Ou4zIqHI9rG+bSfkHkeERrttZ4mWo1Cn4g8uHWcxvi
I5CMrscd+xChEIbOq6cO/7htDzaTJ/djKpXsjmxh+9+9VjoeI+6Wg7J5q5aJaC1oe2RQOvu2vD/q
6rvbNLTCuqmTK7wQR2zMbQP9QCmQjo5naJC6DbgNXGnv0Ib75ZExFIIk0WrMiQ3zPSVx9vqWadPx
c760xuTmyASb/Bhqgu1lh9OY4we9/uovGzIMEP2u79E6BGbzWJS9Fy+8dovAbK6QtF6+l1rsWQ/j
5U/VSPf3YhyJW9dtYLmDSUHjk2jP2rLTF70rqMazaXeL1m1imVSadS3tlwz2Iv/4dKjOnaJu9WGh
jV4VdQWMrt+2zDRLdRpXnT+CWyzuHBTXNP8r54TNXiGiCfy2nLaMijp82OBpq89SeWGqa15941dX
2S0sQBLIaXL9i6w4Po+C1QCyn7OtxGbTD3OyeLtbxsSGrpDMUD0bizkDqzA/5wGlD7weHd/xbYnO
gK1awAF4yvyBQvpTheEjxRu1W9hsi3Suhu7AN8SY1S170tPHTRonVCa0wasxkP50dGzMxjr/4amf
ClKFbivLpq5Ys4VLjptZ1vLjAXp2Qzyt3k+nzdiGrshy9BN6PoKqTcJ6MzHgq3vy/tcN/ZWJb2NX
eztU3J/pmEkzDA/c7NMFwEfwFEBw/U275P63sFiclMOh4Xq9F/6yc+qF4lJc4g+BNzuNeSOXD9s4
Vn+7DZO1L2s5me2YgiHLzXw8g29fYkiMucFKoU1C7aIrVHc0Qwbl9n/X3Mv4IO6E+DeOK5uDCtqa
jl3I+mxR65+cbH8rSRwPK1sScqoXCdckTPl2HLus8oU5X7cdt6Vqi0J2nAQ5IcuQwXP8tHDPi+Wm
dqclBTD95Wxpq3KGByO6jr2sSsIDKIkmxkloXgDnfNl6MNZkK6Z1yEh1VKiSnlEIsU0fXKYi5K1e
Ng5YDo500LLPTD09EFj4xRAUddM5gQyS1Tiu+mJcRJ/BEJc8jZVsHnc9uq1RqGK8bD0gtMiFr/qs
bf2PKEI4Ndv27fejciMzg8L6l21vpoDgBjKRWeCP4infwqd+XXB0dKc86N4Tyi+DDL+KYi3f6Kmo
EtYCftq35t47wuunPIrMX/7+Xm5I+axbn0VU7wYlLZo9jn3kf2/LckuhlFvQeNXB+k31ZeU4FXzr
N+UBwb1Imqyl45h23WAubcuGT78f0te3DiGt++2McasjhLoZ3C31eSHTF6Pd7gBC2te5da7oqCeT
je2fGxIccTe2q9vatoGrsOMwC2lZl0GQ9TzQCZUR9/I+N4bEpq12WAmSmtYYkjX6+EDxj9NQ2+qM
gwmjvdIr2kXBD1T/65gRds9A91anrTVtgpFAdGgzGba5/iGEi+MloCx3CsyFjVrVvMv/H5xnc5jT
2BRNPJTETUVH2KRVXW161oR22XqqWy+Mx711O7yELfkIVmFCfBJ02VB6bSr6YUn97vjs9j2thdn4
/VhGijfZqOjzsUyfm+1e9eytr2mtSpQ4NxXsGNqsEtHfKEMr4n5Vf7h121qVtWhy0CB7l7HI/7SQ
La04YnCntm2+Cp7ZvqfwLpcRJiodN6YqUrMS5bYV2oyV3GbmaV/oLNrm/qRgznWC47vjsWjjVWXU
7XnryzZjMv9GVH7E8zS6rX2brvIrv1RlFGjMlZFejoCM55oqpySOsG2Vu3xiKHq8jvrgPeGK8ucA
G9Tff9Drof3f6B7Pcy8PHxUwBTOmXWeodBB/dRHhZ37gnWCEdO2dAtgbc90mrGoW7UGed9jJGfkE
gZEqDiRxuq+J0FqiJAz8ahOHzti2RGcSDgUQ0XZy2xVtQXmvETMtaNFmUbvsp7Dp3xwQyr+zlG6N
vLVM+VSKrSWdyVYhxg8T89dzmEd9onNQ+04f14atrmr4qClUXeYfWE7HOFUn0XflRW3e4YQsChu6
MsVyrNFUYU2JLoOQ9RM8du5kXG7MG1tws+y8Azfkusk2v1EZBFvzS7UF252xudW6dZ5W9bTBgHo0
WcO777XJJSza1j/dxt2KkCMVhASG801Wes3xXKw8So3Z8jO0uO89irx+Kxe2uubaQaRs4XmTUWK8
j2RdtYqDeh0TVUXgjUklLnvpizu7xI3Bsl/Cx8qMQ7+ETba3+zuh/oHh9Z232FstX///lws/nQoY
+8HHPRsO/qck3YegdqvqF7ZrtDcUPti0qMvGcNSXaUiP3neyoBHCBryIhvAx8tKIO7oujJtqeUNh
P+c4Na3gYFLe0ss1aLKpK5t4J0sdF72Tjyl6bm07EdSgaMtll3H6c49AGy5KuCWP4Tv48mPWw2JG
f1Umq/cc6S3p18/jvNzzG72uzFeOKpvxmvwwGBXpdTYBgYneMJ+X1QnU5ArZi5AX/2pumNuxYjNf
A0C1ZTetzrT2HsNp+WgWN0E9YeuErmPk10G3tlnd1N+QTfvLkKo6O+07NvPVrQCkTYcgpJSl7k9a
wNy0HguUR1b74VYAJmz2q5l1nVOKGG0b1+UU6QO6g3ngduLy4OUMQiSCMpjd1xkNmDxRMTcXEw3i
zvjc2DS5/7J1pgiXzTTiPJd9n6xrDs/GsIPOGF7jq+VE/dA87o2md/a2Gye8rR7Kx85bj35p8fZG
u0sI6zlgcihipNrJB1QIGwpjBacaNao4IkkdR367xD4v3HQJhA2FdWM+Qg0aja8dY2lD58deVJHb
2Nj0bbuOcptgQJnVub9fZNn/gAmvelP7vr7zsa8nyCvbhc2dNTKEbNBIm0z762nMQxWzrfn0+4V2
q20reJjkuivSjDpbRPFvScznkfR3Aqobc5RZK2CGbNJR7GuT9Xyd/hDALL/0qPYsYETMh7hTfQst
18iNJRa2AufSLPmAh3N8Bq7oo9h6dZY5K91Ws01zLVF7CCTcsVVU47/KH58oE/fUZ299AuscW8RW
mWM3Ghnrsj1vZfBO1FN7cfq+Njq1tRpVc9Dyy3ToR2cpTHipobbilM0XNjE1K9lrX84641v1NsCd
JZbD9M2t59dp9Us8NZeMloBYdNZt4rkbRRkXUNt3+542MKXawwu73NTZymBa561vmml2u/nbiNS8
zxVCE1plbV+Ose67Laajm8eOsAU4iS/ZXIdrlXUmaE6gfcipoIdbrGCjT0jHbdN8UJUNbf5njXvi
oac7Td/YC2zyiUy5MiPKEzOIxnvIRiuTPzMzTG9Wr6PvC0IoFNJ1/dVt6lhhp0Q1dgtXNpV10Syf
oOVZnJDPdPN/ETZAU46FFrw+VDbDcu/vdZ+Gh8Kn+5sJWqB3ts4bW4LN0fC82gu1TSprVY7yHNjW
nnQPHwin4bFJminX0bA2BVrn+/PSbeVl68X46Na4tWzhZL+ZsREFajqWd4bPT/l49G7XCZukoWKb
cqaDIqtAPJ50IYKYQNfabU+wSZoalbPtEu5Ftsr5r7qErGtYfnQblOt3/mUvC2cNJxKQf2C7+ed8
HN42QfuXW9PBy6ZzVpgpUhpNr9HTrLsvvibf3Zq2gkwIfcO5puiLTM0j9HnYgSuccMPzxH/wvGDr
Td4RkoZ6PK/N+LxQ88Wt39aB6pPVQw4NTefU/+wfwsQV8dzkEITN5sHq5VhEpYqMIGV32QAkQ3IB
PsROXf8PEkWWuVO+JCn32veKbVk+O1nWC6jjvZwoRYvqsGLzSRopE76b9i58V8y526Fn41D+vBbN
ZMoim7tgeReVbL30cM5yy7vaPNROwpXuHS/AQ9Fr9bmCFrNH78QZ17//lejaxqFKhfXTBOi6mhUp
Y0lY/47TvWrjfPenxxkv2mcqyb2b7Y13WVuRCujlEtF5JWndE8VPG+nUuSvE9DPSk3hAsq192E1P
Tgfj5aPbpLLWMSVLK1WoSLofc/eTRGQ640KRO1UfQtDq5byicIYq4FSEP4iab2NZvA8hcubWcWsh
l3nHG2Pw3bn4KWDRd1Y+9+8cgje+g81HwXYHoUhLiqyNIMTUCGMeDjrVb7TGa5AOJKzGUdb/Bm+1
jglmG5sSsPlpp2kkabthFkcVZFRr41bUK2xuqmRywexFbo1u5gKJzvdmKO7EbjeCERubyuUUVOAQ
ZTov++dmrd4e1e4W59iQVLmsirQoWchYvocwutzhL8bdJo/tYuytO6TlWpy5zNvfBKH42cjBDWcU
NiDl+/AXF1CfSud2fNZ73sQ+pfeMrm6Nt7VcZzYEKy/WPK3r5lmP7OuO+lWnBWUTUmMZBtNSBCQF
M/mDmtU8+nRyUwoRNiDFy6bph2OT6eQ1P0sKXnhAPs3pYOQ2IMU05rafDzgCDGQZIr38HXqwAXQZ
Fv4fPkqaXg1rK9O92r9SUn5YzOoUnnGbjmLTpPLN43mqDsiEHsHybR94cWfr/X+6779nF7fxKN1z
JgocJCnEdtpsp+EEh9FofltUMDl4o3CJeOxRMh9D9Dh/DAtO3mOLa593A4PZOBzm9S8qp+K9Tznt
YggasdO0TTKKzVJPPxjKYD6FXVB/r8TBihjebuLDXLVhEbdwDClwHw/mnwp84F+Bx8A2kb7WIB1X
/6KLSJ+myJu/lZE5HvDAgKLgtWnelSWF/e9WTStsDhAIx4bIaY5LTJmsE+yAkDk8GEQRtdBT0t4a
s7LE4/w6hAnAi+rrFpES8pzRwh9g0VynRUP0I4GY7rNYV4MurdINmuM2HGZYOdI+CCDTXY8qPqoR
T/m104nMbThs5yM4/UHmKZ/3U7eKLp59bCK/n82vvy5wm/wysL+r52vHDWrefw647D2rAIVUYVO8
Lfxuevr9z7y+TXFbXWvczMB7JvKU9t5jHumPK0L6O3/CrbatmEIJDfkbOMWnORxdYqL3C2f94biV
WFEFrIvEAWQiT8UcpCrnn6FP6BSochv1yhfkZ7Qco1TTKI8D8pFQeq/07vUcPLS7X8ZZURfC8YrM
Ms1rlMBPwV48NuNMT+14zG7T0sa+RLOMc9NDmX4SYxsLtmfVvt9Lm9z4prbA1noAzq2JiFIkZZ7p
UdFTt9DK7Zva1Je/gIMO6yNKJ77sZ4bKwVNfd71TEhWFIy+HvujURMrDyLQf8x+qo9+njf/x+1X0
+u2D29gXPyYIVHlTnpYLa86q8JcL6l9hoBnt/CRbcjwfkXDjuvl/tLaQltmglp6nm6l8JOHa97wJ
nVLBqCZ+OUYoLmdDqbDr7JMcT73cLsUauiGDUBt82fjC2Ri1fETHc08/GM+8LcbcTW2P2yQYSlP8
XqB8OV3aiEGKIKpg6txE599/4BvT3gbBeLMJqAYgKhpHkZ8I7atYHr5x2yhtEGw04QwZIi5TZvDs
pzaQ3QerPrt13XobKiqqsPyJTEU7f9Gz90Ox3G2jtDmwuYTz9N5gVKBm/BT1T13YO91WuI2BmQLW
DuSgMo1Il6HEFoIefPjgNiDBy2kYkqGd2XrttUCBtZfXpzAibiUAKLN62XhU06Ptq0OmXT/FpSFb
zOBp4DhPrNWJaVcEOUyu062Tb9tmHs6lVynHKW6tTrUHIzQFijDdVPvYwnjwVEWl49K3ya8xqkpd
q0KkalNJ0OTP0eYY9tvE11Yq0QleijSAnWrc0vXRH+TfTlPFRr4MLSmcDSqR1uOfE2vf1d1y58S4
saHYClsNdLS9sFIi1QqrXfri2WPte7deX2OPX/LUDXYmGu1GpHIiKVn+Durjo1vL17/ml5a3nDat
R69jTYSXUlKRp21Aus2tdWth6qYu92FvRIpcHocwwLqd6ojeCXT/n9p95ZZlI1JzozdYPQB9g1gx
lvsOL5zTVonieal3hO9c/pAkLOM92nji8UZ8w1punvYRe0+Z94GKi9pbLyKYOJ4ZCYoLChxo7zbj
lxRv1DqHEV1P3TZWGwwJYAgnVql5utH4OqndTAW5TYCIYu54pdGuJ8QKHZPOi9vqzjX21oy2Nqfc
H3HB84MQ67BOUGsZxH4Yrm6RoU2JraaVvIQrVYp0x3fhNV9nrEanWWdDYm0ne0F9ydO99daz8ob1
IeDHvQTljVGxIbG6rLqRFgVP+4V95LWpYkA/TnkgblNhm6Qw6xE+hyGZhGl6811uh1vCw6bCyHwA
YSOMpxKXZ8jQLMjW1JHjIWlzYVIWiMxGiFpATu/fJYKmGwvcfG25jYMduobe+ALITzFDIJjTd1CN
uEt53CgI4zYQpv1g6PSC2XKFkOLlakQRCtgWxRTn26ktouB9kfvDJy/3zXDKJzmoeBK9fGz3aT3R
qd8dp611XOdjv3hE5n4abeFbcpgUlVVOFf3cBq2UQnph2GeWjmWQNqZLaV44Nm1ff9U+i9ZEQeot
YN1I22bBVN3D6W6sNXa9nf1yOmFPU97cBn5q1HwOhH6kx+K2/9iyXpPhZgQc6ad4SL0oXiblxu80
fSMj8B+WmSk8KEiMtOhMG+Mw+hmMvD8fta/dLr62slfvq1ZPjPgpAunng45vnFebTYd11Vp5EMny
06nBmAjvg9HScapYkTRFICC3ZadpEOVzHBKV0KNw295sEMzjyhhD6Y7tra/OspzDGAo2rVsCxpbz
IoHxUY5UeqnZ/B/70ONdRN3p+I3JYoNg/hyyPZyPI1Wl3BPTXCf5tFTxIpljFGbTYFxvRzkb/0g7
0TexzPOvppL37tE3spq2fNYwDK0qov7A65lZPrWsqD7otS+/8k0VT6yvBsdbgY2GHUg+Msn3DY8B
8iPqK8GKTm6Bjo2G5X4DHnLlaxoten8iRdedwjl0qwPhNhvmSTxi0A6tyyA8T9HYP2jlMbeZabNh
U7gfNVRVMSpzs8Zkku96pPPuhO+35qa1YA8918OBS2SqsNnAgLXVTzDALR6Xsvbv7JU3dnjbGBG1
+7OMWlQ+Fx1YFgh7nYbOv3e7vtV/60QlHtG+2b01DfeweBtS06RQVVHvlpyZB6dY0ybC8rLukRYb
1zQo+/5pJJCxrpDJPru1bh2uEJfpIJGN0QmAI8Ta978G4ewWa9rWw73uKlh96Q1FKxVEDWQYD7Bt
ujNzbnxWmwir/LkfYNuzpR7vlocADjiPXoO6ZbdhuX7vX8KCxpM0MnW0pCJqz4Ma3q3teGc7vtXx
6///0vTSBzI3zbykLdnfR7qMTn4xj26T3RZjRLpunJjxhlRP5Dy33+EL4/Sozm3XYZ9xsehjG1Mm
Kdw+2+6yLrXbAzK3kbClZ9Pm72RIGemKEyuiD6Qqj4vbt7TWaB+yJqq8bkxL+bn2mhnXntpxvG0m
jMjFQwED2p5Z91UV4x+obnVbmTYQpmtT97qsRnAdRMWQ8+yDSbstHpsIK5sA6S9ejLhhgo4ofe9E
RB+5HRg2EbZvbXN17kbHy+U4mS5/I6bAd/uYNhC21R10QeDqk8JkLKu98Nsuq49O88TGwY4ecqkb
yu3SHPIucRVM75V0PP9t9mvuZxyjUTOkc+P9my/ik6dXJ+SZ2yJYyBwP9Tqh6XzUb/P9EebDbtdF
m++aeV4a6ashLelcnLVR9ATPhnuP1Tf2QVsAS++M9wZWqumIV7AsaKl4uKbw3TZCG/JCkq7TvCAm
3eX2yW9pVpr6k9M8sWku5lWw2OgKk4pdHA+68X6QI3QrZuE2zXUcpq8rVAGmU7H94wNMmae7wdaN
EbdxrjCXsj121aVbuGZiMKd93dyS3jbOVfGyhu7+1qYzLA4TKeTy7NHGTQCS20CXAe8xMzBLKUJb
dUL14ZltMOpz+5zBy/M40EpRH4n6tIUy8sWwbr6EUU/d8uq26lW+ajg0bH6f7rt85jwNFnEnRLlm
KF7JTdtEV7swv8IbRpvKvCbTpV86kD2jN3ffQxjbfqBLGT2Fqz6M44qyjtGwlrD0pBPGiQnvkoez
PNXj8M3lIzAb8vJ5Ax1fEeo0HMj3vg2bOOrzxunMYDbklaNulB5ENmkxdJ8pDIqVpE7BHLMhL1F4
R6+mrklJOAdP88jPOj+kU+TPbMaL70r6+TQ16cjBJE8ERcKRh4yh25BbIS72x8h0c9WkvPHMuVsG
VF9Cnt+x9ese9GuUu5mygaZ2mx5F+K3p9jSfoRb4+57/P5r979RnNucE/iiSKEJtU4zO/CRyU7Zx
3w77eWZN8xbKXuqB9/R4P6zhnE3VuF8a2tFn3pIKe184wQ9M6eZ83QxlvDKdjydIMfZJXs0LvfAB
1JffNztGG2rUJ80QDnRVsWRwnHXD/ZnNUHkzDJt6hdUb7OGPhdHHft6dcg0Ix18OfemH1U7h3paO
fR53BuaafGZuaXhmy2U17Nh6WiGPpP0cDlz9u7x29CdnNkOlgmgJsJftydI1Txo+uD/LtSt//H7S
vH74MRuikke9LjOtjoSo5UczyvPqSzcWg9n01MzyPlJ7fSSlF0B2io7QtEJ1kpvlJLNFILqtjrZI
5SIBhPAWHOUaV131p9uwXJNuv6xTr9sAYO/NkUCgvj9tqLp8HEPmJgvHbDhLrDmJZD7tSThvfpKz
poqh6DE7AR/MhrOQRI4i03CebHN7PNOgUietjt0pLmA2n1XJHI/WRR0mhC+fQiR14lLmxG17tHms
EOZEpuSFgNRJwOMVkWRcFdxNd47ZRNbU4EWyF/OegCfvH9axrB/W3M23ldlE1sAhsjaGNEhWHn4t
WvXARuNWEM1sIKvyZmzlvA6SDjKtu/zc5p3bWWrDWHgGiIRoIz8JJNZ+WA7BCWllp4sSs1msJRgR
YMAwMCHVnOQzPLa90LEogNmqXFUr8hbXdT9B5ex+HmXIzlXglqJjNo0VRaHsyn70k6Onw2nrkGHI
IYp756C+sefaRFbUoo6bLvmWdKzUfzV+tI5P5eGVnlOmgdl4BkE9GDQ2dJCEJWrbIhU3Xu0GIjPb
oawMO4K7wIFhF2aI6QolxKuQptOua6MJMIDTYm/NlnjrssVdOYbnAQeU2+Zii5Vtiw+nB1hyJTUt
VAzJzDc6uket3vqk/svzolhhKXJogs28UyZezfjUe8tnp1GxpcrksrMA8oh+0gcle2gJigAWiaSD
W+vW/SVagxraedOWVNPun2p/es7J6EYhM5tVa9UhjrkI/USc9B6YWBSD60S0MvTNHIT8yKWfFBt7
gl4W7DKbe88vN76mzarJvQ+juhci0bP8tE75A0r67gm33WrbiiyWxoR10a5hQsvgPSqKP/I9dDv4
bTNIE7R6qFq5JQMpdHEaKv8q8c93+HE4zRVbmUzQndIhZFhBkOXEQ/6XatZfnJq20SFPt4VQOQ4i
pGNgTjJ1Am6WQrlddW10CEqcQNbgEJdwH5egAs9G79W2zU9ufb+mIn4JFivjB0HbIZLryDDGoYke
IM78h1vb1nQpNNTSyTj7ybwtCZ3Wp/043HZbGx3qDy52uS9+AkHR7YGwGU+Y0eq5JTKZTQ/JaQME
SzHmZgfg0eVB9SkKA+I45sHLMe8PCRFv0W6JnsLgIULIe6mbTbutJBsapKNqIC/U78lUUhbjnX2N
Ww+1XG7f1LqJQlKxghms2pJGrBVQD394avE44JYzsoWjJhZOei27IPG88u28Lm/2JXTsuY0zycHr
/F2QNeGLJ9/Icl+eBN2YU8qe2cJRzQKHIvjNrUl1wKVrqkv9OWQDPzuNuo00UckMcklVgAMjOovc
u8AVzKnUg9lI07iGiqmx2ZPKiD4myOucYH7kZqvObKoJtxbRjzs6Lofef5bR3lxyKEW4LSSbaAp6
LquCYdA9XqtnquYhyZvjniThNWv2SkrKhprCZS0DjRscNoFieqBeGPzQUjQfg30e7vwB153wtZ+w
Qi9vGjSBpDhNhrCN3hWRGs5aDOKyNRHBGRK4wa3MBp1kD7Pyfg1pEnblVxb27/M8cIvwbMpJk4WM
fcsoULjaexdEQRsXkxBuiS8bdFp8hmudura+hh88SZp4Hrx/nBaVTTgNihsIXK1bAtfS+nOjy/Xd
GgbQGf9989Hr39ZmnMJ99kKw0GvSELN/NBSmNjGMnc1F1z45H0EzvFdDgfqHpiybP3//m9dT+5X5
ZL93lhuOKgh3zUmnKX/cCa6uipAHD5DbFzj67u8n2iMT+vsfuxEN2mzVPgXdXg8MGypf/kANwLdQ
KrczzGarelGu3LQ4Zdo1Os3d+E9hDsdzwCarKriC93BNWpA20OVpMQveDiI3XxFmk1U81B5k/Psl
8WsxP8P6bbngrtm7xbC28BZlzMzQkFmSaYDoxPUhCpZsjgvZhqoCHSJNAN4m0bwL4ojin2K7My9v
TRXrosb93Gykp+g4Xcl5u5IsQ9i4aT0xG6eqvBA0mIdZ3xTQwVnJEs/eun1wmuW2vtawwXZDwz45
wQW2elIhyeN576M7L343DgCbp9pGjSIXo9dkgabap8mH2lysK7zj0qmElt1UOUodMRuuIhPZc1RC
rok6/K8Tn+J8QV7bbYyuJ+gvl4gRtFzdtmJJFjXyGKooNTja/i+3xq9z6pfGTcc1qN91wRFQtDDA
ldk2b25ZPputWrCWmnrt50SGm77A3aRDijL84dZx/2XHm7kDSLDMazIUbHwczRZBQwNWMW6tW4E4
DAlWGJ72a9IXhTh5x9LEXsQHx9atBdvlME7HQ9ySHKqf43qE9nsju3sS6td58doxJV+OzDzOstNQ
yE+QwGUPHnbktGBd9LSLvHY7QWzUCmx0uS5FMSYrCd6iGODnSoWboyezUauWFpXoa0x331TThc/e
HnMuHJ9ZbdZqauSUT3k+JYTt3VvftMtTPfHwTsR5Yye2YSspSw+H1LEm+2C6ePPlx0rxj05T0iai
rge2yKdqSVbmPVfN30vhVuXCbCAqYrUPlWF/Tbp17077dPjxEcyd2/ZlQ1EQrQwaumJMAk8vF2+f
1JnxwE2kntlQFK0Xn/QSG6/n71XSziXE8GEc5NZ3G4pa54CG41KjdaiPP6hjHE59NLpdx20sStay
3oinlqSP6GeITL4ND89tHtpQFKb43NYVxrzzm/ZStfn71iP7g9NEtKko1iooW3nBlCgU0Z8Kb2hP
fXun7Rt7l41FNXyuQW3IOYG14XZqzKAft2msz2qtHHNyNhvFGStVMakpqYLIexiRdX1UmjuG7bbc
VVu03tYf0ZRE4FpSQo4vdGm7O0jxrdGxzrxjCXClDb0tQUa0rp8g86c/1F5fPY+FL+79yI09zMak
wrlrYQdNp8SvpqeWsi97WLpFe7bs1bw3TF8NPpKODkE8DWSIa2+/0/jrN8LAJqIUxJs9eAdjf1Qc
9fXDIi/rNsO1FTTzRzr57ck3hXfqc5T7uiyEwMakUJHlQ416WZLBDP5pFp6+eMXhJhUQ2KSUv/Kd
QipkSCo1phuP3gdVeyed9vo8CmxOSjFtfG9C2li0Pnsmaw/0ffbNuYeQ0J0I4dZPXP//l7jSiwAb
6BAPdlHpb/92nqwu64xVFw+tvBdGvX4fD2xpqAhyWJ0/4R4r+2r+Pleld5nHoDtXaqfPhRiDJ757
2ilQDuznTTLjG+ujqJP96H60VV9dhIeLlttMsnLW0oMGazSYJWmC6EthVhUPBWpa3Rq3do0SFCvx
Nj7ilZD/i7rxNyga+unWtBUmdxVDGm+6HmHgebo4aBf9Tz8a6maKEtjwVC1USY0M18TXvn5X5CVc
P5fOqdom+B9n57EcOc5s4SdCBAmQILgly6lKttVOvUG0BQEQoLdPf49mdYd/axRRyzaiqkCYRObJ
72zVU97UOh5k113EnE2r17/aUgY/rxqYrXgqgRfH6Ia0RXqq+uKofmorsV73PrfiKQarACgDluoy
6KXLOhXfNJa+kxF8YxPdkqeK/rXZtImri5Jhn7PiQgOvs7G2YWbj6UEncj3E5XUVT7ZVO0nPkVoG
PO4ClZzOWVjEGRelvioIYlu1UxqkDgzpZbgMTFXfkBAJTmMIIvZ1b3izZNmSjlXo8RY6uIA/yMXK
YzjOxTsbwt8zF2wrd5qDaBhJGg6XPlpYlVWTYHkCBxkFYQVOMpdQcuVs2izhKO4EaINBdxlfQYMV
nKUyKhef//covXEMbLVPnDsy2mptLwFf5LP2sBAoax8eegEEyDu/4/Ve+7/3XbbVQJGK+GEVarqk
cxnmS4KGqIV6cjfRwexsWqhDhcxzJqaQAu+IW+t1I7dVSMH4Pegt78JzPMt6v8Ize0/m6/QRbKuQ
aseRNvM6hmeiCpbJNYae+cpOEgBd/304T2WE0mKMh5dF6TPg/apYXHcibPVRvGW8ZiEenXJwT0Tv
XdZD3vXfs+nvoSnbyqP8so5jldDxkq4TQgkGUPOlscn8TrHujcm6lQEtWnOVRJA1l2MxyKzpquJW
+YRd3CzYO1HqW1+B/nvoLaF1MDvkx2eu/6BWlOsedIv/Hp5/rtR/WwmbtVy4Fp7eqmsvkLwWKQYe
KubltXZQwG10jy7B+iSVbW+mxbi8V7U7BKOTe1Y59/u/P8JbX2+T2Ups6YYJb+kSO1BShfjOZfP9
qkdvFUOWznPvl268kHCGl9MHk1xHbYZi6t/vxDQrTBOjHlGMs48AfbDxOrUg+jH+/eQphmTSpyhY
xDF5Qu7ze6SuM6Nj/8O28oVET1WLtRDoPzxBL3In7I/rhnoTvPtRwtN5WZtXd/Xv3fxESX/lEt4K
hcpy8kMvivDsUoeAbt4zl75zO35j7m1V3zJkc+kXha3HQdaQ1FMeTf7LdSOyXbZptxaRxLPVoKE/
7DwaIPh1mhK2FTei4cOwsNL2Mnj/wlx80Sy4TrDGtuopNgSklkkanItheU4j8ikZ7Dux4hsxylY6
pSs+ed+T4KxYM5zIisghqmtx74Yg3oFotH68auy3BCaUzXy1JjI4g5qZSSvvQbf+dN2jNwdhh9S7
gRtleJap/206vRtgLfvObvzGdNyKqAyZl5hPIjijB+Z3kCRfl1a+R1F469mvf///btdE1lx5hSFR
vr5vHI138MTl++sGZRPZYnliHlJ88MbVj1o0sNFMu+vwQWyrn2rhCWwaGQfndGofFBtOw3IdhZpt
uWvAw6VOWDxazDoXLP6uePBeB9VbA74516o2Guuoi/CxGUrDafWT4Jp03UTZSqcsq4XSggVnLuxH
X9afReXfiWje+Nhb3ZSeKAhQLT42W8ObUafHtouvu/9sRVMt/LQS3byOSPG9apez8Pyd1NFbH3qz
KAPn6ViGGA9a2b3o89npw1Uze6uXYtKQBpHv605iPwd2zZb6uh4ythVL0QXE0FZjOFqjHnxpM83K
6+6xW6WUWoYihgGYu3TBWGfCzetuLbr3TFbeGu3Nybaif2IarKFwYVQfC7KAn7YuV14ut8qooqAT
C1pNz+kgX8yYvgg7X3cib5VRg2immY2vq6aR937SOffBdVN7K4tyVZF244RpIgfc53qlQQyTye6q
ObjVRZWpsotC0/Gl1bU+gd7PdoNh792F33ibW1lUCcl7QFyIBZ8OL2PZ7ud6uA6axLaKJCFWbSq7
WqgNmciYi37U03xd7LaVJBlNuSTKhZCkkqwfh+M6uSsf/TpU/++s9GaWWozEXCj8kCKTzd3LdW9y
c04mtHKpnPFgNHVgg61yN4jr4pKtFCkGZxKu8MN6HuORZYa3MzolQR+57oNvrokzoVbGYWou42Du
QlP+bHhznYiKsc1B2UerTbQ0/oIFBAFVACkty4AH6697m1s1EnwuxskGXXkZbbGeuGJux8drUzpb
OdKsbJfGna0uxtTfWlb/bJPpOqg/24qRSiJd6Wa/nmFFwrOFjkFGdXRdzLbVH61NNVKTuPXsWL2L
nPzEWPFeWuGNPWVr9tcIF7SQdvsLYfZFrmh771x85TWWblZn0AlRVdVAz0M/z2UetyYBbt+M13lL
s60GSY4am1XYlhdJ4m8EvA0TmCsj/C3haS5J0IYq8agkSzAf624+MJ2+104bY3/6SzJni3iauqAD
yCytLktdV98nGwUf2mrQz2pM2fGqjYBuFqsAIzQSK/OXdVq+lcbdUR1cpf1iW85TS5tAhmgzvqSV
03dRnQQ3Nm6Gd6b7P0P8l8HZCpCSPjbzPJX+ArK32yWzaw6sipaDKpcwp3E05qqpApmFuu8/rVys
xwlz+PtEpv4rygLqK8X5LnfwNZdHOxb8+9wixcHDtvBHMCr7HA46odzTIG53Snf8sHax31016luB
EysGMAEx7mcUn3Yw7LNZO1t63WViq29amF7iaAI7VQxrZlx9tP17/YD/nD5/G/TXmfr/TlKzRjCs
CKvqogm24FxDDb0DmXFITgYymTrv4Q4T54FpQH+D69cJkldS54TIOR9TFe07GyErGPeG7GgpQpOh
paP7yMowuEg16mOhxmBngTU5Jugk/zo0IrlHkzoayXWatjsZLngx4WtU41kUfp4GWRxiGrd3LUV5
2eluvgGtsLrIpnmvfvHG3rcVXclOW9N0GE7ufrVTegmG6wxk2FZMnsAjZfB1VyEsiYKnZuznjPZp
cl1tcyvp0v049qnC54Z5zD2fvtorhcxsK+dK4VuC+wG6kyRXOzQ/vggSXyceZ1sxV2VhJiljYi/N
3D6nhYSvlnxnx3jjRW6VXDYhtEQTYXGpzWSzXrTmCPee65rl2VbK5eic+Lqsy8tKGnY3J9UMgMqV
ritsq+aCTClOZZHqCzfJPczkIDUpr4tht1ouGczMlYBxXaCL/CFJ+2kNo+um4FbKVY+wfyVa6wuG
/jEhyGgmbr7OEheeaf/eipzRVQQfI31RuJNki0N5rFbmugTEVsMFJXqYEDeRc2TIN9sj44M+mSs3
6C3fSvWOLGrtyZkt+gtV1SUqr1O2sa1yS5dFZFWFq3zfduZu9vqmcYw/XnVqbbVbHVlKXoixgOS3
uw+8GzPT1deVUulWuzXIOY6SqFYXT4t5N9Qelglqveq6Q7cyLeZVpOBfhmpnqOUePZBL7py/KldA
tyotz+BIR5CNvbiSzPuKSpGhG+z5mjGnW53W2tdinbGKzsha9TexWNeda+l1JWaYL/x7DS2VmMqh
CMW5X6PmzqEwcwpcep18DWZu/366KxaQpmEzdm6jecwrE7NsKEZyVSaPboFWvmpDOwEQee7C1OZd
uO7mprhO10e3qKlFJV2Y8EWcSVWJzETJt7ju+3fUCn8/iOgWNtW14PnABVicNWHFvSTsG+F9c+Vs
3Ab0fVg2IgA2gBfmWVZs2pfx+l731eu8+N/wj271UqIoW6CnJT+jqTI6JBErzlBQNbuqZuN1r3Ur
m2rqkNi5CPi5n4dwFzZ0+ZjObfr5v5fTP5fKv32DTTmWrWvDgqJMzm3S0eQbeg+S56lMg6xYdXju
YSOScwZo3NhI+xj5FvZMXbg8L0U0PvUwmv3VwxCiPEQx6J6yLNkhNt30IaEyeIgQrB5g+hV8Cl1q
jyNf03wAIfoGLQGwx17hTfvfX+KN+bNFFcXFGEZjY+NzzFx9D1gZu+sqDpTLdY/n/1624HNDOiN5
fI4m+bUh1XOIEPW6R2/2m5BgyrzGMmdShst5Fc2cK56+F6m/NTs3+40XKUB1zRyfQedwaPts+JpT
3oYfQj36qwIDuiVc9TSGs9Y8xEhWqOVFDGLZJ2XxXlrudRb+bXZuMvFVAG9DD1+ps0ZN/INt1Hxj
sHmqvBnSjuVB3QI2xCP6Hp/y9ZX+7fdtNgsUP4exWpv4PKUi3aGndTkWjNgdkCb64BGm/Hznvb8+
8C+/aCvQCsLV9mZCfYiWQzg+V5EwbV63PtyJsnV5BQp5trC4elYOKNMdHCMpWtzCasAb7Fq4FaSv
ulvaxtENtyb6ouNZfbR2SZ8g/eqqLGpGhvXoAig31gnlPzjQvwa1TyIoiwfTE3UEgWv6WAKocjP4
tuiyQHl+Qdrg02oita+Kyh4dGmraMhNsDI/p4pdjw4j/VLKK3FYl76csTpjJqlJ3XxSFJec7g/PG
2Gy0Jx4ew6Vu5Hr2gwdJMfTzPtHsnWTpG294KyJj7dgid2H52WBVHwEiMIfYRdXe2bb+0OnFvFOh
+uc6/Lc3vNk1iqUzjU9rHA3gEwc3tZsaGH5AL5FNsCDaQ+PkvwBV0PxEc0S8t7T4HVIbZaFbykyj
EHLsikW8I0t4Y4P8HzVP1IRWQTd87qr1VwcqTSYdhvaq17UV9JCmAvsvauk5Gvi32WVl17+zr7/x
rrZ6HkaUNbxE8B4QP2ej120eBFOcJWsk8jZI1+sm3BYFBKN0rkPZULwqy3Ii+6NPrtRr0/9R/3Wq
AXo4Cc9YS8mfOhHy0IJW/eO/B/91Tfxtlm22+GFYgOcawugcl2n6OQn6+cwMd7eRSap9p1R1mGqx
nJNITFclSOlWEdgG48JH20Rng/TrOcJU3cFTUV51paJbG8uwaJZi7V10btKoPWvvw6zVYfr836P1
xjrYwsGWirNgiRk7+3X2PmsrRCRqEvTTfz8ebS5vHLnJ5gBBwrsuNVLG5yrghYrywoAP2+ZVwEhE
sxSgk+DDOo28+6WRx059ZlYzgzRAzUQAE9KCxrLNVovzoM5gbecNf1QoLo5l3nbhMBbwRecCZbu1
6pbQ5iRhZfS5/2cJZv2MMuofNTSpmjOUEYb13nAbq5+AGVikpmYF44gwq1dn/D3VU7lvl5QeFSjq
ZN8FFQ6LeRz0yaHRV+wLBsJxL5v2iDL+LbWLgRWhh6HzWPs4yCNXxDvgGwGGCwscwGmPFrhTQ0R8
W4It+BTqQEa7YNXFlA3SFgcAk/8oTdZf8hWxUw69yZog7b/IZJb3lSr5i0vn4aEpfHAoElDRp1U6
82fplrbKypmX8qEFPuOrEyIgxwJd2uVDMnSYHlmH6M9hkmtDMsvC5iHVtt11LjAZ6Cx4x4sdxa4d
Yoe7LmtudagLODE3dWZ5+VzbNbpN8R0AjC76OS+7UO44sSa3ZnBPSTvDnpG2TXKo8TofAyBmxvu0
lHOVy9jHD2DEywciE30qBxeSbAALPLcriMCn1c60foYcGx7thUu/EgOkm0gUpzvm6KdI6eCnjOgf
vtjqXBvdfo5ToaoM7UiBzqEfszsouOOdq7tu10b9cDBCdZCAaCKRTE4AFGzHrv5cdyWFB0hZwOW0
LVI6nKZipcFDSmaI8ItxaqaTaeXMPjVV3SR7Unn8/LDE82seOvI2HxPuTo3m4Q1eQIVP6Q3E9Tf1
pACGqSdkf/pMw5rPfJZKTCCPdTZdij22zcr0OfGl8LehwI9mTFdjvrYqeNROBVFeoqPqIFXl4KU7
TNFAdn03Veqmt6UuHvw8tAeN+X5bLnBAHFjdweIuqZOd7zTLYlxK/M6Xrq2fEivK4BB3TRIcfEoZ
P5h4Tlu5q92KnECGJHpVP/iEDOIubmRTfPZNw4OHSoRrzzOJyDHIfeFtY/FJmpIckTykq8+1Rynp
zCM/lAe6dFN7QAOtYt/HftTrI5EevjAasv36Kx0XO8EZrGJ0ajKKisWY2Xoc/S2lQcluZxSm9E+9
qlDfhrrDf3UYk/gJLjYByRa8jPhQ6NjzA+vaVJwmL1uR+0BCYJbVAVx08rFbUnEnfZKqlwTa2PYA
pTu4PKLCD+xWVxFACaY56uUTPCCA84LYm0+Hoqkj/RuQrw61PFzORvVQM0zEoxjGkZ+rqjZweaud
Rr6hVgOq3D0MZsdHKwa1Ny2RKOo2qhmTrEuniX8pGWP1S7PAOvJJRC5GxBIILM9oCGt2Wn2UzH8M
LciIbstJNwC6z0TdMAcUwy4sjCluel7U/W+WtobdicDY/sW26SxOjMWafFIuqhFAVl0yCygyDIty
kUy1/Iyf8sNj3cRrkGQTI8Lf6yTohiOQi3zYR64L/McyiebhLgkxr4EFdiTZN5Qv9RfwtYYYN82y
wDyGTUZ6rO2QNncrU31xSo1xzddgFdTdLVHdqTAf2yYYVAaTLsZvEiAI/K9Wmtd+kgpdJUcTgk1y
Kme3qEsNyWV44kWKyB067rlcb+bUjZPKbRxXetcHc/S6uw4hGb/4lVf9oR6amt1S7EZLvK90Jc3Z
arRUfRkjzkEA4j7lNPN+kpHK0EoH2U6JvcLdzPhO5qlF71G1l6ns4hs0LMfli5dLl5wL2EwedFvE
5bGc8P8BIV8ruQcNVDRPksKiqsxMaGl1QhizTG4X+zEoT2g41LM/rKkAUn0p8WLuCY9QDYTD7OD4
EQcR+gbCVOv+ZqqGyf9O4PLJT7RCa2SmAa5QWdfytt3VnS3DX2s7kuHoQsDrTNa2ybhkvIjJTnWh
Ji4PXNUM3yuazMGjL731sC5Ho7QCZyoMGoU0FUcaqStTE6zZGlY4oNLYafkDnbwT+ZA0YTicPcg8
8zFyZSJuQxuO4qepaBh+6oE08gfDWS+/srCd6J1Loqb/EBlM0j8jJWNyU6B82wRZTWgY/YgC2rcn
tkYkuHR+nH0WQ/Hf/E7GcVyKjI0w2PySUN2Fh0pDNn1n+4DPt1PDcDnKylEJ+33oB5nei7DsipcZ
C2EssiiZOvlJLFqSg5ET5QeaLLO61WggIHnDljAudo5GDOg9MpGjbYcmvkyoYuvvyB3RskH30hia
bic1TZFnCXCYBD/hhBfoHX6Rs3b3uji6JZcRSkFTRj1tg2RPeRjbW01h+63zFUSO8dfqms5+Nz42
/fd+1STB9WwxyydRCVt8ZBVUIr+HUrOl2rWC8CE+cM2QT9r3fR2KWxDkXPtEDQm64uTAwxNTjl7S
vjkNRTMzdapTqZffDnJ1HA8aDnJyj8bP1OlMlLyO54yvTsccYGR0HUdZT2sy3lLRaJn5VEYJTlsp
O4Bwedu3cbiHLoCLblcwH1fRMRnGfnjpNEA68XGCIwJwnEsEpdw3M8RNv+R8GFEsd4tEI1gmFq9G
nnEfEjGiDUjPR1mKqrNHib4AFe40TwXxZ6TnB/ZER8ADp5zNKW++G+eHus6YDQt9ropXqFQe6bB0
a1aKKbHoXRrrle/E2PukyFPUJIOj8QReSqDVMRPfADK52FNCfDj+iYOaJ8eJalIfC6SexC5eeTvl
XeIMAqZZd0WsD2GVSFWiKDNyv+dmXJdjySdLX4gsfLefBxH9MWviw9+JG5k91TMMW3oa0bzstX+k
ZI6DjNvQREe4KCtxSRUNZhi5xWJeTvEasrMA9XrBeT05e5AtGYNPnlm17nlKZGyOis6W3C4dGcOf
wtHgBGZbZI4CPrVmDwJ3F495OsKl704XQUjvqnkBKyhHlo5CTdRM8lE55dE17saxQQMEW27I0Pq9
mgbgausBhMMRDIFjijCq/YYyLoRr+MqsEzetTacmzQo/p8leMAHlU7bCFsHfTIgssWtoo4csBQHz
SUCD5ZsMUdUU+eNie0o/hCufFTmwJGjms+OVNk8k7ICwi2AwhnANSzcEoyNhPi1+KMKa9iR0cg5F
VN0UFIAp7LBp9TLVKehkTbdavTPJQsVNHHatwL91nnQZQRZO/7CLRP/FOhakOCOy5uxr3+LkeoDI
z9EPsl4DezP2AhOQQ5+AwkZv4t4d4UXe4JMIG63DCe9vtk8rj+F32jn9C0UnHIZGricFe8U/SdIV
Q5dNox/rRwYu93Cb1MViHhjakuKHZUZy93lhkOGeoFN0usjGsoiBpy7ZshxgydBVv9MwJPGhVH0g
XqIhGabneIDQ+1kq18qfBp8V8Y5NkrX4JvsElukQDK8Ff1hdaiq0TpZlH+CbBdxnRVBqNFd00YL1
23bjHObI2Oolq4IoUTcC+e2DmSsonsBvqvWR2jHpsFfM1jxIPiiCiLIM4HIJWYNOHSQj+1EIGBHH
PIDHYx5o15LnoWp0Pe1RmJBxfSpLUx7TROCo7hMp0iJvU08YgrM1Tn5JINhYk/OxnoJ7Pk6xvqHz
GlcZBef6uLrIPCfGKZgs2wT3uENlqkiLbAqGwN1FovV1kVkjXHNPpS2rMBs4zH9xPpOWdnhxRJn1
DsTSYqhyUy9Lhr8nEFeVcTE8dTggsP1BSCvbOVOd9ju2tHP9K5YLeeJrhNu7A2bv4hGm9yt2NNqu
yNdFRH3ErAX/NAHWcrrpBILoDK1kS3Af9o1AMVamcapuOcwAI4QMYyWGPR5cnixABvPHIqnTab5r
0rBuHqdKLsmuHMoyeEKgoAO0UtqlVwfiAp58GFJEKwff8kE8tWldTMduSORtJHq0DaexOiLkUhat
J4FN3RESbBY+rAgD3b6mmFfVvkWPcdfcjHEV1w0i6tf8XhGO5E4Pphn/dJPpkx8TUAufJ07Fb1xO
sZkd0sUBNDxSOQ+7GqjRXwssmnKNUuKh78CakXkrpIp8js2HjcveTGjgaY7RgExGc6Ng6NzsccFP
rdhFA3PTx6Iu1NTvUJHtG7Uj0SoYnACGlg6PcdpN9BFmtuRFN5OAXEbhZiBytnhtxWfcjMETGWwN
D0E4UMGbNskNaTkBNQqp1SjeFZHvAe/q0/6umFnwvWO8Kep8NsRQuaNjTcIkcwadAF+bMCLTjrDZ
DxaW45Mc75p5MjBs6SUi2QHlrqCk+25Wsv4mdC2mvcWKiD8IfInhnDbJFJc5Sj79zjT1MmRRJ6oy
c4S/Wtd5UHEprrt1OX6v0KERHhfx6siTJzNpyWdsso63uLsSu+zXArYoU5a2dI7irKkBVjxyW8TF
3TK3jJ0muJAOMC4HUqXIeuVQbulWVCbiZ7j72PbWAYtJU1AAB5ykMmBZ0toKxyNyBGdevrqWRiAz
7sU0xDvPFKO71gbzi54EOSaURg9+WAjZkRl/Ru6d/W7QVV0fetOYO8wVfomETVGE6heS92PNbhxb
xo9m5tXzkMR2zsAzS3FdQyKzz0JUi5YsAC6oSj/yKJpRhvD1b2Y6NiG1DslJ085rNquUP4kRVyyE
JMDQhbgWHjV2WkjR1ggtfJN97FiLHX6WKzvryrUXrK4uzCtY6SDRna43FmiNnPdrj+h7Gk9x0CNA
mVsYfS/C5VBRt0dTj2oXxmt36lgsj4mS09lobFAiHKu8dlV8F4ZI2IRFbRCwQRgnItmCfr8G+6Rr
wwxMPpsLyqYcnofVcRyj+qUbO2xaIIvtjEzCPVhUHCGCTzImpi9tn1pcyyIETj2u3GvZBfvCYM8Y
aLLmtudTJipYmS4MCQ+YkX9mxdhjykH4jo1C7gnyJxRjQOSht0GLG1PV3yxk/glzTo6oUeHC5hJ8
Hl3ZOQ/nTmL8FQ273Nm+ucDdnuIWEA1/moaHn+oS20ekyfhSVt2UN1HLH2HfZj4ZZuQNzBbl2YjG
Yz9puoyRhufOhGq/aAZ6S8id2kM1jrCpSBtyQqfxsFsag5AOhhj9t2ExIqsl5NMGOpGP6BpDtYkz
dRAwLT7ZGkEghHfzGuUxcRLQPlybF2iPjtB48QuFf0SdxdgajqoaOfx1GeuL/Swj4YCviucfUdMi
AMblNnpsbKVx/U/m+jfEk8Gpi8jyIULj57FSyWjR8rBi0JSOd8o0wb5kTf3Tj5O4DJx3z2quKWY+
1SimcGSSC0yGQxMrcLdNHZ1io9wesGxM9Nb5U6nbZc2XtJ8OjjS2yIJGFr9V6fSDSZn6Wk2WZ3Qk
zu1ZEVafSy/n5WCd6fhZB5U9aNfzYRdGpX+Olaqf6qiMv8uw1n/g50ZgLcURmKVCfForQtgd2nCL
h7H18maiRUqyGeSJHRrTEQMsdqiOGkWg7z32webEV6S5dqZQ8mhiCcfDqC6DIl+1XE4yDVWxrwJC
piwJrAl3dVXFSG5149IidWQGv7M4vvZylUv40rkZ53KmyyW4hFGy9p9p3AO5n8Yj0fsS95huj9t6
FGXdmhb3bE3UHQu5HWDempRIIrnlZxAs7oVDb3DHCWBveHe4IuJaOSKfgHOS7PtEtM+gqIHx2Q6w
OvkjtbF1HiCGuleGzhyS0h5W4oldu0cVIsTsVzOcl4HC8cuHolH3qIbV9n5F+Kv2to/UA7icPt2t
Ch6++PSIL3KBo/4753NyA51fdaCctH9kH7Qrcp6TPEPbWySZR6wa55gdRuVlAPeynEJ0/sCSCcto
Gl+NzJIwBgSgbMkUH+gcJ23WJmkKMGyX1A59nIY1N2WC02/vHGteoeS1RgTp4qeCNh2/I20vfgWJ
9kXOYW2FOx5MjF+COkowi1EBCPYQxCBMSfBWq30plv4bYrzuC2zf5O+qaVmchYIomvMpQmhcDH6E
GnzGLTNfxnQcsFi64KuupuEem0L4vW2K6XeLstzjJNA8mAWBxZwk09rfTVPKz1Ohip+87OMfCNmS
Lz5wCe5kyo/ksoB+/qeQiN8yWkeL2SnESffj2hVrHs0svYSqo9jM+45+sD2ityzA/C+ydSzVhSIC
KfLGeNod5Nyt/qC6aKxueFi5cxO+pkAS/LI0wyN8j7jTIalRNkWZM3RCJF/g0h2VOxUPEBpTNBnE
+TDBg/C+jwMLVmhSoyHtsZsT7Gwiwv73uK6DJF9nRHXnuJ37vQXcju/WYEbGFewjm+4h8OifgUkE
RT+IZhHDikaq9GlFrfWEjAfuZtgUA4nEkCir26YPgiZP/EKgzG2wXxRVw+mXQtXpw0rn6mMVgiq2
W5NetnkEx5921zeyWwccB3PXPJc8Wn/2PUBscyC6aE8W5z8w2JB/I5VLjlUren0ZGobwL24i252W
SevPfNVs3AW4zz79H0fntRyproXhJ6KKJMItoYPtdt6ecEN5kkQUIsPTn8/nblfNnuBukNb640qY
5t/qqJv6gsTumNNhA9o7BS22TQwRTfujQQ79hPmqe+xDXDt5IbQacjCLYEk7dhB5J0Hl5wu/I75z
kRh1Zy90girzg0HzPdmlkekW2UOfBwEa41TZoWLnQPMxZdPgey/xuvOF8mcrk4SqO57sFu1yorks
KPPwNq4sTVhmd7/Kav0sxTgOidkb+IzA+NHZ9ocJAGXfGcL9cUWFvJT1GgLOSpUpGpmPvPQ2qe/K
o+FNrZFquFc+NxnkwpuqaxnD8K3d5NhXl4/u05pXoPeGweQWezgTToXdj/s1rGvtX7vYD78Ps17q
5zAoqWCf66PjheBmC8wV8EDV+RACkF0Oa1uC1J/b6L5Q246zhJ4SYO1gWZwnZq99YktYJpVGy2aX
rHDVsmaF8b7uX7fQcXyRk6y/+aWt+pd4cpT1Eu6Ou6cM6Ho7W2NPRnu9h87zvHTVZz0dLNKi3IEz
iXSp4VYc3/ndqJAJhJifUebO1CPCtofBm2++7YuJnXaxt6w0ZfjUV9bya5jmkoSuWsc5Gx7ACtae
vqEISjWfYqm8LDzmyuVR3xeVdQGTwcBipk9RvKrzgN0yTOpSWL+PJQxvIBJRcN49s1+/iiur314/
2K/LIFt2oaFoH3p7bs1zqDz7CgT5rJrVe3Ioo7wjGY5PVu8ab+XgFiFgY9cq79yNG5LVrpzljz5u
9iqxHW+5tsFU+albbvJ8uCTYf58oJMhtMw4M+Hp96P3KZ0tft85kYhPSPluh038z/ejGGVPvoNGu
67k/m32puZJnFrOkr90o1wCVcdJqh4KQxVf9zXWiakpGJss28b12elUdgQ+cLmt71k5z/FHeDCvc
KAJeH3t3GaY8jrH73gnD0Q/KGzFdiLIbvzKDLIY12zUEjiSTKH2VbcGhl5x2+bi61IEdBSnoqNee
iGNq16yzgzJOV4mRPxjXAM5jD3adBCWITeLYKyeq53fxo4isLbX8qPy9eXW9sGOU9nKq7EGHtEJu
zDz2Lk+B28VVYsV0obA5EMKXSKXb6Xp0/W6yTu8qSpqGDsOsNdHkEOHe19dw9oIncGuRVY0nH6PC
5zlxy/AjmFzwqog1NyH6omg/pDWRi1xvccOoV8X/r+XyqzoT0I1fPwoikGSNZ2mS1fGms9d1h520
o9fkmxDtj2JW08ldZ5Z+NbbwLEs8vM6D3n8KexY461sIhHQdGLnzuSw5CdxIRPazIl3+vTmOmgyu
oq9frZo6pkcTUSfDsr4S9KGhJvZcFNYGOopEuT9rapa9lBcv7JKxJz0+gUrbX7U0+5yB6XMPuDP4
XzL1dj9dbdmEnzJWdffv8Pq1SlgvQQvsXvMhdfTk3heDV7lp1/kdetxCWcezCWRRnwdtLYYJeYof
0OpPz8VMeFoedGUUZSWitSnbwrg+0qEw8nXD2bGkOxkL7zBrw9/eCXdKUyqnuojGqc7c89xM0rR3
LbgYJie2xi9mYVFP5cozRVjd3oh7ZVY13u1lGPQQauAMl1nG7ZY31d58GsDuXOqi/L76wfKDSNj9
z85icwcAz1Pn7ds76U14BRvMOtGpLoz/NLPaXHm1yjXbPd80aTdgWGK7aUKP6CLPGt8d7U/BOWh1
01+/JPJ7CjmwPnY+uoB7CKwu/rlvhwMbNzB9c2AM7d++H/bfw6FceVrtxXmvJOyYLI1zRbkQ3M+r
U1Aw2ovxvB1FyYQOGfN3CgaeAhltDvIZrw8hhgPD3lvQ1CoCgL8Fr8h7tK5PbiH8rBV+vVwYEHRS
ubtipjDTn1hv43KjbbVz8y6Qx31NQ9s1Mt7wMK2tOCs7onwYWI4ctGinTSmj0ne7ar5oAFJydK9t
OHLBMc2VY9Ju/gDsAFxKiSNGiTPyevePMpAqyWJBzkxltfxb8P+UHPVLnWhZFh97Y7aQx2sMdSat
YeHgWc10E9ZW/mv9mCFYkPgu6FLwYVlCWa63fuqMvugpqt82S0FyYhr7b+Nq4zIejxIAc/Mhgk3U
3RVt7LzulkdCorLsfOldnTs2XFnFGcNB5zEZepEKc8+15d3Rz91p9fjrHXtSp7HUYH5xzSXTQvIk
XRipE7BwL5M1XEqTzSBrr3Uds4kRswn1PtjFrS81I+9Sb9PnUtUmKwYhuFWspk36yD1ORUnCH5yV
LFK9xO5lDbvlI9zmuUmngTMEx0l4W9uwv3h70flwO2XwxAYG3w1plnaNGAABCun9GJtyOU2tlC8o
B6JsCsI123qxfputcc9cKOdXE1rNU0tdSgrMqS8qLKwP3nbkojYZ+glomHOei8HO1xEAgbtQnhtv
rnmDyoK1JKIQLW3bkveyPTpGuB2/R7CqT8cx2C9FpFndyvlxaNF7RgVzb+pAbV3cEQzAHmR5m73O
TYBEN1bOibDEbfCHhIYrMpdj38v21rwuqEIy18NKJbZQXFpdbBffgYztun1/YNnYTxtvxPMirPKC
JElcm0ZHp8lqjzOpI83D1Ig470z1u8PKlvJbMWX1Q1Ems66pWt11uWc63uLnuhL2x1pqN4OYtJ8A
dZvHvmyd3zzsXnb4SqeetxRFtmkblkO6MtGespOiO4q8qJfq05Nghl5ry8tYOioL5TFyilvWJ3Kz
AkCz/HT2oD1Tmxqdlgg9Fs+F/yfEejir/PCAB7OKkuwXFZbTCUQaWrTYtswbwvkcTntoJWWx/CJq
D2immo+r0f4fBu6/Rq7BKzZdCpKJFXjcKjirFZz+3ZZ2eIb2dbPS2uJrFA/W47iaz6DXfV4bBbsi
i5iGT6g9VpCK27IK/XeQhfEMaFXf2QLTGqJDw0W+V39df9IXcMjgpRmm9zFsyo/GDqhlm5kBcCiN
BfFsdX1Pcmr06jRlmB0DeMTJCuI2qdUQu4nWe5vsU2hnRef8xlc28nkuIjvioUW/ovYgzDtcu0OK
kqVL4lUsa6pQTygue6wLmamRNZltks+bVf5wK1LEPtXaeRtJoaHdBX4u6XZMZ3Wo1juv08xFWAcW
fMyz2StbPrTz6HrWaQ+wVoFKTZM8BC9AK5ZvyxFv3YWxbd/egFIrDVm1D378nxoX/7eod62ebLWF
JtdOtA//yt07pjrZ1lr0mRqVcW9HTJzyZ1QaW9/xcWNXFy5KAmjuoVdPLlHx3sMxtHXmy6V1v+2e
c5g7t3Za6EZvWpV5jbGUDVx7i8MtaTfGWf+L50GZv5G1BmZPur50BuS8/ALTBoGXa0L69KzS2a8k
mO7uxD/nqWGG9sNIPkJ/1k4+LF3xfzdilbvhNL2rdS7bZB2jwcqLxVR7CqgbMlr6E9JxbkRKZtGQ
9tpVn7upfTivwvKD5rGUhflgoeyZkRqOmzYtm2P/sMkGH17iMlrViWArx07jxvQ3QBUXOUNd1P2/
BfVe995XYu9eHQL/hzQuufg32j/WoUpKXtbqQY+9adPYIWGTvRMay0+4lrvuqZumg09aHqC1Sb0D
WKfN6gxQDZ6PZOYujj1/f8DvWcjvk6X36Ilpyy4/9lUcfXLMfr9+lJ3hYXJdqCcn9/bV/QHxGjnP
NSCL/KeI//s3hyixiZhDqF5mi7AjtlkNwnDVw+x4KUjTYT0z+kwyHyNlvccrTwn5t36tjI0woQzr
gtpsISjPtuayo9FtKsGNJ7GQ7JxGKpq3t0lBzmTliOrJSkKN0BctrZ62FtrXLuz5n7P2KPhy+Dzt
i4etUdQFjUGB9IF7fxpyuout+XstrG79GwMpRS7BecNGU7c7k+W6pYZrHUyZ66mE/Bu3Xn7zKgtG
nHwQL7Kuba/GqM2qHrnZXeMiOaoh4ykbuMW7aJ0Lep9hv46DNbY6C8c2ah7Hbdjic6iqqDdX6qMk
YxGlu8dPf5lbma62h1tWdjNMU9a2pOD+p4C2vJeNSoTeZNsYzkFBWAb16+SmOod4pMgjniGtXRQa
ts8ntCSiQDDQJ5Ylt4fR8UKvvWcnZdtNOpewtD9iF0KMJ28JygP5j9JAFvcYe6UeTlu5gIHNtgya
m4EPa35DYHXHt5EDS/yrnMmGmAzKZi3ti40N1G+ZFUK0cnBbNT97NrltGTn54QRdx+6kJmsiwfRw
LNCGc8uXKZsr5wkLHDV32j2+23IJ+8wbp6isXyEL9lU/RrYbtnZG+og5fgWODLbPJpxVDcO9B82v
DURgNqfS86Q69VG5mT4dXXGYmzwgsMmbDnAVb8AD7fn48s6/9gddgxDwy2RS+FDJZkScpI0ptMKf
kJCc6P4D76/DnLeviZYsmvbhhiq96W6OYDXTJ+7SMKL5dxbsJ7vHOcEn3Tb9L17myr/Zk1uaxKze
6p+calK8/TUVrenijBH5I1P8Tyq7/FyYf7YJnkuJaExpzoxbee59eTSvRTByXR82NVYcJkF1hdxq
xVsdlXPxtNrNMt2sHnXqHUEVtKcV49BmaNZFTtO8YDZZTPRHxVUdJ5tXGV5RyVjByGgm66PlzNY5
P38z5yXS6Ab/fOTlTmAf82PhA+h8CnkE/U8UX+4f421HBLQAgQqsvUb+g4CkZueA2vDORTAguHJ0
3LxGfRnTILYFdhBkS2O7A3ECfvNdIbKZn2LWiz2FGA3NTWmqh0+7x/ub9zEkcOLN29G7qVFIij9W
Pa1eHjv2NibsD8fTrvV66GTB4HGkVQX++myhehEnKGaKWSpvFzsDyWbujWvmLS2KplAXMuMUrKTa
6cvh5cHNqd3t1Uhr9b/Za2Bvnzb11k62zyzkgKPL/rG5zjIwHBPb+GNxYn2eVhRrngzCa+xNwH4C
bWnq1g0FP5Fr8yoBZFS86GUIgh3TopHG3GNHpjUqgEQcKiRCnwfAfS9qAUrUN1ZDAn3VPI9+ZIKn
kWmXoUVN8wZbWLV3dV2GxzXA435Fvh78FvFmqxzBhv3dDcLlTfLNEj24mp3M1jZADRraw+uARiD8
E4DN/yoK3pbLVndrl5GDADIY2oyC1xD23b9DlLC8+KW/A/K3XUTZkrCXx7W2qvq+qpVm2vDa+dPv
Y297tLe4/wmXt/1pi7Ct07gvlJ/o2fdh9SQ+EQv1arrGxRKl1VKplouDJhVgRv5zZhKGauLLkkl5
WM2tb6Ig72S7nEUUbhVZ8yswhP31Ims3hg3Z++GnWqcDzxV0OnfF0ssQKNStP9xx0X8biMI/JCDr
4+3whfm5W9gOXiqqkIr7YagtMoZ3a4lPBQz5kCOcPPos7saWwWT1VPcoduLQ0q4ERDnh+aqs1wB9
B2avox5+Qcl96Yy/4Pox2TY9g+hvqoeyq6U9FDAxsvLStZxRwIndizUVXpFXc6EKu3gCwMXrlaB3
rcd/dEtJJ1dIWRi27HiO66wTe+ucrX6w3O+2LrT54K0K1y//AwDXaigQfYqBsYeEL64N/45xX/8q
HW0cnqFjVidyOPvgHg0ZV3U54vsK4tqE6WE57gWBUjXirQRYmEbdvyyBawA3B6QK5bN0tS9fAaqC
VyDYWv4JRnYKe66W75rsxhcspluXOgHnA5apeeTst+bGepWcXS9+sckwDcNFRHmwqRrZaWgsv7xf
m95rvtV+33FcSmWJy8oCFl7iCMjoFAbAIycUXuWcSXtFotLuEd4dIQ0an7Cp7P3N8KvbkNA343Mu
hX4X7WNO+wBxG56Uxn1vN8Dd7dy47eFlNca9ZznRIpD7qJJ4ro52bVNFSS3w7OrGCFcSguFD/aT2
WhU/G9FU4gFAaCmiNOiLyE8AkQ6TeyYIxS2SjMZPdFMN11aXng8JPRjOpbmKx7sp2tf3fjwMZcPC
HVUSmxbWQUNxntt9ltew5aS/LPs8rpQxIuCD4OAcuu/3kfZz5KN2/aa5lRC1d/7Ojyd7gMrv4pi1
n69x7/PPWNZlyNaj5KcIShJQg7no3uJtDd/tOIi/uYYnOaXOzbb+7Vuv+G/RFX/dyRt+RvYS6tMG
g7Ukqug3mTcH0HFqMZYFv13OPkslc0zKyGu0BuLIl1aN5sPH2W+dGrJNij8dY0b47ejF8jJIt7m3
GHVexz4yaFDqge+rKcQOxzDPYWJbfjUCHIf7yFM/N51Rz77pGvtpcdChPjTFZD30LYoWbs5uf+wp
mXdRZ1d1/WgmBaeC8hPDVauaJhehpcgBaKZDwJY70nvv0M1dtTMF8rlrB5WubAlJzzK9JKsI4svQ
oe9cOst8pz5ojJNGuuqpd4jeeRaciio7qkn/YDORCACMz9SlAXG6W902A51jNBo16JbqSqV25G8c
Yp0bEwvjbS5nVKSOH8Hu6BTZ8jh/yeXd52YcbfnSLtWg3yIKPavroBrzNfvzqiTH7gEv7YsnXrdg
KtFeuwj8zorpv52SsNgPtC9glW9sJLHOzeAuj77biZvsC3ONmRcQWsSW672iaNn8jGVrHD+OxkVe
Ga5B27yXfWF3eSk3FDsOHAyI4FqM8tGmHeGpduxOwDDUY32Sa9FGl65fRPmAiK8CIF7MVPyDUqim
HyZuev1e0BEtEgapiW/gaMdbASDrn9DATxHQ4zLzi+OkzXlAKK+4iOCYLrGelvXaoOx9rWa3dk+9
2xdNBjW8y2fnKKC6lYUY87GFDCNgpnXYzRNPu/b6elgzj31fy2nCJcHNJ24Q3PwQXekiVKx4q3DK
izFIuuKYzM0jMr+9+PWhDgiWCS0nGPlxHrXVnho0PlezclQkFX6LJWVQnR5HOq/vhohInk5r+RKH
o76bFpd23dgKUANZO+qpAa5F5IJ205uE/0r1bNGkaYbC874zUexBGlq+9q7+IY5/Vc9b9L4eTXlr
Ntf8HLGcyKTSNJylrOvrfpumOEBfwdUxpRCxKP/63Xaq+xl2aM1bY43XlZRD/plGh8+i+IrCtWZv
ftybvvw1xEF/DrfJxp80eZt9QcIvhlO8HiHpggdDctp9oTx3YJkFOE6hjrNPoenyN4qFCFN/WZ0u
ncupuyJDGF6NtnzFvLn7e5wJzdWVIgNb1fMyH6gQeBMnVrXQ/od0ok3bSbt1zl9ufOgGE3j3nrH6
+Dq2Zmgy7GD02xU1O/hvnur5pzz2KUfnhR3BDwo95L3Tstv7TesuJ1eOPQOhtT0Js0SnSlb1ni7z
TCTY5HBYZdrY09kco/7DhFXni6jXB+E77QnH5JxtjHcPswTX1HgOfq6xrngg+5ogpKPXmT9O7bNT
FX17bsq9foIaaS/K2donY5Vezlnmwjlu+3IamIWSKj7ii+ir/ZlPeZpzRsKmR00S2FPKhou61Ovl
aZbwBS89l83AF0jV85u90RHkx/2cIakgzHWTM2JVf4hRdOs6HIAFj5X7Yhx9OBE93HxxyB+i9zf3
v2pwJsc/r7iI3O/DUJWUDlRr8+COtnhzVRB9K1C+yRSPUbEkkQVJHGJeHZOhrdy/G+qoI7HjZb0p
oddL49WIYNoDgrYbvmAD0tPvCVCPJJ/94P32dB3oE+Qq3gHo7aZNl45o+qs80E+0jiv7i12I2GMk
cEmssqX/wDfGGLANBcKq2jHkGtv+Y0HzMa9X71vTSeDOedrUPt34Q74j2yLYhCCC4w3vIabWOhpq
Jy3UbF8Ogdool01t6XRAL3eQysRdER2jvMrV2pKe9euCfHx80/XgFWBKwbK/hlEH0HCQzKeTegit
/RHBLLpwhj7rv2DxoMPXYfm66w99dlwRTWeIrn3LO65E+69tz18tDSid6hRgAo3h6nnNkU3sufsT
uDBiNQ4WI/rcOpx2JW3a4a44MPbo82Z3vpUZ2FH1CrlEb9JsxSwWCeSeYbCs7NiK74pKFQNin4bt
KEZxJO7DaYYh3bmgLxyDCLOmri9YMFe9PLPP+59xPwZYjvxFbRRH+/IjQNx2Z4eWeRakefm5fwza
eWTcnIvM0Ujkv9llbQEL2laUh+vGtMxDG10MzwRzGwO2SgXrI7SYQ19Yhqlr3pM2DPTwfHSrKgDz
NseAfI+yQNGBtvaNSWWZ+b2lxJLR6O6dmNLQult7Nr58jB3zn+/rLeNAke/0RzDaEqxXMn6XRxxQ
0QYlpRJ02hwEwImc4jYkwCPpeAxdsPJLznfsfNosJrmafSFOXJVoFSSyITivmkk6GdYa5cm6o7C9
LQysQcptuo0PhNGb6uQgAtmfndmMDqQJ9Tenr3OY3htoSTtKRIOKIcVL4qhcHlUQPK8b3vCkD/ot
eIpbER5PCPnUekUX8dVcYPNW3Spe1fZuCcXoX3bZl+x+9rb651gXjvrrYjkgL9AqgToUhOua2HUR
/Yh15AfPtOyOPi+1pVycRrqRWaBsKuvmraiDdOJQ6NKhn7CZJAbtm3nZJ+5ejn7ZIMJKSWu0u3Tk
AoGMmIsJNWe6e4htH+LZDAIRLWC29R//7+JfN2zHFON60UM7aF3cnMFrinztNvnhzZ36xB4G3O0r
sYbZMOwC+Db2/Wj+gI31u/t2DSF9gCmRbSJnNeiyPTOeepsNOlmwTLngqmgAshp1PGDROP7nYtrp
T+0Ylva5i8Llr1R9fFLBMfaXyWNfSChG3U8hqk8JOzPPj0ZPc3s6lj0aXrtjri1EL6WkKKJQ/aDy
Je7q3xYk/vjYKRmNue/H+zkIrXVPVt0oK6m+XAbMy6087UVZYh7BrJwGWxD9QWfmv5qiLx+UDmFA
I+Wy2UZridjkOKb9NDBKbCkuGbt/h7flo7dkaIPCE/dcJbJZvOIy674tHj3rsL/cnlPnISi3UYvd
fAIKux96HcunruvCnZLgQLyLnvpRdnQ7qh5cgWvyto6QE39lHeLzOjoVvg1fMi4IOjjkOx9Euz25
lTigo6ztuPEgOUzS9XpcxlEUz82BtPKtZWF/9rl00RDgq8sKMW7Hg1uVdXiKoLl/MmyRqed2nKJl
gs75+GZPIh7wAg4or6PdW4D659JPavcQPDja/Bhj02UDzM/fQNo7owp5dhdrWdU3tY7dO28zxKUo
3MsMy/vblOJ42zYRPLjdePzay6o5kYlUPYR2GNCogaYB9gGBYTlUvwm66Lu0ccWO6VpsDxbCvDGd
B7PB+snhe4uhgdW0n8PHFmcoNwR3p2N1Lc7EGog8dKf+R1wGFnRac3wgYtyeDtjHa2OFeAfbIi7z
iij7e2vT5aPTLGzGR2GBfoWGaBxWMTdEYS7nk3Hc5Yx0ZPqJrsx6WlUJw44S8x5jqYlzDG3dH6RR
dopjBrR+XK33SK3Dq9777ZNU7u3BwazyvIXbXc2DdGZWMm/2Yri77HCYz4jP5V20DMNVWy7qaqtm
xiT+y84dsfwGl8CNM6rqAVUYLjB3cyhvicUPhMM9KT5b/HUxtohyaH/V10MK++Ku3X4LOYURnLT6
m5aIai2+kd9qKfW/rgkws2yT9b6hGnolz2B9qJdtvvqIQB48rxr+1LtnXQH71it/FJsNY7W6RUEd
P8jlS9E3Fk6DktDB5jkwFzdLP2ScZBHAo9NJyDB7z+FMYSERZAvgsQ3NTVzBTeKixwUj56B/JZNp
W5CARZZJWD3bF9dF4ChWq8vdqVy/t0sL5Aq4peJsXwZ1GdU2sRaTWZ8OFUvf4vll1oety5VqIzql
mHYk80aAcKeyoacdyGuY0QCGRt5GyyBFGArdpHbtfI51aF0pqCjuimgLf2yW7wHKReIGBzL92itr
RrRhVx+rE8K6zKv7AMGyXq3lmO8xwnRZEQ9RLglovOtnq8ysitpzaFGCWCN7SyYm3y/3oXP2WF7J
It1OGKQ+Q/S1l+mIlwvLrPcZmX66Hw+hXwANQV+9kVmb5LrU6sOlgW6xfY680jqjja2xJtjxacOE
SaBncfw+HJxmFWbwb8HUDb8kDpoXqHEMzytEZW81y5mStokbkscI9fEwZwBY7pjuXXh88PwiWjE6
+q+A36ozd7Hlv73urBwigJ0VzvrR4Z2DvJ0Le2IqtbvbuNfCSYXnO2/SEmaDmrfbu13WPYt0tbk3
tjD7rofw5LIhjhkRM6wNpQv0zoOziw+1D1Nam1mWCRVjWKSjlQnCPcasdmdEQKAq+9tkzX108uu9
+RYFPigsEFzOPoRWLlzG6hlNGKgOQIF13fu4vWgPDpCaPoxDnNFdwuRfZ3ju5t9BF5Tf8WeMkB7h
StCYX996qdrXeNwD/dL6uAiU6tvvY0dPbRLvpLUkavIjFhx80TjqGhRF7lQ/9rWHhAth2bkRVXU3
twWwN833Gxzgtt+VvW/f49AezhbcS5sz+9bvG0Mh+j9cbpgxrAaGkSIy4fbet1bXP7soMPiOp5mL
cA4qWgEISYGYDDw3dVbE1ZdqHxDpqtmFgca1nTFVLFkApoB8aG7PfrWLTxdR3uOIlyRzo46blq81
4BZZWYEU3ETKVFynPGXbh43IbE6gxvDfBbQCXYW9ISY3Ixu6srrytKKGwNcO3xDe4Yf0XvQaDC/y
OPaLcdp6gV1WM6om4/yjgre9w6Juo+dvLXSHsc8ChijLxH8NyKpM9i/rX+p41NG6/lzfSMCZwnvI
3UpgzWc1vCBR31E3oS2qEoadrkhWTGkXRsHoZtRQ5IDByEmG3ktbSgJ+4WuDSEYJNuX2aKb/CjyY
zjeiDOKXzdkRakhTzk2VBN6KBxAzynwK28m5tgNSHSyf82lfJJ4vZdpiThd7Cu9MI0nl07HutjuH
bAJGs8npztO4OaTj2v3xLAKG9jrulyULg+b4VgSqSFtFLuu5Jo7np9TB+JehQlx2VqrTIRo7xz6j
390jct4Pb3H+9hr3ipijgnvpgPJbvUb+VMPiKuQ9rv+g2m7KSYNFZgyeI+qE/EP+UrkSBxuXlnOH
4mIFh5ysn1OMGQ+AOaz/M2vrX9uptD6BGPzusuOAvsdcRkhs3ZbX1TbDTUirQ+QZa/NQWwvPBh1C
j2rnZ4sFsy1vFJAUKbUKD9O4xgno1/bPD8oxx3Eg+DfZ4n0leb9MoLzh5VDvvpEBVtxsxCuP0uu7
M3Bbjx/J7KcJ+MBPLLn0Kid+T78t2rCsVQ1QjKo8/biXnf7VlVb3bMWBdRGhOd4N6i/8n4BRRzrF
c1/hdalAKoMgPrlz3bwcx+qdKNkWgA86/hvgTyLA4LC/xNgUBU+kGFGNOsXP3hCVD3Wxrx9fkphH
F2b/vzD0l++NYvrAT3X8GZwRsfi0sDskLLDNHRDannrDPN5Z6P9fvkyG2F4sHorUxPZy28b/cXZm
221j57Z+lYy6RzYWgIUFnLGTC4IEKYrqG8u+wXAjo+97PP356GSfXWIp0rFGchHHVQQJYHX/P+c3
c8w0nbF8j3TTvFVIrc8C08mvE2Ppv5mNOZqYN+y0ZLan1YDSlyormLWUJgCHuhYLhGAitFQf+NYU
DJco+YAcglUrEs9qE4rZiCNslFGhUz44A57ZDSvNfBV2fVJsWvIE72ydZSLF3/pt6i2kRZNLI/pS
x4uVfI0DQZ9JzKjEXWonP3WUhhur6bPlOQZF5red1TtXziDQFXVa1h+aEN/FnuQk/bFtKVNtIqnX
SAC7SiVnUYjGpKQoHHbpOmgTNDhxAhpvi/Paye9Arbhi085ReYFSWHswKorQvltYdeSXig62l6J3
DH3MRPJHFQV2uZ1rnDKryGH9BoZk5PpjKmxbbBuy2QxvzngIADWGYWlsVH8Fruyp14J9Ow+TW3sV
ywDculmKYPY48I31AZXdTFyg22CnopyUDBLPT9TPnEExSftWr5kJ9QBkNpPfdJ0809RcG19yGvJe
lwViuGURVN39ODphdLaUxmjdgFZbplVaa4xcDnPmuZp/ycvbYL5C+uVkhzzQMmhubKST9lK2dTIR
9osYw4fUgSR8amLLWWtVPWilb0q7XiNCNwjRaZReVfyjYTn3+nqOlD5+Rpx/bBdy0tWwHFWlA9YE
SMwhg79nPhb0k9x7erNpycyYpfOnKqICG19UdmuiaSjqUWz0HJTgvG2XmfMubdlUXkBLMUaP6k6N
NtJFlD/cTl3KMSi1Eb/kgW5Vk5dIq20uaKM5Dm6TXDYhOjKF+m4lw6JZzqveNYvbpUF5d6XbOuJv
D7vh0lybDud2VM5Suvd6oTfdahqsfjpQbZu/ytJFDLLCJ9P7ZUSf0101AXI2NtRK2sOqRyZU7ixb
jGuj1WjY50sr7lxc8xf25ODPoEA4mVgkSvVAMdL5NOeLvaVZWO9NDg83zWTeRMaU7FRB5axvlOXV
SlrfaprfX0IcLPu+tqzNbCnKAhWqKlrts/jMPk9j7YBaE2O9vBa5YCMpURtKp0GOMnZ2vpF5yv7Z
SIIeGZGbXcxR5dyzRLhbq+pYpeKUhdhw2m2MVeAJ+gyzRy3Z9qxySUVJAePYW8Y0/UTaILykOcpk
2qAwaH/b2XUxONH1UmmKQIey8O0MfXvbJpmkmBpk1hpZknE9L9p8QSUwRaJ79BuuiINvPzeBQioU
VTL6arYVdvAinvxl6uZ1mNvV41Tr6P+tYfqEQqZ5sA2NXk4mC/HFrc1x55ojehw2Pv09xMMWj3zc
TB7tlIl3oxzHy2PE7lNp4iz0OFC6vpk683lc99mjlVXjlxRcUeNFjAqTHjuXWmAZHBbVIEEUef7Y
MeLWkpA4YrXTXt3gUhXftZjwHtyW1v1ixPlFqqskXOXV1H/KZ3TfmHXKreSUfXA4t+7aGrH0asbj
81SRS3Zbj3OD+p9zs28xHXCqwyBOLm8U3etaGX4polGwa297a50Komgz1xR3ld4O2mZy4FY2oYYB
pzDrqzROmWxm6AafrSnBexPbS3hXO229Rxi+rIdisn8Ymk7lgNKZ47F+INeuW3M/0li7aIVhPJlW
Nl0XCoWyjm3o0BjSEOjXuwDRCv6Mm7DBoIofMtn0dpOAXTHCa5eveNmqpf2J9xLHpQkHo5kxtGI7
ddAxdGF4blcg41ZmpE1PlBqay45SF2Xgol/Du0geOwwTD+Eg7DX0wtm3wzDHYI7SVl81jmyaTaYZ
dr7GCtpexvBv7Ev8COTLUGijLH9rjJ3xJRl1WaI2QDa0xjrf6P6slYsn0knc5yn9wJH3ZPJ1ZVbD
ZzqottgZCJIqH7hE90R57wnjHZpPE9thvSIGD6uWVJGzTovSHjY6R8PkUu8qGV5ExyOKFyR1vW7n
pFi8IagoARVRXvmFicJ82y/NuAUITRW6h494FEm47hfbCbXI19wR00ZpzMOx72uVy07oQ4vcD/rJ
ZQWucGcVkeOXOlLFfaB1WJ+RWd2C4cHCM5sVGwBXxcOy78rC9N2WQ94Qaw3tMWpcHDC6nim6Z1/V
O5CP8i5Pd8141FEe8Rt+k2c2lS/XSnuPea1fD/QfdlU7Dt/iGb/JJDt0UnTkTMFL7VJqq0FrEMsw
kP2plTV6UzMZv6FoAVtlUA9iQ4Ha6IjUTWpPsDdDZK7SGSNrEDUgT5pEUIUtUD/m7Im0oQHDCiho
2dXVgJqYo9Ke74UOdJiPJgsdCzNV0moTqCA7s5ET70EnjedmhC92ilBbtvrEemBwQOANq0oC4tEB
oXEO3El+RxA4tnhQu/phoLz5I2M5+haR4LHJDTO/aha3/tRw/N1M8zh7lJmLbaEr3JxpUmnFes5C
7S6RbvU850a+QWpPB3LQmtIzFEV4tTjHGAkKQxZO2KCm3agVP3K4KA9LoOiGy86u2ZYsCJ8DiZQ8
jUSziZwBsVdgaOid7KeWIE6asY64hGmYIkdP5LalQeKzHgXXrZrnB7e0Cvo1SfJAOda573OcZUhH
4jz3h5b7h0CE1lqMMuC2gq3GSMe19TxyePG11kLBh1P3+yLTBYWaU1aeQjDJyVBQR0ZUTmeqaMLE
G5JB2+s0ntfNqLMFRoshiAg3iFomqL5ZOwaa261uIuI6oy2J+cWYTC2mjl7S3aLb0OjrQSFlOxtE
k+8gwWY3Zkz1CLZX4nESwJfiVkgPJy1kd9sDsfraLwbqKRfpSEwG7y7pDNg0C92QKxbn+RM5F82t
VoNwwG/I4a0QFbYy10ymLdxOV/gci5bwLE0KGfFmN+KCiuxRHULX5iBZ9x5hV3SNX/Vt1NHztPMn
fXSW415zgbi4hI1R3iB4cQ7SjbvkMaw6E06OmXhNVpq7xrQq9dkq2yVn3sFI58VxWe0WG9c6x1CI
BqMkuCJdyn66TRAzq3WU68ayNhe9aXeyQBaJKk84lGkjvbPoWmTtfTb3Se53R4jPtqsXWHlQ7FS4
tfViWDiD2Fn+QMLAkHhtHDZHoZubhN+zMYh5k4u6oT+pIGEFd8MMOkX35rmKORiYRc4Zenan3ILM
RMn1+xAndf6zyxVSGTpkaXY2Hz99Xzuzru0oX2j5GpvERGXUcRqsUR1QmOZgu7YwvoAAUIqhpwpZ
3bqFHlmRZ1GHGPaZNY5qS86wmxO+yh3xIpZZ24s6oY7hOKNqdjA8ilvak+5tU4nhvhurydg0akbB
xiZ3yi+0Lu/HcwqRyU1BSuSnZbDnzCMYfox9087HwM+gP+3KyqrO4yKlqUEtjS4mXBexnxiaXpTW
zmPcNdi4LE6B32MSzYO9WbJl/5xA2bKxG8HyRfw6z19nmiE1wUNj+xUHBVzCoefcdi4bN1Bbujgy
2NTovy/CVMRfJxx+d6Y2W586DhSoTtCQ4UyQUWzte0gl86oBDwNXjOOjc0dLbqzvkqD0UFhRw82Z
jCrHPQ8AdmycpMcy6uB1mjaAC7HIoNnqbkt6Ir7RLfrlDOnjgu68RF6FdKjb4kh0w1VG/fIBVVDC
MpCGAfuSaPxZ0XTeUvOQsZf3sj9LAiH71TgCyoPYEP/obeqddMmc8SutneQOTMN45VL2T9e1pPrG
j7Wq9WyUchcIMy1W9Mqrxx6633ZQkX2eB/BYMkI1f/YVXZxtKMaRaVqjp53zeZdu5yhjmy1deylQ
y0+byUZ6lrhGm2yigCMaffMEY7iLj6Jwc9N30JLLPRIv/llmo1JfQwtVFToTxB8rZ9ESVG8UqLdm
V8h1X2OMAPLE5pWhbYLUqXKmKLeeMLt0NNy+RQsGtBV4gmnb1Eqn67zMZ1NKS49eQUj1kqP7Cm73
8LVW1QiqIu3c8ax3Z+U3HN982STFFXpCQFbIxLJ9mZAVRYd8vMzytN7bQRBdFmUSIEjrzAeVayLd
J1kOG6Gnx3fpdLW7NRMXIJgm74VezmdWYEna20Hq7lN2JqCY5nGnkqm1r4s6cNsLmv1sZOCEJMoo
1/U8wWZztUiRX7RgWKqr4Bqn3XIxtwzMrndKv21FDmoP4Q8oo3yP79vifFfg0IigNF3EdFPpgHe2
+AJ4n71xEEf5cxAd/W/R1HwJrS7z3CMRyivqTH3mHCA2tIGWNSSO9opq0owCTQR66Amt68UmNBNK
mkSJpYcRKe62NMAx6rVsnyYIEfpZwmLKXrKv1n0l5M4a+6bCnpF1zrpUqQbNKLM32J8+ZRI3ty3q
T7lRiUsBOQ32zzJuC3eR932st9+JWG+uGxtOEmOjvLOWxbyLItB6LJs6pTpynVS8qimWbpWRJnzP
DFkLjUqnkQjQ8+8wQeZzs53GjRQcdVYMJsGsOpsG9TU9ALk3Q7m5RA07KA8RtrPPh3qiiwFblK2f
MzX3rjHlPtshSg1VOrbfStheh9k+gpy6cb6TAg6011asaIPqhm2bLtVZO1nu3aIV9hXUGHnHgV47
0FO0zgW2HwrpPOhir3eUd2sKQekW5IjSIXym2XmBC0V4U6FUfLCyrPpaN43YWQjHOHKGE10keF5b
jKus/HOD85tI5X61xN24i8IuOHeKYFw7THrfJYEC945dTJRECvAfJv3CNaGynRflAyvyOGNfThJ3
Z5B+hn0wyHBMQbv/3Moai0uN224lEd5vaTIw+gJdVfPGorYT7pwyre9VY6QPOiSDFa5PzTe0Cs9r
C6xh3SAqq1ZDO8RnZYutfin09hamqDw44peiaDRqfO4aMyXCBoNzbacXl4ljdig0JSWzYMFzESUD
UCqCaBBhW0F3PiXIT4rKdPcZ7KKHhip7szJoX1+FlS0OU6/Gp7bWf8yLGT8JW0S3qovSK9uO6nVo
cPbT0z7bIeOxLxAbtD4ZczZccSeodhUNkS0tNPatAAuP8xZ9TZTC4Zcggpq36ThXg3dNcCEhQz32
TRmU6DQ+62KWn8a213xtspILygtQBUSfbZSJTjksnQGqITixHyy86rut4bqZeVOvKGoI/FCyHy8j
rZm/9toUnvdLl2ygqgiMYiVFjXoH2zhll5nH4IWts8yA1zb7LnkiCUSSmCCBb0lSGtUhYbGKsO6N
sm4JdsKPkq0g7OWjsWo0JYNLPUpL6gcZWVL9LYrk2Eo82EE5TQKOPUyHDGfXyRFGg9ZjdCGfy685
RS0S6FEQdbhMOT0v7SU9ojRjJjA4FVyxvoICWJV2hiD5Ai0KUbr+Ao8nZPcLnd13FqShtxp6zPL5
bcDwf+AX2y4U6D+ljXXhiGJNkc1tBMali/64Bv7wsY8+AUkDPcnVOFfGnpvzuW6nfdHo7yDX/9O3
Nl9+aw5pQmVZIfb4ifFPbtus+1iElWGf5ANoAilXmjZyT4njprUWe9XqY/VBsPlJJmioBRQKm9TY
h21/xVn3E+vcO3T4/3RLTjDRc4CKEA2rsefsA9kgvNNS3BEfepKn8fb2qCOsMvAUlXnwzermL4pX
/YOffYLmpyWHKMxUPSURCFdmKc5i7YNBLX/JtDfxMBu0iPYRBpS1GRsmvCan+djDlCc4frwmTiJ1
uCFsFXEEpj5KwY9FYMgjC/xPozKvKygmsaw4WsPWezKT+Z27ffyAV+Du8mRMNqLUIz1R1d5GqKRR
cSLwmm1g58fQlj8YSiRPRqelqEsi6eMiIv1pVvkVxvn1x97Ek9E5pb2TtKKo9pnrfEmb8hpB5M+P
ffTp2KzNLs2pk+xZU690jnDl8LFoLHkyNKe6b+i+xvNeJ7XBma7lnH4sheE01L6HlApWIJz3IQGg
a0sco4jccPzYC36aa68qodfUySeGvWNeIS2qz5An9x97lNZJTFDUIsRvnX7c2+Nw3opwq5fJzYce
pXUyMnmSS92gAN0X7DXIOvvcqu6Dd/xkZDomtMxOtMM+aNN6gypNblQ9Gx+84yfDMx4EaAiUbnsx
J8FlM3F0JeMh/tiqaZ2MyxTSSS1NhN3tEapQ9fZzEMgPfvOTgZlQ9WjGBryyjJDJuFrJ2SC30nem
rePvf2Xask7GZqPlFZvJpQPBqjrcC5Rrg0h88JGeDE/HbaMUxG9OWJLC2RIeGqv8+qEX8TTjXgtb
Jx3Cpt6jOcKPkqVqVQvodx/79JOl0wonCa8dzD8TOEQVLXxIpmT82BJkngxPYmcXQ6Z9tQ+EOHo3
FZvZFO7Yx776yQh1BLqrRZXlPiwWB6rMcEnDqvQ+9uEnY7QAGJYIzst7nFPpCoyOL3CEf/DDT4Zo
n7Vx3g8sbrGe3YNC4hRZ9O9lXctfCe6vvOnmyRjF76ibcyK5MRjK7w0t2ZZW/0jLHbxgRSipEFp5
VPers0ot+6mkAdEWy0E6br74wFfCR9y/6VkiaZupoHU56xxr5Rx00DS0P+SEHAy9Y3+MZ2g8dCE3
QTNGHkATpFcaRuxmRsDbI8mVsyH39UwWwjh8VxO1BKy+K87+zvVYuOlVpiP1ReY5XWJdivcK8toq
irSzrLfu4sa9Sohz68fh0zRHFKqWFBEqR72l4LKVKrTx3imK1O9sPdygQXP9tHGPZeHqJsWLtcnC
XiCej4YzgZpWouchaGA+nyYV+gvnvPaBtIydmTVjucIDqf2Al62IMJEDciHQ1YOFHl2M5rZCkHLA
tl1ScUqgLkfxlVsHwRXw2I0etsPnZDawA3f2eiZJeYP55Vw4zdOCtuHM6rMrrRhan3K9xvm8nL5O
LjsDWz/PqTLUelCpndCgV2FApj7kxEcsthIDFJRpQK2stROiwwK1Fsb2Ajebtcqj4BCHPerm8lxU
2RkH1+JucoJgKzVI8Taej0s4f/hAZ/SwA/hMy7gepHk9OHL0OQTmOKzVhPWxcyevoB21of3Te3bi
Zp+SGA1i3GlbgZ7qOoUGB7DwsnJhDudl8rBkueOxOytmn2bwDrjPfaXNI9UR/MbsN9du5qTzGhj5
tYVlzUNBDRmsmeYdkA1yH9LIOYAwHZHkzAcNYzJGUemJMAg8h6dfa6ZU9GHtaRuA4d3ZpsCRUygf
sWL7SEkR7c5AR5SAjF5g8KPOfQ+4OcbsC6nOgwKk+/ZIY9HDho5x0zaac8ds1UQn26rBkdPT7kyS
C6p67g6B212WvIxHkvPGcWFabp2GXRbQqVF6+TDvqDEdxrB4GLt5K1KnLzYlvRbbcu3stkXWcpil
fpGAbd20oLW9SLn4+wSc2QEo8zlWwM7rav1BIJ/ydZDxvGgJJXfp5OmexpOzVZhQbAdbvBVuSZfY
0rs9iiAcbmjV/3RpZa9zBbxAUYM66/EPrmu6nKvQdnLiXxYg2r3+vFjLTdeR0XbthqqF+d82gLjE
dKDfOwM/LxjCtFcNJGcrMU8XM8mBgIPmesFMTKuMZmM3mPtwyuST1fdYhhtHv4PhYh/kWNLvBPSc
fxpBI3ETrNGj++nOd5CeLiR1DeMhKHtSQcqz1LT1Qwz/mKJPq/u94V7XWkKzZUwO8O/WML/ObBMR
jDsNfnsUZuAFFZtaNqveShMewTxvnTgEJgXcA7gI77R39MFhGJtuUrBZfj7G+y41zymxf1Ph4FyK
xAB11jWM7HmplqclzjIYInEst+RkGF45ki4/1NE+1037J1EgMzwWeNBEsri4LWyp4sWvh9g8SIMm
/9roJ90Hbn4hY9dw1oD6UXEug9ogQQq0dTFXx53VlygiAQYkUOZJmvvPIii0BLhR/RjHeroTbUGL
EHP0YViCxyy2j2bKZcivLEo/vpGXewQrjA1I1W5/rGOVFhJbHCYrIFNMM4G1w5LzFTexeHQ1DnH4
O4hPpklerzXofghm0Zrz50G/klBhNtM4a4hWqqMSUDWatnGwjj1EWAs3TtuotZM2gKVU2PAsIpyo
c6wXh3bOrlChBRdknFxpTOFVQRHQNDWcDAjOCN4Z4fExHQh4+5+FXe2KtNnxgmlXIf42P1ARhPCA
XsCEqLFscqQ0sgY5hyuW4RzUy4+qQEWYtmZ6h9rRQHo7hk/Up8CH2VOseU3Raxd6iU7YG/uObnrm
lv13DelIA4OqqO+Dpn9G5qmdQ4pEWTzzLOmP9PtQA+A480jXdaeWW3YVi4+Qo1rWCOZRONIK+z5Y
DQfqwSa9UMOupef45WYr+yLmbiYAeEixmlbGxl1QgkRuU5Bv0Fx3I7bVtCOY0rS6EFVWM/ForNJ2
Aem7X6grhju9q+NPmW525X7QrGH2OvSqh2QcXOWZbve5aVFNm2D390M+Ij5NW2emT2N3X3twPV7h
dgsiJkveY95HT9Vh16WxnK+BAeG/hOiNVwpgkxAObBogaDsXacd2ScvwMGTj2SBFs8c1H0EiqK3r
VOn52rQpH2uuftaSGLUxJeh1b87DawqPxHktVj+iV0rMyLdJyBlK11bnGoz9+osix8dLpybcykoB
v3Ob+yHKxCedZ4oKNsebCLyltCpZPUA6W/q1Q/fSXDuJoZ6ywaWFVuu6c1nnyw56+byzJEq5ibCU
bZ3QGwCgnn4N0wilB1TUgtao+RMIjXNbNrRFuyz+Yer04NCgivKpnwv9vBrc8GlounxT44ZfZ8zI
UFnKSCUrNjWZF8V9h0kqhhKTZGK40no0A32Qw3JTnWPSSzLu8TOKsxBt7c+ZmKwHVVfzlZbk9GoL
maOftyaxcQ0sm2be0VMCjXmVdMNybekLJw/6XcxoIYDRDNGJX7WZSsh8Qe1E09aYai/Xs4Y1qzRx
LrgCR0leFe15GE3A3Ygx629GLML3JcXyA36f4gFrYb/ppBk+IuKu2CH01dj5ZGjNO9RFU7lPBZlZ
ujAjSTZbSz+ujwomoSQrV2PF6VlbLOxOVqQhOXA3cVCTPGHP5nosrYsRrDTtdkw86Zg9WG0wEuwR
3NBQ0QRWvybbGiylbOwgO5k9V0CHhMAtrh8CdmIeysvieg4TnlyutH8lyP7X9+n/hM/l9b92m+0/
/5s/fy+RsWBC6k7++M/tc3n5NX9u//v4b/2/f+rlv/PP+zLnv6f/yIt/g8/993XXX7uvL/6wKWj9
zjf9czPfPrd91v36dL7h8Z/8//3Lvz3/+pT7uXr+xx+4UIru+GlhXBZ//Puvzn784w/FufG//vzx
//6740/8xx8bmF7NMye7f33W//wLz1/b7h9/WObfBXV8xbJh2bYCD/DH38bn49+Y9t8t0zQBfTqG
YwvT4BhGEkMX/eMP4fxdF+gEdR1xjmuax8JpW/a//sr4u2lbQrrI/AGzcqL9n+/14sH874P6W9Hn
12VcdC1f5sWxWHFJIYTCfmAI0+GPp2c1CYcv0hwch45m+GMobOIEaGX/6W78+6p/vsrxTPa/RxI+
luQo/st1TOVaunFyTo7atDS6kRgeULT1U+dmEzrIcthHTHjDSnWkQr19weM57eSCpsu9IUrSRWR9
WqwkOwoa/QLAdapRDpI8XJ3hxOn2aQGL+O1L/eUOurbpquPPs7mBjnP8+z8VXOe5S7JCQ+hKm674
0rJR8EKtiu7fvoo4VkFOfpElLEvxmvAmmcZJHUPYc4jAkp2kiYwfWV+AstCgb3dnaFrNeC/L56DL
jyFQvWH6k1C9n7EdeSJqAjUijd4vb3+hV+4w767Of7jBlnFag2vRipTwJ5CBWtIYVgaWIa9su/Zr
2KMN/8C1pGVipnd4l06L8WHByaVIIOS39Hqvqnrs7yuVynWsMu29THnxyrsKVNcmFsZxdUeqk/rC
CGZ/pkFnA5tNzL1AeHFvE3KEME0rLyR8susU5/UeTRCA9kYEkHx10RHbh9Jw0BKiCvQh6FelkQzn
SZch567omL59Q15559Dx8LIZps56ZZ6Ub2Ye9CJw967qHJMZwIcaJEf5e+XVX6PWtrkLSrcw61g6
U9Cf32y24j2aSVIFkEJN4THo9j5VODXfKeQcv+zJm80bxGxG3qmNAuJkcjjm9BATBeXLpkzn2wsE
l8QRxvdyTpozM581ZxUJ4MIuCUt3b9/H10aVg2FaNxQTtGOKk3qPASMvYbuHSqOJiH1IYIbu3BAi
vT+oQFwRwYD/ORwMWPC2E80rFHrtrrAVPrAerffzINty/fZ3euXZ8tbBQFHce8X0//Kuhw4pc7QR
mStzGdwc1Udrsmbyd+aTV95yB44TDRUpddRqx2/xp1kL094IoTth3gftvRvzhVgYPW5gBecgaXyL
8fz993+XQxqeIfhxgmXg5RWDOtPrMg4h18Jl8LiPoTdgYl///lWOvmzBkuoalnsyTVLKEWoJkbq6
AG03FZB3eKea43/gKi4XYGQw8zsnI2NBtAH2opZofqvhGtlJvHHqpb56+yqvTLEOMxFeC4tJ2lEn
o1wzFpEds2DgWYP0EhG1CQpt5Rq+qvr9H+QyCAxGAtvNv0x6ZL1VNrI+CeGAsp1DNOga/kv5zkg/
3paTke7qJlsXXjiXauTJD9KnJkde0nGV1u6ZJ7FmxCLdmIG9LhvjDrt2TF/RuabS886E+cqthEfn
KtYQZVrG6VSG7jzD5sGG2RpRLFWyzf0e2aJnNIX2zmJ13DGd/khD6rZwpK5D3Dj5kYDYVDexlK+G
pPSz3h7W+FG8SA/7lVYY+7qFI/H2e3IcOadXZC3QpWLHw6pwMoES3ex00E8tYg9MrH9t3q5bk6rY
21d57RZaTM8SM4ptAWN6OX7R7NcQ9ZUFTnowd2VgRX7f5c3l2PfmO4P4tfdE6kxKlmQJJpTp5aVC
C5gQ1TxrNel2eOYC+zzL9X7cukwuh8REAmhoaXaP3XzwyTHR37n8a79Usu6Z3EteVPvkl5ZlZxVA
aZhDcptlT7OyC9ttuotMhNU7N/W1lwW/kSNtYdls5k82GwUSGkG0DY+uGa+moLglVaVZp83y0w4w
yocU299+isfv/vJdUTqbJGHDALd1/bQd1hfMkA6M1RUqcNNPSIw7j2M6kb9/FdIR1XF/4nDmMV8+
QNjjcFaOsO5YEFGj8Mn6ZRaod5rif31Oik+XELyYhyk2nFxFtsSDEGQEEhx5912iR+73vhy7Hxk8
kHcOML+EB6f3jbmLfbcLbM9QJ++EAcqZn8oJhr0h+kDySeATmeRRmetYDPLKHQfAlqSUYq2Aq2y2
G8n/zNaYKPSOYsgQf1kCPmVluyXq3bEdLM0DHtn9RC2aLf401qr1EjoWBgKwPP+cEpND5AY5OQPM
9Sa+mBUyt7XRDbg140Srf7jkTZgeijbU34ohSyWxNOR9MHc0T1Pi4ygcxoTV+h1FUbJ2RPfTZFG8
krJIPpWg57C56qhjgcbYfQ/6VpKcC2iNPX2HUbD1Q77xZyIL+nxjFODcXQWk1ots4nID0O+kgbOR
Qd3mtuC5qa1S0u5NNINrQnks57eaicfNKLsGS7FR09kpGqe6lmxKVByFpMgNrTQu8p7wu1kEZ2+/
t6+8UbQkmXYkbj/m75N1Hfs/EdBCmuAIEKsmpgEa+0gCqvOsfe+N+utAFCZnJ1cHAMVYPHmhkjom
hAPx32qZ8myb2pR4V8EMD532A+a6t3/XK/tcJVj72Msz6jk+niwRRWZE5ZhxgioIM/8+9pJScppV
7jVQgZEwzRpsiKfcPPDEUf0ASMaYf5hRG29DsjVvaul279zqX1vrkxHFnTSELlkjIRQdp8Y/7UCp
h4FWZ4+7qjrk3FNDFvA6JluXyvOSftfJcL+osefBCJeJcjw4SxPhHUVhryyHM4NH+Yv2zgQnn3wF
FVH5Ildofme6/Ov8zOO2jpUb11WSUs3LL1k65FeDACa4qc6Nb22Npj2tNPmTQ7/xPM7CvgyjpH9+
+2m99hay+ec0gmkLXN3JwyJfh5ifEqhABU36QF2REqcei93Spdo7woXXfp9DQYGgTiLDDOP0hRdJ
wvmqkCsZcZAl3oLMFjXdNHH5POMaUCOuu9//cY7CA+BYHEDs04nUDHKZJ5D+Vz1O6F1bSeMx4//0
ln5Cbfz716Lc5PLOs45LcXIji4JopqQEvs0y1J+JUbM9OZrVQavRaX/gUrzJrkkgn8VQe/mi0LAq
lgHu32oBCroDJ8LbkXFyI63hI1fiXQTVy/ABZP3ySuOCExUCBFvZWTf9knWV8BIIbX7J4fT3VDP/
mnVhHVHgkko/zowvLxYpIhqKgPloVFV6MU/W4nNgtr+9ffNe2ZTgLuQ85QJMVJC5X15FhLmAvM3s
FAHouCKFodwtOmnj79y5Vy/D73DBEyu4TyczjqtjStZGXgd6A85ZERnmwY7BPf7+j2FXwqbE5aCr
i5Mfg8WdCpgOf0V27XAzuQZ259o13hm4x4nnZPbE4G5Y1rGoTO325LfIUS9ll2k0liOTNZGGDZEa
18D4D6VGKeXtn/TKhMQsBCaDQjWLhzoZR8nSzwF2QUJvXGU+iVI5vgsGbtvQ0XnnoPbaM2KHxTmU
6rZ0xMmEhO7BIaUCmKfSQ+fQLpODE6kd3jnuvnL3TMFpSafgZBxH0ssXTqIZLEk4p8aS6WrnaE1/
NuWTdVd35KOF5mi8Uyz9NdOcPC4qaLZ9fPMMTqIn68gECHDmblFnqooATwFZeZ+ksLo9xpTkZsFl
+iNOF3En5vSYahz2ww76qLV9+zm+9rPN4/jivbTwe528motpT9ikmO3BvOPZTWgZqkQzHrsuSnDf
dOM7Q+G16zFz6A7WchQbp7uOnDGCk4VfHTZ6cYZ1xQaqGkUP3QIykQlbu3n7973yntIRoZ9v69Rm
hH0yCTfDRDH8V51Ya3vfwe+3FgPJfpTanj5wJapn9AptJSlKv3yB4sTSA5VN7JSxaXijFIDlk6E4
z/phfGdEvPajDBAvFsvzr3n45aWQ52pEATOma926bs1CPWphvVzYDi6/t3/U8fGfvKQsXKRn0Fti
l3062dMeJPww4EpAkdNrVgX4ytpM5mtDkyZStHIHvbFB+JAp/PaVXxn1lLiocZlU+RU17Ze/semm
MaW5IjE9Tc4DaxFagixa3nk9XnkdrWOTi2/OxoP/9fIqlDRc4LvMLY7CVwbo80lhcV+FYCrpnv7+
BE39gsmSAoLDTv+khlGbCwczgznz/zJ3Zr11I8m2/kVscB5eSe5BsjXPeiFkl82ZTCaT46+/H6sa
95a2BQvup9s4aDQOqju1SWZkZMSK9bkpxnKOCvTIyco0Asgz4TQE/ezPHyGdlq2TSMuLdt77Hwfn
TtuudPityG6+rVIPny5kB5/s6I9elMfhpRPpqaadHm4kW5XAWBEPpjV7KBMX7G7x6dXgw0VMnRYM
OSLB8iTDqZOk7Tu8V+nDZ8uFizvtpdQNY/f7B/bRvqLqT3WVX+P9ctI0rdUZWuc7IXwxnzFkF/pC
ZxcxgEftf/i8qYU4Fu1POrqng0EZEkFyMxL6VSQFN+U5+FoMmvNJuXjbJKfblyye2g7dOGqsJ6e0
lH5JXssXMOdtfkylk6IBwol+tNYVx9YWUqImvkodQsLSup9WSD5YneyN9IBzi/hxEhFxkFjSQced
a6xL/bECzfaWD4F51QQ4D//pm/NJeyyqV4R6SPAn0QI9XZovvUO6OG5KGbxl7zLUaofZGtM/Doks
RfvdoAq3xd+TEwWLggyQHS6hNbhGzO9h50ZD1zlv+Ht6qP22YrnfhFvLcP/7H/lrMPa5t5AQE0D4
SI2T/SwxF3A1v7dC34cQX3IJvsNNyX/gDupjdIeLyI5sL4/XxaSL8/u1f90aXAhJwGjT0EWnR/Q+
lgRgqeBoU2tRuZnjxjvnR4UhydnSeusnS/2615EKkYxY3AhhVBsnez1JGA9ubUpanjZ411BR1Fmi
xj8/X7hc0HKiU4rxoHMatiiywmBGucWdKQ0ikEpaxN/ymejgg99i8s6sLSlgr/9dhPlXRcNvQblx
IlicXZo6ukijQkvV+u6PXw6fPlGEvjvX9tMmCjKr2jKEb4VJveo7S42YZOOfEmGHvp79fqntQHwf
UWAamzZVddvbChInEWXJzKmeqJOHleE0b9XQUIUEhfNm4192hdN0tR9xEf7jg4xFaUpymNGoITi/
//iwGgmqVGLahBw2fZ0XAJagwdNvv/9pH7wr0gwkKS7FHYOk/P0qxgImxTNXvgiu0XtMyOyYptAS
/y+rEJK5PnHnO11FtC6+EopVZFMkO14bEgamqD9Z5YPtSoDarmZbZ5XezPvf0vN4slKhraRtsu6o
Wq7IEf1tZt6aPgm9H1TtiIZcBD1SGjLs4CT2TnTNloVCWdh5bdeEeQsLQ4McDwmKxPJs5gR4ARzk
7npDA6AymfVfXFWDAGcAWx4qLat2rnSm26JvTBxYFvuPy8RbtMblBDEAkdM/DZtuuyDyw8HRAvhx
tFtP5y/JP4tav2aSrMJ+oOBDu5SH+f6JpzJJcjTaVph6qftkeV6D2BOHeTz+M1TeBtrZP/6QMPOm
ULotyrFw8ooXXwVMdfCKRerqF1NlrfvMKZZPGiofbAruxH8XFLi1WacNFVNTalhzBiZKr7Ye+DOe
B7jEn+y8D2rRWyB2gk1lQw3LOEnDZz6ZxVFbFwOHmIu68F2soRpx10uFS68HFfEJ01sBYrVpcWBL
q7/WMhvKeBoxecHFq/4kyn2wfag0bEoxak+UeE8+GWyVHGiPHi+Ty+Utasj80II6ubPVan5yqH+w
FIcPtbstHKAnPXmNduUBqzLRdhToTzGk6KuvWOcwJLIm8pON8NFSlKGQoqAS5Ep1spSFgfA/LTis
kbtveE/0BwYDu3gcq/yzmaMPtoOz5ekUA0nKKHO83w7YRyyYsNNU1I1EHrt1LrBS8II4H11t36M5
//PdQM+UQisxb7sWnryxAPAUyUttU5VnChEaZX509UV+EutOnyDPzOHCrXOgo/Djfvr+V02KZoQn
WWUZ6AOBSnJjHc+O+6LS/lRDiBWuvqkTKPfzqszTT9BdaPvhpUPDm65dpJV6sZt7JT7JtYzT/b0t
QylYJ80y6Dh7J8Ebgeg6liPL+GUaMolwKBk/s/IqxiMRR3pvtwZmNJcYfGEMCUMxeVihw+G0Fdfm
Z0Nwvz5d/haOeKryDvvqtIJiVsu4YmOyyQng0FlAZzjmlX9gKED94eeyaeR4vmiWUGW4hM+TF+k2
jGfnKDL8GqvLwM36L/2GovmzEL2tQq+BRuvfHXb7JKOwqqqrc7Z+2PXu/Grgm/vU2c3zHy/CJ+na
SE3JMfky3/+UpRsy/NB0ZsEC5lCyEhd028El/Q9X2b4PPg+D2zeFJ/fkeHNRqTfzxAMrLVgj2Bov
jDSByftkFfs0blASNBAhWNysCL60d9//GqiB9URTm6EQxM7fWxSNr2PtVa+r2zIzCrdA/FQimB9K
3ObfrMno3qy8LeiLTQXex+Az7THEy3Mzh2695ZqA53RHfaq882qcde++rBdRRm4jPHnIkxqf/LUV
6dHLhboejNGbo7ynH3RGDtx8bZqC0SqXcfvvC0ydFcTXoh2bEbV/rK0wRCNwFxWkIFM3+x0zy94Q
SxM3X5AhnQg7N1MvlkzI88B5My3C7KOAVbSa/rFiMuStHwJc1MexLuxoNt0cfItelYyaVP6y4OOT
YKMUYf5mpldzMJSX1eItjzjQtEOknNa5yti4/b4qm8LcV7VcRWjoyyrPdLvqknBu6/oJfEh2B9tG
wChw1/wCmIJ1r/vYsojJtPFxhi0/QRvD/vQAOTBNdr4zqwsSgvJ1wiFr3jPLYBt7GcxGcNEVWMAf
s9xsC3gcGTNVkswuPSR+YYu95c8gNUvbhL2iGWLDVcxu48d4uWbjwURulT5k3QRQRrqi9lBOjtWX
eqaPH6PHB5ybdENbhAK0nYhct5vehC6MRxjF3RiBCGSic8Wq+d52Zrc/y4BtfmcsBMkdw/+DGRHe
5I2TVeW1zUQtDIdkrp9JW3KmdgvZJtEiHdsNVSk8vONyXBHD1K+6C1Oz7Efov30bwu8oH3X+M9+5
Gt3jRg2XaMV9HNex/4H/NwaMl4QFquYqxneoJDFYkWHjYjZNjOvpooNP3pnut6RozMcxYV72mA4N
/wQEQBgrned0sPxkllygrIJMWluadZ/qpT7vzLpInpj/H5OjZwgMksbBvwZqZJ0VyxCc5Zktz3Vo
EZGFbC6c0GID1EzcR0r4PXA218NrV7PUJKNktQpaQHk3McSFD2QLjcOo50NPZeMvffZK2BL1NPOx
+7g5EgSl9o2zrXwuIa8JZk5wuo98FB9zFATZdCudETJnJ8g4Mafs8DGjepYC38K2q4i5/ZZ6uKSj
9wiyBz/Qlf/+93GcK4ZLQVB8bQJfwutRQXGsdFFhFM+IJq+7kEYQNn43/6XmyvuGdbHD2T3ridxb
osieZooN0Cgmt712Edr4caXDygoXgwlXRncagTX+Ugi48bQr1q/4pNfzFTIK9y2TuVPFU9A43V5h
Fa120CIQOOAD77tfCxNfpSunl5Z171TYeTJ3uaRshg7GQNTYRW3FlYuPYai5pdfcIJPoX7KtRXVg
dCI30eM4Y4ItYa/XF/mKdWmEiWj5LG3fFyFuxM6KW1u+PFX9AtKT4by28F+7VVsxx8zn9mvjArI8
CpSHDd26fnyRgNoxYPUWpomUakaoXg506rCfR/k86PN4mxpOO0OCd9uzBqBRjqiv9/Nz4QwYVCoj
9VxGj/ByDHUsd/nKq2om+WLYA78xmea4QTdSedv8YjJ+dTIdvnWRD83XtmNYj6HPgpe3VvZrXbv6
HfG/fxWqplviW52D9eUoNvmSEC9iBCq5t+B1BTsrM2FEWZMEUpFie3tVMGzuRLOOQU6IdHQDSDHY
8ZjlZXo9Lm4OsAvP+QHrrSqpqHv7ILy0STo/Gfbbp7ZXvRlMv17jbQa+Kq+x5DskM0OcUaoXDebH
XA+qaEPaYs22+jiZ1sHcJTuV5taVqjvTjFW1TgyVLmZjYru2BFOsEPumx9rrYQTsZiUG84y6aIVD
6ho00/0ik/EmNYaSoZNM+vZjxxgfdreOMl4TwzZe5UAoOB8MZ7beXLfhKnw2QsiYDrhCJhcL+xe6
ViPNF82A30X8z00POAjDCFjKO+U19TS+zc6Sfb7Ho9PlYWM6n4RdUPU3OShxMI9+OfgHs+d2AyUs
CMrdZBTLpQzWcY2dkXQ0anFPmXcds9UQwxNxn6+ejuU3Ghrn3M2G8QcSrrWL9Nya7hh5R63xNDRV
l511StoPNc6gQmIorlv1zyWVYoEf5aygi8dpxZ4xYVxjazSZO7ZGD22L+zye44bGfTZIdGiFo4V5
IkNpTIl3jemfOUrTjbjRO/11WokCcaEt/jctQ7nP75urH8JOTMWE5mzOuPW7jND5tY2yN2/H5U0L
2uyhclpVh5PlVzauhQ514rWqcmwEVlHwAdfMyu6QHnu3a07X3BsMC+NpeMfnlqaXWIvpPn+7zbha
sHNcF473NLTDwUeL08Su3XH3WOGVn+XK3zzeu7qnOAuEkdJssAK/nLWgnsMJrtihm8r8Rhn5tO44
wvDrhifrHMegC+58LHqh3C/uzFAt/ScnNlJCxs4m5N2IGeAvzqWDsCOSAlz10sCDWWfrhvYF9O6o
hWLFffzoFFlwsybjbAPo6brLoZrl5QB3HRPWbE12Ojr4IOpafCb50Fcm8RsO+O9MAcLksKnij5fL
jMrvop/LNrlaE2MCc6yGxPtpV46m7YdZ+PqVgSy22PWMmNivc+Wq6sBn7UGWHOyc2GHwlV6YblaY
qODdzL3N7Z7Yl7vusOwzJo1xLwb4hY3goA3dwZSVYhfC8CkutMpcjNsgmBzzoDF9bZ5x5WmHs2z1
KrHHD2Jy9jAE0inSIPi+MaE7DVdLMViQ25MkWcK5xpb3iNXnaGzWz3yq3Iid5mXIR+vn75PIX64R
xnZFQytAE5/r2mnbC0/RnnC+MMeA/+UuMxmvLu20vPLcKb3+/VLb7ejf1VCy1a25sl1aEP7TeXif
rWqWgW7EWu3QQ2XKuQRF3ZVAi0MbO4W9dJPhPE978wyr+3XXY+W9+/36H/5URAsU+DYd5KmGYIIB
WmZ1zzUGXuC+Y670oUusOWb+v/uk7bEl3qc/lW48V3qXk5aE9v1PzbBJNxeMMMI2oQGMscFy6ISa
/7BEwQP1qTbpDP/QXkHs9n4VDdPkBPSiHZp9W24mq9gBDLZCNIUt+u+f3QfvDjnnVi9AxkS34aQa
suo+1rcr8t2qtPXQrC3EsU6O44OfudYlgSzfF6vILobN4GxyEv/779f/6IH+3cxB8mBSADpZvys0
ryGFQ1LOePxhWRKxm6AhfvIrP/pCGHuhasHoEBKkk/s9MKWVm9SErle2YmfPGohAj8RimSCY/ukP
ojhPM4MOBFKqX66IEiRLKRsfaUceFLuVrsCF2zv+j/9lFeYaONmoLv09q/evjorhGWQwVJww7kRX
bY7+HE9zoT55bL/WRYxtJAQxPP/HCOw26/tvKWqe+6gPUpbR+grXZSQfO8giY4QAWmixBLx9OcMY
ItMY50u3NrRdu4AlCR3EJmd+P44UmtOc9mrQfNIM2bbA+41IJ9+l+ESKvclBT7ZIvXRABUigQ9wk
9bd0dLS9zgG834C8sc+MmgrdIftMCPLr18qqyIM2qRCV2lP3tiRYIJ+0PA/OYYAxdUsSP2fWJ/Hs
w1WYuaMlR6/fPW1kYcg3KSKnHQ5N7e/7enrS9fmzhsWvJQZmUynMMEPN1BE/5+TV9ivmQi7nA/r9
IMTmfHhuWuB6WFd7Ny0e1f/8qD+afL/Iv8u2b3+q07n2d4PwV+JHc8fU+A918SZO/8n/DyfgeYb/
2rzbhP27EfiHUr7lDfv7/43A//3f+O8MvP4f+jFUHmksU1b1HULTPzPwpvmfrfO7SQdo+bEFOWv+
OwPvMOjOvDOlO7p0BJtNsPnfGXjb/g8aHlQ8zv8dj//fh+B1ekXMJSILohRFf/i0LgoIBi3cIKe4
KM3gHJiifV6mvfwkzJx87/+sgjKDn8hkATZK7z9Fqk5+je5uijXapySYRamOs6qXb/967Nf/BId/
z9qfCAdY5u9eOt0Z02U4+3Q2UTm1oMmRQdjz2iHsMth2SZ1qx0B6WG0NTf+gAS390pZG8ZkI+rQ7
+PfaPhua/AidC6qa9z+xTroeb692jNuUPsi3it4D7VvV+Rm367Gp152iOjUfio0GG3t+kD4qQxov
jVl3EAzJ2iGQDFY1M0JPIWxXS71tLgmMGTy53z+mX98GaRT9ChYxmcDQTwKD7Y9jiVnZGBuZpW65
XWMdb9vUwP4JCGzljw0WTiI4j4RWNkkbDRLaSwx7vH8kRc+lfHLXmctqqfows0z80Ezur9OFv4EJ
B9wUx7V4zgLswD8T7v7yIwnf5HHbMDGqID6I94sPShVGRwGBESwNf/Js8YDLw9T4/aPcHtW/Dqlt
OyN28Hnt0DC2idX3q3S4ziWp0Rlx4RX9y4itVYjrmICcvH5S/j6J5ttK1L1tJjjp1JnAx9+v5Cyg
pj1asnHOJAZ1ODdByzom+BzNs/alKp32M7X9B0/w7xFEcxvl9FAevl8xJyEdTLewYlrV/jFzRyzP
3Fb7pPH6y0dCQGR+DZIYhX18vE72jdM4trQLVrHwfr8tXPy6K7DRcTHn1pmpd49Wu1SfXGc+W/Pk
w6zzxl7slTVNn/qxWSdQBsruu6hd90n5FOX91PM+yfh/XZOQxG9F87M1SU6VfV46S9UXo8maAPLG
YlXXhrWCE8b0s6LpNJVc26t8+syR+9fvhuFKpCSEJj5Q6zQmps2k+UWH534HF+F2dGT2Vq0JnF1V
e0M4UqD7RIv3y5YgAvIvA28XKwD3y6H274yyLf2krzqm2w3liysjEB0IBqyw3bjzC+3s9/sPee5J
0GcOAEcEFkKAiTqTXPn9ekbbiQUa9Bj3bgIvd+jXojkXhabWp0LJKjuk/Mhkn9ar2RxMBUkGW8EF
fE3FhNrRMWRnvFGb1x3K5NSJ5HkvKj89X8C+aHsh186LWmvBuXueRZOFsirsdmdIJ3F3dEia8UBY
M7gUg+K0jsPgtUY00i3wGF0fqPLUcqnFlezr1f6yjB582GllbuHJX2evixWoq361zgAdg2a0aiPh
3GrS1TxSSZnVNzvv0OvCn53arxOtefc46mi7zws30b6DK5p0fN808dw2XCPO3ALLMbDfmeeFzjiM
TQROum2oKraOAX+55GsfZTAe8kouKyoqAYjDAjZQXhR6gJAFXURqHsCEFNcAkqcR+oDpj9caE5nW
vqMp9SyWkjJMAe1J7GfV2Vgbehp020rq8D2YoMuucJ0wrCMw8f4xYUAJkJKRAo8PvUYs6Xeioz3b
yIBT4BtRkgCSq+lqmSVtBYnu/0Hps01NroWyGILkLvCkUolp7nRmQlJmpRr1uMx1kx7oKUF1m1sc
38LU9Cr5ZdXpOJnzMGg7u/QSP1wtO7kJKNLoB30xgtfE9xRTn+0ydu4XfZqkJ0NQcb5xN3FcGDd2
5xT9oV6gZmFLaCsB6Wtt23SnBSUjAvMaoIvA82rUvuIp5xahpuGHcO+19dyE7ZpafcgxgZV0q5Sr
oXqCnRpSH4RfaOJIs56NncJbzNAr/nMiXZoK2MPhS+kXjfFUFJoPt3MqnS99z3vPQgssXP8VzkJw
ny4KzmMK6hBNmhg7aOi04xhaVXkQzVZil5eOKMSyR0eTnCU2B2AYZFlVxa0S7p2USTaHiVV27Rfi
OslGTZdjiRvZwwxxZeO8yQbf9KjzMWoMSwGY/LlTyv6RNOAeonpZR2OvY5mUR2BA6f7Mxdw9jsrS
7k2zm8s9JnrNhG45MQTwn9HQmOUo8FGo03JixILP5idffptHbrsVDK0+SR7LAZRMOLuDVKGJPZ6I
V2GyLfIkzc/b1cGgbx6VuMH5MkVsNVSoODQ2ETxhGQzWASel9KmtIAyHc6llRUgRCmM9bVi6b1Y6
GsElHoIj1AjTXbxoxqYzC4thpLO1rhkWk9OUGH8F2iBBQgkfcNs6IJOJWEd9d7BO1iPfYyIx7u2J
zTBocmnjerJQkfDuyuWYZ0Zg75lM0MR+sZiXjRhqXIcrQWI1xUwzCnunL+ybe+BqaXrLIVjke4wR
8LrjfOsuQR/jW2Tkqn4ZgEo8I7Utrrb7sH0Y8tmBsVX0ZX4m9WqisBlopv+AylI/Z+vqL2oaKfVL
oZl3TZ+uwWtJ5Srdd5ntaFlU+hj4vFopztLXNHASB7NGo1n536n1ssdAUtAyzg4dA1QqbPRJPhl2
Lftryxtk/yWvjOFutMD4nNGLMqspHFSSLSV1XQ7lvb9UZnpmmZU+R8xbQ7YXFVneXppLb153ae71
t5PXmnYX+Upq47FeO5BjTpOX8i+wv8Z8r3V5gQGhmppqN9m97f9IadwC0CI3LSIT7J4OHkmbs0ib
plWL0Lp443WLzd1XeFx2tafnyvyr9FK6b7mnv+a+ZjcRxcmSvxnU3I2vTaaMjUSUtyTR+mO22pvF
ni+wbPUAZMX0yzFIpRb4sl2Hf7hDtfxsyAIsYDNddiVmPxfX4NG7b4XWiFentaYbsxQByoO08x/0
QTmPulSOEXqom3Y4oa4FeCLPvy2qQPtLBO36TJe97aBXmV6xE8rpvfM2mbuDQfAESL3ZFodSd7Yu
sZUWRwYc8/oIgUFcapDl4mYFVBz5GIeOe7n07RwzSB94ociDnkc4mz6W5LBjvpZBJu8BWBCxRjou
Jc3clXYDo2qg3Bynfpz0ibBaeQwgHVRten3stw4upA5U0x9TAKonMgOpPaZdaV43Ghze0DQHzIrp
Hpo/mIR2mr3ZtZY6LxZzPELfhT4zpC27PcGH9diW2Dec9bjHvjHQouHUms3Dc48faRnWNlJQ2uPL
fDnYYr3BDVqT0ZClnk/nxIVyI1JLX3e1nkBjNBjZbqO2KdofNaT2N6ssljzkBxd93GWCv7xy7GqK
xtWU+qHSByvdt1rh31hG1cn7SUcwGBmDNb5tr/Z7RZ5CgqUmVw/pYQV5aGDVmB/oWQ0XGBrMPp6M
s32oxwbyT0tx/1q3aw6folmy52XrniJ0R7S54xTWs8icZWeiP5EoTNOkKa9pd3YSMrha/ONYawTl
JLA7TnBIRUWs1lz7JsEhiWjSWhqNYzZlOM0tVvOqsBoK6HhU5RB3NmfIPW1ver01goGLZhoY/Mga
XwA1Bpt09Pom/5FVriiiRvPwELJg3H13myDo96iZtODQ80R/AiKVWgwTrZyIrI3NG7XkSOtIpclh
rlr+94S5XCU+VdhDh08jc8/LkjFyUrvVE5zevN8DcnbG2EkmPBr9ssnXqGCaFz3AajjZ3qBBWuP5
OzHR4QVtfj1LYWURAhXjrU8xikSekeOY7ZSlO+HYq/lvYGeS51ZXMDnLCVZQlNiz9bBOhrbwZg0b
dpQa2jeNmcAqxrUJG4dZmuOCDH8209CV/fzqm1WS7mWQy9u0wAs0xj5F0L4vQeIemsnv9UgI4c0x
3cJq3pWU3+FImmqI2CFg0noMtXbSwC8utEl5vuUExVufwxmbZ/yZwU4xRdTvZVNSN6Y6RzNdrT5h
08haGE+5Lz1rj9JcV2ejprw6GvzSfqn8sbficlgTDJdTsxh2YKcR/SbrCNOXP1BfQw+x0nEulbxf
/Aw2WdJUA3bHFAzgxOWr0C+ntGu0OBdMSUF+VGgiyEu1eEowwUIyI5cxFkOOzalE3bZfK2f8Vvgj
aoQUXykVaW7hBqGrAqfAENoFM0i7DaOABdN10ipZppcFNjrTkSJgUcU9o2gWFqkCbEwjTHJIUWJ1
niXN/FJltgvSu64z5jBdT90mOAerc9vWna0tb2ePYtwQ3f6MuVuomZl11YmhsQ/65Kbu0bPqYvPW
7kiAc6PPn9B3jm+IhQp/1xi578X4gXg/k7rAZq63kixDUjCZP0dUVnduNQTnOgZ0RTz3QkLB1MtH
BVxLEE0SvudsrY0DjuzgI9vASxhga+mIRvawyMepa3CAnb1BfJvbrL1r8nF86KVYffJxIY5eq/jR
EickF9GBz7y4N6VBES9IqeMV6gJHcuk2N82M2DbqLJEpPOaM7qkvR2GGeMA3563mrm6cDYa+FXUE
84hZKWgpLyl8HAQWwYS4ZeQv4rZHbupQ3tAjtzc7WhKSyhQ7LTDa2GvcCXEAc6pfzJoLUphhfXix
lprTxlQMJZbsMyq6aIRgnNPGpTsaKqX3U+Q7owjOl2QZx52RuO5d4812eYBw11w4frI+SzK8YmfN
NWmi3gckdOY2sRlZazedQSJrnsBN4ttcI5q65HV2JmZNPqxs08vMG1f1y2u2NrKJm7Gq79RY6Hem
uTQPnEC1iqxJJT/GfO7oeOfLcB0kM+72HVbLGt/a4l/6icJgNZBz+hisXd5FaVfR8SXFnr+PWd1c
2vj/cufgxY6hQ8O7342zhtW9n87OQK6IjQxXU0ZmhZ8j4zAdzARD4WpWxw1rNp80e4DePTiyTcmO
Cx4+NgfNGY7UbJ2EhPUGrh/iM3sYW6BhAbzRxR44RKq5gle92GYHvHEQPw3+33nUImL5xpT5OIZu
ZsmrqUi4EszYgfiIGTHx5rkH4s4wQSJ7GD+BxxtWzd3lc2/JGNSdnkdg0aaXNHXEGgZN51xoE7E9
HvupvWNcSyM4i9zmnpGiAAm7xE7r88QypzScCUUPIwKgb37QiPlY4ZB8BUy1yr4QIuuXfrGAOKpp
htaZcIyF2twOr0qi8wy1FJf+qZ8dADZtmzz6fAjlmW229VOg00GHHVwY3AAGx8NBOacUKX2VPxjs
HSykgFe3oaEVwRAVa0NgnzWU1KEnuhXE3sg3SQJm2z/rfkSqMRgyPVeZj64oExKOa8O/pzurFwFb
ZBoJqPjswWAfAz3gbgz/2z6uRitIarSuOqBEU208atxlUYehXUJqaFdcg7y51iMEHt7Brgi6mGj6
cx5h0eJlB4DgIxQ75v/vDbBIa+hMvvNC4mKb4KgKcdWiWnFCOSq1zSIUmKebpAJfulHoHFc9urQw
n4w+uRkERtjR5A7Ty2gFzX3JbQnNFP/A5SANt7ukLhgQYSRGI8QHsyalmltX7AbuqAXvre/QIKh1
wKo8bbvX3JxzqHrwr3ketRqW3VhMSkbOgFUhPln2vT7om2MA1sx3zL2WfmgUI3eozidr5HreBxi5
LEP+lnklJi92UK1v9RpwP/Nrn5g+OHzqYY5Vf4LLs1n8hFea3XLzGrJ9Mqbla+fk4w+BbXuzn7ON
PygrqTmHuc9BXo2O7SQheTIG7JPS3Z9uoS/tVbNY+HF047oEIXCMyosTbq1eXJiLWe+3X/oj04oR
qAXI0QMirDY7Txqy2p4SkhVVXDDKKLeX4keuTdQa64YcOKyx+V8iGoilG3k9yX1oYv7x1VI21tZD
ZX1Ne93T8LsT3Dgz3zXfQG1rX0c5q5cx1dHkeZJ4ErZWoW47hfgt9IWeFXtcBgs9Lh0HAw40a22z
d5VIvpEfDE1Etr9wmdWYeAmLNl0wkpZsCGR6nn8J/te7QxujPQyIPt8SxvA52q08BUC9XWdA3g7I
N2Ti3s1kUZhf13mXXNQNSPpDgBP3RFmapmi0cCv5y+zt7Fk4unhIPDOnoF/liTqmJXaCIZpyQ2wX
qN7a05Re1Rm3VPJLaUrmHKDn+skBPXF9X/Ki66ioHedYpi1QhtEOsjbSVaq+4OQ2xJk+N1/oSjgC
JKmeT0dC6jpFwGJ1LUpNYd1ObtkZu1xVKBMW1H63ZTn9bettrQQVfGXIpNc1XWNvsNGWLl1KBqqB
5LvBzDAIIm5tC0pERSDeaX6bQ7vURic9DE4vsOjXzJdAKXOKTKGRPRKYsX/z8amBfUsR5etQoy47
JJ43rPFgZ0ZJ9tBAKUYKbMtjEmAK9tbQ6DLjAZMWHY5Baz+NssVYFH2hP0SToWcGIiinuJoH3+l2
VLHWatcFas7irq6RfS4qcGPZLOMQ4y8wPiqvoFZjq9F4G0hQNa5BywoVUvBtnjdGaaRIl/K2pzmu
lSiD+PAiDSkc1oZlrcSXelok/wRMD27xlv48zQLuhpPj4XfmSPSpu8bSsrduLVkGrkAdfJE9lgNH
iCVZHeIYz4dljwMrAGT02RlN5jpHC1GPCRMzaOC6SCgFe66E/UWuG4znYAhmrWE/1BxyqkDBHSqR
LVrUd9207rHSboOdnTJvG9cBMq/UttZxX9gAtmO351vZMS7gi2edalWxrxuIC9GszcpHV+QIN7K4
Rg6R1xn9wSh6F99Y8M8JQSuB22CidH1gB6/O3mKC4obBYKc4Su5Q7r6pExmE0hH6FEnHnX9gv249
c9tYFkKFWr/bynXO6cfPBude6j479uI9ycKU39PaDuDe2FlQhTSpnR+Uj5G2KjvNZUwpxlv23mQO
f03e7PydqXcvQeMaV74CFMtRk/oPHFutF9ol3+lhxEb4hiaH7l340hYPyqrp5Pd6F1xXeIM8U9hI
SvQEyCp2fYeWKO6NHu57520HvwaKF0xoZ0gkCCJvmg3H7H9HrEBNpsjoY/aiAOqdzJhIxabSU7Ef
/dT+Bi04uQOcJrOo9hLduVj9vq32sKjhMlqLXkWGqig3aXK0piM+PFV+3ecUC2O5ZrKNLa/3zCOA
U8RvgCiWmCkuAf15TZqCBhf799pcN273ULriJ312bEyYiSeNmFOrQlcIQieLCmSpUNLLon1YOpo5
Yb6q+V5IhUBuwB2iiZXDLfQ4esrr2ES4QsfzXIiv7QxuK7ThLRAVRloMFP6E4HE7HZLGkfLn18Gu
tIpjOxMJoOc59bns5/mNRJUThDbe/iBDjKR8y6rEHPZIrp1lr+VO+3/YO4/muJE0Df+VjblDkQmP
4xbKsmgkSnS6IERShDcJIOF+/T5Q9+y0OL2t6D1PKEIXqVhFFJD55WuHcGpc/0EgMY1Dw1z3dF2j
cd5OdTYzxHelezPT22IfCxvog5soiR8CA3QH+WRt1htAPTC3LvXsV8iGVm4LVoNik7WN3W5pvc6e
UpWkTJhd5idbORG8RUT0kvtHlubh0S8rN96L2akYwAXY0yYm/VfSQ4ypYeNEqnlAkVF/tyMhP2eV
T2cpuo+RLxP8KtRmp+5YMYdrc/Acqmc4aZqbjAX6zSq6/NmcrZpBoJiM+DCXnHt29jzIx8iJJ7pn
det34TCm+spRPtXSaR4odzfmK3ZCrjklxT2s5cznsqPo5IABA3eVq842nUnMC2fDih8tWjs+BoVR
tiGYQPRpziuySEkszz4GU4aAJQgq8xhT1BuQRj6U10Y+lx3NYzJC6mtHpH5k48xT3FnKDzvgK5Sy
fWH6+9qNumQHdr8w0Xh69vccq6LLRJB6Hzpx3HcXWdnUjxE4q9pFkZm8iSA2aXcwjQTlZ1A0X2xI
V760zDG+Rr0TVSFSMKveN2B/8c4bC4kNqg6qj0x+/guWFCTZiR+XD8LF2bZtBpnfIUBqy500Kwgj
hNqlF/b0nd8NU67Y9Vkfpn2BbPYFthkUKStTOjLbtnCWS8KcnYU7xqy+VvNsMSOlwlLPAzl3qJkV
gbGULudB/JEeEFGc6tEYv1uO7l8R+kz5hp2mRVnYQ8tsOhpag31NUccNkqEhD3M5dmLn6JqUaKUC
qqpMYIurlnXCYF3U89GztdVf2uzPD0KayJdtxpWTNeqB0pamtV8KK/ZVqFQEcGu4fvWQidSPtpGY
KcdwG+d2Bup5EWBhAEqTZzzjxeCohB4z9Q9E7/dgHBKnTpfAi27hAuLriQ3D2jidZRKmnRbNhalc
/xzPWnUg7g1Tag92+z0IFoP1SRvlpWE0XkSfiuXUm9SQ2TO6hnrieaor4H1dw+jUisA/hMspTXhj
ZrHMzoyIQ4iIqPCRc5t0x7S+rPtjjXbzwnAL9Zo5Ill1WZAHrJpjau9Kn29pb885QQ4VmLli5I1k
ep4B0MztsHjpk/QVNwtHNrTlpdvxFNOG1t/gV5+/TmgZOetZAY8voyjGYmD8Th0M2FpjNeS0X5LG
tL+b1ZIO26zpputCWXKgBR7lPBtBjQpJ5Ya8tRLNdBHZS5dT7ZMMYB4xt0VosXAMuwE+kyhfTtrZ
CZrNuRmtfug4q1oDcMcItIiNmqSsrQVmY+6YHbCWDyb7Jh8lIeFD6CX4MpZlHIVmBHK/QfdbuefG
xSux1cESy1Pf+c71WDfio1zvbUYsNtyt6hsJJltYIM8xrPAIN9Q4l+NU4EesK2cxbiyjNJMdIhN8
GWM+80QXbW2KHQpynlqrNSL/kCTwlPsACyrLUzXlZN50Bdg4jUcJZJZft9khygA1Ll0eWcZIk+3x
KgcYNbY18NuyLd2heip91zDCJshluo04bX5iHjHqHeMm05c3D8UdliYn2WWzE60natcjFoMnpT50
C2rlj6NJmdHOL5EehR5oMM6VqAEBiQqwnT0B250NgoWpOsziNqO8iC+Y3icelBScFPUR4uxFw3qM
YF4hrwregmB2/UPvGbjF2rr1TpG1HtUHDqdXsk6xJUSIjFi96E3pwtIcrOJQwYH8sBMNZ6q+XX3q
E9O4ATxBQJ8mfhaHrbAirAwqTb7bS0uCcwonWOz9loP1vksQOYcimVoZypqe8U3ftvMXntvS2Em7
Z1PWC6vCvvFEdJMWln0taqt+HmADlnACtPFCO8sbTnYRxfaE9zAKhbKgwWrrdAUnJcwDdUq9OJ1u
rHFzdOsUUdAeApXk6yqe1QR0xBZHV8Hx9sg0PHl7zsnAOAMhdcYFY7AnD9VAcOUXAaLdv6SCcWzf
WDM5sUYZ+QYAD++a39RN5bYHhn1Q+hrYszyPiYD+RHbt55x1C7T8zcyxbG9xjjjPqrEf2DN7E0aA
0IGwSl1BY3ymiuxo1YW+wfKp9bWU3dTeJjkD76Zm3XI3cewNj2gCgJEXeDAcg2bhy3ljZXmabAt2
aXufQjr4u6XW1p5xf5KhS3atSS+j0d8iW0q/dpiLwWUL8NqNUt3Iap4yrWonKD+XNFddoXmZ4ys7
tptmHWepKuugBZJ9KSs3Dw1VBXozT4qzu+UsuNgnjnB92FG5h1GQaxdsZIF76mglZeTuJ2spnwzP
68S21iZFPgMp5U9tM+gC6iAVfTiYNcCEwEDe4hSLi6dgMMR5UB1gRINx+C2Y6/xxShHW4Uco9Evg
6KZ95RSDGmufiNSxn2pWq1JhzAJBViHGjLLYYYFii8AUZFDiWEyyIdCsbucLwLFa71pXwyBGXoUB
0g2QFGw8GsPhEtbWvw3def7wpsqEhj7VtSCvVl7F0Re4CEyRASa1b6PtsX4YiUfrpZlFrn0g35h6
e86avhGqYK2jotDPPsb0Okmg5CD1d6JFvbTL2Ck/V37G/AvsRFIf1tdu44isuF8S3VVbBHF1d/Zh
/C1avaRKQ8UGsXyeU2lNBzvxeewzJXJKwsj7mwHt3Sa5qFvIyG3PEJQA3rpJsW0N/tM+L7RlnJrR
CT5iVmnKnUe5olsCjWWRcwSXGVQcmjEj1reASuPlvoll2p5qlxYy/J30NWfM6WbD8T3yy5tUZZr+
U49nY8WpC0KdgzYCch2WEiis7SrL5LnVdY82zGVbcap6tY5hcElCIA13vBhHPSGzKPNgT2skFX5U
fPd0JuYuh4apT7okLDDZ1CYk4aJP/FVBKPvF5LXVxgEU4cLN0mJuSex6XaaHZbngcuHzJtK850RT
w5qH0Dg+jx4Blq8929RnYxkjzoSGNQ+hTCZsL8VsOyc7GntvZ/RUU4d2he2SjD3AxjU9waSdppP9
vMlzkPywrCdIVKdq/fFs4KGrwzHom+UgdZoFFxKW+2rBIrbxMq+Q+0plLt68vFTBwcxKYYa20jGe
lKTAONZnGfi7xnB1wAfi8sPtvF7umjhPs2NSu1ay1VIFeElj7svppPLCfam9OniRqsc6NCJaGAOQ
N6N2rzg7aNZQxAtqEzTCK+/IUeiTj3E+Fc2bX5FUkndjVl6PBRzAie5Ns9ikE6TArkdQfwPE1PU7
cBQjBkAEr4s3KGp0dT9zfMVYMC2ddyqMOBWfMGvm1HvKobcP7ObC3act+oHdRIpTwsDjQO3aKXER
lxJblAoX8C1xsKAUkxuMXdSeJLanmkeTTbH6aBmBIjZ8QvsRAl2AAlqpq34Thv1HwvwPuSZZ/d8t
Xtdp/L1Nv/1RwvzjFb9JmKX9Aa8D2iuM/hbhmQJx2+8SZv4BSwn5NpjlA4zsqL3+WeNlfSCfi/gI
ifDZQ4uJcOufEuYPnO/xvWNJQTfpMVP8nR4vMl+ReP1BhYl22TQRUJOaR6SCR8bnzxIwr+jw2XJY
LIZsldjOYqKpxzJrEZwWVj3/uvHitVxzSHN8Lr3X91urx5l+ymI0IWHbuJW7GtNh0Al66rZNPsaY
IWpOupDn2JxZvzQ+vIuml1XGado02at5RU4bo+waUClVCgPfo+m12dGb7cwJG5HxvNlVN4oQABNv
cpxi8UUg1M3TLpCJ34LtSE6nriVJsO+KGgmg7nLryubx+roYqYvEEwgO9trx5iu7C+KveZZaWWiV
JisT7lrmmhrykkkVa1+xyREuNkfb6MGvbABCjo3gxym8TRa0W8x9PaNI5o0sKmmirL01uDUZoSKl
6NlgUaURr7KLxwDC8tpmxZRYTov4pl364FtCustjHff+K2hT0IaYPtckgrajZXPWWrqPhPyP5QNy
2H6txhqn8mo2i6C8GIe8GHCOm6hVNZJh/2QX1Vx/hr9xexQ/y2jucm9BVkFCu7/sxLAmcmfg6fd1
3Vnys1MnerminJkCYBejNd+eUTQc6zu9XBABoLqbros4QEK/+j10kZmfTXdtmqy7cXpkP/b1XgV+
MnabYaqi+zrJBns/BkZSHrsIfwTtsiqzdorR87mdK5RWi/K9l8StIiozzdm+H0unfxK0BDs7iZz5
oH3VUD5GWfZLF8EPb7MxHbtDS/PaGApZMspVvlMKQuzi9oxd2BgRHmA43beZ681Y9dKO7Wd2SXzj
OG9BXUo+1sEhQmPYtEp3x742jNcE3gRKbEzTswQNuDX6tHujP+SuT+Mmp6kLzX1YILVsNgV26c96
rKuUC5SrfVFIwk2MpQUscxfTemAlzSXBBaKcOUE4zq22h2wlAPWKfSTF0iBBdQMDydrYmZueYODH
qaK7KpyUrl7M3kDQ6Fs9xYu4rZZPqnAdPhtWcRgEqyYNsIC+yongEu13DInRSwRIfUMtjXxOxZIV
+y6uiWHQnqoQ6Q+Rk/N3On6FGDDVBtrEbA+RiMBjwXEtmKepWr7ZtMHeDMAC7PuqxQ/KGcfvt6KN
nAATm6qXTQLJWV+YfYsALyXXIA1jjuB4xKMRMNpMF7k8EjgRvZREe3gHmoXM6uz4Gps/+TNN97mK
TTvZosYA4h96M/8IFm/eRmRoXEpj6RHot7l4VWowl32culO56aBNHzMndj/18O6PtecVdAo30ktP
dUFP6ikZi/KGozT25bIwI2yaqZcxWvZ+/N2k1pUYmhbQiX8cFxOA2Kel17Hohga8nIo7ZkRGSosQ
Rn2X1UX8BHHP9xPQ/AwD0EtfbN15ZNGb0gKquXARQjJG+YrlScbqKvCz8k6YvBs+1Gy+X+bRSm6G
smtd7kNX57ftZLcRsmu8/5zblvhom6RWHCj7c9jhW3cqdsiS2znUGKLiLR25CMWoG2nFWq5RMMxh
rug2uaa0b2Mgx2u2dkW+BqBRloh9ShjE6oDP198uSClvMux6gDIqhvSqM8impmrcDfKNXHwgS7+l
C2k/e8bwZAivfiqZvvVmHA0oXkOZMQZ3FHML/KuPZKrQMeCL63XuTdFV43OHyuzcTDGy3hi7bb/J
52ZqkATb1i03LN2nc1QWAZOanYy7dFbITFISPaE3eODoaLWWfkSUoukr4oybjTvPa5rkBhFacmpz
nS+bxfTi21SVgEdTtGgwNsWarGy+AtRwRgl5rbryKlrcqj7j6s4AS+Ys1jub3UdvaM7Lyr0fcXLa
uVFZIVeDC97oNJ4qCrMD77aLDLKhgflJWyoQlYH+wDQ+palIdciwLPwt+cXpF9uGpt8skVUjAzRl
t8tjVCohxzBmYlZTITbsGZr2L0XQ5aY3SibmSRaG2haM4R1nRLO8TzvkHluvF6jXFH/NoZhEcw9M
E4DeaVRm5GqIivm6Kp2npIfIDIs6Sretm9HDqwjuIIbFA/SdglSoDbt89kReJ87Wkz12zjjeRy6j
bMvpoZWv0GDQrctCSIkpF++EPq8cDlFq5m/ZZBbXRJ04d0APy1OhIR0Sg7WQrNbafZWdZu6fayHu
QaQDDrFdW79BoiQHui7rM7KL5WsqTX0VRFIhXYlWoKmhrbkGFyzoSU9VLW/nfpEPLq12CUVfdR5s
cJZ7j5GymFpx0VGonBrLW26QgSA9lgESX+z+MBYkwIfJ4AU3tllims1QvgM3taaiMwLkAFA9GeTJ
0WC4Oz3mnJYWHpp0E+lxsHhQBvdLHmPkD/M28oZNEWG02dtZTIeOPbVkMFPcK64SUIiXbjLgiidF
PUjoFMXsf4otetCAAl3Luu56CJXQiP0RWoqJmNAK9nhavL/lgYCd30z0L+jzaMbl9HFZSmeC00Zn
4q+FvUN+6UKoZ+wsE5TFF7cAVd2OxNlwD+TeFB11brRi3ARxKeRpNpxCfGpn5csQgq8ot6tPrdrm
rtXg3VF+ca4IBeMovGTyhUL0cXyVRPmoyzXwwtiyApP8MBWBTrfzmEcIpFxrXjhFJdZzTIjYGFoC
EDxiKbKjfqt0GkVEcfUiQkI46+QBNtWwd53RVdmXfkaFAKuQiewYpWPsrl3gKA7C0pm5MEFvQm0m
SzdEXxEtdNZOjFVgH0HVfK/eDAGcqc/CVQSq2gMoDuK7ArlGweNbpjjMbsaxkcAbx+7HjUN6g38Z
pH00v6EBE/l1xwLR7qGp/PaKfI+6vYpEngWnBGRucXbgO1CP20UQabRPxkZ75zjPAIztJaa92hzs
In6uW6MNtkk/kRQy4a+lM9MG09uZiY7G4xRpZDGbEqbIftVTr4uLOB9mIjWwzixhyyBtHKpO9eh+
G6TrIez34h3JGVLuXoklL0Ju09oKrcVN5X0nFo6KsfIYgrmRnenOH+BNNpXjjKnaZKZS3lMwSvk4
RShID6Wvozehfcs9VHnmknoe57O5KSMhMtR73Mzbfih1v/cVvNSxKtp8PnHNEUzNYkg71OMYTG4y
Fp7iTOiC/m4wQF/5U+R99apZeHtavfN0L9uuMw+WPwTzbqzSykT6IaMlrB03hkgDf/a5aEN93fid
Ye1mVFZNWLvwHJcGv1gReuQQYFtnyJ6gPD31zJqQ6r0zdD63OppDey0wGPyb3tM85hK8u97h8ykU
05qOLfZ3U+kdRiTxplAgMbsHK4Xo5oiTIZVMxFB1lVAAiJAA20U6D0RLMCCg3lHOxPOGLJJVD0Az
urODFNEIj6r6UttM03s9e3AD7YhqICwjObm7xkuz26adk7cKH1UeFoMLHoLtdz6jZQCF6hip+21d
eQCvddtxMO+Uy1G9pX3Nv5BJzCVuPZE8GLLxGno441yEvdVmZUhXVc6ookhG+GjpNtanyqkRUgwT
BuazDeKFCCCJ5jpcRgOddQDa7SHVzghxGLTOqys1tQjS6sJX5hkJJeR5DH6d7AbtDSlqazpjtobg
W4Bg4CC/s+sFDpxQ16rYCq0I7Ohpm+82eA5g7uKxm70tDYNgkOjOxpfBWAqm6C6pv8dNWgQ7FQFz
PKNstud2q2KDw8XcYQrdLq4k4opUEG9AKGDFvYs2rx56PZGD5Xhg8vS7IG0stp4TmyC2FYUc0Q4+
qTfDUnVDcOeyiUb7PLdScZu0JDJ+clrbKvqwGRouKWANGUZ3jJ4ZUmBiYcr+926f/yAH/yCf4q+Q
g4/fim/6J9xg/f+/4waW/QG0AKEtp/M18xBz2m+4gbQkzeDCpI+PeAMAgn/hBrR/Y+WSAVn+ayvt
WvLzO2xgfiBIFxMbHIJNkgT/4e/ABu98Y+QiYkg2iRLEOYZX9L3xcDBVVNa1N7PYl/1WZvAWRLeQ
4CJTNo0G4A0Ef2enVrn7w/X5E5cyl+OPaAVvTAqut7aYA1fwy7xzPIomntk6xvbST1bUFOluaBnE
zUk46r8XzPjbWwUkWDtA2MS4vzM6DkwVsya06bKOgiJco972k+Omv/iFfqQs/wF/Wd9mDeel44Xo
fZTAq5P0D1kVRL/EWhRKX0JZwf60frLvhFPceZxuL/pUjHsnL6S569vJ3/VmpiA7jIgEQ6F8LAjT
3HOWb2RlbRdTtQdjMaM+dBEQEnyBA+1GWVpk4WgL9VSn+RU3nNabqp/nO0lK10M+qPF1SBPjiR0C
sGSBDQazzIbroTXQiQZTMt9mpWne2XpUT30s2aOT6dnpMoacqhq35jBxupwjQa5zZJXTV7B0AJu/
/t7f+WnXq7SycPjsCVQlVfcdSsWkzrSOO+EyH2koZ0Eut5EGzfzrd3nn9/zxLjw+3F8rJIdS/ufv
ArEfgkXE8JfOktwPamvpa051zQHKstv+9Vt5f/YbEV9K7udqLOWR/Pm9Oh1PqdNEONTmdK9mATdQ
bgnm2WdzCP0SZ/sGXDzIu7DJ03B22r0e+gNnX7SRmhPfR1N/g7c5MaB/jxn3ktE/lMGN1ZFXZV6j
kwzzYg6TEQtyeQ+YstWKIC2Cp0brUrYfh/QCVqjpbiMGlUR8tdOHbLjoiKKuQD3iMCEBGyEIseCg
FpneM//iYDhItvDJfeiim6yeP+V5HwbRZYZIcMo+zS5V8vfzkp3H9LZm5inkBXrYsJHX1AMjIt1b
HKhNrNCj+82zihu/MY+Vvm2z9hcX988eKouwaISEBKAQG/0umUUzmQw12qdLlEMSNxgKSL8S9JZW
39O8nnHUyZShHumoQpoHfIYeuR+SL3DA16j6xd6JEmNbJpF7huIe13luI3v9KE1zP9jfBylbxkYb
tnmo2k9ZJ9KPeVrnYWDYn3vSZ7ZIX6wQajEN/VG+woT3p9xzhnNQD96Va3eKhxjne6uK6jPtms0p
n9KRb6qaD2bVJL9w+pqrb/jdIkNUFk0GBF6BQPvvfL55Zoom025/6XT+Osql6Z4Fab7gxIsko7KG
t2CcWMM9sMZsKK3HmJx1MgSnVTWAKHCIoDxSmcmt0+ooNHzbQrUwBIxSmQ4jFhsGcawcns7LnW3n
v/pC3xdh/XgyidsQAjJoDQtYn9w/rJKGTpyEC9tflihLMdTEKuziwD30zcxJxx+rA3Go+XnE0E8k
nX7wkOYe/vqJ/ZOtx+KWsgS7jgB5f3dP0Xs+4N/L9aXhY1iNAiM7GwATh/Xc/ot16E/fir2VYGCT
Y9T7PaGyEzjjRYPYqtbcMPPKXQle/kSGX/KLR+V99saPK+vR/IL6kWwRMIefr6yQvd9B9XaXRSP6
6xIV9dYi2/LTOPTjmYtBqnuCDcQjwPEy4VSxU2bb7R2jRiOUKOeGkdndm33WXXPUNX8RcPAjqenn
Gxeyg61RcEZ2HAp7f/50sVcvY+dLdUl2vrlDK8Qp0xUJCjnSleAtLfSuse+DDFrgEVSBgtZHRFGO
476Si3twAQiPhoEFE7mcuI6d2fzFd/XvoxBGQ3Zuz7UgUcT70CM7ihMXodwqM+zrW0KFiZODD7xw
l7Y6eMgYTlm3uJfS6qtfvPO/7SD05RCEBl7N3LDqg3++NioWUntJVZ3nvPNJQcybbaz96O/uvDZT
HlMlf2h//rcgkmYImkFNmX0uRTvtRQlTknmVsf/rh+vfdl6biEvWahAge12y3z1cbizcZY32Ppez
PFhN26JMEXLDNItpmdzAH+/2nwPHPxwekP+bqQzrsiZi6o8njvUFv2ct2R9ICrNYAoiecPgSuJ9+
O3DYFilMQQDvSBgMSQFrO8bvRKUh5Qfy9MGaacqBfiLK/3+PHIY0P6wBaUS7QERbKAudv3Pm+PEk
/WstoAzNtcjiQBQIRegAmb1bC1rVmSIFC0PHoAHisYnMePL85ZbyCXFr9THxkugsyN2UaqAJGPIA
C2D52aw6QPmsFcuprqonFBhQEHbcAnMEtk62A0gtCZ2kXWabcSjrj1HXllgbEIZcVZJWsXDx3VWu
yKT+BVlxdF/IMSWsGR70a9NW5WXNU6+3Fe5TQxOxvY09e7oCEwsWtHxRc1XkYnmcE8/+rAkSxNnT
1du0TO54hOsHFrG6DQUzgmaml+5BRBlq4nr0sWGO0QMy4+qFxFHEC3/47v/kLPVj8fz5gq77GdgU
TXOQ0+a7oZr4QjkXJf1i5CDLL6iZ2gtC3YosVPnof6rnTr72+UjzyoLcEMHkOIlQETpxi/oqf5jz
YHxbVLEclwjxHzNSCRlgL+nn1ixB9QjIHi7wwzjWMR+ZKP/6w/+8YKw3g7NGWrI2eZIJz3w3PhfM
qIXCzLGxqolQxICyq8qEG3YNBEAKydOv9sn1Yry7WD+94fqB/jCBWJFISD3AUQO8tDEycVOC0gK+
bCxtf5pt7Pueg+Ni8i9wUu2NpLosluK6KMyLNpofzGhgTIG0JtL5ry/Ez7vAbxdi7TZn5GLA8y3r
58/FZjyN3PCwxpR0wmyU9YWRT9HV/+NdOPGjSVhDqd6fvxrEqh2sDreK4fSXbSvbHQfL4RdfqvUn
F9l1adoVNg3P5LK+e8QtK19SOwtctD0+rFBa2wZZCzKKz6QoRPeJTiTKHsgjJNatuMeNYVQb7Yrs
G44WyAjPPnka1HiLEiaIN3QoJdugLPPv0iw6SpsIxd3hRXOTHV6eehvlto+5NaKdvhmOjRmgCsT+
me2yIm4+D7Bjj6pJ3IvZIdwhdKJiFxNrD6BZIeyE1OqqLqxksdYXofSR2bScrGq1qv64+P/Zrv7h
8Nj+xXZFJmD7rfiv/35r05dv1X/dfm/0c5G+/LR/8RN+279M7wMVMuuoIgktY0HjSfkdMLM/2KS3
rn3sYGek0/Kafwpt5If1TMHJiCnTo4KDO/J/ETOUKGu5NAsNKWXCd//O7kUJ2TqP/WsFIeyHkz4W
SzopBC5Tss9+flJ1l3mEqBWHFPtwDPc1QrMbx76pup1huPbRbsVXt7Oag2gC/RWvPJENo9vfkCFe
P0hvmG7auIEZzQmF3ceRDO7RQTxbqoaJXpqhW+UA7oGcQrlFf51i9SMc47tnZfOFU0p3++MnTiqd
toTBPM8EAG3nridir/X8+iGZyj49zXZFr4VupvvYafpL5Vj5rT22zqVLxXC28euGV2cGueiqzdDk
Lu4dNvT5HvUizgbdvXJW4Sd2jpmcOifzjk0/WFcj/uAwlbwW9qXaBVFRXRVVt+2ior9JUmK0Uke/
ItXzrr2inBCSWuYpa4Q44kN5RYxuPKRV2d8gOfXCTHpsmpP2rhMnrg46MYZTOaceWdlN95Ya6TNB
EslpfaWB5PAarsL5YujxVbEQn7GAF5exz0ceR96c/DfnTRmpd0wxCBz9JXv2Yi7g4ln5TesvixX+
+DWSynOPTcJ1+vEpSbPIb4SpvGvcba9jyqvypdvGDaUfCGs6tOiOe6yIc8RO1DtvdsZGH2i7XcLE
HPsbLUtxdLAl3ThBlJxMdJLb3uMnTJ7zxrcKeo9LKzkJwyCRvFNSHhBR5neW4DLTNyJwdA7jPi35
teP1g/cmn3eO2min1Zzf0KSGk6fmjrteEPTctAYfHzpAnLXu4FNnl9C7TZsU4jgk5D1UkhdspPJG
nAGJ+VpqfuaYW9HasWJQnfLjy1NzL9Cue/lhvbgZltTjMpWEnTSwBm+oMZ9VVfCO1vhKQsxzi1Ah
NJVTn9bLijXLOwY2v3I1c4HJWn9eYlGRYMCbekjp33x/bt8crHEni7iaI3ynd4R6eLWmyL0mS32+
ntFefzXxP2GzGa7z3hk/wpGRZtKNnEqs7l5EuBKKCF/WoGrz5FFcQdDKqIrPLaVMOxgW7wYrdX6W
fYQidBiDBKem9O9FLtttHrXixiGKBNOB5V+WgQADc4FsNgFM9156LqwOj+01gjW9E80UnRlYrau8
CsqtRxLoU5qTROvaU3qinyYJSVwbtonXY8cxOi9+XcrWOVZeNUVbx6xJJYE4fLUE3oYNDQQEJbS6
r2FFW2dr1Ut31cdNE/oIdr5nowOHh8GWmKYpWEIbNejG8/3uZuSG92sPxor2FZypi+UcPCzFn5QY
rYdG+5Tm2V69a2MUKpsCYT15wDwI9IS2Z79w5DEW83g7YwO/5q7XD21iyF012WufiiZnp1Yivu5c
2Vx4yyj2skRS5XY122mMAXxXm8CNxqyi26D2Em6tPviomdO3KssddPHKvMrnYLmOm4k+ksi0thDv
tLukAmkfywZq5XaoQ0iq4ZgIMaoNzmn/gFwlw2KVude9q60bIr/Hz6KOkr3yNb53x4svigahCET0
5F6NOreeS952TyCMc9Jl/aI9t7uVLJXEyw2Tc1HgIN4FVXDtppaxRdYmQqm6L5Ki2RHXWtXuLMw2
OytqFJ+wol1kWLUtIsBqlJr2ibSOCEtKOV4Mhn1fq6D+mBAyc40ZIr2jEqW9MCvDfu66BkISxzCl
FQAVjMWqzy/KzsQTH8S+dZKNvOuEmz4Ehec86Ma9sNaAcSQ0yRcvrWomWCyrgYXiZJElMVnLiGZn
rBJ0zFUX3TvY0/Da9fORfDr6iCh2wKfqI/iKSvxiIxEo4Zg1+bmnkPjKbb3oFgl7EIqIczx+EU11
lksn0qbL0Is3nJ1SMl7S4rVpou8tkXebxFhtBdJD88gwr7s0OGqjAaH2efZRBxlZtBcTMhozaYGC
6bA5yb4iJaCd8mM7Jd6u06K95vprXGhdQYRFmd0kMyisr3x1F49kAmCWdS6SWsQf43gyiE/p/W3r
2NPTZHnpmb4Dh6daB7sujwXKaIUtOjeLXWIqJHAtsklRm2R90Eb0bdH4BMlmZF40Fdq2xXjMaYq3
NlOLJD60pzq/WPylvFocIpnM1jRPWIuwS5McRsNm1eH1lwMkaznREqGTI2ogHm/6ZF8GW1+1mY/H
vuf39Q3nXEyTvQ26YjgJdw6OTVRQVUQaFFqasrR2LWkqV+TE8XVI1EkCn5clzwnHt/NsJigaZWty
Q0lH3eJeSY4MJSMO/wlIOojGUysG96EdRLkzRn98MchGYQZovhAlQZBZ3ZR3XRMs94L83vM8xWJ9
JKxrL4lNFmH7f9g7syW3kW47v4uvjT8wI+GIc0OAM1ksVqkm3SBUKhXmKQEkhqf3x/8c2y11W+2+
91VHt6IFEgQyd+691rdm84DGlqMAMBmQAe6oOdc07eYd7itnz2yuYthQLzvL8dTaNAE5gEquQiRC
3hpPU3EXVSXO9QRjWskHAdwnWFt1EFyg8UlEUd6hW1rrgPjQv5iO368nZtGr5rZTsd9lezOxs6sG
q60Yhplm2+gf037JP4bRqMkEcOZVUVdfEJOxPhsY5hvLLH/ExlydXRy0q25maBWBiNxIfEn3ZdE9
lvGcwlxwI29T5hEGRxmXCBenGcwMC363Q0dnHkXlale9dLFz86R6B3AV4P461V58vC0fGUDoY2eL
5Nl0pzdt7uwj7m3QwGjWqo3vpCVULbc+Ee/Dfle3GKYjeMvSSeuHW9AtNisYMSuzSaNLX7fXiRnS
1gT7r7t2SzwLMuQ20njaJW4jh7+f9mh5P2hTFaaqUo/V2JVhjlJmGyUlfDvnOQdSca/pkQplrwoy
rWIVJD42bzZce7HKM+/qDP+Fh7gT9mH0bpawpikvnmzvO4sNIC3NL0lGiEm5vFPBzmE0oaOofecr
Si4eU/gZ60ZCQMAK5uAVmv2g8YpHC7/VRko/xhk76YcSsRL8VCgTut+DnBwT78hKU62NEbtjTSTI
qmpy9b6oqUY+PdZos0QqL4tjTHvsWfalw+iBzGnyH9LGh6JVA+chDmr5lL48yFFXj4bDtAgZuHbn
VEKtkSbGGxVbc1i27HPuKKxt1op6jVZc7sxak2ulFRbzLGtmFuZam2Yc7O9Yhap1kXhzu54tEhCK
vnty2dwIAkX0tYpmQ9vb5jDjPKk1c+StMZ1AlC74uLnSn8RUut9nY8LeS+EbOB7eYFAiTThHQ7cd
ZnRl8JXwjtHF3QgFwUIfmDGqfDokeFULbN1IBi2nPycLRA98Ve6641h+yBCTbeu6PBc4/VetdHs4
GF11p2msEwIUxJPVly+ZNMf1YsDPIc9F27sgFrYOsTe4VOZyLQqXmUbBpK1USDRcbbxOLQQeTKsp
Kg57Cohuwg7XssTFtbPs6kqbNwuO3EDNvR2ISvKiJSo9qtZCTm+Pw07Q19/CUEu3mt3qH/Sh3W3W
oQDUOybzfCeM7umwHMF9LfcTRUFF5sz32C1L8oHk186HOGhDLLku1CtbC+HNiYhcqmGFI8BJLhqi
LXy9yUgnvtIfZ9249C6+6cpkNFNjt96yMeD3mj0TW6qvdd9vUL23gt3tOyxEf181iqerJmN7zxRZ
wMdEMcw6nmvWuc8jjJSGc2M9WGoYjz7Gz71nF9Y9b2yzNxbbOYsGx/iqNfr0Vfe6/IRnt76LVNQT
4jY70xfVa+03NDJa2Jh1svMXlpShM25WSJWdb8rhoxDlciNApG7YkGGDZloZ7YNjy+pa+pr2ZliJ
1AOG99F2tDpVr9lVvDywzWq+V3GrPQy8ouUtVT16d+o82lETds8OGjfoAoRD77W0s58wIzuX1Hd7
0m+cdotnCHFZnxW0FLNGiPsRL9HO08BUshv17VUlfoVj2Y2mbEVI87BfSq95t9zS+2CjWPYAbEAh
E5eU3LtoqrdwMdCyG2LYFljcn0m6GNdOktAO0VVtnGO/KPe4u7P71ALQCPGjg+qRCis7J7lzJm85
gfneLYekbPEWdY6HaTMzk3DiqPSgGeg7IDVt3AEhYNKU3/KsicOy69SROVi69hLwPZPrj6tYpWhN
Y+cVlg7jXs14ggYpgspTH5L/tEYdSc1Y49ZHLdafBrov60njdFIuBIe1nvjWN9mybqUadrFM1MmG
h3dScf8tH0qEtsagbSZFNR5rFOsRD+0H9qg8iEv14C3NVuAeY0qrP8+zh2d6zA/x4I5osko/QOqu
bfwSldiknPOUdSnResv4nqOXuiuS2f4EtmxcsfalJx/XRzggLFstc0ocmKWXO8qfK3q8r6BFJNGn
Kj5PvK/hkg3jmpgU9+AZTnyo2l5b5xb+qnRoT1PZOcAImi6UsV1vGy1Z7hrUwTvs58Zz5GjIe1F5
BPAx8duZ/Unl8wdrJ3yYKhG70rM3tUzyte6XG4x6z5GEhjPN+EedctO7XR5k6fylqivk/B26cjU+
TdhSkbxm9lszJsD6y8y7t+aoetKIQFuZnvWMK/mNBPjqfnA8GAyugdGbV+HcNGTHtsNHCiFmnZfG
+1SiiZ8GX4WDIF9Zx8oZjCU2BCyS8knX6vIEo6XbE8YMNnXJHmkx7L1kgLSRj/kracGBoiF2oYNg
hVMq3+dUf69utVRKmKGc2CV9YCU5lS0ghrwNJif/qiGyC3rDeYxG7XOqeAaX+lLr0xumerVxp/G+
dLAsVF43n6LI1Q5uL6LN4hLFZxkAcKOEr19F82owtBcDOMWKCvA0DiLD+AAAoNYBvPldbp4t8Gfr
drFrIhuoJnu9ceibChoWdlNsRZzdUZYaSJYBf2a0Vtd6os/rxo2b/WLCJEn64UQeWf19QgYF85dI
AFw3TP59NrkQ9SuEUQzNR7Eo/ysDki5UwonXqogPrW5y2vet7zo712GEQmA6+kYU+Nid0rmgtFXb
jFo4oA30OaPH3ANFa9GiA6iKaiDKUeTzHA/VEXDh19pWj4u0CXTxzXOa+keVqs/RGb5bMeiaNj/Q
1FUrg5oi7R2fUUV0TGv2TTo5BBhFWwwQoWZlxwwOcYC7BY9hJ+pN2s/PVaEdNT97Qmk4nu1m1h6a
KBOBYdafbp5tcFV+ONqyjzEHhQCY8CU6+d0wNCOUPzByc5eodW8YL63uv+BJQfRotjtVOccmZ5sT
Ax3aWnSHAm53V+SU76PmPqItW+c8ECtKy7dcIMSWfm5v42l8HXVok5ohMN24d7GLDVYDVsLMpd5G
tnepNeAOpoDGyQB7wAaA9FqYUEcwZPcc6ZdPHnBSR7MZ2Hatb6NywoTrlFdSnIctITyHGxSTBkDx
pBvxtkRqvS5TO2TbftZ6/9SQyHYw9eEH/TkGHc38VlR2p2Ejsr6YWvRCyt9ybTKAuJ1kuRq7V0Nr
rxBIfpR2+dL6/vs4x58ZEmkwICBrB07j/mdcGHvRUHebhWmu4rIvgslOHpah/5bU7Xgc0f3TnraG
jVt0+5vA87XRtH7FWCS/9LplUSvq0ckr62ztaJaHAjnJKTTJHsXLirlEtv6OHQ/7S1fOW7ugI24J
Jk1074mF26qmPADk28raPkAG51Snubs2Xj6ImJsCPg4ulXY5kgH+xs187Ktkx5TxrhKAB5MCS7tV
sK0O+xTXS1AmGh2BXBa7YkkwUVW1e6kGLSg4p62y0Xj0TegVjOc22OaqFarnZoOZP8B595BTm8ek
GNLz5NhUePd9EW1rLHBCuXuJrhCrLLXlCD/Bd+UBeNvzzdQDBAM6yBB/I22BTUS3qPrGLc2m6Mnr
xwLgyG0saOIVUNj7qOOv2qKdeR+2/C0PgDIuZiq79bI4d3aU7Xt8BcEsipcs7h5Uw0YZ1UfkCRqQ
hSGsM7zDC6Gmc5JqIfooK4RxdiUfelml+fxsTslBL6ILY8Ugii0Iu3miAj9H8R7nYCLSYee6TfwF
REEf6O7whrDsyHmY5IuqtKF7G8muYSnbAm7Fr915PL1JQksY3AbDnaXwvklpcgZHRB/0ngaBh/TZ
5qFr1BNNQmPbFZpxSOICqTNahW2O8r1Yg1nqnhetwqo3JDUNDL/SOPwI3JgNBgYO/P1yrpn77gcw
sxuVDqBSqtYLTbrI08qiNbRmZGwc3Lz3fxSmEvsIOTH6qG5672tCN2/JvAfb79SZSrX6mHO7eFn8
GKaxsaQHTKNDR49gIj5ATmX16Mkk+R51pfFGiw02UjWY9yZxok+yywbgR4u2QlGCFYc23aHw8vkA
+Q38SPfvj1Q/U5l4gVdz/DFajnsdhWo41/0PhIfFkdfW2Siv4gbP8byJhDvdi8EjRHWou4dOS25N
o97lKJcYciOgSq0NTy6XfGmI6iQyYY3xMrm/eeN2dmP4r/kwuEGquwpXT9I+eyqpvnRECH+L57zd
TqLuN0nBrmSNvXnQ5ahdVcqAkNs6pFvTGEA/klTbvWUE+oYMksFVSFPUlNLQhnybY5g+9OO2kJ46
cVqn4QB5lRNl+1b5LV0HKA7JKoVVHzqpEz3CCPBDf2xxl5RTu+ucttioxHN2bVbaVzEvP2ZI92e+
UrTP6k5tYBVSaegxB14DbOC+Ssf+wI7SHSsE7NvaG8BMe9IyXt1sVGcOHdU6YfPdwFeC9aiZtEms
GA44qONHcL7x3iME92MYeg82ePdKsITZIf3S4ABqYLdTyviIwvjQVObVhZ0fVMCu8AXEvNwtHQ3J
B/oG52p+xECmbxpAEitaXdOWMmZ4W+gbHN1azAHxPnJnt/BRh15QuHpGdwRtWTyhjuI8bLBiAwVJ
Tkld6KeB/e/UuZodIoSzMIHM+8zP6NxA6duLqhn2uZQicHxbuyR69nXEiLAibvZxIUBzVTbtpS/0
+NToSP17UX3BwWQ+KD8z6TVXNei8HsDqquDAsCGpqg+xeeJCtLNqD92FqOR8yU/ShfmcjX2x80rU
fQJhIta2pFJ7/tr6+5Kr4YjfFTRKTczCEN9+WFll8hDLQTFX4T7wZK7jyDXOI9bowLfHx7gErT1k
gOOrdopWGSSufeWVWUiCXr2Ou7kIB8QMK9TSI3m4QxXak4oPaVaQzWFwRuxNma3j26pi9m5zniau
yqFyDAwcz+uKm7GJqqHfpr4pD8Jiu4kn0EHIcb4MzTw/9BZihzqGjlDPlaJarrPAK6JrPzti48yS
fOo5Xw5tB6g08+tynaUjp9B6piS/NVczum1BA0o/WLIkfeDJ7T8qJM0r14XqUWTMTBjYeGFqSmPj
FcMjHlb12Nduvl4Y3gRFMlYvuQ8d2nUn7zBk/Bq0rOsw9ySIOZICQmWZ7ZZeC2MTV3PujJYOE5nq
7VXLNfccTU604fOc6y7H/oWE5JxVVnkyRf7VlgS/9rNd7IdItVuoDjRQOHOVDhz4hrnhgffXvFfG
OFxUDhDHbG4+cGfM0Z6AznHi4W1wG+QRuStOUWVXuxTL4zadp3cl9SjEHAJOIzWX+Nhrk37Xq1x9
kExgQ4IqF+MwK8SLia3LQ63L9swoKttQoG7oca0VkRcb0x4M6u1qCc2iMkKj7MVGI2ZkXY04z8Eg
6duJLsSRpiWQjsQmktLJAQ2X1rHPkmlvQcwBZp8Z74D2xFo6ZH8mMQCjykHFKl36s1BDxUYs7XRQ
TUXy/biIEDpWu5mahShcrWVdTwZxpgcDusyyi3McNWY4JiCIG2ZBQUyvnTh1AncZlH8hs6Jf++D+
cNnD/iHXWh5wnPhYT8uh2GdO8Y1hY7FtC308q1vChaUX2joju2vX5bpDcHGD97IoIihuzikpbUr7
xRmWIM6Rv6vYBmDqlrzpMFb4ksqFEycRp7A/uVcTwYsk5qOLqaDJDXvEQd9t6xK3dYE5cZu4pcHw
Hp7Q1cttJlEIz29a+PxidD5iwcXvv+vAC+9I6B5/aAOTTNAnno8lj6FYxMTwPDdLu+2mgmMYPZX7
JQWQgGZdo/Ob8g4gxt+79WK9okCkvdoVNwG2IpoA9P6zy8mHjHL6z3xM/35OmXJNlioOJbyHcPGV
elKt+khTgGhlRy1DX98dAYdr0x2gxiXQl+7DT/49xeUvGVzY5+bg6WlYu8p+XXjF7/XZi1juDPmK
1di/tzS7NAPAjdht4VfD2putXH9pR9BlU+uqt3KcCYFvasRNwWDjor7xF/wVPERvB1X6c6Ioot+a
8skhDk5hZzT9QVXV9JzJvgszCsKvU5JpLw1E4V0l4v4wuEK96ZNfXo3egwMf47y9sxrxOVZOjiuZ
WTyULqM7e76yLxiV9IORD1BuEFRBXPJ11jePNodkCnmWcV+/KJ27x3Duk6QFtZeEoXLcZMBpT9yB
mGx3RmAaU51lnIwPPDUuo5kpY6mLs/dW+OO1tapxD0qP9hfE5m1rzkyULb0LfVf373M5Rvs4TfD4
lqkcPuOEyKmwnBXZS5NPeeWZFQisSqtCpKQfMuHRId+nCx2PyBNE7hysJeG3XYDjcgqxTZCRUXb8
31kV7/Kkb+8TTNMX5dvRHotc/XVgTd5burRfkdTma9487uxiNRNHH76vr5hzL8YgXyu418Axi9tn
q4tOCxGvMCEeaQifFxPSaTg7C+RlJYt31Y9ZyEyIVDovQXtfqI+btw0VTMHHx/3f7BmzNwdwgXqQ
2UO8i73SurCo+vcVxi96aRERpqaU9fvsNFb/Mbhl22hXLtMfTUeylgOoEc8IZdywZmg9rDCAe/32
dlcqvivyOdausCn581RZdHb7Yl7u7VEwk7PeQcYiEKgRDQ7bOdc7B7xtau/o9Vmr0kJuEy6TMNb1
bVauW8U7FimyvsLWmsaPiNZu4MPfm+nlEFX9xphdOg8ptqDpLIsKnx8J1Z9zqQaSsuc+aU8EAiCs
j4qEi8IrHeWdPzXZj6XqIYURWNQUlwLWUTiK2jOOhGVAr1w4SSYPZoF7pol0q0PvpRtGiFChRsVV
FU7HbrIUnJdZF+xlsyApeo7ookSPcsxA8GoifshSYXrsm60OLa0cNXYkc5YfpmE0TGR5gyaO8OVC
xHeWAJYwu06+6mXM6ZfON4gqTj3spt2ivZTxMnovFYFH5SZHlzBS66r8WMAPhR5SNi4Pot+7oN69
zH8dndyUZ8Y0T4PJn+BgjJpvsAaq5c5WhiO2Uy2Gg0hrKLtNDxf0OZ1qiGGQN/V2b/oGwUY4t8FN
8rM8LTXL7soYMOt6zZC96k7nfFOO6u+0UWnWDl4lgRSLk7eE7UZxAfMUWit9iLa6ijiGne/gU2UE
C5/L3MHNaI4xMh3SEztmcUIw9gxvPb2NX/S7rtWIoXJJjS30RW6SgXMRI0jgVgne++1clOKe5jZr
hDN3JWeZsWfeTJ0hiFhopuJl7ODUbcG5wCz3uyTL1iPjj2LY0vqoGIjWfXvCwStpVmZwHtMgn8xO
MrkzkIwlAHBIK0G1AGCuTEpY1NWgzgkfo6f+hVl1olci+sBJXJwuqMNo3481BzlC6jH4655fvBcO
8XhBDZHjI0HDal3MvI6rwDWT5tOBnniBFWZHK4+LPQAE5IxseQu06qbK2gedQkk/Ir7HycD0tHHp
9DTppbHBxOGP13x1qPjUHLeiNg8qjOuQXiLw9LZfJ1dbmV6YYKcdV1aNKD4oY7AT685kYdZXnfR1
MhEWD3lPPBbjHl5WCY+3yqHLAaXXfH/TTYw6PqfaJyRFMq/28DyHvH94fCLivCOj3FuQtza+prsX
OiLdVqv76mTUQ7bpEeMENAe2S9L0X6iSLW5an/3geAJ1beqiYe1785rSzk2oLYpnarTzQt+A0AXa
xqk7721jkqGGES+oF1cFdTsRKGHP8IO6+RW/AXGU0Xz1aqUHaUELnRKE9I7B+s48kvK37l9aduKT
zUA8mRN7k7naVxCgDrN149rTwPiQA4tFw9LZ+3a5hYGKcCHjZEL3+jjRBAnV6EanxrUeSwnZMr3R
duLIBKXOCcmpYIo28PxyzEzJQtcjqeH83mJ4dCqqtg9mWmky55Adk15CqbJZmsF/m8luCwpD94PF
5nTN72d9IZ0rBhIqviwxKU+qpaNeAx1ONZYx5lNrb1LgrONKvCD4rKoAZnODwFOHEIvXjnw3vBA4
ySFilqyIVUoXSNZLdZemMn0BZcH9MAFnnpq2ar84yinPyRw/lS3FoTc3zz4d2jFC4TxqEB7JrJ1X
BAw5JREUniA6zXTchg5RBN+WeXWzyqEnBUte34zMxnRP00AdlppRJOVPuu17Z53ERLg4RnH0hvHq
3DgmmXNvL82OjvFe03XYm3ZmB52u3dMck8FYU1+UpbxGEShvkXs65u5+qoN0mMegkP5DVTDNxdkD
PQBEFAPTky78NNAS4zLo9HPhZDebHFBAUC0m7TY7f1+yzttU01Q96sT1rZpmMoMxms0t4z5CT7Tl
OAAl2FYZIjoCEYE6uz2lY9vB8cRPSkXOEUgP4zkx+Q3j7L71aXkmst/G2KeuZeEe49ZIIJ7O+9go
1hrdwX2dZi+2XYZj38Y72oB0tKKmKA5+JujwGUP9zKx0/AYbhCZaD/DOFOmL1iT5sbLyr6C/koep
MN8mNORBT8DEGnMjY7NR77auJCjCVxuImeZ+Fo67Mmt2J5J3pDFOax2Z9q6z1bJtMmv4QabLh5En
dKSqcgYLz2CwsJpnvCH2HqaIuEOVSBNuSYpTUeVkgvGnodXFEOesaYPHhHhNhwmjTyzBBytTSiMY
dYULAORUOlLfFLRfJE2eVdymgK+S6TVioxqmpD7ZWkGnI/7GOeoV6C10aAMZimOPT45jQHrqyQ9Z
ZpLrOsxpFztl4Nzb8zcxcWi2KpcDQGb/sMySuCKQ0xdhkFkmRFJv+FndddQhLFETePVFZN+8Esci
41hmXuaAQsfBbQwvbQw8YT8yNvooNElRMU2CJiPRWd68nBOzEnuiLp8025vY8JERosFhFKFb4q0G
irC1CcJqZ2dH90ML6sn+mqku2QLd4/jwmVfmSVb+d2gVGms5dseOVRpoTSW/ZANDJdAyO598d0PG
m0En+8jQDnPp3pukmB07gsb2c22Zd0AFrpBd37PssXazS06YwLr17ZA22xFgBAEvvQrnTLs340bb
lf2MgMYq3z1ZhHMTn7uujl4bVb/kRLHNqaRQhPEIgcYLOxlF32FRbVJVzF+kYzKPnB+kELS1hHcw
pLxLzKVeVwOcfy//ykE4FA3I6z4zVj7WX7om/nqUtN9Erm2ArR3mwnIotix/iyScCt2tL9nkgKeE
gHUwyrimnRlHa8Dkr5PdvGbSgMxh5cS/65kNutKeTpMkyaoF9OuOqGQ6D4vrqjeds8OhpIT8cTHd
9OJidhax2CeZnYZaU+4XGlIcQxRnLfXuZw393jLx18SU3TlFRoPak091nxx6CXspb75ZFH95i3m6
76rvnWNsVVz0qyIGBVZj7bhEoA4KM3uOvRZCYoOKsL8S7nPsDPBa6bhbhB/SLdlZaX+X1Y177PQu
hxOFb2tlqGrgQFeEMPAOdolQr64Y/yOWDT1JC6Oq66dE9FurIixTFmO5rkk+XTr70A/5j0yZd3nd
HjnigA4TVRZmmotzu+KpLwA8FUJHF5NN78aUUzXQzl5DJnK+WjnKIZUQKxWhaQBALooAfK/H8dok
oaEYzY2ES007zxsffOgcezUa9MaN/kaWbLHwQRtxqrA17ZM79MZdZ7NvmTwBEXAv6DpzYPSOA+Ma
RFVfbjw0pAsDndaoa1KVeNH8BBYMXRbfXou02htJdJGIbC5jkXPiQSDi53ywgsiGsGGLWZTzUDj5
s6DcDxK0uju4KCutstnKOc4Ru3a1l/YkWztAUsVnlGahQQfNEDVWJKuJBAaHGtXFlvB7LI7S9ySg
QCvCX15YeRN4g9OeqlKIU5G1XZDk4xUKDNmFhA/VRCiFej4Q+xgpcRi6Kt+O3XQE9nGXGs4zW9tR
r4CAm5JaKS10GxGr4e7yuuchGO3y2lujdd+q0gm4/YpUNDzNsbGGrLPjcMJoks5QHjXbpJUg25p3
mtPMGrLeCPT6xl0RxI85ct9740nrJV2g+Kwv1r7ui2d2IvRqUPfK+qkpRhS+QOZo9FNn45mPxIct
WpjieHPNYY1Uxvkx2lZ6zvwqOzGd9M8x49BDkhLHDe6ga8JIOfaHa1HHwdP6zH22S5QnZVhWKZW7
14mrQXUcjDMoFnS5fsimI+5GRmanUtRl8N+7GWSMaWX3AqQYvN5boDz/WP7zHwCjWv7t/xsY+nn/
8R//zXDxg/7fHQznGgv5e9oOP/7oWfj3//Rfpjv9X8LyMBW7RMt6FjbS/2VasPR/mYaJsc7Fm2u4
ns+f/G/Tnf4vrAoCdCg2KBNnHR/iv1wLmun+C4M0fBDDt0h3tu1/ZLrDGfEHzwJ/De+afjt74/yz
La71s2dB98g+YHDAU68TSgt4xjmVTNOvrdtBLPzDrfkLP9qvlq7btQwPHwYIExuL9c0c9AeHVU6P
TXUFeG/hq0gFkRQKFd9kAfeqI3W0BAmdf3PJX81TXFJYDgYy3FM6v8DN3PuHSzq5KDOYTiQVu2NP
F3nW1pVM0r+x3//FFxOOzoTMwmRN/vwvrqbCA3SE+JEIvtivkr3nGC7CaOEMm1td4qxGjhZ/Zw7+
ix9OMDxD+sfEClbLL9cku7jxHBYkWGrzDd03Q24v6JHhOwHwtP3HvxwX8wQNBZ+beHuI/3gbs8hq
DROz4grlW3PHcNP5sOux3bWg6g9DKn3/b3632+/yf6w0NHwcz8codrOcGh7vzy9sFh5IpE15DbJp
TI56N79PSdTgbXCeuwyRQ0lkQdJ2699/y18flttFAe7e+CBcE2H/z98y6SOSzUhuhnUBSgu5KUET
RV38zcPy56sIHEnYhFyCfOgn/PLVOAuWaOsK6iajUXep16RnrHfvv/8qvz4dFhAFT7iudSNkmBDy
f/4q01yJpZENxz5mAE/+mM/3uenWjGuHcvePL+WhX8GgjtDkz9+ns+Mswb0A/Q8AFxS7ki7zKrXm
8dUaIdP+zW90e9J+fjCEABQgwER4mOL1X+7emNZtWdPrWhV5auOZ6du3hPnpi80c6EKng3mcyzn6
P/e379P/iH/U/w8rF7dTuL6FHd/kptLJ/vl2IspoW0KuuKrh9tc0WqZjRizhyWpuMhj0p87fPP9/
8ZDQIDXxpekG5n/n9ud/WLemDCG9XjJzTqNWrP2UhFvhMUD9/U/311dxfDjUAmjUr681E8Mu8nKi
GQe/1VAsGnE4dqbxz2+er+PLYxdzrBuH4ufvQo6Rl+B1w7oAGHJb5452B8nBO5ip134mA/lAv/9W
f147BEdYYFhsrQC2xS/3jnQNt6w5Uq8ca9lxlxUxWH6Lwn94bUrjwrCqD3tpHH5/1b9448B5WIx4
YBywEfzyxrm2zjC7AsAr+tnDJuDUm9pz/V2kLcPT7y/1p5/ttkbRosE7gFlfv8HL//hwtG6Dv88i
mJK9rztjvc62Ffi4f/oIYmfUiVYVt01bIJH6+SoLjczMNjgF53MKfVcrtSls+t54/Idf5rZK6dbt
KWeHxoz582VQhqe+6GmqzS7mAAB/ROFKs/unX8an8AC1C7/HAzOl//IC05HumQViwPLbjHGaQrPQ
gRYMf/9d/vQM8MbqDJPwrFNJcfd+/i6zYyCdESU/jC20g8yX5V4gnQ8yt8s2v7/Un56Bf18K3g/E
efjPxi9eU32K03nMKk46TgL4d8YbZe/nJvXM9e8vdFtQf1pwfczgjgEXQEdWQSn683eSYAfrHtDY
isZuZLCmI1jcpXbZkZTqzeOC+mDmbOu2HmdyjWAqGgwjKtB//H1dig+ee8fAzWt5v9xa3lcri1PP
o0mqppiQ38bXt6ZFwNfffN8//4YuOpPb6kGhynV+eY+JhCpj6WDVKOjYbRK/JW94WBAsW4355fe3
9s+/Icc413ZgZ8Aj+xOewV1wCclyEuCyl+biaUgL6hyM5D++CmwXDhkeV2Gtv33hP2wlcxW7zJtm
scpEhSskhwKOuz35m9vm/8IZgpnEGQZPNt9IZzMBL/LzdRzGOIsiNZrEJFiua1ofZQdsNmk/iP2J
5Jt2ky2jQ2qpT8M+bSLXw07B5HMbd3lSPbqy8yClTwBY11LTIMxJE4VuaEZlrp/SvFw+ELqSK4hC
Jpc/iC5FpmJHNoOimbRy+Rij4Pc2EbuxXC+oXYmgNGIjlwcdJDU06S6xIB4fOuauZMfOKAJoGYx1
ktv+HYt0PIt9a2Z+ekVUYasNWCLUitg+zVZdnYlUaeiwGf2SpaoG4+p5QIJXBtQttfKa3GcemZE7
tp0tZGDHgcHjs4P9bUu/gXjTlm/XXCLb17y3RBLGeda70ltWN+YDRjjlMtfWUbj5u5zoo+p+IbJt
3k9keuZXYIBpuzE6bZpO1NszIiLC5iZnVWED9LeqGkt4VbZBgsDBzJ3aW/eTmToPdTdhp0y6XtBx
WRzNvua0edMwN6P2mhmLAQwdIQbp3U1HEkreUVyR0CgaZ4OkyqxekSjG+oFQt9x6MvE60orH45kW
324x6Mm6EZVFUHp8k1cZujOUYV+Jtt9JW3ngvWk1eSvpjrdYhlGA0JdEQoT0ntInwteQFQu/0cwQ
Cwr5jtKUdXoPTcl9EolZzLt6EcywlPSsT9jFk06XqEFwiMKDaC0oLrOUYQdipQkABCfXGD8zqWxM
xI0QjRaMu6Lkb7/iHcdioyGwIMkPyQ/GYmDw+FuHsujv8kR3/QMh78x62sFyv8w2Mar7riO+le6W
XY5+uZYqziC8k4IZw+WDopZo74K0Bbwyi/U/2Tuz5baRdFu/yo6+3qgAEnPEPueCJEiKkjVLln2D
kGUL85QAEsPTnw+u6t0S7RajznVfVpXLIIBEDv+/1rf0ESwW1VAJEk+zcWSREiy/JwUuDmlOXrg2
65wkA8IoOJhZzNUkQorEEeZ2LLxO3qE16pNvk6QRbxIppnsSh6JZd2a7z8gaEBEW+koX5aosmghT
XwSoeUAkCVhGfScEAGAi9aW8/dGD9K5LlKgdGW5bazKNS73wkN63NTTHQEnHaOjVqPYl073S3oW+
m1x7hd68aq3TUg+sSG9Aqeq7Y4+vvISS0xh4QwDitqapXuY0THmrvdR87Qynj6O+6UMhyl3U09ml
P91kSJHRtzuUTFOavn4qsZXD5KFRuVQWR+yFSe6uZ0pd0Q3mChdJDZ5g/9PYxXW7i6Oi+u7xUald
3PENvxStGWN9IinrvMNIPl3kEJnz7YBc0jszaanrwcTHQ/0wttVlN5hRdE56bpfforR3rK0sUiFQ
gjSNCPD5ROOGrFIi0sjjBWRK2Keq0aFDbwR0khUk06VhQQKB5bCCjQASepTHPpYhpwqdK7AuxuNE
XoHaufyVVoAunGHfujH+DQ89XoVDPwFs3Zn4ytZWWzeogVPyqFdh62Y/5s4lE3CIcxGvCFiwjL0N
enT4YmdW057FnHj8faJJJF11W0TWNdL5wflcVX2Pnk73sUQ5Xu7NO4H9jk4LMVOE6JWd/7mxu+QT
enUN8GKeVj9AhrXRp7huJj7NzsK/Q12zqoMhAvxz10gvRyCvwy/mBfXDs6V8guSLrIrvqyFFKVZK
l+5wxud/mY3lIGn0eMm0dyNCqNdGa4GsTB0O/MADYsPelFgA6CjxNT5VaLWWZ5YXN20vS53ee65d
Zkho75j4XUr0pkfOqCkUswamXLxjcVFn93XW1AZwTG+UmABCtBfkqRJhPoVCj3l/GGG2bSJt2rWm
5mHdJ988oRM9Sm9rGXUj6eakMnyK2NVwdK+a2Lgw/U6Tl8bgkzfBfGHtK1LRQea7IilBnPZxSqNk
9r84OQvnGjjI4Lw2zRTD3jSMsjvHPSgVnsN4EODXPUK5nQbX3MYr89w5zIOB8ScadEQoLOIQO/Wu
hJ1NKb+btrpSuETwO5NBCWYAj4nhw+qniVx1eLD4WjBoIh9u1x5ygO7QqAgi/ujUNkbBqTXTs0bX
Q4yAxJ6Jh45EP1wyQLD9g85SDoKX1BBwnBSF2KNgUUZhUFK4CZCJu9+Y1hr9k4M8YNtHNq1nPhZo
lxhb7QzkZ2W5X1Waw3UctULPDhNdUHqvsYFkVY+xP6zqaeZOhqivqg2GY0w+eGDsOfClFT1NZAgg
9RjRX6xDY3HfzLVr0nAalpZmNApnWs/IX2acLY78gdUzlECCp3xYM6AAe5FbAtFdgd9aKZqwzaoa
MjtCnplaX5NJDncpmpSOCCvCe4h9k9pVjXcZ8UydKtR9uRvVG5EqPz3kmdAI7fE1sN4+WqJ0i+Si
IakTl4u1odSYvtJtpMff+cZAM5CM7m9eDQ8bTZS5kLdk0zO3O5GnEQhhtN4Ge1jbB0LPRb7Xixob
fSJoC1RAsinfiyEXayZdP2RGxsPtIYUozxIE0SQxxwYC7KrEJoZoPZluqPpNaELamnQiKbR6CatN
8/MOO4a3dpzWenRnBb+jaA0Opi1qfgI7VY8Df/FAE1NeV91NPM8Ztm09tg1MkynpyY3rYJtJS3oC
6HNnBCztksa7wr9YPWE+N/jky9kkaaWRrqDq2JjfY7LeWAAHk7IWJnOs8B4rARqHQiHflDOLwUZ6
YMvXyZyVz5O0YALXZmXcK88nmaPKRXOQusT8Y5BMACusTN3AjVTrXpqI/z1MrN7osUHKl7DYOiK2
t7eFLoK6cfEQiakOm2tgDE10NcU5WbJd5BWdSc9LqeG8gbluBrC+9GTt6siwP2VZjm0Wo2M63okZ
v+y6QmZN6xQaq9plVpeO+5leNlkpMe6285CI3Oy8Zi/R3RM/JYolSsoKk4NjkmDjrrS4tZBwVHY4
6vO2gB5GS7+Zq474AXNK7Bc5sFVgfRWNG218yULqrJRLFShb15pp1V/ZtohqI+cWqGvaDGQxWFrR
7xMWxHansOLbe0J9YTjUOWndiAdcOGF9CVeBtaNUIyyPbH5q8Pr3B5l7ccfF8Juz9XSnG69PGrqT
BL6TR6DFCZix0OmnzexFKE0p/KCAZtNlqlXcpPARnIZHEPBm7EPX4o/f9VaX3+DWUyAXpD1/rtDp
VOzBm77ZRFJat7IY1MEmOStZwzTqL6LQtAhEmaTTwZN3FqMIfiYZDF3oqyeS9cwnpLw6ww1c1uLa
7TCr+nqRLcaRqYsC/hypNS6ONLOJnO/U+slar0Dro4zUTVSQFhJDii8StkndsjRizCi1S12CAGXI
l/D2YAtTIlfUFKKgNZL0CfgaM4imhYQv0RGnQWm2iYJ2YqT9s2RRHwja0QQtMkEmMvmH4fC5ST1r
ZhoWQ7mqjdq5b9M5z0HdkCOI2QqpMDSCItHR8kRSBZPwpNpPBfGmsEKb8t4mZkeDHQLwbMu2z73G
QoEzycxz6HxI4tMngXMoXSPtHU2SqvJy75R1OHF1mjOrph+9W2NItWJjIYKB5qFHBUq2uFE/8m6x
QUVTzWeYNtg9Nn3a45CKTLd7JMMjfsFDRcl0hpSpI0+1h9fSm+rPhKc7e9K02UsBrOG0xFmgQn2t
Ze0Fnle+VaSMtI71DhvTqki1FK9c72L6dTgOPQ9a557PpTUWgYhSHOywUuJrTHFF/eAnEtY/8I6W
odRPmbtBmGBsC9vVta0kxMDZghEpSvq1NpqDtCoRX+HVY9XLpnS+6cs06lBhu9YFMURRdABOoD00
TuTqD7UnkABKmamrubHM6xE+CDat2NJuSXSMtcCBNrH1476/aHT6w6vOJj2FWa2uvlllVF3jk+hG
ttgZXklIKg1Qj558Bl5/mZvLchCGO2Ty6XiWOhw0bqh5DD+ipixf81rZNvaCltUzWZSRxACN5fNo
eQh/It3CmLwuQzVhg80iG3Xxyp3KGZ0MMmSmaYZPlbbncGhGH3AE/J6bTNciNK9k+vTTltgNHSpT
WSAnXdViigR7bBOH1lVcAjFA51zrbdOs2QDxX0jZdR8LQmQeBpfPK4BEaWOgWxT0yIdsG+pyqu4t
joIwtzmFkrExl5XHUEqnjrzV0fO2k2ao83Fm075GOMgxhK81YdDpgGDAHwqri39IxBAkclbe/Dw2
LWCthpydNUHlU8k41UAE1FrTE7lcRGRQMGWQ5+WA8doW0D87Aj0LJwyI+GMHPBfCfKwSU39UKbM3
k22u45zDpbFPSwRMQZPjaSjJi1iSJdH2IW2Miu9RH1b+zvXi7Km2yYTedF2Zb7OaRIBFP+M/2SOg
jmuROUPIycsx7fpbn3CQu88LmmRfebYwjzNtaBBroywPV9nYOw9xjRd0UymaoORauTiiAM4rtY2s
eQZQi0jg3nJEP+4IuWAvxjzddP4N7K84PS9xy7kbx81gpQvV6jsKss2LMeH2DwaMT8kKl1poc1DO
RugojsGGvOqsqF7LpuakoNrR3tvDnDsIxnAMrjRjnO9nkmW/Ro6PWKLKdOPJm2znUznxl6ybpGOp
SAZHPQ6Q2Fo+Dr2xA0YcewfKp9ixvB40AfIbamgrysM1YT4yjTBGtEjs8Duq8qXw1czMR5eWyC4b
C+W679z2YJYV4a4TzBCiTbwCe/zQV/2zNsQyuRjsyugog3iu3NH+BAvJVgPOelskFcu0N16W8PT9
QFSN5rPIN+Pt3CVGtpvLRTeHsFdL0MxRKWXoeW7NMBycvesONtwWReF5ZSOIbi7JOPbZdoOvcLG0
GtETka1VuEmcusafakMoITW1KJlD2eyuWjKy2bshLT7HpTSOG3fW0ke2fBMb0Jg1FMeOzcffDC5q
WmmVKNrtDlAayhm/d2FuWPLFrSLIiwaqOOo8rpHl5FhVXb1hXDIdVqOPbEMDERNhg02X4Kg+yb82
ANr8VTtZbLNnfc4ftMabr4gRH3/IosHhAopfdoehVuo74zKCAuVw1Hyd0UQ34FhhUhwIe+8MTGBz
TH9aSSPfe7Lvyp3nQspAn+ktUdCO0vWvRWERTVESF90EUu/mbyD3mHf6IjauCWkfqrOMWMEv0KQl
myaVSA+iwJzhXfikTd4oijtyJyy+r6af0t1QsyXpL/Xam9ChIgQ0NtXMSfWFwkFafNVTRxnrSBot
2QBRTZlq1aSc1e8ztnHgEOpBONpTbulJfEdT0UXjGJI3zHca23re3uZmbvtr2xlpuCAnTOpPXugM
r8OYaSCJCGBnniZ/byvxiao16dDJBYKy8IeNWuaVzW3/pVZ+LD6rEHf0kkaWYtN32UKvDKcShGG1
dVrdxXFUNzuRe11873Q0q6kCNOnnLupuy2wCi4qg3MCpwdAAUcFmFyQCxyI73oS1TUh5V37FLHrR
lPKqrKxXzrvZJq5dXGRi/JL6XhsUXuTvHHcAUMSWU6uNnVcgOSMqRFgvkWdN8fl/13xKIay2chVL
zSg3qk20a80pzTawRUq6kFNb1AxTkHuYED38QoDqAHaIdrCv/turxlBKjn8c0MtoBGSR6hj9Ucxd
Ed9n3HEyw+jp9THb04kMievaR0aIVrLPHj6u2B6XoD1SWumIGFCGFpalftRtL31lMzIdjQNIikyC
EuV6rBH6IK4d/2ZxmIMhfRd6SLT3HUDOx0XbkRzQuR4A3Wpkh0Qsgxurm8a/2fLmKrREdFretEUQ
xxwV71vHtjoi6zRoYS4IYqbuiyUH5MRVjjIEqEALKNUc0Nmc02gUxlFvuI06aYkOw76PGyPcotRm
Ix4qq2wC+DHTZdJZCKVcnTNFBtzlwWPBe9Ud4hlONCt+9wIN3aHgvjQ8Lffoh8D4sQxN4wWyUQaq
0bn+WtMXgkej/dWu+A869h82w/7fC6/Wz/WP/3r8Ib//eCu8Wv6fP3VXmhB/OEzizM68BgIlkEn9
RYvVhP2HieOLYCN6PILB/7/CK8P9w6B/R6OQNi4CkOV7+Et3RcwzHyWDygXEz2AmcuT//s87AUF7
9M//VfbFdYVvu/0//7CWD+tfbTU21TaNO9/jB7gUKSGev++WRIUjBttqyZ4Ec36W0U+LqBT6zhe7
htOgstn8ijU3omomTc7Si/sg8TPT3MJOLJ4rIz3EYQ+dkT6JsyHRGa9Kkev5lVN31rPlVeK8pwFD
2nsyYEcPiQ6aV1QlvKcQGfNV2rMUsK+vis9Q6Ui8AFhJRCoNGSUMcy8NX/tMsClaT05qu7i37G+p
bmnPVjGZYAuMIbA4LLCswC/LczWdIWYbNpkjkoc3L/U3wosjpi7PyQN8jXCLFpbpMCcsPbQ33atq
4mSVlearTccVOirm1TZvxmFn9zJcW1FO4YVYVZB+dtkQuOz0L/bkY//J0Uxx8IQ9eKclKXGhqSvU
o+5kHDClGiWrQPypyqs6x5aqK31FnQ0ig0HBNShxHZzIufjtfaAusgglxNtId/H9fZiqjahVV6/4
3+LbIgx/xGY27XLaRxTxNHTYUfVd1qPF8Ssyd5GKnVu/gBrYTcxnk1un65Bopm9hHqpDaFOW9wv9
QqWDOPOiWJ5npbKuzTJO8S1UyQlpw/Lb3o1VwsSMRd+DSpBJ/DiTS2LeNTGIvJYQ4C/oUVgXOL9w
w3SKdPrMrDYfv/OjeXx55yRR0KrknfJWaca+f1bzkAOTEe4PyCNPtBQeyF42ArtOuz0sivw8HAYd
fwD8Y/zRjP2xODF9m798nPwA2pgQKUj9QBhz9LKKtB0lXpUfCQHpBjwZG5MudOfmexWW4nXOw4b6
Z6vOYJ3ZSdAoffpWkA+Mxjaxp+fBaODiFDA7aVmIK7vkhL3q57z5iuoxD9gJuvEGpxCdt5l61Lli
XSuDynA1DmJaoBw9s7eR2VEoiqR5OwMq6/dFLqPPqAijWy306Cr0uVeff/zcf0pU3r1nf8HM28Sw
EEtv28fyBTZ1VRTH3YuppGpWFdXcwwS890mODX7/WU+QtBAi+Brro6CbFY4Y3WC3t5c5J4S7GDpc
TOek5ZFlQzWBa4YGtZJT3X92NKJnYodTHBFr3g0kEPtxjMfhkn8lAaBgLmQaqs5IRpKfDPys9xyF
abFa7ok9wi9DGWUQI5jMGbQgDj3R90OLj6OKlLS/UZwERYc0KcgzjfZltGz7UprEHz9S83fX45LI
bFlPGM5H+6smRZ1nTs23HmDUkx1GdkDYZ7Yp865Iz/rCF89m5rt78iDPkR/WJJ+H7a1Q5WIjUsxH
xCqri6qWFJlcDFF7LA1ZhEnH0nZQKVycV15DDhUd9n7dZ9in5km0N6Qnq3tSSbEFNskANALZytWU
60GBQrRZ6ZVrSoA02CakZipzZYNy5JTTv/L5G1e2owhGTyWU/o+fxnthFt81YiyXhgo7TXablne0
ry2sxBrHYn4ZADBsskjqm4lHhtqShjlZ46uW5eXEJd/vxP66pINqhHXE0XXzSL0SJ4nb2fX4oufS
O6M5ujAWKPPaGdvpj2/up+Lm/ddDqg0QeiYuZKu/7NpZq7HqyfZloorqyAryRd21+RejDNfp7JMd
5kREFWWQ43khnpt/pbaYfZosrDMnfspP0fb7n/JzxKFDQpZJpevoQWc+lLhY+N8q2DNfcBEWHQo/
S16LVEJLHhXEz3U84pZKwwFkn2ZF2lNctsOTSB28ovnQXGlF6sBv1vzwDn34czfScQ98lTD10K59
KY1SUnudy6bEveUDo436xuJahStPvMKf4sr3d2Mi21pA/T5qiF/0g3oy0+HWnGdaPvQmnHx0vust
5nHJR34FH7OrVqVXsr/Jkc0HNd/ND3qD1AMSBKSkRwnyTqRBqHWdZMPlDAA0MMAAeBubu3gecFW8
Tg4+75XQ5pE9xCzugBq3l1k0gVsA3fDYVKG4YhZWVHONfYZ68Qa/f6VRS/Rof4JbSxNqshGdKhlW
5V5M/fQlI2WcqJoJ2Fjd2eeODa/Pqqv+wsjdhYcDPM9f+Xbq0LAwwOoaKBJQYnqJBmqr0poTj1H8
sqj5prGI/S2eAu3W48wxU3Xt0EbiWYpY/2L10gHvGVsUW/S4mCNAlJN0yfwdC9g8zgh6ASscpqEc
eJ+M0g0qhPQWRCas4HDWKSTX6i6KBYa+iFXxFYZMC6awQOvijxFVCq1rq5ufn9h/zjr/WBJe//1Z
Z5Mm36q+S96edJb/4y+HiUn4BTC4RUCJwIuV5p8HHcv4A+0mqkpSYTnR/JRk/TMWQ/zhUlswsQ+Q
qMHOmonxnwcd/Q/EXYsEzkMttsxpf+ug827viGAQg8sivbT5m9jDH9sU/EqL+rSjDdIYQ7SnNNBt
Urfwd2+ex2+OCdzimx3qX1fxMNks0SAoFY8mPOKAZn+gu4+30ZouIuzZRDhJceITYqtwdB30vctU
tKzlaC69Y7FqruLEFANN+KzvLMFMKCdjA1fdA0DWey28C9faNJlHRvOIRm4d1cBrNr6lOqpFi8ym
U315X04D/tqCI2b1CWe7MKnM6ZaCQSBH/M0gIIYAUHxC9WnptS2YghFfmS36Mys1wmQ/z2O/M9zZ
gowUdcbUU+bAqM5PUW0NLZQy921C9kMDi6E2ESFpKca4BTNww/Rkl3u9p/uwgUbvGAEYWvOFJKvW
21tjZ+zc0JSLc7GUE427LL0Kaa9T/WadOh9c0761aYokV3o16o8TkPGlo5xmD0oRpxAQNV1dWgJC
1pYIR+Db0GjGdtd0IdzJodexZAOmAmsh/WUdzDC7eRvC0bE+8i8IH0TtYFhEUY7MY0ROxuFjOXQK
rJcIQVvUmYeWhcDsMN31hSNzokaSUp1rNvpAnKfskVBRTdGZFMPcUScvLE7DlU18gwO9qnwspVWf
y3S2mj2s++k6THROkIYcaOXk/sQ65gqawisZlc0z0V7+c1v740PpyfqV2EwHnnxEKFgE2e1rovf2
i4KA8moRL1x+0dxwRnCRj8oIjFIX3p7Wl1zw23Di9ujthiHovKFOCSLSJHgIpwM/CJ+Z5NWo8drm
XE9ZuGh6jZQ/LcPpxddOogrdVGJEN9QJuhWBZXCo2Ol+A/SJky5W6RkJFsRrnZPQmXRClWzZAesu
zd20IyIti4zhyUMYZVASzsp639RYk2FVqD/PuP+Znv+xbKD+/fQc0Mft3s3N/PE/52YTrx7HZgPr
GaVA6qxMs39GFgnrD4fJF8u66TOpYMH73yIU6d9E+CyePMwflDTtf83NwiDl21o0+ZxPbTLS3L8z
N7/fj7uCwy0mJA+lkAHe/5fML0+bKkNaTrQePAvkPrCXKj/UDcwRgOtWDgQnuX/zYE7P039ekX3I
sk9mN+IcHYfqIvZiObvROoOcSy7KrgiT9ceX+Fkd+Nd28a+7omXOlp+15xfrGN3HjvgCBKf1Jj2b
e5zhG+c1PCT7ZHU1rn5wp6veeZGrA2K/E6fLo8rFz2tzwnF5Z7ZnMX/z5t5Wq6bcqIHBhRHexpe4
vcqh/cdOfV5D24gijUP/ZUEbrJheT9zzYvZ7d8/4MxhlHNm5OOaCo4pJQhpDTEQJqAx6yllY7TRp
XAIcOXdM5KQgrtP6RuRE2TpfP77ysrC+vzDiDraVNLPoFuK6eX/DnUeE+DSJbF1ZVcjJAhIezuUg
V+q+Mk1yfwxyPj6+5C+j1rPoVHiCR8wSLH5WVt9UBBNWjCKCaLlu6+lbO47q4KZeh6ZBu1a6+yDZ
hty2RZqdWPx/c1n2UPayK7LZZfzcXr+5rD6qBm0XMqgKvw3dWEN8y4gWCAASnQFb2Zj+wRpc7eXj
mz3acGDcI9QMvywEBhavX14sbUetycB9rnPNak3EmF3+ecppfW0/vs77OgUDl+tgBqYcTc+CV3m0
gXKiHIE6YizKWjlkR2OL6GmBK5wPU3TiQb4/ki+XwtNp2lTZqb8zJx4NGSdSeC8R2sON71bJfDnC
n0HH8/H9/PrclosQM0j6pb5MA+/HZY0QqKIFk6I6T0Bdu+G6Hej6f3yR394JPQRhUtAgOvroIsVY
IANX6GJlXIVbTYGyHmdwFakeb/7+lTisspJYLk6cY+d0BOhU8I0zDGJSeujcdlW+5uM7cUO/e2oW
wJale8Y4WBaet9MXwF2cHTUtUqKk7l1b3jV5feISnB6OZwy8onxFuKR5NebxQ9MGo6/1kTejWjBB
WWgKmuZNtVeyupv1Ag7HgARkMuClmpqf7SXi4rUoe/1WSGWI9diR9Yob4+/5fn4OS3qhDBisKwAh
9aOlCey4GbWRR/AdSkuBKrYlgMuSp6oZvy5PmCBZwFl3OZThUDy6TqfXRtdiHVnDu/smkdtvoy69
1/3cBnEBHUjoFaSfikZQEcEhrRBbrwRinkNi69lFA5pnb4FpOWsshCFub752PcW8YdHgzHqvf/94
4P06v2NlhFHkM8jpWhzXzxw3snLfcnkq010+fnfDy3wtbibz4ePL/FwY368jXIdtKQc4bMt8T+9H
nuHPys9GM0Mo4Bz6mui7gbSmS9QmKZBRlEokW7UQOFeTGAdnZY5y3wMowSgURbtJyyon0PPmxKT4
65TPng0o57Ibg+V3POUXNXnEqBpZ3LSImJ0puoYT+Zx1+94+6yD+7UssEidWt9/MKZzKUQSZOps/
il7vH4SjFRxf0kVdZLkBEcH5CtrKIay6Ez2d33yGrCnMJh63RkXoaO4aE3D5OoApSjwlwsSOQMlt
UXnh7ccv9vgyeCGXtrxYVk4IaMcbotTQhNEXjJ8aQOCVH5vhph9Ee+Jmjlev46ssv+LN2gy4DJlY
STYdLB6xieGZr+F1O+dYDZqAFmF/YmAcv6Tj6y3//c31Yt1PIoXEfG3LT5ZxPjePxqkH99tLmHxz
rs1uHxfK+0s4ld7LzucSpFk66P0Lj6gLqEsfv56jorUruBOLejyfHbUZ3OZHs5HIQBmnBGmvbTsa
LnArOLs8rMcvCjX9pa7L9rltIXgndA3GYrxuDSZHcqTnU/7c43nm5+8wwCIsn5v5y+2O+WSUrTeR
9QKUiwQJufLCnulPt4NO6CoAO31izPwc4W+nnD8vCRzERPuCYPfoC0D+g/QGPdzawky3s+oCdFeP
kS50zHwFdyi9o7Btb8DsUNIh5tExNbEds/iaJOIFqnNJ8XtvujdUpJr7rgkvP341vxkAcAao3jO9
0lLQj8aYPVucjSBdYnEc2hfNMzPCv1qWwjAcTzVmTl1r+b7ejOeGcEEEUsy+E8hMNNzfsZVsx6Q6
cUvLmP3lib+5paMnrjvFEA8zO/eBRJGLqKwPkCHXg2NdTX5yS3weFTU0jq6s8s3HD/M30xA1mOXk
zF6NvfvRleck64jOAGROnjTuLulk5xJL+KkhtXwt726Q1YvuPlmq+Ibpbx09R9ZgmgBoAddZEcOe
K4r9xLFvZVf62gb2ifTzoaIK6oflAcXzjhSCExPTLwdQtu5807SukamgIjtmH0Taoj72LAKboui7
21mX6P/IEETNjzzxypDdvd4LjJPmSsjw7OOH/MsoOrr20YjtKuXrWatAjpsvA6F3gogv2rinpixx
/JCPLnP0kLEXkZpCGWHdDFPguj3JWslzR4ll5Yj64BRRkCFIafL+zMRSTZsTfLLRqt3HN7uMmHev
evkVVNQ9mwMNYJCjEZW5TasnLa+6y8BIxuqQaFqgGemdmYcBgQx/e4Lkess8gAufiQvTOL/nzSfq
QUbNiMWjWe7gCrDcHRRMuKZb6dhLZtb/z0OmxM3d+dSuOEi9vxy2WdW2dMp5yP4+rpNDbKub1k8O
pdXcGKn/qXZkvTJm9wJrmVjVk4coUp6ao483YMtoJiYe2ZVLr5+K+/tfkSXu0A8dfMk5Lq3+vmsJ
QV7PJO1eaVljycfS7If6LrfMCpJ9rmr79uOXfDyiaSzABOKpc3UEZMelBkT1k1kNPIWyuNKmc78l
wSU+hXpZxuvbkbRchFeK2oUZYylpvL9JZWHnszG/rUVyVmRkgOj0WUloG9MTW8vfXQjtGjVhZEhs
Mo92SXUuoMQvS4g1NkGkhTucZPIyA8Byi5fpxGTwm4vZTLW8PQMCC1XM93eVjhq6mpzkOEvpW2pg
a9fcthUBiJg/P35Jv+xheIBIVlgsKWGitXSPHiAIM1JUDV2u1ZN/VYZbRz6EBZK5flWCfh6TrWef
OUZ14mn+sqRQJAG+wWJCqY8P7uisXLajNncd55JsHi74AiPoffHXj2/tN5PMIsy1UY4gF0Ra8P4h
VilAcjFyZ/WYf7Htnn5SfO11/q2jV08dppCPL/fbW3pzuWXmfTPH4OiFxBtBBk+1pF/NWXMYVX/3
8TWOx8VSW3p7S0ePbfSsmEIUoh92XeTYDnIzlG6gQmZq1osTN3R8MUYG8kGGIRtpas7HgxCbMoTy
kDJD3sblhthb/fNIrMu6zPJqE1apdmLQHz/A5Xr+UkpH0Exh8pg2hylJyHziU/Yzcrw9oEcono3g
4yf4+4sANyKQiSF/TMCy9cKF1IAzG4FjsuqajCzx2DolnPnNowP4xkaCkyjCGfdofet5R+1g8uhK
74r4xXL4TmaZzB8/vpefk9vR5MdlMNXT60AdebyswYIvspqAV5in5rZPs8c2GZ5zl4RrJz+YaXrN
lnGL/rBa5fBGccDtsexfCLdf+4P3IEoeM1aoae2TbuASYXHi53EMYMy//YFgG1neBXs5atwclo7W
XUIcvRjLkgbJAtEfQA78GTbhg/K1n50pJ3hXAw5KLFEWkogSVncVZS171Tm9TWLzjKQLXQrMOgDU
i6ndi6BVfI4xH+SXyFJL91BPCvLrqiPhAb+rO17mg6E9AUBwz028LJB82yYkwLOzqqsBRS4o9Tok
IGdKUxDpGJf7PV5mCWiIpIAfpZeIq1BXMnvwDXD0bEl68hFJ73XT1AtaV3MfMB8UN4OIB+8iwfrg
7R1FFxMzfu7GezQi1Y3UK0RlRgup35nV+KgPQnHemb3pytKL4mzEzxXojQhfE3btT1Ee1Z8EAsbL
1LUJbMu6em9l2attt7N11mYjetxaGQaBx1gxG5TGDlGC0tKzYMqjyNlNgjLXuqRY0OzC0qTKgw0M
vY8nt9BQxKGksUTOp63HdFYgDjwBPBDdqg3Ju8ZoiZPQq2d5UF1iXmddus1FF58P+KIOjZGpbZ5Z
QIUb6XzWtWyWe3sy9AvdKK0b1C7mBnfjnQMr9rJBy302zHGLEQe4QNvH25BwD9I8WuLIQkJmg2HJ
ad9rVVgN31o7n/CX99WwVb3VbQozca+k6sR1B7W4Dwq7YEzzSjfGBF/mLkI8+mB3YztQ705qezMi
wCjOlFfO50ZWY4NqRMGDKwKkRT2mbUm2jtnq8fUAkHmw0m49l9inPL3ZAU5wnxyyQl5xIJnBpJBN
Iu5ZuzXoAX1qrosRUyhDk4jPfHz1HMzikG6wj+sYF8NVU+zIWCDscNBWMxCE73UxxenaKYm2x0W7
0bC1BUuYQItpODIv4RJn1yhU9RveV3c1JolufPKb+ZutA8vWeWnRKolynrNVImjKOK6bfvlqKiTM
eupdV0vRutJwR6cQyIfKAmpPUMLnrJ2/uWbifAFWTtBAOwBILpcfmGT1maocILiVOxto57QzUYvX
2gSiss6gCgGtSAJiQVY9yT1anj2kY5Tj8KnOPKURwNVbt2H8w58WjKkeTdrTaFdXU8U7ZmXDvTsB
6TdltR7mqT7goFVYojWY3DCtDnI5TWhz6BFkifke65Mg3xeI/ky213omFyAgyMHYpoa6AmIp1q0z
GfuhWIgMA1uOJkA4fJ+bjWrJFqUVSUQNNXWlVo05Jl/LlpMRhtUedk3zYmKuD5okrz/5hjEfOJdl
V2jczO/DiF5ibTqxdQjl1zlPz6n6G8Pa78rIf3LHaTWExRWisYfCfqpD5BXG8FAxPEoikuKxCrwB
AUaZk0kYtz5eV8JXs7tBoxu8wt0n7nr91SLrdKN7PYky/oZkgC+zEM+RxjAb2VGtQHroG149djMK
iedt2uYPLTiijYFLPqABF2eHjrmtUSSIARbe9pojXrBdOdukaf0zIOKGiygEWnhmfJK1RUxZR7bi
kK8i3/7hkmjd5vahjKPtMGFG7Vo+IFKDY8/Bw6xyu4tWupjV2jQgG3td9RipvN44yB9XBlh47Ncy
SIoW0Rl66GAe5p0Vx3soPkE5k8kIis3S/a92L7YYCTYdO4x8TrZYgsiu7T+PhG7racLl0k1u5ETh
kKNSUQFBZ+sEnVUHztjva6x65rhClgwpYli1KtywEqxUVQ3dXtWOSdCSMW5Amjwxj+HmznV1IJqQ
3NMaxok+vzqYbq2krpfUy0dEH4rkIqYFyAHpiricsd7iSjG+GTpaXeUgNWRcHCxpzZ+IR3NILk/Z
WbCfoCqjor79f+ydyW7cyLqtX+Vgz2mQDLbA3RMms1PfWrInhCTLwb4J9nz681FlnLJUte1buJM7
OIVCAS5LycxkMJr/X2t9L0jRXzxpXxMjik0xddbU9ahoAIl00XbQUkMR0+DdCsmdbm0rxu+xkKfl
gRrd4ZtobiaUsNxvwokCUBP6lWnkgDTnFbGwQJYa5uib1wKHKOTgfCZ2JD8A0TtfCSldrH0ubesx
JUa79gDWSgDXjiinrduKgyQ95Ar8U3PTaFCmfX9iei21EeJcMzWMJ6QqxtFuDFWcqHmyrjFygnTD
eIdf0W/IZHdZHxDYP3RlBdHK69N8W5TNOJ0Q21Pu/UHuo4nHO8KW+90ipUPfpsQTxndlB7Jb6Nm0
10gVOJNOHjn7hYyt067MYi2cvcXbJG1hwXFfIY6pPPO8SgtxfRBSQDMtJiBjXCmEi2G8tP30oA+T
U5/QrQTNMozRC3STqUFnpS/7xbavcrLnKAcWWThm9UUi8MlwZg4J6QopRkC8mE84hgW5qrcd4b9m
Av6TzJNNX7fTgZg+fTXTRzYtjB6bjcPm4yEFp2qd6DkipZtWCvGqjIY9cj0SS+K6WwjN50KPz6m/
7tsIoqk7bhBuRs1FQo5sS1sCjRnUh7g65jkm881IURfFqtPcqFn1J3msSGbVRYL4dPTSR4wjc37S
IgQ2AstGrxwXU4pe359yHmgeUTtqTHVU9jGVQn32p8w+QXEN/kQvzWbjlWXun07SXjYN5c/VvKzD
dm6RHJUzZWJ6PQ5pCMshHuVy5w19xQesm+5+USNhFfgjOOG2HtYHX7rLIZK9G7L3eZG6IOW/WgBt
VUb9yEz1RCOtpkXRWaC8Jn++lqZGqj/YqotcG1LgCJE+JZs2msWFhlEdXIOcZgJp/GzMw5W3gsYc
4RiZb1FGTUqrzid31sPKFum9lqlqDArUuId8dSFjaB5R7+kkpR3MxiXUQklfXqRL431tVD3uYegs
PkuKPcnQhF/SogUojT4cEr+xV1TQgw9CK02dx9atgcDlWCgQ809nnakd7bq5hX5VfU1cG6KWtTS7
2tEMl29vVYch1r8onGK+igFAAq/wH0TaNee1qx0Q1o0EAcV2sSduztzwU/LSmKpqDU7BQI7GD00x
5G8YIku908vivrVTWqnNWCO0b/z0vMMeTkqvlI/SrNigrITOLiiaQ02YTQoUZvlizfNFCR86PThS
HGKv3mhCJjnqoKG66kavO4uyKX3BBobMsGQPTj16uo5I6neH6tSwu+amimWyRjm0YRdb2aHo4/is
9MZjF+N5pY8hQfEWX7DVHscyV/G2ya6LyLsr67K99CP3AUsMmuISt7Vdk7gyTYT2KzofmpUNxaNc
+FZO83bI9jXrw4Y5LbqA5uAeiIe5hCNx6xGBFxZzz/4QEiNEH8LXboTBHjfIeJYCcqpcnJm5dZM2
Zk4wuKafWHOlTj0zbh/JkLqB2HwtoulBm8V+JNZSHvKcKSfvtja2fISU5DA9ZeMihm2khCgCggHS
K5Gw2HTRUS3WcJV0VQvK09YiH3d7qZ7HuGweushTNzUb38umBV87tkt91y/16awNhQqrsb7BcD+E
ZgdvIuvcsKrq7PsS63AP1PRY1y6O+VV8GTS59Tm2MeuSLfnk9skrpMnpLDYnWRMWbEcnyu3Pk9Qc
98bEhyDLgyJMlnwWglgnlRHVN05r8Au08qAf81NpV/alJG9qb9vEn1kD2/F2Ti6krp91ytz6i8HC
xrnztgH7jF55msBy1y5kwORptbk7Q+1+V65DJbKr5SUR8idOAvLOc3ZUNzYOQhmrr7Q9GcPuNm9E
dTYaojwMFfQbx4vbg2N4QGk9j/wOzU1lMDINAAtZ1udxU8XO1YxafsjM5tzNnZx2dEbgrQ1lcu9n
FEhG3PLVxkRXQo48iVU4plW0dyYHA6UB8iqt6Cbps2oA7E0EXGSim+XG5VDy0kvSakZ7NDdWE49f
wdn6cHjls2NOQ9BHEoZ53N74fvW1JCFsO+hyKc4aBSiCOYTYDjOKs6Pqjf6cGAms5103XfqqBHqE
8aTapT4YGqcHExEmmS5p8tOMCPwIi1htOPBvaGVbCfOpOykFiWJBTG+KWDsqIMhbQjlS4mSlG3fb
VDCrFr6i6g2FcmtmJCdMS5fiZmify5mzehclcFQjgipHdlRz0jCJw6eud7nqrQNeIpxHDAOIGtn0
uYQqEViVdiGn7Htl9uo6ddYQDzH6+WWSsEweOqbRGGLTyD7UIDsFJd3YVDLkwSmfltH3mxOOzZE8
HRazLs+m0pyXio09eSmHDAbMjR+t+i/OmHIKCZIbSJmKuiI7+GOvpo1woVeRLcSa2Z1nBbEX2Saa
/I4oLjKdmK39zLlRlIbFjnbuYITJrPtHHnvM/pNbquIKkSz2Gm31rhwopHoId9NOC2MXXXOfz2J+
SLCEWzBRRt5AqsE2ojm8OnM8N8i60idmzdFF9GBWxZDsdSsem70RGymJDb1bPzVOBHg3zTLysSzy
FO5nIkbz7TjN8z3Nw0zsm3r2X6WZDdAFLLfGkiniK7fNu1vfWcmxph2VW7nM8XS2ZpgR0DkY2tdR
erLYp7HyPmO+GEhiqPJJPCdJDWw08ipmZZBP4pINiTt+jnsTl42EXRVECRESnwdNltElDgzIhbKe
3OQs7VtHXlREbdjwWsAoQMirA5ak7qyuYuMwqfFmLKvlqJWNzWdRr6rLQI/buJfJO+CgFSCsUeKk
IBHDfyC2qu9P6XURpKnVEIKyzPb3Cfux7jAtCRp+jXOUWdsy27J4Rw6j0b+YrW48R+CDA5I4FsIj
w6hsiHI2tJKwP2a27GVUUt0nxhif1WrOOXIZuDjJSyEbgiyW6R41tT0O+zq60/zbJFEniVNxEE+Z
VQiVcyLKUeOOha8e4otqpeNZr4lsbol/E9EJtRzzjKO5PGE1HUJpcYrV94Z+TdDQEk6SfAxsmcIt
DvESQkKVyciBTWuNMIpNCNp2r4etmUD5nbEc7crO2A6eWMpVVn+RJ9GpSOxtrc+nQj0QpDcvEN+U
kewiMVcXMlEiv1bKdKJDWmzGfrOAs7Uv4OZV13Vpk4ZyxQWrx9E06h24ljUWdcRCZXDUOl+iB+WF
GnVyazqd2z4K49SmxJuqZhen1jMFD21D6qmVUNQuz+o2OYsbvTvvONU5HnE/fEvO2MEjixQMtalD
W5/o+2Fa9NeWlmQfJPYSoQkXnrrLOQvYGQ8ecUHRoE4p0IkbrO/N59Fs7utTKoLqzO2rFdVR8+pk
YKWct7XOIjKtq2HPV2UbykInc9C4cJpUlkznxJXu6miMjV2uZ9Fl4mCTMJMeq6vimNOz2SM41SSY
xCH1MHA66J9MsuVC1hT8PJJYgs4wtuNQOszuOaDPIdnoI7tDviFCBg3yjqziaPsLwPtEOYVGzz7x
meBk0lCmdOLrWS+EtrNUFXfnha2d4E766i/z9OLKnFQhU6sz8p4ECcsMSA43buk8AUqj6ELIFvlV
NPsIpsiSTu20KY+38C6TcPBJ8Kn0fG4vIP5FFHREhJow1nnDbNzybY+V9I7MjFPotjHxUmX9Zcr0
o6uikS2cBQVrW0lGPChCqBJNH981KFhJ5HSt19YSe8q5D13DKexQFF1MSosRO6GLFuLCIIApKFmb
txnPyR17UnnT+fXOzh2MAHgj7KNpUIJaRl1cEh3Zql2u4SQIRFOQtGQ5lRVQ+mo2ieFFY9i65DHL
7m5yytp57g0dCFLmuVRAEnsjWJk35rLai8hoY74j+xpyk3bsbajHWWvsqlidjNVwMeALofLmnxDw
VF8QO74tK90IZ/wvGeSoZYB12Gu2gVOwGgVdmEKzszNK5wux+xL2Jshp+7xuVE8vc6ifoIemE9Gc
SNxcUvioJ2TIeSkm4D+Lh3y6HAg8vFq8ZOEc5lbf8zzO02v4FvqtH9F0JpV0IWoPwPRDlaXx2aQR
JHgJ7HRml9dN0bH3GmVGgTJJkAvcSPXLyQCW/kyg3/S2Eel3JbuFmFGWy4XoSDa4u4zqBcFNRCLe
xZk/HhfczUTribQ8a2OzAl6X5eTKSsfMRpJKiQjeL+bswk2r5R3bJzgzvoYFBbfLZH3X8UWO2zbj
fEi0VRr2FEyPPgFrLxH2z7uWRf9brqtM2w+eVlwvFMDZmA6REWako3J6aAmRZ6opUOQDzqNcku99
e5Yv2djpp76RykO04OjZRFlXEeqUo+Y70hkxtjNxKUDc09admnJH8bou7Ju6c+OICIRx8Vnvgqqv
OY1+GRNhcfLSrKkliN9oXeb4QO8lSkZjF0cLL4EoJMMGuV+cCMlMXNcUBuwyia/YQ1n3FMWvRLuU
h4wm3+mst/blVHAwMnqhhayhY3qCdya/SwdGFnUJg2S7Qh88i/NZkdpbsyHQCtNPrhNIg29FmUuj
PY0k7JGeYkU5maHTuFLbmQHmw68r/X/T7nhTZTqIU9F+uh/63TjBljiuaKq0nQoTyl8zc7jj30XT
b1rKH1vajHOEjmRsYrsjOuojScScmg47GP0v2grdxk2B65Jx+JDFzgOH1pGMYg4G9mD903bl23Vt
zCi0pXSBz/99by/GbSK1nNbUUBT5Xlcyuyjmqv6NAuZjw3K9io2akMavi+Pv49coOw1kbc7XGFvO
RpQEVxGruVtcb0fk3HDsBv2fMaUwFgrECR7C1NVdj9bwQ4s07oq26XmyOSMaxaEuKasNc10eFTKd
jUBo9JuBsvatf+4HrV0gkgPwVRoo5mm/vf8eyZIVlVlz4vDadO/LeZN73kWqfPaL8wE2wm6O1XOX
5Y//dHxayKXhfnH/aJzbH9rpCU9ok7mK/nld7Lm74dTFG7t1bqLO+01/8a+PApeySIFYA1d8vAfv
P+FUkuRNXiKXonSDq47MFAxybIV/M1b++iSgq0AaymD0SWRYo3t+7jaXlKT9tkaOIJo0pJUSdn1N
D2jZjgQez7jVWMV+JxVYu8vv7h4PN0kMq2jHRrvjf3gKiHkWSnN5+nqiZggyNvZdbGTrNoV2ln7f
GtmXtmoPktoj9JMd5OLXQnQ3aUq/4dc39C+f3nJQK6yOMBwQYGo+fMuDZrQzEEiS0RI+rbiuRh2U
bREIxVYqP5S/c838Zdyu17Np5OIjIRBJfBi3NrVoXVUmlb1tftWdLkETIvd76Pa//lh/mQC4zNoA
XwXuq1v/w+NYOmzyHdb2DSWrkojAxt2gXLqpbe2OhSIha24I/9+u+EG0AL/UK0wK7Rsn/6ZybAW5
Ro2TQqHW7VaG66+v9lFgh34QwgWaAmxe3tqC/zCC0Co1BBgjZMHJf2I4ESHIsJDZR67kUPjAi78D
7bqL6x9RIv/IXXlXFfz7f9bfeanqWSWQNN5Cp/780/61ungqXtuPP/Tud0iq+nHd8Kl7eveHbdkl
3Xzdv6r55rXt8z9eH0rW+pP/t3/5X69vr3I316///tdL1XO849UILC5/tkkaDoPwP9sqz596lXRJ
3/7ld/7wVjriE+OZhC+kAwIz+/oI/eGttJ1PdKMI9kJYhX1dX73yP3zvmqF/QtOPzBgLCv9FJ/k/
xnfN1D/ZCNXXWC6D0zyT3z9xV37QJXHW9G19Nd2TqryShz7O2SBIwDBn7oTcxDVOiDOd7jkrMblh
52bT3o39jt6+QzWl62jgVEv6RH/J/d408fwbYcr72ebtrQDOWT+VgbgapfeHuZY2KOGoybwhQaM9
2KZDxjgan4NLQwpOuRV31xnShJdm+q0T6/1ywnpFuKu7Zp1xI1xq/uuU/JOoyGnY8rdiIctaiz9j
Ql6CqJxeU+DNSja/ezzXWfPP+f3tYutigrF2ZXExA72/GI+MY2sQTELscnM4x/2TqLXsN3Pc318E
ByLxcowx78NF4qFU4Bc0kuiLxDhqFQ7/hW3K7U+D/eqPN/1zQtz7CZuPwtqIcI71l4+C3/HDil+3
A351o+84kFTXtoZ/f5LNne8ur9JYvmRLTZ+7uAKk/pvl/y157t136AKd8wVEbbR7THEfJtTK8THV
oF8JaWWQHlvnlnZmY34sQo+slPuIiIVuF5kLkL2k0p9EtCzntFT8u9iKwHg1QxUV1NqKNORAsJDq
TIiM2NSFPz0kYgA2Z5maHsNkMTS6QBRsLVqmS8eGahJIPD1eCEIncbcDtUSVOVl0bMp5uZgnQhmO
JkFaZmCa7XoqV5rpBkMvPf+IrhGcjlBWT5ZakdCkTMVnxVcmD8QZrFuYrndJEUsxvgeCSH8/mB3E
GL9ZH/4yNrjRq2cbswtQRONtTvhptFek92kZPVpovW12rukR/b3Ed39zlb88U8QsEIdgsuvF5Ig7
9P0w75KpLYyO+tqod03oU6EnnSsiaH5CbEkt9nes0fer+joW37aCWALJZmOntv79T58KU1Jt9zHY
PMxb3LmessToNFYo65SEqayyUbhQdvj1A/A3H5KuJ5keLLKClfbDjsX349VpHRFTkfVXraqzQwfL
KBiFf1XOSb759dX+5sZ5+Kddoj2Ysc2P2Wc6Oq1KVgghIt4SVWg8J9Ka7N2vr/KWL/bu4UK9zZ4a
0w3zE9Phxztn1GYyMnGFCarVz04KxGFbepS7Md0mHl3SGg49nFyqpQQ1hpWGQ2WDNc29c+bBvkxa
BI9/fPJ/tLE4T15U1Vbfu4/bhnc7jUv0Y7eden3tzp/qjz/5/+EGY9V7/uf9xbbpn7pKJU/5f+37
pHx9+nmfsf7qH9sMwyBeB78yumJs5xCcWTt/bDM+0ZRan3UWAWsNeWOz+2ObIT69/TR/tS58MGX5
qx/xOhqv53hrBJqB34koBGL4PgSH/ipIVKxL958jiveDSwnbtolRkX0LY+v9symmqNXGct4MZaT7
W4grjdhTtK7pvRdJ+WjDGVcQJHxxXlMfJW2tb8ppX5RGp87zWrpjWLCA23R/x4V+kmvH7hbASfZY
Ui9MNvaoTznpYVr/wmyvPdkNbZBTS4/bOlhIcGjDxbRhoJBT4t3p5QwCxddHVog0iRXAs4ymBfLK
nsIbpd6tRkICqjorno5WLczyrHc10QRWX4zj8ae7+TcL6Ps9D1+Mhe7XJl1jLQ9gHvgwfxAZP9m1
TUGWhNMTsgv7RwMr4nHKlxjGvGbsMVXbcRAVlXz49ZXfzyV/XNknVAmy5XrWMtaZ7afpMjZgg/G5
Asw/zqZ36o61y6jPf30R7+ONJ/CJQWczMrHtrXPX+6vMROevC9uG7ogBr8Jt6CbAcLGBgRh4RY52
2pKMQ/wdDXZt0IdrMrfjhBAYQr2zbTsuDiw4QFdZBUAPYUMVtHAyziw4ffSs0xkLi5ZLutt9btJC
LOjuuAGK1d4K4rEl6R3NiHtv+EMFLEF1DaY5GnkWi5A95GHfjZ1NBpDoQ5e2xS2oB+vbXOdNFUK0
AQN0ky1uftOjnPqiGjeGxRab31U1OUlYS31eTtgXsbvQXZLzYhOBY0CtOwoJpS0JnJ+b+pnIovy1
LtlSbHQ2NM1JIaSVhtqMu3yr8kVPz5HR+UtoVcVYbVo1wD9sLL35QufFQqPXeurVc0iQ20xknpvb
bImSJoAH4dJmlzksl2ruHf1gAVibryNG+5Uv85iaj1kN6daqTePRRA4WbSKtJ94cU2j1WvRsjQ7D
2Ey3S9npFlJNn+4u8ENUSDYR4n4o9TrKTrPISSZqsPlQUe5X9AZIJ0evA0YkAIPVPFu2zNmx+3H7
O9D1m+32z0ljRUIjtmZgksvlA5P9mEarLVWS5e23yourE7tR2vVA968OYg8d25gPVFjrBg6LXn0Z
42wiDEpcFGWuh2OT1TCQY3l4G8z/uwb9aw25/M9r0P7p+f2ZeP3xH+uOxWGUIiXBEmy42AAxi/yx
7nifXN3kTMAxDWMSM9yf6475SRiEXnBHdZIM2B7+ueyITz4mmdUes2LcKdD8s/zqj6vOanEkHxt1
K/tcXu395NNaA/Gj5EWTkFXdUpP3zofKbH7jF30/wzFKsW3wBRh4HLBsUiZ7f5Gudmd4QKB3DIBv
aAXWgJllDcOGKvbTt/43a8X7GfvHlShXMWHzHeEUfX8lL4lJG7AxRcZNBGDM6gI1zb+L5fybj8OJ
cSVSc7Sjevxhwpa2h06frZ0N9/og/UpetrMCPWTG1e/YzeyQ390gPhG5PDhdPZvUkLXS8WHLHgn8
T9LOtiLC30BaMgo99NoFmpxmQiobRmjDYrrPrbPN0Tj2p4TPRC1xsaiaUL1A9dig/O/MVU2ACsuT
TPDU0xXYIWJUq+XW7xNdbJHcoZxeYUHmhYzb7DIbhan2nS7kS2NEvtxiWyIXRatcdHF2RLdSjlNp
XGgYC0EWysb5npRLagfo3IthBy3V/p4sieZueAlSMeei4cJGohnfLG1KyD8TJvFxEOdo4Gd17nsn
cLjom/emUOMFXVnnvu8GXltgnqgBKMGPAU3UuS+Ew7n5ZjAjhK1T5gM7pDozf5lafXhcIWF47dNV
iKoIZOsClhna1J0ripMhtptxF7l6+1pmYwE6R5/mZ+b96WEai+J7kSf2eVMRqY4ML+5vpslbaCFK
U8IHqqxY2/htYj96cB+JiC4r7bmlaXwfWUV2H6G6QBthRUh1zd6QKD/8Iu0fPdwdph4acdE9Fgi5
LxcPiQryh6z+SumgJA0F20VgdmN6RnaJh6nacikSdISxPiqeyOeyTZJnnpr+KZ6JGQ3SpXLEJqJ7
MQS6MNsnl8YpSiqDOwPyiJUvl0WBbEnMGS3Hrhm/rCHK9r7w5rndUOLwvkhRigtTtD5CBzlQbEUP
wJtohuxhMr25CUQ2XcKTiCtU8l12W/aKta/MCuuzMUyaRr46YciJ73cYsfLxc5ORZh0kzpy82CJr
b5GDmvnOnNGRqAyVDeo/1NRBtsjpzPMnR4YGE08bxPWkv6KWTl8GsI/pZs05QNo6KHltSrPpw95C
ZA8b20MnGJWpcYJiilMrQbXaGYC/CDplUtbGBrVRVIVjYZfXne73pIUtas2oUDOVBaOS5QqPX4rl
elpGeVUWxvA1G934maRG6d54VGgfeydx4wACU1lCEvJQF8wAiTo6/fqIz6BDjrkdmgwe2NDBQ0SK
atQvbdMSpD8mLrtS5Dc9Qc+jeMGEUo6bxiHwHKDXRBJb51ZuGuiploEo1gcLYpHTYoaaluKGyneM
HNOKzQ1YdasKhNcC40mRHgN5TAiUzMmPEsEk7Cxnps55ynKumG8RidTfjLjVbUwmdhoDhNZGC4Nc
X92rdFjuM2Z8P1S6E3/rrXz0g7iN3S+FaJxrE3OEtYEVANeJN5MtCFJ8db1mTpqnc2THbdBl2Fm2
cKMY/3rt+FZYL2IasS0X9pcW88OL1zrFFcHgaRXShGTc+K2EbZKkupsF7A4LE99DFCsMF9PwuLB9
4+DP8/cyMYBuRGo+Vn7E3cq6frxo0Ti+egPqpKBvomzcRHFJgoCfRWAeZVX2oVfrwKKyKu21sCG2
/LNiykTppxFBafdibEImHFUcfScqn4D34tlvHQErCuMI0iJZtSD1RCQgKcZxnRYgdgAlBm0u5vOq
aDo+pqWhA5BacY8Olx8wiHIs1jltItFIxkCMDYbKhB4+BVfptJigkkhD3UEGQEug5ZxfI76AXmda
1Xgj+QDZbsiQ3Xm1Q/SEykEnW5FsXGQ+FrgWWhDptEMQaNMzm73M2w+ofSdcDaaAbpwMziklnfGL
USJC3BhFwnsi+33MN3XdmUxmeZVd2ZGhIQvUqwzRaK17oQX5rgIniTqfRr1ekWxswB9MElQcE2DN
DoYr87MLApFklSOSDyW2g+ESKt2Ok+7jyWjsKzUUiGSjRSUvFqN1jdTs/QRMr5cX6AB6AapMjn2B
R8ePv3AGTeaTqbTla7LCurbSTocrK4dVHMKwq82Np3fTbe9YmACx4gIMQ7bhWAdAPz7+qKki9TwR
M/3QzBjal2jAYbeJdSiCaK9rJt9W64yDX0qTqspYJk1Yu8p6KAHP5QB83SGME01/BWi2+g+oYqMz
QIYgPGDUAfsfVJbW0omDBkMDUEfpQfo2nPhsUFjBexFZp3Nv53ew6/xnoF/qq+FNOT4orZVQ31Qn
z+3Cay86oddi7xuyGraVl5DabsfEk4eFypN7za3157FKphvLGIGWsrpTtq7aLrkqygiolzWbEKGA
ED9ITOlT0I2A6jfR0KQ4SFLsfpwz3eZ5hZdu895Dnd2bUfVcjvl4XSmktBbIySuWBfeirZU+IhEz
dybUsZeR1weHjKvOxHTZ9eqQeaN3OYNMY5xLxSID2Lysef7K9i5qixgwhT3NO0VJ4ltmYcDbkHro
GKGLYINl12X+CiyjVidaQtd+I8HGy8086qw+yuy8aQMKSh07Bt9zw7fRbfC+VLDcBC4AAL0OIleI
uGHprwISo0TqGvetjtAELWkwYBO5lYPrPiVN0+LKW4bxvLYctfK6zc7eImQqjqy97b6gm15u9CRd
HhibxlOFwQS322SwgKT9nCGyNgaGE1L5HFAKfIkvyIrRyM5zwgyQqAHHV+lb06VrdVZxVmHRZE0x
gdVu6sZvvtgMvmznLlV+PaO2gYsgEESxUDCOePrkBrtK8tXs1ucD6mzvhIYuFR1R/DIPNI6Sr07a
ogtbBls7WLW0d4koIjwkSozWZko87Dn62/l6xAFxL99O3frbCTx/O40T9tHXO3fuzQKf2XpiH9lN
+gG8bHU2K4Eau9BEwgG/RfTCd9p1rMrbAfMPcic5UhQoqfJn10Zj5cNpazQNhYNG2ta1+VZP0M2W
eyfejqCYSTiOMsM3z0Mm0U0uoI0RbHNwnd4OsRnpyBxoCb7NTstBjM5RwbvOGDiVIbbdmAxXqTTN
ao9STGin0+zHGC3ITKT238gFopjrqrs6Yd8JfhJ39QqI7HAdEO209QpPIe8wp2w7FU7bBjNA5zJA
18ydt0D6PWMzMh18PqZ+kmoN6nCOrkWysbI+Fpci5YljIQEJb7ZmJ3cc4HGItBMKnCtgneyJWtTd
hKEvpnemat0diA10UrpzUnesi5hOGQ2lqWVj10+Gk18UjTM9wRNvqG+xLuZhpgm4Htj9hm/KtCJ2
kDAtPSwBojODGEQoGGNMuGXQE1fQMLDIC9hIwkpPrKlqv/XIgJMAkm+pkDRqRrEhm5UFR7aqHTfI
WQa8GK3jtCTgMQfr1awfxzwHglzgUfDg3OItuV6mqW3PO0IJ/a3fRsLfZbY+HPJhTV6l9FMjQ88H
cvACg+L0szui89qai8JzF+W+2RI2bbepuEy63NxR9TOXYzEPGQ8GuSMhttWuxNhJuoPaZr3eFbsk
ihKDKYc2ziFyJAyLsJV+2ZP3gE4+RDrfO09GzPY/iCIOIazLuiyd57Z2BYXFGPs5zEGZ+dZ541kA
K4worx8N2H2I1/Q21T/DP5vqpwTCX3O1qhndq9q0YpapWrIGs69zstf/rUZ08/Hbv/+1dhF/UY2I
n8p3VfD1x39UI+BiIVPRKTyAlKCxTVfwj2qEJj6Z7BwMUhvIwWAuX1MqfpTBqZ0bq05C5x/HoFLN
b/0og1uf3DXQklgGeFrUKv5Zr/2PDvafFS2bKdNgAeHVdNq/hKZ9KEgwUwx57D/FQFFh8NY6gQhg
DMxNaohEu1eNqZ0VLVEEAdiZGhk5h74FHHkDCXZmC3osYmGPYdfQltnw+IsvZsZG7qCwkDYn5FUg
Qkxjp6x4epsMISuLsrjCc2kPJ622+DWLVsrEEIguSUuMshhkzmZJnhbQtywbTiMSw6lsOjR0k7iq
/E3v17yaKNNUP8LX9IcTIW0ebv5Pd8fCbFzHsSO6sO30V+anWp5pc9cbm6gBl7r3p655yFLRszkh
f787pYhAh2xJ69Z+yudl1i8WWJL1wfMHDQSsrIs6nAzRQ/QyjeG7p3S32fppMuhHYkawbvYRX0zo
VoIKRdqjQz04UWbvKz/OB9gzytrX7jD0W29xAW4gbVDtgdWLkirb1poIIKjLDcGZg3M20eJqA3uI
7FcIG9qpbZeOSTFZzIgC/RRBq6sv9j2nFYtyZ2vUJxXCCJ8lePCrg501k74lH6v5ujhJ8aSnJr4R
z2ucvYw0vw9sORc3Pl5fzs1sn6mz4zO7h86YvloSx3GoVXVyzn62uHbduq+Z03Urx01nx+oMsi42
ZUmj4pXDAgj0nOyGey3qYgzsuae3BEvoinEDJ8bex/jF7Y3uR2qvOUZm7EpsqM2WMIbuGSA5x0jS
Ut1b7F8TRuXEjLQwIgKfHkhlDgUOzcKNDsOMDg4Wr9eFttWWuMSkhUawEEQYLNwXLES+ln2hAVl8
RTYVry7xDmRUk8wCRvbEyanU4TKt2yLmvZKVY4e7YjxGUzrOocCO2+MtKrVL01bIgzHnx8yjjKzT
EXE8Hjc9TuJjtsJ5A2foeasgMPn2jFjTADP0FWFdTtdm2ga9M0umBHJ5tSx++iyGJGmPktizV3Dw
1rKZbbN7dqK5fFRiNXVpqDowk+lxxLocN+MpsZLVc0GSLCs+W7drPfFSd6NhCH2lE+Jc4D+Q+TYz
yCfYmIU1LeE8wOXGJABVWEOYTCdrdjGNJHkxEZIqRgIraCNRhM6HNkbhjAv8FLOI8ZDbbn5RWWhL
cA5YE6dvWfaIzqM+u61Vaw9BEjtVvRd9dOqg+H6Gb5Wx5LJnfdRTOTqh1znEcxCOnZCB3inxXWfF
AaGsx25P0QFeUYDbE+p45qTktY16or6tNhbena/YpbRzHqGozboOem0EnjUwnF4SyZBpeFsGkzJS
vxTc0ERvm7Moshd9L+lIxMcxySJaN4BluCXSH2aOq+iJ9pUa1O1/s3cmy3FjaZZ+lbRadS8Qhuli
WPTG4SNJl+gkJZHawERRxDxdzHj6/uBSRJEuJt3Uq6q2qtxURoYEB3Bxh/8/5ztQBnAv4orTnTXx
lXMUe2OxbzNpUBA94UZPaYypcSFNcrbWsimd1Euk2a9kVQzsAaHpXGhmnz/jX/A7D9u//uTb5NXe
RqHdP9t21D/jHqntRZgoRb9EgwKGvc0d4o1xUt6Ltu9m6YXmfJbsgsWqV4krMkVcXFuFHIgCw+Dz
TEC6jvdl0t1vI8YxgqHZp7WEHZvu3gr84IdRm+Vw45c6z8ViSKZ4SUV2kVUgI1ZtMCgLX+G17HQY
lDuZyRIzai9c5eukCOVQUtccPweZ6dzjFCKJdeqk5WXo7HAN4zjyMMVh5vCaxg0jUHokS23zDCzZ
TWPo1viQdj4AI4cG0o5Zw2drVdid5YmiYGNZTIX9xaY0mn4w7Fa11+SFOs9J3XBzedsIejHNZOy1
JFK6DY4Q91HTeydfB2RwhwtX9vKjVrpBtJBunK/9sEQny+8jJcM0Qua0nIvRjKP2x+qiNNfO5AeG
Z4upxoFCCjnBte0wYqHF6zBs6UyV2DMG27oThNAWXtdUwceo87HX0t+VN0SNj/ZikpWYVjEZoqjH
cHgfyjifTZERUjgvbDAoYzitc3tJZjmp0SnhuXwvvZ5lXpxD/osdO3E9x8ItuxhrLfiQCh9nPu+9
uGotp44YSln1xGJg58tIE0HG04qTkQlXJnBAmGimtdDMsV1RlBg5ZpQ29cpilBhWXJgofNFGpNU0
iOrYvtdBlzNL2qbS7McMZMcuYHz2O9wFE59bkcWGl1Q2O+c6r8zPla/o5aqNez257M2x+2Lrg4FF
pFNTZ51oWpguMAbE3y1ESIW28HU+t6vOH2rt85BkMWBoqg6Ad1IgVodS+jH+bhaYaplGXfNlikdC
IzO34HS2oIuuDLAter9cGBSprjD2MC0bRhB+jbOQrG661PohaPrxeXCSDFhVyHbfX3RTlX2lKKFv
NU5TLSnbipbcD/ws4y5FzpQwKlRhLHPSz0dcP47xoyoHsbB7YW0ia4gP1kRqCyAG0dYgAsyr7AvE
frPENaS1d7U9MqkYDInoSjLnlks3rUI8Wo2DjbjQpuHZTw1+uhlDqeFh+3Nrnm2Wu0ON7lMmz31c
KmqQPtb4udU0VL5iJMqvZSNtcj/iVN76YVUqV+QnM+WlVZffl1wJodXYBbjAlqT5tf1zrE/jAx1V
8ZQFWZFv+sq0rgLqcuoiy12cf/OpS/sfHQpK2nnXTWTqe9vu2+iHlN/+dfWjyDmo/JTO/vPHfm6/
Z9kqjTYkHuzmUB5iIfln/60Zfxnwa2mPgYZ08K7QJvu1/3ZJC2HbTutGJw4Z5dY/22/rr7l0jwAe
ARnvdU7H/QMRyuvOFjp2sJSqKpBZzJhnkvZet8/k2BANOjm7NqXMMmZmwSpFpeFR45x2RtXxulN3
vBTyTkSXNATRmh/lMC+0FbWmxVVVEXTDVsqjLGJQrmzOSc/evghdOpI8HETGJ/cDZCts8Ljv2D72
a4Fia1Wiozijb3vjoXFSQbyDIQHS2qkTaGgNh+mk3/FwmydLpOq2oHZ7GMyzKOHT25llyMAr59PW
HOB46nqwcrUPOUXvYlTTcyZumsA8SZDuvBi1Z5uoXOJ4mVkVD9oft8rJU2us3mVBgNjkN8YdckHf
U9W8+akUQGeGxvyNi8x/yctzHs9rdk0wqoXJvZz2NWN3YuHsza3I+nFDm4VupVFbDeUXftVuNMrq
jE3l94eHk0FHzD0jeGg/nbSG9dqVsrWNrQWqzgMyo2KIln/muZkfHRcx6eZzcqWdfqrl4UTVh3Vm
bLvITGaKgb9AQwUmTFGjJWFi597UWw/xPy+Hge/19woRfeqo3m2VzBVrzlfCa8qs+RhOrblmHqkO
7w+MeXI6fWmzItuC7M0sRF/69fUmq7baYsi36djnX4tKjR7LlhQVanMaULOEur+/SDInuR6sjh6f
7kuyR5WhlZ9UjPIcEUyB/ifIU/uhzLQRqEowRIk3jKF/bdYJfzqdmuhLnVWUQMsanERbJCqofhqz
ykEOus6167o6h2I8/YRnvSjiB/aTKPD4iucm/IvJqHEzWFgVeK2xFhvb7eU+0x1zS0Z2dCY/+vc3
RskfPQjzEZOSPc/xL6/kWxzYsSBv86BRV8oMuKdF2f0Yi0KwW5zKczrmt+6My8xWN7xgWJReXy+t
Rq2mvrbNIxuFH8bzjeMM/ZbGd3L3/uD4fWxwZygv0BiiRsI8+PpKQ1zDr2qrrTXhl69pji/TPOp+
7i3+7azxxkXmaZwVkGWDReHkRbWoAsbYL7bGYGMbt/G/R32mrd+/kzeeGYpvmgqzGxEZyYnkgr0v
sEXgAgj3Sw+oF9vxIKDyX4nqTFLzm1fiAnhUEMjQ7Hr9zAT4dLaBxTamAX0Va42yLoqcjmtPpfv9
e3rrwSGGxjpiMdCZdV9fqRpVfdAUOOa6Yi6CjNxYmt3tmTX9rdtBw4iUCdKAo4mT24mo+HAYTbY9
Ma6cAK16EzYa60jemtf/D7fD/gQ1OWBpmiavb6fPqMj5Y7pV3Gjc4E6PiFLO7DODbX7Pr5eo+U4A
zeO25XM/DaO0VM59dKG2he1+E7QNwDe15b7PdOsmx1n5pJVD+Ueg4Hn94JKzXQOQqsCSQp315fQQ
QqPS+zHeJlMVejHt4zXag2xryTHfjmMDeQ4q2jlLMfut3+50Nh9YrF0ay5Z2zCF+Mf/ZdttQyko3
Nc0uZ9VZvQq4K6L9x2mEuoKfdODHOO3qC7ctm4eZdPhIwUgg4DSKGkgd28oPZZHTOu+TCcQS5YUL
oD3yXoWWmtP8JiQaok5Z0s0xa3/dpdrkrMKkdknKlm4EnxyJr33Ak29+AGkh2+u4K0hA1LBe1TdW
lDvpoqmwRS4RdlC3dH09ayoaS134DTFmrt7okQmaMmLQAPcGafpRl3NxQ7hVfeGPM+gUnUBxpwzQ
DtYd/bCMWlu/VadGb+k+h+pe1akgrOqKh+HZWtZfGHBcodo50ARXdeZ3K0A2Q7Tr0tr5UGix/2AZ
I+oJxCT6Lh8S/7kyRW1u6K+P92lrkswZo6jr+Dlx8EPJ43zJqQxVaIZyLFkHgTazhKB8XgGK4Sis
23CcQHIMNBiDbKiqrVtWSbfAhulKkKt2zQuxEwc3dsUpmHNgN/ZLFK8oqFLTJlUKAVWkewWRGOHK
54B636mhxr9Sd9lziE/1g2Q6Sz3faPzbqhope1JYKtfjyMEZlsaANivoaJlSS+0e1EArpxUu5mEP
BseM6XTl45MylpJTe1bTsG7DzMekGafVZQOKFR9qX9Da9au8sUAItgWJl25DIS5XBAmnU5qPN61p
tQ9unzSPPh9YvSxM+nLAE2V3F492cRPO6BHa4kMmjC3oiJFmp95rczE1Es4VYS1RvB3rLDlMJiWg
/RT2ysoKNa3YSPr1mjdB+9/IsrqzlCL1t87ImgetrlTXlegtqBVd3W7AJtidV/Gt3TiaFuBdbnLj
onGS5PMonOkrCipt7wxD8IWtP61KU4kTQH1VRkVJtnl2F1gNqg8xVfZ9NjoF4mhWdGowI2w7D12C
kq31GII7A7KpH0c/QJ4whBqtAyO2om8tVJgnVAGj5rk+sEWPQOkyu4yBKJcMDwlzTOuH9DkoIR96
dZrqILqaLPw2IezQdhDy/ehTqdQ87UlYo7PomwbkvJnK+Fb0WJ09hQNlw+nNsAuvZUqpFwEQFkLH
wgDsYgXudR/Y+iwKyMZhVxKTCljJ16AeEjCubNgPkXPYdlAi4ewEkHVaG416MVS4tgLZjNPaUfzy
a9i5ER+S2o4bUAFGvQpxeIKZSyNVO0xIA9QlDFD5xdKqothaQyF92vKp8zmtqBwv8nCczDUF6TZc
WV3ifh5ble6FUUVzbF2gorMTakCfJgQH+Km0+VOLxqUstYjRrw+rKgyz78kwRrdpNIl6hdrBEB9K
G8Da0rYy8zkdixzQRJ2DjJmyEuQJciC06/TNuXcrc/zQ62C0kVQrcv87Khek/hB0YWupUFpTqH61
bgDiSFFR2FYIHsoE5f49doxmWJeR3ZFfPhI160k0FuWiCgVyOJLZTeEugdGCJvTSrol9WERUKLES
hLq1kBp1sL2l183PFfh/9Nf/QZ1gPr7/+6bn7Teozv/af5NNlP/rf63lt/z7j//9sgzz62/4VYix
9L/cI8Ke8gleOGcWX/9qhGJIJjkPHoUBnwHPCcaevwsxmvMXNmAyWWY5M4wRg/3033Hbzl84Veig
Ohz/ZgfaH9mBTrZSwsHlPztTWYyB0LOdfr0RSIa5ho3taDlOmr4tKqCj1EPVFdK1c0eEo4HmxT7n
eC2O4TNYHz461uLX1zLE5GpDTNEwrqd+C1wokxCA9CQ0PaMY0PnayGcg43jScmFoEdE5DumaLSu1
VxxVm+Y5Yt+ybZIZRWtigVZBIZjQrexEPWe8M082svOPxddnzaFPuB8gQLz+sYT92HXHy1vWhf05
SCaUJ52TwoAN9wV48qGEFFmVzicLZ+8SfbaqjvkmJoAaGpKjLoSCTKFsEwSdhvOYRNWdLSPbKxvF
y+wK3xQywqXuxLARJ2WZFIlBflLXbFh9L9hXUbJVynQl2OEu4w96A3EISNsqQBE+45dsT1C8Xmt6
fOGo8aW04qURRU8hcWxG5Q4bKPR3TuVfCL8Qq+Ng/6Mv/11f32sHYAcXrpU/+F7K+l/rNn/61iCc
/W/gBeSg9N4s8LsD8PgHfn309l/kEwCKRrUvqACBf/jno9fEX9jaKarZlFMdzZhrKX+rH3RynPn3
2V3OngyOt/989PYsp+Cf8n9snflfjD8pv564SueiKH+RRcmNxMA5ruFkcMfNECB3DPcKjalvBOHk
gSdnKQOtxSTvlyrs4WuhYZkm9KLJoQn32Kh3VjDEPwS71HGXNHWfL188wDcqdfPB/cX0cPxRM21A
p3CtU/Q5mYoysM0cHtP9NI7lbZYq4qHsx9RdWtjEv7pu0H9y+9S9F6Qp/Gol/Nvj/um5ZH4eTLRk
IuMCxLR88jzSXld8dnz7vIyVNWokcYVqH3G+HqnX7DjDx/fv9K3LUVtloSHnEODl6USYDeBC0njv
mGlMTzWU2fcYzvxXQI7VskMD8PT+9eaff/pkX17v5LRnxIolW66n6RPCuEQtd1ZVqxsn5r++f6WT
WfP4Drkn5DQqkhskNq9nzTCSZTFOyV5J82aPCD3bxeHYnakxvDVQmJmJQ6U2I9jnvb6IUsduywZq
j/u62JCGoT3LKkK/CGx+p6MZe2wrq1/K1NLP3B2L7u/PkXrkHLAzf70nz7FOJjXPg3AfkIAKoSA3
DYg/fXDjTMK54TjVXQ6p23lZYik3Pkq/czb+N58upACGqElgzOzwenlqd23Q1GRa7IOkUFeljPpN
0IPOef8VvjE4NZMqJUs0V4Eg9foiiXCauCnCPdhg8b0FigcQc4oPQ5KEe72UzZkKywn15DgXEVI8
hy5zudmZ+vp6Og1TagXBPh5kcSmHUrkvIj26LqCsHhxdGR5cdKobDtY0KNtErdfkHqW4ffAwr9+/
8zc+k3kTxH8YwsZvr7fLyaMjE33ftBzvwFaaHEZqepcuzMA/vhLAIzaDKoGd1H7mF/2iDtJKJBaZ
b191KEvvSXiIwY9N1rpHnb19/0pvPV7KcJSvWGrwkM17zJeXyipmMjs2riI10qBOZvVXaODOo0nE
SL7LMiu9nPj/C+zWYYwpKsySb0JBQIkwtZpu3v8x87VO5iHgOtwz6eEo+IyT72fAfQBJUrviG0Le
OaWl+bXEc7XKEHjsRy3IPgPyzHYZsSBnCqBvDGq2cdQlWVgEi+v86l888GwKY5vd3FURJM5WH91m
naQhR91klGtfy4Ofx6N/u54cp6DTO9WAYNAEIkmMhfb19VrXDFl69St4w6gsMpmIzCN3ZOZrgoi/
7ztjuJKh036JFIe2CnEoX2QMjfX95/3GfEXH6z9/xckwY6b3qSTqVyItWdv9MayegXRXm1bUWFXS
K9s2081YuOWmQbJ9ZuS9MVnRQpybvAw6itwns7RFikLUT9pVM2TTRdLoYqt1gR6ducU3vlnzpygU
heNPLenLF9v00lfLUrtSfLVZ+aLTAbRlqldr+dmwzrcuhSLVmOEJR9Ho63dqB1OniE67crEfWl4X
jjb5FMjs1iYxQi4uQCvYo0Dud5E+6sucPtOVQFiuziaj6jOYv3EvzMr4MKQ9Diqkd865DK63PvY5
1g5cGzJoxLcnw87J61AxxXCFmWK86mVtrrTcTa9pSJOZFITDTRhn7rqOJn9Xtm67RpxV7fzCLs+N
//lLfj3+UddS6aVAz3YKHMbrZ+WGjdJVinVJeaa/8p1cXQaR2a5aWbqH0B5NLHw4rigDpQcnNcOt
XdXjxrYkll10mP2ZDcMbnyMdZo0tNHwYg93lySRoDC1JWOTRkBmfrgnGbPdKa5ao2V2KlHnXbSSl
6a0WZ3KllX22ilrRfX7/W3zj3RBsiA6DXhxHfYMd/KspCCLg5Ba5fYm/ot6jzbGv9MD3P4haEioi
7PzGjYZoC/rLhWGdB4exxsI1Ws45cqn2+zg+Pgm0HzwM+k4nHyaqY6ODOHE511affEuUS6Ipdhot
L+pwM0h5zAYOoo0krZjW67Orye7eKascc6kx7ULoABzTTfnB6UfzTPP8ODBOBg7SlOOxCQmKODVW
a5FOKJJlXCKiCLDBtqFYtuNognEa4OVn33x1SpEUi3wJu8hfZa2vY0BV20sOKjAXC6Mbv515cW+M
ZR3uCooLfha91JPnFZgN0QejetmUdHAwmJrp9RTVMFIatiFBWaY34xyS2bb1NwIVSM1xCnfnd8V4
CCVOvjOblLfGMj9HcErkNbIVPekaln0NKcU2LgOsR4xb39IWctDMRTvIZjUVTXlnmmNxM3Q4Pcwy
J+CEVef9R/L7Oq4xA1IfEe48GZ7KAdA7mnbd65dq19hryP9oT7VWTVDDG8lDO1pyh03kIUHQf2ZN
eXt4cE1IuBoKptN1NSLVVU1t7TLO62qLUDDa4Oe11zZqmANoM+2rNsDoINWDuTlRI383uOnOjh3C
Ink8yyxzmzNzy+/PAjcCz8Gl3ckO9nRqSXOyl+QUX0ZFMX1TpcZQnUZMkVYSUKE3EAwjdGW3hzpe
tsv338PvS6zQ2Dczm/AoKOWeDAUl7M0Effylo5XxTdOH4wYJZ/L4/kW0N69iwn9gDp0JxCd7JxE1
pU6Kx+VkQ60frbpDe6skXifhrRuNba5ThsMmTv2IBt4ADVyUBnju0BiWaWtMD3D656YOlq3V+7/s
jUfPKoO0hz00QphTeB+E0tSS/DCejr4dCi37kJkuCuNBDwgbsofFWPg5aRT+man8tF+La8WFQsu+
g+Rs1pSTx06vwwnzTLlwrMRJCSd0ZOOVcOjJI2lxEhBK5OPo0/tgOHcAPJ7wXk+PHHtxwFCRZH3/
7ZYbBHpgisJLaYviyqiwP2V9BP851j7XBc32hv7HimiXQ9BV1mXfS7EWylivldn3WSoyuZYwHQgd
8ptb26w+ulo+HSZNIESpOhpVXfBdqu1d28fGBQKIeJVjXPSkrOl98V/PbBN+35XbcHYAT8wbBU61
88h7sSunIpq2UUvBs5q/j1SSaDCFvrGRonKLFV3R4PD+iPl9KM8XdGY1GE1v4B2vL8hwyfTJtC4G
G95DAOd9naDk9d6/yBt3xVepIsuidswx5+Qi+EfLSYnFBZQF/7qzzYz0RHJHvVHTSAVCiKvcvn/B
3xd0my2fi1YKchXz8ckHCmJCsuuQFw3uoaVbD90qDUmKUUSun7k1Dks8oZcDkHIVu19Kh7w3bvBU
GFPlKcEMKfEd00x1xPmpA0oK1PyLimKGBnzUCcT7pEp90UtmLvwqCnFAsAq6fGfVvrXXsQIQ3qHg
IFLp4etbElLJA5qAF7A/RHXzUetrWn1x7lib1Hbh8Wf1WDy1xZT9UAZ8EbejqSd0MtsSAXldpcbn
XqbJVWc07ncwCWO4tLWQmICBxvgCq2bTr0wnFP2q9530uyyR3AA3CFvkcpYWfyh5XS0HX0AYax1j
bOJJesIreoVK4BW0RL83gT5dZVrV18vcMeSEy71WfRZchI2LvkyTa+xJTrKwSqP9zscvn6t0It4B
/wBOjqJPJEisNn2uSwghdBhH6weQhviGs6r6XOeDfjCini5hWEoS2gJd0x6JEkmDJeGjE1JvThbf
Yrxp3aIDEPnVRNE2LIo8TY2l31P+zxMzObQpaoEFJzrljnqAHm58XFblIo4Inr6cYigBnkTzS46k
PmTEiPgYowY84Ty8IgUDUrboPVuX4DkMAz8k56BPDXYEfxEOlssILketW9l52mgbAAyxtSYd7ove
tnm3dLWmr9ZxGFQVuCw/JFEMO2m3GJvYjjwdbBhNEXAPz0aoygu1S617mSdNvzRYKJ1Fgw1kWhT1
5JqYr8dRgN4MCEJUHKO/LBQ8pEsip9zaa9SULig+jQoYrVXCwBB52C/CHGPwoiZcx12CO+y3NcpI
2rf0bJVlQXpd4YlK+B8z2RmEiTgWjv5EifRr08+UcAO/or9oYom9TwMTFngWlnJnkZSS34POKCU5
wyJTA2ZGpPmXnUsW9KrFyLYJIcd+F5haTC/PG0ZVbUREQJGB033mM0A0NqhihN9An71ZGdIcd0Zt
ZA9sqHQCdwgHeWxFOL+SPFCIvYjGZNfqtvzMpDjQDxvhm8LdC4HNVAP+WXinT1bOOrsQYWUSrmzQ
rSfRIoIeSmrJyDNUp7lolYuE0TmK2x7MxIMTGly+TcIq9kprzht1qlRsuoij80KSSJ5sgw5tzEUU
unAYwiSmWKDULTmtfkP22QLGxvi9tCKwPlWW5iRpog3YRH0CObu0pwxvtyRsaBmQI6d6GulK0HkY
PO2lGUdFtAlim605sSgVzoBiMArwcQKyhC8x37GAuUQnlPARUy/NsrZdVmPj57yAgrCWPEi6Ryvu
bHWhmnb41Z6EQYznaKTqGktVcGWSNbXp1Aheh2LGMWmZbWsh/QzSjyWbQdKoikzjHziheWWkLuiO
HnREtdPomJNyNBI+6wtMZ6tpVDJaigMZ8Dgjp8oreMndCm+M/2haQVyujER1kmUga/ilfUW8zZZU
vObBR3rUfLSboL8RKEchpvt08hYGDzJYK4bjf0YUEIFpSWZgRNOrpbNMzYiJxu/bKlnKCvknciMH
83dUOuiFmqg7OpxIVV50tWVnK5ZK9zs8Rs1cpeQ92SuU05lzlYwl6pARl8y4iFONzf4UM+eYfuk8
BhXQRNxEXfx9shP9IlMr586IASwuEMwjkyqSRMk2GoYsiRHMIj4xAYNge1pb1rcWkBq5TCW1gUWj
ObFBwQy3FlFs7ezcKucNdkRM0KeoTUTiaX2RxxS+Y3YkrZaPH6ZMmT7Bl2HaCToCc4K4IE/TbXvl
2Y5MMUIfsmALWmJQDrE/kNVtAR0SXjwy8S4Sve727agQj1aVRXFA8CHBgpAL/UXVuv5B6FLf86SE
vrBCJ/7EC+huAoBLt3qUKobnZDkZWVmQq8WqgKIUrxwLO/jCN4baxaKnIXjTg8i+dTnNYpQqaCh4
NZiYK2Qd04OLPgu3kpv6KLY6iFCLRGjALh1ZEshWRH1lLbrOwa4+mqwpXt/7xpOAdrwn7yUW3sgd
llsYzOEtVNfyCwUX/bFTi+H7YGethYwI7ovN0fXaJAniswKh5UNg+KB3gixXrBVmY4uUI5PsQqqk
2DOXqub7yZq4R/UADRHMQ5O6vBnXHgjTlaXp8jaCGlY2G3KF8GS9Yelr0n4buUb8RTc77Qf1WP86
paOG0VkdrBsUVBBBKvJbabGxx4ZxyZujn057ecO2Hjlq10+skpYj/GA5qWr1jNNVbQFrhIAiel1r
4xVWQsjPUVNjaOsYlMWybGVSXNRC9PduX1tiRVa4ne7UNIrvMe0m3ZLvqm12o9AseTk6oXI3KrZY
KVVrhJsUyWWDOtvF3qsTGPoJRgvBOmDWrI+qUpE622ZlAL1iUBtSnjPbab3Mgf0CEnTUrti0ULuP
lQG+fz8qzNoCEy8uL8WXhNcNffFjoHuTY1RjxfUQBZEqZEvhdrtySPKLKWYjgfsi+Rj19Fd+COyv
W421psVSq+btxYBZEL4k8a2VZ2qF81GaBXGXsMeY0o2kNL6aSpZUSzZDmKSqHDbWkgT67iGRVrTr
dRCbKAIM0E8DuW43eZqRozrqevLk0DIbPdzm1OWoidnEaJkanojcyNobTttTTIYH4aCoCkT2HeHc
0K9NW3b1vh/FaOyC1LW2OeRJPOUg3Q0mtFR8DzESfmgmq/zeRzKpFh2O1wMSVuWxMNygo5SSm9my
xqIgF03rUv3RzBRWJ7XiignHjW8Nqxk+ZMzyNLbYr7MotM0MPfMDgFkk66iE42JUvPB9u1e+ZIUY
ko1KJmK78/syh1uRSzhxhKsr5l5j/mFPOHKguDZNrVM9QwEshBWafMMev3kbdx6O2tRYQfJQdaJJ
GZqLIQXvAf2HCvoqxNDx2Sp89hRdFZUU0ehMrVJLyPu6Qiu5DGw7iNcSDdWXSJXWk4VnEfVEx7aH
4k2kP5mt3R8EHUNnEeqpFpBlK61D54M385IsgAEnx0wlFCvnCRIpzD4aAV7Pck6gcqkuOjvQ2BA5
hrgPlSjEtW85t9MUjLcjxdc7QwtNQWxe6bKKMuDtRab6ZbRymqEjQo50xctGjWGr2LDRvphjMv4Q
sm/KZdMZ4m4gXvfOdQIjglkOjmYx6b7doX8pye+jhdOv3axt/JtKSKTiiRCIAVH3+MhCjDnVKqgx
xXu5Hbvaet5Y71FEVqU3xFgmiQyQ3cHux/BrhtVy2biTuSeypl6VZFmHG/byzCl9T5rrwkSw/EFx
Cd4l0t5NwJ/xT77qBRXjZTiozrCKmX73ou26u0moWbWLVbPGM9iP2QFEjL1hkolQxIylOa0C36IE
4OuhmZMgafo//FDNbsgSCFelmVfwYAMnQXeAtKX3DKbPHv6pklmeGY/VhPvcLt31lDVKuIYuRuqb
ribJxBa3dZ+1GhkOwehINZdZ0fH6RjdrCJtPTD1Yl66J0C53GtNaqu2ERm+cfHGbp136qQz5U+uE
JZ+kZaVuHrowVuTCrO0qu3SOcklEYEgnKYuKp3gsYsQtQxYtLZt3ssS6gkX8KL506z7I1wiXKfl0
JUgHLz2KNd3GtO8L8mlNUvem7E49Cjuxz6f1CtzBmKxUyw++lFFPot+sBx2cIflszhpRJ8UR5ZWz
ctTNJOLeYtaTWkNiw70pp4rtz6w4RYeb+Vujq++6InY3hiIzzYuAKBcbQ+rKKmfrZezBv3NCOEpa
y1ndynprHl3mEAChuDUte6G4yzAz0+EobspZJZsfBbMcpBHPOrOOFpte9zDO2loC2pDZ5kfJLa4b
5LfuUYrL9IpQtD5KdKejWvco3HWPIl7/KOiNB3N4kkeZb2jWw346in/Luu4ejKMkGDax/jQchcL9
YJTr8igfdmclMVCAApv8rC+mLZ0+21Os9ksSDsz7QhdduFIiDV9voBW5uIggavQEws4CZvlTzKxX
CJuLo8iZcjaCZyWdxc+mOzQ4hMpBmp7SCnzy4ayVxk3WMqKAUiRrP/dJASBmPFuKWWNNMQtZL2uv
1SzTRhnuLRm35sbuVf85nVXa4ijYzmft9tyO+BA2MKJ2vIV+xfwOAyPU9eGzK/m067TOPjpB2qLB
mcgTvTIcJb31A86+tEWcIVwakH/2U6K6jsfeD7hPV43I9IgPfAzlzFtC1AvJyA1RdSxqc6aCuFra
EnWcx+3C0jPluiWvDMJgwHlmyfGmf54SqbRrOWqAB1CF9AM1Ctd+yPkne0jR9U2NdP469Xk0i5zk
WMA5lu/e1y2TxLqsG1tbdENBvHBphRkciKBV7lEtQeYLK7re695Qs+fEzpW7KnaI551aO0rZLuEP
QBScRvMmdIZQuiKAQmcYKWRJO2avtgLs3XZrBcLihZB0addStOyY0buNNWckoGHs+Uy22XUeim4v
SxH3K6sYCNds2tD9auoyJzw481HiqrjMPwbkcUMnqJwIb40qyw8Tc7wC1zziNFmg/H6A5ABeLYW+
VKz7InbuZBNKudZCPfh0LNX8kXru/092PtXvF1WrOfznlzN5Thf6P/8B/exfd9/6KH2plD3+mZ+S
OcNEFocIdvZcUTlDEPu3Ys5AJYsYDKINNhX6Z3O+yC/BnK7/hY4N5RbkX6hBRwHtL5Wsrv3F38P/
SN3axC6Glu4P/MonzTvKa0iaiABDgWegDPnNRWo6ItFZ/RFou12tPfr8O329mBJXPvulEfLdxSFf
c+BpcYIVyRNkQQSM+i5GxwRQEAAa4VJSiJs/H0/vqjHnkflP2NN/jRgnfLXvjZTbH/mP4NurcXL8
E7+klSCiqBgjg9Qprs6CZYbdLz21Zs8EbHSXvHBEjUd61N/SSusvC9mHOYu3/pZa/62nnhnYCGOo
Cc8Od3prfzJSTnsDbK2Ra1MjNU1KzeZRefmipE3DIRrGzD9YePtYFYz0E3GEfeNpTDeGZ0IzfCwG
29+8eELXP+uvL7N/Tuva81WBWVEEnhHgWCNf17VtJ0DWkbuHyNcq9lKiuullZZ/pzb55Edcgy5C8
QGh6fIcvq/VYnSqozs6BxpZ5P9qyvkuCiqrT+7dyWj2fbwXCPIp3lcuop6bI1vEr2ZrOIWthAS4c
PTAPJlXlVQBmaQvL8IwR7rSefbwcRlyGDMsTru3XN5XEWm+zNh1gNVWX6mDcBr0mruoW0Ov79/XW
00Oq+PeFTvP0rNzF9dXbhz6VGnnjjrVQUYGdq8+fVOePd4PGARotxyf7GNX0YvRZAQYsKGCHzHfI
UnfsjmSAfpouUsrwaw5zHJ8pZYXL92/tmE/xsilwvCwtKZcvEuHzzHp7OTLSeIrGMHUO1F3lsjdn
zmlF04+UbGGsKa4kt610ffaiqf1FgPJdCyMLHnHA2D42mXZYiHQyL2O9dS76MNV8HL0ZJMP3f+Vb
X6bNuoI0E1MvzbPXP7KVsq3c2D4UbVUj24TW5DmxaXsc9aJn3Zjc6xLH5JmG9Rtv3ZkZeFzPOarw
Xl90nOAgF3OBX/blZcl5bGbt9Ge83m9ehBgpFB3MiXTGX19EKhIxUqse3KxLPPDgKuuO05+ZYohG
5a95/Zbn/CTwFnwpYOlPp7YyDGIpywgiWke5hrWMAk/spMWFhLVZ/F/2zmS5cWTbsr9SVnOUoW+m
ABuRlEiqoRTSBBahjEDfODoH8PVvgXHNKqXIStl745plRsa9JNG4Hz9n77X5YR49oFzDMLUarr0h
Zov0iZA8af3NtLSP2PaXThLNOfi/1w6TLLkl22ZuSQsj6S68tcUMSJousZIGyezZD9m1Y6Uvzas5
LTsoZ1AyO59mfH3BeVVfMOTithtG0fyKB44y0IdcdVgMGHRConnEgkGQt/EyMrAu/VHv0idMetz8
wtR2SPiNbh2pvZYxe0hafcWAbV63nSg1Otb9eBsp0rivRxedSUkIxndLA/QRgE4n/rpybG3r0s65
hBLOr78Elz0steS4wQhmZH6jNQUxKryC24w/0P1JNvROWmnJN1tjjAJxm76Sb4kaaJBoa7cgQiTh
r4gu7H6acQlwLsOv/R71+virSVNz5zJqIP8UnP0QuI0SP9Kp83b6WBbeTpsLhha8YtHBxgdX7Kop
7p5UI9OBUpdduCtVmjRB3eqgBFs6A8w2MlAS27LSSBWJQD39ovdQTD5AUT1aJ6Kbq1udpGcIZixh
k086PRQrGKPMiMaB5lbDmnDj2QwN9mFvSnczupb+Vi5ZJZDpR3L8TKEQMd24Me0nqyu9RyOxxBnw
njhWBZ8QpJmTP5Wp7bV+5SruhU0FZQvRZDGEP1u+uorsMd4QKrJCYNKcZ9DVB6F60ffYcwosemlc
alu7GckgStoy3SSZBbmrNcf+NnHbIVuTR9PkQQxoPtyq+PzqVQF9IVvFnkToGqugz2vbVhS0xY3Q
VpYdgfXWgGz5hpLQ5tJmWf8o2qUT03IIPeKr7tLAyGCIIQ+OIWjPqcNgBOl79G4NdGx9s6ydLIg4
UL2rUvQetiAnWRtjpr84dW8XTLrTMfUdUhQ4hQhpiFVTaeGxyno9vxMSejJKCokrGli3fOySrLsV
RgVyjid0OtOQlgc9yuQRcp7QgJDpk7lCZzKD5Z9i4LhFr5GAXc4e3GKgvRiTPIlPckOgHZHYnilN
AmS7hr76QLAzceFdrz4IjQa0L9RG9gGNdh1uN+rnxU5IRAHOztj5BdZM7X0xuEyYW5X3psXkCTbX
xhK9yknBTdeh0Y/vCaKki05qzJvsRPLoSIeJB/UwTEdd6Y3vUkz5xXQK6z4z5uSHNxbusEpMpFSr
1KuyXTXyNO+Q8oxHMfLqbRH/VLu+qOC+81vrH4kuuUG4kosfi2z7lW/QvpCF1tmBXc7OnrED0xVX
q7w3L1/g7GQCkftQe12BMmrup9ew7HBA6FzbiKrJyzLmiqp6l2dq85aYQOuCksj3nxO3ge6VVg5P
OK6qd5sQgleXHkBNYL0evdWtZj6PhgnTMwPvdkrLCHOY6mWKXPBxGR06k50wgLE1nmkn6oqvlE7y
GioxkvpWj0vaoKFl+w7iAHsTVnMjN7IQBrOG0qjLlRI51qUyabWp+fIMjmr/PLYp8+mpVT3QjUlN
e6IboS8ACDblszba4b0gPSnbigT7rz9rfZaAM/OMNijlEN+pRmK3IM1cawJ7NpgAAcMycmktRBpR
FFai/ZIN00k/Zlkmk7EB0rvSG8QmNE11ee6Icr+X1TQxYLMU7XbxFta+NXSGuqZHIGA8K17k0d1A
nsBlGvL7jOce/RyQ6nLddKZ1biWw6SDqovmiRWZp7odUZrthxrFIx6rr67eibyrAZaYO+37jwbBk
BRIVHHcnsCurSG5dYiVaH9El0Ul+La2C/nTvNNJ4tGiaNUGltvqxa0xCJyaiNoqVApZS3ysesQO4
zZlXrcqu5M21ar32Aod/DtfLW4Hl0CNmb+V4s1g2u6hh2aQZRytsTvL1oDj6AVKs86usEHuTXZDO
29mQNc2YRFQg7Uy6roAVh/zGgpl6wJWvj8uYwH4lbIPuEjJXrL+zPZRBb9jKX0OmtM/MtgHstOM0
d+sqVZO3viiyM1kEw08oCNpP6m+mY2OZcOvrJo7lrg+jmAgrdAojExTXvK/1OC7XZI5Df3h2k1Z9
EhMgt1U9tVFyQz8pQiVoJXR0awO6JRjoBjVBXBdTvurG3Io2OJOYZpE6Ma0IOcjGm8W4kQaQrzM9
mGWojjdw8jMUQW7jHPOWYIubzs1T+MuGwCqhekJJ1kOd5dBIAeq9pGlHyroO/eYlVF2gjVit+u5A
EtDERyDyy/zSXJ4s0xYWsHygjA4N6Di0V6Q5QEItS/v72MisXIe6hFRoAhoQAY6wHqCi3QGysyZB
GMxoFhNbfAerkBkITZ61mpoxETCMhHkUmXqNUDLz8N0YzWUSm5MuTzYQ7w50PtFtKD3ycD3pWCF8
qpkGAiPwOoLLyH0LfacwJuIfAMEwJxhmu2CcWQ2an3CsAESZ4MUJZMJTv3aysNdXHFAzos+KPBJM
pGK2eaDzrQD/MMpu02rSHbZhW7FT2bkLiyMJS1u5VfNqiPeo2UJvXVlZOiJ/qYwXRLHuzob5NKw6
3FzfGCKj4ujUKQoDOBZuvAId3zItYtDlPRWGyf5zmjWBtKOg73A/F5rzpgs51H7oiYn6ZMaK6mpQ
RdmEjIIML0tmuN6FIGojmGnI1X6LSeSk27k2EbZqpMTuGQvR2JBDweVcSKObqO8gj7Mb9cwSe8IS
/MYxyxkphAQb60DlxollhNov8GV9f6OH6Cn8kRyirT6FyngGWUsuBUd2JCCL7US5QR9UPNqK0bs3
zQTsPRAJZrnIbxdE7r6h5xNfwilkjG1iKC62qD6jOejZRMpN3jX9AkJFGLmq8dWPAXNjN3kfXMBH
dLplCDJSah7mN6RugggUTyz8Yn3uGP9t+uvkb2IGWC3DQKSlyrAbrzNCzyPqJpDX2aGZRvXP9vdE
8TpdrFBcVEFynTrSRWICaSzDyL5GuODbVCp9QA0Mi7m7zi7n6xyzYyp3Sq/TTVh4DDqvM894nMEv
c9Yy4+24jEWRMChP43VWWtjD0O3q6wx1XsapdDCZrF6PSf+/Q/m/MUD97cT4R4fyEUZu/L8OVfMx
2PP6v/rde9IMFQoizZ1FCcsZe/GM/2494dX/P0ixsTWpV4//QhD4T+fJcEn9xDSCzYsQXo6e/Kf/
dJ7obKLiNlQYbnizHFSl/53O06fzGYYPvhqdUEBSxKwtvc+Px0Ar0+xoVpToDKx5OsfWSHYVu6AP
nVc5hv1c3YwRupTG7QzEAhJEjoKE/aYAE35rt3lMkm1uun6YNQRkxLpYmRkqA5YLJ94ShQ4M52+X
9x+aVp+U7NcvTK9gaZSBs3PUzwfKpo5p+nZNdE70Wbk3IpVcRdi+m7xBwGv3xTfSxY0nk+0+DpTI
rrYispUvjGEfuwLLd8CJzfEcRgPUSyS9Hy9aJ6qYGV2en5XUNk/h7Ojfi0ETO5MZGkckFZSeSVTT
yxc//WPbaflYbhCIQH758g9X+sDfGjXkXrQi0tvqHLdlYp86qv1Xq7D146RT6VLOOLczCPenhESK
mJyqSgOJVM8uI2snzJJNMZbuvd7JMPdBdpdrVGPaF2F6H4/7168IfcLVcc2Z13z0j1emCI126usy
P3feVN5Kc2C047Vtw0BpmOAdCEfbyW60jsYQg5X94gItLaP/22z4/emk0F0peTSzPmu7W8hPLMxt
ecZSfEzVOn4ysyw99pgi7hTM0nvbzpGZzWIMgxidxK4VyP88VsV9NsXa6ouv87HFwtehX4R10XLY
Zxfp93I//3a/ON15tYXS7mzWwBB9ZrzyfTZ77ah6zFY3sRJZ32dXaS9kxuhBVpFXijqxnmgfVGV0
B1C7iBd3TXdRv75Tf75INLCx2TGSt1Ho4+v5+O0s1MbJ2HfuSdRqtQN+M+PN0dtXTRuSbek2kPJ7
JPLGbHaHPE2VfaVV2ReX6GPfdrlCi9FxocPS4rTAhn78Dk0VV5YqW/uU5LK7JMADgmRMrUNryvqV
7LL29yTt/2mxXBqzHx6Q5fN4QGhGgVIAqfjx86YoVUyA79bJI7f1xjIqhBlaUgEOqFIOvwblOn3k
dQ5GZU/9+pUS/5MT5ffv1Raky9IQ48d/WjiURqN3VLvWKVOsfsf8MbqBHVa+g4trfS1dEs5186TC
un4eZre80yf3qfVET7dDAq1qhuGL9/WTr+s/34h4Vgv2Hsrjz5A/si7U2qCNcVK4P8SyLdmwqL/Q
QHCgQoJsO78wYjhBDFUbM6hyg/iw22ocFxDG6Ha91ro4+SHVSL6PM6SiL3rT/3DDuEpcahvUncU0
7eMNq02jUCJ8iyfCd4is6RFO7dq+kO9prFc7EuBGhNaVDhef8+FIGWR/8YT+w2ty7Y+6lkYDGKvO
p15/N1bYQ+LeOrlk+Ty0ETZEPYU1NU3ZobK67gC8et5oENRvknHMt5nNYP2Lhe0TBOd6l3Cqgj0m
0H3BTSzL7t9Wkr6vKxs5dnL2rH5PsFV5p2jY7YY5dM5EJM3fwGa6vmhi5D36YI4bPbnP7Kw/GBUN
WBSZmVi3hDH2EWK9kYr7r7TX+pOtaIRshPR9ksxBOPXv698fuyQ8CuIaWI15XTg7fLp3uSVNitsu
5ciOi5J4Q+e+Z4c7mLXNDuS4nIuINHO/cGv8uaSwopE2is2M4S4OkY+XqkC4QLctbE+RjOrXycsV
5AbLCpdwFV8JbLS+KAY+j3lZxECzui4VFAAAJHafnxBofD3gEXmiPmLfzZjp7nPUu8F1PasULJJW
ksxBotKFYUpFKp82bZQ0Hr94WT6ZrpbHhK9CXcDD6uBv/mwiIbTFjZTaHRF9xdFt52JOqHuh8nZg
KfQ5BSV3edrSq8iK7JYQSLqtSeLZq6Fy1oSVk8iMEvibm0T/Lbvb9XvhWV+eXipXbs+nxxeIclRT
NKknB67+VqOpvjd1gyZaVtmvWlVzKvMm+u7VnNz8+zP4D+vbsrPAyuJTQTN93uU0qyfEkGC1k9vW
zqUeCCEBTlOR6ZV68n3QhXY028E5I6vrgijMTX9WLJpPSiudIIvVejWVUt6M8VTduJHTfcW3+nOB
45HByQTDhiXuDzce0hovlmJZ9A12wB4iXoC0rX9b0utuY2x0J2fOUF2VPPDgtnL7xxcXaNnyPm6J
sDx5X8AL8TU4inx8X1Q7z+xJSyhjK095aUnChQrYtis6+SNWb8ySjtCSO1pZMQkh6RQ9D1GYkimp
ebB1SP37YsFdVoV/+z6f5lLYqxhIydg8gZn4FsXJXvPSX1/85j8KaSzMHMa48iqqjD8eClcb0saN
XP3kNFMCdZAu9oac3WqH6jS57aM8umW8oGxQgtevY1ZbN9j4xc4ZymyHPwSVlGZq3V8VgwOom733
xUP7T1+PRxVdPnDkRdzy8ZaQjDYj3iIfjZekuzRM5bcTyXkFSIjRMdZfXIx/eAIJdoabDbiMyv1z
lapY3aiX7mCeJmtgrUzqdnjuPSM+uEU7vheW1wV26yYZU40ou6EcHdYYeYdbysYLkdbuMjuzCDty
23IVk5mX4fRo8t2kRu12Lor8Rp1iZmhffOt/WOY5UZvQl2Ah/1m9zpbHMEtvtZPoa8I2yFxtIMBF
gibMyFcqPXIw/LoxugMCxv6JyfdfXs15iIaK8asDtbnXq15deUVW+nar5E+D1nZfVJv/UO7BfSAt
lGM1imO+7ccbObuzxsGLL9kKlRxjSXrUscTXuzFR2m2jvPZ2k+eFT+hKtSPddvlUwsksqrwNrCH5
iYd4aP8nF8600N2qFHBcwuXC/q2U4DNnUxGafmpni0K71brLqBECQtSY84jfIiFetxp3uZ7OgYPO
+m3oBnY1WuBbqHHGo9L1xm1add3Fkq58N2FZ/E8u27UxYpjwk/+odqxRNTB35honXKkdRT3nZysN
Xxi7jYe+bcegSOscFGBRHRhkPNRNzUo+0+pE4tqdFFhL//6wXSuVj2sSFQz0dc5JVDO8Jh+vWZx2
0pwZuZxxCERbG2nhRSMgZycVxblvS43rw2vi3kdZTAVcxBbRB+0Qq4wDuuo8xTFmECXNnZbMxfx5
Ms1HGMSjXzNPEIzcTOuAkNg6lFUr30OpOUs8Aw1rz7Q3UzY+CUgUpW9UjhnQHehvwlQcpMqPXfVa
QW4TMuLiuQwnHu9pOU6qYIMvYp7mQ6gg4CRUvX+IZ696DYmCjf2UCQo1UTppqzlL9JsGkeTJi0r5
/u+X7c+FBVQRDSq4Xjh1EVh9vGrFYGeNOVL/mZBEbq1SzW5i+Avf0GFqQZFnwzGuYm2DPL5APt2W
X6yi//TxILfwQ8K84uzw6UGPvHw2TCmTc6vEyl4VWgaKYrIOnKXJ+JTVoPhRnIsNhR2Zt4Z+/vdf
b/75+YiRFs/3IjFEUfhpFZ+YygyVjPIzxzmeCmTi5Vp4IDWx9s3ynZzD+pU1tNqNOLSOjROXvzTm
3SRdC/LmyXiynfuaFW1bhSCTVx0pw41f9612HFCFN/g/kDPj2oppmZttJXYKw9MjGGq8c33Cf9Kq
fqCHzL42+xwtSOVRxull7ltMkG6fu9oK4Us8rRKL1rqvYBo8plXMR1MXco6g10/gb9EM2rHH9DcG
ZV/y0nv8OyM1+Z4RSHxADFB8i9VBXPAFhHtbkdNhCUTFMtmoyGb0tn4tkmXh/fer++fFxbQOYBNu
DTUTx4uPzxaBXkYpGys7K0teIdZR1TnXmhHtdIaQN9jTph8lEh2O9BMK7yn6iinx59nGAMHHIqWC
Q0EAtlRVf1tFI1u6DBOkdvKYHx5IUK1fhxA5hp/HKm4BR28eCVr88qixFGMfFyI+1l1IbioS0D+O
VB6HtrxRSv0UlV70Q+8zm0YtWG4qS1Ly9Fnep6SCHRo8Vfc44avd73vx79f+H47EMEuAwKCXZN8E
zvrxx3sZUxqFUd8pc3VcZdhn26BX7HidQmj38776oYo5/G6Uo8kMiz8n7Kzd/re/BN1vjUb70kEH
b/np9Xb6hryUUZ9PLADxAY5GdQe13XzPElM7OgTR3NZjfpwlUGvJmPn73JruF9/hem75eDuuejn2
BOp3GErLU/q3p8CRWk3ssqmeRk4Zxnq0VZ72ZS+PyqWUCouEkj7PMntTIuo6mrHQHsdSVD+rPoln
GJVW/RoCkBZBK5vukhl9u1MGU793AM4frOWsGiVDtWs0u70UJeE6gP5NxolTlCfITuAJcJpJeGVd
h4Xk2tR1UCB89bZxWZd7+umn8jO54xqPHlXNp2MC7mSRRb38T9mQVxPnJqdOtjGD9/uJ5sWhgaO+
qiLxPe2dHLAhvWZYxdahV3qo75FlbhNVn26bUn+MEttcj4oi/MorxnVuWfMqak35s2mlcaw6i9zH
gcVlnJlVwxg/J0rbPlMrQ6vHIB/87qeOo2GcxCzdCb2JBOSOR3vYzrFp8iqM08NEFbHqcGv5fTrb
GLWX1ivNP5oPSmVYB29KsuOgD2thz8oBDLbY9y2ZyWhfrHUGKvCbKCKWFbgd60mrql3lNdm9hUab
B1/j2crs4q8OR8LDdRlXuFU720m0vVdP4mny6v7X3Al9Xc+0GYtBj+4gd/dbL9dnpvVK9ewMivKD
SBwkS7FG69Pg3zme6g3rSF1ZBKImpbFNY0fchbk7kpKq8KhwBHPvB1lWO/xJzr3w2vhQ1CSlz1m4
NyPnRU2UezqI5jZSoypjXtMn75Wdurdz6RXrYe5Y57Xa3TN3T/eN0yZbi/YzmpV4kzmds5/0eFw3
sy62ejiAAZB6viuX3SjtB+j3DIJ/YhDKjklKo5jg+HGVFRjEhSHa3UjOwYtbyp8lMvejnPSUUIgp
jHdN6BIfaBTfi6z39hzAlA0h4YPvplp8cr2e4Nxw7oDx98l0Y1bWWctT3FL1fJtkChov2WvVjiz7
7oLEZXgo0m7ZY6L52dEA/Oduq41BEztLJbb8JVPNy1s2TOux0bJ9WPbFunFSGyMZI3eAkV7+u3y1
61En8Jriq+lmNraSNzhOhbUrUrs6k2uqbpeBvMR+4oz3FHZ9QboDJ8Vk6T9eSzfRCy7D9aYZggsZ
Ms77kWaZeUfrxdlCUpj8fvCQi3DnxM2EQGiW7QEtTPVmhMNdPmjOgXsKkAXIe0DNa2/M1ir8MM3b
VY5IaWuZU/dUz9j7Y2FZt4nVuntcLmTc102F71kAnIzMIjtcd6NI2AmwCky6RBuUZAaaZn2nwS/b
zaar7Ou8ymFrmOYRYiaRfJRkP2QlqnOJ72UXWQqCKsQiq6HU5s2UoHVDEdxtdadyHOzNg7I2yDi+
Qzn+sNiZb0tPjDcNUKEVs2wVMGKr+yoJvVVQm7H26g2wuH11Eu0KE+6MY7Fn6m+aDOQhoNNImBIl
Xml2HwZ63ZgvrUjGX+gNd0pthjs189xDbNfhxhREZ8SyeNZaR2cpDb8XRIw9dKPjfJd9/I1gVG3t
4kvdRiQ4nXOR2zTzS3lzXRWRqnQXtqENMxe+GKEvKxIMEGPk+veZxfkoEOT6GMrejCaGgY92bHhv
3DbbsfbDuOhU3klCcxtjcVx+R4rZXjgJ86AtZc7vipr0AR5C/ARLmnkVf88aVj+iGaaA37n0ZYl+
0ESc4ccSJbEWTURYqzC39hDOF5EX5dojy3kz4h4L2l5tzylwps2EDOmkFF20G5yyPg5WWRwI8mON
d0sFBCdoHzZdx5yntWYUKDYbV7y4qRoeQ1xWdGgclpcktca1000Poe6JvVTt+rXGHY0jHGWPCGqe
6/UsbaZ15FPTYW9S8YoFkN98bYtcr14+2fZ57pt9nM7Fe0gkeoPWkJToYlF9qCg1aUoP+btp6tY3
w2olsY5jdTcqiXuyEeA96r2Y9niSrU0ztsZOdaAeauZcQhHtiK9IinpT9Q7UhUnJ/CIELDqAkwvs
NO8u125xmWONCWYyqF+vS9mELvdS1x6qbzMhLjMGon6vp6VDU2C09mw5+rNdsKp7RvUElfluBud1
mcuwKcEadZaP71/zCfG6NRRt3hcgEbaZmLLblqiNVRJBQQimSaufTaWnaVvOreR3Vvqq7bvm1h69
b0Vn1j/rLmRw59Q6wslyUF8rO3kopT5tFVlswjQeDqhjoxs7y81NA7HhDhSUscMFYt242SADfUDW
n7syqJK6e5x0ma68xrXWula4d0VcnG1bpocBgNq9u1SbXu9w567t7BapTB1QETpbneVWFsMjVhXC
iWdvTVE6/0wwOt7B56t+9xfTpThKE8XcKrBNg4Rbtc0Hg26egWQ5iJ0s8b0ot30b6dEt/a581Wde
uwVDoAQ6Jkb2NiX+5rr1ra1Y6UYSPXVQZQSHRFbqU8FQd+t2YnovqftW5phH4FJnrHQoLrv2oqTL
nLr3IA7VIXEu6ti+mFWtRHRj1emA4kcPPEXQh2vTaa97JsmsjVNshwn/3hSK7K5JFEhVw+jDWcmO
+GMMPywzses5saDOUZWVLOTPyh7HO9hH7j7jZLgmYlQ75o6ZPOqZau+rqWdh04dw4+p6+JArI8Hm
hOOdcKnSzzNDYfFW8dYXLP8XOzHz04jci0n2pA1vmp23T9e+6LXcE3aV3CMwLn7OIYySFuM6se9I
Q1vFRolmmaHv4hc5apKvw+RoxCo8CefkMKxGwLYwgz05PeeTouznGg9iaenNcYEZb+l0VDtHxWds
QOEAK8OF3PWCUnOlG22183jBX8I+zJCd2d7dcN0hRTrvWtoHu9owloEZAy0kWX3KWz73HrtZNTNj
NWp5SoflXdYp2iJRGQ89wRH3pQdrx7TgX0AfiFYZzv1N7+KyZu8K4YqY6PUfJ0Pah76ulS1lkHZR
FXuHXNOCxhNaLrOExEEqMqTufQmoh6p4kRrIyLbf1HxU+PlZ7N6PoMok0BtVf60pKzhEoClGwI7m
Mw0IUWDlUYeZP5FS0GRa6kh8AfWr1yyHrDHEKIy23O0f0pY/nUOVStmZ2m9RG/EEem4F5sKezT0a
hRhXr2a/e/rYHRuPFGjfbd15hwO3PSRtRb6SMrfih2kKPi6nRUIC8CyfOvQ4T1HtKie3SuyNMOYR
6bw2l7vq2mnRFSi5q8HQ+T7aYE/m2cwGW1lPYlT6Yxpi30qSbHyQZXLKQkPMwTDwcSS5OMMj06T2
L7VXhm8dB9bbKvEKd2ULGkGuOs7O7tr4JVZH/6tsQ+WbStVb+aow2nujr8XPqtFpCLVxnO9Spo1v
g+7I3l+MDElgg8vdlZ2+SQhSvm34Oq+sPA36Sduie2241R1uieaKJXlLZElidFnE8jDO+gUMgPkA
Yfk8pdbFyW3vMhmju2MdBVAEDdVPNBLj0bnzlsFgIsBU9XUKjfVko4nlWSdxgnoFBqddaPjQK11Z
FWGf+4ZTP1ihmu1osU1r0QLXyBk4v8ZOLW+1zDU3sTHIjQGY8jBX8R7tZEkRkSTfXCf+vhDMFs0l
gy1CmIxA14W7imB5BBn0si2m9MnPk2lw1qlpNO+IhUuiMCJ7nlZdqTQ/6jbFMBDnXXgsLWmUSFYN
8y+evdDbjXy/9K6KM3S/djWNNwg2o2+lXVvHKI7rX6WHmWBD0FP8IrBJpC/5pC47gDuSuq2NRvPN
HeJWuc3kPETrMUU+fuuMhfIWI7Nb1VrroVwcp23e5m5AxFfkEyh+KlxIebLo97orx6OEKEYgUy7u
0lD9ifaa41CaJvl9XhIS77MPZN9ZEQ3ybpPRKwI7YTFb2yimbye30Dxf1p7zvR2o5YPcJphyn5Wl
+ZxHHdFzidePp6Ftvf4cDhE+a58egsi2JrDQZw1nPv9/7thdmOVSAVmo6rfSqUqYPRwu8GqE8P1C
rA6Mnpz7WSWeO7j2gH7XDznucRdnhx2e6sToF1wWp+9l8RRKWKxpQPFPNudYfRqpoknk4v3Wi4FX
Ry8qXp3rX0tVLUFRLrpqpyLR4HmJNVRL19oDeHyyTQtOKde/2obUW/nSeooGabsrz0TCazb6Mnsw
ujMIJnfVqIV2ZNNk1Gh3HBjwi7wmaSPfWc+lfz3KsQ3zibB/qHiLmqIA/OqLWnWhupK2yYCnRK38
2mdT3vjemNi/+kSia7/WkojT+Sll1KcHA0H5wbax/OdiRBtXFkn13C0H3qiQjGpoBdPRTVzWOnOC
+u17CfBnMFsuP71fxgFdZrLsjLUNy0MW2AzW1CiZs3Lc8d4M8/akmE53MazQ3NigV3wvDvXfX6Oq
W/4Plai+rpImV00uLca5xmvi40tw94zctY2a1clRzKIKfXoVjEpAbS1NdX45agGkxq4Qm9abx5up
iH/1AzyhHi/Nju3gLOFVBYPWwHyPPdLKatO5RLKhUEh6Nil+InwtM7pRsjDfK4OX3sJ3K2Gw5dFj
WxX6He8scDrPG8YgNTvtoer67sJt5/pRbWbrZkRoTTRPFPqRXtwXZkg8pzEb6r6OlY3sLXFXdG1+
FKXCP0T592snRJMWh/EWvxZEj3DlzZwiECVHf3mKCxLeFagaPGwnP0r49RinwiQES7RcHMddHrGy
Hc6Mh4zDqBj5Jp+ShIk4m1QurfaijRrTBCezbwp2dE4n+bCiB2U9ZHVxc721ACTUJVVWDfM17hLV
l21X/HAovB+H0qjWaL1flDzmuDpEpNvLVCvWppbaT4WaaTvOf7rfzGCJ/GyM1mjw4yNmImzfVAiP
StKx2bIO8nxEYaJvQHe420LGCcdtnuA0o6kXZUy4nAlYhX/dKH7vqEYoUVMzZt+JpWMRj864Y3g2
7QFsXGDO/ECDZZ3g83c4pFoTUwKoGNwGen8rMSn5cKiN+x7KzrsHn+qhjUVmsDRwwUzhKT9bh6FL
kEua6n7ExOhemll9jKawW0MpiSfMTInxbiW6euPiw/AVTwVxVBdi/KE5gMmUQaVMnPow3wg3TYIw
GuYbM87Vnas4+VrCMDnNTdqA9VGSt2uDJsrxuiA6qm2xnoUzPf+eX4DKLgI8EsaFNtaLmU8FFhph
ZW9Km7mrtjPoaV87/Xnkln/lYxier4+7iLzwvqK2iCh3ebuzPPMCuiHGPRaGp2wZaakwgkgG1oSt
+8xOWEUiuiVCKqxGi/flImyFYHrF8JS738sRwH7fcuaaFlcN4MKXXTJXS1DwhbGA7m3JPW7gzFTq
ptOymg5I2dwn5kQBbymSrMIuz5lczhy7i5XRwc3Am0La7hgKih2VaOFNFyvLkx7qxRvkmSGgro1P
19XNRDpxAxfhMUGvfhxaSr7NtUt4PSLR6RCJnzgQOUKjti7NUk5ej3fsRzQLmWlxKEUkc+8SJFX7
7JLhbaVm7r1EdnAhOZklpVH50WUYH0j3wK8Vjwwbekb/e6Q9w0E1u/o46ma3GseMP5rFXlRi+AEa
KVwbiVDPqtrEmypXslcrmZpdMprrBtfPkeYYHCtGEcG101cbTEQ6rSTYhmetuJNW3bzmZmMHGhO3
IG/68eHa2fZCqzvYheRQMxZEX1jmrrPL9lRexxRLa+vakGQKVr2AiB/3dhtVHMQmBeBZGK2VamkR
tUPVPmQgo445Ipr7wRuirUoSy7FHGrJ1nWVhrR3rO6jE/KAuG18cxf0x9nAzIByUv5jmqrRF8HGo
zWjiTFYpG4eQxSiHdrYfC7U4qyKvbopuihlLGt67M0/0bBCiDqXT/4AV1e8s0MiaMWsrp+8KHDDg
QXNFc3HIMVZ0UouHzhJU5RgR6tbHMhkfrWRGxDQCEwyuurfWzLhLXZcna8Cy2LL+i7ozWY7c2Lbs
r9SsRpA5HI5uUoMIRMNg32WSOYEx2aDv4ei+q/6gfqwWKL16ypQs9TSrZ7oDmemSjMbh7uecvdem
+WVFOMpy/WZiOVAnPae8G/ir46u2F/s8+5z+fZ7zbjRwRrnL2gggXoy15rg538M6E678JNxWIJR3
ZZ9EtzVb+IHukUvzQsx3n2sJqbG5r3xF06AaypOl/fZQ0oM902XtHb3Grs+asEjP/IZk+zIUF6YY
4gdYSy9zouMLLjRcymx8E6Jfjpka5PeuVv1jvoouvNpVZyL0JbxGIqfM1XFo5tP8kEl/egiVyK5I
kEwOTml5Bzvt1akYBrmvlHflUlRf+JUh31hPyTN8Ofv8c8X/wwDibzriTJVQcoI1WJHmP3XEmz71
qrnqUSC4ff5A8/zNWxIYdiO4qMEERNNWwjuMRVvcJfHwdRgGlBESPuk28cvw/Xe5b4Mo65A7Y/gP
08d1uPhTux4ZGIQTWzmoa38e0YB119zjs+VasF4BlDlPWUKGAIsolsV2qLL0HAprXAaibkL/H6zl
nxr8H/86A09BXBkRHkivfpbZhrldOqPbqGvsRXB7F3+qnz93ZLpUYmcmGX6mWHwZyzyligCRf2PV
VfyeYWO6zN0i2f/6q1pHQT++HCwOHn2nVfT712Fh0kIk06HhXdcu97FNUTO3EGvJKFy6gpli8/71
H/ybD2CNmCbEDSKFTwj0Oj7802CI6/aQ1kVkXM8GZ1dOT5EkwET4b6acxfVcV+oO39Jw4ITyL+PE
xOQneXGbsemJJk4c/8uvX9DfCEh5QUwNPRQfGEt+1tFCm+VO0C/G9aLokRHb47+2C/1d0Ybjvu+6
j3wY/ENkefOZu0wLV6Hodu69+sNXuIlRpQu9nZ26CUpDpLupa8NzUcbceJPEe1Q88EeNr+4f5mvm
30x5WUUCpTbCCyDyPz1iYvBl3sP3uSZOLtstXd0fjSamb5SRDdKM4TfkB/1NVKbhjA2wGHZhWRoX
boq3T1fIQEp/seCCVjreRIlp3rSib49j5Gbnn+eFV/yj+tT8q3zN48q7yrvR/fikjf34zVcqK0l9
je1rF3/6hSs6az/EKjsk+B/2NJTt837kdg17xX6ephaSXDQ+m55JVbwWOvSUvH2GQfafHsl1xf34
DPC6ODHQMONIgMbw4+vC0VI71MLqeoy79EtVQZNBT6wfiWzOgySP5G0xpdAUpomy3vFPLmMeTOFp
b1yaenFOmEjNKwt5aBBaTveqMXoEn6LrXy9Uc5XS/Pw6qTwdXiOaDfdnedKqpB0jOMvX2eeE57MH
BuK4fk645hPdzfxhC1DwzGrzlzJJswDGJZ3WdZ7361fy103D44NanxWWoAVc5scPjDsXh45g4Pk5
0BXxsLz5ZPNuaOUWV+E6Mfr13/u7tQ4nw/ZRJOIr8n7SGI2ywc805PLaqsJU0Eh8ZRxTgs1O1U27
CqihWROR0dYDQxguBb/+63+jk/WAjayrQwK6V85Pbzdp5oEEbB61KTT7q7F36GjPjncF3ZMmdj+c
mDBkF+Avku009TXmzaa5tWO/gCleGK9TVT94UFhvESj+0yfz17OM3Xv1FMGpZ8j+qbL702YajRUW
M5VXN9EUEo4FQr7exElhxpsZRXNOu8735g1zeO+Et8P6h+/lr+uAIknwxUiUmPCjfnpwnD5vlhzz
EF+CQzWSxw69ktwTV25Hme8CV/0nMo5cxSs/PANc5SwLWaO9Eqacn/WfcQYPuvB0emsnORExcaQs
su4ra+9VNGY+VeXYy+ptqM2e87Jvt3lj9zdtqY2dWxd/TEdk64o9GfY4pKecT8xFIfG5chCpTedj
iOQvSpYvnyYwtkjx8OsV9Zl1++d3gcgQcDwKHaAwLhKsnxa0C4K0tvWsr6MO4qrfyubcVk3LbFPd
z5Q9G66PeGaLocecXizZq86ax9bkfsuYNKo36DHtM7rvaQDVk6tLFUI1pOdzM4LqvKzS8inNWq62
g5kt37i9V4dpHZxzhjUP0MvH98w355tPqRLdbNrlTrLcTQjm3vBrN/tCOISKZ5M9fSsWKb9m2h3O
MlrY52WSTEfhtbxCMC0EvzXG0cyycI8R2gkgDZb7YnD96xB+9YoEdoJ+tr0dzd8a3iyt3EM1MuDz
0Be80MZRiIJm2JWEm0NT+LQ3lakYbzys8Qju6y8Gou8LNtp2N9ha3xcKhdhiXwNfTPeMBv0NWgrj
pbDxT3RMeXdOwTXe63tTH7JWxE7g0h2oZZ99xL5RPn5236K+ltllNA3VoyxrcZ6GBYYAdBCvXizN
54R4vzN0q80ehC5ziIbkpODX3//Pzw2HjXJBi6EqR6bzl7Pb9sdyTs1WXDcl0xeAn6ga7VVipuxi
5w/p9Lva8F9ZkB+qgv/9nBP8Z5jd//qvcRQP79VKIOx+/lX/H4Lx+Gz/9MX8xaC8/T//u3//H2//
84y5S/v+Z47i5w/+wceTvyEm9VxodkyOsUiuyeF/8PFwIq9CdB/KB2cTYly+6P/g44nf8Dfi6SDV
xpWcGfzUHy5l9RsaofXURPQMW47z7N+4lPGj/bAl2mg42YBXIbXl246Lz+bH0zjN8VflzQzHO4z6
hymMKP62uJMd/UDXRdABoktktM+OSEsAGHDyJV4tLek5QCgfyj5Ia/Tr3tvU0KwM93Fd29XbosNO
dZdCF8bjErZptPXhHhsXSTm191zF3fpYhn55g0gIND5w0++CXshXDzstNmmugf4ZfeGZXk4KhGUb
kmgwb2pzmT5QA4e4oPMmZk6DiKwOVOZNyUWmCqipXmnqh0EvtBOKxtR2sIwFGUj+WGW3worbsxo5
2fsSiWHexS3GDeBCrpldz6JOrYfKNMzsSUKf0FdR5ZtHzpHimx0XwFZpBQD+3cb9OH/AN5K3IBk0
qZmejr+BVCrVRolouACOFJK44ve83jDL6AJhW3Ls4WJcUrtBjUEKZDB1ib3czjBUQaF3ERwPt/e0
+UXqhA09qa2Vr53Xq5HHrAgW2DtysvRW5dH4VSepys5nUtrrnegthhGN6+RBZUY0Fdu6WlYsgl2P
Zwt02/jMJoGkv7Q8ANPfC7NL3SfL4pxDxBIbwHdQM+Gh4hoPjdYZZn+DSm3WOyac9rJ3ojbr6BNZ
GXEGpk3HleaKVzKaM5u30EULu9e0+y4KG6b3dgHzceWDrFIbKyfaYWuYVv9gjLIoaDw7Tbate4EV
lliIGdfABLw3nCahXl05RUxigdjTxQcAHp3HfkyDyiYcKAt0m0KxcGUTd4dUEyuyWVSZcithz+Uz
t01+sehjfc2XTlRglYki3Gbo25iACN0TWaFK09mlpi6fWy+X5ZaeIrg/t5Mg9XGU+1+AzMDkMWH6
n42Rv6BeNtyIBLcR+uG2kXxnpEn2lBoSeJG5RVvOXN0B1vPGzZFFl/t5y8ifPIYZ/hZkXe4yfeie
K0qWaI973L8Jo3F5qaex67YzzRdyaio4z5sqSRyXUB41ffNQ1t2xqzNuqicDaoYTga0aMhlGtOsF
U7vZsjJ7O0RD+JKa/oLzG77uF0ApVrP1AI7ZWxXxO5p66J5SRMe30CiiaONXXfaeNjJvAuYKyfcI
Jdn9jMOAScHQTsd86Ay1aTufpjeFrnXoErI1j3w69ceYtiXvzLb8R2QNxRf+n8j2BES0nYts4p5M
UeuiALLEGNu0YklaTQl8hRSgotxODDB0AB9jeE4tZ+1jm2098bHmGqx5XMsPs5HVHR1jGpFtpyQa
EKZMzmbOxv5rxORz2dpcVdJ9bqLw2Oi5yTnuWga2TN2712xxxXXegS0M5oYMou2QL87VOKXRuG+b
TAgAzx0zfgwsPeEmLrqmZUqNHWzoFm4RyLBzBoAg9o2po083EzDAdwHqFL1UhErCccv5WTCC+G5N
aPk2MEPUFZ7tgWPdWwh6Ftna9BhKUTwuZlqrTWeXuXcWRW1/kRmG+J775WBBNnbdJhCiKm75oyql
6VpCr7cr072WUNm/SmToLDqzb86x0jnfKwhB5Bw3/Nymz+L5SwfU7Kprwvoe9vsaqzi75WM0iP7O
DRXDlqqBzWnIjKahmyDadotYPyXFCCOsjOayOdWQYLp90XX2M4Wnm56F9NiJtGGSeKuzYkV4RSir
NlbjNUR+NqK5xH5QV0EpcuOqsdwMGh2k+/uCSJ0xAIrQ3tOaWJH9dl+c876rFpFaTKYIf8qnu+2b
EAO9tGmLSxvS2LNuvfJLYxQtBoVuGPEHjY4Yd0OU08NcIX4Xdc+OhQqVvWgLXcJiVlmJogPSJKPv
jJPIOVFd7DLAC432NWuLdL5wtWsgdmjT/H2iNTBtnIUMT6JV2EuBYA6kzenxxopIy0GNxKveSKdK
uRXHcfwq3QkezJihhQK4NJcayEVj1hvg2Y4MUHe47s4qQ9A4XciUfx5TitSildmHrB39bAH8Qols
dwtcuQjK0rbCLvmg8MY5cPki7SIQHeRlV1jNsM1paaJT5Crw2CNauGOlEBxEMIP15ofV2ILQL+On
KMrJGJrEOG1DVQGgWjOIMrcj+ERmE4aUdE0pKrA11hu5ZheNuT27B1NVsAv17xlHiaO/tHxNwyZd
IDJu+tmNFV814Uj9GpOkPxOTvM/0pIKEBEg5JpObXVqvCUv8u01z3HNBZ3XpmsJUdsWIssfw40O6
xjThSSGxKVTwuzZqDXIqPzOdus98p5Z3SzyLIcZjX2YrAsJiM9/oAhs7w50Sg4Rdcw5ONm1UFJlr
jtSIcoGsQo94KYa1aN88snds/u6aQNV9plExRhLuhhAjguSXNbDKRdVyytcQK1JLmDuUZh6mR3SN
uDwsFVbNzjN7UrAKgXIryJx+QbzymZbVg7foLvVnlhYSBEZda8AW/KX0YXQsVFoLdLqYoLI1lotN
iTwofmE5bs0eJ+s5OWCQAOlPSSiNZWc8FMXAYzDNVBGI1NYQsLGOQXjpNRvMkAUCjxJ780v4GR5G
EgJBYtWcye9kajHBJQt4hSkBQr4NVWN+EBWR3pl94r63n/FkUA6pPj5Dy9KKucimXrPMalO3H25N
vpn3GXU2gja6GT4D0LjOLOFqNyYYTRf90BEo0C0XEfG1rygaIZUNVmfvzM9otRAItr/3o3HGzrKm
r/VQeZjAmx4LZ1jz2ZRrWONOS4fYNjkxMWceTJpb143UjKNFxttoayzPa+4bp56bnrPyQwLNiqW/
jDEn14e8sv0CbZ2n9KHNyul29HxaPibE4qH2yW8gLMq5tuTqNqzKFqVL1HaEY7l2p95rv1WM7qx4
ujZV3U2Bzb5HSNm8ps44KQIbFN4zeUvaScV9rz27OunYrP1DZYAQSMBL2oGN2OCaPMO53iSsIYav
WUS9RAjJZZ0sKGB04a5+McdcJAIrJOibGe9wA6LS7Z8ZEHrnbZUOj0ntjt7WcMv0ANkRJmPJiuEa
Orj1TZtxdQjY8ErCqBHfnNPE0M8EueBKlxViPsmdgiGcUxIO5IwIqbak66blIaI38rUYZx4NMqCN
i3SSBnF681y9tD5v6tSWZn02ZcJ6oSHR3kUlzZpg6FXCuhGdd99gWiAnDEdQi7fJiB2eq3YGDznV
ag+xC7MMMXrjo9kq/wN4DDoCH5uAgH6JdPmglB6ibQnI8JudalwnkMgSDoGwlyfX9MbnCEHtCqGs
y4eGfeYeNAMxFQiCPXyXTI5oadfpMTfEzkUuySTaQbcmepm/W3WUPugsNMQxs3rj60SM3dewkf65
g7is3fa5aZCJ13dIxwTOH8HQdhlPkVYI7CodFefmBOplS3lhvKe1w92gbvLSD9AU2RDg4jyO95FK
2kPsZAwiJwK3o70PMjrjeHX1XUGyPTQ7xugX3thGUwDXoRNBnA4S5qZeGP/mThgW+66gf2LFTQ8M
uatqGxOfzG5aqSWyjhGK5YY6nus+Aktot9kQOca2aDzOjM8S8l/V2v/dAPLwIH5VJ19WbfX6Wv1Q
IK8/8UeBbK6ZARAMVpyFXLFcdLP+EyCPzwYGCeWpNGl4MRL4D4yX/RuuX8pAdy2OLZcR4h/1saR0
pjrGGAwcQwImsP9NfaycH8cOuByp3FGhECZM+9imv/9jfewtfmSUc/TSaqbw5wU7d3FVU8Jg4Ct1
05xFSUm7HytooVDgTytzbFOT0dgZkuIwJVvjkCeydARcyajU88049QzMLzJa9WS5itbSgPwQwX8U
cCYzDg64n/1DOlqcuJhViIsOz3CYT3WE547nS4Gw6/zmawTjIbegept2PLVBIxP0oNu0MtD+omMt
BgJVH5QRVUjMOINFX176apL9sNeLnev7Nk51fjNHWttPa04Xdpo1DPAGo03I1urRzX5JCr9Ika3G
7rzNSz05O1xF2IQyN8ryfVJEQpwiCXtvMw29aHbTrEhgiI2uPaCPHdp728Ixd4fCUfTXtVPkz2iQ
DffMHdmsjqJA/UyGpxO9pMWoGwL4Vtdb4axqBTfyJkjMNA/WYL5WBqo3cDrYXYmx1MhnnkjtlcO+
BFlSXbtDJZD9DHXq7n1CnIxj3xZWfguNF9mwNzTaCeK2t+tDQvjkEceaJJ9k7fVuOK+cYYNkBbME
sOTsCY36fIlimiSXsW+nD6AqnX6llsnKqzqchHluJl30QGSqU20zzwpfTWF16cGaknp8rOmcE9DJ
zjd32S4RjK5fChFb6oToP/fem3qO0yd/Ukt7zSXL74jt5jftdFcRshsP7mCtenmFESmvvb3y2uk7
6BUuaH0ZZv0mxbfHiNMmq0mZONpIzelluEsW7O/bOoonMNe2AwElaYgr2yxMkb/ZZVLeL0UXWUEL
dO6h51HL9qS0kSyVtTixaCnTJaFZ1c272csmK+A/gSuOqkp+DJKW6DYTw3BPzhpF6eKWNglUsWiv
ucJ4SLITXY59Cmgz7+pmTyhmTA89syiz4gZA7KFMZm9vMlLwT71s5s8wcNntOgrF5bIvPTq0CygN
czNPhmnv4qT0sytAOnW2H8x8fqy1qC9jF+vCiTjriQgqMJIRUu9ERgFapKQjMdUxv+We5oxYhLkg
JKk96yA6xQMjGpDXl7liehvMvcjvino0vbNx5Gw8MBnimxaRgnLtcJbsE6hldpDEVX6Xu8QRcBEy
fMmcszWqveMo3D8TqPyFQFXUeYCFJ0GfquNsPlT24jXb0q5d46DrufKOOqxpCreC4RKWf8IUt5J0
MAsjiAtj3ZYZgritxPiEiQf7TrgTI0nxjAfzmC4XcnNS6iqoligxl/GRMjcuDgZn022MWcMIPIJ6
my2CEK77Cox1yjTCKSO0wdNIG6LIjYtcWvSiPK9BIN9kiZtuzRJ79ibz5o6grgn3E+pw13xgu43u
VandaRN61Gs7GcJRfyBfVYyHRBMRepUYQsdBFGbFgqoOqiqKU1N0e3iqdvw0DNNg8gaI12Q9UnAE
y1SYL3zK43gzVY66TfteTCjPpWHc+80wHHnjxk6Xpfdijk1Vn6mx4Lo3hCsqOvVURvOhLetyFyV0
wPaIAGmXjLqEmZHWTCfgvHYkhMKHIo5rn7jcrveSuygtmJruqgRuj5H2G4LYEkkVKXw33DK7Ctor
93WmN+DPN6jKk5cFfv4tswd2cjk52j2QnTqiyk+j5sOlCjgO7PL110KPZkxpkTTeIUFUbl5kIIoJ
Fx1NMzpoLf2nOQyrBxV1fFrpaNTTBb38Zdk53N0JNxhKjzC8yabgWwpm7Fvk/JFBJq2j5/hqHGol
L9PccGdj09WO/KIpQl+QtGf6K9Ilu99bfDTMl6Y4y+7tcPKBDxnAo48j8Z32mQKpO+yhhhjVVTlV
4j5z8Q5ubGju6SlWvRB76K2EX8aWTWcoQ4+8M9sss64FSnW+O6PuKgCxGXg8NbuGZFtaFti5msCs
bddkk3pv5lgV5E0W5jK0aFizaJoBlYBnnjcCqDysy1RpPDAh0mJNRb8koeb5XGZ3khiDwkoj04yR
6BOq5kbxucqWhNB0TJ+9e2GnBbpyL4pC5PN+2Lb4iLi9j9bWsIuofpP95GEDF12lXtHui8fOa+eU
CFt7ILcUj0sRsrEM9Avd6zbSszqSLFnMezdrehTIqRriYzqXXRRw8mXlNh3SQt8MFLwzRPPV9xSo
dtBEZOWmDMnftGVKdqmE2X9XYIsgWl6OS7abpsk0A8za9nKVdrE5nRGua84Y1JWODpXmPNu6GNzX
tBSXHmFGFyBCg4308WCTZJUxuko7+wKUXawPS0Tg3lNWDYuEnx+lySC3uV9ZniRmMQawtCWUN+7f
kwhj2nmXCZveRBXiwy73oW14/Qvpp+WEXpwnrAzgDCqPuqSZZfklzdPJkkQSA/WlNcuXW9O5Zx6R
7+pwHsNp5/d9PF9SVrjhDo9nMZyrTmOE7Ix5dA5KFglf3BK3Qs1bt5j0tFOcctCN2SA8tbMc9P5k
BQizRq6d+EIT/uta5mQTaY2kcTjMEj4CjXCN/+OMpQvNayNn340vc8iAzremt+fucgCYp6/HknEw
wjdqkPYrLfDavugZYctLqVvDOY+NtM9uvD77TLkbXTeHh1Atw80qwpgfmrAVw3NPF3jBn9siyaXC
nsh6m2XUuBxoSUEJZYeug+6vdCPro2pVGp7n3WiUO5In8/AZ5jf9gyL23AcTXOklH5y7BAsc5e81
KbGN2oK5TIdvo93BYy1jkgmxh0KnOyXcBrKHOW7j4YW2UvGdGL6wPoKQzoeLyeExPgsROSY7IDpq
vMmKmgjKgUuuc8yI7Ysxq1qqOCGoGssjNJulfypY6axCkUTtV4zEuG4LGtlMiEz5iBUkzQlTnFt1
qBdRJ8cos2l6jROecrYUmYtADmOrzyjjEuMhz/NqvBt9UO0Gzy+Rm0dPxTTahp7Ya+SIzXgXCzb9
3b8vav5r08H/bqUPoVe/Kn2YdCbfk5c/lz6fP/F76SPt35jduxY4OSUQiKyjud8rH0K1QGAAmkMd
QZUDCeP/FT6G6fzG4hBrYeQ5ivKHeumP0seQHv/NV1zpGOnZDmKHf1P7/CjD9EwqFf5x0K6QlSOY
Yf5Y+XCA+kAzQfU7Q2vedlP/rTMxsDmZJ/d/+lRufpcu/Dkv63dJ539KGvhb8LhWQgviDK7ev1dh
f1KidE1r4tpl0CNyummGpnVHyQB9Ki8mY8vNl4agnY/dtuGWc0VmPUmlzjTecyUsX2o6c1dcUqJN
o+PizCvs7DgoCv9UEp2Sx/LdNxx1rOvpawIK9sTmZtwket3q6b3cZHmoni184veVV13FpoHufLL9
XWcP73O7Ritj5XolQMzckkL6FPpLnm6cGjGwgzOcoIckRNClDC9xEM87w3VX9DeDbPr30ILevDFt
97vH0OiQ+Ircls5AcTylp3yYrS2dSuzci1v421a3CpmdLt+wHuETtYTFfaGtrYCsyua+RaafBjXU
kHin5xDikYNvg1FmtkyBNUXJPgZgHGSWvQb1JnitGHvcF4ZvZObORTGZi3siKVf/z5GcF6RogaVt
lTcnUhnl0u/Jj5zd8eROjDCfZpm33CXHdDXGjCiPrlvf8m+GzNSvOQkDWPv0qljKRWm9dFNjTmtq
D8JiT6UERFT97Gyqrjee/XB2oN2H1ZvGz3ln6pnYzJpEdhXABRtImyEu+VvP2Mc/y2uYaPhwJJ85
ChA/Otmx5T7NFf55YgTShVbqKKYTAx0n2ptI4Y9LOHSPpJqb2WYk0dk5KRyH4IjIPUG4GLf4p2cm
xvTzqD6+yqpL+xNmhllsonxguUUNyTOnqibDDm4mkSNM+iiId1GBe2jjr8b9oGxRZG36wrKJ2myi
+IQ9kQ6dMWNF3GRLW36x8bcRV9A41O3CHv0VutiJTSK08+GRYjkHCyAy/lo/ZtPWRENTbkLm1ZBp
adGHlP+d5GieYUtuK65sX7t0iCtSQ7mt05ssjfch7Npi0+LFfiMGw1gOPlL6r8hbmEQi3GYWbpF4
iKXI94BNVnHrn5YxIWSmcNVnajpkgy08U1ZuZcnqNS3M/FoJwt2CFMdds6fQKQgLGCtzzVjvmzeu
Y+jABihr1Y62XuMEI6bVltAR1Qz7ofXnPrrtmIazL7ApoaN/z1qOk4Bh7Pis8jUsHv3adKplni1c
EmK/wR3jMICF82c2u9JAJn2iedlWR7fvixe4fNkTA+k2D3JuD/0eUzAfTgFomXZ+RuLJBjQQPjOD
MKMwaJlA31p26r2yJhJ1VmNg48PNh4xdxE29iA1jmr+3sRGrXS8zme9T+orJLtPreIHlUzxni8A9
n7qUKiP9JxIa1Iyzo7OwFKoU4+bBr1gzGzCbI+VBQvXBxBZNRJ+3It3Myuq/pJVG7EloiXvGvQPv
OzuYTfCra8xEw+D4OCLZruJNNYnuvXRMYmnwReldWfp6PvbFwG3HqJTd7CwxyPRGDNP45lpdC5OC
/GQCXioK/01sGMZNZDbJk5hCHT2RdGy9TaatXwmLzu/aMC6soIKmRuPcGJJlUws3NGmJFJHaN7YV
M+VcO6aLLNJdMzvdTViPi0OZoeNmZ5LeshxpubZ3pi9pC9SITyRuhzr6yEiHS3bcy1V9WtqmngId
pqvFrGdQshM0hPQ1V8OF56WYMOoMpE1hBbawIuxbeOHVTo5NLLZxyLX85FfLal+wqN52A+Nj8+j3
3LcCM03lE+wsaW1H6Q+HaFLE5xhNuT5IEm3FxdzMiQn4bZyd3VIKgKGLpLJ/kFYbvVKKjyTRel7s
bZzJH86zpOjDXRVZI9hVpt8IzdphzbtZQvix0mAyPhZgDb523JnwiDiec2EzFnJoWdDZ4OHNhy9l
G+U4DoU5Iwf0KUC+AZa2+3evNcvioxnKhfzIUKZFACoEqRdFgzm2d4zSiUzESmIsNvV+mc80QgYP
w/yc12K891HiJldzmUBr2Yy0EvBNFZ1M+w25UOVQbz2HkauzabrKsA5Mq9ORAm0yjbPCMyrGXcIZ
aheihLGExzgxwBFH8ax4S5PKc5rVoYxC6yM1Pp118FEzzfBsMLxqU7kMDPdVYxn4nCmEymRbGNpc
miDqjZAdSbhN9zj6Yu6QdCCm8L64M5UKm3OUNnd1o0Yr8GYpl2OJHVIRmWKtJjNmnGwlPRQMhoJg
yk7IwmvnSFtRuTdGjwXX3oyy4gzloNVPaEyz6iBKid4Am3BmQohFkLjBwC987MIpNf4Gx1WjcBPx
dBzLrNXumZEXPhZEurBm+kbR3fhf587pxa5sfehDQV21Tfq6DL2E6kJbT17OBZ7hS9uuTYaOhcKE
xzNZufFFzeXdPoRDXYSPIpPLEBBYOsQHmdpVwavv2mWXGcV4PY4z7bnYy5P4kv13HN/7RRRpQIZs
Yd+OzGUupnhIkBEvyBiDLouptrzZmcq7zIcrdIpJznmtTRWRrlP5qd4lpDC5Qb90sb7RsJS+Ex4W
6Q8c5WH8ohTQ40ul8ya6gC3kyrNMlAW65Ur4fbwd2UYZhc7l3DgHlgqFyA64SzvbcPcJmzqJZX6b
bAKi6eww40iT4soBpsjFI5wLGTAD81P21MU+arh38M+LLldMJBPcw1bHQBv7ZjCHdnSEx/SQSqd8
HrOmiWBu2TVtHfxQURgjxJCIseyKKnLu2bYIkTG6vSrFwpOMaBigannd0kfYS820ekulw54LeWY3
DCN5DuQFHCaB8boEChEAUKnPhqFavpRZGkMOoa0fgLuIt7LrKfftHm9gpGzjsjQn79CidoFJ5ZM2
7tlXnic2pLu5R6u28Lyb3bgfOvetnrPhGGP827qCnSSLwnoPUYjg335Cn2b0BwoksKVhRjNsrPTX
Jp3KG3/Kxm3qxuaxdVT6VI5xCKe2aNeB0qoIHbzS50vOJVO8EHVrSSHLJdOAyY3/3KX5mdpHhFpy
hwygn4OuoCm0dWphiU2rI4fBuZ/vhbsYr37ofGeZdDeTMo2t1bvNJm2VvmQiMG4ZAsqO3Spvd7Gl
l5u5ylHkz059apzGPpj2GkKo1IUXT32A8q6gwLeM69CR8bZumuyUunN7Pzi4NbaJyzCaXaxND16H
E7lUmrm8X3FOloiAIz+xr/qJRC2p8i8ZJfBmnAyP1too7mp85YGrlHvWYJ8kVrks7mmCz5eh6TWX
fZ+2Z6TZcflB9RuAYRL7WPgj2ynXp54OxWnuWDFYmlpr4+QiuTB7eT/1pDKZVVwHVhTbmPfp8IEu
WH27ZQS4oW8D1GX9s5Cl2MI+kpdTa0MMqObwFp6/u6ktGt+2ad3Efvko61KQi2YYRzgEH2q2i+Po
J8OGm3HAb0b04bWVPriJgAYSTkuzj331zeaKuxm0M52VIFrWEUzeE+638FAHveE5L9oHAQ8Hj2mF
39mXDgfnoTbHL+7UFs/zQP9szLR1yqcV7VI01Vvjy2FrIVI4ySUH7BXn9DjJaoohisFLWOXASzGW
u9QqCEzr4Hkx/pfOo4+EK9moOq7ezap00p2VOu0HQXTJWaWI/JParvzAi0bisbpspR4o6AM+nB2N
01hkGY9d2r/T6tTBKknYNQPXU/xKyLhtlxontwMjy+wzu/dB9/bWKHayn/VH+n/ZO5PluLEs2/5K
Ws4RD30zqIkD3tLZUySlCYyUKPT9RXPx9bXgUmSJlIp6ejWqZ2lhMYgQRbgDF7c5Z++1m5jO77/P
+kLuv/zHP7UloOD//J1a/pMc+OyllK9O+qef/3bSN7W/FqkuMBX0tWhS/+ukT+aQh4mChCDKAKf2
579O+tZfHPFVWPsc6RzVUZfG6N8HfXORBwMNpNGpUQTwQKT+/cG+H7fJFv9vszve0pTp7lmeStqr
AeTWBci7aIR/OH3TsEskkNJnayoBBT1OWjohmDKYPEc6VXlt3XihWMBhFEZfPCkNBwx0OSnHsGLP
EEDenxUM2Y7Vy4jgQk3Ijz/cyl8UCF6XIhb7/JI5sPxLb5cwE27Fjx9Qj5yqDrP+yxTbWrUmndEs
fKsAnegDKqqd7ftXe93ydTUNn7tuU3k1tFM15Q1fdgBmxTxMEFsSaVFgdnN+TxxZff3nV0H0Taea
XiOM+Tc3PY5lhmKyTKFyNdy1Ytljlc7vYkheW3y+fRdDw+2CVdImYvqNycZVOUZTDF829CDMhnpU
L7wp7jmTWNFZFiveWo3rF5P0jd98vdeP7PuFMZpRpaKOxbn/9SNrGm/oRpOgTgmpdyvR6OzbTsk2
1Hl+F2Xy2hDx/VKLK4LkQw2L25s7OZcTkjIIB6wIKfGNgrZQPDdPo0IX0Ci01fvP7acv5qK8J56e
9APqYhgoX38xBEuEKqucjTMZPdBCVtf0Z14k2qFvU+l/+1ouH/vHmhjeRFy+Hv0hzLXkTywf5Ie3
MmVm56yN/T3UNCXQ2ckBxRjNNRIigkyhaJ55bSh/Eyjx09h3OdipluVSkqMf+hb/G5oD8IucJm82
tk4Bug7WJmGCuGzfv4u/vI7NhRyNtB/trQkQ/yn52enSTDbj6tFaCF9RUqfP71/lZGp8cw8xmQGK
5h+sbifg7g/30EpTKpi6i1IxRReL5jhHgzkATI2yO7bN53lUBXlqbrHd+k3T7hguu8we9rNanUsP
JKXWVheGPf/GRP6rb68Rb2bpQONw87wZQ5wWSnjQCsTw2Sr3mkWxKsOQ9JsB9IuRCiTbIoGcbw7O
nyryjwNInVMyfE3ucQFZxl2pWjWZNKq7uvJzA+nXbx7pT68hQ0dHxcPZdFlOjDeXM70wU9yUmpNC
S3NDPeWTNrhnnWvBC6yi38zRv74Y2h8cnfpSon793VB3aY7JeWk1mkUJUEYV18RNcXrPFEMnl7Rp
fjeUfn4dIacZ1OtZKCG2vI1aCa0JTIy20Ci8sQEs4z52mks5Yxz9jEBtdd4q4jEhEXcitnwOYcjj
m/Cdgf78QkQDm8WnlWV6HytoXN8f5z+PJ93gSesIjDF00E94fTeoXcAJdpGt9jhziPcdVQ5zhdy/
f5WfxxNXQfFq0LNACKW+ecBamMQuVwIm16m2PJvqeFHUpXk4bjm9p95vvtQbxzJjlmIPw4n2w9Jn
48a//lYG2bZY3NA21iq64sMwcGj0CSDOvpptZY4ry4iix9SK0tRX2i5y1w0+lweV9jOkKjjVvwsr
4HKv5xLaE0DR2XCpS59iGZI/zCViEWYV0ORXReb13W4c5n7aTdIg1+v9+/yrp/njhd6sZxQ/8BXE
XKgkKXgHQgYbkNb+bnZ4Axv/dnuXHhINF5WG4aKu+/H75BOKC8CTaNeQKt+IJKdLr+Ba/NqWBioN
2Jv2PW6KPtkJVMpyj2GCHGavz0Aqvf+FfzWwyMvDEE7TiXnqzYOutBzmkmA6zBxlDiC8ehv40IIz
zqDs3r8UmUhvH+OyIPD4CAnlmvzH66+tdgbhz0YMUiwau2aXawMFcrP1OlJg6PSoQQ+K8U43J5ow
YdU5gw/yGhDsjNwDzATn3g+YPEsOyAbCUIExFdMVgm/Cad3qma1+U34mLqx3LkAq9oj8aakbExmF
AIH8LIUJ81HUstcOTlGm2moqKUb6wFun7FoZNci5fQsJ7yaGalGdUwFbCv+RmMNyq7Y1wMBV5I6Z
EmjSmkUA/mi+iOvFQNWnfCZfQZQhNh5FF7EeJlsMwdhOxrZwPYUIvj5NvkQKFr+Ac2JkE2LmzRGZ
7AWVpW4UWbbtkMQLmh1lZcP+lwb50fSK2gDdjljCfd22IRc8tz6xNzKKI9WCVt8WaAZpGzSF5dB1
MVCuwfnNHapL8VBwuogQ2SX6GJ63+Fui/DpW4I56Z2oVmW36Ma1LLULWk8fZ4EETKwbP3ElPm5QY
SGnrSjdwlYgutlOF4slsDHFVF3ly7YCyEX5HWMkAXgHfjt8kZi1ha2rzbeZlDeihlCq439dl9ol2
fPGlbbFkrIws0+qgk04KsGUMPdh2TohzN9XYCPRwqlY9L15y0ON6iT6hnp+t3alN7CCZjDgJzNEj
E9oODRg4iq22ZyQDoIr3pZAGihi2hARCjybCmxTQ1selmzA7ASl3+aKq9yzcXSI2m0NIvAjWK/ws
5hVFmNI5NEUbiVWOiTENemp7lFTcMN/OYGbRSZdUyXAhGdETFdYOf6EZFlDNMwVNEmzZpD6Lh1re
YwN2SV1qTJwP/RSau4hOPxg4o0IRSXbF2GgBlTlNpYxSA0jpXRtLVRpDgoIxlxQY96R7mbqNd02h
YrI2lIEJIGSljVCptYtGs1o5Y51M56lTKbTs5lmh3MfOyo06LpyXOSPOGduHqNegKpZC1NdKlQOY
oJTaHruO4L+ArZHm3JXGPKk3Y5G2HfJWDG3b2tRmdBU4KIfyfpo6LGRaJJAyuZPdrl2d2Pkth1Lb
iQ6mSQace1YOdqck+5RVK0Fe0pcQ5hQ8QRRL+7zYTqmrXjnQVZ7JshbxeTUlXhuUQw7hAMaTS8u3
y4EycF6AIVnhwPBZBZrc76K5rFcWGhlllcgufsFHgDQ2i7vJW+clxy2KrBZ68lRPsQxYljl7cPcH
IwSdq9hhgB4VV56nC7XfxM2MlNAuyymB8+kuv1JbLG9pRdmRAaeJkBduMqegxrKa7eDDoVbUAaoe
U1o3pAl6noVNn3DYNqhnr7vkWFd569ppsHymFQSsVUNgHsBXNcqPdlFiAxFlhCo5rAEWBV1pYCui
NE9Jii6D1H17SlxlRZTC/ISf0ALAqZnjmmJ2vk8iQ8dkUNZwQDRUYR/jcRw9+mXN3D2Y8NPjANVp
9rkh7IS3YG5tfWtHZukR6FxZxsHF4eusUVQX7abFE5rSVy2MT0OI5H9D7hCrjuHhGA5CfMWfY4Le
h20hY3WncwAp1zW0upSvk9kUjU19It4ccHazYUPg2KDeTI12LS+09DmfSKh7Kb4jH5dXc9FplfmY
e336tRJ2iEWh6+fej5rGMQh/14rHzFPngt6PXsc+gmpmCSM2Oprq40A3BgvzlPmKqAqxhV1q3USo
mWzgnwbeS3uGGYJ+EWKEP0hElGdYihp5K2wt01EHFALouK7HZY2pUOAv3nRwBFpgnTkStXGckktl
drQIgwsI6ex+BDzpZjv2/+xn1w3ox5qn2DpGL8QLsB2r/VjEtSUaOLgtmCfGYssb1rOt76+mIdL3
SjdXn8Yo1TrAdsj8AsdqsuxA+KtZMuMs7owygS8HDc72HHx+rVGMNrV10xkjc+sBTYLxfFpi/8jD
8P+n3Ieh9sNu46cS4DF5fmlfy31Of+O708HBuY+FgKIdtQrKekvl4G+ngwYmAEGPys8zt2Bt+FcZ
0P0LVgm0I0p9y+EDS8O/yoCgADAkABFYDuyUPrw/qgLiQ3y1MwIFgOCU3wdZAi4P5co3+05X5ibc
kxkvruFUG0fBxOBnuYvVBSY9thehq1hgACTTYVQceoyrZnHJeBYgOMQWi3kGE1+7KU6WGiLOsdcw
AxloM062m2yu4ykgdVE9okBGn2MvHh2wabSLkWQu1p0+mhUfJkm7HUIanZuuTpAAQDmkAj64Q8uW
bPECQZ5EO1svDiG0Dhyn+sU3pI49lgEDalzG/1isRaTpYTMqdMU7I9POeMgXFxJvKe0dc/EmsbgW
L3ZZgew4WZcKTEzF4maaTsYmb/E42Se7k6zD9BYZd3k3JnWn4ILDGSWyXD+A3cMuZZ+sU9XioooS
JKC+eTJXhSejVXgyXdUo/L/SLh0+TCdTVtWM5qY/WbWqGe2Kn5wsXO3JziUWZ5fTVZi84pPhSymM
9kYuLrCSPdq+O1nDrMUllp0MY0WG1rs82cjixVE25X1Sbmk1YjSjb+62K+NkQOtTYziLmsWWJhaH
WqrjTctOtjX2Ee4ciMXNRt0nL1fVyeQ2O326TevF+lZ3WmCk1nhDooh7Fi3uuEYzaqJTTqY5wgwT
8J6uIOulORnrkG/q54S2gfoE0Gv4lkQpsjIXP55tzLGFItcQZwZxw4+OXqL8sHLhVAcyGjHzESiN
T1sYePz6k99Pi3MN1Lu5+AAHlN+XOb/CxrWOUZCm/1MpAf/S90kFLn/bQhCWLtbC8eQyDBfD4bRY
DwdVTtfhyY9YnLyJycmnqENZWttu1PhG3aI0MKn0GTehlZQvZSerL7FCwPt+AGa0rUO2qYGwZUq6
cxX161bqLVtoVgd9l2e5sQsh8MWMv9A+N+a6L/eyVlrk1Hlkg74dLflAi8qqV26dSNDeWlE+SDfS
K19vFF1s9FiPPnQsIe0m0nTnrkD2jPrImlqWuUmRH7W5wkCrRlmtrDIOBheoepKRJ4aGzVdLrbq0
ipAGcFQ2RYeqd3Y/IZpmj8w4z8Z1Zln2cI7AxkBAmjiEAPSZRlI2RhkwzzYRKPHGmcfyQERrP2zc
lF+8dhqkbz6b4hS/OCWZRUcxxN5KpnOIyQLwQR402YLoVwsnvJsMtfiqgWk1NlQUZIPFr1ceF4yG
gkS1YqfSdMIB1NpberWRyug9VnpG5zrGi01BRRs1xmHT3VSt1M7b0nM+htiXJnoPHpQQNWuVJVy0
nr62UaN2NECBw+LTK5SrrlE5kIRkQfrCjJA+1WXJdrxSKg2mEHi+CDuvojylbCVIhdUFHcuMPo2P
M8o+dxsXc2tI3Iy3q7NMKX0Z5461Qnu4m+NxLqA82FW9Uca5uvPkEoQgza7uDkarpV9taonsnjl4
4xAMQwmkGffyjadH8ZMLa5bVHFooG7oY764TgBVEw1wPWdLdDCKDqSEqt+6vRKybFw37ZefatbOk
9b1WutSTmFcgIplduBHzUl7PnLYBahbnlL4bt2sfsQq1wFlHNCdYb8ZLSVjOBS6Kls0zNo0Sg7Ob
PId9LT4Ok0ekTNjz+Hlq1YhReoLF3duj+tkdpOKsIep5zU2i6xnqjlid75GXqI8FFoUal0bvVbek
/zUJtqQyq9PLcRSGvCwUkctNPjYkhEW6U/SBSDFBbLqcHqU/idy7bEMFDKtvVFFNMMPi4Lk2QLhj
sER3EgczTGSQyLAe5XG2QgnjsWvr87orbdePeMk+dRX3KkBYgt+XvX19j62qbNjnWfWwMRT8WNAJ
G+AsvsEZPVrJudUKtDhKATi/c8Aaat3kqHsnGnuTNF4CgToHQ8++9rLqY4tf7jqEX63CrJpKDQ91
0vKyErV0J9PBLnYp89a5lBwRrsoZbylCsSFDtBSVLtaUkjVPLbBWbdqKpAJCMxBflci7gPzG5Ri6
Z5SZ9OkS3VuoktfCiWTwgZvUl9Y8t+Mmzsk+C3pEb1cQdmXu2wNTmqzTNAzipOv7Lfniw7fSyL/3
bf+k6/revu3+SSSfn8p/+ImQr7Xa/LVvmzcNjhMNJlhNdLJMh6rk33u35U/oYBBUyJQJTYlN03eP
6qnrC6cNZiBFTO1UMf7ewD39EYY2fh5u5GlT96Zf+17/9kTr/K/KpKPjwIUTRdYwla1lF/empCVq
hUV8MrSVR6hB24PBvqZSQgQShyTOfTupbp3pVrU5oe8uN0V94yWXuMLWYawHFkNVISDIiGyqf0g0
27uyuTfqe0t+iMcPS3mpuepFE6RbKlurdNraoS/da7v67DoX0XR0whtLu/3zI8Td/wA5toz5zxX0
oiSKBbfy+zuw7Nhf/ceCWBbyun9p5c1L1+fi76ew/OT/7R/+4+X0W+5k/fIf//xc9aVYfluUVOWP
g+n9o8Ntm/zj+FRmT2//yrfh52p/uQ6WGY3uNyU+9LR/Dz/H+4uN6zcnwHcj9Pfh5/2FoNC1PJ2u
L4cEa9nOfx9+mKdhb3LgoydGfxGK1Z/IB15XbxnglsGnAvvBYIZNhungVR0ZALVNnB2uIK0drGvP
npozDsSwUjpcvZsfXsxfCAGWkfzDSP92LXoM9CgpW1vem5GeTHnGdqWcFqtpHCSUcs/nmvgAdHzR
VZZyCH//er/6buwUeUnhY2LE4L7/WCN3MHJnpVNP667CMjbQbFoVBWIrs4Hd8f6lOMf99NWYKVC2
saYvbvjXlzITR+l0Wx/XNNK8K9R07XMfyv4Or7RGaScPKZ8uYGzaa23nrP/84rS1oMI6nEOZyl5f
HAuk10FjnNgYluXOcCg7EVOrlpcpSXbnqqV1V6qeunuaPenn9y/9utvxbfh4sIix+GtYSpb35Mdb
rEeaoTC/TutQSYtz3S4yhHz976CJb5pJp8uwUaZrZdmMHVqvry/jQIqECi/IxNQg6leD6EFCVOmW
HAX9tl2GFE7+ukKkJrMru+sBooGYv4LL2w+/aXf84hsTQs94QrdjLVmirz9KKOikTIU6rRsFr4JS
ccAe4+p37ao3/Z1v3xiBiQN3EGmR4b25DIeJKUldnilROPO8KbRMO87syTgVmYr8RPxsAe9q7MqY
raTN0do23OhOc3OhBe8/4teFhW+fhKYZ7eFF60Lt4/UXNqPWG+jv4DTsO3vnIkm/N8VonimEi31O
xiEOShbYm/cv+qu7bGKjIiKahdl7y3rF8Iz9ds7lWg1THq4XvWjS+10b+lcX4QHik6J+8/NFPFHj
HcitYU05PFxl9pJBWNf/DwNmYfQy+9OoYyJ68yRBT9QxQmMGjOHFZ30RkeQV2vnhj28Yeg/arJzd
GJ/um/KPDivfHrRmWk8gWclhwsPf6oX3mxn8F2OB0jGTnOsY6Fq8N+9h6+QDpSw8hqIjwgzb9ABv
qE+qD5yj1MCahLKlNCV+MwKX3/pm3SBSwsFNtzRW1bdiKyMDtJyQrbBuRllszLys/IjdOO4FqInv
38a3arpljWIkmHSvbTRC6ls8b97UJmr+eViTFW46mIgS48l1K5S27tyqBp4fsym3k8aRb6vkJAH6
FdauF40T5GWspSEoeHpX096ttCzevv/hfnEfwHxSYGT5Z0C9fSnmVBpJpBti3VpCOxSjV260qvcO
I2CB3zzoX8w/PEhUzou9Ef+0+uZJi0Edumoa5doFfqIYNTFT012C7RuyxtEiWRS4p7Mu6vgsU9iq
vv9Ff3oxobZAXWWvZKFW+CkjnlQCTWqu0q1Hx4r8WScyq3LN6DfDalmTXw0re3FJsrnCyr2cD968
mJyfW0eQLbmeFSMlp6aRq5ZyLSk1hCYiRli//6X0k6zl9QVZvTzu5iKzweX5Zj8y9hW9NjXFUiMd
Qj5yqnwN1SPdGigB0LH3YyjEX2oUJiYYRYRcAb31JNmptYM+jnN9bJApxmjc6LYqo4OOWVtfTY3d
H/NC02vMOEP1OYzolHD8xHi4yfOSKImCso5Bj1AQAS2ssKeFNC1B3AkklHRFY1ZLNmEZO2TGpbQW
AmHVzeQDdDeuY6NdPEluod7jyiJBK3fD+BEcPZGUOgENID4Ll9qvwPuj+Z1m9NqahJZO/0C3ls6P
FlsufY2ySowAR0caX1FqqCRN18p2r5qJPuyaqiJ3YMR7+Bl/mmmvHTsLn+t0UO67OU4ODYaNx3Ly
+tsOcSutxHCKaPJNgq6m4njFbTmkSeenZa8bnxCsQ5usyU5Kg8YdmCqgVSOjNyMNnKjoSOnzFxrG
JfG7tEXnKquvShXDuu/2dvOUh8QL+mqVoF2vHa5WkQcLwtZy0ifiWPNh1YaJfOmiIq38VM27F1Az
+rzGrqKpOyUy43gfwpk6pr03k6nBM7fWiJoQRjSDlXmAOzIT8Ew/N+aF3s9RdYa9q6uOllPPvcQD
Jb2EpwzzJL+oonYpJAwW8nsShhGowySqCz/vWUBoFtWasRqZAbL9oEDG2uuhUn6yDUF2bJRkEUQZ
nDXPUdVpMWE7egZ1YCZFpDVCVRxM6EsX9CydBxq8QwJ3xgnTNRESqXszgPdID47QlWtXwUoYVHAf
AGUQXj4EbsdmBPIMew8/04RKecftKDOKlh7YqnIj76m2vT7ftpOwibnO3RbOpi0ShWp7Yzp8fAmJ
oRRaeG6WgwzPiChc+v9zrhwabnLtV6AeUlBAIqzOSP9WyZ5i+umDSYYm6dOR0R4UnWLRyuBu3kmg
etUBnJeQa2POWnFWOWZ/WUA+MoOo0JIooGZfP2TpRN+UELYYy1E06ZfJECbHKW+6LlBoPH9lLyAf
mPTgLCZYfmGnkUS6auoQc4fQe8PexFlIy7Et3LRAYV0lnwESkmGclRJtA1JrMqyXTTbmEpBQOTOB
h9ukzm8Te+J3TDUtl3WcxnO6c2LRQCtTG/t2MhTFoPznphLYHI923ZrCma4IHJkpqJoYr2jYGlS6
PIt4UR9GM2leK5oMXe+rbkdUqTqYgHppKRPbKTBDuPvKtUcGMpPDYkfJG+VCYF/rPztRExcf6IHj
yoVbUn+obWJhH+Oo7K6nwVWhuDEbMmfEBhXpog7ncEOkrUqlGe6m54eSCcyntavuDby2+Ab1OBRH
0xPhgwEKqVyxwcndTe9F+jd1679LXP9kuv5hLfmpNbnuRopcZfJjeeH0V77VFwz9L23ZwXq2hWoB
jR+HsG+tSQOcGvI7dmu0hDl1L/zy7wUGBYABqkKk0EjzHZwqFsvj9wqDotPt1BzE2Iil6VBatv4n
JQYkhq9WWovBoFKuoGe57E2xTLxZaY1oABA5oZqI1Gjb1PWdOSEi8ssB6se2pWpKF8h1kMEA4oaj
VF5SK07OQLZmjzmM50+T7srPStx2GUIKnfXEzRp9X9XJ5dArIIcrpv+sFJzEUjDkNjHKQ/KMtN3Y
WKl5KAXsVSN01xjycTlad1zL2lZlutdlu+ntsA96tA+p3j/2LeWyyLCpkcVAdCY2mfpQ3Bl9qPrG
1Jr3xRJcFONPz7FcikLl3CuHfotISMR3aaGHX2g+TR0R0iKvbqe4xIEaa6x85PvmMAoK2AdWTmSL
qliR9ItRbS6i0in8KWnFFZQc0rDIBC30rRuOAx6ywWqie70yyv6OqsKYQwZrZbIWY6wNX8ymWWR/
3TCIYKmmlT7cOUVZDaSVQFGsNS3uYGaNGkmuWnNEUqHwXXM7Gx5605DeGouivU0ynaRhYsvUcq23
k46mkObsdWxa43mMIxJIi1s5qxaDHn4mA8DBulbC6G7WvKa/YFHot4Ra4EAj2Cs6N6txuqek5K0r
zqjnY65tufY1NqiZrQYq10iyjR5VpdvpYxUdGTrETIY8xRruO3sfbw+nKjRA5Ia7xk38cQxXJJYF
UR/vzESSiesgiBkbxzxDU7OuM6ZoNT0TbXbXOEtCRtji0RX1Jhnm+Ro+PIhxJXmYLS8+1+M43bYJ
kx/WSdzsRFSYau1DRWq1B7dVvOJDrBY6/VZRxFWEkc3DBggf3gBUfnqF/2g2+99GTIEh9948dXyh
cRO/hkUuf+PbNKV7VOHZblNmZB6AsfuvaYrpRtVwEsBPXoxM3qKt+Nc0hYTCQe3J7EUdz3WW0tDf
0xTTm038LtkHFolz7JP/aJbSlxnvhwMBTX88VMgnsL3gqubE+WaaooXkNurkoLzqhyFoMOD5PcyB
VTS6oDl69aIu2hvNbNemHPIjQcliDXL3oBrNp6YY9hzAd+wlQBeoUKGsbNjo5JCsKj3q/caZYj9P
vKD3vOuEnWvmwVJ9wmPpR1OxaqL0IKEn5r39MAgYryT+XQxqcidBgl8qHYgHwRnFc764jfF5KHT8
qGO+CWGVgJXYDyL9FJkQbDP4WSuEINN9udDRqDG3vmG09yFpLLHTxviIPVqww3hpACyiO28GsVkd
SziXttJd2RmFUZuZhbbqvC8RMVcDOraaJFXEqhpMkb57ISPxkxwoNqY4M7pk3DTK8JWd/Mhpo/aL
aH5Os/zSzvhaSp3nBziNAdvnTzabwsA22o0Tl1+VmV1EVfWPbVtc9fjXfE/t4HF7RKUeTSvaJ/H9
pDTDJ5AczRKw0KzYbGCEGiPgWqBO/EFIuoxRVCt3JannJa3lSTQjG2Lnxs3sxF/irf0aEaCPv+jR
zkUg8snE6FZCqDCIFZ3iM6PTupXRE5SZjNfmoF8aaEZmHWGqVp1nHgAP4HMf6T7mK6+eDl4WOb5Q
y3OrCktfI31xPSlVDd9CV2koh+kWGMx1nNZrZATbAfrjKpqXvOJzoy0ulIVeAzttxWb0tu3Tmwhe
BnjcBUwoMn80FeezMoVXimMfJsdl5m74YZeYvJUhZEO5wSyCAVU0XeCiU854V/Ba45+e7WrXFfkF
rDAfQUd/VbbGLUQb5TZrcZyWYaSCZPHKLQeOe8WMgLbR+m3nhuW0eU7ySfUtGlBflbBGSiDtcTfg
gvQ7Q4b3iYuLrjQ44gGPNFgxx0OfpiThTXHoF3mT+LLtLD+1pibIEKXZsCnaNvyKsuSc7eVDmZVt
cBL8T1Z2mQBzOBomvvLBgfUpO7lR8Gb4aeOdJ63cSWKCAks4h7ggCx2b64V0VLRL9aBuqkhTrkm7
vzHRPG7ABCrIYVM+VxMDX+Me6aTHEQWOxo9O+THr28c29z6oSn7u5LFEw6mSCAWK8IIKzz6frT6Q
ffpx7LUsCNtmWKv0zTKA+iuCDS7Gmu2zgkZ3jTb32Uj7c8I8KL46WHwTQ915KUjKoVkBPhj3As+M
X/TkyhbmqLHWT9UZ2ViF33W2JIi9KoIELe3KmThAxoC5Ry0pVpibOU8Ltu8i7c+0NvmAonAIxFjs
igYK/8gWxIlQHTukAnlldqTs3ZH3bqkbREy+3hbwflgylalZaNTPELG3epdkftPnZVAksNxj19p5
CYDZjLMlQdHrOL9MOA2sUVuShnJdhsrG8z6lFA4ZCunnaDwOPeB3NFxXsSl6P09BoJtmWx77QXIY
AQ0Y3Rr6UO+Q/TRHYNGdj4KsWLfUojewODlpxvm+DYfhU27XIxiYUHscPWCyvTxKcpHRVi3M3DKy
LmrhWb4k/oi+HJrSHuEIYd9GuidFd/YlaSETEZVrt/BKaszVJWrjc0KxD43mTjsTVNBh0Iin5nW6
Gj3lTNbDGVyIL7Mz3KXpeJ8Xlk9KahVAoXpJbHYkSaHC6IzCy8iufXPWD+Ygz5BpIWazgKjbNmUg
6RpcqFJ2sAtU4AXjuO0qg94GwCdSQ3o/iaBuVOMOy8BV7PYXaQWJkKpYTtYjdI8IRVZvwd/LFD2o
PeTMs6ceidJ5bGyhr/RmUF9S4kGBejJ/1bqbPmelXhzUshpW2jQtdcbpqOYlsP8CPXlHOjmYH5Tc
aOM2cihvLSf/mLU3lTR25QioOEoR9uVmvhYDnP45y+VdmO/nanG79Nog7qWtd+dKpKMHmtdzXx5i
OXYqlD+XzaMFkHW0zHHTJ7rF+lA4/kja2Gc1Y/qUmZ2dUxi/hIUJez4XIEb6mE1XLqaN6kSXY/Gk
L6mTVtVTJsrkRS5N+2no6y9JJLotulfDN4W1I1JiF1cYy+A4UkwAcNON6OjtwxjNvqMlF0qS3M9W
AqtjKA6Zku0Ti8nXautgAPm0srFfuVK8SMedgibKz1AHh3v4FpyqIypUC3clG8p1qbLGNP15ItwP
rc1q0IdndjZ+UbWGNGnPzyzht6Ebn7PbfWm7/IMGwGVdma21YQtYriuLXD8AvNoqics+oEKQbaQI
N14J+afr6NI3U9PvOAknG6PtB1/04405qB+nZCa/o4x9r2qfMlWhwKExAYxGZm86Jc/OPY8VaJjH
j4kT1ou4UdO2TZcglRIwMSc3bDeynS1orD2y385GTV0q8yM1AE40PXkaI0Q1qy5Yrwibof1t1bvJ
qgYfhSE8sipOnxOAXxtSAkp+0EGe5xAItWpgQPmxnfTPlA+L/SzHbAdUqX9ITF3eLxrEj9Iri2s1
s9YelZigtS6taCMtC6mTN8H+UG8NxXwoyqwDkDWMAM8eSnTN+wqXwoaiIrCGMS9ZzZlklcwRHHAo
tXXkkHqd466cmnCVSB2XviuaUK86TMSpYI96GTvbOGLJIRZCIVZikNZTmnrboXSsfaEp6m0TiQdd
2qxlzk3o9FsxDsaDGVWJb7XKOd4tCl16Ux5GDYGN0WhDUHeslnlWiz16XWRpAGMyyndVRFYqEFVP
3ffgMKtC8yudKpZVNrsktILW6QIKcH7mVMeCgk5Kn83MrXsnaY4hZ5NSz9GDwfQdO28jQ63bACAz
/M6td9Bs7grPJNaGOPoVcn7g+9N4KQx9G4vlfbSjoKZXl0lqvQ1ZRqnDmlkdVVIJpygmhYCXwQsv
IYneUtz/JEmP8uTE2truxwTkq2l+6HLKsRpK+DlVAo+0EDsl78VDyUsO5TqPtQsNQ2gZ4izOlSC1
Uc2a+ove5dtKP5aqC9cTuCmtUMScO9MiGjb5nOv12dzZQW33GGkm9ksRLwJYY0eJtkXY78KkPlSN
vs1dFHhjxEHZPpDK4G41r+WRl9jBExk5MFHmm6y0L0i7riCljg1CqvkDWj2sFfaITCzu+13Tj/cu
qqnAlKdUE/uyL/nelvocOfaZprKedXL+Cl7mPGmqdGONMzaMDoNXtDeIPWVQs+VLoO2R8GQ33mas
7HVemLuhC8+R3j+33Y2ijre1aQdZFwa1cVtV+UeEBQ9lpW1r4W4GckJnJT9C09sT633RWEUw0Y4P
qjTXg2mkWk040mbqGgMAjvxaZe6jBfdtmRsyu/lYOe0L0LUzmh9wZ6pjl+TbUUfMlZhbsilXVlJv
M2v8MhBkldjjYTCHj3Oz8yh5VE3Ebp6MgsI7GkR0z+OnQerHjtOveRPZ83U1eWd9bvmm2W1c3G1w
1I42TPQmpB5A/QBt6NSeURyfVpBvz/ssebLZ62bAbXxsXeyZ6vJZb/QdXpqgzs7FXIfoS4HzeC5F
5//k7sx260bWLP0q/QDNBoMzbxqozT0PmmVJviEsSyKD8xhB8un7284zOLMLdVDVN43CuTqwnVsD
GfEPa32rqfjPzKb3VeU82FTTznkmeGlYwguE79va7u6V4W45Py6ex1/Igzt3wj/ePdi9QQhzOeGj
K24JtBlWRmtdTAkSpbNISzG4TFqzjhBZpYdwfpso1FhuvkhZXBwKVbcXJ9/yv0knfW4qsDKYR5LN
LNh+gIIq5HhXC/NNJm6xVrXN8BK6wTzat/78U9npOsiy1TL1M5x5Y9VN5MpV4bfBo3hph/E4d+Z2
AiC2G23jXtniuW1eEX0Aaw1/8iTJdTnkDxamIMbPKVT3okg2OtXvVbqEmwA8uUWA6qWaG3tXIUNZ
Jusmy8w77S0bHFqIsXrk6/Goc0B8n550GZKP8zdphNeOIo0CrrHk+liq8G2iVsq4ykyClgFBRMv0
jNhr1xg5i7KQ8ZTnqIdKqjU63tt2gphljaecOxCyW7ByFFfAOLkHpq0r4XlvSt2GRXMzJ93FNoLH
cMSO1NmvTjysBMced0ZHAqrVPI/Le+79yFzjc7FP0nDvTG/jtUgxOfbu5xlY/jJe6na078lA+Zhq
ealN91spXDdynXmTO0Ok+erS2LhxQdvmwXC0HLWZJRHXor6HN7+pm1cge5/YbPZlVp0SaU43iXBX
qY5vG1w+JKjYRy5turVlZQ0IQKFAkSAab6UAXiuh7i3eR9XWeZT29YFMYivShW9Fhu4vRWOQAb1s
mErvu677nuMB7hovyuds2rrmgHevsyS4RvdHUeoD6LUbt6MkJROYwCvadHh/WkQgDoKInJ+NYRJH
lmtYcW7afIEbXjVWTPppZT7gbw82vuA0lz7zMn/Q9kFoRj3SryMGeE9xk741JejyXo1nhNs3oJi+
Ef/LcM6u9LHBGcH42/3mlAuJi7nCI25n70PjPAJ6q3fVkP9ILWpJO6jbHZXps1IEHVhxezBK1NmA
L19V3L6VOYRlCngimtKpjHyd/SxpWqMOL90xJoJ6u4zBuJKB907G74PZV+5ajMFdlzEfw7YFFLPu
yR4bL0vi3eQOYKEsw1IF3Y83ql/cDeJn1IJ92K9YRb8xsQQh1Dvl3g9Svcsc11vX/bTsTDwjDMnq
fqXR0RAzMekIY0J1LHoTU/Ys4xc2/E9pS2YS/TEY7DYZb1FU64QLzNgjmt/yy2ElZpDnYlpEJwYj
+nHbGU9XVBO+7uSexLJo0tZDFRDW4IWbWPbNCt7WBoLVp+2Lu6JbtnFRg5YjPZIJCKL4bafj6uJL
i2aiBWjmB3jNJgWlM/XqK2BO+o9SObi+cC5yPsCHLukhE6qVqZ7uhhimU+Kp+CzrEmOwjcLyRBh7
tSUEGEwXEaxQtRpxsHJI4W7bFt/jYCoPniGBLE4/E6yrgZltZ4dnI/dfayM4a4NGqbeOnlt+Bdy1
9lx+T2MTGutcg6xsM+2vJkt9L6X+FmfVwXA8WvfEPi49VxtZWKsC1JyleMynyjpRmjJV5axad6WM
cjQnjeGcPZcTzhf10ygapqJonnjGtZEeuFpKA5p+IvCqXEmFAekEW78S8ocoJoHmQxU7SFTWLhmY
weCi1Jh3mzQ+yKwABGISuxV1AQJ7k7eP0yM+ZUl8mXsbAn27eBFO1466zvo2xuk7GWNrMYmT8qsb
hycR7NiPhEet8o0nGfT+WjT5Js6aaxTeNoWyiENI4FIY2I3OhIkQprLPytrBjpd3EfvmDcyylTUm
e0/oE17ghIS5edsIAxglsW5R7VZIqu2bjFKttKpjp+WnE5K/4agj29C9KuHMt++E/TyTjnKntIqQ
iG3HgIyjboQDhttzhD8oVf89DmXUF+V7l+ubtkhPxfyW+GNUV/O97SS3+Hpejao5N3kLIg/BWO1G
ZSiPbmDeB3UW2XLGrUiYSGXoMwr9O5tYu6Yf7xL1Ajf8IWvAMBIisXGD5pWpgnPwKYkpGOueKxbF
CFxhO9kWySC2RTbLs5FSnsbtzRhbKzwOoNcmdQuA7p7Xcp16PWkDxFAsxqdD3bfY44tO25HXuD6x
EHrAHRTeKKzE39qxMzcICNZ4BonsIKnMJtcVAQoxdAbnbi3ORgZbMOaeWmFNPGV99qzgKsA719Ox
T+V9bDcsH0xogHnV3gyKQT8Z9o9LgRtLw/rPJ+NlqMQteeJ+ZNUW1eXiVFHVta9JPs/JyhIPRth3
VEQFKwl2okvLCKJoKN/HcJuz5MArhEEmSb/6vKvBpevwQkzbzCgns8dtlgd7tu53yKS4FgOa3XHb
18E30IfPVsjJqfJyPsWLf4Asd2EwhOGlTD0uBpuQD7bxcgcz1NpbGFvHjZskh3QBQ6cc/5FcrcdM
Fq8KxO9/YVD/39MRiWDzPxrnP7LTT//Hv3116Ov/tHq8/rO/rR4DAqBs20bfhjLG/231COncQaJE
QDI6GB/10D8G+mwriUVmt4iKDET6FXfy94G+Ax6dnbiLVM6EDHP9z/1d0333h5DmP1LWC/cvuAgg
SCFENIFuEeIJPLa/5j85smffoCyQ2p6An0kXSlNrFb2PjY0M2jdrcrx5pYyq98+pjVEe+1g7MTeJ
8R1hyxKLx7HMZA/XUNNN1AmOM5ONSbr9cuM42Rjca2R9wI3hOSTxQ86oTJ3JMWfEZpvE3+2X0sto
C8C7Hi3dXDUoosIov8ZaqNWjt3BtlvgnK7tnumQtI2vFdu5/gKJFOkwGDArbYM3qNLmvSPMgQQ8n
kffd7POhCZmZY0zaoWuAKb+CTTFPt1AzJoSwS+XE6Bq7Mh+etd94ftSyY+F+DOaluC3ZQ3Y7ToEg
ezQtw6VKlktTvkM39+/dhLyre3eE9X706ha3nk1qVLW2xFQqIt6btiZ2tlPB0zj7tdszJAnqfB0q
XRXvTKwwYA5BqBf87+g3ykPmSRVeVE3DsLbV4vvkM/HEZJgVS9RfLrCJhbIOIuXIto9vr57f3CE0
lqOe2qH5JGMjZByKtKmXP4qU63YdgmKk2HHYQFJ0uNhPrT3RqiK/b0Sadd9T15f9jfQMugabKSTo
XWKZg69g7IdxLzhGYX7l3LTgGEmNdLBgKSK7rHXBEoqIx8IbKnJ5026SeF4Hb6mXfZbwK/kiLQgD
tqwWYWzZiNT82tqSaBqIK8QWJreVxjnM+tjOPO/qxoyNiZOOL1byg5AFWSr8ffxKt8VIv3OjgJQv
r5yeA9OEaZIQHw4kZIr+uzOJPn5drHRqv7WDrus7v602RG62u6WXT+zEnFPOdOlb0uTDIdEh4zRq
Fdrr5kPUOWkqhlKvLGQhCKBK+vXg3pM7Q6vmTcmaUEo67LKFM49gA+cTMISpuMuS2rdf7ATs+Ftr
5YU+uRbpqS4hNaS+9tIk7SYYG2cM1j7x4UzuGbiWT8XENh1hclZvs+vSNb6uX/mlGuQmpSa2Xiyz
PMboX5kLuTlfziQQKEWhzLy3NrZFdghd2YUVdzEzjxv62o4+DJ5NEkcJHuZubXqwu/OVaJx5PEsY
3OZOMgdb3tFyxrCi3Sl3rZs8g1DN9drk1otPDtIbw1Br0zqGpAQY5tLe1cAKtrxh8Rt/1cIZO9oN
khmL/W6b8L9LWKSddzThUZHvZnZqeECIzAh0lWLqg8Bu1rQXj0SYOMarVHOv3ucyDPUHHLkwOJhe
abh79l5aXtq5IYALtkleb4Uxyvjo6TbLkA/M40jZamNpue0Aeg37xejLB8Jnszxi0xMLHr02t6Nl
7rPIGXuuflNhHowcX1GPjLNRvxkK1PU6y+3mupbj6CDejHcGPKJ0cAnyQ13pwGBaChc/2PvV4l7D
1Xxj49Rl67FKHOBPJAH1j4VYq4260cjOsPVhHYirXpB7eCiX/QCRgaF2TMDJyiR/3YIHXpevijCl
ntTlMD8Zdqfu6rk0CtzFGWWv2zgFW0jbrV5Hq1w+Y8heJ+HJJVLEwn/UVqA2+BW9B1JaXpfYnR/i
3nVsVn5dC/OcXnSrrT7flbnhbWJqVyuaWs5PvhC4PYtv1sxvpNgttdJMWojuXpVG379N4QRxQpaG
/JnE2nipHMXYj/8mzsheborZnh/cKih2jenZuxYd5Jm5XvmU4HS5J5vcto4kM3x5pjeAB5YV5HVj
ad7AddTPGQbqOTIHcU1UE0VzjWmzV8YcoItYpK83ZTCIp8ReFjrPSiVfJnj/V7+wgF5NI122nMnf
6wbMl8fRI3A8lgGdpKfpw5ZY0H2VBXhXqi7iWFXpwwqhcbwFM+dvkHbDsBFmR6FY9fb0OXbqeeg8
hUVZq+oVbnP7xAlgkVbhGHG3KUvm5yPBjB9BocIb2SOdDVyCxezKmi9F18ff2S0t4lzUBMNSPjPP
Cyyd3fpt5t/zY54OXhnm3/tmhJQoaoA0kJMVm8TEdLp1UiVKRvCfLdbEQjT7xvK6F81lz6Rzsrx2
5yvHeSjg8HIq+ulrZfrqkqjA2JmxcJ68tO/eOvz+WxCK3lZPvnxoHLvftGwiWT0aR9Q3ZKLazZOZ
T+2NdkJGDTP8yX2XzQKDd0kHoDt3xqrEYWs3w14CCiSBnD3efpwr82hr033uhHx32qY6iik55ykR
JqtCu8M3wUSap950LledYD4HxVOzLEg0AXUAcFqIEqzrgXFjfB5qiyz7cejux2KsT+FyLQXsxirf
ZNz7R3RVxoPu53w9VHV9a4KjXlu5kbzhD+92xFOoTWu6xhfgfuINwpbQRjq92rmfzLrFrjrXDPQc
fgpRDxFkizhYnotl/Epkdhv68lC1AKdiYd35Ou8fkfsYm0x2zktrSAbesrnxi+HSiXY8ZGkjDeQz
pfkV54q0iY6eqevNSLRO+o08c4v9X7+eqtI5sGWkXOj7Yxsa5qo0FQeL7TDFI2XOSleMJ/F/EzS0
5eb7sGzyPiLPx7vUlOMuzLP61OhqW1VAXdaqL9zm0Fh4zhFKmmo1oleoemc6UeQEew7U8Fwytd5h
bHa/UQZdA6PqTiUfkzeLkMSYqn3I6Y1JyyzaZR1KoyJeI4uHF7TLJkERkMLbtRvUPbtvA+Nzw060
C0kydqnW9mVCVfIgFlP7b0Uo1HtK/MoVD5XOe5mN1VoPzKGNRnw1ySjnLadc+Zlz598g930paiN7
K7uU87luF4YCJgCvuE/ak42CbB8PoVijwiCNCmc1B8yYWeROme2lmIw8cj3ZbP0QMcc0T/m5bObg
lVfDmDeZYSMws+0rzi8tWFFTa35j9yuNA9h2ju0RZpYXjUKOw9bv5vnnlBLJwkRf1sOt48TM0Lum
/QnS19rQIc/RInQBgCcrC/QHnoK8o9gnd4YVbrPe7zfZ7DQb9kq3VkZ4xsYJfBatVwWT0V7zCzrh
lOd4gO9QEzKGvnY5u7EGp17irT8DjAcNV80V6wJVN5Fn+GJrCFavQCFZMFI6X+fgPQfqytOJ3pKt
MW4Y++kzsrouAibFiqdL2LOFWV49MmWu3oKcNM7ZUM7rFKfDw0QuF3QHH4A3BIcAsVU/7JXKq+00
1h9L6Zv7NgMhkWRmcGkIaLgQF95v/WApPkptEaTApGuf5ppghXDsOCnt8rZTZrp2oXes+6SXDzj8
KoZqhtjGuiyfLTdYjq7lihcUY88FmRDUyIG5I0NefVpuy6Ck8D8h9OU7FRZ9BArFWDUpLbzK1QN1
Qs9tKoEVg8MFH9S3wZ1VxemBZPbk0oE8pLKD3UZiZXzJ6/5TFm5mRLwA4RqVUfvQ8dtE8dF75RrT
d/ni2NjX68pEGVIX6bumlNync8Ab17OLeu6Jmtg5RKbf1Ljav+u6Kp4wYTLypxWZipUxGf5umBrq
U7+a01tHM/uAZpvXq9gf3BxFNYIllChsy/1xYlHnZtZXJd0RsQMFxqqfTJgAfml1EUmS2OpdAk8i
K9fFuCFZ0Ts0+ULVQMQ0RYNhOQdwQ122qcoAkUyb4Po/BsHC3CeegnHXExfxXDJ4DXk4m2GN8Htk
+BNbzqthde6X680FK4mRhU44UC4uTvedRLtrqmMf11GXmR44c1zzPxBulEdR9aC1lniconkh3jqx
4wY0PrqM+xIYHXHl3pJQ0/V3pDg4N6qcup1AG7opi3J48BGH3QwmhLCoJ9mCfKCayYgTI2EerbFd
EFZV8uhZC9kghdnxJNq4Bv01uURjfkGVPUYjq9VITJpEz85QMGLSMnfXjlUU69hPF0RJ0K0vNc92
sYa/1fEtzcKyV2Zr0wryxOqbcPTzp2nRHFvGnMbNacIjs0/bwH5oDXPeMwJ3sqPq2ADjsXBI6mhM
eg+dsQ+Ye9j30eiLFJxDmovpZeznS2dVNRsBA78slbaZ7uEk2BtqGPfOjpWxaxPH++laGkVlkdfj
XcA5fHDmPDtP5ZK8+30Z9AdEt5a/yeu622jHZa+Rz95VgQaxJpJhNuUrNmDdcnJrV7Yru5dqG/pj
/mYgUzjFhdc9gY7jVawpHEkodc0vJxjKDZyg7DrNtwHFufJdZaTQ1UOmXru6r25Hh/NJeMQCWLZX
clQNqXELzCu5RZdUOVFs1eELFMJrCatJeJhpEG4N1O/ke/suHpK0JiieoMMbaefQGEGGMuu8wjpa
z/mp6ppdYJW5Zkzaakw+PIciqpOWTAXHq56qIKze/CChnkZJR+Dl1AzNQ9OE5ratiuI0m4P5nRx5
8BVZ7B1Yp4DE4P6JP5wGt7woY/0Y2J2+N5fCyUmEIjBpPVluwrvpys04mA4ho5igOM3D51xdJ4eG
0nt0++OLQ8D5liei+e6ao3mYHVBrM2C6cyuD4DgQeLVrjNlBA1u5x9YLlnntms5LKkR86AY1P86Y
aT89YleiObTHU1vzOI4MbX+6iUcWp9unNx6UuQfBwcjlI0dNGigEytQKCx6yqf9Rhw0yw9iMtxaU
kA2U1gPKTGxCXpkcq9AFVBbwI4iqqmgfA6eMvw9Di8al6ei69SjPaSm5zI0URYfLk4yafF/EFUGR
vbRRmcnStb+7ZK+fkA0258xOBPbG+rFnvXdNExH1NrQz6W05w+eA8fgsd7qI5VEkDGvFKN2OspYx
orP02o6ShUvar4p67WPXyDnDS3GPgaB/qVq/95j4z5oqfkxyJxJxsvAvGHHeM5RGfJfRnxGnU6V0
2IxQqKxx96+mwPT2A6VThXXDdcK1303qR4sS7XWcev3ciAV5kDNh02L5JIJvolocdI8ZI3iYNk14
mpdWZu9LjVFtn7UU+jrEb3ggfLlF+0Kj1++olz/gnLADN3t9pyoU0yvVBl9mkKk39sNmf5qWYMxu
a8F+lDnAtOCvwMxMVkj+3rvdREiLwptVoLqu2K/o5OWaubbvJ6d/ZPoR72B3XR3GVmK6Bxs8HJ6O
Lpn3mkwNqD2lKxGeoZAt11ZCshIWkq46Gky2q5VuQ30mkc7MNgtjuHzXLba9DWPyxWXduh9eYrY7
xCGZRkFASR75VFQRgUbGGrCi+ektM5OQ2rQ2U+iXGkmkIq2CHnXRm66kkD80nmaRNgXWfGa6Qxq3
kbTlU82ViVvEVZBDZxwGK2U27TPieRmsrqpUxAjsJ/1Slj/HQbiMptWwGn3vkaRZte5Gbfw0+zKl
+bWZByz29Jhm0jlTpdprhlR+hDrevDEymd2LYkHUqNliBF3lX0bDmR79ocpv+E7pxowyfyO2pOvX
DVJLyGi4/1fQ0/KbGZjOpiRgbsPdyhKIWIVksyCGubRDi9Y9ZNYYRzWI861bd9mDV2MCk31VhBtm
/pYZ0XcVdyyM8iu6r3bNCzoixoO5KGebgmCy/eO4pIv5gASR6OC2xX1zYuSRoCRmr5VFchpJWKWI
MOzHrunr5A715UjzxpOlySiz8tTxPlk1jtU7pLQMDYLbtUOxHoIOKVLntUuNOJPjYz/mOWnw13i1
KX4dCFbvTJ5CtP47cuTTMSRYqUqTXUFSmnvX05E7h9jPctL7CPMBhBXqMD6llpqXTWBKPjUdXLJ8
pyb40tmQYb8I+tglK3vgcNrUmHy6MyHP/h3tg5M956H2BqhgePAOTh1kwTYFwxpcYprb+B44fFxv
CQcc9WHRHJTbZcj5VElUywd4ObKrMLURbIc4ZFlJm7QkciF82ttpBa8xCdeza8ViE/s+f65QkGNK
LLOm2GdCGeOGzx62RLyGYpOMajg5Oh3kVpdcNQ+t9tWyxd5QxjucUIN7UX0wLCcyk2dn7+axne4Z
EpX+qagdgYtjWhhLrpZxEfGDERCLvO4N04Bgyzea7BgXzupA6Duq69kYCA7CfpbOuwz7rLElUb0q
90NPOvZdJoGWkQtsY2Pw5t6q96GD1RHJ+ITDpaOXMp89wkE4dqtstCm5MojYuU+reBcuE5+7oM2Y
ov/5T0k6JJT5DLOqokJ2foSpaI69SZoldKswWdZBjIeQ5TZb1zJV5LV7JGHPrNiF6a0St/Tu+qnU
53hEr3mF/63TlteTDqXYL06887TRUSQNHlDVfil3V7tRNOQhtUdZeu+yH5KN6kz2byMQDcvs/MPI
CPFQQs48eeCZDjFRTOvYopXPlWtsUqv7idzx6qocX5M6HIk/tNoLQ1j/yS2D7lYVlBhQqHwc5AXt
2y1x3h9tPD1PgDj5rOC1m8sJxH54BNl3tGAtoeJg1eqGqkZAcs3/Sa8B4MR/oXm0MuSsjLXSIn3p
2ISvVNb4q6w1+kgPRrcdnKXctGmS7tKpN/a+gpo1OJRh1YAnM0fjiVxjg8y8jBp30SjrTSBT4TBu
mI6LO7dv40hZiY2059de1e3ZNK0kAT5MVjjAZ3JgNsF1IdvbabB12VOu85yk8jDyU2WblwUf7R4Q
2clgKbfPwPluHAPBHOF2D1D2f0ivYM1ecsTfw5cVOwUd7uBppz+kc2M9DbnXfM2EQN/0NGZkEQFR
viuWgLurJcwoaGoEyuPYvjkm2hqzt4oDdT4phw0f9107Jr2TW9nrkncKCUc7fRGFhQjP7XmxPZmr
XdwI7z3N1JkEleJboYbkRTUGwLWp8X/acea/m6VkbskP9tXvqTsUO8VH1oJsESehboSA1tD9cosv
JEKVtmLehDQmuuKftyb+7a3ZpC8s8OdsNwgYb6yedRbNVpg8GKPX7HuPtS9KsoNs51tcC4pYBf9Z
VKz4RG5wVLfSZBqK5iOciIpSOkNrXAbvNRZjFLn1XWuVH4h5yEYNAecuQHFHz85WAuj+OtVU7MbQ
xqy1u+aOJOwflPVGVBVEuF5nNKsacdydDABWe4KZ7Nr3x3tqsHdYH/gx4pDbZ8ruCnY4K4oUvRVL
Wr3iH+6QIDti2DSyaR/zQRLNJ7OpeFjq+Z79akzjNpp4zHVzKMfEWMMvgDcem2I9F1JE0MYes7Q0
VnEbdt065pXdASlufqjcfFgG+2Ee5uc5hykMF3DlDPWr4Xf1CfvSXqI63rc5z1Vm6zfC1RakcPOR
DTOR9bZDNGnakPEnquGkpq6+lFUwHYXLzEdT2x5ay6D3geq5EtIFy7xUyY3UwzZpA/HZhgPlnB9Y
1zkwIhmv9WB4291PfGpXw1WcH33sVlEw1fu6YFliDddotJZ6K3PQcLJZWydKgHr0EpKyeu+VM1S9
jY0+OoVCmJB35G2NmQdpAVMwK4Ks3w+IQ+fCMtaIdwpGjBB+mcQKV0eDpexbKEs5hhV7cMkT6Jzq
SPdWpWvB+6J3BZvvk41Yk8QPHttmkdMeyDnprap4acyMO7WLxbNZCDDexny1GYTV0U9LqpSr2aB1
q+cu8V6Tjiczl8OES6Ti+PbFS2ktTsQv69q1ZbDgJGw5RTkQEKxpei+iED9rL8X/UHq0aY5X7qgF
yg0sZPfsVKPxEcYTZgUYjwgpERstaf0MmjDfo4Qfg0gwzAMRdFWXKJy3CNuTF1Tc1H7T2G+lT7rK
chVjy9Qr3xRLxE1nzBM/XXh8TcbGjeYxc+/tvtc7XNYc5HbSXC+COfmgGaXWsApQ9Rj5YMU4RBKj
IGiOmgEwtE+E/Xiav4muEZGfML3OyBDE/tiSYY5zmjsC8DCaedfbE0+xg8MhaY2HwVmzJZz1ptIS
cbs3HpkQcoZDjZ+qor+fs8w98TusPsk0JWs+r2hSTJk+O+PYn3VW5E8pZGOGJy59QGRV+ud1QPxl
DFTTNRz3Z2s25Xqkl2JuwvpojXMS6bFpYx2fhaGdS9fwxB58x/0+MUc+GGFTO1x4Rd9thmkyLwqF
EVJupoelmN5Ty8AfhWAIk3uMNtBej7lhNiurgga5075lH4kIGV5iBqmnmoTVSMJQuWe5jcvdQMSW
Xwdp8PR1iPNbGj8YX1A+G/mOZkdcLHsonpc4m7f2giRwaOVHMLu/oFP3ogrvByMPOIjiycN3QLRd
hlB4LRyTOXbukLoJnAEdlc6x9oyttTab4KfMBvjebCPiDTLxNqFO6hB/tU6R2ZHVNMht5oR5sOem
kcsijXq2tG4Vq1fGP+hIlUTTUU02GN/aQ3Q7d1c7xmJx+iB4VdtmnjHFmIW5B5TLIi8Uxee4VGQP
TgWDd3M+yV4Yt5zU3m6euZQpU411F8Tmk+cQM+DPWv2LkI4/A05cz7V85xrNBK/LdAT8Hwx6v4V0
tGWiDbsifRpH6p7ebJsTtcB+Fxndb0KGv0kFfs8s/zNgJBCBjZ0QlsyVpAJm5K/MvVi7OvfjMos6
u4LlX3rYgk5kMgjzXzBG/swFgymCCAIVm+PaAs6I91dkSxzMOmvKihBFlqnwF5Q/oN4uw/hN1VSN
a1ImelSkeFOfROK56l8QY/6Cs/n1+de0K6hgvuvBU7r+IH77ieo2COPaC+VGElZAPihDWFKEJLoF
J/XtahsA0EDf6ZqZuphQPe7MpWHG4LRuvGafbqTnJGzM8CKwHrn/BWHN/wsn8HdM4P/efdY3P8rP
/hct8Gf9N3rgH7zAf/zf/z9ggghffnta/y+3/+UHJLPh83fFza9/8YfixnH/F79QIEVw7TxQ4yYm
1j/M/vyJeQ3dMVEY8Pv+pcX5u+gGziUZWhBncN1eEUcu3tu/i274sysEgBKQbD7+1PxP2Wj/4qHl
g3nMQIXh8MXTy9f55wfOwIRh2Tma5ppt/y4j5vM8AtbaUiT/jIeg3P/2o/nXLzIfB74A7JVNIk7I
SOd6ovz2fDuT1AgMm5BJcmyhGgY4AvO5++NJ5QFKPut/51P+QkO6/jj5GJeMGB8AGm/RXz4mJXy9
NQpaBUKL4dNQ+x/za2A5xnJ5LMZE7+O+r0iEn228GDM2sHpyrH9xlvz6lH/yg/74KjzXEWAGPb5d
5y/+5G5qzXFquIDKpqvfs8JM7pd8x/1KXEJdux9QWBxWgEXPgUYdtohUYSe6soMrbo67CmnGS9Z6
ZRRzBeW7Soj8K/et5qFVpfswqDyLFsi8Z9kbNDdmXYiTMGhTIx8HFiqcGKwHc5xDopjFMCVn6kna
dpxTBWHgLYfC/Ai6mBLNk/DAUSH2mDat8XtaVfr70s13TtjEN15TkLaAkGeLcUE/MbLDPmd02bpU
QbnQ+2tcsb+ekv+U1/6/p4QPNsdvL8y/c5YUP/SfuCG//sHfxHuQRPG8exwlxAWY/jUS7G/cEI4L
IFWosNBfAQK5Rtz9/SgJCUK4YkOcAI0t4NyQN/wfR4mPto81GXAy3+W1FOI/o9+zxK/X959PvOtd
n3bCUu3r+tkMfn0dv7/eZZzhNbYWtpMToJ0opqRbzr1lYjLJ4/pbWplob/keNBHfTredisA9pPDb
7mSIl7QKrPLUW13xBH0o2E650eEdJeS6ShpxpuBhmnDtTpKlp6rHzTsck6moD9RW89oLcRXq9irV
PrleiZ0KewsEEThF5G0tdLhXCXRdK/pFzTTCnBq4iObMV4Ip12qdY8Gno6CIBq1v7W5y13NT4QUI
kf8nxTCuCHjHxzSrk0mgz8oTVL9W+DLW+TZZWK8aqTjMhNsQeY55oHGwixkkSDfM5wlMlvVmCZFe
M9Faz3kXP7XtD7JdsQRJwsEt3BOshvj8VjwmZc40vr4ZHMPZLmb5NHnFLmmqdTot+yZu90NGWhfu
a2ZwiIuuSzWle1Z+aXqLDJq2qV/WAM1ZbXoXx8ifY2NDcBOIfVjgopAvqYl4yp5wdbAB4vXHXfs9
9vAKlQO6qcy2Ps2+T9/MxKvW5uBi83YFIG9G8NHYFgh/EmyCUxxGU4hDQyflfmbSvkLYkz9UVx0D
oCXYe+UpD6GyGWOPa6510OCM5k97cIAjuR9p4x1T07hvyicX+4lbblU+XmhiaRy0/tHh2trBgUwe
AtHdtHl/bAa86cd4RuyewU+PTBvDKdqmgx7EK08UxO5AnaxweKis6txooOM2StIdiIa7pZo/Oz/M
1nZfHf4Pe2fS27rSXuv/kjmDYk9OJaqX3Mr2ticFN9vse7JI1q/Poy8XN1+SCwR3nsk5OMDG2bZE
VvOutZ4Vqlnt3XomrbHsc4abkc/lGEIeXRy6/EnTka5v9157PEuUUeG3IDSfpQbx+WX6dXm21plT
HUpXbu1ywn4utL2tnZEeC7RHA6fkpoNcxTBEYOIA6ZXdZyKmdShWBVENfbYq39mB+mfsacunziu2
fYXTJbNJp8s0Bx/X3/UTbC6naL/laH5XtRONy3Kw85HTPsgmGRbcjqmpW8kBvhjlGg8Mlf/2qfto
dvqX8i+gBTH41dpkRNOhIlikwjTDLYQSWuD79CVwhpc86+/iRjw7Bn+iDAiuD4sZWVZbRMFsb3y0
81q3x8Srvvox1RufAMuncrovR6k/gA0gtcyZeY/9P6rC7hrWmNwDxkv0swOSs9a4Qn7iYVhbRP+h
Gj+n9FY9tDfFybYraPpiNLFpWt95gpUrMRj4QI1jBFY3VHEZxbHN3U/UAtQLzbOD3X45hJpRYfqg
4xNVhexzfVQhUyzmXhKbI7T84y3u0ZLxrhmPMM40jVtq5l6H4S7g5b/NzpiNlOWh6nZcU9EryBN2
crvM3Ydp88xMAcnjkndhKlQ025SnFHCynuuZoC3tttltnJrys/PKr3NqbykxK4q137ypwPtJIGqg
zoJH4w+R8GnatROj9YZj7TcfE2AfbJ9dVRvY5uizb1Ze3mVxuypqd0xI/NnJ8hSIxVgYl2hMa7a9
pO63mykqvLYOq06WryojDbAEyVkkHyKrEB/WweLn1aPweqe6902yQe+gluhWTVIU9WOIow5FtffL
xt/LxeJWPA62zE+kG3KP3K8Vc4HlqIllRCUJP9QQ219dUwb3IkzSLjINQz0yKXBgGLhOc5izmkGu
rUvlrmHrJowzB9giu6R1KH3J0cZWKMRNt+tb2/tGzRbpuqsybW/6jJjfiZk9JJOVR5EEgQFG6SRD
0TXJ3MV2pqJeLUa5GUajQHtgv3Gj3hoRF9omliGKlI0nwLGL+kFbrr+RfRfsksKJ30sMCXIpeOED
F0pjwizEc1R1kV1/KHjLXQoH/oCRKD57bd7BILl3gsy4IH7b11ra8bqpJX4hDObPNrbVlYvj/L3u
ggo7t3xFsmMwM40/oeM0+6GZy3tzULw61N90brMOwnlfWXDuyiQ8tnpLYn89zPlpAMrkkLkK03iN
02ntUSQyqn6vMJbGueKDrx8mmy6QMNzl5PI6w1wbDRgLVtplH2MQnaphLeMtaZ6SGcmcRaSlr2ma
EppSkr67dIOp2j9PEE5X4F60UxAcK5kZesm+TP39zXbS4q2J5iwdUA3zLcWEq9YGa1gY0wBMd5RH
I8E20YHRHJX7gRAPzmm209XsesNW8xYdvHh89RJ8IErptZMee91EU97iIFG8klabPHmpvARNvGV+
9yyFS+GdH9jXeEnKM34rRiCCJHA8P2LiKg8Oon7Z5cMK/Idce65UK8oBd3ybu7Eem1WzQGosCrJb
2c37YaZ7VBLmymFe7O2Yjobe9zddgQ9qbpZNM/Pu6anYALssH6Zy2Zqq/MU7dnbiYSe9njSmuAuS
d9tZ+i159FPZNw8DdXG2naxBBa2WNNvhdaDARm0YyVAbO5+bRj95BX4OzhcInV3JpuNBEGjyXdHo
vS+6X7EMD75dFvf4jEgnO3rXm12woU3xrNzxzu8GRhY5vExqPur0iqr0Kad7iQAIjpUW96k0twkl
gKE+d9iOxkrh0AMWlAJu/KmxPjpZxhDSZ/EfZooHjZK6mmS2b0weituW9mXw56NOlL6TRrn30JrP
nr1s3dR6GNyYUtOwxBYwlw+lS9+kcrKrTj4p0tygDWyVng6+RKlfBP0tTcMkGnudxtxh021Z32a5
7RgezCE7BTXpU59PoEExwvnEegw5mHV5FuW+DwB2pkAkT8Rnf30b2oxjfBVdvQ9qHiQGoNNcoGou
6yFEsOlaHgCYkvkuT5fXxmq3C8a3WJj72C/fY9ldmjrZtwz+YgJSi1H9zVS8xiG2ufF7OcagO9b5
m+0Oew+owiCr+7zgxtOJONgGePAQ3uedTexh6eftlIRfOO0jJ33o5TlJebZaICwLPVkBi3F47efm
TJST882LciQGZm83TG8t8VmxeMXr2Ah2wftQi3BXDvWhlSQpLWM1Eyu2sSAxRXoT7acqje8wT9j6
z7UEGZKW9cnKrTXdMSs4y1Ehwx2I4hdK8eQmznxrV+VB+crt8M3EWfbMOxlgt2OXq2N1QaHexYX3
62X2Bhn3qcIbwOrLPZWtcl5XSfeUJn27RD2+Gwzcb0aLr89Fd2WAVe3c2pGcodEeO5bCYFlx4pOr
3rgrMwKE4YcXb6z81KePZYp1RyFI9SkB6TrV8cPU1G9ukN6NGVqZOzg7HjV/FSeI6Aj+JzWwZYj6
c3aaUzMEd2FuGoc2bQA3ZN0+J3ik13gfKLahCgfWQddvy6zXf6ZUVey0H00R1hEGjnhzQ8WM/i7u
2ciVuHMGqn8Y6wZ7abXyJZvkPkz3TTX/0aX3WJjkWjDivoftlyraaLSSvaqXYbNI/9Fv0ikSQH7s
uFcr4cAeoa+m32ae9BGSpnXqLmsn4/lZLBKE3h1zml0caqIwxOs4E5XdS421xl8Jz9HfRAZJwvPS
qbM9K7pB21lvKYicIvOmwPTVRPNS41y7ji3GbNyHulzmd231+hdCb3Sz90CJTy4Zz9CmGx/CYXrR
sKFIsh7xUx4KFwBzhquvM/P10qZRtsRnu/C3qvG2HfQYlzpZ1ykG0nS+8agX5PoQlfiVENMV2F3K
03siY4IZSnbkJJICD435Zkjv1Plyb4M264YuKgKQwaUfnoM5OWdpSGA4u6PB820s529gW3dJ9RiO
7pfENMHm8oeUe4Q8t5HjuMmQ+DeT7Lyra1bGXntk6XunOCAN7r2hPpmZvlgkbFj9UQM6RjnpWG2U
K56xBdwT9tnOsorwBXJP4OKKAt12+yZAEOu5363jW0Gj6z80WMwTxwGRMQBJq709twcUmQHCnxfv
e8IUDXjCNREmPJeuR2u9ypc9NKEXW4xc5soAT82QX0M2Wex/u86SB3saXzgIHkdKtLayJ2batssx
hcQozDc6ikiJJK518zyDLjOOE+uXrMqvEHoahWGS+ldoje4j28oV7PC6c0YKvGz00w6cw8q4kY/p
Yjo28/iW28baS8c73ZgZhBPzd+rSv/EstmOcvY7heB7xGKwQmf84/XwBQse7He4XvhZP7rEVceL4
kP427bgTOBxv68xjfxWbobCIyHO52+CpfmtBhr9myzgA4gr2TunP67YYt5Q83OuUHTn1AWFTVjRE
sT29eY39UaFvRn6Y3gGr+mx1uukqOIntvABRDEFPmT/jENJK3/rHXt23Fnxpv9u3XSsYkLXR1DgP
gZ90z61TbfH4wkSxOJ02fvNYtMF20j6uw3T6jXXHr4gxkCUCy/Vgsa6KkBUrHLHRz9Yno6ZxhcHm
RyZeh16bwHeay72Rz9W2c/PIllhBbhgliOLEvn1VnmBxckp0Ph0CMOs4BG8Qu8tzoO2vuKuvXO8x
RhtrHwe8DLfDOG5BmtG2mvtbp46fprHZutJ6mjLsD3go3Snb1KP9U/XdHjPXsyebP2CbYVkUHJW4
I4GDb4NTWDhbVNIXICFVXz4SeGxpovOjVKl95+DYA5TQkLPWxS6d3sZR+pcOGZ88rZd9kNYBMIiT
o8Z+10IHUSM3hYfRD5PvOMGVx7JdJH9je9QXElcQfkRdmQeeKKPe3ATRN/APpCdq8AaJksTIU3qv
evDgDwKf/DnPefZanJLrgpo1sD7UrLlMhQ+F7y1Rt3B5llpf2pIjrtPgUu/dusbvBrRNYRVGTIzN
yPOnfqc1ODK3EdspFF/SSXCWChGbB9qJoTm77bxvKZXbdUp+GNSqvjDkM7jQxdYX5PP2rfdNf5d0
ZArD2E93lWzQPh38qk4+1g9cYU0SywaTVem5e9mqhM++bO1tkgT2i51UqMKEy2DYGfFiPbmIby5/
f801x2DQdJVsZcem8ik4xm+ar7ATsswjPXOqzykTYUqR12e2lpy8SqaLaLqNOchVjpekScz7ypPT
EcU8LbdiypcfdCQYDUs7H1iB6kPcJ8tB1bFx1EPF3WNw1nXfxQwMUmu7iHDciMSf33Kiigc3t+Y/
feOTstM4oKKRH/OJWrHpV3Kewg/n+rvKVnKPujjfz7JcfnI35NIrymWz4ANvcDXHAVaSjFtQzW9W
n0EXUCxfN3o3JPG89rs42Bk8D58xLR270F3yLxZyiNsAZ1utxJ54Dpo2O9X817mF1welyFdbuWdf
8VAtpJQq52zbM5poTTf1nlAn5PmWKXbJVb3PKDLvXWVTkVE13H8x+gXshyDm0kxuRz587AUQwUVs
NAQbRvgFylegCm7zxYalxMPn5k6SmLl27zxr8L9mq8yuAgvRlvYIi4Yq0RjbxhLyqmhUOdVZY5/L
VOXot4KWgRTzDz7RagONiv/NJOrh0Xca8RG7yfie+BagwG4YQL6mLReSYCqLL1phOGxQwGxEFqfb
vd8OhAjpUdi3zswlFv8kLjRRqGWVtvYEKUrSIteiIGAS6/Ojy4z7nHE8+jPgUj7g1XJPjPzjjt7v
EF9mbVnyaPO3rnRAffC2qDuX43rd2m/cn2qyPmwyUviHlF7kQeoDpUiPpsszAJn9ieTDJ3SSXdvJ
40TfHKBci4QFHFSQh3kflIdBDgPKbT8yAaj9OgjWQO2WU5MCbllJxe5PgDXJNBCwcBekk4q4yKur
Z0wWSq2Nk8HnXl9F3uC73D0qQGaDgYmG6/QOzdK3QTRRAVZPVbITfCqLu8DQ4h3Y0bkRF2jkGMYi
VFm5M/h7tl3QmDTwJeT7An/6DIb6TanQfDDE7HAOqE6FPV0aAyeTlYM7y8MQk6bW/gUywlPtlNsy
qB6XuVe7wdZEceu2VfDUp9G/zD4O5IhoLBisqvnIK/P2puLmO5Rp1jtr21pwdBlNl55aYbnQ7nKW
VMrZu10zO1+uHJaJKVEwX2K3AnK6FKV35oRsbirMeuwbtgVQMFVDe8TeA04Ur/nO60IKo+2man4K
i0QU6UIv5hud0XZAvz5OgqO2ZXGX4jAyqvekKZebRF+Q2iOrEKyIoLYywojjwFmouhdQrc2y8vn/
HmVMeCKliOCsfUftqWo9DLTNkaQA3TJZTbCx0cqutqNvRw8dqMPkmLQW2PQbHokH0PSd5U1/oQSe
1mgk5rPVSDJ+Wpnh1p64IfJuaZOhyjAcGMpAN+QaWOE1UvEodp2vxi+SYWkEiU2tyCOTc23rTeip
rZGQp2mncz1a05NFFbdYjbaYv33sviu34BzChTl3aTyPg4SaA6M9cL1q/7ppn2x10MNb1Sq+0TTd
5DKXyXzSXs+4hPZsBXN1rOOjt9QPZO8bDj9l3D0WaNQfMXcwHHtjS8TLmEkByyw+2bc0ZYYb6N7y
41dnbF/I0jBYHOJHU+FlqwzLizC7UjfJhZ5xh8PHC6KtBpgJwvB5sHa6k9N7KI36XNhM2gq/OFqs
tVxt0g/bNJL9VHTvXpk90BlxVdL8ZRnBUt2tOJZyDzfuVAcQoFxqpjXOFLWi/8MIjD+y4Kelh3Tj
FQEeJig7m6oOIlF7kEFhW3Fkc4sYUNkky3Prv1u188wkydwRQ3RWYWE/kG1cVmKqd6ULTzUHmoNe
+doDJoli7QyPzJke0mreYjdCRLva2vTP+NC+ZtY/s+iY9+Llbs9jZbSPhsEwvXeNdKMXvkggxc1W
8SYFAL9Nn3kdVMdtYknrQy51QtGY460nrfyXtMMYDoUmH8UVWo2DNz64n3tODm5YfheOdSccUl+c
sIGDBzeWFzaWxhX1t8uz0rAqR/hE70Wu+k3SSnicgL/86bnwnGGnRdU8qVEEG8uZzy2560rb3/3g
fQ7ZSw9IRMh6k2pl7wr/rS5QIMi4M3Ma8IiD+lki0/3UIQw8mfovE04D4OcTImbMXqvWTBE1ZjOT
YUrWr5phimpmY25cPyimfKoHgdg0G37VrcuKIFFfykFsuTe/zovPvl5i6ZdtdgT5U95ceSUDV+eJ
JL1kbNpdp3G8lyExDi7Q50nbu1RwX0gLS2zSpfib9KpjFuk/KdFm+5xz2pl5w56kU3rJTQ55QUA7
rlHJB9vkXgAX76/tcSDVdV09MCB+mjn1rzzFXRnHyTMKM5Bnhttt6oebQZjckqc9mg6RhFuUOW9e
Cw9CImN6XN7l3ynNsLUlZKvYmTJxn2aV8YJSXR0wbGMyw+f2zuTgNFbMqqEovgbEmLQ/z3uh+seW
0uNmHNO1lhNHtLr8peyF8Zb4pRL1DdhCFkEvAHPoZEC0YjfddQE6PROVl4lU0Ap63GMsmlvbmq8v
RirbbTnRX+8UZbP2PX+M2t4+18v84RUFkVKTT45p2Goq6yvTeGPVl+CsvHSgB8RxoPv1iEeIGQd3
Kdc1JrcbGsutLzUeTTLqHrWxwU5QTRIJs+WTw36viMbxObvMcuY/C/bMqFIhYF9tXQwQVavcCKbH
eTSN9SC4xSZAhRZdO0A8k2U1j0POb6hJvjANa9riUTZpAHLRuvpWixkry6yP0U2mvZgEpsEqxslK
zie79zIoB8r2BJglAEbzgKrdu7ADieAuWuXvbOTzCdzllzZk+u7oOLiTwOqrkcclNjyuJ+B0hc7i
ddy0R25Fss3lJpXgLUw6pFd2bvNOBP1y9sLc2No2WMSixpwN8pVIghmEnzPdNT+MPQxGUghjob1c
BpdE/zz9tViX2yL/k6DD1MhDwBvzvWaKw4om14VVi02SjO7F8nhPG+hQvZP/0LyzrUjimBzzVv4k
t4Wdv7Td4B0KExSuyaDazO0NmCu+JIszNfc4ab+kwIVXYzL0zKOH36xv/+g8TM6AsSPQj+aqpFd3
4ISxsoGw7qyUPmgSblUrDr3pMtVmiU644aamVh8uab6NkjDvZBW86AmOuZ+CSc6OJik5HIFkizlX
5T0jlX6fTCX5RNmeU0Ild5Mw5ToPaStqLJbqUEgdIWks9PHGNGanIYtaxi/J7Kpuzu2oD1YfFJxa
R3dvhmeCOeXeaYoc14aB771xyHM2+XWR5Zthz7+oWPy6+h7XRM3SfjshJH9CBkzjWIA/gQZ5UJN4
TrOUHAtdLU2VHBwI6cssT7IyL27n7TJErBWq3yl1piMbI3SE1MzETdfcDq7dRBk+P+2jbsBsYOIo
whMlSkCVtPvWa4gD8TQFBEpd84gccqWKYK3GBlyI0b5L1O1I+dK55Pwm29q7tcAAliEEzbnNfq2z
9376bXvEDjzlACN1xikldf8OsffRDfOq8519XdomAlbFwNexw5fatcuj2/DCWvEdXBZyO+lnLbp3
MSMrUD++IYC4BszSKtyjeOuXlS4SZ5vFQRCF3DBD0yDbN2Jc5njGsYEIWM1fC/HxUbUZVZt8Dhk+
aRkTU3UlJmtxGmIwdM3A6qADRg15LbhAGHTcVGLjmtvJa6lh1/uwzLMVYAyxxl4yRFz778qZUqvC
BXmep/Nxtm2gm6UTvPg582X4Y0kEera/dzz7e0TtUL2xu0mcigjbmobTJGoTs4r6Rn+4Wf2YZecp
nzfkSEREwo8LTFFfWz6Fs85NFnDTu5qgUqAQsuURGo0oOkJOe6157lwlYER8Z6qbvgb0w63r0wOZ
Pwhi06u+luGd7wePHcVluW/fE0NIkETK19wiDOLgQc089Wxw1thrKLhhOH52PF/ZqginV5uBbHaL
mi2D9yiseK8HnzRRvWOmiqiROCjkbO0z67gwnwQYTAwa+Up32Qt+0nqVTvavp7fQgy3M38RNI4I/
f6wu205FgLJoYRgqERvn2Ty2sX6SHEEckaA7I5HE5W8MrYKJNkFcoaedO3JsZau5b1nk/aba2YEb
tbdMewgMmuDkKZ7Kk93C3vO1N0Z+TrN2ZR/Chr06F33xzYYCNRoz/rYy+l2dMl3viaFGodUyn0HG
E7Ks7nm1qBGr9RN3IRjciHIAop1o6Jw6qqksX1n+dGUCzLhrbPYyQQw2fzj478vEuFQNd/vML37i
frp4RffmkHDjqwrXKnlAEVornmRQ5VjuezuKl/ZccSgs34ppPJjQHJkVMVPzxhQoZoF5l8xbSjMV
FQLN92STzZh4y4QnDo43MHxMTyHlI5kZ/8l9FPzGbH7LGjvCAjR3YAtZmyK9SWULQ38KXlaWSi9l
Yn6NuVdfrLEjUNM7JxGPI/ZyvAwq2YTVtHx4ouzeUj2o3WQw/PMZCkWcGffDYrzPTr6poMJtHXeK
8IFMhKc1+mt+dMof0q93Q6XW4QKzTs3X5Mb6ENMzbKJNZw2/zDrRM4XkxZLLyxRk6QfgnoeFy+rU
MaBu1CZXBtehoD0Fw3CyGuoD9Hss9LrBrScac0UJ3SNju52dOLtRppubM8biWZR2t5tNhne1D9ad
++rWLqZDMbAm2UuPnSsFMkeTlFL8RzDc9Q1bc03oxHfukQcOTWZu59r+pkeV1a8bLpUS5441PmzJ
u/aPyuo5Z2LpqOKRvgpgE/YrCQpY0lRXOc8Q4Y/DIo4JdTyr3JkI6IC9NBMRBRU7YmD8MdoSXdmE
Cu/DLMiXnWnfKun6c1ZL2CNhFKixP5gWKFK1F0HJIZJnLw12w5J8002AcbphulYjtsBuZo0rYv/a
M8vPa1nsRscl5cuWHoLP6tu3BMDzkMf0ewUr5RIHYINMfmnRO7qxXa9nLz9wx191pbcBNjKv4iE+
dN5y6c2UNwt6SZvHb4KGRYDS9Is9ctycthkq8ZwVGMGzT7cDd+0Y16HswQHFmwZOkKG5N9jcLToT
2cA6jdjzGk8PIPnsG7ADfjw/JlGgEle9wCgO1qLSOAFmB66j3pkSs2CGs0p7K1mUn27hvCl/uWfm
VpDsJEBTnVTX7quQzcttk0ejpzMA/WehxVlQp5ZmzfLXklyd5OL8Uni0Js3Fet88iTB/1u4xrAaC
LtZzWilILvw+8BW5UTU9sdJ02GR5ji2i3iE10k6iDO7RAU/2wv64qdr8ziaV/dJzPGWBTBi4Mk5x
YucI82sTjPBCtam/ew5OaZc/h4V+Dvppj70ZnbwML5kO2nMrxuwOS5K+r9V8mi3NUUf+/JOr7n82
iP7DqGaZ9m1OejO//reS3CZUWuYVj4asffd+oc+IMsVqzH8qvyveWrAC3jqtFv88qwaQDsaMwYLm
hdS7+R9+Evpwmn+2zNGT6tphwAxP/MOE+1+sqmnKQbscTOgHltt/hoBYHTCPPcm+AoT7U1saxg9j
++AKz6Z/DgZ72iJc9kNkaC//+48f5n99l/9CXvufvpf/l+/yv7gu+eP/x8D9r5bn+QKzMgM2JzQt
vsB/d10aOLEtR1gBaESTkiQz+A/bJW1tMBGFBwrI+fe2o//rujTFvxKVCAQmbgtfZvD/59/GRP6f
HiDGwB4/WRgKz+bfPmmM/2ypDkxjiMeci14/C3dfZ1lPYc4s0uGPPbnCh4mLs6pi2hTqAH7EbE6c
fuK2PdGqNYY712sb9QSE0PIvZTb42UHE9Pf+JrSq9CeuHmoTln4zHvrCyvuDxUy1InLmFfPBgVaX
0LArEsn8oajGVz9noAZ+WU/mvtVdbUZcYJLwD8ICiWyWnLSanoOWsrMf9BhCMixsfuJFRHHL/gc4
SXpf2j0lEkkNke1n7q2bgcLrKBmDmDM59/iRmKfA26AVVGSO/5gmGmLfXGkmcSgIprwKn/qSm4tk
jtKF1XcKv+twunAchwTV5Y/SMc6dndoSBESRwUB2HSD5Jdl2K1kjtjPCQwAOXoHJfYxhA9B+dqQt
1pbHuE4L/8VJkzenHcKjbsMeFwaNHHykrF0l2y09rmvd2IrRU+xT15F4NsDUugdqjToyM3LGTRKf
pjBvj36AiP/qGJmhd16f9GsycGp6pRJTc+vkN+iqQ86Oe8+1UZ5H4nQYtHNjPmCh4fRYYfU69BDL
4IG3nXnt+xsxMklUla+D8da3QS1KWDNQccwnu3QA5JnpTOJ7bdbJ/JUFczpva4mTbDcvjh0/aIM7
5LogMf1l9aa8I0Wq/cdu0klcruOO1bvMF+vdasflk+MD41aomISTksskgVT3zCEDONit9xQa6kVX
g3XgTmX/LSg01TtqNKeeC+HsJdxtZ8t2vqmW4djtUFqX7VxnmcdLk81cRQzaU/+kXhCwnS99Sb6y
6IqPLJ3bZSdb+IFRNnScTpZhauUT8XLmY4MpQE+bKs79v+noFubfnOHw/JwzfJsOlB6F3V0xl4IG
XtUUtoWZx2SqNexs7dutzXHT1Lm97310DJrvrCwXh0bMqfXNxN1vYwDbAjlRjEOZvDWDq/13NlSR
cmgl0fCXm3eGNSKwE/J8qlN1pXb9LcxTA1VrA47GVmHHF2YhaK1b0fFSbpbKCjNAL31ff4VyGuOD
q+bWf27mgXIhzAy9mJiCpQXyd6BrbuKD1Q79Qy/CtLgbAganMIkFEcm9xHZkbnxO/PYtLmSGCu6a
z93P4Fxtl7518OqpPuWZF0A3VR0Uhr66C1purYyFLlz6KaHNx2x5HnTsf4Bbjk8yM61t7LuK4T75
ujD08y8MrzPSSx7Eq+EmwSMWTAhpU7jVeVIh7eblLgsluqoQPsGkBW2wWoP8gPMBTeNkqaCYiaJV
+ZXaZcgNCNs8vvk4vgJZ7E6scRkOA+0dK3p6IhlOvxlUgbu5kdeiM4On+lYoJKhZfijruOXeMoYe
3+jE+9B5oXdfNrN9DSgFZn5YddSHsRIeJzLfGHBlRqCOIsttbM7ei3A7/RhiNDsW1GScu4WA69J3
XoTsbOyGwk5mpii2enNKh1O3ghvLZCRkMUUC78SutaaUGIsdnASh+QSEA0AukMlqr+HEvVtVw2XG
Sp1NoLhQ+YwEaGZKcQ41QLgiE/kDKxn3aWH1xsEqUuMyqv7BHDiSZWMvtnE1ET1tNQMjmXveau68
YG0xtb0i0I1RmA3jae7mcFNMORK9WYq1pxbmscb85SqEWNdtu6ehn9O9IdKArgqTZnCCvltwzpKx
iWGeYHwMxyWZkj8xfFU8X9ONjeLR+TaPZH5LAtI+7liKlm52KS/eaXfm7F9wQgMpU58zo8OJZDTp
QaUednuQAwNAbcO4tknzZQG/3abzBFEgIJzdDtDfxxhLmNlCsveB21uwRU+iomUXxyJltQbeFS8r
PmMNi4tjEN8qj7x5iXXJHwkYLrugISNA1BYoNOYdTlfnG4rawn1iedNhROu9wGZzqECwvJMTqOYA
v6k5DrI4KQuyiL6hlNiy3E3djdUeCGgftS41JiPu0+OsXHmJ60TubMO1GFZTDrRI1W3M3m4PXpNJ
zKjluA/18OXzFW4w2llP7QRnl7zrOY+zam96i31ytAzegRxhBxZliDsBPbRc0wdRr29JrIemKjJ0
XMt5t9IUWFgR0FM8pG51gD1nP5jJwmArlsj8eDExhS3xVL3ScPMIAY8d0RDWk+EEdmT0CaFZwVze
sMriUfniWXXcQ+0yY5JE4msN4d7epqLHapTbAd3zlf0WLr4b4UBaSDLO30YxsrSkdkdBiDHA8lt7
ocHVjGootW5kZj+LnOGqFcxLxz/F+DTw5m5I6HfYeeoAc685bloZtzxAjXEZYiD0bYctnltiPdyh
krKLO8KlbcnIZNFtkRz8xzb22rOVz9nvBHmjP4+ClARYNGnYY2oqykcBAPa0LJGgTlA4makXNr5c
L2Dbif+MQdyZqDGIkYqUbd9LD4xFbGQ0za2g01J4ndGABYSTip8g8X05ErQOssQWty+8SwQoZdPq
xXyYbp2ya/L7yXgXeKBd/5Jy8eSn5Y0LnWJB7A4fAw2Dh1a3NPO1VUhyBeBkXg4fRVsuaz+csn3W
u+kDuk3CTCQprjl4OCT+VNuC5i0bM0+oOmy81ZQBLQzK+mlgGBxVuTQvWegR1+3cxuMKOGPfHHq9
z5EtowksA4yfZqFuAWSjo/oxWf8be2eyHbexZt13qTn8B4AAIjCoSSayZyuSIsUJFklJ6PseT/9v
2L5Vku2y153fiQeWqGRmAoiI852zTwfqiqKOfjgZtD5cLZGTfy76CVhOVqnyY4REyqyoROCfYk7D
ATP1vV1nT4XjehhuDXW24xIfppMm14YKk7eqzu0ng6y/sesA0uyB8XfnbEQ7pryajPmovfm5pQrq
mJdpvp/GxfmWzLPculZsHMJFvY0Bnn3BCfpeD5l3BurYfVJ9yWODf5DLJulVf/KSODI2sA7RzUtL
btrUfaha5EknSQaQ3LOhP6wpbjc45tQTfT8vQTB3D1i1aEWM4Yzdt9Zg78FydWdhWBTqYF3O9lk3
Ot2lws7h+VPYWA8jNYA1i05WUPAIFOAaolz0Ok3egwnC9q5i90vQvEdamKPkrk6MEag1xUSVj4wK
OZHy3sR3GSK/ToPMr8lqI/4xyLq2KfMBu1THjHlUdiyjwbI2qtH9o47d6YpcTLeNDHzpZCCc4aQp
ekMVqmGmLsu74aGEdQN1g04hi5dOzQQYgsHjcJ+WE4BPiypzijtMAjddS5qdqYFn37uLFi+9vZa1
tGbVQ+wMB/d51LX8WHLRPrEyDgVW8yXjA+xTXH0Rz3DqIU+Jm5iPK7Dw2qGH5XOOvf09JYMOiqAv
p6cBU95RTfm6lOdjtI7dres5zNrryCWOvxpVzyn/hLeVRiWulnxxHwuzqy9ytmP6NVvg6b65sI+p
gNQ90SEbXss2xiu52Eb3MJijhaaGrrpJl2nSW/YaQfuKPyqGvMDodfw2Ydf5xG/63BjoBIg8Iwxl
aEmm9a7rFf/T1G0z386BmMLnOuU8dpv05qDR9aCwETITmP0eCTfE1bVhlDQ2SFvbrR/hqSl4onGC
QcPPyjShlyKvWc/7ZjKca3MQS7sLc5scVJ4xcjnLcFTFXg0eqf/B0rRuaWdA9cBihDuJgMfUxsGx
MfOTtmsWZM4FW6Yrz7yvaheOQ8uvzR1FhgXAHfs10CH2WMP/wak54rGkWWO6nhfHu29rmVzytIWB
nHvo9ONI4KJ3FE5NeNEY09hTmEboO1VyiRwsEirK8DhjEj+5KnRPjgNTIs3ue2uofQpGxRaf6hcI
QcSAuKv9Kc2Mg+GM7tHgfX/nBrWpKYMXILvR+tKNU/REJjZlwmoGB6yD7jUPU2gDBt6EvYHG+9a6
dXaZgsF+ExURCGY55fQxtTCbjrKBk8hRaRrNE4VYaeub4AaTG3bx7itav4BGN5gY9GSSdTUBiT7J
nnNQyt9CExIKEC2hs2NuukN9irKA36yolHWsh1G90iiZ4xWSgRfsJe50cRI2paX+7EnnNFYhn4cR
Y7vYLrlZgd0iiJdsszSBjtIHcO+PwtaVvdOqjCkwCSMuYZWzMzsBgU0lBgNnbG9njSHsDUEqsHbU
nAUfsduARpjqciTIZbP0gOZRuWaCP6voTVGNYlwzzVH5vaEGPjodgu/w0t7mce7QO3hePI/piGuK
Cf90FWM4llNFksux+1DdZwF2hG0ythXuCCdTwbUcmopEyxAQN8sX3AU7gzf1bXCdorzRHP3crU4N
egX7YWFGmSYMAhAHDb5tQ0XyKqILD9WUVDfrwFJn5XFBXSKlhqH+aCT9Zzwf2TmQ4I3suafTKfHE
bRWV8Z4cpDxaQdJ8iKWLUJXhoaolc5+Njn7YikkTeIygOiQFfYRszjXYGEshkUX5lL3PQ4DSW9h2
dpQisy56KrxdLdyXrHEGrnyh8nPUtMY5HGk7dFJM+ikTHj8p+LGQNqn3wcrhUWZsCz5wibmERizw
bPmcZ9TQlVlzNJym+zpnS3kWhMTfwRh4PAOdin7TVCxyP5v4fjYoKzVV9B20tl0oOQQmwq4OBum2
PRmV1GAQToEcmabuHuhdcJnNcDgow7PuZlEsu7FczL0Ku89Avea9gt2/w6baXNa2AgydhXXFENm6
DtNErSOtRr94MfotPOju3S4NmpIQPmkxAzuap9r6alRdc4nQaGgHtmA1iFozQpsVkzWT1WbTO32G
JEzp49aSNud3bvi9s84CwwV3dG0F9/bccLKe7OAyypkWhrpPTyqy2w6cr/SuOoqT/cAJnIdyDtOn
LgQ0VRA6lH7OnuaEmXxm0GIRPp3rxM+wa1yisRyxQZnpsTMTbEdhV+2qIe6uRaZ1gEOzrr4QBkoJ
kBtD0Xu3DH+K7twZhkP1lOWEE0xCu1L0hUHhPqRmwyBsg9vI627/ozh28+nrf/+Xqf6WGnETh9+a
n5gR69//TXI0CXp7Ll0syvUsrUyB5Peb5Ih06GqPkhbNYcfybCVQI39Pelv2L3gzIR5I7SFtK/m/
zAjT/MUFg7B2quD0+FXu/jd6WhCof5IclQ26wUV3pKRlFUUdFMyfKA5xU89xiDctCAHTXPJkKVm3
aWPJtmPdOCDIiQ9s2x4jJdUKMxazsq07IO9sQYyDbdoEiaN0mNO7wPAGnlYuSv3XSM9xfTdq27gR
aEXpgbx2sfgSiec5qzRhncmdChjbXfTeTokmLFyYmhsMRPcW2rN97iEFh++jZVbhlWGZy1lbXUkF
kYt9osB9CUYW7+g+4Kg8jb6XN4ryNY/iXA99SFbN9dw1RPN4gnZP2I3cYcPxAR+tlVCvvlvA/OZ4
mWgj/D5zxFdXHLdNjJNpUh3x1qpkV2lPhbsJQ8rI3JjpuzhQgIv3vXaYQn8r2NDVxZ4O0EHC1uxL
FqvNMhaePOYzxz7s4MEUvBI1oS00c2bbvnGxr5vbYAC8RVk1YA5SpUMDQFPR4fa1RyNkYzSzeNVz
QLfurAvSBwMTvO3o6uHTrMIx3fLAZMoo+jG6S8HCFNjDjOqqLCXhzsmq64Z9dBxAyxKrpBOghPlN
UlmfKpB+e5438hK4IoipusheYDnZaoOumNww69Ria89u/lEOMkXOmIrowWsr+jin1GOs2liDn2NP
e80hXCVEaj3sjSbdKtTPVQ0QQswSOT4RWlO20SxINpt4mW/wQLcVNmugoL5M+i/mOOJoGfRy21oR
vqu5mw5xadn7hkP/p7iS1Ye02I9umnrE0oI4/DJ3ZnRE/4OtnU9q+UwrIMZhJ/UAuEWju9p5KBrf
EzA3+62ZwMTQJJYfcrsf0NyMslyCI0YLPivaHDAm2TYmtkcoexhDHGWpHnNkMwGRpxhD41fp9FRx
KXL0J0ESuq39NibFusETptdS9YFkDcwecRmfXOzyxVIAws6A+4KyEdHK8nGZneQia84wTupeDeV0
vWDh6cuqoMqewug5oFQnymJoHiRHCpxMIBrpRBeQ33YAvq+ydhQUkWbFe+I0j3MDRoTdivAJsHF8
mpT+GJuqphwIE4tXr7UhOMqP6bjofUNeLgQmvImiDOdrCIysiozPAEI+p2jfh1J27X4ZUw6Yc5Ud
RN1fTZXnm2OMAY33fJyz6mC16nMg7F1ZxMdWE/m20H9gV5vJhpbHaYfx42s7geCb3XfGB5eYRthl
csM9ur7+hqvjq5EtWDyDOwPq1UPRCLWV4wK+jQYXbDk5vHyLSqKZcTaph8wH0PSVbDH+Ixp+N5E1
hj4HFz91qvqge/N2oQBubcpstyCWsfJ3Y/w+8H2zufUOgJWvvLbmohkdPJBl+NzhgvW88FWiwI4J
btcxzl49B8J1LXPtD0Z/U6Gofqmi/N6y9GlJBhuoaYKttm/Oi8L131XGbRgFR0SO51WKoKoHACh6
DzRefPJPeFXcT21VPTnV+MXIu1uO2Aziu4tIqCN3YEICp82fwHcA6uu7kvwfvUUItyEhEoeHxaSm
+TxW7qdkXHDpDKA1SRO4sPw5DGd0FG0b/KE7a8kpJwFnR65YLPGmcgntYjS3OKZk8V672IYLC3MG
2/RXuuPBzjjuVw3k+LpeRHZDmp/O4YHA24C1mApO76ptBj4RBThjdlp9IwpKi6ve+dS0Jt4MsU9K
W2y8SKb3ndcd8ep1G7t0TkjVu2QKvkSufC+8mgJ19qOcW6bnbkIqhAofQM9AjXPtNrouYEnX6doO
5IrkCLaGbIgD+a2pm9X6RAlIbF/bsddcwtpKzr0yUs5HVrVz0+Gi0/ZB9e1dhb30Jq3oNe3V8uHY
+lNuOvXZRQuCGze+0CqbPzQl/IuMwiqf8GWNhcSyjswVjpY5TDe6oa4vVFTvVkL4sV1fdZPcdVZe
7trUSL6gqB0aGSKG95Lsg7zN8tYvux6vBO1gu6Q2PbwusfaBxFVHZ2ye2qn/muMoSdP4UlS4h+q5
50Buf2mp/MFMTp3r1EFN45KjMMIgaBUTbQZy9tSJCXq1NNkTL9frKaUes4MidbU1kT8pOlKbiDsK
EzXHOSkPaW+WRxpb9l05ULvIpL50PD+bSXl0tXE39OSKRX6eMenZZn1qF2GcAGHf83zLb9TCe+50
F1OoTWrPcaqvczE9OaL4brXz2aXCcyaGv9atXA3x7B0aEyF3KYz7DIPDRnkN9/pEexc0lWpou/cI
myxhdtqxS0pITctBB8wytY2W+qMs57s8w78cVt2HCuXs0yJTUIJCL4oeV8N0a+1TEX5aelieYMVx
qHhfjWm57bpM3peJc3ZHdb2YOlmw/QY6LxiD5ClM/MDKeNwVwunq72DT08eu5GLEyY9fnoEVhRaY
VkZb7u1ywRtfQnYrPybc5uTAIkVHmBd1i/lZRiTJA0QdzGSImFxT1B92Nb57u6HUC/6uZUITRXpn
YmSHyu4rnyFrvK5jo860eqRfNR2vurxOTpbHwdjh4NI7sXtPhULp1XthsOKU3y2zVzSv0e6V0K3b
45zA8B5ASzCBSIZj4if8si07J6sdrUtsjuHyKkXdTfAPaH/Q5mGCApNZBxv+i5McAru0poLKh24i
YBm2xdFr5GA98eVZ5UBNsSHOAhDx3cRx+J4kgHivBfeRX7FWWBQk44eZHhrlpKVzVMww6cLMV+Wt
wbbmPKc0x1HjE6ZE0jeF5Bq6Z+ACsXFXGvYouhPFYmFbc3cr0MLugomk8g0hqxBFb7YQYHVZPgkz
HzPjNmYW1pqnXqfiCyjKlVAeJR3HfBY+xyoWiDBzL2U9XSXJqPMt9TZ1JD8BJyLHETswh1MKfOrk
gF10TbzbIVE35mrMo7Y2jESMWxif5msg5JAaQX5lTo5yAgxDrzOypWBiFkSVIjpdQrPGxJrbDk3x
vw7X0oWF5iYKmoapWyAaHrINZpL7OYdxuLXbOj9MXQj4n5lRG4N0bV47FoL4yQzbUj1MFFyEJ23J
qnyPJRfqji3UXWP0CevJb5PAoOnC66ilkNjPvQYhhGVnGQmzbgBbRusQkQQM9lOLilJ67X+dNWLA
m+O7MdVT99KVOC1PJM4nmhhqtmXU0vGhSwkgwoctNi2P6NfSJXpg0Bi1aDub9S6GbKP2jMYHBEe0
iEM60hWNL29Ipucit9pPQe6ExL5b14T8X1cZlYyDV8ubaCDr8CtRdTwUU0b6rGMS1Z7tzHCPcGlq
MoKBSAS390rxZcucQy3wWEAX08tp9g48smAROxqfOz3PfY73K0PDcOEKwzAq2q7GcwT3MJpvESuR
rgMyZ9mJw78lP0djR2tJMTL28at8ab0d/oGy5EMbEEFWPPlmLFEn63kBPNMYbvMCXJKky0RLe6vT
7Jx3FvEcYCD43KvlGZdn9YUjes9ezUaFAL04tY51GNMkwB1k0MEE66P3mQaS2kHj33I6MK5A7Jcn
103lVTr043GRE2XXrao/lRlPO5Ts3mE2MvodH/fZJVEFYkBbR5URchSaxxbv0th5ETQo1bjYSEkJ
ggymP/6ilzC96KynajrI2r0du+Vjy4hy2yKeUWJeyWuDCTZ5DQUOKDKSz8mkxJXRh833Yq7ZJSr2
+N8y5njfm2qZmEApy3hnRplnG4u7/AaeVLKjJMhht5X2fhniyNivtWHse0hDRipP9lTo6A8dp6D6
3InoCaUd967NPgse7zvLynulXb1pSUwz9KFppyau/M6RNdpVjUFgFfHxOE0ltsOWpfLU0EK+x+b/
bpTOeGrojT06DfOAbWwsjNb7iehVyHPRCFP3FMLJ3M/1oLe9Vbyw6mQkFabqhQQ12IAUQ2VeBdFn
hqeTr7Pu4vXYoewMW2GXVpxOVO+ae6/ncbMpBga4Hu4LkrIxMABOUOByXHkEL/+tZei2XwkK9+NY
3+XFkF+FaPgcyXDopZqlPMVWsjVzRTQwyz3Lt8ZaPlHg8RSMkmIhAeSLUcdehvRtwm1wd+CUzLMZ
AllK6jj+oLKAc6zKV5azSRtibxKlSdrsgXoejo4jZUGjHKpn3gk71Jng9KHMgfZXnCdBc5jLzQip
5ETPgOKND1AtLEjCvJMu3f9HiPldiNFwF//fv/SOP1m/bt76pv9JiFn//u9CjOv+wnXOBt1DV1n5
ev8SYmjK/YX/aylzdYDZzBX+R4cxxC+UGghEGn4C0KUwrR+Qe/whdr/V9yWZtlFkAhDwX7/b78bF
v+vMXd1nP9gHUYFAhPJLQPbTUrrMjn+WYlxk2iiuy+BOAQD0aaoYeO68zzV4uIoHjp1iOKBsCraZ
DgM//dYY9SNi6eAzf/KLLofmYUzqs6m3QRRPp7gEQiwCFW774YNJ1vt/rrLfrjJrRfX+31fZa5y/
v72P33680H79kd8uNNv+Ba+gLZVno6lp63/RjhgJEe2k8BzPdPkOV63td8HPQCdE0+NCs6h3cNWv
uMV/oR0t6xfgsKbQqHP8Mdfov3OZ6V85sD/bVE0PF6SpkB+xPJpc7z+SHWtd6Nlj44FC4zr9cS77
oCsewqpgbno9LWtlYNTECbPsoHX3tWmXF67W5nEqSm/TkumD78BTmah3SVglhtvnTaK5xJwhuQyh
aWxjYaJX6WfHcy6qtaZDC9blUGuH1pWAsj2ta2oDwKVfCEkQdGDPHfae8yELzFWqah8VUsy+7yec
e2yjmkBExr2mIRcao6qngRTRXHwADsmoeAI21LiIXTKCSZ7w6x8r/spDhaWRjhK71BerNNyDFcDl
KHBLb4vQoX0+RBzKYIv5pWQ5Mrt3AmkX283v+UopcaHKBScH8UGCD/lRU+l84UXveozz3lzcMym+
qelcpQky6i9qJsXozzO1zoeFHGj8nRgzaeU8jMJ0DaaYB1lOwIcYVnbnBg/GFcYu541pWbtJJg5O
k8BVX8PfGWcaMcgvWPQsaXzYQCL2EaDwWCXQ8xlBqD0nNaAbo8KiT8sDOWioL9MyfGD0H+8rstqk
Rgj+iDzxblw5ur7Gf7ATmrLWtA2e+gLkgFtV+CW70nFRyCKya1F7h0hVnTpCWSdTRC30cfQY8uLl
hVkCjYlTWm9Nm01wQqbbr4vQfBx0UJC0H4ruoxkZOo5s/2H8DPIyu5H9yhbMOOTgC44Rn99Jd33O
Fxh3Ygf0e62d7IrKpwrE3XgBsAOhnKu+Y4jKTpORMMyafWryRCTFC96xglEADCipJB16nuhg/ZCc
GuO82ZKFb89zopz7XEc0jJB9w9jeO7sqqth/za3YCFLdYJh6PkPXmkA9tZn6KGlQeNFJnh9TTTJy
oUH1JCc7oRhKTft8Iaqe0gtAPCctz1FoNRfCn/A+PPAFOG0x3dEqhqtPhsFmrDov301wu/d9ZMqr
sRTGxU08kwAG+ZjVgkPRQ9Bk5ds8jsNhpgviQFquQWhYGPHatYYvYuPapeyqgRBCAfOV3XTE6SJM
j1hS00vZzshwUUxiF7zfxjYG+yMajHeqTg70EgbBJmlH47OXEbcqO286BH3pvZVFWz8ZMpIPXDgL
VwqZKZqgp3tp0jMKoEHQLNe1H6SijTPq1fCpSRcDCE7M8UGqg1PQllQK3ULbwd5Erjm6GmsTbH2Q
2/vKWMwdGPRm7xAO2U3s9jtYINSIbVI7Ut/rsa4PnlfIi0rm+5DCa7j/RXxPgfVhmIzbBk/xocnL
Y2s4+Q3GOOigeXMFgfmII7R4ULAVmVpFN0DWHxKveCuxfuEHaI6gM4iQM3XmAxvoN/SMa9oVPslB
vi9OCKYtkQ0gwznDp0XRh2mwzwd2Y6IJmS9qku5nzzOTvV2I/mg18jio/C0NLLEniWjeAAC18Z0s
HzaVhO/jkN2mgfdIhuZQzWbua1dS/BPeRsvylHsttLv0nrntG0LzyzyopyBv/LYwcmBThYP/qdm1
LmVwSmDSbr5L6YSXUjgvZjZ8KBiXm6Ieg92Uhe8Qs261wOOCSOhuygUH1MKJ51vgVp+8SN20gFgu
dKA+lzGRQvBd1KhEPv0tl3yKT25E9IaT550l6UKN4/p5CDVgI7mpEOWYakd3karPzAMN7EvibPRF
tZeWeeVq50CinYo7u9obcZjs6pVoC5oPU2klHygUaqmxmnk0KnOJHyfGIN8rWWd7XEcPjPqhQLkz
Zx0+v2jkuFUV3k0I9naD6gQMbCE5OytG5BK/JrNnb9otvWbH/VXaaYWlCXA4z4xrPaOPM0rKzrNb
WuechLwXRgqah6aEiNqJY5M5V/RiLEx4s4/Em77Fi3FwDIu0t4yuvaQ+xwnn3wmny0Y5gHu6BHd3
+KiH4kjSxd5EcmJkEFzbZd2AFGNN6Rr1DdQN+ILCvQcy9ghd9zJxZ2wUrqCX3uB+6qkFzgfVHifk
I4qFrPvRAujmjXeZ6Xrf0zCiLSHt3H3UeXBDIRtQyuXCLSOGp/gH9ssa1nMR8VTMPCVcOnNHM1K1
kU48bOqhEL61qEsyIfU10fIkMOpvGN30rLac4hGb2ges4T1Av+W1b00KYhOdfdNZm2HR5kuzIdUC
KCrpmGiTrjuYVl5/aCAbm5gUOAmjtPm6tMPil7zTg2cZ9aFUhlaUmWDHu4zwWbz7XtHIQSEz/YSR
pJ1sj2sguCnn1ZgfDLFjwqsas/e+G+KHqua/fiNWipGOeioY+5mOsVq5930EeYBEAsnGDlJU70FY
IstZnK2sDbZo9cMux/IRS4uxSxerDR5Lqu88GRO1ZKzGl+3cJLo+WIxvDgYjOwTHOt27M4cnk4qR
t1pQHIF13KaevVkznIhUqEwuhU3TuQX2YfhD3BLKy4FPeOe4DNN6Z2FlC+iAmJiZ3U2cj2mbXXZ5
RR3tOJr5ngRlT1Y8Rq4GVwIhxukh+DShbwG6Y2WBDZt+ETVyYURHFCZM+TwlfYdh1rkTyAmqxstb
in4bOfWOgQr8tfAmkKnvZQkDmZgVYFtNAxCY2LyIbH6vBnLojkfMdhL3VYJRFJbynUnF0bYUrKxd
ACJ7GWreYx2jK6T5dy1m2mLKOMWoQlksX6Fg7kFjGVjhcfLrLHtL3FmuRhp8wlBy2Qwh25MG7wvr
sSnWe9O1icsuZbZ3RuN9Lidy9zjuDrlnv1A0ypOz9ZhS0Fq+RQOEgVO6T/RCXWPz6Y5eTSdOqYhb
ZkZDZE/klB9jIt7INPQ20JoWDA50taU6tmGWChr4hBPMfoov6xp1L7qAS0iPmdfAsFyVN9EWX2zc
9ctWjS4OoIAw9K4au+CqlDq4kWQV6PlCGhnrfLmAvMGPpgCbRnVNoag2ruah+w4ya1/X/CqCS9LI
x+HENsx9TVqTw3bCyIugLlpiGXl7sykPrVq4jLQvXTBRTOP2+K7DHZMXCBQzIoThvjhyjfqFc/KY
59zwTUmzLLlpjWuZMo8R4+B7X4PknfN6JuasWkB3kFTe6qThPIbiXnVdumNhq4p550YWDlJoxxYa
jMMgd2t0C5A7ulR795iGfB90aRqwcq1xStO17X0GO2LW7KZJ64LTkT6s2qW5lN20lmzN5tTgYJ8B
y27TjmE7ojXOQ+zs0yp0WyE+7TmeqVCLDLvxsUpCnNVGkcJmFTY5GBXP4l4wkhLbXLpYc3OGS9kd
PC/bfG1tnLS149lt5jfxnEN7T9qE+XAH5ubGZJICEXmSs/pGPnSkQdeOqAw+e5kauwOA7/Fr2YVq
MHzXyhL4ANQiT8+iccPvk4muxwQzbgwUrGhIcBGFGObPNt3fnm/zqXSPhhLupRAiqt+rTvejj9HP
No8LwVVaD0pjiZ8qtrXnyqWxODV4kkFiqiNKwxP0/kW08N87Tikthw3zwrQrcHBEguJ5dXEWX2Kh
J4ySyNNDQywSA9+lSaPosaXszpdFF+9aORb9ZZ4H4u59TAR/bmzdHK3IcKCPoYDyXnsZs+CXhUGQ
iJd402pO6wHcdI9hl8YuZgXmsqaxqyEPrBvGyQNnEstohpNN9PrRSx3n3aNCCkSra2r0egh0PUav
mmhStsxt0W96uXQr+XhZrLtkgDp2GmANN/44VZpVKyraV5yeruOXrqaMNJkqUx7nPq6sF3AheIMx
Prg8iQorRvWk1QLAA7mdpjqGE+7JTykBFwQ4gBftp4KeI/ilquVRbeNnxemcoeYeuLsEQyS3H2mP
relIp0CVRa2DBhHGBrlnELCHAupKweIP8+BamXmM+54EVrYLzZjaTEibZB4ynhnNV3voRtadyBgV
S9LkXKV2sLDiBR4AIkwgb53mwbspwWE+acq+cp9FIYdE1wSfRGcKWCWziqfr0VnaIwmoxfyq7UG3
hENm5lbbzsSuS0/53M+XZUjKG6Nj+Ttwc7njGewUsetJG8lBRo0ePhttJ6BDJNNU3Il6JNlSAIYX
G/pz2QwQH2NsbWCon0Fq7PoheAFTiUtBpPkpxoXAkJjVpmnjnHPsABl7mFLfLRLmpMk8HcmTcLCz
rP6kcY7fKfoS7yxBNCUbPb7XhmmaInpj1V+8MTDvPFgt4CaiJ05MXJ9w3GDbRrCmtha33ZYgUP4y
Dm5ya8YDznHRAZ+cC1qLfc0AhbHWPAlCpy7TN0FWFseb6jw66mwyTknV0R9VT6o9VwyzhM+gsb/U
U0FDpdXWVNNOnbV1yWNBXmCO4Z0HTxeAfiHoPLpT+NalFvbSkhBIHWAj7rW8Wayh32V8AWTEIYiq
kTFHct+GchvppErOueonpimjmd2SLP+Oo631VVim3n6uIpzwNn69ukY2HYaVHqJt3b8ZUvb/KSCJ
f9ep7L/VqR7pVW/jt59kqvUnftdDzV9ImpKmIWWKTUsqhM3fjGnqF8dCICLNqjVphtXL9rtKZfNH
ktSsMBWKp4Ca/j9JWFv8wkRAOB4/ijvNdqx/R6P6OQeriHPbWtETRjGKxQ7T+0PbTgJ9G/2EEZNj
ivw1S8bovMjY8yNqih9Ggx3B3CzTnSrEeDGNpj38oOf9RaQcHe4HIXZ9ebQ4OsP0WouC6PYHgYxC
zLmA+MHevIzEXVksPTWswfTgNViG/s2X4qiHP1DRMo6tz149gD9qcbkRyKnFsM4mP8kepw5sbJkB
oKjNzPuHd/WnD1XiNxSslCZ3P+Lj+q5/6GuymS43ZMyoS3FWfyzVh8Ym9agfYmvulJxPTMpa6AEy
93MYed/asZ3t09+/W/NPnyzvUnDNralpLjznD2+3jelr+rVyZQl4OEM4GYnKkq5BOdRLjMMfO5t4
oHo3++KEEno61Mvqs9f3ECjGYt3mE+j47HB8xqg91q1FCWJT5Zu//zW5KX7+/qVar2S0WvCfnMn/
IMTHs87MZc17FWppYSqSOTDyOj///atYf/4w0Hkp+RGMHZgf/PEyAwNWebUJjjc1ijggDDWtTJSB
dCjiiyW+AC2Nb/PeIO8li3wEN8pO5lszdO73MQ+a6L62RHQXY5SJabkeSmM3B2vQSDGefSA7m1Gv
E1ABC3S5YyzsZcUN+TXqGpoQQO+BYK4DtSuyUbhqZLWPv397P7eRKQsvprYdxzWZZ9hSIlr/dLkx
Kc9xUdtYLjFO7N1U6D1dr4g1cz7u2i4a7/7+9cy/eMG1nM1BIOdO+lV3//H6Dr2kH3W55CuHBMJm
loJIcn0Az74VpK86aB5KRI6EoKkHfBzw2FnogKKi7lC4xTVHPpQOY/iHK54n4k+XEp8CYyHTRUPh
sanXNqcffylME8IhpgpqqXE4MvM4o7xo/ra0qb5M+Di2lGVkv614/2dl2h8vX+YH9M3xkuttzi3/
h5sMfa6YQunhi0l1eYooSt7TC/pPhZF/9Sr4j3khCqnwu//hVfrYAUZJBoFoU1Vs7bGzt7QzuP/w
+f3Vq7AUYE0m8Gx7zh9WghmZjkzU+ipDFp5Mp3P90lPZzd9fO3/xKix00AEgzzAEXJe8H7+l2ity
g5Ze7sS4fsulPb6adSO//sOL/OmGtzi48DImERIe+MJcf40fnsCT6balOTgfjdfzxBfR6OATiBev
+uZiZeE2FeFzSw2WOIZSGpafEXt32EQPVBezO83Gm77DDnTjxDHMQ9qiVHlj5yQM6W8GPL+dcNjU
p06S2uQw0HQwqgg7oVC3mBXucwLp2QXGgLavQivkZ2Vfz9U5ChyUE3sGUb1lApT0bFyTAn5VE3VI
aFEhsV+GeMKosRG5H/QRfr608bxDXax79YEvBLty7oALZqM3vXeOmaLMdiOs0SWnFWeVEMfwthpC
+0jwdMqeOdBx9O9QL9qrLKIx/lNvY1cE243Mfhh6dO/dyMzpw5uAxu0baoM0O143yY9wre3UT+Mm
GvyCHL/c1Aqpy+9KC1ompm+MznXl6PAwy6V5BqE50MYhgrDbEwl0bou6ScVubrTuz8HCDMFPC0Rr
v0Oamq9l1daRP1pTOftOLJmxyMCMHqlC6MUGvJJn7o2ZYfHGlHMwbuvEWlWqri8I6pUA5jfCrg3W
cLN1zB1b3z7ctoNpH4XZigZ7ZFba/5+9M2luG0m79V+50Xs4MCSAxOJuOImkZsmWJW8QlgfMQGZi
SuDX34dV9XW364uuuLXvTYWjbIkiRQJvnvec55ykJ3h9qj5cTxKUFV/TZ+6XjnN2tVeFwBSjqtDR
B0xsNJFk6vIKhnVT05AQhdkj8hd3vIIb993ic7jZZLykuDo4K+MR7RaMlGu5Tm92UeyIWRH1e4Kh
NIuhfnifzGR4E9RCPJF5pmOWb0bnH8lVOLummhp75SvQmfuCVqPPlY9McGu7Mh/2nm3dhN0XwPdF
NG168nsuwmdfLsO8kYaS1Qf61bU5eJVfFeRA80ozZYzOq2eSbtk7JFP1RtWmeZPB1NBVkE/1hsG0
KG6xrhEPL70hDLdcuX3OBLFZxg1TYPvDAcmv94Mt8BkTQuawWMjS3/Vuo79PAQmbTeIX07Hwqnqh
jiKCVzv3dU/TR96W/CZC8jq8uRZvDy7EyzGfx028nVDK6J8KGgMjyYRBsG0LG7wDXKfnLB8GNFrb
OPmIhcZ69bXyqokAXzmX59kZq3dNLS8i3Zqx7VCR6BGcEVCrbdY5BCjStuemXSCTfV1iTSaAHJ4w
BKQc4pC2Yv+EcN/BBmysQ2eb2wx3DYex+KSCrDXnkhzQ9BDWCUQN7XJ8hxUOXHaLT530n1vWHibK
CXXjMC15VOyJ3vnzNgwrmh/9VTnDHVZZYa/aZVzjB1AE/lvkaKUe0n7J0k/eQLz5rMeuOK+untD7
CBTRlNVPpLr7yvrwkuY8QrzFT/BG4g3bNYaVifixjb3pQM6+/bIkxfwY5HV+4SimsRz2GD1DmFdV
GpYHAYU2IqekaLDU3VKtV3l1WdwV1TrUV1QQhN2uyDyMhQaFMDjKdlzJ7iV1/uwQf4ByGrcC6TOM
LYMRl1K67GXeC7axGXF2uyYxWklr5LVW/eRvfCw97XYFr3aHIJ53OwB2+aW+rxHrgy9xJG6kr8V3
uCKXXaylJvTgrn722UqNdZDJUn8vgiG+9TuSl/tAudyeRxrM9jRIw+9tS6muI09HH/mR0luwixJo
S9fC+jMU1gQ7qPr6WNRm4tNcGqptprClJS0w4uQgws+7yK1BSKqYMKvGRTRvIqASAO/qEj+3W6jk
jGDSmVuiRAxJRNtNcPJdlT6LeOUZT8QuvifZ6N05Yo31qZEd0AmB/M/eQCTjelXVyap2AXZ0/TCl
YDdOIXhbYIHhnETk2Jc6JXXS669g0pdrl0xwgT5cxR4e0bx+8WyTdBh8O3O1Fi3pt7rNA30oMENS
UsCOdJsFLGoHhsv71cJh3ysn7Gfsv9zuEBHCZpePeJtl0TcBcFXHuWanBeUB1D0e6Eb71UGhR2m2
qTNdBiv+85k4jpch48sSQ6SxvvOTT0T/uggv+tqpzjEo2zpgf9bg9gK2OgyYFnLV4U+W1BJsZpsh
vuaVw1FRRVlC6UXS0IxgFQoxchfCbZ6jDh26eKL8OezzoYXF0DgPy0SmdusCXXVJodoe68HcpwdN
36G3cdZcjltkHePu51LN/n4Iguy15J7Vki/2c28LnR6hzHQRKYG0SZIdy7/uGeYu3NzSI+C+59pf
fKwGKz8l5Lp/NiOOw62jmdlvOGlZiWALQgm7gMp+9nLKBV0FQfOyMNglGz/ryYPk9nLkoYwLI5x2
gH9SKmjMLWHXHo8gb4NNUcXqIVLRzCCZ4gqu0xy/LRcU+bYOWj2GBOc/dVUvvG2FXzDc+q6vqMnp
WnfahWm0LHvh4oiid6es7dEbAR5ekUEyDgi1uQfNixPjTD1RMu1yaTAUQSKZv7Hhb/lNRFRAcFN1
6C3kYj8mVJeEkCJw323YMWGdbqYG55+P8YW2dwQt5xhwGODuBeua9WLqxNW4HfzLxyphRcO6rdXN
nSC/Wuzg81oAP2NhkIhqszgQC5UbZw9BJlr77IB9rs0Wo80Qnzv+31hsyIfC2S1bmDS8teqIcrEd
MYtRnnTfhagGBI1SrrVLH/wcc8Ea1+pMtg1RgIKa9t1v895/CWz/8F0m1/9skHqav7bfv/6iO12+
4A97lPtBIuiIJA7JNnooPf+jO/nyg4zIE9Jg6zLq44H7p/DkeB9cPG/iIljxFSF/+qfy5Pgf+Ncc
+6RPzhJ+W/S3pCd8Wr8c2UKsgXDecEWFuP24sfj8GP8+pXdTDqkiiZ+HKid0UyQsbsCoJSetZvPi
+4PY90mEkzyS3WO7LvJ29kL77rYDE3yZcmfG8Q2WIejv0Gbtm2/T+Xnhc/cx7FjTjsgqJ96L5QsT
yUfHy9ZPZADAe+R99sgibb0WAxmafHGwOUEMIQrNsXnfltVwCkZ6ULiS1Te4jiT2Z7zim6Eugoyu
aTO6O+WH6V4TVXmtJEFBbiO44XdFy9UwbDw77jKxcnevSejc+wZnVKlDA30y7ZszCj/akNH0VXD9
VETJGg4zwJ/qCxtaMAXAnXboJRGQyaGyBN2yCQehHpugjfLT4I7jCxbzotloos+PzVzFV/wo/W2T
gnzG1ug9CJKW20FAreuWUJ0iWzjhpmoHyk81eK5NW2a7QXnnnr0KwYfiTkS5e11iPm9cZR/m+DUJ
xoehKDdLCRw70vqnDr6ELBMeITifp16+m2q5Cdp+nzbXK/PNPA2fQAdsw2o0NNeh/rvmGcbddydN
prM28ytNkTTYqcm/N4KFacz2xQR9vPPL6N1nV3CDif3MS3Uvc/FsE632YmIo1DP1MGmevZcltM5c
yW+hT3wsZ2D5yjj3PYoYABWpwTcb9m+FTk6z75wbgx0sz9L6afYWOGnadlSgRM9Riydk9T5xMnhO
Q/e4wJyrjDn0qazIB/In4g4UxxbBb+ApvvXKjfpQKqmOC+ulvXHEU0T/Lr2m+qb056+crxZAKylA
hoXXdBx3M66eq4nDrX8djMBcLCWGfTmDpQhIicMhmF1/n87G/dnN/L7wmgpysNXWyW1O1VodtFBS
O5wWtOZM40kHAytZQV+Gha/JJokI2+tU19H43SnGZ5NhLGjfmAhH1iQTk1vfUFLULRLNTqtcbpl8
DX1HOcld0kkmZbPqBLAzi3QZz23i+ONlq9dMNx6Lg6+OG7cP/ZRRpwCN4RTmJOLZoHh0/xFVLTBh
tTsIfM0L+RFwBKTNwhwCq87GuwX2MUvX5CEuNRvqpT/Oov8MfWtvguYpmBcMWv5zuTKYgUnaDb56
HDOidaHFNxYmrAfHgM7LWhRvhI0OkY8dSnb4m5B+zhw0/P2oRtqm8vxI9vaGOxwGx2FdWKzKmwpX
76afaFHjjnnI+7C/ayrjntegktySs444Kub9bmLzTbiV/zDesUtX8RXRjXvtVb0P0yK9aal52fZN
fcPmmLBda5ptD2JrHzstujjTB9CV7PkSVTu1i/U/OoQ+HlE5ASVXvJRBJJdDEs91DpFn/F4XGTAP
c3Lqn8NSeR9BOut9oyPnpeUwc/I0EC6lP6tW+Ae2z1yeWMBWTbwbIwm+yfJ6uCVunr5UdjtFZt6l
vYRq4+TY6AaXub6XY7RdA3GkFFQevHb2roJexO8eISwccjPHOLX6b4tNnrKKtJfjovar8oh29Y7f
7rHLOdlH7PtyIlN5Nzz3E53HS8MGe3FZj4V0gMMBzraoUN84l9Af1XBaV2mIJa46sUbd1Xn+kilG
O1g671XbH0sjOHAwK1k9btNGFAA+qKDxw3tO3XetFz45Dnt8F1/d1hfj0Ur31TV8HF1wSQUFaJCO
GAuxWVQThqfW1Me2vThVyAk98HQoLOjW4q4BGLInTZoeHUHjXCeDczYsGQia+RhnXnwUefHiRjhx
iCq+JYXPLlTEefpxaAHi9Y2XH5rCT8jIA06b8IAw1tWfSy2uBjenlzl6iy8la7MnRXtU5CjTPRdb
8Tnn/vkQBCr4pOaRq7rM3j2YZiyQc164S7BQs2/vVrRfQesEvJxJfJuhkXDpAVHkD6FzUsmlJAHs
2nXgTu74tYareC28cXjvbDTbjfXD8FvrU+tF1baYoTQWIQM6iS+9a1YSQwXbybsOJLDkLNV5n8Yq
hiIqWMBeNW54V6PS3jUT2hLFXWnwYA09M4MxxNSrJTlkzmJOsyE+HXuXjh8dEAPrkr6+w7mSH+aW
xm6HKjQ+mBx8SofeCDslMJqQxI4r3WJXVor4s8qyvWiYJDGsmJEGaZpD7FQfPeL/x2CtOaVNXAKj
PpsoEpuPAf2c4DX1dWBJiaLARVjvCWLjcRbOEVtteeio3TzEPJce3vC1abT3wOl4m0Ukawuew2Sj
l8HSBI65QT2tfYiTpf86rWVxSCcVg+Ra0oONSZeyTx9ImABLLmkU3adANl8yt+q+OkG9fgSvR2wp
nZrbQFfli8NJ/ISvmHk8KLLzXHb5ucLqeOcwEj/SH63eiiViG5IzinD3XECFVqIBnzQP0dNgnJYe
L7d9Gbyufc+9aH1G5Uh3bmSp2xape5ANKW12gTWLazc99VhEv/13Dv59ARuw0fnPY/CGPpGv5tcF
7OUrfp+DmXZZk9L2APmATSoA1H/Owf6HIIy9C59YUC0VuvzNHwtYIT74XuR7MSnh3yZdvt0fKQHh
ES7Ae5QwPDNCx6RH/kYWRf62nvlXSCBG0EfzIqfAts5FEr8QSP59ChZzAcU0nWZqKLLynjWcvwsp
RFq3EivUVQyBC6BghfADukZEPyrSv4Dog5GqiMLty88Rb2tvP6mwujOiSPvtIsbLPRrkU7olUr6+
esIpAjZdF1oP6ppP0Qn/m7SWDf2OU6GFFKzAvz/BfeOAnRSZwCgnlV/CNvDk4+iEkAk85Kpsk5oO
ubAlWbmQFM287xyxs69lE9qXMl/SG2pjeNgpsxj6jVKxe4pBOC1Ut/9gkMAbV2WK42el84OZ289T
Q/MgMHE/aO7zcHh1VsqxZ3nrhIAhS2hlfIwpmeOTjTainb2f2X3qN/tcWRpIWTz13C1LWxAQC6Y9
Nhf3pGW2bqEEBsODZUX6HvovyKIhHbe5f1tKs2uTAkIjoIc4Ovau+qqHmCLomQVVea108snFsb0Q
96ddaiCnzFeOWC6cTO175CYPKhskFKpdOxhC/Gevs9hgOqSQgHME7bqrwJmHh1Hh2ovH4JUFwGFp
6bmTgJEPyIObgV4HW4iFAOey9bXn/Fi4pmxRhl4wBB+GyjwSYHzPtBtvIsVyca7bk5J6G9XNSXmo
wNVHQSlHMRLzw3P2SJr4MNBQFKrpUVTFlpf31UQvJTUNnfOW0eBU9hCiVjYdwYyPLbp1qKFwYrtZ
Ly0nmA+zV6mJAYQ9E4XM3Oc8pix5gXdHJ1iRX2XtgguOqHbdMSYQizyoqkq4ko3AlaGXrtWe4e/s
pgym8Jmuu6U8NYt4gEy2T71uK0Wx70ZKRH1KzYroCZEOTDaFrUWwmWMifPjFUTEcyLqUjxXxfBP0
54uyj9BxWMsXt64PHjXjtqH6dfQ/jZm67odLIXEdwIT8EnXxbacqlq/6m5HzfQjvK0uJAPNbK+L+
oc/M3prwqbTtzxF5dLUwpGPYkD3OO0kfYOzUe0+o+0vvY49gVfoNFSTRSbDI3RO/PtX2jjwxI7x8
YubckFUFMfuU0jBd9W12M8f1QzK51ScIn7jklhyZqD6CWDiGzeptYlftfdc5RwSx34y+HSki5MaX
QjCszIvDP/MhlcErGe8vVRu2Xm5iKT7WzURVlCzvs2K68qkvoIIDJ/7iHicOhxNzRi/2LKwxMUUU
v9TNwSuK61Cn23nUnM1MTt99B4+ljpnkwawW060PspE2YM7ahcSVp/mwFresJY6uqs+5HMiDDNFD
rCyFyJRL4Q6heZfaSXdJAHUR85+ru3TJT/7kHG0U/rS4jWQzo5BTYkJJOTL6sK3NHWhZfV85A5PS
eikmGW+m5uJWQ8WGSIKe/lxFTOCZVI/FMnNUSmccb7N7dHD6Ac7+ERl4lJRu+CQwBjYOyUKXTOZU
b4trBF3qJT1n6E4ldZlkaqst9/1jzoi0XtQqpK/OFIe5UldtFsANmnd1Iu5n42+HnEwqiRNbmw2n
aNx/feRsYl09l1703OBWLVL/E/DjLYyzK6y4G8bgM267Y3mRKaDvbILeK67xeTzYJrtb7IrFPb9x
R7un4HzXan9LjPGUUzrVC/BxiSZoAy6QDdFtk3FhgE3LB/enVfXOcbD8yeHoDTB4aNn1msewoAMD
aEBxccW8LvV8zeHvHvPYmdMrlIV0azz3WjKEdCFhXVGeqLTh11NFR9MPiM0LzV9yIKlYu/sqYAQL
XD1wkgrfVwOgLpc8JdD4mygywM049ZTFGef8resRWDDQrWPWWVWkPqsAzaJKs4Pf97uEJjRC6jAU
7K4p8lPDCkmL9dnNhtuc40EUB+xZqGkN5vMydbydWr0VY3io6ehjGfno1sHPVXaHcLlI2HayRypR
73vOfrYnoBDaz3E1HIj8TNs+n28IJGPgHHZzvgKjIZx28TsyFEqIe/F5iMfHTuiby+XI0nxEw61/
suIHcsMWHjGibwwJXwPJL3Zwr0PXTocFXHeBUdSg57LrQ312ftr0dmjsmbPgcZTUoAacnafOnEY2
LG5gATlSCYwt8N6myxe/p1tv5UAK/YHaw2CLGMqxYwWn9NpoBeMit0fRPUsTHuakuE4r91YPnOMJ
8KS4IbxmkefYdpYLIntPFlez5rIXD/MEx7lLu++DjYZX8vrqs29iUMuzSele9OYgeQxwZ8G+7Hpu
LQmEge8mCcwLC5qa1etAv2Q6heGDnbTAg43r6wsn5/4zNKrwfWl5aNouiXPvWqoObsKgpM8Magyf
xsbV4X2alku4VexgvgXgyrm75X7yaUkadjZNE8MYSgmuvfcZWRKoU9lc7Am3+5B0dJYUhzoq82nL
bmW+EdVQznsLW+MHp9C537LlNDc9Aoa7pfeUpw5JhGtKrfhc33TQOH8Q1Z2/xYFxsTw3RWfeq7Li
s5NDW79iKwdokeWtGq9ySWvgITZdKo/A5T3BWroaBD2LIjXXFhfV6xDh0b7MRf5m1WnIttyKONwU
UYWFP56nhvrMZiyLUwWMh83lEHN88locpm1IK9YjVKLx0sVV9B3dBY4UJLZ6TmPLUC1o6k6WeTdr
Ca2Eo/lAxs7jErtsSaK46d3aDx28FeM6gga+Mk93aVaA3YeqzdpfZBSCbyCxsmGbEWbRhaIOHlTm
jBxqmhyz36a1CJR3mcdAseOl0nh4+h5eUoB15Sywg79NonPrvZbUxZ7j5QJUHIti0sd+GfJnbaPe
2wIr6Nl/dJGbgXWScN6aPvPUPueOofbDLEVyagCU3+shJyyRugwiR/y/ZOQZ86B8JcK4LApXLAc7
bx6svratTL5562DoXhsVgEZW8gGH+wHwxG7GwmW3XIVFt6X8PfbZmETOikSTDt4WLxStfB3oh9ek
S0gV5RMk3J2ZZdof4C5MHsu3FjmG+rJLzXXSXjQkYgjNOVigdJ4dN21nkGFjS/dlSAkOnFo5Plh2
gXdLt/S4uhU4kH2tiwyIzzyTNrUg/5yD0UNp99KDgLX3p8s6MojBtG3aZM0hxUTQLQ5QWWOobkAz
f6w6Iu/mVL1a7gnnUKxLJsnL96tU1HtMvKO33tRAn44zJcU+mJIoPLDyxnYPA2oeTrMN26+Jqaeb
VM+Qh/2kHs9NhgZ8ge6WVLpmasLzN8GNZOE+kHNVnaCWiPmdSwrmb8sBvdHhyUkI3HL8XmPBJtGi
Lw5OJb6YlgDkntwgZ0jXXaCe1a2ln6OcouvRKodkGAbwm7kP6fVwUzycG04WCJmOxzJot06WBQ/h
SqjHuP80wc5C4QqkVJY7b4C6rHYYlwd7COTsw1TBua2QLIKp2/REFL4sY4w5JVHpPDNnlHCbJRC4
mONt6Ql2/guDzgSXA6J0kHeXsSEixhh3Ojb7DETp94Y80jsaX4iNbqR1iftoGt4Uyah+9BrDIV9N
OSUdQhcvmcj0rvf8Z02d9x4qaASNrwRAXiH6UP9X180R6E8Y7Ay4kJsVXfqzEE0mkVfsbvX6stuh
uvrvIRV7DcPgXFAsNnsFdeFZf11PTH77qKV14arpmqK4gj3gPC4+fNnDlHXZWxi/ZCF2cBr44FBZ
s9R3chL2U3VBCe78DITABrp/8k2kcYGCtg7L/UILMyu6cfZfSi7R6aYmKwsnGHcKO2Hk++dYieBb
0A0dliEI3OMOZ636RlC8N/tUQ9i6atKLo25204ChBIfpKde2h3trm+F1cR0Vk5yZYZIngxd965QM
fobpHHwXMcylnaNt8MWfgxBqDs5QOCVLNFE9WGGBoo7RE82upnv7ZzYrVL8ANR6xEj8DQ/vaRXaj
koFebkk0rGEy7eiz7oX1Nsla9eCMW8SuGDQzVEMdTQNCKAWqyGQ+NyYXos0e0kaRb6VHoCqu66fA
EBWCrlZT5NJpZJ9tHqOnb/rfoFd6KVlK+s3c1SQ4LXZBs3riPKmA3SJk3wxHg6xon4A6RFxtSh27
I2WuH/O0gJaSjWX+hc9sQthuneGhrxG53HCRZt6S4KCmNIjmqTwoP7dPtSvax6EIvK9xwnaIJ9Ry
C1tXw9gFXzldoOpN+gzLhrQPREbqVjtaMSwhKVrhWItP8Nj7oF/FfnW7S/FxD+eBVHL1To5CDvg/
Yyfe1o0BS5NA0he/Ww3/u+P8BzrLX4k7z13ztf5V2/ntK34Xd0Lvg/Awv0pQDzAWkgtS5HdzvXA/
JOw94zjGnHkBu6Kr/CHuQHZNWDqyy4QSy58uWtH/ICC8D1F0sZJewBF+6IUy/jvqzmWD+W/aDooT
8pIbeeg7aEWChekv2k5Eh1LPAhTefb6YdxB4QAhGlxvov70iD79/w//Tjs1DV5A+/b//+JMh9/eH
CficRaQJQkzOvz6Mz1Cbpqu4LI9KDAuyhx00D96O7CT3/XiJn//68ZClfnli0oPsksQoV56PFoaE
9Se3bVoNK9QADmp8qkuGdPxOWMg2VFLBjSIY5wxcvFw9ZqClGlVSL9mrnMAwtUAs2sTAtYBCSVKi
jwbHtWS4sSI5CDEtnbyqZJ7QVzgkbYXSPw1O6jBcFuU8hLtCJtlA8lBQSZHiOYDgGmyrrDYzGyfl
jLT0DFTSkhxcVlwyLD+CMY4pUVchqsK1mQC/fvM8NU0ITbxFZmYvl9X1xFgaAHvklNgt8boFCcFW
9s0QU+K+oQsXXNEWzdrBNAjSIMFeExP1MB7tpIVskiMYtgx+ZF61QfoaLvOwvsRoYybY2t4LyNib
gn+3NUPvZleu0FEAeWla44QjHFXJkEkvvntQnAxhAPLhyZQRN42uiysi2GFoa8R/GB3VqV7pT9u5
JohagOyWLCBmtAIFLmTkKEDRSUfQQsUR04wMxxyM6I3GwOSYRwlSKj834+SA+K944tyVGLib6yb0
6s+iqTUgqTKpmO5hm3d0O6CfZl9wTTb9CWPAgiQYm8bvfi7lYGgRGFr/5IDZLTbarr7ZLTognt2G
3pxscZhI/6PwesXU0WYtq5o4KsrvXVbCwYxc0odXvOYOV2BPSHNQqUryb3Ply+BH260YhDa8zcAf
sEsImutBU3O/W4OLCZ4Qh5jke0WGBrMTSdL8IPxmYX1etZ1Gk4lqRs6bQswM/yau0hQPuJ2aJ7XS
eXCOYla94N/dSbUeq0vtsOi37Tg+q8y40W2txlY/LSW2zV3l1JV7B61zDq47jx7MLZ4+xxZg9H36
kdbVAaDfyD6g3n3x50lgywndojsUPQyL62jIdHRvs5xDP1vFVgH5KLsEJakIw2E4sVd1DVJS3dDp
TetPBKZfoPYgS9ScGwCw1XSzdIfMMAS8JVPgk7Y3lRjdJ/KUUcXEKAUE0oZf2wM3Rz+5M9mgHGAj
smqeEX6L8S6UJJM+CtNHTbWlW905OenacPwGph5GKtnm3qXUs53YVgFsmVMCDLDhmuIWYGVGEjBY
cBEwGzaZvp0yMaO21MZNtCFKXLj1lZSrWk6afVx0LiNWsnfLKnI407GKvN3cj9PIVJ+tK3LlqvVc
enRZ9kV8VJ6KzFuiwb49MtemMETXxLTTs6msYIXqOrorx00+1tWXDnPccO1MVSU/UdIFzJ+hBf5o
uhsROBSf+IjWAjLho2j0+jRPGAJWVqUjltfpWdBKYNTzkgywUO+4ZnUUibOiBFXyCAahtaT0VIxb
+R0/F01lp9YHYfhxZER3lmfdWVJKUxEEdhd1Bh8YREzMvntcsG6usMob9LaY9pCZ6aacYKtg7Myj
7eSpmWhGx6U0uccMU+ChXHjzERqA8BfjT4XWaVE+A5UdVoMGexX3Q+zeUz/uwFNwWsfZg7UnQGFk
mCK5DRnsVVM6xcKr4464O7hweJ+cytHhVVsXqJqjZGV4rgZlrtvMhfpXCX4d4K9ZlbJeF/4idyRY
Bmp3VpCR2Ga7gGMFoSDT2wvLrcuEKd8y8hQmuWYdPGX1Y9IyWVH0NDWI2xlc6jj/I0H4/5mn4K4C
QgmPWkAQCIFWBn/KIESkZweSFgBXKMfAxUvsd9nU0Vp8/uv716+35T8eR5KXibhX+oSY/nS/JCkE
DRUOZ1cpQsSqVtNz2SHX//XD/Hpb/uMmGQtuk9ipmEP+dJOMS2r9CEbnGwfGZHTC/XitXfCxJjQ3
UGIm//DXj3f5fv+aNi5PC38ufQnk28Bp/69+VlpZgVBHqAwIrli6CyaKDYGzbtfGwHEgwrANEIsL
e4Wdwl8/9OUV+9NDMxNwFbmYKOC8/ek3h0o8RRQvINSGab0v56o+DLoj2gz+c/f3H8oPBIszSbyO
8Nivvzxu1mEzhTwU55Pofvaq/AZCoL/Jsv7LXz/S/349L0/GDxIRMw3KP+f4qFav+zhYkTsgamvu
cIonlDbhqxC4W2UHjRDbaH6c4Ab8/qv877jPuI8N8D/vcp/H71/bXxyNl3//h6NRfuAKGTHM42ON
YAvyN78P+773gY8zoSW2vGSycDz+c9j36ZvFl43tj48E1D/BX/0x7CcfeAtJ2GzEqryAG8bf8jOG
v43Z//oQxAHvSnhsYcLUIZKIde6v70whEVTXIXrtzTpGH3M96RiLsC5L19xgfs3iH5k7mzLfYT+h
JeWLGGZoOvssZcg8oopRNWhWWrsj1yYVWkzTwNfnep3ka3LVi7UutqkKgsG/Cyy9if6BGm86FMs8
ZN7dNvg1e6xDoK62XQFJf+ekQ9SXt2MnuIcTqw38O1alEd96dIp2ruCNuIyXBx3hhLnKUOGj9yzN
y6U64BpG2zvMMgir+BhXJph2iJCx5HIc5NEe81citq1dgYYVCcSw7kp2UTdjVqKMLLuwYuuMNVtm
LwB8h2IYarGcbKz3AzBjwKKYx+gkrC+/yzMr0TD8Xra0Pd92lF+Nh2VZCg9FOxdtcYiR3TGerNK4
Gw30VG271tAI1pUtK7BVjE0HpwV7y07xDuEoLtVwq7tsZZMZzotmr9iXlfoZgFzBBbaGDTBeF/S0
fi/HNdd3UZZ1rFzCMGyJNiymgnptsa6YDU6lgDlRy0u7qbBSnoYe/OvPpRMtEZDCz5Lx2u2bkT7F
OcdXvfg1vikZeN3nFHwOFaRArU55CpJ5YzOXvgPUEP0w6kkSrkjE+MyvKxw/9XExBNfaEVWFv6wd
g1vbSHofdLXSUOFr+mnKEbAwulnrDIcqW2d+PL9eJ3ol6LVhT9W2/vdwiBNw8dLQPl7xBmZfO+YY
LYdpGdozzWcZir3HP8xSDOdbnXaB3MZLif2JQ0g2nsNodj9LDElyIximcqZUTw10Ia5NjFMM0zu2
rgSiSNtFFcYEdwDVAlrYwuBLhgu8yNNQZy/+8hXIRQ3WjLrFIVZ7ySYqhLdBU47dgbTLR0p2rWZI
bGpaEIHfinpiUab8Ud4TCS7AnvsSRt6uoqvs+5wGVF/GUUu0+zR5oQ2+0tKhg1eXkAKVqJN2VFZu
k5Xb6qnt+jUor6ZqTmGaDIbi9rFeaQa1mQr8Ha1ZwX2bYPbbGxZSLN7LjB9qLTpFu4QIW2IBRcoW
cWkStXAcdUKWZHmZP4xe2H8Xo8G6xRZgQYRKZFpDilIuWusSAbPwCPA98Im1L7xreRlnsDv4Q5eS
dZkj5+He5BXfmowAf1lOqSEuNi09ga8RqHJCA1rPptxPr2YHD+kuK83whYOy+xxzwv+ycgJ8Udo0
ZjPZoL2pDcVNRxnX2Xwz5vkYA6PwCSLiiiIKk4+RFXxCSt5starFvCHuHAMBbIZg3WkirSz+Bpfj
oaTe40QgjKgU8PzpiROteaXgPgerQtUpNCWS4mbbshmB1ZVH05sWXGI447OfPCpXLN2NWZ31AHms
ll9sznxdb3rOofZ+cH0EMl9lORZYf6ZTbkMqo2/PQ1REOL/mcgl2ZeeHw3OHVlLfttnA3EfJRtck
gO5bcr0bPyppNaHzqiEmtSV7H6+fhypx8ic2zETWCHzMKefvxUeIGIm4CC1us4CPqbfpfZMiUwJ8
K7bTqsIM1Hmfx2zlqa8kniFm1zMnZMCkwWxCLonebxJI107miOEEzl33t8sI2eeaz20en2fRtZIS
hETbi4mic6OtA25ErtsB9hm4RVxtXfbND9x8+mITLDObcE4BZ1IG6TmfWzmV/pLvamWo9GJnbhfg
lLmIlfee+JT0UVWF4c4HM5uxFCuPyYwU8AncDvbJrGFJAfNHfJrJc9X/j70z2Y5bubr0q3h5Di+0
AWBQE2THZCOJnURqgkWKIgJ9AIH+dWpUg3oKv1h9oK7vL1LXkrVq6okn1yIykUBEnHP2/vZ5ohPX
OdhiaFtg7v1kivLOBnJWbcLBqBxgi9JaZtrmgomUF7hnNqk1yybv8+5TpqHAnw+9rfqVSmOpo5RY
M9EL1rZE4To4LRtSUeHecIiRBvVNFA2/fteH+yJxbLmzGXw5V0mpTZ/Y37i7DLBjgmch0htsdmlk
0yGcFSk5TTaW7+KBVgTTAtN+QAYnQSHF/UTvwpTlO41yC140QhLQA+H6SJqpB0KUEqlBCjiKqrjA
EJMZDP0FADmjcQgWIuM6fzcQjcRmqr0u7SNMXfb7ThfxfKCqL8eDnmX8AdSVhNkYkgVxrBlv1RtT
dM1XLYS6E9VCDFoYZv4FacTqImFvWh8N02R4U3ogqFJ622ge4wWVz4jU5pgKze5Zs+/a29hiUdn7
zNuSPWWqKJJNBm1M7pe5Gx4MushPSTgF+YXRYr/ZZ3AAyVogvJTJKOKzdWIyjjwyiY4dhmCueToC
d2u3hI0GeH7zEg4snWeIUlHTELEOOh4gWwSz1Eu3ASrXM7I2GNhi3Bg/B5zNkY62oSSxqVJUNGzf
Hasqnm5Ac4FKSbTFpH/KtIBZ0LzAyos8HteTvAv1uE8y5X2egMYQw1LgeGoQSVmdQm0LQvaEwLNu
uRKNpq5FbedgH0amBLgpxvDQhJMAmNyO4pqwOUUHaTLlk4iLJgBV3s0Q6eIq2KrWRgLgKAUSqoc9
dIrZ7apYhw+bkGiDd2E4BHMUGHP1gL9M3YyGFsFuorpgOkiBSDBpA3MSBnpSWfMtJENDbhVBk8ZJ
rG37vSvcSUe6QRX8vpD5Uh8zQqPrDYcPCQrTcO4daM3pCbSQ9KvHr8wNLTPHvhs6hMi3DDrD/mCI
jADulvBR+5SZz2AeKn9ompMKUx5rUFiyLPpugzypE8z9jcvJU073hJuPUchGdAShb0YzXC7iNrUf
md8k143j1qiGpGWioZZxuUmLnhlfXTdlv5u511eMKLF7xGPrrxufbG/EaJlPOJ0RR7UyQatFv3L5
UiAQZ5n1yjJDkV0QGSP9yn/IJ4c2M+c4ys0wcJwzOKw5v7Ce8YgZnGLGnQ0D5uiV3AgskbCeyCtx
hwuZWPAq21aZxHd1aMv8OuRQkWRg4bfGoqw0GpsEUTXQ4pTluCv48Jm1NI94LJgVQQzuHkKr7k5F
68hPROPVV5YUs72D0+WSrafqAZ4RfA6c1D72UOEtGKXTji4L8/syPAI8K5/RLshz7Xfxs54G867n
6KdAYjneQRQm7aaWgIcmqskvto+dQS7Y2A+CziFap49mOupn6YV1/KlpMzzrjanKaRcOubTvp8Iu
h5ua2AG/2iQS//gBL7dlbo2CWsH5RR38uuRfSwDoCWAoReDahC+sQ4fvxZzh0NAc5EtFkhzVkl9C
FcWutkx9mSJuYcrbDLSMvyuQ/oPuv03FS9Vh0/mEWU274fU1mZZ4A0EaPtPCHAm5o4LDkhsTrpkJ
5QSDzt3Pr/fatsV35HpgiSzHXi8o3l7PM6aMTQGBHdGKl4L9Frma3e+sbAl3idGR3zBZw9buybp0
OCN+Cz/8D3tEL1f3ESfRU4FTBWLnTZG15A3dXivn9IzCYUcGdAf5q3r6+Vd83c5YLxL6Dgh614St
wnTpDXIj61QlJxbzyBgQL6lZMPHTDradJB9qDHl/1rd/8fP99bUE3RO0v8yk1kfqO1ZFbGWIE9Na
0LUrw22XGOWnZgzN877Nev2LjtRbdMvLF3O5UEDNi7tvBaN/fzHDasalmJSgpmH1EdhsObdCJDxh
UsskpCvGneLUjQ4AvKtfOsEj4FKxk07DgVPRGmTfcUnwbboHVVQz/UnVzr/4kK+7c99uPqMTPIYB
PwFv1OvPOCSJQ3gZNz+rgxoYXEp6KhHo/+2w/EkrY9X58wn8IbvhhnroVYPF4f/+rcFi/YOmCo0L
EhGg1ZuYlv7VYCGfwVqV8DQymZiS4fBClPqfeSoTTpqmlre25WhB/tliEf+waKDBDeBFsoCV8UD+
hljeFuta9l2LxWboSEfOgunPsJe/t65N370syiTxz8+e/TR3xaEiCunczyp3xqldc6Bq0RUsD8S5
z/ipsQSeSz2RMzSmoSQ70CqfoQkT7YIJJf6QlFP8MeOM/lkiEr1l8irNHQhBJwHb1aBFkYlpVzsR
Dt1DTW66Exkjcu3ItCXVamiR/RTl3tC/B/jHgVqHsiOii5h2JFWuW39w4FCAu25alL8zp1UCGbU7
f6niubU+WX1GflCrh5C+CwHv04UI8vQYchwzt0xHRHNbWaoGDmsklrh1DAIzd8oygr0LtR5EF/nc
027wOwHev6qV5ez8USHQ9Wtp9EcxWwOZxMxmsXKLysqutKtAnXfJShfuDVecm0lSXpAvmWNu9OtV
RDegeafK1e0jx3bE5QHU7z5K8jp/X3vUGCM9ivTDgBscpiDhgbQYKLyccoXRtwO5Qz1HbSKcfYZ7
pC8N4XbpMclFGMS8+HxOVRVviAnsbwrLQ6Ie2py1YKHN1McRe+WgnzCIwtCyDKFuPT1579JqStGP
apkybWXwl/SXPrNw6AxpTOsBdugzjdjkDFUWZz48Z+Ou6RR5Pw3BmvUesRXam6BMntw4JlyGVpMm
gRrlNMVFWVjBfoYK20VjlbXXQW4T2uslIS7OFg+tw7CHAHIKO9RixzD2FvMwZxmpdguFUZQMCtl7
YzIdJLgoTp4hBSSEWeYdTwFSIdT1grIV62wGjQDxy9I8aXZpeRgpUCCmdhy+qJ6lT6MeFwcK5kaH
txjty5Uss6a5ZeW80GVIiBVIVBPfaaYUiIaKzH2g/3mWhlOlDryR6LuquM+v4ZLxxQiYJz1gxOBE
7eDBbwo9w/zEmVvXZ+tZALgD4+spsp3RvxVOT9LpONNhi+IOjcLGaZPySTRCs4EvbO1bhpiT4jza
JrTu4B+8o+OXfl0Aw/gbXaX1JZPnlPxKvdSPRZCMZ4mUITxmKnOUaSsyifS7orrDatI9ZgmDqA26
VP+rPaSpPs5LmD3CE5MfcF6h7mVEnxngfZ21fJSGATdagaKmGmOIB3jHxS6QowQ7ouFa1fhmlQHU
TlMJI8Gj/wAdoTLe25XnwoeeMhynmdOtTH97oGJtaVWVpqSH1RvTNEYMjp0NB3eTtJde86s2nSg+
E62V3xtdV3OwSPM1kpFh2GMxOyU6qjLothlNU4Z4sG3ik6C2h3IXJvA9NwFWQgbUVsZH7QxbXKP5
Q/QqFtU90mcKm53vDqRaLHQEDuE0wOvmO/jeIRhNZOkzfDG9ieNOgu3tOuO2a4h63YxDGn8tTJ/g
u5khXXu+LCbqhspyYEYxtiwvl96QF26hjGrLwSz7OhEoeSvJwzMixXPfRp0qS5K2ddjTHZrFYcns
odgMrVk89L1sPvPETNC9mavWJxUrCnPABMqwr4HCY1FMxC3RcM3IWDCYBNigao22syrjzF0xeejq
kLXQ9hLntdXTDyasUJF8pmUFuqSoWn3iL363sqwHOKaCzIVDRYG6YjFy7yDTMjRORO34f4zf/jtD
+bvtsC/++x3++p//u/7bTV3+8//8DT7E3z60//y/1ZdUfX296/Mnvu36/j8QJiHoYWrnI4myQrbv
b2MVwX8B0cmWj0KFM/E68fjXnk84tgvJmDkHzjmCWvhPmtVS/q+/c1YwwU2sQ08it1fGg82E9Te2
/Zc8pu92fYexjgvDMlgjdGwX+unrXZ90VvrLDa5gZHUodtQRxbCeNqML7qtIW9wrtpFuxi6D8u8D
9Tz6JQg6xqDSOR2kMeCRyv3y1pyS5oNHTpPFTjgvn0lLM7Z0cOsbVySdHX13z//iXO+uRcKrT033
hlOU4ETE/4LLeP2pc7emZerfDx6+cMT5lvVBpmDON12us8vEodElaRde0iNlylMi9H9fBKJ5JsPc
uXAKxz11CPT5SAwwnYwJ+gqjpMA6m+iL0oQje+J+KFV1w7Ni4gHiYLTroIWfW9xEdo+0ML60sTd+
NdNBXY0Vgahe7wyPmTukFwZqxd0gqW2iFlHx+VxjPh9oi0RMEow1RCLXCzawRT97eRxsFPX7uVOQ
xNkrbdSbn9+o1+RGyLe2v0rxGMPTnAuot17fp46UrsJf7xP6VZKe3smePm3eooex/W6OLKv946f5
78rAysCJ+N+vDDcP1fJQvVFTrv/k20qAZpK+l+OZAg2BzxmfR/aPAWv4D8emewj7xWK8T3rWnysB
rzvJ9vQ8QMYEvk+VEPAH/7UWoLX0xToP9VBgOoI/8jsrwevSEIUDVSFPCyFYnP5D9y2kkiOZnUDj
zug6TTn7btigs2qAcB6+uyt/8e6+rsnX6+A54WkM8f8i4/fXV/u7MgPu4NzQnCYOGr42qaLO2H8B
Dl9/YnryKz3Dj9/Jt5C9MLZGjgJdZy15vrtWbuNObeqR1QA/x47usIoW2ufnP/9G62LzP4vRt29E
fw9ELM5XIsn4/b6/itRkKVHW8Y1A4116uqHwh+Yn3+cBYCzkmQAnf37FH+7hSqjmgVkfFtf6Ni1/
9b1coiJbWpqY7zlyFWk6bSVHohUhkkwn/38Xe3MTG3NextkhmLyxgnk6FNDlbkl7MJmgsuh/ax38
hy0o7iV9PTYhdPEm6mGekzf3sjPNqgfCiX6+MS4zRY5lMnrtL67yF/ePlt5KskWdZ2J5eX0VvGKi
syXQxUDN2VkONO/Q5ihTCVr9Q1z+W18I4Y6FBGJNWPTfXgrQZz8zqY8kUKCjx5fZ8EKPv3ipfnjQ
uW1wX00WC4cVxn+7i5e9VzDYX2kyrkXmNoWaBcLwF7Dn9Sj0+knnMuwkDMoQQ68ykdf3DR9t6Zsm
jgaSgvCvoGgDxMpNVLI7gE6l4PMXODkXavCah6Q1svk8R+5JHHSzyi1LQKrtjU06H4FPOiQjh+kG
fsJ0YAI1V1YwRFYX98xtaEYTgzB1gh41w/B+w2rUMtvxzdpgSm4lz6MGGbJl1lpTJQ5Z+IAPF9P4
UjnpguGs1FdhZjbNMU2XhcFYX/v3Cf2P/hcnkfUbv3r3uSOr4J0feD3NiTcNNVaDBNOgC0tqzgMU
n+g+GRfVxWWNw/dKDL5BBENv7fVkej1woDT8rZ7tywuDpg8WuclhcX3AXv8knR5o9cHgZYJh4M8Z
2wn9BSrd314DHBT9SOCQANMkerPEoS41Bt/086hvemz1g+2dUdsNW9h54svPL/XDarrCi8GW+Xwt
+8cWeCaYNTKwwD+et9WTPw00AyrP4fjJECS9rrzY9n6LnPxyD12Tt9MB8Y3KzntzDw01pXUacEnL
YkfqUTPvEZTPv9gm3r6jtole0aXxjSsC2rT55ioppE9MMvH6jhpWvsXqozH1YpwMfrE7/Hghmrvs
CuuGZK+PxetHAnuxplWVMYSyhDy1Fo+Rq6un65//Tn91lW8HhoDWNyPk11epp6qRcjVsB+HkRH2v
sq0T0EX57avY9ET5YbgKkJE3C1s5WrShbMSW+LLKs5pJcLQMhfHh51dZb/33b7FN/3TdblZTCiex
t2rELEz7JknBWWM9wjJvEQNu9Pb8ZJVPNoMCTEv27udXBGry9pqc2QKTw9bLZQWHt1enhmoSiTcK
vZo4WmDL2qxob8qyMvpdwGSwOgZ9KD65mCli2O8N6WmsNGgjoaaTz1mq3o0sHObFiWT76ncDHY5g
24gkYIzfNn25S0GABzs9Zh1Ojb6cH3VoYfW2ShvsVl63+fPSjIW7HUTX2tuA2T1cMGfJIIM4nW6B
vVZJceqhPIXIqtBdR5azBMwFM5s+ULFUalPhouyQ6DjjtRdO7mdC5hnV97O010ikmIbbhOrmpLUr
jJo1BsxxBcHBBymQ4nyd0W+DExltSB34Hus2wo7mFJvQGlYCEZumuZlixir0Wgp5VwQIwndWiOUF
Zmyj6m3RWG2/04EsJ5R6FsIWXAKMYIm4sPLThZiGcEManvA/FxNx4Jt6CJCZlojXwX0sUu4Zr7fm
RbC4/iNYP6O5xRwaAK7tRjeB7FkDDq03rYU3tAAEJ/rl1AxpbEaNR5/qky1XoOsUT6y5/lKlCveg
5amDhBkLTaGYRkC7pS43binG1WU3o/6P9IghkRFewCgoVmhQELgPk3+SaEeiLFEVHkYeAvAFwSAe
O1nK8SNSh/jBrweUbgjLERA44G+viMkxnqbcYnzdl2VzMxAWaTwqYS43LkcSnIQaN/NJLazxOgm8
ITmqbGRySpe5XKDthY1xS47uhPnFSC383Vp+NmaFgkOFtrpvEgIdQEh1vk622Yg9BiNIjue5qXyt
SGwtR3dDhGYS7LGowykDt9I3zindbqyBbm8Mn7tqMNVnPy/hTTLui+U+KygNDv2CEXFviAKpcaMH
x9gbOkH0V+oFjYwBoNom3KhBzx9iZflsQCIHjCMAgtNFT3jOw9xxMB7SvYZqLJruyU2Re57pEmfn
MfCaNY3QLJJug923K/Y5Wr8P3Hcr+0S7BZ1AC0Gku53bWuuTHisRsgB6fBbK/dm/o+MY0xgeVHZd
GnPqwKJT3NgqLJoB8gpa7Cgrh8Tce+aYOxui03CdZSRv+c+iNFe4m3bc7Au8+sl4R+c489G8IX06
pU/ZZefYc+mSuAi91CNU6jIjKa3tF7B+g5DLiccbr54Ys0Mv4LjYii0A7AkMibBSdTmHo6x2qFph
W5BVCXVv8CSU3dwqoGBU8Fcs5uO9q7cNoW63IEHcZusVqqzOaIsSP6nCxU92npO6QdQOCWfg2lVp
eQEm09YXMk3zssKm7o+Je9DwCgjm0hS0UMLqlCa4QvtUTJDVmVtUW+50np+Gblhm24RST6NhWOrP
85DYxzIDWvuBJUfqvc1kXs5RJZWHYgZns9feI//uu+5rm/YUMmTPe5lX+7tJhEmQn8i2Spf8I3pQ
i0SAcUrfD0NBvpKlMnch69VHVpiEmEzzZhyjwW5x2ZwtosTuMRVL8QALNAswprVwQ5Syw5swWTWB
SdpPa3hH13ycggF7wlhOCVST2imqfT3imI9GV7RIIlZHy8alTAgj94Xo6L7QHcMX0qO2DHPcBMDv
7RMkcl677V+YkePCeGLjDE2vz7p8pShXnFIZbkxDEl+4CefUHerLlQbBiAsE5bIK9pCsmS64F8NM
d+ags3fGVLNle87ojbusS7AHpYFGYQG+B0gxDuTwQwHyABVzZ/HpM04tuIt1Vl53kxeMV6ZIKGMY
tDTTQXgx5t/edpnlg9JvSO9Uyrw0CnOJTxVBiooXRSUfMvBH76nI6VB5Q5xe8zdQO42I3ogWaFNN
bi+RC1QVM0HQiHDFGGzGLJDWcdEmNH0masE1d8oG4GKM5R36BT/eWLUovnZNg0mwGm2PSnWJIUSx
6FTpqVMH8ToCn3uUS5ozhIOHDYLLYKhHwJk+Hj7w+zeOlXX9foLEYB47y2pIVmX6c2GQAWkfOp0m
A9UIEc68LGVYoBYTxUeM1kSiwTC3b0hFo4ZUFi05wC8JpYQmiNDaLfMiHhRbp2JuYacouAy7/lzW
MOaYh1nNMSQnDnmwphKiJdizWtPfXT4amFGcvd1JOW5S0Y2kivuwMDKzUhduxhgPeo7Zm7vFjgnT
lGaTIObASZ5vprbUfMnOS277TCNZLYn9aTbmVLvya8qwo73lYxLO1xLRWvAAGZl3t8hZqLOuNP3+
LIVAozal5TfFDpYGOkTSMGX82eWf9Vs49L46WhoQL5KjYBm3oeiB1g5yTS/NGtNOrvvJ9eTOwclP
I7K10W5hKQGkonMD7CSKSSTLRAcMmgc0t+vToKhqwi1Vgwi7thujP4R0VMz9IhE6HucMRdl5lWNw
OgtYeED+2e6c7WomI7B6bQbJZpQPXj4ey5Y9ec+gZU4/9jg0AfxCzAb5iK8tfoeiqKtgWOZVa56H
2m8YpTJ+0cGllzSqfYxlTd7wmMU9MTdO7pVEi6D8ImBvVhATtTWjBc4VlEiDtcU6oXclb9s8iTHF
G2KcN4sOyHIt0sxwI4/5WYHEbU5ZUkeJ0Bg1YZ9EjSvQXhtp6+nTjCnLyo6xQ9jwfYpXlMFMxYbK
2cm5SU2nh61JlAQveEHtf1K5bkgalTEszqYErWofgS2Rm+eBeUTcL8cRCb/DGpo2VIO7SuTsYRTJ
+IcKkOHDKQIrlvt04lA2E9C4bGQVjkjl6f+9a1MvznYDx5aWzAD2rUOf11lKOIqPV5RlNmA8JpNb
uBzY84lJqeIzzGCt2PPu0wk3TKbdW3a6EIOZsEljoFHEHNOCaby1MPbdStMCgrk42kP/ineV6NK5
X+9v0Rgfy3LhHQmKAvVb5hUvOuQE73AB9/jgtl1z7iRGTMNQIinb1aB7euagzvyx14PxHoVpILZ2
2IrngB8N5GVDfAjjTrhXuyEmZT6mql+66Rl9n3cPQVUMN5OcJuMAnCSB1CGDeY6GxGthH3P0++SQ
zfAl9UxVnecECwfMeCsCJQT2wfnUIfPSJmjKyA+1GOsev2hageHwLKzRXiG9cW2zMwxuC1lFzPGY
BuspNe+y3jdCEpE9pDvh1Nrl3qh6n44DMn78jaXTHhEDM1HWrQVBluEDRb1fFkga9LB4XtRpwugg
wvW86R7y1Ru4PfWj68djdmjApdFhYkU1NzXhES7mCUP4OzoLE9T6ir7OXiSD9t95VcYeaOVTsXP6
FEJGVdjN6ZJOkgmNU1s3oqth/Mklrx6Gzq+4P90UvmzELbQ0JBE238elWde22DwjagK4wnRjnKe+
aRmtVmnhVpElSwtGWl+ru3ZcPdCiWEqah1W+IkKCFkGsJRYPpKEp2Yoo/3Pap36gL3uHh3xrD/1s
bgJYDogQtQWEiwkHTgBPaPej6s0Eh7LIirOB2ibYe1qZRdS5Axnaok7ny5+XUs7bjgGFFEIYisMV
nc58/k2NaHocTiHowALpOPScurwca7JkHM/nddLGYp/KzggPiKWhB/orFwoxwTJ/WHCRcJZnHJLv
55TFZCurYmFmPJVuErlCdfWHguiz6sodEBhsGI57yz5AwGsfE3Tm911tVAN0C1bDS0rtJCU5tcKn
4CCJvMcALP0ba/Gdo9dVwofsp5KPrp1Bc1ycOHw/F7iSDqhEEnEwYnyyEY0kgSWmRX95//N79OMt
8uwAISObFW0VvFyvi03ZSBUnlVdFQWXhZxVLfBKHmFAir8zM2wK48M3PL7j2GF5V1LTDAzSEvh8w
pYPp+fqCw5z5Zj6DoSEIqviyGC1YMtp/2EIXyEW/fS2XnhETEsyETEneNKdy4UCTdzFPeC3juoY8
5X2xLMlxgUz1i7L9x6IdbSRTQkShDCDxvb3+WmEVp9orUaOA8LwL03y+mIO0/cW9+/Eigonwy5xo
nfr463//rruPtgiI9YDTp5R99lxmtvzQlmo8/vyu/dVVGA8ykOKdEf7b/k0ZQCxzKHIiGRYD9EJ0
QxaMicPPr/ImLJFGlL3+fVoqPqlknum/eRA8Yeahp1sVrT9SvYNvbU4cES2Bbhy3rrEJ+rniUIb2
xh8iMUEQuc6o5RaIoxbKBnueXRtipQc+Ye6t2Yf9l+T+hviZKdz+/MP+1S1BYRzQBGSmZjlvbrwT
KsOlmubG+92VgybsyETW/8U45S8vYmOWpJFKK/1tG9AawsHu1Ew7E7BYw8FWtTjGlUKa//Nv88Mr
CLWEjY0LAdJFL/2mwZSvunroXeTvIuTd46HryINvAmOzuGPzq0HzjxdjurnO2tYZhIkj9PUzK5ee
zpWHi4MOUrtbCtKWij74CMbO/MWP9EOvjgUMKSSSSCS9Jh3v11ey3dZPmUn1EU9vH2GOGo9sZ9n7
FI/gBdk1IYKj0Pzd935dNWHX0GZfZzhvUy6ToO1taDNctFTxFoF/vbddHueXX+y/s/O/v1Bu/v3s
/Db5IWxlxeL8YU32/oHEFQdFgKx6HdYxg/lzcu75GIMDQWOdUQtP+L8Y03Ck6bCjY/fX5F2Uzt+N
zbEmc2KAFAWz2ncdxCW/IaDhpeWB+36rYyZPNx+NBakvHPZXhe73y/VYzJlmkHlFmbtUxzbt6MDy
fMoRmetkXMxJe92IkW6pUa+wLqU8+wJOVmhEM8Tfe0LE6R/SITSzqLXAvRw6uydIUc6Wj0bVD3H2
FRlVXaTLZEE276E3JFBgGe/Movbm4xhks4+iZG1wdGEa3wwdkS07uwk4HHOAKx/ml8ZIQm5Kc964
ZiPjgyPNjs5Jbi1DfBkuC0tIAXCk0tYe81ml1IbQB9RkMqZ9YhHny9HqeiRTtzhLPE3TaxAlLic8
wHzUkQaS2PiwH69b/NDtAc0dBM5hJOkdzKJdy92ULygJkrSDTWQOdMl4kyyiwHvDd1B8Vma/SWxE
uCAW4+zZpGFx14i0eZdPJRCixIaKi2oUVDJNzd7G2bcg6NmQP9c2exaKKSTeXggvYi1MMmxvGCh3
JefOk5AE5uEQiyz/QkOqJVxRLQm9s7grrP0wms5nJ7ObW9XrBIkxZuV9sMSNv6sTG3vj6KrsAOCM
+9GAWQrPstTy7UNbQBu5x0maf6E2K/AbLs2iP6XjOIb3NiC5+2wqwAJmiQOPd8YiRt/QQkML2NL7
xBFxefCnlOeEaPSZ1KsyteZVdDtNGwNiRr4dvWwbj3aXbf2ygtudl05+3kJpZfRK5x6wjt8sxEbY
2NZ2zRLq9yNTZbzfPPUSrs6kkWMCDYR0jPdq29Dnyk+okNxpOzTMWGnFWdgDhdYOriTaJyQR+86E
1c2qiMDg6bL6fV7iz9xASREx9m8oj5GAnY6CEWExRBgQMOa2rARlTz7VY0jKHMFUUTZr+dViN2BQ
mzAkiDCaNAjFY1LfN8Fo0MkMgf/BchnH4F1r2yk2wNAI2+1Ep0deVE6WP1rAgz5Q9BTlgSZq+hTo
bkSwGlYy3Q2aEjEtfftq7CivyJLIy9ZWOxpuZgB/vY8dQhtxLzbx/ZxDsX5OyqbwDIajYumPSQop
YNWHTXlN2J4n1pZHGGIiLPLgSxL0BFn05JTog+Rxg8NoIcAuHPLrdgkGdu+Cjp9Lu6juh7uWRthF
WJeWOpgL6aD7itAvb+eXxtBtKh83JALuOT21y2B6otL2aTP0nWd/TPwUTk/oK0n6Bu4A77hgJzsw
ZukeUan6N3JJwWctuiwuEXgxe6Gt1WFnDghSPuvoR6W7GaXtia1s0CNtH5IntHjTu2CFEOzLnBAS
t8jb8VAiNbsZ0cf7TFfs8JlmX/4ujImSvPCNoNEgHpHTdnY63puDbFm6mrCfdy3DjY8j4azxVtp+
6W58t9n1uqnhP8uswwgPmue8rrKmuaohB5K3IRjd7rKgUveel9iQCJvBuZfUgZ+aEhnipsReh/gs
F34dBbEpPozC5rnzqEu3+GY84OChl98mYezG79AGARega1SQW0RAxGFhyjTti8BHa18YnLzhUJNR
dbC6bn5WtUO76Nzr/X4Qe9/J6WlHsE3LK1TgyGZ7lY8PCH/q92TIQvNOfAmjv6O5hs+z68uLjBAW
+aLQdw9O1czvk261lMW9SeiNF1aOS6es1fEm9oLM5E+nnGgrV2b60jWlMHYtpFfk5pBXYQygFdBb
Y6QHfcIphr9Tgp3HrtzSiKddEEws9W6cjo9hkLndXnRy+tKwzt8h/PQfOYRbV6KSwd7RFE872hGL
/lB7ygVRrVGRnxDPGVNKF2n4hRFE5W1rVIXjKREfdDzmZGWgyiIjPs4htQPYVeMtJ1Y4wIv3YsXt
mKasTSI+EvGWcCKXzx1ZjtDH8GQuG2KDoJrbYtEjtEWbiMppBs67t7Urky3hXkQTjUTyoLKwDJru
fW5B36rN8SOAywn0uaeDU2e9BVAfWoyZKM4gw/73pPQtjgOV23fH/B8cRterDvhvP5Jc1n/153Ep
dFmw/DWdbj0tUYD8cVxykCCuVBaKckE3YD0U/UtyDMkFBSEyeGAtKKIEf+4PmSH/COYR43E8SNTy
9MZ/57j0+vSOhQTxEBYjokJMTmgUDK8PS8iG5OS3xb2XWeaNh4xsV01FcUrzBZizGzPep9H/Kw0W
HfhXZ7T1spz5bDTT6DxWoeNavnxXUnshkWFzMXysW5asXZ8HyXQgvi2+Y/YFKDozBw5D87raYtBl
4aXy9m/sdTWGPTcjDgMyduQ8iV/OgLNnHdTLMj69LOm20NMTNDeADyLW5h4hHn8iI/KLbKm+m5K9
6gEBHPS6WyTrvhG/bCHGvG4n+cvWooOcRedlwyG0zdMHw183IrrzwZfVOJ1fOJSSAc25ddsqWz5L
v6kNDpPs3AMJmc9daur43v+2+2Xf9kKfu83OyPSTYPAdQxc/pSsiXF0cA85C4g4/CdgBizXXJFRq
koQWbVVg9+GXsDYAfNQLfG18KLX5SI8tu68lXqPDJFXrXQXMNC/cMRiTj/wncp6iKQiXlQ2dOgjI
e4t+tWtlHuSJHq11UNgSPwwCC7Rw+LH3oXRbodkQURYZEQgtMo5K2U5XxCuTtlWbkOtZf0y9Bb5h
njQ8VHrrh0uc4JSEc3zoJ1KVD5j5jYs0mwAU9vbkKDJf2X62JlKE9/XYjuQ2LK2yTqbEkATwrh3a
iCI8DHclnfLOjzzAduZG694dLxW8WXkj/fLRbkfFAjgyUNumoEYZFS7is1pPX1GWJWAzEq+vAb95
vew2MuxLRjDLml7N6avISeZaZmxCTJJAD6gyv5MuZA8GU+US9TMTi60Zxnm1xRfuqh3sS8KkZhvx
GlFwmaIFkS6VidO8MPeiGdUtPjBxH9MMN6JBcN8OdVV3GOf6rimiGn0EevNQl80Jm+xyDBM3OVvc
mWtLP/vaj2P5FZIOmRCkE8ecdLUnv2rIYmtws7Q3flJVzCl4FzdLrewTNtSkIfqvLtgEbTchIaYt
gQ7ZcTmet1OOdnxmlJRHnMJhGDtpnD6Z5TTZm8aJ2zvQPx6jLj0CaMCBu2pJUnUKiqm5dZXdNHvg
nDZcZ8fziBomStc/jtVYHUrXC7EGzU588OOG52VhnsNZDlECFPKctLOt2yce0j6lnwisTa/GJMZg
ZU5l+y4NvPqjaw6i2S2GHs+NNluPb3neXjFPhWxS5GN3ynEgKQ9Dp/I9xGuyf2s1+QeLRgkXLqfl
PCzzBcXNUhVkgDjMMzaBr/0a/A3Xi8LYGVGGIPDC52unCFVzVAQ0bfNRk2g3DjjupDPl/X4xPY66
qu7bG9Cg6jLLQSUScdEuF81UDmukove5TsLlkxPGKiCULOs/MKdIr9mSq3dLyUmZUO8xfB6WOuQ4
P02+c2olHEVByjTNnctZxIQVKPx3RPHONzOE04bF4P+xdyZLciNbkv2Vlt7jCWYDtg6fPdxjZEwb
CINBYh4NMAPw9X3ArGrpqpZa1L4Wb/WYyQwPh+GaXtWjQ/jklv78you9/OkSgyQyFg80B5WNwc4r
UCWAfCb4+aGhY2sGLgJFiCLkqcCrSMTK3wSTdGFx2qCEgKGngE6w5GCBinOvMPe4S7uGatvSo/2v
xGW6iq6sUNs/NJJqGOKJ6H9nEOZpSWazc8XwDYXfIc5FBsGrauwlf+lSuuCKxei6UqfsvwSqwJbQ
qIy/ZKrlH0xV+5dZRbk9/KqkX1lW1V+ulfwHcuW12um5fS0xngRgjysRy+5DUKPsVROQm9zmGMwj
jApKTHs1ShZaf8laS68Cl0vuStxq/9K3eJ5sRULUs1Ys1z+QLpDgfC6IZxJ+lz/SqYwftYI3sGeQ
KnD19m1QcxTZiWd42yVdNFCwpocPuJVggpfIbpQl6QO0UzBio9PDFHP/AYzBNl1xY4VLOpWvvPLn
kIq3v1gyezFWkhgXcYBlKGhmpENRzPQLsrBYa0oa3z2vrygGrwIRUBy7nJAuOP0q5IxL/8GiiQGu
w5VomkNvkJlL6b8k1V8ug/MX0sCpCrCh/YfeMP9FOcR/sQ7EakE89H9xD9bQ9fGbtVIg5pUHgVmL
hRDeHvN3Y08tPCgz0R3JoBUkMdOmeFB/8RKcL+Y7p138hzkyvRtyOBQ5eReQISucIjEMt6Z4MWDI
z/8CLKiXHq/BX6xF2jsTOAAN7QIJIF2L8Aa6CmBhjNWw8mmouPpyqbcFllFN/MA4OYBoxMsK1Egw
D7VwRFfQhqEYjzcY5VlxFLRJwGdRzY0Ty2DxUawwzNlI5Yl7NbUavIRwrSnVxdYGoce51H+BH1xa
gH/gDRQ/IYXl+DLAzPPsTysqxNPN8kvGvPs30h2BieCeMb+dAMLISCVqjhdkBY8sK4MkmZqSiN5s
c3mynZb/eOpFcCL9hZeEbZk8hyvRZFr4ToNb1fyg49xO5hB1hup56frs2/YtPisv8uuCvXWV5tOj
p4PgFRvMMOzMrqy8Lb4hxWrRhLd6mBqnwvwnuwqJgrir3JW1VB+asgZ8P/mcwpyTkJy5IpDJiAYr
FT/o3CwUVTHSb3fENUG/hfDTMNk0YOf3SdDkH86ssS9QUWZ/TzzWWFCII/9M8NQrVIcaTPKUFJCJ
TTgs+Rb8D6vBNlv4x9nNiRt9lXWxNW1QqJEdAKPdTIaDa4ojmOVZ5zTmJUxhO0VjT3/blgMZewPN
Yq1/rVS/Ar7aHFS0bXB8RSJYfOY1Y/27e99s/VOuXOOt0A4QNm+Z7WxLMw+pSnBdVrdzp6rpjkGS
NoDIwoIT3cezw02bZnGkipJGiG0A2G6mQJ6DiRgz8880L7SGuFIW5UnqRrm7wHXFeJjBywGmchJA
elUt/HNmZt0Rl7ahtsqOQ7As8ehzLgWcuNB7cMemeUwNKn84BMBsgCiK55iiTt9I+aYqT8TeMWGN
B7t2mfI3vSprxLmzCuNbZcnvcTAEuXNUOzZrmBfoZ61LtiRdNbkPuaWCR6Um42gtuEE34eRxfiSo
NSCZDO+2Ggw/Aezoqzv4nN15WSw3vprTJ/ub1N7je9bTxh1KAzKPEvfm5NNN5c1J9ruFP/egFw8+
3tQWxhs/uY/mCNj2hfJ5SkXlLLwhAneT0Fg2B+7PRjQ1r6jQ+e1ZouXpdKFx4FlYS5SmtEruJ0Bc
n0iU/a+5z8HLIaiEVCjXffI+MS08xLFOr1rOxRu/rfGEWwJTnwg6RHgar9s/GMSWfEs40X6h0Mly
IrecRLedygnVo5FiOeB8Gj181kZIvWsT5B96LLmMl9T7TQelA2wds8E6m4KBBk9ZaSqwV01HeGBr
GoN4xnA2JIcm9dfLtpwwGg0s5t8CRhVoewVHDApvzsZ2HfVpWsoMniTMITlbTnsCB5zMAMBwoTmJ
h2Ozw6SfUUB6p8dkecKMkKdRbLkKx9QS2nKPBaR4wOll/PHsxDgvioER9dQS7zVf+Id1Q/YYDkNw
UqLCqBHkhUsjTboWVE3akPLUhRDiIsKODmSAfvHNiPxjevOKIfwNItP5rDhr1gIowzf2Zu1yKHiM
4AX2ptmt9yF8S+vEna24yyc4Snu6s4hoVM1atBxmS6Ait+Bw2AzItTCoDKvq6HabmUK7AbPZLqj8
/snKSqqqM7bN4U4P1F9shm5sYRIw0OFcscbxoe4MLCZMMnwHs7Dp72Ft51iO/IwuvaXmaBKsqu+F
tsL3qh2UGy3Z4iATE1SlVkjn7j6H19jsu4p6v1rESYUDJhmrOypTZLqV/H3Lpggoddry/KU+1CyY
jLuAMXFC26yWezp52UXHWcaQt2ALMzcyV5K+FL/HhBvnXUCBa949UMWIDxCXB5KpLPyCkmi7gAkP
6TL8tuIye694CH5MThdCpZ4lOnQr5iCNWiwxX9SgTh8ZeqWxp7fD+QrW2P9GufYgtzzf5medhsyt
rS2QVhl7fvS2FaMxGXHzQOkqNqyiafjvKfIsB8iOpWFjo+I8WU2BcEZtcfCCBVqIre5LcXAlcVhm
IW3wtWhNxQhiIdZspb30/lF4de9HTh7WeKJbk3vP0BnLXcKMjHfHGXW1MzhW601tyNAnPT869OY5
A/FZo1MI5k4KZY8nUfxoNBCDqJvWYyqrG96GqWuYyZnDns+Xlhm72vIyDqudSSXb+1gF8yOd8tCa
eKIKtUO1tfiQdSugZY2GxzXLBwiPN1iCYaXmAIdLrlOa1AQlmgcH4Aa9Q8KaRJQwuqyOH7VACaPU
+11yFan/R1z6d3yNi/DxX6/hNmNfZPXP/7X/Kf8jxmb9x/5Rl+x/oaBA9Q1EaGEjgRb17+qS4f1r
5VYR27P+cZmsIaF/l5dY4QXciUi0O/gAcIT8X3kJUDAaKKkxGl8904Tl/d+Rl5CS/v9oOKY4h/+F
DvkKQEz/UeopC7xNIzWBgu6byBpUt9ycitcQb05WSKVUG3epV0xb6B8qVdgfNbWgsCePcMTNyMZV
YG+62drx/dsBio+32sB8FQbGiPs4FJclxsnM2YVEPrt7pvbs2OKeWold7mYgT7CFY0u+jae5H86z
7lqaOVlbIF13x5Fn69LI/Dk1loOepGopMovveS0Adgn9vQmBsod5cm0ZRncBAYl7IHkoPSHrFMvI
UHbHfnjqwZFv2zl+JPP3FteKEmnk7E7sqzTWe5968jcWgXVkifpuhhhHRn8BfgPA/L2aZHpoyY/g
1qc7fJFoNbHfKWK/8kelcu9eDzaVnA4rOuFXf6pSUDPaafnAPLv8IcH2aQdUQ9qLRbVQU+Qnurvl
ruIvvc/D0b3UgS4eIQxZpyoFclmHUv3IRNXozRhP1tmLE5MUB0DgJzepAJIkHqqLxgHhf2Itt76h
ComBw22qqI218CrPU62SbSfd+C7gymHxt7rcoYfFuZIxrpud5iW8T6o4+NOllrdLU9rrd+B6g55C
rSr5aAJJFx93CvmQFLZ4K7uYN+SYYQFrGJlvDk9FusFiM+Mhxq4lucZ2DxzQ9TXrxZ9wKOHJxHyE
CignlMsZlf4ANcGfYcIMeAgPfiIS7UR5zU4S22PG4F9rTtuRkWyrkyp8t3M3mL6kTGKYvZ1531aO
BBqkStt66czEvKlePNY+9XZUmuLO9EtKy0lCAO6ELGTw2XXFXZPhrWhyp4YUXE40ftqlf69Cfhtp
kbU7xuflPu7bm2ubvN0ALU03TNuIRF0FTiwRryx47eKc2W59aCz3qJoWPC2Ri31S258Ve8wG3FQ0
cEF+o6cz2S4NvN4cj2NreoduoRAstsUJGulyz7o1Pc8L9zT+iJM8rpzaTYVwEWuXokLzLi8gBzOy
5cP8Lrr8mizVLgmyCwbNYItAvUvSZDcy2+PFxRFUG0c23uy1200biGhBigSL5nVXIYp7R4kDfa2I
OfTSVPJF5ElEJrM8TKZNL4mabhPmu8E/Dc6Tap47D2Crmlkb/0JdZX8x83ma7xgF5dNYjPfxWlDj
dgeOo3EPWXFjxvalpPjUnClhcOotVzUc9eBd2tzeDXWlduESHKnJiY+lmUVMDPxWjfASoIae+FXt
yURcyhapCBA6bGTPisZptiLtOyfMiPKsXG958FL+3jTHlmkALN91omyfeWzurPxhTuxNYH5m1G+k
Zh0xXhwwlkXdGJ6gQK2VWqd5yO9hDUUt5iemuwuWiG2a/XE5VcRkpScJR/aH7h1/Q3XMpsq7g9sI
9nakrWKudaKMWb6hr3DOyc+YQOtdms8qmorsT1OWDyWSGkgkJObR7N7bTn9T94lNm6fxZLvjZaIN
b5zKW91JOqWyg2VMy3FwLAowiym5Yux3tjqTXIryOib+WlAhVBgNkXSTtC883wM8YxBDgd3eCPZG
Td5kyUnWC77wvI2NbY72QIAnReCsSvZTLAKVw0s+3CcdVSxpsTXMeTfL8jkp8Msb5hddvRxxaVA8
VouOFgXGK1YL7mqXCJwYjSeqFOU3fqQnyjzip76KM6oMbONGoWbj7OIyBIqtzFBdvXgutiSA+qNu
G0ER21iekqS1Xgn7Q5iqZPNuNLWKMB/FOwP89hNwJBq/sU/8LHqM1fTa71EihwjPONGqloVX0Pg5
5CT36uNoo+6EYEUWvJdGMOKJzKeTDmmPLZV512d0xKYoAueA7XOEQ7S9i6kRYYcX0hUURLKtXqxS
PxA/2pIiJ52yDOVdF9f5fVzDTDLSH/BAY/qEB1atzd4tfiLNR16aPIts5gLSmL+DzD8mfnyuZXME
9cDaNOOt4vjTJVFduzPodoY2dw2K8Vc1ZbCSJJWT8Mkee8v61Rk9IG5qIunYzI7VRIObFvau9UF+
UYK6iQmh0daDjh0IaiFjttv4tmua3OYahcHxK45C6K2w2mnwWdpfsWUW+xJs+gT+91vpMjh4Tf0d
9s1ZFyzNRVJEleciQNNNjs2eQtTqNlfZfbei4fJ+FpGqU6pLCQ527bZFPKjdV2t6XZYP6eFOAbcC
H+29Zwe6funQb99CpUF681YbXAr8xunoGR+ZUR+cgq28by9vAFQPufFBUyWRMH2FSf+SGBpQfd/V
iPVcFEYs8Z44jGb9SBUlYsZ0WhKfx8EG3STUQzK095jSLllLRWWW119CECrmSne1IRuPskfldrcz
Yfewc3/EFInHrnGG3HQu+BI3ILSSIb/gqCDYQb2Wk5ifqFY3v2pPeDmiSlwXMb5BmTgzmb8YlCVs
RG/cRFj/XtRzJ0W6txQBY1SDZKNm948fezsn9w6x/dMdi23AnW0DnQ44vPeM2ep9ln8ooD2qKrnS
LLShHYiT2MxvTWkdqXHHZhNkD+zGN/aYPpDbdiNS0mvKfQW24cegTmcfBOk1dS6aWqxdVf7qzOyU
tN7Olu2WPUbEroOVhqv34fSZBUHk8GvfpJPn0PxtXcNYHbrKILNnylMJwdagXCu3QAHmlCnLt3RK
Ls78Nuv0AGxuP01zBGyQLmtT04huY98m//OkuvColumRjA8lA2G9G+OQQkxcUtI5xKUEOyji+YQL
npupNr6JQJ3SMNzzgUWrtD+X6ampQCMvwaHu510Ou8j0Xzyj/9mn5sHJQY9xbCSoOzyA/S022VrU
w5NNkHYNrNZGdyLzGAmY6jF5O3Y+WdSY9JflxXWNbqEAVh+F/B2U/m2q5bttzfuxm49uQc1puyAc
65KkarOl7wnU0ikRhMLLxSQ6mvYhdiOHX6/pE3sct2TjOarcO3zQd7MZ1hvTSh4xPnAtc4xtpT8W
NlEVJV1HR1WC6l4j5wcN5/NQffOrPBU2n0kDdxzbw5pgmWS+VYV79ukL3cD1vfUdXeC1Fo++qiih
GnVOFsG7trR4U3wjdtQXPyVtjFXJlk8oixs1qAcj5bU4WVsv1aeeDliCm4RctTxYk7f1NSRURz5P
dMJsucCTdAmqlmLKjipSVCciPO47WaL6RdXIwo4nw0to8PXzIYVvmsnwXqjweLeal3CZbkPrPDcN
jbqU/IzG8JgG3cW37Tsx6NVsxsTphlu3l+dhtjbIX49ub7OsVMfJzj6J5Txg+Ngb4Z2tjW0KepA+
gs3IZ1+68q7SAdlZV7G9GShysId9RXiXE1QdSpbIVMz96KhlM5cCShxZ4qJFyDN5a1MdvqMtjExm
tRVq2Iv5jZgtFEK33GMJGln+nvFVbIIuOyraBHamyKzd7Hl81VsKNnOu36H9K+m/akwpB0Z1xCHX
pf7MHl+paPtgY/hpl1N8Bjy4w2rNEUBSLbHzN6eudxkdSOy916oJ3hmcC2rhnk9LE2+OrEB9EvHP
wVPRqMqbQwSY6SQSBJqciiZ7R+/RNhAYr5UT39zkFmefNZJt4N6XhTwoOs2A2nxI4rhVSbDQxsrY
mp9OQrAWJ8sQpxudgEM2m53XBJt2qQ1Chf0eyvp2iAkZcMb87HznkLOkCTJ+IZ7xIjQ1YMRJUX0O
4AVYW47bxA758mgybq19qGsjZrnLWyNnv4RtZ0dnanwYcPZ0bvwkus8cYSGqg1rsF/fJCSpn53Uw
MHQR7GNchSwFIpV51ik3ka6EuOOCt489HAYQ+qOgLF47NWyzWRyzKbx58wpTL78wq0Su9VMK92F2
xZeV/CpNnxxl2mG6y8+j9eY09k+vYItbEwXri3Rf4SWC+wAEH7Q6gyWZ/qbunM80tuKPIMFrXdRB
3hkbbSMr91wkM3sNkff9cz+J+DVtYmigFJ7MV4kPaj9kLTMESZ8TuTRemJI4Dt4IjG7kT9ZA+8Vx
iy/A4++a85lyJjYWibF+JX21k0n2YM/OVzWJbDtl3TOyyb5p9HJmif1md+mTRvR7y83ie+0pRzG7
M4xqY1v6wNrq0ZsHUK1tdsP69C0749xnFfJ07a+0+y295N+dq6OZrxDg/avt2zc6z3ayLChOl3SF
mLTV8ObfqcS4wwkqH/KQ6x7OzuJaqy6/tQQIjzPBWabTsg9x85X5GFqs1NngctM19qoOnRPsTO+5
HFZVlK0H0XRRfMZs31juL4T3XFve+QBvItr4lk8jGYizKWXsQKEEV7UY4RHaA9F9y24VxPpY+/uB
epQ7xw5KvXWM0bTYIuHi3lrV4v5RbUrbDbRbfStyZ7wnbGaQ4lqCgAeqgTqwSeRat5lYfZptrTHW
BBkyu7XuGuZc3R3qwhib8Jg30xhsY/r+vFcsrsBa19R9fzBgC2BNT7ID3zT6kus1x07J89p0MquH
ViM8b2aOXMKGcXYLM0dz+TaG09DjziB7VNebokytc2D3uD6HMklxaywF2xIq9CgB5MIBiV4JKmgU
8gcSB4PF28g5mvF7w/eIOG74xwVAh2SQi1lql4tE1o2JWdIrk7gz4afS9fe6YNjQQNUR0vPh6OdZ
694EDYC0tNBFSdqXQN5Gsm87zr3oLyE90eASeRNIxzdqRrJmqSJSr3yji8oFvlpPjbjFgzSIy0Iu
RWbvkuPI9LtRaK1XtHB++DEo2kckpHIOdloaOr+HtOf5+x5Y3vLiucTStxhODW6Q9Ilv5tDKThUp
ALz4Rjy/dnWTOnvf5VnqKflh7Exg0uZmKy8JtS75ToiYVvsI15Rh/Qp4LZMlFg1FnJtGeH1BD/xS
mDg1PKuz2quhnHX1nQV8UKe4DuvyLteTCfa+Z/NCD9PCOhwLLk6mW0mIQ9MbKvzpOYfCZP3mApeK
31kdcvxoWbvn1Iv96R1Dh74bBpeuB8uvRmawSZMJDrIjizDfeurovkH7zUfrEpNP4WSiF2Q+1ENe
xgdvwEOAG7lEqOg4TTjP2jq45n4QECTBMO5tFa4+zVKPNeHGDLHTAAfz+V34Sy6vQGfp1QkLYy19
LQrvq/EcN4lq+l3Gczwht++hHMan3nPSOHK6SXmHKomZ9eYBq9amGU1x304BAjN2PuPJlyVFom04
fhHOsx9na5K/m4EJpQwLbzv0bXqY6lmekaGbj9bCFbuZCs9eTtqcTTsaQ3q9eZnQZEAnfU2q1166
p5T8+VnlcYJaHMfpNugWTEX+lPR7P5tYNdMZF3ldmr1ndPFe1FTOj6M0+51rajGzixmQsYi2cX8o
Euv34MfhCZRY+NwOXvDUZUFztYfRe6QahGhjUWvr3Mt27Hd+5YVv7BW8x46Y+nrtzgsdlZ7sWWZ1
kvxphT599quqXX/7GmJDm3nhA/cnL5qMPD9JK6k2XSqaNV9cCHc/EWd4m7x0+GP2Ad91HZskK1nA
Pde41e7xjxr7rpjtC1FD7gvWHeWxqF6iYIbATlydsJ1x0k096yRaRBL7mWaj8B2GYHvOrSZ5joee
ecTVEvv1qFDbPIbxWwUn912OQCcxENGEAtBiIntRl+mBAPGywwVg/SpECeV2UFb1mhezh8yYGM4m
b9PmRvK9/20l9T3fI3rrhzb/Y+TwpWAwLKo5sLjgFcPn7LMcym5maSKS1pwvDO1JOz7lbGRwncrE
pQpEEnagEN0P7gBH+2/WtJa5JkLiQ3aUhfRjcX1bWIa0fL0AE0JVmUit10Oqf6C56hnDtkkyLVy9
qo3LkOzeOz69WRYAz0NrOrGgzHIs9+MExQMZjqAlNIeH3grAlixOc3KWz7R/0j3bxRjX4x3K5yzE
9CwUMI6Op/CMu48CLgi63mZMGsZnw8p+WwWut2iy4plilT55SJLAfWafzAXBZe9g15l8oYCFiy8S
tNwnozddaaF3uba2T0vhzjcLqwQPlxNcPKL8Rz7v4dHhhGHs6Oudnl6cAoXARmI4lmFns3NtDHYr
bPXoB8LPlbfmdME7hv4S9OCVHZaJHav8DTkSM1JejKI63EYWpGbJ69TLDzxW5dbsi/du9p57dsm6
ORhTeJlAdNdueZCluzEYbQTWvyqcj2MIs8yOGTuWeGfGy3inA0klMt7GqHVhlnLKkPoWCM5W06ur
2+j47Pazx+WncL79ajDeSDek1d5stP9alOuGyNop+4E1X/ZON95lBlGInaFKr9U8OX80gwMdUhi0
KIO1i/eymeffpeuUHyCe3HM8G9sAA+KupwiLMi1ALP1RQZkLTyykZc5MWNQTy6C+Sk+KYN17Ker8
G5wCnMVicWBIglfmUDaynSjc8gc9F9YHPpD25kjTSaBVSAMmXSdGlpYTdUzFSDoXtg/0m1Ddz3ay
PGoMK8ju5uB/5b1bnOFC9NgHrcPoafNoTq7/3VqluEuZkKydtgv1sx9c5Ak9dPdOXVbHoPPMQ7YY
gjsXK+jaMDeGg4NgQh8a4wthxgUgHI47lU7p+9xX1kGn2BhCc6yjqrlPeAWCBYJrAwgl2cRJFp5Y
Xu4lh2lnYijjRU7GAqxKxL9z2KdLd1W6kmjPHXwTlVyQtchZOIm/c0uc2SpB411ASb3qZdpNtXNs
bSP9HoSHB72BUwKIexeP43BsYqqvi8Vzt5Mh7kSIYo8VAQSO5DI7SHWUM+8gC598gSAqPNfelE38
A0ZvfiDMmoOortiCt4O/85t5eRCy+Ziy/neupm1eSe4qHWlxt67PI1I8ELmpAVuTnNVQvRolTbxx
5/yEBoKwlObG3gf6BW3uAKsiPrVBjhCj/R8WsN5br2JxP9Y5SotR9Xs0LcIQAyNdYHQRAm9PyZ33
rHSC94ZcBlEEEX/RzXxhGUG0ZlgOYAQ/uhYFs5lwPFR8jcNWUTjGdmgYHbEL1HcOKwDnLV7IGoTT
PKjHOPEhcNd8LlRKi90YqDd8Lj3PsXdDtMlfGT/hDnhK7TjeD0SFofIlsuBfMz8FTr5lL7RPyrTZ
KxU2Oxdg1bFxlHdasY7wRkYe5bpXHxQdVozWPWIFaIWH0nv3guYgRwqdkHbpnuFy4/jzo1WEw14l
+WWcneSIQ2N1BhbUMps9pPypKpJtUWJIla5976wr4CmzNhaEZAIvLLW9eusj1AX6V7BoD8HD3HO9
BiFig72f0Q0hPllPZToAPxbVzk4IlVFyQllR8jkHzYzK1jIxjcObWyCdd1DUiSyxS3M9/WAEkAhK
5rBowMtG4zpZNm1NJzkNR7LaY5SnWf+ILRVCSElshYIzzjo/35cVfNaqL9pnPMlXVszWaTSqF2nN
d3YyfU+TOHdtdwkWcUdG5DX8K/Xp4ZkJ3txUDQ7ulgjvN+CkjZ2n/Y24hfGZZ4Vg51/gbp1ojuDc
HXdeWZaXoKpzhg9+GD02y6NvF1/DKMA+8KSlbBcxL8EwCWSRsNdJblWf/gDMjjrVVOj3NpP9eMKN
TlCneGRFeKwCcUxTejEIefB20oxfTnUsZL+Txnhfe/gsp/x97aZ/nLsxcvq5fsxl5/1sgDM9UURU
Lmya+NpOhVlewoEmCYyh7gtFi2NUrn1DenE3vd/Ue2CGCG5sWTCzlsOdxhxqI+JFytQ3GcvxFdN4
eh8bck89QPZk1QuS2wApY2xxXBFqIuYVBj+7jrUisKDZvmptoepIFZ/MxkUQs7a4jz/xcQI4sTCO
ZqGNEKgP2kmsfTM6LyNHyXZKpv481tXwNa05RJ9uK74U9ZOTJREs8TsC10+GtL5sJzmUHInkEyJ+
o2dnoHkwfC5qtjZJpjcEvE5zbFySwj3ZNfN52Hy2M0CTWl20UQ0M4v2wddum2MkFObFtS6R1Dvaw
nDCrtuYvB8tDSzYookviG87jU9uDLXIyysr6LUWcNDO0hn/gtjQf/dRM98ouX3EAnfC2Oj/GKjyP
CHk1/Tjw1P7KgjwIU2rL14mI59tUGbsCF/o2SGUb9Xq291a6eBfRdx95kl7wtq1W5BCObDdM415M
XbLjvZxFpqnf8RC/yap55jpb/uDHoa/K01isMZpQr164KMaU3W3HPLlzvLNO2wuljOmDHs0MoJ53
n2ffdqnzDNAYukw3q70AADRxIcRhYk9ffT9594rQ2HeWUHWPt5J6z2kaVyU96zDTGTyCLoCSFYRE
LDZ8rHC/MwYHU/iacAUxLmzIjXtnDuqPJvG8n+aquZX8V/r8ofV5Ap4HZIS5rZegS+xu21ZGWW1t
shuMMHUJo02Z1sGzNapzLNU9HNlgG7SpebVwmS7bXrCQckFP/RIpIwZ6TPWbYTRhj5iraBDlyAFW
WklySRyWl4jBv82Z3CtzUDY0+mAzmEXp4ONAHPWsrzGhDsRNmRNb489bOJyH+R+4xP9ksv/33wag
/9oM8vmz+vpPNHOfWM2/hYycf3GBCbxgTRrRXbCiEv4tZGSvaW1nDUVj6wi8NS79by4QI/iXzRfL
4f/nD2D7W2P0cg00UWxgBf8yBV0JJpvHUOAi/m+1GVneCkb/f2LZxDYJD4B0ZeGKwcSxxH+iwgxo
LqPB1mPTF8RtoI9UMMdCu4JMacusBvaaBqtD3+r95A9Un+mtG+IqRMLNrARpONNCf08O/qgDocak
OwP5NvmODSoLfnuQ9jISF7RYpreSHKIZGeQam9csjGkO3BI7ZTeU5771aYdTUT5UWCcZJXPIcXjV
ZvNxiSkFPoV0T2K9iBeUkCQz8LK7hHXGXTVqokl1Pe8XY5wDoDNl1S2buSqqOert3OrZeA2Ts/bX
hGZ/YWJgeGtJOUykDTGtdY/xqhsidhrIe1iD/STYjXTyMAZQalgcfPIJAD275JOMT4Zh0Q+v2aDS
lwUX4yX1TOT6nm5ZAlLTO/XU7XkO64D/MDk+94R49lncfLjtumoe6+9SlCxQZ0tfNB/uZpjdYUu0
u/sp1pkVCMlyiqk2Pmad7g/e1ORX0xzvjQwWEf1280ZwtY6sMJW7Ip3cY630eMFuW2+xU37MQ6Zo
5zaDS11J8WBXZozGzf7XL8ctwaXxWE/C282p88bhqy7QaNQ5dc36D3um4cyG0DkQdjSjNiQt3EkG
woZW803aieHdq1Yo4jBjYm5iYhURdzXupxus3e5wP5R+YddRPrQdJzZ0Maf4Mfl4C/aFkPyiNn1r
Nv2jgUoVfmhW0fISFpJ/ZFPXuY3W3I8ixBTID9+7IrIHh6mV136i7nOVAdHMk4uLXQpGKu7LEhW6
wR5pxsku8Mc2XklhCDa0aqIrEI61N1aIk4AraGf7P+wW5Z2B6qWgaxU/qKk2ZsAJPRkuaXnRc92v
uC7HPTMbq+6BOzoITk5qF6mUe2UQPmW05HCXN8LxKnNcy1Ns68eFGR2PgQo65zlNexuBwRvVhyKV
5R6ddsji85KDm78SwmiyM7/wQtxxLfrinWq6J8OhMunsrQFh7oT9p+TF8Nz4tSf2CSR0poAEFeNI
QIrbb0C6DDvFpk/b4ffiDd6pAKX7SpcRrVPtbD2AfmY9M9dH2ulZJ4a1VV2qAFCAbfYw6wAp1N22
JGW9HxOCAdz7WbD9ImpHYZNTpAy7LE0OlhY5qFklCKUAbOhXNbHww1MQE4p+8NM2GDaZhYWc52C5
c1Xy5OBToD+8PLj58NuRLTc29EnatDrnzeBf17zLYOmaSyspYN8aLLTP5Pni+otS+pQoWum2eitm
kjhb7O5ed6GPHahuJkpjohDK0/kvBSIgjMxR3IymQXDu9f9h70yWI2fSK/su2kOGeTBryUwRiDmC
ZHBObmAkk4kZcMAxOPzp+8SvqtbQrbbWvmtVaflnMkkgfPjuvedO+B1X4zg3IMymDBeQ537Qbs3Q
uV2CbxiBh3KS4swCZQUI6ZJnivqFXizSjsonHHveGw73o8v32TDLHc2vaWkcH/lt6nOqmBZH/WYt
EAHj46Bicx56NtiiohMOB5XKGU5P9s0Kqp1JHvMo58qmEqnjbG6y/muqYEOSfkLw3IAppaI3Qnfw
Vj7YlDZmx0iiPW7RrCA9YuCtuEGKU0ogzgPYqSsfXrXxlrq9EOEZdyLNOXunlf61MFgAe+GDLQ8m
oAJc13+7RYUMznxnLUFWHKheY6I5zfqFQce90eKTyx0hORIQw1jGimFksJxaFv0tofLgFBZ0vg91
5h7dLje+6Xv3WDjTFseW50OStNxx6baMc12whJ30YBOOP2VaRrEFoPOjG5o3SXxkC2dgOVZdi9kY
EuTJgtG86Jbvu8Tu3jje7xk8wYUTOK7Uuem4IM3u28wFbNUsuT76ORON+S9039SqFOOwO5VniMSa
hqZR7qvG/InyNntkvU3OUajhTOCSQ9iD2bHuQ2xXmPB8qmVb0L/C1x8AQdutYQb6w+X2ViHJJMW5
qJrqACqnvIa92xzxzt2j/f1RXY2JLAiT8OgDQDzXdMcdZzUO2zbx7MdShyOUDQ5WrLThIS+nFOO/
SF4cVaUY6IRDdXzmwtdZ5HyPr9vvN2K2KPZqbO8TsGNEEgSbN/mE+QFxp7gumKrcMKm3ARL4XlV5
s2esbpyFQS5LwDTkSuTzQ2SKKvmXBP5ZTcMJF3ZwF8zyuUlqUlR4qaW7cbX3h/Tqo+c17oF52LTr
i+QMYzAek4mfRdvuCSp+CmtcW758MOoRiYr9su4a88lmyoY95lqr7pRSRBsEUtENtswnzIoav5Fo
15kz7It+JN6/DBB4KzxJZo74ZsMyGHls295dHvFrk6gv/bh3ua5lZoA/XssNP3/3NXJn/ioqk9YL
8A3KtoL0opLQ3LLr3+Y7VXL0VU21kGukXy7G96PW2t55C2CQbArai4XLImhrQKARvOvKW76Z38zX
EGW0z7PnXi4ubmz73hOILaKdn0dO+vhJ/kJaphkBB2f8007ttSQvSvB4XA3OhyRtSR35UbaCOjcc
K4UKY6Wzt7Sb42k07/PeOgY2F4nBhzCQ5+mlqBy0zb54zILuHBXzMQt1sTH7lGDn2L5ynN9n4Lo8
aTC88hBBUeNOBcCCg/oLupnLZtnZrX4pGGTje1rqLZXED/4c8r0ocg2OGVOMwM7b9798RzK/UpMf
e5RHU9iwQCTN/axkXXLNx6xMoucy6jz8XPmCXapLXwmJ5cbaceWi4cwiEq+aieKTmOAm5rFI5EN2
0PlkMDitMuwYvfSrT9vR99Tbi42f1Sp2/N6JEb9w2Y6ajyG1hNk3rPDq0AF8NYeLVTrjCjIz7WoT
TvV1Vi/lNo8si8W6NE+ZTmqCH+ESI2cSG+kxWax0F9S5v+MTJLbWUjuHcAHtaBRjfS/1mGEcc8V4
tKNW/+obG1x0v0RVDEw3wDoUGVejYXXhdjNriwlwUfs74Frqc1qWsL6JxQYHSV1YdrcuSD4gFlJU
gj3RnoK3iVEUwJVhAnNDwCB9MO1huNdwiPZcpp37kSA3SlG6cG8nzYS6z3ykwHN2MyW4VdBiF7T0
Q1Qs7p0ApYoDxCkhGdJvOKXEedTIQ7drK0Ks9JdYJpW7GShrvxfpYF4IMzqrqqZJfXan8RV0aXWd
F7xizAPuS/y9IOF5dzWn/d1ki4UpuNdfFm98zA31q4PBf6VUmU2O/kuOgOrsjh2NJU6KdqTwB23h
VT+lEglxGCyxZvb3igbfxzjMz7ZJBlO5Wb3BBmzGiKZEiRLbxOLQ3M3SnFFvif0S6NmbOSMRvKo/
qW98VoGVHbNgSjcQQdAuYbv5xfwJzgM+tsQ1MZt6OKi2Y/x6C4SvZjU3zzzW6RdJS3k20uhbuXR3
Ypcr96303oQh+zuuQM5hHr0WQEvzBCCALWwJFrxpgqGP27K6YpbAQbzSbo4BNtPZmTAq2jRhjWJf
qcl56LtKP82eLo9O5jjxYoeXylpozET6OkwOe4mXL8szUcfmzUpEspv9AOmnsEQ8iTzaMnfx6N6k
lpr09O95dK74ycV7fZt3BTVGjcEK1/5s1lcok2Jjwbz+jgo7OrehNt/RqCDdtJz9/K59J1RlrtMm
DR+xPz+ZeVO/4xT8bSgTexaBpYhQ9S9TTlv6APJ9ldbuV1vK9ugxCXscRqvfNASQvsQQBF8wE8b7
PnPdlwiTJCyqhPp1kSbeE+2y1Tr12+FpNHV1ojESfA1R5fGPtxjL1jPqaVciQu+IYbGn2dLY+XYX
fCx2Pt5XHQai1Ddh7Ld5x9zYrZ4XOkSxdLTqyZxQY/PR3pk04eDdQCq1Q9v4RTqs+ZBll23aJbQ2
dMoU95MwI2LObk073GL+yuva3pp+1cfMit8mR1k75UwI60xf2zm72ZlTzGGV3x9GNxrXIrDxIiQ6
WcNf0UeKJNsdMOJ8R14GlJI52gErUtQnJ1oMpp3Ad3SNxiEOe2yeKEs1tLzW1A8l43KEkTE/GrlR
vugyu3miqb7hg/qYiVIeFxNpCH7pNVuYSbbZYMWqwEIyA6w9MTkE74u4N+WMryhp2RRjId7z3rSu
Q98+4+TvTspJLymQsVXpE0EOuWvunSGkftZwvI3osS4bThp9ejLj8xaOv0JXZQ+1lfonoS37ySI7
eHbZOtal69ixn6cY0ZPlJWmjI/OyGetD5jwWHJG2qWHiGbdUFfsNkBxV9aQtEBJyjI/J8gwSLHM3
5Wgxah8bEhSWy4VvYaP5XRD9IhZm5Q8tXPRHruncLpMgknc+9lR80wjHhQPQxguz9NS1eLgagMHH
vJNyxRUGPQ4PKuudIVhBXP2Q00RwIl+Un0ere5wclOdhtrj7pB5jAIKud2VXpZewgFKTcslif6Qu
EAdfu2L2Fe27hUFfiH4Y5/Ygt0UpvMfmdv7JZ5yHri2+8RXyCe3wCpQRjqPEBKuL2wScAWoY48YO
GkgvXwuU/BWAWO6hwyy4e4t2vzAGZyPCEbL2lPtD28I7hhz7RWc9XQedi3/CWtQXz8s7GsNfF+X8
XXLpf+d1PiQthvdAVzQq1NQ1G9MkaE7Wfn2AWFZtagYFfVxES6q4DiboLn3EINKBirHyMujCVM86
R7csPI7RKdAe5Jt0CsNd4gGqt81H28ZiX5hGfjdmIQ3OU2yZbXQQUXhxFky5qsN7Rdqen1QTXenw
xW02TslGd/kncxL0FJBxO5889wmvxB6xRq+KTh/MtPqY6psS2A1S3uO+RvvJ7bUmegwRt6lOuM4F
cCeNU6f6zmAQ7DNvIBouA39vMyz4ABfNVLgyWqIAemcs0QkNXzwZeFW+ptvuPDhqMxqifMKmcgaP
gJ0a/9E2dYP6uQvKZwZH8lWO0Xw/sg9QrzBBR869z1AYd63VfDcyaz4J5/TnailbZPAC8a9Nhb8G
kAqfwCgl2XwdHgOBcxpTy1tm9vkuCG3/s7B8713NrrkjwHOuUPnWLDLI7bZmVE3wBIs5yvueS/gH
POeRtqHh3XfVb16RhI+F094LaRs7lczmmXAdNk8n3YB+LrbeULl/MPbMzz5DnVVUgCQebzF3kkc9
El+CxJaXaj8YzvdUV52in1nmsd2ZHkGaqX65VSmxbmf9QyHFcODK5sdsvEYMRvvGJbSpJrNSfIpM
UXAjLjAvvAo8VU2cwWxNg7RoR1kCiPeViKzuhX6OZk0MwMWVNeur7brVkT5ObsDmH60wI1M1mG4h
QwE/FoUhn8SifxcJiY2QhPBKNmZ/aYyavTKkRki1VIL3hqdWGCTAm5hdH4fLpE62jsxdSozLwkow
L8EbxyMO5W4t70SLU2IguXEm59Ku26YCloiGG3w0ORfgSGR/1MJefstexXLyG0AESmyCJArOLd/c
OhRgIzLvFSgKlDCMqytR62IVjRFcmNypd6Vs1Gc1WOoO9lm199A4467WEE46vXWWMTjnuqj50rb7
Q/WnsTZrw70CyVJ8eigos9KhvrSZ9ClslsGxGXL7KW/Mdittkv2TebvXORo/Fr0zOu6IIOwwqrjc
q1njA+4ZGzcMrp2Yyeb0Jl5+m0aXJdHdoQOxd7CGyFqDDfjDBAqnvVc8SYbkqwqPH4qcnawCmC7X
qewtyiKSPzZFaadmcvx9bQfD3raILXfEXzd11D/4NkUl42JDm/Bzjz1Q1seZ89NdBEPwRkfC8V37
jDtQLKw5xsTJjQnhG1Op462lasYrUl+LgheR7hR9xHi0kqDdsOKxKEYJhPkliCepcC95CPT4DNaG
Aen3LwyPmwhA7T7+hj4zPtjxDHyIs3kKcbUdUnt2tjXhtKWpDyILi5OVKrHrW7J4SRJwdmR9uKWx
wiJeKC/fhCXGqkIxWboRoXZOJ1Vc4tjbIPDLDfnplzZVr0TbJ6Td3P5IK3qoIQbZddLHtfbm12GI
5O3dkgfbyik+MO17pUn3lb77Y7LLrocWsspMfnorDBJrY7Wode/P3dFGVzkneIM2Apz7Q1lBnALy
v5OpmgkMYL2dhoUJopt9KtqdnCN39iE52Qu80NXUyazdlT7BqLM9YCqDyuN5QFfAuTwkKZN4sj2J
2eAytlOSDRSBLfeS2qYzTSP8ZP3EwWlUFp1MmJtFU/baBViISgxVKb65omjeFW5fbtCmcgg5+XX4
PmvZIkUxxH2rrFk85wRuuT00MGEOQC757PQpIBtsB4o7YZhZpkJVduTEZlkZKffKcL4JUrVgyZNm
xS1lXoonYUpsWMbAuO4a+PNsHIu+tQ02PecWauLLD/Z1mEwu3EXnjDq2omQUF2fubRt7ThdxbYxg
UpzE4jnTxrPAcMUsmpY+Eoy7sVpSWoCPeKA4/uvMr9W59s3RWWkjse+HIlj+QLgDVTlPJhEOJW9O
5ZzR8gOT/2gfyBwdsEmfaz0W22nxOabVl4SAc2VBt5MVA7h0rvrHJvWOnWt9JShdqNXWsJnq8gYd
Cn5Pg6VfeRHmF+a32CBMhW7uQ499s+SCrFcw6qjhD2yl0jalu+TnVxj3xCUqpJk2dOro5nYsD2Gi
GNVUvKqk64erLceG9wF38D5CobbRz6fmMWeAVGyApVb1UwOe6gTtQpPpYmwp6ZZ/A8yTzjCIxHiZ
BWSHLLP2uMQ7Ev+k7CqoMhu2zvZVTdNb1dbPdYcrvA9L93Gky+FRWEuztrPlrEh74Hvzm19EZThb
DN4T0iTXAhbJjEXJrndE+puHesjEoYyMgHEnI/NXLZPg4IjQ23ZF3r/b4BX/OElD8svOi2XlCJ8M
VJu8YyxdMJFhPHWm1CJOmXlYTsG+Rv1oLOuMFSNEM2ildQkVWaqVp2ZyoZiNWUK08JbP2l9qe1/n
xCc3HMU7b++M0Al3vPTYMPJc4rJFMVTykGOH7UEHiK53TiCWvHwDwIZiECowei4QNsIPV2QfLknc
uDb/XCijxSbKWRCwrk6y3WI7rwssau3YPJfUAEG/WpUgqD3SaGWNkz6Gjat1t09pb5Mci9Jgns9h
B3ESSxXWap7NdtBRtsZrpTd61G8qax8YTR/TxcTlljnBKljafm9pJrW1WYSHBkmJKzsWLD0v5hGN
IndviSZOnV4z7/Bje1snZYztsdrhkytv3MbwEk2Ed9A7VjPXlV+At+4rfDrAelW9s+k025aV9Pdm
q4z73htbKkha0BhFiBGc1d0CLGNN3QHkL64RIWv71GCf+cDCRSkWnptzZ7mAG7Qzf2RdmB0VI1J8
7BlTWTCETHlrjcFljEJsUAoeQObU43YW2EF5Pjm116PNbi+ytDTiileGJmrXqTdBZtoUcDWYsjFP
PhIg/9B42p8QBs61ZR3mJRPj1lPZ/EcjcwPr4lhugsbDdS8aPGc+bCtJAQdKNzRd9k9xP1GdVa10
SOGLYFK1JZPhMI93F9JgNiOfNw1sVGCbZ4yrON7+wuf5I1tmzFU/+GcBtmfN24RnB8ARA0O7vRCL
Hb4mEd4PMxeuYsR9xQk9Il6g1JEGFmT8tLavWevc+RH+n35YduGU33Wl3PfCj06Wn4wg8cyiu4/C
Kb24qANrDJzzui9xFtOYJyAtTxLZZyBabLBFPxtBcofawabIZfpKZLRfmQwBHzF/XPwuB6TmHant
2PVYhmskzeZXZ7Qdw+fg0xPMqV0XlSmLivTRWjJ/zxQgu1ZB0W4iMBQ7H85SZGf8oyMMSQtAnC+h
cbNG02cDdenms97jzIT+wzQgGdJrjTHxm/W2fiOvPPNp7MCEmMu9a0gPquoQ1usbdg2obMkUyTGt
eT/CCnwCUkUoxUxq4uKz5eydQhH5BrrzzFT2Z/bTl9ozkb/43J097IJ78tQ6XkI9rKI6uvPxLjyk
gmcIUQd0ReWNPa6NOjx0Cq0JMCsQMBLhVMET42oHx7gbLXDIliXqkzK6eZOBLin4QIfGUxW23dM0
lY8QqDtusKR9QrTNVWaVVmwITMppRfbYIrN+oAPmrSkck2RwSOoFv9KlNmwugUlPEbIrv1JqXjfW
mN4Ftx9qb/XBhgtcEZu1s8Q5pzk8Eu89PpX9lIwc34r2NSux65V00XFLnj/nwtLr0ODkDicaYLfP
EnJqnKa+kCb0Y3Da300Ag4dTsflMjMSmJmm6+B55I0144eCkyZZvkHG0D0eNUdldY5bMjptl44OF
+Qgow1kJFq0jnu6a8IKuIf2VWfY8uexiJwqKpv5ukRyT0pUnE/9UM+1PPnpMdt6mB9tincoBZ+U0
WS77rkM2dJ7BZxrKOZHC4+oRCU67uDv9o5/AxHtB+MiKdRlxEd6Xy9wOMTfCrPuivdc/2YOuh+e/
KBX/36PxD4Fthxad4hzyI1QDC1vF/w3g8S9fy0+OR4NrxLAcfv/T//nP/43k8W8Y/eAfQ4eu2Mg2
bXianvlvHH3L/EesOT68DxeWLLx8QCB/c2zQWg/xPiCsQEuvcwu2/7fAHdhC/p1dgyud61oWJepA
a0MWg/9s18C4ncwMSj+WRgmsq1Pld9CO+9TE1KhKOuWZFvsNuc3bubZ3lv7I2IU8xJrASh8+SrCD
VbJy+qkS/QeE/J6aujkvYUvDxsFFFJMcdoPv//6Ldy9+mqeh//kZLp/if9ze2W9kxj5Ps+Gf/+Mv
5b/+Ov1pb1jf//ALVnSe2HX86ZfHHwmG6u+NBLf/8v/1N//23J8X8fNP//DNcQTx9vEnpbno378S
3g3Z8l/bfv6lGT777yH//vzf/tC/vjdAgP/u9cG0w///u7vHN/+R0naXZBWvamRhW/hf74oRAoCh
ioQgX2AHwIT5vb9/hw+chtO24YfzX3aq815E/xEk7FtegNXBpxkYfzE2sug/2XvEYnKdK8Lbuj2S
C6Gx61iWVpSHVn1MnT6xLRVKNv+5rutp+CM47Q/mQ+J6lnH1jQ7fZEewv6dsiQg5SSV700IjlsbF
yVLBFa0Ko7HojsFSaHDkZq5cxRw+TTK2BrmwxZDKnbSrnqTruYUBcrQb1XREbG+wBEF8WziLQ+wm
x98jb2So+0zx7ttBWeoiAAmij0QmJ3TcAkv/25TDVG+W2o2Wb5qyYPADPVxqosi6Fxu0797eCaot
6/aIDTJlqR8SaZD1Bh0amkQAXKBmDEWSqGTGjrIBdkYhcZrxtNRWuR0jT58rsv7lHXNomR9lXoGu
RLXIu/ZbKqce3nSrkkceHtPkuRqDLGZ/srNLIttofqPsctlY1LLHbjZHFY1sS9ShpYAghpnsiRe+
QvNJ8564U0TE+hX4yAz7q5347d5LUNElB0eE1si3s13SD9PvKnK64bTUmf9A76vXkoGjXLI4u9rI
d6Xjh9P7QOfq4da+sdHSdz/LocdGnC9+Zt8mtP7aqJlK7kD7mozCLOt1YjOjnDRwTRABfckFET2s
GNalGhzqis1qztblhF0wmSeXhHDWt28zzIl4GBejhFp1S0xHo6L2QAdabmG4031QYrdNyLOYTKcJ
JuwLT+IhB1pIBvup51ZUvmIAMoo/khsYEz8sVw5QNhql742KCDtrD14ojnAs9wfw0WPBk2bcfupD
uyu/zNGtd+FgAS1GgmAw7KWnyXa5fSo/ekKzrRioZ1iuVxkE57jzS+MefS6H7MV5SxJpYaB2qw+L
5vJBL3M/E0nO6o8QJ8aWsVrhrnHtc0V2GWKuTcO7pb5LG/eMA1p+VcEbw860OAdVjf2bzaCLFL2/
oDslLJovdSjnB7YAJGOy6vmz7hUDYEP0lPYRghbDxgOTO10x+JRrbbezxJ7q8Dg31DjRQrqBhZNk
myaTCxGCFPoLA9p6XVnoUmfiHMYm03WPiaKmwnZNi4BvnpqSv+KUkzAkTJAZ6c0zk8kIl0VpVOEg
NnU+8q/s86l99VsaPj5rUkFb/Ed6n8zcKLHyZhysyCYl9g+fYKS3hvA0IyRpnDMOfXIPUgG0XIPx
4i/4bv9aB7Wf0TpRqhjoqbORAekeWQ0agrZwp58Zs9FbpPN6T5Wp8T6NY5lARNbsNNPUVhfQH9VT
hPCwTlicrTiJxmzbalPyco7cAmPg1fK+zGyXJ09Idl7bY8JgPx3FgNm1I5IRz7Pr4agY5xG2HgWI
eq3TAm4wmSNnM45QaDRQyM10q3mgnsApw4srrNS84qfDRDB4VZB++47TvxEaqsSJs26o9imVnnTc
4e8tNyNBqYzgO1XDs920FgXWhp2clZtXFxQAnOKIG2/dlLYvw2LPb0u5RDGJD89khDmkmNdsMHhN
2lL+RxDYDetN03r9xoL4ArRQuTt619KHqQpsa5eO0kdHoFeFak2Bv2csjPAMcrm42HiOmIAWUX+R
dGKhrrf8D3YFzQtxkE1lHDi1o3khFtwhbkqmiy4/hfF8Ci4yk2EXu3XYtCjMTsccfaFvdhpvXrJw
7MM1EJr0Du5mjRmzde0tSWEYR72rJ1oQlu6mg7asHetJGtwWadZ217K5zb3BA2N4Tmdu+R57KfTT
qQguczd5r0nI8o35Tk8yLkhI0IXe2ZIZtkXCT1EE7v2y+7Z40CKNcCaWPq0uXqss8vfVMCVnI1E1
TrhFnos+UU9tEEFBkRyk4T541iMtfe59wxT5FSNMZ/zhoByWsWpapnVLV6d+w3rLuDSzlyrBP1Qm
9hrKOLoAO1mO1TtuplYnr7J2IEi5S2R2D53PEkNwvWeQMc/2MF8paytQUpqZgWSeex+6DdD8+Boz
mNC0LiMG/kW3bzIlYqtJeXwOJFyqnieQvch/hhORVZ96RZ+zF+SP/qCMk3ZEU4Inx2IL+LBHOUja
4CZ9JO3V98QCxNTBEjphh7+2IZlA2sE8cJYw/OAMiCX9BZ9wfkEfsRnjNgjiPyQVvfeMdaljyKlu
RoKqgtjEhwmXVlhj+6bng76RDH+iN9yiBwXgtXtBx4a5SVSRXdLRBclr+NMcMSQIBkH2RxOAiroK
dwBpdYARYd5DMedPDu0XVMPbl2BeicOyLNK9XfbC2svJRM1tnRHvTcTvCYJGjUcKumN+zvYuPXj6
JNhT7HMUTXd43qwMJ8+q7wM6whg3EATnVodYwj+tT2oCFGarj0HgQXfL27ChVcNoxFbB/edfNLLG
c9IdoM4tDXB0Vj4ny2IrG5wt3mq9pXog2uDXvRWQuh1R4oA8igX2x5qOoZQKApVt+OkhHc0MfJhN
e/DX3OJQ7OKmZoNmaJvB/GKPtx5UbRp0+UhmVvecmRaWvwIGiR74aaVVzpmn8Bzvc6qFG+5AtNJb
x7UzMtoV/FZr7zQ9Po4pKvnZlGyEDXENZVQvESKA2nSGOUok16TArWCLCFuQU94Zc00qaS2Wzueb
amCM9EleNrS4FXA4OT7KeceWOx8MUMD12jJugIGOYTvselgHN/MkGCx4vbI/dmR8h4Pw0Khv8VH3
uwH2n+7TIOqxeOHdngB+1XOF3TgqH5qIZW/l2I1Q+8Z0CH22tBJc7UwIb+0RidRrq3GLNzBblFRK
l532JSkX89mkM8pcjYUbvZi95u0Fhdw8ZgzkPuapMn4VqMXikkzYXO4zlqqbiZhCCVEX3OgH2lPz
jW3b00M3a6p0LODEAVT5MsjfSihoX0R1XX+dDCMFL4CcUvc8UoDdEHIyrIGYfM8MD1cww8GIpO5v
/qboVvaTN49h61HyrYKUU4kduu47jQcmPuDS5MoeC8phqo2HZUbh9HSWw2CYHoYhqWnnyjyHzC3V
BoTgjUgXZMrY5T4Exds2FqpUGdvZNFSNbj6k1QqdQM1PmlqE3zrHmbVYDStkMynKuUuLMioY4NwW
MURH/hUvFiRwmVlCvSzFkIiN9HTE68t0KdomhBMrnHN9dOYRD5hTjdLf93yorpr5yycGa6zPeN0s
c12ObY8JPSwJ58NtKKvYmxuKs/oRXycvfsASnrvu5G/CLLQdzrlFII49xjtYBHUYtaeeXL/R7RzM
dz6D6mhO2h31zjNdEoU/Py+jW/6WgYRPEKjKiKWkthjIBh64dch8kSP4PIRPdDYa1rFRbpnHpQl1
EE5FwYzQsm3TuVuoZUZ+kxnVspEM+0tbgfDhrDsl8kLBQ/s59kg6FEgVjIEXy06/0OTS4cFrsiw5
Dpild1CoYZTx9nhECOtAfOI4z6kAqMewuanMZveofGTHa6V9zSKJWQvQ62SHXeTjUXO8l07PlJjZ
Xp+dJCDDcD3ByKh3TqQUlUU9MaBVFoTzV0JTo3WEc+k0a9HhU12N7RS9DAwBwW9YjX32OHIhoxS0
QhCoN9piY81TRqdR0fmgNoYZy4DPloSonnpuuaF5AE/VVEXqiPdmxpjoicBdBUATqa1Xk34clFTM
3wzNyK5BP1pxqMcU5VEMYZIYZMXncUzeOaHqzuO1YKQNlJNOgRy0SICnw/ee29uOCl9WpHfFODr5
L9/Q+C1st7HVJvREZj+UQhO+T+E3ZsegscOvmtJRCo+8JDkGONZc5M4BGjW7sp+vXaPIPsDnzMaJ
bZfqkDLFU/4QEjr46bkiNugDxUhdA/eEQ9ANwXgytZF+qlZkJz31/rUuDCPfwsAlVBWGc37h2omS
xt8+rNoW8i4zVHy/OYCIPHJBDtG/e1qKWjjxKFvjt7Cz0TmGY2qWXy5Omem3mSao24XonZs8kc+c
OGe//gKtv+yybqpOU0943Ufc4aCWpl9B6XXdapC19+aocHA3mDayVyPQPuhF0dZQnPLgle/ZxG0k
WA9WuYhwo4haToijdRng/Uza4WUyBzu5VN4QBRtWJSKaqdHXzsWKDI/5ea6q7nV2fJk/41KYsthn
clU+KnOp+2Nt+jlqQpty51s3OoSTrtLZNC8zHuBxI5SkqrNOsL3hgnGyd6doZbqjAnd5dhttmhu6
VmdYC31YTHe28pMPqlxajrkk84aChIleUoDstqdiClkL9TObg/BIYpS23NU37lQB3WiXL136OOrA
fLUo8YVm6o+H2sy1eHVhHceMYYdf5MSM8Fr0DcbeKfRm3mm6isjdlQB0EivsCE8Pbd7j+MILAYnL
AdyDYueCYccopvy03Ad9E+5yKO9QzbOAQX+ZXCwFX9FMSuvVMKkLX9ngtAQga0yvOPqh0BQTR7jY
gxE2rnyubw++9i0cD6CtB/rAXUej/OclHCVqwisoHwiEG/qFogtn3fEXx1AE3PHG9TK7ZYEkwimI
lAnoCliYWM2A/LS5RU1h79OOS+iqw6wn+EQ3kddWbxnvQnMRnsWVQt0wiyiLmsMFPVHFc01YaLl5
pmwuwrMPes4l1J00Uh1qIyy/W878cQJn+0mZTWLe0fYjNwHQqXuUue7iWkPDBULVARdyHGp0CZp1
8hlaFTcXHDzynjJ2oNRjmDdHr3XV3WyByvnVOkt69CiBgLOwBNkpDOV0Giupf2unCoLNsFj1XZW6
005FqSDJUUxwwmmYK8JYB6V+bGhQx6CX5bBW/EgNTyXMfsD+JIPx8TYY9QFHZvK39rL+JXGCyT9K
PAOABUuzQ3bJg+jFB3T6dJOqboN1krFwDE2C90ZPHdHoNsunZyzWkzG71ivkvXSd9tqgnBgT3q4N
bcjYcPhnjradzaHMLvQdTgieqA6JImLGAKpQDD7Sr49Zkifiw0KzO1VMO6PJ5nu8iOEuIpwR0Uw+
GFu+oAwPFMI5IEeZHZxH2C7JOsciMPKW2FTCc4mw1nnRUxsAjrFaQ7mR8MuzxCjfvcLgwZkhI9G4
zDn7X62OU+wDl+ow+cE2nb6ns8edU/GWHiPfbR8LKBAzV/JONDHnwAH2hwXeB492FdkbezDNo64d
E4qRqsW35dN88D4Yk+8jgYW+izG2Ererqn0pubWqR3Y076P7nxyd2XLcOBZEvwgRXMDttfYqlXbJ
lvzCUMsywZ0gAW5fP6fmZSKmux22S0XwIm/mSb9wsEPD2cDZnNcfTdLGy4X1SL71IKdg6ZQAMW3Z
l6/x6mnYXsvcUn0A+gf2a076K1gwLLB/p+rknEZN+7HKKNBsMvL0KYPEGG1ywH7UQtwC2qnijX9a
kzF+nxMerv0wyaW6K1VkRrAxkQBd5YnxK5gD/x5OEYEgcjwPMp/G71XKrjq2aErspJPsGOVj9hu+
HaRI6xHy3fpYTTDHucEJN2ULgGsGsVFP3i3Mk2GESGzeDQ+MxNHh1rHnHtswWykEilj75mlNXZUO
5Nw/O2CO9W61vchfaefjm+MaMUE/X9ig8m7WYWCRtxvzqCxqgg1LX73mbkIwjq+Y/4Xg3N/lpA+9
TVAEUXRxmyV+9Sk82vO0FEfiZuVZZlH6HIg4fnJ8dmiQbG0dnqhoKHcmcJNLEtC9g3DgtYd5act3
mFr1qa5tpzZrxqX3YAmSw0EOI/0HonLl/oK9NXl33YAMzGEhSdBk/mTOlqOqxoZ3kyMo9EkIGbR9
kh55Vyav9IcKFpVFBSuhtNX6TKdl8UekAeftTW6479OKy38CA4xmapNgP6OhYjwJvDJ8XFMsPhmp
sPqwmWj+drzMdlVjwcKPXs9tXYiefJ83C2yzqJBMDkmbXgh+RN4WOdG9p2VjDPY6aDuWwNKtmv49
MlVnH8sVv9o/cGjzU8xbaXko1gU1LGyQ56bap3YpFWr8XYCOWradmqB10guj9zQ35mWxW3HQ9nsM
mtXwEBW+qcg0IJvAF6qbd1/lkv4lf7bQjjikQmKN1bDE247EBpovRIefrsGPDfQ/pskFFul8UHK4
OWFJgnnJM+Zh8Jdwd2X01HbSsDhbUnPISi65UMvxqS15GD34bOr9TR+MDuwnEKbNNl6G5hrWHcUD
7mQBOKFS/i1QWWB+Rtx/D5NdIfW1BQZ6hvzuFHpUzR1yVOpHHuXlvaZt48WkGUpAn09KciePRsKX
aqmIXLTyuDQxtl1iGkTEUoGLvqAT82OOwvJa5vZ2CoaDnbfuwhdkP9E5FZ+6jqIL/L/ses9ezqO2
y8FcfujMw9switg8+d5i3lVFzSjtWrEsz7G/dAmrxDR/q9VIxgv33pjs+hUn7K7v63C85gr6NawH
5081lDmpBIKWFqLcMk7vixvbP2zo64+pxV0Hfxz0J3lzhlU2RhfhzPDzQj3Zd7UYzkzraJDCvo5h
O4eStGmbDsly5Dht2ue0BJRMDkvhQJdVgvxGBIDDe050/FUo5JZNC3Ebb3BUdY9e2dG1GnbNH5J3
2VWE9bIrCK3tE2JU2zJUCfrSGE7+Bg0kOOUK28l2QQu/VUhF5V+r8Z4jpqljVWhxjH0jrg3dgaex
scE57F3C/W3i/Cn7abzy9+oele8JADkACIq28aIjjb7C4rgVwU8Tt3B7KlxmJ7uE3ZE+tewnhxvw
XmrY9/cg2WY8Q9OS/i7qqnnOGlGcUmMaLtcJ4Ezc3mkJPVtgsXfwVAO3HyZcPo2gZB0tCzP0hrLA
+NuvVvmfLsVwpmiEAhIi0HqTL3lx8MsFI44GtQ/bZhpNcXDDtf3jIcbzGEWt+9yn5BovSJqtvOR+
DI6mZNsOY63J3XhXm2I4mXh09S6hFQowv0pANRmv86pjJcd2QAfwBn9X0ZvBy79tF2Z7V6rkLl38
8HcTpkJuCWxMSH9eIa44x3X0g9DI8j2lqBBCsYeriqpci/Tcc5ptVDslQPmZeX0xdw8Z0EmJ3ybJ
poNewDFuC+GvrA5kiLeWiDWPnA2z57GwBr58SGh5jz0JZFmZmZsjLfaqp3ax9iMFLvRGk1UI51kq
FhFBP8UEoNzFs09S0ZEUjwx983btZI26Vqk8fxoJmT4HivfFAzFrfGPkwZTzj3Mv/aB3KGyJYRXQ
DgvtPaGw8yPwa3Ei4giA1nP9kBKaVHqXIO+K7hMOcfxlg6i6T6s22gdlqT8gaJQDuNyYCXUVY3xy
fVpgdz2DZ32gCQjZkn68qTlx0IjrUg41LKgqpfpvgMb9GOLQfq5mtTQXoeNabvKwi78IlHvuviK0
y1sGs8gu79LyACso3rFoIn3bkSKD3pw3FBStRofzpizLmHdLI1uamJcJaA7Amnh+NVCgj7UXB5dF
V8PXChBty1NKTivzQhHvEiX8U0Bz9LiLQ5HfkfO9YW0rO/xRJt61uD6IUmWHccDktStJWEGuX2/+
vKlfDl3six/rL8gpY8NBuuY9ogzXbIt7BjxHu2HeX/6LGXJgsw0CrVd086M7VvI782x7WrWwL5wr
MyGoqk4P6SjSa+AJ3PcgCbQ6DoXG9702CAX7AIv1tqyWrnghJlpE+9HHRXPQvYNMsFZzsZ1jp3rv
MXHv6sGnprkwzkvWBu3vKlsx+Rdj0v3OjTuiWdWiLvfOXAfPQywIDCNSOv96GS73SOd+e/FHj7k7
BMsxcxpWsj3pJKPaiIsO+dJkQXl7RhqZe+YIlT1FncIHUi3JMN8pPJ0KKkFrHimo9+K3xvN9/RS4
Hd0zGf8ofKJhNgGqHPvxcclpIX8BnjbdGRlgQ6RIPMqOMRbFbSFxv5AjC6gn7lm7WK5VJIOOBjNx
xiGcsu4KS5ytzmhjeqKTmdJ1SuiocCtWj16M1hV4XbFbFu4OxRMs0xapIrzrc6emsolYSAVMkpYO
Rsylg7M+MSN/p2us84eqH6eWJASeGbpdye/sgN12VPhMpfqdSKK8d70Y7avfFaNL9lOEOy6U3Lpy
Kcji8DKR23Asqeko1YR1mho0Zt4iHnchDoM9d0JICcRNIXLt4roN0KQFnG1vw2o/pVVjps8m2QSC
XCf+4gp1dwtAFnIOT//r6sTUail+fzBLY9PDWDYi45uMdT7xc3xBPWSCD36tJQ7pd+cZCseR3ZL9
Wj3j/XaSYXkji8WaSlKSiRmReiICRZ2/SiakeSYAHOq1+lVNySSucdQo/RzIjK0n8SkvZFEXtm+i
7MJnaHNjcykLiSdoXYfouoyathFmyLZ7bgAaRWDAb+krmERgj6a8i+xnOqRe+0dmw1r/rPhaASNG
Edd/6YI8hxvXlRWd5VMMkl/B6eStT+jlb99A2NquqZUQPglfhduZDR7bTKI4YruQ+vhGp0IuY2CZ
vjrjJ9Gp5ePcuDKC9EKJlXpYphDyPK8aVCmrLG94f2jcfUxYrvoMBx1+eWbhcpbMLhE9kfb/kUU1
8UYWths6MsMl5rYemTyDllj7F1t4Nt8GoceSo/FwbWHtjO6rECbqtl5sQMlRPMJkK+lNppsdVeSN
F03Uo/KEeM75Q+aMKKga9h3nQbpenLGtjwGhhfAB91bCmhIIhHsr+DLdeO95EFDPLgrjcIAUcdPW
0T3e89LjW7pmo/034z7zLvBeW3XhhyrvWDZAc9U10OAdVUcrwYAqqN23OcS5eZlarW9v5aX9TNnM
o5P+X3C//UlXTAAeQe95muz02kBo3ePZWD5oouVihAtyUBcaRvzxPOt8gj6GF+EcarGEbOvQKcAp
T+V/iOtib5POm3cJaWt5DG1b3tMDAkvJ4s7flRbSGD8F7vI9ou2dqBL3ZQkrQVWH4qmOo2AktaPl
3gJPOedMndDYZq4Iaaej4Y3CO4ivtiLge9+Tna/ObihmAlEAIqfKde7YyHa/F1NGPL3zuCQL+Xzt
3rtT776UErsqPPGEzpBwWYJwRyPUAAVRThDH5qZ6NzPND+uGDW2wq9gO0daKT+hjbkt9xyjO4myW
2BUrxt2wevfiZf1yrFp5fnAs/OK9h2E8YUNR59eZtOnqnhhunMkBeIAW/QGUReWHuvJ1+Lhyu+Jm
D/SOIqu2t/krN9WI3sOI0e+UZmg69SZMgHD+GYbVD5Yd66Iuv2Z2ru2eOaJIgDalilvctbZeDLRW
9t0IvgtGYR8mx6INE/qdo3FqdgERJCP/o9RZ+BsGFjQYg9o5PjuK98S6y+xQZ6Sz21xFqJWmWy+y
dyW2WYqBA3unxsrE7b7NXOk1Z8WTOX2UQZ55T207RuAb85Qs1o1qdvNw8GTg3AYT44gHDxsxeeAQ
dPZxaQMwu3VelM5xdR3gqw17muQT93rSmi1GB668dG463bQXNhlwsJB9JhaSIkwfJmmJrLVkNIZX
zQIGDg6PpireKKDL8HhhTkSzv7QKeMC8bYNAmoW869RmEDDXKhdg8HvmPX1MEKVhAt9Kfk/kR5nw
HvBsRu1/Dd8apvxlXlsi5iI3DMWRh5bE10UG1EGkTAssmFiWcUVAw9ZP9Uw87okqkqLWW62rNAN9
gS0n2s3SIey88YcqKwowh8hsJ8Hdtd24IClseczyymVInhHn3W1cL8aeIHvzZ7cwH/K70mu1euTk
MMzTrHZZB9amJMSLg21oKe7jYxwCHMmuht7qTVM10JHdmKktL2k1dxBCcwA90U8roz56pyjYz65c
ZHW9nxqyhTs4JOC1SGZG651ObcXr0Uljl5gPcFLnVysK4IHx4FfNnmU/h1sTYB05dzpzyweENJ+o
vuknIioqNumxrdIk+YGQQXCJ1mUu0+2Jgq/W38klWJJgC1znZgdq4ZYG057l1RQBPCDhQKnlJNAE
WRNnCYOEwnW7cJWrisI/kb5Wwx0GMkMOLORSzOiMfyT/2xfsxm7DejMQUlyhSHjBsZpJZ024+7rM
XV8hHfnBESsNu3gmJUPKjrAATJMbPBvabJZoP2g20YrbZduCBwUqFktDeY3QMEkovqYJ58z2wrSn
KCGIA3Okdfx9X1Yjdu8+K5GjWgOE+kigL+zTI2fD5GDfdniIdoPQrIOrchHTDysY0LAHP7aCWopY
BP1ZUdg9gDTMZ+dfEacCbZunovtPZ4LFyr8gByrCYrABx7oLGJbXhDo7qtULWN/0W/MmcgLeoDd+
j+jFTz9rGixiuLPlscJf0h8E6d8JSRgpmKUcut6my5bKPvigI1jOer2aL2O8hBTcUJvZbucVQuRT
4icNr1FyxCLotkM3Fe2rxoeckBkLScCoHoTRtcprJtQgNevMxjhX3lcREiCn5hk1ywXKN2B7tmVA
H9YAEoUC6dxpgEIiLg8l1FDPA58AiM/ej61s3hyPy/K2b92k+q+YHdMeFrPEAakZdPcKLQmuHozm
9rzOOBHerG9qAJClEkFBI7IW3mHULAr2FsICUcq27RLy/qnNPtqKIegslZjFn9uOIDwPvLCjT47H
jrbvqerKXwBgFsiPuotgpdawmWmOqrpsvUvqeSA87kF87A4256zjbWGhUdwuE7F3iNcs79p96sVq
PSRD5shd1Vf0rdCUquavOBwy79MghgZXhCiG501C0xZyngxFdWy4PAjiCW43rEQp1qFYK06siEUy
W8EkYYvq4PepSPZaojuI+XWNn180TgzzIFppxNR7y9ibXNByWnMGrROsH53kXnvRIrXCwUvV62TX
jUs3n/HpeNBfrQzif/zvwkXLkditH+KILRTBSPhhVOy0t3Zjir75RnL1SWPyewXZwQOU2jmFcsJS
9YV4Z7YF5MUtgTNRUCTBlWoeuVX41QTapkn5aB4a1lfJ7xAk/gKbJxxh0oJf8OvLgHUhPXouZ/XT
HPJ/TpHjEFHYFM4AOnFDojpmxkoUDoInCut9vV1ln/WIOovXp+dwytr6UE0uySZCL43/wvmBqeLI
nn2tX4qyVtVuGXPDcT5Udb1cMxGPDrP3mANEc+uosb9kZUT7M9bKyX7CTtvyhRO5ZRPVySHd9Zw1
3rUXRssDQmVpfnEFi7PTmqEwfUWwrSJSdh7a1CNf8km/g0JN6DuG7dLPLzR2GEKm7kTNMiMm+7Ml
XHO33IRutNQfS96yRV1oVM7Wy0r9aHCQxivdfzKaO6p6HRM/463nvGPH8hhlo0cYxisC/pCPxVKn
kuTj7Oq5OdfRaOdDaIwDwgY5UI9fY+dSr8ptPrAp3yfrdrQbBQtpgTtkEDVqHFxhkDwua8zPabPi
NMnVN/nHdRwfR9vO1TcZPi6FyFB5a8JtNTL3+1c3LoOZ6QXVaptrbelVps5j2rg2CiFdjpllF+UR
ihD0dtbSvEhVrZ0HfYJJ79Ur27g7KcubFC/OXNFxuGmSvik+w3ElQUTRx4Rbc4NPg2qeQ0n5GuxR
Pl5NOjBwLa0CvialjFcG48ZTi6/PxfaBdas8YT8hTFPzDs8+Us9bJpq9TL1krPTH4YbKHccoJlMn
Lb8plFPvuaBThZqW3KMyh60GcGQKrd8D6VIB09Nx+FdNqv8c80E+10KBQfCVMFerO6h5gQyHZtv0
TpE8CAgcGHZrnO8WVwRZhWMaBzF1HHHtc9WG1GPNPnR6h8CkLUf1knp+7x7A15b1jxmR/R7xcnnT
J6BUL+H9o4mdg7CMuOeRz0/D+ohl0vKlXUvXpe10ceRydedePtBMnR/6VBNhLozA1EnBPHliN6V3
ZYAMgTLsyv6pIeN2IjDIDr03Wp1WKtQeZnxh9aZxjdkiH7Y7M5XEdyjAXV8k1LdHNbC2YhWji8++
JNOXkwG+BH6Y072d9D7kMEHzVSj55alA4YGin/3qSEHvckipX4ybEkhU4N65/DS2zthB05p5Ex1s
y9IPtpu89E5Q7cRKge8Wf7H/1ACcf1RKCDjAq4UJIcqUSkSGhweIsc3O81f/HkCBw+IYDfrcxmP9
SpTK24ZzE714nhK02IAR2CLVUobJWgKDHyfEr4ab8R6em/2IsBGTocybI9lTGjE1nXlTOg0XkbgE
u5wMLgCXJkL7XC4US9mkSYmUaQExzeuiLYJj9UEklrVy1Mz/nCgLl0dWO1B3176SJ2hE6u8wTBSE
B3zHb6el8r4rufbLlh5UAofhAtaR/x5zZ6Yinoogf4itX/ypM4uzhaha8I5hFl+GXEKmg9H65z5s
4m2dqvQKohOJUVCUwsCXE1ASPZ3OnK8dZsvWYqEhdNVjmuyHneroCKJgwjsV//fmIqsnCP8zzRy8
FJwHf+bauZnKNHpSALmibVtO/ZtDfQMCydqre7+cJ2+T5HwRsx7CdFmiy5zJHGJ0IffosxSN1g7C
naCqLe77lRD6sjyEAC9pNwtIEGY0sbmNwYrDS8Xjq6Fnf0OpW7HF6BODbZx0eCyXOGPbBtiKlx56
IlthpO4Ctiv1Jn6Zc1OfscNThijx3SKaHGmSlJ9IWeXBp/bz6FPDdWBLhlhopYtOAPX2POPJeFxA
3oKhVEzrxRiu6JO4WM3VW3lMudzVr5VgaY9iEK/BLtJBdUeOjtuupoVOKa6MW+jJlLKDhMLjFZbA
5dqVPDcbnXXGSBBT7XdIPXSjbZB5w55NYXCDCpXUm3mSLUW56HgnvA5mApd56Ewkmc85MP/T6JS9
YnPhpeeUs+dsDaHHaC3NWWlUyaqpgZXzDz8wzzavueVyGq/S340GVZg7Q6xOee1Pj3oqyY7HKrmH
ZDFh+4Li/OCOExq0E4bgYOoES5kfCHmC/CUuaTTL/ygc0SXHC6gLeV68trhRR5r1vU1F9eaUpn0n
uZxcvLn39tXgshh1lzU7MbWy1UhHFairsfGvqJoYMsEfyIxY87VDOrlasPkt6xvXvU5EHO9z7Cwf
sYZ9ve/r0t83NdDz7S3gEJ+kSXpSq1VQXogP8BS6tq4fe2p8rmR+uq2SfN031Aeqa4+dJT+YyqVn
ZoxBo0kcL1sGP5AocT+bh5KN3kcDH3s/kwQ+cTFuDj3kPRaokIfBq5nmk+9zeZenUD5urAW570VS
3ndVGtEgaYrwwfBywtvJnpO3BDupUxiT1UAYNekbUvR6tdzQPwwVXRe22rdmVbgyG79FHcyoc6Ku
sBqfki5ed1VxIxwg0x4Cv4geJCPqNalWcNRrtRbb3GVwfhpgIfRECHTx2kbx9ES/DLeQNPCyg8uZ
87PgZe323srdSmOV+2L+ooihIfe6a4tMvDQEO05xHHG5vXEWiu2q5/x3wXv2M6+WXPG+ER1zk8O2
jTDXxKW6Cud8N05mZJUfBt9dn6avquslWgmDC0rLoAHY+2w96G/sBgDuSCESdgC7rScuThP3gaB+
H/AK3/mdn7zZ2APBOaBlHe0tK/64YnNxN3DD5vcsbZyHjJgLC4oueXbRkM7O3E/nlkVCt0G5j93D
kjoSWEeS/WDADIKnmdT9KwrkIA5ZDuF+Z5ldJ57RDPlyXQqZ7dKhGnc9OIufgHadswoDceH9X/Rv
fVH7yW7MHd2eiwGj7r6L6DyP8GF6Gypa4STOOSn3wwI407ut88KHWyrTx7flDv+NMnHfb46ImGDM
SsVfCjUsz8qmPjo6Ucsx81Jn/ahNFxVokjO//sQHX/nge1dp/2azooZMVTl7QDb7uH2cGUaKKCI6
Ds2CV3ovZFINE/sOapj46idD0TyaFDYWAmVSlM+pw+7hdsN30xCiCMUsBmJtlvh3vO4mCjJpRsZo
kC4WBIgn8KsMmLurfOfIzsOGXK95Zr1tm2B/Z2KcDZqZvwT5NeYPhxWBPeHEwpj/+jdG8ppppaQz
4Y4JLIFqa0P/KZhT2z6LpJLOQVCJHJ9bJC7JBZKz8MJbEEBQYHGApBExgp3OYvLIs5jmG7s2Q9kW
WdBXv5RwU4WxDvv8Ab7KvG5KYymnirj/4UWE0/8p84iLYtz6wUFAAjR/Ry6F2ypptLlwdokvh1FD
78DA8bcXLcPPgPGTh0tziGxKPZYWE2e2QMcrZKRO6UxpGWJ//pzVt8DIWjhGfnZGa/07VjmOBqru
6cBRvfAQR0XMQpb3FCMwIOYovwOCVRabFFIgzsPZS7W+A40+RG9K8jEcA29N9L+aILDAOsDnz6yq
OfZPiRlAjaHVTgfEDEyvdRQlildJR2UcVAcMt8nElnZnsiaAmgpt/ptMTWd4Wy+h+9L1iIRXli+2
QWWYh8jd1XRgtTT4KkJNe8cakpHbYOmD4IwK2b9xKfUUoY+yubgJDTd40x13eFIz/UzupqNuDEuV
5v3/C0pg5O+6haTCNzwM5MoyAi6QrmzQFxS0TNKm03uwq5hBRMcENXBC7WClgTsAHpPCxxIRemRD
viIl79ZBQvMnqruxuUEY6svvnl4/7OqOU39l68iddYVHw76iDNKeHFXzEo3NDDSlqEIAUM2QnJSb
twdrnXK+CsRX4pmKPhhAFXqYvpMgmCtqrdL6jt6BInpOsd/8YECeinNoatCDc8UL+haPI3zRZtl3
PciBv9xaIuPNTniCa1r8gA+aLizXQgCHibNccf/+OANo0/VYRLnffK5zT4YO+SuoaUDHp9oB3lxp
P95GbL04+LRQzgMWq1ZtFR9g9q1XGQxHKNUD1YMTVDICb0TuhpO/qDSstroNBP5zrnSJc7KSqyxw
lZp22rqWqcAG440z92AiVFizyjip8icwSJN3rJPV1B/CdAtbON0na3kYaeNb/uSOI6NNydhOxWHt
jaS1PA3YkdI04MdRooeNVzdyJvU3YchBO6e1L7g1IicjAIVdOAfDwG2v75vvznHVfIcvOiLfkWQm
EO9kPeCbM8xMY/K3Y/m43nelwe7TTzkelgULWHmvGpVTZwvlsUCyXM3QHh2JCrN3+Nchs+gAd3ft
cN7Pp7yvk8RslyFo/tOrQcy7TMBDVLqbQq8egP7VyY2UUjhtRGcoDUeyprYvW+yy3IWR6FFRGLvs
6u10ivKNOWWqKCVXA2mtdsuCUOoIC4+R0M5uOnhjtzSwETPJc+qMwnxdfofD0A2vvs2g6IRElPka
M72EUA0aMfbVuSyN/F75pCp+K8fJgCCCtOo/mx7bwSaAqMFw7bPFXDZ9BKDzbFXkd/1hmOgd26tR
wEsBBSeX5tFt5cRvaz0az+6N7Wbx7LSqCOU7YlUR7p24V8kxl4jr3JCk6XFHL0Hba1pxCZRdgd6E
Jt1VJEjrf6ZUrvcN0pw95r4BQc5nHrBXwc/+TOl85l+4+ELc8CKEnWdv6PCjtp7vTHfUL9fua48Y
Pu8lzlcL4aiU56DEArVx2ps+pWmjO7g9AinueIjvnEpdexZkru44k7JtPLKbuuDTx0XYZeN3yVZx
V+JF8ne0nQ5kmqbiEikYY4c+aeTB1xFdhtja6TPqDGfQfqByqj8Eyk4ugEkpB16ipNKoK13CRU3n
rlOBoA/b4pq1hQj/rkV7I4gGffEnEsYcQTXDdPb8OgqQihAy+JIu7NarXoW3pKqgmyhb4pGe5Mke
usoA9qAna3L2gbTmvq+IPXIotPSjREl68bqgfQXEO6fcJvsZwoavP8zAamDXerSujTYjycuitpse
feqq4ev1oYv9CQesPeO3WOnT8gmV4MWtFEExXpNIxCgE9BDWSVsctdPTscKK0Jz7ShWPZQKJ2jez
lz+h7oct/R70xu8mZ8qfgyABbh6QK7/3NJ4ULtGsTX1WouMW8W9wHhvLIvW2+sSxDmxBvHTuGBN2
rXrKYvDkUUQOT7PhwR7oIvRV68HWJxijD03Ifp7adkWvNeCc375LncyU2NjlDkP/yL7CbC4ewrUa
jpXFxbaXoPidXTLjgMcCk8CkjNFaNkM8ZN2hka6y9xTscosj6gbKe5IlqyiCRDN/XWa35HNWonuL
wGnQckM6h3NQw/w+134wukdeJtPX0pI1IIODS6cDavfuJYvTbh0jqM/CcFL3dyMOLoKgawJcYgQX
2FWzPCP2+uqQDoCFfKFYtxWswX+FgGRjwsV2+VEBid07HSXjS62mYDhHwTq+uRDjEFmELY4BjPv2
4CTcJw91ZORpyAtv5vrs1vJxQEl5amDxXLScdPCgI9NfqEvkuVdM1abu5zN80eQ8mSE8B2EVfEdJ
NKFPKORxKcvuidsxPy4onramB5Bkx3dks+JUk8Y88aioPbeViQFsQHS75LTp6bNLLISgZtmvyX3X
YxI8aYEj5uD4C/NbrQR7UoGzFbtMOrFYrxMFxVsDAndy5lRemqP+MdnM1ZY7fIjyt8I6cXVO5Qu6
PE9zZ8RnoljbvLoU7o67dBwQPED33pPfUKyNeU97XBooTuxMlE+7aaSIezZZx9Q0ll6x9wIsBKgF
iT23kFDKXcI48NrDgfnV+TpF/6ojylbqrgYWxIYueWwnuDMdGyQsBLkfUukIrIuOsaXZV00Gpqi1
wj6llB0e1pL6nmVM+z34X3xHFrJBTfhxK8A1EPIYe/OwVCW5Fh47zY2zAhXjjuCCA0rrAWL5kT4s
gVc/ar5zWx+Bcxd7Tg7IpQLx5OLrFfj8Bd5NStBYY7Eq998tBxPQLRPJo4oF9qY8H8Pb+j2zKMB+
hasIoad1zrRWUNgdCp1gK7Bpd1xZf10E1hxmb0sA+IAbBoPzGhU8vnkJi7cmkkh0qfAwBSrHsE/2
bBgspxyDOHnrycZMGR610i4bhJNxJvcALxmdTLmp+EtQXB2TKlR/gh5P7oYGSv/s2RuXq6FePNp4
qIloLH76R5Ir+iWhRoktgPz4QsKsPajA6r0jm6T4NABEXwMvyFccAmwpfmlxK83S0vUPDdsiboa5
lwDFYdvT7YNcVX+FteGTTldRnWgNyR2o9AIzcFdO31BU1U4Senxulq6kG3xh6aiGGV9DJyjc0Gxo
z5pl7hM9kP2TMX6VvuRsRR87y/4FO0PIXarEcISQ3/hq44GaDvYN1z+K1yGcPQy0X0y02tf+N9WE
S0rVZJte2SbwlDWNH/lcQrKQMDYS18kUuNbqjcF2+mjr1hSE3rFCCIpd6SWzS/GmtNMUJ5s6IUwd
3zD8WG/HMnlGLsMcXYBbfZWBywXYEM3CCEZlwb+pHwwtewqtf1P5GYcq4RXKBC0hQ6X9xTl4+AZe
l3TBXIug5hz7oY8zjs0b7qknaPEdi5U4mANQU7t6eHQKNw/3WcuxsdWFaFBBGDnuSRh3QKhZtDzM
zC6/Ju3wFwxNoPiA0slgl0bh8qgIgNlcBWAUy/GFS6+K7yNjsnPd9v419vq5uCRkKZKDbtndb0KQ
++nFkbWnf7MmgaR729L159nvZ1DY5M2x8bJeBW2IbRWzAokA5z7l+6FPOA/sFz6C6m6IluCWBxkt
2e4kiHZeOrbjAUZUhE5QyAe8HlTAKgmb7ZzN7QCHtGi+Wr+mbRHZfDnzr33KwRs8s/wUhXeJEKDd
e0o4vIcpcdVF+EN9gsjcfXB3bcx10cm8AIMcAxTujrcoaZJITqS1Ip2hksN3uJjbZbWm05IE7eCA
IB/myaA8O+U/sPHcLro56P+tOFRpOHH5wpJxTEhqbaDheZfUZax4myLjMCjIJGvDfd2lFIvxADeX
eoQEfbNOwtGO+/JJyFZmR9C3pC0ndyJG5ZKs0++DWtbcocm2DnGX1YsbdH8JTWnKi1mUbolhYpkc
Boee5wrLarXHw8004nij0UcSbLRlgBwoGQZpvzmxv0vI1AAL2fHWnh4ZXvv+g8wIyXMMatSOxsxO
8WmlReSyLmL+Q+/Hgvzi1LiEEvB3C4mf55uIPH3oKFxIo/2PpPNabh5Ht+gTsYoZ5K1ysGzL2b5h
OfTPHECQAMmnP0tzbqd6umWJBL6w99psedv1CHf8s5iZXxBKnC+vDooanmh2vKgXE/qxezerHQCU
2BkQyYVefuhr4UbA5Ad95k+EvkCH0P8jYS15dRdHMU+WKP4KALs+ix4HJgEiTFhxfukOYi/YiSQV
aIEuxaeBdCbFhoi+SCc3uRpUt08Ox5wdDl25l7KawD3Lwp2N5yGdcEzvY5g92cZrNOI7UOLQJhSB
nsrfSFDA8X5x8/7HDccODDWA7BXEY4aOPAps/sFE1lcgWOETuWHEHiPD3QzN7GytTndbzhc4nm6E
VndASTa9BBo5RrAUwx4tXSyfIqhs2TkTWdbtPS6AgqlrOS9HE4Dw2KZw+Yj5RlJ9p2q2VBbemGPr
ZTaGN0HWX7uQvDbGjH89xR8GXWJ8SJDanVIG478WCJmPPgNEwKWlE4zKESqbGq/RzgbYyrGZwXKg
4fBbNj45SZUqgKo3Fb7e4pbi1DGW29ebeV6wk4CAwR+j7HxE9zvy3bXYJWb+vbz3AX90y3phM6Zj
VFerhNDA/+X9obzDO0/FtEevMX+LRBEQJDVQAcpZ+Db+zQfVInr4jxexyXDvp8M9baXrkaTtV08x
usg/40wBzxOD1lXfVHq/tHq4oGhhuQvgCxChXXREBhjrGMyu3stpqRDmji0DvtRlebnle7GehyHA
M50tqFWJwYLpUQBW3GrCI0jvoRPY2rgTPuyUd/PfbHfK/rJmJJNgvhB6O3NOVY4vud5ooeUDpqPo
qBybIVKph5guKrUDFl1pDBGtWiZmNo0BrDr7zz09zUHJTNPNZIQ0AtiGE+oHM6LQru8t6wDRn7pC
Bvj1d7C8ScxeJDNx7NUhv2ygooDyqVx4yvifcbcow9dXxTXxoY26wEMt79ANYTCrEifguesxFBPq
izlNplhNRDTUJ9pNf4slJPpTY4AjtVc+9O9B98nWKJstKcCNGBegMgg4cRq8BHXgdW9Fl/mslCJh
QIB6Em6w6DDiEkdUcS5EGOVZFjdhX0B1y9Nd5xDVysaJefZKsACoXpx+CCIWqvx6rOLZMhy0J1S0
dUTjVOtx8LL4UDNKbrcVeBakL4KtOl5YHcbSQc4N/lGcXEgqLJtJj953lrSdR3ymoyZxvYwe6qyk
740MQ/5HWygU/IgkfVQN7NX2Djg6hn388tYqwr4q4X8MAI2LYnmAYav4V4QYeTBUv08sy16oMxEz
+j4I1jOy5tzc2eNMdmhpRrfY190QRbs2CixFchHk6Lt+sUOiTZwbqjgZWnkIGN68I1Ytvqa41B3a
wghxLHdR99pb9FE2d3eOjg9dntqbxsogHzjBHo8sw0dwnhrvazchTHSLczkm5WduKvHnRX54rdI4
cC+LU5v8TD+AkJHbfao3GbMEBq/Mnu8bWDO/ZM/nD4qf84qEfcDkLaqC5BikjzNQ3dF3kiPoF9e7
CrTI3tZzSeRczczEidxsMDGsQ4PmheVFxVrIpiMj/ojS2xXktCUahWFKaTr1iUWxDg824V/4XwXB
tGVrbsXpVqT5SC/QO1gZi2yIo92cU/HhekFi8iYm5Or7KEHwshV2HB/nsYj2np91D+0oc7JICuAi
Gz4NkcA+4ryjaszcrw35Ne/QQbt/IUjOdlPNIVbmJqRCW4lynB/A3ifEjN9SctctCqg7ETJ2up/S
xfDteC2KU9H2bJSjTDDITsjLKi4LcXRXSwAMvhAUhZIl4KEVe8tk6uQu1kzEghOeKi9Kfu0JsQOn
cKjEOWiRrF1gXtWgHW1big3y3ao9ZdVgP5AV1G9YWSbXFm7rS4mkGPBrcgu3a6kvIohJi8+KjgQH
ttM9fql1XFtjQypKzdwsZaZtvsaRLwgYdKkTJO6BtOsDW3giQUhJGnEC1UAu07I7kE9aXNrJtQ9Q
l2b3g2V9hK66pHLICnTJFHWDHJ4sOnp/TdcfRUdiuJYDW60ZF5zU/vPsj0n8gDiCjq5rsfleYvwX
4Hhry9vUGj+CmmJ24a6Dsu5kLNvfFZaLqGptJYDiPytn8oqXvlHNxF60AU2LHSt2qY9b/l625Y7v
YeSSmfOCm4eDAYmD654d6Kr3ZUKkssoViQc9sxU+Lmy8ZyT+8XhFnS9o0p2MYwAmes2mAv6ZvMJn
XeQZv2ipIcnamAP4Vfryn01p5796dWfF6PHCwMSrgaSzszEpfJ82a1FUYMkfFCdtlNAi5gAY/hxf
q52IKju4WIDFkX62qQrwCIz1whprxYzIjoIVJCmi8NzYI4xNinG+8KLIbRAoGEXVFG8qN0b+ntvj
uF8sJoqrWvpQhBovLpMdao3gVMzU44SNhnc1xg5MFbOXXvHtdugLHIqEkL7zUiWQ901UyManXsCn
8ugSOBUdAEbhGAB9gBGYXDVk/RVmyrqt9KUUceNuBT6ofqOZs4N8cOZbUAQdRLavvYGRN6j80aza
0sv13mst/MDFIMVd2YO0/8ImE3ivEv/Vtwz4oFkPqHnXgSG+UckUhDVpnNuFI8ItavdR7JjjEoPo
My9azc5QDScntHE7Gph0d6OXIq8EtOOz52imOfgaJxM6h3QQNNxondhwAJHn3rCLZpz/5qjsnnsW
XDP4KKMQE66bqmRwPzdlKf6RodMW7ywg7PSAsqGo/7f4Risiw8lHqB8U/S7qPLrdMuhItFXVWEes
14U8+lQUbKRd8L/LrkfQxavv42yJbFPHZ5rghWzFPlq+Q1rZu3bM+3eIrCp/FCYQ9wyHlnLT6z7q
4fGw/QJJSv7af7Xpewd9juhPLDE5ydgNWnfEAU9bJJ4VhlGBwtkphkOvSNsCJtTC/kDAXqAibX33
lfg3tF8gS8U3gIJb42aKIi0+VQyaP7VIjWGAPFFQh7waKekY7gG+DEeI6+JjfkNTi/ILTBdH8w7u
EypRyfhWbGPbLONhClw4UhWD5XevbBirMFiELoxGOEHiVC93JZMfsF4SFdWGP77Fh5vEzGXGguV3
3/PyYbl4KuMi3yud1h0ANsNYonOM1R614u8kOCvVMRwcLKkPBJ+4w9VyCCIAGR/mqEYV/0iYOzfh
y6CuvMrTFRaTcyp0XT0Gxohl1dpJ8MuEP7qgFR9uYP2FnMeAyhJ0G/LuG8pLhR+uHG8Tkfy2B80W
LGsn5sL5p9fFIlhhqffuu4B9OaMTIsKDHxb8iKQSdmskYPrlg1e3AtOK609fUEjiS0pGuwZqW042
Lk173k8+VcN+qq3EB9LSyWBbzYX9ptDTM1AkBEIeU3TAw4EXTQCH67K8RpuEaKI+LYFRd7Ko9Esf
IR/GUZKaag8Dx4CyLmoScSA3NU8L/fI6MFl1TzBgNq1iJwrWCcIQcBFo0wSiwf2AWGdr0er/x+uP
K8pSLtWX8798zWaMyIyfxik6jCX45wPGr+W1W7SZ9mHtW/5T2Rfs7lLEq9U6jGG4rFBzhYzjIzAK
n9jLF15YlYbxlXRhs5CYHnbvER98AnZhc8LVlBSnMMwSvLEZKfRnf1KOXutILZ+I6odvmgTS5+Uw
Q4dLCDhincMIMUWutltoAJ+drFyYF7BYsHcDBjPCvFmj3shGyMmTnefYiOMKB1Epi5UMzTgXJ/F0
HFDdtUtFjvKM1JZdEzXyMjlcf1csTNq9xE5F6GHtk6weCXZlR6TuvXe2HIjujAEj96uAUhGRIER5
hSXBCupulwl43vcVOuniI/ba8CgDhJ8QrEYlIDDkjnnSg1O/Ri01XxWn45a9Ttmdy6Zdio0I4djM
wKV8+91k7fST1K11mFTrZuvFzPNTZQViYNms2n/BTXa7NlXfu48YC7yK3M7RQhNYCQhPfpZnsOGJ
qbqrqGUukBPYGcSeryRzQiSSx6geEwI8GFhVO3pQSq4hMjVREAPNJIL8xWdaa8X2tXKWmzt39qoO
HZWZ/IOD1fNEVK8izofgLJqPaTnqJAy9XYIiEZlUzbOORjceSZxopvjgtXH+GARoj8ByOc1LiyT7
N/YS0kfRPt3lner/m4LSc9DaahgbqW1fuEg160sZv9tYLadVJpEj8XT55qIRrp9aJpZrkCOEZqGt
Lu1HdjU4BB3DTu4UZ8wnX2a/yVE3uXBP6q95sexdMuGIpERP7FvwKUilbeZ2rDfohxB0UrS33d2U
2nBLc4O/RzLjcLdRGC/vVTnWf1CYrZNN3sqIp8EPUJjByV3FVjp7bGJM/JyznLgjTaV8zfWIgJgv
H8pZwAuhw8QmEQMWk3gplMUStDOhh18xQMp4818gHBgGcWzYRsurRC2PTlb01R9sBOwSmT8xDPVs
cTsoZ7Zj0Oq6nyXu2+uSz8tPpoX/asWWJe5gNTbWhbHJLTyLbaDH2KPxzBYw+FK8mtyPuJyYrdyw
aMTCsLgXHYYeLsVjnQt9TJkAhru5kAt0eRwZey7WLOWEL8YHrmLSAZc0rndRVTvEOHROsRdjRfJD
IQv7LiAbh0go6iCQjjxRFojFuPlhRAxxNMZ4gRBC3WZg2aAOhP0ySrQ19Aj8ltWRF3NAN+bJY4/a
kziceE5cAigRJIGu6rkK4ZthlUmrgcgdBWkjYy/jFb+2bbItkntxBvjdU0f7Mdre3k3Rw/VDuGlr
iTmOhwH8cZrEmLojQKmnriGhB6NutzQYbjHVULixS2NN5OCU2uEWmdaNHzG9NFOun4tGZrjYOtw5
1yobKM2Tmdx0e8TlHo7ElD2AYVhcuPq1IknRwZwBRyvMXjqm0aBxnF5mF2qN9KIzTC3gSCkiOO4X
e+V3cdw8sjJe+gf4iiivIOKp6G7qBfu9Zq6ld2rZqvPsgl5EwmWlct76g27leZnnOkePYzV426DX
E7zHrov4hNDDSU1UKelhLk3HtEE7PHhrkBkoJGM7dZt/coma+5Dr68srVPQ0Wb4++JbhXCLzsl87
tjs1LH9b1vQ+wv77oq1kt0MsEz0MgdO8LUFRmm2npXlmniiypxgvi8jXZITb+jNdnLgFLhbF7B5C
RzLZGEYs69pn7vAvytPa//JpNf4RJYwttS8m8SlaN1+nCEgiLOm9YL1UEcTnNUEf8FebaXmhTvZu
NxYTm2qThmoRh4oGq3sNddL2f5Umle2HDiPH3qCWtDxFS4/pnMUQN69g37cglK0if1dFaQMuRNTR
v84E8VuQZgA02HRz7aO24Llgy6r0C8NA3sztgAviPrC0kzwgOUSISMTEzNJ4zqPgPYwq/zpZTtke
tKzmo+c3CCDcuX32c42wyvaJFfCUgR4lCeYaVnbez6eiC6KvTgKg+m1wYvw0wOJDlpkkvv2aoI67
+wSdBYGYYx40KMsiegGFGZQpR4PGvPuirZPzHxaqttxgS3b/k44b1I/iRvmw2QV46CEJHGj2PWoh
LOIRDeXKEwTZFpy8l8DMKoQDItxv7erw4MVE1q4FySpbLwl5yhX5JGtbCOOg3PD6LYABGrB2ijHN
AMFYjgWqqOlDjn4oP+FtuAV1zpzqL+VKY7iV8/AdrYFRTzwpTv8GRFDCjpjiYYjWE1NADNxt+cgZ
AQCmNxnSD8XIXoZ9ulUijs+SOpzo3cQBiIXdbfQPdTnV2TEr3PQfknZBtDnrmEcK1/FEQqi4zb3j
4aeUdffRkY6AxDVN5QGHx/CkAAXsu6jvvjXQp3uJbkI9R3aao16x3PgSDu5ErnWW2yyb0UMCq6Lq
KX6YxZOrshsLhCoYab2o4V+TExbJdjQgZaJF8sev5tWB+UuW3ANa3CITHDdxAV77k5Ob/+RCwZQw
+0n8e5nROc1UTu6p91mqIH5abLYuxnZysnrgTb+VMD5Khm8F6ArMJkKs+RqdT4o9AYklq2QBSwxL
MU/0ZI2kyYAUNrsiRafygYmhQARoaV9f7brn6V+5OGu6uxETYLdp1AyTJhgytY8LoRmYtWiGNtgP
8xxal8KI5Ue6cR6DXFcU5AMTwbYPaBuWvIosPLaqDwC3KsI8jmDlmwDtazf9DQ3l+F1BeLt30n2R
kn9T2t95zK493aas7tCo2S47VA+c6QR8IgGcpqolu9Kno4RSPSl4uZqma+IBzzZrfE32gQEqG5QG
K8B3G/XpQuqXX8N9Rdex9ySrJ3Z4HDyQ3BJ7Y1w5y0PGpYtwmSe6Hr6asgkvBVaUhqVhmwf/EbBc
E/GbJSVtG6JSnpkbFFImV0xYbfVa51Actz1VWrGb3TLdkpVHF50m3Vxsm76IGxAUZVL/2pj3nHcv
XBwkDD6EwtcR30L5HqFBYC2KZjbJiCou3WeWfgXTlhx+Y2mLuFu1HF1bn6QunqaOmKrG47Dt6Onr
O0FgXsdSsHautaOEWgtjBY9Mv5N8WzowbH8HNxt5QCCJhsOe0ga/CcRFml7tHhMKG3fD2gnFHpk/
mbXx4hGbAmojjJdBLlY2Ls99U5EAQFVpLYfFjSzrpRnAeO+jMUvz287eSe8WzwKx59WTL8/KMN+/
EM/USYLcCHzZK5/x7CZN8+GO53d5A7SlKu6gDjGyHFCctKHtsBJxcvmTTf1YrqTXFGR94R/ktYh8
T+/tAHjVdh4dAwONAF1ILHTqkIua+dhOdjHBKXNJWET4zfAMU8fR8QKI6SIa2aXULhbKFQlTpIV4
bXrHUqR4roMORUjh+fVbXAExocNps2+2WekPVE8bConRSLPRcPLbwiJZo4r0gExZQVrXaNiWoFJf
ZTeH+lBMdPslgQ0+uToGAxM7CzywZCBQ8AXg/d5umLOC2pm3edtT6xDK7bEL5Zlq3X6LLFRv8HxB
IcNnAXeJAdNtGQ8xEshX2ywrR4dR88AgHoN/TmLjGn4DKqA5DEiYrBwXd1bDrCDA+Albc+WVi8Tj
oDQTlSScbbUlCStDqhL2s5NsomIx0WfHgQS2tWOW8QxR0MqfwpzhxTOLRCqC2AHPfqDqmLPXhXMw
3bpphjGKpulYs0+EPpPofZCR0p6V/nxCig/4DcroYcbz262kX7DUqBwtMM7c3mTbhla/5zLMA5vE
+86RDN57mCwIRybzE/EdzncMYReQbURAMzQ5sBdlyzrwNDwvPLblcUCPgAtuwC2LXjaMXqMqN9/w
Ubzu3cJQgZmh4WOkDHVOTSjEXcGE5h+dZYJKsVcV+/ih8d7IQ0y8A9Pt4i6jVaY/Lb0+fUSc4qKU
mA3L6dSkF+ZF7MuKlMVugA9sxfjaZ8Cnff86NBaoyMAh/G3wmYtvObGCDxQz1lNbuihDfeVD2gU7
cplGyCcZOFd25KZrv1sQXWfV9GpH24Vbybdr96DRN7xkGWj8S4S/eQM6wiImMPRzf43GpXrIZO8u
eLDxD69Lx7D6Z/flbdnyzu2WP1A/zzS3LwjhQ3sfYnnkazJlx1h8KkH/B6I8qUAKa9d2iXgI9SBY
as4pGkTkBe7wlsV1+2scJtB4jHtyzC07TM65IC5pxfrBffVYpDdH0j9Nf6P4qPwA8SC5pIrLDzfc
bX62GmJcRLe3TTkfrYBs+E0V6scPA5LRnjyzsRTnCF7l8hLFRHJ/9iBDd00XA6WNnbb0N+5CXfWw
MPHdRE4/f7gu3s7b8usfjEOESbYETNuESKySse++/HqmzuiaUQXrvCvKOyjJ4Xj1Jo+JSUtxA/Iq
sNFU2kF/wFibuse+p9QYo4C9uWz5B1eVNfdfnbVMH5aF8RyklcSNNOg9UJEg5GmQzVFbbsM4L+Aj
soWbI3kvIo3eZpFVcXEiKDRPkDBIfpRO6B64M5Y6RfCKhmXLwCH8tEFaXPFrlsBOWtJci0W59ItI
rDc19QLcHIu0Q3AF9PXgnsv/stiaWCnrMr03Q1NP37KIENlNYTgLSDej2pNtX+mdrkACr0dE+d6a
erf+lKELY7VrcYybKojIKmTS/MANIZ4ruleEJ16G56OJyh8AtfIC0HtSuLeV9wjFuNjUOef0lkpi
efZFTDxSL6xm7+Hm3zZ+gqk0ceYSjwkkFg4me29TbL9mBrs66dDa/xxm/N80wvxME339xrHo9+gd
rfzNJpngGWdD94gb5htNqvmBZp8dJmgzDO/L6lQhlTl4wAQZwftdwfDYBEchBKCf/GZhXkX2YPdr
eOvm7Kg89raDVQpGPXVqX30/Cr+V5LBG+ZP1h6puBPCL0X13GSYwJBqly/EwJARyuQGLbf+G8UGm
wKdkVJz9W3K/fMGlOv+AmbSgWwQExzJA8lFqIKdGM5nHD5Oxm2fFx/6EXds/UqFSivnggnCl2fm1
0ib4Lgq3wyAgdHyJbR3O59TLQrHHaIttZbKmcG9yej8USnCyBK6ce99paL6oFLZ+hpZ+bUvwuzBX
UY7qebm4SO6pNCE+s0pHYqbjrGZtZafLxrc9HW7QFOXvbSazt4qun0NexfdEo6nnrsvBZlHPlO+j
GD7yvgr4ukoEDUp5zcVJEv+zBeTymnkTDkgxFPkhnNjpL/7812WR2RfpElyJ9ynKQ8SLt/W49YZV
H7jiQTY9spsQ093daNOIb80Qjji3Qnmcpce3Krrhg/pj3vY4Y3Zum8bTT9DXdrizYK7sCPBOi1Uq
c9ajyL5RyVqI5BS/FkEmsU4O1tTE7sYa7Oco9s29fWuy0I3w/GYGDCUC4/jsEsz5ZDNJWHFJVRuf
rRe7DRJMTqrz8iNT+u3sl2ZHnB51FhbzvmDV10UnreUI0sS/6ikDAOfP7cka8/Rt1uEzVitrRypp
crFRPR+axokeBWby/VK1sz46RB1tOIs6+gWk0s3G8Tz3lPP7QDBie+CsfM/4bGJGhzLDr5q3mWP4
BO6O35ZNE0FdbZ9H7y17zOXgI9O4+lxWhyJL7HfkD0RXIHpmqSrAfoT9Qki28fzIp3scvpFmqpe4
aJECVWHxjhDTPTYBDOJqdLWHCh80JBLv7JdNUbbNySta5WAyV6HicxGuGKyK0UE3TVO1aT0PClYp
TAiA1zAOdgO7fMDYMG50FsVPGcsmWnoi2JGFWSEb+8KvMnJ6oHchqKjtA5os86enbvr2CqemnB2+
0BtOW7cyE1rVOonfrChBrZZa1+X2lyKCbGeiMHhHbgQYbBe1CFksgOAG1EsHO6IHGHp9KInYWYOr
c8/IKWhEIzERQm5K0nMrwgNPAqMNH3WBllvnyDhsl1IH7OlaaSbaPmDqlUOCxiMLKmDRzH2KiYKp
d0uP4zDtSURQ3RH0gSLnZRzUY5wuB77reNvJBTmgsFj/Yan9dpEGbHpHW6cpNycs1Uwru3Ao/kVO
RgL64HL5Kb7VBbpy+bzMcRRtxtCQewLxQGFlkmvaz4oLDSDXR0q/eyvYxr6/rYQoD1FJPZKjEX1a
KrhkgdRncAGpe4pTh0PVAWF9b4/I+AeoT2vc8RBMUdVcKJaqSzDdzOchUoufpHP4vgPiuLq4jMId
SSG9A32DJ9pyrP8KCR7MzWdAi/gMdsxdNCtHpGCV9ESzBiDKRRyJ+rlsRQnnsqzcY8S0+TMSsj1P
YsSCTjn8Q+Xe/NZ1+1DdHJa8uong/0zY0cp2LOfLdNVDq2T6EcExXw1sRB+SKKx3kNGdbGVSsK7r
IiAxE4NNy6We+z+N5VRXLqzpFFBpkaIJlodUaLJ9DtKjfqa4hSTnCXAhxO7crtCKG+vNS20Ausxy
+Qbj4cCUwmYAycdcJLMLOefzCWUPauuswL2AKERuskowPaC2XVHSx++kZWIlGFtxQAYEgKOosNgW
lXxRlaLZJBBIIT4KbsjUxeTbNgxyDpn/fyNqXf2xnIqbrT+nzr3US+piaGBmNKQDtHnpweYyefMD
cYX8RB6/m+BVDtkrmcDuPTkuxZPP2nxTqSmCPE79T5of6hCx9RRBfpuqHjNa1pQg1hpmA0nmVn+r
LLLfKXGHZ3r9zy7xkr0qwB7jqKdCYEVKBEEtv1jEm5zCr5NnrYrIX2dssWEDMKD7mqHsZOsw6Bp9
thUtvxz7P6bDyUZFngFmNY3dUx7aEdSpOL8Jz2sUQKK4oUVHkO+4w92XwDOE7AR9V33Jwsn2C+r7
ddH7DLZhm7X7GZLZY9rr7okuhbMk1J3+I9FDr7pxQUqgm5pRSxcE2ZpzQRC3A+Bnq5YwG3Y3ucKa
rtKstQUsqJ1lsrFqC33HlGJFdEt6H7SsDduM0D65CbPdHrPWBjGx2rY6lxgaaqyqdqH7dTiNJEIU
LUm/23zpKGVb1FUkcnWbEWAlx8n8BmwO/aNnCNZWJsbaat4JSw3Y499AHaidYN+kH9rgK4WiF2Py
RamcTZOGZ86ePeQ4w1PhWC/uzNrG83R5ZwvP/WBGk31qYXfHeIhDvXeqcg8h8iY/Kvl9sIe72WPS
MAzbCRf+Yi9x7qxJG0MaQ7Km8AwG7CKXR7Bu1jFn8djurYHxoK9F+Fzhyn4WXpBtYvxv5HLFMNCE
ct8rqewPC1ybta9yu/gZtY/khlur/i0DZS45aqwYuDsxXWuXef/NL06xTwJHzckx5vfNEFZn30T9
WuqIUT/cBwwdwHeSIaRdbrEL5WjjScTu4DUisesOeRFhFMhZddUi9VH6Tf+lE8Io3JKnwsZY3lId
o6gqPhi88B8b42s9sDmNy/qESSBedZFR7wU0ejwq08xofSlT9arL+SVNbjVCwZu2N2i5EQL7wWaG
KbQNh6g6YjxLHyUrh88i8W6pG7VgrH3bNbhTxvGJx4mSC+j6niUDU43IJo0T8uR9H0H+LOZSvhj4
FOuy1F6/RphAFiw6rpeb1u8Ny8NcnxKGHlRTaUZo/Azi9W4Bo74lCEX9YMCONcustOGAi3OUYIEg
gRTwpuVtu2GafltZsLsc+St+A5PzZOV1srY6ss2xZS3zV6dLc66Zznh7SqAIPDebcLxoPOAIbvPa
YqKLrgQu9y/0iemd+Ym9j6o4kARdKe86Rm2fHUuHdfZOLb6PkQcjnF452LT+uY7PVTQhJt2MmT38
8fg6zb5mY//qFrlpvmytm4elX7pHAfPh0SA7obeTsYOzPzLlDdMPwuaIms0nVSq2gfUWsDjNRkFj
x8oTun1YP9E4+j3Tjo4bHJFr4ZJe29woekltznoyU/w10ucJhFIK9waqJet5QXY7/8mcV2ARAtIs
0yZkIiPp1adw0UVzzueIm5cfsCjqqzCjBsKxdOUpd0UGM6/Nf2Y3c7hV0VYHO4A0QfWIB8A1WwNO
7J00OmotjQFul4VNc6A7RCNdjI14cAzovWjwCxrbaomeSUYOAMppxH7PNqPfnGMDng3VxOjpcYvs
odkmg2PFdyhg3HA9VHWwzYvA3hpJ341eEH5hmRP5t6NxZbU0eOWTy8uHyGypjraq5Q2d6dA7zpFP
ZJLAs63PHXnu2dVpIeoeLGIHdnBK1G+OQPOBuQ3pPXVMjjCjR/K6bwwHVo4RViK90b1m5mNDJ2CQ
g7F/PfqM0XdBJJZPVDaBXgl/CV+1quZmk9pNKB/MgF2UWLoe/e2wqoYAQGDQ58WNBefS22UbzK2S
fEI+4HDxQOE1L6yurBk9zs3v+2XTtrYfmY+eAFFBx/oEJwWdPv9452I0DSarpsgis0mtXcUcSqLd
TdV8pDvgY2KHKp7hlzCBWrPdcPh0bEDxdZEQHEKOAq66xuHTJFcvLbO02CCnyiZJMcvIOT9wGFip
w0zUS72nGBUFJmEUkdkr5MQieUvqUcefBlv8cNIGAT+OldbSSLM1/LnWcP+QTOju0QMM5pDxdhY1
W51MW+A42sTOL26SeDY4akhO8NsiUh/KY5nmYiLDalnsgVQl2U81IVlDXlG08T8V6MxDBwM7BUaa
YPyi8dD5P/aPdvifqSCfGNAKeeGT4Y5NxcinrEpkgqKCjrgMAOBBe+l3DJMBf3PVLE8IQeKbY4Xs
y6e4sC11kAmwIGJTuEBWtF0OJrvOjjd1KMlBSlE2rLDGMgnLppSRMbJo9Vmm020TVbn6Qk+bAFGH
dUHNhafEXw19IMvDWJtl2OnYrz+Jz7Dro1WSTeDgABo3bmGXxYH+mbTEcDZLcQ/ZrhD7WQovOk6Q
1RJEnA1VJggZ96S9ka4ELg+rpoB+9RkYD6zHleV3w3Cuh4SZDWr8toGqFeXTE04mtMKNDmmaXe7y
8b4cJhEc6r6JzS6y8kViqWv1p+uOEHlXlEiTf0e/Yg4KPyQC/KoX/XN/43O0zi2cEZWrQ6t80/4S
tZjk2OLRMag1zo502DnQu77afEQO4gO05napA/dRZMF8o2QNCJpUSFbKETlYNB/7zguzneOaqr7j
PxlKQkQlElwOgJAQU2t4661ZXJE8afNCKpF6CIX2+aMIngFN4nly36jaA2MXM4NxXEmLHyAoo4St
bMNpnrWvlAfN+DtC+fklkg7/k8s6PMJAhmX/giihf++qrANmy3j92ljj8C/2cYQccLkiYq0Qkd4z
OfSKB1+6lDpeNG157LJv/BRCHS3mqauwS4uHguOg2mtTZeWuIezuJwxJxtnkuA4JtmBYmR5KSG4Z
xs+czwlxuD6DCAsJp7Lc3N8sZefO/5jAj099KttxH8999AMjzsZFTWYig0VvoGoOwWnYmywN22Pr
F+2fAifCJMm2SKNTi7HPNnu1Lxyk09M8ddYbry15T+iDyDSLxmIURxUkzr2hT/F3jaPLczZA+6Ue
6zjc+eULf+fLkp1wz4gAkwZGf1YWsogvFew1a5NixKA55ARyzqZa2jc8OSFjflojdNSOm+NhmYRD
p+aGHm0RmWz9PdkHhSC0qUMqUoWu/E6I3bgLgjA5jQHmca5oU0K6cf6PozNrjpXHlugvIgIxCHit
efJUnv1C2P6OmUEIEMOv71X91nEjuq+PXSVt5c5c2RAglB2byk1QW/JlSQhy8L9B7oNyUAp2N84g
ggsNCqSjpAUr8JbJSQ2iXSmrDX42v3irIKGPh2oYqh+rnLCjDaixfGazSRAYAkn04+WkUknOizh4
gVpePPMXrdkC6LI7UfQRfAifV9sB2c/BddQZ7MZZHQ47XSvf2oW8epv94iKrb8ii8N50bc+bdhrT
myHZahPp60h5f2bLGKtz6cMDPmF7TZP/tE6rfGv1Y59srbFty2MMjjGDDUvtGuGKSTyDNoe2Ldnu
3Ro8Gc0GYn9PgR5aJBARi2JdlgyBq5FfJnBQBVj8VPCSeMpxbJ1tGJvZXvi8TyhN5JXMxlZemUNA
mJry9hP3g41CUVs1BTh+XpKDH4eIfUVoMyu4ZT7hJq4E57ZZlBPsSbbAauakJE/ccfI+kR2oPkTj
03LLp5cIQWKgIm3oBoO9xpVIIUTLQXQ0SZYlL3pGbN4OALOGNYKB+5iBCms2Lf+Gl8TA49pMrpes
gcWKO6vPbNIoyVJcmr5m2OqQWatP7VtavyKg1herX8aExNaoshMPPW/bks3o92hpfPZYgNUT0E/I
kB4G/AsanH0SCaeGSGPzLaqwJDpTLqidgtQc+58Z4uXtM5fUx5YNIX4ZCs0EpknyvPmmHh39CiJM
zv85cUUFyKoSiHbfuWswJjBsuvLACGjkqtO2wCUNfTm99kXNb6OYxUjfkSenCP5OhHY0TU3UbeeR
DP9KwDkd16VVmXlvj1ac700Whu6+txDAnJbPzkqNbf8TCjbaO1mq8SKw4ahvhYJcYGFIdH9ED7eS
i6JCVO5dk0vJzFSCjRmRE67l5Ib4mTRDNmHSHA6fJCdElQl7NugmqLCCX7U0yWgfWAT02Rc73aG9
8yQJ84PjeI1/zZGX7ZWtB7UcyqajVcxtxto/zLbOwyO3xYgEnt0wpn3CCxj6jMOG1LWBqK9tpYKX
miAkDVNgoJLv3gy1OiXc/n9Us7CZ4Y+tny2NX3PTwQVZ7r2ktv/wIk8PQzKCkVYZLBeiDsJ+nFv4
BZtphBNz0o0T/OFcYC8nPTsL1gFGx/BEv8gSfLXwQjdDiOmph1vI9FCV2X2gPWNvDTexxUuI+JvA
yLueyzQ4LWFE+zGjFZpbrlMwflDeNxWFkhwGlCKLXW6z4Xx2QawdSyA4jA9j/TsF2KBXRve4RowP
wXkrkhoxoPcGkIh12fYPGlIIE2VlGIKzNvNf+DfFz5NvA4Ljzo5swHIx9U15GDbDU4Y58Jgv7PVv
2DT7nsB7emla8WG3LHc3PcTGh2WcIK3QfteufLAt27axFwL4lnsKwQomHNQSb3sdxuKdBGqfP82D
7YOkQvleO5y7LD4s5yGAJ2STda4k0ldjPQpc55ccBbVYV0h7O2XlVBDemh50jU1rWyKMHzFIpLBF
piraYxRjk+9GefWxVIZEa+VSErUfzWQVFz27WJOMgBHWtxG/CxPHi9jCR2sVm614KQu8sAsBpCZ3
/hUtKai0mriRmqa+TVPh540Oc8/P0N4DZWN76rJbVZibysJZZWMDvayu5i/pVhrU7kI2xSaOcvIc
9yVB3N7GVXjjVBlxwisFp6Gpog+IMf9BN/IAr5rxEYch3/98WPgSoNT6DxPPpiug4IkDDw11h80x
eeut3tsXIR/DYpxTmi2qTEDNT3kG+Mot7+AW4G6ao/6f8vviVCtbsmgtMGduo6yoLpETF4euzOVb
E5bcgayuSRpp2MCrsSUjjj8wTPMVd0KwzXyMyKCG4mjV9pEDJo3I0D4d6KDG+01Srl80xd/F2AR3
mSDVDEQDu5ohHsPuBC6J6y1bP/a4ScEX3GdFKh9SrG6XUFAuhB4NryhAJMVdqdqfgWlj2DC3zS9m
cQEfMYlH3neDoOoy8vIPW0+ugxjVcFkgjal9yUfA3uFVjxt+ey13x9y1MHdqVUx62ztDNh1Z4Nrx
xpRVD2qWyYLkC9+NZ77WFCwiJhdqZ4J0sDeB16riu5gNmwPfmjhyc1BbIAQqSglfMrxQOGyUgUaG
G1qm4DqoeAM6gF/sCJbXR5aebFAMOyH4+m14fFTzR2ertF6LpQv1w2Ql/XhBXSHKIcnoeXz2I7wM
qyQmhLpPrBvZkpMATpVCOnHXpTPiAUDmiTBO2l6095Qpb9Raen24XhL/Hh7FbXHWp/+ihAwZtAA1
3yp/OEHoPcQmD+jDiekf2bEwp9oWh0QFmiyi+YxX9sCR7Na2oR8PmYz+uq7CFWNmGfCPF7w+b8ox
BqV1llbtzG1UiQHBCsYZnnIs0pvaSYJn+Fnszvh/n7+3dcNxNoeR+nJjFntrSEcRNwipXXXtSNby
550o49xOuHVJeBFAJohKQhZYSBh0ww6DpfcMfyxiGYdXI8HZl6tsnxaMPFvObJaSeZ9GIYzcGC99
wH3E15wGZjieqRmhL6bAgjZe7XjzgTTQaNa6nnp3TyrVifYuUKNjE4F0wcqRGoNY0rb5hTxE2+77
gq3KVnSK/olIdgowSmh1D95wa8QI6Zt/qyyFd68nKHJtvQKaLBBBjMC5CbOZk0TZ9p7iGLRDPkm0
zGZ0ELtnTZuiQ3ir1ukvcA7Ay3U4x1824DIMJn2btZs8Kkv2TW6sX2xqCH+XuQOZTZMT9z0W3YYH
fuCJ289mwuBtSXrSPkydJRk6Dff21M5dRm8glXvurpkXGoJ4ini8mBwmN76uNNDtQEv2ywYPLE9E
DMmMgfT5mmUDqduByOfm43RQoCz+HP6wXzVCb3hXz7k1nTk0CUTTA+cRseOB9cTXmwRrMOmQLVVE
wQsTQZRZVNPIGxEAr8JThLsZ3lzMJofPk10cxxYA1tp0c/RpxY7lrIP8lhLCu1r70Exn7bBc6NQn
hlLQbEwI9m7gSUH1jYP/gDJrHfU7D1cTFk83nBs8F0MXojDxntn2jQehySmBQ62GsISaYVonLc4d
4oiP1N342YEdm2UffUfi2TOxqsAYGhOG20n1fIQgkMhhzVKrcdnUVN3VzzHF3/Kiow0ej8OPM8XF
RlznNc9bwYwfblhgceKUQlCbk5BslBCnacDd8ntoClg0sfKO2FXc5NkLMdM9sFzvqNTwG3/69IXb
tDvwns6wL8rQidbYRaTPJhYDFnVbYfedcpHQRVOMwU1kpVpvneI0fp6ykipIUnu9v0+kNfpbhnDt
vmYA+e0XwZPLggkdZBFxBT6fG6wnZXEZMP4BQGIQPhXS0r+T29/g5dVU7xkEk+chICKyVY0gSQ6L
ZgovthRZWEGhNiVkBt/U81ZODYTZAAcg6/j+5ktlIpV/UIZZ3zE5+OFprpz4b/KHnBaq0s1+51So
S0VdNVIKXBf+7otXxjSGYqDEBBTh/tHsUVmrQBb7xHjXdAi3DpQjwq0Y1NLEsmBjBNk3moExaLMK
Z1LcylOVYMYiQqHmZ/5vwVOE1VZtFxfv3C5FenbWxOi7H1avk7VhVGn9zWCl3fCAUFuk7M77Guyq
GH1ekx0+pDsnCSv/w4qJ7RznIkfg8bSh0h3+41CspzgfLmYk07+ZMZrUWyQm1a4Tsn1XXBC8fnMN
k89Kfe+tnP35rHHld4BjVfAIm5kyGto22v44M5ty0GrWK8CzMBLCmRzSA/0E3Z89NPmP1WXMwmOH
cfLoECkWB5/b+mUGVvkHmChuH2uHaOxKOdVyPzDEPOgu9+/rRLGAiDlMwdeMjfWUzKqxLlXXlt8p
XfD/vD6h8qtV2GERBhRFDDR+ehuI/RITnumokIy0BUfN2O7PzS7I19XK8nvJCvE/SEbiF1d6/Rgm
M3a0nHjfHn8TnFo7cekMY0UF+03TLkLaL7uhtKJADizO3IJ5zROCYZbcp/tOVUufrxmdvaeyBWm+
LWqJR01ZHstMrYB6PUPLdNRGYy/8UTbvcqonbPUmqBkL1tRhZN1Ohx3rm1yjAt1cZtGV5DX9XL7I
E8LhJFThjmS46YgHGzvYBHOaskglf9CrKvqO20yjoUBSWtyZka7lJ2xZzuwyJeW9tDrvFSrmtWjm
F9CLj2WWT4/WNFPXoCdxwU0G3UenyQMJ2fle85HKgFlPxbHEenuUjsFkgT85PXamkztumeKA/bp9
ptNnvrK/X7a88CimnALrC8uifaaWl/MZ3s1WdbR05aCmdiLs5vdE9i9j7Y04FfJ87aZucJ4IC93J
usPpXITWqQ4ne2N3/ufCB2Ub+/1zC6JmU4Paw41Alx3enZp1LMojG9iW2EwUpOaDaMI7K/rwtyTc
9GT1sAmY77NDineSpucy+lISOFIiDKsyhXi7ipuy5FQdut0cefLLB6P0bqX1jVc1ONVjLQL7zh3T
eI2B6ysOqaMBEBkoTKoK5gNSSHsh4PSycOOvevIA8LQsvSGekdNjOGW/jQ1Pbp4H61RECYjwHCaD
Xer5EbsgfRjaokMoDPUZ53V1Looh/1EqAfeRV/lB0wL4YJlheZd8KTc8YwMyQf7yxZN9PnJ/EmZI
AY2+TxlZRZR8/1+g7P4MRemGt9Txb84kv0nCRZ+jNmwvDvkjIvJdfcC2NbwNmMJY5XbtQ9QGvK41
fEjLDvoXTTkc4AwyJsB0Zv5d9U+eBtG615XzamOTXIe+dI5Qt92DZ3r3Lc4T+W8g1bbXDn1AmA7E
oyO64tX38/bD9UPe905D3thhba20VT7TDNbul9YmwkAuemsBQZGqzfeiUv+oW6m3gCMQ8UokibMx
kMDjBi+0b1wPtRfT1j6GlEDgxeso5KHQaD+X2GEZVXCDuRjPNqYoxF3ZmuwNClCJPZrBERfJsBuE
7A++rMc7IK5QfAeJAED7EEJihLpIng+/GrLJEd7BjNUlH0OWOlO4YlyOHrlZZAXJeg7uRy98HsiS
3BUp6VdO5W48OrZVfuPAvZIYUZ/uQPImSgeMsc10pJEpfmuKaGchon36PIfOc1c5+wYLBJFS1FoS
c92BD9Aj+eCPrONyFqU1/BH8I6XKm7H0pu6RM+4zqJfsvfC9cQOOFinKgfpUU6oIl7lDXUfjepsy
WPVpTd6H6d/fO17LuQBTkHyq2wXuOqYv6VoCjjKgM6qtaKLyACy4faRtjOxnNQbHhTTQrhT9kXid
jU9ERfmGnm8ebX3nv864QD75U4x0LFjPijDep1XwZMAuUV+ogqOXxsNFA7ZvID5UU+58UE7qHXzg
axR6wyZkrVwj2yTj8luJdMbs35vdIlqCU+PwLiwbnzj9sZL9awILIR4HdEoeAlxvYzY/S8rAKb21
knep23g9U9L3UpiUCtDFb4MfuCfjQ+Gyd1zVeiGUQAoORR5nqPOTdJ2/kRCcxMpXfQ7fP3HV16Kq
p1T5gAQ6eWnBi2KuqejE4H+jICXW2msqWfv3PK3NM38TueK+DvaCnDsCs2/+sz07+ghGrI/pBN++
bf3K2y4J9v0EbhikX2wym3pJxIs7t8Q2fIdYp1NTdEr19VXkDb7rHGrcgnUzyF95g6h96FTTplxK
aHhYy9VRJiDKS4U/wWtQYCW+hRYc5kPp2yxAu2b5tCeaP6YYCz7rQefMQrbfeiM9hMLBYhHAVz+2
cfQx+mD8e15P1ywJsz9ETxwTKuP9bxdNvgsyGWzIFJDuYCaM0VxV/+MEiNZMvDTaoMzT2dMGwP0a
F3NRx6BKHEAQDaVRCNuDWiD2tu0pTHHaFDLi7YfyvdZx1B6Ssfr/g5QUBm+i92ywzQfBPmZ3FlbN
idM4/SoT6Zy1Nv9sgx8BItpX5gn33DqUYY9UAexiMHNr0TsGpked3LPCIvzpsiXf4M8iyV/a887u
+/qedArAiUKzSOlSEqJNLuuWcDSrOYB67Xef595dHpr4QfhTjinQStf24L8Bf03eEGBYOuNxe7Cs
MvsckRaeJqHJDlZQ4Vvok3cUDTzQU+A+liYQez1P2aNrCfPulNhv+0L0NxDpDe5qqfDchrneRxGY
XgZBl4QXEIl7oiRkfeVg1mg8zUvj2fhfi7HdNlHsrCE5mR16m3zM+E4wLacUH2LSJi+3BN1fEYP9
wtgzule2MzHRcSMOLcLgxin7+LqUIXCGhD48nInxnQkoFOY5TR8S1i73m9QXQZpp6hgTvYHTijzm
Ga4KnBt8GdMb8LQm2ciIF+fKt1m19YnrXeY5U3fkFdnei8TZLIju91aixAWuZHeeprA9kZ5o3wPN
A1KKoN2iBM9fOkmfwELinU3CR4C4X7bnK5yniHWryiGUI9PaucaALna9P3dn11HcPlyDOykH9yjm
8nqLA2+proJJXzgWu5N+3M8Rv5AxKId2rcaEl1nod9HK4Pl6yAhQngyOhufA78Vr32sJJ94GariN
yXf2q1ryAD7L3JeHsKvtI6O7OEyzbmnG4Hl/5M1kM3Y0zqdc3PhYkO0/tQtPn4g1w0bH0mwHLBwC
Y7LWT3NT9Yc6m6Z3Mvr1IexrMG78YgOYgixEn6dWLXeRZoluT1Z61lHjvuROyE8bdnmErMQf+IbQ
GB4sXVjrwkpfpgy6IUUBoEAlhCRvPdpUQhgDVXYiooXRNUxY43tIkcBYvfS77eJmI8Y4/jB2fw8w
zH9yshu5rAri+Ox2Mn0om6F6JaeG8bUEXxoNNM6ysh2arzpHpGHbaP8WDnUqdd8MGx20JQzohmYL
a4ivlHiwUYRz/EPRtvcNw2U/8nAltwNh4yJENe9ryCQ8FDFF12iPg7vpZorbTnnHnuoG2d9kceam
G/ZHlDVizsSyaDUzxuvY8TK20NWytcs+2ccTQiifnHxd58KdcVpyq8Qtc4G7yOY3TU2/96c+eOsn
k/1iCMZRAcRr4xMd/5trgQ2AM0OvegqC91ngvvcjcdZVNPvjuCFfXl6RSQoI4b5tPTtkTz6H2hg8
Eb4V72Tjx/fZKFOc3TwTttQZv6V921OSIb1HHE2wxjjBCya+qaYXwCN9kVOqQRCHDc1HTHXCC09S
3G9un2zwI4Y7XfnWPqmE+IvyEbDHDbEO+z9lNo/9F49Cd2I/TvuMYVnDE4xnEBZ0cGfV1NP/SysP
a8NyYHId9ZV4zPIEPs3idT8HKHtlaY4ZrCEmujmgvUGFG7oEYzybyfDtu5W9a1xVX5tMRhk3iJ1u
EiFY/CYhBQdN3DAe6CyFwxzJI8XW0X2b9/q75yq6jGUQvBK6GjZz0rMU4OHt0+nk8kFo9VJEK8Tk
Zh2jXn8Xir54VlHTRSAmHzISJdc8pRVx47p2/ZmzVv0lR5nuqLxkzVbY/WOnAC84RZr9KsfF92QN
t7qs2Dtj0Mvvl2iipnK2vLcat+um6athl0QiuBn+VPiOoUO/spqMj65bxW9zO9w3zdKf+hxsf03N
zU/Cw3lLtoNjY+6cVQom44ZGEcB1QnqfRWH1J8yQ3b+gM8OO/178YoU2z+HWp2hugKZ/gqrs7xze
+uS5gvkiYzEd64R7e6xY2yBBOv19xlykqIu98bdM9d8418N9DbPvzvfJi2HvhKNuT4QKyyr/ZePP
6Z6l1o2ca9rvYaI2FkHvNIHHWgF5Tv6hZBUPPAPU5zwZumhaI+rXxThvxOdQLzraBteqZ9iOVDA8
RPCNi1sWvEYc8vx3Y+GsI4YfjJQr+PKkF7RNE3PP1kOVXB1l2vu87Q1I+qmtVjSujU9AE82Or6hN
1YIVnlDWo34foDRhZvh/gq11lu46hYk59UBGuhO9iMOBRpnqTkP+XMmRZ9YKFG4Pd6ysLc7dLPks
/IEKZKJnclUmU7nLxoQXJpLwm9/pmshszp4WLuu1ANa5p2QshAVl0zhKDGTCbgrpyBCwICWycoDN
/b9tguyGa2i+xcxKgozJgUc5/qEqjeMDvsJoutJwMsgLFqJiQ49E/AxXQzDpw0hqAO/fmsj0ugQj
vdPS1RRBhLcKljCnAVo43X9gN7MHmrH87MvMIR+3iXcC3//Xzsn4kbTbf7AOKTYlv6xy7S2h3OY+
12KCzPwegjKlEnRKmtVoSUbdHiM3stLoKTQF4R4mWav9FInuJ+VS///uJPzCFehRmQ4ukiNk2C7E
WqrjYrU6Q62NWFqxn6HwkflGFVvNvvEpJlv0G2vop0UbSyh4lfeX+INGkEESv3DqRNbK55tDRqVr
jwGpernTU/AFqBS2fDO71AsBkTm4FOrxiUoZ29g1EIdTs20twFRhS0rwx//ApShxlyviEmuQP/q8
0I7zPPaAIEiYpecom9p/qdbdNY7qghBuqz8zTqUT+VmzSahmfabwIz9GxHgvrFD7vSWZh7LKx3o5
e1a9DZ0+O5S21tU28pS+Cksub1aVyPNcWH6IFQ+vIOaGCj8eUorkT9LZO8jw6aaf/OzkOpW7taap
v+IDtY8RSvRH0ebOlvhcgbJdd/59mVs9Vk4mM/moXKv9yFhUcmghoajYmwmQLCo7TJgtP7skmX+k
Uy6PbdgXD7NafM4EmizC1hYPopM0Q5uqfvcoUN30sfcfRKuOJgogpl3VWd/WSN3N5JrsEEAPu9n0
689uctDvb60UcZVKpCs//SkwfrAJqJ2zpMJxNRo3I31PxgxCRxIAMQNY8RinOKZWgCLlMTHSBeBT
50835NbKpBRJyZFPdi4UQA2CVR2zplOGjySm+xcCyvqu5o1Hg2exUyPG3cE9AIJx9wteB0Qjb76j
c9J8L11uQYtYUPvzyBCywGFa1x2jFCJjQrR8CuujzWVGwj+KU/duUFiibMR/jJulfDO8mqIVALV3
YhDkpy3yJZ9xrMw9CeXxaUmT/lhztdXkX6kJ8SQ5chd6Bp5eQA4sXcZwSyPDshsqWe6zKB5fwab0
Z2quq6u4NY4A3/AwubLcZZMIOgpNrRPR1fJxd0BqhteVkwu4+hX5ZEpleHkTsDZ5v6Pk1P9ikBqn
XT30tAPiQBZnicNb7ByLdTtEA0ZpzSJvPyi4yNzZ3gdSbU7kOTMjENBwpmbCc8LLPE4B6Iwp81Hf
u2z4BZkhHKxhMuX3jhdvq5sMF080SSovbqmRnYdL6r2+8e2fEJyF3AKEc074zdgBIUNXPkV/vm9H
24wR6YVdI8pTXwVs/7KcerYfYorjEwp4InZpM7ZqPeI+mc5u2uHipaQuyR9x3jh0JvG++XWlsN11
VbJIucPl3zWghtP8EyUSzxP1o+myIuCDhVkUk1+tK8UvA8FNlo8m04Qs5rxyiakVIwREhHFM93yP
cSJTKoQzOeJx2C+TdWfKG1AGXywGM83NRvNSUDwXkXdrxBZZxW6mMHlKC0+Kj6GKdPI04ka6Qk3C
IJEWFuFniCxbWIEM/YHr1geFtYMJpazDDn+e0Kz3IsBIx8oSN2JmEC3/iCqQFAqXfjxps4jlBL1S
vYBeBgGnWVaDS2huk1geiDh8BOvK5pfcFLell0IXAktWWPy1/ZHEZMTrCu2rJr14doi28mXI+orS
ojDpy4MBAwbwfgIDRuZTAXqDyW7vR9kRScnr4mPEpMpYSExOrnAh0wJnGhWdl0zzV8lsZwHLB+l3
DXvPQTpje49nlidwUEXsPI2XwvZoLWgW22kO7X9FZ1F+QjrKPmdAAHhrNgocJf9IsjVdNguIeJXv
n8ZxCIJ7sjmK770SVCfbVmCdZ2GqeOtIUVcbDQxFnSsRBQdK2Oz2OBYl3LtgysT3jWfK9Gt08+f6
Y7CrJOUXq5z9wgur126hfAZOwq6lNG08Z8L2/mwz8HQp01DdgX3wHmhlCd4TDnOesOigL13MI2kr
MBtT5AuebO9XDfiaiNsVVqf1Cd7UPkKkNQitTtWEO0yXItwGFQvVDbIXjgyajfZjW47PDnrrr9UX
rxQDA2xJIrRU0utkGDxYKWb+BiZ8wnSLCzsunBlbbTs9w1YJzzxpGDwSnubv2OWpbKAQFVUNsHxc
mG0EfnNVOu47L0cEBlNZeybt6C3T09/s5tmOthQee3JAW/eq6NBirGeUINiA+t2nT/guKFvFgZD+
cwd8HXwZQFXLn5nj+h2M08knOLqaKNdu3PGRDod17ZMJBwf3SCzyGt4CihFDJEnbd9n5eBenUdNi
Dgl3W+Gz2ohBEtSDckjBYuLscFARa5UqPzhdV2IJCYe9Qw0iIErZ3pNiCR5VjwS/junhAlYwjzuS
JR8YHMc7dGv7nCcqONp+KD68vo9PkPHotAqtqPlcVBvdFebmlYq9l3LAyj7YUfbfzMN+b5OqJkkL
XKTBYFNGLKQ9s3KK8BJOznQnYAyuy8aWsELJrOFpSF9aFmb+yuvxh0I9vCIvizcEwfAOva75TWJh
HsPmNqTEd4CGQFbi4AjPQSnUAxNAqG+j1HLob978gql0ckT4lMJ7BQwFKaESAdYVrSqC9IsHn6IE
bwUW+r0K9V/EXn0Hyib+mgEn/Ytp3+ZlbLxHH4zhrojVtHJD68A2DNm7CrmwbeI4l0EKQmay4+LJ
6uY1sfyngRHzKKCp7DTNkPdgHArWqRxR7LkOSUGOpItia1c7qVrlCNZ6M4GRv6uNX515zKLBhVd2
hBneilae4QLHxF9TO2UuHJ/FUs7eKtQQi8uR6tKaE2eLoszOAafeHoMJz0V2V+gdA47E2f/U5CBW
/eC+heyWtqx1qhWB9YdARfG9NTl3OTG51UDKegcaiV9VV/abeQnMbp4itUEJrreLBTl08Dv1A7Sv
32Fn7Xed572nMwFIatjXzPGgJAEWM8GyWIjsILzgLZUn32A/1oLSLB3jtzOanLNjopcygRJHcTAM
GPmzEHgE42hq9xxgpD7WaSrfWYmf/QWjuNBZRieyj6Y6iM95Nv85bXHXQT3oWuO4SKh2e3bjKt+7
gTziVvU2MvQbNJ04PWBNLreJTlERG3/eNb12HpH8w7OfzWcwemjN8fgCQsdjFlq2JvXmMz7Lr1QM
AUEbDQ4bt/IOz9M32EcWbAkNktg4AURQ63WzFyZEQRcnGR8HGy2lpOSdU8I+0b+Bq2dSwUZPniBV
585euwrSuv0UeI53Y9vAA25HXMNnijkDuTYBdwPfDDCsQqymEAsvCx5/DwXJeWpv3gbGV8bZufS2
nQE1Md7IeBxPuKh1I+9bvJ/40UW6sWnARVajmZxpdSPIPeOGd/oD8TCsaaMwq9SU/yqXj08fLtZV
MwWeQlt3B/At41qHWXOJ3f41Yvf4nGgXqSnH4mhoGu1id68Cd/oRts9zwgsvAQoYbzAgQUAt9A7K
Ghgt4nkHOEfFfQcnZq9668eAK15RpNVjEiZrEUrZ0Y3BUXQIMh38UCiIS6Qox4byeYKutmH/VEbC
3GMguyOiTLO4b7PFCee62breHB/LwOK1y+ScndJ6QN4ACbAfA1uwwiDEUIH9hxWZtzTW0k3gkayl
LDsXFBxa8pMcd99jTCt9CBqBGHiMY8dcQfPqiYyK7L6FMbQDJdVu2khlr6mwfsCzD+MpzCxgmeSh
/7Ab2wBkIFXv8fw3+KYzar2tevJ3i6auFuF0nI7M1dyDjTuc4ddYhzwY1CPtK/knD3r8UUD8+V2i
t2Vqbh4pfwgujmt20fzrNZmHRqRJxN6QYqAnFtKGDcFEKR15NBG6RW4PxWNYuv4qCh3rynWDcWX8
bjHe5PsJgfDTc3v5nxlCvDMimee1yZPOObL+5VmffQ6dFz9IbqUzuuIOM0F4R8rh4rsB7ap57SXD
hp3Be20w4nPDAqTqeSZktPxUU4kNuxkIjfLZZ0n2X9YFOMqjttjwH6KTnS5qPoulTt4zi6bqMHaC
NQJdSBOQ/J7d+V87GvPUphSXe+BHkAzKHzuM8X2kyyWks+ChVXi97KS6tFWr2Yo6Beblwt5WFPSs
F5wf5cr3Q7WbxyF8ZS1MmqMceFIOdJbsc0dzK7VBdAlvS/YhQ32kTwkMR5LY4qwmzQWo/OqF/Qot
s3ytJ89uIHWkxSvPKw4kNm6E1zj+vQY5IPfZMQEalVXwwA7/IbmNjQDhyrtiGdqTW/fODlN+80wZ
d0y1NUVMG8emrl0mRCorxrUv/FT0kw/9q7YwxVV1KGnzayAkqYBZymbL3EY3vgjb5+skzMkepvew
TXZRj8WqJlyzTO4Eab1WbKGd6r/EnZWizcOCsRIwEqJi3/VZHrwVC1Ut05w/2L7kymq1f6rHeFfq
4qezSqA2cP0j4IFy5o9JroxgU/JfZy3DmUQPpKWR8xqSi7n3oshFps/0fk7728/QJQ/SSW+Xn3T9
ixUm3T4RWffCVTpv7bEB/eFVffkRSCl/7Unkv/jLYKikWbOlla75i4P4McsIw2yHof/o3OXByBxx
YWKLte6pAkgX2V2lo/ZDD6kk0D8JXuQ1q6qcwNRkH0a/NheWY7fK6BvCpWBdM6Zm62NlXHOF/DDB
nYCQTsdm4aDxCGIfHT2TGZn6JFt1mtq1wahqiwRb7/3BDrdWN9z2HeqVLdCz1EVMIiTpzoVdF6/d
wh5mCAyVnaikhs1hU7w2LudqYCWEW2H9HoYw2gNg/4fWvQCv7rYllLFzVuCvzMB5H/maeHeNle6n
mfTX6NZxvukQwTe6dmBYZ8NosQZmr+GrV40XZ8XeHJCKYOid7Aosp09TT+Hd2tPLxb8nUzfaPJvh
QMfdZ6TMAfBGxXalaoDLRI9FThwriHFgEOahiSuYsyNdefmZ8Sv5H0Vnstw2sgXRL0IEpkIBW5Lg
KIkSNbY2CFu2MQNVGArD1/fh5vWL6G63TRGFW3kzTx5mTBMPpvnCyoMNe3yzKCcL4IkoUkdYFFDR
V2gmh1S2IYN30xu62WCKWjD2DuOE3bCZyqPda2evpV+/GBKCcZvftcKipvOprxiG6+Ca+sXRMaR9
yJH0v/Dv64PnW8uefj+Gb1dC5xtH9WjW7BbCo2EkgeFcQ3BWdxncdUT7m1Ry/tOX/SsPkENPZzW/
NT6Gd7as4odrOp0MHkHqW6mq7tElfUivKNKxG47fnRCEXTbGyW/Z5OKiDqL0rm4yRJUgNuFpI9QE
uXqIBnPFQ/iiHEzPCz2FGyglvyPTtBfAM208LBnTorn3jJcsji+dpfRpCPJoN6cUEsuGuS1Pfy91
x8vRn/09Ro23zGmuSnW8SpFGZ7AbqTxOjEO3kW0mOaEZFzJ7qGrKw0NvpPWaEc1BvGVP7WLQvT/7
zod3B9IVEWMOFs3qaInsZWW9gxOnbHcp3ukXKxmeqxKuLkOFHaPV2LEKdfHHxkfAMcODO4ioPMwI
WDEnSAejCYtSTLGloHPeGl/ycTQU+5Da2GD6LVKcRPeavjzIv5Qgs0Jp173GW1/ShVUmwf+94fep
lC/3BEq46aWAd7kAg9vedbnfHLsig9mUQJUJwn9Jnz34eKlhnbKfKcNfXAeC0wpv5OBOnniUHO0H
qyDzO/O9aBJejjBLnBjPLldaxNJh2qsknN5Ckba7XITFG20HZ80259GT2vtLroZV3VgkXx7h3Dtc
D+qbGsOYndpHGtojuVouRSHZm2XGrdOuKOrRtEysv3AD7+z70LGzEqZWoviUZ6dRegY6/BRZ/oTK
Dv2l9ChHOK8koR8riPlnuQJL5Jur5HdUy/7WWd6Tgl/Aigtp/oTjH39iFg35JQth8LsMHBs87cV1
LdmbjCM9AgVPx3vS1fl2Vk7/tbKiQ/6gchsOTX7OxzQNTrXApdqihzDLo4kBjAbNB62H66ZbZd6B
ZFW141lrD6ANOhItkPx8yuUAMkvMysyddCSBHeVDmWfrCrWOT0ZU1hdTKPh7omNbbJJPd04km1i3
Pis8kaRLFl6NF1fO9as/p8O70UI/tWVq7/tsnd4c+P/od8hF5z5ApxD1cqkMFTqtWzMb0gj8D2x1
xDg53TNVkiqnHbZAkFd1mo/VnmYl9aRV7+3H3vlVRs1ZhMP0Y7jDXQgAOpy9hF9mtl1e/y/jg64O
Ze0H+Aq1hgSQF2syHOhzmNiuJskz9u3xkpo0KG4VYo2/nwRq0Clweo59xZWZgCcqxCZTfe+wmmnl
hyY9EfsURD/LHEHaWgec3hgeG593QNm/SBn+OGOeoVV13qGCoBXPwYInuXQjAYk5mGOfq9d+ZZA4
tCHPTT1KmEkzIaKUth/86/q+r7Nn8DekbjGs++X6xwy5/rXU8s/S9MGhMl0Zs//OSnyENc8yattx
BRbzUoja+g5Vm1AadU+sYx8mYhq6NPDCN9ZcTKtxA072D7Re8pUub5s7T21b0rl54OI0bPVAfQy/
efgX2f1ez12+PfdtqkjTEyX3U1rZsFAP7naNipNocsxyujNYYhf9wJEJfQC3OFZse1w++9FtQQqR
ouKwpNiyehs9VpVnOU0Fto2u4WsKzwqz4pCxE0RgoBEm5xPZY9gJ5AFWQH+qGixC2wAD2QHnWsda
M6+7D3pgiPZCkfHFuYZ10E5PEnsWO19rNNl9HsM4YYi8tjlGPHt8WLEvg1oJpIjXOvmPaXu9+eSo
7Q2xdPeIRGVOI0CFN0LLEpwIpsAPLQ1kfqyI9c0203QoswjL5cC/btt9+g/i5BhHlF+eCcF/k9xo
jisG9ruZjg7Y+t7Ebi3wQ/cwU3QTe7L1b0zvw6WcYY1hvkLAi4yTXpOgC+I84nuJ1R2DhprQat3i
i2aY/pwZFvhccDtApZJ1GLH68WxDGGWZjg7J4p/1ApvyDBsiBXz0Y7DC/k2GjKysl4XuBrgUBVm0
NYakWBDXUEw2aA7lgcWDV8SVg3EDM3/mvLul+SiWBhlyWaDaEPT3MO0J/a/PasCeYElR3d14ksu1
pFl3M2bYjHh+dnMzhk94bYLHDqcu2GKwjNpn8bsIWpR4H/zJvdHZJ/WSsQGbPlLXA94KWQ52DHe4
k17XEQuIKhNUOSOnM2306yZfTXXn+zjOZbQz+dgzCB+Jhni08cAiBVBPeY4G+YV5bTrPTk5Oi2VQ
XFHFvnrtiopwtDVbgCbKsuMQatLWOUxvv+qjXYcOg82Uk/eb6QozezL470nmfvKp3hVwvLmb1Coe
1kSun40PsbDtJyxtnUuB5po3z05pmzg0C37qQt9oHmVpnwByvndcOP9S9A/of/d1DvqeQzAe9gT/
kfuCAdGcNxUYTygsktOXb8/S7cIOC4+yWyalgoYyOt4i+vh0c6F3ZKSGMglZLPVlXNwn0QQ+IWUY
c4jSgs1+RzJ203oFU2Q00RMFG/yqCvlvWcO/A0F+AjWwSAaLliscShVuy8HHBLpSyB4PQrrcnQTe
T4iE0Dfzot27YXN3zqwNv+Aq3smgUdweyCD/jxfJCyFPGhUcQuzgyRn4qfFa2WPQN53cFiggJBaW
YX7i/atfZpKZy4nIuUeUir8seAwWTg00wIGSGP+5cJ3zgPP1iKhaH4tioBTEpZaPDV60Yz/QsuZ0
sOq6aXGZsWfcwmjeZZCED9L2WH9X9u81tQ5Gd/RWVnAV9VShb2Vu9LJMNCnImZqRalGnUNE+hQnM
+kqL1gPy2NkJT1OwwgrUznfTj5na0ycKKGSCDdoEYjgwhHbnesXqRRmmuobd4h67fLpTHKiHi1xD
jMCL2PEUxYXtVPRcRNZt8tx258O9xR9roeFWkztT+aOxuXdTDzBmoEMzvANWl29F0xqQfSrrL0MN
X+UeiQi/W8+IJZ6LZa0vNpTzV4lU254xC6BXmK4/mbqdwJd2YfJkBh7bKwvdtorntoT0kC31OO1F
sBKL3bH3a3piN7V7mbv74a2Nfp3L+Va4tti52vwmVDSr7WJwW6IPMfmpleZHMOeEYrsUyg4eqRQj
mwA9sJu5GR7rPOIHONvizzxE6pyg02FrRPrrwurdskgepgs6uo0dLAOWvukIvKdEcmc22vOcok1W
mHtKu8RuYVfQiBLiwKg1nVNdwpVGV7FU00PpV3DeHJnqbaXCmrdtMdnuFrMC9dvL5H5wrLd/mQLW
T8Xlco67Vc6vaK3m1V/hjRfEsI8OiuS5suyPOxM7plCij1Pbjd6wPw9EfbIJc7g39KwobXUObB2e
GCZAXpSzjLGbI9i51LI8Q1RYKjLJuiAPnSYPgrdSebU840wXdsDLGZZKgHUrVMMRm8UUserAwFRw
Tz1KMyWPjrPCkR5k+bXUVfBLUR9089fK+6DLla2Ark24cYFB8xQZyoK2LKtSMiIJzdc1kkAE4AC8
pPK794Jf+FNXrdqPxo9RK+hHXAnq7vktuoxlRhCC5hRP1nMgk/yWg197nEKwZWhisLOAQhbzPl9m
Aiv1JMrtIk3/J2zZyvdSIz9xUu3DgEt2y3fXqvMli8FNgHrX5NGOQOs030GueDTV4mimSLbId+Ci
sELn4bKziYkc8zqST+1a/gdPPI1X4sRE46Q+Z0H3VPfrWwucyjWsjMAwUUhjrd3fIUU9jGSLFzuY
4HsHvmS/WFfWJghqDRIiE+P9v/WWNHn1U2MFiSM9anxYebQSYrXK/dgl/tGG6Ixns2o/16A4+Hn9
HGT5vzLgECCATxp7KAgnsIbg/aUmfS/CEJJS8NwqtmkGJakYAe2mEEDjpkdAI+DX1x9mCEp2ZQC3
0WE5YDu8THuLa//JNl75uBrS9j3qM8oNiyKVRMceC9mx5JYgSbgtryP97s8UJbd8aRZU4FGbfR4N
4oJ8w9VZ1uOhJc38kIIU+pvDFAAfDOYJOTni+lG57VUuS3RkK+3iwCKEvs5a7nsZ/pVUfF+o/WHk
gKl+4MiBySoKPgQe472cmRFwtK6kwIL2S7FJCCkeXSmcGYzYim50jm3ovjvRXLVkWir934w9h/wu
7KhsX+XSfcFZ/kJtg3fu77iExA2fQmWJJzyCbDNZLNNM65Rg6rPkJWNLuaPK0pU7nPQD3R+jF8XQ
H5d3PQ7O7zTABOyG5KPGonWuanSYbzQcZ/vYRF2wE11bX+uomHceyaYbCEMR7Rf+drPpPc9Axsbk
dGHJqT48IXW3NyabXktTuU9rkfB19fLiSDKyOjMLsiEJXALi4Crve3WGW1ZHNDpPFp6EQFeDuU1S
qF9Dl/r/MccM5zJdrIMyTnGJsmEI0Dss/wBWy/lBxM/+2ouD4R2RvFr65lHO1ePkm2vLIokofURk
fKry6rY2Y7mnwePerkLoaRtNgQd916KumnqqU82Nl//xG0DTdEezVaCKo9V/8xwckNtxrCPE8sIj
Ls+WsEHO2axNAxZ2cm6dnvlFeGbpa6++nKLX+4nbSrG1bdrthS+T/TQ3FIfR2QGbI6LLkM3nKdPQ
P1Gv2nWBZcRC+tjMTpoQ6Rg862RxmpMBa/V0611tzWgwTvKgdeOOx2LgZ/G6Ai4CxFkG3Ix9ENNU
9FCTaWBt7GgbxaGSSDbuPjSZgwAXeXD6BNvuKjgX9ASxTFBDhipuSIbSExw4PxlbyyuABOq9FR/F
v0yu1WmsJmmx2+G4a2waQeKJJNw1xEV2gU8V7fkGVs9LLf4YUn9x4kA/zgTgQlIF3WbiaSsmwtNL
YOhQBz9R/Y0EYTIyI6zhBzSkf4VKEcQHp5oOvbCOrqgr4nvNi8fdAic8kQYEHSoaUpXheQEOxkrA
YQniBJZ78JTmQyE59QpcncwuLUGoo2oGPsVic49lD5DG3ODwDkwwP67kddGCtEgQcJH8MCWimHph
BBurCdpj2rI+wDftReubGPosiLtO9t9G2XVFO0O95LtkxgS7JRHHQ4c5YjQfwJQw2/jtaD9IerPP
UVFa0Sv9a0EsHQ2AtQGfEtMQ7f5zCAO/BH6amM2MdWlnMBZ8ZT2UvU2Z+d6jTpaBrjVM3/siytfk
gMO96dCAanNvGWRLX84D+sns9kP+ygVw9mJAmMjZjQ7rXW/NxZfI3HLvcYsIvrmPT+PJMmoq9r7d
Uz4KTwuHWsCpfXGXXL+0HXgqEFyJ/IZ4L+vnDAHTf+2Fz14JyEObvRheBm0cJZFqruC1Bdc+mqNH
dTaEP+e9EYUl7iJa9tDnlDeqKS+8V/aaRFs8Ow37DSQUWge33EPSfZ4QWEamoToaYcylElqt1QM5
UY/66sYKmfFnsZgJMYNKXzZVCBin2pcligeuSOy9rYGildPCHCrfEMmuuINtpFrn7rIErlO9zqBb
rMOQy8lONo7RLXoILi2asdZfXU0f3cUHXvSLiKq7rxqRrld8l0UXd0mfLu+MagT40dnz5if0e/HC
0FfLQ+WHCdHGEQGpr0X/ZFV26dDtXk7BF7nmVl095Yj1wDoAd8tmddAGt0sGa0VtEJtGWIclsM/E
SgiD5a7PG6+l90ttrdmvZh6/Aama65bN7IVhN6LPvPVORBXFL98vKDLHxiZ2vCJoek0KZ3zKWSRW
DymAWpw0GMNOa9HV/pPTAuB9pB2huXH5K8WRC9DEsVvO5IYTB7DoJsv4vW/KEG4V5JgR2uPE62JB
TuBtGUV1xdPquxQLjLJVzo5TJ/9iPPQoUbRV/b505ag/QdrJgp8g9niwBObQJQWLd03dbHKmNcx2
TnU2pPMDi/ZF0PDLdWsLTj/7bOuulbspGYmwGD74hzoX/nTGc9b0sOO88IgFrHc/iPfSYupTFnoI
mI1/Cjo5PliGaPGTz37+MImBCVWwQ42Bt5RnGDbDtZqc5mjfwyStTf/UxlJI7Agawd3aDyTnA0Wt
pHqykWny3TKxTi8B7mPOMPqkvdryKW9p++Z+3a1HMkxBn+TTv5nAc7trRCb1HgPOPPyuLBOlvwt6
zaez7U5u+VANcjyZAMWU7qCuumfRpw5PspUmZ4XjyL5hzZ5vBBLB/3W9oRE7qFcw9lTfZNx+njAv
udjfco6L2cuxf63CH/OHhgxc8WTXLo2N6eIWZw/LuIJOk/lsybgrmwoBkdaGY2MXGH0dnZa4ZLz0
lpqILgJRdeTtx7qiF3IolgcLE/fAwlnkn9baoLT7DX3IV+0lFgZYD4hWQL+3fCzmNfwcR7zDG2um
Jj5Bgv/QSoldMyf2LWxVcxJ5MPxK3SiQ8E1c4WCuJBd2iVa4snkO0Rbq3WKakQ5XFA/04qLND4hi
FPJNJrWzg+sRcOBgJ27AiUOXy9AleLbxM7ffXpCOHpNCYQj9zezqTyq1px8qocavtUTRzIi8VeMc
wwpHD+1SuDd324WTqFPSaxdLV9WvOMJtbbfnAiwHSNUyHRHbqHapZ9YuUKRBBhGV91Z3/e2MYpg+
6JtI+30xt8Xd5pHltHboOQ+LQzfZ/mPHVXy9eQ42uBLCkWw25G4EuX+aeCgzMko/ZwvtC/jIqOnb
OKNF10/TIALFhl0tGiza/nDprWH0ETRTGT7ZcPgTwBK5+1/LZQa2Ijw755DRpXXWaNozHlPXegeq
BouAeo4xhPB6Jyhn285hXc01rnfBxp7DEpO+RkIqqNCuihRbgZ209zprp4GD50EJxqbAq3seOv1W
avgK4m7w/VBj50X/DOHg8UretIUgLwxhF4vlJlaYJ2fpbeTM1paVOIe0t+7bBNfkthuhVz3k0+ga
WhS8JjupkAnhOLLnj3EsDu9elwNGU2nL5fVutDlJH2IDjl0AP1RXyR/G/z6m7Q1TUQpO8zlyWV1e
lIN17zYEd4fhsLQuJNKO1SbePrp/nkanCslc5yTA6ceiXIrWgLl2vZb0nYlwL1eNPhnnbgy0706a
faGi7B+dGE74hFwZ1E/YLX1coJETasLADso7UmQhJGGuYuLVIzN7cPYeO0959aI0Y7PCumLnrdBV
dwyp5fIwD7xgn+22Q/XCaKQvsp7aD/IdM6NSY/Wfle3quMxr5Xwxt9WnnOmEzbNIA6AvmLX7d0W0
PGPx4gU7u2MjeXDTBApXkIWnou6SPxI4Pxr6qC6AsZMzNc3Tg8ydGlIOvwOfDuPe67B3DsQ+CvZ7
sEEFdoKeixjLLv4CFM/LKngB0mCP5+qY7THT9/POzwRgQDxUPvYxz2cBS1oxi1OHoPClqaPs3nEx
jGt4CXwXBtc0kl0Z+C4QfmvFWB166AMsiRppv4fNHdUMBAtp0V3zOi7ZUtbbSC8A8klcco+rOFW2
hdGyop+u87YZs/NHPsroyh+TvR7O3fFuM12yq2S55W7c0RuyA4N3j4mYmg1x7fDpnqyQxSxB8xnP
IZBTvG6pFjYrC2/58Bw/+HAz47yUY8nafLp3EDyGndcNjzbtJs3jgAST/NRs+Dg5XMl5Co+OKqsj
V0wUR7QmeplSmVdWvouIUaYVrwm+v0dryj1eOZhS3tK5lg9SDpNVbKirsarHxebOA50qAwU/c+6r
TV9b8ovJ1LFebJs16ZcNUfSA1an6GAnUTT+YciGf8T73si85MJ4c8LGr6dYUS0bhyyzx8gSLWnad
ov6Dnlvpk9GR7YsHmnYhWc3ddRfQmcOPrSVecVnrwuD/ulNaP0erK2IuxerGdyIxDyT13DfaRugc
t7k0nHK2q5Kdtki/iE0Nyw6HXMSjxY88uSRwJElyKh2DARmpQposufX6ufHZMrkiC56E4YJ0BsNY
i3UDTmXBD6XT/A6Q8Mj+vyNspNi1PfT4JYkIwNpZ/SdwQn5ZFxNkzD5r8vB8MUIfk8WNTsDuB1b8
PCaxvYw6vXgz9+ltic++vhY6gP2AlMXsW006AHc4uKzxXLuE89HKoLdweAkhydSFLhlc2ePJhX4Z
BTHNDcH8HYEnfbIcfnruDuV4+hibwfKaHV1X/Rd0bFrCtWIQ8chU9Jd00PKMQJAVW5wQd7Eg8PnC
+YXfkUh0YE6GGyf03fwk/MCJTk2Ry3LrWrwxNmiw2BEzGUwx8a71AQl4/Up7x+4O46IDpJduof5n
XCmvIps2bTHv+Q8NwDw4fyJril1JU+hKgDfprQ/cnskplJ3kMARb5d1at9HzS07esy22FXQicmKl
TkOxdwZHdS91tkysLiChEiIQWFD5EmgDhsQzJ/RY84Ahy6UkeYEtYgnxIOG/RDusygJCRdH2zrcG
Jh/sxo6peVvAJlmwqzh5VIGgks10dqL7jqrNXKH0roUuEnGNlpNYxl0x8Z1k+0XTdEXvNo8D9689
ocB0l86j+F2Qun8M+ZYeqeKWA1V+azvffMtGD9ZTAvp8IIECQrgqfOL1HYJ84EVztxMLXLmq03hq
cVVPv1kSZdlPqGgYfiQlXRE8dekD3LsImQkuzKIvh5fMH1mme0PYVAfYP464oZHDq5+k1xwynVho
AjqpicZRWqcMYfljYJMujYu2aC8YCKrYaFse0xnb6a5u0Z/GWcCckk0m78zJlI957R6pHmaWTsXU
9zHGOm+PlD7huWITqOHiFGP9NsxhWT6Udji1GNxX+0+UaecPQg1E39byIod/Hfjgt+aBEbu1A2ST
zgOA8E0e1KyWh8p/J8np74hMjODEGutiE3hmqEMbbK2dqkKngQlXVZBAEpAL+HjcJvm1zv0UGygd
ow+OLF0hdw6N5Z516tv3nCL77ZE42ntQWSr4ZfdZ94ghfAW6pNoD9gT6TlgjFR6+n2XcQxmbWfa3
I7oNtEA/4/Mo3DEGMdhxq1H9sBcaizqqZTjdmOCK9h12G64D3rJGkh0cmGqUWHgLaBMG4bbx8W4u
7YyvHMZ/um3py8TDrKylfKEqeg0PZmRUO/WDn4hj2KaOeqvuySKkdxAyv2azzDABG0hTxd05rdR5
BVFGHFza7sidYE3zF1zhnf8CQGsiD+abkMt4lFmwaqiwVtN0hquYdfTxNYw9b7DjuEft3OAOwmwj
S8QiyEd2rStvx55rjSqy53CgdnAzGryEJRbrsiU3Z7OCohyEEso+VnIa/vrVfQ9eIM+cOxnCueFK
StGVO+j3Nk+jQy4cT+9T18lCjFzCf6vnPnodxnJ4c7oo+zsDVbC/BXCGO9w9dP5gO5xwmZfCPDO0
ZyBJshlDQin0xIs8A+/T8av0UYtwag1p9maNi/UfItFyi9LCT6iWCOHbgu2D/PWQwJN7Sbis/9V2
hFjEWRC8gcOm/6gqp3G5VqDQH1U08IcHmuDRseqbOo19pX2X9lMNtXsMsraLa4dg6NZ3quViFawX
6R11zNucddmvCAeWs8fjntXPobIJlCQRqawY7ZhTzZ6ZI1Lcx2/gKS1xXvxwnJl7KsDccK1E24D6
LqlEYfPBrs4eo+iRrItSVLlqaoLqAKnsUmPBrShTpViT1EnmO/FIU8fFVSygAbjRqs0uj/dejB0w
mZ8JBUVfJEGqd1bSk4k7ttcnWQdQ/QEC3VaX1cuZK2lQn1M2n78zuzMfoW3CRxIN1oKEES60X7tA
QqPUmYZveiz1pC6rRhNqMVHxrnrKDZs/+oEtZf6j1gaDCiaelZUZmMGEyGVkYx4Dc7sikHGsQzgP
McT4raUvM3257ZbFPKugbOwn9oJUU1HgK8KggzaMP29+Mk5krkYP8snN2/o1gGWYXK25pJHWTcxM
T7KSQ+TsGkf1zH2JitrYhXqZAdfX+TEflfjIfNrpTizpZf/WM70QOq/czNlFtMZIrtIKeu6GHOQE
YsYCzu9QJnhMOj//LTJHvwu/A3BTGPunKqrojA1G/xtye3go8tC/qCpNq4MbGSqRIsIRyHVTnf+p
l/6ObfXW1FCxYwVPMmG59dRnSRZxN2QkvizC7twHPM+9PnqGPzGOLchGUdYQ0mrnMNfQkN3A+/bN
YJ0I2ffTB5m0yEZ250IKxL0jdfy3DXn5X2u/RutlK7G20R/h937xWE1jgcLkgveiOoBXCka7xJt5
vzi8+3cNhcHOJgI8djRmzc0j1w7c1OTjuSLMRQHCkOpStVIVvDJpnoKgwBM7LSqi2Xwx6a0jaDbG
4+KUoMTXzPOumF2sEUsqI/95piSD/8ZSEJZJvHB6MrweXly5LlcKgwP1TMNQ9V/TpEiqU5QGEB9y
lRNAu//sANTiVGpIMu964i/WzXcBXjRHJ6UqBLT70kXqxfIjMMhWIQDnbQxnjtvei4AL8PMii0B6
yES0uFLlxC1hw+J0sqB3KDHD9uL3e04gnVLYINRYm0+LjWDmbcWgiIchR+VzekRrBhfteut98+tT
a/pga04fLIwIcshIS/aRApVTpMvbtduxVycDjpQyy3efEjSI4FhHigc/6uWQwwsEOqM2vLKi7kGw
cvoMEvD/3wOMiAqlpE255NcLxagFTAewEbPfknEGAM/NUoiSfpCBOKbzWdfdALZlMVlqP3KNHLDu
VaQ1WaJ7rV+SkSA4glUu9FcLNZ5kLHsrtKET8+7Mh9e3wbF2GpIaaTdbVOCF4uQFsuzBhzCVQIMF
fBK83mPH6i+o3PqQTkIdPM2V+68U9y/JSCXHSUYum0mj8vpnLjy34HLvrDtDubnc0dzNt3EaNUJr
NlK49nudSLAeq5brx1NuSdVeXdca9b7DGpZuHdP41cnqZzsgfu034rFMSwyT9O8RPKGl5zjz/QeL
6U2B/dfHkl8dSLJxbBZc7S/BlELRzctKX8FW8ypPSjU/tmwM7GjTDakO3ioCl/4r6YW6SjeYn6wY
axs2QgXJCsNfNH2yCYTFkEc2NnkUoxQvh7Lcx4rR+91hBqlf1qLJXwMUW+5u6MY/VHMw2oV+2r04
fVe0O7oVwkvDc/0fcccVZjL53ZgLGWIRu0xnLjeCq8cMSb2tg0vepvwNKPewBWldCAF19lannliv
5bBPs9XTwUfgyOUImsAnLdtQS4iY521GWUD4bUp96j1VWteeOxAWDscT87XlPGUjykqhXndzL9MA
10vkveWgAHFE5VFTnXN259sIY/KodlNduN0jbtq8/q/JcM9++0FgRmoLMb1vg6Qfpm2Z21bynFkE
hNis+0wI5GFbN/hqQXpIa5PCH3M/CQGxJMPUFZUnzEfq0Z19oDbsGsSviE64hEgSXcfU+nAaBQdr
RbyoueUg3j9aTlImf6MW3QpWGYcyWN1vxU80OPJYdQPNBbXt6Eevp/v4wwgE8H0xusohhGlLGbOO
IjmXDtMak0KgbViyhwL3MvirfAgXyAfgKVb52NCqIlkDLUgfUVyh57C/AWz5ht6V4V9jD8oQEhLJ
JwnlcYlqCUHIcjwXIZahEwfaGtwo8NYpcBQr6ZmZFXvEiqI+71qtXrNViYOlkYExa8L3HpWKm7qq
5fwH+RwbKzfPBdcCcqMqkSEpwZrNXy/iT7h1/ByNIprH/q2sssbf1qhBXwtnMetQK8hqJrBlfusZ
rp+r1Vg8WZn+hKPjH7VyxvVBC8O1NAf3ug/ALqTvvmPPiBmrUwZ/uGP4hNdYb7mvVabDz5WKiDTd
u+4KxGPm9Af7IZ0SLpafFG9N26bJdSSjv6cyA2B6X66vowN9797KbNLx3Z8rJ4sjs8BOpaRMN8ML
r50Cw3NdN+2nq1MeT1Iw2X8cMeFXv0wSwaVaKZ+ledx/diwR2YQRtDEoatWKYaL2/ZeF+4F9GqjG
+G7DMcw/MRhBMJtFV9IZHSbezbSJS05Il1yJssn/cqmmP5NDJlPLvCrStwFeV/hCHSm3LZ6c6Ndi
ZnOIPIeQ8qzqS+fcLfeIpNUnA+xyRP4lRRl6wRBTzwwqEbD/AAkM28DyWIul+yQokc+vZVhNS7dp
jcs/eVdIER0ZbX8Gdtl3535AzxWMGshJoyJY19SdjFduzAReUu6C23WIvPxvAnDyYV7oZjw7RdSy
qyuHQB3ccWUAhcqnDlk+FixlOg3fxWVoJUbL1ovm3jnwt83Uh08UQjNykwBhs1u2dfgfK2f1Mvqu
gbAhatObmI/fsh+aSE7dfw58H+t9IiRubVcSX1vFIe2fHOl08L9aaRn6GDyT/ZHMp9WpM/AiXPow
5ANitumOHgFlswMyV+ONivpSXcMonEjDcdOyxD/0J0Gw24K0oG4Vnuk2dqQkjwgWE0I28eKJ9aqw
qvTZs6C72flM10Nsrb0Ob2nRESllhkm2rDgBf4DuAluVk5mzYn5/Uj2qyW7xH4eczPQpQCdsE671
u2QV4c/KSolyZp6C9xTsBj6LEu4yeQqLqkymQrfa9ms9RTvuRK73O2oI8G5hJ7MlhvtjLwzDePPZ
NUEwAC5EEhC5gBXZqzdY1FRotqBwHwPWlJNbxwJM18hOSXIPAMaF58TN7oxaaQ9EUVB20/3kEdI2
AEy9rcc27g2PvF3uC6aT+4bcXsJfDcBZsFaZq5s9S+mEACvlr+d5apv3eug6Fh7FuKQ4K+/YTm63
OPr2GQMqCd8RqApIvbT6HjnB5mtYRm55cYoxH/q9vShpfSqwW/I/NUZwGYeU984Z6hbuPO3w/xHx
kE/fIBxUDMYMz1d3Hu1y3fgeNq6/th0UfG4cLBFAYrhsK82XeggBsfAj/lIAsNdP0gJBCkmnqLPx
taUn8JXd7ZxSoRCm/wBsj+WL1qEP3hunwqGy+AyZiiV+J+o7RfRNw5NDB4GXL7+WgUbjrErZshIL
/Z+zM+txG0nX9F856OshJsggGeRgzlxISi1Mp5f07hvCbbu47zt//Tx036QoQUKe7kIV0FXVoQjG
8i3vIjfOFIDBViIghaBBsegmBUH8VHZB8Sf1HZcCgG7xZ+gG9t52empNS/t78oB3W/XXOhr9P7Tw
nOLnwEOBTSS4bsIjza/rTznSDCjHUwN89q2K0kCCQBDvh+HMPxMtLCHFEdhB7MOFHM+akkvH6oCl
PtmjGI7pLMrHOhz89hNgn1E+LyIB9aE1WiQLdmVXTbiJdD73iBnCmP+IXVEWfqTFZDCmSOCcSg23
mgNmFfYfnIlIRGOnDWktxd2+ch31rjL75GSopHqo9Fj8W0Hrg0sPMh84Gr421Rt7NnCmoiwGQGvm
SO7hKQgBiCqaD3qRkwR1nA1nlBrlHdOnpELBCUENYc0fag2Y1c7MrOFbHmSje0iwqpzQbvJdPBNk
TDViiyR7jvkglwfyDKj4+8Y4f8tpggEU1fM5nqBB8LZv6UnZi/glEcamNyyn/ESDzplPAQTQhKRn
cpBc416sjqHV17SOpvKJdmReQ8mxcvmrC+3ys6N1uolwzzRYM8AbjX+xzaf+vZ3X3RtAPOqIY44G
dycxAFzkA1IEk6vcpeSfI/Hq5v38VbZlhIiVGIevAj60RYUJeqjoM7ZwxLqaR4KlABvC3P1Ig4k1
zjQn1rjIXAt6Z475OZzcLNaLj4FbZljsccUBlewK4msfbRQPBCrVxQCF7PSBcGsGh+GapdwmoHDz
Q9HRBQ3AIJvoo4MvPGb2aCWc+762voOuLOKWakNcUReYZ4CT8mhCN2CEeBKh8wEEbPQ0N1laIGzg
9Nr7fnYGLMwq1xbvxkpvhcddBomQLKz+UeN98z4RWul/UWWnWYvkhFGfQt8w9hVEDA9T3emtaU70
ZLXIfppIrZpvvU0PdkslzvhNlaWIPuPGMH+uNEXURi6otoXDsn7ADzH63NDF2YKDLa3f9B7m0sMt
033MOnx1tmieuvShYoyIoBLjbPCI5H7ynncBahIpgdQeIlW5dK/jDF7jvsnUDIVliDiio1chmYcI
sEnlF687XFDxjtZtzB2QQnWHeKunRA8GQJceBuUxaYWt4l3A+STUzaxOfYwHMstd080D2b2ctPel
M2nwjLOloP1mBk4eHIYYpg42Sq7V/9CRXUw+Tc2YBEjQiYayhDW40GQgWlFNDtCaGvdaj7um2Ers
DDJt05klfZjKwQsEMfvS8Kf+GTJAMFf/KFF3PbTFvpygUUKLakfqlgW4tXza9VWYt+Ijerkxjt++
Rmu/+RRJpPK+tE7Rj08AdbQy+O0SbMf+nv4ZBwzM9whc/uB04I1xWMug9L4l15ux4TCVcIMUIQuE
II74iUB9sCayz7fU9J151xVG8SOq9aI/xKZW0UDSK2l2h5iHrIOuN0IQyrcqA8Ipj7SLwvB72Jvc
WMcJt9Cp3Os5+Dir/edf//W//9///TX+n+BP8b5IJ6yM/gv5q/eAQNrmv/+l6//6L6715X8+/f7v
f5GGoFJpKRRdiNpciwoXf//Xz+cIjzf+6f8lkyBrYV+VP327raodmc9wSEWqf7UN8gnYfvC0Ic5j
w90IdyJ7qR0692NCXysCnnT716jzH2Moitx4RbhwOm136aCe/xi6d5M98O5/T3TgHjvdLN1vOpyW
9sHosyk7YKQCHbhKQkKKV44MKd+yDKGkLVHtl+b5yIZJD0gLteErsWJyqLMJWxYbcJxSdvAGcuQv
3Ufg6vaYuns+XYngnHR0k5o5GnAKO/fzQYFNUUpS4L0xABmaJ0d2NsKRrWllG/qxtJ42A8eGq7ls
LP29ZcA7RQjfclNeZ6koC5V0U3f4vBbiaFOmjSli1R1BAZaaCz5Rw+A6GeOy/zjone94QUZi8+b2
JFafTApXIinsWK5pmCCtXOd8DgYLNFtBL54npffAk8rxB+p5/UNjCKS6JEHNt8kwgtPtUZf/1xe7
VuqG0DFYoYrJRrF0c9nVL3ZtMTdJaPl28RGpR0wsytzJ3vQJzEJoxHO7pRys6C/jMXsKHdw57mxT
68ro0lQmu9XgL8I4H70DK1s3jSg++sXQPieZtD4GzQLTRR/xzlDLjl9PVDqWIQHm2a5pLlvoxUQb
Q2o0BMziY9OSWeYAP7aQiep9l7jjvlbC+Xx7YdefUzdMNiR4Q8diXxpi9TktBHuqEfrDM66T8BZC
d2mzUMdAWC7KjxT86RvZhMe3R71cUEa1KOCbukEQbonzWVLjYKI0356LhBB9M2v2v8OGCjZdM23+
9eqx2KZUxhxLR/d0fcewNytBic1/pnUuPxMoolsCHS1aqlGw6W4PdmU5TWnqyjF0k0arWu0UExK4
Tel6MQZa6Pyo1/2cFjYOUkAG/DWSdWwl00ifHm6Pq1/uG5OBHZuvyD3qyuWHvdg3lgZ41HBT/xn0
lVdqsk73tUSLN6DWgql2g0R9NMz1z8zWv5qLR882aVp8BnwUK2puWxviw0A+56L/8h7Jkk+u25t3
DvGV32iTcFKFtik6CrH6jVVYBkODeMXzZOJMsgkzm7IcfGnzMW/wfYzSovp6e1nWFy67WxncU+wz
loQr5HxVQrLl2Qk189ngbAMMhD/QUhQAH22j4CxRkTqatkb3HvpJu4+wxN3e/gFXNjr3pc7voLql
23K10ZNehybSBerZ7kbjlJoNlaQy9QHj9t2dodYvO3ekuUCCuGcBtCGXIc8nG8Sj3zlZaT8jaOfu
Sni1e+D35IS08w95XD6WRH4b+K9yp+s+KhtFATignrPj7Tlf3tWWq7sWP0Ywc2GtXrkWMxdw/KP1
rA2ugd7t6OinMk2/waYn0i+QYu1TMe3gyEZ3Rr783DxLDoM6Dk86y3C+Au481K5VmuYzkA86oJo1
qt1I/WnvzIn1hqbUuxSs0d7v7AUc4pSPtyd++bEtnieeRl0npABtcT48L5QDZ6DRn42YSFaPh2JE
9CmcdzJq+n/fHuvyLNlKCYzqTINjT6vtfCwspvHdaBz/WQBn3IvGXRK60DoAkW63uRjjw+3x9OVw
nj1MCmylVFwyMJIFUlLnA2YgLnpHZHT5Ak0vHzE3jOWxp+NJaTjyrXpvt4M4ZdjcICI1BdjcqdmW
pwlTu/l9g+TkvwvA9nIDsFV9b6WhlRz92EdRvQzjt25oue9u/+LVCtk2eHbOgrIFf5a6u9qGfTN1
CMbq+aMx5/MRvbD6WGiZvqMZlz4Hobh3/i7Hk8Kw+STI9rpUbFfjCSBHGKAnFd1JF4fafIC4joio
j84/DQvUxZ397Qn+vb1efBJmCF5JOAo1L4fT767u0x68RAGAqXqkj9x+dk0tO5imkW/tUIynSM7y
mzaYCT5wI3CQMmuTw0zneifIXx4swxjvPOrrC+g/v0cRMbAh0TV0V8dPT9FT6QzklMDL5FmIp2ct
fw9x6Yf/+CUtuFMdjovGj0jjQw5gBpFhlFE/mhgUOZ7E7fTznQVa5Tp/fxAQJEdKrkO6KqsDSatO
By7Z8kmCLO23CEIDUjDxaWJzWrF4h30kIGIKs4gZ4dQ4yb3VaeKftDSicNdnJp3G27/oyh7Rleu6
liMMZ9ku54fIFdpA0D+2gAHsdO/G+vQRbanpQN1B/hE6BaPb462u4mUBeA9017ZBOhvCWO3JpMP+
pqPM8VihGI1sMCpOw5OR2DS3Kwkm/+hUtT2+ralsf8Jds6/vbFFjuRVWW5Q4llef9deJwVZxe9Ol
OMY0YfMYjul0arGoQxhUjF/cqH5LsG8ioxW+W3xrf2dLr4b0V/IuVZTLbYxTj1glIS5OX2fcKDBQ
iALrzj9Bj8BSYA/xxg/t6OMklTpGMgUJklFhBDL78/Yirj+aQ8rMB0MM0uR5obR6/tEaEy1Dsvb0
VPLTcbuxLcRrVPSO509tdewKnm+Pt3pGbMexTdeCGi0MmuHu35v4RSgXGnWo0ALXTo7j9gKSJ8Xn
kT5jFcB126TZxON9Z1+uLneGJBvlyZbMUxe6vTq5NtwEav1O65mtKI+KijeWHxN6Ra3ZbG2rGh/Q
WizubI7Va82gjrLIA3TbsBYlx9XmxC1vyoB74kfgKIfOYQY7zXpnp7RLjpUo62mP4JemncZGL1sa
9uAatnFH5+fO5OXlD3EFkiMGb6nlEDWsPnAugPbUcL48nH3E8IY+W9g+Z8DJM15uu2u+mZ1uQ+vt
KPjtZIBIT4bOWjtOn1QfWc2bloar+EJl16JAgoqwiL4PcnHLAcyL4ubbGJBf8lyhyOHvBH0191dj
Irz5oAPZ5+IJu1o8l4i2hmSwFVA5BC0QsQcW3YZEaOUUYRQdDaUuTg3SQBj7ZOZIz3SKC23JQSMR
eUOXdT3+jRHo+i08KS34JAeEmT/HYOvT94TWyBGOwzh2xgb/CGS5b+/ZizNCbu5aUiJVQzpn2MsS
v9izBnA97BCAKNlNTnM08Qd7Q3cRNRxjLn9TU3HufLRlc7y8WNj7NNSEofOHw5dbLp4XAyYN1G2s
yDJPDGP7Aa3c8iOeqMGdUS6etP8MQ1ptcCh4aVfzKlFvicGbZx5YDWycKRqealNi1GL2Erfn0jhp
GRqL+H+H0J6wK0nLrNmqcEruxJbrm5wfQkppAY/Rqb645uqtHxOJ3iXuAF7gmsNns0qjfY4ttZdj
xNcjML9IQEZF6ZHtVncW4crxMKhK2VQKFHnFeql1hPmKMtKxDIFZuLXzPHqXIWP0MCy7cITTcQLu
o/CJxH84pRrz/vbWuvKlyWck+4qI3pR/n5gXXzrMGmOeMoCUQa6DeAUOmv3Woix6/Q42wLQJnkkg
vMJexQr9UHQKI3K+9AwzEWXT0X6Sjj9Z+yAegq8g+RH/vz2zK4eGL6qQSSRmQjdmtbniJhzLMAtD
rzFxxDH75hHyIIj6DmCZZWCHcXu4a5sZ+WVdAADnD7bz+ZmpRTK1dMNCb7BTntExqbnffC6PcUz2
qDzgkpKWSGxMcfkm8OkOTE6rvxN19ev2D7mICtjMVMcpOSl7qQCvw5LeHAEP1EHmoaBqYK0+qtHx
4OmMyTcTr9J5U2FZJX+MDaC9LcmTEe3sgmLxZnYsLfidqFGU7/zOQG0VpZZ6trUNnQ1L7mrdDQy5
KYglYy+O5qF8O4NI6t9VuoLp7wo0jppt5neuPBa5WQPAAVGLNuftCV684Dymkio7oSehsDRXWT8i
kfhHGxRiHMDqfxax2EPb96i7ghvC++/2YOvSD+8oq8kfFhBiiirrxANQQ+5EPBKI5qUy34fICv2C
4olKduJM9pFLTZGN4r857w1gA9VizNV/KnHjSd/wr+YfDbAw/lY5TfSEYbZe7vHwNX7FxLD6nS14
ZceTk1FyV5wwmwrgagdOhYDT20QeUpizBKeNVa0ZqOazNRtO8dTS1Pjn9upcuTdtVoVlIQWUxnrP
j3ZsUGrXEm+Y3H6HrZAFIlZFXsw1ti+l0bxpZIDNYRnEn2+PfLEJ8AOXyKhybfNA0XQ5n2uT6pgy
VRH70MZlFhaPEWQAP7voMQPl/XR7sCuXJAG+RfIFw09SWT0fTFqQAfSywkVPOuOphV+51afkf/AI
cU/ROVKmYZNYraL5AYOHPoLw7DVzQjUTgDPYUaFreHiiqYSQQofh0AQOzk+zh9sTvPYdCc2ELbgv
l2L1+QRncDluaxaxh5lQSvnOKA4tksO70GH4rIG0Cj3K3AbGPBxuj3wZG9NyWO5pNizvg746zGDY
5dC5SeK1jlmod6FG+ecBU5TwoxEYNHVHnBqxtihG//Vbd4mllveeLB/ezvmU69KUU635sVdi7/KQ
DKW2mUCzvxnH2P4zYkGHE0ZQwGmh1lreefMvNu9SKKc4L2gUUlCTy+d48egCHQ8ip5sNz4ZEty34
pz7Mho8UYCyyO+nVxfqS4dCN1GkDMkmO6PlQFpiOnPqQ4WHnbMDAw9NJATnfBHYzPkxI79HyFdlr
LyIWdRmVVwh8P3Hr+aB1Clx/ElJ5Kdodj6RZqFjhCbTJ5zY6tPQ+7qzn5dvLk0CiYzvUz4TN03A+
oKEyvHOSzOLJgzoAMxLz8Dj+p7KxIcC9ZNrkUcbsyxzx9hCmB0xHY1+MaNa8cjcvT5OuqD3QJGBb
rTaVaceJ6Qe+6TVt5R6aFmQnshT5zqyV3IDUFZ9y+Gl3Zn9xeJdBeaeW88OQ7mq1Ix9JzFH40kub
2A4B73YzYJmBeH3jErp7CByiRq2sTB1roKuvjewYnVYlkYZB+MNdfL70ptBrbvfYQnGJRvzXWmEe
gPpHUbwFk5WgkRE0cA1ev8z0f2zuSJp41OfOx5w1LByzoCeYwzUMQkoVP/ha4b5zMDs5BIvUG4DY
LL6zq6+cWneJJOl0mYbO112NqtPgGILW9CaRSYEaVdMg7BT4FGP1EBzt7TkuW+UsBVvWFTlIjhCP
Oc/P+WhZqrpY03LTM0tuhjZU+Zamvb6PwumnRMzQuz3ctcmRBxAuEnjwoK92bgeTLUL8SSIYMWXb
1ojwyRPgWXLUCe6kHNf261JblQbhMpHyKjCv9GqYTRosXtrhEiFk5x411Lr3ucrlqQXy/rmNdH1H
+bIQdzaOfnWaDrcTORcJ57qHUSN9gH5s6HoS4fXMAd08l8UWZZyx3lTQSvwHNwKG9oDVhsBbF+9e
E5eIwJ1c6l+ttNHo92Hsb/h3YzQykdmbxH7O0Zz4DLrCN+7AAa5tAoWOArcbNVau8fNN4Le+H9QR
ZODZAYTYA/5EKUNlxzwmpZnCRLuzPheBDptuQU6w4UibXLXKYWZA+GU1BYiLZ237Gz/H+gAhNXv7
+r3m2EJ3bGCK7ITV1jZbZ6yEqE2vLar2IwZL2WPbou4UNbN55268/N5UL3RJkZIQngBnNSGcCSwN
VQpFgNqLrR+2xkNXmWg9R728cxEu2/b8wC6FEgHr2NHtS8xLElhNDRtQAd13gFsFyCArI2q/ABDv
9z4R+ANIen83yRJ+jECU5faiXj70DK/ojQM7ApX8d+e/iCkkYktoTuSuN4XO/CYtzaekROiWEpuP
Ez2wQyNEQeD2mJcnmTFBFin2KJGxswobEWPED3Ba9Coo1T2LeUTGTA0Sf0aVv7UKbJaboYeAXWi/
bg98uU+X2ImdszQjF5zR+blonKGsKtBAnh1ntvlUmg0C6cglV8mX2wNd2z9LNr8kVZQR1lCKXrP6
apLcFyH6EB7W3eWbyA4/14KlvT3Ste3DMppL1ZYPuM4zk7AV0WQEjleGtQaCzW5xo4zq+FEfBiTj
krzqPySpyr4PnYj/WLyNH27/gGtrugQRFGhsgyRg9QKQu5aalk22h3LU/M5HHhAjI/L9198x5GuE
hw4nhW7NGmzUx8rUFJoJnhXGcY+yaVs5h4Ty4qtvGcbh/QSOR9GZJsn5HqF8OztzqTC2BGb6Q5lz
/giVqCaHE79vr9yVY0Cw69gGwL/lP8smenH0lBma4KddyxvLSXvwhZ7tqXGP276vMNcGe0aMjeuy
Rav0zje7NjKhH1eOrSQfb/n7L0amz7PAw7lzoIxn35FMindu3sLy4D1FsjZW2QFZv24Hpuxe8+nK
yaA2SfuLhiTgi/XJKKIePmnYKS90c2hYGt2tqU2TXTc40eH2+l6+goRbLiRPLhtBQWX1XoSx1v/l
XXpwh2lj+VM0HDOTogp1YrRWNJwCbw945S5lWg4NIt5d/rteVq0cVFnGXC96gJZyb506y0XbJJI4
KA5FvVPIftwe8tocFZeMzlZlF1ny/EuSNwwVumzSc3s0tgMAtI+mAXdBqMJEYyZx71w31z4fEAfK
lDY5KPCZ8/FQxJ7FJCvpSdMAXcAvQoRsxpBkcF5/V9OVJdmVVKQuyxpRO41VKXrpzYXlftX7sN85
1ljcOe3XTgJSHxZFIa4Ute6xGY2OCCDqK15ZoZ5cuZn2BS+AfBf0BeB2qzGaLUqMPyLlvxKyycVC
HUIqxwHnZ4L0W8VoyNcnGPQRqOvgfvMNNFj7S1O4Xw0djLU5wouol7Ts1dvFIBxELnNJEqS9XOYv
D37RqrDsE2qgFKwObZAEO9Mt/E8doiS7Cm5mdCcyvLI/DdQQqdy7fEhwR+cDok4AgXsgyezbxsTf
OupPRm74J4yJaLVbzefb87tAXyyritArCSVCwKD9VudBxPVkRW4nPUR92q0VxEjcADXcRcMALWEk
Ntj0kURwozcVqUJfPxULyWeg94u0Q9gMdxb8yvNsUGCgScTjxfFcfeURo8WpsAfpYWnb0DV38Hbf
gEmBomrjC3msB7fcN/AYjhVIrGfHjtP97SW5cmLJORckCro5AOqWL/Tik5v+7PhRVxtY4Qz+IaKb
7o1V3TyEVRHcmeyV+0/qAFdpOToAX4zV04l8oESgtDO8OHPEIyQTFFG7zv5SxHP0Z1Lx9NTKXty5
5a+sMKBxAABkBMutu7p0W9dSvRot08sFQr4oirvdjC8EGi6btMJRdtMjKfg2aJG92aLNrh6VOYTd
nZkv52YVxPOeguOx6IdxllefGenJGNE+EqAJt8XvUTP4H+Y+NObXnyZwMxbl1qVNj8jM+bcs0gEF
vkKXnu4r+i4deqZF2Rgw82HkyZxO7+v3jsvtC1KFr8lVdT4eDsUD5rF0v2pNz36Pmml7+Mdrbwuo
B3fezivbdGn0G0t2Tyi5BoWi3hdotZmanqByu0XsdcS4skU/OTBCtMtvz+vKrUTwAQRnSUEAzy+f
88WZcJN47mXJq5kBVP/k9mR1G/h/uCxJPByweXUd/86QV+bH5iTH4hDypq23KYyYmOfMMTy4W+JN
XVglxb4G9T4bedPbs7tyIihlWlSn/9N6WO2SJsLUzY99bJ70BaNjobwxbAJcwXcw56B4y378rsnB
3g9oGpBiTtbz7R9w5R6AI+fQbOM0gL5cXcJTlKo88kuoleEwa9Dj5QJ9Q/QG2Q1j1NEnArmTbCFm
OdWdE3KlpMttC8UJ0DVJERnt+aeFw1w1VRGmhEGWmqAJ+gjNCRv3pRnvbMy7NAd9vihM3g6GHm97
BytvZw6dP2ar7Ifb63DlVqCVSooLypmN/Zd58mKbJaMmyKpF8jhrif6HnZFtyzS2Xh/MvxxlXUnt
USLqUMdPHi0R+zvDHU1sP1CFbp2s+KIs93mOytrrovwejvvaZ+ZhUZwkOlzQQM6X2swBcrqQ1h8H
KGHm41Qj4/DJDSz9I03L9Ec7CmQAlZ6q8U7QduUsLc0fyiUk8mhtrd6ZuNUMG2HK+BEJiPro5I1x
iGMdz4oguvd+/20krW52x/kb6ToKetA6gGkH/p7E6eJR1amJmQqoVlx7oizD36Iru7Y84d7X+fsA
m0h8fcccmPexqiAcz1hHwyi685xfXl3gJun+LDV7g2ty9ZwT9CSzP2XZY0zcX2ERWk/RVhDzfZhK
a3jXtfk9ls/lai+obS5LiBoLlH11ncCKCiyhxVjShmN2yFMRPVRW1uyUYd6LVS53lLRcyjMLDwsI
tbv6sFi0trgMQWuL7ar5GepRjpInRxRFn7yFcx4a2U5MLqqJtw/qlSkuQEJecPA8MGdWl0Zvl12M
j6zvjQjS1bykdfbURWFebMskoWV/e7TLnINKDe1g9q4OsXY9moSziu0I6FqEbZ23KVJoD37Z4RWD
yTfquVPXtVujXHDqlLv9X7cHv9w/tPMWMgLzVVQXVndzAbNDDfhPelaUUeFLu2lTW2UPx952N2kQ
VXdCiMs7cMlu6PRTYuQ1uGA2ygz5Okx5vNavKKJaqXEYQLE83J7V5QfkabUpDC9xIOSl1akYlIGE
Lx7m3kRQ/b5onPmtBofcS9vcvZfSXBuLZ01QtqHUTWR/fu2pSKUleKfJQ2NoAXZkyFCj/g1POblX
nL0yFInTApnnMIH1WsVfMU727YCeuDd1KvqJ11b6Po+1dKfNc3xnU14fCjU9OoHgTtf3HI4cpUDs
qoeCUYzvURTJj0Zh5g/Iit/DP1/ZglAkFsgJQezS9DxfQKfp8epzs8HrUfs6ODXq2Vk0gPkoEAic
h7a7M7W/LIjzO9yibb4AchRNe1QfzweESSzCwfZ7Dz/BDLNNx4pOUzj6Hwuzsr5jPyEOdeGg1Vdn
lE7sgHdsV2bGcDRSzGa4ykusaDHdvb1nLy87iwuHzAUwEjW4dSUsq/GGM2Icr9A6QFXDmIIH1fmJ
F6IlgxDHeEAb9JVkL4oOcAdBL1MoXq7zdUDfZeaQpwhzehIB328aiOYvYxWinIkaxF5vMKu7Pccr
u2oJDQAQQPOyuXZWK++OSOtkUec16ER7OXrIJ2r881GpRj/8D4aCCwNwgVybLt35UJHejX2Y6q2H
TldKuh34J6kF5j4kMbvTXrs2K64ZcymjLLXF1X7CgbtD+CpuvbGPmveOprsHAl79E4UO584CXtkk
ikI0hRNyImWtm54RIhulqFTriWpEcV6r3eOgcFRVYTw81dWEVtVcvD6lpuDG1yKGBuVCxnm+lIHb
1I7KRO0VwwzcZIfciQ8ULcW2McOeOkRsGQO0MTzQukcLq3Bl6v9GmKVs7rR8r9wUxF68yzqgRCoT
q3ig61JsjusCDDgCv9OHFruD8JTXFWJ0JDkaGqid6afbV28kR3IxLaAmxl0/z6qZKDTMZuMpmY2H
CdutfYQIzNHUEE66PdS1+S1LTBrqEl26q2cLV64xwTeK6HwR3PGF+zufI/8B3N2EhIHW728Pdxl4
WHS9eB1pStFBX6Npja4nbQyt2nM5+ajxw3Cf8Ms4lnnxAX+h6NgsVl3I+zR3zubVeRIGkABTRLgA
XiBWmE8a5rze2FjRJ5Q90m+DbQU71BcWWcWyfrg90StZIBXq5dQQ+QIJWD8xMWFGWbVl71mwsACg
xQlG5SluYttpaJGZaWocSoIpcpCWzOaRhCkL/p3UWvJj1JPmdPvXXF4XnCWoRUu9FaTa+roIJwTN
kaOZqbtVQ7DDhG1+6/ZJNR1Eoxf39tTlR15OLgIOC7N22Vvnh7cP63gy00p4elVgZRYn6MDvcKqT
nyc0xD+5NpLbuE7Fya7ukvIO4vHyuqIt8Lebzb3Ie7s6sECN9AlpJeHRI6m2qonLH/pQR3+KXENV
xl2sgq02dn6+eoGBohNQU1qBT7XGWcZotZrWgCtvoCMqZ8at8y7PjGbnBE12Zydf+ZYUOAEuUaoi
AlxDiJzGqkLTojg1FIn8katxOiGagvigQHzv9qyWtTqPWqCqLxwtk/q54GOef8iAN3LR1J+8AMT0
nraqhXRzbh1T0H9HPG8BBjQaGJi4HFGZKPM7Z+jKTBXwdz4nbwHZwuoRcJDjzRZSqUfIVBwaUpHN
gC/JBlW5ewHalaFAD9ENASAFDW/dVGqEJok9k8orAcM/6O6UfsywR8IBtY7uXIFXNihFIfqCFKdI
Gdb9spryD87QI7NCGRV4/6g1Hpj3DPd6VKK/ZiUH+bHmuBSvfsrot6KqoJNfwmt3ljV4UQsCHxtN
YYj5o8QeBPhSoCZFcK3medeilferdOshfSXZFqwzeBlbmoT0C5FqNWaLJ6HAETv3Mncos8NcCTfb
V2GCqmNmd5igFFR971x21xYYfNbSdF2kHdYYTuqCZQ+fO/PmBLtUv7J+RshFb5wOPqBhl79zDYe7
2wfl8nVhmghJAH9YXtJ1J00fF/ch18+8upLNkz035b4djQwSVpUdBq25Jx+wHg+48VLVW1hVFPWc
dVSid8jp2qNjniY9LQLU6SUulvjbhkH3Nm5F2uWbpUUl7uyg9X2wDEtrYWmbL1pB6xxXFEUewpeW
J3yumv5YTgjVbjNZ24hhd8jG5oEOES6znF1IA/9hcMbh4fZCXzyrbH50HilAgTXhSlijgusKF945
C4wT3kEtxdxqzIdPtQV+ae/OUSXejzh22ntfc31/XyIbgnVWWibB01BSY38IEaeP7sTiFwU6fhMF
G7nAZ+FCQZc8P1hhYAeAWMvplJaVtSmCoH4c6axuLWgzQClCjG5guG4dLKWo4SXBocRi7bUp7fIj
eGqXEA6mEhiV8x+h88JrEWyS0wBM50E5DIiZ+Ogp1f4SmBnfCVHXb/wyHIV1Uo+FT0+Yej5caE74
G2VGfwrtYazfJ5mbwk4KJ5zA9w3bJFYbxGsTjJtxfYsmWp64ItzZjsuUXj5P/AZgY5QmOOQC5N/q
eUKxPsJEw+xPWOQZ/9jzlH5J6zB9Wzdhf2e6yydcDUUBkp0HyoEC55qTOuP0J5rB6hDJyxVmE1Xz
YJOA3XkaLo81pRb6h0scwQW2jhndzMrpxA/9qe/L6alOofUiVYErTTqKjYO63eb2abryERfZFR7Z
JRWn7nn+Ed0Yfmauz91J8vWGT31SEI93mZzGDLfDzE49KG6Gj0MixsWbIG1NcadzsL6rackTLRHK
QGwGDCdW28guE4XqeNCc2GQxHgWxmU/pHnodZJKkUihf5VrUYUGZSTy874kqXRDOluGZOk8U5RkC
nWWBXjyJXe72ClP2+YQRV2C4x74msU82Dv5P6R457dp5dOj9ic+5iVQe5XSnLd1hW8+id753OK3o
b4fZceQhtY1I+64hsFfuZY/8+YMmkC84NBDMgnobjJQLfoV+Hafv9S5WeHMUCxHqh+PixPzcYF2O
jmYUosL52i8MqoRnQqc/wzFZh1Bm5EbgfQN6X1H1KQ87rKBbTG0aLYVN0ff5Y6eMdi/1SLsTpV4e
GAked4HjcUMsWfz5yiYS0+rRnvyTECBJY3KvbWhP2ZdXT49R6AybJHXsntX3q3ENLgyz80941hnx
Jmi6RSvK7Aeqhp1VOgfHBhz+oMbEMMGSZsHH144PoAT+BmEGuFnsT85nGaoiH6FYuadZ+XBDuanq
TdfTc5rDxP+JPWCwS4K0c9Hqstt7/PTL2wJFG9IZSndQCQknzwdHka9E2WZ2T2Ov4w8krOxNXDnZ
+15H8LFyGPX2ZK+MRyEGPb6F9wN7Yfn7Lw6Li8htH8ajOjVJhadxIWWP2WkNuawpNRKAJqjuRI9X
Xlb0cgg4SEMWTMP6UbNtnwC8ytUpmNuFCoLb+VyQfoiJHrmqfIl6ZRUWNDIA00QRwfMUwVYd9DB7
Sho3ze8cp2tLALacAjWnc5FVOl+COkUPgCY9S4AFhacF4yfUwqsHvxfJU1Zq0Z1o58pwdEhsiGMA
WxfKwflwQx6rFvcn6xSMcbYJW4ghRTDZD3qgj5tJ0F24/YUv4zuAbhQtSN+Npbq4eg9Gk7XElSbw
ugIrg81cGtiRoiCi/7QLP39T9ZaNx9dk9p9RgMeVyMWuJD/e/g2XLwKvAeNDWETl4uLiyGwayb5s
wGeNenHsGtzakyhMMWmgSJIHKBymXHevbOdSQ6Wdi/Ajf13SzeU2e7G1M5pcFAmGwENNz91l9EwP
bqHyPcT+e+oWl0ELQy3pyZKf0ANbfVMpqDvjGRN4mIlrxh4RyqB4sAQ8zYc+bdzXgl2ZGXXLJYFH
cWTp45zPTC+TEi8jA29mpTUnvC61TZ7ZyXdsje8VJq6dVkBBlJeod7FjrdXpKH2Jf6jeYdlmWfNe
Jhh45jZWZaWOfHg9DOY2HlFGRU4OP3OYSDjwuuH+9va5sry8OKTVJAgLDHY1Xz/VAlH2rntqu67Y
D4P1wZnm+I0PAuX1dwERA8ELFz+ruy75RKlrzRYyNqee9Tg4WS7KTS3xRtjmfVpv0yCLXqk3ya2D
bg+PKtVfkniyzfOPGc0m2vyDhmzaqBtPIB4smPl6dYRR1t7RlbjyMZcCHmUmeuDLYVztUyMYMj3A
R+E0lw11gqpqxB+/rPRvdp9gjVLBm/bMqR3xeJ468TSbWvwVJ0DzzpV0eQX+pZCxiYFmkd4sV9aL
k1kWcyuhLVensdQcCrUtull1kjw5RV2fdDL8w+3981fg9TzSh7JGyEIiRauYLPt8wKLF5BALk/Lk
4lyDZImdZlrhoUmu7E8zdhRMWPoZAuWLNs2hdc1Kex4xRKneWINIqn/8Spssz44mzX4eMEfFu6Zu
MvlTxZ0d4MwzyDDamn4XZafRmMpu7+pDjkBzVONjtIkNAx9PjAcx9t2MtHNFtJmC/8/Zme24bUTr
+okIcC7yVtSsVnt2x74hkjjhPM98+v1V5+Bsi2qI6J0LJ0AAl1jDqlVr/UPgGi+hKzDvOWh11YR7
y0x68PpwKfQfKo5xf6OxhcWig0y42KVDHCQfnbzIuk3k17myezxF9xEaBWN2BVcFhAvSy9sZyo1C
ZyL4/VFT+gd3nD/TMR2PNEayfTOB51VHf1zJPe6PNam6lO+j5im7UIsxFcXE6NpOkHHFyHEb1dg3
q7llY29FEfK9nwdcirQK4gUvPZrfi8+LpywPlSw9jdWkfzdxrwi2beI0o+cLvRsPZT+CUZ5r4unK
yPfPMXr6EHboVHK2wa/ejpy5QVbTBe5ONgpAI5z1QAV9ogQYuFAMSfaOGeEbWfV4t87EuJXIeb+s
vAChKlDYoXBGFfR2dFhfVc21NZ6sPjNQ5oZLSCVh3PVUdq556syfcknEfjzZb6yrS0uCzhrFVxij
iyujAypNzx0faqGPYXXsc2iDR1UvQsSxm/ffhUisCQPhTdn1pt91+4VRgPvDpDX9Sa1Ua2c3+IWT
4LibOTbW6lR3k/kKCtPRBhA8C2h23Q4lEG2exiJsTyVYS5w002qHz9/wPAaqds7jNMFNNVnDlN5N
psSeUPuhuwVKjLb+YlDeleZQRM2p9QNk7ymHWc+imtwS/bQy+PZ45eR2uImTKCyRkYNWAlDK8i2+
MJpiLDcxZjl1zeDuRvpbz9lQupsAibLdBHNxOyVkj06XS5Puyly5fe/vJ/nwkkgKWbLHOGBxPyUR
sCjsjqpTYUBYRxHfPZj5kCI4PdfhBwSNU2+i72TyCzAU3+JFXOnYirwb3E5yDv6Paj79A3byUrMm
cQsclB2tPmWzgQpF21k4H2AEvklRs/36eM7vLkM5llQPMegMU3NbRMHO0pHXRIT3ZE0GSNYc08x4
k7eImO6JKNbeDCtfWzmhb40JppxMh6YautPLsGCisFHbfnWqGqsMj2WmheM3u1YwtC4oC30W0Obf
2/iRc2rSqiQSyVbxUjDVF+moJJ1VUdjrin9sOFSePQf2t6lD4+PxlN4XlBmL5IKNTG5F5r2Y0zKO
fNvKuvqksMJxR3e2zNPAS+u2oWSr+JN2JCFws51Tlu43EvXS2oVJpDefFQxM/XjTGFXRrsTiNyad
xBLIFah3WWVd/ChURdoWV+vsFOPr9gIksf/J+z5UNsD2+gN1qaB5/zJTxOahKXWJ5Lm+jR1lPltC
KYzs1KVZ1dCdHrVoG2LONv/0zcT8brS4Rq7kmLo8o7cxBLYL5UdIEwZbevk4UZPBiCzKZKcZYEcm
NjMHJyo9C8PCCRETWSbTw7ScwrNhYFX0ybbzeNhXGLRZz1OlI2bTWtNQ/K1hsmN4paW1wavRYoy5
T2dTBXGjQHW73RC6LppzWIAN1iYscSz7qopxrI/VbJft4fGOemPtpBYuOYRjAzpadijCwmhEPlYp
qNwiOuaKpR8TpR53eml9K50wXuk+yKfpYg4pF/NklTLfPCgXcbDMskIro7g5qfT3zsnYNpdcTGt1
xFdJ1MUw0PsAT3ClcVMva+116KKwNVfDCdeVXpx44eZIsai4i+wrR9Dk9hWw/PZ2VDBJ+Fqhl6qd
A3I1lKSNNE9+JDNOIx8xiR7875Rn3PBDbGL/Nm0tNzf0HV6CAVZ/CZmytGwdSzzZ8M20T9YwEtPh
gzqIwk9VauysKPHbAyj7SDlCGaXiltd5BRMQyIF+jEqz1/CBLoW1SeZ0Ep+QtVVRyPFTd/7ZFpjU
YoKJq9dfuaKp4S7zdbN8Dl0tinYpgh2DFzWYAm1Tp5rH76lpIvkS6Xr/L/YT2fQ851rbXdIpVAxk
ao1w1sjPwzxXzrVbITe00XRkNZINuA7LfUby0HeoR064ED3eZPdXPY0PckUpuwxhegnoAMvCb+AR
cGoR0x2PTamPmHQHYZR6UGaafx6PdpeYAhIGckAujDoc22CRWMAgDyaXpvVptFNRhVvkxM3qI1b1
QhzyaYySf9oqiDtt6+BZJnbRiLfK58c/4Y0PBpYN4ROmMpWFZXxShjoFjjxV1BbG/MWAUvFS4zmD
6ynOKv+HoeRJouMDk2N547l5JiY7yutTiyy09jJDmBh+KAkZ6r8jOl3mp8fD3aeKTC3cREqKr/qC
ixr20FVxCRDAPuEG11yzGjM4GK6nVKu7K56r6Qb0oLUSed8YUxaOedYTdyFzLYKGGYNRxZQKV9h6
yrut3rV67dmKmX3rg0bxEKfpvoQurjePP/VuESV1DOyDpOTgGrN8zJPW2DSOhQ2QLTevAr/rc0S3
Gj/Ldu1ev4vCr0OhIwixVnLzFlu2jkO/QUDDPjahUv1pNu5c77DZTD7qiKGcMmPuV07kmwMS9KXG
O8X4JUzSKMKGOr1iH21z/stH7fo64Na11Zz5V6ar0bfHM3mf/iIhSMCHEcIaAgWQ18JvdRGMaWbs
JYV5LFQl+aR1lvrD7EgmdnGS2yHyyXmBT3I8tP5JV0SrbVQf0agt1rP67vFPuXsIGLR3KLUBD4WE
w1V++0tUx28CpxH6cegx2v1HmcKpEbvMcYa4fSpHKw6kHlmqPs8xIBfPrgD97ePEyIaXxz/kfne5
PJpR1ZC9LgHv5/aHuF1DAzPCbnWYm2ATGKF60K0mP/RgaU7vHornozTtYTuroGNvh8L6Fhv7EidQ
DG+dgrJNmBr2F70O7PGFNM1xvz4e7y4Ao6IkpX9AaNJ/YY/djhfTM55GVekOdmwPuyazw7+mFjMp
Sj/1ITRL6NpOG1xMs4y2j0e+b5FyhLASAGqBkoh21/JI89mpkbhpD6Fo8G1DVORzhNvvRTH8cscU
lVs4rij8aKIF6KwJJBOL+alp1OhkdwVGcib6oQATsi36dIh5ZWVxSlF25mHmVrid9p31ySqH4KQO
mBymfq0/m1osVgLe3emUX4GzFQRw2O60Qm8nMAKuEpj4HR6YJ/sSVlV1Sgs19mIcIPY4mq2pxt4B
/kmAwIQgqspbHGjCMtSRDNj5UMaAukwzLPeouYe00A2/S5GbnOdKD76MKI1251r4SfChA2mfkikA
53lycOhQv7pj6CgHfDUptW0UxJTMtZfdayZ6k9PxGwkfSCnwzAJqvIiRChrBVjt29aHBnuGsNZO+
qeuw3jRVVHjhoER/2Zlu7NR5MK5j4fPIROdh21Yx1rZlHB+0TnW2mhlgRhWG8SccuM19Y1nVtpmL
5ISaf/KE/SAuoGglf3PbUt+7dWR5KcHxVIaNvbHwVd0DGVGO+AVPKzv3Li7Jr+P6dsAsIbi2lCFD
6A8BoUKpD1kg8i30qvTp1TC8KGt96yddex3RjNqqbdc+0QwL3xsi5PCUmxDfkQ345QWU1BqyxGPY
HLJiAnJaRc4hrKvZ621j7R11Hx0Al9IVMEhZeAosCacaHL+xtI34VGWqW/dbLYmFvx+seoz3xlz4
xbOj27Hx0w/CfP5zrin/qSuTfZdQwELidBn0fkhkwGgtzpeVDGpa5/yEJB0vYVA0HsahzdUasurc
2Bx0pZ3n4+PY9OagfDCkLhnwl+LiAwKutWMHycmt9baPvLpFaRxlcbsQRxV7kfnvRNezOPHyxKyb
NaXxu+sGISB2l2yPgPolV7z95GmoS73QVP+oDGiBdZYA392LZEedKVmZ3fuhqCTSw6OIYxNQlhIh
IY8ZO8om91g0dnqkhKh/QkFDeDNOvCu3+V2g5JKh8M1DT9b3qUXfflUwYYCsCt89jkkU7NUMkTin
1+0LfIDvdaIn723vMBy1ZnpoJEeyH3o7XDIW+CxhwXtMIcrvVNTUvRQxtaMS4pKllAgUP94yxmIq
6aGDKCDjfW1f8D5ZZNvUMVXfNAblyQQmkoEOLarhKYvqKNmHXe9UlA8zgSAv5bSg3tRCLfM/sPsd
1EOCQaR9cQZTRV0WfxKEZmEsqnvy6G7+UfIo/ZcnJS6t8WyBWZ55vsY7007s6WABDZibLZ5TydM4
JKq918YyCTcuyv+V57fjOGF4Nfuj8uzCXv6IKonZHeMJvqKHEDcdD9MH2XAUcWmN27ms/OAQtb7I
eIJn2mysIT0WAQWGLfgOaXkgkTvyuX+7Kr2F6zyVn+BJTQ3/UNf197617K+GPwpPmJ29jXsBnmfq
1+peixPNwDwwyd+gpZJpmOZiYI1X7GtdGamyACENVfsTjo2yq5JWP2mhORylmMf+8ZZ4Y0wEOYnR
htz4iLfcfixeyVFpzU71NAaOfQwi9AryrnQudWxOiIwHyRb43RrN+DUr/u3uRQIcoVWGlIBNxCuX
D/ig53q3amu+UMAx1V3fO7OOLU+bFvTQtCn8VdT+8EeVKAZ+ykWTmp6DHvnnAHdjBBxiePZeVdlN
s5nQC302qyqv934WCnENysD5bs21HrwUcaakLZEYMB/y3mlo4FCehVOFkxtTUW7cAGflZ3Sy2njb
T61wvqqV5uTbSi3a8pPhlLP2vR6KPnsSOIYllFT8KSm8PAVDnSGK63bsRCkYHyAPWONagbHDAOr0
M5U99Do8tbJLIDqidMdqqwVNXm87/IYuTQN3bc89krz0JTJ1G/rmwwkZ+lndRVybH0aodL8SfO3+
cSEoOpsGN+z3RTpWgN7Mq4wbLTdC3eLKKtxwcGckrS+Zq9XojGl/TpMfPZuwc45TFBsrGejdNmM4
kkKSAZSIeJIuhqvBwfkjkEYEI6340vi9SXMWS3CfstV+7qxfuRu8k2spPxE4BkcJzDuggaUyn0s/
qBnh2l7Krp4+W+Vc/NHqXX2xDfq1rhTre3yU7oIrGoDSKAGcOP4tvMZuj5KF8GgUkBo+V6E1HRBW
i5/mOSwOgJ7nwzuH4r4nUOBriCmOZMPcDjUnfpVDDvafKt7bX9R6nDbYF7U/0nFcI2y86hP9flaB
s7BqqIm8CvwAtrsdK8mcSuNp2VyIlQVvMMNss7OlD8pPQ4lN/MoSp/6nqevuT+BVQ+cpaPG4hzoT
wzcn1YME8h42KMfWoZANAQrNj2rqtJd2arU1WPbi+pZhRYosEbslHJLc5PanzkFBXbvqjUtVmNOP
HGbO3+QVxudJz/9U4rpcKZXJL/99ZigfwSQhz7XguFEaXsTOPGnsbMjN+QIap78MOBRfh9au3huh
QdjQZQQIQmkFIpA8Wr/VOoquxKEyKYeLFhfV9zgZsP4t0+yolVb7MeiiaG8Oo1gZ9H4mGZTchD4x
9SOupNtB46kHIDLr/cUc5gkRkVJzPRbaOqCZG+zzurDXJH7vIwSzCW+OtxhRArTL7YjjlM+FkpM+
i7BSVa80EDuPfCPKvDFrpw9qgO9QP7nJyofeHVpMjmUOTVySneplYFI01OphqWmXxpr7rZLY9oZX
1b/t7K4JQ78xEh0ReVrpwsOTW5yjFuZlkqdde7F81I82Uw8PxzJ5Jm40O6xXAsQrWmKxN2UApGPJ
ItIVX0ynCsfKbtOgvfix4m87nSveU2oAan90hmjrjY7DZbtxhin80bdmX2xatzNddFl139jIZEH7
GtAL649V1/bV1uysBN8OXXnhKnSLXdZa3Xl2W5zLbC0K0FSra818Ehin07WiJxDvRNZ3f5m5rSYe
KjzFJzRQ9WSvmtNUIobc1TRNRDOuncn7WYbIz7MEV0Yw/ZB8brcRNL7R0hAUuFjYtx0ytEQ3vfD7
Z9oXw0o2fX9GCGgUyZHwQbYBTZjboeqm16yJBsClEP2/ecV73x+4xCS/Pt5YpVr8/c6gz3sekAgy
RlJ6hvB2O54Psm+wwwFZyVQ3/x2xH9r1rV6N+0kE05ra66J+IPcOd5g0DQWDSaBbRB0xGX5UF655
sRB73pa5iXAAx/5iFYFAhr+f4j3OnjVwYz2dD0YZrumW3M8uVQuazq/CG9xzcqF/C3sZjeliwrL3
YgbOeK67ziw9N9HnX45dWx/MvI78lfW83zrcHfRWwIsiXggl4nZEN8niFHN3++JX3bwL8cM5Bd3g
7IIxmleizn2ww7IKhVud1FuoiPfeDhVYvWMGGg8qw0+0nYps6LEzR27GEuULFT+cn46CIe3j/bM0
KyXfQ/9FsgXI91QyCDnlv01pXBd+4Lh+eSFpTmNAjGLIvB6p53lXG8pcPiH6Jv6AJOarAID9aj6U
aqCbHmrfWbGNJrNMNvVcOMZzHA5iX6oQ8jdU9IS+j6s8Ug+pr9f97vGvXu4D+aNhl+FYChxCIkBv
f7SeIUJgT5DKIlLE+FPeJY62bWCQ/VWGYVl+HILBemf7RBq6UhOE4se7XELQF0Fkdkar7+2pukRJ
n/5F2uNkW6Vuy6sbx12zd/1++vner+QOkhgMyukQOpZ4IgENNp1Gv7nUfVVc9WZWj9TB65c4UDs0
HI01BY3lG5cvBPlBzEItFzD/UjSa9ez1IsNyMwDqHvAI16J2GzhG5p+KGjOsjY1I6Dd7LhVv0Lv5
5d1fC8YQIQKEGql6LPVgHCunQDVo1SUdRtvc9WZpOZ7blW54HYdC3cWpxQ9595iS5ATyjW4N5ZRF
QJOW15kvLNzEprT4Ho16hSx366gbS2uyT5GjNJ8fD7gMJ9yRsg0jq7DkxHcv68a0uRZ1ZbpIVuwx
pQG/r13QlF3arD0H7s8IbwEQUUQSygZ30L7Sd/UGuZDxMpSasatMs/CKyVUPQR78PVOYXHnMvfVl
pDCMBs5OMn9vj6SEeAwG9PRLju5l6NWw4rvtEJrtT6uM3qu5iSe6TDckFls22TDjvB2td6fIdMBe
H9JxHnZCz14GyGXbHlW9p6TvzJVO5utR+z1zYjxoTSQ4tE4l82aROTmkCwOo0+pQaEMIkzg23Oy5
7Ry33QDASmFS6VF5GEtMJTdBnhv0vxQUfY4ZXKAvOGq6IYqPZZ5sqjJzIKo0+vDJ0RLnpVLqRt/4
qJ9+URtXyb08U0Yaz9AbHQ/L6HQXxOh8AphWul2QQxyn0lTnoTcFiOt5oSizb4+36PKSf/1UWTKX
KApogIs4R2KHeWtf1YehU+rnoIlDcMxqtacTltMcwn9ntCnxarmZHoTrTysX7u3wyMpIgUiks6mx
0YkhvN+ubK6lre7QiNpPo50cfT3Tz5MyxDuDoku7HRTMsJUpygFZWOWPIFHX5MIX6Lf/fgDoEVgb
BHx4kIuNLKzKDRKAf3ujwVc112Etx9qsfg6B/m7xQ56vo+5YH1o960+11gS7CrjnNraVcuVqvg3H
//0QXHgoiEkuHb/mdiayKuwUd3ZU7MJ9wABUrtCQDFDQ7aqmO/swpj9WnQj20DvMw+M9IP/q/93u
BAxZ5SQJkYRbKaa2mIMZG24QF6F+SIQdfE382X9qyOJXlvo2ZLyOQkeQK44CPlWgZZkxjYpZ7czZ
ODgmz3McK7XP2qTXWzf21woWt8Hw/w1FJ57UnIYxD67bufRBVBUiNI1DJDr9Q6S0XGG1Nv7wg9HZ
z7O/llbdfRqle54byF7RZUNsazGBjtK3bk0l6hDlPUwYFd4LRqTKfqB44D1eq1dxyZvFQu6TK5Mk
gdWCar84MVbAXY5ToH6orbb9OHedv9UUx9lANdUOahv/SrKwPPFKHr9hgDhvAit0rqoTJV/tHMcl
crzmwD4EIWEUznYi6TpPNr7nuoij5yjMlM+znQBhGpBzrqEZHvrAyaBBS5NJ9Ax2ud1Vnx5/06JX
zHrJb5ISGQQi+TRefJNmNRPF5k4/VAimfuGOjtEKEPPRSIyaMjQoatXM+6Pe14oXprM4prld04xV
6p1jTIgaOKirPv5Nd1uInyRRjLS25EtgOc1qGWpGT5/p4BiJ9QEF5k/t1EzHOkfatSjmfx+Ptjz8
cgLIErjaKI0yCYvDX9jzSAvVMA7QctyviYuQGXuAirXaqIdyNrVNBXvsR1wSGt89Mg0o0kAU6SgG
Lx/LSUiWBrHEOJQczXOoAZqJjdDfCFFOX1QjUi5hM+snX2nWOlH33wzpgXIIXEfiHW2P20NqWH5N
sXQKjin14q3Wdv3eiLHyK8yU56VTF7s0zfDt7Yw1ceb7tSXD5nOlnLbF02Ix231p5TUIt+Q4u/Cb
ykIUu8IywmvikKUhzrXGF1qMR0tN+ifI7IXHBNFvMV46mqjOBCUMIaOEP78fEoXMLON557gIH48z
cqeUWPvj46W9H5ayFgw27nU2FWzA2wmuRYS6sl1rx8w3FFwgcezCPP2XWQ3jPpqDNfzX4irnK2XJ
22FRLYir1Axvh4Ps0AUm0tJH7MjqbeOKbpcUvfFi5FH401Lc9piMjr1lptVNxmqvJPeL7fQ6PJpx
zn+G5fzH7fA2JlHdhFjDMeU+P3egFTdtpAyHqow/RFmr7tIo+QGN0dg/nuXbdzw1H0oFgFzIT7kB
iGSLcYNcjdwmMLVjWvnRi4M9pGcmQ/AR7TP9MBtkd7R/s5UM9c1BKZACvpJ2P8vopEco4jluph/H
2jL2SmY7SDIQMM0mhIXPc25btdqa0+gbC4z0DMeFVypsiDsxLDC/9pyZ+jEEXnbAntDfxJpWHYwY
XQqbx5Xn+l1z9IvC2sLQ0f99PNH325kSu2bwQIYbhlTV4pIY0HzVo1lYR0Sgx13aWZmniyE+OKEV
b2Y1fJ9noFxYfiT8QdJ/aoh3MPYp0o1kqBL7GDuj49mF4zyHgDmge1YIT65c6299HCpG3OqYBsrn
+O3uRf8iV+a+s48Je/iIr3P9rA8SPTmYw/eMg7OS8i2YB/99HRQ/SBZEXsrei9NaFfOIJkokjjPs
gk0VG/NTOQzZF73wZWVYMw51aOcHPTVxeAM0eZi4AzcxL9dDn7XzU+zr/ecmxl2dN0Lx0Sjz7GMr
4IqUmhZ6YIIy4CgqKdHgB0P2vlRSLg3vMx5m/BuQxhLoSIm1Nwo/xsJZG7KPVpdZnqEhzFvV3Zru
zX1YIWxLFxMV0QOydP12Yebe1/JG9PaxKpz46OowYzTgKB+HxgaCADXWK9LI2UcVqo2P9/siqXz9
SMhsXFE8GKVV7e3IdsMNGTogeXBQsf6YXX7ApjIqxHdyTfv6eKw3tp/5+1iLs1Wi2orteCuOItCw
DBfQ1SfR2WcbLoFXm704Ph5v4RHD9pMUdTBhQMQ4XxQsbj8umsvO9mnBH7maus9K2X/MtS7Z6k3Y
fh1qN/xVufFF70rr1KMeskGibdyTqEgiqlJtH/+Yu4kGeA4YnLyd2xJpgsXZEz3O0Crk6uMoFNtD
4dk6w9e8hm5jfHnvSCS5UkIWPDbGdEspXiBoplDIbknP0TlQ4lnZDaXQT1Gi2+8MKLTPGAKOBZNL
A2j5UZ3TzkWVu9pJt6vskrfhn4pT/orSMfusZeq0e9+HyWYdKaxkI1IzvRNZwOinEkFqmJCPbNOr
Gzd+cnNcG9M+W3MUW159DMUjgStPosHoFS7u276e6l6MbIxIbaZNObW23BOzl7W+tgsn4686M8XK
A2V5PF7H5CUkXQRhhqmLHWJNMX1Js7FOIUL8e70ptC3morkX2XW0a2dqbY+ncxl05HiS0kRNBCQQ
wfL2dDQpWv85r5ITuPJq22ml4akjIMLtRLH0715Bll4dM3eGpNdzVB8PLv/y3x6YiB7IwRkb0DNX
wLLZrPq56PrRsgBTVuoPoyzVbefX2GM9HuatdaTqwKMDlh//LEJOkZVW5zqDdcKxTdnb0/TNUKDw
xAJ9asRVgmsViGrl1ntrHel+UOxBDuqeQ2MjgVu2SWSfYsMJLqjI959i200I4VPh6dmg/vX4G5eR
RU7lb+Mt6xBmXup2QiXpVIzFN7Ue+ifkCqd/+kg4a7iHt4bimcHHyQjGtrndMtSUYNzVA4SWikpV
2hbZs+Ci2kpWxkoUe2sW4awDGAO2KKVcboeK1SH3HYAAJ8fvk3jj24HjVVGakDegcrXp7TxfSXff
+jjuelh3FKqkStrtiFnQmEaqhvYJV4j6QKBRrp3uW6cEgOq7h0LYSXZfHIK0xqv4dqhpMjorrkNx
0qLsV5oa07Ma46FV+uW4Mo33H0VnQOYVtON4Lr0SXH5rxXX94DSF6MSJHkL4Ab68gWfJIBUaq/cB
K3jjwqClwwO4UFY6eXHfflTSxcXkB4Y4GXp3tlNpm+wMLUg1B9SagJ9vhPb87fHev98ldHfgSsKH
kWiOpfHO1M24Ezqzf2qDWt/Y8FrPaq1JFYDGPIDifJ/e2us3SjUaCnCwHHA+W9wLmd+PY0OGcOYu
tbdTXgcfhZkYK2WhV/mc2+joyg4SqTM9VEo2i2EMLUityRwDLAPd7CDStPGaOe0/R8o0bYY465/L
isaBiP3wc2VGsUeKOoQeMubRLuaPTdP0+hFGTkcHU+/FSlR9Be3d/T5yR7qWEjS0xBOb/YhEV6op
p9jug00DTOAXPlD9U90N39MCBSQltY097Gpja7Sl8Kwsdw+WlTfbyQ/1cz+M7TEfE/Oox40h9WU+
VuMMNLRKA1T2HcOjQ1n/YWFb6OGmR+BOUdNTFDvY2VZs/0riwb6impXsStMcroo5iFM+ZuOxLxt3
a9WgqYdYBCv35RtHiZY9iGRZUeLYLg5tYWcNiXqnnICMjuc0RDVxinPr3PJKXJngt4eScHeaAjTA
FldzkdSNaRWTcrK4oJ8hoqM7DaLnHPR5vTLU3Q1pS+wDrUo6AiDE3cVWS1F8SxBDic6ib8JtFCv6
yQ0bdSPCRjkZDnw+00RI6vGxvfs+BgWaRMuNAaXn0G2ogCBIGDHG+IwEWXOIOqs5GE7UH3IzXruN
3xqKkqcUDaa1R0n7diihQHwJbT8+K22BI81oj9dBH1tvbLJ8hSN+F4z4qt+HWtyOXdpbkzU6MfJm
TrepQy3fTaERbpn/v4KANubjSVwAJglGcjxH4q64RsgXFxvSneDNigphwL4rLC9XimIbJGG508cZ
rx+RB0+DBdbDyoXYT4rRgf5XZgDE6CjosZZ/cBHd+ToFfYkgDA+TokyD96a0/EKBBx7gE3YXi3A7
+b7ISy02kGEh/Gcf4s56GXUt+JEy5t410+J9Qob/zQjdCoCStFbZYMbteDi9BAOa+AlOK32+j/O5
fo7zDrGSXCgbhAwqZTPoYeXNpG75ZjSb+GJjCbeSAC5Yo68/A5YOUC04K6D+llg/3anUPG/U5Owa
MwqOiopQ7liOs/k860mE+1Jau3/aTR+1VHyy+e9G92mwuJDwq/fGLAk2fFUEp/oN12SxJcHVI/ha
Osm5U0EdzgE6V7D4s73F6V4Zalm4Yzfie0AaAbeD1+cSa1G3RR8X+PGdyyTVn4MsFRsL/Pku1MRw
Hf3K9hxsET6Gdqhe/ADDr8en4Y3D98rKsgDjvXpd3y79iLJg0aIlds61ftw7jRqei1htduVUTF8s
mpor4725yBSIuBKAnEs5+8WAw+zPZdan594eDTZ4MoBgmdtqM7h2mPJnaHkzZIDAm9NO94oR/RwO
5ZoP4lvTDiBa9jhIgaxlSu6XtdsjSpiexSjGLyNQsH2AfdrZTLvv/J/hxVDc1LOnJvLsFoeelevj
jfAqs0oQDDyYee/IZfktv2znKpj8ck7PZpf6FI0a57mxy+gMhGLNoe9+hdnCvPyplIKlpY5yO1TZ
w+DvRzc7K1U4bYpBDJSHXeVPRDu/6l2UrMk235WPJBAduDXoRJIxyJuL6AXrDOys5jbnsRCOp8ao
LTaoCcNdCouNkucoqWTQAdXOTXe9YXSHxqicT7QfrRfRm2s92bsNR+pBPZItxyHjJltOdZW3djop
43hMRNq6mwqgyDGlqe6x1UpEQubsOWIeTlPZmz9o81eHKFL+ft8poxQq65SIQzAdEJf02zXAOssq
hgLmWGe447OGA8DGEkV4QZNjvIyiWiuPL7MTSuNcHlQIuDx4li0TBRyNSbZySzu7Zm5tTXDwW0Ov
uw0GRTqiHHrqJUFur8RvmfL8lt0CUZHaj0BByb64SJa6SGblt8VkJcqTMxXGOR9F+FFp1R6t/462
bNtbx7HArSPL87UC/ZsjS0EMSRhG8m8RrscxoDw0QZvTEks9F4HrHLAKbE59gYZ0jV7iplW1kIcN
Fn6PF3ZRj+GbUWaigEcVT0bQZbE7Rlgk7OnmXBvQUduk1/x9PNTv7FHKUThUoAF5jvJMXOq7W41o
Wjefs+s4at0xVFtjE7RjeK0bdfYSbVZOj79qEZ1ex6NeYfA8lDDYZXKbgfcZAmvKrqkj4q1t1cGx
Hlv8wGd9rd37xlDIklETgdQHHG+JMYKIHvVZ6mRXXrmsU1n4QmyyAeFSt4qdtQeizFpvt6h7M9ri
HAKTnpUmw7ySRoghvKiGDNsNdkobv/hCIm985IauvpZm7V5RFjM2WDprK/nnIh7LyZV1BS4XAhO4
pkV4HHBuSdJQZNeiNrNgm6Fc5UHYNL7UhnkxlQxdzMeruQzI/40ogRzUZmU5Y/FWmVo+WUzMsRXM
0yWxpiuGU+6/eadU5w4jPeBvZLll7L60rvBVL7CodKCIm/PjyjUS5QLlTGSS388TnfcgwidcEbex
sAubpsH7OL8ms6XQ+a1T2+urxoSInQBoa2NWI9ODgz6IzFP8tA02GlzTK8DiZmeFJirTBlXCoHTs
712B2qRAJcDY+tmk7VYm7q3tolFn4tRxGFi025/aDhptc0XNr32Pk2UCoxYLgMD2hG+qT5FCptKC
j/tZOY35rSliYxc4vdOvLN8ilr/Ol3xiIs8uS17qImFKZbbsxHZ+VVVrBhExWD3Nc7s8WFWfbPy4
VTZCT97ZT/5vVOjcQmpq8VRa7FJfyUTvZKxSkBjiGfjqH/moF4BcpnnXgyf1CjP8p6hU59tc9/PK
OX0rKHBV/v/BF9nR4FcjMhNNfi1p5D23KPlt4ejZ50gvfzxe4rcOI+mXzuGAKoZ2ye0KO6Xih0U5
5dep8vOfwJKTnUi6gRoQF/Um4yW0fzzg/VWFGgBIO3paaH3cdStqOy47Cj/5tY6q8kMd4nfmR3Z3
GKb2I4LlEaqmzvi1Z6VXYvpb2wisCz09lccVHZrbL1WNYWrU2M2vCh4zh0itoq01wJbVMhFeVIFk
/hyACnn8tW8OCgxZoNBIL3vJYkUKmR7IFBTXMOrmL7EtyicjwJBQ1Jm1982g/hSV9ppI8hI2+rp3
eV9IvUTAYdybt59apKofJGPJ9glT888JQf4jN9e0a6q4+dxo1r/Yq9rPTqO8VHDZrzh41BSRbWON
Rv3W1yPwAU2BxEj24G5/hz9qMXouVX7NUlfbm5Pd/VJDl870kEY/R9fyn6auG1bW+XUhF3ecLEkB
5aRIhCTxYqEBJTjJNFHm12t03DFWV75UnQXB34nHb8akqq0XVOr8Z2am1h7gUXgQkTuxJEVx8v2i
3NPsDZ9YuLU6zxvTgWg15V8uel4iy0S8tGmsdnYWXunloLTUOdNWWLWxEzXyiJPm+P9D3Zf9xq3j
a/4rjfOuvtqo5eJ2A0OpVIurvDt2/CI4iSOSkqiFpCjpr5+vcs69few04jkDzMM8JEDguKgSt9/y
Ldtlaez2L67A8yWDcBTbDUiRn5qfpdNXbQ0rnpOaWAXHK0CqqWs6uDUgGGgvJ2ugI0PG6INZ+Om7
YliE3fgLyCPE/O8moa9Ch4AZzk6N9rzvDayk94Cr1IdG2id+PtSCefkoFn03JmAIYAGjeoLFhtYK
NCveLrd+VnVgm0Fe9fB44duxTGzSUKBqO9JlaOfF+tottWmK1NdL9NdKVhj8XNuF1AhwT+Dsvrdd
FytrUbCKzVU3rN0F8rhPqHCBwzQrj0LkZP7gUnx3bgMKieQSTSDgPs6MsOBdedL0U0S6kOhb/NmO
BixJS2rovsPpZgfsYnD961WU4tX9aU9hOEDxAcQ8s3EQ6KfvbsOxi0OZBja8deGbls0+MphWQA0g
glQbAsVl3lh3hPU6a+Sx7qxz9+vh310afwyPJYVM/nxNvVtNwBCA1B3w8FYFq9ik0zztnXZ0AYdc
0lzM/j2xSZTNqDrnvx74/ME/f+9/DfzueweqCjSr+vA2EXWXK2hg3QjfT+5/Pcr7hfv72wUzBhsF
Ko7vy48V3B7CoVfhrUhr52mcQGh0kGkWSxJXu25o0ot2DKYPvtrPKwhTCgEkVCigggSU7dvdMqaq
rtxqDW9X3dkCvnFRHmkgmuGFRmiblh9hPt7fSj8m8YfANwQ1sFPfN38aHnMZrVF4O0y9yaQXDRls
0KBHH3RLDtJQVURiFEUDdY/7DtK2mc/c8WaAgMsHJbh30dX5QX5YNASIKM/+CedJ/1PtqVbJ4tVc
kFsWVXJDzMAPvgKbe+26j6Ra/s1LhoMW+CvgPgE6/l7lKqqaAWgwS27nyVwP8eQdgoqQ52aqgZSK
5+Ejyu+/WUlo/KCMiqwViNf3uAXpq7RcR0NuF3Crd7I16XdcAE5uodCxKcMlhR9g+BF34t/szgBa
NCBBns3ecPa9fZ9wrwtE7ZvoFj56AJSmQu/T2UAAu9PhaS3Bp6i77jZ05+UjY8f3d/15KlGtRxh5
Liqd0XZvhy4tPMCM9Mhtv4AI20QDWrghxNVLICaLpXThYFlXfENi+A6hVW6KDhggyqBRe1VqEW2Y
7N2dqsaPgOtv5wG4EVz0CL3OkHVkeEhM3j6XJ2rGUKuJvp2JEukFip2Nf1FydxzSvAwCAH4nqcX0
qTVdRf6aav+PwTEsuNHAPYFm8h6+xmyA6ipszL7NfcyLGnYMB7xEltdR/BEJ+u298PtQ6FOAggpz
xRiYubffMxSIWJJgTr4tgKltm9gbC+s3yy6NDAQYnBj8/rR23YcEVmBUwMD0L926KIlicMDVzsU2
YEvAkHo7Pmm82aC8LV67GYSRXQqZRfdaDWyKHuuBebakDrQD1g+OzncFhfOwKC5Cog5VW9z6UJN+
O6zPB7nocPBfV9U6YMilLKo3UKSKhn3cjP2kcgCIXHMXgHSYXAMG6orLRbVM0dAvAXmHjES50SUy
6A/CrrfnDZ7obHAMuW6Uu9Hhg1DU2wdDxAXIXsTdV6AkQa8J69orRCn1lBPVDk+J7KePiPhvT1PU
scGAB4UU1fwz7vonsGTiQMZvign7jnKHgmX2bB9gSzhTr23Zt79yT/4x1DkQOXvfIJh9d3AzbbDh
YGn/HWQ9HhxFaoB1A70pae49X8TXy8TgRYi9FpMPZvz9e8VKB4geJAkU6CDF8V5tALVtmE6ls6ho
PcXmgicy2C6Q9w8ojyNnB+EB+ZHk+0/vFbBeiAKh7gEPSJys76ZyKmEL1aYM/rFOjDa7U2mS9RVO
deN21fbXL/btCY4XC1ma89GNWge6fthUb5eNgzMsdvQwVlSQqNx1skVfv+ksXXqPX9k1Dq+gnVZT
Fq/t7tdD//RmAbE9l+WwaM96GO+HHtcJdUIIRMJyPEyWyw5JYwaXrx6FJkgh+QM6gb8e8Kf3esbo
p2BzgUIFOM777rfijgGyRZb4rqYUzxA/7CMKyJg5tqtK1Qdx+s+jRWeePthRqPnh73cHZO0JVM7X
2jJ0jYE1BNSobqkSTZpSi5vqg9F+mkekQGjwwIMK5xP0Jt+N5q5htVZ+EzHqVqFrMRq0Q+lIWBmi
CdKQ+ozoBTUhJUt3CpYwefr1u33Xa8JCwpv9XcQBJUM0dt/tUIvybRNMQckoWiG+C2nhQCx5b9uk
OXRzCpevsasELLzdMfnGEkj+01qn7pPWSv81BzA8y9n196z0jz7j2Rf53bMwhMxrnNqYURMHfGv8
Rl/orp8w5bGEP9H6kSrDT28fLUaUtGDjBvYWDol3u8ifTDWjOgnGgrRa3aKdagpoTTk0bJpyz+rO
3FRRYHOCSOSDXfQ+3oDa8dmmB1sYXxtF0vM9/aeQFiYn8Zi0E4aeA9F+Xtr+FlbMwUMnXbSQY3/Z
1xCf/+DU+KEI9K/sCO0mBF4I+SAqihopwHvvrsGp5LiJusBlNEQgr+7cwao5H+d2kRn+Hd4HEZu7
3dzM/udIt/wmaH0jX6LGm44K6oyWkq5eHogruUfnuF36IxcyfAJyj5w8iO9cj4aBv84rYp2tAuty
fsaRaI/aBe8404jgxusYEl7m9wzhP77O/1m9dte/fwf1z//Cv7+iujnyiul3//zniX8dO9V91/91
/rX/+W9vf+mfV9PrqM34+rfTS6/+Vhj57UXzTr7/nTcfgZH+eJL8Rb+8+cdGaq6XG/MKwbdXZRr9
Yzg88/l//p/+8G+vPz7lfulf//Hb185Iff60Co/12x8/2n/7x2+YrP/486f/8aPLlxa/9b++V+xF
wkvh5f3vvL4o/Y/f4vDvUCBEhIu2AES2UU/97W/29fyTyP07eszgyZ65WIA1nUMQ2Y2aYcTk77g/
Ufv9gfw/Az1UZ84/8NO/Y6PiXoezCdCgKHv/9t9P9mau/jV3f5Omve641OofvyEEfBuWns3sgSPB
VoRAD2AlID6/3Q6mr1zIyzvlxpNWHGEd87qwKsghlXwMOYuyhtjDoAU7IHRBiXBin+tQnKVUSeb6
i7/xYPR16qIZ8v4K/jMFbJiNoaYCcS/ryvO5bZIxvTYEAosb4HFiTq2ubHNdC6KmzcBCMrj4lAH1
9JGKGTa4X4lCV+0bIVDBWGeD2muf+l312AvdPk06nk46jL/ExjM3jWxdlwJA0EiasBYaONCo2lQm
SvdDlOZTqMs6d50quYHPtxN5tJtd2Z8s+r6lorYbgRTSgNAe04Qn646HbWYA0sohGGkOfYL2iQII
8wBwvsnIYOdMO/w6Xmc3J6WaqMuHyxbnOHWG4IKV5nkZow7CkKHfU2/m4wHKrEdFJG/oWnlx3syd
yKU/RttIrhALA3yNKXDomRHbpnYHVUyDloSmbmm6zEkluH9TSbpPalUQ2vJzpTyU4auz+eUUQnzL
XYP26EVAOQ2QgNmMbQo0atVEVy04OdRtve/GWU6iVfauGtpLVL9Uddm3FiqtCNbHT+MYUgLNzJPC
RxqKmkPt7XHDY9zFZXCfqn2OI6th7atappBkwML1thh9+IzQmWnm5+eurMmYIp+ccUxUZqtqBU7W
tWs2Q9sThuY2KToDe5tPy+KxO5MG+gLNjE8DtxAhikzYFl7visK4YX9B8NquXdHvzbDmwLBdd9Lo
zeINft6g95YjcSi8Sb2AkQphLk+5W4LLCZWiWhWsgQI48Dha0MZLKeQevCtwIAzZ1H5nI9pjyUwH
qwm7rpKKIelCEdRCwLtZHuBl6gFtzPtLReIdEl5AA+zKiriqQjSw1qYvN2yEuw+sPpE0G8hqUiES
eyrLZj/qWivKws72N03LVnYA6xwad6jz27EgjY3HnICqMGah41LISyO5gS4OHYCMI5mvYr5VTrU3
sy3RV5qqjDM1ZdNopghynvMG21pAUt1d7wAKbkfqzBZcjsbce+UaA/M3VTV43n6HLDbiANAkoMxC
6OMKiSY1pcQN00cXdq1MrnsIU8hwHujIl2e0079L3Pe91x2qXkPiUqCNm36J6mAu6j7WtBzTY+xx
ON0woKxS6yM1JSXJeQ0gAyUSDi3YTBxi/QLGunrbTbPTvvrYUQUW9jKDvyv6OVvX+hARKQtWS3kX
ruvCKSzRzWmd4fxMGc6f+tBNw3wNqKOAXrKYkoUGQk5rxqvO0BkxWj6vQh0c321vQfuO76rJPUZ+
70ta9s5yMOME0JsVF10g1UC7IW06ytBEgPZgNIFdazsITS8AEDUFyldqm0DLH9SfGJXY7QwLuBd3
cGCEieaUarNVzTDzCflMDsY39Y0LwiRg2GrsT1XXcZ8qd5HXvhlMR/u5Z85Wo9L0Zao8qGTGo51b
2sRdTJDwLllYhUkhnLb6voqz6fG46ByeFyij2Tq6cZaKBXRwmu+pDcVTk0IKYjtxNlHDjCepMwob
06Ss540jGb+1cXMpfO0d/bVmp6FmdeZUQXAPpIA9xM6ktq7yg23LqzEXXmLBbBy4rDfOAr+1telS
dzek/fMZ3nBIYT51AYWAaqFo62lLw7kRW92XZKbhOARnj6omxdGnx5n6EKTAu4Z2Q2PtiwY+KAsU
eFR4p1hmvNl03TTSZZ276cLpRwNmXO1JSW1UjSuEdLz10Jm4vRRx2D+JWFlQElO1rQ0bc1vxcQdu
7n2QKMPymdwjWT63JFSFGLycxwdw0q+aHhRhZ0p2sMtLJGWg0yLQfML5Oh4UWEBHADyz0J1qtauW
/hS3KEkMtEFV5OyW5c5QwRl1VSZ5O0C1d5yhC0YV8XMdEXNkazxeOI69IikbRpqIBiYfS+hznrXo
uUe7nvPopnagZRAoLj+DM8MeVgOuCx18/3OQDjeQ3mmohC8Xbcf+AQscioVTfAPEALJhL7wBiX9x
6cqGU5mSV7HU38B8JtDkRFqZw+jFvYSvH2Qr00rOOCjabu1BZ0KRMrNDIEFgDm9xRSUHLps4H6tw
Pg1u397L1gdoPUzaTeC4w7H3gFsGJBIWc2s5IqgX0Ix8gVtAPkGAu1OeyaGgK6geJa5c3qqD7VJJ
UapZNuBRt3Cvmqa8H8cAOpMwRZhoD/8ZOFqs4aZNxUhLZY+dH8C3t7+F3NiqC6tgWRhho5Xl4yCR
qQPmDolIKqO0KB25baBPnA2+A5EIzmtoAXHPPK/eJO815Lr2XPvyClYSnZMJoKgXCj7eCLsqwP7W
LBrlfRlzgYlkK07NFGKt3Y3jrTMVLpRFsrIalDhAs0q8LBoq1KAQBlDhhMfocucLjoOKCzALqO+b
r1OMPVuEaObKLAFB59NqEn4IZAQgObpwj/3kBcNBa36JlhIullWVlsaqAUU9dY8zryBpZNlxTmIn
pYSBtCcEkQ6NALv6XKO242Wo53tJgepyex0tJgg3ZeM2J123kb5wPTXPFFKZxxSkkc9xVY/+cVb+
pTfW4lo13VacbSZFI79K4eZ8moImKxls6jNfDvp+5bU7U5SYjigltZBTQYhYb9AgXGnUimoLvwSB
Cj20RwIzzyRLqhYiqH4DpDauSpS0Zn4cWHDLSx/4eSwTNmwgmZpeMxeTU3CoqqW0bGzzpfJ0bSgg
OsKnYPmOOoP1SNlnSQ8URM7TFt+j9sOxzkEdCvqtniNjgHFxQ53BjkxW95Ve4tdGTjelcDU4/gFo
5fuwR2SVYwa1T1fIh3afwj7uK/hpq24s0jaJX3xu3RM0T+OWhghKy0uGVHIER1NwQ3vgMmc4YZ5d
y6yP1stOjNxZ0aeFRkQxj5EatlPo2O/Ci6Hb5YzOJw4H2HzBUto5yvULwNVQcnO0nIJCkS66mnxs
WqjDwCRQVMel65KDEsAy8W56HBkbi97zIV6Fw5SZzEsHwMi5hKcxVlpeQ+0KXpywrXHCSBhMVdc/
zrALrbIlcmcvRyPrWnnlUXb+UvQdKS/K1p8Kp0wclsvE1PN27Y3j5hVrXeDlW6YzOAYsEEWbSdXQ
YVzXPZx5+MEK5jtw/ht22vi2QCY4Uo83rw0PIwoXIv8SNfP4VC6TBfp+qeBx44C3CNqbnL6gmjRu
grVRJ7cdIIIQqVzEvbhhc0sUNgK6/0ADX5AaQjmYZQTtQRueloCwbWqcu3F2eZVPMVcHDtLqRojx
wa8iGITjCvq6smXn1q2EXbJSn2IrZ0YnkQRfwO2zO5N03ndMbL+rGhFtU+vcIOWYU8ollwli8PIR
/KV5A1hb+jwMnjsVbFYcRByb2Aec3Ik5aFZCT4yMdtO1NnlguKIbOrmA/OSiruyXyYEvVVA27bNd
7QTEf6C35dQQmCf1gbNPu6B5YUFdZ9pdRkZ95fVf1056sDUAxIMECGA2UgyH2jFhB5vqEapw60yW
5giFXZyUwG5Ga55a0Tyt8wQ+YRBPy2FaBcTUpDVruk+cHvYwpeNBYHU1XKNDZup7L1qnFAx84Ce2
CeQvZWYtJAopbEGj6pT4KyEnRkIDBkMtebAbBbpsUxrMNlvkEMrLcKyGORMLjivKoq6jJciGOsf/
m4I74INwaMReK19RoSEeQu/UBj5FA2VYaZBqf9mCitlnuh3SH+SVCSA5K3I/maMvYmqn6waIm7Bg
FgGf3VTYYnKhFdog6106wSX1eWxihNfhMO5xENhW0nTozcsKs0JvZyD6Ux/VyjtqWuFkrnHgijSS
erhpYOfxrY6Zzyk8lc7KeWVI7nVIOOJKE5N+0w8N7t1lXk7tEIbqHtcIwIyNW43lxumaO4/7TXfQ
FVunIoIYjcYgUK6YN+Wo1beBwQyzsLa/Sm2/jQPWgpW7qKeIeF2TOYolj8SfcLCLEeKUuCbUeNXH
XX1Rlpx8aeEoFtMJfkSfp7CResNgC0iKGpogumgV4ql2HK/RyMcmDlj6whtkRxni4Rsw6ADrWyKt
N6rCiZJPhsDtMZD1DE0NUvqIOFNnIhtossIVo+967hQu7i5GPRdTv3VtDYVOXKrwi9K1QMsaImZR
BlJDFBeDFcLCsiGNssqxdVhoJI3R8zypIdzUMBaFx0+vw08A3EUT8NmLqjeQQ28XenaOu2lRNRsK
Bolbc+QMvL5o0hU6eCPY7dAnbNvvI3zWm6JLhfeAAGYcMxVO5yipqndymuRl2Vbdl3mJk4F6Dncf
IzhhIs2amEyPblh313Xak2bL0SZBEBd0gP+4wVSUQKyLE0Gilu4FgI+491UfuU9p2jCApbzeOTW8
inaAWJeXo+vwCtQ33j3Iii28WCo93TSlp7+MqE5m/RqU35UcpqL2lojGKXMlVsuMYBbtouCqcS2Y
TbM3dBX+jntGI1aJS3cOBntLbNhklUfWgPYrcae8BHon2WheSnEyUJ8cEJLGiCEHpsC9L02C5CiY
vCWE9FiZVBtS6rAsDFTtH+HcOd6ma2kiGJpYvgsmnAFPXVq65QGUQasQ0QPRmTPwYMdMEP8UO4AI
wMry0FRuvfV6BDU0Gmb/ekp7cDiXcjFqywiCAopeYD2fZIrSOlxPtJt7SvJHseq5PaQTd+q9goEy
Yl62rHndrFV1hOoM0h87zgHq1Bbyx0u+jpzdJeC8L/k8oOl7FYR86ejg2cjuncmN4Y3gd70+sRXp
2bWqRCpyJxX+CLJSIL5WEuqM0H52ywJhLm4yZXv9OQ3L2qHaONHFLBJ/AxgropqxEc7NwhqFSwqN
LFyEy210Fi0ykMnLyzBAZih4eAn5uWiPQoy6Hpv6LCojO9o4kXyK4Z13RASS7FOkK3dQpmHPTQUV
NvSkEo8GyNFxlZ79MLHgpqGisKODFVLizzavoSd5nHrPRZTTdpvIl+oAeef1ioeYBzbzS83QwE4d
eEaVOA7yWZYLu4wDEeqd76Ehc9f0TfidgRCJFvswQXM/FU4Nk5QhZqhTTZOHbEumYy6jKpLXieYr
9ASaLgJDlup4lukXJ0Bzssa5OtTPk2374zhg313FvUPaneUOEGvUlWYXlskGEMoyRxHrDh5ydxDt
exQp+eaY0n20TYw96Q33c9ejfuOM15Lgo9zmxrrVrk3Q3UlKsVwZhHt3PSJt9LTIqezbHUkSBx47
1Sdd49oDK3aY2i+IWWGHMNykqr8dfe+19cTRN26c1aLddGp+8ZnDARnR+6pcb9FVSKlWzctwdilz
Y/LogL9GJ9Jdj0kHbHf7mYzhHXedKwsP2WNXlQwVNUDuItZdtbM6o1AvbIpFNnrrC+m6z6CjuXkS
c1K0fa8oWAeaspZ8HaLa/9bAQBwHXYoex1i9zH696WR9dNIeFZoUZZQmnjNiKk51qgbUjPzzgtEw
wEAyTT0FuhPYP7u25/cuJFlRhkHQidX+alG5p97k3zLRfRoVEiKiVrpEvUFeDifritcKPtg90pyd
K9yOcKymxpKHVPbrsJH9YvAIcTSG1UO9BkBCrOMR9/NluYy444JF03Sdr8iQQiMrukVN59R5cm9l
BANfVDwagnPLQ0qB5lBervWuH1y1t84EbLkvitidLxwlLwOE8GUtIrpG6CUDlQyBWHa0kdOeZC9c
BAbdlTs1CEuis99HsBb1yE1RDzzd+2LGk8z9FeItBRfoiTIi7aY1SbRxtX5Il/h69NIOCL7qCO7K
vYvzCZ0B+NM8DJp8R2srOOJgSw52QpZbWTtcOPWwXnrRfIlQy6ddHO+S0UMZTbuZiMrXSoYEPg3r
C3rYnz0IXmxsU+877vCj6qrrae5A7vUvJ72Et0GDloRLlpH2IGeBwdP1ewVxlR1cAiYa9ShQxSYJ
KNKe/sKHD98eAIinlDlF3+MBcftTxK0HOC/ZrFwdm3lDvJ2b5nL0yLyPmLjtQGXJkUOWWHwDP3YO
UcEmOM851GVBC5u+wAc0pH6IPBAuNy7tmrXPofteUr+Z9R4wvCuIk96tbYMC0tQvV2k9LV9UmOyh
5vwJrK5n3plDC+rhNqiXKxQTBgop5FsPwbu7wuZkmYB+bmF/EPQe2Qk0lI7MC2FU1BLouKjVYJ1N
6xWZ/X5n437Lu3aiuIawnHB6Z43fqjsM00MaENvjnE/v4tF7GRoEvwCaW1r3fUyl07q7SHlwKxz9
k/StuUpQS6Omr+/HqL0lovxsEiiApLjBEW2gLuCWrw2qMHXqnqIWgWnJucZ75biGTHqjklEeOhZK
RCMNHMka5NFqY89W2mCtkKdqcecCBZArzZLnoBwuOo88w/cAgszgt57jIpM1aWUpOvefFcCDWcXX
yyQGY33x1LGKav2csqkGa53vhyY8uHpIKIzEdHoFh0KLNFJEfrnhQ8icnYJjKtmhzI86qSRAkX0N
pD8038bUs9uV1emR9956p7rOpUPP/JuRJcF9tIr1OMnKhyK1+5giy9ow0gCaCgGfHA4JgmVWLXZn
odvwCGdWl8ppiTcxH+PCALJ6q0q2HoK+bLE9Z6cwC2r/rj/GX0yLegZaJpupR1jERI+bZpqHO1F6
bTFCEAJIO3YRW1vvKzl4RSyEpLrnt6Xgh67u7pN2vQF98r5CmE8HM8QXEzxs4XEG8jcCUj+EWqCO
TtB8HkFojMqccT5RAjMCgPaYxRUX33u1HjKUmSSV3PcuBgQpu6SFC6nLLrBxI1qjMEeBTXoc3VXs
a8XbXaurFZmLWPOpj9uNxyGr2upTHKA40db8ygj3YRminav6Pg9RPbsAUX14ddAJ3FVmXtFmbm2e
jOGRS0Xg9T3vZWr2Np4Pqm3Lu6o3y7GCPPWYx3WwryIkkGVQqyeobKJiuIpL6D/vBGvrU9BYvRn9
qT5yOJt/hmba1zBZCYV2OVQNEv2wQm77Hp0gN2dDXxc2GQ+zmKH4wtT9GLcyY6N/gK8k7TkMSZKg
lY8+j2c6m+5L5VRfeiVzCx/2oiWzztPGfq+xSboaHTbqNF1b8BAn7YqkEdlkgPIGMlJ8au1P2EpG
VUVThSO1Ft6sSIq/CRgcxSBNNKO3JThH9jxsviHBwQXvwFp3aOFoxJ7mpMyItzxU7YAEujIPUdhH
n4ESCAqsPTx8oiqZpVN9OqsNrJA8+mbJumVz/Fxy+WjwQqFXhGceBn87L/0+rKP9XJenqVxffXdi
WTugu59bHsDG059NtUc/rM2USdFJQrk8hPpc3RXDDG9S0smuytFcKw8Gx9SnwDVPQhO9SYbkU1yK
z8hOvgeruarPjhaDry8RFy7ZFBAUdEyQAfVf5pKhYIPPvEsijYQHdu6ncVxfwhAHkBFDDJhlXcBf
6TQFCXxkoFTrvzQCHqQABQZzWVSJhrlXN4Begzoml7Q1scrDEektn2FJk4ERnJ7LbfGVZRqzmSBb
gPQbOQLgmWxm7WxRgIk3FUu7pybpolOKWf5G3FK9eA55clcFtCV0FJYEu7oR6goey46DfiMpeY7W
XnqJiEsGO4iClNCuDdEv3/QWryAr63L8NINSecOEKGBMag9TJXtC1yReHyDzvAhq4UOukRQ7ETfZ
3PTQfneCZuquJhQVKrxjsrZlQsOu0+J2WoeZbIw3GlEgk7LstnV80mREo1uzkCk5jDg6vtco3p9c
Y8WrH+nKUPC++PxA6mZycSLEcpcMgTrU42obajw7k/qEbxezKwYRGXKA4pFbtChtVZTVOtiiaAZL
pqaGrWsFQ9mSJ89L255qCGO2kG7CRdrAXLH3lwxM+wbwlK7wZZ0UFqJpAQUVrr90EnJqS+l85Vhr
1x601GD/peDlskxFaktUmuHWC8nuAzrEZeFVzjccN5dyDTZNrEmukgokazbM+dSxTJalCFFASOuN
gCHNN+JblmPrhPkMOOgTxGNwCRh7NZQCBO2ugpThCgZtH7Q94m+sMKjiArVdETRLRuKgvPSdRe7q
iCNo7J4fIdkMOouYIqiKWpRNXNN+WgG3oVIF9YTN7bsZieu1MKiKVkUfTuVTv9b1FwHhtomi7Tx7
lMku2pioyZKw/B299v8CztC/yjs9vr5q4Bn+PwAxAEPwCxDD+jp+eeHiLYYBv/I7hoG4wDCAUnBW
IABoGcDJ/8YwhOHfQRMDmhjlQTgZAVD9PxiG0Ps76BagO7sQMoP32FlR9w8UA+ANoCkjsjrrSMAQ
BsSjv4BiOKOT/oWtOQvDQ/EeGDUfLrae/xOydmXQjF0Mczfx2vGdM5TOZ9Tx2g8c4t6RUX8MAyGK
szByAOktXPFvkRIynTxvRZNvU0NZb7+gibWJJLLDyF/s4xKE36xvofMy+jijlFyuI1H1MJ/16pdo
bvQJpcBK5FpyFEJIjT3X6An91fIjnPFbaNWPxwSaDc8RAGUEhOsZ//QnfBMHi1j5tfQ3JAjVdu6Y
VLRd0+rC6Pm1Yk154gnaOxrIkw8gde/k3/8YGhVFUEzOXLr30E8pPMuXpPY3iOuaW9so/ahB4Nrw
AL3A1cS4VjtdvrRlhfyPuRq2nkw9hgYpVRuNG6+Zlg9Avv9maUARHQpa4FZhub0XlBIM7CcXqPfN
MvqQkJodty5gXtZ+/dNm+QNX82cczb8bJiVou5zX33nNv33ng/J0Gyo9bzrWjqiBoQJPCFr//xej
YL+AxQTsIvxW347SRT1qwskwb3izplnDeqdI3PLLrwd5C4/7MYcRlLvBRsMSAmb7HR6oHGqbpDVf
ILNdBieIzS75Msnu1gcTDb6/JUxYISu0+fWgb0FIGBQnCDBIoEa4ANf+hD/0A3UGXpc+Ek773Ncd
v14TH33LVFbPfiehYr/UbaHaAL5hU0c+/Xr0n2bvPDpOEOjcISyCC+Tb97quuKfUkPqbCNLDJO3i
66iczO2vB/mdU/fmmALy/gzghf/VGXjqvjs/qh7hAFQcxWbonCW35H+zdx7NcSPrmv4vs8cNeLMF
UJ6eoihyg6AkCt4kTCITv/4+pXMnplszcTrOfhatjlC3xCqYzPxeW6y3lZ8TZbU5DeAFR++3LNKM
VZC5t+Pq5IfNbl3WmK1Jm2X6jGw1vw+mhsYQJgRxfLXLvOcLs2mTeeulqNfmDJtJm1tZS9pp+EYB
h2QkK6GmbcvC6hBn2+K/ZUKuiCxqExFEO3mc5ipZ7qTnA8nA6UkQz9xcXpZRl7txduzLNHrN4xVh
Tapi9N/qut8OVRUFCZ2v1a9AuMYXMGC9l8sqU81t1knNoryrhC+JyQm622as/MQhlXHv0YvGlNx8
QlENn4Q0Mk4oTrkQRhprXNbvEDlnd63qJ8A2VQUXc22isyPQQsazdLafG8E7Z7Ikh3MBm/Ey8f4D
cBjkWqP69ss450q1cTgM1tviVytawe5VBrikeiYV/h/kxTdVW/ZJ4c9I1YL8ysdpAKQhtzn0TtOQ
hlAc+6jR8pU4Cn0ls6PU2Br3zmQKAIme5PaRWzT1ueM0XZPaybVMBrekfW1d+icC0eS3yWnw2Yhy
iBHce2hmfHUM/SWP274B6dSDODHOgQnMtM0HrlEfxt4jZoGYtirxS/Wt6Glg853RPXiDyo8Di3jM
Lm2dRqMn+rTySa9dQ3la3AUShA+Ktcd8Rzy7PSBepx/FidLeN+YHms4iEKDZ381mL4+9W5upva5x
JrNnvRhP+TLrkzBN4KdAM9P2+62cupuFJmFXMmpnZgvymg3ucTSkDQSJAnxWbpkU5ArATHjHWdfq
XFFPuTNEP70Hy3x0/MxKhoUnaMhwx6OvQPidLGv52jBiTrV5WUqbcRy8MHe9BxC7p8qvNqzl5QBj
l0cPPjrdU2+49qnrm0vR13dWV3k7dMzySHTHOznefdX/mJ3mhpqlr13ODJPr+ZyZ3TcPY+spzLli
jU8PhNV6MrWhx+K1yHTiIQwuUWSQrZOP3rIrx2tUgZqQWgFBetsQ97OqaLCwn3uMDkckOOYxWqI8
rV2cUX5hxJmeH0PtZbFLoHBaF869GVZ35bba6Wi6Lfm3XRUPNVRwbI/VdOdmsMiTFZ2msHTSpbO3
p8lQ9qkQMnvIxvo7nQrk9OlF3tpFIXddnSuq1xcjvopKUtlR5dK2+hYgq4mh/zgmD5M8Tr1z0WI9
Cle9TabZU9rQfSOxOUfp6N1XW/doQFa8REhzHmwqEd8kwroTs8Q9ZFf00LWeTkqKrumeGemOGeVP
jwQ37QR8bG948HN16OryZ7ZsWUyX4ZgyUk6pNLwxgZ166W33pvdUc8lqLlpkvctykGRM6A9mGp0a
XcigPBytyZJAY6ixQ2Qm9vw8o2Bj8CL6UIYrr5brtj9IkTkAjlxyMZhgWz1t9dvwasAkGiHUDCPZ
ljaNcXTXYLublPHDKJwsabqIKDCncvS95tBH5oV2Ep6qKtYmj9Y8Z8Ze+dP3TIOst35xWKPiHfXA
fd+Pr2GJFMcn64nqhYkX9LoIau9ke7BnFO9UhOUjAhFBdKitDAGhb+xcpR+trTlZYvP2vUE8ktS/
X6fmQZl9mNiV47EeIJQoIhbwKThM43xeRfW9qhCpBYtz9vJlc+NWf0hh0ELgwkcN3OJ+WNAb5GNc
T/ptiYK7hYFzJ9aoTM3Ry3au07nf/dac+BzkgZdm8dJN1TeyjP5Jne/9tpL8fa+6ls1y3L3mnOPH
/GOvakiuBoUOhl1kGJvGaLoO3d6GvuWl8LIIDtNRDW2G1IaKO7S+6DDWkdCCU+RLorQHuFRwqt4W
2V7Nc/FUli3PRaYcTKxN2/ffV1CPj4wKIG+PiLPbrXJevyzkXv3KXRCJxDIMA7thI/BhimnR77qM
iu9GuZl5MlGvzgGry7N2ny/etcpxbj9ICaRrTXW+96OjyvWhpFg5j9fWsFS6BWH7K2iM+mMB08E/
04czP7jaBpGaZtUz4ecBIaiyVO13Hj/7fjbM8cH0cjgamzQAb09pRvnQ90tPQnlOE7zMzKXCuUXc
ybmc5OoleisgQMKQ2MsUqqe+Q58VPsHYbnRbTLYcTgqz10dhrAzkhPJvH+vSqJwNyCu3x8J0smVn
CvDOtCcmI0wjdxUBHMGK9ibnWDbFU3vNmSTst/+RtYEg4FEaNo7VsWNhc7O5vQ/dijhKEDLvBRdb
g1TUnusHxmSH3cWTExfTCFUY540d3Rh1MWGzsZUCxXddWu6nzKSrQsxYxGPiZeST4/dBmyKvcwnd
swP0usxg8B6tWQCtEtnR3pZ2ReWw4Y8ocmbbUfOZwtI12o3O6qukNUvwmWHoHHSAXVW/ks1vE4K6
yKhOyQu9BjvYJALEWd7CnOBQbfUlCsig24/enB0pMkPYQA5tALK4uMqH2BKRJpVtachosK/+NZRa
g078IMt/ekEnC5RquUAyJ3UfpeB95SeGHpZ6kgTB3QaQoDhsmo6DQkHE/BX/M5FOm+vQsoUjq47n
CtnUkX/kO/CM7V/KllzF3WKzbdz5m9HWN4E3hhmpL243WecmlF1XJp2pxoysuqqvUzkpTQd1bpen
Stpy+xqF0rgylCJ7NSbwD6RCmLx26OHdc+ULd0xVYzkKhJs8pAR+xnV2c6uWl7EzWZ77IFPPqyQX
Ii3YGYZYeCuNrQHPwaPA/d2QS5q3hFDVxTwng1eji9v0ZO2GcbNzLmBuKiRY/sjijsXWgsQI84Gn
qx6f/b6cvxWWZTz6iOq+8VfmS1IXVf1jYXD7ELqBRtTCe+CRh4WTRuktR20Hqk/NvJL32hGdHS8b
rG9iLSNVIoPvBm+5wKmHECga61iuAQw4i2gJ1TSjM+ZmIIcrl1Vxu+pp/TGVHgudkS0IwyanWItd
61mjxfMqvacyD0YfGhmlcVxKLHh7lvPAR8aYV68GNDzIbTkuJfPlJm9CVMAfxiSnLFW+zXbmIirX
vEOT8ZW2Gy4EXj0ld40lZBj3SK5AlfOeQEfLm+v7wCJLUuWGjbyOY/ZNVweDw962Zn0i1rnY4jaM
pjk2iKe5HSNTw+2ss4t6JZ/C99XpqJbhXUGDPAe1vO/zeh1jclNq7zDNLayymy0YAsbaib5tZlA1
F2RC5HkjL3PZ7Te/APILe3R39WKqE4eU8MMD+nwhVtZG/W41RKKUK22Ve5YJ72urKzRTsm+H+gAz
srGALXMb2zNqfmA1Hfxs6MjaKWOkBZeqaeNu1Wb2ukWN7Z8phsf0jT7cXdnwkUKflVshyd5UvjA4
lIqFSPMcrsfOGiP6gLYR7J88FH2vVnuaEnif7FEEM0k9sylJ3JId7wx0DP7HRI/NaCK5MLYNi3tJ
b4VqXTseBkbIdLaIhIqnqHSfHU/mxU7DZTxsq7WV9zhpKCSqcVjegfi5YUJgSGnGhJ1i9zA7zqII
Bq6i5gGU40vkle6XZnWMMiEQIizTIlSITL1ArPe+0OP3CHkxLGHuiyY29bw9MnFU37K8GCholJ5z
77oZDYbWZuXffR6RU4tgAnYnRGaM6n0FQkFyNnbJdF2sUHKElgBiH8evaLyDnJfx2iKhmLtGyJzV
rBD5F+v3oh+MFgGO4XppMNhTGvldjibEUNFT12+Okwy+sNmOMKrdrM0gHsPIKH4MrjE8S80Qk2Rh
N31kuAZObR26CJNM4j8T1XlyTka+2Zuhis1OgrkSAg1JM7xou5yLnbSapoy7lY9BWOUaoFEiGtg7
WNOc/bCFcj9N28e06jiGfJjD3viMPGNpmP4QlKboINdD2OfsnN3geO8muqB5JxBwvLas/JhbTSH7
HXYPBNVdmG39TWuN/vu25MPTss7lGDeUizMz6FAAYqMhJj0ziDaktNpiawq6EqR+tThFNjpjHVsd
gr8PsG/1S8MAsUKaqSE/BQBl97jAqsfRLAT7AHpNtEydCXUz1IuFztBa0GLmHGW2U+3K5sPJJ7XP
V7PkDchDNibqQJBjB2XxAn2Sc8zy6QresYb0De+IY7UngnoxWtSEaQxJvYXwGtsAlBSDsmw7oYv1
i10aoOSEcvZPSMWuD9Z1rsF+/QWF4/o0+4tDwWvYtg/rHK2cN9hYg5iOGGwhq88IlZZl03wvJD11
SY/Fna71aZy+1ng17p2qcp1kDIgug3ItZBmX0XrNtKXM59Ee62CKa3WluiP0FswzeYb5uFaF/j5I
Kkz4blv9OsuZuUYFMzu6YUgXK7SUjTh0CCuKL37boHVbquLNaOH/47wy5KUNlsa7rGYo7mqAi6dR
dTiIbTtDGUwcxVIkzeI22b6VCPaSWTW9SLBNhc9sFyie6jCfnMQIAMT2pb/OaGqNZYoDM8iy2LKH
6kOpFZlmh3MifGVIKqc0C9W2vUyZY3cnr5zyc7Ba2Rv11VVNsn6Yq6Rgg9Q7kEvEL5UHhbos1ey/
huHihit3p6M3OKykjqnVXoEjVDBO+9myM6LsXXbqFm7ykbT4OtwFHCCWGEpi7lNbzJJHmkPcwZGR
MHZlr8UbKs4y2muSGaLbYZ02A/UJaSExzM9VapQF9u1EHJaX4mgi8b8l8rjZO/zGgfo016FlFuIY
LWbGjFCuxSdFfWyEa4vhNu6LAkbU5zyHKtgYkXhGk9t8IuVmAbFrBKXX0wuy9RzO5N7FSLPEaEDH
/yE0/mbP/Cs0+btH58+jvBOQtGpiGrTx+f0d3cL+rPB95igWXa/7Yrt5hB7eK8lPDHC6kfLhWl8G
r7VuKgxlOIXmcbe0wyIQnEtelyaawpMgR+hENzStjh78E9KAyaSdujKU9bMqQ5X+xsr+PwnzvwgW
/gtseHWq/s1Levupyh/9X62nv//Av0gYI/T/6xpURw40FaKQMFc0+19OUoM0LXyhVEOCn5Lg/DvI
5H9bSe3/CgByid7A5wl0fC09+h8axnL/y7tOeFd7MkF/NqGV/wEN83fiwTMDxwZnN4kxgyfmabvC
rH8hHvCQW2XXMVAXjKxBKlC8W/e1K2r7hzFm9vX8xnN6mUkaMPYZgOD2DzjuH7FJfAK+N2FxBPgS
4kZY+h9AbrmWDazqIG/6SWAYtOXoR89u7ljLSaO2GM4KbJJj7DiqyUCuqHz33LQOwghEo2PO9uRP
dGwW/xkvwueCLeKsa3qBeaUh/vxcsGbebK0Njq11bgjX6/0yT8YyRKpeo19H2oX9zAfTYN1Dhqwi
Cg1g8xFPIxCoHgSQL7Ym1DTB2eun5R+zS6/Ewf9ZIryrD9+DJrFwFOPv4WH5+52rnQbDqoMMEQSE
PhOzNx19cQYjfDCU2Q6/OExt88WqHQ+Dqj2W6zWhAWhH18UypnnkIZSt7VBecntut33jsc89rJ0s
vYe/vA3/D57lj9AEeC0QIs60UIbYMfn1jzts9dpyQc2sy2ZilT+RDDRkaJBCNGAI5Web0h3U8GTk
L48Mp7VOq1VMyI9cNZf/UTYvH8UhrhHNZUhoOPDtn32hlKFmqvGt9WJnAacxgRywuV3XzeFkQ1HP
8Fb6gkC0/4gp+f1T4SB93wxImLMhXP9+qzqO735X6fnSmxaQ5rIRk4T8m+AgZBibJ75sHlglzg+s
i4fexh2dMBOE8h/YjL9TJtePwX0ANoI0sa8pwX8QXo5Gl4C0p73YY1/XOlmG3hUiFog61T9EJ/zx
cF5/FBAr9ngWF3jFPx/OtqMxeupQL5qqstGGOBKYyW0rFE1i6Mv+HxpG/s5/8ZWuiBevAoc3lhOW
xr9fYJHlfojVUJ3rytBLOvzrElpEVHFgQg3HPN6620nPAMPHf/90/18/GnI9AHXjS9p8DPd6Jf6y
gBq+2ziRnsTZN6xKHUIfvZZdD7Z/35ccQA5GpbNxR14Vddn//if/eY09SK+AHcBHm2GRiPLHU2WY
cDGj0w3nKceAk4gZV9D+X8tR4a88Sf/+x11jD/guf1lyLPYw2s8j/gsFZIRBXq/FX77rVA4q641B
HhCN6n6XG5P+NTublkcnJ+dnx3vdd0kVtVsyRqSPVY10LxReZN4uG4S+dwLAflm7EeONblIoKD+G
0gkv2VhCI9rdmoxY0gBWZ/T4buuQ3+oDk5uG/0R7RJmoEVbYWdBN0c75LLNgJVK8iTIRGXtRqpLu
YdPYkDB9yt/dUKNYfkVzNn4nk1fuc8NqToWzeXc8Dt/bZTAOnlnPt5YaQtAX7GrRNb2q2cLWi21h
h5extuZDiFjmi6G88L7EcQmQ2F99ZH2wN4uhvRnR2KSlYYKGVV1DjIFhdwmb6gt63PGpILk51rKt
r2b66uyjDzt0WfuyDvX2KFdb7fytx+Jp4R5GTg1+NfXFB1DAr2DeSBhb3VowyxJ1la101LT+XB+i
CP298EYZHbgMDtZVd7ibQ64EylmmKyi04+zgvFw9c/iakc61s31VhzE1guPHWNP0nmkv2Hde1n/J
xRTuNmoHU7Zn63u42mSsaDHqne5zfet69cMER//ohRzLUTxbj0w79ZPsTflLctZPwsqLunOEdCyu
tbd2jyT4u3HAJ5GxhWp1AvP1SVBZyNd79zIr79GmR+LGpkrgrMBZE9J75oOn/eiw+MMzkkAHIawP
Le/iAgp6kSU4NrekW6ZZ7HwjcoyLnU+U4Fbt8oXYg+KNCuQmS1keqvua5NNnomadeyMvyJ9zrY1T
vYx2YqmNi/ABa1QZgk9r8uXGWKDdP0ghip3RtNiVxho9TRpJXf2olXexmc6xq5F0igtjHxii8tpn
kRs8XHfKVd5y7jP9w7MGL4GusDAV6ulkdLm6yMgNvskVIgQooa2OuOUhEecymI+9OX61c7P56WjP
Og3htB4qRzCf0+Z1JwLjGgFeYUCqSxroiUXXCr3KgKDzRbtbmW4Rd0i6W7CnkdlOWg+tZrWgybJt
8gfGVW+3LjbTlC1AwozZRBANXvGMiPmmumrj0K//9AVa5ZVZ3Rp0+2x5xSuJkUysIQbrAAwYzbAy
36wyPEivdRI0c8ONzhczccvlnkyR9WD3CDnBd6qjykHlShuC24KQ5alj5ttLyyBUQlbb3TpDxNh2
NRztdugfOkdPz/6W0ckhyvyhzHJ9U+WI+UehFgzovrGA14DuJNs6AmbNBE+OyWBLic8naKlHDnQz
SIDYQn06Q2l7CZ49fImWam6tYq7qS1ggMP5W1FljvJVSY7idr1WXTayjoCpuh2joqp9WVlm/BHfO
/rp1zvgE++D56Yp/Y74LK9v3X6NgJEJhHNjOmb22EiWx9E27/hX2kuwMw9aT/4wew/w5hg35DkW1
jNuDdBmID3bJrJWCaljN/l8Hs87wF6zd/lWceVKFy6eaNIHyUGq1WSaEQ8DMhhM8DJVUkjEen/q1
pW5ZFHm+VW8XJ+byLEx63fI3SMco4Al0Wd8WVk5EglTDEt7Qh06a6KS6sj6T04TmKelr1Y83ympc
eRewErsuUoaw4dhsjawrX5eiVnXcZjZYfWcu1Jo6UDDTzmUd9YlW6lf3xhuI1roV9ERtD66Jzyq1
DWp+Pjek5c0tEKb7YY8cHM8DhPxLh8uhxxyMDta/o3qQXSkQZeZ9U8Li2kwha0cyGc183vA5OQhU
Mt9kxcVEJqe+jZXemi3bOxahMU9tK3Jamgp/2B7mDrr1C3XrfbMjoXKNiHdpHUkkxxoOYcyNxSDN
K+1uv72VRZsK2/V6nAzlWJzMSAI8J60Rlqu/30zuULED04rGcU/IXXfrz6sNPDAJ58lhGKowXZud
dv3EaISo2lsLgq3OL97SIhYBVFbkXNBFxtYbagfQjlQUUGRMWWbUkb/ewybEhUTVuutCs0KqCQ9A
FNtGgbsNdVubwc+orQjAiXtLB0TvKTlrYxdUkwwOXk7iRY8jkH4O6I16OXhEa4Xg10XY3xDLUOdn
MALX/RqpcB0/227lthihOcgp5ZgHEpqs/KIOjJ9ViL64n0tcRl1XL+8z4Chwn+jNJrxuT1nvfrqt
OYOYIxbyZietmIryX5w+xuFx42y6nVgkXTK/MhZMsDyO7ce+QP76MsyIjO7kpDeuFBYpJ3vrRn2V
2GVLW2ZPAlRGuzH9uY0bABmC+HToKApR/So5tuDcIVMZTjVpMzjEmaQDbXMo1Z1aqi+GiIrXAHn7
zighbpowEvJADLY45WOTTckiMvdudjz1Todi9mLRS3QeOgKQ1tJCD9JY/leO5a9iyssTX6/brx0z
EF6h1cd5Ul98N1ubvVhMncVD288P0aI+hJwxOY1uecjCKrw15jZLVlfznNnDdPJVZjybfdbBEw/s
LQpUDeKk50cq83FgXUmjKQIADaSTRGXkp6Ste0jqMaGOpF1fBffE8ItNYuIzvOisbRjQIco3J/EV
C0vYqzrdpDk3TwiemzQ0tgUrO6OoSunlbs7EyjVkd3iivw1wm9enaHPNk43c+li2tXV0LFnQdrlm
+5LAHku3JXxhlE9J1PmCfArXu0g16rNbeeJit0hKuCfNRXY81d7MtS6GnniMDmH2dzsfmoNTZV7c
qGWDy1y609yF4rHfLBz9JBufRmQnOzjtT3drxyeRY3qerGBJMcnivEc89dRX/HWTlQcvXrNYYdK5
4dU813UOhoaBLBw6xzklOF7OhrcRjzjOlkyAtuXLtg5juyvn/upOl06hEyeAS0LgtOJPz4zwptKu
89XOGIbjBsVJMg0GDa6RWZX7hfwvGTNbjWJXFJn3FaM8vA9JzG345o4RDlS56gr6l8WXqdObKo6A
U4HH3wvBBIcuxHeu7WUsEX62s7iWTQ7PJZv1Oc/RwTh5j2HDWe2TDdBK+E+Uy4MzwLbGoWfrYz3j
eiERMKqWuCIZ6KxIa3nt57F/mL2RAxXfPnyaRW+x5/tBTSZI1auU6kH7taRx4KUMKnUuxql/wg3r
nIrrYJ+6Wk0n82o4iMdxKndbLVWdlKXn7k1/GPwd9qw5Syh+yX7Oi46+elYJI+Ivw2yiS9H8OQAe
skNGQ8F6iRBReANge+QvDqFFpFk26QSWnCigaWu/gIOe28iJ4sFx2LckzvYiscn6WBJETMuNLsfx
HeN2/WxB0WTYzZft1XEASztzaHDWkYzo3IWw81NsEWWw0px99R7XvPbnMNTTy8zA/8iCjm7eMpvq
flRZc5yXdUiVMhu9n1a0b7u8Eg5JMrDCiatNfyF5Qqvb3PHz6VgRm7dyfTXcTaRq76r1gaSzdY6O
qNjUB4B4sFNjaT3LBUYdSRqGltrL99OoPLL0834/ZW35pe6aD6u/VrCWcO9Jz4j1yqUVHuVIiGjs
viQSzIT82UOJ66s5prsI5qaDg0osFSiQRazGppB3EefDB1Ga64tfBispAlW2viinm88wVPVNvdTU
FHXtrSH0/GMVc3brNyK8R7kw78mS9o5un/lt7KzBiKQlP5NXBycR1q6NzKUabzaz4hGb7ImZypyN
I0Ub473Xb8ZHyKCisMls2w9eVpvcesfv3hoCKuAku/XgLuFPu+OAyddZwmVnbI67cFxZGa7KqDq6
JeNYC1EEPVXmnzBq/tkgTCodCTI8VFOzHbS0cKKP3XRrzw0qYG/4vsyoUPcq9NAIeNJ69pmCU0lK
7pGZfNh12vukeLiA8WovebDkWOez6NHMbPML6V7ZGYIlSOwxWu/mNXcpSe6RQ/rbvCtlFXzzpmy6
I2KKVceYiwNyODtGzR2cPFMOB4S8Hnqx0kybEJmJ4YobRMREQ9ZYVAWURkLLKX+09snpXDPeEdFZ
b+5KKN7g5uap6VwzmcsGLjKcjlnmO5zG5BA5V+aAz8IH2oeUPKSbWf8YHezHVWNEOymNloPOrI+w
m02KloZx1KBqpY3yWRyU5aw/9Oq+YCquz/BG+dmrYIM4ZT35qKZ+MWNRS8UceVcxeUw77esaWU1o
rE+ZywE5JVcJdxpam+CWVlMy3A34sUvREu1BGNcYesh5vNlzYqPX/kPZecYXj/EqPISEV1bHqgsq
goDCOXvn7GOl4RxteNoxKJqOaX/To5gOMLz+HId5zVBmWfXXUDUOQvNmTOsu857M2lvBxqLmVPb2
G1LR4WklcwVbVCYfukGsZ43EkTU7sC6Zr+ck45zwnJmhTKqeeJFSwZApzwlfBdLAZHIa476s7K8V
/M/RLwieutKuftpFze1isoaF4xxcsB7yIeTQ/mApm9B8GOq1pxQCHp4krdPWsV4TAW/VSeej70LL
oe7UGOgb3m2EZdKNKE0u/HOV1d8ZjavHmjEkUYawHzt35llnhzpCnfn73Mw5lPGcYJy1RX1qe1UR
0NCUzxUBAHcYK0z8Aaa2EzMM2ndXGMO3QQhxB42PY2toBelIwvgAOGURJ79pzxMd1MfQNrY9kPWG
hsHJrF/jSsbOFgTNDtVOjo3HozAxIuYhturRiVlyoAyHgZVx5/ad5GEskPbU/Wsxj/WDXTfjk+87
dVI4lEIVhiZ3pjNqvFmczcxunY7DIH+Wbo3uSIrJ7w9kExCoENTD+xZgDzKh7iz4fNjyeFGLwEqZ
f2CBGtuk1CUBGaaFD6nviYxkrzWFPV0cV4S3StruHVif8zhJG1fl1gY0aBfZpe0QfV1D9oKEqYYw
NFVZzmEm0UftPA6Az0UVdveLY5UfUTPzAiID+1UAaHCyzxhXV7jiFKAue3bN2bzrfWmj4OBMeNO5
NjlfaBLNhLBF/zxkZkC5ZLQeaF05kSBjIYXCkpUPk0fYMFlWbsyIPn/iXfau06RMOyX7Q9NTBbC5
lf+OcNX+2MBioDoX1jHO+1ywcAr2tBGLHRfgs3Gj1yGvMei2bvTkbtaws1ZyL3XWNkdrhce2RD0d
VjFWJ3yKsKq5UiSTTZa+wQBlIc6RnveKG35+VDKQQCJQ900fXBhpvRd0HOrDn6ZuDwKMQFw548YU
FQxvLdW8D6HArQYXi3UyjqYN9hK4kcSJuW7em61Zpzetecs5HUVyb3UIWmMyud0fUZurTzZLmZTc
2JtJGlXqEBYXxh6Fv8+LWzooO0Ozv2mMYGXFtBc5JA5im5SkpLq8ABll+U3m00U/4Wy2vptrPgRH
5MztkjJ2ea8ITNaXpnbGtbAYXiKji+LK8mdxs/BgL/Or8i3Si4gMcKXtiDKZrZBALwQJ5VQoxdFQ
rbfaKqxXNFVRbA7u68hOe2uOdfsJVsKRgwYH6T7UsyVUnxF0g2N3SHyHz3aWv2eYsQAZuOtqwSxZ
yLlxDyAwMyFZm4rYGgKOSRdhl/xXe0C2Rr5eSOPTpjN+R08FRjvOjd4meMMI0ERVNvbYFLclKLeU
1BJXfskJlrltZqOjQH0dTf996Ry7vt3WVWe7zKcnMQ1Kc+4OXRMavIGbCPlTmngX41Dg1ozIBuOG
P2nbUTBTndlW3BM+GDNCOTiFexh+j88s3JlCBBtRAh9nmSeyl7H2J2dvQQRM+3DNw/azRKm0PQWb
2QDqDRtumKT2ifk9bEs7Fpdwy7fqkrubDB4cY7ZHAheofMBuqO2Cf7mW0IxQqN6JU4xVawb5KdTl
Uh2JkQ7uGs9hjt9Ivinft751gDSzjeFx0c5E7lyP/DU8zxSeq3s8Hgz+yPiwEwjkVzVra1MYLXFF
Uw88gQ8b618YZQ4iis0YzD1FOhMoSM1Z+iSWRreX0MiBvs0IX+9xYaWB25BZrl69vOpCNKOym/od
rETmHkJrtucDR1PAAgq+EM3rMmRggBWaEYW7NFaeTeCFhWyMyK1vCa3qq19GOQ4MQcSDzKfButq/
t8X0DfS5upn1r80Kx62Pg3wL/V8BoZw9sZwLWTd3llVcKbOe0IK9Y4z8mkXSl0+e2djMpUixYPb8
DBHEDcYnUV1ay+FndwFH228sxpX9wFmoGjkhW+LR7hvrA0m574m4ZVobmeGdEd9PzmjMmzNAyOCv
l5Xp650gxvIK7KJjzwgnMfxf6Nws+YVeTIdb18jQ5F8BUioeFk+7nh/PxCRxeGqDjGlkQHkZFxlH
zC8EleEx/2/qzmzHTmTr1k/EFgQQwO1qWU32vW+Q007T9xA0T38+0lv/trN80toXv3SOVBcllcss
umDGnGN8Ixgnt1o587CQ5CLH2jVBwiJlNN1s3vQh7MxdHYDd3FEmTxC0iDiy0c/JucBokHCesHVS
GouzSKLiCPnHeA4Sp5vg3oW4XqjjmJKtJY+Gzydw8M4zpa62JebctC6KuUVqyod/FiB7Ww3KW9ww
IA1y0sTbCeVfmvZ5tyOVjLOm2eGdsOyiaLUytXTO0pCbCQAVsm7QURHsYlOCbVnnSRFshtZIAQeg
j7NWLHxjfSyUxf9lOcpxqfmYuR3bwZ3dox1AeT1Q8Sg1b39ORa3329pg6zfuRNbje66VQ4pF0Nh6
vaRyqvmstZlUKAqrTu2mPgee481qKC6Htm6zTTL22omHS/Mu+8YqDzNHbG6txEirr16L4nkzOTLd
L4Lh6shWU0wnBmO9s0saVxZ+Jvpcv8XeMRUbFkIbIJmmq+SyniVwxcECIXQxkj21QflbBbuZYp8a
tvCkR8ouBA68I+nin6Z/nBztTsQ0dy2veVJejsNKdyRPLW2azlunqATbb1aSotIzLFW/Tr2trpGX
ug66T6Npvy8pUylFacnt7kP4BxsTm+aTk+W8b4Bt2EyJOay+w9edv9IjSk0fbh8OITkibdyIuAzM
zcTCEGyXN4wlGvCN4xN5xqNBrOf0+vPl7Boko/xwRKW+3s0kdawa0Q4zvCojmzaRFDQGSYaZ26NI
cnvYIX0u5K5r6CQyFKqwQaYJEfQG5vB+FZtmV2wiPRyno5xEE16Z+I3qE97iTIcmmvQdvdSoTNhX
drHhKmNTgM0FjlI6MYbofHB2TufBUA9LLTmpyavRqOlG9cNp9SH6YZa2MdN5FoFMuHAWnZ2adCrn
yFAkz58t8Mv9JkYU32xRTqc0TsMyYzS3nk1O7loIxS2oHCtL92LOw/0gGgG0IyO2A9FpmNbZ3u6c
cjqyY2c8vBKsuMmPhN5OeuQzINMLW7kJNCgb+36zY/xLZ12zK1nsSGydHmt08WcxpQzFGUQ0rJ/k
I7N6jWlB3Z00Qw3mzHNkfrTnRK93nRVr0wD9ohTBY+zg9tl7mo1GikY5lTbrdB4MV5lFT+zKG+Oo
3LmJxxMh4GfibcdqX28ie+z7dp21iEBXeZVrhDqkcZllUCdczdmgP0v8WXix7RtR1iUHthveg2WR
GbriDa6mTejqiN+KpGyiDbkT9auuYrbdXRsbaPhpiT03tRsMGytNMrH++Y34OSqFppgl2zJOjDs7
lmV4wUWyy5vSmgJaFgxTu8dqijp5+XPFdGqRGg+q0csEtJiOH39iZ2HOBOOYKtprbc+N8xyXwa8V
WcayAutF5IsZMPFBcCsPlYqsZA30E0adbETQbUivWkbzMoP5PVGHPaRW41obvcjal8pwdLVVE2az
fo0YaxCwH8deUilzk3VqNowGJKZg02935NpSE2sGePLrwWJ8QeezGzXCGeLRu9LofAaruAx790tm
u3Z2YY2p/EaboZ4wR3WWtUn4LKp7KiJb3WIfogkeCGWqe8TeNa8v0F4QPZpU56wg6Py2IaNS3Uuk
RT1tEJ6k+ICMLbK+JYWcdGMX63wkTyYo5/qN70mW8kFBdImwmf71rF22yAeqPcREnew55Hw0hEkT
sWxvwxY6AHAYqbCW+Bga4NUuiLHy7DZ2XkbLMmXMG4i45RxtylFoAXg0j4HCcCrqcsJHYrvlgE8t
N3P8cYov/ZcmVxgXAkjDvFQMBzxGBLGHDmVl0DanHgaDW6g7YO6qumEzMcU4erBAnx2sLdY6SUSe
+9Bikpe0mQzgUinU+qWHPTLlIBysdo1L+k95jcEE0egxZGhKs71JGHv8u0ay9d6k6kJkbPltnBZ8
ulBlOB1vcZ7Pl6Gequ9GPLECwKGPtG7tUlRWXxpbQFdAzKiyC2SZ1XiHcRHYZoyzhSO7UA/uyWK1
ywOti6ry8cWEqGbtMe3vZp2axtczdj2+mh3tkUFT6w+DjpAPGm6RnANl44JYh1JNI9IdLXxzHGaf
X9mzasVziHjzFT9GUn/TJ9KL0K2PkXSQ49bRSA3AzDKCeNYRsfwKLmWIngn2qYOv9hTwbAS0N70f
DFjG2p8gdKpDMyUxHmEtnelhR4wiTpARzfSiDSnkt4GSrX430c9CDLxcWB+MstadcXzUsAfRYlS7
Oe9E+mQz52ehB6phlysjimSL7JI4J1hxIUXX9yiK5aLcD0pXroupZqQIPIQdVWugm3Xn/NoE8Mvr
68ye2k/8ZOyuvZkm800VMJY+oWDFEoYpsZkQVoXDuxqZJvOpqURV+g0aO2MZssTzeW46TB8VnXJI
3A4O9WlVDmzPgtWsld30XNpYPOmOFPYAyrIrrFtF6rzl5+Btkh81O/T0IvEGOR/R4xbogSpgP2DP
tHRq40PcBqV3nQSO5Vy6cxcIRi1ULJKmSGUsb31natOJPUOPN8igJ/Lk2FrsbWkD50CdsqTUW4Gp
0m7oFWZhHtSbHjYnWGeP9LYw2xI6OWnVFTLvzvAuNOKwo2QVZxS6/XbmsEBdPtd2fFABLtt3HNyu
AwEAaSmKlt+FHTY1dYMHbNxjSJDmXUeQXvtUJFaVfh0jm6GdR9wJewa4oPazl3l8ft5/wP+CeHT/
Vi4RHu1HeAfa2v9kmNyXOf98/CPLr/mfP/P/RkgJCppP+B5N/lbEX39VlvLnf+pKLfmvRVyFYNPQ
JaqjBeHxU1Zqmf9CkWQj+QdkCMvDRsXzb1UpcA8T2Q4cjOVWo99BJ/VvVSlwD/xpzAJhPaOCJqXk
v1GVGrq+SK7+oxVCM6mjKCUakk8r+GkYJL8/Uo1sGWY6fbIFbBbjz66ijUWjYFvNkYMsUobw6U2m
hCgiHmA0unuRyy/wSjbJMtPWUuJOnUccHQeY8E/mJI9tFJ74wm7SBnkLVLayqlk1Y8A35mjtRitY
NWGRP6aAZE/kF8DfAv1PzufaZA7NtyjOvpi512EGp2LO5ptAVvQa2OUfx9SAih5+JTQTAEeD/YDU
vYXcl6xGZ3wNyUxeWXiN1rQPwxXc2rvaVX6cuB51cPvIFD5cWxWhFLXNljBqjBYXwnzbdfY+BB9y
EVuFeytRq9wMyZys9brLtvBhDX9sahxJQDTaQCuv+vKOheVhSV8xMY/cCNj+q6JmdhT0o1qNAX5B
mGIHELQloXd48wqksg+tXl2FQWUzDUkvK6oYEHghi/JoZq+t0ncof5ODcpjeRaw+a6MIcKRo8WFI
ppcaFMnaMPHXz/l4VgL1UG/ASDVSb5fFQ7cHr5XgbgpZZBFZVIH70FoaWLq8w/CaPJB42fiM4I0b
0fZy6yEDg2+EZ23SgLm9lGriIz7i6gDKt6IvzeQE0zpbgqdKa99MmlEQjj3mGYijNxT+mwHAHvTX
vT0QEJDj2mB28yVYWON5xnBowbuuCru/E3GBNqhow3KFvOGBPWCxsjU4ma7T6c+aNLuV0eoPnovB
O7qcyAeUaftcVBgmJP4pA8R1I8Oz7Fo+uqBgVyEGDQRcybqb0JtYQ0z7CM/nIz4u77KlAb/T5+oL
vvfh1aJD4hdaRtHp3GpwMpEBJPN1ngA6LslCWwzLzLFgpy2ehLPAVLhBasx1hI/ZsX6fM0IVVxRy
SOgK7ZqR8Rvd7306Mcarcnk0S8yaSHHQSjbpZaDDsafTATS7f030R+qXx8ZNQf+TIfIaEcW1CuK0
Y+jEUBvJVHAllgT2XM81Bsw0hp0RIRSfQPOIqI/WA4/kjuD2W5hc2rp2s/DaLPJok+AYWde0+9e9
HIK3OOOJoVf1QCyluY2Txrw0YT6sHelBhAEOu3GLWfjh0ER0tIPploknQAc9x8iDjdxYBzIE9AgW
4eTVY/0Nt0p6oQziOWb60r1K1io4ODiFL1BYxbyk2cNM1Nma9WudkegRka15Q5BQ9Yzqg2GWpWcP
joLPTInCw2kklOyZy4NC3Fthhjme0f5WNW59YYdhwaa8zm+Ywb7SJxouXKvMj6ACoJ0bSbzVqq6u
1nbW4SFv5AzudOqHjPreqS9iu54WOUz70McWfYdQREfHsYun1BbeNZoROsETPA2SSapplbR2/43q
LvdB81XFukmo4qnK5xtWzGQTG90yJIVG/oA4CmF9UTtqk7+7p/K5R/5HMTTeYtscr7pCDqdscIpb
5916BYGstmAK1sygY6xw6z6QaH7Y7857NQt7i9F4gI3K5mPVOoH1BVdZfOwrzCurFPLAsKLtQ1+h
aHI6GmZjfo3ptT41TpXRbZysctu63bw1pgTLH+BrX2gpT73ljvmhZccPcJEm6dYY2+gx7zkZIG0G
k0ZdO8tsgvJsBlx6ZDL2BfqS4XrEMPutNamSYrQCh9mOu9ekLhk2F10w0FkpvAOgb1YYrU5frd4x
1p3TgDYdtR4e9AIwp9cpcWeaebSbbcjPTLukeiwM3tTWXsbN4UwylGPNzsrMZ4sEohKVIbv9mU5G
Y5yaHhc3YEfBeDwab0wUTLdjrTcnK7KHN7SkDFo8B5fq1DDzQaYzPThxpR2Gd9ue08Fz571jConF
/zt9Y9oXQDHODQ2HHS09QRIQvSwtSupTYbANzlmKLzFGuM8gd7OtVnTDHo9nSEd7sPEMaklergXt
la819l2B8ThTX5IB+5gQYefXqdHeYOoeQBWqbM+ggTe9DsN12BvVLpJR9qDzt2/7GS+EtAfQElUa
7FK+q/vmp3lxMnCeTXlnv5HxYZwRcxVfune7Y27E8SbP7PqBhn27hi0DxQGrOH+5t4oikPF6Vchz
h/P9IqBlh9Pam0DuykK4hwlA6dqD9LCKBPhrG/3lPsJ7SKOBDTYQEdAiNZv9TY9ZmgSZuT2XKR5b
ttLypJdO/+RG2OND5LU3SPy+dkFk7MKJPYSREahE27bYoe+xNqg1DJCDpfNMJE77Omlxch+a7nQ0
eyFO2GL4260BcSSxq9Wul3Z1iIweGRfKt9KvdbvaQc7MrjX20DtsxMMlgV8PNtlaQLTZTFQo3ph3
WvkNJZGz6ZJh2I+OhcwoZ7VDSFgzh5+yVZAy1Y8IAvXJTcTnR5fDdxHv7sK0NL9M5AIw75kBkZud
S684eKrdcPpBKmB+7gUMULPxbrQxVw+2hmq3bdvdaA5bo+xeAo3PdoVigpuxC1SB/yHQD42p7sLY
3E5mHYFi16Hvuq8NVHsMvps0cDZk8LyWo3Mc8yRlspJtrK4V4AKMDfjZco1wDKZjuNAda0GSWUMc
NEq7faTkc6gIKWKcFlzw49eMiJ/bBXhsjf3G6xecTSWyN9XO6W0hguSxGwFD9xj9ngPpcMG04iqf
JNFIjPMu0mnQYW9Z8ZM7Ku92gmYJyRYLfCkHDzUoaFQw8vqRGuLWwiWdDtRbsW3u5VhsDUdT2FKd
q9yKdsgJ1mw69U06xGCMI7nLpHYr8yZg62/dRpr1Mula98xY4CXHoobGjS0a1DO/6n0zEBuXnZWF
EvWQMauqTBdF8IR4q4Ok7wJxQKAW/tDqfBPh4VvXqBtWOgMq1NE0dPK2QKSFsKFTEKkkGJPSghcq
azveunl9r+t65Tsa0jA7DbYp8Y6gwpES0iZxeW+Rp9yO+V3vDL5ryReSRLZwcS6hQJOnJsOtA20j
r+19732nXXrbMNlaECCYBVn0N4rdeN0Ml5FbXfYUXX1M5s+gq+uWL2maqGwXYlXm27rvalDVpjlu
ZS+cTWy5zinO8l2qA58XrfeAoAM7rTP90FusvUpmWBiVNW4ESHYqVPbxNhZ+wgMZ/8ttQRV9xKON
hiP/waCG/zjcVQoVI2PAigG2KXaVPf4gUOmByfu8wbw2UxuBKQjDd+TqWdpIHmJVVWvsHL2PLLbB
HSm8vR1D+uLbpz3rnRHv2Y3zuWmBXxVyj7B7ESmbKytMZx9lvH3rxs6pavth3VrBTSmgiq46U9f3
3WBPq94ibSY2yqsQ1dXRbrlcRUU+RTxZp7oBjJBHLOhuhG0Va8XkGuXWqLN7dvKwK4JyupsEMq9S
9hRvUXjOHJTHOOr3nh7/6JACbUKhJKq1BIpCBuwFLQ6+g9EY+HTI+SlEQElL1ekvyLMjBXFmH2JK
9+ThwKH/HTonBrYEYqWuVj4NDXEZ4ZgPB1ASgLssNUOR7s1D2TTNvmkYNPLsBg96QOSfytABMm7u
1omblkdGA9HGEyOG1RiyeFWbGjig0tqHGcrzuoyuHLTCvsw6cW0QSHFhOh7pnH1f3waFHS2d6KVL
q88nBLrIOFzp5hC2db5pxTihhM/qaisU0VuVR3SIA88Uq7qj1qMZ4A1YgPvWABK1nVJrbTUUo8yu
gVpJJiZvA7E2S4wR+QoMB+u5Bo+D4de4LD2yGOhhJUcQJgY5bUGwrmp6n92giycyqtIz8OPkmlle
uTEK5NNI1attp2FoqmxM4E6ZOCuB7OOZJcD90qepfQK0i2TEsfoTygFor8Ls19OUfgVQQwJGvhDJ
nVrzw3pIESd+z0MQrRI5YV8Zj25V7JMo3jpiP83xUxnLozv/CKD3QYD8IXSMbl2F2LIXoJl7DBoA
SUQSXgSChTilh5mUAZ4ObPOae9/l6o1quz2UDKjREw0vjRXEuybprqL0ejJm35DUU6qc9nkdLa8p
jfgNszW1bwaC6ALmTofAg9nSNnxX1QA7gt4r5f+s1qKrr+FFduY29OZsK5tw8G2gYM9lFkMXyudw
q5IS3NhoXzdxHHF8DL46EY6kFpXavQqyJODDIMPvepxWWwwQ5EpIVZZU4WnFDiZ3EGzN2U3MpP4q
1tS9jQTSRNi3eDAapvEvdG8hBuTdWK0DZMyvvUkHir5sDletrZ9bzSOaylzkrFU7xvus7ZttZ+TD
m8g19s8F2ouNOQ3tGdQZiP/KDi60Khl3OCDLxyp1srOoy4dUT7o7/NEoVA3AESscEO2ZbyIfC2iz
x54k8XhlMDFF/hx4bMwny2G0GILEowFm6V/jttdRpxCGu6+Niqg3JAs7ia77x+haEBN7VNWcloz9
1MnbfbOwamyCdBDuZc0ZuTsNZLvq91E+FAeni8pHjf3tykhK526sgg7nuVJ+qjqFzQbcbRIHgV8T
yPZKwF54Qjff3KKFo4mKbeKEBz9qjlgfsr1cOG/GQnxLF/ZbPchnU4k98RlcNp2B+caGAbFqtcbd
os4dnlUpUWvKcsaQvfDlzKaFNTcYMMHSBUA3v7PoAASYl9ECqAPIyejHStUTnVmQVg0guy5RwS54
p9vlqlA49dGKokMuqVhi91xSf7FjRxq7dqLsqZeeWt5Q40VzBQy9csHpacRRtesGIA2bsgW4h6mw
Ok4LhC9yc/27gzrbWOkdMQBiwfXlqA9SyKahdqkWnB+MU2vawv8LjjnOCjk51RsE+DdrAQHODREi
Kf9xbS6YwHgBBqIFTFC1CCiCc0aiR7ygBUlN1e7BhqD1XsCDCBFm7E+u/cLEj4+B1mU3RdaLk9DR
sfYh+MJEWJAM+3eqYbQADrndsA6DBXuI+JuWsLfAEPN3LqILnOhGvtMSPbiJdI4gKJI1Rb9pwSqm
C2CxHDvbNxfoYvXOXyzfWYxcqO5LJKq3VO/Fdb1wGy3Lqy+8heU4LlTH5B3wWIAH5EGA+ihde9p4
0/RVhPOLsoNr4CQsllp5WtzBU947P3uy/wst0av/z6DGi6/w/971XH0twuzr97c2+rXxufw/Pzuf
nvgX/GHMtAKHttBNg87jz86n6/5Lp4uNKxLjvBDSxmj8786noF2KTZLK1HCpa6RBI/XfnU+h/wsQ
MuQ0HPjEy7viv2l8LlbmX7qejDsYonNkixEbP2T5bb86JPNQELqiebE/J6W1o/OToBA2UcjNRbYP
TeKhfrk0f/BWL47LX4/HHNJEFGnTZHUNE//r78crTGxbYKxCH7rNiPCnDe4tFeWHaVbJxeRGOh9n
sjU+P+jvxlOmGhyUrjP4ApOQbOudKPyLDVS07tCr0gr9rra1M6YYpoiFZFTIv/7l/D4wZpdD0URm
OAGo2lwgCh/OT8F4rKQg1oO0sjNGBw0lgGeBuk/THakjRAV0Dt+D5d8iF6Ha52f64fCAGQyXLTag
BYyv/2xi2+jsiI1xG5T8VIYD2IFdh8D6WkCfYZZZkpBKAWNdgtOoX0E2tvvPj/8R6ccPEKZhGxYX
HUACz/Xv558ytCLLyqh9pC3c5HQUD32rxV9SMgg20RQzOA2Y754qUcPir/s9GUE25LlR0FNTXWvc
ObLHlWz0w/MwmVm4+fwHfnje33+fELrhWZifcfJ8+H1xaZP3num1j4sAlhYxHZvWHqXvZmrcdkt3
8/PjfaBFoFSUwrV1TPwOL6xu2R8eeK3pcNB1fesDdiUl1jJ6Yaw4M0l8Ezam26isk1vE1BtQtsEW
MQ/ikLRHGDxiee/+4sAWH14/17b4xr8vOJDMDevj68eiXzYLNdBXokWSWTWhV66UI9ojtieiMcwm
SojA8srnuK++S/Le9y1TxW2bTRb94MCNbjFc6V9oKeMxQf7BlJhsZ+sx7PqKySw9RcIQHdwwI8PY
cjW4vHAl68s5L2rtkEfuQMuIFhKdhTK4IFVQ//L5BTeXO/jLCvN+igsugLu8vIcf38Cq6wxy6oky
sekXI2Mr6hZldleND6gjUgyC1fhYejXV/tQb3iWSRdIp2KCcmx6SOZ/g7kDmafuqDFu7ngES3WV2
r38ZiVZhUJFkd0lqVC8IHOgGt33y3TSyDlVxJ772s4bob6Sphrkd1cOjRR+eQhu12cWQK2LoQy+7
+/x0f0ckLCoQkykEgzOKUUNHDvn7+6apIWCfF2X+vNA+JR6adTvZ2vrzo3x8aziKoS8zM7gwTFvl
BxADDgmnx0Ge+ezRwmdtaZwFXXtQzWy/uUtW7OeH+7BeLycFAAm7AwsZLXTxgQ7ujNCk5obDmTly
GkDdR37YyJ53VH9ZDv7wPvBhWL6wPDLSEcsv+eXLkKMqDM22zXyAW+EFaWHjQyL17G7W6vbYm3F2
lxtRfPv56X1cpJfTA38CLQeuhaGLD1cT6IWnZ11BHgztoVdafC4b1hS3KuGOpWESWyjNx4lUrpe0
WzoPja397Yb+6QozT6UuYZQOXmO54b+ctzYse2h92ZKVjkbpq5c8Nz0mBeBneXDx+fn+4enhTiL6
ZawqYEN9OJgyE2iRadj4FdKGOytGb9/Fg7MvqTYwU3bdt8+P9xFGtTw/mPYFqilGxFzgDy9FaWOm
q7289NGkzvPaYlBE/KZTwkmzulKRWo145NpwGLtEi5ycAEc3PjMapGuiothNDiWzk4siiNvXXjb9
ay4qImqiISDfPZbaObC66uXzH/3HOyIlnApWZv0fXCOGyakUdNx8hrM2W30qk8DJipOHaeH+80P9
6aFnE76UjpAxCHj5/eYXbly3NadEOdQEF4ZojYseqedRE7V7JGKxOEXgT/zPD/qH8zMX9YzjCbrg
jr38qF+euHlYEE0FjRIMZdbOMYvggl269IE6aH+Bq/zh/YJrQlICBzMplT/e/giV+0zosx90Q1Ts
cpkkZxQq7lZZdXuDcmU6EBPdMdDvS/s8uHn4lwf+T+fK0T2KdJNK7CPXGE+oM2gA1/3cIrwnBw5N
Rl7lXZGx5P0lL2Q5lw9fOxzbxKV47Ludf5S2FOhyWSxzH4N+exwLYoFaSWIn+rbZfAyRxieQoBCu
avVfb+kfrjOKDPJ0HA7Ok/vhOapdIkPtQVZ+XOvYSOlD3UY1AwKEEOR/JPPE2hWDDAFk0ES8e1lI
tfX5U/WnR9mh4HRsRBvGP2713LqBImepQiqpwyKh33vAf6WjxmxvcvAp2IBF9rea7g+3lxXTFlQY
HoikRZTy66PsYpnUa8wnfphY3mUArJ5OnKgZSZNMn+w+P8PlIn64wQR+ADOgfJQOu7TfD1axQ3Kx
KTI7ola7jPPmAU7R387oDwcBzsazSr1K6sxH3hNe2cae84gVIQRZuiJL18O3GtJg+fxk/nDlBIpM
lmbL4qw+XrmMphZ0v6HyR1jEj2nM3GlVVaByVQoX6C/Pxh9eDcG3lJ2UA3oMbc/vV64p6W1CtGx8
KnSxzyMvFhvUh91+pg99irRauw76UqGF0ySapv9pAFz/vD2/4hD/dD0tJEn2crIOK8Dvh9YSvlDd
WDR+lkr81Mp61RK+ep8f5A/PPt4M4EZQQp1/fsOR5dfOqDu5X+PKvwxmioaZNuYx7IZ4B3KA1lPs
hX8rXv7wMeddJ32GM+NT9XEDNVsRTNAsyH2y7a3HgtnuNVy0+h5rPfZNmf/tDf/AcHqvcEGRuaZn
8fVAKf7hBQhtaeTZLEs/wcwtfYDXAb72WIt+8DLg0HcdD56x5w0Pc+UG114xeO2K4GelVqGd1D8q
y8juhkSwC2iKydmjpTChDQ/Rq23F1P6p3Q0QY0rFcAb/EemfhCX4JX7CewqX6unzm/aHN4BoJOBy
y7dXNz5+myAbtvAk9NIXFQDVVUV+Kg6CQHtieqmu/utjLQsjHwbBvWLv+ftT6Ai3YhiYUtxKLdx0
xjDv5kajLbn0Iv77QxG1xfrEVJrKnebXr0vihESsmMSU+e8dj1ZHVKEHxO1ZQZT8pZBYOl8fVkR6
54I2wxIdZFLF/H6sPCa2XB8DXq4xZEfdgRmhXyCrvdFk+peiE5gRLTLs5qsum/j49JMrv8MTzu5a
bSjIweM5u55cjDSdU+UP1jyi8uOWEDRSauXr5xdGLB+D39dv3DNLpa0LhIqG/HATamtqAdvQEKHR
H56qway+ZmQEnJleRGB74zh87fWowVFeh4x7jEBbl41AiuBENckaVgijRO9umrJDBUeg+W2Z9QpL
StceZazcm8Etxj0zJDQAmO9Pg4z7vyzaH3CIyxvIBpMvPAUNm81/lDNGNWsUrG7hI5giUqYvvWqN
AytY2ZnOxp7l51KDsbVJu2hY66HxOmXJfPj8OkL7W3Z9/7mSNC2o54TUbVtflBDGPzahBap8bF6l
73SMMjGS1GF0xWi0ITY8qVB8af2Vw+q0mrvh0UlIYF+hwdE3NjKjHyItH0cgDvWadlx3149azMuQ
dADtSxQGU5Os4ZLLk9VlV6poiOEBAt8iUNAG+3WI4lUQqRPNm03Tqts6Cr8WU/QgneXxMsdDmHt7
OASwKQh+B+m75L2nJ+wX6zlliuDhx/EwZUPtsqLiqjIa8m2TfVtNDzr4beV9EaO+0TJUemlyMw3q
BEt7PmBVhvHMhI/8COXNVxNNjGQjC3lwE8DPTAJopUwH4IyPrlYh4ZHrCrNBi7w79JpDBwUfy9+2
6+pdEmYH1eZvfaBtCbneW7gdGdFCqFIvJl5nF0WoTfMiykr6N0RFJ9oWNg9s0FTz5wGiO+nj+tCG
Wwv9Q+sphGlJZzIet7/0JKgghPLuLT3Agn9thkyO2C7NGZwmoqgu484I/WLWzpMd3VqNBzI8K16K
BKsnMZipHbyaTn0zTdaafvczLY1NJfSdY5/TLvge5xoXMbyvJ3WILDTyzrwz6qswFCflNi/jRINF
kq8UZMMKPhT4Qm8LQWZtaHgBwgAt0nSCG7IQakB9dSCfCjKU69uhOmEeeVbyuzVbaiUc+8pF99tM
361SQ81Ia3otK3GUlf7m9j9mYTIVRLkxiQ1D+33WLCGgNuY9eyuL9hR7ZGxMpvtYGeADPFq889Bc
COzUbC7To1EbtxlxRQ7W+60qw3tRyx1PMdkmFmM5ErH0GreQbs7rMIXD007qKuvlQ8jjnDnJQ9/g
RwelIgMM//OMJMT4BmZ8Z2vK3RhjcOng/5xb+VCl7XcRNeMqIQcv00Jr79jRypSMuvL2RdMFsJGR
ySQRTthgLk2kt5sg0PYQ+drmNCBLZBqwhjiGFkw70PbBv2+f59ZEKcFntpCnsJMXJtGuRTmMa6S6
x7rJBNq6ZKe8B8Ssa7I979xRw62ZFRde2ZYkeIyIIkChOHG8Rfj2YqXlN2YRxAxFpwJISZd5KOpE
fiKo4sIuIRSF+bAFxBCvWCYfkrm+04f8xvDabzPE/pmaa90Fbwwl11VjbI2Od/tbbKQn8H+bSiWP
if5cLOoeXpMYyOUUq0evLXzNa1/RrSDihgTAfPxH67aHoDRWpobfQ8mzCJpN3nARRuJwVLPVlLLI
wHNPeOrOUa/8UAaHMm2aNbOD5gRzfZeZ3YUlBcJGZzOW9j1cWjJTMaui1ONNqfk7xD5B+YI74rbg
q7jKF7BeRT4pqQdiyFfghQ46PVm9j25nLmBVp6eMdYSUNfTB2AQ3SqnqxcRElmPQj0w4CyNtR6pm
CNoYZ6uLLLJfRCFXDk60wiKEoKhuYSugDJWJuyFbA2OfuW1l1SHJBkkfuNQezClWnpeu0k7Ku8wh
JLieysu8qV4VYWiPbltjl7V2te59dQp1Rs5xW7flDd1M3Dvwr5Q1+EkXVvw8Z08S9SKcPBcTiQxh
xxIEP/AKijdG29T6TkDOPYPQSzviB1ehP9t+X9eKJyotNzMDduplfOfRjZ5+NzA8u5V6br0l2Hu8
mTpyx3PnGfvLOmBEH0zlN2BNjV8ir9wYztyQORLZT/bsYMAWVlARK3Cqmia7QqlQ7Ly6c6Ak4I5F
hUnEkZ617X2omjpiwQnFVRKygV5PrVODASWSbdjXQ1e+2tj6tA1Im3jTOUgx3AnefT8nzjHwUufB
QJu1hMWgu7ZKj0Sy0Q+wMm3xhRFfyJw1u4szcnDdKmCkjdtUvTntfDunxQ/dKMWGyIx5G40GsqHU
6xG+hACcSMD6Sr6LdiBs3CLWvsT9DpdjWyJFvCcV47sX8IaYlUdqUau3+cpiEPXAK4okGKO7PAiv
VRf1guDaZ8Yi9WCZvQqjOkMtC053NRSBdo+/LX6eAIbaaNdJCsU9qf2wRUuGPFQBYqJJZuzOdpx5
9zF8tCtshBmli1WQmuc25BdUHfL9DprFDIoHVWTSV2jmF0LxBYJZFnjZB+qrV5upvlNMo9djNXxp
yQp7nWYOjjU8n14aZJmHNqmhidGQSvc9TOxs5f4f7s5kN3Jli67/4jkNBnsOPElm36lJdaUJIalK
DPZ9BMmv98pnGLDhkQeeePAK9+I+qKoyyYjT7L1257mbSvfZMwOUAvdDof5QRpc/YhqmA+sWGzV6
0bxBrsK66I5EnlZhTFQBDFu+Iy2/Sie+QWR8C8ui1LxcS+hsLQcc9irDJ/HQ69JfZVMRdvAWllGt
yNwgjaJIi3orTfCfE1LNtbXgAwP8Vz8abdWfU5q599QD9Wx2cXqET1MfDLsyt2B6g8uMtxnvaD0E
f+B1doelv589hsd9qtWH33holkpDHgnt+pt1yt3Gw2TvMS4xm3GDmzPVX/4wlPuKpuA2qLx7cTPf
3vcL88jRqicbD2CpcCCbTo5i3ZabXnhcZ11rfTO96p+knUOgg7p3ZKtjHbA83vXbwtgsDDXPZiw3
Xpm9LLHK1iMuiSOrO2JGPAMNeZVZy4pEHr2pwSNvsIot8s5gJBQq88JUbomqnrexgJcBbRP2RSLZ
bK6SQWEWG8ypabntCoZpwWwC8SKzpojoZ3ZiMILvqU1zpl4OWs8KkWM+xShcK0liH8jadb4UyXlc
kFj6vlQXiURxWC1podbJPXoM7eDsg3Y1A8AulhFVqTNitHSDT6Uz6nYEYASH3G2/POPiUFIEEhyg
bOONBIYLvoXlvUO3tZumVPxLEUP9xombvBqmV38v7VNMqAQtH0X0ToTAnQgezB6mJW7OMBYlAIty
SME7eYhXXa/l332NXBGZ5Q4eY3P14Xx+N1067bHbTUdgEuYz0QsJ5ZBhbVSBrGdupuWIOsRfhZ1L
R6QbQe04KOsfiisSiljErXtzGrZuZb33ps3C1Kha9tLdNCxos6Q5n3IkXiDdkoaPqya7jZqk9V9h
647v4NJo9kkiU+Br3KrcMklRe/Dk80/gTxWCm4nGNtdmW6C2QXy5KjNuHoTd9sPsBqTYuaUzPVVx
uLwTkij2bjVZ68kfVfOY2vhFVmM7Gd8iw8ZamBaIvlSVb43kNpzIS4/ajmdtjaCQ/BabbMGIqAy7
j1SVDztZpdkmpsjeAx5QRzeM+xfDlS4MR5eYVh5iq3mEoCcNvAnAhFc5vmHQRkPObd6TcA4OplXp
ltYYMFJJTpc5InNOk8Z+cZuQUonvOT/w5VktpOJG7ZK8LP8C281uiu3Ad1/9TtBCIUERh8Gayt74
SDpzfQZarNZh5rhPvc3hO/mxH0mkmVFRmP6tFWV4GoYxAL/hVWj5tOIwlzZ2VE/14cPQZNVR16o9
DuTnkBiLH/fD0+V0EeXgRa6SJ7dLin05ZWZUCRt2UMdFDchVg+Pp2h2v7QiX18IXCWQDDJk1Esml
jK0oPecAWO1+g9BOfmoEJUSwsqm5oTUL84/CIOIs961hLxwIyTz4Tblqh/mfazTjxZgK5zAT9/nH
pSvZsdzOnqzG7XZ94De3wnL1pvQN+Xd2quUNXG+xadtqh+m0eBp9563vJNWnoTVZn/f6UFrTzOlV
x1TBI4zymIohVn8cOAKXMXCTY2mPAAVQLTWrCZnowZ1tE9k467wsgs42nBqnS8EDVgKLbW/k53u1
8NDOXlcfx8F1LZTkpktY5qT4EmSRPME9urtqcGWVRs3N5oY4kExy1V4s7ZvbGDPvS1cbwS6WgdoE
LnoCVMFXw8EJu8JwxdKzSofgtvi1N6/Zb8UGqZxN8CL9qXwiEbppo8YyZLrTg2BQ0fv2P2l2yRYe
OuxbDL7pkwdZmORALDOrRsI9i+ewObguJQqffnF2TGM/s3n+tpn8H1DPg2IsHFftvFiHhFaqrjir
een/yriVknwfNyFM0mnB/4LNJeIu8THsTdRBQLmL6rcwRgzfnnRfVVi5yLYBSJxVkdoFpRCZj6QH
qTtS14ORWFfe+IRPztrDmasPFopanGSpdZrDwCeQ1JPXZgYkhWd3OXUlf00C4JiUTY0n6JBAR8eO
/dUzEooCCnN4/T2BMsBe87X2CLkjeQ3IGoXsxnFlgzSnaZcTB9Y/aYfVZqFaOfVV0u5r2NVfakp4
4P1k3dSGOgxDGGLDadU5oeak57TJ/Rz8ZMNKcI6Cqc7WjWN/Z0p372RM0psso/hIeywLQ+y/iUYs
UZC3FrS7whxW0vTtA7gBqti6hJdWAfgDOi43idLDGmWxsU/1HK5BbdnnmBLB0hoKr2KKSOFpzSt0
kBq+HBTUmWP/hqKi3GVJJy8LtOWE/6yqLbYm+yGHfvNs53q5Gg0WbVOHAzuhe0hRE/e3DmnGEOUW
VkbClFDTmHNw4NmHcGZ3xnrQXfw2ZW3/ZOgaDmcKengLY6zd934+MyvJRghMXrf3O51s7PyD249T
vLIS8eKIfGECBH4PfKTJEEEkVXpJeg/lZpUczX75CqTVrewe94YFDGwvKnCdaIaxIxkd2k8KnF/P
KOtPtVT0IbJ7H+Op++N34TdjBRXNPmeg4PzVuYutphOfhC7WjzbnwqZKyuXZzwckp3G8Je4gfZLj
QpJXkyUAItsSH6BVLZEYPb0ekSNThDBj7cIBCJbXhxvHA2wet2V3CkJCK2VdhFs0m1EJj/Tg0ORd
mEeREndnycf2LPAaLMk7eMYEow4jALt8AahL3wCw4UhfSaQUFJNzaJcg24Ua1lByv0c8gtR2Ey5N
i18oNjdV2aR/UgB6IEYnZy06L95nwVKv20UGGyMjWxNTIWMFrww5DKZ+Y5XVvdDsLjOwa+ynwxt5
kzQqNiR0MzQxxJkEsUVCpLhWhJeGzB1iHASO4b1mc7lUK+isGUJnAdhqwsgH4S4JN9VoeJesGGQk
llrtVGkYO1yCWPRU6eMum8qHKXObn6bCXuBX022s4/8kgZpbOabl+6jhrurJmTZWrV/acLLY9zfu
W5HiJe6SRG/6XOeXxAjDtYmpxKnmY2E2QHMLbV67EVWwJCV0L9okAJxAFh2Uv/4IzcX+wdlvbgcv
64ki9CnOxmACdAJAns+/ifzGwR6I+RW3hf2Z0qyu8d0um2LQPOEi7pgOgyYosyXKXMKrCxiOVElG
Wl1DPTQQZQgytnTrPAS17R+AqfyIPh3eBmBKe050dYR3wgYJR+7GGd3kW88Ez3ptJZHE2Pkbs5rx
C110/RQCPPqwFAG9rVvtwBjZp0HH/RrRYEdIYKiOhhJVuE8rxsq1MzWbubEhVLN0xLEqVfWLlRsQ
xNz0HCg7ObJxTM29aXXyGnqyhbjApWsaTLwMObbHbqaalipW4Idqc81XVkSyMTpK8EGsQh3sbD5T
RkQiQK2Hk7fth8hIc3fjZjht88Ci+MQZa8xFty11nkV2HzbPU14k+yblLNRl3m0ahFIYBTh7PHqY
dUYM7cUjWG2TmwE9cwiyA9xCizELrRniaYh0K4fCPl3pLFeXGQ/Ro+8p78S4vtvOnr3wnHpHSJFB
tQYDXT+I1BUPFRXgHhgf6dP5iBVhsONtjwvmuaBnWvEb6PUQBHhf0go3ZjAF+8LoWcyaDbOOHt4w
cXrnok6/Tbi016LF0YJ1/aoqCnxlLH+ddsgiv8wvBD2HK0tb1i+hBBJ+dTU/Lb5bbC2mpR92Ohun
AjsdfLVpxIxneuNrrKzqjDsEcJJbXQelPlkPY0jvzfcqx25gjHUBqc8yVlbjDVFv4jIoBCYfKIr5
U6Nq7u073N0cCAYvGuD+SLvHo1BWSmPexjvTSiVv+5RvpBOHb1oQKFdk6U/u6uXc9qyuojpb/MiH
+Lty1DDv3EWWfxW11XZA4HYQ5MY96qwGEWVx5vog/roV4wKsO23ZOp+OykmyKAtjEwurfDX6Pj4F
vRdsSSCGjjkLfMtDjMUJfO8D6sFvQk5nUnJS7Oid9L9zImMi+iaxD6XjvIwoy1dV6TVruDoh45Yy
s1epV/hcH9lCjDnfFoloCwnlKWHXYXgW+chQ2tf1TvfTcCV5qHotCZjnQoE3qBo7P2pkUQx0ZsxH
JGy+4J7bzbXuD6EjcTSFqvsaRuLYzG661gUOd6Pi4caj2jx5Sen+mEX7Zjm6OmO8baJ0JgNvCab0
GJaxt818bAK5l2L0nLx+PHdx3d/mfNDRWNI/RpC9GV02xJec7HjOcRrK38Vk2T7iwdiIwjMjMlZA
30HvT5mFNdN2sKW1xWu9QAgiUF1UgBUCVhqWAaY5GXumbNmY7y3XWX4nKtKzEftiA7P/YqT2cLO9
nEnbwvAGPJi5htdd/7VBIEd2a/RUB7x5oQyAa/rsyh8zlGKIOzkd3/100jvXaY5jLtvrkGjGxsX0
GebdP5lmgLY6FgqATWbs8qG5I4WzPE5YIsDiNp76x+JDVBEoBfUK2kq+F0HWkV3+m3U+vaaL+8mK
2RYweisjH5rWn6QGgmvZ3njslHaOOEzU42LNXCHawy1pYSbZk+QQMO4cEm9nlsIhiYNevpEAnVnh
xM+J5vACkVfsU7wcN25X+AQNYLmM8N0obshHWNm+U0MhG3iTcqKzsQ62PQVjDTw1LvXEbG2ImUTl
cjOMKU5pV+BQ9cPvDsvcsdNhvMsx17yxpPQf5oocZNIgzLNrh8lZ10WG99CsQ5CmuKro0DuJ45cO
Q5DYCJ5pVeECw783dzlkJJI5zI3rzE4RiaQzCa832kave2tm3lbcabjrWi+Ye1z9wsi42tYsLQ9+
nj9K17c3dUIJLhcWOs6cs9XJMa2a9ZIfkI+SjtgGzdtS1nhvKGanJKLBI3MY/yCQNziz08oVo8B3
nUmxGdP0mZkVy2GcP0MzUw764GQpoydvbXtYERNWMlt+G32Ngz7eYa0fr8BIzciSi7MpSj8SiHKx
WeYXf0y/FNbalePgzWX3lG7xuIHB99qViCE9Lm04nrQdxvtCO4+drjumNFjm6J2aV1M5xPiak4V9
aEyNDQjn6Z09eRqVLp10bXrtL7i66gvvYfaUGWpm5p4leJwaucM+bl9GFpkfFYx1jgUqbXtVllb2
r0kSsbt758OmwZMZ3hOR8RAchJkXB98Qp6R23wlvxVNU4stJ2/G1BtRzKmCL7UN8Y2sX6OGmDIPh
j/KAgO3m+J6065BdjVDVcXcaA/KNsWm+LuyxBQ5fjJcJfTJQ23TeSsuRn8z6oWnBUWCy3KuGLUfc
b/ywZ8sWpOnVUG2wo9MCYUHFdxx5Sk9UBjUAFD/c905iEJpEJh68KpMadrBfGSkwYgaffeqk14OX
m/zHMEzY3euQp7AOqMNHRtpbr+eVpZ3C5lxM0Bbi1HskbQ+6qWSi4ybdeK/F3FM/KcBufm6PX5AF
AKSABXSC1cRneDMHOzVWZFF5f1MEPti8SNt4JGSTC6NjyTRQNxzjMekvXNYs74IYuvPgNWytsNDv
RysvD3cGCGzalvkOhNf4A2Rgfch8ZR7uebZvghnTNgdzH1JJyJGjVS20yIgeP7sYsXmWNsNWmCGs
TR+TFD4E7axq0NfvIJq7m+ice9x9R81dZHcy4MRJVuMjMjocunCvJdGqcHiSeuZnw0Eqk/VMissF
c7IPGauYfgaJedRr5R3ScV9IxfWiHxbD6J7qOLdORVw1L5lIcqqJaqYXZJOwAT+tTjle4yxKsmGE
W7CE7E+WXIi/ZB52gIp1+W2WXh1G0puyRzVLJvJgRlLvXA7ANVZBW2dnKA0Iv/J2DOTan1Lr3UlV
+9uPOaRn7P/VycoCLmZMXIFBhJwVP1Y6Hbl66bjP5ohQ/NL5lWFFQrvevm2JHZlTzBQL5+JvAoE8
OFGHeXuSxrhXJ0NIsgNCAXzZzbvqBIfQZVLUG+0LiUrOWwhB7sesmoZpYZxkAL0G5DKao+pz7E21
XkrFH3fMjPScwBu85aQ/vhVh3v7CHTI/+ZL9FSvVsNtoy3BWo8yaZo1YJcGE6w0FLAvbQBGKzjzY
9rR0zO9zax9L27oBx+6vszTtkpsxnSsShGvnIvsS2YI2QQuuTDxc9lqOd4dImEyvFexcFbV1iWXD
+c+fywauFvVNZmZbCsz2Tz9PLulBueLXZuDEg7TC30T44YON0vDijrJjPBLKeD9P/vRax1Zh7nQ5
h8esW5Z2ZXlj3l6SyseHi+wz7W8Zm+N9EpuYqP0SxUyqlOxvKmtysXXKzNmWoCshqtZ2cWNXmeQH
HO0SbjILWHttsg0jEp0ULNDTocNkAwAcL1Bmd+u+Z9vKhSDRz5ezwPgbxOXJJxjoBqN/2DVjOZHC
5o98IP3c85EKlKcJ5X8jnC1PaSa2aCeoLMoeFU/O6moEvsx0I4r9pbgx0kg+GMPTQYdG42xHoc3P
uvf7I/PzDMBQVryZUwb+OAQ/wT60HnZxNQ8/vSaTTcx3QqebjekpRPlzZSDLjwfDhKf6Ll4JBnDn
WEPbGEIKD2aEVQtNdjg2f7yKyiTMcOn62DS2cauyfRB7KHoqf06+hZFkZ7zEfb9S2EPUpvMYPEWZ
pEHa5AwtVdQgQyDZHm7ezS/Z60dpn8/lGvwKT2MSu0hW+oB/7Ow4BZNh229MBMh17tKm47Ao+umr
Dt32JdPV8IP90vIZ0dnGlwFw9MOt7faFqaZBczfX3joNcttfYXbRr51pd6TUMbCA2BC80TN4V99O
yDks8vBSdx71QQvhhkueCKiV33NeoaChHgcbh4CuaJJxm8kM4XDvwpifDOrKgYP0ynswlNHEcDaP
srFAzm4LEv/WVhOzPBghPSY7iATmR0PKegAzBzE4EyyerE5lzlvAhL7CzG3zRRBbxlKiMwu+TNBY
J5Xi1LBnMNzPiO24dxkGlw8pRod1qwJ5CYuweAyHKi62ImauugJtMfwA/akZgJK5sUHMNssjWmH3
zW5LHgJWoX8Ka/D+erbMzgQDWYwhZ83xYBKfcxkMxy9X0OMm1upzms3sGExenqK+SxZhZBM/4RZu
+CLhQKDLCXkCjablS6hGNkfbHlwMIfWZC9cTPglKXBWKcs+MSr+S55TtTbRuDzYLA6ga6DgKzYPL
tRBfpO8Vt9n125c8DGR/hBHu/6XZ0eW6VgPvRjrgRqEgWAz8CkZNZTagrN5RR4NJqkmYr6OFOeJH
McPcOQD8tPqD5dvymauoBYLU5XF28Gbg2l3gJyhReD/KSLPi+JSkxfzJ2V5BLuftnN2aGMCm4NTN
5+SD7RQfpy+suXrQfTBTdMhk2ZhsjLLtfzRMI1rkX1yrNRCUWHHce2AvIAVk9/d7aGh0rsHd8VPN
fb696xpJwuor6Lki15z3/Cb80HDW7yRUMhbWodXdBszcrKJigt6y+8lccQFsw2WazqYb48mv6ua5
SquJzZEYpg1FPTdQ7vGfmTibOxIA5otnBh2fARaQR8BDtftJikABVSmTHkNU5ur3CRVf0lQWw64G
UMStWpZeEM1W5hUPcpjUriX15mAaTX0IQRgch0XyXXDJNbAhLUKpOqCY9pYscXSGcsk520mHjx8K
F4bPOl0gUW6IL+QQMVvDfqOlNHdFhrDHTQz53PF8P7RTHl80TsXNIF21NxLBsmyipo7KeuFDmq0U
FqqvCJxa+1XFpLUygtg4ziWJM6u65oGzFImfEWGAamdZ7FzXEOgptk2mpDvJugYFzrgEq8zOOUkq
n/xBNqYFTpdhbF8mWOQkCYFoe1CNIpJA8urfkyqj3C67dq27umMj0rvHmn0CG/sAhaklGvfF4ene
5cSWJtRltftVcKFQJWN53jeJvmQloqkzq1CurMHDb3IPW11TPGT7cMKoPmaTi0IJ3iqzBzFFTcDm
A2EX94UpZ/0KeNSjbuy4pNzARupuz8WNQgtiOmUPD++QhewoZRNY8K+gZwLKYQ12oo0fH2bSsVa6
kYgiZN/j6MomQTbz8DCSL70KKlz8HoqJyDAm3DDNZBzHUcN5Jpwm2brSJrSL0bixn4BVEM7uK854
xfH/NNIcKUbUU2+eMhJ84usSQ16NDM2MbTNNIjUuKA9IeDLChk171pLj+R9R3P8Dx/X/XxBKZOr/
i3rw/8g3v/5DQ/m/erH/8///H2ZsLNd3X6CPaQC9qhva/CT9rx/+238JzP+KeMC2Q+v+S+Dc/8v/
DDc374RKy7wDJ10HJxwa5B64gvxv/wWftu2wJQlcj2Byy7H+r9zY/FH+d3WrgTLeZ0CFefh/V7Vm
Rjkj3M5YFxRu99SX7fhABFh56EKxbKBhG0+mBYZjFUIEQjOC5JuUSjZrbDb88bnOUW21Zs1YviuJ
VZNzusH3Pf6WZeqtc3fOv7WNfCnIfVHQPQBQKWTqbrjsmBro0Vr7CVcJF5m1Mz1H3to466+SxI0V
isWWFBthQwYb9XQJyji5ERuzbJJFmP9yXYfrjFkAEzQzJ4ijTvOn0CzTI6mb5svSZMiroFcEzzlJ
fAcPOsuHMl3rkEEP+17cKfvTM+0qmGAzFfVqm1BLJtonwuixaMIzDi6gzNnL9FXO5WWwfp18/z9b
hgOWC/85LpP5akvdvrdWHS+wj0LGJI4j0GOJwbG3U9vW/9Ksmp5aS9KWj6M0/lCD0kYptFPXNp1b
rgjlsuAu3Ue4uXfhR3ICryyuZBRPe8i+8zP1cPFRcvC9pnnrka0Hb3ffAijMIoeM3k9VD8OpROeE
Yq8o0w8iY9ppYzr02HnhDGdW7M3n5MIdIjq2/6W5Nq4Zo9+/OZqvc9aHUx9h/SIxcZJkM465Eoc2
WwLiSnKB7HSxjzMJNBy5o0yw1PiZBYJSOt177IDowLgXiJ+mncsfiOzVYYEU+Td3G9tE9oIibUE0
QUSeOTM88+xtbzvdplP9jSKw3NnDS5OEyEzqxFm1ZPgw69l7nNAbz4GQmeYxCMVmzJ4ZoDw1xCEL
96VqMo8IOu1v5lmXOz8vPSwjIdxK/LQ0XnsphivrYCRTi8Hm0wqf63QWTL+0vTbq3wQL3y7FYhmN
dtKSE8lKIlu+vbnfi7CEQZ53a98F3qFYv1psddToPDOiSFctfoB9nBsbGSYbnYZfOmPbngWPsAzc
36yCHO+LCT2asBzzr7aQWVSB+G0apd8wg/abNnB4W4oE7Q//CybxZU863ZPm9q7DUj/0dpefYP+s
p/4b9v8qdDryjYxw52vf4E7uV6b1SboFudn5somlcUghu/hGWH1atGfboHwWjmq25B293ocAhfky
ovWpS3lpxsA7FDkeb8QlPcGEQEHVk4AWxRpAP2r7jqQexl2CJ9WS1U9bpcFKwN8qRfzONuxgu5mM
YNXdkdRItYYANpvZPpBxkR4l+xAGQH9Q8/71RfYwdgwHaKb+pb73mKcxXB1N8yr8gYzO2WMmP0mU
DjQ7a10YJ2NIzuUi4WTlrItD/ejLENsk7GqQAyvU9QZ/xvQZHu5TGfvdK6UBV+KQ5jtm3bte2PHV
xU4ziWrNsDtbD6zPJpRz62JEeMYIaDX4YPgbwZPoOU5Fs1O+m5B9eru8qzgUtPnGdQ5QB29WW/2O
xSsxGQhK3XakD5rDu3zvEXgT8baDcDamGOrjlBPuYsz2IRQDulbeuhefnovUAJMHZPrnUb4fAz9+
hd1SPaL75q8eTCs2NsE2NGi4OGNzX21lOc6rdLRv+NRR4CdPgQ92JzUm82nuEv+3QlC0kmTrjKqc
1m6X21e4jl9+DISLoWwZfDlzMzBHrWka6fQI540nMH5e141fk8OXJtCQPWjHTXYGMpIrChiGT0mz
oJXAvMRUX8THvCYjb3XHpr3WymyoJIV5CnECOK5uSGZb7C9K/vSHWKPqn12a9mPS9c4hbVtNFkzt
kibnNMxb9Zs74PSovdjdu4Z4K+qWFlk0PG4ZylwYe3rlkeZyXPIGhcY81cDl8BL+BpN96ggMj7o+
uUfamVA3x+ETCOJ6YAK3vqfsnoRdJseKZCJIUISEiaG/0tw1KJSV80Kq7fhkOdOpYrPwmE7qi0VI
To5yAAVKmT1zuTp+iH2v/Inr2P+BNgkRzx4r54p2AQV5bCFmH2QXVBH11LQJjKx+mua7XjzJAMvd
pUSagemUCDx+4mdxlgEgZSoo1zzrBYcZxNJaQGoiImDiOMunc2EF8hTLxf8YpvbWlqZmlu0P8Zfp
u8gZM6ONVAZpkbY9q/H5rrg+OFLZlGz7BcibDpGMlDn5WaDUdkGMYBDAuEMo1dS7gloWBwURz173
zfjJ37tFrU8DmdcH0pf01a8N0Mxc7g4P36JJ6uIYg5CYghhd5Xq0kUjznHXdRaQDMiIg9w5Tm+2o
wgRBRwsREn4ZOfRnRjzedRw+ClJGv+uusRmYIyMy24lxv1kxS/FI6r3TjuWAg5ivouQyJqY+w3q9
JXlhz5fIV5/Pm5oNHLmV/EWRnYPOFX62ogmqPmPECcj7HXPJka2E75nMyUoPFp+rIUxRVAYGSMwu
pBG2ma2SAaDC9dJ0m8SVjyjsbAbuyaVyYjj6RbWDPDKu1eD60ZQhGvP67RJ0H10+rFmA/wYm4zX+
+IS4en3Mp6Neda25pJfWv6SGzWaEVym4sxdXpDgcG2Rfq5Ri7ARNjvK7zC1Cfsis61wujuX+U43y
T04I+7a2/mLCVZsyCb+IuogcBoOH2vH4Dkf9zSztHNS+jy7dKJBg6X8KYme/6jB8cLxoltycfrSQ
9yhVZe1tg5SAnAG+589HHJlRqEh/9QUep9aLes/KtzpuwogYUXKuXfO4FOFapsWhatSbORufE0vw
K8p1N0qpGU6z0nQki/3rW/YDvGqUmLY+2oazJyvzkgF2HSZUUA3eOqh/5o9P245UeBlWJElFqcs/
CE0MuW/3v/cd7jQ9eG73R5X24+Qg46htoz0qups4AJ8KXPjfQEoweoE1Z1Ea1Un7SZEznEaIgWDq
8nQXBo1YL7a+jMrNnyBoEzJsgOtkiYEP7uRD7CNgceWJHhVie+k9W32kCtbl9CzuesYx/pFtbJ0T
4W2GKUDUP+S4CSp41cOVoIqtMv0oKdS2H6p3WTHxTcGfCxc7vm+i234EmnYhAOtg9p55zFpkXXwt
a1fKr9Qsg6tDhE09MOvO7eXJBbE7p/W1L/xHNSg2+6WzV5zRCG+Kd/z94TaYhoOb96ywwbizS2Os
72AKbJ1RHhTOgokK4OhX8q0vDOfG5PXXYp5cdDcZsICrhvwD/SYntIx/Qn9h0FGec82gDrnet7ek
T7ZGdtyWPKwGNLfRKT9piLNz27oRkRwN84jliRDfq1/kYIhTe82c8mNGrPHQjE63vn9MiISKrVe6
7cVxDOeae7e2yN6CqTq4hkahlxbP9ngHXsZi5dTsw1RvLAcdON1fI2XNkbBIHuPqVaXmiwbGQ1hy
f+aZzSm6yo+ATHCOAM0cgw0yb1m+xXiBMiBG7u65yyN5TwIcKr38UGBeCo08YPBR/PHx0vQKE4ZH
zI5wNcqHmTeNAaIR79xSOvCXQTfmVXbVVX0uQcmvxql6HhNv3yCKmQAV2iNhuAgZ5W0U+T7TcqLG
IFIqrXmj6zka079Z4D6ONsPpxEMqAGqX5Stt8sz+u1nAm7VrT4yPXlKc8tC9yAX5eqwStBppBWQ1
Z8uwTnje5oXtapJgWUlA+0WGh6a0cZm+acPZkGDib0P1k/FWbV2fcDtrquTO9cYDQnZJXzP/4+Bn
dHGaqUUP4zwfUWhRUy17YmZIKRbb3iKc1hVmc3NJ54VTaXqvRm4fTRaZZ7OpTyHOAVY1zxY/bS2c
Yl+ELQvfgMgn86Wj5LFa+7tVeMycwX1QPYdog8nHWsRD7OZUuFl95k5CqA0GcFrayLSCY8IhzgB4
V5tiL2HJRwzMH0zxkAYWuOv5CTxozzfikTY6Wrys1oK/ZmlOsW/cmJiEm76Xn0ZfIotx4TwmnBvD
ilgPzumuefGQwbcrswsrIqVj708MuAfPAW2Y0t88sNzDmPZ3KbhN1DP9lgv013U1ZNBaEmGdAhW1
kqsxEZEemB8UUzEyk8AlDGGk8AlNvcGRdPNT/1pXFvkCXZ2/Kc/lwXTE/UzKeByWAmJNbR0qNW/r
ymgPYfcXSZdez4KvOpXLzeduieL4jaQ5NOsFeSfFiw1Tnxw2FLvC5Gbxmj6KyXCBuGfJtU5cMLtY
3H+qPJ0+Rw/LvHEk/2ViAZxsltI+A4fqV8OAImW2GPL7SUsBRJ74WmaB3voDCqi8fjWYfWnP+puP
BnO2QS0HGwip0Tq7qkleq/5ehoTtltzDgZ2fC8nVjnm6u+FWalvyirUkWmajtc0874l4mmxlpcND
3ac//mA8+XA6gZKUO2haqLvDo+isZEesO3PYgGLZ0EJuZUpA910KivTfysRH11Kk2VZ9rrPh3+Qv
6bUJ+wzVTPX935k7k+W4kWRdPxHaMAewuQvmhCRTnClK2sA0Yp6HAPD090Pdc7pYaCbTGqu7kZlk
VQFkINwjwv0fRv4TbF1SmDh+jYg+5WBX+9Lrag7CVmseNbT/joMKbt9suCNE6J9ekSK/4fZOqXYI
+vvMyaYHJ2RJadAG7Rp5MhFPNcDa/B4Y5GMEox8RZyRryz4/GaVdH/uygyeZKz+yLvw1VeF31EAb
yl+0WwEP9FeGXX+h/Fx/yaW4ywCXbLlHlNugRUXYKJODraUnVUjABlbc0t42nUfLhZyipKMX4w8B
VNy5kW75G/EIuY1BstzAQM42voGwtO9rATq01RX6pNeGVB/58tnOttBHtuAyYrZJSbRrna3aqNaG
5Zl9QhgKDVVd7qhnBCjvUh8A4nJMWwANfYVecwZvxBz2si61g6IATonb/qaC6m7HwbNWg/yHz4Ag
Fh6wW8cV4KDG67g3fzZQbgMXGpGDVrnzM4hJcW6LR0LsIGFemzv0ECD4oQlLRfs+c4HRjBypBScv
VO0ZquAsW7z0BeAsgTF3EEY3VQwmF1A2VzbQIhtQ0hspJS7mgQJGbTRbGEUqgaqLXUl3AjIs1vTu
tI0Ezc9JrTWPbjG/lKIwR/8tuCW0OPq23o3YjF31NFROJSaOnVBvMmvqIakFd2A+9hO2d5sK7/KR
rwrB5LUmSx+lBk4wxDBoG5T+V1Ltren6oMpdpJdjakcgKvihsuWP8I6OI72C4R5YU7KzJVKsoe9c
Q074EUnnd1fAFJpwv9p0qoJUdDI8aDnG1yKmG5zRobliX91jJNQ95Eb1qvXGi4Nn3sYeUFr1u13Y
WQdV42zVzjRVxKbp7D9nLaDEUt9EcsbsVeFRiaJ7U29+tFnyEidgAePinmoZouiJ06AJFgFATR9q
vfrj+8G8UvyRRjY6tQ4gdPw/geZZgNjC5E8iUJEPDOXRUOJ7/MxY6Zm2qSy0nBFwhmzM3gd2eWuG
wKmVSfkhFXLtNMYT2Ti1KOTI5mejSX+b4RUdAP7IAssFbWR+KsYQSbB675vhn1iL9nLWKteG/iWo
+0MCoBM9YnofXcHtpByrz0ak/0gddoIeMOyVipPnLlb1uwzE/6GsVEzBBx8PXtVUwgc7hS4xupwf
uDhtg36iJxhujD57zLAXaxMTwhru635Y5tdGG1WvvYF/mdY4FIHa6GvnTPfjWDS72rCfioBJnPRh
Sxs+udJD63M5DFw8RrFNsfBQ6Cc/xdgJhH4EYgW6ZVbbz7UmsNmk+B/RYi+zT6n1As3c2SZZ/hrV
+jFRxt+N5WIbV9NgSXYdmyj2W9j3wetpdwry6pCqtmCI4x3enIcZ0FqS6HczZJWO6a7oQcFTmHdj
Q2WhG7vMMkLOl0F5JQMf3i5cdao9CeQ9NQZ8THIB1eVb1itMrysNZw54GOURdbYTijmQcaPHHqnm
zeiHn5MO/XeNljt6ajfQFG8BGe2lVmFM2n3iClvcJoG8wzuFGwcC8jiyJyfqAsxrflObabN3EwEo
We7V1L1HdD0FKyYBiIGdGhAjvkJv67ZTnDu30mPOz8mdD8roEI+BB3V8n5oUa9mfUAR8TKf81YSR
sbd7rdxaAlniFg7nmOAkTvPiIeCOYMS02oT05aFUSD19H6hPQ4PMbu5Fxl5HCWoDEpc2ErUfZMVm
aONPCmK7JlbbXRdq4l5aIKamwjpogX+Idd/ZOzUHFZb6EZi8i3mvYuJi5xZ3XDyvcW/45ZcYDiXa
84A8O4RK5XNYUMJqCsGhfnztggjMmc4ZoHyi4VNtRfHqJpy01Si+aurR8OTwpNJ9wvsCPXU/Aj2t
jftY7ZpvqaZ9U9TmRgnDHcYF9TXV02YDYgrDmA6entnct64VbKZwfE7leNe37TUhdTKm5KXv0bCX
Qn7Oo5LmEN37ZCxurNy5LSbnYKONfOVPpfYwFh1si2EEr427YJ8hGU93XzM++9wJEKZXPCMu72NZ
f4mRD95oAmCRbrshTS+/vNHr6iYJKfNZ5l1kGU+qnh6dzrmrlAGYW4KDQPpbdBS5KEcmG40aWYrr
vKHPd+X6G7TbK6jdlGV1ecB+U9XHW+zHyQJNPtuLTluA0hsHMWz8UKx6J6q0gmyPOr3N4XOSEe16
7n4ZxHfwXJsQW4BYJtdY+I2A7aH5x9pPNVQ+Y0KKDGE5gwwM93cUdmAJ4HVv1J5c1yfp+Ng1HU3Q
oi1fqS3ieOdjKMFNBlgRjKcA1rD1FUbnVyxvo22qyuTkD3FLmqyDWzDanpXIa7ui9xvp2XaE14Oe
N2JrWWN4Rf1kWu21FqV/ZNGFL7Zq13vTErU3zdpUfeL2D+CFOPpAfr2qm6re2a0jD27GZRVDkxuh
C4ym0uSEE72Xiy9AI5Ld2DQFl/GfUQx7yqR4Bgr8aqA3i5/kpq/LF8fyv6aZq9GaZ7dTv7tp8Azc
/4TZ5x7KQ6pzcKwsQBfOn4CTuklnwhHGNz2tf+YqBiZTtBusZpdYyqtVi6Ot2zvkVD2cJD5PSXic
8vjXyLcdLY4rbfik6A8K97zWFDeqnT7oajrQ3zROnYNBOYoUpWi8WLWBz2MMDovBLq7Ar8kNtoLj
jRoF5icg8HJTow2vuBSmxs+xXumIy1Ocqyv3vpjgbNbpPf0RjrcOTQGf0lHN9W7fxx1eXzJ4tsGv
coIgp1AxIt+B26tM/YCv8PdWTTjG+nvh4p9jQxO2/VrSR9HuExxssBudodVhI/eRTKeroumK/UhJ
c1eNn/TI+TmUj3VnhhDoeR0x5j/ZvbkStkEMa5ulq4fBbdsi9WCJ763UWvT1rb1Qk53UKI6IhnNJ
C7w3Cw8Olm+bsFBvG1ZWYw9PXODurBl4piu2faLve3T1audGnF0tUw9OVp+KbT0o37oaC6aIUrcS
/eJI+dmhIbVLStYMWiP5URk1AVkSe99EV6/DbK6BApGLDN/eAq/nRkmDIHJ/6w65SaBEgxLIgz0A
mNd7zdrSx/d0qt+Uies/AFuZEgWYE26FNzktlyEFRpYV+kMxRREY46i8cSOOaBSiOeGyX8Ixcstd
r8/UCjfaNChNHujZASZDaq1xwn2hKvcl2P5N0fjUVwfVC30deDVwxjrSvxkdgTMZKASX8Y0FMRJ8
fgT5BjvGYJvqBecWfE3UT71lNUjJxdRz4sl+ziuQQ5tocsr7AS/gI0rK7jeha+On2s+L7xYUYPoC
QwCot8G4FhOarOVA2oS41ySDg3h+fEOJ6EGO0lW3nSXsgWL/YD+n8EfbreJn5SfZoVhA0vX7dp9r
ZnUk71A80Ls9GKQfGXo/WKA19243O3zbMcae6anQxH6Is+xqSKZPmmKCffLTbePY5e1EueBHVfr5
/ZDGAeEZOw+Bifa50o2U0lKngo3aB2l8KFG85Dav199jtc8Jcc7AoIzqDK9zDfwRyPHpOlMEFg1K
MnAAKe3q0AdmeJePnfoEh9g82NUIMXsqwD1SIHF/lVqs0LqhcA01xcERIoh2KRevnQ8iZT/o2JBw
zNB2E1jpU+Jqzm2I3M22BCNGIdiqxg1wyfr3GNECHa263QmgjYgddCpmbpNsPex79GuZBsmtEJH6
iLSmAMDgWNMRWCBXP072frRJuka3rwKgjsd+srsfgV2lRwC+XJpdlAew+dv5FiTFmYZ5BfuOZZON
8sSMtnu4HJa+V+IpH1DWHQKv5Zyjb3wd6BQJ28TEbBI2Tkx5iimmCjnybjQG5wTJ2UFdGcWZP0NQ
heDjS0LGlUiKTOjBRBuzm91eVJCtrx1KE/COSug/2OGBIsLa/ZhVbn/T1JytcPBT2IksqL2z1Iip
nRAs4tzUZ8A6fbRIdPQqviVTpvxSUDvEvQ8u50x/DY6+lpV7i8flnLTdik0UvG8wDIyGW+qtVYbT
nk4trF+qbvrXIdOGB3Mq9a3fu/W+JUQSEEB+cxjttrwJKAR5eIx/xcRretY0pTgAq2pO7Ff+CaPg
4dbhPHNPDWM8xsWQ7Q2tnlkJJlUGqzSPtoHOhqSKdRd2cEjUhBIUrnmFhZ0D3k133HVoyzltXnN4
Bxs8HbWuDaioE/0/oI+I22bshnsLWeNHx+DCvlFzW/lkUNvZwYnAQRANmugrPnv1JzN00jupFeaN
BkP0q+v69XidNAiUegWn4hM1dnSUVBEpzVeRiBak8MCpslDL7E+glMahDBQfg7qcPqDnAP4e6DXF
PUURgLDQDm7SHOPkEAIxJL+knbhaya6kW64P1j0JxKZGk1TOrW5X0ABAwpbBVpR0syUcB32PWgRy
eBCZH9VSASCW8AkUh7Toa3l2PYGa/jwpffPqUMvdVakGUE30wbGCg/CpdgrjoDvfMgcjIRtPXBjr
reY+gXXKtoNulLtJV0W5A/YcPjRJX5GDitYsQclniD2Q4h99GRr3Y4tp9oFo94OT2UPmwZt2oNbu
SKQlUVPu3WNq+NNNZYQ2Zcauxs/OdqjI7J2mvdft1Aeb14WfHK6RNYRhZdz1WSU2oNTd9Bf/Vho/
Y5VSHjrz4NdqGIEUOdwAvZFYpgAcVNli4QVEjp6stD53XK5eK1tIihtilNed2Q0nqmztsS0s9QQV
wf/WKY1FSYT6+abIp3HrhBo2cKiR7oqEKj6Vak4RahygRdElj649wgDm9O3cIABtfoHHAMvKzECh
53n3AEsP6pwzWfskH4bPyHk+OXiqPMRBH+y1qKbiSf4UXwEMBHIvTdukI5iLvQkMSb1X6qlTnsZa
ilshBQztSv3dUSu+ihpJp88y6aAABeC+ViOZCjwqc4/JgJXovZbm9vNkhNNLxqZkN0AYwY280K90
n/rIVKk2K1SFy3Fu843qlRKB9dwMOZD0bTMAhkAV1Hwc20J5jaB/7CTgSEyz27lKFSN5lRn2+Mp0
ZydpuhT0FMVHE4uL7yYdKePkdlVv+jYJT2Mz+SFXLdP4qsIEeEUihTKzme3DmPJU0MOty6mWvXZu
Jh6AaKji6IbMKTolvbaLhlY+Z7G0rnsQL7vELrjLdNaUxvTt42ej6Khsw2ndRobGzRFD8H0c0x5q
sjYGdiBwGRNVksE55erfuI5xl+p9cwNLxH9odNk8j2FANTSF/OqHo0ofTwfBux3KqaB2BDRm1mjk
TpXQIoi13rktE312/swLeAllPqk9/iIdbOaA9fKpNmsUKUd6jGiCAFG8n0ab0qkPZuzTOBkYvyi4
hG0zVUzaDtA6tw3bsIGc6oN54p7X7oIqf6C07aZXqUv11YWQcIXJEZXABsNsch8dFFFX8oevcDQU
4dDfFaNpXdn4x95ZBR5ASm5Z6ZbMPDoYPpbiuYfAK7eusCMV7EpQfrcxlit2hsnZCLMh6q0Klk9o
MWkV5t0q+5HRR1G0R94qeR2dehYOA6/yaaz7/ruVaPoDghz0rRIA0yh/YDIT/9VqMywn2AVOwo2f
1m92p5sgRj3drbHsYYkdphKMgK644a1oFGNLkTi/HuFZ/7FpUF3JQkz3uqVi7TMYwVHldLozEJP4
H/Xx/wpV9/yuH/NbO+b/cw5S9/+hafMMMvu3fOl/wOU+jd/z7Hv9FjA3/w//Dy8H2O1fmqAM7apo
vyPv+G+8HLYmNCtZfCh6W1whVUBx/2te4vzLAsQ2g+jgSDig4v6Nl3P/xV0P7T58MtACtyzH/m/c
S/6ps/o/YDmiayEQP3EMqg2wt15tp8XJB6h/MlsHlMibeXhHxpXf9kZx8O/hF8qxeVwGEN8SHPb0
pjj68XAaDTPxRslOzlleYAg9OEisXFV5fkG7+l34n6u6C8XYUC8EVT1R0r4Ey0H92mm/DCEbOBoW
RQVGtrImsGmREiQXtP3fn0N0Hf8JOMREySq4vhcegm++ya1TK28AgOfTBRnehQPG/84iLgX/fAAM
Yow+0rHwzKbruyP1WbhrssbSNQ10rGOhjZg/rEK/a1JcLbMRAFep9ArcpUZRL8hk/1N29e93WIjH
KiltVdPsKs82B1TlpGoG6o5tv3sxcjP9r0RQ/37IQuIzBNwAd1gUnhHgkplLsGZxCsZsQ8EGnuTH
a/Lc55r//Y1+OmXD3MZhtfSqKKc5I42ugCEw2tXK5bDAn86aN4OF4gUX3RzK8GDLBwvU+c3Hb3/u
O5AQ3r49tMaW5oNSeDC/zBeqOROSHLlDtR8VNE0/fPyUc3O0SAtq4OL56viFp/VYVSvAw/Y0mewL
a+nc6IusEEOC0iIRlx7kmu6hp+DEPo2LZr37+O21M5O0VI3W4EmbXLxKD3jOIO+CyBrVY9zSEdxa
dm85VPO6Ej9ctegfE6RYo6Mm7bS8FpzvqpOVNWa0k34LEbWlsadwD7cBLIkk17RLr/hPLdZ/L/Wl
3QiIC1mgAFx6/uQokDILiuG7xAzmw5oKCvNr1CbTb63s0XECKR9e6+wcxRYkGKSbBpPTft3HcBbJ
xTKhEzjJLLaiSNqayPBhbZ537o+Pv8WZb80u9Y/12qUTXn0yrrygCPJHRHLQ2RhrdP7WRZszL4E3
0RxEJbRKqkceHaIZ1sB160XgjvN53esvkkUr8VBCvBrRYTWNX5Swjn/Kscou5Ltzk7NIFR2UFLSy
kgo5zbExr0qVtjeIRyHWhbGzSBbpxE0qn60wHLVVfWCLQfWqI1PXXpj8c3G2SBNssNw3fDaFsW7R
RaFfwJ1EnSSdQcUPlD8ff4N5qfwtW/x3qCzShY5R2JiCLsRxnpIEVcDmt0TvyblpWLrp7dDQ9riw
N8yL/p1HicXhAePxVvitOpuQot4FVMVM2icg0IOAw+y32rbj9+KO2epVKC+kgjOLYGZkvF3BiNNV
mlH6JahpO3bBTQyVe5W5QRhf+FFn5k8sItyoB4lKoiy8ICmx5wStYRTKDl8NZHCzFGQoDCO7HS/Y
R537OfNbvAnIHm0c3Ycp4HVN6eQ7v8T4dzd1Yf7y8Wo4N/4i4IcSui2mWZxYE91BMLNsil9mqpJW
1o0/P/fN+0MQLNEOjPDicGmMoOQIXwu75QsfW5sX7XsrbBHykJz0rFbjwnPRXz4YsnXSn2GgRRAc
lCTUvyoKMvT7UIT0g/MMU3f6vZAmMA1uVXEh5c9T9d47LNICwlk92CE+EQBf94ufGfovqU5oQmSt
ozysm8ZFarAVRVCWGDmGYx8RbOIJDQ/pC3EhJ8wB+d5PWOSEnHKTKgC7ew59r4bia2O6uwBpHp8i
bkTVwGiiqgTc4mgBDJAx+Sp82/j58W87E1BL/fQQuZaxMjle4PVM44GmtR0Duwxb5S4qFak8ibAt
isePH3Zmvf+HC5uiB77IU65QDfiRKLG1FrQZ8poXcvi58RfZwa5QLauGtqIQPipbIwvRo2nxbfj4
7c8kVHuRDTK3DLtx3p5D28yRenO7HhxG0OfXXVXaErBXJP70gxWnK3/OIj2MVlYhydoTvhjLXnWi
eqk7Lbsw+LkPv8gNRgqXCw4U50qqvt0+9IPhCYItnblpRvMr+F1vP563M+vbNv6ZhXQojkWEHCeK
OlgrviBArD7pAEax4cnV6AtKQM5Lq0Ae2SNq5Wcb3GhQc/n42edWxCI9gKvVC+hGpYccMEV+ePQx
vW4D4+GPxz+TfuxFanDLFlkklStMOQbwYDnhCrlzSp32ydQMpnX/8WPO/YxFighSo0SwUCuxAMb6
3W1srARYdBd+xJnRrcVJoUDbvHTnsMRi3X9C7FZ7UoDaH1e9u7U4E/g2XCCYTCWs31pe46vypKAN
t183+CLiQ0SgK0VvGXy2jatBO+9xgNBWjr6I+L6CNNcDjPWMxjBuBHIQG6MAXbbu3RfhHSo6dnQK
azNCheo7euPQWHrNblbO+/y132z+qK40KXKHpRdnY3FXWLRAKle/eBI7t2gWUW1PilaibcXbj/KP
gf0l2tZ1vFs3NYuwHfMkdUWRcxOqswJKvA2yBxngw7rRF0Eb4xND3cQtvCGOrvN+Cq600n5ZN/Yi
UltoDf4ADtkLhdntMFKdNq2NTcaq0c1FpHYAq5CT7wpPGaxg3xro1PVlnf5YN/oiUunZIDOrMi/w
MnChwcvpKiqyartu9EWoCrePaqPk6I5avfEwqchScaq6YLJ3ZjWai0jN7aBH/odpD9CSD3GtrCmJ
5praXTIrO/eARbAqvZU2GtoXnubUsIA6hNI5vq9LwP/hmWeUjggbvfDauro363KHMdXKWV+EaZi3
JvA3zNVce+oRQQUgPJyQHazlyiW5CFXHqlAKquoCc2l0KbelryCaaqEh9Lpu2SyC1RpGS6uRKfSQ
hR1JxEXz2I1qeKHCfu6zLsIVd+OOPheLEoW+Jv0kbRTHt/St4Q+sen1jEbEjKk50U1FP1RMNzEib
VqO8MjvNstelylmg4G2aB5IG435OCZmRg7GDA3uy4CysS5XGImjDvInC1KcfYDi2SUu0iBEsCaqV
776I2tYqkzq2KFGwOGN0m6yTllvpBcOzM5/WWERsWQ5Clchdw5ge5WGK2/Qnwt9JePXxh53n951b
mzE/9s32Wphq6KZyYGZ0XydwkTrgdvAlR0nXat2HCdV2L6la60IYzG/93uMWcZw1vYFMLTCcEBCr
2IwDCvxX+eCgHISq4yXH9nNztghmYB1JHwfM2aAMIFjKwETb2hTrUoWxCOW2wY8zS1hMBLTAmKDo
jm7rX3KdO/fui1DGggMhpZwkWjp2fRi6or4WaC6vO6wt7Zl1pbA6QyNRjCYsCRuboHuf2S8urKYz
L780JwbYGmtACFMMXJAoABQw7QaRN5de/tzwizBGA8dujASvIw1VBmfLX6svimlDkOgr7JABgA19
dz3AvC5u4yyoH3KteVSseBZ4xI4j14IQ+VwzmpLtaBoA1qYW8edNUxRzNadx49/J1IcPrV778Seq
5BSaOif3UbvPEwcaZpdg99Kg2Bsh+wswzqP7MCCDANvrBdcV8BJVYzjl1gGl+JhYtutBLrWUPbpG
kfrJwDo+h4adzoj/oR1RO4/NxPqJw4thHBvR2n969Bech2EaEcA37RpfDYB5zucw1JNOvfCNtDkK
3onBpQM53lHKJBs19fCzLRBJMoSd7tEPAiQ2TSKtDgFwa2ujIhZZnnTonMDmHb8OtsWkIL+qS4QO
Z3EkM68v7C7zLvLeGy0SKHaBRqJnWc7damqf21yPbilUffdlDWNiMoABxk0CTxvdfsxA6xK7j4+z
37kFtUiu4xhGOS6FBSyoTD1gqbzTEZm+sOnMb//er5of+ia1WrmUqUyiwpuaFsyWCPRxy4EdKRFk
aI9dPcnndb9ikVSbWnVQVU1yL3X07EXTMB6bXMW5VIE/N0nzOnrzO4YGGMRklli6I2AMKU6YW6gf
xrr7nb7Id6kGIr3X4ZWGZj/AAWgbGlGAUC95kJ95e21xcmkBOPdwxlPPpB5zUE0go20IW3zV1P/l
1v5mbka/l1LgQ+rFaQ3RNFDdu0qrxfW60Rf5zjcVyPoNJqeAl0F29WN9sHLXvpRO31+fs/DT2+/a
YetjV1rXeEkgciwNmkr/1YejoVwY/8xe/1cr+M3cKGgap4Y+NZ45gBfcpGXVE8JR4kDZKbL087o5
WkSZZkUyMXFi9JIis25SbA+enDSaLow+z8U7Mbz0fg1Tc7DQG2097E4wL+q1GqWUNDH0q6SLRb4p
yrjuLmTBcyt1EWe5ZVsd0HTloDpdgmiS8ityp2TdDeEvIMubjzFpXQy1a/APOA4MB3A3cFxrKCYf
f4Rzn3oRxInV0IvL9dpT1VnYAapLYO3gpc6SqZmP6vTHjzkHu1GXwVyWIgWpXHsNgs39MQm6EU2v
VE++IjiNjoNlNg067z08tAMMziTfmkbUWdeDZWn5bQcXYrrwKu9+LGQ5FzsHSihZR2+m8HBgrYat
wFnilR1cMS9sHufGXyxrtOWFrbpKDkEnfe17fk9ho2j/8Ty+O7iLv+0/I1/hlIY1XhN6QVWZz1pV
4OXgrgxIdZm0isjgplIxeO4M3ugYERzhdlwz77z6HKhv1rEFHxmqlRF4yURwbgxy+dcUIchszbwz
/uK7Om1n6dxw3YNTqypytmqFVQRE5nUTv/iqGlLFWdWa7gFxb/OLHDT3MEALff149DPJaimzN2QI
5ZpKwnGtsBW0T9FouypijCe2siiqHq5AqVwyoj+3hBbJyq3sPgFM7xwA79vbAblsD5G1fv/xL5nX
yjtpd4mBRIMp1XARDbwBm4Xot+hxnbjWijJHzQK563ZHfU/m10JF/unjJ56bu0UGa7IgiaGD+IdI
AYOfNxaoYqOMKhNEnYYEKgZMfbD7+Fnvzh25Y5HFYEGEeJrC25E+GnhwL2SdbjJDbbQL6fjcAxbx
HdaDj1A3vj11juj6lSnaJNlmQ5VNKx+wiHHwKnqNsJR/6G140RLawYNaq+7K+Zm/0ZsYryy9iIcx
UwBVFdzO+lHbxo5+qd9/bnKMf44OCSWSujlimKuO3Z0FUQy4vCtWzswiLpKsSmy8C/ET1yz/WHMW
n7UZLmHUzr37ovTgBikMAT/TD0jbWwMXFixwdqZRmWugjKzMRRQYFWBo0nbmyUliRlsKX/7gxDNB
jQDGtSp3OJiu//MLOOmIQOXsJOiPceQJVTNR8Y38db9hCePLA8XF+0sksAphCWJr155SqerPQTA1
f1YF8BKgV2KJYPQkJc+UUXndCjvfZ3UbfF83+mL5+7pUEXmxYw/1+77b5+jQQfYTeaCvW6NLgF5W
d1ZVDjxAbUT3Wc/y4rGfNCtfOfy8eN+EbxzhCZPB7DrkeBjcYraIV1kOpi7er5ufRQAXuj92dtjE
3gSEBSPBMZ9usMfBIfrj8eet/j82H5bnIoT7YSptmFfRvDxzxL9NlIMUrL7GTVHY9oWPfO4hi0gW
yC5iTebzDbQipBdudthq6Wll4RMZUJLZfvxbziQMZxHQIEcbVcclwDM6hJsLCQVbb7RVHUhUYRaB
nNh4whZDHXu5MyJYbcGufUrjyv6y6uWXMDy9R3la5gw/1Pr3KqSgEVTmmk4br77YwdJAtraOI4Qn
m7C8N+YvgUnmpQg783XFIoTlgG5jU1MgxJ1aYDYIf3fY5LgrPLuxhlrluvmZn/420AJzqsoSH0Rb
DVvkfxxIlNDJDWdV141JWkSyMkiI5ZYTelimNLuqA+XZD/qakzyDL8K4FKGDl7EdelowtgdcaNEP
EeOqQjejL4K4THoJCMiIPPjqgJBtTbNu8jCmSLxu7pfxi8pzWuP6C/lCeR4zVzlptTMd1w2+iFpY
2/qgyVlnpNAU7DG57tA+NJ4/Hv19wKPjLsFygSK0AFvU0BNT5aa7oHRC5EsTbrB9VbrOBj0N8wde
kFn0jKSs8n1ELqaa9eipUa/pofAKixNqmygS12YO+FPSVd/RXktu8yAWLx//wjNZz14Et2bUvZXQ
/fdwr9KPoqkaJIGhNK0bfRHcNgL5g0WFw6vjwL0xpGUd3DG5CHg+9/KLqC5SxVBFyidXzNi9QXJ0
2ra9X6xpJzLxi5Ae/MoKcPALPM31/1gNhG5qJuFu3cwsQ5quhtmGXP2rjlK66nP1HzA2ujDv8wS8
sy/bi5BGw7iNIA/7uNzMfn82dn63YaWYUAyKrjEuPOXc9C8CuzZNHSxKw8rECTA4xLOxGJpmaXNh
4z83/iK2YR3asRFMiDbg6kx7SUM3R8bbVR9gCYGDLEPdCAPXw4T2ySZFV2Mbj/66qFoi4KqeVBo7
DA5xEF+bokxuZvLturVjLWK2xlejR8vCPYRRFZ2MYVKPlYJO8bqJWcRsRtdtKkrHPXRtZu8FKvV7
v62zldM+r9g3G3GU2VaKJFHgGW3xxylSpNZsfJ/Xvfq8kN4Mrsc9VBQFMwQ9d8NTkUm83oo8Onw8
+pmgshYha1S1lnf+RL2rFBCqTByW2m3R46lS+nhurpygRejSZJsk1ANu9DhNeD2KnbsCm6p1Zzlr
EbIdmoSGGxdI2MdxvPMR/cUTTM8vNGHOzdAiYDVnaKfW90k76BblqGrF7YDoYoXCS5hrclX133GX
mLhg0vU+hBJ0sPtcbDAmPgw0u9clNXOx3YpuYDuvonnLSvCCbmW6Ez62lB+voXklvpOYzUXoRnnc
V0pJb6G2NfmlxpbSm0KjvV83+iJ0xQQfI4oN/yBLiXBnX742Y6utfPVF5BalhXA90gSHQQl1HAD8
z+iI/1j34ovA9bsCEAoyXV45+ckR7ezwpKDLfolDdG7WF5HrjkU7CRwGD6aao1FUHdOSbv66V1/E
a4uRlm1EkYtnbJycmjpXEFJHxW7t+IuIrYygB7Y/KocqGazPfmS639MkuXSBPzczi4jNTVO6Q2i7
hwm4/imlUuaFnb5yj11C4TJnlOMwsA3KyqyPWWIqWAzozYVsM6/qd2JpiYPTc4yLNbzSDsaQGdsR
ZAhJGTe6fZlkmE2Eib3ujrGExOkJ2lNZVs/bCmRbH292iRTYftX6MRYxGw1MN+bByiEt9eHQJuIx
6y7eSs9N0SJm9dKJlRjgNotHbb867Ygdu96PRrsxSzgaJ6sacM1c90MWMRxj0d3LLvIPaaXNxjsu
KivgX1Z+g0UI224/mpAg+CWi1tHXywNMUTTHX3fWNxZRbGX48I0C+E6OjOgRJeLoJ0WJYN0VbgmD
w7Wh6E38BA+mZT/GtVpg7TCsLBEbixAWtqsmbkYrC9fdahd1GiqNVjeuW55LFJwR5XYam6Fy6NvR
2GJPhLNs2hpruquOuwTBYYdcGT3IMuqfRnXn416OQngRrCtv/+Wx9eY4mImpLp2K5tGEnikGPzJP
UZOeNHwwIMqKeN3S1BcRHEC4D4XP2tF63d8YYSDR2LbFhZU5nwzeyXL6IoQrWRXuBG33ELXRlHFJ
zPT2psUCvMFCPcTeOMe3QN3kWZLEF+btzKagLyK5dRWrzSOpHEK9b3Fg7qUH1ks+fpwnzv2gRSSj
MmxMJtTugxI58Z9iGq3nsrG1B3T+hLrptbT8rKbp8OXjp/0F0Xlv/haRXTk+CXZi7y/Uysb9MjQQ
OAUklPv3pVpl95qdUYzCxsTSTqECMQfnsEnHNqIwptd0yFB0DDJMPHZjkqv9Y9BFZrtN7TBSMaAI
kSL7+D3Pzflim6+bkRJfYCqHrA3Mb3WbgJBURVt8Xjf8Ikm4Gn7UWjFwSlHxEB/b1PWEq62iyzru
EjhmlkhlhWbl8/L9H9S2fssqKddNzBI2Zjhxn6EawWVXHTJPlXVw1PGTWTn64jyO24LTBMBwD0rf
39mp8uBH+cqa8xI01qB7JEeBJWYqtZ9Bar9YfvVn1edc4sVk1DqZ4SScSPwOjGSfjsehKlc23bVF
/EMPRUyt4MUdrfkZ6fFzbNcXzmxnlvkSJDYmNb1AKPaHqi2iayNRJeqF/5ezM2uuE+e68C+iCjQg
cQucg2dntOPcUE46jRjEIBCDfv23Tl+94YvjKi47VY05QsPW3muvh/rHbrf/yXj/Z8PvZiHD3Idr
HCs79kxBYvuABEyYHRv03RLNJ3iQdYJHWVuAFQBzShMrA+bUsafvVui6TYajGh5lfWh+Tf34fZuL
Y8Oyl4Jhw2tGYLpkFuCS9dwGbXhFCnvw+NsrpCSsbhHd914WTLL8Wqp8fB7KXByLEPYSqSofUcwi
EaJKGU73yNd1mQsbejo06HuJVCSKFtLjXGa+aflnN5nuEQYg/bEJsxdIETSNLwDY47I/wf0a/FfV
3E+9DyPbY2+/W6faI7bWM3aBIgy3zKz9+gA4SvfO2PwnK/7DybnXSJUzKqJL0UB3tU76p4AWobl3
tqPflbeNPYCj2wfiw9gTXPtXOLTOZ8AGyvZEVL554H/DUiBDl8/PEr5A8PWGAyYMjXDCnqHTb3Wi
8S9TCh9w/qUcR8neees3Nhh/d9xXzcptv2qZbZQjrwtzVtPGMLVsj4Xye7nVCstsDWYjjrqS2TNq
0Rxu90t9cKXuNoGGDgVsNWeZFQvIzEVUPORWHcs9QbLye3a0lpc73xbkmdhQ5ut6SJzA/OgP7V/Q
AuyePgfgR1bIJEwbAwclyPOTX/JDtmQSRcrfnz5PogoCzfMM+YT+IeyV/AzY6vbpyEJCqef3p6PQ
3ALgaPHuwUbisghFDEb0MRGG3OtfhSwo7Lyx/Qr4Kr7C8H06k17ln4+9+24TgMfr4oUS4TS8qZ5y
Mizo1Nma9NjDd7F6P7Pa1wEigQp8zniw4eclZ8eUcbj9/T7qY+h1ntwQ2cFfl5wFHHfuV2f512Ov
vjut6awIAUQTES88GzON7qK47/P3dHcc7/j/90a5V3+tbvY46y00kLBGf6bwtHslMOC9HQywM4di
U0z638fHKzsHPFcksxWY+uuet+Ndx4GpPDQ+e+1XrfOt7Vous9KG31kA2huAMMcevVusCwt4v0w9
Al8XiltYxjbXeV/7h67bcu/JJtFYMIQXa+BeL97ZraS4kCt9eqiHRwJW9vuwLxWnk/A0wjx0vKWe
79+hXeI9uekbggIp98u1gcYoDGrE1r5pTtEiVyxYvubwPA9cuGQN0I82MZ6q7bXomqY9ccLFAovR
Hnf9Y99nt6phuYI7sVlkBvtg/4SiTRsbHMoHn75b1p4FiyL3wFlB9sW8wobYXflu3g5dIKTcLWu9
Bisoc5i2zINrftTTdAiXY6VPuZeAbbNHNKuRy+8UHdHYTr7YBqizQ6O+V4B5KpwjYpAfZToaTlag
kfjiv/2OK9af4x65F4C5LnSByUfE+EOxoriqCUiq5dOxV98taPQ/oE2eTCKbFz3WyQYiYgUlgR7N
sTmzF4EV4PiCGWxl1k1gDkNnpj8p+Nh/Ofb6uxXde2gjdWSQGZdGXUHiojK7UXPohgKv0t/3C2Ti
1qIWqJcvqivP4Fw1p2Vc3zNteuu77taqy0Eri0J8V24MWHljjyYetEO+k1x86+m7tTq28P6FEy/G
XcgPa0R72LH7hyxdpBT7pQqxDIFMU4DXNlbPkHfTj4AS9IcCcSl2obKhsCYAej6EvhsQViG7/CWi
3XTo6ib3ui/iW3/p4UKflTICbQisjfkl1CXi5kNTci/q8keKyxWjYSaX1QJOgztokcBYtPh07Pm7
FUtz4LxYgYwcKGr8pWGB+QKKbfHx2NN38TIoGAObAAdC+3PPPhPRyA9q7t2x5RrulmsnwHSSFPFy
ToAxqxYApou5P5ZngYfF78s1zB3jwapE1sGH+hTpzQO4Njcfjo3MbrkOIILXlWIiuyjq06GAfT0g
xMGxOb+Xdc0ttt/xcj71nKY6hLMTfPC3g1Nyt1wZ3QDlWXGzXYBRBHQSzlHX2oydd/D5uwU7F7Z2
fn85XKv+aeuHl0jTH38f9cvM+EM0vtdy1fmqAZl2eTaZsnuGy7CrQG/1myCLjDoY1e41XaNrm8Wr
kCtaasRjU69BiKvgc/n3n/DGTrzXdCEzZyCUBMGx8GmNq1bU+mOs5iqfj4UffLdmhZdvoFjhNgHI
OuCASmdjdPQqx3dLFiCGdrGbkNnEZFWn8N4OKWyqJTvkUo+YfLdqbW0kAK0SYZ8A5HvogRBXEZA3
xwZ/t2prCnmILLDj9HAxTaysv5HFe88W/q0vS37fcEZqq35YEW1vS2Bgfw/FHixUDyWM5F7PNdQT
XAEmJIwm5+kYYG4QzxwAg38fl/+KLH9aWLs1C+vWsNH5EmVlHaniaqyADroBvmp99GRf5zcyAHcB
7v7DU7HNzibVNgIVk3va/xb1qDYFlk7TVzhyBt+KBa7lVzmT/XUF/dzPNe8iDkF7s/78+8u+sQns
VRp6qTxXNgbHBnA+X/nsgefclENk4sCt3re//5E3PuZeejZoC0ykW2XWdmgRTFHK2AAbNXlO3xny
t/7ALo3Ge7wsWRCrgng0fiUbb1/ZNB9Te8u9/EwapEaLgmAZDeph4OuIDhr3emxodhvMuG0eINyt
zAioO2Csl+J5hEHPsXsf2+0wMsBp7UPLkim08MGUsd1qEU9RD5XJsde/fJD/qR0hC0KaHqYpmYMP
xgtnIf8mWzp/Pfb03Q7TgPeIQjd0l3J15Y+50vX1mMtjAiV54az877vn8EuBAF4h15XXIJQVFSTB
McAAXB7bINkuNtiIMGvU4XTyNNr2S2oI7J3L97aZt+b8bpcpBhHVuYWes6unpEZ9uocTxqFx3yvQ
IhgegG3d8iwfen0GDwkwUhEemzJ7ARpVLZDpuccztCgvKDgEw5eRu+GdKXNJ8/1h790Lw5rRCarU
IjLSt0BvAz3zi0xm9BPKu3OLPo3OLZ+VDXJ45OiDueq9hRr64uHp7UByk97ibiLA2Nd4WZflWMlK
7j3UtpqFztCKIxdeI/qQPuCytgm0fzr2vXfrDM7tUGZIDJqP/EpCKRCb1AOr+NjTd+tsYANbyUVq
Rf0ujNXS/TQBOMrHHr5bY81GcHp2eDhjcHGPV1uvLAbBjh1L4ux1Ys4agDJWdA1UQvaPMAx0Me/J
8v3Q2+91YhJlVDYjWZuNHb2HX75LAzWq87GH7w5F7XAbXCoRZt22BRn8FZtsgrfYwafv7srhVoJm
LVmYwQu7jwtG/8nr6D2/rjf2tr04rJzo0NEpYJnVzXDSTQGtG52P3Tb32rB+7dg2wQwn45t9yCkg
xGOv3lMkBZff/4cNaC8DawdE3MrkYTb3rOmuUPScbqYQQI6YuH74BD+naYq5YuDClaT28liGpbHp
pQLCYPTd1yA9VnXXx0Ks7h6ghtaLXe/ljxrE8iWuZ1mpY3ksslv2DTIG2hscEpQhZGvg+qkE98Fj
DZKS7JY9h/4f2i8VZsNizjj2nmo2Hnzx3aKvCshkHUdmdXE5ySI12Ey3/L206n+//0+fcHeyhn47
bMwhJpsp8EEnudW6eIGJ21gkEsahQ2xLL/hQ+vVQoKOaF+pmLlvcbscLbCyeeGH9UxjYNUw96KnX
dBbD8pmQCcD4ehn4EksgOZaTcdv6w6dSpB4JP6wWYV8ctJ5+Fa32zSFVotiXr4GmRXpegK28REoN
iQ5gVhi31LBff99kLnHq/x8rsS9ge/PQqn5BQtHBPNGLFVFSJMy56J9QdOzLhprGoZ1Y7IvZzFbw
ZFSGZ3PdVudQWfM9mgIA0f/+Q/685Yh9NRtmigLRDkFu0QvtNYfNPvJ0BxvZxb6a3cp+3LRPcIIv
mKhJPQXdg7Q+bp9H3l7utYSmhNYPylAEVZ0o4nJdVdwRfjDvulcTlh0mUFQxnnXG/gywqGOkpI71
Jcn/NtL/uULUl5xu4UJgcIu8iLUrPgMi/fPYsFxm7f88uxET9SODDMss+XjbwlgfS9KXybGn89+f
jlwxCYQxIfzU1PRIJo//u4Ii83Ls6ZeJ+j/vzkvg7h0X+KQzIz+WGu+dFhCKvdci89Y2t1cVog3V
auQfQhScRXNH62V+qRti6lOrcvCIA8hpv0ACLh/02mzsFkmMdnrWvIXx6ore98+NI+1DFcrepMhd
LB+0KZSfuq1ega8uNuklqDmOKNT6dnkAcpK7ZM7nrkrpxbM+nQxsg96Z/m8UiEW0Gyyoi8sQ1CuO
ba4SECOHhftXdYSxGFqdTVwXrmjyewWzsCdUhtwdZDAd+tTKQB/TxOJm/fvnQndXUbIcrdrEBzn4
Mo0n7IUHZ9ruwFuL3EEkRkRWU+O5OGi0DZJAlcf4H6gP7468js4RFL2orIwTY1kHi5hTJY04Fivu
pZRRPRdgfPg8cxIWfhr2wzeAWFYHK/N7LeUGG0AEXZcsB6jRP5feIMWJ+od/zKVC7tWUorBmmpeV
I0QCMxgnOLI1Wg0HB2e3R/XQlpdAs4dZrhD0gk1ZtC+qz+tjJe69nHITFsXnccLY62K4popPiQin
9lB4If3duuuB3fHXacTm3WwoKqJkdtMNB5sn5V5LCUJZg1BIMtwcJ8g74Ccag/BSpH/fYC/b9P8P
XeRe9ChHcEumFtOGjb5hyapaOCYTdD4XNzW34b9//yuXkfjTX9kv3W1yw7ignmvJMH9eZ6UoHKID
9V69+I2Eh79buXCJBK27xjFhjHg13drAOdTv/C1x6BxMtlzxX8Lvuh81RwYTbeMIz478MODZf9/w
GllRxJIbz/pq/FHl0avRx0wYIcPbbabWCxop+4VnUMHmjzBtbtEcPfqHVhw6Nn5/84gxjZgV4Yyz
gbqTrAiurOL1oWQKfDl/f7oa9Tq3bUAzaaP5YVGV+RzJvHr6+6j/edJCIPH70ykLq60tSgpRSd9s
iVJlt6boG5leBhh5r4cSgGIvc4MZlVVRV+A3ILCM86H8zFzPj02cvblZwwruqmKmWV51+amoyu0q
6NmxswatC78PUN7ka2CDlmV5WAVnPfvAuC/+sc0akqnfn97DobrzmoZl0zzqIV6dZ67moD5YThZ7
oVuIbPEEXDzL+sgz9xv3oQYHae6dMOnPe5GQuyULN6ExUEXFMs/MIQRJ7Nd4YZD+fWa+9fDdmsWb
w1nG4KBZSlfdBnVZxtR04Tsluz+nVcRewTZ36xq0M1LS/thpl5iuHsMEPkYbvMGI7Nl5JNZ8UzOZ
fvz957yRyBF7WVueg4LmAkkh2Q+QBSi3kY/xhg6Qfy+pqXvbSV1f7itTY8/Bmod9BR9MJAhTmvt0
jB1yTMFp5C2ZY9d2dffJykHf1nnlNzGiRbHcoJsO5fC/v+4b+8JeJ6cq5S60Q5otbTCtcQjZzVcf
koQf/VAccgsHqHiXUBwb4SLtL9gVQCdPh2Bkide26zvH8RvzZ2+YRirmdY47mrmFzFeGWv2Roz3z
2J6/18o1CyRok/JJBq+TIYXP/HTTDqY8FAYJsdsWlp4WZugYnj43LqYNKe+pd1BoL/ZaOWqhHApF
SzN4qdBrWkfko3TRe/02l43x/wcoYm+TNleolxh4a2dtH2nkbtq6f26daeoYrTG2S5kfjofYVphB
uz1ihHPKaDUNssF1mPpAgesfcqbbwSm0O9jDYsqrNRckkwq+YiemOEh0/dSM79mQvzVHd2d7rTvs
+5dZtERRdQWoQJ4qSCuOvf5ePqetP4hipD7qhVImioUixcc4pqQVe/GcV5oW+Uzg4hclptOW+zxt
9HCsAi/2jmjNuBZjiCJ8xnG8JyiBwZJTs0MVJLEnijZeI0YHZG1Gu7p9qYDri0VOu69/3zrf+Kh7
5dwmVc105wdZaKr5K7L21X296vfIUH+Oz8VeOTe3EvmQbgyyoh+gV1+Hsf0qCpZ/hzvG4MXT6OU2
9sbC/+KrYZ6zAs6mhzS2Yg8ULSnhWzUvAeSSC6odcABNUDSero8N224tL5xptlRTkLGpq7Kh4We0
vR2Ms/a80G0qpGzWPshqY5cvrKz4eSZ8Oh179d0yNp0gkdB49aYQ5T9+F2wa3d0waTj0+L2wznHW
riCA4DRAyv9pqkaL9lRCXo89fXcKKyvnHhGIn4GG3Jw1cgYoGtaHDOSl2CvqKI73AHuHn40lxJgx
ML4juJKOH9xB94K6ZpNwtAqsny1NkKdiVQtcVqJjkg6xV9QJbooR6qUggwyg/NGrkKNuczTRJPZ6
OmCseDd3eQBrvXW4WcBMysag8g9lasTeKU3wCrfQdsGH9Xrx1Rja/HR1Oat3ZuUb5zzfrVfhNUVf
amxzpYZpZex7UbPGswdlU2yqsXpBhjZcjy2wvcBOsdEr4BiFk2yj2zX8MLaHYpjf00xdZvofIha+
W76urALwozw/Q3y+LneUVOIxdGyDrT7lc5HkVrTDyUcTCkmH/2LVQytvL2OrZ13Pfdv6WQlU3oNP
XXE3WWWORah7CzUnxCz9Atbr8FIrHrsR5IFm25Zjk2uvYbOlLuAWVsLYXVhzGrj6AfCee2dqvXGC
7qmifBjg+eywLnI2zz/HzekvfGreYzW89fRdcD20ko5EFyQzmvkxgIFdEoXtezIq4MMu8+YP82mP
FfVQWNdwbyWZ4hbNOWM/dxuP4ftUNTaGymoZTmsBHsu1vzG41/K1nteLxsRr0s2R0H228GOGtBaG
Y//IxtEpLtmG5ANfkNlKNtPq+ZQPbZjHINGWUPlxF5Z3LupsGUNTL3gaTUPuJ6NAp1OCbJ2NknCQ
wgIcN5RVIqeabEmxVv6SjVXVTUnVjd2WcTpTexUVJOInu3ArYw5AnoUNsW2780Y1xCrb5nxzg5bU
2dyaZuxtUleo5nwwBUDcV7xERuCkrAP7rCYhD+PSqwi5tU7BzVYVs1OoWA61/VACLPLsI8qbvvcW
YGo8mM8qIXbx1kRXzq9/0pm5NRn1XM6xhr9g+SkqR7+M/S0IWVbj+rvEC8QuL1CzwscpnIaGxrlf
T9uN2BwmKHB1aE/5nLcBnMjqyZXDFReen9/S3nMk0SjiuHsOnlqVbr7b8te27S+qCWzxK4nXGiAA
UJNqU7/CE77+hQ8n81NEiQl+BCSf8gcqmxBnGq/WOh68yQti7fsM9/N8HJobOyETmKwwcvavYL9P
h+sAlqEdXtE3MgnEpFuEOWHwChgj2xIPlEORVIUXfCLcY9EHDfTUNYCQhl9tMEUvgA+ka/7kCPPn
e0NIhaIssoElv6HeaPOk7AqfpcANtf+U/VK1p8LrqwgeY2UwPYw15L+Jv0VzfZoQSzwWSw32VzA5
ul055+Qc10ueTye4lRl3noqBfAtqFQ43xcJgtUbGQT+sfa6e8IYl9FwFbENferZuT6WaXjmC0tfa
g/9ROvQbVlS/EfOl7ez2SU8Ne1q2capOZGMQq1ha6S7um8qDlXMAl7i40SFJrQi9jxHsZq+aCbcJ
JDmiwSTDRLZPBFoScpWXEzImIw8XftWotiVpYDiyQnAkK8e4VFuJOvLWhf1VGBh1Dxh0035hsGuO
TtGgpmdoJXWZbltYTd8q2uflmS6i3c6DDCT5VOV6Jue1r/LqXKOOiUk7+kv7SZKCB9cUZKsV9MTG
jOmKlkXo6rm3lilD77QX63Edq1MkqdmuOjOtzTUNOaYk5m5Rwod6CvIokdjfUUr36q2PGyWQpRyq
EaSpdYqqISlZHzAIQZqFpB5u/g/K2VF+WtqhuhnQlVz/s5mZiHMntF/dMgXgCMJBNaLwZcJ/KyQS
f5Ah5I9BT/V6Eg5f90pabe8LtoX4nm6thpPZWD9/nB0j9oVzDE1SG0h4gUY0drtrN+K9WFE7GELA
WT58BNG51HEHS6su1kvf+Xh7OFs8qAnEzJQvWOfnSNp2uW/MFPkpPmYuT8GoxD951zb2ZSPIVKdQ
uklxDiLT34nIIhcJZYT3igaIIExUsTbIapVlH6WkD6L65HtqvgPtCaVfT8P//1Z3po4eLzxfbWLT
0ws8sxjQPbExM37mGEKVMuk3XjIWUJnebtZtTTKH6wqbqcCjP6zBEkePznDZTbogVKeLm+NwXhRG
/mPuyoVdUSBxx9uQ9U+q9k66nLdXvxjwXVoYgy6pLEAOqOKQdxfXzW4RRJ6Y9Rjwi+0a6hsYMBc1
PplER5CFvcZ6J20QoPqTk9ndD+Bh/5CrtNNtCVn5/FxZ0tr7SpfVet14AV/Gy+kgyiBmXWuQBpYK
glLf5Y1OVjHNOgmnPHyWHEnLk+dr84+f10tqPWQ+8P0v0pjp1DZ5lK7lNGWC9OC2T/CnD133/SIh
iCtLh0SZ+l/lQyEYA7MA1b/k33J47J3pip7PFv1YaTnPuELKPkp8bctkq2cT4zbGPyJN4aXtAlnz
GoX2xzbxFn4ny7MBvozEAov5YQnkkMCBqk0LVGWTRi0IB6XHT5gyqsBQMIVrthbFbaW8eUmsCb1H
UEohjx6lw7AuHbq+49FnCs5BkBDEkLDbKxMsSQEgLo4AU5yEsTQFt+0rTjB1s5qOJD5cFYu4KKJ7
t7ZTEQN5EaQc1doZLnPe58WqV8KC/BU0IfIxbEIQ1mevjzsfx41aCHZ0X5UJ0+P2aRin8QXQJnvb
V8T/1vRqfKGizxNTli7xmeg+GaPxAxsvuqLB+q1dxScL6mishdEJC1WYwgmGxJiU5KaBNgoy/FXA
RLiqvsK8QTwGc/fd0yVStpsGwaFalk+rRgNAGHljqnJ4sQx9juLUFF3VM1KhvIHkgNL8Y1c1H2lT
r4ks2JR53fQ0lO47Nz45regCzFr4S8ZePY03YeVhhve6/OVNOY/rtvhYhezVTOEjQFS3URROZ7O2
j86t0RS72S9/wgyHuBO3dfS1iliBLBF8ZNw8n7ge5FUzArRc9ajX0GFoErc4/QsrOwwSV5ufXefg
keZLfYPgxJwaZe78TeKwAqbihQEY+z23/TUl62OjzZoEjc8ewqXJBuY+1lTQaxwU/p0IlTvPnJjY
t3L5ZNdtfjF1vcWVN8kEa8ze5xTjpBB9xG1Z5+cuxE3GV1YkCDbUc6637VOLMveN8DB9S3hEp0Pe
NbFfwPF7ns2WTT357ooQg7aomEfNGHdUn7cOTkAU5ooZ7en2EHgRRWtTPhYx5HhTUpCAfIelkv2h
LP0BzyyaQKwyZn4vnqF1rK7GwIPRCsD0Vwr01JgK5q7Cre/rWDC4RmOhYXgm8qLKCMARIBcw6cby
UeTVJmIYuBQvdYEDbQrHKVZ9a6IT5shJFp1JlVbkYfJV9cqGcbh3oUfSWftnJorhgREEk9PU3HAE
akkQ1v3JDysfWC6NEInM7HlEkfvKtGqNm0Ff42bM7/JleSiV96VWhF1h8ZyCgovTtkxlrPPAxSv3
SVIP6sZM+Ze8qOeEAtOe1ME6xg0YhahSVOXNAspdguH4xlr7SmFhk/SQHTbxEqzDCTWD6RW9nDrt
pFcWsV3K8UrU2Gm9TfoPMBsTjzRQDAeFW54dlO7prLoRbBwaxVNZmD5xm12qZCNk/FVCd1Gmvh27
MlkaoVKAJtp4ghUg9paWfy/YKotsRcWsgTKnoCzj1puGxARec0WMnJNN5WtMA87jFWFBQtz8HXfJ
iUFjFMgw7tCM3kD6QqQBtWW95dXI2lTXtnVJNIsqIQZbYrAGxY0Fj2l9QLtwGUOUGKY+IKGpveg3
YUlG0CxIb8o8UNnS5SZRbfkdnkt1DM+TAjaGIkhXYemXAd5lSbkBMYQ/QoS76mlOLGz1GTtHph5u
ubYP8xZ9LV3zMGh9Y0E7ugqjcqqe0Gsa3SEeZN3HFv4YOOTkMn0DgnnZEn+l2mK19BCGzsvHvqi3
Kg3yAYcDp30ES15ZBSeNlFp5N7sxOreTCe6bquUqBpsolAldVtbFzGsj3DQiivhCY6+Jywk2xwZD
cZeDqPWtMGuQDIj8P/FIVjFdfO+udfKkSnGLAGi496geVczmcTkpX36zxXjTNROgFg2CtBqx3yM8
59lp8LasH7V+hNXDy0ShW456HcXj7MQQA3ovk9mvcXlpS5YgqzRiavARUZLv30SFGIIrx7Qn4mH1
uxvcToiGlJZv/5Ywm8nWXLdDWputOAGTM8QeaTd6nmtaIni9WKJLWdTnkrE+sTV7GFBCi71CNbEg
Q302YhBPBEVB4KzAHB1gqhU3OcP/hZtu3Gwtxk73k3+tynJMc5ygNvF57a4MwTyFKSXl6MDT7a+G
loYkZVB0n3JXIUPCcQeL+znSUZqvMBK4NlzUH1y92lNk1zxtWvjYDVvZvXRM27t+kRawqLoAzcH1
aRvM49k0FYIgdBGcAyTtvrakH6+wa7SnaOzbU43z+uSptfxUB1HwMUBMgVBx89rEEyK6LtdOfwVr
HEI1sHNBPW368tqyyXzAHW2+Z0GAc1E62U6AoLY0YfWMIZ5LyT7PZhp+LRM8W4e6I1ekpo0f520v
rksE4ncwkKVJuQ7+p1EvdUbrAA0yFhM/gBYTNuU9MDbjyoM4gBejicu27/7xA1xpIzd/4WvE08pU
PXI6bXMD7WaFrtW2eGpyWHuiu69T/smKwAvjsKqrn2OxdJ9RhtR3ZpkRHYtxvCGi7TDFCjXFkQy8
68hRlS7V6t3QfKqu26ATJ2RoZf3BLIOtTnWLkgN2bLFCBwT7tHxjhUrhTZs/LbzqZIxlOb1EmwIQ
lsmgu4c0pfy65JP/jdMCY6dM0z5ROga4SHvGQ/AfBqiSkuY5bFuTztEluh51E7pYtFN47RdjeDvM
Rf+dFyj0456DuAm3SnnKI/hzjRoe9B7c9e76reXTVT7aNiZtpaf7lcIhNYa9lJdMcprrRE2ew+lU
6Rz3nTAQqAHkuD/RNcL9ZRnnm3Vr5QOyAcHrBYkTA3w5YDIX9QKskClu5jXoeGza0Dzh0JF9EoYj
JJbwySxE3MIeONPL1GUrOkOvscXJz5US9XPQkAUwB+8+HyHCjw1zoNGvAXbAvF9EWo8Rdkw2rO0Z
R/HSJ1VpHzzoJlME4dEvdN0O3QmzcqweakPRN3XpZ0qWAQkDiNQFjlwSPWCe/EBL5wKUfPSh3yzm
7VatJx7aqIurrccOp4SrvgAmeOs0AJ7F1D1biiRCvM6+38IvrOrpKWA1+RgI2s8vc8Pb9Qz+MUM7
Wx0AD9S5ZFlK/8PaaOzEIRlKm9aLz9GntEzkex+Z7dviFXMdb10XedjYcrAWl7LAzST3ii+KlxvS
INSDDn/uC+8saRi5eHR8fFBkVDZdJMNtEPkQ7seigDFxPCMBdGabBy48JGj9Uz64MRVVDigMh+Tg
diMNwhhC+T8dApGkb/L2pLCzPNQzqfF9RgrKWh4U4kqyfLvJ0WD4NKO6dFKUzbfcqCcokORtr5Aw
qrEnxGgfqx3M5ZDIgdfNkHYw6r5mYqkxRCUprnRXFxnOkep+dnpKQ7K16cgKdq58HaJXy2dFnC+e
PU3atA8DikwJguT6yYSkPxv8d4L0S5UuwPFeDkODLINP9HekSefvEByaLBx0kdJx0acNG2ZC+6m4
Ro4N17sNeVSkXiAI7reLhxw3Hys4QaRChfXnMu+HOoZ0XvWJ8vunGSSFmM6z62JYt4ZnYPrceaix
I8/B2Kc2COlJw6v3eraWxBN2lEcurYqhHMYMH5uliuGGSOs0wCabjiQPrnNm+L/QjvIrBErRdd3j
4ogHfmQ1Xgk+9iZFBMhPgS2fcG8lZ1Nb8TEU8lG0ffHsufabZRXqL02dch2OMI9q8i+gjVXX8Ilq
prhZAUmNK9gXI+xjZYI2DFx2mB/IWzXRKqkEyGcdWbALLvAuReauvYf7i46JqOZkshA7rnW5oYvc
1j9mHnTJCDbArUcm8n/kfddy5Ea27a9MzHvqpIU5cWYeYMrQuyabfEF00wBImETCJYCvv6sknZkW
ZxS6o6cbcUMKhbpJFqsAZObey+1dRWS28zQcH3bMuud80CioF0xvKUmuko0VU4pwx+G2bQZ10+EM
/oIxg4j9ssIdLAdQsbns4PdFeaX7ooFHHcFNSz0/bJLRSEJphj1c1mclBts/dbZMWxSfp2qsirZy
8FLWomMfwSVg968StE0KzVZ5W3d+H2N0cpEuBXvzvNzbjy0ekZLbg154GHGBEoxt9ZwiXvVjQ/js
twBNxZknMT1NVlUddYq2KdiE/pr1/l5Xaol7v3leLZlP2mu7U4yLuDaqjMi0urTWYk6yER+LarHu
gcyzYxWuNytKrn0/FNh0hTn3pXxdGzftTRlcU9/hE+TdzVSqK1+iUXRqBmzkkec8VHQvQw1UFRGB
V7P1GgAjgLijqs/3GeEw4QQT/DjwsD64VlwxcSqglGYx0pubFCqlrx4pUVIG1YuYgzFmo/+91GZO
OIaJX0laOaySYYj0sE1fa0SJpf4KB1ZZ8ditRsUODqT92rZVnBuk2hZLgCRRsdWXqE9wT3E4YBD9
RpsUMACqLqPQSyASEDdnJAj4p/kuW5cgbnr4zjqkVp9wURaZpudPmlB7Rl1QJpgf2EaoH1ZoVvRz
b3MgTUul0qGV191coSzV7QNbuqfQ+AYVg9XxnPMamsC83c193adtlb3UtIKo2JPpjKTJq5xjVCOZ
2W2PsTO3mfSmtJhnVHBFpaO2xpg20Qc7ki9hgoH0waG0NYsKpp911qmd77lFxCrMyJOHmwCoei4e
EB58nHC7o5BAAoxH3tsxmWE/6EwTD7y0O6ST3wWgvQedN9FWzGuLM7wOzibMTLuhYRXGdUuxJakZ
DqilMPY4YH78uQ2tSguVoz0yPYLW3ADaMGN8iFVlpwtNqqmLPKT/fEW184KatTobhF6vOjGR2CPr
eg63U3HDrB1w/o0bPhyQYtNHxClxBZC1upxy8dS7oL4eRe4vJ6y4Xb5a6AFix9sMb7wSV8h8c9EM
JUwEpcf8sugS/hdfW1yqEVYe5wBWD4124qzJQpzLM8TKBJBX4d+oHDMG9gvyJuCiHietgYJn860o
tsHsFl0N/C0vtz4mJhD8rFVu4rHOgO1FGUetE3klC81V40pXXEgy8AjdX5PgzvZYgjhzq5fTFJLi
OAofQ4YRVN6y+5mG+vuatbP/JMNTeRG5WgVXpmXrcdV+PqNMwQH4Mjb1zM+Ao89+DEvSaQFD9Lkj
mKa6wbw8+RK1rKFdItmMdvQExz16ZvL7BOeXhAJPEXVRMNrr+8z36/ZOIChy2S153mU3GCHc7Sei
0SOLoUKrOTWzFZflpvqzLIDoGgtB3VA60SkKQRUVtwusiC2QOtdcWin7ab9yNvbJYHuTn9FyG7v7
lk44Z+tqnfr9ICTVUbXwJXseMsn6FBAo+JV6tF8gdOHoaE5VVrRohklrFpWAuaUDV3A4wpd3jZAn
RHRG4HTczvcBtr4NI+a+ny8lGbYkXzH3OCrINs0frNpwCGONeG4XlGX/ZQjD/DBltbmrhNnMeeAP
+jrHqYSF4anCHkfSlw+TydH8y3CVD0HTePc9d2bb5/OpushLH9G+WI3ARK1nHebiIlpeoqNbQnnT
eCO71qfo+V3vZQbw+7iYFXl90Nkf/ULq6hJnt60OvEOK8bHhJTvg+cLp1c5QIumyma9r4AWvho36
ArbEDoxWzWBcwIT2IMCI1rXC4AP0S0U0eS3XmPBQa500RmXtQWC3AEgKrfgBv1bdO3Qy4jgh11Xs
ieeZG64GRMmYKVthdD8lF2OHyuwbkmDHBw172F2/NHxJ8g53CBx/37+NaqIkQdvNyQ3GrvuHpmI+
MCIj1X0v81Z/uNYg/wSlI+boZCIMhyjDpa/jzHcCg2sXcBBWN7lDpdZlX8vJtMVlhRnAMgn70mKZ
FKRvz1tS6bPQ2uqiRg4kTTFFpZsiTAHLvBvfG+a4pmMnrjoi+zFZizbs4o4UbwKkRxULlukuxVT2
4i5UnoBb2lbrAY0sZ9GkOACfqQ+RoV/jcIvA1VQfOeNgRYqwcwlw7c0lmauWj2nt/XuYIPm60yDj
zhQravLRMODHaREOPUzSpS73PozYZxW6XHsSMgWPtAXXeLGW4+riTixsfDVr6fE8CrR2/RWZNkOO
3uZRcVupTRWpa5GWt2uajp9hr/bnsy5HBl0UMte38YqsShUvnvBvcDNUBa6FWhQidQAnLkI0gj5p
tLrD3Jm+wkZXMCAMbJOA1/hoDpNn5zauUItBmGRdVurzUWYefaPAlL2dWac8OOVuImT1VYH0qM5B
nlhxSwgQoKQYeV3ftPUGinDB2bP3Wm9cT5+j2Kmt9RHzJyn2Tt1Xoo09TDN/hKR0fUJOfHMZzC7Y
Tc02f4EgAQD2gMP7fPXVYGLY+EoXkTZrMepHzvx7i5LxrgNX9tDNUxMe67Kb0d4z6tO7XvXDJVlV
1yRYs8U77sH21elA+QflEYKkx3ZpY04qeT0ter2tF/DsRYPuMiKNRivBGyHKI6kyYE3A9osGFSoA
m6Rh2n8M2TBdo/gXN6CFsioqSj1pZIHOoX0S3VIGcR9ubRZ7gHBPxUY+D++MLTPZCVZizGk48vC2
0NO299EZYPB2Ab9SU7vqygsVCAS22R11ahXYNZcA0H7BWBdTrWpyHJnPStC2duAVIJauIk+tN3Pc
O4M4VMzmnYLsAmxyM92sPfOB2m+TR19LZcoXjFfmF2M2+yQOEX4hz7uWL1D3A7fW8QIICZSiDvgj
+rihT9daq4eReMNxRQe87n1Ph4/COLS1yE7qjmu+Nc27RiwnYp/b/kT2ghU40IVu6LHWrUIhHKj8
obSijzJGaJFu3ikGuZvBzEezy4Z7xGtt30L8N4u2XE0iEvB1v61VQdv9OOKpTWeUqXcdUAj0alXZ
Ryup4PNe1WLZWY49DFvAGgAS67BP6xRR1zWNa71aEUE0aMpDO6v13rk8/N7oCuV7y914jzq0uGdZ
jQuRTUsLQyKI2NcGqpEyqnAcDODjaRCmSAFEd6ckKJc6z8wxc/D0R7JezQ06+u28V5t/7mqBrDqM
P6kUT2orsi02Xc3e4YVS+Y67rqgwsWGtMdgPQvK3omnHV246bk/0ejsdN6Cp77bNdJayBpD0bmDo
YIE0Nzh7zVBRHLVyYXd1awFcM7/ruwR8uqniNvSwXTSC4GjawNhnQKrLcI5ykoVPAOby/DyvsH8A
jjIkP0BPZ6H7LB1DY2/z+mPytP1emQ1HANjA5W22oCxjRTt3y8vVBRc4PMFmsLEBGyhKJlDHju5I
SKMue2eK6azvmZZxQRqM2BnGFdwR057+0oGh43iioXzcw8HCttTQenhTQD5fSeOL5jxE/nOWrEMB
3JiULfZwAKx5sacCwcRxWIPUjrFmmUzyFnQYysit/NLUsvk2tnNHz7Ymq4JdVgfmDUz97EfbFNax
qAL+dmo/whgS/GaOO5O5azqOWRUPCs7QGEQ69nqajY9eA/3FztbB1OyzieBYlirrkIm8eQCBCchu
VFs+vKRJTl1TpT2C4ES6tADAUlTnzfMCmjnC7iLBag9NtwtU5bDT6qW9wiZMzqkjYHSDefkO3Dg0
MZPTBmCSZt09xo7iibEDJbikbvbovmcD/NROET8HGFcPwUOJ6AF1xCYrVMQ8MkKNzUr9xXcTfewJ
mepX30LJAUPCtg2ALaqsTbZlgPl7arrgchvy2SXMZuOVKsL5+wbsYIvXsl3ZzvQOHWK71CMIYqeQ
f75hmE8MDxkjF8tEF7S/wJF2Yzut567Hj14DuwJsD9uaDg6trk17UeHtr9gVNVZE4Xcd2Iy6g9jD
tngy0JcvC0ZOOILplTPqzBZ9NmKK3nVA0ITZQS5NRJaQqV0bhO3blCnAARQZNzKRWzM/gDx2YkeL
ap53p2ydPCGbP0EhI9ruEVHG+bbPYFl9zWfaTlHlhT1P5xHFW4ygyra+rVk5gJeoSiB/RAOUwGNd
tcBkagtxL27F5VCx8qKTDWTutPKyNRoYbGbHYeuGEfSIRd2+zU7YNCja+hHrg9KHOVi5wXUK+iBZ
0H7zWHFuIChBm/EUtBsLD6OjCJEqA1Q0UQZbXn+3rJscUY1WrvtgXbOGO/yK/is2N0zGLnQNzso2
VkKW4efOT5FKb5oIKQGlDwWP0nLHwEBPMfAL8zoIx5d0wJMwR8ByMR2DOjBZqcxHzyQF8XBZR3+r
UbT72/qas1yoy9qiaUP72Y3bCZrylunKB+x+HrZgweJF8GpM6xyEx56uWXft4M3+EmTFKQtkHOVz
hfZ02A1QhcyJrTtlkgldCH1CUt043DKzOv+8sE7ClgyQVqodGfMVvXdrZfMF9HiLv+m8oHkjfmHo
FViAwO1WAh+qQUUK/1QEXAAHk/BEGzyVFcoIKE4QjHpWrzhdEgxpk2j0A+g9Yi/HQXPVgAgn4ENK
MsYKMsD8ctUEG6eoib2XdSufDV+mFwhB3SGsTOHj420GWgLOm/noWCPreF0b/0TMrQF/LXQzC5zw
Iyq6DdUertBelBXrt2ikW9Ck7VbxIME5eeIjanuDuZj2oWwLUN5EcHvVkxJv2jNlUQATnqdHS3Lk
Fdqlf1w9LsoE40z67RjkTfd1yX1p4pwuxRbjhmMrxSB2b0GJ3nAXI8oEojI6TznKPSelvPWZT7vr
UrXBfFixg4cpGUvDYpwA3WXQ6iCIPFg734DFuCz2UZIDANC9HU6zguSQ8Gnpxoup1eW13nxFItdz
NL8O222CLardznHu43lWaBbHSHsAjCHnC+8c1OlVPHU+LeOyhtMhMssG+MoI1KpnYaspgOl1buwZ
Hya0g2g9se0GW7fUETAkxBWaDo92w4iEP7Ee6ks5r/W6z5GX2n4dNbi8I9hDHCo+9EhrBCSWtWkQ
ZDM9TdqY62STNWNXM64F4rkzrsOIBnacv0wTMgfaqAyRVYVjQ3vFDUaJ5NDi5eP4gKQpdtsForqp
gsJ9w6VCWaxgG5iOwbQWFSqFzvsGEaGATMFT4wpf9NB5KbjQEGPEVpG917230tgtRaFigAb+Cwvz
FfRo1S5YdhXZLgY524tVadAn3jSXqeEVf+l5vd5Tv9HtI+tB2x2GMMNLAmP0+4OjGCH+EUy6htE4
w21LBzq13nlOW7ZcByXtPybVr69BZeYMCqdTn06wF+S7yXC+QG5HqzoZfcGTjDZ5mxKEzXwETIL3
9gbZkQgHLX2GdHDDe2y0h/HlUzblMYYoysOqM8zn8vxqHwj10S4Ok2Rmj9AO45gJDj0xII8kEoh5
EEkFrUd3k41DoC85lreX1iHPnzCTxtiHYMqAoLcYyqiSikpxjgrM0jtIZVDlRtmqig+XdeYq93ko
k63Pcc61W/1EZylMXKxLQ9K2L9Z7H9qBGR8iR3eS50Y3qcQozDzhYlN+3Hnlhh3BisJgXJ9q+8i1
HiBPhnOqiBj4UQVI2jPZcRxJ9UxBWi7RNNiKAb5yEyJiRm2XtC8oSB2H1XheUhouqR4DcekVtn7q
O46ing6g6Tn1sw2CvxWskNsEp7FCy3Kf6WEVR02GIgO7Y7PsAKHLhqrNZxw0dA5O8hX+CgMcOcTj
HMt+U+KsMqdPgTa/vmsW4t3asALmqATuD810YjQvwbAPc3DsNERjSH0aLS4D0NUUA9UHhzNc+D1Q
rkVUh4pM1SVKrtHtZiR1B3iTIXsVmSofut5kwC8W0gPYowPZ4dwp210dyhqChQ4GohQ8dfBUzHkP
mt73LUox5HxaEKKqfiEdnR7r7gQpQfbdtIe22NoCw1A6QJN6CMp+F7K573fFRPwyEeAScuhWRI2D
b/T6B/gPoC0t9NCfrjva/Ic6KOz9OmGY/W2mBJZ14GF4VqQlXHdRATlJm3ihLd9Rt42YvSYsLv+o
CpTrgVeg1QZiyNcUewRQ/SKoNBDhgcgXVK4SNFZWKsTeBTV7zFB2lYAP2SiAsHa83m2jv1y1GLiu
42HmwzcHPeRTNgnWAN8QYyIxaFLGdraYEGF4Vo1JVbaoUdbFTCC/0EJiJ3JMfPHJCNA4r7rp8jQi
W+/RK+UDxn2Db96BmdvMWdH205KA45EgH+tO0gND7agTtZJTCvxW249iKvy72UMzCilCgBT0pt3w
skT0uPgbr4swVpmWR4LpAPY8rFYvDnN4ptLRGqBwDobrJhmCnL+Tql7ut6EYoGfqmdmSCerT91rO
jYmtpzD1UKgCANq0LRkG1IZkGiCC3QZAKawurwsIiU+X3qtfK1INL1nnYyHRWUF8hUiUc4jc2jod
Am/5KId+mFF5dQhkGdbMXFZZLXhMJktYEmKY0rwT3Dc2zWdiUKihaPF2ALiWYVfOYd2iyd/8bu/o
YhfQq6IPYdc3rX+VBUNWXhTliF2Jt41aQBvKLgdHXTUVhpa67c4gBqm8moK24yCSJF92tNLhiBP6
VGo3asplPCLgwzw2UI8uf2CX/T1N+ScndDYphk8UnswQ3YIKG5r17zJoh/c/5xT45LVYybYsCwVL
MbKtOcUxzRfNYsQfOK9+Tuj5d4L1Tz5HOOYxUHMt6d7LULAeSY5Vuh9DSAEijDYrbNIIiboULfD6
Hc1098psLfukbDCUdFegxWpSnO+tf1wU8f6c2exncf0PcUVgEUvjQ3WLTQSy6LKo14TpP5rT8Tve
lc+BpCj+eRUoICa2lc1X3Tj7fQFkvkVytB3ycJgF3PSnbt3neNK8sH7VhmLbM7fk5yupse5kz+//
3Kt/Sk1kVDhE/PXbnq8wYSox0yOlpvxzPozP4adhW9KcY3L1ftUdTenI2h0GgLE/Z+r5nHJa96Gh
QY33bljYIPLRkz7HFB5d/IHF/3fW5OeUU3Iasdj7bt2DsP9O6zmabHv75y77p+WOPkMYzEPd9liK
zzoMU0ySNn/ygfm01js7TZDGngjAyqsxl5OzFB/D/Lkkjs9DsBeoKlRH9bbH9D99bnLb7+wm/9yI
Gv9zumm1dXWJAmPd26Ev37yur697YYpfhyP81+vy3/m7ufllSxr+/j/486vp1r6EbufTH//+YBr8
+z+nn/nH9/z2J/6+fzdX35r34fM3/eZn8Lq//t7k2/jtN38Avw2E/HZ679e792Gqx59fH+/w9J3/
t1/8y/vPr/Kwdu9/++srSoDx9GrYvNq//vql49vf/np6OP/rx5f/9Wun9/+3v0bFNH77l+9//zaM
f/tryH9iXHoypBLxIUydxlG499NXguAnXwWUeyBLqUQQD4xOLewHxd/+yoOfBOcY38EpZSHqJ/zQ
YKafv+T95MHYgn+8ALgfxev97/v6zY355436Szs1N6ZsxwGf499OfA6E+Jx/mGdtBqZF8RNC7s6M
AhRTihCEd0lsc8A40f6MW+q/QaAKcA7C+aACZIYRmlEpGjZ+KQH3PRKqngoJoBPtWTfiBBqXodr5
mEYKIYXyi9sRXqga9nB/PombCLsNgNl1SUHr8HnBsJsXB3vEXUBCbC6RlCykMRMYzg6hfRfcbw4w
HmQjgMkuml6rs2Fe8ru881mHogS2jQgAuAeHEx2DKIcU0U+gku/O1MzzRxvwbAXyD3USCsMik9Cm
YjUx2a13Xq/W8ga6wxJVj7A1OOLeD7sUGQ66jQcP+vlkqoeqh6IxaB8q8AC3cCBsN7I17kxAmwzi
qu4hObd1JDavvSyg83iZvXw9U1KGF9zx8gBgwcV15wjUpgPGDbDSM9+zaWh3GOwxxxYTivYVK8wl
Jjkt5+ghihSYBKJggAPkviourd8ATGcj3HAQmW/TXtmFHyCPiiYEBSSYQP7YSy+PbAAuoIIe8bAq
BW9z7ZXec10Sc6jyXF4s/gKbhkWpPvrq3lqHCQNZPsVyohuGj6593AchRNJSXbaeWF6zE8FQ83W9
khXkan49rqBhiXzoAh+6dGXRC0CwMO+FR8KkCWb7NNZUnVmIF6BddKN/PCHQfdShBD0Cz1mwU8zs
GjGo/AsFK7Pztwk0nqm2202EaAk9YKCpJKj34PTSw12HSh8SohnZpXYIzQAhRIEtkVQYMgSLC54f
as+tHg8NyfOYYNIF+qtgTMxcyfMC6P6TD3wpmSV9gph4Pl9ZJS8d3D5P2Ty1Cd2QiY9oXaQh9J2F
QhCimXguMPZK4gKgqC4Qx9B4T9qUXhS6Qh58DzAEHsrQl9C0+nMRoW12wKMgcgV8rFAOITYpyByk
XPgwqNGNfBuLFu2fy1eUbM6UwOKD06wViWang7bmEhJzci4gIamBZ0895Ldr3wxJaR3lB4x8gJI6
12B2wMFkd+DS2263KZbh/WYgeIFVWHE9rQvIZYhjwVeMNffhCVQaEBTCohyMgQ27zBGq/wgkyIco
oG7m7jDlObuoe0UfytAjOCPbwKXeCHYoAtAn2V0PxaM/R/AQ8HFHrGZjTNBqEfykzc+8qvIgmy6U
OXOAfXdtHpy0ZEySW55DLsA5cgup+HnZOUsvQROMT3mou8uSDwHBhzSTjRXDrA+kOY17gSid5gD1
X5syJ/UlmVwBpYlrz+uZyjAxoBvAwuAWIUcXExl2yFoMABCsxQgSoiBfKBPtJWC4foSujt5JZTg2
JYvpPEUr0YqJNnRHT83qKLKOffhrmN1i8mrTJ2s38gd4NEcYFaEnYUnB1sBPM1jHADVlWX+N7D8G
ywq0fQq0c8crjOGcllfU35irFwCyioaR1DeFhqlxgm9+jnTpYHdZhsGfIKxS5nrjmCBvPHjDgL6d
1HNFDnuCm8yx8xpPRZN2iIXtdO1TsEB6cdiHc/YyBifjpw1dewZX8HZGRQAVyFguWKkaEsYbPFzr
Bbe+hQzCbJ1OKg/wQgSBRphYnC5g6mEmPwxzWZwLUL03I4iyy8yzkAzVrREsyqaZX6xzRRmUq5VO
2y4I3D4cGv+YEYwwjQakkF6pjPkXFGRRE9cN844DRA5JkyuTQveG5pIj1OUWjTNY+xBKmCMjMyAI
3QbleYBQ04smIP2TxWiwFesRkoWozNY7M/AvmH1R3nthszx3gWeRC+NymC8V4Yc5W9wvndn/xyWJ
F4a+f+qMfr8uuR4wi3v+yz3gGoMC5S//9c//haTqW/v2Y4nzj9f7pW5h0vsp5JA9Mg4dHiha9Ga/
1C2nr6gA/kOKUbwykKeW6de6RYqf4HWUNECXAa0EPyW3/Fq34Es+ypkQwzw9KfDT/n9St/DgVGb/
sxdG/CDOUYnX41JhL6GfB9l4HJIcHPnbF2LZk1z5WV+0t7pnr3VTN4lW4pwBTcXrnPMq89OhNu9y
Xe+zwDxOYElYQ8pYD/xiJpApFXAAzDscAzGEFntVl4/gST2o3BckT8MHpmbInOeTT3sw+XEK1/u1
r26xNlFleEffri9wN5y3QfawQqQXNVCjRZC4QxAER2xozPtcYf6q1piMp8bwQWh2jyT2FOLGw5wH
MDoh6Qmr2PvArng9jeJi4f4R0ckPxicPoKavM0irsaIOdqoPU0AOUN08N42GGht2iQWz65HEnZVx
U5n3nhO4dydUPaPDjGnZ9vA1lXBt0IyfubkeY6idXxB7iZ9Zqmci6hqBEE0HGVT5PWfLvQR6GPVM
gRseROJmqKJzYR4DBx1cNwXXEn87QOgCB/l4RwZygOZq5xr/cWBLHhehlfA48J2U2SHs8FIAmyDm
k+4+r8otgrP7LFyzDwik7mqGq4IILZhLQlxbbBFN2nCcDoGhO4yIPu1mI2Rf1WBhNCbzHiNhbmF5
V5G1EE6s9hE/20Qs8A+r5+NljdjVwYDPO+KvA+lfFWZuoBpdQFVoizj0wL7rGm89JHDKYbwXPCWy
YNGSQ0GGqUiIcRssSJ/tyYksXSm59mp6DsWTAaxt74ijrwrzFKNgkTZinKkIhd0dm7wHGkJOrx6k
W9+HLrgp8/IZaeIsHob2PYctD7aHnQ4VlH5B8w6nLNiYAHYezy9BldZQFmOuTh13gw4PUKg8hVpc
QFr/AjgMpb1/Be1CGAFW/pgK5LOY7R7FmgF2B5F1PZAyVWt4gDUoizpQ3InKSKq0vbOMHNhMn2aM
nqqYOirfPEIVBU/tdLny9o6ZALYt04ARXu95WIN2Jdt9CTFmlCNmZitHHBUgE6INEF/sQRWXIJXn
63w6ifgJIYcXF6MNLjAEb4uyoe0Sq/v3iuEO9/wcqqzbOcyQpw+LkCgOGe78ZPv3OQDUHbA00M0l
K0+3IAtuF4mTIYA9xgc0ToJZRbof90jSh1SdXRSjm+Npyq6FDgfQ2vqZ6HGPtxctMBVxNuxP5QnV
9YF26GCQbpJ19MVNXRo4fjG5+paBh4odxBsQKIcP4C9fw469jrBQdGPz81sDM/7QUvJRFRIlr3/s
CC6OdOxChsX3laoHJtg5GLA82Zw8g9TpgEmgd0O13FNLDko3hzXAU0Fk8b0g3R3ly4txwcfckmtn
xRlFzIJetxdtvGOl1hdwMu9Lx8+dgkToh03+1ybvx6bu5+zpf9kbleKYcYQTApQh9s4fsDloJUuV
I6PiC8KoaIKY+6+a1V0M+jBpOiQmL+0F5oTstqy9yMcB+NqcQOjzB7kmn9DKX3ZoFYYqVAxSAvY5
/A3ze521fU/xLpouFXlGoq5SBzuTFLLlC0C897prXhqWn3drdmZ6gQKy/EDL+AuA9R+d/Zfla4+Q
jI/xM9jwG3zid7/r9Lv+AWP8PwJJ4K7+/tEf9VP7Xv54vp9OyF+PdqZ+EiqEExJl+AmRAPDw69HO
5E8UoITnoRrg2Df/CUmon6hEfw/7cch8H4gGQOj/Pdp/ohS5+iFy+iH9O8Ec/8nR/i/PDRMU5akQ
QsLLJGCs/O3Ti+EntJDMNcetXLxI5F9IX60pAAvEXIbro5MBrHH6opqPHcWEMB+MLBIyuqs11H8w
pue38DPogNM7AdTC4QkEO/B5oNc0FBgAD8/BsavcEX1Xhm1Pls8KW8cfLdkTIvnjkj39KlxDLrBk
JeAgXPgfl6wdtKBFMzXHkWboXtqUL/wCKaPiIPqC7boMFg0YkesrwvI+3kqzAnWs9W7jABrYNIS/
rBk8xv8eGPpt1tLPHx3DPULcV2BMwKhOX/9hC/FDYlaIYGBOMS5McxV+hQiqTPtOHgsPfjI4lIpk
pN6XHx7Sf7N1nT7mp8vwm1+L8vbHX0u8SrDVrvXRgR2DTh3iP1YNImZB8AfQ8L+5tz/+Jv9TqNTE
1qKuelYfi8J9h34D6cQzIOjNf6vLP/xU9MTQ/PNz4SlG0xtQ7+eLidv7ORE/68OeDpAlHEmdwZjp
V37iZFYn8DpGXa8eAbbsm5B99NkRGRZpXp11heQpBoV+5ZDN7RvQuQoKuKBj6QQRJOTiIDH39Viu
MFi1yLaAXAO1Hk+63MJXvJoEzl9zxxRnNxPmoEVgV78Du7+2ECBGRrOvGW4+7qBBB8cORTF/qcDt
7wZv+KJPJx+EGEuK+StzwlTgorDMnrFBzLfIBohUCEG3hm41WXhwBRiDp6iXzGM/Iswmmub2mQ/k
ap20OVtF8UCh4N8pPT+RGW7NtfRTpOPcMyi6URXlxSWMDJfhIvewG09RBjQa3aWDp7s6+z/UnceS
5DqWbb+IZSQIquFzd9JDi1QRmRNaSmqtQH59L89qs85g31vXGrNnVoMaVKIYcBzIvdfmtTUCIOez
xbQwpCnMb31CIWLj++iW6eXkWy1hgzf+PYvxLery4hFhZtjbox9xQTgcprQ7yB4hB0bDaMjGn1xC
/egstXKxRD4WrA3qaztORvrZ3zygClPULCZnfeTnva1CP2s/Igh8tWrAya60Dol5bobvrlhwaxlZ
fMWVV3M9NS37Z3Nor9QQXA0XB67MXud1fMRC9LMgyQb/hNucfW5riIRfESmwNedul4uNabpq68zn
UG9/ZPt9ZqB8M+LUOAwdXsip5GiB3zXpuPMYu/M2bFy5TWxXK26BDr2LzZZN4qs5xuZ5HqgXYjxQ
Jw/gUDi7ve+ROQFk6B6GBFuGzxtlOBcjZskhfhLOhrZW8j9o3E+exbgI1qkKzazyP40T3jmx5l9E
Y6Lt5I4GuReq4KBlzgF5daLTsWDOaKICFCs3yndcEDr+J0NcXlbd4KXIl4/OZinuaLk0XiunPOX2
cKxnEpYCNnutp642G42ly21nDsO4M1VYd9e5131XebgG/mEq0GpbJscJ7nI8gpzHNLVPRjregLGz
2Otmt6iIEjaQ5JD4yzusYM8qxSU0Dd5jNfjPPjeDCHgNJFajoGqqcBuzdxvyjVVly8lU5RXi008u
NE4MTzfMzgAVkMl0U6hyJH797WCxMa6vE/UjScVdKdQRxdMZq1w7wVM1iB6pv5lyOzlzf+3H/b0g
LWUtv+Dvx183HmbTuEosdus1RgwZQgE54KNBHm8elPeqrMsM0ISii2+gwR7Xcgox8PhK4JJpXxTT
q28iyqL8kuYJvYdr4VJ3b0h4ONvoEox738GyinxNFg9TWd+1+JXd9CGZzon/LgFPZfdbaG4nc+Su
Wn3h4mka+euK6W7qHot2RhuqIKx9cfz1q0y/ttMPYx2OE95II8fz9GM0zLC0nhLr4wZ3q1InhcXC
FE/ELvNf1TEwgDlh5E5+5DW3yOkvtXn4XaJ2/IHk7ITZdquM21HMkd/eqOpdbSPZD6xwmQ8zBA7k
cEekjdIdH+reCW3DOylOqwavEDCKI2G7oRG8ptOXUp0wDHIjiZ2o8I/ZC90bDOqdkhfCKi/uy0NL
vktcyhDx1iFFv9uAn0rLaw42Bv5aYd5KFPRxwVGzkzeZGRAM1N7kNglrCUN4rqIGy8jUpEBUvjvV
Fq62xzA6c1w9gVmI/Cp9FPN85F4rdJfgNPZTeOnLimSbjL0zVKmjQPpSVWSKSqT8lGnQ1SjsI7sS
75wOv2vyvvUaJO7+yW0v6glxUnYadd0ctet8HMrkUMevFfLpaQu3AJ4xYCi8CDcrDhkrExAT3COq
mVtffM362ymDtpEZhykw78bUuupM/OIx/oVa3ou0/NzzEIBHJHTMu7Xqz47J2dvtIeFkR4PzW41n
H4ro0BtXUKSOnfGEoN6R7ruLkmAxCyBvIhTbFMmlw6r3lRhNF0Mpc8p9jc3TlY+5+GKhzakqi1bu
RVO8y7P0Iei/LvVjUpMDlHBY9qPA7U9gxWDY4V7HZ+iY2Qk3wNGLH0Cpn0VlOnBXHPty0x/zKMJn
d04ZnNng8oPlTnCy+/IK7Ob1Apg6aqzsS91fwBc4eHAG2EPUlgNGqMR/NZPEPVajteJvXCPExNz5
Y7ebmDS21bIiVV1UJcmvDtv+kqTbDTiv90omwW180Rc1ZVGBzuN5YibIzP9li/mpt7jEcc+GTPxT
ZvS3jWkc1EgG9lKlp9kof8YbE1DeA0dwlltEbT+aubeusIg8Y9q6A+p5ZwGbC0czOf/nrRIur/+1
qcCbJAPb9UA/BNaeH51ZgwN1IzCuxs44LUQHAkm7Qn9fv7+QK8Mi3W6LacxPPW+MxZEdiiOBvpjm
beAu3dmSWXW7qm5pDiO4IThpE5DD67kcImtAAZyhwg3yryv34ohBYZD8iLdOuief2YdD9Kdq9uwP
neG+oJdKw4C6tdofbenjGMrZF3CtkX9QI9pbEg3VQwxdCKeEuJf5dbAa2S9kzt6TO23VV3rH6z5v
7WNvzGE2NscGWeOhAlgAOg5XHVyXO6TMVpa8JHbQHxPu9NPgwcCBN1vm3SK9/pBbXdhuwctWF1C9
EpZT3n8wnXxCH3Vs5una9cb4WwOWZkWf/t6y1HhLskP35Ff834yr5T6lXZ/fr4jTjubsM4eQ3gi/
qF+/pWvevGRrEwF7ux+H8UHYXvE8ur4BrK56XZwY7M+C7RexB+8iaLKbLbjEKalDAr3BXGZUxlvz
TfgYnEFMPsVe+3GxU8mtTQ8KLeexAyJJRqg6D6XM8GJ9FAGaamzikHKWtOeSBfdwPQXxrdfX3cHx
CX87tEGxHaumY92dSzOCRP8lRy4HzgDwNK+EhnM0loWlRAw39WSuz81ovTQCO/PUmzc9ItJ7o98Y
r37y4KHi5BUp+OEBiuQ9q8Id3IEix3DpQnZgW1LVWXMOltW/YeMlL+wmiCu9kfAUwIzMFMLcFHTi
umlm8AV2/ziUM/dBNaAKHDB50D4wD96pzfm4btZNbUqYU1kRrlX1xfbwOKTjKzxEeRy2FfvYig/J
HinrQojunJjddLLYtN6DUCph3fHUgyqh/xILh+eZQFn8AgotI7/kZjyXwTJ9H1HWvq/t4EVW5BRi
PmSjLV+TAL87QIInEvnulMN1UF3OXyGagHYb2vxWNao/enP8uCFmlhXbEEAlB1GQQzFx15b25Xwh
xrATEciujJFYs8F7UWXPDsOeX/287OovSDfdFWVn05EXsRbBDWozyzsg5gXu6BugkGaJijpMhYPP
Yw26YHgGDQYWiRPe92IAznAQXrX8LAXy1alO32+tZTAUOgGtjxFjOl9z8yYvzlaXfieFNQtCL08+
TOPUfq1NaI+qfcTGcBhBbfHyVSRXOfjLQweqk79qktfO8KVemB+O62SvGO3H5qG3JvXiKetmBGP4
VFgrLI/O2k7tBt5uQllslLdFFzZ1kyCqXq9b5PE3dXw3rf6VKjkqGPLeMpxXiQYY+XLmYBOTvI2K
eelOvvwixry/54DErmlaQ4P357CU47Hs7mVf18fLgrYFsHDZFQybfxKUEYV9PfCaHTc3Q9DeXyQC
DetliamQa/2K2g+cX1YewXlEzjzLb/Z0NmBoHDHmzda3BjKVpQAbVvMBg5lQTVgr6+B0QCcXzCLW
C3iFDJrY3LTvG2TIRZleB9lTt63ofe3bYeueRM8dpXe3tC/dfOuu67FgFyHFV395MrHtlf4cBUR+
QO34WvCKWOElc6bv01LD5SnG89YZHzoKtp6Gu8TH9iZgXSTiW7bVNxiqsgOgreSyMgKTcVv3auis
Q5fax1yNFQ7AYLtqMrMLh0JGZsCNNiqvICtw8HJGKl+n5Wc13Noj2VJZXx6TbjwYzFyzOd0moImK
2g07d+FdEvBrT6r6ZU/FNvqE7OTQGtcdLApQXTl5pFV1O2bllZSfKss7xZmMJAb/yxOg0V38PmUe
uhcQybady/WDxxQx5Y9YgW559j8AqCjT7Jvt/5zUXV7nKzwzWZ7bOWuBy+QPvbo3YrZhqvNCOHrl
EVTQEyiW09Zu/r0aWFBRsfHIWv2EVGFfPC7LwVnsh762bmWfHn+vm/+n20D0BvxH7yrwz5vA/58k
TBZ3En9/X/j/+uQihKq//nllePkn/74yNBz7X5xueb7jnlq6ZnB59Pv3naHh2f9yHP9ypuOyznN/
K5z++z3QENa/MCJwg2RBTzTZW/DP/vvW0HC4UnQ8z+UZ07EDDrv/p2vDv1QR4ri/bJL+uKiSnJ/i
Bt9umJTTyxasCGw+/dERf3En9XctX+50/miZoF8AMRMtW67Hsz4Hpd7/h2u/v2t6d/mUERYEislm
+Qu8J9M2nkrLNvTa3lPL28kDZVGgEDcXe7tvHI6s8Vq6J61O2VPLY+75MVr5BRTEyGQrkWT9P9w8
/k2f8D78prub3MwVaQFFCCZ0vtmgP5xgPwQ6Qlx2zZfrwD9+TBEjtqpJrArbpUeujAbn5BryRa9T
LreafzTuram3SFcV4VQV7lVSj185QPma/XLprz8a3/whk51nlqE9dIeYvXDWJ1d6372TyYLeUj6R
FSWWH2QfX3n21mt3V5P8bC0iNhL2hmQQD2RiTd9tMCrq3zP5395R/91I2RVm7M+eD76sDCccO8g5
PxQs3npfvitMgru7xS3xSeT+pG6bfLLuY9/QYfI77l7V7oyenPqVboHW0YEAdhEVaX32XsQeu26s
vFzwQ6I+cFtu+qTBw6pe47vCzGbyRGXjFWHWdo8Ak5Mrp1Va2Yz0ya4uUTU1LVbcMuzXlfyLvkqu
h1wE/+Cc+JuRspewy1IWqpmHMnReOUHarWaP7Eoy9h3BGzTNLlAdkUpAYpKbluyeHtkVZQ1cs/Nq
RgkBAOc+4QBXcbbR/HLxdjKZC2vk1rQvw5nkKVhoWXyEYtlpdveuMDlyxFuysDj4QcmEwisCVxe9
5qfvShP6xLYkw8ZlQZJVJ54qweh446j36WL38OSKacLwRettfjdMH5pWJ8qKrdHuHU0KWeebsZZh
BsGzirmV7+v2Uaswxa4wXXvDVL7JPESjdd0UVfU1Rcf9D2+gf1M6YleYnQsPTS12HuauW3zpXZNb
H4A2daT37bslc6vMrMsINw3jIYu25WJatQx11mt8V58lzBoLETCBBmXZnGKnLq5md9RcI8SuQIFk
mBCtqvjU98jQ5XIU8w+9795VpwvfNsc8l4dYrIeDM8kfdqwVxMRA3NVmPW7kOSDrDzlEnirVfoHy
tuiVptiVphU7Ho6bLg+xynIx2w9XlYegTKtTrF1ljrM3rn3PhxdLclOBSOBisXjWa3tXnTOwB4BJ
fHhOs6YNsq6qnvSa3hVnja838EmHCHsPPTzEthuzV1qht47729Txx56wKNdU9gONVzyKOc6pl5pf
vStLNcihr1jPwAEtx1Qwebsed2N6XbIrywFe2Gq63FZYncFFX2pK7gPWj3qN76qyjDG2FxM3dtwQ
cvsQW8HqfPaapWn1dm+/RVd/9LlHhkOboqEO0208+sZL2tt6c+Hl1P3nDn/1DOjSNi03xnozJohL
qmH7oNctu9JsnTSfZm9LQ0yU3+DI3MVO2+ltlveihsZECq9SOw1nW7nvclN9BIEkdPylCHx3pRnD
AcKPNGVE0KT3tTFy7jGXQW9VNnfFia8BhG5WpZwGf/bJtV/rHagumuk/f8nBTksY0rQbLyYIM+Ok
pkJv+Jm7yqxx2CCaLFJQcOHCJXjga26szF1ZigTMz9phPjIzX53suv7MgTbVq3lzV5ZxW/DZGP95
2MHg4RsD+BwwslqD+/cD2R8lWRvcU2XAeEDTfg7SNkxTU287+FvP80fLoDLynLSClNGn/EPfWgHX
BVajObZ3RWnmpoNZi9bjpL2jgJ7h8AmtDkd/+XYIjv2SGATPAPtNvrIo84RK4I1m27uaLP2MMMeL
Tc0sxSUDY/w0JIGvVTtIiN5++DJnlRAJjV/03blzFo3e1sfZWx3hOXJ2gFVC3eDYCswFP2ChFbPr
IHZ9+9mIwCFezPQ32nL4FxWJN0lgLFrjEM3m29ZzCPmYxESKFGeGX7IkOfoTnHc69QPx723r8Hen
Wfm03pjLQ1ksP+EzuZpjRbxtG6wtNkISUsLe8OUBS2PIU2ystfI4wW7F5DF+mbuUpCjcTPnJt0yQ
zlWXapWn4+06fQwIlh6rkRJq4+kcF2sHex5ZiV6n74pf9MmUmCsd4xsgy9ont33VatjfVX4PLGdM
oEuGNqF+yMmC+ZlnaV+z9V3tG4to8yJtmLPA62M35G1baxPu+LvCTxo8N0VHy3lH0F9/VW6bXlf7
u+W4X+Ng6QJarozfaJRvauJ+TK+3d3XveeYKf4zpqljQiKSrUx8nVemgES6PK2+Lp+18u2yagcKc
AlK6NnwXga+5Qvi7qk+BbVep0dH4eJchO521NlXOb8fWH2umJ5ppnLcJE3Oz3rVleQ/PRa+vd+VO
HOMGGJWCJC+K9/5Ba/uAFf9tL9dyQeE99OxNfHXtWuOtHf9T+O7lh/of3S/PX9KTruN4u1oMurH2
0dRSixtyveXeXrNbrb7wdnUIssskCIjFrEvz/F1qDx9rhFKaM9+uFBXiqILIlUtHIx3174kw15s+
vF0pwpLyxl6yTMr1A0//dao36C6GhT933FBXjR6xa0qoiPV9JSILcarextjxdoVSJWUxQOGmNxoD
gLdo4pMPal7vd9ytjzZc1LXpahpP6varh7D7LnU2Y9CbnrxdyZSo7uY8oPmpgxI0p+o8AmrS/PZd
4QD6A83XsH91ir4jI6yZ3Mj2JkfpjfG9sC0xMZblScveocyfCTc75P56pdXte19DM3tpOQ+McGSL
V0CLUJ6Q3qDX6e6ufJBizR48On7T6uzJ9XFVrd6C4O7KZ81JmEGSwXxS+1cFXsQLOjeP9PpkV0Og
ufLBRQZP/Ido1wja6gpiNieXWq9f9k/SJpNKp7bWjYDxT8+O0SkCYj31pPX5+yfpzA9slI21Gy2T
7x7zefRfK1T1ej2/f5bu4earYirdiPhVojSK1H6au3HU2/vsn6W9qgpGlFFg1guBx9QsKqJ8HUOz
jnbbiJ6Ya07H/LC9IdGCltOPHB7bO61ud3ez4wSjwxZ4gkNpfbgEwFlKT2PwW0/y55xO2IKAhcpg
F8DzUju+xG8iq9b77N3ESOB0Zih012G5NCif7zFx6J2m3N2sWPpi5AqZ5aLwh6fSN6zITVfvpPXZ
zm5DQWA2kdb15IVzMM53E2Fadx1veHobLGe3qXBN/ArVuLlRluNM7mdZX68LaSx6376bFovaylmk
LwjBua0AoIzbdQw0WK/bnd3U6HntSIBCxgoEr/1oI04LUxe7vt637+dGw9/WJejdqAiG6apPNlTk
XK/oLaTOrkCJTTECBL1u5E9t9RA4yXbCbz1qfvuuQmsnzoCYJG4EVxsoro3hyUitfxrul/79iy3u
XngFu22uHYOpq8qb/Lu3qe0pH2xSzbouJ/0wc/UmYGdXsIgU1dhiWo28uLdu2TXhn8uSWLOudkXb
rKkgnrPhrwjc+rmTnX1dlEGhN9nsXZ1w320YWixNVT75UBncbrs3R8fQXD32w4ckHIP0SIYP5N6o
M3wLGhNwHK2hL3fDx4OF47sZq/bSpc+doaq7lkBTvbOXFG/37aXNzSFwbeqK0Pcbe7hEwZiu7oZj
N2Yc00LWn1BXDrFAHxwihH+lYBQ0O2Y3ZjJC4zuV0DFqnCr4zMD/JnZ9eov2XiUUmIPtNZeqrfx1
JDCyIcyKKBi92XKvFKrstSB1InaiZJrSs/JxTM2+WehdV+6hLBK9Xt5LZvoxL0Q0zDaIJllpDsi9
VihbuJCfUoNvh4OGdXWpbifX0ROtAZV5OyLdgtyw3KsYM+DjrtgW+EQ+roXeHnsPu1Rb5w6Qbymm
jDQZuElgJGySObRKda8ZqmD0IHS62NCW+l1nOJLMXenqHZnsXalORQGrl9iKyBybH8WApcAecy3e
pePseZdJ5ZepuflONJWOe0rsYjqnhqGnhXX2vEt7IoS9cBXBlLWZfkGVbp9zr820nuScvWaokDn2
rsom/270YcnH0rsxVpt4S60fdS8dqlMDs60cOBt0E+wBH6dG6alKr1T34qGYlKbSqgMnEnlFKnkN
l9rf8lhvmtmrh2Yw27ktKFVZVMZ70A3qZLVk3Gh2za5WSXqWCr8N452n7du8ztTRrNSstysTu2VV
lMFYkd/hRl0G+h3GRBYZPhDA//yzXr7xL/ZNe/mQDxK+qRzhRqB8AHgP3XBLnuZ8XTSdr7epEbuK
VV5abXHLVCYtsb62hPY9E2q9/hMy+e/+gt3qSjA31JmJvwBCcP3Qx2QdcYnF4O+8Vmn+wrs1NiVC
hEHjOpHdKvc6SI3klWV8+f6ff4PLL/kXv8FeU1TPWU1GMXE0rj9lV62VeWciETQvf63daary8kyA
OnAwyvv5mTz4KgpmN9ZbSfZwH8yNNcApx4l8ggU5jMTeGV1AqXcDvFcWlU4xcdBh6KTScENJnmeI
mFvoVZa1q1vw9QQgyM2J8FkuYV3DRbALckT0ftVd3Tqmn7rDxkmQnIkK51QPuMppN73N9m9szR/P
GwRveh6RCsT0kD1wRK3oX3m+r/lUtVcXWWNMhHXOrs8cq/aHakkjX5J6/aDXM7uKHZ0inq2WXd8I
eScUxhJc9WPm6e1YrV2tzmZH0RnstvORzJeTkXv9zzZp4Pxqff1eZ6Q8tycej/aHdYWYAafDO8ez
NDTnmr3USBltUdc+9YocY3zxzSG720psrP/56y+3HH8x1+y1Rqho58y9jMrBLubkWPJGdgyCJnis
7Mw+xcWAO5jHxESvCPYSpJkXilzAlyHBASboIHGmN4uVP/3nP+ZvJs69ColD2+bXMRdF5CJ1B3FJ
Q7cIjQv1Wt8VsKtIRjJbNskrgoSPrOrgCoC/vtdr3X67wSdAQ61SsZ8asGTf8u43Rls/6skDnb0W
Cdt9X5AR50YuChnrWEMj647MQXas99K1lyRZPIuXCVNP1FVi+0Tuo/zVB77mJbq5q2GJRKudBa0j
3w9CX7SvmUOkg07Py70mqahtKJKOR+OzUu/nWlpAJJPyHwrsr8ekDPbLrSCOyTN8fldhjU+zsVpH
ryobreVW7mVJEHOM1KgHLwrGhQAiUnyb9yNVYGiNeVgSb0elgXWsNUUVRE4/BZChhjIyVjZTej2/
W3BzMEO+bJsgGgCMPUBGxTM9FN6rXuu7epWF49dp6geRT7rVyZi84GPSt4vWxR+ci7c9M5AP6FuT
HUSe7PLrdk0rgmzUrDWTgZp723odNxsgVTeI4q1AWeXY1fcUzOlPvZ7ZLbgrhoZgngT97hrrJ9Rm
Y3XIUYa+02t+V62ulxZBBsg6ApXTjSdnK12AOHGwat3Oyb2UyDHrQaVEUEUr7w73JDkSxmb2tt6Q
93cF69jTMoqavPUSWv+5M5f41Dj5qDfZ7OVEDUSURmJKjuxihI5TQWBqxzLQ6/m9pCgb7Izobjbz
PDaWt8uY2jdoU0a9cgWk+EbNUJX44ZKijyNQ41nokrj2QCqn1JOegep523yWxkHlp5fAucaEqmUb
+deqrsZvWoNyryvq7YGYIlEbUbagVXTnXETOzCObXuu7evVU0BCjRfJZGlTWR9duylO7AKXRa31X
r1tbAO0bKyOKq1WFk2/F52U0LM2fdVeuVW30+RCUcZQMZQl9aS2ePLuwv2t9+15rRK5ZoS4vSVFp
l4IgCqP7wPm/POq1vivWDSrl6E6rEc3drF6FAk0Ye+amdQsFWfrtiJReDlN/auOo3jYRLW3+kMVV
o3UJBZrgbeNxtZAT1SxxRPpBG0IAjg9qS1O9WWyvPIpnt26NgpRvOTttiKEgPxNmoqc9QkX29ttF
bBO7upF7OtakmV6TxNq9vyQlaM7Be21TUhF7UCa2EVleYaMmWZbWOoopM/UKag//zT3btzrJ91fm
6J64n45fbJllegW1VzcVzlSrIWWqmda+u03XNb+WifqnE9ulj//3iU3u0aCs04KgWIdZeJ3K60ve
6afCXap/Om5eht9fNL9XN7Utx8C1WSBbppOTXCLJTQJPnSkquhR0jtu43qZXvHu1E0pmv6ykMqJ1
8JYL1EbgXmoGzdZ3xZs1rllmCfHvqa0AXEugbD0XAHrbv73kKUOoFYB5TM7D4gDcviSKfGy4den1
Nvbubq1Ng2YdlW9253Gy4oj3oOUqbwfN2cHd1e9oCNlUXjOcm0tU7UTKRn3Ymmz7pTUr78U3cnLS
zMI5D5BT9acxdYZTlRLhodf6bq3N09VwM1EZZzmxu0ybcjl3uaNnG/sNkv5T3hOngREbthOfnbWG
OSpyw/0p5z7Ruo2CVfN25jRxNKQDiNOrQhhmfWpr3tzdoleao36vxJnBsgL4gsHhkQd6mMU83Y1t
keiNyr0ShzgkL4ME2F8N0ygNYnySFlJJWun5rqWzq9liqu2qmPzuCkxuf2x9ftUaGIrewNlrcUjL
cc24SJwr4myCM+KE9rkgOlbrblo6u4ptimlhXCrjKuval3Vx6p+ltwyftcb8XorT+3O+VFnVXs+2
LL84Vg7McKz/SRkKk+yvZ33HfjssiwmsnxRTe52uo53cOlxFxdbZG23bqe9WkU4EPOTVkJu3rd94
8r4A4OefhWWv8c+FALnL61+d91l6MIemnfJDamzGeG9Ir57ro1HAK40810jzb129wND0hKlW0g7W
yhU3aTMVbXW0N6DPUZ7NdvHNUHaL6WyT7mJ99i7/RLGBzLrtnavWvgTtFmTVvZd6eX3jwDFMPk/1
1IEsa5tB9WQeEEXSHouVzPj8wB8RJ98MsVhJfChM0eQ/jMUY4cgSV6SSj/GaLh2gV2mkDLpm7ePH
xpK5uqtGtbn9cbBm0rssWRXxu3aGgHHf8Ci8GUS2tWv+zuumwpoPiyJH3SO1aXX6T2Xfl+kZy0Hd
Xgf+5DuHZJyruTnNZllW/P3ptHXXWy8DPAOmkXavoi3t+sEnzbIj9aKHOnvXBLMgSWRZlO//qGRr
dQ9e6nTmazWWszBPs1VlnL4aODkeOHKRJqD/YEsX63Q902bXnYbOl9a3DRAapOnF7/KsPa62IrX7
gCCaFF34i2wVib334rkFY7/EzUO+1qPz3ANrpAXS7Q0BRo0HZgfOPVF7zmM+1EX+EIhthlDM2aTl
D4pls0bjYHHu3Hw/K59zVbWLOLHAN9s5dVZnuB8muyRsJAO+Nb/fAkeQ4DEGnpsAjVRb0l6lpuUY
nyt7XMkNzpDOeelhVlVN4JXpKAfy2ui3yzCdEO3Z/XLE77fa9u2alzPXaqa1jiR9qNpz8jPIqjIZ
jt02GA4vLaTfuBnpfYFsv872sCwfp0z46ccudjpyPfwWmA6BGq5QkBgMO7HTa3dqHPdLNogy/zWa
nrHlESr1jegq0sr5Z5fIkVxd5Yq/yjqvVTyUBik64L7JBq8JjHbCOkALRk0szeT/MocktfNDlncx
xsfOn2rj1djGyclhE2/29h0c+mr8INiIiCBMFBAX07wNqtBul07Vt/VaXArM68YU0mG/NgEM47qZ
A3UrMxKz+ig3PXckjT1IR5vg8MlO4/rk+RmwRtB+4/SOLLQ1G05jM8YEE07JZ1f1jRfmw+h3pNmY
DPO+I/TluzXQRz86IojIR97qylqBYtaVd4dDfhDv/I7HVItgnqF8rlw3u1mswnyCXlnKH80yN8UR
ftj2XWxDfrLl6sEUspINsqEFjDlxXVueEy9IvY3sHpV28b0qm7G4W8Zilct0VDIOiuR1IhaxKe7l
lgYiuwGVozJSUiBKpi8Ds4Nswj5XHqBhEbtLc1PmyTp3J/R+Sd6dZLm6ywux8sP207DjpP84zF4b
XCjd3FCbh8mW4/acWjHL8alkZbDqY7l4l6xvZg9wgAfyZZOsjWZEAr248kywte4ZH6U7xGQoxar7
hTeshYRK2g0BdejTob74h1GuvpgP3pTn3WdyL5FGRIrNXBkcwRMVM8E4dTAlAYB22Zl0+wo/69Vh
Kg3e9aJe3M/2aowJZNS56iXftsyL/FWOvd08Z+ngd6+qqRoLAKWS7fQQm7lQX5dkJqINFqrZZucy
hvcN3qprwVAdzCmtMitaEtdDg0CIn10I4iksc7YOpaw7ez71fmwjUiiFMVivxEKuZujJwpW/JoND
WHlNrFTQlJFX8IoQWaYY+oduzqe6ORSZmreIfBXpvU/BPpjf+FmnJT74INczQKH4gQIQ/yO5EkRU
IXjh33i1Wr7ldtMnjOZcmRYBl0mtxHQuunYEJUr2t5s8uqkNHFuMzkYscSZH1gvPvcBvjW6Jf6xF
OafPhVcu02MTd4440zeJ/F76kjxMPBmOn3xkoZ9IaSQMtErmQzpU9XLtd3IjGJwY00sUHo9PPLAf
Qe3XYjl6UzklHyUBBuOV2YtheR3KRdbGsXOytFhCEkS7cTm2izLn56ljnrkf8rS8UH/MzDpapCxA
0Cy3wK8OQ9NYz14qR7KxyjWDIdnKRZUvRjy5W/PM3j7nCaPHEJy3t6vXbl64WEOrbnlGNBzzQEbe
MJ3RJFuSXCbuxkr/UJnNWn1zSiUzwp2CdOFyEjKwJPSJoPdxLEA/JOlj7k09UzapHPIrZLOyrk7b
nI8WaYOV17fuoRa08TL4XjA8VkWRN/U5NfO08M+1Nfe+GVqJZWS3ogGlvj4u/lwIuKXDKpLt3t42
fqtDZ41ljzphXE349o0geL46kS7pgUvt2svh+jButtE+t6M/ePkBY+YqunBbuOSDadw7Se0/lt2S
fI6N5hILqvpRqJ8Wf/sWX2i0+fxDLkuA4k0NFsDu0gDVeyWFv9ikupvxQoD9Oi7+O3OyMCYkAUxo
UqjKlSP9r4zEtLWDvb1twUdmQJOoy1lmgRGZgrBM99y77UwSQV2nYv22dlvb38aiWOHWdt62fKjL
bZjvpbk2o3kcuyJzbPYWG5MAeFnqcUs/qmVggBzFMHpWf7Qde8wawP2iUp+Y1XPjy+StnoC+LSpE
EP9F3pntyI1j3fpV/hdQgZQ4iMDBuZAUY2ZGRs7OvCHSQ2kWNVAD9fT/Cneh286uLqP66gDn0rAd
ERpI7mHt9aWFCrJvBfD0/WMfjoFJd8wEWUjjrhKduuakC2EPPo6mnAaY+LYm37tmuVjBq4k27RR1
Hnan+9mTE7ZkxjrWnAMxi/Gg1WLF3UpKMqUXZBdfC5i927QZ4h73JIwAZQkgIUFICuJrmaUGM0sS
2N/qQTUGR3lkeMbtm7fMU/qtLTQbWgx71PPo4IM/iOJVle2FA+XNVRG80An4ryzqeoMEBsCwcQXR
DVyDGh5jwwqeONabQ0DIo6lirrjiYgJEF53fQD0AE9pV4A4wn3YowooO1IAL8AefJ9a0bI8h07x4
rtaRN1+kn8NPPmJNsNAuqlRPxReQo3AMRH4uKtjsu1T3KUZ9PcQ+0dJy3R3qISs0AL0BpNPPQ9Xl
pIzyiWQebqCwFq+WBuIj3fEccSxgXPAELbAPTtyjGF6AwcyICKpHWhyB/dVq8FfGAXewdAu9RszB
wuegwt64beGZDI+yZoX/3CeQ3cpyu3T+DMIsG+pAv9YrwLB3+Ckcm5weK1jhzgRcybOoGTCjCrI/
Gsm6GU3sKdg9w2gbxn763oB73B+A66387crwfBBwT0Y9WZktPSYeh9S96lX25Ri5zAtqC5NeYtiN
t2JN3BGg1osA6Am1AkabpwKwQGyxlVW4fGfSAhb5y9TUDUISlrNyE6ghld+GEtZrbdQSrvDv6wLd
2z2vcUq9rE5LeVwKAAQ/gUq6sC+rwQ27K3vLp9vM1MF0WqCayY7QWUnM8iF9nsOjBXjO/k7btZk2
hCjJx2gawRLe6ykoxk9lC0+PhwCKx+x+mr1gNJHBnLJ7LvOh7Pbox2YzBQ5EgAjXE/RMv651SBu6
CfppEXPko0k4P5Yw9EZAP6Vzyw+uK+Zc7uu0qDB3mmfeCPKeBgbjGx3LguN8LdP6ecYmgvuDilzO
cQ8WT+MpYD133dWy1tX6TqAMvHNItfi1HD14pE92JOfFjJisCHJYWT/leV7AcxoZUs9vvFKV5asP
66ritkQRwt/2Bdbhezp0WJNxybXiGD2iKsCAJmXfJm08dQdmXb8geZoBqN43BC5ABzShQ/toKkAa
PjvVh7h8bPWlu5VzU9VYbcDFNDep5wpwW9Nsbj4FC8JIMIyFJIeiTdvuuifZEuymMS/LR87brC7h
8uz8el+1zAD9hpjueYTUq70d9TSVu6GwHpCsE2lC7zFruxQsmMrO4w4nXwcwCtR5NMKxKPFW0gKO
yMROBbnu2ajVc9M2FcOeHfI2ofkYtk8LcLbVAXd5xSIYVmkxMjYCOT3decNsUXoeS90Um4l3XplM
4WTlvZcOC9CYU8rkvljnqsKg2aKqU1Ct5Qp38hW7z+Oi3MJj0/SjwWmTalAQRTGMV4TMmbiHSWA9
lbFuwIFONyENR3aPMhwftsUyldgJgXYMii1bJSe7dqgB0CXtMKVDggllNm/gApE11wg+JVDSYUrF
ph6AIN4WAVbosV4boTecrQWSXZnT7loDSHtxOh1NXl7lNZsrCE3oXNoDcXaEMzjy3eo0Qdk1HMZs
RY9VZJUBIXvELxR72aS5OC08DIPrmqAlkgBwXrT4sZhxksCJhSu50r0ozZdU1OHwaZS0o7e0QhSN
BA5zOOI2bYH+3vSgq07XYoYz94HpzmLPp+NEDjnr6XKN8VTYW0SisEy9lSZvl22YrxNg4VjFcHUo
Vtrt+gBJza2YBtYitAoLmQF84vuqvqnKxl9Pk8CNbirghxbiFwfuUuatCbSCeZPH2nNSwdLTF14Q
/XdFjg+FPV6DCGkKlh4WnIiwhgE9ABIb9I3f/rvP/9BGgz891tXUZ4dqAaAb7XVyKhtQr/67T/9Q
2fNrO0rESSsQWdkAm3jaPbqw1Xf/1ad/HFKVgCF1TWBm+KLn9AiCSvFyiZh/8dsvbL0/q/p/nFJN
ZwqyAiAPh8pUWfsd7gIzSMouxC8InTCfBafINLHC9/DauxoiSQLD7m+5KpFrFSblpxwvEhAzPkKv
dYlZq3qgGljvQMYBWbzwEjbWIf7B0LJU7/zOAHJelK0vQRiFgPbGU7IZjumU0wyv9YCeGFkd6K9/
ff/+Q1vj3wZlJWLFFPjqg5JIH7ZTr+yyHzSdfzfE0jIp4dDyq17wf+jQfBybXboy8CbQTw8TTPW8
Y5Ub5fEkyCkxiTIryjAR1yvjCaoJHqzwM6hLAIVBTgb4kudW4iKcGPOwodx6/Xap9NDvVR34/FpM
2itjwNCXedwwW3rgbcuur5rhlPuVQEBmLSi4FlbMw9D2t1AjzuMJTjEZkochC7vjRbxmvETqEln1
Ji+8EUSyajEw2vf7zM3YMbHv+LtSpP6ym9Kezo812JXUiyoxASACjpGG2xeyWeTvbtcB4ohCTLem
QxYT7TqT+DMsjTZ16i3DdGThoqZTHYoUZmPlPMxNnnx/pH/LMv8/ojF/8sO/nb71duy//c/Nezv8
z3Zsvr4jKG8+Ou3/P4jTZNhN/rM9fvxefzZf8/cf3fEv/+MPoCaRvwHgLjhkfyjBiIui5Q+gJvF/
CwKgMeHjC80JTO7/ycoGalMg7lYwwlYAo4UXt4A/rPEp+Y0RRaTiHFQfAV3x3wFqfp9X+FejESJk
KDCB5VYATEpQJj92unzgG1ac1XZf9kV60FI0qB4PA1RyK7/qEJydm5mnB1nO1R61AH4lCxPeDbYI
HxZdgHMHgO6581J/wwkfvsD1xtt3EgllaYd0jvJqKDad6vkdiqlIzpfpcZWMbceeVb/aPX+unn+/
FHnBlsLthuOKPrYvxkmNdd5lw75TU/416KHmdNSYQzCPxWauZrupclfCz8rxqwBX/clwLWBXJuQd
D9Z8tzhCT2ASmlNYB3uW9t2+9Yf2NUPuvsm1t+LIzvP9dyQJQ/3kdYZY9Eu48HxnCmEOQN4vdwSh
yS9aGt/V4x+ekeQ+MJYKrxD2mQ8n89ibjhSp7Pe9RJav7VK/E1cum3ahZu8WZw7aJ/0OOo8ctLMh
2xaTACQS4dRRiDnfjUU6/kpv/e83m7MQ7wujgK1f+qs4yn5QvFdkROEro8NeXr6hV6pIUt0ON7Oa
kToJWKGUeZPtflhX539c8o/w4j/5Us4FPBuQs6Cq9VHsbWHEbKXX2n2NB/2a29ZDOXsFsCmmthPn
0jXj3pvhIvWLY+vPvlcEWMNgsFIw6tXPF6uLBfWSFd/bmQpvNl/NcfbMU7H0eDuQV77lXvWLSIMG
3113//XYQ8Y4BXxLQcglwcxEEe/nbxUt6oNqrWaErcvRsHLo4zBNydHlmf0KdlfwRfaavqJnYKAE
IXqXTX772PcsuyZAZoqktjjLAjqzcQc3I/EEszU/MvmoXbQWuep3bYtHnKzemodPU2aKmKf58pCj
OHYErebLILLlqskEQO9ZX0JJKPp9t0hdQTFKhhdkM5GF19ph6Su3y4usedQsXDdBYee3yklzOcXk
e4XIum8hXihrhpw9GPz02SLYAHuznvi137ThI7EdkPEWLUcQI2U4gATfthvU8IMj5EqXPwepWaLA
hC5PUvj7AxXJl53BfnYVcl69Y9UxVOqVTUCVnuzBwl7B21dumt88vxx4EhLWAx5Xy+6+oXXzTjMP
xum4gQuL8wZIz8ig3nOrJsAm+3GxtygS20evDYJI4EW+8uAWth1QrYxcisqVrhcftqlaHpFOVlck
WzGGVwMVvMQ5wrSvRnZkqxvQdYZsnopN67d7rXX/UpL+E+sEZseQNOao4ORtfdeFLnvRQC8+Vv4Q
XhkUm/dNEVRLFA5YuUHWo2gIrufdNGbzAK6Xk0NMcBcGSi+80BJdPmSo39AsaW9Y1lU7N8sgXkc8
f1kP/rFhjb0d8kbbqEaRB2V4U6BcuXKj4wX092OKus1XQL3Yo/ZqfqUwhJYMy+ISmfVehD2yBBWc
pfPGpohMx4yWj6hnoNOoBgE+vQ4VislN8AazBR/UNfAIZe5vYFogN2vvnSdB7N5643qTL+mumSQ/
N9zaqGGTO/qsQxXfDEdvQfpdCgxYdF8V2pVblVa3QYCNdy2AGJhQH49G9DfuCTc1Bn3tl8GsDFct
w2T054cAbbZ0eyEcSBwBfVS6snkMfZU+wCInO1NAMvbImaebZmyXLGrzzI/VasMEjznbypoZoMMy
PWpQMNmw7Uvt7ljhM1Bsx+VswBzb4hnZR5F5MtxIPIwxUrVZcjxLrEEUjC70VuX0IR2F3XjZGsbd
0PoAQpZFGnO/Q2FnWb0HuZLg81KAzufJC0Jz8OZbGGCBdNsuYyJbsOLGtHW7oAcRfqc8jGg0upVb
nw75rUB7csez5qtGlzHxy0xvLjX9Wwdo21vjQ3SGzHsC6hHo674lFxqnc9/k4IrYjuVbrjqNqt7Z
antggyExegMv6ITcDp337C+hSxAxjonGFNZjXfXdsWg6+4B0AqDHrPnSgVm2JzUOpH1fIWWPWqey
b1OVdrcjRlUQWweZfwOWI3iUFNXufTDKPNKNibuwCKNmyI+u0ShHtOW2aptzQWVwoKGHnlxer8sD
ABX+ZukGrJ5hEgnicUyh+kX1qZtU7mKBtTlErajRbhkWzKhGsDYkeeyn1kumYEZK3/uoVKMkSocN
dj0T167J9kg0l3v045AhjSFsZh1atpKMUN8wcMoK+ATlEdrBx37UIrimAVtfFlqIeGD55wkZ2Hni
YS320xAQfKrlRztnV76PifmYdmEWeXlKUHap1Gmihb0b8qpJSKjT22a0gO6ly3Fp+FPjp8s5WL1r
3+vZdoAG4nYm3XJEn/6znT4xT4fxSNlV6S4ujSEz+e9p6T2ipBnsEBuIXVjwFc0hzuMah22Sdu1t
OwN5uHaGP2IaUm/Y2Pix36ynUBo8AUxQb310qncUp9YXZ0x9K4KxicBlyuJJ67Kpo3qs4GJJCW8K
2K8JudUI/vYhegSw+qadPZXhmiaqT3tv18qAHPOABWnMEIWhymc6YMsAcbYRQS/lfsElPpFWG/Qq
TblnXqPiig4Rur3yCvsaZmYBJwWrrUHfKUTDLCp7UKP74OIGWofmpYPVw51WAxqvHKjVFRUwG4Ww
QrlnPZEJh77vkE1Y9KPehCjcHGfjhmsKW5qdXWt2Wo12u8GnR2PXl9qNj/DEASjdNUdbrjiF1npE
E36pc5OAUn0IUkCLC97laMPmJBbNbPE4YOk2WDO/4izxEtE576BQNY8sbdyN1wBNGPT+uQV3Tg/F
cz5md7X1pN2EfZ2dwrJJdzX1+T4b4ftYKHpfDKRDycZWW9fh3IornJ4YG7GoS3l4SgsMf2XEkbVu
Uk/TLxXcmOI8yIf7kHj1PQLWJyBkeeLlpd6la8rv/FWhFSgHFPNtH26asAOwuJ/aAwbr1HUxdfUu
w8wzykoakNdMICPFxckgQCO39J/TujnMXomG5asqZsCrGmybQfd7Poc8EatOGxQfUKxu7VXqlt9H
nd9hVPsGLTfAYyQqj6EOw5gH3vi5nvEq2ErY3YXPdF4v25EbP8+t9g4Auk2bcTgyjMeg0RJ+hm1v
mgRTNx8CLxfHTHT8CtvtfNWOdNx0477jv2t0tM9GdNMj/PyXpLAwV71IR8DI6y7N8CaPUOkHRmQI
7gg0P59QVjCYKxTITzJOYozpFfCr7da4K2Fuh15eXGIePEJLYkXpOfV2DYrZ+zxTIFN66tyG3if0
QnciW9/DaiquOoYzfIJN/FABvadCGd7l1dht00VJSAJ8mwhlKDh8Mpvf7Dj7m1a3Mxwb5FNe9o/o
7id+279Lf0JEsq5fAZV6aNYwvQvTKlbS5zddZwZUYv1YGwoMZmi6m7rvRYKOcxp3tMIHlCuQjjlV
+zWVe7VqETFUt+KU03qftYAG1BiveyeVtltNIF/TKgQuehbPAS1fcXNjIwvxjJEBNFQQI6HFDJhx
Xfmx7FyBrXW2N0zn7ymiq3io2wuri9yXgj+hgUY2mlbDreCe2TqyvFjYX0Taz24HOkMB0It+l4v2
9ymlW9X2LO7Rf/B0i5JwAf7qBJIwgqwqxCnqHwaBajThxyLMP8GX6q5nywwYK4CoUs4sQg+p3sI/
99WCT0i9LMQ9SHm8CpPkLTqDwmwzIZctEFdb/OaXcHI36EEeGVb6DvBLea2rVOz9WtgkV+58acJe
QxODmrQw6g3C+odBDejZVzppjXztvfYFRVW5z/pB3fmqRScyRWmF02cqMlCAwEXtp5w9GbL4STbZ
dbuiz4sllDUxKwnYpkPdo9/qpoMaZXZVAa+0MWG6POsODEwU12LKi8eVQvQC1i9ebIkK2wUgPLfq
65hBmjCTHr6O/mdfeeTKC1R50mHj75RcDpA8rDdFD/J3WbXA0AOOmx57gCT3wpW3Bun41eQWdsct
vdW9LXaZyx8UIvpotZLdt3j4hzH3up0PGy1Rz+dcf5YlYOZYAdvSlDqBYb5MMqLTJAyRBmBGC6/Y
mrs7r0eTE0lGhj4DmjdLKqF8shtFPPBhA3vwSbPFwXpTLYOLPRocxzAPd7T9wgAifUw1AqK5qItz
ObEpbgdzzhYDQD2C4qHJ3zvcmCRlWIUdqG0jEo5NM6F/jdGe/E3Amsgr+j5p+3VoMB2JAYvO/b6o
7KrPni1yhpRnO/SO7BBDgKE2k5hOazaGcdtCaDG122ZuvzXNmc5QcyqRb4FR748jpAGxyWwBDdMi
ro24xjCE2M2o+j1gBB8l7oGOp7JXG7UsKWAtKMOjJZNlO1JDz8Qzmm6NquZ3VgwMv8oGMd5s75QJ
+M1hkPAALdxmQLwSNXOjHhBRzIBximSkfX7fqB7I5LktzWvjD/WurcFA9l1NCih9zXoofAHEEujv
pXRRNgZQJnULfUb1IV4k2fqzrTd8IKCFBkcJ4c0n2tdXuZrFPg+w3AfEMA2BZ1+vxoN0O9k80TDb
p/ozH13CupXEOHlZQqg7telSXwJ6EfdBT6PGsUNXIoTzdoWBSg8ipzPcRqNJifbYr1eoIz9BlrSb
BfJBb3pyAAvT1T9OXOCMlNmjV9hw29bjjqPYyCgPd5owNIDndY7Qmvb8KO0AQi0rqNgr04RoGM6+
2qSBCOOi6A3yhK6+nWrQn102nYbiXs/Y9tI5gRNp4gHV7qu9U9UXlEqTeUKnUAcPs+qeV9SybXhE
p7YAoTu/zey9X7TJuLy3DBeC6XVg1pd0RR/qYagWRGvuCqo90EMzlHQBLAZwYAtw4zP2zj6e6bEs
BB4H31tVH5DMJpw9dXBdjDKRIvQNzzp/mkpwfNaJQY7W3wctdp66P3hq2tHiEYvMT7r6Ze2lOeQu
eE9ZdhLsaDrA1sL2DfPKdB8Gr23B0Y3vy51g54WYPTQW/ddhHIaXqW7ESaf6wAoaxnYtk3Au2gd0
+h+w/YGk3mQrO0idAptFFK9wiocOyYYdbZSOsvaj0C+xMSjUrFaAicesbH/PawkCq9M3kJcg8enJ
FqDN5akaIENhxiREFglZZrRGx3BsI8/vVqhdAHUonRdcc6XlHaY1ofyD2EzFqCgjf4Gc/Hp2afY1
ZE0FzDD1Dhls+q5d0ySY+K6PEFcuXjwItiYZiK2JhFIQ3SnEvku92NjUoG4XEi1ywubbhpHwNu3K
OYGi6iufPRrD0wriybWZ4cET6MSOT8M6iL2ufSQrPboeDNnGKyRDOZYzGjvRpZf0qaoCb0+1px7q
5VMnmXolJpsfO4FIQY8UNSjW27s2gLYSsE67JQVGIb3BVlEJ4VMYyxJwLE45uZobz8XFqG+DbEaQ
SKkv7/us5gcU3699pIZ3WPp9EvilinziFTGQAfaAUn56A/VKBYfb7A1Sk/WhVnNxcGu+3tUhMvYo
49x/59rB4W2FLT0ECpDTbnjv+V9yFCAgXUPNzOY7z4HTDvk75iQYn5WJ/BZqqVp3zQMhozj6ngOE
W5QORwag8hjZSPdYPmks9XBTLw7OjNAgnuUqXEzLYIihMMGOEZLilOZMXfnQ1+ypWA6z7ug1tN/t
fpRre5cDIAAg4DTnkSXCQq8ATdm7hRJ0lzcM2Y0oOBLkrikPHfLvbTl0b3QpWWSmrLvSgUuvA56K
Tc7b8ZsLB/XFb6clnoFSR8wHxDuLM9qwa+hryjWiUzNGvefmM0lp8bQwSEnQOXUIBXxDw0+5oQ1O
0JKX5yLAhD9Sl/bFNyt5dDVdsqToM/SnoXY6w32nfldNsybkIjyC1omd85JURyhUgojXUmq0FwMv
2Kq1znEa63mA7Yf3ABLQfCUH5SPxMIvaa9dOBDZKXJeJwd6c5PD92/pj7R9GrcOkqvPPsrcywfs4
nWBc9CKDXr7XyPOjMCjZN0JqONugzzydUKPWBA3bqTkg6qDQ++XNjHOvgpx+Jqx+r1BYGvJ13koo
G6I2KEGEILgdbxio8FVsAgrly4o0AeLdh97Mn3gN81QL//gsaGQahWM/xistId8x7fKSh016E4RF
sPVG/zHLXLA1wJC/6MAeK9QlN7j9z2mQ9psaqHaIhFXk9DRe1WQtoEtA9o54nR9G1+nqUE+2wzj1
XOw4XJD3wl/vxDKQDCUOercWw/PoK3VCROvueqoKIMq98n5C/re9+Caf1iJQuw6q0psqdVdl0zMI
jebmcEnHE+5WdouX9GK/CYvViz49PSsMKp8ozmfipIvbjPHPeIomnmT5hgw8gzgLSPUpWjCGdvJ6
P9ihTVqcYBdMIBzA/hjROev8BLreuJtceZNZO+yDfGzO/VR5955XsRecA93D3PhgGaY5itRuCDA2
NM0+TP8FKQDCNF6RfXWw1gsjOrD5ulWqvEXuDllDGLJvy0zmB4YB1iNYODZiygMMHIT7mOVduPe8
nlwTL9T3EAPKa1qWwZZwzpEoa2CmscvaOEW1b1sN5U29rhCOkgXxWhNKFCVx2lTdDuP37lCwdfmK
rqTdIG8oEfJg4uAt14j0pyalR2/NymfMhtmn7xX9yU32qVtn7zBnqn+xadaCqH7h51AznvgC1WkC
vphJUBPgVx4jUN45N73qpcyvGHPrFvnSjQ3r9nVcLT1BjlfnMXRYOq7Wmr+EBtR6NnveWS9evSEw
Z30VUoc3SKjhHELRv72mXuX6DR40JgVaGMR+gVwW9XjtQ7g2YO75ai5Dfu4WN0VANTWbDr6fR2c1
venytLmC+E6g3lSwt0FhLmzKimZDhoDNkUrh5QTfab2ltcU4bzW3r6VLwzvtweobUin/GhjgAcIu
baeTWqFBBn65Rml29TUUVHY19knZst5VPIeNli3IvKsbViOiHzP1zfOQQiD4qhB5Zu3JjWz+Ai2b
iWbhmhVrTN5nEGrvRk+0ZxdKtusa7/MCMibErybgV6i/BqfOQfINUwBwWv21LzYrz+Tv8FpaNgVt
5ybpCmLOMBIvb1pM4eJw98vPS4+VnEMGc9cO1D/Mg/A/046kB2+mfIMRkHW78IaeeIND2KmlffVq
/BHwY4bujh1PzoYsSevWPtkx19eDwTSAtNUTrOYsFC3WyVgTAhLCyKvwrsr8/KC7sdlx2eAmoZAH
rRP8kjdMN/U2x4w0g1qwRSEYqf7TWPCqh/x61eiqjCy9gadiHfe1xx7qAccthuHgR5M2E55y6Fcr
VHzBuFdDtcaYj5FfgOKjCn41tn1tnU7NGbRC4Ho8WcstmRp5p6WyFGX+pn1NXRtulj4I36Wifgf5
4GB2OmtUiL0b3m0M3ZET4AX2iS2okCfpQDGvwiyFrMdBtOczvskYdXshUB3BuY5wPlCzi0RakH8M
Gf6tDvfj/49Q+IvZ0V+0vXuD/v1PXW96+R9/tL3Vb4xJXygWKIGqxmVE84+2d/AbTCPQoEU3JKBM
MfrPtjcTv3Em8LeSgosh6GUy+I+2N/PR9g4o3gYRYpTk8lf/9/9AXpB+M380DocPf/6xkfizNkQS
H208gg9CU8+nyv/oAzFyoOFHLAmM7UCVb4TXJGGDSPmH+/En7crvtqD/6uD942swuoAmvxBChh+b
6xVmsyZIShGk5XS8F/5AnjtBPBKB2t3fj7JrCdZbfkkhbQNh7QQsXA/x/OK8OF8leclgm1BGGIUM
MdTiemEi4VfeFW9E/ZiVrqphD4hDOlIB4ScF4SaIj03l5ZEZl8JsAh+mvBELKKZ6QGd/mKu8eJ7K
chkvDSIQdTC/D1kwhopJxFJOEshIUQAraenFbCjD24tsePzFRPDPGqDvN0WFQkFwSaA9oB8dFB1q
zryCpDFe9Rr3jTpBuPrAmqeU41375+v4J7f/0pX9cPd/+qIPI4E4MTHwMuCLunR8ca05oQQZiaCO
1BxsqK8wJbEcbf8rM4QPzWJcl7ooM0LFQxR55UfUTZrn4xSgHRsNrm7iyah5A1ms2cCMT2/ZVLeR
z+2vOtTfOZA/XOz3b8Wmx0LpB0Kqjwq1jghM7cxwMViDEYEkFBCbEvVLBOK1f+5KVGGQM4hyO0Mj
l2Q4CCB3YG1SYaH8Yrb2uwnxTz+FB4GPZQ/FgpKKfDSIsa4MK1EtXjTwMesStMn4Db9k5xFqF10Q
5QanQeQGpk7oZ89LwoaqRlBQ8HyfTpWqtyhBkWvKYXwXBbp3LzmMGu4Zem/ITI1yx7anUD1NZWqQ
HcLl2u1YMbp22/UCY1swXK0aNAqrKc56w58XL5jmqA4KlMEppkY+X3YZsiU1xdxggFk/t+lN4e7b
FFL/WFDE3LHkbtkawxFSyakiC1qZQ/GWAT7S/UM/9dPW9ONW9LPmD9sP7pYAxyAIIbUPSIjd8Ech
BRdAaoBJ7EV1e0nHQ9E9O6g7P7eL736x8r7bP358MlBOQPQD1RFgdh++q7ZQ9KJ7DucbAck7uuVg
YqDDbK8xKZKfCwtUGgz1kMdjQPTklRABIj7t73hh1n0/GYhRMbk5XqPFZ46OIOgxQVEkyAYRxP/1
2v2wSXy/K9C7IMDGK+RDPvXzXQlluZTODGnsGm/eCQgf+9h5M4bnvMnc1ZMPwPpff+Of3Ry0rKCt
Cn0iKP1oUTNmfdtZh4y6w/q652huftN+3Uxvru3REKmLy1RaR7Jqj6lHRaKMgaARBw2GtmyFHDie
PO0O3ZrDMmpuypJHM0KZp1z6aANl+QRV31//4g+H2OUewdAME0oEAjJsOR8krytyAEyL4GliYdx3
waXUjnlhLPS//pp/2884PtwXYQDpDYEm5cNL4zBPKKoV5fwVicOthTZio5z/0GHM5gy5AjrA7WJ/
sXV/t4X88KZiTYTYziSKQf5HeRF0A4GHHBzSA+KoQPbuVuSlquMmLszYvrLWgQQ3DzKFdpot1bQb
MHmE80QExeNfX/+f3GYuCeY+EXpcakEfXkXmphXBhIHUDXOpkbDBuk2hofnV6/enX+NDWwSdYIDZ
ig8ao5pXjEPO70Vo3pMDBBdmU5Zwjr9ATiSa4yljbxMm2A6hbdQbWkWIumHX/qU18Kw2mLGDLCPU
SwTIn/+3PKy/b1E4xxRESBfRFfnoPOUwIB5kAQyzgLSDodhIkHb6Qfr3v0VgelFA6YawEOfYz0u+
RXvZQCnoIfWFVR/ozJhfbP3g5a+fJgLSH4OCy6LB4oYOk5D/pe48muPGujT9Vzp6Pei48MCiFwMg
DZk0oiiJkjYIWXh34fHr54H6m6+YySRzqnYTFVGLVBDm4tpz3vc5DBkkbMd3sZ3OUpeJZlb1uNgq
VpvtEgotOiytKAAyo9gTKYr8pbDDC/rEk+3InzvrtrCoJeeC6jrljWvE1QCZ0Y/IJzgOq+AKdKG7
KQ+pMbuB0k3VrbAs5bM9j0TjxjpKH95+9z8I3ZNRZRkICAVlwRlbp/q5NmpEbwAB9Yox0f1EIZYr
ySN6SUbmXmHF3NeyA6rS68OVYWPKy1K158RtTcGS2921mo/zrRnNIWtsu1wqwXpmzmeAreuhUC2b
BPPxp+lVElll4kS+Ykv1PrOs/iHihFv7ubsMN06u1pfwLuc6A8vgOq+xa3uxykwovvSSmJvPNLuK
w9rlQNCj+l5Gbu6r6IWCRLf127l15s9vf4ozkyo+azYaGho/jdnl+F3dqBeFWZE6B0PPLkzqdMh6
HALivxKlXIvvpW6b8MJUduaudEACK8JmX/qiaB3aDAJjU88SJ5CKirGJvoBja9SNRCM7eSZWosTH
Ulzs3n5b48zk5hiqSqCLHep68Dt+XTlJ/IxE5f2EQKBDp6vafas0msrSXjbXUVmFJtFtUSsIzAb1
GoaFPlzrRa/8nrsZ5P9YGEu0bwYhfidamEb7Iotwb1KZSCt8SEnkgcj/Lt+TQl+0vds3uMRNolaF
j1yhyTE/h0Rd1dxxPmBTLgbEQ2x89qrRm/NVqxUzbqpizT7WXH66j+wkJYo1pMMB4aE7Byu95KPm
THrva4pm36Vjb8w7jeqC2KzK1Oq9zu7L2cM/RSjOnrDJe/PUm/DiirG9QD36A9o+GcccgkmYMZhx
t7snS5LuKnlvioVxTLXyQxiNI0GnnLi3Lqt410dl76dFJoKEIPwNFR+qAy4ucYdI19jPlFO9cgjj
XaWx7t41ndDuB33kgHnhm/NJXzyjZttMtwwu7XQ6nzUzakH4RD7gav2dutTmxoZacslRcmZWJQLH
eiFoD5u+fdyzDFdOM5+f3Vdc16gHnLjAAbEyLZxOJIETUm9UdTgzBU7nIOzIbHFhV32ub9su5z0V
eTCr4/rvz5TQ3Zj1yTxbCnYvRf2Mba/1U1eLLonAz4xdzlImI9fQmLFOSx1xgisEB2diCTUgYYMK
ZaBLevSyIQj52eyhJZE1cK8qCEE7U5PJ1mmm5J3WLu5VnWRkZItZlp/iink7FSSIXTUGXwK8Q73Q
IC9nVYa6QcSDIA2TzGnNeELpGQXdWWKL0malKKmnVtYifaqrMbpbZle9mqP0aSLddGGF/QNCP+5z
BnvVdffOnTXnFMNeCnTo2L8Ur0wbc59rkXlfDm6FORDskLsoEdmtwfpNuEf3oIe116lIxztZ9VVg
ljFJlb87BHgcgxMMrcEe/ZTbPqszuvyiUTxkJTIoqlW6O2v9hbv8KRlw+tYWxzodZTp6/NVG8rwD
WoMxlVipFG8CLx000+qulDMCV7UZNJRo5fKOPEn3ZVFFWPsyHVNSyMUcoHerjC0aoZIyfcIl1EuC
UvhJlT9o9mLvyiYx8DdH6ve3m2Wd7F8875/zp+boGgP3+HnJrxZV1xEfGMfqu8FSUHu5UDo/Maes
u9A4L0cN6nlNrCc6zdLFKck3QtOrkF5k8x6mzn2/yDzB6q1/bGZhfaTWBpsLsNkXXvBsP3TWycDA
8qrZL/ZZBXE3OQn6oRt/tPGHbgVQEN3TMgHmZM6WeKMU5LcUzlWZny1G6emtM8Qo1RLXS0yUGH+/
yTlGE+kkxsDoOFl/sS7CFeFI5U0VytqoAQ7kKQjTyHkk06XiE+c6JAgBzAQagSAm5ZM9th5bBAdc
Gh3gq/6+Hyeqi+jp1LDncEXsZnt4FYhGXc7i4z5KQpIiRVGmuR/nTid9oZlTHjiakexsiwqbn90c
062fW2h57t0Gqs8WpSf5qtm0YnX/dkudmbyMtadw3MGtxWscd85Cicg29jy7Pajjw5Cm6R7TAYm1
fJC7CtfSrRb26NxMzbhUkOzlUsZcQazjT7ychju5NWpUSWjCJTrj6C26bDZin7q0wFsslCFRHjo3
b29waZnmL6GPy4cJqbEM3n79P6aSk8FJSF4nLkv00mWtOX7/mWoQU40V0kMYnXwYcdUHVR3h4JjM
j04r2/2wIHdOBNW7QE8Mn2sgD62XqXP6sRnbyU9NSrftwzr+Vxbm1TjZmQ9jqnwQfXVB6ZwSjh8s
nZ1BaFHEjjm31S9Qoqku2FaaepvgC1h2eSeQxOJW1pOr0YWZ9PHthnm5yht80jVqbTiWypnh+Paz
EiIktBNOhqGBa18lw0c++9KB5MzUaGkcTx0SIOwpTqer0pnJ8FVMHKPtRqhDmjT2Ky21CxKP1nRh
nT7zSpbGsZSIA25C69Qom1aY6Sleq3hSJ6rhJZ0KuQNvzaU5+Ox9dNpMF4LF+ZTVnqFANNVoHVIl
iJC47IcNQo3kQtj5T12ek55raaZm4pMjrcC57PgL2XkyzEa/znFIAHEcLeOnuEewf5UkOLSsQos1
bIyaG1DbKg8W9Ce1FynRT23se4mOOv/mACFTPMe0fxdJBClNWFhsuJgeeUOloamd0aE+/u1+xc7A
0DkN2jomsHVSeLZ7JKZoOrM+oEGdHFyGHaoSRPGX6km9PFobxAiJFvK9LQIA6yd6dpe8aIh6RNxF
KXtMDUylu0Rr1Y96hYSWDWy7ffuttHUNP/0YhMz4DCS+SNaerPEInZSWXbBCdXFip/XUKE9ozJpA
X6AqRRK9ZVKEEx4BkfmUUh+CLpsW6GyjrgV4xZarHl6OZ2ZOsac2XrRtHAmSi9PxVYVIDUF52d6k
XSsv7LLPdVXcExr9ZwWjiJM+pC3VpKLcUDCIZA0HUiSqyizmzdutc/YutsbiQp7Ixnh7/DXiDm2o
mXOqrZbWRHNp4p1S5aXKrufmElMlt8Ciz+g+XckA+iTGiHwDFFboBnKCD+3Vrp4GuVrA3Hr7lc7d
zGHzSf8it2edJvWmxRSFzGfFA3wS3yRjIq+qllCSAbvswi7/XOsxxIFEM6GwIpx8IyrlNGPZ0LUW
E6c9NpL2Ku8Q6L39Qmc2jli1HZXwM8E6UjPH3yijOrMcJmaTIbE7nz2+3FZLR8K4fT+1ZZAOSfO3
ewWZGYaLoxL55oh30ivMNpG13nPAQ8yDK8aY6nsABNOFHv7yQ5mmqzum5rIZ5rR6Mt+ocHyyuWUd
G3o09UKxASTCjrI3qh1Hu7fb8OWX4l4ETpn1mQde0Hb7VJWxIrmXaegCnwO4m6hplws7tjPREAJ4
Oh3CWju7dop+zWZU8FWIbjAcWuWHzK3JMzSjRphpNh7SwvKryNCNjQWCRTOd+31qK90W8W8TqLL/
ka3q7QlQAc6CJf3UCuimF04hZxrdQhxHWF9HWsSh4Lgz5UOlJ4VLZ2q7mCi6UpFNsbvRJf0aal/e
bvSXHZfggKZZBkIKzsCnM69hhoRAVAIirbBrT8d/dgOxufBLXaI3jRQZYfAd0eW8fdszG8fj+568
o9vBKq8quq8SrdAeqX9La4SxPMoCBLMwP+TkQXfI3BQE652F0zb7VmQuRMJZyart0AFMmrOx+vb2
c9HCL5YiHowcFtEystKkao4bv7BmUsjukviWiJv6oZ0XRcGhtuT5tYwKM30Ek6XlOAgj9bfTMgox
3oRWGiD6TOsHsx5wsEmpiLsSR7a5TeO+4TgAK+iR1J5l7Pnwub1Lokj7lJpyhgFiT8BRhyGyFDbC
rrmhVCfGUKi1quaxGYl1DzJNqviOQ/1qH5OKzK4Hd1lMvBcLYijb0UGumqgF06CbMmCiRLTEL6B4
EJdwhCf+Mo79AzGpVPPKSJY/hkpN2kPXm3XC/qU2wPdMOtwmnnI2/Wake9+s9UEXVtg1WdtVoC49
FCDzk26lebwB72YnfhQulaSdtPpArLCZfc2F7hbgmxt/TFrD+HUQlkj+0IXQtcKcgyIlyoTGy40/
UW09Sby2R5foWaGrfmqoOOscTJwvLeI2agoDfAPduBnLagHk16vqd+polN9dopEl27JYGNuMNkHT
O8UKAgaUeh9cVI9sWWCAb1RntHE+upB3vJb9cbyheLP+xW5K4ye8lVwLJnMwrqNwqCI8PcOwg5Ol
BJMqaht1cyLZa7SUP/PCFrlio/f1k9XhrFpo4TEsTd2Lk6Z6GDS2qJ4c9db11UK3iy3OSHBOWio7
Ax2BREarqqHzfozJ9XAyiutxl1AEdPCVJI71XSyT/H0xptPnFk3G52kuHvSmT69kYkl144SF/NXg
UPyRDU31FLrK8m7JU6itVHc3fzrjNOE0qRUEdIYoa3yqho7mEoNkLL2G8k/oYo15noIWUPrgt1HU
fVAHZHdebrfqJwId+nKdmrGjb3I7HSj7HdtZTYCrmHeOhppyOwKawTk8dIhTi6HW3tmM3QchLRif
CV7cpy6ZnR8p3q4FoWoUP+r8rYppsiXpCPrRsPx6qcev+MF6A56qIj7mTVrcmp2Vx36hTXjjM6nq
xXVv2LhTsQmj+6ObR5aHjSR8nMdc08D+RerNaFnIFVHjd3fDnOTfs7QY73LD7r5nMHbTK3tUUypc
sPuDewkNmthf+1ilaazCQEwS0yP2OkdeBqXwgL1V2hvT6rXcq/WqjreWOglrE7siTTcW0o/KL8MQ
/fHs9nHpGV0i4mBs6vCbgS2bhbAw0JVA3bOA6QwuTpCiphC2MmWW59qL+WgOStQR3rWAQOKeaKPA
mByZUys7mn6iNk+/Nk0Lz2ipRS99xOyEPAhq1Z/yIi2rIG/aARQcqcnvvZ0pESihBEF3HYFNwIan
G9ZuIvdTePXolnIzWbCeDomghKLXuOpS7JXBxIvnoD99ymRbQQtUZ/3A8yJoRRk2/M5Uu/yg9hww
vV4zgfnaXTteA5qxEbBr8Rh7K8n8V+Vi5fNsoYSfrTKqbsrZSRHejqH7VVQlTuTKyfluC8Ftj0jW
aHvE0ZpsBTaqpi8ArdwreVEZvhJr3Qe4Msvnfg1J9NLC6xsbZYVzpNPyOIi7pfskmlGH20wlgvtF
NREEh4upfbGHOHyXMGXDYGqT/j2H/+XBnSPEO1Rc5CAEcFyfd2gSVjuHPhvDdeMYSc0nlyApsRW4
92Vb5T+6Vo2HYIRhtzFBGFAqOlHGh0Um5vdmwMkIckli9zcG8X2ETG4HwBwyQRQcF7sP06H2HZlk
v6G2iqc5FRgisP9HD0i3EixQidla+CtHkyauHbF4+LcsI8C+l78fHZ0QojoNU+qnSQursV46lNOU
VrvNezDPgWlgdz2EABGnQKRJ/iHSx8bZEdEyPqganFDParL0vXCa+DunNALmIRCNbxoh+6dk7rtH
QxumZS9sXauJCjC6PeRT3ZOISzTnTEAFU3ra3Enbgr8eUS+b/qEr4e9qMuenDn1E9mjpS/6Zmdt1
boTB6djL67r60VlAqPZwFqENDuOczx7D96OTN0uxbQSLlecMyfAoBWm4DWdUUijN3EfKQWnAUhL9
iQH9OjjucaMMvYTpq1bz7NX5NNwgXB9v9C6MbxX83N9atZ16LxrzGXDwFJU+lX3s5crF/Vf6ulFa
i2e4Mag8kRWNJ/NRHmIW7fzaJDvpZ26qWqD9dO0O6C3rVmfqrbqnICFC5VQPs3sS1qEMUBKhB3Ob
yuiwcNkWJh3KBOtw4im5hreDjLaXKTNgRLfQkI9DInW/cQNAjlhcwebEDkanjS31+OPoLFLbhWh2
ZArzMNej+DoaGXCzIkljZiE4fmYAEKlkyxVFDSq64LwHIKjctZYbx35rGtGPxZiLFtvVqN2poVTV
DfmqCvCZSepfiZG5G4sB7CFjrqx81M9rGlPIydmEkWKMfuJIq/Ts2gjh44e9892qyuJTbkF3u3Gj
atlkRYLgXTRF/HnBpVb7vWVQTlsWhnjAjUTIeYlGPd51nU5Ckskhsq7w/mhfE91doBZYLBweeQr7
3aSqJF+pFcX1lLKJAcVQyulG1hO4sloo1X00G27iJ5PZiZ02S/xHvTq4n5vIiTR/QWh/3c+WxQTT
yOmWqVmAtTeSJbzLAa4EhdYVboADGcFQa5a4QfDtmyQwQUxhA8YH72u1WCwvyxZAjiG+Qkr6uV1D
QTJDwfUFgXVQN1Hr5P1NyJf7aUp7/EIA08hJYoX2o0uJ8sHLZYo/XW+a4ht7wlxD6uC2dPDBEIOn
mqP+bZ7yAmUgez7Fj3A7U1XHnkzVSykTWWAbc6lNa7mpdme1vXuP27F7D8ANZ9/SRPdxrNrA2KHo
fdBmvczZDqjTe1lKXOrTkGKYcgY0jH46t/NXNn8OXFcz09IgFCOwXKEm2QAgFtSUz16lfYjmXPuS
NQLfaLTMmRFkvWXf5dQv8l2jH8lkxyLo68b9nVIt8Fuvkc4EzBdjzlcaHaQ+a2joiTLCnZuMYtjq
+qzuzVTi3Y0Bimc7qSXa1iYv3by3WjGlgdlpQ/Se8YHfeYLoWfmrCxdLXKQ4X8Y5i/PrOk3L/JAb
Bu4bJ+nBCNsFHJiHNBf4Qlrwh9lVZgrjti9hofu13fQmpmCCZp6GvEDemn0TNix3RVZsGjN39aDp
m7Lb4WLrnZ2tlUl9PTlpxj5BpDLaKqGgaADMFgPRUz93nqv0WBalkj5WieZOG9DsuA7yVjFMz45K
+VEA/cXkupiDyp4lK/DPQgrINpOZZnMACyx7QhIFsyF0K/EJP1j0waymQrvW7Cm+riZbXWBJ1MW2
y9yZbTZd5Z20M7ZYeuike1fVx/TaGfrxFv8udF6g30QEkWz0ZTAuQwJ5YbLzftNarb1K0ADOXNHb
p32ZOXYR6O5Ev55Nxb6hAJtabGz8l/ZNXkEvAzSy9GxfoA9EmKxb971a2KOzreYh/DkMXWRvlwl7
ii8p+1DutZ6CI35ZOfHvwU5Dno3Nym1ezuLODLVlvTkihiAeHe0Hq+f0icEEY0JHHv5Q6aNJdKQu
3tVqHIdXtRbKL6J2y3t02Vm4KcTY7CgZkKFZ0Ip1W12ruPcipbM2soeqTpULpb0xjL4bfLMWc3Ej
F7D0m0WEqtzU3VTvbYzCLWYhNgU4uUw8LHkLn2grrSLTAkovhCYjDAwwBvpI7YO0AKMLM6GcfEkc
zjK9rM9LaFBjvHxCI9/cmajW9X28zErtdZQkLR6yEWfrxoF3MGBhHygvHKoNTl0kDMa8N6F7NN7/
ikDf6lGPnKcy2VxRDCJufAp/gLQn2dJqF2KcZ7J8BDVs+A9IatC12CcBmyzP3XnQEItls1mjQAbK
FRuc8+YYpRRVAmkHx1zJeeJ7K3t5HYuhvcbXH/6yrCn++3Edi1y7bZBvXCWhJ/GqGWlXKVd+BH0m
3lF8rv1lZ2UI28oAgX3hTH3uRO0AhCER4vDiJzkiUw/ZXesdL065Iy8G3B2Mbdr+LtdSJWS8tQtn
+DO6NRMfD6IwlFKrRPekpfUG+UJtEEgyLDLEgJAB/CzK4gKGyaefYVyMHyyzZAoEI/oxU5z6HsyA
selNcAtNuKSFT3XLGoq5Mk27DMOYcaFFzgVdLDTsBHRRoqinghwkmqKy2hq5csRTTkOcL547pbW/
DI7yrquRW1CvYb7QA9dY3XGQnaXaQsgFWYes1GnpZKzU6tSHyLlS2bjb1HW7g7Cl8SvrUjfQsQ7v
s2Es8P0nME/t0XIvBH1fpuQYAKtW1aYErksS4ziyokVumDkl95dLOl9X2ejs26Fov7Ra+Y2dcfgO
77f0WnyYF278srntVeqjkyUjp01a8PjGU6K4wHgpLAM4q7/mCFRc6yKkvAGhT2xuc/6ZXHh6obWt
F62N/hUBDplZ1KmqexLgUjC3Uc8A/aYepfo1JhYOCwt7oYriFDf8Q757e5Sd6fVMLi6ziy4QShB1
OX5LBcDb1GDS9VsFuljVpfkmMsLcXyZ2nKxrVqgG9mSwWjpGNhqcURqOOeg54/euaMrtglL3mh5C
ho/aC7E/agY747cf8kyjsBQyC6I9IfZ/Kuwb08GBdT3h2R4obDFmhMlFdRPjSBaN+vPte73s7kiw
jbWzo3RBKbwG+p4lseC15wXVhVBADVV1AydQKvvUUFxro8fwM6llZERP/TIp0U6PyQZ7wnFK50KU
/qXRhpgOHhDSmCrae5w2x0+Bts4Eq76KG8K5K64rbYFrIeMEk6Qqx/dK06hfp3BY8qBk6TGCWdfY
XOGvcH4qisDY/3ajnIm7OmJVOwlHt1E0a+sXetYqie4AxFxtC0MqtU2TLwZCdTYZ9ZI5D0VcEeQu
4noXVQ0EhmaZg7zXm20DhH4v03T4MhAP3PR1GwZvP9jLnrE+F4knNFC4Wk6F1lKbwCp39Iw0L/Jg
WlA02MmMF4qCEft8aS7pDV9ORuhayTbgGkHjSkr1uB3whYiGjki+vBydp5kkFRntrs3YQazHgmhm
h51S4g6PhKONF77CevHjmZg3ZCIi38GUSLrt+OYW1Yb0OpzRt46z3MmmHv1uyO0Lfe9Mk9LzGAQY
YwwLYuXxXThdpYu6Kg1jjo0fMnTU76RGaYS2XNorPFfzJRfOy7wFqwppMAYKMmUW3uMbZoQqFMVk
WesbGd2bhXCCMi1t3+hw4rzdXc7cyibThrtz9bCJP6ayZ914KDSpUgYoQgPUL8HSgQ2eEMtAtgun
SxPry4mEO9BZ2OOSmebFjl8rsvGaDbFgoZ7i4mD1Zf2EmScH9GKWzi1QjWn0QsxGNwWIpv24aL+1
AVwcmkrh17Ac/d6uqmtDoqlsYBltiNqEW6tf6wBllMa4ztG9Xnjms82jgYnGV8ei90dy9bx53Anp
Z8RoqntrJBoWds6hYS7aJmK5VG/55ZRCTpqPvUJ2GcNsJ4/bZ8Akl+VOGfvkqEVxL/usdaha1kw/
01iWLR61If9SWqiPrtOJ2ro4GpN4+NZocdZt5CKpmgdBObYCnRyG9lBDNXEvJP3+6CKORhxqCYdZ
eE3sIE48zWPqnWjhoC8xrDDdmp/g1kaqPzb6Am6Q8PUE3Z1ysztLLeNx102aO3+sRd4iEc7sMJhs
U0w+WgiJyoM5ftvUEPGJtDSEq528Qj1OKki5i/JOk9sha7rRawCmaZByerRzbLvK8bowdXkLc7rN
Nl0eTZs2ogbIldKHgkyEkk3zXUuqQrswUk6R3RpETBxCa+qbFjDs08kmDAvOrFXItkvvF3hWlEsL
cuFkXwlA6FWwOH2Rbggi2nD1Z8hIWxYnbUvRzTzbxBPmmkNLtVmdGmyLNG8SyqQom5y0w6OO6P2H
baeEEFPXWCrf6vj2Hvuv/mtaVKB4xGDM+Sad4PaQX0zix7cngRfTKG+Ga9ZlVPIfeY3jjtdEYZ6x
44x9RXDcgxpu+7WcxwtiyJcbK7QDnJJ0k80z+8hTnDNN5SRq2KEE7cP6Ji16d9q15dzGwF4M4HaL
oywfqUNZEvBOymIvnbQFyNjXFJAE9IpOsTRdBZh5hxebeEeobQZnSpcLiqaXrYH1DYUsmUsN2vup
aMci4K1OJPZ8W02nXbTCFwTHvM3fbXNGOhOhg7lrHUonSxeRETNltBJKiu2IyDjCAX8AD11f6LYv
Jl1U+hoIJpxkHJVp+eNvq/A7IDSqQI51HQdmYqnQrJZpMxddWe3SaLIOw5oz8tvJaK+lSb/cvv2m
L3YIPAHtiSkbEdRKuz9+glGUg94sPIGhVQr0VQGKDMPZDflaytNR9nLaGIrq7jTShe/evvWLlZtb
w+xXOSkhiSUrf3zrieR7LxKwjBGlGvwR78ktmUbqmTaV+jCFWXHhgHSm66xnUXt1UQE4WGsOPN8U
UgNToKcl5EL1YXE1URdyxmV/4YvaL++y2rY5C60OzXVPfnIXzsMdiO3UTyyYMRnB6mwbuwYxfcm+
IYaomkUZacoYv00ieqpRLRhI5xpFGAVgLdQYlT7cV0nb/1AMsJeeMZMvtnuj6vdDWeZPqEqm76ES
98wDVUuUvdXG5T06Nu0ut+0OIDJVp3pvWiodyC5P+nWqVVfZ9BkYwmBhTFkMHmUMMTy1BTE3066o
VzjXUBZyZJFk/UtFeUzQAoa/nFxvhj2+GSvaFuOkwxnkE+HlRSYMkFFBJhB0BqCbDeHnwgiokRkZ
W5b6qfOQYFlPWoi7OpB1rT1wKhmrDxVBoPkwAfNEZj4NXbNBdz1xUGmnHBBf3VEJjOx2+3lBlqUG
cVSvwNM4rgZatK+0HcRaSmZmgO/uFSW0u2CYgZIGLYPlIUJwhYsBsuWHVJHDt7a2agQEGBraL5Ct
4ysQX+C8OA0u8n+mjL8FRPl/LPkBd/Gxk79+ddT8+P+g0Ie67qn/zZgIvnXf/uMXhXS6+e5b8eu/
/3NfldF/HNb/Pf7v98/Lffz5u3+BT6jdsWpvOAYgsyL/oP0bfKLq/4UeB68SMQuA/hqbvLKCjvrf
/6lp/8XRQRgE7pBnYurij/4FPuGfIB3gB0YNjMuDv/s74JPjfaSCfNnm5GCfykwFoNcxloM4RGaL
4eDaxcuvKRcmhNcufjLb0CkLBHkjFL0VUNK3n+okuhqob/Osrd/9z+buOSnheLr569nXaNDzva8N
1ijLWnFwoRLipglJ2bx95eOV4a8rn6x9jqhTDYi7YCu9QCskTQRLJV2q3TzdaiYMluHX2zd67RXW
lnv2CnhMKX8Fjv8gnVtV3pAuuPAGrzX9esNnF656bSG/Y4hDjyBy0gw+KvQPZ7mwZXrtuU+WTIIL
gzI2awNNgVV/tOsLkd11MDw7OP/V8uvvz55bSZMQmXOtHlRj2UITvyad6Q2Fsh3tam9mw32f4Ued
SGNM0R5E5TtbNr7TuZ5r1jeTa96T9toouXNwmu6WyhOEnal1Ajt0Guv9299s7V5/nTT+esST1a2q
TWewKyEOpJQ+z6Hw6jQOluy3axTXqjlcOOC91sInR2xcm1BOKlpYLb/qMGKn9MKoeaVnnMZIo1LB
nNoy4m3xaaYqqDVtC+eCEfWVcXN6Go2mivqKgocuen1T6xubs0Kq/rDje0Gt5rC68Ap/EgpnPsEf
ZMezXhIhU7OrnJp8pv4LzNGhQfqmtMlmzqlxbIYA3hTnWq/sQK3y60qYW/JLH4us3FCkwI8cCgDM
goPgGMgwBBddbxV7uW+sOEDuEcQm63ykbBKjvE3DESAyZUfDUe4n4fpkhzdDrWw1DKuLoexk5Pr6
kAex/DTNT3XfbWPAemF9WyI+osKIbw7x3SzKexLZntMs2wpJYdZPd+OE6IyyJrp5XVXaNm+yjRp1
GzuTOyaeAIzlVSsqv83GO6X/OkChteTPShPojueNQd2P0P6JMp6KYQCT8IE4xvuUnF+ny4e3u/lr
/eRkDizHVSq2pOIwl4+N/GqkNyox7revra3zxLkPuN702QckviipLsAYQuSCzJiq2d1a4nS0fWqT
76f5au5g3kPupBoBtNRtXZobfXaCMYkP9cTRk8psTq580GW0d7r+OnPLazC0RaBEqDswkrz9nMdn
lH8P9dPYYQkYoa/ZoR8GSLGj9jlDCybnryoFJyqJssJBEHSJ2PTHsHuuTU7mVIbltKhKJw66EyI3
InznvLOo7RMK1BqucjXnv9TUZmiZ953VFV4n1IDq4Qc96YIwwopC4i3vxVOUo7yJwVhGdHipmofa
WqU/yDxykrJhgXjT8IdkwUC0gpevXZ0kkPHFpG/FvXJDQpSM7m+Vi8hhhPNKeBhtGel3n6T+TpsW
vyOyHYnHUf1UVbfhWiU4/OBkvyokXgVE/7fb/pUJ8NQkC9OxH/uCttd6KqgTlUnCC1c+CZj89VlP
Z3A1X6ZCUfmsMOVjaODUxvBgOcWS91Q3k6L4JLFzimsL9StoSXtBg6ki7aKWj4xdiiI/UeCen9as
pkqVkIfSIhZKldKSSrEXxshr73+yAJA81xvbcucDu9B9ZLCaKT/ebtlXFrBTFyriNcIbpcbSEoN1
1jcKlY70nxRaxP9xYX/wyuRxmnWuR2hSYOfEoVNYsT8N4zdd+fX207/SLqc5X6QZQ9bO9AvX9TiX
zeaFBfe1VjmZ72qKzqS1ynUtppGw74G+TkhJwerElHZ7fPvhX2uX9fdn855FRchBbbnJGL6rrLu0
+WGl929f+rV2WX9/dumKouNLFc3iEMug1PedGVy47joqzsxLp+GRxm2Img+TgJmOiDeVO6pFbayZ
PJagsHvqXNnJF4lXW5Mfk/SqVUNITMaHsesCmwxBorSBCtJdgbVMHe79MCRbF3dTYhQBNIJtFOrb
YWl2SgEWOlO9WFpXSf+uTaaHwb7TsEC1xbfWKDfKfNWZhNnrqyTauGJbR09GlF7Y073WeKfbzgEN
POJFNkVS2ZIGk5RgutB8r7TeyVxj1XOL5q1YDynv0/lGR9T89oVf668n80MdhwQlVWs5FFR7Gcds
K4YYijJRI8ezc3Hp6599/BdSgqZbFkULM6bKeKdoV9K4MBDOPz1UxOPeSnA8ZcSxAciInS/RzZI+
LfPvOeqpRqJeaKHzHxVH3fE9DKPqzCQNl0Me/ejVA7qHCwvIaxc+nSpSWY8UFubUFm+GyGvqCw98
fnYgh3H8wCO1qcCTa9RaaGsk6mNAhap7JbowJ7/21OvvzyYIMG6y1SkDfCi6JOhQBKLFfrsrvvbc
+vGVo0yEFaVnl0MVPpIdQZLKLhwOydtXf62raMdXB6YA+2iWbPZdpOnZh0m8iw1i9KzZ2vjz7Xu8
9gYno5QiDUWPO4d7yH1nfLQBbVOu78ILvNbwJyMVbobs556RWkF/ZoxeOuO/ct3TVFe8DAWkbq7b
f8sR0V3aHr122ZOhWYPJTPDxLIdR7ON5Ey7B22382nVPhiOV3yIKQvK4HWSxUX1srQsr3ysfzzkZ
jopW1yZ+9eUQRfeDeFA5g+l/i0H3f3eK5KCP+17ez8k4jLRFWV8pQxBX7/9ZW6xt9Gwsam6bKun6
6XCB6cueum3/7LqnI7FY3Kir1+eNd/b7qt/8s8ueDEGoea1sGi6bJbcA4oZl98+uezLssoZNomy5
bhE9TPrXZvz1z657MuKADOHUc5mQcvvbBP8/lf+sfU9hjJRHaYwcZNjBgU4bBXH2zxrCPhlzeRQD
Vx8MMHPWo7Y8dpcOsK/MnadS1Pj/cHZmzY3DSLb+RYzgvrxylURttuX1hVHlsrmDIEBw+/VzVHNv
XxfbsuKqY7pjerqHgkEiAWSe/A5kJ8TqMBHoWIRE8k7wGpmwFJ5w9hqSqRtnZbEA0y5L8qLBr2Rw
hZgkqKjT20Lnkk9De972M6dyDDJON63BZb7pA/lbwfqy/uosL/E/Gj7oCl5TaNy6baEsWRNCooVo
dTx3wqVBeF160ykSetd/44U2Ky3IOIgXQw3P1jC57dIAuOK/z4WblCLm1hnjekAj4Ap48Z/n9/vE
CTDh/z7XziBLbxvMw+z8GtinLuA8K7inJdx32ElP2zDvjj//1IVtZVm0LxXYgvXMmnFPRipJnNA3
+vODzzH+v+896L//92+o24FaHcWalNE8i5Z5NLdgG7hWfL407MVuWNaJU8kpznqjCjvOsxvO28/D
vvTgxWIsNFmjxMLU9wwCpFUiwtuee56mL0umI2ZLktHG4dSyYahxyG8d8GIvhA7ShJ8HHqzTowbD
LfH/JZf4z969pE1BBFPDlgzvDy7NlYDjEoxuf56KS1/GYjUyPeWw58MUOzp6nnGxFeqRwBjv56cv
cFn/b+CLRQn15JCCIj/HSvHGp+yYATqaiXACHB0ILxDHHxu0ObYlRz8GeOmw0U2V+0qJJj0Er9tT
JnmVQ21+ZTTnJfvdMlgsZZA/QVZhGA3vYSKCZnydorKubAR6nh2sjK7IoXu7H3v7tpj/XyozOHZT
UVdTnFTZES2uB3Yl6F94bUt0x9gzI0On/gwlQVQoJRrZDllxTfh86eGL9dxxlK7Q5oHTrYY+7KoM
bfkBHlpX3oJ6fvffvIWltqsCTI1xaGdjFb4EEiwhBBytiYkO2eYt4Tn0OcRNVWmjTiIG8s4Fv8Cn
Wu4PQDl26HIHGSKEZGjfoO+9KtBNZ8kbqIOvDO9CzFmSNmZ00cBVEks4k2H0XKzH6drl79KTF8Fh
nK22wmEFUQf2Zc2aWFei2aXXpf0bzSBiS7iAf3GcK5uxQZOROblydg2sr144dxmLCNEW4D2Y55g2
cHjmFFVYTp4M7kIJKailztFYaJ9O8Yxe8qDofxPrpIPNiW5qGHjAn+lPNehxr4cTfdbnOuC89NEz
FVHV9IvZ8JxKW1P+ZEj3Py/x887w3be1iDdMBmmCDzVMEWU0zOd3fKDoHwfcBtY6P//Cpbe4iCEo
9wC8q8lT3OiNW1Rg994W45fuFpVh0CyXyRTLqO3hYnLj1Vpf7P2z0pRwIkLWbkCdREIT4QRz25vm
Ql8EihyNXsqIXjdQCWKj9Eh/5S1emOMltQ1kvJkxoSAAWSYqi4MHMPZtr28J4G6r2lb0tpliE0VP
WLQ/3zYTi7Xt9LrETWA245n76hFmdLc9drG0JdR8J0AoJ3g3+sb+5seq/0YMpyg76H2TMe5Pc97/
phV//3m8F0LRUi1HoaPvgJRBipWtCul1tPMg0arbLg5Lpb4oaG5kAG3G6LVCzZDddsj8L1X+hKNx
Q/BYMF6QwG1vG622WHYjrEPx+vBY+I3eF+Ntn6+2WHGDLOVAluCDINkRlqdvlUSuFemMC6cjbXHa
hq3E/1l1CW/Q6/TqYGsGPQUCwdCc19IMV1YQI9DL7ErMQJuw7k6dE2T2B0+I1zU0KJMHSaKwlIkd
GLOdaSoocKinkj2bLS7THYjkII5PDYH/Y7seizEgxfvAJNiTTis7WRnivhs2pr0C4hko285FpjEA
Et914MA9wVUHnJO64+48y26N1nvnjJfNHpn88vPXeyHsLBu9OsOqmQ1MRKxb3pmHcRU8el6u3+xK
f/FNX+4blpPn7ZTKYwws+8a0HtIMfaWw56mHl0S6k/M/VfUh1Q/t8Gz0bymOP7f9PYvokQE4k5AW
N21bCghZ6dOVftxL87QIHzDblgk8IpFx+NU3KzQD3Tbcxd5tOWOZJsb5sZ9GsxH9lePRhSPB0pMC
O54yVee3mhTPJg5z1Xxvmu/JcFtxHwy0f4OpVs8pjGUw7CZ50tCQpV9JBZ+X9DcfjboIIKZOiamy
eURpG1wZeG31EE/oxb1BXtFJ5N00538PfV++TKfqNJzAkQSE9SEE4sk1RfyFjWDZsddaMmhW+vld
1pEpg0MDwJgO2uttoz7/6pdRlxPaP8wSo24g4GjWA13//FztwkJdtl8mFXTbUidwuEu2SqrdqROI
KLqfTCc5e8wgxgLmxJd7A6bfxTFXFFdS9hBjh9AiuwVvV0bGVoYOeAYKlxpIDS0VvtxYd4pk+JKE
Wwp1G/Ih6IrlJ1mBf6nCvQEFoDllflVeg9+iW/3Ct7NY+Wiq6OEHgFt9zU1gYAc0P+owBzDQPfSn
SBSvQX4pTTWUh9E2LttBbbTuDO/hclz3MJAzhLUecdrnbN/TAZI0WAfqAk4y1arExs7MQJVniHlS
qNR08E5xP1PJ1iTb0dC9pkHALqvAUeB9/EdTC2huXiwqPehKHxpqfWjK33L3ZAk14EDAZTAXNSUz
1ACDIj3gM/o7zbdZJkHRYoZdc8yy56oIbb3dKf3sjyP0YcaayFgT811fYZBd4zaQkDMDNB/7UYOT
Jht/VZXwevm1IiqaeMDKYTLulMyTJphgWBxYOnjw1I+zARMe1UtKKzJgLkTsxB8qgB8eYWbt1SlI
HfAcNO0nW9uW6J2a4GHjTA5MHiIpsWErLx/twvRGUwK8Q3Gb+hPWOEFWvGldeeTw0dBaflvMXbaw
zDrMRlvjXGXRPFTI+uZKAFj0/P4nQ7OEPqOobFcAkM0xpRDzb+0/zRYQFxsUnDmkyiot10lzZXld
+CqXvZ25kWZQFOImmVSbXqCzPYvM9mpl8kK8XGo7APGAb56NP0SWFNdkvywcM6bPStvS6lQ1a0es
E+0OPWyeY73z9KGhaGLkD1IZ1gYa3zLL64FeM4DdcPQdLk0rUKIeZCFWmYLUg5V5NqUugHgsbZ4y
FlZV5ZncDGtVAcWcu5IT1LSMoEEbIK8TgUpA5HAGX1c3WfGUW3ckjTorAvPuthi47JzvdGtMJknG
ByGDhCihCn73cxC8sLsvDfSSiuUMdvWIHQ6sbI6sP/383Atv/69M+kvQnjNTydtzYsUG1phtxmIl
jVe0uhdS9H8zTV8freatMdXYKvtSh1TwTwuAHenQfpIVIQy6/clsN4Od+z//IRcOFH+50F9+LYGj
+TQk0xiXydHgJ1budBMOzP2VP+bC45eiZlvJ6dw32IOSfISPfB7Q6Y2DSmXC0+LnP+DCSllKm7no
5RIQcawUEusEXqH2OoFPSLExyyt/w4VvaClqVkkniarDBo2rmibCagh+Hvml557n7MvUK1VeaSXF
c9E4N2Zh3V2Jgpeee/5mvzx30AAg0kxkPM1yPcpwPrhyCbz0Ls+/9+W5hFKmEJZOMRKqgK0SyKfR
/KcfBfJoV17mhW9fWWz1wGz3un0utw7tU9W+6dKelYOryRx1HsC4prPg+NrB4tI0qf/+OY1ZCgnN
8bgqd8RTQbmC0Oy2qPN3e/oyU2JqG6LDCji2Jy/NY/gr/PzFXPrWF+k6mJVrU3auCuYd3ynDtG6a
3GvRJqfK1UYGu+Lnn9HOU/DNaX0pRDWbHDAEFdHN0rbot3NHbetYrTfLRzi1e1PVRNT53U1HCVp6
O19p+ujK/GAAoIVuSdghA6k7hQlTXMAN/UHKI5Y7HkiLJ9o+Er2LZuDhbPJR1jvJLl0pZ2HLPNu0
w5/HfynLu1S5jib6N22GlUW6l2ribgvP6AKeAU7dByT7jZZBHHMAzEORAYBhmhwq886yfzOwW1ts
dUUN1fFc+mrZxjPyapLj+H0RdnB25tmdUj7Bi6e2rkXgC1vJUjc7jpLNnA4FR730B3QMRlpxWxJ2
6dtjg/cIj0C8xpT9FiNAXuyaldH3a8dYgoySDn1xWXv+QOx30hyl4fXnNweww7efnrHUH4LPk4nZ
wQWXoViiwu8mZffl8FYrB0aQJ5vStxQVgYq+3RkuE4Zv6SB0PSnpmwb6sVDhHY1khzXLkQ7/h3T6
HCZ8m8VLNbQgwcNOqnxVwJasqoC36GEGUlYqQOnsPbUzgt7SYUevuGOKxpJx+kikbQWwZbGV63uF
7ow6pmQnA+VmxN300bEV1UM4dZvlQz4fJZCow6o7ceArXFmadraS3lvoRAePVXku9RL3uw0zX6fh
kJaA+tlvHdsyME76ZwJLFi/JnGCmPKjnT6u71zvmdtluNgewQ3BB0aF4Bxdas3xNd9xM47usgyt5
d7KmU06P6nBqh/tZCF+kR5mAkL1tk7Us7UuySustbQ9T+1Dosalt5tz2szn1rSwu2gII2UOppsge
P5Z6TLU/HHRGU9nkUxKBueHb/E/VDQF6/w92y58nND1l5nM2AGMs3WHouvjz85u/9N7PIe9LyOzP
lNVGxkENjSVFt8+lm9YAQGv/PlevTaeGRwR2FBXNKLv5Wij+m7n47xgJT5Z/H9yiGSRLsxEPlpMQ
ZVFXEo6fJXdpDdyL8Vgpvla+FM+vSWjMW8l6lYz3pJzd2V479rOZfxhjfU9ZdWdIK6MvV5n1ADxH
aOB22qRosLtNGAW6/7/DTORuoLkCFUZCa3RTx3J6ZameMzff/f2LrRq2ybCSRmdMPFcgPOawKI/6
8VEbN73sj4jvt30Wi006b7VSMMC/Y2BllclXr1nfXfrcFuk52yQEdNmzUqDcFpZf9f7P472Qd0aL
8L/zXVYm+V+BTY/uVFaQwLF+ZX0IVqNLpNIXyv2YvmvWewtTdGCm4K7iD82mJlPI2AqkS7cFucLS
UJzsE1eZf7Npj5RGZY9uBwITeKM62Ut8rwH3qAQdyMcAwAY5gDdOsSL1B1B6a0HInrLErZRNOUpe
Yp/9j3t3po+cHaok6MTOAhxI2xtGCIzFbW9qKXp1TGlS6gR3+ra9L5Ut0Fc3PniROiz6USn1FF+w
ogbmu8ivHBIufAH2IuCAUqNJ9TkHIYMtkJkvQN/edP6Gz+i/n8BkV1QSsBaPtXeYk+1Hi10RvX5/
UgDa7t8HEzGm8gA7hJjbjUtwU87MUz9ec/Vd+Kr/3+SJsWReZCTT5MzQcRWEbwDLLFjropmqklVk
pbow1T7AZvFAAeUezCLcuqxwXJFBs26LfUdVbM3Sm0XyDyCYbovdSyLZDOl6jSaHKa7N7o/2DHTo
n59X6aV3v4gq6ZCU8E0fZijXXcCF1GtHuUvPXUSV1FZzqjE8Fyx5Gyj1j9uGu4gpuYRyVVFCH6Oa
z0ze3ChKBqfs3++p0WoT1iYYbm26ox2Kq7WP74tvQCD8++BeLgTNBAbcgX5uWUBrmo9A1riUbEur
d9P+k0y4WHR+0Uqent0hkenBU9u1x3tiv2eFgbZeAHIN9dAU6EKpXujUPwxoo+yqxMcuk9To6FMA
8VfAFgWeG6K3/mVW93NzTNuoqgC6jmZAnbXuMPAXLZXXN72IpWq3UOG9CVQcDilvGt20w22hyFoE
DD4BRZTPmC6pPKR9JPMr6+f766KxFOlmPSAlnaKhjq8fBmMq3bJBfiSDa5cOS8Auu201LTW74JWD
Ed1lCEsq8XurC7l1um2+F2eMhs8G0D7n9TSuBPet26pcYLL++31KYHHNjY3nKvJWvAzX+h0uzfdi
+Y+aJtLZ6qFuZycTvb2kQY30UaRBwx9um5BFJNAalZpyKpAb7Oqd4EjBiivHuQt7y1Kta7ST4oC+
i6SR9tqS2VW1LbOv2SpdiItLxa4GfLzNzw+fjUBMIb+Gkrw06MUerlI97docZ1CjeDWdzwrlFGZl
wU1zbS5WZZ40xjgAXxS36MZOPP3aoC9NxvmP+XLTAXCqKKwGqocu1EEfp9Ftwz3/3JfHjs5UyabA
cK3kF2xa9Gt+1peGu1iDs8SY06oCMa9CIi4Q7Y3jXaxBex6RCZJLBD3FV7lrVFfEpJfGu1iEk4XG
Ts0qkHGOkmP/eNvkLtZdLgwGqwM8tN+y4Brw48JIl3rawdFhDaX/70iR9vl5pH9Pa9/cy5Zi2gTu
PjZVxjEeDOoVpQ2FSW3+HuDZ0gDTVtUcjjpxZyrgC2peCQhNXqP6CTM22z5SwJBcbjZRgxtGcSdB
rEbIriVPNX2p9HQ1kNTPjdnPU9hLKWPQAhJhVUAvJMIzOj57laZu4G/kGvmjnR8LdJywtdHvNRUp
lEOj9pGghmex56pv17WG9HTxCoWIR+RZW5eZAfmrCXdzGa0x3ihbrpTSNVhr677hmywDXWKc6I53
+0ElG7uLuuR+HJFQibN0xSs1UrngrjKqkLoaqY/EpU+T/DgPTZxLwWQOKxU7isunwdVrmJk0w9px
SKSnSgQL25AMzsnJQbenWWquGu0aA/vCa15qp5p0zq1kaFAqKv2kgavNlXvRheC3VE+1sPArRgu3
gbzbcvXFtEDOlW8TJaBc8G80cVKRU6JhdVLjj1Afpvr08+d5adCL4MdBtys6ULnjcQp7+Kfq4oXh
o/r54Zdm+vx//xICec0G2Bmk2GbQx1j4+TVT1kuDXoRAVk+M9gpmOusjnMThOhWeT1E/D3rhivif
a9ffJPyXUcN6jHUAKGGfgfXnrCl+RxxE2ieWNbDQ6j0mRpcrqV/Xqi/sT8l8odC9ljyJ4PZxp1/l
nFyavUXgLOxUgUUzAr1sv0jNU33jmWUpWcrlXHFgAYHbC33i9kETt73tpf2mIvhYFwPCpxamj9Pv
n9/GhUlYyvkbGabImZOjKBSmu+lK2ea8aL4LyYuPXufUaUWfTbE1O76OnPbZcqqSTGj/rkR968Iv
LL58o0u0dmjRmqElZkiAQZIBJqxw2s/5qZpebpubxTLIISvVxwITXq3b3W01CsNYHANKJTH18qwB
BejhETb3j+ltR+W/NJ8vy0ricMPQkYePC70Lau2eorni53m4EA7+pv6+PBnEYTbK6ECOO7YWo44S
EmT5xbUWhQtf4FI5D32fOioC4yYcopwHGV1oNw17KZ2Hf9eUAUiNllPrrZXmO7sSLqBX9ZVZuTTu
86f5ZVbqpOUDAY84bucDn/b0mqbnnIz4ZvEs5fPS1IwlvNxxnrMTj0KlhqKQV6KLpk5KYIdlH35J
AbvW//230vzdzy3WairgFdeDLRzDhGumDijabyMybaBPR0PFIx1OVEBJBpS1SMqiKiOO5TUQ/6UZ
XCxizWzgLZQj9pT3KNlciQx/d+zv/qDFqmUFRGYORfCBMWSciaArG/igGQeCjDq8w2ARx1ZENwKK
s9NUN4EMM3sirakO1Qkh0WTb6Dl5xRO8gUSl/VTLh7nZlCn6lfunwhbrFF0pCRSEidL/HvpfJX8o
+UqGIXjbh6MFqwXnj2RdQ0sukOf/2S31RbwoalgHaQabY01BrmejQzHe0DoYgEADsDaGCkcv11N5
QPdCzRWPK3e5ev/zAroQZJf9AEVmoOW5wG2zznYizeGJuObqc+XEg31jXXXZFTAhmdzhO4Ak5Gm+
L8Ofx33hu1r2BDBW8KrS7DGuSrxLK+ina2texT++X55LwbAOt+a6aghOt0bvdsJTm9/msE3lF5u/
D1AX1toq7Q8ldTxi/YK3PIrucPGdwARlnoCza9+vsnRr0xGssufBerbNzaC84It15VqKbKXxuYRe
RuDWHPmo8K2lrTX8v4gjSaCoNzyhsWhuRCRB4NeYK/BdVxwwtC7bOPhnZd6PerKhDo0V9m45wBrT
0oMZBex2wVrRPxqDr1XrJDF733RQUep7pNgD2MpEo0wjNQcFooGnVjPdz6Pql3TTJcdBIUg9mn5C
Eh+GnB5cTRILVyuTov/bBqWd7Bqn9dOBByg5e2iV91lxXyMxUYMrPIJe1qfDfUbl0JCeCP2gloKC
Nv6dEw2O5VV2FajJA0k3SaXGyZCHo3ac5y2EzR5pfeBaXUvawc+g1xUvGzQYV3xO0lbNcviXrvQi
DZleYzYH+F42QZt8yMMvAKxd3YLmUyk+KabI7IWXiiGASbJTr+ShCFjbrEolRUMVG10K0nY/gUM9
82iSgTSUPoZ6PE6Iui35bOVN2fGVZr8NZ+Vt3iCFGxqopRXqc01jZ/jI5TXPn9Sm8GSw97ss8ydp
P9p9xAvjiSf3JTT8jNX3BgxbJyxgB6XsdAjBQ/AHGOsZ4nNoKOxYKHoW1Ug2jk4h3FzbwyzFlRCW
3GEKldQJq1T2DYvBNbl2pYTBUAYub9N7Wex0qkTw6PEouh+Ukfp2Pvu69YCsGTJGLh/tCGYwnsgr
z0GdTlVjxkq3Lz/gNLHXZ+Cz0M05aPsZBESbGx60mK7m/KrGCPpjf2BmBDNN1xJ1gI0UahAOt3Qn
0INCfzDUI3dO6Xjqi21fHfspHPFvu/P/bkhnnKTXtiBLPtJyj38l+Nf+5EQimNsQlVPmBF6Z+XCN
A3SxQ+484ipzVdyz+37fQ4eSoX5n7msWt+pLN7VQ1SAQk09bfeXlu8bfbDvqk9cpeVXEZ4X/zFKi
Eug7ALC9qpJ2VREU1S6Z3xJ1VRjQCdde2h/H6kCrvVqtcZz2JEyo4iToXYYa00+GXV3DHTIY5Hsn
l10TnSyttE+gpSgyGsjTAXmcMJXaVWunPq9f+oJgf0GnFE4X7K0u1kSwXQKz0rIcQ1klYddCXIGm
F7jprWwyrmr9AEGw10mwkdsNZud1XTAAtK3Uv2zjRKbGt3jlT0ycRqDLVOQkQMnb4ZwUdMqhTjFg
0OdnyavL57lZG90Y9mkMGLdvpq2bGxtG4MWJj1QqHXdE1JHgv+icC7NtqCIQWej1KyyX6yUk2Zjy
oShdASPpUoXAZB49QPB9+L/CtdTNsaaySuyc/GjoB0s+1jZ02T4E6aiJKSIDO+GXxe4Uddymuno/
VlChaLorlU+wGjDhoC0R1HZxT7fJQ9nlK4dJPvARAQCpcGJzCVS4lbiv6R82lkcwbzZF1cBHt4g0
7T6Bu2ZVMreRAAlBgWTkGpTmg6vW8OSshe8MJ8eBmSvXA6t9NVmJzlboz2nqdymMGZFMEQ3zC+UB
XF7X0AeXOY+CQwOFtWengKPD2Nyy9yVmwKl/5QaEN60F29d6hRo/3K0BLEYzs2ZsTSj9G/YI32VX
4/lqrNYG+s6t3ke/AYRWpc+0J8d8SNQnkbO9CvRkin5HB7IOVaMhpPUB5W9pj7wL4S9MHn8rUPRZ
jrQbOTYBAhsmsDO95uzsycSqAPI91bo1w42pL9GDINPXBhL4amxdGSIJURk+tc/spjLU+WlqieuI
JBwn4bM59y0C//dpzasuhrV9loadhBSxGZHxAV6rcGAKiIgr/jLoB9HCyxAN/HcSeUYKVaIbAwce
/DdG2Epr0hvJ7gZ8QW3i4Pp2RsbCzPBsfqkdFHwxqnhIG9Tk1TQ0e/iJB3ZzKAYkqp6K/AHexG4G
Bzw52SSqE6M45sE51jdhANLQDYK1g54zCS4ajQ7n+FEJqHzfK2pUYOfrtUfNup85xJaVX8EOemqf
mwS9nk6JX1oP6a4hTQD/YqTVssBSx1OuvRG2UeC+qWXUr+GraKC9DCotEGgleIDTP4a61jgOfXTd
GHc0fVdmjhWxBURnVbSrrvqtdJsCQ2rSDcRSa7PvcCKMewPenMVpmCKpF/6UPEFBpDSK78Czk9JQ
tqC9yt/hNus5w53B/ZQ/OO0Ls8N6PEj9Rqj5Gs6sSPZgC62mAVa7ituzIlAlKapmfEWvJgEUn8In
Gh50k7XpEWILCqBCsVYLdFXvCFFAVWhw+GKrtJncugmrad8IWIkSRK/M58pRKZuIgAbb8jlMrMJV
0jTIjSOaAddVup+Rwa74apA+YNqqQrQjw8W9UJD4ZB7ShLgZGSD0pWjwI2TyaO2453gzN9yDA/1J
YJPnd3UZTulB1/yx3GZos7TySNYibMbQjnllDrfrypeVX7K8GtXY0B9ncVD0J6U6apVAeeyulSDg
QgOz0N1EPfS2HSqoQYGDUWA7HLLnDpYEZIVSEqAO93n/KGHvYzZI6h0F/3hmSN6eHbUBeSDpIU2h
pS6kmHW/4LKAham7Q8/Wqkj8AsKyRg56BweyfgUfhZ1dcZd1tafbOBfM7UFl8GNu4fdbow6BU0td
lj7wwrDgXCM87y0aC0SnBnbbeQqfJ4dH0mB4qjXgqAWsKuwhVLTGC/rgSGlY9js4GUQOkUDIE66T
h+gjO2ZIXmUc6VmUffPsU552pRrXzQdQkZJyrLJNJx6SWrhG+9rNCdyCj3mLGDzuaP4050Dizsy3
taBD2lrPX3n9XKhheXZCF6FAf41dIoKl2N5FEVpgtTSDjAD+yYoVGpVgpZnjI4L9Au4wMyLA+Ow4
p8pazd2+NRq/zY2oEnHj1HuFDvsyhU4LYKBRyrctmGId9PZSjv3FHC3cjD7QuRyNDYcFSOvRJPHz
uYqynr53Y7saRWDhj04ceMgn7bYeBpBx73A4RCiwQ6htzOqXWjdunuf+1Ek+b3ioqCeof1ySlt5s
b3vjt6qsa5gECaIdeaK6PdYQ78q4wxSYuGHkUmTCGM3WIyLTkJTvM/a3GqeXGWd6Db7FsMLxNJyw
Wy0Lh9Lw1em3hA3OBA1YsP2U/mpwmJZBqLCy1YxZJi33MmM+CEMOiK6fF4CTiVXKnV2HRifN+GMx
HpaWHaQSusISsu4m2dWY47VnH2/arCo45xGYL1cdDgKeslM6zU0MNWBdHiq5GfR8xVjrw/LiSZPO
LIxNKXalKR4K89PUj4l5X9ZHHEA7ziPWDMFcxk4KeYnSek2xAiTGMwVsD2aB+I5ulHpXKYavF5lb
m8ZOb2BV0uJs2Kirmk4un+uoqbCxtVXEW7SDGQqWBlyqEZ47HbMmVLRV6VFv/BkcsP4mFB56i8Kz
ZK+Nj3R6wZlh1cvDG8wg8PNanCqlh74UBLcB+q33iUZyagQFUrGzuR97y1VUHOcFPkYcy2nbH/O6
8rh6R+C1ZhsUC6PzJByohDlCpD3gQjBGivWc1Vo4C7LtieFO2Qi8U3vHQKvMmHLUDWw5A1x92zJW
NYK7gBWkRZy3PqypfadyPN7bXlsDEmbqyAjDGX3G6YbZHs8tz5LXLcNpscQDakwK43BMDmdrBFWa
HidxaCkJaQkrG4t4tZ2tICP3JNAvbDzUgj6joABFmzOKfPZKo+W2B/BbwzTDunXrEOjHdOMVrmYB
A15HwaEIRmsdGv3MxHKdpl7zYW2Mldeig2iEqQsDiEY1qkCrx/tyHiKCxWnDKqVF4qnHSX4ss6Ot
jLu5A3xDM2SvI39MqzmoecyaX1xLAvgsYfMafHPiK4tDpZ/teYMeJzumpeQCQh2ApIe7Lfrcmgho
Yzf57JPcT7onYTqrs6Um8OWx5mzwd1TKc2ZkUTaFcKfWtDFIgB3qtWiq7Y+iByrHIUFpjTB18em5
Y3orhi6EA2xnHeC+5tro6iMDhOpC7FtqBeZwr6pT1CEH1Mi2CxJfOObqHaP1tu0giGSQsNq4OFJf
NTMUxx47XBFT8ynNGq+FOB4nxyJNAjttgny20K46rHu7/bTABneHDqHNEnxH6QPoLa6p3okm/13r
2XFCpEEXJGlhegUHKHlbww8vG7dE6XG4Aw5cQdTO+UjWNcAyndbsHTuGE50HwI47mAQ9Ww3UyfYq
ofec7YbURHR8yZ3fAPPB+RwgzzLPsKXhBpR3kPAjioMJrAllP9jI88zwK1baMVTkxi+ZthvAGLAU
zcfaiuj8SNAtmWLjNYYHYBQDagNVnjSnwRhPMvjdoio9FH3Q2BhxJap0/OAsueU4bR1pCPrBCuEV
AaGAJ4YkaDPhmsVJSSsf7ijeNOE+gYvkUMCOCUtwTEgg5ieL40hQ615tmiunULChO1JEIIKsESrL
Dux9Nh4dDburonR+ayRP8Jz2aiPbz7rjq/JaLsuj037are7qaODk2ujDKhvbBa5Vo+51uCxMNt/r
02nWDmRI4rlTAxjOJ9SIneRuxqU8y7oIpuVoCW59tdM9+MxEJLNgP9FvaaN/6qDSg9LfNsdOCy2y
T5UNmNCuo7yq+VOf3fVO5jrdFnELanaW79oCaY1WQAkdmkDrm/J0krLCSxLVK5vqiDIXzg/URZk3
MifnTiuyVTI5665Md3o9hEaq/ilxQjX7bDtYT1PfolqFE4NTIwUzuznTQqfOPYLWWAJve92UIs3J
NjKkWLyfcCFHggHcNsChVVfTQOCpU5fiLoEib2gmUpyYew03DW6hmDychDXDnwbXfmvWolTb9SYa
cM8s+2Z0K5MFKgxUDZt6sN91VV055FK2G1AyHmRfRyuYhJNOnaJHSfUlFUYDk/k22p9OlcUtnECV
/HdH8kdUZQ7IigDeoGxIhh2uEtbe1tmJd0kEuR1uC0e7aQ40uyvG+/PF1KtxGM47zSsGGK+jwGyp
O3OYPBt+ujlCz0Tj1GR7mmAbmH8Bi+j9D2fnsdw4EnXpd5n1IALeLGZDAPSkRFJ+g1CpSvDeJICn
n4+9+odTKkVo1dFd1RAEIG/ePPcYq9AWaiH5s/2WgCkKVhG4EXzcLGJEPsyLjAlx8VZmyNavSE50
7pr3BLiGPFU6s8yrw0/SL8C1iP9lrbUY1U/a+wgxUmXqazofgRVd7IEveFoZvb0mxXLh1No+SjWv
Mgm0uUppGj/KjVXu+A13ZonP0jIXUmutjeoI4ugqvHqsxFehvY4Ka2Fmg+tI8dIEetMHnQM+a4JY
gM5Goz1eC89GC9s1bkVG9xyYDUX2c6Zwdkg+kyA85tKwDmlaM43zhJLCQE5csm8/x6olxo99TT9d
YRGFfUzo3SVR13Z9ZOiGCgZrs+JPXL87bbCL5W6l1Ow7ynRfR7lvZZ/SvDJyY6kGm8zWVmPkuIRa
rWS+2oTAOH001gbdA2djRZv9aJqpebK2qS2bc21J4Hy4zrPhvnDeCqU/lqBRhkH84UCvHsrHmVvr
kLe2RDHE1ks+b2XreYCiE0p/yukeWGOyL4aX+iL+3aj2nphtbLWOU+ssU3qqQqSovN9U4z0PtgKk
vVmLrli1+rJFiyylh5RObmhfkmJTAmLovW/IhyDuFh20WBH9KjBSTiJzUbGYmlhfzvPnSMMyc7ok
R3yltftUEX4NQJxgqmQgdwJfg7Yt7nIhPTcYW/ZpcUyo03VGeEKebaIaRYszL5QEOlp1KobRS4l7
LDmXzqOXc9KG+70PB3tvRdo6p4XLzZC48re863dycFfFMUr8uzK0Panuvc5511sd16z4kDC6kLnf
UDZ5+sOm09M7yajpjD9ze3C7YCAzje6vbL10GLwhjMn1CYArH4M5WDv2ymbGZZLqE1vZLm+eKgLq
nZneqjR2vY2kRgbJ7a7nSONQR9PWaV10AW5jwU03c1fKoJa0uTvBU3dSfV+NFHGnWZhR65flCNSk
IH4Qbk5XMNY6iB1EVAJX6oEPsFbQvaBUpnNqyj9tXzxZ4dWaPrkLJ8uXDaqG6XhGHXh5JfirvRcl
tRupYi9sPpQ83YfTcVSzc1KP981YoLSniCXSUlfi1VAG4ABo+wuxTilVjfVmmaTDwn/R+VxUmTaE
9L9IpW6Yzx26LEVSTrXuPBm4uoBOPKLSdfF6P9Sz85gWYqO3yoE83MNE/G0LlVYG2ValTZ5huw8A
ef3rZF/TjRe+NSaLbJA2bIfqRAK4atOOhcOhm36NZ7vTdl3XvaoCKorKKbQPxDJUAyDd0kAPLF2i
HoitgY+mAI4YkXovNzbdbzOzwePJYA3xmlDjD9mpVrk6e7WMZC/Xt7ki+V1pSCuRv82BvjOgG0wG
0SWpr8ZpiAIK8b8celP5OhIurdbTUSWwvBj2JSYd46tmjYs0eDDCl7Bxtn2V7vC2e41mKrcjVs08
uUbCAjGf7YG4G+WzHp5r8jn0yPJniRCdLvAjQkJzVdy1TTYuLDM6cyiBHeANBQd15yXq7K2IivdR
QN01y8NUGxslbXCUkKV0kVgdIynmUByEBIUoTeDBC76vyRe65Fr1XlLEXmt4xtMlnPa2dDcmvLJ1
G+WRK4ePieWXJm2+0xFTYONVoZampxsNYS6z7NbNycDDrZeSkCbKcOfgeK7j+bPSV1VTEaUigb61
nDOcplsKzv2R8yg3ZyspT0SI+06qbot2Ar+uly22PqEGG2q8OLSrbe1sm0rlbMYXZg8OhkHVwozf
RHvJAS4CR93KnQWyWZeLrjHomebSk/Rjkm5CW8ecSOcDaMq1SkzhfIzg4ttCeCUhDb6W1Rl06rMR
ImMZinf7qmxMe0IdVYZg/fL674TFLDVmVTX/7BgSXP/9qhUNytmfaQaFQvY4MrUuLq7nHtySuDDZ
i7SIGZ6S+pWPvSEJeqHV+46GoZ2jk6X2C8kg9lUxPsegxF0IK5o2twmgRdNi3iNn9FLGOulO5IAw
Da30qDWXtrRWo2gWgqlzMMrLsAd/cu7CWPNkSC+9XLvd1F+IcnmvHPQHTeH2+VvAyHX8NJoHK/iY
e7ZJyVp2RrWqdeBgvD6G6rdVPdTWNncG9tzWb8RhjIpl28e+1t+ZtrS0+OvV/IfTsT8Y1bZv+1Xr
6B5mr2gonAUNwK7ryZE61E2yCqe3YtpExi5X80Ve7B3ziTRKvxLKIpxlTwI1SGTfltFqKirBjxbS
/PeWb58E94XCjE116MNLAOMJLYUC60uJVrHUvMSD+lQJI2M5ihXQ1zm3t1K1Tq3QF91mMuZ3mbaz
GTuMphBAhptArIO6XvcSxp6FTCwwKFXfLwPFWMoshImH3Ue/x7R4j9ucFZZ5kinYan/b0+iWo/0U
a9hMOlZ6sRPFVVLI9BL8szlRDxjCLMNUobfeDmLHtrHhA191jbxpFOpAOnyaVKmyrdaz8hASXWJy
/zVPf4p7IMbA8iZbf++6AaZcfHJCc6EN7NFGgZtWCYA0z8W6GOzcs2SdMPkTQUGK6wD3jePkF1q8
x7XlRGbMXrTp3jbndRSrm4D0brmwOdXp+yguTgpELiLhVwFngiEn9Dkd1vpA8ghjCyU7hNpjOj2X
yYeTfCTiPWQLUPA2Sfed9l4KoPbuLjSOwjwNnNkKvIJDkEgAE0nK/HT+SNpnZ3pO+88RuVUxHfVh
DYYPTVC2lyCoWmT4ZopM4XAdXzdKiATznoGi0hRc4T5UTzaojCNvpG47ilPaHMLqqGcHJTrEykGe
Pkb16ud94TMkhThd9pJ0whS0oDTNcuJmAcLkVEwvEcLO1joOxl123QEf6ig9T4Te9nXuZ/Xg8jB+
l+VHYywrQlOVlh139MfA8cfYpRLZOLhEF5N+1wCELyI8PkOv1ip3hpqCQeDW0jmAoZXVtlp2vB4v
J+c+lQgJBz0qDlKgnWet2RtsaaHOKHCNLTmjt1VrIBum+5/vDbEJ8s9rrrFEfyJ/KFK41jQWlDgk
id9KT2P82IyuqmyBCgpco1Jx9alpd6qxqjTHy8tpy/E/s6/ve9db2lGKj213Z+hYlzDtZZgWgl7u
RLotelt7TWZ1hbpol5Vv6ujstf6styNezIWMG43z3pMIa5A06DnDuyE/dZGy5KS1DJ2YxEPirjq/
6H5R808zIea6pB2u9jhZf7Kj57yH2N4/SvFTzryou9iVl1T2Vo+2Nq35Wrd+S+JivBbJRmpav530
VSsflfwOKT9jDbdd2QN009APAwx7Wu1hyhXCy3kJQc13e9Sy4RSnR6uNfAzSV5kavJrRKaIiyAYG
P/SIDAw4+NnxorBWzYbjTG7qbm9feinbSBrnH5kfVJHM9ABT0pd7UEnpUoW/8zD/cOrSnwdnL2vh
zlTnvVoxem5bza0tuL0YsGb04U5s+wblO66XJsNHklBiUIBLypFUL5Kl6IjQ6ezebyJ4S5HmqcMj
uYD4BLfMnHdy96E2YglvaqECfWQAGUYue50iXcbqN/KrugXLqPiTInnsRXmx+4siS/6PeAq3HmF6
FLZNLyAKZq0nFczvv/Ee+4L/8J9LwMf7OS7C9v/8L+V/J2Nesv9xXbtd1s6hsn7kYkQ2+f/LeJLj
WC6NiesmDDL7tfxDwuQ1dfZ/MqkKIszUyoYBNjWYSfOKviGAfSXwuzUEC/NaG7tcYlPSzE0Svw3S
4Cumwh7LRFbVV2Nau2GmLnPnjx2MlyxqFxX4a+g0Xojkvfhlpuk39/LVO7lhJaHyN7Lk+jvWBqMp
L/3hq75hBw2pMO205JXI+XFilMUA/Gff5g051p5NZ4jzHMWQ4vWJH39H+PmCGnprvxNrjZ0GKvpm
NpvCyFeafeTYvgiy+RvyzxcG1catA08sh500xJLAxRS4rnb7uVuFFT02w/FB2ViJvBglMgg1bcOJ
cRcbhq+rz8GU0YbeFQ6zlYE6DDKiBOVRboa7Lv9GqfHlrd3IBLMhneUohHGcg3oTF4tWfY33QFhV
+7T/zQx6U/fronuE7aObhwoLdRMXC6m2sHFIFxlnCE5CpALug/xBNX4o3721++F1lIAJDja1uQfm
TFLqjz4h5aZc1Hbet60M07VjNDupf/qf+bIbyk29EGVTWs3MhfWVRCT7dxaqXyzR24xNS6SKLjkm
lo2qK2scQ72fPYebpW81elqLuOF2J9ULYR8awCA/u/TN8icRTy3mHiVi0e3kbBmPP6v0t34+EXEC
RThM0075mJ/L3/++We0LPqFyIypSYlWyjMmiHOuws6B5DMbVjRb4ZJxjBtfZXZxrtIDByZGuM2uM
QRrmiyLbV/orIwhJ2uvJNqabqBJisVR9wyRimZKUW8+/iwFbWTEer9P5WHZWg/IiB+9DfXZUeWVK
D1E4QIjaKrOJ/TCLKVfO//61rov3L3zTW+8gS00iRQXx32XiMuFVIpqBLIZWvGpV/R5X/IpRMP6s
Kt/6/EypkZtZzadkJXdzs7Tsp3//Dl98+reWPFqh94Wix1T7cF8m17PCv6/7RbW/9T009b7Ca5Nn
M0glhZgURikAWLJJAP/OIPY/LfLfnv9NNRgSWZNrgzWQqJE7F6ei3Mv6Qzm8dZkDyhgwQN4M2r4t
91b2VrR3bOtl8VxLEkS3dAGKCXSduWX9kQ9vjnQJrOdYfSVe3ZwAbEnUIAm9vU4tJWx2QqCdMluW
9R+NOSlJ2KZasZ0/xumTEXtwmRc2I5vEWSmYL1l15HbWQe1XlriXwRHlX3FyMpQPZ34FfXaH6E4Z
72fzmsV2nzfOUWp2Y3KMS2gHZc2Q8a0C3zHr5j4sNHiRMHjCM3aGdjOTsVteRl32qvxpCLY1/Gxn
G/bfqL6/4oTfWj2aiMK6pMeT6OrNwWEQ4hOjGrw1pxGg34T86LhGqJC4UXoVJ2Ed8N0Jox/Zzxny
Tb1sR6eUBEKv3VgfwmAtvqNSf/WR3xRLtQz1SII/sOs/7Yfqmz39q6Im3zRKUyyV9lBD1y+GZ4N4
UaigwGMurlt6iPK3BY7rm+UYKp4ymQtZnkmYZiIRWl7VbqJ0w2lfdCsjmwANedhMNSxDPYTl/CLH
7Z2jF7ANzJNdRB7OgisFcHmMzU04r/NQc6M83k/gyam2z8lmibXvlN1fPaubUt3pmSjmVKEn2OJA
IH7mQqPf2mgNLdPsJuKy8ZFpXPydY8p1qf//JUC/9dC6hg2kec4XExiM5X4jnFibzc/2Qv02vDNu
Rd/UeM/t4hkPBj9PvmlUv7rpm/ZIkXIU1xXXjcLcdQaQDsgk4mfZifqtW5NMXEcu95iWKx9MR390
2tBvvZVaSS3abEQrYr0ED+avf+8Rf//UdOdmuadm2EoDNJ2rN0mbeO3PTly6c7PcTdGWgbg+gfll
Pn7n9PH3DU13blZ73tuOowc5vZxTrxoHPjocJEuGJmF33s+ex83S0xMKisi0cVe+9V7x50cXvTUr
SnBjlmObj615qS0fFOdnl7050ORNbDlySZ8Ii5Exl/ONN8MXT/nWqkg1wkYSqsoRTuvXFgTgPKxc
q9VWWvadAe9XP+Jm9aUq3po2TFx85RlK/BnMU0JQvZN+41z091ZXt2+akl5OIk1SOurnJPZjOCyc
TOxs4MxJvUfM86M2Xb81MEoyXZhjinOumkMzXztduPzZe71Zk2qtD/3UKmjqn8IH6Wcftn27IPWS
ga3MiMBQgg2gPpr2f9/tF5XUvlmUZhAGjXI9rcTpOoXkRH9VRoX/74t/UZ7sm+WoOkQK56gdr2it
GDaT9rOncetFVE2JATLOI27b5XTliy/+fb9ffHm3VkRYGNQq/mETkXCQgjuM61M4c6d6SvxAn7/5
IV+snltfINVM7bBL+CHAoldeB/MFHdaX1v5so7k1CNIM8kLCFk8Hs27jhakrXgnd8N8P6IsXat0s
zdCwlbS3eaFGgBsczg/fdM1fXff63/8H6mrjJ55PE/esGp74kJLVv2/3v9/5L83NbZKn3gnDSR0x
7mQ0YROegAmctDHcJ7izSuPvORxgPKIratFqTLUnjTISro0J51JWFybjrKyEzXVnqjYEYGQedbRK
Ko2hZ74S86NeTNdJ/y6yVRey5NUdVKuiRyfXfXsyV+UMKqutFHPwAMxcHQuNoPh1VUdIqQxV4W3m
kEWaw97EsG+cs50ud1A1Ly3U7thkfo6bbG69M6L3FU5ZIVCfycglyorVnI0btWv8Dn8/u/Ck2dxn
4bRxEv64/2MwTO0eZyVcRiiThvy+xc8/0M+2CjMhV9GjPmJgB7vg178fs2Fdq8XfnvNNeUIqrCj0
pgLn7g6t7VMwPhrwjSQIlKV9KSeeT/AmEmmlOtpmcrpllzbbqTWZYWytbmIuL9a5dSgCnMvhp+o4
l48Oo/JqMdi/r6hEWm4bCzGRWq6uFiSj5qfQAEJ5C1VwFeoIdvjTab6r09+J+o70AYXDQ8HgsNDX
M7PnsV+OOjyWOcTe0BN17sXwvGPxUaL7wsLI1dt2kUEWtsYRHdBaV5JlynRjhpSUMag3fpMabYqd
1r8OmbPKbbEyIkASGNrTr1L9lZBUMopNAi9DueuypeTAu2FmWytuU21G9ROY3hVm/5i2xV0ldbsp
Zag0MKlEpNxqpdtAKQvgmKQaHrDiaWphSg/3E5T5MOdJJEeLmRwCNThSuKDF2O5L/bmNajhg+jqL
dHecpHPZwfl8V5Rp0XPYrKJymc7p00j+dxY/lfPol81OM5elzKweP8deaTyLPxT500wUsjDESUJB
Xuv8z2o8wJCVZE+DMN5P6oJlUJlHfLAWY7U2q27RtCcCNNwi7n1N/8jqvTEZXmIWriaU56KtkSnC
Seeuhlj7ZWLjTtTUOnZwXRdDv5Rnkq3RpORRex7r6sr+0oz2PA2dZ6Ok6FXJg7exGuN7eNNWXvgZ
BuWWpLgiHjYDLPzQylxiJeeK2Ilo3kgIrPQjAXteBh3dMVKCMmxX4RYMfnQNk2UIoWJdB4y+qgee
HjQbJWiXgzBxOnW2ClJPJxjRVOV+ZHXrnllbF0d+BlkhbcZVbX52Q7CMY2dd4K2pRtpHEUKdRqAV
MqC1c9k3Y9UrssvUaFeLGNeUsPZtsmOm/o6t+wkpAyCpCxwCNdUhPy93bavfdJHhTlfd4RxAJnrJ
nOpkz3gyMUExFhJ6BEk6OEl3qBj81qOf6y8T8btzvLewv+vXHITuwcvu7FnsFeesRH/GELWmAiWh
gtlulO6oP8hCbJ10BaLEXDRYGfAt+NGLMVwypbMc03XgoEMLcloiHA5CkaGLFZAwa19k80NvIwiq
oY3K+qLgjenFczM+y3yJUKNGhgTBELh5UEKVyhdtKLnNhAcJsS+zYy008YzvcRtHbjoiMclhps75
UmhbGZqD2UXQ2ZhaVrB9M0QA72WqISvc1Im2iCyNnERs/nKUjc0+nsYlLlBYD/pJeklzG+LAn0Gz
FyTUKO1WKhCngxONAy98MF0NvyBNPhuorhHuYB+uYp/VGm9tmS8jphl28pBP51aGYB46Li8DjtVO
RTHsFPDtHb5jwMgufZbyBmciDS2Gus6EfQoN5zJYO+hbObTnKt4KHM2rcWk25qGnQFvti5ShCUzR
isatJ1eYNSe0VjhuMTaBPZtFqZ91L6PB+uyh6ZA4Mmh/cGx0VRkB1qR7lfFew27txqduLFZybDF7
PaU2tpn2GnKQ0qVuH5EdeRU/Dum2nO8UtjAlfm57WPHJu2Pq66oyoRs2a8eSQeeGRYmUMzOGhSSz
6BD83Jn5qUz5jEdjYcPrl5315BwCi7i21sIxunSH7tFWYG/CsffKNPojJ9k2jC4583XW0nVDFAYE
KOtZFwUlsvDnLnwOmHZ10IJzJz+Y4ZsdQoXng+vgzwnyYRYTpKGKJSrbTwlMj4IInTKd781afszh
xE858uKxoC4nzlsuURGjMW1W2Wh6Zje6jQH2bDTlazOYm0HeQ0qNcIvB4wHpMA6kZrHU4l03/FKa
Q5wdVPnVFuMyKdmVR4aS7dUyV+xUnW3/99TVm7bSVmlyhmvoT0Fx4ATg6rw30mCa9GJUeDIjA+wc
+LUdw6MgXyuWc2jUw9D8qpnIh8LtMK83O3wMw8qf7I3RjIvaeuzsN7AlL4kHrzafjPxTMy9D8kpu
mKcjJQlpOvril4WOYSZ5R22tU5PcVy1xKeElaZ7yeMmKWomAqxlZfAjT6V6QCRZL21RYcOmowHBw
8VZ1mbggxIPVlCYtmmB72xayK3LIA3mb+H1yDspuNxToNODimNC8a7ibJp0JhynTcV6D6SynBTxc
CCxh9BDOF27DkyEdyfbwSxuCfSOfJP1RxKsOTBgp1RiLTSZtrQBM2DmkjJAqSOxXu5R8sj76kh1n
+FOizYunbJn3476zkLo5rN/6JXCUzRgxZW1hdkp8rJkso5cJFgZDumukrRSPtMKCRu1s9N856H3h
aaGbNyeciPDEAEGM2DnTsWsVL6Y2tw3K8PpTF8mqoLXqILrETUEIFHJ29AOk//qhKbkiQvsWf85q
fk4DNrfg0uS5lxshfZ7qlSzPpAR3tDddP0C6QvAed24TSeumL2GFO2g1L04GM7Qol2YHqQpi8L9b
Lt34qmW++bXKLurTKhpAegf4ihmqd8xr6lOk9utWqr2YYozSeC20VV3Ne1t5bezfcGAXamZ6Vjks
ohntJUKsCpbHmBgosu9IGFnMyCLEjIBU8mu930ErjMdTUmV+heW8md73BaLVRN21Vy5hRYPKqK/T
UcVblZsVD6ly6jA+mDvh2aXmy8HkcVb9nSNCddJ5GYe4UjE0mE4Epi9LhJzxRqATi7t7AxaTNpFB
JD8OWDNaiEmS4JBFH1BpjWrYCvOcsE8lovBDzpJ2bx2SFEYaaH5AZ4WAjTlDmRKTKJBOt1ucgpRF
XsdIypcNknvBdLqBFEQ5mJu3ud7h+UMnhFzZKp9lCetroMSrDW0v7Y06PHcUrgklwNgunfrgGMem
8br4pJbzWk42E++9Rc0VhLCKpXKtqaELOY2+YBtUqyDbqKJ1TTPyZsqZYcHnRGxh65CzlcrX7buC
oizX/ULtSqo4lE+ERNq73p9Ffo7Qn4HClleoOj5VEOVwzHAaZxmnNKD2SjLRqWnyPs6Os/TGlgEj
U3ganVM1nKeEOWm4lIPDzObZ1Bd7tr1QXUnjQpyt9lCP8yK4zlrkXTif1OLBUu6NtPEJO17oDMnj
/tBbLy26zGwzUtZM2mV4Aov/ePH4CaS89zl+szGbSJH9t5dAPMnyKQp/Dc0uTp4DtNUx30LO96cZ
xyr85TRoqbhw8lA28TXxml6Dgmsj3WekRb5CENr3ESqc0YK3TBCa3yNEbHL5YcxOJXN1i+QBiLa+
nasbR1WWthmcCeX2U2dHEIadNsuqgn6vqvuujDYFp58AiniZmTCneD3OxLigfirbtzy4tPGjkjtb
REIYAmoPwdi/SHK1y1jSpfUxm+NpIPuT5AVi3ryC4LMW/KkvH/SOCiEjZIjKbQD7U4t5AKilYym8
QPByW2Sig8wmMJ3KPCCqbFwMwXEivbOC6Va/B8p5UMtFgxDDsfAv0B8NDGrzGLWsnO716nHIVv34
kqSTV/Zb7MquQaG0rbCwdAqjoh0KlqJWnUgdXrDI0MCjYya6gcX+riTnnvZC5u07j+i7yB3pxHsT
7DSmwuo9cAntvq9CJO7mg6Hv42Fc2bbj4QDSybuJ/SPX3xKUDqPzpNt/FCL9zLj0w6E8W3r4WCDW
jrEZwQOlwwbe6wOo8RE7UMr5M8Tbe8V/VDJMHaZolSsfQTf59kgbACvcbfS1Hq0mUaNk3ykMMTOT
s2/7nCYlgugU3lyPqB0bhqF9tKV2J5eExtRRx5nZDNYz7XXZty8RBtmm06PBila6g5EBUyITDeLQ
wfPMOz9EddDq9YPZOxs89Y8CVb81wWrNvNzEPk1BeKc4riBiJ7kexQWtEOr/3rw3EP9HwfGqosE8
JbCX3egwm6OMh6iVMRbI52iJoKnmDCCuzRyxeo40LiPovkU4ejaiCavdxvJeLZ9GADQtmxCKzG4a
0JGj5VBM+1zN5IRc36czrYph3Q6b6yakZvVnrGfrJNBcJOeu3SCI0C8TEEIO2iQhyZqz0EPwgWXF
Ju6hQZvrcdy2iX1n6TnC2vigaZjkZpAK686PwlWC6Yrd5udA0VcdSpiw6Y+Brm3xTVtNEdQpQdhb
M65n3d5YvbxrM75HKpKNEbMwXiVkP0FBgWrPIQT/pnkbmmBp5fCbH8jsqaZgPxXWJUvFWrFhHmKE
88129gV+cAMUolziYaCZ3k0IC9FFR82ff1/4P+bSX5CJW6tioQym0NV63Nl990gxOwbY9IwmfaiG
MQQZURP9v51D+rT/YNdAD2K6iMt2s6TcpaO9kdv5KbI/Eyc8OsHnv2/qC8z11uG4mZ0a/ryJbVim
L1KaoCtFWVSl9+/L/8fl+dvvfIU3/weapqf2MNQZI71K1rxulh9FuC1UoorEZyxdwl5hML9RBEzj
bivYE/spOWbWsf42fve/PLW/3cHNhACD8tLkG+Q3BEeZUdirU44epPZhkm0D4aC6IGWyvBvJUYhR
OrfsVbnKLlPsu2oH1XXEVcFW5Z9h/eYNbBkhBItTBuO7SFop4nGOv8EX2V3//uGaN8ClZRboN9iv
dojvFzUZu6Bx6BLXUCMuHJ4RhxQ7GiCiPDK3YOpfxB91hlG94slzeynZUeZI92pEauwFvo5UekS3
kBUcf09D9aqF+tIw+6U+69uoGvxIetVhiJeafeeUL6Ia3CmM/Tx/qmfLFSlquGrTtvtgeiq62sPd
yEERq3R3TZK4OaYiDUBzHdxr9tammlLT3Mrco/yr6+dU7oHX8LYhTGhEUEZ1b0sEQensWtUrViFZ
gJpt2w04csseLJA+t2gekclL3XNEoRxRHI1lfkUS3EBqF1eXgbqv6Cre04hmMYWoi4FG1qEMjexD
Z44bSYfRf3Xq8O1s78g+IlZ9Rq5YH6Ny006BawARquAQo5avE4y4Uo4FZYeYXtnoVbrA0A2Najk9
Jl3pNX20sRwbp61XS6Ntjzdpva2A2IhaisP3efwsynBXIfSpI/jTqBhxaFG1lSH2DnbVJbkGjMj2
8xwfmzhmN6ZvZ1cVSsJayb1wRAEukDOGq2AZGgpuUxavGunr+Jro6qEoP7WyXmf25GX9Vd2/raKH
uJlfU0HzY6IbNBWfI6dbxew4yPTa4mFID2p6gCiKuVOQLJ3pl5Yr/iQnZ6v740Qfuhp5lcA8LrcA
PhLOWumiUWV3LNZSde6sypu16lO0xbqTZs5sr5a+g0iO3LXb55rm42fCQV53cVVaDGZ+PyMmF+iN
mmFcijIAQMr2CN7+SxgPo+zVhlgQZSWZuS8pAHF/lVdipGjNCTCStcuVYzQfOrrHZgofDel5Spqd
U/yxIlS1Ru6NWu1P6Ap64Rz1SNt2ofYr1kAgIG448h9p0NAeE6vVGtjWVgStPyfotnAX66ulg79G
kev3iSV/Mwf5Yphj3uwpdZoMfDKBoOsYQA0vYxh5kg2FJEIdN3/HcPiilt/6cuPWWqiYCIldlz7m
xAwb7d5B1vrvSv7FGe/WntuZCw4pdFK7Ul4nIYF54/Td+fHvdcu42SKsUIl1kF2xG9tDP1zYAb65
8BfTrVtPXNPRSlFYIOU99hBDMOMMhokcYceF/N329sWwwbip5oZVZG06G7xYlBxV2pEhaAKXbRMs
S+LkMZJXU2FTZ2LX0e1vhvVfveabOl/MimxN11+rid4169oZounDAuDf7/mrh3YzMrbTKMrnnvcc
GjJJ5LtR7RCgYkInfv/7B/wnM/jLhmyo/29LkAQdTFpDYwc0p2ul3sRNfEwr/ZcSAtITzRtTWTvl
wxpGjrfZMQ9e7IYjyTUJD8EdLkteX2EcFk7rtOJEK5e/HDPfdOgtGd4tm0HxkyTbFXTT39zxF2/Z
vHkmsjmFclCNjBpRGJoRYwWz3IvskkavonoJxw6XtfB1xpJLx/TDSfH0sSQszbqFJGB1VUg7W8RI
dikzUnovpI8EE/h/39v1pf/lYZo3D7MNEgV3ORssEd4hm8gEPvjvKxvX3+4vl741Iq45Byu9zpfQ
Fcl9bkyrOg99pxMb1ZxW5f+l7syW60aurP0qFb5HdQI5APij7Yg+h4fzKIqUxBsEJVGY5xlP/3+g
ql3iYVm0+qrbYTMokzyJRGbu3MPaa9GWZtnVpi2zA4jrYfmBjaMo730ahGyS2mFx7CXjNjEPdgKS
spSnVJs2QQQmNdmW7ucwwXKnt/VKVEJa07ZxM9AEFXQIj3BBhS10WgJKtyA9br1uJ6NPafCY6mpH
f9xxNaf35Twdp8CNs/haUswvkFnt/YcgUNvWPypiqB+W6bOa1DtUo8kSyDfeyr86HnuWfE79KKyh
5D+zs5IkSLadIAxG7I1K7h/49f/4Mv2/8Km8/v6K23/8J//+UlZzE4dRt/fPf1w+DrS0l/+5/tE/
f+nln/zjIv7SlG35rdv/rRd/xCf/MfLBY/f44h/0lcXdfNM/NfM7+tGz7nkAnnH9zX/3h789PX/K
+7l6+vvfvpR90a2fBolm8bc/fnTy9e9/Y3v+x4+f/sePLh9z/uq/+ISwf/ztsfj62+YRac+vj3t/
+/TYdn//m2Xs340rXWnIVjlGm7XTaHz67x/5QkvND4UnfU9xUIqy6SI6ptzfXcfzPc8oVxnhr4IG
bdk//8j87vuedHybz/JdPvJv//2UL9bpz3X7rejz6zIuOlqxnptf/jwxGrJbo6TLF9sTuHn7Fq53
Kphckgbva8jd23iCf60jHVNu3XIRn2Xl04WMdmJwOAq7vygWL5833TjXRGDQfp3QPFjf6KkJTuZ4
UR888EbwyHTI/ZKcFMvn1AmyowCYaUGJmAzDD+/8j9n8+PR7yWme3nNs4XuOJ5Tmjew3DaBmHoi5
1OMBSlgzDKzSuU2NJjM6+bRdR77f3NtDBH9ZFsS0CsPub+L+cBYjxU50BdVJA3Ez1sGFBBf+DZtO
8N5K5V0Y2bs0F+6la3vzdd/J8aNs7Flv6gXCtWFC6t4tg2Vn3KzpNwlFl4/IfRbiKswKyAbor51v
TJJE5wQx6QlFLLLZY67oaO/mtD5qYzE4b5zyl1fs91dhG2E7rKJDvnsvdlzNX56ZcjpQtobEu4Mc
p5+EtfUr8Ra7+UvX8PtQDvvW9pUwjthHJMZlrmwaGqYD487NLisqcdpagYV8/eDhpgZQLfXFzfNS
/5KF+ZfW44XFuRqemq5vnn67eKza36gJfX3sONr/FyyOYFH/tc25faQh67f/ah4/xy+Nzfpn382N
1r8b/uNiMBzpKGfN53y3NlL9DiLXdoX2pWNs1u6fxkY6v9vaka4nPMdxtVzX809jI100qXxfSyFA
mfyKrTHrc/1wPbuODdDJUUZLT9ouu5SBfsywwCkSZi0dT5ustkvrKAjD/CkmMekdFI2rTydNq4HT
LDBFOJYjRphruvmehHxunwyJVftbYfLsW5PbkE+EPhxvjuqS495zkiMnWqgjWCIK4OEdA1LMflgj
HhwmcNigFb5xwDB9Bf9Wn3itdYch09vGQ8/ezudOUPgOmg9xUkMRUcQWcG4l3rlVYZPeI4DlRX+S
Y5Bsl7wDJQFdSka0Xcj2pGrS8BECFDSHw5S2Gzhc3nn2DMgm6NL0JA3VvGVJznluHwJQG0YlkC2O
/haiQJJtMogiDuq+UNc6gMtFWi2Z70DC7Sk1DEtpH6IOKcnLH7XAI0nc+hEZSaQicUGmLh1JUizQ
/1Z1vqizoJ1cfJc0Iz3iRU1yyy2OHJAk/KkOOJZpdxGlU7yWMZ2LxKpQyo0LV3+EGCOe7hzdN8XJ
EuCOunHbPgWRyY5UlInigDTy1Gwyp87uJjyf9gAds0je5klYh+NxUdRB+iWty1V2MB/SPsvvwbHM
PnS1IyqCNUlzyIffD4s3h/pAV7DORDt0Vfp6+DZGk3BsyrnCq1pAZprCmG092fRj9NdOrWk+8lmw
0PF3RRxAr2sd5E3jVeJiyrW3MisvSRzCA9dnJey3jovWoqRwY/o0VbTLF759kXheUW+WoW/iA9Er
6B+dQvRfx9GaeWB2EIzNum1OxroH1DHopPTOvaV1yFCbYQgg0ZzMh0B7AGFa49WUp5cpbDcjtACP
PaUve1NqiipuM+juvMo6cjGbqSka8KZRl4vDYVqZ7LPaabd9L50MCptMDe8MOgdsrVwa9Ulr8ER6
AeVN3r4ZfEg0U++9V6flpamSCNxPBJWDa+D3fofgeKFPxqBq2vvR8sx9sPjJ10gUUl3V5VA9THNa
xEeLS+2qmGJ46erJ98ctSSZ97VUGzERfAYA5MHWeRnft6Kbz0YC6IMlUtxi/mEbDVJMKK6aokiE+
3tbRyuFcOV1EUm5aRvBBjV62nbZa/zQb0+VjJ5/Jiew2PFucEU4Ty4dGjSs/XoUjCmuhpbQIwdtE
NpHSUEHxskC74h9KbpCbKu+dO61nwEtBXM+fCmhHZwhrPHj82rRPQRtRaNCp19mntkeFpFgmuP0C
Pcj3NSra7cp4598l8OQkO9z06KQpZ8jPRqsKSYaFIwggiDxHuD+8sRl3jVzgMYzcOaxOoySt2+M2
j+Fm7jIpEsoTXXXl2YGAVBNSneV9EVWrCzGzF0lr1ba6ysu4h2p4lu5XSI8yUt/ZACOEMzbV+z5L
oOaovNgsyArlERqbtRvnuzw1gBFsGI/IS/l+vuuaMho3lW2ixyoFjVbaY3TluvagDnNkjD8FvUyg
ryh8ZcGjYzssSmCP7VmIbEQBU0+snhZTyevKmZxTX4+SWlxYJ99cbxL9IWyN5FE735nh6FgigXi0
lcXl6TzZ1QExIqroYFZymK56MuhzGRb3tIo7H5fFQPTeLV75wXEd/QmdlA5gU2OoQdsFBalNpQNa
tEY4tgeQPDGRI38dRjs5GeiVi1jB3UsNPKQDvgoOljCsrxaoIj+ANbKqzehzhg6jTuUnpVutDLY1
rEVg+gIqpPno+xANJzUA0s2khiJfy1Qxycy4yIrtTOlQHkIARX4tKOvytGhk8VHV2nywKUVWPsRg
ZYhTWvtlG20sqkQdGuqORwp3KAK205GE9jAwBzGyxMFhNzSk4KwgFwOR/DjbDelJeFKacRU9GQzM
gpCbxpgTBahnk4bt+JADfEILupYre4gD75c3HORJWSUOzmE4W0F17Y6OTNWwqXVeDzrdjDXvGPJy
RE2Voa4kssKe8BEFu6VunBZCR0tZUOClvGxvF8s+cckKuqol+a2o0cE2q+smPUm0VcMexzVpnxei
mBxBk7zN51LDglS1PJwVgStmqI8g7aE5CQosRESoWqpsgYZHNH1AnjEMw6nvdz1QsfEMmsYAXrlY
pgZCdEstgYc6m/Lzepe0tvVFRxLq4GYMp5pOWBbYIu/8oMdyTm9nF8TAgfb62T8Ivaa4jWvfLbcm
6gmHR8JwsxVB3jU3iVeG/XkglQv7tfaX+VhPbfst00X73pr8btp1xCghD1jlTzBJZSH8O6btgPdl
FENLOTkPVQZe8b01Qlu/bbJ8gaerqGbKBq0K3CsnlTF8g8qBeTKZROBxTCLo3rw4yBG1GzNCoC2F
Uqc7QkOn5M1wJiH5bKFo0x+HXFfwWc+NWbqrbqHqAPFpCNyzSvKxPXTtLIdxbQTwKjdhgnmWTtSZ
E7nMJj+PRB8S/WBYzse8F3pnO3zmciSKOINgytSTc72IIpfbKWui9LCeCkPrB+15UINAV/QQoqVY
bTJ7QcADroKkhU7HT49pnfGuOmbk34deX3oYGTXoyywLBnWaiYEbK21Syp0bqWxRXHVQ4oH7G4W+
QtwPmoml7wABwiGczV9aOwhLCnb9+CmrrbDZAjIKEQOwZiBbAcXKSGFGmzmOgPArJ8k7G+rd3nmw
4wZiS4yQKh9Kt48/ZjaRMbjtlJzwjFKLOYH+vIaeqIqKW3sWjr63Vs08QWNhmjmnWBJf0WFtxg4w
tu0331TJpO5LLy/8XZnk0DWSNqk1Uuy9B9Vhk7lKgBenDgQxakpzVgfOecjhx1NtDNS0VrU8DZVI
vlTZYKjCDuGybCL24nw95FMUPvTdkj0kZtJUiBPDgyZ5ua5pVqxZGVzgmKaKodXvw8LSIKtyrbv8
EF8x6Df51E+HhE92cN77aK2/s70ltN/HcyQSwGKl78agOmrnoXCivr3OZ11cd9XkPtAaIyi5tCnF
kb6L2SoF5MXNTo+qGjajzEEgVsUykv6Udh4PD31CdgDr0Gb6cKawhORKY4F2H1J3ZUEU4eyBrZbZ
x4C9LS7yKG80NKLBEp10XkUw6pmKq8EsbkKhIxs6pihrqweZ2/rNsJOUWyKgFrOCPAc9HRup1Q9F
NiVXDp2A773Sm+GTC2xq4V09yhlC3gGvvLO5kkWJf9xGs+DzvQG0ZZ0pWR+QU2o+CL+DrlxFfQ9F
/ahda5ctqUmvSHl16ZVN+OlQJCr84yWe0Y2YfSgf6YGdEFnJRH8atMJ7DKoW2T1oEr2HOgygH8zZ
NOaWrrwV5xi4img9nftD3Nvsm4GV/TjorZDd3Kv2W0l2/67qBxsZDgHRdubk1buFozofyrlli8ao
WWwNUzgJnSHbwVcsboIGkvjGstuvbhTDkmyLuHeo1cObai2W0Ox6qTrQ1or9Yo0Ru96jgw0TUcY+
gBZ/FM7OWMUCwGFYgtAcesJXyCCqSYDNG2T0NU/zWh/qLA1aeFgjzc2b561/Ug/SfCwtyPTKbgBD
GAZi7LYp8shUWFIxPeqmBo4k6d4mQYD/CJNum5kcPztoXJi7yugCRQ1SFGXbaIDvEAZxNZS9e43X
7j/meVoeJlPHluhkAMh9dnrOi0zUNB7g9Q7vo2V0ezjZo/naDD2GZw4V1WU2HZs/Cgz8Vl0zfUY4
0i9P8kFj+lrLkrDaljZVCKHHvjztpt5GBapyEU2sJwz7GxmMl2kF13HXN2w7RKI24j/qOdnzQ/09
VfbkaHvJtyn0kCk0/233bdIjz0KQwDN3woc7um265S0hV2LfF3GpC95DIynmYygFgfBeXFo2+Bt1
URXbaQKkQQeJBlJaBMVBllGCjXIDAHfAZ76WcVceL7gU4xtzf5kTZ+6S8odvO0LbyhhnTQX+GBlz
TcPjGGOiq1wEl60FERuki+23H/IFf5Eve86H/Zntex4GnVHbd22jlBD7EIolW8Oi0cq3elrA+Lt1
m1dbijL+uTOt8l6+VQLJDJaJt4BXh0GxawPLYuQa9V55JqreKAy9nrdy11SAp43xgKvs5ag7Ok+D
bFWOWWapDm1DOF9Q7Lz5+bz/ahTIzcW6qYQR+6OkdlQObkQ0oT1E0wiUwP6poHhDAn4/u+FKrWyS
kKRRjG/cfaYMTalZAzIqyFIQx2PAHeDeQ1FTZ5/DsPylKsq6lK6rGNEl40daeZ/JS3pkDLpgRNSk
8Dkis1YTuFE40d7YmS+rB+s4JFcd5aKFY0sjvb1+26ESPdcdZyMIiiE5LC2NvxogFbQRsoLOXXZx
8EY720tak+chXWGkAEttjCT+fXkYfADjXK05nR7gRL41sZHXOoqGMxH15r1YxvwL1820FRb79I39
+GoNmarvOy6T1YJgay+LWhpR+WYGJRam2YilnkCpgjXPe0pAYeI8/Hxf2i/xL8xUOdoIxVulCZ0C
wd72d6q4ymPbw7ehJ2MN1yYuhiSb5zs95LhZjO/eBDrS917tBcWRbtzgEnm1+OPPH+TVIvMcGD/b
lr7jU3nYe+NzKxJHWjrfJp23+iQrw8+B3eBLbUWdGjgnM/PmzvoLe2+wttKxV4NELv/lMseBzJfU
GzFGndb3eenaob2lhwFIRFaIITzyQ2+htyxt/DB/o3Lwap3h+BCe1lQ88G9e2R07adaYOEKwa3Dh
5NMLKD/EBNpvYaQIYX7p7UpHa+rcwtiOMQzn722quTVwAig7ggS8Lc/6fgCeWXvmE/X45KDxyBS+
MeCevVsH5ArB4JEAZob7A1Z0PgFop0YJ6If8aKKHA6gw37Kqe5uGNLLjutzWa3pYSMzey/XTXpxF
lW/BOAM3/a5BGuBgUW2EsBTllWMjpreur70N833Adbi18OXRLPNyQAN/czkEFfS6oXQeMgLWDxMm
iAwK6Fq4ozbg+jmoP1+8vZ3CoFJ5RBzUfhQewr5FaNG+Q7ENBK60xq8Ihc1bv+y/Zg6CI788kKZ4
Q9ZLoaAo1Z4tiObYrujJCWGuheM2ozEVsnmQS4mTvqV7+xdzMoZikZYM6L/iqRgFzQMxQQCouSo5
eJ5Uhnt64K/T+/msbIdF+cHlWN8fhUwud032dfXvXi5aFhidtBIAXSWZkV0lBSA2NXZIGdV6SU6D
xQ1vZNkGl0tOqLWxNS1RW2/Kl+BoUJnJ6OGbsnH388d6/QaUcozSbFtqWGYf5VR0A1XPtb/OgSd2
h1BmukFoLtn563e/PpRk5xAic1W/etlIGEVTEYURoh7DnduPd0Pe3wm+//VhcCG5u2z4JL39GSVx
oqoiIoXe2Ql8j3ZGf3zioWDVNdn/4OV5lIVcQRGQd7i3pGBeXG+gHZ/WjXzeRjE03h7uxzZev/v5
rF4feUWZW/oYanoUuCte7h4SLAjyOfAC4+skx2SfOd/T0C8neYqNod4RXmirGL78fNS9eIA9ixPO
5WCoV2O592+moUANOZHoimLhEB0RxJqXo+77Kx81jMslisYPS9z0NBVT3um8On/DX/2L3emyPz0c
dEmv4f5aEizTxGvJ9f4fKufaFZmDKsbqG+Qm54F+PtvXozFVoY0tpO8z7t7ln+dZ1ftuTWdEM99Z
cJduO9Pd/Ru24PVAlP5cPCtFJdE3+1gDOxm9EIl2Ep3L9HwSKKT9j04CcIZnrIXjecLZf3tdVUJX
pdF2q80y0LCu5vt66gfKWHz3q6/O4B0r3h7Tee3CjMCZQmmDA6vb5HQ927mIUXn59bPNRlC4izax
oYuD9vIUZFoTC9fUTT0VlUDy56+5VMVZEnVffz6fV46DcYm8cQPZc7hH+8wjOrLiJgHkhKyGnRwr
PQ4Hb8/mLwYBo+AZxG2U93qQzs3nuAQgu8lkUdwqHbXfOFHq8Jen4q2xtAHGQbV03zvJx7KmMgRl
XjrI8Ib7pTiru/4tH+j1lnbX9+VIPCAMhVp//kPOAv82jlXUBXA5G0fC9pjPw1GvEtxnP23x4H8+
qb8cDo4Bn1jZp2i/Nxx05kXgzqRKnXKc77JxWk7qmYRBZtxp9+tDGc/HkySk1a8Oq6yX2aY0YNFS
lgbTQebH5ZlICZ/LOvbcN+7IV1uCJIBtu9AJSeG8jvjSPPFnkt4wDdAuf2iRCdqJiM338ym9GgWv
UQGOIFpmP2i15z9aS9oM0BchDrFut5aM60E1e7/84hiFl0b2b72OubNebokeonQagtYuP0Ln8bgX
nk3TIqjhd/iSqn4j6fDKCWc0QB0YIRx+XMc9r3HqZeshwhtQz0jjeylLsAxC1u9mG62ZIDHhLzEk
cgEzno+qs4crA+vdvnEVSYKExihp819TypZxBtrfvOT4l1eKcSTToWdEvvKZAkKbMqnpf48yK5hh
mp4IB+HLrsHB/+pIHpYO0RsgLiCj9qlUZ5QfKxWPnKi87mETAENcgozOoRb7+UDP2PAXjjBbYvXM
fPJE2Iv9fdGG44hoKmcXTabibPDT6YIOa+dzDjrhvEKKD0UsupmuEIgrKQgqSQtKOCfgPRqRIK4Z
pbSLUyBZhWalsM7EnPfn4B1actldHu9sd+4v+27QD7o00kLiOmvBr+U0Yvk06h+RfpzvjOpKRJGC
nkIUDaJEnqOr4htK3OT9unCVgIpSU4cnaUul4Zj65Yc6GGVymgc6/NSi/BwdOmuUdYfGSHBJTh2N
ZIo3dI5qUbR344IgHcIDeaA2lAHldR063nLQAnA49yd7RJxFhUGyUyW45A0L4z8tw0QbDLZ8pAW3
MXTZhXMJb0Pc2g+Ja+HuwLpB+vfny/HaFnikHQjJyaCteZi9c9NmXjslPXLtfYgP26ZWQeHpzX38
+nR6z3fpCrAU5HbXn/9wPQS8DhB0XA/IwZJOktkUXBb0PVwuoxVc2nO1vJE625+WFOjmOICsBA66
7+zn0MtmzEgRaQsYSdp+Q1ZZHWXFEL7BevYXo2BIyXKSISNnvZ9GhlQ+XjTwj00zSVzxGDdr0VZ+
+/Ml2r/smIsP5owMIIaAlNyeuQ6y2OnbCKHAoejRDW6rEAx3FhABoJ/5VqDxF1MiQuOA4vrjCO+7
C2lS9XFZ9ihejpaiq4lrIaRw+d0I/BKK8X2Z8999OOILCOO/B3Q8eipXMHK7/1Hr0/wTgP2/A0v9
jMz918jGk+JrWTy1L2GNz3/zHdZoK/t3NoOUOPTckT/AGn39u0N6Gvw0R5jy0QqU/gNDDRTSWyMa
zydHTqZcs7/+gDVatvgdn10BHbbJJrlgEn8F2EiBinP8p23HKacwReqUq5hUrufs9wXlRJGFrhNz
AURiboFAW37TIzw/Nx1H0YT0TpVw+7B/uWzojI97CbihHh2od3Nl2t3slJY5dYJhgMSsg94SUg0v
rDeFmodsA88bRRjLC3uYECjsLIekKYPPQB7b6CB12vAzlWu67se21QjelFO+SlTnTe2eeHIk0bHs
OkQJrYfeL0X12SXZ3OwI1BxnMwJ8QrZt9sg0TdB9RLfZ0geomQEwhQLIeBBabdf5L8ex3ffZ+3Ue
YmOZtEMwiEkW3m3oBcl9MMjE/lwBISuXiwEwQn4WTmCQ7qMxa63bxE/Rx8tHu7jp/aRarwAMGb9D
8B9qJB2dBgXYYhxEfubIRHA7WKldGCSWK8jeLpBl7K1bLXt6LeNpQixJ1GL9kzQ2c47t9gvR0lyY
IHUTWJFyPo1uMpY3PCb/j6mzRMEBX8O1pUgopBeNw59/HCmkeyjhuqG6DbrI/9QDZKb0aKohbjb4
QhoBcbdPUrLQQTr2TxKhnZJevsJGOVhWXRacuBiwfKPp6RE7YSUi3EGhkU43Et2Z+nNUd6hmylml
1UUwZnZ6NJAlsT/0jQ4/1CpL0e8WreqOu2iULSo7k24PAxw+WiCcIocJg3+g4OGY5My44TyexCPC
vvd5PmfjlbUsSfLkl6NQF4vdFhA7N7KcjtKWV/eptuLRuh0DZerPBd5PeqWTrPCPxpKVPBvdJQTF
iL+aH+YyHQPYdoL6PgrLKD/JBom4ZplWVnoYpamT0nBcxrr4KO2e0osUutKXWtRz/5TFFWtdhMKk
X6VoWuQ2e6WSR95ztNy0kemeF7YVNKhnFanWe2AeKR31bp1n7adGhb1Bv6+Y2WhUJ2Oa9VLKMOVV
nlSLcwW21o+OCycAGYYEq+sfhXEXAeuLoMSiPskpz88yL+WNV0HUyoPSibLoOmwzXt5QlLBYw6mH
qGc3uf7VDDFFcZaGfjDQDeua81ggUf9BDKviteMXmX/cZ0Yi4GSlHQfKS6zuxNQaonMSF8x28BLG
G1jt7l3lEbtuipY2rgNLpP6HPEjL/qhQg39oV9KLLkQ5ls6RO4EmOI6Ipu3zMYV57gjYLsvsPH+N
qQEt91BzdurrLNC3mhql04vvD120C9u3J0edXrjRxPfZVC/i3usdAP5jBsmRAgVS3QS2YBUEHZoW
ur1TTNct5E+8uEEs/ZP9vCNDpx+LsyVwg/pT2aTJdDMXWRzserQJrePCHWdzapJ5tB7aNIq/knGK
oLMXQAXeFWEWyGjT6xhSjY0poKQ6C62Bj2AoR5/M9VCB9BQWTE1RJZGZr2Q6AXSJaRPoOmeGJSOY
ZXYEE2Yo4CIbS4itoDZ0w5PSxMkCZHidaTrBanHTq1TWn0kYr/vf2J04LQFp7/IwacXD4MWLc25b
ehyPSmob6QUtmcw9gBIgP0vKDhX0uVCBpH6k+EhvVp34OHUwZTShT4JbC9OeFYFyUpDOGUK0bllg
ibwqjPoTun4kvcWyK2GMyFTnvy/Dpoh2rjNAM1mHcriBvpDybpsb5KOoXLHxbHtxeTstqIrxkP5o
j36rCU7AI9xj1tkKFpsTGFfsItpLqoCDP6RHAcxOxBo96NjreOy/LpVTRu/iukyW034QaBI1gwM4
1adlGvxNX8uj0bFnaDwyDuSF7S8WcZ4K4+ixX2RkH7XzFAaM6diPYVxl8AVEaVNMNxkQ6f6kmEr2
sjXl2FE1+jOHB7EdEON0KiblKbICUcFnj6t4aEHTfZohTDXbGGJ7rq3oHrajyRzSc1lMlxTNEsR0
B8st4CVaQHuG10kz9MO59qZkAULRORAgZWiADxC25m2x8m4YO0dZPrX0OeRc0hzFfcb6EC1PtCqC
/YCnz3InCQXbDAnrZgRAWl7FLgk9+mqsGPs+y9mhfaYN0dlkS4JbUVHbwvsRkxxTHWyi33+9nkfV
Hn4/ZXMzszvsMcgy+puWzpx9P3cdBnA+dgObLE2EyoB/U1S1S5+11N1ylwDX1gdVVnX95Tw1qbgB
PZZx28qgludlS8iI8bHhmks3QdBNIbkEH+zrReghkWIdUPEbvBu/98P+E/1nbn61wNuWXojRg8DB
hmXHgwdAqjg4jtTguUg7kIKFyPT58A9pNXD1lc+fWC8VG/P7921XDdbtzK3OlZriN9MvWKJ9HJcm
rc5tOEKji+/mKnu++DLfS5f778ckBC1ljiZDf+cMRLdYD/SUJiuuPWtdkmPgh0Fav9WKau/l8HGI
lFC4C6R8BTUDf3W9fwiCVAz4gTA7OYY6aErejVYbLOedsfXaEVn3A0zexg+ASbeyewhaP0ZwVM5V
djnL0WTvp8aZk8e66XM4DDHfLkQL5NnIDTR1eW+FwYSBzPusfiPI2eM+8eiso2SFc0jTjCepOO4l
cppokiIwQXmUlzDb77rI4hYsPd7YJ8vvV5HUBIwqdEALkptt7IE0s/JBtDeBn9GAUg3KPmtzMgEb
wPWZPALShZI7mMjysENItLzipsI3SPpVjtdJtVN//nkAtQf3YQY0D1KlpcIn4I1npJdvnsx+YCxf
LEdeEynuaIRc0l1c21l0Qr2ujh/wwTgncKp45VZqUtDvOlVaC+0GCsIpN+zSx58/0jN2409PeX2k
tT9N421QVV0L1C8fqalFVUVt4sJtlGDdY3IizU5Qpw6vA6sy6V2Z5Qn8fsNYKbEbKhQiT+EghAM4
hoyxp3VCHq/Z/DJkKawsoM/Gg2B0qCiJneqhpkGi4oyrY8QpFlQk67CnuUVo/JvDqZhCbJPnpIwZ
TpaE5BY0CQGmnxcBIPdpTBDJpYGFdNqMEP2hP+mg2ak54pb5PlAYFdwPXR8zRMNmxUnKJ37HnWo8
DbDzvjntctK3p2NXYy8mZ+5gykyJY1GfLfXwDhaJWdNJUJUhdL/Pf+CmLr86tD1McaDrA3mOqYWH
sHQSL7qekygIUOVt6+piyWIaCARtmLAygJFWIKmHzrmagoHHjaw8mu7mPly4mtCnCcIzKPWSYO1K
4cdGznzNfAB/b50V8azX8+PCkrrlkFA4ILdFL+k+/XzbTXPXg9E8CVXhZfO2zu1ysM/cSQBu26oi
d2l56WyG5kiMHOLADifaShO6tQ7XlKo6DpOKabUya50rMPRMZUicYLxrir53rqwwaZJv1dLwhnOd
N59T2kuqS8+vvFsl7bo+AaMuPwEetKBCLlKWKV3kkJ6AbKGyq/yeIdJA2MHtlAxNd1mmNm+upOqv
jv1BVQ+xobSKbGOV9gffnyUiJ81WKSM8aP7HL5LncNVxTUijPxp/UpetABHKnlsfK/Z8M7xLnS6v
4E7jVtp5Ee4KyREf4q8R/fXuxgrKEN1Ld+QyUII+gXfB8yYTS8TTuK4mUnYDEnjfEjrfEIrja3zb
I9vhbr8/TpqaObgzXbguZkrnxGHgm/WNLnHH037fzHMf8QICS6IJnyp3zaqpGgqwYBa6vDdVO6Xv
6BDiehYF8aa704ZA8ZsiAVp/XlTBZnbhtaFZZmHCkNd0lv1R9B5s0CktAZQ3npdsaRQ7t9F5bl+4
sLk6ENZMnX/qJ5Bsng6DFYzvc8Cid3VV82z0BPDrBY6QcxXVgMF37bxMcNEX8WTc+xRLvFxkg4iz
B2R6Rf25UQtqybD1PFVh4RbXdhcauH2E9RE3y/dPvh/sWlVsFuFHDAG41O/ONLrCSDLLloP7/bzP
zyddRxWbro2VsC6Cvg4QTe/ihKfpbXp16BhaOMtj3vXRWQTs+2uXiiE/8uUICYuBhxdQsAb+Waxg
3Yqv2eCd+GXd1p87h+3xjjjKn49zGbl4Ap1bMTXv2ZLkRTTnx0vaiQFhVNNjsjgY8MpAh9niBboh
LUkJBkofunHvxbchGqLzYSS42C9AvJdWRvQUJeajk4yYgDbEAzmUiQ/sxUrneD7Jgm4NQ8aBZzPO
h6z0zIldJHARLo5zS6m63sp+UfgZ6GSHgXLheI0OkFZVW7q0L1MIjLdN7sun0AHT02J5wfpa1gGE
RO52qUCJUxaPzvJ4rs6dZaL/ywGvOqeKwBbCiU2X6Y7Wuy6druPAQTFN6TZE2H4Od5lPrljH7tPS
ML/ca7rdYE/v0mFUn8vEms+zuvVuF9pSjpvRn05rbYL/z9mZ7UaqbN36iZCAgABus8+0M92Vq+y6
QdWsCnoIenj68+E80tr2kso652L/2lr/XjamiZgx5xjfIKNmNM9GjMwgyGAoS/ybWzHn88UQUbTT
jdc9VM00rE1zmihdDLp3ax9L1pnCAuxGCF1yqLrtyA87ZQVU2TboTMrJuSP6QGXR9ybJ55MXA6gU
VmZvi8mpCRaeI8KlZOW82H1s/nSSEd4gznl0cInYFYYRnathCTzXZMhPYnT2icWnvMJ/U3ztnGk6
ulp/SSmiCdGuo2ITVjq56aQJjcZwxa5neb/U9HCgrYT5hrfOIV1R2bt6TNQSI9d9H9hd1o05+Q+M
35IX5ODQo/H0LvhUje1tAqHRic7cYKKdyHk3CGpEnh7uG2M8pVYybiM0J1sZF3hLayaXuxpZ7MGs
rXA3B1MmNgLzMGng8MdZhBGU1+HUngw76dDPV82D0drRMcDPtTezEWhVb3/Tealw71X2LhDgNFhu
b0sjvs/nDgpkX4zbMJkYnGBKm5+Iay125jT31HQlsOoV9TppuF24ja1YPJupb66nCFKpIOX45zxA
pjAGK3vuyvEfM8zGDcL1Q4yQ9oeF1ASKvMfW+wSVIrKxgLnf8JmqA9YGUQI+Y7XhPjfwn1EMAVcf
7ufEgunBWX6VhYUNeyUBykEtN++7qWzltsN2WW+mEcg8RkI/W9dOHX6xcttZuXY6B7tSVeLY8f/i
hEZ6QeTCWeyWZLchZn2bGyk3Aw6Om36O6oPFGeg7Rkhz41p5cMC3+g9dKQVt0JXr0NPTuTCAlto4
vL6XqZM8O2HL4bjXLencSfItMTrMP1NmFzdOCA3VGLsfeVuItRKlvy8SaFlKGL7GF9DRDvRYpIpS
INuvbEyvJGeG5sbza++hRN0OBwFn1yMVJeKHIeDOZxhnFYJ3Rf0AcsrqBvV7iJ2HJLXC33nijfdu
BTq/7Kzxpeuxw6yFHLDlWO5QfevMlJTSOfC3wRB0EkvAmHzBoBjclmKwb5zWeAwTgrLDqAa4lXKA
wFN2Z3h2AaEboy108NjAB1RXGEBqA2+EojG0nyCxHn0EZxdRGXrfesb8Qh/XXdPKNbd1783PbocN
WZKkx9cNA4wAR4d0cINURsmYDPJ5cPDkPISbBMNwA0jZ9TBuYo3iMN+2+k+uPHXXBo7cWJauT7mS
X51Yi3tBRZJBWlo5TtFsVYbTz+9AtWUexF0tpiecuuGrw37Jw+4JYk8tcHNN1tyHtCZpAU3qHlPM
vaPTet1lXX1Mhqo95k1r0fUqlluk+nVTzEG/zuy02fc+/sFq6p+mNIseRCv/wb86sh71wdEN3ekg
pjHA25LGJKc4LLRpko3fU6/YNfQObgfUBWu7HK0fUluzvWq7oV8XqcL9IXv1RYiZ1d5dALHtkNtf
EdRZF6XN/rkIkvo5YKd+zIXKBNGXQ3mJegn8zS6aX3VWFHs60TFHfLIWhtRL95UVDOdCYjv33VKs
3bifvo2pCxZ47CR878n1v9iRxJoXYqGeWU6oslTyPVDt/G2uABzjnyGwL9CWyxsVBPFL4YDZMRyi
j/2FR1HORnl0msHc+UU1PHXSP/uxmI4Cu/h9MKbElYON24NeDBHjduLOHQN4+31U7Xs7hiY6115/
m8Ru8DWNFzt93dhfu6SOdmbiil9d5hfHvizL313T+TeerkvU8fZY72qvKNZM4+OLA8BrLY3Jh5xq
tOvM6PVKxFHfruYBs6hy8h95bebg3RJ0Sn4YGLcGOFpEJBw1siZfQANDvjeDsd+NY9VfOlob9POj
4FyoSH1zWoDDo8kd6Uj9fU3VG740mvdLgtd32GppD9Y69QACmwNQPsHEKc0z79eQ2Ze4A8JXTKY4
5tUAOkrWZdCuKS8d7HooShbHNKbqFBm+leTWDxcj52EODbnNBtsgdl2RbLqq/a4xV4mViQGEsmHt
B/pad6kAn68BITxkmRdMW6vVsdpDJ2p36aj8J8+L/G1ZkQUcls4+pJr5Rhjg1qXhtc0mmIWDP3Jq
t/AoFparsdCzsLNNVg/sjs2BRtm0kXlb3qbUoqtOKGaeVprv2HQIrxTZLsjRgDpR4q1Hd6aObi3n
QCMu2XOfLga2qy9WWiXtKkzs5mJUMcOAGXy7YZhgzhONizXv2le36bp9hxHwyLEdJgAcgpPMO7lJ
o+p1ZInZo22dN7ErGW3L1m1OVj5+d0dPnqkpLgSDqLtJDcZOS/tYLTzBXHuUzpSf61Gr5tDSAfnB
SSagbksuIcUZCTRDSf/PnHZBY6a7YfSxlmvH2why5F5RKWSXEAE4UxLEqmXfGBfey5rKpwXY3kqS
4PB6tuxxuJhXCXPgP4weir3vTTOzGhW6q9Ttx5dJWL9clZjfZG58lXb6vSs7cejGhDgB3KXVM87y
AUtZ30dbmqfFjzTtigO1q//gpKX8kgY0VCyg1LtCZ2qlPJgNyNqHuxyHNIYtP/4VVsrdB6HV4bN3
aQ8mk5/tiCQLj2yMxSUlguKQ1wrgMm7F2zLqLgWWvdXEBObGFWlzyVwnuvEzBf6/7a2d9LqMkJmx
Dp76oKmnQ9L38dl0lHPPz0pPAuXvWsby1aDxvC7ok1FMSPdktENdrLVZdPPKDUbKS4JwjrWDo2+K
83CbdE5M7KjUl8ppyAjQ+jV2PFZoHfVgB3K5rnRg3gP3Mh+aUpLoq+v8rk6t/iSiVPOJsIwITurP
LDbzGYwbK3OvXq3eBw3UkJvKPP679KHmAiBFce1XGW/0ZK8ajpGNDnNEDgAWldvjFILKBVWVYcqu
rRKQlzSqIREnFbVn4s9P8PPyX5asjdciN/kDijy4Ca0w/iICjZFkQdStE4sTQtGHyIHoxL+E1QQp
0+2L7wG9n/Pg6v52Jqp4wyG+2HmNM+11VuSa5Acg8TAiBnMbFIbMUEyoej/kmOHB85+rvKL246T8
rOEsnfOR3gmPw0iYFebNxU3daS9D5MBZPJx6xzV/Gxp/tu3Fd4M7Vd/HgtFbpmT+gpnVpdimbkj1
kN7jkGz25GHdTR7sZ1I4AGgGvX0jpwhK/Qw1MGuzs8tZ6isjkuZkGgKznOl4P7XhR4jXQ/fSRwlT
LSNuiNbws1fDieyQzwHAXBGZwRbUKxAIlwvWoyAwDCMMEpTM9B4nlP8XPI7jvggJCZCD79/WXTyz
WtrhLs3r+cb2mxr4ABhm0xP1jZ3RQbYzZ9oaiSVvpqAINkjlfpmhEI+ycMxm59sQ913VTJtgKBVj
lNmPnq3cz06JaVgb3KHuzp+9fqsAozBDAgE8zOkLaYMRJsgGbzmLWIGmq2g3rd3yDEUfPOd2T+s6
XuLI+Pzak5Um1tbzTJr082hW9zOpX19S2zOeAvqsaxrDUACzLnLIDuimux7dzK0Z1Qu4Pq261zl1
ZsD/mk3USzKY/FR7lTDbE7JPHT2mXe7uCN/SG5U3X6fY9Pcy9uzN0Ea/K63a52zMkx+y64MN0VXR
OslJ2PJSGR+9ITe20DDQToCKprvm4d11vKpeE6AlyYGVxnCKHH9Ktxifii9uWgU0kmTJabgRJnuf
jaSWplrPW/sYNB7zjK6P6qV9kjnBDdMfCcm9Tf3VpPoOZDutNC7eRZQW7mvCxIrL8Na0NVVt5fcw
Q7S5q/rez3dl5EMi7CKtAPWGXlluhzkRwSGlBxFw5CEvZ9M6sYCewhkp+9LRyQkJQlpaYPMwhsZN
LOyG2j9Fm7ZjwLy88E00WeYXQ1nls2U3CYNsozaKZz26MF/G2CG+uBhhznzFNGzcNr3DkVrDXKE9
F+Ax2dX0zsZnmifcABG7pd6b3RwcZ2aRah+LNpJ3ho4CEOEpPZejB8Xxt8092tYNrchNWbuxeaPE
yD0LCs31Kt4Ue28ziSwu1/5g7Key2aSVZj6ystKWzpEJS8Q5tIkVtqdSFLLcD1Gsiqd2pL18ZzQd
V3NtSRbXpqMaJQeMKBmNu65pM5qbo1AFk7KyF6znuijEjlQj2iLs3u1rMPvg7eMpXx7lWxMGGVTv
r0ff0hU3GXP4S11Srv8Z39pH87VtmjFt/L8NkhEjnkeAOv3J255d1TmQQMdrwLhjEqfA1728E31J
bysAl2HfQb3p6FzkXlaGT1WbSONGDkxDnqrZJJ7It6pxO4ZDbLtkL0CJe3Z1Fc9H1MGCXFYvpncL
hJluavv2iK5PvZUed2hVmfCTl+EanaaMeeDS801ozsWJOf3ox7FMLgTWkbcZU9fMDQt/x//S7iW9
IuA2jf4nh+wyVlTQY3M7UgsaB6ECYs9MY5zZ7ZOIn1bCagt3JUN798WauqVDnBUG/+jvjfH/TBt8
eu0cwz0kwy5gNVBb76YktVWBPKJpeGTZ5c02FZvYWWUQovZBXw2K8BW8T2vtz7l/2zv0G85s6c2v
2NN6PqRJTOBYw6+oTmHhpszKKJlNZnwBbUcGJNkiLYTrGJqHmkUo2g/oAppP/gjH5iL/twkcwDhE
oI6uxkElilDn/R8xAv+pFb/4NDgqYyBvuUZ6k+cDBCNtzMp/cGPHfrB5HVxoy2k3bjWG3fHFzDnA
nS20u8zBltF9S/S0QYaYrW3G5Uw3TQhOaVfOD9efzAsr8zNkH0atXRcwOEO7mC0KENtsG39dj7LP
vs69hahgTkvGHpMT23Dqp2raqN61Xyt7HpbYAQZeuzRY4qGgQ9Te0TF7cTa7TFlnOzD03KwDBVXh
ScfGCC4lj2n+KWUwuGwCrHtHkZWmRS7P6O4/eSMWCeL7m8lbAH6NhqWJSPUjg59JGlRCBBWna2PT
0LHF3ODatb4uzUmnLHOTthUZzkKrZd5xHZqbMWbtT3r8jL7eXZAE2OZioHa9RX9OQftRKwv6IMwS
RhU3URPGYh+ZQ5U+Z8phqOd4Zj2fSseVVBBVHqQ7pC2MeCMAYsJdwVFyvsZmXdMg5LnH2yxvelRE
VmmRmEYGS1av8ZnysHrOU16/mr2SnMYKMyjF6GBF53kKqfJV7bTdzwrzY/BiJG0O27mj7ZQHVRaf
6LfPT06JGiHpvd9V6RCR7GaXWABbmmjSYmpIH0E3vrg94+MWxcSaMXZLxIS7Llr3YpXlt2yGzzBJ
Y0VFv7PTaFeSFEczbz16KdXhQvr2dXuBofLQVWh80uk0NDYJIcAX1rkKHswx8c+ic1mDA9CZlXT6
9RxSC1vQroa5G31Oi3HRHhLTalC5C/MxDL1i35edQ0RK36zdYmTaYw8FAWxp/9C3znHO+2NRyO+y
Gr4SxTauwnEkLERZj5bTnw3X93jvZxC+UkJaB0q5Np0WAS4MnX9gAnbLGdCNaVvZs7qnK9a3v0yv
dJNLBFK+WV+lR5by/fYpr/SlLtKdnKR7oPo/j5537xEHSRfqDDj+TpkkKcaCxk1VTT+7Or2RI8mJ
ceD/k4zBj6aQ9QNIkxGvshPTyhtoq3UBHTlBOkvELGv5ddXK6ttnUw8YC2xz0wtKzr5+Mub4PovK
34KCfKW019BUFl9qin4gUcZKDhERMerkD/reCIndk1l3sq2xWY998isS5B7qGopXQqIZxKqV3egL
AhPocI5HK8e7V+P0XRryaZzj5qby+nJfqtmnLW6Lr2nX/OMTuDtLx99OqugpKLFdB80fk/4P5Wr3
W6n62RYd4HUByWochz92OD8AweSBZP4DzelT2gVbUPDsdTHCLmN68Vqya6pFXU0kwGlwZ3uTaN23
WyOwY6IGexQokIUWL6ZsLlbo782EoDxKdYG2/hYtUU/qXuIA5h7Oqpt3uZOcI2aHq4Qx+sZrxUiy
luvvG8/7gWvnnzmrHnQqntw0fGHcR5ukSMMSUpTlbQe7oG2Ru8sGR7TBAKuPmYej45+ETNgxL3ld
lisk3TPVPzEGKHRw2IRrpLhteFtqWE2nsXQn7y6rwxDhw9TGt8zbmuKCJtkdN3FoWQchkFwwCk+T
31Vrk3VG07+NoTm6xUDokGjb7x6H2nOuZpWuWUNl+InW/m2f+d+lExMTXhL6dDTS2VL9j7pr5bBQ
xLVBg4Pu9JeyGmfx5KQmwjk68QzGjImOwkOOviPdOkRZpVupRRzAVtEegZ8LDydl2IrW7aHpjTq6
qfogyDA8Ur3e5LUd1rsRuCNxOz3tAI4daVp/iZhfIUUMYZh84vKw32+saJ+BRWBcsVwkplhlPoap
88VaVde24y6Ne4qSxMKacSoRe9Oyc6opOmhTCVlsrvtCYBrLFG8mpnpvUFzZh4EoPKoYyCZAp+UY
eY+GU3QvhEW0RE30hggP0kmcdm+oZb7dz2OdPDMJB81YBZUcLopYXv8TsfqbYfvfx7T8VZ4p0I46
iyYA288HO5NJ1mLr+WrYQdbiQcyJSyJXXoeJuaFtlOjXITLQT9H6G6PHPsloHoF5s8IfSTYniqyo
NDOw1TMbCeQBV5klV2RR8Qzat/Fq9KYB9LyGpEhmSAuDuPd7fTvFFCkbP1mm+lFlFsFjT8aoPljz
PNfMTDtLfauapmzukGH1RNY6BgXG/9Puzt++KOcx0lAqWdiincWD+j+qmIWwZzE8IJ7zbdiapviJ
TjPG7AHfHdIBjAnLhC98G7NaFINgGZreJsFzKjFSffLFLFr6d08Cq6uD4B6xNBod/Pzvr8brmkCT
S2ejluvM8iuSfGIkAY4tJ623Q0CUtUl0xKhl0N+OUcWs/34/3l/A4g8XCxWWqpH3wcYf+v4CpBvk
tsii4uRYBWsTbaFlXA+nIYjB7YkYnBEJztNdW2sOSjFy1vQTZ9OHb2y5BDTkeKl8y3+zxX8oXuvE
MuFvlcWRlrLnP5sG3RcEufPESfhteEz/N+gfC4cGLF2Lt4F2zPbsHKK5soirjZX42rydVjILk9xL
LtXgVOtksJA73tDbhs+mg3g29ykLSXNusskDK/d2Lr5W/Zqp6+R8cms/fGZYm5gOMuazrWU95D8f
/jAxRE4z4sihH9dTCTe47/Ofkzf50SlGCFDvgyQJo5uEEWv8QA3HppDCl2kYL9NO2V+l29VML25n
jtqebyunbO8Tc2zVY2QIoJ9lO0XiC7gOWaLOKnPogqEE39WXRVO9OqOlvecyT+b+BfaFKDeUjoa6
RTboZdvBG1TNl8mB7ZMK+r2B5O3vRg+8yIw4kvBWf5A/8ZmzniKNOgUTc/JHr7V5aUilDIbnq87h
76/wB7kVnzSeTBytGGL4tF0q5PfvMOP+JkV3SsA7oGP5MpFmzYtSs7nXK9+MejbYUFevs81oHh+U
m7fn63odJ5FpnPA9WeVnYKn/XhTuJpzkHu5A3I/YlN9fVJIjr/esOt5fFdFkd7GW0RniYUYJ4Nqz
7xY8aqvKW/UrhPCZAzlvZ/1HLF2VWxtJPceqT+7U8jW/W248c2G+UMLg7+HE+OHJtMYUJ5aVxvua
kIL2Fy2Cov6to2ERyCLcUntVI9VEkhba5j2dNigmoTOL4jYv6DLum8ouhmPgdFx4nZZI6T65vvdH
L54kaFOqBozD7LW2bX1YjazeMgcIjenezAOn+dJ6xdygiS8LOquecokoReljN1/cSbixheal9b0H
jRV5uvEYNnSfMSTefuG/N2x5lZFX8Uq87RWLW/H9U8zyGrsFGngKTAF6bR2MTR/cZ0JVD1DkMJgN
BN14J1WVPyLbTwkVzRK750BRDe7PAXZZYK/TAFfDHq8Ddoy/3y/7/fNcLg+bhsniHdAYZQf5cL8G
0IND6vvBSQDK3OZ+C1jbH2w4N57RNPVuKkOqitb2aMM0MFgvNXp9mIWSdN3tVIcQspWjAvs2j3U1
HhFmhdGxKTyLqAymYkJumdEPhA0XVc4PzcIGcbU3xPN8O9sCM69qw8z7MqUhKoO//21vX+2/t355
FyAzeW4QLBAPD7fg+1sfp45hhyl6beLDpH3xIA4Ox3YAOH2nh8nOt47J2fvHVd6r+Z/IvV0y5T8K
yo//n0+HfRJ/GoYndDzc9/eXU5d4X+yS+UbsC2qmSaFX21VDIc6c2mtCbfEZNBVnmiz0PBAINpWg
nJnenDVTifbYKcFXdtUCz76Duujv92sprf+9Xcsu6rOmigX0ThfrP4baAmm6FExAj5o3GhtD3PYe
I7qhlqemps38HPYBQre//9IPGmN+q08OBFB5wghQuvKhvL8rSiSR46JFQLdh2O6PwXDD6tWw+0UU
KqyoYNRYGse8KyXvWzSb/q7BYLqF7jq4xz7KyxYJzZTswUELxrsdtmaNzmK4KQVpg2cjLKzPDinL
J/vuRoGf8kAn0fSjnPLtD5+0J3M7K8pUobyf0HQHRYcJgQB13ZErGZnRDk9ZvtFZS1UGESi6j7El
Neu/3zjMcv+5DN5uD6soURoQLD7eudSjFy5Gyzy6yYTTyJIqCDbR1LbNsZxQGTzWJROil6YozAkm
rGbhO13111ed7VWumSAIQ5IbNSk7ShX3bLFXvey1fWrE4UzvquCAyQ+5KuJKwPHx2YXyHbBOLSLe
5K1TzcyfVxZCu9Q7fH1MeU0jpAN8VejVdUVdCGyK34AQQppHPkQiSf1gEiu/1G11LwJs6U+8Mp6x
TyI7LX/pshjuuQmdfY/+sQ631+tU1chvVX5Lq99CwY8wUOSjesJw4TZrISrz2+jIbkkx11V5k9ux
0z1Po2s02+ufQIebBrVlhkXyByknep5VDdbdPQmOpwNtAjMNSX9WjXtfO6OR/cgGJE1r6BAN3vmG
AKGrjE+59L4eKxkRjj720gnvsQpY+ypG2DStizz3yp2Z9nN6buisGGs3Q2NL5BVdtHLfSpd+8bWQ
sMuUZnzVUXFsE2LEKO1SN7LwNIWjec9rZdf4zxa94wL0Hp+VimdMH0NdYii5Hpqs0Qjcl6vM2Qh0
b8ID5r25DXqZjGQpGT1xjei4Jv7Y2I35966l+tQMTAOgvBvudpDQzl/45pFYAdvhc7/qG1u6xu7L
dSByFasy92LyYrwtCX6nmG+0phtPu6YBvwzvfJEIF8PEZ0zXmp9z/XevQurrnIHmDXMG6jEeX9a6
vCjXRwkGk8r8qosevZHXJfARd74EJXvYLkf/IM0tWVhteUyz0KoOaKAWheqbNtPyY4YgA+B+Yw/o
OLK3ViPz5E+rKjPh3eSv31znUFrjbiCAFrdTVu1NmimPZpRl8dZzIhWfIwJhQjp1dhLsZ9zY3j6m
/ZbeMM8puhMVZdc8WTkDwy/+KIvxdajm1KUTndFSyzVhgoVJzu1TmDWjccxwfR7RygQPaAVdSej6
2yUrfPXhjomv4R0EkbX5oouz+ua2rr1Gn0Xi1eKrgBXt+VseWBedo4BN+JiSoB0wQ6smqPFSxww4
AJPbwzGde1mcI1N2aDy8N236XCR894tbw7tTUUzKJaOlnGO6VwXt1i7czD7wBoz1IdRep/cY5gxi
s+KC6F4mwkW6rQEA1wfUWqp/us6YpEdnBaRus2iXywU78NPNaL8dzLdv8TplSSOy/CQBWy6DR5h9
aEw4G+oKcdtV1ws6Brw78RhB+63waz4FeG4JMR1/XyjfzuPvl2uOh65N6pJcPOkf0SvMhWD6D444
zlkS/PRhvFDUJ157KEXrrek908USsuf/NtrV5rHgRPOSiAL6limKnjAIZQ7WHi9pvFj26DvDRFck
kdi+M25GPeLfXRx4+WkSfDePhdGG6aPRWAvJm1NattdGOfV3YrG6bPB1ISvweiv45eii9faCAjF6
ZahexSOzZwMtWglkbSZ3IifdWBbSmTZmF1jh2kjBEKw5xwHsX/Vu3piXKIpltK1C7aePWWGPGvJU
Rjp4VeUj6tzRHuWJGOOxWi+nd/KRVazXNCx7C9FeKS9ZnVTys9Pbf1oCgRW43Gix+LvpC3w4tvr2
TK43/u3j9ebyBWp7BdTn19hxb1ct7tSfOs3I1UwJcHrGO6AeQ4G2BvFTP1tonJO62VaIDPeYsgdr
XfYl+3q5/IM2jkrnvuxnryONG63aioQWueEJRxD06eAmt2KMIHCVUy7iU+MwsQL4H7edtc6HfijP
Kuqj4TExEPDL0hMtJ1izqjnZyvZJMdhmAICKcVp7nBE46TvdAxEHwY82bcz4CELD3Y01ElxCSTmV
Mj/iCSNiKmsYnOYQtlu+2vyLLOCerjnFzjXhoV0+bMbI1echZPk4UeaHazpLlHPOLON6Dbc37DZ0
W52SgWja//SzoDt6dVV///vH8KEm5mBEIezDmORToNyiI/m+3KIUR2WQMyON3kwRtOyAnhdNWMeP
He0+a53FHWdtT0Y9neuktpqbXmbxsfK48M8IjR8LKS6GrCPPl4IB4VKDv78YGbpdpfBi7K5mIkrd
3m42cHHsnd0I62LkGQ18VPhiOsT0CotHfJpd91kAl/2xknJNaKam50HkxQbDufH9dXQV7Y9coXIl
osD4A8R8NLbarfI7e1Clu9aT0SHH6dyouFuUkvW4wv9VwE+pgzGbb1pX0WwJzYYi/dqE8YyB5cwb
Kwa4SRIvHtdmFpdOVlN3Dq2cpIB6crviKQfTqcWG+EJ3ugRTpaufmF6L6pMqe3mq75bABTnlB5Yp
maL+t4+UA2pnHendYzka42tszunAcNRi0kRmUTLvLfb+RSkyts2PT164N9Df+99NqWzByl1YDh6V
/oeb24cK/nsWnZKYTI2zGQW6WbPVmPijRL7E447KJp68wKe7BQLVLmHITpsf6GJkRPWSGXBXZcrl
i44sAqaSeCT7nYy2ZT5nQbc52EHlWpsgRCmLC2G+c5bt9pSw1iV77EZ45Qs9muU3SAnBBeVOaKwG
SmJkVtTV4Qq9tUm2Rm3V3xB2SbDBksUk3WdOlj1PDRvXyQb9Ut0Ku3/GqaResco1mlwqHv43+vUs
UG/ZsretjKYbp8/ZSgK0/9aaGqxp0T9nXn8ognkcVtAEkqeWAKIAeZ2ufeI+zCXK3sRjvHcjLjBp
awDygeOTG+2jTQpX+JHtghEQxpm1dpinQ1Jle1BGNOyUCD1B5oDTSPer6gbwKjQVMvb3hNf2GFlF
z4gH11ex7rrctHeqZLkK03hut4PCE35TY8ojdUabutzYOQvyEWw+0TBzWSabzCBhaR21EWtzZ+g2
eYpsk2VrGPoIG/FkMBXMdE82Zjn60S/fzpNLMYVTdl/j4rM5YWdkecyM+44yDrMH4qc4CWlRO5Si
6CFox2SW9zuV9eIumjBDHAz+6bwxzRaLuoXjAAaEVLSL7Gr2YzCfCVABRmRefczFmKkz3W3kAAXI
QH0rhVszv16gAUpyRruDQunqn6xDHYgCG821GQbVH0EkD9kHHaUWia6JcaBol+0dqTrNuvA6Oeyg
zjlq5RhFOR3RIwz3Bha2HtiznBWyX78fdmFbAAkLJ767M9zCxW4DDokBnZ6e24KkDvivHTkNn3xP
y9757+e0NDUWyCyf8hIKRz3z4bxsY6DmlSmyfdq1BWpezBoIsVBL3hVJ3EAr8Qe/OS1BZxEUk8VM
Tf1vE60a9OGjVTqfT7jeLy7LFflQLWhOo+5bVAYf+hoeSKppQAUG7opooS16OQzWqdPMDxDuumgV
6pkvnnhidUtYuEOT9c1PL3hO5JSVZhkohvZ5tstyfyITpW2NcE8BwAqap4NYt00SG9vRby3vOBZt
xek2Mc19UdGqXysfry9pcaPUixTLQ5Rt5mW9B/cZ7Wp8AsVnXaX3DwAfLAM9mnmMRelQs4F/+HO7
CtlYPyYozRjbxY+VhqUANYZc4eeqN129u1ofryed6ykmzZq4/ZI0Va3v6lZO4ye7+n8GIK61IOlJ
ODIJJCUK4UPB1ZNl1E2tTPY4ZDh3VSj3QxgBjTFsgzytH7wyK7y1OY/jPxJxh22TKIuFcVdCIrBf
lIf25E/QpG1+vuq01Fs3YPKa1Nt1Mc0yknxSUqM67JPB6jppBBLJoW9weDkkPIEgQcP2ybu+vMv/
vutvPu5FVsUPWLjYNM7ebx1tXTeCPKdyf22xSM+oXpu3zVb7FVVKSx5Zcyq9NLZfrM5HhJLQ5Wx2
49uwl2rbv0twmU6nKUIcs5/GxNY0HBYyyN+v9GPBS7eMLgwITvqa9Hs/UoSEhB6aeDSdrmq2a201
Iu7xCXnpfONOqpLjUTYXo7sl4czobv9+AcHHUiqAkkR7EdI1bEmmpssV/s9QUhNO2yK20jfDVOe/
qUeS8YmwqyzZMBvVL9dzqe9rQv0A86LvKYZ2lrc2upL+PL7xGgYTfCPOiUwnR5O8OlQnQE3Sbf7W
s2XpWDqjGIYgfvgljR5WUTRiY1WZDs4IesHHNg5q+wjOhLxBg393X5MqNF3Cvl+rPDFf5sod2F4r
A07RMRzapF2jayvGtd8yQdzUWtXGk23gTSCGxaI3H6/R3tFca6quCG58QY7J2haTEjuLFTddES8z
suT1wmX8WOfzMQ6V9vduOmWyo2k1RMPGDcHub5tkFDCLpoStAVM2a0vbOmwNcTgVwTpMmFaffaIs
/snDPA62QnQFKJCM2KBtEoAa2TiDz48xwxSiwxVYQq4uP6as4XXvy0ry30WluNgaakzxmuBxofC4
LnVA+uktoysCLOLOxYxXvfaH7gaNnKyIlO6j+VBCtf/m9U4drNhkaDaJyUyxoSdJP/3kkFBXoElq
GX3rGKW89N3/4ey8euxWrm39V4z9Th/mcHG2H1YOHdSt2HohFJlZTEWy+OvvR1Ln2t0CWhcHMGxv
bam1FkNVzTnH+EZIbBizgnmQ4pNBtuUt1uurG3WBhmtnSHX0ESRixY/r5wzbCq3EZLl5ehw1jfFd
1at2PCVjWoP5aQkIckpcjaOQ926jzPYP6+ZSZv/7ZV62CbRkKCFYqVyO2i+eUMwhwziA2TmWWV+Q
Vbxo8AoTEsMBmMIozmmp4dcLMJS0B5Y5VIgiq/l6PU2FZidqKYBeVW2c7FCLmnJP9w7vhzCH6dSO
tSt2lac4LQSFCLJzSfRLhAeldHmkM5bqY1SD1Cd909R5TqqMJfI72XlW/wexHS/di1ULaLo174ns
hwBpWBOev4otgrB+JPPyLFCfc8kNIy1vapGn6Y0cs6J9CnK/wMOxLqMrIahxGFd/wPE6s1+soZnB
KVYpxO2oTF1+qBGGghmIzIRF1k19xC2l51OybKgfR3UnC2+mwpBBheYbg+HEiWha6CmO11buOR8i
w75bh8LtMnZbe7Ja4YIjCSL29iMoCoxrdAY9PyHSqM+j/kcVY7t6hMBlySfR27K/FH1Rp3t94six
6fuc26P7jFKuoh2s+msURgOoDbcoWGJBTnICM6xJU3xZB5/JmSkCr0leFfOnlfjj7TcGIqf6W2PH
uryFQ4mriolTTtG8rPBumNmUCI5KuvZzRl9Y3NuuSIprRcGBAb9pbP9zhrKJY99Et/y4vqbrQ6Si
goerKgd3ZpKVkudKJpzUr+trU/c8Ckz95iFq7PmifYoCdJF7H0qZ/KH5QqveQY/uCC7lIQBuhrxb
O4O2igknI5YaQBreAdARQw+lYB3GqhCLzS5rW5VeVgmM1lNyHst4oAjUCUql5F+nS+sLsA511k9N
T4r7LjKqd0GrfWS1oOS0zTuz8rRuH+QdV3W9WZZDezzZVsviQ9ugrc6t9Jx8O6neHE+0+aVX/yId
ZW5atU8whHJCSiHqcJTdCJhC7VOWIFk7pgPObVrJi6ZsTJFov0nYx/yDsSj1fwGJkM8zFGIkCPIK
J1MQjxtEf1ryw6pCkGcl0GGmm8Sf4+3MvSkvCUp0honYt7JJIdnw742MB0oOLSK5uWBep8CF53El
My/kykMux/2wkTpeQAL0vDi4t+IhoExeKGFugw3josOgE/uKc5p7BPyWtU8yceTMRCqRBIP2KV2c
FxuJWYx/UsxOeLaXkkA1Kafftaaolps/t9L4Tet5oUS/apNQOLT+mXxj+u604IgsxsjnxF156ATH
12xDXzMYN3GrZSRV0iVG2mQuWCdW9nklJcmY0RynMVE8+TiFzQfNnx+reAU7aZxB+F3EVnEDpKxM
7nVXjVwhMyKp7jL2luHcrtgXmxBXUD+6VF52O5ohSwSei/lPKPgw5FcaqWkTVkoLIb3YtcQQGmsV
Hs/CNbX6UJBt6R0NCdXiNEadr206zavz2/XxX1VUblB4M94N0Xb03SykPT3ywnT50W075W1szurB
viWKrn0Y6F5gYkzpoZ+F0eVsbxpzD/FVREWTHjXR9FjOTOJL2GOtZOLTqqyaUW/0PO3mbaAXw2Nm
RUlxG1NZ4TeZX8/Oqmpxn7XS+DAn13pfw7hm6R8KhDmPdIg9OtmRjZP1yKh01DYqqUrrWme8n1tl
aXOuY+Opfk/Di/QJLm4ynSQDA6RkHTTaHX0FmaAxnxUHQ8gA9lrH5NM9SOBoG2ayOi4pho3TvpgH
IwcPQY55WN+Flh1xtnNlrA+Wy14jiVbAem7V2JNZDeZFNhirJ3cptlYxIlIHPj2YGllvg4Yy4m79
dZh6DFy81CAsDKtwYkRvW1/28hSngCUrwh4552xLJmDTGxiPsKloF4yQvJiUVZ9cx0+Nd9gaaKCs
P094DZsAmK3Qf2os1aNz1IBrPQCPMCYOdzONce1Flb3N/SjynqJyflS68RyjL+Qs5yM6OKcpauxt
FuZmxV9p6uqJOS3guaCTU/ie81zUbYw+im5rxAE7N0lS8IlGkKndCvCrXAurXZvj+8a4Z7vabp2n
z190+jDDtsWpZJxqXPQkBBDFScbsbmBjcj9E3mTRDuZcKnhGVP+RJcIPzr/e2UXcuf5/hLoshnHW
GubB78yxeM+9qcMDwoox2UfVEGiXdaEld2X6OTIQq3aaYJS3jwsMyVdEW/imsjKnRkCHn5tXQLGm
v+kXeEiuq4weCupXRoarnsuf00fEhmndDNtKB11qb/PeRIbqR17PSicGbMggJIfZpyAI6/3RR8J0
Mcb0YX91wELPr+nCDOs9wQX1Uo8/ndoTmyKd1nmDRBaC/UGfUkhTBhEg9Mg0nVXW9QdQY4qLX1wt
HTXsW78E0nhbL8s9bD9+xPoSd2LQ/NvG9Dr3BJOYfTPIWRkvfVVbxFUGJsfTGlcfDpSPeKrYolex
PkZ/Mqu3Ui/aeg9rJmSeKxxfvukWLF44gWu6dZHBWd0eIjuPdOEnpAQTJ6W4ElXFEfiYVtpYE4G7
LG++MwS86rXfdmxby5l7vTgDRTyFGVEYaMUyk2dxUBnlcB9iIdikGoE8x9eLIeNlP5fu2SyaoiYO
qIicl+VwJ/AeG6nIGchw+GAyGLJA2IQ8EihrGw3ruxWyLNxjfhvlT44hiCUJdyVrcUPXlxNKxpxC
bEflt9iLFkBTtDjCXv+c3svPiYJNp5dAUxSPyJyt8fykqDcCxYVrNZeVOTjiaJVnLMCWPLLiV+4l
NZzmQUQWZ168BpIRFrpDsEA0sU+E3kzNbj0U5K2cF1HIfs2OEXoRHbwsmNLdzHmM99rCV2SKFw/H
TtNzdYgmszNPgvqaMa/eWeWRnsIMpXH17AirUSEuF/gFLgKNbcAbjXvo2ONMp95xdREOm6iVoj7o
bUnEUSld9g7iSXHcZZzQ36dFFfJIkzyaBju8/f2xrXxZPqYRJ2coUjYN0sRokWvnfRbwVKkEPQUQ
SuGT8qp5qKWkS3P1w6qUmXub7cFesaHrsVYxuoamt6wiVRfOi+pKKBoJ8qUcW+iSpeFr9k4acOn2
8Dmndge7sK6Ppt6y3cI6YVcevZnd90tg47HMH6FJ87zWy/nC5+SH8MYuOUPQ+eDXEzuoSLLF8qp2
rz8N7su6IaCdB/kb9LELbi94WTdIiC9FMRbWBbs5QBAVDPg11mPXAjjbRpLe3klanoy3SIY6hEOh
WX0BwscjS++eK7IebqzOrIwZ2WvXH2w8hP5B10tts26C46LoKgZHBajOqDIYjoH4eCNmFSyKcuKa
d3AG9PFKlp+hPgKzAraRQdTlRlWg7Pu3JhjxdyG8KGtDtjNbCWBb7lDqkb+z73EkJkf4ulFxk+lg
mKgpQnrlD6sEn2hvLmO5bF9gwGaZfobC+NEtkuZ73AKhBDtS6vm9Bp7vLR3U4Kl2pdHtWkzYFwVJ
+s4IylL8NGxM8ZuWE9y33seiti/qiesQL5BdFwCnospz4uYIKLW5cTKpGPuqWi9OYnAC9Znyafr0
+i2k2fOi9kPEhCuKpUenLzHL/p6/0Z1VVy25BPhFaGO0T95SCK1Vz6qUz5a+Zpc1U/kNXUsVHQyJ
Xuk+FS1LfqQQBB+BJJTF2cFJ9VPL+sjBhkR28J51SKg3SRpidt0A48PIUpl5+zFPi9EBEupa6cFO
ABjdBLpbevu08kDpaIXT9ptW2liVVu2Y0FJn2KcD32ODWN8O73mkLc4jMtCjG9KmcYIFmI/NLUqe
Vpz6UZT+Jl5Ea+vBgqYMtRRz7qb6ypm3UBfGM9NJZ1UF95cLOoXklnf9viEnzL7TyVd2ad2mBhvE
+pquBU/S10aCRwqR9ruuRBT4QZaxhT4UEuc9fmKFqj3rAlzdPvqXzToHGKDixNsiTIrvPF7gHpwF
IovOc4R/4GhTvA1jm5mIxpDObjdNI939Wmzh8Z6+8DSltHNoSkOU9t2m2PUm4KGvuEfYxBMozBQi
JBzGu6gd+P8rLHdtRbRNWP9MrQETpNuP7tkLNQ4wOU2JB6+xZXlc9Y2GgwmevdKKJrGByDuMG2qD
+c5CiA3hN+stQfX9CFpBLxr8asxZd4aZ64isSQSBPBCY9EDYu8/a1Jjp0Y+dmOEYqRLxTbgYYF5/
cGfY+rNOK/NBFImuSxefrANmw8+f2zg3xFRXtn/RTclmXy6Nl2mpndb2X7hs8kNXlIxWnJBDj52N
gf1ZdKUovsrS+dr4aF03q/xIhVzZLZn1WLjiUN2kiNvDLSqrxNqNqs9ukqTN3qaSqLgtozZj3A0u
uRJHQDzg5VgsjL1fcIrfGkHVbNoW7+Y2rUPuRuu182kWkoN7rA1HJ0VHVOquCj3ns+HkATOGPjLi
C5MpA5AZNtDgD+v075fK8yx2a+TpBmrOlw6lgi8VwmnXLozsQQmuVEAGQGpEpzmkd43b0XxXVSrR
WUFfolP6+s164eacterzwYFZbkC0K1LSF4uM2VQKzHabX4noKMaz8oL6Uxv5pORaCqXJfRrljE0M
gqnmTPCwgPqNDaU/rSYCue5yS2s39xI9PraFN8J9wnKPmSq3jfAq6so0dp3RMDZbj3dRPhny1pzj
cDddI7PoxANtm9QVzvBBC0wjP+aLJ2u1sb7+jX9rbnMeJguK3r3u2januudP58DTj1ZWiUvE2znd
ZeY4pechaGanZG18DyKQhXSYGRadZMWJ8BRVyBIfX/8Qv6kEArKBSRzEj8A+jTHvxadIoa4pWzj5
NYpH3pE8NqnGViKxG5VBNjP1jYTU6YqhBgSMCoh8H1SG/LE6n8UU4Iu2AcB8G+rCNY6/2g5LfZZ1
BvUyRyzU4ttVz6ebMwnTRjAFxqtq9PC6Hk2KOKa6NRdC4utf8bdHe9ZJmehxA5J1fHT+z69zrPd0
niy/v3alEWs7Ydr5Q9wzVjwmOvjGTxE1inHyCmmhZlvom6///b+L5dk12TTRpwQO45SXl5hFCrOL
skceQBtlnBeHaAwdZPMhQ4N5ptWmhXT2lYxBE4yqRonRxk5wX01anD34s5/wgsuMSlsuWNk/fLzf
nkOauZzQXIOXjizql5POMGwgGMK+u/TLGbEPKWeua3dZd1Uk3naQOs4gBtJh17oKyULh6Ond6tKN
HaOHSzfZxaVgKD/ekG7LOqdUMnGY18sU3BD5FPpFLa739V6//gWs5+4IVg5vNrgYvoEFxPJ+WzlG
NfqDho7wakVOnu9aU4to/S9pBUWuG8OhqXLPuquW2tYxbNWxk9sDCFRf5O331XUZ5VlPg8fJwwvx
9Y3z5tcKsQzcNZSn2tu1u4zmKp/ehUWHHZiI3q45IrTl8EdePO1UTVjOtaVPZG+7YkrS+6KptXnc
OB+/J4D8oCPa0fvD4jk/wv+eQnAFOPv4ZBhiC8A/7b0sDc0iQQDoN841BU9Qf9XLKieH1pxFKWSq
zihe2ZPh/oDC2Gj/UJf+9vhwwrdhaXPl+d/fBuUSt3c9NZ4G6l7Yw09srnl3z5ZFNNfG4sFuSTMa
GRMmUWKXuzjnv1sM+FPi/GFa+Lvo3qHvMo8q5/WUWcqLHURChS8SV/XQo0QWn3TZ+I+jO1btFfCI
OZK7IDOxocYvzkZcjD+00Wam33Qob7Y++l4A5/Rr5jLZmTZhAR7kVGAOkYdpgheyU5qlkUn/+sNr
mC9vnY6hI2Csgk1l9mC+sAbPrVJKp7C+rOLi2fVa3HQVVHS0he7oH4RWh90B1FuXbMRIX5E47LGL
D2gDy+4ofJhsuxV7+/ons15KAlgSTBcrDXK2AEfsS7yCFem9aWlhe1mjEIKadv05IrQEG0catzMw
a6jCXWFQWV+0SmEtBF1cgebqWcn2SY8EmZeAugSgmE2xb42FYaEkmmuxePEmC5kYs+qp75LDWk4Z
UB8ZJiRdfZS1VJxZm8rblcVkiMMk6JgeHWlCCVtXqcGj8oGvRLsyWrp/a1Hy+oVYsreev13sHnhc
5vgvFsiXws+0MkrRNRgENfCczV0Ze2V0A35VZAeuAIFQYeH4/WfHZv176NN4br7rtBS173VZ0xKe
SS5iE7tN5jxoWHvHh3XCsXY+87xCI7s14zRRW3MEbnUqdeQBTDNYclwhnKewgyekm44G4o7DJdq9
3ja9fZLbnIWKvorNCwJT2ITC07wMWo0fpIfWFuoTugqdgaGJC2U3NPJNb0B6PneOppc7bcQ6estG
TIXtqJRp8CqTeP3q/f6Az8X/DHzHXwIi5KWTtvLddnK7Kbi6dTDv/Ekuixtii5rsbIxuQhKGDB5b
w/WNnclp+F1N5Lu3LUdMBjd9YZfQNhG0uX967+bF4MVNZa3Elk5fYkGXPD8VZMpBpmkRtm5pHtr6
ltpXbJlNEoSkaITQxMtT2X01AWVGDyUoeII30sp6Z8mRIsqOPIm/xAszr7vlzhT2AZUaO7RfOx3y
8dev4e9NFD6qbuAMwvalG7iSn3/YPhl7VqasvhnCUaYfYHH2HjOhvuR0jM8uc2/Wdska0rKaZZcm
Pv1UNiV3CYxZty9mfrxgv3rGyxx/Lc8Ju18OyrOKQrOMVB0Bp3sNUuU4y+9IIWqabQ/eKjzJOBmG
nRVE9TSzCMMatTmn1mPkBKa2Fa1xkcsxPK4ZGZ8dPl1101qWAIs5k3fQHIhe/Rj0Ohs2sxHoR8mE
Xe4mgvk+8DY14Y0Fh7HecRqiuKSZ3A0MnSPwmBRkSXdW2eSq4zQGOgRO2hLxNtLtYYBWPYz5xtS8
OIPOX7T5wdUwsmytoMRMzKkv2fYpL+HGjmJNvyXbHPv6xtTrVt44A7DK7ZT4LE0MeCkEExCef2zh
Pm+G8WWgCjDBQ1eDooWn7sVRNGpqrmlhyguPEk8RwvHWfQiiiLedIz/48dUMs5qUAqPIqnPtGM4j
+THWExyjZKbrQBHf/i8M5/On4yWzyTkj0ZcPab3QgDmTVeH77M2Lv/T/qySIvHOWxlxCN+mqfU1n
2TmtXl2kohxo1pFLbaoEoIzvJI+Oqlt1susReEABpcA5o+rx0G5VU8iZKR5RjDtW15yGfOqzBwZb
VfY2z6EfllGY/CkX8LeTIeJrFg6OdPyPQxfrhYKsCRAQMPhxf7kMJx18wkfbbcwDarpKIvCKnPKW
Yl5E1xQjhX+Ja28cbns9kN7Wx4Mym2nzydlL4byr4OiU0SaoMQkdPFCqjO3rTps+5BCxQPotM3dd
q/L3jKn18nOmKFLNeOrZskkcEVdAOwyV2WCa2AISRIfwW5Urq/oR+brWn9d57utLh/WidweuiUWD
2p6cE7yi7GDPlw4y5UtsMpp5XdeGVEg3vURGVcl72+8jd+dpUPG2dKFYKHCGJeJC7Fr+eQLlTwxI
UBj+Vk9Be24ZmrJyEDKV5ndu0jrVA6fJ5u2qciWBhsXdy3SA85s0aEELoIypvloSic9lbSAVPayl
W4sYYvLJEI2N0Awc/cuqQ1iTxtwhKqf7qRhpwzdM1sy3Xe6G7rWw9F79QT6+fPX/2AK4NDhpOTlj
jUd8+tvzDnwPUWYWe9fa0rTiaLijdZxU6yMCYABsGSeDM4xxb44GLfViCA3vrvXiPtqlKMCMwyo5
AQ7OAYXyvuoI1PQ1IsTQ1fsuUagBjafRgr+55XWPbfyfNo+C6seaa1/6k7FrcoNfKXtsoLsiNBgB
o/vtoxvl1eZFN/QOqnVUDBoX05EE9Lz+bJjPC6d5bfUIs6U3RpYKRoGXDgHcPZOBCMUg0WROJ8uW
MV2hD0VzC5CA5Dj6EnVyAQnNd6saKf2NG+aGf666ZsALtsg/JhO0zh16ChyApUENUhFj4KAQbBqw
y3kUBdUG8ZAmfpL3lMHFpFDigPT6V1nWpv+4l7zdlsPWCGV3PmmQpfj8Ma/wARSIQgHPGEwyHweD
qnHL5CWy9oklBB880jmpbiJ4RN1Gj7TSPK6uy7Tyrf4RqyZRICkrckSoTtJ4JPktDD+nNWZcIuh8
CMJOPcuBkM4RyOJQG99I6t9qF3ZRW23oMVLLNy4itoPdqQ69GvwiUh8GKw/3KyGxKXNNO3tZG2V3
/7Mf62m7l7Mr8W2EPtH5Q2MPEAZf/T8vjQsajQ3HRFg9Hx/IlnwmopxaT7PB0IZH1VXIHM0qt8Kj
UUnt46rcqZcWZz3YsX0yqySN7taBpq4kz72buby0coCDC3cLwuGbsmZ/3sED627BhldJTRldR8XW
HmNwZMlsythqoz/l53Xo7GBhcE4yHMHetGbUfu0naVt74YT+wxr/JRaWx7r8Jcx3oGIsO/FoK0c9
MrZtFaE30FL3TqWLp1lTSI2wSBczGXKeXl9RoQXIeDhOUqesZyB01dwwpib8CoOVYvxqtvrAZH8G
Mc5c4SST9uGXZGpJzFkHTii/5wF4GnXZk4Epu4YFOPIzqqGlV4L/ticLpKayY16wvARrnz/0mWVd
Cz1s/TsMALNmd1FTKtFzkoFlQWNlDebpEtIoiF2aRf4paG8ArWtHOhYeK4iOe7l9WkUkq6Bk1X6t
h7d1YlDSL4pJqlxkbgGlfrZfhzFsNbPSiwNlcWXbqtun0OxYuYeKovchXULO1gEX7paAxBHCD4ry
uv7NU4W8RtvFtho5TNVL/OOaRLc+rlIL+FoeNKT2UgAsrrOt0uxETyAhdaZx7DuPY9Nal62KPST7
fDTD6mNUa1miukM+zqF6Qc6ECH5kOcQPPpQaDwdlMBAov2G2niExtruxv8+jrq4eerPkQFh2VKv7
alAegAl6pvPDbBJPTdYBR2e4e8zuJvNnYbCpvs8RLHm72Iuke3bXwf1KHXB8bqeeQW1udyMScu9j
5YSYZ0QssCrGmtZz6KzQVMzZIdK9sTTLhbLMBuu3e9qIudlvvKhgtrJOT7Klg098Jr17n1wc9E+L
/KJf5qthnE0oEop+DnIknPQp0Syr+xqTd/XJlm0qIRfTkEd1NjFx5CTFIbxcFJYrztE1klmqsc6q
2YxLHvChjZE0+qNpTY+16zWtC1C5GPaMGehncLgL4AsUMoKronUtyZL4NBFEwFhjyEAHjxfGqwpK
5nGoTrR18CytTwuiZc+/kxgHv+nUQM19V5PTdExNFfZvZx1a+2Rr/lzeFktdYcIz7q4TGi5sgquC
p0ejoH0v08HBmdJkyQfEzzoIl0on5SDQyC87DaGbRttwGDz9bJCFVF68nhpxh7KtoQvqw9E4lhwP
0+2vFZI2RLan7dfmtKFFjO6rMiPPfDcio+SZWqbiY9lkvA1tHfOm6cvq4YXN/IKszzBBqfMcZ5ir
7zjF+9oi+08T+0PBWGuLkMR4A+OFMttDQabeDSXP0kOEaAEZmeNbyt0hY8jfuygRowcDo5BLTAuy
nuGrBzBUbXlKHPvnKtcnfg9/k18qiGhu7mP1IAIIhv4Md1vnSaTx5g7XdS50/YbR/i85FVqGaJvE
kTGyNtSEJzLqAygWkDLHQ0BJHGNfnGLtFPZ1ojhuOdTujaqs8I6J8eg9DCNRldfYtUkoG0N2S6jL
ViDGzxPQMyE3LXCa5mOxrFle47gNRSQ0xwF1rsuK40L1nu4sfq51m1Z4kz6sg49syVRNpDT8W0IU
xTdVu6a41cE6Ovx2H4B7aIz9CRDI/LQOZoOdsbLJUJDbjCNOfHJ5HZxZPGrZzqYyspYZpoGgNCFN
ZxaARk3uFAhDG6nfeFlDZNbYy3o8slK4LV6pRJVXyvVCnALVTTkLhxfXDrY5EUM0Mns4ggBKmt26
5uTYV1kCHWuZ6M0aNYgNoX7rYE6r9qBvlTg6bAWfKYYU1ptcBtP3hLm2QeudrM7xxGmr0zc+a2zO
fGYq6lNDxwJae2cXwzHr0SgeCeNBqyJ8XdhbQveCZkdolLJOjGUZZUCWBU6wyaqy6G9sBDPJkdHV
3K5yQna4VfxlmGkqz6ZNQ22nkjrNMZCl+Hb3rjYq/aiDbIpt9Foai0hoNVb5sW/ZGxF+iOapgGcf
I1hDsnVKBzsB0dFNPe14DZfZFqmowxOf9lWPoBN94QYY6iz4TRUM+77G++FzWplXA6J52CZ5jpdt
kv/yqRLFHhNBYX6FZDG/RvMaPz4AOrXExyTRHHmcNBz3xGJ60jEZFyNX8B6Q7NhheYehiTRgvYgn
8QZRdO094qye70U4IY4MMsNnw4OCAQDzQEYSsIgNEN7M/+npwzDlW6vLa/V2nY3GBs7SbezJglMl
/sbJYV/iSbAO47Kt/prwLceU9Qix6rTWjNlBr+ZPz0Ku34UTnf+HiHyL9FDUTmY/9myb9rH2m+YP
1Bkkjy9OXaRvU+ojfQH8SNfrJU8Pyypp934+XCSz3JshQFbxpppqDyaiNigybsw+900my6pELtkz
VQDn3ETINANia823tAkq87RGJpPizbfYFGnwFDja0H+wTTSJ79E42eMBi79+D0+5TIgtGKb2RB5e
Zlwx/XO/yAyDC7QeJ3qjb+QNkOyA09tQBrD28bfNt3A9n9hDHVrbugnz4Cp5Vj51eFj1fauZ5IKh
/Uz1LU6Tuv+G7cqtL66v9SXGvBJcIWrbGsGBNVe1rh8dfOFE5ftQVInkh6ui3CSxXqrvXaWPJnlm
odJ8RGkZqgZefM06r6sgmyAvjlc7HDHWaWE7Wizxq0KwLUKkI5BW0i9+4inm6kubKVtUjK5T1RNa
AqdJwMEkot7qwCOKnUvvXh1jwln5nrkUJZlNJZX7SbOdpNxnUY34sudz6cT1pYSW0MPKLv5YKe2w
niTxlvfBNfG8iQCeNWVXo8XrHYVWhKgyVro15KuOtIfWrt0P7MtDdDcPSzgVGa6WbH2SkqmCdCK1
riGt/Tl3g3yAPdmFoc3sgRS6rSZcmAd9a9T2TeKg0CbnNlENOcBafupTu21YWGijbAuv7EyS0NFo
0x1y8Q6TRp0fMg8C/JlWrIZnZGF201Aqp91EqPBDUKRFd0wm16K850g1T2wT9cCssUxPgHNK9EOq
jRHKpLBDL1nbBdZx9UCYk18Qa0iCBFYvDGHv1WBM+e6XDNKRE2HPzTCS2hO2ILGEOZb552RyZPIW
+W9hbcqC+use5kn/pwL+t8ku7jkHTOQsSZobay96G8APcsbrAVyxqESCl4u2fnAglb/TsHay/lf2
kJzGrMu1p84vcQKHxqBG7gkd9707KPQEaUWU744FzZAH1yOEAY17xMMJ5Katdgi8s+KNPirxBjqI
35/XxaYy6UZs/Sp0dmFaug/2oDkH/P2iOAr+uvck+XHkbXyq3rev17nGy2IOElyAbdDwZm8q+Y8v
Ooh4e71KG8ryErjKOlaGleUXHZvNu5ZBZ/7es0m2psE6xPspKJPkREx2ZNwxcoMBZ1ZpUj6u88AK
Ern5aFjBcL8mUb7+OX+fmUCqQ3ADFcxEUOK7Lztv5mBJLwuNy6AROXyeuqwSRyZI+KZrpFQfR5/3
1tnoRHYgtFNFQ3AUtr3bphokqRBiwkmGsHauPXnx5E2BgUDfxFaZyUOrtOhCCeJP+8rxfaATRM18
XtVNYOU5AK4C6AZLaP21xctJwLDDluMfJ96vX6bKculGBbAXKDd1CrJ7F5/pOzZqS0DjVpWACt0h
Pt0D5W/JYiJO9LOWxyr8zuvhTZ/UMHTtfZsVQvtDY+YFJJF5ruXNs0yWiJlhx9/4vGQH9YkATQNU
ljU+dlRACkx1C2vgIBO7AvKNY42odEbyF/mVHh/m+wi+jfHVy3nTf669huWO/te38f9EP8SbtWHQ
/uu/+edvaItA78fdi3/81ztR8J//nv/M//s9z//Ev26Tb41oxc/u1d91/CHuvhQ/2pe/6dlP5m//
9el2X7ovz/5hX3ZJpx7kj0Y9/mhl3i2fgu8x/87/33/5jx/LT3mnqh9///VNSGKv+WlRIsq/fv2r
8/e//8LY9x+P/vzzf/3L+Qv8/dflS/Xl99//40vb8Ucd65/gdLmXf/1j+LH8imn+E24ftIp5nIOT
7q9/cN7u4r//sp1/Iq3UDRyF86SRCLy//tEKgEZ//2Xq/6R9OA+JMd2jFSLD+H++7rPb9u/b+I9S
Fihby679+y94Vs9OJnhrYPxS14Ono2RFU/1iCYFHgK26z8o3cz/t6msi3KRZSKJloo8Hst2mrTd2
IMy64T31zR3YpFAdmyc21V3uuOdkEDdS/0J2M2E38gda82ETxMQQuZesSA6HKZ/u6Hp+Bmi3CZOH
wKTiU96wM3WCFSEBFbuqLcZdpDshBh2q/rCgNPSc9IudArr3Ji2B4dAUSDQIMkC47mxbYoa3Ptla
WxhcUZJ/mmDm7crU/B4pxcHYb+CXRvdt1F2TVHzrpgailtLyzWR5EUaKt/OQZ0vMDWlNTWARuWN+
9IX6ZqOWONGGj+94r/N9K/r8IxS0gh61IU8pM63sTfoG5QU7b3QzFUAhm52f6edguvZZ9KiR2nP0
hrralNAwdjpRR/spij7VujHN9id/U3wLKFC84WLlR888KzvYBtYhjWEozYle9jeZldWhiB17g3qS
7BFLlRD3SzLc91F0Jo1a22keATJDMmfYuBhGta1rfkvJcO63dP6scjONnCaTEWkDjHTjVJK0Jjde
Z/0ksaK5j3Bq7/BC2J9InKHXbs8HiMze22wYJARMKWmyxfe0bZEhRaG572isbJQ9RQjK2dTtsG+2
ZV9ph3AS33o5+rspEsG+TmgAtarOqXnqetPYzrBj1Iutq9ST25ljuB8Eeo/AaMxtSPvhHZkK6b30
W4/RHYSpTOvjm6SHFWKQXhTVQ8skIv+K2arYEDpIJnnP6crsCQGdwj7/BAPI4M03ijsmjOZVVvXn
vFfhplQlbvC6UzfWMHrYusXXecZF+eM9lTktwyjCU+XUgbmHfjVuvU7GB1D6b7l5ybZso+jS2ZQm
Xu2OJ5i9D8pB2oDqL9zXYBy2vaPEW8a80XHMgvcOCL2DTa4c5mqT2ZAs7Z0/DO1lGpLwjd6FgBwh
Jl9Le4ieaHt60JymcVeXBoa7xpkRIIVMvmAt8Paqnx9ymdmceMFj6YzBNhZ8tb2MEAWm4EbPHHkJ
Autbd6vVvkV3o4i2clA2xzTA2+GIUgznb7VJKsntG7KK3FkZ4cElOCpJ8deiE677n2GQ9LeFa9Gz
7ybP3BM+LvYGnVA61IfEOBx6GhqAJiYywc0xvte4kfskI0XT17BdZwnS5GwCnEICiXdoNY/31aCA
zz1avS1jvYONW52zBuEFHScQfOAZ7vzYqDeBMQUYcrr2aHp5cyVjgto29anhEiXNHWvjsBWiyQ5c
B+YH7pTv+3jstulMffbRCpxj02zhj9CbG2UY7btIWOeRky1S48rALFeE5DFbcyRiOkfEkzWJeR+m
ifUBRtYPVZJ0X+jWFyBsyaYZ3Y/Z3KYcheFtEy/56dlRuyNkT24H1N9wr9R92VQa3awILEtT2Hex
x8tMsuSwi6Ih3yK9TfeMUI1Nkrj+UQnN3/WNqG9zkVtnQJBq5xCShxNkLPYmfaU9W7zEnU8iSClK
XhUPpHETRdNeFUNGF4pXGGVyj3MQTzCGgS+cJoNNlnn/l7Iz240bybboFxEIzuQrp5ykVGqwLPmF
sGSZ8xicv/6urL5A26pGGfXQ/VCoEjOZweCJc/ZeG2Uo3xiaWM8pmYi+PWX+BDR0eyXupvZzw00C
QeorSo6+4Eftk4B6uQn7Vtp7XF1W1OW0d395vf3/++TX98fvNfd/3h6Aj5AG8QJjpvup5lawlxBG
0NcX29VPlTsGJg+DaJ3AVaovMUZ9nx7Q4Z+v+XvRyzVNi/YUnie0k4zPP4/NR80YehoHyFcI9fVx
BDrnRoB8pwa1z/98qevL77/DEi6FEvYKjbUwRArk3Nev/wtxYlVwF6A40i/Ed33r6jWio3IkhDWA
IRosg77758v97V386XKf7qa6jQlpWY5+UbL8xcjXFyUlFq5Yji2X/teXcuAUMAtnGnyV/P7+zfRm
KADtdS438Sxp78lzbtw3yh+SIf72U6G7+/Uqn4oLZphx09lcJR+/LjXZT/ci/cOx73/8RCAxWYKM
tDWwZp++CCrDMcUL4VyW3gGkdTTyzVuMe2HgkHz953v2P74N/RvLMUA7CBSOnwjqlqWQnZyp7gUT
hNb4mRqk2x/ICr/P568LDsUizB2D9YbM7vO30WLM2KhdFFrwJIwGFAL//BX+x993GY5SUHKR68Pz
+89OVhmslmTK7/ssv6e8+Frb8uGfL/H3uwQY8b+X+HyXzGXMlAH/yb2aq1/H3D242fq6EW/xz5f5
/LtfoSgmvnZukoqo9C8Uxy+PJkywrZl7IFxpi9n7DoQlschr7EvlD827z9+HC7HXwIPXbNTaHBJ/
v2WrCeVydZLsYpcVLvjvSvZYGH/Y0j4hC0Hfo9W1kNmwsByW8V8H/V++zWT0ScyqSC51ju9ppE8m
Lrl7n5U3tZiOlU14vMlsMH7+55v4eTkYtnU9X7DtsJ7pOl+/+y+XTesZVz4i00uHkeWjRlH4z3//
k9zv+r0sOjIsaSROwKSdT49Mrk9Zqup9eakbkoddcBJJErnqPW27YHTgY2iHmerZvaSEb4n5T5Fv
n4QA/7k+xxrCaTScDfCsfv+CmZOv65bm+WVJVqCc09Tc9npBpvxiQwsV8RhWqKk8eCYinIHF+hP6
22/Eg5ONqzQvmph10Dtm42tdbt5XNO8Pq7A+FgKrLlnjVr7tgjet0VOE6mS2vqPwxpfppnKI6mZm
/hkl7XaVmbWFo4c4uuM7Z1IHb4IdFuEEMPeNZs5/eG39fclS/7KO6JEYTFA+47uKa0O17WyywcTe
7Y5uc1aLyz//sv9j5XAJtgvA3DShzE8dnZL5BkOihPPQvYsNfQn+7Z/nZY0aVUO6jUBOfFqY6Jtx
gM/deJmbzXOe7D8qrf/++X+/wKfXhuFoSqleLwABo1+9dvjDF2DPu66tX4sHBFaotTGbYDeB6vuX
1+aXhyvHq4iypLPvEFCMUJNruE5gvPYD3q99gxA9IBO2eNEY2/gDb4PdLAl5AbtJsLztzjb6mYSk
SkLppm4KF4jZ3ja5WdRm6buJ9f7ixu54TMs8jiNr1l6FyIHALniigo5k9kNPVCi6o77nkD5rZ5q1
iy/HavVpphHSKk3nlHTwWLxxlI12MEXJ0Jibcp6aoXpK3azdrWgo4aZDTgMBXO1wE+fz0Wb8EPbm
xGE5d5aon0fhLyRSBQR8fyGaaUppjMuk9iZKYst3m20+FptRRrqsWorgFMSC0762i2vuphYiRCtc
/gITkjNOrSooGL36zQJn0hNsvl4xD/FXPWXOnLtrt6PJmIKs7WhR6FNz55Cr/YDSrIH5LJ1vVjFK
sLZtnN5YztZ9QXzYgeKorKNtJX04SsJ3i3ouo4yhyVvGnnFEqTcGaByLnVk69g8Ip3DOpS0CmAsi
XGg++KujIn+yHHFwHOp6JdGxkTjre5UVRNrV06uNDTMgMvJKsNEsnxyTbtdnKKS0JH0QWntFlhee
LhcryltyOsglXtDXJUowdFNhBppOZHvTMSCi99LeCqnUIZmrYIwdQvc45VgecbtAGEtjO3fZBKnF
7HJvrHo+Zr92e/KRWmzd9sBJz2g9WibjvpmKNFRbfQZdhuTDA9FMc2YQ9m1nFOhxSo0TOaGB98io
uEC+aPl+q4dndRAEHtL5hziPnkcj5Jy8O0zijN7ck1qOxo3az+Kmt65i/tLcjhnodIAIaRYBkmzp
6wiHU66r5JGCK974yEfzlkMakcqVIKFUFM0DDgiDJTMaHzZHPyNMnX78kNX2UjtlfFicHiM08OWb
LZaZX07u9tAQWX0CDDb/xCT+NlVq74uityLpsg/rabtE3GjlDiTKdl/MJuFtiZXuVVxroYNV4s7B
isRvaut3NCqsQ25LHSqXJb3c7jhqJTBqa8gQvlslzy48rmiV1uQ3w5JGeAurnyCxGGObaHSq0Qa6
AZnrtPC4HTa1L4+FYBqfVMyP6yblB843pjKDwSQAiOuhZvk+LIjFMz81pH7fT5OF9djZfGRllW/F
E8zrKmlD1KVD5NpwbMpC2iDLzNFXE+17T/JUWOvQ4gajlftRrD3/HB0/N7nCBl8nH/YEfUJvmLib
DhSkdkhs4L2Ne6hNcd9YWx2YDSqQNBmbs7JM3aEw0ilk3GTuC2aWBw5y602P6TTqmCQcVOBi/MsW
mFU0RJhKLDDU6zjn8LjWMqgZuoLXNuYTVpAe5tKYR2rSC6/pSwSuLV2AtgEXbVUqXZY1O3YSoswY
r8dYoVn3vbK+0Hc4KyAz/TjOmhuLIusGSB8NHwMuXcKvB8JcMs96cmYzcCsrZCZ3PSLPWUgm4w9K
psdBh13FbtkY37Rk6QNbTl9miwyAuo7VA8HUZYTfPr/bUPXus6ofkRms8mgyHmPkQ2ZYT/dzXzVx
uyvXbrgdAYz4OEubYC4JiMNfDVlXGcrpHoHwO/LhLAB/7Vzoo9DqIceP4dpgB5m09NsVSc1BHxrh
GfqYXwU+bjiX6MqALae+U/dTALcENPySLcgOZjtJ/H5g41IBVnxXULScNmeBCc6uuuvTAcw54Fsf
AQqPJTCqQ2N1VViWVRtBvyBzgdYUmoSiuagz/Syybcp9DQL5dprMLUq77seWtxjlc0U56pngXJ65
hdeojXscm/hlNN1vayle53ojdR3BpqdCK4/MSU2gCtbv2iRGf7uyl+bBYW8syuJtWSu5Xxjh3avd
PH1sIi1SXx8NbPTWOD1NbZef2AU72COGeWKlWacRurAPYdoAvpVnu9XNHtTRbkNALotPofJI8hjg
4CSxo2Y0swOtFuHLa+NzTIklSDdieEHUZtEIu+i89RlgY0T9Pv4u9xUdSB82eVIdVsDSe8NaklcV
Mk5oNdgJYm3ML7OlOGEGPB7j8KJ6G+z/8zpPlQ8dNCPxTLtiBdsc3a3S2k9zCxiAhEy5l9r11Rez
x/mmQ4JtqVQDM/nC1LzMUWa2eN4J3jos7wx2s6gUvYXHTC8e3SansIUhg4lJjcVxg8t8HkpyWulk
0gu153dJpsJTsdEu6XMUB7RMHzrRbJGurVOkpsbmqen8cU14wd1Vu8c+ryC1cHS8BU83sod1ru8w
gsRtnn60bs7StjZG6HEt9kpaa0GlVGTtmEp2WWz9rckk7JJpBt8rY3nn2HnzlqOcyHEhKVmgaEt7
tnNdY8s2y12lQwxeU031FXXOT4sjuHXjVULS5O8jYj09BKmimwGSueI+dayVe0fAEzKYNdNgOfVd
ALMg28E9TC6rSxq0V0uxRQDuhzMArTS0a7305eB0Xuf29q6UTY4bJH2nDbZ6xoLaGXL9V3I/1Fus
Hm+CLxFgHaQXvNILZlyOwmwkRgKp2xDrzaNh0BzuspL3dt0y7DdjawAeCJe3H0xxVrOhPDkiSUNc
gqvjya1yPWFgn/XsajCOCrrAABumcmliCw/IJOT9Uo7IZeKuPcuad7njFBIZJO4pOYpr+kpchXYz
ZS/wS/JDdW2ENn3Knza1b4KZ8QmwkuN3NOzDDAZQhINmhSUIqrObRowdMv+ZG3H/HcHwx3z932yi
Hcqd4QhM2x19JE/urZnM33OLgYqK3sVDH1Lul74rPxgNgbSRCHbQCr4befq9mXXl+8SJOcL4OV5h
ONrTakFmxaKw8p/m63AGB8mUBPtnUBJTu8eRnTMXIAgmc1PhzxnM6sxZFV92WhNKMZUBiC5KDDmt
l7EU3xNY2TPaof4N3OGHYdbKgYSPfgBAgOKNOXt2WsqaSXrFjGC2pje9tPnOhI5shOoqnJ2xyh5p
9M9nC9S5p/W1DGvOSyB82sYhR9y6m5P1rDOFGYQR9sZzn7w4iRtmKjAQhf3SQ6y73BmQboN4bH8q
1fbRYyuhMSoTTxDo5msMk07TpNTRVXrCSdrSkJzMYyALMfmthUsXHMbEjHjoQkns+I65feVN9Jtx
xNnoHqD93DZsP2cmUrW3XFuMZA6KqCdkB8wfPwRdeUFJZar9buyTeTe5cRZwEEiCKo/XaHS15IA+
QfUJOv9Wq0W5X/OxgECDTEYv4B4pRFAfu8ESvDUTbp2G8kfPVgcprLntjI3s2qVMJ9Cs1rueD1BS
BbEETs5uCpbI3Klml35R3HryWp3CvUCYeiiQK+LMSDvAqq57kyr2+Uon95t6U56TcjXCkUHIc6aW
TOpqJoIdr1laz3mdp8cRXxwNf0Q0Srssx6uc1e86w3lYHbrg2D4XWiwLcHpjeK8nGd/M42bcYjj8
bqmUXdlVKOdUpDx4ZJc2e/SWo0eJ1JDeYrTBwOg/XOrR3APDG97WpY7Pi+Z0N+nazr4GBO+hR/Lm
qez/V6DJIV+ae1adEQhUr9CNp+JSSupXa2m+kC9msvZ7MKm50h/qXv/aOoMRxqiZwz6uf6wUSaHl
kuibumxCWGBUQJtoZIOmMta7srOY7oCnRGyQTSF9fbJOKoStqx8vdRdh1QHGx4Skp5PUxCcQlBhA
VH2UUaGDaJ2nPr5Y5YQrCB7MLRvdup+6Eg2mmcPn7CaMeD3zKhWxE+uXpAl2/Xi4lTOhqW3eUHWt
ncb201el7aWo2B+k1M33qi7ysGoNhH+FPT0ZmAvvkqabdgaSlC9Fa2eh1kGUZzG2CDfJqyE3spt8
hWMSnFlh7qTkMexUYziqwvlRa4mFApxxaZNo4C+6FENnviQRETpmCKKZEHHD0X3DyNxg3bQ9cUyl
n2WNEdLCb4kG6sug4nTAsKzLoqVb3wo6KV6et+s+aZIPZhvzrczj+anaDMVLMzM9kz5VeBxOKs/u
qRt1Y1KitKppyBZa4mut1AKGQiko9FzbHpcs6+7iGJaSh7q43mVSuntmuQhTdX1od92WMv1s43xf
rur0hipxuwXMleAZEeMeZuF6gRy5Pud1ph27bVoDQ4E67CZrRySaYh761ehO7Tq5L6XV5V8URZ0y
tjxcZ+i6i53GAWvHkBrrrKs/mOnaJIwvoYTiqS0edEKXgA7Tt1E9OA7C46jV7KjX0iMK4Oo5Fx2l
HAJ1eDZGErFf1juUanNA0Iju60CRfe1q1YEz2HkDOpGoFdsjRy6CxsjFICAmRe5K3Fy6X2Pmelum
zt9rAsrDUU/kHQS9wdPVNT9kuNMDoSbvSec+Mgsli9uppBfPhbUv9dy8newuf7BYOyjbu2RnSN5X
FKT5mcDG5dyh9Y1UfXmtNKbrrYsuNB21dedaaF+3jTP/pKawhmbmohyeK28wS+s4Z6MMMotqVKy2
ftsP6k8IqxXanHbeWTifgzlTq6hneww4kN/DepwPqZNmcPjm/mSJpYgQ16ARSCftxmZ47nPaTc/N
NYC91kr9qNa1Ga4WTjKtsdSglGW9BypFdG2Oqpb1RDoQOS4EK9DIKjwEta9tmn0oDcq9pjXNfaU4
MdMw99tQ8RyUqvHVYsi/79Za9UThSughGXyj0X3mSMU0fKJymoCphprE8uFunRrEE56DLdaR3m1U
55ZBegh+B5zrGqCC0tF58jPuS23Q6yfXWENXoIogTS0G+duTkmnUYSavBDTB8y0prjQApekep8q0
vhjZPO3MhMDVDOakb3QNSQqjReJuId3d4mq5F28KBwEIO1+WodKCOtsSf57VHwzoC79FTHpT5eXb
Gpv9YSrWyYciuaDCT5YdxrqP0R7d89oqXZDjtWU/bJZDUpGMnPZs7KmS1+QD2u6+0vo5TFZKJLna
vPDinHMTE5PjNNrGC+pTO1gyzXzV3NHBThtXD9y4hFu+FO/dolyXRfXNmPSF/Uk/85xYN02p4XZX
BOFag2l6iMAhfDeWHhDHB3u8RQI91loVjI0cIlwwWWgovIL0egQ0WxIGlNiy86ahiP1kGoE6jwQJ
AbnWUFQrjFvtTSJYJ5bemoaPmNihoGhHK5BIXDE/UOCSx5Xu43lM9q5aD8GYYGNskrmAg5DDvQIJ
1qjyILpagwhk+kRjHZitm3cQ/qsnxdksvx3a58Ilbc+oQay1SJHRrWR51Gk130UtacObzRySEGoc
2lx9ITBND9CqzmFnS+GRCE6DoI7XEKLY+IIfWglFXuH7FPq8o8VPvA8xwqg9kEDu6Hm5cGZr2Iwb
x+LDLAqM5bFS73SSkBDXILWYNLY7tbyWpimZSzkGi8AmNMlTkcadMzmwYzcaV54glaGxxjjWjD8h
5KDYBVaEe9CWoSQ9xiucygqKySgeGpLtPLuT9S6d1+6A1FjuZDPXe7Imk73VTU4EMpVcOXcabvkK
ddgtQDENHAEwIZfhe56rrwzWIWIsQx6aRr1ejRkiyg3Yr11qG7ucuAQGE8m6/8uuxv7CtHuDi+fK
tL265BEcq+pP4sQT8hlxAFgT8qBhRv7hGnm953O6flVoVCX0SUP4bz0saMZFYGrkhYzB4jQb4xvB
Rjb7G22SUsuKOw4uMBknB/bWuhVUPyyvQ1cUDcS22d0XrWxOyUDbfR4QHqUxt7uUXX60EZa/QCPR
vpMksIa8Rkdvw3eAmEK3923Ok5mnLVjpAWYinDg4w+1i0jpjZ/aMdvriIPUniCWfAtmDl0zkWh1s
7tIdkwIeBCfvdyLv1HvgTAhLNikoJuNsN1t5E2KrsSJiilwkxo70GJrwbTqj3eXbOO6tpJwigrlf
O0MbsIeZ+qUjWj50sw5xu8aShY2Q3uVmNu2aeFF3+EJ4V3GYi2yypGFKkjRDjqUB0dl6mfoe3BVy
Fa/isOJX9Zre4w1rDjpyjlsEKTKI9bk7YNe5BotNJczZBZVPikSA6J3iEJcFvYfcKQJiBWpv0Ke3
JS0qn1BGa59gCPMI0m5DFif741CpUbvSdaidtv8BBCB9VOy+Dkhi16C+0riOs2vLmIMiULhej7aU
Dse8g+Qc8FrLfCl5kYzIg2csA4TWldpNMZUdDEWV439L9CIiibo+wRoi3mdUX4q0o62QxwTOd8Po
ZTMUuqZQYi9NRzrWmJ48C5HEjSa05QgNrMIHsfVhazftjeYMEoasUe+QCBeeCRDqdivFHAy2VUDF
LNRLikxoPye84Tel/thwCRzYcseoqWnPbdW4HnPYcCyxmIqC5Cecbk68n5LrKdGUbtBupvKi44II
KnKyUKpayxFhUHPMENA/dSm79KYkiIecVJDIJd9olQsaMBsES3vmYFC1hPBsWm5GDt0wf1QK0vmM
IveH2Ua5opUtbeD+WZTonda100OCP0hRYhJ3SJD8PxCR4UnVmIkvamevoJbyVKNdfYKHVp8D5EBX
j4N7yXn4a7Vpy02rK08Wfmboc7Hw22QWvCnQ5CTCrqg4JH2prXs3SroGkyLtEGKD6gF06i/Xjr7v
SocXtmaDcpATE7RJGx8XV64EJMNRK4gFDDqjU77GHBNuNMiQQVZA0aGuFh6BvEbU05x7yIsL2cxF
bihvTrUQPGdIN8SWya1VW+tM5zKlgcVva+jKepuqRREpk5PvJAb9Ayr88clMYxR9mRhPSybI4taT
IaKwn/yi73q+eHmdNAwr3uysDVxd63w01CwOa8xOM8CUYKr0xMuhArxkBdItPNn9I/RKp+Ik7Cx+
WxbjbWNiitSKQvcVpdGemblMXgY0nD0M7yuzhNqkP1plYVyh2nEBPw9leVkU+bWfri3/eet80vQm
fuC5v4FNjpvRmfsfRetOdzGpVndak84nTB/zztmyZ4CKwwkBHEx7zBYt+xmOeI+jix3YdG3DWqPm
Ia+++WIYtfbTiIUzsFDIHFpiBS2TQ79tMBtxrhf3+6puYAXzWaUjVVIfil4GJhjgkzpvW6Cx8WFF
y6cIBiWIDB2Xk1TWIuJkZ+Dx5Dy3EGZE5WvqkPYJJ0ZbtpXJ4llu0t71Y528wlVSziPcn2BYNt0H
4rGBrzHjCxDLJSqTSns0Y3V0ET/RKaN9kATkFTa+Yyzmacis+YzWiMiPRm5fJUv3bhDwMTgaOg6y
vvZrN9Vom9S+fTIY3Rnq+B63qsV0grcOiefldycX2kGN0/nOovTydAKy93G6KYEpM/Wb41biJ4fD
VxK25jPTNvHNBbb3nFso9DGnZ/IrZpzkgCFV3ymzeMKslXidzkGhtUkMcKV+ZtE965IcqkCdx+pJ
jG3rGWlb7iSJD6S1gITfYXSygEitZeuEGGlXqhzWSZU39LB724QBWfxgLxzvYj1TQdwMDwwL033J
24C2LqUDPleDz0NPzNIH3VvN3Apc0EMsp6JnqzXye2IB3sSclSdRc7DAIjXd9QI+n9q1dPfArV45
oYDluvkNTZUVpjA7d6OuTq3Xkn9wszJgCBzEqYFkgVxyQBw8EObEuZnzvmpkVFJ5r99UYp2+o0+q
6Rok5tvVPrfSPJuWu4zYbGIsgQ6puk0zo1QQkio0qiWN0N6vGOxH6uqKnxusXj91tfJBK8r8MevS
7gu8zuFWL6ptR1EB6l+6A94MPdQ47pbfFHXZ9ko+TIdUdHrlzcsCZC0nfB353PhGrLsBkCSbL6Vw
WIzOrLtH9qHSL+w+/epmRXvUt3E4zbwegVRtTZCnjnLbrEx9pTrsNWvLAoeZVshhDP0BPM3cM5ua
JKhW008tGI9dS1qr3+qipP4v7B1oUIyoibYuUKnn9QsWyBzbVkdDtrfT9oDQGq0vMV4EgFGmNaMO
jqvpnQ9lnQZop/H1Fc2ZS7v+X501ys7NGr6vzmysLdpvsT4AmtDyH0qaqfe2ImhHj2BpR2aAikCV
CSP2yRndR9JkxLBjZZa7Kwjcn5dBLr6QwnjuFNX4kWMezoIh0Zwb4nx0Kgb6U01mVbzni+RGlo1+
v5Zbxdyqs0G8gHEfbzNHIyUY0OAtnwNrxpIjVNYqXN1EmKY7vUBQLLd45hzEGkHjkCf64G3Fsu4G
fpadFSfTa5rr+c3atd25kIxfahWVY1ZZZYA/MD83arK1IYHSSR06TBeDwm0qZnGu8rWxFKJqLWmQ
IM2rX0uaPsoYDUeTWjMfTMUWEM+Uho6SpqcYZd5RoCbZpzFdEmAUHacYu/CbWVWIyShYhQw+7g0y
Cvdtt3J4AY7+wCEMWWhnYBB1rXlvqhTORqy5YW4YdlQNcRI11YT7eOKRh+zXBoZwmLmtzbbHdBIj
79Uo9BOj9KfEKXy7wOU2FrEVTLO+RYvuSN/+EVf3ufI6de3KOzult6bj6PQrt/+ZYXkhCCHBDUp0
HrkM/bVE0zGkEXexfTe6XvygkS0G/t7aP0597YTjmCx+0ZRDlBbDzGGhwngq0v6WDESGS3AEAuiE
dWRL2wQoYC++AT6Cko9O+CKzH5yvwX0RVxsW13JMulUfZCQ/7/DktL5oGS+JYf3uqClH62pbqC/Y
yzPHKxB2+jS43mZVuzKGhUVzJ3nkFWc8x1epPT1WvDuZrb67HcnHwA1RIhR6doIRWzCopMnEJv5e
WnZx0RknhdVSWmC21fJhHV3zhTC25VmR5oBdcMHO7SalBgNbtl7VTtLrBtrEuH5eTNnonl1zYnat
JA0w+GqnrSYbq8yUnPGMzaCRMxBO/MGmMM/bTPiCoc13ZW26NMrBrWvBIIo6WIrl2xzzUHtb3hA0
I62poigtdOzUCxAOHVdfQY3QAnulo2z1kebMw16BOsEHGKd9lczJEfG54YOf1l7WUjWFhyGHusS1
57uxa81At9aUkCpdYBAyqI1MGTeRWS+az5oDDqxr5N5yZHmyAXz4aVI5p3U0URI4avPV7VnJubmu
hKYbqMRjEQecGzCoQ4c4VqLFMVkiTgfoP/uDotvRYOhqqMAU2vFplh1Brk5kiVh87euOFriIyQkF
x/dYgnt6SiCr0n4bBwbezB+zeXiLF0lH0apJyGhFS9NvnE5pK2sS74cK/XmWHpXN4PcgaUUJbCbS
DVVdbw6B3a7lk7KW+Q9GgM5bGhs5b/tl+omjrok4ss+7alGLx3yN3b0quuxtKQo69T1HGJpsM+fG
agg3YnGe7GodH5gmMi6dFKT2ntuoGkE0E25WjQ79DKsp8/QNmyJvP8awQmIqH2PylVv6ACzMHnvI
aFcUhKuzMzGARu6oixBHWE6OlqKvJ9qBWzClNoO50cADppfERdXT3aK0JlYQ/QdeSkFRSH961uvh
pG9Vftjo3jJqaq6iGsV8F/CcYZLbglag+bYCyQntdN56rCniI6XCJ/lBSXxda+wIf7q3CeK4ptmf
smuCYKWlHFAXGnGDQsOnIQT6MWXhPBQA43/QjSOl1Gy37MLgECE7j8sO6eNG/ATi7pIljvtf1Vav
0fv0XDK4o82+iQPZF/pXtSndPXdb3tcgTCrPGbVLJnSGkK11N1Hg3Jsc0TqUNSWm8JFHddMQgFDv
ihAqcXdoihJzWb/XFPOUgJNEeLPyoKRVuwaWLmS4lUNFQ9RWO4wdzCRuslpjx+7S6qiPcfODMCNk
+YAxTxa2u9eUBEnE+CWwoPJap1GYRDT6GcrZGIkZArvHQR0IL1id74ZuLlRQ49qR98R20oIJ6vIk
JXch/sgSHnWj0bU7Zg/aK7B31wz6jTpdkkIHapXdhpNMZvQ+qSLrcwt8aa+pBn0Gi0CWXZWS9OX1
qnIushGBlZ32oTJIkykVThSQityLWF+HndkP5c8J6P4LcYDbPShv69klNoYaKKHqUlomC6X9MEN5
kj5FpvyTXPITggm5JDp5FV6RrhoMJj4L9zphJIKk5e6S2dqtzeR3JPqF4KeT2a13hl5/GZL4m0Bh
0LRT+G8Vd1fRMTBBwM9IJT8Dtye3E1vG5nZJ/a3fufP+3/55iN4qdja0rUziPrPXqGaY15tTfKey
/Yw0fv+lcPrKpoHL6QCz1NB6mp+U+uVSi3kstRh3e3lbuFMwKFP0L78CQFahugagPlTtXOp3LSne
3418vnm70M4aCnIP/5QF+hc69FfF4FWFi9sAdvE1O5AF8PsVCqJ0zcTquzPBkCq9KsW6diYHIjf7
AeuLRXQvQrotTCQd8RGexG0sREH8E0dvJZflxzg5G8ffiYwtwKlmSJe5PpTDqnkaicaXBp3LNyoO
Rgt2Q4n0h+V7FY//7eO7ZK+zgHQdVMzvH7/URN8udtWdmUN6U30n511mg1J3ngU7QaPxvKbyDzrL
zzrO6y3D762BGraAvf/lnf1FZEkKNHqBtevOMc2+pX006j/Iv/9z13//WldxNk0TMgMEGIfrR/jl
EkJJEpOu9HBOLNnjYbLp8hYqFSFCkG1+Y8mkHuzV1q9zFCNanl5/AmRxHmUTvcKNc8fWussTXTJz
nzFQuFYA83OMX8UH+IsVUbv2vMuKdwHNngigYL2H8MKJx3DK5oD8wYzUTNtuwGhPvjlQgTLBhZFZ
qUzFiBwsOdIHtaa4PvPxZ1ovdYDTs8WgpSpoRHp73ygrrdaKlg2MQ/dY9/AY+LNUmUL1miTVDN+A
hH8tZdnC8f/trNEZQgdb+L4c0+FkZwNZoTZst4FH/HEdx/5szzxndrc+NSgqz5kq5KnWkYI5B7UF
QTBga8OUqHW7tl2UALzQO/WQi+a7k8/2DOIQ4scQ9AhMApI8nYPm9EfKfE4eKYDso2KUHzwMDnh2
B5WBNW235EF2B1t155eMKQqN88myo3VVW5Y7Z9jV4MThTTkGMrxDP9eSsECMI0owa3oZyZquV2dK
+QhRc4mWYcrPJXqU+7ZNCjNaqmI7rD0n4xrvVqgvZKK7GMJbT+/V7AkTpBkao7L41LDvmtVZh+2q
x1px6x6h9VmDt9Q2Tk7IZl7Bv3OblitvCM5hlDHZAl6jKMuDoqz5g2zaMZhtdQKp16KhrGT84Vhl
Gs79ndoZpDNWnp6kpzXTGBdlFbZKMcNOoRv6oVmY3n1IYnywwqJzHW9IYaW07AOCovUm0bQuIgq3
9loFWpGruIZPyUG/yOGYcXKt8UdGS/jezW3yFG2y5YC952eINeVh0zU7qAa32tFmoJ5aC4nNMBaK
P5NTf5/LZg2F7BjaO92KgmeCXROtcL8yTzWr8TTQYw3UIca711mLhbzfWRl+WNv7pPDPatZf4aVz
wRTH/j/Szms3cu3aol9EgNzcTK8sVlCVUim0wguhVmDOmV9/B8+9gI9KjS4YFwYMGz4Wi2GnteYc
U5RAcgkVY4NRRiUNjbB7RlHO+m/NybZNpuJg5O0rgS3RY1D0FKUSpFi4QYLrqlVHL47r6Koi2XJd
Kb3qzUNLqFBYlMSjxDqsnlQtjqXyMjVPBPDCEtgidMXpBwTqkZSXW6UuLiMOcD1ZuFfR3CFcDFMP
nWHxKw8b/bWGCXcfVE21nal2XZRw3/ad1oXXxGfal+x+qESSnM3rMcJFQl5Y5gGaWbmWdO2fChST
j+TETBkEllobanqWca6tI1wINLas8ahaNCGD3H+pp/Hdb/Tyt4K5fxVrSwuUsqp9rSB9QeBq6PQq
A82r6HCTnaemF9S1h71qhRPtto5iRZN38xYJvb2tqw5EqWi8WKzT2oOkLZ7sHtWr2trIp8dZoytd
OxEdeUeBaj5DSdjQixJQA6ZgH5jKRwmGYIvb9DNABuU1KfIbfoL/hdyn3IxK0KO+q7uVmPBgw6X8
mnoOz2ZoUYwPFrVsqlo7ENaO1xti2AuWMF51ZCLh08SDLSglDOb4ZrL//NDqQOyDxIqwBefySgmd
+qCYU06Ar6wu/WLo12UzOJdFk1KecCrgQgYWyQkkCx0LHJuZLKltt4D5zrDjl5X8XzM+Un5hwoFQ
F7iGjknqxBxAFpRfB2ar3YowtMY1CrD5RvXz6D6A7vm7tc3msbbRUuYo6aMzi+h37wYrP+s+OCBL
0iOUzo9FVIWtbAPvcq4rFBHDWmUeTc5s9Zaf/5/bWy6hAy9fzDHkT2hweL4vaOACfA32kXON63z8
qGfPBzl5brd07iInqyaRmIRp61xETjS5PBroOvyb+Mzyf+4qJz4RqjlpnGSDc81BZB6ufbESSBC7
MzbG75sMHphjE5QoeWI6j0ucBirEOopn2YcRC0fUbQDlVdcx5Lft3/eXp/fi2JrAWqhLTJNsNU63
T02iNYCHqvmWLm/gdfOUbBN0MRsVgcJeEWly5kv7fj0L+x8+PRjPxvLvBn7G759B0s6hNk25oPEb
rtFftaqnRh7D6wy/5PvT+3mdk33zgKWSg3khruTc2zfRbE9rpUj81//m6f28yomzETNZgXKYuynh
JYSUud4V5Nvd9N89NE5Hlq5hduZfy4fwj+nnX5tBzCEg7dTUv6cpTE2Tst5kUfw8M0JPzI2cAXWN
sW+bJgpOns/JZy0qfF00eao7n6Uy0mHKhvt63MX8p8GwztzSyftZLiahgGAGxjIGXUZ8/w70qkul
XXbFnXilO1s//v29/OGv8zXja2RbBqTo1CimDHrrzL6a3WXqBftWdfff/nlskypUFSwYWBjt5fL/
eh+GMUpgAIZy10Oajo7I/s88neVR/2eyXI7jlmCMmBKvkomO7mSUVNFAqqyvGXebKfmlhjrajfyM
hfnHJRbUOlMy7GVigThkfL8HSKMMzrGtjxYcKbNf99ih2Bv+/UGdjHZambgB8csuZ2Od4X4yCseK
NDlVDOWRxOp1G62rXkXq/StD8Pz3C2nL9/LtiZGJBe2JfhIZUBgaTl5JXuaC7MlEP5ppo7P30va1
gcvMaBEHFl12s2i+qO8emgaz1TyyCg2/sKL8dwUB7hdEADh51nATfNJC0Pn3h5GU0iD3dezvgp2v
bHPlv/3ulj9vC5zBFAUo25ysoRp0NTQsRn8n1PnNKI1nIC5/f44/Bg5BGabB+qxRbuBRnnwVcUfG
UY8Y7m7KPIcdZrD5//39kwdEnrtd6eAG7iqOPfSBUO/+/QLLF/XtO/hnSLLMUDchAPaUJz4OI+JU
Zpb7tKw8YN8H2iYejpEVUJILcOmkDtJk+fs1Tx+apFDIdGkvmXFLgsEy1P41HWhNYXR5nLD1R/Fn
rdlR///+/jLK/vX3pSiLhsZicUzTo0NztTyzBzh9ZsvOk+IPvAmmAnYbJy8lcvzGjymi3RpkKLZh
sDUkTODeWgQyuVunPgr+8cwz+162sUk9YaXBw0v0CVeldvP9nrQhMIDVhdmxCJ/wfc3Ds9PQEbwV
zbMf5RgvzrrCv5c5f1zx9NNGxAvqWuQZOKgax76ML2vHJOAo/EiGBg1gSTMJCdleKZpDVnbHv7/D
U57a/90wtnCbqVBYp+biSQevaQ8BTbqq3rPKPnczGnsEL30URV7f+yaFBTxkE+nEgAweFPo+Z37C
n545yyFbfVYuB7f292ceJbWutfSYjkLRrwGtXvVpjFpDzF92MT+zX1qZTvg2jvVVMRoeGMvYpTuK
LiV+ixVzV8eLblRbjRnxkaI+oNE9s1z88QdqlLsIm7Vs9RQLRu4Sdk2E/Mc0YyKfRwQQjuO2EmlT
jo/ILCavNtv32ErO7LVPUAj/+3HQPyOpg3I0xb2TIdyUjZbIOM2OCQ6qZqJwn3NMoQ6eGY/Ms3r/
ajeXynhmuThZtX5e9mRkT7Rewrrko/DlSMFkV6F3G16n4GiEDsHDz76PcbW5QTOD/TM8M60438f9
z6uf7DLUIiKZfMiyo5LQ6sSVekgBn9J7wcxkZr97yIc084lKG0KsC8gF3um9fqa9eW+kRJPo6qaa
rcsSHxVr0YVU6eGOWolloXofwlpBQ6DeGpSeNlqXw0znGlCMb1kAMgrMNJkc0paFsDdT330VGV4l
ok1Wi7gbnq+n5bhzFHMd5xi/UdFdhyPEsHl+xnNCNCDaH3sosVM2Xkasz9Tmnq7zwQRM9YMAnuyX
lEH19JG45AczV2/9pFxhEB/dHmFhY0yeVuZ7u9LWcqruB9PZgKgmqY5MDHfIzGRd9iEIJ1pnEvfu
yjeAoU5a7FWF2AJ1/Owr+YbdCtfp0K7rTF/V1I4ilKJoUdBBB8FDFTXdKm7Ek9YEB8v+TOjBU4n8
ZUpqiGSMbcuZ4T4ghSQ/SUP51F9OhXwYleES0vyajF656rFWl01wd2Yi+L4t+78XT7uFQwUbftb6
7xMB8wCFN0plR9W0b+nwwuQivwxVEdmrAaEUU7U2MuxF5rzV4/mgjf4jgUsrDdUAvbC3vFPgkkfn
ZkjBVf+zdC+/CvEpzaB/dr3AM06mJ72gXxzJojwm1YfBSsB7kshLFO2xijcOagdlemv7Bx2M6FSf
WQK1n2MBJRK9L4Pjtrn8p++PBMRO3AOiZqeKj+swo8ra6Iqo11ErZxSjo/pVo076PTstfgyrLm/a
dP6N9iHcz2RfrJVUN/fd4LQ3dTXhG4uCdi8prJPOlnQff399+s+VjN8qOXbAheFwcwo2tbFIIJU0
imPtXET9R1Q82TPMBoesE+dWIiSJu6tAfUVE6hYVbHT1dw2+j7iby3q88QGE4H/xdPstJ9y9z79G
mqCpUjN2cTCntP4gOgT65Uigwqgmt078X4FC/vc90zC2jeVdUw06mWtJ9yhpSE3lcZbtwZ+S2ySq
IuABSnJmgvvDrM5uGUAt16S/yYnq+0sFWKjVAvHekaAQsXQiwg+ENemuVayPkXi3m8iR4xXMjOmA
SBy9fzTKMxveP3xXNnMYB126rMu++vtPMC1SEfyuKY9R9WsajDtiBBHJVC7Cbyd9l2p6ZpH/uYRy
y6yfVHIMukanMW2KGhSqkfBwg9wx3+VCMucLTteB1YY7oxjFY5bUOepXDetBi/Lg79/mH29X5/RD
u5JG0ykgSVE7hHxVXh5R3mCmpjPoBkV+F7UZfsdJvZBB7nXOuVCz7xvwf74oW0DYZQ/LiNB/BEyp
IekZ8/KQQ+icTQqvcvzvdwg82P9c459B+a9NeGT5pTL3bXmUYuugdGgnuSqNXwiK8bSNXu+scyLX
py4/8wEto+FkVqRsqlObI+GUfKGT0VLqGsZn3+aJas5Db2uIwfrHGYnc31+c9vM6nJngJnGGIaTn
Rwm4itA5C9L2jo1m3DR+/qgUParldBeE9K6QSME7egBzcdHKekNDmh10vUZ61rtOVt4NiXbmS1om
3O/3/f33LF/av543LlnS6227Zkd2YzTMTnw5CJ9dpak3Q/Lw97v/uSAuFyN+iqIkm+NTJNUIDGgm
TgyXWBRdqAVC8669ADq+Q/h+5uDzh0tpcHUofS6FUDI9v99XNDH/TQjNUNHG96ZROMdEK51NEIuv
wJ+sM0/xD2+Vq5GtDAdLX2i1368G9LbTiDZdrsZmi4Q41crXmTgz6fwc9RQkKE5SslYRQvzQWTg4
99pwbI6lUa+brHuz8PAbus0skKzjtrnENHJmWPwc8sslgXovg57i9clmQZlqKx01LpnMg7jAKqgc
1EoZnv7+XfzxKiD+ODSpSz3kZPDpDqxgHLvNUS/zY97Le10Pzzy7PxwMScWSQkdHAjYL5973V4TE
W2LMmpujnX3VEP6qYULb+zHaHAFLmvijJ/PjjIkrdsIzX8efbu/flz4ZYzqemcC2l/fWlLsK0rhr
9/h5/v4M//AJLvUwVj/IOYK6zPf7y0ucTQjOjVur7yu4R7p5hVk8O8wRlOa/X+rn2GLnBlYOND2F
2R+vS4l7zB9mHB07w5r58FBahzqwookerUdO1Hxm0jyZoxCoSSQ5OtolVYif00ZC3pLWkSR67DVg
qEqeldu5U4HbplO5dhC/cKho9DN9wh8XRfxLH80xdCz6fPsnX76fihTzUWcdbb/pNr7mcOAJp+TQ
G4O1GXm++2RQknNf6cm+AhCpSq1mqUlD5aHTfDoSKkon6agqR4EU+0KttWTTttAYukLDXd4E2o1i
RcMTB0pwRWyV93YAln5V90nyPFsJ/khSKOOV0w3pMYISdMjSRtzOhMIcg7EI9wV98r9/DCcft0DQ
RhmQbTIMdLhOzslzGuPIqQMj4+9D9zHDbS/u/36Bk6/t5ALs8r9/2BI/sN2b7HUCk+S9DLVgRHFO
1gCyzhE0T8bQ/14KcRalX+qbvIPvl2KpRY5SacWxmPEUvMekX43nKqd/vJ3/XMM6Gad9k0BIQQx8
xD0j5RMkBEQhpGudmQ4gl565m9M9qqWO5uRnenEkHq5ADu3Y1ykp7d5Y0U5pcPdcDHxu1wle9UPc
owkFL4VPw0LOYlR17JWwrqhK8f8AW2df1JWGBDhrFsVuqqTRTuoEH8oSQAAGUgkvJ8jtL+KUzV0x
WC8hs54XlfNnopAWFKN982K0XIbXhRa9gUg3WpAfwtnlWQoKsA4SasaZvyn0bHSZQxbRfEgyyqhZ
bmAMrVvj1ML895giUZjA6XmYYMstQuJ3u61DrJwaCclV9Irs5GNA+7+Ox6qFnNSAn2okJq55MD8R
eHGfIoEGQI9jmyUA5QzONNBz4vA4j9M+n7Pd0LTqygYaoGARwM9vNsJeFWHOVnQQ9v2A0K7Dojdf
BpUFNW4ziZpNqqXoV3ADIqBSNYoYfCSwEiLZupHAHy0S03Edrco9ywCdwCzuwGkBH5OI0d+ZRlze
iiJ917NArtHtWy8WxtGtDgJqm1dhd4NFBPmuQIVExworm9oOXmNnYt1EzEVqkoAticx4rZitcdfo
fXNQS/yVuLKbSxA2JUHQPeMnquRO0/zixSLJcmsMXbW2BKZGp0Drboe6tc9xb3lzmirrGsOoZyEG
9Py6f21kYK5yo9O+AHZPq7Bjnp/UQUJcMwWu5WnsYFwBeJpkzYI6L2rwuvSxvNiEukV9F3lzFWgA
fKehchFbGdugAjvkOHn7WLSm9JIs98HbgdC6TIdQXIog+6o0NUAaXtgXfdcXLjppc1PPcD26HOc5
rhMB4pGJYYjs8RVy85KDVaVr1fbN9ZRH+q4kjYzUwLK+ihLb3mdD3e4MZ6KPTKuXl2xqsKyq33wx
1iYVk77Ey2NiEfCH+o5U5AqxqBu0U7qO6+lDDIcBUHefTw+V5cN4CqmnkdjUX/t+6W+N2I+JL5iN
3dhNH4i/FVyuNi+FTBrPhKqQemEK+6xExrcl7Dxe203eXjQm4qKhREAbXfbJPqpciOfYP7rMcnGs
ii0C6GCXN4Pc+UUHbQsEBdr4VMctNchkpSfdVz0or9VkcBqsLX/rW7W4bmRGQbApQ6bMyXqG8jKZ
LvmveHcjGunJWM/bJq0tBN8NvGPoWV4fhcptPhT2gW5Iu2mNeHRzgfOg66LxMICe2Zgl2Lo2rIKr
xpKfiqMiVLdbY6VVuKn6FKe0TKzXUYspX7MNXuXotjep4quu32rjhRYRlTyEenRFjF9/0fiaf+cH
c3TRLDEsxUjUsjNhd3VmeJVYC0Ek5pDSFYEXXkr4KAmewnWWRhoeWN2+jtoQKj5+mK0dGu8mLEvM
dIi/ksr+Dc0Q4B32n5WdCNwnmc/RoyjrA95w1kM1uBoAUlzkvk0pFrsm1ZHw1lb70QtJu/oVZKZF
GmQ/bnTZGd4ISm7Tx7OFzasgkKaHjAokBQeUMohNWUzYVcq89KpOhXnvYJuOxOIrHDH2ZOlCl8uo
WaEuDS5N/usqaiAWhV0RAUKry/dAwS4LlgvgobQU6hZdNa1aw/oMTTN3g2YB69t2SDJCsMSm2fi2
42REuG8CfrRtsgD6oPDCVjVxzbTNgShM6aJ961dDUHX3AbWzTbvYY7tyLvahjRKcVHmiJUj+xSI/
U/Qn4NLln/BvtRnGjhqWL3EX6atkCsA9NJHkJ9ccDXVQV5AlWhBvKL7DEOhL7BBjARvfWRcR2rUZ
/tcmU5KKCmwuf2f+qK4qnE+rqLJea4yaKxklH0PefJLUuoic44/eUJ70soOIOOrvuc9KACsFJxb9
ZZf3824YlHMs4ZcrreuAqOpx7M0dPZ2MrNt7DpyJ61swYPJWeaiTkZ9ZmSmauxB5XabOyDQBawVt
xrjJagyXdq5vTUgP7lCxpwiD0AfAFI4E3U6ov2AONI/8g4zENBox4EY1RwZmjMfIIiHIMKr0l5Vl
jyYqxaeuU7LDgNluP83EiweoASqsq0CfukXfaS1QBAxlyrsMbMfLcgyHGAMRPDoBukZHwYhEJcDT
QuJ+8sD6lDa6rRmn7WVjOXDBiKJ12R+rlMebER84p7+g7mm/m2W8FYOU6z7OYFowTjZgDcy7uNOG
LWKk5go0GXSwUsb7OmPuXfa6l2yiEy8ZwwH/qfHFJFR65ApZTHcktvRmW7nI1OJN2TvTFhDLuAnp
IfFpDx11JTxeWL4wX0p9WrEKz3vRd4M3N424LwmQ75Hodh2Ma2CS2whBsjuoTvxL+g3rvSiM/L2I
R1IoZyvHA64OwTEeF0au6LHZObS+nMJ+c+K8dQFVguhwZnmNFS6BPUQGhSswQMLplAk5i9az1Rgv
Rtf9mgzwLbWeRnfAJhMMCOwMjR7MoGlOjgsMpz6knRLcEgqZAAeIgZY1Ogf1McGwMvhj6uaQYPEP
RZrUdyTe8vyXTMV9XpIHS4nVwLUVBDeCF0YHwgk3VpIT4cLGd9Om+IXyBbOTp4x7Tl++m9JrWllW
B6AkzFM3JRlkP1ok+Ilajy8aDHXXfSJpQAYSPKwvP7OKHliDk3Cvtm27HrTUfva1ngyKiBzM1KBH
gvZeJ0GxwplFZMNzA+UMozaSM4wys/EwTyRRup2MMb0EWn+XARLic1fzK0KWNYSd6Vc5MzeGMarG
RjVr4KdKdDMXqIwzo0929EvmmxINB/+z3gSX0hwQwOLbPJANOa8Q4gcei51/37Sp3AZGI7etCpcr
xUCOhagrf+UVZawuq2xsQ7q2UdDDbdsc2+OKOPAaUnLv3GAV5xOeKufdrrEP2LWiecDTnFugtvZa
qgMa4bFloKZsniAoE5Znlb+I12zfTCyDGKqSiUh5f84MfJIz87xIOggDclCPWlX5D34XwATpqnGb
5JrvBU4+rc2AVpuTz0zIvk1GiaFkZFq2U/Cgwhu5kyGrH/JeOAL22Htl0Ptrzpflg1wslaC97XWr
MO8AT6JNOOrxBvGtvY1sNfbiqsef61Dwjjv73swbyFA+e8pwsIeChKPqU8f1AxkzHdAU4IhPNfNT
lfTESHAmSQlOHvMs35ab9knxG2KqsaG1pbpoReUmimcylKa5vlHbHrVt7HCvaJmL7EAEWPtQOdOb
2agNG5/uYxphlk2jXl/1tVC9RNU+RmN5aSMFN7MU2N0Gm9QW4BOgNqZwN460fuhQ4RuwmdHLKtSu
Qzo0rpIzj9ptNG/K2qBlgK91IydtvPfHqVwpIYMxTNPHAcW3R5n7yxYx6ba0cfcgY2+6TPME+tZs
816q4YOKuBb8MAd3nBjTdqiIuBnARbjqOHRbNMjk9sVTQn/H1DZVHYxrqc8p8ng/XZOLh+2rCQDI
2OyByVPVOFPEabuPorS6M6os3lWjqa8ARw1X8KTbNx78tBV9ghVtAA+/jq1/jtBVwyMY0wPhQDEO
5cR/wAqOMx174TbnfAvj0AYYy+5DQ0sf1mSnat1TW9iwV9GEeE6Z21eouIONMbNr0kuzvYVoxQFB
BQX/2sQcRjZJPQ3HEsZEzT61r16IwbkcR+MVbRbBi+yuc6xRRtVGuueXtH+WLRygY9yxy/eY9AAE
Gp0Mm9zo15XZ9q6h9k7mRq2vaWvBKJ0Y8ZCLrsyBVbk3peVm+PAvjBa3p4A5AmCKDjLZj3iKc2mu
Hbssdskcma6hKS9p02Klq6viwi7N6impNI42dhaCLa7lTLMCiWrGMYfNNYl7gJzSVk8uqCJM6z6L
w1utJHcHslFt3YeRA223lvf9gH0jCOmJMdXbt2aE78S3AHhWdYWjCZS31b6gtESrSRfE3pds/C70
Xok2FfCHizilIa+wo/ZSrk7yyvABMITw15B8ZqdJoG9JyKCUu4DTZGx5VDNxsKaW+kVcWk8O6rCN
atcBiLMaYywzmpuH/kvqt/lKJlJAchWxlwzLXIgR1C1N0neBaxouR73wqmom/jD0rPwhAyMVew50
ODb1tsIv1VK2MEBFmDKNeLqC0kKUkRYb85WtlbdJlb50MHx3g4mJ0u107JFK6tTADgDkWKNak0ge
wtDRZbYhwoblAQwuTkY+Tfyv4S92AZSUoIZ+mGEwvluq39+SDh/v+APjEuwbXgNNRDQYzIYGjdnq
fWYGrXhuyYZ2RW7rF1Y8Wjsxh7qr+KC52HEQWxl11k3i14z2fCEhkl7NHMkex6ubCUaO7Ts3VLQA
nRnNS2BZn0pKKVJwANmPZJA9OcJWtvWkFG/O5ENkoL/lIcwqV2ELpkLJwhbvoq/QENVxfDIzrAyl
UnYYz6iK0QZ0VejwXuUH9aU54AhQdVsn/oxlSk4Ku4NBNzhJkbm6lcNA4pQJf+1WbUbbBasj1poP
+scIyHnJEtCEZIhRANOteUWxR+Ak0j+dANZHWcDy1vJAurmUgRdJA0ZJ6GtsrohGahxcWuokYQiq
+rjJOFeUdbdRqupAuvJ43wpKHFXU9rvaoLsijTK4rIlq3eqZYQPri7qbJDM64tJE9wrA3D6YBMZe
40qCpToYzSYDv/8cMtUcwAskXkz4NQFbdGJv2dpCzChCWHVO0d1DZ/vsByj9Yds7Li2z+VKE9126
IcguXnEA4o2IRHthC9szx7D9KRWjXQ1dQxO5La11iDLdE4EwCKgsOfhhdE28KAwT7s92nmVhYi03
YCP8nn3rDU/R8BiIvLhoDQVIv5pNRXRBzwOikFFpUOTtsDW/wsQYL5J6ZBoa43SdqrSgy9JHUKHh
UCU1oymum1Z8mLqu7EHjjS4Z7QKZGn42hlcEa6Bn+M8EK8CHMF9z02p3elpQQLGkxgawxiBe6LQg
85iSCc7iX446PVlYcdhiTQD6mpKNnpIqW4sQ6VWSjSDucvasCLWAFyVFsapJENiY+Ltdq25JMZ7n
I1WMHp0hWhJ60eaN3uM3iyw6gXEFyz/K1HAXST/Y2VVe34XCtu65Kd01Lb7OyEZW1AyvUMRwq0ls
1ip7KZciL3CPtu/WQ5LJpy4iLXZqU/21DYW4duJERG5FCNXX3KaEhzGVHnqJKCdtGyg/qv+EdQr5
RKiQIycAxrSyhw6U1mLXOH3gYZf9PddJvwZSgxvb1pk+UcRuYsfy8YOVv0dQXo+UniDPEAkGoLQG
sCZ5xdM0ybvcCh/neCBBUVHBKel2gascxShFSYaT2X0OJK2tiFgvd2FXS+Yf3p4akrtSTEZzZ/S5
cqiNwjrAOg6vLZnOmyyxk/UMoZiCbsltaMu5X3lxCr24SayRDWub1xT9JMWLwGd0Gu8sLp9Em8Cp
QiWxkhOm91YZsVsNhuOZi5YoiCKLBXQhvpt2dxPhQLy0cla8HP4Hv88MybUQ1TpQnTc6y9VG6XKG
pWI0b3NPeRJRMdusZtgIWWTXbA57AqVgXOm1H5IhqxbwB41662ddsuBFOBvMpZm8zJjIN3nes92Y
jGzNgYYwAXXCkl62abxrC2DogSW+QHUgvyvneVVW5DFTz/4qS7WCjZwme6Zc4wpxUe7JdkAxFQR6
fVdl3cgJPm3xr5F36OpYUTY2rlsSyfxmU+Lpc/U4+42yN2TY1h/hCCEGRIGm782cr7+btffFlu+G
akmZDtgzu2pyGT4Tn7yZojG0G5LqqjWYa2pyste9rl0AoLF9ac1Ae3WktHvHZlKgrtWRTpTY8CUA
U9AeJz5XCZVfKez1Y69r4bFu9PzKSWzrGZMg9SnOpS4PtyQQElAByBdjJ61m8nCM6uuWEL+1NGEw
qiJuPSXoBAirosle2tb0DwAE611InN/O15rwFqxi4+UE+21HXsuqiwdx0HteTWAGwgWKZayLAQZW
5sfztogdcRDgC9b1qOGs1MG0O45WbP/J+KiDZjPn85sSdhYF2XI0L9pBhhvEqXCi2LVttAbCQkPm
8Y42HQgsO+R1pAOJIpE0L4ZR7uwyeqgwCyOia7p1KlvOZWoYX9A3r64dkOV7Qen2MAMrZWWpNfnV
p1b5Ytrts1+m4UED3LVNGihGYxR/BM048PMpCMt5iebz2w6naNT4MGDM0aMrSqGq4lggrUS9AQ7P
+DagFUyBo66zQm93DE59QwiJxAInyr1Sj/m98GPreZzt3xxw+V5U5hs8lO2mIJzbHZXcvpAG+dRt
UuUPjWI3HslN4Ehy8om0RIleemG1l0RuAueNlH4ddmO1Ii0dU2SZ4sbLlPJxjlriEKhLAHg3W9+/
52VoHP7S0iHmErqCpZUAk020gVpjGi/TbPR7gwkDzOAo4DXX6vDIUieX4q64QI2h3oQlpQlh+f1u
6q2FvJgAhMmwdMYSgktWcg4wqMV/YFUKHfBkVfYeBtBT8i7Nvqi7IhizaybkqRvNK5vwo7uQ/Jmj
mkkAhxItfQyFxDPyJmMPgn0fKxzcBsmHfVOPSuoF1lhQvGjrle1PI1vStjeuOpNS3CxgD5IE+owp
FNXAWH3iNBx2xO8ASRmHFvmEivZ5Q98Ces9Q5htd08MrURcDfE1rRrEFDb3GdvNkTvKZ5prKdq18
NZKwgShQcfoHQdNeyAohqEIyq/D97kPPHC2glDtxDInbst3bxNGvc7wkeKna+llkArBNnTVejxFZ
5M8Le29o7kUhWRna3PiymfMvrWx4QdFZ7onYcfMmcSkAKi9Rhih5DEjdoXjQrsa652BJgssajDHT
L7vfl9gCbiUyrL1da8X3vVbUNAngTINetDZkkYe7odQE23W0IuSmZPvGpAHLiDNCxJGdWbhCdM6h
dLTyxZjL2geO3ojNJKPHzgk5oejDS1gukG7J81uxAMh7m3oB2OMujTxMG3O/zbJMths9031Xjf27
MhyGq5BwznhNMbpqHiOU1t0mbuv2UReyW6lN5ABEaggoqEJd3UMdtS9GmK1Pfq02HqOWDqXZ+BfB
RMVYOOEvn172KrcDckqIgtv62OV3HG/8C5wkmmfEAdHEBaE9c0fepBI06TbuBsp3Tl8spFrDq+zy
d6bmv5Mi01ZAQ3GjGxbltUPPWbJep353m9pgIzsbTDXxKjFnplCsK6hN1HaT353GrNiXWbrEENNO
UTvLf6rUqWArPTrVjgSKtRO/Ujwr/Ms87yz9Cuz0EqLat1G0rWkRX89YWxFEyWiL5I78Yqg5BH3W
kFQyDUK/qZgfcwK3N8cwhfW9ePfTYClJ/qqfsvhgVhvtfrkBFNFeUWxM8yAhnoHnB5Ilx+xiZhFx
49m4ryoAEYVPQoumV9rW1IDYtrSTIEg5A3vf0mdSZJaYyq4lNt1EaN8r7hQnj7g46NXh+97EqW3c
kSb1exLaYUqSh5nxvlURO5JGQkE+hf5O+NmVHCaNxCC2vI0afcJWxthjHaz+NsOsaECipNIpMpON
e5b6zzObsSuR0eRZWZMSfpVy6B5i025eNRhynjNBFsD6rM0s73Ys13HW9kdL1ee9LaJXW29+BaUK
xj2Ft9ASWI8HWgHQPhY1LziPVo4smWEK0AuuBDF305XqcJAFoDXqwoNbRAphmgrV6DyiOtHlRUDp
t63JX+ZoCkmJHokOdFPvwdVDRBjcNCfmJ9Uo61MxSmlvMAlPPK2VHEBE9aXoSS7oog18LTTMTUZu
ypSHAFcp2BAOwqImre6hGWmmVFFoHYhheGE6F1uLfsdKJx7gxsjs2PMRz6xyNMomAx9ntKsiz0AX
SA3IlTrjWYH3SR2ItcdNs775zCzOSnpiF+uiYa8GfICMqCH4HK0xXJOUNedrmhzPFRPQivYKRCp/
fMNNFLs6lSJaMSpbEmDOG6FIToZROaofmtI0h7IFBxGTjuMG1HLcuifYlkLUwL60LI76VLR3cRQi
B+9hvNxZIsvZGs9ltZry4VVnnvJSKOEr2EZvJInTjxVmNVGu7SSw7Fi+icDWrujaFFcGcwk/xPhd
cCI+xIE5wYQ1oDsbVDMotoUYXTQ6tpmfcEBPX9QgqHbYoZw9heffbdgN/NmY6mCcV4ttvvEnL237
9r5yVCq2flLDKYM7GaWEJBtWEBJOE3Q3eVa/ZfYs1rJy0CbGLNXs41I3gT/bg9q16okWTPckM+xQ
cDOzK6Wrs/KQiSS7Uv+Ho/NabhSJwvATUUVs4FaAsizJ2b6hPA5Nzvnp92PvtrYmeCToPueP8Eg2
0vNuIpl3SLbpwBek4NUPCqnmD8aU6dcKJJ8wvoJZUe27lxFHkm8kykTGfLW2POivJaEemNhxt/eW
lRwX202PQl3H7YbvAk6VFVqX9baWaeQ3btdtm8Fu9tA1tFzVRbRl5iBHonR1jr5C3biA636YWO9a
kb1SmufwVrdRsMShvqd9y9q7k878FnaTs4WonB8HAwlYZ4/GgfiIKRjbNj+XU0NQZ+ssWM3w55LQ
zmdiSJcSM8GjaIrpoiyuc7Ilv4Ma4M+yJStxSjXYAFWnVb1tqHChm9xj7+XQBGS6R1oTNb4aioak
TzWVl4ZYdJgZW99Asw/brA1vnCYm7VWhdhRalu6Hzoz3a1ovyw0dilrisiDQFhKkE6HTiOUrb5wB
sgiDQudpIUBAyt/APtLcQZCeAt2BkH8CzN12EmhcxSz2qTMKwWrI1Ju0uj1NmF5OqhXrXyndVBuC
1QFkGnLISE0t9445ZHeNiWwnk/6eUpW6S0RNH4WZaZcuWXXcpjH4kciWE4pq8yiEVR1MBfND6YRU
izVx8xnFcRVIynQ8k9mTcvdc50bh6KecIqWyRh2ejAEihgCV9kQXQUPUbtcGVrFwfEQaSm/NopAN
QLDZuDO1Tm66LHvXlSIYBjPajdkItby8LfXQ7GkOKQN7MPtHzucZmgjraIKnd29oYXyu9KY6EZBC
AqQx1HcgRQc2a+4Z6xZY2Fom17YZn0xGzb0yGaBhnWJS9Ley0qb6ZblNe5lN3BaF3YlDO+vzUzX0
wEzMFJ7NHFOQY4aNML82kXACxR1/YoI63uVYUP8+r3EOIuUkqEb5kw+z2KZOHLIvjylktspvGNb4
wmI076wQ8quzjGJH1RxdSGvEkinrxEsTe3hATkwEv1qrXGFhjaxLukfaptwjt7B+kGlSoa7IyaWp
UioLuImXNp13gKqNz1RfU+BcjZdCy9O97Tj9OhkqHv09DMe9Mu81pSrQMwgm4rkk9noERRWJ9ZJV
vbuD32mOlWjXjrdaZd8d8GWIjnTP0CVBpQw9JR6nh2qSJencazy44ZYUCLl/VEx+N2wh8NLfFnKL
g3CU7G00zPQ+zPPoqY3sA0yA5pXaVzNIByhd3ZLFMXFT60hEXLxL8vQlMe2M1VNTT62lT3wAHdkr
RUqICnQNXBMyNzGisoO6mg+6Fcq3VM4/RVd/4LKJPI1L38vLNt5CnapbW2V8MhVqVNZiATQutnqV
ISpm107bbWkt+oaCGt2POXsuRdZGm3SeIcbF9DKUWbtT3CgjhBkiYBRhTlK2prySmXtAnPkwl1q8
hQt4oOfS2S6D9TnoXeRbM5ero/GIE1IXnV2+1R2bmfbgkj14R86aeuYEHme7ZKOHfeb8MKNpJJHa
JWRRSmSQ4jSHuSVdxpitz4Z5bo/kFBmJG5IA3U/GpmAb3kb0lPIqGJ9OAruHArYmcHbdxmr1fTHH
+OwWYX9kjcHkAAkec9EqI6I08IAYGb6nmQWPS5UYd8rb0otWEf25RHiGliiqA8JTaG8sG+2qr4SB
W7APmgjmNpag8xCXeH4XUjjkNYxvIxjplocs8kG6CC/SWmu/hC60u1DMvxDj9Poi8PvZMrzQTYgD
t5UfS6g2SZjVhzsR6RKNfX9JOaz3icI/RxpgPlVrviIgiFaf0rJf6LP1xJLfnXHp3gQ/mg8exTeu
6uFJoY/RT7voA/0OSc2m9awPse1rMhqfndK2+VeQMWylwEmkL3WHqrOXbUtWj9MNr2UIk5iMtDZp
TR9vBoSXPmxH6DnNkAdupHUHvc+6W6+G3a5N4+KZ0DHDp/RG9zRpUYBI0l/hhfUoPi1dbfeDMxvv
ktiRF6VyJOmcJe2GkCUOFrEMFA95kNeyTgVOBDw410xBJAsTHF+J/t4YxfI4DAOeI+An6hH6TYTs
8WKIuv2itKw4g0SZcPt2+ExIEu9uPZJ0KQug2JhEHLpKOhbORv1OW4ctBzfVv6UL6/dMc5b9FCX2
1ogMAEV4x1IxvRK/tU7+CjP6b1eOb5Ein2kGo0pjFeZMGQggYT0OsjQxvjqSv4FMxTKoW+hDVqLe
XwPLrlYyNv/Urh5eNZVtJ2HDJbl77gOWkxSslou1dRT1gQVREubf216fjuTZkmfiu3avBdJFdTCF
hSShS+jPWm/8qpabIPmnc3jSjcTTtDq8uzihNq1VaveEeWzTCagL2h7o2tEZdNCjksIMUbHXjAoW
XxmSqxGOg0c5ICkZeZP0m4E89nf0T/o2HuwXpxX6o2FW+p5tC1mOSGtO+IqrxbHCc5jUy3Ye84Rq
l/ApJmj0BFuYv3QWeopidrKzJo7IoRqCVJXkjfIO26tKm6bRko3HdJCSQU2oj0b6iXoWBOcedlcm
AK/hbVXBm2PiiFIo//E1ybcaOiIoxEtdfA9a8hAuM/nFN2qxSUtQ9RPIDPXMjCryh6h47krQ3ozs
uZXRdy79/IK4cWuJZm+KZ5p3lfg5aeD2rKdKO1kWAORVRkdnutJqx/t1reMQW+1vbSINqBnvztRd
hPSOuHnB4mNSU/Ru0tJkKHzI+yXbi/zHte8sXJtYZWdozyCQ2sISpJ46MM+iD+KGu4VoI76zr8K+
l+qLwTZVXKN419rAetZhLunyyX7zcZ+BPrWKp7cQVOV5Bk6KD9p0W0nnHnoxGzovQfGVcsM13R/Z
WYwKv63ik+3d9Ocp/+lxR+rhwyK/tbyhs4r2Gze9FVGzleWzNN+V+qxVycGCsRbm3a7dLZffuQxX
cU0ZVHz+RDv7NIWe1H47tT8zyIWVom9ko1LH1xlIqpXBOCAxYCUymLuAtLNxryVHcz45EUSrmdFZ
v1eze1E9F7xADSv2xelA+En2HLrMrwwazR3P6Ry/HH7W705Ef6yXVILieV5oywgs51o2byrHpqzS
Y6rvRu1Ehc8hz8g4ZX3mfOjV7ySiCBJ5qkbg8kzw3fgUSkxNPcm+0w/n0CYnQbEHhDOrYzNy/RCR
n5I3oBavpTgIMAi6LTdxOG5q4xghNOK54Trx+anTaFtrN4WCW/NDlrdMO3TRz5oBj+3IGy0+wIui
0wJ1cfOV/foAXRntu0uETmvR1f5tas/z9Io5agO/0ZqX0NlV0FgI3xW0ON0uQT6TW0Gn/WTwqDmX
K6nk8aJQO3Ypw4fYpPAKqVZ6cbjOBYVTZqvW25JFl4h8pF95qTTwtoP5Eg1WcQDW/dJTPX0gHDOw
F9aq9DJS4OzQnMcM1jUTSijz5liKlxvUKWd06nL0EH0uzqFenyLSI7Vsn9nFZqQxjTg22hao3iF3
CNUurFKe+vZ0MeiGMjn43Jeh5vx14dUyENRwYw4vRIz7MMNezVCYpLsYNnnEb4aSdT/LGIPj0wTR
ll8ENTgTq73VvicEfhNqA7/rGJeUMCU3Jcqsu1rTi+o+1uEuQX+5VH8AkzuleVWXR919kc1uyf5G
WiJgrspaWw3pe3VIEKPt1voR3SJifv6I65eYCsZB3YdyOohR9VLyoeoSL61LmD5oPTMD1MFhRnlj
on5zqRdoiqdWe20Npkxlz4h7KPW184J+j/jXpKwgg1Up+ZlAGDbVUGxy8W8SfH3JeeHb6uNDJQFz
5tCzigwkSbkhLPLJeZws8jvcH1r0uIRvtvhB++dJ1LGrSVsDaV/0XU9IVsKhO8PEH1YRpElbXXRx
Z43BhGORZ4BtyVeyIohb5XVAfUb+7sYJ76l1o5ZlnxqfOnL3uSA/GFmDrD7LQSLPeiZRcL0Qp3X3
Nw0/U1ACVBuX0pgkYzDNNTQqz7THqqyINE0U88Wk9NHANDGFb5aLLCMKjyGpyHa46eIfW6HzxAiU
5FTT9eVYmO+Gm0Yw39DAhMMUMbly+tc+ve2nhtqrmc7CyPKl8VqUNJTziUzsPQgCSkFs0ha2ky/s
WcgWvOOBdGETU690Pjt9VaFOD+nc+bkS/muHygdUplXqIuaDkr/147el7ud8pzE7pSRaul+ldcMi
7MWEAacGsaPi2LAgFtauoMxppFor1fAF37ldYwIGLS8bFW+yvxfO3LH+btJn2zqzZWys6kP2H8jJ
AgvVAAoGFJcPS4K4fT8qF2fa4znvHN6HW0+RVv6ulB/gVX5lstzaX0r7JNcWtXib5zs9eW2Hb7uo
djMKW8QGyNuIKGUBQl5YKP2R1G+ObJI98i9T3uyWENHyADGDz/+prd5m55TTw/C/j5kmHrZA/mBE
jMO/yrqt9YausrfEYzb9wXqU7Q/y2j1h4yzO+UbVf/KZLkd3N9fnpOYK5RTvyLK2USkayW7Jn3sH
WexyFdaN223LWO2RehD+1WAlfyQR0wr825GdI1+T4a7O7znaEK07KYxa0nY7+rfMFHlGzIkkiFBO
UDAFtFN1x4yWpR3ffkeoaEkxuyGiU21ktxHfFF98tGWK8cR4H0aEgz3oYP6guWCPCS6113ikrdP6
tqffFtlJQiC4NZHhvFDIwVfCw+DNya8C4eBQwtQhrR4j00dAOlvKDliRKpE3ZGWBCJcH6oF2yySu
IbXZENqBluJeR+6Uif5j1oxtKw+58w5TwEadbXPrLQp/xUNHsIua79sv51B3V1HxP06szJsh33VQ
ccsgD2N0EPQfVCQxR8t5FfMM84vBqZrmnBnrAWH+5NxTVIQT3XWzc1xjdMOVjw4dG1XKl/zBIeZS
D0guXpFmvqBgmbPF0fDlLB/Semr7c+L+0o+QDUc5nekZ3Ijusr5pUNG8RAeXuVt/iKvHUIeJt+yA
ljT+tN8yC2ZmPUCSsf3nAoVBn3D1NF6zRljHX0l6qRAdEIiwiKB33hTrQdevs3ZoWjZadW9O9nbg
2jCco6bARLRbM3kQsCPjckebiiz9YW4e5/HL1nhiPrL4U4logXfQ01PqUymXvvah/QMCND11+Bjt
01LeCJYsYQSr6DzGtGJ+AfooxbQncjSvn1UD5eWXap+E+RiOL7QMlfKwWNsmOuXEhi070go8M39w
gWTL8ZolNxOhbdx9ZnHHQ3CynJfB2k3cYrHEwvJi6c8yufXDWZVUyCOT6t4TcSQsol8c5pUgxrrK
E0p66qOr00RKVtBWDBbv4/uiXd0+YJ/zre6b+wiSm9hCwS33O4l0axRnh/piK6MhQc2ChpxU1n2z
u0cp2Z46sb+JudHUragxz6CLCrmc1bU87JLTlyXLQ28/Jup4HvRP2Ye7THcBqWkYax7YazxhN2w/
xWaAu5jUHXZDahWrgGGdsRnUmj1AESpFySwn0QNFJBubC9gpHvFCI0B9oR+b0y45TqTcZ+13jGg6
L0hgLw659hsN9qbW3xIOAF1NcIYmHmh0zhg/QSPK8befI1+JZ8y98zVpc/JBgG81rjn++Vr7SsRd
W42H3r3hp2AkkNuFTrWZiWOyA5sA2Eo86SLbxmP72EvS/heTU0b6TfgxWWj2x5ewumSh5Sk1RV0g
Vov1N7S5v0RYZb7CiOwSZJ0J50EJdtkofqxeW9e6LW567iq5HU1uLJlvQgWdNB/6SEuwqyNQFJx4
vf5SZzzNZUYQvfw2Dbiq5LceClgIFPvoaLgRKYfvjwN2Nzhtzlwy+kGaC/7IAlFLSEGvDYaUNE/D
8E4lm+iuJNqjuuDEDrdN8WPArBOdCtf5VzqB6M2dFoaEKCfs4/WBgubtoP3UdbMJXQoE1wSfPm8O
Fdinijdng7SydZV3JZkOZdEf0JisCL/8a0K6pfca6jbFiTfzxEUWPc86MbplE4D/nTuMyTt7sVDT
/1UOvZvNayeMVz2tvxZVbDLaqE3jp87/Iss+WVRcSEI58ux9bGL2dPRu8H+QzMtA3d+tUrh4o9fY
fYl0LegbdL3LvwlBSPhczH9uTVMYZhvtoychtucnjvbmclhrtmd2xUx8ShpYGz9Z1P1gD+dePI/1
VsTMKgTTJMpGgwtm41GbH7on+/rLMu51uXrGYGlOdbnNtGtvkwd8sGyNTgofE0aAbMLrmBFFEe96
CjRHVH26eu+aU2+eGvhwEf3khuVNYMedctDhSCvw3ER7se3LoGg7VJ8blV2K7AmykvnmMasgCfDi
dSMDv+lfJ4O2i5461ew+OT/Ugv1bKMYwc5ME2YfSeEaxuonLCfjnlzPeDB8a5aTZhzzZ9SkFn/xs
8OXW8uhafz1tzMD/WbPNo7fRDgkd5TTChXRUeIqgCugrOcM8G9ZvIStkos/wJDE6N/RlRLgk2Z86
XdT62UKoWpy1hIcTB6FUH0SF3mvfrK0nzqlq2X2s85D/GUL4knaSBtgqfhY9PBPFEFV9C8VLOlre
MD90dQjPz1j2piH5mkkMsUHYWfp4ANrwYhOuXBZP+fCq1E9O8zjOu6G50yHpAQIDnh+tjF9Q3Zr2
Q2eDMd1TG6uHEkwjnZmAcCDm2SttutcpfqiUE15B+tMfM/uUi/eEWPdl7jxb0NVK21ZELjGVd4sG
I48vzwBjzRFPRsx1avI3ID6t+r2sLgkll3HJmsvtXRQ/Lv0YtJvvYm1HBaKh0+VOILWc/TqhiFFW
+z5+HUr6s9QG2vo7Hr/cjn8hcgPFeC/0f3Uz7CJj9g31QNUDYi6e48Xp771CTTCBraJEqUG6dtcU
QYSuYKEDSNTYL0zardLxn4mib1ZTspf6M6auI6BDuMHj90pXiLdwUiOqTo+hC8SvOA84Cb0lLc5Z
OcOUY38E9aHFJZ4DfWiPLaFefB52w9KTrm1Zzc0gBqbXlL/QrIM8xPNfm14q1T+nQYukTwHR2B+u
xDsEJFvQ/T7kxQ5FxdHu5n1HsYy6CpooAkMf3xHMnuoqCunlWwv1a0PKEXHgrGDuzmg7mtLXCpDB
rwtzX8+87PY8HpxSvvdT+W6ayt5dhsAR6rksqUqtFg9QbCPm7AasGRjDdATq/7AYEIU7HEcjuVNy
6I/jvI0rmsV1uyTySZCqpx46RznnqTxFhrIt4P03kBq/jSK2fT49ylmFwoepGnVvsdpDy1sTuw6X
uPGB5IVZgooabuNmE6eKR47PU2QYvtaol8KoP6fUEYFekiXgZu5R48JF7O2pvbGpFSNYSDT3yIHG
3fc35/eufRLmwIiMOFl3120ue4cXuo1xutUm7AL2fFwWuUcGd8tcCCLD3RWNBkVJ543WXoocXq+A
nu+b/RSGNz0eSGMhi61f2od+yU+0LPgpdF6oUqIExkzH8cnhgN7IJbwhJbxMRPwU0nrTq24zcGl2
qY7RD0GOLk+4k6g3SV40ArMmfXlplzZw+TUqssh+lp47JTTj5puaysVlXlDmULAjXZQVy06xtHNb
5nuj5T1FSzlGwmscO4Cz/KgVZ5+W46XRJq+0xpeWCjvoTPqW5zVMU9X2opkeASXfxqE/mmnoU4RG
AyStviSnsPase+1YMtu1oPP0+ThziYTXvKr9Tx9apKoo+5j7JFKtwIJrprQOrEjdIme/KxZXsODt
7eblFGVM7ykWuE5oN0MdAvF/ARNhfmbrIyvzoqjZ121H4VS369WJwiGEtlB79NEebL30Be4/I13f
H352Lmb0zL8ujXWjZh9bbfHJcHoQJRPboI9PAyBSZ1dbqYDJqSA/kzX5GVg80NSvOruPMVlGnjXQ
dc4M99uUfN8OYiKLKwptba2jNjMYIaldpoDbpLyX+FhkNag+xi45pGPmu012UNUCc2eyq6fiAzo5
o7Q8kvxrlG3TwMisYkO9IGmfsh3fHicyAsMtfLEZ9Pjxo0SSdF9SdxZyGwj2Ul3Ep9QZaRKSu3CY
qCl3FeREdZBN1amUnOXO8mIieR06BuKa1H5K6WDBhrWS2AUNVNXmhLLokM4E6OLkC92IhYQu+nI5
oBnqWevozBXGE7V3yKemKx1P2SbBg5A38q3m4aUigUyc/l4YNgF+Zl5tFS15MrrXdGDLazHLawJj
IB8nR0ZdPVld+pHMAhEglfJWsZ9ySVUEk1VfMdbhB0X5WKA2y/0JbinUsnMDKVZ1HMlMPzweCfdH
3VfXGblkG/FSaIXnoH9AuYqbGwn4wikfxrSU8SZUNQMGC47VRMci7DZJWPlFCamNvYFKObSQpNaX
XESEnqG3BqKvgqhx9joAK0GOQTJMQdrZGz01djRE+LpVPDBmHjH5smkxFHeKJ0nUcnRM7Y3AL4TR
0sYDGRfgYSZFoNAEqAyS0rMyTFldfXSTYVOuO1tEbXGutXuTqbfp8z/qI6iXM5Z3bYR1G+bLwGa4
AMtWNnJnh/xeJMZOR353wYkp8A8VfQqyp2PyI03+orsOAtsadKU8tSyEbZl5mjJuORkOBnq6uW18
HVGeO2avVZ8c+ylRPYSy1yUKKWMz88fSQp+IfILNEPdaYhbvLY409jXoFgMxbKKpl3oAMnf4Qelk
4Zd0sLSMZGsPdrTDmhWMCQTwwrcIMIpHyQ/DySOUbGuE9qYXDjICShQzgY2Mft4RTbgNMJ9WBpgJ
dlS+zxlxUzwm4waJF1/O2ru+hEFFcFe2jLknFAtcI8l96j92VaNy7eIeihwfrZYnp3Vfrz2jKM6q
g8lY42Qp2wKZkk4Ht/gxsJZ4c2p6kQnzrzpIprlKVSr9MoGLv21/Swbxip9XWUa+0Oo0iSYIFzUw
gPcqzbhoEAA1no2NHMgTlY1+Kszl2UiMPbLuHZ0rTyR93iGHLxUfzjCJXa8Ek1uCiSbjPqJLWnZi
h2PKx0sWwM/d1Y5RFTrSwR1IPMfdzpWPakQc6kAAaurCwoENQ0QQyK5PW65nMsNFvfLoGqxvY3Ho
mNgpr6Q40pqIdKVuvm1wOuv2zp3+rdaaoeKfhvuhRZxL0/eQ+53A7MD/1chdiDtGYVMuiN7N75n4
LpT2Xzx7HLBYh01kx53dvWdoHI0suY4AdN0UwQ0XmLzkKW7qHV5+iJ7OE1N6Nc3yoPVY4sphp4vk
Ees3eCgkLfz9QRX6QTPdv1rEdPOmmG+i4qkkdXRl2g3VBZPhpZjc7tDDmueheSu1zsc9z0/Z5rSL
ojM0OJAs+31WAOK71n5g9vgYERF6oVLfs36aIIf4Awsdesl9S6vwvPRY1MYOPWUkn91iunRZj3sQ
1b9VEX3bz6v7aCh3QMzQGjFWQTpm4wSKgcvBxJyI4nolVBRiBHA5TmNJ5ev8oSfUWDsDah6yF5i2
VUwKcdYzQnfqkaYPqICwIo3BQsjdwLMGUTdRBoZkLWRJ1d1lv4o2Z7u90Cm9I9boZPdzv4do+3Em
Y2vFyXkCZcR5ElRSvKly2PZhYz6MYwl86JBuUbrsNI5vQy2HgsqfgaxMu3Z8ua6O+cwujy9VZZ0Q
TftQZyEbuHY2qvivNJxf11kuDdmfFXV2ptkyFxbHsUkDKkFJBIuOlsz2qwyGmdefHaRoKwgEpiQA
YjS9ATOZlo1hSRpGAeBLhRvbAcgFoJTrZajoOr54VGbNjOqIVuw6jRjl6NNLBBEaeS0DtA3bSaei
u6IxEvZ+O2TQry1e8mJqyoMZmZ5OmEI9WQzdJvAKaQmLASbeDTs7K1BX9mjNk8LMg55smEdlxpqf
YKV7KCtBzihhzaxJ6t3lBa2yvKGw1llpokG/a05ZOVtKSrtdHkdYOqnl/U5a55/aqO6DatVwEBrh
ZK+LAY2lW+e2TezmpUT+8UaKTrYbsW75o9WjiRbIhAzyTvehTQ3Npi5Tuu2N7FoK9F8IiMih3YWR
LM5mT0ggFgaFbcd67wezPlEa872kbb/DXxjjFy8EHUlNSilhFF4Jv8bjKZeIZ9qIdJR4AHk6QRWq
81pVjf6uzdK56eacp14/NfrOBNP2FIe6VK0AcUiHMDkOunWsXMIwzAYv9aKP2v/VlnsMLvmlJgtk
1y5QlDr+yz18bBfUqY10qUWtNwlsxR1+SDREBTZ4K20vuf5LGj/62oR6GMOx9S/6QpFrDYjhZdXB
9SUyPLYxS32e9hN+VFeHesJI/YgkLTrQ+ItsSQ/jGjS2Tp7LHJhO4AmP/NgFOqa7gFgXHYvOPSGA
wyG9RI63sYrtb5FbhJTMPYinQ8VsOlB0rFlmSAlRqyDAHucnuP+tlPRk2rNNuENLS1FHSQmA1DDm
3462LFuyyXNfzQjuwJH01U/KKFFHteA6AzED2Cf9JLMQvTNNtZycc3S3l678S5eO9TYuCxZQUxcu
6mubiBHswvr8nKKWCMZefcqn8adSm+RYWNolt7JwZzoDHDmZI29E3HDVdg4eY4tslZsbV/bO0jp3
uzSj9g7/7D4jS55eSX4h0p4aC96HeTg1bTNsJZ1GJ9UV/UvX6rDAbr4cWCHx8iDMuvOYmLeC/IGg
VPX6R0UkuauXadgXsKZkJYqY1yQJYXYaaTCdj4byY4siO2gpRtw+ZqXASvD/E1+QRMGJliY1nuVa
5e+rxu9UJQXFnYguNmbjKXZqfWeNSEgYW6pUOSJXUcGlW7BqS+acTxp4MFBg9op3dhV8LoW1deM8
PiOM0X2ae/pjhRmVUazopsOg5+g+RN+/DNOAG8N1gP9Ut3yhjZDJdFA4nlPsLOomS8xmZyZ43lEv
tiaaEKvblSvDU42u/c+NmyxYTV+kAAw1ZsSUQFTRMpFllTWBYUiG6ThyPI2yVLBaTp6CKKsn/gpO
Jh3yu1Tz/kHvVcnZOa00tJA468AUdu0Q/5JIHaNpHkGEitTFoFBDfUV1zn8tFQWQWclPoxmtQygs
badZPnPbtmQ8zBFKWwckNEn6+apQbxaDnR/7eLzGGuVyZkwId2IzVNhuta/K9NsIl+c8nfCuXIZY
3JyIZDjcmARxuNOM1g9tzV42Jae4Xj0ljFCUFUWcorSoj1crtIp7OhkOdxGVCSyjZnig6nRNk9Cs
F2XqATQpIN1aIZ90Grr4QVox3zo7p7erHByEuqAL/qTTNOyyvfaMvu/prJV4LPXhML4QHhANW370
5hC3S82bD/TKMNiXfk75F7WymfwxXPnJaLJctKko3zMwIXN+kVkF1h1uIuI0QuIMcJdLD7cpZ1se
hn+NWmePau+Ev90sNAkfHsYHO3SuIdff0ziazclUEBbmCh1ipL65HCXreZEtWjBZsdeGu9lgmjUd
zKdZ0w4Hy9Qg9SXV4j4DT2J5ajS6GiHMveiDtsmIMcDnWu0NTEQeAbmgq7OcIUeSWm0w34KyJpOO
2hHMisY9GW35WuVBoWScqijuZCPReAAXRbNOI2kO6J5YEs5Z854371tMI/4YFnh9TfTDOqPZ4oRw
swNpzIqg3SvtFOZlUS/vygLTbY6KwTNhfc4TT0unx8FAghJqWPYVEpzRkEQKSvYGdKsy2s9xDSTJ
Rdl6dWOGu1ZpTHCfpN72c0tsSO2ETBujljN1I7zqYg3LSp4x1WGcYD7H00fkuEqOVRQKbLhIfnjz
1XSLLpZ3qM9xEEFzbxo95h6iERc1NIXPJM8j0FyzlqRify3YHfxM7ekAT6nhYIBzAahCfCB9lxVe
Fc+kE63CwNAlXgW1Xe21USPRLYi7xC4ivahCLtE3XbgB10pKiqnCsPGHpbpUY/erktc7PAoGMhQI
YXJrRiM7tI0JR4RDyQREpzktbidi5BU3fJGKPv7lXOXEgBn6P9oMf4Cx3KAac9Yrpv3Uc0OYP1cO
x8H+h4oXfUFe6xWZB7qCyJaAYm70/K2oLf2Ou6F/JwQI5+0qmR8d/bPrysQI4mzUGPw60sgkSWcH
SIPu4CwobkyiW2/1qn9MdEAqm90msLs032aSWxhXFiZls3VvdaajZWy1U5ZO7RWPQIXKMq4BbYSC
w6bK3p0l+5aKU32xufaok2Ra8f4zmQwNJbIe5AAefieJ0gtBBQ2sbOXgpW/Ta7WIv7CP19nWmr6R
+f5UMzKoqbavrlCmSxiFuHnpI609W62HLiDlzpRkM4iWBwSPFTAVwP40iZUxdxV1b5SJ9hVOIW2I
QhIrPbv5DQOldc57whs2oztGcKAYm19z5LABfn+wAxqMlYseIYF0RmqzO8uGIsYr4SUqeQXnUojE
vcfSha82KT+cpQDkV+BJBLkscnI/6g7lJkEVYmtZ8VWCbNe95kn9PexYJQBawjKCHqCK9JdSzMfG
Gh9rswcgrIabMSrnoknr1zC0EmQPNaBAPxjPBuJrWJB2+Mn1VoU3Nl/GjuLqws5f6R6ILmYk+xeL
HYQ9fgKsNTCoUzJ9n6vyEWPVc+bgnjIxTHKPc5xulrp+65JJPOQJ058pFJKMYkJ1UrMcP2oDgeo3
ZpznBX9gflWr7LWWq0lstqG0ilHRqBJhMFpTknKv7hfIAYcrwwGd2ORD95cV+a9qJgWAFBIhYUFD
12RQ8cIksh+8/0g7kx25mWtbv8qFx5cAgxEkg4Mzyb4ys5qsXpoQpVKJfd/z6e9HH+BCKgsSzvk9
MAz/drIySUbs2Hutb5XSgMNg8pj6exERf0sIrELNT8bTamjxTvfUpOuqMvK9E3VfrT6DbN4k+npq
gyVowUPAoGLAbXVI83DihLQG1AU1rZHWoZMF2v2o9wqxGeNMCuasSgDUj5sfxINn2zShuklntNfp
7L5HdON2eRF9KcscO8nE4adMjXkVw2hZd5Nb0UCYmXdokBfbfAqz9zIzszcQaYueO6EzuVU1UzM3
cNHgO6pk4bYmJpCyc8t7YcWCk70ZVjN8tfiRlganTrYxJAkNabZREfbVwRg8e9p1daJI/tSjuCIc
ceDt9wV6w3ryAeoEaMWfOX84V3VZApdoBepBZ0j0zoYwTnPCNCE8EoZ7J4Khe095tZOtoY2XYXK+
ZQnTXrhx+Q7WNrQot7c/epl2xTq3htuhb/pnPgUBtNOgkYrChSQAf5UjYvPICPfRxCC5SX3DxY5k
tbsqZZRP2R3icDCfZUhQyQHxiCL7U3/0ml2Cw4677TNOz7sKHtOVtGfsv6mesttmov9WuV7D/8jm
9CSZjRPuEl+HSXOZa8x9FHMWlVlSqUsGP5CR62QyK6V4WiV5h/sfNwYjKO4JKY3ZJmpalx5K9TQ5
g74YhJPs+rDPTr7TWVsqm4peJ2B5bYPQX7kq9AiU9eqPZOGyIT2hYuxd464DKfUdNtZ4bpXqT9Jq
6qtg1P6G1g9tSq91D46a1cbIzJaziNmdecWKdap41sBiDQcHYdJ17znVVaQjfZXWhK5qFWNdHdqC
tplQDDrG/LYeWFqyngYbrUq5NI0xHNUgSWjnGcg8l4XD74P+FaKNs07czr4pcqv6kphNc6xqL7k0
Y+xfW7KPX0yX7FprMLr1kETTrp8S5k4grY4u8wyqw06F+E/q6ahs852wZoQ7Uq/MArZ6FnvGVY/Z
/KACq9vadMfWsSvLAy0SBAuWyXKu+dP8UFrHIY+ct86sxHqyo2FjATrYmEb8lPy3tAuJICYGrHvk
YXTbMTLosXnC34lefMxd++pMWO7N2Jy+alo3Jzni3WYSXxzh3ycPs4mmzkzH8Yyg22nXOFOYOzfZ
42xHAGAcepTKQEZmOPG3UtWUSVReq8Zr1Q+3tXknqaXXJJpP91i4rPXIoGqFz0ysGObTY82OkTct
DCGjXI9JtCjW+5TFfx7CbYP+H9YP9Vnr4xxqglLs9OiRD2oyWu2aqYSOQA/LRteS2e2Wtx/ah1+6
p9oV1o/Bwt7cjB2HozYy5l1EEf49Ach0N3kmirWw4gwAu+fcjeKOYOYPYGXNqg5bJlQUuh6VQ+KA
Wutzfze6gWIMURkPpZvYm8QZccv4MieODDnDY+LV/qvTleEzFYf32hRqpm3bz7xzeJp39iTckB+m
d5/rTMX7AoMNxj+cxTSGquIlrNqGyV2SrBvQpbuuF84Px7yzkTnOeEvvqxSA5C4LmBaWXgBzExrV
sShp5RpuPeDBpAKHsJa+qqECG1HgpaDfOEUvBPpMHErwRpL23JFRP9PWsUG5nhwjp7kSIneiBufs
TQPlmBv5F4B7yYb43Me0MV6ER/wKGuv+DLyqfkIS3dwwmZa4EQNaWSLxTx7mPjyEVfBOL4eIehPL
ii79mhyXMrjOMlM/VmmDzC0d6LXMtX3mSSvhW8iPtKptzARddggzNVsn2wqK9vvoGk60LWLdnDs3
EHTcrehUI+I6ggQZ9lnvDOiaYvA2LZZSNyWhto4nek7mZPUUvzia/LXHmVsecii7uL2zBEUHnZY+
3dUZ6+3WVqO+CZp4oDkt5KlSGCCnzJ8OM9r4B8XUFAl+k+6oSYl0wYBwFsnMYDN2io3lGYI0BA/6
aRqF23Qujc3suoNLj8lE/l5PpVy52gHTlJg2kttJv7QR3fjEkkGyyeX8LGfJEAmIlKRl6gdoPyck
SaVfJodWiLckZKOayonpQ1NNM8PPuKxf5yTqENZbBfKBbAwJDi07GE6ukHda1D2Nd0vdhEQJX3wT
GNPYI5MZO+Zx0L3mbRY29T4eguUK3pPbpu03S9BzaxoMAha6sw1Dg2zddsrbZnOSfidqtz4nZezD
kfPTwVk3kllg7Tridlalxtpd27uyjfU25Rx3zMqwZfrHUKpxciqFUNg35Ol4l8q0O2r7Fia+Qc9u
QLA3RXBQxzmdn0DyFoe5GMSdkIaz9nTc3uHUznelNcMwagQRkpxK16Wj/G9pT/VBr5LaYZbmHics
Ao6G1T6KI/BbOZo5H5jhPtWFgIROdx0HOZotovaI9LEp4JrhbYib8jbOM/sdigAQN5t2fgbnceZP
Zto3j5WxDxveVYfyYYOLv984o8iu53JCvCATHieQhiRZ9/BlEqD2u3wSEVb2wN+0rhM8yZiJHPuH
IZ/N2siwsbfGmbRWynx2iT1tu2I/Nma2i8Zc3PEWLBMoOptZSFcUChppBX3mQQ/qvnaVr1cGJrQ9
Ld10K8wofBndyTxmZlc/Zh1PCKqLDImlQ8K2YTAnTZVpoOAMSxiosJA1jBNAswzFkrz+KsKo+j5M
wILox3ckuxNxVwVZeZP347vpOMENVUXGc4Wq2auJqB+cOT94TjnczWXunPAFA85jDLlxWhvOjAxy
jIR45XrNCl/WzDyKviL+OWA+50U0v6KWIOi0aPDpVICAkfXNA5pkQMpAiglCzvH5wHXYBQ0vm6Bt
v8zUKTGTYHmAWcOmiaZGi91mfk2CTj01IYXbEGLRyPvWAfiovV1qq+xg0sFaxdH0AtONnjgnZMAc
jkkDgwSVjaus8mkcEzYpyhYGQmBgsNOPewU88UeIlGyVFoN/MDNspHaGDq8H8sEggPONiIDqKycZ
aIB70Y7pmNx3rG0LG6m4XdatlYv9cpWz825zwhRwIRfgqrr662Sizo1s/8Z3MLX7Ux5vamBTqFfC
HxGl68oR4+vUIzCua18ewiF9ompq19o0HlJJAbfKBlW9dE6K7EcM4twl9YcihwNiAmb7a9fCLasn
I7uxJH7QllzRWxeO/WtVpnSqlUQoVwrGXWH0kc2aITFBcs8lnsiNRUjGFTgp4yrwVYNtOWQSZCoo
eq6bHYH3ISQJ58Batjj2KnvU5jeOsrSVpIFaZWyltTV4PtahQwFXKeHsdcGBeJCifw7i3L/RTVef
iyjvtxyQUPYNWfTAcAMfeY1COIJbHK5m/FGruY6+eVlUnPqiTk9IM/jT4SgNYGuQShddK85pUtJv
0S0YKRnAMqQ6UOkDFDJ56OZcXJgGofFuchRpPWYFVDvLfQhETCEyt3ZD37WSX+3BzG945gAvhOEH
JA3Ea5Esbl1fIo+ICsLsoqiVm0bSQ6XzAW2vzdgtS8NaaZVTqcOU9nUmtyNu7H1fkTAVVDWzVreg
wW7l1Zq7S5hY10j4jJZ1mk1UNjJEf4yGEzlYW2C7QKK0GiFp7a25vU/pqdAiyR7GTt2lXVBuzSIY
9sA+zTd3EZUXi8WQt4cSUtk1Il3bvHZ645tIh3oXNWqsVr0q620ci/7oJe4AJz9+w23tr9l7UfNa
GkNvUJk7z6umUzgr2gw94CJ4c/2u6iyT0xd0XLcL30DcZLsAiQXAs2Q8F3nBQaP1EDUZHAU2oSqp
603UFJ5jZftobtxtMKV1u0OaxoB69sa1dAwOkRYaLl2PjDPH9uRhlp3OesqhevnKC5elP7kL6ft/
C+z5ic4VRrBmsJxTWRQWMXppC+OcESoCfyZvzcFq2/pDNG14iRyt7/wQNXFN3NItmWkLn8qvWSfT
JKZdHk9FgXQd3S4OJJw14SIub9F7fGdybN/4+RjeCo03MKexDNIEHpdVph9myJSVLjbmPmbbjMkD
/JbZrJ4rot8OIfySPR5ZLP5OYEIfIe52KEGiOsFS31Gk7w0LR1Aj6OGin3U2SgZvA2f2g+rL4RLC
StrENd4Io6ui9cCqvE5Gzzn1OZlR7pi/BATP7gIPx28yFQNuoVBvWzHJx7og8rwdqKuE0aY7axoW
OSa3NVPFlzjQCIO1wfPc80pJ0XzndMtgdbbw1cQzTlN4JQ9W33q82+ZiTECLz/sBtGhoenwclD22
oouc+kBPs1a2gD3sxruyaa6jHM1cwE4BA5JHiUG+3zZzNL3i7WjWXoPjOcq9fuU7C7hcTBxnao2u
QpYUOUOaUDa2Q3z05DitVd495BUNqC41jZU7GEyDgUYdLLfX50HhC1ipomIeVxUND00cWCND7tp0
plMWWaBj+zF+9MvsOwswQPPcWUZDRXzfTf74YGddwaoUY+TULipxJ7ReJ+hrZzVOCTU+eh+Pwr2n
Xx495VUMrH9Gz+G7Y7gLTbr6yvFNdB6zLPboESjytfcRuNlby2mTH0VE+5n4hFM5VkQaDi51XllP
PB8g8Nj6IgQCNB7NpwAqBfI1ZL4m7GzcNnOwkSNDqFXMsGETVHNEc9mQLV3VKhNrU/KTtbNrPWDx
FPcyixF/SD4njr7SO/A4VWf9Jh18KoIRBxCdIv8wYytA94uKbizp4Bk+g4+4Z6xr+izYaWQcsq4O
v6aGw/iAbtnBMsb66KVusUFzgZY6B+x4TDPRsq0a7citoaQlsiA5E+qJSqVv7B0/UribbO+DOFzE
4FXgnVJZc+bmnQEiXs4cwSODTq6XEhFQ++DBAx/LKi3tfjqlfQVSPyqCveAMtpumnvblGCxAEHgT
jJTjCjx30GyVbIp9rGP7YZBO+jBFAWQFt4wXYIVc2Q2Wy2Bg5NNRobiW2+zC2vrSk5t3O8GWhaQt
8B77in1Lqt2grnzrA1JovzH7zgG95wTiIRjD5lnoBFUmph6a6E1LC6nhWzUGMgiz7epjrYz4UWlq
ZKuVDh2TrtvWORKzIkrbLyNYyfuiDcB3sn+/6QjratJzSgQYDpB0QCGQqMaCrTuBt9ZI/fLekXuG
AhTGNSRJED8jQ8B4vECPFkfDsds3v7LthS821ne9AAxi6KRZi7T8TpdBfvSdYDlnDLd1rJjjs4bh
MBsJEg78A7hhlLPyK87JoguzNydN5LYbxvY17zhUQCOhxh70u5DsGF3oyx0lBCoXbdf06puxu4SV
G52Kjq6pQK42yn6xtcghZNURyRfNUJ+zO3qFdqqMuyrU2W2qnepi0dCio0pHWAqFy8eZUWKOk4NA
PokIYQCejxVkcPOdllEPwq7tSLUY3E1oWvONZ1NK4Bik38NcBVnTdgQ6s63iMtp0BE2k8fiBwjw/
aKN1d9iKpz0UwvrQV8QJmCi03lJrGGbE16o5FKwYGzU3rKdqTM4T7mTksIJg3hg0vV+RwZWm9DIl
Co9ra6IcjwZcOPCpWP0K8UHpQ5Fmp8s2XNfHxqCgmIma28KMJE2zIazx3tfob+GshXcCwzlYfpht
V52M9b5zhwwju1Pt/WpuIXG401tNMMQOuzzrBVBAln/srEwL2mdCJQBpqcxhGrD4SygPDoJ50+PY
Ih83B3O+HquWsFDSUfeAX2ECm2y/g7CMG0urfsfRyzoMdRt+y0thXEk/TtZzMX7rbUL42iKLfuRA
99A8js1OxEO5Gwij3dk0u6BZBXInZgS7TIo5M5IFsFNkcqBMRZcWFqJR+3Si3RhH1n6EzL2aJD7t
PrCZ/sR+u51l46IxJTSjaHvntS4HWnXLYjvh67vqpeFjRaYHvorG+mtiKP1VTTUjxcIpiysAwPXG
sWzuBxCBIPiSdagPUc7lW8YQ/sGN8d34ZKdsc9KVAUW4xiEJg3gbBZ3B4hrkWzkhTa4s/aOlcbJO
FhAYjR7YPWEC0EQA02nnip4h4A3+I60FRp6NcR+YhTotWcD3I/QqkAtASTCfoFXobHHlJwzyBsfS
F9n25O1o5wuVhXUmCsA4OXAFKVIgTK0lZOUNZuEPxnSLhMpx3XVkupCXmoLgjiTpAEAmXnyV2ii4
UwhqjgeJmQ4AqPX01c0NOIyFXxL9hfsm9GZxMpKyfLE7mDMOprNtx+N0KymBjjE0gHXtoEpJ4zi4
dhlLnQcefTapdkD7gCMgT+ZN1hdwA0P7G/MheYf9/B3BH605wo73/eC0myqQzt7j+HckgEKctDU1
O/bfcp/OLH5xnXt4PrMBWJSKdlHSeF8YyY0rzpHmqsqQ/noOmRX5FDfrqKZlwgO4hl1GvyRDT1mC
Dlkxgom/0XwFiIQR4JoSkedRmjjPyL5ej0WB7tLoaezrXC2VnPsIIgB3BNAgwHPgDzG2hIsxfQr3
oTOQ7BjnxTp2jHc2+UgBF2NhGuJZ7WLfDc4oXdECzrRJDdJkN7Uo1M4ysxd6XcG2oqe4nnrLoOA0
ohNNvHA7GS4FU1aaP+bQe6qxvTw5qcEr5ee2d3G70bzGX1zvvDSipsLuhqFektELuBiiBZo+osj0
pp4R1oTZaB8CC3lJAFKhBvLhMoi9YQqpX0QAO5pTSX+yTJ6OuZjLTRjPML1CHIO5GdyDJDnMZOjh
2qqY15EYSg02pTS/8DBaRp7ukwx3NaUBPbzGMLdNChE4dM1hXZi5eUWvFzxFGpUn02UdWntL3o4c
JvfWMFEFtXSEwIBh4kkKd5+V5XzbzI5/L9LGPMPenteRoD3gOVFx8JhkHJDaQjgQlDO7zAIWMEb5
c5MzL2fBDa8kDEUXkf9E0VxCtVyNunU3A+k0W5lX0YvKJzJA6BOi2aSVf9SGLV+QONm7Zqkq+r4v
961F/5lOmDrNWMkPMTCuXTaio42iHvDGgHgYbEHxnERufm/YeG45Mk9otuh/J2n56E2jtWOVAATH
AObQJqZ7SUOj2CHncJ8RdUL0SDUDKRQKTDwLgXWVOc2YdpDli67bmQlIj9XIuHSjl+GQM3tyBuSa
IF/ORYXUo/FoO+uWvQEx6RJqaBpPKsmgVqRh/WRkI3gsRoU3sKL5idsyu4Bxh86hQEg2c9lsfHso
YYGbdOCTOj37aTk/FhRgZ0Kp7waoFZs47z5YVDgie0FHPQge3ifTBLIIVa6N3GflUCiSlUGjGQAb
PQkyM9q0vyrBBJ79jK5NXdGT5MdEdDxKgZK4NffQtV9DzbawyrsQ2DEaMD/tS3Pj2skPoJ8FjyuI
AoyiFQolBLzwOcRlDIY3jCVfGzgXV8McTs8t7fINY9l+NwXQ66K89agIQueawVqxb/yeowlOaaAK
JOUE5B/9W5SFQxoom0fPYg1dxlslCbPFrHSKtWycCs4wW1BNtvs72drZudIRI8SeetY05/CaM13F
6QTd232pk2yve09t/In20KLJwezbE7OVZuktcr9hPbC2UTEj/ekLPcLnpJfZ5BGS8MJ3z6NVYphN
znN1aUzgJ6D8zS922dnfImsBabl4gxzoK+sY5um18Ad37XTJtMtn39lp06tf4qGhn+ByPCay2aQ7
E45nFOfinRUA02mcusTPJMRwcDa4BuHIZmoFDVYdRtFp7mVn9KMZlVVB9VGVxnu9KIeLCoxOjshv
T3q3e2LYl2ytUTbvftiF340CFmWc+NFOVFFPQOOCvEx6FNGI38BaS9pZfdk9R2i8XkyKNnS4mE3d
no7VyvPJIorLLnxiLuxTlqfJ/UCyyMUDSY/SfmpBVw1EjNkVIwOF9IZ/i58HV6qDjULiquroV64T
mjUo4dMUOWwEL/9cJXlFy6TKrlit5idLlsbRYoS/T6uOJYZiRXRUTohjOB3GLr4733wDWPPSmMGl
A+UO0p/+Uuo9lcNT4dLXEzRxbqvR1acAvTk6DQR1DGBDHpeieI/FmG6TICnITHYXAzkJgPfeXJhX
VtaRo0Cvdi+tJHq0FkeY6YrwTL8s+cgk82gTIdmNWaA1rUU3br12TE+cNYq7eczUziAFbQelhWwC
J3mODFkV6+YQF8S6wIvzaNNquusEo2zsAILyIdNbid5RXYXZNfZVuCSdz0CkbC0sHjF9CA32ZyGk
tM9Rv1A2NIzTeshQlyD1ZAqAnG+U0by23LrYsppE25akCC5B0MXAuXUzEb/J8yBrpPaFP7/7Rap4
AhZtRx5Vx6AJYpSuBoR2k/8OQrK62PMsmc+OxcZTrbfXktvl1AAJTB/AF7CfZ9rL5huZRvbBiYt7
s2qqHe3e/9bQ4dUmd3wlRo+Io2T8ogddXmNzCt/Z3cZrVCEId6CCYh61cVR1BAUAeuqyO3rC00tf
sB4wiC0OQ+o+VdVYr2qXD+mF/y5nYVXk3XC8gzuNjkBNLxPH8JXM5mgPs08v8DY8dNJaZjwtjwwv
2ynu+C1gw5O8ghml41CiIBouUSu0ospTgKZ+FTnUWV4bbjvwxDn+2cFa0mFaiL+eFw7r1r3rk7B6
KhRgniXNKDh5Y6KOqPrKjTNNTEBNOV1XcabZwFt9I3J6ZYT7pfug83hqetdDGsQcnrEgwRuTV58r
Os93DDUi4LD5N7Q9wRZwdHDnhJU4jD0ouZhBIvoiKzvqIMCDm1nFvpeA5vyuDm7HynkHT58fRdFj
8JWDhrLvz6uJo9sNCVOsz2jKWTM4sYux8O8dB61k4JZ0VnLIjgkTTXohNdMjzj13o4vHIBL0H+QA
jqiNS31T9w37qKeWOg3vRzyaCZ1Dbt1kYmJKEuIUeOKNLfmR0SHSSKw4vlkL7zk/dLyTwG5ZsIbW
I8E0wo0CP6O5tydN+BS75rUREL+EqNHAjgMyk4NrxJaqy2/BUkHnVdV/aKvv3jOnC3YpiV9w5iCy
hIbf72lg5g9mPwVEw6iWARfk2ThGquNKc6JlDYXQR2xyal1818SLki1hARhQE1/SqttT4+IXsD01
PTduZdFg9NURWQ7+cEd80TAl4piWE+zD1obkRuo4SE1vbyOduAHmFWHMQtNBvN2wIcerQ4VR0k5L
0RMbOKqFj8lMpyXhCrk/QoCC5NN6qUlmolDHElX+zpG9d1Vlc7k3BGKabjbqA28fVXVDs72N3WgT
WJk+pShjN5R3LElt91oiLzw0CGjuKz03PFsEKUJSiHf0o4crgJ+8s25D3T6Z+skX5r2b2sMmLiZ1
nl371eptcPIp22ubM6RAeanvO0x156Rl0ytano/KRqGdGl14YLoSA24gLWPyCMuuK+RYDFd5Seia
UnwZEoAtc6frf4ubh0TiwAG4zdkGV3YzNROLflOchIdbQHZ4RnlDOybUeX6ArmWi/u5ixqJ29Ubh
SrmDKhUmTJJ2rIPKbK+gbfHgwggykC5xhs2+KVWbkAPD6mDHRnTNcyWvyGibgUnNLmbCsCGer8i/
UwvhknXb8guhSLiHe6NzV4ITKtJFC7tJjRSEvh6ndFcKFkwkR2NS40lKMM8YaNDvJS8X66BQG2fG
udKrGqtV5DcvdV03F7Mh2zGodLIPppEo81DZG5S6b4gAGAsC3TwXbD5bpw2grpcMnBUu7TX6HveQ
xsAEZOex4k/W1250q3PDFB+jESOgRiBhTpF2r3qSizaDGN7GPjH3OO71Tmeq+yC1yDkKL2Z65Jnv
4PqyXQ139d4bvLfQ1YjbajoIDNC+I/QVW6Y3HFSjlMBsA9qbLgdkIaojSqt36P2Zxd5WlGoCLziw
GtvfuROuQEWC10YFBt55j1SuYrQK3vhSZofOkMGdZbfZveLciHq8HWnc06I+8lC9Vy1zijIrOEDo
kN3I783tYJlISxthrlzXyDcjRl6SSnJQhdRx63HGmIkysNh2Adtf6zNxIqAvxCIXjfvRCC2MQDRk
6OZMLZFZ8BA9222PMZkXG24FR/HQnLY6zX9YJChu4Dyl39qJRrftdsZbRdAXzQbZ4kJU9xUV5g0D
NjhUpj9+pez7gtrMoemKLYYY1HFTdzSOhh6ZQhwX3/lyvNLFiNVjCRwpYqZRugyb45gqtWrqqr6E
LDuHsISXie6PCQVzVSvHxo4ah2QVBhkWlrjEjm9sYqI3IsNEqyJOUO7odVj1/cm/skg3ochyJ+TF
bGzmDH6mI/YD0RTKpsat56Pn9dCOQ528tD6da20xdGgStgbbHPgN6YSt28Iw6L3VNaT8ukGiM3wh
bpLWcpK6AEZMOP44ScaxODCmMdZJggWyF3Laoqlm1zQxU5gDmUNzjnvSI/Jp0/at3FtJg0O9nkhH
YNZ4wn9yGyeJfkIRFK+rvHL3yFzAO0H2WNPuD/EPdOz/CO4xzZgIj12jOdutUzF0QGvDmEBx0Oim
Mtjq3v0ReF0fMCEdx+W4b4CywjGFi8beFMOkaP76SJZh4vbMU52pOzoI1gOqwDhIkPBXSU3OLIkY
lHVtI15QHr1UZ5IjO4b+BPk0wMGRLXh2z6jVhsZoLB2/yGuSL0OHRstyDGjnoAzRrgX2sSkDOioI
Nr47w9j9CBz4hQrQr5GWH5rG7B4ZDsHYk56Wvy770YhMbXrJMD+0eLsBRcAUXBCmJgvwOtIgvLMQ
7o/5WMHQXBU1E0qdqmFTOWayr5HlXikqKwISKd1WDdstvjc3OdTEPUE3BXIWaXwrnWdBB06c+swQ
a352CEZ44H9LckEbGtusi4yt6sIJKx9aJBSJ5nejQ4lJQ676njgy4qSQWJxRK34aufAPVI+T35Ga
fT6X9sl1kPA1eFiuOJX2+Azi5goNBxwrjCtHi5EdzBDpAgiJ7aMlkohE0HEnK6zIJdNRgPV9b1jP
jLCxRiqLpqTjOkflU1GyQ+BrEjLYltlUX4MPt7f1nFUAIsgHcOsIWxvLXDZKyEA2H+LXFJJlsfA/
aFCjQIuitao70DWOjZQzsI29Fn20Rz3DEAGrO8Me2X9plOoeLTBdsFXpLF0qib6MnGN7PZc+yGXJ
41dHsFxImXzWDMJ3rn/rYWigrFsiScwZlWtloKCxOX+eaQ5CIMYdhvBzmZTmnfoaUB68VjkDsblP
zfMQ5vZdmNGMNdDd35tliUlt9Dwc9qha0UPW9ONtZrrMvbFeIfx2bSFOzoBjEkr5l7lbFJMWVFoz
wk3O+bHbtm30RbETrtKeRgVtdbXneacZpwYFiAa5WgQHfA/PDoGECZJtobMaBmVHbHqMWgW2I8o3
79omggQ5zFg/cwIW+x5rOGZo7fvHSghelbinEBbxeLDYsxDDGuONS2fbPIwVMmSSxhK3vBQjLl4f
BRVLEP0xy6r1Sqcp71upuW0ZwT2RZ0PAt/PsBUn5s9s6rDJ9RqJxRJCw46EPANmL2IlDbwNL1kk2
czZBFCOGeOVVGGOnkAXcGMGUtfyh67gy7PsZTRSSvKh+IRrG2usyHR6S0HbYSHjsGosZKsOzmTEy
JBkdWepkWQja2a4FQhXZMU2li6WUW0F7y4v93EpNJGZLwKZmNBD4iKX+nJ/+24B2qbXCb6pc/vWv
/1O+v91HVLb/9S/xf1G6EZocQS0Gjgam0Hn5n368LS3pWbZk8GNb5qc8804FioP2VFxwQT8Gc7ku
xPT1z5f4j8h0/nRTe0ppi9Yxsqlfv0FpphajocIAtPWWTBuivZkGJdPpn13F+vUqqrLnZLFYXQZP
P/DGFA9OSL8VSZtxpqqWuz9f7ne3hRsCTtjSnlRK/nq5xOTsLSO3urAHsJtO/l8C4P/2+cs//+m2
Y+TPRGV61aX6ytCEoJ1/9ucv4fM/fXxJ6xCbNH++mrZuui/8zZ8/Xyzfv4B9WeRX3//rX9oybW73
T7/P8lD8dAHMvi4uML8CgXunnz1xCXoAY8j5cJSuYYxBrWhQ077Mxv2fr/y3H+7T+9IieGSFV9XF
sEG0bsruL9/sb5+vf/1iZZkNoWPa3Bhkj/i+w394471fP3+CNWKYM3cmn7Fm39P0+Ee/j23++vmu
R21StHx+wOBXKKy0+z9fYHl0/vPOu4RnwbUQdBp/vUDDFLjsHLzkWj9UKAChcTXvf77Ecg//cAnx
6TvQ/SYYqghgJalxixxi1XVUN/rFQHuYc5j489X+8oXEp/VLoxJCGs+riG8FkfrQXNXqLw/V3y5h
/fqbFTL15LS87Wgbclzb6N/mv1zi98/t/78t/35hf3oh4VkFAs1edUHAWPQrBgV//pX+9vnLP//p
833Q4jkqo+oyUGNiKH/488f/7Rda/vlPHy8MTi/JzC2HNxR1DAhRrP3Db/BpySJCMHWiVFeXmmqP
1ekvN2D5v//HQ6uV7XoUXtpWnz6+ZBNm8tjUlzGD1E+RHMfrnmOEP13+/FP99k78dKFPK6BujAw5
XV1fPCZoZM+DWPrzBX57LzSp4ajnFXX/p70vc5mbiiYG873gh6nlneo2c6//2UU+PU9ER46OQ673
xYmg5c42LmOXuVx+/PNlfruUeEpr1OOWdOxPL3eXzT2ZiJLVao96EPH3nZwgXN79+Sq/vfee5goC
RIcpPt0Su28MTbAQ2y1wPf8kCaTcOK9/vsbvbru0LOkqj8Ov7X26BoFmbevLvr4YwPf0rsSF+M8u
8Gnncxh/1rPDBbxm3VVfo6r+ywV+9yspUyjTkpbgK3z+BjB9+QXn8pK9NUT7jXuatmVx/vO3+N3D
q4S2tSVwvujPP5Oftj6Y2La8ON3ZSF/H+qYVfylFlx/i85uuLFthjZZaOPLTWqW9VAd9liCIGEl2
8KqzYeobG9Z0EgRHnBQzIVhj/pcf73e3/+eLflpeaBL3FT21ktbU+8ryvv35V/vtrfnpK326NRNz
riHr0/JCf9sJrvyIRtmm7W7/F1dRlA0Mc5jauZ8WljzQMZVpUF1oHEW3OnxXyets/WUn+e0P5TCj
8QgGl47+9MZbJo3uEq34xUmOeOmdv9z83z5fP3289etGNeumn/AicvMZisfWhc0KhtKff6ffPmCO
4yxPMWd29anEmrOyiC01lpeAcd84k1EkACEuM+SEntrB/n+knVmP3LiShX+RAO3La661y1Vpl+1+
EdptW/u+69fPJ89gOpMppGD3RQO3GwUokmSQDEacOEf7oyn7f3tizAgK1EzGGHsJYUk6nUbgD7dH
9Ctku9ozDqtumfp8Rgp7xmpSOKlbL3+tLBAfxwBkrn2AYI0qMn2W6TdojG5bXFynM4PCfgmDPDXT
CoPwVaK7EcjbNL+7bWJx0zjUKh2D+0UTH76GUSGcnWECyUplgKW1/F4a1sa6v21m0RvOzAgex7Y3
JivFDDwJ6LMdYeKHYGTUol1H0crH8G17814Xl8qQFVk3DNbJUgXvK+FLoNkyKF7r7EPsfU+9fWw9
lRDYdyvzt7RTzwxpQphPBY32GBtD9s8wf9L0l9vjWPIAQyYtoRgkQmVnntezkFIG6qUgBcjnNYTb
gBOjM7IyAsEDOMZsczag04RBDke892E3JY2WaN0zDN1VSIuO9ZjpnxXp++2RCB7wy4yBBQ2gpGrJ
4pNrjFCBHxB/fTYpoHskwWdE9RdriP+RYx2QmQMPE0rdK36wNDhbx6bJSaoomnAnBEmvOVLUTc9N
4JFncScDmU0wcmCMbg/vypACWFMl1WLicUQ3gsNBQkovM2RHru486dknDwRwfEitr79vhXPbJEel
OMyicAIp3phasQlPQtd9GWhTk2FI8eyZmjtcOeyWxmPqKvg63M66eiFHcaGDDPRCJMm0B9hvjzoZ
zTbJHxLTXnFAYQvN0RS3BLtUnh2d/7/08bYz0PMrzcgd00eLMPr3gvRfn3dsE55RWdV1DrrLz49q
oXq01gcuSrGH0oo/jkiwmvW0EheI2aT/tTOn2XTHIjTUhbUZHJky51CFroP+oFbQLP/Th0gpfvZm
aT2qLKciGzZADQHmv+XqsOKAwon3f+bpuJEdncBafPDYTR5TaGnA/PRUlbTyVAzSXy2KuNBhPkxR
9PdtTxQOpitz86KeHUzTAHlJYNShG6tIYUC4ohhfgul428iSZzjOv2MSplTWB3ptxi50s74G1PDg
1Cv7aWEUeJ1mGXOClFNQ8A0/yEdF7xkFpQZUXOhu1t/T/P63R4ERS0E/x7Q4aAX/ppYA4gZ6dldJ
vnrm+1pQvbDwFp5NlMj1beLnlyuB38kl0IXILeTS2kumqj1mvt797RSQfwOgi94cu1/LnS5OnMq5
oFuKbMhiKNSntj/1CES6tO5vVRsUuHMPa+zvH0II9OpUy0yDeRODE9MoJWQRJ9ZfoyECjcfhPaop
2ikrK3R1N3H5YQVL7FuTV93lFOppQPO4YcVuEyvRYbQH+dAUnrOTe/2Tzbm+6eHRQYyzMFYc/Fde
7ixOmbeRo5OG5KUnk6cQXxMS+B4zpWrnamWwJ4F0JA1wkHL7r0Gt78Ft/KgM4zk2wSKU2ZPa/rzt
mderaMh4pGPqbAFOesH9ZbRB7VYOc1d+pXkSCks/Oty2cL2DLyxYQniUgQ7XC1DPbtE5xltTltnf
Qzzjym6bWRyIaSq6zhHvECddLiDtBB497ghoDsMh+z60lN1+L2HFQhkcrNxOpMVs9SqfNHdXlVOV
Fa4ekVqIqNrukMwu9rfHseAPmKFZxDZJxFC2ER5+2kBPbqVUhSsnCYxaKvxswT533rXoE5x3T/ak
0GqBCnvmAClLd7etXy2WqugqIaDNYci/is449qY9ldD3uHUNMKuOpBqVSrNeyWbNa3Hh8oKV+Vec
3RxSlPsKGsqTm3nHcOx3/QT/6Wjvwb7myVGfoAIqVrzwKpjBJGhs0zF5DdhXwVk5+bWRqplMO/aA
wjpykG46eNHcdl3vHK2KVpxl0R4Jrjme0XVZ0y6H6DhZPUWVN7lDlYKfKYw9rKFPThH906bGyqJd
uf48tjNbwnQ6eaZpMHrLrkTTga3Vx64a3kyo8m77xrIZrkieVDzoxRqsVPiVhjLv5CblCBIeIuCE
phKEqPqVwGJh7mx5frTByka5VxV2AB3UykRzn+Rq6tNUfI6rFw1UWRSsTJuiXruhDQjMMDXYPzQS
OpdrpJVNXLZ9I7lyrr7BRbWZ4gly/ccMxKMOj2wEBAF81YCol+QhQFqid2Z3cADfnterq0el/MTN
oxGfMqviFUfpP9eTNJXciV4IGSXsfN+hcCx5pywGilIebptbWEbMESoo86VjiM+U2DAlWVEZdZg8
RDYQ80/tWolixYT4InbKUIKwtZWIR16k+ItqHmt95b6efVo4Qs5HoQk+AiVwa+hVL7nIbvXZAZ6e
/zRL2uw7Z0eUHebs2YpZop0H8Y524wCkVvv321aWlp6gxphDAAf4gTAKXc5TKYXJ1220f0Cyw1j6
ga5GRXp0xgkmUWPF05YmTbGhezS58C1HfApnUaCiyK56bj99DR2II0Ge3B6QsrR3z03MIz6bt1Gi
b0KNMFFQlXkyU+097iGcjozABUKGJto40H7Q5LStGtr0QXUQlBja8W9tMHYS6qOep73lIe28dMkU
Kxt+yS0Vxg5cC25+TRb2e6VFhe57nueivJ5bT7QqQMS6VhhfmgDO+/mOocpBZHU5ATQh6YB+Zdsd
STXcf6SKUq0khAhpFpz/zIYjhFRdkId6TY+fqw624o4kPWlylsdt0aOBR7cscM+h+KeILOfQ2Vr/
JUd/fl8PmnXfmdDx8tr6qkSwdIaR/532bSSdgaZuZR+cl1E6JORSo3vIMfEAA39xV8pqe+9nsNl0
EAGiBwpNwFGSaRZX6Ot78QHntrTJtkCWEj+4N0LuVdBnkNqlNHRC2KXcNUlRblUdOnjPCP+yOhMe
17aDmUMx6MQt4fw1NZjBEL3c6TQdIqdBs2XuyW89ffM2Hetbf2avKCYHItOkeokjuIeBeSAbUmVs
0K5XXzSYx+B0UqAjVLRiAyt39dRHSvqk9lZ/Jw+hfIwcM38KGxRQoUZBVTcLgbNZtbWhsyn9UndD
I28GCH53ySw0vamhCYVhuWj2nUbjdxMHxQeo67U7jafC55n86+gYiLZBGtY89JUXPkCtljwrrdQ8
wCQYbWTaKsHYy7UbBBC3Kx1abWNrRMdQst6DMNEeaIjy9qNqZQ/6VEd3sYMAcJsi2OMEZf0SkN3Z
1Rq95QhkJe4Y0iUVevCcEUUznyktppnERezRvLSvTC079EbGy8WS0E+yU7rJaTh7ypsAqi7NLLY+
qL67ATbZ/RC36j24Yxkq99xBGXdQUX6hrXMswKEOVWtsAqiNnoqxQkyRa/LJo1VsM+i9eZQnuf1o
A7pDpQMMYWVF3qEnL+XWFuRAsO5Ae1wUIJxDXdnBf2QfdCh3NK9JkJOKaWXJbJIFgSx/un34XD2D
51oZtICGaTgklMQXKToAZR3alYnQFHIwMGjF3niULO+p8+hrTWJl7eZeOFAwyB5XMamS2bzc64rS
QKcyNaYbhfCdSNNHXZKfYVz/eXtci2bIXlIE0qluiC8CmXZg3iWe6ap6KYEHVb+0qgYHtWoUd7ct
LR5exAWapnAtOWIokugBnaGeabuaYm6tAOLzXkkBxvPobtXPt20t3X06RRQEh8mUGeJlFNpGQaTn
g0EdMjTyNP1RT2JkkSFOyez8CA/zTkmclbLq4slp89BVaWohKSxcuLTvtnFHbdVV/6LrN9vfHtLa
14WgodJon4N+y3NNNFnUKEIYaSWTueDizJcJtNVQGIHo4paqJs6EmqmrpMmDrwU0B6JO4xhw8BC0
SqG54hBLI+ItSvpFM4gZxGeMbdH53WUtizSlPyBT3FdR+AdDmhGdijoXBmQxBhpJV7Wd1ntuBktg
o8tPFoQGFkqI0EcGkrNyeS7sJUAtsF/pxFxkyuYJPotPBi/zojRXHFdBIVGamhf6EmC1HVc8Yc2M
EAZFUT+T+k+OO1luSLuehIiapq2Ec0vOcD4WIdRoKHbbNHIwltTN6XsqNtrwVMxsoyvF4qWtembI
FuINVIRQGbAxpLXH3nrt8zeTBoac3m7ktWtjJY2+MnficTeZjVSF9Yi1zvmk0XLQQDvkcZnd3qyL
ZgyF2rrs0LovZstrPyGOSQbHpRUmjz7QQipJK4+UpePUYOIsldwvGR3htAn6ttDtCY1Wzfe2HTx6
Rf5g5+gaKW+3xzKvtPgaokpjWRTwQC/b81jPvNozYEQtkH1zJfWp6SFNQ3YnfKi8vYPmTyrvUUdf
8b01i/PQzyyiMhC1qJ04rvO/zQpb0PKD8VcLGw+6OQHdej2wmNujXHTDs1EKexeyYq2vRmyWNHzH
Gc3W6TsI+01bpIc6Kbf9oK88ZxYXkGTYL4Ao5Vfhgh/NSJf9AI0WIrAJthQf1o7e+xqF/9we2aId
erbmOgTOItZ4R0RlIZ9wHFetzd0w0YdR/OU79cFrVnby0nk+3x54o4Vqi6xeLht6zLFE/4vjFvQQ
0ikctuXKlF3nL0lnwE6vWia3EfUBwRctQ5+5qeDxqHTNRZnkmNrmx7IfWCbjrY7GvQPyaJPVARo6
YXB0Iu377clc2NgUPIgDbRNOa0O849Hj9CEpSE1XQXQJ4k8/R34i6nd2KU3726YWTmBM2bIqm8RL
V3XLOK7lNicn5prS52m48+GczWPzLlS/tXRY3ra1OCwOKnnuUyB+EZauh9akzkfVdOsIiT14pJzR
OvSr6LYlM6COALZRj+BpJrg8cLe6yOnoRca6dmtZ7Taa5uuHDr784+0BKdrCIYKjaBZ5L7IBV66i
0U4nh0ZvuJUNLgSmmHaLHgskGD5i42DROlgrhjeJWkFQVnvUxKhtwXi8Qb7jRyp3+ecwjgdURZtK
ucucGnlPI63olVP01zL2+0eCyuGAjh/6u1GKbBw8UxM9SCo9g3pu7PhVP8ZY6Z9rWr1OfofIK0I5
2X1ftsV9GCQmHWEVLFC67zwFJT03OgjJLZhGGjxDKStffMnRPsDRQCupnyLcBx0yabsJHSi1CVB/
buL9iCDZHo4MWCvbvNv7ADm3vmwYb4B6zPsyq0yku/RuV+SBv0GoGcYwvZ2e/aj/lgH03dih5T/0
GnwVNVfiG+yQ3l0PydaDRnqMbsNwpkOunGNRytpz09X2E3I1H/1epnE0507zjch+tLMKch/fy+F2
mYZHP4kbgl+/R83bh876gAqfnCvlo0F2JuRYmCmmNanjcWpbDwUFsTsQG90xkrPxUSloWh4tfXxN
q975SMVFfax9Q95LkpyBJIPCQx80KHHNwfoBqijbxpU2PSAEE6PPUycPZc9UWbHjfIyrhuTPmNTH
JPOKg12m0E50hXLPv6E5Frf+ti0ApiUaEhdxraFebtFYptl1iXgAjdYwJ450acCtTrswGF8P6Dub
J0MDNGrQkC+7n/QWS8fMg49Y1kL7IYWf6bkrDZ0O4KR/QckugDFUAxhUVbCH6xGcV12vvNNQC42W
CgsP0C5b+ZQllbdyFC/cZlQcaZWH0BqwtVhx7A270NPaNFwvmPZZ8klqf3QDXDZxTPvhtwJVqpXt
NkdpQpBwYVC4srXA0CXJNgy3q9wq/Tpo3yCFDQNweK+kO2m/m7bduFLpWTpNzgcpXNlEbb7dSthM
pzsERdAnNszD7XEtXGmOobPr5sqOBlzl8koLoxasnuEBIlebXccD2StWDqqlQRg8FfgO+agrBFHs
g/YdcGe3074rHjIv8OWPZru2PosDQc5SobZi0DE7/4yzkGpQWy5VQ4epODNg0uiK/K4qIDuS2vzb
0KJl7nia9jnRzWg7mg7CML1c7ZIKjQr4B4odI6hfIziHfj8cp4VRnysxlsMpLVwICCWrCbrGlmvY
m1zutiWnNCKLtxdxaYp1qh82s0t+WsxoSm0iRX7dGa5f/uz8nd/snPLHbRNL03tuQgjGiyJptMHB
BCp/kMaENJzfNjA72tX+AqTAW8IBjWEK69dHXpuEZmJQuM2/mj0M5l4+jBsvlN+NqiYij/zdbYtL
s2ZYCq9nAGH2Fa6piI0kg38Fjymtn2Dg/Cd6B6I9TAJrWDB96bSa4aEEVqQfrmEy5JLjYJpsF/Bz
uQsQgziA5IYcKaHVO7S+12OeQm2cInNT9gh8lFEMu0bUwq6hQhvs6D4yBUa6ocqB4jvS7YdKmaSn
kECRmheUiEhxwE6WxvK9ZMMybZUVSfqZ3n8YYDHOwxSNlwKpZbKV5qNv1vDqhehAIm6bvYfQ7u1N
hEwOug9leGOgrU2WFwXdnP/mxUVaNB5eke9J70mmwu0gI6fNrSIfOtkCWRGg5eGDw9hUNVQ7NnxV
K76xMn0iNNkcVG1MEKdxrd7YRb33GTbBXWiqqKyYUFuP3VbJwuIPNpVBGw+QXrKHV6ijXMvNBn5O
jHbjE2xi70DsPvqRY63YWdpZ53bmwZ8dXI4PcUk2GbYLI9NmRKxKn5yV+Vt4IDnnJuZI8swEuux2
mJEEdeviXU0gp8TL9RPkuCtDWdxR/06ZKmQ6rGb0IZJgKH753ppoY46f8u7D7V37K4QWD4qzwYgP
FLjZx4TY03bBx++MMPuYmLDq6vULlJff48w8MVpElEr9LtbC5yiSYdlsdqNRrEQgy4PlXgA/oAFO
Ew4s6NkRyDJr2+2kBHIIoG9RvUOJZL8y3qXAA9wvDyWyygap3svFM4YgixOpt10ZGXkvKx+S3Nh0
in6nQz5SGfr3JhrvECK4tyC7vG17aYhEBUQHMyxTEYvdjZxpXZEk83puEdnR8c23P7EA3tdwZFAR
YvihQgie5k5hu2b2IiNcnUZvWb3Smr60wYg9oJslCNE1MVUuew3MWR6pxAomuu7Q+CuzpCxO05kB
YQcbklNUdgOVZVi+RNLX1IaPebgzrCc5frG9fUumr3fuYJ/ctMZzWzwPcbNp+++3Z1JsrqChirvl
7FcIm7xMJSkcJoYppy/yAJEVGp5oZMX53yaNs1nwQ/GOXfDzttWVudWFHR8PKmArbgHXSnO3T8z3
Gvaj2yaWBwZgm/CN9+4VcqxMA71Tg8hyYblxS0j/kX6Lt3peuAYiRTAT/c2z+9RU3j+Raq/M6i8X
F0+buXJkzYUqGE2EXQ6BqVcbSk583Gol8nxWEm9RWKzv7VZv78wS6gzT9rNPSTh6Lj3EMaKhTbY3
5YZEpednGwlSxbrzWYG463ah7wV3SqdaB3sa+l0yog9XOOrf41iZ1JFh/2gdc9ZLleX3zkQ32gf2
f4hBVML4qiEu3auAr29P8K9Wtesx6vTJgN3ULfGEyewazFJgWa4ac1C2P81ayp5g4FXvLBWFqhzB
ISix4G4rp5nEqaloPIRGjrf26ODPUvpqkRg7pkHbvfYlQrobhO6kr2hSGvuobqUasnEYfihUeHc+
4REHiSk/DINXwdSm6FuAldIWPEP5wCNdf4J3kcepbUC55rVoJUul9lQaFFITcyzfnWrlePh1YYjD
t7j9wEupZKHEU85vGiNuk5pkbEY+onS+IW3wZTIAMjf5G6KU1Ce9V9luXFIfr/CsAUrTXhxl+qWo
ShpE+4I6KLSXUbcp9fIpsH8GXQhQHfmF2wu1uNlIpxKHE+dT8bm8CYaoqaeKAMQNJ3hsDWQM11pZ
Fk+yMwvzLzgLFMIGYlxD4bUiQ4SFps1OQmrYyn6/jOjQUUy+XVfmRKNwUhkB8qxICFmuXZQf1TR/
QDVgxcTyofGvDfFJVEA5Duu9Ybl5Kz0krUnO1Jx+2MUvndjO1eFhHwbpIYPIaArCr7cXaineOhug
IzyW9EZ30ohN7g66T7/RF8t8zcmsZf5KfmDNjnq5XFMJzk9JGGRpbzt0kZuXvNyp9uH2aJZeZnP9
nLc7bxj1qmpaB1IilZnttu8zL7RJbbtE0z7bRSvBwKJ/nxmah3vmfaDDza4FGY8iF0S8cDavHHRr
3xdyHUFlIlDd8P0vLeS64F9Wwuyl79NJIPPK50WJNMHl70e/kO6mOLddpfJaZDqal0aK/yDqpG0J
XAwILGqwgmsp+hAgu8YOzeqdnL75X5rsD1aBVzFVG5Besiw+xKUCZlKz0ywy5erGzLt0I3UwNd32
qcWpor4ho2phmLAMXE4VkJiay17BSJfdTVqDNN3uDyxoPNxI+VPL0AULahzAeRo7PBP8/KDVf0N/
uDKGpX0xx5MzbGZ+2gvHmFzKYVbmgeP68p2jfiOOhkH0Qa+mu9hfOc6WzuUzU79Ou7OdEYxIVVLl
otrqPysWYuXtpvnN/t9f8SN3P3cg+H/1qnRROnJuQ3/vuJY8fqDk+mFsrNc/WBP4gsjEzTQJ4tPN
QT/dV4zOphGXxFy1mcK1wuqiX51ZUC/9Ko4mK6l8HktFuqWx+A/Qv86cyaT6R7kRHOjl54OphUDE
I49DomXoflThHRp4t+do0asg9qDtg96gK4yKVyCMZqaIucelHKGzC0li1icyxI+5vK2qVj1aaqzc
3Ta66F828n5gVcD3iCdXZzQ+TLu8qeMRSXPjMe8eB/vnbRvCZUWKHhIyAxP0RpiknIW5g4XfaqOy
y1+V6Wm03+MGqtQOwnJ/5ZQXJvCXHU4OhyocW+7quRcG1WSMqZO9FnR0Sf/ohU9yF4rz8GtZrEHY
5t98Fjpe2RJeftXgaSG6l9nrOHzN/J+OBocnklgKmhxJihjlI7KRvz+LpJLB+zigzCjBXXqgDgAr
LtFafEXft4GoO3+hkoMC220r8+8WxkXTKrAluP4I1UR/aBUkoQyKdK+69kDacQj39ZfRuUvUu3L1
3TrfirdsCSPyGyMBmoGtvC/3Cerg7fSq6zUCpz+QEN62ElIUCKD03x3nNNASPNQrgxXOjHkRSZ3j
9OSdqR+IwGYKe6mDsCjkew8WZLPZyt5a8PuLz8/+enZ2O1pRV9oY569yQXURuvWj5D8U5kpaTNjB
V4MQPNF2bELqHitl+uAHu0m/b/W/bzvFwkCAA+B8pII0YG3CBk4GqPdRNctevyX5X50PubYDleru
thGxrWQeyFyep6g9Mw8B17ucrgiRBqDTbKn4b2vzA6Lj0PpgJw+QHBDI6+0L+muB837b6MKRcW5T
zC+j+aalXWZnr5bf7tG3jQtn78P/nuQnz/m9AE4cn8hFFHmOOmkBx5ONakIfWxt9LLfK+OUPRkQY
OnMS8LA3BHfIJgvpBINNpTrvdbpDzkDqnG1rICo3fbtt6lf8L2xgHs0aFcS5xsXZfrliSBdbvdww
IvhwrcfkNT5oB/On0eyS7cdS/2ho3r5rPwXG/YA+KlUHYND7MHGd/Bkq0NCDndxNRpI792V4uP3T
rnb2DB2jQkx7F/QP/HP5y4akbCQpcNQ3o6u/VOon5K1//jcLwuHV/L8FLX/NnA//8evCzCK94MhB
xO+vFFQD4x0Yp5XL0mQGLtZOmKH572eHEygKBChkLFioiOTUfTaJ8Riv7elFK+CaSK9wvJJFu7TS
KSVMyHWivcGXjn6hkd2pXrfnkXGXtf0/kooiqF+/qkPyF40Vh8EoT+glfPCj5Gja0HV3KeEiNM7H
3107Kjs4iGFz0dHTKBzMce4NiiwXwal1Ppvmp2jlcX7tfJefFwatT3ET92BXTpW5N9PDWsF74fME
6cwnUCPCKjGWLuOwQLLPQJFhumuHYzSseMby96HOIikvs6mF2QkzSOA9SfHe0MbINuba42np8zMN
BxeKjnqELQTqiMsqBZ0d1ltVP1ePebByyi59HowyvBgzTO+qIT3WKRcr4+C9tf7DeKiG319b4Gqc
eTD86Zx8wiWlFLlRkJj1T6aWb1Q2zm9vfBKRtsobXNc4vH5Bv862pRboiEtKlvQWSmgt5B9LaQU2
vjQ/ZwbEvP1AdW7MKht1OTjj/WOWr4Sp88l0ea7wjlTgWJk7IQBMCt6DPiYEG03un5wWkiJamTaj
8QcOSk3HlIkVOOHteYhnc1TIRTRFBQJ5tf/deVabtafk9aEFcQvP4Rm5AexJTFEYUtNIIxo4J06g
0T/E5Lwm3vm/76gXVoR9oEhj1VSaFp7CbN+M8OH/bnAL7OZ8FMIVCJkveuUd32+q+ya8R8rhtw/R
i+8Lq8AvJ7QN9fA0vlsBILSVM3phEbguwLTOoAnCaOEQDQ3ba6ZBS055tlPNTfLIC0tag2fMzig4
KxfAnLMDTjnzH1x6Ug2YDfkujMj08nponmRPiCdWMFJGK7O1sC3YEbBkQNGqUNOd/37ms2nYFhZK
kfUptV94J6JrpjsrgKP5xwqDuTAxz+iZCRJSETdxWZ9iVGkPQ4Z6j+2P5TMk8fIHJ25PdW2EH029
i9GOSBGhuO0PS+Z5H8jQjNMlQtL40jyiTkEVZ2qFeg6a69VU5VtT8o2XQrUalwxvS/9bGKHhJxv3
NVH3SqJs4VyjM+lf88Los4DuOl1SqtOhHL7E0pfbg5u9TZxb6IkoBpLzI4ElbCajHIwRVd3qNCjv
1XQqm+2oUOvt7h273UtrdeUlZ9GtOYHpzPRbIpbYRuAQYTS7OrUJpSaElUrjh1asER8vOP9c++KO
n8MgUsqXC5Y0WW7buVGdvOrJ68LdkP7o+3LjtHt0JG5P39LigJeg0MZWo39auBSQCitLux+qUx8U
b5UJMtfQVu61pTmbWzkIiihmXiUxq4wSuB1V1QkJ0u4NWgf1Q6w0EtIYkrxyxS05Axh9hjO3p4Ar
v5w4H70TOdLy5oRybA650hfUq+96E+Rpg7poYiku7VL72zOoLE0hlNsqcd+vA1FYLc3PWtRjMZoi
DgbS1TwEaPkkPyc1OPjY79rucx+1H3rkzDtnrxThXeroh7Kx3m7/kqWJPvshYka6KfsqQNqiOTVh
uzG71xG66bz8fNvI0mFybkSYYoDkdVxEVXNqm90kkZx8MCykrrSNJ5+iAKXjlf29OLsUVngM8Fah
FfZyScHDG3ExMigZmbyqeY08b3t7RGsWhPPJyjyQO2nWnKoSHZnJMIBweyvb7Nfci8cU3m/DaEVa
i8vmchiO5cC7ZIz1qZY+oF2Xo7oXKh+c8quiZXe6d1eHxUZBY/j20BYX68zqvF/OLh7PqtMsG6f6
lAwoEnf3mf7u9Q/ydB+D69HaZFMi43bbpNgtw+PNhGBPswgMNIhIxAe+hzaxU4dBc8oSymHKfdp/
DbwPhXcs/X0a3M9l+Ej6gcLxylgXl/HM7vz3s7H64TgqBSDJUxbooCbqz162llpe3GA0qtKIQG8j
0hqXJoK8qXup8OqTxvvFfE6DY6MeVqZvvq+uHGWePMpX8PuIaV7PRtU55EQ5NWmH+JCzjZxXs/6g
tk8KMEel/plb3xTflbpPQfGS/rY8BYtH5Q9eIfjFrxHbPi1bU6mxF8ZhJ4OKLv9gkc6/L+w1Oxr7
0Nf5PtKsaM3p7cojcOkCOP++sM3iLo/pio84nUYy1yiZ57tS9+nLspRmm85ip0EyBidpQo/n9sIt
ud+5ZWGr6QE8mYnNyPJp4hDpNquUe/PciJ7BwvDuISt+jY1WRpvtnBZ4hnnnmO92TYjzGirff3cc
lE15wVm6QfRtiXmhCI1xbYz0+qQcJK3bJWq/u23gehPNBuADg2JvvqSFA32yfB155w4DA7pnR1Wu
NsS9f2BjTmqhgUm49otu5Ows0PsEQrbAr099dizjfaIe+zXi5OvVYBi8owk66ZODnvLyLHD8wet0
CRM5xNzNTva5DfdxvBI7XXvVpRVhv6Qo/FatLlWnVP8Saa6T7m9P1PUFwfdhyJ3JFueZEkbRDrDU
8KDmgii/UKUjejmiCojg9VNa343li62shUvzFy+9mGcWkZkFQfuM4RbOUMohEE6rdn0akbmWtIMF
kUW9RtqzYkREGimdNtRjYtWnoIAd9+h0u3qtQfn6pJnHAX0jKS1gsmIuzouiEmUy9ntIHr/ZG9UW
sL0e7fpgFxYrp9rycP61JZwt8mAHSVWlRCgNlWYKSYfIXtmV88F4vSz/mhCWBUj2MJllwu05NtuI
ZrrWopBkqLQiOpuqWnuSLkQJF9NnCiDVIexUf1KZvsB/8zgtQ+lBLqD6UXaNfWfhiVLyWA4Pg7Ky
oZa27dmyiVidyCsH/kc4qSlPXeyq/k53js2aVtGaFfXycOiMtkKWFStEe0P01Y+eguqNu+j25l1x
C7GXu2jUsHV8rAQSWpI7sI32Gu/Z0vlzPl3z388O0sEsDbsccQtbP6j9plZXhrD2/XmIZ9+vWthm
vLpkCMPnwUPMfaUEu/j9GXhAPzO5AXG581zP5aRn5/TltA3yl6n+fnsNFg2oOrBJTgOOUiHgkKJA
k/tSI3sUfQ4OUfH+B5+HmgbkmgHDnZjdqAY5aunerE/6sNHgR3r7b5+fR3c2/TplTzDPfF5WpT2Z
yDY93DawuBGgEKfSzW159SBHGVgbkfiuTlaUP2TTe0XuiWzDvoUt7balxQNsztBDVM1TXLyPW1su
pQpOzJPSI3po+gcFyppNpUKJ1rQoSifT3W2DC0+6OWHIsNB4VInIhCMzbiLS3aZenbrEuB/1fhuN
3c53jpr1EFvPfcqMdtLGklbsLk4p5Q1yr/NT5Ar6iQir33pk83qIp6izbvTuJUu/2sb97fEtnS5z
aZAkrEEtS/Rsv4/C0cxSkpYg0Cfd24exeh8Pv0l7yHOR2MNSZ7gHwIKrmhntuy060FpzMi2o0Iyp
PybharPVknOcGxHO40KXukZK9OZUkhRs1cOIFHddfs27Q1GtZBPEXqirAQkJycoqUXGPLGxlHwLv
Y1+jFBoeRlrJJfkkW0+kfxr+O5E33eTtwnTlgls6kNQZxU2limKeGJeoHbXVjtr0yUA3dKrbZ93r
vt72jCUTYEQB1cIEQ+goHNpanSuxVqftibTe5oMHg8jt7y95+Pn357+fnUpBH3p6rfN9Swu2iTlt
pPLFaveZdrxtZ8nDwaLxSCAAtq+SuUlp2Qg55+0JItW7KfK36cSrtO0Pt80sDseYOXMpesKJKWTM
5LG2kTXPGI6pbnwTloutqm5qcnS37SxEpJxD1GVAQdJ3JCZeun7QfD+Qh1OuF1v6JPeTAvHDvRW+
qNWuXItJF5wA4S7ehySqVcJ44fSToqGPirQZT6b/vdlW2e8CmxCDACoDDR0XB2kkcRehC93R/zJw
cO+6/jCl98105Di9PWW/0m5C2IsZkh4qbWjIeQgHQyq3ViJ1E3MG9FXzP0XFsMuMNyl+1a0X1T8Y
OfyBRriBeXKbj/kuq2i5Qyy3fjH1nYZ27u3fs+AqCl19c7aciMUSS8A59Klm2YTjqU2PCF4jhoG6
b/TXbSOLK3dmRPTHWO+UXo5GDqh08ymf/uDxfTEIYU7DjrSL4WfjCcXp3t9SHdGSlZ27Nk+Cd6Az
3hidljKE6B/AuPaTZGzDVUaotYma/352DkWDNE5QtIynoIZichvWr7cXYm0UwjmqN4PiNwg8naL2
AYVhr3uenCfH2v83K/OvOBuFOcaaFYXxeAqNRzOgqYvugdR50NdqL8uzxW4lZICtUrwVcrXzRjnI
x1Nt7xRrq/4+cIwTQf/3+8I4wDQood3jVsp0GLS7KFl5KizcBhffn2OIs3nyEjsFdFCNJ3/ae8qh
hKh6jbJ90QTUyLOkBSAeS1hwzfbTJGi94WSi91DsYRWFNfb2ai+uwpkJYZZKrRrSOvXHU1q9mP12
Kt/+2/eFWQoqLTaCniE4Lcw2O/bd7e8vTRE4VojJALRyJQvflwdqhV2jTifDfIvkf8ai20TRCr5j
/oZ46EMyMbNycEsCpLpc6XE0hmwIC/kEqHUjqScf+a4ourOsB8gbDrfHs7QexqwfTl8QwxHT+Upd
BGneNzLPksdalrZ1N67cGUvvkJnPEtgTRUgLvpjL4VTyNOQ+b5STr+fHkV2exQoN9o22jazQtaLp
KKn1tzY0ZsWclczUUszBuGghkK25X1zw6MagS6EE3XBy6hmlbUcPKkqL+sHx9uqa7NXSVKLpNncn
ERBcYVrTsB8nMq7qqdXlXQtWsYp2txdrXnjRMc4tCI5RT03nQTqonvp+579Eh+Gnn/6Bf1PTp0CG
5+Hnws3Vj1k6mbmunOQUdicakO8grLo9iqV5Qs2DvDSdFoSCwppYnqdDuBdMp1yVNmlM7fs36THm
Jw6Y85l/ALAdZAuCx0kRDWlwBEynxg43QRNtvt8ewdIhQPXJIHFAGMQoLj2a/kkN2lRiS6OJ/oe0
61qOW1e2X8Qq5vBKTlK0Jc5Itl9Q24kJJJjT198FnXuOZ0DWoMb7TVVTQhNAdwPosNZWy59IqmyV
m0nuON3YmRC+jGf+PiE8St2WUzgTnxi+LmvhXtuG8/GFbWgpIPoqD5Mwon2rBkCDv75Ia8p6Pr6g
rHTSiZUWOK88PI+0EhyU+ktroXXdkLjL9Ymg4AvZSDxjxKI7QyekGrJ+CtHJtU31BpZ9+1QQnEPd
IEAcUT4tRlJwxxqdwRgGhKGyncbUJ6MdfDpaW5SmSJ7Ha89zdOgAKRl9NJz1RtiWPI/RVGVUQziS
ptio3qj5jA2mbxauui10UJsYvd4EDkDId5VZei9dM6Ij2i6Uw4h4eDD16thLXPjKVl58k7CVk6Wi
FqbFN1VFErT5z155rfRnV5W8qdZOigs5wuGajEpeqVo9hEZe+GP2oqanCOA2Y/m5cl96ZTu0J9OW
FTMtu0ccB4iIqHpAPSiuhuIZYWmIvdZZ1IeZYYKeAClFdBm2G6faluPeiag/p16gFkdz/lwbpWRp
V856sP/AjaBLGll7EetL8ejgKa7ThZr3T6plPqruCndbsAdiSY7C1U1EZwdSs7hX4Hpx6U+aMSPo
dij6cNZ/U7cBqrnhl5Pjp+XN9XQOCiLRacwzjyA2EbxvSpu5s7SuD4d6pwB/SgYBuuJ9UWCL48lF
xeAyLOIYleKycRzCrgb4oGHuZw3glYaMQW5NDDoq8VSwEH5ZXB1UY8oZsBnGMMk3eXJozFdN1j4r
EyHYVV0nGbqHIAIMHYkaKNq9I4sgyEQIJmWk+tSMM0QYym5KHtAIp8lUeMX/IgwCr8gDvuBfEvY7
zmc2eZASmsCr3ADX6/o5Ihn+w2mcnYMxmBpK1cDww5trPrfZ7c+q86//SASeDW/aLVip4ENxlm9T
5aFw0DorufCsWd7ZAn04oDMRKot6NHxiD6K3uvVnUHp2fiFrmJEtk2DeMxBkvCaux7BzNkOawmn9
+nf7wD/gbBaJFje9w+3BHL8p32nx+y+G50XzCNmhvkd0T3EL4O6GwaqVwqcdWjmBO/rvJAgT0M0q
UpsCEgD7pt8Z2fZvhufvDDxxeNDxcn3ySTeLOW6GsJwrAPQBl2p3XcDaUYFK2P8KcAQ7q1zauybB
6eg6z5QGI6pfojnfKCO4VCQF4au3EMAnIcqHKl/g8woxODamsze3UxfSOtSsbdTfgQzPK/c90M4d
Y9vq+yip0CO9HdB8mzpv12e68mrjFyA4X7AUoEhPmGkZGQWr9aQKdTr5Xg8qSNoF3E3GIKSJEDWQ
7d3K0iKiCQ/mou4HGAOCl7SntMUPXhmiY95vyMGMn5R69OsqBpmOrFGaf73wirsQxmd/ZkiVa5Ao
N9wyNPGuZ8V93+2U5iWiP7P45GSGb4+GxIWuref59IT1pLjidHFCypAU9EvTwgHF+q5tpnsQc/qV
Mvn6PITXt3DFHSF+xKv5gUewpFhLGq/yRlUrw0L3p59MMvqKR70YXbA1o1f0onMwev+Jjm+Tc6dl
e684XZ/CWg3IhRTBpTaDB2RCA1Km6TBkKdh13pso2XTe7xo11J7nK+OeNPeNSW/3VBeCBU9l1aML
MGcILtHLjlDfXxypF+PzS8OZBipNA7hnNNOFKDpocz+SZXr4/4saDsJxsJ599MiLDR0kzvsWWXUW
Wu7XpHrU3fs6+359c9b0C12AuDlzIHjU7l9Ogba9kxgxLUP6qMwba5RYjGx4wf+pToompSkvQ3Xy
+/5L38mSEKsCrA/cFFCcgmTo8vu7ASxHimKwcDKfveYzqW2JDq25NFCKcqIkBEHwNr4UUEyN0Vt4
yoQJYw9jku7atPEzq/SjxgU8+iB5hK9ZJK818D4gmxf144hNF20bo0+jd18VRoKc0U2nho7kbbGi
WSA+RlwHMEDIIIuaRRNwYgKouwqT3wATaH6gteu6Xq24SnR94yAAgrWm4zC4XDZE2GalnWkV0hSw
4LVi3rMh24K6bTd42qYuWzRg3QwmgQqNc5mCuWeArfOIm1dhlf8iirIBbrxkVivadiFBMPhcc0ih
D5hVORHfzXcZWESvr9uKul1IEPQ5H1wGpBbMIasbP052AK5U6z0aBhz7/bqkNRVAdJV3BOG4Bv7n
5Q41ruKMA4mq0BpDt32qiN9JGaK59xAcGIBn/idDBHcYlb4aUhMHZt3ctU0cWMqJckZK+7NJPuX9
57T6bOmyU3p1k/BwRjgA6JGLKJPKejsDqh3uBe6GuHuj3VxfOMn4YtFp0upwaDXGp+6TaWya8df1
8VdcgIXI1X+/X0SwA4BhrdmRWYZxyxNUOtjgskcs1r+Tol9ufxT3bIgSA1KA1hTfmfqGgI3PlgRL
ZGsluIFMV0A962Iufd9+qQz2SMr0cH0iMhH897NDGNnb6j/LBY6vBunhVnKEybZDsPlEsRuTGVio
uUHeaKtU9yBwnGXWKJuFYPfg9mzVSoUUJ9rnoGCTMYjKxhdu5h0D/0YR8asQnp7oMIy6xxEn2dv1
vVj1XmeqK1zJ66ac7T7HLLIKrFGPOpro1V2afk5lJT0i7i9PTVwYieC9GOpJDCOHEXrIDiVRuh9m
Sn1Xazc62DS3mQumyDnT9wTwoK7S+brXvNNEPVQKexz6SAdmo/P1+uSvKwqqRAVFZBpwMgosMcu3
cRG0zWP2Fe2P14WsRVnPJq6JUfq5yhOVZrAo0mnaBpcfCtqIqNtkTTL4cUnBvmtarxk2e5vEMyDh
E+DXdp5V+RF6kffXv2Zdq5D2BK6cht4IQau0GMSVQ4X3Hql3GdspsvrqtfczZvtHgKBQXllqYAO1
yzA16lcHuGWJqezBLONXjbY19fSgmGCKHa37AbPUYw9cV/W+rtSX6/Nc39o/nyFo26xmM7LJOMdY
9+gA7TMvDR8VzXhAO5L9Xbeg/0kS6+WL2BhsQCvD25hvc/zA1M9FfGDRg7RDa/X4/7OyYsW055C6
63qsbK9vgK8AwD4YxfVVW8tDnO+eLZwxGQGDMinwQq/YhBKIk82eq/w5UZ/M8rFW90P0fYpv5C/8
f8fwZwGF4yDS3bZEgAenv/doNM+5i8f5Xx2df0QIJ4LTVrZecxGKoW21unux7OhuYs2uHpydZAn5
Ei1uUGfbxDXz7HSbowmlEpWFYzp+bvWfuXlynLeB1L4KBiKv/NHrJ2/6Rq09oGQkqihRelswbqeJ
etqDezdstH3T7lTvVJBt1klmuKqHFuolAQCHqJxYpKFQo5yLdsZ+OU2QvOCFEGyuryE3zsUSnkkQ
5uESC1zQEY4Kq77zuoPJAqs8ZsquireR9jA1kszjqk88Eye4LKOvvc52BpyBtj+VPqJu16cjG1/w
RSXNojKxsWBVtn9vZR5dslhiPADFF5k6aVisGATIYBX5nES/SOI77DECpvq/m4ohvK2pk/SgAMFU
LD1GL1rkxxK/LVEug1vXmfVUVDMbu5tgqXTXRSiV/jT2d/9qO8Qahoz2YwyKYRwN9eS/9ukoWaP1
KZiIIAI6xF70CZd6no5AZi9Doz6QHjQG7j6aZbVF6zr1Rwj//WydrJF5BkiGcOrUhyn9PFh/c0e3
/owveMxeyxsw2mD8ydpZyV3+F02aKLT5M77gJRt0G+KMxiJpzUum3DvxVz3aO6Biu77Xsr0QPInj
IVfgZnyZom1q7QsbdyqJiNXzH2QZLiBcwKQiHpkEeTRAgCBk745bZfidFXsrRT+Q843h2n59Nqv+
/UyU8DbrkZlNBgsBgCg9TOZ723/p0KzfOJIn4Pqi/ZmRoFuFo8WDk+NG00RfbBYo9kOWSc4Q2aIJ
6qV3RQryGVxDh/axcrco7ffN+J40bmB7f+VR/sxG0LSpKgC59RE18XxaIW0TSGGdVvcFtGUWR+hH
2l/QsnwolRHPGzh4EA9GxqNbPLHqye4kGCprNo+GBwtJBdT6LBpyRrCGgB55hPONtwCxU2X7vnr7
OxegXzoVx5s9mhIchF39mOXfO7anTgdSwldgW1vND6enG9ZLJrW2ducyBZ2uQJw+Jm5fhra1Kwqf
ZDvd2eb1+3XLWdO3cymCSiPLE2dah5npyns17VPwh/W7RNvMMpQI2XQExc5bO60b2uDV7pEwb4f7
qqp3VItNPysmya2W30vEa9L5pATNdhyQnLEWkwIde5wFJLufx60+bgb1s6ufri+gbF6CimtjhGKK
HvPS9M2UoID5MI9P2fgXQe7zGQk3saJTG3CXQcPRmgWaQWNCEFXyxFmfCECaeUc1YJyEy5hWqaOX
uTgROtt+tMryVXOHfYKbJbCl/qJ6zAIHz39liXFH1pFo1Phtqb4DNxwqmlN/kmQf1n3CHxHChUwB
hoyedwhhuPlea59d8y/uAedTEFxCFyUgrE95iAQgP2r1T1PL6BhlMxAcwDy2Y5fGkOCExuxrX6/r
rWx0wfA7VEmh8gH3yZzt7WZb/M2RfL4+gr13eZRFdsTVST0o3Zudfa7L70ksqUrgoywt/c8uC5Zu
xXaX6rZahhH7nGdvagKi4u2/WyjBwJPJcVCyCtMbp11kBLKs+Gr473yhBNO2VJL1HsE2d1m2qdJk
E2VvMUoci/JByT+bY75DRbDvOt/N8b7Xn2Lvl2Hsckv2RJbpg2D+rAH8hRPBJDtUVLTRTq3D6+t4
3b+gKOzyDI3KsjMi/oDRtZfRPCT5bow/aenbdSnXp4F69UspBNczsEtBioGXnnEwZFy6svEFs9fs
ZKB1iTeSXqEx4o7KKiVXFdpAZTHqGB3wKAjfj04l26VljWde3qPY1fDdsf5OSl1yYV6dxpkYYRos
0fTJNnBqNfXnOnknQOf/i304EyA4r2TS0woIILjHljir2l82+/LvBPAZnr3zZrcd2n7EDPIRJNNA
df+b4xDQZyp4dzX0ewv+q9dSFEMB8AX1P0Fa+9Tea8qWDpI7+KpRnEkR/JeuuIh1N/wgRFvCqG0H
6yvDlZ86skyiTJDgxby+SPqYYLmiaPSb6GgWxx6ondPwN/aH6wOYR+CWDLHHFkzrmTOncPuzgjpi
E/qL8qnrO79qIv8TgQ7Yy51nmUoTMsPnqx5CO/5M3kHqdl3EqnmciRCsMHd6AuRFWLn1AzTT7a9/
N7pgfMRR3HGc8MRvo1eUymUSRyv7eMH0aqU2K73AFijOvjCAkS5Z/1VVOlscwfJIa+h14kBnC3vv
7tjXF0OWGZLtsGB7Udnnlc3T0hYNpvQZ2VwmO43WFwlgXg6AmcHOKyiROrUoIbIwCWSmsyHIpAmD
1TnAAFzPRFk6fPmllla4gOY0qxAnylMfVCu+PTwk9vMQazst8Xwj6Tca5wX8Plv3GXks0deXeo+o
fZTsluw7hHPdGNqKNn2J7+BUTDsbDCwyhVhbSxdAohwBXwdvumAtRUrawuqHHIU+2sGjxcZsfl23
mLVJnEsQLIaROR+9rs/D2fgdsWezujMATnGjDHBzowgTnCEWx/oS2x4tSvShnxp2ykolOcQssh8Q
7XHuysn2JGeLxjf/4tr6IcsCEygAzJalkGMGiDPKZnbKGz1IUzT1jAFwSzZdfuiax44aPlOyoJnK
gLXZK2gtEloetKR4NLPSJ44OUqoM1emqZAkWwQB8FpibUOSCRjl0OIieg3bzpJR9dYoaxzfsdquk
R4bCXi391bqSF+3CiwiyBC9C+9qtnHysTq77HnuZTw0WxKCKS2YZSdxCeQRJ/Pezm8Kk2llVIbd7
siOyneLUh6puB2nT0OriuegAxHsYFYhizwNcem51rKpOqflTKasg1z4lEai4Z2UDBvTNdWVdmBzm
hHZsqKmNvxbF2JVD0gQ4ReUJ8NxvVps89FksUVKZCMHmAFlsmwqSPyfSsu+Z4h46QiRxmhURAH3h
ZHGWgR7Zj6fR2c6YU19ZSl6UpzZTg/LdLWRM4itKdiGA/34mAAkHXVNSVp70lPjZcA+vsRsHb2vJ
ztxlLQPAUs6nItyvIiQd0LmTYUPmT5YWA/m09YE34tO62czsDjQSu7RtNwaN952X+ll9a6oOoCYu
OGpArckRCsUOq8piTs/igZ2MubiLMdlOlQS/V/SbF7y7AA9E/SiwsS/X0slLzZrquDyBcXffpzqo
hIfZ78GM4+eNRXzWZBKJK+rBm901E3EiVHqIQN+u4kZxSiCxUHSc0N9H2e17TQCIH0Dt+NF8LLb5
OT0SMallsVPXfpviatt7MkSqFQX0AHkFWBQXITVbXLQWdIsMzc3sZOG5q774Gy15u+4J+PktHCWQ
AIpaPEfsJVwZtQDBPzKVnRKw05nV4NvJj8JqHlo6BtpgB5q7HWW0UOuz+iNTcA3Z2BoUjV84Kkc0
f5qvrXpMtCKwxv31ua3K4cgT0DgHVyn++5n55n3ZAVmhg1Kj9GkY5xo81iiNG0qnB8W7NIu0clB4
6K4FFQvqiM0FQ23cdJQCOTA7zUOFdAvdDqhIqtSbAQoBGoY7J2wVWJzqgntV6bJC8YiXci6racNk
TYprSn0+vLA5egR6SYD0p6eS1sWn2jLLe8eWhveWa/VRdA1qGc8Apa/YDVRPua6g2j8+tUO8U2JQ
levmttZkqKjLixLaRW304YKqGr3vooXWxshA/jO2J/R/bVLjMGXfnPjesh5Ub1fQ79fVbblycAYW
ilU59AVgKQQf3th5N9sRboDTFAUdaq5vZghxweUE/GDERVxUk4ul6r3Dum6YlRJ1LubOGt4YfUxN
YA3N35zh1vCuIEownXFIyrYunfKU276X+5Wsn2NlrTTUJYJaDzXXgO4SToPIoMBTQzXsKc3J4LsK
mLGbupBcQZb2D60BpApaSF1cEER4MKhVOrVq253AnaOWO7tGP3vgyuDvVqaCNgV+60VnL241wgup
QWmhlgxzfCJk0J/rsci3lpuUkkj1UoqDUBKKoXHZAWCAWA1n4RE216Qix6hurQ04FerG3Nyqv5ci
hHeYq8bKoAGs52jFr/kYNod/N7zgWIiSTVULHMdj+aG1NLu5xwnvR7SLeDyDyzPGwkXdLKy8H9vK
PZK+2k7PUWNub57BhQDBKGwDyKR1VLvH2YW6uqAQvDVnK8xA8CA1+C5NvDbc48iaDap1/B9ejnvS
fDOMLu56On9rgEFGs9GSfnkwJtmgTkXp5qdiepiKOPONCfFu/XadvRQjKNQ0DmwC3lF+0vdVPG5M
VQYIsjQKVMmhbQcBVjw4ESm5nIcx6epcD152QvOv7x56dfCv7/jymOICeCQSFo6LnrjjFiGZ0SnZ
yaKf0LSVat+SLrwuYumkcF4AUhvIlbxJQ4zYF43G8sztM+xFi/bXgJlBG29LL5M4w5W1upAjmF+q
ETqBjSY7Ecvzy3+S1JOslUyAsBlu5jRlM0FAOeKdPJqBltyakwWUpImYB2euMnAdFnYjiypj0np7
OAJJDE/ljTvLsMQW+w0Jlsp7xfmBsaAhyl2PjS4dxqPZbdpoEznboZZcShfLdClCtD28tNLCTiFC
Q2LukycDH1iokzC8YHNpS5zIHTA80e673yRFJ0B5z27uoeBS4GFxEwXG8YJYj1pZboPYYjwm94oK
All0199oFRDAn6HIbMJTLbryRnVumsSY++P00tt3PTmR6b2T0TMu23FxUsBFoa+Ut3wu+qMKiCe2
O+gAIMCJMVgPeV8FoKz9PHfgBQe+saKQnTmZvxlatVRFduAuc7cf8i3Ey4A7wnGlLv1XUc1R6la5
DrQO6peWtjGMA52mACm8YDDvy/ipnx6TNgIz754Ak3NMDnb72sn89FJn+DJgta0PZgQxV0WrGA/A
tNdDh0VBC0jnJqYbB/12xXjrHYBPWMODE0y9WG6xRLRCT4IaV5MeWu9qf1CtW6MYwvDc9s4efPOg
gQejxPDGMG5RVh+3MibAdZWBvgBJT0W4VyxJsyqlcd3KwgwGPPAG5jO0cZNka3roTdiiVLi0d8Xg
+KW0H2Lpm7B2Z5L5W+dscmQeMoPOph426n09Pw3Rg5u8XLe6pW+CCLyTMT2dQ/cJ+ohmy6pjsa6H
SeP3TpDNm+vjryiarsKkcdoBhBDv2MspALSERCWu7EhqbNvqQB+aCswHkoNuZZ2A04zYJqbAQfOE
SZhEMeLEKMxQqYe7ROkfE2N8qqp5d30ui8AJR9hHn7WLtwW4kcRrf1bHaquptYkisa+deWcZv1u0
wxDvU6PvaIWCJFXWSLyyO6h50tCnDDNFl5Ewsaqdi8IrDCtkSRzU+stYSeKpK9uDWJYOV4B3JjIY
gobNtVOPFYntsIlfhn722bcaJZ2ldby+civzgL/lSMcmUBQ1U5iHZcyOw6hihb2305XAkMxCNrww
i0z3KgRtMXyjvliIvmSzJPWwJgAU40hQA00E6KzCEVtXXlKrhFihXTP/p5PJah9WFJhH/FQwpvNk
irjPmUf6uuioHWbjqU4I8Bq0jefcfJcCcYAGFQbvMTr6RfIAL5+Rp2KjHaqopPdYQKOfN++yg9sB
FEoF9zGwOi9tfdKLRBuHyglNbdfFG1MGiLyyC4iBYPVVj1MDiPmSQlcHI0YoL8zRi4O04jbd3joB
IH2jVwhOBEKwG5cTsDuvoiMQQEODbJoiqOjNh9XF+IuLIMFBRRFOCFXtof1FmcQ/LY0ZnFkoPuF2
DD5ZQ1j/whsap7U1Eg554lfe/OyNzbPTf3NkxDZLdb0UxH8/O5fM2o17oLOTMI227F4ZtzK62rWZ
cHB3HWCvxhJxddSduI8qiqITrwi09KttnqLe1xpVcnAsNQqhKMjAEwPgFgvInhbN01pqltFxNoOC
PMRmeLNCYXxk3HSwsgBXUlgoWo561XRtdERgMOsPqQwUbO37catCEAdxEBi2oLDugEViRhIdlaF4
tdrxPgOwpOReLpEhKm0BjJyoAaHdcUI/7aDuPEemt0sJqEzHe951LFg1rsWX6uTlqacUnuaG7Qa1
161MW7n3v8h3IEpwPjxXtjNtNfSkiBEUccMp2w76GBi5Ghjdc2s4ATG0ILr9uQd5uI2AQx333QX4
ZhslZdXriQfIZXdnt95O4seX1nc5vjAf25tpU5QE85lBl7Mh3ZN6+3l3KUI8ryeaG1oGEbq9U1q/
1O+u2wX/f3FLOCw1ByIz7MV5SuaxiWYnU0J9HkE5gHsnO7jRYSDPHoluvuEiTnQmS4iCjElG63GC
LLd5RVTYK2TVAivqiwoWHWl8PB6RdhQuB8TpHa9ULBK6byng+dX4ZmxEzizNX2so5VyB91QjE3wn
TkvC5p6Z3nY2hu317VixkAsBfIZnFlKjqKKpSUNCLc32UefcgzPGyje1vrH19kAMd3dd3ooGX8gT
DN5WRkrtDBOilvozzrpDEueHidJf18WsbYyJmgONE3MDf04wlG6sijrJMa2UvgB9w5aEbleHBw8J
3jXQ5AVAdJqbCWoFSgLmhK8Fmu+Lm9N+2HcUFwF5CWSluFUJijUkWlPZbkHCukeh1K7Sb77VglEc
RJvIYwB2ZxH6Ssxu6uzGs0Kj3vRaQOnm+vqvbTNeSjzgDKz7RZyzZ6g7iErbDGlUPGcmfdSNbh9V
3q1Jf/4kOxMjGnhcs6HD8xA4Oxv1hyprSuRaIviqi+GFIKcFkHEgHHpmWACSsUqyYHbSILJwUMkA
BFfXC+3u8FYuEqRisq8FWlTK0tRCT+L8Xc28pwaNQW2a7q9vy5reIteHRzdesqjKEJx7X7adA6xr
O9T6NmjYbqDO32y8hwgXT8zw8rBLfwLciqQEvBIUa55BylMBS3Q7yZzI6jTOhAjTMNWcmkMPIcBj
RmrmJU9uzb9xvToTILwqy7RwsyiCgG7K0U2R+n9xUbgQINze1IaheYMvE5DENt6T493+nuH4Y8Cl
5tlpRG0FP6sympoxcYzQYPPdkCjbuZS8vFdU9kKCsNO62XeEEyiFRHmfmm1ND7erEpyrAS8FmD4N
ZUSCKjFa6mqb2GFExjsFZAJsrHy9391sEmBbMNFEgTpGYOsIuqQ3Ccf0JnZYxo/mJ3DN3T48IqCg
dAAiF7INQvIttxsy9nphh0P65n5SjPe/GB4lhIjj8OJh8ZyImcaKoYMeIVxsfEum79eHX3GAYEJA
NQ0vF/IWNZ6R4eV0LhUltL/ZVh9o1A5KawqYJ0urL5tmUSSmaziuOQQ/6reEdWKaQ+fZ6pRQTeat
OmyL4kGtnpNxn2hZ4BgbFQFxl0mOjxUV/kBNR5AalO7ICVxq2KzXqlJlsxcO0XtlW1uzLA80uvkh
iIIx3N3+K0Q4yiNDBfUaF1JYn9iO3lwaC6xgLBwqIjkm+0J/J0NV4hlou6GTgQuvq5+yWN02ff4E
QFfJk5mbgnAcovYBpTwosXHQpi2YSjbU2Zx0xAtn9Ms73nfbfiX0znhLNVlB/MrGcHUGspJmITsn
pkpUO2lrHC64uPfTvsY7SqvRxtbo++vqvTxHgE5scxBQIFyiY01wkgAFj2uTTO0xthv/dVBlnJ1r
45sa2LNR+YLKRDFqNSqWNbM+b4+F8TPfW+WP2z+fc4/CvYOmG6jXl+rbgRVnHAu3OXrjZzcONPYv
xxccMClnZtQNxo/cwDndTP3q2SCK4euO78fbSTg/Bm8e55F40WlS72pr19x8hANzH0uP5z8vRBXX
3ssJKpqcpD72B8fOt14tA1xabu7H9Ry3dFNDVFVM5Sv6RBDuzqsjKuy9eKuSmyOGl+MLd9tWjWxi
WrQCZE/2lPtJUUkELI0MKw9ABYTrEN3WxfScm2nR7BZteWRe+U/bTYHX814B89t1LV2eIXDo3EEh
x4sUiljVGqOLQC162hyb4WtmGsGEGmCCgoG8kiWcljvycXTYDtDhPFSA8d/P3rJeXceDVbYw535f
eX4lQ0SUjS+4i6TplcRoMb4RbUbHT35eXyjZ8IJBjJYLssahaY8KcsDWN7B4+TcLQMGiideehVD9
gqvLHpqyIq7aHnMAh9d3GpjpbxeAwxuNPR8WIeZKWNGbyTw19JjmX9ptcTMvK24gsDakYtHDwGl7
L/d3tt3JzssyPXbupgHbguQ0WLGHi+GF9U8iBfIZht9Q61t1V3Rfb16di/GF45PmjUGUAePrAIL5
p3Tj3fXx177f8nDRsDkpFoLPl8szTZo+z0qWHmm8Nae9RrajLok/LqNFqFnTUPvIq2vxjhROhM7L
3WhW0xQla0c3YUFbx0GbAufYdVAEVPiDrLF2xSZQN4oya3gpMMKI72KzZ7Se3Tg9qoPqF/Fd3R+v
L9pSgAewGWSO8VRBclKsGh0agu5UxUKDa/ZCfLO9+ZF0OTwXf+aSpiRLEejB8HM67qxx8pnWgqrF
lmy9bBaCZcDiG4bAQnGsfJZuQD50fZG45l9e/C5nIVjGDDxDPGQwPDUn3zLflO3UfUGt783uA1FU
ZNjxVsJtHLnQy8VC7R8gLBI6HmtW+g5N/FpyFK0sE8/xoYUTEcFlnRGjYBns9LE72oHZvVD95ps+
Z7BBChTMtnhRiG/uRgHbfJ+rw1FLHlnuBXFU3L7P/DGBig2VEyKK92JkM+pparzpmCT30T72bo4K
8sfEn+GFC2WcjlEc9Rhet9+7/Ghvr6vR0kHhHgaADfRogFQPN+LL/a3LqVIsm6lHgNcr90zVch+h
LhdVSG0txfkU9xpJXHAe40VpW3CGC1Yhk+LdlVfGfKy0u89UO1yfimgRH6PjegeCcETtcLu5nIqt
TcOcltV8dPPJ/QTg+vJVU2iztysVJM40I1VwXeByOpiKC5wVnl9H2Y6wdp3rzOjTSIbX+Atzt1El
eQkv53M5vHB2xKicT9MawxsTqKTaL7qJhuNdLEv+yGYhLFumxrUWWRDTm0Hp+rMn0TDZ+Pz3M3eL
B0fkNQnGLzykwaeHhkpeFaIK42aJ0l3YHqqQ0T0nZl01gtd1Pw79q1YdNW/jqjDyl5t3+lyEGAmJ
jFjJaoQ3XzXdr6sgltxyVpaIs0ag3cbjZij2YqSe0VWZkfevnbp3i0dPlnJdGx91DEha8EIBVHVe
bkGn1Bprk7h/RYQTSHGpf/vyoELjo8fPgDVowhVEB5SSa4Ak4JU3FSboBc5/XF9/fg07P+ywxUjr
4LGOg99EAZago23SN4mF8olXq7xTCLpAfeLe4azLlON1QSsrZagox0eAABjSiEBerhQKgyksmrSv
ie2TaKNJrh6y4fnvZ7aQOS5Y1UoMP9B3Zfhm3gqK8LFOZ5/PTeV8/Cnpi2HA+Kr6Vatf09frq7Pi
kVDegJgsIuC8e1m4LSu21bhTVnSvAG75VpXNzhkUX+mcHTgIJPeOFaO+ECUce7mRG0gm5N1rUu20
/ielW9ZFEhmy6Qhqy6ye2faI6WjxhqQbhW69ylcSiXGL9/OPPfmzaKLvAEtHUqNRvnsd68FPmOID
tcefrSZIk99addcmsmmtGQsuenyj0NWw6Oyb7BJkjVGdvpaRQ75p7ghCyLjMzLuYkulhTKvpnmoD
lcEvLGqpMVEOl4GivP8g0AnLqZQp6i9KJ32t68z8BFZzm+A0KRwAZwzgdXG830MbdztC7eqxxNLH
fqG0U+OPrj3slLoDjx5J5wJEJk2+qy0nkpwTy+2GzqL42eEtj2hZ4b+fG0dvJElbYV286tCM27Z/
sq10UzMZS89ywyEHUV+0rHAvIj5f6nZ2raxJ01e7fUzH+K5Qys0A6MwEOAz5K2p/JWqs85D4mXc0
kYpG3hu4Uh/sKaiJvJxYmUV5pFGneCFaHG3cPIn3JTxBwBJ7UvyRTMOzluGGUnXq17TP0GVM7Bc1
Tik+q3d9rSiUu6qBEeSFGwImJNsYXQR7yOf2oY+6k0OZJvlmsd1+8c3CZmg6Ws613CpeSrPcF53y
7rXxA6m0d09JdrXRB4Bs8z1zPLi59ZgSFnTzjRefxScI3mzyCHgKUiybOn9VlHswuAXX3aXg7RcC
BB9m9fGoxnyO3RvQ3ipZP5HgIv8zPJJ5KBjmCrC473puDoJFrXhhVbGx5qcyf+0g5y/mcCZEOLHq
1KVtokJImgeTHcTT5vr4skkIupuwkjWUT8J0g3TeTHmgp5JtEPzhYp0EVWPd5LrpoBYv+fAt7e5M
rdp21aMZM9Q+S3Nm/IKwsMWz9RKUyvVydF7UBuYzfWsUMP6WIJd6K8bOz9sT8z6pFts15u9edXYJ
+5JGu+vLyedyTbygcqPOTKoSiB8sH+h5NL2n2WYebnuZ/GdFDbyoOU4+ggPCw2egjFR0cIuXmQap
HmjlPut8y9len8uqavCj5AN+elGFbRMlQlwA5tPkW13bedWONZLY2aqFnokQlmuemWt2rl28xM4p
679Ka7zXtsNF/TIyZsAk0MR0eZyVTRVrDXuxkk/muDeCedzXqSSdvabfLriTeQ8TUjZivtmLaYTI
BCZRup/6+YHoUZCyN1Trjn0uMSXhaPvYeLwgUL/Fa5QWBbpmp6OtI/PYiwN24wigOKN6jIb7ZvrB
2kNuyUJDXI9EbebYGMBzsvGSFusAqjnJ5siENlPS9rhGlHofpIVVH/BtJcja1dmPrQ4lQEUR70bD
bTZI+g37fBhxe1cUegANt/Z/pH1pb9y40vUvEqCVkr5K6s1u27LjxE6+CFm1UNS+Ub/+PfR93ptu
ttBC584AM8AEo2qyWMVi1alTXpLhSnFGltwRo8+31HJyHxjI3FeSyky8Xq2r17ayxk8gtAWXeuba
j61VFy9qW7+C8JxuzLb7YfG8f2V5ar+CdDsLCt2ZDpOW2n5qYXSdV5dOGfSxO/5s0qzzC7WOdoh/
ENx0Q+k1GCvxyvSxXQv1Ls8vAPKC6AlZDxRy5IcjePJ5zJseg1mmLxH7ymJrxf1f2uC5AMn9g2bS
qVBfVkOH70YyBKniY9jHzXeAEIKLzIaRgI1CP49fdCdjM4C5asjNIqjnzp+VF7NdEXJpihhZii4E
0fkk8CvCcZ9Ef6i1kU5X+voZWvEN8sCLz637GcwuKyZyqRKQ0VmWawEzgZ5Gua1D1btkUHAInkvH
Z8Tna4Qalxo5/75Y58k65spGZqvA93XLm52tO23c4raUI6wcIgAmgONCWxUodM5FTFZWUBCcpM9J
Z6Oo43pJueJ3lxZBUJ5Fixhs+4IYCEOU1MSsi/S5du7TbFcUAWW3VVI/FnEqQnLtQ6xQjHlh6fPQ
+3rpUww8XnvxLKn6VIT04OF2oXZGglWQdtuxDbuxx1degiNBYUoMQzVKkqfPZv4nZsxz48OtNyyu
1r9qkO/xyeakcWMsgKdvpPozNI2v3ggbuViEZNxOXaFan0NGjwnafJcbd+ZaDPnxcju/J8Q6YHLo
UBHNjeK4ndgEz3hSKbWSPNslRlRqlT/RfU0esuLQR5+ZofudcdDdb33yuye/FPd3AXrAfouE1fZf
9vPv75Bs0zWGNiq0KHme9aDXt04SkDVo3JLlgMwWSTwAKFDAl9yYEg0jr7osfXbGwCC7AWjkG2uu
Hxo7FSGZv90Mg01pkuJd4avxoe/2yhqEfsEZC0re/65CUliUmC1YTiEitd81tlGKvQ3CprWRn0v2
eSpFUgduAy1WWIy9ijbtuK/Vf1A3ghLgZXBpASYs6SK1wB8fUyN5LtVDnW2qYodBcNdP1OISTkRI
ujAypxvaXMfJ7ry68J1i/w/fR+YcjA5A/agyf0eraLQGnDN5jomnqH679kZdVPTJ96Xfj3xQXw4J
vt+7jzHzsuIRNMk8/RdFnEiRjlPRF1baRFbybOVbPbun8PjOSop7bSHiz09czMg70jTMhiLeHct3
HN/N7opxRYi4MGQ/BtLa/2pDejyOTl7MXYHdGpNiW4MdFB2inmN9781Nbz8TNczLl/9N/9ItaU2J
lhgudg7c+JG9ydZc8+L5PVmRdEUORlS0ZBLfN3zHCAldueVXvi8nV5W0cDGBEd9HI3D7GwMn/6ft
saSHrtFldtNkUMise/U7+fG/fV26GnXaoTY94Ex13Z1Vb4e1/NPimUXtGARDIKq1ZfrFbmwdmxs8
eaazb9U7lj6mvVfcCHf+z3VxIkU6QtOY2KPewAtSx7fYPnKD67u0eOOdfF86Qi3Y/gCqVJPndj5g
SjM7TGv9Viv7JMdZfalHZote5udRvXNmv6QgmP1dRe83r0MUvxHs4lkgcg7nHqTuqINHYxw/d6VX
T35V7aZuJcO9YA06aHOQD0QuAM9CSRV86FKzSnolTKLIc+1ftTptry9iYatAWwWd4/MYCSZfeaqJ
GbZ4PEThNBoBp/du9ske96xfGywofqnkCc/kiJWeuFvNUJyhYGYU5so3tM34ivusu2VAUEKe6m96
ubJxlykUQHZPliVdILoTT7obQ5xqvLMsjJIdZwBGHjODrzwPL08ziCnRhSMQYe4l3iKqazZzGqmh
RfYk9u3isbuR+x6qESJERxHGqV8mnUiMV8NoFFpY6L4dm5suWYsQL8/ZmYQLjL6TZy37kJB+dYk/
rqXlljbpY4IGCLlcZBgldWhdkypFMWkhj8m2p9ZLxfheKYfd9cN8qXVQL5vgCQVYHy9dmQKzyix1
nmmnhSUp9hHrdkpT/dIiTFLj5AmN4iu2s7gq0C0C6YnODU0u08zVxBlvsSqmDHdWGnlOoXqq+vP6
oi4tB8kUsBOiBRX6v3gLWUYNKGiCWKFJpvusHl9au8mRIZt/orXpvpjnT06yRmVx6RUgEwAJoSs8
TOSKV5IMmHw95mqosirxZsq+c3gfox73jUFv7O/9ON6n2SIp6qaG0VhZmWih2x66+QkR0vUNXDrc
J9+3JT8NCIDSzxEstCXgXwpsjD/5BwFo3RHwRsB+ZeuxyGBpKTJrITU/penPHJWP6wKWDhpo6XUY
vwt8pozuBs6rBrWnpYaYQkQ8B3wyO1CR1JhwZ9wIcvyPMkTyGWBENLvIIUY9jpU2KFCGSdqgi7hv
rVU3F9VxIkG600SbVTzXDs6zilkPWfnJ0jCc9fqGaYtC0NgLaldigQ1XOlOGOo5U6WzsGMliz8xw
xSTqsa7bz0pieLYGPoq4aX+Xc115SZLuB1Luo0rz2kzxSF1trv+cJXNCf4TIeYv2NBlXpqf9oPbo
UAstw6+/KFrYauEqe9LSktEigWgEXacCm39+w6qc22gWtLQwM9Dt7UxoMK8re41FblEKCKDRiQ/0
KMru51KoO4JyqlW1MAUiOX7Fnb6iujUBkrU6FebQwh9qoZ0d0+n+X2wV9Pb//f36+e9vTCumDZ+1
cI68MQnKt+uaXvv1khLqeQAGRcXnFXs/VIdSXfn+4kkS2FeA9AWFprQ7fTUVlPWmFlbgtKx3rfvk
akf99jwLmgNPpEibFNUMFIKFAY9cZ4HWp8Gf67u0ABZAAwMA54gsQb51WUZTrAxBTaqGKXuzNIyt
obvEChP9UU/LYzN3ntVFwQC+9HJ+Gsabn5gQbujgsAdMFvg5KRgpMQ+8SWpnDh2nCNK4CPbXV7cU
haDlB8hhFawFwJOeH7GYlmWVa/McggUe061Bjtn4lkL7LxMioO2gq8XBMviwEvEunQy4a01EocD/
ysMii0zr215DYWcs3Njry3x+sFqU18rO6u9QTVyb8LokD5Vi9P1j3sUlZVfKaWI0cYtbVSM71jn7
tjjkZJtFK7u5ZFGncqSzyLnKrJLXYl3R+0ybfVPyL7crDCgnXKPoTRD9kOcKq2lEZlfjcxjxcmcl
2QNalZlnDtNDroPXXM1vT6Jhy04Eir09eQzliZYljgqBRftuDXclqYOKvw7m+A++FExelkCx4w5U
ZW+kK1E9gvsu1IFa6F1fXaU9XtIOuJEEPhvsg+h7Ol+JMfMKFUWORFZaeVa1S1b55hdiH0EKh0q4
o6N5We6GSas0ja1ZnOuxAp9QWBENA7p+XD8BK0LkW43nXWNnCYSUozZ5CMI3FcM4YfSFbv9FEEJq
uAaMB5FbbTIyRZSJ+q7b7VvlV9TdN+PrdRELKsHNjGICMJ0uGiSk+IpSlqa2Qo2Qme+x+zu/PQmF
NiG8roCIg4/DTXyucvTWzI2i6HOYlQ9N+z7UO5pYPuMv15exoBKES2i6ttHugetOOrtDXWslV5Q5
BHEm7Z7Ie2WtYHcXJQCADHYZNCcjcDpfCMbDWhzJqDk0pmqTsvGhA8ty3dD32xcC4CAuOWSLMDdD
ipgqrTEd7uCumxUQSbU+hvH5TbVSf11QOkHtCMBBtFljBoBY64lHKadiNgBThAsrH1X+uMb0s7RV
gg4cRRFQIKC75/zzRHFpnDgZzLzCbIlmCFnlfp4jdcXXL4oRNEw4YThdMvCfj2IOH+YxhNmg77gy
bGnVvacJXSmHL4Uf4DkUZI2W6PKQ8wR249CGFDH8r+tGXqQr3MewoANgIVvaGp3XZcm+iLUDqeZj
0ZQ/G91tvT5bIy1YCBTwM3ACsaN4OcpX9kQSDgxQNof5MIElJnlULPalz8ibEWFqur02I0Ym2hVv
O4CJYLsoDqEhX25sGiZTjfKhm0NrzPTtXGnZr75xBwx+ddUgqadhw8F95k9Eyd+b3iZBGZkA+pY2
+xcfgjSNiyczmvaR2jo/TyD8BymE+CVxMnnotvJ45PoxAwlFtmLkMufFfxaN8R4qOq4APZI9LrdY
Ure5NYc6KfuHJKZvVJniEkmNPtnlpCwfc8Ugd2pjtn4H6uqgV+x/ePLC8PGkBm4MbIiyLyNRXgEv
rs3h1CYbw6mewY13M4IPuj0RIV3ExZgVRWsYc4iUgEemB9NVgiamfhavISKXXI14fojeVBMpAsmf
JbM7Rb2Wz6Fr+Jhcmt/IGfmhMARH0BYM43KODR1nZMJmzsPRH+JHW12Jk8X1d56IBgEs2pvhJZFQ
v0h4uxneyGAP5KGGAX4W6FxydVNrn1gc+1P8og3P173/QpgsvJnYJ1BhArZ3ftL12U7cImp4eK/b
b1tfid9u/77gC4EDQZnxYkJHX5soMNKOh90+7gKSPM76Y7rW9LygcpwuHTcMPIjICp4vAo+4ya4H
boUYcxC9Zs3n62tY/jxsU1z1CPbkPTLjnii0s8KCfSusQ4qawHUBCzrH7/8rQPz5ye1YGK3S5AUE
wBXsGr3BKobAdV51a9hMce0P+o3TAMUhRnCHGp2ILUTz0bnEhDojV9PcQtJ2k8Y7tnLdL1yUyKBZ
GEYtrB7vzPPPdyPojNums8My9lLYyXORBde3bEknpxKkLaNDNaAZubXDYv5FUQ1KDXtFKWtrkMqA
fRrrLRZhh3200bSN2gTtim0sSwC8FWTi+NsWazxRuxEZmMGHSDxM2jukZkt61CP/+jYtmDcU8VeE
+AknIpSiVnmLzBvwmq7H0JSqYtjBt+LzdSnLyvgrRXovWrmjz82MhaTq3s53+hrcQhwXySdiHq7g
VLVFlUZmiXFJWQDWmtuhlXwn5Z0z7ar0u/m1mW8HwKFcgnIFEhWiniGnZbVCkBsUpR3O+ddW+e1W
K8jpRXWcfF/SeFX3GoG/tcPIGfwRFE1Aa0bmr2pt5vzyhv1dh6T2rp30dBiwjlHbDeY+Ahk33UY/
3H5zXfHL6xGtIGjUx8RCyfFivITCkfAhoWL9yBW/dZ6o6Wf/cro+iK3+I0TyVXXU64XpRCRUOwx+
Zfrejvrv19ch9uPygP1dh/SYy7iupsaokBDPsK/1QLdxMXA0Mt04DOPD7eI2xKgFC8BgTMQ4N8ep
jHMHOndCpfR4HcRRcPM60IKHnBeabxFRyg+UenbBwM4HEmruzmKH/pcd769LWDB11NtQiBeVt8sx
srrZDt2I+X5hn9+1P9N05UAtKAIx9wfdKRKvmNByvkHonHeLdrBwE1ZA3mfofG6Oxo10H9CCCwm4
+eBL0FoqP6/IiEDInDI9bCefG547HK7v0eUikH4GKSxIT9G2cAG8mIkVlyRFeroFUyiwC5tSB61u
QlZC6ksjhxgQoJkgOFhgLXHQCFA2mqKHfALAQ9kS+5lpx47udPXz9QVdmvm5JMltJR1RadlAkjJ9
cus7BiS4BrRmfjsI41yO2NiT26oimcLK3NVDjYy+aTz1NWbkdOFkFEHTHLvbYThoYEFBHmE22CUv
+vgdtzHjnNp6aNsxTkHiWfHDYGuePr9c379LozkTJKdYSl7ljioERY6+mfpvDZB21yUsnQX0ZcAD
ixy7JR/pMSEFRojUVlixOphNDKjRs/FH1dFtOtAf+jy+X5e3sCIAi5C6Fa+UBd6zOo6GXpum0B7t
XzmBq7Gzm8sgwsfYOkGJFAl8+WGsGaXZZrk5hZn1kmzNZEUnC0aqITAi4uGDIFXmkeqqttKTGJ+3
32h/bJKH/MbhLcLNnEmQoyK7ZxOLjCmMKPX67hNfC+6WlIBhp8LP41/wZ+fmoiZgDjD0godZyv2q
I94QG7e7MlRs/oqQgmAWO2RCtycPDUSO3RyMyA/m40qQupD4QeoBXdIE+UEVGpfsPi65oQ89TtPQ
HozILwyvqHck3sWKD3O0+KYnAVkrcizsHuprGJ4AXBkejbp01cRDw2jTdUh166PvtD16k2/fPEhA
Ih1lb6DX5CxSZPJW640SzVLxDycpACQLBrq7bogL+SNM8ULyFvOoRf7TkaKjPDeivB9Qq6mqB27x
LUUPmFoQT80Pcf8Ql3f5wA5VeXMgC6modyB9j6aaC8AUEr1OMulIsrcUFEfz8HOszY1amN8wyG8l
Q7ZgqNg+VHAwKgDuWh5VpmNKtab2JZKu7r4Yfo/ao5J8ub6JS0fhVIRkqRmt0LzT18i3dkpAR/7Q
tnTlLCyKQI0LWQpwXSLRdm6rtcK0miopcptiRsBQdo+YZrMiQ9j7eRQLpYCRFYTbyBvj0J3LSIrR
wGAFLEMZ3S1z8ydWOz5hw7e8joJIywcvbesVN7q4LhQPkBZBP8yF6VIlwzO/gHaMLvYsZCh/XVfN
gvZxmJA4ElQKeEpIPq4kzpCSKuJhmT6oNfWmMvOG9ParBiQs+DjCWmAkZUc6RpND2xgpvXxWgqyZ
fbb2UFrYpjMJkmp4OyvZoEECNOJ87dfaZMX/LmkeaEIXjSFI6VyOyazQ+aI3ltKFiVXflSw1vUwr
vaLjj3WmPzpxTTyqmWDKWUv0LK0L7Y3IhaIViuBxfn7kanDnlklf9AihRr9NIn+8HZsEHAQeFIDL
Ig6AEziXYESEY05B0odKN3pWe+TKbho9Y400aukOghwMlhLz3dAZKj3NSlUBKEKBHKMaD325VVvy
oCr7prsjzrzXMDmEFsUudmZ0QK60HS+E14ZIOeCixT5elHtQr5qV2KB9WKSflZn6eX/HwcSKAdAr
UeKitk4ESXcFNzqRMM/7cMZgY8xc8bK8XiudLMkA7Sr+EtMSL6AzKA+ldlblY8jAOEQBZVux1aXN
QsiJaWwIeS75AXO9n+KKosRXM2fbwZdqPTkYsRPM+YprEydLNipxdYMOD6U44EzPT14cq9bIWDGE
Y/syx+OGVt9jBcWLKN6m1dfb3RweIQDQijGJwBGcyzJNRswCZDWhnth7MnWlz7Lyl6KqK+HCwhWB
0sVfOdIJmNtBG3sz68P0D+bWPzQ/jW/dWD7UP1dCuqVTgESdjWtbMP4SyW13ZcZyo5q6kA5B55n1
5vbtQr8wGGhw2xmG3EAx0pQNRdv2Yc/zcELDXVQ3L+C6+odVANWBY6bC9yBvc64VAqCCDtJL2AtN
gt+xttaHvuS2kdQENSEOMwqsstbLFLxIadSHahGW2R9zeEMAr/XHCg1f2Td7jThyyXRwlFEnR3oT
3MjSchzFaIo8h5+J2gw8ql+b6iebUTheSxd8fEi2nFNB4nScvOPdEbVtvRWC2KPRZoFZTMd5jvYG
qT7XBubqxt2TScstAxmOb+a/spgEUPKK9hbK6Bi/RZBXx0NV9OFLV0erVs7cqbicCr1+sLruYUwL
VHFVv7EIWAW6oGPsTVXpsR0K1wNsdJ86xuv1k7q45/BVKIYghLl4mFej5jZlD4PTe9Nj+d4Znm37
vYyc4LqcDw9xseeuwCUAuoV8rHSWBpJbkxLBg1ijHUxxcV/y6bUaB7RYggZM5SRgmRmkxZvTxT+m
vvNKi9lIdRR+ozo/Mbsg0MvpsXdQ0tTorjLyJ5tpm1ZdoytYCuiA+0E/golpHhdTk/oiRsk9xYbk
ZF/WR4o2c4feDiwTJLIicWCJwEGGziCL61oAbfLQVB8Kbad9v77ZC94NaSOUbQAqwzhIOV7EvNy4
Nyt9CtOy9ao3C/Nh/kEA3BsuUUA0wTR5bkDzmOiRVeD3lzT1a+TDAJm8LmHB9ZiGqPkKOu1L1gim
0rhS63EKldzwbYchHf3c8Z+G9ZqoP8Da5tSfrgtc3LMTgcJQTnxCXJUudSK88WvlqLS657D3fxGA
pC48HPQuezfUOHVQuKlTaJmbxg2mfzi4eIUC1YxIFwgmW1pAbTYWn1wyhLHteo+O/jnRVqqmCwEH
JODkgiEc72p5WkGsd05pgzs2NJrsXZndbTd3qecCGEnLNvEGK9lf37IF53Qq8CO3cKIT00xplzba
ENq5Cnab7VCnfpV+Urvbn/BnciTfNJXUbpsccqjjPqjcuWuS/jVxm+3/thwpuGm0US+KcYaGRiTc
9EfSvIJ+flqjiVo6yaB+BSLKBn4RDvf8JOsEDEt9iwh0SEGreIza1+vLWPCQ6KEB1TnqLKjlyGC2
ch5BKpz0U2jywWtBcAqI5NSuBJxLiwDwA49ecCMjvJH2ipj8/8yxmFOvpS/l2lidJQFI6SEfjfgG
zUHS5esmVaPmYzOGfYLwsr2RwVYkVwGS//t5KcBsHKPPyrkdw3oKZsyPXIswl2zx9PvCf56YhpoC
ZzeP+L5jbkfwRBY7Tburqs24VnJeEeRKcKURdJAYQQtBRhs0uZc7zy73cwsZ0JVX5rIg9N5gxjQe
aPITo3A6S3GScgyJhfHPZurHhHvUflHn3JvWxhwsnWFQYuPlBCYtjPmTtm8sFfz3dIL2568V/eSo
x8pccSpLN9iJCHnj0LXQTq4zjOHcpjtwqU0dOg/9przPqyMhqTeuHYklb3kqUPJiTWFqLZ0hkAzf
WX4/gt+9/pqvXQLLOwfAJciCxLAwyW4UbpvAyqpjqLi4lNG+ZCaK16Ll5LqTWTRPXDb/X4xkP6hx
RzmwwDh2ZTC35s5V1rKRi/pBnwfyUWg+R5f4uQUxAO+nJoYDqBt1vKfDUD+43Zj7kd4U9/Zka8iy
qZjL03J3n1BurdxtS/uI4B+pSaCzQegm/vzEgC1Okd+f0FVZYqypemdMATjZr+/hmggpImhLtPgC
oKuGWvmVU5A3u59ctEpcF7KkqA80IwCNmC4r56UIhpgSDL1CEcH+2ga9uhLKLtUPgOxFL63YpUtq
RScaOWY89WjeBkLPqr22+1L0R57/5FbmleS76RSena6Bq8Txkl4r8EOIw5FZgTeS8eC1aU69Y0xa
2GtfB6fZVNq4rfR7twiiRvMFhd31XVxSlYvpexjRi39e5ClLI+Ek12c17ECZ5+P2yx8nYg5PYq7d
isI+RqxcrA0pFlzfQIheTF0ExQ2qQhPKPphbtm3bp1R9Rnlhi1S2bzVBp81+DkdvjK3XIJmtqFtb
vSPKfsa8O4bpI9qPajx2xU+1R7cSPdT1sLm+Fx/s6Jc/EE8gvEjx++Qj5VQuLxoDrVGzuYs62y8j
7cnoMQ6jmMCCezTTHXprEQmD0vC7ZR5o/Qxn4ZsTwhDjeRgOCICCKl9LkX9wql/8LIxKx4NKjDeQ
H22tXUTUydENhKyByY5u6niduleV8ZmVP5Qieyb9prZKj9nHqX5Iyx9zwgAlHrxqbnaR4d71feUp
Tbxxsqexz56dFsO923ElSF9WL3qWBOwCrbLyPdrSIhoKjFkP6+yL6yQenx/V7mWuQRuOx3TlIHUX
bdzpD7O2ZnFkxl1VhMmU4PFfBLrWYEYm8S17AmUm2KoVrCp7vq7fhbMuWixEHQBnEO/sc88XNc44
RQy9FkPb8hde6vExLox6Qwq+hqBYMGPkV9BmJEJhYPelyyqLB8VqWqisUtrqSFvGt1M28DuLD63v
zFX76tC+emkUVzlcX+Si5A9OUDEx8qLWZenU0jLUdMLRAfUZUQONP7b8sWji7Qj2jrlZseoLN4y8
PLKNAFehLwBeS2z6yXVSaJjhU2WsC1PnXuf3f66v5iK0wNdtjBzAuUcFCqZ1/nU+K+aoUg31m9Jy
/aKniQc8cO9bc5TuQYAar3SYXBwRSZ58c4210o7u2IUYCutPeaJ7hQoEBLKBK9t2EXQKQaIyhewX
UApyECCAobQbpz7U6oH4LYmde3RbGJ6jpJ/1IeE77PcaLmpxMwUxH1poUDGSa1Klm/fMIGYXatOx
NTVPye7n8nN78wNHLO1EjDihJycCEUw36BPEGIUVqCb1kunr9VOxoCUUDWFdIg2EwyEirBMJLTHy
StPmJrTn5Es/1/lLUc2ab7iR9n5d0sKWCe54IJHx5ES6XrJjhxFgK9MCkiLyHQRaTwpzD9GYb4a8
XyOxXFiViUYDoPsQHgH0Lq2qSGfNjmurRv/fc4kBTPlBtV+vL2dFhJzXQP+qnbESIjBhqI1jr9Ye
x7X+4kUZOiiJCAxX5JvOlcNQT03SOqrCNrVH5GbYgCAmzx9ZNK+N017QDlyC7UAMihAXLaZ6XHO3
K6sGxePN7Bysed8O+yn/cX3TFkwV4AR0SwsoOgJn6QywqEJCkGRN6A7MYl7ZadO+V2rd05C6uS+7
JN+Tfk5XgCSXSfqPO0pw5KJyjbys9EyIOOtTI8bi8uEObSJVdF/ZT7YGe30yUd/p3mn6FNUH5qwY
14JDR0M1YjTsp5jzLS137vORK3rZhKSj9JAp9uxjSunaE+EyvAavBkwY9WvR+XhBYI05HNM0krkM
4757zTX9bdA1f8DsyAg86YDX0CDpq0CrMVDZTdSVJ/LlGdUBDgPJMZJUFp6TkqlpEXg1J3VkYZwN
AVVjcIqo3u30T+h+PpEiW5tpsLKOMWcrdAv184i8WzQ7m+tnU/zQs9BQEiEZW2IRkBOOGgsJ+8PL
lx6VcfDL7Mz+oY+/VUlo34wIkgTq59adVIau4MHAwsTwXc32FG0N63p5/rBrMDccC7T4YjztuYTZ
rerW6SCh/NPc5ytWtfZx6ednnYPZ9Rwfp/o914Ihermuj0uPdP7jJaMF4/+EURbQh+Lc1a+c7Fm2
N6v9dSGLp5cgYYWh2finPNk4Jq4SW63Bwsy+i5sjT+6JtQImWNgnkcdFrwcmMyOqE+s8vWELt6Ak
S1iogorSG7KVY7v8edSPAS0CtkimqWqy0iSGQlk4aUGj296crKVxLp02/Ipg8Pw/CeIXnCyA6cMA
hCFjYa6T7ZTDtbBkX2X2TiPRkXO2ovelBQFkjOIXGscQEEtOM0l7UrYod4Vd6XijQX2q+deVflk7
hpNEXle8S8HFdhExqlHpjNk0YUU0up/c9D2e2TGyehB2q/dKp/gdyXem1t8lmrLR5smf6vIhJd3K
I+rifSH9DGljDbto3ZKqLJytgfppOj0Bpbppy25ngxoQEP/faTOvXEmXtNIfQtFaipgC1CUX1AVg
KXYUjG0PrcEOJzffJ216xOSDbQOSWT6zDSa8PEwJ9zS3Cox29umUoWadPSWg0lUbuqnRH+1dV8iC
FWqYsotJshaA8hd3SN+7LZl1NQ813gDIEWKyQJBXawXPBQcPKS5qdxj7CSJ46WB1dqmM3LZzQKCO
3MFIiacke0kK4lcN9brxpaFfri9rUSBeJGBaEn3PMvQC7T7KzIaMhU3xZA+tl/Btjbpemjw0pu21
lYpMAr3doYGp30Bi1wQVAhLx58aqKOU8ZB3cgVHv+3zDtRh95SvpiUV1/ZUhtxrEJR4/HcG6EqTv
nAQS0m/pnNx+KASnJJCm6DkQCZvzlTgzsr6E2UUYF29T/UbZZ6p/vq6gBVdzJkIywHQ2baqNVhH2
6v637u6uf31hm86+Lv78xG92MKZIbbCARD8SAItN67uS9Su+bOGWPBMi3S7loGeaUUNIp711KtsZ
jILTi/vxGinxmiDJeuqmaSbccUVo9V5iBDFgi/TAjLXjK7QqRWFn6xE+82TTzJQYMy0ghsy9T+kv
O2deZWGQe7JFun1j5z/sGrnDwvSdsd5hsqFH2K4YI38un9xe8XNEv+pRZbNHlGM950FWfsXjxh8H
23Nduud03Dh67U0gVi4OOtvqafc6a3yLEaGYj+K5+m8QlXgFfctbjokoBVJaQW1rQczVIMMQMsf6
pQ5faBF7NHvh6o8JiY2u1IGg+OwmD6q2dvsunFGYGjIbomQPJIV0itJh0qOcFZXANBC93LRWtrLn
yxIEXagumvPlZGNp8aIiFq1CXZv80UFP4hrwdcESsIa/EvRzpcboL+elnVZhqb0O0S6d3ixlc93Y
1hYheYu+G2zXafIq1Jwfun5siuD69xeO/9kShPyTczl0jVqpFN8f1Yd8BEb3wOdt3K1Yszjd0uk/
kyIpWyVWP5k6VGEb5B6JLS+OdoiFPFJtFWXcuP2P66talAc2Rgfvfgd5BsmoNarmiqrrJToGmF/F
uWeXIWaGV2MU6Mp9fDMjACYk455HDwkgBw7QauebaCFjYnZjVIbTbNyb7dec3VyyFxKANQBJqIHh
SjIxB9cNPEPjqsKj/pjZXrcGgVs8Ziffl1bQcbVD120Ja7TezfxHSV+uK2TxmAmKTMEJg/e05M6N
vJ+nutFxADAxqMSgUP1LXqPYsAbmX5MjKd4dzCylkVaFESZVpHa/q/v7yMGIqJXHz+IBIyDNgLoR
2sllICVrKQh3SBVS4qH60877QvOq7E0p/XmtbXjRy5zIkkxUY6nhxiX2LuLOtmJz0A/0MLTO7XGJ
IM/875IkGy3mimHqJZakRDunsrypCLpsjaP/o6px4glQMke3GjhNBE8RWOXk2NHNa5bj0Uhf6q6q
d3ae16lHOo2g0jMaGzy7Zxxus9nm9dTva8difq5p8Vazo6/oD1J/D/lMUXCvlIciclSA8F36PA6s
/n39vEp7fvEzJc+uVQ6L6hI/s+XJY28WvxVTD/TBPlwXI5mdEAMMtiCYRycYDFsSk2Xd5HIUtl70
Z1vb1MqK2136PLDE4BBBpI6EmGTVc9pZZAInyku3VaJXt1ox6sXPg43ORIUCSCW59TDRNVabLdDj
+YCGi8Ba621c+j6afzEoHM1rcOSSMTPENirAFu2Lmd5n+579w+affl7Y+MnVF2WtVRotPs+tV4u9
1SuviYVfj8wL6igq2hIEjPr885ylSpcqavvSGIGTbWJ7xQWtfF++EupWKdIkwvdHGpggvF15xC9Y
wOnPl5m1iy6tynHg2Py2PeQ9JnK5nc9ne3/dAiSHLSxAMDbhyYMmTNGvfL5LWd3wrlSt5qWw9nOK
KWnNS2o1GNjy47ocufT8IQgtyyi2wsehei8dpgLNUHWsdcULfg3Gm3SO4WuAOftumevbREldv7Ln
apPDc92DZqQJSD4BpEjcPPvVJGrzyUaNykDK/c/M0+zJRI/4a1kn6U4bYuepzuxp22YYFK3GE9O9
qUEWxLu+hAWNoGUUKX8V5oBGFykUHBVmqrFT5C9DPx7MnOv7Ok/noImM99sFIdBAYgyZQwDvJUEm
K5ntpm3+0lbo4MG8RvXepip/nrVq3l4XtaB+aB1d5EgniJFGkocynClPWaUULxQFE3qIq+OAAWfV
CtvDgqmIF7cO0Ly2MFtldooqHvHkfqnSo+aAB3DlEC9p5vT7kiepBwXHu8T3s/pZdx/q7NGhK+a4
tgTJmxh1P3EjhQhV2/EnslaiF6f//FoGYM4QowhEI+dFMtdlvQ6miv9H2pc1t40zXf8iVnFfbklq
8RJbopPYmRuWsxEEuIA7yF//HXqe740EscRSZlI1uVAFTQCNRqP79GlDRCh/1M1vrbdV9U1Cvk8/
r+/35TQgB7yIuI1Q1I3cyvlxb6c0dywqhqhE8G0Dxt+bh0d5MMppgVZCHaIlbUSjV6nbmM0Uie43
2dfJ7V8/uyy4SMF8Al2SbIjoEc9UE6+PGrDaG69FsUZmtrA8EIC3BN5Bc9mm7A/M9Oi2lQ3R0PzU
QQ5xsz+ApCsIxlG1D1/pot4d3OhmXinjEJEkDtgOD6cVAZcHYc7qgkYHDdYAxDckLR0clji9U4nI
Ypaf1JGrvsS5t2IHFxYJlWtAECDlCay3DF7NejWmCJZYUQswPOxfuwL2vbRJ4A+f0Uk4CKhck3EX
yG6SDGyddmQ9NupXl2cbNNHdWNrrdV2V05u4kSAHVX6AkSMKCA/n/CxMsRm3pEqdqCaR9sPNd4q5
rX/340+mf98na11zllYNBTEz+bsB4hE5nzkURCRkhLQOMXAnKlG1dX0+CwIwGYD2UEGCS/YDOXfi
Tk2J55aqKNoo02z/k1etwR6Xx0d9FvAPGoIe0uHrLZ3UhLRtBJxioG88Z40SZDYOkg1Eiw8oFVo7
4ZHiSIcPqENgNRO3jWwyBFX63KbPTfngflG+cjZt/mKxTmRJdrDIFeJ1MWSBzKpG5YhSrT3nFrQY
gBT0ftbApHJJ1GQKxbRROt9GlvrUNcbeZb0P4LDf1GutcpY2BvyLqDNHnnHm0zjXY1FnOZ4wdR+V
7629S5zd7UuF5xEMFypGkNKUtiUZWqIklHWRhvbPzsZe61+0+Pkn40tbUWpksrqYdlExPSg0yJyV
fPKSWsG9tdHhCeH+C5AG54ZiaD3rI2r+KsdvDfnJ6++Z+k8uflurmfGPxK6sxGDfQyEjHBKALGcL
fXIKrV4ZJnAddJEH0sICvCJ03xxHtQAc9NXOAi+7K7J7/r2qAj4GCIfR/KWePuH9lpKVu0BmBZjt
G8z0n0+R9KIsPa/TFaOLRoeDY+upV/5BQoUqTyzbFoVvAfhJnvX083V1WbiCcIDBYg7uGLiVjuQC
JAY3AF4nMENvzT8CobK1Iv2l/fxoRQVystkRl6YluGooJp3tkNNuqnRfe/VdP9WBbu5zL92Wa2Cb
xQkBiopjDBcNBCjnO6q6VZo1mtdEsWU910ocCj5+6b0bKX0+dgvPi7luB8xLsILnYgZBi0oHGjjy
Ol/hO2Utnz//e1kxwdAAzwwe5kxJcj6+OamKqSRxHan1Y0PscBgPnfto8+e2are3q4AHDwTxRrBC
XDBRFtyMu0TX8bAnlbGZzFJHihIlLRNzvBUlnzdbmhXimXjfo+IMWXf5qWTFFtjqxNBFg5Gxt4KJ
ZqOR1zJGwz29Ssq36xNbWENXRZNcHYwK9mXq0B6ATsjtvIuU6hN6/vqdcu/qezKhsurmFxPWDuqA
RpR4loPB4Xy3CHWI2U+QJJJN1rZB7641q18wu+7MmA2uHXS+u4DtNlqc5mR02igGlls4IanXnOlZ
o+S9Ab0a9AAKDc5eyb/yaEZFqRRD1Cb5dgRFmUPFk9rTfT96z8wpP9lGVaGefq3T8NLMwCaDeD3c
U2iGZIIzramSXne7iDli/02x14gwFwwCnspzUT7CJogtSSdVV5NxEu3URyJGu6vubUhQjzZqt7tz
8xsHoUlnbkYkz6IWbdwbHLHD9Kv2fXq/rsiXS4RsCYB1MNNozYKZnKsXYPGeywsvjfqePcDpekCg
bOXavVylcxGS29CVjRs3MMhRqw5Iorp7V3E+eZO3ggbXZ/N7rmWQM4OIdHD4XLL5dZUwRyNr0iiL
m3I/mqipQEM6E60guifHK+9M7S2pmrDRUVtR28ljFbPxPUlp8d3lNd96zB58MWjmrrbNBClhrffL
sjDDrnCTrZeZa3zfl9cXWA5m3AGC8Khglx2ERM8Gc5ySNEppvkvMOnC1XTGNd70r7my41coa3kFb
2gkUfIDoCHoET0g6D11fZZ5oDRqxTNUCU2N+qT/6Ycu9kKp8QO47GXxd8YyQuiirLBPjR12ZAj4C
6zdDm65BCxYck5noAYGCmV0O/EjSVTQ1FZIUk0MjSr+MmeMTsMSzhzK+d4dPpDX8TFM3bf3ds+uV
M3Vpv4ElhTFCXS9CkRcgFjLpw1ShXXtkWahf4eKVFUrrk8Gt0QbFOILLPLx+zhbcwTm0NmN1kAS4
dAd1nfOcFhqNXGb4Y/MwcRYQb98TKzTFa+duTeVT0ojQ0O/BROkX2pvnzc3dQ2begRhRv5FoAF4G
CEPhmaGbvINqDTkKy3IACqe4Z5HDtk2yT9YeoQu6dja+dG9VBR2BC+5Y1KLwqin8pqt8VomVfVww
X2dSJAXizELPlGZgUZJaG169a6ucpCvzMCWnT+SjPXewYdHooiz3Tug7p13RjcVJIJU8u5RwKmQb
nBh4Deb1yKL+J3W33o21uP/u9Mnwkv1t4Mx62YQ1wpuzL/wB7QXWSEJl/Pu/MuZmlnBT5qZ20j4M
lp0ltmKyKB3vB4/7rbXN+0f83zH3Rc7AOhY43dGc3tCZacXxWzjKYD5FpBT3GMJQslErLF1YtctZ
pHuPFphipzxw4Iqpz7GXrLizi6LmK3h+biBWLtlPU++RbDArbBSfWa875sfxnsU+72/OKIHy50SQ
9LLpdACFTA5BpnZ0+afm7roxWlI4NDd3Efydy3/khJUY6r7S2+zj7Hdsu1ZcuLhMwLzCX8X4Fwme
emgBVrRqFikGOAB2ypMBWJoPGOT1WSydTLwtEUTVEEJFvPzcdbFTs+KZictjFKHjISfsl/3fbPgf
ERc5sVIDNtm2aZQUG+x2qR/dNOjjTbbqIl8+X7DjJ5IkP4zGYwz6Y49GnobGSNus347oTrRW7rO4
8SdSJFNQ86Zyi96lERhZhsEv1xJji7PAMwwPFtT/oQ7mfEuY6g6KahMWxVNgIMIl/CK/s8roLzbe
NRCsBSUbwlHS6UDzgxL5Swu7QoVvJ18dcVev1f0vrZRnolYJUc6FftDwjTpjtHgROchOptt+DbC2
tFKn40tzKGoAlSetKaLJ+2KNbZgiKJgIUFl4q8U7xqVfjCJ1RH8Q99LQ4EASxfM8Th03KSOakcZ3
BvNbRtwvaAQYqLz4XHXl3i4VnxlkV3B05apMvzHopnHi242a9wHRm4sVwIEpfUeamcy1wZUW6fGm
drYuvd0eoKAZr2QEndAeWpfGZ0x0VWXleaRn/InH8Q/mtXe5WKv1WtCMmWIAvIAg2oTjPi/3SVxP
zxuV1GjkHunkx7u1lh1fG33+/WT0dKrrScR1HhH9AFoTe3P96KwNL91ghgAUokZYLvKmV29jZ1+u
D79gkhHl+SBDQB4FfP7nXz+kzpSMbUMjQHj74rNifeZfr0tYmsCpBGkCE3eJ3lSzBHOTm5vh9frw
C28yJILAWYbYGIjFZLgimjaYXBgpjaqc+OZo3jvsFQxpir2J+Z0+rL3IlmYD0CpK6ua2Ixcd4OnI
cktMKBKo6Tb2kei9Ppul7UD2D7Twc8L9wlAmmtrnos9wQ+Y8LNyHpjhO+st1GfOpkl7dyDBit9Gr
DJewHNtpGm7WpIQM7rSoc0iCuP+s2BaQ1WuUFJezQcbURIYOPjJKnWTqst6sPbj7MPs6q3d68aXT
tZAkv69P53JHzoXMvs3J+Rvtui3EiBvftkWQGZ/Nci2cszYN6WEUi1hpTAEJWT/44/DseYFd8ptt
4fk0pIvYbpoCrRfhGxn1nvC7qXxQ1yifFueB1Dggw3PrWHnjtTGZmrLCdjjKdpo0f7DA8qa//cV2
nAiRHBaReBzRXggZ6GtKftbxStBoeRJ4P8xHEOX00jpN1LQqVWCdFJ0FdV75bok0YLvmFy0EOrAf
KEf+nxy5oAX+fKerE9y79o12vslCtAYQ7dbdDk7QvKapr69RIy4ktc9FSh6lpfdTausQmRaNT0dw
MVR3ff6oUPSAdHalts2GEsGOm83BuVRpwwwxTGBKgNS+CuMu5CNaafnm7YlOAGSA7vZmUB9A5fIp
rVsnaUsFyzkkaHD0pJEft+vd3CsUj7AZOCjTMCom6E5JqmR4whBfiw/oPfUXAizE2+GvaMBDSbsz
xQM6wNIqjxR+H6OLpFt0u+sS5jU4N8yoCEVvE9wrH2WIkgThjPpkETuLujbMzAxcvI+8vZ9oGnjp
7ZOZY8fuHFqEoynjQPJ8yAqbD0mUaOXGIA/OZK9MZsEsn0mQJuMlE7pHK5BQPtXGhjvb62u1MDyy
OChQmJlRZnrMc6uv0IqOvFdJVDR3ZcBvbJuA6AiSECC1BYccdAq4nPPhC3NKNZVkPKqG92yrtN+v
f/2CETsbfr6iT+6suDU4aTiGB81qjONN7SG0m5Ub5fKeByfp3Osajy4weJnSkUMAu4/dpi9fVDMs
Cx6OBQlRKNTqK9mCy604lyNdj6ZgPFc6yHHql4Hjgvx5fbEWxp+zBHOVJuw9uELOF8uz8wwQO5a+
tD9s+wGojOvDLywTFBW4GxwGULbJsbyOOoPap5YHWJ37zVbHLT0opN4hwfXtuqDLTUfgE09gUK3P
rKTyMySpmDumeRdHjXIoum0ybe21B9XCUoF7CW8qwN9gb+W56KXhCQ7Ix0siNvx7Wd2c2Zypnf4M
L10VZmFWpY7q+BelenW/83alBe2l/UPyCgAr5Ljnxq0y5L6om0Kv9SZ78egXw3gh+ZuXvdhpGN9u
PFBJgxfnDHfE2TCleVhArzuD1eYvXMl9y1Z850auVtgPvMZnjjlcGMiXWNIB700jtTtQ2L08l5ni
i3ENSLGw0WfjS2eCo1hHyXhcvJjTxhz2xbCyFWvjS2ca6P4BqRF8vy72TGzXeDUWjgKQDLh2DBPq
hDzz+ZGutErFTVpmL9R9r5TatyjA5KkZXj9wC5M4lSIHTZtCFHWu8exF8fzyh/3630aXLjiGmvky
t4vspUMPCLFpzLu/GB816ejNgVTvBS1dXw3YXy/NXkCUW9FwnFZWZ3EPTsaXttjQ4pZlFsleHPBW
93gQBOgzfn0KayKkbRaTghQksAQvurn1SJi6Oy1dEbFgvZEO+79VkhE+tM9E6QB0+sJcp/85UtOI
zGpEE5OGxxvUtU7761OaV+XcR0OVIkhFZwK+mTTNONdcYVqKMqFw6sUSwkfYIUzErrR+NRbzC+MN
nWH96/IudRjJZqQugH/D1XGBgGN6nNMYrsJLrbynzeCb7eG/CZg/4MQV6TqSGTqvoGb10a7uqmH7
38afdeRkfMtCU3k0isxe4mk/FXerEMdLHTtfIMnSlgmtps7DAiV5yI2w956ybuWkLOwBbPjsI6DX
3UzAfT6FIrYGY0R1SYQAOcB35Vrh5eL4iL8DVYDSEfib5+M7JCnzJE/sSK+f+N7OVmz55bWK5lx/
hpd9/Ynz2iyYYkVlzZ9cE+2FHXoPXqwQIY2d2691yL48kXiDgaAOFHV458O+n88mq7JOaF08RllI
vnOy7Ytg9G7fEVQizfU8yMHiuSdd4HnKMq+xejVCWbQQG2MNmrawI2fjS6e8qlNHzxSMT4yItwfd
WLFa8xqcWxF098G7ZSbzRDjGnOWfHgo6P8kyu4+K8mioSX0n0vqp8axfqBb8XYn6vjNbcu+Rl+tn
8WJrUJVkO8jx4W+AKeRrl2i9Mk5E7yK1Bceu6Vs18VXna9L//As5wEEiOgM+mYvp1UYnFBcNUKLU
A7FvH6I3KDe5f7wu5eLkYxZo7AAKBBdIFMSAzxcxFp1ToVsRsGLFDuld4oQGv9V4QQSiy+AyhSMH
2It0R6JKsyOaqJqIKe4UpF04ErCkX5/Gha7NMpBmASE+aAkRxz6fBu3dzHYHE6DbeJe3+683j47q
UpDczWCxOdVyPrrbcE6VMQcfKxoybpM1bvKFjz8d3pA+Xun7vskmDD+4j9quoyuma214yceiRWzY
dY/hW2WbbCzz9u3F18/lCmBYwGNA+vos46gjsPUx6h+1ct8nd9fXfkFBz4aXvh7UWHEfOxgeJCWu
+8mkn8B6el3EwgLhaa/DQcB7craI59trKykKKstKjdIm9vP70VtDoi/MAQLQSAGnGQdBBum2pdD5
MBIVNaaxnyiGL/Iq6NGO9fZ5QAp83TmYAwTC+TwsDwEEnGc1yu2Qi9BdK4BZmsbp+PM6nhhc0ase
JwLjN+pznh6KcjulK56hN186Z0YdDiEQAfM+IM14UQdYUuqiqNiYIpZ0052icr7VGz0L46ZP0OO5
bo6kcXem273hbhl+VvpE4UwMc3dJxnQtShW0iTJNEHxuysQhqPJ3me81Db2jJMkC4EmLJ9KQ9Cde
rZ7wQaIwKFt98EBq4Az2vTs5/bYnerFDbE8Exlhm/6CAPXtOi4ELoLin9gmcXo2vKU4SMHewImbo
TXufWzz0nCpsjbGyAlsd3Dx0irHZxo06buiYKEe8lY1tl2lkZ1llFnJ1IMQ3ABPakiRNvuuCDMdY
WP+AREz4FkCJPlX7btrwxgHAWk8CVRPZfvLqifoG2IkeUVOq+G09tTyoFdN5JSXJNiA2JQ81o21Q
k6w58nKcfiam0T+UBHXaLAf7j5tqJABXmbqt45oHwKdWL7lLk6DO0BLJzbV+Cz6Rxm9RVvNDHRxn
m5e2GQmDT4OvJVYcjGNpP9vepP1gritowLOxOsL2qwkgKVZv+UocewdQwVEQcyXfWzMG9c91Zb9U
Rlz6ABQiKgeFv+hQUE+Z2fI+NSPDJH4Rb810E9s/rsu4NAznMmSFH7qqrgG4ibQ09J5IdbPlxPBz
kAlBDrQ9kuupXVSKlKVwjMgWoLoNSmBA/+L7UfEwF5wvUBwpZlkXbYKtS+A4uHrU0ZUZ2BenFTM4
ETD/fmIRehR5JZqwzGiyfmWu4dcUfL0MtT5roaBFQYhdolQbz8ULtFuP7h1VFldmxNyXQeyM+Ms4
vrk6/QulQjtcwGtmM3oBcrD7TB8GvH9RnQhWufqeAoxL6y/Xd+XiKYHXD+oHseto4jXzvJ8vWsUI
68D5ZUSTMND+Bmy94qky0TrwC2W/rotaUmDAKwG8BdYVGXfpbm5KdWjVbtAio/oslEO/uz683LcO
dwy4fzEu4r6w2BcJqUwXqQaiWg2krsL3xt+sGnbIIQWE3XvuT725p9XjAOpapXE2nD+I9gvKVPzK
rjdTEWnF09A+FdUPY9pVZMXpWTIPf74MbUTOF3lq0KEC3SJwIdBDNfkj0JH9iuu8tLhzMSsKdHHd
guz7XERmC5rTodZREb9Xx4fpcH1x5U4PH4sLdwEHzEavPYS9z8dX1U7VcaVB5w01cMDZWegZCDM/
a3SfZU2gj1lYKZ8cd4uOdmE/bDPubrX0VwwmiaT8pyz2er1X1tyxy0mjXYCKjA7Q4wsVQI49uXaD
x9hRpXXgM7de8WEuD/r5+JLJ5Vqf0oZi/LH6PRjOxtTbzZjduW2/ImhtIvLuVbFh8gGCDFxNvR6w
dI1qaHEqWKeZYg6YPXn/yJzfT1CgeDTN8kCr8aXl/G6o2n9qsYZ7WBI1lxrCOjooapFBCR0eX3Ha
lTaYiIYnu012TY0EbuNlga4nX67r5eXJQmOUE1lS2KCMGejGMsgi7ZuB0zwkD3ztjb20OYjYAtJo
zKgn+VXKvGEw4zS2jpWDdldt66s3G3qUvsMTR3UU+lwhJ3Z+tgqCFrcoU7WOxBS+CivP42GDw3N9
qRanMXdpA8cMnFoZmqcoYpwYulwevZoEICW1b6420DCN+RpBpySwzclRKRu9x2KrnTANUJI2vRoy
2nzuFLFyVi5xHJIc6RHm6L0L6KZqHVM3DvIZao72okb10qH6FH0G+i4Y1dJv8jfD/XrzEs61y1Bt
xA5QCSZtlKdRgookWz1WCV5Ovqdtr4+/oM1n40v2hiStsCuB8ZUOvRlCE3TBr9clLJzNMwnzF5z4
SE7KvDRpIWGot5r7LQXg9QddK3ZY0LS5lTKcCgSlcD6lDepju1TdblCPjvOckee1isKlVUILECgb
TiVYTaQQjpKga1Bn9OrRM6oAPY1o7Pp0LZ91kRVAUPhUiBRliQeutGqMOaRTgQfE92wsA8c+aNWW
pvumWtmWyyl9sL/N9fwQemGdUZiUVCqLJ2DCN+lwlxh+la8gfxdFINGBK0Bd6AVJrIKYWjVNgCLt
8Hzr2T7tVuzYpXIhpYHKPxA/OohJyr5kAlIEbjBrAi7UDrR6y5QnSz8W4kayVPgi53Lm7zhR4hr6
NTFmT5EGXqqf6Dt9/Yxcqi8IyhBe+2ijA3y4pL5pSY00VWqwglQBqGVRCPbfxtfPP78SbovQReNE
DDTcFtixMnPNRC7sBPw05JPBRv8BDTwXIVqiE9DRx5HQpuS9YXF8zF3nPQMBwWveE7CtG6UO4hOg
OP28U6btXN7se1R/iElx1+tq0FfKr9pSXvTR/Xx9+peKeHay5Guirp1eU0sBE5RWz05hv4Pi996t
yea6mNkhPY/dnIuRdnGsgZMdRhzgqX8wwEbbRGr6SfcI0IVroa5FUUDCoRAdCCxDptaddEVLjJap
R5v9HvPXSc/DQfS7NEGXnWwlJnW5s5gWqMbnwg7Uccu3OEoVG5AwFuoRzPphob7HswsO72qtMfWy
HHjWwFSgQtOTjKyTgyVMtVv1mCU7zUmDkm6I+WLQn9d3aVEZZgf+f2IkMzuao97pbaMeu4QEuZI2
fmEp/qAl77fLmaF46E8994C4SM/oJrWTKtWOjrtP9JBPvvcXan0qYZ7piVGyUOWsIZanHVsHGNxi
38QAXq7M4tIyfbSY+L9ZSIavKLypyCfIYKbvjGG+Rv6ytBuwd3OCBNHOixd6MiKiqsWZdpzMdzN7
hMfu9Sv6uzgFkFjOTagQZ5LzL3kylF5PCu3Is97v9y4ie9d3ek2ApFF6oTIrbxvtOFiv3bZtVuiw
Livc58qZPxP4+P1kn83Mriu9q7DPTfFQIX/cdrhODWd4c6p+b7uoF56KXSza17xzQqqQEK7/RgWh
DLfZhpmo+mKFFxAqQmIgRNukYcb4CqR6cREQDpiJUrDGcv55HKa0trinHXuycZMQdRR/sch/xpdt
eFJM1RgzWzum2o6md9WaRV38fmBkUP6B0PtFjgtZiSzpYx3fb39x289frn/9km0zXdyP+A8Olxwr
sScvG+si0WcH8m4SXjDau24gm2How+uSlrxIlJt/MDWhvl4OeeldYxkJuhoezZHeOV6+0QrrbjTd
YNCUzh8FiqVdc2VvFmd3IlO6+KzcbdKRQSYSZL7i3U3Fg25UvlP/uj63RWNxIkdyY2hs52NWTepx
LL6Cr8Ky/kmSv4hagITsz/pJD65ea1ooGmQg+vSpG8ZPnYakGEfOJV7DT38kpGSH4VTWrJMnBztn
nROP/ageVZGGhfVcsken2qS2F7oj30wl9xMQTRb1Wym+chVvgJfr67m0bxaKa5D+Rmoa3HTn8lsV
zZrB0IP1tOCTPXvMV100Etpdl7KkkXNjFKQxAVawZftroukOslKY5UA+Mfpct5+U/nNDPoMcZqM2
K8+aS35rGMtTaZIxppURo2kZpKHC895C84UUZDPCrAL4MBtN5XeV1e/LlIduXQeqO/0jRBa2VbJX
DS3s8ulbUrtBW1Ur5vGyLuP8u2QjPvKkJca81w4r0TDilxHfMQdRvs5X0SqHeb6q0U28VpO9uMN/
1l72E4mrp2lc4WTq5hhyYn61ByXkabNJqLvyAlgTJR3OFoBYO2M4OO24LYYDH8Ky2htrZa2Ll+HJ
/soEpkMxTpXh4ikeK+wT1cQ2RqsOnpePWh37Y4Lq4wRVaOkYWUW2bbPi0Aj7fqzAdkHzLU3qfY1S
CEpYaKArAaWiDqp8jTB+KV6ExrIz/h/qDvj8vFYnB3tIuddQb1b57L4s946tbDXzrkMfsBoV8Xn8
SCr4ngW6hSAFev20Ld1jp6Lnl8OJaLSsTW2ov3qsmw27p2vtMBYPs46n9hyVB2pGMvU28rUKngMw
WdlvD056nnd+SpHRb/8xxDsha9iQBXnA+OJKmotagE2QVpKx3msUjyIoEm9YuVV/c7Ebja2lfU7W
QIazZZCsMR5TM1+jAVI5cJedrxzJmOrZJMfK2ePv2p18Cv6Zwk0jN1ZRqdXnIaCaW6GM2+s7tnCr
QS6mBwuBPK7cvAIVNKSOc6Ie+2Rn09AigcE210UsKMWZCOlsInDaW52JqSlDEWjVK5B1t6vdmQTp
2kzVvnZYjn1ywCAEBhhwKPX/UYR0W2aFMgz6CBExe2ma+/RmlKyGxh4AT0KrcYAcmQ5WT5Iky2mG
NzXVw37aABMTXt+GpZ0GqxsAoHMhOWDl5xrW9hbpmGdMx6Iy/2FDFgId+KtYRegtitHwXEeWAvlJ
OWZMa0LbnDnTUfHuPXtXKak/oejv+lwWzD0Y3f4IkXZDKWCFkRSdjq6DxuVl68epL7RHlq6o7tpk
pDXLiqGgHjMxGXNDmsDLUcO4ImIhmIJEi4qcNxDSc977fFsEEjBla3rTMdHuRnEPl6v/Oqw1LFmc
B+CayFPMgA25AInUrU2cXp2Oo7ar611d7ADtub4lS/4kqLFR8+0AyghGWGmtqGo0uI7G8Uh1fR+r
iZ+y7hk98ODTOZu+BN5c03d50/1ujebBoWbQ13nQGmtbtmBt8BnAKSAuBSZqmb9Z9XrFNStjPNoB
zVhgTuXtrsaZAEn3iGb2gBw749EEBjnbcPN7k6l+Xt9aqQT1RnsElJagYHNug3uuF3GT8B6ZOPDu
g3/R99iKNVjyEsDUjTcnKDrAritXByOR3IIAUBnhyvSgvaX7ysiD0nlghrJFqas/ak92nPm1dVCd
H9dVZeH0wgyBfQ3QoYVGlV2sMwQtVOPY2NvW/eFwgvD/1lhJ4S8cLGTnkF8ESQBSpjLZWA/k4lQx
zTjS7DFv67AeU5DD/C5KL0DW9C9mNFOa2cDAIsoj+f06OJCNsTPMozs8T/G73T1nGtBhdA0is7Ry
QHkC9wNUyUKcoNZNkmUCcmizMa37pvSNzkcxx4qOLx2iEzkyKLYZ9czpUUB1HNwnJ638jh2vL9ia
AMmTQ7IJ+CgDAlR2jwrbbA3Cf0kOhuNjgyBiRg2jT6W8++lAQLZXqmiUrmcquo11tc+1LvWR8c4f
jQRxonhqql1ll+96M2g+no48aIAl8D3SryWKFswvjjE6WIK9BVERU3Lucis2SqIM1rFsHys07ige
tXblibcsAnfunLRHabdklbq2TYA64NbRbvh7ZiaPrleCnNja/MW+AUv7/8VIVmlgCZlaFWJSE1y3
7hCKv4hnYq3+SJiPwMkTIk/dNrXt0jpm9LPYCP3l+gQWXHrQIc68bUhsXz6OUm0iacE182i3oRU/
mCmclC1lD64arMJpFvfkRJb0GhobgasCl9Sx6HQ/0wOXA+e6FjJaPEknQiTd6rp6pM2HkDb4pd6O
zsYxQqUHmsOBGvrCcbApktt9SmBwsNdGqTzqznh3fUcWbdqJCGkCzqCrhVKlOKmkdB9QW9sEtgIa
6qZQuM/NQmxvl+cg5G8D4ozbTzXOFQx4rcbu1ALyWjN0m9w3TPTkLLqwuR37jwXT0FJtTtyjaYVk
5JyRC8Xj3DwqFTpL7/fX57G08bjacBPg7QN2cOkoMsPO8lxLYEIzX3nP1+hDlpT3dHjpHBZlZ4/p
vC29ubFY0NaPrrkCE1x488JZ/DMD6Xy4SR6jeRtmkBQ74OXLAhmCfaFsUJhd+sJeeTOsTUjSM/T0
yBNwBQFzxl1EwJ8GTQOwb3d9U+ZBpGc8QGCq4czpypnR6Vy5QBFmtoVBzWPKXnqF+TlKgxPru258
5e6BwQxcF7d0dmboCarI4Hkgb3kuDvX+tQdCNRPIEx0Q/K92r4TpQH2xBg+ZB7qc1x9B0uLF4HbP
Kh2CRtTi3TdUPHcErHGMZF9zRDNCtzLWfJ1F/QYFAFhEtfmPdE5Lrxk4E8w8CnFwySbtVny25fFN
vFER/ECRl3Q6SyZmEqvJPFpkxzPfGzbX92ZJ30BLCAuABrQo85p/P7nIkDyv3Ixz/WgM267YIiXB
shWMy9L2n4qQzmhGhiFDCZB+JGjhMIVCvy8J6iJWlGxpocD4oIHTwMU+y3jAbkpAXa3r+pG1Ve2n
mjEFXlutgQIlKTMZNZ4DqB8Di97cwV0/Xy7hTA5rFU4PbAqS/kjpynNgbXxJnXTRcNslFT3gIkNi
6sYA9P8+H8E78PcsvDbQ694puwJ4Z2/6qVtjINAdqrZfi0m9Ta3+FeQhZwIIJTZFZjT0GiPhWEl6
cJDuykUJYl0tsIYhvK69kmp9iAFPNvYV8NXLlwbvxBCzfEgPjeP6rfoj1+3NZIVds2bCNOmc/CsJ
l9gMBUNNp1zSaVCckUR46aEm/Y7EYPBrGhCeKjT3Y01MflnRgJE+LAjKglAp5I14LTqfWIyy9crc
OeTt+syXFAUvOKDS4KtfBpmTBKRCBV74h3HYf2uH/X8bXVJzo6jqvo8FPQC/O4arGYqlxTz9eEnL
zVHBFcdGejDItmhAmPNstN+uz2BJM2Z+KhgwkEghmHR+UCd3zIehitMDAmM+/+w8dHkg6rWQrnSR
fmgFojczuSYoni8cT4ZmUi2QJfQQJ8zvrKfWQZ5qP5QR9zx/Qvv065Na3PQTcdL9Vtu1GBkl9KCl
X2zqa2sUPZKr8+90UH2P9ygIQy6cNY/YNktjNzlMqvFsILMbkngcQXo63HO4oV7HD0ncfev6NX2T
Lu5/Bc+syzOsAKkM6RYCNS7I14CYOsD8bvMBXO+lvhW6s9f19qUe1ihm18RJNxKgYAKtHSAObrbP
B7FlthLahh5Y+fiM4sK/sFLglcANDqJJsOvP23pyx7KepzEo58hh0Om3ymCPomfbCqfK6tZapS+d
LJRP42E6lyZdsI0DIAm+nb4h6Pkc9tVuorvuRrLJj706ESGjJ1SO4FLr1OTAi29a+bVJfgjv5+16
7qIkCZAwDahV2di2wApZaCedHsbqgTVvxPt6ffylVfp4LYKf84OY7XxDREryxLVSdigqy9dN8WBq
EXeL4LqUpdMKdxcsfJAF+jTJiELLuE1dxg5W/L1I3sS4+2/jS1a04AqFvubsgFbUzeSz+ja/7WOj
T79fUtvMVY3YsDB+473QOFTJb1X9YbOVkNDaKklH3yuFi7R/wQ5D8zw+Wu3KJJYs9OkkpKOedIzm
Rj5Pon0ckOWp6K+sHP2ke6DFF66scUsuXTun4mbLc3LUFXDlOToySwfRBQMyfHFkjbvK3V7f+TUp
0j2AnPo4swpBswDUo803Yrr+VO4c9vW6nLW9kS5R2+nQ8aj5f6Rd147kuJL9IgHy5lVKW1lGVdWu
5kVoKy9SEkWZr9+jvnenM5ncJKoXA/TDFKBIumAw4sQ5GI1Pf3VA3I+B4pb+nfA7e7GJe0x0Jo3e
0s4mVQlG5+DA+KkMTlpy1JKPJP9R6FPEmxfWfbeC42DsLEO746pDpJhKEVYOEO3CKpRg4oRGYMtP
swP44ox3tsT9Z5j+mnMHpBY1BaHJMqs8UxtNUsaWs7efahWFlew+A4Li388Lj8S6D4B+9PD5mnwt
nF35syu3ibHPM8VyXe8HPEF1wFDRFQUqBJETNpuDquaLgdcPipnIQeuq+vX1aqBsgBQeWJmhYQ3a
ssvjA38zeZnPqjg3aTjmX3q27fS7qVL1KlxfAGuzAtSjHdPDMMTokMzFos3eUsWUvvH5pbPuzHcW
M7HkwLaAzsE18SRFG5ngPW2PslHvODgQIJ9DKA3fKZZ6ZUBwnKM9NxZpYIDULIRsIgN8+r3HHzl6
UKWgAW5FgourURg+Z0tW1/Fpph+78cPtr0vWAMSiaMAFqwZeiSKHYpHmY9BqGta6Ao+A1oRgOAFE
u1IM4voCwIYCew3yw8DoA7RwuaWAL3eXEvRrMS+f62Rb5+S5yp8nBOp1f/delq91US6sCZ5Za9wO
kiuwVh6cx/ydwKXfXwcHAPgmcToAkRXGMplBPbVpTmOt8MPpxWejYrIkBxwdNn8MCD+f8NEbXQYD
frHpu800bG+vueR8X3xfuFAaDdQgC8X3G/plcu5GlNanu8J5fb8VVB7X1nlQIyHgvlzyvJhYG5Ci
jRG30AO3jl16KOnhthHZVAHbBWeIf1bKuEsjtDMSI8g9Gjvf2+CTbX68/XnJ6cDP//N5YSWGMUc3
juHSGIj8CL0x9bDxIR3yF0Z+U++C4gv9C8K15HnaklO7oLE33HVZEIKkLsxnRYAnHQkU+lANBnfO
FdU+8dC2lRGTxF43g+Qyr/ibnRfDR3ts30lX9vt8QBgZDBBrRhbtK5drUtPWcYocXGWkPMWmpkjF
ygZy/vV1c5/FdrW7VK5T4uvMuesArbJ0GnajAlAhOyE++IXAuAzGElS1Lo2URpWRmmJJSDqF1D3O
c0zyl2FRLIpk96KlBHME7wuWbZHO0dHmxPPqnsS2/kybWIXbUH1eCEg0XLxaX+HzCc4HjVVuSrIS
NtJ9doC0solXorDObodOx3aySMy1+qFuU6QWja7bgGyGHd99QlZnCxiDjzrcFe7J0YvasYqFxNhz
YZlbIcgHohGC2LfNrKt6GQYbF2bW+TzbWgmiUA5GIxKX9FPbTRHY/UPTeUr0k6bFlsaicf5+26J0
CtGrBrwmAjrwy1xabPsGtC+LjaWf6hAkIzN50mqFH5bugjMb1qUNxuHD6tVG3v1IrWXD/J+3ByE5
LGs2DIAW5PxXnbNLA77mNmU1Lmls0nv00GpgigfFwUEf31nuXx3LhSHh6Ht14Wuow6SxHeUlCxsI
aN4eiWQ5ULgAwypY/CAILAIruVdRqJXM2pNvvunejllH2/9224RksoDcRGs2UsZwL6JznF0+4WnK
tSczeLWLOTTdb8xrAXvc3rYjWfULO8JcVa0R1EMPO7YLHa3qraUKA9evHUTUkDNGzIgYG7WMy1Vv
0nzuxyFN48BscVL8iKZm2PdGZDYAGoGt6vZ4pPN2Zk7wyKi/J2VDE+2pLD93zkOQbHvoQak4lMXm
h3WLrUkiFBhQ7AMiTHCZjPS23ppZGjOIj44d+MFqAOIHhPUfJ+8LqL6gFPghAcHY7dFJV2vlpsGl
g2BcrF+WRVogvUvTeHCj+m16Z3n0v6P683nBsS3mUActhCgRffdRbmYhrRQeel1twXVi3v5YEHwA
NBzLIOi6NO4h2rRxyV7LP+tZONBtotgI0jMKamDcmWtNQSzFIoopiyq3taeq1l8MLciO/jT2R6OZ
G8WYpItyZklwzpZHtKnqYMnvdlYZVVQRyUi/D0cD4TOwHUMV/PIEWYDzDs5YpHH3XZ/2aPS5vadk
E4UnIxLQPnLe0BS4/Pw8diSzyyKPp5S/MUa2pRWcsPPfH8PgSv5jRvADrB5ttnCYaTXzDTRvr/Pw
N6cDOGEQh4JvEIU2wUTiOX03NCyPU3Kau8O0vz1RMk+2Ntw6CI6R7BCDvX6wCkIsJ4sbrwhtzdx0
BfSGCerj+dGwFLexdFX+GBNZ2m2d0KAhXhbrS7nNUudzBRghH+2ft8ck21vQOjEDYKDQLCB653Ts
DVJ5MMPZ3c9C/4uTgdZQPOyA4fYgK3C5tfyUWr0x2Vk8u5ueP2gqCmrZJJ1/X7i8zIk1KwtCFtvs
JfC6fe67UT7lCqersiIckCZ1/BY4+Cx2yIedln12VTScso0F6nQ06KDuBICpcGfles55T3A0PJPu
gWA/OUn9wvTpWATaNtMKVZJFtugAKwINDQoEVJ6EZRmbgFpegnOCKCp8BOhGMWGy8UCrHl8GEs67
KgjptV7ZedvDo7A7lz/4xsaywyTY5D9ub17ZwsAprvH+eqmIHQjOAMrIwWxhx6+L0B2yg6nRBx/I
stt2pPMFLlx0Oaw5Cn39+1m8D+kkq5tazBe9L7kf5oMKRiY3AFQxmH7guq4gVwHIfKkx5TGop7e+
u+XoZLg9BFlYhATFStywPiLEDoYl99Fd4E/wXZ22KcYkHOxntGtvFmW7ntwSYj0P2RxgboTIKEXD
Ru+zGfGeEVngQuRhWVAg7/5qQH/MCJfuYldl6nswk46oO+hB2DpGSPp+70+fbk/devrEkAW9U6jR
op/tGvNPwQ5gTgtbA9iQWQdn3NnGfVXE7oAXf5R0ittebKL4HYSd2xNuMZKQmVUt7M0IlBsAVaxu
5z6BgzPfVeHQb3JtichfZBhQ6vgzSMEF6aCDKjKvT2MLlLpo41K1osmOKojsoKOMRA9yroLLMagG
PggyYhKDh5zPkI07ZX6r8DsqI8J1wHXoHVZQUouX9gP3uogkR29WPf5lZ3Wl9sBLBrpIiAQunYEV
mNNYenhcEveN8ZfZPtzebtJBBKsaNHIMFnLgl98foHVNAo1l8WDlT8M0Hwf0HnNKf942IzYz/N5m
qAkjFwr4CLq4hMnSZrP1GQUwYKBaH6YsuUvbZGdpZbw4E/iA12qeHRH0LTjoYhgSSHFVxfb2j5DN
5flvEG5W18ydgjhtFmvBztdPM1cVeGU30bkB4SxltpMHnYVB8vFUkDfNbnbQdNuUOgK494MN19QT
MJ84R6uIqOD4hol6dEw8hOnssJRH73h7rmT7An174GQ3fWw/Mfpcb1sfua00boz6eZzcB80cn/tq
UFTgpUuClwBEN3RkuURgZrsgLDcAOozZBK7rstC8X2bn5KqXpsypok8LbzOkNq7z8Y6RgqJPRyzd
geYsJwYkm49BlYEeIgszZ9w45HVwVHGW7Go6NyrsBo2ZNTOZkcW+N2wYdN+a7K3NkijTVXtBtljI
dK0DhJswRe6Yvk6alIDJKB598pBpKJkFJI/yYPh+e1PIVuvMjsghA4XZZbD4kOEWtKG5Ax1ZFQuO
9DoCbztaidH7iMUSzqhjaFNi9ksWT7p7ogt9TWr/qRm0UOdpPHrdh6RvgRV147IcNhAgVLgI6Uwi
843gBYcKoL1Ld6j7fE7A6reuWfaI2mPMk3SfgGn7L+6OwFu1GaHOgk0puMMcrOfAwI5ZbNEZZa5f
E/vpUVViUjIY7GqIwADzhZK5eHeQIuW22VV5bJja0+hox6Uf91o5KVyFZJ/DDEQz0C0N6iIxnEz9
YagtE3OWT+iAoFOU45CBrz4dftzeftLxQC7ZAJQe/f4iwoDTbMwJg3KA2RXHlFt7ZjiR2buKKotk
lyPoBgbgP5wujrAHasOmrLeyPNZAPJbtVaV56Sj+fF6UGjGzqWBow0d4j+YKb2ah733n5jvlktf7
9nwQIilCA3xrmpc5wM8OmOGTAOSxFbC0qhhIlpl0V6FXAK1BahGIdrSOD3RC1jUuhs+BVu1ankSV
TTeFs4QcnSNG+WqYbWjnz7f3guSqvbArxC0pCUbHYVgkp29DCBdsBvdjQo7NsoATRHV9yHYEyM+w
4yzs9KsX5swhotbyUXtCueefqm6iPh8/vn88ALhCwAr/Aicg+L2BuSMasBbtyWBfuqEDsc/THHwD
rnyjVQqpUMl5RUMHVgxZGNB1iee19ToCbHibxkWKKN8/OUayXcDEC6ZRxatJstVXJ7p2FIOWwxLF
T+3URi6eIJVRzyBTWYzDADBN0Ko6On/noYU304Ud4aZtXDZQklpAnc7aQ6I5UdvVu0nv93n7stB6
bxlVZCdDxLNlh7LTofdpNBFVG4AkyLj4FYLfYEWbNMOAX5GCD9pmBFJ+qJhPp3L5HCRjWOrg1lle
bm+bdWQ3Ri5ix9A2WQNyhcDGc3tkCh5Tv4imgT0MnbmHfGTsqoSqJUfBQ5SB5hYQXoGPShgkyCRa
1lA/w51ibUrab3rVA1hhQRzS0BYWt1iAYCZ/AIg5dNnPv5gzKAoDpgZSbbx8Lu/4ubToiCxPGhvN
U9VCTWqbGpug/ADtgfeyVqxuGMWAP7bWwZ7lcugY6EUBcbE4mbepdfKqV3tSZLolnhAmkE4FYQWC
CbE2NJkoPWSBg2foeDKKXVU+6PRgP3mqIpR0Xc7sCNOmDWjUTNYypxU8LzSi9bfby6IahzBVVW4R
cJXj+12+9cxD50Z9E/GfgXb8CzvrsqzQslVK8HJJoHSqDQRKf3HjeunBn5NPdLI/5txm4Tgz+1ho
qeoRLxsanjigR8EVicUSTI5641NvQgAbOE366M9Busngs05VPrVRwZdgF4wl+XV7nDLni/tkJfrQ
wekvntSut82+zfCCC7SnjnbfUFr8lqSKu0Rq5LcAIEBCeHysfz/b373RowQKZd1Y778xdFMW08cp
/YvrdyV3XvvSkPzCtXVpxAEdtdvPeN4kRR9ODg1V7yfp+uBBC8gh+LyvgpjG93oNAMMsJqE3nfLg
ZLeotHx+f1yJLAvAhgYwesirCK4TChyBRYoGbwv9rejusvb9DUdIBvwxIFJewNnY46LXSD+4P3Jv
m9YgwtoETbjKfjib27tL5g1Q+1pb+DAi8KterslQVn0wsBQvau0O7c6+4pDK9pWNqAE1bzQcXxW/
GKnRitj62lPrQiJipuiHyTx6P4yJqm1KFg2dWRIrX2TJLJYSVPDXlr2lf+Y1i2xtDivn3d2b4BFE
xh1QUzwvr25ONuvgIZhxFfgpKaFFMPunbDEaRVwsCwjOrIi3Z+1UwVCveRvPr95Miz+SwTmYtvOa
lv4BsWcUlD9u7wTZUq1sb2sSCvxfIltWa6KldnZtWGT7OmNhakaWrZg72SKhiw6ZQ1ARQKtTcDPu
QkoAvYB/MIclNPTH2kA85UFrTEVlJTO0du7aqyAGtFMFV8O1CqJjBIYSh94lJE3CzNb2E9M3KVn+
ojCGa3tNdaxC9Oi2vzxDaeByMKahbZQYZpRiQEZ0e2kkh/TCwDraM+8coH0B+qx+Ho+OHqXThvC/
cAOwsMpdAc6uO6LLWWiaaCS10fkKGT1Nb0LF5pKsB2ACq64oOr5WqqfLEaTOwpjPVxx7NlchmJcj
YnqRl/KfXf/19mTJnrIAVa4vI2znlQXs0la9FOWQuKgjgnbp3u/IT6cdosyxt2h2PIAoN+ZdcRdQ
e8sIVz3X128Lcfy5bdELudWU2ymB7QXlFmu6r4HzG/UT08Zt47xBCjeyRoWnkG0O3HkojoDjYc3A
Xg63QvogSCukXts8Dcm8n/RCsf0kngG8k6sUGvi/kB4SDlPfjMEUJB069TwH8sNpaI/ORs30JDWD
Zg0gVjxEO2IOGTXBKdfLBWkuy70zBiPy/eSQ2YEizpbNF6oXyLiDmg1oT2G+cEe5RHONPLa8Q59u
iIphSeK5cdcBA/078XT1LKlbTnvsShREyjpy2n3CD2YdcdcHFSQNa8dTrI4k6PGRFMT7HO85NEIL
+G6rbnu9b6wSz1USzUWJijaJGvMAJexDp9Lfkx4u9IqsHekoy11x2hGWdG0RtGWskzTUKI2yKggz
bsAtjaGZg9J3eGLBz9pRPY9+M6qKRwul4TXZARabK71lJCW9rDfRQwismXcC6KmCMl9nn1gF8Xik
e+qNCzoVlKMIiRLkF/cQpC1D7ozzne/W/sZwm/sk74ouZJlXvNDZ7NHs7Abblvg/MzDk3A2jPW0p
4ldFwCjb2CvUe8WXwsuKEXxj+oMD7eASt175gdgzsEw2rgmiAjLJ8idoEPvXkBg0uCWhMyuxOK0L
TVOi58e+ze89vCTJU0/5ARnR+25sNhNxN0ZKdppTHXsz3d12wLIDBhQVkuKrggv61S4dktu0Kafg
uAFrAduPmXbI/qIACKKhPxaEpKE30WEZPFioIDalnwZ7f3sEsgVDBIRwcuWpR9//5QisrrUqHLc6
Bg/2XVd98EEHkZrfbxuRThOeDxASgS4Q6DAvjVDDLGvLT+rY4WbYaptKhXOROSII6P5rQLhz89YG
C1sJA0ChQG922EKTZYxwWn6hbnM3dnoNOUSIJNwelqxCjOwCmiCRK3RQpBP80QQMcusXQRUnEIC0
CogQujYIOH86+aoHelck24A/uW6189ofOaA+t83Llu7curD5hoo3jpN4aDij90kXbGsr3fkqsQ7p
QfPRVYh+f5TCr+5c4B59oyrSGjmUPrSH5uCl9JhkLXhCKvM4Ii9QrpVv279bTP65mc0T1HEfyJD+
vD1aWVgFdlk8QtbGULjGyz3ELC0b6rLBRm3RJGwHHd1qKaOgzveGMEstojjaktkNdFTVEMqh0HsV
VmtNbbE+IA3KvE0E7F6Uey8G//DuQa1FDx8y7pBQuqLfCfSmnuYJF2hfAHAEnF7IXGPrDIhMXe39
desLW0Jos5STUyeJX8ZGvbODsDQVl7PkDGIYYNlYc6zuNexjQKOdM6FVsLBecsPZJvSeVb/a6mGo
//E8VaAmSoWuacpzc2IskEBPtksTmPPNZ0M7de3RYD6u6AdHH8JyesjnXWB/pT4EMCBDmb7M07Rp
jG/T+JUnvxp3pwW/bq+lxMld/CBhg1qDtXC0+lbxxHfLs8EV6QXF9P72RWcPI9ta/KrTygqUIloE
4mLmv+jtMycvafKp0v+5PRYJPdDl7AqbxWuMnrtBDms5+siXLx0UL+d/dO0n9U99wqBVd1qFsxNm
QrPpqWJHlGdCEJXd/hmyM3i2pUR6zdZA+IKrvYq1/nWgIeTBFxV1hsStYNXWlBBo+9H1uE772bTO
nkuXpceqlc6wdRZt50CboQzMJ6D3Dn8zmj+mhMfaEJTI79cwpVenuuijOT8yFU2QJEJeefrXywgi
VFDQvRwOIGQ0bxx4awox9sz9Jxj9zXxfRX36dnswst2OOBwftNFwB9z6paFy8nCh+bj6qmJHQ0PF
fCdblvPPC2FPZjPWmRbG0RaHvNro/kNvA3Tw/uAH1Gp45wFRjK4rsYKJTREwi5llTLONXh3H7tCq
+O5kW/jchLC/qqBfKCEwQXJ7U6UPIMYN0YIe/sVqoHMACHJ0REHh9XI19Nad7dHw8GAIc+8+VTHe
SRcbpwM3Lx5DSP1cfl7ziwFtqDOCbTqE0yPobBS/XzpLeDMA+4hX5FUDpD30hdPqI54Nab0pUz2q
+L3tKryJLFxDjAgIGp7dqASKKTndMPncpJglSv37wciPRAf22lki2nmo/EM5uNX2dg9BkaJtXju3
icwgUbBvyjY26AH8NUOMJLQtONbWHgkdx7qKs2bQd2OXONsgt+pDWZfznrm8eb29M6T2EHUDiInn
Cag6LpeO20Fjd7Sq4xwzOiMzs+fZFxSqblv5LegjvFhXoMG/ZtafceZG1zYNK5hArVCM3v1YuyFo
Rh+rMts2tnda6Vx0yK80SA9l3nJnUfPIm2DLbf7VYcUbM6vHIadbarkPbqtSgpThs9C5g25tNKJ5
xlW2d02RmfqcVDGyvt/dFtLKCSp34ZCT/C4twfnBS7sMW33O941R3LsgqKbpzBW7T7oQZ79iPWNn
M2ToyWLSAr+imtPQ+7RAPHgBrLS3PyqWYvW8V0vhY3uvjbBYdeGwZrieqdU6VWzNxYOmNXu9MvZW
hku7aOi+GrNHd7JfOm9+KuvmozurAhX5QP+1LyLuqmwGd0sK+8H0ak0vqRXqXWSqOg5kHgOFNdxy
3nqWRNedk7ptmV02GGUbWeyxQT+znu9uz6XKiOC8ezttK73Km5g73xp20Pj3xVRE5bILe+XkR50Y
sJarOmvbz4GXpm4dmyi36+39rAWR7k4HrbprO1cxHulROLcm3BNgUoMsVuPVsZf9g9IO2qWyCEny
kFvoNi+yKO1A2F7f2fYDmmsVPmKdLHFfntsWPB9tbarXJmwXA6TH7FcegDXVyUMXh68vPqI2p7hU
ZAk8AGf/zK1w5DzkAPSs8+s4McrdBNZ+qr8aU7Mdhmd/bRFvt4a9hOOQKaZZtm0cFyLFOICQeBAB
obwjqVctDDkbNHX41t1cfTUGFVRXtnGQ8MeeQeZmZey49Ccj9Xo6p/C47dK9Lk5wqhvjjkFMNUwn
75gnKiyFdO+cG1xHfebAemgrkBFaUPHQ7SBOAMLYxdr0/j4vQYYacvO5cg9MhQeVRR7rVb2WO9EP
LxagLXcZRvAIAGytReWemNvbB1z6eWAN1usJ8g4iIj0AZX9vumgrImADq+lD2/9FzL+CGn+nppDs
F1apclnAlhyYRu68cHLU+pfknXznvx/Cv70gCB0NJEhWf3y2LoywqfCtEhDT5lTzz16uaLeRnVsE
KutdguZXV0SCJFNukoxjCA3IxIjvbOigPSNBg26HJbY6vq2X+uX2svxu4RB9xblNwU8VFVjn2hyw
2SZlu6opI7Dw7FOib4Ye6qag4E2R5R7qaoMOpx1pMyjC5RukhJEIxlvHb+K2WqIcf/MZgQxJdg8K
kmPj0A1GE2Us+1HY5TY3hxMDTZpWtxt/YEfSB9Bw9o6t7W71etncHpPMKWAPo3SFlzX6YoRlAkp7
Ad/u2lLIjwPZggO9/os2a6gs4FJca2RwDMLNjwi2cPycort32CDDo7mK0yJ1AWcGxNKpic6rlAOi
G0M9J3Ss4wwCWodVO1d7rrxt3z8z7XsHcjNoLCpmT7oJ/wxNzP5Z5tyiiQAI5EHbsqUNO+9DOsW0
jxPCokrFOipzC+fjFLYfCPJdMzWBQq8Zf2XZvOFlqXrySFMs50aE+9CdVpWrGsXMxC0PTe+GvHPC
0gXXd24fXXDqtc3yBfCHj7bZ7oraf64cdBo5VgT15J01up9u70/VmNe/n7kRXqJe5K+1VS8HayVD
XWlR3MfSE3C2huvfzyyQKeHoxsChNvoxnJPDwl4sFbhbtU+EU+YyLTe9AStXEB4l9ocZRHVpdZxL
vivJdyNQxDSqSVsv6bMh9SVzqJfgQGjDyapTvBsViThZKRBnGq9u8MH8rnpfWkgL0PouAZYlNdEp
2n1Jig9IJujJ42Q8N/zRd160pQ/b8iOnn+uqDSuytfsksi0WVnxPqi8G+camXaMUN11n8spFn/0w
wdnks1en7YwfVrqPnBQbH5D5tIv1+Wj20B21AGon8WB+W+gPvfnK212W/Cr6Y8Pfbu/b/+Mc/e8M
gdDxcobQ+d8YeQWvVy1G1Gru4wR4Hwjzm52DuAS6OWEPrp7U7jbaxPYL6yMbPxe80wcjgVys1v+4
/YOkE+ODuB/gPFT3xZcJn/uloDMaift5CC12RKvBYdSSTe8oUgnS83RmaD0LZ5tvGQd7MSY05Njm
fNegLt033WmYmcLry44UaA/QQQ4SMnAgCMd2KrQkyyrc/7PjROis690xok4autDZGvN0XyUqWkBD
NoXnJoVTvMxZ2i0QbY2rnkf5sAv8fybkoVnwXOZ6NOno0ygziCB9mfIduoUiU5u27vjYE4TbgaVw
W9JnxKr1Ampl4KyuUBRGAJ1wuvYkNcvnme6noAjr8TDQJ4fnIadfbfZlKhXoMZljObcpzIBrZpXB
V8fiBPmBhtmSHW7vUumqng1K8FwN6RNjKTEoZ6RbtHtFDX0LXC1cerYx7Nch3d+2J3uuIIQEuTyU
p9H1J7gL1g/F5M3YRR3N97ydNmPioEAzPrhr20hpKoYnn79/zYmRimXyYrBN7CBwjVFgy7liOLKz
B+FQH+cbaCHwg1yevaYE47+nw+mYwPc6fO+gCzhvdrfnTH4OzqwIIQL2sj0MwDXElKP6Mb/Y7qmp
yz0YaKbuteEvdvGUmPeFBSE1+oGugpz9y8R2dX28/UOkm+Xsd6yzfeZpwIVhagnD7+DLff0pKCLe
h7q17fx711ONWTWzgrvpB90ciwK2suyrVj1z5wf8Z55/KWcaBsWn1onZDM3cf/x2zyFDujbe2ipm
RGmg6wG/B4A42HSRXroc8MKaRSMgR4qt5llnH/W5jwp2KAonBJVwFED3FEohoes+F6pzKau341G/
NjoBUGKh/nxp2l/okoPIDg1I1dhumW34L4zP/xQOhWZWYP503bba6pmR7ByXFQBKF7/y2exeh7z5
Nha9KokiXXrsclQV0KoLrMPlz/HGCbSKa9NaZ3fbNtXjLPc3Gl5heVfuqq7cDFz1+pOQaBuYgj82
hcMFL9wF1EODHuCbjwA6bXlpbqum2/r6vNMY39h18dTX/depSA46yTdwlRvK8ntumZu/2PlnP0VY
DdfnZjOuLwF79kKQa0e5Cw33LnTzajv6B51+vm1PuvvP7AknzdB4o3EIuKM5AX4f/eVQz/k1e9XX
22ZUqyocMp9no14Ma9zaHRor2FTDJ8rgwZI2SnUU2rDXbhtc3bsYLZ4vqXCfOU3LwOwPf5ynzWvS
Nj/qaTpmCQmbGaS/NrWjoeFbFE4U94DULpLg+irvjfBF2L6+Zo0VBE2QP8qGB6Pq7xudvkHgYFtX
5UnXmmNeLhuP/0W/YoAnvmkhtwQZEBFVRTzgLo0G/cVmUB7yhRxbYPYYsDLUcRQzK90xZ6bWpT7z
zSQzSGJnOCxWNW+5ob0Yy7DhRa0AG60LdLWA6GbxHB2dnld1pHpiud3qMFM2LOzzkwkoRb3tVCgf
6b19ZkbYJ808mFQLYMZM2NdSs38VxFOMRL4l/oxkjVTOJ8xKk3qEHiXY3PyHzMruTTpAy292OAB2
aBCsus9LOW/JnKlosmSDw9jQ3GSCxQqou0vLKdg9+dhDJsjpygiiHWHSKsISmYUAmocgYQNm6Qq0
NNKhMLgNwK/XHNkjLf6fnxe8U9BpBZIT+LxW/zPnXxMVqEf681eyTeAw8NgQi6Ns1PDzF0DK0Qj+
mKfdM46QIr6QHRfU+v81IQwBfW2VNRgAeNv+JneimkeZapZkG+zcxNUyE5YPzoCojSWnAKxeHuVh
gnpbPQ+RYZc/cY0+aWkX3XaxshMK6eW1CAuqRVD8Xe4uki5p12QL8kk5snIL21rW8Mmu0keAmxWT
eG0KuXJg4tA9AUgZ/rs01UCrA8TRdRFjCwL3mP/TIhLpE++ZEN/d3B6WJBZbE/MIsy0LPLKmWLXX
8noJilVLCXzb0bL8APwhXOYCAvT7fvysGxTHCLkeN98WmuolKh0oesYgIwweuCt8rzewxbQTCmEl
d0T/KHDMkT5Sa48IrTNCF3w2KovX+xOjRbEeenYABEI4/nJqpxF4aWriUd+O2keQQofIVCPRo0gd
SMe1cqSjTowuALE9MRmXpIVkBMjO5oBEg9NtK8O+q4bg3pxVxGrXxwEjOrMlnDjX1ZbA6XAXll4B
bnztVNbmhs/BjnbJJq/rrc7a567mijZP6RBx9647BppF4rZZSpe6YHpAg+Rgbzro2QZjOoZBzu7K
Fvp9tzepbNWgl+Y6gAEj+y7mfJZkog5pwJtj0h/BDBQnTrqnKWKZa+8IyiSkH36TIOpXvSlmlxht
1iOx5MzLhKRWi8Jbq+KDkhkxV1j9KmWBPSjsP88c5tFmCJiI/4pOi9CpVZwDsrk6tyAELOPolIm3
cpUsoMVpCKr3iP7yxNq+f0kgUQbwrrsqc4tIuNRM0A4xoHK4JHetdmzccBoVHlfqms5trHvwLJQA
OVeqdwxR7Uyg/hpAYuJT3c0bt9gnwxiO5nPCHmdodRv2h9uDW+foMhpDBHE2OGGVQOtoVIuFZ0lh
dVta22Gmv2VoOKULxG9x27hMtS/kq/ZnOoVV05iRdtyBRZo7H4a627e82hSgSFOcJEnO43JowjWW
eT1w3jMM1fW+TT/oRRNBU90wf2XZt64qN211Gu1P6FAMbeuuBiW3PfDIGo5e9np7jmUO5GyORRwL
gSQcZNBQrvD0Lgv10Xkxm+Gu7Krd0JrH27YU6xkIF2repn6A2jqy/MGjMd8jvR/oZZgg5+kub56q
/VW1bwPzct/mPU9t4uD5twRPZf5TNzs0FGHD0u8DFMSSBhwgzYrt/26oOviUpoUHdQ55E9Mc11lt
Nzr5DKx0Tn+OQcx93OjJm7U8QHkjdMfq/+cORLiEgVahMtMw5IBta/5MjeM0PN9exPXQ3TiUYrdd
m//voURU9Km0zWPaZYciM8JpqDaDpylOinAiVy1Q3DWQRkT60QbnqrBnPNxFem8HNPabbsMDFjWM
7ZE0371rVP8xg+Z/XG9AWl0JePCCJr5d5i3KlDQshyc/Q/H/rps9AIcUXk04cb9NQcAKT5e19n/V
9ua5iVUmULyOZ99KQ9Mqj00GfgYeHLMqVSyWcOL+Ywvh5Epw4aNqKnhQ/P+M5m2DYTmhQTdjDe6B
0Gp3fIFgpiLaEu7U/9pCEyZwp2jRFlN64NxsuZ2Wbewjldg2qJz/xRo5Ky/Ifw2sP+DsHlqywtSW
pGjjqdc2Pgenyput75z2J0LV9++Gc0vrpjyz1CYJ0RMd0+a8luOG8gitdclwXCbFVhDO0n+mDAnY
le4kMEHKK9rhc53OWRunVocm6lEHCjzZuGkTL7Z5CpZMYU+69ZB1XekjfdBDCPY0N6t0wjGuzPre
6N8NoDPZ8M1Iv9+evqtdB659FFPAuQTSuesGZiAWcahbWsWL4d+jySLUl0OfVK9jMuyzSjsVlkoh
GwTGmKoztwQ6Cmw5yGtBjsFFCk4kO6j8YV4oxodSBYADRuca0F+y7ANxPdywPHW3WtWkUTYkzTFB
qjEic0c++3XCT2MxFhttWIK7zArynV2ny4bbuRs1pd1HVgDsv7nMLOp0jr8GPHKnxtvYffW5TEe2
hf6uFhWpz8Mi16yNbhXmK0did9ujyhT6STcCAjy2d36r6ZGXaCZaoGZjj646F3XbrLmfF03bIhs6
PLKi9t6AxdS2oEN9mhn6TjJsdFruehBlgU457KpXMt0bY/nSEe/4OdsumXv0vTaqXrQjOBKeXc08
5v9D2pf2xq0j0f4iAdRCSfyq3mzHsa2OHTv5QmS7Wql9//XvMDPvpput13zOADPBBQyomluxWFXn
nMHKdzZ6kHfVMghwMUDyyBuF2PQWFZuEQJEe7fr5FleFvZ1AC7NNxoRv/BzQ6alFDx8quyQAHtfc
xAL4F8/w7UM6i3kzLOOLbRjd1qhtdytYW+3bYekxIpBLJF0Dgi80uR2sNHrOisXdg6PY35Rd628r
MMduiBn98gDv3aKknu+MsivQh2kbkMmKedAlvNkbaMEKJJ97QHsDambxXAaz3dhBVdUN2KNFflMS
9qtM3AJK3bOzt6eKB63vxLdj6lZ7gKWcrZ3ZAGDyHqne3JwP1Zg3e+LgwRJbibWZaJxsyDDEB6NO
aOAXS34D+CkPoJo6b1K3tDaZm+fbAj/5DYWQ+K4XKIE2Pev3iW0bj0hNxIgf/OWVkCSNAyNxp0PL
OnDDTe7wgbVxhaPl2kGaLs5NOjftDngGoOzLHEF0W9s/5omSL35Hu9s6TcdNPBZgxkZm4Ob6OfxN
46YcClTocXOCUAmaC0wemhM/tvC84oM5FE9x29zTqQ6smIXV8KWl7j3QNUFaGiHg0R+89KHyDvki
Dh3vjnN9IGTZWohOBDrIBTSrPYN/FA1UDtpxU9M4KOIRWyhBhiLbQpECDT0k8Kcvvfg5miQA6nqz
wL0Ud9UQ7XofeUfzY5Q9RCOFg8sDhz9H9bDj9aMV08ABGxzgIpVDj+ak60y88LA+IPR4sMI9IAUA
UP35DBQIsZslnYqntvppo99HDMWOL9+j+MEoi/eGKoot5X7yuqjG1hgLNKbdWz0JZhwJZHA0a3rp
584GpFxNseHwNC9hpKWvIC1rvS//2/flFXKyZUhnJnBz+L6Ia4AHvjHdnSdn4WJPnqyIEpK4EHDk
1ogVieGUlqDqt9cHcHHHKaug7HnqZE7kDRjA1CBIOJZ06zbPLdUcrYuwVLGivN/yYnKbfsbJ6j2+
qboqKAjZtsb362PRWFHRn1WxjK4wMJas3rT1cag/c0cTtWmm6/dL5mS97Q6Uvd4CE/U/pg8Kg3uI
c1jvVD6Wl/PpplVRnb6XlTSfseY5DxJ7byaPuZRK+h9nS3l0LaJoYzb2BdrUNjRF/1NgaHMhuhVR
1r2GSBaNU1I8pQ1xdpljgHIUXhY3pm9DsaEdAkhHTIHwiNhkk0G3pMPlWxZ5viva9ludiR9m7L+x
CdIx1/eKtHxxrpgLWnC0iEqK5vODW5iQ+XXcFgspvBe0qNneuJucL4gvILKzkbAHe9TUmFYnA9Qd
8Kuo9VyEr3O/VFYbAZ3i8l1v7ZPhkP+6Pii1T+B3WIeI34PuLyJW1BjPRzXUIKe3JHTcm+tbv/sA
bosxugemaVMkKIoX+7Z5o83LmN6L/oM79Zr06pqzAkcfWtuRo5YAhHPzpT9CNK4FbwT3nsDDHwyx
ru9KZ0FZtj6bYr4MC1AU9rZZNp0u06T7vrJhEedxp5jxfZIO22UxArM8XF+jNQ9yMkeW0pk4+WWX
dzYR6N28i6GNUUNKJEGJsbQ7jWtf22+nlpTnSzvbw2QnWI3YWHal5e4cWm5ya9ScpPUBIeXgwWt5
6H46X/SU+DUdXBsQkBasyWFEb0BbkOvAhKtWQFv0W7oELS3KYEgvuswAguYpdRHxlt+a6ViSn/18
vL46q+uPdmTgdCS/imudD2b2irHLBBDMy5uBjiYdQ83q5+EA8NoDoz64xs4/7/CobRevwlxFn9Li
AfeAZjHW1vw0hFUWgwDw2zDeIVxgh9Hfga6YNJoNvGrCxfxAjg69UCq9GLDfFpKBZvEEmJhfbgxJ
tPMXOxfEptDBgWe2L/Iwwqn8ymMIFyL+sIiwsr80lgbAsrYSpyYURwImvNnIBhnrAyOSBID3Xt9I
q7OEnh2A4FFpukjvCPAx9uAlK54qF0qHvAI5SQdnosvArw4DTCxwthC4AB/n+YbqaqfPPCOF+qgf
76rp1gY++fpAflPTXdyUJyaUI9H2EW5PNJI9IfcGPbLGnW/9FqpqjdX123jEw9Cei5exwHnplmr8
mLmTuKHz2G6tFDlyf4aM92LGX72sYMFCkR6q25hALifKN0sCkZS5npId8hHuzht7tpl8Pm+90ekD
5uOtxIFg16yNbtKUyAfKak4C68VT2WBt2se+1eA3Vxcf7TfojENJ7qLq7g1ZPmUeMIYp/dbNYCQr
bwnIS68vzPoo/jWiRrtDTZaWLzCymBnKzoa5IZEz/JURgA1QrUVhX+1ZKpoe8UQZF8iIDsEj0Wqx
S390ubn+fF85hinnXVq1iInwOo6Kw+Tv+Xbs78wvfzNXf8wo1zqx+QjyIQyjF995ek91NC8qi8B/
Qna08fx3nnzlVi+ycqzn1hBPGS8/JIJvM2fZLXZ6FLW5pVO+87h1l3Hibaxl2oE0ececcnd9kOu7
7s9vUHyBZ/ddzyvwXeX1owvtgJm/jFpShtVdh/5m1BZQaACf5bnD4ZGxgCW1KJ4oR3YPiQibNprj
uTqOExMyFDh5Y0GizIJrboonguTWNPVok7mDj/sfrSg3pZfGQ1cNGAgb601TgKEwYYdo2l9fE910
KfvbimbKrbjCdC1bBC6jrjlqLSwCR8m/y6FsbLY0XctdEFIV02vGcqRO71j5nMWa86MxoxLrFb6A
Z/cwjAypIKk4sIAc27G+T/ZfvCBOxkOVPYwqg1GPDsbT2ByrkdzXi/Hj+pJothdV7rOEuw5tK4yl
MSs0ESNcbZIttK81NJvrZv48MJVLRsCMsEY8MM3y47JEQW49mzrxkPVl+WND7r6Tk+JmY2fzpQYV
geUGaQdiB28ToePTGXUdSOv7+I8l5dgnnRtVc4zR8OVLSozXbkFO9/q66EzIwZ4MJvJYMxs9TJTz
MgZGUx270ru5bmN9Uf48wZW1j8iStLOJQ9+K3fQzbvbdpLkw15ZEEvKjxRdYgQuuS15MYMW2sIEz
88DLHJSgD6zYRbmuw3fdDsguGVgiUDpS3FeFxiXmFj5GgqoJhIs2oIkB++090CfXp2xtWcBU/a8h
xYPVjtH1tHLhwch947WbYo40U6azoPgwECZO/VjCAqN3EwjL3b84iScjUF/cvCGjVVj4fuf9INar
XX9oBs2+kpOghjGnJhS3ZSUmsOTCw/Eo94NAVqtm9y38fW98wStzU/c//2JRJAEhhBhsSGIpZ2VB
7WLwUJt7GoZXCl1Vp9BATNfiMoSvALaBGIldsFWwAZhZwUQJ2bwmKCU/0Ld4AK6DfS9KHQxgdfIk
3z/gMUgduYqnHEfTz1KKB6XlfUjbLdg/jG/Rwf5mWX+zlU8MyY144mHsJK3G1IIhvwkQH03L7vqq
rA4EaEj5AAdQR2WiRnWmXlgJ2hbTLrfcjqBp/lQU32dv3BjjjRF/vm5u9dyAI5+CXhEEcp7ik1Gz
zsyyYMjvoN4XvXi5ZpOt7oGT7yubLBOunfBCxpOoXBkbhEgT22f1Y5Vp5m3NK6NN8t+BKL7MAZtH
nlAMpESTchkdAcEIyliTudcZkYt3svhW4gOy6cFIMzcvEI5+yGcgV03dg0k6qwtPIEVvAYxFFvYi
PrZKYta2QO5+TvcZyqzlT7KIfe2VQczEpqXFbs64xoOuXgYnRpWVit20aaxBZpbZUzyL7QxMiV1s
qd1ur2+51UkEghlN1wCi4t/zSWwYG/ggd3hnPtAWRcFD0msO6epYoBiNHB+IRdARcW5iguBUVxFT
PBUoDHB239RdkIhHX8cAtnp6Tuwo+4G5KSKlcgYporF5zSrNRK1/HQwsVKqGXVAukmjmvR/1+Hpt
3k/O/Gz4syZUXl0LAEf+rwll0cfEW9D6C0Kh5c2KP9HuPnU1S6GzoCwFGeaaLhUsZFEo6NPQ3/tc
k4ZbN4FRoOkKrfxqH0rvpYlTGoN4Gth3kn4eh0PSvV7fs+tL8ceE/PvJwc9HAVUUcxRPo3mXiW/V
oEn2rJ14UI0BmgIyBopy0vn3jZjkrh8hbp07cutKFouFbZn5eab/lONLXD+AufcvzvupSeUYIoVs
dKmFF3IS1fdm3WwFmkQm37xrpvTl+uytLZBUr4HkvYVspprtjUqzGzxvQXCWoLWk/ma3doCa53Uj
a0sEJicJTkLfHbhDz6fQt9vZbUtMoc/LkFTubeQXuihj1QaqYmiHA9MOqB7PbbhRD60fXoPTNbCW
g7bbbu3zDmiOwfeN4sQFFK4TAGh2qNYDm/9M+0dLc9jXPi8zLkCcgMEVAdn5rx8ExEMAhhRPbR6I
Kch0dQPd9xVnYkxVnuYRvCHN9z54pnXNHur30XoNFAQKrQzYEqg2KocEUaTZAi7TSVXfwPO/l0O8
u76H1HtDtaCcCTudRt+spu5jNgKB++Cyl+Y+o4frRlQUMuZf9ukhtJMqoQAVKYH+ZLCZ2WPSfaxH
89Gqov3Mo2fTLg559k1En/w4fYJwETLX5p1hfKb2F7R7xQE4yjUe4CLhKH+Ig/gfPwZlJAjEn2+I
PGlLc/L8/iOvWSgI+9YVHBTXoHgL+iw9AGp4OznOjUijg1eT7za09YD/cnXtzarz+/0zUMoGXgi/
50IOw29ZjRYe/AwzGvbgqzkMrRNvu3l8maoYrUsZyv4+FXEApupoe30xfieDTmMtHAbHlZJDvglq
MU9FnEU2zyHY0jcfF6gJQmekF3deW3xsFn/eeAk/GK7xuYpK/yMw03c8pV8be/jlRM1Pc+pfhggd
TQnjn6ArBNp6S5AHbnbNvkF9dsfn8ZhDoWCbm2OBTr1l2yTGbQwt2Hia9qWkK2XLA66zjddyAKUT
1Cmm4gC2c/kfXeDM7EO9lGWQVN4vaMrc08FMt30ClgQ/SvZLRQ8JGi3BIJUEbR3tSUpumYWrgvSf
QIcYbwwv/x6ZfaaZsstjiGAEkRVaaF2Is6qEG6zni+0vefOx/SyiOzvSdDhIH3qyINiLFvhtwPMF
cBxykmp4SJLKtqc2sUJsmF2yuNAmZ1t7NpCdQK7FRt/l9R2gDOc/9qA0gwobfDq2wvkhGJGNdksz
skL0acaveJ9e/7ziUv77eRf0eUD5SQjl+eetpmHLbGZW6M3gU/fEBHaLshFJQGcHdOsU/XnXDa6O
B6kjzJ1sOFbhSSP4JSCh0lrh4tx71QN9Z877PwNC1t51QXkM5yHtn4RCDWFV0QkCVkZTbGvoEMa/
zNTV5PFWZw1STBAPkSJGKoyw8XrLKMCVFnoVRSuzu7U52TvZo91q8jprhoDkc1D2JNgAv331yWgk
F/3sJ1j9fkC7L8CnL9ZotYFlcj+wM7PTbLa1zX1qTvG4HZi4UtFLc/RL7L/kYs/zfTG82Ozt+i6Q
H1JPEXQMEBAh3gK5tnLHAFOFjlxmmOHQv3njV77sm0QTTqxP3R8TynVcW1PuLANMeM1twtD3fOu0
t2aiuS2Vy+H3djsdiHIlm0Xrp6LEjCVss0z76AN6GEfvkKB3+B/ONYd11ZgMIHEJAQWjHtaqMizI
geCwCrBK3BI3p59S0npbyoV5SycGyfC6HtGFDcQpCTifPM0PWJ1TsHdD248AsKQe3tr3Mx77AsIT
Uf+xbrLvU8vrAJKfcTBw3WZc3SMnxuSPOdn7UY100Gzk8HzNrvlZpDfa9tw1X4SQH4zREnyDp825
BQgwLiWTvnWgxyR5QAn7L3b5yfeVEaDIJ0pBUiskFGRs1s+muJnZ8/9mQ3HgYk6Xlg2wgUL5hE72
5RU73wqScnj93wwpyYShj8CxgBJ8iA6pgxt7YB8atomh2WG6JVGuuzqe0qlyYAX+HR32rXfDC13Z
anUXo6iA9A7+uUj8imG2qwEahthY2+gjIBjNx0n33FvdvCc2lNnyeFMZBsgSwsH9Gk/7Dnrqwz9/
sSD0d2snFCMuyAhyVkRIjmKqrPyu4F9KJwnIyDU33eo4TowoXrQCRb2JAhzGQR/BTgTR4J3EwVwf
yeqinxhRnGjag/LWpjBiGU/AylvGu78PvIOUcLIdwISgoHh+znlLBjydqB22qFY130ABpJmlywGA
CY04UBOTT2/IRZ0bWIjVurlh2uH0AZCjoOh02ZA1A4ClA9mI7AGaXpVjwc15ggYOdUKakp0/ZZt4
0eSOLw8FmIIkpTyKNSCXV7s76mlCnX0iTmiDXfs+Gs0X3yLxbszLI2uSm+sLfhln2BgIpJLALQgR
T0tZ8IiPmZv1wgnrbrtkX5oFjgStPV9te3vd0Nq84STDholo7SJH2TZzzJKmc0L+cXLvAPT6m887
UJ0h/kpqb+qsdqCA9IQk+wBYVdJ++ovv+8DLQYocq6++gJti4BRYIidsZyiDHDorvP79y9ONeYHo
J7Jfv7GnShgWe/kEGbeYhrW3SfObxA2yd2ZFECDBBBQy8L6A4AxUzM6PBi07VtV45IammMznKmHj
V2OKHc2GUrvCf5uRGEacEIlkpIoZVpi+33WzGRoTA4KxCQCA+jZNkDfhoM5zAEUShya5a6fHeUGp
p/qZ95oDtLLVUNeTDFF4dSCZqPwCczCqiDoGCffcIYcysTSR5soBPf2+2p+ylEvUEys2w9mc9+ix
3U2Aq1uNseO6hPXaSGSmA0rhSHlcSLXQamkAhcLd5bTz7qGvp931XbfyfXSM4usm+uiR8VPuFNMp
0jIZMzs0/C9D2NfvPzTgg/ewsSFjh74BZSF6AC1kLsUO/XhTjZ+d90dckm/+3++rFJstuio9t/Ht
cARDXXkPDeqA6QSa1qYIFwr422Q6F1Kz56emoUUSU3O0wfvqBsnX1tG9YC9PPpIkALcjmQG/guN/
boB0E7BvVTqERr4XWVAmQaLLXV2OASZcnH3Uii0IfCiRaRTzfKiceAzz9IXH6abtNAHQ5YmAAcyQ
h3SPpCKVYzx5IHjA3TiTZwyhnZd7XFKbugTgap/7mgKOzo78+4mdiorOBHJH9v2ToDG2tl3tOb0R
hq6xZnVRwN0KXKdMXalphc60UOQorSF0UNlsOvJjAPLWduMf18+fzoxcuJPxWNmUzRSEY2HRAS3b
ZLd5VX73bR3X4tq0OQylAtAM+GitVbaYWeDtv1R9H6Zp6AEpU6KrIqUz2quH7fUByfjtPJuApyCC
I4TzcFcXkCDaLZ3beXYXUvdQoIjHbtwIOOvseYy+zenbdWNrs4caEV6LqN3ayASez15LwQHmozgV
1stN7IV5dmO3mqtk1QTkpWViAThglYUV8txW3tdZH8apA+2WIxRIAr/a/cU4PBdd78A5SFYzZRyQ
gULm2ulCJJacaeuYAfU167I2DnRVoR0Fu0BWjc5NkNgYgE7Ffs6r5w4lg4I8grn3+jDWdhnqFXDJ
6NxjF/nRtOnNHD3dI7xxdudVzgMr6b4aGjBO+rfXTV1GrYggwTEnMTMe9rPi0JLMA2LDyafQB77d
E7djskPv0tYen9PG17wo1qbu1Jbc8idnFLK23YhS2xQ644vvf4ayTlAnz9fHsz51cpMh8QvWK/kb
Tmw0cWZNHLWNMJq+msl+Su+qZeMTzUh0VuTfT6xQM4K4WAcrjjEdUELZxna99awH0mpK+dJtqV4A
nBmokoAVBtGmsjxj1LO4sdspZIDMgecNxNGH6xO2uignFpRFoVPFspQ1U9jYP6YS5Zbbmraa6VqJ
ZFF3Q2QEhQt5LF1lvsAx2Pj5XMDI9BrPn4V1B0q3ncPyYEZDci/eOvGGus7GsO4a677pdVSaKlMR
Qmn8ABT/IMoJ2eoLDKcfocIHGZoRhPfV2+DZd2lhfsqq+nEBoNVeXIBZ7A9UZhhdc9ovbvPl+iz/
P34A2DsIkKRQKFIujooSNowWdozfHAvrH3MYtg3ai4xb0r/66a6vbjrz3rHfnWqXw/5jVfGH4OOd
W+HC6kyrACA/o97OyfeIapzI2nE4NaNEdnWa9zSd3TGs/Te3+FKV+yq7G3Vs4mtn4dSK/PvJobPm
ksZEWmFAFYPwJ4jf1zz5n00CBkwpjAUWdNUXNmIpoxQ6Y2HbpNWGTO02WvKDwfxdQqIvhhe9Xt8U
a1c8oMy/7xEQyKq+yoafmgGLHUMO9j8LmseiBMXIrTlaWytjUv3jur3VCZTkUi4q+Si9KLuBCRva
UlE0hdVbyl8cVxOCyZtP9VVo0f7388ouyBNu+UOJzxO0T/bx1ou2Mei/UFIKuiYQbNgSnQz25caj
UNrDgwvH2798ddlNnCB9G5WhU76w0QqcdJdE9qZKPr935mQ6BDJwyFM5KPQpW8/oh6IHFW8RloGL
Pmqm7aWWfvx87vBx1MLAyo7I4kKXa4mtYkqXuQjjPTN37j9sRj1sl7/b10srSO0gzYX/qc95SF+A
UhayqWEGgF9g13HwTnFZHKEzC+qDvswGlPalBdPfQ+E5pZt3LwRediCvl/K1yE8pCxG3dttXbME8
AaK1sXVEYqvLgHsW7YuyEVhtE1kEXcbYHvF5bw5EYgbZ8MUwtibblngjXR/K5cUrWTlRzwXawAP+
WolUpjH3bBpnRWiMnzy8Joqd72nu3UsHg05MlIKkfA3Ka2rWAByPXhYPI3qzkmxr9nft8ka9Co+I
fgd9C4OU++tDWpu+E3tqFiF1+6ma8rYMa2sIzJyhAz355AhmBqQSN1EhdIHF2hxSidZENIybXU0p
dG7KaOGQIkxJ8mpNKcKkdDPnTDOuS8eJHBwyYMCGgPDLVRWZnRRAqj7xcPyhLHg7x7p84uow8J5A
FI5K6AXu1AA/mi9GowhBfh+w0ftlFmkRTHycNRtiJRDDSGy8xoH/xn+ouFB7suAC4rTEFQcmturW
qG+LZQ6IO+1s48Z1b1vxvPQmfkQJfqrHvNi9f4ec2lejTSfp+2KBfTervjWOeS94irYb29uD7/rJ
KZims2VtZlFZRhMkqvLAO8sL5DRmSHnqt3PUhnG+KbwGQdZ8U6d/sT1OjchjcWJk6bO+TSYYKQgY
wwJ+vD5nK7sPewLkIMihwOOpPq+d7R6FaNGENEhQqdL5odXP4+OWTGqBrVpO4cmvj1neLLyYq5DA
YbfDa6kJfVe/L5XA0VaFFiOVn7QxeDqlDb7Pq8/iQN7Z6CpvHKQtcf3bIByAsqjy8zlw5ujXTquQ
QfrVJc0ucx8HnWNbGwMuBLRCIneB2EkNbcaqrZEsq8I0+tYNSdBNmmZknQH595NFIENLB0RPVWi5
r7XzDzM/Xd9Dcp8r8YW80f4dgDJLaQuRENqNVTgLHgz0MPEtox9I9XbdzMoF4JlQhIIGK/IveISf
D6McxVB2Cy3R2dgAA9w44GIr4hDlxVc++G9G1GnOxsr5xtWJRkLym9JCveFc3ynzzjfLkA7ljJQ1
Sj115H0wGBgCrg9tbYVQcUXiCgQB6N1UPNdcVnVaTFYdJv12fi50bCxrnwc8Q7Kru0i4qHlfxrNc
+C5OSVSZFeB0AjwpfaxD7OisKO6wiOeB+wm2WUmMu2x0Pla9rj9kxQSYjFAKQRSLnmGiOEPH5WY8
RFYXkq9TewcyrHcvw9nnlWVYajiYOMHne3cbPy3k8BefRyUEPF6yD1ItekPFAmmdGp+Pvjr9F1ur
QbCyX3GHIxQDBws67VRnCP4so47nvA+JIct5KR55W0/Xv7W2BOjbBo4VLhEVcHJ+Cr2EGEM9ih7g
j2qT7XjSaqLwFW+C+i1y+cgsyNy0sghlmYi4p7wLZ/fDVN0l04c523Q6keq1uULfDbK5YMZCs618
b574RNahwzY1MFfgdQLJxK/W+gWCgfcfayz2v0Z8xWMNaGgp3QFz1dK3GrpFmstvZQzMArsEynYQ
qQFz0PkYJruMm56YbWjwQ2ptmiW8vl9135d/P5kjsyK+KCm+X3V3Bnse7c1SaVzsik/Hox54JXTI
uVJg4tyEFSN+n/ysC1uscGPOW8d6a4vjVByj/vX6aFY2LmMoaqP7VBKRqdlO0jZmPxVVE76ZLMxn
zVxdfh3NBkAsoVcGnNQXKbi+ZbSzEuKEaGlub3inCTVXPo/wDJlUC7GO7Dc5nydzsWgVF5MNDx4F
TZMGOsXmVQO4GlzPpXhlqRWUnhjehFoTGkyiX3dD/PO9c++i4oiPAwZDsAbKMudD3ZlmOtBw/pi3
D7zSBCArP172KYGgC/c13lDKRnXs3BtrtBiHLLf2drF8Nr13cjzCSwB2iNeujUgQSV41fZcWtE2c
wkTXIGDCdAMeV97c0F4TqV2eOLz/kEBGDR42Ljiu5iTuiOhHM/S7aJe7u9Qj+8LVMT1felhYwQWK
qSJwTyoctXZq0CkZtYUmljEABbIx76o5JI4m47lqBm9OMLR7HiJbxfuVkevNLFqssDSLG0LxElyi
/AE5VhIIP9m9e4chHYFsBOIcE88B5dbw/Qis2Lw1Qi8omteYf77++ZWF+a0bLHMBkGr7nYE/cYXJ
GPu1WVd+mAzdS59xGLEDZhov182sbOQzM9b5MU9y6szCq/1QWGVgQrx20qzJigEXVRLkAKWu2EXx
D1gUBj5nHESn+WFBH1rz++Usn78EcELQ1Pc7i4a3jJzGk2ni4O12i9Kioch/RN2+eiPl/WTtybJP
pn/ePVVYb3QhWwTV44uqsum3bZLVNjqxdiS6S8eb938eHPzwuc7vjL0S5izUjpeBGG5YWCAmvel0
2dK1hTj9vlKy8ROSzsRMvND81PAsACxYE3usnD6ENUheoYdMqhoqSzGwlhVeGUH7OyuDEYqvGdgN
6kpsjPz9U4XmLcS00GFDnlyl0kgzQ7RzVZOwvUuHJz5rykwrM3X2eWWmBqsGJ3zWkjALPB6kOjE0
3eeVI1fZSUPEhM8ndAuC16TV9MLIeVaOBNR30TQA6kI036hhR532dEmjdAlFf+zdJyf7OqXvd06A
IyGrjMhfJvmVpZ6NaqiNskHLMVj1WgCqvPnOmTTLsDoOvCkQbUJa6oLhMXZItrh5aoadBa7yKZyA
+fWG5+unbtWI5xLcf2gWuUC0VrYPxvqGk7ASjwv9xYdiA9zs39hg6DhES5ts2Tv3UX0K1XUU+9Aw
b91FWQcA5ONode8/fTJPAUkKlEJwMJQlmUTNU56lJCTFP6V1z+NbbqDj6uX6UFb27pkV6QNO3C2Z
Pacp65iENv1VEtDM7a9/f8WdM/TUQMkdpJUyyX/+/ThP0RyeFwRN1FCQ/my0t0zc2vMSdLQOCh3+
aG00QJQjASKbHC/K6GOUMS/rcxLygYL1kb3OvW4Tr1TKwbwgsUAeatcrTEwDyru1aEhokfl7M1q7
XoCKf+HVTY4idkzrG39ydm7p7iyg0xrcZpqNsbLDAWKQlAB4I0jpvvMprccZTFkOW8LGeKHzRzu+
zYfb66u2No+oJiDdD6CYXLtzE9CAqIwispbQTb17e+geOBs0b6mVywUND8hYyXrFZZu1yU03anJp
ov5uCTDNsCIYZ+gQvL9ZCQQKyB+jT0lG3ur7sMMq0Koe4fxJCaL7wnMCMk9gzbOTTVVN73ekkjZL
PlOQF7jADvtJgVdG7eImAzk2HZBAST7xJN5eX5/LNy9aAE6sKDeOXyYGbSxKQmHQjwJ6IV0BsvXh
m5F0B5doXMTlfvsdeqPrE7KUSGbLzXLiIrqmiZpkipcw7StUyk3IioqdZbxdH9KqFbBcoG3VwT2n
1n55DNYxkXtzaHLIgrF4eQIdvgvhzUhzC/0mMD2/TjGeP5YuasAkmSug9WDJtAIhPnHvlYl/aPLc
tiIgPfB88f9HmuJyvwPmARJjuAz8ewEr6DODOPlozeGYA0m/qwHmz0Bbu3n/LErsgnS1eGOoj3xu
uROwbxNOVdKgF2vGQ/+JpT+uG7n0DhjKiRHFO9C+bqtGzEto9ORuacZ7+l5CIJlR+8/lioQOmtXV
3ZCMab+4LZ1DQP/F8mjMj/1wePcoUAsgQN9AlwS4SrlgJ9t6yYCyatO2PD76jRPgIaJx0yuz5OFh
gawU+r3hSJVZYq2BfmMWl0fKC4j/ZMH78UkoKpvoJMX9KnsklYyI1dBU4BVcHKH4Nhf7WHPs137/
yefVLG3Ga3hTD5+PrZdo2bs6FazV7wPcjJYceQuorcrJ1CRm6pviuID910JNt9SEzWsG0KD8G7+F
dJqnzk8k8maOhDhmkAt+K8t3v4PR4AFiOYbcIxJ2aqPtQorK8ydSQ6nR2QAfTgodnvEydoIFyPP6
SBnhra3ewoUzmZ1ZmvWR9puYBCX7kJoBEfdFijZYTUh7OVmwhb4/WdoxvYt7y4bYTFWSrkHf8301
g2RCx767ZgAtXShPoRcK2DAlELRitPrFC62PMcSKhCuCWNfBfXkpApeAsAwYF3SPIfl1fqD7zigW
Ipb6uG3ZA2Pbvt+4gflOqn14JliRdBRgIEDqQO1QEMRL2mhk1dERZMsXtsGl8V7HdG5BbosTxzT5
Oao8EyzkfbEZE7Idde2ml3cRLADgArY1mWe25FqdWGDCo1nJSHWssztRoiXtpu3vunH37nGgrIAU
IfLNSKkRxcFGM3pZFxzzY9tVe6jaFFT3uFjZU1gOkNVIUlQsvOJivTiNJxb59dFOXoryqX13FAyh
BMj0MfDyIHGuenCDl4uZJ4k4zvxpSiEf/G4Hhe9L3iJsKKQcVfKlCmggj+U8P3ZxveXUDjqdivPK
QlsUWgoELXVyJZRDZ1KQpcydmx97Z18ZH93mjmXbXEeXsmJF9q5QnDvZJ8ZkaHeynbhr5rk/DsXR
CLLm16+M/dA5j1ULUCBFegKUAfCG5xbcviprUk1YCfuu8r/FyTMw/oAc3lzfsSsOV+Y/ZA8iZDSQ
5Tw3kyELPdEOV55Bs/t0pFtjdLZ1x/YTAQg7qNu36/ZW9u+ZPWXi8rjmA0RUi+MQzzvX6XZEBwSQ
XziPddHBh4OOzBqykECdno9oIOkyZZNXHHm993kcOH5QO+8OpFAwRvcMRFRBGYxNcG4DVG5xUXCz
PPbzV8v6teiA3mtjQGcOg7uCHAXCwvPvm7nn9blvFUfvk90FrPmQ5OH1dVi1AFeITCdCGjANnVvI
03GZWqdGqAPsj58kG0bLYEl1tdy1XSw97n/N2MpE1RnQVA2FmVLsHOhjpZ8AADI1L4C1PYXaParr
qOMj8awYAeVe5UPTpjjW7Jf41OuQWKufR3kMbzScedyD51PV5IOHHgeCDcUQkUCbEPxumvtv5YGG
DQW8PbaufLarmS9i1YbfpmZx9AmEkvob6vNtVP1K03QnjDmIUf0ZKxJUU6WZu7V9IDGy8AFrPEl+
HhdNu1BxrJZfNnsx68/W/M/1rbYSpMDfI5hD2wC6HFViSidO+kiMiHpdwTZmaX/1ouyw0OKnX1sB
i97P5+KDFg9ERsQz0c+hOk6nwwOnbbk4DkCz2hW02GpzZ7O/mDcJB5PpIqSQVcK0EpoH+VzDSj3c
+95hmLaWDh+9dnYkjTPYfCFFjxTy+b6botxIvRp3TC8+oLNjl9QiaMeHdtQ1p6wsEPJEeKODohqX
vqNcNaPlFOh2nONjJ6a3oTC3CAUDEhmQuR920+i9vns/II2Ixk+EGHi1q2orrO7sGTol+ZGJkGC/
pS8VxJtm/J/w5+umVo4uepApMqN4NkrncD6F2SQQIA8UwYD36gaD9f7LDFARcIABQ4QoQN0EfF54
02FZjvlz0m96HY3/St4VmUJsLvTtgeaNqtFSVC5YmQZhcep+j7yNmNKD30Heb9h35BCxPW/TXVk8
8P9D2pX1Rspz6V+EZGzWW6C2pLJ0qpJ0+gYl6bQBsxhjMPDr56FnNNOpRCnlm1d6r6LGBbaPj895
Fsj7fv3dPll67wZe/v5PeqM8H8KoLJV3o2WutGcSf2T7pkp3kGg5s5FO5ReX2wXG8iE6hwIvUlv2
fizSZCUkmJCZM+iM8QJOXlfOcFXIp6oPV17w7IVHlssk9XTcn9tin2Q/KMUSrA3EdYLo9H5sMDq5
rbxA3knnt1aXIduDhrHyp03abrmZz73qJ8sR+cISMXA1dz94vas2HCUfjbzjze00drEMRhRmZcxF
FZfum8e3TrvqwHOAz0kk29uQrZrw6eup/Yu5OMmPUEdFwF+K6exjnUm2vnCoUXcu0TvV9l2EDlWS
ZvmacnZkFV33HfuJ1hj4p1VUMbIarG4NFebbatIVyq51YudQ7lOsef76p32IQ7giL4znZTbASj41
puNQZs3mlLQHM94AGRNN9lqplZNtCP92pQoDLNaOi0zPgqI6CQzwbja9Ur08MJhTbyQ/Jyr62avg
jrO0sVDX/aAZ4E3WRLNA4/l21NApGWuVdK9d+5w1L19/tA9ravlUBPe1hQ4BVP5J8C5FodlYO+rg
xbBDqrL114//sENwXYMuKKYF23Tp/b3fIW5NJ3tW3nBw2R9RH/JxAxc8Y92lLvSHnDMnwyfvAoFI
F3RMyEXgCr181X/CDu0to5jXqEOttha5sG+/fpfPHo+LsxPg2gwYx2kXqatEOjhlpg6K/eErVv/5
/uPROgKmCn2qELKg73/9UrsPhEfVAWTtV30u4fjsx//79JNvI/vK6/2cqUNbPcceO1PZ+5AGop7w
79NPclyn0HxwAvz2X8V0Z/0y/cP3vw3qRwg4DhRfPnR2rc6UAxpV7aGsn3Tdxb3tfHuhLjRm3AJQ
WEWR+LTn1UBOxrJzTG4WXo0j0mZvb5zfzL+c5q3VfftegywJhzLwYLhlokxysi0sBwdj0BTqYDIU
3CrYe9dr179Pz7EpP846xgF0bjH0QNnkNHcG1iVsBt6rg52vmnxlvluOWV7jn8cvw/+z4UZCyq4u
8fi+2+fyvvy2ANfyfO+v2jkq/x+UwqUD91+e4vlEB8nY8Ju2rWLbrmIS1LFg54wIPq5igHaQQaA8
jUFRNXn/OmXYaZ/PozkA1xjZ5o37D545o/f5yYwsophI/UNcMIDBfT+GmblAWlmMB+ObxG1UQr8d
BNEiRjIOpRE8H3XX9wPwtCszL+8NFnLUZVD5/v7z0RaGGOVybYFYxskL4NO1U0CEe9DrLpTAy30b
Q0VB+QGiBrvdI9C7PJmFuRLlBOFl9xCKX25xyKs1I+tznIZPphp7Dxsdd3IwpE4zN0DdJ+Q3uXPo
7iCUnGi4UGXf1gvEi/w7xkldYdC+xmrDGHlOk9w8wIzkTJ798XTFCAAUoiu31HRPr3hOA7up3MYI
Mksqdo2DZV3Wb2TaWbD4JucgDp98M9y2QDgCs2zRqVv+/s9uJ/3QAJbC6CGYyVaQBAplluabryP9
csq9Sy9xW4VwySIns0BLTyMjz2RVUxGQg22/jVTEZkzjcchRxujjb4+EI2W5Oyx3ow/gYpMDdIJa
ynTQEw2tqDVquKSpT38Jk4cJ0q/02/kDuHLAhiB3X7xCTylnwZxOOOC0c8i6VTes9Dnq7N9q2Mm3
Q65IkduiPbjsnfcTpJifjk1Ts4MdanfFLbeMq7wMcCtQ3dVczRz+7pWE4HSQSZ5Yo212jnH8SMO+
5HKG99NO1lV+Zy9GL9yofIP7qX+dQnJiz6qJWJvJ8/obm2hxzcZfEBUDLtfbCtvV65Jws6oVCoE5
kX4dpW7R3ZDZ56vRJdZLVwr7rii8cwJkn6yWRW4e4FdUAxbHivdvHEJtgXizYocAegtheZwohZnU
ZtJnovbHW+bSvMJQgFkgn8W6eT/QKFBu7XOHHQaYYjFz2wNx4QQvUxdA34FHfNz3/YZWO69NKkBY
vl6puMB8cmwseMyFYgQRxw8qqq3q59SkHjsADfJAZSivak7K7Zg7MOaFo+ld2uj2pvdoFWMNs42i
E3SCDQiOUThXYxWHI5loXIReuxndqty3Wr90gf9CBPCd0i1DvbIr7j/DHzi/n70GZCY/Qzs4dlia
YpmwV88B9QsYO7ZrRe3nURiORVIoS65MX1ubUHnjXTb24501hd4zHDq8NupL31prW9pgRvE/ss3W
i89MlOf4Rm1rCTzdVvHA4ck0h6O9y9PipbBEtpbaU1HoiHLN7Kx9E6Pd70fIZF7WgUZBXtH8V1aD
iBNl00QRuzVyhJI761mB8B+3GRwGKg3L1czPf2I5w/kZmhIHOzAPpemaZPZn8ViFfgMnAHtY4/XZ
GoFnjAc7nbd5KUgU9LZYydRC+qfFPQR1+L6bLLJivfUyTw6MywY90yzyeVD9saYR3hIe4pQjpHct
J/s+NUTcK4hhb22paBy4vV/CEnL27CQD0Y2t+qiw28de6PCnQXe3WwVVQTa27J9FOzzaYT3CpXqi
l0GIjx7VIeGx0nJ8KmTjY3IadwYxuaruJ9mgDkCtMN1NjHVxRQvn1s/h3RkFcFMtk7pmwQ+nh928
trIqTtsKiB1hK37rs2Z6zcnwJhWHZbzsftUzasRRxixuRw7J0GErh+DByPJh7IJHOs9TFoHKSH5o
X8gIyFTIvVswuSJzHcioGjh0Lb1wbFTcW1b92wuATyt5yuOhS+u7HPXKrROqIzgXv1x7/MHrIqOJ
6cZV3pE3bRsVpY033oTdbHTSBb3bXHVW02+Mqv+UiFXpGqQWSF10g3v08qHt41RCESGxNYOoMB+C
LoiDccoPwA39rD0N663G8kaUB82dUPkvu/V/TIWWXQSr7p/Glq9j1iL4i8yJawEFGuNyE6dO7sMw
IgvWnfTULrR6Dy4KuaxXpSyyKiHgXF7CeDNvI8la6K5wJiOSp8PK84p80xRwGR1cLRMbpPg/Uoxy
J0R1X04IFaQRzqpu+GPfWezBq2mzm6bud+vpbog8yesLWU5W3Gv3V8/Z7CeWz7pgW+Wz/RvBJ40a
pcYYGZ5eUehbqx8Ix9AUbCFcVpneQDRUNMj18zwpOQoz6GU+VDYIIVvoAvMMUgeid25SAnTN3Kk5
al3dJGPKBE7Z0Ev8Mv/jFW2d+F2BEZrALaHo1dblGqiaGUvJpRE1ZF9MjNQw13DadtdNlRNB5tCO
vQIOvjVvoZ5XNjBOsCE7R0CeilFe1QmZxA+aIVBrZ3yBlHK78cqKxyZ13DikLaNrk6HnG3dT8JvN
VlftjVBXAj4PV7WpC4qloe5pVe2nwvpR+o20NvOAEyvuHDJAQTU/pmP5ZAcFAo/JXWeGgaH5KaFQ
Zi5UkMNselAIa30tBjuyYNgXVUWRpZHweXslGQHVToTC3Nek4manXYtvjSv5YYJ0iAWeXC9xB3Hr
SFicbXCa812rqzpfFRYMIDdYqjdCkY1O4ZXcU/HTJxB7QH6oEg+/IO582cSZsPo+4pzmVzQYs1s1
piIxwzC0q8k1l4a02H11LolM6nEMXikyyPWYpeQ1Veu+XA+gLaxIClPZRZ7gZiwcmgKw5nGIOZPg
WuW0yhPRuOoxUGw6okv+Ajl0clnp4bYuMRuW7ZCfQOwFJrLzLotD4bc8kg5I8BlMZaPZlGNcAhS3
525QrkuXjM+9VumGDUF1T6zxfq6LJ7DK5C6grbunpcf2QduUa2xnKx7cIY1whuqosEieoG2QQuGg
ntYz0IN7S6RWfcm8YRijsppfIKFVWBuG7g793XZ+AEVJ7dBEmNEkPaJ9VGaOl6CD7iS917bA5ml3
JnHpNWFkjBNGLChfh5aZuLQGBNca1Kcd3G7s6kosYjP7vgJObQJ4o0tUaTkNtPndLFw1FfQ+NCU4
iKgHg1s9QiUxl7Ai6Lasn56aqQwSr4IqgKRzdclnte9MpiM9lECn2uVLiAQKelXZjfZnmnSDYivX
hRMFMYisrhmcqHOk9YSD48/k5DmJddP0SUAnhS884PYT1T2REq+e5vbGx/knkrmEU/1mmuoK6zTj
TeTMmmWx7vMyyuoQxFy3uSdTKyVcm1BlZjqF0xhpt4VvxXMJ8jfcdCGPip9IWIVVVRq2aSxGV3lG
gzjvg+KKjaKKyr7cSDeNUhvzogf8MBzV/QEIfXJLFa9jsNaxSZ2hhbBMAcHyqC11/QCl3XItJ0JX
bi5gDT+k3cEbRyiAprL9YYAJ2TLI4u8BHuabcpyzKNDmz4RPGePElXGA7vCtB+WLzVJSTyqYN62Y
Y4Yek5Cap7aEth+xi1ugt9JVbRX6CXHQPJVimhKE6OaiCbLuLpBVg+DgO22c+kZc03Kaf+ZZ2bAr
q7fNL6h1wxJbKRYDVoz9pu30Sanq1e48d+0hKERE5DQeRprG0urFzuvwOUK//+0wfUeMjeTKaQGH
soJDIAu2DvrMU3E+AgLC0K9D0dJLtzZTXZLKrImhtZrHThrS/QTvx4h7dbdDGK6jugialciVf8RZ
1l4bJvoLV0BsRlDsjp42fhFXKEVsjHD6TUqFuQzDlEdBNgYUlzc9R/AUbq9Avnee2FA8ahpkD0YX
TeSOQXtZIoZEtChAVeyQOEm/xc4Zkc3dBnMbypU1jCziBat/d5r4CX4rDvSuKyuY0ZPfvES/Oxkk
OTp67Mat5Q1C3wyOnb12FKnMwNSFCukP7VT5HvKoIRr8bTiLjQ2zEhXPjdqT3L8TnhFYynYZea56
4oG+lUXbbK2wymMqsg3ytcAdoRE7rhFoN6rrh53wLCexrdHbQT5QxwDmt5EiAx3WeQPlPmXPC1YP
Rzabqi6mNbQTere65jPjq9TJ1Gq07AH/oktC/qw6v4r71lIrLBFIIHksyaWEoWwYzBsct3/YZL8Y
adaQFKnBo0ATTIQbpwiSNnV/c1aTaBYp6Cggs0a+ysF2KirUqvMsCguDl/CkjlHvmK/kkB+kyd5A
Ay7XoxQd2oHdIxNtHpfUe5onN78Q2r0xjEInLZB/qqYOrgtO+t/gaZF9HqT9cQ7SdGOXNcQtLFPc
11w3qyol05ZLz4SrySlJcQUDizayqpBfEnxy6ASDkh/4psGdVPWujlhjIfUSoMGsQjMBfx3gOHPr
vkHyZsHop8NZ+VNOOOsi0rLs4EBFeYqtvGXPvfHVExXdL8gRPxvupXE1Zx3StgI+OuaYTs141yqN
rC9DeNmTTg8yKYVXkrgozKjiAAfS7zGYgw0U2YdnpAwqQSnTjSonRxex0KpdZdxqV24K8/NQ0OIS
4g7qhlaG3Hbay9etJ11MgidEXPCuCiOZT+m90BJw1pR2pb/Xvd/QiDvDPCfct+jaouRPmunhpqT1
vfK8aoWwiwsDydutXXspdIAagOUGq+LPeVdrZKjKU/g6XZhtGoSj2AAR88uxVHOJSwME7GYrG82+
dqqWHks4atdbSNnmcu0hs4WCfQq/2LIVicizI7rNvxuBHK9xi5i5/YR41+M2Ec5/YMGqEcJhPZb7
+PUC07+qRCAegUYM9rOkxWosQAKYsJsP2puRvzet/pVTV+Ox+ra02xB5va9xAZr6uO7aylk1ZQWt
xTqzjwBsBHpjT0VeIOmrB25dihBi0iVObov2SE3RStN92yJhnOs1NwTcsN7yngZM0FNahi6/cjX6
LD7Ql1uSj42zk4N9jTb+AFHOgTVx5fRkWxYu61dZoFD05BO6h2AvONetlweg5pWvtHCRzEJ38toO
c4Nk0GQXAwe6LLJRnX2w+obvcpZyk0gKwRar9iASBiZMcxG2FcKNLEX2OHo8iOCkhu8AVBp05GQD
Cg7MmVchJc+eOwsCMgYSYGcMbqXuZNSprAVGeM5jwYsjsac8LlR9qIi+b9DSunBCifyOzxrne9DF
aVZVNw2p6nhE0eKxhsf4LDMkYqT3Y68n2M9Zk+1snBeb3JbBBnomFJuZBQmQ+fUFtDyJugOxi0aB
k7b1FTdZW11DsOVOe+QXzLO6fp9y7QQ/UkKgtDWTvoxgYvlauf2RsPKetsrFenWGx4y48j4oO1tG
Fp3mR+n04/XQqn1QcQ9+pKHAqg+DX0M+P6KGUGc1zkBpkS33XOtXURckQiEJXIfcb2m2zn1T3aWQ
RHr04JO7cZrGf4GXIQoPDvsBxXJ3NU3yoSn6PK4L7Isq6N66IeDYZc2jY8Y6tmfcBbOxbSK/tdxN
65V13DHwvfoxJEfkvfdZ4OSPkO33nyFgl13Mrt3iAO38MirHtLlOGzr2cVPiBluChbQqAV7Z9xAe
I2t75uldE9RhncCZo5bb2envutoTZp+LRZK19HCpy0LwF3uTvtnD9CZ0fzm0BVTQvep58udDg7KF
wIVJDtVVnwWvLK2dqGqBJV61WY/jyBC7h05jAHxZ4NcQOQwgewbsgm4w4bAcoLtQNz6YY067cxvy
Qkb3xQlh9trUCJBuRV5oB0IuRSiKZtjcRmi9VgBBjBm+WZvqhxn4rHgK7BQ7qBz+tM5sRaXr83hS
/owbkMr4XtdDfyGZ1bNIGLlPZ26BuOoCYlXQwbUTwb3HUYJDYufT7Vh6foKrPa56Ji8QWMKjIumj
JXMr8t3S2cx5KeNpZuV2NkG2bgp4Rs553v7wTD3gDg/LwwhKauoXFBh0ks/IsHE/RcDOpuZ6DBje
wYB4KuZyOFpmLp8FHOV+gvhaD1sIsKmbAlD7iOLoGWLjO4cZsmn3LWQ6tj4qe0VMMyL20NVz76Xg
ME0cPKUB14RbV4R8kT1JYD13Mx1Nn6SN5bdruM17m6Fv166sySMuxCapAAC8HiAVu+qqpgPthNnP
ZaP7aTtwsPVxdwK8lSNS4BQMo1CTNu6CcN7IMfiJT59GyEfAHQqQqE4zOTalY7Yix+3fH7a4Ca7D
XIcXRMG0vSjTvL/WWihnHzb9vOrdnF7kXaBi4CxU4hj9gJYB23oWfQqzdozGJrzPBrwYE27kZe4+
LcjBpBoJuOCvfiefkJL5qzlj4c4o50aGgKmMvjAHyTOtV0qRMlbEqDK2CKmTlqV5ogLcZ/SUvvjQ
b4tdq4RgpVNuq5JuaettG2uqVIwUuY18b161SKxCr9wy9TNgW+11kT25b3Tkat210r5kWQZILloR
by4qH8+Zr3H/rgnvE69cdJTL+gZXzQfacbESw1Ah4+yKtQn9LoI8XblH7faQTy15mqxcXlaV71eJ
SeWzbc1mg7iab1U2e9ep45gfRvEUV0pILBG/OFZ6fi14424GaLZPUceyYl9AzfC+mPvmuezc8RiU
4X1tkTIDnNBDxa3Mh0RgW8RC2+GuLa0qKaDQ1cBks3FeUxwi94AhDfZ2LopXiQzhko+MXOUcFdHR
jENEEGMu50DSG21XDmo1lUWiwUmhzxxYP0Nqbp15tjeqdsyqKXS+NxRC0ikoiFHe13+CzHpTbuNE
YVAcfAFhO4lMOQGl/yVNa0jrpsDQpXPu77hbed7FCOG6B2dGvatDMWfX49YV8ca5H3vliWTgKghi
l9v6xlHFDI0MVyIfCK0M5dPKj3p7kBDML+R9XnOMmfmPQ0iHZCgD+84YJt/yvoWVTooICsGIef4p
cSxsNMPVdj3iKvhDeRT3R8+T8rVjApq5XXunbE2hRA3V6lgXmdGxTetjLbzxAqctutpeCxFfVDDX
BP+j3NSiJiNfRi4QnLzB9D/6jrY/IaE0Q/BTVSuurPC68nu+Lub6TShcFwswbf1IpdWIumH4C0WB
Iua66h5nQB1vvJFyHgdBOuMVkb5ceLTNCdx0Un9t4LQak76A1wINHqZO5W8hSqC30Bd7RPHd2850
YjFKwjMCSjY5qzn1Hm3U8MoZgdaDtQE0JjPx2iuq4yksYI8snaHIEyOt6U6wTrz5CxAnTw2CYsjZ
L43L56U1B+3vtF+WAXFu8bu7ZFRoOcQtKmYJDfsBFrBze0xDXGztIbyjQ5bGg9P4EWUNNmddmah0
ciceEYTW2mn4cwEQ0B0UPfSd3XXzms76avAMuwW0s+gjQ/PlsmEJB8uLjSPCLm7F7aDsTZ3PqIEA
xg7YjUSF6mJmaFk4pJpuwR8NrhwDJ7mpcuvNEjzutDLhnBSkDqIytIYIpWfsJs6gk20DJOXFrc3E
GZzCZ004SO4sXvMEFKdT9KOUjo1ca2IHf3ic/dXAto35focXcj7A6kDYBUwq56RvKfwA2UYlGFrU
iV1s+Tma/me9DCCnlu6xjf9OYYkualgMtSZ2qKxV58Y2P9PY++T5C6YCqCYQXGCvetIBrwRJQ9GF
wUG7LwirWIhft2M+mYJ/n3+KEPY636DwhueXckDNaOvUO44K3NeDnHkJdtLLQ3V+ClD2CYDc2ONo
sc60WT97PCBG8FQA/hSMyOXv//RyKao98NbxfODpL974OQuKj0+H/iPoDUB+wa4XYmnvnx7Amdti
ec8OAEVau6Dafv1tPun6vXv8ybfBlc6hXYbHE7kP/d0w78y08cU5kM65tzjZB6hQou9haXao59d5
POYvX7/Fucef4Byo7CQHeoIdpN6iws3OzPCnHwn9eshtABvguSdzAAW82suli19P1oGIJhk5b805
Md7P3gGMiUXAG9fGD6JWqbQzIQuAQaoRp+TURPB2/f5XWiRcFj1YgP9POcd50aElDU3og4OaZO6s
qua7NE6wN/8dwH+/Vr2imQvZYYCeDZEJkpScYxR89pFALYEXCwOJHWO9H8FqB4bKE3UOD6ijRV56
rj382fMhdLN4ui3kj1MUiAkDkTPZeweD8xBZvG+sM5OwfIMTYMECWMLPB/j4o6NvLxz0UR3tHwZz
PfMEeiRmo+7C+vs74t0wJyhCqyoEDwMMI9E6SHh55lz4ZEdQAHZdsLrAIvng89M2KIFkWeMjaXav
xJi41cZBy1ihMPP1mv14QADDAuwICAOgsYOZ837CtWezoZIh7hvOnO8ntz6gR+HeyH5wzoz0kfgD
wBrgKx42IdgXWMjvh2LLxbsOSHqwbzrfhTQvXO/dV+nch3kTWzK2e5QazshBfFxvALEAhgD2Cgam
p+yytPeawB9lesg436SWtf7x9ef75PngVIO4sPhxQVvuBGvhT8SUXirzY9uY69quLph9RvHv3AjL
Svnn9GsqHXbQdsyPPVpKemV538ZFQhoKwLIFYAZdyuBkVoQLT6SeifxYFIiI8Vl+36e/H2LvHk5Y
gOVOGWthL3tSQhDvYFMgAaoN1G3/gyn4Z4CTFdyloyOnFgNIsu6OhJ5Zth9/P5Iz4LMBtv3rF3/y
eDLolDWoDhxA6xMSqsLfjul4PmYAerlLmnzKBBA2t3RjUutQ+Ze1vTHftr1CAr6sTwDUEG4hWvN+
/VBLwwDCdsUxmHd1eCy8dT1dfHcG3g9xEgvrsXUJMADi6FoJqE3VOU2XT6bgL/8UHDec3x82GYdq
sXBrmM85ZFddNPzbOyC0PeBEAXIFg+oDFG0wWWmq2SqO9WsGdPPw/QUEjjlQjwgQiH3+ydcRbUWr
dgrFkaE4SKPm8fsf/9/Hn9wg6KA87Q94fFVfBv2V8s/8/GV9vD9PF4r8//78UxdjB10UMTh4vt3H
0kdLlkYoT6JbGOfBOaHAj4fRIv8K8DfAY4sG1sleGwvPy8qwqo++d9/0QzTC3uwcM+njyfp+jGWx
/RNP26qDqArwU0drJU0eDSt7Kd2svj0p717k5FgIvBrE/xSDNAzGacXlXH/7XMNbQIMKRF3w5QBC
PXmL1k3HrqjrIwL6anami7TsN//BO/wzxMlkmC716jQt6+NDN12NxbePtXBB+QP/abs4fE7DkigH
NXI0uA6VeNFNzOgZFOQnMQP0M2CzQ3wo8NdPprlsgH8Ym9Q7jCTJd0ACfPvjvHv8yQQLC0xWwP29
w5CPa4iANWI6s+8+fQFIpUKGBHkLkL/vZ7ikuTcPs8EHUsB3+TCzMWdGWH7jyc4GWgLnGlylUDo5
zcWLtLNRfAr8g1FrgHo8sU6H9def6ZPNBlMP3CdQ4vi7q9+/RAMQA23Q4DlA1DZ2iuvGupRcxeW3
/QsgB4nqDFw8odq4MCvfjyMBHc4hDRkceCEv04vqbJb0SRR8N8BJEM9olqkJzcqD+AMUlc7Xbh77
JbiiZzbdaZIMvgWa4dCtwl14gUWfsuMH20k7OfrWUfvIxyh6rPTC6h98UBf6fjeHUwJsC4qx2fbr
mfrLIvhnNSxEEqDLARuGFhbw7KeVrlrnzObpyI7TiNY6aJnCiTj6v/fhPLFNDoNplGqbh1y75i2t
aP9mGi+8rKVJ/1ShV13UKXmQMMRYVzQNI4vNFN2sAegbZgFJqNsO+hRTmQV3mW7hYdbT7AYKvQYW
75Daj6uLgcVgmZiWow073ltBjfas7Fbwmg83aALLjd0zAOIAutp16NXD2kOMgOdWoSj3gNdldyZ0
j6B1kuTrD7PM7L/fZfFCBtwQeG04lC7I6vdLq8z6BpYjRfYj9F5Cd1vkxyq/cFQYtWEXGf+cR8bJ
poTUDYYDUWIpm0Ic7XT+uwYASm7aDOarO1vBBvVhZN/Ld/57iOXowJwHYA6dbBZhmxYpW8B/AKcX
2Ie6+B53YHm+j7CFzwVH32VXvv9itZ3NU4hW620LvLftHGn/vdj+dwDk44uVJsqmqAq+H6Cs696i
nRPeVmZF1v7wvdj+9/FIaAPUY23EXvdkr9uB9Cebu+FtOVzvB/c/+PEgmKLkCK1++kEpcCSstknj
h7dw92jcR1OduQ6dhNzl10PKESVrhHUoZZ1e6AvPKtiUGf6jc6O0eGVeTMNI8e+l/B9GOTleeTjm
teED/1GW9QYon2dfie9lCP8zBHiHSJpRLDr1ixxIOlRQu+c/vGnaoJl5qYDV/Xpvf/6t/m+Ik71d
cWhXzSOG4PSCWUngxlm90edqEJ9s6UWGC4VByCeAiH1SAg7ZINsBTODbUrnRxCDWs2sPX7/ISbKw
fCvcUSHBC7I7dsSpw60dpHpWYBvfah07aosW2dfP/+RDwbYCN0gkPbjFnBbJK5IHYtIEO655I5YB
JuFCDjQ23xQ0wntg7UIWxgZrGR8qONl6Yxm4HLjO8HZ+1eKmfOiHb+8+DAADShvkXMzJqeg5gMK1
cnkQ3NZ8n+9a79trdjm4lwowOpY4Rk8WlG11qNSUNLgFlWS6covd19PwYSWBgosixF8OEewSTrtF
o2sFaZm39LZvLp03ai7t4LuxDyOAiQnCOJS+FgbP+9CqrDFV1tQ5t1JlidMBODB/r97BsI4wxeBM
Qr4UPZ1T0wegN4NMFbZzW5XRUO2q4MxS/fuAdwc2ZhjbjKGtg6octA/ev4I78KGrUznfZmWfADUf
FdlGj4DB5Rd1OwGMeJ1PB0OeuLtS6TZtzyyBUyWT5QUR1hd5GRtCQPSU2TaA66IARZ1vbffOUTTJ
UhdyBZczoEDIZG6USsI/Mz+zMj4EAKw7XJxxaUYKzFDmef/SxraQG0Mc5darAUi+FPpMgDkNAH+z
Q4YWGZQeIGl3OmuchgjG/sCOuXv5c9PUe/Hz66V9+gJ/B3Agt47X+KQIU3adDgnp2ZEMPAHFSg00
+f+NcHJl7iptUyfDK8Bay9qk/8ELUKj4o0GDQ3dxmnk/A1mNxknT2Xi8Y23yItueydrYJ1MA5QLI
UziQiyAf1C+YydE5CVp2hJMp5M9TIa65b8t7Wzf8lrgQe7TcGeZ9TVokKcQTY1dI9wqwJAAZBuN3
a5/17oWkwrurukZvQKmkfzxjrtKprLaEmgAQDqtI2sKSu3Du7E3hWmCE+T2KYnYHJHXQyfWgAa0d
QDgDvDob4ymHOEAMyFcXSdGT3y28GKI+RfibJySuwKeeU2j/JAZifaM1gvD6Sce/LwvLqXo53ZL/
Iu3bmhvVsbZ/kao4g2452I6T2E7S6XT6hur0ASQQ4iRA/Pr3oeermoS47Or5bvZc7NlWJKSlpbWe
A5Rc1L3T7Un+rwksDhPSM1SiIOiMAssqgqTVSO3UMaZTaf0ybQYE+O/LW3FN0VxiBEZw8bpf7iBU
fj9uFisDkCZrxglhtg1ZP4L7Gs19OPZHMp9AX3x1uZe4EwDwXba7PPbZ9VsEiGAJ5oGHurqiUKKX
hmT1dLIV/Qqv5G+F9p7s9tqzaX2elxlaSP+hbgvTDyQlH2coNLqtkKLVp64xBnwo1t6URXkNYbL8
yirW2wiy6Cz8ldFdv5YYFaQbONGnvyDDHrei8Ru+KZFrCEDhHy+v3NkpvRtsOaDvKodeBtBfVWe4
WDoArkQM8Ma1u2tpdH+aDzoBSxKEus96PmYL90dKXGxu+hSUAHx65VY1r7U5hq2VR0Jnoeg2xjUL
krPLiDQY8o7YlJ+4+QNYBwXkffQpVx2cwwbvy4R2VuHJKHXVtiuNK3fkp5UEos9C7c8FORgRk65W
EvRZnK9AsNNg/pnGLtTDldtkCbYf1nE1wGr3AYDnctpKdiK2F+YETDrYdMYD60+Vl992JDgopz+N
yrvy+Pp8sP8OjDQWHxHz+1TBbiUnokREsoN8W5hwjjDFthsAQ6tkNNebwtqXGYt7seH2bTBeqQp/
+o7L6PAbRkxBrweFz487dDZNwCFFyU7UOMBj1UuLSOonj3zRoMhePgznh0IEQZqLt9m6sVqh0DYM
tWKn0butgRGUscy2IAu79pWBlpT/06dEqvj/BqIrbIgDP0nUeWp2Su1b3/xaywF4diDHM7C3/vjy
yhn/VH9DuRhL+N/hVkvYuGjsuxV2jqYQ8NGJIcBuq569em/Yvzr/XvDd2Fx5TK9v9vWY1sfPlgFT
Hkijw2ez/G0T3IGsGHb9vUv/9fGzmtsq9Gs7N3K7ahgy02QMvjbTr8t74tqnWo79uwDpcDS/Ggvz
aKc2UbUV2o2foDcVa0puWkvGeQtG4OUxP11nqzmtbtIMjIqq8nt2AuozHzcAQgs7vjzE1T2xCldV
A+oJE1g3d56PVcDirHIfOpvt/bqLheCnGnhaaOHvzOlaheJsIIPiByppuBBwX39c0qqR0igKHDMC
zK1f3WX+JqhORf6U8gGSv2/ympnW2fXEPYDq4NJcWr9gwe6Hwa1g7BRk5kYK+mMUPDZl+vvymp69
AYA4gAgsKqt4rn2c18R7ZwgqRKqS19FIf9T+lXT52gCrvV6bcpi9rGCnnoiXafRC4WVvl+dwdru/
m8NquweEj52oMITr6tBmjwvVLBuaUPYPJv/qTNfgZWfDxLvxVludF/6cdRJr1lgPVfolB3RqpBvg
rK8cqbNL97c7B6MbYINWITBPhx754cBOXEUEoPlge3ndzm6xd7+/+vbE6LmmBn5fBWBEPJ7Avfgf
ZmCjjoEEA6LYaJB+3F1dLrDttI8ZMC+RaVyDgfnvc3g/wmoOShPYY+sAtxJkHSgm4tj1thoeL49y
7pJFRwjvEOhiA463Cjyzqn3eVwSXLAQMwKhMQDImGVQsHdD//1EPH0/LBaX938FWoUZC34hbHQbz
UJNp2ZEEKrk8nXMba1HehegXsLyfKiN9U9O2DDykfZyGQoUEuin/fyOsPgtqb71oJpedvtD5mftf
L//6uQOIR+dftX1AdtY5T+oPdZ71Mzt1oSQ7UBB8F0/mK5Wcc1EFHqJoDcCVAAJMq8A1O2A3TbrK
T0z8rgWCI3SKaglHPZx4IObsa92as3sMDifoREAkDRJTH88KbbIRrD2Mp7Gx0uZ7bToRD75J04GE
0uvlBTy7AeCqAqQ1EuRPJqlSjbY7VdCSaMxv/a3Svy7//NnvA5dr2Eyeg2o1qU2gG4Gf90Y3gVJC
PDs+hHShODJeGencR1r0vfEcA9QXKfDHRWu01VrKQEYANl3UjTzi5B4GEnU7RpnhHPL8H/Hdfw+n
g9o+oBJwJLTWko9KB0PTpBU7SVDhQ3CcL6+cdXZCS7ESfXrU4NbSqlSWaSokVA+4Vkasm9JKymw2
Q4TYIbGncY5rBpzMaPAX057l9wHCI3DDS5uknMGrF9kwRyOoYdux42NCZAC2sAlqLKn1eGReDa2X
DDyolJq/HKklCIh1HZNi6sKO0GkDm1UjLokKXoc6na+Uc1b3DWQZFyU4/A+KLRDjXvcjmxH8cALT
5IMCAb4yDq3z3ZmvuWSsErW/g1CU/dHUwxoCXv5xRwTcrVGakvqwqEzhZjNQG2sX8i2O+rjPe0le
CsfJHm1PNLcOqa8mwufOFiiR6Ogu8PZPTJWa98r1Mlagr5jvLKMCB3WE/tflfbJayv9sw3eDrC4k
OZWkmUtsE8S/puBhAIml0b4SAa/NZHUR6UXbIMUz7EQgK7EBBuzyHM7+PB548HXCm/KTnKJdUQXd
lbY4QWa22xuNW0OGjfAr+ee5WIQmLDLpv/CXdQri6NbJpiorTo3B90ZJIFxQJVYKi+va+V8+SgBd
RZho/+2Jf9x6fgDOvJu7/GQ4td5NXim3rEn90PDrayKndLlA16/xheGA+jN4RRB5+zgWpCe8Auo0
5SkHJSd2Z5xzMfn20XUWQTIIMwTgO0MNTIwpmLZzCh4pxLi+YalfDd1XkQE2XNyJZriBrIODvTPM
oeHWEHEwaHvAndvGtkGglwG+2reSyeKWta3eo47aQmbB93+mGoJWobPQYCH18moM0O2gEwinKOw4
CWpmQWg4KrgPrDGP5jzwTwJZTeRp+Q14i+mxNap5CxGBbyhA/dCQeXo0syIHLdqhtzrwiqRPnVjA
GW3v6+INGjbZtp/5sDMdyNNVerZCz5qeBrSwdoOtrLvJhzxNbzA3nEvnAPiKtxsl0O09CA6hX0I8
HEo8rwbV33MHnEeWVfMmL74KsFbnB3lyadjDUmFgelO0oK3P1RzmKQcQxgHJMCwgM5APOpKZG6Ug
lA5w6NnWVIi46boGjXfbiVGUBJLALmXUWX2wD3pEuaa2xg3E15r/JQBQ9LCRKNoeXNdWZ1NJMCiL
AU/emS8ZqYhm50UOVwL2uZTk/SDLZfWujiBVCXGNLOenzDIiAIK/WiVNZqFjQA42+OJXzo95LqoB
hI2qK5Bw6J6txishIuL1Zc9P3OoHSFql44nmRN4A4JTeSmzqyMz1lEDfg96a0Gd46hqU9qPamNA8
KZm3sRte7ieUCLZ9VtpXqkNn/zoAlPESQ2UPkJePq+HZ0KnTtOEn0Hej0pAxM/xtVjxfjoqr++tv
ZIdPFd4YONng/yx/xbs1L9Ex5Q6Ux07MgeRCKOrxC1LDn2UAlYa2d7xjJuDRCFdXdud51T8aWy63
p+mj6oYy/uIVuG6e4fB1QTpm/UF51U75+qkFXnAMoGF0eZbnYj+gEss8UaL91ECvy6BwejhmnUz9
Anp4emURz2VR735+zbYszdxx5xw/r9m+mfapu/HdzVAnNvtZsf9hWwC5T9H8wGbDtf/xg3WThKrH
IMoT+CenzM/uPZ0nqrzmHnDuHgN6ZdHd/3vq1weewyFe0b482ZBW8aq3qnfiXLobcs2d629XbX21
vB9pdQo9g4vUHRVG8rIjV8CWAOV1k45t5EJQxbF4XIAeS7txZ/tzMtL+AO2HFw9NSFvXu74U8POC
PuN47SY/d/7gfob2CGhEC77m40LnltFBznQsT63/03G+U/XbrX9f3pbnAt77IVZpVWWb0ErjuoTt
xI++e8ro0ao3afGYlfTKAbg2mdUiQ3YUihkNJuM6OgQ3rp+eO/qPasV/Y0kAkA3K1gs6b91ihBCO
nMuqK08GyubpNEQ+KjwQNoAW6JV3y7mo9X6k5by/i1rEM1qWSow0KseIoF7WRpzN9t5KOdukNu4n
JqF7mtW4HQ2trlE7znw3kMKRD8OUAgXT9URFmtbg3Yjl1QTOqiugpJTym7Rydw33XiqHJJf3ifl5
vlDURTUYDsNQZ0ak/Djf1KZsphAuPbDMCqtiuvXyF+KbG94dKDh0qUi6/FtDQbRq/ozOCIHjfd3+
DGyoLJshPhia9OxoQmzl8t/1Oe4hE/TgQLjw+ig65x//LLCnCPh1qQYD7mUo6sRrvmlmh6n/e+6c
fU0fLw/3edmx3Mt7DjBTaAivb8Sp8QpCHEMfavY4irdGvJawFxdmERvmj8tDnVnw90O56+6TEbTS
07M+FCINKdtQDhKYCAP/WWUn4BGnZnN5wM83FMhIwC0BfQqvPctaxVuzJBZkkvL5IOwNH+L8yq1x
9ueR6ELRAH27T9UlyBTaWrvlfGizMpbmHzt9uvz3f4Y/4f0JvUr0kdGCRLlidS+V0m1QkyX6oKaj
00Okzroh+qUNDgVE+IH6cn6X44OGNtzlcc9O7L/D/u3hvIsENWSj3Lrg80FCcJY+5kDXXh7g80UI
4BMgXfAzAmjtE2p6YG6Z11zwY9FDaLq5ZSxF0XdL2q+XxzH/3twfL8KPI61itOdplUOPih/TCrqi
tllAx2g03uysDZ4FpXgVzNL71gY+vxFl7dxAvaOOlU3y71U6t2++30ClEOq7kTEB9dN7nJ96fPaN
MLqveCm6BwAA5ghKIl5ScOY/Q/L4V6F82BCz2U1/ztTQUe5O3SYoG/XNZv4XrqQV1Z1XbTPXGb4I
c+JTknHKjhAhs/4wIIG7nYfnwC1k/ZpnMrRNBJI33QRjGtwxUUOqT4gW1SDSP+QB+Zr7BX2YLCIS
WkpjUT9EcSirivwApb92i46vW4Rt59iJL+o6iAYWDDdDV/iR7+UET0xV52CiZYsWFD6CPRTeTaGI
c8MzB+rYXapuRQ4lY266eDc2w7x3vDG7cSTuAT73+ZZgw0A1y/GSDmjUzVA2Vpz1VnoykdWjrSLE
jeVoZL19B2FHm2UU4kdG8G2sBDnmvNWLdqo7vI3BWO6NeRO06k9K2x9wAISeL4GykB37TAp4Tnrt
bWcMDznpnS1w9+qGe3JKcgkh4j6H/2/TNToaaqeP/DZ1j+lQtweFZuCrazHyS0LAY8MmPjxB8Yfc
zrSZI233/vfGW9ozrBdHt9XttvA0xxc2Zx1BuSn/3iozeJC4Hw+Fy37NLtx5uxl1QxCB2EbUTZdY
UArazMyVEfXTcY+uD0w+bJHuxpzWeMQyP7GscQwpBNUi0yz4jVWCPQq16yFqJ+tNQUnt1obgTTy7
QR4jMeuhcBNDw+7ZYCaktqfi0eh98QwFzuCxsCS/zzUq2BIdp9sKbmTHIS2DLUtbARyIapPazOoX
CH6rrQ5KH9K5s9z6Zerem3YGrf4+V6FpoLagra6OlDEXUYnOb2i6pb8v3cr+YWib/DF75FGUizle
PBpvWlGoZJBGtWXKwGKPgoQ8GHmCEh1JAi37jQ+RzthyO3XjpdLcE1u1Wz8roeWU4jVONPTlwF4Z
IiiYWhCEha0LE4F7Je5fCy+rsOmkpPbbtuBHgBQ3Fv3WsC3NoBJFf14OL3990dfRBaXrALy7haXx
ibHesmwqqokdJzv3fjQuREQhe+x2+9T2FM4AylTKSYPEh6zrDheJB51li8a117R734Qc4CQKAh3h
76gxRm5Pyf3Ucij5q9faMcAg9/tEMTaH49wDKSWM8S3osGMs6Gl2/WhB4sqyosYYnWOFl9I26PGy
5ovoNFeii5u2lPd92tuP6BM1W2LN6WZIoXI7WfN4YhBqj+uufNG0a3fMRWWEONyPBzWMsUeVt+Wi
Vm+qL6uN8OhPDQYRjv8iQzwzGkma2vdwsuzClgYby1Xdo6HnMYETRgPJ3MIbIH5QQAQNL9WkLfo/
orPprdNCNdPWhtoOnmiRBZAWSCxoeEUTgH3AORh4iaQQ5PA71v/pmQndXj6M27Qz6l1elDxpyo4d
halq6Gbm0B+u9LX6/Wr3/Of97KLdCVS7i2+yeqMQzN+nWvWHhkLtWUloVaViU1nAO0OT7gp6a5UT
/R0MiD5vwemia7TOeikvqJjRwT/4wo2BSb9vx+qUTbA6SgOot6AguoHM1C9LkivZ/pk7HmcWQgUA
6AARsUZ2m0yWxB3M/IgoB03BXG9IBUTclQOCXHV9PgIHzz1kR4uMi/0xl7XSDKL0es6P1hjbw6lw
k5nHaPBzFV8e6Oxs3g20/Pt3GUvKOIHLyjLQcISIf1iJK7nruVQMNTrAK9DWAdx0XdOBMKuWeUfy
Y2PPh1znz6UaoVbIxz8zGyHH6aJia903mXHX5ePvupmer8xwyY5Xa4kiC1bSQV9xQcN/nKI/DdxR
nKUHaOBqFuZwxd12Lg2eXUtAqlvmWez1XbkbuAsZfuU3d60ouwRwxO40TA1/TfPcvPdtN01KS/No
hufAszShHUgH7IDWzKZNmhp016bBvMEF8ceE5dN9Q8vuJuuzugVSB0rghdsMjxXsLB7yuk8js4Mi
6JjDAQ7cIyP2mD/FKGmjVDvTYnqF06l+SPXgP8BqOfuTtoH8khnIpC4vzhpV9J9jhPeLAztiPB3X
Na/CTN3Fzac7OPTJIDtkbCFrqzglRayrGF5Y7Zgh5Fypra6eav8ZdUE1A+aGXvynRmLRlHABMbqD
MOsYSceAxzF0IyuC8k7p0q30Rb6d0vzKs+DMkw00rgXtvHQoPnnCdBB6HYCgYkf4kN7LFJr2JLW+
ar/Z06rcZnn6cGV1lyfnaut5sFIF0gDVRHCcl3//7nQVUyOqyvARK2pf3nmsn+4aVLiS0VVWMlcu
32MVjAGx0qJHuweVVc052VPDvKp5tOzyS3+KtfpTlDv35uDlx4nVkRTdntr142xP/9xxQuvWRxsI
EI5FYWn9clQu94fCzY++CXcLZNud99xoNF7Hx8trey5wvR9o9T5pigbaoUD/HxV94TB2gezu/xAa
QfkDJiFYiOPr5pmGKDx0exRKFeYUEtcI82s9s9UxQImKgiyzSCsFcJ/7xK6nM5UdN7AfZ4IMMpgh
Cl6FLSEhel+x55WRdY23cG5EOGgAKguBs8/EXqFRlWYdfBj8MvBv8fD372bXmBOzaughrz3cnHAo
zJ/m3nKvLOe5i2DxYkKpBKSxpVL1cQeWeigMCGnaB8ts9JaPtvUsQAF/9GEZcUMbILw89FtuocBa
bzKOKzVvGIUWpZn9+eetg5YrkEQoKC+Kh+s9Gmh7zJS2D3VZ7pmQ+2tV5DN7ky7WV5AzggbsJ9kH
q6mKItOZf6juTPdYlf+MoMXGeffzqwtNjGRinU28Qz/sy3KHnufl9TkTKj78/pLnvYtaEp6tJlB+
/gH132r4ReifrkkuD2GduZSBT8CuxwFDxKOrOQB655haMDg/+SWUjz1G/A5S6QriT8wb/SbxM1s+
LPVHvW0YgN3ox9Z7kgLZ2LXZY2CC1I3vuykGXz5wYsI0GY0wGEFV+rVhSKxCpJ0o2JvuNQDk6uP+
5+7C6YG7mW9AM3P1lxeUzyNpcHcNGjLdhfcEKMbb5dVZDbGoIKC1CYqViUYbDut6CA6v3tybnC+2
9Yf+yOyvl39++c/fXwX4edDDDJQUF/bDJ6IFso+AiiC1v0CjLnQgbT1NezgNXR7kb7/y0yiYgGsh
2CyYvo+7SMw++I40c7742o9liZfIN7od4J3nfIfhA8gQNgA4vxcHJS8W+pdnPnj+9wEBiAxXCAmf
Is/fCYPmATYkQIzgUn38U5DepKXWchEBkPdtUyajk6PGMsNGwL01UOa0U6jpw1HelmZiSXkl8i3n
5dNKvBt+dfVCvV4h/8TwQwejjiKcqhOpbzNnDq8s+ad0AxEdRUH0iJbgBpr0x3nOnaJuiufZAU6N
R+J4cMeCYMZYFxu7bHgy8uLYBOzbRBKzKwDUYFcm+vlUg2UFH3EA39wFxPcpmxxt6KDB2fBoKUgI
S0XNyCJwwcpk/UU0RnlvBzDZy3nhLGaK1g32Tg83EPD7CigkusZOBWUWZQO4qT13Yy6yGqYUE2zp
22HcwTrpmr7N34fU+2+DbAUwQIjmYXPYAeyVPi6Z0Q7F5DE7P3Y9cRM2mc0jA/IxBjgUejSepw66
Nqu4aysfFF4Papf2uAFwJzHq4RerVHFlCdd7ZVHegDY01g7Ry/wUXWxulG0J8szDmFnVDRhR/b1v
MjcqFaxuZuZd0yM9O95CqselDFTfOsmhRqdEm0n+kOcxTAdb78GGE9I/g6mWWb0bZXUCuFXrWSqM
Ypq/KCiG9Jpz7Dqk/V22dwOsPmM7lFNXMQzQpvDP8p/N4bG9psjxKYwsg0DECT7EeLeAu7+KaODV
5i1MBrMHNurbgsmDQ+ytT2AbUyuFSpa1Md00Tll6AqUz7Krg+fL5PjdJiNMCeAmFHESy1ST7PmDQ
sodQBORg4ozZ284/1vrb5UHObYj3gyx307vL34eZpG3C/+7B0hU80zj8IiEjSx7I8OXyQGdng7Ys
9CJcnLy1fopyRwoXFpo/wEblLWfyl+fBUo8OV+6hTxnv8tGAkIV6vQE67fqAm9WEInJl5w+cMRGq
fNh1Cj4NzHyqyxGipvafxrwWB5GOrUI++s2o2yC3R/sJkXDtXDvUkH6HedV8IjNkmrq00PA1Ez5e
t9Rs4UZQtChTgbwJm6zDXFRNTHiJVphL+6gAWzGcPbSJp7qbwt5L56QeKJzxoMYfzhWsspQJHnxY
1l2zQ+fBCku7Uk+ZsiEtr0qUJIUVJNnYOQdHj+aDPSk77uFKeS+nYNiVZvbVrrvxRTj29KsTHEJI
xB/LBCJ+/NHLC7Rvp8aJfQgYRKY7guwZVG+1MiEbbxtzLWIlVcVCmHKnu5nWYkPgynTTsMnbZU47
hL3y5rj3RnFLmdZJY8CGze9gueg03ElU3qJ3oTsWwUTDjKFqCRuIvK7v1SzpdsbdtulK5aMTADMI
WA7WsBYDzAnG5gZ8340x8ZvFunbo4XNkpcSEQ6AXPAatUA8j+vBH6sDABBjXPzIw4CrhtuWxnNw+
kojeUWoQFmaFhKIVnGvuhQ1nyRoGV/Fku2PcwDMiUW3/g9uwLnJcYcZtoM0YrWYZylykd37mGQdh
VcZjJ5y7DHGyhrOGria466DtzWgBomfVZjde1mvYWBT3uK7NTeb5iBE8+OW66Agw3rIQwKAsLjkz
Em64WNKRk4SqrvhWwbImzlRRorBbGTjmUBULHW/yzbuesUcXtQY0Jab0gXP6Zsti3OliqAesf0fh
GYETtSOOymH8l79S3YK8PY31N3NmAJD10slU1Lbzq26520WVGQgwLAhqjGB+vFkTGuXxCHTxdxZk
xqvV911CxpbwiGjff7a0Vb2lvjC/wEBI3hkCW7Gx6G+gGfuX2YaBHdbnCbtDJ6nofwsykacZfZsT
Ngl7DoR0gpsetqqLC1HrxY4LmCQ2oiV3iNx/clClHself4M+F6xSAp3tqsobogFOBjvel+ZDZfAA
9rzwbPlKSde9gZA5RAZBQwfE5PFH2lHxgBo0iVNoV2WwdshhsDiV/r3djE+shOmIlPBzPNaOyrYw
EJqxOB0qgvATvJnQGjywuncSE8ygKF92inbhdzuN+lQ7csA6s5+Frfn3KgvUMbdnQDGxGM8cyZh3
k8KHagOfC+9Jp1h7ADTz7MGHGd6BmFX2pWzq75Zfi5eutl6LFN4aetQ1bBlm+ESMpNvAIefbTCZ3
g480HbG29MXWvRVBcdSM4cDTx7bQcgMhzyCWhfEK5wTXhVkpiFeSoajfuTX+0ULKDFZ19KsD76nQ
VKKKjczuEn8yuu8ZjmeNPpvI7p2mV5hoUIZ9ABcX/ebztwHc7iytYGX3OyvdGW40RRGbIygyjVXj
/+jCv8nrfL41Be+iYKRDPKNXFaP9wjc9rNiiCo4fEWR6zI2N5uuNLakDjH3uP3cON/YDg6ttiXcx
GhC2g/4hYLvjnML1IpuMaEYHMhTMh42eGgn8azx4F8FECgLdbGRbp7Cbl25wyBuMM0C+deCTIfwa
LR1WEgBQ2Lidy0BEAnYoMKcdjIi5S0OoW16UeBB2T34Jq18rZcEWJs0yapU//RkgOXDbop3xpiQr
b+BE58J1RxYZdN0ETDngKbBD9DEi6eZjXBqD+RUGgZ2M0LHr7mBTW7y5BIx21EwzGtm8nRdX52Fv
88bd1iPxk7E0hxdLFZCvmILajMkw9NtMj8HOAogtKqfcesHLIwh50RZfLNGzbcvwOBq8Ib8d0GN5
mFJVI4YTWOMAmRxxYD8PquDupiSke4Rzi37gZadi1QcwIa9mL1ZBIU8D6b09QQdu1ysyJ/DLK74B
oi12QAmZsP6ALWtfGv6tZlLuvQ52ImnRw4wjN4PytheOcwdTTx6DJ/cAo9Iq4il9yIiZxnBC+AVV
UdSJx6oLnbJ8QVYkQpkRAK5Tr48HWNttDAK7RkKr+VCMPWzvA7gpFk2D2wHArPuugQMZsCdDaJUT
VCX7wghbJ60SuODWcN6CSdS+bSz8Tfij7gawCjasL9T9bME0yZBBm9hQgUVLq9eRowk4va52dllm
mJu0ymgyQQYlaoAZ/I6rt0x0zlkyg5Me+qSG7wkjPKkL7OlBOt5N67gQHfEcwJ1JWcD2y6T3zaDK
yGsrGnlZlYZ2n7enNsjax5rXoNLbGNdXrQvyKzhxNCumr1Vf+mjswoVyMVI9wH4PbquKGzcFTftt
jepFkvtq2tOejUkpBm/Twi1ng/qfe9MWIGqQFvABB3KCTwo0kYh0JozojKyJ/RqbB6gDK/HzwYtn
AdkToqGQE401lFImu8vQMYWNNHwZnbtSB2RnFfiHm/qw6MphpoUyowAYHlFDk6Ldw27aTGBZXDx2
nGZbG95Kj60s6xvRzuq5aYGpN3XgPLQwZEtwnZXJQIb+R6HAs5gCgA6oCTdy7vbjtlJW1sYcqxVa
NKsSt4QdTFHT6qa0UoAPbNnc1ov/mK0p3JWwi3GmWf/kTA77yT3F46H1h53F6AgzQyJC+Cn9kq7d
AZAO0STLxD6bCmne4symERTxrM3iXr31YdQU6j6YdxB3wSlLgyzmVW9Hk2jm0AYK/gaUxeEAbRDP
2ePZhBJ0zmFTaHfeU8Gzej/BmQt+aMBZCG/O4zKVMoFIuLevM3vYNADfh8FgiXsY2mSR19WwlZYu
oCU1cqvcR73AnmBPnGbVa1EZc5g6swOzvMVuG6DfzRg4KjSMMgh15XVR6aoahhIuTeoJbn9V4/0M
5uFn60/+6zCkJhQuGGKesoxtO0iOZxjkVjWr013f1s4t13kGV++cbWGKKr8WM0kjNI77bVFWdiQ6
eEo2GeOxAXWkjWvIdltBTucOaQH2oB5kOCkYz7VyoMBbdA8qy6m7dEjhxNm0LsAPEgqZEqCCWC+3
De8HfNPFoB0VHOdxcmD87BTEaCOTws/KGVgZNRaa3alXTEnadWyHlrICGr9Md7JTaOvMKO6QtvcO
OEgapo5ZdpRdAdZTJQHSGCyy4SYZt3LEU1tD68cPBZw8Y+h11RteoPUeK+WrJ21lv0tgQ0rbPTaL
96ep8vHFC9jCRphJ+932dXcyG1X8cuq++EbBtk4gujHHo5H/LMwCFplkhOM6ys7wraN21A1IaFH3
RirgDnQDo2YjAYA0D5uh8xcqyZTAQHiKUtG2CfAwcIoiXh/OzejsqAmD75KY2HSAkIfmIF+1BKQx
n6g4Bg46tHaVQzjUmeFp5NVBOKH7lWSOJAmaoCzx3Cw3YK1ZW+7WAYtj2LRjUD9WwwQuSZ69ZLMD
lGjft3Baq3M3cfAyP+UOH+5cKBqVe075AiIArg0euL2KAZW3926L5h3N/F9jW4xhLbHpHRjtbiY1
ITUds2CX0hH3jlgqq6X0Es2H/gZFRwX3CzPf+JmsXm0LNqJg4vdf/J6U+66T88kjGfPA/Zg7edtm
6BLgRZs2EYdBFJJu1JOO3YSAkFvzFCnofuFOQY2p1AVM0Eu3OHUA2z8iNYPvaFqXmxyKgXfVNATP
cL9N64iPtdpPsOriYZ8aYwOmXsp+l0OlTg7xxVMJi+dbAYez2JFoIQKl5NVRg+xum8qebGiLVi44
trCMmmFJOVvmuCtlk+8kHbvYKfzvPbbBfVrX/T0fU/EVeE1+N+TwXwOIElpoemDPOVd6A1MfGas5
sCEU0RhfAgsqH1ZGYKPpshzvoUZtxaDxCYVovgCiBV2fGSaKtEaKDhaXj3KVS8Gtm6tEAjpEurZL
Ku6Ju4qr+hYCyv19bg/Zrnbt5uiW7fTke012Y7QcuwROZzeNy//gv+JxPtoKars4lm6uhy2FU8UN
3lvNqakbZPWtGaCY54xpkhfZcCq1JCEZfZ7YVl+idYQ3hsiz8dlOXWvjta5xpDjTX3rDk0mepyAn
8TEHb0MMoZya4daAufJGe4N+ZI7oH51iZoicDqy2R9Vt2iKNAh7cwCz5a5E6JFYc1bzMGmFDK6rh
YE14LHWIhJHhVN3GskpnY9LejezOGLc5EBIxvAN/pyAUIU4MzV62zPw/0s5zx22s6dZXRIA5/KVS
S2232Lbb6Q/hyJwzr/489IfzWqIIEe3BAJ4ZzIClnWrXrlq11lMmI68W0wjf6yK6qROKi1dA/UaR
/PrbhNa20ahV3iJYikKYkaIR2RU613QfnXwxi1Bm8/NtNIoHXwKAZ6X0do7yeOpoTaBnKixOgoW4
G6V6AHejV7+D9lLeaPS0bvsaYKBiutY+zkMk3RCRfCOhxLPNQ8si0xdwo5dZ9UGV0p9hUJtnUfkD
58kJWbpCIAWixMfBC8xvciklpH/cZivXZX3Wk1R9lFKrPhmN+Es3MnxzU0qnsFd6u0L3CryYEe8B
NbZ7HxbRjUXgZ2tlNuz0BglS1zf1ndD3ErBGEV3T2Ax/q3IDr6XiCWdQxuEpyJpkH6FXu6ELw9/R
6juCaA0QAyu5EwKtQl5NrAlALXiawRGVaIJr44MwqCYVitzcikFEo4nlx8dWgzuvn9TY3Q70ohZ4
+Ze6CKGY6VwX+cqWZioxHk+WPETfSI3rgAql/s1YokweRvGLqgjMpRZ97KxK2GeN+6OpquR9qYS5
U8culM29LDuZbNDCNDnjVgavSRDubcDpylsSIx0iuZliS6zPsQnQspb1Qjg1XkBrGykT8YmKmrtp
6q7exlL65EuddARdoe48axAA85KV0EM1e6RXKHvbqmH3nARC/0LbL1XLBL7qXEys966lnpVWFF4E
K0CaLoqzwC5Cy3dUuSD498T4MVNAq4eq+9tKo+YRSFN/ktsiPapcV5sAvWM4m6Kx2YjymH50vfhd
7g/GCUgs2ncphCFpIJp2RzVq4wZa/qgUknigI9ncFLnZ7hMf3qNC0T6SLzcfEC9Nf0ftQIMeDYg8
sfx4F2ley9OrLM56LUV2LVujZme5NL7TyeIf9UYKN0S44gGZyt9lHFkPrYzGcu/phGEUAB8LeTT2
iSC98fMu2ZheLjqF0k7TZgxHMHHWNlCib0kSBYeYx9Y+LOOGJIICZFEi25Sm6ESTLC21E1m//iXr
dYAsIy3VXh8mn0G3l5/cPtBPOufhECiWx5MwFhyB8MmmOdbbAlgjl9UmEpJ67vjUCkZv05aTvSsC
Mvy8VN3HCGWcHdBb4UGtDbRLO3TICCYMfy96JQRKcVwj5ZtYuxQKNdtril9m0FDN51ijip6jXI1k
o230pbAbaVd+Jj4GDUnO3i5EdpFnaR0dgL301mz6+I2flMHH+2nKKd95VSCYMnmUGaHGpaOZdq3r
fGgJa4s2Io7uNNJRl9+M2f713zfJFfJliXBAmdVs0sqrdJLKo1M3T3149OX3/+n76qx3oIMF0ZQC
vm+dY3fTv5K+nzQ0f9EiAMoF+v4bBYXeMLnXerrlp05TRTwp4n4I1+iVltbg0siU473ISVdaonV6
i5HIB9Frv1IO7GYMsyWwKKtUfc3nDfKM2XPhfXn9ElgTTSQEZZIuz8u54IsGPSLb5CTVV6dSvr36
6yZEEzC167S+SNosYe+WXS2UrS46Qil/lUkHkfF6LVsuXAJTzWMiJGOnzotEaCd0UV7lmuOKAL01
E3a+Qfl9fxi35YDJBgRTsDTy9JjXLuEhtBTqaZojWWepcsqUzMRKxeG2tIEJBV4J9MyoO8yV8Ro1
U6msZ5rTcC9WsvFei2GxsOKvRiqvSV7elh2wBf8qBtH6w9z1lh1ILBZjnmpciv1DlLSn0W2e0QT8
gDjxD5rASD+uYXsWTgkmdVXWESIFGTszKeZCb4ZqoTkZHBnxyfd+3l+hhZoGDVZUvqDFZivosyp6
LEfEMAjfOnL6c6wPSTDY5E7RjSZog9aQisR9e3Ns4nQu4bEAnDqxTCPcNTOo5ZYVp76oOykd57tC
dmlo18uT5uqHLvN3UYBe8JB+6BVh16Uofd83vzSdk18zmVT6Leck1GRxawHuAd2BcnwzdKdQf6V8
y/+N78LCdCQu3FrLne53oaw7Hn1CCVvS+IcNP0lKcb3oMiCzmWOD/yQ1SR6xI+DqpbDSAfBFfZJr
9tWgaGCKHC1AtswWElbT0bsYyiAR63dGozgVKTN/sAXytveX47ZSP5lAkgI1hEmYYr79wlEuxboo
ZWekPubxKEudtOxsIz+NOb1JKDYLdfJZdNVDZaUHn/yd2v+6/xtutsREJwtWQBIpAiu0YF2PMhIL
jVerNTgGCdHIT96MSrUCa180ASDqD8Ic1MxsImkIkkgdKIPTVflvsXRPRrLGfHbjBqdRXJiYwd9g
zg+9uJQHJ6q/SalkJ+m5T2N4dPb/MFsXdma3Nm8O08xc7KQJUit5QKy94iGWJovwGWcHXYLMNr9e
D596b9j7ARamzJ+nJnZPVnbFyK0bAleggJWC+Rv00A3bCOwbaoF8WueUleGlaCcAICr60uSVb1WV
nfp+8QDpTvw49HLwkumBuVe6NaXPaShXYej0I3TwciT5RdmYcz0lgpeGRhNDmEzew9AhvZEJfBHk
VqRq00ZrUKJFc1iRFBMW15uQJaxIZTa60jka6j9K9rlvKjsmZ181n9RspRv05l6ZhmZyriHmZGPO
D7ZR0tQrZX3n9L34Uda8falDyaZRmCLMGEJa3NJtoMc/pNFc8SmLloErAaYkeoWe6Xr/dNDlla4k
dU4DKqtrDFumnqynR1d5I7XPVZduXGEN+XgTGDBaYEYTQT5d1DeAG78FEtlKZsdDNBu36ZA86fCr
+Vmxzcxatwec2S6R5bVu+CWztFqBQeeoTNvoeqhqVTWCVVo9LffIFekHX/bsUJDpYJO2/GuWryzq
wtFU2a4sKKgi3k0zPxZbfUYOW2G/IqWUkARc04i4iReZR3Awk2w5ch2U0a8HBNOMljZtxtnnUW1a
vp0i4BbTWPFqJwZAVeX5x7FTkai9NsMRAFshV70Di9u2H7WzFJXHfzGB/6KXiCfCnOjdH2i6i8q2
d6I8a54Hk8Qx7xHv/X0rSxsAvC21TBkhqRsO18RyS00Tst5hS1LyfNDKqX52yptm02gPffvlvrmF
S2YS9PyfuZnzr5uhHQK36B3JB7fR/zLlD4Ol78fwx3070/zP/SJtJKCiiLHBc8+2QSPmlu9pae+Q
znqnuTlOePgS5upHo5JsGdZCqzWeIIZbUyxevBU4TyDI6S6fBBGuN0YWtzE6YuHgBJlvSy4sqICk
Na0iO/ezsF4yYlNP+a6uIemWtj2IdUItg2fMDXulIFhaXQUSEhvji8SrRSt/58LP+3O6FGrRvsHH
UQ5hy89hnLoYUK7sxt7xxLOGB4ZNeSPE58bVNwEwbWl8hiBHEd/68m+hO74eLYgrxivzJ12YjHHy
LRfBpNplZawEouwA5oZQQUABblVo7nbbXJmYeX7oqaZc9Sg7ZlLRS0qL5wrsbOECvTIw83+lqsSN
5jMGKaRSpOz95tjlQFLCL438/f5yLbjaScIG5guuMZ5ns50ojlAphhQCHUP/obvf1tQNVj7/B/N7
sRpguEdzSGM+b+dyCMHYWvplYUsbtHDilvB/xPizZ17QqlStAokMVYkUTjE00ksBKugUdZK2citJ
07dm7gJZwymGlwHXyn/++8VghqxKRykTRySqLFsKvqjKm1EI9n72UfV/mvAxBnHxYIJmU1dSKAvu
98qwfL2nYRKAQUtrRqcMvffI5Ox85RMMX7VcbcfgoYlXnhFL7gl7yHGxMVA4mmNVcyFViFOr0cll
77seid9zOd9RvaLc4EODE6YHMTB+jG7xRmnBt7x6R9LeNXX30V6jmPN3Z2Plmpk0KDnIqL/ldrRy
tyzsyMvPW7OUZgvb9eDLfJ6sgZ0Vu9r8/Q+/n5Cf9ya4UR6b14vlVUFFd34zOIknfGx6kYjbM9c4
raaPzLciIOL/b2RO01W3YihaXYHchYsB5FDepZH2Qtb+Z+9T4hDFL4KFDnpqrlFPLp03eh/J4+ms
EeC069GVJcUD+guRhqo+68TY9YEC6v0JXLj9jUsT0wpeHDO10vW+rZLRCYyt+q2Udkn5UGkre3xx
G0Agg+MgNU+UeW2kkhJZqUaMKCOt0Zt0bZ6WB/H3+7Mj6w6CmGseEl4dgkPWASb6rn5Y7chbXo2/
VmarUdXm0KQtVpRiJyp28FlZG8eihT8BLM9YiBtmuxnmoDqq/T/vfURwYtP/CrPhk1Rqu/uLvmJH
mx1L0/crGG2HwdF4x/Vy/eRRu7Y1v3L+xQ5vNnDV9GXO42U3rcDzQc/naNnbFJR05YBHuW9icWuZ
f03MolfLKw2PFuXB8QA2VSiNa+HhvoXFzUXYSMuJDAv9vCVJAOdA76dOEobwMe1kIDr61s1PnbzG
TrY0FhwxqVRZg15Snn7JxVmM6BoYBkGleEL6FKjdylQtrfrl56dA6OLzMY9WKwHGimqPsZV/tQBw
1e3r54p4F2eFlCjX2fQTLkwMlaAEQ5iJjl9saV72jiBO9LV3+eI0URogy0hnOIxx10aMVhjDrKJO
Zo5AksQ6h6BFe/mHgRDZwo4hk9qb62iY0FuDefdExzS6nRWWD6ELv4sl7cxwf9/S0mi4+YniyVtZ
PI+uRwNalgSEMFDSKk0IM2M52XqGIa401i1ZUdGKhqRiomOeR26iIWi6EBBNddVe2IE3uj+IpTMy
delrKARTe513EOoJgAh31EZnUACKesUmNoxdkz3o9UpYuLSH/zRDQmXJvTj3kHKVaqrfub1DSd9u
o28pqJ40ebg/mhUjc/cI3riCMGoyknmbvPgEB7FtrqUrFo3wbJo03aZe69lpJFZPW0KVnhUpN4nw
G1t2Ub+/P5LFZScCI/FK6vWGWVEmXxeiPNk7JqDgUzXm8sH1mt/3jSw8oAxW439GZjvYLQy3KXUe
uklE6rH4kgI6yJUvrIyV/Ysp6qdwYFA/u3mAdGqbWKMBzD9EdNyWxfLREqTnNhvf5qH+UoJ5vj+0
xfmz0J2jEx8ZirmryeNSLaNCHdBLzG1T4mGorDjlxZPz18KcSD8iC1jBXjg4lnEIhe0Yv51wgGsB
mLS428jtSTgBYm1ldk26bZrntcrEpTT0EFm87fTBjuPqk1fG9aPbFMpmpGBC5jgxPwsN3ZsJEAi4
unvz0FgNPTXtNjSSZuVuXXprIR0/4RHIzdwQDbRZLEVCQ1kgT8rviRS81fLGp8epDjY15TAYR8X2
UKTJ69/hxqXZ2Y4dvLwDZeMPTql1G6CIu1XtP2lp52i0hnLoGB3b9dqtG1bQWD59NYzM7ch4Ak5L
BzPZE2zrj+IgVY9CG1hPIN1prQjAx/Qp7HZhEiH2bBX5wZOzYiM0avjl/o5e2giT6itV9ekdPy/E
aKOb+anKjIfdo/+5Kbaiv/sHC8iR0MZn0Hs5730MfPrXAvouHQnMaWSW4HpfsmoNzbJ0bnRx4saQ
6dyDcPh6fgsT4Hhr4aPjXtqmY30i2VvV9FcY9v3hrBma7RUPubC6DTHkDgA3oNMGG3Xuk56WS0v9
dN/W0nGgF5xQmYwH4LnZpukCb8RfU1JMBeGt3A27zBIOagDQRaJuFHfhJ1EMvt63uTS+aZ0g+KQR
4SZt7hWt75ol/Y+xe87UZzMWbfRJhNUs7PQGmz+iL+zML1UY7UO5HIjaoj7dZjQeVSDSrF6wxeij
ET8qGRkWDnx4amPxmNdrar5LU3tpfvYETaBxcwHRjQ5I1WrYlOOnrDpJ2jaRbdF4uD+lS2ef+5DJ
5G5HIXO2NwPIhAK9kXkolrIFyLxG9wL46H0jiwOiEgf7K0Af8ErXB8CEiTOzPNaNt1d7UARhfKMU
nrtxlZr0URQbu1DtovdV4q9pzC1aJnAh1IM8wJwH+UpMV50KFQ1V1ocSVoCSusEof4DIbm/pjmSs
hK4L4QWRvkF9k3LY9Ky4Higc853VuGC+NOGZx30y7PPykXlF7uD+jC64RgJjIjGoRiBJn1/Faq33
9NiGokOTw2Ysf9L1UPsf79tY2Bom1Skqe+LEtDFX6KpEaYgG0MdONn5wR3haj//wfW36+iSbhFTe
9WQh/JRIMKFJTmVt+sEuzJU5Wvz9F9+fvMnFA08sRy9tlFhyZCvcRLAtFa9GEE6M/joU9WREdTr3
p+1waYH8RwLrsOiIfmTL2xEs6+unCAYFSCSQx56KJtcGcuglkwTJcsd8O4SKLdDodN/A9IGZp2Or
Tp/m7gdtOVuDWmzjylVb2VHjyNg2sKa7IfpSXfOo9Bq8bXW0KTtrpPdxTVN8wZcjfASqbKqwUbKe
Da1JIzEVJngkIgxdt9E/CtauTd/dH96yEXBlMOpQcZondZTIlUKj90UnFpvAhq3l2Liiu/FRUNOV
ZCVAXDQGCRz8YRzLm1eS2lmwkoAsc5pKfwc3y/upc9AWoFUezDW95gW/RhH8r63pv1/sPKGik1Xu
I9787dc4/iqVz3qwBSeC7nViVSubZMnZUAqd+JRAhIIDvDamGKlplAZI05amfkI1yHZ40Pr+yi2x
dF4pzYFmhVJBgdrj2oxMP4jhjhQXUqXeWBaN5K9P7ZJUsCiHMwj82Wyzl55K73uukz+mP0B7DPtm
ZaKWR/DXwMzjKPoIrKBWRkct9np3qn/d381L68DDDk/DFMEDNluHvuyMenApaYVfBvFkKo5b/csS
wJshsYcpQc+T35bR+WNoUU8yk595amswV98fwu0FOQlHs4/IsPP3uc+XZDcO0RcyzlpAq4B38qzP
Aa3bit9v+3Alo3u7GtjSYB0BCETGau6ds5TWSCmA6Bri4+AxcF+9m64/PzuCQQelxpjy+fSNCc/0
Wsy0UC4HI4XXn4CWFNvmP9/KB50u71o709Ljl5BGjOfG8+ymOEraMZeh8qt/SlOvtPAID+RW6j/c
X6rb3XZtfzY+C2oruuU67SxYLwW9zGVwapI1qe1FIyBuproe+KU50KK1urQYIwYpBe+Khm7MxI6M
5/sD+QP1ur7kJlQl/VjgsYg05lCwbARsERICn8nNF/uyTWBk7j1Fe+83QfiJWabbFTpza6jqj00u
KwSieeDbQiy5mzHOabyvreqxl43yCWAt1UeUMIJPDZJ+h1rtm0d0RzynTpvkOIZectC8MjrkChA3
cQBxQGO4XD8QilTDVkuH/tQTOz5ANg80FzzEcWjr+FtbBN4zlaeeWr4pfYrGXvjkDZq4NwY/d1of
UpmmHGPb1WOaFbwxstNQijZGAgtaFzVSeuDiaWlpG/OnMAtboMyq8tKH1vs6qyGxF2Rb8MWYLrkx
qMc9eTD/WA6D9yUbzPGxHMzmaOpFANapLfTfPViyX7DSCtv7K7G02tNNzIubXOLNnW+kdFiJicZq
F+eYJlF6t9folJYO/YWJ+dNNqdwy9XNMoB4c0S61vz+CJf9FPmJiHobM8CagyDJmsm88/SyK3X7i
wi8QMq1t1T15dB7et7U8lL+2ZgewL2o19kpsDS3iy+Iv0A6vdvdA+ukOwkty7dIGfX3jSpmXKgU3
/1lq9/lO8x7uD+A2IJqYAKfkzR/qp7kQtuHlpAs9yTxL/fuGJ1ChTSifB3Uti7MwUboCeaFFfzTu
cp4wrMLAK+C5N8+B+LV9TM3Prx8G46DZmEgZjOUsyodlSkAb19LPklKZz705QtehFcKHMVa6J62l
5+++PVlm2q/9FTIBXI5AOUHXg7e4Xha3aZAcjcsUlFQBpXo+HCWThugd2pEjlEUm6lFS+sUU82jX
jVH1ZNQQJ4UpUnluXYq0ZZIuqMzKep/hosydqcfFHs3GlMk3jY2Sy9E3DUDf88R0sMmErPlwfwC3
x3zy6BooL5GX4418lxdLdSskY3KGI0DUJvJ4xS5fXVxBJwinTj6BaPGmXOsTa6s0cYZnQyw2I0C5
Su8hj9jeH8ntzpqskIshHloIV9LSz+SwMcKz0D5Klr/pxte7xEnvyCAeBTtx29GDtNDQq2IanZVE
tDWDPn+xsbv+9+vHAScnDyGJhzbvyesd1WeDRvEui8+Ql2bPwyoz2e2G5YD8/fw0jRevkVCqO7/T
+LyrfRkD5InfwJ3xXNSHsD5Ir2RK5Vyo0PMT0eG1SFzN33RUU4xB7Nldchq/NWjozrrXMuHCLArE
lFccEGAqkDO3iIigEZp1Vp1zeVsJhyxb8YuT474+33x/0sEBiqjTBDo734Eq+oGlhBV6GFX4thVN
/4MotP4p0vTyjeq23VERRMPu/W6tf+x2P0+Wp3K9LoNCmseUvpqjPlkX1bn+2cZ2+PLaXXb99Wnc
F9sAwVHIOMKyOhdhsNHrY/sP+RBKIfSZED6gE8af1xasKIayApd3hjq7Q7dAWYtHlyYIl8WqkC1k
pmYHRfEkNZVUln4onwT3jaisrsD0ip0tvoxyAfkB9MTYxrMhSI0Mz4LpyecaWzsv7VA/LWFf2ohx
YlgP3tgEH3jnZRv6d9HhFHhlbKy6LXh1u0Mg4xs04VuGHs+mFt1yw8l+YcdIdtx6LRolvt7sBeqo
z1Erm6gZ+uYeyQDUhuUh3lJxgJZXkd97Xa09ma4mPIR+CnIPNsPxpbf0QbelTPYeKvpC0F3qUAYQ
s3B87OSie0lq7vBODzqgJZVgCJuqFNEtLfM1EY7bRZic7qRizC1ogKm8XmWZs6CniS+ffXlbKLAr
vjqwuv7+dP9e7NOgzLuq0qclGN4n6idV+3b/HNwGidffn22iupXCNFEF6dzFgeh0ZV29lUBMwLAo
tgrN6r4coCYnFq92W2wojYNBqluCfXY2bWLhy81QD4XTjEcj/GAWK1fu7bJcf382bYVZNm7e8P2W
dl0J99Gv+MUFeCkWONbEMFO2aZ4dqHyv7/o2L4A3v4tBZ2g9RHlQN8DeGwtvCz/edsWXIU2299fr
Nk7leQhbB+UBkbzTvD6XhightzXUDprSDtuakPhJpux4wDGnb/yegvOrNyAGqW+TymGcJLuuN+Bo
BcKIOpF6luOtLsoQy6ypKd6u1dSWA36R165KF9vMy0Q8MT1vBG+c+8qzNNTvRiHd3J+1BdQzNqai
jkSNQKSR5XoUECvWblFrypn3FhU/Ue1/ZEmqHbowbTZT5uJRi7rggUY2uAnVyN9qaI1uwZGs6dPL
03xd+1SqLWwberxJ9tzUl9wI7v3YKoHstYKdyamtU/Is3HDn959K93H0DpL7udW/ogNsi95DB1uM
FL432xfk0mCsSjZxhSSv+ruP+2PSlXZevFXblWzUrVPQAJtNkkKTjsUNXtKPVCPOPU06Dxmu20em
qdlm3q6ytqq4u78yC4uPKS5I5mPqSJ8tfkWbQDUC2jxDIBnrz1K3sn1vSNin2xF+EXJrEwgcRtrr
lQ+TGm7VtJTOpRglJ5H28L3WtO0zPH3SrtVjZbCbKglot0PJ94E+f/0UDiZl1MyTyVcN2hvIL+p9
GUoKqIKh3EGE6H3wdCPY50U9rLUdTj/nzvaYI7srM2trvakrJ692ubDNjIc6WpnyNRMz3+vHSpJP
4GSniT9lAajb0K7El/vLumZjdt4MnnB+qTAMLX2Ws6+JUtttupLfuA1Np5Ok8c6VYPPnH65XVqAz
sm2KsHIgfeuehkQUkCsOuIMt+M7CMVO2fSu8DPDmrfj+28ERb/8ppuGaAEvOYmK3GiqldBXlrGr7
MT8N434IVsa2cCwwQQKQtynJp/nDAXJmS40rXTmTHoMvDsTH/fWRpgW43mfASEAtypwIGHPncX0R
d0OZS0Z79l0XqivFLV6UuPYRds7y6J0S+fKHMdd/DIOb7dsEaiY/b+snSL3Q7UO/rT2u/J5p081+
z5TDxw2AoeEumOb8Is4Ra0OgfUzozqEaNdu8EeNdaragXEoom0n/Eb3JVulvTd9q3tMeTLdZXWm2
55JQWJmbheW9+inTFXzxU7TIS+RCjPrzWB4Fa+8pb5S11s2F5cW3mrQWkxBgE892UDhU/gBbXX8e
0qepnVlov9+fz4Uw4dLAvOYekdxFoxED2nvLpQb2YIwbq1s5ByujMGaORNYaoesjjMBPFJbwt/7D
QlzMkjHt4YuF0AeWWEYj8WyKX5PA0f1Dmr27P0/TRM+33bQOMmL0nIT5G8p369GSYA47l/HQqVBD
JHB807iT/ix0y/uhV4Fnl7k1bnojk0ekQoa1V9ztbpsI0gnn6Gs3YGifbQVl7Hw/qBXY8ztani1o
IqXSeHLBk716Nq8MzZFzwziOWuTKzVmQtmiODfG+X9MguI0biAANYJ1kHycA2Sz7qKlJr3ZmVJ95
77YRAGL4Wfe1+tysqQwvxHPXlma+n9bMOhuVoD5b8kdp3Gn+Y9W/yOle8w9mhHylfgjqU5wkK3N4
u+Ovzc4WSxj0Jqk0zIaKNh4TX9dOA0Kpx/ubcsEKKAMSYIByaB6f135FyQ/UFkpP5Aihjgw/Jd72
voFb76BfGZh5uMQr+7GEMfk8REKxgZip3QRtmrwISdTtIzQ09/ft3Z4ywnsq5WCNZHqu5qVa0xSk
KIKv8+y+uC/oU6JoFG3UdKOkh7J7damTBy3yL5TmLcrO83gv6CGPHo1IPmf1m7A4+Nbr544HPxoY
PCa4QufvIfRIksxQc/ncVW9CiIUNdAz3w/f7E7bgFEgayhOC10TJZn4/CBncgCn35HkQkbB/TOSt
sVZxXjExvyEqT8wqTXelcwR5EWx/si2tkZOsmZjdD0OV1KmVYAKNvehrG8LyvLIYCxbAM8GQBFaC
GHDeyGfGqZApRTqeIxHe/jSOjqlcwtGulS+vXhAe+rzaADRAfDOvq0RyLKC3Ooxns8zhiJQfWw9e
5nDQ14KPBReKoYkrTSblyom5vvMajXSWW1aMKOh35vhSAQGSg/StCl8lKkD3RzV5yevbj0cX5O3g
ZShO3ASyvutX3cQB6aBNTq/+b8197uvPenMMoPBEZWLFe96u1pW5eb2zbYIxSwrMNeNXPT5mWQsv
wn+0MdtzI0oUsSYLGVDft3H6oHbvaTO+P2u37vl6GPL1EvW9Rh7SdzNH0I6dOcBwunL61wzM9kCo
S0UtS9TShzY8VPUehvWVG+b2AsCDTckHVNB4Gc+3MySnEIgmPP6MvhMRefBhjlc6JEiNvYsC68qa
LIznytrsslZrt69QQwgcdO12hhk++dpqtn1hKyOtS5JqepFN6fDrRWmbNgi8wPCdIYFGxmmrZwRM
Guq41fPgvdoZwD4xlXOQ3UYGea7w2aRQyRQoxznITMJEdCpzzzbWXNvSpE0uAHTexFY1h+eqrd9U
atkGTq0c32vuw/09vHAU6br8+/XZHhZRP6tCia9TsXwG8vckZcITcMO1AtjSstDdiRIqdxntETOc
XBoMFbxGUgAJyqEPH734GKahHQnAOLblGqJ5zdjs7PtFqzRGJfJSUL+ABRJHAXEFWKw9caNqv9xq
DQS4PIl/BzebxByi7UzQGVyEKIGLOhmdPEi3rOC0lzcCUTUIVIBu892WoDfiEfIETqyX0UseTvrv
AgwR9zfEkhXkzyZ5UlHiWTqN9eKtFeTUelTNDWhdft/0G8v4/N++Pws5R8WtkzQIQieRxWc5+VLH
8sf7FpZW43IEs8eHmCk96GNG4CVHMXzIxUOQrcSWt5czbBITVRdBB75mHm4YbVD0ScuCl/WHOn10
owjScRnpztyGXuofvOalsWnFLlbE1JD0pBsTL6N32yEzN8OP+xO2dFwuDcyWHGil0XmBHDiu8L7X
tl7Y25aV2kkebnmBQPe9ghVZ2mI0/gJOIZCieWtmT3YHKeX96TvuafgCEfL90ax9fbbBZLHOgihu
fUcRVPspL9aC2aW1v/z1s+1VjwlKYha/Pmgm+khEMr9G4rfWO78+60GB52KapmW7WPdRTRMznwyd
O+GHuRfib/9tomY3ZSikRoAcvA90GcmHjb67//mlY0gKj7I33TO3AayRpdqgmLHvjKhJKDTJpJVh
j8oae8DScvCIJc+A2DahzGwzdYNHYRpctxOaB8s6SeI7ReogMYIFMfx5f0QL54S6AVU+di4d5fPQ
Igv7zneVwXPSXLN9t9sjSnUS++pFytMHoOHHJCpfzwgE2yu+hu4x+tdv0qGSm4pFYVmeI3hb4btZ
AdR8uD+qhfMCMHCqIGrKFGTMLssoMWshIAvgSJqHCvVRovHo1RamdkguLmApgAhmJ1JRhE5Atstz
3ODknax+xRnfbrSJ9A72iGmvAa2ZHUi5D0xBV4XGySXdFry+2Jhm+8GTkxW3Nf3M60cSdoCA0yMF
PfkN+aWaAMEFTts6WWQqTzQotlvy2IXt9plxKBGBWbG3VFnGINl5OvFhKzFnYYU2iq1Y9uhbBCCG
XAUxKOgR6h+B8abOz6XXg1kaN7W0f+1q8QCEGnEiHqPiNwcexw0XqKp1rZMa40OZpWffT1Zcw0LW
brKhQyZMVoM+oZnrMeXBCIagR7kjbW0PRQl0xKQcSbrMjtN600CSGHiIxgSGrSZrBL1/so/zheSx
qyFm9YesYbbjwWrVhUqu1YGw420f+NuoNLeSnu6DNjzpfpPZFnz8haLshhRRJK8kbaknwk6NYD/K
8195oPK/i9uiaFc8zNJWhrYaavGpVHkDdRKqIclGrahhm1OETaKF2qPvm2Cu3dLa3F/mpd08lZ7J
kPHuvwENhaYSV4D4KydUthmdYM24j6GuXtNQvfUutMrhwmAToOIOfuD6EvPNJkZiTK6cRO+PdKO/
k4R4JS5emjTgiBPjO02FMLvMTBhtKep+UvMM30mIXrRVBL5uZcsujePSyGwcpm+U5LDi2rEQk5Lf
rnGSTht+viUBchBOkqm8bftAWk6iOC03jquZYId+9bGPxPG3TDUOhfgsxZPi2qvjpKly+dfkLLxA
lNwaclFqHCWXaHuWPiRK8w+u5NLE7JjXyAuhJcioxPEtBHbp6/l8roagz1Y+dxvV1UO+76W/EuVH
Lv/L7yfrymkEqA3i9XpnQecjV6oYtU6LYmgYR9v09ch/RsB6k94lHhbnXWpxLGqFTr+qE5bP1sbN
Xk21B6/GBMqGJwF86Dw4kqrSUP1CacjrBQ8JDXB12fACb98ksfviK+G3SFK29/3K4q1FqAJecGoA
vemOCTxV96vEwmZ0sPrPsf8EsYkdeSo0DN4uqL9ERfmglof7ZpfOJy2MBJvkWvhrlirrdMOXYJFr
HC0++9/64fm/fX4yfxGL+4MmhY01cj4BJKL/V63A4JZ8GLER9JS8idD3mLmXetKzVEYOo1x+DCZZ
Y62382EFC7e4NJdWZgGFaSqNNEhMkmsO8bdYUNVj4nrah6IohadslODaQ07XDkb/S2BV/llWhmTl
NyytE827VFh5OIPEmrkENdXzsUbS2YlUBCf2mrCG81meyf8ZmONmzNbIDC9WGyfTt6G8lc3DP+21
izHMxRgEwwvEvudUqXWwkythm/96/W67NDBbJ5J9gQ8rTuPUxnftu6v8y+dlGZZlHiUaD6frzVyi
YSSMWo/bfJBkbn5zLc+7FFtM0YsiTc1r8JVdGzC0KJAEa+Aw+l8Qud0lZnTQ5aNSfv2HeaKJBrz7
hFGbh5F6B2FW0eA9RfcpOIn5P3hP8+/n5729CppS/+c9RTM5NV18qGTrrEe0yOXDk6cB9W3WorLF
46EATwMSS/Qlzm40RD5AqCGl51gPAUKlzbh2609TPws0AHDTEwQjCZTN8/SeOGZuGetW7kQG+ovt
c1gem6I4io2Lnvq/YNjEP6Uy3ksMZ7YPqhw559atCsfK1F2XtwcRzsg0X8vILPm1KwDYzKnIuQX7
Wh1UjpGgE6Y+qPkTynI7P5btUHWMeh/lzuh/fvXmkyZ0A5Apos6bLBayj2UqaRhV6WEqaWf9ef/7
C4do0noBGgQNm0Z17voQdS1XDtp3ufP/SPvS3sZxbdtfREDz8FWSh8RJ7KQqXcMXIdVVJZGaqYnS
r7+L9d65x6YFC66Lgz5oIA1tk9zc3ONaoDQOafO9NZ1AkO1A/49ypEE9e9rQ0e+NiW7WJ8vaag4A
8Z+ov9PpSjC7YJYBgaMB0QRjiPAOlAeuBg9h0TRjfeJ92NUP+byJ12ALr9MzHjIMaDqRk9pANFGs
JsGsLm9jqHYO6C1bf/OqYwZWOf5PWj3QtZ7DhYt6IUzxN2Km5drsQZg1BbUeZmtTjkv39Hwxyulb
E80SIFzVJ71+9YtvU7NP2p8taMkteyV8WtIzdC8ASweBoHQTL8/f5+hhiH2tPZnph0sBYIB6GWbS
TL6SZV7aMbz5GH2T3d1X+mzUgDobRdue4o4EQZ+tASAtfB+FESgYcJ1Q/PsDGHamx1mhWXPlA4V+
+GroB1o93L6Oi59H1s+QsYBjqcmYDIo3lg5IFkCt53x3rS9/8fk/KXG0WWNeSDGVYNnUXNBvAmee
fmkoA/nF3wjAM4lBIfRJIB93ecwCmRhPnw1xGsBOTwBR2a6aYWlmlbfFBP0aIliMB4LETzHDnp47
omgdJMh6X99Si39q4vaLmTYvYnBDlw5B2/MngAmDL5getNL7OSGx5QlEBtW8Z5kfGrnzSAv+s7ac
EwbC73fiz3+fyv+XAtkEUzrmcLKQS9PAH7zWErSkI6g6y4cVNg45u8s9Bq2jI0Q9DScXLM4Sma3L
Vk5RqoG6xUih/j8ORv8qncKaqhh7TgZwHoB6eLKbT15f7JumC1ywm0ZTK6LberlgHVBOx6i1DvQL
tDspDklrYGDRH+h4ijlQedt+/jF6jRtSnj2Idvx9W9jS/v3JrYK4WYJmKwqUGHWa9Q4yuW7Apye/
WrF0C28Q1oEPo7iJcEp9UUEGXDOr9cDOXYOwaDuSyFrLeCxtlwF2QCQX0cqJi3apAaZZd16h58Np
mvSjmxavPQNsw5y/iWotibooCtlhtIYDKfKKjZO1xGuduRhOzGJfm5lGHcs/e8Lbd715d4kAGQS8
2+hBA5EJkoaXq0qQlgQ43zyc2joPNjX+7/a5LzlwJrpPkA6WTd/IGlwK8MFzAVLAcQQENEiXtX58
FlrzrJvJHvNh8wMmMraDnr3YzNxNefEXZgF4ARhustExgrfjUnhW5SOqvT3oYIxXx35j4e3FLWkd
6gCo5MEDBsKpYtkxvajxYpzGU0s4YD4/NOsYs5USyNLFweQDJrJhxeVw+eUSBt6WE2L44ZR0TvSD
IJ19ew1Lunb+fcW1qmfkrnyM+yI9wR5ALQyWsexjzIbPPmrFt0UtLgXd8Jikw0wCOogvl1LVfQ7Q
PTYCje5jyPZGurv9/cXjQCJaVoyAgqY+UjTWhQaYAdzQ/sngB5Me+/YvFErmuv+/CPWdISnn/pRB
ROkzsNkXwRpZ19JxoOsU+HOyvxo6pezRRHQiOiCm2/HWK14m42Xs99rKpV/aKGAnS5BR6VFdXfrM
6YUAedGpN16N5rWlO1CS3D6LpbOGlQf6r6QBQ+3xch06n5oKlN3TidB3Evbi0+3PL5WZED7BHsva
wDV1mzBbDZgUjXaa3ab4OqIFNcotN9klIFYPNElTj7z39NjNmRONQPCNipI3r1z4+sr9WVioBepT
hIoY0kYLl2IDSrAYAloKgJX6hByb3wUF39xe64LvdSFBMWIgpRs9R0BCw7fAu07Ip1h/yuDi9EGR
PY3ayoIWpunQaXu2IkUFU0B9ukDdA7xa0obd9EUrzK2L8ewsBs3BFswqGPJ+S7ppK/nOG3ND0zZM
nBjQGrtkELsyP1XaWsfBwrVAFAP/2UOxFCNTyi67XllZVKvxIhrVU+FW+8752sTAkRX5P7d3e+k8
4aWjvRBvrwFoh0vFhV5pdmHFSNDxIbSLjUXXUNkWbh+WAm5NZH4BUqHms1PfxOClC18lIWBRN55z
8qLxauUUF5YBqGJ5MxDRSM61y2WMZgtnqUV9Q7CPPKiGr3fv0sXnFZ1konSZm9MBfUVJ2O4qIDnd
LwDOFkAJpMt91fvBxSBsWvndCYCzbKtP/8fPS307iyhdNpm0qfH5BDSu2nGw13hvlvb//Pcr+5/X
DnXrPO5OdPaC6dvM1gpkC1qEQjcyo2gdxWOqHrBmIUU1ApIDI1Oh8AC3c+jESkJ/UQQoMJHNB/oB
ItfLTZqEWY1ThqCP13RXwq7O46b6i4w1qvXwDyU1gSTWVYRQ6lKbJuLU2CGAHNamwpfO4fzzivuU
ALNqmn0ynvQkqsrwb64ZasdAlJJNHFfQQvng9tpoZHAwuzrS8c+Kv7F0BJK1U4ePCVOhZnDctJrR
KAamA1DAdEnQFuF8//A/KjbIqrmA75QZHOWUh1TEmfuHBs/Wgw3QHO73+hwEzi6qBTK5oqJEDl5i
9YPTiZMhwh609umKlkpTo8TNGHpDvQmckkAWcKUGnF1lhIQOEzlOOE6eZ7MLapOHJn32qgPDUFUm
Vsp5Cy/RhThlu5AvnkUbg9SMzuEP7aMdgtr5mx0DhjkeYWTYr0ap8oEPGsDmR7Cqb+dil77fNq0L
/gQm3HDbMKzlIy5S3vduKDH4WoK0MhE6OSBx6O6z1Gt/GXNthQBvAE03mYrkkMyVs5mzJr07okGa
DfEMpEuIfzVWz3xixkLmakb6C4C0wr6/TfRSgHJERd91NgDLkQx6nYxDKh5u79+1ScHnPRRakL3H
46TWCEtdh/eZIYxxR1RWrC/GGn+f/H2XGn0pQImT+qGwxxjQ3SeLg/Ngw9lRGLu/WYMDD132B17l
JEeaNl4H0pxT1rwk5LiGU7a0AqTpEScBtw19dYpRJ5bdjcVQDafCok9iwGg73HWwsnvi7rwPcgpS
lS0MuMDMKOadczSo2rztT4VWbdyC7jT8I6a1hMzCkQMgEjy/CCxhalTidyBx0hLwbt2pOzqY0DK0
teTSmgDFXeiYoZVWbkLACABNLw5Sc8VM/gnqFK2Cn4AEt415ILQ4KiKGpEt570MEq9LNZL/W9ue8
/W2PX4tpr1l9kHRNAA61sG7zoJ94NMV8k9/fdgOPBd0qOrK1shvCvDTWSECVRHL/HkkzBp7XhI69
UtldUD1EtIBAd/7YN9VpAaF3K/q+c49GbQZmzzdlZbzZeRndfYGQ1kLvM/wWzCWqC9HG3rfqvHGP
gA8N9QKsTaK7+xmQ6I5AZUNfBx4Btb/Oir02jX3mHQunDqrCDHNtpXK3oHVwrZFVghjMBtrK7TGp
P2pEp76c5ZZjIcP9lv7i+4ohc0kV2/7A/KM1hV0etV/uP4Pzn68oE9XcYZw6fH6sQ1GUIfXWqtyL
GwRUR/Q3o28T1v5SXZukG+sc2DBHXhRhUaB/b20WdE2C8lZxPlVjY0BCWr7O/yDMvr1F184R3lgg
kAIPCeUzhAnKAoy6Lb04xec5e54skgUN9YfAIc6/1Ov33CcPQJj7C8U9F6rsGnqMMXfMM/8oGgD8
Ei0s1yYDli75uQRl17rM4JNvQ8KcbxMW0vaB3u+2ogYjxwwNBCVI8Sp3Q6Qsa1uU8I/gUwhsDY3D
dycacC4wxoAl1cFgp3LH+2YF76iP3SNolMTnbo0J/dpPvfy8Yu5re5xtY8DnS2CPABottYFl9JCt
zfsu6C+G4zDyL9E1fPiVlwpGE9PMR6uIj1qFGeYXu/y4rcBr31cUuJpL9LEiu3eczdBvtub98SEi
GnQYI9WDxM5Vd55VzniJZh4fXfHGgoK93v75C4p68Xlle1iCLEY54PNAaOn7wJujNar0pQ06X4Cy
Qflg59bcQwJmI/pNfv/IAPYHbgNyDVBWzItdnu+ATBkr3S7GO6cFD1a2RhyzoKYop8JLlCN3gCpS
rplHiRaXghPYv5IHZQJWoao8tZ0ZoDq04iwuykIPgXxNUYtUGxR1h+ZAIhvh7vo/2v6bbX4ajG9k
rR1m6UDwaP9HiprQMMCAM7YFpMxeETmDj3L0/QEIJmLkpYNtRyQif8FZxCswN0HNfoyPkVP0odet
kZ0ur+C/31es61SntpZ6QwwElDRIDub8Fw8EaNARQKFvSKqXEoFinIhkA6YkjiX58NIPGt1/6c4+
7ynRh9VabTxmMN26OOT2j8T+YZAVb3ppi1DVQF4S/dBoiVC2CKC1dWsOdQzY+Gqrz9pzUumfb69C
GmjFX5coz8j54OlGr6L8CWenbORuY5Sp7x+bDFNBs5uEhaNv7MrfuUayBbpgEd4WuHQ98Awhp4iY
H/8opwLedjsZdKxJJ1bYjlngmRngW05NuuJ2Lq7sv4LU2tBciLwfBAQR+maMr2nVRmZXA0HXP5J4
zcAvr8q3/yB6YIJMWZXhkGqydCiz2W2czbDP58Pk/ry9c0vaAB8aBWZwYAHYQ1G4BrygAIyDEzfn
DBmboAbC420JC1uGwXq4IzJNej2u0Mcm00heOUfTe2fNvgFCW5p+ZYQGdrUiamExEAVOFwlJJ5k+
LvWu6jMv4eXgHPtnz/hk999ur2ThPFA9xVahLc0BGJZ6cxqPJOwP44qpR7T4tyirR288+cMaGdYf
NVIuEDCt5fOrA0AQEi8XYoD5Jvfq0TmKoZqCcmaHLC0fe8eJ0kz8EOOogX3JfDfsMRqdcnP/MjHU
iRyeJ+nsVPDbpMwng3apexxE+Zha+/TFr7ZJ4d9vh0CVh/SzdL+u88PokbZ4X0FMr++STb/GMbq4
h+ffV5TBHgUyLDH4cbhRbjKxs9uHEfRi02PV1EFS1MHQ7+M15BKpAurBnQuVl+HM8s2tU7GYY1Hk
6Pj/oI1s/Of24SzcpotdU5wa5MMEGUwIEP0UahnaVpGcSmsaoL0R//75trSFCwVcdbTNWbCtGMRV
XBzm8DjVHVwoQo8O+d7QtXzn0nKAHSHpZIAFf8UgXZbCqzBPSQCU5gR1/G4nY2DbYqvn5TbLmu3t
5Sydzrk0RSUyFnsdgkpyTAwdpLcJxsuT7AD42JVtW5IDj1DyEMDqXaX2ijKNtRyQ4Meazw993T5R
DJpn+Vp1fWnzgIWB8Ty8sZjRUW23b45zwrEcg4LOBnOjR6RBRlCodPT+sBjd3khxwWFAPK7aI+KM
Wd5aBPA1VoNsW5j5K6Z1YceAiAbIGgxko1fakn8/uze9n7u0sgr/mOSR7YMzd6NPu9uHv6DLFyKU
w3fLxrBpXSKj85o6QFZe0a2FzwOwRk7go050jYOizQ2x+srzjkD+e+BVvSmKdCU/KN97xbigXIdC
F1wrNKurpzDD9RRDioDGt0joW++181o5W9PH+Nf3uH1pV8cyltZ0LlD+/exUaDUL0GNDYPe1TfIQ
b8CKXi0cu49RHwmxDpynqzJtgkC/1roSMAmAKCF7PwuI+enuY0fnPTDLUF7z0OemOFHDyMZyNE2M
+T/OLvo+9rc/v3AHgYAHPxceB6bT1Y4IRH3FnHR6chK8NMO+84ImFft6+ElMsL719vz5trylI5FZ
fDlchCl8tWrQ6KIVaBlKT6N3AMOV8fAXnwcYgpz0kUiZisFHUZgKq+fpyXV/iY4F/srPXzpwfPd/
v68kFaa4KJIhrtNTVg9T6Ex1RONho3XWGv3emiDFg6pK4Ec0BRaCwmCXh0UetsNK0LEAUozxIWTZ
wFoKtJ2raqQxOx51W4B8VCLZtm79BBrvfS/MqPCMp7x08wDlsAijSE0AHsZTqvvIxE4Y4r99Zn8y
oapdOPsdalDCkqQ35yFOTpZL2mNrZna1qU3j1fdjYBXndrZB0aE+WAJOuNfZX/PE6Q4z0GuDmk/G
T61Zww9eMlTnP0jRokayqrkVNgaP1xZkCkGXfwZ2cpKcDAl2hVb/cV4JzP50YV9tguyi1kFMh6Yh
eVHPbFUFb7J0HVwMHycP9IvvaC8KXL35JDDsH1j10O7csapD3WsS8Jn5dWBUFIS/fT8EDS9EpLV1
E9GkpxECWitijOYHFJb41rfWhrSuTwwIzkDpA4aK7E5BO9Xlj+Wxn5iET/Ex7mqOvghdf41T95dV
kXLXTtzfUp6DQV1Pqkhz+e+BlN8wsJbsZ3cCiSEoHt9vq5B8+643D1D06DP2rktCHWOYugfS76ny
xlc7H9/AbXdM7Czy/Xolk7V4MZEZ+I8o5U3Rh8TJSMfSU+OacL8+UnToxdnK1VyykrJogB4BtOeg
ifFyf91p1pKxneNjWxqhne+rcu3lWpOgeBMkFnYMrob4OPSnYdow75/bJ7L2fUWdO56xNHfwfe1X
wSJ7WHm21j6vhBGT5gD8lOPzZYz8fWjVK8HdkkKdH4Ci4E7LNK3w9Pg4Ooc2n0DuGIcZe82tNZiN
pfcXI/3I7qKJFUUPudCza1/GrC4ML46PdvxM/IdRZ5HX6yBZBjrxGhzGoixoFAZdkPdFp+mlLGoK
DQlxi2BR6bOfYnCofq27CZj0+sZYY+5Z3EEJSij7RgG1rOxg3eSaD9tNjgB42tSs2NRW/CWtyM8x
aXa3dW1RFMI7QB/7mLtWM4J0aPoSTFpIlLc0NJMno502RvKU07V+rTVB8u9nhzXaAME0Zwgy8kcK
bpG8e6jsDuDlK4/Bko3x0QKLZnp0YF6FrbXVjZY/IMs8k/ShLtgz+D/37ZSs1IgXOrnRCHsmR1GI
sUfMFIOlHhUY/3Oa0Y+RYryqN/yNWczPhBphBdqnqjW3nabtOrP4evvglhQS5+aChw6nd0VTlNgk
L1H6QECQDUFZjwGps2Ak7zlyheWKH/0n9ay+EefClMVWjugqY3LiY1KCGCu3rAS+hfuzZl7/aMYD
3TV154RmQ7WQmDrm2EqAQe19Ls0XNCowhg705Oi52biTUf2kqfuF6MXBix24CHP7FDtGEfhTbjzZ
OiruYLBg2y4ndjBowK2sMHEUEjgugT13flTAoQEcfpm8OVkWP9Qt9w/FVDqhXwC7CZQcflhmbbzn
WtzDC7Pil7RkgDKZdP/gJ8VHnQl+mNFtFQH3ge1GYXlhJrLxoSmt6mVyhnYTl50ReoUTP/Ms/y16
uu1p3xeBPRY81JgzvJCurUOeTW6AEfw4mMq2ezB6VE3Qa25NIijyA5v9ARzpkxlWMcqYicOSTWUl
xT4b6NeJdGkExkT8YGf+Ad+NBwWdyDEGruJ2ni0/GNox3VlzgVleU4y/beqN0W0VunoI0KMBEkP0
gKLlGnGlkkOojdRO/KLITvkQmPZraZ3u/z7mzsAcgKgez7HyEgM4Ki3nzM9O1g6I8XO20iRwZVHw
83HDJSs9KAosFfyubtPGF4kBJCL7w6rCcesbWyf+fHsN1/dcSpHDIBg2w6iZCqqeZ2NsNBOkyPQH
/yRY5LBDnsBljAjRg7Gbg4mEnbmGGrJ0OMi/IgyTFLloCrq0l2h81cH7NEMursfnkT/cXtfS59F5
hkY6Gcdctc/GeQlyJz7mJ4bwlW0p/XH392EdMVmCg8dvVXVrSuxu9kwKBM/+zfrWNCvpkIWff/F5
ZXeybCpH5uPzwB5nFo1ALxbdXsDVO4Ja6NkC1Ew4KLg6fcyR9nJi6xEUfZ/ECCRym1cr7uqiHHAB
oBEbqTxP7dEzMFXRlhY4RLSWR633qxue6FrldU2GfEvO3t6CDW455xUAmwUPrAHEXrQOs2Hl5V08
E7ToYSFAvAcv5qWUmoPTUNcZPTXNjJfos7ZG+Hl14aGrPuwIYK+QZbsCv2rAfcIY8eB3D4E1v27D
wfh+96HL9k9gNiJyuO47MmM8I30HM+yR0zh8B7Je0a+8pQu7dCFC/v3sLIiHJqBWn8kxz8NqDurs
Xu8e4+7nS1CMrjWhuE5tfB/IuYfqfosON1vWv9F6d21yOwbWMdOPyVGjaR/MuftMPL6yQfrVMcsV
YBLSQUUXeTt1NG2OWwN1atglS4DxBhTr5RZV2fjR6y2UKZMRlXcPlK5oIKjDqmDTttQMvgNlKgtt
vab/anWnRyYt/I09w1AEpPHXhs2unC/lJyohlDmURsnbPDkNfvMveL66TdNPry7Rn+eGh7TsVwLn
RaU52xIlIHA0Ec96RpOTS9ON5aUhHf+9rfmLK5KYG6g7YkRKfeaMmhGnTglKV86XydfCrjjYmD2Z
6zcgpt0WtbgYsAJLcjRJI6MsJhktWsxAeDnFbHrPC+sTuLW2t0UsGDwNzfr/EaFWthmaBezeQWbW
Tp/88h/ihDn9mw07E6G8QDRuOBsrDSrgAWq7/dmnfeQCPpR+pZYb/MVy8DygTI9w9yr574J2L9a6
NjlVOigXy0dj+t3Fv2/LWFSAMxmKXaoxlmibVZ/gjSBRMYH/YvxR8Tpoh4Mw18bMFs9HjtUjcwpD
ojo3Bmbw4DPgioPEMEqM72NhbBst/ottAxkOsHckfiWckUtTC/YyDzhfiNk9newS8WAD88t0d7f3
bWkp50LMSyFzQlNL2kX02iYhMGZ/tFR8aCJd8dfWxCjHQ+gw11ojy4re+5Sdqvml+AsvQd5GMDpI
EpErMOkB2TmjFqjHDvXAwon0e10MLKjvHzKE9QRbq4ayopydU3MOlon2QtdC85yzE/Y/pb7yiC+9
H7qD3DxmuHUAZUpNP3th65EAeauHKRsm/8X09X1CzUc6pZE2WuFfHD6a0PHiuj5aXJTDhzEFW2Xs
4D3Uvznpz9jdp3djScvNwuwwAjVUGa4mYlP0AXWpwfEaZruYRpaxSerNX6wCxTwdY7cYHVZBYppG
twQoMcmxrVn6MIGCa+cMIt6VbbOWnJUP40UiAT410EvxXsPJQhZe2bDcA5VcVwGJRO+nT5lf2EFf
JV/nkn6Cxf7FZyTWhKevof8tSkXlDDMccjBBzaeVmMcHwVynH+s+3STajpUisJt/WLxp5sMMqOHb
+7lgSsHD5aEaDNAYaIeigLYXJ2SofO0YV7+TEsgxNA5GjL2b7qEBmOVtYfK1vNpREIrJiQ55pZTX
NNYmML+xEmRZ5RgfXBNpvIkO+ZbrIE+1CANitGtvrMKhgcXcNbq2BbOEFh6ZEMW+XrdFARSYj1nC
9OOgd6FmfOX8LU7JyhKv23lkJAa85j+Fg2uotoTVqU9bXT96xms6G0E/PhqVFiTDlrlREm/gRPvZ
j9v7+kfrlY1FrydSF7J2jAyAXPqZGeliJNXyvLGPVpU1G5AsAsrdJOmGNp22L7TWjPpCf8/mgg+B
y+d2N3RdGc5z1/7yuCcih1b6i1+nPPBrtw8yzel2Bk/5t8Fsu08l53NgNlP2PDaYkMUrZbwZzVxu
9QSetTYVUNRG0Fc+Od/E1BR74Qoj1LR+2CIdVoQuQJ3yqMpptXG4lm7JnIlN22A+PAA6UhIKmJJj
PBPnU8/BVt/o9Vqj54KZvdgf+fez/Uk6U0tbq7OPoB+OWn2bVqEDsENk324fxIKKIZiUoIPIJSGy
VG5T3lt+JbjuHW1vX+mHCtFAur0tYmEpFyIUd76GS1zkFUQgoWOiMUg8ptMD+fkXQnBJJLm8bHVR
TB+b6ww83oN39LJPlr5nTVhlUI105bIs2AP0wP5XjOIodE0691oOMbldRMiW6uavdIxEc6zrKSia
b8AgvL2u61I4CprnEpWLkhuEVG3Vecc498O580KXoeE3ppvOr4K4OBjT1kSO2tB/iGLTO/c7RoC8
wP88BItoIlPUQzRuUhsk944NtQ+icQ4xbT+P3lpz9pINssAUCRRptF9cj7WlfLIyl2AEMGuq0BcA
i2wDkuIdIVXgpB9G9lhadrDKh7mk/edijctbVoAul2cj945u9XngO5aG/tpg85oIRTHpTAnt5wYD
e0n1rzllPwZBN6JYC2KWLtn5ShTFBDtp5eoJNtAUX6p838hkubYbzc1tdVxaDYaTEFiiSwrIK8p7
6FLMjtWT4R6BwhPUxttAP+feGrDg0lpM9P1owCAADbZ6lzWYcTcV6MS0BnNTTn5ozkZYFx8tXVmN
tSgJiEdg9IQzCcC7y/O3K7MvmZZg3AqUlVvBPDes53l4Nwsf47AO5V9di5JtrGtT0Ak6bm2wfe1Z
2fg7kFymSYAFAP2GEPNxpGXzUCZ1Hfamyza1nWaPjOflo0PRpjESywhn4Gt/s51KhE5TawE6gceo
F62zZY1ng8dAG8skqGzG37phdn6xvGoOws69LULEbNvWFjIULqA62z72nlJKpsj2KN+yyhUv+szo
w+QzvE1tT1+6CeMAmJKqgrp1yDPj/d0QYTKDi24peUgYHVZndBI3tZI8NjEgas/wEn5nXbO1QO+G
ws1tlVs4I2gBGsGkb4uKhHJGzO6aqgfw7qlIjqn5m/S/O+GG1jStmPY1OcozZXAXygBq4ZOp/yjz
x4r+y4fI7dbap+RFVByfP96kLqMBcL0q9kDreVJYM6jERmOKYj/FEO9a29LiSsBqLac7ARKiVtNn
Peeak01grEIZL3C0eu+x8t10yZ7Ua8OwC87/H8yw/9wgZdesmZOZENzVZnwH8LrVPnHHDPr2sZ5f
x2J7tyrIZmbJMwDoVNRfL69rlYnRgXvnHAcGwphiX1Qf0PNg1N9uy1k4IwyeoTUAB4Qit5pAQf8e
Z6y1nONsV2Gqf0cZb0XZliTIgRrZ3AgQAfWICrtnbOoT75iGvE8DfzVKWjLUFhCLQYUMFkbAFFxu
VRH3aAypUjzcaNHKIpbtNe8vTuNchFTDMxfV9MEfbUkRrf6agQhTC2P2lHy9/yjAGYcpTAC7XWcz
7JxN1sw0zBrYbyQ+sbUX4Po2YooXCXfZJCvBQi/XMBoUL93QQn0BEetkgL1YMyvyC8p9v2hIUyQM
vHMZ2mviI0iqwnoYfsKaPlStF5gpogledyunsiZPuZDdUGjgD0WHBsn7F5NbuzLp94mBSnzsP1Zd
t1KWWtIzF14b3k64BNDoyw1kGmttwAaiSwgT9+TX0APZY6UZZE2E4tqkpB3cQpO90v6zqb/l3Vvl
rTRVLV1H2ekhk+YwmGpSy2IUDc4NjY9UNN8ZQSnSc+n+tiYvVV4skLIALNaVe6XWPIGo1c6l46PA
5s06eK5A77VHndBJgdPF9oRXj20O1aBsF+tA3Jj8B4d0m96Nv+S5tbv9YxYXjILEn+TtNbXdWJra
YFY5OiJSHQBbLP/StmtDdkvnJjFxQfwFC4T37lI1SMebxCoNaKItkVDrZtv0lghmoq94CIuCMHiJ
RDE6dRDIXgpKO1F7FIhVx84tnnvd3OpZ/uLMa3GsYUiLpt5lsDX9ryClKuFamp78aX70B5Mempo5
W8Oj+S4f4y9I7s5bDe0kjHDzWZik2c6TGT90/VBv5th2tmXa8o1nN20060MT9HWGeNiy/zXRMbPL
pyZ5LGe3j7oY3TrEiIsNRuasTUoLHbAr/oBkHieQVTv+N3usXHCp+UWUthXabeBN73JXo5t66nnA
u5xHjQFs97zRweuZo4Wn9IfhkFNBH/zOF1XAPTRcuDFIU9DSycOBTva2rKvysUtMf2vRedqKRuQA
S7HLgAiMkLcAV9llFQxkwtpxr6XMDVBOnt+9yYXbOozZTnBq75mux6GjoXdnbDvtzXKR7p5RRwTw
YODW2vSixQm4Qez5vcB/9dIOfrmZ3XnetYX1zXXyH3NmuVtDEAeswezJ0opdjgh3w+wqwSRGUz+O
o8hDsxnLQNQmOI7mBFX9iRGAU+VTmANbLPD6ZHoDk2Ia1HnCQ16zOHLcGX9ATnsDFu8+Au9t9W6X
KY96vdKi3qnyHcbmrBDM8iLEWFX3golqZwemQWfTe1qyByyxiCjHFI0z1J/9zBv1YIbib5BBKYxw
7HonROUK7VNtjfR+QpNnN6tp1FAxBwKjWkFuzr+ayZ3x6OvaZqyMBuNZvAvKDMEDGjH7l6GstI0l
pjyazDTfGIU1HNqR6pjz7Qf8yPh7zx3jPWaD/uhzd/TDKSPDR1cmuh2VxMSQD6ie/C4rAx2e+xbE
TL+LYRABcJiL30lPPoyRl89zjuCl80v61k+EAad9HEP0erqIf2sXTe21/+b521R/HONPovT8U0oK
ZzfbXYzfOrmHurT7KEkajK6AJamLqn62n7KSFs9Fqs3h0Nd+MLV1FxllUb+nhtucZi+HMkKVygeA
09NAG4WGBAZFiKJjSMUl3EC31uDqW41qaO7n2Tcr7367nBcvXt+bISoSxm+rSbytVSTJDhAa45PP
TC/qQWmwFVZVR3lXTgEgX9tj3mDGghhJvS2bdnikZZ6B4m9uy43T9iRy8RIfWnt0HlEtw0JFQaNc
y3+NPO53w5jSV8IoDUH4nbwbzqh3gc8GFG6TZNAe3CqbdkXNm8BM9PRRZ8TfG1pnh+6cpmBY0r1d
1eoiqvRx2DQ1t9Cg28bhXI7pAzXbejfMv4feCFPobYv6WmQCNeh+BxOwfRj7wpSRzMsrNtGd3Zgb
c8tO3NqgX8Ta3H4/FkzuxecVS6j1ANbXYs4QxcRo42cvzNMeDFNbeZcXDO6FGOUJidOh7cakY6d2
Drz4e023ab2N4xUfc02K4sPQCaflxw07zeTRrh+I9blqN452/yt1sRbFjdGt1K07HydCgZlbN+gy
sJ5af8X7W0oXQorsCgNrLVJ3yrlXLZpJNUtnp6nWc9wAkC4YFOkzABZNz32F/CsuTAaogMIqQtYX
WmQJn0VFkq21Xi24GBe/RFERUGqSpErxS9w4MqcN0VaWuvZ9RTe6NEW3kquxkzFtnAjYZLc1fMGP
xjggunA0hIHIkCvHNY4ZMdiI4xLta5E9G/1bnJ1M+gD+nBXFWFzImSR5187iKKDN6HjWBnayyC90
Bsx3o+XIRtSz70v1P/s+L4iDYVZcIp8DTSW2rCzMYDBvb9dCYhxCUKuShLwIOpXTngYCtIMBp13k
eL5EmJIfcx9v5MRAmwxBX/xs1+ZCF05Itj/aktNVu4ZZ1cbBHZ2qio+VU0n28r4J2jLd4j/+XcXd
k8PX2FrlRqnun5yEkBiVuFpqtlAkvckTUA4dG+HvzQZTaJVo9xWP4fgYa0mcBa2QcHVyIAI+yRV/
SzWZXgVspfiYJhEennptWmjx+yifooHYkJDTSia358woGcUcSWGB05zrr+1UrmU5Fl4JiZKGsBCV
JVTYFc12S3Ci+C11jlm+04AWzDZkvL9AcSFCUW4MWGTEniCir7ZeaQQG2IXLu2d6kOl0EbkhIgD5
FyKAyxuUw0/WzZTiBgHX9ZGzlRh64ShwwHIYRY4eQ5UvPz8YiPWm/yHty3okxbVufxESGDDwCjHl
FBWRlUNVvaCsqizmwWAG8+u/Rfa9pyMcKKys7m4dHSkldtje3t7jWpmNu+MGdEU/PVCFX4/WGEzq
YnAe7ciSodR0Y6oLd8LDU7T+4KBiKp6uX/6lBSDwwkAYOkOwBml/CkOLaSyQ02yjoIkBOaUwLqrv
S3o0GjVvYXiSg/OaWptRU+jQgiFBczBy2FBUIFrLKdk6aoDXkaCBt7a928R7ARBIOo0Bd1B65r/+
YqtOZElbBX/eLr2pTQ7jRlhfdf3x+ucXl4LKCR5/pP4umn9GV3NdKqr00OfOEfMf+F8rqTbIbq1K
lclXyZLUNilNWg8I0Q4mBvKDMUq/Tb2Obj1O84Bkpe2Dfef1+vIWDIqDeigcmzmfcNERpOkiMrlI
00NcAtU1vBdJdZuE368LWdK2eYAURDswW1CK8+sYOqbQezhFB8vb24Wfq2ao5n2RnhGgs2MyBE8X
eonlPBDxEjNFHioFxZLjj4ghuf7LCId16H2+VetMkHTx3T5x3bzGxTeN3677rdQsP2yebBXN0oIe
nImR3GdwaBhlUsIRS6YfFSZ46tbxC6D72tGxJW/Xz2ZBAc5kSddHc8EYlRkkPXT1wQy3fX1Ihu1f
iEAb6Mco4jzpdn78Vhxzi9Q4/iz5xq11Cu9SV6jxogagRQv4QzqInGTwF1sUtEQ0gFua5QKgdkUa
P4GdOX5kbQKaebPWP59CRdHp34qQdEREsCRrcCaYRSKe77EoRH5RC1fEDqf19e1bikAA4TvD08JP
oheVBy1PI27HPRBNEGl4cMgAdvHuttotKauVHcd/SKuvR1Rd/NDx1n2ov2dW+DfrPfkNkmkqwXcL
RGGstzd6GjSluwZW8xHJgr8Is88WO9+NE996aqfUDSs9PpSJVq/b6c1sXU2xowv2CKP3GFRCKQcZ
WxmutWzzgk/cig+g0gT3iopcSPV56Uo5VIxRFFJUC92Vgcf753V9WPw8fCZ0vULjQTx5vkPoEE7C
NgJcRK95Awb4kntjROv7dSELF2rG8/qfEGkNHWh8jGHo4oPODqb5FlNzS0gRGOTrdTkL5gePAshZ
Z5hCpM8kOVUsCrud5XjOjeBbJHGQF1K1ciztGJo3cdJo+0OyWRLiJC7IbFmGeSLzDzoEIl0x2be0
CKRiZtgW+OYXzJYDWEbbPHVx4OW6yldetQY76/V9WlzCiQjp0OOymHKeQ4TH1lG0clbXP7+8AvjM
8+geWg+kW4ecH6kjAX+8poBnBUOF4OuiUmSF5gBIeqY99Lj8T4j0DlR6Di4/Cl8DCQC7PejJrabd
a/Uuy9869pP3ikYv1Zrmn3NiSXjG2iiNIK7Sn8I4AcDG1lbBvS8fy/+WJHs2ZTUWmY7SNhhzbzJn
qymORbFjcktIoU2lW/U4ltFGyUIbdyIZd0zv1m7ePbRW8dgM1gaJ+eC6NswHceWg5DpTzdBS3Y4Z
xGo/IrPz0/DgkUNaDtuxZT4aha+LUxwUkXTbG0RH9QKbGAltW2lTDAgUEmJOslOEhSpB82meaMTQ
hSOeTwii1e8wPlIQAJTj7vpilgzniZLLwwJORIymMWKkiaN1kuxY/eAxn6k6BRb1Du36c5UdVOcy
vGMaJQl1RkQlGogYwixd8b8YnZuZUf4nQXrwDc1EnQG9XAenqv3hO6ZF/OsbpVqCZHKoaDLX1aBk
PPtS7noVMPfiWc/Yl+BAwLsi0580ToksN9XQFWRZfjIemXgtQ8WY2/wTL+7JiYz5N5zoU5QXBR9d
QPobXhWU/ftkP7XdRp8wb/3n+mapJEmnYTptNKBah4hgWPOp8WtgDRCjD1IUhNp42lyXtnw0/+6d
dDReyqkZtdg7zdlRUMckCvsy/9pr+yY9BGgitnNDcxGyG/dp+NNNXyogpvfZr+vLWBQDigpkT2fE
WCrZFdZ1INqdRuSzC+8wxNVdlRCfaVOQZpYiiloUBZT5ecod0IByRihiEbOd3ksOU0HRlCIIv0/o
1G2trhwOLmCqFTu4eEIfZFIo0V/mGrOKW6mOGv3BjSdwIQpt8K1SFVYvCkHAjnZEjC+DufZcvccc
E/fIoiUHi/1MwQJY9gpPdvGOngiQ9ACDzRVNG5IcksjZzXiEmUe/2nG0vq4Hy+vAoBjgIOcIUdKD
JM8bAKrA0qTDRkcVVQWkqvr+/PcTM9Akk1WJEM9K9gJ2NUeFRLP4efAjALZtZqGTCwFt7PAEMNQo
QGWvFt/CM/vU9lhzNzwyyZhUh/vtXcBqaHUl+r5NzYMgt6R5j0pVv6m0gAsBUiUjHwqTZzUE6MMq
vKXic9bqn88bCPxNXD3sknS8PbXqIiKVCTh79qczeySu89X1LZLM7z8iMM+Gln3DmFnizk94YoUx
erVBDo4X7oS7qnXoa/ksmqOmq6D65c79/ycM4HAYIQPLtpzNqnqRDnpemIea8LU3pU/AUNvQ1Nsi
vNkZXf8ltaK1RTG+aYz06fpCZbS3f4SDbQBJZ6A5wb04X+nI2wyDQKZ5MFnWBG1j3fHY3RK0NKUD
um7azPaNDIA5wtW+k9GmfuxF2yQCiTHAEv9uKzCZBhTGmZlPtkAk7roYzLPmgWa3TT36IeAJ6+in
Z/JVGE4rYmSruH5I9M/ZpY9NmNMDUKaZsV0+bq1CBMQMQVA+uAN5dsRv0fBwfaOX7sSpiPlBObEZ
NRDgJ3sYyUGvnvlDnhz+2+cl0z11Zc1MbyCHuPtmOt8UfrTqx0t222a10Tsmfjx5sUe+opGpuG8q
AVLoZlpdLgSHgGLcUZ35WkQUD6j0YP9zxKj2AQd3nuyVA16jygBMm1NyoGlH/SEprC0XcKhsXdPg
rnNVWkt66v6RZ+tA/0ENEpS3kgVhhTM15UTIoWztVTxhtAnokn2mMOVLq/oHhc0B+DHIps61qogs
M6nBOHFI0BjUGI+u+1CUP7Ls6bp2qcRIxxMKNo2mgJjeaHybPJrOfuwyH6OAihhhye7OY6kf9IyY
X5EEVZyUTpzUiD1rbYWpwi3mFna12wVRNcEShPb2+sKW9A4IRvB2KAa+yQdw58mtzKKqMLwaeofZ
xSHBPCrM3X+SICcMikZzOiF0AhawryN/xpDK33zfBl8XwPiRwJP0DBO+CbNLEzen5Cuw4uzbNFWk
go0lXQbkPp0H4tHGIetyyMeWd6w1DqgS20+IqaO1U1X6cz42w6qqafZi2A5d6bVVP/WaiG7KmoBe
mHThqigSY93ESfNcMt17iNBT+Xx9A5ZUBlVlMK0iPToPL55fgWbqzWhIJ+MQm9k28Qp3pZPugYTN
6AN+8Q5sjJ8MZD+u9jxxAPcJBVuUhc8lagXJBKMMSmPfsg3vdtcXtKSTGOiEsw/XBsGmtCC3sCnR
mhhvIEazW+dnnKls4dKWoUg+A08AT/Wi06RwPG4lTkgO2gjWwh9G5KLixMG5eTs3MX5+NaeyyPlm
icJpa6pHWE0chGW7ywsVoNCy/3SyHMmFaYZyxAy5Rg6NC5IQTVTVg8aQT2odm6y9Xugbm5flrkoF
0EJowdaGiW6Xzy8T6oAGeBM6iB7182XSjqVCi4V9yHRjF0/JeigVNnjpEuIGotQFXmTkN+ZDPTFV
xMA9r8zJPniAUreqR40eMiNRLOPD3TuJ1D90G03RsLwQhRBQelDa0WE5Oh2sgzGU9AsvncEf41FH
8kGbuhr4gt2vqK/L3RTqE8JQGgHpJ73N7IfBtELTH3JgqVJW2PvI00gLXMUQ3cD5hEZPgCqkMIKF
+aVtbXM9Vmj1rRPRrrPeRP8u8IStA4wF/SV0J74B0ALeTCGyZCNGSr/VOqjQgfEuAtsS1bo3GXkE
CkjvR6RuBt+pwr0H2113NRpMtxqfe7m791jU6ZFMyW9iN9FLXBrl2gZxSFDVmFVxc5HfwdwBlXKq
BrRLT8A6xLXY6WGa//y8emAaCrDo4Gix4eifH56Zdw6v6oweUn7rereditNySTlQbSVAC0FYhyGM
8++jlXkYS2u0DyGClabV1ialN6n5ycm7D+04FTObrhMdzI3K5MDuslEkCjpr1av6IVTLkEzfRJos
Kgm+b5P7vt/b5NhZCus6K/C5ghtA75qhu9DTe0kCbWgjB2pCYR1yM3JuvE5D8Vh0GzEVISBf3fEu
GYdu1dSDvb6uApdrg2AkWFGHRA8UQi1p72zghmRFYh8mlG3teO3QdA2je13I5dtxLkQ6oCkvdNPN
ISRttqDWRKP3f/u+dEBuUhdmOH9f/9M3X7P26/XPy2CWULD596OjDuk7cETKT6tNMW5hWKl9MJJ+
W+lWMDDgpTcOXPSW3xcDipKjpftmPXmB0Zc/tUnFpHvp6kIy6m6YgQEo00VhDABX2ly0sg56U9+Y
CBl8kRSbpiy+huxvEjFIYMA5QqbhMtFDdMFBDu5YB2ptavY1pIqY83ItOqAA/v0+OVc5pxpGDIKE
1iEW9/hPi3Yl2Xgq5IFLnTuXIil2bE2g4ZhXUdCgfOxUtdzLezN/HjQZyAYATtWRFjHq+jjpNhaB
vCfSH7x8jlVEP4si0OsNMWggvHAhi7TzBgbFOogpsv2cYGgnScVKN2NFuLF4IB/AhDM/O3pGzw9E
qxHG2BEEeWFtPZq5nWyABJ2+TVEUPbFm+iSb8j+vuQssDyBmQcdkr+SjlR2kDrCn4ZP9YA7fr1/X
xZM/+byU5zNtrvfuiM8bhm/coS3mLz4PPwSZ0DnN50q+iDUJr7Ktyj6AUcxqdqkKBmnx53sW4ho6
45vKqS9Cy9rRHTyaoN3SIr+J3v/m9//7fckYt0SUusbxfdt38gdP1TS2qLUnP19SJq5zzCHNb37/
6gpQ6W7zUaGuSxKcOQMNHLR5mFtyOeGcteE04erV7k1tbM0623Z1rRCydAqnQqRTTkNhR7YJIbS8
Y8C5VqSuFtdA0G2CMQQwelDp83XphLFLa/sA3kpS3bckEKpJnsUVUM8F2SqdfXPpGoCbowTvjWsj
/riBT1v9zQoQC2IKFKYJeMjnRiM0kIQVtKYHvVyJ5Dmp9uis/bymfvTvIq5YYIt1nMIWhgX31Ej7
fmNxt1kPQ/NJeNx/vEfkt4FEh8Y21GnPF4IYvsDD69kHLUJFU7PiBzBGbfWou4/deHV9RUuWFgcy
M9abaDuXc+rmKKwUSJWQ1btNALze4had+s12yns++AST48frAi+VYAb5MecuM2IDMEC6K0OSmXk6
cfPAQZrt7lSP7KUa4/NIJoJuE+6CKyuBEVuxVcSVdRhNjBmW7iqNjI03qSo3sy7J3vGJGJlkNyn0
rHWnGh6DlnNny+ywOJiDUb6McUkOEcagIl/kPLmZqlr8ccoxfv6LbbTQbO/hxuJYpLvUFhoY1QvN
PITI45QjxgeFQjMWD+pEguRP9Bi7Q8bIMQ/xk0h2+SdJqj48WMyh/m8BkpKH/P8vIJ1SDNcGeanC
C5k16eKMTiTMCzwJwirMejr6RE3kLGOMJ2+MFsH0znpzelWeaHGr4BS5AFSAXssY6bWowOwJgoID
iJ3dG6B4XD/rhbwilBpJGGTlMbp/WcgrUqTRvBxRK3nq+AtDbsPCZCcAV6KZjEoEwp3QyuGAZx2M
mMamw6D/Pv18hha/An1wmFCA8UZUeL6fhbAFa+Iegdmv0oJz+Xh9lUubiKEOtApglhTTI1JmKAIo
AqBESvsw6gctfTVUfKyL34epA1QNsFAAxXH+87OhddIWj8dhQN7Vb6ub6z9/IV5GwxFYAwEMAB/J
lXanYraZO84UHhJkdnLz57TTfmBmHSPCk896Vf5/wcyh8xCEBoi8ZkApaTFaU9o5yZh3iFi4qoHw
6dabIfxkM8V8R2fYGOwY3lO4NpIUXdSW5k62ezD9nqGsgDH465u2cCYIJj7cASTTEEienwmLDbPu
Kq04Fuzll2BP17++sEnobJ3jY8ynOADyPP86T6LQzEpRHs0QCbZVaf7weoWIpQWcipB8jqoo0sge
IMLeaHgBGkUD4IIJA1Ymwrq5bIHoRDoAl6PVDFWd4ugm/U2MmXnLOCT5Een9QFf1NqlkSfY+H5Mw
qfS+OM7QmATLCbQ3J37g5tfrp7KUuzhblGT50T1taQbnxbEDSh2QCtokAYDmQyKiW+oWuygH63sv
6mBMW4BWA3rwuvyFI8M0DC7NnGQET5J0UYtRCK2I2uLo2F+ABdApjmx5eSffl7RutNKiqnlTHHUG
DLdn4t7b7MGudoWX+zy+qa21nTxYkaLjbnFV6FH+qKHiUZUUEcGJO1K7KI7xcFuvHab4/KJyzDwK
BOO9CDLnq3bylnpGYnYkLYtjqj30dEKF4intkp1O69UYKbIxS0uhCMJBjGkj3SN3JTWVweooj2AU
xkDvdN+OVRxgC4YBryjyPXA/LRgHabOaBrg8yejiIgH30eAPDVImmvX9up4tCUFYPJcH0FuPCbLz
Lcv1ph/6xMyPMboRjSBLgMGvUGWViHknT06lTuxGpIWdHztAyKbDs9veNShBXF/HZYRgoMHq33VI
R58xvSxYgXWEAPxw/Q5MUO0GzvV1KUsKdipl/hUnS2FuMWahsPIjep6Bp/q7HT2ULH4BoYi6ioNZ
vKGnsiQLoAuP1VoCWe7EdpGprzXDWLHI8UVfv8ed2HC3eyMRW0WeOGh5ZCh2VLVWyUI4dREDx4Lm
RwGM5wzpmobf1802YjvwYlzf1sXDA6iZg2FiGDw5HMoTlsdkwOGNVuu75r5xgsHYACHoupilK+v8
K0b23QoUPAxUCKCI8TymwnxOFLX1RVWfya10cMfMddJz/UiIFhcxI9iz8Qc3M7RZ/SS6wsgtbtaJ
jPnvJzoIJE6e8dDIj2W8AqtoipJaFxiqB2JhJaADAwP07JvMi5GktKyK+iLPjz36CQGyGZTTkxd/
OhcCF/pEiGQZKDpXdT5m+bGq9lnyeyS3Va/opFooJ5/LkI6kREYTjQxwR2q+pc49GkjhZ8340Ung
eHeu871N/+JtxbLQgqdj+y6nGZvcLJuM1dAzVELt7lsVAkTqrkSRsqM/qfMdgN6avtLj9XX1nt8D
KZI8E0vOjyzNtdQJI4ht0f4E2HJQXA9jQIQ/dGtONqGlcu8XNBGhBDzXOXzFCyLpSGZ7mDwdrexI
8hVsRDhs0ymghmJZCyHLmRRJSbhbJ20oaHZE/p6IG8e6aYe3xgOdc6r57fTz+iYu6j3KuiAKQeH1
opmid2jDqlTLjiX5Y+jPRrUfKoXnoBIhnVM5VEZuVxBRNeD5+wW+TX38dX0Vi6pwsgrpZNCr0xa5
g4uFkGNnlD+s9MXTah9c4Xb5mqe3ylEK1ZqkQxqF26d1leZHvXLWdf3WtjelPihepEUhFoLff0o7
cqewZvS9CN0R1tW+KzHrjNJh6Sisq0qGtJAib9uMdxOsax6Utc8BE/BJ3KM5Xp0bmxBdAEgHNar5
8E4MeAlmJRdNGNlxjB/zEpRcX4de8dIt3UwDyYl5FBCendx4ywdBmFF02dHTgi65IWxX9V/C8fOt
U1gJJhgA3ThH+LK/rWVRjx6XPjvafcB6sBQ8XlfjpcM4/b701IE527azbv7++NrH37Xq3eWK90El
QvKyElIM9pCKDNHqKu32QD0j5u6/rUJypGjLeV4VQ3ac2nXkAeIwu+GJyhYvrAOpfszoO0i6X9YG
TSqMAt0k7Fi67cYQ+qp27xhRNSQsSUHZBTyRAAUBm44U6QNyj0ah3bKjwW+ZsbPYjYgVF3BBdeEH
fnRWAAoCYDnnt6PXwtowQLIK1e2BA7fLeL5ukt+x2F4/lUU5GPmd2/TnNizp4GNtYGNVYgTA8hqf
C893k25VRsJvtW/XJS1tmot3kjgf3CXyOCbqqkUadnpzZGW2qtO3BG33HMg816UsOTruqRhp49hY
EjfmAxZk1CtMSQaUVv6o9UFkrjPR7YrY9Qdm+oK9XpesWp9kMkWjDZPQpuaYT1kw0H1hEb9UJeIX
hQB2jIDBfo7uJaPpMDui1YTjavrxtgfGxTQ+h83n/VHE2ajNIeeCMWdZiAWKP9eivDlWL7qOrMsx
LFTNCfNmSE4a6MOR153TBnAvJLVD34jpjQ7Ue8jEjWfPqJZM4V+oREj2Bt6S2SUeRBgF+WVF42+C
3rtPHzmqft5Mq6QD40i+pFNCugLII+wo0nyH4aY9ADU2lqtKF32ko6XdOpMjqVYOso98QkR1zPNM
3KLR/HfTO87KrArzPnMS4wbNKiRAF5uzFvYQ+lnouA/cct7NXrePLNLtXR0P/fMEND8/1QD+7jIr
XQ/UedfqFBRJHgjhGr3u78B8nN80VvSedkjqTZb2RBmzgtZMy6Ad3Zek72FTHevrpKfmVmOOt6s9
LXyaKp08uFGcv1gAfQlo6xEwTwsMuAgChvOOlYHDwtA3Gj1BgqUDWbQ3VbuYls2GxeUQtJFr7UTB
pk3Z24CJG4GrSmgNup/SrnzMJMZPVZq1N1NB9CAeDOvFAwroWiuY84Q+xBZBjd699qzsgpDSbh3F
jYe/Yso71mp25xp1GLSuEb16ekRXliWGzLcwZoXm6vn/RqmVr6tkHVe3rsuzW8zT2H4Te92XprLK
2yxnHQCM8tofnRRJrpFo2yQDFKQjmmQlSpL4Uc5A+9JZ7vq6ji0YaNxAoIDNtwWJcemtMRgfAZEc
V0en+t5nX9pp9BmiJpWrrBJDzt+bsU5onYGKZH6dgWofZw8xmt2rzfXFfOTRZE1GGANfCZ2KuDDS
vRdxFGnQkuoIrgNnF1rZEDCUrYOSlaD5NUcNWLKJtiIMMFGkZ4nvkrHA6C41bjlt+DHlRbIzeZfc
Fwx4sh1AZe9GyrP11DPzkRdmGgD71woSoaPf0eyaFYk4KF/ddnweue1ty2SYfMIYTpLVbzVPAE1e
znTkXgcoSrdYRcwFWJlns5VuT8DXE6gGo0rk+nlBysBAyOQbZDhaIRd+WTau3xZ9rAid512Qd+nU
rsyvwIlrTKMSLOYl7jtL38tonZLc1w0W1MNN7Kk8ptkMXsgCCuTHfNqc5ziXFTmtobM0rI8EXSRU
HJn2aqLIm5vmTerdG5/EtJu9fhSnMHsIKltQHsoKUHvWlKDgVx3TBp6mkexTzhQ3ZsHwQwRaMjzk
DeGiSbsHiBFKIwAsHwc29ZvESrUNL1MVz8miFGqjPgkYfwCPSZqcNgCGQyN4dWxu0ugeW6W4KQvH
gtjof5+XXi/RxlE9Jho+b7+BTPXn9a8v3XaUVVCKnKHtL0pVcWJoHegA6mPUchvps6rwGQcIaBVq
98hBrq5LW1JnCkSzuf0BJUo5PrLwxCTaEENalSIjs8saYEzr8CrSQOOqitGyMMBwo67r0ItsjAX4
uTZv8voI5Ow8f7bh/EceBihY47euCshyydvE8/+vNOll1twxcjUKaQNLgjic/Ehbcfe7y44R/cqK
75He+n3xdn0/l64spu/m+GM+PHmU2oiHtuODVx2t8tCl/U3TFYBv1QI+7pJxW9AmuC5vvjCyiTh5
gmR/UITEmQwRlsd2itaauB9DdGmohpMVQuS2DA4k2k4bISRu9TsrSm8G8DqzcFINg0j3FhTm+Af4
BnSeoocXPV+NE9sa0j7Nsymje8d5zG6aRgGiJH0ejKFz1AmNQE4DyU9Z190SnmZodca+ywD0nbb3
WsJfP3kcswSgHKIUj5F3mLrzFQizMoALWjh7Nyad76E350WPwyEgtO8UohZWg6obASoh0tPgapBE
wUnXhjKf+n1mz5coj63uZ6IBLv/TK8LM/syADQsxswafr6gHrF4BprJ+3zHgRFZJ0PWvsaFKOF0Y
PWzX/OwY85Q9ujmkdyFhws3tUgz7cDTXuflsgZaU6ve8U5mgRUEYpcPkInAOzA92sRMVMxoeDvrE
h71hdOUNGAC1ddzQbNe68XcjAuTm53fPPhEn7R6rHD4RCnEM3KOOZa5GXFPL/n1dykUudd49oIcj
34Eu74tRY9KVTodM/7DvB+ZbCd26Ym9Zg5+mb20BNbSah7LKNteFXhgFCAWGM7opwMUD30R6BZFv
F0DvGCF0bHwMtCIr7SemIve1pOTIf1gG0i0gdvoALjw5LlwzbraALN1bieNPL2GrykksreJUgHSL
qGCdBR0f9vpLPGIcd2MZqsHs+YzPTDQ26lTEvMaTNYQOxr7yCSKinQ7oM+13MIUg3/is2zBLwbyX
h9YyA91tkq9Y6hyghh2kYKhM87ajz+mG/tVu4eqgYgTcCOTyzpcSOU7XDnHW72Og4JugcxNx6Vv0
/bpmXb7cWAusmoFaKybML1pbKdqBWWYU/R7jm627SczB73dDHKOr/S6zt6P3IqLtdZlLinYqUloZ
kCCL2oyqfi8ezAqzlLv/9nnpdAarSxlxsXFtdOTTl0wVKSz9fPQSwquamd2RVD8/mBq440bcFd2+
drkf16vObP/iHfAAPQjqX4KTkevGDXX7CNPe3T5OnwnC9Lz/UeTfPr9Lc64TU98wLRdDi1PmCMxA
Z92+9XPQOlq1qg9v6bbPAO3zVCtIZ+Vnhg9hWxBH7/cFuQ37m8xD9PEXinQqQvJhwPTiGGln9Hve
3vZixz/r781zavAs5n8RpcsFzRpozW7a0G7v8eoWENsPtH0sp0+vAY3lmOyHIAAPXrz5Y6kB3YGP
477mtyjeu5/ukJsb1wGTD6xmD5+XYbOMQWRdZ5Xj3urDVU//dMnvKZ5uQ6tf51auyDVeml8IQ7cv
0qaIBi8KTW5saYkeFePeM8qbQjx4eh4IHVw23Pb19i92Dr2eM5CEDc5DW76H3VijR34Q++itNneu
ahpywTLOHaQAzJqhADDTKX2fTCZIcRpt3He2fjAJxnpbF80PLnnsIyvy08Z7trLsq9ZHt9wcnq9f
z8vbMwc1jmEhqkI3q1wVHPsmQlqu6/adQV7yWn+qnfTdbEOFY3Fpy87EyDQ4Fm0mrYuHbj8Uzh9d
NK+T3iuM2aUXCBFEx+iJDmLcC+64zGA9T23W7aMJTTDuRiA/2It2BcrX1fU9W5SESAYDGujBQ1Ph
uWGOWqAoG27d7TNT3DkMPOS9zYK4gSuYj60iMfGR2Dh3NeBAfzTkAXELb8F8gqeuBqb8mOmM7b6u
hmoDSUOgFwyZfCNy7gDWM4JtWg+s7EsB7hK/ccvoNqWgzyFWk30VRTOuY5KAMKGm0xrj8sAe73t+
c31HFu7j2W+UDKQ1obegBBzYvsn1dRabk58P5e1Uxwekp19FUa+vy1s6AQozhoKJiSStHCHb4N/u
0d7X7iMGwg9wTewI69dgJX3gOVWc9kfQJR+AM88uoCYML0wOyhowr+msqtu9Qd6n4T3Rvjnmcy8O
RnPXldue3uqZdmM34HJjv0dTEd8u7eyp8PlinZx+A9pxLwZsyr4tWzMwyfDGnOF5zHSQkJd0Z/bh
+/WtlXHDEVFjrOqjhQgBCF5VSbvHbHLzxmzbfa6XrV8yx9gxM7FXORGNX4xdelfnZvqlI5h2BAlb
FHhNRHy7MboAb8+nB97nXwPn1ADdAEywnPbjAJLIe6AV7ptBxH5ba1+yPn8fY1XOZUmjTuVIvuKY
zFNZaAvbl+zBQBunlmtBmscBMD8U+jSf2IU6wZ+fx9MRHF9g7UR5DYa3hu+7WIt+giOi9bMsjX9f
P8Ylu47QASQm89zzBS007VG4QHGe77nHDqIUO6ce10mrypxfTt/gfFw0JM+PvoXhTkk/24aDHo+Y
7d6a+mntDeW0Dg0bSBwcmAglvH70iTohisF1/tSXebEWljOttL4xgimubZ8Bjc2vSzglBTKkCsdq
4VAxlOtSaA76mS/cBMy7jVwkWbsvHYJcawyeuFuN3Pb26/XNXjhSamLACb4b2HWQhzq/pC1mf8Kk
h5xefx2Ld6NRjYIs+QhnEiQfAdh+bTrkRbv3xk1dz1Alnd8nhe+1XxtjDPrhBbG7T8mk2MEF83Mm
Vwqli6KnRUEht61fmBUFbrui4a7NHtPw5foeLkkCX4qJCPQDtUiKpuywLL12NnR29gYayHgEBeN7
ixh+erwuaOmwTgTJic+OhJaZiw5vFbkPk/tk898+L+mCp7dxaoVYx5gWvuX1a1c5pLGoDadLkLQh
aeuiALHpfCp7gbcdwDXBAGr6gr9MpESzex5kRroRjmLrFowKBpJwnQC+j8SejDwAlgqts9243Zt1
Idbg6ORrRtrkPjJD1QzpkijbNjEuCHduHtw4v1JJPeZeZehQeC+7B8f9Lg7vG1vxuKqESPtYFgMp
GZhk9yFHJaF4bZ23xGj86wqxpNinK5GuEHVaDwAH8I1i9yYSla/TnUWebfPJ8lb/TZJki5mwe17n
WM700aKNSLu1g6h9SLmiXrp0hU6XNO/riVPSm5NGUAlu90Uo7vTIfnQy8+f1tSyZ7lMR899PRIy5
XYSmhl2jiIWi8mdiGgFptplQuNeLS3FAxoWkO3Itcn2UcObELMdVylJh30bU1lejNlXr66tZ0gGk
7xyMb5roLrckbS4yNywokBD2AP/2HvtGJEGT6dVWgz1c8aRkt7yfmtfrQpe28FSopN3xkIKLucQV
MvL7dPgTm0+Rfq+Vz9elLCwNqJEfXct4/xEjnx9UE2du5EbIUoG+cwJMFht3el65N66dIv5yBXoI
vM5WPEtLTipq6HNHE0b/sKfSpep13CQAb0LVtSNt3xqH3jUAOe8KUF7xfstoD4qbhzBOH8JwXDWT
It5ZMByorKLc4OJE8WLNm3KinVXnleGU8mbfmqU/RJYfjS/EVAhZ2FkIwX94FS0bHf3nQtrQ0BmG
i5p9bIAOLYoDUN3ed6Pu9/lt3StdjFkHJb8UhGUAzZwTOXBMJXFWMvAii9Jm3xTpEeTFuk+A/9TH
2ZvdRvmqyjI03fTWc9GD2Ro4fGPBVAM5C5dxzkGgeQq1L7QuSLrU53HYiMJj+zpPf3jsezJ0qnLk
7MdfrPJfETKYDQKUqKKtw/bZDAnKH1JB/ZR9JWjBqCl/tCzFIS5pCloj5iME4cIFBrSZm5UZWRbb
J2X9Rrvxue/arxpw6xSvzMJlx93D9+GGg+1JPr1utAkG9SjbG6mFKO2h6DAMf6TJ9+u3femEkF2B
m0sAUuFeUCR6TRI6UcP24ZHbD26uGGRaWgViPIBW4moDAEHSQVF2A06CYbe09cDu+v4NHGb2oLDG
C2eCLgyCQVeAfV7Oa5qlB/pztNzvi9y+bbU2mDq+nbJRIWZB1RAUgaAINTwYKtlbyksHbOI5aIP6
cXyvY+t7yL3fvHPvi0ILfYG8jm/gT8H1E7qUOpepUTRC05eDwEx6ahKHe2L8P9KurTlOXen+Iqq4
CnhlYC62x+Ox4zjxC5WdCyBxE0gI+PXfwlXfOR6GGir7PGTvh1TQSGq1Wt1rra4H/RGNhmk4ytFD
C3oNYgg2DSC8sRliFSoD/W1vD3ttGNOwSMAjJ4N+SfOoOu9HiKyVuf5YG6H92hm7lc9f79nl92fT
wsMS93eN7xcovAVEg2jJkMYilH3+mKBVO4MUs1Tip5lV3/Ci+dE047bWkKQxxhLakW0cjoazBWHk
cZRa4KfmubXsJxpbe+r157rzcVbM9piPvINkl3zVVf0F/bg26Fy+q7wuMkz+wspaD9JO3/hJH8XI
wwmzB9aSfG0q9w5v7Qy1dPG1bMieKWdDNGtjCOOedd0ON+dKBvxD8vfSkQGI4qALI1KD8JRzppxf
Eo8SprDgaMV3Gpkn71TVmseyN7p9kprGcxbbWRc0vVmdfFv/qWmieUFDA58ERO5ichzfVSrrPNQy
jx39mJQhqb2fTd0gZyrksHIarg3k42ciUoDyDAoFsw3UbFm5dl6Q4+B9a7xva53HIOxw5dlB+gDp
BCEarjEUOS6vS5ezIUUHcedYeqTY8MyLHDp8a+W4sQwVjVqVBQZPQo5unKS0tsQu7pzGykLBy0OX
iR+DBV5XL8DgbeKz5noHkNX3QBwe8Lmw0oetjtbckEVE6AbFvY3wx9fSYzIcejzAoQ980gWArH42
OoGT27/NwbtPKhMVbrN5knXyUOT+mVdNct9XzVGmFbLGGY8IWpybNNtRa5B/EovXmzKmbdjIrApq
tyRBCX5bX3tvJRV0k5H+Me1LFTDotWhGfm9OwUdmcYimptAglWhpeuDZAPCsAhy+83IV9ehzGWaM
haar/fFqADZtY+tl5YaO1SYVGg/cTi8CaH1mARsysY2RL+ZBnObfe488dKV4yxw/VKV3sGt+coz2
6FAaWlb6LEDZ72Poqgn/Ps6cTUbbO4tYb9CtO6Q22Uuk3nkuQ7TnC5nKtyDhHgu0aqYV/+LGzQEy
dg9jmm8r5KZG8b2qjFC1TtS52jHNPPhl5UeOqp/Aj9hXg/vFIPFznnaoG/uNHrKRPCSNjiwkVz/s
Un+rLBUiX/pICjPiyt9kIn8smUoPxcTpgMhcZKawBM+M0sz5B5JYd3oiJJDRNAHP1E+CfsjTbWUk
WeBr2eOITpBBq+hz1rehJex/tNJxtzYbQOunIg2UKt+hAdTc8YmIDZnqFvksUlcb3xpCJnN75yTF
wXYLLWxHHWvtaWUYe/EPmqXNXd74RuhyHQgSV4VA8dkBsxFWyaR+70XhbUnsrPAMFo4gSLWgGYAH
hmSdPguvirIyVMs652hr/rtRVW9pt3LIP8pFl14JQLn/DvGRufgUGOMlk4u2l85R91v9MbbNZAsO
kvk2aCC9bFzmwzc5Vmjo2xgJ7CE8dY150DOqR03xB4r7uzIPpcaCuP/NeShgVMdKtqiKWhwMD73p
w5hAq2ToogrY9bApuvEro0b7wIaCrdw518EIEpuQ+YeUFdKoV2CYLE51QCOM/khIDTD+Ywtp96Z+
Aep+ZdWuPdflQLN9QXtxxxXWiKBt3Ffab1TG0r/PdHweAjCpS+coHdVpeEL3EBLZoDdIzbdc/HUy
5XKImYOvyxxxx7RcrAA6fFdp7/paeOhNP/PKvJAyBxMH0HwU+S6nkVV5HXug0B4JOnXxAJLQO9OT
L2ULOW6g2v3M31i+ZOGoj2oLXQ5za9ajANVC+2m2Q1RbMoxZWkSJdIKx6/LA9cl0OR46jUELu/wm
+ybM4lIdxj7P4WGT9IEKNm6GHrDpurVJxEb+2lfKOhCNbppY+65zoFE1/WR46rkYrbM2lE9DYj9k
SrFjb3ZF4NbDM/HLqJP2zsQFIGv7W8zyd79I3yDl4QS0qI2N0TQIGvz+R0m7d8cQD6ZeHwfbCLOu
Prp5fUjUuGGpb4EyNmwHkb2jeINQxnEeMhT3tkOSVJAdNR9EagSstb/oIJk4Dd/YnbXRm2Zrpx0S
XcCOpZ1xj6O5z+j4YuQgXijAqZGYfbkds12/X+ELAATQUaRDBWLOBk1zD6LqWUeOjugSXGbgANRy
eJZm9lzpEOQlZCUGvQ598SSHGD3y8OjehWfKpXWwgVVFx0bj6I8lGK5p6sV3Q9mLF8XQTQ/N72Kc
rHQQR+jBrTEtPnp1XZomfDQxgGj7EPSfYyo9E+ULV8bqmFae/8Cthr+6hSgOUnALLTvosOtkl76i
pqk9caWRfyCIJe8A8DHPZaJbaJ9tNXeO1npf80p3HppMsK2HdJ4dOG7q79qeZ3VAfJm9DGXeRyxx
/qkaM3mRAyTBN2bdJk891btnvPCdyMkTMw1QgtG/mrWl/2zjooYdCFzDOAdPhjMCkWnr5HusO2Lr
V67/6sUmHNCglUizcfXgjm38YLegKHEvzY6alvEQKWaxHwzuwpJjERFuZPeyhapabzL3qe3i4Usc
E/UK7QZ4bMTBvw2zbbcClrnJHAd0JJ4SSCf5FRTfadw1UQVo6I45QMLfNr3JD8w2Aw4CeSH4blDF
5lVDRm2FV7LXHa1WfGvMNOKgCnvcCkt4icLh21HFz1mx1oBmwQCh/Ds9XHUDojbzUr3XumhPZ2bq
WAHEI7M/VfaaikOeoozo6WHl/Lg9y4ULCk9k2BsyinjQziuJeK94nYe+ILg3IilPXQGx9nt7za9f
Rw1Qk4DHBWhv8rxzkBh3OygOeeVwpODdlae/hx8C8uIANATRbqikzMFPUAFiguu4NgpfgRXBbC0w
ZPKmE96vGMXScuGKAlMZRW3Aq2cXlEXNwu0Tqz8a/YtnbmF0vXu/2mNvbZSZE4JVGLWazpJrZYHW
sl1ufRdT2t95vb37C1EDcHv/nc4sV6LxlA1gAfZHvfqDB0RZ3ev62/82xGQan6K53vR6h5kYgvmb
pEfr2I2mVjI+15cEtn96wk6g9wkaejmEQM9xQxTTcrVwbyyU6Q8uNi2QBtnu9mQWNgYsJdA3oDiF
Vi9ztZ/a6OUoKqM7MvRc/AWR0nHHYpKdMmqZkYHq7hpZZXlAZPzx3J1uwtnU8qpqbFmT7gi9rrDt
2N7GtEogF9D7ZiXps7CKAI8Btw3VWJDXvemnfNooMOfsocBNd+xaYh5GmY27sq75L2gp9S+W0OnG
7dWwlktd8AygTE3ZOoAA4GRnE7Tinkmu5d3RsRseNYOubzsXzXhv79uCnUPW0wOVCVBVNJScHVvH
aiSEguruaKhmeOL9wJDPSYxokNYaNOMDNzS7N1BxRKFmqiwATTaLL9F2JfG8gXXHdOzoI0RLq8Ag
TDtJwtuntB6tn2wQ49F1neSxGUftB01Ztrc7ogA3K8rvYvSyuxi3dlTH6bhB+3AfSBJJn/0OBN2u
MmIkknQWWOU4BqRwTPSkEkUe5VCtD/o8LQ5mL/yt5BXf9l3uhaoZkwdc+HJT+0IPcHGqfdq3P0Vt
d0A7QlyFyIpHQ1/ter3Ha7Or642CEFBo4Z4OBtKjb1LuR8pjGaIQSHEA77epqZNsIfqN2kXu+ofM
EvC8I3hoJtecgyybNCAg6L6ZhfXbAI3zt9+PZNPWQkTCNuSdaag4ylLBd7Tk7KSXMi4CiVrJb6Dg
tWPuCTAoLYPW3oY0rToLGqtyxeSXzAIm4SMHDQzoVT5pat446mCXHG2hx0dVVe07i8vmwRDVsJJr
W4gmkFZHig3AdRd53Jmdj01cW2nH1LHVZLkdwSI8sbiLT1xjQ2S5mhXFosofXDOPf+MZmv6Lmfo+
QIBTDQjaqTNHz1qmAXnbqKNnDD/BPbOwOc3XIsnXAOcLXuTiwTubpzTy1HI4ruI0DmIaeEnodaDa
n7pye/tIXzmOCUeHnQPJHvStqxaxhAhJHaf3TxqyamiY4J1vf99YGmDiTwEtaaO4Ow8q9NqohQk+
w6ksNo2xUXmAwg4fNsx+AUiTf9erbW0FItvoJhJPf1sdx+w+Dz67NT0xDE1tCf9E0W7uH5+LfMup
t6ZMcRVrzkaZzscnl1/YXmVRB1N0UjuQo4uoCU2d9mWOChBBgvtlZUmvnt7TeOhuh9AWZSx3Hmwq
3G+cN8o7kdjkUCoAMRqYfCNMkbsIG9YYaIXUtveQGWh3SJZ7B6iAN19u/4grA539htk1l2ekhdar
9E54UW5Mipbv3PY3HWT1ODPPOTjkt8e78jEf40HJAOgxkKivqsyV7kK/KvdONm+jEsp9WRyHDcRa
bg9zjeeZxoHEAf7ng0E7B7sIJPpBbcY4fVI+Js4QB3pT3QvfyoPOSp+QOf9RVZD2i52N3RYrizqZ
48WdNxt8FrDqAgFT5WfeyRq9I23owafFigO9LtdPM8O1CgMCd/eKBMK4rZUMRfoTEO5+WYVjfKd6
gAVOrBoDVUSmVFFsohsPSXbCSFYc6FUgNo0OXTywr0HidObL63ui1XmP0VG63lpj8cf1m+3ooK9g
zle4bYtb+Xms2WoyMvh61SGr1IwtD1Cr2InE/mJCxlAIpJOTvgJBUW7dXt+NoMGtWNLSXsL3AIH4
Mdf5EydN41iYVCOntL9vXy3xt2CZDwP97+dnk9PjvBlpis/b4I1uHfzn9kG4Pm8o8sG9QIAD24RC
9qVPQ+8aquJeuaeq/lUKBYjB3tF+3x7jeokwBuANLkJlKGPMHxzN4IjBdTtyYgF1AJLf3/78ta1d
fn5y25/cMhnMCiU2fN5Kte+lKYBQrx40s73npD7cHmpxJmgth/2GALY9BxVRC41heTKQ0+iLAFjl
gP26PcC1u8VcfLCGTAv51qv4XmsVUjO2JCdS7BIw9fj4DrGPoKvvLW/N1S5O5tNYs3Xj1ZjRLhHk
ZJZTyaANHT+6PZvrC/NyNjPjSgFV7lMoiZ1oe07dsBR4ZvpHCVQ5kb9RE7o92tJ8gFwHogZBiI/j
eGkHY+6K1O0pOXXUeOCxvxvVl9sjgCN25bmR2wJEf6oDT3XVWWCYaIPXC3tInkilc3fLPKvcF2Yt
Q4Hbut30jnQOieWNUYEeP1+U26Uh7XlyqFurh8RPMj71GncOOjD2T2VZp9vEY/YbzWj/UpVi2MGD
qTfpac5zaeVs3xlxvq8t0gXj6Mcbrrc0bDKW1kjlmk6ExxOPmCuGF1AVsIdxau/iHrBNLjjKAW7e
7fMSMgYeEdnJalMvKtF0YGshsA5GnaUQ/WFNioeqZHfU7b43DfnjYvT71sj1J6jRAN9qMj8ycv/7
yHWxa3LahWnD6gdN2uO2j5l9j8eQ0wUx7xDdddVwynuSnJyiZZvRz/IN921r66T0n35oGWCzqbFJ
pqKAzWPt0R9K9cD8jEWNJ7p7o2b11le6HY6ZqkICksuLhVdRwHMU86peQjc/S9PIj6kFqK1ZP8cy
LTZ4KLhfY41U2xjiOfsEFPst5626rzklqLn25oG79rfa6VN0ofTsALC55OzqcbdBv2qxMdosD7zG
KO41rv+TKCMNy1Z7STs5/vbXNLKXTvjEDoA0DPKlV8pjriAZOOVG8hR3ztbP2T3S+QEz7VdvaHel
0a3cH0v+HXgb3FBQIgJ9Z2awAto3jjKc5MlN022hldu4Te5zdy3RtzgMUAAGGgThz/y+T4ROgE4l
yZPdGzKoyvQBm39S8q+FnQEaRWp0ioeBu0J64vKM05gmLfp+YDoBkJYBQE0r9+HSZYLkKFTYLVCA
ryhtsqtiPW2Q2aexCCp9DFxoJdVuFYAwveJMJn90GQViLqgzThhVKMXNIwcfmfiht0TyZFJj79N+
h5N7X3t1iDdcoFE9bAt1boj9g4niGOf6yptpacs+Dz+LLGQiZdZnPVzZ4H0fHfOrk4qd6taSzUte
GX1o0KZlyv/6c6/c0bSwAJaPT5VX/bShkBgII14JdpfGADEQo3h4NqDbwKVVNMIsdOm32skcNPSI
Qs04X6njLwSZ5sQ9/P8hPv7+U5BhyMJGHCO1U0dqEiS13wUVOiInwn81uTyjOBrKdjiQHu5NW0MR
LBkllCmmeABkF3+ONGR09JzMreNT7+ZbmkPTi0X58IOOK+u4OA7KG+A8opQHgPHlOmait6RejEiz
lAPqma/g+AbSfbbLb7dNf3G/PpSL0FoXFL+Z6dVDXrekZfEpziOLHVkd/vX3cXUD04oUKV7E86IQ
znXW4UkUn2Tx7AVl8Xz789eC/XjXIKJ1IeAAMNhVAQXyML5Xxpl2gjM3YRGo9pYaiE5jUyZHaTHg
2drCQ+FTtHt0jzXCUvXeHiz07N9M1PSAHcZ9AlzlLORR49jK0kS2tGtD9whRwdsTNRcCOOBWIPs4
Mb6RcZ4ZRGU3yuotKz4NIq0jM0Onjcrxu41TArxLcyP/Niiw9UDp8HYg1Nabpovprs7Q9GFANPJL
IMjY9iwBt7rldFMbMt+hB+x3r0m8kBkxIgPGBmD4tCTKa/kn8537rHN+Sybt49iaMuxoVmxcZ/hr
helpC6GCgBwDqiBXDHCbQ8OR6l580tw8iDMrSnL3rJdrrfMWLB3DoB23P/UpuYLqI0o1R1fAUiwv
Diq0wub7lS1aiEg/jzBHVyvIwKtcS7VTDJRpyXjQ2yZiJct9KkZng449qBdrQQOOEsr0O9uVT53j
3Q/K3yekPBBHbtD4bOf16mh46OkN7UGjyFbsaOGqMXQUZFABQvB8VQcyHMj2JIYHM62PxAsB9wr4
GqtkIa6CDrYLHO4EtQJ86NJ35Q3aHtW6oZ0G+Rzrr2Weh6bOg9F3tsWw4gCWjgUQ+6hYIPGMl+30
Wz5dBoTZyimzPHnKauwq/6l5JEzRYzPbDRoUBteo3ktGBJG/qaaFlN8VRJvKkreoRWmnfnikdM9/
/QsTwuMc5jlJLhjzQAQJvqrtTKWdVO8Y91oMbnvqoAc5rWkZ0HEsoAvqm+exaugDZFfFDsKWeZiI
+BtesQkAz1YcFZaVv5A4j3/2ObpB1QWKJcrVxNbinXuPYlXycvtXL9kUqm5TVAG8GPhql3vAEVua
KseiCO81AbjBQv0D2KDo9igLN+JEtv3/UeYYa2fQGENbG+2kGzCsDX2X6p7SlQzW4iA+2uhNIlBw
kzMvKzyHk74s4SRaoD7xxCxAUFJxGDeFEXkc8KXbk1o6KniYw6kj5zMF7ZdLN+aJwiuo0k4aAQUD
KV3l/8nZo+BpINeE3ZfHQgZyYpkifpkdFUBWC7+tMDf0S9mkMgkgVh9WKG3VhjahYIPbU1s6mRCN
/s9w099/Opm5XZm1k2NqI9oNJsbOHwQAZ1+Fec4aM2jWKmKLw4GYiSYtCMqhxHI5nKUMn7b1FHiW
O57CgwbMD3a2kwb6mgTawkLiygKSdMrWTem6y6EcIJkabiA2g6bHXkuy9y62dkrLoqbNdnU+rrwb
F3zO5+Hmht+orKhSr8fNPwaQApDFt9sbtfb92crlblu4KJXGp7FCnBQUdMUQjGk9Zq8rE5okU2ME
PK9QYb5cL1foVmugSnoaWvuX6YZA6o07p0NwEsFNpywA0wnYChLphf9iUv6uF13gGDmCDfdrr9QD
r+t9rGcrZ33BYvCz0DsTfhaFnTl5nwy9qWcVIqox3naaCHJ+p3UyYGm679E802vWEHqLdvNpwNk6
GAPtGPhu8cnTgBpg/l0J/WjNR2Q1DOGoGStX/UdIeLXuSPp/iETiwzM7NfUyLhmwXqehc4bALeXR
Gsut3r6T/KUK+MYa1M6Ku3092jtmYt+Tmqw47cU1RuEY4lTQYL5Kog6aSD1bm54xWRzY2qPsd129
JeLk+295uXIPLdqZDfgZ3vFQWpuHyGg5ZFtseptJtHm2cyfyjAcosVd2FsTwA4UHse6VZ9pHT+Kr
NZ7ELBykKZDunDlVo4NooKya+JSS56qHmAMBZFVYwWgbgSvObv/NG3bo0xzg3wI46Addi+4jYMC2
RrXRynYDGeygSvHGG4/M1UM/UUFj2I/UI7uq34um2QBWCyqzGfTxXlPmhtpQ3bnPdLQYQhVSE6cq
LwI93nnOI8WbO1GPWfbDifcOOxDzh+a/Dc5h5Ie0V+Ftv2EsbS7MCy4X9RYswMye21ThsdFl8Snp
39suKoZTCXSHm46BMf4kQxlIY2+S7klzHktFA3TCRR5liEy/R79Q6DVAO1C43v72r/roqD7fkekn
gYn1QYmZubPYzgdiFIZ/IgkAyCLs5ZuPiJ8ZzYZzKxpGLRiMbT3eV/W7Bb1eF3wRm3/XIPDtOGNk
03+SFrDhDIL0/bmDhIddAv0xYY7/xPTBr+ww5muZGWtaqusfjRgWVgsg7RyeJWLuSkod/4SmEUFJ
6wjNqgOe/CnVGJrGnaa+lrbAg+9N1MeqcCNmRR3yN2a6s/Rtgd5wfm4FbfHukDKI43tDy3d58zi6
X+pu19mntjq3/ldl78f+vRP5gZS/Ct4jtetBqv9wewMWyp1oJEJQ00Wa04Ss3szteN5YirSNbdSp
jaBLH7X2rmD36CLhwORp/VXw33Z2QKGDrYIcF64yGy4dfAVAVa4R8m0zqKZLPBtlerCOjvX59tQW
dskGldUAgQuPfAACLi8yG/QRcMa4c6LEPvp9unMI8nToEHl7mMVZQOBtal3igj45C0LdFrnKmjfO
yTMpWCAPwvjrhhi4jvEg+M8I0y/4FJv1iRy7tpXOSbfPidMG1Hr7+ykAtAblfYwCGMpspUAVKHtA
p5zTxAAI3HZNgXRpiSZ6ODYCb4Kr9JgFPqTfIjt9KtpA7Iuf/+LXf/r6bHmapvUtKaYmsPxLaT56
7VpNfsFzIrONhBvyOZAymaOKfTlYXVJycqo7+2j38kR77xUdur9QMw4HN9n3TlushANLxovUByBU
BJK6VwkkV5nK6CiMt6MtLsXWbV6qrk+isrOtFQO+GgoHHxK3U7oKNz9yzZfmRQmSIBmX+RnI/qb8
SrrtKFeQs2tDmJdDmKTSuq7maKFaDt1BmhbqVjLNT5XprcEKrsI2zAbpyym/gDY1qAlfDjUmVUkT
yGScdQUCpRI7nVI38EkFjgG1fslkTXDz6hE6DegjYEKKBjWcebxsKDQMj/2anVn2lhKwJH40OEDZ
Wr5qaV6gp0zIPvDrnPl7MAGGsJDSZ2egNpqtSIttjS6xXq1+4tm2d4T75/apWtoyyK2CeYfg7BpD
xUdLJbGPnoLtQESgp+xLm9in2rT/tpqC5YMwHtInuICu2w3kALob/jiyc45mjE2LgPMnFyv+7eoA
z8aYmR9NstSmMdrJ4YX4y7aTt9Eid0A+oLYOFnZSPYKdsdZtd3lMyBxMbSaglTm3Q9Q9hmrq/OgY
WdCmL0TVobDeUQixu3uvXauOLm6X9Z/h5o1btXzoIFFmsbPqkrDA21Dv+Cb5N0YxtePDluAFdqVw
B+ZZArJok5/Rs35T9u7ZGfzzqNbSnktHCpAaA4DIiZM1P8PKG2LDonV9Zq2bPtvJ6LxRnoKU9CWL
4XJvG/riYFObDtNBufdaMt8pkxzpgeo8NE1Y2ShNVdlh4neAX7TiaZeGcqGOPXU+xeN6DvXM7drK
oGVfn2ULb6S+DlWF9pw/8VS4PaUl2wMyycLBhWe/yh0VTiWZZaFBCCQdjK3G9GSjjc7Wo8YvYtIX
RK0PurDFykJe3fI4ZRPCmSDimmQ9JhP9FKakGm11l2JUYT4Y2oO/kgBY+/y0uJ8+X7NMlhlP6jMH
BzAEkPP2mi0doM+/fvK/nz5PaNVqZoVf771XHO+2rt+QFVe3NoNp2z4NQZ0mBzgfMxizSEPr7f9x
gWYeR1G7KZoCn5dongsB0N3tBZr++cWjB9vru0hPTFL4gCnPFkgHugOtX+36LLRxVxV3vdrWxTda
PZf93jF3fFgbcOG04MLD6wT4a0Tv/rScn5ZLNr1VStqUZ0iaAqwrEu3BZc0Q+JWphclA11rRLI4H
ZXnI+WC0K6/TN2MVc9ljPH9LX1D+/F2uNez6eHPMFhF3HWITApgEChKzRXQGIyNal5ZnCBVSYGd6
qm0UztQGICXPrZ+aVItopcAa8V9FoUWNk53Q181JNwABKf5kOqga1pmBTgG+Kb9U49jfSy9lCTpi
JfULttAYA/SysA4YpwfD35dB3RX6Q205WVhzokd1mTUBwT85xCV6NJBWZvdJSuNN3yj21HKCBjwQ
yXMPMu7oG/gV2OZqA02WMEfClIxjVCJ10gV53ud4fyf+PtX18QEvOe0AyF0cYn/oCeJhpYHu8hYS
18CeBKhDAKZv8uJdedI46dx496r4e51pQ7ulhQD4MGN6pDTXTAAdaTuwqly7DCzq/TGgHPvV0nT0
a+4TNE/Gi/8LqSHsmNc2PetG6uchJRnyRmOKjkuGNQSpkRh3IDrFP3yQwrpAJtTfaCwzN7ldOnfo
/KtC0kI/z6i14rHoBytUFVPQkypcrItqVrzLwtEHLhHVkCmHiWrb/Oi7XZ9beFjhwpQPv4vWWMk6
L9gulA4B0UXh3oJxzWJ4R3hlwRy7OCegAWXju8GOmbrrsIC3ncCCl0SGEocfVXNEAPOnEFWjbGKI
wJ1BoEf3bHS79wDfWCmzLCwWLv9Jd2VaL+D4Lw9+aljokVI3xblID/GLu0aRWfq8g12YynZ4k86r
RtXgjK0BLtjZTV4ViwOrtqLbq7Q4Ah4DE39vIbHh17WeaWlZnjO+ceRXslZGXfn+vHRdF9lQxB2+
b/uRHyH3+D/9fGdmTInPYkcf8Hn3HqhvqMzc/vzk42Y+EDRKdA+1JrjYlQ9shzyBEh+asI9Ebtpa
HizrhNgcru6ga2tIjKWl+jzY7OB5CuKMzK/QENu49+BOzJUs9tLBm+B0yA+ADo8kx6Wt2qzoiTd1
lBdJVLE2kLQKCiNco+wvnDuwQcESQvANvev5G71LhYWyT4EjMSagy5Unu3H2cW++396a5WEAzoEO
GFqFzq8nBIgg1dlZcU4teUaRIVDK3NfOsL09zEIogXTK9EKHEVxjKxPwbgpLT5rzoKnARHdFomhk
G2AyngiFHnOngnhNj2PBEKYtQoyPfC0E1WbREbVL2JxRNef0SSvKqKnWdDOXBkB+HTgzbBKo5zNL
KFzaeG5V8bNVI1EXOGv1koVjA41Z0M/R4heHxpqdyqzyLcaEWZ8dMyyen/uvEJihK1mnBWtGy2pU
SnXQiIDbm82BozlZTnM0fPTz4aWroyGjwKJqXjCyv3eRGMnz0AEB9nz1FHJLw+a0x2x6qD1I/Dnf
NrGl3QB7ZpLYgsLbFeFgaLFFpU5hYinabYT9sLZUiwOAnG0CRYG24vPt1jV4eOCimzMKQTzM8efv
J4D7HA9FuC/c67Ptzo3Kd1XRYIFccy9FurWMw+0Rljb78wiza1a43IAUWIfnSJIHiWuGCJoirfun
8laChqWlgsQJWuthR6aukpc+Ms3QlHrobfQ9/MHTvV+veJPFzyNuRy1mwlHrs5jaRbMRfSCEn9vq
68A3prtG9VkbYHYqqGK1TC0MYBc7Q9/FK2JEC59HvRV5IlB8JtLubHlsyQubcK0+t1nzx2oR1Zvl
WuHz+spF5D8J3OAhBf8xMyYvr0fAlFR9tkDOdoF0W9nhBVO6+P7MlNAmVqYix/dV2h6Ypl6RvIEo
WLZHeu/vd/tiqNlqWX2L5FCKodDhQVeB8Xr7UCzcgBefnzbr06OzkqNZNRoOhdvs4fdilKXWJD0X
9hsZY3STc3GRX1NhtKwpUpFMLTpJhTI7ID2aj4bat+exuCNoZzhRlz28O2bXXeFKrSJxhR2xeTS2
7Xtr21spiiiui5Xk/uJ8Jvw4LAtlxHlm2ujdFGherz5T9jDuJVt52izuyKfPz04f0XlqSkLw+ZYd
XD1qjUg1bMUXrs1htlwGKboeSXB0hi22Xr5V+9u7sfL5D62wT1aF14DiOXXrMyk3aLOurQE3lnb7
Q7tqCnEmgNql1ZqQcWBpBZPiZZc99q35W8vi7EmwBIKHlhpXLtdpyWcRPOIPyKDAjgG7m3usqh26
HkrB1VnlpXEchZtuTNb5QTFId2PgsoJyWea951ZmruHUFqzBQkIINRCwCBFlzTaqLVhJi56X58Eu
NrnYNzkERP+6+DbhwnF0IEwLABTwaZfLCd3zfBK1LM+s+V3U7zHagtZvty1iYQkvhpjNw2MG1CwI
hqizH8TKDrm/8yAz2PsgwCVbmf51DXOakonoFKD7j66tl1NKi9ErTQ0P907LAzHaEzk70IoubLpT
nf7U6N8fKAtlHVQkUFQG/HY2v8EeNIugJHEenACkhdAd/kW8jao+QSYShT7nigWkxZ4iVsqrsxNv
E+23cv/+zrz4/uxOo7XNRNlXcNPMCsz+NxvD2yaw4BRgxuiuA87IxJCZTP2TU5CCmpXUNXp2rU2D
VVoLW5aOypTJRKNr5GsRXVx+H+k0A5ClkZ6hiIRmg5oWcWvFr60NMYsrmgSa/RAYpmeleORJdTYk
P2Xc3d1eqaVhEAo7U8JmUjaZubesJpnuoqYxPbJ9eGexK+yV+3JtiNmRT6Vv9n6qUIbsxnrnVW0L
kB2NI9Za+sq+rw01Oxo8zqnT84GdsW9PrkofSX8Yu+fbS7ZwIwBWBTT/R60JXQ8uN593nj82aNZ4
bsuIWvuRBDrEnP65PciSBX8eZLYvdY/ncOKb7DwQ/9eotUMQG2pl75fG+D/SvrM3cl3Z9hcJUA5f
pU7OrZmxJ3wRZjweKlFUpMKvf4vGvXd3s4kW7Hf23sABDKiaqVisWrUWSJtAWCgygQjyzwdiTotR
OUZexqYDlpeI8pXvK1YDdxmS8SDyR35FbrNrgSQLgiSrY637oU39xmNfesjjfniizoxIvmRqUx99
HDne1VChgQjcmq6oYpLOvi9NUqotYDtxMAjXAic0/1KsomGV0ySkDkR1BNx60lJnUFeilPgMCahw
/llDB2xlL6kNQNIX6XFkOeRHogfRrRkMuSweuHvvzPWt3zM0o69lURT3Li7C/8yImTxxugVHxako
JgawC8Qp+H5B7WWahnAmj7bxM0t/fmLhRYJAJOXxj7TwFa5GphsY1Zj1EZoUQ7P7et2CckAnFqSl
T5iD6lins9io/EOwCF6Spw59Y5N3tP08zNbw58p1Qk8qKmTAkuLyPZ/Ajjg50cEcHS9mfvDM5d88
NuDYSbSVAEJsqIsY88SOdLVkE2QMnWZgsWeyGVyx3N0aHZ731TSA1sHrNRDYjnSl8qAenIBcIYZG
FVva5Q4voJDpYneMgt9xPyS3ZFgJK9ZMSBdN1jCUnHqYCDIoHdySbznaYq9vCaUJyCoAuw+qnguk
rzOhr7JvUcrOwYbA36BRkq2JWipX58SEdL3UdKHaUCO8YwxEv06cgfDNdf+mxV/jE+UCtG75KBBC
LsTF/znfcFUCItuyTap4SIPIZOVDQtkGFGTQaF7s7wZ11pIZqulD3IScISR7QSgi7Tyr0vTSnr0q
NpkB5rgMBVlwqxd+9PFVOjUjuYYJLttIPYxLM/+i5Btazauzls9XLdOpDck5AAc0N63tw4YxhZ1Z
b5wyzngT9jrZumtidYqQA5ig/+ZNcq0aWSgjJQYUYG3s9sWZ+YabDBmHlSOkuu2gUwMWKh+9kRfQ
Kt2kUK/RCYvNyrlD+/C9laYrJlR7AC1lAAPgH0V6mrgzUGPYA6gdhdb8tGgvQ7C7vgFUwzi1Ic1X
a4xaYnEHWIBpU7douvqEGzj9vnRwnNlFzcPA9/HsA8yo2wSch92aaJBq1dFRAYoiC089EFGeH08O
oFPjuhONjclE68RT29cbi76yD5PUIOxHhglQdfhllAyk0XRJlkFdt6Bxon3JnJtkWZkt5TgAOgOd
U/DuN8/HYdGxC7LOpTG4VvuyDqF6ATaE/d/ra666rV3AaESeBm9j+SVjpxOZvBqPSg1SL2l9GJZf
VnPLU77xLLKxu7XA8z3zI1+j2MaCdxIo4gtBYLQzlyCnKVk85c5y52nOEuVaa230ydD2ud/YB5fz
5wSiwdvadOYtsdx8y8dBD1EhG0KjcedotqwW/DEaizIzYLcJZIQ216dFddzAzoquM/HGu+C6AMXV
OM59AJdbvRRmHS7uD3P4xN1+akPyt+5Q65qha1Wsm7HWPLUO8nBrpQjl8p6MQzoMC2h5CA3gmbqg
vvXM8YtnLc/MtG6bvN6AGKsJbSRJ///mTnIj1DB5OfqYu/YH9QBg2fDmMxbQo4k3Eur1QOueHw2o
oC2e0SC7uDCI1fCblP8BjHvl/Cm3wIkRaRgT9RdvngHDBCN7ZGtZ2Dht2OXfPjFZiO5Q5ATzHSLy
86F4mgGRWO5igdhdOi77xUTCEk+a61ZU1y6CL1SDRRYROf5zK3ndWMM4e4jxOPgDs28J29OgDefm
W1r+vW5KTIt8vk9NCbd28p7JAZ8zXOT642l6GfmjtfJ51arAtYNkR0cOD3Cc8897lVN6RWIB00nK
ewImcmMkN1rqfxy6iMscsr+IVgNQxEsT5iUQDHD5grNp12g907Wj5vt/rs+UalEAnHDe4X2XSaQa
gj6GthQshveiEBJIdzr6scBAbGyvG1LMGXJuWHcAgAzhdc/nrGWkSjTLQ0NA/1rm28bYFd7Ksoht
Kq26qOuALhbNRfhXjPVk1QOWa47naGgGqP+NyaF3gyjQSDRWN1mdbtBNt8oSobgezyxKz5aiwGOw
wCbAPpvCwnpoCFo0Ubpy0dn48enzhQodUJ/upbdJM8AVswKNDr1GwynftRB4ov5KfKccDoQIRHOD
aHuXNpxFabp4YJuOTfLDofW+cA95128MtlbsU20GvF1MwawO9Kwtzu/JSg0tKjJswGawte+ei15L
/0ff/PrEjKHVBcQ6QApcdNIS063JkmJtKjNctI2VPunj23UTqvkSD35QewktZTk74zJolPmtLXqE
wI1SoCHEmDZ6gTBpXjmmrsKjockFKSZAhNACYEkuWsuFvOyAHoPAzrpj4w6/GppULHKsHE3PCdWO
SZU8ZWW20+Kc2DutdHYMAVCUpLV26BeD/gDRSbEN+qULmxpEdoWzVD8g/5sdxsUs/pWoGuyCxQwe
Cre1bjkn895ftHbr1A4KFZrZHyBMMsVJV1dhO47TvtDsfIONxGPw+I0PHOwB0OkZzb+s7LU7F4wM
6JHvrOBVrwd7iszKHzbWMJibZWnGf72dt5FVz+Nbu+jZM6FO/koYCw4syYxbh0Fzyx9KvgfZznPO
K/BjkYUcMs1d9jpL7V3v6n3ENXC0m4yD5D1Bj0JZZNUbSOUBJHfB9Utct9ihmWeNz1657DiHDh5Z
eGzJy97ldlGCOx1nsdlDBudx0sI631/fWsr1Rmsgclg2Avz3DuGTE8JAP2lBiauIad1tH/Wq3V7/
/uUYwDqJsaNIhK6pCxIYAEO0yu5wApOZvS2Ose3b8vuYGvcUgnfXTV0OBZwqoOJHmQ0XJloSzw+7
wyae8bqAqX0yoOCykhK77NUFLQCqaoJWBenJi1MIzbmlKQ3UQaiQ3OvSDlESGrWilqFnb+xvCZvu
plb/NSf+fVkse5Al/9DztVq5akJxf6IvxwAV2YXcuV5UrU49ZP0BB4inLD/oHA9+h3UHH6RI12f0
MqAWI/7PlinN6MQSANfR1jQsLdTu+o273BRLv6vbL34LCug1d61cQWR+gAExbaScpIt1HFrPxkMB
M8yTXU2Me25+HF2LISFLgl2J7roLKKdRtEHvI9MYFzpcBXnrAH67PmnKQYAfEe891JjRDXk+aTzV
qqwfrTxedoF7267hp1Xrj35kwZJtgo1DJokjWmsyh6PoR9PhqYRgg5EDRZ15+TcAIFcCQ6UtC7ea
uDpR/pHu6RGNw9DDSvI4B93yDW3tadd63bTh3lRt0qD5cM84ThhuOVCrIvuH/I/01Cn4nATBmGNv
m/vCBxoOabLdx1cHtBciVYIHyAX82R0a9Bp5DCYm4u2Au6u3g5mMK69dRbSL8AnCc+hMhXOV6amB
u6o6tD6gNDd/y3nUk7Aq1qhiLm1gshBnQsoFuD483M/3GSsNWzRloWZamWCDeXGaP/6yM1B7ImgZ
vT5rSlse0EWoN8L7yZj0rm/d3unTAjltyr+5yGtGDl7bqKVZSbLPc937sySps+JxL6M3jPDEquR+
AgQeRkKxHfp0OogIInKtwYjAOMZWxqe0BMkq8KGApPUiy03KuSi6nKBdlP2sJvT4j19MdwWopbCB
LY0ORxvrhW0ubW5QKVpzmwZZDK1BY+GboDI39lplQOF8zoyIv59c50SgMvIcRuhvG8zbORIf13eC
chQoBWNZBJ5RDt11CEmB8bDJ43qE6mavfwcr5oNJhpWkh2oc6Ec2QO6OnDYQGufjQHfHAHZjE+N4
MbtnLft6fRTKzwuKeqH4ATi6FCr4Ju8RVOPziVZE7gFk0SsbShUs4PUpKuaQnLnUJ59m2i2mPmUx
YNjzfWlqXwPDobsW8SeoVRC+exP702oOBCr5yNHU1Ve3Pivd+xo04GtYFOVwhVYR0EcoGspZ4kqb
G3+c7Cye0LvHJ4gWjcnz9RlVhArAHqIkKdKIl3UicIkYzaxh45XWi+umm1K392l33+TBxoBcUG2t
rKBqH+IBDiwa6AZQF5dOU1q7Ja88iqspab9Qp30MmuzQj+TH9WEpbkBQs4OYEU9VPIvlyxzCVfPQ
o284bpP2QLj+K2XJTQCym2ywf143pRwRtO0chOK4A+Vo3++yymGZn8UAs4PcyGOPYxddN6HcBycm
xN9PvEMjYn29xiLx0WAbgRGL3Lxc2/trVsRAT6y0U0t00nhwdMXBtB6dj8M5cRGdjEKs2cn3ac9b
1vn4/uLRjaVPR4eRlcBHNQSsOvBhQKWgE0NyP52Dnke8e+F+qi1tN3l8fR0U1ymkR5FkET1YQs3u
fATE6uBfbR95th6kT3em/zXIvuvTnWd9PNqBk0NuAhyNELOTE65Ikub91BdpzBdtx4NgC7rLD7dV
o9ddZNwEAPkylwNpjz4Qz9Q4/caCMPtzfaZUC3H6dWmty2DOXMixpoDuRKy6B/r4+vff04Hnubzz
ny+W6mQztTUa4pxO/Hyj2TAaREVnRFo+b1k5PbmpBpbfYXqbef9A7Om5rtfyoqqLAtAncLAJNCKa
sqS9AJ9f9vPQkJgU5pPDj3X/p9KGF7McC8hOlVFuOfuqN7YQSdu5xPhaGJ84r6e/QOYInxw9aewK
v6Bz7aPOkmeeBTfXp1nh2wCFQ31JgNQF08P5LBPXbsYRGrSxHtxP2gNFY1CwcqbUJjxwcCDXB3ct
+bbUdxuvtFwSZ86uo7eLdasla5tFBJzSZkHjEl4oSAOAGFnu/HQzpxjQBkNijQbVT9PjDVqbDI5W
hV67hy44AYcmckTMS9BXHiAtlUJ1KvRm9GYXVruWWlGO2EKtXeDARbb7fFLHmpmtPjlp3BvHkv5w
mjfCVhK1l/zxFlrEhJ4AmFTQHiMDzxjVOSLjKovhb/+iaPmaQhSw6N/6ZtgBtn8HBcBnqzChFN0n
6UoMpTj7SA4jZhEdg7gWpaPZ+2leWIWfxuDNi6bvS/ZhuTwxuBMDUhSotTPEMBMvjevl3iigjY2y
5Ie7i2ACDWqAZgBVdxEuD/qYGHpXI9Bcmu0IjjfafLt+tJSz5KN6AjlP1Ajkfmq/GKq+03gWEygi
RYU1QfuxpGuonDUr4u8nbrLPbauqocAb51BasIFhGZo1Xj9FBImpEuTU6Ee8JIUPah89dy3NkORu
uinMZkT9+cLbu2VJi8NcG/NToBNzY3nTWuZQuJ+Lcy1IU/D0Q15AxgU09pIHo41gXWuGW3fqb0t/
+WaO/JnM9sqGUB7aE1PSnksm4F2rDqYAoktCPqT1o8mWMfL1fG17K9cM9TzB4wOmX9npLg6ztLxC
1O8N++orBLmvbzzVpIEeHawt3jsVveR+kgz8+MGwZPFs7Us2PfrWvQH10aZbE09ZMyS88snes/TF
bpkPQ235nAz2ndZ9QWsAejbW4BqqCQNdlCDREaz3sntPprzPK6alcVLuW/MwrySFlJ9H8gQ5BjRq
XVIdkbKgS43Pd8Hj+Jw0n7gAgQ4GhgOpb1QMpJ2FslFt5HOdxoNjkI23kPp5Is5477boN7m+9Mqg
BfxQgeh6AkRLzmXUc93l9WSm8dxpfZRUwAZORdE+ekkPkXcrN8I0S/eTm22QouIbJ6+hRlPo7ps1
DsFKqkAESPLhhZbxe9ESCSqZAwBKXfWI1jogFEtAE1Hm6KPUWuqd4Vf+xvM4jSrSQBCkCp7RBDqt
XFKq8wyrCGnwJhHwmfPNiX4o7hiJT2J38u+MMgtLnmzScn99wpVHALLqYHAU+SM5SExpXUFnuEpj
nfWvfs728xK8FQ0Kbn23Mp3KAfmArUJlHdRpMhulELJ0Rj9PYwMUbduxmeunwWmq2xHU9Stzp/L4
Io8tGIYE4Zh0wc/awJs5wy6C2Nr01JUA6TjN0enceUMmw3xoSWNvrLaZV54syu2L1nEw8aIsLGpT
54sWaJnb6PmUApZVHes02ECGIezLOZxr0MShDFl6HIzaXYDWHbDijqh+JLP1caAw+FUgOit6RBRS
AHnK/HqpS4oHf42iPiQffzZrL37VxjmxIXch1UnrJaYPG9OwZyOYwl3oQM831vjxhnwMBrGOAAiC
jUPOeJtoPzIKiLbFenHw7MijK/ke5UCgPwa4E+5naA2eLxlSzOhid3Malynfd80PlEVDo3+BbOL1
k6ba/qKlzUMNCh5OJhYgUKWZeTLT2AI1c4LSL8DbGtBD162oRoNHCjyogYf5hcqpY5EKPC+cxu28
W8wo8296gHY/LCuP+PbUihS05RNrK8saaQw59LB12k05QYY8DSvt7yeGg1wJQMFoSPXktxfX7aqi
RC/j3Np4bdQHYcJ+z/1nfC0yJuIdiQzZRdokAQKidRvQOA3GMIRBSx+Z1f8anGLl1aPaA7ABvgQk
cPFsk/xSnk1WMHmgZK2WDq85izShFbD9Qrvn6/OmdESnlqQ7G3AJ3gbGVMaG1ewqUKJD2+d+1IKw
KJ2bLHM3LtF3y+J/hZR4WJfZs82MlYOlikpEehNHCyVRX67xkS7vwIC9gI/J73+Bw+DI0jWo9Xt+
Wb6iUfAAcx0gWcDlSZekAQnDas4qGgeN881uFmj6ZJuxwfAKFuGyATDe7kJvnO4twICKKbilLL9B
I/Xm+nwrFxZvC5R90aJwmWvJF5MGIACImdn0m05rIALjg2gdYONPGEIo8g7cQ4QkeauCFlk2DPBW
41Tk3yonIzu0gxIaJgPo1a/bUi4gUK9ACYrQQL5Fi6Ulvdtjco1uHzz2axJya5+XtihNvMQZJtwg
3HDDkfjh8P367xen6WJzgDdEdACiNi9Dy9t8cHllEpCn1ctfr74NwMhAq1trcbZj12+vG1PuAB9F
RbhG6FvJgo9GQPoJhLcg1/Kf0NgS6t1T6a2Rz75zbV4MCeQ679r1GJiU0+sD5sEbdlXc2WBxCtjy
5CT+3s/ynU34zoZuaB3O4VBvbHNjLtoD1EWfEgZyljzlK6G6anYFwT8oVgG+vEhAUMhrkcpAx76P
dv1gNn42DOo5Mx4L26nx/oEGek17SDXFKMhAWQJoUgCKLOmm1kdeJChmgF7qXoCKguyHbf6+voyq
+xNsXAZgj1DrBlDt3EbtLqTnE2J+y9+bxdZId2awt/gnspYiIxsgDjZhRvyKk4enRwItLRvQ+qGA
uG96uh9143Ep19TwVGEwtAzA0AOxU4jimedmssRAqB0EYBczfgZuGiXkTe94mHo/BpeGgzF/wmGc
2pMWyLYgbgntGTiMMiqdf6a5dk+rXIYoCOi4o1FclXcA4zh/jVOIe/omI3fOx4szIBADr5SIOMGc
Lp0uSn2O54RfIG4GgabWhnWzrJwa5Qj+MyGnxJFrXwriA+FbpT29maemfDRTMq5YUWZXES2htQ4F
ADgjKdAYxn5u9RYwESej3s85mbIDiK0o1H75eJiKpNhzmho3TV8mgPlk9q4aoEG58itU5xVpc5Ru
kUqGr5J+BOEgn+9djmhHW6CpXP0olulQlR+nAhQ8XS4YJeEXUJCSdp23pJmxUNEBlyTRjHzAuJaV
UC3aqQXx95PjOpOuStHcDzLAIPRBs+Hsrjsd9ffBeYEYBngbXfq+k3R+6jEwVy7+Q7kZppWXhyqP
gYK26FNGjd6RkRWlxSA2UCO65fa9Dx4+ML9EHEgX3A0p+JxzM3KMlRGp3OipScnBEYTaILYD2LdH
aOKzKaLtjYkqnsUP16dOGQGeWpI22WL3gPPRHs/DzDtUbXGobHc70Hw3ZM7tCCaWsPTIrQ8Og0Dr
v1eVu6l87duQ5CtPf+UaIgRFIIsrEUx+53vEIx4nbERob0/dc1COt0Cir4xVZQKtFCgPIfATSp3n
JpwGit41BUwUrV/pNz+hyZ0PAtqX6zOqujTABCDCJvTso7Pq3ApnwMzMPoj7J3fapOTZzpF9fWDO
fQ9Vc0/7ct2a+Joc0CBgQjYIki4gqJTGRPSFdBMFas5yKxrWPDjQMrhJi/KBFNZdUPK1B7KqLot0
wn8WpcMWaB3q5znQbXPePfCaplGlt7czh6rjRIc7iNPvNO6GM4iPQ9+zGwhIrWk2KRfy5CcIx3ni
T0w6L0u2UJB4tOFkbVK68sxUfx+RKLgeUVmTY1GHQ1w1MBrcY+SLWb4u2sdVCdClIlhR/8eAFFg4
fdFreYtVy+icACJc3Qx6+WrZa6wOKjeCrkOgMqBiIxiQzyeqnFAdAv98ERP0+IXOMnwx6BxZRfnb
zpzN9Z2ouq0EEMeBiBbaKuXbyq9SD6w92BdI3jx4s/0ts+nGs6q/180oN/yJGXH8Tta+mPyZuh2m
znGTMCVmRHQ03xFtWxRVSNceyGuDkiIaQ6+0ybExKKGIlvZpWKdNmLkfblQRm+F/p87RpWUa4GFp
CfXvWIMEBh6k7RPzPo5xPDMhxeVoxfkfE+DvM8d99xfPn+sLo/R7J4OQ9jR4qdveE56otIb7KTV+
UsAcW+qgryx58sj4tTPX2vjV2xswXkAL8ESVMyRuWtZ+HkzgSA6wMPuC7VI37D4BTBdUgUA8IgrD
c0NysaizjJrfAPseaD+Ko8++X5835SDQ4YEsHRQpLvi6ks4ZApbWRcxrE5lTMFIR3TlMA5pv2mrl
3bRmS1qjqep96oIxPwa1ljkdQHM/OttmTepTeURPRiRNWJP6gJ5SjMhLgjxs0mnTt/Y9X/ybAlcu
n5e1d5NyWEhtC8oz0NrKeATq9/Wst2j0SvltKRpm5qj1NCRVP3MvOO+C00h4o1p47nuIxXoXVP1l
7E83Bkg8o+s7Qels0L0iGhdBIyhLeXqFizaWFM+nNvita1+s+pXnL9dNKGcKhPvAsEFi7qIlLqnr
bigzjKCn0eLcQGqB0wNa7q9bUd6fEHJAryKUwVCDO58nRqySE7EePSVvlOlbpjmv100oBwK9HfTf
+rhxTGkna0kWZIUH+qtihqBgRJbQRWlz7b2s8GnIvYL6AIT1KNPKGTDg9xNdQ6wr+NtuMFoznPu+
DZvR+dJN/oNXaS9zvqxVuxXvjTOrYuwnVxwD8Mz1CDDvwCw9ohnuFs4jsp3ha1ct/8xJ+63Vw46l
a60Riu0H+U4AEkF07SN/I61aVTsjL310afn+XVsXYUfuXEDdrq+b0oh4RgG8i6KpTPxEgHV2qI+H
dWPtl+VRC6Dzub9uQrH78GoXGHjsPrzXJPdT90NZ1S0Uusoy6iI+f3xzn31emD9ZHb+q6sJM8Pkl
AzvWbfNxfkXUqoUeqQA2A7YpvOvJ93uezmVlAz/do4FtjqqVQEA1O6efl+KnAeLS3QSRlZjQbZk/
g3VjZYUVJ9MGlv2dXxEIMVkKA83wiRnkALfgnY6nKwG/TnqYM7wOmjU+AaUpYPlFKssV8hvnU5XR
qW5MD/gTT+iMVmTTmf/0iYSTuSY1qXIE4Hd7p9vD6stw3aTIW71KhwwQDjTKl+5B78HvNAeoDdba
1syzfT52L9f3seqo4GRjaKj+XNZ/ltLiqM8DoWbm5XEKzLuxa5/Hee3yVG0IiAjBVcMQFFKkSTRM
Vvt2lgO0DSLy5dH6+HFBczTalZFBhZCmTLHNl8ysq8GcYrPd+T+ztbKB6jl69n3pIqD+2HiNBty/
5twUjrOr7cfJjLrWhzD8LQ++kfbHQrPIsjfXV0cR5KANBll0QDyRhpbzFbQKavTDWSM6IsvQGV9L
645qN2N1qMlK0KbYe6ghIeMjMpGC6Od8l3uUQyiUkBE0I7E23M059JmXX2Z7bObvOmtW1kux62AN
MBPBjIoFk148Fi2zmWsWj2mQPmi5e+wq5znr+fb69Cl2HfY0YMd4mwpCCGnZpsZZHI33HE6ah3P6
EnyiT+nMgLStg6A354YPaE1n4cB29hpLrWKezr4vBnjipju0ZiMZjO/79A/RNpO+9cjf63OkWPgz
E+InnJjIE58SbxnFEL7pI2Sqyh6u5tHVy61f3dXVGgGrYkuf2ZPijj7p09FxJ46HjhfOJjJ/iNTx
C3ZFf4Se0fXBqTaAkG+AbIeBvic5NZEFw1iC8o/HefvV2Rv82/XPq+bu9PPSoRkG3U6oh8/PZUiL
fd5vguGxc6Iu3Tcfp34EhBgVUkSIonFZfoaSwKGd3zAeW+Oj0dNNs7wQc63wobjrQPYOPJYHnM0l
nM2koM2yW3OIE3fDGaiAbCcUJevZ/zizLDCK4OVE6CGKhLIH0PwiN/WaDHGaVmFmvy4r95pq5U++
L698XWkcLb7lEPfHztgUbGVjqQ7m6eellR+tmhakx8+3ANTI75bptmtW3oGKtUDrDtBppuGiSiRT
M3TdpPceKfsYPBW4W0rrwJZHuoYQU3CU+TCDsoMPYI3oETw//3NRUsOgZh/7Nkfj6xQmzY8q+ZOY
L2P5XLThS3pAotU7pm+aH6XuDv0xDjlcP0eXQ8U7DjKDaK5AxhKcSee/oe6CFFX5tI9t/IbSvsnT
7dL/ZuzDUSkEj3TEOigeglRDhmXgN7BSI0GH4+qFDUOOba1R+nLXnVuQtgUkdVjQCAtpHaKGUxcr
2075faEOZYMgAY9S6d7UKq9hem52cfbCtLeJ/b6+Dpe7Gj8fc/O+Fy6DALMpW17reY9g8GBnESvX
GZ8vRoBHJ7A3AKqI2shFVwfP+xmAkkY7uvuAZyHl6crLQGkgwAMTnDyiN166z+qE6GAQLZJjec8I
2GBWPn8xReL3n3xe2qpNU9GZO/g8KTdoUg5z7S9Za3xfG4L0OIMmJNiekjw5JoMVOm0RjuZK/KWy
gL4AHHokHQFFlywEVkdA3TkERzb/TvwtTddE51XTdGpA3JwnUYWLXg5qBn1wTFqm79qOsDBA6/B9
jbrcSuSqMiUg+yZ6xQWISDpzlaVNeYOy5REaZobOoga4hvHD4H0suydQVsB6gCTNl5Z9JmVqk6bW
jpk3pNvB4OyurLQ1NXPVUJCeBcMmWuyxzSRfzGlRDCNqW7E/TDH6ye680dobXbn54DHHYKBrhXc/
SMyEft754mQB0uhjZiZHJAOPAR8fc2j5BJWzsskuvLowI3hDRWc4eDDEaE/2QG3WnkYtLTlaU4tY
coycPnsEV1C05NXKBXIRVMIUKAXfNeCRR5Mb+iGKbSe8CEhcVZX+tQzKf4xTa9NM9hz6qYsWhCRY
oxBWnaFTm5IvthZjpiNP0xjMoa9W93p9jZRff/fF6D4Hekv6uj02swuJMBLn8+RvA4j/bhZQ222v
W1EtUQAsgyvY0YESk3ZCYGRz0XsOiQPzXzf/nutftf5rqv582ApSqOD0wQGFRKr8+C9nZ8h7v0Qn
nycYtKK+RxOZwzZ9vparuQjIRW7xxJKY1ZMtN2RLMelopYq7NLlHN1nMzTkPHY6mWifb5ab3ldbm
30+MDlV4NPCC7Qe44XObY5a7JohrSDybJMqQ7C6cvT4/ZN6aMPslXFiM7sSS5FRrfzE6s/VI3E8F
GuECV7QHu/W2szXna6aZY9jNdR5lRgWeWd2p71i9pJAKbqwt8vHtmo9XbB4MF63qopEdJ0HePHlR
0VTvSMwCkFpUX8CqG1r2Tyv4d32CFV4RjWZAsqPzFhQt8mVl9LNpTE5PYsNNSGRl1NhDtpJEVZ31
u+umxKk6AzqIGT4xJc1wX4KGjdcziZeZH7V5riIwpEE5Gb16ZbtECw3CZRk3ADysoH+UG9dHmI/X
F+R95SNC83o2R1vTjoVDSbhk9T/k0EVy8wm8Oi/6PPzygX//eCwjWnx0lO5N1IPlpo2pySs62jV6
pq1mT8caNELNJvHox50MzCA9h/eFj7SzdEBqZlG7cVMSl6BFiZa5Mx6L2Wi2QzPPUUEzf//xRRRl
TlQYwNQGyMr5gWRCsdpd4NRAE9rdQuvURef8zB758KBN27zZVgZ4TptmWoM5qTaqgf+JhiYwWMnR
eQUOVTMtDRJbVbJP56wIG3fZ2jZZmVC1HeQA3s1AmuV8gIlfjAii4XFMZ4fiTTv86deGojrbAiL/
vybE308cKaI01N0KksZNCy0G8tp5D4FzXwTfri+V4pbDfP1nRtoaPXIQ2lRrWKpU68KpLH7zYg1m
qZwtgeMRKwJQlhQflr4+WtxHi17v99vFe2iBLKfDh7ttcYxww/2fFfN8wpqmHIYZ+PLYYu18BCq/
vKl8IMyvz9faWKSt3SXGUoMlDWNB/1A4W/qWMzyZe9QKrhtSLgywHILlH6VuOT1jg5cTyVOx/lMQ
jzpyZ2m34vJUY0H/PbB4oC+AEpc0lgaF1aVD0/rRR6QYGl1Ft+k4P3mTqUcfHwygwoBwiLEg33y+
Nq5X+ynkBPAkJOlXyH0eZ2Ku+BzlYMBVIFgF0YQqDyYd4G+0niVH2s7BprPnv6M1kzuQDa7BxlQn
E48D6F1DThQ4EenIFIKsw6zT5Nh1ZRNZZuvsmUEixKJ15Ja+v3IjqgaGSALAdMCtcdFLq9ROJbeG
Fs67nXY9baAzcuCoDVxfoDUjYjeeeJvF1nprbsQNgdYn97FoHwr+iXGg8wj8braoEMmXkDWxwp2N
DD4z2bq/k2LnvH18DKcGpNBhxksLnZiExAP6ICOadM3WntwpdIbK3/7/mZLeBt6sFU7CMBYdztIr
wTryprObT9jAuQR83xTEsGLJTpaEjpVjsgYBSYrburwzu7j7RJpDxDv/Z0K6Y2puOWiId0EpHOhR
PiDfRFaamVVn5dSCdFZc0hommTCIpdhNoxFlS72tkiqyphV3qYobTw1Ji7/4y2KaDRYfDEKsuK35
Y1DedlZo+2FW4t9PODRocL7j9ZGxC6SZqywfxWcN46Iha6pNPq1lCFTuHxSZeEkLn3bRBW4mWrs0
aO4/UvbXqF/XqsGq8w6vDykAkX+6iAjHweE2rmFkBmptkyzmY9k/s2ytD0tMuhzMg00NbXhILOOZ
Im3hASveZ1mFmLqqKYeove7uiWd10TxrHfZDOu/LjI9oIBl9+lGgOcIB4E/gMxGHopNYcptOoZe9
4Zba0S7wbDBY6OQrW045h3i5BwAEoRdGDjaLHDcdpHi1Y+1BN2VienJb5sw60C4pV3yn6hgJZSEh
o4aoWpZ9dfusrni9aEdncjaj/sNGQiUrfuL8rtwDym0HbgxcNHgqgGT53Ol0PVv8Jse2s9Ktxzfp
Gnp47fvSuen4kraU9NoxIPceOk6b5+tOc+37kr+xagcxgCeOzQi9nxzM+T+vGzCUe/pkhiRH0yZd
0HfCQuZDOiM0sjB/0V6tWHs13v/j2kazQyiZo8MwCxPrkHy9/guU2y4wgVQTr9QLfQUt82crSzic
9rBNy2iC5F21st0UJpD89IFGQPoQVKlSwG4uxgQKLshczCBx15Y5ShbriY1/rw9ErIXkHc6sSAH7
CBYefbY1Dw3P1gsN6I5N5JgFqHkQOr7Z2biyt5X2RP8zEgzi0S1d2o0OcpTWZf4xgWRuMLADWKjD
StD+TK11Y/aotF4foGIz4gEMDSoo24NmQmY1cjzNqtK09Y9ePv6eA7rR5+b7dROqlQJgBDg+BNZA
9ElejnQ2eDAX5h37BQ1yXyHV5fQrqHXVtOEmEkE1gCkX6KsuGZc5r/Lg6GosD6vSeNRS0EMNNv3u
eAlHwmlNPPm92ijvjFOTYmJPQp/OtBpIomTBcRzGvVZ2e+KwbUr9xxEgTCNF50nu79O8fxl496Qv
03asyy/unN7nZnnjpO0NWHhWLvzLVkEht22hKg8RKVBkybunm9LFgrQRbsyRfK21LB5psc05ve2T
ZTPx+s2AbAHQaSMEKNZkaBQ+B117iJvR1IngWb5pJphKgLAIjhY6Bfe2m/RRb5b1Pm0J2LNpw+7r
NP8DItE1VaJL2JUYNb6MRk9Yd+WLJy8L33cTLTga1WDfL0hiHqaO6g9Zozn3vHHyPZuK/0faly3J
qSTb/sqx/U5fIAICjp3uB5IcahRVpZJKesFKtSWCOQhmvv4udLulTDIsuaXz0mZttYVnTB4e7svX
4retHMRjDu79bQOk2xUazb5f3ufnRfL5h4DXBPsQQCLcgadbYrBZ3MQSVT87hgSHTGvqRZPob9Nk
NA4xS7uveQUJabsP2w+y5vK2kGC+LSD/9zGszdKPyqTYhGKo9gaWcfC41Ko7cC6mL5d/qHKpjn7n
4kC2hgDhRxy6AdAdHBJnYvRKhNjPzQhyONHYfN/XuuW7vFxbK5UrOJ6hxaExqh4ZgzYOg2YkvsOv
M7D4aGvlb0UgcrIM8484OpkDeIvtbICRPPOYueXOruw2E1t5NagcJ+AB9gwUQBi3zH2kzGq1nkdu
IAnduZ3cDfFaSlQ9W79MLNEpPYAvBWJfJ+in9FMOgLcBqG/fr4bAKjs2gHao8aB3BXw2pxNW9I5m
2w13gy56BNWHh4LYLmq/X950qvmC/we5NNCxc5fMqZHEbGk2GfCXRYICAPTOB/fxsgXVuh9bWGwu
e6p1M0xhoZwOwjlU9rf8jZCV+1J1diDWhwOOrBc7w5AytygsmbkOOFAZRD0A4HC/Gu3f4AzZ4rxs
WLy9PCjl2iBVZM36KDPF5WLaXBqGSa+7QQZpli34rAWCHYm2SjQcrF0f8xIsrzTg4X/ZWvivHNkp
AclLNxio893i7i1o+u6oO96VuQDaxnro6/jVDk2vL/VDbbn+2JnBwMyVyE65jmDVAR4TqgjIJ50O
ueO1NtbjiJ0C9Rzp0YxYb6kc0eQs0vxtgkb3ShZjzeAcXRw5jCSRdHKtCRvneSKZV9LXWPeqw+WF
/BnmnM0uaMJRbrBndqpFZ10RxU2aQDUrqFvWX6GL49MkTGODhv7srkuzcqvX6ejLyrae7TAjVxkE
fMHQh1b+Dp0KQcy7AkJ1TnfgU97uqajkriZtt7EKt9+4QIDu+pSHftlV5i0ul9JD/YGvDEIVZ82g
P0i6zsRoy2gxabSxkRMLg5Qke2IfLOtg6dVWojcj6/zLE6ZalWNb80k8WhWjjyt0CLjA0JRMPDpG
Fh7aMeJ/O7xsNqKr3k2Rg9ubIcmMrm+Uoc7kOLSyA3uCmYfB0O+MryJ9L7Hj/PmZOQHtAWA+WcZH
liayoqwB13HSGzsw0hW+C1XZ1wRkDQqViF5QqV84CqceDHRA0zDQ4mh8sssmvR0Z1MV7hE4bIvlr
N4X2nTZaLHBY4XwbNV2PvFw3ugcw5K+Rpaq8PchEwY+Geh4waIvN3kRhMVVz2p5wX7c2qbayOVRu
GME+OtTAmQso6uI2mZwyaayKI/GolV+rsP9UiGLblFBQhuqRJ3PxIw7XYPZKm6gt2+jrm4OYxduM
dWbRiAYbstduufRb+llU+Ubr8C58rfR3yxvP+2Vu80A0D8q05ftWoMoRMfAqBWQKJvMtQaIAvUor
06hcpiMjC4+vl7YW15YTBjqY8kqee2s5e5UBB0Al6AEjkQdkx+khLpK+IW2MWGzcGuTKWaOeXvv8
/PcjH9EaLTQjUxwqPpAfTsw+oKLmX3ZDqgv4eATz349MgJI8CfMIJkbjg2tdR/2etitnd20UiwuP
uSmfhIFJqu/17knylc+vjWBxvUUtiRPGIjg2Xb+O6vDrVOj3THdWkplrZhb+modFbY0RzMTFPiR+
2G6GNTUjpQl4FFRoIP91lhF264IUUcfcYHR8Rzt0DmpoK7GAci2OTCxGUaCnsqlrmOB4BRGgZFbi
R9WthtISLhiXgP1oGc/lqZ0MQ9fBiej7MEL2fyenr1W2gmFWWgEZFbonZyW6JUElZBjdgukVLoN2
wz+A6Lt+ypu1cHG+UZYBDbCUv4ws/GELXwgRABEGsijuORVeBdHRbhieEDs3XuUgxm+n/Hs7DX7U
1ptMGI+Xj6YqGjn6ActLZpgTqY3ED8gLJH2i6mYorNu+IE9ZNPjo1f2DujqK3TYCBHD2YdwLV5Ck
9ZCCotYNmthDTzyYkIi2sj2U2w90s9DxBf8MkBun3iZ10b5RRniaS852GVhaRrteMaG6xhyKN8xP
1SxkGk9NTFAJHwReaIGM7QwZiYQ8o65r7nTWGNdRCwpwZAsTv6vQfnt5veYNcbZhwCoAWCn4P5FX
PbVMMpbk3IGfK7rkBVW3BwoqUDGgeywtt+6YmxuNTV5Rr/H5KE+DPQv6gWQRonuLYKRuyERYO6Gy
n47dIdMIwgTE1aCe1vQNkuVyd3mcSntoxJu5LKG9t2Q6NRrEYkmMNFxMPkbxD+7eZ9FHKZ4vW1Ht
fpfM5XZECOgLXxw/hnA1y3rTCYB62xoIffryQ18+JxUS/sZK8Lpia5mJ6JB+T7SEIC3dfsui5970
BDJFYIntqy+XR6U6AEejWu5OM9J7aF3BUmf6hrORK05r7fPm6RZMe2lrDZ71QeK89tXLuztMEbSB
JA2PO9xQiBAXt4eWZshShjYyNqkXpV73bu3LxfcXa941GplMDd83ipcQJEtxslb8Ul2xv0eAdNDp
BEWGE/W9cJzALu+JvbfCrR5eXV5iZcL22MbCD8iBEbwj5xyKHl2VqeGbcXONZ9NzXWqPjtvfGDR/
NNLO9svGfNGLNSqFeZaWfujY/mITyJqg7IqbM+ga4WXOcz7tXcm8rrsXFfd4/9CPf18e8s9r/cwk
MvLoyUN6GBmw02kN4Q3ipsicQNOruNsLida5qJzix1aG9G8Xz84PRtIhOSzikN81bJz2tQyTO5On
rRcJ/tKNfQrxVlJ9sJHH3nYimT7kPAStV8Y/lxCM22ulLZGp6Yf3xxKosVpgYIfgM95aiz2dOy21
x5Di2dgj4ZXfb0v8D1vD3ykOJgrHc4fG3MB8llfTx4QYHTdY0G/06MXJVgpEim2NrDxqkSA3BYh1
CeyZpD2CmAXVQhGJJyuOX0dLr71azw+XF1oxDBNk8b/Wef770WtB1iU68qbECaz2uof0drhytSgd
MVrX5+ZLAP6XuK6ucmUVsWj+frVDbXLfh8Sbyj2FqgFIrlZCBeVojqwtlh5PaEA8utQJ0vwaGsVg
tfqD2QI7BvjN0SN6xmbIS1IZXVY4QeWSq1DWz2A7e7tsQnUX4+H5y8T896MFqc1RSsjMOQENhQdi
MyS2NjS8aYaPl+0oNhjIlbGBASQBd8Gy9Ba1ScmhgAA7Gks2mW1pe5kUw1a4WrbiP5V7AI0EUJLA
BkA7y+mQEoJrAIUjJzBFfSfafIdkyHWX8cdpzK664d2cU/OdA85lxGzQqITs4Km5SNNIxkGXjUzv
lUwOq8+I+d+fuUakB0CTgmo+fMzp9y1N6lbcSMSj7Zh+H1Gu3ZQsdzNv0HttbzSueT2hDDIBYIwN
WKHb9VCkwJl4VQLWW14LzQPJj74S8SjXEzhdtJla+GnW4iBnWlnbnY2K8mTSHQRLdrbw5RpjovJ8
uWxugYOLBcf/6dA1FiVgVs/cgDmtd9+I9v3nCzf4DJJB2gpNs4twIadNV+kSwZT+NQHmZ413QHWR
g+YKTNnwq+CPXsI+RVmYtTG5uBqM4YOV8L8JePbsLPGdWPvIMwCbWV5vTdY9VgW5Lac1YgVVwRvQ
LaidoKxkMvSjn06g2aVDJUob8Azb8Ri5I1myqZsnUKsD9tztKgsyLwXb6Ozh8mlXeJUTu4sIYjKH
SGgZpLRLNn5zy/FFGM5hoKB+akiy1quqNIa6AVSHZs2J5TMXvQ9DOTJgUBra2Fc8GaU38Sn0Kes/
uUNir7gXc/bqiwMJNJ8OrsZZSeNMzi2qzJa1LIcrQ7f1R8vi0YfMbI1HlhPjRzy54C8Af+DnpiKG
P5WmKT3oAcZ3KIpj2rvakFeijZ07Jya9n8Qsuqq43m6EVveekLTdRJU+eI1M2YbXsr/l1mQ8DFRG
4P9q6g1zQ/elKvD0RW46wxUdr8k5Ko42wVwidcyQoD7jSHDJFOV2g1st7vy2rvDrtyl7/3UAG+gg
B3RdoeNcIkYIK2gLBU7LNpE77PLqg1U7K+dbcRPACmpKc+s/GJoW21/qYdtXFaINMkmv5/QQRvQe
DZ07nsaaZzBtJbpRHvi5Qw94f6Q/zjqCJyemNXSc5+qn9rWLyZMdi5shzR/Gyay9LOe4j0JPl9o2
Tuhj5r6bMQqR87H9RUCSFmGqx1AeCoamve7S6Kax1jivVKcN7YcIdYElYmdKA33UTNLALg/CujCv
NdeUT0PZgtrdTp0rwge6MqeKO2AOTlATn7tTzyDnsdl11OBIKhn6vQUYaBKtlazXLCwmLRMd1Src
8QEZdqa9XbsplZ8H6gb5Dgp1weVNyYdhcAteAj0A+Kw2tt6Py772JzJg6Y9Q4kHZBbSKEAtYBAij
psmydwYgrYq9HV23P1iBF+I2djw5bvtv4bgV5SZjvvblsuH5dlzahf7DzHUAL3GGDDadyWzKCs/E
TL/Pw08mVEmg21mVpTeWL/30rV3bevNCnBmEvuDMs6GSq9bcUh9yxBxFku9Qcrg1tfy6zJ3BI3JE
/04aWlsNuKrLw1StHwCAv6zOfz+KkF1Z8LwG4UUw5MbHfGxfWoHi8WUbyqm0QIuJ2qRCIbsIaRLn
6FQJ6NRu0rD34jzxtOlL3jy09LGtE38cVgJ/lZcHlzyIaqADf96b1LO4YxW34IGLG5rubXmVZdvL
o1oxscyKVU3do1FYd4IoSb65rfEkdXfyeMhWCjgqN4/oBrVjHDDous1/P1ohK4+pSIHuDvpYvBFL
XBVdyjeM2N+NBHC6UFB9f3lkyp0IKn6EVXBNSJueWhRIYmD7d8j3sXBAX3kz+m7oxFvCk3yjN42+
jRB4+SMNq5U5VY0V1VWkTiHWh+2yuNLCrApHc6CQV5yupLkZOKTW9jK9Yu+WrMFVglZzpE4xvvMO
qalr9LATkj+YzqYnN9R6Pz4MAcZMlQaVdveMlK1wrFpmIzSjaXmjZb67JgynuKdAkwelBBAwzSml
xUSBjIFAlSFiQdcNe4jOe4NhbYsBXd/vZRiamQVmXVowwYKv/qeOzdHumx+bRtX1dhCKyCuN5Eof
pisALbO1SqvCEaFJAeES2tWAX13SDMRWRfVSb6ygTWxPNJ47rjX+Kw4syoZQTQfOAyHTUgVSAqLb
T4lpBdTqg4qkH3tNfmyydzMIYcbgUVHCgVzWeVpjoGnbTKC8CJL+ZkZt5+/32HNgArIM6BMa+N/T
0xlXRj6rw1pBR/x03JfN07tP/8n3yen3kygVpjXh+3q/Lb/mdbqtZbJ1HAlS89Zz6pWntmrdQWYN
TAxQ6NhoC3ONaacTuLNpQFERxdt+xZedCy1hOVBLQ58NMHv6WXOiNgG+JqKeBpAW0e+HcHK/OEVW
ew2tuuuohIthvS1vnQJPApIXOoq+hrsvkZ3dO62DG1+SYl+59nDr9qtEd6otiUwOmnPQBjQThZzO
NUB9lT6xhgZR7zwhTDtYUVn6TAvXeFYUjhXl5rmHFi5plkw4NZRneiJCu6ABSaHwCKYdC42hEk8g
I94zM/EvbyGVd0JnE44yCm6A8S2805S5o8jHnAamFpiy8AnIVx36PJl/sFUt1FsA10JBEXX101E5
TlHTiFdWYLpPnOWeqd9N+nNKb0vtpl0LCFVrhWQQ9irEp897xAVPS7tyMyuwor7baDMPghW3EKir
2B80IyMf9tvU4og7ISjfwMIPFzI8UfHo2msRmXI7gFTvZxX4PKZAsq9zeolD12cOelCdMfYzoY9X
CTOSbddZ7HbuClk5ikqj7vxShSoDLq3FHrTzrHUgmwj/q5t+mEXbFGE8dW6b4pEnb5d3oCKEQb4S
gTsYK3CpLIWtLSRHi7R2rKAwix+Ui03BiqtOGp+o07yOffExrMDEctmmaoPgXQz6Ragrw/piN2om
EPRujt0IRuxNlQeGeSCsWDlaKneJ5g6o+Jkzc/XyOVSEeRH1lUXBhnovQI5mi5ULXzkKCt5VIDsQ
gC39cYs2ITJEjAbC9PVyV5levKZloXgPoJ7328TC6yVGLNmEen3QQs9kzDVPi5nf1T86dt8VQCpG
e3d4ubw25ly5XLyukO9BKDb3eSL1M/+mozhGxG3d5lBwD4DMaT5MQ8evY57ae2pAQNgSKKDbNpou
pmTSN1Nn1zfSaet7WY7mhqfJd8HEEKTgdbb5rgTwGw/1kO1FX4O/I4d6rgf2CPCxX/7RqgODo4j8
JiSfUL1abCgK+RfJ+vk3D1sNL0BycJE1Q6lyDduo3FTIDP2sKxlnlRjaJQXQw/DXUZV4SY5KErXt
NTCgcjSzfAXKPXjsLQM8Uy9NjVUtDSb982jC6zDX66pvpgSK3uj2l6dOPaI5YHXnU7KMj80MOUy9
n2igTx8cdjWsFZFV3wdQAK8U9JuBtmyxNHXG80gzESRpIn6WaX+f6WvdMqpL9NjE7OKOdizn4PbU
6pAGqTQnz+00aIrAWSKE3UZd7l+eL1UuHR0N4NoHhTlBT8viyiZEy8II2eAgqiN7U46ZT7TmhifF
tm/JVy0jd3Febc0i/tROxQp2UDlSuE08KxGenNWYxZRrRi912C4b6Us51FvANOBHqdHvrGysVi4H
lYtDuhQaKmh3gbNeLJ6waNNkYmIoxxteG5F9P5ro5Bj+YA/iUEFGFpn7mfjldAHjsiBGbdcssKsg
1O6yh8tLptqCkPcy50Q9pI6XjRJDRRiHMCkL6Liv/GKN7FvVsQAE8u/vL2bJmGqW0gTfzyDJZ3lU
JnlQTaP9wUkMmsxQBbKv9XEEDoUn1b4O9QTv3Dz0esa1TaXn2T4zc75jKeACKfp1fQrdzxdbyuQB
RROUamQxXJVj6R6iCslD4grnS5nxNcDJ/DuXnh81MGPOPoGqZlkGiyAFFMGoE7Ruvkkn4kHMToDM
cnCia4oOvMurotrLYJGZXzNAf51jL81EB5PlCKhBeaDup/Emzh5McrhsRLGBURHCexzZLVxoy5QQ
uBkNQ5ioL+TZU1b0ntlhfdZwc2tGFv5Hj9K2yxK8ikye7+m0HzvUMdyVkSg2MeDV2L0IC1GhXMLY
crtwzFqghujq3TNUDCDzzNdUTFZsLBN1YYRmcTmhXDcU4VPUjLdOOj1fXhDFqmMYQADMYHcwIS3m
yo6tqKUSc5XxZ7P41LCnpvgUr7x2lOMAobSLJCpCs2VaTrNlm4DpA+PoPBOySStcS6rP4yGK5zKQ
MgBoLm6ACIW5yemkHYyDV4x+aa8EloqoD1xEv7+/eNRURtkLpC7soBPlrmD5TVf3j0OR+x1BZ4oz
vaLB4Qt6UlfMzlO/PP7YWnj84jUNupJF4GdGtenGvHKCut/mha9f5S9a5fX1Bhqj794ECDV+WVru
M0AkHW5ktRO4lfbAQ/sptMQhAi9BYq4hyhT77cTUYq0YCTWe5gJ9+3kJ8kbLnxzhxRMy6+O3y4NS
7IoTS4tVMwrI/JQJvOdo+bHwtLXylHIkeE4jIMTD+qwcOxZdhVZ6uLI2sa4rcH/qbNs21t0QaX+y
EY4szb/kKJ4a0JatD7PTrJvXojC8zn1z6OCDwswj9d/JWnlAOXFH5hbXpxPyMi4oMH+ZbUK5dH4x
rPhOhYOGSPnvqVs4HUsP89Ed4XTK9DDaO7P/nK0FAWuDWByeKBkTiTcOLpr+kTXfKF0JkVaGsMRm
40boGOeYJOE+D9ZXPaYey9ZwbKrmuOOJWuJE8ko6sh5Bq0HqAa838Uzp9JI48rYrjSfdaZ6oU30X
obYnVryloDEszTWVEfVA56IGSBHPKdIyKKw3jjkwIBDd+6Ri+8iNvoheX3kxrpmZ1/Noj0cpJxT9
swCLQMYkdc03ario+porR0lphiLxNiMPyBnxsOEOwnS0lgVx9LmMv4roRxavpIWVfgFAkhlrYED2
fHF8Es4Km3eAOnLtzgINv22hAy75aGYfL/s3FagBaeffhhanKBVt00M6iQXhKP2qHjaOE27q7kOl
xZ45fo7yh6ZlXg1l1PHdch24axEv6EhPoeiFetvpatncSFsRA51YhHdTfhXTTbJG36o8wEcmFhvC
TA07LhuYqKVndXtevT9owBCQT55Bj9jYi4uIZODpjiLEJHHIvoik+2ySNf5p9QohJpmtzEoqi2my
ai4Mkpl2EOlfogjSepqomk1dgDXNjmvweUB+lY0f8lK76qZmN4Au4fIeUe5FBNwY3xxGLDUhMjPG
88JKWNBWXmX59ksGxEG5Ej0owiM8Tn4bWcxkKPSCaRRGemieoG22E98ajRafy4b1j5qrt6/FFPXb
ZKwbAP/DaeUNrqyTwD/NTAMQRDhDomRAZJlJLlhgDPY1L9M9Wkz8Bn18hik/oq95P/LxTUTJ32So
r8B18pBk3bWTd6DP7q7z1vlxec5VrzZ0r6FNDsCYueH29Gz0fTS1XRnawaS1kZfwpruNyjgP9KQe
H2vu0n1kirWsjtIowDiz+Ac84xLMooGOVx/0FIjG7DomN5CNRaWd0sOUrVzdqsWGT5tJE1GROmtg
Bit2keFH2IGJ8AoyvgLdXrT1kqJ7nLpJ345muYuM9sCHP+iaQ0YCvWVISaA/e1lhj1wn1uUU4YYo
vjb0DRhiG1hy2z2Ma4G3yvUcW1pEjskUVnY1ajbg43sSgoLFv7xDVBxMGAqQrbgg0Le/jOz1MJum
rDXsgGUiF14O3jHfGCUICeJavE68+oQ7P/XMSq+3Pdeza0iEZ7e9VYuHtu+6qybh46GKidiM2mhv
q8x+uPwLVdfk0Q9cPghsnmi22WKVR5JcN2UJsobaE/YfuOBjKwvHwVMj1cBVggp9jmKwT9bytspR
4JKHh0ffIzR4Tk9iVlM95ASXPWTAvtY0vA7t8iWEutTlyVKdPXh4ANtdqL6AAnxhBlBJW7MRIblg
/c9rAWai8V7a4ZtR9C9EirVGSOX2PLK32J6sca1GG9ByEk26H+blfVj9AY6GYTDIDkPi4pwhE6/s
xkRBwgYIaZOEfl3tenublp4pb8jaO0q5Ske25jvsKPLrwLg3WgX8pUgdzy5fbaPamGvhuuoihAgE
jhpS6uysrktTB83wMTKamrgqQ+4NhTxUieaRbq3LQTkcwAoxd8imndHO51PTj7nVA2JNhjcxooQ8
sSdEo/vLm27FzPJmh8hRMlQSZgw6BhWND0j2b4m9FmQq9xoYwX5iCcH0Of/9aHHiIh1kDILxwAiH
71FW3poZXenTUh6fIxPzSI9MVE2BPtFqNoHkkLVx0q2m3cphI9Zq7oo9gMVHyR1oCtxf7qJFEKKw
Q4/amB3YCWRnsfb1DjXjij5fXhnFeGBmhvXbuB7PYOixARLrWkD1Me/1K2QPqAeStztjbHeENwcy
iRWUneo2mTc1pDRBggSdk+UE8lRvNaec3aj5SM3Pgr9Ft3Y2+RWz+WOoR/y6yTjardwWTMS5EeR5
ugvtBLR/NNNf21TPr9DmtJa8VOxQFHmxZ5BMxoQvW8JN2VYC+tmIFOwbLfwyaFC3QAnwDyYb7T0z
fndm61i4eJ4QyJ40ID030Bw399PsJz17ngr2CatwbaHweNmeIvyB4vJ/7J2RIYnKKadEwDFGKUJI
32lnGbRNwjYjKGvibiOnq8sGFQcQ7ytQu6OnB9CrJfQrRxI9btiAWIT5pPaKx//d5xfzNzQpK3Qd
n7fal+FaZ3/yeRQuoGsC9Amq/6dn2ynKTuoaPp+zG7e8/5NGP+Qtf39/PotHvqNHuDTWIb6fXZnG
rop3l2dHtdpovwfiY67+gqPt9PNjZWkJglorqLO88Wrb8eOp/oIux23Rd9sCInWGk1qg0lmLjFSu
6tjwwu26PTTMBnMECASKN33abjoLcpXmW++E/uUhqvYXkCuAkgKXZ55dV2nRUxvoFgs3/adEf3BX
rqmVzy+vqb7Ki96s8PlET4Hasj39/XBVvLXmRC8cH1z7Yons2my6se1JQJl0NjWgpXsLqk8rVlTr
Af86t8fOLHPLfEfDI7w8hEYCM99n066vDmZ9QCHw8loorQC3D/j3rCS9HIvhtL2RdaUZCCQGBsKu
nNyEErdW+yhmrbnnOTu0qC4gcQ0wMW5CMt/vp3s7ASJ6QDe7GdQjidAZ0ENLhn2u2vILhOuJl9lu
5Ek8nC8PUXWiUJoF9TGYgmfR2lOreUojwEwHAui5uKmA03QEWgZI8grB5H7TxuULcZGpbzN3jYNH
tROBtpu70UDwhe1+ahmdZyk4SSIS6G37kefuTTrlKzex6sZDQg464LPaOODTpyaKeKgy7nASFPUB
8kpeqPkt/3J5AlXLNmNNUTt3AdRaPh1BXANcgFsC5BQhq+AZff6Wu+CUMwu7+GFCOuuQgd3TD0uo
p1y2rBwdrnLsF9x7Z6VbkMBZROg4A0Y9dF+FI4dPjrAzX5j9mlCv0tRPoBXq0aBeXtxK2WSPJtMq
GoRpeRc7+SE1+HVYJiuZWuWW+G1mmcNHAX+QgkuYyfdVsUnFSnCiHgb2AZpxXODRFkfMSFhdDja+
P8m7arxuw1fHeP6DRYG0K95p6DoAWvh0yzlaEdclaqtBV8pPFu0Pbhz+XbXO/87MTwzO0T07oc4V
9tImuMdJ5Zcmd3cjbnwkLbi98hxQTtrvEf3MqR6Z4rbeTrxwSCDQA2txpJhij9krnnae+aXzA1zu
P9P2s+5yZKRG+jrWxwjQ6tiuTA8vUO2Qs5Jux7pNN3oOHE9PVqFXqqEhR4dnIXqzodWy8A8TtAtm
fDoN9Hyr0QOP7pJ0JaWiNAHIDizgQgco6nQ/iHaM6ZDrwC9P2UsfVvcky7cWVMHev+2AfP9lZr7J
jubPNqKcWyWhwajl1cc0prFv5bn2pZ+Mds2UqVgrNPQigwOXigaFRXplMPScEB5ZAZRFqdfFtNvV
SVxvKmZlrRdHSXmbT+O4K4uq9J06tDdCaMOmhmQmDvYIwHPapIcGap3bITKs1ushobuv26HcmKVe
XztQa/MSu+m9ibXxtV1WDwl6sz/oiUwhCmSFhwjtRjsd1KH+WLaQQkc/yWgbcO/SfgtrUhaeNTXh
pu9L20NAknlu37ebnpvRdy03AUMt9a+WpmsveDGaW42P9W09DgiGUUREkz5FpzAS6AakFXXyZIWR
4SUxj31adM2VtMp4p3fhWtJK4fuA3se0ojgBdNHyYa+lZpRGDDBAYWxHH1TnlzeIIpTB59G7AEIu
Cv+38EsSpPFA4A1WUNW3On8oy5taHuJ8rZFYOQpEL5D6RU7n7K2digrcXBGxgoxsoEYk9JXn3nxc
Fn5iFlUDnhgPAMBvF/u8q+okrfraCnJxz5rnCX3y8fsj5DnTBrTaXJ8BQ+fpUaoa1J4gdgUT9Mm8
7ZL3xySgEQEoxkUS9LzzeYxEbg5hbgUN/1b11gaE2b4xrYxBsdrwpmhlABISU7WMrcoqHmraAJTv
6q5PCIi8NImWWhBcpO4f3KnHphYrwiNOK7fnVhC5YCu5k0hirPE4qy4H5HMBTwQ5A1qbF3s3S9wp
yRiu7bJrbuf0tCjDCFJ01oeic+iusNYYKBW7eNZvQ5FQB4HQGTFKS5uobjVKAuDmXhkbd0CSvT+h
f2JiMW1uHIVdlxGEpobhj4b16A7GYUYxXj72quh05mN3wCQEocizG65MB61oGQEXcf6pMcT1JKe9
nVOg/bnwG7D0eVm6hvtXTh9cJxKu1J15DE9P0KRFZtrFeFPY+SNkYax2Ze4U33dRyfvJNI9ny7Kg
B4FfK21tQYLRRsulE3syjFd2teIA4WUy14ghGOXiZj0dQjmErVYOCHpsx32LzEZ/akkutrnQ6Jb2
hr3ynFWOCNVSACHwADzT8+ubuhvaDs1bjCTb0LT8qltxO8oBHVmYf8FRgNBr2eT2GSy0PHwsLPfQ
avxGttOGtcVamK0cDaQ7QEiDdzN60E9tuVrZTnP4HbDOq5i2DS1jd3lbq64BPOn+Y2H5UIC2HvIw
Jp4+YxK+RjYwxUMvPjsDvNwfGELvN9DdiOjPmm8h9dXLLAxJ0DfiuxYa3HMmwr3clGuW5klZ3mxw
1b8sLRZIoKF1MkfsOO2lSbb00yyfwDZt4oOPehrfj7oBUdIsnoCSOKq3s8c92g0QxkZzzoRwm9bN
J5qkWycvAF13Vm5rpggVYUNnQHRAy/6MV4Sak2xiuzeDZtAzb9RzgJhpbqEFtG6DuLEsvyhb3XPr
iTySuG4/WvowegRBf+PZMhm80GYV8YY8kn/nwPcBpRF2O9NqhpfMGWwQA9fOLRGyvrIdrfwIIs10
Y0SheMK6pTf5BN9KwUu9GUnFD00XggcmHPN8Z4a0uAlT1Ag9JsDrwzi1D7ls5AewSGU3bhRyf0wP
U9NeSTR4OpHvZD7oBvYRtO8GKPtpmyEK/cJ2bpKooneIB5HkzoX0dXDrPHJIXG5KTZc3htNZD1bt
RD8QBztby03qnUz6aZdU/QhC89b6JHoEvq1dxRtEVezHWLLYc8vE9EzRaj6l9bAloZPtAJqOH4eY
kGs3NKXfdPq0slwqH2GxGbGA1KNu0/kyOdoVtJqSCp1L6JYApP2xivwi2fqXz5PSBNoYHANJXJBi
zX8/MlGHklMIelmBHW4Z9D1j3A958taJ18t2VKcJTCK/7Cw2OBMy4mjLsAKePHOx5fUWWoxp0m/i
AeKvokGhYC1/p/JJxyYXswf4BSlLMCAEbr8D+NCedtGaqqh69hwdDbFgN0RG63T2KgsZrcHtEDvq
ePLEFdLenBymPvmi0X8zP/+ft+G/o+8llnCMyqL+1//g/7+VYpRxxJvF//3X1++FjIv/mf/Nr//m
9F/86y5+k2Vd/miW/9XJP8KH/23Yf21eT/7PtmjiZnxov8vx8XsNSaefBvAT5//y//eP//X951c+
juL7P/96K9uimb8WoS/mr3//6ervf/4FT3S0i+bv//uP9685/t3NKKNxmiG7Z//o+2vd/PMvR/8H
6mMWeiUw+XOhED66/z7/xXb/gWIKYlR0hyDWwqX3138VpWz4P/+iBH+Cq0Usjh6v//enumznPxH3
H0gYItMLhDyCdDAS/fWfwZ+sz+/1+q+izQOAfZsa/xofxPr/vkPw5kLvNzixCeyB7R/tiaf7Y9TA
Zydsyg+1RCjpsXiatnGYafuwNdFBKmqr8OyMavdDM7WHlMj+iuHJuU0gvXrocafe9LLL/s6EqX3I
ojpGkTl9ArZwkhsB6p9tk1TGVZOZPfE6u23ukiSVP6phgltNpRH6VpHR7/+XpOvarRtnt08kQL3c
quy+3WMnviEycUJRIilSEklRT3+W/zPAAMGUxN6WyO9bFWPtIqAQFMHBGJG+jdJDsrwtkGA2AhT5
UWzJuy69CutJEfZUbFAw1UvGBiQ1EJn+pGkFqYaugstgS1j62JKOGr9hQB6liCLQPtne1zZEisBE
T2G0lAfD+UMx9d7V05qBcEVo1N+IMXpcXC8PYSymc7xV21lvxcybvA+HDp6k/Fn0RVJXLN67WRTL
R8/scs5YWP4sc/fPwhwDPMNydYJkKF3bMaGhbI0JEWZWSH4JgelO9er0n0WIvJ0LTupk6x99vxdN
lfqYtXSXJ1jE/mNzPNQUTrEWD2DfzsnADsWExtYlHw6mGG5hAny65LbrGQxMA80/1uDPosVjiakG
UkFu4JyrgnYwNK+B0a+NcfRzQTXvA9vvUXqic/7XIVClQZrhiyfqUxXDT7WSoglgnapzsWDkh/uP
GkTRxxLZkluZdztawWqZAVnbi/k/V0ErY/JaV4Wu1TDxXwwSjXqfy+CITut7ppK5y/apGaW4ol1w
fS1G7d9TXJNjhdCQGBA73U+5SPApui4N/YnnY9SEJbv0OU0vUtIv59bWDhVrRoNsAqE/o2Hoej8e
F14GNz2stAk8Ik/7aZcNL/9O37awZH428TKd1jL7bRRaIDW6bvOlyupQCNSSJKSqjfCn0fU/gZa/
91kOTSd626yo0aV3ImHS5T2JmmEQ7pzmywioPorNKURJUOdyX9QbnMQerq4h/qPAl/R1QCpfizzE
I/AcrHnQjC45DvFizlXFWmzeS52albUTn00rfDR3aOTDA5EK3x9JJsq3JeSs221c1Gi3f9nhfjpE
i8UHpt3wh/dhXmcOqGoI4cu1mmNzCDJS0JpA4XF1mXlhOZig0H8LSYBMHYZgVXE9ih5UZ5Ld3Zy+
YrbyP4E6bsfNbWdWAfny03IgWa7PGZKCH8oYr9i+IHYK7kTxsWYvWe/JsZjX4UjBKb1avpsaSEjh
W1Gy+Unh33RqdPqcpGOS1oEoR/xE7PxjB6AzWCNgvpMSdaARP6y5Mpd5iKJ/SNuk5yEkjQkLc5rK
hT6GfbgheBmOeRTjLojJGIdnFWp1idNpb0pQqr8RcSrbQG3XLY5uscnkaVzEi6MRB5pY+TNqrfN7
FRJ6yIg6cYkjpNhmqLg5yLBhDX/I2QSwGevld0bhN+ZZw8dV11iF2zgxzW6qhzn0SKK3xSkgpNUV
fRg9lA96kFNXjqqqN/7Ipfi3BP1UJ1QjHhRPVWbLtaah+zH4LWwU8hn23p/xlW53V00fbMUYyMrh
kQ/6F03w7YjZXhbHXiODD5Iic3xQtuFyu/S+PEsjO85v6Dt63tzwwP12QXdTl9D+3fMpg+/bkQcf
bQ0b+k+2AUlxPfJCBFfvbLAtVESXNZd/A+RTDHXP8vFebft+gp31yDgO5wrdnroKf+W5pldUWw8Y
ppvUugive7EGTTQP7RoGdyKG6GYrGV+RhLa0a1p2fJyOZDdJK8Id1Qqwaotc1Jul4r5iZJoC1vo4
UJhNYd0DJtq6EsKHcOewCpbyJHgmG0wjNYop+1MYvgXrwk6RCXecBuySzPtPUFTwlK6jOWoxy3rx
2c+QmY8c+SwecssWcyjwKcS0ljzs2yAd2TWQ+V4Ls/wa9fLLB6uGRDv2Lc/ow1DGDguC3ZoEEYIn
iHtfEuH9CZ45/bgX9DqNY4fECYmwxLJ8U2z5EMOobkU2P2/hz2D6PhCJOS6rsnVY+ssWFkcy2S4q
y3uAUKpkDnDNVPnjYBX6hsZY1pDitB5/yEHlZnhIrVkvQuMVqsbPmDuGdw5CUWU9NgS1fvoYdYFp
Gf1LuE8+tyACxz5l51xnIDIW+7OKUAk+jNlnKfquDEhYr0aGP1V+nWG4eNxy4fEA9+oli46ukpd8
/bdU2/KOtwMHIcv9A5rSphZbhDyOw3IuloweswW7SVgR3G36AfjvE2pMWykU+TFVyQ8UwwznRWVb
G2cjyGsLYpmE7rqjKAylvvSjd8E132RH0sTV1mvbEm3sZTTKHRal42ZBX/YPMW9IfVlTAf4sOpZw
9AJyJ0uXrv4A3zP0BOP6U4dkjGvceekRAWZnm+ffqqb1+4d3R9DB2EyV800Mh1na0H1m9TQuJ4yy
KLYc+/UI01szMlm1PSNjnYUDVOMUcaDLVBxLpT6Qi+9ucuAvKJ4ckNuXXPN4WY/w5PwH8PnTVA7Y
iUcEKDre6q0f9wOkAg+y4HUSJ48+AGdAR+4PK+mPoAPTZsqif8jwPCeTR2Q7or27Ircp/qyyHXLD
65WIqCVj9Kz1JBoZIT1BD/qHioZTRFeDlgkNl48q4td8juPvWl/W9DM37TTb8BbhtG3yIWqCTcYv
NNTyRtwGYdS6Di1WQnnat1C9w7i2H/vedDkqNFfq1pr0xSkWM/o0Y8QSWlM1ahkOiUs7OiE/LTcs
bVW+V49jTluEtR+kquwlT9EeGC5TXQXjfpoicYyDIO+4yw57n9fBbODxc6hbyHXk6tHC771Qctxm
eRjp5Opt3Jc2XcMPlQF5iGJ9jKeyHn0SHbYcN1Ncqoc0ZW/E7GmNEe4egDBpJmp0AxS1bEIbUER9
rMiVzysc4dvcLDtZT3IPmhWMQZOH6zPreVSvSk64xXmbjnNZI0bp0KeEd1P0SEo6dmbA/IAE1zMf
GWmSBacx11XtyT426RK+zsF2y7OxqIMoeogpQoEiqaubogRj1hh+TNHGa7kVWz1HIT+5xMuOYh65
0xxTkykeGAOUw6pTSTZ6LhyGBWd8WavCvhGJK0s48Wkx7Z+XAI5oYfsX3sddsZv0SjOYQOugWJES
1NPwrHoyN5A5ooGVL9EH3K9zs4H9xTtzggWltYKjgmJ2w98hzNYDmKTilKVQ8ebe4JFjMQIgp+kF
KvPnBQapJh1d0S2YsCJoSnH/4vAtiroMXjGQIjmfmKXeE1aniByRtP83BQZl3CLGTWblfeX6vEtZ
uxSYKFHL/8Ye3iD/wR/go58P0VbagwPQHPTib76btTN9dYp38ynWuLyiLnrugH7Gh6Ta+t8ObP3B
2Dw6SD7NUDWo3J6QKITGNxXun0uMTTfrN3JkNFmvbA39DRXaAkMxHqu9lNGPSud/EhIvR2QohzWK
OwtMkJI1wxyizVsHdH0NZwJMLamkf9R2/pVpsblWjTz6TLOpqDNGvjOfRvXEonI7DTlaFip2XiP9
Cmz+xsAVd8gd0a+IN7TddwTdlxlQoTlPmbwFY7U3lkZDO2506hZFYbzhy37KfLTLetXx33UQiHT3
1bxcsny6eBv9W8rkT7RPptWKXhc+toToz+y7iWVSXHXZtBRHUSXTiWf/EodbA6jGU1n6j5WGZbNr
kZ6yaXoX37tJDvdZPS5yrfFh2wNP4//6RZzQy7vfMSQeC8zUxQBJGfXM1AClrhJhEt2SVQJGAqSo
xEVoG8secidx3Ijkbz/nGNrXBUHRbD6HZZCinimre/5kq6S/B7AwdGvBh+dhXNMm7vH8Z/4FMcpv
Bh/3HUGN+Ft9luHviq11WpiviKjoiZsMGWWjf9+H5b+5HF4gznmINJV41qMNCY5a1pB04/JSM2vz
QmLoSB2Khj2VtHZjvF1BZLgLWsL6p700+yOVdu+ilfbXjFbJaSgw26ti0u1cIkAN4qqDdvofqWjD
I3kXO1zBJdAaOs6Y1HCfU7O7Np178/1nJB3l/XR3hkDET8qg4X1g37A3prhfWYXG1Mz8Y4Uhb2Si
0UtmpftKmOJNVZXuIVZhbHAY5Pw/OpP41pPEqE7mhnReM4PJy6qfvTf6OJA4+cMyO195AnwQzgvd
WhU8K77G552NsH3yCrW2Q20S9S9HavwCkA5cMX4EY8zf+zBgx9FWALas+pVGe2MCtGZnJMJdN28S
eJcira1MFtR82M8JLWGISvY6wmrSCuVZA3D7sPqRn0oTW7Q+q7Oxw9DgrTMPNqTqkDqkyFO9tWTA
6SmJiU4FW/6s6Y7+qsi0IIL32uSmDvTwY2eRa9YkUbo2i0OumY0e+MTOfnTLUQUiv2SUqjomtImr
BaNJZTta6LXN5n65q8rcY0jsShc3VeJ8p+n+S+4L8OksyPVjRcbqkuauUy5JP0o3vEKvBP2yGRPs
fS46O+H/Ez3ew5ou8msk82umtwNgXVzWqIuk+F8rGrM6CMb0gQ3PWAzOgzkFsW+m8ZwH/M6kOnuE
TP12VZx1WR99IFHslPT2ASvq3ux8/juL6rDB6QGbxPdiCSBA7lG9bUVLqwjhvlFBb2NB8us00bjF
CqpbI+ekQbJX108G5dV6z66p6KFTQE/Mgvy38pAZ0XCvHqdVHjg+zVeVA0ARcX4yZSqbCUZLmYtr
mGGKcXu2XUgfoK47CMkH0lcDtPZsE3LItYi6KckQab6uIOJ8mTQR7KiXZAVFjMG5ug8Gm+aIEovj
SvzzUiTua5FDDr04DCybqqLXSuYYDNz3jpBTaEoOLp7mjqpo+1ackdeqUsgbJLzgHdAre9t0rN7E
atZb6Od+bhLq2GEURf8Sw0vVjXvvDtgmp6OrRnkuOYRK44QoeGOjksAd68yfpd87NafxMVTjbx7o
DLYTmuLdjQqHrNjVvipEYVxphETcLFwxpCT8EPf91FGT8av340eS2adVad9w46O7iOz8qgt1s0mP
oRfvcF3NERYO+OTKLihcdc2svlhDXaPCbD+P26SOgUfpNvC04RBupa6pi9g7/LV4xqcpOJo8tF/p
gJmmUxzJ/VvySRPcqprj88YQgM016uOPHAVXaYPkbdUqXiHilMnPjSAcjKS1LGH+m0aD4iBEx2cO
4o/dQpifL8F0MJEhjU4DehFAXlua8hh1baJ899p/9BsGNc7z6eQwibVZgpe7MsHnpnDTIND3bfLr
dY1HeTQzgBk/AxX2ZLrHO97MMMoh7waiI7dhwMof4H2yRXDwKmc/Fhxq5axjXKuS3w39snmCy4ha
2SFCXJ7DAei8KoCSRGP8IzQqbfFc85qW2VYDwvTnMKrubsFF0Ccb6tBUzPHfIjWyXofqGBGEjZU+
lbcpmn4uPYBq3w8htg6QMUWkk+Pu1S3GdRN/5wLLVMQ4TaqHKQ9FszDx38ZDcZAAc7uQYpAaivES
LFVSM2NkvWfsrlzwB9WtzyRY/ho+QqxD3wo19O9zlY1tpIOoyXLharKz+DncKKKxs+q9tDmue8fd
NwomYAkBE4pYzeBrioLhWJbZj6LYonqC6K2bkE5Ph/KaiPyw+6iCwbT3CBIG7cORzlOxAbMOpa+R
jeHn3e6M931nlugFc2pfqygLryov3/UCnHJjWIsTeiMDawWFdop952EU+U+YuF+GzZ9x8z+Ydem2
JT9kUDWpOD1BfY7kFLRJQwvdpPt4KnL3RviM2oYi3/QBkYIvhYaLI3NAwHI5LEhbSxe84j322QQj
Gt3ordK0/03SDdDhqrbhwDijv2hvfOuW3iPOLKKHJVkwk60Ck0WesZrvL9FCg9+ED/19h6Gpxy8u
2oVF2xN0uwMf/asm3DurEXBc4P+AqFI2GqKtAxm/xCbPWAOjli4eG5g95IPLutnwdzPYEwAZ+Tft
V3x5hGqQWJweuITIYg3kG5upBedWFt/DJ+tYZXCLxMn6sGVb0cD/GB1Fsb0pAYxSLrP9wLc4nSFL
+wmMF1+dpMAZoBJrAjeh2xOGnUM8l/1f6d2LBAjRjKg8qgvkk31/Iq0GYFAvMQCFdbdvTgGoCmes
A6MpbDuZDRklFtCmYviMei8fE/y8gVD5F1gPAQz2iz3CCn4c5fwFJKbvIu7h2chW2yEDVMNCCbfR
7kb7qXEc1jht3rI5PeeLfBkK9cytV6fdF/o5HvFTrnz6Ifz2FBBgNZaBmutdQo7zFrrWOPSMGcHi
FwZDALYZdkwd+TUpejd4fmueBC+G9PG1WPb+udjXCzLJqjoY/Nnt0jaOBE3lpxnBHlvtFxYA8xKy
6yN7me3aZXitfwS0L/5TLlsAUqEPAeusB/xY3XIw1I9OYmrfYaFTgfoPBYUNaNVjNJnisBPcn3F1
cXC41kqwT+DHP2Sy/cMRP9bYsPTDJG1bFmPtVDrfwH4UbRap7VnGvIKaj+imd4XG7aUC3TDgKN2M
gLMTJBjrCZG4DavmFRumRxCymJDEM6ztRp3AJuHWcyXUdHaQso/skvWZrdMp8LWpwAZHxY6pCId9
TQnAppHc+jIZ2yIbmixY9tZG+jPQUnci284YaQPULcn0gu/QPhBsz9kCtHqOyfcq5Moa3yDFpjK9
8HVfIQeQASZ07X4ERBlYXfYLtWS8TqWgDxgUF8DL44/eAUbss9i2VbUVb8uMxyYYg9s4ruhE38sT
s9Xn7jh9grLzSHT2oKsU+kW9X/0Y/+6L9Sn2/l+FKXdD00MnBbloMDR1LwFj5ICf/0kSPS9zdF0B
aVZw4zfZSg5a0ARut3+pKaqWBPhcsa8vsBOFL2saP067Cw++WqEzzCPeQfEGxDxe6xBNbtc01Pyx
yJAEvuhEfokSLEbsX1ZKISUDp1wNESZ2lJTBH5z1Y8vC9J47Eh49RVLiDqcyXl5ZdpOeb3Oh0mM2
rjjgXIATYpmyRpP4RGnYFGTaH0eJjx2XKjtMLmzW4tdaTOomtSPNMLmGbNuBF8DOc8yhr6Dg1RPt
g6TTBAuMEL155DO7hqn6Brq+8yDlN+oVk5oK88rj4oFg1NwmgOSYoww4GH4y4zQdFVkustgE7nMg
dyNOptA8F/ljH+W0i5aQIvRJ62+WfKtTCsmEnsW1MtV+yCEv6LQsOoa5OA7Anccu3i9phEEMrEZ+
CPD7t+u8HNLE3JcqOGNHBcqS+b8yGf4mM+p/eDw+477kZ6HoUU1zy3ihT6VdEe/+XvZx+A+42oi1
Ac5ILH/sb4mAYIIxqJ51lJ7nPg8hdo1Ms1hMDCM7Oh48BxlVx2TQ53VE2ZTaLT9ahTTJ4RGVyqfE
TLcyX/I2A8a+rsgSDKAFrUWECmTVD7RdI3afdy4fcYpTsG1hf4ozS24ZwL9TJCkLj5WfF4BOP+UQ
o9sCIA4ewy35obDB130yXPMp3xuuIT0oNXiIddU3rBd/cp68UgZCDR/rq4WjCkNaJPt2hCGkBmcM
NUO02gZkGutmr1pSznPT9/3SOgw2PZK4WmWgwhErjO9e2a3TFR60OIrXU1QxnHJum9/NxjlwMZfq
19Ab8wae9KYG8xivrPiL9fJFQ6xxN6tj4iFDHwJGuawffrM4O08YnbZvNtNP9CZpTl481MAdJs0F
eFC245DaJMyUzM9H8k0VaMGDF0v1U7GEf1LuebcNQgDstycwBROSQtNXReYr4Mkdx6c5ZtWKA3Uq
st9BikJrEjdhhBTvsE1FGZzhIcF2MksQQHYMK+xJ23+q93tHtv1nvEt/XGfxAnAWZ4EBhgvTYZL2
+iWK4WdVQjxVfDolI7BSlxRNuZZhNyrkr44/2KBaIGMvOBODZtFQRi+UvskY7842bBxJh9Z2cbl+
sRLFYS1JxvcsT7Gw2uFgzQitCdxISyyesfY1ZI42ULwUbEIwPI1DZloV2Fc7prpODO0UEYfNTqdA
RVUTVvbRYwfC6hs3Ex9dsw8ErAfd/5QY2y4U/XbrTA84B+Fz45sDeRKqB7+MwTEIRPDg1+xgd3bX
cqtOqQOZkAYTssABliF7wtjyPM5B0uZkf2ChnY/TluKf9yupGamqmmOIqmHHPYhMP5By+QhDAHcR
hH1NsJRvZgL/6OGDq4uB+We25OORCbR9LNWcXfp9a+YIiYhhomnX40JrRnR0TcWTMvMFdq3nFYwv
ZOEs7uBFBDS427Lxpoiw/4v7SKoHVcaPowGu3duh3bEQKUvbdDGkdUk11j2kNZFLoBJRkawtmn2b
PQZEBc8SkIQAZc2gTpJXgpatdlurS089XvZCNIAYWTum0R3bPVSJU37KscPgvDGIu6c+uiUy+SeW
GJDFhgmFIw5e5NWBmImkbVXu/TmJM44RyOjlYJ3pjxOGxLRmhYsPczmmp2reorMkGHRAPxFfewz1
tI0EH5/WQQVtqYf4BwjYKx3jQw6p0lIMT7gyT0tZlHhIxHabDPUj4JICMh9WLXj9fRAesYvg200l
ku1C9SvOTPyaUfHTqt09QZXFVCvSckHmwDzQZoVu/8gq62ptVYlIfx+RGsn75XMwsMc+LmIsDfHa
DlsaPxGn/OcMB9jvRZHwWgbiHYitajGiBk0fFOyasL4H9+T61u79y5huQ7vl5HccpA8RhhMnf+In
21QDZpRM9t3grMCXAIaWmR8DrjYXD11YeCAyIjth0rzt+psSMJcgz8ADIdgOHUzAR932qAh/8cum
XrQJAWgIrEvrdpxGgBA8g+Bgr4dw+JXjXgq5feL79ohctHFszLrpxjv6xyS/IdYCrcxGS+ukGsBu
/snShw3jlM2Kg/b7c6mADgxDchFztZ+qaGF1r+29hHNGsQsb0auVLPcMjrvNiE74Ym0ZEK4XNsVf
ZaTdPdiGsf3flzz6r2rnrU2Xls/YT/dpxolk3BMhvMdRbhu1q9oG/R/lpg+an6S3R0jgcPtjcxVR
/ItUum9V5c67nyaMfJGrDhwfA+gHiT0vAgJYWRAUYbA2Yxqcq3HSR5ngGKPJCHaWV79E4F5mrTo4
wB74tn2KNAWODSUNnIkX1NF2bp9eBkfKS0pMVad7cskUPg/nSXJF6cFpn/Sj2kE1/g9qRdog0Moq
e0p1BrrJDKKTYRa0RZyHbRVqHK0VS2rBSvPupava3MHTUAsi313I1oZkQd9A1Xhl2XrfjDyVOf/j
suQ58DNeTdxQd9QJnGlgoVTY8qjhXB3yRAO6gUNvLoRqy4C9r0WE5Q3Vf3e9JJdCQ9K55IH6l8kC
7KWtAuhRij6qkwmSzFjJuhiJqLXHMjAlnLaFZIDwIKz9kmM/t8tM5wP6iN3b7noBoc08VedFT8lQ
V5srz2zWyUcab9BX+NzSI43i4G7/x1HwjOdDM6OsF02v5SB+DeiE/tjMTnEDT/nDnEL6cWSRxuMl
gveUs+LZk0LehwVA42HIsXBvCdrI4yleH2S29jdq8uCpsvHyiw9F9jhPW/VFLJzy9b658QYIIjyQ
vQSR4bVBHaZCJQF+2YszKEnSZUWfXBdGygQsCknfFptNx8huBRjhYuwKryDmyfgO6sTnRx9m41ea
765JSAFsR8eLPE6o+cayWvXuaJh1Dybh2zHEw3iIEpY/ciWTnzT+ZnNDBzNHBk26KObsz7ax25ZE
9g+g3LHxpD9wkEYiVCe9RQ8IcBtu+LQUsv6n5DOMfPi029Uc1iiZuolZDDucYpEKREMsgvnZOCJw
1q9rnWmfvSSlib4E6t27SE6IHvbEYwRcjmWO3B+PlfdGeP6BQJd36AhikKvkkDKnDzq16X8qnc5F
eA+r7Y7GIrAc6Dj4HDKP2aJ4yjbxKoPtw347jLasL46bwipQpeqbds1fCAcQOeCvsV4tD/8hfJ8+
ykHjm7QbuVXox33wYdkVHAbGBuRIoQ+EG4zb4Y9FoU27XbYAmQqaDQ2kXEvjArs0ftAW3EkPLkJH
A7QnOfYTLrYrOk2vYVzSBnxR9TRR5OEi0qdMgr5jk/t+2RYwwVB0faWx5g0QAahmYsgPcD20AxjM
TxZjybUbuse5W9YuHofkufRAIdi8i4atw8kwaoHZIXofVGJ+BohfdhBARFgIyiJ66yduaz8jl67G
KQ2OIGbLAI6uZH97vayPfomi9eTUBOxbzgPgnP8ftrN24X36y2abhVZEgVHI0j9WQKYrMoHuagAw
/W7pJS8C2YJyw5YcImYLEm3XFDOQXrH27gLBGlLcRl9+6NmaTmawryaFDy7jWIhnpLPsa5OKAMlA
W7V24AjkN5Ls633BHE3heG2Yx+ZTm3WWvs5NLP+gz0Z0JtD2WrhlP6iYIZhaJuk1Qn9CVy4+/Nj3
7AuX1WeRVGfNXHYDJoHLXydB/tszWl5nLiWuOS/vgPxysJ6c3YKNZndj9fY6AaTGj7cKgD+k0Y8A
Xn3SArK1N2vU9DV4v5yQei4SbAn5irt6viLdDKeNDIbprpJC1JYQ8zWs/fia5QYhErHO+jaFEXFv
AHkCxYc9mFg4zEjxtsW5OzEzsxNArKEt6PoiuZufvxOprxov/nmL/HRecVhfZeHmW8VSSJCyjIyH
ZBHbfQxl8NUvUHDNo6H/hawMTyxWDkxfuCW4lFeGBlVHthfZx7p1wy5sx5eNPPapjA8iGEFYjCg9
CNcFlxtEJFi/+GPE8JNf1T3GSN1h5S7ebUS/Z8OCnd0I2EbkRD3PSkPXkkMFkxY6evWR6M/ZKlYQ
V9h66i3f1aMEnHIyHA1Q+WJdgrRj+psrJBqxSEJDNzp1zoaUf0CVp5sU7cH4mrOvJWBzkymt7rCv
Q8UdJP2PlBtXtCVFmGPxf9Sd13LbStbvX+U8wGAOcrhlpkhJoIIl+wZlWTJyamQ8/feD9wQbI0pn
WHUuvqpd3mXZboKN7tWr1/qHJrgFriVPGeGQ0wG1/Haf+XX3YsGmeFAAX17n+dAt/fwaKBvvW5Gl
pTdqiTs6YftV1EPyVueO5S2ErdGD04DzUHqQg/Y5rOxsXJqSA5JdCSgyZ83PwBiaGzTK5DVl3X6N
kCrNmdSM7lRdQ+08SYGN9G10ahODy2Udp9EuahQqAH4Xeye1IwxVMttajjLlyN6qVqMtW4t4pAo2
wODZa02NdlnoJ7ytqrd5ejRFEc4frjPHAihG1WQhTBHu5UCMm7DWxHLss2ajIjV3sDshkSIGwSpo
Pb5zggtfKVn9CV339otUhuheWkN84K5nvhhmJ2Q6RyG674lIlUdwAxF1yFQ3bgPbdAOretKjOlkG
4G9XiRmEpDy2swsaxb6TqZ+JrSSr8W0wOu11Gg3jtzptaAIjHvDVaWEy+LHm3JgxyApLGetVVQH8
EWYkb7RYpDdFnpsUx4S/bGWTiqBVQ1blpsGJnvp4jeYe2Lk4cDUbToniFMFu9FSLskKTnjxP6red
n0abCC3jJ3PMrRtEmsNDYtTOuiu9eh1V2rLnaFg2zRAcK8VmTfUtJD9aaQSumNZepavPDqoLt2VY
dN98o6dWOJRluxBV7by0Xu/dp74qHju/TVZ5WUI/Cg3jZ5wk7anXBu+2MvqyW9MPS3b0GZxiwWp3
dnQEphTJtpOT4LHDlZ0VyWs6tuEXibbdOpAmjKEj4hspqL5E8AKh4SbW92ii3U7XnLUnSngOnpL3
R00pUwrhI3VTIyluBy2Pl1Uq+JlcmJtOItY7iqQ+jEYbyotIhLpYNCRaKgkU+CtuuoV9HY65vstV
vHt9jMZ/ZljrbAY5J5rkVO4IgTyCFfjFLs3C8LbBb3yVhWm18tSEsqkCnC8BinvLlTYIdxK1KbEA
sGnd+QrRq0rVehPVjkXRbRAGjF7qjG2QZ8VVa9bEa71C64KlU7/WdguFBB8h5VDodELRDFf2o2Q2
K8cHtDc68QSgK2VuyRhxFpZRbOpe+PvBGZuj3np4yJWN0dLCq/W11BXys1c4w5peGg256qQJn/I+
F1uJFbTyw/5U2vcKEh63RhyND4NpQC4OuiRY1oY+ofMyTG4TONNRmymHiP7Dui7A6OkSFftQSaRN
7nfVQWm7wM1ge+CXSGLXyrZKlS0rd3EisLRTesM/pAYFe5rM0gqIHGyNJu+eQrXH865z5KnlBw4q
lLNXLTLt0zBY6Y++AB++tJIp1OqUV6pUfo2MTqWMl9rD1ha52EhZ9nPomqxcVFFWt6RTTv5DbU1p
ZdC0XemmBnLFaJPnKiwztLyb8oWSAPgZQIZ+oe7l8EfeQX/RQEoNfRz9VOo8XeVSO1wPyDhWi9x0
ypMFYHBaU128QGLFvIk8twr9jiqtVtzDvwGISM9YfoxoNaOqXUvOA70+ELcFXP2hA1pjmp4hLzgv
w7dUUyuxSBRjvA/BcS7jIe1fCw2ogmJF8gsV4eCOhhDl4hFuuF/n0lPYEHATbwiAnCQt+NOKXBOL
lps49WkSqIN4kztVffTTrtn4ZWIfh7QhqTDz8WCAOdjJVUVfLRfge2RaPYsuI4zQHA8ps0R5fJL4
hlfmONQvCor0d75km5tG6+UJ+4XZkiO4haiSb6x8W2vWydCRBKV4ZHZA2Ew6cTVrtu11ThRJcCmK
Tj22F5Iml1AqyX/BDUV8W7B2qzEsNVJIzRwOXRBx7Sq70c9Xfo76vs6aCBaUBJt7NaQ2usghT59s
iQZaJYbmEacp81EP63jbjgV9WiOoqSn0RTIuhqzfgWivrvRCZD8anWTTHOqUu2PVbDN1jDkMSudR
pI35KnnkvV45bKU8UNYJA678pq8OZHTA/KVK8RemRHmIe0FwJ8eGtPZTCjOBFaL14Ays3dQ2nsEw
+UeuH/mdkowpJdBoSjH7dFxIuPaefDuWTrkIw3VnAdND/C65k+vym10BuR1GEjnLl5I1291Z5l7e
01Kpw2M0KtZ9rk8tTiFPDf2qMIFrgYXn9hQZGy3pome/Mq+ULufeGJrR0Sgk82tbFNGqjevwDaBX
r4MM8+v90FvDfSQUCURxjZrt2qcS6kYZ2CcAAxJWll5CwVyrol0Y1vkNNfzxe5kG4aNRF8otMTIb
Wf+m8qJAmPthJHb1Aphm2I+tZW4bOko/jEoSz3HNBSpuMJkw63EMDtCmvlZ5YmxoIajXVmtCm7Lq
unFTzvkn7N3quz6rYpChEsEszoxbUD8juguBstelSCYIKi+91qQPldo13cqqM2Jkz8wti0nJF+xt
YNw6TtMeOksHOx3yM0fY5sOoC/Mu9VAdXOBAlvdrpaDqJIUK3QODJYKInZPcRh7anotM0FOxqWM/
mDGBbdVQ0uS+ok6AsL4XUn2dxaKSN7FX+wfFAk4JglHyrtVUQlSLC0KwG3DskW6ygHDWDrq8yaPc
upaDuGk2uvDjZ0n34qMHoviUlg32FWECPM6RuFYupBzbYdMZcYdHBRJEcuGNC5nr9FprLP8ei3N7
XatCv2pbs3r0AOgc4Mc0C71M6mdqyzFgrwbcsQZkc5WVPdVY6Cv3WhgrC4S8s2XfIIJolVa4Lbv0
3lbrW9WQvEPThdq6t73xYFly+lSMhrcM6pxfLOqGFXJ4q87nvsktNQbVlhXfmwhVp2U92FNLX412
QjaqtdKHEZIZgLViykAPiPgGy8YwxpU3MbV7fBxvlVoK9xkY4sMQMjQqyuqmGQFnB5U1qeIGXApH
MK0pVSapf4C2XBwKRZIWaaWpj7pT6PAppNT17dI7NoWT3w+lkb7mLeSkRSq34bVuKHR+KwBFOPll
5tSR0oFAjb78TQOxdJsKbwDxwVEBj9U44d7TUFwJ5W9R1bVHXU85/YZGvrV9w8eUR0pvNafO3FL0
0ZMW+fWmAmtzdLI0vO1IKq7o5lOEVkUyCX/GAH40muy+LYdrKgP2OosN69bprH4VDar/UJJVPRUF
Be1BM71j6xcDPErTfk1CI/qqA0F+6zK7XfgAcpbmqGXcnPR04yRQkBaJn5o3MEutbyZ2ugtEr2K4
MkOIrpUd5WRnkRU8hn46ShRuKRNLHYDdwaiyJU0IbU+B2PsqO1Fy8jW73xYiCp9HM04hsFrji19q
ORgHvT5EUmftqmzCXumjP1BpbuVFI1FXxJGARYqA3Y8U9OqDYSfNsS0UcTXkWnEVZiPHv8YxKPUS
lBtLwUsOXg7I+QzDBwoYb13QR4dOb6IfXYvlYR8LMEG6YThLMpWQ0F45QbweNWTUFw1R5SUVmsHf
UBVoAg4FxILD7LuSOOGrCOM7Mr9+V3VGjRlrkv8Ao14d4iaK915omRVIP/Yfx6stl4vaaYPvdpmj
+u6MnF2Vje2KbNRXNnWkJVGVhjWb8rqCBbPMalCOUGu1fQdp5Rt5fPCGI7B4RL5GC7ZS6hhXsu1b
w8IpaTxMFCUHfF/qP/hRRzu/ViRnp1m9vhosPhF5bZs+YddvuZ3n1z0WLCs8eDpuq40Jz8a0cu5C
xl4aMDfj0BrrNbcQ614pI1p6MM98rVO+49yifykUs971jaItfTMMHhTk7Ncg6w2qljFVmTIPAKAV
fsuENnrvWrllvvZ6iZh/xpLddv3QcWPwrgjyKr101bsNAUD+lOySmkitYASlSh1ko7IMWdBKP9bD
MrXb4DU0Mn2n5a29UYFD05Nxsp0S+cXSYN+QWmMJe1WyK8l5mjRGYoZbFWWU4coQZfvDc1Tv0Q+M
DGcmh65db9nlq9BHa2MEoNTUXjAD8qDcjUlPZUSdasKiF7d/09JAQVNJdba679NHNszhmOuAH2lj
qS+yWcpf29QYdm3ed7djo0ZPuNv2z3kdwycRMiiOY682xb4bhmjd1WG/Np1Ug1GgOyurBKQM12ZY
0A3OF0Dh87XBORkuRVZoLxpZ1TGDDrGPqDb5i7/RxHZELgf+rvEcsUsLrf4ZjcBxADoTKtNcB1lX
SGBPlK5Zq7ICcqvxxnVT9tmSgoq0zQK/2lfgtldFpeaUtcY3Qb//xnQy8Jtd2tHfaTKTRBBJD/qs
epo8NDRGk3VMewLaYEbLOK31gk4wfSB14ZEWHWWjSXZDLOlH0U3X6DjurhJ/yHZRrYXctH26MbbV
h0+jVdDMZB3SwiI/OpFSXNt12LwoQ6feGXUcfwlrAMrrwqLr3mtAGyOtbI5pCfDeBlC2ajN2R1X7
4T1Cf89mQv5Yi0S9QkYpuMpDUT32Y9DD3kj1kw9t6CoTOg6+ct1vomgITn/T6pbbuG6Fu2pU4qVW
Ss6mQDF6o5nUqcICvG+kPHI40ZmvJ8pD7YUAuoQxcseQyvqH73u4syoxzAmtQKNp4WesNMtSxTdC
QwZBehw3kIW1VTOkarH4Wwi0ps/lztxG5DTbKAiAelRccv9WV4GJsl4S7HoAdwh6gy6WzCFeY+jW
bUMuJNsG3tBfcgz/4Ab/QXr9F+F4Tko+yzj+g6V8W7xl97V4e6uvvxf/G7jJqI0gTwyj+P/+kwP8
nwTl701IZP6Dnfyvf/YXRdmy/45OhYUkJr6LOu64sNT/oijzJ9jWcVwjMoGwiT6pcvyDoqypf0d3
Cu8AtBKJg44Kb5iD+BdFWfm7jeyAYWN1LoOMw47sn4/3x9t6n6KsaH8y2CV1sow2EXCdkeM9K7Jo
EkM89JPuujJB6MhS1dJ+TV5ioBC+am5bXaWbCBI7tPYU5wAcpld5fF9KcCB95dTRpQTcZYo1Tf7v
vpoDeaYxv8rsmBqiodDLQqlB7VL10Ce5SkBQ11qVPcemunGcU91WqGfaR0sR27iUyGubRyWGxVJS
k6tLYLR2FCyt+LaTsmEddMHS1oelZt+pRvBKMxKSl9Xws+oxjrIfJQxXgMW0KQPUzpjWG1OpjnUk
IkowolxFaTSJdZYoaVpc+aUpTVblFbTeCO4cH+YM9jJIkjXxPKKAU71Jorhzkm7r1bBhihjkXREe
wCk/tf546w3mrgxeLUizUiara1m27key2zp69oKfTZVux8x+RoRJBawTPoUKMBGjWOtN+93wasoT
+aPQ1Vcj6volitUnBXreQKLn5FX0EKe2ei0o/1/1xnA7+EJaV9ytlk5WTByf+hvFWHnPbQZdMrX7
khbGzQhC+co0jeLZGoZ+2adRu61TIb61Ubhs1R4mXC2EtbbCvCoWaO9BEvBNKn69ra4jLjNb1SrR
V8MY0nbHTilvaKnyF5XqIQWUjpeivgmhBhyaMc/fBi8sHlNJDR+5fMO6yuVj0iXWKm+Hdk1zfvNr
T/1/iDEPecp//xuCC8oCH8SVm0mp4P8ccvGGysZfSgp/ySXwr/4KKygn/N2c5NPpwJLtoh3zz7CC
F+kkYoDks4UtAR1a/uQfYQXlAxlVUqjJKqkdvhIM98+wYv3dREYBKTok3GSLX/+bsDJJ4/xb9uCv
oMIlde6K2rUhJVTwEXeORcW79H1lG9ij/ImC47nRZ+KQlunJcuXhv5dFxteU824xQIP4bZ7/ESB/
12w4N/ZMqKFSGsQbqBfekYPcgpG0V5VhGRcOzrT/rrGiUU4sU7X1TlkSfSswzKQ1AcH1sidHUeOP
wVuU8UKsG+6qjksjXaMDBNf/zoHiXy90UtH4fXDHGHVKoYl/RzHUWzedlH9PMhTsfHqq+4ueX5kd
RPg4FxJeL/4d+v/9Ie/ijZXI3ieSqWde69y23S4cSGaR7Z3GBFamp+tf+lpmz/3ryH9nyfwpM/Pv
uWGf/T43qGdG4xCGzslqc+5lgturoYQcU4H8ybr5U0Xk358wffJv2jx13vdjZoLh8a1ivE66otgJ
o1KWvRHWJMYTVUJpXiTZij9RKzw3XdPPf/vAxAayUFN4PkVNczOCaqYgqw9/pYx/yNj8P2yxufId
is1ZliHEeJJ9E+mMNlnmwnj6+F38WpDvRJ65XG2MLEljVU17qkplrZZUJMd8YXt7tf5ij4+5QESA
S3t8G5fRGjI7kO1d0vzwvL1Vb/g1d36QxHzyRX9pX773MLP9XuZKpY90N0+NhxspjO3RP0ioKETX
JkUtQ3vpsS7qpXHRqvvWfrYouWds2aQsrzz5mDqwG//6X9ka099JwREErUVzdlhL+c9JWuOTaZvW
6ntPOgsesi28tA/a9gQKYa9pLwP9MZMZ0foDDGSlQ24DqrckbDB5G6kplqiu4OLYL+XMoW1ffiI6
POW17z3HXKQZfkgkCXUABZBOrCoHrkO5sNN6q5jMEHxRldoFbZ4TaFL6YQvmJx+WFn4oEeBXT0cM
vgbdau5jfDtU1NE/M1+0zuzyXwo/v20JoGAx1IIiPJVpC/NTWPsO1QK71IE4RsWiTuRlJ3IVonpx
r0jI7SZVC8vGiL4glXOs5PJnWDjHsEifHS28UwfpunHC577yH6UKCSbEO6CQXXVcPUUwHGxFurYa
UGV9UO1rT3ukOfsSp/Kqo+gI173/BtBtHSTlygmCQyMBifC8nbAjMJjjjVn39+QFV2A3t7TODlLg
A+eTr6YZC1EDoj55U7XNdtSVUyRV38KsvM4KhUabWu4cQKEBhtah6YCOkCDbJShNJMmXTuo2SR+v
hUE+jrbORk36KyMsrhA92FZteUAk50ZTsrsJ1OW3cQay03PpLF0WBedukUqX+jCV49JVWw64oEca
Z+JpbxscyK/lKtNpPWvVwoP/+fGuOBMFp9Tq9yhY9SNHPzqGLkiZjRoKSprpZYe1PIvoUQc92+Ei
7+odC2KsTfjbxdfLHnsWvPU8jW2z0Eq3hGq4CEzvxrbDu4/HPrcLZqlXK1VwZC2jdJHAQjhmAE2F
R6AAK19Sgbpw3qfg8NtWA4k7WLo/VO7QOadGT65wxPhEdPPcK51FZEtUioMsRAkxQWoWY5LfNYBj
V5dNziyISkZvS5HmV5C97W4pGTGlxiqWtzGo54vWDfqnf05NTx2gKE1FuKgGuKPE9VU1s88EL9+f
HH1ucN5g1IWOzyjczuK8cQxf7DoRBxflFDgjzB7dniQh9aRykz75alGsNk3/7eOJP/fgs42aOsEQ
ykEjXAXCDxXr0dVlUDOXDT7bqpYtJXXbEXYST9GXDk++zFLror2KTt2fkxJpUpZPpWM37p0fY0Id
Mw/lT3Khc7My26uJKoZIz8PaTSt7mwnoIBXokU+C8bnB/2OPDlUZ2wyuOt6Gsu8IVa4aVpdN+WyX
ekYvIKnbRJkSdA4MW2NFbSL55IVOe+U/cx18Tv6c87SlK4sdUu3SS2jQo883bUI1K44ONLd/dnp4
ldUgzA26NZ/4r56ZrLnEe2WawyjH02QV8U/W01LLgIFfNFf27Nrk5JYfd8DjXFUURHsHQZIcN9OP
Bz+Tj+n2bNPC2bf9sIA91tZW9j1LDenraI3VImk9ez2WPS1jlhlyWqV6Y1sOOiQlPOplbCh3pAwl
MuCGtxkt8Az9aGo3iWwri6xAp0oyFQPvmqE7AnZ4jU2a1GarmJctIHsWEMDZWX0vybVLD/3N72Ft
oeH8ydjvX8awUvtz+XhN6gkHLKOrWjFWGIawkJuwvsgonJhdIo4N7Lp1UsjV/uN3cG7xTD//7TQc
6y51MnoELtTuhSJkYDk1OkGXDT6LEZYKc1M0EkftYHpLSVh4d9nE5o9Hn6bknZ1mz4KEosHHRGCg
diF2hyB3jfSgd5iKVo2iXHSgI9715+w0kVHpthkLLMRzbgy9qaMSBUzz4y9wbu5nocIrtYLmml25
Vj2odK+rV3OAe/3x4Mr0jO9MjzU7zJGPHNIQ8oGLJLe+l6njHqDZ/cDJiEy8LMZ11LfQIO0gvh5o
k4JY0Mp1EtCU/fgBznw7axY6cishyppCuGNa3eWFODSZ8/OyoWdxI5ciXYi0rt3cwn9Y1l/BRrx+
PLQ5rZ73pm22uYEsa403CSJGed/slXIw6edlDvdVKtELHyb8qoDetIoj68kMAn3VldiWxASrKwl1
VYTYYHc5I0RRhC2aeyvNpGsYLd6mg4/E7WaQ0KHzgMCkNcexF4vtqJrJOitkZwsY56GcLEaUsStX
KDCq61Yay0VgB8aCqA56VanTXU0rbgW3RNvYyAAiQVWWAPSNYh9AelzUaITdSA59VcAS1SpVR/s5
Rpudmx+cCg0C8z0IsfrZi7vhSimNYkXjcFgPtvyjGapoKXcW/ioxBXwq9FijWCZEK9N5ttoUlBq0
RHRBW9RZ+/alD6Ewl2l44WljzTZEhVo9fYW8dEFexSuURECA1eknke7MwTxXpwdNY+tt3BYuSm3p
EgCINYEk3+C9U3NAiAwJgQJDWiXi5jHmgb/9eEGdiVK/bvy/BdgW4evKl83CJZQHe7hXkCWdtNz3
avvJJ5zbaNPPf/sEFRHcGMH6wvWEd5RSxV7kqlA+CbLTsn9vO8xCeKx2udcCq3KBYzSAswVAWseS
qBxIw14ZpPiTt3PuS8yCeT/GaSFbSuUiO3jbCO+bnOUPl72BWRDvQzpdA10lF3qW9tUWWnqXySOa
YGYsrz7+iDNPb85i3TCWcWaFQ+GifXqE9viKT+DTx0OfWT/mLNaJYlCjzidHEkmoHuoGGsYAIvba
4HL8yTs+9xGzkNegnm8hlmq6aiijpYfyHTgcUSyLAUbAx9/i3ARNH/3bGm2kxhrEoJquCRgHENbw
GDndf2Wm8c/6tW5On/nb2KOFhn5bMLaUoNvcROK6qC6r7NMs/3PsGEC0j1eU6UbJUhjb4MLL8K/T
57dntmJbGgzEVNwEa6nU6b77mnNZzmLOlrva92YJ2tJ0rdABk+r58SLq0P257EXOQrRwpNEbbDic
ZaBA2oTfvRzwBLxocGOWsmhd36J4nWKCK+XRSiT1jTdI+SdPPm2YdyKZMdujoi9rtQEE7JZyW9x0
Ho0U34EB1TgKOlmODqfZgh/38Tc5s6WM2a6FZSasqsUPy+5LAMkR/FPbFtIN0O5s8/FHnNlSxmzX
So4TQ8NRDLcrwmVnll8k1Xm7bOjZbvVDIJWFGHjJpRQjh1whA2qA2Lxs9Nl+tU04auhJ8+CD14K/
yO5b4MqXjT3frwE0YrDcws0iwGkKXI2g0J8/Hlud1vh7K2h2RplAroIIKxe3j45ZbW1lO0YjYaNm
D16ASFpx3YfGSla2ffqmai+J9iTr40EzIZPCaeF35VU4xijzfBL3fvUu33ue2U7Xgz4f4ii1XBuJ
BLPvlzbiSQpowsGBjuEdaVToza1VRvu4vckyATqe+FjqW1SqonJqYpRm9snuOrcaZ3Ghi6J8NM0k
d0kONiDWNQigUXPZ4PosLmR6HRZcJXPXs41rdCSvOvVTx58zbTR97n4SoLwJu9xOXTzEux+ojzST
AMx3ivPhphgncnWJrhpCCC+B1z7oSvEFyT37rh9GbVkYaM6Bl0QGMkYnpTXpW+WtEq60Qu1uW0X3
TzkeN6D/bGuX58XXsJJbhO/UbzQbrrWyTC6coVm86Wn+G40nMhcu4U9Vhd7t2GCPP174Z3LAuXn4
mOZARhUldcs+uUbbDkQEFzuUsdLvqt9dtnP1Wczp6CDBFu8S1/L77w2cUrP78vHjn1mak3vHn/lB
hcKi1Kau1zvr1IkALRafzfsvZ7139qA+CzhhHYwlwiSJ29Cz3Ad4YtwXWh5dqxJYtwJRN6SwqgKu
gl3i3eNL/Q2kkeQO0TMkkrsi2XRQTVbIZ5ovQZi3R1vL5I0fUjqsuQmChVAeDLVXN17dvfVCQ7ul
g2W1SuFkbdLwso68rqt/TpGfINbcZC2TXyOWogZbbhSry2Z/FqSgWmRaAoXDZRdtEY/9YtTJJwH5
3IudxRzLNri5JnXsxnb25hTO83/pz/avlFKbBRy56xVLbvLI9YXhr/UK9GEgVduLZkSbJSKGJQBd
jl3oQixL14pfYgTY4D/wyejTxL6zIrVZKNAyyShGWCVYBG9Ayi3JaiiOnbJmT8s9nahzESIn+Xdt
OtpDIPqI9+nwWBE9oDQXKyO6gsYKJj31gy+2HmyAdy98J4DdGSxz5Z59uhyDh0kTwy6eADaQIy9i
Tb332nJdUZ3kk2pQifwU1eu/PlbxreUnX+/Mt5tlPZ0sqbBPksTtR/kF6dRlJUufbeYz6+k/HEAl
W4m0OI9d0eb0yvtNHqoXvvNZDAqd2DelOMMIt/SPuVrdFs1lcXPuVQ/bM0LtPp3iJiUfG9V3vMoe
L5vsWVhICDABhOPUNcy9p7vlhef5hFL8PSLnaZIpndnHrtYike4AK9sD9bc2lz31LCzEHi41XDgZ
PS+xHmieqcs9XTT03JE0y8s0TgVGCPIYozDUxOjUwjK6LFTOwdIYOdtm36oxYgFQO6o8voG04Vw4
+CwsFLlqItvcRO6Q+E+KGUBRm6SLLpuX2a70xs7WOpQB3KHI4o0PFUOz8ste56+T97ercqzL4N/I
al0lcqp126HimuKEt7vsyWcbE+8+cGJKmKJJpOMYkr2gwf1ZKxAD4fejlTrLDjy/iHEszUJXVqUt
gfjItjfML8Rao7T3ciIWYbqv8KciRkMbWgf1E1qOa3VQl4M/omrLFTuVTj5Ck1qjbQXiuF31qsUP
jJBQGNYS46gyiglfWzObHbXfBTZEe005QmnDuIpFmj/l3D5NYrsWI79cI1c4ugTwIjN2ebNv5c0U
qiurWxRytOUnI8tC6uQ950epBUhdf+vz3FqK+po/VGOdBAEZEnt4sb1X2X5UPGWh67dcdo8cBtpo
v4p+j23Miugv8bJslBfKKJiOhbyZHE70LZ9eWjU6Y+Wi54uExV2U7mO+jxS8eUPB+/1RNQip8TkM
qVALhga5aKNr/pot62gh7w0UsO2UEm761zRWSIkIbVuDLufjJ5mctEUzfRN5b01bbJgQTrNWLq68
RF81oYwerQdxtbyq5Y3j+fx2M51xA2SitE1ucwVJv7588hyQlsWTauzjzj82XGuUdCIpmk88g099
xU/Snao8iwqafmZ8hWp98DIEWsoMz4tgPfoQkOpr1TxaNJAC5NtMKqhNlSx9pDL7UZ28OXbTFCr4
DXEpa+RNI0y45Zu6/opu5kLuhgPcz1USAB8sVnEBwwkjr+bZjk1sOByExOVVeWFR4Ven9rfNFnS0
ex2kWN0q8nHK8oxvUKQ/ObqnSPNOYqLOor6PLi86ElwjrLp7QLC9owOFDYWGXPciFEGN7g6SGZdt
69kZYOeolrRgQtw48I9oWD3qvnm4aOg5WLmMS8i8TRW7ZhPoextjoYXeW91lDz7HKRdN75goMXKP
lvLntENpp04/qcH+gsC+8wLmMOWSprVhdFroZqz9oA+WmJNcscGCxkDWYjNlPFV8Qp2xboNdMCo3
Sv3l4zk78+rn9p9JX2dJH3mRa2vJT3pekus5VfGQmnb8UwsN58aGePbJWXT2a85ukmLwdLMYzdDF
SLM8dA6E5azyEDSDFbdoIOVcZzZ8FR82NtLCqMeyJxVnX+A2g0SM0uxDy1c+OV7OffHZ8WKZWpKI
JM1cGUWEa/gQyQ0ip8lzKOvo5emDj+NNUl24drQ/0ypkEtBiG6IMSbLuO9IVz+ngf//4BZ45yObA
56TWxlQAYnEVH0XT1LH8hYME3XJiS+7lWDg7yUmGFeqv+SfVrWmG3luss2gBQ3zw7D5OXDWL2iUA
F7qNEL0+/jrnBp+HB8tQUbEbEjfu8q8Z1PxUVr9dNPQcY6wFopJsvUncyVFFMdtv1Ds/WUxnnnoO
Eh4aKa4jXY3c2pK/eFWEwJlxYUNiDn/No0rUcq4kaAfKT1h7bJKy/iSB+5XtvPMq50hXxbPzJnH0
0BWWml71g4xIg4FDaIU2zTqI1NBfSJlNdzmXSnWSFD+hRQE/3zHSaBXgW7nN80DFNEVKV9JQtmv8
NVCh951yRVFB2Qm0+xd665ubmC+x6lQli5HEL//BEDtPKZjW3HtfYB5RqgFPvcIJ3Aanh9iINzCP
F6iIYCNiL/rsRD4zAKjgfzIWqHFLP4FUqzOfDPRWIsOdMqoRIhGnejW6aoxS/lWEvWcSob+C2IVy
X5vpOrZSTL7wONHXU+rQ2t5yyrZC7Vsa3zVVu9JQtxgrfVe3r3Lz3DafnAvnltX089/OfDO15MKI
+HYkvuGwVT7bZKr1C4L23sTNIpJwctFRHY3cRCmC+yEsmg3F0/FRNzt716Jns8ZAV6xjJUWXEb31
bSahjTNpgGlbBS9v2N6RR4aDrZ+DgLq6BGaRfonVgHqFVOm4IVVKugqrTtx0IqTojcbKorWgJWIG
gpWg07U3fW7EKFvZCtwMA0uyVs0RyjBrZYNuYHzo6qxaCj9Vr2RRkIkgftRuAjCHvCFderRz505O
5JXRK7dBjeGL1iMIjF6OsajHIUFTqRALC89plJgzK19kWYu4cxhqRylwNDL5AYGIBva83unjZlAz
tMMTKfwpNV303Uby563N2+ItKKLqdkQaA3lZJ147uANsgHAj6owTyZMnQn/NDrEWGNlmFJdxngij
Xj56gPg3ZtEney2S7FWuodSo/A9H57Hcuo4FwC9iFQOYtiKVZTnHDcvXzyaYwAimr5/WLKfqPo8t
kcCJ3e6/XDrLNoEAEkEL61hpl/OJOTu/jZSdI84KU3Zh2+8s6EaYUaO4C0T1Kxw7fZOr/AxxXb2j
snLPqE6T/SREv3PNpopM9j2bjXKm8V6Z5bCfhlkfFk97ccmASnRzfJ0EW+IxsxVEqhOY36rO3sqs
a665AVbHKJP2jZzIZwU1aLxvATf9Ph+6R67raDCkOCytSLf8bLWxTOyCxaIt/gFdabaIJwRUdbEt
fT+9T4o+u89Qz5CED8YG9eXXNANpXAqOkaWCvjtWix13hjVGBcimZyP3eU8b8cfgEJY/O1X3/Fgm
PTrjVZcMVBfpzJTgCL7olI2QeZY1SyB45J7xD96YHTtKo17qs+HgWK2xSVdH77LKt+M+leMhLZR1
zIXFtwOWAeLlsKRHU5X+3nOq+dOEUhuHrcBwpGZzP4TMYGGJBNqIwWpr4h94MAKt/t1MGbACGAja
1brJT4nHPjHz3URlbNy+lKoE2G4akvo++CS4IqUXsN/M2cr4GIQvPYRMIAGUgyFjwcnYgBSdygi0
9HoJuUMfu0Gkv4OX1MAySuefSEVXkRcmWBTh8e5CA80DFk9zXyd2EC+hgSYimMGSrqbzXrm9A7XC
SIbvvHT8o5qadNsv5RLl0kQ3Yuux/2ObnCe0NotTwL7dNzz+MRIL2aW+gV4Wyyj28IHs3eilOeAT
wE1UcCEluA0q0FHPw4F97ubYYbL4Tlyw383kAzapy2bmjRjEafIhvnUjCa8mpXJanIL2hwsKK7Tl
seuASVczdMs281dWZVgBX0qpTipcnc/ezJw7a9U38egSZifNi0noWQJ9M5bhUfZNuE25TfbmFPTt
Nh/86s0alXNxDQHLHMgsHTNkIvCBS+fXLYLKi3LH1DsGTPpzpynXUDjNrKuUYZEcRutmb2rMuTiv
jgtghl0e6wh8X90HrVmEWzu0mR113eptUm6+r9ioeR36G/PZddoa6oQMZpwlVSE3dZuxQbPWLFCt
0iY3Q32wPsOq86IZ7td/vbuysRKUzeLFgzubyw2hxBJCEFQWw6+BwfVjixpundekmjnwefjJDSBq
/CBXv+mwoKhVdNNfA78dXq2+OZRG29GPwdp729G2q3VbhiV0J9FO0JZb2PszYlmUtSurg4lurq1d
jft1qJ2t22i2q4TfV/Ga2uqUo9qmZ8FfoyTS8K53sBJhlN12GNAuFW7sc9tbxraqO4qYdYBWaoWO
j2xuTrehmvSjSYEwnnPP3PYDU23FOIVRphxcoSmeK3g19W8+DOt3z2zcxl3WBMx8Fum2jZIaSMaq
Lg3qrBpfF0Nligd+xlxn+Ie813bsG1B2Fy+ELpK5k9gkI7o7KG2m/AdVjE2myXQfnNTy1g1HhYjZ
LWCXrhmQJbrw46CA4hqw8flpV8MKhM6wLS25Rui+iF972KuNHBDdZiG8aJH3g3e1elgFYGCGr2Ea
9PuE8e6SMop7aH09o/FLguIZoFnyKIdspGrSoXVwUV3F2g4lZKeErayNUOaMVo6eTYOni7myEkJg
5lnfzuIO/xZQhRGai/Y6AH4iVE+rk5ixADlypoJgKdQ9Ne9R77KDDw/euwcv1s+bwqsJbxb68ipB
KSG7ESaZPYqtGVbqFeeGOkjhZtcG8OpfLj3W9Ob5PugT4pasd+75qxzILvP0myTL8jiKIIwGLKX/
qlwEu3UZjXcB7Oc46cb51OikebqAlMLc5WzD1bFJcxP4QP5jVv69zNF8573lPJa1WDdiGRH4WHpC
mJQ8TzYXQCWgDQe9whwTunnsBUHDkzdrhO3u9yoWsbHhYEWBPZcYjW6AB2msSFRgPTEmN9z31dRv
+pWwchwd4KgOcIjMQhxROjZ4KlYnNo2UmJIcYru2MEBmlYxo4jRwI+1jFSZq3SxwCjap892oHH5N
FSGiriK8jc0j8cyPqTxwme6NtF2Fxh2b892xYjo2Lhs3IGidmXWBVtGWx0V22b7qbn9ROqS7TloI
d1N8gqYZKNS7g3/tjGTchUVjPk1eaW1p3BXbQiQOU71m4ewzEI78/3fgOBVE/xf8sI6zq3urJM7S
BsRfx7dljObXPCarqRjkXLqd1t4UIf3ydosTfHaj/qlxRsLPtpNtCZx47xG7b50qM+ISlDYP/1yd
wAnxRvCOJlvbnoedX2jcHEkthm1tu+FuVOkv7lIor35WCrhyasyirAJTzeZk1r14S4AjgUwglhYK
Yxijxb4P62XPYUQND9/rvoObGuW33czMMtaTY43YDJqJrdGmS8PjWLbOhdm1J5FhgROZ225WYSQb
hwVmJh3a31tke2VRV2/Qe0AnRt2TQr0TZBK1nYKJlaA7DBMLZ+Y27t5wQB83SsKTrnmnK51DJ+Im
OVW1jUwAF8i5NMIPuebeUWXCuFTN9JqaI+YQpn2PY2s5n16ItyUXxV+3IB8vhvrNb0CZCAI5SqcF
8yHd6hqv4PmMbyqgZtQ1rtopwjk8U7Dg3C6Ew73spBvoz55fMOqFpa6Z4VqHoG6TV08DZF65PuPb
fif21GcOkykejHl8bVdT/gSwzxEnzuvRbtN2B9O2j3lj6w0EqZmXow+zvVP24V4BAo1YsjdQKsyO
fVHTWO9a5QMZc0Y2hcNuwP1oPYPLI1AM2Y1tet+74GFLz03uFdQflXPKiU0wqnYqAHPWzb8h3ls/
mvoFsXqigAZsDAE9yeKA2DSinHwimpAcygiWSE9ueW1xfV28dib6Ta1R4xCdg5e66+BnpxAJf1Dv
WDtv7NIzsMp7Ykb7JR/HN5RTSTQx9g8EMjVjrHHVU17URBrMiyCLcML7Lun0r4lY95SG2Z8XNubW
aTIbpT1c0g2r7Sj8Uts6SJDRTPbn/l1Zw4jGY0TlHWTdcklaUopIlbK93dntptbjsuGsTPhgoJCb
U2saIOV99VkobGWRhzQiNkVWcBbCp5F5GOx01l+XNvXPmBiyL1Ci+Z4lZ2+zVlUZ+5lcDnNQ/VHD
J7/RvTwXnLtnzYbJbh4wIySJ+i1df4gYw5hjPjB5XRxkMYlFxNfYY8fUqbXsutxdUR06IQsQRbcR
KE8PluNwLAop6NpOSK21Xn9ksi4Q94J8jhYjC7MtFEmOURna3S7sTDFEUmC1ouENIU42H5WZBBcA
0kSHBDGs5hY/dTtCQV9qdD/oo3miTMjim1GsbJYrk+iiC22YpGm1yQNUhOltt7f2l3lrZMWvACv1
6DjdstUUaHczSqcBQalRvQAqrFiBqKis83v/p5tqPOIABv9j5/5u7hpvDymiOralHxLvagUW82ZE
G6bms/WwAjQZLmrHXzFiUh2H55fNB3br+tgYJ73H3tRfJshWB3Qf6k7PVn3ohhHedrLg6GMmPso9
HV716IjXDpn1xR06aJCMAmzCgUcqZaECUS3HG/jRkmQAs2Bdc93kCCg4per0WmA74J5Pgoiug3/0
nEa9BRjsiBs882LyK8DRyjzGz4mIvaWTKI7K7mrJdCCDpXfWCpD7Yq5lDAUMn6Wvi+d84Tegcu4f
WaGRGd+dEQIuB3y5Qf38WfWDcLZBnQZv7eAP0HYWHACBaw53XTKt9yXBR1Q2vvhbqSusyKvhlJPH
Jv3LuCBDCczZ+y9FdQ612e+iApgUk2Q+lOxUzrvM9T5qPQXRaMKfEKHxJxzT3AGEcUDQJbAC2QoD
aMnW9EuYcuuhYajOqdDeealNK27qEHphiQyEP2/dwdG+NYkG72Qqi7GWRtn/aiiRnWLlqyNjIL3J
rftpxdG1cYUCuJr1Ny7xt1u4Yw1TvpTbdg3/mxKZbStLNpvStvSh77mxhwbqrKl780omDHAVLFVU
dK27WwpOqED3y/0IExRdFfDrKU+XJ1Kp8GmxDRxVuZy32pggS5l8QWw9wKWGIEwXasXBk/hsYIig
vlO3nMS1dbjF6WseDTPwtg7Y+FMd+OsG6az7XAak9JxCJHmLMaoo4Ol7avpabhMWHJj4GX3eBM95
VuDyzA0pJ9TmrmZjDSJqFDCUtxssqNkjvtMIpW/7ls8zcxsc5Pjts780XYZoHBDdyymwYraUyh1c
WbXPlR739ehZ2ylnM1jZM1b0cW6uo91liCP65k/WSfaBXD09c1H6r3U7FEfDtW/peitAMuNOXNMk
AUvdkT2uuj4CFlyudViiYy9XsXewjF4Tfup+Nkdc84XfxlbAGGRywx42GksKq0bTIz1aPvxaGod+
tNf/ltbxYnitNG+bcH3IQEptR1X9VGVmPHrlaGybrvZeg7VKDg3h97ml+rsJVpKJuYI8G8wrUYcT
ZDuRsyPFsqz7UjUQw9dSJI9jp7p4dNl/qAhPiPJLmaFgtJwndGSYPJhvOqbtCrt2ccdXdprJKsg0
jqMYu63XTh+T8FirA4BKF9EPaFT6/WHggkILmOlzQkthky2+j4ubDqtuVXDXm1pdhhmRzeCFC8bU
Kh0Pi8XIgapEz3Oh1N7COI23d8w+7IqPSfkurqrCF7AN9FeSgVjlGqg+0Qv3O4VMrBvFvT0u4X5e
ZBlDGcyvPet4G7+e7AdPtg9oDE0Piv4sTmYtdQ9H1kSZBf5X7oY2ePNq3wIFm30EgGZtMx9wha2/
ZGAfpUw+i76s/kD6w2rUfpz5sxnrWeOT9EBg4mGav8ykdo8Ba+DbAkRq5NhYPwbuuRe60cjoKOTs
+qwptrWcR5aCxuyyuAZrSAavcuoN7ZaX/XuxZbGhZuHyToW/CZhBSmW4Xa2BPFY7fXai0PVYMIV3
A3qqLV4kTHz2gAKvJCraagnKotSl+9LZnX2qFaeVUNNhmVv9ZK2zsSuzf+DAV848RMGFWB5Ij/wD
ifcY+Tc8kS7r91ym96IaeZK7fiI78+b3oTf9/zCy27wVugmeCjrPZzs37CcpMvYrHV294VoSD8nQ
4cN1oMONAF+3Mu2Yci8Q91I4sdBIkiDXJujd3gw/er1eHSnOiaCPHyRljXDexqBWg+VOZJHFE5iW
14pyw51JaPpfrrG/YanJD+OwhJsB1XZR5698ZiAaRfNfOVgt5aRQb6cKgfxSD2/LEDwTkD3AEiBt
tuzvLCxfhkrlR4Z5/QhLk0LM7GLdWROumnmiCrE4V3KVYcPLcodoOUqmXCE9XcsjvoHa2vimn9/p
zOgvBjs91BvU/DCUwfKF9fEWZHRWNOBgQ/XYxW3tYn0KL6HOxaZQho8vK9H8N1BmV70gM/FQVIDr
p9gdavlmhRLlRHAZStvZ4iv58Fz3VQh3fnN4XA+ZVXcXr5LeC6X+DO68HPbeABG8q5KAr9ONE633
dR9U/+lUY0/vYAjyGJr1SXolHgI1mAdRO15EMoAZevFAik+K8ZONWzGSPTUYoXC1mSoIto7KMEcA
SDkZ2HQPE/l8XFcZclsYsbEpQ3Go8IngV6vcHexjVOJwu7clcVDsGYYPhxceoNXO1XsrQ++kbfq9
WqKqyVV+Xe1+2fiwOY+MkZzM5iZi7CX3qDXtQDovF7i6xiO6jfzVyfnU+abDc2AjN9XhQBRg2Pd+
YJEpui6vV1DBA1NkkEQDP+4APT+rRQ+Qb7nn3EILzuV5167irJMaoGFm4dRpGa5QY4cPDopp4izf
41LIqGoIUlzfxKA9V+XeEMVIBLD+eLcqFNN+z36nw6gZgJX6ASh7+koZuI3ux+raD0PexhLN7DrO
jPrR7lipklqPc1mdbSeBT5A6b2vlg21pQijf/qWdWBaye33pug6dFY/JBkj+pa8h/yGVRx43Wj8O
V1s7N9gQKnRF5miQG+ivkWqKQwxqzcmjcEOS9rVaDmbVZe9YfgwmIpS8b0gogNHW9hmonIuONPAi
LwxvSgd58lf75PX0dG1rD/1wb1H19K32VbZ28IDhCWkXiPZTGw6QZW3yvBnjNl2GkWs5MOPC8zS6
1fCYSSDnEhMSuq+bcMXF8cCAaf5jaUxpjfnKE8EVaGQZHrLB31i2eZhgLM4wa4j1Dh7g29VMv3sH
F2xZXxH8AYU0ZmDjj/3qxb457zOZtbQnJqY9XCONA9frdgzjHkClV5FvhJu1Vbe474PxYADkKoyB
oZ/MpXoa1+QUBAayaYn5oyXMfCyLdds64XngghuGYLcwG5yqdYQErfDOVd193jiXzlCQZiv9SvP0
AbbO2Urmx77n21cCF5xVuCKqynU6jOP0kDIKtanzTMeLm6mHogjr3TSv43OQelTEs/UjVXazy4zv
rsm/V4e6voB2cNOcUEcsYDPT0ct2gd8hfKnWU72M40FKFI9ZzqMiCdPwP4Zl86Z1/lLS8+oG/7UU
Km57vB+zoT79ov1N+5JJai6LRJXWbSvzknHRIwy07gyVPtFiidZqfbRBFR9tGz3JYNNMW1u0F0El
32ZD/+Wjc0CMABE5nEmAuifKBcU+96YgDlYlN+k8XsjpAEqaAy5O6zAzBxsVRQILtA+LOzmbxtWX
/PrWtG5Fbp5bJpk5eqoCf7QMn9fBlMwR8ZlBZ6cQCrdjHUQZta0LLVk/u3pRkc4SsFFhFYf46ZxJ
NoesSJmOtSs82YUqN6rUw3uLQGorZALdoJeXojUPKCQ+2Koyt5NFmESMp6Ht9mE0lgnVp2W+axqG
d635XyeGA4GkgWChwmKV/3hdiNpkkJo6WHcIZrVXTfaZt9mF/PzsLtz9ySCbl8Ryzq3/n+va77XZ
nRwzjbv5ntAgLjKKIV5YZOc8H5gKpjRPXjOZE3Ii1WfvylM/PfZbQt1i1znZx5QM/lnMwXgKBmp+
dto6dwj3nqjluhtG1l8KKuybblpP/dANTKiyBm1YkxHZ/vSZ2ZwurTPcFQ3tUHd4EEt96uv0k9pn
jaXyO1Q1BTBQ94zNtxv4zRezJaXuMss6ys6+uXkxe3ZoAzKWW0Zt30MfBv7dWd3tbMqPrWZXI1zf
q9DEIjI1+4XBFgXXKtL00iJfNC3PmS1OKx5pvPFATfA+PVgTee0cfHHc3yXO79SXDfZei2hPr8Pd
7IOSF+X8m4pQI8PliFiE8Vc4xsGyvfbIjsqRlEcdmfTKabXo8t+U1KVxGq0lcPesx+QUstfU72Lm
wko62qVbEMg7ekOa/toY4cK9EjgpR6Y/h8yy+d1Xb083QdVy63I6j9IeX/HW80VDcaeJ4JO+WY0g
WDFGJnuakALtiCOlYIHdaPV16UjRq5YIgnS/eKG+/2uURnMw2CptsWLEZdE8Yp+7akykmyJjTVOa
prt1Ru+T0rgX243115fhk8f4oKWAw6WyHCKKmu3WSepq3yb/snEm49F1bMxdT/mxeF+sLIhEWeGT
ujA/bkYmatui551FYpdufMx8Bi2usWx+NfGfacM48xOrJZJVzMgtJp0fU+wMRtbRUiG8dL1zqc2o
Tkmu8C2WrOhU55GPaFx05JsZKHsTSxv/lO1exL+l+Xy7zux2PmuzU/ezNz+xKrOVzrD3hX6Hretv
lD+E/0H63JseF15CIkRP/CetLBQO0/KbF/3GRLrzYwYIkbqehbUFFJpRPgRd+mS2pNyNo3yakuj3
vGQ3BnW+XZL8ANgcJXul5J2b2fk+tIe3qe/8aPHUHT3OkmOINokDy3aTEFBTnflXlwzDae7W9aag
S7FZZ1b+SamL2pgnC8h4NNq0buPeQBRTj2rreXLh7Kmejbl4MV2Hz6e/Oi4DEknzNfB8Rn07vAQ4
T7ZS6ZVt0/WrtcJ/OL++7LD/R49x3RqB3USWmlXMBeNFSOWe9WpfMIhYovMpk7r5QTBVfdFTUW7W
dEDKpkLxOhOsb51enizoeDCZaWrkhtM+IZhw42aoD1U2kDpJrKLKpi6e5LSNDKst/8vmzo2a0nxv
RmOIcZUIrAxVFbkrw2mtwwXl26p50pLEKcUVQC65dO9kgU8JFKk9KmVGPP254FRaxCFIjC7K/LGJ
TGEVB0+Pb25t9FczyZLtGliMoroKd+lczM+laIs3BMAUhoXsnwOfUpyU6XRH58/bGnPgPft69B+b
Wn+2UizEH4EF8EDW68NcD3hLuDSfKyMzX7gJnCc/RTIe4j1D1DxD/Olg89uaEMWT/oe5ju3er3rF
Z81ZnpiT89Q2agKaT6iKCSF1YjZ99KXhCrzg/WaasF/qF2epxdZ186c6wOdqAKTdkJWoeLV0+Dh5
a3C2W8VJAolqk4nsm1VWta8IkhFgTKAMLNpYTCDYezoLyOFbdOFrW70gfsZuajnjY9m5wKZnVWxC
Da9P1hS/MYwbg9HfjYQGZ6/xwU6zt3CojaSIC0vjSBua+bBO9W61eHoXmRtbr3PSD05snLi6/5pW
2JubGkEW62EGfgK3Blvtpe3ZKhpxNGbb3uJUWyJADOeysvsIGH94LdPQphKYaJZOWJ17kZZQF9te
M/gkUCn9YnlEAcYUQGGycOdYOZRGN+eiTGDmlblzz2DC/Chb4zZ9Y/45A98XNhznRTiqjF1joPHY
6TWeK+O9nekNTEPZkU3QpJ/C5Nn3BGW7kYOziXg9nJZXMF9i6gvGK9QMCkszO848QDnRYe9iq7d1
e7BGagZUFz03zoJgPc+SD3Fc3O6YJhNPMmMyqR2jD7zZ6ET2oop+OdWu0cTl5E4Pk38rOYjJRxpf
KgIp1LSThoy5Ln2IvG96oboAxZ82uuA8T/QBqVt4ndcgvdgDQqZkLpknmKZuP2Yt8mGM90hVXDhZ
jZMld/Mw50dvzpzvNhNrvKKTuGQ44jsk1nSy0KlwKbhS7oeMVKSgx7an6+vwnTWVOGciySjDJgFW
Ka/6L+kFaKCxsggQmSOxmRBfzeQf8rviCEbePg5tvx4nW4sLOGkUW9LLq5+J1+qef9yISLbm+uaN
A/SmcsCO6PXmk18P5ZcobOc0T4rsVCbNuwgm5x9NMo8ZGMzlOZ28iPEu7goqpiLO1kXeUflMozlN
7asKunDjOmZFBdmjmJqxAXux1YyvTyOMbjKf9bmi74+dLinnLWOwpwvtvHeVaT2MfClHe1DDuSO6
eSmI5J/CNu/+S0d7QTqK2iA2K3O4NduYx7cYcckGRmesqTXi1dDyYaZo9icMWe2tlXIrns16GqMx
KSh8l0mo4jovSnAxrUElf8AynuF4u2O8GpWgZixhY2E8P61jkV9xxq7/OasaeEc6aJ5jo787syW/
qFV4KBaTkxFB0B6Vg/jlqcchk+K4YX4xeFrHoY8CpM2IQuBDLdSjXfcztaW867pA7YpxJcW3anC7
Gzq0gjWtepjlfvElv8MkvT7GltldJmeWD4NKrYvfp0ZcZX69zTE+Y8amZUcxNNi3/J3M5jg+82/t
HHxr4VUHq6dwnWl9ww1Uq2VQoLbtL8+bEdYFql5+k5LZULqFNEtTlX6Phj8dTdPxX/y2zHsQM2KK
bbuf6ddw8NKQpsZHNcAzseWJkDJgHbR/OU+ulav+mvt8mYzFieDbpdf6SFNUfduZN/3V4Rhs8jyh
wGYH7sPQ+Rz07Zz+zZ4onrKh8mNfO7T9kmQ6ISj2I9QydHIsJ99VgjA35bq/lKJnA2eZzqXndMfS
E4xOzIXXvq81l09Y/pOpn/a3yk15MOx2iqa2A88aiuRQ4EiemHLfJvNSU1Uy2Buop4BN90Be6Yu9
FQ03JxpInhIzeS7DvHlduwXFaUpVo95WfeX9iHSitGTw07GylKfQ5hzOAevvbKuwLliezQi158Do
GWM8CdXub9MI02vjj7SZCgSmtH39e+0IECdth86zaztEvGvGmShX9xdBysh6G3WWPMchHAZYpSeL
GC2d0qHYNHRNHmrG8na6t+Vz3zeMCGQGwwLYgKjQKY762+D2rsfQtnNGfh1Dp/WxYV81ljgRtkbR
kqr7tXNWQSK/84ImpCnL97RWxgbHF05UoGBuFreWar/81KvfJz6Tre/O3A7sFwNWYwRoGRmr2WSG
Kvat7L+nAntnL7qvLPDnPbvT/UPRTn1ECG4fbMiV11J4zptfDP1BZEtFF86hNDU3RPq9u5DfdNbO
rLF1+iOag8Qtp6haG6bVkLnxqxDMtvXyZbv/F1tPyY4uTkDqHOAzyFGjqNwqmManX7xig9mFgUG/
eAqHu34tPBom9IbSBASzNTnDpqVx81+TMF83lWjpNIM/m6xkp2VFi7R3kplCl5kWd6nvopQfHCfd
247gocyUG3t9+OZmAW8C93P5KZ2uu6/n4McbzO5iTymHQq9Mbha7fOXMH7fSo+Y5vJhAoJ7F0lAq
6GrnmGhUMEL6xXmhRnZRNl3zQY1GRKHnr6q8ChDVUF2mKW8Jb3OYnHgnnifmM+mru9ObOydYKyaT
/gaIcBaSCwo1jqr7u9UulthKMCPDMyp2XgmGz4ZMde+KDrWQ6R+RCs4xGVt1mKve/CyCZDwtcqKd
7DO7hAzHfM07g0nOonkiHGsiZDoVn5807ie3R5yN7SRmQs0i8SsL2owMw2bJkG0AWpJXpz1/fs5I
JzqkL51OKwNBnsNr0amtL+t6OwQd+VrThFeG/vPd4BNNG3S3o8Qr/5NBE+zHkKKVlGZ1cDCgHbiM
+7PHNVTTaZvs81hPKKtnYT9l9oIOuZ6TvWMkH0ky2PtZFsZlltr+TtqO/9kOy6XwR/coWdPeCzOT
xwKl5r6px/SpmKkLbMbJNa5ZO06RGJ3xZ0BhW/O3iecQUTO84XFlvkZmzd5PVtr43fgTOJohYrL9
B1xES0NnObAuburn0eLSkWodS5wEwz5NXPW6+y7qZOYr1OQRiMR/Cm2pM3I+7wFOJ4P5hfGh06W8
DC1tSVvY1bZNKDgZ/jhg5XKmPVW/5brmho7TSqloWIf1w0mlH8vKdyJHLP1z1YXdSztV3W7qHHEE
yWnHE3fDZzapHRNvm7GrR0onMhIZUxaGqZ8opFMG7x2xQWfZ3iezVWwz27PTDQ1tfnZdd9FQSY5D
y0ZWTx+Sft1WjNm4a5ABMkZ0pBEeT8Ei8ar16tSsAJDkZI4vY7m0W2NcspdsZWjMT239E1Cjoui2
dqd2adytvyBLoahBB4IYot64s3jjP+1PLncudmj7RzJFyec5jHsvycrvFS7e6ySKYcfBkFw6Pcqz
YvwT4IQTbr2VtYfFKoZvi7mKL0P0gceb0ydxNZpvmr9qz6crnpK07p5DL2jlpul0tm3rtY2TGbv4
bLTbBfHV2RpBjdmDvTyzKLnAkBNO7C+leuyshlGoomEm3m6D/D5F3nMAh0bs3Vn6xODC/LTeTOj5
vAzxaLchWh0mzUmVyTAlEqkfY5as3CUNeVCT+5S2tT1ccmtc7smgX32nWvbAVF3wwaluL6k1vTYr
ea3drm00OsH3mLn2uYOHfbOqbxYajwWtSKYi2TZ8gqHz5eb1T5CkOaWAjPoqsAbKFl4z/Zn2Suun
QMzMoaqGmFwVQ7kkx4DWZ/6z/cTZV7WbH0UTNqy20TJMNnaaOmi5exvVZIVlZlOWtXFY3LQ4BI7n
4y1WX8a0MAO6wqg7eGGGujlbmIsK2HT0G5ybnWoU/Vf30Sm87MFKajpcftY9Lv06v2Q+kLqGbh0r
d3TMJaaZfZEbX+Uc5BGTWO7BbWidFDd25B5qYnouA8zpNEWd2Ek5HICOju2V+eXXxXDrfSea8qjg
ZkYjjtp7vI+fLqMr56wanQ83YBwll6PchXPy5pXzvwx4X1xUldj+j7ozWY7bWNv0vfQeDgCJTAAR
3f+iUBOL8yCK1AYhUWRiHhPj1fdTsk+Hpd9ht3vXC/uEj0SiBiDzy3dEEIEZsOaW6mIRP9R5cLTl
zUQdfaLS5oulyvSmDbrqQXaKjTLotohXnDW18A0mKxn1qN413MVGFdbtWjQpSL741rAgR+zuHxlF
s0YedHtvi97cuNQt3yjcieug9C6miG8X6CS8tovlW+841dZpRsDePgvYu4aK3Rbcrih9jjhVKYK3
sCWJbWN81FTJSsPtIux+P6ctuXzgFDsjEYH2IWo8nFYvIyWlEdM/oTt27FtbRL/qUbEE3tKvm9y1
KCBeKYRbP9ylrp5cGyGGbwbnAWFHzkI0VODtlr+x9Jh9llaP7RPdH8W4iBy3iO5RaVruMR6s5mSF
nAB3lXSLe1PMaInAbFtov9hvv4Uu/ljkOs2uQYR1dKBg0WmnhGVT2oY8uHAidLBsH1PtHRa8qVBc
VnOXAM1dzKGbHhfqYyF3qHQiF5yRkkKCuJ/Ky6KYXKqchhjaXevpcUB4d0DsxY41FTFF9cv41Np1
sWWqX45NnOnIAWu/SlJbU8Jkg/iMHHAUfMrmR0htbAFL6DAPgWjFt8DEAG2+YwEj5qsV3k4zg/ik
s/AQIrb73sKxchxfETq5Y77rx7R6bpVXoz/swEKigX7KrVSte8BFYAeXSZBD3xWcLa7zpacAAsNl
itpGyfvUN+yVZDwYThMfPTD+zeBlKQ3Oagw+/CpAojag24lhRA9xuaobGycO81RaPdKsRXneEIJK
mmz5FqJMPdUWdsImBz4cJXacOBuzTyPCKQCpcbo0XYMQIg5rtaeAddo4lAPxRlAAW0vYXfcoV4Hi
M+QGuvAffLtEUmKN7iabUfMxqdiHxm1fAB/pe6xp0l41EvI1Gb+TKVJ+C+3Z3HAGjz+V4FqHsF3r
U73mM/tZyqGk4QbtUrUcORG5kSPK7hQOVbodOBg9r+lKfUM/GvYhhzDNROkTFeb9aewmzADUlsGj
unI8BPRC31RxFX4dR1C9TvXxzi/n7pjkTDP1WM+UV8BwnNZpdI9YNkaGV8U8E3JESxY0lHOu1wx4
OGhfO+mtu5m1cKOydL7yU4yKTEQqOUrGBwoTYDeFQ9ExrY/m3bjWnEZeX9cvwNXlw9wj+6hTqmdb
4o92voDrXR1qBU01TFfzgJiSUFE8MyVnknNnIBxYoR58J3lM7DY+2FUGH1c6rwhphizK2QwD0cVH
FLP1oZpi58I0PgouT4tsU2vlPQodtFcLijnu/S6PWp4jsB2KRyf6P3FYKZB8i97xiQjhzzzk2U3s
IT7lkFw+m5DEAXrZ1AJ+E/TJLhzEdOu2sf6i+fMoC0ZOxRmbZ93ExHgs6XBySlp7eyKCd02oqcme
OOcXElRDk8xGohVrLnj9o0TaviU/Ex5Rp+23nsoMzgPZdNQItyPHWobL0aEms02n/KIKg36fruH8
4cuYZyFkBz2w/TRRzVYOuTrRpkEnHZ6UPlv1DjsO63KfFkA1evlM5akfgQ+/rfYw7EaBstIWekki
ctuto6faL4nbQlsiMNoh3KESAVHKhEeE/g1wUiwefjt/n+TabHQO/Tn4Y7LNpjQ5tDyBN3a24jYa
bPMCZVzs6hxH6Mph9cJeAnUqmiBDSRBXX/K8eB0dG6AzYQ3xfEwdcb28Wla9Yo3xJNrw3ooa9LwP
OQ4GLPQFj/IifZmjHqGsRumBx8GjsfSHzfFftaY9/WUf2k+1jIf3+uZr+d7/f1Ca5rrEnPyfZqb/
Vsb4uHQpptn3ClhsOdel/fj7v9elee5vwvc8hUPetwPbPmce/97CKORvvhCuTRW0q5hazq7x/7Qw
+r8Jx3ECn5/8T3Xjf+rS+H2E1MkwJBtd2Pzif1OX5tiCd/InA6PvysBTvATlIL+2udwvuUb9IGlk
Jsj4bLwpdbQK2DeTxLZ4rwhLHxFYlW4WNQxj5VenrHqb5ScbUBBT6L4vpKNhjxoUoByj8jpAeXl2
bZYEJZuI+hge/VrzAi5xVqArxBUXvAUzala0m7jBkMQNJrBYha3UIHKQDJoXwo7jT67n5+F2HsHh
yC9eg6YjGAP0HNvLYKsZ/tS0Dm1Li4Pt5E2Vlcvg3XRBEpZ7x9A0Xd04JWzOI9vbjOiA9sLZ7FAU
qcLf0FCryw+W/wmVa9jirmsHYeZjWfhD/zDHLc6MMkswaLVd584lWs98lh88wWOgI9cMc06ZztzZ
d8ic4m+ZbxOFiMWE8/q8wRCamee2KJmgVDWzBS/mHKPkZLHjRgVtNwC61hCsAKn0KmVftJ7xcWWq
v22Rg3tD7HBqnfXRr5zkrbfUcx2LG6NR0+pZku1hDgvOj2wW70Oa3Leop9OoP4cVVwNUetViClpM
WEZ0WV8jgJ4+rQlNuFDK3VUIrrWTNRM5eOoVLwtfr8dnmjbtdZ/Th57pS23M13m6WRq9ryqUx6Xa
5kAXkR3Ey0XaMAyiQvUflJFXoSbSwg2uvGLZQXUf/Rq1as+pe82bZxJwrxs+Yfcaepd8vg4345J4
I4IAu9j4U0KPZ5XtCRrLBFvIcJrn/maNXbnvfQ5vsWRx9eYlf8H2M9+oRHrIcJ0r2wygqPMY+wsb
rgScgLt3Bv1M8rY4domV39N4JxDvMjXoMAYx67pDObOKzjAHsGXeJ2Nx0B8zHzWGm8SH8Uydt4Y2
5yzr+MHevc7nQoXHNBb2la+rR9t1tqgKnpvc6G0Ytlh+u0HSLI4xp42CtUk+jZ1bnxRkOz6yloyT
VieXdviu/EBvK3IiS7wIaxHlCPUnTh969SNhW+5uijmmLDe6UrBxaFS9J4hMS+9QD+Xd1pnY0kJu
BGQMSAVk9wBwj7vUj6v92M03qY+oOeTb32RrfTMKmzHDhFtUdnScJfVRquVhbOsjjcVmy7miOigo
OqeY9qVGClbG5XQHINxsajxhkZMgL0tTbAGWBOeUeYOyvS2X4fqsVeb/XE5JMazEmaD07Qf+5fds
oecB+26w4owNuXVuSCXHzLlo1OQOEYkOpz7kTem3bs49Zpsk++43A/iO8fBm9VJcIdYGGaI+8kQo
Vnrpq8a7VinWDC+fGZ0FkYjh0IJn56ubRAgv8Txj+Nj31XmqLMV1JqGmVWbF1/3ghZFbLnLLuwpJ
L9a0JISZo+o9YryvuVN8n2iM2jemdG68wC0qZGMWXdhjA9dRVExXdFXJbVs1Z6IXIf9kWRq5jHaN
PqwKqbWFDRZtGXXWrpl21eA6eu8KDE7bqWoPS4nmdNNWw8BKEHBe34Ibi3GDKn4cgNOzrLwtW+uD
yf62T5oPFSsYL5FaStwh7Hvq5zHYJsn8lPvMI86wbhJjPtkth6mAtZaS6vikO+9l8avC+laKFnWS
CjZdUF9kjj1t0gB+gpSWSrz1oeHsNVXBzWx14bUboFP8ob9CK4g4sLbuPJWcurS5SbHUXLKeoz0t
vNsCHnRDGjFhbQsGTHuErrVsvk2tmBEb4XyQpBpuVUGXnBjbd3CB+KNL/C9FaKENCMdNKKA7VrtB
gTTHn+NxuXZy27qYTbl+ciuYIjsO2wsEOTe1I/GPJjXavahvyvxrHVvVra4mvXVkmW5R5B7zKrsT
1giQrTt3wxnZ7EffcmiFc7izhho9ag4pjtIfgAS/16aR3bbJp0snW697sLUdzxN/xFnrs9O2zM9h
n1j3pOzJS8cHiIv5Qay19aNvYrRAWHyb/phLySgI9jUEeH8mjEd47eVNzmZ50cSmx/GXBNOxgR3a
qMn6mOFOWXPkdgUE38D/ljjn/cdYJK8ynl58WftXS/hsqvYIdbEn1rjZ4Ey8WjnqLNl6QRnS8FJm
GIz9cLiouiu5cgKt0UG0dAcy5udT30Z0+eL4xDHd2eZSgxlHJE+Fu8RtLuc+n5EXvbHSwcQkWl5z
gPUexOzp72J8L5piJ3iqiRfqSaqBuqbrvLgPzURj8nwwcX7ln11gdtPegp7RuALZ8kX2EPdhhTBK
PKjgK1TFeKXts82oO3ZrfAvkfm3XQ3+kWSKOVN0We89J6m+hHm4bX56mxLkujXNasuI+x4xvzfu5
QBgWn6iJj2ZRMQdQVG9P11Y6XOnFGeiasz4ti7xRjXXbmgQ3UoU1ztXvLL6TvvBjKoRpYr5NU6/Y
d2F2FVgfjXM/1GwqfYFwb/48hmgaM0VLHo2Fu7DJw41PMKZXpjTLTW3+1rBO1s2Ty0F7yhDQc8TN
MJfUqC/qW2aDvT1Pkd1dw/dFs8dgUemnFO9FB74cciTPSCToeyeykvSoDP47uP/uc0tOjJsdB7bq
kEOMXt8DZUVdU0QIF7cDEbsFJxJOpjdqZfH5svbYUVlRfMXerqAXgxvX9655ZO+YJ6OiZOTpgiMg
HBKgiW2AxZhzOT0MB52OJ+CxI8rgg/LfYO5vg1TcJQipcgZ6WHRuI0Z+61XiSBMexlPyWhkJhu06
htflcF4VP+dUJ6vS2Rb4jr3vne2yTrnpHRAnn5c+zXWDdnNVO8CpCAxmF1jtFVI9WhD1hEu05kB3
v/Z1hJvo5KL3TnDEVXN42wDN93l5HNQd+jVoBF07OBMy9xoLNwEGEOxEYbm01Ic5swgzcoDelRQs
lQFxkf8gjnZcXqziIDFpzKM4JPjVnIa7pVjemlpDVg1FvvXjmUwICTiScH5uHYgcTnFsw3rt79fW
ci+kNwEDWjI94tSZd8Gwn9q+v64zw7NfmZd+8cQFGQI+EJq/gkqC+XYw7ekDYkkQp/oIwd1uyeK8
dYP+0unGS9fsOhGAn/s1QCDFPyyRdf4gRdk8zyIcj0gbgojDe0MWToup0Pvwl/wuDOcLzY9sJi+k
XqN81Ewi4MxyOI4VwvpkcfZl3l12NC5v6Au4CuzksRXnnAn2O56/i6I41CYTJkKytuMf2N/qBRV8
cpoIcz94XgyP0qkzWGKTwR64ydfEJWrazz7XOmE8nMRjvCS7JA05GyPu9fsLTxZPLleuurTbWNR6
ZG7w7CEhC8+Zvqt745n71j3f8QLWehB71ChYqOkQwR8z1QvyFHvh++WDOSuZLxIfKS0aY3qMj2la
LxSQGlxpuGFTSM6JmxX/VYGDLSlss5kZ8aayAjYo941lvxDTvc1nZ0vg2yPk6w2A9gQfIT71dvf5
/FOqK57xzj+mgLWhzK+hKh4sx/4w1vhpgqjfdIwEmzAeI9OSk2KYpG7XqXpslngPr7wv5xa000H4
XZ7QjrLXoyazZ/fR8fpPs31OKfiGrO+gfY+PIysv7UJxB6gvTj+/hsNEVYR/rQcb3B/RUjqHewuE
v6KUfK7jG2+QxwGUBCafasKmq+ROG1t8mnxMckpZ8Q4seOFnW9ZcbNrWiJhaJnlxQTkjJNUa2UgI
kK83CqWJlnyRa4B6SO85FKTo/uYDBX1fzJh2l4k7t0fw/23DRN8SEFgs4HnYLYwosN6fcGG+BvF8
mXOvGBzzZZwwIiU4gFJ3RwJIuM/q4KQrnJhl0xLdNB8lvMSSJa9rQESBrJb+SAPNV9cWACvppk6W
bcDqmKEZ9GKgnv4jIXqh9pH2teFXv7eewth/0gW8CbL2qixkNKr5m8wvY2Lo0Ut30BsOJrYkvFXZ
OG9LVLCxWC8zdHt6lfJkTVSiqZnp2pPNMRTo/lh/9XpMTO4SbyFfoB4PuId3rlvu/anxT0k97X1/
eUj99AJTxc2aVFdkXp87OaHf413b118ILt417OzwUjvX77f+iNBbFldNLCkvva3JHvK9F+ydO2E+
dG3thrW6J3guIptmAxvF8Ge2M5+RV93a5bApoeW3ksk4npiqtI2YXx2lHI8eu1uusbzmmGzK7Etd
dNeWsp57c+tX82Mrk2uSQeBYvk7Mk9t5CXHIqOs8GbeZmZ7rEdIDq9y4WXOLQKAlYH8Q3Ur6h77J
eipV49T6UGLeuUEH1dCt+7jXy6VyZlkQBsi5isNLW7zlOvSGK+xpjHk2fqv4EHf9uU5KBNln3IM+
C6E3M4sPax2/4YsiLlcHw7w+JJi65oj0q9A7+CLm1IP23n4nrd59cyajHzr4Sd44iQJfk6Yrv6Cg
xYwvClN+dCCiMbGOGdtLSRQJtHPhi42tl6W9TqYwuxCmWbqtpZcqpzFGtj0rP5Znjja5QzL6gK1z
kU5PgAYqizpiyuq+2pwRmfKSoBDn4gqPxIw47i3CPzBFcdQCe2fPKpMvOOzAihED2CdMKIB+gHMo
k8LCRYEXwBbYUdkOGOh9MfiEHcfz3ledXeFmqGSycxPnBnlK/Vmsi7ge3MT+ItpQ59FQ2pz5C3cF
op6tZel27VztSEDIsi0mH/jnoDzb+FMcRuduZQvPSVN28a6yVNVcVny4TFejawdbS0j1Sferz9It
B30j0zGotoNwGAEnuXQvyClBf/H6x8mWnI2e9Kox1VdrMM0IVNosveGFTU8aq/DV5FqCGo929R9L
n7iJTTpW+VM2N/lT3oby0xrG0wcGcVoYV7sLCw53VZ5GtmOX06bozyeLiUwQDDIFxYP7FkUu4VIE
KjC5e6gWtugV2gQruCyHrc+C4UNTc9zkoNyph5iYgqcApJKVZRmzYuM0sD9XWY+iJTKzL9W+V9XU
8dCtJflGazUH8BEp3jhfCXHrwZjx9A+Dfxu0xQzMhLTyksmSGKPV8bGq5TObZeQFCzEBRk/SkEzt
ZI8OWLPHSEBBPBN/va6bPhj1Vwp9rGenKxZ9KOhNth+nSRKQVGJGfcWu4EgSdLJu2U7W+lansuAG
zMsUcRSMEOqHaaHw49+joNfpW1f39Yf5FeP8CQi9bd6rR9O9v5vrr82vf/OMur7VPBdITkz/Xz/+
WL/XZwzyp//Y/QAf74f3bnl474fC/Nf/5Cf/+Jv/t3/4B4T5tDTv/+t/EOdQmfNv02ld/RndRMr1
d2jo5df1a5705ut//6HfIdHgjG5KcCFQMVDR4Jwc+Dsk6qnfPJZ1Dl0qcJXzZ0hUyt+wvdj8kCeV
9Nxzm+sfkKhn/yZVoJCEkZKhvIA0//+8+buab7yu+Nx+/zD++O8/l8T/HMvoOzIMXAnoGqDFFJ7t
nv/8T9FnVcJDaAxm9lp3bJnBHOfv3NyCp9qzaFuSpbzx0in9d5WFf1z3/OK5/50zIPvzddME4eQU
2yvPDTusTbnFHiVLc3SnQv1Dl875V/3+QZzB6d8vhQ3edb0g8AJqGn6+VLkm2ToY8oDGZvJPhRie
Q7Qde3ddeQ5d6+5P3/5ffKA/50P+cTVHEfwRCFdw2Z+vNrUkW2VmXvYIS0g28R2MGYxVW+xXtGlM
0xTB2DhRqerHv7/wX7xNpaRjIxsM3dCRv0T0pRPK1ay2+CYDUtiSXtkfgyqXXZqtzo6jd/0PGYx/
db2QY4sIbIGa8VckncVH0RwyrPsyKc75+BkBY1vdreO9gvwO94jszD8lmv4c0Hf+cEPuV0+63LA8
OL+mj/fKcGTi6LQf8ethZsLmFdROcPj7T/LXqyjblrbnu8jjHJ4N75cbxuo81JKdP+1lcM7na0xy
ZJ//pxDg8/fx59uSq0BHhLiqPEWggPNLMiCleFZVKXR0KEso1BTFnH7OGiTnHJlW+x+y8f/qYkCK
rO9QHvK/3ZUmcVDzKD3v7bhJDyqZP2kXflCk7uu//ux8z/bcwD1zPETt/Xz7NyKrqhR6eG+F/m0O
NIVykWH7/+EinjyvW5KHzPslvJQ72g+C3uC4F96bADa91NAL/7Bs/NVHRhcOnxaroq3ELxcRSVwo
DbuzdwI1Hpp1RQcX1leFTtX+79/OmXP6053AkYKUM24B7gOff3u/rMHKXSaklEVxae+qjb35V79c
SLgu37Fl4HjsPeGvPVwTujqcsWW+T3ySMzdrasfdg1CZY+5pIejT42zcBoJ3jQEuRvR6zTM2rXh+
+PuX8cs+c34ZriuFp/iHJ8r+9ZlC0hKsaN/2xp7y9YXQ6DbYJKkLnIIlJWigfxLxZcbPqv7drf/j
yiz7yNP4ILAx/LIgSwbcoluHYh+nQXFYkJful4zgnY6b6+nfv0mWDXZ5DLhEa5y/6D9tpl5CUl4V
2rBCCckSlu67N9a04WKMvZWS03J4AK0abv79Rc+PNAWX8KvscD9fNM5cG9tPR15i6iCxGXxjQARJ
Sa+Uwbo+owrELzvW4v1fXpf1V4U2NvmA75Mh4pfrunZd5XZTkhqvzaOlfKLbk6p67Qtwj6kf6rvK
LbzPf3/RX5ZmIV1H2K4tFbk9js3E8vNFvQmitAqdct8uTnA/mWAqtmJKYRz+/jq/PPy/X4cpS3kh
Tz6j1s/XSdI4nHoSeUgu1fG1zEfvrnF9eZ9o0kz//lK/PhmhFEqS3xR4fJbcoed99qebhtgJPLGY
OU1kvqT/UInuQrHzC/60vBBH4pFFwzbD90X+ZvjLkiwGj/OrcL3DaBLJWXBZq9OY5DbYcHFOIstw
ImGJ6krkS36dufm2qIKJQgQ8P9VmcjQsWYHZjpwhj9guv6E5djNnOnzxjPSsaEx6+N4ONBp3YiA1
VQKSDIkzcO+/1rh/TgXONR2JYJ5R84mewBYxppSICeNHjVWVx2wicgsMtROnYe16ec0B1CJT0S0R
LnqpwLRiqemzj1g8hb11k4cqD9VL3tOXjtHAu3FAON/wUvrf7dGu7gsrG5CT9sZ/TXOpDZozjrck
nK6wVd2KJTpKeo2rqGl5JVtl6uVokroneEF7NrFnvqMeeYjjm6Hv1n7by8CMgIE58lS1irPwcYR5
68WoL6TpJSZRx6T91nNwQB7RMiJ2t/LQfypG0hVhYttZEdqn+fg5I8zesfrhqPFDa/kmEGe9JIUo
ws1SOSXkX5kTO+Fptz1lLO3nHFsjDeTrUDdkRWjO4D5c8otO474kUMcu7ltIRNoDCF+71JKQBHKV
5RofY6O0gAo/Kyy7tj9LzayxGCB7WsSkzDk1mTGT3z/FOb11VRo4ZLQuVHhtCnrQAcFzlc1HEswC
G6WjoZ5ZrC0FHIx2F7620Ly1ylj5fiqC5ntcyvVWpqtNJuTSCWw8eVNcN6i1xB3GhekOcS/eIPoV
anM1pByRWfkn8PFp6Sp4yWBwvq+pqnsU9mj+Z+QFX1wnnXDQwDzBi3AP+lszVhS36DOlvUVJRXIE
JjCcGzn0GUGx/jgBKAaCFDeVGPEw5nlHYA7JGB/hmDXBpoiDqooS5sfX2E9rF6OybrK7Dgz5ElAg
tA4Cz7SCcpnLV4Y+Rxxqkhj7fVlbVn8sNNmfHKCTEtRO9bzCWUwd0lCS0s6y69g/lGhC1guExRje
zUpsYp2rot12dWvZhB7RZRZlQDNvaOkdTDNIayuYodG9bJSb+PvGGXInglC173k5GRledj80URwP
woKXax2IE7WCIXZt02hcMw08zuyr6XatnByuSInlC7a7htRH7c/9jtpA01/l8WKo6klbaHeLYLWD
jcMLXNuRfb3TWVOWe1HgMr3AEWUMyOXa63uMzLFHBq5HFLRylmyXM6VeEohyzgmtB3LiSD0u6D8J
JXIwxDLVKQajEojlQmIqVngHC5VeOLGkiMRHdU2GAAJkQljGjTWEnQPd24M7QTDD7m20J2S583rw
nWjxGkzvq230t67DO7At20J6+xSHDCFxBVkCqByUqZ5Crx6C7QhdFuy8dYztrW0CZ9omHR63TVL4
ZBtVi79GUiQDjOjayU+TbPznNNU2MTUiX75boQF+Xj3beBf9uqz9pgH8JRtZpP1pbn0pSeCs1WuM
DN1caGprdFSDp30mkhNiZrT66Xsay0psF1koQLs0VwMr10KAh4/MBQHq0MTTPijW9bPH5H9VtTb5
b7IC6kPqV+kacb+tvf1kl7WJKtUWh25ZrGQnxxrGgV/q6X3YJMPHNM6Wg9QgzW9Qj5TNXvbF+t60
FX/Ncwf53DglvGJQV9wCTS/wFvu+Sb6OYVI/jBBd/DDWvG4DgIfzPVdVTeAsaSbLpvJUh7+/wexy
aFSCnUPHoTXu5hxp96YimyzcKIdEQQQJPgnuPQaEYxnMTryzOE1DLYeujejDVdWFmX7can3Z7kHZ
TH2h82F0ty7eNLSoePoGMNwydoEivfhOeX3xNuYz1sbF56+1doZNp11zqiFSyzOCXcrI98FWln+l
peTOB0EKwx2pryrEk7U2447vAtQ4XaqUiNNuJB6nmAaFlhRXviRwRBt1dJA/ycPC/IuzpJ7QflQs
8WRnLKxHpcGWMfVIrnOo6Y3rz6g9qqKqXpqOWOgiK7nP5WCsLY0d1bU1mvQbCvTvnBWmKPVj+5a+
EpinlJAFsRbn0GImDJSH7YOoWX62dWETTMHo0rz+AFmIVYyRl/scavlk8x4rA6MCr4mkp0sojrE5
UJ4IdjmX4ynGQnU1MI6xMNS7QYZfyYq/7WUZ7qqy/F5ZZCCRB4UN2TLf5dCvj5Obf7iBv09s9yjS
4LFoh5pEcftlIS4isfMXTDhHr3EfpK7ryIYqJPQ2y64JEGzRvBNZFBTk9rsLGbtwoW3SLZfLOeKh
Tnm0Fna5yJdWRbSFOXnEgfAW/EOo3DoqxrK76shseBbGJFuPbGXpw8tQOxJvSD8A7h7TAT4Qu3zn
k4eDLbI/ZQvf01DpvdWsy4XTlckt3pvxaqJboKdZj4Uv6rNz0pkteeYx27fvonWa76ovh3kHm1o/
dfbYnkp/CTZA9eTunkelQ68cLDQylG/9WhPEnNjca2iWWveRkHPz4JWCOTYNl6eUxDJkqw2AV8Yb
OQwjHIwTVtmt1+r12eudLwRb+1eCUvhbTA+pjsBX0hfdaKT4ThUUty3OEIt5airhDI3xvreqBCBx
yiG2nzrEGF7GB6LCT9O4EPCNTW2RD2ogaC8fzafVwpxNCs+jCWxg4X52H6oml2QixEt7oUbhP/jp
JD6GsVdbjRB3ZyMtFhCT23VmVwL1rocIUWXq7LrO7r7FjLIZeHAfL0iKZky6KzLDncwRLkUV/2Nt
RTy5X0SP+qt2LRKuFD4CYph7noZ66u8C1JR4cwwWEIafbxki4unZlMskdmlJ8ggWzLpAKmO3yzt5
UPNpmdf3WvrDrp4scx2DAGzHupSfR22n34t0ke/9GBhStXIGiyGpn2dHefdzABxyfkS43TJbTSei
6Jtq03bCfW3scbgIJ8/+CHT6ZYbuu3dJ+XlczHJkPCp2juVYHxbGm6s6jNtzVtlLQuHoZ0+eI6AG
c0IQAHeST5oolliv1CXk1UVGkkrkL31732IQWAlIxFs36bDEeBN8jDP8dbsQ3xrPmbvLERDuej/r
YYats5ZzcpenPPRIDqyE3gkPD1lKFAakQ0JkhidJX2pQZjg29rZ8cqoHVF7H0F5vA4ukGjRHjn9q
ZY3HQsdKvffJUrGN1lbVbRqrGL5OuIbHcy7itGMqtTcK3fx+USPVD5NdbFNX7KdYEpfgQnJmU1ns
lrjDVEoMI/JphjmyNeVM4dda8sg6xMej+wSOHFS4zQei5aOmt91vMOkKndr8HA8qf2zqnrRt3YTL
qbUnMotjGynhFFevAkfdkwnx4AUZZNSSz+ouGyrxRJlS+mBnLjlXHOWxdaXGIVSU6RZpDZJylBPc
VGUw5Vcee9rG75rh1GCtPWCim7ZqxZU90wVAvrfhkVsyRx4tRP453uZdMI5LxHtO9jNBh1hI+555
xSBW6v1zyjNigs2A+PRk676/ZQjsIlmWPe4vqfjiSgKLGa6tPlrI07vLCMR79pp+FuRapy0xiqrA
WtG082u61gG62XFpdmXBhr5fV1ffguauRKsIosQ3YTYS6OPWC6sGM95p4lvC9eckVsQQ2PAcLf4e
7ivElVkVCN8nBHx0D0CFr1gmJlQbxaTd+0wykB9JrpFvpVOP6WVJ7Ju4EATrt9eEtRtDHgxGyStR
BmrF5zbUTCxOhZaVewldSlszfwTIFXdpbTlPXmKRfBEw2JKWSsNalKO9nBDQQUbt17T1+H2ldJez
i4GcQ94DpQ6ZucWzXDO7looUT+QEw0Wreoy8YdAlT0QZ1sN9a3sNuebWO7GiEiUrMnrRh3aEjNra
C1GjoCal+1PIjPNOXP9ABg7Jxw9nbmdX0/R8O3nZ64BPE+9xfptaQxupNHHYpBnLIl+jL4gmfOsD
UqMGSzMZfQOe7ESTrTMwcG0WHc6vaz6QRWf3ojrM05LvZzbZIlo6iO8xaNjHW86vMI/WljxNFloF
4IHTjHoG5FjVmn3WlvZOiYaurUS2Uww/pyJp/Gvfpot0tKrhUVkJ6eIeMc9kgZUJPgoiw8e8qwjC
UE0amSJN+7v/zd557EiOpFv6VeYFWKAwo9i601W4h44MtSEyIzOoSaMykvb09/OuBqa7B3eAux3M
rgolMtyDNPvFOd9R1aou+STKHS+P+9DXPehTX/md2Pc2q+4k8vnnYvDv5IIr1ZL9UVuUdqZIbUxK
eZo+0FHhg4CRt2E80x3BgaxkAc1VcV9A5uhhpB68YHW+sFatr4gFM7oSl+5Iohi/mgPXs8f5FMTM
gdSeb+CVXYPdYdNDXo9hSF3JJMDDxYY8SrL60kpENJDwtU+UhsHB6zvU4a1s04NfZJe+CL9cA0Z8
dKNb0ay1u1kqfUX7E/VwDHLrrVnV+APyuL4Lk9BGcTU0sBNK0Nhm+YV4ob5XKBfv+65dfvNkvTJp
Qw8KKqLdBCrILqQU+Dd15x3Q9+gntiOnYM4R06xtyneLcdk+OU26kmTQfkCgud6bYOKcKvTYYTiO
eUwCxksb1zP2uUjD6OilgGUEhyJ7+9p9o3jIX8Zqwi7Y+0zTN0CbU7Ur+qSaD9GwpC9EVESkQKw6
BbKSlDyxVPaf3IzAMppRxSFnKZVUTYER4NWqnPQeaUxyCnu/e59VZ2fbgvS2H1YFh2kzY1ndsklM
nsFQ6Av+V7DtUVAHiC4cHE2ZJ6edr0vrh9OsiF5K2NH5Vtc1u+HJfhf8/XPV+v2ynSv9cx2cH0yY
xD4t8emuSVtspCd1nDc9CrKZOhKUXHXJNfCbFpQntWUbLN3GpuHesN2xX6yxm/8Q14Liq1Zvg5zA
ioVWcpUloWbmzw8grzfUHH9U1HOwexmGODg/i1p+2H2PFVyqZM8cuPmAxSXe0BB5hLcTarbr+iz8
FSwru/3+yrjZmNF2iPTu5bpPNRrdTdDUNshFzuQ4zNs//jUxUTmpdYsAMKxvfJ1aCPavvYN2p/UD
MsI1OpIi4i4BjqsPzNWaelfPq/yRky5NW0F194kAQcRFvVZ/3KErb8Hgrq+z1Paz56grL9aCHdTK
Ea0uMQ0VEEG31QfbckBimKIJIUUWaOTV6EEf9UD2ZJlBph40LganKUQwpQpjxaqxwApFJkMWb/F1
YOwbxhUZ1DK4hKRn/Pa3dY6XEAmaS/CKNJ6Lx16DGFknf3ydwpRSH82gfzMMgf8mshJjQjZ1PvKW
JZz63TDZqHNlujRNrE3Q3QZLjyCDB6Sa46iqSV+A0GVtFAQWoFrtlP+cyD8iIAAQ8EOC/WlhK+Q6
NsWT4xRxDbVcx7Nj7K984FCPo0X5GC1mxiibCqbQC9Ii7B6Ost0pBs0MFMCfMeDtOD1SZxfgiXia
l6ICqTwAT90GSrv4JsLA+bbQUY98/aODL30IOn/TLQkiurCs7AKRoy4G6jvqL3QSoj0wUiiv1Ktr
GkkVBOo7YU88x4muK8hzzJtuW5axl2JdaYMLnAdTHKIWfog8U171boPzYOmogBUFLRVCRNfTSlDL
LeMlWlK8hZCL2Ikx66UrdAuakyzRAsM7JBtQg53xtihSOPdWMZl3BjYawtA8jFfh7gR0JpGLJowh
Q9PcawmBhwvcHFoEIDiscYdTuaPwAJQym4zVx9Q4V/8lSt1QrAmZiMPKY8Kr5V0dY2vanOZ6coad
wag5UT068tICAYiYQwXTY8pVRQwq36yKBUftAk0tQHKB3jiwzh1pOcUu6EelNlgU+peqGuC8+YvF
pCoAYPRLO4xugWXnNB6M/jQTba/KZRy1vrq3C5tLE2UqJxJke+zbXc60Ii4lweSUWLr+zL2p4wBd
dK23i54w7qhUvneRAGY1qAhClVNJUBq+hRp163n2eitAP5BZO3jdfWAC0JuwrdJf/B/9b3LmKDUT
2HQf0h3D78FbzNXj3yx7HFMdWRRYKtbDipSVxm8dfLFp2Dq6SB7dTu1af2Zmm9oM36A6wcvYR1Pg
va9gH72t8i1bHv2uQRuXr5ZfxHi0mDvAtFpBzXfOeB2CMd0A4pvqHZMtfY+eCtm3FUaYoPLIIuOr
Q4TCvJpQ9jDuqYp47Ruro1UbHGT2uIJSOLbUio8ZXnjv5BMDYICAZ81BJoB8tmbpULo5rVUGD5CI
vH5rMdyqCDtq2UlFXX51p7oZDpDK89fPIMjlDz5z9JyHa0mJ5XopkUN51Pc30Mb5WCE/IxdnoEpx
7ua6XE5VOSKx65CBbUba2Hc9UmXsDOYHKILL5D+HhYsWqUuRVmwT7YwrJoACK3kVudNrbvekc/i4
usSvNURAcQfufl5vqXoBcxV1rv4sDlhg3I5AIzazHYXiMipG5CAMiNAGbc/oS8SIke0B33DnnldH
e/wRreOe6sIswvumSrWI+7TzQg7INZMlcLqHtPTTKj9HAygT7swgiOZ2By4CMgTgQdaIwDaRMPv+
1sigtdJj28oKEItWVbtuZ8R37UPIZYxIjbE73bQqadlduyEsoGKpg4k+MqVNAhQ4FLx21PbA5rHx
xqq3PQLfWiD2b7bXgMkkhiLtDmnZaSS40VIlSMJCROg+cz0FVMYOdVyW3UTFzWHNJx8dG2dIURFW
MmjaXzRPV1IPyV9BkZzrkvJ1l3RVurxr1TlEg4xlWDB5pNWMsyVgQu1aRMnvGOPqqSY7QZFDIoT2
D5k3e+3bKIqZ+gPuZs7jXzTuKYPInOFpJgDqbAtnqnadclT7k3tk8s5u2ba/Nb4LvM9hTp+2zhZL
F0bCCBi8ARbDdlFUtYfSH0Ig4H3ppW/MDvqEEIWwptht1whsm2dD25L0PVBWS/b4jAl02v0pxaCs
QwDeSu7UggTxo6gGFqll5yCkXEkOgLrAJ8pu/KaY3oqC8cjWEtiHKZ8Q2MaWVYz1GY2f8W400jGy
4IJrt3Vvspr3OUyTcGR2JcULNozq+mWD+xy1tJ+U6H2sGjl5nJekSpY3d+1HcZ41oTaHxFlAXYqC
wQ2HWhbcYK5agl2udUCUhI58zFNlmz4x9805jrNlsKy9rRLE9DIN04hnapobDOBt5G40Jvb5PWks
O70IqcX0IJgplJgAEmuFRSxw96rGX38SQwXCgkfJ9hmZoRDYibQIvot5cpg4M9uI7D2FhKDTnLQv
YkR8uX0z9UkXPHZ+UAIXHEpK7Nnx2YbbY0EAX+s1obVjnp032ypJl/qoeCVHsHO1ao4ztuZvyu5c
cMcABXjMZ8Dhn3mTEnGRKsdG8tuYBoeCtYwkJnYl7TwJgoFX/XbTpFopdFaYKswyrStdM0Nia2k2
YVv259lzaCif4tBZzUojgalvm3mdyv6gL7qSfFpveI6SjGwnouXIpxFlC8m6ba1ng62kPbSNrxdQ
02kwHFxTB6CdgmUsYKDZKfwmibry5M9jGUN+JSN4cGDsbQbbeA+1UOIZ5ldALAj639+oQgPnbNic
oaEH5PagPD1z/8JPehY0wz+lm7XF7ZqZ9NuzYRZsZJkq6wl2lP8Eugp8+ToOUfSxelCfHhinzqS2
uZ1/AyagM+dIBCo96pUe8jJZmSj3FTmsaPZBrMFCXUEzQx2oCowPXZlXz0saaGc/eCuKeu322Wt0
HQnRTI/Af4pk+s2MjA7c9KSyHZaeAck+4bRs7pJsSmnledI0eYAGdlzWGCm2A0/3vRmS/o46rKZV
HkCQwLFpwvKA3N+fL7iluOHRChFvjncNQnpKK7tzko7uM6SV5Z3siuSL0mU61y2X68aEVbpCoeoz
vV9SkT2nXcTNHDU29aM1IhstO0u08WCoTndNl5Y/uqHAFL+4Bu9vPdk49RcI6kxzHKwcJdq234qE
RrKkMpieW4kELG9j4eMgO3Omlu4dXTFbEZtR7ciL7nh7OS71tw0oNiNKIZIVjyVC/n3v2rqOB3a/
zqnEqlTt5aRq+EoQKhXaeDur9VGZih+VqLzAyIvXFBT9xaiD5R5nM3jdpSXRfh/kedc+NxMOS1wz
ZmT/sSbetG2juSeKx23S97oJr4TNmiU1LsnA0ee2qWmzyRrCaFe6sgQZzQye5NVBFp/RYpQT910T
fdaET1k7uxzJO4HgZvP8hZlXV7x0ST7fpY4P/4e3IbPPYzkyY4Mt4f+Rxpa4nfj7Ik7sfgKsjIE5
2HhALYGaZ0F9M67sTGPP9pZfojbFmUVeyQ5tKO0zAW2KV35eug+bKAkaaM3cmrJwzn44Ni/nXZSx
t2Y/UK7gdwTbG6Asmb9zmBwGcWQN5piPlc8qnyCJFeijwSU41eRFXXo+CNW1h6H8atftO4YyGfx2
cJxefUCb3hSbYnX88bDoNLu6IRym/rOt6KAH7sR5M4F9/HTnmg0wuw/G7Ex7mKOw4rTQwk+V+dFm
VWffRMTMzTcioQE9mTCgOkzbUfW7FFpguBtCslZvrvtvRJ8F41HymJj2LXZAmgkC94rko9FWrJ7E
PDgb3eRw3qu5+WMPmD9JKguuMS9dVuD7UmpBRt1hHJplSoXcQz27JPTP0CrXid+YDsMVX26+CEap
kiJ737K7hY3K6DUAOy1W8kzBdVlbDjn7ncji1nCANCa9qVl1/1qjFLx8G8mWgdYwXusvpjD1LleO
79zmXI5qj4LVUIty9z65AMzwmZO2Q9bK2jX+AaxAFsHR5jDn9lfe/FBpxRNp66JzPghgdl96XCxP
2PCt6OgbCZQW20JlcWMZ2cZjUdbjU0+Fw94sqa0/BnaxOJb8SKeq6dxXipJSxsSSwj1aCpn8EK27
ljHf9bUhNSWHAwxoMZHfkIh1F5bumhyBlIk1rvLFqUnstFuGhaGTZ/gwed7eArbvMCwHhkg7RB0w
pUcSYX2QFk6GGwjjIit+UBtE9eS+NP3ezL6sfs6jn4yPsrPzC9EqibpMHibarfHQ02ywh+XLmQGS
/GwwHY3xtZhMTp0SrBA6aki9Jx1T+s+y6KP7CfLLvKtcMTyFZUG4S6CQwDMGUyjH2Tcqj821P7+U
jr3Oh8we8bP0lgiTo4U6MDpO3cyPSHkDtYzqCcTHRAMNrMoxs8LgmRf80Cmd/J2uALzFUTnDV2RB
4hGJmkxEZk3W4jByXWXYQr1pggs80T44BFMydJ+qK23X32JNsZ1dQVjU8I4kYPhcMo11n++RhX0R
XMHcZupgACWF+Eq7tHgx/PYW4N4EHomL9Hlnd85Aqs1apQYuv7+2THTDqUAsI5N6OuSaSeAJLE7g
Y42VTIB23joTxkGBHfzqQkHC2QjvJNgsS01iJjmz7c8ULlp7bFD8RNu1UlNxAFxSdzduZTEWN8D+
5I1JM2F/Jk42OOQky0muTOwSD9eBWrvhNTAuQ+ILAuNliYWCPfYaZDWVCIjCdIHXADyGXMA5qOm/
HDev53Nm1jraaEIqpv0U+N1wUkvr6pulpM3bBZPJ5qPPnaZrhDbC/ZNIDsp4zrwSpIWunOIElHCG
rBmGxZdXzSxIiQyQSJUXv/fPM8Xab6IOqj7Ou4pVY9X1Mnic4AjJ52CY4Vas0NCyDWuB8o9GIuGx
jqAPuymvf9pIqCrJMxEzmH7u5u6ISmWC9bd0PbB9SnR/m0s53/RL705Ps6uXD1Z/WYV1B7b6ZtAa
R/xqZ+J7KEvLuuOVqn7gHrd/ZNKfP4Mxh3ZK70VZqyf1CzETLo3ZC3BZzlLWj9qjHoh90c3sBwII
BnGgGE9skoTV2SZ3neXb74skPfA7xihYpBJWdbOwF78t6Nf5F9sq4Y4aHfFJGca8oZVsXS+MOimc
kNvgMORlrt/d1eIvLbo+pNd9iMdpzfMlYxXRd2Dby8otCPvgC/cvK+7BkFg424EE5YWEuKIVw7FM
dCazUW/JNZGYUTTAwK8nwp/DrjTdHj1fMR2sVopqB5c7fO8Wz0WiRIL4uIUdTKiwb7lYjW11jQ1e
IRAHRztNQSnSgnHR5QBhowuqbd+JSW2unCNFc/LOoGGgKigtx+x8BIW/fVlb7EtnGEckVCf4xcp6
yPe4noOfAzbR9QEPFoWzZTV275KvI7v1WMHaM2dg2iWU0XCknLCgoLEkhWWaXtard4ltfQBf0lSJ
YGI/q/acMmK/0kq1eIqIE4P2L6LmzG8froOVpdzbZTKPv3OSi/pt61DTbrDNGbWt8kjVSEdhQm2b
nPHgNtdU4QRBdFiDObnp/0i7qOtzIRzq3sbN8fJ1eJObU2Z0Ab+0YZmJ32lS98BFyRKGQuMSad+V
lRM7xZVHIWaAIFurD9nnRzY8qDkjFTq2w4qgyeBqfzdyKt+CYaXK76sBRhrImKzdFj0W4DTrrK+U
L+0H2ghcPIkoq29HoJa55lUxqJsXya9skOtKaHITufdIcJlD82Plh3yEp7tBETCQLS0t/2HRVIAx
jM75c2IcQXQdldMTMe6V3LRkAaUM1j1A9pJ1a7XBtyseNKyNu5Hd5SuPMbqYuZhBTlrp1eLXsZpl
gFD33osQfXsN3uaR5GgfZ1psEggevGhcGFwBxKCkqRANbjrf1u8J3T/YjEilhKql0XCf6Wlc0IeV
PGDuWHX73Bfrly1d+Rh4pffRyYp1DcwKip+IGet9aRayGtK0+clEMziV87Ssbxp67s/ZJ6E7YAaK
WasdBRHv9mTHqqrcJ5vYiey+UZ3F6HDi5YrJ0JJflqiJkoUTntNyprX/JesV3kMfeSOJQw5qqKMo
Ev87rIsr89Wrh32FQgoRlNEtZdjq5rdwwhnUDxwNEQ0knJubKZ/K7tMfPIC3Nth+MAeqxKFbtKSk
besyGeC5dePK8thYdnC/lAnXeDrwM8JYIPQEgQkagguLk8CQMzNYGk5D0/OuCt2V1PFK3oaQ9EmO
ygPKO1TFFBm9GfNvl1dYQ2oMPIJL62RUe3RdoXXqQYrxOx7yqzEzFcAzgNHYx4L2m6QX/L7qVi7s
gDSiPcggReBeMiyK836NMvcB6on9TWrJGHGgrgAw3HRob6UQhpPALOZb1mX5w0LErDcFU/3fXGcT
agoLC8NmFDNBMKMEfI/cYCz6lwnDQZttBpl6v3tRFd3FXCfQ33le2PlXF3ZkgNZ1VgI4hWlT4vCP
8l+sR2EUTvPULifQAxLvfaURX2XRsgLrW7sxrqe5uO0QPxGIU9ht/sOd/IzqgAwGcwhUlrpfqAv0
tMuZz5k3/o8kcBEETZuTtAFTTxYjutqauUGW05IYh15lAhff5CaUsVVV4wqircYMf+RzMAvUUgEU
qUkwYPI/JIz0a5nSamzcvO88d4vCGY3aIMAa7qweoPKG+R77N7Y22bSVNrN7ZAqJ/6b8pAaGaYsu
vFgwimAfkkG2yxdEGBvX7TFG185alyc3Rcb4ErJGvMXMDxNigR9JAt3AQUhEUBVSQYHY2Y9pGrVx
6AVIEkomPe2dcNoKd6TMr854UhDQqSigwRsytVBkudBgu7esdxM0UDMkJqSDKKm7NNlUKfXeJ8mh
xhx1lNr9q7ZV695T4GDDKrjI6q/CEJJ7U/cOPxdGzjnLb9cqb1mAOmW7qITGrA1NLFMNnM4qK+UC
SchEeKm7tkiP6PTa5mKlIeQw1gjAJGOdWMDunWlENUilFOKlUb5t2fEchTbmYY+6b7qSspqUOxIu
H8fenjVdIbZ6JBxNUkRYTYvGwuc39pWJrhhvlGeAcm+GZS5n0s+X5otSRPf7fpHFR7eAqd5PyrBG
WHg+XmqNUoSEpGllYA9b/qdtmrQCkppEATyi1KrPEWSLGkHcPDP898WSPq7t3M/vOZHz0+3auO10
RO5X5btmNglC0yVvbUhXpS3fC+it3wMPcb3tPJkscdq61XUnCeofjQeqSILYuA57ziqrq54Ub2Kx
dRHVzvFiPCkv4PSKN57epT+QjiH+EAuVA8gdRo00cx0aJr8V/d4pKSD87/mMPgwYgaJmW8xClJAV
aTJ/1ksaith4eGO2GfrnDIIRUBpqkVpxfeTkMqR3wgvIokp1Mr6hY7tmMhUl23CB0DY9JoQdMpWF
QYqGLCzq6Zec4IKhXDLKR0qR+YCguqLRNw1Lb2zCGNuC4WhcdUWXLkA5g0dEKTVTCSO8r4Sxb7Gz
CyFsxjsNXzCTjDTfJVkDy2NrN6VEQVoh6lJxYSPx2otAB+9Z7qFQKGq0APuOZHDBHNpX+kZWEEH2
fooFf09YW1bfpA5rkSO0RrDrwHRAgpEPVsD5X8iPYD43FTmZMfjOhx2RndZ0CEb8AmdUhcreZmaU
LTa8lSyt1p3YXI5pP0eHJEJd9WE5CwUM7c/aH921trMz2uzGjbO1C6750TmcRNZLcBoRO0K791YG
nmAw6dPvJ3uECVYxGwLRze99uBWuRBbJr9ouzos7jwS9oJDllMHmOT/zNpTOi+0u1/1kZfXQ5Htj
PSauUv7FsRJb3GN+77Chhtxlp87qJ2fjc6ETWm1CjFDyjGRD895kcGub98TvSRtpaU6Z33Q1hDDl
JmtOI+cxAmpdZdVvw2AY0yN/T4efVsGS8KFUSTu89i360EvkFivexUgtwFycVuTh77wnd4VUFYhm
hKuWCZbvO3cW8Bzh9jfN4zC3zvQ2pUSrN7g/hIUsBzX0aHaOKMvhw2eqSI3Hzj6EQee5FbnihhqH
p38GAPg+IzrxqQFVmwyx6yZqeuH5h0u+TewqGsFtgAmv7wTmhYqIkQo9kJVNa4pmiOmjjqPc6vtT
Uao6vcGIj5hjVapnRMEaP/zd5mGbvwVOBZYJdK2lHw1eYNQrpHdkDswMZ5oRiAxm+mjH0nFvlU2g
SUxiQNCZq1ockTwlbMoKuCoLM65nuBdpWZ6JTBga916DmIJdMRNv2ROmxorkoAQx73cM2fr2wsZS
XuP8UNGc8zYjhHceWgR7TR210fXmcy+1sUuw8MNADp9PKi7RyBEYiiIqCm+bhyogyClhb5hTxCEE
6dEqYmpALLixaYq+qlEhG9QljTHgHF+fI6C2VJiaf3CeYGwGVnCkMkwJ8XUlyoDkQP5FKpZDMlOs
queoIO8KyBd577I5sgdx6/5naOctb2RZIVpcz6FycAYYqfvpUdv25DJKkjAEx1fNqOUaH1OXhVq/
arLYM2/P0ebb441YdNaF+3kZmZItFhruNPZgOkMz0hUYAlQP+TpUO12vPjpQpWBlQT3vJHIAQKhp
x+npsg7kMk5730KEm9UrKZOLyVhDZqMm13w3296ASz9JMvBUbDhDbzihD5PLQ+W5NleF5meLnj0/
T+Zjz17FAFQFWReHVQN2aJ6H8DC2XvFKriBbYKDF9uPsmfo7xxQDGKyY5R+uNS2oSLvwDXRO8hld
01g3ClXxSzGF0WGxHdMfa9cqP52+k2+NJaP3bGjAXdSyHsBH9hlJExs9yqUipGx1MLHkLfjohuX2
/7fj53/DRnFb/ou/6v+Akz7k49fPvG/+12lAtfN7+Dcn//U//duUbzmu+Is5mUf/jDWQaw9X1N+u
fAuH2V8BNdq103MFTm5MZv8kldI3/3X1ajqRcKSLBdnGGPZPX77lyr/sIML1x3/kOjJ0/ye+/Kvr
63+btnDl4wSTEt+pkIHrOP9p22T52yk9NQYlGYiWGoWk3dPMQuxjtMjm7u/n5b/FAFwhBP/x52F2
8xzPi1DzBrS4/PN/caH1ol5yUmvdO6th18uRUu1cjioWdv6dQR1sO1W7JzqkOFjJA2MOK+08Rq7u
eviX39bD35/wX3kE/wAO/NsHZ6/ju/j8MOpHVxvlv/8gran9kdOxvVPXnZlx6ZgbMkPZgSCFGxg8
NMRQgA/YtOwWj30vv9Nhfm6ICozFMsm7JhiAo0UIIr35Jbg2zkstnCeXbJqRZmIPP75DQgAMXgMr
igGN5ifz4QIXv+r22/P//eNgGP/PL1ZgzQyCf/hvA4Hm8t8/j5JdVsulc29r6CIEsfSbad14X5Js
1HzY46yZiPKtbgAep+O+H4/V8Eh92T9EisN4E4ijtLb+H4pyIgT6w6B+DuHOuDsUFHRUfN6uLDcQ
vm7X9lIQPMqmctywKSZFDRUVRKaTjzowICPmielgT8tfMDneu79ZnJYWJqmNuZs5dptj9uZ8Vut2
DQ54Xhw0Ii5zgBMgxvU+al59gsW89qtxgH4ep+AEVEc2cXJEa37lu1RxxB2MUr4+TCEqQ6AA8TRt
DXFDVLlyzyicggB2ThZt8zxWT9NDn+4hOVaPBDJ8eB8RQc+kIT5E88bG3wW7angrUWMUiHmYw2ys
i977h1+kljNRQuP01j5ab1G4saOt7e8XssBY2wxfQG9xj7TZLQqh8StHiphstYjrs4rpfeyjjDak
9+GUKesDy2fpbNzb4jY4yTh4BmNG+mTyZwj2oB5RUTCY+sVvTT4PfKriSCIW5rfghdTBQ3IQh+xQ
4JK4zd8IBk9WwuVOdNTR/fy6T26jC5npd2uwkS/tedxXl+WdnaS4xXsGUpXFbvrLzJtwu970e3lK
nlA2k1RPbvGigCYxTD54D2xSSduEPElfdB99EGJ8MR/1r+aW/MyakhlC5Z7ly2H+xquSPFaXeUtC
9Snb2fGgN+lWfa6ncL+8plsiWLf+js94YoTVMYDbMbam3aKDUN/Fd4Te/hvaXmGfdLhlkL9J9+2Z
+T0vn3kobllT8oV+oJ/Z5if6czB5056s2N/lqX1fSXV8Ci/Q528J8TxFf/RddRc9EtLAgr66Mz95
bdk8YUPUG8yXhFPsmsfmUSDgRqSGoLvcIg73gOHZWzYM/3j9/kds7v9XqTSc0P89o/vys/33q8/j
X//76nPs4C/fwyru+aiWPE/iUv/75oMd8peNcDhg4iwAEjhcSv+8+Fz3LwlYJISjEjmczdc78Z/3
nsOViEINM3bwN+Im/J/ce47v/rvH28I3fwXiiP80spdZCkFpsqpTZ3hNfC9LmXygAvpsBOEfQDoN
sjmxWKd8tqZbjw0OcRON6fTJsOdetnJB+LqZ07X4loPISbyp++4WbhZ+ClEZ3mT4v/JxQcpA2mYm
SFhGfQZmuh/f1Vo5P/wrwo/URLxauAO42zZpvVTNtk/b6m5x++DNVv18Y5eFD7+30ndd0ZENmdAZ
scqdrtZdFXHAJy3JN1snMs6rIoITbLjBmLOIpfhKMN7iKV8V0WbO7H7brNxLrI0zehLDKhfRy3hb
WTWRdgvGtm0XFfMtxAEENFkzN49WbbkDo08kGlFZNvW5JqgK+Kc7MhO3y2a4OEXWn9DAofXOcd7E
YUH77ddM/Nl3h28rcC1ajtC3wC4ykHjACTc9V96Qv6L47D4ZdhP7RvTJGbZawNjcTG9L2DnIfbya
mXbYEXbDTD8dT13GpHqrrdbf8WVArCMNjeOwndpfpNC4yW72+/EgWC1WOF6he7EfELhhURjp0Kmf
yHli1CpZ4FYGMwjHT+F3x3LIpjuiUbE9IRFmOpgqVNF5XaC2tRERPhFFCJ/OLPz8QX5WuWbf4bDi
pWmyz4zzJ+gwWqtnFq3cDw7+zs9uMvXtlFbWIUty/5NxUrEnvKOgxRzAsBcwsURVfdIxg0FNIgUX
JW0uzFgJiaminuGZn+P/WKLE3SJjV7HUZf5EfiEamXB0/JImdOHWxnfq7CdbL4dhnogdnMRLGES3
bkboBjr6EnvMGj3UOZKeNMokYeU+eYRzCGU+9bvxxWsNHq1qji5YRsIjojzxmndrigMLmnOBdf42
os1+cOcpG+Db2Tcj85gLqHOCK8Lw7Delue3YerwOfVF8dTRYqJiUk8Te0NUXNljW7wD5484SYl6R
T9esOz1v8R9S24pu1hHJGEnZ4a8KFOiwmfomv1dZnR/QuS5xy+RQo+ZVCf7NCSl8kNa3/kRztxpi
QyGq8etyIyuCM96juzYQAE8jafPfReRHv+WwtKcpEJ5h3noVXMxA898Q7XTRWzZcoNdAG2BZasCk
aoenGe0aCFCfZWsZAVLj/SJdnTCbTyKu0ncbQ+0FD6N9z8LIemZkz40vyWJJK0ke86TKNyK+uxdT
BvTuWT6RnNSkJBotFIdPPSi7R0Pay7O1Qn0MeZJHVKv2EFd9hwJJVdFNgjzpUtfEPs01PvO6tf17
3PtyOi/k1BzraJlJo0KvZVBU/GhnBc1zVexasHhfZ8pXgDHnB8ZwB1N9iKCxmeN8nINbdx3mW+Kq
vG0zIsG9Qk8e17DCf5TPkfoJyf+qy4YSzZzAjXjEhhLTE5umE3+6uBsr4f50dOu/ktGa4HIQ5ikp
HWsnsVLHoPeugt3WNLswylJCWkssASBLH7okgIOLZOPqmpAfrPxnvt+wZ5uMSO4GGLnez4LiRAf1
cM5TO3wOpej2CE6I/sq78HVQg8A+TpYgRvaQWG2CtM/GLeY/61Ik9TNisuDk1Z55Cac6/IGS/0cX
BLB3x7NhV6pNemvsPlBxNi8WjS9/CjkFcTshGQH6CqNsE3LYPYwj27BVh3gOfOt3FowPSb1mzziK
Z6pdt83+zAOy/hi3EQudxEXuVwaz8xSMA66BxmPwNYuz0gSkutMo4sBeu71Oi+G+QPX62LiDvhlU
EBxwX+V/YJHpB3zb6pZ9oXtcHHd9L0bU2Dl0WfWCMjXCG15n+a4gYtTYu24hSHF1zXgNHc1Q+aBq
bTdq7jCHsuotwbE22amiTT3lPfct5XWnQF+YD7MEwcvUqFFgiGn0qXBC0pmrBFkysi37hZSW/qQD
0prJH213BFPkpLSRtdeTWvUgcFmjTYajQ4B2SkZTMy8vdpXkRLT9F3fn1RtLll3pvyLM80QjvAEk
ARMuvSWZNC8B2vDex6+fL6uq1V2tUrf6QcBggMJF8d5kMpkZcc7Ze6/1rbB/B8BR+QU71jENoQHK
dctNPpKPtC8kSbwqNf4PzJXbbCBrjeruGKMzf2BKDL+UKICTIvcWqGUDu5hRjstPUcnDHlQOK28X
KJVXy3cygCrUh1rDF8WcUeAQR7toERPpHQ+JtSkIUlvJ1aC+RvTongi/abchIRAjOhbRfIzSdDxH
ZFlu6Ox0aON7YcXKK1L4pOKx0lOyZVF/Ys1lmK2g9G9Jk0RpsxrIzF33lTav7zZchNNT41uNGT9L
sPO8oW7qB+Zg2qdKdtXA/RbLjzm5uq5UC8x07026vbIMwKbrfPke1Naw7NiwyiNzi87tsau44hgM
r+WkCCt8nfKbkXULzIwxBsco5+oLD8k53ReMxew+1WY4qmA80hS2HGLMrCU5S1V98qKybadqTrng
/xKbrPdI1EnXIxmcZ6kTsu+uxCyHFsBgsIzF3kAfrmBDHEk+IbgV9MeViHVrh2aBV5wQVj7OS3OW
IkncmmMjbxShyR7GalIOxF+pWwQ+Bn7HGbq6qiTlKrW6WSJNM5JWlRgtRDbQSbuCLDc/2qGZr8po
cKXOSV9SGg2CdEGaqGmgJc3olqBm2gKRY0AyBPdBGzZwZ1LhZEpoPyoXB014H2o3SuJmdSBvhUio
jwl0hF2fmMw98gBlw5QpvC+t3pyNZObMDwk+OGlFF22Ttuk+SiVeNlnPIYZ2X/ZdqCJNX0LInqni
VewLanCse5IgFs2Kr/Ch0h/cWxTCDWDC2ZEbod/28gbFGwa0r2witmtHgAtHBKeeDRXNlhWgqcTQ
KkWqcAvzxPiMaoZXdiNa+XuDxcszhBkgXlCivEK5eJoNUdh2XapfJkgDqOlyjMFqaFb7GmPsGiUY
cs4ekbTklaYu7qS+tjYZpzcMol2FJToaVjgZFW9IFXMjNHL00VazgDFHzPFFmbm4q/I5eY3Y31Bt
AYu9RYjviF/AxV+Gc3jIMiNYGxmCMAbjymGSrHbTRUNLduk97NJi8Eo4oZ4xqg70ivtX0wQXchYj
4zxK5sc+KOrtDDlvrzTSdK0yThoVmzF+HAz7WhPJJ6WdJwLPkT3M7DgXRnasrYFoGjPjZXAXSdpL
21ZbUDUWajOuqsY0HiRtTG65laV+2pGw5OB3bbejbAqxN2UTO3ehJZkbVGpXuxLgADvCUMbJuX2L
smBwuyUFqk70hWzLxcA20pbmRsVLCJCzN94iWEWPS9l1Dy3N47WiF92nOgFXQ9gybao5EbjFM+V9
0aDsm5ox2rU5egvDThLvWNOFWiGPOpma/EHt2nEtIjzfRiCCGFUbyuR3loDFlDHdBmXneJiIhq0d
TOPDWuL991SwYx5GyU5zpkhMvjIsEpdUCILXOc8tt5RV84AYskajuqTBvmQ3PAlCJzHSCdRzrDf4
ouIkHrAplhWKXUM2g4dUhokjLRj2HY6IyiqcVcpsoLUaVlUhJmhCrntjhbaannQxgKZh3CIiZhw4
Wnd1H2yiJBqPiCnKczUQ5UxZIboTrPeDhZwd4bY6TQN/0m9A/yofB8jKfi1yHMPHpShwWzB2u+UI
D5pEsmKNcE7bU/chGC4KBRpCmIYeSWPxi5COka/0s34G2RLAvM6G9TL38eDoYA08iPyYonJFmW8D
0Ww7wWKJoPudjZheZpoSSRbiC0zKnZKEGfpsmdUeSPHsVMy3b0sl136UaqWHzZX9pOOMKnhRKkmX
3Bqh9/eN6hRlLq8xtRgXsSHHjNQlZOOSGUKRUciIzEihfMPdCnB/iRPPsvTkgGvO8luJ2PKenCY/
CczyRI8+25SFyDPESwzC3tC40+t+9MYYjworrDDR7tIDBEHIqGxkrpCx+97amxk5FyaG0a3eLJbq
lKpOm04nLnHRQHk3VYA3Q+4eq0Bcl9E4nOndE8eJAgIpMto2L0wh/zYAeyo3FvJ0K46t/qEwAKFz
J5PhqXFzPXZdMn5N5t1cgBj9ogBbcrJEtb6NPm5XXd/rtwk5/14hHc3t0J5/muKUXgO0ySfMoXze
oprt9QYvCGLPjKBXtnw/D6TwKRPC7nsIy/DCPoBkflzawzQU7QeOP3XLXaH9ZBNALyLclkstmfVn
hswXNyVgKVc09ACtBI3wm9UKCOVChE6wSBAp3BU8LbNh3uJs1IrjsAT4P0NhUXdC2xYnVIRUN6PA
/YckuXDaxQr9ntMZwt4Rqg+6Cf1zIPv0VVPCBtaErnlDi2Jzzk3hQIjVcExCIb7BDEM/hidesiUV
u3evyyIlWM8NKMLpYcB8PypQq55rs+TJi2aSd6Rww4EyBAGNvmZCnk/K5UlgAyVYt0jHtVpW0Zep
cYFDcR9jG/G6xcimwmCiCCXNuLLLnxAijZveCqynoJQN1HNJNzPqxOED+mfWnRaRO2Vfp/U/lK0T
edaAY09qGjNzkBgymRkCeRupYLALDAmjrRSW4l5eaIpmFpwB3G2Y1qB748wkrpt2Yt7dlJzaKuyF
pNmRb4nkXZunXURiI4tMRSxU1ShtYQt1OF5RcTIrakSh8qzCoLUQTniHlI4OPTYn6SCn1NalKBg/
s9rrB3R80xa7lrnraiHdVhFRmVRD4zlDbPdehyZNYJwVYWU2O1lPSFqu55p18x7DMbHKutrSkh1Z
qcOpi/N63ct6/S5rveFDKIDRRQUGWaSwvGUptTd+Np3SCKoSqjs5eLLKsD7oi2ocUKhzjmMU5rf0
M05o1jqiXBpLPYHIQrjUgPBaSlF6WsyiWU3osYCj9e0DaUbiHj/LhMuqTAgMI2zgMMpNsZUNbDcq
SR0ZR3+4bnAOuVqyZKNR2NJRnLiP0O+/waXB6LO0xAc0BGI9BlbbbsQwTx+Ah+GF0yy8nJo0+Ati
jJsCYeYHDBz3X2hEx3mENQXBkFuU+Nq3UUWYj1ydxUNoqxzkfJ64JtNgB1dytkfUkUD6uV9b1mJp
O3HIF9hylvE+iYs5OH01M53FSpvuZF7KSp3E3rdiS7lR+jc2UgthPYnTI2P35cEsahVQW9/6xVDU
hyJl7KFrY4+5P0Eoda+WNgS8zEjloEhwDBmcEMHvEetST6+8mfFtJs2roQFC8lTEs68Rg0g7hjb2
ImcthuaigyY+EXHr0tEpXvo2eCj7+zmopsufxwQKRcTdsXtjVlpzs+EgF5iipI7eEVhO2IWwfBhG
+tQC1/cEZZIiv9N7EoX6VDiUZVs9D4rUfidCoX5F6f1F10OLx7gUA18syGqYsWw7In49pruAl+dq
JpO6sLaT1Eb4HnKckMkvvzdwjmp3l2SsJ9b0Ne5h4aChjFPtkGYQGzGWh1ku9TfECAF6O5zwY9SS
7jY0+apE2uOHk1Aeu1rPVknS9weCMbPjwAiXwK1RhEkQUBfTmKgJ/EEzjbTLFOvq3KL5Qaebmy0r
ti5tB00pS0KGo/yhU9LwNUrLbkvG+eByRxTXbDCsLwM3IzIeDBx7zKIoZpoqij/I3VEm/GDg+dFe
yBwLgsE4IYmRV2lOgclWWntiJT2Hd2U8WaHZhymPazyvhIjRc5lCf5qHAIBIJCr7amY9WIsF5/4E
duHoTPdlzueEam663sB0I09K/dVHOUnisBRGhuTq2LOLjEayXqY2dAWJfFQ0xo0AEyMQrXVOQYjW
V5iucY35CJ2fwkcdCLgyEwDSdpMyWCDXFLOgmnB2RDku3fPYCHo9xU3YvBi8LxLtrD5zxaCPFDqA
Sq7bZkUkgK8Uk55vARFJP1WcZs8jYchOifjW9OIwJYKtAVr4rRtolYiDqurDSNDtWenbWHJTMpF2
pBcp8gutQdTFugkUfE7kkd8i1Q1mOTmG+maKlGMi1S2YhDrG+wPIeDPHTYyghPWV80sdDGeMyVwI
zSA9KhS0ZKcNZBEEaHQklBA7TUrzLezHyB/DiINrxZ5yrGoswlasCgMJjLE2+AUmLtlWy3J8BruJ
Hwtf2ZzhLTLiVVEHDI8kEs4es6kgPwD1eDJ4vd6CEUlleS+HUgYnDBell2MCuaQDmqdeH9svRDo0
shJzweKDn+IHvb3uDYWkP0KoEh2wC/1p0Cw2eiLSTRJ1dWmv04FC6NUN/eOI1GElD010zEcrA+um
x7w1qRU51pwvl0pSh8sU1QOfdFkXDhLjwk+GFtpWPUzdpQsXnfwCZPsIrgmhs624mVboTES3FPp2
2SJqIleto3fZEvZNLw85GCc/kx0YQ2MJwCDg2gglY3mIqpaZ5RRHjJQKQfhpm9I6kVgo/ogBD8xk
sfvKU/rPgSLMGOJ77nReDp0ZsTKP+O6VDVCc0u+NFn3UHGrLmzlF1TnHyGKDyxW+Rvq7XkvgNfIs
pZpY9MfsitNBfyUVHA9sGUSvYGgitC1p/JUAYjsofEavNa3L2WaBl2wAlJ3lSONs7sKqontYZ9IZ
JuqdiNDnynbJov6WGJ2y4jMY3CDCCSeCVECnDBoQiR04czvvChqiYN3vW2GlrZUICB6bxPxB0Uc7
Jqqy/Iy9O/3MlEJlMUB4+LYoBsVtAPHSXoZYJdYGQtI8ptMTU38YS7E0nkLNwJan0pVJlfgHH6+/
6N1jT8qXwxSbskpfKYO0DQUKHDJW5C6Ov6wA8yZcWvOQ6EFIX0CkFkn7OifQOTDQGVLg3nkGyXOL
YR14IEUXDniSuYmzSFPtVjc6GXBGVxVPrTxMWys2oDdMQp0zNc/Vu+KurTdzWPNWSM2kvzaIDVkD
gkw8sVUmsDIA5+45pqGAR70z2oVJIOASJuNmwhe/7yUz2lDBySlaMLlnqhzW+N8TngF9JdwNzVDA
Jwgi9DybjnQGc2nuzJ0QZpzyIE51fqXK2UsSafFbY4TLA7GU4UM/w0EBqCLt51oXMHADRJ17EWhs
IhcTs+AJ8F0qE/tRz1AB+2iKMjqIRv+ICtGADpnlu7bBeS71DfkmRrrMW8JlOqg1THwLrSO8qSLh
CGECqUFIyc5pUAlnfGvF2opT6yuRsuqoxOigOc6VmzFUFR+1LBy0YOgZ0RflscTZcZPM1JKYa3bW
WmvJODGKIbtVsVw8RdhuTlO1sCMCn7F8HR00nfZekN5NPFZrVbECfwDe8TJrlCmdnLRYIH/xsROL
WdhkVsqI7ZMHnV3B1Qy1fcirpD9SEiDtD3usYshTjtqYaxRCZMtH4PsOwJHy90wTyUxaaGfZcpOo
PgOdfDvodXnhRIzFL0rDvW7GVLCtQaTRAmbjSiynRPdcLkuAcFjF4FtWIAFrFBzHUMH47i7YQUfX
JJTznfMCqJduFFj4MmkwHzMRg+3a1Cv6p40g4IpJSmmNs5tZr5lpMQF/ndXeZsMY98wXGVYIrZox
jNHQZr+0xYjBrRnVMlulFOHJKpJYcDcV6ysnvUphiJ1PIpu4HrSD30kRvsImUaR32BL9baI14CqT
oeyivig/Ufr3voyHDMNWn9eczrExoVxQB44XhmJCFpijxDB9AnqzO56iIVgUruDoYMXiGBQhFO5d
7Fjpg9U1IUYtqQv4PcsCFlrcCsG7NuniPS9mESnUanW03ARHFKeYhrUXq094LBVqRbhcMo8oUnXs
NkPTEgUpaFX6WKpNIDmqYFmfXTAPIquNDv6pGdpSWyOMhhOlFCxgdzIweAILPEjuTPp9chbMivk8
JHAUvKyti2nNHDVYlVlqhTuMpoH2YnURi3K1mIjgEhFoXntvAiDnFJYSfhpmzJYAKGzEERBQsFKe
xOUneEVi5t9pE0XJlZlHeeqaPBs/VSx0YDzIKmIIlCXTtziVTeb2VtdWXpY2Y8OpAsElc9mGVx2V
kvE5icKI4Xqi1e52sZkrTl3isEqFsshAIozGVRB6EYoZp1qvM6SyRkF5D8ZtzLCRViVDBiZrkLQd
PE/qmreX0aXIIK2w2ircTLCakQvrvbxf6jj6HLu5Vd1iHOQNLNVm29RzfqFmooeuI3J2OKaXz4iG
kmXHdKO6klqYfC0YQVfgIpozacW8xURxcUZoJntuqA6JAQNqPELt8ulJsJ0R7IymBcNrf1QqNXtR
xSXp1q2pjLkLI5S5D9AAkPutmVc4QpijLb6QI6q1cb9TQabkIMYKnFCbYSY9NcSfCZGpOuKNAO/J
roiK5EpdX4OrbHQyMuFO+mog42VG0PZOo0Jx+2yaPaXmJYR49XaGCOkBeSpS+EanEV5PwrBVCYT8
KXrSObpwig9dded8GqacrOCXGc8h7QlWhNTMfnoxz1/JijCgoCY9f5upk+L1qdXWLCtomMSSNFL6
lnjrkEsOBKKmGRslrQp5h/ZfuTIqNh7u86/zSLsTQAMZ8aBW5unZzGP1OOnmwo0Xov+Ip2Q7lpW8
CiK538ZZJK81U6iYv0nT00w7Fnvc3Gzl1GBqaxSir+p0PaYw5dSlmCl1TShnJyKZZ9dqF2WyOdwY
plcT4voAIzFlhlvTkCkGQrEqTve4eCrKfAWoUCicLCFVQJkU441y1+xQx9fJRu9a2RFqrXsydRg6
ELzrbkOPSPItugW6g/v8zvaXrXGLCX5iYxWz3mfSNXoI+We6pIr+FCzaXLqp2OXHDEfnU5+rtHt4
QQwShCkZsANlcMRiKZDdDmcnVpBRPcgVgNICFxOXhMm4K+omZXYNBG2fWM7aE2p4jotS2JpbqY5C
brC8zyDf5VNRnXpzUjVPluA/My7PBsH751U0/38l3CMuFHXD+vtK0nchi4XPKH6npdX/Tkf6H9/9
q6LGsP6ky+TOMqG2ZMUkWfjPihr+hcfew534E2klWU1/VtQoyp/Q3qgGR2yd2AZJRjj4m6JGQWwj
GzTsDMkkEYDMqH9OUfNHghpT0f9WUGOBFkzAnCUQVVS4LLo1OIUAcIjJZfNm4ZqwJxndncbKvMZm
Ja3IdY48rALibpYzudqUeDmxsJjxO+6actuIU3jTMIlvw4Wz2di+TX3dHqsRzBVm2Ee9ATmimU2O
NJEtlObnbKPkh+LNjc1AJslWbEnbCCb3NVKgWLulNWmrsqWzzrK/R+ef3jTswi9NXiA6w8vEHJ0X
f6iL7C0Ie9Mx0UDYOLQClJMC+kZFY0rxLpMd6wzSDCMlJok2gFKFOZ4IVVbUgwmk51CASlmXVUBG
dzPXCN8KXuXMozmfCeMnncrgAe24JNgAe0KAw7r+Foq6vA3TxfCqmkW4xB1qz+2c7zs2fVLOGZ66
ShqU30qilutEV8AhCUazq+ai+FzkgOJ10cPHAHvDzUAlAuYM+6QMkX4roKhCjRArl7qcFa/V5YVl
Ne23kQRFQjJmuq2WyP+m7CC2xvVFd6qwHihFKM6Crl4YqbC1cAoPj2QBpE5B2bfBdUim51j1n60i
TMwTubYyxD5ijYcU5RIpIDT5chEtoAV3SFULiDDdlCUHkAjVgZ5lwYm3wVMTY1ixoViJfqSnPYLO
sjjQLZTXFSqdI5qB4ZlRAZwNITCukCSt0zxlUM3DcnjCQ59tm1LrnSiqGxcFBXiVqkyP1lQrtBbU
cs8uVrh6JQ0wDbogwHpDET6WUXToKwvaZkKiPeTWztWJ3LEnTWYUZhJjJYpYLTHeJGQ/io2I4yHG
8zwpTznGC6+1zPk2DkryEUYNvZZ4uLD1CqhRoEzHDDBORsP0qGW2vwo6Pi5FjtGFzu23lgfpEVgR
TLyIdsw/v3z+90SIf7zI/r+YiaexxP3X6sPD++d7+S8P/+f6u1Xz/j2/SRDRDOqk1aCMRnKuGvfM
k98kiPyLdleAo0EUSStS+J6/SBCRBopoQERFuqeAoQz/bcFEnch6bqoi+nUdVaP1T0nvJTT8f6WF
/1WAaNyhab+XaofpZNIIqoedMaheYB3TUnli0D6G99HNOWCLHYPnHo3Mriv2qaW8/tV79AfS91+S
iP4iff/Lz72/nr/S3iO2bzvGuQOSO38hLUV6EMfyWIRPEu0fsZadk0Y0KBmUrh7qFGfT2ii3hEn0
6rVGMM4D4IE6+vJ97wP0WeFZM3emfhoJZBlVc43QYWWmr5QeFJK7exrBPH38/dcum79PmfnLi/8b
vT7p7UOehNGwS+PNJH4n2kcWv1ERE4fqJMx/gE5XyMZ/jOk4fErM00N3Gc9iMtvWdLTm82g1jpEd
hdf4g6/uveBywVK4l+T9oRO2df5A6zm1BrvJfRlQ2V3h6RQtTOpt+Vb/pEzNE3A4G1rX6+JQvLW0
NG3VB1TpNyvg4MieOfd5vTe5iwubak9v3A49UPRu7AgO+eJecRLsD8PO7dYLyO3eJ3t5djqkisEz
6ZuOIVM3PsrjcYrWSb0JpFe9OmbZExMXnH+G8pSyHI+iN2bP1hRDt4ecV9xF5m7W4584IXA0Q6pt
d862bwyEyi1jNi1GWWfXV1RrWCh1xgUl//laC6YsOHZMWAHUo6erlUs6n8DnlYFj6OuseeQHDoXd
kYV8z45lJ0zwbwIlwBzX3epim85rRVtL1VqP1pK6noZz3Z/MkHPjShw2yvCll6R5C3ZPh5A0gHsg
AACQ+RqNAXJ7h1RXTgOqV32g4H9il9BSGm4HInmgKqLg9zLL1a7QKOAaVx7+v+4mqId70dLNrtqc
rLswx5e2ZYT4BloAPfr4ddR1Wx7t4V39FD97xQaSXuB21BHZtwkFAiR7VCl4Da+TQdQJkFlA0Z8I
R8wPNcpQnre8sa2+EShtH+KXSe782pKeRx1NaHhsg9XcPjKrJ0sVh+pYuwFszJSPXTiQ7S2VO8z6
YDje9fsR2mlWmebyPkXeZIBWg/NvKwYJ3WvF2IFqVW4LfxARjweBdscmnm89dZ6SEpi77awbrYba
l33akhvFy7bZk7WWt5pv+ZoverQM4AGrq/SjiP9Bztddff2HyxJL4l8vDxPTp6gzrX4nPGTnYFtv
pXV0Uo7aQdkWx+lYbIuDdM7/gXFFuht+/mgx+hu/Ck0T8vZSflqx72/1sTlPD+Ub+LKV5iXH5pi/
zg+F1xzM4z+yyvxXP9H4m9Q0cmhAvEVmv5NO4jbY6rdlU6+iU3rQ9+ZJ22ZHca+v5WfzqDz+/UWL
M/j9uf/gt+SE/bv3dCAYRJokpJzKCfUVPC3IOlTF0rN1jLfTRt9mjxPKjsHOb/NW2tRr3Vv8dM0t
gGGj3/J3Ps2lTbst9tYnpPB9c+5OlY8Q7xzDZssgKq/pRQNaoAMtAH0E+u3WOEBGX4b8IKMcYMjm
xCIoIucO58s9+m5MnMsMR4qF4OiD8nm8xJPLCAJ+dT27aDoST/KAShkMxp39sfQv0P0mzO4zKVSO
9lLt5RWO2HradwOaCtqgftWtNFJPUOEdrXEXtHvsjTT9GbvPP3OBjNNub7Cm5p8pd5aeEZSt/+jg
diObXvBFPNDRQrtivtfX+mjtHtsVVATakGCBmMWlB/odKMORxL1gLZrPwP1RJgh2rEFr2IYbfsAJ
vRkluMdQ13QrbUX4BYBXesx55hpo+kLflFd1vu3rb4vVt6x+rJe0/cyq1065ycVPKG4aY20m6+lT
Pow74RU1qwbHEET0KochGK57spC+xQ9iSzbxT0sITuY2n/hrXgnkGBLa2nb+MZ3FC1JqFq3dlL4N
vRPmbkPjTQebTRMF2KcdZGuRtKUAcrTHBdH+GPCoP+MjGJ91uK5vyKYs9b6PKA4fkrVud/MOHNn4
rF/Fq3jJNtGj8tJ7qY0Pm1syO5Tr3qEVfuvcL6ahLunWbniyzrz70sjy6Fsojmtn4FqR3Yq1lxHH
RnEzP10Va+3QeIutOosvX+4iTsf0cNB46RG/KD4ZzFCTz6jlJzrvQpeZmBO7fFA2DTU7cYxN9lJ7
QLxuTHruQjQXbYHqjQc2vY3hBT7qlS2/YrXBCQBMhIvfZecGjP08n6Rj+Namq866hCDY5xuqbTt8
LCKiQLLSFpFwFB/it7Wrr9Vr88pFUPNf6qnJqlncpl1D71E9Lk/No8LSnPBH9EkljJ+ynQ7n0xw2
WLO7RwLinOgEQ8gunyCj8q08gV44jLSlqzg/mIwSL+LZxCNVXDXTV67iRrg078lRu9Qv0mU+Adjw
WKE9ZS97tcNwye3sxF3sR92hDrsKL4av7e9vpuBETrB96zYWj6ZH6BRu4Ud+eiB7zn6lsPL7R93v
VpE3r2v/dXI+yYv35336lTAkfu3e43N2DB76l6FxJn4lNHzndAs85/5swLe2y5Y9ywW30drqO6Kv
LsaWgoPZZeDXInz9AJpeuDCMdFvVd0Qz0jNERa1we6Js4niB1/vKdTexBwOYUDnN2ZZt+YU/7Ljb
1C/kJuWLeEeY70zESZwUHQk6Nk1FYscfqoMOZmNeYe3KXWFV7rkTl1UO4MmrIgDwewK/juElFm7l
G/EU+wFHJCkHuTv+jKTrWZuZC18mzGjVKr5IKJviT5aPuVtrnfQNRM8amamfcFrSN9Kz9KysVa/b
qJptrrJ2g9/huGz6Y30EZ3ATdst5vAyfsmZD32gjFLQud2Q7Iy7wZWQdcGU+6cPRi9Vt7KwwhIpo
VROAkm1i0WGmFjPVRZiV7npm+73bThdNWTftbunOMrlijEeRjiI9NDJXXoCkH+l/LqtJ8sZpWz0X
D+ku3HX7NkXLcpOl18r4sNI3XXg2XsIlfW1FY43II4iB+hOz1D6G8w+o/CLxkqfsgqbxsWUiD0/K
6wj4Mqma7yvluE4OuPM4oGK61E1vprMLtJzK+kt4GR7Bmj8PWZU7ZV2/lXK7NxjrVDJ8FPmOrOaD
ZyrwnX+br8ZVPovn+ZTjZOo579EV/uzew9fuOlzClxq1ztitRH1grF/jBAS1yJlQ9vq6XmedE8Rv
YbbSUGvTciXioosc2Dhqs4lSSIRuzBGquULvcLoH87v7AtnDqTlunHTY98fupL7qDxxy+vlFFfQN
iWDwU+SNhJL2LladwBO/x/FpGFbhsLFkku589Vp+QU4eijVmVQw1N3H4SNuvWdoIL/mte1EviHeF
AQcHs1EOt2BJrA+IVoph46Aa7xlpGAwjop5uS+8HhR9XAJN4Dzl9wpIxhmlfcRQO9fBgtV+oE7UU
1p1bjUB4YKlsoieww16JBLN7RsN/YEa5zLTMHYFFVnNqgoytay75RbBTunMt+RXwDWFFZdTsOD0j
DNH3aJFP9UPgU/dHN9K7+gbtspP3TnFXKrpDjniYox5jWXRkjFPcEFz+sKPPSzLBqHrT8LTkXGHM
FF/Z3fjVgr3qWpfgM/zCg4OjMSLI8jznr8xD7Kj3sdAK82ZQfeif9wZO5I3hSqTtLNm0rhh35t9M
8qN2pUnXxbpo3Q57Cuscn2nyAwI4Pcv7DjeILVfrqHlXlF0W7HP1w1LtgAJQQzm/pbaTmifsBQxD
IKGP67Rzssn+1RQalK4mocrcTdkHPTdQ5mzPeEgL3YnSW860UZ8Iq3tk2zQ4wHS+cJpvrI0XA+Mw
d72wU/qj1h/TC3Lqa/qunaoXpXzLoGbb5XP8UJ4UmtyhLXU35BTlpnWnq/R2Zk3yOqd6it2ypmFG
pUX0TQTmBRIicmR2p9CBHwO6ATykOXZOqeDsHglDe4Y5sQslCSTn4IibmV1vhZ/jzDQvm9fzR1he
5AcNMhPwRLhyELsf+weC3nSSIZ+lg/hYn2U2s8VBJEXVMZHXMdvTZfxUZpYJm4uujr0h2yDfajCu
ckGmn6Wn7RNYP8/Go+m35wwh4wqjcUCZ0NnpQ/dmBlAgfEFeWdXOUB+baherjoWeJ/d6N23XyTp3
6w+VEckTtj1z1z8Ul+xbAOl94ApH3XKPjiL/7SP+SfawDBkv0657ivbYko6QzQTcDZojhWvcUstX
/WxxJkMfV90PNrJM+BbweWIObRgvjS9e+ZhN0Iyi87/j2QS3GqTDLg6SEZPtbIu9stbN5CK8kIzy
hNOIHSD9vtP1exDOx6Q9IFK3g21DudS2N3lyibWr/FEYQJsU3p1lJ94l34KtCq9S/d5nmTf2+QFF
ukc5bUkv4Ke9qfz55fj9P2DOPb7DDvop//V3nbB///2X7a9fh9/lnQnxuy+8At7UfOm/MTh8t33W
/fu//gpGuD/yv/uP//L9y7OgTf/+t//1WfYFs8vrdxiXxe+bXDSN/k5jjMZwmcXv/+lb/twXs/7E
mBsOoPwf3a9f+2Km8SdDVRgJKLIk0wG7YxF+64tpNL9US2NYcJ9omHeQxW9tMVX6k2aKsBzoqFnQ
hVTjn5kj3KkTv6uWkI8qok7msq7pGq8C2+nvq6agE9BeikZ+iNQIKpqhdlyUWDWhWddiiqetJTcx
Vujs1vnIBF62uNYWEgNKVmNTFqqnBDK0+K1HkmmeYEgR7dXr8/gh13je3lMrKMU1CkJVf0+rdpTs
slYG2GSAeZYtHKyqP0PaTAvQRGrjtnKDvEPosmAl1ok4QhCIOvjdVdVI0hk9KJY+RKF6i61EiB+z
VlOcRCOg4bFtISae9U4u8r1gqdl16AZdJPp0gfBFN729AOhWb7AxEwFjhZaUz+qSKDk89qlv12ST
aSphqELOkQ8RjKFgoBrbPD5IYcNgXE9/gcRbYHP/L3PntSM5smXZf5l3NijMjMZX1zqEe6h8ISIV
tdb8+lle3ZiuyklkYQYYYHCBCyQKmQz3MJrZOWfvtat0VFjb6rGLgyv56y5SqgHu43dVGvpkxxYT
E2DFtEQQkPRs9eFApG9vpThe8rzNzw1CYGqWXqIdQFphTsluHuifHjMsQfMaAX7WvmdDYrsX8jCj
cG/XsmgwB5R2850eJbNxYGDYj41uSL8Ec3lHKUXG8GDhxEGFUYRu9EI4DdouUwLOtjUEHwX4edth
2ITn0N4NjrEtboPZutVGZwFeKTxb2H8DyUAmkCXO13BMcnsZ+4NB6IBEKvEjwtTAPSkX+bjKye5s
MVM3YJpJJrNJ9VORlppFUVfe5p4RdwnajgikjJ6xc1L9EEN+GkMrMtclaMx7W40oGbbniOhOH7BZ
De6tyIFmQ87jJ33KHFX6BwHwiKCCyjZ27hhTMw0Fdy5WHsV7GuCwtd0xEdUamJfRXbNM43fptBtx
Jycpp6gfpS6DAgdnJu6Lpe3B+6wAASIXW3hBNnPFanQztJdUZ1byVjkil1iifQJZtFC23ulQhR56
N9Fp/R12cCL2Azk3k6TyScpp0Q+k0W+s2PK7DUgN6a56b2oH9nfdnmYLLcqHxUpw3obS5OrQM6bq
6DWNd8XKAlKtzNd5n9jOCzJPk0tu02Zq5fkul1nZ5362RwA7hI+uhQeT1Z/UBllJfSbxh+WBNX4R
ToiNYy4JXr4ig+FwnnKNKs1TgQ/FohdEcw0mLsWd50foa/KRPu6aAUzErdvMiZnyuwYNSs8kG1mb
g6zHeq91l6PaQq9GPWvxyafVmDalx6/cTkV8Nt0aRSi+0UBP2YphFtBzBUwdC3pbxoS2roQUY+3i
hyaaifBQbBo4FJGZsBUgH2mk9+b1pocvEOJfNP1ww7GQX1tXDDV7RCET01rECFcDaFhVL9t1FBel
fC2ZFpLvaEyeTiimcYC45xBBhaHJWSFvYlMym2/bQ9TdozoOneGqDDFMOmbyquZIj9txGmrnS+lM
VDOO17SERRLYoW4++FtKEasl3aTNvD596bFRkj+QY6Rfp3iUGEvNrf/sm2RaENCIQmJHijbqb98R
WXH0yEehRpxkRCnpGK73GBRQPZdDTJI2lH+9RqQjjLsb3sgQlMcGOQWAxRhD+kLcMiPXvD15FHOp
jkyJRMVtIudd6WJiY5RgK7fdhJX2ffCI/SG3yhTUMX45vStS+KJtNUZmdWP4OHFFRXKOuaorxHuG
em1Vjda4F0no1Uc/IVCzGZmiokRO5hMCVSS8cUXtw/QykFtVEF6TLIRlGhUXhah/hsFavFdBMF+c
AkkukTzeUab4ChqvqIEPozF6EEhhqP9pLRDBFhGN3llcrMOyJLwOlO9HMBvtR4ItbA+AEfNtkdau
sxsGSG4m4H3KYf4uVlZNkCrCs4MaLPoKJdRSbZX+A8x9TdGZ9cGrntyA61rK4IE5XwWJc06eBmtA
1YSe/923CE/CZCWmcoN1YZR74ueJqfVZxM5DU9kMr0VIfsNimgZTUzfU8izisPiaIJh+T0YUyXS6
quAMXD2ZrjaJlWeFTGNhttVU7qccZRXWBWFOZ7/pSABZYrLWqErwL9OCLn1DnUlwR1ql2qi7FggM
8DINjck/JZ3nyanCjW+joe/AqNKXgPEJ2Q7fFGBF+PKP5pzekqTjK5kM94Zu0tIL4Hwmyy8MkETG
AHihStRG8xLYeBMRpUdx+zZVQ/IaSEhuaz6DufQ9UnOWQSDKc1Va00eWkzU7uEn1gO2NfSEYJDpg
K3wGPW4cyBoLTsi32H+gUB4rkdf+VYjeOE4Eq8ImxMFyDsgLGZYVAvz94Ft2s22MmGIPPSpZOZNj
fKBqpDvWCQ8DWqfIkm71eRjC6VAnSJ9xx+CxgD34rlvXB604VfURUMLMJ2ial35C6ajqyThrMIhL
e5D2UQmshDggWGR2AnRt0sjUicQp0OQRKBN1tclaRjszEEP3XRnlLopRxRN0njzVbhNfkyHG51XG
dDcc/G7wD+gA4WLQ7+gq0w8b0ekafgprB3rfwZ/K4MOcG6qMbh4u9phOR39gJp7BLdiLlAMEQkJ0
0DiHKVqt+9iNdGxsV2lXrBCs09uKeqbnhE4ChFQI4zDnqkVTd8yA3I59IwEZ8iliLXD3krexMLPa
QGxYdqzQ1PSumBniB3Ms4wUMcH0c4hnnTg6RJ8N7+RIZPTHtmU/j0Y29ixpSlmVnW5/Ih9kMEKFd
Caw0CcXtE+/dxl9IxRJYF9eOk32VcHsS7ewQQ+Z4F0gi+jNQ048kJY2j9FsXIbkQW1KoOuytNiMJ
JqpPmGwxrkXU2YBkaWP1tuE89Ai0L2kEi6TM08cqEpAnuGpS+RFC5HOZWiAEyA9d7nq7nlSxI5sx
WarBFG77QpibaQpgvSLgOMYWsXBInyp99Iow2o1u794aKyC/zGzUCa+y+2TAIXizEz8/wH3BCunT
Bsdh9ShywhTKTM4bhVP7LZhb4jZMDP+EmTICMG3rVhTzZRpxnxK94TBxI7nkrDyupG03b2OrJDOk
Eh+y7b+FRGtsA+X4GzeN411j0aOo7ljOxAy+tT1kEV1jNYo4Vndxhu6lGid73eCohgFWHdI2Mk9l
yyTBc7LHCeTtvnGptMoovrgOIVuVwURq1n65bdyhOAlAcDh6wnsvt6qC6JE14TAsjKDQbF3fUs5j
ESf1RXR+8APJUfzFgcLy7GaYTZqixRKpwukU+yNiCMlpMbLZaZzFWRGSGz5b9WslUsaDUnh8+eYj
Ds+ATzw2V23fyersNCuSj+B1zSE+WyrqJKPjlM2DSwaDl31xZmdQ+AdQ8YDIF/FjQAwwkWgtlI2S
O+HJ8ZU8FnM3bTisA0aWhN7g68XiZ4Qh0KkyrL2jk4bzPidyjBJfvXDvjR/bBkxm0ndpuHNG/z4E
rMREikVHbnzbF2d4oDMyVlYsWkPEBgu/6h1o56OPHpCocWixOb7G8KdhqHY7A54M+OMkr23cwCyR
vWF8dugKjn7adJfaAS4Lm7XsNpyvtGbB5X8LJwbnQpvZksSD6oVlrZf1CPwC9SeN3cnyVlkb+pRD
DWPg0bUvjUK0PY801NsxKM6F5O4muQ5tMcIEP+yQGgAxeYxLwGZa6FC1bMOSaxn1ELdCcu0W5I/w
X8MOf0oY6WNTJtFbT8YCN2zk4YVy8vPIO1ePNn2xXDR7rPj+xgMWjILaoS1jYmBdNS0j3SqlsFgY
tpJfgr7yN2TCd0c8g+Zm7Hv7A4dLvzebnLND5dkqICTzJ+kvFwDME+L0qT5nObzp0MVJbosu2+iq
GY/WXD20wrKeSwkYTaSJu8+8Wb+rsHnJQ4gwyHi9eRGmNKBnbfqryshPBVevfeDk6cY04fMRkwTl
yfDFlaCmcOsxQr5aonrvkkwucHr5qw6KDYrZjg1nzAHB5XW+asLRWVBr1c9BEKc76Ho1agBCM1Ex
NZeqImUay4Y/rWoiY5awjgi+hUO6tgPvjvxgNtX62fjeDe2XygvTo0wiBfk1U7zk+UeLl4Vb4Wxu
PUJa04XGUTvcReTmqnXmchOrXp+ATVnHMIqe2966I2sKn8Z4wiK2Y/uaeLq85RHC5QCd+jvb75cc
bx5YDQhVQnG3MSwiDCvstqrVzgbD0CcLbNqZ3A7XahLF81SULjHofNe1Q9N0VH7yaHngq7o+z84Q
LsSKywAI/7G8ClfSPHfEdJAt8Y9mfa9/cXD8TB0GgbM1hsB5aDCaE+2nrCfOB6dB+OyONK65D4N5
ZgNbBJWMj3maGiASnXk3zTTVm6kkNcaxEcAD1fUvw4CHYYkR0t9o8g4OFsRbBk9zSRIIoUUEs7o1
htY2+ATgUp51OST7vFHD2oEmdaXKx5LCNeO+rIeM0ojh0hhOT05cBk9BoY0rgmKxnZG/H1sTayxY
8rwjEA2pAKL9l8YIvU+vG8qnCOAWwreBEtmbM4hUkzQ+WtzXmzhFuNyYbQjTxE8Y1qTdFYLztwaV
HImEZdLTSqjwZhcRqGEJuJgvi6idBxi9dDu9YHwm2QbSrnbiPSF4+QvFbv8x6cl89EH4HhNROms6
7NlDE6r4MBVcQtJ7pDq7Q7ZtcmTY7pAXNF/HN0Fd8OYVUfhF2zgmmDa7a15NRrccMetANekBVrd4
KoruVljtk1UnqOn7eDx65lh9Ig6fDxwz3c4yS/ERdQzR7mkXD0FfjK8lL8tbSc4ZJUfNrS4MO4LH
auO1Iil2HckmPWcx225NHf2pQi4EegKVkYJu6V3RbwvwMUc4MvRmTQrtXIfJwXFdrJqZfMpGzCEj
WkywijZRvz7Kj8Yp1DsVyoi93CL7zyEVYduyDx9KU0/nNqxB1zAzmaXN3hkAtELfXSyxHRzRtotT
69fBHhQE3Q5YJCtCA7tVGTj+ysutC7Qnfx2680vp5NW6hdLELkU7IarbBzbs4cdcK+L4rKDMt1EA
ZMPBa7gshYcqUEgLFmX7KNLO2rq26F8jUO5rq7wfKsobga6TRR7prtr6uNduhaeeSPTFsQXNZE8I
J4nRNTmYjnYy5hPAZMrEh7ZgEc9VDNT1hmnCqnRdwMpxLBnuD5OXLUOrVmjig6omyzJNyYN0Lm4h
768sJgxlmZ+V6Qe7AHfUwuc3sbDjXu3iOqp3s0tWRVqhy8KflO85z7sjHqDpafbc6MlH2n4EWkPt
aTk1F41QHvjw+SFrSk14WFlx8bRvsmyctWcinLcSd9EUZncjLjRlkBAZN+D42bNpYvglssSn8V6J
L0Myzcu8TCuypX3jaAi7wZRuqmhX6SB4aAB2bLEaf8dZGx4h7k9k1JC2DDzZ+UGGtLPyrSLBEE+D
8IDadkAyz6UNJlgIktOxvc3Iu3gUczNw2+zEu63n8jOdK2Zhmk7jir5Ns50AvD3WdckUlzII1Lyb
3KdvkQh2bpDgg6Px+dUkcI5phiHXkKgV1xtstyoaiN+opro/mFyily3M7xXRfN6S0jU/pGbTvWVx
fc86GNRjA/Flm1oYzE1X+q8cyT7jVpV8xo6PxGvG2FCgP+QuX8RHE/verjdxcBoRRoBKOzlj7g4B
BDdgCkaZp6cwMvujGJS5pZtloZOYjcNgxWfmuD39ZeWjekKXS7pMTph7kM4/CNoxwVH4fL/NPGI/
74IPeinBpplxiaYWHTt0Bl72GIHdZZoXdshrmnpaKUd+1mFpnfRAdm41ltTQxezoNUjifhvFVQ5x
E9+2WXbJzoYPsOzjqn2UYx6dpynnTR1zLEv5lG9EGWI+8WX/BQoJJiWLgBiyWfT0MBIv9UbE97DJ
yW68CTJg7QWEqfqcoudb+qQPP1STM205QJBMofD7rgBpo9OFXrPCNpx8kIw5Pjex/u679nzKxnnY
2yFtmUWJ4XTrZoHeROnEaI3k08W9vD+rmjkvlJp+Y+Q4JlRg6Jp+zlDlOGtyvY4dw3iiZ0ofzFbD
k4yn6BqS5oNtopBbsxXzpQ1zFcESNMmLVXDkMDjD6a7n9mhAl3oOu3k8eQl+uxQADHJrJGal1wMP
MMiw3LQ5pyE8RZz+1O2bsewJGlLFXfUWYym/g8ia2K0R6MyQdf0KJimdNmYpCmMF9SkpA3Tnu22i
2+HFwjwCEcNxDMyQGuZK3YX+E+b5aW204YyQxbu3ORNiGjmTHAMGvcH+d+/t0pugoaP2uKdFuIIJ
UuKMLbp66ZgOUbrSkmsMVt2VNvxY7Ro9IgLi9SUKKzbTrR1Q1s521u6DOAwojsJ6bWcd3qLJ7Zuv
KgOYxzW0s7A1tOFNTYlgwuTMw8s9FY1WVKG3CrH2sbKQA5ryTlcU9cgtulI0f/xR4k7J8BQiTpk+
hyC1L93AfdOeBDdKQ49X3ZnpOsNM+aOA//bdjCzBj+FaX9DJGve3pn8SWP5OPS+xReGOfUurUL4G
BZU63E3nwazcnon6CJxYGbTHO0HD2DLJ2Ez82dnGXYiTH4QUaffNE1w8bE+sTupUSbSxInJG+faX
TAG1KSMuHX1g5m9NP0LHbzoyHSoCo5HInxLUxCBsIHa1JeFjpH3vuNr+0FF3MuKmXNI1+qZraJP8
wjFhubX1OOPkQhBoIZhPhnkTxomJ3GlO4N0AvCLMuN4o1iMolB6x1NSpezwBrQX9KkY29JHDlTtL
ib2pOJTR/aBIjSe7ZAzJ5fXWK7QnaG+DwPjA98fNaZ7lRxZX3wPIaDQrtMUNJCbsR9jZw0T27V2/
O165RlQLQTOTWb3TXo0GUsbCK3S6HPwEVRTewg1kE0pelVBXqaz82aZW+jbH0c6WbJrKoS0edjR1
ejB2S6OIIsr+3KmZ+kvrc6rYLijM5ZZt+zoK+hEOfvYVzbTz3FbcA82G5AQ4Sk9RD+0ywavLSjbf
6zwYX6vQaVe1SSg0DfNwqWo6HbUxR4/1EJanQEr/rLCnrCtLPNNDf6mY9W5Kw3iRk5QXX1cM9kmA
5n2KiHEY9SMRVEcsouOFto1mpVGLEtp7TqDFfGsFG2LnluPajeko4MylDMIuty8DKlJ7IghTjEO/
xtWQPes40V8sC8rwYHvc3IBV7KFGNF+c3kYb7ds2pTYRuXswC1cnIeVunhKoIXU1bATF3s6fC4MW
ymRvGJl4jwpP/1G5mY8NN3Efcund47T65tmUHcq3Mh6eC8FLOczaWoQiaF/9GPEHpRAkhOS+yYoE
lFdmAdYeZIYZjSwZYh8ig5e4su1mZ05kIBC0M2zjsgGT0WG+J7BNfNEWDdZiQgIxgH9cVFZufG1o
CTwp16hXA+knPIY2WmGWzWMAOmjbAMI9kzA03ALLg2qHeRKlrBPRRZuUszHm6q/9PNwFQGYfBx12
a5yQ9Y40EHljEFVsSxp2h9Zxo13rqWHBAE3uM4tmsF8kp0HBMBs1HWkBs505c+af6nSYD13PZTLn
Y/2YtYseD84F0RVus2DShIfcCrz1CMD+eSxC9rW4Uxs8Sf4Lym86tTHg2XkKUbtYcw2/HXEoIimS
FI5N6rTUEj1vQj9ZKKv+wpr6Qp4h4GIHafwByRBxrhPKactcckNWqN7iUnG3M+qFzbDmzBCMpkuW
60uaSDtYlxES6qBoPtzWKZ44SEhzHzWwcs2pshYjXSSzx6Kkms59NB3N5oANIV/4AWDyHMsMaV70
4szuIuzk6oO6e5SNbx1pSPikwQIaAhFYRBf6uuGSgOPo1pYTyARCmNjEDPKxHF1BYunoruPujW5R
3147P80eishrL3wQ7keN5XPXTscexoykuwmDpuDUn4ptH4Fh9bAj4d8BSoDeiAqeOdVZ91n+6LVa
fNqhQceTlsf4HIsI9GqrYTxhjN0ZsAJOTF0wduvOoTPrhV+NqfvMkyoB8wjh4JXGVByQ1qLCh1ah
zJJ3bmZZchTiqZTM5ApQLclMggZ1k7eaTfCqtS3RbdD8XaTWED/htkeyEXAT2unKfoLZM3yrMnI/
p94z6J7V79jU7jJuWZHO3jVf59Ad9pR3E81ILkmul5LPzdy3lMXZltz2AbqiuCLFpVtSrE7j2sY+
jOiMB9G8qWuyUSANDDNS7PyexsHhhwftiaFy9hxXAfd/LxHOjcJeiVOeFeptil2/jpZV0OfFsuHY
tNAWjTJa2iA+229Z29FRMeyBGYyWsQtCyPVa+Z5XHWRpzLai2oGFLCmwRE0Gruwi+xu4Do8hbWvD
IhG9xb0w9O3nWmi7XnWZOwSbsbCGcjPKHuWtF8nWXDDKIPPITuEjBIPtPDdtRehCQ4DWS1FzwtOp
LKrVOE75I5O4fFOMKjgYjMGCfVTlOKHCsVHTisRH/aUTWI0RFg78Oe9g6HL2EIbLL/qtawPkpbOh
D3THuie2TPoLFibGhZHZFYqdKr0aUxN+c6X31Jez+3ViOLS2w4Fwulw/wg6gD0l+VbpqmHU8R5ly
Bl4CfzpZxQyUKbca52bYONQ2Mxny+zKtRXeSKVa5IhfDk9lL3vqeim3Y4x+TT3USiPcoHBxz38Vl
/BRTwKIZIsgOiWOqCVmevaK/iKEPZyy9YeXdEqFrujpAHuWnIwwEUAPJsM1aeGBFCBRlrMD+S/ma
jg5fIjhgOjuqFUl5acLWoCOFg/ZKug8At9gVZv8Sek1t7NNWBOG31hAdRZrB6pHwiShRmuKn3Qci
3inB9zo7dv/QT0G0JZiS5o3VN/nHxOG1UUmCmCxrJUq9AloowoAuIgcsino6p0Z/i5QhN3xh9rE1
zBp9GKgnldrfxcCGft8SZU1cH3VftdN4kS+SUmE/tkP3lSsv6bFOfZ8yN+kKUncLxTVELiWTetMw
3cMmP0A5rsR8LiIS1GpbZEuzd6afHgfBNbM9cjqRFagXeIriCZMyfgy4Xbd5GPSbSfby2jMiAIpD
wiSXcObwBAgMUg7z6m+FLGE3kf7FztU5w3aqGNUyepfEEzRpdVI4quh6VXR+IYXQAnL7wfneN1W2
6yuGU8nQvIm+YzN1qoMsKoAiTdZUt3YsywUEkPEnXU9z1TT36xUI1o+iGD+DsimOkbIsZJqyRemo
Qfv4UB4XUcBtlx2aSNWQy6Ydt7SE60EdTL/X2yrnlR16br0Zq2iJX7F4mqbR3oWGKs7gY1nCBnGY
EG1anIgWsgWbm8E54q3cZ671lo6h/QXMhfU1Bry5gVMQ3sZ+UhevRr9WesxSqpws0V6Q5uzOcXJz
k37eM5u5cu22EcMTC79Fk8CvmNjBM1wHplhdD4XGiRy9Y/W7V0RG5otCmPqki069gZLgmI3gz686
o8RBG/RoGKIKQhdblHlBNUPmCjPaN102yS0gifBs2mO/QvZQnLEZv7Aj2bc7fPjQkbSGnqylZrWJ
L2Vm6Nxj2GPiPnu7BWdxb0/PShZ4q7qDObju1Ug7uZx6WNKV+X2cggF0YkTTwaLbesjNGZatIz3G
i5G1lgXMSDjEzpJ3N0cVQiOuYuq2wA59bGiLrhLt6l1jqnCfAB6h4nYqtZnZvJYjm+5rMvjzpnXh
cgR43++bY7DQvbKfSdgtlgQzF7fJdVyAXj22BK4295cuSS9VgRhAqbCE7ebwegVA7dktHQKuwVSc
a6uy1zSWvtZOoLiGwhtZpromKqPtGe5OeAOKTDY7Xi97x6haQnTjEp+yEMm8nvXzpH1vDdcIMK7C
euV03WuYptHPthgtjSiVXFyvH+07RaH4Olazcx3YApDzedatz9v+JzqF8WflFe4uMwDlMOJ7Fk5X
gTzyx5Nh85oRR/oc2NZj7HbyJfL8NacCTGnbSfeJ7yF3RNuo7QrFIT8DpCn4sw+MoqqVIdGfOIaT
LO40gOc4nnDnpOO3KQk/e9eh6QaFExpzmtwUme5Yzprqkb5lP2zKmsuF31inQEO5WAuCKo/eOKIi
rkThbO5dWGJVGLFGnJ+72s6BwvVuwzR4ZBYwjpBUTQF6LnGK8JgE8bsOw9BaIhFpX5MipfMsEnlj
aSBHrEQCxpuYmCRgxwA6zY/Uz+6pQz9G00/apNTMCOAzNJ2mOUMi7jMH4HvlwSaFHe2dPeE5j1UW
byGf16vJMYdPVr2xmrmhXeOiT9ath+IkJMh2oUMivWABwkrqWvE5MjPYKedONutHy4ZzkZfXwEjC
K6Oi4Sbp0e/xiCO4b3tuCFWC4wVLO0pKJIj2W8EogaQ1791sfHVwfU8c66IXoCCC8AfdD/qxIYl6
1pJDKGe4Ugwy/F6IDGuEH2VzftIQjLdtUu8Li3cWGIlIHkYjmJsTKhy1QU84JZsmAp1B+FcMbQKb
GquMcVUzV1dWi//RtoRGLMI2dB7qTrW084TN4N5wQgCZDI933my7e+vOwU4MoXaGmuNl6cTtSamo
i14zsH0Hcw7w1+habhMyerFG2/jF2rY+w7iS/rZm3DLBTzMJ9CFiOBRE35ZDUAECFlgsGZjGYtXb
YOIOc4VyY8OEBBm4cucTAdYonWGq1jB3ZuVEH7FJNxu3oDFGw7Ylh7n9mekOy59voW5aDFNaxU8K
GHuLT7CSN7dAlbci1KMDLNdT1JivAlSGfsL4HjgnA+wNlTrD3T5aexmhD7jdW+LWDkUwSuM2OLDn
z12C6ugoMgfSMJgR/Ap1Embt13ayhfGAliwNnhjlDtBkKiHab5Pw+gQZWGQY2ftsVD6uCksDyUXZ
TV/ehLZGQLEbfnqlaSU/Q2MwAMYSKb3ifZp3khvsoZPVDDagpK0h+ipbKaOZL7k9zktTQ82LaC5f
6ceQkmAhLTySeDxdTN75XaibOtxPPmlyq9ZCPTN6ZbC2qszd+B2q9z4yvVVnCv/aIv7N1UBPER0O
mLpTzKj8J72k+ourJudTGjJ1aZ7ZKlnl8TT+oEMxfZ/LwTq02K0/e8tp3cOQFWX6WEwUW5vc6GNx
GIuKNTc10v5eRqGxLAuMCS7KKEY2fouY008M8DtymH6qkHJpFIIEh3EiGhoMXe/J9cj4CFuHltam
1dREWdCVO8lZMq6zopYchR3jhufW9O2felT9vgayt0tGcmPAAdWTT4sCIWYBvZg225MkoLUl+dt2
VbdkKAFSXUZlEazaLI7h54EKiuz3rrKg3y9HKxnhnok6pJsGv7Tu+puRqCJ9yHoLDtE6dya3qx7h
ak1ko8UpYRQUIISVuBcSKNzkAL0j8eCfDhFXbK3b7lnYpenEyAtNiWYfnUhAyz/sAP/wxYRRsZ2C
MX1za7vRq7bsxmbluv5woaU9kK/l5lmJX8epW+hTwRcGCf1HXsxuDITLR1ngeHSRJlAOPoPmdTGJ
LHhjc0yTt6ah+DJN0aQ7Io/rO6e18Ivd0HsWfYXcIMNgYabwpqk5HCcg0EoXdf8QD2md3NAQOS1O
gdLvjcf/cVci/z+QYz+UP/JrW//40Z4/y3+qsP//FGUrhMx/EGV/pt+j/sc/85Luf+W/6C6wCqSL
rtpkbOPQff1fsALX/g9YAwqF9R0IRzv2v0XZ7n+gU3WEx/8RcGQrl7/0X6psw/wP2AaSICUlBX9R
ebb3f6LL/qdR1xXIsgVPIS6ZuDztibto+2/0gGgap0g1rbnipuGp54L72BL1GYzHFAuBW9fR0fJO
f/uCfoMq+CdRhmdqy0EBTrtbU/3b4heTsE/KRY7ak6l4lScrK2VoQEhyu/7zU9zfPkZICQSHm7b6
C9Twt49m+SU4wiE0V/esEdt11o6/g2g7YucHxxV9FMlbku5KpJHpoZrXFdlysBsTZnaEye2rF4ym
hntQ6aU0SAZfgiJucVRhNOGCJRjXLOeSXZayekWNwA2W9PXUWqMR0CfrghPdLdZDD8+Fo2Gh8O+Q
4Efm8mfy3fkEqQAn2zDWJrg8JOpYxb9N36oBjfaKbqzAOqzsVTQfXQ8qynUGJTwO3LtIgF+7PU2T
lb/887f1v60DfidslnAwoGcImDD/XAdDzWlu9ayDymYWZSbzOhzgv0ElfU7IcV/KORiX06ye/vzY
3/2OBOAjlImuUsL55bFpXsK7CngseN1xQ5VA/e815b+Y351/GrX/c8W5ts0Hg/BxNx/889P1jU3c
qmBKF7pA81aVuxL5NmzOA3yYogdJtyhBGKv6M8tfm/RiyYesuKPBN5rlP6FgX46LWuwtNK8AYx5r
743AmGVuPrj2wXK59j5EPSOj2d+Pw8fkvKiMNln/EXSXMfna5//y/vz242hTK8FXZ9/fon9+nHoK
3TFzYa4GemmpB9QeQDDiTXhHD5nY+vBWx3fndrrEJbcaSQmWw2Ms+SMrGZGi3nblQwadpzqm86eM
fhrhvq/EKnWhDzfUlKe0btblsE+qddit3Pji/UVLWqAiZZj0pDrEaZxi3f7Pq+HuAPlvP/1//pq0
ck32QhYh+Kp/fi6MGj4SbTWvUhwLC6eaNzT0R4pBH0pc1/O2wGb68yOtO//g12d6TM08ySYN3PKX
79KRRLvltiTSV2Cdjz7TKPEvoRSolUvO0AqNVZR0uwLMOUpqJ9xqYin//DPcF/kvP4IgtE4pKQlG
EL9uVAUdRrfO1bgCD00/xj45Tb2GzfZtmFrzXxJSf/cs7dKtxwTE6+798nGF4XYmiqd5pSNkTiRN
mdolsdIvkEkNZr/58ye7/2u/fjIickm8ZaFSvN9f/79twVNJJpkteZDdOifI7GivUYYtMltCEEjr
V9K1ljHpVDrW//LK/2Zj4fx0hWcpySErfznXxnGs4O8RNUWnApu9IHp26lXwL2fMb57Cwe4p3kPL
JLT3lwWLDs7OBZ9xFRL/vujyina+cKZ/WR/W/Z/55WuUput5nGW4uMy/Trq/fY1J5BS50zG3xiuw
1gyZ0A2Fa6ezcHXTkodn/5AbCWrIkXmz0Q7/skn/5myQGLOEYOMUXFd+wV3M3kBfE0XRihr1Pkb+
rFqkMebUIylvpukQSDJZ3fpfnvqbzUBa3A4syEw89debCT0y5GlpMKPcG5NtaFt0sD2E64BYGIPT
pPXLxZ9X62+fyK5KgDEDf9O8bxV//5qtKgnIWppXccFkRDBno6Lz8ezOmbUsDUZtc0xE2p8f+psX
8i9klby74/jf/Yf620NLP8OG04/TKrMeZA3uIlCwf3qv+DmRCvR/8SwUvPf3npfxDs76+7N8MYRG
kvAsRhqbYYqMdTFCDlIxgJHJsP4ne2ey3LixretXuXHmOAEk+sGdkCAhqlepStVMENWi73s8/fkg
72OLkChcc3wjdtS2HTaSSGSuXLnW36xswbfejJFkTBhlQbRZTKfXhImfsECcuP3UjaKnB53TFRnp
SU7wVN9/tbd2oqFDXRMG/yOQHr+aKvsD3T7uTCIE6CrgMaGjAoLl/VFev5KQVVOZlRc1pIHthdZW
60+9LyPj7sCg1XZ68q3r4h8jzkCaUMOVk+lV7ETeTNc0W7N0zdA4nY7fKCxtte1rsKO2xvEHtae/
wDwToYhYfhprGwU7ZTrUMQh0I7h8/zWVOR86CjiMjeKjLEyMCAjci+gZjJAlaTLMCUb4c6oQ+o5g
aQ7AJp06B9gilxAkkBYAjIkxHlW2aqo/AQFY2xyvdiS/w5bxMNcxHyEzXXxVbwBWXPeV7PRT80uw
O3aFrLmjF7uxAFIXSnRrznh10lESAfxtYb0uPnFUWlM6dPgmqXghbWZsTl/aD/hrQnKyNRxFQ/EQ
tjnWynppUVrW/mSdTZUISd+VXzKPtPgIYMd1bn9o9KPFuDhcZAxgFNMEwQ7CpN2FaTMz4qRLOSpB
alr63VxhoEqhWntbRnBo6KVdJ1uXuh3cSloXrCSdrw4BLpxcEmmSqrJGPF4cAkiu0UNUogkQVuHT
NQnmaLwtEdAt+wppSxFcpkXw5/05mBVOF3NAZdgWuBxyOeC2u1iIwjewlgqt0ZHxkG3TPx0XBN//
khe/2TNoF+gbWBQeLPQAGcy9PT2lxq0W38r1t6R7atuDkL4FiDLNBnfF5iGcBaH6Cx9xbWwWzcwF
2x7rv4HBo5ihoW6TPHoBzJJdIQ65/xSNX7uAYuRDH98M9d37r6Y8x7/j70umOyd+cLaRGtUXK22S
DCWCfcNxU11o8qXE7dPUf43WfUp/t6q/lhlwX+POGz/myZVncWv9iLIJXd804Aqj31b9kwIy2S8f
NLALYfPFaN3G/GIVFxnX2tyFtjva+7J0wV3A6u+cItlCB8R20d+VmLb2u6o55PVe7/dedEjUa1Z2
1j5I/i+R3HTiSi2+z7qdPao28YVKWctwWuNBVdBIcNQvw9dE7LFg7YLHJLkFCqO316gRGDqqBXrw
ZQi/dBMAfdpyj5N2UBG7CbF7hC0HkXA3fpgB3dNG7oEQN6CI7huchVDWLz/liN7TDco+9j8jOCbh
h8zD/MPF9cqLHPHJpCcq3wfTLek4XCK6QvWEK6kDUpRrtq5eAQi3dNiO6AZRZ+4/md5j2W4t89rs
XNIXyTrMqSgAg9K8AkKIr2v3FWrfACMDVFSDlJyD0uC1jud5eyeLfRqjKbEpYLBJl/CgIvjNyn3g
xfuwOUwdDu8/hmyHVTtwDnm60Kq9maJ0gR6HgoeApX6XjZvygBe9gP3Z7bzhCtFFRUdj7jDM0OmV
E/51wGRNmex5SkuyzJX3+NCwOJ3SDMcDJ8hVem8KOh6VH+18KUXhPcGwhri+cia+tUUN8l8d6WJV
s5TFjQK8c17hr8jJy19s045+h5XAd1nZLs9VoeV2ITOTUQ7gZFLkRSiYMRUlNMXR6bs74FfwKQ2B
HdqsjDH9RBjRkr8V1cex/TBov1Ttdw3jrUNQCnqbkA8Bcr4ZakEbA8pe57TWDgJfE+502+1n5Hew
VWrHsL5E8KWzdtd1X4KHuVP2QbpKa+RmNripPnBp0cSmJQ1EJMi/NG9SsPPGPrhqbhrdgcia8/By
a7sAJG7LR4EyVbI1EHIJHSxu8gdKCjmm3Irr33bJddFepOreTjcHZJqybJP87JqPVviYIeYx/pn2
vryja4cgDgxcNj0l981Y0pYOk62sfy6mnzCzdO+qRgekc6zxNoTHU8Pi+VJVt0VwIRSQ1c7QPVIR
sMwNpo7N4LaT0/U3GMhMuK5Bkyz3mnVZ11/p3DYP3vQ5Tz6l2rDR2GWd8s2CP92k/WWjgPxBjdGQ
voM714o7taYcBhqxKu+79DJvL0yaneOv97/4q1yLOyOFbGochMj5/4+XcpM3iVnC13J6Iyod5Hh/
6hXyWZKuXU0e/eN/P5qicMYgj2Fx51isLmFkWleDG0L1H+q+RhWvL5G+waFNcTKYwu+P9vpGR8mX
WpRlI4PBjrUXuXEV13N1fhyh6Vk02lPA8L4KehgsKRwdVp4RmwNsKbyVauUR1IC+cvzMs7fYTaTJ
5LK6YjG/z2WRF9eOyCzyoI1532GyOc6TEESasOuVXfvGNxQIWAgDqPw8qYsjTuDdq2pACZ3U1PFp
r8yZhQTzQfEwkMHCaGVaX+co81jUcaCH6tQcFhlTVOZ22naIHVa5AapKurRlKlxcRND8yhwvAytt
WkGxEnOXL4n6ukYxm4o8BXlAFMuYW3h4lUOHc9Ss/1rkPZRR60ZMP8o6lFZecHknYCiGEaTEKhkx
BJ3jPRFh7eKD0KbirNjtDSdfEQPqMEr709zeFd5lF1aOqYbj/v31ujxW5oK9xatRtldJ/Z7vCy9W
Cx5uqgBXWsOHIQiWaYt3CqZa9LHgh5s9douSuTLkqy1iKRxkts5FhAyYW/lii6iBjBhEh9t3oRc0
T6XqBrKRY/bYAbVSvMP+exPT6nPbtkQ6eFL+5dJleJvbj0XJhcSTO9jxVIeYY+ZSbOeODesFM2Jg
9zkZTTVSBmgm+8P7E/x6Del0ezg/qSOR5i7PbaHqBlhvtO0wxGx3MiBRq6S9HSGXs6OdO62c2a++
Jw9kj2BMQ/2YZtLi5aCKNhPpJbqC1lABvUGP0AR/6pSwD7ZV0f6J0zxcWbvPBZuXIccSKgkJpQBS
c+SG9MU+gVcmKXi1p05u3U/hno7qTvaureqTWaK8VkkbuSCPAzdUAQmyEVgDpZNe8zc0K6f+Wxzv
JwlRM2T8vgXdJ5rrtIT3IWgCvbhu8xv+HPNo19tcRDGORg2Qf9cu7lvlE8+AzMEDdMj0ZLx4EvOf
SngNKt71lH/6l9+S9zQtygOkYXNBefGeeMPQjrbiDJe76tHrK2lbFhqMswFZO90o1JWF+iomUFlh
0czNDdumXjB/6xd7c+iL0RiwhwEawOUM5BbHug0YsxC7JEn+TCrmwLUc3neZdv/+i745ssLwpJzq
XMQ6HnlSgNY1eRliRxf/Dgal35k4j2MUF0guMux7nFVwSARha68M/Gq3zK9MmY46Nke2JhahoRVh
XKtlFNI7lN1R9qGqhSZXoBGrtiJdK/K+ahFYzC3zqmhzRYRK6GK3JDpS6HozDdBq69lzycEex7hI
awzlemO8xXdxn9lddkv7yneMpM4dSHEru+e5YH28e+iP0KWkBsxvoUVyPNlqYepDWg1YUQJiSBFQ
kiUQfp+UjhxRoMethTsZvOKFrPgfO4meJn3P8KAhFZglBxb8hIGVJ8fgRndjDCAK6SoBuQ/CCYAx
Nkj2GNAvwqBHNu7t8sB1m9shtNhW8YB7ADyJ9l75nZYICppsJv5kEypoRODM3KETNSVPfbhvIGiR
h2zUgsGuPR6NqBZCHytr/q1Pos9fnzhC65AK//FsdJFiYRivdxSHb0NlAP2np81VwvUAto6y7TN5
g4aB7lS+/pA3NYQcPQhWPsky25jvO+RQtPZlVM3QHDv+DbKnh/CESNCVLpE2E2JTg4U0ZfdkDqYP
/RRpUV/av7/lXq98DmHd0sVzt5Y4ejxmYgGGanCndqZmctoWGVBYOogSaBQrNHnllKC1wOOOFp1K
AYoSLsAFhuWAOh6uz1qYiVLfOPKD+jP/QGyRn1AmMcZd7D/AUfDGHX8r/cygcNBkrJy8ve4oxdR4
uGxFvMFkRP40XeGwlTlK6qSo6+i/+LMdPrf2HcCZqHQtBaHEhoANV0/9PpOgWULSVugUPg+o3MMA
TKpdJj7k49cBQU6csSCB5HQqpW0qb7mu8CcgUBhEkGqjdoNdU506UeAAlyp1agI7XWyxYLEyx2wv
Zp4e8vjqhRS6NQWGYA9xvdRdL9pCY5hzYQ+mxCa7V++m+wYyZLRJPpqfUeEFFxCgFCxdKNkFesO2
5mr+r8yCCuhSEZ5ubS5a3ZauBKUm8Wj4Tm5cQCpN7NtC31eYakXbBusl+VDU+0ZxMxmq/C3Ck5iD
lTaEG5d/iGwC4gaTcMfmgFLdrHrZ76NvdXSn+pcI0oYbtGeDa3E7fOn/YC38Tbj4pvxGBq2L9Z2v
36H70o/XudqAFt7HaG2OP5GdKOKfYfqQQvdEcvge8JivXIIZQ1ocLz37V3AzrUToV0fDvHBmNT9b
JmOlN3a8cKREAbPkTSycGtvI2i7gSJuUWtQaZMmgBpcTEnnb0BS+g/aTcXh/l7zOHZ+HB/Uxtx6A
uMzr+sWZGOr5AJFUaRxdznY5pn2w8J1+7FwJ0ilfS6fD0kHOA3xL275L0397JWB8gwY9lRhTsyih
H4+v8MKRUfksNam+TIMAK5qyfYTQTK0iG1YGexWHSMkpv+icTfIcjhYxAc9FszFrWHSRVvkX9ejd
UDffF1DzNuqYfPcbFkM0lt1KdBDz5W0RHBgXCI/FuWhRoD9+yTQOywrIfOOkEZhQpcMIXcvAmqJ7
qLlE7fQq1NUZmaBs6eoPd02Cj7vUhcqWzuXkpKRpuzwJrpDvr52sFb9BwFqX5G0CMXm9wyc6lKj6
hY23bWat1/fXyOtZI4Vgcc7JvSYDfTr+9bCNRCfZuD10UnlV6S1UKzCYPTljWycztTj/3Ecrl+75
SxzPGGMKRLNmgINuW4tTC2alVaMDV5KmlajU6oNrGO1lV4or2isSYTVdA0G9Oi9UkA1UmG2hmIIL
6uItO8xrKWwAVKIc0Vwm0o8EzSqrb6Xbfiw//tsZnTs0gLvmZajY8mIdhnne1WZY5Y7EWeSWMjUy
lEKIM0itm62T+bZ9SVqcrRyJryeVtScrnMDCMihALu7EdjjTC7Mc+qboSuhu9Q4QjOwmnhihyiOz
FmHG+P6bvk4/VBbMXImkQU1D0Jq3xov4kum1gnZMnDvKMHtNNdT++o5KozG13iEToIIbI8Hnr5gd
TVtRIgjUB9tOif91mEWZdcZOcU21NbG8x8FLQpigVPEJjgV6SVBEcT5HrDBMt16JgUHJEh4MVI31
6eH9KXi9sI5HXsw6DLnWRIGGkU3HHCxv12FRD21SN3d+tDLdrw+T47EW26agKmwSzlKnLqVvo8VV
P2hVwIn+Rm1up+ZaE1G5V3Sac++/o/ZquzIuYZVQQLsXHObxV05DKLpFG1CaQxB12441nEEp81dy
2bdmkrSeKwYHBVjFxRb1Jz3ypQBHMyi9s6eHAWWhR8fND+ELBmsQgDeWrq2B/WHhquazEu/xS0WA
uO0ph+0cDcnP0Ij/QBeAt6N4Nz0nR+6Vu5ycGpM980A/0L+gQXl4f1rF66xy/gk6AVBFehi84fFP
8CtaiByO6H9034pgLnJnZkA3PcquYUGjn1F14VWODt6m0ZTv2ijBjqY8j76Xt4kBwF+j52htGaLa
ta2O1m1EzmkF2E0HEuBptBH/9QnLD0b+hYXG1YtpO/7BrapHqgJY1Qki6a7okCn1tWJvVLGTGOOe
SlWPIxOWSu/P06uFodH1pRoERJZCuG4scihL8uBF1VHszOzZPcqC36R+2Nqa+VlNY+ucwZCIQDua
mzw1muNXzD0LGlgdxHDoq9nCOqbTECtf2wIRObqp//bNQC0iOs3lDSnoVwBg0ERyXwW0IdBT/FGV
dXZRWLYLsdXJFFQS//1gMw6MXFSd6+2LN/PqFsYmNFCH0iVu0oare1q3QZACo8nQ+PP+YK8OI8g0
OG/O+RjnrbZM/EZpAGoGu9VBupKiU4Ryfmlb32fao5Ka3SENemMlSilrYy4OIwnBLrMLqYZYHogE
FBbcvEDdPs5a+Utbo6s/DTSXMTiIFQMHy6DCQ1vYlzGp+zZD5mHicmYMknZlehZKE6q5giZ5lWkx
J7TwqdPQxjHkJXxsGKGKU45EnqGwJOxy1OROND/K3EP/tcV/Nw7uraQvVqLM/FmPci0gN9pckmfY
+Q67zE4HAxKfSBB+YyMdEmn6AYt+rfT/3Nz8ZxSLapBqoF80Q/znhbzEOFkggnwhUKLEsrTYy2EO
3DagMi2n/QOspuIHdNkHmGnKxSihodXayq86br+M2nQVBGgqSf1UzNI33wm8xaHHCntTKOpjXcEt
eX9lHh+if/1SWNgkCZTrWOaLaII+b9V7UhBRlTRuVDu9bUoPLYzajw4Fd1xb/RqE/nVojNrK51eO
vwQjC6rnFNNnIXlom8tKepD5WksniD0RNhcRrHMMBMeLqkySPaLZwpXBKtc6OF9P8cPdOAS7EJHG
/JDpVfXN76en9ydicTl8/j2GTf1kPtZBNOqLA3eIpN6U0Xt2kCwxHBVXUc1yJN+sdnZNtd3Pc3dq
7C/gYbBIRm9yZb8eb9f/DE/RSINzQZa8xDWGXotTRcTwXQ3WAFrxRwmpzEmS76HKwWrupGFlxOMN
+L8jckvTaaWqry5qxYB+Hi0FzFpL4W+LzB7usEGZcgsZu2BUL8oODROY9H+tuP9PCfovBAlfrLnZ
B+I//g6331P8HW6+J9+R2/5+5NMw/yf/+DRQwFZJJ4D1/WXr/JdPg40VNGkLKYZJ28t8Lin+x6fB
/O/nXi3lDLSjbUWZQeL/oQTJ/23p1FpmLhH2DnN+8q8MTMXxfv3Li9OwiBPHKUDWmUEyxZ56QDIi
RNkd8ZQNArvpB3NsMS21kRsHbCGkz8bQYcJUoRBD66WMD5NvKQ/DJOWoADYV6kiI7CU9qpDIJ6Vo
qQZNI268QrG+F23dHwIZnZWdZ6XZdlRmuR+tD5sQwWjkC15M+/1fcfj/ZG16jxZ4U//f/3oGpf0T
nv95lUX9x05rG2hlS/0wId/djOii/65NtPE3ni5pAwXBGa9poKaAHYta69d+VWCE6lko8xDA2+I3
GkfW05RSttm05RBZyPc1NK0zFLZvkO0WX3vJsvAkHq1vfOvEDUIVixy1GNLvFqKy2Np0afl17Btr
35qy9LntLO16QvdnJboeh/W/33BZvuj7BjVrPdIPKK0n5gZ/4+an0DJKofAfpR+Rmief9WkyKeP7
tgXkHo5BvxJX9KMj9p+xF0froGdN2Vv5dFDVSbondVa+lnbtfemGEuee9z/hcRL8zxhzFH1xw/ak
YtCNup9YXOrw01TxjQsrSX40Rz1AvjkckpVr2HPT6I21sizKZBH98qjTUItn9v6YWBxgp1bJn5pK
WPPNyBwviqjlpmvIvYTLl23exfbgQfyufPmTZZcybZDW+oG8SIdKTUzJ2mo0sJFVIag8SHI97jTU
a38pKBVde0MS5ytzdGLDLisfuRwEmo/mjzuFupvZ0yVC+itGnqcePf/zF9PfVn0lvHFq3JEqgh9k
F0pcrKzcU49epKtxU6Hi0reN64nyTpGDD3K7dsSeerQ4/tV2UGJBr5b86joGoFw6ak6Q/pvb+UZE
OfXkRWw0tdFHtJUng5TZBxNi7Fm1kqCdevQyVhkJ2Kc0b1yB9ZhQkZOQW+esX70sLcRiEJOJWxYu
vDJGvRHkjXFl25z41UsL1DRLw5TqSe3apfoQiOh35WnnTYi52PoolTZTliNrnVv2j5wM3jfKm/cn
5ETkmnm1L5d1NvSWhuwTCwRbD5QZJxO1QpHUH4cy81eugqdmZh77xdYZWqqGXsoYTdChI6Frpf1d
tfv0zG86D/vi8UmEgm5vsxLT0cZwFB0FkGqInrw/Qad+/GJzZraVaEocN6i3IcdrIX+AF8h5j15s
zjrR0hqhMXL9AV6Bj//LpJWP5z17sT0Riq6UZOAeYYr6MS10J1qlsp2akcX2tKgs9x3yWC463k4O
97eWqpXJnhf0GyfPkno4SSH9sCYlqADE++ylsXLhVbH9lHSoN5u+Hn3wEa5awfGfeA9jcWhXKL7F
wcSu6tMKp2sfTd21rvypRy82rIYSly98nynispT1NH+CVfDQiSlabFiEXxBasKvaDTDLtTCSxKXw
rCWzZBakhaeJsKprl/r+UyN3X+AVrbR7TuQuy1raGGieaTVF7ZpBpO9VTY8x4vSyQ2jjIWyiWnxx
3issNmskOtxgco8YjDQEQhJoabWmNKyszlNfdbFfg6w3UlTNOZdKhGC93332H82Iv9zx/t8P02Up
wrORERoBm7qlqBC49obPKY4s5yVFxmK/FlmYpGXDpCQCf/uocBNtDZp4YkaWhQMM0rJAKcrarXS5
wkhFs1FNwBLirK+pLzao0gbqCDSwdo3JukLr3E1waznv0YsNOuSITSCgx0LRcQs3jPyyyuEznffw
xRYN+jYZczA2rmx3W8tonRFJ8vMevThKaz/w+65rZ7fT9MkutR8FwvznPXr+xi+O0bLWRYaeWO0K
mOaxZW0rsdZhPrVMFtsStcMcSWo+ZIzAQ4FJxmjsz/vRiy2ZJ3oWBDUxy8rUA/iDXT1+WHnyvMre
OIv0xQkqpZY6ZDlru1NNlZqpR2JEnrvt+yB5kEfVvoZmOEtkdCV9tziItDsFisWF2fgy/jpjF7co
N/r6l9YarK9BauB9jLKjE9uKeZ8jeotvaliY3zElkD6EqFteSIMRfZIxmEG/ctb8RAt2UOzuMKkI
ffkAoPdVGSdQtMrgogjCXt6EspL+mlUJ93U8jhe9gAwySMjHSpSXrQ12fVhp1FH7O0x0xAR7qwan
HBXC/DgYmDLjHyF/kEYjbyCPSM0HgTInprW50Z+X4eiL0CN3mIvZ4ANdJDKRQcdupDLOW67LPn6d
KkgpIXDqFrb1AZ/LD+gknfnoRdxB21uif85y9cJDLBIHXSRnZVG9vaaWYDUj8b2mQN3LnQoIxnrY
/sDm6by51hZRRynyFIpEUrtRnCFOX8f1xvbax/N++CLumGi9Twg71a6ae1e5Fl7mwjvvzF6yWqYC
ndE0y1gjLc28WoNaEiso1533wxehJwBAk7UBuxiJ/l1kjFdTvSYUcyKqaYvYU3Mq2dT9+JgtAEC0
cYQ/nBfWlkj/QI0HVAAxecO1bDfgot0na4fTouj/dx1pqTUkdXZXqrJcu4M9Bt/RdcP3RRvxwJk8
+2NCLIDiNFndrYIB0CUmEN1Glb3yvK31rOPy4pCZ1QSntouI14HSX8nqBO0MB8/zTsclOBMN+kwz
qW+SdtuOPlz3WIydtYyWwG7O3GDMG4UPgsxYDlfM9tXzvvVS8Cdse6wrU5aRooUf0Q/EYTvsz5yQ
xbbFuDBuEwTaebZ0h7GlmwLFPm9G5l3x4kvGo1ENkZcDphbVfZJ3O6nibDnv2YtNC468UvT5Zw/g
l0pgnuXv8x682LKWqUxTo2PGqyDX0YgUk4K1fXUiGqiLdKHosozGOo9Gz730MZ8o65UQNgfwNxIR
dXGIKook9SzsZu5IIcRv0DLWxzrdB6Y63BVq4p93H0ZF7eiL0qee9KDkiyKHrAIE7R6siD7o+zP/
3O9/4y2WbHkhZUWblD57c5qMHVy+aUdtxaO+F2KvVjTpVhSjfFlllXk5dAOy8rqWwIM25D+aXRrn
HTZikfcXA26xo5o+b4ibQM4SZEZX3/HEEliio0K1KPocLSF3wkl0SJv7QglWLtDPtKe3pm+xk/24
rQBXcI41fYzSM0XA5DZHU3mLuqe3D+meYU+GT/gOoAOdox5NV8xupIMV1vZjaXTVV1TtssuysGsH
eSL73pRGnVyWqUC9Gb9GVL13k+aL61zS+6vUrLyVL//2rChLYsKUSX2UtV3lKkUqX+qT4jm6XZvO
++vq1NMX81Jhg4QrM25UyIBvvS7e6r28EpjnR7yecgQwjveD0rfCHgsLH0cptx61oW4u8ctRv6Nr
v8ZifPvXA5c4HgLDXVGaKV8VZq1Dqo/z6dqGO/XoRQxN8ghFJCSDXBVvkdH+RhvgrA8qlsy8MQzi
xsAwC1dUXIG6EeFr0TQr9ehTP3sRRhVfYhrMmKtibSAfkD1qFlLV56wV8YzCe3FkoeGRIBPA/qxG
TPqsJsOHwvh11rOXnH/M0AU6XuwmjoDLzusbeBTDv4Nf/p2yLfFCmh7o8GkLJGDLPEfgvcPLjd7b
Skx8fszrhQ4u+ngVlhiwRfTj2kNpt9rOSmIEGlsJnz7Z3teiDS+VgRoa1ivyVZuKGqgEehQygrfb
VmTjFf2l9tBEoXWhDDh/dsjkOEi5RxcjGMHz8kZlPhtffDruyb1V6mN7gEGoujJLcDtyYK0sjPlF
35qARRDxwAEZRjFzTCZzuOwqPT1EUlPcNboVgoMR+YQXN3r47y+VU6MtNn2KcWI9RrJwKxuPVHyD
jWt7CLWbUbHqm8BQ5xZpbw4r2lMnNtRSSm8MwkKqIvoXmplbl6JFpbv1+ELvv8vbMRKwxfF38Wi4
Gh2QsENiJ8WMcJcPfocNw9gF/Y/3hzj1AouIEMiYbWedpbjVBNO6SWPEZ7Pzos3zHenFsoKs2CZS
wLUW1M8fPyy+4MRzXlNXXmRTErrreM1xhZOSvSX/FuN50yEvihO6PSKPnlus1Sz9RgYY31phYZ03
H0vCQjM1QwaoW3Uzdm7TZD1yb+OZGbK83MNpr9Og43aGmPYVJe/NzDw6a40slVCiKauKDmj4Qcoa
EWxkiv6PXaif2ahbAmZtMXhGM04sE1/c9lyqnBKK8coWWqAC/47u8uKkrpLGKyQ5Ul2cXaODaXDZ
toBR7tpcICafaLgwBU34MyIrfizL2cGgsqQrOyukPXLs0q7uTQ99+gxNtPNmc7GpMT7IEIRKVLcJ
gQoZXY2jbdAc3n/4iYix5MH5qeDkEFF9CKq8CjaB37UPZjvJT5YWJp/eH+NEhJUXNybVx91gkOwK
4gkOf6VeJh/m/BbjiBHN4Fn0UstF9fj+YG/HJ0BnxyFQV8ZMxapVdcfK/xRNves18cqj3775KUvE
boa+D41cQ7jscNstcOHZCDm6VabQ32UWkfy8N5in8UUUVMWkV2hLCjdRtT+ynl7QWjwrCipLeUBP
NNNY4mbr2ogAHDDinXa9YsYrC1Wdt8jrgxvaz/Evj5Hfm7CXLN18AJF8HXWG9CnNE1jb+HfnmyAS
1ZPtheo9V77wWuomy99EIGE3k6+p99VkJtlGT6bxBrnJ+o/itdl+9Pzqtg1S+Y4zONtTO0yxpJW+
RoEd7FOrgAsLUWybRA3GdK2WBfsJH4HrNjLHmwx3+72WDvnn2aZtG4F8+CzHirw3cdEsV1761Hpb
nIeFnkrlGPkVnjx16Ao7vsIa/jykCWDc4wnNKj2cgmAoXeAmSCwG4ayhYq619xcA/f8Nda9kmtve
DqyxCvIDvWDjMgYRuou0Mr4aqyRwE/RvERwLlGyChj/hSm1NnkB9LZt2dYaRnZf70uQIUsvsGjio
txEBPidbe4JBFxmZfB6SR1nikSMtDAdVlxtXks3u2g5m7CLmgStn1dsBEAmF4ynWejx9sQjr3VKR
FLetOoyoM5Hv8w7Bj7M29JKHP/WJGKMpLN2SoXY4/cHGqYvqzKcvwkUTRkWPm4pwZ8GJD4Fkt1cK
fi4rVai3Y7eyBB8GllI3UuoL1wztYT/VhXof1IRyo/RwTxtK85M61Nnn9yfqxLdY4gU16uB219vT
IWFRfe5stb9KxnK4x+1FXfncc172RoiyFp9bxrG8CBOESSPMZa6a3tSeUjFEH2tZSw5FP3A570SF
AbYfbd9/qVMzOAfLF+HcjFLRNaEiH+oK25lNiVEY+hgDVuszJvVyTPPpI7o05ertdA4Ob73iIgpH
bS3bbWdMB13HfWbjZRWCd70cHkpMOKCbGOgbKonwL0OVFmDb4SJbtB0iGvgvuBjfwrOJm3yHdRNu
Un2SMRnR774s8IxOwi7dyXGafsVdXtnk0tTcooCEnyiGH/X1EAbDk+b1xp2Aadtv6zSp7u3K8+/w
l0q2lZdYe5Kr+GZsfDgoU+VhBYgp2BbTWWj+6IXugjD81rQoyql9q9/grGmvlI9OXKtRizr+Drjz
erIGcOmQWOy+7QTp5Q8+rnAotDSQvrGL/ENWKUi5hlC9NTUObwxUXR+Dwo6fpN4o7gPqTXjzapjx
DRghoyZrY5+K0uifpk3XOBEnzpOlYndU5FyvDK7Wxnz5pfl5k6WKv5LtnchglnjLAOMVrm5de2hL
f7zBW0y98VWt+VZoiFgKEevO+2v+xEsswZfV2MlS5A3toR8qfJpKb3BG6j0rn/LU0+ed9mJH6U2U
1y0W0gdf0cZq46kTHsh6NUbnxYglCLMXsbDztm4xuZLEiB+HJt82RRU/QIgatkmu5jtE6UZKSmJc
SyPm9PSNTWvOIfHFOxV9o5Z+hiAsDjnxD1UJsNTEyzreDrmPGGya2D/jupdjLLVS72rMCn9NXPzU
bM7//MXIHvBSL+e0PhSy/W0oDVxky3HlbFqQev/OMMxF8LNT3KoHP2jRt0y9dmvLUXfVeGXyUyva
FNctv8VUQLY9dL7ovMepoePIXPTfG1ybzqvqIjNw/ILYofaaFcqZy0790hGiHNp6zdobzk9568Mt
wortWZ3ql2Zz6EuVwq4aX0WmXwmnsBQ6KVWtJRdGFVZXXhdVDr0uaNRqDugryzCO7UoEXN7fcqeS
uaW2IBlvELSJkrlpioQS/APlwqrKkbQbLAmkujK+yPKo2Mn0yK8HPcCTTR3xXw1y4UIPSBxUfVOc
v/mZNP0RzagDTJGxLFtpfp443JdgUhXQYVaEfeb6FiYAvtrg8IUPK97VyZrW+nMV7Y2PscSQNnVT
YFUVdofeI9e3vFo0TpLh4LLRs1KnodJZl+oIziNCb2XY9V3EFSPAdnWX1wEfpe3Ux2oAIbTGgDi1
AZZU8iQuer0O6BaiTzr9rgw7eIJHpUSbthp6R/PzDwGVI9iZ7I5MRAWSAX2qVxvJC+U1BsmJnGcp
Uo6bBtWYKhgPVfNF6et97I1brRgdy/whGtPtmzX/lxOpzhKyWndePYxICOL/I7mIjbX7pIjlgxIY
/jafgnBn5iglv7/eTy2nRdjyJzMwUCtRLgR27XtE0fvLBI6iA3Gjc94f4sRpaSyC1zSl1N+0Sr4Y
MIHAQg6V2UZYT6kOEoMOqbd7f5gTAXi22XoZgCeTyksz5akbjWhGDAjx+Wvx99SjF8EJ/+nBkDoe
3aH0aSuHwTrzUrZEsVptO6K8pSWuhn3boawHXP7saU068MRCWgJZQQpDTw/HxIXUXPSb2JgpZGFV
abcU5McLP8HUYZeaxa/3v8CpuLGEtgZaVahpVCYu3WfDrePO/IXRT/VkGGQuQxR7yAXWCeo7IXgQ
/s3qgO9yBD1cr50OaUNkH+xyLWacWNlLuaRJqyxfN6relXDxNZFR0/C6HLy1fscJxNGz4dvL9dbX
YzoFXp24sqxK+6Cf027Vqjp7M6Q+RuHFEBau3GbevcQtPt4XTdX9CUodf+z3p/sEkRNlqOMVn4yA
KCiY9m7S56j6JsqmHbsNVhJk1+PONu7w5dhVZXan9uMBkOSO1hVynBNAC88Rpv+Hcui2iqSrBtF3
LG2SDPqnV9+gI+yIyLjUy3ilAn9qIc4b60VyhOqpnxhKnrgdFH4n1lEdHKNQz+hrh2hpy9N4axn+
anP+1HGx1CMOZbWLi6lKEG/DmcRBPET+KXo1/ylNfsMNErLBFskk/Sd09umX0iuYKhZBNNSXeHRX
K3f+Z/jFG8codN2jt04sLUgjWe/c0YA8v9EtP7pMEvjZXqdHP7j2+K4RR8oBvJ0z2SgnmZPb23Sf
0UrxL8y4LTKnSephI/0PZ2fSJKeubeFfpAgEopsC2VZl9Y1dE6Jsl0ESSEh0Er/+rbyjG47rcyLe
9IRPdQnS3muvvT4k3+zMuoIvN3PfFKxBEI6KhugV8PXrBhxaUelmILVNPpi3ibj6WfgAWmDg6Fes
J2eqf37m/nIH/knNsHieM1e3kHmasb8X/ZDuo9nA1ztu23a7IKblDD5pX3bJuv7LqO8v7/GfhkRC
xmiYEoKFli0DiLhJAAEGQ9ncNIqbp3/+tf7yPf50RQMoqoke/HwAFN0hO9qanQDBqqJ+nI7//C3+
cgv+aRo2BBGydgrmQ2IQb9zG4Xza4k7epq4N7kg28H85hK+v1P946P50EIOoFihZt/NBNvHn5Fnz
nTuTvf6/fgl2fSz+6z2W2ySGyIKwEPQRPyPaZzNFnOr5gMWp7oGNfvqXD/1vv8X1IPmvb+T6eoxa
TF8PeTruEd5cjfLfgjL+9qWvH9B/felc9XarRdMfrhFMcsEtGP/LgfyXj/hPfytOYRCsSD0dui2t
Adju4gsSCpugCAAkPsoeDJ7inz+Hv10+f9pdR9rUzThjJdguow7LiMzbDkxld8PQl+x8bdNqVvqI
GcU5G97bzfw/JYk/ra41wn7qPLU93AouOHGvxiNS0rbdP/9ef/ls/rS6Alw1Gug1Ch+7AUO3+xSB
//z/fek/nihFYp4kalGHtRkj3JguOM/C/tsH8rcf/I+HqjGDTnRO0BzHiBCzHWcwN7fv//yj/+V0
iq7//b+eWC2CeuUtWj7eLOllYzwom5HFz0ZG9OOfv0Xyn97uf5wb0fU3+69vkiL9ta8T9L2C9piP
bJGYWyAmqd8j4lKe2pw2b3UnJdKHmbob6CBAeJ9NMcP/1Vd0ndZ3JEfMBX+NziKFKBmRey0B0dB1
qz+CTE77VOYgaSiJFL2Ik2zfrcH0JTZAXvp6RVWdzvwzGK4smyQAGmGk+faFZQuMvLjAA7GL0Iar
gmG9PiiibiaVicnyS3jh9iyKl3fZRu4xbAiBjBqKamzFeJxs7UXZaANqM2mjQzOH8nkeU1wlY7cd
Ryh3o3kHZyIo3LK298hJn6H1KhDq5RTzo2FmoQVkSyC8N6SUieBl2XyAdNM+xGg6yHL7zvOZz4gY
9/IG8eZ2KNZYBAGanAY55pB/79A6qLKeE/naaV3fka1zzypQpOALQwT8HHi2a2HcRezuugTP4ej6
KoOn8RUj6/aQa0HwuyKi5iEJw2Td6ZaJ+75txCVGAMaxHsc6KsiYq/LaEmeYRSLuAqkeY3iz2diO
RaxJdMz/gy2ds7TKAZU/NqJ1QJY0o//qZBueOYJadZm3ZI6LQPA1Kxff58ljbIAuWd3UY+SyKfPQ
ec9+1jOIM31wrSV7rDpckIalkaiLRPDXOOqBKMVh58AdAYAcVyoCTRGXTYhABnWfD2VGERYiRpN/
I2mX3MyCtaVy8zULOF6HQiLMJyzGPp12eSyjal5bfYTUJKvMROuLAL5P7V08QH7vsR8FYgj2pLGm
p8wNs100HMAxdAtmiMOgCq7qLUKs3IR8tXieeb8XrdbryzxRthYkYzgCRurgmUZ6qC6jdvQv1wHh
UwidML1Zx5n6xxS/yFc9LNln30woWFVK4hN6wuWuS4MW3xXZIgfSLsACx/CXAEiTotOdHWlM2bSx
paVJJaVVBjHro5NNB+BI2g2vxJD4ktGNHZVPhpfNjUG5IMioRNykLodsCdoCQnayh5Ue9liEiE7s
sKJh/KRhPZpiER6hwj3CWSu9IbcOAcrpFQa7qSAuYw568WhHZAkveCd6jAz6+Jg5M5bo8OnNtEUW
oZbh0MQIRJ1sf7tiT6rUg0OXYAcoXxV3eZb+HsJetdAhhrlInHTtsd28rOqRzcdhiuq1FI2y+5zQ
ZsHceXECzKUZSXa+C0CfEVemTZK5OzF3/JjkpgXceM73feJAnJkjn50QXJplVWcIBd1nEUgupV3G
7znABpecmagY8mQEK52MQKhoft0xAiDz6OK8u5lbtyGDXNKRl9ZK/pMHU23v1ICN6ntEQC0/eOM2
dUjFqKbdmsmfHZZ1z51JQn7RflHgUSXUBG/jlP8OetH2lcItgVycpQb/CoH6yb3TXhzJ6sMvg6Cb
e8sScR+HoSjXOOmBOvXN1hdLSDxFLDUH3TnGJvmbmKS9hxxmHvHj219Lk03IJcbI/nklefcS+w5h
HkkGpvTUI7IBqf5IqsuppyctEuS+r4s5x7MDbh6dCwiVjOErb5wigHtB0XjbEKT3hMbTF4zvs3s9
LOOu6b17WhjaHaiSMn2ExdKWDW9CUnXIX6u0TvL7eG4xoR3NgJxNZ88d5bZM+WxQv6XmglXprlIO
QCEkHYJCyLbgEUJmuuPQvhB5TdRckIUkFfH4DBIYco/YPTD3OXHtV2A6ss8ym3x1LE5/wjOCMqtp
+x9UpzgDAs6Qsg0GT7m0EfpN2i/3Rmm2r5NG9xU4kjj7U5lhU7PZlp0igz1bqhHtzDd3k6+DfAzY
qnZJZoe9RRAgAp/Bo3GF7O1dBLknjc3V1ZjK4XaFrSTp1A4BYKdMoPXCxrqKdmpDInAxy6W+tSxb
fuULIGuzBmhqNXFTrU0NNLZgaY+QcgF0mst0i7M1TsomcMv9GNj5GOpBPWsRhSh+cfJPRetYtNdC
964csFJzCJKpQxr5tMn3TM/TCwLRMOHIUx2Ukc7auGi2Vr22w6QwMsSJWPCmbh+mDutRBbzY4Hgp
CxTe6O1uGzd+d6XcNgVEv/Q1XlP7ewHWo8KUF1ZRsoEwNiVDjOR7jksOhnryzEyHHqOOu/QznMcI
fLiRyJOWaiu3hOQXRBWCjTYN/G3KeodLC9nI5QzgzGtg6+Gc+SweqiDcRhyLM0BRpdYhUPHzDOcR
TssOUe0gVLYPcSgTXc0cSWtl3BL3wNoVIyoEHncFVjf7fdpIVqo1HO/s1qSXwOInBkCiD8umY+qy
yQEXuohHJD9tEfYnapo/OEqWU4uQKLC/4kygAuDRjiBJ9DJCRygYVq0A6V4GpUplAnkgicg+4F6B
YySN7U+fMXlBToH7xhsxn8ksm8+8rqNDngtwvTe/7Na4WTOsEQrsMqRmAqZUrOFXYNPmDLxh+NUy
p48MdcXTtCa8Yh2Q2XkXasj4S3RwSTpM+y7T6hUjNHtI6ik61pKAsaVpdlBKZDc2hzafpSOubYcI
tgnFG/SFLiho2On1Thtlssc8R/p1xTTDs5G0Mu+QWhlLxFXJbCW/EhjoKpc3bjqIq++rYLHNKo5a
7NE1uXyNsnr4dPB63jTtMj0baCivOFKRsF9Tqlw15Dng5DgXcfyCdf3Q6i8ZR+bYL7h9lmCcAMEL
xa1AangVkUYgND9vklsJvmRUBEPtnhPZWmTmjTjcO8vMmZtuffSh6/ahaJt6pxqXfc1URrs5SOrs
vIq1v1EaNRmAdLkBbYLrGcNuy6KhzJHY8ThxTyVG90lwL0Wgf5BhJN9AbUifpjHVe+rC5GRHggVh
RcKbucaePDhoHuM6WB/tG0O+VwaNLUeJFVHnP5DEhJnElrtUljZWy4cI82bn0lYi31IKA1xlGg0g
tWk8sVwx89B0fqp3epnjgx1yjy1oa26CtfZHbqW8d1BM1b5hjCCbn9i1WDHORtysrsFUSxN5Tuzy
Nussqq7T0gUaX6pvVZyKCFxGFf8IKLx42CzU7NfUmAaEsXpEPHscA8oBYAdWm+maXQiqefDXsFJ1
5Uq/Gkb6eW9ZQ4a9NAiUampw2fjskQtgWqw0F64eOBIDB/g3iiEbsG49jsgYA6iV67Bq51pkZwcK
mPg1o9reo76CyKQ7TW7WhIDEiBwD4QuNxe6uEGw7hBHRIBHg7dJlGAnRHyYSIdWZMdrvkF0pNjjB
eHtJc+sOAmMXPKCiVQvSI5f4DAOf+kliIA/qZCA/eORIWzWA8KqCkHq5IPaJVKRN5VKi8OS8iAg1
ZY/Ik6qPs27cdbCsjQWvOzQyWIgzK263eEQeMmuXHXZ94cyc2o6+NhuLfzUDQtnyKZuudk2zPgCh
mr8K48O+mpxGbeNQqm+aAS85Ql09M4+zfJsYLJEOpr+0SyGCTkuibkNCo/fATwDd46yDG30KLkgn
dVkRTG2O5DcZdUOJMSeWQxW8S2CYSZnum9DDXxdlfXPM+5Xeq66VAOxl+yYb5VdnV3NYvavvUH/i
TbJi3sXSfyH1z+VPMGAn7BgNyPk8Ds2YfPp6HubSD46Gh0kw4BPtQExWbpsAt5AEXN4JPgzYTsWQ
esUrCTrKvlXYqtdovY+5wwoZwo8bOEz4MC4F+sAtRLXWUnLn5qlv7hrE8KsYKVY7j/pp3eW5ieHm
w3bztB/n6SbsU2MP2LnbfiK+fjP7f24gKYBA6BT/Vwf5x5wnc1No8JK0R28IfjGP9OkbhentHbd8
3nOa+t08hfM5DtvsY17FGJVGz8sJo4gJ4cocPc+I1z5NNxeUxowDKA7XzX4az5gRdG2vCyMo6gSf
ugXdhm8EnlbpgdOjG+ku+IOswTEkddKXUd1gBogQ6QX8xW4iRdp1PWYOEcIUwhoxFnsY5MUDl3r4
IUlUX/JhZaQgWqNQaEdGAHmsQ/iMommbX0Kt5FsL2gKCoEkG+glugI9hdOCcQvtYT0qaHg7JjH2r
exY84sWbb9WI3qDgGSxAE3UrXsIlzG5nl8gNcYiQicoYpygy5HzixbldN4LDnUpcjAmkYCmi7hEG
gvy1s8n6QnDCvKxJ3R5Tkm7rzmQMdlCQ9ZA1S+sYD1eamFMf2vaCgf+1Ah16k5Tr1uJvLK//VkPM
/2ZApVKldr37bbs4/42kx7UusNeX3IYcfMZLjZ2KG73S8QMLMqEvea7Zycehf5rbEIdPY1DQFgDY
u3oXbXr5jMQWHjvNg+8WM51veQxHtV3B2dwPXKpXZ0f6ES4helae8n0U1+ae4aDj1SKxAnU9GVYJ
cySgkzA1nS1wx01hxk1YDKum9U1lOn+c4si/oUV+q1fsKVdNKuXP3CzxyWRT9NpnM7sTo++qjUce
H2EHehNqcpZgZG+H+mX1CfAqGc7ji+tEgClIXFOsAOjAothd2ck0edSVIbwbXaG3AWpsH0w3mabu
OUgiWznssl069ChAIcVUxOVk0OZXmkVXdWMJHEd8bJME+xVwqBtYxDBgQVHwPZ5a8e6zXtAiqJP0
o+6iKSpBDJt+QRTQ6IY5xLoTxHw4YZDnT95SMsVdgQ8thWN3CK4tH8uYuAnZIg8RhFcPFlBQv5Ip
RI2E4L75bsHwbAUwFMSwUiEzBO2yDqjHWSj6GYawyH2rg7h7NFzSG9319uwk/lnhgLW+BxoK7XdG
0buHfASCLu1n9mEAY5JwzaRDWKQNae6Qqy3x2QtX38TAyZ1qsDkfIuZkXFq5rDDjIdfzHiYe+zx1
hB4tDd1tQ6P0Hnld/BUu4WzGhaLxgg2E+tMqQBEcAR99tBy1YbWguwUFuenu0gRZnhK1H4SLMfuR
rkI/B2Kty3Dx3UeqovkK1lnUC1Yuhh3SVe01ND1CNDycbwiNwmwA8cPDKOqiXzUw5ZQ0w2MGF+JP
rPPUNxhEA4BpazXeAqtLzwtIqyhNh+5ox9SDZOSzn3md1y+xGSaoAcOWA37uo5PkgHSX4DzQFzez
+X6ifHvDkWqLFCGg3xA6kH7D7Ty+Iax6M9V1nvCQK1KPmNWs4R3JBZi0QxsMiIwOgctZ0pwdCbo5
wNVx7eZYfVXtjz6Yzd7T2OxxktMVKCUG5FffqPB31IzLGzyGcVQZQ7M3x2BgKscBC8dATy8/YtHF
pLAYtu/6UXjg71Lj311KSAODFSQa0rL8Pd+M+wJxEA0+0OdJufmG3k3hFP5ywTIWfmqxOd4lGTLN
J0wXI1zYaPVTV+evnPH4Zz5P3Q0iWxIwnjnYzTqU7FVHc4eaydm7dJjzZzYsK36Slec/4hGsQWsz
frbblO6x3IcSWGQMQpdVXf0VB9JsCChbp72Go7w7LQJ36m6IFWhPmEYmT9jDRKmAKDz327UkOQ50
nNErSLYzkMAvRNruVTie2ir0E39jUNrFDsegB/bM+xq1ZgRxpBYdVu6n6MoHD8g8ksLo0OEWDAY3
ofHrA2yGS8zX9vC7ZxfRBpwfBrRe426BUvBqcxceRXutQaQFkSILFVqtuPYRRxnBxW3Y0O1rMix+
k6OJIfSonBe5FOMzG3uccO1GPf4prd1r25PmMpppuzhWY8k0dZ0/LRGY6gXmJx5Lp6g9KvyJhnsI
Nvw2XJNYFMjQASEzWZIu2SEDJXrpO4cLbu25w00VTz2txAqkJAQEoHYKBgvYJUyWbc91W5+xnqR+
pLNMShqowN7gMPQAbk0JIN815IuDl0rrUo5NdMwUmZ6VkVqD4S2y45rkboMbXUcPkrFtD0cNu1cq
7U/dMEKf0roNkiLwln7TITwwBVJPoGfJ3Bcea2gl9hLqY4ol+VPURuHTMkh5q7geka8X9CfZe4X5
TstvN78mR9/W4C0o2cE3HgDIvbDgxs7BcG+XgB7baRgkxEyWfnYGY2+8A53fQQXwMBxMMNJOmUFz
77ZuQ/2gNY6bDBZ0PqNmaHienjcGOvdKmK3sqqCGGLU9U9B6Xh3dcGnKOKsLn/D2QyRgD6K5x4M8
z2Gj77lWkBfauQ+wVJ5Qvh8jk/ETglLUHS41LDdS1DcQ4DCZFbu4dUj4rm0XfiY5uHgGKOIz8pTm
czpjD8qxrelKSOjRN5XhC+iabGhjUMlWsQH0tsSH5vo9EhJQR/fRWjXL1t+pHpVDCl/eK0d0CQTS
IaRDhUcxPxk8m9/6OEeVoTHvviPSEFYs2si9hMX2q6tt8gR+TrMDP3V7HNswPaEp43icqXf4jOLN
n+AGdVdf9QJvhlxZCsMb1vvQtpk7O1C1m9et2Rsy0l+LWfmDINl69kkHqXqYmuX+Ch34biEZl1sD
Y08K+9V+i2Z1Yn03e5xU2HUEvhVBTzZD/47NYlA/u6hAHFpwnBCwjGY3mHaTmWJUuAsW9SIA62dv
+AGRCfk7IMbs2epsfM5DVRcpYt+/Kcxdjgh9MbvE4dzIpP3MhMxeOxNoxFF3g6nghmB1KYI2eBqt
Ce50fsXKDJk948bGrTbmIYoP07FZV2wI188tpuTB8sHzXYftnp3Om7rCZITzsnU8/76kcLOUW9Cw
DCUuq3cJRMC+SpfVhE88EdP84hc7o/2ogy3deQ/ASh0LIKDJELcAiQdTw0BhzRaUjJoZcchiR1Ow
Fmd3mi3gzAXtNY3ObJ3sp04ZGZ4BGuSHdrb9z/4/H32/Ag9cuc50uOdU65aiBZW5wdb6Qp7nJpjG
EmNHzV5z0KfnnZsxct5FHUO7FUz8OMbTvMtozZ51C/WLbq3ZioDl/FZmOTCsGeYZRQIsSIb6I4aW
sMEWVkCL198jTZd9DaLWBZUAfXYqA1IcEttuzIzboTwDohNawKVP2+DWD5yVaA7zb3PapAXFj3fk
PXTr1Ap3ZBAjIRHw/ieWrNOyVap/6maT3XfZZA506+W7R584ol6zw6uf5fggEQ/+nobQewjyIA59
mNh3oIWfCer4fTi28WmgHN4SirvkzJxZPo1BHZ0acde2efgRTjhyoFaRUtCl/ZidxlTHrH5PtsV/
swkG22yAylg0ODXvU55tYTGNGUYs8xKemA2bV8xm8lc6DWo/YkHqgAUzLH+BWsQumBrAxpQgAZYX
bOn9o4wt+9VMzHwDp8HqAszdDbc3gpF3fSj467Zig0+4Rn9BeMddBYBGrHfRjEEBt3N8n6jrcwGI
TkqKxHOjqwnRIvegW9eXkVoe7/SUD4/eTlkG9Y+Yc9qGARQcmE5wCDbUnTcShme01fMdNgPb23yE
MQb2JKcg8eTEIhNllQ+UB9kTxgT1TY9VJnRNDc2etFvzE4sRAN9R2b4rF7rv21aPuzHaLOQ5Ou8X
EUZ9icw494r9zRG8P9W+aWINIM502eEKgsN/GNm5h8TzC/9trKCD9A9d0ueXxAAGx2xrKoTRi19N
E9cQRxJRpU2GRfu5aU4tntvDFEmskWC4ClQ6H+JztMztjQn6HGVenXZF5/h2GXocIGUL3NBdCkF6
K3DNSWir+Eh2A0Zq/c4hEwFr/lsEFMcCYWIMhv6T121wHuzkjsrmya3yA70VlmNdw2bLKUMs9jOP
OdJUUiAzHO5LK78PQwMqKpP1cJrHBDt/GDesGE6goHjErA3JnCoFqHO0KyuGXoxoZDBI2ENKSD9j
S+bdtur0wcH2l8OyBbD1NVrfrghTFOoXH0mKeRCO9bat1fcVQ9IjgfG2aqGcbcVGDWJGfNpxhN6J
hVAs/IX5B/SX5NKkgL9Ni8M4vnaY1IjVaPjAxsAfII3Id53nLX7uzNhqTROBdNg+PRApo29I0sND
sXUCnhc8wnSPZ5HDrdZDBmEwbnagIAn3ZprrDLFtNtDW2wDFE1v9+Jjhr3c/DITvDPH+sLK5/UTT
LV7nqJXfMjfznzSucTRBKF8r1WLECJHbqQsTocHD021Llfs6viShEmB98xAhuVP97BeHteABZXfR
QIE8TH5gO+Y9XjB4HSpcSPyYS5L8xiOoTgAKwjk151gcxPNw00AW3a1RZki5ShWWrPb+xeThdDu2
dNS4mDEzKPmW2wPK0A90ncs1rGdrUTmmwXkLeYqODXJWk2mPYo+IcoQYeenFhFcTUHt9bGkvJXpU
mt3ZaaWm0P1ML2i5OjBF+nwPcyM9I6XGf/iR5R9p6Ca8SUnPkUZt2oGCRuDd9yjf8mRH8Mvd8xT5
QWic1C7i0Xpn1xCLmNEYdieJ+yLb9U0/PQI37IuAzvOubeL8SWBF8rSyCHcFOAgXhmiUGyRn2svq
RnfGpK5/NbFDbyGxVYgZb7IP6fXGQEpRYduWloFrEV8vucYZbjDoDzd/CP3aHMKsC94aXLuY58cU
awYI5cmLiULOLzBaWD9yqC+/JMIykLs4CIwAU9UcM0/dqYeqbQoFNuBhzgTdQ4qnD0ureIHiCXRY
XE9nrBa3R4df5iHv1IBCcZH8AHxQdCPQP8LF1qFF6l2Xn2OLswzD+ObkIYA9ENjfwoKYbfhQUgaP
zVTTM/KO6akL6HSpgb26j2Nhf3VKr+J2HPwCV0IyseMU2eRNzv30HWj28MdqBeCscYMd2mzy70pg
hHsz05zTfe/HoClgdFouONyhnDCGi1nAkODweXx3IbIVDmMdU3we+GntPoZZ/mvxI8LlZq7g5jN4
c7o8vsZ2d/n60vc5kHbK5epIELUJmadfnrY2zWgBac5WLVuQyJjE2c0kZ3qyTJNdjdTvM6ZQ6/co
rbv9QLCCOwXCQSdgZF9PcCrWyIH7CUwChueW5naHcZiukiGsf7u4zneIl+BfessgIjNBNFS2Jdsv
WtKwdOMy7320sJ8sWtQxmrr5wtTSoLYedPShRRzuFMasD3RNFBa0rA3vFISaY5CG5LadF3eHrmBA
aBeD2t3afLqHdRLUjMwT8zYjRQdPuc/I0XKSHGbarLdBs4iuWKkCj4ZreY+Vt2becYAe8VgBnjJA
SseAuAAJTQ+FC6ZlLiZuMRrrh0i/4/jD5jKusFOfdJsFfBcSBrIE9TNcF7SKt3AAx4ETtMwmi0rc
88krbBMsKRrER0LR8hhHePz0z3XO+qcYeuyd6YdgJ7ctfoxyITB36JozCkB+xkgOlLocbo0EEYLT
HgDcJ8/kiAeg6/0TDr/xhDo0hzxJ5a9tnkAChs+inDF7xJrT1tEnIOe7Jxlr/qtRPbsxWFr4Keer
6h27LX6eFPJtNSTKfcZ8VkDSq38hpOJHk9ppZ4IFdW8/Y4CHMmI3tWMNdb2Pri/vfAiwU4wRHOb7
li9yj6caCqDox4rTIdyjR0bfJoTyKOVU84Y13DwrXTZhll+L9QWZye4BwbVYPe5iWF7s3AVHJHCF
VZgh0YPgJYJrA9P7g0xBgwYdrruzJGluRZrJJ4d0UqjwCROYG7rlZmkn+swRCF6Xbc8AhKfQ77nI
+Avv+/WuC5Kr9XaAHu9wfDwloYNmo5pt1zrZZ0cbQMAFOmbAwYks7S+aZOlpoYrYHdmQx3Tjc1kX
Guf/hqXzAexYCdmrWiX0F0o9QmyQvTUdcdi1Adq2oEeEZ02WS68SBNiOa9IEWPMK09cE08JXWEvq
O/QF4VKalrzXZFr3Ua3IEWLfeozqNoqKZTPiLCBH4uLQuXtz+SrfWxgTTnqg9tIhuuKW2jS+yxQW
y8ounLpdkzQ1CO34M/QHJUcuiyHh8gOHajI+hXPd82pNRH4IQlzGFaJyVfRD2cZWXaAxIFXIxZ22
cIQgtiDFqey7YQ0qO+kfmTALA90NO+RxtNUvyQpr1P1EsJxBl5WPLxFyAfJ9i/JNlFj+EuqwgJ6J
/wdMrKR5xvdwv1Po/hVACGqBrQG/XTVleYMbd+PvIU7hZo9SefpJYci5pySB6qLxeiLwIV3BtsN8
umvfJmTmXRCgKQrLyFIq7D0WWFZNC43LtYSJ2pwc3Jo3CaZk+KRpHGHEz9YLsXFbAlgMGLAJk7w/
brWswaXPMifXEmkZad2crh8YoOo1XtgKUzJ00OhpEEYgTQbtndHmYuK0Vk804voV6LSurVLb5qBa
+gjrN60WtityxBn8Qq01B6gwrLencIZQgHmlhMS8pDWa16hPI/xzu6II8m3iSbmhpp9BAsIWVyj6
+nVVnq/w6STxekgCp9ZzY2SjiwZpcuRDQ5852hAjbdzDyy/4eFj6XQlMB4o2HwjKvp7HAjdeM08l
/k6MHTCCSH8aH2TBDvm4EvJCqLvtQEPY3Dfbzqzimw3vN4yFoKLINvBFMjRsNzFmb1wsk88Q+FmF
qzRTYRFtAFnUcBQ9Sl8nL2Ov4TBpYWqKYuqqdJ39uc+wYMzyq/dDQz0sMxxhqPbZGLf46OC2R2OJ
dLCuCeghyJIOQ6ZWqB6idr3sA9FgRQErePDZqPU7PrBsb2cbnfvrrpGB7frH6ifss0WQzO7qdGX1
EeWuC3Y9W8x3qKfTF3Re9Z03SfwcB5ENCwFf1Q1GOrDFyRGn9kDirbJzgwId/vC4u+u4c78Nc/lR
Q5SBNo68ix882FDsj2HTHuwYBhfsPo3VCJEOl3LW5AeBB/sjR+KlKZecsErUw/yBlTV538LS9YxH
ub0bOxl8DxedFTpy7hLWsb+nkUuAF1i9rcCkQi9ifPKckZGUuDmS393UbHsmtMHdq4OXTW/zHu+/
K6NEhLcM5e0Xm67KUpoF/fuQ+RkPFabW+NNCXU0bIK0B9Vp+/h9159VUt5qm7b+yq8/lUQ5V882B
tLQiGRzwiQpjrJyzfv1cwu69QQbWmPoOZqq66cbAUnjTE+4gxCHN6Dpo6DJTIjCamI6ylxf5FtBM
edcBwzngTt4cVDP4QQ/KOxlRfpBs2pz+F/g5uNvGaWQmThPGeCGIkaHdFdqFGm+FDOUAGaN7leZp
ZeMwia9bKRUHagTWvpJNqKBp1xO8BGYegRLSfP8A9WP63pvBSBdSgqZCSf26xrTrJAWC/l1rhfRW
pdWIMHdYVJ3TAYO3JTo0h4opsiaIDt1OEKxLFqB1lReJd162au20BHjrYZSyVVKNlK/R5U4sMB8+
2TeaDMaNFRXRRSHk2V0vJFRAJy+n/+M1+WVCfqI6Pfwy5Se0/o+M6G7ylP/85/w39yD2K9BFzX/9
57PvNg/57N9WL3/p2d/U//X4Y/8hn23fnn3jZg14ncv2oRqvHmq6h4+f/+s3/6c//GUkdzMWGMnd
523WzJ/mU0d86iYH9OxJ+/U3A7rbh/Th99//6T6nqR80BeE/3TRlRVbxjfvXXz/d51TpgwnNBq9Z
g81HJM7811+/3OfmX/rlNifJHyR+bFj4SOI7rfyZ19wjke2fprChyPxHNpELABEL22wpO1mQmmoh
m5oNSjoQNvg3VcUFdXwcRAqfyiQRM6VEIKK0GAWq3pqfahvNSKdzAz0bf6cbIwmXST+kBL6QYdcW
RlCcV4mcytLKwKfodpQ7xeBw98fPcRsbt2YeT6EjeHH+2VSECMxSj9pCYUdlLqCq0Pp5Y35lFubY
PHmVqXbkQqBISs5HZOf5kMDruo8S0LR47SdlAIolrKFL/YiTVsVcRe0Celw2SRTlJzsWIlnaj0Io
16Et+pJApVkp8vjE9HAVW2N+G5xA/xD606THX2I1JaLcr41kjFKb892sLzSwhuqOynwwI7aIKMd9
MVKIvzMb0cQkGs6eX4E9Dc3AlQwBjEtlxJrsjATC6JaAvuk9onM435ntiSEIMg3xhzsv10zxxrNC
jbY67YuJbJ+yhpAFh6gCs/YpI1Puvo7kjNXHKu4HySmqgbq83Wce8Z4VxICpLSsPqPYYI936sykp
5eDSQlr765CiwbHzhrwLTgdiHp0oXwPCVnEwCST2a59HiGQn4sMk38ERpEjVTWqGZb0iAE79dQWO
Tk5bNDJMZgYAlaLy02trlFCeZGAMI59o7ckUn4ruhxgi8Bq41jS2MvScDDWNj0LvpXq5maKgsbqV
T0HA6Nj8mkFpTpIyj/kuz0ovvpe7pBu2WhFlFPcxc1fTbQSUMPzBlibI177qZ1isEV84mgDCiu5Q
c5dRLAHbBpQV2HRDpCfSTDqUSVtEu7xJqvTUCNg/7SgztC8WFB9l61tI1u6zHr2JLaX20YO0q8bO
1FrJJUijeoVrHKDQtiUjImiakT29Ll0qgtLsGrmbu/tp+1EueusL9criWwTcVK4K4zPxskCQECvq
Za5QDJZN3ywd2tBqbstiW31RyjCsQL2qyZdCHMRrNF2HVdYV1i2FIv/U92UD3nwhAQotNSsHugpv
myrTtVJ0Eyx6ABtjmOAprI5a87VHnPMyCXr1q6xSsHVkgECenbUhbdVkUtZmTwbbCD0xfC+HhzgT
hTVNHUfJCnrEwUDiXlNbNwdEfFnNP2BkgoUA37yqJ1D0SVO7ZotMpN7MaYAqV1e+mV11teLbcNmH
HzhhV4dxzGU3zzyaIroauyoN/Pi6RvAbrDq9vo52alkMthdHqQ6BMRb1g5EnCi4UDdKe+1ILDesQ
hmh4rcyqx6Wxs7w6JjeRhshV9CJIvzAPov67rGuW5aR174lnXZcmJb1PX9BvaWaMDO9ICd4BJ6pp
YFcnL1tlU5IKZxOhLyVFziEDBGxj6K7c9GjQ0KIMfsSKrndQ0PXiqtM7kI1DWH0zpbihtxLrRuDM
kJmGTyK2tcCV6BssHTtuomo6JpNFJ82txE7CLi5uKO8Baojki7pvAmDakUSVX/TpgvRSV2Uu3dqy
AipcqCOrPAK4RLEtzO7QH4irPaimHAwzCDLJTXTDI1KYAl/JwQH0QfdZ0Utz2PhxN3OJWqgBJ2Vh
glb1AHBMjV15pZ48kBPI0YValEWxbpS8gtE9ldU4XVuYptNEKpH7PVQZNBIcMUwFJIfSddYxOu9z
ho0BQgfNYjTRsGm3JJOT6TlPJZAHOdZoo+EG3wjwBgyAhKuCKu79k5P04ufR9NRT9MXrKJaJDasC
yGKp8QZNd5gMpSNWT6XyWwG/95tUBd0RqthzQuzPp9FwCFYs1TJ0ealrMPlDRyhMRjAg07Slahiu
LaAAV7UeDzb1z/p09FgUbz+a9FzS6OdVcYjWZ690abZof/4Ok56qACOE1FhKeRS6qEKdRfQboAQ4
trZqRCEVUjOd5dIqXTEvlMQuRNX49PZ9POcz/bwNQ5Z0hbiArXEpDGAlObCmmsK/n/mfTTKQE45a
37YQU9u9faXfB1MW0SSTddnCkNdaisCb7JthDkjMbvzMutEmT0KDa5SOEH1/fx6Za+A9D8hDI+xa
TE164hElHjqPNH0Fh85ivQr8jAC/Acv8xw+kabhs09azNBCP8vMRnEYt8jWdPqhWefmBwuv3oJf9
I1i+F55HZ3pgJ42zvAo/9flFEp1uYWCSSZSCR/Djq2TmjWc2F3KcwDv54yfSZYm5KBuzI/KjjugT
/lmE7Wbno0dgEzB8EcTOW01+HB6ZBy89EXGopM5zwAIq+vyJCq1UhFDtrZneBq5fbNsmPsRdNhFX
5XV5TPHihWmnK7IlSpoJFklZuifoIwVEFqFFo6Bu13LVWC6t/sR9+83NN/0stCagphxJ8VW1uMiS
C2pYvQUljyQsoOCIr3gQH/SWxV0JXbtHkuj7H1+OtABoiEXhk7xusXkYjamAtNQNO4mE8PNQqspB
SCwZnIaVnymww44I3fy+RYoW9QJRQ4R0zmUW4hv+1EdiWY90yK1At0nT72QZKyq9k85w68hsuUuP
XPH3WcIVJUXhwGebU5YSQNTyFMSYuWIp5/l6MsqBUpRpORVwpT/e/7nUvGkoOr7tujbPoCezXlOz
ukuiwUAdaxjWMwZprUMNvzHMKl/7El1io+6V6chae+kBmfysAuC7gLoXSN0KxyZ2kNaw6TXCSSrC
2kW+u1zXBcr6b8+W35cAcpvs7nwVFZWBfP6Ahs8GSNDr0f3HLi6k1E2cWXc/M3/SdtLqFw7r5RKY
gwIFIzRd5H9YCcudtwE2BkyTOZ90wbe4ioWNBTnQbcakO081wVu//VQvXg8ZDFE1WQdswM+fKvLg
EVCf9eD0RCMNnApEeKiOXzq2ldZWDWrBb1/w90VAbKAYlOwMDm5Jnkf0yTwJ20kAeGKZttQDw5fh
jUnohBrxjSpDo6ssCtVIx5cQY99xXXYVcX5OVVlquCHKL1VALzgC+lS9SYoRcHli5ZdIqjb3oyR2
17DQ/kyCc44LZCj9qiHBLiQsWMYFagiaEjornaGwojNbJ6LyTe7LbPX2s/2+CqhiKqJCv8+y2D0X
g5gQe0maCt5Ghxi802hosgflmwjT7yNv8cUrMSQUXLiYKS5Gr4vECnAsxD2gufUt6TQEFnWq1a3W
Se0x2eDf5yaxMYUQiYVAxLN0XhrQUWklveZiXkI/fNIdoTbue8CpG0oYf6SAPA+VqssA3mRVk2mu
GoudJDLyypsEnNlaiMv0k718JWj5MWuLhaDQvy9jYYtDmKxoS1m/ICiGJMgM0x69qfdWrd7TGWxH
uR1XOjVGC66yyTuNOiP4InRmNa1KsYaoqEBDKdYjy0NzZC+AYNn6mfhnLi2/7m4OKUTegQFJ+fni
1Mg0aYDw1Eahl/iztuJ6RPHoyCT6fQvQUKNRNU57lXn5m1RU0XsBJV4TekIsnNBqzC98aPIr/BWK
69Foyi+hqitHBHt+3761OWbWDEs3OVblxfj2gkGbZIpNu+a1bgJtpJNt0ZF6eyXO2/PTCEaRFJGL
iMgPa6yPpYUJVGghFoaafjl26/daOMZQ45OYSlQop2UJYBt401lQRql6ommhoh95tb8tGYk7QJSX
OilnlLGcXsZUhykcSq5fpNVJ60+ULdRKGrZDNsalPTVh6r79xL/tCFyPJWpIEkG0qC/1gFtrZnSx
zdulAW/qo+rlCENzdvjqbpKi3jpyPv42jHPLj8THgnXLdZfmNnKBXY5Ka8uWGkwyLK8Jwe0Of3xI
zVdhRyWI1wmulwLNUKE6swgUzUYmol4rWS5hSE+zQKJv6ihxWnwvPa07Mna/J7MS+4HGuiN84vK/
yclP8L071TfRDvOxpZYgfurSp8wyznD8utHS7psKfUo1uhtgZMfchxcKU6x9SZ/DbopDhKiislwg
TTMB/4HKbQ8w4lxBFacdwgytE0OCvdBLymgwTKPLEhM18AJyvW3RvCrV729Pp8X4Ej8iKj7fBhGd
PAdCz3cgWFFZZik4pILDMe2iwaiHWvifOUSTAXIVXdPYCBRV1syl+BPCBeNUhFbqaEMJNwgc08qc
4mMSKnP+8GQzUJk/GqcJEQAhqsG3z58Fd5GejaivwJx3NKjx3LHuIisOKxc3XK8HK1zE+cqjTxsh
MeB1AMY70KdHhFAWC3S+C0umUE1MSQzASn1+F5rsF2YwFY0DC1y44vzoZHqJ+iCvcQSkUPv2+P1+
NQ5SkWgS2ofEATeP75PwDmxO52cDeEmakBONYlmB+hNHwMp1LIKi1dtXe4wWn79ildYPa0Y3LYUt
b76dJ5cD7e5B1yo6R1RMIWdX6Oj52jocmH7TgTJq9sigWvIKlKk+I+e4IVfPqM9vUBAUyjO1sqBM
47jTdfpdJXqSsVK7uilXBkSIGyhJaQAxJjTg68dZP6jOGEitsUK8RPw6JnIlulEsFdZaRwuyCeyG
+Dn/4kWiGv0U+/mjjuBpeF/ldf6jWfb7njUFz4uH7LqpHh6a07ti+Zv/CzuDj7vrfzztPP7qKM6t
zf/3r4u76u7+IflrVyd32ff6aU/x8S9/9ggJRj/MtnhziUKnQDxXrH72CCVJ+kDAP9ct4BSR4nDw
/7tHaHyQZNFQ6OMpj/ExS+PfPUPtgz7n6oQplqRqGvvQv+/wVxJHW/XVpO41CV5aj8+mp+DRJgV0
Us/ov7MoxkPRS/dxI57FubqaBkBCivAlNrKzAb0huWKtWLK/ChV/K3ns8LTd7rPBc4TiV4P51Tt6
FLD8Z+H8rb+8rEEMWiPnvTHW+6gQ96ZAizDIod80lOgPZtCuWxDD9BBTV4DLemLCm7FLtRbtdGq/
l5H8CaYisDt12kuddKeitWjTHzRWRi1rTpgacD2y5Maw4EhRWAMiO0Wxg7TGlWygbCupRWR7uAwm
bXirKtN+mvKbKY3OuPNP+PfQLhmqfpsltb9NKwF9XjNv3KjkBlt1eoDUssM6ZhVN/oWI0Rrq5Tdl
2p4ZaUwfog4GGnbRF6WH4IACy31fiZ8kaKqbLBGvR+TLoDjypW3082mqj+xEj8nISy90sckDoEfR
rxy6vQXik4qA6aAoBPk1AG9g9aAh6NdA+UVbQoIoXkAliG7zzNjlMwJVHfxVV9cbmI+4u4DGTX39
AY8PO+2+toYEYma4aCJNWJlx4q9NOnE7WPwx1qhIQVmR3LnwVCBPTR1EWxVF/amE+pmo+o0hgcTo
jO6yLI0jW/xi0/177ixrz/rQoGElWN1+9PqLJAlokUSX9AlPecnbpsuA66hd4oDCMT57CvN3NPpb
XIMit0Os0taaEg5WtA4L/zrqk41myfet2XibCYgM/MzkiwKmzWayZwir+xetD5njyHkxR/kvjNKy
oA2+F/6dIJZ7vAe2IyZAqbYPRQJIE8iRIm+g1lyZ1TqmYUR1LrntdPGTHmP0ngarGFB7YaD2inYz
HO6yTFY9k9ZOLenEUvA3MfIrf+iv377Vx8rLS7e6OK+B4wUaxNFq37atI4X053zLBXqPZ1urr5rB
v680po+Z3yRKdA27tHO8wBe3agcJJS9OIL5O9oBL69v38/xg/2fQF7UFHX4Jeq2wbU3IqS2gQK1l
ZR1LCR/j9peednGAZ4GlR75YVagdFCdlUp7UDUjcUgc2TaBCOmxkjQMvLwadJG2yltkeBMjrgpa4
9lNkXSBEnXt+c2hrGAp+ArtYwxkHZsGtmMTXEnFqHhkPb7+LeQheutlFcANduxrGPId5nCWI8D5Y
aCbFEVJR0LIT41gyvsgH/nnl8yR+EtRo7H9hiozRXsr7nQz7Wy9T3o+/6WTTVqUc4GBx1qronmjH
1JvluQb90qMtTioP+bRsSLJyj9vKNVDeA+wzVDLUAP2bXv8BX8lbVTDsPiKV54SoSEW6th5k/H6E
qmmYGKAqB6AK8AbFL1GJ2EFddd+svGcvowvmaIaZOm+PwmtqtI/P8OT96NooIAtsFvum726LGUcv
h1RRSrXFkkiF6YS+y0b3rY+yXK8DDR1UiLqfKzmQbNPXQLvWvjuKzZcU4T3P988aCMoplgM9yN84
0A/9EN6XoXzVj8VEB0wWVwDO3DoVj5QkHlOql1724swAIlP2gaqUexjXMBdVuswYiZAO3YiT/FkD
r1zKLc4rsdMBrx0Lfd1C1Wk14RwpvdMxCR1F0S+pM9iT3F7haXwAv3fPRrsFpEuz2i+PVU+VVzbO
ZYM1y4RkTD2r3Ee1oDpCi/LD7MdgT3HYnSHEp7s+kiEQCtvR7nq6g74UX+V6IZ5rkq/baWJOttGJ
oRPDFUQ0EcUzj0AZPI7iNnFdbxMZFYA++qR40scRzL4ltbndx7ArazQUaykgEkF4CI3OfAUx9WCm
Rrsi07lRqIq9PaEWxbm/F9zSv9WDyWbmqlTskQNy9Cw8QIzcp7r1gHXmNs/as7j6wnChGaCs1ao5
iJm+zpLsmB/FDIl7afEtU7TMbCq4uVqxB/8komk3pk6XEvQgAhBcFIQUloqEipSlkiOI/TdgM/do
rTRO2ILaNCwF6SYVrUNz9FcJuGlgxN+hxpX2oEmQD+rId9QUugpoqBJNkKGE6Do1lyCLVbgrjpHq
YGGrQ5p0BxVFFhvTtJnhZGquZZbWOmvlE7Po440l+NvEk+8QFDIJzRD2K1Nw7ZJANCWK08fJTHZK
jeozhxLG3aV4lVcgw9Al+6p5CAuVmneB75pqK7lwhvDxxzgxPgdKfEtZGaZ3kp+k0LaLAOGjXq/W
ZaDevj3Aj+W3FxbcssthiHVv6h2KLeJAQFv75U3dqeWq6FSKrwo9uCGQUW6pgJEIbQPsG4CIq7Mp
rjiJ4zVuj6XTxOqdFRSE54WKubvnB67XNPsKRUm7mlXN3r7XRwXil+51cSJ2OfoendJ2e08Nzqru
1OjOlCK7UJXkUFc+5bxW22sIk6DmIbkVcYGJN4xtAXm1CBhqP9kMqWLnwfQjyqrzGLKjn5wagrkp
SZOxy94i9eT0CKPWhrqtJpifqs+zenvPqghx9FVVtm6cf/Vgi6aKLME2qa4A+RxypdvoHXI4nuQK
8mWin7D3IpR0knbfBxl5IR3b4+BYT/jVMVsctt7EPhf0XbUHwqZumjZMbuIsNlYNhNGdZFYGkHdI
dbkIqT/XTYeZKa6EyYKmo013oVD5KJ9NyGmmWeLWYmmsILqnrkSXlSZooG7rEcmJtwfttTBm2YcU
Rlom8CaafZTOQMYc66odFOrx1MsCj1jZPAd32UPHZAGKSms4ao5CpW/lJ7TV/SsYTumsyRKEF2YY
tdd9aoLrB2Z2ihCL7JgztyKbRMFhzUauXh+JZx77UC/NtcWpP0LZDQXwc/sagMRqUmFLo2mrb2F/
SODLislV0PZzK4Uayajm/apLqcrprRaj5VGe4GF3hZfTedGOW9SCA6fQiJmLJApgauuq04keamWU
+xzwQI2bJEay1g1ZtJGc1O3CSEVY+hT3aim8bS3/oslT9Ft8GdUFCJ3bGU4JYgM3bSSTfEg5aO6G
IsoSRdPgpIOqneYR9M1RI+4F+SqI6y3qKrdmFVyEvbQp1CQ9ZRXtSs8/M4XMjTw0TmyjDQrXV5D0
VHS13iF2G7OO5qhezIZN3emfm7ghqDZy3+0wvnHkJOldqlfK+p2zZQEEQPZVb0leiz3cHd4X7Fq7
rvuCcy/1BqdrYuClcDYcI28fBuCEYBOLCSnVunCtDEJ+DtbILXPps1Rr+3hSLrtIOVEgv5OdKNr5
IHcnapY5GJ9KR9Lc17KSx1j1ScyV90WmGlGR7OPY/IxM39cGIV1bE3t/lcvBBV2Xz7JsfE7l4HxI
aoTD84qdUhcye8pmHqQcXtSpdIdXwtXbL/G1O1oaOCtsucFgZFQySik8l2bHbifs5ObaU7ItCiv9
J022ypUMk8iFTwHfNcr6LRSoPbzEwNiwwWjoq1EzOvW9KdxUrecfWVev1X2WVWy5o4tVN2Kx9wP0
BkSlhFeg1P5GAYnkEkQNuxjiuiHo58C4RHuyGhjO9FdcI5U6Z0gG9TxA/Wgt9K1MPQE534KJeOSE
eS2/WLpIS5CTzaKVun2mxjt5kjboraxEwTw1TNiVLHWzndZUz51UCi7fOVqLNDKVUxHFyLHfe6G0
gYi1EVPIPGFoHgLPhB8obmiTr6BIrWJEIGhDfkQLeiOHKEoWqDmu4LtfmEFzBB/zmvffso/NoNO7
gCy2NwDGK1GiO0rTjZCXhgsvGsjqkOGytTh7SAXjkLFLKEF+rZL1O6gOaq7SCJE7Sv59HqqIyFbR
nW4KRwwDXjNDWbpZMy/FohWGdt8G8Kmo4fhfPWLmH9IoQY7p8nor+yWMW4LRMOwOMdUwlAa/ilp+
UoVUAzp6lNvOpJ1AxSDcE132l42P/KciJVdap7iTHt0aBgkdQmEuWn/nb4/xaye2uMhbvUSg+9qY
7V4qu49aY5luHQ320Ag0cqr0Frjw197ngFBHda+qzZ3B/mz7BWYfCPmepbpwWofw1NTWUNb+xHzn
JcgOkmoPfna82/a8O/N3sC8uzjyEHqdA6LV2L0s9MsVidCqVQ+zgB/ddKVuyp9w/B+0G02wqT0w1
P5Fyjju6ENxZyu2xw95MJgdW6X02KoKztkcQRW42j2/xjwr+/wMK0Ks9gf+FlX4N6KBKk3iGlAL2
VJXZ8u31yv9HrDYevv913dw1D/VfpyFV+7/OkeUaw8x/qR3w4sf/bA8IhvYBzhrgQonmOACP2dX3
V39A1z/oqJmSJtElUB4BSb/6A7L5QZYAs5m0gmXFALj3d39AED8oMI54GFr94Epn0PMfdQjmaPaf
CIwmA21mAwQPHU8DmMLSGwZx49TvQt2/LRFisrsq0K6Qszgr6ukglOVDX6Qu7J5rbxzGTWyqbEMQ
qtHAgDwk9W6VKd+fvOqLn1d+Chp/XuL6dT8mjw8wnSbJsgPeV42KDEbn36ZxUa4FHzbM45dYguck
xABY0lb8/PY1FwcSrxBtP6CK9O8l3vpvRlS1ImMAKITKzagLB01CXSbtq0/wiJA8q8gsqpIOXFam
qVMi0KLXx/ynnm8JKjhacH2GOLdLgYMqS+O1NMhaXulgXk3aaFshYkSlMq7VOARYtaPtqdlZqJyN
Mq3xt5/89wvToFWZZCLDD5ZiHo0n0VVV+0AoLEW5knVBWikGbNcegp2teN21VfdIDOrXBNjbMj+W
EkvM06czjxnMAAMaYZzpdgGyWlw76hBGSqsgvUQFxEY9zj49/brbQZByKDja3ol2ZrnaWbM1V/pO
34UbhI0P+s44E9xgZa4sB4EGZ/73+feKbbXNto19UW0b/q/lyjv5orEbW+cX7zvn/kJfZVskNg+W
q64Mfhx962/Hi+QwbYbL4Uo79XeFK51NZ/6J9XG47C8Qlxwv5B1tAaexDaezDbdy7y/40Pt7EhN3
cHCbsqkPrS61VeuYLpoSjufAGXZxktiiRLISN+Imd8VNt67W6Y9oV7rNqnesrbXVVtEm39J2oro2
fRfPpN14NZwP58IhPeiucSKfCltxM+5hU7utk/NpiFo8fr7pajthrdjWdrpQz8Dc8Um4bTg/tofc
bm3Ysqv5NohotuWBIpdzTaXaMR1lF2zQS93pZ7hh3NTb3s6OVEUNNqUnO8mv8QTJZtEQ1+j6L8YT
Cw/8VDUhuVyvzm9CWzqUTr7xL7EPgAGMwjsaxAVUZxtlyq3vTnboSrZkJ+tpG7r5hl91SydaP2zO
9sjE2ZVzPdr91l+RTtj8gxu58WrkrjG/49/47ylIyt6+RFseQ/rGzj5aF5lqwwUTVv1WWIF7cOa/
3R4DAj0vlj0+J/KMBpA9ELPzlv58zVCE6RuvU9JL1FV8B4k1lKO7MtpZOc44IZpMeB2Mtu+b3xqx
KWEszl/SYI/0XbB7/K4e+9vM7+pNmYYN6WiOjkc2diRa0Hopb1FT1qVS3HlQ0Ct5yGEm80WKmvsA
rwnHaFmhtJcBWxlsDSwj9UAp+dzLInHv8QB7y69/fckoicIc9o3VP//2+Hvl0JpHZsCjGeI/Z8nj
mwFGBOSbc43Dy1i8GW/KhmgMq+gSwPReUAWSweAqaoITM30g4URpRFsZ6DOjWXsqa9N1HZrrqdxB
WkCkv3TkaR+J3/1AOUH/+saIsrsc7drSCPdSbCE91Xxu88Hx6h5p8m9wEG7rJt0iq7PSxmqN3teZ
leubUPqEHYjpAuW6UBHMg9oGBXIKNrqCHEg7nAxNvI7U0IV+jw3MuRa3btMUroduQG7oTqN31Bot
FzD2iljxEGnhuYJgiITSmJJl132T73vIPG/vw4sT6PHVmRA3dFAl8FF+4zlAV28hxaTBpRhz1DQR
jEtcgexe/CE2Rn0Im42kXYyNvka5/hj+a4Y2PRk2RowB4wSE/UAoArnj+YQ2vV4bBzSZXA2lOqe0
+tCJph58LUxXV6ub5qpQA1epI+PIhHl++jyGTZx94CYIzSQYJYv5ovWVWaPrPJ1HtfwQpxaM/A4Z
aJiWdNZqzY4akHCThf2KFdXS5sgrf351E2AOUC8wbyxj1SQ2XDRDCpW8O2s18aaUYnmLzdtVlJrx
QWpBHYgeWi6KwqtutPwU6YFdOIXtKXo0605KDzQPlVNdze6Q88xWPqIGtj8U90VU1Dcp0nxHWqAv
3ykoORBDILqXTeTMFENok4Z401KvMgkXnVQUMeZRSBFrEoIY0Uq0ZFfJBIru7bf0CGT6Z3KYoB15
NaposasDTdSsedd/EiGQqlSm3LSIDmTtKumxSYTouluvgCalm6DSOHVkIJcoa9ZnaRjAgjOyj2OW
tJgLggHty9Y6gX+89SuS6E6VvphjRlqIEtEGs5naefxWz4PS1dQeN6URncZGHD+2PsI5oF3PzVKN
Lo2m8D6qzdmU9uNJ5O8tI+iucylA2K5AVw6es7gKILOiWZN1+ynLxNWU1c2V4Xtnot5pK39UPj6+
mf/fedL/OVSUxTp4PTe6uIvDGs72MzjU/Cc/8x3D+GAqBukW6YsICnmG+fxMd3TxgwmkHjAghEmO
iLmh9yvdUYwPIn8yE7BIeOAMsQ/8gkPJygeSkxmTCliSn/OjBfzpLTjUvJ/8M5d/Zd4WH7SYwxik
xfqU6W4uol6bWDiO91NypKj62ocvgKPQ9dsh9vhwSUg/odrwEar3ka3qtY9eRFRNrqhxZKWayxHf
2kMEd96KJv2dn76ojOEUE/Z5m+uuqSNAqFoHJaR79mRyvJDNvXbni11jHE0UiTtfd9tO+JoOGtY/
yPm+77Pnaz7ZkYI+qmOvBaSVy+o1hj93dd++cywXhSRfFWb3UmjwlOtReuiJVxDZSd954/LzG1e6
WuhViEeuVzSJ4xv5Lh0RbXrfW1mU9pVCM8YOgT8XZ0kfbRjtR6m0xZED+7XhXByVkD/6NqbK5vr4
OjhTKgx4Ywrve+lLP0xDrlrAfZ7qWm0uXHYodezUtP1Dduzfi39piEmGq3eoaGqulra3XgdIt/h1
FLwKanzltSiL9Zn39JvTgo82sB+bYWYnqVru3jWej7C/J7M8qZIsQdRMc5FLJYJHf8muqubhfR++
WJ7IqQwerGfGU8q+R7SxwrS8eN9HL1YnswQtg3nPgoTs4kix6mvvSPF8vrsXtvFHqMiTVzKphV7L
YqS5iIbBQ1eC6RyiKUpfsXcEIPPagC5WaKAEQoTMvObKkrgzROHg99/f91oWy5OOqjX1YqC5CELu
K627Q7Lnffv4Eu3fdXj2+IkPaCIV+11qohDXSvKR2vorb+Q36OUIRTMRvcHtFPVEn9JtWjbuu17J
Mqqd+l4T83ndY83hBqgsx2J/LFd/eaY8AriezBTJa8FYCuBISkE39z5UyB+WYkQf33fji4MT5kUn
ojXGLPHGz2pbnVHUe+c7maf+kxuX9bTFRzUcXUGUv0+zlLQmSLfvu+3FygziMdOG1h+xcBzGNbrU
1oriRvm+w23J4kGFX0crpx7cRNMvPEtDBqi8ed+NL1alkDUT5dBBdcNC/thr6vfQO0roeG1+L9Zl
osaKjwHh4IaldlAT7Qxp6yPZ22sfvTg000lvhSTsRxcECf6pTXSW9Nb3d72SJTpuVFKry8VeRWR2
NkDqOgQu27v3ffYioKXCFyBGPgzsJzDPSsP6IaTT+97Jst6Mpje5NA1PtxL7h0KoP/nK1/fd9WJR
YrEoTVbE266k9KzN2zMR3533zW1psSqlSFELCwiuC14Pf75Qb29aOffft38vZTv0akTfsSiGWW/7
PtHU6zSxjpyYr0zBJTqowrJqjBG2dGX0Om0xkPb4oB0r+7324Ytl2U1SqEhdPrgexDyplgETDav3
DeZiVcY4ygmtVYyuAt5LMWFyecE7Z/diVSYergtYZ3CgGSBHUXFD7y3w33ffS2hI5FeQ6opqdLHu
+pLpyUFKw/edDEtkh4/obGLOsyQGGbuyQGSDztL+TDfg7yB5icxAw9WrPWaia/qw9FoMBZBA7t63
NMXF0lQymbpayUTpWmEXZsoXH0zWuybKEk7hC3GnChITPFZFOCnZEDhKEr8vlF3iIaIYJUMU5TjS
iuaLmMP9bUXxiODRK4tnCVlIyimoVIMtJa9AwmaGgvdafIyl+NqHL1ZmmVNkLgsONX0srho/+IJv
0Ttf+GJlRhLAz4D37CoEs1dCHXafo6R633YlLtZmqSixamLl7GLdcKMNOhLvybsyWCQ5nwdWQ5Qb
NZoi8zkfp6jlmw+q9q6hNJbsaXVmneL4PIDUQ+vXQjw6UW7eM72Nxxbqk3AwQPJGbOX/5uzLeuPG
mWh/kQBqo6hXdau92/ES58u8CElmQkmkRErURv36e3pwLxAz8RiXGGAegoSmS6xiserUOWIrTdpj
Plp3L7XYPdd2vJKLFEpyDSyiWLOXcgoPUoJO22/jzo2JTDABdkEg9xmzn5iGRZ8Pc1qei5+P/S9W
WaclE+AXwhmMFmDVef9t6O2j38adClAdDfUKSeQNyL3pLhZQo0eB3W9pxyvBKo0+EoMAQbMH/2xr
/gOT7l6OgwLrW4vUKjUgQTC2RN+IHKssAuY9+Ajw+Odokp2Lvb+aewmtnlK8HjA8bp9EjgoK5pE+
wJy9s7bLhDVKDGZAbmgrQfA0nLaUYu6oWwM/p3exJBmZxpZVOOJTTfKSr7M82qBvvK6HzO13Z6IN
Yt1Cu2iF2upXGU75t6paV6/6T+bSW7QUGt/MpFu5q/Qzoe1TNvm5D3N8c4rDGZJJKarKwXRq1iYu
xhikqF6HnDm+aUYIhwG/tpeRTh7BB3/sxv6Dt8M5MP1e/gGf8ttzGETtQhsy2JLMDZpQpCTT+h0i
PMewaY5+u3dcFCOjwF+etR22oT6FKT8R9hHU572T7rgohaDIzAPsnkfAWQV6/ryiouK3bcdD+Rbx
TO8KQn6zDspE7BvIe4N/vBbPnJtTgHiJCjXuAH9Pr+24/jVor4dP5lKOQXuqhrBtjDi+yr/llP2D
t2zrdw4zpzRbg7sBhLv7VpJOfVVR9YnU3/3scT6ev9w+dm83At5mXG3t9Mm0/Zd6537x6l+EzS9L
SzKii7sjXhkOOO2Wm/RoMZbut2/HM0FaDaLsFZ65N/aZ9/qZTMwrKcxcCqushvxTpgNgenV3mfT0
2STaL1hlrkd2mkKRcozKARyrZVbRFfTAvvt2fHKBEgjYdOCT4N29JhV5ySEG7WdtxyXrfYKgUAqY
c7ovX5A0X0NBye+UnLGsvx5ATOqxNYfWVrl32XPL6bddZZ5Rijq1HwgBn1ma6VaOgEAXCc2A86yT
z142cQF/QFYnUJzSUZnq7WZj5HHPZ6/CPfQj39oEoCPdEABHS2jhvAQDlCz5vKSeBncuzFbxIdFb
ZEurGmjLRZcBn578TOI4JZ1Yo0iHpcM+AvnY9oyB4Y9GaN+5cVwOwKbG8GaUwnW2qOmgY93eZ2z+
4rdvxy0XYjDCZC0eD439IfX+FdpHg5/r/Dus+ksUBFi2MRuIksrcQuWKd0th8fDx27fjluAsT3qI
10e4KSV4kZZLHdcfRKrzzfKH9ORfcNwv26ZM9LumO9KTVsbfm6U69GN4CfaRIoPrA/br6Ub/Mqz8
8oOi0crAQI+rzGL5dY2Aypmqv73Mkzq3ZjVFguw7jiPBw5tuyeedsv/5Le14KCZhN5slMA/URp7E
1h8ClXsu7fgnp/MCph1UCzmZHzjNj6AT8Fz67Fu/2Bo4QWtMg13rRkNxKcWYdqy8ymKQHX+79ghc
H4jl2x16X3o7ttJuV70K7AfZ8nmHfzqOjoeCamBhMhsREQM7fcVokbnrqsZ8cNjfW925OTfL0jDj
eHD2NPzBpxaz2+Cx8jspjo8mXbrq6Zwp6657nCHFWqxj7he3XCTQhlGAjeZoZ6LOWYNkb4D6AVSd
vDb+72D1L4fFYDYL7EBo3mVLdhdh6JnH/39kkv+vPpsljmPGICugdQ+brBJk6AswvaMRL37bdjxz
lXRf57xGQiufezZ8gxKsX8XDJUnDfW+qLIZa3bT27KKb+/amopBt/+99n937Dyf8PFnzq29GydoT
KHDbcgLoWh15LbcHme7Tk6nzuj7+9w9556C7tFXtmbIKKlDAwbLhRlv2JdTswm9p55zXOh4RyGtY
x4bfgjG4b23kV1ZJnNBiNYieQOiM1swA+bOFqB+zbfxCojswBJk5KHusqIpHZLpoQ3aCltAHUeW9
L+pElb6G5NKucPMz06or0JRCKGQrMhpUfkHR5XkHxxiV4JBBgVmJ5zoKPu+W/e33NZ2sPMvAtZrU
0PoEPUgKafiFHwJIHnueFfb2rM/Q0uUa0pmlrM0/0CECYcLe+7XuwZH9dvFklSaocjyvSK0HYOX7
zxzDiX5mcYKLaVlspT2fxCZ/XOV4UW3Ur2kFzse3+4aSX6/A2I1EMYB8YFjTH9Bza/ySfhebHrWR
zFiKjXe1rQ98a0+d8YQwggL17c6neVYhtyi7g50E/CmAAg0GkzF+Jndu/jrIJwgY4Kz0oCk6mK5D
BIgDv4Po4oGMCSe1UHj/SuwllFnLblw+ee3bxQOtpB1sl+FzQpsAUwjz9SLaV7+lnRMOocYIE8tI
tXYoyB/O4lrHPar9iu8uCfok4nWL0bIux0o8YPz+fkw945XLWc9lncq+h7UH2n4Pz/KTJH30M4lz
ewJJx5p8wK51XV1s+JiSBVd+SzunOxQ9uMqydStDCzS0nW+AcPAL4O6oCsSgNswFhTjbyX46q1DN
bf7B5fPOTe+Se6nKNDOGEfYyCyAeh0rIzZJJz207V30wKoAim9Sirrwcuq16Npjq9zK2iwSqOhMm
JEQWAQFYdplh0umKzatfEHT5qZQNMHiR5wiCaXChbX45BLz027fjkoNWWz7WCIFrsul7qPFGV3LY
/EKJS7tUQ5smTAByLWcbQBuusyD+6pWfv7toIDwgggHS40jzh/COjP1NpUZPozhOudXo9g5jjAQo
BrkT8PM/s97zdeJigVgLFdZpwBnUK6ZqG3OTA9Dw39/yzwQM0IdyrhwMg9YUfKRbmVLBd9CAyUmB
R7zJr0mSmOclkeQu2zf2GIT2QK1c70JQfXypk2i9AfWBGYpUUhqdli1O5ott6fXdGq3mISY0wFNn
IhXU6cf60a4kUF7IVgxfv72D1TSZDYS+sHUWf0mi6ibV/eV/2+OdUOJidaJqoSOQbkvZhvI1Gqer
Skx+kxWgFn67bVvrXsu4W8o9/64H+jjtnu9AF6azhujvThCvLW0Xlo1djxFrPQ3iZGoS5LqzwHRr
mfXiVg8xKsDU72p3QTrB0vQQikDldw0g5htBvrEQ2eoXXF2UTp1NOG9mx3RohvnUpGKywNCM3wBO
5hKCgGSMg/AJVhlIh6nHClw4TEQfJGrnBPsPr2PivKUiWZEQMsy63IDgfsrV8oVNkDUEXVonx9yv
8egCdkxWQRxUa13u69SQcq2m/B4FxDH1jIfOL5Fnq9B7jX4shS6rTJdrnocfLH0+en+wj8srBZSH
HiaCcAj96vZ1DJCyFGZgoYQ0EKzmEwgwxfbWWSubN72JBo0hjskel7WjZ+pUP7QhpIverq4wFJuI
dNSlqcAUIbPpQsnmxW/nbpgBR1UYCewcersXgkSnvv1IH+DP0REyF2+3vS9r2GwDKMX2XEI+1VwH
g/aqe4BI/e3SXcAbcJzlCLzSpLLIxjOdzgZYrZ9RnOu5GtNAYeMJgIZZclxRyT50QfQRO9t7donf
bn5oOJ06Ckx3bNcvEQiM6jH0a4f/LnYodnD7orJa7mS8xdgsK3aS/OVnFcdJLdcp65nApJKYwbhd
N+Ygt9RzcSdzTqAXZ6exB5NaShuoWe13GDn2eqdAyOGtwXmWbAvYgdNyHfcfZumvoAvtdXFAQPzt
0lD0G8BXB8IuHgQQhl/NWqzG+g0S0t+QR10sQbiF1ZtIlIFtr5t4/eDaeOcQurAj1VR71s5grsMA
55ea0lu2+Q3KQpzkrU1Ck2UbVHpoWeczOCd5/k8F1jm/SOvijlpMs4GaE/smM7/KpuxuiT390sUd
jVVoRCwwthmPUVBCQelQZx07ejkPczLnRA7T3C2almbf2SVpouc1sR9Rmb73MR3PFHu0AZbRYnGt
X+cl/LL3H8kGvre045fLELV61QCR7WvzMtAQlKJ+vQ6Mi789J01DFxJDBx16KV0D8vnklKTSrzhG
XcxRskNCuDOY3cIM8X6IjfgcKTr6fUwXdJRCbpXTKsMh5OSe9eS0B8TvfLsqgisuhzQdwHq9oYx1
NYElC8jUOvKLsi7wCB+TQP8JG9+q5RU18i96pJ+9DrjLCVMvqQXrVYSlV3CaQOzu0IyZ333s4o4Y
k3qziaRlo/QNscONHDJPezt+uUKbsjXtigH2LAQb6ygeJxl9pNP0jvNkjl9ysckZOuFpKfbgpskW
U+iEeD1rQVP01ntqkgKKPmPjBMJSR4LatVWB3xw4daFHWcO7ZG+2tLTbfKCQj0k75VWyoS7yaJpT
2vFmAUvpqm4hiFiKzA/ATF3cUR2IikKHCtOg8M6Lc0DhofXDkFEXeTRxKU2dwCRgs3mFbuFFNHaP
Xq5D07efkoLd2CbxmpYYz+lBxXvYFlD1+q19Ppq/9KqzmURiXWATZgHU7VryutSd/p/f4k4mW62G
1TLDtxzBKAs2U0kgC/gR2+c7zuNy5bEw6JdNYOg+GNhdZ/OX1ZOJgLrII4IBPNV1Cy27GSKmbfOp
Ycyrugxd0bf2DpqMBEBZn6kCNEjfUgiSY9xU1V4FZlCpvF2e83qe2vMRt8l0Sjciy4CHfgOK1AUc
bUGYGWWx9yR4jaYeWlHB7NfDoy7iKASAvpkkCga2Sr5tAuXlpcv9MPQ0dV6aKZvImp+Pyhys+0vT
pPSCEK79bvvUdc8Idk4DMDSAzvc+TuTd7tdAwfT4268ZbsBjwIloCaG8692ul9WkvSpx1AUdmYEo
E7czLRMZ3S0RL4FL87SHc2USdNkadq79QJFYXUaxaU6QJ/B7l6TOlam2aIrMXtNSRvymmtsXYaWn
SRzX7HjfhNnUIL+HzkkshC1awc3BKxS6gKPwPPhY9UhRMhCIXeSGX9lx/Eiw551Q6AKOFpVtQaRh
8Z5CgqtTW/PdNkHul125mKNajQjjCUhftK6zQxqb7hN6b5XfB00c39Qq3GpOYPWwtempQrnyYRYq
/e5ndsc3obibrDMQAaAMiKODYQJsdtb41Q1c4BGocOvNgCMbYhXVD4hhzEW37p7nxbk6dYQ+VcPx
ZINaHmTliOgxVph+9Go7//q/Fz0hg/42sGxJkKGNgoDYJXF9tzctx7BvF8dLsdFF+2VyieOqg04G
/A6YOBVVDcVhiAgQ49V6oy5+h0LJEJfFOQqMaXjoRr4cVmo/EtN4x51cIqIoUqhdaxxJWSM9FNUg
D/O2J34ZgMtDpHssPkHLuBQjJOAm+rL12Vev0+4CeETHMzumMEu80OS+pp1+ncRaP/ut7nhqizGr
XAocyZilX5d+v9C98avXugieNpBIWnrQhEGHSB1kEyFb1GDe9du4c41mm844zjktMTwL3tBJQNiS
7p42dxx1VHKZNsyEl3M1p0cdbYDAMtCM+m3dcdRg7KMMAikoe7bpLfKYS5r6IbKoi2iUaxOAvxQb
T89VlRDaJejsh54dD5eMaN34aHKNmiql4OI9a6Jh1rDy+6Au+CiReyV6jkQ05wk/VlH4TSq/PiJ1
0UftRusd2sR4bNnlJgQ3W2U/Glx8J664bER1kM7/96jk3Wlb4p9kWZ68zomLPZJbzoMqwq4FrbpT
Vjc/egaFG7/FnUt04LFeUhnjpEz7Vd4Aihkm6ud/r/3OTfSvBsUv7880sF0HSDM4lLa6ftV7X93i
dmpOaln8+Emoy0i0RXjusx62MQmG5yORTdf5OI1+WaOLRGL5RhvQjMLyc3UvQPu2UeaXX7hIpHoQ
URzsWJqRDHNv7HvbLV5wTPovgOMXs4cZYHBNBpukhtwtKPRllRZ+qYuLRCKJFv2coSsRGCuu121n
JwiZ+PGfgF/0bepSg4kDrLswigzY69ajEJKTzI/gB4IIbxfvedqlGN1BQ0VaeaUioEjxljF+R8VF
I+VtlXTRObTkTfyNi3XECGM0eC7uOOma1Ew1Exav2XRspviGiY+gZe/4qEtMpJuZc1CzJiUXcZwV
fRKZH1sfQI8knkAX7RdlXFwSRByHKjL4KStv29uxD5YDBIX9CGKoi0xSqoXyWYRDucXWHuaFrkce
pR9kuu8ZyMl0FUDfpBsRINdg6Z9s/SNr6VEamnyw/jsXh4tRkJlGWb46b57Pz1QPVyT0G80Ase7b
E58kVQDdj3NtUUPmSw0QRGC58fukLv5p5GFlp5Cn5aT7uxzkz3XM/GqiLvwJcOlObxT7bnoIO5ph
GgrUAf1q5y4CalCAOtoetdwKgLWy68l1H+x+oDBEqrcWb8NhmlaFjzkrdTeF/QOVud+oJ3VBUCRK
lkAlAejg8uaeJvwy8yOaoy4CapdmJxM5B3WWPM1pd8f6THgek+itRaKQM5MkKBNvtc6Kdh6+bBb6
vf+dYLzjOy7+aQvGEaP6MMmy2ud6qiHPoD2Lli7sKU0CPdgAGzdnbYGxew6U8Drf0FJ4axOw5IOa
Y0U0zProjI3dTwFoBL1u6NQFDMUJhEUXSCWVjIF0ipKgnKHz42Xw1OUqCuthY1WPkzJW9ePSzQ+6
Dj/7fEvwhL81Cl7OiUpH+CXACE+WEFO2GLY5/vfifw7ivxHcC+gOzGiZnYvE0ZcqqgvMwl104+51
P//Lbf5rowXo7HoZRxCE0nqy4FzooaYQr8IrVUxz5xU6DcOiqwlfdIJ03xFCGgBs1VHnVW6BTMRb
uweU9IKcTdOJ4SmN4ytK/BoWkMdylu7NOogKLiSEroq2Tj/xJWeeR9Gp6OYcCXSz4vUMcc3rtpev
UKj06pSnLmYo2IBZFpAYK+cOKi0NZDIOW7b4Ob+LGuqTRY7hiFxOr8FxmNQNhDT9PqULGaKBwmsO
I1RlrHbIFplWHNrU/vPfLvTnWJu6oCEJeVMCJTM85nJxx4f/9Un87Leyc2kKSpa9Pb/hWDMdM5Xu
gDmufoh4CAy8PYOExUEWok5R6jC46/rXLdEvftt23BIxllDQpGDlnH5vx+yfdc+++y3t+OQSymQd
QUhaYswrL2IIxpaLJ0VZyhyvlCyeY66Scy6ePaELdTLN6EfbnzLHKedlobUyEQLh0hNge0RUANzr
55YuZqjOl2WjM6zCU3JI+umhn6lfAHcRQ1PUjDyyYQL1Smj4iml8NNvk1baFII5zAut6hEoN7N1M
kIzSOi5srDq/296FDCVsFv3UnG8eMYyPrYjlC7NT5bu845rBIsKp0rBL20EFTUR3Xe5XiE9dzNC4
8LkLgX1APLEqLAJIGtywFbBBv/vBxQ2ZHPK2MiFJaff1PjH1Ma+ZX5x1+YrCMdkFi0e05OZAFWqv
f9SxffVyfRc2tKc5+qkxLA6x4/uFUHLDQkU9j6LjnssQkpxs2PhMs3sopz6DfLz02reLGkrPAunj
DGAzBKYXUkBmfr5qs639aPzonevHhQ6l1PKUVoB+ZWZ5lRDRQge68zwrLnhop4BOdzXQiFvFyiHm
99XqR9uWutAhEL8GfTKgN6yHJbqmc0UOYdLZD9z/7Ie/9/ogLPk2tkwBFdOqR+AEozo55K2O/+FR
o6ClNdW155d1btB6HkHoBE0QzNOvrBiytViCTH3wC7z3WZ1LlNR2x1sTKAgih+ROBeAkxsCM37gn
EIhvzaOYBc/IDPOgfHZjRfw9H7qPJBHf27lzjZqQtk1j0AEd0pEdiGBXY6uWo583OY5K0P/sconk
1hp6XOqqPSSCfiQJ987OXRxRCjkNVpPzhIMIG120psE81cxXv+joIok6Y5ZuiAZIPszNifDued/9
RpFSF0iklzBYwaaDVmLFRMGbThWV9eNXTV0gkegkDxF0AcjJ7XRgcjdHwxrPL/obkGgj27JmEMKg
GT/kY/5AqF/DPP0NSTSgPCxEiHIZlbzAwfwbSple59BFEnXDKgRfAQ/p2nwodtmKUvLArwGapo57
Wk6HfGMZIkuy1kVMmptgmv0IL1IXTNRLkVkeElr2IJq+T3o+lyPlo1/ccnUFw8jMcbqFWD2axoI0
y70axicvo7tworPApgaTMgVKzkJDfp9Y0WzN6JcDuHiiIa3jNu7OKfr4I2rz/0nmpz2SuliiYesp
H4YzKtlW3yStDUpntR8ZVepCifD27IZdSdTM+A6gbNbY8TagW/7Zz+bORZrroBMj+kMYbwSYhUzp
JViBtJ8XuVgiTaHv1kM2Fy2E+AKEpeX84QToO7HcJQGqNOslumZ4hM5pdbd303cWV8LvVeQiiSYk
FyKckYvG8xCURM0/jZp2L/RD+huCaDF8qkaBIsucN2VLhxbojdyP2QXalm9vfjFsYswZVu87cxSQ
jixW5Tmenf6GIZpqZfEfSk97OBVtGH+N68ULLZO6CCKlZpHTGQ86PZEbMUTfGBd+FncRRCEkgfL0
XEcMq+rTeWmaricv93GFzHKe91BARiSftvzIdHvHE+1X/XThQzLuaQD5ZTzNq2U6bEiFckkGvzDu
EgAp083DPmDOphftp6of7taP3nHnwPGHzNxl/+Hc5HRvd2TmTUxKyNOl32cToJqz12v+4md19/5U
FQkCPLFKQB6uKhOLokEd1G9tJ70NyNpp0dX4orWYHqXYwwvAofoP8lv2jnUc9+y7IY2rHo9zWW3t
ba/H6iUdFwAsMWgRyCKXUXYrsyT8uWkaexanXGTR1FVLOywcT2vT3e7nGkwFlrMPYvy5d/OH7+1C
i0YaQ6OtwbWK4WHy0o1pF5VtzkbMhG7gZSuHdUuDoh93ow5VlSUgPIwD43cQXPCRsl0Ome0gBlsw
zw7QRn0dpjT+4Fsl7/xmTmOGNBgpXjp8Kx3RL2qcxCEMKz/q59QlP4rnUSY5r+JyM6so9iyJjjKf
P9Kgfm/r5z//BQmDxnrQWItDnLbkIdF7dEntkPgFJhd6BHbmrconbH2w49WigfesQr+L18UdbVuf
9EHYnjs+KDDhuK6PwAvLDwgd3nE+F3qEiXqW69awcsNgQ182LGSfiVBo+S5TA0lOXJlkOGW9tOh7
zB0b/a42F5dEjNqgFYkSTj4nKcRCkiC/rcLeEL+D+hs2Cf1ICHnAC2i76KLX4VoEofCLhy40ac/N
RLJKZmWsu+hlSeb2oVnGtvW7iFxwUtwQLoIGhymj9cFwthdGh56tMhebFOkpWjmHYSDt3R5tHV9r
XntWE1ymJEqDXDKLxcO8HU4k6L5Nu/XDDaUuOglvrGBcgnNgq1l1IftXE6veLx1yMUkLYCW6trgO
qtw8KtF1D6EgoRcGDzQabyOPOQf3hkvImJIFuSdlf53ncP77an4ntQidq3lToZWC5MD31cP8HUJE
LSmQmA/xcdLSPv/3D3kndLqwJCN0LUgA64hge0UCPRVhHz55re3ikojBGJFdEJYJHcWhawBM7mXq
edpdYBIlXa42g+CJwSheKDBInsaoaz8w/jt2cbFJW9w1dIKEFTKX9XtUiVuwpPvFL5cqCIxSccBA
n1AuW3gA+/K94onfo98FymQhes4qhk32naA43PAIVETGb0QpdaEyU2JUpiRqW3KP14LhZR5aP7Xe
xMXKqJ2QjrTAygSTeQGf4YPKguaDnO3P3zJxoTId1OLHYe7O5WERYBaUlU01f1Sw+DdG/Z4RgnT6
bQjYm2lqmyUB+qEbWXc5c7JmRZDXQXLRSSM/9aTqbKFyRNADq5vscwAE6XIMUzAhFEMn6vk4AwR3
/vdQUDqtuoo+4jAIw38vxd93l7owOJ6znfAFLQ/MILHqlhtqpqJhbRQU8zTzrGjGjj41fBb1IaQq
VZe9ijelL6Jlmpe90HYHGy6AUa0N8WcbpjraJKyvmjmzP23TZ3kB9LQ4cp7PV4uaInuq00BMR217
oJEtJO5n0KzPoItL16AHx87cZEVFdfeq9payMl+brTu2+1KJQzT31fd0sbo/NkKsnzeiBb8D/DCb
i4oN9XCwdpmfVrvs2c9IdFUNAqxWjNe96tYHC1m/5L6tBaO3IOPa+e2eQpThRgR9zSFju4/9K7qP
2Xpj11aprljDdKr2go2j3iCETiAImG1TB9pICECx7QRp7V0AH6tCAAhjWU2XkGkVzYVaUQD7Ymxk
8wtrmYwOoxkr/hk6jsOnTuHh97CzVMpCxLRvrnOStOS+b8cwPuQa1ezbQNXd+ikdh36Lixq0OCkC
WKhyFEUl1Fq7gxQyXm7nMd+av9YwCvUVt4LOIYbI6Ng8BjFUdm7raJ/BuhTOJFOPczJzjbZtCJh2
Ec3rEj6OM+nNFTJ6zopuU8xA8Ufa/QR1WYhuH9OxkqZMaq7Sv6Y+WIesGNs5kvZoSGYYA+O5MCsU
D+ZO5D9WPVThTygtjMNLnAH5dKtluvYPQZIF+c24Bnn3MLN9wQdgi6jmAqrNS58eMK5v9/Mm0cbr
DhmmGuqXpZ1T9cDblLXJIRkguaWLbgrVdAstAcpeRTSi8TQbsVf1ZUtgZcyINPzE6r1SuqBAeT3x
OQ3Xh6nrUITI+nppD2u39ubvXK3VOJfT0IPbPx4HcwOkM5tiZNfAuhCMO2/Lc1+16CuApEmGL7Kq
4+ioFWfH0WjSHoO9C/HVUWuCSl+fqPpA9rXd0Z7ppvshi4Z7vjQJKBF5l3+tEqb5NVh9Rrz0TMXH
Hb9Q0Eq8/YZEHSjrzsbRFwpWCI9xuI7mOIm0+UJ2pcxFnHfBNSqSY4Aybd2R0o46+RQOXXg1sSUe
Dn2n2qgIbTdnJxVzwYo8gZx0wQYJjcw8SStVLItEbVpC3uFr1/SrLRhnPCy6AP0qYch4wSCScQKF
XPYVo9/o2epxV4e+nhp5TKp1tEXIOn0x6jX+3zpSmxYm1VoAqNyw9QitYz5f6DSJ/26mJYASakuf
szFXCqrQ7V4d0fLn6lINGl2aZdx5QZY0f4ltao59TtftZEB3Ut9vPA9OAZQd+ivAC83XYQj5dTPX
9bdIhNiVEKArPMiVrvHVlFeNetIBJLwOdQhOneMuuyEvQt3l4+NgmXiUCnPyxbhW4aetEqw+mpYQ
dqSStVBu69SVynf9WOkAjzWbBtVynHrzJM1AL20Gha3jFmfreAq63urTNIZ2LZE9p6IA1cb8z8j7
mNyRWqi6AAJlaG94N6OHpjAgtl71rVCHsQpkfxnvVW9K3LnW3AEVfNWzdfwn3Dms0/H2aIKFc8SZ
Ib4SKpxe+zrBX0fHYpgOLfpEjzWm8VkREZt+2pYhE9fQX0qBBeCtSU9xsrFnMYRivkmMxihQrfQq
TvO8N8Gtku1sLqE3s930EnLJBdNgZTosPI7WT1HcguMwHnZ56ka7bVB+Jnb/rHu2XWTokdw2Sd32
xzDGgHGaoKhxm+9UksNGrcK0pBLmVtKV9j/HVfbZiadzthW5YGNUBKpvtschr9EL4fHe4f8JJpbR
ARQsLMM1rcTRdv0CRNCWN/uTSus1PoJGGJN1ZB73pwQdhQASE7kWX+d8AlU2FPGW+Nj09XpXAd2L
BjebNlmuNortgTWggirETMV80UgJbdsijRdZxJj0vgnjOj4tXTu+5hZahqsd2Xg5CCB6r0dr7fhp
7XpdoecEkC991Mq28x3uoiq9M1NuP9tch80p2DF4fdGyAJwLBzHEkEWDSA39yTNqMD+ek7jCOGAj
8ms5g5zvqgc7rxBFy4dYH+cJLFh309LkDWShQtLe4EQNdzVrGoy1rx1H9xVSPaUd6nB97M8qaQ9x
2qr4MAsd/pVkYJ5DOa/joJg/86Z8ZjobankTc5alR9BgkqoB68YUHpuEkXJS/Gerg+kVBfv9iGEU
HPQ6z4dDkIHLDs+DJHuU6Fl9oUYtP/JdbkMRtnOWH6q8Sq90E2tw8K/bXWLI/NS0CaMHNYISUIs2
vjHLsvRFsqruBhUbfpgwRncItSRXienzm03tEzmujELJkOEvtV+1qfVfCeZ3Pwml660tkkpTdUwU
zv0TAGImuRzjnfTFlhlSn1op8vbQrnJJj0M0069hlVNU1oNp2w/w6iQoVDQP4Sucaq6OWy6C4ZbL
vQaFXrurkzBVk1wAZtXqAkfP3MjEgBGd7GF7VccQED4EbE6GAtR72aWq2306gIpirC+ZyLM7qMgN
c6GaQG4Xad02yXXcLKGeD+M22mktRmJN/KBFnSWHtYdg0TEXkj/KQdPhqA1pXng0GlmQao2ng2nl
VPQz5MCKkVKx3gdtns2HxuTiSvWy6262LNvlxZSJwDxFUbjPB8Bx0O6LOVIQzmwTnxjTgbps2jZD
5WdOugI8P3934dL3pzFNW3PMUx5ei021zQWDfs1QqpU0R0mZOcTJgnTKiFR9WaBuvBSTwR1Q2FB+
lWzMbxpMhBfgwv3UigFCtk3cRoj0GKERx3oLmTlFyDiKDc5YFfH/oe7LliPHtSR/5Vq9s5oAuABj
XfeBZCxShEIKSZkZyheapJRIkOAKEly+fjyyam6lolIZ07J5GbO225YliQsIHBz4cfczEWzSxubZ
blRpEUg7H2z0AjfrLscZwh+IH7CKsAB3qqJWxNdjLw9TjbbBbHTZepSGA4WpPdS8WYd9rHcyuHta
I3jp+87uC/cy7lM3Cc1Y6/6qm9vYhJ5O0FCpblLLW7K6gbw0gcSP9gGSmGS4IHbpN6HqiiwPRjqP
+bLmXtfsmEn7Puy6giXras7hKTxKkfqXnY98JGia2vSvE1WuCJxZobWfQRI+RDoeuIqaJqF2KAly
B/ivj3b7haexpaOG8LiPqgSNOvFAo74HTlbLcIb59BZJPTT7zI3Nt6Hn8KepnNiW4ZBjNm08vxE7
ILJzvLJcJFcrVWl3uhdtq1zMZTrYYZl0U3HTpIYdaremWCOTVSFDEbHVhBwWtAXq4rSSkdaweFsx
Cy4ESxYLh1ygF6QSEeN2ktwm0D7Zu0K4sx8gHUjWRUksihEoaLfjFIeMKB2GWIS1EuRL71tjDuxN
enm5tnp02QxKibw1FK4s2E6BoZCGudTQ3ZhR59eGdiiDpg5MHAJvBlVv7Yo0V5sm5eQe2LzxQ8TN
cuVTwq+zcbK7KPNqqW9n0g63eG77ifEYpogVTA/khT2jF0oAk1punmczcbpAN2/gdGPRDVOU+VL7
nyEu9tq1h6+f+2HrE5E89UWHzqizRJU2SMZS3Lu8GjOYOqeevbDQFFeGk9XZ5TIp4a4b9W3XTxt4
TPVt6CQlbSLVw8kuRNJvb2VSjgbZr1blpoDP1Rc4pXA7qOoe3pNN3Y0wFvXr8VHQciQpSCbDUK61
QYBea9WV1UK3OdRxeFYj0F8+c1OQI7H1LnrWWOoacTwf76oeGqPNPKU4q9JxyouLcQT1Pmp99GyK
4pHMPCIddZxwJl7jrOVAOeKNoSksu7tu6tZk9nAMHDJ0P/6Mb87cDTqJF+1LXWILXbmeMzePOYW8
KGQeScabyU0nsmfG6tMFbIJiHpWZXSw9xyeHipJulzLs/RElTe/itFB00D8wiIoj5TTxHImy6vt1
rceMRdzJSutCpGDb7ZGIsj5Eo03ZfuLFXNdXOdzekHGZcgT0kXbt0saVd2U8I8EsipSpTxl1i36b
la4vDpZynepgaGF712TsBr6eCGf3hrmsxjxT9XVlWleuW/T3cSOk1SQPG/j9l4uxFyUNIX6wxQtj
4BZWgSTzANrf1Ftby/fi7tKpUfYIZ9WoGiumruagyVwBBq8Pyp1/iVkvMP4w8LGupR3H1g36QiEd
yGILKwgfO0s9BTkVvtOSTfY0oHQC87OAeF1vQ6/gtPdOpzxMOujGx+qhrvpseBYwoYyfuzwm8zdh
MHP1K6VYqPaxV6NqcUQV3IvDXlG7Dya/GtlCN8cWcVKKYdPnus0iNWL3CvI2weE2kZ18dArPO4xo
4HVE5evE9tAu3scKQJVoSJZ9gT1zipiF/x+jCUDeD+Mmdoammm4IOlymUygMy00dIRakJT5qz2GJ
kuHQVEU00zi9dOlEYcuHGqRYwOZX5xGT+aRD9EGgdgAmTlIjKoxwCTE4bH82OUTnAKEhTSz8CGmj
DbN3z49BBg64UZNzIDRjPjKNilihkyqZXBsysOQFYbYpo0FgLi3TvvH5BXdNjW4Lrhhb8SDSlurb
PgVCcFtWfq1C7XplglNG0qORsGIIfj7iaLxwCUmkAMGrY/MVPqsnNzP6ntzR0pPZihhmmmtLM0Ij
gwiTXVZVM9yhASo6ttZlnzr7WuYG2SmwAvuld5lDFr4NaeEapCYzhy1SbnOnJ22bwJ2LQl1OeojN
KtWEocw101cwewY7GKpkfLQhIrjjfdJDDmLVuoWzac/KSFW9U2/8YZAvZTnFug40hbcYUvgqxywk
aHGYLwdl+xneksPrX9e7oubVGouwP6S2innATM/X1Jv5a2b7OK56tvLdcEKxRC9YLn111eGr1FmQ
Nz1Q6mDqikoFczYwfIl+dm/Q/Rqit2l2xsDG540G3Tkmom5DbzzR0XLDUK5jyH2wvQWJKt0WBE7V
U1gPa2x66Hwp2JI28FRdiJqy/HkkSdkv4CuqHbQ3TInA2kKCHdZ1i7pKZ9kQl4yucq+pQHu7Gxcd
s6qQAYYuwxmHZBXJudPpZh6lqxHfVMoCkKUhEpc4f3YXDAb0V1PfJ1mArlID32pnanGGsiomdYCu
st4XV2n+jY2W3T3YROvxOvWhxFsC1IWpLK3cGK8wli46gYGdloYeGtHvcYnG3Rpu8Q5xiJAeQw4X
OfgJF02Wr21vKNAwveeVx0J4V5DPxAbyFIywmrjLiQ9UBi1dYpw0R6/iF9hvICd0QJa6ALJeeWhs
ljMBPAcWDKFtNa0EVQBhDkYvZsQxwKttJ2riCjy2vkiaeNOSckYncuLHNMQRj98OaSP8wBYDL8Oa
a3nwYIp20VVxS8OEFvxT3HOwpZtapPdN0nhf8t7P3ZDYuXyE/Gu+42gTgYccsKHj5OOIwKRM3Hgm
ll99u1cksoa8vMBNphs2MWuBwJrv8yTrKJKlcSjCPuZ65SZjZ18U2QQGtcMxNcI6d9GwJDNohLSc
kQYkS5hp1wn2uR7dp4YYIfPSaocqvUuOxN+vdV4jzaGoxDivkOUm6V0Bej1KNAS7FPAajqODjAG0
7XLRqa2eXHuR9RZsfCSGo1m0bZbzW5ji2kPoWxRRN8auVfYRyuduHLU9kvsGE8wigNIs1QbuCBQp
nMe0gOk00JHAleMiF9WOuv70aaB5v04Ut6dNl1Rl+6xHO8ZmUXRdcmlNuoAK0uaSCRNkkNTcjDZj
KhR5UzSB4zPLumHNlF51LOV2mHS1fzHz0YovdDnC/7vK40R+KhJ0z7uJuXQoclRixrCXSbK3fYoO
TEL3xc7VhqEBiYqr6WrEofqCNUOzmWLq9CHOTnAZcmNspB2OZPlN6Tj8iRRKySj3kZkElSvFHUN3
0UuUwmvYWPWmRZZp5PgZGE2JDNqC0BVHm6zqNlbreyjMtsP0xa6G4SK22pkFSsTZrjZV8aqI7zcl
cAiCaBFPai42hcGBb2NaLrKgn0k/hlM+4pzvlsqCOZSLb7bimTI6DWCjI+M7301qvrEyS16qOldD
2Dr5aF3SuO9rjKbfvaCJYJ4Ebt+lfkBmZ2pWDkymHno+jiZEHhdfSzrQrROLfd+nII/C8I6PEcLm
fKWZrOlWocj9AiG9v+cwIHiYOA4Xl2VKVLxuibLdle14U79Cm5e2C7pmkLcu5Il7p4vTJmhjf3qA
bNE/0HIoL/OOlQu7NMspBdbils8Dw5IIHK2HA+oHTgB2DLI1VOsROSt7l+B8ec2Af6N3lgZFYGGQ
Pn1OyTxeNNg799DQaOui8EZApMqLh70j6HxptO/KYIqFukzq1XM9D0E3odPZ6NhD5K86AWuJ0Dsi
wSnJkjuqkvRAOCaX5LIEd8lx+xV6R0KW14K+WIddkeNTZGhDtJsSRXdeMk+PMUC+T4Ub6+upFh1Z
i5J8FvYUTEP76ibmflaKAFjukuQyc+e8BuTnphu3SdMLfBgrqDWarIBHMxRT1Ol2KAIMv/sptubR
RB6S5zbsLSXBFQLG9spmGMxhNTBg0OjkKG4FDs3XUvT82mJZobHrTIkOCKYt1qme1D6zh9Es55o5
+SKVE3BXYzvNA7q42BQ7N2NA5wtrT4TVXRBmd2jtEg/ls+PO0wufTG0DgJzcBltCwV9LOKF9c1yT
4U+9xuRhjLgbA/cANA8kMqV3NAFADYnd0D80tCxoMJQMZgaqbbs4qoSftQFN3HhEcjiN234cZRa6
wOfvwYJhI5x4rDLBoVQPXwER1uXSeA1/wcKia8+bd6XFip3ISH7F5tbkgVez/rrxRHKFcO0/5QWa
kZ9hXfy82OSeWgPA17nTtStBi/cNvYB2dQoZEx/zwXFPzQGUDWiD5iUYI5jilkG6paj18LFyLXtb
yEpkLRuTHYuHJFtnBuGI0OFjrW6cU9l3YxxZaTQNXozjcf7U6Bwu5976kBbBOe0VQVg1pTG20QW8
NglfS8+eL6lGJfRDvEdHHD/2DwQjsNUzAN6gVA6Dd2vHWyqyw0cGHXP17ZWnKQPUks5gXTk6mBPv
xvLoh2YiItfbS6O4BMFHibmSJPFTPRQPpOXniH0/n+XOqeS7L30VsxTXdpP4i+ZzmPkfa8HniBPO
oNRSudmIam1qlV/dAnWsxHz90GCfCr4Z4iuDMwAMzUp0cnAHj6EI+vKxax9ZWD9MEdY1qcCpEKLs
gr7MKLCIhowfK2CfCr5ROoIgpjnKM33rCU3iuogkyvkQCQ2A79sHx8lmLJgLgSbcb7IowwH6M0po
zYcYCc5powjmTAAQ9XES9iTeEkAVNZs/evGTZZkiig9FXoGM2eudN2UhrfWH7GOQIZ+MyjgDePcg
nnK68TOgRXRQT798bKacrEveoVZmEQin4nZiNzJPnWCYk/5jAeVU9o2yqCfmNIXK3kIpZ2isCz9L
P+bAhILD21FxB9sWnl3DuIsBm0XtAtQFnKs/NC6num+TjLE/w74L1Dvx2TSoSQGg++C1T1ZnMcKZ
H0g36CUtXSu/X6iSfGzvOdV9G29uYp/jsYHlLocy+yry6vFjI3KyNFvYZ8IIG9/SZ/0cDiyf1lLr
OfrY1Y+8sx8iFp9ALEhi2DtmvdBoGN5GBE0pzuyYR/bLP3knzqns2wWOA8teaGHU0CN3TFiMRqqt
PYJ2wWrUhQFrZXm9Ljwy/tVC67+ex/+VvFQ3f15d//u/8e/nqgZmgN5MJ//8931V4P/++/g3//md
t3/x79VLtXssXvTpL735G1z3r/tGj93jm3+g5S5YsnsUg6fbF40uiN+vjyc8/ub/7Q//9fL9KvdT
/fLHb89VX3bHqyWyKn/760cX3/74jR45Yv/14/X/+uHxBf747QbP0FX/upXP1T/+6uVRd3/8Znnu
7ygxMSx+CsjVJUfV4/Dy54/834XjYB4xn9pAxo4cxhL87vSP3wj/Hb/qOtxHVg8t1tHERFc46+FH
/u+cg74rYHRgU49BS/1/nu/NF/r7i/2r7IubCgcgjRd6m0dAhEk45ojHGFBhDingCdexlCYxKtPF
ooo9a1HP/RChtOcD1fUVRKtlitoNHBQvJ+rfcbu/k2jis6hZll4qNYM84Hhy7cu2CVKccQOTWXzr
qfRpqmC6ngKRCXXZbEgPJpO0jLhOKLEvGzWdi4tvZ7vrctfjlMCBjQvqEHYquhtqh4AdLouFAt4T
WlOvoyKWNy7KEKHVGJzRMlRBfvjWf43lj2P3lh56vCcwXofADg/0U8c7Zf0mQL27cioTuL/ZQHuF
eqV++VXYxfA/ihP/vNEJ0a0X4yx5rGAz76ivbZYUIdgt979+mdN5cHwZvI3tu8fZ5ZxK6LqegQbQ
yWRh1RYHCKaHyOrQFe/Xd/lOnf07Kn1/FfgrEcFtzF3PPxUYe2ltV3NdWFHLexGh7cemKsSXWLor
0bcH0/afWg0YGWX3ZTaTfcHPNbM9Ru5/PAAMpDyfEzRpP6VSepUh4OZLCyXmaquqIb+aYSMZ5AaF
fjMMIjzzwseN+R/341j4wmMOpaeblHRnpuHLGkeA6qewauRTWqBU8Z2BDrb7dSlcDWDU2bt99oqz
892v7+9+95Y7eQCBJrScYIkT2/9H6l2OljM7McBhUV/WbrNT1kwXjpe9Amyf97nn7mU+lCv0z2IB
ymdPDstemVTbmnZZgHYmkPdNKBPA1htFHByYbnqH7xrp7gu/2HLL281Z/mprZ1dKlAarScF/ZbBG
UHaaLCA5dh+IZ9KbnJAa51ryzShLhq2N/5litp9ZzoJylncuab6Cs3avubOvWnfPbdzZ8ZNPGSh3
IZybn/za10Ezg8h1vNvQxSg64zG48HSQlP79UFUsqEeyByPvKUZXWrTQtR/4lAHJPf7Izal7Z8dj
t/AoUE+VgrLi6ZGGaYZbKV3WoTPRPLIme947bcUjCdJmUJtiKzO6h6Cj/PPNaOZcTaaZNk5zjHnS
yheg8Y2Xtt/kVzLXh7ys8FY+lKhX5VyEA5C5yAJFcyFcb9cwQMUgSD6AOVJ+6cQQRwDDRFiBaB5Y
RQp4JTcMb6TFisbw8S6b4slT/m40fOdmXbXOdTVfqbwXy8nl917sjQFi+HzFawfQYJrW6DOQyGUp
S5QpbH+HnucsAGcSVQULdKLZZ3tIz57yiX2mktJI+PoQF6laoLzG0Ju1nD4dv2vsl9us8wHQgZpw
jQP+QmU+CXuA66FbFXZkascCj7FlwAFnEY7HQf4+jKOjsyDjDY/SLpk++aBGQd2KQYAxj1iWpAR9
M7VR9pD+TqRKrFyQhlbN5PGgTuWTUwJjgilTvbQpBjgRA11oK52Xg2bzuqrcfQXr7U3FMRXGeXQ3
A4YBhu3zss1xp2wW01WcALKCcDePXCgxIUTDP2MoHRdNo175UB9o6l98f3aV+OUKlIeLsphNWI3z
42Doqxdb983Y18s0w3K1Z7ykadJXuKTMS9REUFLQkwhhgmteemm6Bc+mZp0btS88Wa1QPQfMwvDc
OahYSxHrAxy47MjNwNiVRIwB8EMdofSSBSB0JUvUdqZVqbEE/bI7zC4mgOXKV+gDylU1tYdu9MEL
5F4ZDBYqRX6Bj1m2I7ZXIVFSEWQvSE1DafBkVtbgr+Nye1w04IJOqwEUujCu8Z+Py71Pc5SzDGR/
xgL24aQxLt3DN24q8lfXYJEB0n6SrbdLB3JF4+EaJeJ7lOBRIgNl4aphmPAz4vZKwnM2gCfNHtJR
ETZ65BGKE7uyJAMEB6Abd6XYkYntVYaFRL3kiQkMzFQR3CNuDy6ttrCBPFgWRmry5RdfW31kD/hg
oMXUIQWZ+z6T3nSV+ukUOHksQ9ccl6g/PxtGvHDk/B4tAfIoLqx7m2J2H/8L7LdeQcp5KsFrQana
v9cpQb0GwbcDKyhqdHvICnqsaGHRUiwOoCoM9KK0CkgbI8W0xvBISoyayoLPm4OQMfvteFnLbrwc
UWCMCs8C0p3YUG34TrpjXT/HoELgc/oan8bVeEhoR7Mre8YzDYpjidbqCepgvEGRoswn52SJOsyR
lFAVzwU6zufguoGnjBWvs/bQ+umTYf0BnIQDyqAYe6c6grgtgrKPecJTPHfF01clm3n5fZ1atX9f
KHte9RmXQTL1qKdVbbWuucGqSFyMm8Ek4ca6B2UCk8sSl2Ba1UteTfmtcTL12fjxlId2nE0rFDxe
7AFDS0cUuywHfxXbFEpVlPmwZcaPOnPRaeCY9sXiGBqbkWyZX4GRkaP8t2IwJ1yggjRckw7fEgft
8YYzBMFsIPmiFYxdgBApgqHF1I6b7kj5K6i1TmTLI9Vaj9OYpDeMF6izI36ve4qADxbUAZbh4PyC
A0BQ/dD1kiQzvSWzBN3QWFO7Mf6ESMty0Aq61LKrIE9d/CXprXXh4JGJ10+rxJ7wEOCz752C7dsU
9Pp57E3Y5XXuBbHM9JdWpek1OOxq4bbuoxAkjxwCtfsgNI9oyuzD6DjuRo9NvYwbu34gFlievIyn
K0sBkInsLH3SIMfdStt6REvdXoYyO36/zFaoHNXoz0ZBMoe5auN8A/EXhDTCTIj2hxoB3ccKTxK1
GCeqoxji8qXfGPswZOppHLE9H4NTXWEGg3fyykdctzbt4fu2iLwVXd5bkH90VofaPu6LedxuQGLS
QcHdHZsxD0sfy6BGwECNAi9UuO3GIWiQhprOtQul4teqRAT/HiNy6e1sXZd3Vpk9JeCCHgVuJOgq
KpcI8cc9Rd0rg7p5BvuV6BiPx7k/Fmbla1/TG+BFV23lP4PH8AA7ok0+WWkwz8gS4GCB3KIsxDIz
wKdbiQVHEeKWKABCvGErD9VINGZmeTFtxsbOt9Po46AS8zaqIBgMsOguaG7uMrjiLKmy+6gb3fGG
DthD9KDHy7JGWEdGeeDl8TWpjRr4iPWo8mb+2kuBI2L6BMserLBWvtYJfps0x0V7TDC+pwslaQ+T
lz81GUaTS43O69ycM2g6AiFv8zRBPZ8xmBriVAhfQ/z8B1CAFTjqleOcLuAXAlK6b90PuBOCZvY6
SJSwZ+mjKIyenmcy1O/92N7c2LNxArShKuLwlySnCSJ4VLrXJLEi3zfXkMlEKMxfguO4j3PlBzVB
TRzNnezAblWEfOTK66zPKDMfMidd+XlZBoWD/Xx2GFK2PAvttoFtW7PM2vkuGfIM3EJKwlTrC7B3
n13eWQGLrS847d65dbsBAbBeNqN7mVrJJ6L7bxlVa5LAlP6YhxoVv9Zt1oVpAZZv0iBNU2bcuVaX
XxYT1nIZI3Az37sYjrn7ILFojnPOzZwdKxF1MjZZC4jQ56Xu8uuJ1x4q/BL7Jmj1yBoV/DDkoAHx
wMkqgCB/DK16ZkcX2zMw7D8OqKjOEUqRr/iOC9tKnPV//LxV7dfeUUIeeRRJiFEFkjTiXcz+kVaM
6ImN9fXXqf93T8WTD0thvenjtgRT6tSOgoJA0zWxsqLyOFL4OM6FcJDaogUAyAd6Ri3Zv2gy7CqF
clYm5rtjOklnBPRCGFDDoK9C6Rl77jFnsgekQMev3CIZmFj+NKbYSgvEEFPyiwk+TjrzW9j+q9em
bg+sRqbTzzjXZGw/csR5AcljKGWNLAjbPk2lQr3Y2VMHqeMx3bRmZA5gjSNeYXVKik1CK8SA1Ngd
sjYcWr7ndKatwVWg/J5rLBEL+1Oet9aaDPjaunR39YzfxEHqMGZE31cChcBAD6jFiwR78hxjG/9z
Z8SZKxmwMQwTLJzHMZ1yPGIrQjrUCKwF9mJFsSsIMVnHxE5HOKo8QTCWQ0APIqBsDrk3dwskz/El
JDV/mXD+vwbTruRzW2mkM6do2hsA7v8ryA0Q1C8gN8wLWdeyfNFvITf81Z+QG6He7whpEHch9eLg
MMBB4k/EjRDvd0HhocsFUC8XkNt/ADdq/y6Yh2MyB0vUxe/8B29zfgeyYwtxdBB1gOShBvQ/wNve
RnmLEoRan4EF93b5D50V171bzNvRGy6cYXymqnBClH8YCFzDwp0UX8az/fTD0PwEoXobdP6+2xHs
+WEv4UOWJDIW07an3TeHlQ+jHA+OXd4DrnzMSH8GgP+pAvP4Vhi1H+9jTzJNYtKM26Ry0EAMdg1k
P7Z+slNZ1u29wZ72FRRfm6p0/M9gjTTghJo0veqHrMCxsirtWxDMdREotwCp/9cv/xae+/vlTyIt
BEQTNsx02pa8fRTcpZHXF/MlahvnTG3eYkl/3+EEM61aT/jo62e2xIrX8GvctvBYjHDSfWhYda53
8ns3Oan4xHSCEoAXHH3YeYiWtREp1p7NF5Y5g8m9c4NTtxanyLQvwUzbWkrk30CwHdctzawQTMli
D8GZHf76e9C3UNh/huvUucVPIM/1ZT1sBRQ2n5yqqpZ+FVdhAkYSPC+1WdaO04VNa5M1BET2IwDk
folF6oLqa1v91kLbpC9N3HGcus2Q3Q6jOCryWyqvJ7C+aGC4k1+mjWn2v35k8t4jnyCuFc4EBUs7
s83UlD6KzqORC9LwfX+U1QfcApsaB02vOEy05kXQqiwFzb9h5/ouvDtmx4/2wwqOSTvHrlWZrcKm
yXl60zD9XNnTuiuGoFZN2DfuzeB84RBQoU4QjApoVSYWrukvBncICShMSuNgnhQL5Owr6Z8ZmndW
16mfTG1Sv7FGjIyZbuxkafOrrF79etTfm5AnUcsxupmYh2WVcge0hmtAYcGsQTOtP2Ipinh16ihD
7XTwqIU7OO1np75iwxkzivee/CTkpG3SWo3CUkrqz7UoAhh+hlm8E+25YPAWpf97CZ1EnLmH1bxD
cIMGArG2g6Vbd2Z1vnflkzBDuCdwiDs+OtnbGHATnyHBvDNRTs1ivL6HEGGAJTSafGSwKs2vdOFe
5E157gDz3g1OK8sCyo0UmpKtM7Z6UcIPPQDJvwVvYLr59YR8Zxs99YxxldTAzGp/09sQ4qHVD3AB
8Q2Q0OXsJhfaw5Hh1zd6Z/6cVpLsioNa2cZ8IxOx6mxgpxQ6JRgD0I80t8TMPzWR6atCgiRP+aaG
CkWN5aqpiqdfP/w7M+h7cvBDqLIbR6YTYKBNkfT9MoMWgLXUOzMy7138JMOwKgGMrcbFAT0hiqUc
J8DJPsNKem8GnSxb1aBgmNa+v4EsbTt1+S3AtZt4am5/PTDvXf5k0ZpBgT0kY3+TSP8WJFjIit09
KjTLj13+ZOWaEag6gClvUw3TOiPxxlgj9P6Ojn59/XeG/tREhsJx4aiU8TYNVH8k/9Q258wM30mG
Tw1kMruhQwlvkE1aeuRoh/CZO8NDkic7DUIqtKA8QG3mY4v41E/GgrylhLWHu5msHO3XEnclk/q5
a9RtVtZFpM185nu8Ey1ODT/0bETDctwIDhebxpZL08MmOInji7ZRCmpeeS47eCdcnDJdUTQYVD/g
TlkCIN03uE3MnTmquuqyO0IgH5sAx4nxw8JGHSgfeIXbdA4VAQVyH3D2kRbNCEjfy5Y/XFwIu0tb
9JbcFI3lXNoVWNOTrYczu9p7I3Systsh17KRx0fnj6V6dPqrpH4w0xm+7ntXP1nYoBhQLUuJuFHt
y+4K29xyYGPQ6/HM0nsnctgnS1sIVI4gd/I3ZeWk69hUL3lm9RigxDtjFffTV6Di1PWnLKwEEnmB
yUqncpUckxYcm1DoqrS9QivBM9/hpzEEtznZo20xMOOMg7/pvCYHjxwNyqrm8dfT86eDhGuf5OgK
5TiYoDb+BsgVXycVXRDmi9UINf7HbnAcux+mKEVNBtBL4m9sKwcUXcRRY6GRi9LFGWzwvdE5vtkP
N0hrYc1wdvM2NkV9R0HglHvQN/366d+7+PG//3Bx6IWziYLUsyG0sFBkqSXsSc61P35v+pxsyyZj
NfEGkMlaPcBw1XqooFMK/BYlfmOdaxD33gc+WcQTQ7Mlp/IxPJJ9Gnr6YJLmkR7x6F+P0HvXP1nG
U5UNCcqe3kZ2WxjIRBlsAOz+XMuy94boZA3HUGNXheN5Gy0vKrlH38LrwvEjy0qXH3r8U9y+hINS
leIQuik6NCxmrTgUedLeKVPrM6v3nQE67aQFFRm4Qj0+gJNCVK1ZCUEIjKiitB3PVT/eGaVTgnXf
ThnaI+AlTPzoamsJI7kA9gnhHH/ET86n+Jxv10E71skE9WC9hZiw+wx3D7YSXq7PeJSeEJv+Opnh
8idrOGFdZ8FtU23nVCXoBtYV6TI2Sn3lnhXvbNTtvxjlleXCmpWBRQ+3CoDqvjb3KbygzjzF9wPs
35D/309xsth1bHMC645qaw06QweBoX0icH+4YHECFV5fZADBlbLRhsKBKWhQOwo5A5Tnmq0gUHNW
dd5Nm9Tx5R6NmF2Im2Z/w2nWpNEsp/hGgv52abcxSvDolB3JNB7bAEUaa1ub5uym/dO0EEN5ElRK
aL1bwXm7ZWObzBDc+kkXtPXMIZkuU0RIfxqoG0DTTuHcohmsk369kr4f6H42fCeRJoeEUTTQ6m2N
byJolA9j411WJr4E3fDKiCTK0+zSYlcdHgtlzKtRo3CZ5nA/9Va9hAx4Nl7A3fScb957C+8kMgHI
kRwFWLVNDDGXndO4FyRzrV0mdLM4887HUf3ZO5/EJ+ZNuQ0PD7UlLgg9oOEMMJ3LlSqQZrTeusyT
KYscXCqNvMnYK9Cc0HZIuYDiULN1rmRRT1tC7e7bmQd656VPu2wUPqr81CqnjRu4S2zmkVzc3vCA
B6gcBrjz6pwV7M9ha8CIJxNt6vNY5WA5bQo4YR/UQ34JNy1+4y/0M3uFSUWXhCSLkqczL/bOvD7t
wkFarKMqwe34lX+d7MYoa/43Z2fWGyfTbeFfhFTMcMvQE+3ZcRzfIMdJmIuCgmL49d9q6xzJrrdp
pFbuHAmaGnYNe+31BEivJZ7wPvLbKdA2iW+Pvh6mu3HlZLuw+MtsjhwCfgHNxBQlo/F0KmqcOuN5
5XOW+kkaOGpWF6OG7WnUhDgx+1XI/dErfOhkfN1XQxK0vrMySBdWBxnUAa9C6KVRZxnlAyznmH1v
wJ3QsxwWKgNZq1BY+B5ZOuzi4NbPboHuach9DtucNjMPpiHWqisWPkKuroC6qhFdzYoj1HKahxNv
GsDTpvLmWCuBMe7X7vO1pRdJm+2qY6hL1F16xH1k8YZgTw8ELiwHmliqj6zo3AdI0LQet4pkNyGe
bHD7AbFGMbbHWkzVS2w2kEtME/sHixUCJwSipCOcpQoYJZNKiHtDdVQYxKDoInJgZnXfjSqJSq1W
X2neQRmYJ/BaSt1uuu6UIgNPuNIaorWcMcohVmP1W9P1YdXPezepV0bYUudLuwNuIOpNjjtGXbsv
J4hj4MGkaE+XpwoSjudCrHF66Zct+AC5IZi42RT1ou9+QVkEsYQOieJdAsXuEeFu3MDb0dznKDLx
St1VVyLOwkfJmuMxs3SKrXhxLF1YLhfHtL7P7GblXndplEktBisfGHIZVXEcaEm8jE31LoGBWECx
TkatMrEr6sCwb7OlxksgVJn7vC6Oou0Mv7ZLVB30a9eK5xM8eLq0YepQsu0MM62PzK13cT74eopL
6vmfCc1yq9+5Du58YfunvFweCUuNJq04Pa/zxrGr+ghrY8CM4JqkPdGiw/3uw3UvkHYwbs9Se7YY
XpAfUnLsMpiUlh7FbL38/KU1U8YmUpjFQg+iUsjCnfn3PM3OpkWOLOApoTtY0KmgszH6Ux/M6Qh9
PfaQjqCHOtXaH1aiq3DOFvmONm21ssIttai8ChmJ0VPTgEK5dXblNNyxmnwUo3nss3LtCP1p2H9m
jyQzFx3WoPS/b+vj4I9BuWm2eUA3ICRt1KD2nWD0Y2/Yi63Ytjd0qwT/V08FZcb54hz99BHn3itF
cmT/YqRjsZ3vgik0N79Vr982fhLW/l/h/Tweb3X//cfT4KUh8VpP857+/On9yx29EDtkUmPb1J3u
1nl9bIZ8y0dhQFE/PKia2Fx+/sLORMY1xiOLdTKCSZJQxt61TKWbDiY/K0Hj7B2shrKH7xE3b6D2
AVilOCbkpkieUULlM+OhmD+wn7/8+xfGnSUFjrJFciWBMe+xVwbqUxMSRgK8TU8gf9Pqtfi01AtS
vID/InVhRosgK6pQZNgfuji2OteFcJnaOCrTRDVsgY/aDEco5Y+gieegJIYpK+fRpUaSzi+Ew+yP
n9aIdIQuws4CqidBbd8p7uPlXlgaRdLsN5H/pE7W06Ob6Q+c1nvT1oKrHi3DGwHIFYhaSKvAkbc7
KmYBMWCsrGxoFvpVRjfCOKrJVbhrHUnK/s6C/+ySah9rcBq+/OOXni/dibbgWuqUlPlxTNSbMdP+
5rF6gE7q7+XHf/JuzgQmGeFoTzYkyS425F0wB0AVbrIQ43PPb8VdGcy7D3h0btQq6N5bD+4rf+kW
dtQ+uGNh6esrn7jQ9TLnUeVJqVQjjh8GJEYZXGwoaVeG7flHOzIVpqtJRiHXhwMQVJx/8pqmj2XZ
FCuzbunp0qRA0Rs8OZNujCqTvOp2FapxvhKUznc7PCe/h73aUVCB6sxqBE7RnS6y+wQeVZZIdpe7
feHxciq/chUBb922jRhX/aJ4M3RcHqX3lx9+PlY4MvelqytRtLTVI0Akc/6LYfUm9keefVz3eGlG
iMqeOZ15F9kGlMdwJt7CvXP0rAbcHxDE3i+/ZaFv5QS+O42DPs29Gg2xvSmh5cuMq7QlmiNn7nWr
SGs6Y1DGeqMFMCfXwgb5Id+EK/SuNNo1UNT5pdP53Ph9Oay0OrQNw+yqSF+m26Tom3AwWOk5vIMJ
eMEST23WnHqWulxa3VpIe1UDepaoxA7ybwHbfq9k3bBz+5JsDQEXzet6RZOmBXVRP5h1asSM7saK
2W52tJfLj16aEtJkrvUGIjAbMw5nNxTkqTMsnvV4vnHj1RLSpVaSJ3ULZzR1njCmHLJBDecIZ9bx
A8nfZ60Z1jYaCwNXTvKPPMXYqlwSwRKD3JrIQe2SxmHXdYCce3eJCWpETvuINVZ84EbBURSXxCtb
1aXffmq4LyN2AJgbuoG+j1zTPTQGtv6pu/LDFyaDnGGvyyYvh6ZpoxEFbsxud6gv9YsekBBj3uhr
BhYLPSx7SuVd5TqiLVsQ6PO/BGWxe6UeH6CiRYFVVisrC+bCUJUz7X2RxdSmBcZRk6FWCiWEAjZs
KEWEEfHlyXD+gtM5eSZ87Qg4UxqwTXXUiCPJ2Bf3TQxrNn2fM9XPmQ1Lb+UanZ3myJSdBHXCMy11
Eunda837vZbezuYvM3FXNgBLHyJNubRsTYdieY76GHkoM1ca2MyrOzNxcAsBD07mCljYwu/vcrud
H8C2nITPOwV1rIPbRrWaH2E0gNrP5OHyo893ui0n3lF4MUxwlFOjDjbOan9rjCk8cX9d93BpTTXp
wFWqI/glw1ExsgCWBx4sEVdG09JPl6Y1QA4jvAhMNZrtedfVxVOt4fYvd9aY9UvPP/39S9gQE0y8
U1dTIwPGndrUPEFohyxOsnIEXerU09+/PL4G/Rk8nL6Lurj51Zvao4DX7UrTnA9LOPN9f3ZCu9lC
oreJGOo7mfurTYydnT5RPsHkwlx5yVL7SLPZMiwwchrsmCbFfqaFpXoqy586DNSVgLTUQtLaaZ4I
CEXDpyjrqzv4X28ZM6/ah9myhVmVO1NZJa0aia56AcoWZUZrUMeFXy2n20kOy9fWxHJc5grAGUhD
QId7eT6dXwdsOc8OTXUMa4OpAzmgHoAagkv0Hhb6w67RpzKEtt1dCTgLXStn2x1b426O4RlVyEj7
fQoiFY6jKA4VhKx07tIrpNlrmfMIGFHcoMQznDLVH0yf23VwuaE+6X7/PX/acrZdBYsqH3U4SFVt
7ycKDRwgBjxQUn7Go46chvEPwBHf7kSodvNvG2HV7JLHK18uzWyu5A7njoLVh/Uwz4wT2Mo0MUFw
skcNhvWTQQDXQI+5BIaXnmW5bjBaJoqDayruXTiOvlz+JUtDUQoDMbLVWT61OBLUIGHoxtHV7ZUL
iqVHS5Nf6Iz0gM1gs2DpAgRRRu7hHaJd+XRp5te0ZnC+Zl1k2K+meNGmv5cbZGnQSes2M6bSdhme
a9ns6KhkN+YsOnmeXH78+W2BLWfwEpgc8XjCtm+yXrWJAHUBqEOSw52iCVS38Hu+vfyihe/4rOj8
snaANDSwqhlJNGnOPdx+DQ+TIveAhVsTzS+EGjk1pBaaC7vwqotMZjm+0hK2aZM+D0y4hYFp0ibX
RRpbCgOOKtLEGpouyh39bUQqgujVS1qujKOlrzi135d2gsQMiyvuACMeG8SHwZnyBNfx+o7ZMK53
VSB9rusPacbXFmAmboOJpudzC35X1ivBDIOGA3yBycpObWFNl+u+4f/V4lCBsVuqqZ845aHrf+jw
Qhiaj9q97iD2n+pjG9a4AAZhTQfaFDYLpPjldpB8Xm6lpS+QZrVbVEbZ9lyPYDn5Tlh+sFz47xbj
JknszdStbayWJoc0yQWZC1iVuFqUxM0/a65br07gtEBRt3v5Oz7BtGdWFzndU5XmOM681CNgzPu/
hkFbYDsKmFPEarxtUIG1rxpI+ABuiJ9jYBhQdFKS95y79guWhiqCzFbfXP4tC3HYOoWiLyPcgtlH
ZiDmRDRpfwCKosFhoX6+/OyFhpRTPABEWLEphA4+40lOZba/ICRMsJ+pd5dfsPTjpcnvWnWp82TA
j5+Bv0ln8RPYmn+Xn70w2OQMj1nYZaXDCDOCHpQxK2SJGejw2zfnQ1m9XH7HUgNJ094UFqGgTGiR
kjyCIeZrOfzj9JXGOTXCuUEmLd6kUesJ+EsMY8u5s6viMaHuu+WS5xlOD9f9fmkRh9OUQ8Bw0CMU
3wqkmqvsDoyw1ovTYV6JWktfIc351LJrs5osI4JludcquFll8E4BzTNrr1tBLGm6O66R9kasGhE0
3ipsO5h205dxEppKNl73CjnVk4JMgWxCbERNAuhLDAHzYINhdOXTpSns6o7hlBlwZPC8ayJQA0Fo
zMtZPJu1VayJixaGqnmaJl/iRNbEKYGUwYg0enuiZ3W/LHclw74wi+Vcz9yO4Iyr4CXZIJv6KOYD
nqCv6cpVy8I8ltM4mZkpjdEjmiOQAxkl/taEv3R5+sq4+adW5/DyVFgYp7Ko0ChT3qo6DoRgKu4M
7D29sjeFZ/W6nzRGsbnuLdKcdgrFzjS3hdyuzp+SMX8ELfdW593DVOYro2npQ6Q5jY24MLlVYQ/a
PRLsQdl4R6yXTPy9/AVL3SHNZ8ewUGJaN2qEhaeFFVfVQHPJEb07vfqlWBlQIYDX/rj8sqVBK03t
zO4tleiYFNxCrSOQj2zHx/i5AbV5JSG2MHZl4WBCAPZJDVx/lYO5QxJ6H5trWmv3fPyW5YJ0MHPI
6/Q5UhW1g0kb8khxo90AtHDELfebiWb0gOIDB8SBkf/lBlvoHVkHR0F/jC1B5wifkp4MD8dtywFP
28PBpXsDVBeGmupc0H+XX3eKUGeWKOM0Br8EFROiNa2DoUM05yJ7NzXmbpK8QmZ3hOGBb+HyzJ9z
M8bOe+Twkbr80oVBIYvlNF0oqpNoAjL0MKbILVd7s1+boEsPl1Z0ZZ67QtFjHHsSono1DBk9JU2f
WTet3EwvvUCKAAp33MxtoRjvBb8ZCfndOOWmB1VmZQQsDWhp+qsG1PbAgSkHPpCHOkmbALV//fa6
ppcmv43sLkeTuAdVeR+727l94XwlbC21izTVdXBDTyZrysGobgcOwtmUebW1sglZeLh+mqJfxilQ
FiqEdVN8mNz7emIwmXoEO3BlPC60uC4t371WpLhDypRDTthTVVm5nzmzvfJwGECdn2OyOROO+jRG
0iQ/bfAFPLQGUUN6Dr52YSWk8OcWuCA4iFbdrpsdMGvr/Kcu8vmDY6vuq51u7g2USwZxb3X7FhsM
WBDVMBQHL+aduxXge+qcaxGqwGbuw/vaCWKuDDGcnrLZh1DQPeH34N1fcVBJkdzS3k/Liw/m9BCV
TczBL+r7O0OZY9wUUMv1q35033rKGgYQdu7uR0VRKh9gOPBPx6w3HZ/X7LVxR9DPqN2Nz5zb6g0v
OJhSGe94Bqhsqvy1lAJ46kYo5h04ztAR1JrJs9C1jO5Zg5cVklNOYX7keR4TRNDUeplzG/ZcgEX5
5kjsCOe95ieqUPq3AVZz8CsoqAXSHhBzbZ3u7RimiGkeawfR9W0wW6T3h473z4S1/0rgsm/SFHHL
UdN0egCjBxVNxE3Y77SE01OJwmTAzCoDryqcYac7I0xs4Ay30WJGH+NpnPHf3W9ujTywzEH3y97t
DgVJEVfgXncPn44mcFTVBIzHgjAFUeE2g+nQBjI3JQTznAYpTGj3HdAPPtNH5gtrhJs/vLU3M9eN
uykxxD+iICFxU7Ynhz5RMOFV1Gw2VQzBO8Cz/ZsCcObPVtGHMFcNZDB6ffRrA25bI0mrYBwy3Xfi
JrvRJi3163iEkfNY8SEs4tTI9g7rhbFLWcoqX1ESFWVvGodavJjEYw0BzK/ByMgYGty0y42qgS7v
A1dYHnEWnfezICDyTmpt/Wwyd0btsaXluxmctLC0MDkcYMB6vzYLkDUNKHiD0aiHVzoUuDdJTLsO
oVMRJYxJdHVrcUe/yazceWzBCFC9sS/hJYq84a4VbtV6lbBQUNVaistCDpNQj5hlPe91lNVDgakC
yQRx5rixc9j8YSu567IWHBeEARwTiPgBl2MdzKhUo5vSrOMHt5/GvduboHfGcQsViFW2YVM4dBMX
tQCGrXFq4resiw9OUVr/cNevgKWYJC91XmDipLTWu5DrLUNRlaFv68y07lFikTeegyqFm3xuVDtM
23x+dTisKOy5HV6Q0zWKQG0zo/WHtqVdWOvGHHaDYm5w5hggATKVPeWkfImL0fnhCDjDaqowNl1s
ncBT9fSQ1ArftcyCF4rdi6i3bRpWAMS9VDXSk6jPpq9xz5VdT6kCF9rqGZcX6h5oK85RkmSItyYZ
8XOIS4OJGcRDb5MDmav8PnNgsrpVIb22VsLaUkCWllkrz/QRoaCJXKgV0BdF4CBH4ydzGV61UsmG
U5ZjsMzKui5KbPtX4ggwfZ3J9AAjXRFpfcqOzux9dGmh1Yxk7nLNdg7zHQGF8n54md7hD97cZD/G
B+VNe3Veh+fuobuJb43Hyx+1sLXXpeU3bSxUeWeOcwAFAt4x3IFVsVXMCpToltN4NJ3XhMXn+8eS
Ve9FkwEWmOh9VGfqGMQ2VD2VVv6hytpF/MJGVZd2jrE+FTncmpUDcyevA2EcFetBkj4yVO8Rtua0
cP4zbNlMrSQF67ph6FD5aqUbQWP+nI8CBOlSaT8u98mnvOq/4wAWit/3FjNqDduO8jFKaK4eajq2
tw2Ayr8dLWl9kc5/SNEagQZv6kg3LDAAKFexvZn12AcvcTomgEEGCSq/Qith1xCDsHR/6tS/bHgq
ajX6jGUpip0h1AHMw439VTMLdXvfvzdu4pHUxHBwtf3TSsRh6F4HaqzMqvMdpsoCQtDX8XiN5dFE
2V7r42zTpexHDGTG5nJ3nZ9CqiwiZIkOcZGiTNHUWsE4/rVm2PTaH81qNf3SF5wG/JeWN3ulP2X2
9UjRrPupLSP4SJ2MaouV5j9/5IJR4ffn89IcWgfQwggMhvYBigdUmmJ1BysdVfCofCmrpxJatves
HOCOcrnRzk9WbEu+v3OCyaqhcpFFJGE/ahdOmm3VbznvXu06iT1LZyuTaelF0rJQGrXqZmM6R4p7
Mw6dj/ML/MlRlzxbHmCTweXPWWpC/fvnDHYzq1Xn5lECI+LCo+4IQJqblIk3lVw9CmYOR2RrgdAc
JuOqEwhM1b6/MwFfIm/jGJWken4okfJIOe5/+PPlL1oadNLCkM+lDkw0nyNrdHdiBNk37gEY11eU
KkuPl6a8AgyQKbhjo0CwDAq2dXPgzdjKonbq2zPxUxYWiqJEOTd26IfW7R9oMd6CxrtydbhQc6/K
/kH1iJJaoWXAy+vjXVKkt6QcbvVM2aoTYFCd+9TV7S1AXyluZhRj2/bdSosthBlZz0hxFtC4Xcyw
XKr1W0XU3X7uAbFtM13b8XzK1wrAF4QOqmwmBNcFsCCnCXsCUenbeFb4vgVpc58iyREXRXXLYzbA
unbSdnAUoF6tO8ptZ1oGDm7DZK9EiMWWlkKEBmQaKnAdOG+T6Vg3CfJhDPMr3hQViV9x6gDAGj/u
0M1FtkEdQ7zvzHHNfmJhQsvyyKloGY4LCOpMgJ06vugEII98ACX2d5/foTx+5SsX5oEskEyQLwGS
vZwjnJIoGMYd2OVjrAIuUl0XJv4jkKSgcM4wHT8Y45sgf+gALwNlumrTrcqiyL61gC9JmXMoxA8b
J3VNBSQ6LneXY9DSPJaCBFHzAi7MvXMQ8XSvd+7epGulZuf7Fxa734NnxweF2r09RHOhATgF2/Hp
UPQQjaIYm/522pi8aVQRB0ubm2mlr88vRcBFfX+nAalzMycatvfw6uTkLZ9eXI7D3oed/b3cYOdH
E5FticCepRZJhH3oE5GBf9v6uWIXvlHaa5ud810C7t/3b3BgweACNThHpNVfLN3xu2mN06mdFsv/
hm0i81wJwo4GBYpzIAobAwHcrz/rTetrhvhb2HBlVzKO+5ORNIFBrHLbj62KC+l6PpiNIm7Gtvk5
dta45w2Oz0DGEG/iUJYgeY/KbeBpfrZD5oZdX5DdIHBGcCs7ua6Qn8isWE2dwFoRGKpIBj8pY4wK
IXeXqom5MnaWelbaYMBlPukY6sWjtocteZbyEFDGDTGL1Svw8+sLkcGxnOF0b59AB7jGUN6qLv0z
Gbl4VHTV9hq36f/VEK9urcK50XDuDcaqQaWXA7i8CVP2X6A1KP5MbeLztixAU3e1t7gchcf1WNwM
Vty+1zhB7114ToHmLFK/bXUQBmj5YYAzFM4lLf2u6FMPIhH1RevLAlK6afrXY9+xLRxXPJhtysJW
zea9JcwCvv1ImAKi3e4obMQiolq/k0YttibuNnexmzuFN04CSlKhpagIa/FoTdNxjeY69b1l1IfU
HR7MoSb31Qm/Pull/l4LBkVHCqv+G1OfVJ9p4J9d2YPShsottaF2rKaOBvJrRCKgr3EXOf67PPGX
pqUUKUUxNYDQ1O1JHogqctZOyQGF/e3zVY+X9aeDSzNXJIN1gD/NjYVKEFdRrvvlsv7Udoq2gF4L
egen6WBDDrdjC2ycFbGWhBr8f3MiMNK/xysLvuYq4BN1hHu9wHZLL0VCv2NP8LcOuO14+dDsIYE6
uCrCRVGKXd4/ciDjczr7dSu200Q2GXN2qdmEk2vcgqiyLebhbsRC14ypZ6Yrv3ShB2WrqMxksMOd
BvugULP2Jmvew9X3qi0AkZWrDZ2SEfYcUzRQ7nWQh0LmBbuNq/YAxDl90ZfjaQemZ87S1D5gq5Td
9EZCvdjUikPcorruuskj2zOlcS+Qs2jtQ1HsoCMp1UOl/748thdWZUf7/vMz3Mviwh+PbmD3HA+/
ich9EBc8U32j7loKbSF8y3zeoTc7oY3EOqg5vbW78qUV6nYo7e3lb1gaPNL0tzXbBMbnZCpU1/7E
2sQz5+7nVc+WBaiipUaNfd4EkCZAm+SdrQkpFxpeFpyWBolblU24EIR2GWKVXW/BA9J9JDwPGv06
MSiRRac2VHX9ACxSVAAy5qg/Rf5v1Rlb/QwjZ7YsstQUQXcyVacVkab0k8+I1e4GRR1Uf2xUV0Gd
k+hcgATnEVyfXtWQLCq7XYnMyptrzGmkZ/t5nLVtk7B63+LuF0ptrbT8Xj9dJ8Gvg3hDrCS4RUhy
Zm4ynXW4ni0BM/FcamQjwpebbwf4wP+KCfhLKdLw2TBOYULqdkPaYg5cRxk2WD6dO8tqVNysGGmH
m522ZK9QhVe+bWjAi0wxIFRHivLH1iPjzFB3rptPRWJYgZaVozf1pDxyM88ikNXynW5SG1gUY/hX
IDX8DqxCtbXNNg/Ficdtd4W2hbHP+GSrCvzg9TjOn90m6bOHSU2QHrThCD17vZlU8A0urH1NUnOL
2rzkaeAT34PRFR9KS9gbJU5xVVxUdF/2Jd0wKHd2BApxv0eKbafmTufpWdGGRZ0zgBwM3m+7qje2
dacgm6dTB6USVay5nT8MMT+i3hfMncGsjaDWlTqCiTF/hpY99ftOOMMB6DFrp5iT/VOBnWgYD930
iMK7KXRBb7q1qdU9oS672hhwIQobuItCCoPLF+QNYfx5Dxci67loc/PGEJkNjllR7QpH6D9ibR5Q
GDBxVDsoajn+LitIPb1irruQVPlN2rvAgQ28ulNpDksKatp3vcn4rhIxLDAQneBDxjUaxdBFheht
5TgajqaHSdPnt3ZsFyi3z+q/SGLV2Q4VPwXIcClylaFtWzUct233oI2ldt+gggEX1S5HYu9kqxiq
Nowuw2qqYJtFkHhFWpX+bIZWwe80SO9RZJPqGwXIEgtw2wqggalJhZ8CtbuhwGhtGorkK44ALBj7
YYx0Zxq2KmtQAoHag6eSauaHySYSlnE8ZMg4OnXlV9gq/wAjI669ZnCAg3Q5zqO4YVB6wP/m4QkI
RR4O9eRZoDcEPUZpwOwnxcBaq7uK8SGavnksO4C3SVmzlzzOnovYmLZaM1Fzb6Un7xcnHZH6mTuf
JxXfFfXwc9as2QocfPZdrMCnwwfzh5zID7FuwrIjs1BjqQ9ZYBSw2LhuabSltcXAHdqUkcY55Dos
dOvZ2Za69sMk5po4Z2FdkZ1xuDH3ccJRZayxAechHA2Stg1jZJJWFt6FU4EtrSxTU2q9kSkmmGtQ
UKSwxDpktDS93LaHnROn8cq92sIK9h/58zhZTTIPeTSWAKgWmgaAXpPa13kBE1nSnBHVacZMrSPo
7rRwdHO6L/puzbZjoZFkUbNiOtM0C9s8VEgto1wiwRZIU8FMXcOYLHSzbFyTTjo1kdg2DgW913DR
17g3+dqxe+nZp79/2b7NrCkHzSnig07s/n4qWPx3VGIAVt3UXNnjL1y2yHZaGmrHcwYmW8QnVQ3y
0XnlLEFMU1NUryt37ZBsS4uvbKSXthXSdtTN1dLoDOEcMvPVSiwfLq+eAR4fzEJR48rD63ZF0nm8
SnUznacG93bUnQ91D4xpV4/d++WnLzSYbPSj0wSXTwSnfc2ch6hXgSnMU1EGVHWH0MDk8NjcTZ4N
rcKKhmxpCEvfA3SmbZsAix66pj9SdQR7TOUfg8P3vLRW2mzpHVI07MFBjBWOG4a0HNiLqQ3TE2e1
Av+c3Az1NFVWdF8LBmvkkzr4ZUhjncVVNTezyLSdeAuv1i5sAT0E4FEFTBrV9dkPmFS6kKjTeVvV
EHaLth0eL/fdUiSTIibws2M8OH180ABTZQNaMnaRb7r88NP15Jn9pqwa15LSqNqxxHoeO9B+tnMX
DKT9Q9z4JIc6aNht5oN2k2fx38svPEWBcy+U7izrlPaobtSdg247bAff7Z3iYj9KUnXNDPZ8e4EV
+D3+TFOh83yEC2Jj9/VTrmD17onRB5d//9LTpXFdTLNOtd4eod0CqAgpWTZfadFuSMMZrN8GXprW
GCGjdwLnGuzQxbvLP/v8VHEN6bKIFybACpo6Rs58UxV/Cv3WaH+x/KoQCe7i9yafB1IDWFW6UWr+
mXTmtcgJVHHhiaqDofrL5U84H4ddWSCZiE6k4BeO0SwA90bIcpyj6VabyWi9MV0ZngvtJAslAfxW
E5bBP9XuVdASP7CoHzXjI7PJylcsveD0dV9CieCwEcnhyxSpMCgbZ7PyG8aPbcH+4FZp9e717CTD
Zvr7SyZUvAPzLCCtYB9U9EcXpx6IhjeXO+L8FHZlxcogEsvQkBqLSiF8pRRBCtPfNfuNhbo1V5em
r8Bum0FkMkbGNv7nCm+4qW94IEL3H38GfO+pXgvq50MfCM3fG6no89RhaKco3XeaN4Tz0d5YPg1o
AKry1r6J77D/+uNsmg3dXmeSAXjj93eioFpvYG6JjytFueGWATw1NX9c7pfFppMmeQlqPEy58EVN
68HZJcg31p7sAXc6ApEelb7jX37RQgz8dHr8MoarNDb1eMAAyHADwYxXl6/BYBZSNuBbfm8gMSH3
O0K/HXFXz28Lztx7lcLAtNSRjp170yr8MdOLTaoJ46ZsrDJwkN3cq+lEnhgx+63Tdu6xEE22Q7Gr
8dMt2LBHepce61wUfjWo3FenVL9lOY5mcLl3O49luEBbWU8/0XH/Xd9cmQ8IPiWMXWa0jenRvfMw
vsYP1a11cLY47PiNn4IGdGffCm/2SVD86rhnbaCDf2Z+v/ILPkP6uV8gRZiZpFi1oSaNcC0bYHL6
ivda7iuv9u6ew8d95v0uN/Ru9LbHX+9ToPoYHMR7vz/ZXp88QEH0DrONEjjhmkX5Qrz4tHj+Mlys
qh+coYX6jBibVGieK36o2tqBdcnW9LMjvjy9ghzX4RY+V9nxcAwUz9yBxugp/t/OsxE5utCBqWgR
gHWCCUBWVrzFVpbCFKH9pCgG5trgz5s+hH3+0TxNOvyDV4Q/+BP+5fsuQAGNZ3s8NIPeA+Pe4x5u
TGAHDwOeXXfoP9y3/Nb6iF3PnDzTh6B3ZZKepy5qQAN/n0qpkbRwcsAvbDEK1GMS0U3t234bDmiT
7JhsWWjBcBU46jAJYBh8OTYsdbYU4bpRaexs7NEdmFl1wgLYa1vqSoRbCDyyZFD0SBTGp8nVGxsw
FUvx+/KPXnIblwWDedxrgC/jweIjebHRY6eBpAf9bbaLt2+Nl3nY0nvC74Pxn3449dRhOGI3fsNX
9mef8eHMrJVVhU4LV6vYwS8w8e54q4XFLoUdfRJ2u/gYH22/CdrQvSEbGA+HeagEceiE+r7bwOng
59pM/VTpnvsV0u4csjNqY3nHqH6YwmHL7uKDOM6BiihSYvSICFDOR9TD79mOeu/Mp3566G7gVXDg
d9qO+ua9Gax0yWmYnvspUhhrGiiuuIIGsZtgRABLHm0saSfj4G7HcAHnuW/KW9x76a3qI/Ue8Eh5
bnZrr/9ckc+9XtpCoYwFpwd6GhGB4b/23uBlQew72/RPfp/sUHU53eoRVsAf8ca540fxbmyqoN4A
A4feUUMRap4SrPXLp2/huV9zmm1fgtwI9ZyDGkDsVTJPueueGfWgbL23fyTYIB35HQDTv9X7yy2/
tI34/BFfXqa4sxtzkK6i+c5+ovfK7+oGifFw2pgH7YheXrkh+Bza5z5KClBYwYcSuGoMtgM70vvm
dtjWW/sRDfpkb2cAJEwfhT1huTX30/byty0EEFniiCS+cIcWvTqkKtKxjq8m5Uq8XQh8n6qzL602
zU2dFgStxnrX6/jWmSBJUNfkIEv7is+riS+PJ3ZLkQzCItpuKNK5oGk+mPtml9xWOz1qfjSB9lGa
G+OOb6BI+V3cGN7/ODuPJT11LQo/EVUiCTEF/tzRnT2h7GObKIFIEnr6u/qMfLhNU9UTl+0B/Chs
SVtrfwvqr0hc57/dt8/bbqXKK1yqIKnAIbJ/X/Km/RyLU3tih+w4HiC3PIOce6hiyJQTjcE/nhiC
VHtQW1v1lW5baiSJCQ3qNh1sbOvIem3v1HX15Jzm2+qEC9y3+lw8TFv7ibXRv5RFjumUovrK1Rd6
KI7TI7kuHyj20OyVHZtbgRvLrw3FpSiSOaAluym+KfPnpCzdBOWFG1vAf4XWH8ysJfFRzaU1M1zA
XfIrvacH/7U6usfszK6KE9nL03jy4+p2Cy+5MvCXysa+G5Hey9BgYXobsDeLnFL58vmQW/2QRYjQ
rGeAPRhsHe/5N/C90z/1m/fkvEnkqpCEjUD6KFSEWzvrtIX7XvucxQYGkHjmWhyvlCDdzcUlhc7D
5xu1A2sDeXFCg82iUpaHHIZF66gUB7NpFL/25EUKpn8vHs1yJHi63ttZ+U8+6I3y8/e1//8HE1sq
GyGLUtk7wf8yTX40igLB5x9SPrX6Hw814WwLkbGyHLClmnHuZxTyOeR9R+2dnR2S0/sysb61l27X
XPFTeSz25XVwktj3pLvPx9fHjcaW8kaDxCr4O4hovXmsxBP8qTYWg4+zPKhh/+96beemt9wMvYHk
TpSSKc48FQ+pm+i52Zrka/3yPoD/XhFoZg30PYCgNPS1+JHdOOfiKPb2xboJdtZ1c8ru8m/djTin
G2ee1R56b8a/3ghSlWJBh5mefu+KKCwi+9F/4ffNU/qWjQmOjzu5n+khvThX2T/j0T193ksru3MW
LqJA4PFpohm+FJfvkZ/e6j2y1Lvu5CbvG+QqhmNpkt+0f6oTP7U/wrP45sC36X3nsBWsPw4K0Br+
98u5YULQBv3ZD+q1Y3uV+9e9MyWff+C/ua2PptgiLLh5ZoKqxQfKndz5EcGRvT+o6x7HxS75/phj
613v/Z/Nobpmibj0OLXjmB51v+sdaq53+HMX3tXXW1T6ta9dxBI2TaYz9ohksaOLyPGhLmaCxC0E
FJ9/8Mq8W8r/cC3rwpsVMbaDVHrSV3n1+/MHr+SPYOn4346qG58KsAVwQoz7nXULQ+ZLu0et7L68
1UeatDhC2ecZo0Ncz0d+S48dQsrn715ptaUyEKVGMB5U6EQ92FHf/ih8B/eqGy229vBFQKlAr6FA
qyE4Ttkug25CGAhL/N3nP33lfMGWgr5COai4N/jt7q3/2j16z+S6fugu6X54Ln4FzzNUtBu7yBAd
8cFQX4r7Ms+EeVXhTUFYJERXMYrnojZ9YereLf4EsHY09rS12r4P2I9etgwc3EmVQzAaXp34ux2V
yeP36yrCAf/6Z3He/2yifRF9yxNkiupIx+GBItlLoj+A9mPv/OfyfF/Hz5+38NqIXwSQSWkUv49Y
3Gri/vGp3LnU3nj0SgaMLbWAEFPUMLbEs5td88etY91EBRReT+1D8C38Lm76k9yXsLLz7/V52vkx
vZRf2sMytggUM2G5kBKd6bcNXHlHwEjMRkxcW2yWMkFIvKhvG4Tc9GmOyW68Ls7lbXpKr6wQecpp
Zx3IlZMIHA5rGAt9+7ybVqbZUkIoqsCURGB/psi15z3y/MccHj9/9EoRLlsKB1tYTlr1jMaa9tbt
dOVfinv+xK70Wd6hf87FbZDIjXetjLalirDNMhn4Htpu1FAJMVQvB3eff0Xw8YxaKi94qIh236ev
KZ8aSOLs3E8G5e9g2BFrb2PHuVIwxpal3XXZTp0M8BZ9697O5/YURvCUQ/6N3EKM9M/nn7ISiZas
Sof3lhdq9DWx06tpuHEkUm+oykqH/Krx4P04+0de8I2GW+uSRQDosTRQXuJtfvvYuj+ku/Hcta9Y
bB34RFDe4LyfkMoh9uebcja7WfkJ7x+AC4vpBM9DZ2NYrfbLYr67CreXU6qxMaidqBCnrpFx/+7G
6yHDXSAriqpxx3sKcnol5d1Yfa1YhS3FXAqFWxR0Sozn9C6lN2XznLENMNz7AvrBErEUcgm4zcBR
D/3SjeapTWtUWgfnWfH73qo3umil65dqrhnc61Y3Q3AKy8kkgyP6b77tbg2slTMyW2q5KlOn3Fg8
ONmuO4CB4I35YfJHdx80Nj2B60X2AYphDrqp27vZ8sYDdAB9DNInO+rgt3TSIXZFI9to9ifNdhNj
Wy5BK9Fiybfs0jFsutYLTo2lolK+hWZKQnMfhi1kttnG5mUlZi+1TbRKBeDVIUNNqXJvc8gyb92S
Qh5QNluxe+0Vi30EDVk1DKMdnmCj3P1QZTEduAfIvusSb2MpXXvFIj7YKPJvWl2zU42MaJSa7LqB
DgcKxo1s67/LzEcDfREoUgatwWQ7wcl1svHieJCA1aCDACsEYaytCvYLYqZ5zzzNDuFYpo9OAxeb
emLu0c0aQKJRwQrlmyh7H1YV0Pr2XtrfGpRzxYPl5finXe0JqkL22WwjFwhC7zN3SPNow/LnwdE0
x8pd1sfCmPDecaAk772gBWon605OZg9J0XdmH/TQVhelKHawX7UeHROUV7Cig5ZEj7Dzi5yq0KfJ
RW1cZIzEDRPJzr1uyfndd/3Ei4q82F2jf1Gnan6i+syB9p3kAPM5cJ8+SVh7ADVlu896HNxHDizG
jhMfVPOBElzNZYClxLVCBqUTCpQf2RWnACVlEe6cFNlX3STheFlWDnYcDFZCPR+BhYLJBkp3hqA9
GI/jCi/LIHTOZZg0OrSd2IYB+dUcNMO9Fc7DreEKuW0Ndf3ny9jKwFnSAeuwLoWfd+yUEXqqO5g5
Tvpauvb+88evTOElIbA2NJMgC4WnULuGRbpT5nqqIIPHbXu1E9QJoX1XIj99/rqVWLlUrrRz0fNq
AGpb+NMcwU4LpDLtbSQwVppqKVzhqI+hwnfkxbceLX5jz4/1lgvUyqOXgFc+pimgk2l66i0Admrj
XQ154Ea6z77WzUuhXk/mttCOH4BVVvC4bkodQUoNppQUJPm87Ve+YennFwxZUJg6s04uL2ONOaOK
q9Ju48+fvjKQlnBXN4QuoXAbdhrL8RHDxo6tlB4B+/8+twyVLXSLCL0yhJaoVwFOFE5bYXiior5r
oTeoa72xkq/t4ZegV5DehAc5cHgSbs9PNko24hql3kOkGqDB3ZRaBxQWJ8ztUU/D06gTdXNEIj4D
Xq3GthwYFDWh6KEfisvEEA0+b9uVTcwSDAuitjv12grwyfZhrg8e7YCe8+HIu7F6rLXpYgHsh6Yc
Q9gSnKqhvWuIFYP7vLGpXHv0YuGbAscvelszUE1pe9BZ60R5WtONp6+1zGLVcwLlkyyoMS+h/4nL
XNFIMYhySH+bSdwef97+a9+w2BdXWS3SqQiDU9XTbxmbj6RRWxdSK1+wxKUOTQatidWkJ6w77Jqi
8OAZULLppnNa8i0wZOtktzL7l5xUtxkKKCBYcGqp2Xco7HL0eNTD17bZSyDq0LuwXQy4dZJYeeOZ
U/k4Udc9OYDLvk3E2spIrH3Few/9laImKI2C3TBay57tF9QSPRZVcQ6K6c/nHb3WGYt5AFM8DnAm
YSeiIQjRV8bOEibPld7IWK09fzEZugqlrxDOpqcQRewoLKu9uMvSa1l1N4a3Gy9Za6PFnAi8NG/m
ApU2zYxSOYAcwZ0TPOrkuPtaKy2mQ1mlgGD4CPVV9VBmUyzscw+si/E3wvDKUrJUArdE2VXYQT/b
eTOLGcq3jq7or4dB5+fUxcyrg60i+5UO+T898JQGhQKd+NL6z7poI+Xj1kNy1Elu5DpWOmOJTm2M
8YDrhCsH7IB2KAYMI2fIbys9vXzeF2sZ8aWetqChGjIJlyHZlNZxcrzmuW5CfhwmFh4DN6geqs6u
95RZ85/Z4/IW6AmU0gSmQHZHDfldihF/H+Yt7QHgFOzKVeLdLGKCl2Cbq7uGhjPsi8L3DQPJVB3u
p9IeT4BL+FueHOzjM/pSqWvZZQhubIuS27T045H3SSrEsXPbKbK5vHdn9aqy9vB5g61ggthSo0us
UACj38N2qxmDq2xKxSPOf5VKADodUO83VXk8j0MLCVYJrwBgHpQGWTwAnFW5W3Hs3yzUB8e1JUdx
qGGHxjxQstNAzTrqPSpRbpziRJ3ACwhbi5m51c+wqbHdVJI03301T8e8033Uy9Y9OF2GQ0qNhABp
bC8yWnSPIjCgxbtWFVfDyG6UpsWPvuL199oe6lsu2+HHZDjcWrI8vU3lrB904JEdKi/dLpZAAjo4
hQFzqwzMJP1ZizuIado7mNWjrh3lWOIg4NK3Q8XF/DyxwdyRsK8Al23e4SLN1KN2eHSTbrbG+1J1
YeIAenzISOa9zBDsAusp9HHsev+A1Jw8dtrqMZOVk5DB54mQ7vA0c16P8DKc56tQVf3ZYaHZK4tA
kJaJ6mCjhAJ0l1mgMKD27nF0GXazi+qduOekqlAx4OdOrDQpmoQ3PfKXQTX1ZzMJdcm7loN5iApT
OxJ62mIvrmwNllppGFYCSjcBG0K1mRMZOn5CVc6+Fj2WcukMd+Zp0UzdpePZP1auzyUNRVRhGGzs
bFbi31LOHE4OazMcvS/SfusQWW1+3aQ/MrFV87ISyv/15v5rvXa115sWheQXUeMQAHHWnuIkHZMi
OJeB+6Ym/vj5tF7ph6UIuTeZ13tEsFNY4UohJ9/HJt0IsWvf8B7a//oG7rtDLobGBv0aWY2hbpKM
t6fCm27nAYfYMSz3X/uGxeamaNx6st7T4pl2nkq3eeJANH/+6JVlaCkW1goYLzYhs4uwgpyQXdsn
QVovgono1qXvylBairh0ng5+HcJWuvb5vdMpYHtG8jzJ9t4K2I/PP+PjdwTL2dZZNZG9SdlZsels
sfIxL/X3uUzPZd5sDdmPmypYzrkBHLfcdkHdKspT2byK+rexxMYhee3Z7yvgX0OJzBmD/R58YnAF
f3JovtM03XeYGV9qnuVs01KKPKDTfLFU9rMlcHtoB+LC96987aete/AVBV2wnGqua4rBD7BcA+pf
JqlukInunuymeXFHcalqfUtL9ei6cxdZ75XrQuR3JSC4uLXcstf6eEriCPnfdkS9Uy/dzqsvsP8r
DrlVjUldB+J28LFs52FgH+yBbdV8fBxagn9RQX912hgUcu4E7AxKi03XxgeU/v3jHj/vs7WnL44c
nOZCjKMLWLb9NvUPQv7+2nMXR43RZNzqhzo9Dx51biQwbyhjL9RGqFobyIszxhSmpbTmbrywcOhN
lMILI+pHK71GinR++NoXLI4ZFoV+knmZvoi5a07D1E4HIBi6X196+r/30n/1qpXicssBTuZCwdq5
C/tpPE06G7749MVEH6x5Fo5w0rM3wXiz4NMNPOO34LErjW+/z4q/fjqrQcyH2K26cM3yxIiUnkxG
VGKYP29Ictde8R6A/3pFXahUlVaLCuE8j8MCKa9iTrJ2Y1uzMn2XMF/fk1SQkVYXsGxCYFdgCsAB
hIpMK35mBk4A7qaD2dqHvE+7vz5EVbMbzrnGCsEOJqSISGbHw2kjnb329MXk1bXn1javqwsMPWM1
H9rOhaFE+6XkVrBUs5OKzahVL8eLLr8zYnA58nN0ZDyG91+bAotJbFptYyMMKHihK5n4Ia2fUnBw
tuLmymK9lLS78xB4cwPHk1KKuEQpXIXDp4aud2uSrbT+UrAunSKkpEXlPFflmyPCU9AFj16e/f5S
8yw3NC3aJuutEKALACeuRkngYCXDL91VBEsZOo4zodMReNIJSc4BtQDL9s6C91sAtJXGX8rPFbWa
Cqgo61yEL8F4wWJ5qnLAabPD542zMoWXEnSaZ4A/Znl4busa2iBd3tg4hoYDiR1Z7KzGevz8Pe/z
9P/PycFSfT4KDbeyADwBCOR4nDa+c08Gp9iYYWsjaDF/pYWrZSHUeMEWIkG5c1K2vyl//fynr3XB
YgWGmxBQsWXvXSzXicjwS4cN7g1fK7ql43xfTD5qm8X8HTKfliHYoWewjQFLavrwm6DFFE/CTS3A
k7LhDpY5/ZB43GzJktf6Y7EoT03gtZWEd5T050PotXekTb8UjmA4/d9QPeIeWOQwLz5LjxpgQSH7
V+PWPefHvxs3+v99OGp3yqFNsau3kGWfx/bVGfON1Wzt0YvlWI658Iy0qkuD4/9VZxUhkrpN+qVs
Ll1KzetWKQKUJjtnYAxCnhMPIo/UtAUa/Hge0yVDF9YrssIFFzs7bfNPS39rfl3YcAyyORy1g695
RdMl7daiMLABaoGdZWdjGS4fBPBTRtKNYPrxTKNLAXnpQHlJgNA/N9aDkxXJCLFLCH/PaSuLu/aC
xVTOuC9sSfz0XHQ/LZiO71vPupTKuum52XJ//DgW0XAxmzOZ9bny0dFk4jtlyLEnLy2wY58Ho7Wn
L+YtXIa012UWnu5bkdftmAxhorvx8JUZsNR7c7uHBRBSSWcYh8p3B4OfkztsrMIfC+DoUvGdghZa
CwU8E3QXMrJDGjMJZ0yYtEAnku7aAOWzLq43hPyaPR5dCr0VbIpIwIR30ah6YDP2773vJpSJjdvc
f/fp/x+36RLdGqi2MuUIfEfZWObQGYbTTVHIJ1EaO4EDWBUjR93vwRzPrqCRrZ9w3AXdLAQ0sXbs
MOl8Re3Im3v7WLq12o2108VIWkBF8/lgWevP90H016bZYQB62TgIX6hofgWU8CpKS5v9+vzpK0Nx
KRGvZV+ladOE51yhQFN/L6ZXy2ysuWvPXizohU7dsCEAcMzQ/UVahD9pG1watOHXfvsiENQg1rpt
j+1IAInMMD9X7WM1bFzCr4Tipc57mjSvmhn7TceMIOIOez1e4PQV9XO7k1umR2tdu4gDfq0gb8tS
bGrD8aki5EKaamMdXPn9S0W3Ww3IUmsvPFu99QJe+h/H4QGY6p09XtnvwLMqV1uiwJWAvBRywxfO
bgEF8y6olbhzBtwWZfRiBfy2DL5W40WXem4bcUBnJcHKOKYG8tc8BQkTUjAb/r9p4SefD6iV/lhK
ueFZ5+e4ZPEuNvX2teYH22ytimuPXszizjZB7iJFcO7GlkLZZYqdsPufn//ulYm2VFeHzIaUb8Jq
JScYbSCdH3D6TZutasG1/l3MMxTXgfVL4eqazvWdlVtx2uF4JJsbsvWGtdG6WG4b4ridALMd9lTF
BYAI4HSUl5iuhpufK8AnnTxvY3kEgHvtbYtpJ8zku61pzUXknbNzitR/dJHMPqlUtgenqbs//ZR1
r5g/+dM49+zA3SKHWx9tgSeCU+GLsFENVMPVUUSMdNZ3LariEGqdf5N96T5PMGWDrbYajgXQvHc9
ZdkVTfkYB13NLh2oNdfS8+jJVS1LCPyTbiruz3e4mS4OWF5FQshklxENm2zfDDPfsdq2f8sq5DvH
Ae1+qDpce4Tt+DbCAW6OJ6vAkZWP1aND4SwTTTieXeaSppGv3fEutfLiH4FbnmH/bhiX5F6nzkOX
e/uAO8UfFfrNsxwsdy9E0b2ESMjc0bnQ514O/qlyc3Nv2YEK4wFs4ZOaCquICghlTqRO1W1VGnA5
qz79FVp9tg+rPEvaIc9fYT7X/+ysgFwVlE1F3FaqrPa1208wMLRroEKpm5A2zCJqEX2Py5b0xcCg
5yfsIyZYTg7FtwA2c22ESlsOKwmf5/BVAcV6LsJ5hiKycmNfU5iOWn170+qc73A8dUyEGTyPZ3y4
SWPf2KRJStwL7mDqrOAZJSyoC8Av4n5ToIlZ6l8FQLCep3e8fBVAxDJ6TenugrYBfrIvZLcvChbs
McPAMCZlG9w3HshSOygOB5F4Dpw67bR3WAyAbxX5lZmeIG81D4pKKwmG1MZwyOS+8/i4L2UPDnJj
yrMlm+nU+EV2Bvx3AhZYiJ3HG9wi66HDvbcDd1Aw2I5Oa+SZwEnn5LDR2XE9+PcpWPuvOKCNoCkR
7hzngAFBBQuaI/Yj8MVq3F7AZEKG95r0+huoXwHGjWO9CKxnB6GZs2cQ2kJxK7zDrHM/tvjEomI2
+pfP8u6Kw6v1mU6sviYdlwmWEXmLi8L5NW0mEU8dbg9s5U773A1/UKDd3SjE2f26keJd0O4DtjNI
/jtA3vJOMg0WT1qNVx1et/d0kSYwiRWJ66Y4FjS4t4MR9biHgrjArffUPNh0UnGQyZlHHrL71yDX
spdM283e76rijmuru21yx04YzCli+EPJxJ2tOoYoHTAG1x6ePYCt9iJVcicIq3cgV6PRyTjtghxP
USmqg2Gv118b4tpXtLfVfvSAF/erme69nNY7lwhUtLZ+eiNx/wRurl1HnZs7x5CD/e11PYu8uhVX
RYGr2QFGtVd+57F7o9Li2m5THfdeHryS2VYxsS1yrxyQkGtOAM9uIcS6123tHGkT2EeiMTIrezI3
fEJCQmc0/2ngh3rAjXp6sMAt2HWuNzzb7vzWwiL15KNW9ADMNoFabPYihxh9bTEYnEauDUdSeCjW
xyDV3isbRrODqh3I6MbqRJQNUPa22EDH5SxRsRbOPk1wTf+HUIdf6r4LfzlhSaMsA6TDC/0s3HPY
RjzX+fCcGgbBgJftfX+ojv7cEECzLeU/l5nKfpkqa2JghfUM7Dftz+PoW7Fn2U1sAWH+wODZ3sZh
qNK94m5953hlCy539cuizrQnedB8k83IYQQVuC+qoqSI62l0ozavm53koXsT+DVcWV1JdjCdzd5c
/O2MHUeAaFdOQTQL1ibE2FZUy9BNsqZ5U7yyTj0pzTPkk/wxaybAmHSdv1XzBEco3CzkP0LtGA/W
W1N1kzmwZYXNAq/hvVE3D7Nd1vA6UXbEbVU/egpp2J2ifnqota8uDp37H+6ohzouBqu5oWM9wMox
CH/D5MSCoLIElUMIfC+BArLnXMdqqvxYBxbdFwA4HFWhgKCgxLkwt0MKHDI0XNAOJdkDUlh6ez8N
skPB67aL+qEKurgO8iL2vD4/1ClFZV7Au4vuOzSkndo7p6UtbH5tFNtmuogH5UoM3zC/zTyfPRhj
tQ9q5POTLRt2ILDVvmJM6wRCNKBf5DAffKZrGYdWOkWF2xcvpsxJQkXoHUwP4qbq++kyzI14MlML
YUyHX1+nUNtTBJ3IuKH/BK9B+Y3PYKIXkgw/M2EhtaCqOjvWXX4/CBjBd04zHiAkw0qaGzImnVED
iphGa+eysn+lys3v7HbwDtA1Kdh7eFMMY8YqzsjIr3FZO6AQvMuvZtSn/5JtI24YAv++aBgkNSbr
AZEsvTLG3Yt7bXm2dZpwaX/EsMAIYT4/8cyp9woGgjsuCYXvjRojUyNuS3QTqrkUZ3vbZeSp4VwV
kFsx/36sKANYLGytXz3yGtcyTKtbmDW8exB75qZQPHuuHYe9FqQu4VzaVtc5VfTABuYmIMnK82jj
AZDwcMTvbrwrp64/53ahQsjtneIxsCBeHmnq3fOulxHvnfphJpkp4wwFrP0ulHn6IpiGjyhy1In2
qgpEXF6+1Ao0vkz78OWeaX9XjwGNQ+W6ceqPUySZaQ+9LNonIcdxH7K2evbm8p8eQn+aTEEwX3kN
+iqQ0wTofYMpn9pFcZqh5zt5cGn2Imn3VQhizwiXbh+h1XxzcdJ6I1rQblfXAK7nTvvNBO1NDSqv
wBSfaoTFym1h3OOl7OSnuWvf+lykcudMnd6XYSaew4B0Z4dbmFqdAE0nSGUXBV3RgKylC5qh0B+C
mhgGBtO07xEej0SyyYnDDquvGUWTRgD/8AfCwaKutAcb77K2H5rKAYMHRROYbshHuFLoaBJ+be2s
OaX3prHJDmGLJJmt1B/C+naHQjEtb+epwZ24ogZipBSX1H7Y/ULxjjRRxiv9ZjMbBb7Uzl0PK1sZ
kqTD/udVWkP7ZIc+DyNZOXw/jhOcqjBaeKSpk5agHnrZG02xALit/UfWxDzME9CK5yId2Rh1FXEh
jVI+jK+Dzm8jWTYMfgm1jkfmq2vXs2CbRDGSMbyn09RYNIb9utdGzRQOYwycafbmW2F1EQ40Y5xI
NcUUoTTysVGzEg4HzoTMQXDKg2A8wJnY3E6sCZ+8YCYXpKpdSIBGFbeYCr9QcFJF8yynxEyob4gg
NrR30FZXB6OBv49ZkZo8QUWtm0WTB4f4qOgsfednxbTXsu4ufe3iSgnVybuKmmo/V0VzHjmt4Aru
ZtUtZXlzKaBTePTgChZGue6sG9fKGkAQZYlw7w6W88QbHvwZLb/8QcIRy29gvP6MCgl2KTnutG0i
6+M0BEBgDkzc6UDVB/jUjI/dRLt7XmIBqXXlJo70TBBxSasMB8QcRTSDJOZRCQ7nddho13VU+wBc
nHmWezuJ+fbUS14mWVc6zg5OI/yWUQJ2iKDcuQ24RxGKKKxTd1AjWy+OMClwBhAH/ckC11xc2Jbd
QNWBu7SCmp0K6hEm9nYJ0CytWQ4Ddpn+8eTcx22X+t/HgUPlo7XaCS9wHwYgH26A1XbyKJuNhxqo
rE1/9SSw/GOFR5XYXir4XEEBM4iY9fWwt6g8lq30LsYJMiQOvQLwqzSrLhYVVMdUV2RvijCEK7rj
6LueT34C6ycPktPOJKof04sfTrOJS2VsGQuXYzOjdSEeyJgVu1EaeWu0CsZoMHBAj+C8pu8VH8we
1Q5IaYFXVr5v7S38tRvBRzPwHJEVqXZ232PT1HTY43cSiZJaaSfmKGc6w3Kz4nElR0S4Qg+Cxh5N
m281UC0C9GL84gb7tJPwCE6YRZWdMpj+XopixCFnGtIT6qusKQpri+w0POZOvS4BP/GFuHZxMDuj
eeHYMoT2fvJ5CwmMXd50ukkPY08lMPWFgWeJR+RVZ6NUTocDP+Zh51772JF+VxSCvhNszbq9xYvm
XgJHsuuzkV6V8HLZQ/Mw3wV5P9wJtxtBcGxHMC5IqW4ZgUFXrGHdeSxkQQnusuFBZdFcPhHTunFg
W9lOYtl9suqBXntuCztZ2TTyUIaVv3eLUWFtxxYkQsFBGneOXx5SkZPzO6z2oLyw+0bgL/ndYJN9
bEwGDyxU5YLIMlR1Upfpu4vDXMkmqRqTxz5k2m+Z3wWvspVVUow+kNbA4OQCdUU42TWuTS5wtA3+
qZSoelDUqz7Oa9i3Y2+XX7Giy3YW0KHv8iS7DePCDPiPqs+eCDX8ChWv2e8GPs/7okrloTawSvDg
SZJUweglcCtKT0h95ncaDpjlTrUZ3G4cC3738FM4QN3rX4UzrzFvamc/D2OGgydMoDLiyyJGNU3z
lPeV/Kmt0nvjrPB/4PfrMq5Z6zzrlCADa1vWDmd1/tJVGZkiBwmDvWwkPG2JCI9e5Q+vtLU9uG61
5rEjGoWvZlYR9K3DGOBYZ2sUpeRcfGtc7JNQSlhCcN0XZILppZW2SU7LeS9z16TYE9vvP6oxTYIj
Hoh/edjyY4GV4FaAkHVPOhleIMdQbJ+xrLnqAtXvhhnK4bgbsg7Xr1ZZvDX1yKqDnBqcYgrV4tTl
dkneym5XFC6gM7SEx3cYTnEYFAQb15E/10UvfzCOHenOmSu4yBQt592DU0CV9JbjJguwQxyai5hw
aZ4hFXBgGFU6x8CEMgo7xHnRZT5CiQf+dPdAG5bu9Oj4u9bjbZE0obBPqWMPqNFCI1RQ1qv2J24L
4HYhxuEVHH8vUdXonbAT69sYynP5WE4lRM2+NaNcP8Cdy5ORtp8n2ei7yIc0oX32lUuBxzGGHvuJ
IyJkOI7uhzD9xzHwu8BepYuyYIYxnLYyeP7J/3F2JU1u8lr0F1ElCQRiy2C7PfWYdHc2VKYWIMQs
pl//jr9Vihe3q7LtSmwMSLr33DNkxeREMtkZ9AflQ+kxpOssjvDKsLabZoz9CiGVUVIjG9ECqvU7
GWtYDpkK2T+AQsqtD3vGoB+RGCTsvvviJTrFb2P+nW0t4w8pxLDN51aFA27iE/Nn8tIUbhL1vWNj
E3Lt8lAC/gmMrkgXNG7S3Q19X55n5eZxq0q1AVHLejN6mPY+arR9QXx59EbPKQLE6ZDNOIo8MrrP
diPyc7dew9WpGijAFkDpy14ox9k69gznLkRLLKi2A2BAGBTKajkX6I0iG3aIUPFLQneONWu8jeiL
FAhbpT5pX7uIfS/arWWNQ5D2LsJx3Ww6TWYed3iBvZAuQxX7CdenuiiRhuN5/rZz2iHw0Mm+NwXN
UcvNasM0rR+S0UNeFFtyHWPPfq4kWiXmq/HZU3ONnsU4OydB9lWierEpdSXuWz9hd4YlCVxoFieJ
7Lyf4lp7/V5gCSNxZ+z97zPHMg2a2ohjbSX+rmyNOS0CJKimH7KXbCqX7ygfizcEAgyhLnGER2Yx
MCzgQzGdaWEhoI+3gDEy47r3sBXOj5bp2iPI7RNOaOBHmwWN6aMpO/PbRyiXCDyPeD8zKIVNMKCz
jqzKRwCQCyEbxDRokTpP0Bgb8bufFqeEDgC/yhzOsoUGzgXflFDQTMcJKQbAPmAyYLajnAPo6XY0
SH/Y8FwgAB4jhS+wZTWY9yFcELVKJd+I0NkjVpMMQLjPjp5yZFQt3EGtOZuYXdqyAPwyBG2BuJBA
ElyxfUcRMYK5WFsNISw85DtqKBKDNuftu3lq9n4+VafWAge/Kdv67ApnfPQsJrcNZwxOTWl9VLbS
P3yJzsnA+2VLbdfRwZhPyRZQIqSpU8kCG/nV7xSmB1vPTUYVYN/Kz8ZfyCGntHty045/gQMQjQqp
QcxHeKqzRyFI7mprwPV7Q7MdNJDW1prdI6B1tneLmYcCHRAOfGJ2SeNBcJHnqReWEtM9nBR1garA
cn/5U46TMyk1DjZWteyF9A0Vu1EnYqdreBu0AtVqnPT1MgWtFDkwEE9V4tLV9XD3LUs/ThETe8Ry
7beiGOeT33QFjBHG5aNrnXS7pCk9C+ngiXmMDUe4RjhPpYELHnwKMXxXVoKaNLHgYF6gRyrDrkEz
COTP+U1LsG4BpkG1Av90fm8xDC2tsfO8gHMPpIABeMY3ULzhZlnTnj+oGurViFPZumHtjubDE0X+
AlzMO02yc8ZIIDb8XvXetMmKJb8vl5RGeEz84aLzx4Gp6g9pfPUkmrSPeoPuBvNRp47FIBBx5hRN
TMZRhTPxydFG5ttuqlizqQrNkIxWoRWiUw0s1G/Ea9Jl7Q5VTvWQYCONBQgjO4PQnV9F7nj7qkOc
2QJjkG3i2s2dXTblCzONQD2BmcsbS4GZavTt8diV9q53Vbuth4wcjSDTzgGpYw5SH9NmgeP4w3JY
woNibt06AoWbPSST0DtiMlRsc4kOPiBOauESNKQvMrfoPm1BJe5sCuErbuppAnUEvsBlmhdBVQt5
bi0/jSDk6jaoCGEeWdbJEEk4zKOHa8AzyOvlabF1gcgNbmOca+GN39oEoSdbtx3UT4Eaai8K7TlQ
OIn5WC8AxcJudN3NRV6KM1Av36upVbBl6912C6NE9jUZpzpeDDNjVJtOhC5W/RNy79EejiX5TsoU
5uu4HMSGYauBCyGBox5jO+SKqlMyukN00T39Ur31QUg7bIa0h6UTKPQby6/qt3KY2Xvb8Prerqf5
m7FzILPC7+JuSOsvFYqMuNRSRSStIhxiEUF+IAK25tHaTg6i1XfDWLGvbgNZSlBKU8+PUhHgsf2k
4VDuTgDlOSYCX7xLbSYtCZNVm0OhNhawSLF8s+m5gQzYRWs3T1kFG7dCLC8m7f1AWZwg9XLx7xiE
BI+ladsjoIvyMisXG7Ri/s4kqM/qDIC6wjm2rbQRMS213qfo8uCdbmpny1NdbYeF/liQSPdUWYXA
6YdfoxBd+DTBJuAXH6oUGXzEOihsLS+kzazQSO3i2EvMuYLkKeowCAz8pUclUNXR6KINWkqBxDkX
kCvNvfodI9v8ZNnYru1JTqHdzN6BVZAxNb3KvpcFBbaAmcapVhr7vAKlCk8wg2fGjJFKFwIvLuMh
yVCo+IX9hI0h2SzcqlC72uUJduUcVS/qwGdmSZDUUDhtK1Uud8VIeIhWDJ0HfK5RYgMHt+eEbTPT
82cISfIIVQeOVTNncZpYkwyQQeiHGIA0Z25S/W1RiF1gKccC9gsN2dOCgkiOKrYRTBay+gLfN9Or
Tz1Qr32i8Mmzfp2qtLufdU1f6MJfh9ZK4qSV8hXpMB8TsWbYtAyaR5mgTeQqh0cYwn/Yczn+6pkE
IDeNHEizD8f7UaVz7HjYeQIA7j4JFocA6fW9biMKX7wtlV5e6jnVMswNvCJMY+cIS3L9KU5tNwsc
43sxcq/QCnmAoR14h90NypqOEpTHJ0fOWP59r56Q5ttsWALRrUGVEuMYK0+kF8l91rbVezKNy1Yq
u9y2BNxXx2RFNNQ4CZuhXgKNqgTCUxTvG4967iadAf2h4FTnCWWgH7meBGkw8azYaW1/UyMnLhxg
27GzG0MiVKIi9lwYIebaEVDIzvYbRxxmXCwVQiacRcfukpjHdmzLw5BXCiCLJXd10/tnsCK62Ngo
sVVfVhHKVbNN+gYH+CC9Pkjgx/IVNSE/u7miHwaGBUBb4fwyLnyGna30y5CQZg4lH3+kEv1bUPUF
/0JT8gyHlqKL21KZD9+yTcjI3Gwyj9bnngGxz928fnVm5OfOi5lj3ggduV13eb3QnUDEKqNMKxG2
hEDPZeGMcsos+1a4+HczK5yNSgk8nca2N3c+QhW3doLhkwU86T3LHLKTVjpsMJVGoyTbOj0iCQSr
EDhokAqoVTzRv2MPAlCQVH6kkZX1Uiifb6AstHbScfkjFDo2foiHuYuCfUyLfGwgpNsJU4DLtl1f
Eq5ywn6CkEffrC6h9wk6qW1lMRogt9fbpwsGNZn27APLgUdjetRGPpMc7qqYdELk/1a49RKh0sGn
DpXalJaCQ4wa6zvGPC/UwLa38D8aI3/I+nCyKh0lWhjkq+Otn0pABMildJMnYdVqS0yaHKaxgre1
vyAJUqGV5Pno3yXOgkq6z9VL5RY/MIIp41EXWez3jgQMD8TUGjOynRZ4cIEAq9rAQWV1xhuKzDoU
InfwhVJQ+rjzPjEX7R5mdNHcoz/VSW7wFjvDQyvLYYv6QnhY204TNTIp8giVFVSadZvukjbr94OD
gWt5X4Jd7gWyEf0PWOtgqyjHGbHgiFbdUzhSwFthyDjGlh1/AJE4S8Osqzg4mmP3qwbQfw+fz3Z4
Rsa8gauyYOwecedYmCSt642jaPmdOrNzgBUSvWdFn+07D9SlcDSXINws7z14DgqrwBX0OLABAjdF
Fkx0wOysNkAzU1nqkGuqkYKB+iRWNadvCJJdTr5enD5ocRhtynFhkVfAfEen2BGHJKkRkFLW3XfW
WMUGVPo8yiYk19UoD1/HbuEgOjV+/j2DhRVMAQnyU+MJPfZPCFqqJS5SgtCCnGV713bdb3Wvyr30
yulnjxEXwldk6Z68VtIHP0VRCaSSnlhXXdxb0jxAo3/KMk+e/KFqTkOH/x0IDM54VGKPbCMHA284
8gu5LXta6NiWZbezuw7VDmZU+V1rqTzOOpXeTXW9fOvS2UxhUbYNwkjp+H2AuPV1St3pPDbS2ViF
y7aYTLmBQ+v81BRDe9b2qA9uxpxnuI5YJCrNaGJPo4nAcu+3Tdn5xyLX8+O09IhmkPO8pVXqQi3R
IILV61K1WeA1EiKDugJEC2+N2hT6DAQvjb1idtDPEluGqemH78by4OEHZyYCYGzCuvCdMvnmdLUd
50Mmt56dw4HZFf2jpnyIK+AloWeQCw8AvXyEIQJSdJMGUVDE9589KacXLyv5FoYV+an+KahlXsDB
n9wg7VgLlUJt19XZdJMxQY7XL3RGQK3BCCzyjc8JXh3k+x09pjxc7pxsKGXzUeUK3RsxLT8Td6h/
YOzNJrQYzH1HodM7QStye4DHmocM3lwqQB2d1RZHQOI8P5I+rcA3WgwGyPBheUybBpiByxFGOyqq
ijhLBrNze7uIhW3GeQczLPmWNNzaJDVXYjOMGlG5DOsmoCUtv6U+Mx9lQeBGNZU8eUXvo+D6JCki
CBs4EoPwFM+gBaAfWpwZQ2enn8IarrWYzJs0hkVj94QydLpPfFx94MisQQxMvpxEx5dfWWpZYaUG
Kx4ohHthSfLpXs1seaJkSr8JgbDBRSwTC2B4U4TzjBEmdonMnBsI8A6znb6LBaroyefFb2M6tQfE
ZL4wY/Owty3ANn3lfbF7Pr7VWYn3Y666jxHr7kuNGb+9bYjqd36KCqEflXfvj5l90k4L6kvfdR9k
Igpit6LeWBmuD1QUZQXA6S/qt7HgMuia0bPRp88FRZeql3NbpGj4MpyCkcnA19kWlp0iQ1N5KMoS
QkjMuTYW5vC6fvENyunAeAxjksxHLHDMU9Jv0g4DFH/x+rhH17c3MwRggcot/xdMB/Vz0UPqgfSF
vnlaqnLo0ILDXSgsHWPBqjKddz0lIrwYrT1oxdEIa0AAPz2jarrvkUkNHl3TxTM6CAx64WVWBn0r
YBMjsZ+C9kFxRNa5xsALDB0/BJIlHxcHnW822POxxyjiXUFj/uI1DtyY57J/Kry52DWz0lFfYkwh
usUDuNOybS/QT494Pg9lSXWMcx3xRNyWj82cjA+wiT+5dfU7RR7dueEc4S9qwCS8oGrbolMJCKwa
4qnCWxrknVIRtzP6AeOy9K5J0vZ+wcEYcdXrLeDgaiPl6B/mbEGTLVweWxMh8AHgHXAdt/rAassf
KKw9N03Cxwc2LtkdIB3vgWH4EbbISYuapgJ2wNoeGLmZkhgTo3k3Z1AqjGhKvzrCLe45Ec7Zt3t6
xJgnDV08oNg2uG3NsIxQ/YMG0cGm49h2zHm0bel8oLeudrVu+w6slJFsHZMAm7JZwh5HyvLNZQYN
i4dRQQPL0INgIuoBt00woKFTVsTEwruZ90CgKlfVJ1oBDjcpMJ0IusBkh3c6P1RuKzeNDW+hoFAw
zIJkoEVJX3ptwmKZBt0ZqEfaljO87dEX7z0M9DBfwqkLZbIdOqk9nTH+QACMhFMNQfU6hgMv9I8S
0ehzkdRblaVujLxweoMmeYXatja7VJ5qCk9oepg1qDO6JHwDksExtyaB1jH5N6Lq2vfS0YmtUzA3
Di5gQw0BE3oEgPaFevkn/t9/RLc/KMJtR9Fv+s18yGo4fwWWFhUYVEx8pGr248+/4wqBce18OS9g
f1UDGw6DQjf0iB3388+9omB2176VaCkUFZOw9k3e7/NeoQ3N0/AyIM2KOsqzZj/lNgCgYWuDLEZT
964Fp86qb3Anr/2uy9//uHe+7BZsbhwEaP2l9Z5rkLk//2FXSJnuiv2spUDXBn0O4gcxMWkCY/1y
wfP//MOvvbcrSiYwMriKIO0ZGykUa7QNLa6wbp/HWyZk165+xcisLRwMo8zkYZgVWspdNtSAL8U/
Xv6KgWkohts9hseHBZM+R7IkQle64S5m4wQZjTeonldu0trGb/bpUhOZygO4jqh1zsSud0nHg4wv
N7aPKy/P2sVP+q1j8FDHg2I1Yid+lbKNPn/A1z75wl3947UE7prSfuj9Pcn1trJVTKb2xm70d6Wa
u/bsq1gPGpTkl26oOYN9+LuTDg/aCfmxFmv9cBbDq7XIW+vg2lO4vGF//BJaI1aGJUuPZLp3Lh8Y
FWGXP1WtdeMpX7tTl7//8fk9uhLfclvngAlHf5JN5R9oI7If//YcVqvYtGMFImADNc2Q75UR9wUA
rX/76NUankBFyzDN8vd8EYiCrGOr9NSNz76yfPlq+c5ocafFBl++EiCZUHvcdZj2xETdckK+9gWr
FVz0A0A9zMQPpqzPNkx34H9o/86I8/75zbmiNFo7rbY+4uCSbtLgnM9pNCaVfS/JpaRwBbW3XlGb
R4M5wmO11OK0wBS1/7etae3B6kraDYsLUYmYDZSizDqPKDxCNV76YKelNx7Qf8Lrv+iO1laDnUQl
5vjQS4Pguk1BRmFFcw9CHWrK6cek6wN1+HNSmV1DkcX0+U39T5Hxty+9rNE/1oq0acksuygPvjfZ
Z4v6xf0MXt8SAfoHLCNkHadgvmwKy/BgoEiN4MxLN12fJ8HIHCvsrMnZ5e0E2zee5Juhzsw9yIx8
i0m3M6D/nkApSIEgBZZn1x8A7/OA50Wb79K+m1IQiOblxPo6f7WLCtmCPm3P2SKmE10m9dBlib11
etodO9FPz1mXoato+8IBcAIftD7DSwzftkW/ZMYwhLyOQgA5qEsUBhUG00fi5fOj0xZ+yP1JbpLJ
dbd+IjxYKaPV9UFdzLKviY0It2qwtlpR+6cGurbDvLPY1m1r7ozjXZjGgh0oRBqHIXGXqLFHBIyq
nJ1n3yD/xersrZbSjtXi5KAHLRiv+xbHVHXsp9OcgG+ddpcqsijch9x1hk3VcLRKk+g99G6zQrbM
5OUbj8/2EYRTcuvQuLIo1567A7A6hlGM2IOYf4EHaWLu3P6GC8WVfXbtbaftARQBCIz3Hop06Dll
ekvGfGWtry3n+MytJc8dsad1+1AnnYl4Yr0sg+xCgkq26au4d/I7CjL35+vg2k9Z7bxc5RnpbJRm
HkwRNpOG5hyKD3ajKLjyFNb2myK1c4yELH9vY0AtRApPtyfswjf2pyvX7lz+/scSHogcRDMu2J8A
Nt/5GtStZnBuWbheu/bVcdeauRAtx5kkBhPMGPVWgMV94Iyf3/hrH7+68ZZV1x4s8pYDeL8PyzKB
zkz6YGbu4799/urYG6i0MfTH5dO5DMskiYrqnOVe9G+fvjrzSAdcPjdYAQkG4XTXZR6GU/ONW0P/
e93/sjmvnTYTtZC8gP36fqkbHgK6NffjMG98zPMPXqmHcGkdF5wfy4563/mZ6Vr/GDX+vWUKNO3j
bH9x2hSxZ+kF2/Ohs4zB95ObMpMFuAp19qUwGNsSq2iPGKKB9VnK2X30bZBqGzfz7jEN7LZO2tNt
Qvs6skk6w+g8BT0xbzOw0HAGvhCZiA0asemxJf33lOrMgL40jA+FI4qNqEzx7rvZuAc2nAB9r5zn
ycf+ViFobIPBFvp50OzvPWxUMuz6qTg4IhMgzxEPR6yBnZ4Ny+bEUcvWWL05JAsF696Sc9zn1Nq7
A4gJgE3hywhVyndAeMN3rotyX7Kp+nCzHpmmbu++pRl1v3RWP95PpF/OrpbLZQDAFfDyYtn4jBZf
aFv353G2gFV42kAkRKdXU3j22+DT6mzNBuMJ8GXz4+xnfG+yzgEck9HvSVl078JxljJKWkJDZ2EI
xvFq/uRh5LkHjbh9YsvgnPTigo0/C2btzFhlO7cbpq+Na4kj8TmMYBcFWimj4LZggWWA8BywxGue
xyqfEbXezSDy1WQKMvCzXiBvcw+9aSjo6xgGBpM18SDNGKQX7gSIxSTlL0gFrGc7p/WhY5nzzeJ9
84OmybSBZdNwzBIFfjPk1Ecn70ASguzpDpIVwHwUFKY2pV+yxIKNKBVOeiw8g803rZrANo16sWo3
D/uis8nNtx3b1d9e9tVKhdpKt7SjKH75xA8SHp9fwFBLXxY4WIGb1pbOjmCMfY8EgyZwyqaPIDsC
FAeJyUklzhQDv11unGxXdqW172wy9A6s2UZ/31nHYTZn4lvHit4KnLvS/6xNZ4dhRjWJgNe9a75D
khDOEhxg96zHmzvHZff8271cVXWFC746gB6xn8Zp76KvCLTGIKu1PyBTGoKFwacUlLQ8sLv+mTD/
dfKRX5N5/2bcQviqV2X96BOw4vw9SsQowcwQWpoYmVI3TDf+fgPJul/12mb2x7rw95CzvfXQ0GDU
cTSdfLaFuXFk/70CIfzyZvxxqLo5BzWOewjg7iezHWxQN1l259Y67EqnjCAiaTdwN3xIMAH+l7OE
8NUxDgPUIrdHG+W/x040n7ZVC35nS26gan+vEghfnePSUlmGnhhyY6D33WK9u61/ozP7+2ohfHWG
O6pdhs5g5QrxOiO2FerOuC62/3ZbVtsCSBEQp3noW3UGtc7svtuN3EA+ess8/graSPjqDBcMbOQi
wxdMdsbAYPDy+w58egzQ6RCbvCL3CcdsGfN0s7eGuo3KTltbFzX6Dp3CEmFP/7cICLJucSsGSgxs
P8G0adKoLGseyHQ+g5gz/1O9QtatrAaUvtDa9vZDg8VfmzkJHa5fOlLfeMuuLJt1DzuaLM9dhMHA
8yhVgaGugfiMnasq2UAk+zhXGDbN5fwMqt+vz9+PK20zWTvnYwrU0G7BV042TTZZ38V1ZW/Sxv2Z
O0sXLHb+FXynQ5VlL1Nl+Tfu5JXltC7pEwp+mgb0vKemgMLPHae7IWtvtSN/16OTdUmfeg4VUnfV
oU+KXW6lX12HvdGcbLUPQvUIZsCNU/fKTuqsdgWw9i6utrChHHjykZDkG2j597mBDNGCbuvzJ3Tt
x6y2B0SveaIqMau3XYUxZ+7NP5mgOrSgK/uWJeVwUpVuXz//MupdNob/P/uIs9ow8oZ4FMIFeUiR
IfbDG2Wb7eBxjKnrKFVq7vICcqwR8gtrP8JE4IsNiOXVqi1+J6CVPPKM6idWTeCZyX4snqFv6jBn
m4YMMpts/OHnAlAFHB7BgZFcvoqhK4801U4MhWvDQPQk6rEEFTC0IAQ8ObA8TQNTGzPG3uCh4JrU
16z4yVl17JCsHkpFl7cajJMs4F77TTTwkbKzqf5JFxjzBkhUSFrMG/P2q6yUv8txVMXwnR7geNd1
FU4j0v3MEIe0HUyKPBokVIDcjJFPMimBKWMnNlBK0lcGTnLU+B0cyFmWHlAw0i0qxnEK27mxXjkE
qBtmBgI22NTfoV94SjQfQ21VBebwshzveGqVNCB66DewYfgFN5wCUznLOmUpp1BZgnRSsgyZkNCj
gZM5vXdjYoclMj8iC0AB/gSZOQhE9QtoeHqI56G2n3BLl9+yzJ13O/XaRwz9B6i4QYYHmUJBKuc5
v9oq/526TKI8rqH24rWWILu5nGJ3hP4btvcu/4phM0Cacmn3sB8fN8uAOjwgXtp+ITMkIAEEhnjq
Auxg0F86MPcTBaFwdiEEFCM3GgU3d2KOiTh4vArx5op03rGtUTkNMwQPXppDft5mGKqHZOqyTS1G
sK1H8Cy+ixG2p9DBiGSnNNF7lwxs54wJHPkXO+l2cKDWX8BW816hxGx2F/EBqPJMImxMUWdnQ4w6
QsMIvmjg1LgJUDr6MiqWbv4pJ3QytfCh8uVV+g4aes136QzVfshGOaVhA65zwKGvNnGtEBwAWaN+
ccBChvLImkEo91R+Jlogp1llRUi6AvQMv+E/Zt/J40nIYQlazxF3OQxpd+Bip0VYjdnyIHw9b9uK
dWdn5NV9xXL2lNuIMGihQGjidCCuAyaiTIdIA7ejZ44Ylj7MbcKeP1/J13bY1bnsa7vGlN2HjHe2
D3PzxBm/4fB0ZdNbt9VN0uQgkrf9wYcFAtrS30w4dyJddlrfBHP/PlIh/9dBwJdhrkDPhAMOblrT
6eYHGFJOYBhL98yY8qGAKXY0trRPQo/Xg7+RYzv+QHAH4n6t1idZYFsN+0gdKV+KoczrwOQdq0CZ
d6kXCF3J5sYGfeVOr/uRxW9nNkLKdHDZMIPyAmKGr24BPNduxKoVScXoY9VM3YHBGBI2YMlhzDRy
As0LRqzbJQE/bbC7G6fytSe7qtrLEdTlzCzdYQEDxuqmQDS7LD1DavNvRfoa8iTarvCGt2YvyLBr
EtmgQu8Qlgd55edv/bVfsDqQc3Dw3blvusPcetAnuF7dgEmYu1+QnVZ9YHNW/1ZXr3M2EFclLS9L
68PEXMxQHPE98fJz5Sf/+ChWx3BFvZz5GlFyg9/BxAAEKfcXDFuxZ9z4Adfe2tX+0DOXIJm+qvAD
kHSKceJbZ24lZ17paNYm8167eGVqnOaQzv2zAzsuXzpg8Q2P//SQ17EO7ez7FmQfyOVRCG9ROJSQ
HVui1KhPA/tHj1mytpvPRKcLJGFV8Fdz7zzCHjG8f9BD91ux+cZOeuUZrL3mp66cIUKqyUF6Y3uc
hcygFZa3UhGuNBNrG3lwM0Gk9ERzcIvt4LnB4L0hBi2GRi0Au2xjFynYjrdM9a4svLWNvFosSD8q
sRzAzAhHeu/xvagRnlTcgJT+u+q/1KXrjAe99LqfatIfnG2yzXbTc7Xv78cTTAIjK/RCgLkhtLBH
d1Ps2n1zT3blFmzI2I0/f+euPapVFW4vpecnC17pgcOtyfpw/G+ff/C1G7da6ANKlB6Cj+ZAMvMi
IfiMoK19agYk10CNcGNbvHb1q8U+LSmEf3BNOBgxxm2fPDaItf38+q8cUGun+QmQtEoFfPG0TWCW
UYInCt2eRKiQ8z7BNEC1t8xcr+wq9HIFf2BKMCbVVn1huS2+vzc2zCXcsntB2Oz3z3/JlSfxn6Hl
H5/fjODLj8JbDlUa1jOYvs793NVBO/ybSyn5LwP5jy9QUAET7XEIZisZ+knShc3QIIg8uWGxeOUp
r43nrYaqMdVwUfBqc2ISWhoU4Z/fmytNKL185R+X7uS6l3Y2loeJfmXNsc7cQ0IgqFleFn7LRpdd
Xvm/LPH/IKY/vgTE1WEQVGHa6tYvQ2YneHlSfgLdPvlNL1h22ybFI01AXp2N3wBdgoNBl5dePOeu
um+cvD1Au90cq7IjYVVNyI6301JuF+MOCJqyFOLerfLVssmtbO8reVuErPYFwaAgSmRFDgUo1SFH
WhLKz1LC+L+FfiIJfHvwQs7xMFoi5mcwMqHDrk0G4ndXw5jlHx4PPMkuj+2PO3cB+dyyXKa90q+6
OWobk3n6UC/7yUpvfMVfVwe+4vL3P77CAePazEggOXjNW39JS4PR1mDvtVdvPv8N15b36k4iBquq
LD3SPXUAEyxTbLF5A9b4jTf4r9fPyH8P8I/rn3M7SxqCggreD3cwWftgsBTyYcjArObGBnLtF6x2
WZU7MKrrMFxskjEL3RoWHIsda9nq6PNbdGWvXUcCAJPIZjL1/WHp2LPVmD6yFvGGp8+jwZJPc7FE
KSHOjTt27dtW+61AfiNNGhcC2Zx/7+QI8b1/gL3vGPW2BmaTfNSU3Hj4V7audWBA4mMMjKS1/lAU
5VeoNE7NNPz6/KZdeSrrrABFCYNZfW4OZQv9RDOVv1hCQ8hOkxuH65W9cR0WAOI4gC6vZXuVvDb6
IXXpnd9gFjxAvnJz0H/tBl3+/sfry3jS9pmj6kOTZWe6sP2cNzdu0LXrX/VMKq91gzTC5ZD7rtxb
ju8jAVYmrwCiq800IRrQ9CT9+fnTuLbJk1W903vwseKmY/tp0I+9JuMxZco+Vs7FpsNr5iqwBcuR
j2gtMMXmwwaOkb+d0WngzUOsyMjWwGMEMcy7uoRmEtYDFxuKfrB3ObeGEwdI983vWHtiFE3s5xd9
Ze8gq4UNjzYqZYl1B1lmBMtLkO2dsJJf2fT0+Rf89R2l/jocwMov+diIrj1UYIMtkr3VXv/Dd7v5
xub916WMz18tZTD/CstrOrLPMJaJCp5BoCQhGcJoW+8KZJuFYCGoUEP1Hf3bL1qdSBQ+/lLrkeyl
y0+9V2x7K3kRNzmw/xUe/1cr4BddHtUf66EUBHS/wVCkigxPfQXFPmw1YKOj9oKO7h5i1DQUOc/v
mtTtd5LVxWvljnmIzzaBZY9t3JXwXf23H3t5rH9cjKX+x9l1NMnJa9FfRBUoAVvo7pmBybbHYUN5
HMhJZH79O/1WY30tqOqNF+MqqZF0r6SrE/qasyG2ApQtf5MifRrGKPZnsKC3278YofhYJfi7vKYG
6lh2AD6SDytM0cK5E1o3Q3EPKvrLdie6NaikgRrevcs8JGZoQ+RITs9js4Azc3Nd4+TfEcpjB/pB
gECDywmFYLZATaQCSRPFVOuq0g8GSU0shYQkUI65z0vXZ8XvkdyBP3aQzU6Mngf70opTkgCNEjKO
SbcGZW+NQZ9DaQDu6e7OAGmmWDUZcPqeQ6bDFQF18L7suuBYQ40EvqIO0FZTdt0cq3YDRZd1Fs0N
GpzNX98cLisIfUHKaUg4vb1qplV/gRhURRdg+DlwjHunhNkVvZFk75H//1elC5OgmgtEZCoqYHYW
YNPTNPXTmVavMK6zg1wka3XqKqd9ryd3XiCzUTBoXTqjIF4tozzFv1P9Vuc2+RN1pjisZiL/QiAC
Z9mmYHvWYpffU3FOVnJBI4ahABaSBXho9yFalXi2kw+QhLNP0oRyGgf3rGyL+dBWw/1o851ruCZ6
hZIipgz6njJL4BbVuNDAJs0ZCDSVkBiZ853Fo/00JUOMUZ608DlhQeaS8dPM5fzAatu5EQsUF5mA
/kQuBihDSQlUbgKBbM+k4uf2stJEn6MMK96u2rICJDqIK4CPSYvG16HfOX1qBk/1bIBuC6x/22oJ
3LGCLCfUfc0UYni29bb94y+eHyzXUQZuhoQDAHljFlbNU5WRm8WK/XaA2mB0lWMAelDyayVZ59ip
SEO3yL+tthP5ECo5zVYHxnC0yp1xuuztgW6UHLv2AyjthFiglclgLAz4GvMbHE3xGnkL6cMnwKPJ
8IMK8KHlclwgBdXnPxaRfD1rP7X0By55O5cT3ZQp2Thj3IG/IZ2haGDl34EfoMdxhJRkDrDdDoZJ
04Xq+LASE9CBxVoDF1xdG3ajEHaF9OvOB2gSvurxAI3MhfSU0aBuQBMSf6KcQrcAkFGwQK09JJvu
E86dfziYFDjZNwWkXaCv18+V3+d4TGAwWW4PU90m151+VGgUWaA/yma2AvQgqQ9dr/o4Nk10iExZ
XrnwVIwUFwBIldXZaZkUUAcbk3J5r8EE+FLHNXuB6BUyvuEubAU1x3J/M7wZ514BGjDE6nuIXngO
FI0hsQkHwNg36CBAwTvfJqBeFuat3e78zsvjzdQwXMw1JZD/KgLKwc6F9OAXKLz8Woriz3YiuZwF
mRp/6QIhBcgAFGA4kRvi2M+CRde8RVjMUQIKgBlwVJI5DuCpkT/EPbx7XNDcj9s/XDMwaixJJ41T
BkxgYCbxia2fcd44lbBk2G5dMyxqLMkeRujZVEH7P/9h4nkjghLhdS0rAcSMxDHEjJbBYPdKoCU4
TAK2m768KTDVG6XJIN/RuW0cQCXg4Np4/Ae0HIT/5yp/3u5BN+jnv3+I/nis0xXqXjGYV7PPyZdx
WD0DRvLbrV9OYMxWThwEBg5NDPx+AC2Mcfah+p1PXswzcj+lED7qlxXD5ZwVTLb7002ysolWsLQ1
rWhMgsWeYVQcQ5emza2rqo8Ws8m/Y9V0TS36zImD1rAazxbpMyoQpW9D7uu6n69snSSvnCJtIa9b
xek9pHRuBMDR203rZkIJ3dlKlzTp2zSYOLTFK8jdA3LDVg7Nd2jZDzvYRM34q8x+yFzZAEoVaSDX
lXxql4JD8+OsyrD9EZpwUCn9TiqMgpM1DeLV+itgylBE0BxKcazEooIa53Yvuo9Q4hmqYzNJ7CVF
gSCFOsZXx/673fDFx1aLqeXx2MrqsjJ4CrdWAoFK87sDHVgzq0MuC3/t1z8ltDPSvaO4ZsbVS4a0
bFSy5YRkDXecyI46iEfF94kxPUgndw6ru5KdAdNNixLlAFORBIj7FCS1rxAVDmz6mUyRN/Z7zPXL
pSmmsvpjk4yQ/4PEEbxuf+Ph6n42YR0ycn5+uoG07tzfGq5d+NvTpEmJQgnzzAYrJRMNojAbHnhf
QYBkFg9Tm80746XrQAnzxKJxa01mErgA0y7LgfHXZeyv/PVKoA8rBNhTiMXfzdV32JN70n12AUvb
HhpNaKjkftrnEJAb8Mvz1Hwc8uGuGLqdk7RmjlVWf7NAIH+aWuMOmpDZgbo0CViOAt0ZaXdakp4/
2EmdvoA8Ze5kW82yVRkUFc9h3OSkBkQcp/TQ9lN5cGy4HBEgKw+yw1Vse9A0061SKWZoVvWwqY2D
LEkWz4K60mM1i/VUl3m104VuXpRdfBHGUA3CTYJInu/zRY+3Y0Guy7oqa2KE/4Vt2DVE37P281JU
Z2VR57bPmOH1tHrZHiTdFyg7d9J2dp9lSxLUEMDvRu7zShy2m9atLCWe18qN5oSJNDCaFl7xSL8l
lDGpdXKa5SGH+UhpkCvjQ4ls6boRiyg2cAqDp3yofotk2dk8dAOkxHUmJ6uOBpZCQNR4lm5zEETu
hJ4mEFRORNnZA4S7Z+jdCXknkj+wG4HM+uIJyKdtT4FmL1JJEQNFsauBLXZA6YQb5hOkzoLe/ZSS
9xIC0Nt9aAZI5UXgGldWDXQdA7gUAA3+M7t2Aan0BweaCGkGce6AEXFfSBjQkWH+DvTyT/Aon1cB
dVZevm5/hSZZqKQH23GMys2RYVl0XFbul9ETruU700DOS/6/pVGmkh5qBy9oYADTYCoWyHGZEQOe
mZsdTPks43dWg0sC37r5Plqi6q43S37fmnSCYjRZfkBRBGB1buXQfSbApXeO+diX8GsFP/MriaPh
lNRQY8wlYOLEbI3HBWLfx+1R0a1QJTukuJlDQVpEd5hlM5zXpnpxYcD+Z4LN1ZkJS3dSneaExpRU
sbjJ3A6AXAfSKr6npVNA0Z6+mIt8Nkn2My/X5xrV8XOC3YHj6D5MSRhTgRNtXfPojovbNbKxbn9k
xmNaJDtBoVtOStZgKXBX4A5Gd9A2/FEW9HfXzuE0dp+250XTvArzLrpxWRjDzwc3+Rbgj8lfkyqA
dfDbdvua1K1CvM/S78JaY+POzkD3hQK+D4m8d9tiQQqFGHDlR8Cb98ZKk0BUjHYJ88FosibjLjVA
7hhc45OcUfjf/hLdSJ0XwId7NsvxatZbS3S3krcZUscFuMgQAd5uXPfLz51+aBx6NrnbrrDfWiuJ
orfTj9kTjD3T03bzut9+7vZD8xLE7RkC4ADViwPsVE9WAxlwsWfSqgkBqsQ2pGQhoW5i52/auxGS
Nl1ZH6ezARbCcPv3XwZgWUwFYlsDk5CYwQdAXLU+sbklr3DNbR+hhN3jIhZbJ9CZ4PBigp1rRU36
Cd5Ui2+zhl45+0qYQ6wkdpeuhj9eRSh4I9ym4PeDgX6w8FC1c57VTZMS63XBzG4kDMEIslCGl3vo
vftVt+yMomaR/QewPeRF39YEquaS3wnAnj1iXHvnVuHa6UhSN4Enz92y3EXu4lPnKuaFxVSI9trT
poEwdnTXw1shjNwIBadaGDc7S0tzslHh2cKAZBhETWjQsqF7jqqc3ladNE9ypMYTtHiB958h4dPX
INPD3fDXAqzBH+4OZ0OXCO7fM1n60CxrcgfBHDvM5wb8tcxNxM4Go1kUKijTcCoIk5IquqviV158
Jta9tRe4uqaVwC0YBK8ZtGnuyAyeuy9gDoIyTGH0Xgazh5/bA6xZdZayI0PmrSrtGEXhiU2wZHTX
5JcDF4gv261rco8K+IOMKiUVvATvlrLLD61RPjXFyD0ewQCFmTtrRPMJKsa+Y21SxAQrELTA+zye
jk3a7MSkZgpURH3fsL5FbovurPmx4s3xrKfew9bvqtFR4fTQBjfgsITdd54dHzL4B3ZWc7LgnTm8
bfeg+/3K7PamicNPd/79dX2KYA586Gr3s5HLPVSW5gDxf4TZh60rM1Eg6uo4DQq7ybuDKazsxXBk
FoyD0X6DAgboaANcgt/WFCpX2x+lW1RKHu4dx2yJYMYdY/A9lulLNckbGQ/vQJz+2e5CM24qyBNM
QVBzYCRxV7aQ8IzN3wYxX0CiLHf2K82SNc/D+WHYHBBAZzuxm8DopHNoYGJlJlW2s6w0h2wVx+kO
5VAnFa+CEj5KJxj1DD9EObjHjsT9AUrg61G0AwyJKrNt/CSr9pazbi0o81Km0VzkDDfoEqCK8iSA
oLNy1L9/5ebkd8XehqOZG5XsULcojMwxitR2C59WSANxAD1xhNoZPQ2qDSz1f+cGksjQ4Zvp+Y4i
vWaahztAaKYalxK7OPDMhAMPcSCTs9jRK4XwO05tfDhA8w36PVMO4HspnCenx1l6ey3qlvt5Z/yw
VvJ8lvDlRYiJYYSSEXWdLz1bM9ur+ILXERhEDju3M81eq3IjoABQDaWJ0qZdNV6e/0kl9wWYzHy8
z5w9RpRu+s5///A5I4i+wOLUOObU2UE6oESDhl5X37YHSxdY50H80Hrb0ZX0SVQGdBb2Qw+Y60Hy
rjhtt66LLOW3pzXPutQgVcCSpqqhO27Vr4YQ8ZGuxnRYHflrWvGuD/np5ivplnjnWVgzL+b5Yz98
VC8Hk2VFJwLAiwANtNL+hrajfO0h73wjmgmFJQqJ0+1v1Cw3k/7bmTVOgCUIC2aicPxqSXKbD61n
tvl9sifHppsjZVPKmsjoc54toTTW6mEAbR/GJWuy8xCn+/3KVaAgLQT/wTII8/LGtJebKfrTSQh/
R3sYR93PV9IcGfu8FiNfw1I2pyGyYb4uPm2P/eWmqQpB7lB7lxU81cNuMl8IiZ7hUbYnYXF5XJAl
/p1XFK9nMMSgUldOXyDi75v2zTSgjB3/3v7tl+OaukqaslJ439aFDXYSh/F08Q2WOP5o7DSuG5jz
R32IAIfmg3SkYQcypS+RM8F/dzht/25d00pMY4AnuB0TYOGNEgJzLXwnRxjDbTeugetRFTXcNLmb
z52B1mFN/JAXKRSVE/IjbnBe8kgOwnrckuF+gMneWTAC2vx5tweD1M24Esl5DdNtsgormBcxe5y6
390Muo3rfHJMOHpsf6GuEyWYYQ4f9QMctIC2Kd+h0/m1I+3BZfKW9v3X7S50M6REtLCITNcypoG1
AsQZw8AA5jlXRpwSzG4up3ESTRsivUoY7STwxCvsPQK5JiZUQDE4NDPH67AZDPAgMRMHGs5GYI72
zfbA6JpXQhqegBJu3X0alqB2O9S8WWh+n8HGbbt5zbirKOKJQ83WLKyzZajxvYYDHGmSv9tNX95I
qQohhgdamdsJn/B2Dq8ZW8R/19FNYNnXvjrALfsD9Bu9Eh4+RmLsPOGdB+W/pXmqglcjMPMcZO05
6C3hC2iD991zfLcOtr+uMGrsj9tf9v8380v9nEfzQ6qCWQvkVzsI2LexLcUxqmEiNkZu7jfROj2h
qm4fICVE8AZH+xd3dFtcXXB/iWewQFZrdu6LaZg/r4BYe/ZISzgkrzYm1oFTeFTNP5vVXI9rZVh3
3TCK2qvNGTbVRgQTnTRPS4+WMn6LbQ77jLg0b+cxkTdYdTAqY8I49tQSh2Em9h08E/vbNEr5TWOn
x55Xv5bEnU+8cOJn2hfmL2ssXts5a2DRx1b3RI2p+QZrDEgIdX3jm60LltAqDQ4PQgnf39SCc5Fg
DLbMU7HeNI5JQ1BDlnvKYMIeN6Q7ZCUMqZukHF7iuV+f4erHhA8JAeNI+6l/gPMSfYB+0941URMd
QkkbJJFOY9tQ7Wy7P7L4ZptPbraX9XRtK2kjguF9DKnwKiSsApirS1Mc+Ip2SsBUbtOdFXsxtRJB
lU5Kp3HOnwAFwvmLJUqvZqnnNq9DvxOEFyOCCLXgKESW5NFQQcMRRqQH2x3osYB3PZyNMqicLLx4
B5ZUoqDuQGFnOzoujhu6VDJWgVfWOpOOE8TOI4OyVN/58Ei4ZitC48oJpF46VAJncNMtE6Ai2dzF
SRKSNvtSsmlnSnS//zxVH4KbxxbI+wV0ivNohAAXCzPevHVlchUeEZ9w7vdD+wspOTFW0D3dLoer
a2OK5StPUvkZvoWL6fes3isSaBaXWtmCa13jwisH+iw08+oIbmu29DhkIe3p8/Zcn4f9P4kQ36Ic
P4DbbrD7QXN+Zp3Hy8krzdF3um9NZ3j4z50VpetFPX/wYs7LynICYtXvUOt96KDYcoJ05zfAZ+C4
RvfOibqpV9IJBF2hNZjENHTg1ANieXlseVv6jmH+3B4vXQdKuLMldxJq5Gu4OM3nvLiJWthA8R3g
oGa61aIJWybI8JiYbgrXkGKE7JfzM+b3YCzvzIPm16tVE0hn9jPuqLA/ivmdGcOBcmmyQ5RGX7dH
R/cBSnCvRpI3zMDwr2XKfBeiDQ88meAmXtfdTWl20fG6fpQIt/MI1nZIeYFDv8H03u/q1WNdekON
P9sd6Abq/PcPIT613ZQA7rCGUwI1coGagRvzb1lmX/kByvkjaod2jKF9EOAfr04S3xj/lpBhrded
D/j//nAhsFWJCNik8dXMlwyaNrX5ugrSPsNwBSagCaG3Eh6BgZjgjr0CNgofrTaFiCZAmcd0oNGB
VKtxIw2H38i24DeJnQPxETnNg2F1Kc6wFiTqRmhGe2sWwwyuiq1byAf2ft2u6RHHje6QwpL2cZmX
4bYcYvcrdigCI/ouoTvFFs38qEzyJcPhDR6SaYjdcfUXR37PUyqPdDGumyC1mtPQuiQS5sbhkBRf
o3F+Asj2uPZxCs0KdhUwHLVqJfkaRpzngAqsoXAfMzLd5vbi5eajNTwt6d714+L9AH0oqbfMHLCj
B0HCJo8AVZMFhCFj8rYdJhqOOjQf/42TuuVwruA1DAeE3YKKjvejnA1O7XU9B3tvycfXaEnll6Kb
oWZeQuN77drmGbYmzZ+lbeITXJggSAlE1+JnFocg+WQ1NuzEE9g4WkN8O8UWdDNa1tS/EpCj9zBA
mvWjPqixOMebF14eA9gB/63tMTlQuz7O4iqSIRHqkxrFa4u7jtEcxoy2NyWUBY8mDKhvKTX2xBR0
n6DsRHBRXWdoUzrB6BinpAcVD7Jb34zUHQ7bk6vZtNXnlXxJp7wS6AD62sPtwqvoMZbsy1hkg9dC
s/oGLEP7um1VfWqpxqwY4xUb07Q+JOwdLyPw3S52dj3dhyi7Eq1iWJBHfYZnKFjVE8geuhRu825Y
RD+SeC+YdYGm7EkjRgoSrdi8MeWOD5GAsM/4nn2OZrJVXYXInDJnLDu4wuAZ3Rr/zOBUi+Lz9kRf
vmJwtaC5cte2YG2dhb3Tsx9mXYw/KmcyvtBR8vZEy6ioPGj2tL9MuuBdfrvTy0cFrhK0ykkiCTAc
opup9YuVxgekkRtY0jzihvy63cflKeEqU2vlBAnbTFHDJrYFm6vx/BqwpyR0eUq4StRCWpJdhFel
wARu1E+c5gjXxhRCERHbGSJdD8o9DJrWAFXIBhoN7ngYluZO5MsBRsVX7aHcVsKCmyZQlh2rwrin
3lLlcMytjny4rnW1kl00/QJIAcLBWVZvSn4XFrw15U5BUDMyahk7pzjHjj2k1Kk9B3FkfyuAwjeT
PQycZm2qkhkmrefSLrgdEPvTUH2NYcM+wkcbyno7qVWzMN3zd304XsLKCqj3EeR8Og2m1wjTo2N8
5bJRq9kTVHwhnYbreyLgSM2dt8kGHK6yih24hW50lFPLiBIZCl8YHSMb4Rr+Yg+QH+N/i3onanXt
k38HR2RwzpZ1vIZWeh+J2afFp1U8VUa1M/iXtwOuyl+knTjzj1pcgqoxhny1fW90TuJLs3iEF/un
qCyvQR0R7io7tFwSeOoYNRwFstL0eW7fUGuC9Nna+dflt3Ph9sMygkdtm1FpLOEASecyf4avxnWp
R5W/IAS+aR3FNRcqFcSHUtddYyFDpOQ6k0+ulq1JEqdZG8MuKUGi+FzOFpQEG7HczkV/FVGRcLV8
zTOYWGbLefh59+iQ/meTFT/baa/UoFlGaqm6mpJVJgkGv+8d93adaH0YoMTuJUk3Bw0Z8huTy/ft
idaEhCq7UKQQqY77ZA3d6smCKjmp7h1oNslir6SlSaiq7kKfd13pQjw9IAwl/aT2gd/xoBF05XJS
QjpKqlZkKJsHpLf9Dt5ePTd9INiua14lCEf9OILZN8JKDbU5j3MO0esIAuqJDbfp7RnQZGxbydhp
O7jxyqwqlLjxFuyUwQjpupbPPX4I4sUlEsBlpwnjsY2AWqaZvxp7uVr3s5VcXcC0yq5cswoBMPbi
9osx/Nr+1Zozo8oCzlNeUMtIcTYx+092vjzO7vhsJ5D9j4vlQKOS+FZS3W53plmd/3dg+DBEkV3G
KRChbRins4Vikpv6ObxRDmbHdipv/693/rdcwm0lV1uo81i8Fks4zX12EqWdeGnaQXsJPlefpNvz
W2MRkCWJHYqHkQRiFBO0+Afwug+xiN0jtM7G0+SYovd43Dh3AgVhyIdBhN2LkqTxyyqpviEzkONQ
xaWPk1F86MbC/bw9Qpp5Vkm1Q5S5BmVjG2a1QU5tQ5Njwco9NqWudWXxG4VIsS55Gzrj4DtNC3YG
+7b9wzVT+x81HtcZEzOjPOBlcmKkP7Xr9Js5V4mrEa5yZq1laRjrILFM67FHQitmr87oYe32tmBN
Zla53ryQy2yMDmSWxq8SD/g4poPyC773sCcnqhsh5RbQ26LuO1JkIURifhmNFQUd4cZBQt/iuD0H
l/EPGCXlJhDHRQvfPig7QQ9+8rMqG08c7zSnthsKv2tdaOAZU3F0pxKkc2uxjkaZ2tedJlWecQSZ
2bGdhyWEsVoRJX7HvnZ14y/R9+2P002QUqGSjQXP6aaHHPWMQqclZX3gsqlg3do6J8BhT9d1o+QP
YQLqlfQGD/LlyO2z7Ud8MPN7EHR2NiDNMlBJx/0KJyrm9rjLRp0nq0ecuLN0b/vXBLhKO+au0XdF
nkdBimL6MndQ2NhzStBsFCq/2Jn4XNcAY2F+ifBsON/4cGtqMtiGiPV26abOB190fgVga90Bl+m+
5rwUPmwXrRGZqQMWapBZdvRsiig5Qu95z5BJc+5TDdvoEA0G6TJI9c9AnhJ6iPgnuGj7DRCS87rn
Uqj7hvPfP3xDlLStuVLOgrU1hA+HX1gndGTnbq5rXDkVUNmVWR+j8Y68MMP9sxrO7+0w0A2OctBz
LajTFjKtw5JT4xE1ylvca00fduC2hyPaSymKnTOB7huUuHbTMsV+vTaonY8PGdC1k+HsxLKuaSWW
C3OikEVq6pCmDhzjJYm8zs4P2yOkiWOVZjy0rZG0VQIdPsJE59kuXx4EZLgXrzSKv9t9nBf6hcOM
SjTuXFytYLIaBRauVTRvD90ye9E0e3H++boelB1D5FVV941hhYkw/DWjfp+SwBHUs7P37R4ugo8I
V+nGCYotK4cWYJBIaObEHSuRlCbTrxYYSPLCuoHw/y937d+jXu58lGbeVdaxAYGC0cqiMjRAp3T9
OZXdSZKpnK+c+nO/H2I6SYqV2DHAl/lSHqs2sIf4mNjP2+Ol+/FKTBvWmMadKGQ4EsDLSHaMiLVz
1tc1rQT14CJf4wkUeAfw9Yj9tlQ7BRJdw0oMp6j6llmLCqQFLTdnfmzjL9uDoQsAJYLnaTRz3PZF
QEbxBqwV3GcHwxsqECrNSe4V2jQ/X+X98rS009rB0cWICl+kGdzbqL13ZdY1rhz7mDtXttEnMuzi
KPYSw/o7ZNXOgU8TWyrHt+YAqg0GKmw49vlrzh9ZDkv6yryvBvqIQ99hIN2picV1Rxd6nqUP635s
cpYZsMIKm+bBAcI7pn/zXQd3TT5VjefdyAa4w8LZtV0qD9rNvg1QojFduQ+rPkxGw+Vk1k4Zcooh
qQrXo1m6p7GkWaYq6ZctEV2qDpcfKz62JZyLrL+8e7P6vQWqa18J3Mw0KwKqSA2wymMNpdG5DHPn
1RyuSzlUCV+Q3sWQFjCPhLEhFEwX+zeno39VBP8HVsc5XcGnwB6cNbGX8W44JmQCa3VInVMKKMJ2
N5dJ0ahlKiXUMk3nrDLhGdlVLe4I5TCC5zCl8Q1Lnepm6iu8CrvLFBo1ISfBrPyJW2W2erZh7mlW
ayJdhdsNQ13THiEZ9Eb5msHKQdb95+3P0zWtbNNFMhKZQ60ttMy58ox08o24rrztxjUne5X0y4Zx
dtMJyMcljb3ayP2arc/p/F0sn3iK2h4QIjs9aWJcBdwVaT/3HL7nQcfk7PduZQLaKgqvwTPQThea
UFGRdsU6Faa5EBa4cGpPzdKbndkX3WeoJm+Plu4blP05FU3SVTW2pIIJb4m/rhL+RSCsbbeumwvy
b4oFqXu1Wtbj3J2R+hQvVndKKtu5LQoGZex5MOgBNP/0rugK+/d2l7oPUqJ/gpQDDJnwQQ07TnEE
p0yIkMzTYbt13QcpOziXebTMkWCBUVQPi8nCvIjfljkHaDA7jkYSewOETnc603yKirtL29goIrh7
BqwAtzed4kdwt++tLL4KiUwAY/l3elBbGQrXxtdEUXGDU9q92cmgoVdmENWPae4na24Izvu0No+F
65xckt9uz4NuaJS9GxIQEANxqjZs8UjM7MUflk8ubESva/3c64eTgdNWsBtxVkTdWhwJnucz6Gqt
+U5RVxPTKuvf7te+KWG3GrTlTUFeB/cPGYIu2/vxuuaViF6cqLW5ix9PsruyYy8CTNdF3NUwRr1u
dJSgnq1eAr5uz6E0hxshxNuS4VxTm93ddvsMo3zhmqiClOpkwd0cUqHY3KrSm6D0ARXSvTOmbuEo
AVzX0IpazMaGSULxVMKf1msh9AD/lL0TwmUKMOEqPmkxnK5zi6QKxRxL3waa8RGWAKtfr9gkOlBw
vc4RbihsBgn5lcRfykQ6T0UxzPe2XZZPou+yIySOQFfaHs/LC4Kpr/oLbjFzDAOWsF5q7gma/IIN
33M2glWUD3sQXl0n58n8EDKyLMqqsjoetmXkifhpXl4h0YQXwW/bH6GZNxWJFYsEjy3YAEPTGP0o
+T1BMMAGJny79cu/nqusd/gkGyYuNAwvOcIrUV1x5h4OQ8wzyJ7RmGZVqy5GDivhMxq7LOz56qfW
YWr2tgndj1eyFV9FkssWP16IQ8m+t/m7nN7r6MqhUSYWVdKxzM2ahpV4Z/ILHJG9tX3N+U6dXTcs
SraqYPgQt1EkQmeJuGeVY+OVa7yzS+hGRslUvOq6PiHnkZlKb4juDbyxDM7Plo87qUq3KpXDBoJ5
HCnNcAwQ8DBi1Lfqx7jcWzKaqqWKrsNQOy5tFxJadQdzvOa9LPrcg+OKezIF3mOjod/Zks4b/n9T
Lgyi/o1eU07CkETy0LVgazdHHpWfOcm9kZQ+S3921yltEabCr1o4iJsTElLIa+cWitPOCQDIAxvW
8rgdyZfXE1MhWE5eZHOb4EvMKgGs+FOS7iSgy5PBVPBVs8Dr2xZEhKOTdHdu3ZaHcimX41q0hedy
mMGDD7cnqaebDyUq8i5ao57XMoTrjnuKRD59zyqo9i5NO/oFnIVTb4yd/DZZE3fn1qz5PlWh0bTs
yVqK0gq74tYaqpuKxbeNfC/L4VPe7MSjZnLU4mnM19TqG6sNYYVmwnoieoBe4572wOVYZK4S7AMZ
gAM3ZztsIHLU1eI2wgMh43tnZc1rJNju/8aIk5/NiQybhTYCoy9qT5qgP8beFEMfmhhezMARlB6p
dz3UNcOlArUyWAtHDPDykECI3bXf0/W9Aftmbh/M7I12v0znuUq/mu3TjPNXx197XHa3o+iyTQ9h
Kvm4qOacRBVQRA3p/USWb8CSe3lTArC3xLe0pJ4w+rtZJjdD1f+ZnXU6JKP4DHOAu9Tip0HKo9Xa
e4o3mqlVYV+sH4w6Yq0VRilojAurXvK0htBIvZP+NAOtor5Gc07nIa94mFhQIevpbby0X7ZHUtf0
eWv6cC4qXbPnSWSL0Gykn82ZZzd7YLjLuxtTkV5T08xJCy+rsACIJnNS35D3fMy9dRcM/f9S6IV9
QQV49WlJ4erYlmHG6PyQyC6/wfNHFyZ95KKylkf+0kjjFjjmuPZaadW3Bog7T2KECx5c3OZDLMcC
1AsiE7/IugXE/tjxxm6Z/rorUOir7aZAhCTmp8qxzLc1Kft3YRkN9ae6j7/JFl6cZE6T7xSAv5fU
GkrYErdkuudDBBncyTEeQcQwjlxG6UNTiuxzlAk8Ks2VY+/Vk3QzqMS9W6ZrDWJPHxpu+xny3SG8
0P9sL47/8zouja9yG+mZjXLBUDZhUbfj76hiximO0vp2Nu3uV4wt4HGGTH/lL2mdPE+dNY8e6k3R
87oM083UDcneWtJFmLLhWCPrMnKWb426evYgmfFW9uKTY0EPcftTdR0o2bmA+TOrpMPDzCj8uJl9
uN36vfG63bpm81JB7z3vXCHJ0oRWZdCHDmw/4g314j7XIx+/FExCb9EcdpU5dN2dt+0PQW2US5FZ
xO3DqOiHE+qjkI4E7XkW83PlJI9sandOx+fz14X1oWLhwYR0J7drSJgPFHwkWGe2j7zIyUFWTYc3
1I63B5PJHjYX4ww+PB+TvS1Ak13UB+FIZqJeeWSGDOg5XzbkltTAa1tL/Wvu5A4lWteJMpBFVrfG
lEsrhPPqkM9eVrywEiwt8mt7XWhWnYrAXHN7ZYVtok5uszeILy3Yv9zVbDwLKp/XrWwVgmnMfQVb
Phi7LsnylsbTGKxjkvk0ia8SDSL/MWppsd22+cxIaFD+WPDmN1gGe57smhmwlcCPuNuakH6Ywrar
f5WyTiCnNVp+vZBvk9m8bE+DJoX+B5WZSLy12ckYuiR+Spf6BF+nnZOKLkKU7GwNEM+KKACSwC+e
hjTxKmHfJ7DLGVJUUeDibOH9k4q94dItKCVhr/UY1QnNaCir+p5W/+PsSpbr5LntE1GFEAgxBU7j
g9s4sZNMqDQ3SPSdBOLp7zoZ5eczpspTVwIHNVtbe6/GPI61+zNLy71MZ2M61rg90ZZ2PWYtTdLM
BOGCsFlEc9UEB349Z8uld/e4HhtXjDWqoC5rUfX9wpK6Ah1WO+ndmIn7INAH6WUsRG7xnU3tz/cX
wMZnrVutPnelY/fA+/rshg6fuWsdbDAOy7mMP/aC63z9E5GnGfY/noebfttCGmmoTrX+Euibyu92
bvobX7B2t6kYKwevAtZ3We7r5s41zSehGASJ6c4XbOyRNdjRZnbb2jAYShiMm/3HZtqrB29M9BqD
a+ym543bOIlppmNprJ+eZS2A3fDbsVC/6NJ+Z1axM89bH7GaBrSr3IEp4SZKLnfwSBJw1BjO70/x
38bjG4fhGpNr8qV1ciFRpFuc7rlzZv5IacEf85HPX0B78OJALf2frG29WMIjLxznToVjUcImWELC
QIS25ZLYH/3sMIHXeWxo1R6dwgmAnK9Q8/NVfbYmam761uVPjjcZqJtMUzyPHT/5Xmcdh2xQd1Xj
w67nakv6/odtZBNrC4+6W1q7KL0p4RLlYGy/onsEk0x946ye7uc2RXdprKvT+2/biGBrsz9iuX1F
gPVK2iA7l9MYO0DP4Nr2sac7/7sPTVVkNZU1jqqpevI6IDez4K6o+m8fe/wq2rdFx0tGgJrtUNBr
2yrO9Ndq3KM8bA3NKriDaVJNQM0byKrBatBLmwc6u7+AD9xT4/yrcvDWEl6dtlNjT2JqMy9RU16c
ZF9jJwZmrF6Rz5vb1gzV56WuZJyN0gL1u05jY1ERzdqxjm1bimhqVfHy/lg6189648es/SYqNSt1
vUQmyuL6UZtKngVEMlJYcIrslAeB+AINJG0+QfdJ9sc+c0cvLtXo9FAwaYLYkX55zEqe2xCCHTN6
WDKqbywAI36PwQB6ZQvNtW+BK4IR1YJa9of3f/hGkFljXwJnhhgEbpiJV6v7umKJk9s7CNSNFbBG
vqRBMHgMF9dkqg0yCRlB9ius9cd++BpTrjVvvKlHGuSoPAjzBaQ7JfZ0Pjf6Tu5askrKcdRUaJoE
bXOLm9YSgpkVcVP+KNKivWnU8HMZys+1KnKoTsI+HThn1eQ20MGg6ZGge35/ejbCGVvtoq6U3NRK
0ASeDb88OSajX8XOOLGoa7qfncf2oGgbR/Iaeh4gqyNDP/YJFEHmsKpl4tfis2XQsgHm4GOp6xqC
7gC2ZYsx6JLUqerISa0Hkpff3x+pjYW8xqBnc15kJS1IMla0CEU6PY7zbu1m6+HXUfsnI3IcqccU
NstJyvWxZzBJLXZOkI0JXiPNZSndogTxJjHeMj5BUmJ+ssquu7EoUOd9W+n7lhVsJ0pt7Eh3FTF5
Nk3TUFRom6Ef6l4xKvp+nna+ZOPysHaUaTQ8Gcg1XWEyDZX65C9FWBduCFvnsO1NiFQitOtg55zf
+pTV4WXD0Flg07sJwjzwnhS5BrkQZ2fbbewGd7XtyjyD2ptVXgeqgUBTewaKL1SogtVqTx1oY+LX
wNKx1taUWykuPyjQcTWeAwUJMGsC6qwJidpL9LZesyoKzIWG9mE1dMlMIHxopsjQ+kaphBoQG9of
7++9jeFaY01rHyp8kyXQ8RpdoJ0zVNXV0VuQVTTWznyTv6o8b5ywa2sT9L+I71s47tt8gdj2UvOn
scmrc9HNXQpv+TR9LHLgQUDLspsfdcvJcxZk7C63B8yf9ho4UCxONE74p1CXtYLT4k5awI7Sqc7u
SAgadcop43m20bQxU3AJhJhuueWIg1tV/rlNPXXb+rUf18wZzrJYOGBkXs4/ExikH6xG+WFejfKQ
5uNXpCbO3TQqQF2M659qubC4dVHJh0dbcKh54N4oMbKnMuiaCH5/9UMzT/79mKOzOjkwN2gNOkgh
611yzq0gQwsudU89u3I88ylYoB0Jzxa3XcznuR2zkw/ZwpB603TTK0pvUlylg1DoNL8vhoBDPDwI
IgU/5iVyber+gv0PICemYndQmDEvNSVP7ih/pnpMpsHhJ3suhxia6uqxYEMsMnXMLJnGWkt5MXYu
Y8/vsKcDngY3FIJst7WT5UOsAOgCEm2hh5F1AxwNITS1zG3+ySAdv9jYq3lcUwufLGx//Cks9HdI
VvPPlROkS1xpqEzZXckOmFLHxbBD7LwTfh7r0bVDNyiqxzFDZfBgDY0uYtEX9QeLtmuga9GQUds5
V0jgoGrkaCtNvDntIZ7v5R86/ujaD5uQynR2CplHmU9R0aAFSerdDbIRENdgWmvIazdv/SaZKUpO
05gNkefKIQLEvI3e3+YbsWSNo6W6BuazTZukd6H8O/cqGm3rh4W5AnZd34rJ2tvtGx+zhsu2Pge5
RVKVuKqbb0DAF0+DERRIHr68vv8xGzFrrVEZuMqfgmZUSedYIDNLVp2CWQ7fFljR3zm2X+zExg30
MYzz/jd3GLUaShgqU4CUaHubl11/avpW/A6quXEPlKMNSIZGTQe/Lt2nxraLP/ng5q85CXzn8P7H
buQva3BtXteBB+YI+OdTn0PCzRwrnNI7y2JrJK8v/Sc54gxW84UkbbLkPeoH1e9BIdF3XBr7s9gD
Fb29IuhaSqiuXAknKQYNS/5bO3Y4Vi8Acu8cLlvDs8qLmFngk7TQFjteXhTLz1zkOyO/NTirO3wN
dtMwLGWb1Eo9sTydQ6YnE3ZAW5aGWB+cglU25M8UlnTGbZO5rWGINXx1YE3Y+Ok9bbzj+0vo7Qlw
/158/5llOZGRUE+Ci+cotBVLGabAed3VQznvNI7/br03Tvg1RLd3UIkP4OGUwIyuB16mGMVLOZMS
Fyo4tNyMU1Y/pnQpDrNK9Vn3kw8HqjJ7zlJ4bYqGtveccHYKimB59hzTR17Qk4dsgOJxoBU/uS3J
PvPUuF1IBwtC6cNEQmsx9U028hy6DOi/1rB1JIDQ+5Be3lldG2Fzbebh2xmxK9S+EuH81pyFGuLE
QN+F0voB5eiPrTNynbZ/pgfeTlm2jCAxEG/MD3M9Zw8CTM3ftj17f0jtBTs1qY2tskY5wx+px7So
IfFy/cV0+imrl52a5NuC3Y67hjjXKtBWZS9DgiPlntBRkCumU9wLx4FKbV4s5tzbBdWxqOT4OkJt
6nuLFPq2hDf9KXdqctsOqv9CncG7mUdR3XXY1gd4oJWJV4FrGxFn6c8tFyQq+tH94S2dgDVuRn51
aoQ3GToCpzSvO8DD2agOoFMA+5IG5DxoazmiWMZPspnN2e2K/OLCeeSR2yJ/scvRebU6Vx5TMfLz
EmTtoS6YfrGXpYH08Qyzy4p4sd+L6Tybor6Bl9V0V2Tzcs5450YDhY98fqVxAPZE2whEfJ6dORf6
4Pl9ZcJmUAYkfeG091XJ3SUumkrlN5Awr38LHgAPO0IwIyTSfiEzbr/v7/i3a910rawGAr3xVSWg
n2hoIoYmLFjs9lNMsuDUdlk41Dtr6u3QQv/TcJbznLpF619AB+0vrkxJzJla4oY7cocDtPWK1TXI
Mcu1OjOZ5Mrpbm/q5U7aH2Kiu2sE+pimbr+k3ZRkGeSIuafIF+2baidNeXsS3LXEKzOTgemebyd9
VyTmakZSlDB3nD5NvjyNJf9jbLMzDRtH1Vovs6u6XIyIt0gSqlAM4iYHn6jkr6Uwp/dX1NYbVsdU
LxY+zzlQX9ak7u1ZVzjG9SGbvCb0Cv7BtuJfzNk/oZDoqpR+5uhkhAOio6Aae8jEx6TN3TUg3W7a
wM+qNr0s/Wd40oUNzYDiurOCP+8P0UZ8XUOzR8typlr00Mzq8ipu9BKRQbQ7h8Tfat4bJ+wamj3T
JneqXl6r1EsOtXEbXB7tZB5qG9KPwdDOHucJjiQ13FJuJwHFZdU2ULbJJfUOLZHFsUw7cC/TFy+E
BKLjKsiFcbhEFx2N0oIFUScsFbemq+vQ41IcHOBUIo+n8KWD0uTBsfz2Seh8unM9qCnO6QECqvq+
FJN3bBsma9ygZ/i6U6NjBuTkM3EaFkrTgRBuJpl+CRrtfxssSh4d0qvbYirnqwvo+DrnaXabW407
Qf2l+NNb2ood3gzhPKtBIiAP3V0LoQpgcF2IbKF3N9/U1DZePMIb5gDZRec05tx6WJq0tXcGfAuT
tAaqA2IMJxaHWRfUBY5VW8TNWB1SaU6lPNmW98VPXy0mb131eUAJATeEndi9kXOstZORK/uZbPr0
MtndH3/pYmg2wHii/nRVgHH9PYDwxoZeKyibocjZ7GCrpfC+6EsaFwRwB/bFb/aE/LbesErNh3qx
c1Oi9+XaCgZlS2jzHwO0oYS/E763RmqVoFsZwUWzt60LT20gWcArJvVZwrqg/mzJPSnira9YBT7X
akcKM6/00gXPE0qIqTCgnN6Oo71zAdgKG6uCpRJe5QWZQfGVN4BRj94j1A327ATffvh/zLAcxVu7
gu9yUg23fu2FAjnL+9Hu7dPtv1ZYo2sJUsHFoawtFRk20ZvS8RIigjPy8gxxRXyBXcyn99/29iz8
xxgLnft5Ij1bklTHTT89abCEqjlPILT79P4b3l5MdI1rNy2h2rZmKIoT7xAgZaKwXa6hXi5KcYKa
2M7u3pqQa5bzzwnnlZ4SBgZ7qOCVBx/GL/Ney3nryde///PkAhqNbUUoAb1pjvxxlGFlgm/vD87W
s1dbmUwUQTdQUBjL3FeIS73WY/37/UdvpHdruPrVnZ3Xo0sSr3CRDDuBcwEg3juwqX/82BtWOxiG
S7hDWT72QC7yZBmD4k7MHT3A5sQ7v/+KrfFZ7WGPW5AUT2FlY/f5t1GU90W7J3a78eg1Ar3J55lN
xrcuACBHovtTp3tt/q0nrxJriJDAPpiipmlR3Hq8ZGj2+vsbc7rGkY+emvtlKIKLW7UqXhjtIftI
6+J31lZiZ8i33nGNFP8sd1sq3yMOCy616kLPLlD8/+7SPVTYRrxZY8phGVj1OP/TC3dhUShDtnxt
nBdS7Sl6bf3665z88+sHllEPBhDBxTF3KmMRKf40Y70TmrcmdrVbh86f9Ng7C9wXdHccU2LFImjZ
DlZ146evsbiLGCuiaxTBBOwrQiaHJx5U95x/DOtL11hVUVdpn6FlchllQ0OrQrUtdWJQ15N5tH/r
qu3DK7BYuHsc6r9Fiv+m1nSNXCUMR0vDqU70V7VE/bfg1Rvx4pDdUhOmYXtvf56/P7dPPAuX5/cD
xt8S8lvvXC2AaeiWxdCsT+bGI3EKTUo3asHk/ulMS/p/XuNVR48JBU8TC+CsuR+9Z1MUxbE16XTQ
bYlLfAeDNCeyZNf96ebaPMB/Qf5f2VAWKkJmFRVTP52KzhO4SvVF/0plzp1jya+pf1bxqQ8XU8rf
SKOqj6V8dI2xK5vryshAnuraerprTIfhLNGYCxogdgtr+RjLlrLr2vxn+8iZj2M6AC89jlOoJTy2
AIYLYjPsrPGNHbSG2I0kD6Yiw/PRJQtRzopV7e1szo3ts5a8NODA1IyA1S1qoY850+wAtbruFLiz
Pr6/uDZSmTW+hpVlbWZXAX3YMXkiKj04EElBEUrddUSepl7ulH23vmV1sgLiYOlF8AlUs6F8sTh3
Ij0upAxtIBB3kvyNqVgDs+F8YM+O7otEj/KiJ/eW1PT1/XHaevTq/lBYkNF2c90loyxvkYR8bmry
+/1Hb5wfa0ncRpSjW9cOSXz7TxD8zIpfUpGQFh98/Crf4GBXEEcB5utn5YPTTY9zbf22a0gs2e0e
0XPjE9YQbBjEcmrZyCdbRApOqrB2FwAkn+BKsJMLb71hlYAMy+ChKwkAWz27h04ukZ6+86xCjNtL
RP7W0N8Is2s0sRgz7fUZylbEUu4N6Tt5FND2/d4TEvz2ukw8QIDWvTX9NMIEvOeH0u7yObThwI5u
esWwLCCJCZSwcI/2NM87Nc2NlbfGhrGud+tqgX2RRW4pRHLAG9sZ040tuQaDtZA08PBjddKxxIUQ
SAdPXDruwAI3JmwNAjO53VPptiYp+Q/FsjoCPpheIdRf0dqZD+9vna0vuEa1f2I78bRtFoqg0stS
H5SGJHkBH82QiXnn8N0Yfe/6ef+8YWANbOg8dHXgKUxCsO4gI73sddq3fv717/88HA4pV/dKy7rU
mVEhtFVLEUJoM/9UCGX22B5bX3D9+z8v4QGHHQJz80QOwHMM5lGP6tP7w7+VDa2B0bKsNROpzHGX
aZYzGrdVE+m2skPkLORklZMduyBhPi0+Y9ap49by3e7oAmAOa4YIfIrsHARZ8yPv2+CJ6iD/5Lr4
2xgw5+v7P3FrGa6in5v2whqvV/UpwOrmFZBLpJusG4g/dGdXpXtu3xtUZ+qtDojJ66Yp09dr3Zwt
MXWUAG11uBiT/vGp9XUQ1mOK/NT35ueZqz05rQ3YAfVWxyqUFGw7YHC/AsoIFUfQtwc4YWQey6Np
6bIYVHvvbPcqh+WJJ865GviVErdz4AZYQ2+EzDXhTVKbBfkSmCT11asO2t8SNkAgelv3C7o7QVsO
oTX393DC3RP32tgyaz3UukgdK1ewi5FoK3gzC4n7td+1mt+axTWjHzOIcRQwT+BuFpXCizJrOPS2
EzrpCzXdYWjM85yPIbBkH1qfa3o/aiOyx/XOv7hOB1vhb40NQ4L0VhU7p8fG+l9Tlogq2hQdsQVc
6ntYvdy0UK9ZBAQrCrNTDNuakVV8IaRsSofmNTDUd4UpY6J/BFD1+Njw0P8NXnVOYFsdVKjTAnEW
LF1oPIDo4Sq2mJ1DcCMBXuNZczQVap4XdTKMaIf1D44rb2jxjJZMPBUfHKLVJoU2U+4KjW3i1w8M
LPDU/c3TPVTL1gesIhzvawg2+D5k66csCmBiq+Z75RYRIBRRoV7en4eNl6xhrHB7HOw24yRxLXqu
esBCeA8z7IqLEFe1MnRJtxNSNhYsXSV6ngjQrZqsGhW4V54DQhGIGL178Fv3gBobC3YNY0VZFXhl
UJOShkx/3M6foXo8neG+buL3B2vrBddP++fE7cycTX5noA9Y1HMk9NycEaTFIwVVaecVZIOJQtdi
qWiYMEjMQHy6MoJdKCCgsdON9hWbOY6QGyKQD7AYUHzcBPQ0Fa0+pk1W57Gf1tnFWoAbNeD/HfiS
gXhr6/rcVv5yC5wHZAkU98R959ttQgHJuSWN0uHkmf6iwaYMF39Ob+EKm0X9oNwvU1qpB48HzcnW
7fhZKT/9ZJyhjYtu4J9o1rJzP5c87gqnDeFS5sQAwi1xb8mfTPc6HhgHw3XsOvRKyHTIx0k+OKMZ
xnBubPMAXYI5Cua8QpO6l0c5a/Ni/GGK3aDPb0otlzPj03xpPKu4sNQvbnyqf3kQLTtCBkFekP9k
9wY6za8Q7st+jgs8EEPoBPI/Mi3MieVjc+oWu7tt0qVEY1N1p5pAOz9t0+F+SAHekwZOQ7OmHahE
wfIK3FFzzKnVH1hXijs+lugrjo51dQroYPnJGpj8di13wsxxevDF+vpVseAPayodAcnCIsSYIFnI
OJ005AIio3ue6CIYIgBN+E82seZY20316jtL9jrSTMSCZ2MUGPtBINqGeVeDObRMw40a8v/rOOC0
aK1WZ68jEOfX2cswZM6XMpum4wSNUxCiFhNR6f/QlS0+V/C7vuNuWd52/lB/kr6CwtmkrlKDQDa0
y55v7cY2WGOVzFj7A3hgWJzDcGqu+C419E9qLnaI/luRYnXwaN9eivEaVV0q0rCRGrFozL/PEDWI
ZY8O8Md28+oI0sDDwZQoB2Wms55g4P6Y6f6lBEr6Y49f5Y2MZLSy3dEknpdDm/6xHrJQmz0JietY
vJGgreHOgVJ5Pwn4DvY5+LGk+IxA8fP9H7716NW5w6DpJBsPfiwdlG08696xP/bgNf7YazsBygR0
fMXsvTBp7hVxd7AvG0tyDTiWlWq0AdYGtzkCURTod5KYpTtXja2Hry6jlijd1gX3LwGCOuKwWOss
Cl3bPV3YrcevTpVxKUDcb5YmWdwaWH3hQYLRQV6d+rm1sxY3dtQaP1wZ0JzrtmYXnUKRsGTi1bXG
mIi5iZnV7WS8G+tmLc/bsVTOcPepk7L95jRf1Pj6ofXorPYpPGBkV1UIgGD0DQ82wHQydJZK7KzK
jQxojf8CNGa2PBezO5XYp3AvJuOnUj43PQups1Mj3XiHs4oFGYOOp4+CQzKzq0C2y0vwKLxhPI7X
rNTnxtwTaCLtaZZvrahVWmrVZeq7BqKqgK5cdM+OJOtDmDbtBM6tr1kFCAL9k7SXlourqewvpYIB
bUdwiOJy2sLKogwOTj7kz+/P/sa3rEHFdm27pRipSebgDrjNsLWfgnYJ33/4Br6HruGwUrRqTBc8
fYEK86WDkOuNlTr+RaPDEqW5mx5nM9SJY8kvTp6pExAzVaSbmd7MIm0O7/+Kjcv2Gjc7wgVxrErY
CKRDmj9DKdg7pGCXHBsvCIOG+Tf9HKgjhQHzuWlbspOPb2zXNazZtq1J06upk2Ic5+vDIPd0O978
HkLXRoVwnBam42SG6y49ztC5C9NgfnVm20ONLf1RenDnqxZzYHrZK5e8GeDwytUGg5Q5FuDsqKSx
UmS0DrROOGlk2MAENTJ1unPM/O0//ufYxXtWO0viLAgcOQpcYnSddAQCs5FfLM4tm7IMlLmJxWBQ
yKNSLshl7lxkhwYA9qOhjoZfYzt/MSWyerIEVgw9r+lx0hZ7JS4sSKOp4+I7Tbl6XIbZpqF0U+dH
6rTy2YjatePMs9rYyIJClYaPcSuAr+7Lun6EzQs5FE2AuhcNBoIceMxeO5HqSzDCEWHIkeR7vGY3
KOqQuFi6JpaOso4S0lAvBWPFb02b+sDZdLMoN+a+FSPNrO5LuGY+inoBkyzNp0NJcJvSTbfAWNFt
4zJHSzxg0N+slhK9Wd+Cx49Gidydy+4I4sS3oS2cyC2d4M73+XzhiotTXlMX67mv42qqoRpJmvlB
dYi1vpj6yJQL8nMwoJ4tpmFXAMX3GBP7C9rlzVEF8kPFJtAeriv3n4tc05RLwXgNX+JSx3l2Gwwq
CnL2kdMWT1/ddMca+5XwvEscvyruOwHbgNwqjjNpZQLxZv2RDYzXXMPzPx8haTGXrZs1CQl+BeKY
824nKm5spnVpvGyAZc+rHKeVyo9eg/0085DO5lSgQfJ+yHszquO3X//+z28fupSP7eSgqIqSVTmM
cBCCujUEOD70+DX0veRYv201IwIF3tdAmift0Ved9XsyMhsjtEa8d5lHIQM8i4TVPdiVuGcPc7gA
/w/d0I8cCoT6q0XEG0WzMvNV0oopltZk7gLq/nEL/gITlbum750wJ6KLweT5EMsMr1wtqIEyS6RO
KRMHZrwgxz6ZstmZkDcPGzz6OpD/zPc8FyhOFOMEWeYJArFPkJ/74JNXK8l4aVExkPDQB5ie2BxU
kWDTsLMTtn729e///GxhwRC3HYYp8UzSIBaZahfKjSe8cZCsO9qjLRzL8h2R5KyDgKc8o0MJj+vm
I4VJjPfqPLRtt4A7HRaoV5vvAO7FqsM13W/APn5/h12X4Vu/f3UQjpZwWG0FOuEs/UR1dUGrQoXA
B95KLg4zOCDHGcInO2/bCBdr51fbjM4woNSKldm+LlmGY945d8L5yM2F0HWX24HeuY3LvwCvgahj
pXpgrdtu2En+N4LFWi3LIgS8tcrDXFTfXGlF1BSQ9Q5isSdeszE66/62bAtV9+BUJU3/iwj3AFqf
N087cYj+zbTfmOo1nkcUzeh1g5tebNeqkAEMQXouPNXfIwCy/n7mtPtTTpayb6ZFzQD9ysy7pHPX
97FUtvVEJzN/9WC54N+Mmds+KzPKrwaKA9+nxrUTlNmyL+A+s69wxKviGi6aInI66MmFZKnlCcBB
5xbcOMhJ5g17nLugvQibspcWB+BxKGj2SO28OQ4pujpaD+xnRgb+jWf9ADcxGZRRC3LEp9m26be2
UikMLByvgBpy1TT3s4DitkPy/Cz7qomhGGAdXYh9J5LI/Bu8gdmBZAIFQQrT8zA3g751RVae06ZJ
k6JKzXkiOCzDaurEbT5PwSd7GPOLCvwWd4XJAYjYtf4UuvJxikLT7FdunO5B8BKVxD73xtPse8PJ
wO3+pl/s4VBOnf9zXoL0oWw5KBWe4hJcHp4mGu2M56aa+oQ2k3BCX1ZNHna8rZ7grtUd0yLNvkCB
s5rCLPP6hwVUtAMsT70/VdAUIVgp7tM8B/h8Vosg9EvTxQxcwCPxiuZidJNFtJP6V8PU8Ey0AsJM
cK//7hqHHmA5y8xtqQivb+206x95K+899GBjd4IEAJ9Zc+tcTXNU4UMcSbt5XI0dPfrMqu7wtzqe
gsKF/1onD3wEbTaHn23UddBT5rVX3ypJACNcIM4QMb/3o7kflkOhyPBCme19gaqCd4aTu4nRls5D
2asRFFA4iJ4maBVEzFJT1HsEMymgqOtCAvEGUlFe6Hvg6AvB0gta2ctt07XpZ3cy6bltuwWdQAm1
3mE20QR1I5SMNI153gZRplvys6dAy2UGi6gPrOB56Uxw9IplfoDkofNzqjWHs6GcXvwGy8PKbPnL
8jMbxqzeaCJcBHjULo75bUO3IbUG1Hgdr14AcHGDW+3iX8zjjSPQYIHp6XMFzM608O9+CzebQmf1
oS88EvXMS7yy++Rkbg12DW0gU9TqEF9Lj1BAHQ5+lZMfY9lhqqpSf0Fvgt9pGwVlXtb9eVbcv+Qd
yeFbpv2DL7smdLxmOgtfAT6Zq2oIOWQYTmWxlDB9yygIkNYE0d2s/ZwH+M2yhNB6tKBFFPVASdya
uaH30lIj9Dfc4qEmrbmlrKUPlKfggeHmGlYssPRRdzYAApXl/1aMMHRKBtbBst7SECMy08VpzfKS
aUyT7drDI3y1oJCsZZrkfrlElpv69wvEQj65SzOcBogOnXtWpB1AfsJAvW4I4pQE6uxJXIsBE4Hh
ZI8RbO22jJcWGssMnG0sA5sdodINndaAuXYbtYMsI86b/rBUjqQXCVMbemqhphwHhVMAQoH/KgZI
MFgci1oWdRrVsiiPtqTOyYe0acyYcUH9ofqH9POmgBbGUn4fsrxK4LYJEUReDafObsQrM0H7E9u6
iYI+66LAHYgLRymIbhzborXYsa8JC4UpYEoLIb7mAcL58MGA4wDUdpqJALbbYmwi1LrsJWKk9iv4
shT1k5bgbh+YVwwQ2ndQ5cxhaPJSerq604GNNd+DE/WJDwM75XltPS+O63ihcWzbi3JG4Onree7w
DdWG9Ls1l/MlbbOliwraLQ+Q4+Jz2BFIBWNreBkkhvIRkcYt85sWd4Cztyg5wZUZSKlLWg85Ltme
9u6nCfGpkcvin0u/kuqhtRcV1ulQkMMArbMfAMJlUbdwilx/sTQqtL1um7jP26rGtYg4baQ63zyZ
WtsQLZ39ElmclvWf93OVrfPx+vd/sjiqAOQauma+aEIf0kwiT6nlt5mVew7mbxbEkD+s0sSKt6mE
zQ30MFV/G/RDVATqu5VWzwSZF/btHqN3Ix1dw0Ytv1QDWBLzZdYSei/+MSv6PZzLRkK3xoui9gDQ
G1/mSw4j+WOX01ttwTGwZ0ygfDPcWIv34KbTTotnY0rWMo9kRK2mmbs26YrnFN7PjvVQensSwRsJ
1xq8JBpDc9HCG9guuuYPR3p3GYHCeHabUYcVqJMfvMSukuwsV8YmVYkLeFbjJK6+qeK7qvTnD63a
NQCIAW2ZQRMA/XLHO3TTMB1hjO6HINTvcT/eVsnDLXxVyB19jb5uMTcJeq/pRTh99f+cnUmTnLgW
hX8REZIYtYWcs+bBVeUNYbfbTEIgMYpf/0565eYVSUStOlzRIRKh8d5zvxN5KIv/Bj4R8AZYf24G
BD9Ni5hMlqgbKWzYYEx9uy2LIbkvpiK7k122dkdc+GxzzRE+k9/1qF0+p8q6Vz52OzrlYPm3r5Zr
PVzvVPYnwvDJaXauM7J0o4q+ovqssQE+AzXpA/OkYg2wFIJ1U9kP8J9VCKilotMmkozxDzXG7Nku
4AMdgire/Wi9ygNowjPyTkvc4ZKgKZ8gISTOhhbG/lHyIEDxrx1PQ6hr7ZShRvg/CkC+ikoXZWUy
Zriw2k7wKjzTxZHDpXtMiNO81Y1j2k3AENkJO45C5RAFvQSHCZc3W8RkkNIt7Vg+dBYdH116qaRU
dmaFTNBkkzfj+F5zFZCtpcvgzR4Hs617L94SJDlCGmjrh5jc4DudaOfsLSX0t8BGxWFE/dY8QzXQ
bsyYI4UPBewW8Wb/0NSZc9v3AobIMqnvO6HdyBpL5UYM4MYRdamty7dTOqhQalDgN0FFUEGcdtp6
S8lkIWAvrXbfuJWIICwoqg1wDmkR1omMH1FBG6PLvfYVaCX6YqlgCAmDlygL8ofWr50DIx2PBEAC
v+wSFK0dzOiGnW/R+nl0ICGoIUY9lEzi5AQ+1TBhFwRgAaDdtmtPCJDyo3QFYhlZBvUyLmIhaSGX
yFQwFmEz+WwzdXn5oB03B6wg98PYymCyG7M0DArXum1drTaaDNVHAYn7bjKZvjd2me46n8pd0Vg/
CpVWu9SzYdcEOQjSE3pSMkx91kQQycEsDypI1MeM0n6wJszlDnyI94LqII8kzfwHCp5ftlF6DO47
zRzYZYI6emcAH/OjitboOBzizoi7qTuUeeuNskZ508CcPIc8GQt01DcVSKhJMNDXySrZ0Y0TrG+F
QZX7ryprXNjHF10aIYiKaHjud06kuIzfDRKxf0STkRM4KrIMERur5hS3FJ4Q1PY7HM8fzEHgivDC
Gj4cipT5SOw4zUnzip4ZuGi7tizgf5FV4pkYL9/Bhjc7YlQ5kcWr5pDaSkRp7OT3/jAmkQc8zAnX
ui4ktqo3rlv7t47D2B6UOVSHI6F0P3pBLHcG//e5ZckUMcsFha22cY6BPPzgDURHPS/y974HJAuH
p3rbjgAr211iP0p833Jg7F4NGKYhhCZyCAVBzVOC/f8mHWPUOHva+aese+cWFghkmwAec1s02vtA
iDI/GF3lJx7jBAQV1NjeMYg777iB+HPnx2X2Mwf1bF/g7PnN8qEwqoYCIA2Oe40Gwp05A93JeKxv
s7Ybv5mAi/uK4goSJcNUPVtgmBdbgAFxQRkQtj+4YFHeZcK0wCvaVeBumwCgwiqgLcDUqDYhRmEl
FiJ+7fK43+e2YAM0oBbFQsJp/QuQ0iKLao4SKM81CmZeuKmheqFCmiVHUYMCby2vXnDynDRwboCj
hWAA9TeCTOY94QT/5o4DflvAszurdPFvAe52FlVQi+RhHw8wCMBZW2JpTATSF8Qf6c/ry/DCUj9X
agVu4fYmz4aTdfmZyNjYoBGIQURVtXLAWHrC5e9/nfmyCeMRNW/9SaGYGpdM0GNY2Z96Pr4GybiW
R1g4kM1Vpcji6EYrHPxEOTy57QRzsvbpehf9SZt/tlHN3iAVPXfbDuF971HfZIcm9KJdEx7zTfwB
F1e1sR+nk3+y9nL7nJ4O0JgUb+OKxH/ptWYHZqk8yL57D66NrYg0eS2dtRPswrlvjlk2uW7KKUXi
xbTkGcY5j31q34rS+3290xYOsXNAKuY1uwRlaiRsxd7rRBRT+pTX7YVtEJZ6+OCgEFx/1FIfzQ5/
2II4jrDoo1YPzcboKdkAOBrsrre+cKNwZuFVE4Ngx2PI9GQqTpTaG8Ltx5aZ/VT9hM3R9vpTlrpr
dv5DOWVGJUCGZx9CnNopZYg42xtkVvcqH54KWz4ksA7/2ml5rjQtcNnD1j6l5wCb5kebeewt0ZXY
qAZb65feZy4xlYMHkSnSI2esXU8BJ7etxd8ka/eo4z3Ztnr2knp//VGXWfjJ7JyrNFFTW9ZZIsyJ
4wZmfBzQ6gRcs38yHa8EpZeecBl4f61gsA+FufoQj6dGg5qXlId0FIfGyp+oWKvUXBhlc8I3JYLb
/eDm5xqqhgQlmmw4pchoA6UXyvzb9Z76vPyK2nPwa05Ly1ZlBgTSu/2u7qaX4jTkyFeH3fv4o7k/
8Q8ckMkKRnpBezDXxWlu50xT0pwb0GHTkOtKWqHT02BnQOM/0SJR2yEHyyMUeW9VO8/K1vx7FlaE
OcGzznOGvVb5OEHIU+bZB7fI/7nehwvL5lw5BykhAzl+8E5Z+m7zyzR9w/lrZSVbavyyOvw10BCQ
tgfVTd6JSfOSGfmv6WgRwoj0a7vJnNSp+z7WrC98OMP77Z4GtncYACFayYIvjOE/tdV//frBlgms
xtvsXPhevQ90XjykroWgVDXVZ6B0s3+BqlgL9CyMrrmOTuJg1CEj6J08yOiq/h9TNbgmmXDK4D+V
gVVkqagXX9xi5oK6xBvToBqQOMqKETYDzZh+MH/yf1wfUwvry1xWV/GyBQrDGVFE/8tQGBRMoGEN
FIqjNWrOwoSYq96KLBh4LUfceoLid+nYP1DdvJLfXPoQs/0xMHBbDIhC+lTlkQPkJOLhjx2fkLwp
XqBo2fh9DPC3+PdrfTXbKFvwbHHzIuOpg2LJFyrqkC7hEGwXOPNff8RCZ811boMhXofDO1xWiIcT
fpahkB13nOuNL+Xw5jo3E5R25ybQZvaO023jybhR0+sGcObRuZuSBoRNxatdDZjGN0kLkDQC3FIg
/22s9E6iwPhQyt4VuD8l+q0F7u8YxxVKa6Dze+/cQf6yRLAmH1vqCfu/65EHeiLxGyrOEycZBEeg
RQvernTzwnLxRwj413JBEOdMYSCCoqZkPCTIZFSlFeoUtiIVPVa1WHnMwslqbtvepzFAlIZ05zKl
O8+Ve4RWo7FL7kCmBQoLbEk3W0vFL/XXbHCi6KUF+hK7eOO+KxgRyC8Jk6k9Z+XVvbYD41+CtH1+
lJV6HRk/QB3+6/qgXPjdc1TeRKg35mOGXHHmQAIXvDDS/L7e9Oflfvjpl8//12cOXL8JSgPcMLvk
rRI15lCnYvxKK2sOiO1koMFbXQhylDw70sTbuhjXOEAenvHJ0XAu5yR2GfR6RMPlcMlmpBmDC2n3
kFOI/8t8WjnoLI2wy9P/ekPYi/Y6c8v6DKBeJMfKhAwWX9LaQi17kEF5yta4vgvng3m5BzIbMc1Q
PHSeendj50/KmXYifb7+pZYavwyOv14j6OyptPMA87EouigGqyLsHP1kULHzhQcwew7gbEdYbU6N
xjVa46apin9QY3og0BN+5fSE9mf3wIJOMCYuK3iiJP4NPNZ3ssxl6EuyMpQ/nSVof7bTFV4V2y6C
RwgyOzjZOG/B5K+UkH7a92h6tnAgCC564QblWVMd+rYIA7gZ9d7D9Y5f+OHz1aPvnb5ySgZOgGWO
qW/vEZL8iqKG2fOVo3RLJ7B0Np2T7rX1fgMyiET2h9d9KayD9merR01BT1Kd458ugdzbCiDLo+zG
dH+9Yz7dgtD6bOYa+KN7KKEqz6zOkZUu7XPn8rshr26bFCpfVa9BBRe+7xwiCfVuXHIL35dmgBJL
GvbAECACvTKzPl3n8B6zqTtypqUQYjrXJN1Y4M3GHY1UU4ed/cXJS2ZHAeXwxiu6sT+7GRmOwBmb
RzEhrCO4r1aOwZ+uo3iL2fyNq4a6rpuac+9BtZzV+SaX3g9ERoAxmMQT98Zd148rl5WlOTGbzGVS
EFkWVJ6tQoZxB0H2ylssfYvZVDZV7ArugOFPS/ZPOoKx1FIkn3LFbopmXMsRf/7zGZ/JppsYh/mh
586JDOJFB+ZVwfTz+qT4Ew34v10TSbXZLRR8Z9fEJbxXG07t57Jy+MEreUrDkVuocE+doYW7vOrG
yOvTLotwG26fNKIu+0QZsh8c4tOtBXpjtu/40P9qwEIEeIqLTIRDyUikigC6fDia3bCqyU4WtYZH
1NXSb/QSB8i55r/TGJLb0GfYsUFTbqFIcrPqjrREh6Rxx59ZE0N/wjP9cv2lP5+gjM/WGRxDVFCJ
AoWOU31iiRw3gY6fVRW8fq392UrDW9aPOs+qcwOFRTO4P4ip90XdPF1v/vNBx/jltf7au9PWsLQG
9f/sxOKY1skhqZEMI82unrKVCfP57GR8tsYEScLaDjmVs8dNenAm+xm+Wvs0Rv241QbPjEO411Zr
J+mlF5otNymSjRVYORX8wQTM3IENEP8q71vVrQzype89W2uG2IHwJG5xW6U97l6BLd4SW7inXrls
pcM+31wYn60wqE5JwFccsafUUwSnn6js3+T4mnp99EWjasZni43sxZQlmaSoZgvu5KX7SX3R56mb
BASSld3l8/wHY3PmZVKYwjai1GcponGX3bETSPuR2BArtCIHGfWo2Vi3/Zbs4vD0nGziu/LN2649
fmGpC2bLkQPXZAaEGjuPiPR+g+LS3nUqoV8qscDLzWa+z4c6gJ2xOhfVrxpKq8m+H2OxcdbAFEs/
fzbzKU0ovClB1UpVEPHAv/GNd7g+65eans36YcxYbrc5OxOqn+GJ/uiV/v560wvzL5jN9lxlVEwC
TTOvO5ZAh6NsyU3DMq5ICEK/WhlaC3NkXp9WK+PSOhhRLJwg+RpAAfORlU4CBDnxopplRRK6tFhj
QS291GzSFyzudFHCitKbcC9Q9436bsNfpy5WMIVL7c9mvJPkUsMmW58hXZ4m7JfFuwMGE2tXFq0/
QeZPduZ5MU2NeLqMLds5k8iJgm/DrduG5WsbPkwnvS0ifWAfIKw4z2RXbqyj9dG9VW/lT/I05qG/
8Y84ra18t4Xlc151E/RVAe1/6pyZ5ntnDKYNb+Rz7Kqvmamyec3N1HTCHY1no7CPT3dNUucAN1Cz
8qEWJo4/m/PCOLzqugT9SO1jr8SPyv+aMSebl9cEcVNT1Nc4Zz3U+U4lvXwGEwP1zNfn5VLHz6Y8
hjCMeRzXPpejtQ9IDxHpmKkwbtdwsktdM5v4ODvY1uDjy3ogYWs93hQxX1lTln77bE8vXaiK+qmD
yzCt9q28naC4Ra31ypBc+uGzyU2sxBp4bNvnSnS/NPGOoxXvvtbps3mNpIzr9qxyzwa+hKJ5KwN4
cJovVdQwNq+oycBLG52yYXD7rG9bz992BFz7ImumlX5f6Jl5TY2HmGoGU2QbfnbpUakaB7aSr3X7
wgo+L6nJG8pcQqh/RvmEARY4PaMe4w65/xQ2pUxH/uiv6EiWXmM2aYccCBrkryDEV5BgZy1y/Ylw
Vg5rC2NzXlnDx6GhwKb054K9QMIT9gpl+uZr93M25+NWcL5MHOKggrAf/gnI9O6lznse87sYGeSV
lWFh85krnxPua06Ro0KmLZgePb9Ot1C0FRvqTV6kC0dtr0+Gz+8BUE3996oBKU+FVXMAMJepf3xw
M0+TMRI8PAeVxD0vyStpvaZHaYiJf11/5OevRudaEiRLCo8WOeyTnH4r845vAtfkG4+nN1a+Koj5
E4f8ZHeda7qFLkmMEhX/bOkRhx5HFLsmAS2pgW/mbnTgUB+Wqu5PZqzrHapBIH+08+Zg1X53qEnB
PoIM99zrr7w02GermTcWUwlrU/vcSMPh2kY7+hHnvf81j05UJ/z3K1Y6lbG6bFM+IKo28oG5e2wh
Nb7+65cWhdm1ZBK+0dzP+7N0iz0331Iv2eL4i8Lo3/5aIv7zQcHmheN9bEnPaS5HEOWHbn2M3fLA
kC2nwIJff4uFbzAvHhe9D/wVhxdvJhOUIuXwQPJquRI4/Vzxzdi8ZnxMUWaRtFgTiF20URf76VOK
evUHJOmtuzabigZlOsN0g9SbPGa21DvgN+r91Fv1C6gKNmSVSRFHiZjUx9fe99LTfwUR/KJIKywg
zjnpxW0/WE/BNH2x6dmiYRwXcflCs7NQfnIrVZ8iwJdmX9sZ5iUMVgwxQAO1yVmkvTl0mevtUFzo
Pl7vloWtYV7DkDnCd7oag3lof0yQw9cyHNegzkttz6Y5y0zsCDfrQTTVO2kgl75YGidv13/50hSZ
TXIAKRAXEpgiGkV6KbnJh3KPQRRa4mvustjp/ztkRt9ry1FYzlnkwXGAs2g45s4HhV56ZQ5+vtvA
mfq/DyjTKnfTll/ceBSqAcrmw3LEBgx9bKVWExZ26uKR2fZ6hy18jnlFAu7TjMkYT8s5jNQg897q
1Id0yUpW8jwLX2SuUvUBrsv9Gv01DAUwgUO1ZXbdhFSMj3wshpVOW3qN2USOC5FXbeI5Z+dy2Kvy
4NEB6sI2ZuUtltq//P2vhaJmfTM0Nt4CZ4EwQzWul1eooFtjJi2su3Nl6qhGC7UnrTzLRr41pn2R
LcrVrn/hP8nATzb5+VkCnuVD59ZY5Ea33xpFEQjI429eClvMAJ4PfQX8YQHmbRWoH4PJ70g2fhd5
/MXD/hyFCkSED0oJRphGUOWd9GlxsoBv3lLprInIlsbYbNa7vg2BjMZtZeTesy8uWyJs2zO39yKk
575d78elbzSb+LITVWVP2BuDITto0SJxlq1EORZ+/1ydilqMpJz0RM8ycUI5oKrdj4j9O+7XoFkL
a8r/aVN946KYNnHPE2ufJTA3yvb2fVfeVwWcrByQgetkJdCwMFPm6noySWZi8IHPBcXyhWA80nPI
Ku7sov7a3mfP5joqi2nJ894D/yQJS//VTlcaXvoMs0muk1gOlVsQwNiEj8prKV8SEHWjCcK+XVCU
a6y6pS66jLC/FhOUO9mo18QLCCje7OI2wX8me+WUtfSpZyEH07jEDsTgAeiHw1t/E3MRmgkMJpQw
0+qZqHJzfT58LnNhbC6tTfNGoDIPqeQOtpz7uAFpKLaL6mUYCDnYwFynW1LGZQ6FsttFmWqE2Fzk
12th7IUfQOcri+c5WQFKADLlfdjwiBi4pIHYGcK8AThUGzVGa2vY53OfzhXxUEN7GVgpwzkPQLpP
zAMMZ1fmy+dNQwjx38HgNUiNubxvz7phP8ZR/NDVmt3y0nierVilM7gloRgKFcn3Rt+R5MlXT06+
5t2+8NPnwmCrF6jcHNC+T4qolKgLsVYOzwszZE7U7BgMhVH8zs5UZmU0IdO/g0sRi2CAWe+uD9+F
eTIXBiOqDFyIidtzFsiNbT/ErHoh9EE39t7Sp+CrJ5O5RJiqisreD9yzDIYIdZKh7H/5Q7K9/hZ/
euSTzX0uCkYV84jjLnalemM/s5MXlafm1f/Jz/Wx2boPJnK2xVY8Z4/BB3nmt/TU3eQH8Si+y+8e
264hPpdGwuXvf61opUy6MtNATLpEvpR+e4tysJXjy1LTs/UMSM/Y12DlnwlrHm3VfQvUmjB1wTMe
J93//uyu7IhsAQs8NzDhidzCr6M4TdrnvsgNipHhfh75uUIdbjVM99KHjVHeDPY76EMoxfRwGAeq
NtnAucM5WZVAGDMLyu/WhMAmLwR4cYUTt6HxWvtH2vbDrtGE3JclEBl9qwQqYBM/cock2NBMdF+6
AFFnNuep5DUj8OU6m/KX5XW7iYtNY/0c1Zou/PNFhc7PKkJTYDv6AEjM6rbN+Va741HAQs56vz6i
P2+fsdl6OIxEQbMf0/OkNwzVE+hWln+kY/+1MNMf8vlfQ7Vux3byBqTBASu6pxJ40r58vv7TF4bq
/6mooQrpERBD2nay/a1UJtizSU4rC9ZCx8xV1G3aDUMqPX1uC/JNx/4hNWkWtvn4WJfu9+tv8Okz
KJ+ncka3ymzHNWA8SPNocxKV2FpzP92U5uf1J3y6suMJl7//1f2MJDXwNQ4QHtNETvk0NftgsuhW
VYW7coz7dGXHI2aLkZkI8+wpGc44if6mONBthlSBxte2bom6CXfYILuu4a/XAAP6tbeaLVJtgiNc
DWUPxCi+te3T6SOjeoiKVq4E65c+zGylUtAjBKmHt4DbofMwuaV/X/dw3c5Tu9/Ci2/N6v7TIYy+
m80+nOegMk5skFlSH+YF1pZw8sXPMluZsId3KcpXMizkj4H7bNUKMoonG0B+Gjwkbb/yKRbeYJ76
AWUFnBtU6p+tiZyb2n1xLHq4/pWXmr4MuL/G7uTlQ5a5DPWjQ3vjVeSE4vPH601fgjv/t41TGBH9
t+kWHKUCxfb2CUovNoF4UfegKDSA7RA73fO6gVksdqoTVhf5+49m7GvPnX3vosywnGPLOKEY/XVo
cYaTrAY3jBNQcoezNbYfJOeAviqyFnH6NFKOV52NA+gs8M1NQ0AHhBtKNQwynOKCoGx8wEN55+90
6a/tVgufbB4yt8e0t6HtDk4wwbofkhKRRr5ycP8jqf/km82D5d0oAYdmeBGI/Px0K7pt94qg/8bZ
lH2Y/AI7rb6rHsY7sU3up4fr32thHZiH0KcxLicSj/pMjH3MjE9vHdsetzwd6k3CtLW//pilbrs8
/q+RzrLaaTTsfs+54xLQpiv5ahX22r1h6SVme0AmYzJcfP1OIvc+cpN3hywhx77Oza6nxg+vv8Ol
tc8+z+Xd/noHhNQmAcoYOVN/XyX3Kn1Q1sv1ppe6ZzZrbAOk1hQock548Sbs7BnBtM31ppd+9Wx2
+MkgAp769GQ84Nj6iR8c1orQ7cRKQeTC9JuHl+FeG7eumWD8h6r9zvzoszoM4u8EQV/bW4MgLXTQ
PKpcED+OLZqgg6biMW/ksc/AaLneQ0ttX17sr+9qD5MP9gufzkybUJf/kjFdaXmh7+euWQUb00T1
ksCNsxxveobq805R/8gTRlfiyAvr/Nw4K6fAkraV5ifdCntT9x1oL5OZnE0hldg2fpHLSOU/EgSc
JgWF5vUuW/rml678q8s6mei0IIKeeiTqI2YKEPbgPtbW1R3okMB22O72a0+aHYRSj3d5T12Yywev
o/e7l9NGYZy56kfWjF+bIvOwDxBCcTb5WYDlo+t30+hmIRSh1U47iJ5efw33Tz3EJ6vHPOIjnarw
R4RPzr6VFDsuW+/U0kr9CwxTZ91MVQZNqEZyHhnLpCz2XkaKQ0OhsI381Buz0C/VVIb2xBX2hkad
Yuj4QYV3HbTl622F2MMHgTFxCBsgfyM6MTlAYAbKhHnlxsdYEdRb40tFFSftpp9i+1+nJPwoKM7n
IaFZcGe7qCOiQZlsCFAdO9Z67CZLgWc0oBDtWtPB/LEc/Tfe5MELpaYHxWPI3GeUl+S7kcOPO3IK
ZW6toUxuGIKSyAd4stvUeRXvoaZITkmbVj/1UPU7IbAINQ4q9UHpI7sgC8SOxZN+Fm1f7sesm/Ze
YaltEqDxkMFw4lBT6r9C/Znctn5H4HFjD7ctHAxPGpiqDQRi8DLIYW9EWq5Dodr4YCW+RH0cBYcp
DSyUz7vTb5xNvL0LgQfisUkRTlbrvvRFac4W8cgeBwkg1HPWb0Yj4Q8J+P+udQZ5Y0EYvB1ZMj53
BViHGvDQJ2YlOZY8oJdOTeKy3ahIefQAsdvyzHW3FeJ7m4o6xQ7zE4Al15v2gMnrN3UhNQKvmr9q
z/ZPWuly5xS8RWC4zXjowbj7Z+t6w8YedP2sXAN/xrSCG0ALR3uoqLY974vjWCHoA/83bw/6iN5A
B5psQc/Wdzz36SOwiP5PO2mze9BFfdxSquHoyVJsYpJ0Zz834y0fabIztT+hKR9gxMD5R4P3uhGu
7e3gmYhy2aHDXaDwIweqDAB40gertNhxTCxr5/PyV9Jq9+hqSZ6p07wUomgPHsnZPzEQexIVxar/
YMz00dCBuhgW0BypsABtPIqBuf6tTVVHsHU2x0KheDeoRbYZIA97yN2ufy7bYLzTbcm38BmYPqRL
q1elquYuGbzkps/Mb+OgjjwuRgCZGj9GB4zpbeM3r56qM5Q2sx4fpCrP41jVdylFPYwF68fQHqtv
vqvTO67QwxDGlscYLR7j2un2lUA1VlT3TbGpA298g1HAcDJ2RvYUtXgb+FyZiFRetgMR0w2ruplA
Gar0vmaT/ZOVprzRWUUwfUz5j9XY4sjNCLkNmLt7G6f9bUZJvO/trLxXmD9eVFlTfaNdASMe28ZL
liqOMKJr1C+DdgrQANsMZQMafud3D7ygJJychINtRcHPc8r04KYyiCSWlJCjMAIiUhaNfKxhlD4i
CKm9tAzjmgfvXu0hRgeG9mPntnCqK7pkA1tKdfBGSrqtcvkQVXU7bV2BCwGIYJ0P8yEri/RIYFCT
BGJ61IFNHgqNaG8ZVPVp1K3Zl3bjnFWW/xvb0jkFbh5vEluXG0BrswPcFFgQpvxSZ6L9ujq6aurv
kAXJS9giUP4OmilIY8yHDSAtY6QPq54Hh7Eu5HeKAhggvvB9HkbUVMpN0zFkNSALpffBWAV3wuHJ
d49a38ay1D7WDo27RoolZCvHAi4OyjQ3k/LEXjp4iFUadVvXcbfzshKhOIkQhFSDccKGVdMDrCZR
1Se8aUPguAb4uuq2nKca3qDuBLNh6d8BNtXejTHRuwIVNrcpFfa5pb76hlGdf4ttYr9i7AxPHljD
WE+tpnFDPkDDE17KmZEx4XAc0Mx6gjK+fvdYTyILWouojLv6ho3CtjZwHY6jurUH/wiCnKujOrD9
MMlrQCsDk4oDHSwejmOHuVmylL3A4BCA2TThqCmfxu/NoNnGS7EbWBmPYe5WwJVwm4G7hKkQAz0H
Lw92EDWQG14qhqgF7OfAbdu+R7VDuxmBO73LvFocTO9OUUb5hRzGnPIwms4B5iwn9wOoiQ9A3wJ3
Ok3A1VY1hmmFuQDYcbODg2e7H3AWz0IRo+Y97HPeHm2S1q/CS2C8QYrpVtQZzJqynKJKSQbw4wJm
eizH/j6dVLfjHW5uaU3ofZEmSehplvzTACC2qzqV3iVYceDQPNkAxbpVVFR+GQL+FZ8Gm4CumJHY
7LKkIueCc5yBcPwC3SAW7vDAx7Z9koUWz6Qt3E0lc7lVgN7eqoyVL7IYY1DMQQou8sIrwgGj56gq
QnbFwMiutsGIbni2yRwyHW3jkO82dAiHOPf1pjI1v/NlKsPAdTpoiUdzG6SGl6GXDcU2mxyyR1RF
geiWJKdRTNUb0jPlVgDBuAc/Ntj3Jhjxz7QJU2qcY2Wy5qWyC2xddRU/9cKYn+nYZXs3KfxHu9Vm
L0aVY54Q5KiI6xw6S3nHNGDZfdxVzU0n6vLsYPH+sFEW9iLa+tcoGD3mttf8avoB5UCj0wS3XTOO
dw63mh+9U2cgHiYdyviSfsedydz0ZipSdPFoXyjFCpt5QdwCCzhG0Ra5S1g2dL2jNg71rHddDPlz
p6r0h9Gi2ExYFu5Z0uYfbeO1IRCEMmJkYuhJ0ry6NWtjZNR4vPFpjY0lzvVNCz3Wj26aLgFuQ3nk
VKmFOPDlMNZ2untuwaqMZAm2oR3XbD8mNgd2kU13cV3V/5IObomFG/hvkEfnm2LsUbpM0uw9Adf3
JnXz7gnr9nSDpRf0qXhyn0ph5I3CEncQlsV/24YwtalUy05+j0OXzAPgL5sWGEpJxCFHBP+9l5a7
I7ISx6qk/aHrRgR9aZ1uRnty6KGEZfQGnjr6lKeNhH1qgAo/uBgDA89RBXd0jYhDy9XAKsHoHm+Z
ywfDB2cl4rNw2Zin5BundUzDG/9UZCwFk8iuNkxZXQTf8XolXrVwz56n4vXUKQ/pUX7CPDy5IkOJ
O/YlXVXbAFDTlXj6QrR1no13A+M5qm8I/JZ0EPYtu6lL6wZ42p1bpkfLaV0EJuyVc/nSG10686+L
DBNNgEUUN7SqtW/aQh79BKLBrFDH2CpXYuAL90t7dlkCFoz7WVcD22uZOkxa9wCc70pyfqnt2fVI
2pn0M5OTk6rUm9I+lpA6WDOIXWqc/bdzwD5lZdApfkq9VG5M7ZpTV3fl/vqVaKH1eWLJAWvYqXLR
nR1tfS8M+6dnwUpIYmkqzBRv3kCLoRYePTUW9IAg1h7rurgjefPFLzoL11geqXxvkOh1F8x/M45D
qMTwlVQ15XPwlupNVYgSxz8cheXOyak8GGbct177/cqoWbi+z/Ps5f84u7LlOHUg+kVUITaJV2Y1
OHYSx3GSFyoriE1sQsDX3zP3yVGsoWoe41Sh0dKtVnefc/ogcJGtgYlZAVhxZHZalXePGOKrYM3H
td2SVjVYl151p+jPWhpnojEeUzvQwoK1JIwmOaIlyT5eP0WmIS5TfGXAbmtTL6gmElMA6mbyc6hn
MLoe2rDaSEAYjqlebg8yGz96cNfYbhEiDfJ+KOltx1QvtdcKosCi7kiSVS8WbqOh/zCsWwUe0x5f
5vNqYTqe9itKw25MfV6AIwnXVGH15T5ty1MxQAiiHZGxub4JprE0L7TUVZn7I5JQmUqhI+ezk/Rq
6HE0DehPoP0mC9bfdjvoFfYQyHWWhguJwaAb7oOa+7vKAYMoXs4+VCcgNuEoJRDuUnt/fXKmE6YZ
O6KnxgsDEBIRYkFuBHJu0Tp3L+j0SAGuLzfy8IY8nl5FLiH/MQ1NlsZr9lEKB1S19r5ev9RZHc0u
P/TyK5k2UoaG3dKryuAWU11LKhAhtX/c+fM4vvfrg8Je8a2Su8H/6pVlP616qgarTqBXfdd43Y8w
lXshgy1pdINN6pxEC02zwgbsNV79aga/ufMi1bgFGzEtz+UcvDIcH9RQPHSQqCsQY0YOFSfqyruC
8ANAZs+g7d5wwqZFuvz91TiNtUqF1wCJwVb4WzjWEx/nc1uKrXmYFklzAM48d3WgHBKDKkjc1cjZ
PowTEhE3WYVORNSXUPzwECHEC3DNrar3pPjiKn4Qlrdhd6b10aKPtgktP2xsFi8hO4U1+5UWAMQB
ibURL5vWR7Pr0O0K32cKRFCdjNXUnXLZ3l1fHNMR0mouAykdIleC+ABKtXb3h2d/KjvbrznqOhtR
giFK1vmI8JhCGsFZwaUKlaQDD8n4nrlpmYC/8ZFm7dF1s/VggcVpYzcMXlAnKRpm8DtIPFTjxp/3
o/oj/W5v8+8j0hjX18yw3f+wFAWNpTyBwuoikTdAiqJtf/vi+/WPm369ZtOuY3mgQXEY3hTd2S/r
Z6Rbqp01dY/IqHiH64MYDpROUFT2Xgt0pUdi4QwP1rxC2b68sZKksxMhCzWywc9Y3Hb258yyPyrL
2sktWKjhvOrERKHPhpZNlZ3IwttBbKmMENcyvFXtO9F7aPMtpq1im2knNKtmhUcWOaRrAn3XsLUO
Xv2DV1OE9N/GQTWdI82sszKzO955RdKhcBHSb878UEB94/oWm369ZthN6XGkptDBUuXpZ9HYwAUg
GV1PSN2EOShKro/y9hSYTkxk2dD+TTMwOkAgoz84Dv8gFt9BCnHemMbbJ5Xp7ES1DRVfwJdJrFJx
p+zhl1WwjSaGt1eI6SRASM3JpkXbYjz73r0HeYiFi3s0DT+hrPbn+vK8fVpZeBn61cUp+LRCrdTp
QXW47oYAlc229Z/qkj4N2YJwqSm2YCCmdbps0KuRkGcu0NJUA5mxtKgc9P4XYJs23pD/K1P/WxAE
XuXvj/dQNRBuJfDxAgpq1byKyBbeeFjy8EzFdAf5iRO1xOd8Xb45pHmkufsVunPvx9X7EPDmw1iQ
p5DYT9cX9X+U9ls/x/3759i9DQEK1K3icmLyHNDUR46+UCcfDKYPUBzIHpcK9FSpJ9oEcJsmqtDA
f2dnrvxOszGEauYsd9CvqyFMBM2SxqqGZ+WB5gSyhRL/XoT35HXobBnlMu9KW7WPnjM59y7EH1zP
VjG4AR0JNdWwfqTIKd6rZkGNrs2QM8ua6sNKljkSssUu96tzqooiPWIFFQTkZPouxWsmQR6EvKtc
X90VeOVETt2SI1mly3d2OEMWxEXBZ2VjHSPtV32tWjrsG2cloCKHqhwc97rPCtwGbUVYUljgRIZ6
xXRYU/xHyTwwzwzwjGvYZg/lHOYvqSL0PAWzOCoI5u0bD265UOP0AL3ELfFl0wnU3GXbzmHrhkho
B0796LrtnedtqX+bvIzuKCsQYaoA7SzhcLK8+4J+8OaNx8z/r5a3DpPmJ1VXEsgH+F0iY+/U3kPZ
oxsi/56eQcx+aM7OY3mXPgLpCNXN4/yufpQb3scwJ51lKcRLDZ0OEGJuWUXaQ63qqY5kT7yDUzLV
bzx3DZuisynlUFxBz1QOued1+eGJ5UvV5jeBNQnTqZRQmArC0qdO3K8WVF4Kz4pS5S2HUYTqgOS1
vXMHysDaAEzfdct/8+WJ9uiLm33l5BZIZ/pDgDwcYX6A8mg4PULlZz2gbuHu0bd1yv+/hTIn3I/9
/Pn6oG8uIQbVfHjndoGjmNcmqiXfhjr7RfhN7wZ8WnPa+KyoPbTsJhC0+GGjYv8hbEX9PpCLON32
4y+TerViNJUUtercSfIQmjzSopBRWjd2483LDb9ec8MNtKx6ewGCQFkTEAPFXpUDGMnwUtyrC0iA
kQ0bfdNUMJDmWUD+5QIjCOUwKBZySEGGJUrZtdqRbNjilzdtsuZhRroCCoHrIxl9/kyX9Nin843L
pDmYcOFj6pMVZH3NL2RjIpBeMQvdVcO7DHXB69tsWCH9idWOjSyb0CYJ4KbjHmqTF32qursbebeV
yLgc93/8pOPorypqcQ/SmhgitwKKct9UCJS3KnEmooEYhxhAcXrbZDQrH2xUM0Ge6oH0KKWfFUXO
N/WGNJ4afwsqb4DPOToVrI8Ld6wWqGlxZWd3NilGtPt700sJ9rsThI5RrZx75w4PpexuLnPgsKyh
3ngPm1ZSs/qUCy6DFk18BYp5pT8l6+BXUUXyj1yQjYyNwTb1RxhSQM7i9JwkQCEEp16ky2Ho0U0x
qYUcJpr3L4RZ+e/rG2ZCWeuPsswOM9GFnZeMTPlPfjC2MWKg7CMjfIj9Au3VBEpfS9jzJJwWGwGZ
pDUansuQfqigGjnfeHI0R8GqMrMKNKcmvjXt7dACc0CzK7aAxKY11XxEOY5135GJJJX7x0K1cloR
uIFqQQbf3bQ4XF9LwxVna96iKka7lG46A/1XvIfQmHWXoVEGhCIn3/EOdV+dPD59nWsonVwf8G3X
QfQXXBEMC1I/kiQMXulQNCyFAllXoxVPyhuH0LADCG1YHfrTmrDlXEBJN32/Zhtvgbf3BC+cv++3
tZE+XVtrTiYZHGipjhCw3juj+D4EaJoACH7jZL1ts+jc/3sc4oPNvIIkMAh6Yi7qaBnmk700+375
cts2aE4hsJ0FZxddw2NuPSFi29eI+4cq2LggDGxHRH/CZeXoWSB4gTLLxP09XeVydmsKqqgRHU+1
XbU7G72ciTs57r1FpcpwxfrFgw8qJiQMhlacuiL3bjwQWuSgFuWtOTieElqOfQSJ6oNboJCA7reb
7lz0bv29XUBg1gFKn2VSVNPOmeVBeMNxgMSGrJsHhYanjWPxdtiALqO/xxndpsoaoMsTfwJ/Bei3
98Ck5fvrR8J05jRXoCYJcUIL+SdwLYPLAXjAdjhLbJdwbqrJOxAc/Pv3hyV4xEDwtSYDOmEkw/1Q
bIUkBsvUXx6d41mU8QuhgJQHv4D09PSMW/cwQ4eRFxvH2uC89CeI11lBI9wFLddLt0MSLS3syN06
pYZrjTDN6LnblYPXgb2XrFkfS4CFcoi+9hYUNSceJpZc+DF0R4oeNh/Ne6vn70MmwJY9UmQ8V/+2
ZwLeNn/vkis7H8SSOTo/2s8hKN57crI24QqmJbwc7VcvBNuzIEYkEI0MpYMmxioi3id/3Cgbmw6B
ZuhzWa3ZyC49K6pEw2YLgZ1Z1iyqGrQMyjkEfQG6Om+zF72rSC2QPWjrfEnYpYVXDdxFn5gU0Zjb
u6CATv11szTYvN5ZFHK03IgxDeI1nMCOKz1Q+4feRtxm2g3NcfVFUY1cAUPASIk47esY+FHV3xZZ
E6a5q4FZHdhnEFwU0jkEYXOS0rmr53FjA/7nsPz3jUB0wlowlLWLPwYqyalv/Va9TKud1yMW3WUu
ItDOU8s3H3R61XFYCT/mrEbnmuNleTK4syyhJtsHLELXr39UJJVxO6IRmVgulBMoCrWPXg3ttbmw
GrlDp5i3t+ZJZrvCH4Z3HV65+zGvxB1IWuV54WVwrJGcu887AH2ks6Zf0kGtT7RpwY1xSVNNFaKc
C4voOS8YA5jAQbWIDhf6PSRKXpqm8qIFC3ZeOyvcrXXb8V3JqfwEYFJ3CJR0foiGFU9D27bxYon2
oxxR2e3mNb9zXTmjIcyd+rus8ukBWBD2bqIQeHaC0DoTavk0CuoqjNGVSnfS5hDMtSp5VLNfgLsA
gIFTw63mNIgcDqVP8zaGUI77HXo2NNtXlSrlqQin6RaILfIq2j3AZkhMiwUyqiv6F6OSgo6Zly4y
iGVR7KZu+HCT6eg0v/1CeuK3/pwMAXTbQAu3AGk5bWSpDdelzvJb5+jpLEZ8vJzglutvS/4L2d5z
6NuH2369dh3ggVaIDsyM4HxxLlq27fs2p1taPwavogO3c9enRF0YlsZysg9VB92A1iqLjYDL9HXN
DxeCDKWH5EPig1E1Wm37Sz7Pd9eX5X/dujesnmo+CyjdrK2gxpuknCI1w3u5viekXj8TL4Xr8tvV
2jVdzT5ULvUB6h3ms82K5tx74cojdAL6UYfeSdDsFe67wZmBuFV98zhaK9tNpGLnyRfOOzYV6q6l
obPnIRAjEU8ba8PpGm4pHfi9BKC46atAJtWALthJBC8ZGe/XCsU+SlsAZnK6cYQM7l0n/6UQPLFn
oCYSGxIRETrOH8qQAaehbsKHIVepGXIOBQ6rmxdo/2QAGJfEVbu+T4E0JSOu9usbbpiE3vXKrNbJ
8MRH/4/sEOt8ruzwFHbLxlE1ff3y91fxiGgZL2Z4T7C/5hEn+bmz79dsq0hh+LrOX2yFAApZKp8S
0Gp67rDv5++VZBsLY/BAgfYYzYQjRD+pNM7Rajn7IMn1Hyakp6F6tzGC6edrLih00sZFWahMJNB3
fBz3Kv2o7Pp808bqvMV0hbrMtCgWe7gZ/R5dlg+2+nnbty+e6fW2KpfUgiEL6rdA1Pnusg88MUK7
nW78eNPiay4OSDe3sTKXJLZyI7qWcValO7suzr463TYFzc9ldZ8OK1/g/9U30n6xvBhWcOPGapEZ
GXlO4UiRW6Li0lmlIHY5HjoUvDcGMC2P9pgcly5fUGgCAzBl8sRHAghMNTXHPmvTCMQDfCPiN5xQ
nXRALXOBiAd80VPzldo/fXRdrVvhq8FP66QDHaIqZDMRpdQ8/4bCUyI8BwznyCEiMZOL+nDTPus8
AwGexB1vgRInDrS1upBkL5IGzamuGygTXR/jkvp64870NUNeFRFBO+BhhLvlPK8yQRILaoUSuDHL
gVBiZ32z5LyxJ4ZsN/Evm/XK+AaHFDxgpEtsi9BvC65hQDctWeQHEg7dYz7VckemfNxlyj94VVge
fDlv3a6Gk6djChxQapISIXZse3b6MWDZGnc0BYRh6OwzK9RWN40hxtFFe6eKouFoQZbRQho46lzy
o1zoRoxjONW6ZC8OdMB7O18TTxBoGXDw7OXlJd7ZAl0bFknnNIZ0OvqfLbzMxPquHH9ZwCvby0OZ
9vvr5830fc07ukKlqYuGJiiKTt+Cqa4f2rqyDkCAsZ8cqMuNY21YJ9/5+6ARm3SKz8iHVYBWHaoG
cOCp7fzEs5ytBLlpCM1TiqGTarEwEyF+8YLtOyeLcr5F0GJaJ81NNnxsMlvUiD46HqcTfQFy+ZgB
u3KoAV2+bZV0Ggq83ZrG6wGb6Cm0ksmjBH++oFvhmcEOdP6JtfKBgYGFx0U/AXmbfwiX5sf1U3SJ
It/wWjqfsQT/Uj7XCBBE7nU70ufOWdQNyNJp+CFTA/1W5XkNQGjRHkvRdbcZn05NYVkzGYUaw7hS
xYNTdF94uj7aQ/d8fVKGLddpKWQ2ZA1u9TWRwZ5V+Qerbr+qokBj4YbtGU6sTnDcgMqogZQl+MoD
aGbMYxaenB7gUH9ct5hTDHNwNfNuQIIVVhk4koZ2ugss8UdCfWqh4clu1Nbta5iGTnnq2JY9rx50
RYBsJKc6Hewdr2aoctTZlm2bpqHZdkjntbCdPI3BHh+laJCbSBHlyByOy5ZqrCGG0CFLomsXSdC1
EDfotAFN1t4O7tP1qZoEipKfrp8ow0rpmKWlGlouHYwRruOhbuy7JqveN2oLMmaYgg5VYtABEOCr
XhK7aO2PNvhuwdpQ8o9DLcsd8LDd2app+XJ9LoZARacKLW1IKneNArCuLT46zN3xwM0A1IeoyQSY
diH9P6MYN/JDppldzsWrOGWdi8qC6mSVhOBJSqD9vkaDtJaDnc9FH2WQD3+uSkJufCz/A2oai6r0
RYF4snEhMUOch3lynkEq9fH62r15nKGFrU3HomkJ7J3lxrz7ESC92VAapXkFTOhW1+ebJw0jXP7+
esGmqS/BROLFkLcO94PX9g/QtrSPTUW3OCPf3BMMcblmXg0BdOtkV1Pqxg2enZw+sODOWb1DbqHj
Md14u5nG0NxXmqHzprZ9N4bAKNKdc1mqPW2q8uMS1GInJmDVIZOxpdRoWjQtSBlXsKWPjIikb0Us
UZ0KpwBEMMPGZEy7rjmxymnmoLSdMGa9c0H0hxnyFwxdFxPQ8IsQ1em206WFKijMBm0GUplYdmt4
dGX6aWHW+yG3+L3N5t31Qd7emX+EZ4M6cAI4eTcGgfoStXgPFZb3yx7pSaruhRb98fo4b++Jo7d5
o6dvmeQ6uXHWyt+O7ezqsviupuH7bZ+/TO/VIV4sMKbQHEn/1uURGA+ipX3Hya/rH79Ywj9REXH0
3oAmB31hb8/osZynuBQ5uHy23jSmZdHsu0MTtfBtLL+dj1+tzF52tFy/opCxVTMzDaBZN5vyLh1K
dNa6E9g/2o8jKCkLupFXNX1cM+sgdEVQ+C56WbIHR4G/ovGOlVXeeDQ1M17yKS+WVYikzWt5dhbc
hfPainuCou3eRTx0ZIJvykW9bdX/yLsWMrfL2fEZqn7q1+A4905RgvTFd79SAFaj6yfJNIhm0kgM
86GjYDhMeXNsFzuM8qBKpnD+6Y83ca6Tf9RdBzZ24zANAgmT8IGU06eGk408g2G/9ZJ/BdiPL6gM
Y54HUbnYUYkmr9V/ur44b2cx8Mt1I3ZIZTdkshMr589oyi1jDzxIGbN/ofVx14PiDW0tByBufyxV
c7g+qGFH9BaAkJdF1vcUvXr+DwWKo5xBHKGozo7/fH2AtxtzMKvLYr5yTU41lpW3wI1ba5PGoTVl
Z4XH06egC+UDK6YemhUWAaTbddGYGNif5mZFoCIc+7NtNdV7OdvNBtr2zVgPP0VzBipc+gEERh16
kOad7/UHHqhI9QoQq/UdSX9Die36pE2rqjkGWnE0vgtFYneCNGtXBofAHZ/TRb2ktB1vMyam+Ycs
zfwc3DEkHiVffNAcBeFjoXr/RIe53o8BOGU3pmM699qNn3eVwzgobhKSOgr679N+cbOvjj/e8gDG
vmhuYQBTmNPZhMStgCA6ZVDaa5og22VNX/+8viOXLX7jDtMLwGM6CnDmNW7ci+5Xz3gCwp6P1z/9
ZtKAOHrRF0B+KvO2TvE2navIU9VuhSg8n+UjHdMPRLBkKqff7rQFTzeELHodOKjdRYDGa03y6YUG
Q+RAuZ6xx8FtD4S+XJ+TaYzLwX5ltH5TWSgEl2Gs6LJPpb9Dw23kBH+4CiOPyOP1UQznSucLV9QX
doPsaVx4690FWRQhunsJU9RFrw/wPxXBW9uuWfzs+h3yOT46nObZJvu8VXxXDE7znKf52u6WxvKi
0ZVgeWvQDBWBdSZ/BJO1+362J8CWKN6dh8Xv/FiA8ysJ08Z/CgPw7kTzCmI0SmX5mIVpVeyCJcjP
DQ35BZ+W3ZTqImid+HsblNNYtT+N4FInxbsqH/duuZUwNRiEXihUgSR+YE9OHC6BfOQlKY5DXtxG
Ne7olUJWjESFM2+TOQ+9u1FS4NacLn1/fVsN7pVq7tWr27Yf7HlMxFzfs6VW0QAmyiwnn1zSbSnB
GhZIr/qn0P5Uw8jahFVyfFhyL9gFQ7F1Q5iOvuZSy2UmA5tdtKs64R2EiD41xYWnWz5fXyEDf/U/
Krw9ROQsZ5rtePCEfe6qOt+D3VwcSUP/kD7jR6sEIq+8tI+B+Me9y5vWO3tzap0Az/sFbC3IA8Oy
OIf11H/wAXz7JJZ02vCYhntYzw/bJfQActHPaA6akoBmF4q67lM9ex9YSvZFWfT7RiH6vL4WhqX+
H2X5ypeFAu2+A11EIgYUZYrgl6rbs6BbLaaGw6gXlbuFQ8LSd+wYj+L7rPm8hJ8DBe1Oe4tv2fT7
NR9GAD0IKFndmNVT9T0QYxMPMyhrXVV5W9qgpkloFjVxWclJqSEBvRfU7z7Y5L6qihOVW9ZkuFAC
PVgZOPhQq2COswWSlhBygwoat9nOzes9nabT9a02TUOzKtC/NiW0iZ2Yy6LBcw+KOBM6vcNqimm/
bNyNpv3QohWfu+gjSOcBsJbp/eAOJxuMsk1dHq/PweB39AKzw6RiHO3r8TT5CMPLZBBbKvSGTdDr
yw1b8zwkQ5M4WbkfSv9nMDAR9db0u16Caic9tuF+TPeuXmJerMCqJ7A/Js638ct8DOLjfCdPJEkR
Pv4IPnlPwWP23r5PE+f8VL3Ln/mP64tn2Bu97Dys0pqWBuNa9ScAdnYl6/eMbyS+TDtzGfSVI+EO
nUsqBplksvhaKv8rsZqNQMX0ac3GgVLOmsxFigXEYo/QI/vIAmir3bYmmm2XYMEtSL60yVDI+pAT
8qda2yMMUB6uD2CwOr0oWqBwzIDRVrE/VsFDkbrrR7sEDXSzrO5LtgTLxiKZxtGse5oWKiyOPjzS
lUlYkftiaePJc49Nbt0EWv5HANau3dqxQQaZ9P2w8+r6c++2n8BBvVUGN93LevEyREt4daFlSJg3
fUm9IrboH18VR5T8Hrp63lvQmEdAFqsh73ZBLqKZQafKmqLRbnfUVVHPy51N3ducjV7wzLhdzxeS
4iQrVQwG7FO6SWxhMEW9qkmqYXRFiAhnCrLHxq/f25l1cLj7/fqhM31eM8bMy5Q3SDSWNGNT7Chx
n5catA15vXUUDM5Sr2oCbuo5UOSAtS+PkFpEUhX8vOmR5HnkWdn+tllotpn1U8oqUbfJ0shfjR0m
4C19XEY0Zl7/vsGv6HT6Uwp9ewBVEIcX3dGt+sgv+IY1mtJVOou+QNZ87dZeJn0R/IRfTOrQes5c
t9+Nsjx0I0SmsvFT35CjqPubGgTx0/XLN0vBj1vbdcJWcaAku1+G+hx4W8GcYb10AbSiyOo6xYMu
aRv/NIZU7qxQyo0VMxxZHb8xzeAVV8soQY7x0iw8CuhPEKNf32hDEkIHbWRlyUHvi4uvbBUqcOAH
4T9w1QMYEq5gYvTG/NFWgXp2uwmc5bkzb4z7NoaIOHqz7EQAf83XHgx2IGsFhIGPDwFTyB4DZmCT
o+utD7ytYoGkwSgeSXpjLs/V7H+xyFg1qu0gYzSghp5Gbbdbq+lQ5yWEacHUrTaSUwY/oLd3ccog
d7o2Ihlmaj9nVGT7ybfcn009+PFaZNaONN1w4xHR/MGaIg+GJsA2WRXg9HwXZCOETrdU5kwHUAvC
OwdZNTCZtsk4vxSe2GXItoWbIb7hetbFTmXb1k6T4WrD9ex/tyZqn31eB39Chxeg6wdh8PWjbpqF
5gIqgN2duYbfUQ7E5dMGpKkcXPnpRlHH4AL05gY+tSNFu0mTABF/Z4/zsXSdjfqB6dOX9/CrANLN
+gDJSrdOQqSZpkZ8nSjf6Co32P8/bQyczOCRh18Eo2RwVCvbQygvwlOF3Ger9aGbqHWa19A/MMpu
DCx1OlY/RXFecWRISGW5kb3KPwMvKjCRu1tkpoYjpTcwpOhJa5y5u8ht1DBwcazouxGt8ymocm86
THpTpVvkgcsWopLW+dgBGpWGZ6AlNj5uyHPoXZX+KlhdukOdWM23eZiji1Sy51m7on+mALwzZ8Mi
TOdKs2tZTWzoqxDj+GQH0vc7FrgbJZP/j/0bGVRdstPi7myPDV4PoSfHPVqLil2Yu24ShiTPIB1H
3Cgthvkd7ah79sMxPc5V5r10YT+eCqagPA8tjqgYQJ7akNr587/4vFSgiVUg3HiCKKH7NQT3yoel
qcZ7afcyLrsa1LEutXcdLwFtVgjx1TRD2BzKq89Iwg4beUTT/mieZBA+LZCMkklaVkuUZ/kR9Du7
1FNf6RAkfklohOz0bQGrTvU6reC7n5e1ThBZ7vrUP9TjuQbHyPVzbLildJpX1sGf12kO4A2JHdon
HQo1s3chJ3rXCmfjdjKcs3/oiSREZ60Gg4zD1zE/tnyrzcf06y/2/8ox0rGXhfJbmVjjzrV/+6FE
K0YVOcjTbd2spt+uxQtZCLneVXGofIdAAHbM/jwO6+G2xb+M+ern87Um7QwuxaSXEGhQM5SICJ+b
CHjMKUo9713Z8E/Xh3r78mN6vdYdPRnmDDQKZC7Xb6rr8UTM0YYXhfO0RRn89m4wvWK72F3QMIaK
bVU49HlBdfgRuNA6Jk6W71LRB6c0y6uPt01IW7scnfJ5R4HQn93fZSt3uQ9cKRv217/+9gWCH/33
zvRoQh7sAmW/AGx4aDYYvFPFGZQg7OWLQsvDjcNoDnhwOdRnJgl+X+XehRcefd8WUYFnUHsR8rg+
l8uK/OuJmQ5uBhGy14gGbcL5OMcj5++Rm9+IHkzLpDlCKgqZ8sUCRp43T5mFly5BNmdtP+WAMG/8
fMPJ1SuwgCByCkI4BJ8oxC3DCuUplf9wUvfz9eUxfV8LrnKv6oHMCcK4QYvduebzck9byL8DTK02
7gvDDuiV18UNrDxIwSVcZH6J4qH62XlsI+w0/XzNBU4pTYnPQqi8h1CGHQNePYsO4kLKFv3GzzcN
cfn7KzfVZVWVyQ5qHuMs8niSnQsRgPKYjstWqcLgOXSQr0otqwxr245D9AekE1Sk8nT81eSQZhXr
C5+9jYvINBPNrAeY2dC4/ZB0ofe+n3svqtw2hlzdZp7uklN8w9j06h/yl8KhyF2iqgMRuhkCeDPc
h7VjC94cAUTnVtBUpFO8quodEEAb0ZYhp8J0pO4alNxfutKJsSmPnavI8zxzK4YQVY3UCjD1o2WH
v2k5q5cBmhodiL02ltR0tjUXACUZwksHvTGDJfc5/TrPW4Zv+LJexHYgrZVaUCdKJIiwI86LT2z2
N5zK2xEc06vYtj97aE0Z+6Rf+/t5KQ6qTIJWxoNdHezlyRXP152L4WDr9ezFL62s8zlKtEPNIQE3
fcprjiwD7f+0Rf0IksONbTB4Yr1YuQokYEEecCGDy3Zl/SKrMWpDhL5yqwfPYDt6vdJjLJSACIzJ
WkK1EqKW1Z1UKRjEIde+8c41DXE5Ca8cDT5s9e4KBpHCKsYHUgPkUM6Lt29a/vP6fphG0BxAni0c
YmESMncIE9FTeIAyCPIwW4Gu6fPafe7mcFtt2LVJW7S7ACwF7YS2uNA+3/brtUIGDSDYOFd+ENtM
HlwG6moohn4GRdRWbtZkFpoxd5NaPcVLHxEc/dCmzR0IOeadapxDlSsRQYbvfnbsjd02HFm9YFkN
JWtoM4PzV6Ex1XbSHHzE3bprpgGSobdVKpheu1wtUBrWLBAXWebnqU3vS/Sd37QderGytQRLGYQZ
kiDv+U54c+LYDaJFNClsuCmDC9TLknUGKYZWBWuyWPLOd9VpSMnxth9/OcKvbC1d825Ae2WX9BeR
QzACQnLdW39d/7jB7emozckue2G3NpgvJiL3TZV+yd3yo1u66BqZoG5csvqmFAbzNYO2q1lwXOTA
C1f1nZdOx5KOT9cnYTBmvTwJQVloml5awNHttIPG68iDKLdP1z9uWiHNlMUgMoiyovFeCR6R7Bu7
iFewJxZk0diTjfDcNIhmzuDocBw1Aj7Ccu+95O2DGkrk2cADtG9x0WUV2UJuGmxZ78zpIVBO1qpL
44JOBwW6h13tM3u3tkERecX87fqimUbRQnW5dnaPhhaReOBLJGGkfLaToJOoi5uAdoTpdU0Pr8jG
d6QbW/5EHzJUVff+wNJTXhTDKVzy4jZPrhc5ZdjIgflQWxpD9s2vu2dhWe/oZsO5wW/o0E1q933b
Qt4Dvew2RDgKZBA3nhumL1/+/sptNL1Lg3a0+sSd3SbJvInsOyvrN75OTJ/XzBnw7n6a6YyeqxYs
Qj7lR49VbAcg/nwHWqoBD4Ns6d6XLvSwpA0iC+Zn4ZGPNSjmxwYFncIdllPRbqksmE6cdqFD3i50
mQdQQF0uyET2kvXvFKvHmHDpJrVTpBue3jSQ5g9KkjscyQVkAjIbQjyLP/0UlIwHPN7zd0HhNRt+
x3DD63VQIuq19i9VKdCQ72sCUMsMWU9g8KiF6kL1IPBGuW6shq3US6LeCkrVqYAGE1hBrNI5q2pL
zs2wVno9NByrTOEwIHCw7b2CDBrqreBmfeJ8SzXR4Pr1qihCoAp6BnmHU46mwqi3M3FoQ+KeGTQ9
NlyAYSd0amrWNNnkTVmdtP6vAS3MeGRHXdahrTg9oiOwZ1swawOSgukM1V7hdpB4WMakSVd+sjJe
nTI1L78h2H7IeOsm09wGURO07QfX9fL3acD+4+xKlhzVgeAXEYHYBFfw0rZ7756e5ULMCggEEkhs
X//Sc+rRa0yErz5IRlKVSlVZmf2eO+F4k9Y2uylnR2+uOxPnHX3nPWZNClSZ0/YkKDtBfO2E6beX
h15YTrOuS5x5ADHIOeSw/S/Z6HzVNh3BnCq/QMlk42pexXyyr4v8zNou9CkCFuKMHEtvOg5W3SSW
Su8ySzxd9zGGGxzzzk0hco0WDchSxB0DOBn9Hz87P1d7FG0ea+hQr2WGl6zJcHGeA0BGP1TOsSsO
gce3RfqLshH0Y2sUu0vGZLi2QoPsVJ2TOwLSx1HfvuX9cCINmgMuL9bS+EaUEyKNDeqeZjrSpt63
Ncdt8WYN6XVbbZZ1yeh37VCmIOgWzsEiNTJrPXiOo6xag2AsOEqzbb3IUsbaop2PQTjfe6y8qcs1
rtmFvTWru1IRrf0yJEde+qdyKOM+FweRfwHLzOW1X5rAMOg8VEgz+qo7jV5706RlEDsZqB2H/Kte
x+4shLFmNTePHFCPZHN3SimUIslnAlibY0GSOv8xh9chKUOzoOuXUNqsJE4pY/bb5OgXPN1XopqP
a+yhWc6lruI53tD2MRTic9FYz+D78UEr3dzDCpJckFOrQMxqz8BZXd6WBXRNaEpsptWkI9APonlu
kocJGD3US6GyI0Eu9lJANq0pbWgBOTtb9sghFJs5+3V55qXDbBj7wC2JuMzFMirncVbTs5u6K5fH
x3yKoB01DD3NulKE4Bg9eakoUAXv1RHqCiPbKjTr3FZyYDyeecREDGX0qk0ql7UvZJynAxmBjwX5
WRPhYeIRwIt8b86SKWwggiRH+XMA0SLHszRHMzfzSfvIpQCD/VD2GdsLPZdJDVmEq8CioVnRLdTg
E1VT+wiFiOcxVSBNqnSsK2AgLm/Cgkc0i7q1DdHFccD1YTf1eFIzbz9Dkru5zS0rf7w8xYLhmyVd
J8gt3lHsc461CVu0MUO613ua2YrN/F2MDxLpprpMP8KbjAMdj0Mj0o0lCncHViP1iOx9cQNwYLOx
61S/QfidMtCxCpagM6/d+dCpvxmZH200nfgzaT2ysW0FbSi3mvFgjMDB24BjMxA++XLdUpx34V1Q
40S+kH0JXD+4r+9xpJ7tCOmIKTrO6Ju5PMWCVf19Lr2bwob2FQ8CBrHUrLupfZonNdzuyv25NLgR
bIQWcnDhKDywjzl3yGndg1d4JcZdGtqILaJorLnToT7I81F+c/pA3FMqg7Xy/9IhNJwNK1DVQEcU
B6lneiyrZu8ScgqG8QYM1CuR2MLd87fg8m7lnZHxEHR3wymb7zjduQ7f1+rZadDOmA/XmaspmwnK
57lEiVOdxgy9xSk0XR4dmzlb3vvX4XlDk3EFbO0SyjS5OjlOqm8gsO3EfSejlSTcgr8x2Vbc3A5C
agX9KVL7hmaJq7OtW1wHfw1NopUxB4zSPTe09OGEDslySrtNoUvnvui5WMksLWyzKdTSlq5XgQFV
IS6l5c6amunNd4k4Az4iKG+XEMeOJdX9dW1NgIL+6zMatHo2dglVwkbp14o63xp27jqZo28p6R6D
rP952XH8pW/6vxulZrP3rBw3nwLLOYJm6VlUgYwZE1Xiu+ioCfx03EDIM9u4TN5nyHwBWuzvSzLt
cUFJ8D75G8ca7f1U5PMON2iXFC3dCWiO67ZzY+H1fQLspt5VbWndRCgPQ/sl0xugGOQ21w6yyuij
TbqSuZ8tiBeBPTFaKxkvhDiBGdumIa9SNGJ0R6cddug63tddeOOjZtFzDyJS9asc9AZMGwnQ5jej
EJveKVbO+8enBUwvxu5Z1NZO26rjaD0VznAPoo07KdiGucH9rIaVeGdpFuNe6WWmdacgsFBY6DNm
vNMJzZ2jTOtvZQn+d63X+J6WZjq773dOzhdO3tvoKTgCcP8N+kivLqvyvcrGPubd9Mfrx3zlIvvY
UwT/C4UF9MRGCFkdW1ZGSV7aJOndiYLF6DoSo8CMfAmUY7mtsWo1yOAfOloPj1kAiufM6euVR8/H
t1pgQhsnZ1S5miJ5jGj7w+fWjmogFi4b7MdXWmDGuJkarZ4hoXqcynYfWa/ObG8t+YfZ/LodMEMJ
NUiXDiDXOA5zhgJi5WfltiHMj6emdVYiooXz9DcR9e48Edui1HMyfuRDVX4pREoS0XnlwYkQQ1fC
92IK7OnL5RVbOFJ//cO7yXpBphpajtWx6NJhU8jSjpXygoNE/Sa5bgojzijzPhMzKekhIrfQWdxS
5ybtuys3xHjVNFUXgUuukUfPEXzPWe4eXA/VaQ3xupUg5uPcWGCmGoeIyZlXtDxKAs0xPPiI/M7K
kD73tdsgL0YqBO8dRbQxExGtTLpgJbaxaO0A/eNIptURUhF3k7BeMsxyeT+WhjaWLCrQzMz6lh/B
NxE+aNv/oyFPt3J4Px7cN3W/amvOUxf8MkcCeHKcduk3gY7UlX/+sWX4Jp1X11PhZyy0jsNoV98r
wBHSWA5eeUdcKW/7uQFbgNVFdAUXtGAb/8v8VkGZUvhXCBEPP6opfA2C6ZuQ7VUP2cAMXIe+cCJr
Hvhx9Hkfa0BXDzZtCYClbK138+PdCMzA1fI7aG6FjX+obVRDsjRADXzo1uQfFrytGbgiO6xz7TJ6
qOowqauHqBljXoZxMD9fPqlLE5w/651zqlgA1ioOjJmXR8M3jW72LNZzNO4EH3MWO2lY7C/PtLRQ
7r8zTZ4mkFUhMLeSqH3XRdEt10W1uW504yE31KPnIEJujq3uAD1JByhLO22zUqf+2D/5plidnGsv
BJdKf1TlxOLatrw9S4sSwTdvN1EdicT1w58QFXu75mt8k5iuhUhg5lBHHue5fm6K8rXj5UpssGTg
RtBGJi6txqbyGIBYPgnSWsR4xt15it/ouvASztqr4DO+KVwH1otswKOuPZYQGGd9vY8KbzshDm/6
7vPldfrYffiRcaZsp1OaNH17ZJP1kk7dp5BO3zqQBq54w6XxjVOFZHRh+9pqjyFCgraot5yFcdnO
N5f//scm4ZsidNbUU69FweE4ucN9I5o+rkLwmVwe/GPL9iPjDmJdyRmN2hawkBS6Cry0YgLF896V
D5a3xmi78AWmDJ3mqWYK5KXHMafjrbLyYV91/LpQ2Tdp6eq2b7rZ8+QxB+n2Bkn7n81IaDJV18VN
vklMFwwpNMTdrj0OLemht1L+jCgvNlC6W7GBhQNkdjVMU8vqgaU4oMNnGXwG9rVaq/v8TZb+/+Xs
m90MpYWCteU3/TGwOfBphI3BRmKz4bVta/xK3aD91rhSvwmkKbdpqNmJzQCm0IGMO8IydyuzQCRK
Ae/kZVb66lX2Dx1AwQLVa3clDbsAmIC2w79uf/QQrnRFkx44ypHQj9Oqe2oj5tMkk04Tu4LlN2XK
O+SY+8i/A7V2vW1JGZwCUDzrMow+s2HI3qy0WlODWnDmJlleWs91RtIU5FxNekIP3q3Mw8eGtM/I
PCVK+k8gl15rlFvwtmYahYUg22pcKK0PARgQop3FJZp/7K0tvkDFLb7K0s0USu/lc9h6U3rAPv/q
FJvieZ7v0UD6K/LX9nHpIBvB8kiQZ5zFFB5CDhxytO8cK0HNaMVXLY1u+CrNPNuG2oB1KCY67CrH
bR6cWeTf0rmh101hdmlIXXc1Wkmtg4+z3clgTkiQ7aXdRdftgsmW50KNM5upkx5a0siNpfjdUMPx
jlV1M4Dbe2WWBYdrdmpE0GQcc1GnhzT6TPUfp12JcBZ2gJ5vkXdxoFWDiC10mXVQ5HaE2OPQv+SI
oS4f0L81kQ9clcmHF9S+ZU96Tg92CpYTa3DdWyiwkRgqYxncTU7kxnUq8atUfbCFQFuUkKksT5aU
8x6tZhL+yQvjJqVkO+VZtJ1C9FVd/m9LH35e6HcfXqQWQ1IeH950bTKAHaybH/36KkUa4puEbiCr
hmb4efSuuS/RVlqzg2P/vPzPydn2PlpVwyYldDJTR2v8dcCY4q6YexCpCHRnsRPvxC4fwKHYhXjb
jmdQwCTtLdSVVspfC47N1EPzrB5RckfSgyP0A7rm4tGH/GDBdxMDXeRa4WFhFrPDohOlXaAykB95
68YW5Moendyhu8z3Hua0F3E02Sv59YVjYPZbsChCN13UZCgLe8UNZLTljk7iN3OdNfzPguWanRZB
nvvtFI750Ys+i4GdbFqthJFL/92w3ZZkoMKowvTgNs73QLXVLkOEHaTdmgTV0gTn39/ZSAOhNasZ
7fQwDN6UFBDNfRCk1c9pWuXby4d5aXUMM6Q9qMGiBh5CtDeaZIldy+s8ZmC8EfQg1RgpyLFXJfLt
LcgbN4IPaxRRH0MnfJP+LXVJO+gB/3uyJ1B1qPSL7frfNRoA58Z5zKaQQIoU+HUZ7i8v1EJYHxhG
P2r0SqIbLTwAA9UdekK+BKx66c69v3Muni9PsrThxn08177yM+qmh7waNl79XHoqaYZh5TpYCMDM
vgpWFL4PVsb0oFp2n7vtz7JSD2HfvWq7SUjhvlWrzFoLx8psrggsJpDSxYeA3+Vu9NNNkPKVi2Np
6LPPemcUE9o+XeF0uNOa6qmu89cyW8OPLg1tGHQRFR1v0Ad0dHPE58D3JrOO1MrqL5xYU1LMiizR
5KQtjg46Gl+QNGZ+goRlQLeN8KZThDdcH9vj0H4ZZxoduqierozBzK6LYhhHx2qn/OhEduwHxb03
nKbJe718aBcsw+y0qPhEpaXwYWpWCSt3vl0lNOBJHa6hlhbMwmy4KNKun7A3xdErVRnz8UZOuoD6
6XWEnr5v2DYTkkeZXViHtvAP5dxuxix6ioq1KvjSAhlWDQ/rNO3ZqgV1YpETwIa/hdWTpa7bALPH
gtoR2AIG2HVZMrAv5nYaM7jzKhSvRQ4djcvbvGAcJtFcC1GRaXDhz8lg3djM32nhvV0eemGBzOaK
rKBgSunq7EiE3MzqBuQj93gYxugV2l03w3nmd04DLdChLFqEGSX/45cPFvEfrfRe+2Tlub0QMJl9
FW5DLODaEZb5VX0idfY7LSJYs9Q34HL63EB0ZOVWXfDhJolc1ZDed8sUjlVziMJDLYDeRW4Lfi5Y
9vBcr7KxLdicZ1zf2eSRiY5hePDGByiJJ3UH4iigWy7vx9Lozr/74WdhFEyej9uU9G+MqgyIOvLq
d2v7vXRYDYseaCOjdGrTQ10Cm186m8bqXq7764Y1S2BvwEMGaybMg2B5GXfRFFMIL101vNkdkVc8
bRwZWofJ9777GqkRyassIRye7/IMC9Zmdkno2Q0Cy8YFiiu5LZo4i95GBY55RlcmWFh8s0kCWQTP
AddheggFSJgVkpT9mhz00n837LgkPMe1iIh46luAU16j0kvQiRG717GH+Ga3gCcHyiSKMQgB8n7X
wikdvKGlWzFYa9pNS99wXrZ3vqgn5QiMA3xRGL4QjYs/2NfBi5teGcWY0nYlKeai9Gh4GBx1G9lj
YqfDSrZiwc2ZinYjFU0w1XBzkDnyvvi51SXTlP8RmQZdFyTTX7is85XX1dIpMkwYeoJk6KceNcSh
Gbbc4uXWG/21Pv+lTTCseGRBU3lKV8faPssEgFPL3tmiymMxNmDGVxFfWbKFicw2gSKIvBAwnewY
hXdEPYXFY5d+9+0vl2357x3/QS7C7BGYWRsGfthmxy9fHg7W9uGuePb23v40xGnCYwilJ07SxKc0
+eXHTWzFXtLtUX5K3A0CqLiPu023IUfwDr41B7qXt5ANFLFIXqwNgMfxr8v/8uNjA+6tf0/8XFRB
BTUWfYLQEDjva6gUUkjdROCgBX9Zu/a++fjEOCbgY0CjUsRLUZ9U2X61KEckqlbqCUtDG4cx1VVZ
W7IG02arPqsu3TGyBuH9+Cp0TCApFCOq1o/AgeXXs9iCbNzeBy5B03Wjm/Sqcr9j4jz6ACX61AKZ
n+35SW5F+7BuHzNOVp42C6tjogmEQ6ccOTF16iZ3P0fORgf60+WjszS08drLm1RGEc+GU9ieWyJU
X38KI7kGJv/YOMHz+O/BFL50NAp2w8lvs8Rrmq3GXV4Ac1/013U7OiaSoEO7oO/zHFR6Q72lamrj
vrTZVTetYyJgs4mDPy0v+UmBmiRq4qi5jhvKMXGvuuCRknkBJjuqf6e154+xS/NxXPnjC4fedv5d
+GmgpOvsUJ1cv5F36DksX6Gqlp56EZQr98fSFIbJdlrR3sXzHe2E2We7LzcDTC3WqlwDmi4dTeMK
ify0ZBMBtS8oeG/B7/EaNv2va049+mH/XR6rAYGKRfPhNARejIJy0q55m4//NDFxRuUZR8gkRs64
E1vZGDfBVT6GmFiNdrSoCjvVn8rcPxVQx7Db6BNFtfPykny8ncSEZhToL6+HysaJUSDxs9NP1Vlc
bCrXxK8+vqNIdJ73XVRGvLoLkM/vwUzBt1XwuwS8eW7QG1WwuKJrSdGlrzhvy7tZggbSaEE9gJew
1/fK8m5U434t2+yqM0/+h8uwOXcm6fUnRsZYFc5NqdD82F85umG0gHGVc16BVDEFZGJTEdQGdElu
rUqnKxfJ0vIYNguAypmFa87whC6+5yw4oc34xySalafbx+6emNCMVk0pVQ0+oEuLB6utWDwE1p3r
hUfK1pIxCwZmIjMgNQxA5SjUKXdvPaveO2Owu2wBCyfURGUUmnSF42BkKP28KGbvZNg/d9m8T3GZ
9/W4xhj1caKSmOAM6noiHSzSn3rH/ZNPxUGOrYodt3hoO7ofFAcPZRSMcRvm1+FBiAnXGIXfuVEK
/SWBiwfVQMyXKkXiIW/XrsqFJkHyAWwjKIcZFG8eHZonBq2VY6Y4hO0i1abPbtHhctBPo12IchOC
xrWOhXWOkqTySyi/RJQkqV3UQH4Gvr2tZidDPC11EUCZraofJr+VPzLb1lPC3Nmy4lARtuU0b9sk
5P6V/tuk82oiPdt2OqKjxhleCY8eqil7vny+FozP5PEC7VkUynDoT7nlPHppeJCKPkETcHN5+BAu
7v8vFRIYrm+mDDyEsw0FF1u95S6UCdL0nrdgaHD9M0urx345/Wqj68LHmGCTbgqQYCrReUTcfkLi
inxqII6B/PoaReuSnZtvGptMTtRigsJ7ojXkpL9eXqalP244WYi/FgCr+P1pdm4L9kuz2276dXno
Bfdn8n0SsL+EtWrbE2VOI2LSlZaIOxuKcJDg8+u7lKs1/tKl1TFio8xFNW6iU492xxB9tPeztaZz
tjCyiScJoQ+QSYKRRf3Nb3+6a1fn0rjnY/v+ZpZWbg8Cp39G5Tnvizu3D1Zq9gvrbmJHrOjMBh0W
/amaxxyE4OVbW4u9X0B+r5Br5aWFc2MCSXLQEomelemxheYxXpkPUZbtwK97uHx2lpbnPO275SE1
NM68ImOISHUBKBuahiXEUlbu/b9dLB84B5Pns3CjOuhbDXPlmt5Y+ZzHHA1/Z2ggIo2Jd3Exp9qK
rdDKd+1Yko12ep4Axk7jQdVlrJt5+DpA+GYjgf2Iw9SF5Ill10jN+qm98TSgTZFX8ZVQaGk5DOvP
CyG9aG77k901ANmWEbtTirVfLi/20oExfECdF20pi0wdo8oXSSay7GANswKLplfEfim67XXzGOEW
mVjB2xyXyTDNZexRCGcV0dtUCndjQcTnyllMXyCrsUJM2p+oeFL0N0dttZAHx1t5dyxshYlVGWpL
K2nh6HTid8F+ROBzubw6SwMbHsEj9hCBHqc/hf4JQUAyu2vNHgu2akJSxhn/eBYzHELIPzGbdAkL
smeW+m/X/XPjdM5oVfn7XDp59gPpszio1968S//cOJn5PPtMdgrqBt1W4mXE6iJuubWy4kujG+cR
Yd+ohd0MaOgNt+1YxK7tbJBWum5VjHMYErRSWzb+OwCx8WDdjf1aE/WCvZrAigjVP2uaB4jEZSFk
k6dkHuRWs+eRr92nCytj4ilUQxAid+g2D9Be2+e35KwlO62EHAsH3aSrlKAXS1tInIPqX8f59GCr
z5dXfOHFYrJUtu4kRVDhJSGt/tjlAJm0aC+vX5wq38xyjSFt6e+f1+zd1QSo/Wi5ARIPlNGXjnWJ
0/Knyx/gnk/eB/eSiZwIXTUINvVIIokU5T45EDs+t2tsxrYLNmC9hXZPrehmCGrkCsIa8uq25wSb
MpNskzuC3EQZhKxABTFvrD5KtwJvqZPViu4FzettrFHqTvgEyqMirMN7358adLc0Don7QvAdcF4h
PCUZ7ikANXuwKRdbyjNvU/EIkURBflz+zqUDbJiGzaC8lQe4znyfAriR5zulwlc/B/+ti+f9inkv
bNT/cAqNJ0EsOUTHJn2BxA5Wc01t9G8l4YN9MsEJtHStaHb7CA0Fcf6rzOIJZMe/u6+FE1f35Vc0
e6c8XtOEXPqO83F/d+CQSW9U1WCyljfokXxJ55UeoYVtMMkfmdNBDLKpcNrYMSzyuPV5nFrowxz7
zeWNXnjbmziFsAGBsnbc6kS77FfXQzBTZ89QOGVJ0dnbLCsPnbTumipdMaClpTr//m6p2mrw+qaA
bXrTV0+CbmfN5S44RBOe0ExuqwcfPkuEItq6TtfHwu3GAxfuWsZgaTeMu04OVSu9PCxPvJqPvc/n
E+iEuj9+WOk7ZPTFypYsLZFx6aV9PtthAGZLxdl27KMD87rny7u98AUmMquOQPEask6dQF7qxlXU
vXSie1Uz2YLY77qHgYnNaqvQnkCE2kEqiD36qG1CJXrFHP5C4z6wahOXNXW4VvtA9qcxjKak9Ur0
sbWVlfh06L0YAtpVGucsbRJFXL1VaFrYTWcuoDgARRCE24Z8z7pOfwq8rr6lrCAxnyXw7Hlhb9uh
z5445Nw/2b7jb7Je6h1WRe70NIEW0NUQoGucbAdQYPspq3R3dAOnI7HVhixP8pHUfzxdOy+zbPsd
tJlpH/csGB/qdGq2vR6dbYTLIwEx38bhn21qpXzfVwHdQFTSvoe0R3sQts53Xu2WT6TL7D88y9Tn
AVD8Bwdj7Dsxi1hHTniDuCWNI+b6D3knUb7IZ+iirvjkczD7wRKbtJ+CoJjmEBho4Qdqn+Wj+jTK
fNqg+0slENer4nZQQRM7UTdcaVgmxEVbWeCkEZ7aYwvmOachqAu3t848fs90f92xNEEufdeX6GJD
SDYR9qMg+c85g1bAZbNaCGtMfAtu5yloxFyd5DTqhFvNaz2Xp7ymr4NWd27XX3lhmlKIdh5ZnHYT
1F/GbDMgJ9SE9nUxn4lzUSKHiHnh4AkyyI0iX+30x+XFWbhhTAZMp26GeQYJ34kHU/i7crti1xd+
dernij4K7RZJi6bRmIVBvtEgottdnnbhPjBBL71XOEFZ4UllCWcLCc9dBqxlNqwh8ZcCDBP50kN0
OCjAF4ZqYt9kiYAs9LbjQXg3ehG7UWndgDmbFLss1PX97Kb0oQ5Iuq+cgj9Nucjuy8ZPP13+1oXe
Pmhk/nursqqF6K9PUW93tdz2nJR3kEITiReQ4WaqPfS8wRtvBZQZt6Jyq+1QWOTGH0aeuES337KG
8i1HE+bKPbPgRMz6f9UqMoNBXJ3aUnexh06OOAicG7c848rzrkx0KD+jp/TXyvf/3dUPvNbfcP1d
WMGlk5HSO1enRZufrNT1b+fQ1VUconPpi213/UHmkf5sg6Hh0+jQ4HtYUfQYudNskc3APbDyz7zE
A7NyKRiplDjZqZYH5fD0QUelDWo4l+4qsAl/d3La34Vom9oWs+eDHMn28oeUQGIZjYX8h+qVyxI4
ruK29C2g6dTMHpiarFtP5mQHFrrx0dYNfZzqiP4Yoda6b0Y+gRiTWOHGV830NW+i9lGJwt92shne
QPBafMrpUPwiI8/v0I0bJlkn7X0xzaABrkjFbv1IzC+eqMttoKX4FCjUiTOcit8hVGbqOEcn5zPK
HJBo4PMI+dJsgqYidR/UXLgxQ64sJgFh977OgiTXmeQboZFKq2tW7pF9LhLdiHvZB+NbUQ9kO9gB
/dp7NeoeXqN2jQqAD0LP2L7nudxQSdSXGc0FoCoOSeJL20/QYt0cQU5TJ3gFqqQrdLQhFXSBLLef
74acWr9p6jv7PAhA4tcE6naw/TTmA9ae19K/gVCUnUCXl+4tlVk/bFDcJpHvZxuHeZAwmbLceQt1
Z+0GzsQnsGc48eTbeZIFAP7g4Ds3mY1+FlX6OoHUX/5Jl3O1DQY+PSIj6AEbRGrQhbt9wqIeBHGN
22zawU63rciQFYemdh67Fug4q6mfT7Ub/WlFP+zTtARXZiDa27qJhj1FJ/kToCnVF9BbZb8q7kiQ
zg/QNMxBRLZy3yxEiCYzD7r23FaKCGm63C5uHV+6d2Az/HnZmBYcp4nNIkQRp9V4+kVO84BXbRSL
uti514L3iYnKovbQSbC0R8eofqiqh7z5HU4rAeJCfPu3Qe+dG7DrwG3UVCv0Vzcb9MXFUE+Avnm9
GdZEwZeW3ngYyynw/MCGZ5snDWRQwaIDLMpf8ZsLa/8/WFaBsyUQfZ20b29Cz48hQh6DWDi5vLUf
xymhCbLxaRNaw8TSo+ezZPIdsgGQ+86e6G/QyzgJr8O1C8n5MIoMTUqfBjT0kYuK6qkd4W4A0i1j
q5nfikY+ZzpwtoE3fxVD9MS5e8xm5y4F+Wpc5tcpYYa2sUspeo3qIA/xIAfXmgqtuPK67bBaEP/4
EFATjVM79dhCZx53f1ahUNx+KwCNusq2qYnH8QEPdR0C/sU29PbuJO7IINdi+4/Ng5qInCFo8eyA
COqpAv913b0ADBWLCcc4UJvLJ+zjYI+aoJzOGSPbByQSUtYV3c5sfuO2+9DmaIIl9FBE2Slr+CO3
6hUY5tIXnQ3pncH7uQyLxmPqhEZksunJTF/Bouvshsn6SuxObS9/1sd2SU0GlT7QekZKtzvpajMg
N8J4lOCZsmKWS8fJiN6atrcKDR3ukwy/FKmK5zUNq6WBz9b5bnWg0MoVoQW4PKX7VeTTmxRif3lF
PnYlkG77d2gx1QAC9OdbQrEd3sv3WkQPJB+cmNsR26R6uLk80dIOG6aciaag0xnk0rVnqtB6E2S/
Cv95lmtNuwsTmPgcq7NCoQXgts40g0AfZNDpY0YIiCtfLn/BX2Lw/wen1MTpOGWVja5G2cK66XdT
ku7tbZ7wrQuuyc1wN5+CzZzcDrfiXt1XN/WT87l8yHbVyuFaEPyjJnqnz3JAyqLz7DoGhVtWxuWw
tcZtswvC2Bcx/XX5MxdsxITsWNMZdx5gHi+6lxrbBBXDFa+ycI5NpI7KaDB7HZ6QY1ZtGs/aMlVe
OfR5yncmYoEpQPYM/3q27LeU9XFD12iXFl5l1IRXRL7W3EFK6jAR4t0MLBcirgbHAyw3cPiJ44Fy
1xRjcBgmr02Y1c479AX2X4a0T/stlNv6z4Wt508Q7HNWPnfBbEPDmoZakNDKwJ/V9OUUKyfa1Gy+
l275BqnqPGbcT1ccxAItNzVxGaXUKaQ60XGF9CVUE/FWenZH4Yg49MMRRLk1f8pc6X2p/eoPCEx2
3RwkepofXTAp35D03F2m+/5zPzr1K+qjdgxHgHDe4mkKxBVZezsv3FhmtZjIog9du1DHEOLN96pm
+WM75F5Cyyq/5bTPwLFYdkHcy5E9Qml5rd9kYSdMnoNBy7LoJlsfFQ8PpWzCbSSnA3MriKrgDTKH
eqXfZGEikw4FqzlTmmKiyodI4twmpXdPUQYJ5Fc3b1e8zNIk59/fmdFU5dQllQv+JtoAMNuwGDif
KvbGeju6Png2vXylaLs009mNv5tJphHP57Hpjj3x7G0R8q85755VpJ5bpww3BVKhK9+0ABCkJlkK
6aO8cdM8O6Wp309JNssu3w4+m/400hFzMgWs/QUip1Rt3UyUj1x75PsEAq4HxYjEbRUMeY70ACjX
Ym/wvZso8KcHkfH+MANYnMVzBhRUGErvpw7o/DN0srLesBI3qtuP7lVwCCg//rtgQtiB9sASgQJS
2dx31eTvWoZk1WWvv3S9mPhDnYVconddHhXAI3UchrO+L0cF9TgrTGWadJ5rPbKyR3lPzBHdda4C
X18t6/bP5X+wcH+bSKHO8usJyQB9nKvUfml44W5K2lr3IR7vN/9xdmXNceJq9BdRJUBC8Ar07t2O
7eSFihNHgFgEEkLw6+/peZrpG8dVqXmYvbtBy7edpZ2mz/DgH8S3SwWZqlZ+aSHsfQyY5z1FVg0Z
NKoxdWgK78ufH+WDOHcp0RWWIgKaE1JCcIItv7NWygwWTMXr3336RcrmwqjFVhhwEaws2pqgS25C
MdBPrpmPluEisrTj0iSgIUMiLlLlboAO++NMZn5cAgeGfujsX/Wp+SUotR3haoqUbTiGwhszkiRz
pkVw91ev6BKSyhnMSxtrxCmeedYWMkdX6s+f7P9DyP5NFngpfyJUGcw1w2efvnnpK0tZ2qY/eR5n
mAml19f5tyrdDun16+mUX2/xx+3hsD1sr/P8+vrp9qHNRHp4SH/sdu+7h/fDu03fzebqbnc4pLvD
0yE9vF/FabbZNenm5njcbDZf9nv86evxMdsfdzfHDJ+T56d9hv9mkx2z/ek6325f8/vzf5Zl+Wue
7/PXfQmO3ycPfF743z3vRfHBuZhDN+PegQWW+VZBlvK+UBB+6WK0/Keli279SsUbjzc+1JjaIRtJ
ODz9+cs/OEiX2izhIoqyGshZzZbvIqEzuVSfbJGPsrroYqMv88pKDbXWwyKSHbC5qWkgf2DfZAS/
eQjIU+9hruzdgDIRXx7wCvPEaONH9Scp3Af30CW2KOxWakEwGo9kIfTgvMV/Vb7X/vDKQv74q9d3
CS4iqLdaZzg/EKgB9sEz+5xUc75sfrMrLqFFHqmgNjjS8Ugjovaxkt9kAt8G6NWHEHQlte+/T46W
Yu9R2efSKvI00aV56osq+uU4tzve9X6XVTX8VmEhVdRAywx+7ti6AUgyR7Y472dHw3vV1/JqIN74
fbQrOvvL2q9V6rGxDIBstHTO6BTgEZO6SmcMM3frCv5jz9maNpXu0DN3c3UbYYicstXv9qst4dCO
DVXs+tZL3s8iSVlT0xkhvsPwIVXCAJpRlvgV4QjvoRh6tLslpGAQTvFUdNkaUAiBNXMJ421OZ1ib
wTV2UwVnjmEdBRPGvBq97yVcN1Erohv4PtknGA2FOdBYUMwR7ZiFPWteRzt3t5GObEZdXG60XvWc
Wo+IL21Ro0MRmjB3bgwzjPrHqwgmBJ8c6g/OFb0402iMN772yXjUArZEaUIaulk7CR3kv9t4F8ld
VbkyKFUNlU74JN8VtZBZ1f0luZNfCu5EVpNyxgLCH/nBxQ/QZsygr00/VaD+p4P9u819fm3/yk1Z
raHdZxU7uGS4mWZvx0UDwbkEbnBJBteMzOvHvO3DOzFCgTMAaHlpPxMR+GBpLqEdApZwgD+gyYbO
DOT8brV4/vOafJBwX+I5FuLPtA3O6sHK07s6TJZ9X0fDLecmuLED5PRNwZLNn7/sgyziEuDRhjCJ
Mr1sjypoxtPS1+ZazjQBblUa+G/Z8e98O/llg7ocw5Dp0g4nmE+/97DuMv6Z1SM+K+9+/yDRZe3P
nStFjWbuka3Rpm/DMI+a6sYf+U1kBrX9u7d1EYpCAq1fFA78oOCta99WzVM93fRvf/70D2QN+SU8
z1XSYrA3yCNLJkLTAgaH894fypama40IlI3GeFANiEIws5SdGCaJlcDAKzAT3XWV/NS48YM9eInm
E2a2IeiYzbG2cb/1RFe9ucmGfhZGbtyI1ban1Tfz7s8P/kGEvVQfYmusTMJxT5AuPkZGXZEyvPc4
+6Qg+0CEk9PznvnXNWEXSdZOGX5wPV8QEAI1w2GudOMLciZ3xUQVHIAtMg9+60ZQFyDWBXYuXQ4J
hHFkBjXTGSNR5+W098JnB9OVTHSt+OTn/X7n8ktEID9H2rKj6pgUA9+vZ31eKJ+s12oNdZCuOik+
YcF8tKgXt6VwjWjCiDVHVwXATdoCRaTnZHuABJrM/RJpopqXz7xFP7gfL/GBjtiWQXYCbi+LhF2t
3+vdxHv+SZf6gzKYXXoMqdgLiVVFdVSlTGAwIoMqbZzgGyiX66NX4a+Cuo2qvK4L/TOCX3UFl8E6
Ovx5y/5+0dilzxBshZjySqh+DOwEVktK1QGcmHRin7WRf38m0ND/756NMbOdpyQSRwATd3BSrnNV
8S90sTT/8xP8fjewf5rn/zoUySyBpQi8+sjlzLYDVEyfzcqqA4P2u07rBV7ujjb1+leZBrtEzIDP
WhXxYAV2nL1lAVziY/FX+5pd+gqhN2lZXfPq2NBqvhXtlBYFJ1vZJWQTxi7DbPrvQE4Y2P53VXCC
wsD2HpT2wKFR+mvQsMNafDaK/CCfYf+Qs/61JpNJ5qBcsalX0C/Mun4xnRcfGx5dK1L/Ij6S13qB
GWY5fwPMfkzh+S7StviM9fTP5vr/fIpd2l8WZVnQcgRSQNMpV+ox9Lp0pBNqg58esJDSR1+t/x7P
5ZoxUx0t6XbN7Kdr599AiT0PwvBuYnYzzMuVqMg25P11PaqbcoXc4rS3yfqKRugn1+bv7xf2jzj8
v95VI71OS+ZXx0iOv8CayioyfBKIPzjclw6afklrFftNdSzgz+tXsOsgOm9N9AIyxSd51wen79JD
EzBwYHYGrDT3mq2UzyqeDsDckOKO8L88cv7FFaI9QOQFoGBHfy1OwTwfKjV+8vM/QOOxS0SMgq1T
4I8xXtEYZHEEwEeMa6oNcuV/LUL5rTVPZx/gzkHGc5k2Hp1O0afmBR+tT/jfU7iQJo7R/ZRHWaL+
HzsIFrbAFW2VcD3sdLvhk6f8aIsF//2eYSmACw+0OEIN5A7E76MtwT7/8/V7XoT/P2r0EhoAsVED
B4xQHjlcAlKAsMBaxxemGlJ8n9zwH33F+fX964SIQY9lx+rmCF8KlfahexMWfN1Yf5K2+cE/M43/
fwp2if/h/thLzdYQQd4vt2TSy62Jhdp3JNFrOugaiEDCZPtDxXoY97j37WEqVvIM5jbcPxIvHHhq
tAmfGYAS+54q70sYjOVjYzyeuiAObpnnV1D3rotn0a0NXlVYsyt0IOVh7KLiNHWkfGasWb1sGvv4
KoyXskhHf5YvrkRXNPPKhu9GgWnJiZNObWiiSp0xGfBMUQzRc91V8B4uyoBkDVzv8k5GUCEjUdDc
d4rr7TAGYWbQ9d6PrGjSAXy+fUHaOE1cPW5bukLBDzShBcDAhYktjLvMvoO+H4rQqdljM9BcsE6n
mDLC0nhc0Cbo9QLdM0XZY+BUt9PeorfdUsRH6HvSHw6OiifVTt5LsBB4zRnfqB9mod4eqj3Dj6SY
8IlKwfJRD3ojCPVcZhgv0oDWMaS9mPRyP9HFrV9EfM6GDiNWNE6q8mcH568E5pLnLLetCH3sB29I
Y+1gfSQMNCzFOiOdAfFFBwzNFrwvmRE4AP2caeV/n8Rk2oyNfvXkNYPKg3V5h6BDgjUONHuYZj1v
9KgUWjNRWMJ7r6o3soGvEqy8ljc9Vjat1Ay4IYwgzI/CCfuS1G75Bjy//9gBRPtAWd9tC1/wVwck
d5NzUsu8X9Z4p+bG/YiqBc4ZfmeiMO2XebhNhmFBz74h8wYFq8v9ZZIQx5jm5HaVQ5I1XeVlcIQE
DnN1xLsxBbTRMotNA62JMxeg6YH7r0QTfWGhBv4wXJqDv7j5e+Or+CppguUZFrDDxl8S++5VZbLp
o8jmKI+nvOE2+BIWIwdHi80xTM+T+dkAo3PCutAHABgThSIuWaAgNLI185zu0OUu6/Doj1Ic8O7Z
zu+C5GHQDs22BQPRlDZlC3xo1P1YHQY5cKDz3hoyJXdeYuCaJwZPfKMUXre6oID6xl4L6IRs9Zh3
01x9V7ocgWJTMX0D08vM28Ro/3qxwMenbVMnPId2BRy1RAw2w64CZz3zZLhMKfBV9jCzLn4wsJDC
/8zibOqMeqLcU2fSRaFMCuKb2lG6VFDDhGxEyeWQChLV4H/EPoRChqbAhxa82BjmAMdtg/GxTWJ+
JWQz3tVQhNA4dJH0N4lHXAOjW0+/tNJMv9g4EVS2E+BjMIeOIdwSsE3gD00D06l13ZY1XY6c49RV
Yrb7uvO/1ugZ3hrb2n3AuvlVBEKf6oZOd/WcDFtZq/ZOU0Ql0iFIOMwH0y5ei+2QMIfWClSxA5uE
Rz5QAGZtGG0d/LNuQH51B1AmAdn1Gy88NMb6Gx8ODW89Mi6Ujr19sLwL4fjTtqkva3uNXxp/RdLW
b6uF6ptSDBAk7+Ie7c4S0iY2jzGmTSbaw1TceDalQIHtpKrkjppwMlmpnU3y0M7JtRqbIsdPZi+W
+I8DrGjTpoCgc5OEcFAZARKewrW+TmCo0GV6Dqeb0ShvQ2qoutueLDiIbiz2fg1uDdSH0LXcdPUk
N3DejA6xlMEewJv+F0SK6IuGceIe9m3NnGrM/Dd10BlIA9Yc/L1asS86jtp9BGInSwHcnnaBHNbD
tEztVZDYYMfZAHf3BNwF1vDygGJoziNm6IsDnyHzgS/OqrLw4CeZ1Gs+iybeDsbrjjGfp6uQLuRp
YbW3B9o4+tqoGaL3HGlEiqtX7uI66XaA0ks42p67zhGJ0TJWXpuqUbltOHnB8+opfoeBMf1OR97W
WzBCpIS0g9VfXe1H9x3z6ztv0N3OxbZ4Ad1ieSm8hWfjXEPbJtK4PkPSXK0zfMctbeQ+nhaxNYKo
DYx+wZTgPbhBZKleI5z7a2sKnuuIq6s16chRNNA46CIa3Ja8bRA9ziyjoRe5aSNyNQ4evwmUhdZc
kkj/3hAq9gbqXDdxxV0KGPl48Dpa5+vMXw1Q3t8NCj60lM9akqmvQvPYWjHXWUHdmEfWA7IHj0Zz
qef+UEMH+h5UK4rVDCe4/1JQr7qiyr2Y2WdhafswiLa697RLIAYYQsVB+T5JMSTGeti2C27goFE8
KNmOP9qWDzYdaKX3DV+Gt24ovWs7j+IQtCiZo3CeWzTSO6hZr5RHKa5uAcUV3t/wvmffaFCzk4/X
99YKWR09O2Mnhc7DRcX8Qwz3wQ0RcEiNwJjA/ueQ7DE1TEfBNzLAqdf9Fklw8dOtdqR7ZFfTvS7i
5KpApv1d9EG7b+QUoIjXlf8OX9/2ycIW9QZ0suF2EV74bYEa1ouHSfuTLnqmNm4CYBgGN5O/YebM
CAYWizxz6FunEY3DbPDW5KUp7LjmFZrTZ1dSDt8OESY71Uh5XbBy3rpZQIUcFoobAhrHYfLCcseC
wXxzjUe3uCTdJgCDOmWiKbO679psGEaVQ8i03iB2D28TYmSuzWJcinQOQwzdlzsXyCgNMaK/Hihm
HB4gCz/jZPW2xoXVbjUJBMM4zpMd+vIr90mZazACvpSw0cqdLVS+LqS6WVZXA65PyWmBs5aI3PRm
woFkljf2p2/XwWxLzeRdEbbkdR4HfU0n3EM+sStQuaHF/KaTVS2ywlf6Wx90QMWVQSvTtffXK7cI
MHcTkAba0euvzBoktzN0QHAQxqFPlwF85OLsFN1h/KzTFtPzexpHVdaFrdnIUta/wmhip9Y29mbk
1XDTLF6YrQbK3BADgezdQSrJZJ5A2Hq5aSu97tAmot89F413MYS1t/A9YZvRjPwABezmiTJh95IW
S7fntHP3aOSE2wA0vA3yLInUCY0eqKIEOfGhq5f6AmygVCPzSlIdcrw1BjmzIykSsD7gEHZfRSsI
DgDMNLD6GXgCd2jpHucIyKww9GXGR+PtUaqgCpNr2+aa+qOfCb8K1tywWb1aKiH6LTXvcQHYIbnt
TIBLEOJTU8ZUWSap7CvybWqT6QtQ1nBRTsb+lpSOgqCkmSfSpCql2sSF3+5qA7+DdGprgjo+WKcz
cUJGBxa33l5RgK+mKkNQDfLVB8dlhnhC1qt52EGBKmkyC15Xl5uu6d0WqRF780Y3fMPUjd4rxWOZ
ApmPUZGG2NBdFVfVxpKI3YshSr67IWneXVF2eYkAWGbx4q9baFYsrxPUtEWqTKVeEk4o7lw5+pCi
lW3YAlY0sdsuhotBxkg1v3b1HD9OhNBj7GPII7QOwlxEOthYYcscpy26bWIeX4+LgGfWUmt7i4jl
I42aObmhtkrMZh5qi9cxJttkkPYublb1TifSodHhK//dTNABWoBxAhNET95VGET0vC6hrLP47JBm
aUh2cAFWx3A18iUhZXcSdq1zWcYOF7Isj/GgTJsmwoeMGq2DU4P8me01BSEr5QUuirwHBPUWjnii
S5MmAUXVi2G3RD2UtAENdAlOPvo1CCaht+tHaL/N0GEzqQTCCHPQmH4x2CbQpz2WQEbvEeqS19hg
eyAiS7qd6nb61gwRpKB9Hu5G23SZC4bxhygF6TYmluDiqWLNCmvWt2rVSkB9dgZ8tFFe8pRYyZeU
yrn7WnleVKTLYoPrUbLm2rCl/gLw/bIpmR88gGTZHOWomylfaxtlzRT6DNOD0r2zAoO9EP38jRrd
PmTlDmye+YaBlXOLKKV3xOsX0BSSSALvyQXybs+/b4LJgURHvTidFqBYB15Mx8ByfUoWbjYTGos7
viL/qIaEnCaHgSp1C3+e7bTcNbEkdxWl9tAks8jHqWJ5147x7fkOvZ4WjR6jp2A7yEV11TcMQ+DG
F+3JNxLL1cHIb7cggwKCVk/8RMBk37CSAedO3fQL8gzBaWm7FlM/tfyAUJE4cuyHPbBhwbZqku6+
KRUGKEnUnIyOky3Xtc0Cz1/yel2j75Ug/F6jzmtTIj17JZJCZX0opo1zBgfS04CdpdCxM1NWL2S1
aShLenSi7+847dt3ODKgvOikWFIy22HbROGQFWO1iNzrSv1GZxCZVq7mKqdN2OUQhNJfurqBYqOK
yZAJOeKQUrG6Z7q061a2VfKjm+JzxUiVfKgZ6W5Y3xbDFSyu4n2QrOreRbTfYxBkgPmhSI6a2LXD
rphJcyJosiJV76dpowa97imxYsmJEybrBmDFRpC033AjmF3sB/oZeB4PDybLd0+xJYsmcmYxVsjj
MTwvvY1jZHnvlaD3tO2aeofZgI8k2iG5yAY5tlfFImKA6qq2vcJD+nHGIoaj2TQ1x9E3oFRYuK/H
XTkeDI5/BgCh3tu6YVkwGZCZ56ZejgtuwwNMZDuT+rURNxXca/MWS9+nka0HZEP1IPM6aYYnUpMq
Z8NSPUju8+98kV0WhYSkFX7wQ8Sq4OeYsOXBNETs+yksT3Ys+dbFgX+TQC4E0dczWwhJV1OugwpN
EYV//Aw6OFJk3kx3HgCCXyEYLH4KGK8/cc+zRQrDdPgbJf0Mn8xlRVKAyxnjRc1BrsmrsIWTpJy4
92YCMiLdxTjYoIsDpl6vkwobFrwcP/PCtl9BJnfrNzlDRRJUdVUBpMLCE3jlFlWOISECSmUiA+hr
ZLZ+oKYD+pokVRXopUXSRxvnF+3BouKq0mkWS5ASiJmmK8iBeRJjIDXwJnwLXchxgc9td2qX0EAl
CKU8sEEgH8FG7hTiqG9LkJpfdU8xNZz57NJoKvnJTPGaCzQ+QzQ5QgCEJLj7t2qZ9R3+tbwLe64V
dBdrWaaSRup7tYZQE28iHJWRwvI7kGITGY36n7kGxOZlWfYdJDo2ZTCxH2gUhEfV67DZ1uE45mPD
+6s2MMWmADM5L0Bg2RVtEqHv4CILRGYR82z2A/rug76cNTbotqFburuOT8EW3tbytZ19cTXHSN5I
JJrnqEPxr6ZJvPWQpd2AGMo3dp6Xo0Kx6VLKaJXr2Pde17mESzL6Q3khXAd7bNoM6UDo/E4DT21h
i2FZ6iX9C2S5yBFsEepSFtTiNEzQpqVwM0MazZeXWKNdl5XNMnyt+9G8gpvoeIoKh12ryHQ5CUmH
iI7ODRiO7EgmF1/BvDRCd4lCHb5Dj3xKkv6ta725R4umBSmLB6Z+xoR32YBNMqa0jExmm8HlqKv7
HChIJJVCzxbHQ3jTbmWTu+mcxK0ukHi5ee3wFvv+OPm8fwQ/Xn6d/NjHuG+dBG5veIuOwNicVKjY
qeMyyGoglr8Sx90WKN/xha7xchKORFeo8dVdhI/55onZf1kZj/YmkcGV75Xo+UQ+JENTb+bhVou4
2iSWTEO6El7fnRsdJ28pzzuJSiQq3Koqc5BZ3y16KR+ZCsQjBY0M1rbjeuiGpd0LVIG7wbRthpMC
RI8LqttiVgUMGSHqYLoJEUfNZAukT3MD1nW8YhCe9Pt5rfW3cJmb23OSl/tREfbpmhD/p2YqvgZW
B74sC0XZqJJ4EwASn5cGiRZs3StUdU2AF4fQ74OJsvPqnuQrnHFfFS+aLQ/RS0u7gfSboOrLR14i
xCiF0U+EJ8xQznQbCJUCVeJ1yZp1XcFOa1LYrY0KuDkiAm3HeYLmxaTj1Ixqvg6bgJUbCWDol8JE
yLicgNLqeJYWgiBFuFkKsBO8FavCYW/4QJDv9LmeTXmDrdGTbFBt9+jVQiOLnJn3ELhZ3yYS2hxQ
lJy+TJX0dhLIjauRtNNWBZUCmRj1VkoSyo5imQRg/bJ03zqkwRn0hjpA1EukwqstxM2COP8KvJH9
2UPv47FzrcpbLG3mxqk7lBFOfloXwEbh+Ou6hbyS50uItFJzL6t+vMEJXk88GfTWj6rheilleKBS
zNvOsmKv69kD3t55N/Pio0VkXcxwxfTIuMAiXnU6jEufBVG07qgqxYZoCMIWZZPcmXDkPGXVMOcm
8ukPGkXziJ0WJU9zVUebro+Q52nT3TFTR9cN8aAIkIwc8ovaeGhLI2PC0RuvRVn0TU6YP+ZlXKuD
bcLinllZncoE72YbxgpPFQcd2S/eSgMQ1XHjTRbSnFENCxXwj8sdcG4KMw9ml1ySc8YQK/UtTJpw
Q2miwfnB/PQqKqx/WIZm2NTI3V7ryFPX0K5CNVCExcPY6OrJn6fpGoZUZG8BdcPrZeuK2kujVVws
UbMLXRIfIibUIVEL2cboFsKwPOiudGJmwM3k+IbWtclizc+mGaQ/QgwD7q6u7Xr0TOALD/YLanq1
W4BG/xKOatiZJKiPUxHZ4SxV0H/FPT/ctqulQB7a6YRpKdRhq4bekGFtb9EwKl4kMeo6iqnIxQgb
Hx8yXDlUMSxCn2F34HxOO1l07AXYexTmnV9PMJWg6y4GDv1XAKuYzeyF+HtQO+Q7glo1pMhVGsx/
z8Jb6+DuDWvMczAzA9A+tvvSzP31IoXYVWjTbQF4avJC0XAL0g7EFxl3N0Uyfk9QDDxWXPMc9xSg
cbCl38ax8K7jpfevwgFI/4GK6sUDPvoJXR16pUZ4L+BYtVDvgseI285AQuZcyi7MGe70a1onaBVG
ZCU79B+aeEOcF/yAA/eEWzJR9BbGQ8a/qycQjTJSId0e4rB4KgZhbx00mp+gXN6IQwPVtWgb1oa9
1gZhOwuhGYxqcy6GH5M0+q4K2UiycEVzO3Vonz8RMQdPE/rUJAWBpz4GKG29LSQPwuckqQA36dDE
KIC6SaWK0sqF8jEisI5OlUZnjq5ehGZt5eud54JiowjSnLyFrcfRW4Oh3AzUEdDh23hOITCnMze0
6it0hvUjPHqdSttBdt9rJzRwDFEU3sfQad6DBFbczKPnjgUuw3dX9vIba5RDmtzpL64D+GmDC3n6
WmFcuk9qYQFWidbPhlcfDUgvoFZGBdaOrAM8YVGPrQ8tkQShDPMYkpadQsbO/E9g+r8nJLFLDjhE
vYlxnecd2jLR1/W6lEjPXXOXgCQKZ+y5ue892R2gpiKvItYmnyBY+AdPeKnZsVg2YnQm2mMNvdR8
WmWYhaF0+apgZy7F1EBmtQepF1rTo8CEpa+248LgZe+CYDd1UEsKIBi6CyBHekCvsazTpaLLTqA0
fJo6f7hZ/E5/7WGLmrlq9HaBlr+mIAmQnEEZvY9ifho6c4AQpi4yhBz0FjoIMz4MSY3enJjq5mfD
DZoRsipcOtTVik2he1DJRIk+vAwHNCiR+PnX6F8tHRrzvoHDqK68X55sxS+JnOdO1DreekMxUii8
ixkNGzusCDxoIdmZlMDdYqLUaxR2SFLiK1uF9LqZgvegD+0Ds3OMcwYtNKu0TMcx6J/HARl4UhbR
a1D77Ze+d5g2URQ3XmLbXTihbWEbtd4Qv3CnQHvzruxHB1HIBSBgGs8qgycwzai0X1H/FekQByyN
l+AzAf2PVvX8z/81dJ1KWPSKqsR4D2Cxg439Mq96xEpHiN0ESefnGLx02z8PkT9ADLJL+5TF09BB
qTDiDYEVoxmqB/1zdPD4MUUJZZJ5+Dkb9HrTNWD0VCQDkhGLJszjBCXqx09+w/lE/mYGfOmvUq+y
wF0ZNEd41m89Gq0p6cdDL8c9Rl0o6rh6TqZ500DYJNTR05+/9YPR/KXvio6bVhTM1ceiCMcXsmJU
A7t5+sl7/QBgQC4ABjPzMRGhpDw2EOc6rdawbUyS+ZZigowBGgTPPkEB/IP3+P+XRy9NL9aIikKh
CXSEhDKKFzGeAQ1JDAFLF1P70EvsHw/RIFsR1KFA5dg13D1+YClHOA8KP973kEx5qWU93QE1SNGL
4n/7ji/gDyBdeEA+ev0RXq+v6EC3LxBimf9yAS+QVMsg2MKqCHXKWsJcbx6iBxK00yeQsI+2x0X0
4DH4naE5m1qDIRAEcTaIz6SDP1yycxz51wkffZ70xJr+GHsmeo2djR8IDsEbhIpniJ940XMYugGJ
bOXv5wnMTG4xZ4IZL7oFdbAgGW7MXR941S5yNfwXvVL9FVWTXkpZTMgloZU09UeFQUAGRP9LZeok
ZRJqn46STFhb7/7m/NFLgQbD7Cq6ocULToq0GpDC/50cDr10ULGQKWvGGV1MHUv4p0H3/Psa+6Ak
Nx395NT9fnfQ5GJjxxiBLZGz4IGT8q7z6FHI9RN9jI8++mJbB3WTRK3C5nCGAUT5MJOXP7/w38cV
eumcMqH2LEWju6Ne7fwjiEp6GIaGwkYDxpQAxUzTEa6G4yekvw+gQ5caDT5zvAgqIJ9WFB2evaH4
05p8Ihr0AcyRXuozGIRw5MyjOkI6HPKDkFg8zbK08XbpSLTD7KUKD2j1CcjoI6Ov90gvilOFaQxg
2pgMTWkd1vMneyH+bfTCCPC/pxlzgFZ3CewmCTr7GUeD2jjz3LTTzvLo0Mfl1uHS/+TLPljES2kI
HlUgq0R1dxRk2E+e/1DEKsx4s/5kMZCxmI9nf94tvw9gmMD996n0ogJoAMHzcCmWI+nFjtQdhHLf
gvKTff7RF5w3zr8uQU/BQqkZC3Fs2xpAiM644kUFLt7B+jI5+bYr582fH+WjrXg+af/6prUv+YCx
vzgGHWg8V4HVWdPyT97T7z/cDy/iRL02SARr6JuW8S4BAMWW0C+TT3/+5b+/C/xL48lkKuNGsrOy
p4Y/ancj208++Pcv/3+cnclypMi2Rb8IM3qcKUQfUkhKSdlNsGyq6PvO4evfinyTLK5QmGlU11S3
IgJwd9zP2XttbRk5CT2hgvpWZuciymbKR10YPrZNoP5bzlr0FGNh/tAqj+7vv/c+HhAp0jjrzpX6
mCJuyCPjxo1fuzeLAToVcSupz3ZnmmU0cumZ3go2fnuOaUvhPG+9yRxdmEthCp8PFV71HA4jGJZk
S43rxkReGTdL8bw12IklKaOcu24kxC3z0musIBqL90fO24uStlS0d9aMuEKFdxX1LtuXe3oRSmKS
YoSyCOZ/SVvk/S9au1mL19Wo0etA3Az/rBObOTjWkM0hB/gzKaSJ+fj+l6xdzWKSdVWoB0IH5qSK
UIMPPcUH0L/uTlWG8lRnRveFCqtAGOdGN9aMlW9c6tgTSgddkMNhGpvkrtHEC9TTu9BSRz8NCTii
jXXK7XLz/uWtDOWlEL3Ek+FS1QJ8WlfeqNsUR28ssitPZ6lDL6NmomPF9LMKtb+ndNP4QVfCS6QG
6w+Rmu4EFbPv71/G2j1bzEj03PHQO3V3duwg9Gd8rV4TDPFVsJX5WmFnnkt19asmkWq9/40ry9hS
n546oGXMBPgeQpziohMy8xhW7YyCNtSpN3Tpx0aDuljFlLqpHUVGw9kWm5rG2Xaet5iXH5B1vn8h
KyNgeQrHVTxWAw7dM2Pb6zV6lsnv9z95ZQQsz9aY9vOxGRhbYsyPCaqkOK4PMTW9PXSMelMH/Y0v
WlnQlufp0BSJogeAHE0n3VkdcpF5o1v796/ijyvgf0+52vI8TTOCx1la/Tmk3+a7pob+gJyhO1QN
1TGZcZlYHY87FURi9tK1H+s0wnZo6NmmbrVxWw6ie3WMMrnx9lmpm2hLMKNjYQ42A7c9B6KZvDSI
930tt6hCJk+qybdKqV/Qd+7o/W9dFRHHqMPxef9mrN3pxZKr6/pk0jVmbWKvoRqPlXwVxQ1X2tpA
XKy0JKZLTB+M9Lb8KeIfRnzjOP32b4bx8d99gD6iQTONgAYBMim7fM1UhyP7rZLZ279aXR5b2yBC
AWQ4Pd36BMWdPKCo3rx/s1cO6+rSZqHb1dTqjujPc2lJtB9oD8DulmejBiCpWkO1m2OSdNxSn35c
5ZG8HHSzoOUTJsfJTEYffDQaHrfqt0hS9H2MF/bn+7/t7eVPdRcDQaM/UoTTleiXY61y1IOFQUbL
UG1oHxoO6vLM2OqqOhPNwqTOTg3y3FthkX/2If87n9Xl8dDsJs1NOj6499ttdUw/hefhBefEJttF
u8GzN+OuPOIiezHvxLnZF/6tqIY/dsG3vvn69vrrNICgPAukdNkZ3RkPYt8drV21G+8RYyqX+L46
t7v8GD6Od8m52Orn6BRs3ZfyRnnl/3fub3374k2SCnvOoiHKzmFUq4Yvg9hLaqt/ldS28UZr7DQi
WxSPuqyDFnW7i13IkHQPp6HVvimhgqjeHvT+IobCvMMkQwyCwkYSVAU5YOAjbDO9DIqen8asyq8M
7zz0xtoUCC6DwvUGZ479Vk0qT+az8SQz2nCZGZFso/YIVayBBJGgVFlcTe2o1pbEDakPn8vK1f91
tSC8qhLqrzS5gPUKipo2QZ8bB3MSDo1wuChliDYjHAg4IqvpRe3CwcdkjleEdvc568gdlSg7drmq
SljcY4kPppev5TBwXm+uxcc+H35ZvY4qaAK9cZ9Mlb1zmnS6r8oc4YzZhL+aMoYRPIwVl1YRtuCl
dVVcKrTxz7mRKEgrLUP5ESiNc6fXg+aFVh5upk7oLf7dPvrtuKpLvaPGKFSGoK/sxEGEYIU++rmf
Vu5oX4xID706iOZHJ9UEvAxsFbOBAlhqQ1KA4J1GP1C0/NSZqPPnsuruFHMOKuQ4mbIX6tB+mghk
2lap2T1gLENma81FtJ+iwfjKJg/cg6ozpulynJs6AlqEdNaTw1R8aYom2JXkrVyEmdlnJ0upw0nF
PWJNxnfiFuj62j5StxOSIQMPTkyNI3NyFH220W+mQs9tRO4EzqEFroctpETjDquz9lxVOJhQX0fu
yWjrL+HI8sG6RAD5GRm1AOo7KuPu/ZVpbUFebAUjdExa5FTuSSaviDa2Cd349z957UVy/ftf0xd8
TOhYSu2e7LlK8JK22zJ14CjYh/c/f+2XX//+1+e3nRrL4hqmMcVjcZ/l1lf6rfEN4tafffcb039Z
mkzSsJ30jmMFxEBzUypB+GOOr/qlGmZDkOdyFwYFCkrcD5tSLZwdZ3Iwdtk8+WVuKo8yqZpNUvAi
UltJZLzV6Q8yzKcbF7/2QtH/e/Fok2okZwmUcn0M2Ism+yIRAhxzV2+iILnxCFdu8bK0ZCqIfOcG
gKfA3STiS5C/vv/sVsbGEjpqYd4EIVcapxrfvpdRUUf0n3lx69x4Ha5sQ1WxGB0lNNtgbBvjZLpF
dhZGOR9szjObWYF0XxT9GdFftMnxlx3wTW7EiM5O1fKHLkMDa0xGvlfCj20DKS7+92FNXZgF2lTy
bp6PcfE5q2IvtG+cG1cGglgMhJxN4NREeXKW1YPhVmdXyOOYafugFzcGgXXdUb4xFZa4FbJLJIof
RsHI/HoZpzi+q4JcO1ZBpRyEW88h+dGO+Qv72fzK2yPn4Kglu8zK8KFMId7OqWmfSopAG9bIeJNP
lrvLy7Q+ZBoqGZTZ8cENygGLWo2nt6prlHDhVcYu5sPUzv0OWab+VKvT6LF173eKU6mbnk75F9dS
phNaonqfIrO+F26QXDLdNg5xpUe+I5JiWxnIWytLGTflLFyy2gexcZpIu5BqgTdtCDIUXvyvQUn0
AwWw5inKq2E7t9L03clNbxyA3z5yq8vE2Eawo1R6tlHDJi22WbVx7jl1oxu8edBZmaxLomYnEjxJ
VyUu4hAokfapQrXx/nT9U994YwgsOZA1qRVW4zLKGqQanYfQzSqOsR0WzwJeTOMhFjWLXRia2tfc
cE9dU6PZ6uIveU9FX3HCn7GaauySlHY+xZZosHDFzh7fpeFrApHj+z/zekR541cu+WfjrI9DZxJs
bjRTtamyNt/GkpyvRjfNQyp1IkpKF/2oE73qXXbLGr22li0OYsgI0ZSUmctrOfghy/jFHNTXybV+
vn9Ra491cR7L8NiWnaRsF4dPjvgSJC8f+9zF7jpLdXa39JLPbVvs8nDaWmFy4+W5sib9UcH89WZ2
pomOhGTBsG0Uzf3oq3WJcXHY2/XHoPHqEhgKltbuemXszsV0waVDDI6BKVbdfezeLBZVer4utNhr
qRS3bGIcuvr3+x+8dmcW58ApiNCvqcxRretPqHJ/dej3QdNuWGludNzeLiOpzmI49nVErmvImyBu
Pbe4V66u7vwBt5Df0Lz50GUsuc5BjN96zIz43M32sz3F/1SmPKZBfzGSD+7ulgjnapR2NLYGEdhI
7HCWz0gu48G6saCtPIclt1dqqPWVpqhPsWuG27ztNN8Vo/laCsf6PDtafWMmrKwNS4BvcrVlTkQm
n8183orwgKcYefGNUbp2Edcv/Wua2aNZDJjVGEwBgYOGGF9ce/qSxu5Glyy27z/qtSu4Lkt/fQlK
EBY3mxGrN7uuEJ5dYSd0n97/8JW1bYltLUXSJSbW9TN+2QCuUkMeTpcbN/bIaz99MYt1ZONRJcjL
cO1500574KKb3ryxwVy7+YuZrCs2zXhBCb2ads6MWm8zRlu8yR+7MYtJzDoRhhy/ebR2vuFY6uMz
f/+TV27KknAasl/somsKTpt8UaN/MEd73XDjhq8sPUu06dQTUTJL8nuwF4FMSLV4218b05IqKO74
Mj7g5/8gZNBcPIBSDEOIC7c59aUAytFSE2kF6JPhVnLI20/YWYY1TlnXNp1l1igXZkgin+Gf+Eb4
MLufP/IknGUwYzSXvTQKeAGEmeUq2bbJL9OZb1Se355ZzjKRMZesYf1YNCCN8uLSKUqz42R/K9jh
7c2ss8xktBoxp9k4DicZpF6of401TOAUrjpnZwa7cDZv1KLXruL6aP5afFzR920ucxIV3B7TmjlA
fUhK5UOTzFmmMhLB3Bh94tYnKlntQw8FEARifKt8uTJ8ltGM6lBlIdOBbGFV2WtKQ3Ggru/Leq79
MhTTh6azYyyOli3mUHQBU3VKQuNQWnPmz7hZPK2Rv94fpW/vqZ1lFKMNYdE2ZJeciGettlNcg3gp
DCfbFq0R/0yqyPYx3P6E/BrhuomG5saFrQ2xxfQ2Chsxcx4Wp7LEUJNkPcfLyvFrNCKeZUfQNurC
OUWKuJVIsDbWFkvuCP8rb9HxH7ETBV5Yim5bjXr5IYKZs9SHmHmI1A057mkw8sFzUXQcMReJGwvv
ym9fikSGQXWVdoLsWjoxxi9Fqx9Ague3auHXW/C/5ypnKQ0xMTc74ZA4KLLkb23GICcK6zEz8k8a
vXBvTOpj0I33w+z+ThTzllrr7beJs8Qujjbhw66MixNOK0J+4JWku8Z40Gcaivgr3x/eb78OnaWC
ZLKjLs86KznZWEgfZAIkGc++Ul4i0cY3ns7ad1yf2l+rWFjVGq5N2Z4j4jGB0nRk1NS3tuJrH75Y
AMqhElNgKNVZ6uG8r/Sk24SxWdw39gcTEZ2lQiUtSlxRLScKrcZjF9pH1zFuHFb0P23Ft8bWcp43
7IzptrmnwmoaPGBNbjzAWUpnXJe4dJ2SKlyVEF8z63a5D81sNKDq4HPANdRtoDJHo9fkTbtHAqJ/
w2lN7s80VxNpzmrT1AddtfNP43it+k1AQn9HrVbS+CvL+mIA6bgrNdXKvCBvGvZaWRnQkiBIWhUi
PhOC6fhz7UY+cLiQDpDrPtuo3zBIRLr5QCAtAl8ciY+kmSbnIVfj+8yqnRNoicpPNGOf1Y31lNNx
9vNel18MlboX1C/ex7GhvXQN9ikV0McuMHEv+kDLo5ckis37VjbmpQ10ZUPn3H4e03L2Nbf44cYh
bY+2zL1WRXmA41Tdz7ai/TaBlXyRQ2X8sCsr2cVKao47xVKirWojWdb0xiovhZXKyI8r2T+mVQXF
USnLXYFNWfNBDQvhgwrBZtwFIgOTqzqAo2jj91tsMfZrHCqaHzjw2dCGhvp9zSthw8rc7lNS6UbY
CFlqnJs2qE6hNhnbsinLixUlzaeZxLeTVTXNQzDpw31g4KoNaK/4YzVZ9xgD3adIxXrSOixYXWok
9wHFppdaVbHDpGmKP9U0QANY2vfB1bCMkiIrAFVgTE+sOjvGWdnukOkXv3JcJlt479nBEcBNtYmq
+CDVGmaBHh2MXnN/ChMGWhhZ4TbTamPcsjOttspg555hxdEXC8nN15xLmX21GYC0SLhe57YbLQ+P
O1GvurQE/1egNmKOH4Ud6YanzMa1m1dnGNaqwo73nZjcQ1EWDD5J8dLMWmWvGsYIh4FuWGkHAf4c
dCmmNQAg6wJtm14pmphd+3Nlh9FlKPA0lqbtekDyzI1aGpiClKgeP4sCWI9L7McT7gGxGwMb67zU
Sc9tKJ7aG5EV+sZAFnBOczP1ywG3XBwW49a0VXs7GKrAj03/DKITobSw+7ejgAy7naoeBr7FC1bp
U9gYSOi3HJDDewAb8hvWw9hPwqi5k67mnCoj0I5JXI5AqjX1mpBu2IMnpdPt4KXJneWk07c2z4NN
VRvtmTJkc6yD0v3HTdPq0jTlGCH2xbXCW3ZsNQx6LdQFWZWV8IqSusuGknJW4V0ys50+CYv8WXv+
QuqJvqXjaT6jvzEviGLSbW/TE0ujfB5P7mQVCi8J2DRFHKmg4fWc5OhExzhXhXu6aSWliize53mh
Ypwc0t2oDMkzjdxs72Jr8bIo/BQyCYkkEA4d9FQ746VRPBmE/9pwk31DHRRnY0X5tMkgSBHoGzjn
IcXy70gOaHlHx1E22uB3+SgfWyK5wyMYBvEPTqdQPVeYvYQ/kNGxj6gZgosCHiHnTph+D6su8B24
dV7Cs/lFebTZiDSBXOfExTZOO+vsDFG/u04tFziBazRH26iwfRLi93NK6tyXg4yPtWHC7FZtKDVN
yfHO6cZvierOL9GclIfcrMZ/pN2q97bI9J95q/THUi0hK2SmfcA1OD9kcyv8yYD418Saex8nUbIP
XdHuZvI3DM8hMaH2I1129xEuZm+0Wv0QWMLNHtIscHZaXanZtQ9OJ9ksq/qnLgp4ZAr/yD3hSgqC
YTIkhhePenrfuWBBNgpIEYDNmtOZZwOOUP+x9+5SqgWURCvJXa/P9ohyE9643GSqm3tmnkX7D20f
lpqtBh5XQgRgfUYxu8sIUqyc6Yzu+2MnlKVSyzFChwaFqMA1BDTqC2tvDkO2ef+3rxxQlkIt+EsU
GJKgQpb7EjOupuCqh483wHZvbK5WtqVL5RV8xbZxsrA+O0r5vXPde9cSN9pea9uexW49dNElJMkU
nKzWtrYSzZgHXY7HULTbD92epa50ailgS2z+p6iRe7MOfg410XFF2v8i17f/2DF9qSe1a9dIAO61
IHurR2EKv5jkjTu0sn1eCkpNLWcba+Y1YBZ/uofcG4OgkwfnVjjZysP9o8L6a1fb5YkCJ9pCOFDl
v3T9XzO1n9+/8yvPdqkVpX1S4FA363NhkZDTk+6NKUNTbh30Vsb9n47xXz8cQp0ueLMwKjPjKQWd
Y8X5LminH0YV3tjWrt2bxaa8iUalH82gPivdVyt+cW7JyNY+V//vSaKE1tYKM6rPVT0/SVd+1rrw
0/s3fe2uLPbhwA7qQiuC5twY9lYXd6BJj252qcbpxnxae6qLGUvwiK1jHyUUJL5PxAtR89J6fP+3
r9yWpau76St4WJKPRvpU1M968KEar7N0bZe8o9pQSZrz6DxTENipGnveLthbzUdXyOvk/Wss8oJX
lHTU6nPPod0bEE55PclK798W+0/y6BuHq2VUd9PXY9hDmj52waDs9DALP8usFIfeGJMdPJ1022Lk
2VpWVGr+bCXRU1ICHmh0Jw19Uu/hI9bo2s6iDrpHJcnaHUAq7WGwQ+cbtOLsB7F3LSZVIMEzMQle
FJrsuQYZ3eeNPl5i2cNEqqYZMzBgvkFvjHsoDugFjEbNQAgURRV5Uz9o/0ylAnwjUf7N43H6WeWi
2nRpHQPwkGIsN6NqQshLbNG+ELMXUxCqrfq6zxK9w3k3K45zXIz425ER++Dh5CWK9ET40m0qHhsA
BZ+YvHlbzE6zdyXAYhJ9zE+D3tVe23UD0C8bIFlhGoMCu9CYNoo05TYkTbEFMQKEkRNmbyvyYpP4
+XM2MnkHvyXZOXY9+TgwB4TgBBEDA7MjQMj2mN67STV/axxOdrHoQDlUQ54foqEd+z2EaeN71kMb
9iDkyV0W1xxB3DhRvYC29cUJwuASTbG7TyYtAfQ2AbsRaFY910mi+5a5iraszu17UvWa72MDgVZ0
mXNIIquBQF1rP2cRIc/TZ22HvAta3Syzl4kd50abQ3dT9RN8pmQ2fmmGkpwJ+jNeA9InNnUTgoRj
I2vusqjOOMd2wKe2GmLEnUQE5WdONfnRVP4Tcwb+MY0DJ3dXNT+BQq0OVuSavqro8Tf4v7GvN4rz
OZqM8dmUbYz6gyvaWHnMvhpI0NHmr15RpPIMMc/ap07oPFtB2bPRiYkvKyS0mFFThLvJazP6AXrQ
vb5/xdcaRp/wosqOCcIcCiyLQUI6Qeq2cAOAMytxXl2A9AaHHm7PsZoCzhQyuBK9s6AxzvzMRDvb
ocV5cUiVvPSr0oGf64TppG7htBX06+rmZFuWfJISSNyspSDbkgZpitA7oDila5IIoeHo9tKucb84
TKkBe2OSfnYl8XuO2/C61azsezKr7r8dRvJfEDWdB8qASe7pjl692nUhX7RcRQShunCxdpYh7Idx
cEwOPH1DenQftBeqI+2pt64jYLaKs14Z7mNf2uoGlLftgxZDaQMibWs1cYMQA6yjp5ejsmuLqSI6
L6g3wGeBBuRmkXL4lArnV1D0jVD0HbzLeFc0AEosTmkbtiIWtQng7eRPdXcD83qLaKrmVGXJvRXM
yTZ363inNvb1kJE222IC6WCAbb0riLXzDEcd941sskNTp+ZmspoOQXXafdVRrpYc90AiDFN5lWMD
Qn5KpjDxY2funq7HikdWqvmUTiD76i65hl3IuWLkumnuiwzgz5QGySco59bgcQOmPSgNtfSjUNRH
MBKgXIO5BWrXZkdOhKhzOfvvcubs79BkyeEk03vtaCt8rgQ3PrRV9RrR7/2eFdB2oYQO92R4EiXj
5BbH7S5sR+gp6P34D4z6KRdTCAsN+ELrEXfQHBTNnjYwaJVtZw/TIXVMAQELNlpaZ7Nvup3yVMP3
c3wO0mKfds78Q1fH7DDm3PnAyMyvTT7mP0OFBSNjwdunrjo/p1EQfFZnJzkOWkTqR+RaFcUGM7uD
QeM86aM7XWJzzh+jMkZKpLr2QQ4p4BaVx1sndviQq9FwsMtO2+b6RHqiU7hbQ4b2T6HIzpuHufuR
EabgBTCRIfrVte2HQRcfnLJKtlOrlq/KTAhS0xsN/NgSs2rOar2DyqPep3rBKFdHTq+mMuXbShbB
LkmM6DWfAhBXyJA3hiONzJvUemRraMMlSgVHSyq2tQqJDWBHeMBoCA+oc1+E1ufgN8Prgq7GB9Vs
gyOwY/dRlPbYwpihcgXKO6t3jQWqTDMT+dgMBtRXe5oubman94mrynxjSgdar2k0VFrs6NAYKo9l
DM07tRyzlyBQs5c+y1j91MLa2K4ev5pql+0tO0zPjlCKew0K5FM+xvEuLxq33bd6mX9RWvSlvsXk
O4Fwpi5hZg34xVz+Uuy4p25ntr5RN/ohq5Vgh7qYmZ0XKabVwD4UbRRv1FgZ9jzd2ouVWPUMzdCh
27GXzUCd6NemPaBt4FfMXMg8e3XMeyqdo/M5GVhPYiK/tnVxTTmkT17flaE7fBkrW7KDCsS2LhXb
n6Qd+uUkqi+VCRof5g+o1FCx96Pdhl/zAJKN5vTRvkNh96mKc5itcjaIcbS7jVoR/R06XUzGld6e
VEruZ8XUJb9GF9MWhbq5A9M3+2kaOqAi1Ubb1TnEmCEes9MYSSDLE5mNo6sDoC1ZWxR3/qm1dvjd
NDDZQD6wtvxLsAHCxSNQu6AA+0ZsLKd371L2Ug+qpHtFPVNpfkcZ8ZJd2Fifef/o56CojNnTBlaR
HR2OF02RNZJ3tdI3hUzk6DnQzB7TbpSosJPmjip7sXGCQSe3Qam7H8wP82srqM/OIxAw3RyqT/XY
6scghr/pqrrFFKZv7wbG9In2CUjqKNuzWxoYObV5x9w1H3MQqb866nyIfNVk66RldaDgODzAAKsP
mPMMeE1RtZdTK45DB/KhyS3lElUK8OS0Uy5sTLXDYKrzxm5l+1CLKniMk0R5rlO9fu1Qvb72sitO
nVs9RhmA9rRsuw2vhnivmkV7fa33d8mUzDvJkDyYralSFQ6GjQbg0W9ged8BLhHfmoQXwMaOZH6X
aYV73w12z8Ep6XdyUrrfQ0sZjXd7/Jhio32YlYbSGrXzz3VZ5j9Sin5gLymoTbWGNhOY25MNdenJ
SdLy0R715J9JdOXOEZk4d639yUohwkMLjffoeMs78JTas6FVym+AfNnzIHNrr6ajIXcNK80FsQ2x
3ZkmPexg/Y9+Evq/Ti/0ExcstypxA8coCcxPFAvcvTtP06vZzgrIDN38DY9t+pZbrbYVHXp7WlFk
PmiVfh/Mnf0L/mZ6b5F48BpSjAWUFxXDM+nf8Y9qKLp/ec3XCSjgOfuRxG31NMS2Q5d6rPVPdooM
0Btz/Axem4aUDl2kCyBW0+pKd4vzFB/xEBQUjsoqOvDCbql7aWZxIWq4unRN6l5AOfZ3U2rq27K2
lNdaasrDSD4FZMTciSgFjlf1Bm6nE9LTniAJktw9okXFuOmlIl87JysZ6yWumppIJVjewyNNi8gj
uqRL8B+pFD0z/bOm5lQeJJw4dMyY16My96c2056KQWb3hd0Z+zYzriFopXGHNh2zYCGgq+oTHRJ0
DHto9NYjgLf0NZQZwSQAuIdtaI443hrlj63E+DGYhsMbxIGHLCkUHwBSuY8jpNJNqism5XpZQj+2
Hfd3ECXOM3VreW3HdFvL1rU7kgcEWa3sjs/94KpfRdz1MF9HdFWurh9Fa2sQ+FCe8PAmcJdFGD6k
sQr0MmuI7ZIk4RF6hj5b0SzzkzVaDAydcvpD3Ds2QFdV3VnJOG7jru23ZWCGD2VkxRcFXv9uTnrn
txKDgqSULW2PxcF8UBsi/BQ05XkMpJIcx+EycCz/p1UncOFBVBFUCyz3aE3Uim2rniK23o28D9nq
PWUyaDdFraRPreLq5iZiV8Ua31VbY5j2xpVVjIFS7Mk2qJ8oV5gvegJfFwLAvE3Mqt9PDU0l0Gv6
4EWWwrZdi6p/+kqaj3EWgXbse/vTZMRZ5k+hAYfCLN1b4su3z9n2//j3yAmzwkCvzlGW+5Bf6Q2C
4f9QvdNe2veMUVPbSDWqsx1UXlOeiub3kNxoM79dgbCX9r2WAjDQaT67Yxyy9PuG44lw0wNEev88
/HaZgACS/x62yxLsmTkQHgxZ7SSi6MGR/eZjH319GH+d40kEUM2gUagDuxde+5xAbtTC1n7z9e9/
ffA8t6YrlTQ42aoCPsl6xSr28/3f/HaB0F46XOK6prUgTXHCCgnCxv6SBtkdvQLM35PxUgfJjUtY
G5CLopUwkwE6bNScKdJsUBL4hn0hC+L9i1gbNIuyFfVZl7OhQyokO80RjWKifCsBDMzqx2xM9tJY
OZVDObWRjry74PxoGNG2S5uHUR1i7/1LWEHk2EuHZa/YqdIM9CnQQOZbDlCpjzPl1f7m+B2HtY09
3SoIMWj+txxkL1k8gdq6Dv6M+py1p6TDiMoByVJYjrLoxjxYeRxL6E2sZKMQTtichcUyDb2HQ4un
6eQriBsPfGXULi1JXSvGQtRUzAJn7K8E9xP+gwMi/H6jjg4ZHJANbqwXKwN3aVLK89QAdY7uIRlQ
Pg0PWVH6aX4DwbD24YuJnfedCmee8nwdPBcmXWKrhQhXfWydXjqO1FYQXa/Y1xJ6t1HiL7bZeZNy
i2S3sigtPUewKkCtlRobekHcH5v01sluTYa3dV//X8r8a8Er1IA9OvVGTKYtJRSK3fMmkilUl0gb
rO+iyezPcJdhO4IOyy9zV8ScGLPp2BiGHW8DWP0kN+kte9pR+S1zmvgR+jVvFKgtonYMbvzQlZHu
LGwZupYQ9kDiwqmbL1pPlDqLw4S+wtY/1L20/8Tw/XUjal2vaPQL7RQQ20uoFlhv6Mvyex0rt/wy
a9dwnWN/fUUe6mae9sDKr7jpcjwWDgEiWFXT8ob8fe0Lrn//6wsC1dLbShr6ySFMQKS/4TuH1+w8
5cY9WhmIS8sT2QMi7GNpnhqHUkZiZIe4zn++vyyvTNCl5cmJo5KjSK+fkuhTW/Y+MXMTIPD3P3zt
hxv/vTFD2xqOMtozi9fwlBfKk0ml62Mfrf/3o/McUmTYU0kLR/EFkN4pS/PNxz568bI1eoP8gKrT
T5ybtz22Li9utB/vf/ba7V60h9paiMFRdc6EPdlYbeO1LaPmFgRkZSAuDSuD0YWc8hkoVPBdAggq
ShXx8IzR/sZdX/n5S7tKRLpNK3tNP1Eq8HKbMa59a+0b92blnbd0qxhuiKKGJMgT2/qEJgWxwHM+
4PYwT6VV/NukynTjMlbG5dKvElKdmCAQzCc3+IHGww+IIXz/+a49geuN+2spmJ2YeqFr6SfUtd2O
llF+cDkePWgDp9A8DvLkxsK89iSul/b3F81T6hJHoJ3gCbq+q1DAM7Toq6O4u/evZO0LjP9+QUye
TV7ptX6iX+pL8WLPF+x/N3792m1azN4+rJy+shv91FZ+Y6NNK74mte3Vpf2xJdlezOEwzBxByW5C
KlyQhzqnW5IMduxtXxt6IDeuYu0WLSYzKWk5dSomcyhyv3NnTyl+u/MthszKdFhaWKjlzgkoMYZS
8XmqKWgdimRnERZKB+nGBaw8hqWTpcsUKYiY0E/5YNAjJR+piXZN/4sD6o35sHYRi3cvWKCyFm6s
n4KO/VP4AlT9Icr+TZLOr0n7e3+omisPwrpe31+ToTUKbNImrnoAFuyNzcE4AZmvTxGIjNe0yHXM
zgnE7MlJ4x1aoHGrJBH9tqKgmkMdHmlYmjr945yo4x0GGA3Wc2SiRRSt31xbWR6TwUT6NmSkmUBv
pCwJgQC/5pXR0Vd3WdvmGRwuYhIKpSgvyUDuGkmU1ifK2PbWwQ/kZ3oXfWaD01PPnCr04xChuqMp
03Sj6y5sVW3U+xMa2YE7VBYn+KiiP9B+pB7b5+bBKqPus60HwY1j0tqjud7Mv26aRihETdtVp5GT
IpxMd2SjenIev5aIEpuhuVHvWHs2i4VKM0RnGpNWnZvmUFOdTXA2ICO9MYJXVnJrsUpR69OHqZ6r
s1X9H3Vn1hw3smTpv9JW76gOIDZEW99+AHJP7puWFxgpStgjsG+/fg5Y1dMiSsmckc3LXKsrq1KS
ABJAeES4+/kOLppqGL6I1Zm3CvfhF9tIvohRdBoGFyns8piEdy4HLLb99vGBT92RRWxq4hh4cUgK
jlH6tQqRv0OlFC6jv3fwRUwqc3hWtBK9dAEjngODvEI+CB6sf+vobLEd6KYJ2Kgxmw7gkViDWlnt
UzTFZw5+AmYB88r3byR8dABdcCd3H9NUZ34St2wjCJTtMNrQPk8bcB9yhcRx6mJl48Nfr1zndpf7
Tl03V/CgVRt4opYrWBLGZ+LXiWfFFvGrpOi5L5OeHKZw+pqlCTQhJdlaqBGfeYFPnWARuhx0eFMD
nvPBcsS6ju+h/IHhwPePH9eJ0fEWL38e4pwEoZmXa7nUu5LSZ14XP37v0IthTSH1ksApOweFBpUg
urHbc3fk1EUvhjRICw2zOtyRgAyjZyQWT3pQZ57niRmPLQZ127l1lxbzskkauMXZj7Rm28RNOi/p
6zPnOPVIF+O7rYjQDO1Ah9aBTXZyCRWEN6TnpHAnwvZSrxlkAt24MEs9jOUL/GvXhfMtqOBjimnG
is883BN3aanZTNAZHrnoJAIp875yv6a1Wk9V5fO4PdNyduJLLHWbcHKlUMQ4fJ57ymcO77BdrOEA
ukoSYOmsJG1t1Hrk8PLxy3riiSyFnM1U1G7TJORAmTiSlK9TM+xE+uXjo594Yel8F38eZYA6Om6e
YVPEOk/zrzY7c+BTlz3//U8HZmgmbxq3tuGCxOUGFZcjr4ebqLLI9uMrP3WC5SC2nHCIc0MOsdvt
prgF4yx0r2Pb3nx8/FOPeTGUeTIZByK24RB25rLDamp24bs3NTZzNHmRwvm9pQxdjGrdiFRFEcZE
Mw71OiqyS5nI7TRW1IuUdRDZueLNqRu2GNpjm3Q65dZ0mJoRQAXCg42ylFzzLGe/+UwWE3iUGCed
giY8mgxmR5J9yrrgKyx+f2++WSo0c9XbOY/C/pB2xQGJN7jEVo9oRD4T+95u+S9WTUuNJqrIhiRl
gODHIJwJa6vbxOhXhP1qA4VHj+ZAWNllQ/Is68E+YldcPNpYHa/RsRZuob+Lc6DvRLsqplQVftQZ
5BnQXL8bjFZqlcKIBr1UULddWoC5oP/SilCtyK3mOqWMfIKPb/Q0TXz6Hsat2cz+FbdQDjsHbqNP
KYGn0KqXDhrupm7sX3/rJV920Fd9hr7SgJYHcFczL8qbyzRxb7hqNknf/ZA0OnOeeRX0izu7bKJv
HCojNJmUh8FYX4CCfmRdtY+G7CbPlS+K4XPPzjHkT0S0ZVM9miHReFMEFURuzgqCqNCzs+n7x7fr
1LGX0bIfSgQFXh3U1O6S1iVeY0/i997uZU/9mLO8s2HFeYC8b02DGvbm/Wy//XslAbLcaMoyJLRC
J99Rp/21y8xFbeszGYtf3xfCF8F+QJ5iIDxqjiV63eIaJMvG/i1VNuHzKX+aR9BClyg4lQNY4TwE
5i5V3z5+lL+OhmS5+WJotO6RiQYxDS2O3gjrTBraNyI6E9V//cIjif7+sh0OTTycwc3BsCi6a3JL
HsdRYgRPqes7ARU+6eAKKuhkzoAY3qLUP8cYWn/enzISeLxhpcNjndVwHwP8enoAkdTdTCNkVROq
LnPbLspyNsy6N3YSRFcWqaHfADKuXUcsi48yCtiWloyCgFr3/RdoScH+7ujEdmg2A+yUmxCWxo0L
DSTsVHqyzyoFD0tRJ/Ulh68eKIwGTRZUdo+WYsTciSGann7riS13WCpRTHOOd1aGtXuLlj70G0UB
/CS5ew4B8GYY8It7aC8mfTimppVJ0+ho4K1UoK0QJAARWJ96Y1KzRztyoXwWZdaxt2CTFLe8hJ4T
xn6NEybocwUnB65mSJyuBDxZn+wyZ1DUFe3nEDdohO9qXb6oogjRreek2Q0aQK0vdAw7uAJ3or9y
4+EcE2KOSL/4Im+gwJ+GDVpZRV2BpLsnE+wTmQDzTOpQJejwFPI45H1zjpp34kzLbXVCQpvXna1g
zqKD187iBg35nVugo6Ytk8QLtbDPDKoTYWa5oe1gUDDVlZscVNTAyhtzb+Mn6N7/rSUrYYvo3nRJ
FXU5XHZIzV6QhrhsYFLnZQm0DB+/waeufxEmQwBfkLWLYTIV2FdV4Fzzpnj4+NCnnsIiTAZ9Zw9d
60q0JFs+r+SxTaarJBxjr9fn6j+nLn85OFyggJVjSVx+c1+V7krH+Zkne+ryF+Eyr0dRJNi37d1w
OpD43kHvIi2VPyb8zL1Xvx4QSxZRn7ZBLvNe7h2uLusuRK8aPSTFTQxVcVn0q1g7ryYW6997HIuF
sMHIq7RF5B4CzjvHLj6NDOoHBsVtpooz3+jEPVtudJnFS2a5ku3nJSvIqdVVOTbMzyVFOb6uzzyZ
E/PkcrfbQeTfOiW8SDqR3ruNuEC37F3lnjO1O3X4eff1U5yyK1x3oLTauyJWnwdh6rsyC1ToGRKf
W+SeOsdiXA+CWm0CXfc+hHvZoVIj2gxqWDl7DhbV1pmnceok89//9EV60UH3U2fu3i6ta3vqPkWW
2cdl//zxC3Xq8IvxHZLIHqY4oPt84Ld1DL/qUm5LfU4peurwi6GdwsZr4LWi+xBrWgjv13GAf3VX
v3fxi9HdiQ58hsale4gs4GSMJhqQorph/fHRf71RJ3Sx7imrobMLhKZ9Ym2CfrpUwRfhttshtoAw
2Hx8jlNjbTGegS5D/z9G1j7IgtdCW7nXS9v2hMwSn0Pd9PFZTgTY5f4W5mo6KiJG97zuH2201nqW
2999fOwTd2m5t60BZVIxd+jeNmoW1nxlDUhUOuE38N4rvCIu73/vRIsR3cSVG1EnlvuqcorPUzY2
+6AwYM0p0ObhiNVsc3M2p3HqWy2GtjU2fQx0vbtvLDhtJzvBoFmodvk0bWL6+PEXOuFOAtHB+6Gd
xMBnYrkt9s4gQeyBrkF8m8AIabymAoRDpDTwSdHbm2pqmxUgJsN9K0yQeLFEV/aZ+HJi/lruDsMa
kg82NhEQFdh69qDU5PB1sKMjgUF7kivMLseAFmfexFNnW4SbgaOtXqHv+uhMYk8s17MnwB9dc4Fh
e0mCelP32ABA6vnxLT5xuqV/l+PWpiuhldsPXLg7C8kAOH4rsg8h0YIgp0ih9coZJk/uiH0TF+eq
WfY8fn+xTH7ztfgpapeNlbilBbfaLAksj9tj1R+j2gHAwW51eA0tN4eGJXATDy7e46qJJ/7koBPi
TOg6UTVCuf39qxVTt064m7L9WAzTgxPZhhwDCD8hzMucVB7Q/NXvIC2l3aEpwJlABQdgoBUp557N
JMnWsJhuV2irGz+j80mduaz5xf7VXVlEVFPHAtKFiO+pGm+DAWijJmkHz4Ky6+PnfSrQLcJp31GI
H8Ah2/eg5aCAaKFY5nSOOZfqcOYr/cU3WOa1NHdi9Jc0cu/GATooUEmM+rsCDvcDMCYUW7fcdb1p
MlsAqFc9MDdYNq+pBj79EZJgn5AHPkwe49eJXXk5zXdoNThzc09MJctUWEkGzctwxNIwGW4rFPtK
6NCy8Vq7n37r5i4TYGNUaSQIucTWL3xEL8Axs8Mzz+1tH/yr+7qIt4CGktipQhcuUaPGWpPJ2LeG
oN33fR2vRugyD+PEUFutB7QMyZCuCwtCo7g3qC5MFbQurqCvb9/z378N/xF+Nzd/nbb+r//Ef38z
xVjFYdQs/vO/HkyOf/5z/p3//TPvf+O/tt/N1XP+vV7+0LvfwXH/Pu/quXl+9x9rDSuJ8bb9Xo13
3+s2a96Ojyucf/L/9MN/+/52lIex+P6vP74ZdCXMRwtjo//4+6P967/+cObo/u8/H//vD+cv8K8/
7mMdPhem+v6P3/n+XDf/+sMm7E+iYKPkQkDhuGqm6vTf//qE/smVjZoUMC6gc80+AdpUTYRf+pNJ
Fz+sBJzd4QE7g2zQM/nXRzYAkjY+wp/CcbDC+u9re/d0/udp/Ztu8xsT66b+1x+w2Xk3KHFZkqr5
5MqVQnD21mT/U9DNU3Cw4srS21bRb6a+6dMSstxET9DfW2sj08yH4t26aOGkvmajglVqHT46JPfB
N4pew0pAO5v90BZQTEPJffjVOT4bxCaRSeF3IruAPnU32dm6iHuIJ9Eho92qXinCfdpCccM55Jew
DkdTMhZyk9xbVrYGJomthhia+MjiuyjXN9IVV6Plxj51Q9hXks5POaTUGukbWUkcg7LbJJMbR7ar
+awiyW+ywFpPvLnsmPah5/NLnkPAhQFhi5uK1sUGALt7rSbw7ELIzVLqBS1UhYPcWC33ZZ19FS5A
+DlGr8QXD4PuUowvTZmvaWJuLJdtQ3oHqyd4Vxc3g4MfE7kPndVuYHcmrKH8jYIHklK9LSsoq6yO
ZfsKE6tSrkZzsr7RMYrdeR+qLSeGgThr1LZuXwx5SfFVoMa6IGm3iugdMEy+yCE8xr+m+aUtrR2z
0MmDywgzclVO1VaAbTX/dAOZbmb8aYKxrbQPtj3eT5nxXKkyXwX1595ArR3FUE5buc9LcKm0wWxS
Fn6OGzohtLpggAFwV0Oy/IngYeCKeG8/YdHlx+Qua++0uSN4oJELOaR9C9bfYT4xVrRbUfEjZGh3
WWNWcnoto+4rwCiAbc/a3Yrv4GLnY0BsGlV/rnTu92N1b8EvyO6y9QBI6vxWNDaedAMqlmisdZ7y
XR5FwtOQm5et/pomLPOAKjugvLU3eNfGslmpTm34KPy0DDemxzOQw1PpAndWozg4qoeoIU9v703G
cDT8jETvEBAahzLmt5qLTWvDIWOIs3bXpBy8Elwlvm2iyRNgBQ+ZGbZpYNalA0ZhLLZlba1HsPm0
7I+u+eTEBYBo4BIP6w4joEPiJ4+jrVUGx7qciAduOrgUADaYzHcrIOQU+Muuvu+S0IOB07qvistI
ZGu3jV8Z8oKg2FnrHj6JhSM2aXtHsarAjuGok9rxqwrxnpWbYIzZEfJCszIjeNdjr6ZVC5UpsMjy
ax6x8Y7BM20vVH6Rt6W8n3QpLzQ+w8ofNpyjkcdcRPB3IZDTZaaNNjWMiTdVJB3YeBi96hxGV3Vb
AsApoi9FiB8r7ExA7IQPK5ZyZGnSm4il0ZaglWZTyqKGXJ4MER7FqP18zrQO6nvT0dIDo+FGY+BA
zYi6ajKE410DwcJ6vqCRCIjYxfwW5EL7fad/CA07rRzK9CMS1xpDPodSGXJlEAy59iNQLI8ow+st
y1W8h/WW2YnARBtsdaxtrK1d2jYS5b8hWLm6Mzswo/gNvDbkfezqck05wH8DWnxKtkrdaUsKiCMA
diCp+Srge5jT1J908BlA4rU08pANai3zzA/hR2dBm/PTdPF3SP45BP86Ajsut8EUVBB/LpadVgz0
LLSlZhtYGPPuHTpWvEi8SIhWAYDDbUjvslF7xJqeLGWfPfv7Zd9fEwDl8JJ3bIchPb9YX9JcdDJr
U7O1FdvmqjgUyF+iGdHdREBQBAY6jWgb1yi8IiQNtdxEkx3vqqmpfaswFCKO8kAJlf7QtI4PysWP
NG2TFazIHrp2zeEWKUXaefkkr9CGtZ2PkjiJT/IHK8gOPOxvxRB/LojjZQIkNfjLrKcxW3doRSEa
2nRS6HtJQN4Mx8MclhukdZq487IwWzEm9hzzktWJ5zyrL2QHlSoG7zxwJiw4tR0eiy48BqgLExWt
4ljsarQZuW30rZePbueDheO5mdmnIfeT4Q7vmNcJHXlV+xJStrUnDaJWfiMS4WcoJoMoAvCAA5mW
7THBt209PBW9uVdu+oMn7Ar1yKtwEFcA0V2ooDuoaoo9NXVkVcbCt3Js3sBQmRQsMhr44znDI8LW
vkNnawr/lyj4USAzBuTQjGRZh+i2cyMwXbKXMS/u5y/EMbFKyDcGd/BAjLxoav1FGr3jam0mfuXU
FWiTtx+/oO/Xxn+9IALIHyFsjAy8Ke+3RTWcwlTLR7NN2mpA0Sr3VeRWvhFwKTb2y8cne1tv/M9i
9q+zSWIrnMi1uVzWSkgNPVo4uWYrjLxq4xpRL7X9qI9uaxJiDEIsDALHxmJkDeCNXzJgTM5947ev
9M+LcF0qmQO98lI0p8DLRGkA/NweuA2gBXYUFtakDLCq2OIDhCGQf/BA5+msHJ466JJlQteZhb72
RvQvRS82BcdkYTkr6O4wkc75h8qr8Hc0AGoCtpqCBZ49Il4Jax9Z5CpwpxvoraAjF/sShGVP9ubZ
oZ+7IYArLPWF5a6cDvr6mD4E6PKruG8Pl6wxgBi9MvYCv8QbwvutzJxVYoVnKr5vbu/LWwK5gcSC
VWIFuizGaRhxRx0xZtsCvAUI8J6GoIKKFjPbBEhJtZ5ouAmzYx19qu1qwwY0U8JkEGSofsBsGR8H
EWAxBi19wnayzFHwjghebb01INO6/Wtj9Xf0BibtRzaQq2Lq7kY4EH78dr0xsP/5Lea1M7cVpcuy
ZY/6aMpaxNp20EComAsAbbdQdX2xIjRNZh381rsXu3ePGX/o+XhFBIAwFdawjfOsARXBmmDItiaC
81Ut752quRo6rDntbu+U8nJee+q+XdVReKbneWEk9dewUILCXhaR2oa0+/0gpIUFXhcfzNa09GW0
oiO3pJ+4k+fYSP6YroeaDpGzGdkuUmRl9811WRbgDZFpLjrNRntvwa2oW8/FIuPMNPJWefjHjcUG
AjOJkIQstZ80K6mowtog02uweGxWNkMwB9LrazTADlKmF9TWiMHySjMUSSx7G2ICsbH0Bp1s30z0
akZqgbS6KdqbBMgFu75r03zNHKDGdHkLxA5Y19GTjfaolGRrTGaoAHfoVqy2EUr5Gg6RxtBbBiMX
VNNXfZ1+62gEwtZfG9x3+9t30/U8Hf/jm0r0AEmGGdt9y3L8tGHKxBSkNM/MFjWr23k15pBu5wQX
XQZ6EslWIyx9gHu5nGcUGDvtprA6k8xdGPb+/TJI7D0odbFuWOqS0aGOnayNSwAg1y+Iu0c09avh
ZV5l23GEnoJsja3Ia21xZEBDUJjNZ57wTcvyH/MqW4TZmfzJLxYxjGAbKcED4eByk8UqAgge3QUT
3k9OLiZZ3gUJu5GV2LDCgEkev5YtHnXaXMlMrs96wP9i0sDZ8TSosnERzrIZF3ySwBrB7AZWRvsS
ivb6kQNPl0sLNlrsFvtU16l2E65FlOERbWFnMrOLJrX5iby/gEXJpkT7Y17amDBSeGFPee0zl29R
B0E0f2GO9baa0cLxgGkCFq3ep10Nl7UvucD2axp3LTBQgKBNGM8YMtuq+jZH/ZDmsI5owTXWqIrW
27IBWb2WV2C+rw3WS1DortD35mMR/HdX8//rNM5lDEva2vxo/n/I48w2DKfzOA/Rc5w9a0SDv7JC
b6mf+Vf+O43D/xRUuPBnJw5G/xwA/0rjKPknZVi2C5cCfY+IgE/+TuM45E+8k/ZbfgV2KXRuPPo7
jYOj4VUFbQwaTaxyMJb/b9I4/xgAIHDh5WeQNwOMDtbUvMj/KSgRSIeA47GaXZrE4w13uvbS4iDM
AKQ/gEgDg1wr3DY8pK3vcjJwj7GO51uoqix4azajS1d91bjVmfn2fQkBKRnMsdAuIYdlY1SKpbEd
R4N8p7MIl5W3QXB0YuwdVqKNrGHljHl0UTS6uLSiIMZoKGl6o4FKK8+EJmTr3sVrLCEdxGpuS+4Q
6rLFrZGma2XXYgcfWjk4NCENa1g6g1k/emNB8PV/emt+tZ17X72QAOBx6rgwLeV4wiAazk1oPz2K
FMxIR5eR3DJAcdp1J+nnFP5i0SqLbfK1j/P+GjX12Ct03xlf8RR7lqadGYBnLmSOOT9PVLgQJrGK
xovpCgc34f2FFPB35qND+DYLG5T8Ejk4N4yM4WsAhD5UvS7YozQJU6DWyDR8JRY2WhmdQmvdNvAj
9C3VhYDcJ8CenHkt5lv+7sqEQxV1HWJzmMNgtf/+ysKSQX3opt2WuaoPNmjKQ9t+lVT6HGxg+f6h
8Zs7SGpK7Kux6Fs+e3hAUKTFynZrw0jOXYclYfamKVzn01T2/IcDgwfwY5sWekWLwWg6aED0PfP+
LbdPcs7TYlKC4YJCqnVpZOqUKp7B2N0WTKsR3D7LgQwvH0Zn1ZcVDS9IHztn7u+8GHx/fxF0hO0Q
whQcv5db+p5HlQMj7Rbb9qz4kvRZDhNZOaSAnhrGj/g/ACYoDFfDGTjHP78rIpnAE0XuGiFyOd5H
gOIKMACqLW1y0nlWQRBwUksUswtFEIBoGQfTuSLsP78tHi421pwwB5F4Ce3VRk6sp6Talm4f7WpV
2bmXdGn/qgGzfYULSumXKexu/Y/H1zyO399kLuWc0pf4n1JyXif+NM5DoWy7bZJmG46soVB+t9UP
meON2o4Jesa3sHiV6JlqQ1dvlGwcsf34/A4qCe8uwZ09KOapA+sdvN8AQC1CTdSXASKe6bajRiMo
2G6f7S6sDrQz5DJq+AN6XuG1Z4oVjZFxGJIyBMYpSOJVOPIBMsoQEF5B9cpJBqycq7Leh42tdqUC
+zaN4GtRjU6xrfv0Wy6TECU5Gu+iCe4YjgDGNAjiwONVBmBKGpnrcByDyovGnB8sExSwiG6mchdh
r4KUCikUsKBRbD1PCrDPruwxGKfyh4MWbjBrp6MeqNzXNnI8IPiD7JKG8S4fUmRQXex7TQOT5KgY
IlT96Q8o2+wLNFYlXpRiRDVJ4t4DZj9tRMmj62zAFydhdBNSft1iPO5jNwTvqO4gGCBWqb/aqfrc
DDlbwZvHuUgLXfm6F7pcOTVpPUG7oynbBhbLLfwbZW6F2J4Sd/TRb5CNHlXJfTcksoQoknQrpzX9
Z3QDVWuCMLrKeAvwr8QMsLEmcHnvdVOEpQ/tDYthNdZxIC9DZFlU5fdIiMIEzNh9ko6+0gYBqGO9
rY5d407oKXDhWq69zIV1nPLgkTNP1QlGVrICvjcuIF/QQwrhVlsBenXjwjINZEg03EeNi+sAws4X
spw5xNwBFRS87+JLiiMWF4TBTCLy3CZxrctMWjOzlahQTzcGNrTVujC8Sz+NgL+yXQacLBzb2QiD
DrTEi21hIvzZyyKJbxlHsn7raCx/HzNbueIQR8ykm1gMmOid1u3QcyoobFVgIURgcDyfdMT9Ll2d
AKz5NiMPYJpq5NzBrP7RhDYOi4U06+4Cy8ZBJjUUX8KRCtujrWQt8SA7cYMjzLIRxLKwRpxJgoTA
FqVVuOowKXC9taPxZ0WSEC9JmcbIVeIdSldB7uLylO5hhuAB1V0OGcTkqERcTfAGBTi2G1kCc54Y
LGzwnaU+DHbZsS9U5Dz1AofW4ypGr/hutuJsL9hYleWqqCzuXjHT4tC9lSJXWVbAEh7rMB/qgybA
K+5A7nPHi6yqiy8l0H/2ngD42fsU4w03CssFs0ojfaE1aTdCJ2EPixS4gK9QvqnGPbeT7A4WwTRb
KWVxeZFbog02oP41zrUdloN1H6ogi29j1rJmM1Zprr/Flv19gkVROBMF2KvdxYO6HFJeXBeCY1uN
xg68cdjONmrlGmQtvZGP5JtFG3LRge0Pemsd/Whq3CtPFGMcrjjsdVDha6uJ32XJhLS7FQKk6ucp
WCQeiWnwOXeM3Xgi0cdZltfBKjyz1uAUV7VXlHyOR2iNr5/bMC7IEc5SEpxAQgbkiCOkvQeBtopN
Rfjkg0jqAn7smETepBmKD1zkYCAOpoOwJ1P2BABv0iKW1TwokJHLYZvcJlnRbjiam2q/cKcBKeQS
aPFhmwQKL0ujTNT7gse6Akacu8UuyDt2Q4kui01KW3i4OIqMXycTTnqHYooVrlJQOVu/oC2mLVQR
HL9gPUFTNY9GRHTeENV7qLarLRAOWMq0KZfBMZQT5b6qgiBcYWw66wrlgxLoT1nzlT3ELcrvcENF
JTW91LBJ2nUkbjRMLZXYgN8dQFhBrI3iRl/boFKhsJT1id9wO/+hISfwS6XSawc+8BeTAroKXd1T
9Nq5RNiPpggUoPuJDHwdgqULZYON2xM3Tb0z8KK9DsIsQl0niVXgt26k1qKPUdWB0Q9sviwZKOGb
uqebMmL8Zez1PJbKfNioKQfWvA3Y9YAs2jHTFfNyuEbJwqmuSELVdigmtNQ6VmjtYG/cBn46BHKd
s4g+ttQRQB840y3m0Xrnsh551K4pN5DcB9mepGhvyQsXTolkSnZKaOuQoaLtKynMpoNz5r5Oy/El
Bht9w7SKj4mrw0tjT5+IDRQomtur1o+pliio1dO4nfKiv+9y9IcFI/ZNfqQD0mzdDoxNdA3B6stO
sPKrsTAaEJpLG2R8cNH3iH3wmk97aKAQpwj73mLD4lm1kM8pdT6RWgCdXkzlPoKudcUBht8PQFav
J6tIIRavWGM9Z1aAEIUWy2Od2yZaw9sqBBs+pCoAh9py77VVgi0aTgjpLC3WbhfAgaiJpWiPEL1g
Bs0gRhhVZdAXkyQK0GtTRyBOZSGK2CNGlq9VmFz0vaHN5eDW6ttY8/Z7gWXX2g1CuFjnjXTR6lHb
m6DU6Z438AHAEy9KzF3ZuM+NXQsU9bs+BmaYg+MJL4Hbvk3KHeYI+2KkxSEA7heR0yUJTAm65lol
cOsiBsmNvkOXIu5hsgpzEaLCmmGiTmJ9ryjL1xNpxQHt4+SF8rnMqSJ8e/gW9NZKycy+obox3/vC
GcGHK6PUc6DezdZpDLKGn6k+QR9Omt/HUZ9t+riILuOwbPYAV6S+46QK64gGCA3whC9USlzA6Gnh
fhcpmjTrsrYRsusm86ohq6/TqkVKVLVowC+Q8/EcUAkZNCJR8Zhm1NqFDVyhSCLSm8pRaEkKahY9
EdgO7rgeqjUvk3CLHtzPDZvoKorq135CX/qE0XlNmmS47lznlkPI4Rsgb7cDGoHXCMDOiuTBBEy0
mvRaJKm+ioGV20ums5Xoc/INi8H6YtatrVqCiOcHYHN41djRa9utDpGs9cF2IjwSdHlD2dMWIHrC
nM3TDR63XxZd+sRGXsN5AVDbK+mk6XVveu14poJwBSuLut/oMVIAE8OxBSkirPxVBPuxQVPLm0Yo
aJoCAqMOnJNNgzK2leXot+rSaxak9idmc3ttlcODkxWPgCs/NK5AGq0z6H5IJrT/19FM2B8d6AKG
kh6ABXjC9v1H0ql1ZYevsg8NsCbOZdvKdFchMK5jd7wcuuiZh5PBvgeECsbCx7i3uAdRD8arOz2K
sr12kyBHKx3BgKyKK/gpOLD1E+j/qIZdx1V26Yj2gRVxtAnRGeQb1AYA8UaeeAi7jdO32Y82bUYP
K7N1iUraOreiGgZ8CbAslaPXDLXVMRLNXkUFwd9r4bOkmq7iWvQbeNoSKESn5Inl7o+mdeN9lWVf
LA7uaaOR0xf5zN2H23bXRZ8yAmfBkqEIqAj1J7iuA5Ce90+AGr0gBF8iqt/ktCSrxG1Tr1Wt5cdq
hMsA/Kg24BN/j8buU5x1YPDoflxhlr+ckqhcQ4UkUfjtRpTwm3YTcbbRSCciPRNuqwr2BohDMcTV
w7cCtnu+QJoBhHE7XamxSdauTAI04GAjMgboe60nuWqiSG0FFkFoq6nDqwFblJ0hsAuQKrjPgU3y
rVjtemNfdRbKBLrAEpVZRb4L2npEc2OSfoe1Z+lhWemigg9esCZs+pzWhHtuV8tLVHyHHbIQt8MI
WywETzTQZOAyArZFHhATH5ORBesoCdXGTUd4k6jORZ0zVCh7zq6eaGwEMssSc4ELvds5xF2rEQYP
KCXLZ7DP+WpKrP2QFsRDp8cAgK785qTODYzr7vmINhbjtgkefglqchI8oT5lexgSlTcYLm7AXtvR
gmxIIftdVyC0xvDg3QLlXWzccQi9ISysPRX0MGJRsrNFke4tVOm9uhGP9Uh2XYhJ3ynLaDdGU+N4
KiBqZVp0YwAuqPZTUFzJngSeqUesaCcCfZkVOwM2OsWIDjsdjTs6yeswr++7kQZXDrwEDkUJWUiL
xehFMnXJemhpsakEf7KLZHztaF/trYrQO4lZ4A66MOuQJpG9QTYlRW/AED7AykTf6wR2iGE2VweL
pPoGWwcjYcMimMfDbvqEznKyraGw8XKmX8YhrUpMHTx8zrV4yjGzXA9kYp7toKOI5G53zLMhvEwA
2vbJ5Dib1sD5OmxNmcMxsWw8mJx8HrkEm1sOzC8qWIYkoGOuhPhf1J3HsqRKlq6fiDK0mAKhY2ud
E2yncnA0jnB4+vtFVV+7Vj24bT1psx6ePCl2EOCs9cs6uFGz5rG0EIsJe/i0l8oh59vqnhUSHrr/
+oPb9Cqt21p+BLNp0MNS2xihIN3ugYCah8aa9mNvOPclJS2JPY04HczcRH68yIWwo4muFjkw95vU
V3BrITia2tStoukhCuWQjigOyOtJ/WbYLfkt0soJguqBtRmDXWCbvYoL8k+TXlDUxHquGPwdkSej
oDoixvDXKHCfwmqTSU32a16oO3ep+73q2vU8Tk2RjIjo49CKhsuYC/9em5F7wQmrXsSieB1BVSr6
L2hWPOfU2v10C3Ql4xTBDYOd6SkxGkrWsm0ITlIAgybUTq9WHK6tn4zIYdNomZHkMFHS/bAVBabF
UvYQpXSmHKqZHWzWuv5R9fWmkor3SUaXsxVk6WBwEcBtDTWePXDJft/0pn1nVmN2Nsph4UYsnOJp
9paAsdct7F1Jr8TrTBBOc8hWZ+7J9Q4Z43QesAKHavGofdTeo9FRzIPfvKQPxRryJG/bxY3hopqH
bNLdY2lqVDlr7kXsD9zVOxYpVyPdNfp0QiM47NfZf18omMkS2QmKEga//1ypKMMXMIt+HzGrwY4D
VHgJOvkA63aNnKuySKs9QCPZHWRft/CvhRQE0FxUxUFUBleyx8V3aM3DdzTp6azrMNr1OZWi5Mut
MefXhtTDD68YRMoTYx2XoIRELBjT/46rdNNsjajQKdvixCLIzrau1pL6lbcZJ+pgiE/kEZOST2Iu
+86Ywz+eWxZnm2yLr1AMvyF9FWUgERIsP9ToSASOeQsJ5O1W5SYPlXk0cttLuBHNh9GyvEcSBYJr
AWj/GVaSIpfbq+eB4SU/sZq7d0vp2fykhnEIwNGfBo/PSc4w6GhcNoTg72vy6LvYn+Dy4qE21DE3
rNFJdZVV74WQdDnYWn4h29PIZmy972mT92IAH/tR2uF2B6XKOYkI5s0ih2WICV3yPluprGuNEySl
D2d6Jrxt+V2uU/fNFvnggms99aqBDPdHO50h97nCVoeUr3dfS7ojXlASbedwcry3sgjWVzqnSGSY
yipeRlEkgK066Zixd8q065eo1SahoCzcU1NvsTQVqj2HIKwl6UGPyh2hp4i+t3agj3m2C8L9I+88
52ZIjjwVG/RdMnf6Wc6Cws7vUaq5NZRacGblKXnDAW/WmlStwfu1UN5b2DRIBbQ2EJu6duwt0WNX
3RIgnRbk0yWuexz8AvxzxhQiiuBFLzrjiDP7nwQVsOT2hfQvVkTgg2f4IYlHNjoFIb+LcdhIiJjD
JLxVIqshW+sDklcW9qjLJ7j2zX/IN6aEoJnpavXHxo0L2zZfe49U4XpDeBRNgTEeIkdlvwNsgQ9Z
h5onCMyf42AFQWrj0N47de3sImmu+1LQqT1Lv9aXyF/zveVQS+hn67yDE36npvU4Tt6c0F9xsCKv
OjajjcwyH6MPj2oKIZfHhQP3XmuHbozpShlr0hLzMDD80HPmokEaf6ztNiWOpj8E5HbpE8P1Vaw9
vi1JsxYpt0TKbzRrrEkovektD62j7M3spwrx4YA2Wa9z7u5kXejEsqxuSdoQnc6hL3SxMIasgbof
hBmigTEBvY5WMyPzrXxKxFhFVQYTVZVEai8DmpOk3LgT0hZv3fhYKEZuqpnowTyvoqcd16pMgrkg
sZActuaC6AKdsaoe8tZUZaqcMqgvW95NJbFfMvwrxnxezu0Ek7qFHlBn1qNeLFVKAhF7YIMt16NQ
aynKj6Vxi7RAaUyqSZFoV13czvlZWltOkF3RIzZOJ6e+5mBWq7bPWhsp5Qv7wgveiRg6lWTdqW32
L+7mukk5eeqKHZcYKI22JR5n10cwVj8oXqMQHhX+rjW4ypF2MMcc8zSLWIlDicgwX/+sY3Tn2NmF
W//91q9C0eAVFzwR+QbVQZlqcbZ7NQO0fs56ogECZAeZPbw4tRpimI3vspY9i4r/WLd8aa52X9QW
naxcNjuni4hxbaqAESejITzzPTbA+cKcXt3ntf+TRuGD1LJK6SWTuAPlc98br6M3cWKVd0tYX8kn
LkHGou2jz9cTtXdZoqziXKvmN1IMNGJZPl3bMNqzIEGzSctmVKdYYTWnhmwD3mh93V4UBw49JvDb
/TQIdgQGeZMSBsaK9dMIqTdye7/b01Slq33T+Iq64m75VVh9F0vwXnNXWJoqvDDMrkE1+GdJVH7l
IqmL6ItIM5MLamOqDwLm6M76UDJ6EZ2waaEQ9rtQboK8w7+bEYc/Ty2FbrNjMuHXnC2ogcvvru4K
qp7y0PBTZH3llFS4raHx80ZvF8AT+QG43a5/rdLso7eVOu1frVOM1BOXncrvF8WuEZM95c6XAZSW
3vKWyuRk5WW47q2gFr+l0RUbWr62nR7dpggomXIm+pC9ZiPRgFhH0IoYEaQeD8YguQDCs3ID7w9b
UdzXJnJkk4mbKpRZvw1qeW5y49EKp3dg/KQdpHWke6lECJTnKW85fnaPiq9u9lFYBsHenGT3yfAT
7oW5vDMilns1gDTObfAcULK4611zuKsMdc1n4VFps1bOQWzjbMaR19M7X/Oai0cx1U+DYAjX2rWi
Ha1i5gcQLk+cHS1uYmW5L4+izoar9BC/9xSeDQA1Qj6LgJDIecjtH4JL2cVtGUGH+lUwPnuzajNO
KDc626YyHGZ6MZ3MXFYU0EimTVWBScSDKvqjW/sfo73662Uqs5wQOaxpb2aR/QF0nu+zQAfnrEO0
RImUafd7S4ipwX902w3XQIDlmstnaOJp0xyGz4EzTXvhjN2p04PHd1QJSqsGeb9VwfwcNMP0LJfe
2yvP5jm3h19rLaeTXxn5V8Z5D6to0B5STlh4Y9WZQNNkhGGzrSPxQNvxua+GFXi3B9aXoyrRlFZt
fV+IwqEYWno8CHN9nCZVfkEtb4dgssY036hpQtHTptXcfnE+auKka/NIyVgfG6sQt968UVxtmpzo
t4sgGCZYsgcaY6JkQKhKQIMFpED6e5PW81qct2jq9nPteKfM41umhXKh7nEN/De8Su47Knu578Ks
3w05g69V1QwdIVHevQWIiT6eF2BbocW22yKdC0pKUxmpkBs0X87EjvAac6hDzIMJ3KILIIWMukKN
I2wxNjtZaCsWTrewK80Y2LO5/tLFNr30vf7udTvuDJF5TxNuNyagVbzqpcgTbrHnqtHV1dka/Syr
Wlpx1I2onlBZHJSund+L1rT2IV/nruLW3Wb+r1mA7C46ms+VWTT7qRDir/I3fJtN230bvPvivJ31
1VDTrxkA9CmrjbsyaCj1MpnAorFkGGyjKX92OaT3JmRIWo1Q9WHNrlT6tP1gI7AD4i+Yka1UW/Jd
WP22AJqiB5Wjtx4q3qX3ttiCd3KruOXxDKbBSrfe1uBkrEOQeD518akbsI+VsQfoIrJ2VlX+qfPa
2hWen59ctbyumzaPnT/4T4URrQd73KLfS9b2H3bUGRfDa7JDW3kRciDfAZEANO26AOGpwVh4CQbH
/2n4Qj8F5WJSYGcUbzAL3p5gLL6Pth2TMK9IkylsPybAbXiOMkrYeAG6fwe7DxEiU9wpleemiOyX
E+NRSFVTXb9729zdTx5C6bCrdJJHrXvI57lIx45GrcUdy7fen8vYaob5Mye+5jBHFGfSr7gkISWo
dwEukWtpDeXzWlFGO/v5YRp9rNyB9He+I9fYYMD70Ti1fODbXp5Dv3deFyVLPpsdzm8zRA41mpSn
BfdD6BW7figAwGCi4q6dWdDrJtMVr/WNzcOx219+ObEuD12Frmr2KNqkGHNg/2NRJkOVHLCgdewo
rld30Kl0ZvXLhDgyE2PI/Pul6zU4TWd0P7VjVB+NHRX3vKIacPm8prTStgcozch+7ubWFWlUd0TQ
NFKj4pq8Tp6mGcgUOk/svHUZ91nZt9Bvc/ZQgQ/vMptZybOUcYpKnxj9ICyKr9nuIudi9GIx4gXu
BJtk5Zb7Svf+U1cSbimcoAeFDOw7rJZufVp64VPYaUwI0tqg4UnChN+slnjjNWWkxdJQ9OTAva5e
37/DaKzPBBE1qWlEvKvqcHyT7VLiZ5oMooRcuZf+5NlxX0zh3rFvYv9aBbxN15+rvbIhByM566Ce
165bdOwsq3OgaHXbOyFJO1a3LrG9uHg4i62N7axFb18xR4Wbx7qRwZg23WS9KC56UpLO9ACW7O4C
OY97qM/i6KINjV2PekBhYuniCQ7Saag/dCiLX7g38D2uLQBZvnQup2RQpou3bac6q8Sj3Ubt3p/9
Hc1m8xGSDoCxIbqBl9B0BK3xU81AlLBVg4rOUbGnkyVMpCXnz25opju/IA2w2mp9AFAgxID1KY2M
sjwWETvc1pTscCIA4KJ3/gklFE2WwVxgl8vzO7T0QVphPvhQuYk4MfRxMFPF2n4Gsx9x7adfzFVW
gsW3/ZSeUhZs7/gQdpt1z3rp/ZX5OiZN4Xsp3Z3jEd0FN6E/hd/0tK4c2dO7XIJgR/i038YLd8Kh
ypyRhy58rUITKDasv5w6sPbrqutDsfq/IbKaFMMZWGHkdzenjxuzHSELM/JX12tuNFMfHijInT4n
JdgnIYYvlc1YvI28cGD35CsFIRGMagVqVldO/deS2BHaiiVWFV51UtJk6PD00rKaWM0e/YeDVL61
E8adYTrpbZNvFTDJlvZWLVgz/f5IP9r6uE6IaeI1H+eeDyHVzu0AqHe4nyE/tm6osmQum+ZEfEz3
Q4+qBsbB11jsgtG8m4thk4yvBBcjPZ83fE8bqgi9LDxpJNqTu61Oo1IBU+Iksoei7tlDh2l98gB+
Tib2pfeunPiQ9raM246FrCBVwCVTru6Fbaa+YMkncVyE4hhNoScOS9hZvGTbbHZviJabjHO7XCZK
jy5jKPTvalERwFNfOnifSeBKqLCo405MK28lHf41TbG+3YrZsEJ6ePUy68ZXjyikb+n/U9wb0vwc
EcVlu7GvxHdb1oDorbAfGjcwn3KnznZUxpbtZfVLkZLDtD1H/rLRNhpw/WOry6l5YtEk+5AaBw5Y
BRPvFDjOYkdN+VFzi376Q5b/Kt2l29mw4zHk/3ce5L/WwAKLpsRVPgYeTcvK8Xl122IyOBNRFRfS
0OdlCEeWNEykB3tdbJyZZfRGgW7WosN1vK/G6sLHfKzVcunyzj0TGkU0QmWwEeV18NOpG0DaWmCZ
NOTKOj9P493CCVPGVe5OF5tksaMpoFrHSkBSOH1OUgx5Dx9Br0yCnfUicB+o7MXqg/HVcUrj0SyR
6A+2KKnwIfcU+xhVsic0+WO6ce0IfTYaotPzGxSklXSOVku2pBGGBLFvAb+/5RA8iQpVADBeFV2G
0MqTgW6+IXEZtT4KmYUdZEpQPzRKKJD4NS8Tv1wH0iWttil4sqPlYnXNhvuDZCa7AvUEuTyE1Du5
B9d1ajvuYHWd3VYajhv3tirfA3mbqsSN7WOvCY5DxffY+/aM+0QYKjHRMIMErb7NPDRPLfYRfwvL
xIToPLiTfDDzgvjLJpzTTISYdTNafMFIuheKHW6pDWFjEZ3f1+HTFolJ3IOAGRdq5IYZwNVzXqZF
FAe7JgqTrltzSqZ6ql9VJoFJA+rE98CQOm0VGxtnDcULMW/kaKPai7S1qhj9NUbPt4FSBH2/70jp
IDJlHfXbXATOzGKDLRCaoi/Oge1U1AJCIsKMN4IyzwyWMa7r1U6UqqKXeYZZy3sbkHqwOKJSCn3r
U8dho1JTtQ48ew8pIuz21DauP+ydvAmt53myp59GMxRPJAwFa8pmiDMYbj3w4nVxioe2YB5SZbvt
DFgD1EvGDFE+ZI2Ng7Ift5x5oMt3ckPQJW3IAq3V9mzUipDf6NYG7FWCqz+vzYL4xrQPvcS+ZbM4
LfvK8Rcy6R3S/CmMoKdRGmMJbEAIHf664l7NSAXMvsgOqhz5XLgY8PGOH+WyeF/ULvk4UoOFNYww
uyOjynbJoxqPjVvlm58S+VDgIYqakScB1EQ4m/25WavcbbZzFxoAa9z2tA8stDz2bDRsorxLAD3m
oN9BpUwgbIz3ifKdZ5+6ibThs7wHmV/tS6iBPbIBNCettT7V5pbvt8X5XRf+CPY75vBKraIDRuX7
ibvTycMXGVrZUa8z+I2DGqvbxn0/Dr8CbbINdPWLR0zLW8ew+yQdKDnTcqZn2w3h6vPSp6/Qqnuj
OGyiWtYzCy9UhdFOvj7XAhZpxx4AwhdTgKkRDfpUbU7J0DAUHCPtIVCiHQ/pShXOhZUWfZAtz4tV
8Cte2BPBNTWtsbzpZVjLj3/9Sp2vwF2WKs3mTURmPz+6qKkxa2nGTfDDvkI/ZJslf7UxK2SoRlXc
lIuljjA21bP/x3IzGofomp7RMG01sPmpu2miSN+X7Xn1eB6J5o5QQ5krp3I8KbfXP3i2nf6nkWuU
QX5gdF+hTXXdLjfqXL9R1L6pewN6SCeLajrv0s2Kk25zOj+7/EtPUkUycI9qYiJIA92jxpjNSsEs
WJ5saNSD0PJ5WZQsjs+WLHsmzyYLx8T5pxjJ1P7cHGpBln0S3OR5u8YKUZHhixj4CiK9TicDYrl/
qHkn2Q8YUHO4tIkkrq/J8Hlp9SOXAXmSCQYd1prbFqcHyLhoUJor34wzuKHrMnoe2QGyBPOwdHQU
jsEpKqIx4L+De4dQIGiSbpx2w4adMEa1aN9n02A+57RWRyjE8uXEktBQqksy6i+rGpdXtsm7EVYF
Imgq5bIbBt9GJkccxcFRjfnZFXb0rJaxuC8k776MseW1Ldry5HpMuHO45feW0iRi5IzXYVdUfzrt
ljS2FnRUx0vLOF4LfGzF3K171ADu9zJ55c+WyfZtqgtWdGVTakXTM/QIvNjm/lwwrj5mOFQf3MAV
jHyrvJTSXu79uV6h60f9IZZm32XUdGPi5vGIIT8JzJ+M57wtHzfDh+4PLNmf2Hc2kFsxdu+2ZX2O
NeBw4er+Oo8gwrjSnIcxMzgfVwtkSA6feA+yQzDT07441K8bwVy+rstCuRslsTuWTvfWEt0dC6bK
H5NtBzucSj5sv4VXkZNTXe0xRMNk+8W5KIz2jrb4Mi3a6LnMAyypKwq0UI/DFwjtdzVN9aUvq/Ja
8WR/5XX+FDLZXZGofqpMbGLnMuMlarPx4JYmEiiNPM4v2iDdNoY0c7qh1zQBEphtpRES7b03V/ZV
2vWQ5GakzJRoUv2vVLz/MdPKv+WV/G9KKLnlh/1/nC10NaNwHL//Pdbk9of+5W0JvH9g2kIwTtiI
75po5v+vt8XH2+I4duCGruVg6otQIP+Ht8W1/mECI4UItixKjP9pe/kPb4vj/wMbmIUEnQQTTHJE
nvw3Ikr+U4QunbkuP0HElomXBlrI/09Ca6fOrVUggUZi5+J1pNqLshsowWtP4TlpHC3js4nFYScX
tsvypgIJ+yXYuUsWUfDt228chnonAiV3ka67kzJr4eM9KUElKnD8T1rr5Ae/Z3kIDLEdN783vyh2
tX+KRfqx5aw1GguLFnexDDuHSqj/wiJgW/+sgPx/anI+ZIBXxnJx/6PzNrE+/7uaHL2PGWxSWwd7
QTljUb79xsUNposOqHreZyaCogwj0Zr6mT/O+6rLmPmbZkcdfPWLHFYCVCbTeZrCbTkQbhC8R/km
XjAHYPism8UB5vPycO/ahXgiZsQ+LrYzP4VlRNLC5HmDlbJ35EhONj2DI2v/Z5Yh8kL31eGS19kV
QSXIYtZwQWwY8zoffvquHo+6FgQY827/1tVNtWSMC7H/c08sH7oGiK+JjYyUWNi2zUNfkfhW3fzR
blj8HVsEIKdR1NZwWBcxtMBmAMp4mrFKk1dy7ZZM3FEQgvJkxJYfo+jrHhyGuzGupq7/FUERvZSt
T0TXZPX5Lw716BPpVrOj4XJMUV1HsOkjScFIo9xJ7HRWzhRnu17wZiyz+nQrutr3ZUWvA9IXqRBn
Z6adbJoi92SRwFsrvDA1S/YtiYHxbBesdXgXtro5BYzGu5lMh6OYsPc4IZt3N6ykT7SlfFxDIhUy
sBpMoab8G3aLsWumPLsPMwmf6gp7unoTgI09OkaKR0bfWVHWvVYUv+2XzRyOZVaWj0tbFWlJNMe+
b2cHJc+iv0avqExyF+b6t2bo+9wyYV0gWNy7eUYMtUqnf3en2to7HrTvmMkbW7WRHb2aYRCDUZr7
wiXoLC6Hrv/Nvug9AHLfkGYxw9uKrgD3a0VakQTWwtcOZwPP2X03Ye9dq0yn4WSP+6Ir1PcYRmk3
DfeROews192Spl5aTNRanagq7Z/GznZQePQ6RbybeFUnfnMSoe4M2hLJjCX2eWMSgm7UAMaY1E6y
qaz3MCR8xkPfeGgLtJmyMusfpTsGT4op5u9N1FChkViLl27Lmw34ZGVWK9wx7ax1vkL2hdO5ac31
KygpCzM3NHRxwZqMhNxjsXecrN7XjeAk2NbT5tq/RmfOroOAD+dJ+Nnz4MZ+vcrEQZuQuHOuY8vA
Vucb4R8nxLIphwThdrvzZgASD0jKU6J/EHO564j2Ziia5OMSIs3yyRe79Bo4V9yMynl2RuFO9pnb
wTZtv9G5n+AnEdx30xUQvd4TfJJgwYKntBne137+WGwqTSP711BJO3VM8cewXvrOuN8QedYVsZRg
xk+6Kt7bcX0d/OGcERBgiPylLOpnO++JxvfiyKnTUC4HfyruHB8lewbzyWySIxblYSqbgHNteG2a
4duQy/vArBkHPOzxjSIshQWu9LZGiLDL+WfuuK95af9YAafufMNvH4wBoUfhjc4jsPfvNReQZ6PW
991oXMsV/TKkiKVgpBZm5+FPDaAYV65BVIXFhDKjNCdJGu5HvZpRs+NESpyMLXqb0Eu4XXgdi4qR
XA6v7ooVP0KKYuodurtYbN7R7JcYmiPmouZFMuSjg9bG+VX5QMhGh8F2cvL8BM9SHpuweXXLzCM/
w4M7z2X/y8mNJpW1KPfa8lB7rw/W2H5S6hb+MSJ0ogQaneWyEAZQuDvTG9sXy5t3dlOJD5ReLJNz
lDiw7lRCn2eWMFd+LO04HnyLPmc/JFucA7MqTdCrH97cQBfQ9CZK+aex+2dZOx3ifI73kcij5Rai
UEAYQ+8GN7IuvM+L/FU6ZC3WZfM7K/n7dW/3cWdnd2Mwxe6IvFVOy3OA/gGR4uG2td8mQUyexbma
UZnmJnJ280Fr8y7ohngNZ6b1yrgj4XwmlaF74stN9RAeQea7vamDHHZMPY8bwLfJsKpahdsn37XG
CFWebSfDLe76wdt5rUWNT9gnQaQx0fXbvc1Jtcj2yUa2wjaHEAtXdgo69ykK/9Puujs34rsqBudD
juGOXfZpymuUutaTNSFaN8kSH3wEvIDQV2mgc6+zGQV/BxFEu0xsyuJBOsYDD/WLoToCNfjbhO8r
5JUnC5NM3Da4ckLyBhhM6904e8h0VRUXXfewzPO1M6avbmlI2iBFJhPfo1MQQKU1rVNRcFjN4rKF
ysAWog7YJu+sNSDPaPCfxTRdKsR+6HHYjYx3z2muFki8zIG083p+QrTMW61F4BisO5WPt5gz57SI
BbUtOm8TsYpF43OVjWSW6OPovdkjGxJrL2SonqKdN/Q6RiaZHUdruOrau9MdUSNu94fnK081BGGy
OTq4ZAjSEk/IcpdzwF8tUfUJtdgsr42G3V0INDLVOhKQZZIu1o76dQt949z47jMiJxFHNWVuI7aX
eJNEc0R19U+LA3ePUUfc39S3ACxyAo3hUW7wl4poVXIaTedcmM16mHVuxWpad6PzTciJTFeXHEwv
MvwE32uQAG+UlwJXUSBWgxsHNFEVstnP4DUvBpj7zZmht+85mJ6ztn63RlzvTu28E0ugw+uahW9h
qwCLq/28oB/wgzNpFdCk3k5Fcl/7N1pG6rvQuY79e9ihi5hdviZlFI+1eXum7Xhq13saJVJiL94D
I3hz1z7ZZpoe0DR82XW+cPrl5d6r6YYNdFM/jBVpYIujfgT+8LhptEjN2iUrsgKBLkxu1jGwxnc6
tiNuRPmN/YVTizTjUXW/ewt7WxAQcASn0hPwgqgu6NzfcxO8tWvlxh01jKnqqp+3BKlovIXFIdBI
1KhPKFFpfZRsfoyUL5OwaZ0kfrIvHlXZveQyf6tUcckMN0GgCi7cPOrAq+6b4WVC4ED1TUpdNwOL
BittXtd+QuMC28GdEh1QZZ5L1Je8x/qzDB0U4pn3xk/8FRG6OWctqJW5LxciBUgn+tS5TssCIKMc
/1JreReN/RkDz4G0vC8ti+fOMPhY4c4igOuQifHZodsR6WfvJnlX/MjDSrHwgoL7RnAWwXqxkK6r
Gv1dN3Lnr0YNOWmaxz5HBTFsVtKZeUovIiYC9I9t7SV4ra4KA0aKHW1LOm7U2F1OhUYY3cv+KsNb
zTEnmN+j4PIZ9QHHh0cbfesAOJEQ6V4cRDdMKVF2ftyt2tmN+gVrl53YS9bxD/p79PSXm9iomHxU
IB5UsZyKZ2imOS3CpTtScsdPDU8xKySu9jJjzMEGAYvs7l3kNPG0mWwBri8OrSXftNcjO62G/TRZ
JBZOO0uZ1SFsM4SfNjkkCFmc2FSWfSwQxJJ/XUa7es0/R6s75FV1Nqrmyc0ZyRZOlJjIMrLZAEoG
naf+6lSx6Mg/NBgvCDQs+j22cy5yIX6WWefFfsVJaVn2LuoRrweh+U5M5lO2bXeW6y2kKRLYj+SE
a99nf3TnpUa9PrUg/3E3BAbJRBKjgM0F1pyJMvU4m/K1+axVUZwXhwGce+tieat6rxndjoKY0awo
zGQeBhTVqEYhvJNpy/9akbyBJMN7aUyPXWC/u254FBRFZ+KW8GqXyXi7Kf0SRCFfsOZGwYOGYmvb
vDytxgjd4pmkFfgwi7A6tma2NW0zSkzwO1glsmpk5ddxC38DOo5JqM2GJ7yE73LMjyYHNYmeief3
mJwgPkXwgSu252ibnUNuawj7FsWILt8Cou4Sp9O7EtcXs9X47lfrnWvTn+pvRwQeHz5hknXtPdpT
dCx6/bbQ9OpK49COHuqmixBK7me1uvG8bJdt1pfCMf/0CsBdwE0ym13sbPxyFGMOdqnLRv13ojw0
A30PiK889d1N2S4Y+BnmHrHGNKw/8J4Bn8jtm5/1O1zEp6vIcyzIRrJat45txwDobOafYV09OSta
MEVWiMGRmUrfu+lWPDEiQQWmE9Qong2AwiwUp9G1roVpEpvYowTX10aZTeL24rVBSHjovELH5VLG
+TD08eKud1LM5I6jOxDAuQzTU+ITDRoLTLLOM9LX8xD4qeUjWZrkhODPLzl2kPVy0MtXpxxJ6SkR
onjOX8vE2VTPVxxWOxC7V2Tp6w5y5uC0xfvgDM9ViRWu4Midbvi46ufYNcb9Uur5MNHp+lqRLNWk
CsUVxLwftccl4rmO0S6zMNbhZxTUCj3bVB4AuJd9O1Os0niz/9Qzdu8GHQxVkrWWPplr1iAbCuo9
9aXEX6jN+YNmxP4I2xxG2lqC7di04hjkCEtHdolYahguS5vZg1QuwQhG20O5aGUa59yNsl9e5Tuf
pjfDCzJmwKF3XVY8slFZIml0zxarkEslVbMGuCJDz3kFGWSdg6HCpKYt50/JpsGZURAHytQw/P0/
1J3HktzYlmV/pX8Az6DFFHDAtQhNxgTGiCChtcbX10JmVT7Sm0G3V6PuSQ6YRroDfnFx7jl7rz3o
DLzY6hlwcz4nLlgVKncoS2n0tKoWzmPdpx8FMo89IxFhI0im6iZ9PGyZUHYbnC7Cyeh0eEljnjDO
QudwTxdF8VA+UTYWVa5/idBIkHmqI73PpAHVPspaL7cg+U2GWX2QL1YdiFrLNVuwZP9Jr6v+XZ5J
vDbbpPyiyzpo83RGliym04g9SewTJzQMBnyDlG/kKPcf4rYwvcgSlE2H8/pDHmcsOhhmEsFWhCEz
N5GYAdoLrMp00P+NP9okFM7M52VbNnz0lNPg4jHK1pNaTTXbXa1/kN8+XignumXAGqqnQJgjDi5j
o+3GJGK3QsT72CY6tihJbzetbKnPQyVI3wqFm49i+/ucWwv3cm5dxmsosqoxOLUKePEweTYjsbSr
NhLXY9OUAobkQnaVIiyOgoVhtMbWxwkLa33cQKLtJAGjjMbEm+pCFx7aIMbb71fJ4EgcLtFfAGhH
aNbJ4do3lPppEQd8H+a+f431UdnWWtZ7dTZRMquVcJw7ZEai3/Eq9Id2F1pS4QW40GyLQ/4at1T4
jdRxBtG+PlGvzX1qbKCKJpekMWIyA7RmzwR79KYB32Q9aKiKpHLcDKbv2zw3xUsVZMM3NLYvzci6
ZyQdcJZa57WiTXYX6NGbqMTsq2VjhQmnpQ5LrUp8tzMlNVO8sQd8OTJRfFfDIt6TEToMdqlQNIqG
pK5i2TDsWIn9iy5286LsLHd901fHStWTlcmBn689PsZ6rq9rCZOnEYALbHTtVCmc5YoG2XAmjyec
VTqPtTAYmwbz2r7Qh8Kbm2Z+E1QB5rvKzL7opRFtc5zeVcBIvsYyyRKImBiToli+b3wpAwrbT5yX
YyN8stg+NvUUYfxo9SoWnUkPGUrCTOLsZWinMRno0yu+mnlwHfJVqNUY+GShJxw2kr9nkRZ/5Qhh
fhArP3mTP/iHolQruwrC6SWZ5ODRHwxGoIlmnNV2MF0MktDMlRahQo+Hf5brVGBnkCrqmiDZ+XkW
nUUjYdcetcar6zF+AaKfXxL4yWcj0EitopF+VkmSv0uaoT+Exjy/JhJvOj3stLtQMhF6JdK0V/vF
71JM8yvvB5XK2Mz1VVKo3eJ5aXPeoWl0LNF4yji6i/yja0pKSGrWA+SF/KJZpeowLJKfFq+BHcok
IC/O8kfRaHjLcNJrGhAEgeD0s1A6wBllDxU2SlKx6fecVqKtZZT62dJDTNKpMK8yTQ0dcxblxxKZ
8ib0ixitiAbXcLTiTTeZsKniqiucVpSQ2vVTgrRKEN1m0bkHBv90W7Q+skwMMaYhZi+T6c97LLOK
K2mCvzfk9lwO2YMOfmYNSnOkxqGokCO6ODUp5g+z0fSOjGsGrZumcTJeTEsqEtUv4Tx3NkjgaF8X
eftUjqKKtAKfLpmb4cPcmRgTZHIwKxPhnsEQjgaCPkmPviBCqbAKFFvofDTjIohCdVfnBbLDOki+
EBvdd14eF8ax47n0irBCQZq1nXAqkF2FG4KSEgxLbcjTveBbmdgH+yypodoNYy20x6lASWS31cTo
TsPkwzS7zttHLFnJU+SnjWpPlpWeK23KR2bwy1lQ4YGUjZwGdscJkBO8yonUrMn8ycoZD6WhGqsw
RmdsYI04p1Qn5L/zFZ1akZrGtixOzmZdVBjRE+offZwq1/CLdIdlpnyX5lLaKiFIDlqcxRnOCi8F
oXakXk5OBJS29+hCpRdgu90lTxaYqc9p9lgjNPQ6Pf4apRnAxkSd/Yekn/M11Pbmi5wJyrsQifq6
qKNpK2HlfxuTzH8f5FJ+6yJRfijNiDRV5stIEa0ZxZ0pWLjydfqzpVel0fhsWMzgEDKwI9PzqFnh
g2QeO7XjTBlVA8PwiZH8q5kGxbcGzd6bL9HOdGM/rTe9FRQoV6LW56y3CMjCJIXinAmz145GE12Q
Wlq0lgz4H6vaQFnj9lPHyS1lerpVCZqgBA2akqI+CjqXM7DyYMrjsB6ESbuE+GoemUJQBFTohQ95
F8neYFA4Mtu2UlxXUh1v6j6wnvUqMdw2VSRvpkGO+6CrRjaMsux3oDAzilo1hL3RIOaQ3Z6GzX6Y
zXozdggpYf4OazQI6qvfJvJXkqy7NXc736kYceEQYF+h06hP2UcgIWwac8k/D2WsPgsUKGcNlopk
R/z7TlZE5rYpYjZ5qSyVp6aif+xZ2I8ey5SB9RBGVeFk84K4jXEZMbIjBiEQ1lIuqVucXWz3U6nV
D1Wa9i4jJAyleBuncz2XwjHK9fE9UEKZvtVcPERjWUAfGQP51EG4ugRTJsPENJrECTIARGWa4mEZ
LSG3bAUIyWMlWMJWFNPuSZ5aYTuN7Ei2STv1C3i7j6CfcJF3hUX3GK0DFmz9IAiygzwPA09+8YOg
BEIhzq5VzBwnpAWT122CUR0ZcBdCQgveF0+JXhoLVhTBJ2ye+gCOXSbaoxH5RSXkmqyJwhGrUV2J
MR0gdrCPoCtpSReSclS0sX5syqp8KjCyaBDphyW2l3YcEqdIcKWEbpbZIbOD46WihzF8gyZb2Mte
PhQzUiSM9mCsabLUGoXtnDDFpzn8xKHO3/d6X+w5YNaeDCrmYbAEaTdi3ZZobCjaHe2zYqeUCnmF
iQqzx8LpkrZgOFZwdZBWNhmrQqE3GZaV8RAUfkDNL0TdI2hm/aUuBH3dcU3P2qDlm3YYnSwlwGQF
9yv85s+hIByLAWfnUUONNYOkib8gUc/d0KrqVZgygsKuHVlLgYEauGcP0dw66uS1Qsd7fO66Sj9z
xJDy4yRrsrLy52lO3Ln0Ry8b2HXOalQXZ+QoCG6VJE/gKghF/bUptPi9qsyUo3wehvto0d7JsWDe
dSkKuLQp8/c5LvMfGX4Tj1KkexqykmcitdSvfdOBfzagqT806B43IwrHbRVIdGKRQAhHaDTpuWGE
ffLVQtg2Wox9I1LDc6FVyqFCwWLXItC1JBXLM10mVlZryd8iM5aJhWsnijxZ1Vo3Cfr+ibZYk6CK
Dho3yBPFwbWpupwPMw9xbbiN2JX2CTXPE+vjo8l1CgO6S2s/ttp7obXax7npab6M+KrvMraacCXN
CksB231+Z0I7gfCfDispp2DuixorZZPlH0wRqvWQT+AptFSaXKETeHaaqrNEW62H7JBizcNK2N3V
Hd0vSRvSxxZjuwscQ94xFsS/TcRX6gIUKJ7CpDM8Nrt6rVpmtYrUCROU1gYBWH9ThqUa8XqQ+srt
dLpGxaLj4XdVOJKV7XdjYMbftoJ40a1xPrWiIXtSKMto2PXuCEiHw5NqNOh/xVSjVqsKiqmhvvg+
UrxYnB+BUz7WsT/eZ0aZuVjq2hH1tIh7e+Sh8gLcsE/Ib3SdQ8UwdHakZTW1NRrWGmOfKWznmYko
NAsMYIVZ3te8/DC4GPUqJaLrNYvM5pVNZjio+jQfxdhX9iHnmkOUq/NTICul3Rp6+ZqEtfwFQiDW
N2aAb2lcSI+533xgzaBLW4S+V9JSOcgqMzRkWkraO/wSs9P1Wb9H/ZOdeyhZ3+B5bWbFHHdyzXdN
k6LDoN831ZaO9HjRc1NtHUSWS7VVRRgiwzrODj4nrBkSziXWRHYgNSv3mWjglUPL2rq8xsp3Idf7
J3Yhmh0cUdccraiu5Hk/SWaxEhWCpsNc+UjSKcWKn8kh05FEgXRej9NCp45aT4f1k9gUK8WzUKvS
dx2lHepnJnWjn04ex9vhWM+YdeOF04UiE7ZRLe9TI65ZJvqLotbGRlB6xZsSyb9EQ1VS+Uaqv64U
QWgdQxOzUwcMBrmncEqjSn8PdPEbkMnw2Sroe9XI0rQMzoqG32fFkYsZe2JRK4GELpIOaIUJKg11
JaI6W+fHpveNLzOeKbrMUhFRcpnPsAEgiyTzgpOPHaPvtopY1Mja8uOQSghPBeG+b2pl3yf04zj+
DnboL+f3TjpjiJxe8ph5ykjhhfiZyzYYmq5wlnOru3pt1IP+MMrBtoQNbTORnzmJzkR2xCvZyJ4C
v36q0nkJWJjELUXGblIQcfVQ1oHEk/sdxOY5jcvTgJmOnu1BKcRXP8/3ZkX4iZxuR8m6j8f8Lh4w
oMRzxq1QMItY/l3Q1cazpJDyFgLKdQJTIMKp1rcxladui8MovlB2Ys8V0GPn7f2g44nqNUH0amF8
5LDBsR7grz5QUaeGnr3jCqp2czyhlJX1ukd6SCn4hh52sVoGlkESUFSsG1XLiMug8C09emHTbhSU
Gvl/U74MbH3rOdRKZ45M5cWKktYJwhnxjpUvraZyuMfBTyQIfkamoDiYaWY3iYKUdYofmwknI614
Pz6MOtB8axyybVtojIFNM3tlyM2ZOm1qr1I0hkCdzgR+VE8iZ0sEjFO5sTi3deBt5R9xOXIRYuEb
djHjWBgUgV2yCdM7BBrqiSMpzV6CIjG56v586tkL1yPZRryw+pe4w8ODK9tfzUlLK5+T+VYeQ/9Z
rHTJ0weLySF6ag4NEOJg2MiwDWzLNAdPanJeUsj9yrugQLa9EWVGVnVVJ9ykguHagGA3NuPZHRUL
n72+zGcdKRha2stiWz+BjyeLq5+T/aQ004HTouqWE13RnKMyaS/h0H2xmB9+JEVIf2yqgvZVnLTi
Ho3+yMxIwncLVGlPKzgXV5pWwECaIV3xWIT5URQEoAUtVlJe1cMTTrz60CDA+aYLXUOPjyrDcjSp
bT6qsh13Y6yHLyQbNfsRJRcD3ynSthbD5jXMjl7Braxz2uwjlPhlKgYoBxHFZA4uHt63c5SmnSNS
ddBgmQbpgd5b/9TlfbzwiDNdcRvVyg/TKAmFG7Sj7O+gKQiYhWfSFjzm+Dl2YYaxD0gyY2wdhno0
zCFh6J8IW2HCP6kao3TP7LCinZDPpA5GWFx1GR34oAbZzhejMnUmRcIVnGgxp6pJjtwkUc1nLTRI
v2AoWfDE5GHxnM564vUFG3FfVfmdNEqShvEcGoo8W9KRglHd0rgWQkLEC0yKViFSoIXiVFtelg66
S/e2QB2kIiJILble6XgIdmJpPKapSYNKC4P4VHMu3aNqjzwwdMyhON1GU6vygsVvpvuJ8UOuk+gy
p9rAjLculbPS8QA6PfGmrEc93Ru5FDEvaqtzjCX0haFbv3hLhJWeRLLDG5vrY7DI+J/Liwa1vyPm
j0lyGFQCMulhesy1rnjSgYhtJlQVNhFOrTfrmn8SJR92WXgXysWrkkcvWqXTlSCxF2+m2D9k0lxs
RGrXL+pcyBey69oVtVf/2oSCjIEvFg5l3gDEBFUHP7y00gsiwuhhQmd6h3DyTY7o2rm0+0qaT4km
qrA38H/i2IuZdgk6+T8SpeZ9nif6pVITY2VgpjAAVhvW+7BYQOKp6Jl/Q1vNJ/YwoRKFH5gRELFr
cficcQr12A6UbVCropMEmYI/UZlDxqOSfrSaIkSCgGuv7EiTbMpaeisFH6BNr2kHkZnBDnNnfpqy
ytwyKiR3wMjfQr98SH2xwF/BeZHuKp9RLWsJrwzXD6yA7QsislqbmVtL1o8mmefHWA5lOGjRd6Ws
mr1gpGQQAck6Ak6Kz3SNzUdG5+hUza67m5jqHKM0of3pzy2zDSZjdigm1oMiGJVqd0ZsfeOAz/Gp
4vSLfTDT70Y5p+cEwaAGYRVzsDTMKd+EQ2Ji/zK17yz/xdrSqs9NkAcbDvkhrSbB8jiPbqw4mjed
lgGlgRxueL2ANFuxcoZraSlBLQgZB2ltjULfhKd8yq3WhyPY6Xdiv8wwOdjhIs0iw4kSJR7sFFpB
4EidTPOPIDptSxNLumS5WVy6OOxOuHyLYzyEyoCRlCE/uWHSljM+E4YhoVmVVs2PTIzCl07QSLPm
DsJXsgbBdIs0e5rpfL3QjaN1VhXqIeBICeiurNxiQB6UBrRVGHYa0DDS9hwPmC5KDMyO2eKD8iu1
XNXImO1ZTvJDPxf+NrVSJpJyzS5rGRi18RielAnkX0V4iiNmudTbCUg05CAZgwqZQm6YK8gqlXWn
hCqkRitV7osymY6wjQ1nKM3q2RjcCm2C45ftRfcxq3WoFfCQiU6JtsktOkMFRab3Fi01JPFLeYIY
e6bL0k3iCDdAMaJ9qvbpXu/bCX1/FCNlWI7McJqAmajjrgae8UJvEYkM5lyyppI9uK76LBlltOZk
mzzNs9KeJw2o3ziJ2VeJU946KObqi4877EWPBP1DzeqlnsCehUINz9qIwz0PpfSpLoungaDEkXPE
2ZyaaidmPVEp4ixwjyv1KKvt6HVRV+2nphDWjORx/+AdvtDz51olBeDmiraRuKWv7GM7EUm3SsQS
JAYKLN7OVXnuZnbHGuUjOZxD3p2byrC+hUFobCSlakHsgJ+Ew5HEDyApUFIz6tKPzDOGjdVKWcci
r4eDHMgktGApSEEvWZHyIaLBW9HsP1p9ptJ5UQMDMQRdm1JeJugCRoRd11Nmts3iUBq0EhwrA69H
SUI2QKCE22PBfEuycdlaxWj8KJDvXDBMwwqBDgGMB4NltaRe2Cgiv4NKFRz4+o+9OCFykfodn6Ps
Ezptrh9iG4f0WVSvDTIWwpcC8Dog1sP7pGkdi+OzKzE4Po6gyMwVFD7tQ4tCJvoald2J7lp86tF/
ueC3K+LR622VGmQcBJQ/zMpVdcR1GajM7QVTAk0paELzn6HGF9Eo/XZR0S0VKL0pywuO+ScEMYzl
MWJjijadT4rmINQ5KdcxdhTKEtny0KjUrorSgLQAQz6YpB4FdlcjzLuRTvIrh5jvYWoq8HtQ7yLT
PUO8Io1HkRSMADngYYYjTr8wbN1IaeK/gcf/kbz7XH7PH9r6+/f2+K28Dh34Rb/9/1M0gSSivSZZ
548q7i5/+z/bZokoaH7OKPj33/1bzK1p/1JkRnw/67L/Dirg/0i4WhZ1sUyT3VD+LeaW9X+xfqCF
8y0I8ZAWaP1/i7mX/6XQ4rMU0EOSKGn/kZh7IVL/W+ZsKAZoY5Tk0Gg4acusmV9XrCRnnPa0TkXw
2nKwUNGUFeGXWEnesi6s1xZjWy+t/vYFfB7ZchUB8NenGrqMFF2xZBkw5K+fyh9E+hSHsFfLlnQa
UFl2qKS7GF75rlej01RTNeS6QnRzegFjYHD0z6J9UodPcU7pTyohMbR5rHp//YL/0Yr+dJ3+spr/
uO6Xz/snaPX/kdBUBUr7nywJ0XBlR1j+wn9Hbcjyv0hxETVD+ts/wHPx9wqmkP+XJeuYChaPucKc
6x87AssUgbXFPsi6YkNaXAT/s4LFf2lYF3QRQJlkKouJ4T+wI0iLEv/fS1iQJdVQdZMn4ddF1AdY
p8RRxOt2kM7jwbxkG5lBnq3v2yfh74Xx6YrlOn77GVcLVQ1q4hNRZB70u+4UPtuQar/+dJ8vf3/P
X+KLln/i//765Ej9+vXBikWCMPNPKwfjnrSil+JQeOJb8EO9kYXDvv/JRywP/0+vo4FGcjvLjXio
wz65tMaE1iWguxR3NYRbA/HsKrPqcZcOwmaSm2bbTZG/GRqRZ568AtRYFQmE3QibAa6Uk6RLA0pr
jFXlJxENJcVE1ZNpm6mqdU5plcQIoEw9KOamO6gyYCc5Lt1uwKcbwM9aW2TRrgxdNVwdSxZvvgY8
XRiGa4l34IspMcOSsWm/S2Jb/BjALThGqakI8LpsJUSULpQii/ODidNEBhW4obQkZ5VueY5qnVbA
PY2hDdax0l3sNejUcVTnZmLaSS9UW10klS8Y2VLEVHwHx05YIkV2/CBHIGRMAIHI08gY7BlqMRMc
2g+x6ChM6A+uIf8GNGLkAjeDqewb8J9rUFi5S6hLcvIbjpGFkdHfSQA+jQNVW2sCY2kb6diHOmLA
elIBqUTDHhh2eUgQj9iCHyhOMDUWH0EPts0y891IYClqaio6GUx+sHVCsE1EI19Hilbtia8dHNkf
JvTjwKqymJFSoVCvpb6kbLEZfM2kqD/GMgeAHEfn+sZaXZw9v1ury37+00KKha7367EC8i8dBPUY
Gft63iyDsrExcb7tdf1uiLamtQ3QMv75M399Qf3P0w3B8dePtPxcCwshVQ6ZMgz0wXrZaackduoO
Rq0uVzKDpLF3hVBqbph/PvvEZQ/46SKxVhhdN/FAcoEbfYWJTlnLyHdvXNBfMS+/u4lXxaEB3gju
Ov8+aGzarJTnnTteMHraQrez+lV8H+Z7AHU2Kn80WMFKwiIU7XIwwf39n2+q/NmOsPz5T9eIQaxC
GwwWxKwi1wqax8GAEd1Yq7CKjwyW3DyzTnmhMG6Nk1ViGF81FWxgWM/Frp5Vhw5qpKGPlF7C5bSL
XBbdIopVo/g6COWeHeXG3fo1MObfP7/86xc12lZP1byZD5xwgSTdMfi1KVJgI0fNXvvo5M2NO/L7
t4i41Hw/3xEdSageQgM6xD1Q30f6tuSryugVvhiD3eiegqSc1gBpv8ZuSJ0I4ggS+CdDuLTdps4e
yuTy52/y2fK7etU0LWfDeRKmgwqXftUNJOgd9PINKZJrDds/f4b6ydWaVy8dSVpCUkhaOig2LZj9
GczCAYrQSjslx34LR8uOnGxLcp9Du8kNbBpN3uicUG+urbvKe6Aq207uQ+2Ypx1zKrvb33rTSr/W
hv/84tcZeiY8ui5u+GoSfC6Rpo9N5ylDXQ/OufgB63jWSQXZMYyE3WdXb3++I59UEfitfv39R8KT
oc7F8yGI4CvYwGkb0oULIrK15lQ84eaZ97oZn2983LJ+f7MJmFebQNMJWbu4xw/mOtiEjmQj+3Qs
9hllF3i37uVnW415tV8DiEtDEBPzQV/76+4539Kqdpj1b/wHYCCbfmd6pQMI+ui76OmdG9e2XMPv
ru16y9Y4Xoh6Ox+o77EWfqNhB3OrNj3g8S0MProrhvYIZF2JmKvAJegWbLWtyjdWt/XZErra3aBx
FzkOlfmQG3BouvSZBIYTgyXPJL0VdL4TG9sefEjx2gSAo6sU8ixRAJqxrkJElTE+0ojfRRu2YozJ
u1bIstFITEj2Sf7VYk5jWhOWHKBKZFKQOkvpS0AFAcx17yl961bN1sTAHx+a4h5nk2z02JD21aw4
XbETyudGvO/iJULwLtJe4qnDLvVMJ84WzTuZb0jwDOR9EeJUcC9NZ2WgVYGAb4rejSl1Gn/rz186
c50m8p6syUtcBDtA4/tQIHjEaGl5rNvZXJm0bhXCdtR2OzYDmeCGJ0XboDm2uQ5eprfH4Z5yZxiP
SF2d0he3WrH4eNQJzfYDRJmX1upex543OcBPV2k1eAHheyh1x6qcV39eK/InG5Fx9dhZZpS23cy2
a66jvSbb4jHdS5tk30VOfpE2rTt/M9/Fw/ikv8CfeZAPzY0N/7N95jr+K+qmviNyngdeuMh0Mgcb
1qhdbwlr1Z8LOXCaAMLEbrlTU3UUlddRvvvzRWufbPHG1WMJXISJQVbPhzHtjphCHDiurrUA/7tw
WNdmf0FJtLUYLaj9c462xhKY95gMJ0x4Mo9BU31prPt53Od18xqSl0c32h2NR0ZVdhf7nihVHugF
Mt8nJEzrSnTTDFFpzYJE5Dyq/bqsEkTuOI4wm5kBWUdDfGTP3cVVYtfoDCWGIEZymoOD5O+Curb9
5Gs9HkQd8jO6ygdyIOys2KAKdtFDHjqZghVyDhSHP98i5ZMChebGr6/jXkZtmwXyQSPGh47jlwkQ
dOZN6+6HXDqK5LJ+3VGzqwc01NbXb3xF81w/wRYGVw+g5Jnh2anEslY7uGbHg0rrwMTf9/jn73fl
gf/nLaVd/YTZ3IWGJgnSYezWoTfhc83cvvFiA9bDHkqj6sDi1B9m8ylZL/T38YUtvnSG7wHYjs2w
LRC8NHeFfhZQlJ7yW1vfZ6v6Lzv7T4WdyPja7Fv23q4p0F8jWsY/jt91yOFEZUcp+9qS/8Bua+k7
k1auoeHOQ/MuZDd6O5/tvVd1lD9kUQ0GdD6gK3Yy0lMHAoaFG8virwbq714tV8VRQt2CNrqSD1Fd
ia9jHM6bGucNlkLYMHFt9egKfI3oLhSVdQzJzggVaZcSLMbVIuVHEEliCRQT25yTyJN8HY2z3/Ug
ygn+KgOkI1h4M6fpAcPMlo6Kt5WaexlhCY8e2Jv3BO7vcONyPnlRGldV2ExYlNkG3CsKvamHXYnX
YAbNMr7/eZVe5RL/s0qvc+hGM+1ytWajmXbDyfJw47iCIzg1+6rk/hA+Ii/c5bde+8vr/Te/jXH1
2sezKqlw96dDGKw7yX81Vd0VszvOrD59bzi4FqrYdsUAR633RXzGbP/ny/zsNl697gmlkcp0omKs
8nXOAI5BbyGc6/HWGUSRP7my5c9/eqiIAVhCfogJy9zqVXTNr+/NdlhtJVt/9rLd8rxjOGE/Mje5
fWHC4cird8lp14ym3pI3qp2PP1+ovCyM393iq4dL78vWEn1jgsp5VIf3qfCkYoOvMXrNnpu7PvL0
NXJKJIqmXa+FHd6G6DE+CuK6pn8D2gW394/sax9sGsbZu+7GtEH+7Je/eir7oA6EXo2nA3YbdAmv
ifnc4gmd+/X8g9QPiMGjY2HpPlXDWit3c7eKQqh0k41xU/C3zbjSmh1D5sk4RozEtFtF9vL5v7ld
+tXzVQW4KbqY32322A+Eb53Xu9lKftGpdm/8Ip9cur684n9aGrKlzwuGikV/aNz2MNw3RwSCjFf3
8SrfWEf9S3WJN5CNnc6W10BZV4odeNLlxscvZdLvrvCqfKLxKuaYf3jA0xcrXLdksRTErIBVxkem
y+s5F3iXrxSg1/DuwvI93ZDHgoccHYy6NXGlVHdq9NUytFWt282bWQHNO3Q3aqxlgPHbr3f1Ftcg
+mYjYbcH3xdRGB7bc6u1xBTtcRv3/ROSOVwFSk1WCaFH/S5Y6yQ8TagQ12J0gowCdJ94lTF/JtFO
U3aNvhJw6qPK2ab9Eb/RkCWYCy9NfgpJPSPg8MZe9tkTr1+93nMjxzO1fPHag6rhwry1AeXZ6Cns
ecUetkIo50DjW7V25gRb1LJbfbWGb+9gkd1xprJRG67/lz/ycnd/WmO91GgTUQKUi0TI1/q4Nsyv
GYZ/4y4SN9MgOp1yqgvLzsH2lYjdJ3TUTQTImmoIdIg9tl4Qv84dbxcUDhruOCQZSGc4ifWrWbkb
iB8QGeDe2I6lzxbl1X6cCMYiNF0eO2oPSKaeRHuBsIK36oTog6xPZUUrNj+JxhMap8oieW/351u1
hH7/dsFd7dRZmVZYnyjLimzVbWSMC868k7MVkkSLMTpQwjWSb8d/bl6Sk7qJQR7biN0y+lxnclSn
TTZ78RdpH7Tu+DC5+kN2l/3wT7pwKeMXpZFc88YK+6xQ06+28kxBuO2bfFNzrazmFWZHj9G5o+z4
zudkle9CV1v9+a581u3Tr/ZnlY52nHd8VnSC0LTTVuljeSBAg1JAcLJHVE5r1cYefkm2wWPpCHtr
Zdz47E/eWNrVFgxgJIVuyEfrO+1AB2U1uvFmPho3qs3P2jZ/HbF+ejYQ6oO0xlx4sBD5P44P+PFe
hO86TaNjItCd+vMd/OzX0q722Yg5loH2Slq6Q1ieM4N0n2eM5McRYZArb7FOtXtqUUp93b3xmZ9s
ntrVY48jdGwimc8M+zX5Vup4J/P0PmgY0DuNfuQ5IrBuDyKuIZkoebvxqZ88QdrVw0scvAgc0ZcO
w24Co1LIXgPlMgi+DJ2LtIIN+73rL5GWbwt9TwYUVptLt4VtP2RecaOgWEaNv3uMtavHOMSRIIw6
l17A98QfWe3IHZAsj9FRuSqhaHDadSfhh3wRPS1xBDABwaqzTW2tSm59jHvP6n+I8gWlo66iAroD
g1xlu7LEyc5xh9QYG4t6gFmY+JmvN+7cJ9WGdvVEt4IPs2p5yvBZPpWr7pu0mb5C8s5P8Y0l8dnD
dPUcy4MIHwEfysG8k1aPo62esaDf3JI+6xaqV8+qgaA5qJdnNd6qEDgPxT5dj16/JZX0GKF+9lqb
ph37xHa6SC5OqOzGolM+OTQuKoef33B+jZnBSvjkCZ3OKXom5fS+XBHRu542qM+2s5d9Sy/SHrzH
s3DUL8U6ehqd/tna+XZ4YvWvBi840r7bFg83d+hPnr9lpv3zl2pza7IgoLK1PAgQu2mtnHSHJi0b
9BdxVWzZLs+3KqW/dBa/KeTUq0qJxPhCLJZ9DCyOgPLVse7LZ9hQkhsfoxt78WdNC/WqqjElVSCy
iA/pV4mb7SxPdot16pVevjLX80pf6XZ4P23bvbqqDhBmj+1a3GuXaf2auuXT/+4xUa+2NTmo9b7G
3XVQPGLM3O/GGm/NWtjeett9Vn6oVzvYIItd2iytGci39nJdzVpfmY+RU9riClQsVZzgfYQ3nknp
kw1TvdqrghSyrrX8cqH/Vpr4pI+0IiKnWcmtQ82qkIW9a4WHcI1CDZ17eBTmtXXjF/3sgP/XfOen
118oJPlQLvVO8Fx8G+7n7fBjPBgb/UF8Lx6hvnvzc/eQfv/zT/dZ90W92n8CH3NBrfJpsmOu9d3j
PVg5Bhf3Kv+ZV5J3hrZ0JpTdllfZqnGfgb865o37/MkrQbnanGJLNmer5rMTW3Uzh53AvfV2Vz5p
IPxVTf50F/+Ls+9ajpTpgnwiIvDmFg9NW7Va5oaQNCOg8N48/SbaveiPvxEbczuh6aLcqWPyZDZj
TWRxPpKNCUZD3ppMGSE8rZZG5aRGekn0WgtMdFBrgg1KRRXICVyZk6hWH6yemz6cRxBD7VAiQ/il
0xub+zO1Bzbh53W8+yyei6aG/N/rShuZOXjtrVM7l1FReHAg7qsSg7da8FUY9Q1dierwnXv+Ecp0
3mA0lo1I2kE3mIXOYbwSvR06gSk5G0dhPt2Pvm1hr6YkrmJ+vmSVCbi/1xqtNdmFEVs06oXQQdxX
h+jEv1Zasg8t0ZK1yPx95J8M8KORhf+a5SKJQqhLIjNMK4dZxpVovqyXBIRh6kCpGbp4030BMFlr
snj9j0q1p/JTD2kmpBtubP8UKAYK6ugoyW5Q22HPA6MhEwEwtFSaPUXpdWxGqcmTNzTMBegDJ+Am
PKGhW1bsobaHmZRGRS8nTf62PoQTYuBaQDymp+0paAAKOQaXvDRkDmRK6u8zZlae/Z/o+u4cgLUa
LCoC1rrVBBNN6BZjokBktM+B8YJskzVYvEmbjFvvtm76Wvz7k5a/G3JGU0gxjSHRG+vkamjdGOwz
hDh0VgvxCIYm4ALqXwbVYPCPG7JaWKXR6M+DUViQzXBC9Wlj8ivm9ecL776kgOhfPs6eN3OcvN4Q
LeicHksN3Hgq69Q60LWOdC5PxZ7sN0ZcswYLPy6mBpBizSMWATgqpSOh3Ek9cb4V1oDg6EH9weDk
oUVHiw2ZB0pn474z8wv46GQvzCvNFWBTmPcZkiFGeojdXHOEswFBReNp6+KupWR+Uot36xm20SQy
BQZhLQoFpP0EQs+vpIWCqjFhh6G02Z+oQ+cMBFRJegX5Rru7dBqfalAVZG8MBGLeOHDVxDp9gqB6
DRU4uNMHuT+18MubrTO/su0/LszdZ0pdACqeQWa86Yt6na4obCGbUf1BZeUDbaD8sUjBiqqODvfU
O/xn+bKx92vDLnw+RqGLppr3vtLTy/g96QWMWjibevQR6C2eNYJEXqBXW4dttloP9nyJFCdpg8wV
gL/ehFf7r889teU5Rh0wUc9Cq+NuIW2uNlA/CnXlujHJtTEXFpQF6RFJoIjjjWfliPpaWpvhnw59
M2qLhuhG5d4rWMQYqiTiPoo2krFrg86H/m5De7Q3zhRBQFUN74xwUyKQOkBBamNK8918tIwLn6+B
2KNUdVhGgVFTUWX3waUw4z3/RL9CYpm5/T7M2umYH8O7OQwDOufFRMQFHRMJATkF0voQhPcN2BkV
GdxzhY+XZCAbw635Wz9F87vxfAlUFDTBeOiOQf/1AY3zt3JPjiDAAjLoWtm1N7mQRFej79pm7cJl
TZRe9OY5hN/++5TXPMyfYPHuG9BFM6H3E4el/xZ0f4/AkHslJ4LOEgukJ8U35xaX6hCexcu/Dfjz
Ct4NCB2JRARLE1zag/Kl+Ne2VzGQCCE+RRX+si/sU9SCWEUT/wR+oTNvvw+7liP7ce/vhg0zCRLP
Mk7QsXvKL828xvVzcuz11Jm+FTd4yixINLK73IgnVURkWh7BO2H/PvrK5fgJZe4Gb3wQC/kJmOEk
kPf33SUsb20tbFyOtbj+Z2vvfr3slbIZchwj0WLdxokMMBaocwJ7QvI6/Pj4oO3JmIzZRyw23rKf
kODBhfxJpN2NCRqEYOwgPelhLSHP6vHAiULvDbE9uPhO6XvJq0g2av2RfvFfJLeRtay4RY5w6Xsb
Cg9A3Ewoykb4yGg/fHM30FgWrvwJeo3+BQwL7C48pxtHfG3xF5YpJ1OA1lx8KgAoRnyNNt6SFa+N
WZgkqm3RnFzjZ0Xh1S/MRIIu1iV4o30d0kDMaP1+ctZKgszCJqHBMgVh+mz5vqILewBpkMkKKnHQ
Aekb2RUUF+JV2MtHXg2eRT1R8aQgjXMAsBRBwj43KdQJyUb6fS30/snS3u36pFAhX9Y4aaMB6CzO
V6jRWmKCmVQV9b+cVh9DIzLLjVuzBh5aNq1QY1TL4OPFtVEjI0LgMZmhicZlU9RP0NHSQKmgQmnA
BV2Rke2DjbO95kLR847fzTIZa56SRuxs686BBquytB1FWnwIQTa7Uy7drrWYHfvGXsHCc6J0/lx9
1bvwHUQjDosMgGgKggn5MDfdV8fB8Hd8sHHVZzflwa2j54fr7sv4uoO2ddTgMDSvCWiNGsB+WMDt
CE2jwhNujCKuDTP/+90wLTpQA0IzjJeIgMiFcQcdZ2oPql8jlr58EHhJRN7TgyMAud6ANpEAySw3
yI3kb1X31LAgIAbEEvwZ0Hu06QiHFQDiJv6UUmiiQVIelA4a0xyg/9iQ5wJVHFCJnCmAmTiQBU/h
Jyi+UjTNZwj//CFr9RJymaBasYlszjQ0sdFnIEWl2Y8ExURQIwmcTYKbIqkiQLyAHg7je0WuFejb
RWg594wF6SN1artCBUkLODYskrzE5TFG7x5ILkx/ljrnO6SZIWjx+7X9sQKPdmoOPu6WsADXI9P2
EHtnvnjQNxQ69QmC8eqpcdnWSiFrqU1gXnzZGG1twxYeX9omEIgBA6lXUZ8D+FmowQBcA+y/UMOq
jSE7iYNd7xMRavJo4nBaKlEBqEqAFyCs+fs3zBN7NOGFlaWbShJyH5/QzjRTMd4EU2LRZVpmGwOs
hcn0wuBC1RBiOiOWtDI7fTRiG/oR+8buPimDd77IZY5KE4vdQTd7C8CzVheiF9aXh6RhlUFlAmBt
EIwfhh2zI0+BC5oMVzQbC70i4y6zfl/BNXNHLwLTJEygqiGh+6Jnx6sw+g4XDBCfjcx+hPQlmRMQ
5FCGvMXI4A4ZOWPwI3QV/xnlSeUazi76VosQuDXVOw9waCQiXY72lY2vW3lGl72macaXfAuiCA90
p/Wee5Ns7qk7EuDgdC59F3NPAkAOjO5eDmi9YLRPgOQy4PnQpmcfcHMg0kBbsnHg50P1P4dNUpY9
VWXWkLj1sS3y+FHJ1xZ0zb/P8uGjjh9eGNhIznMyQHDMg+auz7gV0HtMdusEp1aehSg30sr4faD5
Bx/NYL7Jd/YhJUiwNQNmUAMjHYJ0GOQrBpF2YMGyknBfD9+/j/PYEGFG8329GwhEPSI0IXGoUOU4
5h+l2z8HZ2hUfciv0617jzd2hJ1vxKMJLUwQENgQOBSwcrxVHyovcUIt0WV90hQ80yLwFAgpOhWM
O7viObGRXXjZeq8fX1JMcWF6OpQSQYaIoasTByIQgIyRTQ3epUtmgy7qi/uAHJ/Pb+Pf1/ZuYYiY
KhqIME+116gjQkRj0gc7NBOkrED3ZEX6Gxg5tMHYquusjbcwQuCNH3t/xHgcknWKegX9obfVrfS4
MIXFWxgdXqZaAXxsyI0DpTAeQE+hEnswWDhWv5/A+UQ/OhiLrFcIJlm0cuEAJsk71/8RzqXT03rY
beQdHltNSVm2ukR83vQQl0fRy8zdwa6OqQvifZ2YyHLtul1j5Hp/hKiCEbogXO13pNxwk7h5Bg9m
tuxkEUBW3xAOFhG78grdBFoVWHXyrRhEoII9gR+RAc2smtggfhWQ6EmMGmRMbwHEM1pj3IHcpwSj
Bkqg4yxgoUl6dOROvy/647Aeq7KwL1JPysLvseolwN6mqMFf+gMWZ+qCtq+dcmb1bt9ZqQ7xoY0B
V7Z52fACuu5KLtG86+W3yYvfOb2JUFGW9pPlPwGnrTiojYmHxore0i2HYG39FyZnhKMeM/OQpeGf
Y3vebfDMu2h4+EejJi8sSxmDustnMULiIGPXnxsndbkXYEL02ENnrV3Yo15pggvyAATXtCVdt/K4
a/dSXhgZKQInXzn7UwIHis1rbs3UUWDS2Q3EDXfhRkQ3T+TREV6YFjoefUopEV3GA6uN4KhKevv3
A/E4Q4ATuDAsZKLYhkSIoiDPQt5A8B9fOEarjj73lo4WeOVJrrcdSLA1AWLP1VPAXxTmDBdfeu76
K2uD/CU5tEe0J7bQhD0zjTXxRvBd/wXjP0RrIt8E3t6FAm5tCzMj/tPv37268At7xQd+MI6ztYX+
BbIogUVM1gHg05Iv/zbCEhaeEq4oSiWbs0FffqrzXKHOgh1Zrndgj6xboDBu2z29KxdziRFPyj6B
BHiPfUADqNG9SkfEQJfGyczYmc7hzX9qDkATFh/5xr1cea6WLT+QZIX0FE3mJEHpMpkKySKgTf5u
JhAf5oIlZdnYAz5eyO/iVUGvPo7US4j6bLGndRg19c/GDq2t2cKyED/iM56CZZ8163DVwVvdpWoi
WpBShrCKEyke+wReVrZ38Tqb/AmKGagv2tXGtVwbf2F3QPTP0yV4hD2kevrv5Klz/UTrtmoSs+v3
4NJLC9PCBPQI0lqK9qbjcPQ/OmfWiz+Jz/0lcHvIM1ig8EXzK5k08fP3BV1xq6WFmfHBHE/LEIDx
uhYEP9BBQpk7d8AlBfqrf8ny4VQszQ1YBUKqwJIh3v1MdiGv/v7pa4u1MAfyKEDxuMLv+iBDbLpa
7ahDCLLyWP/999de6iWIvaCVQikGGeQNUBs7ZFf5HCDt4SnnTvM9xqWszEiP1NXfgjqumPwlor2G
3FE0xgrtQa9Ar4dzyZU6uPkghAbNXRZ0jqiDM2iWPOTXULhm7fn3ea4c6Z9c010cwrBTFwnzOgIW
9IwLsy83A+fHIFFIos57d/fblCyw6eBjCYPDeCOn/Mahrgfm5ukjPm7Fv49znxhkYROSSoEGE0QS
vdDhDTSG76TXwYldFsrwJfKuUNYLd+UR76ccQC9p4/St2FJxYQjA4jG1NI1VaxwULPJn6AHa7SfY
8/9tUxaWYPRBrUv38G8kBbkpWtDQsMF/ttLGz68FnyL7342pQfI5iPE4VyLHSgXvZteD9FQFABnE
fBcfhPNmy+hts2EDHlfYsUcLIwBG4xLSIHh6JGrPfAr7Hp3rRA2c8OynKGUjfegB07cx2rzxD8zo
EnU9NpnUQaQBpV2Ef8BibThOKxdliaiW6aGuGMqHdRZrtRlvFNTShJsgQOdtA1TNrbygS1B1nnaV
0scSnhe3ANBDQJNT5DbX7CTtAD5xhXOmF0dwroq5Wmg02h1EM9JDILMA7b7Ju9oAz5yzBfx6XAWF
3vC8EHe3F+UZuVfInG4HACszaZe1YmT0/Guxaz3UMrTRCE2ItRxEu7dbm9Lh/+k8IEfC2++3YMXE
L3tRI1+QG6ZHBFmNUFbR0Jrcd6D+xp34/fdXLvGylxQqX3VUUjlSMCrnUQcQqKjUyb/8/uM/haAH
x3AJI2/zrsEDgl+fkvfIC5vdALny9668+awOEZYEGJc2VLfqUWvJliV+fKREiI5SA0IiNHpMhnwm
pFArxplCDcW7CO5lLOs0mmi05BZulTjXDImwMCRUI9JxPZcby/7zg6vMnjU70SwdAlEUMAvYbfXi
vyO8/31NH+PTcSQXdkRkGyjmZhiOyM6kOAL7zWZalBl8bOSCRoP5OEEs1oPRGAzXasm77GTTsVOE
KpKfFQTmAB1M9bjyIqCJhRgEroyb9yFoh1WfSFrM6iWaGNsSJ5vy0J9Fmjee+0iRYgYkvyxef5/G
4749TGPhuzSU5HM5+H894k3APg6Kml8kEzREerXrzUEtriiKIkEnnobv4G34iI41iHdu9en38R9n
7CVlCTgfAqg5B6CF8gaTvrW39hC43AGlSl0wco+4SBx/iQCUZRdaT/7RuV1CzcUaKVBpTgfNgDZh
l7uSGZ+LXYQSZaNRb/SuOTeWb/w+w8eoAsxwYbtYiP3JRYc3gDFvnYmQZN9cS4tcor3wOXi+k3uh
nTuAG6L2YwUaOfx/dBjNu/jg4i8h5UrdcxMfwSFBp5HNgNO7dSaIYyfqlGvhaKQgFirHfwtIlshy
BgTJCpPAaQw5KHwZ3ZOfvA3KjX35fR1X3rwlZrwoW1+qaxwUv4eAE7R4wOpxQe/YuFU4XXtklqBx
sC+BIa0SsFE6/zw57DMdq6nln7iX2clGIgwI9RHocfSM4V64ZN4s6z1DBNRuGJUVv3uJI4fOYtlB
ro2H0gHpVBAB7/O623jR15ItS5x46guEFwRMDwp7EDJwsivNmgjteIdT9EYxO/nZL09ieeszfUJX
WGGUF3mEVMJLDjVXSCNlKWRfnEFyWx+irT240DtQCLsd0jYICgWvE9SIdwarh+4pZbOoIUrprqig
Ig7ttG7jlK08lD+zu/MEcjGLEMbBXZyOTfDMNZeZ6jgyOfCjkI1dWIsVljhzsaB6jgFxqkffwitn
N8jlDYju1WQP90b7/TivxQpLwHlei61Utw1ihVY6txz/xYTPLMr1gp0qYB7+5pUYygoQdy6Ztxpq
4WBYhh4bRLzRnivkx0LZ8g5+nKgHRmKJMW8zWQDfLjx8Ot4JI1qpaDC4X8v2Uo5HEfzEVAh9rxf+
yKLDKyIgIbOqcTLzg1hYHAAMIWiwplrPkpmopsHNBISUtskx5f8WJDFB1Ucg9g3ZZVAJKpBFz2k1
BGiNemkVyG1YEQOoY6MrmFaiBRCvZP/S6MVkICLFJ3siIf3XRyrHu1m0r6BV3wY6uh0MFs2acuPR
/Pvv+7GSfvjpC7g7V0k9KUJRoHJMa9WT6P7t3MyFwKD1+6+vXGxuERiOPPSwGL+CHRa+6ObNDzYu
9Ypb+gNPuftqMAkGZRpg66b0iHoCFPYgQ6cGmxRVK+/HEgM+iRD1y3hEzT1xBF9PnzuXcxkDgQf4
/rdcgDmSfHT+Fo5bO0DZSuqQ6+xMcHeosVo4jJ06xPRNJB2VU7Jx5VaCsZ9Q526xRAjyMRXUJryJ
Q5NK8iZVoQoNk993eK24+VMBuvt1JQ9qGqcIBwhR7JEBayRY6uBGpXblAJW0QxXAwImv7OwG3LLb
3Corvm6irlbM4hLSzcpVE/J5iAwu1Is0eHH8DconXoR+9Lm+omiRNRmhAVix8iZtxERraaklQDuP
oTggCzjVidOZvlVbEJa9RrvUkHXBkk1Qyshfoyf94zlhF47UONJIDmW4or07HGU33gNSxJ+oC6SW
NSi0nMbL71u5cll//IO7nQyrvCOpjEPPJyBTB2SKCNfff3nN6LMLOzA0dcPJAYw+07b7mKuREA6B
f/GPEgc2MWEwuFrScv95oEWjnFAJ9zldoNBZktaItBuv4DmoWX5vfM3KxfuJCe4m6oNzFXzpCAsb
vTfqS7tP938hWIW+J9nu9uGGu712NOfR70aJw7LIaxbbVjGxR7OQbhpyoyuhJwn9Z+iYO1k9bFzC
tUD353LejdXzoGIHymDuqOddNKm4wP2oHkSi0aIlbAzys1kP7NVPlfluEMg2MYo0I+wyhzVqax4k
MOI9ZAB1IA4tdAtVO7SDW8FTYpFnKFU6oaKOCCmUjS9Yqz8tAdlAAAGvMU8T0BP0pUFdG7gJdKNq
WzZZeWySf6K1uymOMunoCsrJXgyRoBRPtw1pu9pk0ObTuG248Squ5eKWgOtqAmOuNGAlKbtW/Z8t
Q0+Ni3Y2cGiMenzcwk2tzWdhOiZqShSOhXFuagPwkwLEYJETnarzFtpo/qEHZ+LHRN4tmOD7kNOR
MIDo1iq84/Ow3wKGr/30wmY0HTSeSI6f5qRnjr91vsnF6Cg/FuFG2n3lgv7szt23l5zUStSAAUbG
ai8+uEEUZClKdLBpor/x9q7F+T9Zm7tBhikjFOIrLH5qgFivzT/CRJOR6nU5aDGMBwYBRg3anABy
zeBPKL9ZRQcbcgSlhK2i41quY4mThj4xN/UMvgGyYqDHgSSVlHiAPUrgu4vVnr7Jek7d8qjXyWC1
zas82iIYBdK9bHZADSD2KfaUBxKlPxsGePZwHp2aRQ5p9CPorvT4oOmp06ldfmCN6GwxliCo6Kcw
NkZZO/yzc3e39FUoQu+1R8jUjC9C7lTjjoZcUwM+wUl8L+VR5Vs7CnPEdzpBGTZk3Vy2R2onDVf6
I+vVKN7CSj5uQ4CcwfyJd59CZZIUsApyBELPntqgMqO3CEqZKODanWBGXL8n3D7ioOajinAqyA0s
dSnj0A1CiX1KowNz52fhxplcuVhLpHRb5KHil/gYasy0tkG7Ewuacwl9naDiDDewRyseOr2wPIhW
IQATwsQVkj1NqNoJlzJErsf5fXNXfFp6HvZuQdspBt13gTlkLbqRmFKlwI4bCluFwBUPgV7YHshi
QSdzfmjQ+GwV3qR2O+7QaehyNoDWQfrj91msnFB69sTuZkEpyKamMobpzPYDzNLq3J5Ae1t1uTXf
fAkLRj6146E+i2IGiKVOwdOoJcfYFXXpNf3oXthXCcyRoCkK9oyWQKgUAlV6AIaVrRrX2hlYBDgR
UyRZ283TA7olHhzQsithqhdko8q0YsD/BxQM4UXoBM/TQ0d+eYA7oMmooG9ckzWndYnqracAuqAU
3Hw5hnFQ+1tmyk8gRTfkXm31yYX85HVEClM4J/bv5+ExoYIEpYn/Hoh2Cqc8n+NlttdlGAabsXNK
TdB9StQBpSbWroguQhHQik9QRa4O48bIK1BByLb9d2To/NJRzmLk4Qv9dkmlQ81IRNHbCCz+mJiU
Rm5gxcBMlX18jUHXBNfL2HJTHnfyYN4La6FEgTLGYK5A1S14h6KkO5m85sNAPgW2r49vsTXu2z0w
sjqad7ILdZ4qFSzYe7ITzdxuIeGlhn839uBxBVBeooKDUOFDloPl6rVMz8xuN51rEwqFVu1ukb6s
7vPCvlQMD4lSARDE9KC8ZlAMi7TOw1W8+XqpgS7Z803B4E00GQsAcW1cl8c2U15igdlsqmkChS5P
jthvqgH2UB5BNQxZ499X7vF1l5XZmN5ZsxEZ/zAXsXDKMUQzZu1tITZXHBhZWRiSuAefKeERsGUe
+4EkOG7GS/PFmciXFV53KvfRM46oEVn5KffYyk4iLXGFN9YbN5ZuJcCSl1BgqQRL8A+uuQLHwQfY
giFbge4D6HJ/RL02/JUhkbiVkF/JL8jKwnEZ66kMKwGVkw5YYGioagWaB/7QJ4iQQ+Qbea4vMGXX
L73bu+JmXvZx9C8vscKDRNH+OB/J5jW9lWjjgDv6JeqQz3Yag97F5mZb7TyN//X+5CU2uCs4ZioH
ADfaCwWSFFWyBrys2b6EmduIvdcms7AnrTx2zBQ1KCnLaWvLLPQw67isNp7tlThUXgJ65RLyY4TB
eQw+wBFFGZ0GOuZAe2a2wCdr5lheGAiovYxh25a0B/30C6rI5Np/8zcgkiBTEEVovUYvIXMaXSgQ
6xAsH/Vsv6mZ89g7l5fI3pgn/w/WNSEIcCtzko6ppRgZiAhiUyJGpZcb12rFYiyBvDUzkGTiW+Ct
kAyf6FodxYPcMpBU3SJTeOxhQYLpvzZJIlIVjOyMAPBNkHZXlD6G4GlNgUiiMq0CvSHZiCZXD8Uy
qIGY0NRIMH9S/zREul99QLZRk0CA3wZv1Cs1vEZbHJ2PHR+k5P47K95XhIQPgMPNIp1Dp2nhNOmf
VjEHyRzqRP8nc76E4vIpIwu0D3V6nwmZD5EUqZYMBFxAVR+2apEqnfr7QGv2bgnD7ULWD5iinbxQ
Iz1gxTGBwslr4ustIJGpDgprnQMhZV6qeebwk951b1kV6tzWbVt7jpewXEmW60Qi3eR1vtvnO4hq
qhl4XTKDRqMgyGuhTT6BS96NBif1nfELZr8N/qaJV6T0xvH5KUc+sIpL6K7fSKkCXn7QrlZX9Amq
TEH0fnqjJSPkPDIYkw8GNnk6tMUhbt7H0ofTwGtM/ppCDrjMtS4pn/sh03ganZvQFi9G6UISmwPD
sDIERtWWRsqVWurbyHSAhDRBSGaJIM1l0h1bFEZKPnpUojIWFIG0wUbXWvoztuY/bvHCnkU0F5VD
jBWmdr7LfmdXoCtcSRvN5FDZzDm/ZrH6RJ43Rlu59Us67kjpMybroP3RaoFNg9SzN1D3NYOZPAvs
deEHcr2gqgY7s7pxWR6zBknyEjicM77MQIAKdL/o/mavdY1MUpYd2QA0hclzLaLVJDjxAoi1pmtG
BAs606qYxUYSZZ4oTceyvIKWBEIFuAIg1hVFI+CAVgghZz5o4MpvR73gc7VjMigiDKoUGnx7GBtx
4w7+QOgeHb+FoZSluJkkrocGkN+AbgLllIk3J8GOiYRMxFVGB09d414iRdOyo8WGf2LqUOTVH5Bc
q0HyNcUfbc5YY/BXTl4yBgktp+cpteLthrxQ5NiC5Rrcx8qTH1sxsvoRmCwE0u9S3HIRHNU1AGB+
opfMi4hCDi1kRz63ioJSKRq6uX/BcqJBqllnQ0pNs9ehSvYdZSWKUUMoY8TPgRFH4bI9mi00qTJE
tPD2+UaJdAVhBSKM/5pbKpLKuBFA6ksjF8Do1IWxMx0J21vphMDdURtFzRWrLi2sOhFHsS0FfvRk
AOp5ECqrAWQwghyt2eNV6d5+vxwrAC55CaqOcKCSXgC/c6f3e+imKGb8XVnAoAo2a+HtrVXUBydG
1lqLeNJrxxhQtBIkldXyvlBZL0by0rxQs/RRbXeh1tZIZoJHozs0YAyRNw7k2qOwxGK3DMND4wAX
CgY5zj5BKb7jj5NBz1RE8aukNQ0a4dErozFE3wo0VtrW5CUSW/DFhg4GQiMlXADvX5/5CcUFtCyK
x+ilkPWgOE7MtS++2tqkz6WvjbI6yK88M6h1k7+waLFEB9tX6086h6oVHZldvx9HLUz0FEk/YU9C
cSNiXwtJlshuwqIfmuLgIjK1WwaTqRCsCdgJQbPAGHXwpqBrH4Dv6o0ut1IiKyd0ifOGIngxxDSG
BB/fJTEDR7Tr01Z4uhblLQHdZMzqOJvbFDo0WFiIvtmDUGCFne6TvyJNDjJ3MEjuxp1wVc7Zd3ep
Em06MaDQtvLdVpVrJWEvi8soVuSUPKnny34WXfIGrSGL7BmH0WO32yXHdI/MBwXut/QPj0/5/U4K
7A8y7YH9/R84uMwD1gH1Zy9MyZWnlTM9vhZU/Jl17Rmyz40EVEjIqEwMVNEEjgKmfeWYSyQEbhXV
elVn+7wMdBZWMDuP/kmOzLw6d/kTESAVmMVaibIDpBNVDqpPwTCc/AI8+en4J/RbtwnGQyWktpyj
Ok8KqP8QEC+zIJKOazhAFYJNxdfSEjKUUbWb/AZZmN4IksDowfCZhAbno9WXbi4Uo4xqpYigH8lN
hWX0cuB18OCrMutkqZe05b5Xnko0e3K0A0yb0WRyiNa9I+MbzSBrFPuBJ09v/N5s5fyjjRxa6DQG
0xXkN0J4QHKgnUCrfvuZ5lAzSZK3USm0TPoOasWWh1qLJ7bU8dzEjVkML3RqUg1y6rlcES0JQIsQ
d5HKjqeQT1KVY4pDkEIXWh574JyivjCnJjaadnDhLMmVA7kslxfEdz9IdtDtfOlIoitx9gxFaavg
+bdQSbShTj/DoT82Q+gwitUW4D1tMtpuGkVFwwNbE6+IKhAp8biFI0syMCjxUdaqdS7AcEHQO5ug
SwCKK/Ytjq2UdUnwJ69bnQcDEC3zakhkWN9MlTq06vIdOlLagm7OZS++1zJ3UCqFWJXUiqkhpSL5
6lK2/GzzMgUtSwmlg0wZsIJg04KoEzVkegABSYcKoEyRlrWkYhVHtask/GXHisbId6rAwXih0d+A
yjDQ2NVrKFbBq5BnLyR9b5Km84RYsJhB0PMulu2EH9+ZekzsnBPq1zAEJ7XCZ99TXlpTX4Nf0iDN
kx8e+/a5Eo9hWGuQTAcb9diATrKzwYkPj17KwlNYabGvGFxgxYxGfHfMUkgdpJBYlCF3DFGoKoRg
6zkuR7Sa/fF5lY1OHNqJwx0JnJTYTeEO1bGGKxzGvsa1he6D7mlQwZkX9ird6OCmxdENYYdFPaWs
ATzVTeTxrUePWsufQSye8DYCURDAydSlG7ywBqQFAuKVhgS2ZEDJl9P8+EZPe2hFpD1QkhWtV4zq
U+Muocu9D9KQFHUUUKGd5Cm8KBBsHNGQkheHPn4qcG6l15GGxFgJfcsnQW69vPqbln8H3Dm+gjgG
+1EMOCRcd6mb0JJj/gXlOnSISQhJqEGPeAK4Hx2C5rPVEKVrIe44U1wz/jT517xnc0fK6CPIRo5J
xewrtjJKqHw5YxO8tIxsBiLyidMlZg4pGtuG/n2K8x2mMfaoTVIg7qlvfjlpndLsRjoA/lpxe85X
nCZjn7iRv0DTlrvKfl/bKaRwqVCnuCHZCQRJCVzeIs0gPJSByApHg0cBqwLXE1GLnNb45IUrQ30Y
yRUkpf2IPQ8hTVtKZl4eumkqNVmiHYkz0i41hhiCIZWZDtNLV6JBHVJvnULBF1WH4NC+JaOIRU2P
XQ8NXQp8UmGHVHkEeDkkTqgAhazGoHBUhCQyEZ6haRSCMP11YIhZSZOeC5yWSzU2iS4dptQz1qDn
Xi+wvuReRmUB+Ev3lKR3yKrQoIw2oH6kz7/DQxVy8DIBbPesYpFIUMySrnObC4FoV8TirSz4U8GO
vpcGT31/bMu/DalUKA83oxWXVxm7LkbIFjU6+g5wO1Ix16SW1mpuJ1J2JGe+nrWHCRSuclR6VJg4
KZL9AR2nWhUpVx/iwnqH15CjxCe2qSH9RcUuFri3ymSPzJMSGG2jVp4Ey3akkbqWTl0DDlN0LoXJ
me5UKnkHMl9WnqAcQnefouILKgW4xnuiWPRoQ0FDaFQiak2iMZ/4n+XkkEYrIKwhq0yvMYAyoiDA
qR0Y+cXo0EOHJ/foSQ3SS86cInBeZUaDACYoTZnZNf6Zmr7DFC162ReTgr4D2hcSyGrjNnjuqtCm
SOKIYfLckBKEtHHOWnXqhih0lHVqyV0omRy68AQFCsCDaNV4r1qOBdl9rNVtNWgxGHhBUSrgSRNg
BWcqx13AXWHJoxGyQCMoi94FlBICYacgvuKzHhQUUqEJgh3SU6NleYERgqbZl5kU/R+Szmu5cWQJ
ol+ECJiGeyUcvRHlXxDSSIL3Hl9/D/c+bcTsGBFEd1VlZmV+K/c28WfdC3N2/QxHfdCz6C2LQDPN
gGUwDLRn01GMZMPL40WdcKQKBUrCHlJ0nXTVXc1+I1lEKZqnjqAdK+ISXXfFX77i7cLax1NNJkNG
ENquNzKnr8ioS8vpQ3TDZe5JeSNZAehj8cr8SJRcpmJXRpLd6A3KvtY8KfYaDc4YV5uef9eynXhK
elYseGpfSXbusKPNGIsmdjBP5brTMmZJ8avJOA0Id6nOqfxSrNKmAgno96bhKR0US/uCdVSgd8dI
uFHMXmAz3PTqXI9eh2WXAAggGLUg3qm/r7cRgU/aP7GKWYYtyXmlR7iIZXoDgfW1eFkW7qNy9g1W
zzt1cPplJrDaHeRPK/0xSajoGWP85HewuCTYpK24pxC8IJol2E7ZVbbmqKqvKJ7dPrfRi17ttcdV
sTHGU1UeYKOi4mwsXovZNgi12FSmU9fccx/SfC/W54qhRQzuGO5UdtqGoOy3NsmfYHzva3SAfxQc
jjX+IkXKt1T7aBvNiS6P3N4JJN9Uem9oCu6hdHmqF30X8Y3WkXwRTKF5nfTHlNiesm2ho6DnHNGs
nr3O+xTzES+SO0rMkl0MC9xIib3UML6sz7j1knLlpU0dzVC3UZcfsKLaj4+HD6JrTZk/kBDarKTi
Vf7IRV/zXYDc9PO8x7fDUZrBLZdzDks/Nua17R273+dx76pzEyzDWDpN2xx1cACDJG2hNZemP6rS
PdTyQ6d+Ea1cLiHb+f141RLpysqJ02AQisvk82CCKUl7QyL+tMFicp6UjZid1EpP09xoXE+lQUZn
1R4G1awce13orJStGr0PJpDRIEyaKrmj2aMpi1XTX4q5+F5HCn5qam5a+IiXMUO2q0BEhr+IARem
zh1WbTOA/gNayiez5vxmO4qAKVgir9a9WCxfLRkrVSOIm+kyT+/wxZtGdI6Md2BbTK5KBuNSCSfW
j3auo8sul4O9NsQTYylCYUuMez11PouV5EeSJgsWYEsF8cly/F6GZiCFXzKQAWjbZrX3tnkj5TSw
I5Xg08fLzCJQWIqNdWvbQC/CfW1bf4sWae6YStei3IW1/KWk5DAlfNX62ARqPfHEQOZfeminNbDu
CMl13drY5gHBd0MXsrafyzIHdovN0/ha2J+q/Nqvr2KhrfPq/LYSnaj0/kJwB/7u4S7Gs5JWwFGN
9GlStd+R/S5HJggF37cBVVpxaZL6VI22utFKaWfUvLFSuzVHX60CuUj/CbPxYrvHQvdBK1Yr4fGE
s7al4U25kW7Ynp/JS4oOTVlMx8noCMUr+3gXL/N+xHB7wzLv01gpJ6Nf4q0mjx8VNXzL7qUdVO2X
sqZemdq/80zGapU6o/GaGrTvSPbB2ZMr0e6EcirFd5YymIwF4XcTji9j43Y58q1l2NPN7ppQOpRK
uo3rMCBm9BX7voMQUrBMtDhjmfxpNpbKEVlzOqH2pvUpLyZNGq+dQT45tyUqiao8U5wPGurirj2u
6Wdif8g6V8XZzOx4k3Hgy5FQTyIKMq8GZOr0zpMarpJxxmYHuvvQrTPxzqxibRJ7iI9zb23bULvU
ZnvUId2iujiss80KG8NAG/p5lLqVUvL4ankr+gqifF2Oc1T4yZo4+vImC+OznhnTlPJQKBwoENdU
/027j5gOqS9qEuPZBPAaXffWobuoSe/Imh+r3x1cr6WVd0l5qjFPaacXMlGPhcivcx+xaWDxNxH4
cx74F9Ruwe09X2jatLeurT4Wzd5WXfZaxtOrCj4zq9dmOM5l/EvuBdmXJJ+RkTUuIXUR/qaQWKbb
hPVzRDKmwht478kS4SxkXlafuWGrylO7QwYJrfiLHRT53WYcoNd4nF1R73tb3Sol2WVU/2biLSFB
/Nkcml2TcO02urtIKEOVr0l+NhZ3SNkcEsqvmg/v+vTDS+gyj3F/OGFReG2cumE2u2HzzzCJG9d+
q9Fbzea40Mh1U3JUNHkj9b+GJW0UUqnLF826FYlbmDiSA3VX2FDMYKla+aHp6dUOFbKJpGy3sE7S
GAt3HBTqVLmq8b7G+X6xqpcmQT3QFVtVdgoZQ2uWaHLdNe29SZ+o/Usjl7u1zz6FyUNyEtYwUp7c
sK0TTyTPIdu15XusuRYGHrJ0tORt8Q3B2OpOhGV4+TFp77q1o0tY5yDrQDKUfTKRg9rFe9P29YZK
zZhy0Ofhuk7WKcIwg30juStdCbq372lpMUwdDWfEzarP8EylJ+p/5pVsJ1K6tPdwCVLCGlrWxZMi
8tT0LJovg/Ula0wJRmS0G33ZOGUgt5hgkjfWZ35j7o3qzO3ZUmHG9KixqynfVIwlZ85P3buWTGgr
WYXCcm3rM8JSpyUZW93pcJDh1/ISI0xoHv7Dheqb6+vMSl+XOz2gEykjyq7mQDXnUPP18GTZBBQ5
TDo1HV8vuYN57rWCu+iQ97jdrvbZogsWWeMp+EEBCA9t5irZQHIRVzZddldEu4iJS7MzL2JaUDOO
tQyn9rSUgL69Wy/RCaO7oOuZKOZ+L/Wxbyt4ZiYPICEhJKrxov43JFU0yRe/GSvuuGqTtMEYBa2e
4wT50go8doJC8cw85EO0hzSP3CrV6I0T15Dny1SZOz2CbxfajxxhRlW0W0r7VZqEL+V+iMPi/B6y
v9GW+W6RPc3YV8WfydUzl4wdngJcGqY7FWXlxmJtGyZnNzSfptiNiOur5aurr4Ktj3IDv9ST9MMN
kG/ovrPRy5dN+UvSw6apjNei26nxuZfeSfcOpIncMguTAMzkePpW75LjatknJaczCg82pXasWFJL
6wqcrNKTn4c1JNOyaQ63uJqmD72R5w8RNh1QpTWIvSRVvjbNQVr2HvhE48Rx5hukQ4c9k6/Kynda
/VmctahsMWSfxD5v5/0UJYFqEx1hrNdVUdmYyvx+GXel0v6shpGcaIGfbTkqt0hNHBybnnutfmqK
6S+KGNzgMDdhGJtBH5dPtcX+VGjZT/JiG5vZiJlelpAUW+lWqYvTEUfN53LlZfi28jEOolD5kyzF
q4bwZ5mesua8dk79qTX/4AgHVj+YeQZXy538n4HBWDq23jI8GjizP1RvkkoODm50WNRZwYNssZjI
xKlOWPDzTIm0LFeZNkvpKbPfV19Vwk+/Ecqz6DZ57cTisZ6w48SKykvyvaX4ehc5YesTjgbEsBTv
+FPSCJZIft1ePiggdnVDGPyOvAHbvhYV69J/xrdyEa/ah7T4hHsrgTK4iuHWnZ8n9yE9DXrnwBzr
155irUcuYAWbrPhix3GQVeeWX835eDNo26bLT0O6K7HeHJ0yDRocL+2LlgYG4dmIikvTa4hkZgqO
9hKNTvViYCoVPo2N6g3FZsz+JYYfojpXduKkoUSsVtwWv8002+QhlOdrw9Zat021Q1HUu9QICIFn
1XXqv+PBVZNdmP5K8Ve4Pkf9vzFbd7Xit7hR1S6jXwlMGLWYBG9IpO0az64vlblynSJni8DAsj2N
3FpXfmp92WN6znU8hQ1+G8dDJ+igJi9XlM6c8mpku+yu1RET6FOTetSSJXXVEgusND6hJg6aLj4K
62hc9PrIFrmFkQ6ymdq1/0ljw5TtReZrATJRXrpxp6wkwmdQ9diGNQZz+KFN97QJEmv7MjkHLFXa
L4W9q/X3WGEBMZ+eDPHPxKA3BWAipH7iMivfRUu2o2R4ojkWpRvLP52K3W/5baOfK/7q8arD/mvs
llceRp+KDsBxUosPcKY+voT1rtHvZXZq9WPF9jwS8ILtecRNsuRR9JZ2p6g7GoK1+ilDLye3PC9c
E9Cu97BD3ahgVencP9YQcYSPR8ON/yhJIVGDs3gpO8E16w8SQAsZxMOJdqRmy+wfPZ7b1FsFS7a3
otpY3xSV7rX61Rs/ap5zYyfYySfnnlidns0OLI17zR4vYVHdSDDdaDUPk6B6+ckOAwIsY+uFz2JW
t/Iu4tdovuA1LK0vrUZnEydOmpTnumeOZ6g24gIp0xAYMh9uPYVvpbSyMk1ikr4TeMVlNcjNIbfz
wCxTTjwWgbarxFdpL/CQLnEOPxZN9WpQJXOaMDVmmM1f9eoaLZuquIU9r/zJYJwpBd8AkkBZYP9M
7ubiRNZ1ye72utL2nWDWx/aCXG1jmselupbaSxOedRraChYs97XQHdVtkR8S9qwHDfAw88Gt0nLX
PVXcg5gzdyqvLHPNvS590/gc1n0hgfEGzWeXbScWf80vjYgcmaLJ2uD8yecy42CSiWdX/pViC7i5
yau9nviYsBBBYpv+8Mspk2yvF1sY0IkOZL0m5ktd/g75l9F0N/B2VAhad6x7R2R8d+/8rGX6MWvt
pmmhDM0nxKI2X19ny9sYLKKubnPxsSTnFYeQ6L0ro02h3dIwKJnHo41pv4jZBXazz2kLDqYFWrlD
neWY3FQjgxggUE7+ifmmNAcD2VEWH0ZaWe4Rw2k73vdjSt0fDMZ5hTtllVygIVqKttzRATEsJ5xH
wod4F8KZjeoNzuygXjaLbLYfUuuiL1H9m/L3rnUEO0WY0NiXsiodLHoNsBLl0FXgKMYFEcNYEmoU
mOmV2alUKZtGvjG1V4u2InSq1ZFRxHa3Bi/JguLxl+lXrboWuWNEQaT96Hbu6sZzFjl5uovbYBBb
SA7K8Gg6E3EO9Qu+wWmObZl0Wsp7R5Z2fR7Sa9y96SUA7qGTJm9kZyDNP2d7p8l/dHSNFDkGXYpK
HxMfspUVtsyVZjQ4TtOQirEpeefpXmT6kU3cWrspFPe+iuBP+HwYtRDLqm+6n6naclLq2E3bwEq3
bUvz8tw10qaLfkPjYIT7FRFs7Jp5MP40Ka0aDk6s6ete/DqTwzu7andhb5hesGPAU59tEPejRgyy
xYgCuCRzlhNKYGCAkkjprolyN29fM4M09ALC45AONI3mTuq+Vst0jGRf4HfYVY5sbkskziRtqJTT
wDxnsyfU1/VXS95UItUlht+3kDV57mWjdOSCb5/8KDcqXZMbqzghJZH0nw649XkRFtj2pniE2XCP
5gTj9r7EwiQpTjAC888svP6AG/miIAECXnymApkhDnbqVjX+ZfN7e60oLPE2wbeFNi38NfK3CSUw
UFbOVSscrQ9dNDqjQXsO7Aj+sZm63YJaUjc/Iu3UCRxzMn+KeUjzizodeBPyBozQ0VjHa1y7O8s9
0k7AXlcVbwngg3kdZxf3J405UnmV4LsFSLLUGO44A4khxjA3ZvNbhecJW2l7Jz4M8JyYtnm7WJeK
XK1hY1j4DrxOUuWie9ysy88DD/xA9mvKR3m+zUiKGP3rKlg6r059eXIqyQ07r+t32FbLyac17rK0
dOcJJkwebtoYblbTCqIIn/nuVs6cMMZPnWQDVHqXtH6KRq+tt820b18aQkBxmP9j9gyRQoq3CLWi
5YX3AUH5h/k3ZG6sOJWMQ/1WtTds+VjTdtz38AeDp1Kjf7V0r/wWAud+zASjUHhD9Gn177NyE88a
NgTqeOvetSWo+Ik0b11WoMqnMlK29CAkljlM8WHyuWqyoyHZwjxBL80dJRlchmmB5xBkD8iOq/cS
6V9Kwk3p9cUBsN5Wf+PIzbvvJA9AWknItuYXRTp0rZvN21AOGPiMP5GZTvuRip96+ALkJTJ6k36q
tNT3rLR4yeqHpkGrggLkPT+Hc7NrjRM89iZfjoKqKw2gsH6tgQ/ORMx+DTgAWDf5r6qeGCVyYyui
atPMB72iTM/MrTsz+9coP5r+9MD/MYLiZlOL63/A0uOVE5v0mMRbrGNsR6+28AOouGSAoXj9NtKd
TBKz/JLzlU/84ZUF6ewO3ryBazXDu3yHN+nIZjbmoJlf9Pye8k7FNWbiWNVOT2LX1+daC8zFDWcf
tARBGGEAmHAXqBuZZThd+BsFrbxrFJ/3zZw/B8pCdOx1zwydIQrCunSJhK2m+xpjeXCwmztQ8fRv
iBqnehfiztcud26OU7kRjK0PVD2x8vC9Goc0JNaAiGHMChuaGqnhW1tedeiZ5LWTftfWUXlxzAXe
4/AIIhAPHZtjR4Wj1Z6tVO5Q/OD2YEZeel3bN02AryhUQqz33/GKk7ItXXS9eCN6KYnyH7QCCQDZ
ze038bW2fsj1IM22ueLY9K5E5Fi4i/WBZXFH+zmjL7cQselSsc2GgKNpFD4It0Q+H3BS7sv2a/y1
9EzqBdyU6ozxVjfPCjI/9dQ3W1v9N/GL6240d3W2KaW3sH6pv0o13IfpC8zJY+ixB0T6LTZf3Xt3
EkD67aw5Wn5rjYMyUswV1pZf7PBtjhGFVA5fAr2aQqO96m4KJcZN3NE5GzDk40YeHwZIiZtVaLv5
r73SUdXPYi4Os8HQJvyJdytjDXUjPRssOxS/QlM+KoXd2xwsb4bIYLuqVTUqx2Ep3d6oT+b/yzuJ
DRUJUMs0OTEpTVX1Jcg/YHPFuJmN+i4BQGwkfXhw2FXhdC2sPWXIAnnWiwyUiLSaqHtutWbfLfFO
LSvHGOptW4d/clp/2qP1LalJ0EAtbzIjcUS3NbLMLybhmZanGiOFZVNGvmCavSJkQkC6sRS3in/U
+FtFjaAeQitgBCdssNV2Sn14wHCxKxt/UPbFDyn020TDdJudverS3Icm8oblbxg1FwVKR+ECc94K
/mZZ85RVG4K5b2IH+zZ/1L1W8VfLL6Fa9CH5m429CnUyW8NHKTyG8aZzhDWdsgYP5n48LD2HuAAT
U1mvAaRWk3P1ZHcfkS776YStW5P5kZndgAD8bHjEd6lP4/gY7AFqZyJy6/bRJ8vY+1OC5nb2oobr
tV5PYGrhOn4o1j3R0lsV7lJ+t65LT0K64y3aZpQJjO6vcXyibk6Lv9r0WEf9L5p+J5TWEQjAhgYf
CwrTVcRhQrqo4ZYV4ajlcNU+ml6Y4f6BPiwA3/11irbluF9AYiGroBK06GaX8BfwPDtdOawGkLvq
1Rm34LqvFmCi3brCxp2owsngWIYv5nuJ33a7CQ2vYkEzJMUkGOVuVy3n6sdEc5WZ4xVwGZRiHK/S
sJee1v5InAU7lKP5oVsRT9fN1aAwt3YdoW34NbBKqS7qfdZ2RYZ3346Qu01GbCO33jj4DNyifRb2
E2oX7KSRE0jqXeXVp0/mO5qEO0eHlC5DpkHAr8XCSg3CKMJIigy+kd8IeN195+bHMG1NdbfgVERc
1/wzogksIPAuI3e5GOjWCi+DJg5n/Ma1eNuNlyJ9tY3TMp0zWFaAXn0vevR2gLvNIwRwbvx8SED7
37HGgT250+TRoij4M76My6VR7v2f/ZMnxmZIPCP8V88AWElyn43hQ6EyLPzhIX6r6q8cJZg9HUaS
/IQzJT6kqNa7Eutd/ehYx2ZUaCU+MrpH2sjcB7/T5o29tUmqCi95FuTl3R6P7ehJ+UWGWx6yAwns
lma9Le8NqOevzKwN7hnUP1X4q1tOZjP0o1XOZIfnLuvndXZ1nvfs4JxrOIugcXXK12QiLUkpvDj5
qJuT/G3xe4bMm4ufsHodcHQV2ZUREBIS9kiI01qlbi+on2wMdso+qrqDaOEAcSSCYizk3ToySYAc
A/X5nOWe3ulk5K/ZCp2OnGVAHJB3vuDx5m9Y38xiOTT0carh2v1xVS5548wTps8BRhu+OITmI+JU
eEvzMcvw/I7QfpeHnAJFje0xfWjIVhqajcd8k6k0FqhIcqcC8aNlQOljs+ibfnTPCqNJ7fTadl49
7cm+ju1r85baDu8DIChghRJBbkl/efmJK1ld+PZHSaOpvLfALFG6lUvbXcpNhEK2cDVzU8eyq16T
EjrcffRuH8vih+GWTSDZ+m7IW72AnrNiDVN0sSkHlcJDnwLR7+uBicYm+0M9NMM3K7lHE89vsfoS
NOb6HY6oJcrn6UN6OMH0RwmVRluTYtv7CZeGvJsZlaoVo79TpKGKfdQZWAW19sLhtEbnbPlokvco
9mz5U4aiS8SbkdmBfpxlbzbgHg85CLwN/UNwh5wYL7Yifw+FdIgaKk2I0eOrBbYv1e9GyjXrxiS6
Y4I+fmGZH2cus0aJytA6LjoWVwZfDkJ98TuH+yKVAhn+Og538sQDSu/D2Ph2kQWNCYcDcbdearR0
EQQoQuzxWIfcE5FrcLTr6l8anxOQ6ShyWkQkUbu12sJZSGdjYIjbb1161ooJcdCEJp91T05IZNK8
I30sYz9dS3oIcG2DKtUYnplN3qKjx8kjgActu/T5tKkV8zTA6OPvLDmaehuiOxGTcN2RjUBqQ789
mi3jffYU1zgCjLneooECMVHrbWYQbmMxhRe5HzMrwjyDmPRvVv1lKQHvJcM4kKI0ndrqK7d5JxIA
F7pTK67OiqU6pXWTOvfxqMeb6C8F/2CUf/G3mSkyRuuWi5+wxi37LZWR5ysM4OqzRMxurPvz2mNz
xLBLnxyiCueqKLbKnwpob8c+yEizrMghQ1W4pfEm1TyUQ81VuH5V9ncXRY8/cuD9T1HFGBFjwkmY
9N2Jo4qnaY5RfhUflGxLAU40jc2IRLsws8/OAELNZzxt3sBBWNNBQAYx8C53xzL+6+DhF6bd8W8V
nfufUOWy6ucBaj1iRmu4E2XLeq9oiZL2fcyzvWahyYrTvcoPHlnmgVjMQzEr9wFPgmlfiucwuwq0
jFH4KndT5662chn6MfRa9dFtVh9xngbFQZo/bAX8GqGbM/BRhtfEflLV0Z/zfbfCU4W3MgJR0m59
tK9UmMMnRdrqlrfaoWuMv23lxbArhrkj3JVuVy93ifSSqCOd9j+j+hZATEm/0wV0yyZtSZwsQd4z
HGGLp37qz2mhPuUCrJr4srjY69goFv9Ei1yiX2RY5wKmc/2aOgppbN+xsebMze23MScvkg3XXq+6
Xyoj/BPKR62tds3ACe8HnXvN/Df0ICVUYGWSrO2QWV9hvOzJ6XuOhv2svpjIiitWCJLmTZeiWweo
3TJgJKY0nhLYfeA0S3bKBGI3o2nxdU2O/VrVn0wjSu6aQCDURPT05VrthB3dK5PwHoFwtPqnRpmn
6tpOalAzFuvbKj8gIK6cSLbR/Z/zGCYXIZQIH8pA5kZht2+FTZSeZI17MY3sAuCrthGluh3sOHSa
1MycQW7GIO7Fd9SakQ8TimphiU9WiIBEaCPZoQrdfXkJJb/Pt0Kx2W9z2TuYtOlVor6H+nUZnxk/
2/RgW+xONIlbokgqv3VDuCZBCOtGbxmnMsz0LTZhnDb6S6QnjZAihlBWZWxtuhHRBAmnIGzIFHbM
5l4jJrCpnnJLOjSKNDmWpHk6vhwqB9V2rf4+6ImrlNtF+9It+C81yHveBvWrnRnxC9QUdQlXAmdp
PQg6XIgrzTExMlrr5tzG9ZthKERujzBRqoeYXexTRb+MGG8CEyx0sRYQFqHHtMHbxIAr0D5EjEdl
HI+7tiuO4zQIWK0QtguD4dgKmkbmy2RhzjGtInRCqRObthGKF0c8b9OGJhnUdHEheE5d2V4L1XYs
bhFprs9a92mn1r7AaKQZh4oEJ92dbXSoulb/6NLRrIpdEg3sxg0J+H4RyOFFH/2UFBSbtSyNHPhF
umgWhrY4BZTnVKNxdugiTWVLCIVGtZijE3tKCV3nUrwsxl5qfdXeV3oQzffROgjSTFkP4LT1dX/j
tY78nsAO6CyxgtWnEnikhgZMQZqleOmsgfsr5gsJwZT5EpOmZP3s5nYPvsI0WvVO0T7XpGZETDcX
6G3JPIj4ydC9DquJzrUTcCaI3oTKMjBZ5OuWCcBmQYqVVsvyBjYaNA/5g19hYDsspqtFfNx6FzXW
blhif0CBMKgMls1rPHnNMGybXNs1ohdwb7RMKZpDRM/cv6/NUwWcOlj/TO5tmt9+/Mp7G8Ma7aNu
fwDOwrY891FyVqptrk7H1f4VFmB3wYTSqvtF7/zF4DnU0s6KvzVBaIvksn6GW9Q+V7rasUv5S7YD
Ih/dtkb+YrfhV1s2BOikISIS1HizIlypMr4SU1npfAgG7Ia3XpG3ahrflzBzwsYi7U44epighKgk
dLhjtwRda2L3OVeD/TO2tewN8mK5khIlnqKHv0qFHpVDrQ0dgZJ1j2w4lclbKHSt4n9AH8Q1lXwt
ZCSdHYlgZmQfkGBrLgwgp6MbCj9L0+3Q2Id4nmHyCL9BxTRByFdzBDZW67MTd5UP1FZVAsnZCHxj
jWV6SOcGXCq+Niy1NcAjQ1aeJMg4bVS2K0rEeag+JsX2Eyu7IM89Z0l6Cx8Lihq400B7v7K3UqC6
MQxD9uShHHyjfijEzrN+kEVqPa1IO6vJsP3yIdpF5+5MMTb5Ybwzxs1qFVsbqb9OQyWYTlJ2kypU
Ctq958g30Eth0dKy9bJnjF/j+imarcrcqSEna1HaxLQn7OhJbmQ8dep5Nm16ndol2TpU9Y3a8yP+
dTXWf6FxzFAgtDTKpUmXbnxlUsMEIxnuXLyVdfaiWItxWaC5wRJyRvOHelvJNDcfL2Z9NeJXqQWl
3stl9ThwZYLvZGF81wYvmvaOpsUfMtbRZBTEsdb81Uj5M2e03pMoCrQEsqIBhctkYTtLb+2IDSJ5
6a/DE6ab6XHsOxKOdryM5U8WfscjcCdH2Fp+ERlMdNhFyj5+D0qxyIrXGv46+B3bEfJ1FIEZ3kLl
rIV9fM3Y3NRQId71ef1J6nHap92rlQd9bvzqRULMyhjoyMXI8vNRylfaxZjIDRhziBW3r52sf04M
1THwhzUnJ0eNm2n9tn8o7/C7Rhsy22h+LS/pcyCGa9WclhjBE+pVSy1g+QvXiNutEaPE9rC3MxeS
HHi7NhPmUo+mtoSfkGH2pK2dSyxPvlN8kZ0g4WpRgchM3fVngrNfoXC9Cq8tp/M67ZLwoFqXTk+d
iCsmG1/H9gnSCWp5KiBSfbsEeUN0arOW60iK7o8yZQ2GJh6zz1GKLxnduGgPs/Q5TLbPpX1LRONL
04vQBNarE7sJmltmkn7T6fWKHDnD2HHT5rfIsPRt3654gND+e1U4wJsqN/7+UY0dREw0yBzaKuuP
CZNYUaynSMGpG5xCAwTqxxRadblYufFQMSlBIW/z6mtdcPyYhdOuqqMoH31Y7e0553OwBZt9mSba
Kf5g94AD4SGVv2JAAKt2GxNMvmdXo9LyxAUMXxeDlVOQjnzd2+RXq6tb1DEECUbehRVN6AoYe1Pp
t7AMFKSoGxHaJ2kQR36NP0wFgJ0l27FeLOa7XWON11le2G4Zu6TGVBVCu8whrkXP+NlgiGJ0C5iD
5o/jX9yY1hPKgGYzxuVwHWIQfa79GV4ripXFlWX2PGyAqvQoD2njjLV4NZGhsOBRGfq1LrUgYc9l
37KVzOKKVG6tgjhHicZ7WCwO7IqIclbD2H04Or3XNb6/y/qWraOEeGOr9HJJAQQdaZM+UKPTTJJT
bQpr06jppZS8HIHIUGEwp2mMi6YEsyBbbD3m7VYdJSStMxggjdhtkKJ7NObu8j/Ozqu3ba0L07+I
ADs3byWqW81yiX1D2E7C3jt//TzMYIB8msgCztU5CBKx7bL2eluviYe6Hz56ib6hZsilI1TYw5ll
PxYK0Wl2/0jHNSpfy+mkXKne78zGZT5QThqFqJ530TyzrZNagSrHR9V9gqUeL6LwvSBwpH9tSjbN
vLi44qxhYA2fsJFJEhAvffTlcvgqi1e/e1NY3HzxVJuvvUFXV3mWaRqGEyPoNdQBizWu4zBsDnaH
dsD1i+LBGgCZXCNW1lbgqx8uatUE4NQbweQy13Vsiiu5XWrT4a4BOHfHwqaTam26MtI/6rFYdGqB
oNl96oN2rbmWk0S98iSLn24jzdkWjCIIXqBIkctgQsgotdyCEdxJn6XsoUAJP6oq+eWNPl2y13ys
NkXovki0F+TmKehpyfomhJvKiKO1b/Uq0wdWbyY7CcNvxjokDEtBCOA96OY6lr8Gn5BBocEr1r6S
QOxpXjSjkIGTqU2Q5UB9Yx03MhZMa5Wmv7XUBGCssSTqlWYn976CWfBX1r2aDTohevK6brPfRatq
SNYmXTyv+chwSW/8J5RY0N1hIba8bpaH7rnpoIbqcsppJXQMOirqCDpk6cG6poymg05vqpueJiyX
aXEGlo05ydvirbLkRy+135M8oYCmf2kOiQS3YDJ3gPS4SpLypTYp72i4hWa7x5A4lJbwxr26X1kI
omAw6wAiwilLTjtlONHUiciY+RLwBoB2osF6MUzo33louD9o/LKAFb9MNf9s+bLwOBQf6ihme9EJ
I2PaJNKj1BwEsTTzivOFMxSv+DrCZtG8edLR5cQtuUHWpTSskxzmksw4J/xXicZF3dabRoYEMood
KaczZMW9AqmlFPO4DlaBO5BjTHtGeh08vlih7HPrgRbkvmxpfAvzpHjZGvp04nXlj54c2bTJ0A/B
VsPh2ar5/xT0g8PyMK50CxZfycQysDbMf3cujbyst380UQn07HPqllA4J6ZOX0bPl4gTejxOD9Da
i00V22I92gXtV19/SEO6fdRCsuNldrHXGphmQikhG8tbV6UYDisnDA1OdR6jsJJb6lKUKJUBN923
QQt192x2Jg0kyzhIlrhYUTFX3EM2lA8mFb0m/GUlaBaLOcvYLrKpVwDAvOq1iCCndP0607UjoYBA
d8/gkAMai1XX/VILa5eE9kIXfGHwL673RHe3TLq11xabgNtSKjj87XOmdEsjfGfhXw9Zsgtsa+1W
Kw7HfrM3nl04O3lOtjeslSpT5i693dFq59Cwt7775pasjgwUyDV+MD7knrGsQbf1vqcVK55zLOKy
jlQa82RC9UZuDfQsz4vxlw5Tq3abTZG+22QxYf8wVU4d3Lj0p928SvqlsX7CA/ODD08GSIHH1jiB
9NHh062bNo9KR6MkOiIanC5vEZGFsMfB3GjxR/pJC9/c7kR5mtX0sHJmMaQLyVrKtXRRs3Jt+9qy
xD5+PkxYjNZ7G07pK03AgB+ydSu9dkW0MnGytYOd2r/kiJHUllw3XZ6LoJpgDlOJy3ncSjQjp0nf
sbCHGLY0X7bR+WtddTeRYb375Nu2RbzqLZ1YcQRvKcKbBEKeGpmwzCAmmMouoA7SEW+6lbev2kvX
Bat8QPpn5lsNCQGiwAWGipMOvtF5U1IL2AntytJnnJFb5PMZ3TKOSZ7RbyPYHgZdusS/lOanFFxk
00FfBH3tbVA/1fzLApdXClxdm7csHdGAht3X0Gdo6/P0TcnCUx5gYltp9UnprWd/lPEvSMZ5bg87
Kd7lNhZzFel2YqPQFQs5VU7vwfO5TQsJYsl3QtAie/5PSEnsxzt6x8wtVs/MilZeBv08AsrcN/nJ
dy8cZvwMUHiXeJNsclk04aI2wi+Dxml3GaRn6v2gcE+tAXTVYwAgex1ka7fmvEFLnvP/to7ggRtd
d5ahpI4wbe2hXdccToQI4pkq0oNaDM5oJNvBN9RH8rLgxGo1msmg7heigYGrKB5rd6yscmP4UoX1
maofVnwaRTOPSwmCi1pByUps7yCM/gMGexbZi9aFRO72Ml3lbKqOMjd5Vkq6+RyBHS+sG8ZFOiHh
k7sDlU2fD5x1sd3QUqCsgTNx7llrWSyVkpDFAHZpeiAvZ1mr5dxiNuONrwttFyWAy7Vwt32kXfTQ
X0aG5nh2jxBjlYcrRYJZCrW90R21XKXhQRLuI2KIOvjqOuvsDT8M7ydSX6B8TqGmITmq/6gY51DS
ThV99tLKD1Ivz01dLDNTNh+tPoIJ5VvakkMcBk5Jt0SK+B50qK46HNoSEeoflhvhNtsWhIHG3f8t
16UYUqkScTwRhQRwViAFbhq+k9EvRx/OEYLJPn0V4gPm36h95YAFGpSH1uklahgWlPxFmOMTZ6aN
ya6TKmAjticfWkRQUv3Zj9HBindDAdLhZU6QxkgrLEhDwzrqh5UvvIME16Dow70R5lvVM9DI9May
yVXVQf+ziI2CrpO8LVy6BkHuv5SRvNBhtKGwJTYexnBWLeukO3iVO/eAV7JxgJc/ho4mLCfOOjh0
VaF85KNt+rRWsHiVXiurnDc2K+qaBAca1xsVcltHGoCJWs2JPZq0R617Y+FtlFcxbHSXjzZHZkmx
/zj62LfAWn+kwM69C+NDt8/wuUW1sTkyu+IpT03QmMtoLvvsoaaSUAqaBnq96oR7YX6lMnZ60q8M
krzWR/NSb5glcQ4x0c6hSoW55CiaqOeBV/GClTTZxlWHFx1N3jB0Sk7uXuAU4DVF122t3HwkfCt3
KiM7V9Vl8Fea5uiBtsvpECvac11klNAeB4FFFrvarCiQpGVLGdRVE/08ntyXOK1o6THsG4Tjr0ja
NracrjwlUlejMn715mNHbZaPJ1v6mfSvwOEc0SdFKKE4GPMaYpy7WbgEro0HA96m2BYwH0S1ln3l
s61ySMbJtqcRo6Zb0f70tBH6efBlqTG9cIm9z8YX7KXOgn2PCTiBdOLTHzmsudq400HwR2qJpj+i
d6GLMiwGNvLhKDGxW9lAiqDMgqb/gWSotn8G2m/FXI9VdUqMI0gmMPGA3lgqDn6ZOhqK/NAo9/F4
KvV4RebrogQ70pJzmb5Z4ctQsg+iNRe7uIPLXkIX1w4l3lRRKWhSTnjFMrOQTgVOPLEQwWcNilZY
aNVo7Uvpt4Zlboxu2CyRwUwkpSbI0eaLBQoiH1+6ql6TMzRPAn8BxDuQmKiiuF1CflZNMffa1snG
g26m/GUQORdAJGBvlQpaixBRkSSm8XrIHxL1QaW+kVf1uMUzlsb+bMQHyeoRtI4vE/DlLbJ8g0I3
oCtpbGgY6fqqbo9FM09oc3kX3VsUKUU27Gz9VzFlY9EYEdGzBLsDngRMJf8BMvks0j4F52fQBPhV
UgvwWqLQlQ6NDxWF+NsIMp7NoVzV+EagA8ERRFMy2F5hVhRuMg+qdNkN3UNeAW7sg2ZXDW+D7oSm
MVejXR2eq35vQhhVg2MuSwxNP3rLE31jCcHb+7LzUymlW9MC5S1tWJlII6VPyo4Nx3LafQi16SMt
qth3xlpsM9smFhDhFkfcrAbX7o0XWf9tJCm8LnMbeONzWHzYSpOgW0HqUHSKgzrVGdQa+kO0kkII
smLnTU/UfHJM58vDl6I7jfSv0d1FWufPcts8BMAxjYVxdLmTWg+ZmLTwS+/JC6dREZwNO9gWvGnV
VZagLnOtbDa1thfyYOCISgkbehVpf9FarqsDYmOKuyfhZT8QakAAABBYEsO2CNWNG2GU3BqQSoYx
dYb20zA02kUN7QEvX+GLRT+15OTfNTiVW3PVHjaKPAxO0elYcqYPWRjjzOJThaVtTXfFbL1+6Yqa
rLWCY2/RN6uRhDAtKlF30nlq+uo5KDNme+XJJNwZeKzotaqePEkxnyffPtkxOd87Xms0G1uhceDZ
9BJ0G96m6KGJIoFCkiINr8V4hNoZKT+iMpuPFU4F8OELsOc3i6299y4FIJCBcMIul25Yfuj1qTQR
Swzowbo++ZVWiJ2HyqVGbWD2K8WLReRwmTSUX1395WvqQ1koWzF5QeTJKce7yMxEsM7ac0njGExt
VKKZRxNMABxbCtsikpneMJaF+ZNwI3yOwn7jdr88JMq2zwHOd892S5mUiiE/piUkNfT1LSdP8mcN
tH2dcnSn02MOFKLJb7Fi/MD6SMqaTRKHb5qHHjdNhkeLLIELXdM1pWet0/NqT10M8UlB1bComGtl
8yiw64G2H/hfQ71RA2khqwthNRvQlVWO0VMeJxcfvyzqphGqGt6ClOgkM8DuG/R3LzomieNBz4YV
GgywG4ZTgKv5jDob/wCov75knZJxnGudOw+rhV9VX2qdr5hLTlv5u4aTkxZJcwP00YqBrgt3pdIZ
8vuLPlCYmRdB19Wp3GGcW0lMiY07lpS0v5NpwAVLYstWmvkAYadwL51OKKMoVvlUXtB1K/J3JL9N
txQBajbyqUx65Dwr0oNCXUIiEhkoNX5GmXWU4fCFnC+UCDNnE/2xW/Y9pQSSN/SLfhA7Y5qyj4/V
weqkSRN5pruThU9FsUR4ixb/FACGDpzenuGL4h8g89S9p6Ibo8mw9JIn0Szc4VHBk0XaMC2RtOb2
spTeuxpiTbhsjHlfvsP79sj3lR8rd+t3T4Oyad115ElOH5zc8CGGe2o7vXqJi+XQ/UyThZ1+BKDy
5ntgAE691KCowZvPWtG9yPHCIoSq26s0OKUUe5qU8+xYcb5PTn1Cx1woE8kzePAsCptjxKJht2fT
cNL+oLYvqX4RrXmUPOM9Z++MxYEa2JHbA9BkJTfPhb9t7FeNYjmnDx63braobNM9iqabqxUfLUDj
0aiIwDisEPmnd411tAvMDitY9lls6TttEtUWhcDyE1h8XuJxnigVlWh1sA2oPWPIEjUm9BgT7ViX
sLG0bFg3kgCJyqqta2UsC82grloIWPMC2ZWSvBbyVxwOqwItyZCT0luOIwY4bcBfMnaD5m6UsNyU
ebGOJdRSsbRSEAEIHGGSB3/Kg+kX/vjTF3Phhkc5q21azOY2V2ROHgrsabqaGxvQv6Ktl3dvfkSQ
fapSwJhgG8pKs61Lm1HFQwfelQYF0YAcr0je8Z178GUO0Rma4NA/t1bK8jusBB45fbKqzaOmHlVt
I2gJgUDK1kPMUb0a9sJQZkZRlFvd8l0n9I0fYBMYjgBzlz4WUgCLPl+8VfQvTxXrEI1XNIJoRzDw
QTn8VmOKazNTRZOFQZYcfiYC1qsPNDOo+or2ba5T1IpxW2rRPtGqS6BD+ZXiZ8kLdi7cDEPyDkYV
aDORI0Krw7Ut/LU6IojAYa3PBgerjRYAMD3j/TPTypc8RM/QLTLpwW2wjB4SY55P8qMIlPjcMFRb
FldtUiqbEQtdUZiwu01N4znrR7rbQPPZzOW06Ks9YoGgSmZNIf+QCvdNCoGFQaZME7cD3/hpslmX
8UKBmG9Xmz5YmgHlij/89sJwl9ow2BEqUEEZGU26YWJ2pqvGbhYWNDZfSReuefa9YF/DzTFkuhRT
fR6jwE1Ne6uUmDo9qRY2chZcoIjGLshaXTghmngyzA3UhZX04qmlY4MM1LEPYePscUfQukOjcMYR
bDcdfhY2NBAJSAbTl3ZAECWSB4uuYQnBtAmgFMEKnGnggUmcLiq9eHSz9GjG/on4502fiFPe7MMO
U6Wm+QWRJpTWQjp6keFgufFDcf2dm5jyPPIRJ1DlA0PaM3pY+8iF4xT2EIq/t6NSJq+rf5lRXRne
RV46JpbdIbeZyfPP8RXB82yyTDx3MzSDdywTb9hRX2cE51HYGrJqwODTl770lNePtfty5wGmG/3H
AxhXPuqF7stDrKnKTpa7fCKIquV+UP0QKqIBOqQMefHWRB3SWKM0qOh9MNdfjSeAlfTRh31w5z5u
GNxepwlHtZqWrQ07Z+wPk31ujJ4dCHA5OvC70CmpiyKek5cO5ulK+5B+g3zn0tatV3BlgVzWmjma
FjtDr2Osi3eX6bkygrx+QS8PtvQlIp4T7AZ5bdLEu1bbdMrGbD76GqODigEmFavaRquIGiSofxSx
uggl+ye7WOWvmb805lLepjkr6D3o1Vk1hrk6UKnZPFTx6A+vKctw9aEVyjqA/yHbiMxDz/zwu2f2
UMRPSDLnAoWZm/dETzTr0JC2sV5Br8f5fWyoaBHOM7A1tPjJzPSeSCSxShzOCmb2h9wiq0zXRVOu
lajepr4EF0knpJWq8GfM+UAttip/1sco7zRQ3O8/qTa9v38NrelT/+Vy3uZRnCWpPBLE6D8cnWTr
nrJVMPt0Xqp1VM/kFdQSefYqzZHWwZWdbbvZpXHEjOb03Fv99uZfaJD2Mlzoxfd3pJq3RtmVuaov
JLWSLE978NR2jUeVDMdDKn5gMf+jtNRZbmu0J70FrbsJBIPVCms0CDsUShp1OfaNoBdxTXW2bYCr
WkrPdYHh/WdYvQbU5gmOpsap8E+2Eq8tmN6Nh+v6AMrUYWAqG+oBmuup+5Lz59jY9b+NYbqAhWHX
uE7Sx1B7kXBJzBewWbyj7ONaNdEDDmonEDi9tvDzUnOL3lVvFtAdzyROL6wLXenRfx6MpYw9RoRd
6F6ioGkcixIQBJohtfXeagVGOHQgxImLUUdzvUw7Wt4rDAofJzklfdrfnQXXBenhnGQXea99YUGX
n7rmQ2NdZu9icCTRLgbwGfMjmGufo/OXthAyS9HPOkzM2pmLF1RK/4OuUvdivQLfGtqDxjZGvdi0
a6ALBG9VtzHxDWqiw+TSlWhPPWa60MjUn1XOJOAM7EInIHdshC/RfRo6fGS/WQbJeECiyA7j++pM
lk0GuneKSw9NkP4Sq/opCPdeBifGPibQDzEkCGkRVYt62FSqDo/zItRD4/4izKbuj1pfLIzic0x3
SIpAql9KNFgmwR45ExQjJVQxCp0s9RIxpZTiUupBg/O2uKh5eyqb9FONLMfmzKOw5ScpZzx86vCG
GHaRYc85SQTloscpgMMmFdxMhJ+qSyJ6ny99MFayrnNvnbgflXxIKaQ5tue6wLsW6ysVNxNoTeso
ZtXRDuxhI915Deptyl1F3Qp2KbS8McTHJKdI1AhJ014HxAAotsLquRy2TbpTYRiUcJ3h0BUhsu8g
ZP00mt8C0zZXRu6od3Miqc2RbgBBeWgYrP7U6PskOeMCo3gb28QiJ1hQKnYkulfo0CKUcd5bpQY/
hO+/ROk6led2/hzV5zxVHaX1HiXqvqRtkTwTBZaKud+gLKk0f9Vn0Qzycw4Fskmyy/fz2bqxMRpX
VrwMkVbYQw6lEzcWZCo4N0rtR1BR58JWbCGymiB+PgXbGCtnST8mCqpvnCPBwTu/nEFy6TWUhxE9
j9jdd4X1W9LhNyf1JMb4yGlxyRwrqeNb7Nb9M8RjDBJ2PoRmtBVRA4HRLOfwOAuLaobpEW2UqgKu
2XfSto73kti2ydY2FegVTzGIWww5Jq7O+bAewurU0hCKbVr1eVOvYhq3M8P3z0Zgf2WuMc/Ez8rd
udB9ZOj9SX2hJ7zI6/4c9d2n5rZrvR/mGvr5PsYuWPUO+vjepxut3lvjeK++ubE3ylcen6nZuUaj
K8l+OIfgUlgy/krypUo9NxEs5jTB6SF8/zVvfEz56mNarp83qcSlstBXNiItEcfjJ9RPoOJ/u8JV
sTakucj9Dv2GMYWTjl8ViH59Z7e7YaQtX1kSp1LZhdRD0T5UHRiKMpxBxD5TI9kpUEDdM2DX/7mn
WtexN3qcD6mwxmifoaiR1KMWb75/N//eGTF//t/NmsJfL82giUCBE7qclTazdHs5crw3UvXl+2vc
+MLG9FB/FQQNbqkxSUvqgxsxswKJHZdFHsZNhgnf95cQ/35BwrgesLINKzuW+gfgF1RAGOyVGK9B
OcUG1vDCmYAJmnjxEhbJPoUbkUcPUvDl4jouuSM0rd5J2sMIA1j6FRX0l4No41WAOqW0FOnWj1iS
Fbq+Odzyim5e0jpGYjsapNhgYvEX6coF2uN8hX9eVIlHP/5SlIsftg79sDkbcKnsK2zAtIomaBS8
Nekhg5qNT4Yds78o7yX5l02/tKWX3P9SIvlcjkB6YeK0Ptw7BZdlO6QVLzVk1L0U+rklSbtODhAp
+pyAg/49D7AkJ+ugARYZ7K3EV6R5SUhP+tWPz2oJHOMnh7JHnMIJDwQ0BIwK4ty6M4+VG2uGcTXN
5JqDtmFWQAf1ypcwrkNr+0PSvWfdQ6CydRN8ZBG5t/9t5hnXMy9NuwHKhLyrvdy8WGVUHcGfkAkk
WWbjrp6mWIPElgOpKsIWTVjG6fuxdst4W786O8nSKGt5Omg7qSrB7kY3XUaDeZEaapwULlhqsQbQ
Pzfkms7Xr6SQF61UweLsOCw39DYzWma2HIg7g/9GPr3QryZx5ydV6/mFtvO7SkJ7Gdeuhod8Kr0F
mYyHUwDW97NT4WfrrQWwY6oy7AYD40u9jrH0sPT+q4ziiS4T5xsTn3VcMdMq3dUdQrgiUstzb1Hl
qJlbPXW2GcJ57RRQ82nSIf4PoODFI44ujajcO4u2Nn3Hfxwj9KvjWaOoYSjjN7o3GxMPPos+S7bM
sFJEHDVvXAvQDWhGzt8lGK2GyPZDgHPPcPS0YMJg4GpUwa+0SS55PKx0aMgJhDefhElBTqAHl7Qs
m3VXAtGgPu3KnIY8ho1WsEg8814k/a1nuDoK9brtympkZxg+dUBT8Gjm8of7gct0SOsf6xOhofgT
a0OjWeRAhczhZ/8yLvk5aD+6Z4nzBhjeZ3dgWmHSsxp3EhQlHh8+OQ9E1AjmOJ9midXG2go/6FFi
KqvO7Nf6dxQ/QCpnHP6KCWSnmcK+8VoS3aEvpC/qUwmWBd6Rv6ARSdUi2lYYB6BoJoNuBXO8TjFG
mxXvCJlLeZac8KYU+iKqzpiTjL4HL3BHCz29kx/wx1n/X9/66nymDkqRjZg5PWDSvtTW0RZY4gEm
5cwnPVqaPQmiv/S5uSVDde4vbUiQM4nssXxpEsNkcnaMHHdG9bqmrzb9KyeZI3p0sEeZ63RmPrQF
orZVPEddeETGcIhXFNQPuB1Djl0BBm7iVbNudv5CLJFS/dcRfLXvmcJzSzPjqUhRniO5X6kr+YwU
Fb9n0r47B9ukhbnhNc/6me7gVTr/9fbsOdGSbucOlXdxzwj/xolcv9ocg7GJelZ9lcA2UEcH9ch8
ekXmjGJujrB/Fiz95zuL41S2/etTTn/+12ZfsjxE0XQtdy9d0g2xBKfhC4Ptebr4j30x/WqjsWuI
IKU6WA+uDUm8iA5ChY2X9pRd3z/Ev4sioV9tLbXcFqKPOutBkSbpY0PSTRFm+KNLSzsu7ka+3Fgd
tKt9JNXsErv1kUYJaGfeNY4+PHOWgHZgLTuT1IJqJ8bP2L5XJN2oVbWrbaLJurZwY0jvbYOFPM6U
UrFNaLxiKod5SufkKokj6Z2BcKPo+9Md+mscaCCrehyDmLFxrEb5Q0Pnbd57dTeqPe1qXfV0Mx8i
XSMsx7PObYEkD3PE77/9rfaVdrUWWVYiMtNv6EiWGY5FUQmiHvm2Wc/RT2Bz3ZujsZAt5LI57Jqj
0oP0BgYmU5j3+4vE8Kk5yXPF5FrDM6Aparojme3N+lFu4AermIIMkCHJqsEaXZaCnVmp8iYWvrxr
cIxw+hr5SouSG7OpVLzpKh6NJO26kMyC0bYeRKLg7+m6WGDFsv2zwWR2Huc91P1Yz/AtwIru+zdx
o8ltXWdOagrTTIRBtO+8EH82M22HoyKlDYAqu77is4WMxFKuMbENF8Ab3cIeU20tKf1nVAtprXht
dyf/4caM1K6WUpDYcoTrSOZEhR0PPt+sZ3McDWaqcWcPuvG0QrteJEvDROTDJXwtClYlbL1Zysdc
tBbkN0Ox5EXXW9VebXP3GPhls40TVG6YvIbIq/LRCVlk79QNt+bO1RrqDwnQt2X2jKGCjkGwFZCq
hqC4U6nfeplX66dkamYo997wIBV7EhXUfils3GPufKpbN3+1eFatq2e9RjhAEJd0rfGDrfatKi++
H5Q37l29WjPlOkjiAl7sgylwkdFl+73CIlWtus+4De8N/BsLs3q1UCI39Ud1lLnIQAumCWGNJ1m7
DROd6tLfCXs8jtpgzXA9d1QdQsr3z3ZjVVOvKt4Cd5micNUe9dtzk7xl4Z2k6em2/7El/zk2/LUU
Cwv0tSz4XU/ZRulkowcrW0Fl6S/M0flv9361appB3RRpNt27BDYtlkGU3tmMb72Vq6lf4kVhlQm/
PPmk1dGlk++kSd0aSlcTviE/NHFZrB7g9mMxPCgOzGJc875/ITemgXo1h8uq8zxJ5dcNy58Rd+Gq
GMOvvv/tWx/0agJDyum9cLpzG42njFJoUqWnjwLPDPnO7d96OVez2E9cb2xjqCy6itBbAzY2sVr4
ouf5/SPcqEX+hAv9NSaDtBs9LG+zvQk13JNHd6ZYlrrRW+z0yMITDFTWXjsGTc9UfD+/v+qNQvhP
vOFfV/VjiFajnmb7Jmg+s0gz6ORrySqKsVPIogaNAx6631/qVtqlcjWbzabJ2BLHcI/uJjrIz2OC
FHkunftnbTbcGQg3vtKfDsVfz5MHgchJHQ33tZZxYEiLAM/YQnyGFtzPHLX8vcTdGyNOuZrecR/Y
iuZW2K5CYkdXEwcvVr+TBkRo1Y/Wz+/0dG7MdeVqrheJFOs6/M59K4vgueDD71w7c9fff5IbU/LP
zv/X2/K90LO9vAz3urdsg6ewPcr3guRv/fTVbAc5riVXj8O9hCdnYvX44y6K8s6OemuuXE33zqK6
VFreSvKCK3qKggpnMwULwfmIMeu9dfbWVa5mvKGFLXTM6d0Dy7Wr8ieYTUg6gzvrMdX49f0nuDUr
5Kv9exBK3Q4xVwnxtCqdsCUCAbeEGcq3Rtq6SAWKOyvYjeeRp6H819eOgjoihpgrQeSFCU/zFLWs
qBZ4vJdEMtx5oBsfXr6a5TYps26U4eM42K9t/BbHFXYXX9+/rFu/Pc36v56gTgzb7YMkwarg1KJu
xQfbr4M7r+fGjJani/714wiuKk2FRr7X95iyNwjK6Hqf5GKhZ3dWwBuTWb6azHrdtG2bcoWmfsF3
DD3enVv/9w9b1/nztuH6TWrm8b7qj5L+QIrMnR++0cK27KuXUvlDLIo4ifc5Qn0b2A7uNfLkWfPl
/qhQKRL9dI+UcOshrt5OPiqNL5Ii3ofQegvrpa7ujJp/7wk4Qvzvh22UdBx90472YpRWOiYcJW3n
ABt16946+u9d1LLVqyvEeinlKVdoJDzZa9wtTq70uy7xs9RC5/uxf+sprta8wQvoMBsBrweBa6Nf
IhdYG0Q+G+8FX9/6AFfrXWRmg6n0PmitmrzEVQ1HU3r7/uZvvKDrpHg/1CS7HKN4P361T8pn/tv9
geDw+9++cdvX2fC1VrcxKtp4Xw+mgcuW+lrq0p1z5637vlrMakw4PCvgpTe/9QWhey/m0j9/f9u3
fvpqLetliF5F6DGzCA0An4JSpup4gYyhSagW/rJubP/HN3Q1ia08MRuv5g2hbyASqUGS//0z/HvJ
tP5gj38vmQVpV/iMMWJqSB+7dCmf7HSXf9zDkm/9/tXMtZvKSIXH6yc1UXki52uKMS7RdM5gG3z/
CH8qqf//LGiJq7nb5lngy38+sTFLDtVHfpIewRa0d23uvYn13F1Awvz+Wv/egC1xNYVr6f+NJpnR
JB1MLBvzPfZwq+9//tZEuJq/Oj44noKADdxHxZ/hM65evv/hG50g6zrX3bWrzIyrLN4b6iw7QEGG
CU4mQQOx9/fwpEM9Nhz31btzOr/xmq6z3aWMnMFg4Dki2v4v5ZP0iFYUsGaV/ccLXM3qXpQdID8X
wItkxLnnYL6pTzjkjR/GnfXu5hu7mt1RISlCC7mE99F/pV/Rb/13dZYe4TfXykp81Xvl3pWmcfqP
8fuHEvTXHITIY6mAr/G++x2Nc6h8CItxM3tUdYLC5+XW/9Wsvx8GN8aXNf35X1cKJdmUhStHeymF
eWctbE26MzFuTULraqL7nasO8cTm8CUccDKPpLbK4CCKsxyYbCWj3Q7IpkgTOs0d2jlHqq18Icyq
OdRVpq+yuM627PPu4vtHvbHwWFeLgm5WWa3lSrQvyJGFdPfDezYmRtwMncH3V7hR91t/SLh/vc1K
7lCuE2a4T7/QekOhjMUsflW/rLP7g1PM91e59cmulgS7yCyZSIV4b/l0hmmbZ2V55wFu/PR1Jrif
yx2cd+5fpqufWESahu6du572pX8M6escbznRhhL9D8v+yDBLJZT9Wpv3OEV2hfP9i7l1iaslIJMt
7CHGNtq3uHmhk8fSwwRCuHd0vPXzV9M/adKBPF3K5iQBj9sNwarz7/SJbtQN14HaiazVREry090Z
y24CdUqn/0gu37+WW/W+eTXH+yIwJNFBCSKzsX9qT3BzpjToY/1eHdv36vPOZabx968vfDXf4yLA
/iLiIch3IztmmLIjZtiYKasA9I3QZu3OKL0xkU31f9esPnBtN4CMu4eFggeXUWM2uOrcWfCV36s/
b81k82pbn8KrddzuKG594m0JXEHxQ6WysMol5A88/sU9vPLWnLuazkWTVMQu89oKwghdad00xp33
dGPAXqsfQlnpR7cAo2glrNyIVZbeMoyy/g9159EkuXEu2r/C0B5zkZnIBHDjSovqcu09x2wQPT09
8D5hf/07RVJPnJZEPi3e4kYwOmLYXYUqmDSfOeePL/e/+djvWxrU5AxrSAf0lYX85rKAi8TDL+/8
X6/zf8dv9d2vt0z/t//h3681WLU0Tuy7f/7tqS75739Or/m/f/PjK/52nb52dV9/t+//6ocX8ca/
HXj7Yl9++Afds6ld7oe3bnl464fC/nIAPuLpL/9ff/nT2y/v8rQ0b3/9y2s9VLSnPbzFaV395bdf
nX/761+k5Nr81+/f/7df3ryUvO6pgyj17eXbTy/Vt5+e6q8vcf1Pr3576e1f/+IY9wNcUS8MhOsD
5RWa0Wh6+/VX4kOoXHiIwpNUn4enFXxVdzb561+E+KA8TxiKco0JMa+zPOvr4ZdfuR9cT7ueK5Rr
hJYkH//+OX+4VP+4dD9RVnRXp5Xt//qXH+8KrUPpG+Of3sgLQx2+j4q4vh/PbUypeDJNw2Ec0S5N
82y3vzs7vx3190cJTkPKP4YabVwF0S8wtAcp5Sr3fVVtN6XCMTOab4eJ6ilVQzLvin5kWg+mLvmc
J54D4yh10HS4SzaLHdRShA8CtertoqsUzHqkaRc1jTv2pIlqJo4lxSS1UcZSNJK4ZGQa5Q235diC
wFqDYP7qlRHkQkc5IErm0v68ohPxEZbSeb9FprXgvQXW+HklHXXXLV4cX/ZmjXi29aLui3Q4Jdto
aLcg1sMFb4JwSlLobozaPCpsMJxnfjveZaqn3aBjirwZgzYE6tbmIbZys7S0PkZehWkqzk+A2ApQ
er1GyQnKzdc7c6dwpd1hasEjZXF9mztJ+nPqCi+jT9MMP7eyoDoen1ZKf75TLTRj+pk6X/rOA0mR
rxfLlPrUQpdypCR71S28zrYYczhRbkDldp4ADtd5TeH5yLfZ0IlYPZUrgRis2p65oe2bbop20sl9
452I1flawMCsKiD20Qwy9lSPF6ybtM1LmvWcXN44Yy6/5nGgcoiFc/Dtj2+Tdzej4VnQUgvjm1BI
V7+vdcjL2Up/6egTXPvw2M8rtWOKnos/Psq7qYKb8XQYEwTasAuU4n1ic6locGd3C0Oqr6bzPPVp
bYRJBcKLCheFRjSNouhSZKBweGyzqzmiDfqPP8NpCfLD88BHUKHUmo1IqPj548xIAUM0hyWGaV8n
/XUxd6gTejaOq5fQdwM48U8ewB9nll+/MoMMR+VRZFB5dzzrQRLx3IxC4xLds7dq1Cq2hyVf+eJP
NsDyX1xF32M3oqTmNjPvc+Jtk0QphN0IOmWVOodWpv0nUjN0iC+JQ+WeUpVeYZ9mmm5R3d/Vseu+
TXWZ5ntV0DwGFIYu37mq4VGMfO5DtIY2ROoIyBiWM7CDSMUQheH4Qf5YTAYndaI6uZF9fp9UoX+d
mbr7dcH3H81x/3YC+2HSu4VGbYfu7afrl6b/aT9U314ss8v/hknvVIL1B5MeVk+wCmlvX36cK08v
+3W2M+aDCUIjGemZ7rxfpq1fJzstPzBp+YLw7C+zQMg67be5zpMf6CBgFlKahyHwTm/321yn9Ach
QzfgEWFAoib6P5nqfnzmeHflB8oLlfBgcZIffPcMjFGsqkIDeZJN1+8nDyxzIkJx8q3ow9Qmw58k
8n98Dn49XqBdvpkRQJ3eb6Sk6cMqBO29K/OWXA9WzXUbOHH0Z2WB78az3w4UiCB0FfF1/33uRGZt
UDuBDCjAmiETZu3QF4fWS7G4xuCFyW059GcZUL81TD4TiYsiD1VDGyG1MX+yyvxxoOGzsGihaIzT
69H1IN4Xo3teGkhP45dO3DU/Bq2In3hAkSsvK7uZ391+/2pV8cMg+suxAi4kGRffZ7R5H6qaO39o
IXyGu2GeHfYwrXtnNRR4O4blR2G75LJK1vTOkeOfJTPeRZZ+PfRp3cQ3VKAqvdNp+F38IHOTnHls
DAGFiukKZEJyz8awuzZTzQYKUDyFG4EwOE6isb9NOM+HAm7BUz9reijcxkTIUery+Y9PiJD/4owg
radLmPWWK98nrEVTZaPj6XCn67bZB3niHyu1gExYJNwtuGY022LyUx2EKAelBYAgp7pUDcuuxYsQ
CP7x5/mnJ84TAfgfj/MUhNwL7zaaFQL0SdsTtGZdiN1keWtoUMk6mm2mcprO6zheiz855j89dadj
8qxjm+SBZwL68crYslyMXNEy1nNrr4qC3i1TgW/84292Giv+MX9z/U2gXP801Lm+ZF3/LoIBQb8P
nHRG0JU0nboZxGhZRLn5UMF+cMrX2Snz8HyUld8c67zEHv3HxydQ9O4TMKiEYIq4/UJP+ep9CUTm
AEvpcGfvm9k1CqlsjrBio3zpSiRF/fAyysD9whJKf2lRWD17uSu6q3AJW6xJfVO/0DFSvBXxqVe2
SEqN0c9Nh3WPhlIALWQ1AmzFKEJLZeok8raSpridMsBP4Ky95amIS7d9XgJr7iWuF39TerH87lXh
bG+dvhxYqxs6554zgC0N9ti5JZkbVMOiASQtHXE93xY0HDtJ3ncQqGQAx6MdSWt6nZDNGQ6K8Cql
DczunCEHvmr0CqVSWoxJWZ6mnOIFFU1rNI7ASrpqOtSyT0CMOnWLaqNvtTG3La1qP6vaT2Hbzic8
xdyXbfi1BBwMAB6xG8bqs65xfLpzWDp029rNJ+p3e6jA20ZI4Mk0rQvvO5FXb3kcO1hLx9Xti/4u
acX6vVwaWQO0KpPX1o1nZ68S7bmIMQtKoIIppfkJfasVG55KSjGmxcovk+cTcqmiZP2SSts79BgP
SCgZSGj96qbGfs7Zq1lGjZK44Ty72edpdWZvW3vuCWEvfUWBtDhROiS44wDTJzHazdS0scVjyWDI
NkCl4aWbqs7iBAszSusdtjAYVyRsu9Vxe2/bwxYvDyYaPefYaOmgypDDcm39yUN528uC7o+GznR6
WzR0lKgpjoWvDNsjsIs0rfYWrYlSLbZk7Df4Y5a6J7Ub1Wb83tVhAiuHYdFcuKWuZ58K1gI6n593
6rNUOP341mZK7hLt1pi4i65EzieijErwZEzcr2vYhURmp66uHpcmjcSl9nsRXte+DFP/wOWZM7i3
MCE+Dpy9+RBrWwAtcKc+ABJeMzY4dAK1ZMTWCeWOgG/KIES9hfJ0w97Tjh6jZGmns3aOuOusZ4mC
BZlPz3CtJ+o+htyLMAg7aX6RF2yStwCjT6AdZnsEUE5I2mXuR4oxSWs1fPF1CSH9hvQJ7eq+sclh
1YWhtYJNZnTZzwq/PT4JwGCdl6VPwj91OS9LPW2H0NP5ttUqhredhgZmfGCyQ9TO6NdwTlia9ukj
7NDrzXmxFbZob6BTUnCTVslwzlDq8F28sIUA1haehW24Fi+p6s1yYDPaZft1hi1Kz19CkbcUmTxt
dAOeUNcubxk/XvJIiQm9SizkJ25XY6+WpKrEpcX4W9NiHGJqWid/LVB5s2//kqpKcoOP/hR/nat4
6oERzJE+rgI+5mEMpvxz6Iu82LEKmp1DOK9JRiqvMYiEvaYHShLXqI1WNbkzDT4gtk7jGHojICMR
nkyl1q1bThTHzAQo5JF2MGi1usCMnPtVoihvto1B+XJyKlStj5mvp7uRtpoBPMiuiDizZ1UOoRA8
FZYPMwaofdpiwgcJUwo/ZMEe+dMap+lNIQdaH5smdaElAesbtzDXI3qsoRF/KyJPnk8pPbVMX564
qtek+5JkuVKHYg0wnWllne9OPcYQL7oFKVkbZ6Hd9E4XQ52MBUSEKVPjVZGzPqD302/d49piUt+m
ZaxNRvlarOGaLCkQzjMuGghmqdv8sTKx89KXJrglFsVG3lkFLP+8riU+jTTM7LarvfTnQKy630Uy
OA1kUd7UjwVMRHJ3SRRB1lwDC5JXiGxBWFVY2sBROTytWJL0lVzVyaNknTHaAi8jYdWkDd3+Kmqa
Ys/2m2sTVGM4XI2eDuaDg85+2IQ5gKBdXxXFx2os5LItl24k3BZP/qFYlPPGsBziBolih7aCRKpv
Yc7y+IylMkEbkVr03LGrRjzdIRESv/JUtWMYFvYyrUBTH7t5RQNDXWSvzle/TOoLeibxujmSKBoK
6DXx8sPk6M6HMlHhB5ODdCRKw6ZasVrVKrlSjWPfQLtVzcOq6Bo8QYL8+86E9KZWsCWHK9O35roJ
pgBwkBfRwNXx4xGO0oAEDx+LBUtdZd8d3QDaAOGLD8xvdHBJSLsLrt3U81cHKGPbCUhBY2Gby7lb
U/yo6TyCWGvA15a2oWe8Hxfo4+5KpxzBJFCQKaMfzVVFBB46C0Apj1OTKsRoEA02man4inmUhefV
6oIGs1QxX9WsNyAH9XXqooNP+uXW95vGvVyiVqcfrVN09VXrUa14U7N3JtpVhE63nShXXQHm1HFf
yVuakSc4fLCcLbyAVJT50bNqCtFXdjYbcYepBKiqLb0OrlI005/J2YwzP4BKYQfxiZnCjlsPjpa5
JJHVUEBauIWdLwjuJcMnRWQHrkw+KksaYZbBIc9FeQ5tu8NINrV2eV383q9uhYnp9LONM+Cp89t6
ovVxqFwIoKJJh9smK9xoO3Hbfuwa5r2zdlIVqhs/LRDFzdn02HVrvDzbRFfz9Zi3kXNXEWK480EX
wploBQ2Xdenoa6eLimXLUqFw8BOVafwYOk6MAWEt26uuNqHdyrmDsbCOTZFdwFGI+9dITm2084s5
6T91Df2zAIq9arozrdffRX5RJp8HkUYfU88psmMBHr3fRjShaJqqDQgMlfDIf6xhQEFny9043Qcw
UlkapubBipnzPA9Q//duLmLQmAhvb5cuRDXWr03M8NWEMfUorUU9ILql+JQ0EcI0LXrGFKJSIIc1
Lij8F6yJwI+YIHIgsbmgEOoxBN+5+E346qXZ+DznY2V2vRMGdzz58iuAsQRrn9MnZwXByW8ARNb7
sMnwMzqR6h6zNqG+ck3X9iaLjN9cxnM2F2/eWMcPNjRrvLFg0JurifAUGLSRCYkausT5CqeJNd+Q
+wWrEL65+DxV1tBelZa2e+x14hKQCaBEWMejTkV0srNQKS142EQWaLULlUcsKNykvE8J70IQ0j57
8yT2P7pIUBx4xAHaVl/lVEC0XqhpQg3crj3XC3P7blx8UE1ZGUJt7ohzOjSSdbQ9Ua6I8MqPXfTx
SNmcYDsy1E24vBlmNtIfQfZXQZQWxzwD1L+NiUQgeJXUOTLWq+TnIq+4uhQbT0/OoHCEgvbIv4sg
Ftj7lpIe5jFYP2WDAcGvmfIACNmE4nCuEB8odjP32aR+91LXi4LqY6X4hOMgqc78ZE2+slVr7HW8
sjobURdOfncf6hoI41hFOVbTdjb2I/dDH3zLPVomPrtuK4dz1o7wqXZdNMYsVDNQhtm27D1i0maO
wgl7DnWEyzEtdFK/sDSqb6qMAi14Agpgc+kVKnwEomqSS4XSSUARWkIXbEpZRdFhDWiXYUArpCYK
W7DODpkjq9h907IJCnCJfsSptgUaAU3FwFUyjNMXZ81TwDjTMDw7aTuVNyHLVSjlskMNUyocs8ky
w9LvnCV/RhA+Kzq11QzAdfGK4Eyzfq13hhBGsvNFYaCMLBZHmCsIGZoIY8leA9Nv+fOyAW7geDMy
g6aL3lxNCRdm6T68WjiBIaDb2R02nfbh6rlVVB4XnWf5AZIbMNehLBVOu1T727Xz1Je4653PTDae
hSkdFcARE7YhZ3mTjl98LxtpjtYnb0LQp+Fy4uuAnyzjmdlEeVUCAqjwO7v3zdIn26rO4P62AQLT
uHVogojrkx8ghPR0X1kqsQ9LkfUeyPRlRHNH+iDZ5PinBWif0Mbbxm39V5f7BJx+w1MOH91SByXD
YmaCilffbCSz2Ted1uGVF/lhdFZ1WmHSrNeBdWWTSoiGTe/fI3bJm+MS2gBMqi/sR7XEvr+vpxNH
XxPsNmeq5G6qp5SsQTzU4s3WFfWYdeWiGavnLMyOEk/NQo+FXd0L6zjeZ6J9yjtGPMc3iU3871pm
fAOI8wtA3CwUd4NuTojSPOX+WL3GXA1Bk58g4XGWnC+06n0X/UkF22O557BxG6YH5c3yow39eULe
5gwYupaT+WYtU/9qrQVaaGR0Ja6QUA3s4icxmevUJvhGShvMXIDc6yV4NLeHnhMwPIy70Wsb9kx2
HfGGTclJU+rS8jgTii83K50c3mbUvoOMioMfhC+cdC/hZDu7lI2xu4lFnnwkFJIEO2fWbGILotNc
2C4dvW1EUvZFZeKksVjhLh1sNYyfxyxHbl9N4/q1mrMx3HKrAhpfSGPBl+zlGpyYo4k6LNYlAqi6
auiPspJt8a3UJq5e3SKYi3OjO1cfE0h4zjHJjIywHrG63lcaIcUt45MZzzT/A3a4zcffaDf/P8Lb
zVv1aLu3N0t8+39DUPtEavj3Qe3n9etb/s8h7dOLfg1p++oDcTTf+EQt3VMQmlDQbyFt/SHEXkgq
VmiSKu6pvOHvIW39gVwqIy3BUN8VwudXfw9p+x9EIHQYGLiZZEKJWv4H6dtTnOkfcSgTBj4LLpdD
naLbBPbeRdhsjxEnUVgeyyhlh+LY9jA77XSI/SXfVb2UT2x+h7vfnaF/EXf9sTTwdFDDlyaWz6pf
eDhCfgyxUfIb+pnnQ5kbSjr2WoCJIDWtYcioRY5CvgA8d50rGbO0KJIeO2lSzOI/CsH9+imkInFN
DFaSRH//KaZ5auvCzY6s7c5TKKKRpHk8XuVJeF9+KeX6RGL99Y+/Ohn4H1PZp+NS0udLgr8B2Xzx
PtqedouzOLqvDw4WtedB91cLzq/lYQRiAz8vUvO9sQN7r8h0+ltaN8RaWgbfM19gKdzk2by8dnae
vC9j18iPrLDRvqbZqszznFQZXWZKD81WGF11x0RnsnjUuRnkFatH9GstnG/VlNXNGHZDemA6ZzPr
DOaOoOVN2+cI2CPhzqQzpa6nyyjN7ZmzDOpjBZzkTCPoIglQEOni2rXZeVWGqjjL5inAEBYzcp+m
stNs4NoYCl8h82d8tdVbTsEQ6UnHO4t7c77iMsPEM8VvoXEjMtAK//cE95Q+8fAg1/yuCYe7cEo+
5ovF+FlY5x4rVtSwLbSPRATb84Ug3y05AgC4pnK/F04JJ2isHikPNY+xVzjHqDlR111xUgBykMzP
JCSoKj/4ZPhP29Nb067gORNn+Cza7iub6k9OoahRLI08hI1yWfbFLFKXk9GXXTq7f1tgsXVA246y
BAlngClpVZivdgku4hKGcwuW8sysonprAqNfg7FpAJzPo/swxt7H0s+6HZ77y1k3Q7afHAo4dmk7
M95XrIqPQ8Fe5XoYqvrW8+P2bKEa4SBaZ3lb28b259AovBmK4ChQkodNXNwNs0Ma1gU8egsRV3+v
Cw0A2hRtjjrVeNPtpKxG0JMslouyGO/TnCxgIJNgyPyL0B8m/zYhHhee2TyfYbjVFdN1NwvADZh4
yvZBpuvUPWou1Hws8jH+OoROP163rd8zxVehvDCENiGThCDgd5YH7ZR8XejUWOcJuCLgLf/amVEd
nWnKiIbLGNHmE31ww0OSZyWqGIcIBIUdAwraGgfLLpFu2GFcS8uEz5nJ6uAnKbwesFT+g8wTo44+
/ObqfB4xOe1zMO2v4ewPz8VaYeONSwcKDBj8QIChGLV7JsahYKFfZ9jTYO8Ic+tNwYImW3kp+6Kg
TFa99bwc/v1AvwywPTWUmEryllhg1Q56H8ncdiCmCOztlqRuHnLrNXorTVZ98RlfT269pnDQeDaZ
OHhpglPN0ER3XtSVaJ5GC54WbODCJFwWeYeYZyC5jZkVsvOZ35GQOBt7h0KLLEhMtZ9tVsc7MVDJ
ijk5T6AUOVXIBsphgVmWjCzbwjMxDaZZStytJvyBmI2GwGWvyCfglTJtfZZY6j82VJwFwwUcZDzt
Lj2qDY9v7Nz6OM9gdLNdgoRZqiDaBW4m7Y6wPwqwLjDe8jkbEtNfTWMdPs8mV8UjprqwwAYug6e2
iiacGkY9htqd2fNVw1zg62hzTnSSarmdqi7NP/NUo8GIc6lBf6p27Pbp4iTZpu+SIDyWuaquqbTG
FBJnVBEz0me9eQQrP6bfINryUrdcZv+CKVJ1O49YW3lJFVJPbsRnaRv7FWb2YVllAa8uFONT1Mnl
lbh5k1ziLyMETElLtW5IfEpES4vtJlAP4brPimm6VH2VPOi5nDQIxACfnUeYO9lT0FO9rkTclm3l
srflTKYQ7akEG56XTHekZDM5PIa2hXpYCzzk510oc1pWaTisLnlyVYRpnXDajrDm+uDNdoLp2Go2
uLaaw/pGzuWJkRnK6aIVOM+2nly6t5BYd7dl84kIoNV6PDheQanDwij06o7ekB/G1DRPS+eJ8lsj
tbnR+dhizipsh5bRqMnf+Z4/vsgZQdpFl1WW/Rzih3YTK6xLuV+ezDgTnM+tKMimnSGZLl99VYT3
tfD7nogu2vqzhlQothp/fkFS2NjNgv9i59CCiGKRfNbG9wPnSYtV3jmVO+OE9RIkZEFZJmhgiCaA
311QfyDrM1hfJ0QtYx82NCxK4vm6WObu0MXoYO4RKc31tWjyab3uoqimTqmJk5TkS4pSU5o+vfWX
qSoOTuvXHZIKgulnvVFZTi135nk3eQd0cqNhcd/lumhuHVvTKlw3DURBEiloOtAX5djjZ26cLTwx
TrVTSzDptEyTbbB6bpHGqyW6TTK3u+rGuovv7JKihcBOCziDD/KFwTOGcO94AJDbFRpy6SaYmG3/
yatX7EIlLXt1zCSGzsNWn/CCzXSYc3tcmrEDEqvHtH7KYtUgcoFVsa+HXn6u/LB9aQdiYOwERUvJ
mt+v3QEZSPBgB/wYJ+vnXaHcKylFd4MZoRk/hplEgyjJOCV7VBHDcw77/47Q9wB0PLbmbpiiXHCH
J4F7mLwyqbat6V0PR/0C0lE6y1KwDx5I2qV6GW6YVFn9oKyXw5WbWD5b2y5kA6bYrcKDl89dDwE+
Wk89/8U3XTBdoBlby+qgGWGAVnl0+Jx3VHN0l25Q9cnFjC6LX1roqUEut7lbOMFNK5b5gfBS2l0G
QZcn+2mk82vv5R5SiNqz9YEiMwRYWSG67rrGx7CC2O2C6DJkKdif9+g3WRx4Xv1tmN3xKsicZT4O
0JnG7Spafc20PYW7th/8lya3SbNd+rXHc1SIFVmUTaM3MGtueTmkNQ5gjE0YmE2HpxxbcRhPDA9i
estQ+eBicIHdH0cUs8NWDqxiKTuidY/ZJy5OyUWa63MzvVVjW27Gfhhfra9vk0Y4l/UQdDvaOYIv
xGJhY4uP1E3tQu3YC7fxEVvIAe1iyKafWDNuF0F1ITm6o7C9QGvRklswRA7dM/ajzIuuU2kaC5Im
u1qLPngJhlNBMnvZ7zIJo4t8Sqpz2s+8I1EkeNiWMFXdTs3GcSwO3iq3b8YvgfRDSXp2wiL/HFNx
gEaUCOdlA5jDP/PdMb+iC0B8s0nZXjiKgoMmbJmuU9zYMszSLwSt3edMNw9TF0iStDk5yjJioTCJ
8WEN0WaIodq3TXEVKfWlPgVri/L0xDkNWdnc9qDtQ3nMFpDGmdeTYExtfCDsf9H2o3sc4tjfLlTc
4ZmwyzEBiHLpW5HtHOOUZ37oZLsUl8lNEZSnysx6a0++S88NHjqbswzoJ3FAcn8WyPC6JRKA6Tu/
0KI65Enc7BfEYNugqI5DSZjc05fegMVu8KZPgfKwKaaT3VQ1hGWae9ONV/bZTs1deE3iaNiTLRmP
DA/fh7DOD4SEvvTY+GycRUfXD3922zLcmCXbzWKk9DIC5EP75QV/E11QYdngbMg/1TGjM5W18pAv
gFY0iaik3/dhec8qGcaz495H8O/Id+hjXPZgvwyOQPwF2QXZQJo+LNn4uCGOrxdAQXyIM3Tt5iKq
QamnJVo+AY4jsbVzzRWMzlojsodkVdBKWqkT2q4muGXgKCjjmHBIF2AbHeqbsJALAm5Nc8fqfc42
dpzKMyHtwALQ0S9WJNOlbCvzRE+1eWF+S26IlH/R66jvVFJYojNutGtqv7hAiXkn1TCDtI+ehHYY
KUb402zxztzF/+QTve061NpshexLQwXpuS7NISmh6dS61hfK8UllTZDBxnw9tEmBriv5LAcjtlMW
bU0nD451Tm6x5pOtaIBBRRkiClybQ9PlCq2SvV7n7Fwkc0pCKUF9g1aQalrcRvAQqOTKr0P3W0By
pKe4GillcmzE8NR0homO97roaVs6873yxhjY5H0gPrJyWZxNAWN3V5Wz+WQ7/+dswjs5Y1jU8OsP
2Drn3YDkhGkohqfPbb7YS6gV0M4lhi5VlOrBK8v6Ugbe/bL6DyT2ca+u0tyYqQq+6olkyYQ4FiNh
e8k9OjyZLr+iEuaqqaLqKsF2sUzZdaU8ZDB5Q96SzpoNeQEw4DY35xpA5k4Bqy7QZg1QCHDxTns3
FCdHew7fGb7bdOGF3cHzvAdHLoc8Hatjjw0ODwnRwmUpk0/BNGKVUkC2VRMWn5bKlzeocYtmB43U
u0mSIUKL12EvKo24LwiD75wIkfaAO41KnBSgv+irg7Mu6lukkPOWKWsp0hbB1VCRFnRCN99HUNSL
saTGOGyaC8owLmo34w5V0XDfYJe6mJL1yQ2d4OhSevF5FoTXTUccoPFrOohG3+7Jx154kDuBjznp
RZVLdWyIDe58SinO6inC8lEvSfmyNu7jgpzqaVBMd1NABCFi9MeuYp46X8QPY0b/SJkXLHqlX2wj
1yLMU2m9XfLo50x2ly3tpPulzDBE1xWlzTyRxAYoPzKfY2miayqLu0sFtSzf0reHqi1Mr8uhS/eE
+A8Tl4ay7Bpxa6LcnW+GbS3wf+WJ0zEpkz1fVSVuKXViqK9tBoLUiQ5pmJM+G7yUvJkAAiZwcV2I
hZT6Bujp+OKHsb3P4gZFOiXrG+bLaOMBUr/0lqzd2zm7ZNeZbvUyO0/RmlU525dKf/X9+T5MbfhC
wcKasMPEd5HdTEkTtCdtGm6XoR3OhXEvah4eFuQQU+fQdc9IjeiPPpf5GrwqHlHfVrT2NQMUSj9A
Rq7ici8WZzi0gcHCpmP7VGUFZF76FykwOGHhc49qB1YD6xrlD91gUKyVeHTqNiArR+xiMxI+uFVq
NMfSJWa7aLYEJXaqyyQhI9nOCOkHlg+SrBrangjVTmKnK1WTCMnbtEfdal4Hopy4BvFHWA+Iuzqs
TbafC3aGm2bswl0Urs0F/g95UVTcrj1GG6oCqraciSgo4s/TSJXVY6LHuW8QFhB9v/OUG6geT1aU
kASfXYogHlI7xiGebIoQPOwDhtHhhJbvDFqtrpdk7nvp0zTK4lD3A9tmMkzx2UQhGWq/NUpZPu+m
Qianih5EJF+DMBpGxDhOob14O88Wcb3nrKYJ9q4iishk3qOnUvvMxsT0X8Uk4vDO69tnO1Uo3lOZ
amLD2cpfBdeT6w7Ubrp67AbycbQCbYoihP3APimtR/8TeThZdi/5kFW6Os6N3xt7wjR3AQuktKtS
RE9UQan5sK5aUD4xGlUGyOsGkg3rPo8pX1DI/xwEXOO2XEcXdh+7xFk5++SXdHZG0tPsa1HUX+K+
gUPaepJKJvIBm6Dogj1ZK4EyDhp878X9WRN1h7CUr0y69iykJuOxa6G1IKtVYuelDpJ0b54Iupcl
q+j6e92MzR5OGrYUv30mjUF7BgmyydS3HZSVrIUdmMG9xkZFLmZcM0i+Nda5ljGARgRXfaYQptu1
M7dmSxqYCo52OHY0fZEqFKM4AWin027M/VTqvrzgUez2cULGP1Wlc03LKnvGgXRtPQG3gKcbbGzt
Uto0aafdhtZcQvNLqetqXZ4nClXRbTKTWGPv06FXfJ1+bj4Ga1YjsrRdrDb9jLctalr2TrNwstuw
WvLPgt4WLLYm37eeX7e7rgVtB0yVIoWtKwX3a0yNSrF1CFuChY09IhJLm7D/XUlJzBuijqwlRNhQ
cJKEyUGnMh63zeKrj0lKadSWOpHkQnJpt2TgoKahA2cDPRXPLtmnTZp081XbTwb28XIz915+fipT
b0uzyRZJgU437r2S6iDyDbtkXtpzVfUTDOzs/7B3Hs1169qe/y49bt4imDndSdpUsCTLccLycSAJ
5hw+ff+2333dFq5t1cO4q86Z2GUIArEWgLX+IQW7VG+PzjbH13XfJW+quBveGam5N7qCu0axpfe5
4NWx47r6Q4C7y3f9bPW33TCJW8OAWZ2BhzFE6B560tBpLtK7OSiNUyfsQyfMKirSorgKJ662kGBR
wc7GiyU6ZHP/yXRnl8Yd3L0E7ci3rb14X+jTtxhPFfa5nzx09eZEXFWeMUZwJD40dticBc7ONJHX
d1653a0ueKZLT6a7MmX7aM89x/y42bfmNv2gSYNL9JDU58F3WgSicGJ1nPVaVmJ5rGcsuDNC/U2a
td45y0PrqkHNE9BhXXvLtW/bxt3Y41x+mClkPMSzPwA3ZFd8oEQTH0HhttdGWZX71DH9gwFcgu6g
Hz9zV5Rnz8su3B6jfmgn68lz8AkvRF4+1rCyuPDES4SHpwA0WGe4DHllczASrzxldpbsfVwygaNd
IDsGFpIJZc7Uv/NScErctbc4snDquCocXJ+OENB8eJUjjnF5b6AYLdFsxq9v3Ju95Pebug7Xwnoe
wHpMn0zXb95vOf/ElSHqe/5PBJE7o+ZvoEpejtyHu3Bq3wIE7XbziuhsmKXIAKdCdDvyAZrm9NSv
nBRyqpyFOJVYmDVee+rCYfhnNJ11N1OxvZZjzePAKLeDu8QzHVSn/SZ5YuD9leA1Yrrp1YBQ/r0j
MPgah7g4GeFG8s/X8QMv9gsqKv0vjNT6EzAlEAE3r4GVAKTKFuxgABI2x9hv+vuVJ/ZtyPyfqW0s
R5cX/ufBozK5d5PlvVvlKJ7mI+atRlugZLosnIVp2h6NATNTQTl6mkUXxUBK4n0I8Or9alYbq+vj
nVfgr4qXhXPV438ciRjthQHywLuh5/GLOKf4Zm3dj6TnkkzJuHIPmEZPbwHaPK1m0u3RoV8PK9rw
d3FNHp4H4wLz4SpRzfhcJ2tyyhy7OErpfKTrgOfU1no76GjOSVAW4B7HCRxkuD+39WTdlv2wXcdL
EBysagCus1X1uQP3fypBab5ZEttD7hDTawp14Xtka7J7v3O/j0tcPdgZnra+J7iGcNf+2gDnORW2
0d1PxYLztNnjAVRh7QRAKLm26EI9zvHwkUoU1o8GIEVudW6QRM7Fz9ak73+Iq+7M3qqeXIQCztBh
Qd4J3FDAQM+ATXn2xDx8GsK7Cob2acCSGs05vzouGR7sfV4Cg9qGT6XVLXgjB+ktNdLgUDQpHDc3
bx7MMca1tA0xzU5bPz8ZJeiz1Z/zvYtmwW7O/Ybu/NjZ/3iWa1yVnUjSXV3bmLxAdei/UYravua5
60WA4zi8S44FsYIt7tMe00fPM95AjZjORmGgiEf5Co+neUifKQNUJ4t2w35LG1yRuvG2FGV5Q50R
nGjpXAM7DO6zdL7rAGnvA5zh/dRYz0PbLw8yztLrao2TD8FP0GNXB0W6R18JA+cFSsEjoK2KC2lB
Oq1X3A+Xtj+X5NF2sd7i7l3tMTt9h/amf0orVme2lvt1NMfrfGyvuqqiEeG4j2Al2dGpu+H7RAmq
v0sxGvqntSA8AIQToF8AaPb5yfNDeeKfm5+pIIDbXH9iOLmENNcU+v1za8ZGtzegou1Xbuv4r1ER
jrxaVsnZ/YkGzUNkdQHYUP5skm9cLNYvoxtyZpmXVlPoWiU+mt4RA+YPkyx5iS+3FEH6Pb1HD6sg
2dzWtlscA9cBfdK7XIRXu6Yk+RORirOUkZz8MAX9KnyeOFYr9ngGIMRjmf9YSVadENX2v6922XMW
18uBomZ1D9Taeo6BzUb+GPN6knYmQX4Z7mPcYzadVxkq5lTadss01VzhuAvsi3LqznlAYLpNegEu
y/Vt1VgN22YTj7W7DMfeNziAsxq3AtAyBZN0BvnkGEtQHJJs5tU6yOEaiWyAN+FMX2sRVEkL06kf
FqOoPwjOt53VEI0AsBFXzMbUPl68EI6DgGwE8DB9pv4ynnC56PcQU+ObbOUJ1oNx/BCbpHe6SmG0
Fpb1tFam+3SpGD1S33EjS/ZttP7EE2O+NV77mR3CKAmdx4lT7RkjBDodZYdjMNfVBtdDv+H9K5cn
K7Q+916Vf4K1A0h5/glYFsFlWcpuFZ+3n2jmNKs4VpgRj5XBXT8PU7d9EHngQWVpsEYtt678unoZ
DbgpCNgfPE8DUOtU33r7mjd2QIW6zpxotBPjVjRFG0nhTLe5xDA8XooRceTKPAD1vnhQozL+PIx+
fRVK7N+AAxE/lGT2STkDxMwRIaE8/F9o7dIDvvIF1AtOM8HeMFZQWNVPVDcQJmpMuCoBcCPqbacZ
qHfW43aV/USFmz8R4iXVwHjf8VT+MS4Dj5s9t2lqb4EZDDeLGTjTqbSbfN21m2WIGwRYsfPF0hI3
rp/4c5pqHiZWSVZWx1F0zdt17LfrIhyBqYL0PyWd7cuTRyHlfp3b6rPdQJPYcf6SmRa7td60OVj2
ufOngxfU9ilcOuueYi3XfxA1lNh/AuLbCzZ+NjoaA/ReLMDDUnSHwvSnCA/LqyGuDfM4NMvwPagu
wHqwspR1kYR+7nKLa6y81NYtkHSzY16Fdft2MrNhV3gQEdb0Xl6M96bwqRnpXYIsPaRb9Zx1/uew
+7LBA7sb5vY6gDmBpyE7/DAszg25cU9lO48GzCHcZaKlsFEBptl7FVAPpbIno9mPvV1SxLcr5GVc
0FzevOMNv/DOBT928OBEdVa7nqS51idvm4f9WOMNinnvzq+dXSirB9eo6GFgHrUO6X3S1Kdx2UiT
42JfT6P1tOAOBvYG5080DDBU7TBb6+WnMkSDPvc4KjKcKlyQiYJaxXVAzT8pUwy3m/EE+JW/5/+w
ocxNP/lsgQlzDDQuUmhws9FeiC3xfLQhSb31eQUeZbq8MQ2kvwKc0fAfxjs1B/A6N/eZOd5PMVRr
AvJHiJPLxksCjnYqHwFH7btpPFuuvCsmNzhcdLHnIN23zZJfd6vpPyRzcCOKcTrEVgOQqvjHDoI3
7mpRofTu46Js8eTxf9gS9MLoBM5TDjD8sVzNO7i6X4ukm/cNmZQiibdrbP+qbDDrawOAuwHwf2S/
xcVLDy/RuOLFC3Y/u8kuXBNe7qCHitQHIDemd0mY4mXa2rQwqrk52HFbnErKfskGGLokve2HxEZQ
l9J7btzllXwsbaovXccNNqYpvcu40O+TxCz3Vo1va1n2H1if63VKgXTaH+wwbdK947T+TUcKueLG
BwO4ofsklyW7g+Y/fyAQcJoRFdSifmKHbs5Cf2Pw5gWPSPeibigWQrEIEkJ5td/wfkUNQzorXR/K
tBBemp/kFz8X5r3DxYaarwgBT9YSSEUFR0GM8RejKa3jpT6xo8/9eXRG+8clf+1Hs8y/xnRguihv
oG/wq3MPe0glAOi7mMbYQmFx9jC9c2YednNrec4bv1jx0UUTI30LgypcudyNXgl5KSR5RX1VZ8kt
PaKs3CfuZP4Yyae7/z2U5pIFiOhcp9CDik+WVU2n2G2H5uPf4SjWS4YdYJQgdKkpulQ+odCaqiY+
jLqwq800ubaHMH0snGJ4mkXL48nkObEclqAy/Z2A/0W/aBypQbfAAFBpHsL4UzXWwMLtyjH2sVEU
ODc5rjs/AVeEAg8KAww8/FHcqjvk0+VxAmGJ4XFYZSNwhKW9tb2KQVaHutJoT0BE8BcRx4av/28e
4f9Hp/0v1A5++eIXHZMXOiPvs+9D9aV8oS1y+Rf/BU0TZvgvB6kEajsuDS7wsP8NTROm9S/aAJ7D
tqBk/NMr4d/QNMv+F2RMU/AfRNwX0LTgXw5/FoaOhcgcKQKVjv8BNO0lEdO4gOYcON020LdfqbGg
3tZ6K+oliitYpf4XY7Wvf1mD3+DP/jSyIvWzZJ7oiqaYI0qJX4EVfzXa5BW7hT8NrYDJGrkYHLLV
Eg2SNJ+14im30bzQmrcqiEDgAuMt5Bwh9lAelrp8U8C3OukNfmGq/sJEDhsjD2YrnSMw87c0W3kx
FbCh9AZXaK6B1xd1NzJzPEhQBskN5Povh6/e6Jfk9svUFy7EQNr7KaqRn4MLExY7c6VJqTe6QgRO
slQOAR8xIh1ORw+8+E2Yr7Pm3C8b6Ze5r/GaefHmjVwlmygIimOKS87fJ375cv8P2/l/A8hSMJ0z
fZ4lBssUFRZ2adcTigz91WaR678M2PNg2rbGFzXOeDJunMqxND/2T877L7+SBbbGGjokc5aODD5Z
Ns3rcdVbL6FmhSIWxRo7Q+RNWfZQlmV717nOK6zoy6L/ZsV+6qn9MvMmHwOKpdUYlbQW486sozxP
llck3/40uJIaArcwR2+kqG+US/gki3R8NoxSL6WptgwLRWWwdssYVdn8HUbTQVC3+Ps2+sO8LSVb
WlbZFH1pjxdeVRg/ultVnDNrS+ZXdDz/ML64/Pkvix6MUwfnJh0jG7bcVTjUIB3H9DU9iT+Mbimr
HrIRfTk0LMxg3PUCItMyPWstjOr1IEYQD8BC8Cv3/ZWGMhWsB2cbJs11URJyb7imP0LDjnDdlk8U
253rVdCN1Ju8kpET6L2padRMvuUu3UMSPRTx9qg3uJKQm2ZL4Hkx9S60w/awxqL5h55O/uXvw1+G
+V2YKhk59YG/NiYJxkoMNAaNggIoMqPlU7uFdOQuAl/nv/+kP+weVdZ/MTfb792ebCNTeSO4BZ/K
FdCZ3ujKF86CYfMScLlRBVUnu2pllr1ZUOLSPBdVEf95DWI6GD/biJ2FEL4/7YZ2fAXJ/qelUb4x
OgA+PdlyiBrbCz8Zhlg/Upy0Xjm7/jS68omHcJIZnXhGT0doyiGP1wyv+b+v+0vSw/89GM3LD/0l
41hFuzZz4veR7Nz5R1u41k3VbP6DsbaW3JdjjPF4WNmu1kohp/ryx5mpRd2oG7qoNcI7G8WA3dgV
7/7+q/x+nSyVt4HWHLVppM6iAgSAFy8Q95eD3tDKSTtIXOZzY+mireo/2H5Ij6N/RZD9T7NWjhRg
mfVsZ8wamuNdORRXsnO0DkKYli8X200pwsVAjCIqaN/mfMX0fdaaNfKDL4eevabtA4ejxJySc7qk
P5ZN6om72/+ha0iLthpmrjVFABo5DJ4dq3mr8x1tU1nseZwl9s3BEIVTeivN6byWyZXe0MpiI1lF
qahJuLx6tNnL0fjkdutriqx/2iQX9tAvUZr6YT016ORGw4ha9SZyBB5mq/mgM3VLNQgfRVwsQLb6
CGAUTRYAOPleb2TlZKVfu+TmQHHIgFiQ97S3Ml8zJJWcWwnftlK82aOq8N9Q+31XB6+p7v1ptZWE
u1AcMGSzMevBqHel6T1TmtF7ESAh8fJTbv6QG2ORdZHI3T2qsNT4NZdE9Y3IQriQAiROlPj1l1AM
Ty3FXK3zGSvtl9NuOoBUNc5K0ZKiYD3XeXs1wpc/au2TQPmYDX0tKqksiu22e0fAXpCWXhJUtasm
NNy6ssq7yG0qn1aX8S30tx96075soF/CEi3MAj4G21uA803X+pGmgdahb/0Uf/1laCrTtZcHSRex
NngYfw9xiNebtHKWNXbg9sFlrVMDhL79lWKB5ldUsmvQ+9DaGw53v0q+pWPq7kCN/KM3ayW9rvPS
ydGuu8haloKG8fg9Fo5ellLNIAIHR5QWKnnkr9bV4IsjUEitU8FS5fS8HnSv5xRdRHPjgZr2x7ik
1Pv3JbkEx39e/akvvtx9TWAIgGsc7wtaO4A92iJPgI6V7XdUp9zy4Mjg34qdL0Spf9Uc/kNGdJSN
HuTl6MvE7SDHJUMO2ikMT3SxFj1Vf+STX/4qa4WJEcTQLprW5c7trc++5T79fZX+MHVfSeZhkq/N
0l/6Cg1uAXSu8BXHwU0vmFQHiaSH07kMwFwMqHde0L9Zp16rfEoP5uWazFvoyLDkgNtWmrFBCTYL
Cbjmlc3zp2VRskANBatcYoMGOMIXCZpodlzopQHVB6IMXZFsiAhFjY/7D1IvHaA0673e51TyABeh
ERln8mIQBKBX33LJOmiNrNo/9Ahs5GHHyF1j02kE6uxrWR5aqmhpYk5GsIiYtfY8oLCe/wxY8TUp
+ss+/k0W8JQsYE62mXjwyaJYtPmw8xu7DZ8qD8vI93Sf/Xdai+Oom7HuZhSWwEsE5RbS5CW/e1Al
tQb3lOgPO8T/PcnKo7xynePC3Qax5kdVot9KC274kMoiObWHaamuJy6herO+RNYvJ3Tek3QHK2gj
s//Wo9sjpd4W95S1NjfIafXGnJ2+RIIqv84u+ES9SSth74xycqvaZ6mr1AfrDUwgl5r3T085/ysH
GbQeZkTkgze+bpGmOqy1tPSOUk+J/DHMwhhLALZg5WPEboNzy/U+peoVgZjtMqc1K74E8jS2xiFb
Yq2qmaU6RbC4A9KyxP5QuVdDYd8K3lla39JVIj+HETcvQESjYPEOsn+LooXmeigBKeZk9NOWpQaR
fGiC4FShcq43aTUg0dm0zYz1sMsVYRzkhZCl0htaCUgTsCTZz22jscgPi0UuRG1Bb2glJFunKvIB
mVcqKWADreIWhIbmBlEiMsMBqJJg2iNjk9aTY4/rrgOjrzm6EpKC5pwP24pcYku5E53/3Iev1YAu
++w3J4+rBKS/9OmWjFQ9/QmBqZMz0ihaF2FDal788NuENChKbyYUQr3kpepgd9g8IAYMKRMUMrCs
/p8Y2U7NsZX6cx6jTFmvMzCWbpPHDbzSbuuQLdDaPxclnF/PinYUhtcFWRvNyxqVQXsuOs3D01Fi
dZU/ZaQYuh6XR7Oy3uIr9j8SXf/v2jDIhpezLjscocdcsN5bG3kFmrTQD/QWRN31nWO6BgINkYCZ
AhQ+7w9+iVe33ujKru+AkMaIOrTw6mJ/v/gu4GqpV+izHGXbO+O2LP6FGlz3wUVGq9l5C6QcrZnb
SnWIx36O8QhHKFwkoOib2XXiKixq2HN6P0DZ52O5Wo5EOzvi6QLxx0bc5DVnqkue/U0+sJVNbsS9
722SnehP+Z6OxcPQTnppzFY2eTw2yHiEsmVZ2hu5dKhDm0e9BVE2eW9a4SwHdmJvmAdoCqekKh/1
hlYOpAXbKQtsXxfNgPmhLBdNvWsKq/qqN7xyKEnAGIjerUAlykw8Lam7XPeQwL7rja5EaGDFYZlK
yBkw5b7LLv1oBIFmDdRW4nPdBs8aBYDmvI+/eLAl+mzUHVsJzywtYEC57MKiC7+LHBFiC1dPrTVR
QUfmNHq14/FBwQ7H1jFcwmY9IO4QTHo7xlKisx2CubJCEhcikRY48fJq6qXedrGU8MwMu1gFcj+R
18/3WxmfndbTwopQrH15UNQ2BKBUJNwyDOtD5wbROL12Nb8kvt8klYuF2K8nZ2oDSY+bjld5gVjk
o2iHVp4C22C/lKOYBlRoN/e9BLEv4UM0EAhSu+8nzV9MiWDQBnYRFHUbZXP7A5HsbW/7rR6YCqHl
l7+aISVcv/7SHBmwEqkacU5xh9Q7AlUQTBAac2h1kLPKdn1f2cF7rmcf9aJAiV5pI9QzNZSOwnoz
f0wZ8idbVxuvFTT+cIyoKJVp61HsbEeu8T7UT5PbYzngv6U1dxWnEsPEbfOKZUFg9GGKm0+paWue
3aoflAmMKa0aNksQeNdjXL3bBkuvgqRaY3jA+oB0pyRjdL2XNLkZgv5Jb0WU2B2MLYPDXLHcNs5v
cYJU+jRq1khUQ40KjDRkuMvtEZWnhktM2XeaX1IJzR6hN5n7vPYy0/1oTf4pL0a9qFdBe+EIO9cQ
M7f1BCEZFxmQtUpfs8n9w/ZWQXsFlW5AWD7XRyt56Mr4rs8DLVSdpUL2Cqfva0zp2mgrJwjnI5zH
TJj/6O0T5VzlHuNU6K8Q9WH9uQjbctwLQFPrXmt4FV3kLCtCrBUlh2GJHzNoGfEs9C6PpnKoZi08
VnG5lzoYLGEdgSSV7+iBFSwVV+SI2HMmmxO7R59t53rud+Q7NSsaphKbrZEMaGSbbYSUwhMimHdV
k+vtFVVxc9wGUSU+Qy9dFjUxl/U+0csoKqSoCLrJo4LbROEQv0d17cmabM2h1SNzXu15gPQRodR4
G4/9+wprX72EosJOlh4hR3sk6t2p+0YOuG3LSu8urcJOegt+ddgR88OSXXmIlJRBc9KLGyUs66wP
/GWgCOhtORL75f041291hsYZ6eX9ZNn6QUqRN5Eph29L598jZap3VgoVcoLUtJuFG9N2winaEuMe
VLnWdxQqfccYkDoLAiISAtuj36RPYWhc662IEo9Bg+b8ZpNg7dF8hzjB7ebpxSOqDi8Xuw4n096m
son81nyHeAe2zhZ8R715K2flsFizzC8HGjWeE16gkJBmtJ/0Bldi0sUWrZTojUZ5HRjHcRPhR8Of
e63Lpgitl+siYhdKTMe54Drx1TKHb1AN0qqfY6/3cujSbgEoJ20TLUbyaQrMt5VRaOGV4QW9HHqC
3WmHG0eO5fYoE1QokSQTIppaK65CiJwGF4MptbifQEDfj9UIXa/39Pa4CiLi/oDZB1zbyBurt8EQ
PqPm8Elv3soLNCU1pVnPs3/Gox5VV6yVkLTS24YqhMgfLRkkM9uwweZ4B3dz3Hn4nOnNXIlO3yim
urrUb40lPfZoMJWB0PyYSmxKeEyr0VGQc/t53dGfg62NFo/WtUqoMCLEJuYBebQ2ivOih3QcPrRo
DGouuRKbVY9Qd5yQDsfRhnmSy12WmXqgHOTdX4YQvPhmM0e+59Ivp8SR77qk1zvYAjU68xwDpoxb
BHRqVJt8761IJi3UBizBl9PG68vzkMmh4TyH6AzPKLw5JhqxWvtQhRPhupPGU92j4EXczGb61Z2F
5rmpwolmM5aIEoEL44QTSHuiFlki7Rg3r5Vyfv/yESrIJ1wsPCAap4niuL3y1+lZCqnVqYD58XLV
5zJFnv5S1TYQrt8N6ZgcjAUZD71VV0IUrQh/izkuorR1b10T3S9Pd2jl8AT5YEMThu621Cg0YvP8
LZvKVC9rXQwTfq2dYTeOqpm/cKfoCkyLpoc1CfWylorxqRyJrJgDxmfqLAQj8KxCEN/VqnYI1YVg
86fBCGoWxSzkbbB190Uqtd6COBG8XBIK2oZbteGlRiNXjEj6m9rSZEdiU/Fy8MRbR9DlJNtxGCVy
eu3DhkS83iZUcT6difPhakrYDb5NUa9+skzji9b+VvE3iJAZduuRx9ESXnY+Rmb7nrax5sSV2CzC
aptylMCQ0nVOXT68m3z3nd7ElcDkyQ1V2jOaqM0wYGqQ3pnb93pDq4FpoS8AjBX9KiSaKsyp8inQ
C0tPCUsZ0J7cHDpOBSruiDiY4lTNqV5dTKggnNBowtks5ibCtOsK8P33wfA/6K2Jcm4uXelhAkc+
kZiv9lW2N+SityYqAqe4WHAUQ0JddvBrNCsQG0qGVm+bqBgcYdb5Mljs78ksPtnleOskjt5xr2Jw
0CIJ4hVz3Ci0S2RRyqeLipzWarvey2xitbLFZJtHG91m9E2wEz5aNb6peqO7L0cXcT+H0Ht5yuKl
h9BZe78iMqF3OrhKXEJBt5xy4qKfWI+hlV45faE5shKWvjOGAj8oHpstDi/45WKwWuOroLcoSmSG
iVgv4vl8TW+8qqbtZhHtld7QynUWK7RWdihYRpsrT65lPoZ5qPdEVnE4+Ht4QJyBaYSy/rEs+akK
9Up5SPC+3CVl7QauPZFgfdk0p2Hrt6u8Kye9p6ajnpf439VhRVejW1wEroyoKZJnreVWATdZmIIQ
bAFpuB5+d3gW4PKiOWslLmNzkj7un8wav4MipOqWFnpHpQq44QyurG1hkySed011/SY29VKgCuCH
D5BUjcGHXDPEAUPRoPPkJJrTVoISWScsFivCfUPetLaLW8d8DT55KQ38Z/sXU6qXG5AqYQHHi/Yv
koWe87kEWfoZH5W+OyHT727XYdCbD6vp4Efy941z2Xu/+YFqU7aft8qnRJHjwGDGKWa4SXK7JF2I
47XVAmuZivoJjgUijKlXF3rJWG3WWm1pCUTruMegf/3RwfSr2m15KzV3rJp77CXGkpOPj7bdQ5tY
d7Wo9WaugqHS0ANdGIdNVNVBuQfB+Llwm14vHatgqBjlJWtDgzHyPZz7quLe9let9oewldTD8Tfi
PMi80dY9mD2Sg0hx6sFEhAqE8jHGwQua9UbM+Uc12e+GFo/5v+/Py/n8m/2pIqGSNMVsOnXwbzbx
nK287mmypfchXme9g8pWLgaQWUoL46iG6zqSmtiQfJGTfK1i9IdwtpWLAbWRbF0FZf/St9ji6EF+
b7LaqvZJjM3rPslb4yGua82sZyuJKYu7TtYTCClb9h9QKb3zx0GvwqsqMg1jhSsbBp3RhuXYzii7
AreySY9WJFSAVJ11WdyzK6Nq9uwfKWrmwJkwCX5lE12W+3ebSLnIC7ujnUPNHvXLcX1nxov8ZHdl
qhe2KkrKLloPW4GKpUGN/Gyh5b2rSzk//D0A/jB3FSKF4vpSILd+adNhsuAhs7qfrH7Wqw+oIKkt
h4k2IE8YpdMCp8t9QL5TL+WoIKmQYsaM8yKl2Fkg5zs4yAnvvHR75YT/iYj6zUdVkVJ4miayysI6
msdB5Iycr/cDeIsMNf1p6neBP9bP1JfbJ0SnzXeVHBaDq1Hpfwuw8r1Jh4vqJg454U3nJMa7AF94
dIu5NzxmQ15/ylGt77CvMpdvg+FiQ89B38e3guv4zWS0jDU1U3yBl2NBpveplWxRtX2DFiG+D5vd
3nRtcyfrUK/EpAr5ZMs8OXMxhWfuhd9TrPHq2viqN2sluIqwrrowZ2jHugOn3m16R60KXUKyapiy
jnGTBZ+klB1UZK9cev4QUypyaYpF5vU8CM/YmQePl9PqLc+r8rPWgqjgpaoe1zDxGB1Hg8OyYsyc
fdMbWbmKiyTviilpWGqz3C3xTVDq0d2FClyK5dyEXlyH56o/Gmax97Et1puzsqlxezOtpWdk126O
ax/czqDR9IZWjrvZrvBwqBlaIFBt99uBwrLecaeiltImc6DXsPkqd0xQLKV7HGzlfNSbuHJBddc+
SyyrDc95somDOVUPUxVoltiFEo8yHrfK8xncwW/Gd08eavha01YxS0la2P0Cb+zsV/bBRa55ls96
IyvXU3frLLcQFV8yl3ukLpDG/qQ38uVm9gtrUV5caae+9s4YERf7bUAsWlRoQ+uNrgQkJjxGgZ+i
D7bY7A/BiCj4lmLErTe6cjUFIx4nRth5Z+m6WKK5bnqstjZ75QD9QxJUYUsLfiFe4TfeORzs/A6J
2fi5bRfNLa4K5mCUaDn94rnnYMYizxUntNT1okcFLsmumFF4ntyzMKeDVX/Ouk3v4ajiljKkcude
DN55QJy4jr+1WA7pfUolKJ14NG1kZxh5CJtD4ognKbD60RncVIFLqHxhJxs77lnO05t4W+76Wa91
bKq4pdXesApMXPdstsiqD21c7uba07v2/4fycFJ5meNus3suXfstLmoPXe8+6a2JEpkigBli5gzN
3eSMqUPUOVr3WlNFLs2TbJC+r1yS95pdi34cr2OsabQ2iqkKhnVYRggALu6ZvJKefMMcDtiZplpI
X6xPX2bDfpV2P5WEzhTCjvTdCAcdzWWxXg49z2AV3Wp0saMMDzF+L5mjlaiQIn45cuK0UmzZ6mL3
HZTHQOIGFgpHD5+MTfPL0RvfCON8ZPRgdptjUWf23uSWpfc5VeiSQfG0t2a2IXSl23qUH+rN0Tod
TBW4NDg47vYlUd+PgfzC88qfsWaQRq+XVVSMwYptCTzxDVuV2rxOMTMdilLr4maqKiJbbOROFy/L
Gf/YDXeg8BlKoVYOxwDh5festk4EiRiXM/bq6bHJE9zxYnwitNKKKguVY3OAiKjgezZNemXzUrzu
BqG30VVI15YGXmamhnvO0LKScTXsnQonCL2Zuy/XJSgmsBcWg+NH6uxwEsPIw8GBTm905ZYftti9
CBG45znBvXzntLEBLuXiRq75A5TPCgnVpy/YOedyaw7T1u0tK9zrzd16uTJFLYLWrAvz3MfxXoj4
bM+W3kZXQV0rgPMZvomJxRHs00ViDBpq3YJwe3856wZNvKLqE/PcGu1bjLqe29LQQhfhmvJy6LJK
i7xJp+1sldZ7VD+QnMPMV2uxVUSXZ0/N4G/BekalG//NLPwwY1GpN7Zy18/LbtraMt3OMTxRiwJQ
Nj3jEKWnLWCqeK4ql4tlS5+sNXp3XlUe+9DUeqVgn/5yxaFBhqiTyeU8YrUwDsWxSmPNNK6cnl44
i56Dcz5XDUUxOo/5xRjso96KK5uw9mgXmVk4n+FBgwJy72r8fLSGVpFL+JwM6dYb45mi9sHv03Pu
O3pJXMUtjU0x9tmUTuesX3eOY+0M90Fv0soOrNGaW3wRj2fpLUcZxKcp/q43snKfxb+kSWt8SNgh
8/zkub57HWBiqBeVnnI4FLVd4qCEc+UkWv+QIlJwtGc9AQHTU84GiP22lUn8bYrZPZSuuEs0qU6m
Kh3kSQePlDqZzo093vdjfQCJppcEVdTSZLeJ42KXd27LHovfPMfiLfih9zGVmGznpcW6zRvPqeuf
58444COrlwNV1aAgnAIEpdmBy8WyuKjW6pSag6F351RhS+4ixdCZYgR4Zk9HIwxdXPIGcdBaFhW3
VLYSZWBzGc9ZZTxtcj5lufeP3tBKYPqIHSyuKcezMPJzbFWPwVa81xtaiczVge6UucN4RmHqIbbC
95gq6p3xrhKWKHhOI0+I8dzkxVUxr1i26WmdmCpkqZfpuswGsy4sTGyx/L5JCv+r3ooodzVRyBgC
WIOhlfcxMecjZk2aC6Kck9VQDG7ghYwME34rcZ92X1P3uXyu/2wnma4Sk1ZVOFhxzOPZr5s1PPpl
52fHKe6sT5js1t7O7x2pV2cyVQTTMuDXXIcjydzObizUMofG0MvkKoJJjk6YInaAuXPe7GOoBGb3
byel/6EopqnCl+LNblYL4/Hzin/6u95sstu4xItPa9OoCCbPa30OIWM422Vq4tVW+Dc2Zt16R76q
GuSnkxylm5Fxq4tuQnjIk0wv46ogJpuFmm3ku3Fl9a7ssL9FsPGktybKyVnTp0SE3ejPGM7v/C6+
bnJf79GjChxuOU0we06Hs/c5mI52rTmsEqC+t8iwKbLhjI/l3vXleRnjd3qLoQRo6EuyH+WN82j4
iLTIa6R9XkOZXBb0N8GvwnpsZ5nMtGA1Mn+Ib2ai6NrwZK93aqq4nnLxmhl3ov7cSfedvQblrvo/
nH3bjqU4tu2vlOqdbhvMTdrdD8BaixX3yMhb5YsVeQkMxhgDBsPX7xHdfc7ZxW6pj5CqpIyMDC/C
eF4855hjpNCIP7Qte2QPtKwMAVJ+ulYe8Fl2qD/10KI7dn/dI3uAMwhSMG6N1yRV5yaOy8aFx0qR
e2CPEHFTz5WarhttX6CnV4StO1gs2GN6PBdA4QHSTdDE9d9oQ79pSw/WC/eQnmhKhndF7fHq61+h
k4VM62Ppzx69E7bW+HzCZkPjOQec4QxKk2Nxc4/eWVYoFg/vB7pS41JGVg6nMJnG/+Bc35Oof2M9
e/RO6nXUxiBjQOhsgpsFiOVX0ysIe2+yNuw0eWNFs8CA9fjYmd+DFpfRLU0P8tqr8ryhGPRAiqg9
xupNgt2dFkKjC3Do/XgVFdmyPrEmh/DUIRwGuLb+fNFXk2FeMrfjtfO2/txHTV/EneqO3Vn2WCHp
TU5FA84mRJTIXUtjpADDQcJgsscKCQyZCyBRhyvUN6NCKPU1nNpjtGRkjxYKoTSdON8MV53GDxAO
ravo5ZCD3OOEKmcmhmGf4RrIOVvS4KcU+lj5w9/F50nUbugaLD1ozD/BE2fRYo/NJ5I9SHZpqa63
ng1XSsF/05K7adTHAtIeDRQkQbLMVg/XZE0KEvOsU8c64mTPZrSkBFRJTEHUXfPz1v/yCT/mw/Z4
IOIS0GATcElSPyhAGJAn08F71h4PFG21LzxQMF0H2WU2dVnSd8cSoj0YaFVaYjxpM1elq+prsrj6
aYPy+PdDZ/tdvPN/ohtSLRIOPSxzrcDBErY8U+5gSrRHBCXTKjorsTSEiKdCrrbJ4753x07gXvhN
W+2BBxarG9pcoLhdAkZ9rAG0ZzMCdV9VpVWrEOv8qYBIUlcKC8jtsR3fJbj9+7xZsEHZngINhFTu
OekPNvT2dEb1osKaE9cAqkKBrOVdu3xW4wbF5GOPvgtscCecjwLrz9NCC7PJb9ZrD1YQ99ggJpIA
FPheWM5jejOtQRaDMPDQc+/5jEQN5eWZ1XGpPVssPtSd0xacRscW3xWGVnCQWK9nUcnGINuAPIro
MdvckxmRqWbG1PVcmnpm50RU22VaIQh+7LnDP1s+wJFDXIXVXEovuvOEOKVzf6yIvQcG6WSk4YQi
dgmlxyUjQ3rv8/pgo3CPC2qXZfQB7ZzLelg/DlAhySCjfTDv3yODUk+hKjG+b4qtoBwXJ1eQeh99
8t39M4DaFTS9U1umFQhZE3+Jcjz/sSIC2dmm4mL2Whdjcc5fQF3zhS9HckIIfO8yzkH13bh2wVx6
bZ/TRhTxHB8xTCyd/PkMUmFWTyy+xa1QFLOfAB/0euB0Y+WdVdqBqplF61ySsPmj9dR5kcPB/diF
TATJdRB6mcvQuNt+rs/pdoj9D0+9s8kebTxfCDOXc6P4Oa08ms1M+0cuzFh9l2xCVoQ2aHHM5eDi
wpDmE9/Mp2PbHfz5Rc5Koq5i7FxOE733qwrkvT491F7Hc+8iJtLjue3sjAMYmge8ao1q83DEVWHt
nU3GHam1EXIul3HL8UGXIJ4PnpOdRY4DkWEt8TI3Rbws9vXJC7dDpdQo/V+woLnhvSHtXOoRbY5V
btEJRPI/D73NPTAI6g5zaDGPXGpnLpuKMmzSkaiD597ZJUkmjTo5lo5DmbdjnffVIeUSLL2zSz7Q
1cQSSzu3ndP5nWQjPfYq95JogzUExOKwHAi5Tpnumk8JGZojCQSee2eWBmNR4eC6uewakoeBPXXR
oZwKS+/MsglJNVP8X6YLf0PzKhcm+nXsjOyMsmZps3UTDCfY2FkTPWcJqu0Ht2RnlZ1ax6FpxFwq
3bz48rv24iOwfOzIzihNp1N/1NjsgDjEhPBSmelIdhyle9ALAR2sbhZsdj2C8KYVF8z1HLnsYOld
nNQMJGAUrWTIsHdZBEWNCPwah97jnsRooLAUqZq5rOqtkPF16vWx4L5Hu7T+rP3Z82zpBBTFrcgg
VHykrYH92MVJYobVkA7er3pXrK0TTDtvx6RLsPjOHtOqiSSt8NxpOnxvt/Blbtfm4G7vDDJuiQec
PNYWwZ2lSU627eDKO3tsqdgigotCafs1W/mvPvly7IDsbHGqRBRODgcEeJoCSO5sac2xYLCnLSJ9
JIaxS2xpXBiBDASAvEmO3rHV9/gfkciosu/p9kipLQBO+cLm1h3b7j0C6P2CHS8DHn0M1kvv1sui
DzHQRemet4jGvu9i6J6V6PCaTL9Tx6TVQaPcMxeNdcxR3AhsOTCZ5lZt5tmly/gfsql/VF/+VyEf
z74zzHTacF3SZCwJiqakJKsYvAfRp5bnIZ1b/tI2tEnQhRwWcQFnwwC9m3CZh8uQOt1cWqJqlpE1
dfJBbM4sNQQxW3aotBile+6ZsEW8mpd2LHvKQTVH6RvkyL4fMpM9+cwsvZAriA+WW6/+YGHVoFJ8
SF0Kz73b1VkHTMS+HMtkrMu6TeqMmkOwMKy983bbpoxMgAMv3dz7mTHzmoHMMjlmJuHO32lS1W6j
9fuOS5nFcfA+ILsdYv/As+98np2NHieDPbewxayiXOdTEr4de6E7v2cbPoOgGo/OQ/GVTMs1GLzL
saV3Scjs15uYGcdz+1XBXFCm8aGJryjdozcmNaklGnFUfKpZDk0fmm8QOTz03HscHp/DCAmIG0va
Brdh4wowwx1LFvY4vGQmydCkI5ZOFz9bQu8qQdVwMBLszkmtqnCuvWUsJbEn1+ADQNR8iGYOLm93
TqIqsELxYSyrrlNFOK/qtKRDcCxf3aPxOI+JAmbu/RIZG1w9FFsqzJRP/NjNZo/HaxolJCUdnh5v
9lo3Rtyl0xIdvNvsAXk2XSpo7cKIzPwJPGj30jbHihl7LBFZ+jascURKPuk/tKue8A7+gyt/d6v/
JojtgUTzEvlVkrSoSqWsuwW7UHdj02AlmCsd42+HTGkPJ6IYhCMTCeHSuzjJlm78wef+UEkaTmAX
L4Iaeq9t7+O8h83FH/9wXXLMkvasSIjuHgZIsTJJ1ypvApITKJscCxZ7RFE19bTvNiwuYnPPTYvW
iznSNceO7DxA5KTWIaamy4j1XqEi+ehV/GDhge08gIqYP5AlGMv2HUOAue9vqpYHs9g9sGgKlm2o
ezaWa1Pfs0Hlw9QeM6E9qogbcMvEAcUZrOoahVLBc1C5HdIejNI9rEgMgd40xa4k/VR2Iihwpz/S
oMPSuyJSpL1GeQAVlWndXnjU5YmKjuCVsPSuiES0q6MVtG0QBvMwRzFnoj7UW8DSO6sM3Zi0IOfA
MXE0A2IjiV4P+ZI9oMiPBiMHDwvPUH6696q0zsYmOkRvhMfepXBNahMS+HYsY66Wqph601VZL3rM
3R17/J1t+mD3TMBL+P42+7wP7acgODTDi2ffWWYa9matDRKW1im/8IUrF5uKY+5qD/MxQ9xDehkp
i2rZZZnSTKTk2AHfg3w82mLEqcXSQRvfoIRSiP4QbDtK9wgfDnKRbQ5mHHAvFfeSK+x5i9booXe5
R/i8w7ZB70m6kgUVvRGeFWeVTMkx49xDfDbF0oEag9VrUZNMt6NWuVOVOcRPgc3Zm6i3dk3Y9l3J
O9VmBveJfq2ORfw91EdN/mC4NGNphy0DdutW1uLTsV3fmahoxnQ0VJkS4pf2vIhwyz0CwYBjq+/s
c0V9cBra1JV1igJ4qJ+iZjoWlvcwoi3wwkH2mytn59UFmKmGk9PkYNq/RxIB6zuKaFhdqdvkc4Wy
b9aF7ljs3GOJuISeAfXNWkLIbwQJ1OxfxlQeYmCJQAf553ba4LMBHVfuShWvk8qA6QhUnpp1+XXo
le4xRaLToGV0eKUeHtkuzSky/wkj8h6D/03yvAcUaUlt7Wa8UjRe57cUr5edqm4ZfmjDWjBrgVC8
+extsRpPx36Xnc1ujvRrnBJXRtMHb/RA9HT0LexLI52qGKCcrgwhjTHZNpvCQ7IEeME7i/VWBnby
BLsklvGxiemFHtPFwdI7c43XzVNTTV2JKwYID/XWZvVwsCiyRxhVjIP9fRxcyVktP6F25NlsHfzg
P1UY6D/ZB/7dAdoVRxplMNgv077sMOfLPkKaWNzM0eyFd2LCXP4HUJvR/uNYyRpavOsmR/3qoiVY
QT3K+3ZWWY2uV2cyVBL1dgO1GlDquK0SwwtVUWhu6dDa+maYzTo9jGtVpydJMO57nUDlNRRd64f2
uk7RktwzqJTRU8cDyDrMYQWWh4yHafWVeaGf5O0GF1C03OihGMPIzlmQeu1STjWKUU/Mt154lhNh
1SVywE09LX3C8i1cnTuhU3kzK599RhJlvzOip/vwc//cncQHlJvEWCXnEWjnHxaftuYhxEKiEhx4
YDcKEpK8eehHghKHsajCfH8dV+dg1Uy/0Maf3zYHOjVQrSoTQBYF8hFX7YJQ/aTdhq5X6LVKl6KJ
m+1z04vWnack8tZzjLHT4YoRpja59cZ0NvehCrvgG2jRV1sGkFqo8ySamk9jtYZVzkNAEnNLdd9e
VbVUw4MCw+b6MYLiaF1IjQG/XFZpF+VQJgj5eaIbH2/e1chFQTq5skd0mOslS7nvpd9XbPpwBUet
hSRmmwbNl7pxnFy9JUziwkViUuckUn6VpwH6A6codt7jEm6CnUBFsCY5Y5ZHj2tddx8Wv2n0qRK2
Y88a7Ap4mqnr3unIdEJyU41tkrmp6eSZgPEmeJTCH9rcgFce/altBqOp6BTGb2K5APC/MFt5edrF
eio2BxR6TpaJgmnd8AiUTZRpfUlSAOwyw9Lt8zICrpU1QdJ7+UJkxbJttbE8g3CapCc12qrJEzfY
L7ZtKTgwBVnsJQgjL/61gcEqKAPe0+oSUEifZ7YPoPfjgb7J5tx4y01MeAzybkBmqnwzvf+KjxlB
sBu38w0u+n2UgSuxH7/aJhllhrJunJZ1OJIZREQ+KumOwYqyqQsi+2RTtnKRjX41b1mjdLAWoeNe
d7YyWet8rMAjDPGbbeO57jTmppcgTsbT0PuAzbKW8Dr3EyGrc8tH5goKMP3r0lRuzjyiNXQ5usby
IiEynT8ay+IvKBxwUfRLmA6Z4gtfLiP+ui1tEkxbVreGJY9oHURjBlrkRV+4SvBnI1wcisyLTAvd
egmCH1cM1or1K11TARwfuO8b/Suu0yEtSK1scNeCNvKXv9WOXLzEcz8GSKh8Wyvpf6RJJyPULGpv
+MAruREQzETLdhuKBRzFecOGnp4m7kfsaVFrSM62Um13XS339UUssTTZGNr50cy27c6wrcDmOhz6
n0vNUPnjoNC2JfSDvObirXP1JY0wwt1bwgzoHgcVf1pC7d3IGX+T1WB1ib9MfaLa/gReyVbL0zLO
rH2uI952b+jm0egEWhk/scAS8yC6cVMAVuWsm6tQdLlEW6gPsogE9Zrjl12Hhz4ibL4Yj/nJXb/0
72fAiyu4paqv8LpwL+QvGGOr6Yu0Xt1BtHTk1GS9qVBFixrVf+ooIfXPxASq+jlChcIUZOBIseu6
jdRtDfpud+0iurWP29BEn1snvSCXZF7C86CFHR/gTT2Xs9rq6IzOaexnoF+U6hPGR4L0U6Upv0l6
9PUxEs3H6qaPXPTWWl8Bvcvibrnvug7pgq/m8UsUphaqa8I2b1M7T09aOB5nqodFefm4+VK9NHbz
eEE35BgZGNqWoKiRL5kL6XEmiBeJ5MGlvCIX6VlTnRqkal5ukrgKTjGmzKpiTGpPZyIeQ+/UeN7y
GnVJZ65abkWwwXdkC/qd79v7wU9nxJoECaTgLBN8BRXv8LhV46mvx2fpDel2gkuI8YSV5PDOXcIZ
OU8tJ/TqsSTWtAgw4fLZrCHqZTQa09cBPMi3SaCX+2jwGn2TxrUKLiE0LvwzgxFM9wiAN2rtcwMq
SOvq+3SJakyVNGy7T6LO3KGshegeADfi52vc8easZbyIbGWoGGcw0PQbGDvXh1SwNs5Bg/yH35j0
Z5ia6rvfk7577uN6w0moqaB5ROqkcIZKBESQZYJ6beXgLPShgiXb+jubk/PMpL3pOmJOKKCLAjw2
3UlP/FI7VzLS6CIUaB2NcXAZAkqylK6PXLkhC/imshTkcJkAxRPOZfOMNMJmLSZxc+u8JdvASSDT
eCt4HNmM61jfNb5/76gswnj4yhdvPvukqQsLQaQCKuV3WzysKOXJxCsmqLoVXM1pLrQ3pxkFj97F
VeC/gndu4/s0aT/adbDw5+57zPl0Bl85K6JZLh/judKFaUBvDWaBweQptP8sjm1Swf2Ezt2A0c7P
IML0UTLcIDx4eIS27tOaePCHlUkzhpebA0NBM0bXe7ryC23cfToP5ATaewf9VCXyKZZ1vo7koY3s
H9jG6GTA3FiikPVdML6dgmApAGvlhVqbN+iR1CfPoqOcQOgMCYBrz8KJy6q4yauUTDnpLcKKpU9E
JY92jW+CHljBOgTEJ4yTLosre1HMpHc9a+8r4ZYiitbntht6ea6d9wdzCAiykrfTvN3TiuuM0/GT
XmRyM0bJcKqW6E3W8wOXaBfnHfYwbPUES9AuNyS5w5Vze48AoDB3s4YL6rwJElg+H5BtBWEwnkUQ
ySxxYs79Vng5682HKuZx6U8c/OGaPDMMkYBdqc0D4feZtEPW9AQ/E3eYQpjDgJ7akMkrihVRldEF
MyYSReds6NrwCXr1MSJNVeAX4l2xQdNTZH28jU8+p9HbElVTVaRz7X+sdWDXwswtmo7Ub2RzR0Ma
onYwW7o+QG0oLhbScXHhSStkjt+P+nnoqYqeY1Sm3A3RAb2PiCd0xjhmUTM36OSHXsOu6JvAS65J
W0VfeqVClwXr5L5CJzIi53Qw1ZelbZcROR/mQm9SnyUOJ3MAhzHv6+0TyvbhdkpADJqrtfO/QB5G
D9nQ1MOXuDf8beDo/NwqZbE7VsKmYE4mhuB03WwIICiUPUSea9cPQ5fy7ibmJPHPg88JENfKm9ip
p4NiRdJ2HGinbqkexrAa7aUNmPymtkm+I9YF6wBEFjhWfj+uC/pLa2oLPrV4VoZxmfY5SGv6Y4wh
LvdJaNLazO9RbEWNdDFfSauMRVKV1G1ZV333WU8r6//QU7y8TRFQS9kQBUDyD8iI0btaOsoKEGj7
ydMslNYn37bgqZPd2soyhkLTC6GskqdeCxxIYxOMc/J6goSqsPHwOC0L35CaDJOEDpWz3VNvet7k
ynYBhWNpyJShwhqO53TsNpoNkq8mx9AzfTSgxZcvBnQT4+MwEmLOPbGjODe0Qm6IAnMELivnYxoY
v0U3nec+aAqmCSmRNPvpWuAqeAeatxH4Z0pvQOsxxrdgM/eRj4XbNpxa+JkvxA829zNcK8A99Wy8
6TL04LAuMBfc8GcJddLgaoKEVdiKJgqyeaZC5ODyUfArEXfZgvfZliE4qcFV7CSG70LeNP2z17mu
eaQ06uoiRMpLs0mDAekJ9xaohLNxY8kJufUTuBZrTDWRBKF0m9d1K2wsotvGsVDcJJRPwNdEsRWA
AY5Jlc3NZl6cTYZXZkCKd2mBo/fyqIFses6kWN60lwg/E5gN/tStHmg4OxO1vATfPbKSyGGIopgn
5O6Zp5Phdmq0d5II5K/MBuHH0XjyJopTXCiazt3AFVLxEAYTmzMpZ8duUsEbhivADPpstm1vcg7H
z7jVJXHW9kMV5INPSr/i4uTJRU3F7CWGXQLmOZfrmVH3PNFmWvNAt3MBX5d83ayswKoNVeIONtZ3
Xz0SJ+6kWuQCdwaed3uUSFczC9HFcxV1mnwn0xhsOS47TXeZvFXq05ZS/oElLK1Pm+fN9CZ2jKW3
vLfrRyhPijfgPGaej0Z39cUg3WrQT1oMLTbW3k2zWvzHVr4nRp2toLgDrkT9M/UbFj3FnG2nfu3G
OEf3r3Sg9HTZCM1NnVUeuw+HLcUNEcIxHaRMqnVEoY0FrLAR4yQXtZTIx+IgfDZ1732QwywQiSYZ
PydLLOzjFo798LTQVX3vls75mCvWwstW4SM8jWMwgHG33/yHsBPzUz3KHvrvS/1VNKszXysa6TkP
KoyZBWnieQUMAEwBvB3fPfxqhhTePpmG3G3LUF8Wufk3czLVDYjaNubyUeMuTMDd1H5FUtdGWcf8
BmLqeJCXLU2bX6EQyzPK5cGnOg4XfRLbJK4jBHCRJE3R2sIgI4/c1ED+FI2j86mKJ1EKdOoy4Ta/
OZPOuupWzqPjD/VA+Cczh4/QymaZ9jG864tJnGJo0Af5UgPCd4oCV8vbsQ8WkIS1wQRKOb5iyoX3
qThNjvHmwTbB5l0gi0Lu/GRYvlRL4N13XsymIohajRICRpLichtwrzhREwTDfTX64rtrOiEzgkx2
OQ0htcltRFVcrqlsgabyZwPMBY1Ef+pD431eJWUZighx3iVhe7GBMu8wmx/9TB6Y7aF54SXRhpyi
jb2ii2nAL7wyY5PNfEuf06XdXnWo+Q1d+PwgBW6CWeoUbe4TxPD1O9Rn1/m0rYiBl6mb+9LRrfrW
d3bVJ7PEHaKNcP187ipK+kfU5HApn32kh1Af5T9xh25f5DgBaVtvUWmSeX4Z4Cyv/hpU0S1xUy2f
UMZXv3iiUpP3Yp0K3zh1E4QV8hs5DA9TysHrCDJguLE+ZcFXA9wWy3wQBG4n4zb9MPXNxE9VuMSP
FKqqU1nxCddStZLwByz7vVhD4tX7MBjXWlxo0/6ua11fhr5lX0fgMRXyq3ReTorqAacKQbHJ5Fin
1wg0qixbm1h7uUvN7N9yGfK0MHH3HhLa+oXW+kHOLCik3G6abTVZE/bkA+QYt7ueuNne+0HiPm6I
FebU8gUj5gOIEE6G6ji69tY5/6bjNv4oRsiWYdOFkjmUdeg37BoLbupAdhsBtN/43QivM66uqBYz
P0Ushh+tqTc+C5FUUBwWKr3V7fILoM9oex0x3/6r82ew+TJGZCbFuubOAxHsZeHrSrKVYPqwi6db
srlTyFpan5QS7r7ym9JV6mlVI1tQnPDjK4I/IGcgwyNdmHuYh/q58oSW87qNLzX1rcwxcQTBDdrS
0VyZSsArn4xs++BtnaWZbZn/Cuy8/GP2bcBKohCT8jkInTk3KwahZAt9BL76y/1o5wHpl9TexYao
d+TLsGzihoBb2t6uI5qyORt8v7/zJEmw+YsgH2VF5vEB0LM0PvssTcwLYNJ6zNWyKvtxqnX9hibD
pAuE4BllGF31WGXD9A7YDm3Y3HkO++8HLnoKtdLtWZsNer/MDmtYhkCQ+hlPwVqeLTVlj03i6zCf
4djviebLq6hbFV9i2QOABi/UgGUb3IS0aKpa92fwFo1/MOHQ5YXoHbzNBJ4NmWtGEfmg7wZb7q3w
o7KPu1le6xU2fsUsSv8Sy5SGt/1QtzjUTNfF3LGuyRQCmsiQyvfpzRpYX2fo81gkuERZ8SV5V6Mt
EDMggRKukB87M6nYWAyDSttzHHRj/aArzXHr8eeoP9lJzN8n0HGRnM4++oyzSGySU1MnLyBDa3hu
vCis70iAisZHXALS9RrYYKUf/Qq6xT9jAZT+w5LIyd6EAOP4FzNX7fCUKNUHv7aqk+ICgj/+Nk+Q
sL2luK1vsFw5hI+0RoGgEENde0+Vv4EiJKMCjQhY+pgMCKIU472FXRWu005AXuEzxIxiMMFMfvgQ
oLrpq8yD12FPftiRG9I18VwssVFBZgk247bBcExwafzUyDNT2MHPi5Kjf3KVW1kxx9DmyOUyqe6r
nVZ4N7S4jHukqAe+ohNi1ownklQ5yNMnXoDwdH5RAZSuCs27CIidBdfpDEFEfIlsA/kryz1UDuxk
eyS70Uj7BwnZN7/gSxzXL64jXp9Pa0KWvB82Nz3FtjEn1VlcG3EFUfLMk5qmb6gihcupi9vQoGuF
RDsbUY/qPwDdOvdgjMQPXNuERL7MKm3FfOYx6phfDa0EoxnKFxjugJEF3qPRHhytGkUCDh2vS+s1
i5ka5zuJJEu4LJp9n79WQZqKLCVMDtkE3ahXIfFnZEhNuGRKbfg9QKs/vKLoHUGqHr3QKa+aAS9I
dfE2lAs+oC20Ixjaa5BLR69EQwembPtwDD+ki1r4KapwxjN/jfUTackkfySDB9Knvm2qpmhWImIg
CnyMfIyFYp1j38Zw89Ifwax7FB5mY5sTkL8erk9KTiyP9UjSzCEVX4+h4PazwVMgZFNz3Zcj9DTL
Lh2SR9TK2MFuzH4+eKA91UQNfZlMxBVtJ3W2deJfyhh//RPt1fj3/8LXP8DwNdSVmHZf/v2jVvjv
v95/5v/+mz//xN8vv/TDq/o17v/Rn34G6/7rc4vX6fVPX5y6qZ7WZ/trWD/8Gm07/WP96pd+/5f/
v9/87dc/Vvm49r/+9vsPbbvpfTV4xO73f33r+vNvv9PQJ+j7/fV/fsK/vv3+K/zt98dxwlTUb9cJ
VtL/9tffTpMe9GR/u47ta/fz3yz163WcsC5L/pKkfkxDFjJK6DuYevn1z+9EfwG5FoMkeOjHAWoE
v//W6WESf/udhX8JwzBGp4IEDDLi73j/UcNB4lvsLwxl2xjglTRM0wjn5/888tM/W07/fE/YpH99
/Vtn1ZOuu2n82+/RP0h3/19rCsuEuBHiswhB24r5e3hGv6pu0F4bfUL297ObW6gCEdRphkbIe72l
/smPmjdhOn6VSfywUbWduVB3E2oJWU3nezgM9nNhpuqyekvbHFqrzwv3zfMIIb0HtSbuGrth+sAb
v7uwoA0fSaPCRyi3oNq0qbsR8sBZ3Lqx2Oxanao0XW/txn+0JHiOUV8tVGe+KkHl2Y8nVsSk+rnS
ukJ2wZMsTfoXtVbXsUn+oHPw3PesLuEQ+9PSzSpX4NbNQhU8V23z3er2G1e4ma5J3aD3kXwcdDxm
lHpdBjS9yXi7oZZCUIUEy9M3BI/Pvqk++UJ90xVYMOI+AQWw9yoouiW2fYOEHPIvwh7qrTr7XgBK
FT2hPOiPX9ahhwtCCf4rOhffa5p8HFdWIqD9N3nnsVy5tXTpJ4IC3kxhDo7noS0WJwiyeAvee4z+
1+jX6yfpD5TUVzpdFOP+o+7oiaJUhgA2NnJnrlxrpWCLmH86U6ufA1XYi70heEyeU2yy8AOg83qc
yqYb1Hj4oC3QSLmWwhe7odr0EXeXSDjMTZP4FITcJoMIH3qdAkUSUKQXCotVF9lPzGJFt7PEJ8LA
7M9DS6U/Sx0AHv8Z1eTdQN5qo94pbEQ21U0gh7pDO8Z0G624tDSh7bkTM5CXMnoPFVG0p7jot+rQ
Bi9jpQXPYWJEmx4nxks2ZNFlyEAxw5I6S6pyu5yy0bV6sp62CSmMuwWLnFqlD1OnlcdMbs1JYq5v
LGL1pmul9NwzbN6m87eQJ2XVpl6a1gW/fRcy9dYyBIoFHtrA+MARyuhnIUQ/YyX8GVejTFpXHMt5
Mt20YolCQGn6w32wE6dZ2MaDMHlsk9jprFDchmN1Z6RoztpK0rYzLSq7h6bNrlUZPMxgFJdvIbJR
VZyYrTTTOytUF9VXbYfy/DSYEQkLIII9SEOzo1ZP92YhMm61jZVv2QyyzNH1EoRB6y/i+MQolNkx
2iFyNcm4bdUAb9BAU/xQ1M9CO2hneJD1j0KgXqhgi4PVqLc0+ipPNKTbtEzex2R6SmruO6WxeqqA
Ux7zvk5sRmYIdggC7GC88aBzsHp9JsRbQ+enME7vUjTKLU5TU2tPNDZtVela10ItZBdh8BDUyRt8
nfui5+2XCWuQVq3lfKx5UbWDTQC7FaRisGuzS2wo1IcxrS7iOJwGPTtKsVS6y1LgpJTwJRmloTlp
wWZvO3anNmm+KpeRnZRsXW2V19OICI9Wbu6sQmRzl8WlVoz4dkn0s8zbtJu5ehYmObOFQQdzLLVt
2QGdgdBsKbZe6nZ5Co05W+uHp6Bjn8xj0TNwz+zcuCuOWVOomzjsY7+KC7adSp1Os4gvIjbbh1ZM
Dc+k1fhQdcSXZE3XVFPzMqGB2cqzN2J/Cs3suFTcr4HxfitXl3JgPzGd41wvPJOIV50dRTDL2lFc
tlLYja4hdwPdsuSnUPWnmjHyriKHOY7m8uAkYkBfshEAQvU6ePmIf2WL7FgFePZo0eOTILKLsmB5
EvRZdsQuKD2gpNbR64huisQ7ruGzOCrDNhydZkUrq7eiACQrm3p5gz+W6piLMdEjpP0Qm4rgiYLY
YimGpQFdMs0pG2liRw2gdLYZsCSlxJ+HZZftlg5APbcIHkbdPBdS87y6RNhGT8ifrZqeyVzcG01V
28qktndgGpqTa/pGEyfZE+LcdImpTykpnl205gMFgGKL3AxId/PcR5wUVfCq6tHPXBtxr8oo/Y1q
6LyPn10ocurCFdkNlEBBuoRe04t4xi3p2zxkogsDrnXbEPktsrxqE41FZHej4hfR/ARS/FNuY8NZ
6ELtqZ9PtSSUzhjyyWaFFjtllB3rOT3WOf+eY+9steNJCYLJWxqOJVNNXgq1eW76XN53ZiTZorA8
Va2OantgI8qaCfo29nXkFLpuNYxRFhIqRkMoZqdNluZk9Sl7TaSYHRG90Cowz0ql3A4j350YVvdW
XrzUQvKY1FRvYcReSGv6cgydpAAMYDAAesSOttCsSTP9LGEssM2QHd8raWV4cpdU9DV5lzLHwdS3
z3TN0j3DAt8rFCogyJ3sjL0wOzD6lX2GCGQbyurkMaVHekBnR5k4KprTLertqKQWvTeB0VSm5SGG
aBmFUfFuA/0BZ3+GpWUVa7xaYLRd9BOmwP2ilhfM0F8mbsuZQ/4y/qBvIfge5gfFMannJ6HTz0NZ
11Q5g7GNGaFgKyovtAub53zJGHGSsBKdKfyLSiR1s9DYFVb2wj54LiY2taEaD1Zu/QiE6F00jcmT
5YXoHY8ivYYluAum4pKl8xNs/+egpV6upqQ5KUUNvNPicGPpwr84aVo7pcYWsLza1DkzSrM8f5GE
YD9XeuaMUfguhOvSlzoRCJNwOy5kwR6n9nkaq8SOQ+5RYpmHObB2gjE/TeUY7FNm2HjllCe3Qhpy
lOIxpjN74oFeb+o1asMtaOk7low/5ykE5Avf054oA7jfb4UqK7dzFWg0f7g7c+SsG+OI7jZNEh9u
lOzVAEp8n7xYDqyI3TKqbg7w4GYCDbKYr60ReHfSyBnILD7usI/fBkXY5zibO1YuPPQaobzvLdMG
LeBuoK/YPXoXW6piAJF8tMORaFDMpmmLcKjtsVlXMKJAH7pQZ39DZWgcVQvmUzNI6pMUsRphR9DV
RoAwGgTxm6Zw8nZCdqkKoFpRlJxG4dGtBAhfESbw7L4GauP6VSETjtLgIVLF2w5ihm0tTYWVLB/G
gnWt32QLtRz2jXaTRdFNZoGar5HS6dvpKaah/NoMOg+Ttc9rftfGeevE6Vj4yULPViS3csyCpKaS
CTlyXFsbIy5Ft2yJs4EYFLZAIujJWXZsc+m1nFPNTYbyJS/jfkPe7HdjJ3tDEb7Hacv2I1ylKdFf
hERAs5LMUYE8vNVmvQFYMZQNqLDsRRSFvgBTxU4G/iNXbE1DnTI7oeXsCUMznMe66mjoibdiYmyU
UJaOscFXAyho60Uwwz+sLsPI/c1iFsFcKlOArIHDoCVGxhHLDcnhrckJO1nOwTt1Gv2VmX9pdoQz
oOvWzozofhDkfjM3bNQUN1bGe/DcuhK+l1X6Eo7W7Axrih1luX7qFKjmhKzUjai7nWDKRzcKzAe4
g6TTNAZgjEm7sKkaRxv85Q0T5wFezyy8hSgBXbUCw20FPvQsgBLxEQxjDKy8MJD3eaT9BIgdvaRU
Z4ek52mogm4LttX6VqCkXkzb2bW0zNoMHTtYpmt8CAvOtzWw4GxP33kKsaiajYelJV+elgjEONZV
N5YnetUNJxFT6VjGVFf2YhR1v8sS/6NC9RT/aMq2/Nldl6F/q1w//Vv/NxarhrqqCr8sVg998dpG
cUO5+ucv418VrL//uD8LVv03zRJNKD2irqraKjT4s2DVfgOhERVZo6ClYoVE+mfBqv5GHqsohsGf
I+petdh/FqzKbzo/RDIltA50l7Bu/A8KVsriv5FxDUu2lLXqVVQOCUOmoubP/zLDsC5NXRakpHnU
huQu7Wg21ZIueLqWvFGuV3zFMUVjX1dvXdJZmxTCm8vRzZASuapeU7Gdva4ulg0nmHaGf7bQ7ycL
L4BkTyoFKqy05UlVyHfwP+w3fdMR46OGzCcPZ3+YlHi7AHl5mhioh9kay6M0T7EP0mL5C47gbtiq
t3O76JtRSl8Vo5jBxWKuAjy9yQeO+VyvIrdkRpVrCEkGL5oyYmnH1h0bzuWUegrcG8PyqiIuLGV0
ICc2XcmCyTev1WlIotGS5VhLHJ/NVGs457M3aVZuzSI/xk3yni/xW2yQ4a6/YQXikxoRtYUW7mG5
fG8zAnab1ve9lR0F0SR3TJYYaif57iCUL5FJIT6UCIYWrao2I0WYt6h6iqknSQhI5U/ZDPaAZ8He
6IQFYl76Fs295bRReR8aw2mq1gIvpqaOBypnAIY18CdvxnqSRgyK882I+68aMXmoSW92cR5HN2a3
dPSKy2U+BFo3+2DmpMckJh+VLZ0CEqfJMP3c4iVBhZOOU6Wf+7SmyNUnGugvYsfV2qyAKUSJoo7r
YTiyCutvlXr2Ms7NfTGHh2DpKk8u+MuaVjDDr044vAfhx0d5YzJIEXVkd4pmYhuDsQ0P7nRmm5H+
0BeUpTpHcdtkL5Bpqo2RzdO+zegjLvIkalTOsHzKfuq8oSFZa4OaoBeLHDO8HtkiV5rEiHMNLpnT
pMnPFQZI5/Ue++zFsuCUWqGU0UMqLx/1R5xE/YbRRtVLlVhURxK5ar0o0lEpIL+Opqae53XrTEp7
woNLsC3YIEfasf3R0BkWhzqDbMZujVy+y0it3iRJrG/jpX+Gv+jLcW+6i6Vsyzp+qyROZG0q7yO9
m87VVLy0QXMfqEnuKElx33K3Sc1pKuYXqe3o0IxTtGkbIfUSOX8z+vR9Thg6oqpZ5Maqgk0UA1L3
RZmpG3XFOKyIQyyPhH3UkC3PbAV55dB2RfpOl4McVrolPSl8DZfQDTpb2mIpJ107p/QRREqDkrGo
Dui19tTHCUlpYPSTHaScm8mcXeRG2zLUOnSVsLhvZr4zaJU/tVm6HVYGyNhnbLu4+KlVumBD48kc
UH02oS4Wfiyo8ybIqdrahKatlY+nJI5eFh0kRQjJFLKEpZ0qYygcoG9E7t1YMtdvDo/6osGxCDTd
68LlNGrsmUnjfYoxaUWGQwVr0UnHaoqnm1hmaPnSthTkaZChD2tDr7Qa2UlCDs+RiWGOmPIDNKUe
XWgMy2ZZKD+LqH6GQlE5/awzP1kEYqjLMHrvSnBrfBX3gRD/DEzV/0h4JQP2l0ruFA61djEIi4os
KjtGNKlu1gInMY4ZOaCZtS7SYM2pLXCOtRhiJXVPtcRTBqq1LWlIuIM6A4Ro8mKLbfQ+xOMJVPyn
OWXDU5aQ88hg/A7jzUw7jrm11opyZ0y6wu9DGdwvSyBQyc1zaoZvECBeTXHIXEGpY5+uBglhAPFL
Aray1RTogcaT7JgzOYyJ8twfYKt4ZWwKdmKS+lUzw9N7fJ+2KYjZjWkqy9acgvq5p/LzcGMujvlQ
NG9VCeduiKm3AvqhH/tG6yis+dhox5mEOKtZZHqwzbwVJTYZ+Um8FUzqOjWOqZvU/ndB0P/nKQjE
7VUx8XkKcl81r102/5FutH8FyP/4t3/kG5L+m2pA9hehwf6Bdf+Rb0jSb/QdZYi/kmrBQOd6f+Qb
/Imqy8x5owoxoV+uNiJ/5Bv6b4pswMXRyRAQR8O8+0/yDWmVaPwbHxdkSSU50klq/p5mNBEzfWa1
N7DK2Lda8QMutZvLAbxiyReaEhIgLNfxpg+tL+Toqyr3Vxe8UuvmGHllcstns4gKJD/Ll3uxhrMa
P8Vz9faXN/EL2P9Dk/Ori1wJjMRQGqMMPs4u7e/GRXXVonNH/IowBvaG6S2AegjT8NAoC3VL43Qc
yGrwlfWLtMp2fnX1KxFSpufSHKupwKT50S9z6t9AAK1abKnNSS4uogpQw5RhgD5HmPJj8dUYzA9N
z6+ufKVRQs0CD61mXIZAmDRLv2vinTYgfgjpNojDZayNg5HqbiPUVFBfOUZ8uomu9EspbZGa0eDl
bgaouenP2U33DZoc5EI44PY/v9NVR/erR7vKhwWa+127lMGuGBS3Ui0SxdGfmxt6Fm5fWm4E4PTP
V/p091zJmeJ5FC3GdU27UTf9ZQY7NwGBAtnWwviSaaSbweIThqlFHuDNkjE3XwjjPnmB5rVxq74I
EzKCsdvBHfEH8dKNhq81If504M4p/d2WFVUPtYkXv/7VRObVFfb/XFrz2tLVtCahFI2l26WyaK+T
fDHa84VB9S0+GXWC3IQHZjx+NYnv04e8ijngCrNZd6a5q56r+/hfKIjGyaG/E3xrTsyaXr7cl+ve
+NWDXcWaNGgSU0mVemcJhl0qD7kEwjNbH9tnIaJBWKyFfiMlyqP4ZYCTPowHfnXZq+ijjWRMY9CU
u26jG078JD0XpzI6RfdxbW6iS7GT92Nv2OniDO7wI9D3YLvn4oTAezrEgf0jSA4SrDfoesf0rPVO
+5RcNOF1OAo2qiXbDJVT/Vqey7us9yBJebWvaSfBozBB03Eub5Nk153MSvqW1TQqv4EC2j9Mu5Zh
6UEh2nbKvlUdSwZV/97dDXeteZI8ySmPZucYfrtLvHmr7YRDMO+mzeSqjhJsZr/Zl14nbmAD74pt
U2yC9kd0as7tNs733bY5W3c6PxEhtj095HfCpr+pL7VhF/GtGrwl35Rj6JtIXbbhodximil5C+qO
d8QzAIWNO7ypKgHjLOxHBKd+4xe+kRywavtC5P7pnruKydKYYw8vzPKOzA+KieWCX25hoTC9YUgu
xlp4BorL6Bjb5Nfg31+ErQ/r/F9thquQLChjXaeTKO/69fMVZduQLDqQ8J/klyiIYR1DTG1eYgnz
d8LK0FWXPJb9mU5a9+UXbnz2JVxHaH0ieMpDsDPVg6iUND1xkmMOxGgl+3YJFljYNkK7b9koHgJ0
iF6phfslgplGFq/BvFzbiaK38ramYUSXBseYxDpeu6bzCLEsHKxdHdd3yD2a0EptMuNhP5pSvCFJ
9+q4cTkTe7eWsxtBgDo3CgD0MhVDPvaoVSAqa+2Q2I3pJFn4zZhjNtv8mITSjmGP0QbkRXGGfv4e
F9FNO0WAdBnCw1C9TJJ2mgvNZT5PvVFywzbrxZ3BNg0jP0cDcrwkd6m778sIxySp1WBB5VsRadhm
TtSeAkY7F6V8YxWj01VvofkidV9QYD45SMxrp2KowBaMlyrYBfE2qZ8tK3wzBdGd4v5i4NwWLV6n
V3ezeTIXVBK8ceLwF4fYZzH96gzrmWMzaCl0Bimo3yJFcgsTrZVCChAYbhwah5Kt2DXK7zjk3/gy
fyVafPao1+bGamPiwiLmwa4ufB5NCyj+2eTrqWmX5V00zHYb32EeTngPt4ZhfPGcn+Qe5rXx8QKC
lU+hEOz0FUJB9V1UtB2huUd0d6ykOqjLYdBui/Luv5UdmNd2yKqC1E3RmmRf7CrL2mdt8yjAe15f
alKGXiqchia7aBIntS4flnBvfeEo++sMyLw2S54FRnO0lZ7A4rYOtSrTGR0OrSWQCcyHiv9f06Av
HvLXZYF57Z5cimNmQg+Qd+UsXqJA3Jvaw9p17sP2ER0bmVFsV6hAZYrSLy65hqJfBMprT+VpaZsC
MpC0G4LuIMSLHYx3JjoO3M48BLyHmGgYzMbNBwLAraSz8VWQls3PLn4VpdV21mEek/JNwyEdrW0A
Q8PkcEjKLrclJIk07YEXM0JUmnZHyOSHPLNu8gZbx+ZcLNNhycZdVgffK6U8KjIYYeqjw7FrJXGE
DrLOxmw3qbKv201ZHuaFUOSnzQbafiRthC5wItTos7ydKUlkMgMTzviE1oCgFfFmGVJeTz0922g9
uJ1oofV1pyyHsXpTaWSRJEb+MGDJuSvMLWyKaeXAbw0mQU5eCfRqCwCfJHQC1ILgMKfPinwe80Og
PmvqXS8/WNO3Sv3ZqU95cS8Nfqr4g/Fz6LbMrxvanahtRMnPU1jGvjStN40Qp5l8PO6EYRuFu1Db
aREtwg0QGdpkuwoA94RKPg7mTCEyJJNjFMI2UVBvN/0Dk9+OCtOT+mChQZweLGbCYNe21efaA1Fx
lHjYpL21G0I3GurzNKMpS5R7plz5/bwTxeWsmt8U/XEowbTmeZuFnKF87l2lHpJM20RW7Efm9C5h
6WmY872V0Y5pFWT4hXQ3t+aj2p2hpe+UTH+wlOJUKPmPzooOBrJRSUWMxeTpudU9SJpumCMeRWYm
WYInze2PUTA3FllO3jZulRSvi2ihYYqj29gEoF1mYo76mGeJv9QFvWIWQ2gLuj+meBSj9CGpjd2c
wMT6VxTX6IBKu60BIH/G4RYfmMxyM9wI7UYZT1FveonW+GKJ5iwrEHqNsP1DijpYE9NSuBrKv1GR
d6FQebm8XPBXdkwApqEa6czPvqbv6zg7mJV5K0XNtugmr+4V16pjr4qcBVtgIZK3qHDvs6m4SYbB
TZA9GJK4C6xytA0/mOp1aW6oKR+69JuSzqChMP9o9tMmWNsS+fijKujnFajnlooZNoyWrdqTzoSw
OUlidJbTeY7Nf6nydN9Xpxry+8ratMu0GR2Drt4wb2Ux3o+hepdO6gnk734MjTdsNpgjxwQiUd5G
WbaZNe3Y2ak+X+oU3W+t3Q7ieJTNFAMAfTeKva+BVyg56syg3Gkq8L1hbvXogl7Bg4J4MLv6kPSp
F8nfhSrg+51uoxBVF+l2kEAaUtP4lbboJoxABFC5KuIzkdVODSQg8UXS46/Oyc8Czfr7f2nroIFv
wP96hinPDPictmY90B6HqBOZrraWmz9zGOJdQEqlY4XxVfX8YSb6q+h6VT4bsP5Uo1WGnYktDfSt
U9jxgefDpkzEs9Jr7GeQ4rbDwwDRYYmq8B7JvxuS8In6fY2TommYjhHWbpXpaFlxEex6xtjRAMhr
pwy2CWYroQSFWVnczEyc1EghAz20xXdRJNt5j0fZswKNbpHKGYlm1BT8Vag+kKLBA/F6ecZ+9zYc
aMvfpUYP6REl4EM+fuW2/WE59asluEqJlmhgAOoQpjsloutdHIJsn8kPhfidE8bWqDrNqae3jxot
xOJ4vrQQkyxyVlRO+Bvf9tNOLByGENqFXnH4xa4lK0cyt3Ne694tzgpfHL7WryEy89qVHoQwWlQt
ZdLhrOwiDmFD6FzYFD7ko069E61zs6SOQT88lW8bmvO0v5BkdkcmSW7y0XAarAL66hLLpwFiG5tM
PmRivcdpwuujxslSp+/RzGTPSsd2e6OJ6NRZ4LcMhU4ZBT9htNqiHArTwtUDZonzia8Uv2UV4dZo
iwUPzxBklDDniBh1+ZCHXmwtTq60NP5/ZPnPtQTQdOwakHi1U4pUyrClGamGmttmIzKkmJZE9yqM
L1I4OqN8rDTa6sJ822FrIacitNLbtNtl0U5OblSIc/qSAp+xCzErYLT0sfw2Vd2mlM2NCfsIE1QH
xb0zJxg78eMbWbOnIPPCXEcd/r3oRDs3HlRO71VNTtDtl8b557zlw4n6F9vq2uhfMIpQSVsmeCZH
M5H8EmmRn8n6Ze5KP0zXDuRO6+775CkcUchO3+voVssHZyXHzHrvLWhDmCz6gG3JxswOCe0FZOdN
8lFk7Udjvtfwy58gbIUNPKEg9fp07Tn19H0CP0mbGyulScS0D0KfnevyLtcCOHSDS3/TVWbgA9DO
sUudIoUUMixbtU6dRNdgpeR79PvbVK7dJOdc1QpvqUsviUOmd4cu7Gwbeaz9z+tkrKnUr9bpCvXB
O1mqTFptOy37HrQytDH9xOF9ELEzUcNuS/fqXMfWLQKy90qIH3rRjwzxJPPiENqdlabeDXp9KzU7
lW2ezMLNopd0SNPHNlK/yXm7Q0KO+kaGXFw6EEUcrViL6CGkJvmut80RY9uDKZRbRcawPHvtrcKx
OEuXMIUPKPhmInoRu3EuhBshq2+qUd8hB3WjunHqvt9K84sKCZLBZPYwlR7dw1NlYDwUV1vMfX2c
xD1Yjn4t6jRFdV+Mejd5qlenrrViLu+DBM+LZiWw2Tpjxhcx9VMNuhrGMQH9s39e5g/Trl8t8xXm
VYYyTQOaTfu41l3TasjT29seANNEtTt3N5PAb2emX4WaW7fWYx4oMH8nrNW7Sz1b/teworLiXb+6
lSscbJmHgOa0JOxMbKIJXspBnG/auZSAM+n3pRgpKVCbMmN8IP3eKcs9A41T8wBbmvhLj7fubhvb
wCljkVXRmedvc/a4QAmLdGCFMX/L+2UHrL+XLRvdKzmo2d0teNnsFYh4srUdtV2Xnr9Y2M/2r/r3
k9uoVM3oxkzf1RAi0KU+KyBale52EmZG7pDoh6ILn+hBHsrpoCuCu3TwyP6bF7+qT9KlhurbDLRp
AIRnSYYBbx7KynrN1f4Q1TKUuOGgwGdYX6OVZAeMkmxB/UMP83l5/0k9aFylLVkB90Ru4DomuXGD
gcNBqTWXvuYlSMD4S9DKFbsatctSJk///MyfIBgfUNZfMqUmFSxRmmZtJ1HWFjSLTPOy1vUrcpKR
miBTtKG2/PPFPsMvjKvkQIxFXLWg4+wSvX7Uic1agMBZe5cj66CZD3lcuaVmuGrUXARtPhgRJkTU
Qf989U8q++uxF0NdSJA9ZG2HhZk75rq/9OdZh+vHY7Zp4MuI6P/5Sp9MezCvh2DIwzKj46ZOrOcb
lNduYuaPIs+4rixiO7/52damM0kJR2WruJATOQdITRPlq638CRR5PSsDr4amU5TF3KWclmgOUasp
jpSClbOeUEjdrpN8OTMd+IXo3ZUv1vgzBPh6jEaWDVIzqrO5ay2kncbz+u3WwVMrGyQ4y0Fi6fVC
cKcqvdTll+v92au9ioE4ccA9o4O7m/q+dMAB2+Jpbf4jqZFtAUsUXYJ1QcppuUkf7gtTvZ3CZyyp
XphNdAnBo5UGrlXwVXPrk6/qeh5AVitxjzudtasy+TUYQq9VtUMsaj7OGyT94gE6z0EKtK/22yeB
43pIQK0wX6McKms3yskb410wXmj29fgRr0wl8uRYc8vyW0wx/MUO/2x/XYUqHFNCTTDZ4RpfTqyK
rqxVrjI+B6HpRnJ7GWfA4uq5NnxRCP97sep6oEAe9do0onsiYx8O4aIdErplPV/wGhaxiz+INCsl
Tt0vnvGzVb2KVr0GJbhJVWEXAv2tAaPkO50WhdN7PuBsbgcqGpBWcjUt+P2a/xHN4+FrSeT/SzRT
QzRhUZAofc7yOL1mr/Mr7FK04f/zv/5Hm67/5zfz6/srpNPt61uZv/5JOW3/ygH53z/736xTGJ2a
rGgaw2xgfPyVdWrqKvRGwG/ooAaR4k/W6UotFRFPoreHCKrpbOl/s04VXVw5oqZsabRu1f+EBfL3
oLByTnV0nIxj1GWclHGO+3uKgxtGk8mF2DzqAT3FWjzkqu4iHnFLsXf5x5s0r/yk/EoiLF2dur9f
mEGOumzCnFXMa4fr1RK17jqle4Sj7zU4JnWq+hhbqSes0hpRyj1hhGvJ4N4TVIMBviXcyLJlgkwO
o0yFCT8Wqduq7V6d9M2qZcQ2wovIzHFruEuw9cqS3g3Fagez/TKWb1KuYc1VOHqo3eZZ+lBWbxEA
rV7nRyxIvTbXH5J5OFk6iaQF/pZOJdQykr1l8pVE/250iBJwR3hgIoSB5kHEs2NM8AWrfLHNztay
OrrFr0qo9buhMR+wJfTgpn8nPXxUVdK4unOzOH6PCjyyovBWb6a7Qe/Bs4iVTtKY5zEzHhiXe7f+
SCS7uwH6JgT2cZeipB6tgfntchBtENFS+Knu1LFYabtZg87UC/uEg7VDYOtROB8LMfgxV+j5cJnZ
FkLyHuHRt4GCp/rGWD0zftarlOVlmjvNbiMhAjUWNvIyeLJOZ3zVzKhQhw2m6TidChe1poQpmpSW
KWRZIHt7rTWMrN1XnKmFmh8lE6Yy4I4azx4ePl8c4R8zVf9dUHxsF1TMEKk0U2WvWlfZcN3WeT9J
QvMIqdcVJ+0QrQ5S9UyfUbudA5xGFH28kZP4YdDDQ2Rlntrgv5gZ5xiUE5rcPTZ9m3qeAug/7XOY
TU8ZotuurPyIadbAKG6yBF4kDa4Wq/hcybdQaf0YLc3MiWZjaHEu9PpSBhPDugPwYV57oh9pCz0z
Q5nTJqBTMh3qonCEEULe+nbQFHvUJi6UWLryUn8nausGx1Etxo0LqubgZBnncATnAomlQdWeZtqx
bsfBGYT8ZVyVvr1GOwLmYz9X3zONGXpDekYUte2V8NbS80suG8ckm25CZbqp6vreYlRnlgkHvPMe
o5jS15IfhybcSF3mzEF+MfhMpkg9p3KzQQNyGsIfEMVcPc8vYcW9YluZIbmoJXaI1G0UJqybRb9n
gx6jJfjCI14S/15b/f5iJQXzLo0aXIFP//cANOBNkxcMQ3psROuh0q2HRIT0mJmbuUfTJsJ2HiX4
pZPmVV1y6kZwuKa8Cwa/VAscbqebBC/Jpk6OMYowsQw32EoicJFPFVYYY1Fd9EB4UOfejTPjWOGc
hE2vK2ZgS4I0HZq63mmruBNudz5hI6oNmACOXlt13wIiYRvkTqSofsH3lhjzIU7RHukYn2bNHjaV
qzTJW4A+bxx0AIYooUgbnxozcStMTmNcrco493RcC9Ou21hz6ePXs5EnlGiivBn6wak7xL/TuvTI
a4Zii/HaqbIGZ2KUACJcLDDLXdkV9KnbU6gMN7kCxACSlhsTp/7iCVGLP9p4yi3ZR666OJ2EXhNb
CD4JsizrHNVPOMreBGO1LdN3Rr1CfUdkNBlYI/1oZB5BhqfdNPu+xbgB3/hkJbB3Ja46CpE/EC5/
OUQvv3+yf20XX1Fk/njhq2yC48YyJPkqPU4MPccLpWofWetT3xFSQuZ7zprTqsW2pkaxRm1rBuEt
FGPaXJYnJBWmX72Lvwzdgcyj/fAd6rZnqTE+wEjUKhQJGH1u/hd157VkN5Kk6SdCLbS4hcZRqUkm
b2BUCa01nn4/ZFV3k7UttmzMxmaKVsZk5slzgECEh4f7LxAoC2Ndhc9a3Mxqctdm+jiYYG8U5aWL
s2/HKpFZtwlhv9dnJ94OaSLz1lv/ycn1qLj8OVopIpu6KYLT1Nmifyn5q6XcGXqxjy9oOHew59pg
kSd365eCGmX+H2Ljn3Amv4+ogg4hJBWkGOCq/Ppps9ArQruwlarNeAJj7hu24SpjS+3+PHbaCwz4
8zZrlx5w54otiDiBDpfmOLWNuPb+/eN9z+5/vnWYMMcNmxL4VhHlhyPh+OkMr2jUfZVlXl4WHX2O
vIsEi8P7sal2tU5zUIf8QZaBSE5vqOHctuEyagDGNR8HLVcsJldv9Fs+KrcRnhnx+oSs4KUBKL7W
9X1eJ+eOiIpyT9RY0xX30ntNtu4zrf+o7skZYDjdG/mlEuZHfeQ26236iA7VTYHl15fKpe90P8mT
71XVBWj0uuY2XcVSc5Ui+zGwa8v6ejfkfAgpUGXWTzAYYIwnW29vRjc42GZ8kHgNrhPta4L+gsoL
bOS6vUYWngdRv6xKem5LmGr/flyPGfPrsOqyaiowlERJ0ow/C/ZjhQj5J2VYdUEJOdQGShn//uj+
Upr/L3P4/7WEMkO2LIbtp9E+FFZ+0T95zqqmFy5Il/z4JY//22/+kcfLxm9Ilkj43GhgTvSjIPYH
mltWfxNVkvR3KDeiQYS0P/J4wQSzTZizNFk2RA0hQ7L/PxJ5wTqQ3poiAiOURBPFvr+UyYME/2WO
6KZMWUHhHWX4aFzkn4+kqqyysJW2PU/rvH00axW5oAw6wltZIqbxTlaC+6pC+0b3wUKFCC2OVYAH
lbdQnLIWhmabm4UXw2aK9qZPP4rxrrBhTIPl14gAwjSOUyRR6F1YhYwcFVKMtI/1NPfwBCtrxNPK
mS2oStP7Me/jU4bkYgfYT4Yxj1L1tZ4QW4KlP6T3jWHQl6gN/Zuex9VtEibZqVS18FTZKH156p0F
WWm7VNX+QVNwhBVXyJDLBDFGmyAw15bSfNEWriJuUhigS2tBl+mUpgK4ilRSj+RRHPceDbX9btl2
/TuqU+aP92sZYqOI6bhrkEGBvbROmYr7w4anjLOuc/bQGJ3w3A2rGJG4Fbyrid6aFydoYNt9hRKx
VmT71UDWHH1jY0VbApnH7+J02Cc3+Ck7FVi6T0oLsUxkg6Ggh946osRDt9O97q45uuKI7ebF5udr
5+CzIScoqmfy4170+iUZxup5rOT2NUNS8FVapRXSMAz51UGSrtaQz23Rllahd1s5Qri7mqhImmn1
5IF2h1CS8BDNLbNsvW3WU55N9N8xDuw+SnITg++T4+dxNSoA8hRBw40ib8d+wPkgFrviUZuXQrFh
EKkf4rlK75dCLoHo9gr6aCSMAzK6pvY5b0UjHLBtuE/XeXiWpFj4OMcFQK99sKJiTmovxuo8Eq0K
Mt2wyo486chV6PtnjWLr92zLNWSpMmW4Q8PaF5GcexVBId/WJd1J/tTlzqihuWnIh4OpMat7VUS1
xSyO8rC4yK+qKBX3K1q/r8tUKCidblD4Eo4kLidquLrxO0Jg9oE0prc1y80rKrHNpzUZxU9dmm4v
Ga3Ce3FO0eoweYlaqMWHeYf7M8WigLoGSfgk9qPXLJJAnlXJdEFNM1DLrY+6fJ+dTdALz1r7+YWt
6S7L28HdyOG8DC+HL+lBtC7TGElLwGN7OAysh9rSIe53BdrQEp5Or8gxcNYFpHrVWglzxGJKPu/g
gIJ3krs8sjZpxwGGQj39SsJfXBUIeQ8lRg2nLUOhQtrHLFBT+qGjppC065N2TtAPCYYKjG9ppfSx
81p0lxLS/IzQ5JOOQJe/yRMYr8no71MZVfUqQ6Pi0JCwDo4SYkfbVZG36u0gt9/0cUuvMcnO9xgn
ukAvYG0PeS6GWZEV13IryCg2Rf1QbhkCZLugl/5SjngooGCH1lqa9FPnVmKPoUUy0O87xC2keAbQ
WSy0pGUjWSFVZ6Nxnyxr3kIqK9TvViczheWWqUN7y61XSQQr0SBjXG1XfR9FL16wOevxfxpqQEOP
yHx5+VD7lREDWRqcHNhhAgWvrAJrpTVelu7c8rbIeZxN/bsh3RVJoKWIZc9TmOlgy7Jzvn8RNLuT
OEpC5c4fcwUqx/MAnqeJXxDi0BXSanQ4hrAmfYZY6lgx5zR0ab7U60un1N5aRXJzl69ftzIN0R3N
s/Pc7vZkSe68PMzy2cpu6CKvhKUW4PSlzjOP9jbWKH6fFLDJex9QAeYkd1MLRMxPNhj27TTfmraB
7uBlsYN6RVRUPmpxtXw2jOEx+doaoTSFY/OIOnndLE7BmXWyVfG+qDX0ttHb92PrmymHOcF5wloD
QIAKRDXjzpIJDZUvcZf5vbE5KdqPvXw204/YdCrlZ0lZgxiCYztH+PbaewwCV0ckH8uDYFKn72s+
PI+0ndj+IACvdr5op7lTzsiAoNIvAWt7zLS3dUWsggRexmLY6R7N4qSmzfS5NywVCKcwymBxZPTh
l0UMWzMdwXnFrYd5vIMYiNtaykkxpYswV/gjIPVQq63iKIXwnIognxJFtdeqdSH72TWEEHRxPWoe
dlz3zwgNekOnP2gyxknSOHyTUavYdvW2Z9vHZRyvZa9/QCaZ4mm9frK0+TKVuzuw5cn50rlmpl6N
skXjTyHJy2TlDf37T2Itf1NSgEraY62br4VmNY6gPLegGJTM/NBlX7B5AOJ1JYI4HAs7t56muy0e
0FG4HqNoLKOtIdIL3ySUl+7c7YhYjgOHsgorBRiJiBSdivJuFlDNBqdixhU+h5KDW4erCcRgdq10
MWxqzxIgrjUsux8trsdz/RWzC3/FtD4RtFO7QDmydhsfQ3b0kyZFTJJ9Coq5umXS1zbL3HKMES0p
Lm1Nz3hsvqfa5m2l7u3LV1SGYPdeDbkO1+oJHbC9PqvqV8TsPV17hOeMtIPTmq+blgUSXI4JLD3o
Zoui2NpvF21fanD9MndmyFvv7VWmsYooemgdIEWzyhjzXEEIT+1unVU99NhIxOZ2GxvFz+T8mu/W
VxnPyG56rcSsA7kuhIuE7iwgbxmrKuOpnIBMwjOoTmiMF42bDbWzmV8V4xlygUzV0lQuzeLP+be+
by9ZdTcrzzV6vClykZ8qZEfjxMMlxx6q5K6bTmZ8YRbi8RxVX1F3d3qTVi9avW+pIdmN0Lr9ctL7
x+lA0lh+qeQRpyCERszv2qj54HRR84+k/EOlfUoQ0tFAZYLNsKqzET9lymUUkJVUfMlABoizQk+p
3hG0Rvxs5eL2Wunx3QRGX6svqFDY5ehp+8est+WGXnPnpNt9DwXf9AwdEtSaBEaieSolH5HN6oDY
cNYtMsRdPgmxt/4Q4repifb4rRs/6m0ki1+76Tx1z5n6AT41cJB07p00BeFDvQny8Qgi6pPyskn3
0FntaYg4DBExn83WRUJYxO1ZQ/X/XImPW/k8istnbFNbHpsaqWxu+hgs+w+rOAuH9Iu7DzgC/Ijz
Uz/VwGilUM4fUYG32Z/Aj51lobvkChQMGthZ+ioXh3qYgNkMjs/erLnsbiqwME2c0CwCR3Q09V+V
Bfi4R7IZ6cNtXE8zoWqnfrKfdCgJCzICWuyNyLy35a2prjshl2qVOL0t04eZFSQMQdWc+vkV8z2p
DJdlIJ1J3AaTZoRxHYiWjlDCua1wKjhUC4xAEG4FNi5Zjq9LdxL1H+lauyINJJOLbbaBbe1Z6++L
xHTgNTkLOTVeinaV1zfEUL2yv2TL6o4zZacOXGy7eMb8vGP5JKIUV6YPu/mGdKptTF42hRUyOQk3
AT4qjyYpR6GJso3PNKtBAw4FSuWKvUDIWpb6o0iFr8LoLCsdIClOmqDXBS5t9sCKOy0Dg0y/gzXK
Ot2VFXLAwoNefK73B47r3pD5h7ypuryV7UunhvKuQ6gIRf0qo9aaf96LzJv0/1ARkN6dTf9xdn0/
l3AGsyRRNw2Eg/9c8dFQ5EkUqSkxaY6ZsXm/lK5qmnLpZlbH3ELPcmupbY/1Xa9uFYQ0Q5w/QyCx
HNS59AtKL60/6woiAbU0f2plywxw3Js+aXm2wHAfZzapUv4IKfGGsg2MaEGXn3jnJCPaC+adXkrN
3ThlfTjWg3pKF3FxlYnxH/ocmtOc80ytcj63UKddEAGfzfGpb+RTW7EG9yNZQ8S9X0Z/tPSbIVXf
s2F9MjEys0mi7a3u3DQPShzDFNw5GPvGqA1E/VENT6T1QI6LTjLHYUxiYq8DPg/V5luI4gpoTpXy
mzHsY1DpNS5A8rQvt7QVGl/cIwMjjeRY5Vehmq46+KPt8ya+yO13uVAOl4rrWD0mW3XeeuSZSpkn
WVD81NrJIx5qFmsnfS5jcv/2rizrK2gONBlnIl6QDAsiuxQ1rDqPLPYQ3aKzMNcvI0/CgO/vjRsh
kRr48H3Pbooq3G/qlyodI5baQ5mR04ZTHQnp9lFaFn+oiuCYTNOsB3NRhy3OKFM3nnfTeJIGpKx2
BKJSdsD8uekKe97jz2nTnhWw192bvqPZZLpG8xKbvmiQgFrsyD8d6P9J1VE6WsD/mIOmbpmSwfFb
gYYtcTL4c58LYeS+7LVuPufG8tGasZXS2pKK2PSZfHO/FnjVBHu9Zvg7JS25ExVxcg3RT1q1+L2U
85fqLP+VduovpZj/RTq0lqEZ8oEN/Nc916cfdfGl+Jvy7PB/3AyFq2mkz/ow1d+/ND+XZ/7+dn8r
zyDUo9PBhCNPR/Ndc/Zv5Rnlt/eyKA7fGgWYn8ozsvYbHVAR40l0Yk2dusnfqzP8CFoeM02mMIO4
LLCJvyDuQ0/zlwn4O9vehLh/TMyf6qEkQqqBj5hyzaPs3J2GG0jDkIwaJoFtXuXT8U/1Zt50zwAr
6A8OFgUn6QmdDekufshuSFN79RUcXMgW6VdefkfIO8kOdoan/FJ8KSN0sBTUqje7jUAgnHMvcVdf
dyQ/dgpXdnVPP81R4c2h6kx8vbpy0LrFY3xCvi1Yz6mzOV3YnQdPdeCNnqFRRULIBusC2gv7CFEh
XwzUUxcUQe5unuA3oX5qn5KT4kpucRvwlbKnq+S2Ueu3PnXcW4Kcni35ijuGqitcDxBsZpuX4mqE
3U0+GXd60N22a+rqkerup/KWRXPY+qS5QemrnhCSjp2ah/heuOF7cLJuzbUKu4Nz6mUOeVQEMtYT
rlqA90VkwlvA0OuKFhuoSoCW8HVe4nsKCPb6FaJqBPjcy3lbxR/sH5E3uLH/nNmWIwW6m3myF7/p
DuPqt6H+fhmqJ4W8g9sFikuJym6iwffE+/iynkh7Axp4DmJy4RTUbuovfhfhCxX058mVAhzaXvsz
gFFfcXRXORUXw1t8IygiKVju63Dmt5bH6iH198B6mNDrjqAHPyC86RQBiaxqF8HsUMIONnd2kDyz
81N6yk+mr7xJp+IePZlv1ucxbLgO5Ojt6dlJnMUdbcOZPe00XBZfv2si1cebySuCNhT9yk1DFHMe
4rvtgsWSK/qii+uJ3bn6Xf4oXqrv+wdyMZKP5FBjs7vZ6W+i23vIw9+s6xAVT+1L7XXR+oYJiKNF
hlvxJtl9ep4DjpSBBnt49CSv8PMr9iguXu9A2Ce3xf7oybg3Ik5sjHYWYELn78V9fcIex82DzBU/
Ih18ks/LR1A0LiBwLtb0xm8ZX7MPh+pjdVaiKWQj2yTHvKmP0j0zMYi9zC+9jnWCN8fj9+lcvkj3
2VfWD6/MH2DbBBl7zUkNBD+7K544TVzkU3nRr83ZfMyvBiugv+RReqpP6nn4D17DKIP9i6V+wJN+
WupLg4+A3nTSFSlLD/A8tp1u68JTCifbsFuuoXff3sYg8w1WZRm10e6qHrwZZ3SFZ9Cw9uBVXyi4
OaUj2hyI/cVDJ8op7A+Zm/k4JzhU0dDFtLNQcvuIFeYXoQSn2c6/ZZ7hMYsclJIdXOx8w6eAwvNW
mOXjWU1OVYDyO39GGxkatwowXH7QztBnPEQygiTIguwHgnlYmWsoHP/Yv1YvczieQSy/mGjJhFmw
3bUh7TgkKJ35/Cg4hiN8UN2e741h/Jr6elSe1ahwYrd5MV+TqxxJeA1eTObSVb9jQkZJJD/vj9qj
4Q3+fDKu+LEk0XxKLuV5v8X+4Kt3WqA09wjHe7GdOOhFXtcA/Uim93qsB392TFvi+2+Uhp0vr6X9
DWq6h5qVzaHBHTzxhC2M/f0t5/cXlzXJa2MHirGz2ZXLO3lDpJ2WSx7OQU5gNW9dOEJ51/wZHpMt
uYvHGdPJfBxGttBiPgrn5CMzzm2dL7otRpmzO+gWcHHfieEXPDcd+Sqc68vuz+7kwXbyprN1Xzoa
/ypuuz/6pmc+AqwvA2QImHpyoLkUZVxEQrzSqx3NJpG6207H55bX7Wtypyc2ouMIIjm51/ipxxKI
urDx1IAUz1vdwkZR1cXTxeEM7+he7y6O6khn9CUdtMv9wl/sxe6h8OMKy6TifGVP9lvCjjC7RH17
detIc1FDwLMgynkVpuSPXZjDvjFeKasx/bJPPe9OYywS2IEEpnHOrcEHcuNHI4IuZcuBELa8SXpq
XxJ3cn7a+P9ZxqaKv/a8/rFl/gmThCVEQcvWFK+dp193tjJOqgHaw24XVlRJeCa9u/u9azrcAUM5
OcYl5UnQvmdwMFtxBfcJ7og/eRpfZozGB+Q9/c2r7O+1UzvUvOzUiYOZkTTcNihPW8gJmWWI4JV/
LFkOWO7qfjYD8lmfrRkVhtxPPGzimGO9Xy72MW2OTZIfuJzoHXTgvJnf1gPJ7yPzFBOoet8klMde
yRIWP0+nMjrecAh15pjoVLfV7/gqJWh23sCfyeuhKwRIPNimc3yLGfTlmM9DCGSSf0NziYpHlTfq
4HhaTAmZj8mjxVm52ePNO0+KcibL6P5+IzmJApAWgkHqmm7pYjbm5RG/dQVt6xh292Hi7mSmj87N
MLVuDBqbuOITvbhz1obffMmfeX/GFbMVJ/Z0TwxGnyK9J7mVl/FHd8gqTrwfw82cEu7Ll9gzvY5L
2t54LE7rsgC/Ih2QPMWJnb4M5465owa7C+/IQTrL0aOK5wx/kNi5+jWPE3MK1/IRJJAQpEA/K6Bf
Qa7CRHdFb3axXLY359DHOH52jBkEMh5m4ifsHWCv2BhRHWMhID3AamTRRSCC/GMqN57F70luw4fU
3EOFFsFFsrGndCmLcjtHqjT6eOWERAKe3sZsYYB4hWAfUw+BOgavjvZP5nU5bQzHwFWbPHvyiSAO
2gu+WafumKiuHgh3x5M23C1Eo4wJiwSp3wel1ztPKCJwD8ir2rXzRqXCtrjclKiAL+z7WFB64aIR
AH4f5JGLL/hfZB8QyWgAxu9MWC4nlM9joId6OLIrZ27sWaFwJgadhfslHEJUx/zjs1SyvGONJG7u
pe8TEwtF9pmeB9QGve4IEWVDPk32DFbeMSXqC7EpLI+ZTHQRmWIpwSP2+oDCh0ve4dBAcwZv/7R/
SqPjlOqmqH404ZAQgwy2eoP5rQY4tZbMPBx//e4rWN2o98Gs8J00WEKBVXzMVGQfA1RQfCHs/TB2
lrMVQYcOjuUw8hJ40LZCBJ49WOJuSqpLiHaEMI3Gbyph2LocsQr/LoZUZkoftzrZmVszotRQ+AiD
WSUzlpvHiAYsqQfzZXlQb8Q0nnXlStfKPca75WJUpwhJf13ezS5cjFyIerFDjuRTP7PrAFdMG8Ib
r0HMjwVJqA8Wnstyo95PLDGZlDCjo4mVEBOLcEJ3ZjYK1gVptBiYV+2bzvIVH7bAZIuhZ+m2X4Sg
IazhbcXybz4sLMeKNGAl8CzEYJMpDZ+PT7Zsw0c5m0SC/NUhbQtjF7tL3+I+IZYRCEzPchuXZM4p
GeTRZ2Bd8aS8xzbxfYavvkTEOnaeY7VujnSEIZFHzUp1FPLPllun6XkZoHGyj6SMaefMNoa+tuxJ
Ply/hV973/W4lPmSklvMNsUJu3hMvze3Y6i7k8aFlgwD0ZOftx5u7oSG/DkmxW7vqqAjUUldhfjE
Kfy869f6rnrYfqzhkSjg7+BlpCt9SORgqceBxMusm4W7+plTiYdxTlBckxMN6NwHW+82JxpBp+KU
nJqg3C6oDaV3QPOuw3X4QU/IpvoS0PFxSIJgCb7QsAqykGvxqQM54Lh8JpidukvQOaudobMz22hU
kyU1QesjkkoGRXJLnpNzpMjsyunJio60S+B8Qrn2+OOPtvhdcBLODJbTekfe0no8IH+7Trf1gsW1
b7ojkjhWMJKorXQ+7IG3l9H3ybw4UmLHurWhEuDORspeOGLUnrVb/EzJeuQL8cl46fQXauv6hUTM
S8HP2FVAHcXRAl1xOAXYGcOCIoanP88Ek2g8x1HzwvgyUShv3E2cQuqzfL8ImFfb2YsayWRwymf1
u/ms3mcBw8Nr86eEy9Ffsx+QUM/6PcUjr/QpLWZ4J9FwdpIH2qNeH1YBWyRp5pGHSruteUkgeB33
WZEpUrPm7rlIp7Tpq7poHo1hQSalBXzD7pzBvic3/YLqb4O7l1dcskvScK5B9TpY/NYjzQvxq1G7
ELO8LLI+a5qNc9vwSX6K6Q0yT/iieebF5HzH44U07qO6pqHXwEymsuQ20XEOs96fm8Ubgpz7oq5n
4TPpKRNQGC5xiO+YnTxTypWjDBBEkPqNU7v5Kz517reVhxh/W9zFX70vgJMICr1t2iYrkWs0HMNT
bd3WmV2D2zJ3R/61uUcaCqrQVt+zRqB/fARAvQoqO2cujpeiiySeD5ud725YVY1vVOmR8nW2BrM0
Lkf+VkVZ1HspVrj++rb5vRfzcUd2i5zQyvGr4xNK3l9m2Zp8EldhWwDdQuFB9nUf4RsuA48UsIN2
8r18LG9bEqh+w+Z2pHUkQYS1mDndhhxEr4bHbCesJ37uVS7oOj5L9CVe0xIb2HN4cMxd58voKGy0
XLxzLJqWT29Ju4+kO/OPZPuY3Ptpd17e8uDIZ4/hOo4g+HFxOUDi2KJbR/woEKN0ez7B+rV7tuzj
oiaHvwlAMgOdE5DIzjkIyHxPYt/hndkXDeI/JBYy6SOrE865w6bGYRR3WLSv2FNpnx33waBzDA1q
b+RiJ3fnQnD6IMgf6SAKDKS6uWf63XND8LeiMkCQ6l2wCnoUr2T7ddY7jRtQQ+vEPHruIsaLTYke
xYfdR/yIoGyy99LECMwQhVabjTQ46i9jkB5h2DtGmSMAQZm04DIjA/U2kDEKPtYYXu4t7C0kLja/
wAWTSPlphNPmLY+OHNs0GFDZ5gSiuis3g5KQ1/7gqM0OcxwXBbKKf59/g1P8p8dYZLF/PcbSj86q
rWmlK0kqmWaFwDOFJfZ17zt5ioceycYeUisOBwAegEFmRaOTWhCVI2JaQQREa4ytDt0lEpXdTcLy
/si31kg69oUAEV12BYlaEpmpvd/FL/E1vvYX666P0LaP4M1Q4bDIWAeHGhNJ9XLSqBkNH8rnzaM9
HsXke4ujE7GB+R+FmrA6DdfSx6Q2rPkfaPqxaVzHsx4dEXHyzaf5OLZxhfPH9eNq3xtsQlUwvIDI
uRuu+dPw49gGpOdjf0ORHo01LZTshi1geDDOq/1tZnHjsvoeqixb4w92rxy3Z5bbSHTQQhgAOz+G
q0AIRunYwVQY4C555rGvYEJ0FoiGkmue9DeJxJf6kduOBG06PgwehSWKdMeWsnOwXEhR+XyHyomz
+SUfkbvDkbT6x6YEHMpfXMIErzlytPhh9Y/sRqPQQNZsyx9298gNjvKd7LX+QCA7BoK9NBAC3adP
9347qFGSFHaEKZ4IHUlPZXemd3iqlYdBZ7nbDaWsmYg+0n1iyzSoIOSo4FIggjvxxK0TBkAGePMH
4WFnoSne6uG3yVFfY9eeQzbmYCNeKh6Lg3NW5ufkSmawkv/0/pFHQvUkQzxybE4L3APtAkcb76z7
9ip+zB8quNYiqV5+XVjeRxCBRZc4TkUS1jrIHmRMwd495uTC1z1HrTPwH/8FSoAzRb1Nk5MYUT6s
upOe+iOAhMfRlsM1a3bhOZKY2yzAuyNFnMh/jhRP8TqU77ArP5UepFPnSAxXBm6K2FqJJS1R40jp
WtIyKjkkda1yOQ4lBusxf49cxLELbl+35H5xV2LSUXKoCDPg68ln//1qlbR/tVoPFuJPRaeqaLWi
TE3jGv+Q7nClamzKEEe+9yI+7k9YZaII4e/ukciahMYjtZT8+l64W6gyj69alD3h1H6mqvawf0M0
/W55g1/gKyF7vGeeYI376R0Wad6RPcT38BWfaJSdpUA57W8N9U10IJzdk6lybn4W6SSG44UDNGkM
R+NoJiXmEOf34XZXkmvo9/3ZeNlP1PfcIWLT9IpTwxTJLhimccS8vrI5Evpd8YYvGvPKo2cayffy
63iqLuxCJLQye1nsTxQ5O0oTejhE1oOZuMs3FMe6qPMRyzxbd2VEfCeKUz6n8qbcybfhbEQcvb3j
gJ8HVvj+CP7b2jrHB/3dbfB/hnOgZejAyon//7pj40IaaODDPX8pfuDHUH35tUXzx+//0aJRpN9M
WnAWzoCyaQGU/TuC9vgJTDhZBON8AGEpBf2BoFWM3+CFGAgoa9DhYMkxwf8A0B4/wuJPNenngaPl
Df9Ki+ZPLUKD5oymHhhaE5sHRUOB+deVJIvW3gha2Twk1RuCTqvYozQxuHD3nLWsvaan1Y7ctlES
Uihy1DRWfxq5f1by+nUN/79X8KcCMmDBQrF6rgABQXqmKP6jydHAJlmuW6TBvjK7h2z6XOkjDvES
AKDvf30K//8hwP8r/cv/gRMdiqWIRgaF/H8905++1MnPk/sfv/P77DaAc9NGpIyp6wp8T4s5/HsD
0jB/MzQJKQGaibLK3z/NbtS+ERngPyDgigaG/B+zW/oNjqdOCxLRA0WnGfmXZvexuH7qgP+tmoqC
y6/TeokTlQmTcWqW108zRuTunIxdMPYxcnQJKmk5mAtP0zMaMzv4n1YEL9nUoB6mJEOLzFLBlSSH
aAfCpm635ZyUqqYiAaw/A6yX7BknqFNnttWXPonnKBPiype0ffRWUTUA4gx6uCJ1g9u6tlJ7GNTG
zgvtRW+yb11pUExN5PZWFhOaXIVFL9hagJ+KUAkhf2R+2yFWYxu9vnzdllEE7IWULErb4qnuQN71
00yeI8vWqdVn1TO7tkeB15LJ+ysVhVOxyVE00kQJwWFTf7AKkBKr0ejg9OTpwGm3SM+JlASWvQGo
tyBrIcVs71ZFEojIX5Qh427Pc/tRyK0RRVEV7p+MaVhmrQhbZun2Azrk5Fu9wSHDRFG0FlHLkoeD
M1jkdGvwPsfsrn0TRGnEDLBrbfrRXI4+HcAyYw5mFcLbJoIr0ySq/YBanpNyMyHnmBNpspFNDsiN
x1LVUi9Fum7ZJ4ub6NA0nZKlDFHpWJE82jnXjW31GTtg49HEsinQm2W/avI2u8LYg0PJhsUv8GD3
TXMeTkB9w1qXP5lrkXrSkJKvq9PgtKNIHy1WUWBTVQopOEXIdtEXhj+tOwXOZX1Ouzww1w0mblNQ
0FT76zsoGNHqFKulWUCcb0XkdTUDxQAoCyT9eYcKpy95HG1GwoF80iiFmSPw0xaztW4GllmbaxJ2
0C4rXZnsKlv6y4SBBjTZ8V2SlmPaWFqfB2UkAYNdd0pWgqS6N5CIYrH9MENrfZrnChGkZDJgP0IA
t0tljMFIo4lcLiuH3zXrP0zTMAXGvtDvFvQqtCq5/PjfG0b/5wZI9t5/HSAvX9ox/VL+kxjJr/0e
I03xN+gpMnYIsF6AgxxsmD9ipPUbxkewav4g1xDt/p4BiL8huQqiAu6yBv344L38LQMQf8NLWJcs
cgNdkhVR+2sx8thg/4ES+j1G6oTwP239A/C1Yu46IZBxqXSUoQWjDUy5LrKobjn3tGv6WjNt1E16
XUkh7KlaLt3aRto8tGDC0cMDvvkq4a43VOur3iSfNs77E06qSD5vAz2a6UHuoVnMUvUWV/uzIG+f
0n15HqW8dmZrd3cRBLA6trqTDMCkByW9NXESrQKsdyyLfWu0bhPgJNsyigDNbQqUBgT4dhv8Rdi+
qCkaSXXDOQoCyd72gEGn1tnLNysHYdlkl3jePpejFLYozSHp+CwPuuUo0Lkd3RRDnUU25vNj3c+P
Cd6Z6aB/W0f1dROzHxMymRAGsDyS5Y9AyMMJ3tA0ml/LTsDZdMsRVFyR1piMu9ws3QEEQdOmTyuh
2B5M3R5mBMwBVLtNCtynlJ4T7NPcTet/DMryWDYxDfPGq7HptgW0wFb86s0dyFxTNdfNonKZpSPq
ljUnKznV/a2bbyKQQgI8VcYsS763mGkA2dpdwI1B12bIIAk7WlM7rZ6O82052grvYffSo0bQcLRy
ecetPph7Q7tFv1lCIUU6CqiCaKQvBbJ2Vma9os68IMlOW8hA7zUTTQ+hGMvdwaF627aBwtDHMNkK
muri+IyY/oJBnzxTvkkaJejgwQTZlK2XVBuzsBuKQJwhpW7WNN/tSa99X80usXPlW7p2Zkj8Fbxk
VYQQaj4V4JmqTive/1/2zmO3ciVL169yccfNAoMuyOl28ikvpfaESKWhDXoT5NP3R2VVHWkrW8Lp
xgV6cCcFVNU5is1gcMUyvwlaCPiV1SUKoCYdpqkutqnMqZlwyTt2Mh+OZJd5v+Ks3A7pFPzWRvpb
Nc3/JCH83xjJiB7/dQxbfYubb8lb+3T+hd/RyyUQWZbAvBw84VLB/Dt68f9AepUw/IgUHlIff2V4
Fq4tsPG40n0T7znUHv4dvYCYEQKpWwReLIvjufhb0QuW4avgJW2KIwyaCK+oeQhBOfU20XMN1+Zo
TAB7Yr/fIUP7q1Rp8i0lyzxXBurNeZrLI3sYZgDGofrhxDieZ6mm9I+DeW/FiASYU4jvhT06J692
8Q+ljXPAiH75cbj4UuIh9bFQWQ9+XFWMBo1Fcsdq7ntUcvvgNAD0r7d52YM90kn4zXDqAbxzN6j1
XOVQcCr0LhGyAL8D5W/vwjK6IsF79hI0otGZs2/DaZ77dVaNzoNA93VtRI7xZDdJm6yaxhXIYmZO
jl59UMkHKyKRbeVgHE2yS9CWSwwQ3qnnGXLVRWEA8ciWt9PsMmgP03HdelmCYiacTwdcdnnhIvnt
rBsph5+5X3XOSpgO7C3LG6dfwgaRD/1EkeAOweTtp6YLVsow08+ArC+6KH9dUb/fMhDHxb+QBagd
3m4kVnJ5akB43NSAx4XCxR638EkHiB0sHnNGeDGoH6ISR0M+bO12XyjA0vFNPSA0Yka7Ut6GDGXl
LqmgG6X6pM577FfhCfE/J227DrNk4wvcLR3/2CmN345R/6Wa3HIG3/16e6HDOsuFvhTzr7tVc511
ZZS2/PpsSDYRxQA6YElx9PFpW/7K4Sp4PAa0Eii8/JfD+KonJiR5uQLvu5FTAZzQ5ZUW4XWv0B1U
+1mOzPHrpPykBWe9TR54MxyFxezJ5fFM17OX6v7VqhEes2nldTQwi1ptK0eZ56OaFv5fYupvrpXa
lAoOKmuBiMprRxFIVk1qxt+rUqlzN5nK8xzfYZCLJhh4OLTGuZla6WNai+w+npBFqxEQONLe5DLb
8CPnk/aDtTT232wbD0BsQ43Ht0DJ+gcPQFiZ3SnKmg0sXr1p7BG4XzagG40SCowor9w1iGes5yEE
GmD2+S6ZbL45s5LrUvj6xG1jgBYG+vAaGBxUpqrFUNLINmp0ae0imeF6Ldo73bBWC4lfAde9EKUx
Xo7oVx5hSXfTzVNxmaVRsekh533ygATut8/n4qlF5EaWwVlUE5bnf/WC3MFAWKmH2JUOTnNsNdA4
sfmBDO38gtPPjGX+TPn0XdRjRZxhEWqCkyB98+C45zj4QaFlxapp7qYavt3Uj9YmM04xBLc/I1q8
O4CsBjvalgL1fljgBxdAmWVm0zpNvXFND4FZt9uBw0fN2kkM1F5txluTQub5inTPhymX6F8ff3Yv
QfzNAaKOJizxtCbHCHeztxvch0YDcTeqN5EXREd5qUAq9RhE5HIO0f91Gb9MFrCGopGrvq6DdWnX
RBpXYtfdN3hba+QuzSFgXCaRS7G7O8Rupq2TxgG2dh26brFDNZ/hNG3jwETNGAPXKzwUzlvEGaLc
dO+Uvnb8FAUTWLtXqshqpENddzsOQXTTpoZ/N8Q9yI2wQlslbeA1UwBuXR1PatV1fnkv4MLS7+Mj
GF0mKkbqneguLx+SGJKYKCumO5JXpzMMAF627/9BsnVZ/Sxuu+bnz+7iW3Vo/fu/MOf6uIW8nqqm
b1+Xjcs//zvlsgH1c5ghD9GS/Wd/7HfBaFv/+K1Y5gvE3QNvcQH5V8vY/YcXoABGU29pHMtF9/Ff
BeMLSYACDzqIL8XSivsbqP7DkG/xIfm+YxJPhEV/+NDtpQycQbQhFrhqmJtmlQcj7GEzzSAqD37e
3zbuMGC83ojzoMITaeRWQiHAEc0zgtswyWTTWmhNOdV9KvRYrzvD776Vrld9RaIAllfdC8lwP+2q
Zi2HJC52BU4Rzu7j7/bguuQpENQl6rNfrk9qcRD3m0qOpdkYYu2KCSxL0gCeaDGOTWen5ksE9qgY
vKX9099f1qbxKfkP2yFnfRstAl25hZ0HYj3hoz06ISLg88oy1eWs59NqGC7Gxms/uQIOcuSXR329
5tIkfXUFaCQb7apb1jSZRoeVC2MAp6O6tvYfP5y1/KVXsfBlJXbTsSw6GvR1D2Kh2cCGN6rUWifk
7Fx4JYIKlHXZ0nAtBuOumwLnTMWLo0nZ1/AMDbqQeu4B9Ogk8s4Mo0QGyTVHOM6ZhfZ6FdsM98ak
B8RSWuKb6SrY6tomnV6FeVBeVXaLanolhizffPwwL23ow6cRZDQI0Pg0qWm2vN030ReOVZTpvIb4
P+fruGLIg1orGoEBSk96S28SundY9FJvpSIDp0dcz19xiJDJ0Ti64LvHQVyEYTGPu0b0mmiLqt/P
2Jn4YrLJgyxvSCOsNnnvlP1K5BVuKOLlEa3laeHmZig7Vwiez33OdvhIW4BDW3ZpXPYriMYZWAyb
6BQIniK9sGxtu+xysux3jZUF6PaX1zAaI4BE0w+Zwjt+ZK7sysbad4iV83NKSyr6mdBRnrq2X9LM
0L2GDN6XxkbMs/7l6CoaUQWjlQ4P2yGbnLvA/pVVyWysRiU6n9THAHQ2WKFTryt7CDXOuaOTnrdx
o/njKI11a9xEdL5BttoDue7YdHag3VliC7sp5r1OtC43mYWfyS0tg9M6SvU2FWgbno4FdhHCm5FE
Kxg4VCtVK/1YuLJMcAewFDdn1N/kTT/fpChY38VpGUO2EegXXeF5R++lC3N1Qx5WnqDdMQ07d27H
+Qe95FZsLaM0vkc5na5rTV8rWrmjkQBYHNrppsRjO1ojOBpwrNsujI48qKkuIi1pk60nlP7x4upc
aaz7vhHDxsdf7AT9OrD0KkoQxsfcY961iZ6sXVt03Lsx1dMqaYdygoUr3Ww9Gu54Z4VTc4pJiFJH
/FscEEiM1rxopc0jjE63vaVqw7GhDSPrVxzqYFwRie2fZeK6YANTyyb7zIb+G8O+8aES5QieN+E9
51GtgNmlpQlsiiQeox606TZ6GOrmTPHSMKJRKp+2YVyN4VFWm0A5/MbD7qIv66/tEp5x4EWzxVuC
treE7/ElkhdLUC9bi/juL6E+XIJ+u4R/abvd7X+oyaX2QZhtPQdGsK2iytvqyEzEykOkA59g9BdR
I27NgNzGy4I7xBnmzzJ88S78eXKRIJIelbjDB71kyK/C38j8c4xltKiry0t8Xn74SF6ic0WxWvbJ
ue4b7iTL+lX1AKGDrt3MdBMdFyJuGA03WN0c10xCPw4uB1WH5fKbFpYdQ1/f4zo9CJR/bUzSSp7Y
enl4P0OdDPIve+K+7E/eGbFAiIttm5YNfPkN/z/1+r94CL96He+kr778HP/P/idKt8WP1wnYy7/1
OwMzOC3/IMWiM09/SdK7J/b/TsGE5zLPR+rN8wMHRT+L4/Yv3SsrYDYPsxLdWyG5AsVfOZjhWv/w
Fi2sgLkbVdH/bG6PHqhwbIvSm79FzUpS+PZQW6Yup6FIu6dcan+HFjTaHujRrqqiMtaG11lfvbYr
CPXogXMDJfIG4br4G7JzixxFkH2W17z9yJbf4yF9R1rokdsg13ZQ9CVzHIqxTZwnoQb/bETn+nS2
Ed/UXOOfXMxvvx2WIiuWdIHINgK20TxIoXBpmkyUINN9FR756mQmuPl0FXya9fjyavT+cnQCXh2Q
q98pzGsBxz+uKaijWZjczTlIoTo3mArtsyY+J+DjFj7UQjk1PklKxdtq9p/P9mqdg6zUlcMw9tGU
7hd6VgGyGCuTk28LL6765ImWs/gqu3m/1EHhXFMo5DaCVPuF5wNzEJRbuDI3yfp7vTlegJkeSK+P
d/Elu/0rP3QhGwvMtwGP0BygiggOtjG3ELlp0tR67ukBoVdU+Nh6pY1TIUmPVvORNJsKcpMaXCbS
lYFdj1eW0WYQ0gzWVuT67drTRgTo1i57EPpWwWRjcBsPZIqscHwKWjOzaW6MysK5dcxBYscw+1ex
kWWXtlzgK/NY+s9+N0I2ayutXYY5QhWbOYmMetVUrvcUqsE7npFjoLVIF3XGoC4AiJnMA9g6PiAy
qpC0/ciY2t7a5loKulntAsS32+5Hi0a5Q1mOOOdW+2lIC5Js+67SJjJk/ZhPIFyIL3d68kS16lHR
cI6LOclwc7Q8FJLs0cW3PgntOViripIdGZIeG9Oo7LMA2HXboh7aFWl7ZtcCJCVuYORYQQdSpzOc
HiaCMmvyrSIi0VdeMpM8tpN1MaYBj5zoVJVnswqtdk2Tt8k3UY+gwkQTO/3khC0H6OBlLxGSOhVV
UB+gx9sQFcRBkLiqmZ9jgdRDI4r5HGdT45O252HgYQKKkzw3qMdKixbg21UmW5Igm6GJIFQFISQm
yUkkZM2gocvy8fF993W+rEWMW/THKcztg6CrZJzSZs/FszkSA1msYmo/DKIwV3Vr5jk2p7W6TXSc
3HldEP7Mq7SxEMLys30vQwzBPv49f3h0psAgwWhSUmstDYTXiU3bNBEheeLRi8jbucIYd6HoquNm
kvMnksVv49/S1uIS5DUGjpAA1pZ5zuulYj9MI6sv1BPRMd9lCUp+PaqJeNUk0doJQ0iUnnZWkVkG
5y2SH/d/50mX5ZeFTVQslr6HcA9C/jzRSxFC2U9RiiXhGPhY6+kB0l7mxp+E4Len9mUpJM3IBaA4
u3RYDp7UHyc/Rl/QeaqT3kYGkMaDP9SfET3fBt/fqyxHluuLsdq7yVAbITUnmXs/lXUM8VZ6zQVq
3PQLEenCJtIxHj/ewLfdDtYj5RA+rQ5Jv8OyXwr3VzlwFXR9EI6y24cVqi6ehbJW73jjrktxEY5R
Avxq17r71njl/Ml+/jaK/SsOsDYnBvwjMhgBoC/0Qt+ena7yczWUrk0RkWbPzK99ODJunDLH7poB
0uPAfU1R6/X+qij6CAlxPy2QNfSTCqbiHNs1QjE1+iulkKrZoehXPlu1YTB28rs0xsNZxNlJb3Uz
t2YaFs+awSTUtSqt0YzGduWHmzcT5A2/aKILJzTik7F1SBsiQaw+oouW/pijOoQRRh8X9IM07OYo
nugMbaehY9OS1I7oS3AnbYV0AADM9qgfqjBP66MkiCUCDI0RfmH7QvQi6jjzd9gQ5sGdGqRzYdU5
8C80gpGemgsQQQAtbGOstk7Qix+pPRfodiklh5PCHkpgWaXuLscyrTIcs0cXHWVzcnGe7CcBkZLE
8EE7lX9fxhH/cNpbebnOlBnR1Peq/BhchWEj9m0LfezKKIGD6oeBc1GGrUbcKYpwYolLS84XvR/O
6bGNY7J1FVfYgx3nQpneLkzc4ZKPYMjXoSfy7Lh2mvhUY9fdcDvNaYzSgK1cvr4W8VBfxDSP7cps
wo02q9HFcqsNg1VgRYpXZuGpdBUUCfNOP63D5ki2FdJphq1FhyWZk0WQggokiJSDuOE2ln70q5Vl
Fq0QMOG+d2rRbIOYGp4Q4wFUSU1VjyjE++a4sgyr6zaJm2lMGUdiTxY60cPsRf5NlikmvXFhge5z
+8hGtYwocze70figSnOC2ikb/JKjoEEHowwQVSxp2ehVhxLs4zC3JdTFNkD8I53pmJt5DwZQatAu
m8SLrWQ15lYen4kqwtan8EIcZPM4SIfNLBcTUybgqj9KPRU/9HVQPzbzHH3PpiDCGtdOa9wKnSzc
Znlb+tuhH40fg9YZAhUIXxZbMymD+7mx4l9apejMhrXNNgUaX0vmqxVqmtjExg8gkxyxcnWP6SDa
/dmVIZ2uX88jH7YYGzlvewwLjiK7nR88p+uQJ+n6kngtsFVdV6aFvEJnI684odYSoG7kY7Q1Ia3/
MGJcd6opYBF+l+WYoNoWWMwrplFgW2kiwW67ZF6t13jOzi7nOr3LY9wt9uRvfvIjI93ykbKO4suo
L4x7t20FF6U5ZeN5YVlpem4Gre7OEncc9cpvpxSh3ikwzyKjKdRKaktnOxUgRrqdu7BK10WbjncR
dqvpNujwT1Wj6d8HYRs8VdieM6cTXva1bAIOaGbXMMisOTRu6tQH6uJ3Zn6ZTEK0664o/GuE492f
wvGCX3baicdWhSnquuD4rJPGWLAxwGW89DgagZkwtApS9GlzZPUb0FrXgj8JZTsqNCOYUiOjlgNy
WX68rrdAuWHvBaNTXbpR0144OioyNhA3WvLBvP4hQfi529R38zvD7BG6stvB2xLIhmu7QdO1RvVQ
rhV9n2sXKduHAf+Hu2m2Swg4kl6E0frpPu5GtCq6OIAFJ70yvh14WWge5z4iYL4ZehvXzQAJTT3y
/tgAWiHIINpZq2nA1mTVFwNN+2hw2u/DqIG0Bv5govGQufK5yqYC8ks9GQ6nYc5zTJTb9hfTfzCw
XTaFmAIa+UXtGd1t4gxOvK7yabwKReG0K8LFrNeZi2B53MdWucrwDihR+BXttV1OcbyWSOxhwOfm
tbMqjCH6gfgw0l3aLmSwjpuebD3qIhNYGdHrqnYJaZvRM0y0BTOq1iwAtWGozOupKk1Yjnms1fQF
r1Y0HkUqUZkUKgjQj6RDduyOJJvngdItebElQGJlmQzgf8RUIZtC2mWz9W0++HVYpxVc1VwDCCh0
6T16GnXD1YhE32VN5pFsla3AlRlZPkP0S4r8Kcss596VLtzF1mjybFfnYpo3dVIET12Y5O0WtWeH
Xl0aDNBscgdZxMnsPb49bcxExUiVl0hgGoAzWk1jNUIOGvmJOuryFbj7eNgghNnpDdKZEwFOteDk
JH1lPPj6NEBFVsfIuXGNj6epPVXFdqys9H5K+bvbwpbGD8TfSCfwUVHd2uuVxcwvGpGRrkt/7jaO
1Qn40fgLgsMrPRCwqFgyJjVVoTBu9Poet44qN8+ZG9RPujDmaeW7kzoZadVPq9BuGmuXx7LyT+wS
zeTHIUiZXJtacKgL+g40pCsZw9tk8gLzJPKVt6LRtkjVGKiurb1h8m4cI4u+q0JTZ5GWIJOYVslN
kenkLnNNSAdREjbndFIqdz31/ZL4zQq4Tko+pldOs2Du5jijh2wZKUiHwW0v7SwvEz4rIX/RIZkZ
1Duh3FuZ0QIV65r52xA53bwDoqBvUzca7n09VDCBlxnuprLq6FImjvcDqVvQxnYkbAhstRLX2YIN
bOcQ22I7mna+ERIDEfiv0XPofE9trKijfIxiX9+ZasT0vI/wXVm5bTCgtjlOWNJaVoN3elQb0/Fs
Df5+KlMKQMfMxrs8qRMTz4fQRaINTXUEscxhuhq9wv0euZ4H6SdcpManfGyf035qL7ui9LDcHpIc
Mno5hM+61hNb5uoapLgshk1RTDVaKW0T/TBk3v3oEDyOsWET2S/SZshieepsu/K6ACyUr8s69Itd
S93z2I5Gw9U6y9Q96iypc8APYAXxiPfkhatQ5N+6/guGnsh03vt+BYZx7iNc7Tp/qW49y77xVRl8
ZzAobhO/x3u1xWoJvUGn5XwkOtpnTpHcj/GoAErIqb1pcX8CKBqaJYonQR3vu7jInlIcCTiVmadw
re7T72qwJMGr7FHWLro+vQK6UVfbmmZrtivngmoriofgUaRmd2UrrWMGLE7qrBNt6xMVt+P5bCUP
gVuXl2URJQ9t4QtnNZZoTe9kyZW5QtLV2dPwxfMEE/Ig3hXm2N9MhS9j3GkNI1wpbYyofIY+0SDi
W4lXDIN0sNN103VrGz/wC6t3IeorR4xqW+sML+GoI1QlIgm9lS/s/Is3GG196rS1hUDLHGlaPLpK
uy0nV3fHsYEhuJpSMGOOF17M8ChiwChVd2vVBVmki3uLoRLUvqIQk2dIBul+KIeei1ooDZ0RXeJw
1eWefnT4VrO1bdUl3R1NFLbSKT1nBGneZnMnfGALKWCqys2TDtveaDI3nmZMhfdNlO/C5kWEF0Xp
8NIqM/WtMkvPxEF6sKGsBbmPbfYcsgXxGNb6OUcXm4aHGi2N7GfQJ0V/FApb4bCE8qRN1mCgLJwP
ffAYFzWSR07QXWQiibq1w7AlXwWZMVj7KGr9TZm0HnYwqOUj32zW8S7U1jjeZc1coR5SlgaUaL/J
Lw2HHAMMmJMeL7EFC/q+worI7coR8Y4U06t0qJdWTtY15VFv1Qvib5w9FFiqBrRDGItx3pnGJJ+L
acqvut5OCFNc7ycGSBmiCSXVNZOnVp8iee/fh6HbRRgkqbba9HOROGfWaIcKkm6VVhidVLKv2+vO
LJj9oKToRDvGmjSQMlUSq8RYhd+TrDeQUiCVv2TgkcHPbvq0PbY62V5ieGeh32YROleRY9KzKeqq
QLnNmax5OxlNHG/i2YOvYnVTe0VPbDB3MjSzs6adxFdYKsF3syIkrEFcmQp9TpEhmgZgieu1leB8
x1zZCKA4RV+hQZ4NF1HscjWEbVLwR705uazBW6+McC4g/RdM4tcM+qtp4/nU4SvMVozLrjNn9F3w
OjO5TfyBocoY5yQB1F+0qrCuAV6djqswyD3qmqoFk4JRHO+hmpxiL5o+/hZGJmBySji4+kOd3vhR
Py92uQkhs6N8uaqBbaL7NUx2skYXVP4MutBBQ7wo0kcKv/CSVCZDksCqmmMnLZB36BsQYjlRi1gc
2eZzUEbTMVCM7AYfggXyAiVqBWTJu+FQ+M9eJs+BzW3M4sbRnLJViiriPUVsPq3DsRnGMy7k/ptV
WLi+u8BEL/3GaJHdD2MDFaoKiIxFSAsvpg4IIQIZGFiheBCPUbSxTGxyo1Yk8N7RVEWFdFgeTHt5
G5+qvrcu/TCW5Vls0J7Hkl7LrwZ9vmAVUiCbbIMbn0aGxyEjAJU/emTf2bwqcWvC/piU6JMXQH4I
pgG2DrE7PMY0UJ4tsK2k0JSwLoyWaDqNQQk9AM7n7GV2gq3TYJXFHZqyAip2nCq9jlObXcXDO7xW
AS7nXgUVD7HaQJ61QYT6edg16npOzPyWolTtTWc05Sr0cuOxMLFZY4abNQ/U5vGDUVbF3q2d/nk0
8/FhCDsbKQGK4/Mqz6ryavD7IWIrPQPE1iCs/tJmqItj+aCeJz6ccUVi4D4Nk+yZ6Iaxh+zF0OkE
mewgap8j3Rbfp1AG4Sk9jtA8Mw3LHuEFOg5qLEGafeVHNI8Y4Xi3qa70jRtNBCJsiYbzzDZKMnU5
BfRMXVl/6bvE/ybDqbwGlqZ5Myr2EdFuROKdxDKJkU+OUD3ECgBeVTnamnnrPH0vh+TZjAgBmzC3
07OeRjc5QuEjMpUSUcBnoYK8mjq7RUytnd37pupp5SZlFOw6YWIXwEwHbFdoWhLlmvhFCLmcTDj5
2RhR5sd2+7WlP8SIYYxK58JLYk8cdZkVd+cM7mW1zdKMttuoA/2Y4pBu3Futr9DLZAehIkxzq85i
y2NqWPND5dYHZnYjdVOR/StvbE8GZQ/WYzTHArp4A5BgJf2x8LYiK4ZfAAdsZ5eaZYFwsiETVIPi
dkYoCcjpeOKGTkjDj87uAuMs7x2fMdRVxKYdu1FRNScRYI3+uKy7HHHsZFzgAk1TnLrQl8SxiVI/
7yACErKLa6/oV3Opw4pkyQdPScXM3WfDmnBxvEfzfydmR3eQnuwZqnpt2wVZjTaL06h2gmw/G0Xd
rFPlTCieeVGTnCR+rfuTSAkFGToNw+yW9kPhPCSTSzeevcB+hVcix11uLC87nLtFYz614itsGbN2
rYMaSJA21XBX4TjzlRJJN4D15vwhxsqNPM/kwXZhRZUTpOQ+60HRmdxkIH8vcrh/jJDntkYPJta5
2ATRxLAiJ/FbEouyvM3iLn0cOFHpuvdkytglczO+hCop22NEeSm1w2YELiPq3kHmRyTTfeEKGv+a
psx1ysASarhR1Y8iX+iFeBPI6kwGwVJi2plyzyxQfmin4YLw1ccNcFyPg1veMd43MZPrFfL6/7EA
1t1K9fZT73nlzypIpnyVmIn94+Om47tWKo5NyA57wEkY+AAHf9v4C1VW0l7ELiBRiTgvUy0e6TJm
nzQY/7gKOtj0ZM2lSb20Wl+1NgGn1FM3T8FTknvoQk2Rv4Vv88mjvOvXLo/C6AqmNl3UQBx0hbF2
oAlEv/hJ9xIBCt8Oj0u30eAG4IKmPTCVj7fuXb+W9UjFLdoqsC/YwLcPpWXSdf6YhE9z0M6A58YK
bGdiXtBmLXbhYD3EfjLtDD2nn8w43j+oBYCLgQIpM3vpLDOHV7uJ3reTeF1W7AOJoUoyheh3kMis
GzWHOAD13fXHD/p2hrE0ppFKt+HEYgfrL7ZVb9drkcWXI3XhPg+qasOLRNSFMLqpfO+ziefHSwGI
e7uULN1ximybDooyyjOr5Gb14g5XkNioPpFDfXcmQQgsOEtcNFCG9w9PvjF0pPcyKvZdOUCJYA55
OeFUdPd39046EvQz2DRWEf7Bu6Lb1IV6zou9aRAVYkpSitH4uaffu/54pT89z+uVDr4xrevADcyi
2Bt+1OGUMAUbO6h+fbzIu6O3wCpMb5kWMqKwD63p6xHEDBSwYp+PUbZrSr+4jCKrfprq1v4y+rNx
8vF6L9DwN4OJhWkuBaR13MoCZiNvD0SLC3DTzXW7n8bSeIqMqgAImhnurcIdedN5Kba6OroL805f
mW2kd3gO1nQqy8a7nr0OGa9wxKHPgaD98S97f1L5/HBIDkCScKu8zCFffYQCk7Kh4qvbuwToo1Yw
Wetb1ziZq/77xyv94cW++DXCGFnI+N7BEWqYjnAz63rfjQ2KZaWVQfWzw0+Cyp+eR3ounzn8Vzrf
y6949TwwMCvYSqrbpzkgunhGfjk38Bhl+P3JSsLiTx28U4Y7y40DBwHt88PASXEox6ht97kxhFvV
l9YxTfzikrIG1d86HAFzzfFFa2TDQ940AGS6sbqYRWv9dIco+iQOHLBL/jl3Wy4Opl9Agg4BD7py
5t4vpnEPhj9FuEwOlEdBnHpHOXkIwC8KLcQzrVoeJzXjDsBwbRXsgOxHV+NQOl+9sKutdemEKQqH
Q6D7bUBzAT+dIJhOCit1mnWG6RBaRnkfHVe49l4YsoAVbyvj0nfHCpKtXeT3ho2XHVZLNGbXmMM5
1xAO5KWRhWL+JFb84WVDCkTUZOFqwfJ7F2ZrXPpi0e9tSvw9OWZ9MXhC7ZzabTcfn94/LBUss1rm
0eCuoGC8PVeorqAnN4fdPncV/FeTXFXJAu5QU+w+XmkJBW+PlU9yAcPQpnmF3v7BsaoMNwIiXMx7
xirb2fAQM60dvc3E+NNLk/Q4Q9b84xXfPRt0MSjeNjnHAqY+xKdrCG9EQMGzgW7E7iQXt2S4SKUx
MTr++0txRv3l6UBSHGLSB98yiryOhj3SCzgUJdm46ycH8XFLhp+8sfffJ4+1JGuSZI0A5x+EArhp
XR9Wfr93wni+NLoyvBKtq9e5AutazgMKb7Wx5P3dk6bC/GrkVBNGErsbM9Hew8cP/pK2vXmt/BqJ
fIlNlYkCT7BcSa8C05SryjSSatin1HeQGCWqHUMw7JhdMrDVwr8J0ymEu9Z4N3KozC0Vt/vQKGXS
+giOUqs1nz7+SX967QtWBsL/koOZB/tjyHakaW8P+743k3NHZeY27t36lP7yZyfsAK1PcFoUBBZx
FgSFlv92gKoovGocsOjVe0N6Ex5nNY05AITIAoAYktMlKi0UP35v6Qc/6Cnb7dwNjhq3ZBSfd2r8
YshGz6vWmujryyEHhWXKtviFrffSS6ScP6WtRo3ZsFHPHv2KBwEh9iFPY/Pu421btuXgRXKupCCr
swFUHB5hSw/hnCe23o9zgY9AOuSbxg+LT8L5AZT4947xbl6IIw735UEYyEsq8UkV074QMfKn+B1/
wXep2tV2pW5i2NLrWnVyFatafJEYal3NvcOOTbrbTq0f7WSn+jOAbs4x9Zf+5DN+lz/xOqEcL3oR
TFWsw09LWE3WJXM67bVwkQ5oBrWN6+ipDvnGMNH9jPr5py13pG3BBQLADMrj7bcTMFlYBvoILJjM
FRKMwQF46+qTwPuHhwIiQ68J9Aqk1sMdbyAEmIlVzXvDM5fuZ9JiwobYQWnOxoXViv/GU5E+QCjH
VDbgAjmICFZvAPUIymk/eqZxalglQ3MfW8a/fVwDQeJFkyog6tpLFvMq7qgqSpQRNdO+nmZeTj4Y
z6rEQvXjVRb5kIOvAlr+Qv0EGcFaC1vs9TLatUa/xi11H6YSr/Pa1Xe+l6FF3jlMdRQNNBSRenUi
ag8sfOuE+5IG5spr7fw8cQv0kjKgBBM9qwvbT/AL8xOy4UCc9RnTx2JMi0+O8PszRZYIS5WOOpJS
oAbf/mBPuVURGkLsqyxaVJCwtS16J/7kM34fY1mFeAcZm0YfqmdvV2kM3+69MBT7FEmAo3Qw8eFo
wnoTdKP9yQO9P74A54iyznLN8EkuP+XVi05NuwtSq3L3vkuzfZKOtR5k410ETq1PGY/bm49f+bs8
hTPLUqbHB0MoOGTDTiLuARaZCAVzto9k5qIvBYnZQ5R8rgX98WQ6qugQff142T9cpJIPhqe0lssE
Cvrb57TcnK5y0xl7gFHWMVGhM75UtafDs5LT/cUYsuiinLKqv4bC1LYMk2P3a2ipOsXd10DhyGE4
jUNqQBv045/2/kgtv2xpZ0CK/E/2zqM7bmRN0/+l93EH3ixmA6ShJ0VRlMgNToqU4H3A/vp5oOqe
ywTZzKOe7Wzq3jqqqkgEAl985jXUHquXHQ2WW7qaGTxL8CNf+bSjbzleCydW+WDfEUqg2reg3nP9
rD7oQKu0QMhEPKeDiiFFpiFIEao187moqW9iK8YJZijCEx/4B6tytHiTXN9AFdfYV7XWg7ComaSQ
4ovzUFWNXynyW09JJqM99DVzm7pZevX5hr4/0gAjLZQGKNJdnna1oe1Uz27mzgifkf0uNmpMfDME
W9q2jPb4OnaPn6/3wQt0FQXgPW+J/3nXFtCE0if1WBw4Y6SI3GvXMeC6EzHh/SqYpYFt5ZCYNle7
fnyAmfzVWiOt6mCZ86ubGO1GafNTl9k68FAAW1SBfJy0EV1l/b4YIGkVsCbzUAX2NYHJurSjGQdR
szT3f7dpugprhQJi8fAir12kWd7GnUKn2VqRpx5y6dSXiDdggBCGwe3nq2jrXVuW4fRR6RHm6OOt
wputCjBiHWdhjoe82naNk8Y3sztr416oo347WSH+SA6CRp7WWPmNUJrp3C0DbAddszcbT9CRB5Ev
NaxWVV14lDmFDgImcvejqybVHgmiFvOeAQj9RpRq/8WdHfexUYRKsonchUZNqxSnWoXrM/7nuTjb
fDGqiuzsKpzlPWRmetps36BuxZCV2wlBgws5G7dABcITwePDXfz3asbqiwIg6QaFy2qdVCFHSonv
iY1G1ecv693hW97VchUtShCEi9UJJ9+Qam7YOZ6XqfCzTO/8wK0XW5f+19+uRPa54MQXrhMd7FUw
jNounOepjg5hxrsbhEVRV1Gbz5AONn+9lKFQJasqCaLG6zo+53mB0WiajfGhUEbtMisHJkq1NC+I
8NaJt/SudCUZhMsAg4XbnPC3DhFDkkVtXxjpoZCihCliyE0Jth+or6wQ40dwgvLHqVDlmorgV68X
40Zv9OEqmiKMxhKmOyeSi/fn5vgHrR5ehKj1tLaSHkrGauemmouzMNNI7z7f44+WMZZ4tejXQVxc
bqE3OUyjOnnfVHp6iJsQWw03V+4cfSh/fr7KOldldxGhWy7pJYGg/l2tUsbgxgZZHpReGVErU7or
WiPjJdB497vMdepM3Y2281QBaw2i5MQcYn2VLss7NAIW4VEHhvkq87SNLo/A6pUHZmH2VQLZyyOs
dHvdnJDsMQEkpRFZ1OfP/MHOHi26CjOBFtWg8ZzyINMu31vhUO87p+9PHJN3yRnPRvMR8iHPRUxb
lCHevkDTGsG5B2V1iNIq+lGCNwCuVicAGlR0oTOQUZFqMGPnnHb70BLYdCBmiH+hS3NwJvbTWjP/
k33634oivQ+xlg05yNb+YUqa2vGPSlrwV50WNAcDGDYyq7b56IDSA0+YIcIvQ/NE+PtgPWSY6Uqi
wIxYjLsKf2nW2XFC+XigpzbfjmD27+raHvGyLpTryojd3efvdiWTwZ3L5QskmKLVVMEA2KsF9aou
bR106CGwG9XcJXlu4v7cShBKsneiF5EOzqM7K+JVIgEDPmCuz6K2zaDjDUF+04yc1k3N3XlukiZb
XmwNrrKp4WwpXlemJhKB/MO7BpGx0jNGx/5tSTAaJ7btgyPKlITGIBEAxuW6n26MpsgwkW8Pbtah
WTA77WWpBsGJzXq/CjUquDeE5iwGrOaqE9XFA7OAaJYHM2/HbShiBQRBXfz1s7CKy0eAHh2NImf1
ucXZYEkDeN3BmtvMV500RbXK1v/2o4YtjAoQSR6DJTgKq/feEvLjWE/nQ07Jt1PiGR+9oIm3nx+v
d+FS50vmziNoLtXewk9++00v3IpGidzuwJxDtNsoMmCV6FmC7X0om+tEH5VzUHMD4vfMjWEcutmJ
jPndB8UvAJQJU2rJkTjgx78gnyfqHV3pDzISxuXUD9MiZQTuKR8BWSyA88+f+DhCc++CxNQd6kuK
ZI7k+iSqBRq2qVXPTOuq7+Auy8qzOuTCk8zUz0wThEiEmtgpopa6JF//7iz+sywxY5FPNsz3XTXg
KbKrTHV+lpNe3ud2KbEsGXrAsimCA6o/23Z8YduhAHarR71ybkHIJotLiuwUleo4g/vzU0ybcMK0
3DRU90/EeXMRazFYr8KgFyZnB6Hmvph9NaYhVo1oZXy+2R8sxbNSzsNsVZhsrD5ICXY2KxoLQgeU
ln0J9QR0ThScgfg8VaCvAuWfx6JK4DRTVaIwaS7B4c1j6YHIM1RBlGe3ikOMnOYpvSsTpA7B1Zo9
5tRa2Dz0CdCzDfmei1Gs7EPdn9KsvlL0OTA2JYCzMwB90Ej0sFL0SyGL+rYw3UDcuWEaXoAlEg9C
ZTruoeniPDhG3X77fMeOP8h/noK4AiNfp3vo/unFvXmKKbaakfEJx9NSWxtWhcSZQm2lX4/DdD+P
g3IFlaX+mWNGfj0ldnGiFvvgjS1AiqVPSvRh8Ha8i/HUiszS5/m5V6120wrQZjEJE4SMpjwRrT9c
issN9DvB+l1+3yPkIoWslWcjhrndOWI+d4OsOXdbCBuf7+qSdq2+Pi7Rhb249LSt9a7qmTbphWKr
zzlIz00M8ulXG6Sa3ypOU3gpzQ1ZC/ciUqLkr9oc/7xPVKFQBwSOAEZlFWDLKrF7xOW05zGrm5eE
m2PLP20s3dDofM7a5NTo+qNdpbuhL6UFje53I4yyiMxsFnxyMB43MIeci3bAIj4y1ebE130cupdn
Wyi8XOoOsg2Mf9ZnpUfQDkUXTM9yQqqfGnGCim9d/4CADpsJya3o++fvcUWd/mdJVDRosJDls6+r
JWF9yqCPZ+XZSZre3vWOUaGJ507R/eC2w3OBvBDk9DROv/SGXl0Rc4sr2wwTv+a/eOImeX+oNK4r
xTAZmFDGrW9ooJU9+d7S/wXrgCeOk5CYzRN0R43+BbTIJHuImxGcZVFpL59vxHGm82cflrYZd+ei
mPEOGTQLxIQsqevPoRPi/DUH2UZxgQh/vsr7swSkhcEeDUk+U0VfdRQQ4pgjuIbusyZqvBNHV9tE
TX8IJ5meOErvVwKhwpklepPOM008Djva2A6SWJccmPaqGzUx8p3ZCMSsRSxP1THv946UFwl1KK44
OpANHK8VMZ6vO1emhyp0i6d0ZLQGfFLDjg/0b9OH5bUKFW0LqdZ4FINlEPal4gd5AdATpolvd2CB
Y1GfyoQ+2AMD6BJSPjC6mcEtf/4m9M+irhzR2dlhcJIEVUa8C8qpDfdazHT08xf70RYwSdD5fkEH
Em+OlwJnPEamGeaHoh3zvTIXWKxFhnr++SrvUy0TZBSONa5JHQM26HgVGbQIHRRtdejHTL9q6PMw
31UGKDJmDBdgtJ/AO8jN54t+8Gg2BRpFmm4ayJMsX+2bXYSpZ0b2vCw6mLpvjzo+SpVqnFjlg3dF
Tr7IGfD989fVo9mRIsYROw9qgCzw0bcEWCCEtivSIDmRIP8ZuB5fXojgWcgxUmvoCCOs1rJAPHXN
3NG5VmzU/gpXWi9OKKJLPUjHW046QmPk9xJxPNVETCEDHRt7zoT4vz84kXVGGWylcC8ygTjI0OuM
3asZGijZL4SZws5w1NDn9kEboybdKYmlXpixoie+JYYYCzboJJh7jTankoaw8ruA84AV4ZiZ30Za
DpVXE3sgby31kCdtHVYFYOAfZZB3T3ll8huBRWBRq9pIc0nZv3ZdSr9WT5MCfz6N8cM5KErxc1Zy
jO/zqjJ2itKHmIIaqIv5FbrVL02p8JgxYCCML4D3zV7USO2ytWGQMz0Ikle7rzU4MoU+3g1DQf+s
DJpy3DitClNSFtNceGPSmOJSQhTCQbpMFSw3KiXEihSKsfC1VGovIf25exlG4+/ShOvMDAaJNG+0
s/pgzg5yAo1UnJ+F3mUwv8O4vLYw31C9XKY5vXFb4pjSZwlE1GLWMdyextnE0QS2AlQ40CFymzuL
2gc8POexH5v8VCfzgzSYQ4/ENYGSvzICPT7/2aj1HIuiOViQ4PBgA3FxmerTrzgPq7vKXbjGscCR
Xu3AZGit4KcY1UNjmPiwOE20qVWZ7qbOxAOV+H8+t5GzbQt6DqEixwsKQDiTVaado4VgnLgEPvh0
aSkr2iLMhHKWsyoFMYaqRy2emkMxNBUFWQNE2irV7ecB4oNPl6YK4GTkrgA5rHUk+qwerGnEDrXu
YJ9O7oAL5tyD1g8n83+wFDeobqPMQfvfXiV/oaEP0MZ1Iro722e5FeLwlkn3HDWi6URT4oNYuyho
05hnEL3Ev+PXHugw+Hozyw8i0qCcMt7g9gib4rIXcx15jQzce1mN0/3fb+afagu8DB2RdbRFuQJp
IjsoDp3ZaBtd10vmHAEu07ETnUhG3mebNHVJNzkeTKRBcxw/oaoXiTtabnEodT2DxdzHfhRF6dlg
dMLThybZff5oH5TsloJIDL4Dy0yWUvl4QVF12WBkGa1kJn3buqYjniZDvGm1xVdDsYPvIsP+pyEp
uDAMPV6EPM0TF/W7cpB2wSL3TkubHg2zy+PfoHf4ONHH4rUmkIgkU61rJBGDm1yo8a1iW8Eu5yd6
UC/SbT3p44lr7t2pomxnByjPOMAMpZdv6c1lathJiKJHjmAqWr0oktq/VIyNdnBrsFYF1nXmDm15
4j2/f2TuOnS9GDuSX9PNO16zmAs34R7UDmE7lxc1XN/aq5QchamibO/SbIDg3nb5tV03eGHO7d8R
QUiteWZyBzae1ReU1vH6g5VF4O517WAEjcRqxRivktk8lYX+gUS/vdXJcYELMtjiMAO8X385A01y
AGK5eaAT26pYtMTczjBW3csSx7BukbMQ2cYAKvfDaOGcodgRImyiUJ6XflSm8iYSjvUkXYGmQJk3
sIdyfSo1GD692XvNMCj3yIA4l12pd9d9EQRbCSmj9bUMRmjJxHRh9wS/7SktX5CWpXttoVW8UTlt
ut/iVRZtkM7BTbZDyMID1Ad5JNT7+UloeMlA+Q6gYo91NL/oKMiAm820GW1PhMG+OUEDmyDQ3OwM
FSvnXJ36VtmrVo+4TMGFHHpK6069pwSlihkslKQa3BBk8K1Ev/VKj8MeVVK1qW7LMtcwkigK5UZ0
Jr9+TEbsq0wjfxmxmECNjIPr50UE8XQu81p60FL65xZO2N61DaT9gjEX06nQsMSa45cHq4YwizL9
UkPYq89yxIJmqMfROMxNEExIDGG7kaalgXU0oeucTAQQozqU8V3Qpm5/DpMT5mctSPJ82UR5vJlC
Lf6iC2E/Vho9WBzWbON+GuL+RmVPuosic8WJDwuo8fpnGxA9aPyZyG4rzFpWFyxMfnVIK5ioOjRn
GLhd0j81RYqVh53ilJgUtEcgpS6KA5peu43fBaryEM1JeTCSMWOW1aM+t7HsMDD2GKa1VzJs5c8s
SsRXtxNmczEWGtINqt41phe7zXgpxSgxQUY01t73XY+2SBY4yQsEbWtGxx7ehFdUjvuzl4P2E6s3
tH4aNDBwxQ3sMdiN2ZAChBl6qNhIzCDNVmoF1CkXaSBzN89zEvtq1lYv6OyIZpOWIn+whn6c9mCh
DXU7uIGFr6yozIRDF6TuVxS7CszHMwcxriCS2Vd0xkbTj5uhvKXkCq8T0OCIKLfl/OQG43SpOXEe
oNrchtddKhEQcScBk0Jp0vmLjaK02IRpJc66wSrHLdooyXWodCNy/a5ZlF7soPexUdPO/WGVHTIG
ss3SbSwn52cWlvN1DklQ2yFgJVqvp8d+KBpDuR1NOT3Rn4Tx3ysmES+devuXkXbQxAjAwRfsUnBf
6BE4ci9R2A+fyxbpJC/RZiR5UMYgx06jAd0RHZsVy5DNvVnmlesrbVOC28s68yUd5jpg87Hx28L1
FKgGxXHyUGd1qVwrzejam7kbgvICtEWQoTnchr+yIB/E4yRAF28iRcWtIKnlOF1n9Qz7fAaMcRir
sppuXDMVyRd440HybFWBKQCR1d0Af1WNRXuvK0HmoDKQhGVy1s392CP9W0xWdj1ECsAIAJrCOrOZ
FAsf79DyWwJDrvWqVOC9kISp0jI4pynhlXnW7ZnZo4BBORCgDjRZ1S/bkvK708/8K6oZTcMistQ+
BLqF7XKVNvpuDoIWXx8RKbBlE43KgBnqBbWcmnpt2AUoHk49CUZea25yMwWjkSFN3KrDvpQp3gt2
l3Rng95W0h/Spuq3gXCi3Fc6/K0uc0fJftFlsK4mIzGxFgsWCXIQXdY1TbTmxdBbpK2ZB1iX6J0l
UPLGAKHBsUIFBKkeNK8AqMQjcjtKjmJ0aYzqeTX1OkNN+sbzOeO6Ai9HI8H1iv6MdmW3Y2RsclEj
4Wp0AEDPUSmq78OxF8V5IfMqveqtyI1vm0G3gf/TyThXu7a8gEZa1LGfiDl7iaLAvnECB9n4Sh9E
BUFED7EbrHL7mifU552YCgJV0Fv1DbKZ4ncnK0DZWAHpKCeNeYAGQpYE14OBLMjFWKpheAaO2D1T
I5Ijn9Oetb4i9RIPD33otN04jHFxY1RWFvutGrQ4X5Y9CgWMH2H8J6WT2+d1FHU6RigFqmCBEsKC
nQc+HiD+LfIHJT/cK52xerFRUwCcqDHy22m84h8u/F7pO2HWo8CmxeF9r8gcWyQ6o0/MkwNzq4oR
f4w0CoJzidCH7SHxkr30ag0+X4uiWdnkU0O8GlKt2Gouv2NTuWF8acb8PoTH8N7BRq6OXvQ2NvX9
Ujjil5FX1pcQ7e/hAonM8pIpAhx+8EzwdRDLGEyuSTGh/GnM9hIhteybHVBsey3SUQ8z9+vvuksb
6SEuGIK+RqPGRUpsip+D1kFsDDqvWyFnP4/x3unU8Ps4N+AJtB6nUAKTVDVfDzIK/yKTxnWnIGHp
Nc0cG5uaHkW1SHRFJpU4Zi47q8Op3pMoocYe6lOUDchWjyEVqjY/gO5xgaEHtXycjLL67bSF/kwQ
R0Oq1EPje5pM9c8KVfFsY4k4YWd1Oyr3E4YIB17uXPmVxMDSl2WUPogqVvMNiUWnAReWiLLlxgL9
jXhK8nepqls9bhBENeJorDwzim2Mx+0Zf0suFTXeFP1Ac1VF88Cfk6xUthKq3eTZnZuhjpozW97M
g6Pvy5BqzK8bJfimlVZbMDURyTe42Oa3yZJ1SXeijbWtREPoiX5b6Gy00U1vhzFnJ0y3Vq8aXcgr
RNS0r0lRWPD6Y/4t1D66K8cqZOhjuRP/JGYYud+6kP49Xad3sLeD2bgR+YAcQYC9XeaRQ9JWkU6F
vCCP6tK7QOaHlkZQ2mfWxEBiYwRKwm2nKxEOnpmF9P3QxcYuRb5/PCtK4qs3VbnyZMSZ+8gwOI9Q
XKw7k9Qrsc+kHpncC5WKinvSWpnfKGn8UsajzCH8J9mlITP8vYRRKsiQjCXWOShKjU9N20d4vbdl
nezKYkpR20wRhEJtokNsC9dG/QtJHQpflWuFP6xpEsN5Ngxd4RtlHWre1LgZpl6oCOQLQbqiChtC
vqy2mJEIU/Soe64Lkb/UsZjDM7S6lH0yxcgrQh3HZ77PYwvZOdR1PA0V/UfTCOVzhZTIHeL6UX3W
GZjgbBLgPQ9G4VT3AKOquyKPgNpyfskFMwruXRFopeJBsk9vLUe8WLUuC+YPOcF0GEWXAPyJe952
MjrqdlRdgQRWqbrjOT3oGW0FJHcvyUkUGmdxH7+inJcjiUXDNNwHnVYkaAxWhv6NwG0kyGnNGrIQ
DBAoO6Ve3Nl0q3Wo/9Ns7NspZdQxZN1AvLBi/VeRyky7zUI9uI6lMjASIH53Xgur7BsBnQtmbBMD
fT+ZqveTk7sx6MXE/EbPQ7EvY8cp0r2KiEjmMc8KnK8FsRbHBDQQpqeBjL/z9HGyu33XItyzo43b
dkxamAbux3nxVBsmJC8GZCTlnlSDr6lEXmS6cJNZCZ4Nek/zeRqpVfmzUCwk8ZS5nrtd54TWoXFE
MnnWOEf3ulFrSAkNrZmdddR+35m5Ijs8gnEXF/hTRY9R5tr02Vzb9ZRo6q2N4YzlsxurGZpj6IcN
W5QmNDg0pcO/EVEC+UyKkvzLqE7RcIMpQWX+5v11yhNy9bWD3GWsKFghY9u9lW6jZVcRUQPpZokM
VF43Q34mzCRvLvRsjMLdUKXSeqxQb71Cwtx6iFWj03eM/dXfyDNMzcbKQ5luJEex3eQDDKNd2+ld
uhmz0qgYH3X1DEdN7y7dDJ/IbTCgZJaglrn4DA9Vt1FoRsUbWHyyBO9eGvTTXFE/9SqoVMCOSj9e
a2o223eT0afjvpy1ZtzYsTOEvsMXrGAU0Y8JkUubOl+X6fCrSybcHYCOlc+5GojqfMobEog57pTb
UFHlFU5eEZJ2Rp6/6NKauDGmOk13xpSl4RX6GPF1UtDM3KgBhRxUevSRdnZPW9UPuhL6EL1M5Q68
7kCi7tjtYy+joT6nikFch8fOX6tKsW9IJYTYCSjsWHw00h78vlBjzTeJRnemiSzkHnG53t62obSw
Gk6b9heFsvKAlo48EKdFuSsVeBWuMeQh0CJLO09VYUw+rnn6dxGIuWXfqSV2DY92hSeIJGxMURps
nL6xcbJo2vbLqCQ1JUdei2qP9ExzYzW1Mu5GlYJto+fahE1zkCrBZZWq1VUOPMP2lSHEjzQfZk3b
qkmWX2c5QHxPqS3t5xjV3OG9jWSQH/S1ug1bAZi9RK17Z4SzYniy6+PiiQws2TpjW/qwydAfrkx4
HOgXIcPlu2HNzaZNEzdv0mDX0fY5kvCRhpV9WOdlA1DC1Wsf12mFqsJKw9TD/GqOEUxESQFj52bA
9bvVlL2dob5zVZVEnjRuVOUqnVXtLne72vSNJsTNrFsGnBQ7irA2Wdslz6OpjD8UdUoLRFZHILxl
07rNpmwFxjCmI0zcV/uFxakxDbjqLP7GK2MGSnxZxvCStnixuc7s3k/moCbnmbCQrBMRpnmangc/
lLqbb/NEGGiOSsU89EhFGoivCqfcEXNHMJkJBiw3Fd6tzY1WjfOLGdRlc9FMA7LfQb+INaNgSznO
rfN70Bur3/aTWym+zBedPc2ZjK9ZMSY6TwWSezu004TquTnNFkay3GJXDppX86bv6mHYDMOQ32Qd
LFm44gO3nwr6aPTjIinjM8suoh9YzrU/7SCcpY/4pgLTG6kpPn1dMCNMtDz6hVxtrj/IkekBdKN2
uAY4O/VngctQY08ndPxdo75GelqM5k/0ydxqU6JAbW4qK3RRRF9UrxIvA+36kCFLFmG+y2yK0IXd
AXtLwcnDxs2hTFInolzR4oLpQzq+uoiRo6iVoOe/7URn3FIvYpnD1MI0uHwM+wGmuAOlQdNCBH9o
jkqfuSNiPCV0CzRsRZDcoNNpi3NkAXK0EJGMVC8anDjDTab39Nt1EXXf4mFRUjSs3IaOjFfyTk8Y
OS8jGYYs0AChX4Vm3PimgYbNmVD7Qt9qA5NaGMw5Uopo3MV3bdUse4Cp5+M4xoxOuBW7wxgN0w3j
4+EWu5QpODfg79dkXZW4QR4knHxDL/snCEA9s5ZxLK+VdMoRRAOSDS5l1PWXPorb4MKdZ4CXk41V
fZ3b9a85QPF0q8HeFF43Y5S6cYe8fEAQsbmMdPpSXmmh24WNZNZ8RUG3gxgr5UQnU7hKe5aZSWve
Iopho8A5lBh5AVTJz3ptJP1lmGtcwj9DnTTQUd3382ZCW9HolOR6mlXjMDa2DUkgVbk/kYrCdFSL
qCI9ezTbweusXj7Ncwlfv7TtnFIyip3LEXGN4FLTDdoeHWkVnqeR1T4srhHfZsTar1y9wtu+LXEY
2JiJbd8GkWHdJHE1v+atkIbPf6v+HWWp9TrUJM+ey349Iy7Yokob29oBNmmqsWQ0Jl5QZvoPunjh
17RHhYniPNawqSL9bxGDc6u7Gr1XSF2lILhUgNJtQg/q3lupGKOCRZ85GQgNowtJP6MLiCMVtzJJ
QVtcWaCaERbEHaDd61YjfzRjEv8+0RZfeltHvS9gFxqtSeD/wFoY2vLnb3rCVUqkK0JZvBKRvC78
neeYIxre7DwUJWUs/oJKcV4mP9P4XkU97sTq6xkR8J2j1VctLLWoXMW2u+KVUup6Qjn2pfxqXMsf
1hfCY6X6cbev7I3cf77suie9XnU1eyh0p8Idl1UzHbLNbL6gUHkhROON+L2hiGRNmCS1/Yn5+bsu
4+pZl1/1ZqdTC/GqQA48Kxprts3+PiI2k7HtEqXW4JTD0fLi/vsXS4PweDlkThUlDXhIa9Q2WZbj
8/Zb2ClyiNGJudjnD8aE+nilQdBX0vq+eB1Ff8sEgZV033J6KhtkruROcx8+f3+fnxoO7/GCVYES
e4uRzWuVMgJnN4v47vMV1lPF4xPyDgxkFlUoECAtXmmreQuNTbwM44k13rVvl/MAGAekLLgVwIHH
T8Es3mTGpxavxXm7Nzb2Xpz/ndkG2herJVYbNc6tKZ1RK16BkW+b/DVST+HTVjSC90us5jswCVX0
hngKil9u2ULzWi97rDfNdr5wv4R3sx/9T77eN/u2nI4335EJaRb/VFbE23tvxPu6o+e4N0qsTMOz
QnyHuOV9fho+PG9vVlzNzbRmahs7ZUULJhHm0GF7at774cf6ZoVVFKZ1TD5A5/JVEcrOEMa5hTZz
EFyk7Qn4ybsx6PpIrCJuAPk3trupeIVMcQ4g1J/showm23TNNTLavqK2u6T41agnhZU+DBMAtBAx
WgDE5uq806efK2bBxav9FRzHRf4YX5TYLHjp3vhKVybdJNeI0X+dribvlIPShwH/zdKr74CZzGTF
mlO89u6hG79RA4ZDs3H0VyW8EVm0N/Tnz0/Mh/HjzYKrrwJcc6FPjV285nxxrnyE2++j3XziXH78
Mt8ss/oUZma5do7MFyFE3d3f3SGGvUH658QyHx7/N6usjj8UjUjv6Je95jaWDmS0cbz7fLtOHY3V
8dcmQ4CgZ7sqVGzllu6QushU+CPGWqfoVR+G3TdPs/oAhJHisKSyVun49s58tp8RMc5PbJn6bhVn
ITIx4gcDic+YtXoz9VyGhjaP6qtmjcMdmC+kY3uU3mcrmTdTtEBraxleM4vUcVwqMp+8PP2ZoNe/
6UYDyHrS5qOXu5axaUrR+zin4iA9V86JH6otJ/EoTXBVBa2bBZDAdBw29XE01bWuUtK2Dn4CGAX0
QGk5pr6Nz1Xk09SO442sded3vrQMvKpLUL6AgoBxSa+39hd1dHVkZc25uHSnYP6ZQgwAVjHog/TI
d2R1AcjDxi/FcWmedyKiVbwgEPADnR0owDo6vYEGy+3z4/TxpbQASxbJr4WhcfxQds0wO1+ubyc5
Q2PdLD3r0D6F39wvdIfPo/IGe5hTN+G7N75K77TjNfMkl/jbkgXlTkKZ8jwHtxMbVzFmD09Zpv1h
sB69tdViq/gCDB3NpJzkLj/EN/FF+sU5t+6A7tl0Va7wQAvRsf6Vn7g7Pgxqb0qF1ZkO1L41QYiQ
501fZ/d7VfkIj33+5j4M1G+WWJ3GqWyTnDEyNy3AOk+oXwTnUMi7tOmfDMYFRXdwo5c/a/5/x8v/
MDj3/+u/TL3fGV76UZz9emt1ufzj/+l0aVn/gsP1f60s/zG5FIhX/gt5FDDNRDbkupbv6r9cLlX7
X/wJyKol7NGXVXi1bdnJ6H//hzCtf8EHRQvyH7EeCDF/YzW+fLz/PvsLD8JRGPfzbZPLaAgNHH9o
uo3AMjoC86VKt7wA9lha2RfZOBlToiIv1W9RmJziIa+YCiDHFpXChYwMC5kiedmqt0lnPAKvDsLM
ubC929C7/3518/XLqXv2+PC/X2P1YEBomJ6aMDxS78fzQ+hdBd4JSOYqML5fYrmI3+TOTNPxonYX
Esn2y4/rh7tkQ4L+xODpxLWyykzeL7Q865uFajwEJ3NioUvXUzcP0YaHyTenuJt/DETfnoXVa1mL
9sCVVpWk5LWkwbCpyv3iFI832M7SiIVa4wc6/SrnzLW/qiW5bc4EEnRIANFT4rCuGxdp7tJy6TZv
PqS7f37Af28M+u7p16muwaDvn22ed7e3rr+/IcX+f1xidd3UKDf3QcaT595z5D9I7wZVJP/zxzgO
+BYnXkMgihxkEc+kQbYK+FUYzCPKJHJf2gam5Ex2NszEdLyHhf1XxfA/S4GlogVlL/yXtSRSJQJt
zNxa4gEXlA94el4U85icDbTNLgaXdAKghnLikK4CCX700HxQ/0HtD6osXObjM5qC55hTy8zP6pai
Z1YGtFv7rtnkTLouMLyKT6Qlfygfb07rnwXhZyzBhOmjsc61ApEgJ6NpLJhjjqE14FAN+JToOKb2
pquGGjeiOthjYuBuI1nbl7QRqzNwKo6fMszYhakcDkx9mgrsqMpgpCqcTQYBNPY6WCUbMQbJveDq
BH+Qu9f02i2vy+PyLMSAC0JoT2rd9va54ar5pUhSnN9NV9/oXV3vTK11qAWVaGulusr/y7Nt1efm
7vMjtRyZoy0AYGfA2wO1BrsT5Z7jPS8ljey8c8OdXkWo2mdZtivLof/bVWCqIKBG3k3rxoA8frzK
JEzIFMxCd5OVa/5gBv0O+lFzYpX150HLBtItyHwgvQsjdlXQzo3AxnjKjZ1kwvlYOYW4yGpz+IqG
u3r2+bZ9sBQYd1zBuZW5ZteixFqKBRgTN4iGIfYAKSt/m+CRAJg1uvu/X4qShXoCIhyQ1tVXUeaT
U8ZIJuxmNTS3dWMmG2Muol2kYU/w+VLvDgPIfe5v2vy8LhWE8PFrot8xVwE+BjskNk38HathI5Hg
P/GZL0fq7ZFDd8wFgkxKgrAEnNFlb99cRUHboa8wuN0ZZqva76JS58hvMiP+nWGAOGzn1q6+um3v
Zici9HFRyzFfiL/gMlGOWlSd1uRGRYuUWhp9sA9DDBs8q8+aH5mZDinmQXH8XZp28xSTawEfQmj4
1P2wDm4EG1IxY5FJ/COGu/rQ8lyLKuzcsjM1hWqDpyKIhzPmpAyI7SZV7rXeDdW/3GmDULp8cmSA
LpDrNcTeyWHAMKK39n3N0I+oG/6oLCh2dM/0y9mZyy0Um1PQ6/UhAkzPAAuxAbDqaCn/Ued883rN
PJhz/f9wdl49blvhuv5DhwB7uZVEiaOxxz2xfUM4TsLFXhb7r98PvQ+wLYoQMUFuAhvwElf9ylss
twxQ4MTSWbXKt3Up4rePt+r6AP4aBWGzpWRrqnzk7SaCtRktLe8yqFt8NLQ8JKXMrPacylF55alg
KIh8bB4OBC/wOniIqAlPo8sHoXEznwZHU6BHzL3/6g8iT0f8TkfSHx289dkr69GZRVEFQ6GXBEkY
+8XnyDOFfqoBAZivIqJzGDgFS5nhlya9BcX4dv46lx44DkZjMODRd8D3VTy7Rh6T0A3Zy+Mvu98Q
EDgW3ilHD4WG9a0yd+gHC8ueAjUEh2DBQb+oMKV2QumtUTx3Uc1aINjaugehoBgUObmcAnq8yhkb
Bvq1dfHXqz8F+g/PhYfUCsnOcsh/29uyZbN5SjIEVanNPniWCTvxWHT/Ph7m7q5gtiAjWjhYwA+G
wXA7DJDLsTa1bAiwB9LfYVQVvtHVpn5bTS5WhtM4/Xw83irRWTYDlsPQrHXe6UX27nY8zcqqCLTi
GNiFGX2w01bxNQM7KtRw6lPtDQB9qlb34SLZT1iRljtLd3+WIQsD90cNnb4n5a/b4VPuS0fo/RBI
BCD8sIpBTAJUxoKstvsvjz91Y5ugiMDDDXWWHtyankaYjkFTrw0BjJAU58xF6t6LcFXZuXq3vskg
BoEIjZwgVODbbworicWc4U3BiJHWD2bUkYFbyFi7gNUHa/z4q9bpsLnQJBB6pl7Iq4qk0WrHgKxv
Y8fIlAAmpOGeBaaH7ntVico/ikhRXoCt5/Jbknvu5yF03Y9FUxquXwsQP4eyy7xk53bW7nYw6jqG
ZcEwWqxRjLXiWzTaiZkMqhpEzAOIgRjB7guS99iS67Mwm1PdTpb0Y52g98T1rmpnlLv66miiw+pc
0nBsizOYJEyccwVM6kkkrfKHFsXTe31EN/H0eP7uDgA/1+GBtmxtUa1ZT9+IyU+HeNkU4E/q/I24
rQomUO9a/E516xlpk+Ts5a582zmD4+vqNOzcxuuQiB3C6wsZC8E/ihrrxM5pEa8x8xoTNAPSgF4g
BKkNPWqked58DdFBeFPw7Tub5m6LMiiVG0DwFtRnLpvbLTp3c0srEp9LeAn9d3g0WXfEXgwHQkzH
5OsMB3hwltEWiS3CP2rw3uqQV0M6Nr1tTUGBwdqTk4AUpipaA7cSurqz/bam0zVIAwgOLF6E1Zdx
7MOhazl82aIB2JFycU1PcRd4Jbip0tFHf0QMaK/DvxIe///fyOvA+41HDsTU2xkVmiFm2AI4h5Yt
flSzgD2ht0b43gC4aOKJXQTZ1J+rykn/VKOhemeOth8VBs6PojEO2djHbzXSluwIgKXVd3KWrTNJ
GEhjAS0q9D1Ws6LEjgKwMlGDyWwtwF5y+owbhTIclLZtng28sz8+PlVby4AvAmYihFBL3eJ2OkK0
1V11yNXAygBQp3nhva0NWX6pzDryuwaTuxLj4J2i+OagXIQUN6FhEW/cDooncY9tvT7jIDJkNhgy
s/GtXq8/6XEjUH9XhTgkFbjF11747DTeMAPMMrcV+fTtuGONnp3dIokWD15lHlPhScXPwt7922Zx
/3z1zBrEpDRSgAgRKawebGVEySel5RCIVFXYRS14LCu2u5dByMLnd9AWrzr52kBueceIGPG6sRbf
m+UW/S36seHIZMAS50ClLgp0TzNB3KtD4kT+48+7e6R/DcRtvEwk6iirNXSFgINMRTnIExWREtPA
835Uu50V2xrF5pzyUYsE77qErNZQ4LS21IJ2bsr+hE1QoZ6wxsl3m4/Lcvye8S4BAILC1OwWiXzU
am8nrrBhG4apogVQJ9TRn7ExrmG7gJs9GtEyfRp14M+yjUz3NMzt4hrZ6DhiK6JxxLEdMqC3+Cun
cRC7sdX8h3kgQkevgt0LNWW5N35b1hBZ2yrOKy1IMqzlQXCmFkQuE6/p4+Nl3XhwqCT+30CrZSVX
zcLJYCCrGIvoMBcwNg/AIrOPWgOXduez7tJ9rjhwPIuoPmkb5a3bz6rrtsPGsOD2gQZ6jISh/Gkn
rf4kxzH/lFvSeRc3enPyctqsO0NvhBPYO9hIYhkEmWiz3A49hUOKPil3wZR7xWcL9VD12NTe+JF3
wYxw5fDUN5ESwtfwFtJQn1XJzi/Y2Nukd3w77GfylHWiAp2vqz1bqoENtBveiSollKkO16Id1uvG
QOxs8k9ycXRh13XiYsrmFE6GE+BhaQJrq8aTnNr89U8XGQoREm/rYlW4Ch6k0Q2tN4ZOANXRpnaf
46p5wl41/8lFJNIjnt/m11dvViRoUDJiw2K7s64N62kpqlpkTlAqg3NqIkf6xjSpV1LAcCf/2XiY
MeZg+y/a3MDSV9uFyMhFt0IzKUO37fc8jYr3BqJ4/cmrc/zUm9Jpup3Yb90PWsIxj6QBQg71UgsT
jdstapVNNWlaZAY4+tTOWU6zPh1EnafvG3hCzzMSLx+jOur+NVtjwGxijrUPJeYx5enxNKNkxkir
y5FsmnIjcQKSUetklyK8latzYgd923kJ6pREI1iwtjW95gggsKY2RnFxrapNLnHnQaFORx2IaISL
wBlRGTvhBBU9KNHYTf9AUaEuT5IXpHyKE31qYOM2aKz0idH+UcCwxKw7DnXUgntQHUe1mMNPJUyT
Pxdi/osqRll/NWZIrIGXauO73HaG6uhKVOBPmNfk9kVEVVidlSwxEDfUFXN4FmndukfYQehbIU4M
sNpyc+3vpunbfwlA6/KN0C0FAMCgp3/UCr6GbODWcfw4k+VHq+tNB3SJgqdCJaXT+6Xemj97z0Wq
M1bDNj/UiOE252FSvK+dlzvoLptjChvb6hUXmmfrDUelT8bmmKdG+I7+UF9+TBAzCU+O0Xvzogtc
WkDba/SDTJJA9HTAUYf+XJjjdw1h0PZdEgM3WySd0oMtrOZ7AqKBX0yt64cMS9WFTANDCllpa/qj
7avucwUFBVtafMc/Y8St/DM1uvlTkPQ1Fy1T5g+2l2EAno5JZcA1h7V+QhCw4kOn0TI+ZJrdRKd+
0sMPuGVBNeQttD+G0MjVg4Y5+U9RtCN0kySsXlo17OHj9WX/pewwVXtndxGvh2Unau1nZZO/dIVW
yWNOPWs8NpBrG3+wivz7oNKSuBjSzb6MA+6sflgP3d8msK8o6Pg3cEDXpNCOVqhaKD5pA9+Dh3fx
LHJswcHcQNQD4Q9Zgdew03E37vhBZ5lHbn2OC7LSD+o8lN1h0TfXqSePsoOcBPn6ScGxrz+2+kJQ
E0aPM2eUCz2Ay1yql1FHWx+iPX7GYM8HFcpanxo/S8zLvEOqaYNzTB18ga6uUmU/xrwbfxJCzk/T
oiJwKHAQwvVKr+FZN+4Y/hW5avmXabS5di4b3LGPuIwrhV9OrvJViVRkJlOcHz5UhBFEER2W9Sn7
LPJdtYX5binGgLaUCmXzNGRjbvoRj+S//w/S1QCTrka0VZHLPz1R/TxEU1xlO1HBxjvt8c5hNkYm
ivLI8ve/hR+JUUE0DKUZmHBekNJRszr103EUX5toBN8ZWU0RNIoREdP2LQYDjy+gresHKyaASYvf
GcHg7fC5oYTFoFZ60HJNvjR0LE55lomdUZbrdH3JccfxfaSHtHFWHznCGjRKaFcBklB9iUDClPHy
u2qXzweVFzQ7dkbm/CXAOJf/Pv7ArdeF55m+GEKgyyt6+4Ew1qMlVNCDKUvq/FDE1nSRhjp/tCrX
uYzS/vZ4vPtPRYuWTiJ1H7JNrBFvxwursMD2YbCCOUS2C6Yujn9Hrx6q7lnBLh2ZcmlhSi9mhfD3
8dD3WwlDV2pgmP+i73fXz6XppMW1MiKeM0WJ55eIpf0Fn0hFn1LFY+mQl07R+R2yI8iFCeHt5Z4b
ZbjF1YdHnKSF3GyduLSTsM3JTvInO7ZFFPS2C2iyiIuyRvKWONtvSek0AOyxNAL6AJVy7s0GyF4i
1faLiXfr6/wklpIErTxqWgudBgGp9WqkCrTQMYvTJ+R86EN7svGeJ6lZ177BV/3x9N/vNMbiLGNk
gm0gqc7tyleRVcP6zdKnwjU6Xxhx6iOD270V5uCdLbcXO8t9v9PIWYAMMOVUrk1ndXRRkDDdOJvd
wI2T9AIiyD3gC5O/NZJJu8QyheCtGnsKcPdJDIPim4FcIGLTd6m3AfkLaJXhBdzc2QsPuTzMkz37
Uae+TtX919qhtUj4SdsEKdR146SJhO20lvQwsa70s2J26bVNpr2u+caqYRW0IE05rEsF9HbVtHAm
Wag6QDlqovCEhMonKYbejwd14JRqYqeKsDI0/N/PQkqaEtli4UY1/nbAZJyNYSRrozaslwBthcv1
Rz3DqJ/HoTY+lHUx2E9Dm8r8OKBij/mX0MQ7OTTO+xjCvXFwh5HWYhI2yucQZlx00qSRZ28T3Sys
Q2jEc3eRldV+SNS2D1+cYjK/IfLgfZnR/94DUGzsB4AAZHu07lzsYVapSTzphJZohgWjqo8aOJCw
Fj42qAhATZE1pjsPyeZwC8RhcehcSnm3k6dI16tmkD9BVXfuhKpLkSs+VePms5nlpfLqNBI4ztKQ
1FALW+7V29HqSWsUR2hh0OaS8DLqbczo82YHa3T/BC+jmDwVaNWjqri6N7C71UBOTZi124ogGEmN
pPuijgjz7gy08T6gha3TXeWdWC7E289JHbOvbVSrAoDUznwiXIaXHbr4pqN4Zh2aEGv6yh3Fm3ia
UUp6fDturdxSDiB9ZdvjlXU7OIZ8htJLPQxUpY0/ExG1+tc0MYovutIgEfn6wSgNkuSRwwIYWxU/
ItS+Bm/slUDB7u2A5jren3g1qE+95u2RBTYuEDY+9V1aykQZd7CbEfqlqU2LrY2Xn7K+bU9qpA+o
Lk1/TRyP19/6NCvAfVJJo+G7vhUttW1HL9eUgNa4eKerNWIEs529kWkGZbjqlSdovvbOzlkW5zZ+
A6dCSZ/nnXKOun7a2l60I2+3EuhVjvtuBCM7PKa1Ji2/s9EHQg8BCzs0tIrhh6KH7kWXcjJfXdp2
KLSA/uOrqS2ty4hpMWK9aHdKQOEy1wJRhgDDoEQPw9nI+gmit4fC3dENp+bT4+20dULx5MAXbakm
gZ253bscRdF3EucilKjs5xxF7mNEOrvzfVujuJxN+l+Eq5RMb0eRSjVbjVuysukknMNAH844FZ0n
92zktnYsiqEEaLS+aVCsPsfuPUSUQsHnOFSTEq9FmyDu/zYjaq5NlO+Bb7dOPscCWThwm2CeVsO1
XpxkFdZNIGKkeYL3LWk/tZiBJ8jvPl6ojZCIHvrSewWWttj23E6ha9Hg1rssDNBSAx6GSHr3QRW5
CZIx7xafTrPi8xJskc+PB96YUu5TzFSIfXG/uLsESrY+hhde0IVtG1CWzQ6zNttfsp76DMXWwn88
3sacMpe8twt7Tb+La62MovqSTAaZZiGnF2oJLB7XoPgo5c7FvbEtabJwjf6y2LgLa2nlF4aW1V5Q
YVDxkumFuMJ0Ty6v/yBCMAL2hYtnrNO0CGjAUBLJBxGk9GdXJi3m5Vr0jxdZxenxUCuPtF8RGG8D
JhSoh4PeXz+4elY12pChHZZ4EiFi6ivncdLRAGxUKFFqaGanrEVSK4uw9XZk3x8q23P/bIwZAR9k
rnfqnxvPMkR3IgBsKhcfiWWtf6sAIG6Q5s24vP8SRv4xdcvqUnZNf42oox1jJcr8uFm8r3nQ6p25
2NpH6LpxKJfzctcqjoGPOR36DAG9liZ5M9i/tOgKE1SujQZ5v7OXNocjR+Xa4QK/S8ZjI666wrCI
FhWvehL2uMgrmPbwfqgmFNYer/PWmYR9u7S4EGpn+97O6xDO3uD2LPPsAKXWxlE5EPEYB1TH0KbJ
1D1a7kZRmciUziAgZZ3/1rGwjbRPVlitF8hsbmdUu3UjP3a6MPGEDtVGOaNyFCXPlPlleskj2Ze+
KIy4ph6K/MTOgfqVbK/ebH4KtYhFrp5HZfWcJIMpzcQ1w0AmA+rhHkWY+tqUeSneNWVDuVUgrxz6
4az04wmt4fS5z5PxH3uyu6+ickvM0bsM9Td3jBONd0HL0fJvO+c6UVZH7SIc6tB//Yot0cWv0vzS
mbxdsSKMoxFjERx8kqb5p/KM+JuK8Ok38HLZdFps7fWd/X9/9kjF6JQTFSP/fIeHcjjnlkCSE1DA
jLGdKXvtW4gwjXoiDMhaX1Yxli6AcsxPs5SevrNF7+9W+Pa0yHg6kHm+Sz47C/3WOUxd4iqj8RAJ
txPnnCLVo+28T9sDIanBfUcqswb/CpC/6PS7TlBHkYt2TVY8dfhr73zO/fHmc+BhAVhb/J/sVYwv
s6ix01IySiqyszb36EY2YLXBJY4723vzg0iBID8BRwT4eLtVBCZaApyyE2QhIBoPfkBQ6f2esdbm
BxFGUDikqkNUdjsKIFt1lpPtBMJpipP0tBoLD9V4cpTm9VESc0cqTTES3eY7ACxymFY8VgOlfq6K
I35/k1+h9HKcp1LbiZI2v8oFCUPLkudv/f4V+UJSBZEYzGL8UwMsBBB7kBc3rYadp+3+Cl4QVlgT
ETPTjV2H7Nizx+lsjw7ArrJ9irXCPat5OhxHr9DhOhl7kvgb4wEiBswJDBA42bq2EgpDL0AXuQgc
2uq1RJIXaelZ+oUh4Szbw96VvzUe0SaHysW4Hvjo7f4o0gL5z6Tl+nAS9X1Hq/sDeVst34R5b/1E
gDrRdzKxjbWDAwF4E8DeQohaHbFoaJu0Uyo3EEo3HeISW0U6+M5pqqZq527cGoqFIzgg1NTu4FxO
W+KgBVAymIvZvQqrlSdaQOOpMIs9B62N00zVkIO8hEBLCHg7j6lXG3bLoxOg4Oge2kaipNcow86+
31qt30b59X7/FmgZWtJW7STdgKMB+NLTJ3p+U/95crEBGnPb9l/7nC0+pgi9c31QqF2DAwbCt4lu
LmtVIudlFqX3YbLH6RCNJapxZqK+vsayDAi/w2NjUE5aXYqK2zvU+Eo3cPow8h3pdWcbQB5drnGP
TXJfEaAIDPd1aaNTBV47lXboaBEQFMxlo+rHtqIxlZrsyDSfMYMZDDWoXLrPNUwFVK0a/e/HU7sR
wzM+8ASqIIDr6Lfc7hikfFKBCJUbDE5iVhiOROk/HmKTJoJ4roNwmW7L8j0Kh81wcRvdqQmADPkp
t3V5rSiR0W0eRJLvHJmNcIK7AIQnPBcwVeuYq2impGtGw6HuZE3VAbyA9jZpQudH19VyONJ29uTB
NfruX622aAE/npStU0SXC6ILJTaYhMuB/m1/5ws0uvYIeO1GkWgy2vERGvGecMrWtcDmQp1BhxrJ
P3A7iogcbHgV2g5obk8vTVckftJP7mkRSn78PRsBNXQQ4mhSNKAo5Au3Q7X80UyBxw2APCDlVADW
OGr0OezjiKTtN7OQCRroXjQ8qSrJtqchHA7WfK+JtDGvUCRdd+npkVCsWwSdESNDUU5eUHgifenS
CkW1qXg1NB//PmwpDLpVGJ+TEd5+bGObqT40mheERRKHv6ojoLAnF7nfx9O6zNptYsBANqhnSOvk
GusoTeTRgquIwgCSAXr7mVQM9JGyJv0jy0I7vi5S029R41T3ivcb9++itMPXweO873xMKDvKoszY
n6g0vWmZ7evoiOitGTXtsZhc+/L4Qzf3z4I3BNrHrNJ3vp1Sp9SJEVONKolp9N9SN6ze2jgO0SOh
dyCGEOHLmBgVuqt3kWmSnwfsiV7/6NA8gJlJigHgaF06Hc12nmVMF6trrPQbqt0SQzgnT7xDVRim
gdienNOdh2fjiBKCI5dAw513df3wUPYYjNzjoXNbB2esWcQHo/Sqc9JM5X8YirEo3SzXMFHy7RQb
1tQVnSV44wAyfMliz/xHcjkja5pbiAg+XtCN6xWs6v8NthzU3y44VR3GwprIYuxOqOYRibz0W4fN
5dMIfKw4iDnS3gP2cFEuBSE8Bo9H37oGSDeWxj4q0Or6NtLpPZq4M7gBFiXlS2ymwxuYAvpOyLy1
duRQy0WDKCRruPrGlHii6iau18lqfLTto+M42SbyQ1W4M51bH0SllBYyQNF71owponlWM6KusEvq
pzRE/NdFEPo/jAIEc8mul0buHSigTeDYFakdiCwXlznNy9Mc19XOPtyg3Cy2y1wrOOssoPvVRqSA
PVazndtBWWcVXDtNfpwMxTtwwKnpobJ0rMJJXCod3WVZhehPQ3V7A3iMpiUeTxjsDRp6NXXzkuMb
cQjnxNpZ2XVFZomlqbgvAI2lN0XD9HZpS23S4Rx5yhMljvpL7ORGe1r8pN9obTKjVZd3fX+KM4yh
DqEFBPEghd1eC6uOPiZ6Mn5EZ1b9BH4Mg2B2t9IdMGNIXD+bk+Ivbcybeuf+XO2P//29DrBWncxG
xzTp9vdSv05GRJqVJycvkg9q08Xfcz1VdxriaxmCX8MwxFI691BeNfXVMFGqwHTzwicXP87q2Ah6
d6expfyCHHxCxzDtRwydZUgp9DhFIW29KFTsNtC11v2Ro5ksPhjwvHpMKnrrqyUqAk/BPWsEYHOb
6WACn3V88Apl9IyFCoJSWGk14gNi0Kl1hBuGc2QL7NC6KDH+IcdwstMfxWj201H2lpr5SO4XCHmk
qTR8Cz5ifRYUMcsTex5oOkyc+V9Xc+vpQxqGur7zgGytAkE9dnIALiiOrXYNsuSEPDUSunNiiiet
qsFNh3W1R0tf3Tu/VoEqNhSlhabK/Xa7CrRmQQ12RfhUm0rxs4MR+7bSMqxo0LCH7fD4Kt0abMGk
gyvmsJJC3A6GcmsBxywLn7KkT8+lPetA+rL8Dd7Ce8Ti1Zvx67tolsI/p8XOh62GwuinC41QhE9T
PJpHbHRKP8efx6ey07+RJKMXpYCEVwPJ+OfxR65SpF8jkwxAiuEMk9eu9nUvcrwj3MF7QncXU4pq
Sq0gzuPxNKD+fsTSpfd1O9OORm7NvlTKPVbk1sbBZ4xoixeLK2e1cQZtJnvqpPdkFaG4DsKecZGy
8/Pjr9yaX7IBdWGQAANe8wzgrM69FSrek+k0ToQA8dhfMktk35Is5qlUhh/NAJYWb5r2P2wij1iZ
+36xmXVXK6uUHt5Rbh4+WcNsXCqsLi4YerY+daxi5ybc2K+0wJaTAdBKJ+e93a/S7NWhWPZr6Dbp
m0JXi+ei7pwz1jXm6487W3XJ4ohXUaVcDYUbEKirOIuu7lDLP2ojyg/4OPQ7FMGNVVveSBQhrIXS
tJ47u4zENJpOhGWGm/4b6f1wgZgoYh99f+/7rOUQxAyrEJc8rcKdHbOxLxmbTj7ldlCn1uoLHTTh
XRxTo2tVdtZFNTpjOKlmnO4VlZb1/y3PWc4fLy1YREIcODBr12evBVhq9XN0nato9EMkIOa8970Y
1r8e4Q376nOAkg6lMhoD4PjX98xkTLGpiyi+EggDzM4c70wYZ/s5CP0vRq3XT7oLm7UdIn1nczr3
30mlE2zEonFB9LO6Z8a09FyhNvE1Q4D8MGq9dYEQl342J8N4zubm37zRwz2swsbkLqkFkSoEU2rj
q8M35XaOUnaWXe0QBy4fHz3FPRRuGcmDM7jd6LeyzJNzGyelESDIK/tr3kBExaRBRH9mdZKMh6nQ
3Z+S6ox1gONbVD4p6/wx073OOsANkO3B6NmmB2kq0QVDJfwiGq+xUB9KLVzMBG3pK6RaZB2laML2
UDqtq0MayPW/XdyVvtmKF2PP3DX6oSq9+KVOSjxn5nD4Gkbq8C8+vchmRLVLRihaT//pKXr2rSA9
jnxbdqp4saxJfm9Ty/yIoML84rBh4W3NKqZvejbXnx/voM115NyD0yVK9tb7tfYKDfUJXVxbkaT6
93zWWqgK+mLrBOi+si/DBP8Nj8IF+/546I2nChYgA+O2uiigr47kLJXYS9DfvyZOl7WXrE/xR3Yl
yOmPZSqbt2z44S9FT613oi86/U09hnDHHv+GdUlvOa88lewp+odUTNcg8Vgz8Lkx4vg6JWmbfsgQ
TRLnTOR5dJAl19KhQyJkPiqhFv0FJn98P1pYxpzICqQ4arXTf5p7pPh27uN1EeHXz0JPaZHvACqD
h/rt3Y9eahjJlquyLKTsfQaS1bGvK62kIV+YGt1bLbYumtZjtyKn2oKLKm3SUTcztZ0UYmudoIVS
i1okikDS3f4WsysivRrG6IpxnIN3RzH6STWFLwivaX64uIl4SlGc4nGEH1O44c/HS7R86upGXVQ5
TOoZZKF3CUw49eXQeHl0LcymxmVist6EBNWfH4+y8dii50iarxIfEvGu7rPJTXrXjlpGAVF3KSR2
fDOjnAecknauzu2hFuVIuNLkp6ugF9S4dEIv5YlIdc9vkbr9YCTaQCk7rP3/8lVUSPgsj9bbKhpD
YYQoJomia5IPLZLFKr3RYsalssc26PFQm1sWHCl8Osp83t1xboZMFGXf4v5B3v0MjKXwldCwPhtK
IV9GNI+eYhXQserM6rkdF5s9bN3+2PkRyzKtN8tSeNMgaOs0AVcfXIeYcQmNQKbTJudblyYxMXCN
66pUs0Sep7lEaHdMTQjpeLZV9tsJBNB8KiNj+FZStsbCy96Xuti6ZNnBNCxAsQO/Xq84/QmHWyS6
cg/1f6FJNRq42UUqRnmtfM66Cui1PoAXeTwbv4pDq9mgKgHJh3ickvZa3E9DrdbGZSe+hm1d5/ga
ee1fpWnlP8pxUr8Veld/7CcnKz7qSV/i41FDVYJvZCfTy5xRzj96bet8HC03+UJHuM4OuTMrPxyD
Kwgz+E77TPltEoe4qGucb2GBUR7jkEEftzHQOsVK1Zz70tTfVqbHwwofBQEK0SXOpyR2MutqgKeW
x0E0iXsUs5DfZV4U2XNuG9nfoJZ7Mv/MqXyTvguG9daMv2nmwSE5gFxJPmLXV/+tJLQjj1iFlunB
xTDcOmq5SAw/LcpQcjNO5Q/p4j9LxX4xeXESA1s201bKr9K1yuch9KTxKZrH1M9NOcvnWo7JTzio
1j9xJIa/dxbkfnferMdy1f1WSqyiyZ1Sg905WOkPHQ16H310yCpmOgevHgnsKBQNGNEL2XS14yjl
8XgSB4GbQTzcQqEmKIbewSRitN4/Hmr50atNRieMCII8nm7JOk0pZO3i7NLG175E4Lqdw/Fol80e
Z3Xj0qTvQy60oBUcEGu3U+eEfWpPxphc7Trs/jTDNH4pvDA+F8OQ7oSZa0bR8vi6BJlwnxGB5P9W
kxfSdcdZMkqug+LVP+Sgzt8n00z/UGWkf+og9b0bmir/odV9TBNQFUNz6Aejq/zBdMPvj2d34+rg
3WVmAdEA0V1nZsLyqq7HxfZKwb15cdvFd4pm43nh/KPpnehf8S2wd5Z0edHXS4rHGagyXkMuj9UE
YIeoFHWpiWsdFZhBtRM+DKboXqKOnomiu9GX//CRVNhVypQL5nu1uGppdXPEV16TOKbGNLhF8inS
ChwzhywOv+XsqflgUoXaU4za2rt0vgj8fnVq1ivNXegBa2B2aXlBPjAKtL7yWbgfH3/frx74ekLJ
V0hcKEejF7V6lqbEw95Kn8S1EWFkYDWV9p/RgCuDtA0xL3OwR38PTUb/WRfh+CT7KhMHG9oYnjj5
UB/bVk20cz339c5Cb50qip8LeJDNTjR+e6oiPe3zphNE/7qWvgyKM1zQqvJwdkv3UJgbU+0RhJAs
Eocs1anboTLR20UJu/+qi1797jS6cW5nZdyp624cFw9dJcJ5LgsIJ6udC7qh9maIzdda58EZjfkU
dyFePAnWA6mNGZZTxqfHi7sxh2ig8szS8qPEvr5q6Q4NOfhLIkcrw93ejtSLjSf5AfcSsXOrb5xL
oAc0MvFBZ8T1cukNbDE1G+JrNUnluU/c7gXjXmU6ZkT97blQSn1PsGXZmaudS1IITYhwio27PiFV
CVEo0jghqpE1b2si70/ScafnvJPqVSDD92zZ0lWOyZwoe0L4WzPLQi6wVo4O8KrbLYM/Aj1L1aaM
WBn5xXTib32tlO/1uv7n8RJu7U2gBZAFYO8g0L7am1Oqq7JfjmeJP9U7YBY/1Kbfg6VtDbKg7BDb
Y6y7rRmW7mDMFCKumkyK51GGUsDXNBt1J73YOgI8Bh7kTNTp7jaJgptSLGDFXru2/1RThr6YSuWc
8c7F6hr6eYUx/Ejt+/EUbq0VuSrtMAhJDL+64exCeANEUG4SxQzfNxWKp642JqCPp2bvfd7akzS2
KeUtcjN3zYkkE4aM7CpDHjscw7PeyTp51+Rj929jWvGnbBrG4eCMSPucDOqNCCCYon1fRbn8pNqz
+JYkPU5jDlaIP6QIjZ+YcHefcJeWPbICVlUfUJNy9oLx++UHYMnjBkYGuCWMntvNzBEy5ZRP2bUy
XIkAYKj5mCVWO4WDrVGWvhkyCxBC7qbG9TqCXSeiQjYU8SmZHYiKdbrX97xfbLbxAjhiqW3Si9XB
rDoxiratsysAmOzMhs8uTaNVT2ljD6fH+2rrg6jxUwEgBuIaWu2runHxNB2G5OooDh6Xmax84OT1
67QAifjArFMB4rjQBL/rBuZT2+GtmyRXtRU6PPW2xqAztCN8EdvQIymsRq3xoTAhnL/zfcbdBUtH
irBg6RMBeFznhjbJlHCiOL/qg24sgYjU3WOvg+g6VaNEnCHRZtPD3rqISuCyNlpSi3SE+qPK9O5L
gR1OfxqSziywHB1tmk29xKk6B5twwA0cNASc8D56gwqfQOVQVbx/KEOO7yxVSehOI5H3zvRE/LHW
7EX1RPeaHDOJ3Bhxc9ay/AQc07V9J+oMtCpEpE8XmmsFKikZsvjvERV3sekepdkcG03LsadHNWKg
kJpj51tWqvnHbJTmdOg9iysnKScSQBOwxLNbWPzx47nc2pY2sgpA9IiUsce4PWIJ5tLUBHSexwLd
GvzoK18vq/RYOqm3UxO7v2RZtQVwt2AMEI9cnwC6+oNijPF1rGmJp8zRX2baZKi39M2npq61ozvK
cecs3D//DEpat6iakUavr5C+azWjTgmT9VnXAjlhVK6WKMs0o66cynLc4+ncF/5AI5DQwQ1UFxeE
5Wz+lq42WCkXhVUkV80tMUeL8R79mTR2CMe/VNIU33L6Dc7kFYOvkbL91KPa2yPX3d/11N91wh2N
aigxyGqi60Skigx74o8qKcJjH07RZ2rR2bOchvyN3ar1k6k3HSJy/P6ds7m1n0g3aXMw7WBGV3dP
M1Fz15EEvRZZ5qEkiTmxFw4mfrHZXsF365qDWE59iBo0NfHVVKdKTYqTs59CdW780UWTukTnwH98
QDY2EJHqUuq2qAiBKrpd0GwyZs6tnV51JT+WGdyacPG/VetxOgK72InF19Kcy626mN0slS/qj/o6
JoiSLFWsskuukd5hcx9NkR2gz+t8dhHCDAGhTRwRK5Kd5UOZmupDU6fKmz4foBPHcXYslK5GAXxQ
BvsYith7TvBG3tFS+0V0uw1wwT3RP4ORA/sAhYTbORkjbjwFc/qrGiFrcZmBv4CEoSOgnaJ2cOM3
WmZEql93VfcuCkHWHYFQQaKKuyr7jH5n+q9nlfn8bKtx+YQ4bwvyOWvM7y4MVAd9rMlLTmofuyMT
rlblU0b9S7l6Ds7iRxDhmEyH7pyOfh7aMr0qxCbyfzg7rx25ja5dXxEB5nDKjpwZjZIVTwjL1sdM
FnO4+v8pbWBDzSaakG1INjyGiixWWOENO8t4Y23hJ4zUM6hLCqPrs8qmkpHMPZ9BK738L7Mw4UwD
X967QiUEdz2R0tcQ+WUMumE43U7kAs1O6tAqgedCLHxKqjzR8EWmP+a7mVI2aJ1bOAD2SW1p7y1R
mRjHZ7Qv/NaactXXm3IofKHMY3hIHbX8iEm2Ofptq5G2Tb3aUdJtzf4Iu86tfL2KARV4vcqZm0Zl
3hyiaXbfkI/omT/bQl0OvZol/2TArGhFLvaPol+MD1Y1j4avdRNq12qLA90J/SrXPka9YrXHNneT
6qT1ta0fx4H2LlUWZ/pcIRZjHoYRCauqskbc2hNN/V6LJPxZiBCxNBv/C1Bchv1XMubGD6RqXTS7
S094z2G5OKEvKHyG5zlbhm/gItEi4xBH/TKPkDU/Fb1leS9ORHXQr0aUtI4esN9PRFhKdl5MLQ7m
LFf/dcPSQTbWbLofRT3M7F9ldqPTVAxD7kP3SgB9m/X0WcOo0zu7YeJaxAWzsZfublTHyGJwsOQt
KLLf3bKzHeMr7zZe0LSTjsBBnB/Re40OkVpMb2Wd8NUDIU3HrCvfFErXHzt6KAcMjvWd0+zX2b9e
caCdZEIFjusu56AaZ8Drmd2gSArDPHnREItjnbbA6RZvqtlZOGVHzxnI1PRSdEQHB7JUFD1bhNtw
HAaH512AaYXz2TDG9GuL13fpZxhBW75Fad59oW0y9z9VrUm6g17YlL0LlssnFQ5dfm3dJR5PbdQM
+QHXX7X6IHp3EOeqy8YfRe7kqe+Ql1dvXBzs39go1uBjGNvNu9RS0q+uQDLXT3Mzwzwwx+4dee5i
ng9K6yCKpuhG+y3Bvzg7YzjZaccJFbDaR8a7GD+Aw2fDzEgOlE/D3FdPI1rkxYEdp07H3Ju1t6qx
tK7veKyzncNkI/AhuZDQHrY5gcEqxhpqTUmXqfICRCC8S60Xted35FjHUWMNKFlbH2Mi3Z1RtxYd
wyKVY3FrcUuuDpcQb9ioaRQ3iBU0E1Mb9MYoQZ1Qe+lm9UjauEUbHjqE5w6qLsZnRxubi9HOe0jZ
jXiE65l0hGdBQf8ORxLPRUrrgwcJJ+M41tnyquhTd6IXZb12vYrIllNgqWntFYI3ghH4ABI0K9lt
gBZvj1cH3IBnCLnYVa88h22qHpAUMM/qEBk7FYSNciUXFT1DCWMHKLcuvEwlrVYzHwFHogz53qSe
UB5StBEzvzUWesB2kS3vU0Cuue/UKp3MxJj65K9+VJbvht4IA+mt0DEgHSUhzumPg5iN64xbDP4b
8SCZ9F2xZopGGsKxF7hKk5+ypFiejGksdkbZWueyc8b5Rnxwh/PiB0Uxo4QQpGmq0NwCOPvXnHmN
vD1672nqM8f1UytO9iJBbSPqRsKNoBPxdhgoawSd1bqj09WxEkRh3k4no4laotvCQ3Jh5kem38yd
QHLJGuYfE/TNn5xF3QfWDc3VMps1x29io/NOthZa9ZVoM9OPoSOGLzNAM5p5DopT7tTQv0/JST88
/jjbTy+zWcLtX/zi22VKOXnU9KhSAhxOxw/gSOlpW2neAhLQCvNlNiLjra2H0Rk3D/V5CiO98cmL
rUOO4/PrmHo5PuOD8tYzJuW8uL36MZpbXCqKSPlqmO10iXMl2/nWG2GxQZuDvjEqtxQ1VodL7yEg
78VAjjlH8iBdQIyPwix+ptOU/ZUUirYzSRtbGSsTl+SK6sl9uRHt0sgIO8bTjSz/B7q7UR+qoW/e
RVz6f0jxlUE4iD6On1/cGwa9/SBdGJPHx7YSzFOfItVRxMcIC4jrYi17slwbOxPlNI5GidACabvK
l6ps9CpF8F40kqeDtuj9sZot4/h4iW19LYlxZkXb8KLWqRJvSDgVl+QIOdATUS/5yaREdIkIhI5x
pe9h7La+FrcdVXAVTYf7eurSIyGaAsOErNkfLSKrkzJgrRi11Z8XUTnZXR2uLX7S8F9XE2iGiAzl
kXy1ZO5evNFUP46ZmwVePvyhEcWvZQG3DHUhh2wT+ODtstC6kTZrnymBKTBA6BVvCqhatt8LDRWg
xx9scwJ/G0oum9/KCBMYlHiKUraXXkZnpBgorXl28ikKE+3050NxLcBUllhWsA23QzlgAEdoaGGQ
mmoY+/1s4ARepHDNHQ6Rx2Nt3BCURaAoy4Sa/pk8x397LUS+9BRMiRcUWR+dWnNJX+NiSI84QX+v
+/in2WrjzsW8MZO/D+mu9vJYLhY6DYsXaHaCxm9p69PHaiCXJDht9yAEW+9nyaoL3DnijnXIVUuI
jTpXYSCwPX9V3DB/zurWfC7tNj1bYzRyCS7OTl1t6w2l2JWsulBXWwNa+Y9L1/ahGyiVmj3ZcU/t
tVr0M4JbexShjXMEMW5gpJJXCp14tSxRh020tiOkrAalOy7CjI6j0YUHzUySA6n6HxKz5Y4jDrYo
4YEfN++wWD3m4P1Q1l6QIWl8Trpx+XdsrW9m1+lPCfJYO/n4xkySnVHpoQ1KuKquAvVES/A0aSTW
JI7zFy6H6lAkXXnpScl3dsLmUHyrX/cnF9pqWU5VkhUFbIMnDt/xxYAt90rVx37Xu3CNHm+6Dbwm
2jJUP+FzssU5J293nWXnkbHYIXcMmEEUlArlIKbSPE7gMi6K5swkIsvoN24sXhtDdJ8L/AgOuiaU
5yii4v34cbbe/BfTUx5v950oo2b8ytMhVzmQ+3EjB+XtqcopolK70/Xa2I4u4CEEk7j2uP5WQcrQ
DOHoDJMSdHk1v4i2iq5aoqjnZkGqqWmtd5NSpTvgE7kFVgk2qADuIdr11E+dFetabVFl1pdZCdK2
jE7eXGbv6UU0OyW4zUn8bZTVmwm1qOzB7ZUA2bKEfFynUZF6deLXyQB46fEX28okweejRElzjBhs
vYD6MF9gx1JixFDR+XsxhBWMyCigNA9DgFDUM97Vqus+d+HkfdbqzHQOyWIAJavD9Pz4WTanV1JY
UQ9x73NpoyF5Tw1CMzGr+VNnO/mTF3l7Psyb0+ugD61KV5e7jFVRMTtJCxE9Iag/Pbl5jZarFXev
Ho4OO7tz84VoQckwCTDJ+vrFRRFOZw2I1p1iIJi6h/fSUHx8PGubGwGVA9mXoDC/viI6I/UaNwQa
HTZG5M/OjNeQnZlHJe3rw5An7aHP4r8fj7k1h78ObskmZauvDlPASdrkoJ3wZM5RS21Qxy1mYTaz
MN8zrtkcipKWzvnGP9bJSMXxmacRiwIxRZiHc1Yc8lYtglCJ2p31J8/K9fYG1IGOEQSSe2A3HbSm
UmtytU5b8kvfu2rgjH12HluU/Yp+TL+RgFmfumj6DyVpwIn4TlBDdCSb4/YUHyfkuEZozUEYC+9S
mUV2dJJ+3mlAbC1HEiwpBiRht+srMItibbRctjrAYztAVlcNMl3f49prWwuSxBFtZUiXkvV3+zJO
r9Fu9UwcCBprifxSj2tQtN0wa76NIVaDdOhi/KRBRiO1WbRJHJt2HppLkS+WrFtNg/DpBHTeEbkw
4LRybcR+lS/Fv1hlNO2J8qa+1wraWmaU0WSZh0oKIeztQ+s4Ak5oailBOajz0+I2+T/IIxkn25m0
/7BhHaD7dPFcUFLrypU2q82oipyCRlW4Rwmj8hNb7S/YWQznLMPOs6iqPTfErY+CKieOuDIAQib6
9v1ANnpxowI3U8JxOFQwN3wzLodTZinvbXeGrgAla+du2ZpTDy1Fm/SUIt26MuXp8Gj0VIueHExe
PmZVkxxMo2z+mZ3l2+PzaGPnYudM0ZtRyErXKxsxWE20KTA3pdSjiHaCiZlcEmmvGhjS0k+sqPho
d6ZYLkBL9xKfjW1FbsoBTyXyl6bi7dQ6aVePmcrg1gT41tcaFcxmWsx71vSb41ADoxImcSbryoVZ
hXZct1b0NKDhMfqDNTrncc7DH38+l6wTLmGaf0gpr872uBD6vJgDRczcqp9oNvcnuqKJT783fGqQ
b8KrFJpggrfKznrZekFKi8SzUr7/rjSj0+yy25Aya9MXwwcaWjV0k2bvUt6KeMiHMXFCLsxhD65e
EGWX2plrKKtxnNrQWpK6RQDT8KbCV8S8UMbEeMg5oQ5ShD7UlHGiehuPNEsWo3cORlMaYieY3Xpz
IHCI0UO1kQz82yWE2W5kpchlBIWpzq8t1QcYAdNedL755iR4JAsSDMr73w5j5eOsCsgqAewI7TpR
mX5yy6k6RjZupji36uBBi+gV9M3ke3E/BGrn1cce24qdCuPmk7BVQTcjwsCdu3qS0epxC1o0N8iV
OeNyjYEwwAu3kvpY2rNjX5tI9N9VRa1nP8T61D4JrbSaswHUwPUzxR7TnUdaHZCAfsGRgCUB4Y51
B+v/dm7CQWqIxfihe6negyMpcl87ntQyVk9cDO7OUv+VA/4Wa9wNJ1fEb9USTLaLBJydfRXDoP0d
dqbxLxouQ3HuYdnZh6Ixs2sq4uovHCRNPpPhDHT0wqXe8wtZHdK/HoQiHohSySVDLuv2QWCj0B62
B/uqjGn31Yu1hIZ+Hb3NIB6fHp8sq1X+ayjyfE5pGBhoo62mGEmQ2C7d2cHvWzEOaasuxyjGDOvx
KHL7rmeWm4B8hk9JS2o1Cv56Y+ICqbrG8ewEcevqR3oGE/qXVfmuNod4Z+9uLBzq8dzkmGtyx62V
g4EYiE54oY3e29I/h0PsEdUUyiszMB0myyoxNmv/g+KPhMWgaAB4lmt9dWDomRdGrsKgRpeHflYK
OvSjYl313kp20tGN+SR3oSrEO3LB6euVGi9Dl9UxXy0R3gHoXnIcRBVdYrfNDrg775U0NhbkzXjy
57/tjFztl3RIU+ca2RSemkTXX52qnZCOq9Pr46WyORQ4EDA2CESgLXY7lJicvMeIzb4WIi1ozuXt
27FWxk+VHR4fj7Q1iVw50radegUtiNuRuI/aGsefKBirZPDDZKypUbjd8zK6KfAOa49TKZ98tQlo
ykrAMym99Bm/HW+gS2MsRhcFRgNBPOjCofyUlppWHbLKGL+79uTlJ6RCXYKl1NCfu2zYO1A3djsM
YpcFQfjH2SL3zW/fsYsnFWEmNwp60WonS6AKSPhU7+z2VeQnzxSOLlnQA2uNmNpqtSBYkuQ1Ag2o
T3XixRDx8MZ2F+eN09j2SxR2lXdkhrrId6AkfHj8UX8B3tazLHt7AFZ1bjNnFUl0CD2ClSrjIHYq
r0YiCkM+ZMIL13zp2xHvOa2uEI6dBKkypDPA1U8WBQDdH5RCVEc97M1LA0h1OdtD3ix+7UL9vowU
XjIaKwIAwaJJCztnNGvz6+OH35o4CwQhcyd/rY0OaOIY1Ho8ZHzQ9419R1eccwj15V2eLN2Tp4L5
cLNWPTlz4Z4eD7217bgEKGnDb2Lk1coInSrMXTBHV7VQx6PXwygOC2s6ZtU0Bo+H2toHMF/ZcjqF
Qtp+t4vQYdOpMHyToOzjDHwGViAIsDQi777boaF/dwdD+zYpJtYkSWy6L5mGNN6fVZ5/LVEX/JcU
+kMFfC2BbuRe15hJH1PBmJITaLDwNDvRP+0cLzunzMZVhLgVVAAkN6T19GrXp1kaqeac4LgCS872
Afvgn5v0SrMc4gL8gD/YXjeeknrs0519uHHAQTFCWY+6CVnD+sDRR5p4xtAqVwNh4/5NMbgp+EWo
6u2x4mcfWvhy9c7NtLGOqMZSZkf3DjT8WgRzihNdeGmmQOVUP+V1V35S8+ITwKZh5wtuzSuzSQDo
0si9W7C5Q7iq6VV4zfNmAh+qFMjcYfL9VFOChuyI50R5mpyKss3j5bv1htRmKSDyOYGZrZbvrAKu
6ACeXKu8i91jJpQSZKCtpYbvTM2y02zaOBJQouHrGVwbEnOx2iy9knOV4EPQTEKPLl7nQAt358Ht
rlVqNdWl4rj/GTt59LGk+jbvLKHN4Sn+Qpyl+n2nqpwpQ8x2dcMroZbySfMKjF4jp51zvyXMmF56
6tjV1XTTqgnqZRyUz48ne+OsQPWYwrMBkIY9tHp96MOIwzVpHKTF4Az/0pXqYECx/objoo84YgrX
SUt8MbOeViqWkMLXvFb8YX9dHhfSB1Ka5lELhCJ4+xVwSKrnTOBzo0xt9Jy7fYqIRQ9VydkF+64R
yf9vLKn0QcDMyl7rHFalm2eL4ijXpraV6I0ngPaeSdvi0h9mwwwqpxJG4veA8PJzbKtF+wXliXQC
UxblzrkG3pJeHIy0qX0oSv88Ksr8OvUIf+8sza2NwJfhaANGc5+lWMUoVK+JFGz2RoRperpr35Vh
aExojE1l7mRnW4cZixCBDQ5TPsZq2xVZqGdhhsRdXNokRlZdWb7pxosRRIaI/k7YP/P58eLbiJa4
EalcSZQZ2M3VnUiM0016pCaBOWvFuRVOdV5Gew8iqssnX0UsBCrwM6DD4Vi4NlPL3CWZKtodQdx0
cfFvHWVa8txa2pz4jQ7s2k8MPfKe5s4rp0uPNoUSVD3ZOvCqek4DEKZ5+qU2zRi5isZoRgC9Q/8a
j4ndHTpjENZhBhA34/Bp9/OTnjqi+ZAg42j/VIjCOn8sxERUgzdmtbNC1iUFuZZ/bRqEEKge3W3f
0dSmDOezJFC83JCQgMWZ0JeE3OTX8+xFb/pUFc1BD71IPfRLywwXltnqYF2V/FV4GTjkP/+mEizH
GFx+1CZvd7KtKa06GnYSaE4ogqS2xSHO8Xl6PMrG1iCugQpGwR2R83W+W9e6OzS2mwSFY0HYIhx+
l3WLuDhJqX17PNTWIiVwg7SJQhB/rfbFUqRNQsU+CSiyTpcJR46D5rZ7JPSN21b+2WxzfFSJEFfn
cK7WmYqcbRJ0PYZ/itMgtDE2uExUAiNhYerdm0iLxeW/vBuTKGuf+p1EMJqHRll3bEA90pB782ZT
SY9V7eY7c7hxyyG7RswCDEF6Xcqf/5YWhaPbVnaUpwHtGFIi3hH12oT+ofCLDLb7xQvdRLwiBz18
Mos6/XOnPPId2Yy00XOQdcDb8aN6EZOZRfKgaUjLaOQf6qIWr2Wjhtey6/6Qo/1rWyK+QIfelrZK
a0XtMW4jQa05DiCFp+cFv7grRDTjmMzx/EWd0j2C9sbZjWCR1C5SqcegL3P7fh1VGtwp6wgYEtzI
PE4tf0yT8hKKZLqqdfkfbiYQ2Pi8uxROJaH1djzHGKMc3moU0MLCKKTLxXnmKD/jK77nWrqx0xmK
G5AaLnXKu+2XTOkY11kUtHbioU5j68+1KrRAjEkTPN4Nm0Oh48tSlQ4l6yBkmVItr3Syw2HEhnxJ
2/w5rCP3SaENutOV3NjutHapCdI+YUWus8Gl0ooR+aU4WGZrLp+HNjQaX5AQGkfAjJAw5zhNw69W
0S3xl8dvuW5VysUJdgarBpmLEvuuYi3NymrdwrYgAE+f1RewiDh804yt/m3jTn/OJgLPc7/AGgcL
pc75ofMg/J0dO4lzGGJ9Dz/BEOaXoUWV81j3vfPS2/yHk22lyWsExzbeCVK3PoxsG8Kd5uGpAN4u
twyFVOxOBu86oshyiHB0vlIFgq2Vg/zZmR1ZRFwFC1RXgL5L5VT0KVdLWzHxyUDt37vib6e/Jk1t
EghX42kA0Hwo6jhGjQNEdh0mybFuYvVQd8keWmPjuJTxMAAx5Cop76yOqxb0d5OqjRTkF8P/IHUO
T+00mUdIYuZhNpPxg2sVP8O0HnbWxsZdR0BBfQIzMVK+td/AEltVkkw4AWRD2F3D2bDfOdPo7c2x
vjXHCIRRa5MGNuv61TSL3phobWLOY2alL1rkAo5z0vXxWS+M5hv+KOmXDk3lL1Y38D+YaYwEzRRX
VXVWljizL063ePFONLpxiEpIsXScAd0BZfF2leVaDhkM7M21bZrsTeJEy/9sL1ou1Ug/Hq078fXx
Utv4ykBXmGgmwKA9vVrV8ehEgNwERiINfRfP/p+jJW/jxn5TR/aXRjP+rkrkpB+PuXHuOHTCJDua
DtRdttuiclg22YQzXWRU39qwmA9AcfVTNDmUaRfxr5rZ5s5Zt7F72bokFmxcXnZdcLaNAiWKqMKF
00u/UWlCq7AoMSFolj0hR/mFVnuXUJBjDbaKpJuurkG7sezKykwcDxJzSA5Kp3e939qpmPwamowL
E7GzhmMVa/WPqFngCnlFo7x7PMVbr0vtzQIEQM/67rCqmlwZElSzr8ANdWhdmWq/to4V4hhrd3W1
s5c2R+MeQe6BmvNdIGy10zKYJsWSMelzLEqq6HNjxekhMf5UJ0jeG1Ke6f8PJQ+P34K4IVGGCKZh
eE3QLrnUvfLNEOl4nrVs/A87kYIOTVINNA12O7cjFSMJRhr2mKkWYB2FHqsvCwpFZ3euEBdAaODy
Hz4ZMTdrU/qfrW9EYRgU0/I6vBpqhjZBBYyhP+ltV/w0IDDsWXdt7UFyIzI2GiP3vbOkVGu17WxM
QG0LaGM3JUX66gEazo76PAsKLKmuxb6FLdsfanb8+oSE4SjCcMjLduTtxMKnscd4Vtj+SF2eMFly
X8uqUA/IM/yh6uSvoajg0VaGW8B2XO1FZUrs2Y0xxK2raDmDI2Pbm5F61Xp3rwK8tQdYmlRI0BqQ
kJTbt+rQkhITRJtrVo35u0LVQMWK2TkMi6j3oKNbRwyBE21B2W69i7RHxyuzRaUxKMzeeVcr0RL0
oam+x7PRKKCFje0b0qw2wHF8/DbSmtnLr7duDUy2INXDUyeIW90akZkpC1pTJIZxGKqBXodlf14o
m/xU8yj8Xx2LoT1GUJC/EC3ke0ZPW1MN6hJUIoV9nmC9gOjh0XbwnKtTzMXbrrCns3Bb26e4Y335
801J+RF/F8yvUSqUj/LbceNAKk4sGr7Xqh/Cc5Mi44XWXvaktvp/MO9DUYP6PQPxTdfxpaHP5FYK
Q7Weu7zAYB8OHe5Hh7hGK3rImr0Fu7GImDxaUBI2ft8cAfZS9sniute0E12L0IC1fKqxt2qoRFXR
t9nKuL2aUrf+IYmonma9TX4+ntyNQA9QAlcyp6yEb622zBx1DZosOMrownIOTdvlx6Fw9rAPG6tF
NirlPuF2JaC8/YSGO3Wg4fDx6ycX2FZtxthL6tMlbbI9ZaVfoenq7idsRw0KX0nUe+6iqcLtURD0
vOsA53+4WmOSGaXf0dv4ATt99L5oIg/dY973efMzUjrrZZnM5FUToSE+L6agRWQOwhlfRyRMp/PY
1XP+WRkHpwmybna0gzJUUfEGalTxEQm7rvTTplle7aHtlcM8NtnyMggNlxTaF81JQTC6vyzQs//1
UjHEhyRsEbvTxxlokTa25WGcuzgJqlyL0CCfDW0+NnjPx09IH6A1nntfNWecp/dWOXntAVEgU7uW
SZt/1BZkr/xWw3bmqLde9b/W7HPc70SLCHRa4BBwne2k+1upaj08NlHPUnLrNv5gZy6K5gKUdBnk
3VAP9BlMkWAG5TXioPZphzMN0nnouBTCWnxXuOZr6iGJ/aUCqaOeHq/AjWgb02eSbXYBC3C9vedm
WNJe7jmqWsoBcScRKCggS/GtJRj0cg8HtrUWJdiMJg9Q17s9nhCChhbanKwM1XmPYk7x1AkceQbV
29lbWyNxBqKxAbPIJcu/XfXdoCR1vcRREFtmVp0dpLOjg5ZFbnvWk7Tcs6baCCe4+YivKcjASVgH
vXMN2IHcWbn2AIPOXI/RX9Y8tX6axTaiDKZ5pHI87uQRm+/In4qSI9Wfu0Z6bTd1i1EVXchhbAM+
Xviqe5X9ts/DPZDy1mEpxYdosSKoTi/kdjpbZzLnsW3oSwBYGegIoTB0ca0msf1GQTQYDN9cmWhR
qeaTPvTOdEhjx6ivj5fr1guDO5ItV4Qv7u79MFaK2Z6oFop4jD4hSVgezKVxPxeKvoeL/3WJro8y
VqnE9cqm8vqKL5LGMbq0o0FFIDh/7L2y+k4/1BG+yBMTZfp8Gedzr4fIJC+Jkr5EHQ00P+0z+2vm
GO5rkQuvC4zcUsqjs0wAyVULRBPetIqZvk8i2ysPaAA7ia/EffOpRqzbPYxtp6q+1WXIApX0Rv4G
u5F+JlQtlTPKPtpT4TkokqLLWj430Db/kKMsA0bwLLAQsA+FYbFexxM1OQWoqHL11OJTlhneRcz4
LiBnYex8y43LD049OHqqiRJpvrqWuiHVPUi27Jisy0+hKDh7K3S0Hq+YLbQjpWZkcGjMcBqsexSV
ENCkCpPPmJjTS10hnmZbVegPnsYUp6Vp/hCwnU6TnX0dBxxQol77+fgZNg5ZHoEqEp4uOqfe6prX
egqZpaewTSsjuSpmhsFXlYjlBFBIO2tZGe2ABja2CcceBX4ue5MKmvz5b0Fbi67UmLezcs3wPfTL
EFUU01MgdCncvY/fbfMrSq0mipiyTrY6F+plMlKrN5SrFTnlNUFs/Dp6jbUDdNwaRercyORavy8K
oWqux2IMlSuWFJhyNTgm6h0K8Y/fZXOtSJAcFBJK6gQwt/NWoc/uTjMFfDVsnMBDs+9aTob5drCp
fFvetPyPnrVq++bg2S/Stik+ggCz3z9+jI2rxIONA/+cE50axmq5TN5YdLmSUNbPpvg6Yz9+QJEg
PRGaLlRvpv5C2zDd+Y5bg0qskiSgc52sq+41nanCjEa63HFknyJVCZ8MrS3f5EgkXIeorD8gUd/t
VBg2LhUoBSxQDgI4ouvItGnrxJ6mCiBYnIjPWhwb0DXRrw9RsDpOSlM8T6lrHuKJm1Mr/4s1p8Sb
mMDRAQ7dVW3UZNZFZNXsS5qcb8pOlEfNEz9Dl0qjdGPfmeL7RUxdQ0oFQxyHerOuJ6dapwldb8Nr
vDj6X2iyxNIHfd7Z+3eZKVmpBRQLVTlLFhfkU/y297EY7OqOrsbVE637vhkwXOg9vT32ee+81vg6
4c4sACWCX/rjRIOhkYElK6W+KPFKt0MXvRemeKj0V3Q0e9Vf4Ix8b8NlmX2ntMI9ysb9buUooKQB
jcagXUtb4na4CGH9Bff18Qoag0VT95WSo2yXLtHbwZlq+6gJCqH4+4ls9msSD93PdYj7cC6tNN0B
hG1MOwmyR8+S3UOgtErJ07Sz1SgtB9699BY/A7hfnCJm40ta9+5XV6178xy1BsJhc2yRTDw+MzaG
p6IsLxjCI27T1THcL7ExjHT4r4QtxqHqKCz5CNS3mBYm2NyVoDoFnlRPel98+fORJW+NzJK7/K5Z
gcptRZGlGbkAQhQeXJE/q6VZw/EqyvGiLZH73DR1fwRaHQaPh/7F4roJ0Ry2EyA8iCtIwN3Zt4Qu
cpQQescr6rrDU9Z0Znacy1A/6kO8XCatVV5E2hvfvLkf6Bol7TlVjdCv7XaRPczGb4UV/9OHpbdz
sN2dpjyYvA75DeQQZPzbpQlzdHHjVB+u6DDZn93S9vxSLM4FDsLyV4PAzaceUadPj6fjLsyg+CbV
rOEWkfhwId8OWisUckHj91c0aJ0BxxcvDWZ1Tv+azHI0Tg3CFOXOjXl3pMl6H4ww2bGR3M71qh8z
NmAkhqtXkvdaejKfVMrgp8cvtjkK2CFVVvO5L1bXcut0WlK5LXuLjPyH4cXla6cv0c432xqFHE1K
jOK0QPVsNX1m7pYNLnTXZnStSztM1ZkG5F6nYGsUGvYIZiPdRotk/S6zUOwinckCRIVeQokOwuw2
zs5xcI9I4sMAywFZx11ALL8aRtRUKuywGK7m6LiXXq+i5liGtvYuNxz+1UlH6gwUQCxU66vqXV30
lXskJjXQsc07c4/4drc0YW+AI4GtTUBDR0EeX79dSghPxsLR6uUaK32mY+5A1cXvcrXCW8GrdIXG
9zT/+4erRo5Jec1hH4J5uatHiyoeWgBgV4Xw9F1vdu0rGpHjztrcfDNc1GHCSOHSdbDmVollDYm5
EMJEy6Eyvf6aoqv5gfatftGS2Et2ttzdSU8/nK1GX40gjahptcujqQMfr1nzdcnN9OQBZ3txyib9
OBmx8Cctci66VtXXqEuiP+0gypHpJfA3dwy15NuPaCc0g0CBqJh61uJsFkbyHg6+erU9BUfixx9P
/lk3J7sci/uMrydBsevk0DUw8e6EsqAWVJmnJvTml66x449jY8KMfDzWfSDBYFiAwTMi+CWCkd/4
t9U50SF0Okx8r2Ou1F8MVC+eiUfd5FyMzeDhTdgin9q1VvfPGHnmqzt401v8C712J4a4Oxto00i5
Hc4G6Fy0bG6fw406MUQpQb5e6+U7yBrdGSTYrgzZ1jCSbAj1kd9hrtwOMxRdZaUOS5YFFqYYIM6t
e/C0aNrLvfcGWt0OmaYXSp0by1UrFPM5bYZaWu/+MeqKWfvtdX7hTn/7ehj/Eh+m83LFhb71IZYv
74WZ/hPqy3CsNX3aOVrvrnY5HEaJkvMj7cblS/82XLPkVBUddbnas72cqsJqg8Q0p8uYLrUPg98I
xoKi8OMlujmTvw26msmynDULYvRyda1JQxh5Lp6ietR31t/9poPBTsGLX5xnNM1vXy3Tya6xYl6u
oT7N72J9rk+dk1bXCKrDzlD3L0TAjoEKVEzEzUCQ3g6lKGncteZgXEsli494wKkHs2/3qG/3LyRH
kVuaijNyIasTS1YswRzWxrVLcVzW53w8jMYkPiZo9O/Eovf3AIAVKcPlEUHcp7LoN+YYYanGdcYf
1HfDTD3NCL+euqJIjiNo3C+PV8T9MjToGRF4S84EwFj9dgKJf4bc7mOTgkA+XMZCrb+j3LAcMQqN
klOae9gNAGVVdwoxWzMq+wS//Li4W1dLpIIi7MRFZF4BcsZHkHrDIddolleKoe6s+a0ZpRYj4RRM
K6Wl2zcsyeRqtUzNa51ndRB3ffYpqu3lZUn1+ac3U7LduQfkJrq9c8CaETRxG3Dz4J94O6AlfTxF
DPtz1JPm7zzJnPppQVe09A1RVDrhbatYl7wpnAMWRMh1mHr1z+OvujG9sp9LlEQ4QaS7uolCfWxz
kZTOdQk1xe89RxzMDHsS102ny+OhNnYg1W0Q/7zyRmN3nmO6VFFhX5fKiC+Q4uzjwtycHo+y8RGh
xrApAKhSS1+XB6GAWsXAMUq0Uju05qziPAqrP0IcFZcxl+LfjwdcvRadWC42F08XOrocLOst74AC
KOkw5QGVFffFClGP6Mx4L7/bGAUKNDcLCBIAxuulkje94c2tVCgFOP2qRUlzXCp3j+S52uPyXRBq
IXSl4UIX6+5dzDrLBNDPwNTK3kffXjv1S/7DGbRF+Lg7EwlFICF2ZnC1DX6NCiCGpI4aMn3cVRWn
7zoNlkWTB6OVlH+lNLGehtBIU38s0YnwK4SsqdD1CahxZJGMd5lLP+2/PAOsaNam5DCsS2WKYeJO
bk55MMyq+8FCIOPtFOIeVEdherCTpXmj4Afo23NafM3NRnx6vIi2Jh54Hu08kmnyTfnz3+54kdP6
HTBODGgza4cGofpvoWPXPvEZ4uPK/3F2XrtxK9kafiICzOGWZLfUsmxZzvYN4chQgTk+/fnoq61W
HzU8M4M9wHjgapJVq1b4g61fQw4j6v3zqhiyg2cBAEXX4pyzsc2Yt+CMWZ82yGaP+WDaN62/9J96
cwlfV434XYLB+PLymhc2MvuLiX3AkOt598aq8Vraukmforp1HhCgwqQGX7Pbl1e5sKWAH+x6XfRq
QNyfdeqmfAfItYY+YawYfgsx/xaHGeWa5pbMpstThR97HU8VYhsxbuZed0Ckvyuv9NXPguu+scGx
0don02eMdT7amgcsmSxP1iedZf2XzJ1+rnr1YqMc7Q8vP++lt/oXdEiGSCA/vyULq9m2oVT1qc2y
4RjJ3DtuziKuRPCLz0OM+3tV0Fo+u6+Kviw6t9v0qa8oPRlBdnGN1jeVivGPcKe/rw6TL1oKEH2w
Dzk7EL2HvaUuWnUKgsX+NDsSRuhocHZf+8ayZ8B2PfmnvCqqJqUR6V1TYrtwIGnN0MkAUbKrx5zF
pNlkygWcojmhAGyk/TitJxk242FGrywdlU3GswzXZB4vfEUAClhq0UUHAnmOsppxi9caN97TnJvO
0cnGGrfIebty6i98RVgxzED2OT74ubNHc5rJoNbP9AmvZDcWZdPcNI69Yb9hTIeXt+V5V2j/jKxF
QwS9Ptpc5xhgIendmwanvW+Lbrlxuqzt47LFh1fOWAwcG4Dn97nfTWs6NfYi7m0Ye8ahW4N2xnQn
0jJ9+RddesX+Xp+BXKEtdL6FF1Xk42atPPy06J+tPQ+Q4bFculKzXVyG+xOEFY03RiNP4/m49KIl
36lPou27x3wWwQm3LOPKw5x1Zv6+Xf56EIn7HOQZ2b4tpd0tUatP3hQJJIFpZvqpo0b8QgcMjBEs
LBYjriajuqntUF0TXL7wkBEeAQH9cChIbNinDxlhV5Ib/dadGH04H3D7me+saLSvvMpLewhRcRLy
XXyCNunZMkwaZuoS1Z1ywzU/RkaXPTSdGdwYndUnjcBKphkKI5mmbTjKwYoSWyztB89Q4koJeeHg
MKOFMM3Mcrc2OotJ5TJ29lDk3QkUiH4z+Z7+TJsIW3onn65E2kuvFswJ1SpIAv6z/5T/5ANVU264
pPvtaWSmdZg05Dn20D+OYHewEsn4rgMF6WS3fHi6CnTnzKBSFicz0EgsS3YaTzNHE2eU69M80orv
3+Z2NudXAsOz52NlMp0dmwAJ+BlYXmpSoaqFGEi/Mn/nDPC+oaeOV2iyl1YBPMQFQjOWvPLsg2UR
HmahJSo4ZMEYY5cHNGFtr5315xuUh9klUWC/YiL4bIMqmZdkqFl5yqeWM44h0FTGXqei5s0k1Jx9
tIthM+/m2e6d44QfFGB25Wnj0LpyE2GMIEdln16Oc+dyLX+/7T4W3Qm5FCjnuV3W6N4Oir466WZ1
Fu4tk/RxdXPFbHRhwx1Mla2npqu3IC7CKvrpkP1mMfwws3qF4dY+yBrweTM7i5Jp8Z3+q7VCTjpu
mSo+9F2DsrKRC2xFX/7hzw4ZLxMVCDDoEEZJMc6+mYtMdjFVjjihArO8qnxdnpZaZo+dVNG/tRb+
viIARwxQd0ebZ/HLiBgSq2gTJ9hI4hbzLzteahHclpv8+O8PRXze6e7AnZ7xbXNVA2HDY5KDpvx4
cLrhJLGQQVhBGldO1l81uf80Ff4+FXRXyri9EUXUfHqop64XeWRW4kSuaf+qXeZkUNec6KMBo2uN
5SDVt5Zv8K2qTLFbqldlGFv5aH6F5IYwXduNrsNsWxjja6+ZvMdBDp5xCGQZ1Mlih/qHmWWuFU/9
4nyqwynbYlsq0KZz7qzXnubSbgDkSD0Puuh57LdbkPwM3KtTMGPzA4a4iluzQ+qXwcqVjXcpWFDC
o4kJ4ZuzfHZl58tcaHDL1cktLfd2G9fyHujWP878/n4drmy2HWJVeKyfrQIgd4hkEFQnv4rCtCqQ
ParL1U9f3m+XnoWTz90M0GW35Hi6B3rU2Wjmj+XJU6uXYt3rHOEd9v/+xojgYD92sOvO2nm6Sglf
pahX3tgs7PztEg596vmj+vcgziq7YDcseUj/Z8+yIn+onTFnFRO1Z3hI4uhms3Mly7iw0ZiD0AFD
o3Z3ET0LO52B71pF9+MEMX4N8DwVfR1nSxjq2G/G8Jr697PMjSptZ5PsxFZyqPP7XSgc0VEir07A
Q9bbcQo1JBIJKy+aou3zYhX9oTQr57spq2uV1b7DzuID8lAYDP0Ne8/U0voi8PeGSnWqMTRKkdFu
DZhP1ubcLqFZv8auY/6kgbr9wYIu+NWa3q+X9+al9Wkx8W+T4hghxqe7xs88oXUXidOkVb0eyfrC
DvawxFbLj4TIX1d22z32wO/GAxGr0ynO2aK+kmDt3/P8LUT8yyavRKru/HqUWMw4WTuIU2FO6sZZ
egIxsqjhu8Gq9PtCVKV917qYL7388Be2mUOrlvKDTJJddrbNDHzA64ie5MmfPQdb+lC3XlzS/QZ7
C43h3y84ikgCzd5Som4/z++coA8KT+tT3c6mHeMl3L1rwzb/tTirfy2lu/BGnyxmP/2uws1az+sy
KvZRqFdGWOWpN/Rm3Fcfjcr8UmdefXz5ZZ61evdYijwAoxZs4Qip54doxEajjRpXnPDcFFMsZDV/
6LUC6oSZqhnuSkpqef3yms88KPZFGe7jHbADgABNPn3MukfOc2oKcVJhuz1GLaLfRbmst2jdOWjL
6vk4yVakS+Vbt7gETThUtt2B/LH70a/6Gv3l0kvnYgSXHu5Zk3vW52L3lAue0SQWXsUDm9N4t0Rh
cz/mRZVm1E3AxUW9/nvg3wMlaTUt24D86ek7QMdJaN+oxSkb1PY44JGZtKYR/nj5VV/6vExioBDu
AinIxT9dBYmeZR4GEpmtCI2jNrL+iCJB+74DffBOlOM1FvGls8kZ4VhyXjjqZ1/WH0jP+8jgXWKa
jc7ZUh+8fAxvgM+o/yEM7O9tF6bn0jm/n83FX4wmVOLkdzZ2k+3yo3GtLVkjz7pyr13IBID0wsbC
O4Se63kIqPrSMCSg/RPOs/reDIz5LqO3dqXdeuE62xVFyaJ3VhlOE08/VWR2/RjMFFpupbbpQWd9
jm9rVG4tVrm66k5+mTt2GmVLG9zpoi7+vLxVzrW99lCAbgeRAEEkcqvzqmFz+yDoN1J5oTEXj0GO
m7e5gdbAydg6MX9xrDKQn3Vba5GENNWxVDdWlTOqiYL641pW2HNWTdX1yeZVrj7oTQv/iImrNf37
2eGXRpADuAOe85/AGWun6Dg7fU9VI2SpXtHcuHJ0Lnx1htxsYkgOJDTnkXHKXLq/oKtPJeP7Gwob
EXvb2lzph1w4oHttySYGv06v9OyroyCkp10W9OTNXfDOytbyofeW8vvahPJjS64ur7y7SwvuWkn0
C/5OLM/uswBEo4HNVo5BVN2mQ4mW5rDk6+vQ2L46DL8PL++qv6nlWZJAps5sFKTrXuGfpZ5NFnb2
XE/FaVBt/ej4OLDGUPkKL2Xmrd9bczZh8JqZPlxBJp6387hNtPfdeb3z1832js4owirV+8jte1Up
R4ELqIo19Qc1ObG5ihzb0kovbjIutgWW2HKK/OBHpSPoaocOfRg4PkasVWUZSd3lAgHdXYLnKDHO
OUbYOXZ3bRY6Q9wtsnJSVQUdU2u8+IJjZ2HO9O+Bi4Y4CQX3H/Xl+Rupbe2G0FjRkFnd9TCHYkZ7
wHHSbOjXK0td+thMVcnFOdZ7g+ppTJH8ETZ18NvCJVpPmbb1h2Go5Te4i2ZSCsP+X3YXvUyEQNCM
4mI/284ZvApXYQZ9O1tjkOa18ya3XOpNt5/uts24Jn146Ywy8KTXT/CiHX22uTYlzBHwjnGbmWaf
lo6Xp0296SuR+cKlBk4aKap9Qv18Om2iQ563kW/cWvZgQu1qrVe96vp3CIKI9y8fl0sP9N+l9g/6
n54lBDHUmUNklHpHDolrCHUT1IhR/Q+rwDSgKQBkAhGlp6v4/rYU086YyWXXxYK++A1TvOrKKhcu
NIaGgA5390wKz7NcQJbFIi1X5yecbAecVS3jAB28PEKrte+U3xU3eSjNNJfEvJef79K2j/6i8lw4
G2iDPn2+0RxseEecsBHX56TnyN/Uk7TiSPC486S85OX19l19FuNoXUbwGnZo2TPNoQgILnVogGSZ
uxqP+BaGR0H777jmVpugoSIhzuL9+z8sip/fPhXiv857VAPDVll5YYH7lp0dxLxNydgV3glJmiCd
am+4jeipXln0wlFA3gnPDfTg4Kg+s+rp/TYzjB69m1BbbxrhDxS7wfjJmCLn+PLzXVwKHhXoXK55
jvjTj4jHoT+FkvtXl2V4HP1MxsrAbCJsp1//w0rUeEDIuYC9c0JTpSPlqQZFttBr2zGxSgwUGLDV
6qsas/ka9vgcuLrnWRB8SPA4e9zBz/QDlrxoBlEUp34Yx3s3xKU+cKXCVSzM/ff9jJrfwVPbphI3
691vbu209+2m1LXx7P/zQ/bhF4eF0eJZsM6bNmhriRp5abVOWuDVdtNk1Xic7aY+FFNkUAO2eCuV
Vh0mqGYRlbKxO7z88i+c1T06cEfBnntuTA6rR8/egh57L0ak1Krgl3LsHkkn4dFY8f/VS3V/+dSe
9CjpWTBZPSv2ZD27doZh5a2x9/fSGttt6IlD8WMAH31NmPJCNGc3Meeii0zD+nzqttRb22R1Y9yW
ap4TmHnd3SpM8/TyG7x0UHbw4q7OCi74/BJcVeuPnoT8uzRlP6UeeK3bVUDriqehdL6+vNjFz0Ud
hP7OLnZ2Pu4qZtOvaxvGYQF9y0v0UPPlMospSFVb6bxRF1wJOZdWhIKA4BaNLjyGznKYxg0W7hY4
7DAR0MkPXTUCY6hy/LcNfx1ST6rAvBLQL304ehSM8HdQ6DMIatsYFGpyzE9VWXEMlRtBEvCvrXLp
2iAtI6+g8/C8j53BLWK0RyreaWMEiOE7ZXvTQVg7ojI/vBqYQsh4cwrvysV8YcPso2b0NWH8QXY6
e6MRFnWq0Cbb0qusu6Koy4Nw5iDOgA1c+XjWha+3+/2B5GUISqm2//l/EhpUv7c1qnBfnopcmTe2
yoY2VVpmW4JRZWd8ymav9Y+OslV5q33PaJNM9yBj7C0DGmNWZvjeDDGEO+bCqW8FRk8fpeor/1h5
mWdeSRwuvZn//tqziNgZayWHXqEtAnAkddcJ8bp5sOOAGvbKFrvw8cFQMFtCrd3imjtbSvYV8ztm
1PR/tumDuWx1UmtGx47Rtw/12LhpPwzjlS+/f9mzRGUnSZFBgq2m2j8r/pBe7toaa9dToKPqcZit
NfYNq8Dw0bGT0JdGigaG+5XPY6bTGKnHfw4eoHJ2YQZ6jXskfroZprrwh7nKi5Nva0eneScZnIbe
oOybfMGYI17NYLxWA11IQykPAEGR6FKVnNfxCkEygJi4KUSGXb6yxro/ervt2mZIi01Ei9USzQRU
sPhH6s1+0RO3wNBxxOjSnz/ukjeVsMFgnowm8x/qwGwY+BVWYlddcOXDXjpmkG5QltrBeIxFnr7Z
AB+0ZVP7LKTK9pS+dawb5Qv7xm/oXOZmu105KZfeKlwKqqJdGuGZ5nI1qsoBIVidinzKP8+9aABc
tdWh86w1uCv7MapjQmZ0pHo31JXF/3bczvZxsNcViASSMvBtnz6uN1oZU+2WNzsW1Qhx1HDbVMLj
KO4cRE+6Q17VE/POKS9SZ6DkZQpSmHbcOaF+MIp+/ph3+A7HIrd7/QDltPOSJreyu8AZB/GYZeXw
iElq9xpNXtNOmiZstmMXerW+ciIuXDTQTaExESH95+33pStat2rpjrRNtTx4a2Pl8YgF1fHlg3dp
mYiZCfUJnfdnXSZoTwIFQllgVmms9+GIqJJ2g2sioBeiJ9KxSGawBdFSPs8n/d7bRn/21anxYL2k
DgwUdLGNBoScS1v428vPZF/YgiEaXAB8GJ6CoDq7xiZMnhqxD0sypw/zY9Y3yxSD0LLfl8qdx8Qv
Gp3HbNPBvlnttali9DkjGNb9sspvyvaq7chzlDJdq3X85aD5tiXuYnfyNqgD/oJFGSjQj1GY9Tf1
li+PM9SM+cE1i3x+P/h+LhJX4+eRjG2WG3co2rbcWNMoX7n5qB9hNm3tlQ954RXD5ENEB+gdTZbz
YIYQihqD0VFky1ptSdZO842Tu0VzGiv+eeWOOqdq7xEspPonelEicH+fBexN6mHC7pBXXE5WmKBz
Ja1kVGanYlx28zEp7EF9G0pXNPcm1HHzpsmNao79PKDBBK60D2Nj6qyR/ryDLuO8qaZNX94Hl14J
jDhw/eT0CGGc/UZtWmpbJvD2ugr5/mYzHo1l7WNPyn/Uuvz7OiCNAvuERwbi+2ypwa2xgscT/oRQ
qnVEDG34malMJ6O96T///lSoR8P12KerzDmeRrh8n243SMDgqFiHx1U4fjqgc5L4Qn94eaVLx4j7
CYAc7VkkdZ2nK82ZGMWGUfmJbsw3qcrwEKE+GZuIpjy60e79WqGuOVtN9fXlhS8Epb/uP6g0oar9
LBnJBi83lcfbrOuhOTjrGrxeAX/9+/x2V4WhKwMGBtWQsyghe1fqvuvZHti13W7CaA7Fgt+XMVrX
lN33W+fsVmIp+pHcTECUzlO6cjAzZZkVDxTmxV2hZp10PhUZxswWF5BRJLIx648vv8UL2z8CAcEO
AY7wHO+cDbsBygR1ply7HjBUn72qLAzb6qC8AiK5sFF2niEGSuQYz3V2htKOOqKxOM2LMW2nyEau
964gmDZJ6yywO7aqXpY3E1BT/32eh3Z2LRxdyHL2aQxBmQvmOexhWDtl5rUJgcd0y5/4zTvDLWo7
1QfLl7LFetVXHxDrolOL9F/lvzPWBqJNR8brx6Pnlg/2IP36ZkKR4RUYrzAgu89zN5YZ9NrDy9/l
wmag6GEwyY0IM/i8qVQG7jRWgmlaQ0p2o+zFj2tTbLe152yJVOT3WblMV8jeFz8RIE2qSfpLTBme
nuWwqWczCyZxGgPpfLWiWn5caz1Tl7vFTdUP4l7xfrneTO/08uNeaiaRYXCKuY6pmM+Xpnu0aswg
xcnGgruOSwUVO4apslWJRIq9TblppERQpG50Mk3CcrC5Cx0o2lNrvHv5x1w6E1AAdug4ySGDyqev
YdAOtXPgSdQn/TaMqe/tL2Xutrt1izksV770hTgGSwaSDL3YPf3Zf81/SlyqbFXUDRcQ0L8AmkOP
ECP6cum/PxP5Lt2Inb72TIcoJ1+hcTiyirSCR0C0TlyYqz7k3ItXHujSMSMZpaENDXtviT59INwH
RWsMPgw2LxM3vVJBmThLEXxexFw4zAtG/fFfHw4WLjgi8FQkc2Q2T1dEFBjSflSpky0Rb49DF3dD
pBebwYvrbfOvrHahKUEmzPSTxrJPODsnpmiXNqCREUfCKURVfKwrtKS18sQnAQe4ObmqD9tkgCDY
PEb1XORxlkXAx9fOM9Ybn4t4pT+cT9lBz35VHPzWnfWh1faQxdhQtO4/fxAUi5Fm2rMOyG3n1Z3d
o2uikfk8QSfvDmW0eHeeaJpbjpR4GKJhu7Kex+t+epEBLGc6CUYH6tAzMw/wdA19l7o6ZUgHJ6Qd
XVKF2DpoZwpuX/7y1n7/nq9F9kGDlGYUNI+z+xnlMPzSrEGeCCprn2IijSC7v8tSx6hImB9qyvav
mezb+mYLunJMVugaGGx3QZXDlW4bEbeDKvxXoNKXO7nk0S9ATN2IEOxiwmPI5zlPobr6czpVM7fx
ld9vP//9DET+6msCE2WY+nTrBhsauEELgKoMrO5tRrvtx5yR10H1tDc/6TLP/U3hGMGCUhERSARu
9V4JodZ7X0s0kgv4NOWVpOf5CUamhv0NMIbG2zOtct7niNPcflVbdfPBKg0/duYoOkxqsj424/L5
5ZdwYbm9c0/AJcd6rjlfGuY8y6mUMOeoRwpUy9+M1QagKfJp6rhbdY018/xy5eiSFQMICC9gZSqX
EG8ID+xPOZTv5gJM9mKaK+R9N8QadB1vkTuvruQ/z+M8mGYE2bElImFlpv70S8MGqOGwienUCLM9
bGEvd53p4MpFyhHbt8zZkWBkSlFLlgN/7nzy5asyMycho1Ofd05x9GGx5G/0GniHyFqNIlazMVvJ
XCzBV2uY6/5QeEsfpMgmTGusQmP6hQmLtndamv9lWLz8oclkod54bY+XWmepqb2HVTL0yayXtWbM
3BU5kB4772+yNUPsrM2HZXrbz1r6cbnhM54sIpO4D4+m6lC8D6LvnSmNL27rqbeKWzanjWdnX8I8
L7bYl6RVKbBD48+Gstma6m2q31gqH76v6yLVfbQty0/PmqYKaoQ36cQR8DoSHqWQMYp7aAYCGOs/
7Ue4iBfaot6xHbxiTbYoWMVblMrkB1Mr8SWo7PqLtWxVd1PYsv9UhPS1D1a5bVssu3nGDWjMhPiN
RExRn0Z6Q0YcRrKY48bD0/X9nOkBAxG4kcK9mWef0UlkjGvzPS8deoTr2nrvDLMOf5Rz1HqHkjx8
vrFxZhPIKIihuxcGo9J7BV0qT0dvkeLVqIzVfAVo3HF+TDIqjRhxpXn7SUQTqG210gaubm06S8po
la+V7RvceF3XIPOks/a98owsn2CLLJH5a1vaSN8adjs7ryunZjaLFfBi2oTmwNCyO+GpDTD1lx0W
o5+Aw9IL+a7j/WKyoP1XFPDrjVi3tk/G3SvndqHjNN3KcJK/iswevzAwJlNRwBk+jiYS3LeL5P8Q
g7KcdVoNq73EKCwGGAeBuW/wwivmNgFAlP8JdeO4CXzHaotHreS3es1nyN0qnxlatGH4DmFjS4II
U8Xn1suaFopZJ78OKLrKxA57cvKVyy4C4wZw74D5iGpj0DzWFqtNAtWRnY7AXMGY/5XlyK8llgXY
Azh+vuYpOLVIprR7l0/ZWlhvSGOGr4CIBn0oml50h0nmcxd3eN2NsY/cv0zCCKnfpPO2/g9n3Esn
4BWPax/pMi7Xwb839BgCtQsYPKraElZCJSKSKmv8MZmionw0+g7ZXw895TEO3HZ8JapQ1pht1t2n
vBXyVeU5+sbQqvmxOr6KbmyxWk3a45shkwgR4sdyqP0qNrQ9LQnbX1TYJKLoEnebF/y2Jif7suGU
d1dXS7kcYNXgDaZN6ch0MLln7ou2tSGXiMa9K+hX17HZzP2rsUSZLBZBnj1am1l+ibhCJbLqZf6+
Fln1wfTa7VthVP2WeGVhrUllZ/lPnJAKIy7tSZaJgGWZxwY2ZGuaiUCHt401LJ8cu3XeRo10xris
c/FpEZv3McrdcU62dvXfjApkaVqU4fyzdo3Vjseppn/ZhWFdwOAaHaj/fVMh4B2o0kyLelrHOKq3
yeB/H6NDFY5dhtNEXT0g0JpbPFkZtFU69rXXps7al+tPaHsc5T4qvSKtmf/JW2No3XvFyOxhy4oo
VTDUUTLBdHKNgR26W4JG8VSnNcM9FSu0+xIl+/md4fhdn67DbD+4uSP5h6e7VDVbqJJlm70iUdGo
v5Sik3+wzXWgDevG4uuueTCwC7V+26642ifeWo6fi1z2edIuudpi/E84IFO3DChDe7r9ITxMr+KM
YKbSHofa7DgUvv/JN6v5T++H8pOjR7EcBn8avCTq/eKth75cfgOeHCLQqtsxTwvZeSMQLRqBKQl/
ZJHl5Fkfz7lh37i9UPnRqRkixVPed68XYZuCSKfmj5lt0/zSLnlzXAeV87M0y7w4rB2CUUch1pDW
DtOXr86mqyINaZVh14oI3MfeKLIxUaXvfaa/1w2Hysi7OoaXuf0xmPPuNLYl3OLNMtbPGG/rLoly
Q912LkV1MrfCQmwCXVaR+uyZKLaMRr+F41Z9AWABBmzqh2mJo8gcvuV51mKepGvzO34Rw2cJ1gIJ
g94W36S3+u0hR9bPj6N5QPcxKFkrqcpy51jANvPiKiubP3MJhCjtPL9Sh2lagiBpQ1M+2NABHi1Y
CUsyLEUxYLpWOJ9gctODNMsxbD5mg+kPINIm/X3bASYcR8voDluusU60A5wGXUsNZorT29AlYVAs
nxpYOqSmWNZ6uD1pLKoF2prooeBiYMVbZyOcSdMWjV9fb1twCI05AIMTGMAXwKkiouq6zXqqzczL
bvq62Rl/gVvyUuyFjn/iCWEbCSqQljpUs2F/oj1Qt4i9zgD0xrp2fvUqil7DPoJuGKxwXOJW1aPG
21Kuj84yNfeeKPogdvMOcBNXpHhY7W796NZi+1jLlr2KUJj/J8zI4w71RjpN7BD23VIJNF9ll4ft
0V2wrYujZhxWYJXIgcZGpVx577STeyrzsfie14QF3BGLQiRrNbUfe9cpxLGaILlMtPnrO6R4tpbx
j9uflqa3vmM+WGGP0fA3jKi9l4T50cwPugvmP820OUhqQ+yhm6x6wqDZ19FrSA5Znq7jGtxYtu7b
xMk8Xydofg6/PZ1JL94asyiO1ToEilOWR38gcXdYyBJNjHiruS0TBQywwMy1xAqUGbT6M5b+tJFb
FDW96Fq6a2wBKxgSK+9yGVuzjh6KvEA0xVy9JVkl5lax67TVl0mOxe+6secpzQIVrnS1Df8xd8ya
8+8ZrmbiJD0SDFRNAShxsYqW7xy7o+4fttAe+2QlZX6XGdDhjj2x/zT6Sxali8pIjhtuIpte4TqG
wKlLlG+h6nHr+n7Wfbbd2t4A4eTiQ7dukTzoGgBsjJtU+NCgNzClwZKxJ2t7WPpbAVvtt6MN/VYY
GkMdT7lqTvIwbEQyV9G0pKvYoxZTjPVxyevSv63sqnyNVBWykj12feA5vG56K3CQWG/WGpL/kShh
vg1xhF9ICqz1UI+qid5QwleP2FtQ+3ZuG6hUeytQt9XY4RLcNysRectlczBLhCnjJje5dnBsKwIE
caRZ3htG3tTx0NWySWbIFtyP09JwRIn2v/U2VG+RS6P6t9wCz1hcSTb7dhv08iuyxvym97UXcV6G
5UPtr/WrYnWGD6apuAaR3Gf+oNu+zeLaJsIm+EmoOVauyeVvCIFMShiAO/C72f8qw4oTZm6dc5dV
Khx4AlqfcdYRlBNLzg3+eUYx1XFu1/5rarlyiQMEbJvUrZzRPGyitu1kKVriYucsnpcC0gFGJFFn
sDkiUfgACAhnjiArMhEb85pptl9h3PeIUqi4afuJPyyn6KGWzO24ZwJchbM5muebaWBmyPxMknhV
uAb8bmxvLGHmk8QCp1QYlcreZq9k6yh+4X+7ZEglF9Z7pZr8o+GN0ZegN7nkc0lMHytsnm7mosi6
Y4dLJtJEvm11dKgbo8bFZvENNrw2GKH4uv4yRebU0LkT4y2+r4W+lUvpfFDdKB3qD6t04qazwTRG
Y2fpo9kaLoBuD4xGylQD8UNz1tmDG+6WyoXLpBgskofUJRWWxKxztYv5WDCqGdAgM5CBXqCXjTFa
uOLHaOutu9VuYbxTykSkqAeo/tHaASKJ1yGgFlc+8PEYdIR9q5WxML9DARbrsWUe30dl05qJGMLp
W29a+X2Bl8yaiM6R7S11slUlUCq4SQyKHUF6qNw3nZtpZoNhYd3Nq2HNNwrYXR/LcB4/IJPi8atN
T2L0tfrmN9FU1d3sZ7NIdIBYaTK0zfK5BbQ3xIXV+zNGwM6yJMXYTUOMDEzW4Dg+i+JgjSTiSaSp
bFK2qqUTRkndz0K4E2pFURlUMbeMYb62DIAgrygOAhnbyKZRSk22eteWZd3HSP/YP6Gde6QgkUas
OmgbdZgrzSZzMWqZYwQ/2rc5kMY6Rnkg++GM1vBpa1S3pAvJh+Y97ZVApxbVpdMqBhrn4SK6OGNo
Cfqmbcv3fbVFDxAWuP83f+3mY0+a5MZVG+U/h9bJvjP2tFTiha05JX7mNiyLjPCbmjnSr871yLAL
03+nEAzsYm104k3emAxgV+0t3zEUQhk+suBBJ27d9HO6knn9cD2r+7wrjBnHmXzki7FZ4x9U+5SA
QzqGe5BW6xALspfvSk48nt2vE91leABvMuYx89E2ZPmTEm35IxtZ9AwEJFvUVU0nqCamdo6rwiUI
Z4vHD55nC9EWSY2helpMmTO8BtHguYnQjfyJeVT3080jbg3pIvAWt0W/lelQGe4Xd6Q2S9wlmL9Q
0BLICFjgJEPC873IlVsmq1VORUqa1+zvRyEpMmxy/eYtftvE2PdQW3r25nyDKErmY5TTsKTCi2QH
f2mqv5RZOf/yRgWUo1KUTjHgFOOBjN2jfB1bmd1MrbLmeByHhc8svbY8YDTfQ16g3TBwKy7rV1Ui
QhcPQWcaCRd8dZdhhkK06cT6w5jz8lVtL331qC2gQLWh/E8FRHFxbOY1goxQN5HzCgH0sknDXuU3
YdYNIiXvbACwWOvU3KgJeYZ46VYnJ8/Oag3sxB6pnJVrc6zVIhMz8/eGscq5xnFm6X5jmhuKeF63
khqQ3p887Jf2t81wlyH2gQaJ9P84Oq/tSHUsDD8Ra5HDLVBVznY7tN2+YXU4BpEESCDB08/nuZmL
CWfKVSDt/UfO6OrBzoH4imMdtmWknP55810xlt8P9a2kS4XBfY7ducBX4FPp0CYAbUqjnjNMjy/p
Hq9LoYyxboEkxOH6c7r1X1cdeNIy55BRzpJrr8Y2m72c0Wp5q9M9tUXSkkCRO8vi/O65NP5UNpaf
XVAfWW76bOXsj2TERhwzdXmh9VKOv8nJiraf1PveJ5GgVscuyZl7f39pXSl+I5OZf5C/NHwu8eEl
F7t5sy4ywuDrXMX7xI0xjKssmmNIOP4H5MD5wIbDctw14e91XfRDIPj/zQWNIP/s1A09W/dhKnIE
2oCrhrs6KtzZmqee/+y5F07mXOLB239Vw5A9V5tus7JyEF7xJswLN3MIgJ//3yKUN8garre2OprC
6dcAOVh6RH5pzCjeOmbfSzak2ac54pBzPBvbiPOOmPp8mqrsPzJ/5i5nGFyWU7ZUYX8mFyFtiyBt
OFD3ygzvTI3enSE/fc3DKfJoY088pc7SndPftmr3z9D4+ibyvjPqqG7d/3Fc86ykOuL/MBvWkVMS
xWCde0AA//QepY9rcsxHQXis+MN8lIX5njrjDaYMnYBSrCgOwAPm6rqZDnAkNbuHubSZaYHs3Zbb
Iz6WJGOhDYZLy2ZurxY6xhxM8ZHjnRrVq3t0K/teCJ0KycU0A0GNTs2v387r0ufKH3uus2A36a0z
GfdtbZb1Ecs3w9ARDs0dQzPr2t709YhKQm0UUm8+gJ04nIC5EKVfnzcT+funIfLrHy69IVej78tn
cyjlUGZB7UxeeamVpamaZMqPdDMjARFpKoqm2Xk7ViwVwGWbv5/SsOn/HJuXfbqOXlp69zIPQnY+
sjXf0t2v8ykFJC/WdQpeA3eTn63OLCWnS2oM4LOa3Gv2xtUwsZpFFLTbuV7RACzXeZQSu1qHE/tG
vM3Ng+tk/fwdNd44Z4yJsB34IKPntom9sez9lSzdAIBrz0MvJvCkTaz8F/cbNX31lhzc9Vmqfnat
rZ6NDaqqhGTw/1P8NQ9d5uMnTLw+/WGFtnzGof12I/vJZ4Uka8i7lqUsVxWgdh4uWf1bE+dYF4Oc
J26Yuknn08TW/p8fmLQp9SQl14regiOPpgBbqERY/FAFA3fqDECjzt63w+5GH/P26PTt0KAH1NnT
FC8rB7TjHgAbyRLo0gFtHU9HJB0eBhhvL3eHw7+Rq4xDPnAVf5Dlgpst7bfhhxN6zT31IDYG0bPy
PdlXFRZuLOyraf2a76ve4xtnkU5yg/w49SCW1toSclsn8Q095vZrIpuN2gf0c19TuAPL1KFLnPWA
HIV5Rffrvyky65LvuvPvmMz29TJ8W/3yTIDxFHac7OPCGPs5ZvFKTg1k/FtGXVzDQq5aSR7kmn7S
W9e/bnQrcFVYYlLRQabsYt0ht6csk23Dpi197xQOxxBjqUrcFwhBZ7keNbt1nlV+/NBHVXBD0HDm
5+lWr5+2joY/THD+VzDscAENPcKU000BQT5TlXQNE9vhLZdqFO4tHtJpQVhdSVumpp5+i2DdUyi0
rFaEOGSxOumjXn5uYG0+w3vdTSdmAaDFZD0EgdFDM3/17uwqOKBq+LstNcdnD2abliaVDm/eYYcn
1XnNFwoddmx/XrfXw1P2cQ8b84vnI3iOKaH704BydrlVqEOJxqzmz4G8iPu6lrV/Obqt/r0zMabF
0u7wgFnCMpYfnS/fa7ONv47Ocz+20ZteFrKCPpxBLfHFoB98xK+f/BairiZiEfeuLWcQuLE8HM9e
0KWhKmTI9P87UIH/UoQYffSjHWxB1BGLK5Oq/2/YwflLkqRinrmVl2RNg47gPNfrXuOwIj6v8ytE
JSH3v5tnRDNn+T702VJErrX2ki0gLIwtUv+EuPZ/tEkmX9aokbfeLJLuSg+u25Qd2SBhYbhMbK6b
wKUFxacnMd9NWL9WzrzX8HB++26yxuHYtMYNTlIu0X+jk+zAqVA+H4dYSdxsejGFQNudO53gfMzN
FBuboHpI9E+v9puZQ60OkstIhHSa81wieeavI2pgX907DiKON1HJCuZ18rYvpIScKu7e0B8JuSSd
M9/XN9vHY/66T4llX9BsOdfBZE2U7xIeMZ+yzqY5o8f2OeMaGHNsLylYXMssm/ewAmM+TyKk2ERz
wuQDAmwBZbLyYAW13/+nABjAsz0XMeaigvEcoi30ilBTul7uzYIdF5sIR+Ps9KzEx0SqSh4BFO6l
BD2tkZL0/dPazVRWN2aIJXeuzLKibuflxvjEu/ER260tBwrM7/t5yOKCsib3Z2WX+EtBX7yM9caM
oTuezxWl7wJOGMmQ40k5GX19/fjua8LKcysS8batwRa8UeQSPs9IyabxnE6Q3u9w1uq/dfYdzniV
rjSjXhR3XXShD2C67/xsZZ+Zh+XOE+g5rgjg24bTvsnqc+XsuGYytMO5ndBQFH2s5b9QVC256VWf
LjkR6kDPVN1lrM5yW99mZRpQVs7s5rIler3PtMYLTgv89tXM5ntjY0H8Ee3d9LQLLxlJOlgCw/Df
Dvdm8vynbrOuOM0YtESeSrV/tUMc3Mom2V+jyeveB57SiKTj2TztNlh+y3aOf44Q7SBoImbdHIN2
feuRW8u7hN6chY2oN6yVs8/wvA1eCyS0bRG7BAepmB8m0NXFu+plGmwdIEy0RwHQvrtL7aJmSvwh
BixYVH2CFRgTppx2Z3J3EQZ3p2bxKnYuLxA3E/1//NsjNWq5k1rPLRfO17fW6YKnFOSUcQMpzn+G
NND3tVPOx8Jn8fKRDP8dXkh52BPZ1v8lOgihV1iRgwLFQXujwbSmslHTNw7IKfNAsGwvcWH5Zj61
FR8HVsPGN1gjxvDsNhiE/vUebuU8hPzWpM5VG5NMxkBJIhcbPYcDMjRNhlsVi+ohsqFri20fspfR
zHa+8onq3S/bQMrrN7jgTle+YYk7Rf5gt1MfjPX76KCTBb5YgHSoUWziwiX2tS2bvTn0rRvXbXWy
wZFk5TjGqc6FmhJTSqQYKWOJHp9xbOwtxPw+I8VODF9Ely3mBSBCqqLNejf917h9BCuYNot7o1bv
iPKE27Mp1BQwnum06jteJsb0C8QQZQhqZXGY42keynkY5h38FOvGKfBGlwVQ1C5pXNmOwONMXaz1
nmjD2ZBucse9+3uVAv6P0Xeq4xQGg3ui5MX+3JJVZ6UJEo2DOYbKymniMccjP9/sFzqGcSv1lk63
XNrDx7aY4Cpr+/lvxw3WXG0oc7tzavahPcfznD0Omxq6kpcFCKH1k7lhzYi77CQ93KK5WCMGRAHA
Pp2/r0fvujZCJvcti8Lfqg8pr5u34JfUzS7LtvfGMbeks8gi6/GqkDp3eF/RGDLZ5MBhOr54yeTr
pz0S6/EB6GHV/QEEHp9Cxpgmr3pT/4eLr94vHtTdcDtQecRKsDbJ8FOSQeqfvZkojBJQMJyvkRa3
9XlLlkY+hPtU2bw2RzJeG+D0hU00pCmc94IhGDRa7DdDECrvg2OLjSabcCGIXJhljfNecAc/WLcX
0ZOTEXwS5E62W33CPNq/MlVV8bUPjF8/xvPGYtel0e6XgyuPf1IABf5ev82bF82DpnnlXYi7Rrje
KeDIa0+ixu9XbJrKdE7dcfDOc1qv7KY8P1CpniHETRAdrPlvyiq8IY0q1rfZ99D9Rm9Iav+2vbMq
3mAOn7xjfeT7UkLZB7JXV4426bYLWb19ENwn1sbihm136ArsES1AujENyaEVN378V8bRlF2A8oe6
6FMFP9JEdbad4Cayn82eOWgB58P/G+yhss99Fav1JE3XZbCqo1b3JtzILWiycHYvfeP73j0Bs453
cVoBqefQpiLPnHPzlw2cxaUXuiK2QcOFnvvDM/+mugUH6ardGoaXzPva+Idvd0Bwc3cOADH1Gzlj
Y593VC/buyZqt6CYMCcw3JLAExT80fP2QTzPeufRorj84yJJTQHTNHpPTjWnQdGkU+Y8hQxsE+EM
x7o9ZJVJoSR5380PT66LuQebTsIPjwCQ5KSsCmFW5O6bm3ZPjb7nmfd0wVY5kcupeQHKUOKKz7dN
Re5fD157KVMBFH8dmL6froFxSRNAb8+lofEfKM4pLoerJdJTU0axMOrir8iHcpwqu//aAwepfOiM
C5jjAp0X8y7teD8mirO/Z29VpVlGBOmWrJoh70l+7nOEEe6t620tIJMIlr3wpzDTrEIEot5kAG3/
jmmHU0aLrvSJRbUKzvVckfxXcz5sd2M289xAaR+21Iw68qX9NktwNwlicOxqV6eUVEh3fMy1arMT
GoDYFpXU26ffHVtYZBihj5wHTMdXdZ+0+qy6I2ZryOinP/njNupiCemqLRWNhPupIlHOLxsdzvt7
lw6+CzkZrvFrpCYvucngUlkKyTEsAmfkg9N0p9+W2VY4WqillsWGqdQWii7noxT9tlF2q3et7c13
jvde2iMU7QkXjc+fFR/4ZxpnMfIhM2P0zD+cC1Hyx/1U2iivPPSaEWcBj/+PzUk9EHpU71cLL/vP
WJAPntMknrp3bmNdc54ywyQRGeZLGDqHsa6J62G6aWvNPdg1zhGXKD4O2G6dBNNeAJvOwQ2dReFL
yDqL2q7VBNrlgJPdyJpQrcdPubvzkFO0mFbQCSNMr8zWqjq7mxtObxAPih9ma4f6FuAC1l8JrcGU
4bPiU28bhIfozBTUdd17209g96Y+H7YiXRRnRDyXE10/6LqjVNuHcU2c+wg5RXoNfBBPuTO5wruN
wDreuI2qrdTgCpzvYEgvPt8CSFzYhRQiJQgNi34PSMJX/jAByHlD1Zx1UsdD3gqWx5vpiIgApgTQ
ewaIZaPw9wxvi4odLJH8Eu1nE3ryKKU5RFUM8TEpmvFkKMp2RK7zaxoGBt0ANqrNk6Af+6tFCuU+
Zh2WyfOwDal77xJvx4G9gRBAYUKLMOTgBAiiE9mqLSmVkF39KbUjJrJ1UTh5mrYH0/UQ+joPQYXa
/Ef0HcDx3ummaeB+N8jZ09RWrLkhQuvoZYqFu5XrRp7wv1ZX6Qw3wLHZM44D14DFujzns8vOdQkX
EMqHw/daUTroXIOTjkymr8Y6VOs5Qw7YvKyLXZgeMMGNZ+sQHD712y6vDOXLrwPx07cLjdZL6Qt9
QCIi6yiDxovGuyRo5XTNpTYgLLQCRERoBS+4iGCjrD4QwwfwVhUXYk6rhhaYaP0iTwa5T9i523w7
1QsZTBvOj3/T5KlHA9f1gZXd/h8mccH9td6DM8iw49MqBBrwmtZZuudGhclc+lPrVEQHMQFbMo/h
uBATBOdxJCnwlagaFOoJ1YP/tauyx83IGWhOjhEpog9OPGLvJ1gaw9vmPyO3kNIthg60+z/Zm769
YDDthmKBtk5Kf0zi7TyHsPK4yKyzzjJPjraj7dt1t226r0kR30gnBpG5Q+IqtnPcyvmTJ5WJjqxA
AZCYuSNpGSR5VhyINe3ryj/w4/fbsbyzPAzb4xJlzR0m4qW+NMu+BWcJJgwosHXQtCo7vBFVzRhU
5eR3HUXjRqeIeeIFDFDNbpjkESa0IbdOYO4FFH12EYazpPAUDGERDdbf6dJaWN5WR4n1PHbzdNFo
q+oioJequfPhyIayWjEIX6XkYSG63cduL2lWXqdC+rt3lLqO5FpAKXBBc6uLABo7XJ1ij5L63tIu
RG76aFKAvKxrHjSKTYRDzRrxhwnvOMXC08Flz8blVzsu9cOGSRnpi+Bze+T/DueDteln08zxw87n
HousSleW7VrId2N7/zeZB91zGPXTZ115A0KL7QiPp2+hTXrvBRsYK1IlRWYNGPdUgEXJIzcExn4G
nZ9056Wn0rB30RdeDuuM/3mCN/rc20qPZ/oOo+jCW6jTk98kW38mIQIxlJb7Pl18J+7sJUY5oAol
6iQ6Y/xR1eu2shSXSxh+XwSjdt/5h3nLnWYw9X7TLZtFFykdzy9lY47mPKWxys57S2nJ81pt4i1s
Q95ZIZfqV5dmCqTChsEntA56rZZ4sBe9AwyebG2iz6XGKpLPLHJwwgwnvOucSD8V2FpTVM0yfxnq
fYdSwAE9gPx1yGdinTwRAbAgYkijrT3DolteIb+p3NwNpEBXJFd3JBSwjkHAB3d8a6TN3to9nr5Q
B4f9fbi7ApHygMPB32Q/FIlswNIiV0x412Y+2YuOZtlcIdGiw9BuINSva/JNTjBRrz9iM+9/PDQ3
A6GSKbtp6sj5H0RcK+4oP+Sir+JYhbfBrpX6MOgik3NF/1Z4WRoOlpt9lLO4YMyjhHhWwYY2xjcD
VtOKBaYFOrLXq0j0CxG8PJuOE0+fA561PwaF9Q8nI7G5GGvCZHgVaY2+ai2xAGWcmMm8BfW4oaMK
VrFfNbuzyYuzzfZ5swbmB1Cf8BcNE5+VfrrDEdVOr4HlGkEnwDSxxiLaMLu6QrC0mpL/qfuElQhU
TGJZJD+UvbY5D6x9/8kttZBQewLpvNQ8en+70S51Hvj28EErNztfI+7jS2CAmHJFFchwDhrtNWVs
dfiLPQJpAGDZPvxcpTbc3OvGZUThLOx1jgdEkoM8+ao5rYCt7X0nW/GzMV3flbPMPPfUJesiP5K5
GmN+tAC2JKANV1+5ng4NCUKD+0dXBoEOovvoQDpltj9KOwepCbNY9RWKIKoRkiiiNT01tO6Uid9F
j27SLOZfT99wmK8BNFxhXIVTuB+dRqLkWmJxbsKWDNmMbD1S+IJp+ml8Eq3Pi1loyuUw6oIT/9rD
j7CqjdzHHs+zmgdt8J2K48Nr2mq8kORLxhnyvFCfKh5U4F0U9W9tX7vJ/RxXNZqEWnv1yTYarNzN
nPhmd9YJUKhJ5h6uZvmeTAm/jAoq3xCG1BjMAVFrt0J5BNEyXo891S/lNqa1LdG4NQ1ykgm4aptq
TUvulIICejJxfu7jwMbE1/XLdVIKdNcJuxgMPjRvabcGOghNpYvYgaOZQs+aX7k81j5ZrgQk+u9D
CWCyBIx4Y36rOyYM0cyv2yay7do21vsvVk1cnRZw7h/toRATcUc2OCimJP6mIYf1hP06xjpim7CE
N4xeZ2Qz8QnrQvUfmYNocL7Dcp6O2B/aS1YNbnLDubl1JWN24HM3TDObb3S4aIXY25tzzbiYXiJ+
+C+X72tmrtWJuPQIkvvfaiERP2fWgHvORTL6V8D/9Q0OeGe9xjyadd96l2Mq4sGyx/tAjfOzjEHN
c39MAfNUm3r2lnOzNUWUTekp/faI5RrmwLuKCGgdLixEDa6+umv6GxTKnUV8GSkM6AmI2pknfOzu
PYSkA28gaMYJY351My77ct9ofv7zEa/uCyTZ9pylQfa5oLQAzycRSLrg0C4PD4JE90ssmdPlGgKz
KSF8vODcZRYSA7S9R/llAbzXWSzPiQldU9KOY7FuruOU5hqBnEGgrIx/Al3vIPc84aMTB4sXtx3d
JQu2OE/XEPbgVx/JGEjnTgRMAGU2Q/cWodsRS+c3vnP8QJsBwqbnKotL07vRfY/Wq3neJZ+4pa96
UGuB+kTc99p642NwmAUyT+1NdgkcIb4T85X37OK3JITPEb79MWeyxiTsTvo/K3Vrbi1Yr3xkFtm/
swvSikF4dKV7gWJlDgljPftPIFBS048co76ZVdq+S2W6MA8qP1peD3Be5qiuBgOuGCGcd2+ene1u
7z1YuAMTSfQAzNVvZ1oDovDNkf0RlMi3LBBxLIL0ezsxeDQQJzWlYqIVeWda7fA1TdlTy2IGTA0B
6l4hXM5+Bai827NeQ56bLOstksUg2P+uW7ZzB3YzFHONYoaHqtL1lzMt2fZcBw6cHAajIXgKm3RH
LQooZJ6OYN0+Ec52C9JVFHr5vB3xcAk1oqdTrTNHkd68K1VIm2xPx0pDNRNsJX9pJqAan4l0flFQ
zJTYRz7upSwYNvOa4vfQf2PAXyTjodGYYOQx2ZeDghD3SQMMIY3w1zCcr4TZuKBqlG8//GQPQ/CO
KHsfvd79PWdL8jNAkb9+73fzr6Hu2+zFr1pE4v4xtNmdcae6f7JH8I1MpSKdLz7yWrS8AZrhYvIh
dX8cAgTpblnmObvzpgQeIdRb9xLhJ40fHL367YXRp/JPfgdhQiNRtjngWU61sNHGtbB3bQTudDJr
vP3NuGq3QjXTxFGtpDtS+Dqz4leep8D4yXl7bNEeDnksphWZxcgG/LQDFMmSTK+xypk0Bjpap6Pf
cuSvCymYVM+B0dvv1AIWro2pZTroN150ikRPh0eli2TZJZCX9NegqPneiahaZyOZLuJ0KlwO3O/Z
FX9gKXc4bgB8tJI3Fa9gVuwCrLLo5iGVzC/TPBbEHfMJ02xyl6/DtoHffOug1/20ZH7kFx7w9y/R
md7keD0D/7QmTRLeq0XyO4aKkOZ78iuQSk+ZP6nXHiz2OO90kXw/jRngGw6Mti+OWI39OUSSsiO5
/F5rSOxA+8R9zSW4xdGHNwEoFYy43nDpHDUtt2brxKu3TIMqNtXuTrla1LgwrwHa5BCc+vGgacM5
U2o+BKdxquvpxnhz29yG6bQxqQYbWky+GubPUZj9YSQcgSivuZekqNpWtmybalTM3Nl+g++j7T9w
NidXJIOuz3PQIBOy8zT9NlHSf8E5pq+00AB9r36FzJ6i03vfjbrHHofzkxmlXk4WRgIl57r7zz2D
MNw2tPZzuHEJwV0SdcRsZBZdVL2PzNld1XY2owqyO+BILynXtFGfvA0zVymrPxS4Z2hvkEyhv4Z0
2zBF7Auyt72O0q/aZn59aoXqbIEATk1XWTMHX4ODjPUU94gn2CDp1iMid26nGN65s39WpP7vVnFH
fHPXsTqHx9y5j97OOV9AV/jLdSDW6rh0SNN/oYbC7ODvQ/rq0XC8PE6I8TRQVeIZ8JW0ko9runNI
q3Qjrm6zafS7EV2bXIA4YMVkrcRNkOwZ5gWS6vsrLnWNxDSp3RP9gctwQruKSE7htbw9pgMmoiUr
srkZvMz7IbWSV9UoES75c8UftQtTMchIN7xJk4FTNlik+rUNju+ek6blfGdh55DlQ7IddaKP598e
F8qbbWK1FA0xOMHJjZogvRoEA/4J11M4MeWMERlQVS0T/C0TCrI2NsNf26fr+74783rjJK657nS9
hc+TF017mFfD6v+rkwQWLRx9IH9DZtiv7fBB+2Yymp3zwfFVIidvRzy405ydjzVi/QKptc1w9hzr
CQwLZn1qHGf8R74H6/DuusunFH0rzwizUCe32waQL+l6j5jSR/edojTVvOK6MW/sKTjobLpn5X5w
e6KRCFy8NAu38c7A/odiQ2NLR64cZ9RhI8ZygxSx88CG+dCisHwjQgByLZyb+W+CMk3naZdNt0kg
6cxOqxUsRx2duAX54Cki39aqIm386JOa8PbnLlKR5Ap6pMmXHVEHTmtxbHnYNwLV1TdVeJfSNGNP
XqWYLhPtoQvHYo1wwwSOD4CidrK+NLkZr+Ex1LAUqCL+Jive5utkMweuafeIl3PiIwsvKtcG8yVg
WKu+WfxMFBu0xWl2GmYw8urlX8Hr2NzoEZMaUKLv96VjAo7Z1ZEhaBV/UHs3DBAY6PZnlCToB5HL
jz5rwalXqaNOU1bbB3KSTPzn4JskVYW50b2dknDAE9Wu/nZuRLYGp9gEe3fVJzac+b4iTor+6DX+
nq2xomS5Ia0+t4yTPA4uzAeQ/CQ/SdrC4sVPEYgSJvRbXjS52R93QmeVoxPvxcPhqn4+OXGKkou5
JAz5csORE3qct2o9L1hj1FXqALFD3B5oZBft8cwplK6qpD9EZuhrdgS9giEcm15NadiJ/G4fIUuj
Hzp2uPsk0aouk0bXyV0c7N6fwJJUDI+6mfACrmT3ixKZmX53KlF+ITYU8Tff2rCppAQDCASEL93K
2KnxdDFgpOmV8kzb3h+zJ/+yIu/PnGqduOCbEfeOitfpYmwtolsk4dkrYVTi76jXnUgzNM0hIuBx
oexLjqJhrSewOx+SjQsaDdUo2E0QmRZYCzAfQdbWYEySZfFMPhrlfbMIuKCR3UUHFdqbDp+wUXni
XPm6vSN0+dAnxcDbPSj2jPO4BqRsZc68cGZSePhFZU/Y3iAz3D6ysBIPIfsGK3Pd6f/q2E0+pgCT
1UOamUVeHYurfyS9DbpfLjjE8XbUmxmuUr3XmmcUz0g5JvOWMSh0ibpu64QbhiPQe7MeGbdFH/ac
dYz8HL7cgyspouxOiuxZbwwvjllDp8SZMD4DX4sv6WzO3wnRHtvdCneIUHAdfjvDyJxIE+BMl7dU
sThFTd8xRLW2OdGj+k1wpYFAjsRMe7eAK4zl7CLKxckedOGp8xInArM/kj+jbaDqvA1fEDPM3B2l
HfGUnvpEoB7cCF0LrmIHvcilXQ//V7Kinyo9ZNj9xY2T6k9s+KjLWq3kG8G+PeIRQVi1WkQw39k3
KHf0MO76OgL5Pnfxbmf0DTxLA/a3cXlv2s3xrxAtkje4BJGxlxnoc+ZQGNLfOIaDH4gp/D+c7Vv8
rZzq6jNY49y8eI27Tij5uan1j6YzEv4GTWl1age7Gy6hSHRXnl/7TNvxzoqJqH2UpQM4/iHnJlwv
wc7CBYNVy+G+8alMwclXyfXJbaJJldu8b3fd1o2oS5FCskAF8H732CykiwhWHFD9QzDRIxlqsdor
xwPdzgFYvSt/6mMXVZfFy4NFQ7Ul8T/jbdSOc/hIw0SznGPnG4xRWyae+EDjJ6pivp/8gBVjatu9
BmCBXuXpJagslMd6bBpRLwH2eGCM3NVNm8hsOGUuerQOdx3Ke6LJ0wtnnLtdOQ1yVaQQmeJ0BCt/
RY6+M0VHs1/f18s66geTHceK6zE50Cq4mB8gLjQOF7VirL8MS1Ulz3yoEfgWo05VmMoN3ioJjVtM
nmDpTZomq5DejRzGWYNAcHdXTOYbYoG7ynei5DxicbjtOh76H4lLTtIV2zpyfDYtJHPx7DnVR9/Z
FTh0lOYrQnZwXLN8LfbiQOoGN4jjGTfjsQvOCNt7HqRWdPer9AxaVBTxr3il0HrxnMr+mRE0+4vA
scMlnNTrXGDg8tlbiQNtXuO5qX+jKkr280RwZ8Q+QRMf/qww8c/z8P/lk1y8gPcOyP2vb6bF5Khn
23uQokXc0OswbIUdOvVl/QaQG0gIlf9MRCAP0DzyawvG9+PsRut03Ehe5brsQyGeRD20+DESXuWf
3M4jyn90APV9gzY6vUFGLoJy7TCfIo2EtC2rXc+3Qx+0VQGOl77PREx1F5yCzDPr0LXTdbJ4XXPj
+ULSpcmIgR0HgomsTIrORV5XsNzF0odqejey4y3z/ZYIS8LRKD2IRlfrE2B32j8iyyVbP7Y7XpTd
n+pHiuIkt+7W2xMcQFidhtaAcE9OkL7Roi7Rn8y7qe55yRBUfK90L24deutVf6RMLlWSckTEEbak
GGtvWipPcfVnwSTju9UmmAwSwAAOX88k96aLjw+xRKjjFJh8VgxBBeeWdS6bjd9u+9P/SDuzHTmR
sE3f0I8ERBDAae7U7nK5vJwgL232fefq58EjzbioVKY8oz7olqx2JBAR3/YuGevwVuAlRBzgknqE
PnQebXXAAtZe4LMx7DMBC3CfG1LTuWHp7m26GlzVVgWmTI6AbxLnYEZOJo+jxqgUBa68PupOBJi2
aiYRnaTyI3noo1AsaDErfmzbwS9AtCWqfJyzOso/cH4L5fmGNowetAmaxqnsHkMb3uy2KMMeeCgv
kYwcsSpTL43uHj2g0blxyzp/CCbo6547oTEC2CWZqSSiyQHr4se/Z3ittcdwkyKKxpQb6U+ZZjnl
BkG1RLLb4jndZW1oFbuaIeqPJmNwv7cbrai3lU0niRRrDj40sADG71UrsLmIyNiSvQ8URB3LnmHX
qexrm8wRM4TfghAJo8PGjWmnKzPOj30n++GpNYpEQeVLp1d7QLWfJVTmQE8Q9a1TjIF+1FtQrptu
DphOIPDAxZ4HsBPpRlVEniwB+LIZE2XwQ/2YsQctuhRwsq6pX25oB/U2MMcw2jr1VBn7DAFrb3S5
PrdgKxE1tciWa+LXWDefmj6YFWMqvJQKkiYJISvopk9N4jsfAiY8BqkDAP6dLlscvA1gSKCbixCS
c45YMxyO1GqGjeXb1XcmIQzt3dwVVLIyBFjIy4noXJAXJieg40ayN4U907BRnYwYgkEh3iOWE9gH
o2YE4E0AZ2hd5YBNScESvaElCJhuV9lDpG3jpCG2+eg8Sm+cgY+frDFzfjF5gHpFUygO9mKsRrGf
i2z6xClmmgj1cto4xlQYR5GjPIt8Qi9fKtCGxV3hDlN7E1RW/8oBX/z4+i7YZ25R/BKtmH4Dzo3g
i1XaBALMIXlWHfhOgoYD26mMs2ivu0XLvBsKnXvUxmaut2Pg+/O+FoIqiu3+VICI+s0I3d2B+FuY
R/Sn6y/z1M8xP06RCw+UGxBJ+qB6ZEZVkR6OIFw8MvfBIS+va2dT+DO3nnARdNhCtMmLPZYdFmiX
peDZjSEi8BuS2ulz71rtR1EZzdcxs6dTiihRdFPRrb610UVbKKsDVJsU2xRQuzZq/3S2/PiuAvH2
xQxrJye1LIwS0DUXN1versY9ClY+fU3MVeyTM2hOsptECBHIHdDZCB2gDscSWB8CDlrlgEdwgvwJ
W7DqK+K24XM0JdpXo8sZ72Q20eQOJaxU7GlX9tYWmLtzZ8cjtBH8dSSwJx0LP5HYwCMy3xxOywyU
yR4Qe7rr4OnuGzmWP3TMjod9N0pkB5BPgCFuO0WgjiNuHS59QQBGz+2kXAo8Ys+GYsl9bUDeRbBk
/E4hKuRbLxbY5fhIL2F8sbO5+qxkgsmUMIrwe8utN+5TutA/Kg181wZIcTAe0aDXv7Ml0AmlTNGp
i+xhfEROQi76eLMlcQ2pk2TfuF3TPOHqUgOhFrPxU1VzTjXCNC7fFTba2btgtsuPEVo/Yl+VXfAU
IRj1i2Buq53WpZNJOW0IcLR5mv7ImdeNAM4rm7pmHiSYOpEw2Kr7AvDQLEjm5xKGKkhYJ7FOtklx
tg1B2dNCMlFc3qgaNYqtaYTMNeQYuChSRIgXtYxpumMSFL1PmB/UF3zXB9gsIrMeAzugFjJiV3zp
fdtk+l/Y44c4SoP0VgFb+a3sPvrSaCVnOeNs/WmUzt0OfbvM3iKEFL7aRRH3pyqaYWfYge2eNFeY
wwNsMFy9enfsQE+akZhuHAXGlOSxpydSJDiWbpJ2VF+nYQQlMHZu6x8TptK3BhS96FDilaKTGjVL
8xj6ozzO2jzddVU7dJ4J4c7dqYSiFX7h4Nq3zEqbjENY8Su0rqAdDSszTpiEoiCxs4w2Lh/ywEfQ
gt2rf0q4LfIjAC2cnTSRTM1zorr4KWmm+acBt8EbDTiUy5gc+/m2L6oAj/jJmqEiObStXV+55laW
ZAFeriqpA0TRUJiTUZgERwslBmbyliyC3SjJL4/05UPj29iMw0she605QGFU93MbZPVRIQDxNeqo
LGiyltkz8M182AwWL45tgC7BloiJtsbgq/m5SDtr2tBImMDq1hqqa4GhwLJ02kTJQ7U/BaeATuXe
1EcG/HGUGZLEpa9+taZDkdCCLGg37aBGSbUz+x+yLhPaQUAX+KmnqVCeHEzxXzeXVkZrRelP/pxk
AOwLp/uyGEY3oMPqklRB5q51MwOrxNgdjZDHHKUqCa0/YGstEiiPlQtgfz+VvTUfYJnnQGSh0Wws
pEe/DzDn6aI7VvPdVVmoeR39to8VxIR4Axc6emiBD8cMhUr5ZNAbZ8NNguGAORWRfw/xMILgmdTu
Y2Ok6XiEkIn7rrmMaMDSVB81o6VTpeemG+6tNq04SVrddo/uEIzBfhpSPMQaJN+LEzcVyZebGTj5
sjNTPINGJ0nZWjYiIlEOiiQMGJdxKbWOOJamtEDy/GkWZQsllDYHEWs7Qey+tYqxZ/NlwJnIoUJG
M4i3dGACDYZYP5I6dB9jIh2yMMSUbwpeV30ThX5g7rXRphVBb2IQextxkWgH59Z+Nv3ZAOsuyjDD
p6K2n9qw4sJvOvI9LaugxaKFU3KVI5DoMiZw00Ds5sQvabiZpX3QGVQBdspDYW07hjE0JHW9eCZf
I6cbCt2A49ZwYx1nS0yPqcF1uukn5mqDFUdLNl3TgJ57FdMkK6JwG40AgDe9j4vSrSj1tFl4KGSV
PyhvbBspEMt85D0TVixLxyoMIv30QSLE9dkvqgbVhVAAwJ8jLpMDcl1tfaNTzDwHg53Av7fKCLAQ
TKp+U8Tg0O/pQNATC4pGvvpO4j+1wezf64xu/FtZqNneIrahDXvXHYxsM0+GmkDvSITTxlbPfmM7
WH7Vws5/nUCNzt4ixfWbaUiEk1kOJmLjtHOPHHgV0iYzfDe7Qxea+1fIPvyBkFFoH1GTwyVxmtJJ
UQmhh+Bpdlk9+mFl0JJX1GB7q2b2x2cIcwhMlvLFydZAz0PEh3m2c+qqZihROMZO5hlAV1wGrRNz
MmYX4GRifydn2wHFBsQZ040k7fJnyA7d0xR3/QeRFQ03Nkj2Bhh+OH6u5VKqQBzpbxBhAEDmJJk9
3HLd+fpHdiMMCjWJvAe7ZlnGPvDpm8AABci2oUZdFPf1drj1nRHQpKVZyGQyzcu2ygkMPdgkeCv9
VzFyX8BrUIw3dPH7r53hAP2mZKmfw7YEq48Mzm3Rqsja+xMzOQSbAohovgiiX0HVGeMOrDiaL4tY
hrmZwYD4B4sWTItSgHA/W74ZvqLRXnxMxoiDE8m8PU2q0HXmMqG8hZkTmJuYTYPmP6lPvLcSgZzE
FOnusXBjcceYts2x4abv/Zh3KegcOtfWS+s6fbMpO1FzEAAC+XQWAoKnJJNsHmY/qtxNgEqVtW2M
fKFvB6Q4ey0w4i+qiav5UDF56Z74qeNzTZxCkV+rXJqpyhLtfoZnALCSMKZ4XRYjz0zOzStaT4yD
0tQpfzZub9cbI1AOUSPtoGyA6gBEIutWazfB4oqwjYWfRcdaH0vGBl2NZweNIdE8mLMbvdD7V9YD
GzFFLNRUnb83KovwxjSAWXrQAbOmf2lVwV5PBqRg+F/7ao/uMYIFsT2jgQeREXV/3i1kKzpJ9GDR
dLDjXd0PbXxo0LINqbXC/sE0e31RD3DC+3kWmvMx8OX0ki2HkU5FTMFbFq560YGEoGtglcltUDup
QFrHbb70TEHHYwa5/iEjNuCjluMHGzCHKogS3fCtRRP6P6QS5J3UMommke34zjaQoKdvoLDpSDeX
xeghS2Td1DVeixsYLcAkZpIs9islv/XNoDf62QCqSQYFCIneJvhK+6MyU1Hu+7pXSNwQm7cN7CIP
BYq+OvJnYbJphpF5QWqqUt8JKEXZwZHd9C21B5rccx+6wc6kGM6+0Z919nB7l+6OqEmhqfQ0cQJa
2N30oqelpDmVRYpiW+53xmlmCvveCJf4gCw0RIl0EC9IsOkfx8ZMf2rsk69NNhb3oQymhS/ic4Na
/pT/hKGvL9Rkg86Zi3rdf2Gm4WLHQEaNm4n4deuy06fbVGbpk5bEibWdAQjHG8sGe/AFSYwAmhsG
xNDS0GWmhT9TNBJnmD7v2rEcnsc4ntvngvkdhCm3bl8z2pOARDGA/QLkYnCO4MlEBSwo56bEDdK2
NlVFDXoa9EJrvjEp1/OtOURVeUeLo7gpSLXmYw1OxtyHeqDBZQDThTpPNoYfSEnMb0bgk4jmMzgS
wNstaLhZj6sWHR0sHzYVg6aCDrMo4+M8uxNUsjwljy6V7rLnwlySMXMBjoeMao5boGiM8tHNZfIA
i6aO74YytcAG6RkorCQQObDhWAZ7i7ZySTbZL4PRCvnFD8ifwVm3jMjJPWAzSmwBavnfkd4K4qey
s+r4gAeGme9r0x2AZzpm9YBzc1VtjEjnV8OwMc0b0wEHDlzbSY+pkaXhDb3SghQOXyIQ83kz6V9a
p9R+UZjnvN2hsD9MKpOAMKe4Vhv0IrvoYxXMzUEE49TtU3Ok+J/NvgEKK/ziAMwufjKQOEIjqijK
+SGqKoHfLBwbnN/A4QbZw/+AEVRaG7WDp5w+vEGXs7TvezPy3c1sT6Ox+x/TF7UEHpt5s99jkWVk
eZmjtSPzdD8gBzwegKPrBX/VDEqhiMvpVNZTbu/Tjog1dXw4GBPJcEXW84yCqCLBQVcTWVfKleXP
/9LEZRo6MfMpOw+laB17w0IAFAHJa1JyXlOFPieXaON/5ig0KPlnpSAaLzKhUHk6r0MfYeejdrSP
lOk8TKjCbGkW2d80f6a0cMkDGXIDRitIzGEAxuKK7OY5hUhb4BnPhMjGj2mlBaqxpemc6Z3X2HN7
6BDCRB876o+X1TbPiF8qG1U4xxSLnYNY6VBqAR3diYrE6/z6Ix8w+CxCykb+B82jlUA9VaUwsS8v
apx9yyjfGyCbcQ1am5nkcB8Hn/6jN/S98QSuwTlK09C2ktnMgawLySIAN/usUfOuHJJqg6upuy2H
4pob77mthV7X//khixjpX1sLmaXarhUvuc8yZPfAXTmOEd3CE+2veLOe/ZzgN3CCWhTd30m7qlGl
tqw7TzFKPgpHWA8KvbgrYtVnV7GlzdsSAqTb6nP2AFY6oxFUsNiy0qiS1qkYamt/+fud3TR/rbKS
xBZtoIBljZ1Xwob2sKYI9g6Dos9IcOU3cQ2ykpyvv3IeznwqvH503EsN3cZQePVoOMe79Bxl59kI
Ie4Z4bcPXTL4qLbB97v8fGfeIuBQYDYK/BIy9Svl8w6VJQAicefhUGdCnG2VcwA7yRz9X9cx2Q26
wPbGQIN2fdmEOdc5qBZ2X9yIh2I2wY7OY3BlT7wX1GUV0kghbciR76RmUWkEIW6x83x0Fg9OUZmf
fHfUxps5ik2PlqBvXvFkX77/W81ZjKh0iYWAbqMcv97rJh4nNkJEjUeK0L2GFmWGFqfJfsxVgJby
IvKfqALZN980ryje/nHoWK1t45bgKsTGMVq1l2/794lmAAMjLJq9tteU4SUgf9FckppLAVzmZuH1
NkBEr+7Ix04MCFRFmWJYN10HT+GQ6G5FXeVDJmZcj2CLldpTtoUc4VunHB4teIIMAVCGro4b3GS2
xUC+BO+9SeHiZ3t8oIDMZoidAB1MZ/li17Mor1yf77cn8tYEBgmERmJas7IdNNy0iKLInLzQSdQL
ClFAGuZQ/3B5c74/b8sqy37hhsYVaXXe6kRLJOONiakV+gKhNrRbrQ9Nbyjn5nh5qbMP5CrXcSXa
iegxvf1mOhzV2QlslsIoe59ImrQLlvDKqT73QLhbYB0nlFT03N+ugnKUW9euxF0QdNF2aiw0D2aK
OkgM12wGzxwAmpw6bVaqHpsB3dulADvnEBid0QsokIpNmg0IQ3XDomWEcqEZ3qGvGn4f3A4crplq
U3jlYln+/tUhcFjekDZcVUYEqwuMxmqcdbIaPdolGt3EjNFtMYDbo+NwW1V6vFOiuOY+fub9OjQD
LSzKuGawbH770KVfRrHd1pMXaxFeHmpI93bdDXuB3s2/f0qWWgwSJNYdOEi+XSpQMerxCXszluMX
aY4dPC/GvkrI7MpKZ9/kXyutNk1baWjHdNnktSShz8C41EPuFhNcGbP3KuRNGM866nD5PJxd1GWw
KHDQ0ck43j4ezDgKaAeGRwOO4wcnJviZlRQvTg6FNzM68/vEEPbH5UXPfT5JzJO8VOnoa6FwCGwB
851k8AJILzdVBttKk1Ag6FbXV17quaUcZUrAea5hIkX49vkQnaZEHcrRGyRq4IOsYCNF/X/dOLhX
ItGZNwmOQreYgBALMJ96u1I1ySLvDTV4cdO3T8iHisOEa8gnprzVneMH4Bkj/eflF3l2TTyCYJ8R
A4Fqvl0zmugoGsuktAcnnDEAbtLbFG35XTSimIQ4gI7uzwS8XJ4uL/w+0AvDIB5gRKurxdnj7cLA
4vIEQaSKoGeF8KiZu6eYX/wqsq74T6BOElz5ju/vbRaUukWcxeFDrd2yag7eEJpNhYi91lAzIiKX
JVFz5RueX4WUluTZ5O5e7RajyZF1HNvKy4oRJIkLjv+DGyvzysO835Q8DCa0DqHVfP/ZDFqnsvfb
2qsHhMwA8jTzUdFPHHYhssW/L3+qM4upJXpjx4WWr+WsPhWDrsmuorD1UNrRblt8Bw/h6GcPk15e
c1patvjbWCCUiZcvW3FxU1hbcrmDZTFQ8BuvLJuq/YVQM1WU2U3pA8qEwKh75pD9Dawf/wnropRK
1yDUX37cM58Q9SOOH7EdF7h1WYL04+wntFQ9yw+7O73tQL5AQHq9vMq5l0q24lLNYRxkraOeE80F
vlJF54WZGR78OfsOhzfb2xL48eWVzpy05Wzj8m1TvJrr52G4MITGaNeeimf92I1OENPDRgWa8XPf
HdFabf/da5qaEAdfnRKI0LeOCWWBi4JAo8DTa218IhogJ6Rm99aEonu4/HR/EsjVliGAE3c40guU
dbnh/sqhof6FQGJQQ5KQQbObxamuZngOX2cDzULeNFZd/AdJdviOC4G55x7UX0z0va/cZ2e+JxvG
NPEeEeRt64gEyHk0K3OBMADvfUG0lomlEzXaacrA219+5jNf1BUoDXOdYYdEGHz7yLadpaqLos6L
AHrdakNpffKrLoMB2NAoQv8Rc5jdvy4pQZRzdUqwKjgIre4AQDt5nkZx4+EtgaSDpfaMYZudjt75
Nh/grl9e7v0ZZDncF3FV0Rkj2qtMZh5od4WtU3uhEXYeyhfQPnnWK6u8/2asQtq7OJXp9OpW7zEF
Yiz9wa+9qHXnB3R2nGMauOCsF42Xyw+0XoovpduKXh2RR2GXtYoLWiWR7O80Zul1X900hWgArdrF
IbCif01Y/izFYRcOYoPuO69GBjAAyupU97AQyU8kLV9gEg4LTSu48v7WX2m90rJP/zp6BlIOSdIW
OFOE5XAYOl/tpIaOx+VXt44JyypwanTKdIOqa12f9PFkECk6wzPIRpBatdSrEK7tkbPb+7414j1y
kO49ZinNfkTc8MphO/OQWHQJzrZBnkIp9vYhEzySMS1CK9IEf3GTa053ihbeweWHXB9pHpJ0CG8S
rG/ob+qrrYiKl5IRN4uXJxZk9QxiaoR+JwYyEQBvfGD+0dJnWe9/5ygmexJeztun6maNbMjXdI/B
oN5vszmJv9S1jRDd5ec6s+95c+RBDoAZ/V0k6AH+TFquTOgsmLdCo45nxJVaGrmQblA6uLLcmY8F
CJUXSDvMhR+2CgZWUQEhh4pA2WzBSqri+I6Pa3uXH0osb+fvmMPb46Kn7DB1Gwe89cVhtiqmmAWQ
x4lv3NeoyEMaHLJoXqpSAw7mYOsW0VMJwkMumwnbi8o0Cbcz8phAWXtzqwWRgfSJ09nRIXD1+sTe
Nppt7biAnas5nLA/4FqFp84870NR5622Q1lHPc3AdmjdpJqQBzUkkfsVReap+RaWZg8UG2qByVAM
h5Ob0deTbouUTB5usefRgZED/pyuxN9zH9jBos3QmXnYNCzebqQxMBGgQa7UC3Un9mYIiJtYSwua
CbDPLr/2M2eEtimvHQ/3M62kOEbSAiH52dPHsP9sY13jwU8bdp3syv/Gqb9is7zEmNVHFowOBAdl
6Y+sCwanHrp81lkOfz4EhuYg+43DpPMpwKJii+qt+YjKB5bPGUYllx/0T/L3bmmLUoWKhTboOtpm
aRA3VQXyit5uYN2WuYy+gIdwn3vNsRaTVQcxu7ALHudOq76YWVcdgPirl8ovzM9D22ePPS3D/eVf
deZL/+n/Albnpbxr12ejYQRRIvE/DRvrFNRtc4MCSPEJMF185QWcX4rRFtNXtfT13m4qV85oG2iK
L93qiEUWNWgdK8rvCw2Ayf/DUy1depMmEPf7KjBnvVlhqE60RNIEGhPq2O0u1cLwGQp6+3R5rTMb
WCz1k6LFLXGYXj1WNZGCxI0ze+AD5uQ1ILf7NAImuO9S5IF+muakXQleZ1eE2rh0ngT/Wq0YalkU
GEk+e8ZQ2pDu0ZIEAIfFSxfQh02Da5bU63YCFyNxUlhMCcja3tVvTa+VdpW0k5eEgbkbTWiQfQmS
CnhGBmg0+Km7Qv1j5v1nTfYkFzEZD+PH1WYJgXRmgcUFnNvFM+AQCJ6ggY/FkEb/n0st4eevhKct
mF8HvTN5s+nE0T7HdeBDloAN2mipbk5XtubZl2nhKWsrgZnhOidAI1g5ITAQz20G43ZA2f/YyTT9
veDoT8Fclq8I4pZX9ui5o2dC6JLMsBkrrUPbAsorh45upQX/6GFEWfDYlnWEMBKk7svH4dwFS9ve
YTHpKHt9yuOmhviduyO8fZMhRVBUJxiLBszJBA2wgewHPyzsScHiXunSXFt5OTZ/f0dUT2NtynlI
kInbKrNBP7kTaqJj7p7kaHS/+rABU1CrIr+ytHFu7WWGy2HD09ZZh5XKKnsG8Alfta/rgkje+j2I
xinqd+gDx84Wj5Fw3OWURcNWgTb2JiiuMdr7vnuDopZjbHS4AOHWyWWAtjV0aYQhp9F3NrVVNbgU
zeYAUXpACGh/+YOd2xt0gUh+mEvId5l4Fma+MSF85lWpkx4GV7N3aAmkZI+6c2Xvn7u4SCh0kzyO
e2tdL+k92s5ymGevr6vpEBRhc8Inp9jpwTTfoRcyHS8/2rmzhmYgY0CSfItW79sdATJYBAGqr17v
+q55kJ3o7sG2+MFTLwrT8TJ/kZkwkqZ9vrzwn3nROtaDGIGJQKgnU16trALinI7ihVdoo1kiNhHJ
77WL/YvX2pVTHyU4COeARVcS7Yc6CZE7qGDCgLMcrS8DOgr5IwSUxERTPoLZ5BdycHYlVm0YW6I3
kBwaaOD6qaj6+FOGJtoinuOXHVyOsA5ugOPPn2KUR8EoTZYCQgp6TX5rA5jZW+hJ7c+5nWcEJBwg
QjuINNXLNMQ2qsxONQLQ79C+u0VGR2AYdPnFnNkBdGtRC3OJJmTZq2t9jHNU/5bbgfOyCJqVRqrd
xkk4fANuG6eHpuui6vDvaxo2LTL6/LT813lXiZlE2LcaHfhCR0emKvOJbcfNsAfw6hvwVnuaHv8v
azKBlpYraOmuEpA6oDs81qw5SdvnIxgAmlvuhoOljePHXnevbLglRq32G4ALQqUuaL8z13i705Eq
FL2P+rwXZJg2bPwW/5qthWL3NeDMmSMl6U1blEhKkResPqCLNCwctGz0JPIPIZITuqGBic+wKUWk
NUHfP5znu7iZ4u+X3+iZa0pKtJXJn/kXQ+G3TzgPcaN0i9meib44vhAqmtw9Xj2i3/emZV4ZX57b
p+xRw5IG+jf0496uJrOxnCo4VV7Vzh1iRy2KoDLSzHFntzMCJgrl8iv38JkQwgjDYotSvNLkWW0Z
pwiDVoTVDCIJfc37NlmYwipMFJDH7Dtamfd2botxmzutfyVmL7tjvXsYly7pv2FhBrxaGnm0XG8o
Tz3ulOrE5Z/usxaAXu3I2MNKVp4UflW7vI61eVP2VX3lbZ/7tsqluMahQNC7W+1eWsAZybnBrdDm
Hxw8hDycDn7M2K8cL28i49xKNuLhS+/HJf9a/vyvHCFBeGPIg4rvSppkPoaxRVMV4oGW75DtYSKy
ceesvBd2B00Ys5f8W9VU+QmQlvOqZ7kAhQjJ8QenoFI3EbiV1kNTmT7S5d955jgTrrALkSZZFO2x
tz8TjEpru9k4ezKExml2LRLgDYTkK6ssh3X13aHOQLSnr0iXe521aKaBdSACkZ5B1E+Pfp915S2w
6+CmwxgIznI/1AKKjRHf2jhwIv8U5PNX+rgFtqRjArUFAH1+1O0I0L8Nt/hXo4PsRlLZFLibzKbd
bpEY0/IjAj5QTCgx8fjyswm6R+y6sf1DaQ3qtmhB6+Yt9WE6nZymwm1ZSTsZkDTNbOSCy3biI0VJ
ifJ+y2V9109T/GOUYflBRkHw2yxV1u78wQgg8vo4r21xKcWhBon8+kYgUxfsMk1NOdY4g3kj9CbL
v15+k8aZD6bo3htLJcgscl0EpkjHopsQWJ5CFcD/DFC1hlGR9BPXhnTL4b8OJaDP0K7D5kmXjRT3
VRa64wkCAJqx3YiYaM6XCrd01qbfNqjx7EpEOvMLafFztmjYkaWuxwuOgQRmWhnSEwUw+E1gGZ9w
fR2T7eU3cebipEBk+IVzuuA9LLfcXwdMd+t8KEoLh02Niwaht7ZCaCe2cRoOWvikz8wcwn+vbuip
0JAEU8OS65szmCMzwgBAoBKRKXUih3Cjw2DiRPNlkoZ9bfS2HL7VqXGACFnI6y1l/zqfCJuJSeNs
CC8TcLsFFIZjrTACQH89+wyWezhkevnh8ms9ExzYXHSSlWSwYayRQ9SRdt/moWTEbQNGRQZpMRh3
suGprlxS6aqnZxXMyS3U6OAa+vnM1sGWHuQjOB7uZ3f1TYdshouP6yIQVXS74T0hroW6+r/feUR1
YIKMTWGVrGFzQ4SDSjLlyks6a8Ch0sZsOzSuud6fCQDOAg9a8JvM89ct8ri1XF+SnXkjIvg7F6Uv
DNdabS8KxoiXv9m7ISY9DApCCyEr1zV4e8t7/essAMqH0YtRs1f3NqxzlVl30mmjfaRZ88me7Im2
cdZ+kV0vdqHmxLsZ95Mrb/XMeVzgJ3w5urj8ktVvUBASUJyKbc+Cg/Q5ja0WqXPDPxTOYH3GLTy4
NiU+99QgjOXS5DNByjrLL/rrqZ0mVSXMH7Wkvjm29hbcmTmHuula5Y7BEu59EyY5yTCi0RpEAxaN
s727/OrPPrVDyk++yI9ZH5dk0qcxTHUb4U5XHhLYuls8c9CxAl+wK4QdX6v/zxwRV6eDbRIAFjD3
ChAJIT5Vsd/ZHgSo2EE4xE3QsZX5rnUwOLFLuZhfO9EzKAgEpRy9wdye5v9kxfWmp/+7Q5XeOUZo
07xefhPnfhhNUImblIl6jL7KJIwCYfpB1yzOriOfbfLdjdX1wZXnP3Ml8qb/7yqrG8JCOAlL9Eh5
eoIQrBt233CnNz+Pg/zeIw980wytuJKz/pn6rK5hAg3ja8a8sGrc1c5GsJ783SHklnXWaZvS1rr6
UORjiSkKvsCbFjMXSDspYgKPOToXEJdKhIfuzbjLxV2it/1XpFynE143fv81SjWJC4SZI8wzoaCC
eAiwLQQY4e4G23oYkmdfDXgaJWavUC62Fha9lo6vDHQ0fBCDoLHw6LMaexcBXzmGSYs2m8AAGPoh
4v4Yx9Sx4e/wJ7H8Z8cfASkVYmkyBuDyg10zoPmABK8lr81zzx5IQd8PcipsB12abw+kjWgWKtON
oi9WTO4hjsnkjnVl6+HJSHB+3TS1dLWNMUX2yVDdhDCDCRQWdlboq+Pl7Xjm+l3mPOxG+CQgs1fn
xI06Y/F+Ud7M2GEfqwCTtNjE4svN9Ct3wJmQyVK0yRfc+TI+fPvYiZXAOXJMolYQhb8SCE+oGpe4
FAb1dA8Lbjx16BPcMN+3ruXV/M3rnblAHOilcSkwiV2tnCEMGk+z8poZUbjcMvutHKNrg7Nzr5KB
KCUjWRbmX6v9jzjjlESObXnDPGKZGBgZN1ssPiNj++nfPxo3G/wGB+wU2ePb58FDA6cYkRGZXVyf
kyQqvoO/FfdRC7bi8lLnLhIax9hKL4kqU8G3S2k5yoNlyf7IRlvcBJZWvagsM+8iKvA7c0SM3Vb1
ldzq3It0KbVo1nA4uALfrhnEiLHFeJJ6tgg6e6+RhGXbyOrLPbor8ZVK4fxiFAlAs0lazdVhlLVb
ZZj4WF6Epzk3Q7GomxvxCekneeUAvF+KGlYnYYSdR3osVttwiiILM2YuZddM59uqnhCz9q35YzmH
1xq7yyt6u+OXclngVUF3l1RjtRQ6EAmXqml5FqR7qNIE+QwxxMPlzaHeH2ljucYA7C4otHedPLcP
/dDsYuENgVW5x5ERhvnB6oohvMX+GRsgzLm622Vf/cpxr0DbmLCKiFiTvGBkqL+4EpDhts7iCjkr
IzaZoSPjZiMKi6MaFgxNa9S72G+d19FWENGN0Mx/zxAdPvYlYP2DXyhJu3L0/Z8qhdi40aww+ARt
rMjuHFTSnE3c0YjcwLjQjK3T++pn2iWWOEaIB/60LYQX0NDWrP/w6xU/a+z7HnFXdX60aO8WW+pZ
HFaS3iyxP6zs5hi6ZWe/QDyj35XMc9U/N2Ma57cJxg0f5twakoPfl/MvfBTr7OQXSPvvpgF8EDKb
lfkyQJUHkFQB+d0C88qNAw06/GBkmg9iE6AZ8DNN/LDfF1PcoiBCwnyflJrCSi+rWv0GN0a0Ag09
0zedvYitp0p06koYPxOdmMITwu2lYKTdsToQUavreCokwiMLxqcR+Ss3+KFXIdGQtlvkQKNNYhwt
Q+WmyKTT40QPHeVIZBac0q2vpEtnCnkO5VJDGuxkw17Xkn3bD0hI6owosvCjgyEz2h8xKmV4CY/1
vTPZ7R6LZ0QwYoZYhSbdXSjDGB0iIZg2aSgK0V9+ubzvjeUdrI7XAmSDo0UhwSh2dQHPWYHWZFqY
nkynLkFAxNHyuyhHmYOt5gaf7Rk0y2nMI2RaGjTR423m6rN2A0unTW+yMhvjg4wybCqv/LDlOl7/
MMbLZPnAvWlarn4YgzAQp1OBhlVYFD1SZX4Z79NpqNz7ydW777PmJtOmbxKn2KLxqGMVwEgL/xWJ
ldirmbWjftIQgBI7gVluiUBE235nUD89lpHR/7r8a89cUiYIH2fBV5N6rEshC39PXFFrwdg80z8m
mJaO20mg7njlrbjvXwqteDDGgIBZTa1iWN9ByXJCXXj6kLtf0z7A2wE456MgT0XwBgubDPXnAVWi
sUlRQqpwWTCuQATex1FCC/h/ZEhoJIIa5Df+VYRpsMDRDqq4kPmPj3xSBwnZzER4BDH5AL3byT2l
ACSv1AHnXjFRgPkOMHkDJPTbZaMSaaemnS3PnXsTF94svqFqMK8c0jOBzZQCYACeW4KJ9uoF+ymc
ftgp0mMe8L84O4/euJV0Df8iAsxhS7JbYsuSJWd7QzgcM+di/PX3oRcXFptownNmcYyZgaurWOEL
b8AvBP0U52fv1NGLDlY6Pf/zriHLII6kNA0LbXs/EdIPU4ledlDVhRHMeIW8LCKNDirgOwtH5mhR
7aULC+xhM6VmtMsUWV0tIKaMLqGM2A20rubp9lzWv2VzXMFwgNtTHYq+pAOvP0+5CCvUxmYMyiQM
nd/OqJqZD8NARxKz4wA+lnSvD8bc2Yk6rAYox0QG153xcjEn26oggimN1n0b5RWngvCIayG449cI
Cr6ZK8z8bk9UW2eymSkeBgaVD5goVOvWM/rX/u80nKuTSRuCIcPt5LFQG1BzqPbTRQHY1D6zPLhb
4TYqVlXZiG43MmDGKTK6uF7142HpjHWMqUhSFKniR8gsRm8neMYfx2Sh47VCNh6tvCmxNMjiWvlA
LbUj7ycdwHY548L9ruG7kn2tSa2+SyJWqvuMC6MD0qUm1nnMM9RjC0Lr6F1uD4XpxtUxTXNv7dlT
IDSp/ch8+derYMWOZumNEEGaavP7EK8XPERQGwTYItTzRCUb1xSlGd/dXv2dbbY26cDt06mDgbue
378WPy4bVN10kOwKdKrnPEIYHYUgy4P8ar9wWYmDC3e9VbYfmwIlXUmy25Uu+no86l890TOQ8mSK
jZexVLqfqHnFHvoJqJG2YvkJ5Kbx0IEqD/bZzrElseQOMsgbWOnNNjNqtavDlm5or3doo6E8dmdE
xnR3ez2VnQVlBE7RejugHrYJr5vFTsemNmGrJT3iJcII5e7eTBU1MOvRjNiwVba4+BhJkp8jSLQ8
GB174n2PD2nmYqocil9thHfAmYtuQPFMbVUQQJU0flRxpNYPfu/OtuO2pMO2spiuqUU4j2Bf3Ka0
8xB+oFFs1s9znqPLPwgt692kDfOgmkTu+LfXaW9crmiQBYCfVXULL6lTDQkZ9P8DqbLq+7wXyYve
VtgCD5nylmeyQ6W1TT7dHnTn2/wpjFP2W4mS207/MEzIrK9MQs1eamQTZYyf7ME+TX31KcR+Krg9
3M6Ow/uPNi3vq0x/enOk2zKT9QE3y6DrekRArMHBoUGv8yOgxpVABshkurFrtAndwOGieH2oFqOh
MYivZWCAil78MdKS7yXlpVXvt5xxRo5bPVAQ9R0AbWTJexkRdvVu0BsD73NVn7/fnvfOt7UIaTQ+
E8EbMMTXP2cKSwmRWbkLElw3cfTOE+ulZh/fiV6tHjIEx9STksfVv1dZ1kiRY6Gt3/aq2bNkmZzQ
j4BbOKAOHoY4KuZZ1N0PhAWn21PciRvRY6b4QWJLlWWbeszOTKKa1F1QLbHiGZGpuE0rO56cJuI8
aXV4p4SyOCecpXOMwd6H28PvZWJsKlpJ3KUUKLbQjnQB5Z6otQgQ0VhCX7V6xIlKvAueExSsEXga
GgOxIYtX46QluU6JNVWiz3KMHPDBjb4T4VnEkESwMAfBJWzu1YkUG/1HODwTLtS+CVrHdHVp6lu/
G6r2qNu+c4S5weEycK4ApW2fSZJdQFyig+U1VmD3RNzfk2b1roO9jo9ufnmQ8+7NzuKCpJLB1yZS
fr2XY0zbas1JRYB6M/TtptWwGZrKOfqKUUenvr39XXdeRzqypGc8VGyt7Wi09mv0FFsBr6wXXi8p
KPUbShX0qSKdrQnZ4EmxjJcGXaiD+9hQmcjrh5layxo2M821Qbv5jABd0rDKoRLB9cs4qgOhuq8Y
fbG41DBk+l+QSJ6W3B7fO2mMx2Kl2/NnFMGl0QfNF1Jit+3QPEXLYtvIQ9cyblJ2OCKlN4oO54el
mRJ3xlhB8dGFqttTN+bI2HURsJk7O6umVVp9QSY00kLld+FgS4O6YzRbrhXW1nul7qTcXVA1ewp7
xfidWYoUn42JlkGgUTD5UEUh8sBDW/ZAPrr+vTMiRXF2oGwgCCgMSePjzfhWDtboDOj/mRmwXnzK
fAN+Ijo7cTj+rmKk7gLoe8LysIQxSr9FdTL0FGyEp9g1CpSYvaiJTeNgm11/eI4yqE5qZQo52Rbr
YqYzlD9E2QIEtWv9/SrJ4PzGeauP7xBNB1cSFy2sk5T7NnQJ2dQjENz+DyAuomwhK1dgvyaKcXuz
JN5jUxfpu6UDZYN0cdc8RkRzdzSM0idgHt3bGW7pl9u7/vpMEy+t/Q7iDy61P5fdXzFo0tFoWzJt
QYiZN0G2UByV8ZhzR+RUzvNIWHR7vOszTcBBEMhSk+6gO/P6TOeZFTcYAcE40LvylCBrfjJa+T8x
9OMBwuL6JXw90nro/prZpKplgpWFHAi80E9icnq8mQaU8XkTz2qML5Axzc3d7eldhx0Myim2FeJ5
SlGbCFSkM8z0mOmpIRXUMdHsyzBl7UFwQ3/4+sYgiv5TsKZ5e3Xxl8U8Cuona8s8LcdP2oDw7Ten
qTLte21Br3iQ9Vgd7+Cd4a8ukhbR8RDxa7Tjc9QWT3qnOk1AqJJRkgLGlrq1OYvFx6BXxQa4KhbD
1RRRN26OZ9gqpVfX6UPq5FTEIzOre5R4QNn6XDR9E3S1ng/PxBaLiimAPfyq9RCObJw0AkHqOFwk
PAEUnDObbLIGv4k77lalUwRy4HmI73CE0d0An2bW+mcptohCgXfH0wcAQdJHM0lRyYzyqI8ejMHG
bw7f+eh3aFqZ5es1urV+0ye0HXUz7txlRIPQWzDETu8o+tdPtLOT/LRWlxYEXBLzrU6jJEaARJQ/
K4LEs26EyosNDP655cc/qKODqWkURzJGlviHdf6yUIpApDtNmzdQmw2qzgjBf1KEYmdejD3ZxPSE
+jQKZUm/dAvOdS5lcUGZPcRQleexaOtvdtrb7Q+RVxRFEf9y4gcDDcH5aZGl9JOY5zj0m6YbqzPi
p87doJaa+IlTTvIeCdEiuzNNJKPvbTy9qme54sj8LKkJtMxXqiMcG80OTJdY1PcI/KPq1Y19mp/q
qe6r57SBpObJk2En39WO8uils1ueFomF0TylaFX0DY1ycO5xAwiTgMOLjsiCBwd88lqgSJ+1ynzB
Pda2vTKGjPc2F4M5gpAucZawMQIJv5p1al6EULH4ojJObV+j3PtFMtpuoB6uZNOHfKlVx7fhwWhv
wyTV6xP8hyLzLJSc7U9jBJTwzdKAJ/xkIsxdfY+yTFJc1WrFvdaixEatX7YmV0/RC30jiTAa3Wnq
ia4W+tX6Q7skenofFVVLPtWBKXeRB5YU3LFnM8GHe2m6M9KJvHq53dIAkFNDqz8PXWKNnztD6lQ3
b1T1e9RocfdQJSWGIFEXI200cf/K9zNGohMWI2s45witemsYJtckNExLPuNTISPtaCLVOxXAfX0+
RNn6glp8ghStqejpSbR4p4PLW/KLXGGL7C21oX7DdS9EXxdvPQBwuZhf8NbCds+OcKpyEHDW+KM5
PVZFNjeIbJZx72WgK36EYWtSG8qKtH4obWf65XRWwhs11nx2ClUTNumxZUiBJSAtuDn2rQkGpMQ4
pxyzCNMlg8Cpj6dZzb1usIWCybat/WgNQBAn2j6097EWRX2piEVX+JHayolfTlJS3CtFrxRg1UI0
/JPaST9V+Bo/mFi90RG3w/xFNoRpnOwU1PoFhs8wX2pHSbqztVhhwB2cjW/JJJJHDEjk6i4fTdF6
WHlzsKx4prM4xXMRvZEVMWr3eS6P73M0mH5Cg8dwV8+RIvUWw+xjfxyHCEedWkrRfzTbPvPCDrnQ
O0wIlse5tZsHVo1Fp31NH6uh/1S4sy2XymlJHfwfQaKY/adJFq31C+JHjztt1+MBxrsQ4mPdqry9
s1GufnrgQSB08WT9KrH8UH5Oqjx8mhJRPiu5qnw0IMxEd0mcJ8E4dYXizxV+Zw9N37TtHX+FFgw2
mZdbtQb9GiSDjoLXnX4Mtcq1fbnm185V+dXOaiNJ88QOQpFEDdFcbJ/1QtW/60jJvc/0WftWG0b+
2NZa+5gkkX3uItUcXas14m/RUE7hCbNQhOvxHlAOctKdGAPxIKQGoP+r131+yUxUe+olSOth2Hhs
+/o8Oc70UMrt/CAPpfHvLz9SgBw8qt+gpdX19/z18osIlztRsxYpeeFLi7nG5PKK5fchezl2y8R0
PsxV2H/657cf4KhCQmpQS7zqyWM8hFhuNluBgzyFT5I6vAlp2p1vj3Kd/bKEFO9AwFPnUratgx6Y
snBCxQqkXHNyl6QwxGk6HbWnEu/5T20Tlw+6UQ9vMBoc3y3t0vy8/QN2IjikrkwKHiosEW1bgkfN
L1VFy+riKCP8TgOEWEeQNSYss+5vD7W3cTQAiITGa367RRzIkFPlqVeZK8UxN8TLm5SMRwHBeedJ
gQx1lIhdR1VrAd6keIgUwVX0pqZdh5eBZgWKGn/XI7O5LLljvsvDRT6Y2U6c6HBU6eMCTaE6taYE
f21R+uNqxnUC8C6KSY7yUXkyhnF+d3v9rkNghCPoX2DjCcEKjZjXo4SzqTaDMtmB0UnyQ5pGEhak
scUiivqejkDljSq75/ag1/sD4viKll8pEitJ4/Wg5oInejZQ0FOxUkKaEXsHGsgG8PRBOf0vQ9Gz
ZYfQw9ueBZw8mlAeW8pcM0b2qEJqbqwb812RhvHBsbv+YJScwCnRE+VsX6FucfpKYgI7O2hioPYr
Ev2RqLc5qEFcb3hGoRWAUA1IPaosr9duyUHWpKNuBdzkoXwCsRnlrhYZFh5REl7syFqi2/3vi+iA
xadaSjWaV+T1mHLacRrwdUPaVF1jKk6B4vEQS54pmvEg1/5TytiUOv4AU3ip2CE0ul6PVuDiiqCW
bQZjY0eSh7OS8USH1NA9ugLOhz5R09/Q8gzMEgFs1+5KnGi9rh1LE7cNEIIuhXyrPqPDKlV3ZjiM
ij/UUZqdB7vHaAGX5db2I8es2+exEGpPKD9H5ftIgkbxOC8LEilw/FYvLGqZOA6gTDN6AAPsYFja
meZLmmk/wZD06sG9eb2DqDCgeMVhd2CRbNFuTTUsM1pUViCaMr2PMdd8WOSy929/zZ3nAWHAlRqF
WC16lpv1dZxkqB2JK6xCg/ldP7fZV1wyq9rVVKFouFta8aUs8CVw1bap7rBtaz7/6y8Alm4iJosW
FBqh265z13WxwD3JCPrVn8JF+yeK78cmT4E2j8DV/WnSbNzlCd7xVgbl6dPUndqDdfgj7PV6o2ng
U9ba/FoLv4JcyF2StiH6foE2WqXqgzsxy/djVrf9g11SIvXAVTuFl5MifRjwOO3wkpJxjobDn4iv
Meqyoy8kfKruobZhIiaj5No8NOloaadZGnEuUjCZPCJIX28SdgaNZ+qQax94u3j5Ykk1W1enaKEs
pyRVCuzFsNK4/Yl2ruj1TCH/RN2LY7/+ir9enxEbUKdNHCMoVzNmkdEkcOuEc7Y0uXqkYLTuuM2H
0FDr49akbLxyCl4PluLEIiIZVoRETuz1zjR/GZbRSrFdiednnSC18frYkt8kmjgUuNhZT40Z0piR
qZawpK8H1+Qh0jITkH1jUbaLZjPzxGwcPQ47NGaAnYinwZxF+gFo++thUEfprLbp7QDdWvEIM4/p
zXipv3SqhDodecksUViThdqQpXM0ob5kZAVZKWkjlH85UvC9N5fv0LlAtVF5jTirVapULlILosBR
ZykxEqGmn5/sLG0vtQDX7eGkmjw29NJBIWd9+9UciDgwnIrtfvAtXn/5BC3P+WkrAt0tDHO1J6cg
yyf9U6XKQ8kHk25tKdG8xT7C+ecbbxXFXwuaoM8piW3uomIoQv7L1A7svstPOFpr9xownH9/v5CB
pAfCrUP1VN0EOZUjh2Y0kV0kMPS9SVgZngMlDkvNfPR67e0m6EzIi8l/lD42xctBzXlFsbokPuxk
nxq44ccE6wfVvb3T+fcomwlR0EsbXc9YNjVZQO3UxTmawuFDirXQwVA7ASJRKAIbKwabyGPzhcIx
yessiu2gl5URP+YZ10leEKwvqQ29cRqa9ZDmrYMIcSfKgb7EcVzx7ba6ZTCFi8CTTKF4qcfY0Rj5
Mp7lEQNJGgrTqcVT6fn2dbf32WjrWBiKsb+uYIGF3E6DPo5WkLGWTwuW2x7gM/sgtNlby7UFx81K
6MY+fn0HODmIoWRAmo0KpPO1wvXbwceTusq0qJe6G6UAK6nhSGF8Z7PAr9NXnh1B6dWDYVPiy1vi
mSCfMP1IaikKcH7DQM6J7YNoe+ezcXvTiCPJhXu2zSa43cHplbKD7lRcknNmhvpT0qTpiS5P/giX
sjgA5+10WgHJIQYMaJ+Xg6bv6yWdsHmIMCcMA6q/0SNKW9YvgJLaZ+pTzocJ/KNfZoILcckcP1ML
86VJq3A6iPyvIyrAP4hzo/lhAprYvl9EOhXacFV0qUxK6xjBp+PDks4TiiWoFXyKCesc3KviLPYc
tYwI0pWyTg4uuZ21X3VwcJQihkT3crMSVlxAqgaBHQhFXmbXkaViBgUqzb/LJeRKjc24Ori9d95t
SjYqCmAAChAA2+xn3UBKNJ4cCTedJQkm8BvPFa553pDM7X0SN5NbOvHiDmQUd/98XmG4r6hMuC/a
1Wcfo8KonYXipWEJ63k0cVRzSic/OK9/LrdNYIJkG9JJZKtrlLh5tFNYpNHiNBLeB5OsYL+ONtWg
YAHqZiMYAxcst/yfLFnZcwpDGnsrZ07eyjiQfleVxVg+FHGWhq5JcBiTNRnL9FQlRVW44MsRma2V
xlQ8RxoEHi2RlChnIRQrxLkplXES6iOHQieO88tpgMn6poNYiXJJnysj7KYcp7DYnG0c1udkzN4M
OX0GdwC0btzXUaR8gMbgjPcK6Gp6G9GgvevGLvyMYk/yTrRlrvoZft3diVZKLO5mSLAvC0pYYMTH
1RZckLsDU58bHS/abLUdHhJ9em9mMPm9DDG+CS/1XnmL94SJcZlR5O+GMi5MHyvV8sNAtIbto10T
aYhQwrvKSICVeu1UtMAxG2F1fjE4deEJDOlMV0QKvnMG/aF3PDMD0H7EV3o37qeGXk41lS9GFePd
hCsDjuJ2mU/qc5kiPgRkXMNFNc3s+VKSjP4uDKH+7iMA3vXMGp/GqC++IU+ZOe5EObvzZBrXPyAa
ax/aIil+0NIMv/Zt1P60c1wYLmmfLh8hVmGPZzPVFhGO3n4DjxYWV2pJ+RnjMDLPkPoQXpnIS+Xw
2lJb/1hIlhkfvL07N/cafQPAovG8csBfX25zb3ea0vcSRPPk8zypJt2BVrFPul4mBw/g3lAoSiOX
QRxOlLSJKBpcj/kZBCpyWU4vCLFUzyV+W5cE09eDR2LnrV0hjSrFH8gBV28tDb40xE7ODgQdk/sM
u8+nOcU66/YNsXMd2isVwlhRfuTTm7UzsZjCzd6yA7xLpC98wOYhThw5gaai2aRMlV0N/u0h9yYG
DgXkD6gqmeBl87nSLkpp8FEmmBHgkKxheMxViKu3R9n7UsR+rBvlwbWq9XoUOx6VJgEvHoydsvjZ
UEy+3o8/gZNlB9tvdz7csBDWV0Kutj57f+WAuinlphkzHwuP6nucKLE6rcOjfvj+fP5/FH0zHwkW
aJmXANEoduZehg7GHY2jxBMQYO9vL93ehHivKPuvsjdoHLyeEKb3doatH3UsBev6jnLXr06y0h//
PArv72qMtzLTrqo4mCLbudTGThB1Q3HS+mo+K1VV/vspgkAo8yiBqSOk3CxbivZDgd2dgz9AYitk
aGPo3GM1PYqDRdv5PmRMlLpW8dJVi+L1ogl5CYuia+lZ1H3/IRtTgAKqho4aXfQmOghi9gbT2Wng
q8B0XfER1HCg/CJIbCBjhD4Ue1C43TC5+IsducPtBC8OUGCc0mhRWGS6r+cVmSWRi0ovJqf8IXk4
fdIfDzM71dy5kmoBIGCwf5QxvngKeffL7U2ycz2hlcynI8UhdNreFbGGllWxUHfH0bpwpVnCG3SM
ax2KbT1/QNUkOviMe9MFjQgHl5YQ/9ns/SWnEJcCzghQg8h+gvvF+nbowsWn3Zc/STkYTBgZ8lM3
tCjl3Z7s3leFJkGDFMkpKv7bsdEpS/o1uwLeu1yEORiEOkZrPQL/0NWD+3HnkEPv0nA9ISNAXWsz
WMcFEi5WZYHKi8xTqznFk12o+cEo11NCkoKuCQ2MtVK7Xc5B67FZ7LowcIA73INs6Ny+i6u3k3Xo
BLLDWQNBjBKZAUvHoWq6mREAU4UudRwGZUOhxydLn2N/LRsllDE0+yMpRTt6WMiao9+Jopu8qsAK
3dVrvcQgV9eJD0/W1JlHMNvrPbX+MErVcDHgrG0VQGS0hsyuTNb4ZImiM3XP7AdSo/oZL2KlRnCv
E7qnzlGbuHmFQerp9rbaHX4FUtGZ4LLdnqHJrrDekJUwSPreKDyss+cBoSPQn64UddXDMMraZ3CR
eXISIxpn/xxh6DJhHoUR1Lu5rjYXSNVij4nrRohEOKwfXXIcv5Tr4VSGjvauiLKjVt1OrsuDQl5t
Ix1DvrtNt9q2aeisVmEga5iqD7qATorUgXk397ie9oqQT4aS4gdS2+MzTsYYTepj/e72ou9tfBIu
ECQUTK2r/hOeC0PXOa0UxNOoebMzwZzNRXlSS8s4OGPXJ3l9QCmZcmesPPbNAltZZ0bVWEmBOmFW
oafk05ZaaP/DLqJHjWIaD88qWv76HbAW0ddlaa+rms5nWckxdBRlepoyNKR6TFT8PBs1P7GQc7y9
lOvf/Dq75P3GL2KV1QQxtS1yxT3EvHDRwwAFYNNrTE1/jPqm9GxZKt9KdCCOXtcd3Wwd2vd6Vhnz
utuLB5yO5ZdwggV4yJq3FZn6Da2wqHlnDItZnMuiLz9bQmgfu6HUc8/C297yytBOKpyqq/b3AHXv
Ras6qju3F2PvlgMPCah6FbUAyb2e9r+iTSOzl1xuayAZuZEV52HMsveymarItqLT93mcZaU+wx0v
v8mSE+kuIvnli5ZYauuPvZUuXiPVSnawBa8rO0BQCUc4dcZaZ9r8qC5bpVBaywrSRH4398WbCkHy
u8TpjMscKfmJ8OAXbtuLH+VN/uX2ilxXC1kH/iGHQS3iyhnQLNVYMwuqhZFiPvZl5mdx6wFEyp/y
Kgb2hu7m/e0Rd8426CAccHk2bboh2utPEEVDJmlN4wROGAMAd+ThFOeK/KtW5n9HN1DZJajkOUPf
mBfk9VB9PcP3on8bJFaheprU9j6UL3Hw+XYnBNNk7XciurUNPLJEI0ilBBMA08PWlMSPDAOq4ftl
1Eg2/n31DGju/DV0CgnLX08JASpVDydS6MgEVAj2tPTRwzFwfA6PcsB1221uDsDYXFi8ezQwt20T
uYK1bku9ExSG0Sf3YoBC5oYTJhku9lNT5clmAhJdHezovYz549Fh3bm5GJ8wi5yAf20BPtQ+bEIs
7hHZlhbfhhhwWjTR+JU15B6ktSOl752XACA4E7Zo2EJn2dzR8E9VZV6T+b4zxkeSIR19/eSo57k3
K4otkLQIyHngNu/NPEj0AUhMgmh2zORiREr1vkg0rmG5tsL+hNLQv2PduYVtmrlIEuwgK0bMJTs1
IouzRu0/Ve7aN3WxhI9U4vIjaufeWUBpFjkYCi9Ym2zWcJaK3hnZo8FUyyNCrygft9QkPRmZ44Pq
7M5QdAfR7wZksCqEboaSFxAw2mxqQWyBoj8tI50PSmaG9LuOu6w43T53ey8HpVloVuvFhbTGZris
UZZxQbYoANnZ/B4LDSUwcMdy5qY5OfLdvFTV9E5rxwXd/ahFHWZwYE/7Waa2VGE72KynSa7l/OB9
39m1NsAYSlDsJao1mzsO9ZMmKyIo/LkutZ8XOfo8GaX07vbsdwZx1rSO9A1lqqtOmRyHmoJzsxko
tRp5CpXCQJpB998e5fporAUtoBrg2Hmft6FnFzZKr6/Axd6u6hfJ7J0Z967EBIKzpN+TOdIPLtPr
G44BVzVVCikG2hebs5ghc2l1CmJ78PjCF2HqxXlKnPp9BW7EXeZ4+ALXqPSc1OgOiv67U10ffGp4
QLO313inhEJL5cEC5D7Nd6DGappJmumpEG7pRGr/roqAjrtBk5N3g0b41a2TOSYd/gZYbjhMd9UU
KvftMFr//LSj9bMWo1SkiYkBN3uxV1HZpEZkBZCX4XnJWvSmbJcfjjpU/75+SJZSKFp3PR33zTOo
W/2QqSOITPSz1Se1d4BFiw4F2lZSzoucGAdVyuswiU4jRBpE8+gYo737+tltrSGNTZhXQAiQQU/N
pD1NKE14gxROFynVZw/Vnn/1L9fBDa2sbJPXiGd42/EDmOGoS1fTU20d008qjELYUPVp1YL/ePvo
XR9wUIvAF9YOm0OesqnCAvbpGX8K7ycziV+GbmwDu1bGI4Ot6zt7HYYnFrk1FnHLCp41gcAl3L77
ytal2pMUpfKhJOLGK6vZUQtgdzDqXkBo1xO+VUtGLFnnaizC+1k287uur3FmMpvwPlaaI6T3n77n
q1gJzUra+sQkFMuNK/qagu2ZXZhtfJFmG1xmjDyHdZL7DCGkdtbFz7mox8mv0GA3XbnN0SLqDVF+
LxcnLU+RZZRo+U9T87k0quK/saTodO6Xfq6oNOTVj5hx4Yo1YxN6utFbuZcuDXjnSbMl660W8c1U
N4pwrnXzJdUthI6SPveqskJet1CRRvOXPotCn8d0/qw1YfPfOGcpqEaAXT3yUQA6uNlnRI1XRqun
ocbF/7iUY3kqe0sMXj2GzVtDWihxFUsU41q5aMVn/g8oZC1tOfxe0qi9B1dkKH5cOgqe7WOfQ/iQ
l+zdtNjQYP5xw64Lvtrp0Jml0rjNmWAgFmWIF9IlnLrIp9VTBqUKwOH2KFdbCJAtJ5AzSMYFknBz
zcixhESBmKSgAxP2UZdrzc8XpX+KQ97020NdncA/Q/1Ri2CkK7iyHSMDYRigM6y2S07a0KoPS1kc
gQh2R+EdoJ60lgW2Mf2S972JvgfFtDF37pCQlE4l/LWDuVy9bsi1IF+yinxCtLiqeteL06aDbYQB
zUX1FFoi9xRJTb6ETp9e9HZKjlwOdr4TVW5Ec1fgGw/65uGhFdaZC27FFyy+0avtZOsuBIvnxvFw
lBVdD7V2FFf0AzklvrRrTPF3BcG0inY2sjDI5iQ/t1qlv9HSSTmXePMexEPXH4uhYOMyKVhcV+Xf
YqlCYsgkDFq0P0+GaNKTNDVH1Yfrj7VmyJTNUakmf/2DKfxrQtNchlrXAD8wM9X24qaO7gcsjU5q
1YY4y6Q/b+/zvfUDSsHSITfCdbk5Uk6RCCjmKwHLnHRPbk1xX5cDQKEhyw/Ura4e7TX358FevxXF
je1mrwapIQSJJGLVJLzrtC6VXBDX9ZuhWwwNNnoMEjkz4uXT7Snujkv2A0CPWdIFfL1FKnpmAh6U
BDxPs+7aXmovtjVHD2Fqg3BA2v8ycZ+cbg96LaHEbImHeO8gOKHXuhk1ruuBUk/MjVhLpX5Kat5Y
L8HvFAgoNFaL2FLrLz3UTc1Ntbj92bc2iEwL2wx30NIQSqOc6ZJvVq0134uxxcemt4t2FTxo5/5k
x/n4Mi+ONPlGm02jqyQ92n4gLtBOMrSpoCGAqvBZ8Mp9gWSRIcM7mO1XWcD7fO6cYQBMbBJ4pnWL
uNBQ6PKRu/g6xdevMFnQSkiiHw/fahvPW1JcJ01dh8EkxRW9wwm1qmaunXNjpWrtFogKB7GTOT8m
o04O0tG9w4pRNVEA6Zh5VUjL4ak7pdLQq1HV5NQ3mrgrkjDxb3/lvcOKEZdDyRrZD3oSm61VGBZM
kzEMpCbN7w25lU8zn+curA2QLJWWHTyA1+0AdtXfA252VVsD0Y8hCgadhXh+m3SFt/Zh3kZTna1/
clx9Bv+Wg+B21ZBwDvpn/L9MGvgdtxTwySs5JQikdTOXtCRss27eTpLTnpMlwr6z0Qw3QvXjINi/
vqJMbkPg76wxmaGyDYabLh1ijedLLgd4gvRAfNtUC9xr8iP7heur4tVQ6ubhqtIZ84N0rc7bVvlj
KZbRc3g0vbmDSNc1js4aF0dgiPX3vz4mTGqt0FMMWpEKm2/aZFWrqRnfdEpV1jN0QFHJxXSykzBf
WdJd9ZJFGXmv1IEzzM1/prchO8vtv2rXrL5ZV3lNZyD+ofbxRdOK+G08LeUbu2/qJUhLQz/yytn7
mGvvjiRqlevbTrYjl1ElCMuXLIryJw3NWEAz4fScVyI9eK/3hqJ8QWGWKhGsj02SOOnRrKdtnlwm
06l9kdpgyYSjnrqMJsfte2BvKH2VyYZRRyyyzX/ltqzlSCxYhxHCPcyKlP/qtEH41qxNH24PdX3l
UBwh+wWguOY32wYotH9pXmXyLrHc4//Na2FoY3Relch9oBzL6fZw10JW7A7ET+jNgLlEvWL9PX/F
I22Xzkk0UholI7Y/oOUS4rIWZh7EM+U09P3syp2pnWm8zz54xuxNDVrRmzJFO1BCvH5NKObTF0Eq
GbAVIJjXP8TMR2DSAz8kHEX67FSG42lmC7YLAXlPn2bDTRqY3E05GAe4jetiI2vw99DrY/PXGkhl
lhtDP2eXZpFxeqLrXwvjJBtZ9rjYpGJujczA4II1bwYXC2ft0tM7ri99HsrnjodZsHqNdnRx7LwG
II7ol5LjcoSvMBZTX5qroFNyQc0A0DPmcHdCWpJzimGr5yBb86ANXeoLQC18tDa+S6tR/h+2/ppk
A4SmVHENvdAVUAnskUsmDMsLy1b+CnxReCYg1oPvsLf1V1zkCn1CT2UbyA1y1CSFanJ31Mtnp4hK
2bOxVPKlDjGisu6OLpDd9SWAIViluwCVZ/McaLE+NASO8SVM+xxxGKWmADoXmrsqAyIXH+qo1HBv
VaoSvzWapPNAmrUHqfXerIlk6ILQFVzV5F5vPtqRdtlFY3LBbMX+JrfCfDvMWXkWVtQ96ERwR9yB
3QFZX3gYNGYBzr0e0FLSNMwd7k0FUe6LUcj5u1lKiwdrlOKXnBbAQai29+iS6KwWkyRYdHxej1fF
fabV8JkuRV9FZ2scAZOXE3jksk9ntLOH0G9TXXt3+2LbnSV8DM41PsdXJcQ4IvJP8Ta4tHhofp3q
WLilFKdPoxE6GHWhS3F7vL1XHgEGri7ADXg3bu4QtcG/XpR2fLEaE5D1mIs7pRi+zmaI3G+I7kqV
xJmH3EXrlvn86/bgezt51XMCcUC9lDrmZnRjqGhgOrAVEAHDGjXG7mA6K8po84YIczkXoCMvaqta
Z/rB4yMUde1dOUAKD27/kHWcTayDpCXUOzAQa41/863NxsBYZuqjCyoFjpvbZvweMR/5IEzeHYUs
0yKJ5tBsk1qbFbZzu44uc9JovxBn/NiUk/759lT+hCrbuWjsHS6jNcDY7lttNI2mX5FQcikhjKQ4
Cm2KZEnEYy/X0PVmKgQX2Y6tL5zcPAM7T22Mkp6UdW7ea0XmSoggtQiwsRld2CG4kyL3C8A9ixtD
+H2JZpQ7VQjeHD3q61t59dPReuUS3cN35sTZTlIopOKm3jieNMaYTk5xh4dOn+jyfUqMUxF6quJL
VMiD4Vv2JD8oYVZ/j0QfvjGr3C58YgHkQW+v6s6xpKcFnR4xC0wyt+HGCFY9Lw0J/I8UjeepEdo5
nsfwl4oO3suEBPPB7bq3VYhcLGBNXARXRX22iiUN1PIvavN/nJ3Hkp3KsoafiAi8mQLLNG3U8tp7
QkjaR3gPhXn6+6E7UbOIJloTTaRQLcpkZWX+ZhGBoYZ66Q7qfOSx9js72c44dySlAIDV3CabZNQG
7RlrSx4FRZ7mtjuqWvwdfxj9MzZ/DTuhCHMFj6M4+q4OljI9SrNWXPWhbIW3NFSEnrS5yqyTikTQ
6BWlMf0TW+aCxoatSvbVMlAvcm1JzN9arbB+IP/Vyxdl4sT76Ks2kBeWovhY2SG8EbcXs91fxyIp
HcSWKmC9aMzyoxYwBuN5nHSjvSLLNy/urFfVPWrETuSOQsk+lnOtmo9ynA413vBD1F5UtR7/tfhP
sl99LBOvO62NrFNXkyKd1EFtoo+vb5C9BSP/xY2JivMt4sJSl6xa5j4OennWArlxzKcRfY7r66Ps
3EmAHQiYRCuKY9s4JZwEg2O7iTGXruT7th6be7NMugBRvOIJLNJnpwqVb6+PufOI4FlEKFmdYcF4
rF/+R5bZi7pTi4qtP6fQZqZCL+6aIYv9EIe+gwCwd8rY62ho8vKkTrUJw1z6ad4sEkjkpvpZO7Zg
TbP5I5gO510YOeXw9lMNkIqawXoBgmjdPHHn0I4onhfSXR1qswqhRczDucklClaRpLWT10qanH5+
fT53PnLV7FxTJh6coINfzidkrLyZBxHe9YmEttOo/rBiLDLMuY4vBR7dB5FkZ/nAlTOXqM8SWLfI
xcZKupTkMLwbWlzD3Claozf/Gg2LKtHSgxXcOQaog1O55Z78nRu+/LhI1+pIbuhPKFXTu5MM9nki
qBxcpDtTuNo0riRSutRUpV+OoumVFdWmKt218qKxYirViY/m6MT6w+zgVH+q2yoy/dfXbWcikYIE
EIgSyGo2s9mc8ILQpVFz6a4Z9ca3xSKdsxp9rIzH7sEs7gwFRAO9IiRTUD/fEoZyfJZjLVXywGlE
dbZ4vj6KWsNetckPA5e6s2RrmsvjBf9WkuvNIUgRVZXURcsDq0ic8iRCJXc8fM4N4RqGwPA04Rn5
sx2s5F9k8/G60BVEIt0CreD/ZVnaPBJx68XXWlkvT3WmghaaIGmf9dlWvsgDibWH5Q1iek41hJTj
xr77oQhV/k9DLA5cTJWOH21Ak0ck1L3vIslCycukpHNTatWngQrBJGVBnTgtPU3cZkMQIwcReW+U
37WV1cMFBNrmAtW5iYwp4g1u6Et+rUd78RztUOppb5RV9eZ3gkr6sd4Lf8Rg8J2I+WgC15ei7h/Q
IR29ruqPMPRHo2x2AhQaJRrRXMRpvrB9bTLjs2oiyvDmc7TC9MBHoDzhABh6+S0Zo2DN2eYB6tOS
N2rUi8wxrc66vPQHcWL9wS+zG+hVBAkw8RSnwNO9HMoBA9l1SAIEShglqPYJpT2FZmF/EHChI18b
DetcqvJVs7L4zVU+svyVkLxWLkHVbEKUQ16IGpieBUupl+D3EhmNSbQFY2k4sljd+8oVuYfXNoXv
G0AUfhYFKsRRHuAz3heXuEu74YyOnB15eYkQ5E/VEjBE9UILg36akdF7fUF3x4fqTU+VTPLGSDZp
sxGdCWa5rw3U3JYxeqJ+Krt2Z8TXIp7Sp6Jx5POYFd3ByLdxkkkG+Ql/k0cDOezL9e1xok763yMv
srJ4UIHtHygvG5FrY7d1sG9vTwcvZN6H4IgY8iYPKsc6Rxhk4HTwkIZKPMcPSHANl9cn8zbDs8jD
eYkCn0O/6/eL+Y+TnmrlSJ+3RHYT368SHtZkFL5cOV2FxHVDbG3iPnw0KbwcNY12SqoMTb8fSD5l
Oxb05Wy2clQOnZYVQaWX8+cQadJHtHZNGW9FpfwZ94Z436PK4k+ZMdxnmhRlXlbmVe6aNuDRv1ja
FbaBjsBaXbqhxBlyhQpomFPbrD81cWHdxUas+nKWxJ/ePuOrOOFa5yEP3IK2tGZW+8GMi0BPkvwO
PSr5/YzikuvkdfepdYbybFlze9B03ql8wI0C9rA2AsCmbeNDJxpqt0VUBKWo6vNsRpJfKcb0PFJp
9gdL/W9uBueStcgD5zna09Q8jnrBexualWanUTdZ3y0v1zuRxjBBwikLWgrkl6GxMYV3bOfg2Ox+
KagEOMgwn287zhg8RIocGlkwOW3+Hj6LQGlEnZzUzZU6xr5uHueHqo/ik22iSOCWtTl+XgCqH1FO
brPGFd+1spXBAiE4tokWoTr2+gCaOQA6g7FKrVnjD8j4GhimcYpOpZL9zWGme0ZQxtljbWO9nOF2
AKI1kBcEY5eAyLO5XO/HjqY/Pskhirg4bIjMa1XRvtmslM7vnyNvvhVuDfC1Ls0DlPiWJ31szACO
2pHH5t4O4iLn22T6dOisvPy+iQJpVDQhS9shyRygOYU8cJhEg+O/fkZ3lw7QiYH1JboAW0GRWB55
bThccaGuNmdD+083kh/gOVWvdLr64FW4E4JXNU22LOkjIWGTNQy9PEVWpqVBNqpq+ok+SfZVTYSp
vstMK7wYkI/u0N+drm/+RrSnVq1UcF0w2jZL1uuzTpfaSIK8w/zEFQuvA/ytKYElatbdq+Ugnl8f
8bb2CwgfIC4sBljoN1QGy7ZFnbTUms1ypLru4iGmNg+21Ev46aJJ8GGRVaGdmzLJ419dz+1zLsao
1z+9/jN2FtchN7NtqqJcsNvFFR0q7gydBPZiD49p2FR+raLNoYVV9BBbwxEMc6dvxnfb5J8USVeG
0SbwCQIirRHBgNoAFjIOax+ZGP0B2bL+0lpmg+h71mJornYe6t6tB+MJM5pI+Ye0Thws+95uW+9d
0FUreGt76yZOOug6hZ0AXzEqmvmgS2j9d878pWntxBeD3kF3V6Lh4IJdP3KTGwN7ovAHEG5VzdlM
QjROY5gVdK0i3DB8fSlzv7VRCTwZZiIeRO88a6n1ZsFAsmFoSf/fN7ptSAMUAsEgHFplcmidTGTh
npylMg+unDXs3Hwa/pWoP5F737zJEDkrHB5KSZAaUuIVddSeF2UO/bmAmvT63t0bCnukdReteMxt
Sb8E0FJZS5kGzjKmECf7dhFuhuRx7hYCosDro+2dFHwE0eyjwA9sbP37P5JD/B0nmN1SGhQIDXta
ArqlB0BwRfLoxwKu6u1Rl/cZ5THASFQHtjlKlC6VnrRqGqhd0dzR5rZ9PGa7O56I2SkNje4g992b
TIpwazmaF/sNIq4sentQJcYTYxcH8RguJ8RvHB8JQPUvtgjZNW6exHmqA5uZzJUJicNJSQOpICmp
Fxz/sqlTvvZa2BzM4hq3X+7G1TV8ra1bxLcbbnaHKJiT1lMWhE5GfsnL86T2f+EHrzGMDtmPG2Sn
ZlQoPNdZR4ZpndyDTZRd1ufMqXYi+xLnmv3cOKK5WEuSupIy6b6pt+3BzXl7oay/wULWgZc9pJVN
TJnSfhrkmYzSMDDaiIni10lI80PKentj7UyGSzyv3ESKotM0p9bBabyNaYyPHMeqm8c7dFsel/vI
7GPVJh9RuxZDXbO9z+yuPUX097wB5I+LsfL8HtHF5OBk7i4yB5MS2qpnvwX19EqHNZ5dMPs4ECDY
n1SXrtSP+OG3B+R3YZxu6Qo0ueEDIclQJg12YsEUS6FX8a+8sVUsP+pa6S+mEgkmoNlEGtCi6stQ
wzZWJKevGSrsq+toWT0yGVONgvviePM8YSNRJ+PZ6DskqF6PcrfUcLYyuDMawwQ72CubsbtG71Gr
7NKgEaX1fqr09GeBMxu2L3QixIXSZGJc8lhKHum81c3V6a3kxEUw+ObUJZ+6BfeItGvfXtLhZ9F2
AXBEan2D84g0IRBANcgL0VqfQW6l4YdlkabOl9oW0PDrs7C3oxC/Aj6OjB5SKZtJmKI6t2AFpkE4
20A7xjmyPzV234mDM7t3ZugBwyIi81qlwl4udGLReF+SKuXVP7TinFZ19tkW6iLuhsqe7qu+4G1v
mloeuei2hAfYmd/mtNvoqKyymiw0Wdk2+bN0kde9g6PwgudJ9mE1j+5p1kVL5CtqO8hfi6kWBjYI
SjIyC+mozr4Gkk1zoeHyhkxsvY49ycQs05USkIH+ZHR2d82XpfvWT2qNyc5Qi2s3z6F5rot5Sq6y
LLQQ5p6OmP3ri7Z3QDksxGBEhCH5bCbTsJKwqMosDVpZLYIimya/t438ijbK0f7YeVcjgERJGC4d
nsw3+Ew1dJSmEyINYsBU7yqBZYSrJSjszbWMGHOTTI+2Af0Z95/if6gXg8hTWvUvdikkERivUNvp
M20+OEUDOYKPAqAg6vunaRGSZxWFdXBb750FclT0AKAngwHYFFPRCsLHxwa2UGSNQGexla5t0ttH
BYK91WMMRHRYvFuB/kXYolLMme5qq5h+LCem18HZPzt5ZB2Ihd5mchQgQMatojXo9mzDK0F7NGdr
JMtZ6v5R6VUFZi4ly0kowkdIZ/Zf35i7uwWsJF0z6lxUcTZTOGTT0sVawuty0eQfuqTP4tRbpdDv
c8UqFRTHRwP/LMduc+Qrs8p6TobSfidn/fJmCSbCOyZCa5mThOjm5UHNNpJsFBGDWMsl39bbMIhT
xzqnhWYdfPbeiqJnggTyek5uBMN0UCTdjBhkUIEVFL6C1ajyONaz7YWKoO/7+iTvLerKoAcAQEC7
AYnERUyiI2U8qXqj9OC2F/dRCvbASUL9JyDMI3jv7qKCD4FpxKtKu6lUqHWFv4nGTJrhqOYYm8z5
vdbren2dOwAJ3lhRPQitOvqERFvanHA1jq7ZVGtH9ZmdeQZAthb/V0Uv8q+Xl0jHrOAObPCuG5fJ
KxQkbl3gVulVlGNzcGXsjkVw5X1AK/ZGiVLNB5Yai6UAeLN6NZ20PTnWqHqZAgnl9QXdiTu0eqk3
MQot9G0lKBpbPc4XPquqFvmC9Fx9DuXwiI+ydweS68DOpxrDVfh7mf941mkYfekKBIrAjHB0cucs
n34qaaT8C7DJxm+irGIXNoda3g+VqLkMNTre382FU4M/llZ/7p1ZHk56I1XXChdK2cdYa8xwNVPm
3D4p+ig6L+Xl3bpZYmcrgMe2Tvpc587BdbC3NhBqqORQUV51zl/uA6ildJgreq6SqWWe0dgKkqRR
ds3M/EiRaeewgbYhdHLtgEHdvjUKkWhCRRE8qIqZCCoNve210JH+SQZpOmt6OCsHx3v346ArgpSk
4Ekr9uXHxdikLXNB9g21fX4c8OK+NFLU39HScw6eEztJGRx4QKfkv2v/cPOQqudqEdD66ALZUfIs
lU56t7SZWV2YfP0RypwV0NdszvUAz/BgDfc2PY8Y2PmgjMj914n/YzdOUQp0o2DsBLe+0wwY89Qb
eBW/frT2JhOiPJKerCAVoc1kVppA3GDtpjlNAdsZWJMRqKOU/jIXPT2oK+xtlRVyA3yPItsNEgDd
4TRVuz4P0sJMT4ka1/eTFH2oERzwS8se32qLQ8cKGMWaukMKuLGoQVB9rEfgdEFZFbrfcdt8iYZa
dSVdZJdCM44aWHtTScmYHAwWMo31zWYxksxqMabIg6XoFZTFx9BnS5Z+qUlvbxnxaZSDqOIh33KD
geG9MsvkC6R7oQjvlVo0pzQqjhrKux+EgxZNk1UAZ3vQgFcPg25T5urnyPImarNPVe3AfZf09vPr
2/C2+soHQcXRUC5aIaebgJWJCnRUnWeB3fbLWSIu0gOL7XdAZ4sL5jDZXY5p00Hzb++ErQJv5MvE
yRuELu7HTdNgGAm4k1QZbR/BXVb/9/qX7W16SCnUJcm0VhX8zTHG8bRVocwGGijesayxYXaa+Ywu
YeNLSnkwj0ejbfag3pQd1wK8bVElxkOdF9/TJsuee44eqjbzkdzi3g4BzEauTpnHwafo5cc56gyv
ooyyYBbwDAYgB56EGSP2E5yAv5hHJDxXn3qO9PYd7tiA89KJzahLknNONDW/qh3WMAkybNg/TOIg
MO5tDvb9Km8DKP7mWaepi2OVNoUXJ1PyM6l8HYRSllxf/6q9CSR3cgAF/r5mNvu+1ruqcIYqC0xb
OCcDGu4JCdHoGg1qe3r7UHQYeKHSbiFJ3KyVTckY00zCYZSqybkKk1jzpWmZTiMoyCMBpr19aAHR
o7FDleym2FpFi4WeOrFQimVIiko8eonVloG80K+zqu4IgbIXP0DdgEyFNAiAbv09f1yWoE5gnpRc
Y7NTlJ/bou9crKkTrC06+bNcLstJTaQj2OrOoCSJ3DC8hFm9bZbFPiwQUqM0xAR0QZVjQOrmvdl7
s9lHnikV5uwNbfft9XXcHZUY6axdlduSuWSpcEytJcWZR1h+wgv6ggKRdc7b2Lq3BqU8IzhzJJO9
s08B90CVBFK91uq3+1Q4i6jTlkHnLnsayiX+kCpJ5hfqpB+AxXaHghu/6oTwttgupWrFuoOLfBpM
VoywSmjilxdlICfvKpOnzcHTYmejEk9W7AesSC6DzYtpUqMm1+KQ93iWW//ifhlexNB0FyMZpc6l
1zoeXDp7y0cTgifaytW+gR0ziUspxEQzR0olL0lwtlf1OLpqsSrOJfB4T5eHo4rKerY31b31ObC2
dX8nRJvlUxucnUxcn4KmVOpnS5meeMaaZzTjG0z7muSC2d10mcLuL3KidUyeB2iR3dallBJ/XYAn
FOKQ3029XtHRlilGWEzCNMO/WMsVtE7Zn7h9U56aVVKGKpeTQDOruPeaFJqBV2t1TDGsglL1bJdc
9Af30s49wQXIvY4WGmiFbdaHoFuxZrzQ4dZei+mU+aONsZf7+qHfGwXPGB5YZHzE8M0CpmYDLaqn
5t3gcuJn81purMWRgPwO9IzztpquQfzhYbX9mDTKx9qwVgihQhKBnrBjfnOaWnpuOYYpJh+MiaFi
U9auAhPIR8XIiP0FIw8f5Z/+oMKw/3NWcOpKmqY0vTmckBOqAgQj6YUG1iMSVeGVpSgelKU0v9ZK
VX8rlX5wUyyarzl9N3/Imv4xmqojpfT9X0JlFQE6fsgNZSx2ppyTq/CgzjOj9eZJTx6MVErY0mbu
BPg490+t0urnuTLmd2Mdy49xOyc2FuL923muv6XU2A70n291Up04Nhd8LDhTWfwzR3OGV1va4Znq
qJcxlY7Ueva2HlkXkZ+wf4sTjvIOCIphklIq6fLBsJrsXQxU4eDs7kR99IDQ4tBQcbhFdSK+Yc7R
rEUB4DOM6DX754wj5JlUuT64X3ZiIYx/ggTHaOVtr9/7Z6ogQnuyShkyflvV3/W4Sqe7wu7yJxn2
Qu12MfpaVHbi8TTYkyldXj/Ie6NT+DWQb0PmFrDwy9Gjxa67nHJFIFF7pQEM3CZtuuqstFN8zRrd
vLRmgZwPgewghOzNMGXIVYILl+Kbcu+AAdA85wWlbjmbTxjX2D6mtNmFSlV1ev0jd/rPgAeAR0DF
JyRuL1WUXIjC3RgF2dL1AQaG7RXBtcIrumj6ZFlK6ZaVPl+seNQWVN6Ut7MEeYCvlwA3DoF5+5oM
u3ScxLrEs8hOMFSW89Iv8Gz6LvFZ2YOJ3bnRiZj8TKgHlHm3aBDLWqooVlq0+FMHNSbJEA82Trhe
K7ezn9G3PcWjHH16fYp3GIMrAxKpQdADPCu3xcqOzLuKcm4EuVrS6bREFl1hE8Hu4rQ0FR5JArTY
GExaVinwhkfzA9YZMRR8BMaFN1m18hVBtuYE2XL8JY9x3vhqlmMU0DaF9JDVYZTDs1abxG0VymMX
sUzR+0SZev2UqX19H1bZImNLmUbpuW+76pveVsp84S2V5S5N+P477aImPtPsar9M2pLoLLo9xf6c
O4l9LQ1zTvxCiTAVgh44+EPXO/lPyuM87tByQD24H/ToOjVVpHxV1X7+hI9Td4SU2DmO6FpDTaG9
y2Ruu65ZVSgQHJM4MHJcbIopjM5iyISfS3X6v7SmITOHZQwZJzlSu97ZNdARVhgW3X38ldZf9kcY
ikOlacuRJpdax1XQKjXszSke3lP1QB9DRK2Xd9kRdn7nYJK//zZAIuO9sSNqcllbBgd2ZDFE9clB
XR3Lr7782qhajkpPXl+mqBReZ4E/E1M1/HOwaW/TUKoFzqoT/bv3tLnPkYJOM2ihJGgLtiZdYiVn
OV/aAyWQnQsLNaDVgIM8hq7TJsDXxTTbOLGtLTaBdKNlz8Kv8nI6KC/uD0M7Yi1HwDjdpmTdwvUQ
g140RqT/3GKOiu9lXB1JJ+48UPgaAjYB7XeG+XKfRKtODTs/CerYMR5ru0FrvtNUt0Mwwa/G5aif
vftZJLPox0DaYZO8HE8bxz7ErzEJyl6qg9Tu849TLo56LfujOPRBHe5i/ng5ipmggBVx1VPvU8wE
i13Z8KIMu7W3pxVYLgHr5L4jC99WjawUGjtIJMSLRvyEXaFUvLcqCycQbZQAub99fzMS1SLQ2Cvu
++VXxZWipkUDZi7HKM1taxDZuCEeCQ3uxSxYNrCASctApWxGMfthqBsQSIEeadITx8nyU8TdHhY7
69zOmiyfiFJ6ioJQ6+vft5NC0LfmogPVZQBI3MSsRcKeT86AjSoLDcy5kldpU2l4D2vw29+MtKKC
4WTcWhONsa1NbVEkQWTW4p/KKBu+LOk+TQClDxZt74DBuqQOTK7i3HhzpY7Q7KRf+CjMY/yydYJe
zXPPLJcvfdx/ff27dgdjzagHr9t+mytAuLclLdPjYByi/tExktgtBtk+13Omnibm4qBXtnPO1s9C
350SPkXuzV5JFl3NR61CoqbAyYREYr5b4JK+fV8wCvksuRtMsO2+SPp8nGZlioMB7+F3U2dovkk3
8GHoxiMU587mR0KejjMAEc71dgJNOe5RvKFHS6PF0YNUzvLUN5ehRaRYcgy3osR5admkX5xmMQ9C
/s7+J9VCm5JexUqa3NxfpVYpsaXkcTCNeZv54VgoH8N0TGtfjtX5/PpW2XtzgicAmUKXk6LmVsNe
yiM03BuzDHI0DE/KrIV+Jk85npO9dBaWGl4TxfmEZ4fuSkbpQEpWYhwqs4OjuLNlIW7yK9YCB63C
9e//SFREnjTo54oiyNUquitRwsFcPgrPRuGQpIn0KEfZWeGVRLgGuBVjtP1sVa4kHTfDMhi1SW6R
Fknib/IkYcRuKeFM5pKY77osTvwZQuJ/r8/5znEB5Ad0BKzK6oiwOS6NPXKZh3oRdAUQPxY4NJ4j
2eqPNJR2kj/AaeR9AP93/JfVYukNCZZmkI8ictNRQI3lPj6VHSC/Jm5lr2u74voXH0fFEcwPQqc3
D98ordFDa5Uy0EO5uy/0trhrx7Q5eF7vfRpvEliwlOHA+6zL+8d2AYeq1zgMlwGdIeNnJxb1GipW
9o9TVxpsmggpJ38YsyPM+t7KrS1lRFoMwMdbUhkwFeCLYVxSFc+GU9ZaeB406ngAF9sJAHR6oBnQ
EULCYVsfCyl8Qz3Kq0DW6gprQHoc/7RpVwkPjZhD1eydk0BBmpNHbVpBhX27G3syNCTrOQmh6QxX
2xq7R7ot4lvnKDFOMhrQSW9IpUEBfzlPlXF5fcPsAYD5ARChaF0iY7R9o+ihkrFrbLo4ywQ5ZcHv
AdOtNmy/d7GT5l7ZGPVyFYSN2LWyqPhPa6viyxJ304+mV+2U2jI2vq4E1zo8uLV3VoIbmyOECROP
/e3FpnbAyxEg5adFaKnKkT2fLS3Xr0h2HxlL7wRAUhA64L+j0g0hTALCb1IDy8nlmto3lko89IMz
uFG31CdSwaMgtDvtRFqCENCPlbX48ghJBuZbcQ/yY3DC/qlLTeOZ3L+xz7mVz/Y5mWRp8ToJNzJQ
DUtqBlputh9RW017zxqkVL5biky7gsFHzvL1LbE37bx21nIgtDQsVjY/rY7HSpnYEVVqFD8lXD68
XELiIxwN/c3Mfcpka/ZHa2fNLDaXraTa+US+gT6BlvwyQt15sNtBnDWKD5/f/lH0tqChUIK8dRid
YAyFiWrkQTZnlT/LScLrCoG5AivQg/fIHlSQTvkKNkX1+DaFTiVhzHHSFEGfh+m/I4Yb7/sxX0Ic
tZ3sThkd/WJSgcE8MC3Q3rEr4zT2lG/efHzwoyWNQZGBq+4Gq5IqpeSklVYEjaaMugezcMh8sG4r
qG1W2yOZ0Ntt41CsJ4NYn3sr2e/ltqmyQdhyDLrcWsNmlc35l9k0vyP0qr35kmMkOpTkoxBhbzQZ
Bbd6GeKWEKgRtUVDDpe7psqP8De3lxyjoMOEqiWuwTeBkTL5qAk7oTGB/u5n9ol8JYnDQxW8neXK
sTmchIzG/MGq3UYi4GAYVxD4wPXd1Iwy7uy0SSdECRcz/4gSsAqjueqezFlvoovQEkU9v340bq9V
RuQxS00eXsANXNmqWh5ohp4EYxIZPrWBwpdqSzm4aPamk10By2LFQdykXZjYi7yjXR90TR5dWzw8
T3Mx2E/JYGtnngL9x1XO8+1HkbY9Qrm/H378sclUcBDrDGXhNZukpepmIUdvcYbYo1A4f2xRtv01
0i29U4Y2PyNCGLk1nPHyYEn3JpgoB/pp7eaQFL48GbWtj8wJzRwq6cUljJ3wnuTlqAxyW/dbjTnh
EOmcd/MmbIPvmBUnBhZUS9I84GCkO1eJy/tTpKLld1Z7Icvw3+P8AwDcZPDopLbPb99JIAyptKrs
JOLOyw9Fti/qCzWGOxCK6E7T8MMbEcs9qP3tnRCOJphN6lf4CWwujYFJHvpcpapqR4s3F9PwnLUq
euhR9CPNAbu8/lF7cY1gjtMWcGEC3OY6LFFxwTwT+oCsENykVtPcxIixsUd27GCj7J0RXLCVFSG3
Psc2G0UUqsb2s4B2x3ntD44BxBwtUhgmlhmvKst9dF3Kefjy+hfukLSpikDeXTnKXPvbN+8wS/Uo
Vzy4I6OZQg9HTtWbplB+iIC8/jKwAe89OPPKxcDe1nF5K+rhqVkW+12DWB3tnTKyf77+m/bOzLq4
KwOXrHj7Ii1QQLTbWcRBNybajyyyy2ddxNbBhO+sLdc09S4glkCot29BCRvDLm5pDdhGHwbWiAyL
o4r50WzlI8n83w2xl/gMFhYJPAIg7aobPCdvYSSnHAJ7miV565FKNw9NMWKrvmhNB0Yji4zIiyxk
vc4pV+gnuaiK6EcbVTHsEbX7Ksx6eCf3fdH6vdkI7WJbbHlKdP1iuktc6YqLhKNGD2YCFXu2e8c4
lWlTdxdpkOtT3dl6TjmhSb71mjPOnobXq/CUaQG95ShJZXkLeF3NnRSpEwfRf2c5V8ku6qUoUd0K
pSI6Ta4ngaCYKueTMuTmY44w+8GzdG816UkiXEFlmwbz5qRGWq72Wa8lAeSi3jc0lZ6AujT3hhjl
gztzJwYBzgUTsi7l7atJjbN6blbMiz7KCpryy/hu7NX40VoW9XspT0c2Xbvjrb1O9umOkJewSiTz
Le5oKUckEQe+b+hw5ldB9fIdCr72wb25t1zocvAu5C11y5KQakegjhGjU9fKA/05ZTrBUO8PRtlb
L75n9VTDd++myN1Ei9JVMC+Dac7Te2Uwa7+SVMWDGlYfPOrXyLk5fKtkOAnAKh3ODfXyZqrQY8SF
BIBD3BrzzwytSQ+1PO06Dfng1ZKdPlhaGD/3aTv6rweynY9ENZH31NqVp5yvvhxZ6RWaixriZA5l
IOOMrmf2lBRp+0+eSv2/r4+1s0sAKVFHgPHFlG5VhsxWm5FWXukE8pycsXGoem/Q6RmXWSe1GCrr
6sEDbmejqNzDTCsVE5owm6/LMBcsp6QugiWWKs8UpXZZPWdOr3/X3hxCJ6A8sVaebxyKTMmAk7gk
RdB2OhXuKE6CBD0ND1DakVTH3lDkUMC4yS+olW82CrpXgyPJaRGgw7V8F/IchR4NOfNbAkfvv9c/
a+e6RxAG0A0u0/AXtumSIDjrqSHz0FbH/FGZxrn1wqJTPyahmpTuhF8eaqlVfhCL94eliIbFNc6T
2zA5rOzkegZH29pTObgDYaV2RZwbp3jSJcNrUS0LZnl0xuvr37s3t3RhQH2uzu43uJiZU/L/NKJx
GnBPTJXoU6lpkVtMsvrh7UOtRVfq6isbcZtJSZmhTllhcRX0pYHiDALzrlXr+akYNeAOrw+2F1y4
b0Dhgr25VZ0Ye0WbCxM/Dnk0zK9dPino22qddWfmrXGXLrV2VWAPPaZlqh+RgvfmlBIz9CwmFZ9k
7WV40UHO4mZIVmHY0F6qBktmuUmac5LY0cFZ34sufw61xoI/qr75MOZRPSl0je0iPZep3Z1Hbo9f
i5bgOdTE4dtbrSCgsb78XfxbyRUvB9SkrqmTEheCQRl/JboIH/IuOQJrcc/w32zuhvWiY7tQGlo9
TF8OgxBKQpsB0FRYx4b+qeB5s1QubHkJXu6gyud8STrLDUM16z3EdIzBi1Hw57kMsQTrlbIsPEsZ
pPliNrZZe3NkyO9xudG+Wl0RWS7MGpyJ1aiYDF/W8858xqi3/ZVBUUpd226dT1FmlOXVMZGbuGh2
o0SnLi6rzpUQ6A5yRZF63ymyUPbichp/mXJp48BS2fI3xSwd1cewun4vxBh+yIS5dKexUMvaN9UJ
AXcnjcSDNDldf26cVPtml9IkfD0bosYrc20p/Jw2jeN3RiMGt5IbSQqkcFmeJlXD57QeB7DuowTk
3sP6NPtpdDwsP4RU2ogZoZkpF7VuO+iP80KdViA5581JleVeH0rW5M5GT0t+AbY4mTzVyu4JwhEu
lE1u5zXZRTX9KBAcROGa2hLIlDKavkzRlH0mSlnLu86x6Eu5YP1z4z/EJiekIDol/qdLm2S8K2rd
uRQCzsidpI5ddCKbV1JPy2Q7P4VynpknuYh0XCT0SNWIa4kmeZWWJk8LeIHcx+up+x/RYzLv1XxK
1FMkSS24qDEtxed05pHjL7ZelM9L1XQf67QxH5HXiwp3McepfZ7NOq7dvDWXb7aROT9Hc5nPzoSH
lTskCP1cJcVsrUspNwUKh6MQT0NWqtnj2I1idOGfRrbPu3IkvS+MLPKXQsAdzXDrXq4y3niRG8nc
eidk+q3cV+ZBb716NHE2rKlNdddMFkrhRnnd6H7bO8l9OY/d4MIGdb6hQTbaXj+VxufGMbrStQDr
2I+qNI6BUStjjrIwnF9P5qKZriKu5gbZB7vQE+xNukJxewfmFESfeuz9HHxUc6dksYn3FpdF49oi
6v9rdGT+3DCXzAa7OjrOXtfMhXxf94vxZZDCGACYkZZePpSIKpoZPWp3BuUWPQsek51b2GYjfSmn
VjW9CHp1IOHJ/VFLEbl/LuU6X1xytlSwKZ1Z3GFR2X4Wc2f0rl732te6wdv4jNCqWf0aJKEWnoqZ
xlEBaeeu5F1I/Y9OHnnH9mVcZ1ME4w8ihjEU2jNA3PCT0zj2z4K3+cemU/5rp/rI9f4mpK8EDCSg
uCBJdm6U0rvMHq0GBgF2OnPidSvWrk6k9DRLxo/XL66bkhEVftSaeZKijclYm2RnoqwvG6NVBGan
5v/Yk1O8j7TeBHP0f5ydV2+kyNv2PxESOZwC3e1u2+PJwSdoZneWnFPBp39+zCu9GgMy8n/3bKV1
NVB11x2u4CTd9wp9zkuftiUnbxJfwesm1en1H7B5VEZO1FG0H0lXGSWuIrxIRDtnY41udO2UH0Qk
Jhwag5GyrUnP/8tSaGcA7eZKWQ+TkqEoQkeGCBiM8DXzIpyhJ1TGWZWCI5uq5VevLxSyOUaHKNhs
OQpxNAN2tAvmvfVY/7u4df2j9EzK3v5AizYuN+SiGbTuKoYx2m6A+ametIFj28wicTzbToyfi3zs
/PYcB0lIkAEkOXRU13ex3lXa5BQUUClM/Qcn1sbLwIBYXExNkLbWTiyu+lAop1JWxNEp3NsmOk1c
5mxMgzYdvwLf45wWEaewxToy7/RGdlXWvRZS171dDRcQDbgAdHmBrm3gNIUZy10000dVFTj/qUqI
sjtxaTEjOXinf5CnLzbKAl3kquSN4lu7qWtUUzJLJFkZaCdZMvpLw/R+apz216wX9m8z0rmv5NxO
VTdvmuIxxc7afpz0SpP8LpLs7ByILP4hB4XMyHaksH19h20So+XnYbeGmAez0c0Ow7Jz0rErzW+Y
KxdeoWrcI+084rhcOT+H0NJOti0yLwiKIwLVJtVkZSoF0OWUlYzQVi3eUomjMaz7nDIkECdJK/JT
VlXDxUit+UGNjemov7LZYcuCVHwLfZeqYR0JkR7GgjtiwUJCX76cZMGxqj5CSckOmlR/As36o8Oi
pTBhEElLcHnrf6XRuN5MIHQtJpHqHAyuOoYgtoU6GqGva13DvRjUdumSsSysyrqokbSdkuZZTZPy
g4yJ02fViPXJnycY8XdDj1i2W8RGG91pTm19ydvWHDGCqNJn4ALZj0wNwC5Ngsc7DWqpzKex1uZ/
CiEh9lkNAeAGBFeVDOu8plG/suf7zk3aWQwfmohO3clqIZUyZYNh75L2mDTVQOn9qMPQEC7lgBV7
OIwmjstVOHRuWOL+8o6wlX5qkIEKXGWyx2+vb8xNgOVrwRukZ40CHvzIVcZeFJEpogJZ+5hnPZlz
0H0xYil9K65uWYUuGONMGDibQCBbCe5Xcpbf5KxTiXOx9Njk9ZGq5RYCxjLMp4hfFCHb6VCcJJmZ
gSm9zVYQX7IsGE/kO7Iv4qTn+yuBF2Wq/hTFXYzLnDE/R42lPY3Mrf3X3+om11l+CGNAMj9IhLCg
Xm5McwxkOlnM/eNUn06YERHspZbZtKwJP7Ul9iTB8eA47MUYluMo6PiPbqh1nDRnXoAn9EDC4ndo
5MM1kULbcqkvrXOgl/oz/LDkMUCU+4hwt3fo0fNZkN3gD8iAXz4wW6vikFXFzeyn8b6RswG8WYA1
2uAcyf/uLoXIMS1VVttAWRKpotxboEuIUds0OKUQpgpiASKd7YNEZ+cz2jIDVouJPzn9GllCFRFq
E3o9t6l1ysukp9WtSi3zpDBq8Ko6Ku9lKygOFt15PhpKqMOAm2SCtE5GGq02yczn/IbUdves4Uh5
iZu+691Yna0jZJ2ycz3QL0MqiHb4jukljTMqiIFN01A2us1gKFezaXK3bDPECeNJdoHrJ6cm7e3/
RkaFfhWDuUtNub1LINFcpGI2rnTBukWtcnaDWj5SM9rJrBn30g1CqEkGa7i6wBblIEUI7pPYsIBP
IfCYEywRqTtj7VB+xgyo/T6DHz6LFI0o1Day6e7107z7jpYxKUd2mTitYmRtA3dpKLVvs5qa93Jv
vMegAmXOMYcphcPJQS6ztxxzHZrBjC230oaVWRczE6f8VtmK9MUuW4QHjBzl0WrITrM1deJgwS3K
hjYk9BbMJsEobYeW7VAVTpZ3YFYDs3oHjig85V0VobtkpMkPvInGc1Z3leVphTN9DrpkuMJ1Kg9y
pL2NT8sdST6qqK0/qCqkrMl1QDa52cb3OewndHuH2u2kPD6Iz7uvGOcs6jRyMcBjL8NVnslzbadj
frMzsztZYexc0EvJ7pwqtO67ubF+vL6D9h6N3r4OMA5ECs/4cj01EtU4mj182DBqn1nJmD2Ul/Uv
xjA0+sHn3Hs4tg+HjokTequrA9NjNh1iYZWitYS7dqqk80Wp1fpSIkzi9ZaI/oeHo8rGEZOWJrt2
efi/srBMKVIrmHFKqDgplzkoPg6OEKcYS9Svb3+Nf6+0PPlfK4EqUcKZdOjWMWT2gYWl9L3ou+Ef
e9Qw3fti1BNYIy2ESGN95tUWFxhHoSSc2qp0S3B8j1nb4SoF++3L//BUC2aUbij8tnWyMMF7xYwX
dFQiF90ttjjsfmkT30Zs2KSDUnfZaauUeYFsa0wN/uidrV5hSqtMpkuU3Poo7L3R1qb7qLLng1Rk
7+0twpqk5sZO4Te2Zqx3wGHRqZ61L8kcpSfRGfO5mtujFs/eA1HgUG5QWS2zwZd7Ysgc+kk1g7o2
zFAlop18A7xzhGDbya3YCCSvXANMu9dDEAy4zUTUuI1B2EQXVW4jV7en9moMZnSKbNqzcT20FxLC
o1C19yrJ0KFwgAPc8slzMwNVwKWGLFcSw9eQpzu6UKmXibQ8v74Rd18lNxwoEQa2G+pCawpMpiIz
u5Few3aeOjQ1B+sI3Lh725BNwfiiJmY+uLpO0deORGstJUfg9KekTWYapXL0adLm5ExymSUu+kjd
SUtnOnVj32JYbJUH3JQtapg7b2GlQF/g4ttkrEGPnifFT4aXeKeGp0QNTEEvPdHPQ4IUAaASO4cV
LEG0d8vCafpLWeYoGqcpjq1U23nuAiXor+TcR02vvc1GzOGX0TPZgrWbIUyKQGUIUACXvh/NmiGG
aUnv87j8NQZC/ukg1vY8MHI4uDn2NgChgeKBOm1L71UD25Q0p8puQh7MR6sb429IlRxJU+1l1dzy
gHfgq2Hksfr+mFGoRVrl+c2KrfCfvBfhd0fqJlcRkNyBEAnXEemRu/veMeKRFk2eBRC6DrKdjoWO
3SHnZOSG/JgrU165gWN1ugskS/31+kHa+4CLAhzOIDb97rXnotm09iznLMaPgVKrxWN1QS8iID9u
Iv2CJlD0TtTy6NOdbg9K7SWArwL8glWmvoTkTsdHeRkPoyoLEeUkHjJQ0j/WivRvKjLnP6y4Imrg
fmgORpk7e+bFequv2USBOjjLCLzLlCFzC7Wbfjmzmvivv9LdZeBCwyMhpdnk4IR/6I2RlsLfL6VH
qYavzBD3IJPZC00IMCA0RHmp6ButdL6mzNwSG7MhUofhDqEhWknYtZu+GWem4kumGSuuUfSm6kZN
1xQuLjtx5uf4jb15HI1gFfKtAHwpPzkoq5tattKG4EfOWJf5s2akuAjbvemBOi3ffltjbYIFAjEZ
V5D16EAO9EZLOoQm+z4vv3alTdeqKGEHZpP5P2QGy0dE0HIZVGwAvAPDfa3PaMTZ6Ex8qqzUeIqS
KvAtMVgHZdteO2hpChJqaEpw8lepATYghWS2qKoZrd7DPZnU/r88rcpfjVxXDyJRgrOStTUkfjzU
TlAoh6uqFb3i4mWnHezfnfjDjsKtF+QZKhSO8/JYTm1T2ZJCkqyaUfitbybFM8ayuWVZOJ1ePyqv
LwVQ6uVSJTbHw+wAk4qmIPbKvq99RKvyd5JG4fz6UjuhHN4ASob0YZwFf/NyqVbDDLhdEvIoVcAs
WfATRJTEV0d06aVGGf1uio6wE9tIAHIJuCD7lQKOG/zlmkKN6y4pGlrpIsCBLQiNz9SN8pEm8DaO
sgybkQbQkpevSzYtCi1jduglDoM9neIw1h7bUSr8QCrMh7htj4QE9tZTF58h3idq8evxqJrWpTYr
tH3iqFLctlKCR3WM0neqNpjglzDOef3T7b1GGJ8ANRjKLj3gl6+xMIXTtTU81TYYrE+9pKTvOlmp
D1bZ7kVMojCeYCSpkdGsy6hYp5Y3EUW4jaT+/6CZG5zTPhKPmpweCMVt71xWogBd2NtUN+s6INWZ
Z00R8DkoJdU/s4Nrkmd1snGxA8FQAN3Sq2Ewe41tDCMPjsHeu2TNhfpBxYO358t3CY4DtrEGqK7E
VunaCqE8xKI6QpLu7ZC/VlFXX0wPoiif1IIdaXTy+1Cd0nMVTdPZVPofEsDny+sbZG85/BUX8wIy
wg0CMulJzGHJI3U8VZ1XjJKVuBhYhPex2beXlv/nQL9s7wsyFyXjVYCbbSbYZqspwQgr8dYotXDN
yAJig4YCUn8i+CSB3aYpOSQ/MHZ3juLYH8u/l1kTPSdwUeyfpejf1Hfg+XsKqvw2JlMHNsQig3I7
3MAVb2A+8rmqU4UoKoNE0YL+lopeegC1j5EVZpDfyOfMn0ispo1rizzJEaoKhoP9vWUWQMplmMqJ
JaVcLAhebjJbTY2RYQMEP7AgH8O0TM9jMwSf0TAaHvCMnu+AeGFinWEpUue27KLZrHnh0NqPWWlF
Bwf7z55evzEAPfwiimKi8ernGDJoqLgbYNtC6C/c3syDxktSTb+N+Wg3bh8ZRexjfphPZ2ksq9K3
BQqgbqxome0Ba9Jz1w4a0/YA8+I8HSpdFL9Pkqa1vG5I8COz8hnsVRzZdPhF16jywSMsp3L9BNzJ
5CCEBGCjywH4q5sU1XZUxo6Z3xxqv5NOE+ncozAEJ9RuHtUAdR8nQyhuqsYCDdbmSMt253wZGGyi
z78AZDcVCSa8Dn7panGzh0Z6GuWhOytGZlyacnI8ekJHco87yS2HWUN9kcKETvo6QnK4pCIMMXip
E0e+Tvj0ebWhfdOFU9aeMc0zNklVCQIBsvbwrq6N/Cs8KPHWtw5Cl1O2iPSggLG5V8vCxCeeaeYV
J9nvdaPn76G/m8vY1bhrqiZ/0uYGFJg8Zwsey7i+HtQ2CQvzqYUiDCV30YhfD1d4MBOrEGFeHQku
SAlu7InZ0fDI6EGccxWLU5qnR+TrP9HjxU5DMHsB0HJBWVARjVVNJmxnthM5ca6Ojuzgg6aakFTa
MdXTe90Qzlfkpm1EnrI+ds3Grt8PfSWbLq71SeSnyHo90cuTpbvAmZgczkEafirYvO9kE13UWW/n
e7IH9aj+2OxPfjSiBIgt09lFdGsJ138dDxrVQmSlZF+HOvqWYDB30a0wPbdQ/b2u1euDrHVnOfJi
E8Ip4PctpwdTwDZYDFOvqDWKj4HVth4TYvy/p1D6ZdfN57duBMiogBNoqi3CneuNYFuhPOj4v15L
rdAYaKVB/6AN6ncpC/T3OaKVdyBBu4MrdZMN4ciB7yyer3RudXqWL1+pyKt6oDZyroCNpqut17an
T6gLjiPihq8/3yYlYSnadLDsGCYCNFoFt6EvRRi0gi1nouPn26jLhXc6GJB/X19n+9mgKkATWsgg
vNC1ItxgcJroVVnXesxsP9Ez6Wr1wHuCOY7PXVUrB9tkE7TRp+KzIajETJl26mpXdupo17na2lej
D5sPTlp2dzWAirvQqMqbIpzBlayyfGcLtM4nLT9qn2/jBzIdFDto0dHX3oBbaj1z5LlTrGuuycET
0g7ZD8aWPasahfGMsCGXsmPVof/6W95uHJZFjovLggRpk6z3TYdqPByLa2RJ8yUFX+whL+qc0RJP
DjbOzgeFoEkSRvOI0cd644R5iOqgNkgce/kLAG31OsaydcaOu/CHSmRfX3+yneUW8w/keoCLc/JX
aQRqhXm56KJfE7MZcxe6V/tjtNP4nShzhPjH6c14KNARMOf4iIz1l4nuyzM4tRDo6AQ4V3ss7E9S
Xclugubjd2DnTHeU5r/Xn29nwyyCk0vpT1hj37xcrsfvj1pVca7BUtGNcG3fTWmvPGmSVbuNo/TX
Wdb68+uLbjLp5RkRKmDSs7C116kiNBTgKXPjXLtcd8JLiNNZ5Tr5AvuYQRmlV0QcpWcjK5SfZd50
R07F29jD8sAzFlW3JQytvilarP1omoTyhoc+T7aW3gU85EHXam8V/jryrNzjHMZlZ/11P9mJpvVB
ZzvXuqn1bzUaorcyDt/cdzTYLAx8DEAtcPvX7dQ8bEXoSJBnrbigDS+16qmv0qNseud8v1hl9cbs
RtdD+vyIqk1Oe6qdCtxwoMkuXYeja33ntYETZk9yJ/B11gE7LNn2eoiirtXNta/0k3rVejs4CFi7
q/BpgHqr9L/X3C8RVc4okdEzn83nqyJSsPLh/GbfQj4O0yqLOQ7ECi6El1tACRUlrxvEHrWk+Dp3
QXbJGyX2asscD7JWmr/8rZc5HHn6gslA+464uIYMqHk9qiLGMrkdbevJKuvw+4B+xZMyy1Hi9lqK
xFBcxLpwxzJHZA1ciJp9LQYDSn0w9CZIyCgC16uP8R2CHjgu6DQlnyIpS/5L1RAOCEcauO/CJEsf
YxP1MD9KevkfuYzM3oWqoX60OguQaEFbD2fJZNAfIzvPJjfX6T+7KSktJs4S/h4WqNvYc7p4UM+Z
0tXqZ5LyXHYNNHiGE/LjFolmlsuJX9a4BHoYvzLrmqzSfG/OaSFT80hWdpJGnZvN6RX7X91O5Qr2
Qsh9kzZCf29PPbVRG87O7EZjPU/vSHKNe6NtUIwchC3/LIWT/BdFmvUBim8Y+KOE3rxr4nzyW2+y
4mOWITl3KYj+T2gkBaU/mhb4S7mXUs0bcH35lkhF+dwOfe54o2Hktp8NVTDigGlFn1MbZo3fQb87
aYE99ndBL8xHHOGL4YM529qnynAEhXgbaN+TDiIG/XptAe5EqXQae02ErokYo3ROlbh+yMXYxt6Y
SulzjGpVfFeg/SVcq1Ua54w5dlR4tiPVgEhjFB8gwQg0x3rVqJ8wOVNqPxCdWnl6ltf6dW5RdkLU
KflWIg5fY8MYwXOR4rmvXaPtbNM102iQfGhlVu8lJf+4tmRUTygXS6lfBzCGfZPcTeZLmRJtiI5b
+N3UAIRiYDRp91ZuieZRUvOp/dCGmvy7KGdF89Ia6QV3qOu5fq8GaXpJzBKLjZDGleQCeGn+qfjY
gzfOaZB4dVtAHNFtUX6YLTFarpE4dXMnqWr9H3IEWXRtWJLvocKocY3YTpz3ZlKp8tMwmPRnqE7a
BwIuOgrA4SogWVZm/cQhJUphSg158jGAXFoeCFZsT+Ey6l+YiITlrSxGYAOM0lFSvnK7Gz+GMOi+
crUM/uv352YVyIcgrzBYIn/ewnWqaJaYhGOZhj1Q+i5BRerZig3nIJXdXYUARjrHnAeE/8volQ+p
FFiSmd4G4i9wmaa/AenJ7t74LMRI+gsM3EEDMfpc5TtmXCsynLz4NnXheK9obXAyzKI5qKv3LjCb
25hSkfx0Q+6ZuLwE5i6Iw/Rj7EOKmhnf94nfBOOR09DeUrQN6NcsSm9MyV++NpwNkR+NMyThZwkT
JQo2sCVxeqF4bA+o7jtLkZnCAafBtTPekNW2HI2klq5B0mleUjf5uarN8EHrBucIcLR87dX9AlkJ
ywCuZAxP1/dLZ5iYyYEExxhD70/mJKcnozSyn1IeZg8jZojNQaK/2X6kTLSs+VasyGBqlZlm8IXV
ciiC62y1ws+xqfBrAtNR23J3mWU0tMj4bxW8OiDWGZ6xpGkkoH5W947nNFi42yiEuOao6v8YQ5Pe
mVOu+bkZlvdDPf3icGZ+OJvF3Vipvdc15XBwLHbycprXyNRRcoBEWGePDJbwsZlD+9qaFf4FoRMB
76/lU2fZ5bM+mcaFNPYIYLOzn1gUYPjinbulxwaE8DkDjX3taTX7AQIi52EOwQb0knUQKLfbiU72
Mg2hl74omC+f5a/seJpttAWNSr0qYZj1bhSKIP7ayPCnxyJq45/lGBwJQ2yfju3EaJ6BATNXGnwv
lwwLCLmiHZRrLEbbbxDPPAUqoPekqI8CNKj29XFhESoq/l0ecgMiqdB0nuyawVKiD3Z9wjbaPKty
GJheF6Hc4E6isv5LCxzZz2nWJbYr67lln7UyqBIPSX/ri8pML/TpAMaBL8YQYimAIcE9W1qlm2pq
W/tRj5c5drSl+hTDsReYK5ekeWgE6+lZakfjvdPgOnzJiql7zsBt/1aSNP9qOFOoXhxa9M5VDrEU
eNAIWbqXM5HmQnWE+q/ZNUZ7xkZj/G6hEDjdVUgDWaeAduCPAgegGPJy1s7nTsuy86yMAyPBpjSs
60Idr86Kk0y2bw4ogtxLfUuqEqK4o/uGnsWOJ0tjj1oFVjDBKSoFeGGFFPE5hzlcYpWR14mrwiAw
/NiWOtVtdKf51Lawnkk1bDANKPxZilcGPR0GtOE1CwnwoYlcSXRl4EqOOamunoWp8kPkpVmChG8z
2Cqplvwy4iYOPLKA9J+QkZh+LmLH+S5VNkQWJyyy+1ZxgubSkOmUXqabbXTuId3/SnMlyM69IbqP
Slr1CeYHcSncAmZa5pZarz2M8zzO91rlROGjk0r24AWAur4bY2ySzEYWGtS5k873kTyNmW+j6dJ5
g9xgYK73Qflvhyktnn4lOoG+EgepBFlbqx5sJ0sHD5WZSXcTEWq/5yzPn9Ou0+4xWCnHk5qFonUt
KwnruyRt5TucN+XO7Z0cIMhYSP+qJvqHttIYz9PoSHfpoGa/+qatvzcFFg0QID4ioFP2QazfZYHm
fJpSbUpObVj28WmJhtCXzTwp3GhOht989Pox0fpZeY/Sv2mebHXosw9YYOFkOkCBbPxalabPQyyg
HOXZMFykZIq1kx7kHeIMVew8ofUk1ZDQx5hBijl3p9xWk+ha9FpQeqQ81XOWwYx29bgxunPrzHJ6
Z5mB/rsUlVP7lI4S0LaIzMfP+hkaq0iN4FzLYVV4aqf3sV+0fcgWkCXRTO6oiPZjAJd/MQAvtfpB
Dqke3K5oDcsf5UBLXTwHYZ6LWeruzCGbnTvmE6g3Clxgn2op0jkN5vhxLgPnsS11+dMUMeC8q8Iu
i918MLMvDOKyia+ph82p7mw7vLSW1j7DbYHdVcFpHH6G6jwqfu7UCuVHOhn1JYphB+Rx26Tu3NVl
5EWKXY2+XQ35nYiVqvEJwurHTomM+Z0jifZHU5rOLwtTAukeS3i5u4+ikBpDCuPyfozMyD6FXTKC
+RFaprgwIrqnJtUyCI1wyaXLJCGrBck4cL7gvCbGT2hK8SrVhB3O+STIP5WkEN0nFEHj9sOsFm3o
9RkF7o2vooKrn7tvAXJlxkUv5upzVTb17L+eDW6uPTLbBVLEvA4MziYbtHPkuqGZMfWvY0/AeUSR
tddPWdxA0J9b8zSUbybRLEsSTYAbL1pda4aZVTIgBMgA1j4fx3MX45VRtU3k06RortZsxf6gJ9NB
vb7JOpZFgRguqp1M99ZJYlGVf5SpYQaKNvjaq6n+geLuSIhsc+P9WWXx6AWvQY9vdeMNihbjbxzC
mxB17jERVTx4+PXHXi+PVL+WrPZFevhnKbqsi/AXMk+r+5xyh2Y4Wso3rpUhdse+wvGkScEvorQQ
uB3mQACcyuycanH4/X/YNH/mVgzHaYGs1i5jenltD44KBy3La6vOosmui1NmdSgriDiVPC4C+fn1
VXdeLgBGxpTMTGi6rNFbeR4hujEuUhhVbD9kOGW7tSUlz6igHnX195ZiUMIHxJOIj7lqv8H/7Qqx
vNx51lNvmJDbVrS88Ht8Kd7ataQXjBQqIgjknNu5k2YHrS4ynC7UQnmKyXzvG9QXDpLuTfJHcgSm
Zzl0Dnqf25oPYHKxqLchugZbK5ST4WQbDGTiutBdh1L+oJbYvkC6zPKif8A4nZbsqpYY5Qi7+Q6a
fpiwIzpJ1u5RX529ELrzwQvcebalVublkdpuJZWtIZCgxWJyl4d1flenRXpqsq671KVceSiUHA5v
tc3J49kIXFTQFJtgll+mtUAsDLOLx/Smd3E2+TUCjxJ21Vr2IZeSufmtKim5UaSpI7PZNJreFwLr
pyGaFMWdpgT9G4PNdddbi1Xz60dkG+UI4TC2OJuLOvI6KAR6lA+Rjp+wlNktblZK8KEN+v7j/7IK
MHk+MNO3taiPozW0Q1KbzmevVr6E2PY7Mpbh39dX2W4hDsYC3lr0wpg/rYKM0cF24/ZA6aGNAqwT
g9BF2Dv63PWiOcD+7y2FSSKBlL4+2l2rpYIU04IU/sQt6NTkcRKZ8SHI51G4XSrG+OBobL/R4pVK
j4cxMyjUNcoEKqzmhCNyp6qZyt6oRfFZU5ojfsrOI3H/LNJn3ESID6+aIpOZziWt/ARbXek5bYvc
F1KuXhEiHQ92w3Yl7EkXWCQzWOQW1p39oa+NviqQjdONcn4I6unfzJpwbY+1N7tlLzsOmu9yfzPD
Wo/o9WScW3RKU/TaYRIPBR1aCG2Sq0bVETZmM1VeluJhaMYBS96AUjqAXTKa0NyuJSKNYd9YPxxo
p+cMqc1vZWmaX3jk4VrFIQxcCSzaQbW+ZaMsPwDUIr06ptr4+L4MMsNgGWVZcQNNnVWLS17EpuNq
texUJ6sKisDVGNZZHxosF3/bXaWkfucwcsDfM0CnIEtthG26yLTcUJGMN5O7+XEMWADtEAC2Thgo
Xjlaa9Co1MNEuVWzqV/oykuXEpfPg4i2l5/SHlGZzKLExoZ++R6Qd5pI6/gQ2O9C8M2V7J1ZmKk7
juBA3ChgFFC28xEuY+/zgxoFfrIMTTcU4w7LADTX0c7HLN04obVAJB9r86JRj186RnNfEL6evXSM
Lkp05N20vdBI6bAZoUUG1ngTxC1txPivIs+pJaP8gnGa5IboWbpBrqWpi4WOfNDV3HvHQJoheIFB
of+3vI2/WkOYF8qB1EFyEIYRfB2iUPKwzQnctBvzx75K5qXvUR0k5NuwwVP+/0VJ6F4uCkOfEJnE
pFjolV8MRMLvx3qhk9eH8ug7ERfcAxjJJfBCJF7tIYDAdW9D770NQqUZQm/3SQ7So0tk+SvrhHwx
1FgUOxcxzeWz/vUWtaiHLB3wQEzJ1I+43ebndjAKDwEtXXFLkZuXJBq/S0p7NDfY2a2IFQG24ZYE
J7spqGrglPU0hbc6VYdfIfJXM+s1CsN9FdCui3CYU3+oCsv6R5sKublHxzQ5QgfvvGQVegq98cWB
dqNwoQxaDX+6CDECNyfAm1F41qXyiPy4swp8lAVdRABSNnllN5eCTJdef4JMwb0zisjwrKSyj3bn
7jq0EREPchbDgNWWAZYhOhOBOyjTsYKnbhY+ZdACD87AzpYB9YgzET1+c5nJvNwyip2a6phL0lXt
88JjUOvg7a3M9Ixq9Z1dJaoXISz/PgQ+9vaMh+rQ/EO7AY+xvrRVI5KHGIXjWxwG6NUZUnBCnt32
+3CODqLLzqukJcthR4EEe9c19iTUhlEleOObi3rB+2a0lJ8w5JKDVXZiGF0MfiJL/WFov3yVc1zH
vdQH4a20MZU8KXWo/jZS00HyR2SNfYa1UolrGVLrHNRWO4Hs/1GymHOBk1oD0LJiaEpbBarRjXTL
nCht/HiaK18UUnR9c0pMHmwTXBCXBUS0CjGj0sYZYDa05KsYz1PqhwKgYhifMTlS/4fH4kJYhmpg
vzb99HRI0TsPrBBJw7DHXiWLzLsJIipj5bgYj1w6914iQxfKKYDIMN+XTfRX8Bwbw2mkuI1vac3l
biHS5I91YPh2LB0Nevb241KUAtizyFjXPRpbVTo7U2dq4SIIH2kvThdJG/97/UttsdXYwINmJmMB
WcPwaPVApdMYo0nWdqM6qk6JljYfkI3Cf70ZtZNIutpn1osVaSKZpyAeDeQ5pzejYfgNizoCom5o
8BCdX77UKLb6RA7IzEc5r6+ZVisXbURSvQ7b6WC37L1UTvciyKdwAWx2phQ7clKgqJpmUXdni2S6
iNSOD6ilu28VMjIQMmZZSLisnoiGIhNQaAQ3uVJUPypV61zO+exacOG9Xu4zf0RVzCtRonGbqc8/
1IH+ZgbT8lahhIC4R7ttg4eMp2nIQrmK4dOW5TmmAQLqshxdkC/ZwVvdOxXU8cROSPGgr1fnPcIK
u+rbBlN3EeIZ1k+W2wjRPE/tIcJhdymo3uDmqK022UttaZFuQDS/wbxPTirSaL4mYsjQsfZm7CoS
KyAtORw0DyCorPoni8KY5mRKDtG+bz4BnLG+ok6CYoJjRuZBcbq8oVVStsApWI4ZOmIaqxtW4nRb
eoGui5R1w1mW5d6dFx622iTSRS4q+9fr537nNbIey/0Bom2OvSz1SajKCOf01ZxHKBCr3YNGOfYe
zFZwsDt2rjwUZJalFvT4hqU76NUIcWHhPTImT3yDXM9HJsEpUE9Ic/6DniYXVG6tT68/407WAkmF
GwE8DOzVdf9LNkqtQkGWzF0t51OjVjHxTc6etKGVEbpNWgZTvfxUZPn49qyFRiYKrrBWlk7N6jyI
PJc4JQY6CN0ofCOMIh+DxOwk8kOT4L1Qwx7FC3FRaKR6WIWa1pyQ88qwFmfCq9euFZviVKmKOCeF
aULh19T63JuldVMlgFd+KerevK8drf/25re9pIa0HGmobq+rSjLiMFMlPA6CvnmMpLT16L0x602D
36mKpa+MfY0vBFSz1xfeCeksbMKOWcTPN1sZe3ptqkyqpihXnUf44vpjVyXx6fVVdg4MzW8iOkJP
XB32ssn/uviLMKu5o+jeqgxmPityP57VcFoENQ6VTncf6K+lVrEAw9DBEowfb52oTN9R5sy35P6o
c7RzOhZ7Yp2KbBEZ/kMs/OuBgLlGVbsU0+k45j/h7oZfVDg8l4qc46onRZxAIzQK5rZmX3x5/WXu
RLsXa6/Oh6pNQyNT2t70NC9OaHNZjJ9onhI9FDfm3R5skS2hfiHt056hObOk9mvEWlkn7dRKKEuB
/gwjQARhdk261P5G8worwLFH08ptgfz48hSEPLmTaQ9GWM6PSAfmRyCQvb206BbQmkeIGLWUl3sp
0We+Pr58N65+BPstpqqPJliGytW1sf/89ncNzx2iu2YAGvoTP/76zjQCheYAa0BcqHoumLGdowR1
ZZiOsZ8p4s1IId40ciXLvUKo38wvHWSMQKdOdMNjp7pFut56iaVLfhSaxkHvcW8HU5GSNVJgWxuP
bTWqgzHSsNTVGtAVwEWD6MMolQinRz2Ql9EKGWE0sRkIH6RR+vY9TPaxNF0JC9ucBzzCJAw0BW9y
PJtAderf8oTejaFW/YfESrKDLbyzZ1BlwdOFO5QYtL5SlFGzpwz48W1ohu490lH6f3U41j+qQeqP
IuruWgu9lIayuYWY2QbToN5ETaezDPFQBKZxVYCiXXsDjuXru3NvKQgfJOQGA4DNTVkEMrMHhbAa
dUP0bpbG+WyG+fA5kWr18vpSO2GVHJfIDZmFjvk6nUuL0ZTLgDlNJozkvQAYfAfg43/4TqSlvDkV
+tTOdwoYOte2vMyc6ujH1Ha11wHYeRz6Vjt4IHXnADDg47qlnIEXsz7aEjpySYDUw220Z0sCvFxZ
zQljdN05CyA2sac1edJ7EM7AWamFZf4KCh2V36TR5Oduxp2Z0qScwGv+H2fntSO3kYXhJyLAHG7J
jjMahVGwVjeEZNnMuZjq6fejrtRsogl5DSwM2FZ1FSuc8AdLyz51xcR/EovRxiFFGTrEfPOIvxfW
bMHpHAmEnaJwUbbqERDDxH5Oh8CLPSU5YDnEho+qwvgHU+sxPalWiAtBIlyQO4+/4saGobGyxP4w
oZa22+3dCZqrBx4PmwEt1eYIrWs+eqhOvou78f3jkbZWF9dI4IDIaZBILf/8t4tTcbOwa9E0R4RF
R94YPObZnezsjFFDhVFbUQRGH00Y8uGD93jkjecRmDAflb7+QoRczbF3RBsWeoWx2JAWx5T18Jss
G8+piIRflOqwM9ONkwHClXa7yYt0jzmh1z3j3AQGurfN6FhVofwKst7bCce3vtwv0vhSwN+ARehx
LMEwJk+hhKSXDvr4qoyok6G+uxf5bw0F9hkTIxCk5PnrT0ed0IoilYJCa1eHJonaE0SR3M9g7O98
qyXuWyVudBUXFDxkKx7zZW1/3yUzzHtVD7FoMVNlPNvCaL7qCkpWgVeFyamY0uIDXNM6+g/nYMES
IApGAHfX225GzZFR6jJuDDAQ0tT0vyKc3vah07w+3o2bi8mrAyyJCOKujkBfFkCsZSVPjhKlyM1F
ZoDkqBnMWrUXZG9t/GULUsumYnH3yInxV/tjThAAmovAhjD7PQ9zNbC8aH7jNBRQHk/tlzPS+ush
8E9gBKma7bI6aRiK2WA7kQFyxtj6StNB/6sBOftBBdX6l1UX8acpb3DoSZw2HpBjD/V/K7ATH12I
NWqg9o4yB8Q7GHU6Q1NeESToZ9/tMM0bcUEVpz51hu+D1bk1bc9mgus0WU1xaPXKejZlae656W10
WKgdMBFEjfi/dXmSt2IwkY1Jn8reHWh0K8XPmrz3R+Wk7RCY0nSp/7T6dJB0iD4bo9vJnUdp6y5B
C2gpOy300fV56Cx3ctrGgd4vreovwwZZVmXRtIOl2Tp1oJ7obfPlFhno21MHSUgM1oLsUNq5BKiY
dOcpKT573tRcAAu3gYdn8uXxZtk6BxRdF5w4Hay7RFuSeXahCfhicJQfUI60lzpL44uei36nYLJ1
DNyFVEwIRvFpnR/IiAIFARfoGKkq31zF1L4bXZ5FiJvJ6s3YlXuCY1tPnQcc5xfgEJrgajljD9MO
21psu+O2fseRmAMvwXCqVlzTV+tRfDE6ZT7mOXv38aLef0iDYhZsSyD/G6CozoCoUlXc1MIb8yM2
zCOgaXc6uvjLBlOPqWVTWPHO7rmfLoOSx8OJRM7tDqAnGyKYNMW4UwlFedEV88doZ2aQy0jH7Si3
3nVhZR10/C936kIbaAlG5mQuitX0LNanw50to01GfEXMqs6+0nDNLX9MpISKiLfAEV4ypOe0zVAg
EJ4ycu9Y3pew66q3DcZOut8RwupBN+Tx3tV7r9JD3ws6wsKEMDYgWYig6zpJIfmMlTpfwHKU4JjQ
Ug8PljaU/+AyVlmwC5T0XTeL8kcRSQIiU+jG/zJAo9Knc1jkO4/c/WXCb0LkBr4PWSUVtdtjrlVT
peQ9wbRa9OJiDGic2i2cxMd78P5gU1YAvYVGwZZCo1OmtL4rwi0vLKynQcncOKjzRNH93vSKPWuZ
rc1HCgcij2LEIr11O6deKxK3V7iiszhRnovcUn1PzacjyaR6LlRjPvVRZT6baPzshCqb8ySZAp+M
eumdgw60E5iPPVArMCnQAQaQ023DM6ZoCC89XtKtSS6i2lAeQffd1Vsao0sLmJTEelFcXGMIIElQ
hp5iHtxcKbGEm0P3SxN29XMq0W3d2Tb39yetF8IVpP0WPM46fo7SyE5NvuBTY8xdMOdJ9sGJnNiX
1ZieTT2Ld948Z+sWo6tKdRuFlEWe5/abAnmak6ZajKoHI31JdDFWEIHrUkC0aNGAx5uxaPm4MCsC
WbmQU3M6lt+dzOvco+P2U3WFojG3ryi8wRiRhgt7Nh6T8e1gSOH+NSSjIo7UzNLiRTp6xa3Yg7I5
kN9ZyqW1syk8Yz+cZH4Xzpp3iE088E5T43XGsRjAuKLnGpadT6miNyAVDM3LaA+pwDAqtJH+0rXw
ucgGqAaVK+2/6Ea7ka/GTbnQZSrzJaz7WA3AxQ41zH5RveZOgrToOClGdUSEqUiOrYQf4Tt5S80s
4l3E1sLMhwWEZCA2NtD4U5h0UkG6AUSP71Y/GxPiTfbwwwJ1qx9Ga3LocLZDziFP3NkJyk7iJ6tb
ooXn1inleJBqJ2BlTENm+7W0Bv2Qd6HtnvQ+iTU/r9Vi4vzGZv2kpFjCn3oU8ZsLcZzxuShrtX8p
oHvUh2Ya1PcqHf7E70N7iA9SjJrx+vgIbGxC0gIkPJcyAHti2TO/JQZTjVGKXvOmZvia+QW9lmBu
RvNtyu/+aUfO8OnxeBt7ECcEaylxejqaDCtwVKFVUihNkj7lVa8rgem9KZC1zP1QjYyfQ6l2r8Xg
1jsv6daVsuiTLqpudKrXG79HxYLnGUzBnEbGgdoV/ovEwOdmFGInUtgcajFo4dJE3Gl9qAUd+Sax
czAFnixO3NJtgLJM+Nzhkv54JTe+HAoyJCGoMywvw/Iq/fblLGj6skgGmrfIWRh+39rpK5mWfRaT
K35YjbqH4l/+wNssBMkRysEUMinl3EWWwpEDwKgGpnPhlJavhFGDd6XCfbFzLW/NDO45hfCFxHmn
jKXavU2vBAdxqaZtMNJzPvRaI3zKjgMZzLwnmbb1zei/wWWhyE1ssboXp9BEMd3FL8hQZX3GOKo5
VNnQvfY0cI+PP9rmUMh+kTpijkFp6PajRbymg1rG6ZOt9sNzhBD6k1Yb3XGebfM/7ESyAJIcAzKs
traNKGeglHk6sYplaR6VLjP9JorbY2xCWfjzWS2VLvqv9lJiWM1K2PZkxDWS0XMxITiojFN6QTAt
DEkykXR/PNjGDQLnFp09akC/pLdulzAxtRlpjcXez3CzwJCe2/vAlnsfGYr6LJDKfksdYw/8cZ+y
0jOEiWQAniVrXd9bdV6hraoSDxWTmfygLdUcM1NrXL+1JkzE6V6E9GNsqFbQXD37c6T03m7we0/K
BZPFf45UMl0LRCpvp+6oLe8O7+cTLDOHklTZKG8Vb0RvtY6b/A2KM27xGkFYblH4B50f4OVTfy5U
tSC+SFCm2fkUGwcVVPziFLUUeGli3/6eSSv0wU4qpMKnCsk/ZCb9Nq1034rb7GiLcI+PsdEgW7wh
oJWzyai9qKsF8HiZwOERMsV6qvti9qZL00vXT+vYOWRWk11sp6pPZiSjYyZlSrG5D5+kiyvq4024
cRdiX0/xE7D+QoRb/RBtsNSkcHk20zzvL05oJR+8wgxPj0fZnC9lZJpHtM2RVFwdrJZ2J/LPuKSk
7oK3cAvvhHu1ic07WjDd4JZXx6vh75MHBa2FfkrUAeQxKbCfH/+SjXsLABZlNTog/JT1fBHtqyoH
rYanaZ6iA5qGXCZWJgOsxPeqXZuTBrLC8tIFWXq+t7uq6JIwKaDZPZlhYwy+WnWuBdNVb38SI9bv
YFCmn6ukty5WPL8Zkccn1Sv1axd3e1r/G1fN0iZk2tzVANfX+1u3CU5kzaytToFbG+fDM92t/r3d
J/2ZZLz9QtVh2ru5N4ZFwABuGc8RnM51eSwSggodFdWrVk64ElbSjbXAQMr01EJXKgOY7GgIdbWL
huPjz7wxMvw5uoVLbYw/a4XSqJ2osweReVfTEs5Jr8vy6o3OdFZMKLopWj84zJR74lwbZwnI7OK9
sjBD7qqBBnojTlwyaIKZwwmMTH60B2ocj6e2sYOx/KIlQ3WC2uOaZQVA3aVPiHx0CnT1oDRpdGhN
49RBof7zuwGrPsrQ3EUUx9bhRCRlDFSRC7EGdeFPRqu/F1Gq74yygahBF5jZLGBEBlpn6PiwWgJn
FYRecSwbg1E0ymuquR0R0xglii/72jZfVJDzCyOqblCfjbsqetNQ2En/PKzh03FDeYhFsGlX+waB
2dAJVRE9hSSLpwrVgs9j5lh+7Mg9fcGNeS+sY1DJPABLILAk9b/FvUS9OZg3UN52icNq6YVy5p3T
tB+dXsgmSDWvEce6luHHZNGGCMq0G955ojV+Pt5Q2z+EaJEHCXbJXV/TbYZ46Lmhn9BoCHGUqpIA
61sj8SmUhTAYO+3UxfUc6Ik+H4pk0n09NO1/Hv+K+23NaqDU8Yuxee+0NjeVVeN+rVx7tUbkmd+D
UJRrozxsFTsnaHPCbDRuCF5gtpx+u/J1VZjxEFnKNVvcygIjalLDTyoDa9gc9MQFWQFdnKtYVVLf
CQcrPhVW1D4hhAyv8fG0Nx4JwI7Ml8IoxD+EUW9/C8N5mbCsiN5ZFwPbrmr7Y4rY29siqoe/U8VI
sHGS5uuct/O1r9C6PuIQahp+KWM0uh7/mvvg8PbHrBdGU0meJYwRvVTL19hyUPQatdl506T1GOSz
5iI4BIXMc6P3Nbpgf34VEAoBbOUEIqKIuNHtYjRdbfQD8ndPyHqjwGAS4f9CRv/AwYHQL89q7+08
VOEJQb9F5U7xnlgLpdy5Be4v8gVqTjQErdBZDNduf0Zqshkju4+eMssRl8KyZyWQedL1O+Pch538
2aTxC26R1sr621fC8WJl1GCTmBNkLicFl2lV/UladuwjiqZ8ePx5t87YYipCadkzeZVXNYsYpTRp
ehO3W1Erh26qp3Mrh95HasTb4V1sDbXw8gDPMD3y+9slLN0hKt2ROyW1lMSPaOodIlei0lcizrET
vW+OBSYTpOBi4mKuPpeTWmVRlln0JNK4gwwMKNLq1AlsmbXXbtscaqEHuGSkNFGWnfPbnV1mAAim
2Eb0NlfjD4jJmJ8Lexze4vjlfX38sbY24YKHdha8jk05/naoLlSwYLdT2FvmMB7NOlROTpYXO5G5
uzXMwo4BSkowQU3kdhijiKwqHOfw6iX9lJycxFTFywwpPXovLK3/K2mzXAsKR9J9HupGfE9g7qRn
FPXKLIgrr7ICHog5AcPnpZ+KeerSUzRQK/YbMas/p5an06/DqeoQB2qTDPMXkZvnlshCHgY5U7ns
Yjv6NzHTtvZ5i7CiiY1kSoOqzZ3hIDoFjqN0rCQOdIot/5YQ7UkNLGt6j0fRFPpUiPLpXRNWbGcV
UUwRjJ5ekjOmreNcIldtzGCIY7vkSc2NE5obRYO0XW+3h0FMk3ck588GDBnAEr2ounQ/p1o2FW/w
8hWoVSOLeZzNFK/FDqOsS+6UBfgQp47Ti8xs45ud4wjgh2UfhcdsGgp5dvJR6Y6aqJDtrNU6d98Q
7s+XKEKw01+0X94aSgUmeh6V/kvr5kV4jY22/Ul668VHRa2zF70RDSpLY4FwDnRI0R8FGHJ0n8IE
dcgWSYPK79Qu+kjChP5EHGE863c6fm9+WWoz4lFdS90sUczqO7X/JN15KDbOAWigpWmqahYV0FXs
Eia0g3X0b66pOebPvOtY+uYRkA9JtTneOd/33Q1y4cUdhqca2Q1v+TG/HbqwbSsjKtvkybOj5Eg/
YfIRDZeHQqriiMLAoSxytASdeG/g+ywC5AwViKWWZkGgXF0svV71Ruu48ZOpZtmXFPuFv0ZtTBFj
111xxVqYt1jUkb0z341XGEs2iyLNIsoOVed2vq4Rh32TmVR546p757IoF6Tn342mK59Tz/ybtqZy
bqeBQnzVNzsX90bPlHIe5WWIQcAK0AW5Hd2zpGYWok+ekBEtPfS1hvqMORN1qV7AQexac6ieUIfU
Ox9BkuIbOKP+fW94JJNotmb+pLXGOYn78fL4PtzYclQqlkaTy/t1B6B2iqiQSauCmqqw0uTpJH9M
++kw0RTb2d1b3x1rQy5dsgCeldWGS5Bf02XaxigRJTaUUtkHuVf8oxpR5ae95x3pGe915remxxVs
ajBSFnjT6sGM07nIRxeiIsx9/cQFol1DRMnepIq2p/q9NRRyoiSRZOeLZsLtF84E8DMCLLa1RrvV
ovdzGFptwBe7nM+PP9pGhEM+TCd5kS9d/F9uhwpHzwWcYvKIpXNo+FXuRW/GvhoEbfdUnBOoYerO
6dkYknbk0o9czCkpGN8OGWHVgu2eG2E1VsdHjAasT/SfopMXI4qWWZOyc2A2NsvS5KV5ASHrvrRV
pcZIBQOd7MTTeaL76WPZ5tU3cNl2ILkmfWuc5/9wMwFOZmUXshQ009XNlAMHd+zJI3dMmj5oB91+
p8wlyfPU5QHiyyKY6vqPHRz5ippNrRoNK+Ti7dWgNhKG7mAT001WhVBiREnSCUIOhPMfPuESjRCj
kpMCg7v9hFrUVSi9SeVq4Ezt09CIAyOt3MOiI3euklw5Pt6lGzEQRXEoPQuSmDrwarwwC4vUEZNy
bbO2/ua4ZR+4mbW3UZY/5bbttDCRqbzTTaMqtj52SjLI1Mlc5Zp3pX4e574MKlm6QVe11p8fOzqE
8HNsNiUp/eqEz9Ps9bnHUKYeVS+jAuGjMLyvadq4Rww+91Sdto7cb8OtCaUpGGab/jC5e+wlfhxb
2nk2SnGw4lw/gk7bK9dvrSRgNB5Hi+K/s9YZE0bczU44edfZlKOPMF31hG6pGfSDInawultDLexj
yM6LGP66ODXX0Dg0hC+v3Zwtc6nqi1lPrGIPm/zxLvzVyFptEHbIAkCjv3tfh+lazlbmxBjDlXp5
sZEa7wEVpOPVpXn/Mqkhcd2YtV52xMs6/dmafTv6I6VngEr9zIk0jdmVF1EaqHnnJM/2RzXxpPiE
bq8pjiZmMmqAPn3YHIpKqtZ7nNP0s1tm1l+pKaoxsMDmPMd5aX90Kmn9hRoqsbtty9x4S1HOCU88
89XPOjcKRDUHV7yE5ELRD5fAc/bhfWDvlUwAy4JJ1+Lk4IBhV/1RCV3Pr00g8j5a/8L90clBqEdY
rNG3BMeS2c+tUTWvbluqYxAm6vA109OxPyOEY32hHscjRYaCVL4RI15nKlqU+YPTzWAPZif9t6B0
Tufo8cfYiDkpQ/DXkr/ykCz74reYU9p2aic1is6xntnP+ZiFh1lDaX1pEJF8kDQrgET+yaH47pzd
jR1H0RXmEAR7pGbW10SnEUCp2PFiimFVp5F/45DHHfWe2ZpeH09yqxC2wAgIcVHSZLzlbfttlqJW
BDgzQ7kqOPhdZnJbKGJKNhNfswOVfFZ8Hq8xaGPbfGeWxne0b5oPj3/E/XxxdAGfTnvCpCmzbhIU
2CH2VgkksRC1F9jAeIOwdeQnQ2Ry56m+v+cX8Z6lyYe4MmSp1bVYFGbpRDat6pHG0IXoVrnkWdP/
+3hCW6O4iDO5DLFRZbEkGJ66JHzH2VF7U82jeUXFVt/DfGn3ty5ySyjzAD6xF4DsKtARU4MWETgr
0Hpu/0ED4vI9GyZpB8jI5UMAxJoSOsoY4h3ZrPiMu4A8zwm02ERq9nfIq8nf6dh6gJXV+NOMjcBl
ZDt/frwYv9Abt5caZVZaTqjwEdze1Tcp1+S6W47xEwLW3VNFrWb21T4u/h0UN7qQViA0qEMNfDOX
0UDeW8hPhczGY50qzsEaHPU0OL39bohteX380zY2Ht0apDlo19DjsFa7Ie5lMmEOg5C62w1nbAbb
ixXicVPaWn7486FgDQD51cmXESq7PWeu4tIGy5FVEUqvHtS8x3OhbMJjbmS7MnIb2w84OkwMnhGw
nOsGf0lYACKOeDSC9P19oIRa+BVlxuwcGv343UZ/sQ56ktfIb6ywfwf8ZRh80D7iu01ZQ7wREdIX
k9kNJpAwqj2HSXr6jxqIFxbMLmQZHxlWOZ3iSBWU9pSqyfxmMLpPWDgmf7ltMca+QZv3MutTmh/S
KNSW0ks1ffMswLgH1er79/WCxT4YtkRUvVM0VFGLYkKnTIus2oI8pRrfBT0Yyr95ZbX+wBvy7zRW
sesLhPVtGhJz2gQ6BiIh1egq+djE0tvD72zskAVSSYZNNZqW0PLPf7seFTpeWRejq1K4yRDokyyP
OrDtD5NR7UF3ls22OiZLEx5XBDoOWIOsNmPv5ZYReqR/sky/ab0Rn6ViicAtjPagu5363oMNccCS
XvWTUsw7+/M+h4EPSMGBdh9iPDQwbyeqgThw+5zCcGtk6qFoPXGAhtwEkefhLgwvBFhjsyfNszVl
gwh/sXBF+HB9KKLRKTIFefCnSU3dY0v/5SrsbsHS9WP4WobhDCglLMJzXFfUFZq+BSL8+Fxu3aEL
aWmJk+k3UAO9nThSOePshXqI6rXI2HdeXlxpA4XevzPODdrfHoWm3h9ofFwFqMnkgsMTj6Kkja4c
29LU349Z6n7RZWn9a47ViJyiM1C8l6Oyh1zYWi6aEUD3qQ1t1GUaExSX04bXAtuaBuQEeDJEqhNi
wJrile2LJNEduDtyai+1HcXqZy3pTHdnyTauF7DU7FTgMuCq1VXIUCYqmVHWEp4Y3hyMup2/N0tR
/zElgwSJ7QhjYGGqrjMykWVOh167cp3rRB0PluLFr1OEImhQzVWrn9DXrj893gsbzymb34GcBJnm
vioS5cSYWSfCq5Fh/Xloldo+d8Uwe0dwOt5Hl+b+58cjblwvwFXZ/wv6BlrUavN1Wgj0vIvCa8uF
2BBUH4VBvWDKs2KndvarHru6XojlURRDxnRpNq0eICtrwiyZhXIdJ1t5MWMvd3ySUakGST1NP9hw
EuMAsEggkOuymK9ZqiU/Rmo35UEp6/Y7Gv1G48O28/4JbfSjfVOxtRcrG633+INMo99pTaoFUlMn
hC8LRe1O7aCU1tOs11TNnI4K+j9ah55LoEfjRAwQ1pGHm8HUvvZjgqGpPk8hsLdMrz9bSUdRlSQp
LjBTIZU8DkMzAEEIe/GDdgtSSfqkmJ8GTdJcamuvfK/QKb161LNIWIRieq9EJeozDmaadjAH065e
uL4n8YFOFShrt08LeQi1HNz3YDbyg0nIrQRu6WXQcItSaS9JVqJj75aNFh8UvTXxWMNa8exBR80/
EPoD6NGrGa2I1vUmK8AjwBFB0utqjwV23b9rVNEWVE8dmqdxrn7u4ZJ87JF1an0lVoaXJG/qCNEZ
ruRATqAbq8JzPxoGCRXA7cF5a4AF++JqXeUCnEF0+pBUTmOeYrqm4NxlOslDKeXU+EU70OzC4TJq
A8G6DL6McGTymzKM3YMb2y73URHm/QE7mrQ/wIZQcwRZpAfBZKpyeCd6pKi+k9Xl/2BK4MuEpGr6
5fFmv39iMP6E4u7CdEM+dZ2zD62wXHp/1lWlmHwUip58zVFnPqnFgKLkZE0n7An24q6NBGexG2XX
k8fBKV6/MbEgmbGs1r7OqIuhkmQ2JjpXZjVb9CQB+Pu20Ub/5K2B4RnVSZdPosftnD9DWMq6nSW4
P++3P2a5Wn8LJ5Ah4uMoDuz+rIgOJZ6Ex8pu9OOk7trqbaw2GGfo2tS1aDGviZaOXXCwRt28atyc
AfB+9am3qrjAwlJ6J8lBeREG6mKPv/HGBMGVEsRwySwNk+WK/W2CMPNE0heDcR24Ns+hrTYHpA3g
Zox7SvMbI5GYAxXgf8xyLf+aCBuV8hQLmR7s9qERVvoq1Fh9bnor/vp4Unfvwi9VPYA61gJj431Y
TWpUknrQI+9a68qrZFmftLH75HUJGoLSiPYeha3hdBprPAjM8K7tq5VmBSwpxecUj5qjjIUZEExo
gZeGRmAWcs+D824ll87akpkQd4KIXIu84hQSW6EqweiFTvE5HEQIvkrB57QupbInP3EXwyyDUbBD
EoHX6K7QiktgZOXICl6tLEnCSwmOyAryUi+OjW53fSDnBr+9AXeOiFsyzt91vSx3xOK2Fph47xcL
0uLhXX1PqdOOwNvUubq0rV+i2XTy8wDatCG2z8vnmit0J7L4pe1z8/oybcIZA419Ms67lMzk9i4A
9njXOHPt7tJoXS4PBj00iMHQFAZAVXiGlFpiwYHz+tI4aGIIf3blqF+F00Nejt0s+lwn8Qi+oe6y
Dmp9LvZqXnehHT+TAgxtXRCy1PpXx1dxJc+PghtsA4zxk45q8z/OYPyxAvkyCtKHUMWAfhJ1354n
T4eths8Gpq9lM32ri9kGYzXT449QSPr8+OxuzWihiQHpo/xwd5gqwxtDST/jitrJdCQm7p+TOtEP
j0fZOkIInXjwbRaZofURIrorCpIVdnU6ZkGGF86Z+mrthx411cdDbR0gknpwIdBWeElXcZw9djgu
AmC/dlqpRr5jDcbXmnf7Q98X4V85qIQYu6OoJXQNJxB8Nm2TeScD2DpAAPVQHlto/Ez69gNqmFph
lDW71xl84OIJStkAMlg3pBRyS0W94ki6N++ND0kpjVNLSmAuit+3Y86ImhOa6/aVlMY9lGXRXAxE
/6+PV/cX5HJ1UMmwiFO4nLgQ1201s9VcJVUxe4sgWNXdoZLd2B6JL9KPBYIC4piSyLoHrWs6gXWU
jYQnnlt5+x4FUyA0MrGqJsABRbG+tRgjve9DjFB8IOJRFKiaFPNbD1mc+G3oxNVXUVlCeZY9wljB
7DnRz8E0C2JspZQn5Ha9LlAt7MHMUMFkq8e/ArOrTjPyaz1W4RdROulPt8+yj1hhG+4BZZ/Zvegm
PkHB2DbDN9WZwZhM5jj+PQqz2kO3b2z6RQAZ6Mci6EDN4PaLqOPgOtmIcZnjtu1ZU6PuVA6GcqpE
Vp4ef5a7YIZ6CK05XnlUDXkYV0OV+Ry3toIT90ysHQAG8fzOjNMDpBB5tvSClAkZsePjQe8Ll8uo
VCzpddKPv0NhUMLNagvZxCsSPcqJvLwkHaB/87HSNO0pIZSMgpKe3ss0NNY72WXFi0JB452ws/Rq
Dx4cEmHq9jcPOd54J5/bOA4Wq45eDTR+ft3qGuDhsmRaUwvQFbv6O1Qs+WGOpua/rDvpBBwVnYR4
HTynRueIpHG9q1KhUZciEFQFYR6b7RsHQkN/TZWu+rtJMwTFH6/9xi1HKLI8ECQEC3n6dm+1et7W
bTqEV4DJtHo84R3k5IXBbKflcUwr9UlMuXcUWjS9YtT7xyhYvjzlB4JLNrh5t9/w5Z0zlPU9gkur
v9bCSwIlzYtL3vY1alZa/qb1iv7Y9aN+qnNL3+lSbM0eQB79GI+QDELk7exnzU5zrUmIAF23/bLI
ObyzjEpl6R3U+rSuPDRa3vkkkGMwOeouOnrjfscSkudsEYXhFywn/7convnObljm4dVc2LvI5XXl
+9TNU+0geqm/n6SulGSIbfNPKseYjZc5/2us2HwG0TFqiCZLY7oIGpnfwtAkSCnNJHo/wY6ud7bJ
1hXkwTlfeP2/RIFuf+jcZrhcD4SuZdI23yY9dQALpDN5+GhE484jv3HkwLpBbqfruOSwqyPnRNOk
tBFpgA6qlU6psP61J7X/3+Odv7H25E8ABIDpUqxZr30Za7mqKBUPUCbtC8pb2ud4FuKkhqaiBqL5
Y/oXxF76YQuiA8Xdu+g/M0Rbj23sXcesDM8dQuLp0Sn6ttjJDO/lLhgIjKmhA96iNfHLpvO3TSV1
pDjClMCl1ASuGbk22y41iN74hqeWUn30wnn40ekm4rg8BOK7nicmDi6eSe3ZKZP6KXXqZPjzDXTz
o/TbDYSvp4PTZeNiltnOJ7Tiww86hsHHRg3lTuB2X4lYFgC0Ai8ZaCiCi9uxGqN02qpW3etkhv15
jME9JZBzfafy6kvBbRNAtDB8jkyCM+lEkaov82xnE2+cGC42kyr/UhXhYbv9EXXayEypOyJ8ntsX
01bgo7VV+IRq756b39ZQC9uMDiU6xHdhftnLdrYKdlZliujfTgz9Eaty8cWxq0+Pz8zGyWTjgtVf
COTc2KvwQLOopCVg566d1ZnHIoyqV9nFzo6WzMbJZIwFEAl2+b48LF0al1ZL1IsUlfyixiK9jPg1
vU9Y6ijIvN7+8XhaG8/AQkFaeP48hZSkb7+VSAvhRGrpXqsOmLLvjE3yLZ+cdPoaawWQK7Py4u+y
zfvXKYeiGwxoqO4dkK1du5BicfRBCABdvtWPQLTZ6ZpydK4of47f6M2F5xZz4s53B6NM/ZAUIPYh
85WShkTbPoMRkE+zi9XJzvm5w2OQaCylJd7jpUu1vn5nGaJ91avW1Yspf0a9a/iaNWbHVEPluKhz
8WHupRJYSAntPMe/3ttVUgBbgjO76JugELg6NA6WO84YNfbVdWpHHs2pM08NHqmurw+6MbxB5LJu
fQMxiEvlGeGnWDjhp9Rz5Nu5y8K9I7wRDONVsyCSuUQWcuPttghJseI8D62rXrQdRkd8H3+E+HCw
kUU5aXVbH92ild8fb8aNM4ZEooOSIMDge4I0Fzog+aawr0Vvf2tkUz7DRYh3KjMbVwaK0mCe4URj
ObTugZJW5hC8mZpIsLgv1KlBN3zu5x/41dnN8fGMNgcDpEH3BYA3RiurdUyjxWF7ph6dFtW1RLrl
aTGIPXjdaP55tE4FGpwmLe2l37P6ZK1a2GFuT9aVKg7ojKIWp1m1sp0TsrlPCVphk/MsIlK4ipon
tTDGcE6tqzSnJju6almg/FPk6WvYaKkIGqmlb/qkSrMAR8j4bV8DbfLLacQRuVQLFJn/fIWhey9+
o3TP71ranlN1XT5n7FS9ip8HCkuVP8K7yw7q4Jr9ztO2tUNhrwCvAPB2X1qkVmlO0u3sq0J7LxD0
kgJ8gPOdlGhr10C6BXALsZindPUpTVyGhrJiFNr4kPUMawwys5lPoG/6/7B8ENR5zxZcFFKXtxsU
KcPaqkuGgg+Q+bk3TlcvnbxDGLXazlBba8fW5Ab9BZpeR51x0iqyhiB6VR2leBoYD6TjtGfZtvGY
oLeyFP/oD+DQuC4ZeJRKXPjgHLmk8H4KrLTDIJRCjL60Z6SONaCpP4mRbDSOCplj1l2V2cEwR4pa
j7fm/WPOL1nAfYuMLNH2am27iI65m2jW1QFE9TJk2QCyUtjRgEm0U7zRZ6Hv5Q9bQy7wp+UkLPWl
1c6xQawmESHiVYepdoG3tCjCQLk6RViAPU1Gv1fNvd+qlAeApfNRf9kyrJ5uiuhDYbiJc4VAMBzS
oo1O1JOsY9mCKHy8nJtDUZBAOG4pHq+7y8akGiAkLfuaK3YBa1rFsw3J0lPTpeoORXRZptvHmFnR
8yGadohh10ISRGA0mjFUuxp16xzVcBpOsxi+a8lkHrPUoSQauyHSWQ0GDXO6D7pb6HB345P/Lfx+
2wbNfXsq1dRQYuA/znXCmQgMRNR+xDFLe1aHEC/gRhvP0mir3s9wXkp8o4zHt8jW7GEVthacu45q
GJCV+zRxgCqXWmbkXNVOK0465IrANOb8oun06x9/24062AIu5Ovytiwc1eW3/J65VSCM4XzbV0DX
CKgiAKb/nafxTNLiKp9yEAxnxSq8j2072ddpKrG776FpvpG5Oj63rtGc+/+zd17NcSNrmv4rJ/oe
PfBmYs65AFDFKnpZSrpBUGwJHkgAmXC/fh+oe86IRa5qe+82YqOjFa0mqxImzWdek4/FW0+V8/df
X5rtmS/fBtMbARnkBBEePl3HduFz62A+j0mZBuMj4Zew30xOZWiRpVlet7dXFwUzD9Ey8xpWjwQp
vWjLEm4Ka8Z+zjDwFGHjdMh15SVoQPeNEFoziGuntJ3ynoh/yHddzdeHYz+3eTh6ZfcdLJvfflsa
V6b7zgDBei31pjCvu4Du7nsnJyMIFcbu/qXZjilwoUVv189ZFQxN5A42unGaEyzY6bhWWjwC+umm
eLQWZV1onlUbB+kb0ooCkbh2hL63Sr572GzVIA5mxNgiOtlpcTOMU49EKfT0OR7RjOc4slv1WLlZ
Ue5B5IPhymqE6aJUQ18kanxVy5j4lp7EgLzucpcV5kjhXguGKhz6ortUSz4lYQ4nYQ6R8UfADjkk
897PWzoo/dAhPlOWi1FHppUPxJ7Ao32QRvP4tXfa0Y1yM1NZrHeKT/Z5kt0jndepyzLvjOSQJp1u
7nCxA7c9pME0fCyVVZtu7FEc9x7XqTfSfWMPXrITFsDu3eznC9YQYGjX6gF4hi+u5yI3mqupcJZ2
31ekBF+ntp71CHi7O0bNbNrtLm8UAlEtsp/9G70SWoXO6Lp86TunsWOYHtU7iQq99hXf7vY2bUtL
j2HVN850HNbBEDJUbqrbN9WCV03U2dZ8vXGjQFOM0vnqKdNJ7g13oNqNwl334LjdWMbICwMeM2QG
CgtmtamHKKWh+ovuiD5ieJWYH6H1Z98MSwVEXOY8X9cdZM0LVzB93kLArR9pcXhdSLW+zELkYYxP
S2Jqwx1krdkIewOX7mv6PNatM7rrhFqUXfyhkC8VH7O0qpYL6s3TNbpRbX2/ciRkuzx1zCIsxnIZ
Qum48yUmOWOyn9Z2/IgUjBnEi6lNb43Eca50vdQ+Bgv/oFm8LJzBuVdHasmSzy1pnRPqfVKO8SSX
FUWEwGi8IFS5l60RNJP2saaXm0a2Laz7niLHeOUiv4eg4cI9hlatrCUSVof1Vsb+8sGbGvkoB1+Z
cVAXdC508Drqqkz62rootdxSh3xUzTeoVmKKG8zCv9aBKruwDJzeCgXp6H6Vbv6YIxvypfbwsQ1d
vUJCK9Wm4EM+ZLpB36s0VJiOan6jCY1YsChEPoSBQ3MuVJ2bG3sbYGewR+YQzxeNNDyek4QeazZ6
BjleXjdHiUf5ciitWiRcpJ3fFDi+/iEn3+hiwxDzB5Uubhbj0OPfu+jHNWPs9rPlvZmNpLYjK0+U
s6e7Dl2ht0Umyc6UoT9YA8J6x6py0/aqhxGRaFHvSm+JLWjTAPsyB6RVIzY8Ym975NfTkAUJkhiT
Q+SnLEt769mi9q6ot8kPtaTP9+gvZYWh56CS7MboC8P9OBdLeSBYBU6ft9kAUrer5klezWVqJXee
mef9TeEIr41QmAyu6JTLYpdqwXIjAn3+OhYrNTCIA5gOFEZnvxFZKfX7FZmmgK0QbRh20sp+MmiB
lBF81WC+tPzBHi9oRA7XM4UAN6xw0krDFt0XVCSBcsv7vJhBUiZjhyPiCkkkTCxjBHnWF83DhFcj
hAdbrRP0cmpz90oM1a2GrntyGBNRjjtFRSll0tWLg/xb3r4VbWOAO154Yp2zdu+Grmynj0amkmqX
sr3crUoWHnQXTf/iCr+7Q1BX2shbDroBt7uVsFopSy0h6tarF/pSevcewmg2fB+Uya4NgcrGGxh8
8tPaa6wPK/X7m95lbu8zzgPAon3pR7oLTydCDbxbItfCfStukDVcHrC/Kpd9agFnu2pXI8cHJp3z
9iHTBmlc2DDU32Vqabw979YPbjnsFxXhdjbeiaRN5whM4DTdiMUDioYqjCdjK+/XEqkIFADDKl+G
OrQ7Pasir63Gbl+VppvuRUM4zRFnqGpnmQjiE5AY7d6pcTeL8nQE/TWWpvOk7FkaYaPMCgF4sriQ
Qh6Td8E2LPSWqn07g3z5amgq/+Z5vXVf1WjHQGdsij/yoZ/+0EvPLWIxpoMXTjAL9HhSi/2OSnkB
MtVYdUgyzL8HDuShjgPVLp8Do0veje48XLVzs3yffXema1wt6sNI3s0+0cxShrgfdg+TuVaY5lba
2u+r2mg+eNYgPovEyN9RS84wvCkrsUP50sAQIx/9L05JzRiD2yYv4wbpnu+uT1/gMtGzsT0aqmmz
eBoz/a71tbI7ou+c367Kn9yoBFGehHLEZy5CUCr7gPC28EhKmNVRoXu1OErgn0VM39tdrmXrOg8Z
kKAEcwjl6SEi3vP3yadjg5IWxlE+ZMKbHgFkO3R6B5XhynXSa7tqRBnCasnQaV9kHyfjwH7mlN5K
KVjKgVcGPPBNTb+FLqdM5zXSmiJ/WkWy2juSCryEbGkPX8a0NcTDPPv1R3qLkwYVqUWUp3Eydlqc
lTTvqBaRHX2cJlr2DSv4Mo2LeLJxsbF3bEW1/nkZ587ZJ31i4NWQLbq9k51obk2v7j9bqO9xyE+m
vFFab36iniDXyLEGNYfWSP4StibfdyHaJXfjbpiBvYSyWoV/6cGVtuCGDWMfln2VIwuB7Bui5m7b
vJnWdHYofdeVipJBT46Ekt4nl2SvjCixJe/9BiHbyF+6ob8nhDQ5X6pcwNoNiqCNF01bnxpv1J2w
VZisxD0QBXJHz12sy1mafhHD1V+M3axVs35hjk5/GAzpObHWFmN2XZne+rYf286+wEOSOQ7saf7Y
V+ApIyVNT0WZH5QVb6Qj4S57oLlAkRzM8ogXxC1GbutycFAPJedPk/WDTDPuMgBX+7Zu88mIbHdC
O3FerFrL4OQmq/tHI4euf/h12PuyFArWZKuPIfO56bOeJK/jyGqws9I41l5tH0utUFMs9RIwo7WQ
AoWpnqRXA5LQ14XyjO5MAvZK6oFMFAJZRJkg1E6TeNjiesWJZhyDKtiCtDS/hw1ch8ItzmmTvDIU
4EVqvSik0w07zfXYkOtKk+zFCFdPcUocFXlJMhwWKf624g83hCA+RR3boLp8msG2lp622dQ5x2aw
nF2Ctvo+ner0za/f3Cs1gE1QjcKtSZXqRWe3lbXSVTs5RzDE2hpChBEfZ/akd1Yy9XsX6eCnXw/4
2hME2Er6BlEcQvVJtjrafVtPVQAgk7hyZ4zSvJ4aDyWvqjynK/rKrNwE3eFzYF2Ai9VJPXUeIQpi
O2iz9bRGt1vRlN4lYkmag0y04QI1Ph+fIzk1nI3CyM45cbx8tFt7YpuRVAbQbji507oc8iZtWwCh
MrX3np4nV2YFttYORj1GTG85U9Ml/X0l98QEmWogSiiA5k6WYU2Yv46+aSIxmGmPAoHDBO8GriJ0
196qor5XehnJZhzHyK19fQ3LYRiuu8TSwWU1uADulhTaLS4mmENz3YX/aA54IIUFPY4itFN97OJe
50zlqLBarIg6PXhcrH5Fn22TqIorr0wxtLVN+WCnozY/TE1nlpGwG+fTqJc2G5WWlwCbV+Ei3JwQ
tOmoihc4sNcwatZeCuKmEVEZkgGRa7vSDGRyybck65Wwt52eyN7o40zQmSkRwZ38uwTcyfJ26Dw/
32ljLfyLuauy+17oi/2lN6zZwsjKRCedgNJII0HBD0WYjAMujSsRaHWoQ1BLLty0n0iOEmN4GwRD
u+lLb25Zt0VtqPkA1MJE4CNvZtosXa25ka7LRMV2biGo6Re6ZlxQRp7LeNRSx93nwWw0MUFQoxBq
cbv20M0eIXdqmoW4HV0DIQ/YDF3xwUNnTgt9NFbzK3jLndh5whaIDmETjjWXBf3jg00Kf7fOYOyj
wpWWioQq1jVKLRTkQ3cA30DNZ9Hv59ofqxvg3M671QmKNsoCWKu7MUuNemcEaYvdN8LvgMppDtgH
Mbbr4zyvxscEZR+O4lqI9FozvKEJ6W9x9th1W6Orktd5fwGOr7tXwQbdQpGkDoiTzHn7RZQYdyZW
OHA8KXZn4ZJoq08XMBXaTo59LiMPyShqFcophqgRwfBGs/yak4FzTO412fEMorJdrPeNcCuVhnXg
TjKUpaq62zrJu/57sfbNg6vnLumDYy/+VW746TUyothGkkuVKgK5k1x2fYnNa9BoPgqUetUO1/Vk
Ds5h0VwSF6ja9cegqToXGofpsA4AATyMk3IvhZjN4GJYjAJydZ0ul7Jy+jYUuZOMF1NdGGssXb/6
pHJYfwgRjnYWVnNpvVOOCD6T5hTv5qAzr1IakVqkMqeuroUPSjbs20YLDjDk1U1lL9Atp3L1igNy
+UMSDSWNgr2sCgKHGjByG+O5qUTIUtXRW+pM/7bM0DQClNygJTZ0aSMid6zbR9vGLY8lWAVPdlpn
E+tmFfaOYEunH5mm0FPQJTDWyIQI46Ca2I5vld7Y5bVeIdEAj3FJHuy6XmtU+P38EzGiV0Vu5azv
A8ri38e109ddl1bz+3KdhbrQoJtLZMmt7TuLOS/3ZT+6b9NVbowN3ZMUghqnuRVj1bU0Ph3rD1KA
VbtZpkC9mxqUXcMRirO+q/y8K6HxLJ53kfgqp9xTY02xb8FqfNMqVywwXAAKhqNVWzWmAs7yFsm7
rokyaoxmaGFjUB8D0fQX+VAHQSRR5G4jfQlSPSKEr5urOQeohu6WnvOylIR4vAbKasNMs5JdXook
CHXN7co9GZ1FdoebNC9Vc/bWlCm6G0YyXylzVEVE42GuYQQLWtpeK6f3Y977tDgDc3hf9K1nxsAK
XDcyHLIvOk8Vzs2YRn1Kh9Q2L5wuneOkGAXyY3Rxskimg34se2sed3XfayoqF9BNx9lMcSMwxqS4
J+d2v9SmyvozR8TLrgqifnDrqVQD5eKUeF44rQxY5gizWMd1K6HQCh5ic0yDc/XZ7WueV6QZBsAW
hx619xdSMIbXkJR0hX0EGauKcHKG4S5oiqZnPU/NN7rqzd0yNM5FmSEuGgZuIdyNQ2oinWgVn38d
cLyMAgDPImaqI/lHaHp6z/6KwbRHDeSIxVF7HSTkp5ppqkvqft4bSnwFOoqBCn27Li9+PfJrAQCQ
uR+Ik1c6c7LqBtMbBus49Kb/ZlazQY6x1Htb+c3tZCTamZ7Zq3e6eUAD00JF9DS0sjPUDSfRWcct
1AvbQLax31n5vkraL0lQu59IkWpqlf24//WNvozpkE4noNuA5lBtTgNwrRghJVqueXSrdEUCy1Hx
bJY+VS19OTPUyxCHoShfIYAGbwO7wuczmNJGWRROah2BO6xxVQ/pjWQzu0Ocu9iXFi3P0fXc6Nf3
98qy2awmiVap6wPZ3x78T/2G0V2GVq2FfpR21x0DlTw5i37OvuCV2QINhceHDSPuS6d9XDFmbY7A
vn6cDel2ka+m+is2u/IGrfeg2w1+7pxhtL7y2pgtUHf4FwzRKaY1dxUC6Km1HpeSHVR3shwZpSbf
K82vzyBWXvbINuNmkBoBcTDF3pPXhvWiObaOMo54g6y7tXfNr5u02AWcNvuyR5EhIr/rER9QZPnI
p57ZkV55tshEuahfoPoAvuJk+DwrK6+iXXMcUYHb9SMQ3tItEsLStYjUZP9fLAhwKVsY/kNw4xSf
U5d0wmqpr8fR7PVIrGWLDGQ+Hh1nrM6AwF6K4wEeYHJu0BseMNv688nZO+7UOMrVj3XSsrJ1zRse
N/n6LjSmrH8KKrxyEMayGhEWRaAVESnfLGGK9satkl0J1dHTR2yS56D528kll0ZWiXDg1mI/fQx2
JwdXEXshTZo7b3vLWr4a41yU8eQL+0kYFE7OrNRXtgd2enBRCJ/hcHLaGewqWH6uV0LKAG1xHPVh
jpfVwpDREepyMz+MFLTVX+8OL5cRlc2NRLbleQ5Kec9fQBs0s+Gsq3V0klbujKmhpzTRZggQBfz7
QzESyGKqLTgZn+7w4CjdPKk4UYzGSeiuTaq6QC3GXXalQijgzMN8ue2x5UF9I1tnY4KX9vzG0FXH
CE7zzeM6gqendujerNJ2zmwNL18ZKDYwqHDQAFoBZns+SoEpZ1d1qY6skZ7f9A4xbm7W7rWzQCce
dV1Ei1UZj79+Z6/dGoQ/MISYdqE1ezIoOpKJZ+e6fsQgsL4a7K48toE6Jxr32q2xOsEoUmHZgF3P
b82HRmPauEYeIRH5dyYwB5pscrgvy9R+33WBnoRLBlL1TBzw2rBscgB0mCEelh7Ph5VsPfmaK/1o
WEJ/o+UFgjWVk+9HmmB2ZJTQE4gOirE7M+4raBpIKTxQFgPiZEya5wMzkUx7hMd0pHztbRSYns5s
1fvrA4r6YGq6qXeSeCAE3Yt8RhbMkHUdl83gnbNzebkmuRLIOfTnNy/60/NGk/BPjLojAl3Wcp9Q
0D6a+uDsjG44hyF6ZSiESqjSbZHBy6Ot8aTM6609Y3fiNsl9eVsaEsWSRjN3f3fS/jhSXBBYmAdy
tDx/vNDNhnbAyORo0hfoYi1x6Ic5bW2cWZEvFwek281CdgO1sNmcTFtzzqq8xtjl6MxFew3Wv4mX
0dTP7GWvRKsEAxAhIbWBYD29G2qZjeYIWz+6MwcBbBroNft5KQpz7xedGCNHquLrQgWNVvLQlOcW
5w845UmWgrXOVh002QdezBHIGbZK3cUgqqMMGQ7IJcNeKRtyfjqPlSCjXSY9BJJuvkXAgjY5PFH7
CY244FPgCutJL+fpU4ItOtY89FpvVUfJPpqzTU58onv5pbQmc3w0DUU9qad9H+oKGO3RQuDgziIh
eiwz3/kszDzrYozWtSHyBk996Z1ivbKGUmpo18HxiMVCxebMYn0lJAK0ux1Ym5DxC/sbp/DboQTs
d7QwNqDWNiNOrqX0fUm1I3hm6vDryXu6TKCE+VuDQOelb/Cv7ec/xdBDbZmN70LOU2PW0zijU29r
lYi0OhPHM0OdjvWDXws0GAAhKHU2nedjIShW+xQlZ/ahgo7fQEHvttK82bxdS4D0UdDP8grFBcwK
tDTPPnPkam3ojIF9R7TiX88rmJcQLhnqepIWuBkVU9u3nwo7WbzbDkhw1INNfpwTzOH/6J0quNYn
Oehz6HeZ61I4mhwEDUfHKGOELJzsbshmh655L1QbzZvHVpRWbpJCN/f0z+sSrLgZoiIq93Olo5Rq
iq6fY21wqyHSNvZViN8YFGt97bv0oGZ9fnA0MwM1W7vcoKx9P42zYhLN/TRNw96Z5bjc2klNIWNA
6jU42FOQW/edmRYcr+lYonlCkCqOlPjy9KKlPuIewOksuPf5lH0//PqNnJ5IvBDOBYPeDG61L+mS
SKxUGutCHXNf+AhAoLZ2YSWJqq5Guu/jgaqj+Sloszk9xwx+cSYx9IZM36juREyAxZ7PBcxTTFvT
3PFo+X1aRn4mcFXKpjb9orelN0YZDiLapStRmD4aUjM+slpROK+rFbT8334KBG4sNZ3WDtDWbUn+
tAQ8VYCKp/p+HIZkjFskFcLCKNynwAbR4IpaRLY3pGc28x83+PM2xwOgvQNSDswcWO9TJC3GART+
RKuOEzi5kRTdDe6Mmrocom8TImeFPVMNzpak1W/qOYVI0aWddGOtEAOYHSMtzskEvlye8Dc4X+hv
ERTx5/PnkDV5kaNeuRztpg3uUqUVR1+frHjthvLMLnd6lHmwmtBrYgKQEZgv8L0VLFKS32mlBaSK
gy3r6lIAv7v49Yt9bRT0Y4C5o9eFHPhJfaAugzXRzFE/rpWq42wtYR/31Tm+yStT2aKO9cObh4f3
ArTvIPo0+SVbdo4h+qY0rqMT6A87r1NGbJabVT10mzbvrgKtc2+NppnObOIv1zFXQA2N6iF6GXR8
n7+5dhrA7diLflRTlRxA3OWHDkLuPvcS71ha/RK1brqeCRReZLjbS6TuwgpG/ZR08iTusUYE76oJ
sUVsLcHnmImHTa0Gxznbq2bWj6MoO5ueBeVew1wGpPlsvbsCb5dJVP/ozWReqnngJNFNOXNtL+j5
P64NpQVIDpw1L461Kg3Q7sjkeqyMyrxqi8ndmkl+99Vbca0B1DLWM2pxNG7iYWtagAkK1uaoj72d
RUCu0yYCFYpE1CKmJg/hNtXmoZdEG5Emsc4MXUS/+siS5ClRkk3ug2UN7hz2AimaWJndcO+SZM+R
DojjMx7Dg0BnuxtpoFDZf5xY/XdznRV9mGzhTNjLrm5CPdWn79ha5NRCpVfkoSNpF4QVOPt7G1X7
z7qS4pyR1WnAtz0qeAMoyPCaXoqD2q5I8kAO67F3jORWdxrvui5SXDXstQz+aEDlfcfTWPV7r+3d
979eoa/sgpShqckgD0Ap9kXsDKPMHFg/6xHwbt7uvMV0vpcpWhWhXdbevIGtkruuUEUVDWyOTbwF
EQ+VnPFyMGxJtfzXF7Tlzs93ZctEsYJa7RYQkas9X0m4K6FY10n9yIY9aTRZlmJEHgt/NsNCSDqU
WUlvyADxVceLbeVElLpmncmCX9mI0aMnAGfzok5/ejTMttakydJPR9H2BZAGfdnpWpm8IxAUZ7bI
V3YOFECJxyjuEyyf0jztIUkI9tf5uNKjuetkSau57kQ0pUK/bNj547osqj8f8n88zf+Zfmvv/3ye
w7/+i78/tWLpc1bayV//dTd+66Xqv/3j5lEM/2BD+ONR5m3zX9uX/PtDz7/iXzf5E1Ca9rs8/a1n
H2Kkv64kfpSPz/6ya2QulzfqW7+8/TaoSv4YgGvefvP/9If/+PbjW94v4ts/f3tqVSO3b0u5+N/+
+tHxj3/+BpDpp5m3ff9fP7x9rPncxeP6+I93ss/Fiw99exzkP3+z7N8dl9Io0xA6JbkYk2T69tdP
TGA9FLeQ3vGoObGgm7aXGR8yfsfYeovkPDzawI7wI0rgf/0Iu19iDh0VwR+sud/+++afvbD/eYH/
aFR939LeGfhibuandbJl7zRQthLK1lywIHM8XyfNIF0PWT4VDQ7R8ag0r8ERPaW4VsSJ5c2XWmI1
VZQK5NDNBsEe/hcbQH8AYDjOsZF1VkqL1bQAp5vllQMeHmrUBHCdxu86hApk4N1gbejtrEn73TQn
WhuLcq3jVs2adjfoQ3lMCF9RRGlyp7hohgKMqHCN9CBNlcrQa1qcx5d1aPc/3tTfmr7/26n4bPre
iW8NL/nbN8ks/39h0rqEUP/x3/PixaS9qx+fz/Ht1/+crk7wu08nieonHjPoLGyT8s/p6jB1/pqe
pvu7BU2ZZhQtIshUPkH/X9PTcH9HsgcDtR8WYEAcrL8zPd3nZ5pHMAa9iLCadQJ46oUmOwKceQHp
xEH4xd9mJZOq3JNT6lYczItxP+arJtGe88fuRmuosIelmjFVXtrWR8ZS9BbSlLMlvoMIn0oa0iK5
hSKE/mBXU6kOuwwcciiVEUjw14nz5A/Iw4ZWOgo9TgK/FFdOWYNE3zg57zSQPR/BAWcOGpptgU9T
b0IxsAMxKQDpnf5GSi37hEajQ8MT6meBY5NP2ooQtligb0O/PBgGCe1VsbaZGc5DP3/GRwy8jTn3
lg3g3euWMO+63tg7jsZxJaWBPZyJivalk/lFclF3Du7IkxLretlbvWFGNgSpcheItbaRqa2ADQxo
rVnvA8QGrmbQpzDHU6vgv2fk/YEDA/sPZdo5BvAetR7WujXskNy70y69NjHLuIT7/W40uEnEV8s1
CQ2vPwMqNE52HpQZ6SFQ0yY0QHAEDaXnO0+FFKeuCqzDJ+xvmgNbj9Mh+l/X02Hjzr4pqhbmo6PV
MXGad6sPunQBT+SuS+PF8w98cXPG+eF5zYZ6Bk1drIZ+ZHNQn/WTxMmoxAbzCPyYvN66NTR3jttu
8g9FNstLs0vOCSa8Mh6q/6TNm60W0f5JkAJhbqzMtWO8eVj3ilPmc+K3Mq5lOzxB7DqnJ/w8Htnu
j0Wk/6g9bsnFj8PgpwQZbH1Jvc72t2LYHJdaOl3a7VRgwJCcY82ygfx8rvw5FNsIKCcqNS+wgQO8
ThqjUD00XCp2jTa3T/kkVjv8ad/66zz7+fx6MQzbDyhO/sQ9A8Xuk5Q/n2RbrPAG4lQz/V2arWD0
U1D9vx4Fwb7nt7P1TzZxYk5Iapncz0mVo5zAyuQrEgcSNOoY7KB2a5x+6WRhSWEhmfQBSL3ufK7A
P2kXDVyL7yn0MLFLiq6FndhkvWPPOHQ4NAv1rJznO0jYmQFYerKTz+Q4uQhTsy1BexWuMGlcmJhc
hMWkp82hdFrtW1C4XX1DP1kbqVCt7oM9aXLZrVIxgcBgUH5Bd8fBo6vphxpdXumAy578aa0/Z4bd
aRNQtRV4hF/OKdud2Th9sYczV72bYDh6oOH7somLyhQBoJ8hsd80Gj6xUT15rj6GSZ1Zdbw6Y9pf
uYmCeB45mtIq+HXgHX0nSmqK6mCE6sxZLstEQyI3xTyxOqAJvED0Muq2jYwGaNWtsdYN2kKuKhq4
OUPpJVcKTiwzsa5LfZfqAAn3o5eLqgldYKbJdT3qbr7DJnytbpNJF+4Ht06AWfqNLJyvfTk01a4z
B9FdZP4wNFd62ySfYD9oA6wTHLc/zdRPn8AYVG+csqQ5AtDLyOX92oCm/ogJX9G/sSCAje9pDoji
4Ocl1oArisCI1Ve4zYFfFxPWS3FBqw0q0ZAs6iBXMXbXa0nP9WOaYxn4tjMlIr+R1Wcb1YAexRWy
vegZOBXkujiQfhfcjcpNlrir/T7bM6LfIoYrcj9ec9v5Cqunwr4nJZfMRuGMYa8Vg/gjSauSDKaQ
qa8ODrQUC7KCMbhOiPSDpn3QVBV4H0pWXBuhX+5X+zZfA3tn9xZGEEOmWvvduBrZ/LEq8rTZDak/
z6DuEFOKUMBbxrsK70mIi2MC1/aTPeIpekk3ppdkyKnRfOFdQDs7oIzmGWkMnHA0H81UeZq8EMZc
d0+pD6B/itJ0QBGxwZEAayp8IzX4PjnG7t7IASobVwOIiTNBGpe5PTZXlZUA9Qp6NUC78rSguuyD
zrsYsslyL4TdNioUs6oyDoEB3OkwKl9HL4+cHi0wlPuiHlPcZt/1qzIPAkXkz3DcKjNeVTnByJQ0
j2Md0k8VVshub8A0nEdYVosAMjn1ibz0pT2mu0o4a7CzdSxesLXxlw+I+6XXgPkqH7NIh5pmxa0i
QIaEqAshxu6PWDsJO876eQjoFTV2HynNMLO4Nq25vIDrglB1HohlDpssg51DS0NPry0bvdM9BgTj
cshM4VwVEuOVi6bsgi/IPadin/W9lwLPA8W677rcc49u3VFq8VZQCJeYCUGzkp6G6DNCDM2NWY5B
ejeSoznvs2w2tUNrKX2kD6k3t8PoeIL9SLRl3KOT897Gw8eO0k7jcPE5Z+BhGKqw6vVmsXtID/Gw
BhYiEs3q8nK5cgw50c5GpDCjZ9XcznhCrGE997kZHGbODXYge017+yJVFPLT7rKzzM6s0Zxuqird
b0DEIdagH9b2RT41CfjgX2/OJ4faJtNCeMiBg5ECPPRTN9OmSbDN7VFDyabGvgvQxIhdlUyhtRra
nwnDs3T359PmpMqxtSC3EThqtvKqjhzL85iFOE2w5DwYr/3Y7K0KZmHuT1NsQwf9uDhB/lZYAj6t
b6a3iQ8Os9007PrybAvmJHLYLoTEdAvPseM0yQRPLgT2siURyYpNe8HGh008/QrWZobFmyADde33
2HWfedAnZy24os0SA9IRQRLk6VPCRJE0hq3Z9hQb3bTEsmHfqua23P36db4chfDLQgeQYMUh+t/C
xp9ilBFqYyZGY4nbabR3qUgxng1A0v/tUTbgDJoMP6K9U93bDvaHjnXJEjeZ1N/0g20e8V/0nn49
ygmRnh49qiQedR/q8ES6MAae3wynG+2IMpnibMYzrwl9t0zs2763EGtRAmLlx7nWqJ6bbiPyC8pC
5hfJDh5cN203yuuuhBB00VGD9SNAa0twmxVdMH749VU+Lx1xkaT/lJs3UA9LiKfy/CKtwZyA8+O1
pbrK2zkB3rmOqIx90AacED7o2kxDoezHoP8/9/4NMsxPz/9F7n3sT3Lv7df/zL1d63di8h/uo9Qu
ofBQjPkz97bt39l3NvkHB3CdS6Pv37m4FfwOvgY08Ib92z5u/TsXN53fkeAhT9/2xR8f+zu5+Mk0
QYDYYavxwcAhirhJ1DyfJg3HHf47prmrSyWSy3Ew86uswNHiQIcRvqHTtsI7mE2KbfGZ1Xqyxf8Y
mp42PC3gUkhknsxQNJryvLQTfWervADVXizvwRQOmP/p2TkNldPbBI/B1upyjG71D3LU57c51oPh
lJm7cJzU0x508R/ICsz7lZTpweikuM3SYjrTQ3x1TDhU5lZ52Vxon4+Juco8tzV0cN9erNCz5u6b
JrP0QROldlt24q3bo67x06x7JXPavvN/CuTssNwn5tmbw6G9bbYnhT9HSU8f7GCJbZHCfUxkYd2V
CyA8CLxz9Q7tmPbN3x+R9GnzPdkybPPkLU7LgHRd1i6xM3Xl/2LvTJrkVLIs/F9qzzPmYQsEETkq
lZlSStpgGplxZsf59f2Rr6pLCqUp7fW6zXrVqicEAe5+7z3nO1eW3pdXrreZid5b8r2ujfPxH18P
BQZDgJ0jh1nr7HpjXY7+ZvQqBtlyBVU28okEvx0IlL5gWvEarvqF3zBgaEghulO/YAn9+hsOI/EA
MFNUrFdQgsWq3hhafUPQnYbzyzlZfv7w59s72yj3H/BvZ6GNKpybPDuLKLVy4laVigvTfQeJO7h0
qO5eeYYvXYTAGho1nK92Zuivd2VqK/sa8/p4I9Eri0cpFOYLAfj8zzfz+9Oj4cgCx4Mj45YD3a/X
6auux13Arp/JYZuO7tAsxRvLFWaWzESZBmTDibymlhqb1Yn/2bVZVhEuMHJl9SQw5DyN0GzKpu3z
ATHkorRoybrpnZEvepKCHQqzot0I6OJBv7KmnT/Z/arIdFibab3z8529LxtdNS+nYREXa5s2se2m
jCFz38i25M+399uFWMlYu2n1o2HeFRq/PtqJ+BmRew7mKg8dAmCt9q3Z6P0rMumXroLKiyEy9hbe
/rMlzKOmq4HOoMvzDfWpKgOY7U6WG68dQs9fFHQWwMe5l51Cvl/o17tZegJTS2yNMZLs6hvcKPPA
LL95o7vNfNWyk0Sln0Ei+fMzPJMG0IfeZ3jAp3bxAQd/d9+hfjqV+sAlsrEEiOKax87FFlkdSFg9
uqZ1GjXnJMsA5yvxpTgm/3zl3+7XRlmB9wOALMJqvpFfL2zPitixaqRd4FnkaFdWFk++UDBy2v14
bItiiSdlTHd/vuz5jsuUlrMx6E1OFYQPnHcmvTZYJKJ4euD+oNy9i7ClM+Qh1a/45IRWvGKV+O31
4Xr01UwSxpjWstT8epuNGKTep5oeZ0NvxLUrxCkNqvKVT+F8zyM2eKcTUi0+K4TOVaveYvBN+7Uf
d4VyMLB56m5Q7XbUdG095GuxvbLj/fYUuZ7Fe8PqgjvqeZby81sDn1DIdSORyQLtjysjIOnEy2Ux
AH9gu3jlVfntGXI1joaI6faDmuGerdWgPdAlo9KKR0+vLoaJmMQtX19LBH/pnqD58SDRdAa/iVe7
oswdvKdezNjQ+9rqQny1yxH8U21qr9lKXr4WVSffHHXUuYp8Wr21c2qXrHoduEsvx+LGcc3icltW
9coL/+LDM1n8CYNAbXyuvMkIRivdjYeHgq+78it7jGARjP90ldx/Ij4qdBqcyhkI//qaI34M5FxW
NPy9RTwubVdeNln5z+Ju9qHZr1ehIvj5tXMbqwdpwGvXuKZ2lZU8LGUhQoVrY9H1z+t3f14szgRE
/7ngPtDZC43fpMaDZqcL65cXD+4k33VdWTzITFhXcDKqBAWeHfKnyI6rUWdkpc1xtczI0UwoFmXl
JDp6yVemS78tm/sj4By2qy52ZODZppdXnecBteEtHZcmwQQ5XDPk8pJRtnA69PmbLgfz/Z8fw771
/Hyifn7sDk0SKq5dir+/zT/tEXPTbvSwDS+GoGaFunS2Y1BrzbH2Zu19Zon7LJ0lbrrVO/35wi9+
JqAsdocMIrznIepPF84x5wPxdLzY6hfrZHT1dihm+rp1oXuvVA37Ovz7Pf73UmfrtN9uaOQ27nHO
5Xqd58a9OcO2y1unC8GrnYgt3R76QjMTYQnxyo/64jfq+CjVuEk8M2cXZ6RE6qDGjzqUsjjKYLOO
agxeox++/DT/9yr+2TKKUsjN5eJ58WYt65U952SwBH5HT4QO759/uBdvaF+yWREQe5xTgmtAPjAV
CD1G/b7QpfXEJ4+U+VcKhRffSzRZ7KtQXPD5/fpewnLKnKzksa2O214G1uZdLqnMnlYEvZ8FZvhL
6nnn6Pf2aylJL1/ZJ7oITsf+gv565Zz0PwnvjzRzWRkqzHthnAAMaIkzk7C79vYQu26xJXJYqq//
/NHu6hb8gfDbnfNfcSv0TpPawqWtwnvYiFi7LMw1e2Xle+ld+fkqZ49WeaPUrXHzUBpgj0XZYke9
MQ5JsQbzK+Lml96Vny91tnVMTdCAOuLLA4c0XkC1SJNxml+bp750QvLoQNCJwLDqu/uf/7SUeK0+
IlLghlTfBjHtwiUaA05kOEiKMtzwNMR//p1efII/XfDsfKtbg+4wAPEIH67rr61j1jHAxuL9KBle
/vlSLz1B2ldktBOjxWni7Mfq/cye14BtcaEB+9UbFnUxyHV6ZYt/6YbopqDDB06DP2r/85+eYE9M
UZ85fNOVHawR5S5Umi4Akcuvd/jzDb14KYaNKMWQuxvn4/wh1zNykks/7lu/C4tGE988cHknUBnT
2z9f6sVnR+vGoFwlnOD8vaht4CAUBV48kfAW6R0IFRKvqldehpev4rBl0422OMT++uxAcSFtHDI/
dtPOSQwL/qcScr74v9zLf69ytiqpaqSO0fiF1AAncIOicygs0fyfrsIEjnYirf9z7SdiER1wK2uf
6NEjjApam1GVr/nwXnpipPbspmtqTYriX59YBXHM3hruhUrZDgkdg+WdErb45yf2wotG05VdN6A7
jZjx7CqjSXw75hcjDnA4dziZwfUcUki5iQNAM3jlO/39ansTSKfYtRxKz+BsSdgcu5qr1CG0tXNa
ExouiNO4aYAsXuvCGdtXjjS/P0IHyCHl0j7cAnd89joY5h6VqudmrA2NkXCUGsI5861XirMXbgqL
734cBQa+N9B//aF29unO8zBjMfW1Cnuvs4bQGTJ8Z71fVf9wirbr5miV06fY1TesEGfr+NIwhQ0q
04hFoTvfaHApG3nlCvnwz2/G87/71wMhY629J0/GDYZpez8C/LTcdXAdVIdpO94WVckvadu7vXcw
PE0nUDpQE6Y8EKFW9cSc0vaO+mLJIVoQZuD/MgmwQ7qy8Cf3NL3NAjxN7fdJwOg6CEXqB2XEnxlt
kzDUzE3SZJB/RMtiDNbxz/fx+8/jIo/CvQOvIeC0cnboy4ayEtNOSfeYYnuJh7whi2Zm9UWCY1Hc
//lq57usz1gQzwxNCMpNPt+zN5xfbKPuwarbAv1oQtlo1ce5x4QRZ/x3QSx8WPGv/FLnd8g1d4cg
WilUG/SS9j//6YeaR4TPdWsHpF1sgX/VScijtJKAo8bV3OJZ+PMtnn9VTG93NTGDXLo59JDOlnJG
4WsfVBKG7ZCjs9wYpn8c3MV8ZWX6/UkCgeC4wsuH+Iuu4K93pfntUIopT2Ot9voyduvO+66a0gwz
J+3Ag86GjP/pjTH83/+PPZ6exDmLhU4w1IfNTPmQ5XDqxrYknHH0X3l8++fDP/3nL4tyjr+e+ADC
b+ipno+ooa2OLVMgcZBm3Vafa93V+pPnc3i5L8xtlEnW428RoMDmD3lZM2MmYvVNPTT+m2yxVkCs
+UYcqKdAdcWgDqcHcvvSzxtQaGBy2tSErIbiw1ZlV0FmPILSs0+G6aU+QW8kv/NWBumt0XAyd91G
3nHQJUB+ovPyHpXddMDmVz7gpx7viWns2xBt0ZBdlfrWdVfSqYZ45WyVn9S8MqirDEPdkoblNCEY
5+bRmWaJQRFTt16z/B0Kr3SeACUNxzrt1a1m9t87kxBmlCeQUoc0N741JcJYaYzlJ0MF41WH2+SO
kGS2VU0M+aM1F03iWe0cp/xLwsFPu9h21BcEdVkRzraaHtagFnkYLKo147VsjTRcekyroZB2CQ0v
8zFlZJV0s4O+Nf4YdtviaCEB4ZJ2nb2dXNn4V/2kNU1YW4C8mIqb2I2m7bYZBRlqzjxE2jJ2ZqgG
SFQh1Y+6sZZZJMq2KwM2U4p0xrIbvTzYY+2HhZaONyprLDjCVat/9NJlfV/adEQqSC9R5RDmKbsy
mBOCka3vtrmYS4RmnkzvfEanRLiYiJfMnBCoct59P3WelkX4tPYn1YJYRy4gZR5hgAFB1hAw6iep
25Rl6Be54z1ZRDgAVg16/b0UtvdB5hJtlNCMoIlhsIvPddn2/Hhjm/2oJzDsIz/x/KgZtZiCcCD5
XTDpQjtsAkAkh8UIl3zu5Pdm83Ljbsz4D2NrAB7kKSNIL/lrR5qTWIRpGKyu2SXMrxiP4dqsjZve
ms3loIiBPKF1s4dDX09dHloCy6rZgOe8yvSmXC4NgSzuTc+i4xy9xin0b8vcFF3SIht7qggzvhzM
aSsOs581T+Za3pMWBUhWzOMHU8G6DUdNQjFqRNlZh2za7DpaFxF83YypulPdvCULcjMDpltWocMz
U3K4ysGObL3GkTKMWI1YzTpXxjQ9yazu2yID29zKRqzRVCiVnczSlQ4kWQSbQPIx7xm5CPvKVt2F
DVy6SdoiqAHRbxXUeLGOCOXAJtxOIxeLpCsKJ0Q0WtRx6ZoExQr2XXUDzLyymnui6zJ6LWuWVus7
C+QV35HsxBiVNVKhqGl6ld+zQc5lYppycw5eUHblvetsDV+29B3orXFm14t4E/QlpvpsGrVijngc
5hStTjbO8QZU3oFy60HVnxGTvkcD3ft45wMt+9TqVWudvAxgQOKWmaZdCn8a32ioU7QY1L8cA9Tm
Ss8ZeXZNGhUABc3j4o3bEgfCE36owbHjLzZTlSaeP5bewfUzpcWAUgI+tQqFCwoq3UwAeao5luQs
iKRVfnfnL3xJQLjr7S4LNgT+GG5b5kyrotSy+sz91qTDaEUa1IU8blnGjKTJJ6wlfi9Tkl4yVbQH
S59lF/v6rhjOoQO+x5bviFCzAmUd8BtkRijrNX9TdGW7hf7Qdp+JxTTfOGsqi3jWew1xkjHabjhg
7bkGAFhYMSqw6oJcA0+7JGUm+5YN7H7xMJobuk4Fy4/zTFYHYdmWMoi9Id2+yBK5Jvhrf/m4bGbl
He3SYMiiASH+7CKAtGGYZ7jPtxydQ9iXBULq3KjyJ3fQesi/vcTYxohfKxJl2Uh1HA8IsY43wg6n
VWCUHDa9h1Ro9epKTdvSRkPGlCoE6AFYvUNC5kbdjkxfsVT5OCgL0NzehScN6d6wt9Oj5R1ojEtd
GH6V6E3hXVeqAIkeTNosD3PgrWjf7NV8yjOc+sfJQlh7AItauuHWLuqHjlgiv1j8rloTCJnuNehk
tqzF6QiGsPzVuDP7ThWRMRDfxyqbez9mowpuOTpZ9ikvZuej606bfmlNA27Pbi0DXMbduIhoFoAW
Q1HaxvdOksl7sBun+1g3LaDATuL/CG2VeV6yesb0tCG8LVj1tqo7TWwdb0FYmmwQYpvhbm+1JUMn
9ZDqTdRt1ylzm29aJTyiHQwp7bAEKmOFWZ8W3dGAoTlG9ey5X3nJpiz22YeNg7EZ3EFnqQUOIsoD
qOSTXZdHeNHW21zAVEvyXoNLAIF+/SZEyRrkwz3L47n2himx7ZZ44zZbpRcB+rfrkAFRoCJslfhW
fBzs2Kx4Gz5Z/I0m+oK0JhLCW8lqz4dR+6gPtvVJgoFiWNI0FigFIFk80bGqjgYD5tPowHMPjZ4A
03BD0g2dkUSIa8MpszqGuJ1+7zV7JTjFkcJDkGs7fdS7+AGTikaHGTZuMb/xjdrtya/U6GXQuRvF
wVYoZMHuWauPyD1brXjUVPUOQE6tozi1qopdWfZz4thy/bKlLNa3LqEh79KtKuYkqHL5icSD6rqa
apDidgEFP5zarPmuzayNUTdNefBWuBKQmF/gpwwNCPh1OMMVFpE1rrkfCj1nf1u0nh8waAKc7goA
g3YUKm2WA6GFfXtUYiNpYOZhO1FXKW5RGlgjwxIgBHgRZuhfHX+1rKveEx4RJAT42GFr+Vtwmesq
t6NK1kir+cSKIqpXbfbDrWKdjXZPL9knHgYbPOKGuM2XtDLDig5DwBGiyAKqicBRp0EJPYFygTTf
C+QwfzBTVvrdXG2UsRqlY35OZ1Ua6GnNsboV7cbAPhR53ikSThbZxuivrf7tRupBNR8srOLllz3U
QXybVs1NaT96BbwqW7rLNr5bKXLG7RMlk8lYFU2KXbZvR7lJM00WZ4ICf0jXQXaU85ox0HKpTHCs
uHU9TcwHvdt6V8dtrrljHU/buhTfijo3qw+e0eJ0CNe5YZ1EMbt4YZOuJMmt5IC0SdcQRJDUxPOm
sTNV4wwNo5m6N6lZl5cW/wxAlFBDtjAd7fo7y/WU4a+H20EIRr454YoZirSJoBcmgTIy/z6WWVpD
n1/7B0DGtpXYzuYcWwYNdZIz38RBMfP/ifl+zZuGqQ576sLviYeLHQEULuegm8E2yyBRTTZ8tPm7
tQOYCu1o9dMij1oz7SDHgTNp2Mz4lA9ps8q3NaER7tUqK+3DYrBJJnBRDRHXW7vJg2yqwQgSqK/r
wDgpmx6EBS/ggGaMXKZG8+clqbcyu9Sz3mgvZtGt27thWPIRXr3d+U+10IYaJIlXfF6QAqLBryY2
vy1YtiCp5mbAuTHTHI3kpvyHtZ7aHoI34R1RPgNFTzJyjPLIMmG7wmptjfLgm0twn/WqvzXhsjtX
WqEtV4hm8LIzcsw/qsqyPpYlkQiPJTnn/dHOt/JNvoLtB8BaTJeDkrjYvADKzAEdfsmJkVnXR69e
TZiBtCuyZDAMsbvlfLtNdHvw71o11j9gISsvasZx1sPF2xxOzhZJArFdemR1k2PxhQXRfMTxoaYI
gvCQEZhVQq1HdOEyb91cGbXtlP/YRRb2sanM+ZsiZ1yngvHpboIU706qnLr0gAyu/hEItv2QPg18
j6GalrvVrnwY/sJIv5cm7GYOzS4n9x401ffVZzc7iLwfrvVlUy0afZONGUPASAlHFMIl1F9Ohcto
eV1SsyEkWkW7KLaMEiJ3tcdLHSoqHhmORbV8EJvzlG6qi/Q6++xIsMxjs9+47U7YAIAP/8D/UYUS
uvtlm9bLG8NbizeDP3/rCBWP6TWVN2uGCSYsxsEnJgao3XiX86k/dnItfqSFY84XuTu3se/NfeI2
2AFYjnyDHKlpG4+K9n/CTEVLyiqDBE3KTvNlBjfyVGr2w0odBAdn4nAUOnMBprRfDei7S4+zh/UA
4Trx7mHummpvc7l6zHGcUmYh1cHIy/S+kb6u2FZ749pPNTwOPhEa5BE92nq24nQZumiYlH/j50Rt
mSoI3gfMH68CjghkTLXEqsy61B6BomsfG7tqH2Q3a0lhDvbjYMrl7eI3ZBSlQfGpzRuaQA6I5T5c
S4rX/Wcb4g4w1mXO8f5Y4DgKWba8p8wf5UMTOFuUmttya0N+jtp+4Eyl7WB1p3nc1vZkzF2DXmXa
rs3FXSI58GXD9VFbtOhit+/Mc7T4pf1U9HVxMkRTftjYQA7aVBGCJGEfO+nq32B3gWhMPZU6oZZy
W6JSD6PHdpj3s31J6sl0AYLKDtdJv562+spr7ePkYfBAooqLNLUFOyGdvgDONghBoybNpzCfdCrs
kyewhgiiOz5umMJpANbl+7atVuzSme692fJtSYbVv1qh6L+DqN3yb6+KuFLucJXawaXGMOaHWsb+
Qi7Fh6Cx81tL15oIztcY7ZHI4Vo72lOuW/21Gpz2EbfjdK8wirnJYqeYtXpp6ie7VtOBsLwba1us
xKq8jwvV5h5aRsKEL56Gma7uHpZ6MCfND9XSj1fUoIVi6qoHH4u+9PLEXlMQ6iPcLrsZ/NOWlVms
JIhm9HruFfkv2w/f16xT1decqCuziAOq6E3usTyudl8HVXoys0m7Kou8OBUd3Qjg0UUZGWt2JyZn
vLNro3gsCnfso2WubnJYXRe0JdYT6TisZYv6TvAXsVwpeVlO6c4faEc1h26upjD1x+orGW7bpWDq
eF074nPL0YvCwvLCsrPteFxUcQUkrfisZY14RPVrXrbaMB56IlIgrJONKRdfrxHI9ktScqKsoxSk
FvktNJ2Skpo+HPlkLlBivd2CIbjCNLW7cV04zNsGfbloK2keiPZx44657KXethp4HONyqWV6QSxb
dTVXzns7tbS7zTcw3Yw2fmM91/dQrlU8uXnn3Xquec+C4X1vSpu9wc2sO69Kf0z2+DRzD5+pPsQQ
ES8hPq11kAOUJ9PuQIbJ+GBuzUTQdzGcLF3e1e1MRkHLohqqPi0RG7vWHWoMTl32JD8WC9Et60YB
vM5poSLLohBhX7IMLIAdQuiQOl9AM7Wb9AMQjSqnhqJNFql5hCZnmpMbYEA0tlPd9WzZxVpNHNCL
YR2Ogz4ua8Txbb7PW+HG1KLGPZk2+nrgn+8MUdDSVIihk1TYpPsak5ii9XC/yj3/yydc4Aq0GQ2G
TtrWh85pAORrGZBbBNlNkttw3hOi8DwtwiNV3uJvxDdGd6hOIYZlEr8av1YZdSwRbWTV/dTwwXf+
V4MltuLTc52jCnBwHusFZEzoVWC043Ss4Lznc+taYWG3dGRlTrMnJ88gIK+os8kn0ySZlyTY0yfG
TUnAQlMPZYc73ILFW7W+nKPN4eGFmlo1duJ88bOw2uOJYrervTstLVyfmF5CBMPKt9RHrTRVDm7f
TU1y+jLrSeC+Ax7bGC5xXqU5TSHWJHkj7J5Qj5JY8G+D0MYv7jRNd/XSyDFMNTvLYlyT69dWK3zi
EkYg78mEsY4XE6ldtscVmeOhcIX9ru3wXUdIKolQkpo/sDFxtOxuZrooKqomWXXJQkUUxIR/9eWh
HN3xoV1E4YYBcgwvZPedeBUY232uTVXaDCIHz8LXSiAv8tnJoR8m24o2lJH5ztuJCNibCZp0HrbM
nNJwLUp5GzgdAY5tn830m9y+e+dNO6Wl3UYI+g72yEgfVJHFNkexH/NQOWUkmqX7jMO9b0C760iH
B0mgwo1m7TWz8iZ/i1oBMfbo2hUbjdkqjpQklXhzrNK+/9gtPvfQKJqmwULjKGSl5emZWUfugC/M
hsyUtev6uDcq/2Zpa/9+65dgSJoyJUS5dAe1xt5KKR6DOtX0C7ypsJlqa5BJuVYMKtQwlWVizAtL
ZNGi6o/ReqzeMQDUN1yaNSnRR6GP2kmlzkeLrK784NRZWR0kXdgJOTJIw4iU3GU7cdqepkPNuv3e
hcz9PSvZeSLl9u29XxRjfo1ZsIXYsQ9qaPnU/reOyeRyyLxJ5xUkFepepAvmf2yFRIIIpJ/NgeA9
AJc21da7eklpZPMCllR9fubmB4ReAnYCfWJI/FlF1oE92YDbbFOBYPDTYLnZxEA9Fiwj/aOOsIk+
LHSc3uwZUOiisdN9isfGm81H8rfm7EdZVtV0mOvGHC8Mem43rcq6+UEnpbM7aoJPimKkRwx7aG0e
RkJigOxokIiFKDFHZwPRrcVxQAd1Lpi/Nij8iBgd7cqjZvlWMr+RkbcpMCXk4bV6rFCH3PYVHEhj
Dco26otcvTFXxQI4g/WDMkJOa39IbWe6nfPdTZdbtcYbmTfG4zJ7mXecZrXYMYo+m8yyDoFuZGdp
DndqoCK77FuDHz7uc9lNUAlSe2b3mbrVfjcxAKreDv3Y9jclup491dOs643jG/7bg497+kevaoqf
LSBJCnN1p7th1nRzvfezZ/ynU63Vh5a1jnYttFfqHAbXdwKCOQdjgv2ssCcLq4+nbLblgTSPOr3p
leMZIV1RB7VN6gbjkQCyEe06SnoTYVY3ypn4F7mRDahwpIk7b2IdDe3F2fyIoIqqu1OVMRg3umob
nd92ElQlzTDrtMataj66aK+pRGXPc0qtrCEVdwnaDk0FJ4UnRXdwiWfJ6TAhrGFeyC7BM6S/X0st
d5xkXZkHXAXKK9dL+pjLdDeOaHEPLPnm8uCMPnXVYTYxpUtamUXpHkWRDv1jWTt2w5ujSfk2Vdho
fwxCb7TLHE1Yd+mvDtI+FpZ+eJDBYiJM68o8+CJyiwjOCIf4jj03CltzjsQhp+3FyCk3qFmA3K4N
+fKK/rag5SeaMCAN8tnEzhDJCNdulkKPpk10CiIc8+of02ivXyrMwoQkOt1Kl05XcCTty6Wr1/qC
7swUvKtB96AgrRpt07qoDciyX4CC9Rqd8nrEtv0uINhkfbONmhfcF7VJ78coiFVMT7MNJJLRMLa9
+UIFTuUcVgrp5gPt81oetNweydMh3d3nrF1qm1PdEtGi05liWmltR8MxhuokTJpFpGP2GiWkI5eg
oLZUq8s5r2XYBIx1HNcRtI5T9scuFx5kKm/QvEuZpprWhZbCxxrEHAGz5n3Tr3I+ev26cNrW2Mq1
ewlTVSPEIxfa+g7dcQlhVS+bqQFwqgIhj2PqiOCuKSelrlIRFNmVS5FfhLiEbQK+GRQUzPeXASbV
QMumOmn1MHX3DKdSM3Hayllua9cUzOGDuSdlrkrR026wAlq/fdNNwus/twazrgdV633jsN2tWvdv
qNb/mxT/BUj5p7Hn7ybFcfj8vf6FaLX/B/8mWjl/uRDFsa5gBGZAubug/7Ypwrqi8oRbRUfQApZu
Mo79D9HK+gtklY1+BJUqtjqXP/o3MsgM/gIVvtPW+VehE8QK8x9y0d3fA9G/mWMvE63+xlv+NDjd
kVYYa0ihQHIIzeV8lm/nzVh43jTQJF3LEmJFvX0Y0mZ466/m9iEVc0rJQ17hd+VZ3fvW1FRN8psp
vbdeng99ZAkoiAdVNTQzN9qeSU92ZxW58C1ujb2I16ugeVxKJIZhNjpbd1gZlL0nju/oMT1s42mx
0DU4GBZJ3bSmEeGC0HqR0BfqWWs9taf3WWLVr4kNkFucUVeW8VoVmpEUvl9f2YYYL2qvNG+2dpjb
k8PIUIul3ZR5tODBoBGiif67PVrjFDrN2rVXk21reYiuwg6OGg0tk2NLY4sH00rN7EKKvKsPiGWn
G/a9VMCi48TNuBdqQGJZ86SIhA3mLcxaAzzu1DJI3CtSFnlRucZ8smgKVhfrXPqoymXZf1nducZs
vpJASeelNujUZgw84wW9/mXlLhNloBqrPipsPdVDnyheAd0DksDBIGDRCq2uXt72Q5/mEfmo8li6
NdbArU2DOVrneSw4BOt7jKRsjZs+Hdv3Y9d6zbEDXvSJSsoj05opdwQBinXB9Bvn2ppW2SaBLi1x
k1rzZ6aikzzpaZmzpzfOwOgJ+3MeuyVYhmjUW/Ql5WBBaZKeVRdvJzqb38jz3u4brP1lyACIEOuM
GKuwtAr/WiCtZnQrOElFRDx0gmUy9a9Y8VuIDE1GY2NHMA4cCMqRAqVwlRkK4TDUWeFUbrEpee8i
04NdGhocaDnAD9wq7Z1ZULoMRfAdb52AyD9kJGFCbxTfFnI9/MOkKu0T1SUah9oD2O2BkeNE4vnV
TROwmkZWa2hfgwmcFTOtWR9OAc0B+zhujv+hW+zuUpYL/JBcweQIS69s27s568rbsYSOkTRzMaXk
pzPvDfXU0H4oZYvreVoNdbT7HITFNE8DUyhlBctwsr2sXk59ixdFhGtrTF+NTQTyqlE65xBaILhq
PlR6P/sx1uCezLCg2khRc9pAP3Yb2ezwLuS8MuDMaYGZxkb/l/n0erkw0C3vS2sV5BoFqtX4aKZc
XRKrVecn02SjGkNO6G15MrSKwfnwbFBfK1rs7MdFcI/yqW1OhEQo8qrmjTzua6vys/EbyvSCbOnC
ORW92dK760UW6/SyTEqxnsStitDjR8FLcNsWa3HdgyAkxA5IyBHDc5BsSKqiYAmafyYYZbnC+UT4
A+umbmCsOZMeNSTYGxqCjYizzHhYZQ6lNFDE9mmpcfW8iP//fvYvZGZ/3M+Gz/0vu9n+P/97N7P9
v1xwmbv+nnQPnMLocP69m/l/eQiYkM0DjYdoimLqP5uZB/8OuRHazr//EDXffzczRGsOOyM2YNfz
vH/Gv3sGWP28mWH8c0ysr7tDG+HyOQ7DY7hRp4vesqZoxUbCJBzxrHWEFW0tfci0qE+pYDVHOdYz
ke4Y6eQnh15c/o4pE1WbvuZO/tYz+qZ6REpFXQkZb2COyVMxo4xSn6z3ccTYTqBOUCYeRVl21OUI
pSagYnIvMXc03qW7jVbuEmg5WP2nuW9sdZ+Kju/W0UqoPSUcJfu9repx5FyNBZMZtNsY/jFHTPFR
X5sUIUM16xt9CI1SJ32uV+bn2mV4rmOyYa9pKICob+a91PGHsS4YAvUtS8FzNZR1e2WUP1dJ6boB
ddefq6fhuZIK9qKqhI7aHwgMmcVx0dVE4UUaUdffOLNnV2/pF1Gdmc+Vmur7ibINvQVt5BjTupSX
znN11zxXeiWErDKcnytA+VwNBkoZj8Vzjbg814tmVc232t9V5FxRUVrP1SVkZPVmrNW7GnIXMoG9
BPW7lWHA3rSMW+hygAqf61V/L13tvYitR7v0o/K5tjWe61yIwtS8/XP9Swm40Hp3CiNPxucaOcOK
R8HMykv1nOVkFR7o1fTv7N6o2RD3+prYYErt6rns7p5L8Pq5HJ+eS3PruUwnEitdD/1z+c6hiFJ+
6T3Kem+v8Nks7Cpxngv/9bkJkGU7C4gDEJe228zKD/U46H20ZmNXXjh7L2HIVm2LuucWQ2bt7Ybu
79aDNqb3bMk0JHC90Jzw9z4F2SG7FuC5fTEKa8qveyr4+/y5weHtvY7VV//D3pktx41k2fZX0vod
aZgHs+5rdmMOzrNEvcAoiQLggGN2TF9/FyKzu8gQi3Grn8vyJTMpEQGEw4dz9l57fJIjrcJ1pbR2
2omADM9lLQcD33SKXmJNR4DiCevNc6Tr2s46lFbCQ5mF9ZySCyU+jsrmoRRDDjbO0jz1qaDIuVqD
7AEfdu4NkbH3DwUdK4QovVLGlDHEDkWffq7/jL3rXVqHolBwKBBZh2IRXdtCLfK+QQFgyji7zuJx
VkDMVSbFGUWtjEPxCWHzLHt1yKjZDocCVUTiK/kJh8LVeChioXqt5b6ca1uIIChzWXPFy08UxXXn
UAiTc03MPZTHaFiXj1PsUDSD/ksBLeva/kqIOggXpZGlMbpzqm0UzSi80ZGlCKfFc0Gu9MUIYq6a
dc7yULRLqUy+BMacVREeynrFocSXztU+nbOZWPeHIiAxM3NB8FAcFIdCYa/6pkPHNBcQ5V/FxLmu
GBxKjJZPu2/ZHEqP6lCGRKxASVLN1cnQRB8CQMuh7FYNdnuTJ6r9ns41TYqrlDcJU+wv2UxR9Mz7
lAJoeSiGOshlvqSHEmmUzuXSxivHZ9hsFFEjdl3+ciQl4iY7lFl7EgqQYk0BQi79UIpNM0FZFvkX
Jdr8UK51D6Vb51DGpcZASZe8U8q7gV1S6h3mqm+ienaLyaEYzGmAwrAVREO+csyYrfJoQyzYIdcZ
0H0wl/+ws7nGXB3qzUnYZSj8DnXoomwkD/5Qn4aXm15lh6p1hu0h3CQaGsaI3tz36lDhruZit3eo
e/vgzc7HQzV8mgvjdggADFbbXC93xCiLlYVBqFiiq4HQks/l9cykp5dkfnvXHKrvkQXIZEtlkqq8
g86TpvpcrFehQAtCwnfVLTHiUs93ppm3ls1lfsI1qPjnh+q/eegE2IeuQNbajDmL5vje9CeLytrU
rU0RX+esVIkpF64Rso8B5fSIvMfae6S9xJMprjBjdRd8XdF6hLuUOlF/HXtiFaUl3fAsSu8G1z7P
RFXdpH5+l9lNcj1KPE++Bm8+vg9Rj7IimOftWN6EfUVMbqPZS9fvbqyRsqFenbkpqnoqliU8d+b/
Yge2sKR87BorshurW+oSZ3ZNGlbEdjBoJORvq3lijUv5AOGdl/viMR37p5JTyVrnQ7h6vEzZpv+M
9GFrSPMJiMU+TAAmNnBT+ih0r40w3KaB8x11xQMFNXeJt4hvJDTLXedOJY309HKaHVtpo23RzX4v
3PSx8aRaaqo9A1tov8LQ24xUni9bDIFnAwe7aaUQPH6FDAmkPu7GZds10d7t44eK32DgkIho2Plx
tAwF2lwaJoz3RahUtYtr64rWk7GoUXiRSYVqtWSW41DYcUq5NsfO31iJdOG6jmm0pvoXrcgY9m+D
3DV305S6rCuxhhxQf/EQ56DCL2aWbVFtoiQ7D/virEVltLS6ZGE34zVxRrdZm15o3UimTl876U9V
O5epJsX5FMnh1stZUdyK6GZ+EbLd4UqQVfsgO3pBhhy1nT2Kx75O8ku+9plrV7gXYdpg/mAu2vpo
WSl5UvhJdfs2pu677Rx3dLYBR24z17ydZqePlcwyCuCsvAhVaJkKdW7aIV1nGewqO70Mg9C+b+iE
0/6Wxq2hTJ/SmHU71FWwkH6ff3NMuh++rPybUGM5mVydpJ6WpZpj9VXrEzG0TAO6IysHucJ9RxrM
L8cbiwvbL4xt2sXjZlS6e9kCO73W6+anKeYcTY2M6pFy22LUUoRLjtkEyxjCT1MY140pTEG125Y7
nSSme7fss0U6UDeQTZ4v6EklNyD8u4iXKuuuiir2VmUMs68M2jJC0NbfpEAP4QvED/UQf9HLVrs1
2KouMSnX6yQpv4SqI3igj35kWfuNtjBbmtk2cq9FevHgao61CavU+ukZ4aPQ5fSYYUZYwC5h/zLR
ghr7btHbScepHaUp2pllFWfpLiqtb/iaIRgr+6fSqI54SBTZyK6TINLuPdSoatVl7orgY7UwRHhR
mkAJhnbk84MEDZPiIq165wo9DeoSa7hs0AAukCUHYushVSE0KthrqdssKPHcFnlOiqaG3DlrEEWh
iN/4hpfdKDcyfzpWdhf209fRjH8lSutuNa0fH0w6oN+itkJSuY8dQWM2ceBIcfN5aW6rwm7yvSh0
nKhrJlQT1EsT5+H3UB9L/cY0zC69NGnd+DTL2nRwflXodeeUYrCVFsjiCqKkVHbT3NUtwKwzU9Z9
Zy3tuAuyXyGFXsTyaVj3Ld2YwpwIBS90Dt1XVe3HuAGz3uuQF6YpOpcfnU/pM1kXcDwGiTg3svL0
CmGEsui2Egwuzyg/K9gRmSkRdy98H/3RrYittrpHcakNz46UkTfLkthHWWfuOOHW3MYyRpv9UEuo
lGhnCacb0osIQxBnf3jEmd/cdGlgpuIlrOqokitSc8JfehB7xFag1OUjNeicv9kQBA6gbEKpB9eg
i9XZ7rBVVuneiQBattTrNNu4JRpYDvkdHpurWhOa9SjwJX61LLPU17kZG/qXMonJRFj/+1Tbjofs
AYB8OF7+Och932SvfxS/yF54z3P/6+/9dcDV7D9nDCH4BQBLOHZ1E4fbXydcfgQKxcFiBzmOsik5
Gf9zxnXsP23CTjEwmmxY3LcRBPwIcxm2bkq8tgu52vhXCraz8+0fJ1w4DToIZ87S+HKhYjj67CR6
Y0yqi573o4U8Kz3KbW34MsAhXdDv8xctAslbDwKkj293zWnzVEqIMxdXji4ONxTNB+wibkU/ckXp
phbIuSpHnHtNS5m46mZPkhaFvKYM902lI/eoe7c9k3HExKLslD1gYmwzDshnjW+xoy5k2hDwbqMk
btw0O2eDjArb0b8SBs3uNo4r/Zyna65KrPlqiXbjJjHk8AP1dkFwuV7YTPZ6uI5QIH6pOfGRpkon
ZSfHxPyZGDQ2lkVDiW+TdKTO2FpiFmuME6W5SuvxIgyRx8pRJt+wMmAzIPYE10QT9cMTRYWNq2XO
i6bnBMALq1VIVy2ZYYKpbGoJplf8GlvDufSdPvjbSf7vWhO1pk/fybOi/nn0Os5/4e/eSUAbhBWL
9iKgLCh4vA1/V5vsPwMS1DGM80rqRCq8653MWDJeU14S4EUzF/If5Sb+By40kyUZt9i/FrcA7fPd
++CRhjfnQHF9SguUJY+JO90wJwiZql0GtEF3DhzfC5IK2KPYVR14O2o3WQvWWRd7u0EVudGIz0Fw
Ntac8ez2HPR6v28M6wnsAxK1xB9uzap9VkWysuAxXOVdMj5q0rMeTK0O8iURIP22tMSwQeQ/XQxQ
Gal+lu0NAKfqsnGk25xZvRHAZx7YK61NzZX1JigtaZ15SdrOTBlLotQG6JhkS5dd1yVbMNWqpe/m
SYgtyQjT18yZ9V9IwmyoZBbUw2QRRLFP/KM+J/KNQ2g25aIVEs7iqrAjMLr4TpsM8wqpzlZve+d9
1bnVeenF/noqR6EvJNXihRU6qA30WkrEpFHEdqbu+71f5CYyGLwOC6OdciCAnA7Z81mJWudpYrSz
rL2f3Ct6IrG51NmBmttccfS5C7W6RD4mdL+4JToo2TftYEdn/ZQYeoUThOM3dn8vifa1VQYPVqNC
vafP7DY2wia6sHNcRbcAQi+fKzkM3kVWlew6qgGjbYQH53rAT7AUI5weX5eGuLQD+ORXWVDye5Hs
eLTD88B5sVRUcw+4OLMH3UUMQAHwsCGZDBHJaEOjIRTBrI6S5aYZurCLAYP6IljV5hA+GnUUO/tS
+GEjaHi4rnYWpDhPS+qRQYYCnbXlR+Riq8FAJhzvXEcYykaQQdTSFHGzAQOXyv0FyWCQGwcuSr3J
B/22cRqhNmXeEvydZe4kXybVGTQCDHDwC6KOR+uVXsHEmamU0XLqR0T6feLQme5TibWqTJyM36hN
P1oSFsbVMEyGs0S2qT8jN0uitURsod+bBIpGW7qd4VPrd9FLZqMkRQmJCnXhJCnzZSHi9J5MU4ce
nD/S0oHsg1hAR1RWLGNd+NwbuYDnvjuwidaU8q4du8zkagauXTeRh7sISQI6BAN9JXmzsUz2Ye/b
v2D2StJQ5+YSfnSsLLB0aByRH5JyWtBs74IevYm9o/KCXXboVcVpT9tq8jQdwb3NwxoHO7hMdR+p
fUYbf5/WVoJidxJ2vUDmPD7UTh3TnutT9d1PypZDeG17P2OvUQGNpUH/CohxfLTKwiTHnQCfHOm5
SG1WLMsIl3bFundh5khrL9UYW8EW/isdSLy4eX4eAeRvF9XcpFSHfmV36F22FfAXKhVRS0+TzIhL
yOuwTOaWp4EQwtho5dwJLUy7m+iHjh0dUl9v+1VY4yvngbhlsZkQRJtr+9BdbQ6d1txFkrdqfIra
qSmftHruyU5ex2gj+Uw+6HPT1kW1fuXqOZ1czuRE6pHeZ61EwvF+7R76voSrKu92Kr0hwzVEa9ir
o+YVbHNgbdiND1+TWqZ3PkYSdLuDZeygj6Icj4tuwAXEL/I2lecN1wgBiTNBxgk2ZTQorprw/sGt
OyEZ1pspHJp0Y5kX7KUpxKhZ29e6/gYlPcl2nWdH/94eJ39tj312a/98b7ypX/Mf8R/3c2zWa53/
8ZL//OP/5u1L/aNNfvxxwX82b1tC8y/7a432PMK3HGLRUSK4UFXmdKO/1+jgzxniPe9UkXzR22Gv
+ndLCIQYOV8QtHX+HqRiVuT/WaQ1O2BtN+BmBBDb6SP9C/KGGQ3wjw0rJn4d/wW/CXMt0YrGsbhB
JOPQFuj5lgDemofU8tLrdjLcl063w01mdSg8WxI03jy4m79+/Vvuvc0J4f1VDRQfqDfAS3NZsMj8
/M0eXRuaMGM+EcssVatKXRnOReZ9r4OLSdzhK1p29W1j3lWtWCMvXURBtjLEQ5Xf29SEu/5ZOT0H
SrTl9ffarDadoeHR2ZkhGodhL+Nu76rbvOnQmaKxtaNlIi7M4KEyCI4hsVQDW0r/eG03A1rjfNvF
6ID1ai3KrRkGy9arF5/frvF+F8RDPrrdIz6DVVcFXTlu17v3L5OraoEzaDGttE2xrK/LtXWbPeHe
wSO8CPafX/rUleefv3nQ0CI1PUSsuAxdhbNn6K/D+muEvQeb8S81OGy7fn1+xRk3/ul3O5/P3lyy
cNwBwyCXLPfNelOtN+2KBs8i2zjbcFfskchu7j+/5G9j+P3jPQ4vQEnfu/o8muJ9ss6ukaBu+r86
3f80qeHDSxgE9XC45Hw7n2vf3hSFG/zcJvEgg/dj8pO169xEVcVe40mK58/vZhY1/f4A31zraLTg
mvOqTnCt6IqaXfnT31aP9W44L7b91/wqeo3OzGubQul5fhtvybOzHgZKWF8+/xRH0RSHMTsDbGbC
B1t4QKrv79jOGlULwc6m0daQPfynLl4AHurGdeku4miRGEibT7woHwydd9c8Gq3SqF29pYuBEidd
d4na5jiUFhEsc3q9pzjGHwxUD40f5BJKDiBtjiMuG1/TpJbhg8J/SoSJmQ23UeBTVKfbs8oLy9oB
y203OVEj7GrLBqqe47+MVa12TWWxeceodT2DKK9nVfzrmNJq+PxLOBp1TI+YMeZCAvI4WD+HeeXN
q2Q4GhlHdaItbCeGsUE5dBUESXhuEYK1xE6VrEJO+SemjPekFaozswyBWMk5l8TEMsc69nao67TL
iGGW7lLFWHikH9Ub2vzJ7vNbm2eBN+sOXFTuCS4qqKR5ZTzmO891YJH4hPS4/mikS7PgkIUGPnce
al0vr4di9M4xKYy4L2vXS5b65IZ3n3+EI8wo6x6rq2kayCr4N97so5nKKIPOwsdp7Ez05WvHwE4P
N7jc2UmiL1xbFmti9r7Fbp0vkyqoz0UMF4Lz1rgMtJbEAojRJ6B8R1+4A2v3oDUkQoOCunP87BE9
0fBuyOxpLXcWfE3VuaDJtLdr/5VWV79rcTCeWIyPgvNA4eJiYuiQikglgX+OHgNgTdFqecxFx0He
l1Lpm0QF6aNninQXW9ZsdojHaYVS3acAL0YLoZ7VEB7tTx1nZRz2+YnncMTHnj+Tz8tEpRANDSj6
Y150Rye3oB1H+pqBwTqRY3oeetTDq5S+ph76P7FPnwUoLZZGNEKsDir39sToOJqGHR3OskWDEuYj
meTuXCR5+x44tNsNra4GqBQBliUb3SCjIuOAgoiriO9yV5j9Bj2cjHdlOYX3IWLPF0+XhbsJco7j
QEmq8PuJTzW/fW/eGz7VzOIC0YfBi3/c42k56hutq8xug9miJ0bCDaY7keM/zJ1G3nmwD6uFbnew
1ayIlnjLCZV4Ps8ajcVU14hgpJS450xPI1S5mqbHxLQgeJz4lEcT+bxMui7B4+iZCEwwDmXSNxMX
gtrW673c3TEHhBcDEKGvBgnyqCYjcrK70djQ/G3oy0U67WZD21cY/daN3wbLZDTV0uZoMwfO3fDG
EX0VteoE+vX43T98Qo+Ss075DFYSda533y7JFI2nkB3vck7E2cJNfcrDSWxujBrgTtiWRO3VdJkx
AVs7TGfd1kdIsRYRDe3YBn2ie2O/+fyxHc28h8/E0AeQDsnfCI7he2VltXThdHfXiomKWdZAnhgM
+8SXczyC+G7IRdCZ3GfgFCXD93eut/h4ZRt5u2CKXnUO5Stcx95aYr47sZx/8JANKvoeW1tQaL53
QFK9GQZGQ52ocjAhQEb8MQb0kFppxCuTftQiAR72AMmgelHIPhZuC+IpFXW9dCpkS/1A0dtDUnni
rT6Egrx9fxDYeTPUWOfW0cAdY8t6i0nMi51wF7at+Dlkln0bKGevR5m2FFZabJnki/MsboMN5k3z
0Rgxsfd8H5uhT8AYhZo6b3BgxguP5LM1Dbn8DC2q3BIcKe4qluO10U31/vOR8ft3xqe2OKRRzeX7
mzsub+eijOXLN5sENweG+IskIfppUJW+y2gvnhge87R29IB8xsYsuJ8Trex5kL75zpw0CtwhcYJd
Udrqwa9FJDbAE5yvY0mmy7L20EybOBN3xTiV+abOheMvP79b8/cXYQ4io4dEtiiV6+DoM4yuStOG
OtEub/rqS9GH6a09OM1tSc0zXWUhXdEFliTKyq3TaT9zXiW0PDbO+gkMT0PxV7SPXl73aBEKmAUL
y0P/3ZHIVW1FFeP+w5gVpJsOZf2F6mrxIh3h4KaWjl5uC8+hF24UjjxxTvltVWPwscpyRz7tqb96
am+fbRvnVYfCaB58GJqkAnMQ9iG4LVWpNSb0fCNLT6wbb3LXAGrA95neqRSbD4YSB26fjB44jg5s
//ffrwsfafIbXoBg8GBJAffeoidyzyV6nBPf49Hhk/lsBrzSTqCOgdR0TpJ6e7tC7wAxTejn4ix0
Voqe04pSQ7MWI9XjwdZj1J+ITjDflCeu/MEgDmbOHReeM9OOce2Zn/ejSCtt1+g1Ucizkb8opQnT
aQKtk5ZEOctcXyOcK6+Lsi5OTHwfPON5+wbHkmh1mqBH4zeh4YgaUET7soicCygs+k3O4KOMHpx6
V453jPMzfnupo68TJJ7U/TRCyDMk/q7SqZLTsMg2I9s6zBOhAi2VneLqfnh/cOnJ8CE+BbX5+y9W
Wh3rh0qjPemh3Rrg1xePaeBK9+BgfT4VfHh7MLcJtIE8yjn0/ZW62MT8WRjcHseS2QKDlMRLnr2p
C88siQDH0advn1/y970Lk5/BY+UQRIXqGE4LVs1HjsHN4W4RG+Xhk8hw6eYi5SDETvTEHX4wKczX
402koMv7coz5n3zyX2IyVPeoHc6SxnwawPG8KD01CQrt2EWadfKQUgXfjE6B7IoV7MRH+P0hg4t3
CGFkTiA5+xh6OYBTCWTFQ7YgrO81SHEoQ7rhqvbmbSQEpZU+TPLUDmzeZ7xfaHg5MFLOe3xe1uPK
Yz80ZeaWXDUaEIW0RgSVFfwa4iLTJCV2AtCFL3Hq5d7QSQICYWdow943Q+Msgw1XnXgIB7r10edh
u4FwgHYlk8as2387WzFfDznlfcRdvluseruR6N7Yi7oxzEL0ZFQl8tpZmcQS7YNGEEkcc1BzI01t
Q49mGvbq8FamKfbO2Ch2fdmos0r041d0CFBdIKGvcYC550koypvM9tXey9N0n+XYvjOOYPsWdOON
MYTWZTta2ZlOzO1a9F11Now+rUO/9U7sKn7/3pkbUUjM5ysC0x37/R0jwyogj+rkrqLSrc2rqTYX
rfM1x7zamSemxA+uNe9c2NxyKIA5e7QWDKLwaom9e58kXnxZqQDwU6SfGwiC8MhmD82UncKZf/Bm
gfgj4RDpFt49Vt3394cNtp2iNmCEifBnaVjRzm1jrEdMWteTrpqdQpS+yAIEb35reRchgK8Tj/j3
yYSPwCrAqc1wTHZU7z9CAdmknUwt2qd+0S0MN3jRVBWtUFSZa7cHIfH53PX7xHyAJ1uIWUj8RZ3z
/nKo2nILQFUMQ2RUZ5D8qstpMLuLbBxPcel/X2Ln1oFLPiQbaQQ/R8eIsR0V5No83g++e4aqlyaz
h7LWps29bXiabObD8N7VexdYRn8qeem4PMneYq5RMW3NSGqe79GDddk9at2kJSyxBaS4MfH31ewe
wP1ULxnv064Zpfa96TJj7eMxvyZk6kvidmiTP3/kvw/smcduEDSH5IdK6fzzN/tlH4iWHOIg2edm
TXmgIsUdl/azynrrso4tgpPF2J245vxivp+q5mtiRsXr5VGbmL+bN9cMa9E3E1WxPQzzZB3Cvrhk
/9qfGLu/DybbcIgCBijt6j6T9furqMBXWl75yb7PdWedmZW5s+rJQnittycKnR8MpvkJUmyh4ohk
5GgmCiAt2D0kg31WNB3EeecBPHF6XoShvjM4Uy3trsguxMw0ANM4nggL+/0l5UZnA/wh7MY9FOTf
PM7SwIsa+thN8mbI1kOItbYK0UUOhbWfII2eMOgdulvHXx9bU0okTL8UII/GLpKEXo1DIfborKFh
ud6wZtxoKxgQyJpDlTRw3kACsVKRpu1DPY7btltUqs43ra7CBWLn5LuuoGe0UCV3Ywv6m61tuO4x
ou4LLQQpG1f+ttVFtCVKfLgMJw2qIoXYF6drby23aR8/fw0+mGx5iMyxNCznCtVxvyBKDXyieSMQ
8Bu4nJCHgpADHEz/PtoKrz6vYtKaYDirlT/wwyEZ9RNL+KFAcvxgSXlgTeP06JASczRidchxvZ+k
e5ByqM0pc69Kc7AgOjbGE+HQ4lqDaEH0+ACb2iF/HcEBflaD7HRI8j6G0AKHTS+ndRNjDGhcSHJu
5Dg7sFPBBRiccuWxzz7LyXNceHWibjEiAYHRNDtf2F3/KobnoSGOzfIiBxF5EG0+f8ofTTaEL7Lp
nx2ev22HKznHpcWD2PeGLTZtaeTrCUDvWstI4jIbdLd4f8eXzy/60TyAA5GpjXBJh/7X+6dqG0Lr
HKol+8pVePuKoaDwi9YhqJ3ixPr1wZtIPZ5M4tk7iUBj/vmbNzGBFmzAXWEQaYUxR49H5yoCzGha
w7BNRZ+duN4HEykSMN5AVl6kp/7RFBcUtU3nhUFrNKADLRsEXOxU9YlxOb/PR8OSS7BQGcwxc6rW
+7vSJg8ZfTQJxDhut6NeEgN2htLcZJzAW2zjAMr7Al5eE57YZH94f1T0PYbMnLNx9DzbSHSlMH2B
hs5Xl4ahFZC5g/rm8wHy0bdGd4q9POOSCe1obzdi8qLcoTGfDYGxhjEcXo5jp+00T0tv3bApTyx/
H18P4QBHlvmUf7TkkouBOF7xPFGlrx2/KeAXqmhJq8xe+CezOj/69thp0AKlRUg/7Gi2xjtgRYHH
1bzGkOdxr9JV6+TTDiQTIrHxEhvK10iLivX/4qHSF+Mtp1Ol+/NX++ZVCOgA1SGG0X1cmvEWvCVe
GQMAICo+7dJLdOf2f3E9l0lw5mZQozoeKhVZDrKL072D029hIvG6CAVfXY+nadsV/alUlg+WfKKp
qQ3RVOetOF4vrDwDSV5xAKLyiZTOUGI34PXdQn3z9ppuF+tgNAqqrkG863UtPrHj+GBSY1OO25r2
BFlmxxtzEeYua7Cb7kvujTXXGa4GUX8blNvuPn+wH19pxpeQRcrO/OjtiOllBykml73RCVTZ8Bx2
dUL3nELqqZTCjxZhk24meRwU9l0aaO8HzSi6wWioRAOUbOPvqTVV+3Gs0JFNotonrio5bOf+ZV9M
4ZIdUfPV6ZqTx675IsfTHTsA/Lhz+Zbw8/cforQcKw+NUew5tocY5RoWV0sL1zgKp03sdcY68yRi
YN+NliKPi2XkWjHDICx3gdS67eeP35qFUkefBx00nV4CSGyqVcfVZFuDE2OCxNslUEiJTfDi4pds
beMaMnM8bRE6jTYU79T+mdXERWxd7NMXA2aiZ1zsA5Vn17h386G+bIcaySZZRSZsVK87c3DoPI12
D3Z/LNsM5uKA+09P4xHfbhd1ez997tr8jnqGulblpPwNLU/5GiZ5j4qvHJznIbIan2lEYPx08MiV
052pjOwqhye7DtlY3EHdKG80KyZlgUyAFiqoo4/ZorLZna6qkNoRAs0eUqCFgX/VoVIWF3Yc+QP0
PauhQE/DNoOOnDVbJaqSzQ+KXkC0ovG5qNNmPwpr8p+gY7HiykH13/1yzC4BVcZfbG2Cd1XiYz0X
7uxqQHNKsz5WhTRXERLKC702ysuhMpF7orqWX82G2bDGse1uaT/y2cYhUil+1rhZG0DeXqqxaJ7k
pMEVNxzZoTltWu2+5WPjMkgjaaymRBrPErrpvRqKBMZK66ZgZ/U2uQerD2aZzps/LCYVFYvMEM5F
75evfSKeYOV7wK2y3PgKayMfduY4i6IpufffK93P1qkeuiDL2dAYq0h4RFvyvL1rOSQNARdxhLSW
4k6+lIo92DIZbK9ZW3UyfvHTLv3uxWbXQilX0TMeWxiQyCzH58BoXe+MFridrVSXeFflNMYvDlj6
YA//ythrdY3jT8hOXU1tQZhBIPsclH6Ff3oLeMH/kRQSTroFwlksNVeFl8Hg1vdh2gOdrhFCGOtB
Cyd/gVnYY6nTxGistCSY7qWd0ERVYUHiSdqiT11mcZc/Sqscii2q/3aHg6O46+vU3ePqpswkXB1z
hlPeeX5N1TtUFS0Ir+u62zKfKro7TZC26HuV8aCHzCa7OlPiYtJr/QYAgrSxoBFftHA1LUXS7vZ6
vC0TPdopIIIjOJ4RQgs0sstidIFFVtCelpDrSEqI+qqtEOLqiFJTR+o/4ylEzm5Pk+5Tn4/Kr2Zf
dt+jhqRvxHhk7yzAAJRQDJPiNbCz9t7CRvwy6QlY07CBpGRj2eWTRL24Fm00OstmdJzvDiE6+jIc
Kr1cmih8eoZhjBhwcOp7VaUztD9El7jMleO+4K8fJTFWcfEC06AXaw0D01eSEwSmWrxvCwshs4Rk
NP+eTGSAD5ELkTHTF8Z3XPdGug37wb+h8xSZizwtbLFMOdus4ObYT4nt+Wd5NYp+mSWGCpdahF1h
kZh2/i3oKbAChUwchX58jJK1ZWbWWczyUaCnqEZcQrgonbXNqvyV5NkYckxQ8iZhnWyhBekkp2xU
rsZxjTlVgagep4ymGNSjG2nlzU0hohEU3eBFK6aB+kfRDPKLZgl7DyAGsBCIe8OFrEP2Y9AP1tOU
5t1PYsclyq4kIhzASNKwWTap4SfLCYYbErM4U8/kagfp0kL/8Q3YFNYCQkGI2DICPfzRC9U+9WPm
QrqkImqTFJEh9uZzxxIUItscqsn2WO0DJdqnBmDzVdZXoYSpCtQVWmHr3Al9sjh540flwJvXw01s
9+VD0pSQG03F0N1AQDBfiUxyfuohh5/FRArHTS1q/MVaJ9p81dSdw1BPyuSGCTzqlpNjTR1jbYxe
SNUQUJ/TpKMx0mEx7kQ6fAdWGX8nVKY3UUyjOlmEtR50Kyudgrux6QNCCICc9OecjqwHohqAxMM9
okzeuw1ZDbx5A5DsUWGEsL3sVpKS8cMpxTm5MV908ufwF6ToejjQqMjep15d6ivsK9VKokNFjY7u
rV+Aii1rYoOSIr4pY1vfSANwBuS9qYvOGi0mQZYWlnarJssV64QAxTvoGvFd4HfBd2KI5UMkmwvp
BF84OsIpQ6BuWsuWyR1xbK4udEufxrVgAD+XqivxkpAo+RXsOHANbK8EuslchtPaT5VJ3E2aJGAS
reg5Nar4aYZre2iiAr6nKR3DM2IOA4/EIV6WBXWd4ldhhybO3FaTjxKF5KNqsooQ7y4bIFkCqy1X
gTbHLYQ5e5FF3DgjRvnJcu78EbRKNpQm1pKUfFA1aMQ65arV6rXfB5jvK1IBGUxxCr6lytsAfAtk
xb6NibkbiVPBL+Gxv5pkQ3jAUMVtvKTjhxI+Dfoo5uMNwb7FHv2M4a3Z9lHf+QAFSoITikjrzxnM
0FoR6HsdKJW+LFduMRtXMqtor1oVIBkec7d4llXVXJdsEBUG42AAsR1TdV6a2LDnXKUIWahZdcZX
yJTwzMspKP46R/5LFrjr8jW/b+vX1/bypfzP+a/+wKxbJ1Hc/p/3/wnk7u/fPOP43v0H8StI3m/V
az3evTYq46/+pYSd/+T/7w//eD38loexfP2v//hRKBwy/DaG53vr6Kx2/+ei+nuFCf9Fvr5VznMa
/2/pPHbxP9GOUFFCnoZWnBzs/9bOa47/J50LsuAoQnt0+Ocq6N/iefdP3aA+zJ9GWUg+4ny4+Nvg
ZuBQNfjzQWBRIeJc96+I5y1v3sv+Y6+LEIuzA/HcaFysYD41HR1FI7Z2rkCezCyUGP5ijrpt2eQJ
VOuYiXyYs0ZWXruFHhZsK4b+i2QneQ4ViKmGtQ6DKiE90VMMpoD9T9Jg4WEnkZowyw25Qas1/6sJ
lnctkHZtRBdLZxH3mbbJ68pIltLpxTeonVUJKdpT1tZH6cBc52HOXoW9I89HDLkv9qBorDnBKBGB
k6YFR96sC8KzwtCkKz6mBbAOEcasYokqr4PR14vlWEaFvRYFvO1caX0Ne7uJBDGLE0s5u56OmRXv
nbfM/Nr+7nfdgJSomGJjo1w35aiBwgqmCLvVCgIgvbVbO0ymgP6LM1Ic9Bv0lmgPiamgzzCB9s5i
70fv+8w2cFmnjV63clga8RDcYqELf9lKRY8hcJfH2iq4ncAHZw1ZPr4zB3MwFlULDFBZpmyXna/h
H9Poml7jGUepyJqAjNFvoekszSEJ/X0ZecNLzUT5paAy9C1JcthTnSBIbKkFANzom4tErcoA8tGK
k5S1NEatvgwIPLkpsigEWTp4X4pIZaSPiTR7kLVkmdOZk/8fdefRHDeWrum/cmP2qIA3i9kASMOk
Z2aKlDYIUSLhvcevnwdU9W0mqGKGemIi5i46oruqpZMHx33mNQd6fV4FXFgxb8rArwRHQe3hKUzE
DlkLmfqS5XcoDxaiBG4v1X3sN2bppTaX213VoX5hy5jsSa4XlxijTsDUymvVFFCgDvE/Q2rQ8lXB
HlSl2puArOiNCl323YMhViPcjGCI6yc+f6EPDReV5B7gRUneR77AXM1VZKigvsqaYqhr1MIM4Zwq
Fb0Qzc/uIWPlWyLCATkOXcTHKur6EuUP3MSxvVKK8EWE8/+URD486nEM08KZaII22IkAmgLHlUSt
7SWostt13RWxMymqUNpikmEpwzmqcWuoCIfcDGwGiiPNBFsvqHIMcNBLigJkWFsh3HHPDK+pqaLQ
XwiGT3fJRNnh3k+KQlh3emLdA8RuBhsMteS2qlA9YWqS+DtJTSCT6kju7xus8rzaVQdxkI+m6mvl
c23lenQ58qTupYJn4DGjGInqdqiTiwK3LoZtWQnevk1jv8HaI0MHRVRRSASuVibFgwA/cNaLEDKz
JLMlStwGaNrcdOg39Da5MHB8GmBGsMFCRYmuUAHtr6UcFI/b4wmLwL/fpDUBby7FK6vwp+bOE4UC
PX9tVmLHUaPjNVb1wRjREQtmdniNx8q6weGm3GS4+bS7zteUfCsKud7YcZqpgHElzfedLvaRwskT
BII9oWxLTCOApK00uSg0lqhWkOdFsO4ew7tyH1mkqSveW625ELShPui1L2DHmDbWz6zXkaSIrFj4
niC0fmshodjYRP+0KNQhUr6rRtR96/HXQX538PsbQ+4Qlhq8YDjw6oXo5EDmIyzwjEnAIy3qBJeK
e8F/l8via6VIE+Yz+Pt99XKo8U6paSNS74n3RA7vv5SSmr8SNRDUFpE2qY6so/mDmkXeixtcvUEf
15YRXGlJUVWXpuLFPwnLMr5eNPW3khxBdBl8NIxvSvIjBDMzIl3HECbzWcsSRXIU3zARYqkT+k0I
VrX3paXH08ZC/F6EBoU+nJOGBBE4blVougjoBBzw20m8VaoqlyjYS5PbdUY82QNJu4YmZpioqyb0
DcLCwCCgnqykXZUgjm40GXjRc1LS+kalKZDVleWbBi4AhuGlK2RkjB2ESeCXAbQ/YcXlBoOSNhky
bFX1rVd6/r+mWpWCM4qDEK5Grb+OdZ1MLEKQmca95pd2Znqo9rQDDqWxWXffsDIbgCpPFTFKUo7h
s9dZbYuesmYNuFMmQbkazLRLcUmQFZidES4/GxJCdL0rnFoe5TrPX6gkTD+zURBvIUfPdw4s2tEd
E1ll5w81+UDrJ15sk/TWiKqMxoAEnVT4mZ2EtfSq9RqGQm3ao6/usVz3jTVq38LEG1eUyHcJukhI
WIHm5vJMx3VPLa6zsZ/oDiqmhzhs1rq6l/kLu604aENjN3iuPIctXl+zDLb1HPYN+R9QQBktrHDC
zU0AhYanvJ56uD3gSnMhd56k2t2kx1+6BjtNR5lC1XcLnvFrvGDwKeurtN3LAjwMdMVVv92oipc+
6VAqBeA/gCBjPIaCjYCfDQmmgAkm5aMuolKjd8FBgFD62OkCpwObuEhyQsol5r0atSiqp2OBzUZK
59TTpIDwtdORhMrztBidyQJo8qso/kfB4XX4o8rr/LU5jQTfort/h4m33UuFDu8LKh9F/V9kiT+/
N0Rtyz9zElv+fxJMzqa1/xxMXrb997A5CSXnP/Dfupwq9WY6g0gbvrEm/yZhqjpES0qAaJPQwke5
hOjzX7qc4l8Sf0SnbivSTQSe9d9xpGz+pc3u2ybgJRiMgN3/JJCU3tx3/x1IAuRHa0EDjy3SZcM5
eomPGWOjVVPedldCKTNjt+ToFnciTaXKCXJ9SK59i67qo+cjb0yfdYdLR0Emq2HC7VSt3g+2AIkR
aiG5q+RAIeYezvw4h6XR5KRPehh4Ozkf0ezIeK5SRyeX82xuumJwOKsoLqNa53vXbazHSBui6J5t
sYIZflQ+lA9H4KGCg4QDsuIm2PbuZpc8ahidKd3rmJviG4GzLQrvmM05CN11WF22pKDU6IB52UXB
VSyIOeQuxegKynBGmV0gvzYItlRU4rUAucTcemMQXjXyDLMrFQOvqIL6srjtiasDdMkI49w+y83R
NTOvWcXJGN6KU3NDVMUXCcPwp+Ll4iyGLDT9XYTgwVfEIzVgwBWEIxpSijzYmhreEVR6XxTwz5g0
IeX3JWs8VXPw/kCGFEa1jmtBKSh7T/f89iflCgEAhJ8lBuKlvaDtMLPt/XWiV3q9GsEiupQ10VmJ
DU9FRSsYq+LGF8ZcszX6w6iOibks3bRdgCmCjjkQjHHJ2mL8Jk1oAQdKcJ8FVoueoK8020JFO/mu
qUqlXfUKhjvze5VtIyUvLoeSNs2zju0oJjsQEl8z39Rg11vRHZJ/OspwfGBsN0N970lSclVXEQjC
aphG/mlX9UhnmkqGz91Q/AjiBlHgTDbUJ82Xe7Dk1RsnvrjRlPE7rkMGauUVPhVKQ59XU3ce5fFH
I0Y+1kH+YnJQI0ts9Ca54lqoMDb2y4h50LsOVyT8t01iobbVUoLt4PiXme9YRg8IaogxotzMacWZ
lo40J1unZ4j+FZ1WDpMMSH6JflLzwGKLTATtfhiuZ+XGjSziIG8jlJL2+OHoHX6w6HHYpaJ2uDHU
2MJnGTQVrVeKS2xhjfvCQD8HTGZw7WVSdhznL4ck5PArlf9HPql62hWazzu/1VBIbAGFidISXEP1
0hPjmf3s4/8aErsQx9x5YW2arDQ1KTuydJgHIdptuILL9TfkacXhUink2FopZd2h1gODAldPdaps
VJ77V73R/Vdr0PCAFaxsK1gxLyhFEyRC0wrRCiOK8stAziA3BtmrHpnXhBf5Tc4ZXFPfQX68r2lu
+gg0vfBYR/ewmppvKW4zJe2MDDQm/naK4dSB5H1JNUF4GX0vvy9VM7lJdQsLTK9Uihb1X/4KJ6nI
fOzB8/wN0TRS3wFSL+mZ/v1b83W55OBm+Z54AFAJWDRnI2kwuj6QWzeKQ+0hT6vuqS31YxyE8nb0
k+ZCE/3YyapgXJU6kBohbgysz9v6zhB66ULvwuboIU3oxkk3XpqBEKyNsonXoyB3Z5b8tI/8tuLw
OAGtccUr9MDmHfG+odtBsdNxrHKBWbaPqFQigRoV0zpvRRkLH71cizxSLDxYgHOf6TcnA1YnGASe
Pp3u4OIzWVYVmOmIFbM/aPpFFmOvJqHqihHnWBzIlaUbXHubNaFcuh6nGlOdnIoAFaw1zljTCoOC
Fy/1hSt1lNMV5T55N+C6fQaGNWtmL84v7W6RjwN4cSZ/LBqHZpQNkOeC1k3MiJekSmq39Wtvj9Ee
z8Y0Iv1S41ICD3lsZTfRvXbldcqE+m/8ZPl1v+1CXX2SVa6duJSFm8oT5q5Tl251fBK3g5G0Gz+T
0WoMCJj/g/jrf1xxbq5n/XM8dfPS/5fzPXn5mWNadxJWzX/uV1glGfJf1OUATENVRkZijp5+iVuA
BvsL+DwEQAp3oPLnqt5/i1uYf7G8Ir1ausSzBBVh2t8FOkGW/6Ks9xYGwc4lI7X+JLI6vWdNUwX8
IqqIdCOiTrD2RjV6d+pykq1ZvgYjygKDbFcXH4P86t1HoZaDUGb2Xs3i9HD9PQTzJHADSAAs6/Rg
C1WbYOg7eA9KKCIi8YQ6zEq1vkv+oen+VkH7x3djiXt9mw9P3EzfUWf5vcUtgh1EP/NVccwBWueM
Nxa5HMkbcAKKgeo225DK/Pn0ZgAzNBaW9wNOn9xfKtRcFR7a1/xbflT3HJ2zg8zf6N/3+K9vOPM7
6NNzy0HGPv2GNEt6AhPNe0Diye4QWMZa11G1aD354Z/Ph8aHzKYwZeDD1mIoDyqGDyXaewB55Qjq
sUiedGplsoXWJLCMzz8e5enlvBCLgEIMwAVyh7i4eA36t0VON3ofQJTRq1ulOne3Lzc4gDx2NxWZ
GSbEWVrsvr6Jg2xAdWxfeOKVKd+IvubOZuqfz+P08QK9tRhlUedWS9nsRn/y9163Ir3WlUfvFgdQ
s8Ly6cxjtfxk81AkVfC/ObkWK3S6FaTabz0TObU9LpCVg993qcnxmTGW2g9v8zF04D+z+oyGmtvp
IEOvYOMNsGFf/UQ9fEQIpoDKeDE85xfyc0B/CsUtiouPPe0jWnvW+vPPudzub3OEEwtORyFkNeZv
8O5WkgsFxV85D/ZdchzVch/0+ZaS4I++LM4s3BIS9Gum74ZaXBh1E0aG1JfB3uoABdvGA43FW4S7
robr9EwA/tuVezfUYuXmvquB9VmwpzpyUQWT4zd/SCOZZwN5GcWOWduTI7VYN6T4pNYitNxbIonW
qF1qYbCKzNRpJGkbZOfuvo+Ha14fOJtctLNk4gxie7dOda0pxajI/n4I5FVscbk2Lt3gzzfD7waZ
QWgQ0aFLwvw+HaQNJoBjFXdEHsSvAnrZWnQM+/7Mlv+4OBCIZ61IPhw9MTRWT6YSYaYkS4Ec7MtG
iw6qFIDjMTwU1j6fzG+HQROWiAAJiw+PoTiMCAmaWrA3U6qhU2k6Eh7FZ+byuy82K2oRWhDMEtOe
zqXGTbzrdJ9btcfeL7kJkvCuC6LNH08F5ij8J4VeInHI4qFIy0mfNK0P91LiIBooOZUqjGdmsuQC
sKHpCrwbZDGVBkj3YJkM4l7fHpQtOo/WY3cLvMXxt88Pd5MzuqKbu8VOvawo3u5R7bfv/4N5zpR4
tHDQBHgLOd5tcvRV8gBHsnCvAGOdGQU3ftas/u/GWJzbAOcViyIAK6YmW3McVlX/Z1DnXx/y3SyU
0z0xRphSB8he7/vGxLNKa90GvYszR/U3u3vO4OYKA7kmNcHTQfoasKiJudWeFGobAYwJsu1/8qH+
PcLioW0gyqXD2DECF1wt+k6QnflQbyHi+1jrbcu9m8QyJjFaK+pxpNpXa3mDvMlmckP7kDqmG754
BS9EeLz7YWx692a0x+detL0H01HPKLz89ktSVydZNOk5LrV3tKDvmgoHrT02Nxf+RNlBOMfCPjPE
EofqhyUCkvQS9tataYabGvOvz9fqDST84UtSVabBL3J9L+V61BK2vtcrHN5n0H+bdIt06Sa/jq+1
G+9grH583W0Nl3XUH5LreC1v83W1wQnQ/vn57/jtRN/9jMWuDFJ6QWEshXtT32ftHMZq7ucjLFLz
Of7jmno3xGJbJpI00Qo0wj0ov423G1/qmIIKEi22vzIc3caEaJWsik3SuuADUxg3t/76HLvxt/PU
MGIkBpgjt8U8pyYSwllSde/r5Qbj2fS7IJfey+dTnf+SD2tKQYnCnEp9f4kWbgCrEcfr4T7MbzwM
4RLhcmwVvB/PiZ39djbvBpofuXfXrpQJFuVQPqk5ho5iAuA4O8RvNyiEDFQ8+I9MBHM6xhBkyYTs
QrS/fk53yVq6lB79we62xqp0J0dxUjdzEsdctZe+mzgtuoT3dLR34uX2P3hjCOhNlKXnAtQybW2z
kJhgSqO9mtc3SpTeDNI5woT2MSqAWyOhp8lHRRBlCenX8xYrFCOu9+AsjZd6EmjyR0MDbkVRYNto
aj987UptesVlN3kaJ635XsdKcizULrrWlUF+CP043FUKhmV2NQrAdvOo836YVN25HacZ/4oBbXmN
xY34Clhh/NFhgoAFRJEE1704+zKOk0RBqjK5F+yg6nDWpR+iHpJSzpFATITsHokz8VrWPf63BpsS
kfd0yBFITAozBuU8qoNjWbOXrhVK2Y1XDdRvAfGpmIWnwbVZCzpKTgNOTauh0eLcNpOKHrHcd+Ao
w0ruQyysghLB+3bQPLtRvQk0iSblT2B6hpz/OjtrRCkKcrY51Obr56dnvgdOTg/9MkpBNE44PvhU
LI4ocIQiC8Oo26P7dEMHNFe1VyuZ0dU3vAV/+oaA/iIZQIKCEjoIscWlNIVhHPSDj7ayJtqG1NhC
deYyUOe45GQ+MswwFExkahIwxJZmAmKhyvRr1PBgJgrrMzZJ8VU3e+UnVPGmdkw1Ex8EpRIAVw1K
JUEA1oxdFQXRaxrG/l1rlYRUcgPays7wha2Ord9Rxpyx5V+8xiPTFGUz/+mZcnonDEPx2rS6+FOm
ifFtxEjAsj0qnFh1A9EYAJCZRbkSpxYRcfQ24ge9tGAzSrkijXYtDf6lj8L6vRlbw9EMTAUFpagM
M1sLYNus4IGiLV4hfnLtV/AL7AQbIW0zAHEOaLcnaN59vhfekrHTj0flD3ESOqjUdKjond4+hlDW
QVN24UGAUnAtmgCNRKmtHIADaFCHPQYyOvijnUnPzmk8X6Fh7v8AKt6vAkvPN5//nCU71NS4CC1k
B0lMNFjTH35OQUu1LPP4EItYjpWp5Lu0J8ytMIoF8BLJv4ScDOEWyYp9VRSG3Y5KflREWCNgrdp6
VZdmd1Np3rCD0yY6E1ibPSCeYG2ZcUYZrjf2npescYvJrzFratfiUErrZNTGHTdS7taQ1vDQMyz8
zlVAelGjrD6f45uw2uknR0qYah0NZHI8kuTTT943EIetRhIPlgFgCZys2rx2yI1jRpVL8mWI0uXX
lN7shSJVAiK6GG/d98ob0l9sslufZPeQmWP1vdWn8Q5QePCFd0U61CMa+SBYJLDdY94Xd02a8irS
tg6VzoFDJR0Aupf3KJkTx+FEFV/rcENwCS/hcDstqJcXekfDU1DVFZrwWRa+dDkCGg4gyVZ0AqEs
k1tBjzskxEVhgIFWI09WYPX9KMAJuINcjLy1GHVyY3coqj/JXVj+AFfs9fSPC/FLSQVz34PFuJbj
tgX2gYi36yWxgVTq5x/5Qw2WDW0ZFG3gBMqI3yxryqOBNZzX9dahBYhHE0WP8vq6tjww1XXSdod2
jEd8FgMcDKGpUJ9z2rI21c0EE6N1vNFrv3z+iz6EEqBfFSoIMoHJrNi5vAhjtfBatYsPdRtZWx4K
zcVy2bj7fBTpN8OYM7uayj1FhA/Zj+hLoaCFaXbwvAK4Zd9iqgU3mHaruMWKE/dDa5WOvr7x5LDh
wWyG2z71EM+sRw9iba/d1ZzB9ee/6jc/ChXRmd+Kx8ScSZ/u+LzBGCBV+uyQgZtaV02uraYpnc6s
+cdIalaFQUwExC91XEY6HQZPFikAM54fkrSqLwNd9G5Mwde35pwuF2O8b/IyvZJ8Q12BzmXd0Wdc
pb6WOq06AFNvwSqWULScASEFu/fEdAtIYTYEjx9MrCholA/0qXRP2+JJH2w7oSsuGw2NYTOKa2dC
sW3FGx86taecY0F/CJzmufFiSxSQKXNYi+3jm0AjjbrMD33p+26tw8esVZHSbqwFZy7h+co/uZ8Y
io9HMY1dRDdh8SQ0E9tULaf8YOpNdEm7Xl8ZBV14YIWUk5PMcNIuiQ+WhBB3Ae794g83yzw8roMA
v2VqVEvVRx1PcG/Um+JASDgLBAzejQh95kxD6I3QvZwljYU5MkEZhL7Y6WYp4ETVMFhK4JCA4CAq
IE8Xg3RdxaUebOQ0bNYqKdeDn3o413rSdaWAHuskVdjKSTLuUIZLsd6NUTpqBhnCRWi8hgIC1/FU
Dtgn0u7n9U5DxxR9eY1d+zl4wrziiwlIbHSqa7BvAVIsdgTCyJmQhV15sIZ2Ahg7E6tFy3e0Wts3
BWJMMtoJny/Nhw4DaTR59K9hcYlapCqB4gW821N5iCEF2HIoeVuzmZRVL0EgQXURdEERkmjGiXSm
Bve7yRoYtb+BvyiALVarka1O9supOlgx0qim15ieXU9TAmgoK1wsAtt9boKA/Hy+H+4t5oveFF0h
lA6IMOdD+S79w+NFFWtJqQ5RnTfOCCbdUcfgrCHVh4UkkSXxwyIInjoOQaejSPCNGvxwpAMI88g1
huC5QYXQaRFjdT+fz8evCFyKOZk8QmRgSzEpGvVdoQeacvAzjpYFm2DFWz9tRgEpaXAJsqsJin9m
0ywVRpkVW5TCBH1nCcrHcqPKvonaXZ8Lhygc8pWKNFfdAT22wH3rTb9rLPNSCtrD7BLQeCbEsk57
AOpV2HjXnom9Pi4oeS3laPltH8NpP/3UlVKroaIPwiFoaClJkfE6hO3fFKB/7P/Oe/H0YKozPx+w
IAqZVL7nH/Fu1ySKmNZNEGGKbJTWSpfxCc5l9HuV3ExX8Mv9zeer+jGGJ9Z5a8aT18Hnnh0q3g9o
jvAORK0xDnWof8tLZeN7VWxHanA/eHutB9FOvSebkUpZLMEtltdxXJ45Kh8nPftngLSETkVBZhnU
UhAi5UQK+aDgJORk8jjtRsIT6vH5CJAMI4gzk55PxelX1qAT0e/mxccifVloSjOeL15L8xCEImRb
nGblrxkohrsav5vOrmimPKjjZLVwxAZtcgQ574M13unqz4Z3/1wh82MPj0VAqp46KTCDj9ChDreM
Yhgi6xDrY7NGVbdelcRbCiamlnDdVoZ6SyFMuEyDaLquFdJ8bIGtx8+/ysf9Tb/0TX4axT5YT/MF
8G7rpWUy4LKESRQKOBZQRUGY6bCvnw+izafk9NPTzJ5FxWb1Ao0I4XSUsRKrJPTU9Bh6RUfdAIPZ
0DUjYJHVJE2OhiP1hTgGkrpp1FbFqgpf5xjDuyynlwr9Ffcbs3sWcQuXMM8MZicdtbcSpwhlel0k
0Ldikmtrcvb4CS4HzA6tLahxB3AoBNvXPfOOFDF7LIIKSC29EVBSMH1qd9SG+C4iNbqVp6wS3SYZ
W9JwIewu5DYKoDrGnvCFRF7OnCisra8hwgNo20lGgS+ZpiNBKoApfVCR3Dvm1gTRFscyUcAmFPYp
sN2i9d0MjH69rqNQGe0CLcLbUS6jweEmEHQnKPKHRCzFn59/8t+kM5hjYVkIaREYM7nj6ScPEJms
u7Ipjr6ltevSgjptTYoA84X7wFHhBDual6COG0U7DYT+2o+K+Fh62I59/ks+7jCUh0EFzX1KtK3e
yHbvdlheFqlRSEV0FI3Evxx1H3cvVa/OXWlzRnC6xRiGTAldPiiC8jI6E7ValKrYi469b0TbMhTN
S9/QUypIaDwiMRpvPTOsV1i/Bg9S2xs2G612P5/qxysNFDr8L7QQqY280RrfH6bcS3R1Anl5FK3K
uqaZPRz7oRJvIGcflHGozlnQ/GY8auYI2IBAJMRaBr4FfpExfrPhMY0lAWcwv9tO8vweauKw1vzg
XDfuI8BiBk+bpGNc2DOMa3FbUGjA5CdkLTHvaLZjPZPWa7yoZh1UhDQBqo9Tz+GDkGUPupWsMapX
XMHrADabeeAMRpjtUQurMdb2AzcidTnTB/sYcM6/kNdkFimmXKmcbvtMhQZJfS46mhJLoFUWcCqG
R4pmQA4kngZn6NrymIVny/K/2ed0WS2QTqTsIOfmxXq3z8USiXNo2dGRwhniNoS6a+qb5xr+v3m6
TYgO1MHJQ4j+lt0pPRAHtTN1wAQGxTScVaQ1XdJxrVGw2PhtqKyLzlDwDNarq1Fr452GKAbYYBE/
YpAbZ3b8vOCLU0fNBPAG5X8wN8bilimloayELIuPYWrd4sX2qpv4RXv+V8+Ibuq8e/78gH3MaYlG
kXtB74WS9ofmvclLaYR5Hh/7SSsudcHXHuBPPlFIlc5M7GNKC/yRBBrUK/A1QobT1Wx8D7fkWs6O
EAm+xb7Y3FlIGd5EvToi7FL3KxwE+ou0kWo3xNXtTNT5m3mSt1CRwDUXDV99sZfMFhGJmE7n0ZgM
cZdWFCILUS9XSJmfwx7ClvmwhhYUPAr7s2cCEvqLEFcv5DyCLVEdC45osRW7UHFFE6EHaLx1uipU
zGKdPFP6b5M2KuLGEyiM2mUb5d+zHF7opeElSbrpkZdFSh9fndiWi1zbS2bp342SMPkrXZnktaLn
Ca2KsK8OPUpwq06EJLFCZC+50UNWwoV1LX7HyhZ2K9Li2w4GibrT0SH7PsR4N+DDaZBZGynhkp0Z
beZxlokIsCQ0w69W3o7txujB/vXk5s+mjEkgZJVQvRvaUX2GNWOFzsgBXaW6giNBkxj9lVJkMJUJ
NMYHiI7taHcUGh6sLEIRgmSntbGhLI+Q8kY74zi6wYxj24lFJiBPwNRqJHu0Dvq1VjQ6WvSJsa9z
rbyGl6aZ6yCqkRQcWhn1X9jeqWAjjpNsceVVRXtudFA/I8S7MNpW3vnUWw95KXivpOFxTzehFXEH
hwT8NEGexVpMixMg3K04gZ8zYPKGWc4/EYHM9KirzNACsZ0CcQO/Dl0NP2+C1hFxOsDgsBkDwty8
NzaWQLOJVaBJgd7/ON1Wfix8Lc1GbJxMlboWAFGpwEoatNGE+R3J9Hs0pdRc+m2BbBMxqqJLISxe
6ZlXPE6ap8ursSPNdQbWTb8T0HRuiFUjGeK5JbbQiSyUMtxaCXTPjQNsO22vq7JHbuomd1t5wAXd
xO6tWeVUxHDs6MvxEoFJ6ICUleE5qinSc34g8hdVub7S0FwpbRFFR6RrMtkL3VbVwovQagVgpujn
HHkj5NTuEjMnazQ65cYiuMxsI8nJkNkY2VfUcJBazKmZi8NQr7gCtB2c7vAwof3j+Fo4uPKkar4z
BN40unI/3Lz5CNzqNR6ZtkE/InPD3IgrBz5N+GDR0tvjbxM1bqZP/i6A13wN1Gn8Hk2xqjsytvCQ
QLR2Eu0axlJk+y2GKbWUpS+mlnqRPVDlP1SWZ7GMpg+1koP3FQlTA2EPs7wTmjF5adskuapUHVZS
4Kv55SCWsuUK0Hyfy6b2H2lZQhM3i0y8mwA153Zdh0e1V+ONlJR54lZYUXIIVDP9AiOmvSz1MdiY
ZYF0gCr3gUmFRIRhVtbF+CWHIwlHGYsu3akCjHxtH5bJbkRuIICaMlSPUV2UD3ksi9/KurIq3v6w
eiiryqjtqiZItyev066tJqxwazWnYF2oUCVWUaOuqrGJjyMOnjeFFPaCjYYIov2hhG8ssh8QiAkf
+vBbJpj6rT9l/nOGzhlnX0Abd5fE4bzQ1m2XmfqTRzccSoomILcFH3j4RheVygGyXcjc6b4SuRWi
DRYFNSkvXU+I4U5hPjb+LE2rueyGSN6adc9nGEtIqKhVuX0XildxL+o/g8rErC3IW+VRVOAhsxzs
PJ/SH5JUAiprdu7nypeQf1e7lphjBBAmenuYBsL8A2arEnqQjTX9HKRYum1NK/npy1Yu2JDnir3l
JwaKTPX0bGiDSt8PVUs0FbpkM/qGv/JVJaNQXBbTa6fBu0+Fmy6yLiwxHbex6tU/dbonrgqpHSJP
ED36aqyXDhtbxgq2MZVrwSezAT/ulbs0VhuR9C5EC7MxpTGHTN0p0PvNUXyVu9K7I1rr974njF9Q
qBl3Vka0bgu9B01ooEpIMSsox5fItCY+X9mi2T9o3PoYvw6Cgxa5zJJ5SQglNi9L0SZ+iXxXndh7
3HGhjCe51kX3mRmHV2If5ZLL2uHciwC6+lhJmjeeKSJ9BESRcFCkJSIHUEoCtIhVVTWOZKuVqqMs
F2icRaN+3zfq9xQp6RvNKsVVXuFWq2CZuImUvnGxZx6cPjWSFe8h66AbaAWUjXKl9h3XdzIm26I2
LBscu3yDaGa3KQBubzpYcqtencyLZvCLB6oX/k6lynomHvkYEcwVC7y7Lbg0yPkvSuwRt+wwWlp1
7OCl2/GY46kUCC1cbF3744Tt/VAfgixLzkUwg0Z1HNvAXylhr7nWhMLHn4ZyMGypp9F6wrANZMdp
gDWIajCiQJ0dPaH43kNlv/VN5BcUQdBePx9p/ptOY1QLgAooeu0NKLtshBTAsls/1PMjyhIoCVHk
tDXkWM4koL8ZhQhqDsgJpqh8LiJh9P/NUu/84hgMXLFNglpzrGND+PlcPqY3liYSAFsKY5FQLyq/
DTIgUhmP5dHT63Tn1xru0Rgju1xICEgnguW2fTduW187l2sunRQoyrL16I5SLyS7/SAAWQ26Evtj
0h5jSkZYjxJMbgM181coS2m9K+aGmdL2aFBOGcaRQK3oo7F3BJzXnSSr69sabuS1rEYyClsouu3E
2Ji+E8HVF6NRo5mb9ZKv2vQtKpSjUq25tQg+DJcP0gKW6avwmGAJjQqZTFZVSwbngIZSEmwCpKcF
bu0aX0t5oENjN57k37d6ondnvv9yldGh1tFN16lQcIPxLU537SgKHj3zrvyClVHs5K0aOkUDDOTz
VX5L4t5vWUZgs6ozkZS+Ft2L02GmvNGaUfa6L7n9zS3t2p7s3DGcwn4NVplzFtKxvFyWwy32rq4X
IexohhMdzUZGz0WvYiWsuMsZK1rtcAtffz7DOYFZTpC2AtANnXPJtjqdIIEA6B7V77/ohXXbKETm
ShE9w5x9Eer8TOH345pRBng31iK/wYA+qWVV6L506ZWq/Qijw+dzeUMGfDaZOcF6l/nLUk8VceDz
XVo2tGS7cdtV5148q05i403vPATOhqfFldd4I7mifYagsSwJkL3NHjPw4ObvieXjYrdABcl1ND+G
Y1xmqAR4yANQ5hvRyHWKGAo91khAyoosasRVnIfIEajxaASAm0QkTsgZtNtErKfsTBK7oPHCr+B3
cb8TC9MuRf5gkcWKFeIEmLuPRy8Nh6dWahCo0khlDSGYLtpS9Rz8WL0HIw8VekkWXim4g9m+UPe3
Y1bo69aqqtuy7O57qU6umrFq3LEUfTdU4/jh8zVc7JG3n4oe89znQlMWMNDpEk7kl0R1+nC0JkNw
27EE4zKQWn4+ymLXc5QlCpPco9gAQtt907R9t1FqtVMEJEONIx4b5n2YCqITF3XrxJTdtp7e/y2p
/f9CPeR/mAAdpd53n34WuPtbuO4G2bn//b/2L9XzKbn17Q/8IrfKyl9AXahVzahVah6z/sff5Fbz
L1OCpMZCWTD5TW6Kv7mtyIlQ2psrXfwLuCPYs/+L2qrKEGIlWoQ01CUQRBRr/iW8d/frlkBm5R9b
gTTHT/ci5WsqajMOGmVpmlX0HU/3YhiipIA2VulAbe92YRALq47uxg7BrPy7kkvto1z1CQI/2BU2
4/BNIaFwArmpbk2U367CPlSfPbIGtN/wT0nQLX6kgzStyT3VqyaKECILYKE+SQCcNkVCn+KSgCO7
s+QmuerzOnztfVW8F5IQS6SpEW40L64eOJXljYTsmB2HfXuHZnxzjZxT8QVIru9kfQDxnaKHKw+G
gG4tpfbKkoUjyFrVLUhtLxppTMnIworXDAjdvamN6l6timmjgAV7JnxobSMI+wsFQM12KNLmvkfq
93JodG07NIF8hQjdtMrrKV1TYY2v8rq/5hW58wHR+MP/Ye9MdhxH0i39Ko1eNxOch61IiRp9njeE
h3sE58lIMw5P358qs3Azq3CrupYX6F0ikBFylyizfzjnO95DZSCkWU3jMaHvvm5XLJSds+RtsJLP
wIdrpbcGQSBEbdg504q1M7+TCZ4K0M9tDge2gwQiaq+PnXLcFcZabSw3O5pWdeumz8j/HjQHbEOW
OtOdXBJAfoAorzuzaXpthFrOTeOTtmXJ8ac/dXacMxXbG6tpoeroYJAu0/IDFJr+aMu6P2iL/dSu
zfReJgGSbdBvMfVPNGXWTUHJHK+GaO6TujUva+t3z6S1LFuPHnhPrrV6SvH0b4TbpXIDfXc6Zv3k
hmM5yJeR3WUeQnWdaSD74DaQ2Rei+q1R1C0SfgMCZlIDfvEZQTTemHzJTGVx3VsEiFgd5AzQoTHC
MwRgnX3raIkdme145w3jm6YQF2a9FU6L6YCLsg9NjdrS7qPJyeQNVLuXtHMD6NB6mJbyh2flD05p
5du5LC96YnZHfynQhNaMAiy7aLets56Azpx6LQu12glhf/3ITKBaqUzLbVOrZ2X6mYCvJrMzulOt
24w9iFVksUJGTCPayCv9g9978kV6RYkqwJ9Oic+7AyVvJeqjRni41NZOV2zq0kJERd5sp/7b7ClW
Jdi/DT7A+eD1xwSdcJjCU9v2c6vFwp2Ij1p5e7MkObYy286NKi8imGSYB0C23cGPfRYYoNA0/8tg
7rhrudIAQGaeHynDkHfLZG9sN41dvwnCxVti9s6MAJeK9CDUMGg1t7qtdlW20q+bG6NhniX7dt73
Zt4fTRX8FALU9OxLJL/jyXCKeTNbi8EAwpsvGWTZrXDSnTLddKum4qRMQB+rdPjCWZmiKS0hi+TG
UVXABGdN3zlMrmHHNtYh7yyL+Xx3Myjfvp+BeIC56b8GTTyD3mhvDd+5b0w9DysQ6ptFwaccDHvd
ep72CdC2PA9uXjwIvZAbMEJ65NltaNpzjhCOqnvjuYsfQvsXEFRt8bmOtnsCVmHH5cJMUzlaWKIM
viV+ZAYHl72bVa3HhDpNL5I4u51se/lIV3EZoViEBSCPpmuOHnL/qrF+FXV+EHaWX9x0tl/KZjWj
rrodh6CPMF0UG+HbWWRN01dzFSimvW69OHPdR5Ix8Qnp9s7KF/LCbO0tYE0IcrNcI11kT8kqkJfk
LUS+eu8ZfJsixvAewax592IvFhvgVnxVWXHvNI68ywcberN90SzjkC/jS+sxcszTgmdy7IiNzuGs
eZ+e7G8cVXU3Xg7t2a2qalO3CdmZOWvXbqTElq44aFWpXnqtri9g1DQ4clpDWAOI/2Suyi9LBeKc
p1ce7Vytv0TRlhEMw2nbVm56QkYGBB58nIWzjDl10RRJ2KE6O45kPrB2nqGPZBXfp76bQtts1ljg
GkC5WTg7Mq44DYMkixa4t3G90LGVa+pu9dr6wfDG3VRTYoad3cxxylLqtBAWdQoUS9QFjdkH3B2n
jLxsNG5wTQh6vPxop+V9YvYd3qEqgNhjr5eqxGEU+I21aQw3+3a10t0bKijeGLQuNx7q4Z/ItJyf
Mx8bwbvBPakKduj70/zDKTT/c+nKfoNGm7D2avWiKgVU36eQ+PNpi/nDOAg/rR5rL/8eR4O4MiQt
kTYazUs7ruqhM+vqheCwdWO66yETOqNMZpn3WquArS5FYA6bYnXftNlRTKzr7djNH4vHaKK2yQws
Vs0KOQZuVI+XO9OBmOcwb3rNqyI9q1I2jF5vfnZZPnTQJc3hJfczN+VXTRhZk+xo7eayAiNosiB9
aFbXRYmJnNSPh0WzD742a++W6poz5UfpR0j5vSdbh3uH+qaT756GezhYneZu1KQ6kGvXns221aLB
Lq42hLzGAGClSpwtHGNTaCTCfO4aLimVmxwDeS3VD6n7kw+lWSV7o+y7FyT+DnbhduyoQLMVUyIk
z2APU0z77GUuH5RpikfNQhJjdtnwSCnib8ypcUPGmwOzyDTZgA1ih6BzaLWBM99C10cH35OPCJ2o
i51kLZ9b23hp+5xHTNbtKehm65gDMGSfU2VcwG7f/iRvuN2QdiR/pfxPSwRn0Hr2CBhQmyI1OSFV
WkC1FtZd2cQtS/dwHhpFnoKz7X1HhFag51GaBI8FGp6h0G96kTwAsOYmbpNQjoTU4S1/dpcq+ZWL
yd0tFgGypFdUzrfvExmre4hOAC/l6w/d3KnEKyMYmOyOyiBZbnO0pWfg2dBni+nAfuTTV9pcb2oO
itDMte7HtVw8Wa0M7up0YPYwrxDW/cyDlyrbz14lGvhvdjA8vhenl3EABRSnJvcXNPSY7ZjzbCNI
iCgjrItecRzr5ZzuGho0iBfrFs/DcK8Kw30WfJ1qDv8Z0ifMs61f2Ejo02b4zIV0QpIEgjBBiLyV
a+liair8Q+a4eDIsqr907MRuDCb3J+6MH0vlrc9VLyfenFrEnS7tb2dxsi2118ANKlA4C4q0oTdO
UMGqR4eV0y4niipiEBQDBGbXlhk/vEJ/CSzSv8TgNDeEENn7tEDcAlRqfq+SfK8DoTT5Xjpac079
NjYTj1MyaIh6YAn2kvMZY6JZzPTEJdT8VAWj6Xqd4JGbXRrrST5ZzLWK9Lsfyk9P8xHq1ARodrNz
tqyyeXA6D3y+bWZ3BJeY771Q6tRoqn1OYYreTnIc9oxumWi4M93wNNtxX43Fl2qCZKsGbAcrUUBo
RiryYhi3+7+susKaYzo9mLGOcrZtUxJq6zAjP6d01e2SMrhCAdjUsTMxiIJ1s0fwm28LLavu0lZk
x7U1BbE3ow/Hq0hvdV+BMM7Xutt6ptQicHzkQnPDHhozB/y+eK+OlQU309qvUNFbUEi5Mtj9+u7Q
hm09SB2zzxJ0HOO5xViGpVbBss/JzEgrPqal3FvszjwjeQyqc+6vvcWCw+VbMYKXlYWvCtAefnIo
KmX8Ku1h2GMOOuHxGI8iza1T1YEb7UXOWoHohIMQnTys0jNfe9+oETCvENoRw6G3cnKXWJQa38PG
Z3+5lZ6olpDeaGDZ5iTnVIK/prwv0mBr5mS6AiAeh6292sSMeNBV+ZbaRCan5pIOZKrwnOft0n2I
Ode2nTPGKTvNt2ms4N+uSz7VEQ9+GunEhGyooows5F02IjCGyanmi9ZsZClsnc6DTbKYCRbfwuYN
SJj1Au0pENqyHjTPS6/jEJYNBdpxhvhXqm81sB6yu1W+TgI0bO9b7L2QJS0OzB2pP7EuNk1eKAcu
t0LMN6Jq0hPeON1/MUZ8sqBd+23SWd4TkiZ9DkkkLR8QvNex5ifeLm3WNsL3d5XEuJrFJ09QtYLT
F4K9hes9tOXyVE3eELoYJ285/3HWphRyAwbq7VrV+S2833xnMcn9NIuZL7RWlC274WH9LNtrwHbq
TjtMhk9qaEUKzURM4dpQaNgj1ZxZGGZogm670bK9sy4uGQLcSVYp6htbSHEsmq56MmkDOJho6rhA
iAqw+AGmKrU/eHfkoc9KN8pU5YYtlNRd13nEXg/yvQPCDs1r1EBCytzZOwZrVFknHHmN7ja30CjN
/ZzJcUNsaRCS/EapQrDn0eByPvaju8aVVuuRD+3yNGl+GmqTu+7k4OunhJtvWyfCOjRF1rMwtbVt
VvSNFnaerN9wLDmHovPXSPpDwA1iLJBfWYjxR1yoOg4vOx6m0nh1J4X/nIb1Qe+DHzXP78YkOyNQ
IJbGsU632thXoWvSJ9dpT1uUzaR01KO93GYgyMFzspZ0S007KUDOw+OaWWSu2Ed/KJzt6Bp3NAwf
Mvi25vRgFgN7oCk45HVOjYtBKtenh5aOb6OsKTgGmcXiIbHzA89HGZIUOb7xg74nqnHCYmxfNSIe
WfUX46db2j+nIjspFp4oMbFB1StONIs4HpiaRdLVm8HLfllw4wFvdm5osz/f94Fytl5Rv85+552x
tb0EgwbbRHYpyTTJZc1KFZaTrG/EdW9tpJW/X8lrTyL6YufijZxVC2nuhafpz51J1uFAU0EyhNlE
+uwlVIfWZm5wKGpUvcNasBWTTZwDUzz1ZhWiu9zNa+M8irXWdlrSrnFvOO8qyfw3DsISOVT50egN
uUOBU2Q2WkpDe9GbZd2iPnFiPvo2SszB2Y9J+YQ8dM042nLKi2CkV6ChZ8XZNQ9Eh2ozFOUEiTIA
nipOAx3iXq8rL0z1NomMBBUUf7HfrsH8SJzG1+KnY5Rpo53hroQoqLrkrvcc+p3ee7HyJsDY5iTF
wQ4K+aNQBiNwY3TIVuqtLZE7uzQouo1iyXnjeSp4wFZAVyQS/9LTGPlyvORlXd06TG1OVp+7u36R
7s5lxe04wt9MXt9Fs0V3ZA3LJVk83HsOBWY/wvgKvgrpuxQ/YO9rkqFmzTxZeW9G7HGDaPH7Z+lo
j0JrRWiiLuMKGt7H0Z32NJU8rw4fB2E8pEYpV+17O/X5DbmQpvQGTKh9VA7qDmOuPlabvFrPUt5+
VDSgNC949+qByjm/MTWRHohK2ngwmeFB5TEi4YxsD0EyC6uubZHWce4SueksFDxMUClAeHU1GFB7
BVzIxfwonN7fNlMeFqslok4Ri4Nuhk0/eXdUxBU+E1WPhAP01zyA9d6QzWNv9Ie+4yHTnCUgZoqE
pt42uh07oDP3LeaQ5LE0f5ChqGJbd5bdMIv8x4w1YMOY61gp78Mb1GmkXO+BosaT4DJuS+ORu2K4
lZXsjrXXMqZoTHqsyT4RirAevKTZY9PG82InOyXGu74Jtgtu8noKWJtdiZbEOW4EoYoh1OvmkDHv
C4HrqNjQK+deuHYeV0my7IKpWyK3GF4n9LW36OV1Uhb8t8DmVGnaIi4TPDZFmVxK6vF9B2YV8VFq
bqx6eJ7qYmeJ4gzZ8rvzfW+rtw6dKr9XjGVkPTZD/2YZjbivB+9pRIm2ccgS33HCjHFjY1etmBcQ
gKPtpd0PB1p01Pteu0SJLdKwslN31xaA5KG8LVtZm/eByD3OUs34Qfv2g+UlEq2pNg9dZQ1XT2ZU
YugkqsdBGFyobV12fJ9SLCWW0udN3jtOCFu3DzWu541K9YPh8h9tpucns05vS4yDVpCS/SJqhn9E
DUUFGvxLV9VJ5FjIRRPrBoCovveFRLPTM+IJUAAdmRPM0arq7CvXy0aiwR+dz9TKgxB/5WNnzp+j
hQChrlGXlA3soRSoyCbvZvzRBVMMMQryS0mv6RoyvwcAeqbbH9M+oN104ey3pIMjsuhjvTTzqCCJ
Ryxzv3fbdtmkjv5ucPHc2rV/QfXCT7REYPH6ECfxaWqaV0mC215z9XznOiI/GwCpSP3ZTpwoN2bi
Ovr1OWn21sxTntVJEC+jf0/hoW9dGSAls2RYw/6M+KaT9g6TXbU0mJIvKHmP8ldGUfbTX7IvK0cu
q8qF9JsU9hpHFOs+3V/YfVjk1vPlpJ7K4142IPeD8cGBoOauckDZ6owPNR7EIK/eLJM0wNWs67DO
/Iwf7axrHWACNxaW5v7yobrbeRKX3UrcE+VErmgwVuD32BAR19HziFhzbcSUZvoRBIRFeeQJkmB1
7lT25XEpbqTF+wYp3Xgzat54NaQh1vhwNZS6b+fiZI7Dzu4qgR8dLvs44yu5LkizuYpSr2me7LLO
4tmeT0M6+Fwcy7RbF+uzL91jnYxnI/nwFM+VNec/q7rNQ+36BBIepPljtzVER43uOM14cqTrRcK3
ytOaufez4uMKYEYlQ0bpVNdxMoI3zTxiKsaySGk5m62Z7HK3fsrd4GCUFfkBFX0fWQEwAudxoac3
g8V6djPr19X2fs4WGPM9xqedliGklbLVzv7woffqTbOhhaWFFTmi/wZ3rXbdMILZoBfcYiQhE2vq
gmxjT80P7tmCir4MJ8sS+7IhR3j1uigb5yYS/U9hm1vDnW8YQuPKrL7kML+ZBVIf0jK5fOvM2hdg
ui/5lK1nozedpzXlcNdsfNCl/arJ4rM1lbUP1EXWq9z3XfpVtuQcsyWbz9MyzJEs5mrH/JuyBfaE
p85Grp8myWUyDwtGb9GTcePe1LV7yeSyDTIiE5Back0D596hwdXfcfTDlDDBQXfJsLeWOpy1n0O7
HXj++/kO9xZuPhGb5a9lfZH6u2rNKOduXMuqiWqr/Lk4zc7vKgrIsSnu3HWAqlPqAG3GWjHCyl4H
hAuHlBQOnsezx2n+pGv2usFxVn1n0nQjrDv60TPFes84kxALbWw3GZYSRvhac6QcTc4T36xcax5B
dNwQlTLFyuzzS+WlXdgNyPATKnQnOyE75+wngZG4ao00HyN5M+16T+zsgPhQy06ohqoLb/+806Sz
x3/ND9pmDcK8mZOqc+Wb1N6cQO3MK+6q8tyNbtUqJJ6giBbbEI92zTBtgqWbGuuh5JsYU5J8uaQ8
JGV60oUZSqm+m6S9gUmV7GiPvgP2MGRUE+tQ6SetTeOKiGmiplCqYlDE30EStIk9y2gjGzz7EYAZ
sd95Ze1QB8ckRBinbHbktgXp+bpQKG16f4JEMNXoJLIBVMqqrxeozv5+hnGwo52qKLS74d5UhXbI
2Rj0G7tqmN66I1e3b/8cnCpcmK4Y8/yFDzHdeZ09v5d82WlAinCdHheysN2ch7DdjFUsiecmWWeL
UTvEeLDJUS2WpKaQZ+dJVx7TKVsuK5uiXUdSqEIiPOYe4lQmKozFTepfnnd5Jz1rtwTFo5DFSnB6
Wn9AOjwVicbsa3qQOKcjK5m4lcXw3FA1wYEKNkL0isgkzzvOirUFyUCM+3Pva67QXbqUEos+aDFR
u85JuNxUDMHEyV6abToh+HXRcNIu8kUIeps484pltKUQmW90b3V1bsamtUPhNJND+Ia5gNOB+mBc
x39kZK6ElZS6WpmbTBwqiuncJkmHCwPSX23XCAD7PQevQeW3XQdjuB2V7hLupxFmYXNNWnRc+8Uf
RUSx9uRJzdqTtdbvNc3I001nUPcgyZmiOZvGjSva4DL0SmIsQtSwKxon42QtkirscSY+ezP39CSD
IETA1hyUV7h1uGJOzqIaufQlMVoOJu6gdEuWnR8XC63zVU4U8XLBXcHs/YdGygvVHUSaUCfVAm42
+X+btdU/7VaecX1Gid/khwAx76vp4CdQAce8mnu5wwJOxDcIfpIaeYnFULiKm+QnH26/Rao5FRsP
aMWmLgv9VasG4iKpbTBtJlX2s+2znG6SiZgvJeFDvJFfDn71c1Z5+qcggyN2m3F6a715fkG9QD5V
a7W7seyqY+Yy3O/zEF0ws6537JzGhZGQExeCQlNyEN4mASaZdUzOCDOb+4zu5ofSB4LVSXWZIycg
yA4eVPYyFi15HmWh1pumr8tLNYINN+ahDwvDyS9XMfWb9NbgOGl1gjdwGqhqqzGyhsS8kCYronpt
PtNe3Nk5+wNcF9AjnF47ZENBimgj5M4I2CfwgentI2Vfd5J57bwT4VArSnoUMTPpVUdZ2wZzpsS+
XTrZpswiJ/0YtKt9ckpjfSTUOD+7FekOWd2MC1etmd56FfVw1aZuPFY+Caue8F8nexbfyoERXid+
ix3HXbYThLadWgsCFSzJtTitUZ3WxoNd+nBSzW54a0xnOaO7ak9tvibf5OUwg8s3DaAQ5ojC5qmu
m+/JY5Bt556F6H94Rpimc9yQiP4tyT7daBhgYkal1qmdX4qB2CFvHhM6I6KYzVqX9wME58hfZ3Zy
TV7FM7lpoTsE4jSQBMoVRnFRDtP1y9MvZVghzhxIn2ip8XozuctBdex107BPRio9nNZOQ4XgVV8d
b8BxbVi9MmLAzOaplgAzxpcPgg5/+39svsi4CZneroXyNoDwm1OyDg5zTYwKVpr6UaWlGUeMLX5H
bfxHcoz/cTBxC3XEfw8TP//8gcnjr9mA17/xu9LCcn9Dx/V3dYXl/C13hbBmBIRX4cV/ySss+zfU
MOiFbHL3wLBcDS9/kMMt1BqkbF8h+5DqXIxd/5G8wrmKsf5LrIU8g34qQPthuThhCPvhh/2zWEuM
ym9T/HLcdfSv24KAre8qsFQW1rRFFyg16YZta/lO97jEmreAmwT9on0Qruv6W0bR7bdkfDExzauq
53yckh8lzig7EsDS7xL2B3bYNGT7UrbUzUda6kzjKpDRzDu18oyss2x2qeCcwHdiyHWzIFqn6hfK
b/g3r6d56hpTF+lBMv2q+sB5bvCiPBWqKZ/Y4OAoaVbNeyStGG11q+zuDLVneqqXMb/RlFxGhhx5
eqZ7Gd3dNfyabSgBxJGhzeA/mAqIt5E8uISRJV7VyHVkepMNFKah5w7us1Qsh6Krq2uO10523clQ
c7IN7JnxWSaxUGx8R3Y0yctUvqd5911BwCkiwlK2fIam2PbapFcYMbAxhEgQiGow00n/IKrVunju
3L5amXFTsUQlzI+gxIYBT7nsyOzy2FHKMd2ZGd9Ziv7eJHPOJDZDx1RsoCBfFDbDWdePXaUaa0cq
YPbhVCgwkC2oJWAeQ1TphvaZJaqVQfcKjRTZW8Sf9p+NjTMlTLFd4bo1ULurwsekRh17a+lawdpV
LlTJVRvgGLVHOCURbYCexCyenQdSHJcP30/qgEmAyXw6ydZiZADTTNuauyijN5XpHfeOW6KH93B0
5GU36VHvWdn7TGgd6WSYR7JNMjNrCHGFI9tpPS57aUjzq2pVGev4sHoqIKP8VSMH/86zquiPqxjA
Y5SN5v7k/epregepJ9Qr2TiGxAgfyL9hYdwFsv4hloEoPVcv1m5rzwFtaEfzWO9EbmdFVLhBmYVp
UYr7fFiJmR6T3HJIK/GTJwwO/S/uVLsJbeVdx25OOTwxIq8fK4+cZAZyrF7YJHT9kZxeBnvL5Nhx
ynpC7P92hvxHB+X/Y+rV/zDdGgKxf3Wc3iNkE3/JZLj+/78fpo75G6cj3Lo/xZ/+Lltz9N+gJHFK
XpmQWAavirI/dGsmujVEhxy2pGAFeKP55/44WE37N/BAIFKQmIFZgDzxnxys/yBas4CeX1+Zsx2E
Lq/D2f7nY9Wza5JXaBCjQXT2xfDq4pjr5v2f3ow/xHJ/zmT4pxe5ggH5ejLvI3zK+psQ9k/6Sdly
DqNTFxHbc+eImsXZ9/2SHP71q/xVpQkjlFdxdYyfus1LIKv9669SUPu2fMVFNPaJfuKaeMoc+phc
afiZdc34/WH/bxV/f5X0//FyOGh463wbsfc/vBx8kUQyghBRgsghSpYyCGddVQw/nImqc8mPTinZ
3Uurif/1L3q96v50Ff7+i/pX1AopGpAW/0H23Y6JvtA888oEOp+LPiVQuRRE+Y2WYiqnWmaz1h6g
6nIAYPDvINl/FZ3//ntjmL4qLbFrwxP869usFqNM6opXD8gE20wM/SPV6UOY+WP6b0zh//xSBlNr
Tt7rc359hv76UjnTtkoNPkE5XFJhq6eAAoNBhIjsl+hfv6foN//pXfWINzCwB2Bugb/1D+9q3TYJ
rjuUBdA9QFn0rayPuemljzmsseYKbBQfEJ4mgsN766o/8Sd5qBxZf1R9QisFRJn9blU4l35RyQsF
TdYytizzX37Fto4tjPc29yWzgG7WdwmhTIXpM6QVMA3hARKByFhkGEChVumrrRL1oRlZ/pSg0LZC
p1wlCvFkHPXIrAYk2AP5wM6WpJOp3fmpYBtmXLsu3wFd5K5M5Wo8YA0Cjt4WDF219QUio/GFWEra
W8XgceBPTTRGKjODX3ObB1ro9sNCQUAJTyYmCbEnrzBwL6jAvyDGTD8TKYKXcTCTX16b8qjLqqOd
kF1vHKZicIxoHCtYIWh9qsg3GjffCLk+51w6T2AX7WeCZQkpa7BE2eHomVdHGnqn9wJj25e5IOqJ
amcqjH1r1cVN7k7aghrCM66kz6yi73e1VEaOrzKHf8SZ2VPOdArNOgxjhI/eY3bCmIrdBruez8Fb
pR4lGO/7jTO52kkGfi1QpI3LV+c26U8dJOZFlQXaDl302ZvuFPmTPuWDt7GE4z6tozVJJnFe9e0j
Z2A0iOnjMhVaf2MWbMBGT0+RdSCKCNc1y27FGOD57kwbU6amQewQwic8kEgDxSTRXbHvatY47dQi
qRWX1oBVo8QSSQdlS19X7o1hDcO8qYMi+A5YLN3nup53sW5mRcXgU/QXBPjXmNdqbbD7Mmh6SSjo
ii2/UxJsp4JkLaQ0xAd1Hd5V9v2zcyqtUSQ7Y1FCD1Hnz7fmoDx2SIZdb/U8Ndd95qKWSpPeizQC
Ccv9OM3r91IXzGnmZYWrKg0idTbL5M7QK0X7UmEQ+hxI93rVdLG2hLatDjpZMqQZTxqd++Y7zIg3
SrS4kgtPma9eV7BsRNZWoxsY3YPqhB+nWY7AyR8t9Igddvx2Vb/GcShQ1BiDDbGx0e9NaQzNv3MY
/kMrwfl5hSiRRe5Qffpoxv96rHRybS32xVBkelY9A+aPxY+n4LlhzQOoF6MrICWHt0O6GwYRXf81
WaehQjoW4EA8z/XtVPQRRTHVF4uaytR28/CHL+3/11L/m5r/T2fzP3kAXn8O4//afDbln+upv/2d
P5pT5zeHW8jn4qM6+nMIPd2oT7YV+n8Q6Z79N4PA37NDzd9IduEOoZG08MI5fOZ/b1SN3yz+XxxN
JP95sHf+o0bV9f/h6WK5atm0p1jtYDdf3Yt/fbqAplpICn0VGkF5VImNstuVdx2Q4Uh2Zbp3e9TL
avKMjcNO9cQk5Y42s92RTuvR3NqeYOuKPtzX3TMluh0jKUQNQOj5Xeva837OC2TB9mzasWPPkTXq
y0npUt/lNavDgctoM4xzvjWHnu1vWbZbiAtVCLTI2zhEJovlOvcye7hLVoZLYFq9F42zcaupXNuN
yi1+JRxOtyY6zNdSW4w7bNTaPae1uJNTzkDfneqzo8aSCMJmUVbISjB7Neps+LguSdQNZ2MhYu7t
SwIGznPHYxGon73FX8ik95DqjPGxjH9bqKoYH6t6Y00s0WzxYeZvJnkOSFrP1G4H5MWxswwHOzuU
n4lhXhxtvnNawtXd/qNZ+x+CXSQx7Vsovqcp6c5MGZmLdXde6t7RQd4BToT3YK37KTGe5iXFct/F
brKdvLvGLx4z0T02ngDJ3Xg3oKW3KZFT/WJsB4E+t5rvJv+tyL3I4k4Voor9OTi7w3xWE9L5Bm0g
reAHuhiJ7KK+x8j/GCzAgjyn+EDs9+CM9avLaiQrvRMlwTvMn9dpqA6JMcZLOzw7ytwyBNsBs7hf
UrHz3CQjJZYtvde+Q/CYZouHREtuKem4CeGYTvq7VZ3T/icHc9T2xbns2wdsz7jE6vTkgXOdETiG
fmqewNDwk+T+JTPqXz1TlQ07LVcLbjoh9gjBYJTxisg3Vm8p9qlfHFbc01xV0VgQMs5xbtxiR90i
y/ysy+a78VakufeaWdwWGQjV9VROZZgae8e8IwE30sRuXd9Vc/Cz+QXDh7MZKfjRLTzWOiLb1tyX
1i1bA6wetoiRP8SDpjdMO/EnVNpOaOtuSNtnJ4EGGtt29SAMrOpyjqVZxNDN0NDd5Vp60AI7Fmax
ZdF1QxbqDXOhG7Pxd337sg6vSSMPthAfK9qXrnb2dlduGSxeFrUevdr+yEV6lyVljIPudtEM8EYt
r9S7Iuq56IhQPWjlx6CMI7yzvcMi0tOXEFtsTcZ0xng97k3zAtY6vfFng8ueMYb5yRN0otffGUp/
L03KmQcj43Pq902SsARXE7jQCnXo9NgoaD6sllJk0fpsHbzmrdGYljSucwLtt/W78XwVHhVe95xj
yhnQ+c4eEDknRMu6E8ZDINUrO4OdPV0QF0nnZLoIDCdMCsEyn2VWsit58bXiqKfVzirR8LHd9xor
BgK8HQY2xFW1bpwmuV+YpHjXL1/mB08GIhL5YPc/68VG1LETNUZ/At/m/8vemfW2rmRZ+q8k6qW7
gWaCo0g20C8cNQ+e7RfBI0lxHkRS+vX9hW9W1knlrSNUZmUXEnWuru1ji5JIRsSOPay1dte7BoL4
gzWbNDXCSO0SdZkA9ueqnNC/PJ0KMv4ggKNJ7Na4O01p+oJLPNFyWCjNU2YaUyix92Yh+W1VLaU0
R8NUsnd9ZSykya6Pam6DGpY2eKwBGNs5LPLGB1szbY3WN+KXk25s265tvYhNdhjlh33dr4EPP1qy
/q5Yhwg5ucFHBg6IQ4fw9wrsbMI1R2HXVgMAmamOrkca6L300ILcP6qoGkSH0XIa3UbyS95qdkNn
iWMGSiop3CbpKHICwR+Vt5N1CsfJ2YtsMzg3Yc30bSgEmcD+VZmSZNPsvxAacW2ZmjuaGwtyULOj
djChl+wXVVF8VLKG/gn9AFyLwiQZKJIwfTCJh9tJRoEos5Teh5SVgOfO7EerqFosf/UCtL9Zkvqp
Vk2X1W5rygsSBRtNOi/rE+wlHXHtxUnqrc2RGolDE4Y41JMDddd+s6fX8MQW5V8UqBcEFjuDJiSk
4BUmhznNealTIZPgdIr6DA/jFtzU67Hs122WxZTS4Ld0XSFPKVn0y66CMzQ56cAP2XluDMSVtsNJ
U9aq/LQ/+AZqiB5qdsDtoeEk93EEgLVq6eYOploJrcQMWns12MlrljVg5ar8PId4C5K/ne7N067L
24qCVnkvUf8W+PMszbtFEUqpZWwORYo6A8hUM6LxYNuAdFP3w8LOZHtqE0TZZV36dZQ8YvPRuz7d
qnt4NBOQPpRA1IP1VMc9WHZa5MWNed+gE+4NDFZqUjo71sdlXmwp4qBujsahSxeL3m3zcd6r5cfQ
9+/no3ZH1wg6EQ+1u4/SKU27NqBgQVkp8lM1qfavVWPiiNMxGK2UOhgRlvdY5vCeAECUmXp2Y5B8
XmaD5O0KFshwbB6bo1a7ck7/qEGBryEfHuXJ2M0k7QAxQhlXh/OrqcZPw4mjVGdsDmFOBxcrh+1S
HKQPEDE+xQ+K5mf61NaDl0baKTh1cAEUI1sXNLRX7BoYAjXfvj8/yUftSzpRMTsroH07OvOyIcIC
AH1DSXTUl/SQWNJG+g503ks67Hd2Fa+BWT8N+vA62OqWFESg6d1HPM5q9SYqSY3GtrTs2JSQqNaL
8CDLkqcZvTwfYvRdkKFIAJoTe8bVJF+SoFWcg0BeS+OgYb6zWy2j7Yk2UPnrs3bd9KCddYptATnj
swu+w3ZVYGhBmSnHVUdawR+h6RS1rnm9nu2X+SEWQj5mtIRjuUom7N+9FVVPyCKywet1/6lLnRlY
KAx547GZENAbFpW4pJubXfxRTAZysOl5OQE/SKiciAp93s+IKNNl3E5S2ief5DDRlS4A9oTMvUCE
n0ATRseGElhTOUeFu2yZeEtn+vhNrNFFvLQNh0kRZhqkE/n4VI3PdaIvI6OS3NzebzUTxiKtLue4
FwZ2yrqTOnvTZs1sxIxo8jBt2s4pRYMU+M7rKH2zSxvxmDg6+lT11tZQ3xKmpM4glaCiU2mXFnvq
XlV+BwJrfkJEx4r3jdvXPXo9Gji9MV6eC4SsM6mDvHRoqjkVA2tRdAeSBZ2kUda02hGq1phtrUZY
T/A8GrBWG0accip2eXLmrmnzSjZ2VnSyZkNMO1UJLICWTFv5IN2cLc2+h1p7gghnVweEakYiZuqD
e3/MGPGh7vKQyLYNYR8+FpVpgt2Xvv43uoqaIvXa6CaaeSshInqS89GxpM5wagkAM2JIaaRnzkin
CrVR0ZPKPbVXP444mqjrQ+D4U07tV7j1L4A9fxZurcs/5K/F/2j/kL0WHz+GXN+v+3PIhdQLncYJ
bFQSZEIj8bcUNiGXjX4auhpkXKn/GTzzryGX8kckkS1BmYcU/Z2n/iHkIvi2iJ1MojiD3rn/kRQ2
2gR/mboj5CKQJ/UL95vMnXXZGDLrB+hbRkrfUOU4OyTLutFoA1C+lZV6RsUoC4o9zqNGjWxvATvK
5qSGVrSDyGBaKholsbMsP5sVuS4kuZxYGz+jM4CWPFrqOIBs/6VFCoWUUqe+SHuFIlBCbb/XgQcf
+u4VvpaLdBJY0swhF7VEcQ6ZMMuEY1K/EqYhuHK4tQ+ATcOm8iCX0t50b/kTUppzu4KCExrWvLa2
G2rs7OQrlT5z8RItrWNY634Obzfy92g+Kc5wdKQO3UgHMLl/OvhZMZMlVokvwx09bu10Bz8pKW/2
h0VCrrREKtZLqfulpgOdJ103dmDrs+w2u6Wm5GWbffRV32vyDT4T9BAQVjJMA8PJzsssyALjUQJB
jgf7ghdU3QL+BP9zJykgTNw6ctvkM1Zuilvg0nd1ti6lBxXokGGdqai54IM1SvU0XKpW9YEEmxWe
aRgujeE+AlqI8l2cn71ZNi4bG2DncQd3N0bv9mguBsXJisxtiWqUsPVozYqYm3t8Or1LL9LL6V3+
/il//xTf49fu67fv8av63n2p7//66L8Or0ZohPp7/6W/GyEc5wFgsjM5rfs2EGDgsE6h7x2gUoKs
JYmlHTVHm2cVSd31oQ3kwWY/e8ZDh70I0EN9yl4BXva4isDdvfhmlGdp58dqiFxIOYvP/pgj1xkC
ex32mzR3FSMYYq/PiBQ3KAOM5w0mVlN3vJephHw/JvBKN1YzNRGqPgNrcnKVb4URxJI/Dt4zesPs
9g2c9pN7nkPiFj/TW/RQG4jQjv3Su/rGaXyOs15L3S9Aer6EOQ0Rq3fV2hDDOPHJR/4xgo1Mc7gx
0DLvtOU6470LgybtPAjtg6Pfnbbx2x6nqt3mycIs5qM6BWIBSmQaHyF1tux02U0kvUftJp8s1Vl2
DKKQl5fxwzjejNqLUcy3Ezk4SE9MVUjssItNCrkdKny9Kwvl5FMZjFLkRTEADqHX0c9S+v2WbkI/
TcJVbdzGx6nWU09le/Vqiboyzd6MwIQ/vhpjGURp6gDwhqVIT59VtczIUQb6vOyW1u7FQE/OVjwd
FCTJ2Hkc+1HJ+nZP6l0rbVuSkflZcsBsHeQtpMPhK75L1isv8Kxsbn0F9eiVpENeV3C9E+RgKOgU
OqndIIl35Cfh2bRr2Y8plZ19W1s24P7upE0f+7yjevINOEAnf0RPrQPmri7T/GufPFpIL6YnX5eW
cHi7Vzrk+K0GY0kmIgNDhUY+hAjkN5XYoTkUsQec7LM0teMFdDdXSd4AzntjSxerZdotC/JCFVgE
fJA9IiScm9351VZ+pUcauDP1gVCgvsnrr9SCoYyGHGoCJvi2m/OkI2F89OSzU1kYmA1xyKGVp8VH
gqccu+Tje7dIJKfsbBc/mN+tj00QZZwaI4rK4QwmlebksquYLyk18dj8tAfpsTsEmTHNqtlJW9Bw
xswqx4ruYuWRlhpcaVjIQVo8FPKDTEPCfoEjAysKXx6JbhqbqOf5kC00QJIybe8mwAGCY7aVT3cH
1dWroAcNsTIfB+yh4pS7fGfLDv+fdCg04h/F5rhqV99/5m+/PSNjXnUHW3UWBu1Y/ul/o3Xbz3KV
gEYaZhjG8+L8eBpQ23TSEU1Pwl2r83BBtrWOboarnN6Y9lqC0/pG5hdowhr+PzOJlDf6DF4C6Far
QfwCmMCVcjL5DRkA2mbemI0EBH8WVRIJLaQri1kL3ADVWEplxICn+R45oWrWGPe5vx8ApXug4qAx
H8HB7SdPrYxdhXBe3XBXC8UtAA3WwKcFVOKNaiKf7Nloitoq8WSJ+r0dlmAfjg7ABrt6yiDKZl4R
pL0JbD127NfJ8vB2pJxF2xq9XsXlehI9lGyPe3KKxRRBBNOkE3VwXlekmHSXmsSoPhWN7nXn3I16
CVDg6CdIGeQyG4kKSDlVt51p8fsBxfvXRrH9Ym6waJPuUTdGdGdt3+6MQDVJA5b7IBuqrwhYanXA
xILqPIA8tTviFvV+r6RvbOzPh0yn6QwMId1K3ARienOUtzkon/1xghzByTmfd3KpeVbUu5GtCbgI
jXyUWVsIiG21yMB7CtVTgMdeXjb+MCCFAu6b9OUQIooG9UCOA/pWSRqMTuTqUQmKMBSnZJcYhe5L
lu3D37DdxpZA1wHHU+1NPt4qxClUEvxURW6pqD28D/j9FVUfSGqBlIZHaXwhbFynB2WJrCJQvvGB
Qs6HWuD665u4eP12zf5DXuo/GxKN3lQi2/7vY9HCEtfzD7fHt4+k7ZrkvfvRC/3Tq//sh1rAF9HM
EgX+P/ugxh9p/6Chp06bCPL7P/qg2h81DcwBUmU26X/azf1b2l/94wTVKJxaWWDdLqR+fib9A97t
r/xPrBkZJ4PvEwS1L5V/qpqCO5JAbr23oQLnExTE7EODqTnOegvAr2otz6bySEJ42+ifRUdQdyrN
FXVvnV537cLIISOXVAnP+UaSJnPQYWvFMBfWkD4kxOOgx+97GiSxDZrz7AhKvmkRBOhZwurbSY7g
68o3Ja0mHQmcrKvnxkce40r0pNw1BXFvkdhu8wHmBCmW8nB4MxEa/6z6voVBgfbO/VjYx9Aw6mJt
SGgW9RYqmpRitdkIQ8aRUQ946NLaQHYlG1/k0171RiEQKCmStaNU/Ja2r1Fa0We2OeBZVJP3SkaK
Nz5QFD41QvLQHlAKNMx4Q/eQeKof2sypqJXibHYRyUWNAiGsoMnNSPeuSDZKmCt04sF7UDwJxMe6
OxwNUgJoQgKjMpF8jen6BrnIIqlWmI91jhk8UcZwDzpbWW5lyDsYoPY1udo2kTnTDrD/94c6Dc1j
c1upmD06LcTvRrb3m5JjWhMJi7yNdnZezbqapGeOWU2a3qU7aGj3uZ+Vp9nQQ3iU4/nJSKZmuoCy
urAOJL21xm1y0ovdrKTYv5eLQCKitozzOoEOWZ1wtg77+OEU9RxQrmOd7cZuOmKQqn0zIjMo1OOW
oX8eq7M/VJGrWE9VmQZnu3YSvZidyZfjC4EfNHPblVAMmKBwa3NNOonrgz1ZKrHUwx8/bguIic/V
YcIdhjtILlPZR9V7q53hidL21VdgEMwUtUgftE7tvKzYr/MqnTXnrAnGQn4ZgdfcI5d420YnGebB
4bCp05UmlXP4lp96v2jjQ8BiC8yDlEIwh9nVRQaovNRkAr83aZtt8W2MaXtM5ofeACbIKeZ1j9Yj
rY5A6Z+CVEnRKVeKD+YBnUtMdOA5Lboyy/tqkWfZBh3OfGWqhD1tbSzHRgUtp590F8Hxs2vW1OiB
m2z0M2jMCM4ZDvzwBGvVdP8bGFyQK/++tXXL97L9w/9cfH5mSRH9rz/MWhH4t39hc3mD3wyuPfkj
YqU0hsPiYmNVYdl+C/x5xlImxP7I+dOvQVjjP8X9kqL80SJLYNuW6HdAZuDPNpeCyh8p2fICmRZY
gCnN/1DgP/lLIBRoZBNOgI5IITaXFMSldusZ0mM2IrkaTihjGP3iEE2TZmGpmzyf4ZRPcqC8txkM
z0pHx5i53E0n2mJy7p0TkjZ1PMdlg/aJzglBWkU68jwFC69N5o0VQBjEOFs4/ZVXt8xu5M5CaT9t
EOQxXaNe5rQJVCwvnrAO5k0x04blfkKODKeFxjjepAvzcVGdZ0kZ7PtpcrrLSbi2KwQcHtq7/GN8
Nb7GVxLd+vqU75LD80mf5fsrEpP6X2Li/voOXUAd6GYbNbRyU0OKS+3L6dN8LF/qF3XiGo/yJ/6h
+aZUnvlWvpQvx08a35AsOL8BrIlvcf72wfH0Se/MUnWwaSXQm3KKXNURWlSqOWRtv/sbIcQTnEoQ
aKESTY3jcyZ9nVIFYi7aVQdKBVeAWpd6tpeDbl1IuRJhtBrdadVwMJ+qZmdlU1rGGBL09y2Yl/X5
S9pZT+T2784P6TN9CgjVn6mJwjUqzmBvSb1DcnaqG7LAJ9EW2kXYTuOFPyyq34E8Xj3NC5/gv+g0
r00QIZ34I/7zn2CCXLMKlgBo/IA2/e9nFX7HKECjAAH1G+ZFu0Cu5vQUyCf5REMHokaPP1My90CF
Od2TdYcK7f98JVz7tEtc5d/3aapYV/8Gjv22eLSno++8MYGER0Twl6Pf0Mgp0nvkPI7uJDy5g49o
BblOFr1r+5h498wD0SUvCkhEecYV86RMrpyAeWGf8iw9V9Rc9VAPB1/26ft8PrpgMHHHSBsaT7C+
lmQNOt3t76zX8QOIgHqv1tTiHL6DVyG3kc6rW9IZJFkjVN8sR3tL5hCpNMgg/PU+/4x2neLSyjEq
3fReWpOB6BbJvYwejEmDDSf97KcZudzvX3So0kAaCVpJ40AGp5yKnLDT7H3gAeQmoI5O7qJl9xXT
FO1eWh1uYHW20Lnn0TZ6Pr9W0JGhxqwHr7+JdJSq3CW6/MvmYUJQnzlLAEuTJ+Wh/ejDdHN6HBaR
l9/UJAud5Ibug7j4suHcIaZWIuqHNgoJPac+IHUZnJ8PMwXFEHinXzHPflXvxXv13gB0QRgnQobG
maw/5LXGtttDTOSEQRHeI2xD0T9LQ4gYjeGNlPSR0HihobaHwNFQOKAVj7dduK+8JHPjhUx/1t/8
wvfx/0Sf5e+Y9+vDfGHffw3zP+MwX7Mmlz2W/rOtibDEf2XMDDT9QKtCBtGEbf1hK6v7UbHiU6aH
lRp9Dqq+RQUDsIHZnqd2o6mI9EMl+7m5vvaRF5vDf8ZHKr9rMpFnmBgUHcFuXmwRqaGmta0VKED5
oK281r17RAdi7R6vXNvVD7rYHP7mD/ruWng5cFB+CEp0ohNCk78cuEQtYxU4tB72ewh7mkWBpTAP
Qmv1MFWTcQzaaoympt1OXK3Yk0s8JygNTqi9NYh8ojIn1Z6Knilp9biaxxIat3qSgdo4x3UwOWF5
m3Vd9ZVLaocNbk+bJgSYwIRmgZx22ZX79s1l+dnlXAxQ0aaTpEkOeigkj914oNDvnomaSHYhaWK5
KONGECcSj82sdyhJyk9CU7besnGQpdHJg4+r4pVEuumR5rq26f7uMv3xdl+MawQfxT7knB8C+tUM
PE4122dUEV0kCTbW02RqTdWnitjA2gxv/WoMm1Wy+fm6uTbkxsW+/08+5MbF/vb/e8jFjPvJjPzu
XPuDZSzhz8uqhJtXvwJ2ilKnem2PTry61rjl2tS6pDv9I6bWtWslif3jLvA3X+t3757Lm4oWPnRE
TRb/XVittoe2eh5SPXx6kt3NBq1C5/n5/vb2Slbisq2wCOFFq/U/f86FOYmsYtLb4nNO8+immwEc
deT5Poym3eyN0thMx21HIc/tZy11rVAKNXfvUFh0hmW1LpzX17nnS6E/p1eNQ4lsXTmPukPR3FmT
tHbsq079NwvyZzfm0r40o0VXR+xLCSTqBvuHEtlxZweol8Z+ClfMlcmfUkB1i101rzdwbWSgI7UD
7nV2xc6IiPwn56Jc2JnoH3gu1ybM9377wyr8WyfM7+7bP0yYSwKpAaoU+T0mTE/jeGcyb18E7qUM
KRtWGTCJK979tfFWLlII0HuQ5G4Yb2rC7zlKYJvsTgiVqJ4We3Hisd9VGn6Yc5hqyJ9od8g09me3
9iBfZIRL7ZUTurZivgfihxv9X75iro7YBQvm7x2x7xnws1Vx4Sm3KLf1acIMKXK3DAEope5+quue
8oXGGy3JIS/83bPkwlz+w2fJ1ZtwYVf/M27C7yUQKbpSXSXnL7pCXZhG7YCuzdCi3up5L3S9qoIh
XL3Q98t7Cg6e8xn5DoAZz9o8u7vW15zp7e1ac8HTetPFyX2aetP7gzP9uYnULHHn/2o2/NtJ6Rc2
Mjt2VlueOSk5NJ3GY6NxJzsDqFB8NwkRj+qhKfFbOy8X7ZyF/DRZIT61K7+6d46krDk9sfS7QHMe
pOCjnmrPhkdDkimIqSmqU751j0S5s9v7u4fMVbYT/zQnXzKdSa7kWt5kRiLNHaeWl4QA+ly+/M4J
t5EDoWIRB5/wPv2z23qV/4milQb2aktqSvLxncGo7D192zmfkhvOKFb6qKN7E8f1n5E+5e1T1/qw
vE9otI7vNs689fZB/MZW/RaFbZDwrhNgc4n7vjVWTr7cWp7pG/7MZoeCyst5gId2/DZAZXKGuih/
1jmiDehLGO6XxWPCR04848Zci3SZEsqzx8NXNz8Gj707zrme99R9n3jL58F7XFvOI+kt93F7k7uh
zscVTjkbvILNOHzkqWUL2nw+9y2Hw8HVidybHJSzwpmvb3e73KF0GKDP5S9aXzye6GLgLD7GTeo0
wdFtvNbvvMXR/XhQMf10/mBzP7gfBq/LeRVs3iXg7+BpcXRW2QzKkccG4Q3u02pxmMHp8ckObeLl
oliKNwNqGcSzYd4/1V8ntCdLZ3BP88PyMDuC13Op/DjH+cGFzblVSR8elqe5thEfK84QdSy+HlIH
gCAf/7F+NsL9xnJep19H5+FB3qFTieCJ49RLlF25x5XfevKT/wyFwUcm0i9nz6139AYPzFNgrrjN
kjs6s8gJT87JmRbudOD6rqwE4Rr+bCFcePFQXeOJIlYnfUB8tAJmXMAqmJVh4mxWCOMFxXLwvS2S
io4yf25nvjLnFINT4LveFa/vmqXQhWPzwx72/8VSXLs/Fxt909V1N6J8wf0Rk2q/MjeDDwCQ/tDu
i+KdPdvJ3fnraen6WsgaKBw5iLbL+fx2d+X2XDdaF27+L6P1y2j99zRaF77jP3JRXrMPF27lP9J+
qgJT8VfGnLLWBBIG7tbksm4n6d3+HJcYK7GZNZ4civ0RKYegD47+0T8HaPH7+cMYAIkO0fTjudO8
Zpfsvo8TFSnxHPjxoHwtZkqgBNb87Kmu4gHX9FFS81Ofhhgejeum5k0/7adogng4NB5wIy/BozZ2
VHxUkORNUDwATHYnzvLo+b0PZMx/jTzbs3yxk07Cw2zwpdsTu2jvKQFAV7dyc486DTE7HkOGV4M1
XR+c2Ll/1dzXir+LEB+nIfwEKLst2R1v0nB7AxQVx6h3bkp3qdKKcmmv63ctPLtLdtrCWW6Xj88T
kgKxM81wH+i9ajvn712bbfpj8WDgK5DPMB08wBONUndH50Pcmy9xQrdfbN88P/C8cCo+Pj6ohs7d
g58GUZCFOc4riOLgGFR0Vu2nsdfeo/0QTAKQ0aFwCiyXxkbhz/dtxvPKWF+48ok1xkXUlGT+GT20
q92ja/ElRp5+Ub4YyUXviQqnGEZ9PvjVDBhaWM1GD2hyIFN6VEmiVHjhiQ+WOIh8ILD8JrrEAoL1
aIXhap4ZxAy/+FsdxgEi4O4hSPzWzXieowOw+f55mocpz47TdEXMW9mevKEpHbzV4IwLmgb18vSE
Ki//6xslBH8btDOAwh6e/t5XHTUYfcOFNuZU+GBcDA+Fs0Jal8uY8IWIxszwTDxumuC4+aL2tc0k
VAKZRFA2Q6nZozUWHrjBtLcYGQREXcTZXbcAT+PHU6e+k2fntbYrl/VMXXahC/bfK1wSwA5wukCZ
F9PEcXDP/TosgtwPhlm37tZyIHvFnHda7TwUF9x4nvOqcmExhYXr2Xmym+FI4hi6yUPP75lfeiPv
2FNN7pzEpauC1/kdt2JB3gkHFCazD7eHL5MLwmkXi4fEwNRc2sskmNouPIq70+YYOMksmrmxcwjj
a9Pnqqm4iMp+mYp/WlOhyMIUXPr4P2wLl8EuWtdSmliYij5oMRStPwl7DP4Y7HfjnzaGPWtJxUaI
Z4ynfSjsg+LJ/okVuA8RBgIlUXiHgCY47ntPwMqk9RGYdsunlnDg6J393EuYzyaLMHOzcO4Vq241
zCZPI/NZd/bkYc/z0wbYgceqiPwi0PCeiS9YvSeX4j9vqW9kZ60+xTedm83RLAvpijBXAy0EfTWL
1+WMor5rfa8crN01GIp5Zfu87F3dIBtZxLSCCWmd872ijy6R/GpwxfZIZ6d31HW9im2RlqtP2eyM
VYIV7mmesJPiMXGRUXSPISQD7h58Ch+We3gIYu5bxL8jLCVMPQ/aMT8jvwzRsPdp5RfWofImbG+K
ZS2wrwevDONb8bocdIo4FiYCmy+QOq9e8Tpsr/Im3kGZHoKa1yMFHdJgx917Eje8X+ShOOq3I9tP
cUTJIw7E92ieBclcmdYhP/nExEdAIMw574RxyYLaFey+lDNL/dyvAs6JayzYBbLgyBkIq7/3Yq4D
SX4vX+WhuB6RuYjmB+88LcX5BOIn58mVlBwlPvn7ayP2CfE6jO26n+aYXGF2YZ6RZoDd4W7TWY7P
sDy7wn+gr8rOmLez7OZwoz+VM8w3e2u3bu+UOfLZgRWSsPl2ckYie+HMGDwU7xgiUs/4xG7KLnf0
2TGw30h0h+W3jS69bn32se6u2F3Q6/eiqZiPI2NA3yn2pcrt3MZFIcxB1cBVKCjQQM6XtkmQBrEf
+95hF+OcSJ7E9i62rpoNoQn2/mlK/xq2NFj3Xs5zXUAmQTgUOufaB2KrjkORp7CYX6aHPNfNyVPc
pRVUX7QNIosQr/Y4DSfH2FLbnUfebQnqJ6T/pluE1s0hTDy2+T372t7FKTmxtvyGO2dwJynJAP92
S1damaHhQmCctct2aYa3q5qtsmEbWw3soSon3rip96QEdItkgtecYMW0F+tr79Pe0UsDzY0AQi2m
C3s2OA/iCtGnF6fM6XvT45R6LlsuHSFY9yev8Y9eSWqLdmg7pMr5bNt32Pp6xzHJGpzd++mefR6/
bEoqfNbOtHm7VEL1SX+fvCO29R4xM1svXVrLfjojrhb8UAJtOtfjfuXOglSOtzoHT0HvSyuGFs8z
CkGpbaX5GGa++1VgH76+Mnf3QTndvb1fvx6c+/vB+cDr2zNg7nF6uJ+svYXw9hQYYDcixdI6d+JT
av5BLykXzqQDGYsP/Ph4sKeNRxrEE9Os9oepvY0YYYs7RSciJg5C9Ayp4UF3IiNFvikcpqhrMzDC
Foq7BXuA7T1nNBOPuhBezxLgFem9IdDm8XTOSAp3nL4LzDoxmaiWM4WgA7g4y0wHWidiXM9+jZ/p
mmE5M0OFG6fNaWxJagh9BSbUWvUM98SNWbrxVKT3HN8Ofc3PN9Hmq/SRMAj3zP2CB7g2LkEYajrw
MZDiVCd+zNtIV1IWxjf85Wdbz0VKR6+spOrHljrJd7au9tXvmEQsWOGhikVBBeU7PhmfROwhFnQJ
i1IJoqnqGwHdAu6MACqWqywVDOxxjYwRv3cz2UeCPZrqrli7E3cl3FRjWQVvinO8x4p5xebbU8Wq
CTuGxxpAe5tDmcbe4b3uTvfHsLmlZ8WqDRUHa8dxWMJQWZQhdhrLjAAUlk5YbDBofkpuk8Zo3w/C
DLuCVzvu1Fv1Nlken5W1sUqX0cxY949lODoSr4LnhkUjs7q1iQ2ELRR2GPYyBDysLDtDGqas2wm2
8Lf3lvgNUjl03d7X8WGZNlNaRrDIxCiJBCO+9YJm1278MAQcRTq35zXDllYVs3GBZQ6z28gXZ9lN
Sdh6JO46Hw+2uEdnBB+bvPTj8NiER6/G70ywbynvzyzwD6GFeTmwiE9s2mdm02vjurjVDdOTcWIE
47B9ywhqKk/dEcex/kUIdAiVGdlQZiHpUuHd8pM+Gow0gq64G0dcDfQXyaeLf5FmZMuvAfKg/sRv
PRMRnyFMNidynBLviEgG64ZO3+LhIx6PbRJpVWwXN4NWlr5CfvyIWy1jYe1wINyqvtZgIQMTFi3a
H99mLMJ35ykPeivfCTcC4Ykj2MiuIhKtyIb4SMoENjGH5oglLJarjcG2CVMj7kjGPUeWcJs/YuZm
ezcnnGGsmAk5pk0EvASeIEZFAaPj/UW4c5zJjosFZzmZ31vR952ZSryl+TwsaBjAYv5+BNm8DzvX
nhVrGbBk8dDPjRXDJZLuTvwq7djI/f0tTZfFVFrvPWvG1/dUtICr/rah0mb5MeUURBBhrC1P40ts
run9fibdsDEv8vt+Oi7ExiwmnHgHidBk/+1U4JQEhUczT7a8M4vojci7nbXQHxKHfYiHGA1EfFw1
WKqB6b+LiZzgFAxhTAiI08EtyJfn1XFThdMkKFw3+zySqLYY3SOFkJrxs72EqdyFNGqrHfeDecwN
Endbv4lDMatFhFw/irvNrkiww1y/E9uQdCeOFX+13HYq/k2PwFC9ETuniAbjkDCKaJCjXabdFYfw
aoytXyR/f8XYv2LsY74tk6Jr/++/KNfCiYt0vYmAFn0eycYdcH7FxtHi5L0KM6muroEykR66EuSJ
538onvwKXn4FL7+Cl1/By6/g5d9jcIgM6M9Cl4vKjiLlOZx0zDdQA3LSs9DEJ75CArz2GRcAob/p
M64HYRelgl9B2K8g7FcQht/1Kwj7rw/CrnrRF4Wqv8uLNq/Y40uKhizXaW6PVErQ4vque1QzUTgv
ltpGFFYFcoz6o0Oyguqu8V1DrIhNTfLGZ0/3ERMhmZr6Z/IwIr/9W9YInJ7lvX+KvGzqfpa2I388
nuekt+FL+kY4kDY4ksQZAT3SZgH4m0jIiJzHb3nWhYiPr+G+rl7pBe7rn/dKr5a/vivpP0RG/03L
X8p3g7y/cngmmpBOokeCfgkhH5oeNaS+E5OfbB35OpFze3j4eDi5byRVS8APD/yh8simL4AJDnzX
RGpd5PvIQ83O3tvN2dnUHIqYmnN3JzkboATzYlNs2tDado/qVltrq3Gn31V+RUK7BjliUq5qSS05
2+32PaNUuCWrmTlbUlHn+Xkuz8Ckzs8h4lqk+o9BSXY0DoSY4gkwa+0JSMhIcB0HDq/unfP8OXPM
3dfXbezcUgbgXCXvI/F2X9QA0KfjDwAIwHk8CNimFCweFiS+l0dn7358HFywH9Tyyf4/NN4DpQ3y
goa4YCCcoEIQROaO8Iy4+t0D9+L7HvHOXcA3jhCggt3Hz8Eev59F/2FkLmL7LEntFHl3HayyeCwo
+bgvg48cofNkOsEdRJxHpH2cm9G5++ayh4CXHX/pgH9ZgqC5hyPjR0IbjpKHKNv1FFcC9JdJ8iUU
JriWAznXhw+gNqfvu/YF9uXgf52uwE2/S6g/m2MXTvWonSRjVKkHTF6qp/0nMOtwmJu3yetkRy+X
3bhtfRTUxthTgVgi7Ybqm+JKZ8dcWbeQA3X0rg+CTTO+le8TinyeBBYb2VB63NMUnn6Eu4nf0z3j
+ecjoIlM38/O+8JRt4+t2Vd71sZprSTUaT9FCTR33xHNcjykFVdJ5N7nQR5kvuSlt+ltvFIdUblL
qAiJnLbAB//8nL4Jdj87pwu3vmsiXUsrUVuhQqW7VKIohWgBSpfguEQ9D0CM006/sSZuJ8TcaSRN
1+HHIZiDXYIxRWWTKmD7XZTRmPP0URCYGGpEAyXMbPX/2Puy3riRNNu/Uph3GkFGkEECdy7QQTKZ
eyoztb8QkiVx33cO7n+fw3R1l5R2KceYmukq3IYNG7akJBmM+NbznYOeEaKm1FEfMKJ6YSuAC+jC
mp559jD1CQ8k3P/ULdBxv1OTFn2DzQT5GdCynboDU38oBXCps73DBF9q0Ylzb9H7AR6t3k1otOom
xt9Te3tqMoPffT610yc409T+nkD2034PzATdd9DrTuSMdO9B93tVQEOIihSF52EeAn5doYMJmaF1
jyrdk7Yb7fkE+dHNHO4ejV+8RXBQop8BGMDs1E5DEXq643jRn2BJhhUBv8Z2E16htekSnINmikbx
W+50q5cX1357u1m/Js7hKo2giSRw/mCjAgt/+DiDxzfDqoBQm6rjU8178vvTnx0q3+hbo1HQzKd/
T12gqVaO9iKK6+Wpn4yW7X9zeylnIxINSwN3gAySkwhywiBgXnc+LW93Q+eFmLpngfBN0NOaMLzL
JSzGMTchS2neEHGTWDc3x8xKZqcnhE3cv7xAB+JkIz8/Bz+OEH+zjqcBzXf+nfRp0NIGN1oc4h2D
BKgFpJnTOlBFntUOxOCsca3cXbjoJW95mhB7d9V/ecv/LW95cT+cdW3+kP1wyRgrZ8X+f95puWR2
T8jAdxv3X2b3z2V2zyKkP5lXvxQonYgi3u2u/41A6VLQqZwFSn+WoPNS2K+cBUh/3rCf/4i/RecQ
KZ5odjGYcGYdIRDlgXQEoR5I2Fsgd3ZZP1/s0mO1kecAeVuvQFLYsXiNNh4iOWAPrOYGMHozWCK8
mCdLYHsEwD5I7772pgrO/9EEZ5WjzcZNhkpMKADUazfRCVeRmtOUgX9jIPIOIhPU7E6WinBfFmIP
8d01hjUvhLIXH+8sP/uLPZ72w9ayTqDpSyb+5HMKQD2pkqCeAiwCpfPrBhAZdset+yk0n7CwvYVg
3CyvkX4gAYnm0Uo7YUULs9lMONBwNo2JgIkcbOiDgBY8tF+BPpngruEOIKtZsjGQ8k+QowYd8glw
CSiPSfFOPbN3oKEFZSrRaY4qz4zG/jyQu/hwZ9HCX+rh6A+R3+/e3Nm5G0jkpQprwdcBaUex2t+i
rnF7jzwa2DuCKojjXDFUXFrzVJ28cq72OcZlZBP5yIV0YnJb3yWr7+7k7IiA97qC4BTuZDdbLI+f
v8OLj3nmM/8HH1OdVvSz5zwrFKg0C7QGCsoAi05Y0mgLbRgxC2C9nqfiy/Niq4inh7XjYX40WC62
KNmAnQZf2T0D7Ihvy0zU0KaywmA/UgfSlrPkSllrc22lz5OjBwmo+eerN93RZ3d85h1H1+CZ3uOO
wW07W6Gg9/nHn7R1Pvv8My9WRxnLFA7rUUJHF8NAgxndPk/DZDLEcyCXAVvRbNT5hNCckOixJc9n
8mqCjU8ZvD/zrUMFZay3ElP5qFh0a2rKMA6uoGZ8GO1SAJwm2s52D5/f+IV1Mc7z314jUFPGuiT7
B4yO7S8l2D/2Gr8dCeOsBJ9DgKumBS6wAtM3dkBsgS3LzFDbQwlVEtfTzhiRez+jrjpbCAeTbJNo
hTp7HlHde8Xv1ytw3dyU4iFHTFsK3CUG2qYKoY8sfFmKA3whBpyOqOO9QXsLsLy3C2+XTqvwyds1
FHz9Xbwn5aMUEsi/OLAqA27+3hD3BQrAU7X4cTP9T2sVE5wVDr621w/Ty5OcUlifv6xL5844M+N/
/nNnTJbk3cr97Lm7tH3PDG7zh2/fM6P719y+Z+b6f2r7XvCOxpkN/inveMkAnypZ7zban8YAKz9e
FTSiJplsMD+eWeA0kuRK1TrmPPsYT6ocyKFhHOrrHWydeUSIcgN7Z2GWYmpSXZhcgIblDw3bbxc/
s87xWCuZRHvM10LWfRtiomjELOxgb07MXrvEpvMUYPsJzm9gmAr6thPO86hiEOp5VR49iHQXwg/h
yAG8xkzXZOHBqUHnreU+AJI+224JnkOx3kI8RevoK4L2bygSTOVkFjWP0FuzhkXvTKNGIQr2wYzM
Q/CHeJgiQZNmKrSGNkSTkf8ks9BOALHGFzH9oSCAVixiKdbTFEcX+MLnxha8mxcW58zqD0UAFkoX
b8aCNhDG9/jJ4q8yuB5oSuHPDH4rE5tHcpqmmWZrMG2M/+Hi/u9drGkKu8dsOZ1NPiIT02zAo4Gf
LPDfU9Q0TeJM84jTpz0WAl/79su/mr4H/MFICqGxNoH4J5h/jmYGWoa2guagjoko6BRhvGvqsoNy
a/o34P6YSMJYOMfEQHsasOjwU5idgk6G8w29Ly9lOKgefDSfL9nv+KffttOZf0o8OWmyCNuJIEsq
xLMnFoV5uIYm6xQaViK1ZtN/THsksdPF4+PdYN1RE8x1UPLC7PoLGGzgw0Pxsn9bBtj1ueljMyTW
pXd7ceOf+aX/nzb+D2mjdP23t3jmVCF1nrZ5grd4CuenSsX0a3ppU/gWzq4X15ghwiwRBshPQX+A
93v9/FwgMNu/3d6CeuD1FYJeAIIgll1MER7madfLt7c3zBIe5+abhHbs9HKXipjOs3nEiF6AEZ0c
c3ipgwG3qV8bLo++PYgLNu/i05159L/W0102Wme+/l9G66LROgtL/mlG62KkcJZj/qGRwg8DbUMm
MgRtZIWeihPvwivX1YJ46OEL4aUgpYQjDfFTAaq7USyftBkR8fKCjf4h5az+7pJnjxsoUq2FCi7p
c/mlJzpYKfQSAiz1M/MxftrKrZOEcgll1ySZpSM4UpkMqlEWQQKR3XcdiPaLJK1MCdJXSas8535h
tulQOiqPKgEhLnLpjn8YMPx2x+wslEvCKFLdCoYTTCQt5nAByfHNfEHFsEF9sMZg7zwHDcjN0wRK
WG498PNf8MCnKv93meq7WzgL6JKSs0FjuAUk1pOJPnj2NCg30dnFYqKFmeYGPeCE9oiujm8xsBCf
xwDKFBV9dgdnUVPSN1XkF7iDzZQdv+w3EyHibgZOv3pitblZhmJ/4ZKX1v087Pjj1/3EZP7ZU5/F
E1Xe1J0k4anlWYFIDriwwkTtC6WOArCCwhlxXiZiBDD5QHLV2mKObwoNE7FPgSYILAAkhjleyRT9
qij7o8oBkNLb7ecr9WNb9257nLn2Xm8lSUlxm7fw1s9ThImoDGEnShpTSHtvOa0JPqJcXE0ki18Z
iIUm2kZnW055yDTYPZ9fT5HAdOsQL0Zsj0H029u349vnd3pxI0/v/J3B+eM38sVXeuZJ/0mv9JKZ
ZGfu659vJi+d1jO7nngR7aIcezARm6v1/PN9c+HDz7HNP/fhJ6GJT075CR/xblOGPVWJ28El4bRU
OMAyaEpATGJGm/CuFutpCj4woQEOSFUDyjHwa4DuKxdbkDNMiKeXqePwYH/+xJfO9Dny9593puUL
QcQ5ifwfEURc8EanxXv3xv4Ab3Rxk5zZ2GQMNJ6X0yYhJqjEPAB5ES3BA1SQWQZZA3yCJB57Czk/
RNk1cAAPi2jmboFFdIBlPGI237wQmVy8p3Nr+me4pzP7+kcepp9SFv5bA/3dpziAGq9oyten5pfs
7Zdj/VRDlzf4Wv2f6cO+ZvlQBp5f/9+P/4Rg7q/Xsp7qpw//sNM6qId981oOh9eqifGj33SWpu/8
r37xl9fTp1wP+eu//9vXrEnr6dO8IEvfK1eigy3LfOpS/L4A5t+em182TfX045/7pnupql8IiBYN
rjOVqbqhI6r5pns5fYUYMiQMZK4qEMfEy/tV+FJRv+gGh+YY1RmHCvEEvaqypvb//d+mL+FjGJGh
aIs7lI2fERw+MyeccpUTqhqccYqPZfws5pKaMeukzKdWUXtLOkCBewiBjnXpCIF3RbZVP4zsTvWP
hgx58lHr5i3xaouq0YypfjRTR3mY9562SEcCgVVVz74du5/aTZvga5lVoMz+uFFOL/+3XfRXU7Pm
ikrYJIYKnAQUZyA/Ci/++5vtPw720T7c2tb/++XutapfSwhd4/x82Hw//Mh/CF4bFMVrbkAXiUKW
A1nNt31I1S/YfzKUVLGhNI1MNdxf9yGlXyC7aiBfxU9Rht3yj31IlS+cQb4XqazK+UkP+++H8eqb
u/9U+Hq6/LuU54c3/j5WLeuGlnFSyqaXuJAuUlEelzXfDrJ8nAd1wETQtb6Tqe1GjaV9yNpbKLpb
jQfpdpWFS0JBzV82IIQp1W3TRoLTyGqMahsVVfyo671rthJD0XzQUPNWPJCA99odLSsIxsVhthxk
yFrr5QBiucgA1CQY32LVe2CSn86GUe/WUuyCKaofTBInhy7nuUgi39039RCZvM3YIpfj3DRqKMQP
XWp1huG7ojSCxhdtVhaHUoGKtt/LAJg3Qe8MXYJ4hsu9KaeYEOi5XaagF0p0NjPa9C4K/fyKBRQk
o3qNmmFQXmeMPvllsE0T7UB83gqVlCYtdNCWhWC8o3w7ZsFtbQT7UJLXUGXZ+AGYddQBhHtR1azV
Vgf0SaWdpYc5dAuVEPLX3HAYaRQ7rciG5skbcUPXLL1QNlmvrJNmXA8jAWyHFUhtWh3jLoS8Vn78
VLkacu++Ep4uSfi6BDL5vgQ/WN1BQ7rSF3GuNrbMB2+d5mpvy+1g+lW0ojnGL9zUOEZuvMgMfdco
0CVM6qx/LavizdD1yvRVD1re0bCoZbDiRZ7ZpfpT7vYLaFMJyIVnihkWIeTImWF3Lt+lQfzWDOUo
QmSQELMGoajCy3ynjdnMa2LCBMR9wfTjky4xK6+uFspABhGXEMxNyygxWxKWDsMSiqZipe2Sfp5V
Mj928jNPB8yD+lWwHALQ7HnKCCnuNMmFWpet1eMdN9kY3gXBeJP43KkCD6vcaK5dpH12NfgsW9dl
112NagSov9RJyzGtHqrKN5wkx47j8dc2pei8QBq99hXXZmrLlxD7DqFN3qerSh7WXCIYDWn7m6rO
QdIa1ZASVvLC7JVGZCFqwEo8N3iyi8Lq2pVHGz7UCkkjwvItbYJZUOON0NqBLhoXVUPNJvXtNgck
38sXmReY5fBYDOC1agorkzSzGtJ9nYJ81chFm+SrwlPMlDy0UEU3QtCvloktobXVU7yMFJNZoYrD
YVz1euzw8or4vdPVy9AIZsY2gppirEF6kd6yQN2kPSB8OkEpW5J3nOmoXHeeTXhppm3rlDcn8/jH
eI4PAcifI+KA2f196/+3+Pkp/Wjs8f3fTLsiI8TgMO4yup+cICj4u2mXjS+KxjBQoyG8gPnX4N5/
Ne1M+QJbb+hEURj+/mDajS+QwYbVJzJFcAJ1158JMaZQ/bd8jysypOsMg6kGU5iiKada17vsoWiK
oEhrbBg39Nt9lNZxIXgbSnYW530q3i3Kr37ll/Q3Kh2Ffnc5g3CothLIeGMpqHIW0BQqtNu8IfLN
GpTH96NRB8+EF34h4qrJNrrEmnrW6WkAqGCidM8VTXRPxJ7Sbodw0Og8SWMXxZlGDXe9O3ix7flV
A5qvJg/3rGEYJfNrLSCmS41kVbE6wXRXmneLtiEpei6GCsFqICr0+8j1MlewwVV70WpKOUAFW86g
mKqEya3ql7AhchnSfaSV2ZXRJS3upQiBXY0C3pqsjllrSUwP7ks39xYdVKAxhjfqiW5WLIRcnhvk
OfRQy1QBgVvkKo8GlXhhDgP3bytD1YCPlGPIU/dp0utCVSWJmKNU08SSNS5xU4/yduuVcXZX9W6y
yro8PHgpL8N5SAeGwUo5zRsc0KJxTdIyjNlJTVFctS1XPFuuB7l9DXlUaHYtj/Wjlxnqznf9kc4G
+IF7vWokwLDKWNGEESudhtm8tLglndwHc6lKWsxfRt6w51Gdgih5UPLM1HOpeFCY4d4FRh9nFlH1
GGjElFSd8MgIF0RJ1z0yElSyUHxZv1OGtkdluK+T5yQZgm6WsQHusimqyjMrousAi3qGvO8kL6Fz
VqsVyMBGudmHHdUkUXRNUpu0CXQJCkysJU7Xa01jpl2pr7BrczKFBMa1rit+jv0Csyy8NE9Buyxx
7dHvNYwZJrXCnqSkkhQzHkPq2Vo0+OA0L4fiaujq9jksuwa6ssZYw1wHTa+aCavaAiryunLDiFqO
ZjT2+qwtitF3aq8b0BHvuuGmzjvMfqkpC2FBmdbuWtePkQK3SVmYrp9h4FQy+CzVMrl3MH9VvgY5
yVKbKXVnRQq2zFov/c4wlVLXXrxQCmUxxAO5Tj2lQmfYL0tw3eVtReYyKSvbl+O2uWfd5KqUwVdC
QeFKFDuOePcIZ9+jM9BrtBJlViLY9woeeII1g6KiY9AZySIZKhYvNBYPvoltIj3rocanCU2pAgBY
4wjskB76eLO+G9ZWpA8VxdhmDNLTxpeKIy1VGAdagrB8JgNREdtKxJTeZFTRrxRaKanQO4NBJa2I
auj0qUoZ2e1ICxRhpaBSBMkHyM43clRhFM3QujejCXMUWfUYpxm3ca3SvivmWuBX3MYMM0MrRBpy
3+zIYEgmT+Ia7MZG11wjvaVAIQZFmdno5EQbrmY51FqkXt8mfSoBazGqxctI22Y0ZVduNKA4jGyw
Sx7UTzkks0G1SLyM277exY/dUNeISprcBRtrEHDPZqNHXzuqJvUmzAdezfq8rFDh8OVAXRrS6F37
oATrbKVPy3SmBkX9NfZHrTabNiF0Uw8VBJGzvtURRpZ+A4XjahzBmq7F2uOoSSVytLBUdrXGh1se
VOQ6j9v04Bk+hI9JGbdXqhGrsj0WuoKB6YjyxPoD3e+H9P+vlrihOvyJo05fsrL8kJXh+785avkL
1wlFNkWYARleQ/5HDiYjz0KiBT+JkgOyfgXtl3eOWtU5fDufSgLY6v/IweDDAXci0wfB0+kyygQ/
kYOdEJjvPTXRFD7teY54QSYKO3OdipFKMCJRKFw3I89BG/Ir1me9GBBImyNpElHBXSzcmus3LY/r
udsU0o1b5OuCEs8xYsk2aqju4nvCZGgR4XUYcm374LYv4VAClem2hw03M5gBOv2+/ZqQ8nH04tZq
pWHvYoc6nCZQ4WsM3xyVLFrEGhTPSZUC+OOx8rGUg8ei1x/yDvFxmtHV0Ls3RPPpLK0HsEEW5UrW
E8lE5HyTa3KzHbvw1YUTLLIxEVBzt0jcJXfF0LZ2VQx8qShZ7VClHmw5kbkdSlD9ruW+/sokcsCt
JJs2wjBq1pW20SHbSVkfiDIflJ036qD2kIdQpDh4JpJG+N5OA2ZLyqDZ1dWrupSl2eA1qT3q2jir
u9Kz84y+ZGxEM7HTgeZSE6fR/fY6jPMD9fIXN5LuWOsqWOlAfZN6ean3gX/tRiWbwwjPjQyhvhQZ
hZknOTgPWj39Bu34qaD5Okvw+9Nay3+tIuO8Ztun5PUvUe6bwI6/f6o3T6gEPMXxL4sqfkpfqg8V
v+lHfz3gXP5i6IqKyoimIH7WUD78VmSRNfLFYFPEjaNPUHPD0f/1gMsMkbjMZGg86wyB+oQL+LXY
x76Ao0vHuQdeAEU6VAJ/5oBPBerfzrdOmCwjGkdgj9kqXUPx8GM7sJOxnzsSJIeyR+lALkBrTfRj
22kUhYlCd94t0A9Ccdz1d1ejnELHDyozGmfT3byL+7XQ6/pYypMDvA+gh3tl9HYdDUVG601G/UCg
JhnMf/qajCgaSqqEq7Jx0jd4d80kdH2lSfro0A581wdGNu/r3smrwCZtxp1AiVaBIV9oDPxgWRmh
YENBjUzRv1vWFgK0TSbH8UEZ1XHe1vqi7o27WtJXcaDJ9udPKJ+6bx/eIsp3mqLhgtO6KnTq1rx7
Ro3TVA9joh2MnQo2BNWigaVHL6QXcu+JKnwJNBWcAfeNd5TDXdhs9XpH07mK8hgCec9SanOUnwxU
S1yr8V9070XPbvrizm+uSLuo2zfKFjq4nSFZ4s/i8JpVO81fxWCgV+0AjMO+WSaOXj2MtSdSD8N1
gKZeN+Wi8i22DvcZ8Gb0ZciuWXv0023s70b+oEnOmDs6CBnUA+VWruwJO+gqMK8yxlsURXT5viag
zfethoOMulfmkgdOJJ2b9KC7C+rwJSpHwocR5zvjdnzSQCis1vA1y+CB3UXPSm5GEqosX2Mp2QQa
OoboEWVXXQVdleRVJw+DflT1pyJ0xdA2Is33SvFchJFVISXLldfWfaxVV6SG8JpZRRftNAkYxIIW
9+64d6Fq489IB1xBA8KUUjWl4Z6HAIvSOylYlf1S04DrG3NhyCuSL/NIVFeQ8FWgMAuGfQ/oWmOG
veCBIjtaMdfi3UMDQSTmeJIVgKf9ktb0Sbr3fJdASZODo4czGbHFx11ShF7pJZ2hHbogKUxNczG9
VQ2uNRAGwIHrspleBXSddkUgBqm4zmp46M+36nfnAocBNWUZfRRNRytlMhDvNurA6zqKAKQ51PpT
PdTIyLsKrNh5ZwgFxYJv4SYCRe81+4G5+dHVZBhIHHt0MhAPfbyaKik1KnGldogb48b1c19wrclR
WArXfenXF672nXHTYZZ1puOKOPeQTPl4NbfjrdTQPr7uFQpceQ/G/Zrf8Nxd1F2y0ozgZijT8EJx
46xZAwOOqyLKoyjzwMGgzPHxqoPrpYRFPLouB/Wh5nMfJdkbo3aJCPSosOWwGkXpa71dRaAC4Tr2
cu5fB0m711BCRe1Pp4sEKH+7DyD41IeHz184n9b4w6ZDW4oh58WOQ0cA87sf7y9QVCmJFM84pvmG
Nw7eNqdmrc8hdmxgnCdAyjsfork86xcEKlNgW8EAEsSwXiNsQrCdNaJVBTvW81CCdlSyQTS3LBbq
kjsjxkFLC+AzY6M1eEYT31hiRAyo2c4qWiGbGlRT0aFaTji6kImCCOlFWkOWda4ie95Wz97RXyqr
8jFeghkeEgdQGOBmKqFULOTQcg/qw+ercTLE368GeiNERpuHnjtALye6OhSRcdRvOpQuvnpAMQHO
jyNQCp+Z7htfZTdxLZSreIWF6BPhEisvZ4WBmrIobyEALQH6dMw33Sp8zZ7xHOg6tJd21Wk87bP7
POshlx6KKmPrG8dwka8ZOJ4gXrUoZ5M2hTRPYUbfZKztPQYUIQPU3su7FGqmjc2RJmwjxXF90934
C2PuuaZyoAuamQOKztkcE7hZbEkQMPWt3LfGaB0yNAluat9KwSEE8H4t1MqEB2t1oOz8TvA5X7mL
7kre94dhKsmIKXkvrF4VgW8VkMvRBB13rF+N6qxyNwYq7O4TyR7q+pAWJkX6ex9vXYxMsHnuhPt8
k+0UsD0dSxAUSbPP3+9p6u583VRGKZFVtHfRCvu42yNZMRLXb/VjcEuW8k5ejLtwXW2TrSHUOeL4
20ok+wYjbRg+iYTXo2UgxspsjZkkmyHk5R+T3o5TEy3Tql+U3VVZOrFkprJZViZ+Lob0AqS/gtmo
On5hp+AP7MwAmguQX1BNNxdNahbMljHysg5XamSlj/A7HGT4/rLIcehm8WNxlJbNQr8LH7U7edNu
k5l0BcdDC4y5h72Z6GjoiODYEKGyo9EufNXCeSiyOWWWlM2k0OkgXNqiBGQT0PeDBmzz+SqeBvq/
X0VELRxrqaI7+XEVhxAxTsIU/ehu3E1w2yzpwr+ZdCPideGbpLclTLtkM79CY8c0EpFstEUzi1fp
KgDTm7HPFj0GOdiMpEK5GwCP3Fwae5VPaojv71GlaM/D2CN0R3quTt34954sZ1lfjG4x7GPdCSCX
JKO9gcrgDBgV4cUK7P8qyl1RGXbiLTxvmQeLmO+1dh+mC2IstW5V5Q/MuNHrZQXaMm+joo1IrcGd
hyCm+5rrM68Vdbas3wbUUC2I39F9WouSCEUW7CUqhPHkXeVvimY32Y033OvlTu5tfJ2WZgyUv4/U
09QhPMXNrsMM/KzMrEA5jplVQWGwW2bhliZ2GaP25MT+LPDmNcjTKBZYxrEz6C7Oli254YlsDuF2
jDY5xvHDycgi+gtCjO6k25oFZsMNS0lvNLo1DAsHs21ecfNF7XBihwe9Es0zSrNUO0bNKlRmWbRv
JUcbngfEilo6B8DYarRUFJzaERqjpWqImOERcTMswxxUiUgwNN1ESLCRFApHvZmir0vCcV6jTK9a
WuWJzpdFyddJf+D+VYumKRLxVr8N+DVQmSIJsVqX9NnPgwuVIY2BDUdDQdWRQp0ddTdRKm0cfXJI
WQ195z5cuNpA7cJVKnMs+AXP8d3VVEUxNJ2qyAbh9M+DC4IOhpYFUXnwdP2lKhG60QhVGVJw0IDl
yvrzE3hia/ywu6EAaqioOU3pIXg3zso+dUC0SkUB5xhqSYHiaTFaQZp+pRqb4vylHzJiBnyBFh1d
e0WB2oZnoXpZzo2cL8uMXhp3/sENUeRSSFQRWjEmn+vAS13IArQRyUHW3buy89UZAkfhc23t0SZG
29J1agqnKiV7I5K2QcH3qpYlyEbIng/skoLmeayHCA9hjWoA/8A4kvGzyBK2qfcSoowHt+wchnqU
zzrI2hXFzBhlyRoTtHmwxOqFaO9jI0snqqrqYEIBOAgJLaOnat278LkPKOpsWUMOTZBXNokqYray
V5l9jp33+Rb4/glR75MRpaBjhoU/zZ+/u5Tkxcz3sqQ51EUticy1655XQh196GZFj5SGKGjJ7IL/
RKgMs/lx42k4V/iF58RlT67h3WX7UslpmefKIYqWGdRZwoXPXoyYmlG2HWOThfPG2HLvKU1aQVtD
hKhvU7LVyUY1UP3PHtTimtUHN79NyVXfr9L+OOS3Q/Vc1Ngl/dGP1139HGgrVq8RLUfpKhrnOrSD
is0wznNJyMwOqY8krhIBS8z7BLKhSWuGC17MIyWD8UOGp+/G0g7GeRmKPt9z6D65V4BqqNo8IQ+k
gAFn0rYY52zYRNJbhpxjVFSzUgLhSjMO18vuNe/QGAee3RYcmdCc40b0neTNFPo1zm7Vwc76bYVp
TXA3pGic7GOyMNRViU5d+mZwMPdVa83Y6RwPnVhS7JAAun3xEpZ/RMlVutPDG2XcKv4BGTbXLBfP
BMHFSFoq7NVtHLV9krNtSvdBcR0jvdXQnpcdv8utdliEWCsJjra0uLQGeYuVJ7pd6i4gXpshmzVf
/Uwy9fRJBv7LVx8rHwBdT+SaE8sAdIis2qcDkp15GZiZush1W2EL5M8av26bax/fGkSaWdJjhcKw
ftsYaOzYCp2jRhG4SJwnW13lNg1Xnbr8fFdPcevZ9oLXBoxAo0Q1cJ4+eu0iSDuPqy6kgwIPdD6D
lph5rtcCdeNcDKoEHTw55xdO7XfRtKoCUoecewJ34bLnsYI/el3Tp4QeRu0FjcIE3b0M6oGFJ/Rs
FRVvlbQlkUAZ2Wy8Pa2XHl26qSO7G1bc1skMBqXqHyR9FvNN0m+UZBsoBIXivY5UQN0P8iM66YxB
OXemIWgslx061CjtaMshvEJjGF0frCy0mrNZa1jtUuGggkjoDaK68cp1Tc3YG21jEwwiUEv1Zi0Y
eVyLSGYF/eYWUwtkmZJlX716KQB+dg2R2hdXcwjWjiyNfRtttiP0tbqdH95nA6Tu4xJdskTIzXpk
+5xjcLe85XTpod5f7mI6471Igwvzh8AufPdu0T8BOoEiGQaEQTvLWfSqyL0hpcohoMsIsmilaNfQ
/b2alLi6NzSXs80IHqF7xi25Md1BeIAND0DguHsyLvusELMEKWnPN7m/jtnz9A8PzfcguXU1IJ2s
GAQa0C5DfxCUwYjYj8M2G5ch3/jpBpxUQo5M0qA5y9iCwTfT4bVvazui942OJcjw1zrrF4mcz2iL
BvijETwN4QY9Rs0w3cwZgqMfoLc3l57zK7nacMmSvZXXWql26w43bdOaugc5w+HJY3uaA+xVbdjo
SNoOTUiKOIDIiZl0MAjlbhie9GZtZAQJ00EKGuTREMrO0CKuDwQaXC0UHptlCrRN0VtAVrVQytMc
HwzH3nWlZrbbPMtBZ4VSJNTymhhQmGzMAflgE80J3EC5UZBch8jhA6FhSjyCACtEHG/ldaNsCuoo
ndDIlgWH8qmzPPmqi818BB+qtIk1Jrxip7pbN+ysoHXU8oXCtoHytumB6mtNt1PXaXlVqbey584j
D+l4vitq+0kFgkNtnrNeXTd1sPApPhD957x/DmUr4a9o+mAyLRfVCIrnzEnLSozFjNdf5QBtXEjU
0Rnl2ZQKuaUzjNCvLmEzo0FI7DrJly7m5SMrb1DXa5orjw4i0Z7z+EWl14oAsEvqHTVymgAx8zwc
LA99rOo/qTuz5biZZEk/EdqwA3mLpfYii1Xcb2CiJGLfdzz9+UptZ+wn2SNOX45MJplJJIECMiMj
PNw9SPNXpe088DLXxeuj+iZVqwjuWrCSZS85Sw+97Cm02Vc2xUu90kZfMNky9ZvpmEZrzoPhrruZ
Fkrg1cAu9zhosnW0nXGAZ1ajjKFP7tfpbs686qFL98Cqqyxj5vSkc/A4WriVvUOV4YFrhG7Brm+P
ce9H1srE67X1iQ/RSwpJ/jXci1V5k/6QTnXk5IoznCe/344besTtbQ+Wam4tcJdz9BpioCzh9lJf
4oS7m3XOMjfeVvvkSXfkwJ3vGh0Hr+Kbmu+zKQCh2LLYtGCTskW/8bMQsiSXz1NRMJ6tSWx/gLXg
TPXgUiBGDpZwsdfDQ07kQmWDgmuFWe+JUuwzE2Anrs2bSFceWsk6tHL6zZlxzXU/nBngh7YF1RVW
K73Yz0Z6om7yWAr66ZxEWe+Ghlp6aTHE/2VrBJSSDw1IZpnQuxX708kEqyKo7WSWz0lMVgFR8lGO
5JMuDxT5y49OXk5jIr6JmYqtfv1s9JFtkzYUT54ewsfzEKqXpCbJrJzzzIkXV7a8XN4ARMULkWBV
Fx7496T5prIp1JtEWkes0+UxI8aCwldb+7cSe2+En6q7QhZ9treUc5jgsC29WDVsxOEmNogZ+zn6
3ZunZfyt5M9Wu5ezt6E/1cmpTB6L4X2xV7YGiuUqjWthYyQ5dBpSbPwMl5xTAYV3rHrFGkiiVcHk
x9kVk1+SSSW7uNkWljeNnsoUSOZRxs4YE3kdOg9RtrOBlVeGq2/UPYAGZtbqXYvrMb7UTOUBukJV
ODOT4WoVHd7Yd8Fr+R48pO/Vc+kbXrmnj8LX0TXCoBln8Jf0KX9TXuq9slVf5zuJv43TGLgxlCCZ
Noozlh6/C0YBK6t0OQ/SZi62mnWYxjsm72qbKn8b0p9zfpzUvTyspOEoJ7fduJXawlHofsXVZjAu
SX2Qy2cIUPWBDb6oq7jeKeleAOKE2yzeFNpKpOtpcjiwi9CRB5c/h7N8X7+kMJBfZmDu0rXAOxUi
GyHQySbHeonf/p5KUeh+XTyWrcmaekVAvlYjc2dTQWb9co4UT6s3k7lJkoOurxRmgwufpJJ/101P
jbe04ODhuCxs/VXUXqPDNb0vrLe+vAGLt5cjRBhQRl1ZD7FTXXk0sFuckPItccLKbc/Zi/SMlUp5
g8mXCxhKEDQvHe7WipfkvnobXOZnM3PTeVWWjnGnPw+Pynt0Lh5zVsNdeKg23NCuPl5H6ZGsvmY4
f8D2OwS3PcMDuMdt8Vj9MB6vvs8QiiXDTS+E+3ejcSwWXOMozOvEMb5yYm5wE91am6xy5B9F61kb
c1s1TqPcm7fmionLr0XpZrqT+e22ewcJ5ODEke2FAa/c2lE7GsxXZdb2Ol2bXrsKD1el0nVwB3SC
1JF+JAA0bKjE1V7BWuRLcAju5RG8A9RH/qVuwzX0Xo0hlonDLO/deIMpzMb81RKt/XKlvqlPyZ4B
nMZdAfR5X48OO26hueUnC5Juf5x3BhgqLJ9iI9OzGn5V1t08bGftElXL2pgOAtNF+ECGC8H+eigU
jnWWX+CfH82XfnR6Xskxf6gxUYG0ybTmym8Cz5Q2ZrnCbl/prtb7EXys0h25HASFdj9Ie3s4liOG
LvlzO+9GMEzi+9uwsdY2Q0AXUHt/jNax5kEH7VzlYfxl/B6OakcXA2qZC2kEVt6S+iBI0rBpTDeD
PDqsqnTdGmu1u0mzo2yvLN3ji3HyLxjz8DtCZovRS+JOiWfPntyvAmMXCK9J9hpzq5VVoG0VZWWX
u2i8S4FYw43Zv+sx+dRFo0U8bOJ63erHEv/69nakNEn8rvP4x95ybIxBmQLO7ArJWVgugQuwTRMR
ex0mluJd/l3t/xUCMU3t2ukxbEizmnyVBv0TcdQhWdtWkC/nvLd6xxrZ4UE8ZU460O+IUmvXpWel
OZhqfyqYZ2rkqifxy81lA4hXS785sb8gUtwOx8ZVq6LSX/vcymug5JVjHyln5VkUYvZlo6LDWtLW
mOxvzilafV9CjYkcBRavAHMBGvgEtslZoA2pUi3nycs39a6/mQ7jo4r7J2z/E1sjrp1FcfNo10/3
Veo2THUGIn5QT/o9bBz7BEqeDKckdRMQc4l6hEp4FQunLVw1XtuRY/9cHmYcU4wfOXaBhgOpDp4p
hFOwzJa1fVItP+9us9YdB9/KrwdUn/hT6TWUZZ0jn5L360a/nV/6YaMl96F+M+PiT3g+zadqr740
m5DB9J2/7MJ1vBbndC353X4+6R5TnI/VE193S3h/LH6Mh+pGXY3EJe0GMmKd3FgsycBrmaQLxbdB
dbDu0uPSnab0mOvch6efGGwB4qvX13AYoNxixrl1p3DkoNqweDfMeJYerrHxKJ+4/fC1JA1/kE/0
1+Rn7V0iRmZ7cGKLQR8vy+LRh6EgIsaYJ+1sMmildBXMAxdGZEcrHaW96qmr5b3J4FQ60kPxJhK3
amFlOunDyL6znfo3D/oaajYLs8ajc1s68X15Tykk7ao7OJ3R76G4nprilziNkqtj7QdvsXbat4Gg
RSuJseOq0zN/vDjWt/EzsMnOvul3YmOek98h5/O4aw7ZvfFz3jET9U1oAMeOdbpyt3VHmnbJg6bR
Vvb0nhIaCtfe0K5bdTEP2XDXBnu7vRmFJ63ScpcNm3k6TAPanVOsH0N9FTcrtESS5lXKKrYJOoQH
L5PWol0LzZP6zRKv42g1WmgjXL1yzVcAa7MlcHt56xoJq8VJn0ThXJkFkmP6c3eq+qOqbuZ+pc5n
VT+myFqQVvC5i4PUH7PuVuoCNzWOIn6swl3QOtY3uO5/2LN0KiAhaapqmbL8qbFi90jBgqlbzsuS
V7eSFhf7IVcmJxgm3a87Y/6vY4SAgqjQIoHoD8fxU1KblOacjKOUngMAZbeLbSJmU+9KOf0128hK
/p6RIHP8nKlzORozKCgV5Av2pyghkgrqbWSn56QNKm+Z8zdDLfqTZqWNO3c/ZYWAOV/Z+13pC4gP
VjQVblYUHKkmx1WXq2BPLa36WVp3Q4zHiEAZIML2599v9PNr4MmDBl3Rddk0IHl+QtfrqZeTLsnj
c7WIktZOzzI1TcYm6Zq7jGq//fvllM9Y7vV6tqbRk7zSIKw/VcA/QNW0EvlStVl8tuNl3Gf1fJiS
wF6lbcTAknj5WZtUVHOixf5sLzRaIttaAQ0XbqlnzX5oqBn5PMzFSPRgYwqpB9arrEMVfzeIWHx5
MogGIX3DeWOMFDyKT0+mzaUaYqO2XNTXnusx7H5wsnvpVl8bl2Bt73K/vKNfGl3CXflbeyLU0xSN
XzNcNXLwWqeJV2Zy0rH1JgEriCY+hM8cwCVeSfEqTT1SEiPwVKAfJvEE2qXXb/RhI855sg+VfcGM
8HpPlldnbtI4xUzDaSVsd1h8wx6cKNsqDLJvSCJWtD7FSH7t1fmxUAFv76TgPJLuMxQJ994/WcuM
YMDXJCd+K/35rs5pcjkDzIPWAckYNCASNyZdIpfjPHrqiH5wrCw3TtwIqRdJII4l4zdg5B/Syz/L
WWiFNsJe2jr8Mkz9UwxITcUCfs3ky1I1B2Q1qadZ6A+yiIOykibVYdf+GArOzyolu8rlW10J3hOR
lluaIqe/L83PO9ZUDM3gXLdZ2qaNne3HnIZSODLZssVFVWOFLg4jWPRxWAfxT0XtyVof5qHcJOMk
vgkV15/78SFwXR11M8tYyIiaPl63QNcozDYuLoOQVp0CqauaEiQ+CEFzNVYBs8zW//tH/bq0aV0p
kPNkkATz3wPU/rEJJV3pWkWr80tSJgOSgP2smQFFHtl8kqer//pi142ks4MEYLfyKfBO4WTElWHw
XJP6OY4KEmzN/l0q/cOcxd9lpp+TM378lYwOIgvDlWPlE8VHg+kNuB2Ol2BJgdyKllxbpWXz94/0
57D49M4MAY5Oa0iGFvuH3vaPB5jo2tQqtTlcbGY8lUCvznQfJVi7O/LC9ifpc22K3nhjZyej9ULZ
N8h3ILQWD328LYt9Ep0lcVtN+8rwk2CNOsk1slVm+GruVZ3fT95Y32jNfdV6Wegp7XqSPKFv2tTr
4pUR7BmBZVEoin2o+7PuN8tGBL4waFF7yjvlJF3riVQJuSmTu+7ze+XRmlzZ9LXYrW7Ivfj/7DEd
HBlpSuQrtRuSfQ4u+tSSliH2Jhoyzc2U3yTWavxTxC+ha2N+D/WmXtWaH1rrZN/lGzlYp+N6OBbr
/puH/OWk4Iy4IlGQj+GCwdT7uC90WcqjOJP7i5wurkBeRI/PWQR6m6FrnnujvI2A8//+Yr/wEk3E
iAZ9ZpbRdbF+9jIurGgsMsOUL4ZhJpSBkzfnVuRj6gq3a2gh6GsykNAwbRAjMOKhrL5rL3/92BZl
lQZF2xAYxv45lv6xtORwCaPRmIpLJumPWZyjf9WjAEVxUftdoqpeUr73Vpl988m/hgRCMHxMlYQM
8rWsfXzabT+nTTxUzWU2m3bX2WsJLp4RIQZTQukbfPE/PGWbHMAiKiDutOCZfbyY1Ml9MKLSusyj
fallZdMWGT7p9Xs0nkqpqDht+8xdBC0kxFffJIL/4eowTzUk/bAAKV3t60Hwjydcct5HRTw3F6mQ
BT2LxRuK8Kj1BkKjOD7Oh7FOMKTVwkc6c89/X2BfH7MQcA81FdMMmXr107VVPa5CVBHNpc3bfd2q
1DWyIF6gz5pE+22c4pN8DFNcDVhMh1EP5fwzkC1GGX19bbQXqBXdBiBr7LYT2i2nV81HTY0iVy2q
mQZz+p1N7BcuKBRwPiWvGCAXVoqmfnzIEZ/Gkio6YAgfIbk18n0EH7roL30n7YtGYxertKSnzpIc
wYGA3rO2fT3emiKEglll8qpb5JU16uYFges348q/pOfcHnYiGqc9jX2N7fbx9pIqkyDjhvJ5rjvb
Daf5PRrqdmWWVeuoKd19kgEk+TGtTJFOROaOIrqOnrpYpdml5/qqs/vSz03SvUo7q0bW+00O461K
vrnVLysGuipubqbCYW2TqX+606FYRnMqzOoiKvjbS0vHRFS14gZq+jOqYZT9fYF+OUCvnGyTvgcK
XOXfQq9/bg7R9q1ShFZ5ma1Jg1IObyUL+uybPWhcM7sPK1O10Y8iONFoBMDE/RTcR6PRylbN4ksN
WQ2nYKG+aMp0bqNlG9VxeTB12GrhvNAE1utqbxrch5AyRq725m0gh+JUBgJHpQV6z2QZu8FMx5vK
iLV9qoApmMuzbue0dpvEvBVoN51+6Rnxov60IfJKUfAmwkjachugpYDCajbdiNoA7S6E7mbNDNtA
JlHpdGknpUF5FnnhYVLAC1gWnLQtub3rQUeDzh7uFnwXA1WcoRXMRleerLqbb7r4m/T0a+XEI4OG
iD6G44nD6XOEjnXb7tssuSxdnrihTUt4kOvSszKldOUFyC9OumDX9+mJYH6P+Gd0Oln8ljv5mOLc
oE368KSjxl4acIBGFc0KFx/9m1P7szckP5bb5BbZX2jzKe4/7qxaLcJeIGC/GKMUr7Vx0G6VrsQj
a+hUZ8YgM+uDEjYBcvGsBDjV6C7KDXs/Qq3nVZqSehISYoDcfLWkS7xdRHzIraHbpjqDGrO2PehS
uO8CRd38fel/OXlZiOgBxPXwRRpgfkrEtb5opMgYhyuvS6w1lsaBDhvSbgjsthhLJ2O6iPffX5Mw
ec06rrLGP85//ziLRhU9vmoPzVlNup9L1v7Oo+wpC9JtbgcchXS/JDn6JiFHffll95H1c7Ero05c
48rHd5RqWqOaWTedi9jTiqOpXyzRo895RM8dNr0TKs9GfkSN1NW73IS5A0MzdngqVKrYndS1HyOt
DlH1zLkrX7WTdutp1GvtDLsAf4JwgZChvlkdJOA3E5fWUts3wH4ogFR04moKLLZJCmfOz+p0M8Dx
qdJNMJ+6zLNmv0ipOCmHHtsMO9fqIVfexhpBJHOYjK0uViJ6h/ybReCD5hqPDyfXH8xyYz8VpjcW
z5q2H5HbKA5cqfZkMOp0ph8G7YdmqembvSuSxOmnd6k6p2Dkee0V0za1jrp5azUPASie+aRnum+n
tyE33JxnkLNyVTG/aQKPvZkrb7Yd6YXYS9srNraBtbKuZFN+lJ8WSCw41KFDrpXqm+D89SwQlKE2
chnAdzK1T1Ezk+dx7k2VOKlp8CcmIM4gvgkh15bjkH6zNInE/2GZXHeC4EwQXPnTMomNPJfjWh/P
vb4a1bvSdILltm15eXLtGq1vZMAFxrNl/xDVMeAllsEl6p6jftdqL5r+W9F/TyNAV3UKq9+ZdMSN
pl58PX1aejxY6LjtA5lOzINiP8xz7+jJUziobtfjjh+Yq5hmGRORu4C+BtSKAebImG6D/jxGx1Jd
h/ZzjwPMXP1S28ZdNFAM3lDbx65iJk5XY18xPYlgh9mBY6DpGU3DnQvQdfCUqe22QyT52ogzqztC
o9PHHgBlBJoDXk47bx4gSdBREyWqhqRk3hfIJE49Jl3APschRvutGL9iqXIK5SSeJ0qqBvWXBJ2/
ADMIn+syXw/c+gyq3fC/KkKmMZBBWR/hxjhyjDt6y5mS0uYeXoxXBAQjiHzjJI8DlKXMVe27pjon
6S+dFnKqClCBrR1ljgjvRXgXNy8lPkvwZqLnEgaPua8F9S6yIuhueXIOuBldbEW57qsXSFSQmScv
0+BQsGL7tWR4Nux08Oh6a6vO8lhy8uHZ4AjhgrbQTesf1Hflwvxq+uCKDsUrPajoFXTX4oYjv6/u
pDt6g8Obtp9yF5Q+ZjidizsRHkbgUTpkDlAbOGz4IcHn46iUMVR4G9VHSfgljsUqP8YbRq9P/VBz
68gz+7WVbLJiLaiQg10MmXF8FS3A5Fa1tvW8SpgQfNXkzQ20kEPy55+n+bZroKKjkmunJzma6cq9
9OXLRDcXLu4Yedbj+GuxPJp6vb1GYkibtlHvRboLMrdQd2H3HOIGtbxaw4+FlWkjYbFJOq4d6z7y
cV+qWCf0RsW67H3N9uxpDyueUMjvYjg00iWFH5VuqcwmdZdm0AcwpvKT6saELlK0b+m1qzw5abst
lDudm5eqX4NyN2SXYLoktBxbw0cyYjdbk3O9TB+K6FgEN5qyVsN1lO/0cB0kh7TfJdmuZmadgcZk
A0eyWG6VYo/hS8FkLeM8j0/I+bThoc9W+bYvb2d7PemrKr5vUgSCZ6U/9bT/gyeV7bFMW0P4wj5A
Z8+NjVpsBI1SyFA7k7Zk+Q3cpF/P/I/ZHuJgjrkrF04h6fuSw5ZdiXHicF5oA8YwTLMEy2E08atZ
kS+4X43bpTbHW72rdafN8eSa1NgLRBCtIxkspe5V0OF0EmwEeHN1ShJsDVrnWmYOmyEPaKQ4vRju
7aS474JrF1ct/cyS4UBc6WAFlK0ux/mpnkJwmKGSV0PLMZUJOXWN6El0muJUVl7DmR1QnzBpvO7c
ODNhfS7lOh0gaP393P9ahJIZoTu8VoNCljG2+3gES5XRJkokZRc1kMeTGTFcSis8VQ8wnhkUDuMB
SYsdvmG13TqyHPbf1eBf3gk3cFUJXhWQ1xr8E/Zq9MpgLYaRXSjh9ENYncAE5lXV6e9xC4Gw6/oe
iQ8QcYMnvFukyy+k43SeKhb635/F9e1/WB3XO9EFvRKZMhXqz8dHMS5ZJLJkyC9LJr+ExsLZPVN3
lSS8a1O9MQRx/e9X/JNWfbmkqcm0jWWDIvBTGV7kWtYuqg4A2o6dZ5fFiEeR9VOrhH3K9RD5RK9u
zabIYcW2jCnXm9tmUu81DsNdbc/w+sz8IVQbvs2eG1KggrFgDa706m9r4tBCAz1985T+cLs+3jNa
Aww6NVJ/mGmfE+t4CeJ0jusUMhzrY1CKCI9AWXXHoB88ZYw7H4OKxcGvTvNMOLuJyMNTB9EipOnY
F9mw0vEaWs+y3K9VHH+Mui3dFIfCVRi05sooSrG2rasSBst9f2k7JhUplbmZS7hXURT/nAurPcxK
vh5nVf7m0+lf1gCzSABsoULriDmsT6lGO1dTgPFEelGRVjij3d7PcrL55q1/yWe0jxf59NaD0EhV
NQ2g07Qy7Y7Fylex0lSwafhDt9H9WaG6Ms0MQDYzY99sxXPd3xZTVq0SS25WGXW3Mqq3k41KaBwg
ftF7cmUIDd6SzLBd4foGEwqmHAMzGPz2ptJDxAmVZK2Ex9vVvkvlv+7iK6SugmXZ2lWT8WkXV7Ft
Rka0SGezg95UWtHi1/IARGCH4zaqKFpM8oI+PBjTFeQNwwZxrc1Y03C0v3mFf4D8TwuU/oUJZfLa
yKBW/biPO6EHM2WSdO7rbG102rCusSLzpUXfloaKVEGt5tUCN09PmXSozNqtiDuSBNQSfmiQhBk5
/ZbE+o7O+B9vTLkaPWD3IGtXG5oPgB/2Z0WSNY10rsW8uDhYnbWlxhEtyzxiGxLgonsZ+sDDUC1F
RCjtZdAE15rhSg3S1LqaFF3KfHr+Zjl+qcJovlAgs5N5b5T0n+rNph/iZA6r8JIFdnGzUM+aWr8O
MnvcL0WwNQPReFVqY2WoT7Kr81Wu2Vbm3sAXKZH2U3nQ6JXqciFtwrbLyRXM90JE86qeC9mdUEf8
ueH/ynvl/81Y5f83x6Qrv+n/bq7yxyz6o7fh9Rv+11LlX3ingHQImtmkNsScfzuqiH/R1rvuB1wO
cE7CWeX/OKro4l8y+Ijy57yjx3FdkP/rqGL+C1xcxrADmad6NWL5bxxVVFb4h8AKjRl2Fgc8/Qyu
x1/XwPsPgCEJ4y4i/UxcWQzBru1zV2SzP43WcxBCztaseieadi1ra62SN/GkdySjr1ac9AC0Gdw2
zpl7Ycw9lEgpglCTwFqnEp8RDI/R/ayif4wiYx2gqxa5FiKjN0xo5fhbZOq0iuP7dkasq+hUXAq9
RkpWs6RyV/DBs8NhC1YE4PrcwfQ/aOKtafrdrNpOEUG50acm9XSs4Mow9RK7QaRc7SZzyHDIVY8F
/Gujte9qIcOxe2LEntOJ2c0kioV8SdxMXm6jcWw9QMK1Gqi1i+GLO1uSLzXHURJOs0henuLNm80v
k4JmLmnSdY0kouYEv579ehs8D7O0UdMucqak92P69Q18paJ1onGnVK9dR10W289m6uuIm3vtpS9+
VRinFtMTDgyqN6eIiSyRe0ML6NGa7a7p5Yc6y9dFOz70qf5ziYB1U5E+oN9QZ9uLRSpWdtodMgoo
LYHAyfC+PULCjQVHCfhq1etpuBtVlDsiiTaU59oU7MaomB6tWkMoc2+JW6tu+JyG7fZoZjHJum2S
SEO7nffrlCJ4Sazork7MVRPJG0mz1rWaH+TpNRoScZeRsT6WlV3fK8g1jnJQPnZgd3i2veai9OXR
flJAQgEBXlS9guoHvNNcEiTQOf6yDgqjjCjahZ4Z6hkksXKTlapvibcFzUXaLvsumwavmiq/Xcad
AVvHS2csTSg/B7uOH5u+desxz7GAkRvfplVaLPNl1JP6ban78bddPQWYfRnT/AM3MC8M7FOfZKdG
Hd2sviP8O1JAlZUFuDpMoZfneDfmFc6RjpUvB3XJnLbR7wFa28epp62f0Sme8iLfxCViByxYGIgi
yxkuB8p60hRXaJpnkeAZxYOBfH1UjvGS3akmsHQAFyvHfexqeRsl4iageA7y0AOG2OSJcVeJ4LEs
eaQzg9PSnY4Yu00zmXp9DbK+DXJIbeGxMkk4SRpzUKNI30xS6YXSFaLNH2zanYb1KwkhHKPPwkW3
zSPsDqAOGntD7VdYhe2v+hch2nsVUUyc/VxQ6sxI7qo9X3o0tbT31UH3zOF1yd9Ee2fiR61FvTcB
DojKiyBdhXC60XJPPSqdQJn3o9S9KYHlyFONvWF0FyDyCrTcSRithtyv4SUD3kmtW9TxQz3LpwaT
4Tm0b+RFB2XnrDddbRbQKKbata1dZhfZQcDkr0V1X5vhXWVtsSfZWsEADmAom7wtTdowNpqiBOhG
HcLeqTT0R630PsVWvDfs5KSkzVGr+/cxjl/zhup8mVF5hYu1jiLZrwdk38CoTi/FQHqJMf9Uljp8
XlDV3Y1Zifd2UHQeNqj4SWvKfaQPww5jy/Y2X0S/amqIurgosLUweHQTCZJNIZqT2hoXmhXn1B6P
qWjWSZYU7+kyG4+ZNYJu9SFYgRrcG1rK1yMQmvD2ac9pSJ++jXah3G6Amo59KsPPxP/Eal+XAVfs
LjdxaVbflKzZZEG3b2bpQjshca3kRc/hiIZF5zP4I1wVWMO6kj3jz9Pbo6dLeuTWjJSufwQTWG1Z
WG45qLeF9j7WuTcm5vTc6/sS17es6ocnW6NRPZhh9GsMxgkWkSKB+DSzwBg/hSsb2GQ4VkPXNV/k
17FPrYPS0HGOCrv047brfCulT9oWLNPahu6btgb6oPrq5zx7SajDmwy6EHJ7/Zyr9n2kNDLFh9Ry
Tizyz6G2NVeUme62WKT6pmH5df2kWvVzYmU4cwbPTb6TGmGf6/gXzDD2c2a5aZ3gBXqnJpuBzVHR
yYEAad3G8k6nQunFutN+lg25HFujIkLW+xlbvzwcXs0EXCmwg02GdBFV8iplGVao9xftB76aEHsK
WBAYHEDQSEcsB652ppN+zBBrTAG9UUuJ1vL8DCHNVS3pRcbKz6qB/NpcT9fAAXR7rJLxoPZ4VgLb
T8bmoNqQUUHdIsO8ULrhWS1nZbZHqnpjVfFrO02jE/XTwebj4TmL7+wlVg+YveLEjTxkp8qLt9h3
th6+5HHshcCSQWx7Pa0O/VITX2sV5FAOX/Wk9VRoG1KXrkOkf9i43wrwHLvcts2hDZ+Drn6VWjZ1
vRuw0776lfY56kPMA0WeeZHFLDUpvKkHPBFK6WhM2UtsTVuzfsiz5tmuZgZVlfPeVjAlHNGd+YVs
YXwQXF2ozGwVic66MasQem+D3S90PGfplNFpx+EgjemdyrW3+oIEJw9DNMzIyXLrhmJjbUXMzQmj
m0y3nXLgLc/iF2DYKqxVz7Yb20mMjpmvWbYmLd5PSb3tVQCpijQDWw7XKIdhKwrsFbDDZ0Sqnr6U
UnkfjMWbnlX7qUF8POaBlyeqm7OCGQWxAnQaLn2hrKLU/qVOKdKKUP/VmZifKSDHY9jtdHa+E7bq
4ix5Y65mVZH2gaRjtGWwVERhuzKCBSl7mUyJgDctmp+jbtDH7FkJ52k71S17EQU+csIF934+jDzc
1xgwlEJ0bgfRD+cpP7GaZ0PL7yUluMO/gPlhHdxlhiWDamMbXC1ZvNYJVVG3QHYUsIDxTF60fWUi
X5nWPRKLq3A7MfvHzhy2Vq7z8Ku6x3gfZFFWyUyW0k9tZV+WxW2fbLHcwpBhVOV1bfF06hkMLN0V
1rDBLPfqhruPizXZQdlrKGIkUPe0DVa40K+XXGC9FN+WeF30svR7wLWmEpYn5vhOyXH70fK7Wepv
VXM6SxFWTVqQg/XTE+ix1ai7F1l+z3Nt3ZfvVHi7sd0r4Y/QwJVAK7aj3KNRwPuJAjHtGiLCoZJJ
64pjVB0H+zVQdzJqGXZ0UND6yv2x2hnzUyEKqtp5kyYbsRBlFVB7ADNJPGpMN7DHHy2acKOZVmp6
E/ONwxS6vE7ene5NsoF9peEW5bQZFcDyMH9Nrgleh37vqckwlAkMt9RsrHuxobaneaOONm0q09or
Vx4AKiBZ6i/JaJt+jFdOGSTvss1WQkoW6uMhLq+K2ma4SaItfJ79lM2oZHP5hqaFF/f6z6aHOjTJ
9JOScqN00gp+GlG32lQZNqNqFXu1UWC1X96ZqUr6Nr0VVb0ZF+S7zSC59M93amxus5D+irxMK7wk
Huyk9Tu7PiPNVenXLZH6P+ydx5LkSJZlf6Wl9kgBFHzRG+PEjTgnG4hHeAS4AlAwBb5+jmX19GRG
kZSWWc4sSqQkMyPczQAoHrn33Ps+/embzCFw/uK1PbSJONizvEJuTGFAYCtQXc453780MeMBr1tH
aQQLRUVr6Y6MicMXZ1B73IXqbBQpBqc2spZtzsHpuDBuIJnSpQ+l9hbe1AC+qRaaa5EFVbBBzrMo
2wOOfOCGoHoK+6cXzc9YMvCS2c4yTnr/IcxsBLsgSJdFJq4VmFTo/fdurb55gdmtwtvYjE3hMc2M
h0KGH3piHWIZF6GsSzfl+7H6cqtmFbk0DiW5BYcCJ5Lgbdu62WM/P0tWDqHiC63avZ2Hq2QW5CBW
wcks2oOl1EvnkNQRTq9uMr7kvjgVqXXkPbEcwZlmlXlEOgiUBu9vVe2EgfzamvujbhuxrB1cAAMw
AMNjZCSFs0kS/MYiF/W6zpJj45nr2unJwfCmRaMwf1T9E7CzXWjkKxqdp4mv3BjLFaIfMgpmeTdI
Eaza7mYdG7pnlArUur2ZrMds3mYOkhwzdld11n22oJEXY29+p3RV72yf2lWuLfMcM2Hi8BjkNm1t
oE09EumVEQs0f1bOysbwBV5iozn6UZ3uYjFtmxoLBvhfd19kaAK76BF4bXwttAHToVX1s5oVJ25S
laN/MSadX/ScMTu3GJY7AxD00L2pH0yHWnobkRPChjlYeTLc+D1WFI6+ep1I41UHVXQ1BK3eYAuY
g53eTJibZmXXO793n7RhnANY1NzwAXdkXYEWV8ZoLdnIDwsh510V0PZVUAACPzFeE0QPy0z60Yfh
hdfMhD7E0hwrpsgvU+bPGzGyWinyLmD8ht0KdQIY2+qQh9GDr+wbnak+J+S0LKWUVzVEJBbLrzRz
14XqxMpzakA5aQ7RrYQi4WXZNc3i9sty5xb1ZsAizrSWY0rp1tg2Idw+1tOgMlqQHajSvbagMkgx
AqZ9eOd1vMgULvFAm8bBHZwnYUAXQ26MDY9Oy5Vy5WvxOYiWsHDZN7vUEQZST/aTMyNllhrK3lP/
bGuLTVqN824yEUq04RxwkTa1VBbalkvX5PvUV/etGV5Kyr8kjXD8D18+BssRBMzCwyASNdZPLyju
5Mxeu2+oNXlYBJpuUVI9dpZB91elHip/mVw07KNt5dDjdh2XLZqlt6zdst1MyhZLy51KeqL2o1bi
bVTWg13jHWn9uwopQGfLi77J2fL0Z+ME78rsd2Po/5Rphjk5/6GwDqZt9AlkZSfK70H4Eo/Wi221
j6pwnlyNUyqaku8Q6z9d1X5UZfvuGz3kBD694YhLmagCgav3Wcc8CibGgDChZNbdvhX1ysYalKZf
JU38MQFLtAoimJ3DYHswCVz8jH2+qCAgzC2FRNbPr8oEK1EZCPQbrOxZUJ8xpkGtn+9FrZOdXXzU
Flb0GCIru/3uUvlkCLgFs0Kvb09INJKznwGIcyeQMEG1mWFjzab50vIKaYvyqb21hGn/DT8HFiY5
1xw0nl4FXbYVujsA23wtJPNECQnObc+1yFdAKiBbzF+3FbfNi3eZKItVObTRhq0EQl6KtmnEEGHC
h862dOUPRT1suhzU/ORPnxCzD76Khjs/iH+mlDlWnGGtGK7SHL7CziM3xclo+jFUFbN8C2Z/A5+A
NCAfWEMj11IFbypDLgXMAv5IHWZQB+OlL1Yk7XygKrqmSbRz2bHZtxeJ8Jp1AeN1jYaVZhUrkpgP
hRNuVYsAGSi0tOyjyULdLPpnV5QGXFR/G2kfDJYFqQfUAm4NP7WXLqUkOxP22960Ux3W4Jj5UG+L
1xk8LyYKxhsWJpiILRTSxaT3KKX8Twd6Xwn6qU95E3b1vrcZaejIYDne5w2mx+IupkSdhsi62rV9
7m6+Ttt4IWJtQN9cEwrjZkg0EspWRqd1f+dXEwl+jd4PxdTStWZd90pFBLaiEd8d3nWdMbNjofQL
EjwS5hC752EaUYfYtbbAP0zpefRvxYlhJ97IIj7QrK9jtNuj6433WTvApjPVo93UGf/Hnt66WhxG
TCMYCix30Q2JXPYZbCAPT67+yjRmvLJ7SlLkMan9o4LsxYmJKDy2a6OGRaCm5zjyRqQyccmgqeHN
66B0MRFScD/FGNLB5AEMNx+aSB75tbtlZraPcuIKzjwka8Js9ULb+jJU3XogRNkd+AZtr74UXHkD
VepYNafExKtSetXW7AK5urFOVk53+87nAt4fK4WUYIYieYkgdQQOY5l+dF3CnKLkPMyVybqEIiOb
3uoi2AMmdzbSgfnm1qNz8NrqQfV5etdPegIkKDcjshfClvRhtnkp5xo4iyuz/KlRtVqBbDfBaSbo
w5iK6xWjIHgo+ntZoUSx6u6a9dPGv00ppO/QiezGzl9Fw7CxSjPemFHMsDzV3PbdEHtnDvn8NRAM
9jJ6Ac7r9/4mTotH6pfOKwmmSoluLlDy9W6rn6cynT6Nwox/5pJhZ39uSgNLbvzdFl26jWuboKXc
JSMEtcnAUORQ1OA/De8wFC+uRR+NcTeuyf0KevexB1JsdhpkuudtB3vfauennTL7yCfM2G56ryu5
sbN5M0QxDVnYzKekr18N2CSloR5GHuLF0GBjNIdoEUfuzy4hH4oaxfZG0qHukuxoWOaq8pyl47Zb
SxVPgf3dhmdClsU6dPqHUA7TqmxsMKjjlxgb3qJNtR8U/GlCJnZijh4ypzk1wtqamtHUNPBPh45b
v7h9Lwn+LVWap9IP9caMByyOjZ2iW3tvM30nOuSSDw1APYC3exJB4wuDKc8FxpwX2zoDl+n7jfUx
t1O7bDNXrgm4WtVNcXZafUojIA6PU48Hc3DPqbLfJlzd7ptgLMdIT6MsC4bsnGpjiauOTjgxVoYk
mKppB0qR+Y2ZxwG+x86ymICwbj74FW+/wqIXsJrHITLo31L33TBL3JC5ly88CnSm9IsgDx5wqiyy
zvuYtEtChReuPeShGMlBb41Zc8zcpzb2Vy5nWccrtmeWIOP0WIBcZBF3iFMGQC2Ly9icsIEgJS6J
G8N0t4/peqZQLMU4TIiJglcdZeiSIgCXhlPSSVcYnoZmwSaqNS4tQ2k0a0ENF+a2pHIJZNOwmlvs
tf7McTRHYbwyYz2+Scf6afjxz9tT5Q310pTN1lDmW1dwACMefqhRLDl2cSD0Tck9c9BD67t7LwFA
66bLbNgO4WvOvaMj874vq48cbNRyGKK1qIs9wgge6O6xuh0VxlPlhasK2+rIF5/p7jQMzrYxb4cz
yBn9naiUjzYEpRq9eQwl+mEzTsGPjA7HYPiZ9+WqnJOlN5lbz+8Pue42SbmW/ToXj4n+IcrPInib
cNlFyRdH9jFUw9rqxdLL39v0mYmGWabbmlG76cyQLcZzW4BZbWkZLOvsYJ7KB0AIrmyPZfyzrnir
WDB6I02wgrkNUJVFE+qbpHFW0kVxlLpInQLUaRmW2uTV9/INTS5foBMfRPKRCHsvi3JvDNfCYoKc
e/1Olc4uhUPUuN4VQ1NgfxY3v+REXlkl4JbQ0CvH2PZiQAGl8kub5kjcaNEpGNaWV6y0rVYS/hpc
kf7em8dviA2+Kou3oG7raxHg7mjie6LwDjMnXiMBdQYzi4kykQdlitfagkDTvDbDWbIFicYXCzdh
Hf/U7BKam9f8VY6XEUZJWL5Uk+bLxQftzeV1NnrzMDpyb+iHfGAVoVtv6+kOcmpwcNLhzgTJqat4
Ndhv6dzt03p8KsRHMULvHPwHnC/bDBmkdxOERcfYfXfSYCfrAaVd6D9jxhn5JeWdk+NEbopj1V0i
qPNPFrK23DB2DYxOC1VJ2YYrP0LBEB2FzRZaG6RboOxyyU1n5cp6npd+wEIWNpBPHFTES/BhdJ4k
BrxACOCq6TruPnpxmBj2dnsDSqevumWOjmkwD+x4oA7QRznWsaxPM0K0jOFkcsiDfZvOeyNGNdXz
el/nFIrpWsqXYr4UXrlxzQ+DV3h2V1cHHfu7jPoh0U/OkJ3GdI3wkhdIxL1zCCHMpHmMfA5wMLfM
rS10jGqXzl+RrVck0N0XaNUb/Ro4RGqJFhJee2K+XI23sfN8tiAgyBFpvYyvIiS9yLK3mQ3oJj2r
5uTmbLDQLC0zhzKJyVoaDCvHFSD/3AuQNsKnOP4XkS9hth1deXSLk0fxaeyqjlER5lJrUdU/tHyx
W/Rga+wKG6v2H5qS/9SqTlHKOEQUu2LwNsacA2AyXpQFSyJl0TFAKGkcsQ7m7VTbOyK3ljBVWO6c
leC+jYnoG9/tDNfrasJHzngFzWZ9J5FgARxgPNzZHCwpZxTE23BeOdr6Zs3BY+JDhVHl9Zb2xqKC
9UfgLnBqHw0BfjkuS1aADlEmBdjaJPRfp2m019Xc73LaL8qndV4h9rO8BZuCVWtl5IyhTWoqIgRL
018HSMh3EwsNciOjxZAgaHRsCGVuwsunsGBtB+XemYAUdsVdbTGyLfq7du4qPFz1pUuiz9GrPmy0
nHPXv2LVbF6zoZAHknAoCq28Pk2hes/122zOaLHa9ntVpHeqnInmgmqMoDjt6zXykQ7sR2lc8ggj
LSPycJq2yjc4jr1FPeFa4ENPH2bxkN5s+ka97psqfXYc8zL5zt3UIHjXGP0ExJSJre1t6PuUs4po
ZhSCZZauSxSNZc1/OX2Ocl2GL5P1ApLBRvdHkQ5sEbMvd+lkF5uIdEx7uFrt99E29mml9gKVbpcC
jiJvK71GBGQFvlr787SN3W5NqTDiqsVVPAHtit7EeJTuI3PusyptKvBuXgpXgLg1GUO1TYdWC8YD
cW3voTuuivA9GOq72rNXYc2erYmIz2gCDpRynxXzySRyQcbfHMbHKxJ915j4YC5EsKMbX56ZGNhM
o2q9zJ3hbjD5JVszJeXM3ZVum19kpPJ3b0YSnE/iyhPWYZnsgjVpZAEzidB4p9PmofLZA7X9ez5L
mC/zxkbuGpcJaBwv/RG1wBwKcQqHeD6kWq67PN41LXziUMsdIaH1Ksu4nxuL+TQD0ZUx+bvBN0JW
yzk7XmV8q4zwLGc2uYbpnIs8DI4BiLinYXY+PZPnXIb6Ae/JRofqZ981gNMiYzHlccfii5l/yIBy
qTq2Ilrfh2Fmfnau4e3auQ8OnqKpnDsIip8Tq/ZF6FiaYRFDlnjwyr0fTieCMTGQ+6iJZBSTyhok
zb3hRg9zT//Ru8lzKGJ7ySyyXiZRbfJUtfEuKy37vgQuE9oJBfZlxFvD2m5E9J7an2EypwxSY5zl
LEAuDafSIuimcVcRcsfZZabRK61hyC0UzsfMirttMIbGoWx6y117U5wDuSlQTpVqV/v6FaMvbvXR
0WtHvY5jsMNN8RniWs9xfi9sR7yQkkcTJjZtMd6UnBdvaPbsiDdx0GxUm+xrYd51oXn2E6z2meEt
KqFhZ8yIhIhcutPYyFbFbJjbkDvp6nvT0aqw02Gvj+O9zHHQmrWPOm/IiuJV9LWDjY85ybZtHZFg
BM78nkbJFganSvyU5n0tFn6bML7ME37uKoNdPnrQkmrIl4btemv2OPaxd/hMOG8mprREGUbLKEjd
TRTV1bY15QPmN/lQARFYAHLwL3Usmq0tM3CLXiqe/bY+5WNpr2k2ianyRwBONd0NIlQAMhXDCsDN
3WPD3GXNTP/GJzQTND+T1+3suWBb3esSpqUnUnz7Q8OW3IGWu6kF3TFJDNCIbIu42vp7H5Asd5aR
sEOQRJX9PpZ+83O4jXljYY3495k1FXmjfs4pjM8wnvsfPINoBiO7v8yVgvKCCXQ9lRnr4NpoTiV/
Di3DNNBYzQZ/BfsYhzQDC+YZy8yvoZ7aRZEU4qo8/2UIGZI5NdRwxBubpJf2O0t3VtNV3ZOjCwsW
vxGnh0SCbdZmQTh3Gr7FeUKpW3TjBzGGPxLZON1OeqN717Sj/ali1t4xiocf1LFjuZgainuTEONk
NLA8d6VchHPDrM1LeqoPQFIjYsw7z2DsVEU7rgXYJjqOg2zUj26w6osbYuptWEjy1tX+suYFxbTH
GByqu9HcJwbVmdmO/dkqJvdtkCE0Dqttw59mqm2M06YxbEWhNgw+RhJnsmpaJfQ02zoxmPxGSdP6
hA4Hik64mIofyvFzPI9R/TBI3bJCAXqejvNHF8lyY5Zz8SPMqlStWkZFLGOHGtF4mcrsvu1jn0Rz
CrhbDjwXGcSDPQQ55UEplmEzindL9uLSmJF472ht9jV5XScxzs1WKFecS1oI6pyauqriBSNAr1oW
Mlck1ozAIzagRdR4PNdWdZdlIQPCMQm2dUMIroNDleumWKlEOSxdiYMsIIaFW9EJvmoXexY7bVOt
PPQtFzIdw2+kFVvbbDZ8cGrKPUWAvDcmVcKBGTWlFO/TS4uY7tUfyKgW2I+uRAdjuCT1j3Fl7XpH
pezwHOS2vxrqDi2MTWNhhwYzCd3Acuf8H74VY+yqbYqIfJlFhbmE/AQOVrUB708Rw3/qYnyC9Q2t
GYUsdOnBplWVGhWzubxj1Wd37QlRCACRqpria88IeE2rOVxzT/P5usBgL2354wbaSnJyLfbBsU2M
B4/yzRgqum1uxwAujdp8DaJoJg6jTPXOKYvgY8g7sLJmXs6YgczUeBA5wh/fN77MqNQMGqboq1QO
kZxYzFeubVnrFDmVZEgRhecwZm6iirBfdZkfcFkwFlmte9VRU/LWlBbZxDUATQmxkWax8q1XJIH2
lRFPqFAW1YV19vK8NwhOinBAMu9fAizt14YRZBbPrKjumG4wAc/cYeU7OEAEXn97yoJ7H1rtVkdj
djQVQIhqRDQU+56/CyrVPUSFTu9ruoxG+AABKCeRfYzRz7RW07iImjg41VV61WE9bRPi6CypzE3v
26xyo5k5cS3EEmt5/DbmvnPIRvd1rGSD2F/qqxAA14ZM2Gs+Fl47O4p2jJG6Y5NH1tvtKNy4IZ2U
qPG1jObAReCeeIhz4W4nVfNndcpd5Chz7zjV9OT1HnMXXVpUhchoUiYU96YS/T2zqtpg+U4KK+6s
IfRWyZgpf5EZjovVpyufE3YJUQAw6hZDdozyqTsEY9vwRBCCpAMr+OGkcDkyEs832IQJ5aSf3DYN
Pc/Cotj/ysZkOjGS+1b17MxbqGzhPLBL7nIGMoUmo8CvQpqorKXI7/LS2ScqN3eeFtzCo72dQrQz
bRiAPyXdqQ1Iy63M5tDQbd/X0ulPrC0hGjZ6OtlTO62NDpM00eByRVay96Aj6Z1EMPaXaXD1rqya
/CWA74EsGWQijpRR92ebPQkxqakZUe8M+ZX8sXST3OaxnUgeplLZl4lrS7Cua9hAHgVwwUS/pFlQ
3BMzArnX8aNXQkkhWlj5m8WoYVkarbWata52qiqJh3fGjTWgqI6oGp9Dt38LhRmsyVViPFpNRf8S
jHbiw/SKPb1oPBJXGU139U41sF9cnYtTlmFTiuMKm4ZXskkqgCAFDqvKmRXphWg1hFklgyB2yUed
j/a5bTy1VDkunooVU1uN+lsU2TfRrEZ9MXo9Q3RhrXWtsI907NKL29Mo1rUGNtoYsGRLVcJUGCQA
dX8s5IqCAYtNQyEi87beTP2wL5nnFbC7aGLm6EPE8Cg4sD1kQyHq9VVchfmnJbl0kUBaYJe4TWEJ
3hQYjR5B7cSoTrqmjH7I2AruJgZ/Deqa1Wxjjm2yYmWGFWJyczQP3KD5LiQh91uZA/kyWUtekHHY
/CDlb4s58djzWAJUt0j43BXeya5XzGFi7RFdNLAG0nZMAz110YW7je48bZsCtVOUPnRIGykxg6HC
pCTSXUf9gcMEVV9RqHbXoK2bFkEKc4r3mOUPq7YVibdgMKgvIu9RbBvo2M6+WVhXNWKdzESUIfns
SZp1/DZ7rekRUH01WL9qK9Y/x7JJL04xe8vKwyQJOlm3zC5CfUD/yk4n4e9LqY/xvdwFQd1cc1Kp
v7Xa56urvJ72qDCar6mr5p95QRJIOJtTTkyJwa7AHm47WB1/oMFwL4Btho1gDHUQw5CCagzd5N6Y
JBGXsdUdx55B+Zh01m7WQ/vegdpYxaFLNW0TcBmSBH5ikoWrfySuLUn0e0H/wJNYGcwMO2QeT32k
559FnpWnMAL5WBVzWC6EMFIaPt9c9ibav7nSaj1NDC6gr6OOhWYE0Xpu0LGWI8koOg53OrsZy3gl
7b1AWgfh84bPRw1crq0lPu5puugKQY9K/YeIDeVG+3b2Dk6s8dC8zt2xN3poXdpbY1meP5pI109t
FyLQyiqWrr7uXsyWm2qhU1Mxpuv8oxewV8rGe9uLGRq2yBHMSZ2LJrO3nRT9RZsRG+o098NnRTLZ
rvIKuC6l1ayNqm/vbeP2YtBDwVvILzlJO5zwCxVIBEzzFJxnieyKZ8a4S2zL+aZivszEvsGt4rhh
0S4Z5gUshxZRPI/3c5bBqx48PPZx7WVyqXEorXM3s145THCGNs2exXC4cBgwAO40po1MdXaKpoxn
JIozngWsWeMnfLTwPohPRcTyIzmGINZLPHOxCtuvRkOlbKK7Jp+3TLQXvoepiXC5eeNbt7f5bBwb
UvxmhwjUUB+xhS0EXkI88Yhqy6MjUzIGVejSTkaz5qEP7FixCWLaQIHifmcr4bzz5oi2qBUB/o6V
734PGyN66UuZ7ArGGezPWdJrjFSmQWGfeSu/thxnVRRExppOA0Q7SLalBZExJ6aJIWC/DGYrvgb2
IfCNYx9J5ntqZH1cqZnUnoJJTcwsJmXtKab6vXfxoubzXRT0L0bFv7ETfppglu9OP/7n8v//F6NX
XTw3/9occKYCSn4o+R9EsKaf8vOfJbDe/ob/cgs43m8mqSIMloPAwzXw33YBrvpv/COP3slGosC+
4b/tAsL8zXVt34acZxKMav8hYZlsVgo3Sh6YBZ6DQ9v5n9gFfjXimZgShHmjJKJIEI7ziz/KMnJU
UpGrr7mh7JVpWB/gzR3EFyaZW1LO7KXb8i+seDf/wR9NQ9AH4QmGqJhcy/Ws21f1R39CTZkjbWmN
15lQgU1qyhntYlnu/3BNrn//+/4DQNy1SmXX/uff/sFuyY+5+eZcM+D0Cfnfn3+MVWcEKwvqfGUl
kgVZuZuTDEf0TF+UGRqeXiti+vR8r2Xw6BV1/Fd+y3/4coFdIpx3fQtrh+vZvzi1qmDop3me1DWo
umGHWyDcjGDRNvgyRmQkbn7AbS9WUYJ6tGwGsWdngtC7Cosdgh6SLDw1HfsEdq7V/Z7FUMffbA8e
17//pm43058viPBDBso2nEwuSGD+4koy58TJPNRE14yt+gbFEaGiEgTUKDEKz2KmBA/n1kEV35xT
g32AOdfvFoKoZenMX5xOyXcpOvvMtht4BL0Dtv8s3BXC78mYtu1tHQdkEARhvXPM/joiCXuz7Bb9
nRtOXAZrWOZo89Dx6sd//9H+8Sbg1ubrx1CA1VRgyfnzTSDLyaDqckCyhblzaKSlQby76Z05klsU
KvrJ3lHj2YnKESnTZG5kWOjVv/8l/vHrhSpGSAD4DQgO4lfnadUy2iBZNr+OshPHonBfs1igSKZG
3RAKHFKoLG1PJX91+90+25+eMxfUKn2ACXQKo6X45bJ2ZthSquIIHf2J8PLAei1QJFMRMKiOsjYk
7iJ59CP89WWct4BAB2Px7z/57wbVP/8KIWcfZ4zLORcGzi/PoLTCSmYIxi4AFdrtrX5bNc3sP8Qy
HddB5Bdba3p04uzSCvrKCVBgm6powwpwpodvsD+QCLcJkGjc5yrYJUTdCWlImjeLdSfgCJib/vxX
qKh/OKBIMeZAJm/+hkzBLPznmybvnHrUhggvKg39xwk+zLpjVv9XfvBfzYDmTS6HIZkjHKOW/6tP
S0CQiCs/mImzK/c67o2ttrhJA5bICAuyjdUp/WnXzre09zm2EBqWPfHDf3GJ/slvwY8O0B3wRuFN
cLt7/+AWM3KVyKGab2aCyDxHfXSijccE1eGLZobF2KSxc+tO3CLgkLEM31y3Ieq4r33wzCVK9XfX
PSUtLlAoQyN9s4gG/+yO5YcpZCJ2SQd2FKOF+ph7Zf+9QPmXEbv/wBzjO4SQRQAAkRU84f4vnvq4
IllC5aF5SUpGKUYav7c2txZzfVZxypoGhGF9mJ0ynM8nP6WTXWg9RHt/wPu+cZKcxdGUWB/u6LWn
wPTZ4wz2FENjMOe/eh5vv8ufHgZP4LTwTUyCN6bT78iEP3zTItR52cqhu9hZ2TzgEO22YxP57ZK2
cmMYMTJHmtGjxBj9XN6oZFFpsdJOsY5kyyYbWpYlEi0RtgNYzb7dbBIpw+Hvz+z/t3z+7XYA/uuq
bvGjiNO+pGyTHWCK/dd//v4H/l7Eeb9hz7yd4pze4K4wb/7d8Sl+cx2ONxaYgtem+3tOp7yVh//5
N9f6DbSUZ4Uuz9Wt8qPM+d+Oz/A3ChIfrZ2JEASb6P9FCeffAAqgpIgmBD7t4SD95Yw1nUwXTem5
RHIxosEewYqhf+0L5xgNqtsIVJ5/+F7+SWX1+4vj/9zI//UTefB4q2JbdX49uFKOrTHjUGPKIZ4d
K8dkg2bAyJ6Qzz2KkMlb3de0+/Zr2LvfTVuRKlN/m8qmXSjD3qje/ZEw+cw7xLRN+1bZULF5VcVr
pw3+AqXH5fnTU8di4JbcDffv9hLiIrq/HOaAoCKPRT4ZSvHI+rYkjaT1mhx9MJrSBddUMktMMtI8
O/Gk2Cfc52m+VQnJitkMlb+S3qKISbMY7Ijk9kHdUpfQ/PCyb8+Fnby7KT4qlO7TsrUb+wPVyb1y
bJREM7VcjyZ/Di5xGnQkKdmbdqRDVR1po0MfD8+SBdzK9Usm1lG6E2ZIx40A7JsmU0Izd2OafbMn
GRZdniUNpujEX7QIOgSN6JLztNnOIRJFJXR8N9aZvzKZhi6VX32Uc9Cvhrlgo9gmVsHSug1WCe32
fdMNAPej2NuEgl4zlCz++9tKhDczJLzeJMCvOwMwCzZRyTgMY91k/4hyI//Roird9LGhV51A4+L2
BsQSIqEDP31sA4VbqJSvSeeEe2Ir32anfnRxDlZMYggULhAEMU/dInvPt34zz3cmsJR9NkYvlkZS
a2qa50bzBZkhbS0lHboaldYbs2pIyBmMQzg0ZM2W5sM81OO6JB1ubRkDDtOxEN8QuWXbaLK3XL9w
11RVf4lN8mRZN7inlNFrmWRfY2qU1yKM0jtXmj0gHdak25SVziIvk3yLcGmLyBO4Q9eY7t4NWfst
jDByjsFEIEPKHO4R3J1g6Q6BqkFV0jFNXqSCyOmOrSRPoPOc5iXKmRwU0yw+8RMSmlhZMySqUBPE
KMu1VdhXFmFq3XezXMkWO0eaqOrsGqiChrxip1/f5tw5gjRCn5ATTwOxswEcbC+Jv1i6frZTVyDZ
KspsmXpJt6u9EjQ55tJVGVPjoptnKRBY1apBEL+MLWL41JDEGwh+36U/p58iMF7GpLAvNoqluzmx
2q2oDfuY4N3xIQu+NV5rPuYTG+zE9Nm+xW7Urmo7dk4A4401LQWzXTdLAMX4NVKlqD6HWFw+Gs2w
hH0KICQytVhpA0oyUkZcxmRhmVbpuFS1R1ifZT91qZ/x5bjlvlRo2uuGVOAowiiVF6H7zcdzi6Fw
cpdmryEX6uRauQXeRBcyelaGIbvQLH5uTP2AS4YAGjsuNoo0y4I1YJogsK89Na4U5OtVpGrI+3Gy
U4qI64B590Ph4B1y+5oAF+lUZ8MM5/dJ+ON7P0fOfTHd5PgAvtieD0lEWBrB32wWWtn2R+WhKivd
aTyxNXd65EYBimifENged/7CNvpvBbNJz8KcUheKoOqkYkQ8ndLRf3ZQRjh269yFcvS3bXULSc5v
MhOMrN39UEY29AmY8SpwtqaHQ2kcfehcQC7adZsSQ5X3uvkaNEKFWDneexS1L+UEunkCcbuK05pc
EbdG5R+P2Lgd2X/OoqzPVh44O195r5ktsmcG8e19a/fRuWot0p99oMPV0FrrPA7kuqVpv8iOsDhV
ob8AJhB8TIbMcJ6o/r5uaoQfqSyuIsuH/0XemSxHjmRZ9ldSeg8XQDEoIFJVC5tonGc63TcQOp3E
PClUFcPX9zGPyOyIlOrsitp19yZEYvAgaTSDPr3v3nO3sssB00V0hoqiImlRUBcu0v6N3S35grLT
n2xIvU2xyOw2DChWCwppiODo7nXo8+9LM/NaGv2gF5cK0DEMLpuQ8nnjuLdwO54cEXydQ/clxEwY
sYDpubPXQ36sAjaKW1FaDzSeO1+EtaAQi5TUruYB+eHNjFI0qrEQ9lJsw4hwrH5awOsYacvMO2dR
zjvRmuJS4geC/oln9ujLns/12NgAeXfwj67fsu8pHfZUNAOALu+Wob/thxBijT8PPQDj3nyTWoHz
h5kakBjJSYlt21S7T93Szbyyqv0MeoP6oFl5uUSsyyuZeWdapgQXivqn0Iug1YcuTq4d3XFOgoqF
pkzlj9DLuoPvFOnOJkkuNnPNRrDRvrpgJerRuEdpQ9pl4XXsl/19quoKzb1ejtkcOOcZyxB/kxnx
vhbFMO/D2KRPozQe1qXcertu6aebdJjzC72O7X1WGg+Dhzr34oSiGhYg/sYN1XJw3G7dmXwWhyzy
WSA0oQx3TcJqX+chTFaVImmOTX1hKFQkSBAS1cJZ6yekxGwuyuuKRPzn0AUIMWzKaFtt0VX51Bxc
47CaEVR04AXDNUNow+DdIa2fXJk0/5xYc750Ciosd7HgTVvZXUIxYq8ysCS/hGVc9Te9ifozZFa2
rp1H3HVtbHPbl2nww1nIUaX+tB7nwD6KoU0v8kUanIx+sO/Z6+3p1/jIm6y+Geem20dy8k42lQvy
2jQ9sTa7G3HFHMaw+apYuLBP6ohpOUmXH5cC3EpW44Rp57i8rqF14Y+zEY+JZaKDE8rYfecI/CDz
CYBZxTHW4n44/Q6d+VvY4X4IwcabGrJlM9zm41rcVBN5B1ulVzEnEKiLiUl/DnE71JZD0pRltatV
PT2ixfcHRxfkAGK7jjdAcR90ExDaVyK9cnTif/WZO4iYtu1tGA8BlS/YqiwXvW2pJ5yrGsAoVj8Z
Xw217wFZpWHBSALLMSfGpTOStfGCXmEKolZojP1z+B7d5eDVyUsx8iblke3McPZGswzqwi17Oz+w
dCByGWcuK1RkueOiZ3NCveY1FScjW07Etx2BpxkOLFt3EX3iqAjIXXRrcqib+W4JR7CetTfSeOxm
1yr38OjX9OeMEYZ+pymhkfxadfch4AXaO24mBb67Nk7/uhZzehxWUnxjQFFWPqfqKrMzcEmnWA8j
XIttxfF3qeyssfImZj7EgyovMKP2hImp/Z2qaPxw5tMafWqyDiZ/N11P2RKd+WGuHgICHZq6qR1t
LY8TuORzy9p1uwauoI/nFDEBAYGbInR3Po6BY8zjZ28yPewQPsrLznP8W8Km0TbWkNeCiCQLpVX6
bA3lHWYdzDtzh/8zrj7CYEgPocOSWOYtbkjMvga6wSbTNcY0tfAB9JZuZ3yariY7tEdbFt6NN9c4
utG18gB/WKvk09SEI4lyPI2BFT/bbuouRvIkUdj4Lz3bofvMrqc9L31lrvqpMo3Lm6RZamlwrVya
/NK8vJd4ZPZFb829IZLHwbbG8Q0nKcBKw+E5+lnH03EYLrU8RVwmKH5JGX2kPgaocVbiBWZs8jXW
OBTDcgFDDIJqJuTYRne5aKe7iTAvJaQZkuIayYSk7WTYvhZlfxkmrIu6onwl5cTwKIjt++wX8QLU
6sZbMgZCpy55dnd3qdc8BSNkCuG1p9rOMjzzTXghHCptqz66HuoRT6lQe8Dj9ZVPEKcc2W6SCq/P
4aqx01MRJBsqEUF7YUvH/d/IItmHkpPM5uVnr8zKwt3/WZnorUn109L19yt3sWus1O995L+Rcc2f
ugTaqZdRBhU3Tz1D9kVT5K91MOsIgwRJ0wTQMUtXGgCdmmmy4c03jWN2qAY7nZc0cG4JtfRbFEJz
LFIdHpplaXZdCWFUDnN/uzbro+ra+ECFULmpx5m8c4ZZqwju+E2e9tvqGop6/4D9gixUwwkamL7f
BF3604lO1YEj6XzLuLnExIWqJSdG42aICxxgZCAIx+HGILvVjv1TFFT5VQXu5CzE85xhxQ2zwZ7j
hW2u6xCXfNZ34EfN0G58OAkMo7G4cwu6r9jkA4/Vlhzlqo/ZyVpT9hNFZRnMymnufxKyIG+46JFr
kySVXdrNHJKdnyKf8Ix2b2BhT5sWCxwrX/ld9s54nFUx3wZNgZmk1oesjNfLlgAuyR9H5VcL7pp2
CrhwjYo2vNoBNiA9bNk8I7sowPviBFe98ps7+iWohtb4WmFQ6gtWzoYsQFV3X/XoQBUq1qtqnmMy
dN3XtW5/uMM6US/JBWfjsw7fELC3P7LqNPuikz0KnZkTJVrwRp1DhT9exQZDLdTUjhXrbqn1Kf2B
ORm+QGaOZkiOiXFo5uw7ssquwQrVlFPPW48r5prqz6xyw72HXZYFfhcV21VjsRTWWXZqdL8N4+eU
zYTWmjiGoFzM36bJJrdzLpJ3loIr28sO8xcTElVSUGc8tvGHuYJMW4TBw9hQD8Ju+R7J7AeWncda
59lF0J12/SvXSL3Ix4Ik3FFgVXoFQV+cDVzJ5yZ6Rg7s2L9CYaHA6cY9PelkQpg5L6EVgLw0+6aB
v74NEm6zG0b97ippvPN46ekyEhLDiuh+jmZtHqvshEVqQ/csyKpblpzRjpNlxXMeEvluTEqNEt/Z
YJILvqdv0fJSLxnLYK+75bIuHpScT45NtOJmXh7CDv9tXMrxW0flAM+ILMKDRLuxq/FuBuXpqjkj
cesE26VauS/x/dmDO51eppgPbI97mZJQ3fDB4wfYq6y86JuqQZpnIMrL6iyZGYHd+WoSdXkYuYdv
ZfqQLFV1PbUpR1aCnZbygedO1scgo69+SaP1qli5ua5uQoaP5+JqneDR73LnhZkbS40fLefwh9J3
SdRzS2bXXMBJ3K19NX5VgF/pDJtxfOXLViadv+u4n++ccOovyggHxzbwe/d5xGEFO851rlf0jXOs
juNBqi7c1NxlP1Z/6d9XX5UHVQKD+CUB/SWR8P/HxfBJ+fsXEmI3tsXb397an387fqj1I+u47Lz9
SVHkz/++Fk6+oA16PsR8Nr9sX9GlftMUvfCLBNLqIw9ClwvomfnHWjgIv8DlRuhmoSVPpDgUzb9r
ikiR7IklC0d0OeTw+K+shf1fYvQfND76uaik4X+ItBkGp+aMP68FoGSRBbdB+UvxoppqDjgYUjyP
15678pBHNcJOw4xXUWqYyVMN0WroqR+yU3R21lN5KBE+SYSMZnrL9EQ/di5tCXxnbaFvNIo603md
JLl0y0UH7pGemZxFPcTncGcmsxMWQWhHzhy78hwhuNyE7tyC+BoX9xNb8YQzwkbpvDe2rglJVU79
4jBFMmxEIFG3bXiy96dIsRdSaJ6qBfGOl8QJiq8qy6srlZgEl2Qdh4/TlEf8eCEz8qZbZzBdcJQI
VoaSJqQuE97RK6woiWclWLXgAKlrnTSEZhoxKsplSVwAMqsjOpKMuiyCOnl0m8S7LpaUEDk6ANfF
NrY3k0nJMZLWgGtfWhSF1bcNzk2Dg1dXrtjz3Vdg+jJ1WTd4kPDKLSOdwdVEE7a7LgXctcFDb3T8
cniAoaA/x5zHyGUd8LrvhsrB0p40RQLkf6pVDCFrTPzjGoxuelWpqrDbJXTTvTe4jJMpS0fUxT4p
vk+BK+2G+Gxy6+dVSAJFTyHRHFtn1045Rt8d6l9p3wWK9t5Vrnx3gn5dwCpUDH9hMgNVwrh0zNIS
B48fN0gCtk7zZ4mlXm0m2c54fN2qumniRt+MYnTBZsUWOp/MU95leawnu8GYLK6iqsdqp0zK6qMt
xItQjntelX1/ytJAzmoiGSpy+CvNVWvVmmjjNUHxTJSIQ4/PRf9cyib70RLKxkifsmHb4C5Yvzax
4ghosr5x9nIJfn1p1+X5DbEAg7vrhhgSioabcS8jgV6Kp+qAbViklxFsYHrvu5NfPk4j7xK3Fg72
XhVIAn1Z5sgbqHCPBEP41gZpBCXgSXlOq0hXnvfLgB5UNtONjNbqRzG7iLtRhPewsZl3tSJeAt4J
o/RRJyqLWAKNBNJRf5EtauX5DaOsIUoW6ajO+YRhRdOtw/NfS/af3dpP38fslK1b5xFCYMDS22Pd
O+aPTiL8dWOKJX4vSut8jXkCMMUbEmuiIylvZjdgICiFzTmf+dCx/G+WszaXVb9rJNrKzofLj2yR
lv5KSi7yXsIBU9WmsqN+ikVKEYQKlmXeqaWVlL02OaI6QZqu3IUuw9A2G5ysu0umefa3C3PdT3AG
IDuSxFnvqippv9IhLN6TtFEfaOEDmFPWW+f1UqG0TdMr8a/ptXZF9eBPRO7PLOkL+C9kuqezzlYk
+gVErofUej5hT+mNAZL+jCN89hYyfn4dq+TkZtGkS7y0vcd7gIVwylZ3K3W0Uf4pZD3q9T0fZYXo
5BYKwIJHpoRMXQssMrT2LE8tN3btBsGFHvsaehX7zJ8k+YNvOskoDBdLCp+ZG6Gk7d1XyW6umxS/
RK6XZ1V6XLnLuMrXXcSxHxzixSCHjo7X/qiXxmOa5Bq0yd3Ztfs5MFzdSQrE4x4TWBtfhmnivSjD
GApZ/jTEp1yUXho/motNlFZAY5y8jcAZoJEynZ4u1yXBynfOCRblIQLVsg1dyIBOQt6DrkcKGLcA
4et873BN/Tp23MSwYhb0GGsG13XD8ps6npLhIyQq5ePQdebSkVtCObq5aTLVQvSIS6pdpsnczwl2
+G3F1f5ByMH9GOfq5MJdV6/csf4+JZdBs+OITdY13BU416sLyauBEaNPSweQSZf7m9YFhkv6mWzF
NkFE4pmeUeo9yhngdoEOBf0qy8QLxYagUnIMRgFN9Fn86NSVIiqBFz48OFTK3fDGapJtpDSS2FAA
WdzJEVPB1ssy7xONRtSQ9BoAQisMrvpCLavjPCOX85/nHFjJVjrDr6o9qeNLrKJZv5t6L3H2hkP7
ezJJHxDNhIS5qaTU8uAYR9y4UbU+dB2/013igD4CIxfNP0zb1l8jE3Tm2HWpvEwDj7LmthjNu86L
6dY6OjolOiVkRYZ4Qkktzmcnbyze3QoAamry/PsfJpL/ZHn3ZzOK5FzHbhD7mJGon2Fb+E+Gr4CI
HU9yjLKJLse7xsnyc85tCWkPZKAo23CH3NReLiUS7F+fGf/fZAmfXsR/MRV+1G/wS/80BvIHfhsD
ffGFw+TkUeNR7GPqY3v7+2rZ/wJemAGMujyJk+3U2PP31XLEvxKcSC5+QtbSf1gts3UW3DWwc8RQ
B8MgSv7KGAiG+J+2p9gSI9anGGKosGOV/U9vF4unvCpSEXIOuNysFj6tCkv6urQHcBn2Q3im+t4A
v8mpqdb5g03RDIeesr8NdlRgHkxJlbsB8FGAHFX+8lbICit7lifFGzCcJNoMUgykgUuLVx6Vu4o3
iY79x9W4Tkjs1wtIeCCorF5noD9qa5d97pySPoUFR4lVWwzfWaQZQv99prgVYtwtN4nfy34/ELvj
mHU64jDBoMF+GJL2ww0ohvamKl0Hwbgauqc5MtO3gk/Na06rzhOALZPeQzCir6gntbeCDTD+pYNt
uYDzW0AA4JsJcehZ098KembEDvBo9M0N8OxucB36T0TDJl4EE8r8LDCMblu/rgBMLgz2Z/XAC3JW
pn50X+uRAErSRIAyKMM+ee9MULC98xr/asWj1B8juIfjvsPl/BqSoJGohY38gam8f6xNFrFQVgZa
r4zn4j2JVudecqygV3i6/tqNJUFVsMaku+YcGoxcCbZFmRfehMqOAC3wqlAB1brKXrKsZRJPg8bN
d52Cf7eBetp3RxNIdFObLk23nVfJ6FT6eprPG7G41w1HoMOR6orhNkyd9qtlm0ug3wyhgAfEFoTE
KYAAAZr2DXlHXOjGol8VYnAjyKK5/1nmssy+dak/zDufZfEdsMfEnven73q72hzXTqnGmAamqm78
TaCawsXbXVRfl1RP6b6qhtYhaj+TRRu1CI9OZVE6sq6kst7AQVw241j2pGB0J17aKMoBJxjKElg2
xIr+EUYyZx+1vS5RnLJk2pUJSORt6soJb72TNc8wYMp0k1gcjxvFQEx5Yyy5dSD62NvMy/3va7WQ
kZwc8rfwEKJ4q2avveEkTx9PEbZXkghUEBhPmpI4KOE6YBXS7Y92bng/rSh/rNEMqt3B9cf5hnVZ
uODDrOezuCpre17VK58QWiz8/EiOqwGkOpaaRMxaka3FBwnjlQdCXaFztum3vlFMHAqc2dmvu9y5
iSo8pT5h+ifhLsEViptyCKb13bfTePtaNbIGBDHBp5kCB0BJNnpvqh3LjJqlwrtzV4HaoTmk6kOi
KQjcDnT0QV4OuUdQy6XyV2oGmmiTY6DXG38aoDSkcWjJffcIN4fWIeI5JgvusRWh49nNUEB3qbAN
FNBSDJeO11UKmg0ZDhLwg36YZMO1LKpMwasZCOIphdLtW+rkBNKIRlUP3tSFxW7s5va0KvbDn2va
t3e6HQAH0XrgXSTOQLItclLbU7UkO4A4NiZJ7vtMfYhK7lJvqr7OY77MPDzGWbl+dwR6IiGG0Ibk
O+AwHYJK190hXaIqOpslc+mYDMsnKhGPMi0bfa9ZhbAM8ml23pR0vByrX55jHd5bFep7BM+RZrLc
w06nceJCu+w89STaE9Njdpdo5VEyzy+1NZ3Z1mNgpu0EQJnmc+sx06P8rj8KtbiX4QCbetNxz8AJ
QvjiOlPpwq/C9DiaS5ws9+QL/YdsFv1wTvGGudOKFRk4O+Fy6exOy7wSvx/RhpUECr7l4rPAGXxZ
phmI4iCP3eZsJcpJWyfX1iPnA+DJWTSFt2vysf0WjsYBpBzxEOnCiHrhVdIiPA5jg1Q9j/UjvQSn
94Zge3huARqewo8d7Wkr5DnSvNZJCM/1sxMeIRzFjymonpvcqfJi3yWxFPucJAZyQuUw0YtWDe/E
fCrnQgEYZKy3Q/AjcOf6g4hXbM/gwdS8Q7q8fJkodjAHRFmeLSPuK2a7OAblSRYZhEqfqmECF0il
xrZohbzUSQsKAHxwDIi1bbtiPxDV+WC/NUZbm3bdp1A150PCVdXdRDAIQDSWsLcPtAoR9mvjqB5Z
9y7Q1OzgdhewEiA3RXDNT84Qz8jNtLKC2+RRpQEbpgvPnzgcOQh4+ZvLZcVQs0sJbSseZXXp7bjx
xogQ/kgU20SDSxYPotsefLrmkV8UIxlQvxWfceqKZ7KS7XPlmJFLupeod56UnHqkU/lZWZdXN0sa
RNRQRzWfmiU2QD2yVbqHelBJSdrdIY8OTIi3TiflOm1xCrMupSRHa55yae+cDfU6v3OT48k/Vjw0
ykyF9LLpNhGX7Oq7w2gV4IKaexM/UmWIDfUKv+a2inlfXDgYshCFs6T9luV9RdFRJ7xxw0Nbuvsx
liwsW7HAuiB2ttIlEDrFfo0Ju23adNKE3ykXuYmTug8O41LN12lcgirEjxN/q1sWX3yvTvYBeSGJ
d4NQxQ9XBeHLqIc6O9QOn3RIhA4cx5Jr21XrW+Hv8gIG/mZFHtFQ8cx4i5uGxlP6PkZCnn7mg3dG
iX6aWlNwJM4DBGvSZ7ra9VPEId3Orbjqfbbat+PilDc68ES9q/xcfPTzYhziQPX0BKsDvHabT/6n
GRk6wCaRFG0LS24/Yut4SwYN2qCOQSVv5kydWNpsLaM9+FeWqlXaGI+NAmpR7we4r0qenScffa3v
Iptl3xgl1yMLrEZS7qIG/LkClR9wgCHmPUe5+oZyWKvzsO7Dr0lB20OxoL27II8FgFOHkGpj+B4v
jGrVVdTLZDrkwgAtB78AtaLwimTaBvA+7X6IPRQiry3ie4wt5kpl6TRgubYxMGPcY4B8GQT4tPde
d+dXeO23JvI98lq29njuL7ZCsZhihjDGRwCcdsxjKuRcAFw897qIJ3q9gFcAwIOGpCk/sPu80/V7
nSWQptORn2TblS3rJ0qi/ReZlkYgHGTADVP4GuxgB8xK7DcdgEquy1/jVoIaEVyV1ZbBwK637H1O
+zDwjdVh7lhinMeun4cc+5l+8EyIsLd0puaqHTS0KTSquDOiz54ZQ3tQnrMWAXiWGQpUsIYq2xZd
kLDKbdzho8AifhlXdfEzdiN+kxF74fXCslahuHTm3X/EeIAOh1EQu3phQ27ZHSPLnfZIjO5mpfWT
KLBag00Iqitq7OkowzIgcAWrdeIU8jXTwRAEEoBM5pzYZe0yQazrffQbs1C/kceRji9KgnLwF4PA
f2pkb95TBK0cmgDM4+3QDPO9rxCQ9743ZoylLNcyuEtjIW5M43n8HrQlBoQ4BM6ONbEd+Uc+jpuO
yIqBIBtVCZMolhsAkm0n1TNJJ/Z20BtHYMRYJwB2+3H5zJoGG15BjWtKOUeD//WiiBwRMfQFiz3r
kVLmQ1mgRQAC8PBjbOy4wt+g9Lt+GGJLIi/IRnEh6Om0t2uAm3vnn/LwG9v09dVYBh5sMWWLz7Bl
ij+z1sr3NJGUvDVKwpiF7g8X1rrxiiAUL8T/ksKvACuLej0Ca0Ey61OPB1ecWp7OKF3xQ4w55nHB
gp3t7USfXI2RnebqSsb3JqfqEH37VF3b83yp5hNWZObIH9p1jXlsALVl6T9V33WSIPzFazN+6Fhg
U6l6m1zgxXIxGimXJzU2mTDCKBRE5VGMur9vCTyHB6+Z5ueWdl9aCOkhx6LODAt0ecCUt0Y2xi3V
hD0UZac1MXB3FtNbXMqiBMRXY39YcgUgp8JYUVOGelpkY2vMYDJx6dxZgsgJHaXTvB56XhAH/p7G
I+ZO/mmmT0YUwkGXRBDAHo3XeJttcdBLQhmKUvwmjh4A+PDYcd3IUfNyfOltAgRi44uigHo1Jp1z
bCrbJJdFBIBlo2pTvAVKhhQVFS2R56mtcpQk3NDUd54GC8Fj8OjBuuzpVdRptNW/DiLPOtXBJAVr
5QaicXbE2jF0F3JcVj7sDIHOtstT722UJV/G8lZ6GQCVmF2+kIPdUbuZnA+yX6AyJXC895OJ+R6m
0pa31nPRaKMc6weuWfDAG53hK9Nrs3CREDF6r4nnOn6rlQzUcQnasGBrm+N7NDahUS01MUdi0ufh
lTRmcnE6xRFPxt5RDoj9xp8w7Tnim7A+ME3HhtkZl5oCVJGe4xnbV0FNLgdBjBrpB8P9PEDBP1p8
nqD6kplJveDTA9gl8Ffg+xHO/g17kuFh8CIL9jmqkEazMBEPiG6es404e6dto7NqOrrcqPs9H+L2
spW12a0605dEvRB5XFzaPP+bMDxW6hRA7ibdPJ3e8yn9L6riwECUQFPkAa7PexsAKeYw9Pozp8Tx
Dj8JH8LRjC1dwPWcD88MvPnrPAXjT+jdhFFSm2SghUKTkvIK8Wpca6/M822K1+vR6QuCbpgAohx7
g82emj4iQUyqvX/DOuM8O0sQPRKZIEusYKtsIKvxxkqciNgDpfDLvAFwQMN6qPv0h1zovTi4tWU6
lLVLuYbs3bw8LP7MFbj3S/2AI6ScqeeAxLGRg6O/4fxzrhIIK2/YIqCId8UUO1tTWR9kZdC9NgXP
lAgHrCKrH1QR3/cEx7EGCDjwT2r8XgCGq49qzFZMcTZHxXbazN27YdflF17Z1Wc01tp8a7A3fxRi
EeAQKA6TO+gNtdz1dqV9HDEy4C5Xukt3242V/MzgcMPDbVhfbaaR8Pd/Q2v7v62R65Td+d+raAf0
//f8b2c8O/68Uj39sd+0NAfxi6Qb+snfNbN/iGlOGHyByIUuRiA04oYUImT9XU37IiVSaEIASibw
6AI2sb8vVcUXEE4xQhtFyYlL/sP7K2oaz+g/qWlh5EmJc5Z2Lr5ITMCXSMgfs1boygKlglN9yFJb
neN/FHq7BMje22Ss+JwvgnNiK2pKOrixDdM3X+VUoE8ULmEWtem67eZlKnaaqccFpO7iSMn8LDsL
6YoJDr4vqwNcON3sNVH5Y6fFEOxHtbCUK6rIAQiFXvSWLx6QAs3y71aNTlccWETzfs967ZhtKnrg
ED4kVW4kiOPn3aTGzyQemxcWliwgy7TXxEJlygRvQWgMOD9MiptjGZ3+TAHcrigSyGm6hVMWUQdh
x3nLi6++kbvJ9dYr4+h+6Gb/Pso4No4NO7KfjI7DQ+Um1Td8GqBJM5sPr5nQzAfjbEvnRnKAAXry
mXfLfFg+GtERnaWvRr6bTuSvGofEQ+jXRCmaTq7iigHW8Wl8bNd02+EqpoErsRVFhA6P2WRymp+e
SKPmxc10FL+M9erRNOAEUb6PPes/MSGx+MhA+YAHWENqDdKGmXar2buYjVkYlbnNMWXeAYDgs1wl
VUOCsfGp2aSpgkkqLg08LfQtFrwUha4KHYZpcZPk2XCB5jr85IoM9A5SXgkLTeLJ2uiy9ttNlSqx
4E5du5vGTAh3XjmOJ4MIo+jG9PXaXBReOjFtMvNPTFmRA6A4CeHm9Xbk1ymipt/Bf4TXt+at/plj
YVFXBjZQei4aX70urhO/tWIKfnLSjCygJTaboHQAlbtTyU8TtxSbiz44YVRAzwO9bhIDILzHsNZv
e7K214Ecgo+sHdrmthrGgM6VwiENzZw2l896xOG+Y6Mf1lun8cmKCMNrS6dPQZo5R0jdkK0MOG1Y
tEcPUvawTFwncs8TGWbkMmY5sz/Ko77Z1RJmwxN9z6eBs/BgcG84rkKxtbj3X6FBNQHScjb/EF0e
w0K08IF2abGoV8ZebzejQ80b1UTxfYd87Rx8UjHNvadRi9lKcXM4p/p9+lQ6TYA4jxxfb1otDJG+
l/ryshldxd548XS68yUdvht8YVF6aJuGXZsaLURvNGdiQqGuGcG9GrDcxqLBQfcDwUK3bZll5dma
dcWr20b5xwC3EI94JGmNExFHCXtInxLtNffxf4dZe69XFUD2rIeed1PF+31XyGDVu74LArg6BNZ9
kCETa1vHJsGnU2XY/LxSOxE40ljAvQQu/sY6dMg3U+Crx2ryA4x9vgJzEjgQZretScA9Gy5bM25X
RmK6JFwqxG0nzMWkZmakpomygyd6t4D53jZncxmCqM1r196v3ZC+9nmmnK2qdQx5DK12x5NPMzwj
VLNO9qsnpNSKGVPM8mvWuMlDT2b3zl0cdc062YdYF4E04dsB5CmDhKoP1TS0hQz5SQXrxgHbwSoK
uprHmWXBEsfncWKyesuTemgw4KOIbdMqbW851W2+jybBZzODGne31L3nM0Ya1rANVq124ypsM/Bl
iQTwFp3A0segbeZtQdHEMYMyRBKderP5Ah//bHdAlVLe9WiFNBEUVv53Tuj/4jbMfihQPh/gJvrx
b9T2/nzTYOv/7WTWesdxrsjX6//489+Ov/199tHt3vTbn/5m/yveeG8+1PLwMYIz/49/+y1ue/ov
/6v/8veQ5NPSf/z7/3jvTMsH4uEj49v645or+peBy91H29DW989/4Hd7VPjFC9k6JZikEBsT+Q97
VPzFlbHwEyCp9G8S1P7DXkx+kaHg3wnS7qxqBefr7yc55z//O9xMwamAO/CCv3SS48D6Q5KXuCfs
DbKg4mTDigJuun8+x7u2YiOOVI7gA5UmGbDbkFoa9nQ1d8c/TDn/yb72tGD7Xz6sX18qpsKTr+J6
nu/H/zQyVIVModVwggoqafFI+uJQYAm6mqUFauFmhB9UUz+X+E7PGLf/T2wI/89Z+N++PlYwjgxo
AjGv+p9/VAPgDGs7oNKCCsr8zhN5vBczKtyh9KHeb5wClxgvwUJGGZPwQDNJnnmP0udanpUyvSNC
oSR7iMVFGa+Qr1l1cFGHMuiAKRUrDOkz6ZXT5zANpMF4PpLZG2JeUuXUDZEFHkhUqamh/aQvGjZm
A9MTvOU05E+8f+jKVVjmf2RysV+tDcWzOzot0NfF0fsJBf35X/8+IC3+J78RGaCVkNrnNxKd3hx/
iHEvvZuS/yqxKxcJMSDjBqT8bIhBeMEyB54eFf6rSxrprR5JhO+w7AGg6zsYWRzY/vBzBTYlmGJS
HAs5z8AdFZr9++jNmE64q1BtTwNCLEmdZmF5VrMdevdmEXpnlFnrp1QLVMIc3OmP0LBXOzg2VvOR
UozudTYxnaxFlOKLHRrKyVWc0xc4Rw6ssSRW+p3ChPmJG8jYUIkKhwMrvclv7DwOgnwA19vbPDVl
BaZSNuO5S00VzXMl5LVNk/QRBZKR0GpfTSgAyANBznEADFHS/trqN7d2G7q6osWjm84IGV1T/Swd
aGI+RV/eEFdH6qonSoOs8tZDoWYpYYujUUJIN/oxCoMsu4OjOottOsT5m1QYPY6iE9DwJzk3Fl+H
HCnUHNt12Fc69Xs87eFIxeNaBMM2xzlMbWxYxMFmRatjuQyOz1Cx0iYmoNJgdgdm56nyr6yDaHQ5
Ep5j68bW7KGIksLdU+XeejthMvyHQYwacCy8ORHv/MBReLmkEEa2MpBZcV+lsZz+J3tn0hy30a3p
v9LR+3RkYsa2UAPnmaKkDYKUJczzjF/fDyh/96qKvFXtXS964wjZYaEAJDLPec87XPsB6tDtHDll
ROHdq3SbsioyLwF2S899XcfLn1K/0TZtqbn5bawg56yKLNbaNZacqb4G+a+JVssxCdWJl3S9AQoj
tYTfN/5bNxthtDVandKLlzQBU4uKcJd5cI1wbSeuzlAih5m3dpO4Ljf0nANsdh+HP0l2TL8+vvg/
24zwFcRSRbdwJjLZ3/9c+gQ3TEkv4d3hW+HuLMZZqHMaYiGVBkezGygl5l4UW8IdFvFO5/86fv39
/ul9M3IN2wBJdbE+ghaxf30CjIKIgWbvlURlbqC6G5cauasXWImrXaHc+Or49Q5ixH9fkJz1dwSI
k8PU9y8I2KGYHhkAcDm56q3BULkecxiedeG8dtVYn/naTJ1rUqziUyvPqdj0twJf7Wk7Tot9OZ6l
2xljxUvc1HB3PfH7lt1//3RAYeRAzKDnhQqgH9jb0FWB21Qp2YtY3t1hNWnuSA40NoMkGIEJRsT8
A3XNWd7jirkqRg2nGULRtkUm2p1RB/LEafXxtOCslgjtTZdzm+yg/eeViyaXSu8kILpRUaDHQ+Cu
7Ck+ZSH1ySaMdxSmBwZ6AoNW+mATZn5uDtIhxzMshv4uTOMmRr046DEIWmOj5Comsj1j08LnEC2/
QnFIrsiKFgTapeoGAiUTELSvlTnraotmvgJOEgYUDNH42bpjvN6ccFr5uHhNZYGm2ZrOk6EI2X82
DrpJGwoFP7mfyzelY4jjjxjARzbZUNEsjN2JxXHI3ZGG6UAGkri0y2X6cPC1CjspkOoTI0rIj/Gl
ggiNzKO2BvzmgllfWxUpYFBO0uA2pkz/Mgw1CVpD1Yjt8R+yvyioW6hcQFCg3ioC3d5LuT93jXA2
S1WquPIMRwz3TLaghfTJ9HT8Ku9+Xv/9Lfy+DPQ/EzIVOA812v7z1S3FyUiv5IlidB+mKqNbzzDG
eIhwZf7R4VK9beHHPjNG6K/8IMeidpR5jB45xkSXPZxxPiklJqTpdtSuj/+6/Z1z+XHG4sWkGxoO
O1RSBxtJCV2yMdBBezWRpeeV6YgNat5wB/X4OeiSeOMYkG19AsAu5dQ3j//+6sphETB4hTP2Tvb/
o2SJaq0JjIUFYM8YiW3gMgyIbSMy0PCCbzByJReWiBDMIBXUrQ2WSsMJ2uF+0fT7/jUN4YKts3ED
we2/HMeWIUUea6DPY1zlwHMVwEVcjXcFZP+VH6fYX0xNvzl+42p/g1yuu5iwUPib7JIGX9j+dfWq
sLS6JNXCiHVG/D4UnOc0qCiNcAtIoLZb9kY0hbo1M8aTpJOEAwn2ZpSka7wG5nJLe455+PFftb8T
vP8onJSX3gVGnaG9W5b88TpYI5KkArC22Sf6xkYzdN7JsfsCDDFf9mHtvBy/3oEL2vsFF7M9234v
4vXDIl7vm64pCp3ZR+pCDZ8jsaaCV1tyWsxNopKUpHenfczwdNoMKDhQt9bi352lv38EfQw7EWRC
DHsPzipIPVZqVnXvpWWYnQVMFq71Wk+grqj8Cawcz/5OvHWNsrdG1gBWRHbw7LaBvDYgjl80WZGc
x7WRv0LLcU58IOrj92kpSJgSgAqvPnbC/XWSFgF1LOpqdKIJhvV5C5fQG7CbLjwTg6kfkRmjbtHi
eL6NtVFBRLGx/PXKcNJa+IUanu3TlE9i1YVDF+P5H3bfEcoyLGsrQU6n6coo9xo5MUihJGBKc/wV
G3I58fa3P9oRE6NJKBYWYPXBSgcx0ZrJtSqvKYe7oNKde6z6mhJmNdQPivx6badlC+Gt7SkTMb7I
NkCWa3PJtgyTMfHIwUwuUTig1whoRMGAdayz0fz6kJwgLls/wFzbCBYT4TfrMkC7uQ4T8nUtfADi
TdpQpJd+yUCkquc7A+FvHMjgyuZggqEnnJBcKRnZHNaYeKworrtfZuiGXw0xwmXKYUTPjFXKhiBf
ELd8m4/l9EOEfoVgfXC086EzsxF9f9uPaz/RfLKtLJONE4nhN6Ma5K0olZPhPmDBOGtzLn6Z9Exj
Pbw5e4xxWj+61cQAcaAplXYui9JtzqnMy2KFa5+F+j0pUQIV7uB73VDBGK2N5R3nE5ylFdZjuM3Q
g+j1Lo+wFLlA9dBuAcTx1qFId345lRC4KI9W9cVSnTugM5dsHQEj4wZokDACXGLszNPNzJzXZSqi
C7JdqdkDgQMmzK/2aTT14mvqR81PJ9Cr2Vvk/9jGN3X8M1Q0GvAW+MDg8E29ucKaZXijOIzQjVJ3
PUkjyMatNbtoZNheIG/GEn3AFjzQF0Qxqek271L1k0Hn+AavI7yhBQfp5mbcL32TJzQayPuvO4QJ
NN+A6lBsowKdZD1qekaJyWwWBmWGyYcGYTLBMaHICVoP2ClXQznzyzh/KucmLfXoa5Zi1LvWcPwP
kPhi1bCCM1hXa+bnLlNtO8dwpCyRSqh8mj1fmWRv1SnR25CK0JUOdIt/k+Q5fzEQN4Iqo4BasreJ
AhLD1MIyKqceopWJH8NKA7XF+HzqXuMe2pCnx1J+06h+/6ZZmap1RwbDLyuxidsm9SNfJ3JU4/lE
2oOOFXWuP9Uiqb4V3YBrg6bce5EOEnNugPmLrCBtfpXkPHNPc3GwBqGYx5uWpMPGE6U+2efcl/1D
OZg+QOO1E76xwtAvzMSx/B2dERhBzd5bA6ebQU+AdE8TKnBj0nYNiRLBtqffaiDXIbbGYzlBjDSZ
EdneLULk89gJET7hhq5zG50jowsdHmeyhvyMvwL6UwQ8sx/S/CqrqF6tLGmJdSQCePDAHUg5H5kS
IWMvx+oX1ujhq1PoyHLMce4cb4oSp99ksgPsJdIPWEVLuzqBchZ0zsVUWwbUniQR5/2khcJLwnRC
JEI18cakBEzfhvNcXnDn5XjTTeD2O5I9KO86tKxgPuUYy3XrKx810wwHoyWxlkp9B8UOj0Pq+1J6
SWsZDdQ3giNwl2GdEKHYBPoWQ2MyDkhs0r4CC5D15US+fpOwWMHyJXGNZ5rVEyLNaJXhtz8TibE2
gMWf3I6pOLyUxL0peEcONIiAWImej7vkDUbtVSUK7C4DC27CqooNZxkOBNpXPLowI6hMt6zo2GLr
y0B6UL+2IDJjIpX78VdDh82MG5fTifPEdO3vZYE1NFzhQv0YLegcosdm0OvQP1k7EQmXdz6RxFnP
nC4bQB77obDqiImIk/Mppa3uftOE7vyCOeIjdcpnNLcpRPYl8I/PTnebp2magew10kXxusLzB855
FHBENrYjvikzoKhryb6mhApN/S5Q0Zxtqzg00XDjGHTdBkbpbKyZR7Mxy9T2hrKvgCoY9T+4JiZF
a7t2Gsw2x4pRAYD48FhOHC+rolfkDRhwipBYaSbTmWDus6soUmbJim0xauG+5aWOQP6OiUv6KOWA
L1OZ6j6M2rY2AYvSMCjO3Ji5n7cYI2G8ZJbiTG9zBubNaKmbsiCRZQvWFJypeVn5C934b1MZgPxj
MsqLiBXhrjNkcMa1mgyaN7dlEoUCuxdi67QW5VyTGvS60CTvxaDlP+Wsxy/8DcavRjD/X8djlX9z
snpwIf0lUbSOyEKA3qdHkLsmxyjWMrRQ4Oih1KMVqsnoAQacNV/iugctRNcIO3a0smWMWOkAkrJ+
T16opi9xPva2B3gwvvRpMZYXU8NiOYMRhVm9CfG3x+8DeGHdlFOano1qxrAHQ8GCIdEwzL/YOdWN
G/vgBFWDShyuCVbA6xlyPZOpUlrn3YA/AQF3lV9kK4n3fLcdmiLBJgxdErkI3WB0w1UYWg0OEH5j
rVFJWLBx4xTXZrJcsIMv8Tz6DlXJRjHhS6CuJTyAKhB2rzHtyDPN9GuFrhUlLFYlJgZShi02ujZj
OTaFpjN65Hz5/raQXb+YB6iQfUOFzQVfDuFfmWv190lhdluVRNaXSpvEw4zdWXvOkC251kacQVeh
FkqQXL3ruh0RdJt0KMQVAxZyyg0/qWKvqR+QajH6rPqAOVjVoCrIm58ZDjsvqhpIMLH4b7pzUQZZ
EZ1ozD9pEuiSl7IPKFaitDlolBkSltgCWqPnVrKBAafHu3LCXwyTU9X+Le3q0YhMbB6gA9XnID/y
R2ka41Okj0C6vUR3cOoXSf1DNQdUYNDBM3rXltp5vx5tQ8r5nGgXhJJsahc97josoKHQXy3HAh51
y8glw0QT0Rds9PGPLuukcjyEafGXTOod1vSMse/dHGe0RZsBqMl3YC2B6aCjt7gYhD+ZXi+DOhwq
kPSETj3Rhmk9Ihw3n6gWhQj/HlprcSQMB3LPtU5jOZFFnL5Vteuri5mgpEWcZ4uzTlLrrnolmJb3
/eQ/Qiok+mogcOfJZ7W8oj8e9TVmGfovoFT5LZ0DLLYSt8LBI8n9HKoS9h3jmoELakL0RWOCgSTV
+hkScRVdWgEeFGk0Io4Mfb3+FjLiedThkJleBhsYe/w5ynepE2iUR21rwz0DAReXehGjQcd5AyGI
ZTHHTmEYYWoUVwT0IfhJVgPHsbk2dPJ8Vo0vravFcPO709fza084GNO/ApLDym5cKQhENBFfZ4OA
SeCkeeyvTXL7sP/phmJrMhEmSkYW/iYNuuqlc1HTrBEAlTpMLYBTL2/c9DsBPQGfolmgWNDMXu0c
/KZ+WZQ5xlna9ca2pebiS54hn650rl0yo0QT7aXW1OIWvbDKwG5Sor8FRONKlmWzHpMwgEmmueU1
5Z1JKlUhElQ5bli4J0DHj62SyTQILguwm8aI/mBpdoTiRalfkMCpGjz1FOdnG88UeSXpBYCz+UZr
U7lO4ljeWDhen0CTPmmeMUswJZ0zgz5DX76cP5pnNWkp2Uq4/dShO93MJN/txFQba6vr5NayovgE
pPkRucCt14I3JG0dSZ19cLuQtJ0haTjBcjh7X51yMrxcLQZSnInPLiIpig8/vT/ezqllyzno5thn
sCyV0IVMLGb375IBB6FNvUVYshuVVylku5e4kf3F5EJMHGvq3wH1D9Lfzmf2l4P/C9ylQsJiThio
fnL7Bp4SGkYVmuWyI+3/EAH1m04d3VpTINZtstbauFjOnPWGiTdJqIgfnhJ5fvz29U/WGOAufK3F
PdcBLNi/amL0dorVQLPInfq/8YrB80v1NVvygJVku21Fm8SeAIb3d7k1tmih3HB6DVsN98SKgiPH
SkWr883YzsG2UmZken7adddw1i18ieyaGtgYnKHdJqUS36TeUIVpZfqE3i1ZB2GMuyqCLmJIXf3a
NfsCSgpye1QHOKwsgSx90S+WDmMJ58dIN3Ou5STEMoZFnV5hALMOmIY1OxflHqMlSZjyQJqcvynw
/dNPfJHLOzhYLLauSYuJmiP5JA+QzzjrQ0nxOkBtzf0XIIbERLeQQ588/lqWv+fwOgCINlw4F/Gp
fgAxCK6Mqton/LRVsIapnahalaU2yIru0TCwU1E01ph01eRKHr/2x8/e4oNA6yoldQVq1P0VMQck
6xBFzARQC9WOBJ9hExix45WuM12IGMnev76eAZcAHhYHsDQOJxmyr4sZnSEKtsCdbzj1qohx8ujf
tnz8GIQxXzjllv/xNTLUwszZ0hnnWNahNNvuCv592b77YNVe2DqM11nPdnXiUX78uAAJ7KW+gCyp
+Lj3H6XqiqapDTZwe2qiO775xdKX9iJQtfjaZfTTJmXfOTBev9EzEd8df7IfgSoaNqBIMFlqFbqQ
/ctL6Yez7GEU9GPrbLtOd+9UV45eJmXx9filPlk0JjgrQwEOLM3UD3ZR6TRByg7NnRJ6+xh2AbG5
RUBSoIP2kUjEpPny7y/oaMby8pi8wDjZv7cUZ0VRF7gdO4uBvwPYT0yXlT3hmTFdVdYQn7ietpw+
+5+kBUsGLThDymUSdvBJFvlkNZZkzdQZJbwHu1QHj8yyHE2UY+9Uo9x5lwzd9FRapiC5s3KNLyLB
nhj/skrGJK3HYbn1ETLjgukyrEeJa2ATYY7dA3wyMya3cwIgngqXiFlSM9QpjP6T5YiunKXPTmFj
XnTwzLKOAJBJB8YIwBsv6m5MbhGU03VWpkQaZwbBxTiQTAcJXT9PtXE2T3wPH484NjUDRoe5YORM
DPZfWgBw0+UGbD0b2qpXO5m+Q5JZ/mr9xKJZDUh0klAMjq+UTz52dlIYnjr8EBMn9f2Llq49dU2N
6d2osShnpjEXehjPJ8ZOn10F9hCDR771BXrfvwpjeijHKVex4MTe1xRLHrSH8vL4vSx/y8EitAyC
FtAUMPzlyN6/Sk0NiHzM772xdoqtmiCf4hdDc41mmv6TLOzj1/tkB7EpD0zMLOB4sWr2r4cWRppD
7dDnarl56bYiell0DVtlFDTRx6+lPunEbMz6bYaK6P+ddzP8P+pN9gwbeCJD36Hp3wFl68uyqYCT
aTvOo7KtPF0Jm/gkxKlZW02bOAq1G9jD0zaRFhTCoCcJ7NSP+uSzd5TFzkZzBw/J1PafQD/XbhUl
Y+e1UHpvHSMvzxxy0r60qpw6z5KDtXFKPyNEOY7ibyzwxVmr6061qctlDl48FmWM16g74L/YB4s4
bwM9jPqMLrWrDBsNhqE9N0mmPVYYdGJeD7v8m51EkHJlMY4/nbp3pzsEqeoHLYIGnQ1j3GBz/IV9
8jU7jIDVMvBDjeYePBrY5k6GRwuUDeG/ouOYzvUGX0nZj/PGjWgSBzgKJx7Ex8Jo4YYwdAEJY8Zm
HPQkTiqcdAzCDu+lOcZ5OUjXaskQB2WtPJtzbjPHvbwK+7758a/v1lUcbjD7HbgF8uDTC0bOm9h1
e1rtRN6FTENvUa8j7R2s4Gwy6/aNLrV4PX5R7eMzxp/OVtwpUl6HkfL+8iuiLFjQJrYVq6gdT5gd
eQXUbFG5bqgdyAdE8kx2WOUusY/UvUSRSmRFV3jnty82/hy0zKUR5t4kQw1r9wDTGvhWHeEM4MRD
DDBYqhtoYtN9h2/5z7A12ZrhY4PPBOZobufKyIhap5q3diHadsw/gma6zlAdnqghPm42EBIoWIhi
0/nUD5EYnFqdsnBA4UTXmzsCItINRSOJWH5UnB9/rh8u9d5Vwy3UXBuG6mEUT+LHWRwWcLMzrX2a
KzHukCOZDBmRzx2/0ocFS4UCqrRMmheFy+FHEjkZDiEDiBfYeLQeVOWf58A+nhSqxHFP+etKL5sH
Us6b7fErf6RpsFgdtbC3yMEh/Xs5sv7YTzkYdNMnEdJzrVQ+5ipM8UoDWa4dqzibp9m6S3MYewLh
xpqRhH7TxE1xr8LKWHVtYOMEVzU3TbFsH8d/2Yez0uKXgULzDS9EYetgUUs30/EvIKghxmzwOnQ6
69LEmuvi+FW099Z9b9Oke4G+vPCHbZD0RW705wPAx17LKlLuvbGAo7eN8JbC8cvGV2xjM+j82tpp
8VWO5sKiMsca/iCEdoaOeoFCbgL9mzAWEFgau7gwmGjLwvo70ULOG177oyLFDNewaw1QIt8MiZSP
QlT9bYYqttouJl+4kcdThaJRiwsfBBHLGk9VAomeMVQaev4iaGtPQDtmdgMIFW5wYKzqreo759qN
Kz9nug1evJJJCLY4GZFEozPUNN6YgIEbRkn3rVEKmqaW1bCPQPQ65HUdeCRJrKX9VIRpKC/rEGOs
i4AAKSy3667paeGlbM5x4u7RvrppPJ2XrvAZfrHXi3U56F1z1jFgtB8yZ6r9NTL6NvilV4P57FZj
/7fpFITBI7eJ3RX7VwkvsK6ncMX+Q5wqTTmjpxoOMQE5GGC/+amvfWcmgy63FwEC4wzef+uRdF7d
tVnrA8FrmQ852cZnwLSDaZnfVxHQu1UZP6LK0IrV1Fbdt6TwjV+MbrXLedRgd4o6QXFrFW6eoz1I
82tGKSq+mOMETS1pkBLGjR60j4zQTLTEdLAwC3A2DPkdMYIbaU0p5vt5Q+dnR5ZFFPWgI/ltjLJ+
xEW4lruygCi8NvsW2unQ5vOXvMzls9OE1TfGotjBzKwFZ8V4BOM0SKGVv+6aobwNjHH44Wj5KDcE
k0zf29mPiDaoyuxZdJVlbkLCovFks8hdWyV0q9mKj4Ws5LAfMNwdIORiCTKrJNl1WpCfSfhC9Rm4
iJPiYl0qucZxF8sDW9BLkOoYMtmvkgmXcfgl2i8jamtcyUEpOro/drjVCDGg5hRQGGrkxASjzNKK
azh0mYv+UjA5zLJkQOOe5QvpAk/M8rxqSSZH7+pggW7EXWeQoJhLjP/8wNZ3YTqMbyVjU/0q1Hx3
KzuL5Ntuqqv4qhAWtmZxZNRfaza5O/wHHHJWw6q7hh+Uv6As0566RYK8adLR79YdgvsAV73afXDx
EHgi3hXl/wAa+4YdTvnWzP1Axi604K8ZpZq1mio1w3OHCwqnJhrQflZOZRK8zuwOY47GF+taAQBD
DBXaM1rFclPXc/WD3qYjbVrXM0TiuCasiZFwf1BJLznDfdVuc2MGeW5NgwfTNy2s7hoDfyLAGKvy
iidRpF5OcQ6F3IG9TIQ1X+QqzCr3b7Owqq+YedDztaFuQAnRVHmpEE3/nIY+YCuwwp7vGcl/si46
p0KTH+Uhc1rDIkBdh8CUr1uMfOS2CSBXX6bUnjd0NoSl1aKAR0dPEGgnjqiP2/Ey9sAazSUY1bCR
Xu5tkxFp6Slq3R7Xg6pfk8mHvkGU86nj6ONJSM6fDhuTMgag4HA3xpoe23YrYNraDcwfa5bL91TN
BBP4wrlgLTV3Wur0l6VB1H0aFtU3hvZLNm/qeFgvw+GatepsnGCeaPBYdoxkv5U4tz6T64K+7Pjh
8dnhaeP8hvoEnSqs14NyD0fvpmdMKr02NOx8G2i5/Zxbi71GDFnpkgkacfW2NY4P7Dv+Q8Wc9jyv
kuh+yIOku1wIRBbWZap+YSCCVu34z/ukfqF/lzaYLUQqjvn9V0YJmuZoOJB8Z7H+hlEMFA8jx5m7
CE9UoB8ZbQCB1LvQjB2aW6hb+5eCjlCkwm8GzC+GgMhBOPYUnU78E8DHuu0wpdwV3eR4zI2C6zAa
i8ueUem/7Xv5ESDi4NNUMgry2P6PMLFw58yENJZlRFUNpMuvnGr8pputcYMxnDrR2SwFyH7hwOVo
exm54GZKt7F/ubEHYHVsYN4+7PWbQGbZ22jMyTnaAZRIbuSf+DaWxXR4PXpsNDRUa8h0DiYfCYeM
kBHInCaInnaSrMTaNcun61yGuMS5vn2GW4nz0DCT2tSOz9F3fD19aDN4vvS2FEqahlX24eyhcIJp
mEe0T7LAzofwPvtCr2f71Yzjnz1+ul/H0DBfjl/z4xrmmlRlQAuGBk3l4KZxBAzxdC5GsjOSmFla
VJ6P8CtgjganojcP5OBsb7RESuN4N+ndbM1efsufpbA7idBg/OoBZkSRF8ECwb2gNqxvw+CSVGOH
ffMN2CENdkZsAkBbMoquMHvnaOfLNh4QYHYvEVYNj60IoNcgEJm7XW+W6tkSCre2MTJvUCv59xK+
YrYiaQu5kV7U4AFiLuXbnOtG5FmQ9XYpKOIz+T3hK/ZSATQn2uTLoc/d63lJoNxqRm/CTGrj7M7x
8cFaWWOTY3Cgqnk3mm4ardEuB5Cn6zh/xTsfP69M6OWb2VDfMnbFU45iEapJK2LUIeSwSc0bpAjN
na0H/S9g9WFaac2MwU47YIR83UOFqQjECokVmOY4Krb48fSVV6H9O4UafPJtEaqtkdmhNF7GYVfC
VKW1TOwHPWyIvqF71a7GjLsT/QCnCapEfmJpf3I99gwwW/o85mvvA7A/Xj0eTtEMyYcCxlX4Uky4
q8NwssvME+xsaxa2PLVlfrKydYuBqcMNkkK8iDP3V1tkCsX3BP92nm9GDjQU/3pxA+WkeS3aMNmG
ZIGt4azGV3WM0lzRUqMxsr6WrpzOIIA5mz6W+jomjKc+sbd9+uM46BXNL8/lMCNZVIPj5gZNUaXG
6EUP3YQ8kt4GwLKs+USb/cm2An2VbxvCBxPkQ6FA22VDKHSba7mLoLyqqquym+UldM2KPxbhzsf7
+MQNap+9cRptokCXgcRvp9U/3nhXxOjjTe6wD10UTNVkWf5lnlhkpZSG1lsU6H4QbW3cwF/CSqB2
dP2SAI8WRiHOZVE/XfFFcsxNMXgWaZZZ8gMbFz1lxhlXL3Cd2kdMoYzZq3EdG7dzVjm3/J2GvQGW
6zY9CdTVDr+Z4hccW8afnehb50TR9pFKQ1+vkT6ASsuwdF7l/iLr+XBHH4APiXZXf4kApLZg0xga
4wDpbgK/zpDP6cILeihgxA8CECeiNVDCWM1VXbn12fHt/JMqkt/j2Mql5SYf+KDZrlXpu7CQoTvl
ZYJvhsPoacVULDjR1qMfPjwsFwEWtQ8DLaTJh/PJGrmoWzbDQCLPFJ11ShbtZoJxej/hXIH1UA4b
0husOHydAYDatbLGoYKXnQWv8QhwvUrJyjon/Npc8nqs7EFSW9gXlUH5TU/eKMwb7Wm8BzgaX6JU
yNqbo4FsMaMJRQRtPfSJ22J+eolx9GzgUmMVf9P4qp+JNtr04tLMH1DcEj43ueFdQswOkQmibfyt
IyVkZ2I4qxc1l7DfExtCmAehyPqV+tgAbvFvDfg0tNg8NfN8h8/3igzocUxZOePB8w2E3fsLJmiJ
kfaj0vSgBRNXaQlkrGImtg1yzNxD4bPVC9ic9uCg3G/ZncYxuygzx/gSmb5+j2lKHtxTehAxhuNZ
0V0Jf8xe8wnh8rpMbHAKl1/fbeymcotH244re8OJGtW/5Q3/KhHl/1LPX/7MH9v6588WQf++bP//
SRW/toxN/2djnqeuf027P1X87//DP5Y8lFF/MZmHrwND4XcsyX9iTmzrL0RpGlogkxUG9e6/HHmE
+Rem0wsGh3KNf8pFK/ePkF8o+RenpqW7OgZUUkNJ9R8Dg7vf6wrvg9+GBv/8+X/lXXZXRHnbkOi8
f+4wHOYcYFAAcs8UDmHMwaHY2AZmNqXZPnepn4LWAPqNOtY1ZtYZZ1HXOOd5MyILC+ribvH2ukBG
Vm5TDFvvGn3sL7skIeAuzHdki4aeU1TJleu21ZMiAO7KzmW1sXBDPjPqZr6M1AyrvDQb/2rJr9TA
tOsT++/+7SxUBQwTDGYQBE5Lh0Nu/2uSRk2MBFy2R1DGYB1ksH5jx/mBp4s4cYguzcZ/f7f/XIk2
T3MY3jLtPrhSlzVujDOg+YjBNrBRODrn89hHu9wss8uKlvq67MoJL1Ga6RO10yc3yRXhRjF6YMRz
eH6H4PEj5ov+oxm5/Safm+ASSz3jKjCtU6f2h0uxyKiW6AhoNFkqB3cZs256PJ+rJzFY7TaciH+z
QkkegjqFyL97P+09UDbypRjkg1DmghXtvzq7kAvHcaqe8EfdZkFzjo5w68ztVY4TbDVm2wXbWUQS
ARmrxkslxb0qNC+OLwP/NbN/Mv71atGchUN7MWV3qF7XfU/osZFts/QRq4Bn1CSentlnVHiXcRZd
1n1wB9E0AudUd39sAZ98V/vFDqsD7iqPC8etpWVlIe7fjDNOJBVrafKkkkFsbQkrfvTJ/SSnFn8C
Q+Tb49f7sBoZf2kLWQyung3v4uDhkVhhg2rXxtMihN3N/jifuWJMLxFb5uflOLj3iSCbQ8PyYHP8
yvsFxnKni6UYRz4oGM6mzsEKsTGcw6kuMp4624KSVJJP1Gh+duJrUx8XIrNFHirWZcuQ3T6oqxT+
qrEQI+ikrwqMWsPkDCcrqB24wE7KSdeamTBqC9AHBLUVbWAykG5iYG4QY2dKSmqub8S007rq9fj9
f3jyzBiAY7GYhUrEoPxgA0VWklLa+sFzhJUxHLu2u7WVMDy/hFWs9FHb9Cp8ELaw749f+D3Xfu+D
wXuFswHexsII+8BDVe1sQdw36+fW2Mx13uCnEIYre8jvq2Z6qfX+KU4nOIoBagYA9TdSRdeDzoAi
M3w6n+4uHPRmNU2K5qfcMZX5GSjIM9SRb4VFbhXpTiOeLqSynFisB+AVa8aUJD2wYmnHFi6dtv91
CBB/AzXF9FyZ2rU/W+TXkiTsuDdw5S/j3PBMIN1IGC+q+72O/n+V8r8XXu7/XKRsmrYgmu3PKmX5
H34XKZrz1xKmgfSXFh/m3cIn+SeDQ+ENyKQOwz5YuBqd+n/VKCb5bQy/6R5Z9wsHhZf4H68h+y9Q
a+p9Ptl/DAUPSpJjJcoHzBeWEO0q1wcJWzrWg72UMYPW1hH+4DkamkviG76WgdXshJrNqxZ3Sbzg
svyS/sfdOYpwHFhUuLDYNlYUxGfYLhlAfndBcG38/McjPLnJU3RTui/7HjA0ICHV2P4yxopZEMZp
yDXZpNVlTl9NnkIz8EOZPXgmnIgTB//+XrtckCMF2gFdFuIw2qT9CxpyqKOGuCiMPxkgydqpL2pd
tF+O39b+jrYUhNDaMUdGpg8mBwp4cJUOvyN8yB0cWTt5NfozmwITDxkRuqY9YxsQoNivtLtyGkLv
+KU/kI30dxIvyD7F8nKnB3foO3rVF/YY4KpvJd/RuqQXDRbskIjoj3HW1fMdDOxh61oxRkONA+Y3
h522y/BMuUntxrptISV/O/Gr9g+f5YksZE1MoKiB6NYPaz27BB/U/cBfo+EQW8YS9lmlioYoI7Eo
vtw5fIjH4TaquuaynGyyrJB8nFlWL1/IVmMBLpLKLvPDdU2G6smhyPJC/vsg+OfnMW14t9ZQ2jsm
8Qey4sy2MxNK5a+xKHa2LaY4axkb9etIJNaZPSXqBa5IEWE9X8idwiXPc2sTkGck1BoopP2XUwGe
Fpou9gy+VQw43t/xHz/HmpnQh00dbszY4UOMw6zblDW2WXYpxdfQdKfbE+9nqTEOHoAJbmktB7AG
E+9g1Wh2lcI6Ax928ULfzmNHv58UtXxk/M2EJI8wbiZM7VfFKyCwtWlvcKpKNkhdywvhh+JZYg59
4ls9BNl4ClBMIIZBbqRyfm+8/ngKWOqblZZSifiIK+7xVhw3tUROaQT+eIYZfuPZNZbRx5/E4QaB
PmPRKSChg7m9jA72P12tK/UOXk68KWw/2Dl605OwnRYnnvcnVzGWfQ/agYMW6LDYzC1Ru1HiJ5sx
ocwiqCDGmrvTs4fjN/PhCSr6ZqArmFYAhrDr9m+GVGfTRERjrRP4ANfIsY1zbCcR8ydd6+/mLrJ2
ILHW3fGrvjtx7C0mLst5x60x0qLaPCilWyN3zUpGxrrIZuGfgc+LX4Yaw3xbTFW4zQYM5D0SLAkA
HkQ9kdeSFxlqnHnQkBw70J/XgrORREW3bh8TUYXhrtAH23PweTWhtGBfRmU6lQ+1nS8MB4TED3Fs
BlcsJf02HmJ1X5l6Y27KljZpBW+jucKvRo1e3JmktZS0ftBz/GLcdUhcd42MteKGx2iaaM/CcdPm
ermtiAtB2DtqBZo1t0Fmhl1V+yUsR+tGimzIt8Q4YC7uBzBiRjIQGi8xQp2g+CjBHUXrbJJMnIgI
ZUdVAU6zQ1f20I8RIt6PfR6clQQ4OjtdodWG+NKn31vTnP2Nq0/pFxzDIh8OuBD9GjtsHOt92SKh
18Vgvwktrus1448YUkx13pQuAUGEf39Jjdj2omwpZY+/089WEtuRDmpCtcLmtL+SEMcT3QNdfQ2t
QqwL1Fu7xURnY6G+W+tz2t+EKfz/4xf9cGgs6wgq/OJKtXBnDxqjAY5Xp/8f9s6kSW4j29L/pfco
wzxsgUDMkZHJHMkNjJlMOgDHDDimX/++kKpfl6h6JdOiF23WppUkksFEONyv33vOd0TjbCAmkG2B
oCNuq6bZmHQm/+5ew94HAItPMvjnd8XVv+w1RKhLSqeAj+KtQNjQ6dskJeKpsRr7yDpf8IVpxV+c
1f/moaLVsehgsdejf/31oQoxcs2U7saog+GCxuUK3QEUhHHjoHrUJ+7Q6X//mdLeYUSCUo1roPXL
Rg9WINXEYvODZpm95TLmRk3mV1urFd7+P399t9f8l23gBqoy+CQ+kULoj2uGnIWyxiniAHibyw2n
VnfQqyxDxxmsF6Ms57/4vN8W4S8fCOfgN0MIVzqMr3/8wMJz2lrJ1NuQUU6BU/rBT59o1PcsXbMn
haj4zfYrNe30Gnbgpuza9YuW9vLVCVL2X13SGYhwydc7Fx1HveEl0+9bYeDxRoKwHPpK8/9Kw/9v
ljjqaxpQt6RkDuDbQfEv6y7pg2bShhp6IXq4s1JZGbVNokdu0/8VMujffRRFqR+A8b/19X7ZlUeU
w0FbCXCJKKFCcLfZgX4AEhS25r/4Jv7NwkbRcHttMencTMh//KmW1OwBLefepl+d5KxuOR4rJSJA
vz6DDwbj+ISHevyLT/03PyAUOzqxzN7pKPxp1h8E2Zxqq7dRnqximTKW7sx+AeY/m7u/u7S5RliY
ZWy6eszjgj/+gOm8egWoKZe4LlTHOc6PuF1Vx4wd26pB0tffNGGwJyFzZaxFY+8mE/llZSepJXHJ
l+4GHZaz7bVlOAccs3+xyf/5heVPtm4+j9sW75r+H3+qNhvoK9g9EavuEkSakakdtAJ1Z7lBjcun
9f/i8/gj+RP/+MaywSBZxqbK7IuS94+fWMiA3GezQibqjhpj4WyucMka9hhsoXQgMahqK6UdtqTN
sZ9bAmcgRJJ0luD3GUOCmvMvXuIDyehpZjPzdjFK1dmYVxtoJ4mMJnBRUKBnagkUcNY+IEj2idKd
7CfCtIqPLKmXXZpZ088eDM8VNWhhbltsdMQmW2CYttioVRv2Phai2JNtdjevZfcNKAm1C2ZGpgZN
F4iwcvria5vPsxva+i2aKdc79ZnWNWSdsQFUFU6WOb0TCUaKUECg9MC9Om9P3NT0D5u53hzx1ZfP
vVLts+Tb/knOY3KXmDOQj3FcExmCXtVvs2Uo2ni0vDLlZTJsoh71uX53antIjoFXOLeHmCz3RGEh
9wRKWiTbXmbo9pYy7e5srZsRemkKTssgwSuE2pB5J0vJmtCMWcyf5tB6XPqFW353saaU8awa84kb
w/haSBKrI5ICDXFWhcXgMABg9J6MHfi1vgGDEbakUxM1MiHRT8GXN9thJU8gnGta/FuZtT0xmCmx
ZQQbkYezhXFPTBd/KTYkZMrlx7r02pdGBnm+gQ7OX2RyJI9QdYvLcK4Q/BfqQuej7JL0p2uOEz+X
zITadtkkvhRLgTvJbFGpdkwBX6jfhiHUkgznfjaulY8wsoVng6u/R5IpNYsAIzLP5kjYBmrLfO0H
QtiHGYoEOjjdOyN5TNRBuf7wXNT07aNUwXwJrXapjoNZwYqUq4+w06raYNfO7nQiVJ7cldKw0wVj
KZEMZAcRHhzCCE9OfIOzEVGCQgJd1hKk+CI0D2xUN/ALYblnSMcTS90pvx6wxJBB9pTrFRGH2c3n
ciEFqz5oTpX+MGszkDti+pLDOky0pNG0V4fMqir4eJYuHkZ3NZ/4IB0KSt/VL9NcrV9Y16QvJGkz
frYoeNROknpYIbLmkAsxXbRX2DJeEf/nzfK2Gf7pJQ+wF/q0EHzalX98yTNYAoWBimnTMsvftUyV
6YxW5kWRJhFTe4Bh16dp4yVTR3/CPvznT/9zQ4SKDrEEXA4mgdxvf2kvo1RtW7OszQ1h3GlF0vsK
JL4w1w15Fw1UBWA0kB0FVQph1w2Gumtg197V5Avf+A5sFNzd/0S3/49Dwz8fVbzOKOJu3tXbtO2X
Y3/Q4O0ySXc3xFXNITNFea/5cK1bhB1/0eT+U/OPs4Pa6/bDAztntPHLZwUScpTtDRawenc6zPW4
bPB5MVq0Xfu0IMH6npIGtYEVgP65y7SYWwh5qz6Jqa2LZcYjl/I0YhDb/ucv5s/LAsQrPhXuwAgR
mN7/siwKd0LTjkJK7+rhrKsJyouFWnhb+0DmECVzF8sSIyIJ1Yi0YZz+Yln+SWhCVcrJw8ezezH5
+fW4W3NSCQAou5syGcVdk7H10xVsDpVCTuUmrtqu2EpQOEjv3ssG73AL/CtvZqT+GzLi8u0/Pw9G
Pr++KPSPUfUw6SbfDlXqLwWz0c2zZgGVpJYY1dFOi9XZSpdbItwaQDeRPi+ZuetIj7ojDYLbidmw
kEhs1K2jYDX/GBdaqFGwVt5hlobO6i5Syeu14qJBVUelGSWO7JoDN2h2vQqx4FE0BCKgKL+lTDTC
cl6k0vW96UpU6ZXRououe6Pbm3kqkNwldVGHKjc4UMEW9xjNF8d9TQmcoIBmEMIIRZpWwmulsrvC
NNM+HE1UYOEtw7mP6KK5H00FLYfIkXaaD5aL2BaHbjc913ZrweXW0KtHjT2Jg8H38GY15ElG1iTq
ftO1uDb4xVlffrSihpnAtF1HYr3MBSdcRhg9Sk9vNoqaIJvMM68OFqRnd53WYWvATb8qdmArwk9t
iK2dLzqZWbPbPfUenYVYmXNp7OEEaigMHf1S1p1b3Y/sLkM4z55lkB2mFy+tElaUzgyUdoST0P8i
z6zHLK0x6CMdamhFNC9L6USWaof7uR6cH3ntV9qOE7IoP8tx0YenbKUp+bwGqWPu26UmNEMsXa7H
VtV46sgR3h9W1DR34Bfd8YwiGiSdtBCpbJZiru0DjvS2I0t7ALnnwYkyHki9VsDg7RvkrfN1EuAy
v0PVo5q2ieqiT6/Z2AYga4Z8etLF7BAlmTJ/4NsU4MAX1QHeqTPEmBvcGrq57Sy9/0iTZMI5tYgP
j0WUhdCvnHfKX+RjN8aPGdY26XF4ojkyq1RHa5pqUC6LvEtywMoZrjCftCHiAPtppHVXShoHwZCR
3Sx7Dcp0mw5Pfe/eDoF5KXbDUvs9lIQSj087eZgBu2LeNkAEc1JGoT/hMUgk+cTaDKtlrVimt6D7
Bp8CwI9rvmS+GWGcL2HLJ0OKicEc+hfqh14HQh8In/yDjICflbfP2HZFVj4PVq2VcTJNDoWeNjaf
WC7qdI+4kQRdPCMmsAqStYsQrl3R7dqCALcc9yx5lJnwzXMAd3IKPYI/9tVspyp06sVc2NR7F5jl
QHYquHgi5liEc3PGv6E/p0bFAqRhrr1j6PfIKw3KHtrd2jvw7W2ZvuFQnPZaSTZBnCXBDFnaKKy3
Fa/+VzUQHRQOKnHtyJTMFjZL31EgEgee6bf7q9YCEtUX0piWav42afQVSaAs5reVKJQ2EgErDT+6
Xe/abr7VOMJ/02ptZorfy6DaoKW5+TeaXn9W/SB6pu1We5xXO8fD1GsPAorMjdKWje+kPnZ6NHmF
/lW2gfYExY0QA+pL7aEcLAgeGV2bR171ZNhM7lh8lSQ3vY1moJ4cI5c/p9EdL51ocpNRRANtBPT2
+gyCSLwXA66pUOlKlVGOd2OOnC41Rch7Bnd0AaZO4mNr+BwVTJBBTvkOQAa8bTiFkmTxnHBCiEs8
MXOn2LSFlGj8C4MMdQiW14LyGjAhUs1yV3EB+IZGWBKRK9vl6I9Tw2vhiNw83JxvVayGCg+P6Wf+
R0+4zoQrDrLiCcCMPW5X7pj3ydyiJS8r1yaOp/Kf0c44x75tDWtjFuOMhSldxcUY8S5CMPSMJUL0
z8y9mXoTLg0z+PbYV4vl7DlYuhQvLhy6gyhmPTs0ymu1mJyr7K4kzBifycBdMLL8wjfizhVruSHc
NHlomrp+AcpJJHoW2KBQTXPsf1iaxn5GKLV2HdklBR3+So3wNCGpRSitoclqs9RfpkELAF/xVna7
AFYKX7tppy9AES18gkzHgwg+3bKrM52UHejwTLOEX0t59eyhcjfwMOZltwYBfrqlBXsw1Up75Zvu
WsYEVtnwCCYKbkcU4OXS0cgAKEMWeVPcFsKmFblEaJTTJChKlB+QZZX7PCYVZ5ZQdfHjJn2qaH96
8pUxfPuAeoVpkKGq6twuGVFADSknBLIqe06iwYanutHtQeviyaoQj4IVmN+Fa8LcMamg38iSWN+7
lFDvfVoTfxAOI7bhDV+mOs92WzNy8hxat0MNihHpPsZDrwPu5w+3Og1UrvFWdkPT7dPKcsVGN8sR
jGOSTegmsZXQEC6ZJfzeMPz/s/f/devl/c+z9/B79/79R93/6/D99jv+qRBkkA5gBxcyLiwGHv6t
0vt9+o6g8x+ug8SKRiZNa3D/1FT/DO0zrH/gE+b1p+1r0K1CBvi/x+/8L5IpyKphEGkxooGJ8jfG
779Vsv/nAsRsmzY2HiN0vaiy0BH/cgGq8qCvCELTotwxzkzpSe3NbUFWtXQSFeOQtLtYSyg7uFBn
K3jkXjNxUNp470N8BN0xHZb+p0NRaLLjF9PnqK1jtHY1HgZq95a7vGVMP4zEx8tLwfBck/5y4Va+
Wr/3vf5vLMD/ZyOnbh6a/3kpRuvnR/qLDITf8PtKNPx/oGXED2AYNAZZjty1fl+IhvkP2pJoPThX
oeyAAfnvdUjkJHNGlAJILlmg9Gb/ex3aPpFTTMzJK8HHSdf+7ylVSbD65YaBrhZhEDQXLlxUOH9q
zArpa8A4quiWPvJYV/m1n9dgT9zlc07yxqFdAhTlOXOljlIfQ6P3vZVWHYLHeyUlr+UyZslDoQX5
pvPfdVs+ZMyMxUxLqrH784idjY6SfVlZgXfwV05emVeRnCcKjsq781RK7HRfH1bqdBstbCj6+VR0
/b5JDSdcgzh3cvisNTVBfdGqnNE3Vl6n/OaW+kc9JXt76BB0Bxevt446MNzUHLfKjtPiJQ0+6/k0
Bi/Dqu+d5Cgm2NjZ2eAsbi0IAPoStrCIdeQGyUIM7w0G6nwEzTt/u2gUF92lHZMYa1xm5f0ApFk3
ZexzOmaM1cbqQIB8TIWNiOHUE+zh2UuUr49rcTFpUA0ymUJH+8il/rziNpkAfvlBE85tudeCp4lu
HcOza959JZE3ajhXGuqzlXNJpEcx1xeQgGjudp77TijPol5E2TDyDCeFnTm7zNadORxbndQDv6rD
3vnUhPY0gBqlz5lsDK1/6sR337kZmCNRPGI+iQoz3xuYOBYaLwx976d0jZ3U3PidfknJ4V51AWky
sJ1L3ZMsKOePvJt3JXGc4QjTd5mns6dP13TpQsQI+zHL3mW3neX3upFWKAkoAkiLfCPbmOYOMPHD
Uhn7YNQ4oq82jLdITOVwYMaePwg+NuXSJK2jNd535ktOV5MuGFGQ98VwvHm5qnHccpcjIhue+4Hw
vvMI9zqSmoiQOH+hgxp5xn1SoRP2CDzqunvhjo+dL1XYOsuut+gWNDn/pi3l17kmyhtc1oOo/ZM1
6gUeeD+s/HWrD2sQzTp+mUn/0qNo5UIj37h5DJFJ08NejZ+G/mnjmNlQKVyW/EXvyx38nagHu96N
rw19ncNAXGPuSCQi3D7aBWANpjvSYcOpNBGAe/T2DsEwhmjwTpkNm3bs66u7XCxX/cy9GY1esak6
HN1DvUtUFjryK8bIzQhpGPLMCc14aFenJX2k2APCNQAA/Q7R/LkjC16Q7V0wc3X08b7Pmyas/XPP
pd+3jJgU4ojeYEowlm0Ur4OpHpOsOlCAAs/2mal3d3jviNR2HnoP0F5THApb20/WdFlq/SMonK/I
blgHb8G65yJOIh1HUtkdbLBAdXcaq01dV0fBPBzRxolQRj2cgxReqX2/uOPel8lDMpY/U+HwtQxL
Bh/RMFjfBEqbzp1ax+G7Z3YfQVcf09++DUzpKYSubKzDWbNvA/b2CIXoK3XZa+DzemiO9RNs6ieH
Pz4rfwziAncJAo2Y/vnJ1IpYdWKTi/IeCVGsz/7DTGTqFjx+E60kaG2NaX6ER/aVaNN1AyrCu2oL
bQZt9Q9pjdNpEQv9MF8T2zktrkzx6w2UyOeFF6mb2RX0Yq/Tra2qr2sTZ47zJuW9nLJ9S+wXO8hj
NnwYCaFaQ7lucNHCSk/fDb+9S4l7NLn20TFeodQWHqJljQky+OT1Wihn/sImOm0MbzkbFe806h43
9MEzh555MskrfaxT7ZzhHaZHEti7dnlWlYxWfF7MJD3q17IlaNN+lCh1vJWxqj0AwCBvrA31pH9c
gKKgBTcfyp7IsNkVB79gnuGKZt0nnVfGtaG52zXlnfTIMuJGk32TZn9CQwqLESDUWGuhJs9+bS9P
Tqm/dsVyj5bklHvOnVGBYLBPSsP534zZ55BCbJ4Sm3uH+9mBBYG8ncOsXvJ0Hywm1/zCz4+dTfhC
6cz3o3K0r9YQ0HKHniCjBbBU2C8K8G9Hjq3buhtv4TWyteScTGt3h8GOq+Eo+rCxgdY6SQsTbyGe
oKHhdTe0dnbJSqzTMlCxD5I31C1tPJh+XYd6Yz17IJ8POWDeg8/N6VHrAIt73ZyyY+uXZEkSon+h
1LjunL1Q009bh3nTAwsjRxQqsjM84RnoPuoA0dv13i3Qolc+wt5CEN+KFXDd4MVLOAdzskiM9eJ1
wRbMF1+axmun0p3Ar8Z+9uHoE+DuHE6yImbuUdByjzvaNbFIm/qAdaqA/P+jGcQjHOS9BWZ+u5hf
+qy2zok94FLvGrJ12KruOy/jdRkDt7rrIN9trXQY31ONVtVaEHZyWHDE4lJDzK0cs7rzJn+lAzG2
cJtXFS/uk+bM+JJzj42R3k80c227HXjC/GZXur5JfXMTTFZ5lM0wQ0Xe8JDBFpOTGAJWlofBq+zY
Vdw900V+HeZU36Y5TCMtSF8LAexPt85ibtTBXrzHTC4VYb+5/BiYZoQNERrHhMkJKXaOD2x1bjaL
QcvGbrmCqqwwdhOpO1ueO4WAa76XxP6EtjBYsO4trrDu7x1bG2OnKpLIbohpxDJCkkZ7+9OQXIbM
pMprVZnfLaOYd05D36BP0z1+xicGcVduDMDYaqc9K53SwHtBxEmihFisqMvnlfin5d3MG8XuMGcn
3yHOQ+/9ZS/d1caYpwiIai/LvANe02XrTzFkBvRcOiGF272uVfVjdMUDQZV6jPGYLcAsIM/nz1bW
H3qxXNLSeFg1b2tZ1X5w1JPZkZpkc5Qk6wcuhG811rnsFoTNY8+yYgfhe+f6KszmbWKfGTIiGLlV
Sc4x651dICF9cpnOjQnBVRJNfXpcS5+k+k7tiuQmf2ovtSOPwVxeBeD7Yrq2vbOvKu2O+IxdYrkx
MGp40pRqhDDHmuTVsI3mjmdP6QBkJg+OTVF5X+ukH0/ruAoBOYj1n+ojrRQNhEVfTmAjAJiggSq7
gD6UbicH/Ov+Tgpz3nYVkStDWmtWOEx2lcVDu+rlLYQQFtbaN22I0s7ZC4+ppZbVWU63h8SetrG8
E/Wx+06kwxylegKFoXNllIpB39XNmj6gq+ZIRIhVbPsRbRLOPx2zVRFszdKeGZ4OTmz1phH15LfR
8m5X8pFs7YuRBvlOTauzV0TQnIG15t+4fbVf6rqvY3QElEd9tiaPNq2miTZS4oW+nluwmyEFXREA
y0PbOPo+L+b2tbORP9rTjQauj9kYLVpV7Ru9WZ7ydTEuXeCoY28Pzs/SSOuoHqbhARj4d2eqOEwL
cMN3PsTxcBY1hUxJb+MupyG1VX6VPTEa0Q8WP3oIpNd7qBXVST4K51AYXrOHU0GDRSPIZE0IEtKt
lFy2ieDxyZjKY5eZnBpeay1EQArL2tNP38+FK45jkL2ZfT/bTNp159UozCxaMVpsek/l94E70/Gi
K2kp9mgvDXOMws/uqIID1htMI/RksIkk1Ce04iKDtCWcyLjv1zywXq28BOtr9cXRsqYJhFG5UiOi
6/1OAEQaaq0hbptTTyw9ZKfLXGn5Gw1V/4ApirEyKWJ0V6uiGX+sRWPv5xE3iJYO3xx30NkQLRCj
mrIvZu1/yQJn59BkDwWxB53rb9uOxAVdO7ZirCInw3nHk9RCS2gXZIZ3BJ2+2HLeTASXmnTSWUrj
PJ8o2PsNrT7mrwv3cCWTb5hntwVK8htO7pzpxhk89L1c/OKgq/rJn8pnC19rPpAfas9sT/UT5+rR
6v1Yr8ZhMzNpj+khftWUgXlXM7b0Rpu41es1nvL+3lSFiFpVRZ4DjztgvwzzPLkQWnJpjPQQMJbT
VigxkrDTwBUvtZzRLSbXHlkilR+YK5go6TH3gQRKE3QkUARyj4T9uk66GavR5OF7XSRN/z2Y3ZFz
gOmnu2TZMV/s5sk0W6zhdHWf1iJTkQMHMXQnLn12bpjbmkjRTZN3z2uxBl+kJJKmEqsfDYV7JAdy
o0jW2iYJwti2UzSDJQvfFxJKI7kx8dxoR+HZW7MJvizGtxp0ttXcuFjdLqGJx4kSewg+oY9FMB3i
RgxnE0WCm1NQBmYTKrh1sIaIn3F+VksWt8EIr9s/ApplWphfWuOVOUX7IzDGH6rHAE7vt7qlindk
p7L0DUfXJt6yDOiCywPgMjDJk76qcTOPNd06TwJmoh7l3NBKfAfiSFPpTmg9Lgdd3TfpZISZ5/i7
IkC6n/Up4KCOFCUbLQrNSQQoeDrjYoSSG5LwWm05LTzy7xy5W02R7Z3Msl71ji2iT13UEYbsXSLJ
dOeuoFcal33RXlMrG2PDgHpRJsI/9dCwBPc3s9yaosgJyyjsPcjI9KhlRfU8a1oQg4FI7wuzyIH3
WN6rVahl5+pdtxsYD0LCWufgtSWZ8R7+2ficI/p99Bxl7nVnHLaKgUhG5EDgvJrEzF/Ssc0vRaUF
j1UBPg7dt834DWYo95qpPRh6Vr5OZIc/iYIU7tkrhveReuM4rEo76khh+61qjeE5GD11VbLKj1rq
F99cIeciGuU47mwI9EvoBGVwF2B+fBscM3mUXS6+GCrjYCKelnrXTLLySVmL9W11bfBRGNAN5CAm
wDEraOY9WcJJZIIpenK61tz6lZzvpNPop9XIuIt5LFTXK43HxGxvytROu/yG7Cw7ryWeKnNMZDAN
Wz9skeHGo2vdM4fAelptm+ub73TVK6CohEWD1WvUO/sRGHT6Bn0Mja2VLv2rChwyCBAZmy+0EOZD
J8hHRZhfx8CN0V+gpJtFRrMOJLT5ZTbIJ+FCq5yNWS2SRzNyUPt9EDFASF+K3Lbj1q3EfWCO6U+F
1skIyVYk5Z5sasXS8lK02U47RmZiGttVeVwRPa1ZTjIQnBGB9NFCjQz46iqu2t6K84kcb1ZtFswH
Y84jq1+RVDCLlTNtCXtwn0qtu+fc7YmqoFpInCTMlf2olyn3GAnCL+FGA16MoUILacWqVuNHUMLQ
s2Dk0QDKIkYY5eeisuFuLPJDlpS4Zrmpx8ohRxvMVSwD+VYnZrEzvXRLtHCcW+zhkFsfcvAtIYwl
yjD5tapnhzu6+daV5V1z02EpTRdPvt0xTgPQGY5Vp6gjEII31TqeCpTeZfpzpVtiM9IZlf6q0uQQ
qCKebEOFZj/S2zdXNLpJshkK6zgDqwqzaeX3FdO5NovtKD3SSbiFWU254VZ6u0c+QEFy+Y/EELiJ
CjbL+OCuzzlCoaWg7UBHybdvJLP0Sc8GugRWXZMYtx50r947XWegQzMEtz6juZjN52Be15rKi6Fd
WOQlt+zGY6jjOsyJ9TrSJloaXkvmhr8JglPWbi2zLXiHmIv2uvjMjWqb479tyEB6rkrt0s9TF3st
KvmgJNLDMHuqbpP7lcybKzerA4/yB6lPZmipRItFTwaBmL+7pnvPJseeP0CQs5ofC7MrvXlLtHWJ
XPomeTJOEZI6QaTg7ZKWjz4bgnR2LuFXFAyK7VLTXpj5xSiluJgGzUl1qzrp0jW2Nxl+n7hB3PnA
fVZZwlQr6Rc6pDXpHQN1/2wVW5HnX1vXuArZEL0HVD9TnKFCk0vEXMTflFVt7ziFfLQ+lSQapVRb
6KSSQqKx4rIu2z0iKQ2Aad0/iJWwtrb32VpK+B/9E4Klc6LILJGyfulEuwka/zvEKwZaVZXtDF1e
RrkPlPeoGBGTRoXSuNOB2JVRmgcXkehWpEhS2bc5c/omwSPQWw19l2CB5qif8X64d+zZ+HCr/mSj
GkMTUwegDs08pOkbFU561mkIxa6w8+9izVmEblu/rvX805gGsLK3iyhZO3nMcPiOweUxEAFao/x7
wXz2bAv3rIiXp4NmGFdVucFlnqz5KvvO20Hn2pjpcqqbJFaZMjmVnJ+6i0Sr8IKLyzrAlPcYECn5
Yk0Qs2yozECKB7I7GoiN85h3oZ42DLOI5TprtJ4eIaCNkWjxmQ2Ydjq57txMPJSklIbWaL4s3L2R
mwR3lil4XlW56rRmeslFoNqWRNRUtXhGQVTsggqwgUuYAMGI6aFfQSkh2Iq7dL43itJ5KukzZj7m
LlGua2QXqber69bbmvWS75D53GCGtf+A7fijncQ9mddH/iYvnImXmxqv9PzvQVHR4FpMtsKcsxGW
zcHJGHIbKHln6JSxo9X3bRLQZ3QQXZK1tmOki0y+Gtp4sf1TQAXUVvPyjcPKoNbP4pGW0FkRMUld
oeeMLZfufsyM5kppcDGG/nQjrW4AuyGPmvIHGWjeEYjOpzGmMkZD9+E60C2Ri/iPcwHSD6HkA300
NsluVltIcfUDwlhYi0WtirA2Rh+55WoeG4gQ56UIxLXWzGwPQ5/EtEnRm1kIKgLJAq7VuC9c9IpZ
474gwNxNC+py02uaew6eHZb9gEAz37kODhKCij3Yc/Kr4ZaPvoNcY7R+jM3626nEN5KQUMgSlfAE
Pbmp8vbZ8Wa5F+QFw9va4oCGFmluBtW+WO63DILAFe6zdU0VqOl645kPY8o4Xf+u0Y979GvnduHx
26PRrYQcdIb9iKRB7vxhHZ+qpK/D1Z/VNa8sLTbIVO2QIF2cVC1xlvtfwT9SKGbdS0tfjEY7Gy9T
WsRdU0F4UoDMqF1SflLUELk+y02Q8D+VmcpT2iSbSr+OpjMf8xsxrpNcurwxNkeCkxgk625to+zm
hchdK6DkXQoKFbqzuGAk4Za6oV0mopFGZhYNuWNm9nzDpkVjh8ym0/LYcYY4X7kg0399xXTSX9I+
dUK7xNrft8oIJYavjj1X5miUEttvI5Pbv1XuO5C2c+MysXiTLeZqvAbOqap7tUkyZe8rO0jpIFB2
1UPfXzgundAfF87BvPmZaoRW1rJF7UiImWzWfOuaqufml2rOkVE6MwlGh9t+KD+AxJ3IYDjTsrMO
Usm3biGGdCRf/CjldChL0exzvfRClaygnIii3jC1AKyqeuPT14thN5nqXNweO/oRwb26PY5ZMcTG
ssSjafEsu/fASHKmOoSHR5UznSefRZ4l3pFBTbeFjDNurM4Ux9LoP4jV7Z/yxP1MyREdhX1UtJKn
tNK2o0o5kURAaEyuOCSrQTdIkSr799Z3vsumDSIZjNZT409PLIN7VbrZprHEJ9WPeW6C4WhNrnOa
He0kRvLddUErOEAtFOO+EpQcSawXEj19boep0qYDrDEyxFYulDWJczKf77k1XF0hXjW10IKwy52z
inzX5uaxFFkVdi21QFGmZzOfjnbpTpFmIionArNEYMjVds4ttionBvh7lD3xflZ+SdXRK/eefKrk
hQH/lWsr0klvi6bE5ex3i63XIlKvy6gCSRC2HdLSktswPcQtpt+LrafX0TYegGMVYUoU5tCthL86
wdUCqxmu0zxvg+JTI+q0ZOHXeq2hrChlVGf93tKHe2Bcj85QigPi06vRtceOELTINpc7JRkctfqP
hIwquuYZatpsEFHOL7h6N2SrdAey7xyb98xaNoX3Te/0n5TaexInb5p4FGKL/xjAseVadSV19Edl
Z9bZ7+0AJXTZxKZwpuuiiROKaxk23vo6CAcDW1NzcN+VWvEQiAEoPdvWGhw1a9lXg51v1qDfuXNw
nII+2PD4s8iYqrBvl4fR16+Yzc+T/twiDRorQvzKaVdKYjWdQsRl1z/ytYYUSmWUjBRJfRLcL7eh
Y4MLdzR448pOXu16PakF3zbfphA0yG7QltBLkEKnCGvwCMOnMmkIF/VBOMGrx7EZDkwhvU5H/XLv
3pr0hvaqnMyNyVC+jnWOLMbi5Vd5vV5xwHuI9OFZS+U5B3osb1hhH+r/ou48liTHtTT9Qo02kqDc
ulahdW5oEZkZJEFNAlRPP59XXZu+VW1Tbb2cTVpVinB3Ogng/HLgs0xThCgUVirZt4tAHT+JfelF
H5IfabinR0lisza/BtSONKJsOm9X+LdRVO4SP90RfXHTxu3ax/pYMDU2hufe/igc7Iil/zWm8Y+E
vc1vRiqg0OzYz3N341fixp3MCWp4HVq04yFuy7L4XMdhy1asFEdAKoRInN92YG9POAn13q2dkMTk
FjjOxypRWMtTBMf73PaT99QEM3VXMrGfZf1Hg7GXxGSqeVZ9Zlg+uVVIn0sUl6htmO9wiI0bDGQP
ivkDxJqCVadFHG8v4pjUIsG9Hf6OKpZGG/oWld1SbIqa6lU1zONKtR1+kdJeO+6MkIyOJUrqvRMR
IsWxLdUmGswdun5OVBbxxvQSkjtSi4fcdCdRJA+dSsHX3btUFPmpS8u9yC3qniN9JqctPUWuGHdT
mLzlTXo3d/nRTog4b4op2ALnBasEYGmtehLySms6l2CKL6puvy0LiHXGLoLOnxcQY/QUsAIirdeA
XlXh7jGdNmfh6INy6W4flsfSIY6VSeVh6F31kOoUJi0SfKYm4zDlROLSpP2Ovty7pXWwrFMsnC1o
GH9qpPSW91jV8cGUw9rD/cC5HE64qHdO7+zduXoMu2blaMLF8l+9Tncc6w86zFlZWLqOmVI7ZFp7
Czt6BvxGeBo8t7+L0I/V16Tra5MOOkR7WAf1WVfNJnWf/by/kyznSdreZg6Z35oJTI7N9VtzPzAp
9FsUfu5am9x5FdpPMJ0kzDIjTkucb4ZPR9LILvOf02Re5x1t8jO9Pvlt6ia7pDuqYVNMFy9I927y
M2IMN7O3pq6WgQ6Zb+esvOKbqAl224lPFW3xbrz7etpJ/ZOIQks27+hCP+NZ3FvjVWYgNwkRfgsd
Dk1ebjt9KXJnbWWfVVqsG8ZNxTJMbrXy+61WbHWAMoVPtGbBcjFkGw70GGSzEzqtTRNg/2m9LH5u
8ADC44Pk5a4drH1TWMeFDKZ0FTe+9aiKIHnqkr69RxXGCy/tcOw7Ee1RdaCukV32ZUWxu68Md7Qw
rEPrrh/tLVw9FpkWaAEeMrPCcx7G7lVNwEed0/mmaUx/imU17vXgNdu6rNzXKnMY3qaepV4hlt5E
VD9sp7S5c1Vlf3gBT7BHwBVAbpF895QMH62cJVq5Vv1mbI1Qf7QwI3cqbB6nIvbXS6HuisQOV3mm
rrkALsVlU0COg3L6exzE+fPEoR6nfrGRdg+x5723UXwIyvpJdeIl0OjSgFY/8D5t6XSGBStYRGvH
PPQE5LBZvcKc1/uallyqM6t4VTImVJlYE6OFYYbb+UQWbbvJ4+Kno/x7yLtXh4QoJ02/ceowYtA3
qbsCmJBJ3viPOgxPUQzO20zeXUQqBdykvLMynpYepSChBjxL8TurfLbJawNGTB0s88vgQQtiCJlW
rcXTMiLHhdUgLn8kQUM/zCNGq7Au77tRH5aIJOPCvWu94AdtmI9yFCcl9WVBrKs8PCUEiuR8lYs4
JLm6L2o/4FyYPE0W1dxSv1M6N9OEvrCDuyn6y0LswEvHVeSmT+0k70sr3YQClLqWcj1O8I8G2sbO
b8j9tkAJzZeXf3e2EWuLw/2aKRUtCZCvvJa2M4l+a+S+XE62tgQpZUA9RhjxH/PE4bSghT0V6a0r
zUOo8R1QurCXU/7DRDnFR0nz28Tpl7Rqjtd+dsKMXu1lJQ5x4unVmJKDIOy9dNtdsCSnyIcGohUU
Zjs5qzh65WB4K22hOCFk95NFCmQ631JUt5pjb1plZXmhY+mS1DLk6SM01w+ua7JdbvB9bOJxnlcV
su1D3fJBSSt4b5ZgH6bDiQDJK8EY08wUbay6KfaNx8gS6x9zU96puGfvD9MnspXEum0Rmg/xo5HL
2iqcH5U7H10innSldglYBW6kb8cVFknk0XNWI6LoW8Be4qCxtGxc0+5D6msPwVzNO11Okh4cJ0Ic
R1kQyTGE0JL1W8r7oeyPPkFVa4bJTxyuIR0I4odtZuxovf2tbByNlQpPsOBoiEOimyb7DmX1rWMl
d2KMN36v3x3R31VDtxPB/BhEX5HZ4d6/hT5s1gFl9Z6PALSgQbKgUkUz++TWcCA347cHPWrj0rB5
Jq0hWTtEFwj7poCwdnsgltI5krOwxpjwOJunMDji4zhgfHqYyicnFxut/asewEugzbwOIwVFDnOc
H5NoOrekoWzT0fFWU+rBw1TZNcCn2LZ2fEegMZOQDWq1LDW0EpMtiDKHW0v3qObbYK+CiIb7nMk9
KuidVpg8iIj7JZbyggzkyTPZVizUItRmoC8CtE73EoJGzbt0Ajcf2NPWdqLfi2Y+oXb+lXT6RG7J
I1QbNW/hDRjHiXF1poAFnpP5ckU9eU02a0mKUDtvgqrekxSyN1Efwg11dAhrwmZQ1QOwI7bnloOR
5BhWrNp6uJjQ+kUfwworxQuNEl9xUJ7naPhN/cQvIeK9ZeJk4yMrWDum+6lD9SA8FyzKdI9UyLMr
+BRqjWitkkukemgp3G9GwfB9WziItm7wm4T3l27KbzGQXhGv0rntivaitb5Lx8Val92AoiEq1xHB
eIlZ6nOdAkHWE1bJRhXvHHKPVtt9FiZ9H/tY7pkcz9Nov85D+11B7K4cADzgb/Fs8WjbAFD7Zf69
eD2hGzWrZOKEaxP6n8DHBFdkrtkSu3LPXnxywvk+DLGHCnd/VWkEhb2D5B8xTaQYFky+EA0f7L3Z
uaiqvAOyC9Zpntb0XTQXQSwe/0etQGrP3xnNSSz4mGzG0GwKIiTTom82iUguXd9gNgcxW/WOnqE2
cJwHBgSvnsUxbAdr5aOU4VaeThnhQeQEgtwiULF3jR/d2dh4L3FOTiXXCLsqRai1I74WrVFGpc9G
0BdImxeFVSrdyjxMz1k6c/kaWLLEkTX3o32mbFmtOww8a9014N08q2wP+GPQ+Ow7fyD5zcm+PRU9
za4BnFYOuF25j5Lhh/bNJnQvVQMFM3dc6FRlm2DoflTddHGZE1KSkOd45TZINHzvFafJBtLUA+Xo
h+08UIUxV+knhVcvHl6Nc0XMxiZ3Cu9LCuubhF3WVPtzpPSGwbr5cDJ1yTAXwUYkV1bqS/fOR40M
0oNJVdpbC54FVEUtK9z7QvfMZiw4REmnvGAIQNiQHcmrvefrOosITRqU0r0q3E1jcTc5cBIFGgg8
q6s5JWf5JkpvJ/2aBcrdaN8/Kqc5JUt3aNvhMaTG/Gg1PFqeHT972kcsYRDFzDayxmg8+XJ691RL
MMnk4PDX1tPSzKSWlGd7Gm7x+D7jgdwTiLoLUsqyQMRWY+mLvRacchL5EdcPnUD01kTLDue0BTMJ
n1Wmjy3YNJDcyk2jBxtlI12Gb4lf/GiXVO71qJ56kf8cUB7GwW/JsaGH9B09Cf/hnRy9F+O+yY+z
16BegIXNi5vrY6HqXZEua+LEjGN2kXnMwAPGbe5u5o651oLkaNQKi9ROzmgOZzAjXWbOqfKMdaJL
+ZIGSMNCa/uSRmv7zrsy7mUF5PzQpn76nLVp/NhZfFBEqdbJmXX2m0iA5VAaKX7nQUF9fDpUTws6
yG+ZhuwwDgaxnJ2oHLP0Niu9cSYO0XahXmf9hh95vEVQi1UktGYUBkadZ6HD47y0chemVX+hTSK9
lF6efsVV2rGlM7fKGGubDae5K2MqbgRt2PSo5/E7xWqfcYS2xVOfQQuX5Oia0vgOz9xKBM4WXWBz
GdKluylw+d0GsrSOdj+89hWX0YpBQbdSVK8BReyQ5Y6RJ5vacgjN/FeXdGvW3G2aiN1iu5vJ+Ju0
su/qPn2bwwExm//aZ2hM7axqr0PUfUAc2UZUrG/EuDTPrfLFg4kAPuUn3RQt6SABcUHWjWry+zYn
G9KQ6AMAcQBHEnsY5nLbuos8ZIO+b7PgESFb9jj6zQaPMPopioJOHZrpzYQFbRUU5rb27fcs0+fa
+akoqMoGJhCYGSxio4afV/k+n7FPwFHhtHwPrZsxjrCUX2w/2QVwLol/XwfDAZJ81XKwC+zfYoRb
TMVBGbGZZftDqi98KGDIrzy3lG4zYxKW+EMQgL4zArQv6QWKkR5JTTgvnzK4OrPRnno+vcwxhDun
xeBE8jZeGXWbqKtfEhJ3ThAOOtkbzfX6Or20rCrJZlH91sXgg5UVeZa4r6kD6lj4nGzjOse6LO/b
q0sozMxWUjv+nqNz3Mmag7VA9DgW6WZa6jfif4cmO9fZ/KCuYNKEXXw7irA/zn3EhDsRtd0NT4WJ
LvEQRqtEY9Rawmw6OotKtkXQfXRl8EnfKMLfLv+KLRG+gg2mO7lEnPwb3KLRaO2G6soEoGTLmxxV
KNGkG7zTWzu/nlq6zF+3IZtrMfnBqqCVhJCzG7LAd8Nkvy26O/camW7l7bM5QbCsol+RwyIJwEJJ
o421fcYJeqP8FnBeLGdRj3s8R/tcENkgsjzEBT8NnLQcfHk461dBFP9KHThAjeRVRMNNa9JLoH9n
vYVUx+WQ5HrzsjZT8cmmy8Mzooerp/dqqbd1hdo1ZFOHLM9pqa8bIh44mpX2z0D97JoeJboT3YwB
E4DhfzzEo4Tfmoei6fS6sQgGiYtCsZSM4TaTTXqLtm7F6ozhFUeeiE29TaLkedYJZb+hDH6XXYM5
DsRtg13+hADgpsusVzjudG3cYkR87ZUY8Yu+5F1A1P5hM/hfWS/u/j/L/bb/2dZz1J/F/BdPz3+Z
erBSuDhzyAAmpyig1uH/enr8/yQEhWMh7gVSlf/M2vyXpccNcFkQ+B1ACcmrlwL/w78SNaX3n+41
hhkDBm4G6UXu/8bSc3Vi/5ejB9maf/VjeAQTW9eox79nflOC0i76ap5NM03eamB9+tForwvtyMPi
cPJMPTv9HzJgSIb6u0Gcuj9aa68FF1QMUjaCU+Tf04Ic7LOdy+bOzKzxSTZjqKpjKUKOdFGssHGT
8aP8S81839wqFRJjgCwXZ0XuulVLLqzwupOEpe92cuhCuY17HltED0u2HN0rnddwbX/ZiUN9o8qB
1dZ1l0b1DtRktj5Aryx5aKKubU4WB8d640nVVDDViPvQCMXyDJBD2IViYnpLEjP/EgPr5Hrhed4k
uQVZHAf98D4g5Bl2Ix5FIJcoHbt7vNjNk6+QekDGNYt/ohxK0xzX02mA7z5y3z0m+GQvQp/DsMKz
AYqK1SWg1BnvF152ldnU0NH8h/7BswVTTDTn41WJPGfzxl4ItjjTnuoDFVKP2OUrp+vc8ajjciof
e6qPnE2dDNG+tI15IHDNvkOPw3EcU48F5kQpajulPZt/Mt4A/1W7lKMqLYPk0r2XVdm7+H5RB9/H
Y1CXu6KoJ/HUS2QtWz1iOb1Y6BJBE9E40fCV2vnHaFf+G+Wr8bYiVJrE3qZsPsIm7O6sKhy/TO9m
/Yr8vpDQTOzickt4BwchFONO+WXVoL5bt/X40CTVpEigBPk6ay1Kxz4AI/H7HR0oGyPKxsPDYsGk
LXNCDx6GzqchzgNvJ6tC0ubsJ5rUaZeGWTMWskX1HbXmPpvnYXjqCdG6/pWy/bA8XCV+O4NxyF66
+SqZggWrOpt2jmONmLS6zJ4Dt7aznUr6sdrOfax+WlQah5jRAee2uSgcf0/oC90hSHBczJ5zSdTr
fhmcYgEKDBcZ33WKzpxfoewmW54itmBk9ezfVnOaLVPWO+32eIJNm6GiK0EfPqxB8Z9srHz3g9u6
/U5nyBmT1RBkdU2oqDe3atfFMXoDwZ7T3ee9LTnOSKPzfTyXkMtrZ6pStdcaxc+GhdzqHyYYQ479
9VwTGrYZCdce7y0Ue+qlbJy0uCDRYbhEYHb92/A4vZG4m/78zRBx0oA201Fwwxb5Yvt4mQK42S6H
dJTroklCSDt7jL2BEIKoSszRywm6/OEypeFIYErvd03gp+Kta1Ou2pIO3M0yW5oPjrs+WdztWHar
eTR86kr2/GHSNOEDNY7wxWbo2/5jZsip6ObLSFwJ0DtvxjBAe2fmBN1ANTAwrYQhV2hPYKydvwxF
x6NiNRNDv4vnVr0GNIPm96PvNuWzhiDqt10Jyb/VPe2YW0XiFp1NvuqfsbmggmpnpWaEHGQI/nT8
iAAwfzK9tSeksfqte5F9F6h6H7VTN1hNMOQgQ6LqfufhEslzG+AFjeGrVBQf70bUds8JJ8pbvLbW
TTsXhzQpwQOz1WQ5NCa2ndo4MKwAIME+64nncIyLSjHGTmRfwzsS70XO+XDAcXxBH3iN7UFyqQcT
3DOMFfctKsG1QSnNzLug8Je5Hb9ilDHdNnfIT3rwneq5kuV3W8fjNRth8vbwq/YR4SClIFVmuPyZ
vIW11njJI3eki5aVsMjQ8NP7CZk8Wf4DOTKHfMo6Dq/e23C1PlVV6m7MYr+SNfebpqj+Bpi7BcG3
D2Ia+/1MBNwxqMxXpcs7soZDBgS6SKxYPJFhoEDIgnkTXb+ZCF0UwkgowhneTUwvRC3sG3pZdn1K
ZGuYjcENKjvN/TDsEQCC1AMRRb1NwIkh8bKqWFmxvzaUhiXZbaTS17CU28xFwlEkjt4GNVXMucqa
d5toc1Q3r+B3ZzpYiPugAQcuGAEiph3td6hvc/eIgXBXdPFloRXhmoFwJf+XM+kdxdWUo2CtUUJY
7QSWLvVZ6oJVzKhHtrBx09U8s4lbnpyGdVQt4Y61yntbgvlZFj6qlrKyDmnvkMHiLLiSLHlMNNxR
Vi8X6vt+NAv4R0e96aptXY0Rn+QU2gPCdRQxVpIluSfxFJdhuJG12YBH/CIW5ijsgjRZR66avpw/
4pw2XEBJvqV0tKzVgIeosQUMcvIsI2SZXonoP4LqWaYOACUOy5axNbvGsSA6MztrkCHm9Ig5Q+r2
Br3PKcmr6NbE3oPVoL9KS26mODJvwxA8WIqp2PTZhTP5YQgrEOM8uSX6k5V7AoZCZAQYhBFF5s58
nOfi3kMKtaEad+sTaA/mK/AZsE+yU4m8yo4kuH2pAQEZuj8yp3BZ+rgULBbIFQ/X+BCFk71CzoIZ
cCwe0HcItUFLj9QCfdCwnsK5+hwp7eXA3gTI6ZsJrVNGjB/xWO3Qbhu/4FBvV95hrHz1MlvxWPJW
SQJY2d2YZSvXT96jGfoRMT2gl0DqCTnlGJi8eGqeK3Qvn1FbJj8i0TT+FXKOcrQJaEHUPN8BT2Ey
K7zwPQgr+0Q3YfVJT3hn7wDBlo0piYLYzg3XbML3lQTkZSR+Ti9dp2SjtqZ1wue+MUIRUkxTMHA6
+mKI/Xobs2HcpEkOM2GSBQ3wNPQfU6rtA0hB8KPxHWT0dZGhAZKSfQIB686fZv/O2NGn5bUF3hhB
wkub1UW+t+2k9gH+I40uXPPPVnR1JqBGnBasVRAOzZ7gFkPWIWkoySLSOzTv03fUZthqaqQga/C2
7M0LG3gqJyZ+Eh1Bzgxve/0Va28dDF04MwZiqQgihdsuyGHmawzfAHH1bZklo1lXTmqFuwoByQPt
w9O4EVbFh0axIjaJ6sVtuaQ+Z64GbZkZKrnqhy69K4Xd72OHHNnIQiy3WCOgSk76RRQkEjpZ05GU
pKpYE9s5sy9iz1kVWdGy9vpXZU/kPQSNB8Y/G8JHfACg9sZ2ItAsMt8AgPO+2XlUPz21CIAODr87
rcnatY+0KJPCZRPXwiydDD/tEOum7JX93ja2LFgSi2Jh7psoUatAWA84Dd333vjDNi8NEtxkEFGP
PYKxKxgJXIuQfmdlqw+x25VHC7oX47Jgzan72FsT1OHe2LQ1nRLyv57CKaD1CjVA3w94CK2hP+Sm
qW4zN6QMtfL3Pevinhba3Nl0UtjPXR87W/bYak1jNXbCdhr3OL/lQ1a42cFlAT1cZZTHTOI9iTm5
sxxm2FDZD88kdkCIGBlx2imGo+6QVsos9x8GDtsPpjNMwEnrn7XnfU/WVByb4roIEwcW059tunqL
ILSGHK4T+wZfq3Xye7PcUrVSlBucg5lFE1pJDFLY9+VW9RiUw2ioblGA70zdxfsg7zB+pCRW8WhL
nQePZGFwxEp8Fe9RKOtNSB3I1wwq8251PRYiDw3hMbDllTAc7GgzNUUI2w2EvnTEnPdBaSGAGtPf
7Km9TRCGHvfBOHUnhv7uFGIrJ6aJKbicvfGBpQcwi03I26e4YDj4pp05LKTs7QkvMOG66bNuo2VA
gl6fTae4yMUOklQTx4N3b50rMR8UucxnnSicXc4oPyImnfq3W8e+tXa0H5kzAj2NcjIaXxviM3H1
lr7frfC0NtRMBrTZhUMb3sgusDnPFMMjIyU4CtYrMmBj8sPTEMPNqi+uoNDsLpAptONOz6NloyoO
TUjGYGlxSxMnRM93QGNPT95KDkETSUR8HVZBI66ZMsNoRfumSkCU/CkMN0OLnqeVw/zVjE6jdlGe
ghJ0vjPd+aA68pQnYdYdfO1dZZsqqYNzv3gPhV7Qo0x5VHf7bsBNktqyfCYK26XoruxP0NHTqSoL
terrUIH6qJ9Nq0lsWrQ9XDzKVsWal2ofxDSPJ+XB4EYd9X5OhmAtt/JErIpkRFPuEqK0lsMV9seM
U4NqzWpeG3LQ3O3AcSe5S/n6oXwbP1zPkEhMNwj0VgCCJaJLEzibmDvzIAPvsx/q+THzdZHvRowt
pIf2gV67uilA7ipx1KzUF5MaUJIhe6UoOjuzqtvnsFy82yED/etYNffwys4O0Xx8A7CNRW+saFkL
M8EZIMlevBHJTwDovCVcKb0ZmLFxYkj3Z2iW5o1+l/5CgOTwIGIr31d1+KJk0R6tWeYXD5kVlE/b
7xYE1lvCY2i+cKv6EDsOqmXWoGaTV6bFL2v5mHlCZ7zJNQL0dI4scCb6Uj3CXXGsB4in3XZ6XKhS
2HtUZV/jIykoR/0Jx332mCi3Kb3dG4QzNmFpbPl7fAwDsccDhLRFH/TuCnecwsrXuFuIlD60JZiW
7KppFZKH3/CiGSfEJmrqa1JR7b36fQghUjF4q4Sn1mBFYBNf+utYCd+IaBnAVNsJEUS+vytdx7kp
2ip4TRA8fSv0rKQTWNZyV1rdHRMkNoSWd7ulQBL5wlDYwypvRb6etDDROVacFYWva+schpViwwld
vi2ECl3WLY+6U95GVxzt98Uo8ns/qAHVBOFK/FUq1acV0qtEIjqx05MpRjpwu2AiiAiD23qMi+xX
Wy/ztiRvkUJAOtR3Y4mva1e1vhzWNfYQbkjmzDOoHeFPDbPlRWjS7Oa+vKYRIulpah550mDcL3+m
Omwe5+VUECCG786gkh/QYs5XfRfKnYQJI0PUEA7JVtVWvpkcmbzJJG8/UJ5haOpc+WhL0269OYmx
CwfZCV2N5IbsCywpxBNGaIsnkh6WvI6+PZaiZxL8fpfJxK47JByCQZEHueabx2jbgyG8zQmpaytH
NfJnZ2HUk5oNjmMAjh4cx5gzBp0353RxsAZ12bATXdqW8CIEfbWtlWB+VNmIyFTXu2uaGFny0PHO
VbjhdkZuhGf6Nza38tiPncRSP+lDJ1oUDBb3jLOexqp4Qgad3xQ0FD7jAM9v3Rl72tDohasfElo1
1qdYdfkOU+Bkb2M/B3z1WePZKKxc/Sr6ot9RnJvJn7OR+WdRipIvdg6+Mj1PV2Vzg567qo9WF2Xe
FoJZYWDJCZllL07GB93B2qI0CMrpaAbbe1qC0QGvdzRGm4EvfU1It7zAscHGMU5nTIEcps753FrI
pAodWRtDhP7eaSmkWM9E3D0oh5loG5PRTrN6guQb0KZEQ7xQvqHA4nVxCKBa7V2h++BrRHHaXnIP
iTyVAcskj4h8q8+imttPS5TLy2QZLDpTLUgO1iPnUq5eKrobnKkk3FKPXrrnPJ/HXanC9C31Gw4/
7KHWcug4cX5zOOu5UQNMp8DaIrtxcHGYjfR4xCZZ2h/AUxYeC29MzkEm47eWODv2b4udY+zrX6MJ
kAGjnWg97qy5/8zRHp3Q1DKP078JAOFhLetYj5rqJ/vCkB5HQfsVGQ9Ds2G17F6yHFvUykklaD38
Qn1YUgznqK6b4STCBcLXtsZnAp2DLWwWGhiiUdM304TFSRU2yjxaQpNP3dQgC56IbSaleBCADdNI
4OLRyLB6G3yn9HbpYgOvCR0ADeRzSrGMHfQUt0RaXrmLLOTXlkUdnCIlURSizs5+TG7BBtOZGigi
jWD7V2GZUlzrdB7QOannmkzCMe1+8q859HsDRw07L5oPaBwqbfsmxicvFCTFltmNH9J4bFEwlS1V
WkUTuJzsZ0QQLqLfF1IflzU7E3+NZ1Jy80bDwjMkS5RRf/6++gN48q7giZOVkmK85JQkVTKvIuU7
BYYmzyppLR07dmuyP0tzDc8EeFgORe9MOS30CeE2d2WiuBiOrRYk2ylJL+W5iIaRCAaqfMCdZNCI
Bd96nQs0A1Tw3ftLBD4zR1PzUbke16qRET9iDGN+tVXplJQGs8+8SKfqUVwkriTow575+okiCPVB
p4ZdSFBExhucRvJ3bnr4tPaLcmkwmDIGYv0XlgOAxUVyCHhU4BpdVlxSJTKPbPkgrrdRKUd1sEZh
TVDjRk0PU9w2HyRs8AMcj/oXNuIruIP4mnclqO3od2Nv8R34TcKHg2Pm70T12Obb3sONv589CFBr
NXYRF8rkHR8J/Qg/X/M9Ab02TVXfUcfJ9w/SZtPqSIRn/1EEpAHTnxYv9YuFD3Z6YLlEt92TPJjf
CLfjpqSWnE9azhO15es5VCa/tVl6ystgcvPGwb/Xr5U/xd2L3VtLsxvpd79uaEms94YMphYSruGn
lf3CG0Ug7RW3FBTxrkhzN/4RHJCcxKrUKKtbashvFTpa+g55D9M5nFIC4LAYgNuR24/QbxRNhVTD
r/mIE4n5EIGOQZ42Nl2yz4xHgEfvlhfhz3rVdZP7mk2hw5QaqkPp2bu8Cpby2cV+5a/+w3LSCrwN
T0atkf2vKmuOFzY71aMMHCu7PoZ17338W0rV/Z/cxL/XlP4t292xCLglrj7kQaffhyypv1IHCuFJ
ZGWSu9aR7V01yYzUMCx+04qqwC7bSRtb1J9xdf/PlGPnv70o/zZyHN8jghhaxv8bX8FhGrM6h6eV
j3/xA/husNYxd8PvjvFu45jFO7lzj3wiHESFYNlUQuxmoBaEK3n7UIwlOULRYHlb5VRmVU1WuYPg
9X7Q9Y3pifBeRuN2adjsZ1qrKgYXHb64vhiegtZGem239okEPyyi1F2RbPTP1/T69v+NBeJSIr8l
L5+AOMuRkEF/vaaLcBqb7WMm3FRk3Nt1d0zSvN30kpCTbnTHG0mX4FrVSfv8z6/83y+sLa9Z/UQX
U+QAF/XXV2551IasQn4+KIeDZV74R2Dj9HfqNQwQERSU+h++y7/HaPNhObSGUeBdGTkbx9BfX7Kr
st4MJTBSVxbx7eIOFbCTiE6TWuibxpUVXpA0BXfCGyBHww4vRTfhYLRw64kdHReod9NUkqb6z5fi
+rp//RJCGzwZ0g+6MHSCv12KCr9/3rKho6NxpvuQWpF7lXYcFztLcTb45xe7fqN/fzGXjGYHbyXN
deHfvvFojn3iIbD8IX9iuEoL2qLW5Oa7x39+nb9/KJvAbkK7bUBSi4TsEB7z34m+eViU4plC22X1
rMgWWFGBVTIlTwgog73hn1/u7zcyL+dwHzkSihQiIPpb8HQ1owZhPcJy8cfGk00Z5ANh/9flDwt1
uipoYACEYmMAWV44Y23++Q3Y1xrEv1xZyE4LVtdxad5CHvvHn//8fMyqhM5l+z+y0cmmHGJoxfm+
NW9pXyxii1Va+1CQIrnjzOEOW8SdDXQBpS0f8VJgnPESJANMZh1RzsZKQEw0rOJtn6Q1+pEqCJut
dnLEy5IoN0XyMxqlNQmh6NxyzfqxbpMxY8ZYnOUwSTUGDMTpTIIsS/Q1xKZ2rAMqXJFuPKNZ+//k
ZbDTs9FCJFzPoC7e4DsHbBpVPqdbtS7F1P8IKdnJzhUHWecWJgI9jCj8eT50tKbr+2Kc+BKjfrLr
F2YLNlSoG+hBonDYdPWAM3sTVhZXvjdxVe6Igb1uvWPMr/Ug6nyb17F3bin+eiDPl99F/Ux5VTfK
wBBFIWwidCzvuhOrlNOAM5S8+brT2V5LzVfJupZ8Js3UxDt6IcMTNhyAYFcH5nJNlPgmRoStkmuc
cQaIoRlORvtx/EZkeMHJhJrU16XTy0NAFQmbqePyFjwk6tjLwN+LS9Y1bOhFgPPsokNBmW6Kvd78
9ih7XA51hJ/rCfNVrI8zFhuwN+NFgBONpKSyRtdS7hAl83NkBpK0dZaW2D434ki1RhvLKSqXIRcK
nCbbC7x2nJthc0i26hOh/w9nZ7YkN46k61c5Nvcc4wJuZmduMsjIiFRqLe03NKlK4r7vfPr5kOpj
k8HgBE/2TXdXV5UQAAGHw/1fzsCEuaDzGcvL+z/5iFmnbvyA3IcyHWMD6ahDW0yTCox7VPNXkw0W
7q5DypBHvjsjbDM8/Ql9LBgE2lqLHUU71jb6LHHsnmjuPS2CzaRt+uANm6bkxy7k+MlhzOEBvcO9
pPrWLklH86aaAirNo3uM8cH9ohv4KuuJSp9jVkY0CrquQH+6Qjyjgkn/I0in121S0FuwimR+o1lC
EgVbdEke/mRpkPQGsJMJev2oE+eeoLL5Gxqm/n4OU02gymvj7xTkxZI98GxCWvv2YV2BH3TNIlRI
GUvCrol5i34ZnFwrRW9bw4oZ8Cg5fUhT8T1zJE45IlDUg1ZHbxKn5xPcHncdfDFMEFyzNuPrpBPr
bEIfeR8GzkjDO4MWfxcqlJY95MmmHf86GVyfB3mgBRS0NA3rRRvTCHsVDamriqFLyuZOoDaMrqSW
/0pUo6lPEE7MHICvzcM1W1RIIMGilV87DsXv21O9WmLXFRbmh7RwsH/Vny7jZ9FwQTQNnxdQU+ro
TO9gUDNiXNrvgU2DijDM+Z88nFmD26OuswpmDDxGemDjSmE764nTg4tcnbLpXSEcHJo03jdELdnv
zorm2xDGg7YT96/uOeYJgAKvJmA74BNW3hwjZxfmI33gJYrdt9McgL0LJ+MXEuWEktuzW28fXTW5
Y57UVDX4F+ucCfowlNMJIbHQ5Slyx6s+Vd7j27wUP28PtPXxTFbSQbpV2JqN1OvzyxuaYCEaYaMF
uJTpT9MMYsQrooz/wx1AqdmNM/3zB9Fxe1xO/mrnwnDE0gJdGmGQmwLeuxyZS6+w2kAbyX267K2q
ti1EPuw17tI5KyB3itL6J7bT6bcZl9o/JpD47KCj2vajRYym8xVnrv/B7bDRfcAq5quUDuLsVQGe
JHY+GJ+qws4f3Ynq5l0M1uKzSzP6B7hctfPgJTqQE6jucdUOM4XMGCC+p4fDgO6BIzE7qJM8mGw+
jNVGd/5hmAPW4kqiQEYlOtNiqq3y59gFSn2/aPp0BpxROO8mzea6muMmjL+WSEJ2wNxFDYEGpQo7
N+7tp/d1T2KgHCoaaXAf4B4E546aWP/L1TvCUBs4S/UwlouwaacVg3ICcUPUjgRkhLumR5iAVrWs
HyCtwP9fPBWXFIN3xeuct77zTgwzf0KYVXHxRu3K4APgUNQeIPN2av7QW0Hi+K3TVcCH+jznzau3
OX9mEZU6F6e7vAuR3QNX4gjQKkvFSBn9xdc1MnXw+xbUEnCHTJS3LfiAvzDKlD8ubJa7jJ7tPwlU
GSpssau+bc28YyLgdKg54+jkuYmDvl2aAdQ1CoA9WjH8zjLDlLpHQ8jFPztIsrU25/4RoSQq1mYq
Oq8C6yhOZVXAirEUM/gSw6m3j3Peu6dpCY2vbRWPn02HzAJsp2Vi8loa0N2bUODcidAfHG3Xae+R
jycydcDxTrSrHesQYxRNuSMRHbzVaRyAjKY4suFyZ776cyeYVAdRqaBFibjkU1EoEXHRfpOaS5IV
5pATVGFMPvbnn6cT5ISvcGqxnce4a0D/25Qsv05maXi2Y03VqZsXF4vTrFW+KfRnPgpwNlSPhBos
38HFpK8KTSlRta2Umqo5aS4cCtc8YvMwdsfMnQKo50vfB6+TggL0scm7tvZBgeT563hs50HCYYXm
mSB8lAO4QzbzH/zL0iCuC5qjC6t7K3eoWGczVyfl7ypSUQYUMCGip48L/wr6UwU1xn1VztN0/3Ty
X4QN/VhibZb/X/nv/F1W5DZh1D2Jlv/PX72O/24Qr/vdrf+pi38JZ/F/Dez96H5c/IVfdNR43/e/
mvnDr7bP/gwQ/irlP/n/+zf/z6+nP+XjXP36r//4u+yLTv5pIVSl51BQefn87yrcx7jIfhT/rP+F
PyrchvafJiJR+B0BDnUtMBz/T4VbV//TBDuJd59mc8858sX+L+iorQIdlY9cwW0rJab4l2R1Ivqv
/0BDHgAq9zD+VYbBQ0l7CXR0deWpqm6RlXPnOTYRmmv+MkYbBoU2tzAjH7VRAERm5oygZ8Lok1sa
3fnZorz7k7M8L/qsHlWMJTXFeUDyqmId1mkExz1LIRXGPk9a8RMnjdZCDsES3phr9OhMBS2SZUE9
9g4lzXQHr7o5uGVZ3EaClE1qoT+/BlURdkkRahH0AKojhZIiaOnWhicGFEdwfCOFdYL8AQOUaSeP
ecpAn2Vwf+ZNTYB80SGPMlf3IFKSCtKpRuRXRoxMN06G/tzMCn5p1fiGCjfsEQtk3Ks2rKN7gl50
F6a2ftbL1KJwOgKquv0dtDVw9+lDUAwjnWQ5+GWXa0EBSk0B3UQ+sP7hMRMlCiSJ2Z3YkssxWOry
d+7qjYMyRd+iYZamRx1syXuHl/Ljzk9Z5QhybWhUmzrPSbYfyfzlT1kCrckhC9IInZWEkIcC0QEK
mnsGx4WETQ+86F0ZdKjouei1OVInWD+bRZiKO6SWXV480BMfkX9TqZCiRVbsrZU0B119PNshLZTu
XPLIrcxDJ5LTdobj59fOGH8Q6jBBvpYCVo1j+k0RtfdUI5pXRtYUxxbUoQeTrH2zs0obH8wGy6ER
DyjBEC0uV8mh+I31ET32SDTT2zquBC7HTfYGbW7lbGe17c1miOL3HDbpYxqltIcnMosftoVm6+3f
ch0wbJ5aJpkdJUaebvK58uwtgM9A7xb4E/tFm+j/YJCXHpHt7e67EJjH7aFWD4CnvfFsKHM16yqI
ghCcburrao2Y9IzK5kOtBMF3iA3zO3xz7OPtATfmJleXWG3ZGHFI+P/zuXUN8op62iUAHLXugPx1
fx9aLdJSDfSW20PJM7/aVhwX/IhtA8FsXD0uhyrMXFfUTmVbjagMdSnI52UxqSpAa6UcYv6wU9LD
22Nqm/PDYIj+HYEI49bLQQGxKDGumolv5VlOJSGd3yUtITHPlO67oHR1NKsJ2RioDocGg1KyiQGF
LXqj9rsUz8J7DWd4OF4oEH5ahgmphds/8Pr3EQZ4oqi8VSBHrJ/URKusjkH6+m3ZwcqtKweeVjxC
3RUvfFyyt7DJxtCbCiP/pVqruINxO6XyUoBkjMzhoGDphUqDrQLxzQZvse3w7cunJmwhX0I2czTl
1J8dm3wqcdMCgwyrEHUNEAYmWvvqdLYq1fVfPhRGMYK5yUefsdpaNL6IpRSAfChGtg8sCPmFJMqO
0zjZO9Xup/B8uY0dAL+C+jMdADS4VldbKlo7BnDLEU1dYnQulPmhHND7vXMpjhySsZphtWFR90Yr
m/mxNBHuKxt4sLQzZ/sMPMKFpjePX+lrIlOhdJPlC3iRD7eX5Pq0cdhUHtlYGgKMN1cXHh1/zUWR
MaWupZXHsYNPpvVhdiS+GZ5qIeMLjGTcWZyt3Uz9QqBpR5eCdsDlJ0eRMNBKJDf9uC3RtSBcAuNC
vil6kwIq+3l7hjuDOaujXTv6oqlqDzcfJ+ZXUlIyizLrpCyT828cUtxBCB/YYTG31fZywHBoAf+B
vnxaepnAilgZoDKKuq52htoIWDJI/s9YqyUcURVqNAfRKiCo2UNUo28fGgjaaiFKQ46R9B1wgxJh
dKdXvlRmgPRAPE15f2fjWveg0v0Ce1YEXjn21SMsWvvd7VW/vqH4fQI5dk4a4rfqqmAEocOZh4j6
90BqezIAHvtV51h/9bCUvoyjHpxuj3flnirDFuwzkwamg9G3sdrIpVrhN11oqY8iq/2zo+zyax5s
KXIzdaaF2Lo7fu2GqHhXjKaDhIfop3OkxWJGKCJd0IrSA/XHOCwWJANZTt65YbbWgzos2CQZEkhW
Lrf8GLrst2jIfdoT41/zAk4EHlKtfCbI8vC15nLnSbFxsGVN1IKKZjqqus7qsd+mp2lPYE5D0AuH
XOPeiNFC/9LZ/K8ucafmkECPeH/7O8h9twp7mqYaFBI0pnnVEEvhY41z3uV+yqaD6zQHfj3p5VHF
1+2tqaEmuuhadtCMcLorQWrubIONw87wvCSeQpqwV8usI6GfU9HJfd0pIs9y1QaZGlxgUFmbXh7E
NJ2iKMVKaT1mrO5JsyQpzrqRK9kuFa8th/ZVQsMNPYKxC3eO+9bHpOHHNWIADpCcyIs7Et0Hq+zx
tvThRAFALDTnSCnJRM5N12CIB9N93yN1cvtTbqylybuXHoRJFxnvkstBB9SJA7jOWJc1ffShDezA
Q653foW4XXO8PZT8LKtdA1eUtYQsCppyTdNMHVAqIzQ+wP+Jgbg8AmABLCGAA1FHS8WJsH/t8jMu
KL9fPjCtkad8R5f2b5dzZLuOAfFc8XQrnL5mWtR+LSI9ujdIfmjp9TpWh076Kato9Ox8042IQIaA
ibAhEy6hrpY3E9SesXHljkCR8m1Wh7+XNraOcL6QiimNPRflreEYjZIG0YA8fhWQeWTzQAk0+AaZ
C1dcm+0v6bJUn+uoyD5oQaDvrOzmeFirqZrG+557/nJla0upDV0ZJTGlax8LLqu7VpBVhoP0/8m7
nYfg9Q5y+Y5AbxlMfk/5c55lkZjdIFHWDxEF8RIxNXXuHroU4NmSqf29EsEkRC+1iMzav72Brpza
aPvTDsc4F/yMAJpjXA4cYw4/9a4a+a1GGuNZWY5kHvqj072dTO770sC43Qd44CAz6lDAPqStMqev
YAxOZ5vmFXqYpooKgTqFlLgjtfknK4Om9EYjcT/biHO/jZBapkwc0N68K0ttARpUg2kGfm6q72aU
HLFow8xe8eLQUL/rgYWeTABdEDpUC9NFq9xQ7OzdjfTjqQVlEGihVWOZdTnrRvSY1SwogNYdqq4Z
/WnQhqJCdm5KvNTBlGlYoPxjUJN5gxSQw88uR0hBZEcdM1goUPn8Sopv+DgoNjuBa6OKQ5mcnW7S
qXIlK/3y1+nxCDbXjWIf3xH90JmL/qHUkLBIdc08qVqE2oduJYgvg9fXx7G/n/tJQfoQjefbu+M6
hLpAJNDasVG5demJXv6Q3NBm/E3N0Le00T6E+M4eunIJz/mAW8btobY+Ca9mKqJM2TApy1yOBVQT
yuOghT6VcKW902ajeRgMGOcx2voassodWjrthLhYjeXG38AGcUwYp9HxLGtxHqy6q5G5yZGesE0b
YnBexju75voWo8hLRdUG1oZr87rfNuCaFFVdGPmopeiHstZTNH/i5hG4IM13YFF3WNLsZQSbg8pV
IVkGtWKszmfYOoMqxiD0+4kTStmsik4Q3BFga5Yi/YqiLqVVnDJ2vryM3pc3mixo/8+wq+huKeo4
IaFNqAPkec4gSVOVQxnt9kffmhxdPDI8gDgWT7XLbx4KvcTUnOATl4Z1Nhc8A/p0HHwniExkP3Dh
Azyx+/aQu3Y9NwMJIheqFKW/9eHXl2jJtFJEoC/c8r0+I3SMXTIuV6ayfHBBkhxp/gentEBwFh14
vL14Hu9td/ndrn8EJXrDpk0A5eJy6llclY0OCZxHsVZ/F2IKT2g5NmBK0uUzn3b4Yjdj9GASac4d
CllnyIolYPZCQYOJfqGd5fHv21/jOvd1uXkAXJB1Y0e7vmI1i7cmFCa+Ofqkfjs1BWpS9ngEYmoj
SlZ1j12S5/ddjJBJT2HWuz38RjWd8WmdE/K4CSlfXy5Jr03w7gLGby1INAMv7GOORcaj24CfAgQ5
0dIaJ/UQalnyswUv+xptXrvxliASVBgqY+dO3op+gpuRH6RpoPFWEUlzu3qomyby8WabT9rQowYb
Op+d0NyLLJsr71q0a6hNgrdcbQaeebkxqxPnIE3N09wI8Q0HFtiNrtW2EK8xJlH70Thh5x69CYZJ
/3Z76TeyDxpFrgN7kgkDkLhcec1AGx7NWSKboPQ318EvQK79x6kZ+xOSPslZRwj6MDaYf94eeCvM
ANilfWI7jsa753JgaKNgohaWOFMrKf/mZq/w9RE7O0su3/qs0Y4DxCobdSAqL0exSons1NrIh4ap
+rGKkVTUmmB1SxuydYNq2u1ZbYU15FPIikGwalzll+MpC7x3dCJJ5mJ9fjCXBs+lIqhxu60wr/9E
Ez87qnkCtuv2uFsb1mIVDUs1TaRSV6uJWUlp8eBJfNQXTC9SZhUWYPwb5NK/ka5iWMAR5enIJKX+
zfN0NVKQNw7J9/FUW0bPWQKLBHW2EYahEfTFjaT0qaI579u82T0sm7OU2TKFUNB362s4hrCd2m4a
Y5pbQAnP6c+XqMecDMBWOxFga+NYz4Za3YJFkU350OcxiBU8Qh2rMQ+DAVkLEGZ3bDXb2tmoWxvH
4h0DWolEw1ZXH5AKixKDJY/9IEPLulkc53WFNAHCVCjBx6mKUO4MLf7lu4ahZOThMUdd8/Jb1ikX
XTNhlVe2CGmGhmMc29JupZRD5t8eauu4E06JpXBJYV2v1lNyiVyyJXqC1Newn6IpOYPf3BnlqZuz
Pu+4s1MUxk6R6t1qd6YdxgmCJcT8K4Y2rDfBkaY1rTMlrqsTFLjHQcUiWQO1C1UXyUm3rrrfOAX2
9zosgRO5H6LkAzYx6NvQmcI5yhMGOji2blY7oXfrk9MBpEmPmBQF7FV+B10DzzOM+fwFtwDsHjE/
qBoTerwaOweoQAvKn5bx1+3voG2kQKAC4E9aDkRyBKYuv/k82SVyOE3s5/gUPEIx+WJ08fJ5xsHn
oMzscLwns1OjITbhLN0Zhta40x/emDddaonCNkA70AK9/AVK20GNLMh/9BjCi1CnxRNTE59cQxGe
JuwY08ty2lnsrZcVFRqd8ho4BRCl8lc9e2a3aNOEUcMjozer7osahLylBjtCvnspsNLLhlSqGeY4
tnTDG0UrpNEg+j/HmCat8fJozW8BA0lJlVi2fvD0QodcCM7JL6xQPQqtnN/a8Mo8tJyGnR6V3PCr
A0FjSlBfdkkvkM6+nHaf5W6rGGXoU9dGpDUPuuibkVu55tc0V+4L2CS/lChLHqoIFW4SYR2V3dtb
but7UwDky5HbCbGmdUwC872pLyOfhpMAr14a59Hq4zMy479ruGFIAA/98faYG+Gbmhjz5oEv2UGr
r61NPIvRS6FPo0HzNJJwOCtx75zxbMhOfZVGn2+Pt5FGgecFj6vLq9FZ11LsSQRVYSL+FANd8MMy
Lo5Wh8UUsv9/95WYHtNF3Ws3b9yGXBacIIpiEsW7mqNrSmhrQSOF23hGK2A07zNDhWc1men729O7
Wk4eKio3Pn1t09Z5Pl3uIrQzyoXXe+onCnLCvMzae7UkXBZCwQ41UOud2/D6tLJXuZmA61K9xT5n
lbdhuKPnNYINKBb1qG5ro+mHBiAIDCwH922cavO5g67jtyqUrLJqoNAmLjKhKPfvHKCNqUuWDMhe
mkK0GlfRqh2R21I7alSliuG3UNvCxx8YuX6nbPLj7WW+uiTlrHUTmpFsBunOKglIasJWiH2xl6Md
Qf3LymfrgNAeSnP/zkAAPeRAYOzlpJ8FwxwtJWQh0DJ1iDvnQINiX2TavHPwtauTz4OGDcrWdIFg
UGK8HKZUta5HvidAY72p7k3okp45C/0xgkP5vW7p2Cqp1Z9dKNGfQYrBuo8m8Q1OsnkM2wEh4cKd
7jCYQozWzVH3TiFB/BqGpt/Z3lenV/5OciDa3nR+IAhd/k43nDJX2luigjcVDzrKfj/bNAy+OIHq
JocKN75v5Qy6GaMOZWeNrg6xHNpQ6TQSoHkPrTY6Ko/DWDg0KEo7sU/N5Fqfpk4T515J248v/uhg
C0nCqPs69PNWH31a3NQaMTynczqjq5Ul04Gqevz55aPQvXrq3dnykXC5lkswlqIwErZWoJdnd6n7
V31V7fXhN04KTSUaLsiAcWTcVZ634HCDxsocIKNbW6eZ989dD9Lk/OK54HdKfYoHusplvZpL7IYY
A9go9+NI5JyKWkmODu6RO0+NjS3Aa4qnsMtDnOmsRlF6pIBNq5M9qjiH3tkZR8wpMg8AtbZz7q+G
sijgSNaHS2fM5eF9+XGsykZ7zZQu8/PU+JMw4i9ptBQU3PLw79trJ/+oi8TDopzEeVKplxq0yFZD
jaJSW5RgGArxhodGE4HfpGZEDq5Zhxa1hLc4RHxEqEzfuTs25mgC8ofg/YRgEau7Colr0F6AIL0x
deK3WYGAsqh6B0823dnZHxtDWbKLwkOfk0Uqf7mcVaiGToiEh2eqE8CYDu4Fjb/ZftW7STr7L15Q
+nk0+sDpOSZR43KwwbLqEDohRo8TeGeU353pVYO6Km+btrV/9EgafDGlTApKwWH20jCFpi0VIuzq
VFA1VwARdFeLKteQTm0653scUJ7Mw3zmjANKefk0LZMzR6iCfrKOxQvSjJihozWYTLrV37XdBKnB
7aIPAnFWB1WOSDyI3C2+hEGVfLs99tb35BEO6IO6H+8T+fefXYuxOSB+OFhS4pmcH3tf2zcG6ilo
zezh9q4CGAsKaMxFs0qShlzjcqgAlCnaqGjwoRynnSd1GR56xWp3JiRD+uoQIoQj33kAleFwr0ZB
iC8cc8AdeMLmxYOVIT0yzUbxBmSWfgqn1nr5NrFJ88EMw4KCP7e6YkwQBFDUsQjLY2x67KhNfLrj
ygnpbHPnntmaGvh60HB0ha8RcekYo0yn9I6H+IMLAx8nJzwLsaOCT+vonhgRgjnd3h5rgjq0dHJK
8gM+G1co//vyo/UF9TAJBvTsjgrQ3TCXKDVmc6YhGRUOH3LNGnEeyFARnGvDgTGKnNiD4i7aITUw
/HWt0vAthIo/3f5dG9uWn+UCVeIZQFtzFYYGpTFa5u9wsUfFd5UrfvAQv5vvZ2da3r14LHr+ct0p
G+uMebkEZimCeSqwm43TEpxBibo70sTw1I1cP94eSv7s1eZ9QvjBjAA9qj9JVT87jU1kB0gO4ufb
YAVzjKQNLjFcK3Grk7pzRjN8Rprrfevm5a/bI28sKCNza+kEARlrLyfZl4grOSjYorzfaXf1ENSn
CnAvxKah3ttTcsGuZkkGzqeTnPT1LPFkQ4s7lLbNOWDKWrTauRHYF6aj0M4YpEo5iiG4rwWgS93G
NSd0RfHyewzhciIR7xtqu2sga7JoEe1NzfHmGZgTyjbiISs0+EgI+H69vbRbHxW4DKU5XnYWyOzL
pQ1HGFFzXDuQ2m3l7RDPeNXQZz4GIkEwM0lMXrPI9YsE9+WXJz9AZ0HbQVbhmKxpMfTcAJa5jQNv
ufqVIxl1HxqMTE9l2alwbe0fcnkKqwCDgInK4P9s59bCreew7xwSDxzKFyyNT0Na/rTG0d35ctdR
kH6/Jgu4hFsAi6ukYASIh+VT4ngJgtHYe9qFZ46NuENH3Xrs5mEvI76eGeMJpBwINSQ8a5Rab5Xp
XEkbl25sfzWBk52GPn471eJffLP/VdhlayBKKYiP0OmCRLIKtSX6cmZXmZangXw5qSExtQCT4dX2
3kWyORJvr6fDjkCEXOJnHwt+ooFHhmYBgNGk2r5pnsI6Rz+pwHzk9ubfGoo7i0e+Tbrortus+P0m
M7x+/FLwrDjTXkiBM8Lgizscql4+FAmpvBC4jynbXM4KCpYshVaWZwQJWgYtOm+TorTAFnTLf/FQ
kAd4jekkw3S+5JF/toBwHqk0L5nlmTWOUHfQHDWk2JBlwrtx/Hl7rI39Lsts9O7ltICgXY7VY02D
vVZhedVgfwUqO70dQq33FkXa0AMu2YnO11kaaFCwfcxLdinXhO7MRkG10EYLB5M28DFec/3EzuKX
lpgI/HyqP0gsTtZqUm4ujJmqs0X5gf5kjnAmn6lpz0HSlSfoDrQvbq/iVV1mNeBqy+PU0PId2Yca
cmt3mlAcnyIHsvzdIt7EoxH7rVtUO2spT+zlRUfY5XqBisPdChHy8tNhxhJMjcta9sgOvHbdSYEp
i+Q6SljxEYcqNHDRrz9DORLnvJjHz7fnvLVzoGVS9yCVQEtpFZN5BvaYZQnLQylE2rKlGE+ILkd/
D4c9ML7aDoxGfrSr6UpFLAoHvIKlucjzUzGWAyfPmDmAamN+Q/RSsdDSGM0HJ3fKvXre5mCobgHW
kj31deGw5oGaGi2TmwrkjZUxnM6ZXc4nYJPJSzvc7B3OhE3bzGJ66iowF3Y/5tFSW96owufPMwhF
JAytp2ZO84ELHPvLuvw3rjlJs5EXD/cOBdLLxexCZWidhBNSz216oj3UeUgiYXc6NRpyl4n68ujJ
648qCT1EyjLrLFc4xGY9ZpJVl1fHwULrrTWFckZFL9p5716XuuWCSoIUJV+qM+sYU2AZMGKKwP0j
FBenFK3PMD4aluBB0NF/Y6Pz/GlCFdVXQWicJq3pfFyUxP3MC2Nn2lvhjs3DzwHmhjLJKu/lvZoG
w2AwbfTgadJi0IwEpbGTHW1FH6j0TwhHni3u6mRAkY8ARgwm5uEhOvkW1tZpZAxoGczooeNW4bVx
Ye9cvdd5p0Qz0hCmOUPyuYYtiNppgPVbvOWrKb8XiQ4iHYvX45LQpelmhCRC5BLObpTuBdutwCNf
EigFgDqj4H65d+ecu7GpDdMznSh/myZFjV/oHFO3obE84ElGlTHdCfBbH5InKn1e3mro56yCHYo1
St4as+kBLgqRu0PGykYVaoeBtRV1no+yurcCkNhxg3C/h7l4789KO9x1g7sc4nDYw/FsDUV5HuwA
iYZOR+9yEUejVp0l1kxP7QxgX+guHKIQgH9R4fly+6K47pCzXvCXeXUS3xxtjeFZJrySnU41vcZC
GNObplSKZpqB8zU14iI5Iz2BCTXG7x9m4H0Yzqf2+M2RFMfbP2TrI9L5glwvVQHIEC7nHBeIM2sa
FVTTgCExdJ39Osqd5cvtUbauZZkh0i0FD01mejlKxE2dQqS3vGGEVnhHbDdfw6jDkXTsRiU6iDrq
f05FnaEyuATtw6CIdA9TtBURSAskgx8+PSaWl7+BazGr0iW1vMxVCq/opuVo2cPYeECsqvtW1/Dq
tLBJ2TklWycTZBCPUZ4yAI9XC2wkZtmFyMXwifFlbegrHbTIrSlcDQbetnqg7MkGbI0ICA0Ascr1
CejjcqJFqaN7F2OYWJSq9a5VFZRNS8J4iAup38UwPHemuLWHJH4Y0phJ7Hna689yc0VB7L+JO77u
pCOaIsLyzYgcyffbe2jrdDoy0KjoDnB7rMINnjfCRjTT8oAvYjwkQscfsjyHbZ26H28PtbWCFCxd
0OkwhMibL1fQ0MvcGEbiuBUFEG9NlAOsCi8OpwKq30y4Sdwe7xqaSjR4PuDqtir1SJshmyFKXqfD
K83BANDoRX6wegdHnrp2D8IdU3TiWud1XaXfnbGxfMsNsLrGbHPnFtv6NVzP1OHBzlCMtFan1WqU
pnAt3lrI1dXfY/Cw2FE3lTIeYsXMf5UjDpt+hIEADCskqBR2cZw/olGhUIcolGo6zQt6dTu7bOP7
m+B5CBUyBdXEeo1ao9eQ4rE8lPoWf+oohXaN9ThPpf3ymHgx0uoA4WQKS6RhJMyvv1RNWtxPi2Lt
vFS2p0OGIrvBTGh12WDbvKgGijxeQJf8JJqZbDMLRq8N472Ma3MoYIY6fGIe0frq5CxmUQ59r/I9
i6S7S2myPFRp/XExpmon69o4OAR4OitocxAR1s+vMcETJjEpCNiNQJNo1O2jCtDthAi/8A0zSXbG
24jp4G/ocBDn6KyL1Zfq0VSqDIAG3mjDrsGwwTjMmjRXSpwa+88yTT8hUQ7E/vZ53ZwmRDGHCgvc
gnXpVhvdzp4KsmkTjcdH8Cw4Xmsab8t0Cd6Ixlx2TuTG9Um3kc69LOg4tMgu41FSz02BcxwvLy0Z
KbGUuB41Pao7nIji4BR9ft+Es/N6jAVmIC7qE7fnu7nMz8aXG+xZgE+GHnk5AqI3CoETTqognJ3p
zkPXAN9HQlE7mDOKurcH3Uim6epCnyA7oeuwzhkcNZyw0MlsLynb6hTZtn5IS5RAg9qNTm3QZmd8
I5Bf7wt95/xvTZeciDSeUMMFIP/+s+nOSdVkNmHFgwse3XMTBZh/xcYhnsvmzZL29amHcubdnu7W
ISU9oV5G+5OPvQpv4DdSLmkOaeJQF+StkHsdmoWPBNIXq5XQKadCIkE5lCp4zV/OD0HRDG07yp6L
FUI4HszuMCPWcxxUrKhvz2rrpDwfahXl5sHSBjOzLcRQWUqnTrRTpuEoN1dYUOEt6h5vj3dN85Io
ABbr6TqlCLrK8uwwUlpKd7wug0D5VY+WeHDTxsXbM6AYEyxRXh3UprX7QzIPw6vSUCB4Ya0ZekOC
b6gSi+ZLGpompiXJ8pcxKvbX279QntVVyYZtpeLdKes12KBeLr5jzHWG5ILthXnQPyLw/PcY1vX5
9iAbm4lrhSv8qQhFyf5yEKHWfWVjz+AFI0Q+nLaT+ynFTAgT7D1u8rWyAHXS52OtyibxjERsH6Ak
ZM2NXR7cZrE1T7GK+W89cttfcQ3U6K0Sa3bug6pPv1lji/heFdapckgjS3HubLoLtp9PPdZ4lWI1
L75ppeYQvSDK1FyA60CCQL6KW59reFaioDqoNNMBg0jNj8ba2XmsXn9cXhfcSJCbKOqQ81+uO9au
qeokmekNiqm/GROM5nGi714cGSkykzXIx75MVFbpKb42RoTfHe9UkrSjM1XlmWyMsk6aTTP8xqr4
2I6j4ek0HF4KI+L5xAuO9IvOLJ3E1fFqOhgpNPKQ5e24CVpNr5AgqqfjjG3SiwMiQ9ErI/zzauNx
cbmWQR1kRpLVpme7RfY6jRL1tAQYpvKC+fzS08JIvCgkOcmRg16OJBHYE1IrfDVX6YBL91JXCbH3
asIq8vZQ11cLfz75ETkDGcsVdUAtS4DjWSA8OyiSU9jG34hn3dGekoSMPx1RD033+ArXMfhiTLH6
ZvWsIOHRMuZoKoOnOiE+X5ZeH+Kpio5xOuY7c9w6BM/muN6eWLd1I60cxkO8zl9svT6GVAB2TvXm
rLilZaGdd+daim5p7MUoAhMw/zBiWeni6JdVg4Vt3zKdFMsJ729/uc3xKNXAYiOvhUt3uUnGMbOw
CkBzMMK48IM2t87R0ZErqnMKmKHZ7tUNZIi+vCf4anQlqcmQYwK/vhyv7/IspkzKTkmd/KiauAEG
0Ty9hUweHXQd6zlFsbJ7vTGSnctja6aSqEnORQPs6mViNW0ytokrPDPtwlODsjHaql0BblRtztqs
fLu9sBulMEiqdMy5sokoPIYuZ1o3g16DKTc9HdOcM2gbfJ3MDjelBHlYw8x67L1D3B+XSPnpGMVX
jVLSTqzZmjKYVUmRsaTI2Spuc5POjWZPvL8rO/VrM7GxRHMU89yiN3GelXQP5XN9QTNnvALYt9Se
jfXrr6/cMaKhbXp9y8lfHMjdnVXNfhOUP24v7+bUGIxqkFQbWj+R6iy2+rqiloF+WOWr2G3ASEHP
q7em7FWp6eHO7tloNTAa73T8ZwjdyFtcfk5DbyZMbJia7UpkVjioR7yBE0qpvX6HvWZ1Rg3YOmgY
Db1F16y9z91IPRhW6u58VDnQ+gRxU9Ewhv0EPkvGqWdpvA42tKPZaJJR2wFP0JD/6FTNG2qJ76mh
b5/g6yjdzrDb+1nWdh0AUySjq82UpX2WhnrPt206lzpy0+ofRhM3qo4yyd9Gryj/mDOCCpkdi3fo
lPf306gMe0W5zR0GuEGS4ZBWWHNurbg1UECuqDu6aX/CySn6FmT9X2GGu9jtHbY5kiwvgFxzoC+s
PjhcVKoBAelI3jnGh2Du3cdeKO15ocCxs7ZbQ5HUyxNKuZFm+eUnrVUrnBWVofRZzKcY3YCD3SfN
cY6zvZt6cygZfcGIkqivCfR4ZYh2jIlKCa+wQwSH+uuSpgku5EP89+0FlBtxvVEl/oTcA9wLur6X
s8qyzmkWUxNeiEnYD72PuV9EtEf+3AgEqOgAdgUNKiFKq7VrFq3TelryHobCjW/1jf3NmZoBryf9
Q9eH886kNtYP9ScJ5IWCRsV2NZyONcigKUJ42VxBAUstGx5I4PxQUP3e635tjiVtcwBG8nhen3TR
tqPIi5htAQXE10rdfuhM8dNwl/TT7U+1cStzH/N844EugYmrT9UVtA9tm1wq6ytDHHvTCN9bWpiC
0OyXxkCQ2IlBLboKRrLNuLP7tyKLAJ0tq7J8Rnq5lxulNVO9amdyglG1k+OYiOZ1G3fCUxyl+5il
GeIJdoLLRkhceiiSofKhoKdfbi/B1mLLQ8EuQiYJNZXLHzGVwew0E9lyp4hOPWAiWD0kDhwTQAhV
uxNbtjat1FX9U92jTno5GH1pfVSDnKdO6pJmJfQW7kYTvfMG+nDq4dumzDuvq835PRtSboFn18YU
zYPTzfi/umLozq2WT36nRc7bQIv3VDA3dxOUPmRcbZK9NSzTmEo1ymqei1NZ4E3Kc6u+n6Ao+WYq
VdgpdKefgsluPivWqO2kXVtjo1ngyAaRvLBX06TDMZY1AcMr8xjvbxdZlFDX8oNrNYZPbXP0+zD/
b87OY0duZImiX0SA3mxpqtqrZZ+kDSE39N7z69/JXnWxiSIkYUabASYqk5mRYW7c+yOJ6vzgk+7t
L4eHp4k2K9U1Z7O/a7+O1Gd1v2wt+Yz2TO6Ouaafq3lZg78/qsyTMxX2MoRsbnwQQoVStpqUo82q
/11amfFcmHl3Zu7FOFjU3jnVFYrrhOoO/LCbHEuitg3hXWX6Bc7VH7tRfx7nlrHFRRbUOtbP6wvb
C7IAyNDnZ7Kb1u22wDODHE5zAZCxmzD+gdB2fRs3qXE/h2r506FY+2lhLM+XKubNEmky3hdLNMM2
k3QHsLKd8g/jtrhDUfIXi9+4g8QZ1cFsiS9tsgVXaqXloa5Ar6+t8q2u15rSvImonN5Gt2UIptNB
3pxDhrLGUmcQggkVVMVAfuz6DgnHsHlTcZEMIzCDBLZuO4cWVoYxhBPPdybBq+IwPejLMpK+XUTM
MM7MpsE4eUS3vfOQXxjdeKs6h+UwpMYrRnXQAbZU9OkBnh88A3tnTYB4NFRyCDG3FcQidMJkmhLT
T2r1y2Alxnntndwz5PRBCeXy/fWNFNdxu5HUK0QlHIOUdy6v6yKpExNyiunLYaW4chKpKOeZ01Oi
jMVNJNdzEKWT7Goxtb8pLJLn6+b3vIVhcACADDHqscUCG046WsBnAGUlMFaGXQJxRKtGnoHSx/lf
TAGDADFO3LKNIlYovTpdYHTrKp7R+YrLgIy/eZcq+lFwvvsJGSqh4uS8jGVebqoRZnUBxSi97Cmh
oVNG6rtmmBQfXr7cN+vqCKqzu4uv7G0OJmyNdYcECBDTWkKbmOETjxRuDRzJPmrb7C6NzrkgWKLj
uM1+bLRW5o6Cnh91U3hPnSKf3bQRIux52YyPhp78NdMo7AYU0xjEww0xMSMW/+rBNgsKdnFPyZ9h
bssrhgT9uRDNKScN/3p2emNKLP6VqaZzkoElgXRYUUBNlGHwu6YcD6rIe1eOAhPdd6rIVEWEm3ll
petGpU25UL4mOR084449uFmoOHe5GslnIyYAzGsnvK/QAf6hOnO3HoRAuz9AYCFFnRfi0c1r1oWI
EsfQrPtQh9iTm2YALrRxdP4UKM+h/cB9R+gcNUwpyn3FTo6YAPaOK3obNMN4SmHh2bwplQ4NMgGe
6ZOXSJML6GuA1jW2tY/zmqThwVOxu1oxaMRuC4jO5qMyOZqXRog1tVNm10Ky+d0Kk6Yf99BTmQka
fioViwerVszH1ZiPejV7gRidAkrd9K0oCG3M0w5UysHAnStOXKSuPJXfBjmVPipG2J/UiY+bjXXv
tUXXHTi83XxCsPpT+RKao9sa42yh5d3OIIUcZVh/jfrcnyjEVzd2NTo3DXxpD5aEfpwodXgQWuku
1ZT6qJux92gKLQO+NN/c3M4FaVLHXPxCc5ka1rsmDyHCjMJj7ZI9v0TLE4pXwWLBdOnlpcpTyEFS
GTi6IXf/6XmnnOIajWxEkPuASsXRyP3uql4eEtCR9Gq2R7jM7STsAUd2Qkpznek8metyVHrZO7oi
AqDWxlw3weDloqSoc7J5IPFt1GjWUDdvl8c2h9DytEB7lrhdp0Z1wEWHXpUUWYn8wcrnfwAz8jwD
d6dJA+kPHB6XPwMOYCROFCptobJGX2VeGnecphKxLSv3q2hGcNIc6pNsV5qrF3l1o9XIVF1/vfe+
7+vfsHWactokWQd4M0Hi9SytcfugdIV6kw1K5srg4W+u29v7wHgoFMcAn3CkNltvDrNuWhElY72q
ppvK6NUbBz2Cj9et7HlCSg1Q9zJlg53Nwz3FVC1pOBr+hNrar7Bv9AIJ+nxM0OALxyNcy54rQuqP
WjxDNvAYbfZQGax+KVfiV0lLW4ZM0We/Q0Atjz071tBc6pWEqYLS7IWyNXzRRxXb3dUSN8BDijOA
rfDyHOntNOZIn1FaMCb7VBfdcrOCWWKaYZ4O8haxcduwlmMppomgxQBRdmkqmxazXOnd+KshF5Gr
ZL3jIQJb+j1YziCBgtXPEKY7eFh3rb50hlX6K28OTVPCUlSIzm1m5tVtZWafKobOzjKcDPfSBFFg
GXFT//4IUYSjECxQH/i/y5VWOsnoS3EsrubhsY3k9TNys/0NA6eHAlF7l0IEtJTdNYU63PYDqky5
RRYcY3mbVqeqlrPHSamig6u3d0xFxgYWSrDIblc05q0+wBwMBWGlav8ZZVdOPnrE03lJSt1nrDC5
62FbAy6UTweDKXsnFFcLxp5/uXibx1ofUI42mHvz5yEeb7s4V92Q3biL2uiIfWTfFBMMRECwam3Z
pRylAbcHgZgPe1wRLFb/o0PvOYAX4UjffscS+SQSUVD18xJvnUw7zehHob3uWygFe1DFhHfjZBu5
q5uDdv7r0wjNOt1vBoEpHm5dTBcp46xVKaHdEiV+rysSdKz28hhnZJfXTe28CJgC48QRoc+2HcU1
deahtJQaSVQN0p8UcQdXU9X4+9A2FqDa4giguvMY0+4S/hN2W8KqzYtgKVOWyCYuRansUno3FZL8
SYiOIqExdfV0lyZ1bp9mu9UZWlyR5Zbmafl6fc07F/BFAYlKOOgQMrDLy27nkVbXBZWfQTfTz6Mz
rEHHlOaf61b2DgyFfaY7KazQUti89+1K9grrIcGNEiKJ10/Jr2aQKsSr1eggF9ozxZgQdQdyZXzY
ZlPzyulQGpx133bi9kazG/O5jIhsTPmQzm3XFC+CDU8uXaxtJWuRqS7PzIf51livQeSE8W02MMk9
WFFyEKzsfCbRp0CFWFwE0FOXn8k024FpUiSERi2ZT3GSW+fEoqpx/TPtHEiCMVw/HSxB+rNJ4/TB
BlIiXhtS5D6Y6soOlmkhxZnR6LbHqfjlSN1PPcyM2wE509N16zvbKRg6eAbgwGeNmy/X2lYeVlRa
4Tnp6neoJEHA6wxToCrTUdyyt50QkIjOFkpZSCNfbidvUW8oK72mpFWVG7sZh6BB6O9gO/etIPIM
ABdw89ZK2GR9TUdXJzCoyhsiFPXBZo7u5h+2jSYgiA8mEMgKL9eSOT0aaw3tlQhttZOUjCvJ/ig/
jlb64+8tMQeDz+e1hhR/s2slgso9HDQU4jtdf5LLRb2ZlzjxMvTaD7Zu7yRC6AdLAYzoxCAbU0VZ
0trpCCxLJVdcLao1Vwml+EaKra+alMe6i5qKfNMOc3IejY7w9u+XCrsg45a4ZtGpvtxUQi7GsEqC
daaC5TMDnZ8rvaKSGWvr8uW6qb1Tgg3kV5kbopi4qZfKYZkVBQQCvt60nSCZXyCaaBw1P1jS3pa+
tqNeLimr0ZFnLI7LvXTDN6vXktt1sRvmHdP81Fhrfx6L2ghiqQrdeUIJ+Poy9243A47MkcuiDL31
LX1am1Pf8QSsU5k/qOhXfLRktDeMUPn095ZQzxRRJaMob8jr5nWliZKo9OOGLLtBBtf5EHck7bDm
mgd7uhOesx5IQwgtBRJQfNtXhbfZmZFu7Gj9wT+R/3YGXb4zejn7EYFvuIPrrHgyZm38hwtPj4J2
rkO/wtj2wzpQE3kKnaa/pJnmxj09krEM+xsH4IF/fSuFy90kPeK5EYUWiB85opv1aUrdrhpzk00/
k9tk4dCfk6rK72PNCk9tb9TPUMVL/zlydlTl2QnGTB47+kRgrBhE3phuVbUepTim1Zmp6rmASNwr
rTVzeSO0AILN9iDO3FsqUR+lDTGTxqzx5VKlxOwXk1gdDL9q3I7w/LjqHLZ+qUWdaDWqbtWXbZDE
/XBwM/YcALOONEUEaxsEvJeWR8YTmpWr52Ov8Zx5jtFyd8rmwHvvmSG0FaU76m9vuL2aQk+TohZt
+KzQf1QIK5xr2DUPApW9G0EEIThZaVawosvFtDFzJVEIO9mqN89VkRnnuiuks1VLJeBto/bSUKoO
LsTuyniOOKdQ97wR1uprrVP1hJXRJMz9SWUWfVyd39evwt7CeIxgf4PknfLc9itVUuzQWIJjRpXp
wFRT70LZ2XmE652b5EXtDlUyHPiXnZWJx0+AfxnDf0PgC/O1XMmLxDSEMQyja6Vyfd/OyXwA0t43
I9DFZAAADDdrS+JIaqSc8r2tdNKfejHyz0ptHTXXd63QRAYGjjsBwnB5NOJCo0eRMcdv1aZ0Y0bS
krrNMOgHJ3DnnYPIW2j1UWQDXbZZjF6MlZwOdOUMK9WfSkX6GcLlC2+9dpcD0HrXt+N3eUbYQR3t
o3LNziMHwyOtJcFbDzHhZolKDUaiCCNBxRY592XXwC2rZ+bstsqsWweHY9cYdLxizIs3aNtobWCr
bvVEdH2KxXmWw94KVKOgeywPdTUH14//rjF2k6/H4C4R4OXHG7soWoBcWn7V1H9wjs1HVEdRO1iT
ozRg75gw3Mp6CGjBDW0s6Z1UEkeEtDeKpj3BUDKt7rLWy1GLc4c3D0QtNScxt4vj2M5e5JNMKa/h
Y8kt/JX1osYPY112QbJY401eMc7n59Oq+Y2ZoLA4j5H6PMLQf0oo1UdeO+UNs5EmLN7+9a3ePcBA
i6mroPFCheFyqxUo/6V1YOBH5Wn9nrXxcEfGXA9uMw/hif2wHYhqYKZzG03OEs/Miro5iL/3PjcV
R0A3orDL9Pvlb6jShun3rAV9QSLwyKT/8JC25nxqJ/Uw1t7xrMDyYVEBpkmZbBtrK4kRDhr1DYq4
sX1b9ZV0Xoyh9UyO3P/gDpw9NUq6fzjPpOwCk0Yk/4Z5Q07NzpIKMIZZZy5f1AnxWkfJh+8FCc0/
3FPK0xTkbDTbQE5d7mUL5jmHRxqnoMLO7YZqaP2XqXlRnoemlfXT9dOzd32g62W+VSjngE24tDbq
0ZJGEacnBqudPed2DW+13ljLP0xtkHBCzQCeiAOy9QgDZDASGRQjY2v9zmoV+1cD2c9/11cjfu0m
AEXdjLElmAhFOXqzmqg3nTYM8XEypeF7qOyV55DpQC9O1KF0pzk5ypL2Dr5OmVHUHyjdbFmvUG6O
HDCEcCE4rXnSClB1adYPp6EMs3+4YzSR+erQ64j6wOWXqodyVJDSANNh1uptWaylP0ZReKrs+Ajc
tOdSXpvaXGet1a2qbRwo3jTGFXqTtoU59996tDThd54dd1qVNYj1tneL1KoPWid7RxLsHsxowANx
uJtkuupTQzXofvl6pxvvMwZQTsVU9AdR4N6XIxcjVKKSyScUbuZ1LpaTQ08pUItsidqbJVwQWwex
+AC5+HS6fir3MGxA6ShT0WITKe3m06VRBYS+iUy/k+FY9dRmCt85NG/nG3pDw39ST5vcG5sIHz1H
VJSfzDVCPgV9japxzcVUvgHyn89q2Uy/p16XqoMfuLfjjLmDD2DUiSxq87075ppyRROtAL2oPy8V
sA9wv/+Ao0HFgzIa6CeRI2qXOx7FdWhnCsP0Q6uEgaV3Pyq5kW4iZf0XFyqmJAkeASVRMb+0RFQ+
G5MKWhJGYuQszKKF8yCXFaRJMxiiD0gCdk8S5TpFgWqLzGzjsNWxnGslE0R0RhN/dygV3qS5rH7K
wtw8qFbvvX2CAYXqAZwEkK1eLkxm1CLuCwGcYbg0UMl6fZRnuvdzaz9P1jTfSWYsfb5+esX/c+tT
Be8ToiBC529bllSWMtYZreE6tn38MBu15eJd69JtnE726248wsntGiQgIXd6AY1s9jNEbcEuqhmS
O9TUoQRRnJ+NxajP2GkoZFTaUctod1NfqJA5GMLu5aZCmSM5i0zPLcr7/inXeuOzIhXDaVy1HBaU
JpG9Hha8o4By99K9MrtxCgazrj26TTjZSVa9NslrWmP10Zjf/mbyPAGAoc2x7QQUmimpsaB2KMk1
SDoNZaGIBum0x7BLMnqkhxCiXz8xexdC0GcrL2kbDuVyQ7M260ZwPzQxY9186pZCC6JJtx4z204O
HsW9TQQdyqAAsRLd2o2pSEZjZKYh5RtDksVuIYPscmFPOEzV9g4JpS2ElwhhGQ/aGFroP5VKwcR7
N1ZIflRmv55CZWrqYFZLuh25YwfO0PRfr2/l3ktsgYolqgFCRZJ6uZUDKJ8oI73yY4Zbzqnd9z/W
NgWdESfavaFJ5skESeFBMt8yCas7B/5mN+mxCKUEVSklk20SDqmbWZKbg3BXp8Egq1GqZyNehRTg
1Cutb2qD+Qn0kLS6+jABxZwAy09uPdh66ZmjkbQuYikDwG1ZLQ5e8L1PwrOKZxIhH6pzl3sDizbf
ORexV5VrD4C9oxMJdOY7vVym7mo1ig9lUHWwJbtWAXbwB2cIAvXSKiP44zT0hJipJov6YqX9SbM5
vYfccX2qEopxzF4e0Y7u4fFxv4qgwZPF1OPmHNCXQmMKvj0/Bg52gsGt87qyjZ+hhrG8GGDxNwcA
30PJs4dGhGwSNYTJ/+wObq7rB3LvwonZJA4FeCx9GyqoVmyOMjSgfjnG4ZnMAfo6WTvKJ/etMJcP
vzDF1e0YlDTn4HoHknpzWtNbTZ3yBzM1pAM/JTzs9mUTbDecIbrpAD4uP+WcSprWimzBmfKOGoxp
ntM5m89Tqq63/WBVbhVCi2+mtXy+vos7FFiif86EFZkK+L1tEmsNCiy1dWZjNRueVVuSvTAvli9w
xU9DIDEKPpyzTFNrdzTs6QGB0wyCN/HBi9l41hslPcLk7p1rEieSaiIYqnqb0KIKGzgfOssiigmX
n9osqwlIMBv1FrWG9vauMlcL5WhV/Yf7REJIjZRyNj3/zS1GKljRolVIIITFkD5JdZf7adRJT1mX
dr8gWRmsZzmO9H9Zr8gxVJl6jlCPvPz4RFmJ0U2sdwpDx3jM9cI6j6lqdh90WNmezblDR9JotIPk
Zuc9Bv2PwwKRK6Z3xcl/lXaAmrTqOiptXxma6j4sw85X1qL43bXS/5hdVg/M7bwfKB2QnKKdoQjW
4EtzS1ZlDeUoztmgmc/50ob+zNTpdzMstcVbRke/h85G+eSUQil+lY64p/eWS6HmZQqBY77l8Fzy
NpLUXLdFYzasXWmE08DNKKd+X9vBEdGVvf4+uFsiP9xca3Jx+C8E95nx5m61xQIbS9tb/tzV8Zeu
GdWzNWXRM6M55u8kGwp3Mfu6chND+qktWu9D268euMkd18JvAKkD0S/Q723vuzNTlBfmhfqnVa5n
MnaIBxhWuwlXC6Fuk7k8RtWt4pS1RXrg1XaiLxI5OvyC2IGp3s3BHgrDBEWN6aVIlg9NX9tfGGu1
b5XVsf872GpxWt9sNcBq+huie7NFzxQaBZAY5hN/dOr0iYjA+WOpBRMYTqyiOBumiloRGGTtkzVF
Uu0ucimrpyTi97mlnHZVgI64AdtiV8S4ulatjz7E/i/kJFBI4OHc9pFNaYiLIUug6A2tJUcOpy8e
qCVrB7HInhmKZwIfwj/oGFzes8aoCrlKOHNKGMeVvyQVULomX/OP13d87z6x28C/wBqQcG6iD2Oo
0t7RIC0DC5ZFnjKkzSe5U0O3J2+B9CX6cN3e7rqYe4HeAXVr/OXluhQtKxfbJr5O7KX8CvZA/m2Z
wxHyZXdVAhUFEpk1bZmxu7rU5cWC4qlY1+lJr1I6INBz+41k9e/hsji6IjtvHcQFOveSggcgis0V
qWw6gGk6W36NfGDu6Tll45ORm2nsxetQROdKAdke6HIS/+/6fu5apmpNamuJvzavnVnbxuJ0pBG2
lKWfFj2MPvFWcDDV2uTdLxTqh5W0+Net7nkjuj6CV4au4JvSYTNXuZ7g/hj9Mpv5HNnzkpyoFPD2
pJrUnJJEi//EbeLEXhnCd3DgDPc8EuUvalwgycG9bbbbXJUS/m+K53qnNHSd5DL65pSZs7j63BxN
2+ydJWpZYIFA0KKtsLkhnWMMxG9EVn0eZyeENzM3NJfmoYzCnytp/cHW7n1QWL+oOBM10YbaPLC2
Nk0q3V2b2VftYQ219qYc5HfGUjZnZwHM3g7NEQ503yQZLzQBpALbgZYwl8yCKiGSQtCOAXSaGqbk
e3uBvXF1vldmWtwjnGQcIJP3rAq2ILAVbCvX9NITqLmNGlws02bSKFIUUiwFkhH1t9GaOj9NRE48
5KIOyV72vuYrq9s42YRqGJIz2hPS0snPDsxgp9YebQhqOQEeUc+kusOgUs0wE/NJUgf91MDn6Cv9
tJoQNoF+NGNZ+8w2dh+jtFqe0Bbon69frz0nCecWNDAA3eg8bLZGk5aoq+hG+PEcrefKKcMnBsrq
83Ure7cIOm9xj21emW1O1C6hnBk0g3yEEUA2F6XuyZkp+4Rv/envTTGlQZmRPhsFcvFVXgWpiox4
k9OjxaU4I7LSUqq7KXWwM6RUycH92ds7sAoC8gjR6RtBjcIkPiszG6hvmmcnVKqkU65a48Hh3ds7
MZj1guAESiB+xasFzWmGNLYmam3F8gdkXnSjtut3CsJH2JI9Q2SSBFSq0Breiu/VsjLUeQNsTWrp
oIWZNnl6Cc9TFpGn//VHQruIKQV6d6RN215XuWZpPgrMY8Ww6D1E+Vmggkf3GGH8BwdOeEdkwxaS
tGx5DnQ105ltB1S/JkkIXf2QnSrq6z9XaOX//q2gvGYDjqMTQa9g86WiETaBiQFfAhyrPlPdjwMr
ge2gS5Wjuu9ecYvUT8znCBALBDmXp4IUKFaytLb8PJWrs6I2kpegOhksYzS4JZVmb86sJujscXHD
JWLMrlCac7zOpRvLw3LblUZ+AK3Z8Xd0vhA3FdTgdIE3z8lil3mrlixfHpLG76mg+VOlEBqrZuIZ
03BERbtrD24QmqUmQ9PbuJUnG920BpxGPElS6QqepyCDQePLooXaTRi36kEAu3NBGKuhzICsOdPb
W92ModOgQxwJgKSpnv6kaRXdTkQCwVQ4zQGy56XNs8lOqB/pojSsiCR4s5nZlIeg93iyJKUaTa/q
2donSWk72Llosr9PM8n8L1G7dvAl3GnorgTVsMDAZdUwR5jOo7sY5Io+MiqMJE+dVX8gDFasIF7b
QnY7w1mf6wmwo1ev6vg5ZTqidNcoZ/KdOZ64dXPC+NgrdKl8SnPBRCLLQ6+6UYR6yO9KmWXDjXL4
LU4x8XzEIG4zUs5rmvZ9vtbDH3Vuc8ntaxN6s2Up5caT275aPC1usvfTWg31GYo9TQ7SulMl32yL
9mOaqsavtanMD3EROR/aOGxXv4OG7KizIG7H5e6KRp5Cmgowgr9FwPDKp+oDpCSGMoJTsNX6a9cs
COkkRn9uDKM8OxZ8nbVDYNunocJzKH+67v3eHlxhndeJEEgQsGyeqAElpLDOxN3twuhxduq+c8lE
jUfTGDvdm2LV/v0PFoEYoQ0GqzEv8OV6s4Vzo1gMM9s45CcTOIi3mFr1rFhxHXR1bx94wrcBFyVW
chSd2/kC6bu0VzlGrC4jvb4e2Te4TeL+pKl271VoBpA8K8spZZ7qYFvfXk+M0ieCeZyxX/Aal0ad
LI0KDa/nm52Zf+nXRKUMORpPIRDigzdZePLt+REC29QcqSMDAb00FaWDNC0hqWXMZfSKRArfRals
HJQX987JayviV7w6pcmizUlpUjivkdq+y5tyeIDSKffQdYa5WIMX6V8+G50ocH0M4PBsXhoMbSWX
Jjw8yWvfB5W65h4I8/mcpy3AT6Zfb1MEKv86FuCzCTSmQMGJTtGlUaY6NYNRH7pTfdx9MPUkdIdw
LJ6n5nBKZe+EQBHGsAVUpRQiNslc1Qx9Jxlc+0EvYTHRx8aDY9J0YY05YjveuwEIKAvCFBiWeKov
V0VmIQgxQHpFPVLK5Wg4HrFD+Bnq9vrRXCfDNe3iaOR978C8TJtTMKUxsA2rkrXR2lVlKxNQhNN5
VpL2/ZjbagCHQNN7jVbCU3Dds+yuU7CL8CrC1GVvPKkMz0ff2SALmyZRbxGGHX1mGJuHYmH6R0OY
4wxfQXX+F6Ok5GJwlzLp5vrpvZ3AjQT+pcvliqH+/vvgEHfHktR70pJNXlYqRwvd7i3T0GJChtCO
CXDc9ubsQD7D5GKWrQFF2NLvsghV87CMvbqoZ18tnPWgKrd9ol7sEbQyE0A9mNj18gCFWefIy5is
wZT17XvRbjqn2TR8z8KluQNEaJ/rNJLfO00VeqrSwP1zfY/31suSeR0FE88bb2rVQ1yq5sx6rfi7
lbbz+4Rxc9fUp9tCi6c/163trZb6DjKZ+G9QxZvdrUlN15i+UhCFqo6icxPfpXUpl6e6W5qPslT3
gaIs7bdwmPOHfrbV79ft766WTjFzt8zIEcFf7jaKgNLYduMaUKCwoaQwMl+P+/zRHBTFlZbhaHTz
Db2I+LwQBcJTRg2P5rz4Qa98+4T64hjqzFJmfancrNNq/RZJ2bkbeiXQl2LypVpSg2Fp5HtdyeKP
MeC1g6hg6w75DdwdC1gA9LfgUTcP5kxDo+Mjr4GeO4s/AabwUiPNvZRhpeD6/u6a4iSRHwDTomR/
udx1igq1ol8SwJkyPOlxLp/6Uq4/j3N5NPC4Y4rrwiUlv6TZvIU1rn1i2F2HDAj4RvODqRXMmE1Z
el9k0sH+bX0f+0fFBKYq3hLQRVs12TFKJUAckRyouRn7krzCCzgv0s+IsP4phYJSc0u96A6igr31
mSTphKb84dm83EqtZkioRIYssDrZ8kLYadyQBuhtkx7KEe6dUnBF3AswFAwnblcY9izRUKQ1GB0x
9jFb80JhIDVvCnoe3xYty3+t9mJB0muoJ2WtbRmSHJgaD3zRzkYLnlQxrgtS5s3QBoogg932khz0
2fRFinTpzijRtEmncjnF60hvhunToybrzj4Tv4oiEgSJDKaI//7qhq6FkatyHikB6YlyVqJIOsXG
nHyYyXwP3rMd70cyRQsBtAC13+1sXVFSdFfMTAlCpbEDm7/OtgIZdVKoS9Bo9fDg2FAnItBR+tUw
ZweJ+9uVCsINxgcROhd+YHM5NamaZckolaBF88Sfiyj+Gjl56y/Rut5e9wNv/awYeybpEmoT1C02
bi8p2rRFW0QJCkBJnlXkw90gq+tdXTu1q7Vd//m6vbc7q8gIF6gUODnIO4xrLWOFEKgHMwNhbitP
401n9b+0oc6eDaWq76XOUe5kvrS71mXuX7e+s7GC9pJokxl9yt2bV00N8zCq9HEKYIwv76Uk/q8w
mujZ6jL5dN3SzjqJTmCp0kmoRAvh8rAu5rDYi40rmlt1DiokBT9Ayr/cRkZJwXvpu/sqQvBSUtPK
19PJOShXvAxqvE6I6H3hayFt4aQCXN3CUYaGpnxXjktgZmqsnTUzzGSXjE+FzNyM4seOYoTjId+l
/rJrpZtOohuYeoncp+9zUqfiXYtIZ+rGauTUXm8k6PyIsZPlvidWr+8Hs+ipYUFildzmXRq2btPY
VLoyawjPeTGV9cGne+tyaE7QHKaDxdroVlxuKI3xRon6itsf2tVZb+05UGpZbB51kzyqE7xhWJl/
rn/GfavcQFXQLL4ROiraHK5rGatJMahnxu2mc78M85OzlP1/7UzaXoxl/OO60Z1TCuDYFlygMGxT
mLhcqjlJpbOgshAYedi7CG1ot5ZRzsHc2ebBMd01ZdFKs6EjlKlcXpoC5ae1Zm/JQdLV+rkGBu3h
gyUPfsni4ANu+4biRBI9k5NgB2zOxhQEzEVZxZkcFKadeVqSLmcztBNXlmzznRM6UmAm7T31+zb4
++0kniO6A2L3dix0Ql1tqYH8BSV8px6KTvlZiS3E3hQjOrh2O+8zt40HWjxR9G+22gw1Hh3cTEoE
wnTNLci6b8vqtKeipNeRyXNz07d9ezdrQOPdsk0bD9Rlf7DeHZfOjSd7BxhPXrSFWSZWZDJP2XJ8
ZKSv06EY7pIxjX+1oMEeqgbSl4NoYMegYFcRBL9gg0DKXx4izY4iVWuaJRj0ufoUVSkV7igqbxMU
4gKJFPTA3ttLKUYcaSgRudAr3WpwZCb1OJrucmCbSXQvlfYAkk0L4WWIze5U5fP4aeks9dP1Y/T2
/BLsCBE9i7iHzqXw+K/CD33oNTuu2NYBrJEnClsI00vll7hsy3umS36WlQCeGdJBQ/DtFcUX0GVi
c/mcpJ+XdrWMoG5peTFVo3PeZ31GgzZL8rsky+ODK7qzsRemNlc0mgc9zSq8gWOnBVg22CvzyLDf
ya02ndawrj1FW/uDCGR3fSCMZMa2BdHYBhXCEIvWxDVfU6n09Cv46+K3ZfCeTHHhHNyMt6bIJ3Fy
gi+OoeZt9DzVZmT03dIGA3Gft1AoelzV+INeW9Jf+1WgERwX8N1cQzDLlx8NJo3E7Nq15bVqc6+A
sfNUdbbuWokkfbh+Lt9GGgKFga/hzgt+i81rUSdQJTLAhilLHW7raexdyWqLkzKDQKk5j+5SIpoH
gw5T8MvfC7DCQSTrcNlS+QEBw1je5VKnoVgrSE+7QF6T5rYvZ/NLPFqaS7FIearUvvQIkrqbMq+H
9zyi66lnotIfgRvkXjTT8TjwDnsfGYS7IuJagejeeCMbwuc2hDk9KOp1grmlkD/THKHrpdhHYm1v
74ut8G6S0uIUKJlujq45mmGhrWEZRIZWehBc/p7M2rlLx74LqlFbP8RLf8S09tYNCZtEliJ+FfHl
5XbLuRU2OcFdkElhJOShVdeUxuVxyfLBT4RCYLMs6snp4iOl2bduHkIM6Pf52sy40cC9tLwCb4yK
Uq2CKo8NIldFua1Tez5LAxqJK4HS++sHe293SS/x9YQMAuJ6aS9Py7DqFb0KjGKyg0S2Mg+KsCSw
106/Sdvsf1Qzj1rue2ukqMiUuaDKxPFe2swI2gn55CoIq1n1UquJwRnFXCZ5Tr2oss2/dn7cnFf2
Nn5iMqzOqRKlCma9Tly1qa3HaunLs2zX5kFssrs0ilxoN/BwkhtcLq2Ssq4Ou6kK9EYfXchAKSKU
tfQugzXDdWrn7yt4LI30B7JeAhGGhi7tLVWXx+QobOWcRTd2Vv0Zswp14hbKynYwnIOd3LsXL6gC
JCKIm7cet1PNVsvsoQwgQDO+RHT8PcdKEr9CE8zvGsV6NLo287JUKw5eFbGQy1SLJh3c/SwG4jda
C5cL1Rl4znMGd4I4jLt3DKkvD2YxZgdVpjcAA/zsKzMgQi7NRHWtLcpilAFt/QSW5z7yNb3tHuww
eh8iWXwXW0UcxOCjvTZiOitO2W19GqYH9OV6wvpZP5hV3DtR9IcI/ZglgnJ/84VbuybX7i2Y59dl
Cpq0b4K1Q+RcbtbpZMf9Uc1y155DiMCEtCiVbk5wN5hInDKPE7Sqnf0u5NH6WqvqJHvj0hWZGyfV
+Ou6C9q3SNLCCy4KixsXZKZdT5rOp52bTndbanvBkITNSdGXCBS6fTTXvvN2wTZkiLIa/CGkuZff
uF90oL+mXgZKYas+4si2Z69OeVvXTX9wnva8qyiT8pjQLIIJ+dKUPVQzjCQ2H8+OnUd9Wia/KSvr
Y9gV0wM8YPi8ZQD8dn1Dd6xCwEVbCsZVweq02dCRYqQ1j1oVwJ7b3VbzKN0UYx95FQG/N1Sm4qV0
qw6Migu4uaCC0AL+wpcO1ZYBMgWYm65O3gS9Yo1UNPTwMSv138aoDT7yKtNdbKjRi4DNfTcp+cEt
2VkyjE4UnHhNyOi3LJcdtETrpMFppkzh4JUNIwOTE0GUro7ZJ8tsFS/R1SMByDczXrzS0BGRcmuC
2/bNRpcllTVTq20fjHBtBnRSGPHvm9H4SWys30a9Fi5BgaTcu2IGMny/pH341an+z9l19UiKs+tf
hEQ0cAtU6jg53aDpCbbBBoxtDPz68zCfjjRdXerSrFbavdjdceH4hidQPlQz8bwrb8/5HGy/Zrsd
oTMFCCCAP8832xKj3SnbMNu8J5dTo63draNqdokZNfppUDete3mNkXV+L2NQxN5wSkXlBpCAcx0R
qMR6CWtFXaWMdZ8w293nZbxKDz/fXH9GAQAJiF2UUF+A9II6Rw1skjWUcGR0F3pe/FXmua7qiNoT
LMvEXkdDUhjO+9tuyq5cUOcXxjY6KppbjTjeBAi2if8rKY2sTWAZH+cVtcN6x7roJqL+dDM4FKtf
P7mXRkJEhLoNgAgbF+b5SPPYRw7qFFk1IOtxRdKhJFVkmVJf/W7trsA5Lg4GLM5Gof7DbzobTOWJ
W9cQyPZkbXUZ12QsHTqjTRmF6/Lh9S+7tE82Eu7/D3b2fut8tYtngSgfzTAA8pyNhxQwmcN/GGXL
BtEcQVh03lLoyBIF9bQhbkGq2YdcJ0eWmfTd66NcnDgAQtChxjuB/f984lI3wHcVuPkKeofybe3o
R+Dh7H6BU++V73lR6tq23qaSCWwPEtAXrShIXqRhM0TgrgKlioJoJL6puMtLPCL2dhhZUKoaatqQ
p9WHaJyyNwiU/hW9/uc3/MFzANuEmulZROAGJXmmgc+HcCS/mcM2KPxAkRMEr5cqoN5645nYXXk5
z4MCDIroC1wPANhxpZ/TqA1pYubzBpcZGWwl/VG7sulwk9Z1OB48pLRXFvXSgAiht+YiCqeQani+
qGC01LyF/BM60DWoTgqsUkx3WGUr8W6C5qoX6YVNhNEAo4IiKEKtc5GGiYqhsXEOMWET9Md0kNMN
ixeyTxG1X5nLi0PhhUL1B1cLHDmff1pXTyLvXJZVdei6KogGv1AoR+9VDILfPx8N1EM3Ie+NYgao
5vOh9EyQBYgJX9Uod2IDfRpABngbaCRCr4904UkApxnqOpCVgmzQeZBjGm8K4AkDHYFRkLfLFI6f
0Q/m4LEl3QekseS2q1da+tTVqHk7emX4C/cZnKZxKtEugRrdOagqnCjnXQCkk1rq5kPULvrWZe21
SO7SKOixo/aB1xX11rObhsGvKJ1n3Ge5BK1ZxV7+NWzz4cpDcGnrA4aG8wY674Yser5oA+lIMkKT
pTKjk+/NKNmJ02YqY22zY4C2XfnvSwcE6NahAJ0a+h3Px7MwHU3XBE1XoSd7kBkZfqpkCN9ABT5k
BUDP7Z5MWXdfE6s+d6mm16xYXqR52+2yiWRuNFccvhdlZu5ygiJvXoF579O9S8a6rJUVT4CV+x9H
NnT7JqBOV2Yg8QyTG212MEDM36OVKyGXnfP0E8/pdGVTXTqoKdJqmAlsudALfYQazT3TrTmEX9do
D+7MUmRRnZwUuoFXDuqFYBFHB5hYuMahz3cOG42pnzXQpcirVUFyALfckL9dmM2CIqGJfRgaHe2s
Suan15f+4swD6gSM89b2B5rj+drjjo0yDa51JXrGPzYqZEcoVw2PoKnTm1H77VJEc7j5pw8+Laif
dB+5gYM7EP/TitKub/snP5H1NfzMhfnAQUNBE9ggvDznlQ1BY2FtrfIqG4O+MJi346oxIFtQ5BwC
0/NihNPr/vXpuLDguJfhOrIVN7cKzvPZSAbV0had/ApkyhWZQgRR9iSZYC48r9XrQ124L1E4AbKD
wDsG+3/7KX8FsS4BUj2QeN8c98YdrLeBeSB6AKe6NaVBinAiovsYKyl2coWg5eujX7jIsM3AnsQ9
hqT0vHvVU20akrO8AlgxOo7wdUee6NiVi+XSdMLYExofm74McoLn3xhPZI3qFm8qGPPfu6SjHyn2
4C2sU6+RoC5cmQBbbRDBTQgXQdrzkRRXdO4k5nACaq3sFTRsekislumqN39v1Rxfn79L44Efj8cb
aSZYqGfvqs+VHP1I58CpGAmKevtBa6oOnuq7chDiWhv5T3fv72weGwQWsFv3D1r9KDqdfZ+eaItF
GvPKdiDacsYn6DKnulRhONws2luPTGVTMcJistisfwsO5dx7EWHb5k6To03IT6jsheVMUECHH5+7
MiGXlhrXR4qzgxVAT+b5AoQWuNQ8FzkolTzCdqbk7ShjUQC0WO9en/trQ53NhcCrqWWHoZzw5akJ
UomGXcTfJCHY468PdeGYIM5HuAvKIHq957cQo8w2DoIflYpbeojXDu3e1euvHJMLmwn5EeQjoToA
va5zIQ0KuK8ZYBoKqVcP69qtGS1SqoPdEDtwlkxGfr/+Wedl4+26AfbhT7HNBwziLPlD13WtCYFq
VQ333Y9BhlpUWot7b+DLlwWlvwdoLJiiW7m48qUXlg4RGkp8f9A5oBSd7ZKeyDB3Cb50szHIIHFQ
5GikP8RUySsVqIvfuCkuYcDNNHCb9L/uV7YsKJuGtK4maO38AvkCemvM8zsFKWnVfFkSGj6ko1ef
RmXG/evze/EzYTK80eKAMDknumyGN1EKaRAE+E34SS3AGC1ZUosi76drJKJLY+He24AXEEAGjvf5
d/ZNGi1kJrgZMhkWcEfNbpq2vclWUJv+/atQdNmyQPSTEao9HwnuDDPyzKGGEBpX3g6lHsAS7SR7
W7J24suVJ+pSrg3Aw2YWAqGfTbjp+Xh+wmFOnLG6clOPUmUuE/OVhI2FC1jmF97ags5Tk0+rUQIG
LTIuu04PVzbshQsAv2GDW4CevhXhn/8GVtMYJLAO3wwfnc+Qf1YflR6vdW8vBDuo7KM1jMLdH17f
81HwcHo96VMU7SbpN7tMsh6sumRT6w6qGJpCyd4LdPCvXqm4BlAwwR5FOQMR57nsoh/2bctjv67W
YEy+Jr4jHxpHP/zzrnk2yNkq5g3r1iHAIHOka9BNcNjCntG9VM79fn2oF5pQ//ugjV8L+XZIH55d
L62WdZtGdrvXqPxhUyM+hmG7fg88wm8Wb24PykXNJxo2cwlg3cBudDb2sjA+IPDTtPTXts/2cWfP
NkIE1ExQ/gUS/Ly14TkW2XgN6sqyoDmgcDvvYZm32TDVqhDqmobKpX20SYohO9368+f5SrYEUwKH
AQwXUla3xQiikS1QHFunE/pk2Zt5Qo3qAcAJfS1CuXANAbaHkB0nBfWaFz3kLp5z8DO8KqtjwJGg
fP+eK6FgodUu8b/HGn+641AQ39Am5/U+z0uFc5GBd7sI+lK3ykcRmKudCyQ/vb6lLi3g1oj//6HO
zn8ASn3Wa+dVrJNRJebc7qFMOu1zz5qyQ3p2ZbxL0wgPwA1dAkkMoA6f3wRBrmqnksWrAt/OlYLG
B8gu6/IgA0s+vf5pl1K/rdqFJsHmK/cCWj6ljJogxJIteb98XyOIgxaRP363CtLEc0jC91vGDk1f
wQroZaQnSJ3EhfIBitUoIKH8GKvq9d90abo3nCtKcBHYqede4lFtPJF6vlfpNAdzC4TD6VHBrK3o
IOtwAlvX/qtV+3ZlpBuUB4kmUv1zfMciBuX5S++hDt4aBNEp7LbsNOzghvWw5on8D7chCh3QHULt
FoWks/XltkYfIWgw51knj4208JPJQHvhmx3263N5aSulIPfgUAI8/KLXiWi8bV2DyxBc8fqjaPov
wK3k+yCl/2XTAnoJTgSabwi1zq7dIG9WycnsVescpl+Wib0d49FVnIfXOMvbn3R+nwJUAQw9wECA
nG7f/FdQt6SsHZYc+6OdQ10NbayL2puvzdylXYgKMBhJmLjshX48sssVBR4cwpgs4yHTzn0GKrAu
PGHaPW3Bk359pS5+FUrBYF4AK5yeJ+Oen9rFbeKMtu39ak4b9dYuDXDorw/zckMghwGIAEgmcLhe
lFT8FfqEndfQXcJI/1mMwA2XQ7f0b1u2DvpK4HRhMARM4D/hNcI/zvfEbMIZLpw93a2BXMvI5PnB
h4NdOaWhuxLpb3Hn800BUTK4LwCTsUm7n2NEBqgMgHgR40y5KH0CaY0eusH5uoCNpD0xwHePgUps
UqxJnM9FHS3uyql+uYD4BRtnBtSVP2S259sSlichcyrHrT07cTsbGdw0HUTzX1+/l9tyG2Vj1m6U
djS7no8STWbRzSgoIDdUloHH5VcIiYpmx9TgffCCjofV6yNeXESEpNA+3qAg5zWqehlgy9QaigrU
mJ+aldeQgFDxjqG18c9vOj7ur6HOPs4u1PV5PNLd2LeiMkln7oYaGVNISf3u9a+6uFoEkvXYNCEC
ibP6ASwGwqxhlu70nMGHOtD6vU/za9q6l+YODaXtrt/qIed0JqvivCMM4q49H/MDS4YfVNJpz1P4
Q7/+PRdHws0B8D2CzBdYi7GO1iiaawqaJqcnEtT+u27gsi983rv/MBYA/hsTF68m3rDnezDIeOPP
xvMqRXxbMWDpjnrR844A0PfPXTIIqmz5JtYIKgDnApCxjAa2eIZtVRB5XGlEj2OgYDeVzNewMpd2
BB5kYHn/1CbODWB84mjQ25DtwEQ1O6PnYNOvU/vX1+niKKhobyV+4KTP2ad9ZniWspHt6pwY2Mg5
dd+O2XpllO2gnN2GG3AUhWVUljdu6PMVmuacOfT0+Q4NfnpnYKizjzyX7pSU4gAcEnnzz18F6gfq
V2j7gX1xDs1t6qkjNSMMW6Alx7Br7Htmu2s30cvMZmMjwc0C5LkNunVWXow9j6pozPmuD+qotGM0
lQQwYVDsG+9N2FC+4widrzwsF6by2aBnFwVtpaITS/mOjH0POEE3vem0tifNI0WLbJjNFQrkhR0C
NWVQLfCUoQN97tthXajRdsGNLrWOSixlfoKU4zW7owuFlU1ob7PtgBAdtvzZFmn6TWkCits7D+JM
kA1roTOfjvWux01SksYLT1PX0QPkqvjtmMcgtoSt272+bS5cWuB7I+9IobK6eZs+36b5/6zxaAsE
Ze9KqP2RfWa8+gDd5vzLvw+F1Br3MN5mIBjOllFodN1ACWh2tS/H0zB7vFiDYS31mGVXnuit2HZ2
+Da7LpQ4QSxFw3D793/Fp+DxhbJnAoYZU7bcpHg238KApD0YvKSPyt/qDlMvOKZbQjDh9c+8sFsx
NvBA+AumR+erCqncNKCJbHce9cguWue+gJ58UEYKD3g4uGsSoJdW8O/xtiP717cqWssliTEeOMK6
zBrXlxmNx9vQRuJKVnzh9KOosyFPgGZEKBc+Hypz0vgiyptduDL/+yzR159j0bxVPE67QqAA+A2Z
nTy8PqEXPxDJIbqBuHVe8GYtDn3SQG1jpxLAJfHfiSMwIsFNriy78oGXhsL9uckUodGMFOr5B/p6
S0RUjrVz3FU1bfin0BvVYYTY8pWhLs0l4h4QrVETBzRru4P+WrZ+lGLUaDLu4PAAubJM9XvqwwqF
LVP8uLq2PxDwE66EXJf25t+Dbt//16CpSSIPViA4F6k/3BBDg3Lgor/preU32WT+VfcGJ32D8Gy5
FDjzYOs/Hy9mUPFpayZ24ObdS+nwnlt2QOhFDjVoyWWfZ9diiEvzivcJXfTtzUAm93zIKVx8onLH
YeDN4Z0BOGQIE9ekrkC9TljR4wo68DH79xYrZJlB+wF+YvPqOT/1pPWpl4cL35lO2900wsLBy1Nz
Z2zy89+PA3CXGx1wU2g+d4j2mh5QxNrnOzDlk2MD2eqSz5Eth97T/+HkQdAe2C8gQl7CLkNbj1Oq
NN+JkdPHhHbiBPj4clym6FrH/+WTi9wRSFLEYxtsiZwtm20ytMLXtNkBg9a9Adq1v4uNumbr+3L/
Y9YilPSAn4s3mMXzzQFJiam2G2cqgt8t+P92TzILJnrvP6mFR9XrK7UF4c9fIfSJoZuO9AN1Z6h2
Px9NB2sHIXyAr9OOyYNaRbYfqPeY2FYVKZvcUedGQDbP1Iconq/1bV4eBIDAUHuHMODGqzwvwjPr
pA1mkMHauk6g3zctN3Ce6N/HuTUQElYaYMl8fPv6J7+8QCFDGaLcBUgyxK7O++NZ26Rxl+V6h/Rn
KttW6wMskr0STnL/av+ONhv4H0iAMB4g/eeaWnOds8nLJ7kDDxIWsY2lEA+nusv7IiRpcwVE/jKi
wGh/6B+bCADu67O1zHGRkbGFpGYdqRsHtFm1Qs6hDFNghWTWvZN1FJ2ATzm+PqGXxgXeefMAAO8N
vlzPx+1G0DdNCPBJ1Mj0fvJF8+gITJCo894zGZpD10CYPlywlV8f+MJKAnC10V2gq4UeztnA3B/X
CRMrdnQc3SmY2vUUptY2gF0L/5oXy8WvzFBUAXcS6uznqm8mmhWxehY7DaoEWhU20EWqpb9v7fLY
Kqc+dLlcynYi1yBvlz4TbZL/+abgoTpb13ieQpTevXY3JD7iQTlFB1Wv86kbfXllC10cClwMcEFw
f+GIPF9KmAHiFuV6m9EsQhsMdLHEG+ljrIbuyjG8NJ/AFIH7C3Qk4AXnN49qctF4vdi1GeiRYA7q
w+BNPQjBYfBpiobwsISJrcACuebRjnTz5cWDR3/jwKJKhljqXKJYT07Ttp5hVAAnoSkqkHsEtHAD
XOQKzQIJfbbar1lZR/OCSwi7QVWWqj6uvLkJKwoTrLmIzDqTQjWeeh+gF1FDtjlSfeGci08SgHkF
fXclhiIFeef36OH93XVLTJ+WFLSiMs3nXBa6z5UCSxWOJMUQpwYWpHCzdOXCF7wsoWQc43A2uyP4
C92A+NJE3ybRKnmapzpzVWhsZEo74L/EQC1kZZkEOLlw49Ae/aSVupQDDb9wJE9jZQxbHiAjQZuD
pdb7lixJfuwIbXURzJxnB4qv3oWWgyRn+tmGJSpRTO/i7W6pcrhtVoPXaPAh9RgAKYQpPPm6p7KA
uAl0EF0OmZRCQyjsXnMW/24gtDqWHeSgf6VuadpTK3vzWMfUxVUcL9GHVDaNf/IAnQG8Y0KmVyw9
ypWHesnE+4kGEDycU5/frhkP4n0cevoH4FTtVvsz4sY2Jo1vB5VxVriQTK6sY286tUOkgodsIf5d
S3wX3bJ5pZ+QAIRvp5W7753k4iuEqcfvAM0MgNFwMcKkJUjuYQuZhKjl9+HXXnvyDmbV8ZuuY/pn
4AFFUPpcdLeLqPFw+CPyCx34yyOemXE4WKvYm0a1Hi0iLfOnAWBMv4oNJ6KcwkmqalIQpy58qCCw
YpWj90N5KIEUU63H5TaHhMFQetYP35gIOKLjutbClUbYKN3NUdqh5A8HTTgWxDMgfhoaQVkBxRzz
KWC6fgiW1vBqHGLzpWHevOFc25SW2TyJe4Xk5FfYIPQr+AA2wHEClPPJt461pernKLoPLW3grkUF
BDqTrO1sFfBefp7GvO7LJV8nwDupGSpoD/SnKepIDIuxGoTcYbXdRzFRCGhpVc+mrI3CWlCh4EsG
kET8K0ZEBnwQOMNjQSydP5NatfWNxGA/wJeJZAkLCICKkCAjBADKZnlykHG6bTtFfkJGC09Xm9fr
sJMSaoK7FupI7S5Kbf9G55GXFtrPR7+gxLC9Rl07LZo6sb9DlDl/Mj93Ny6pW3HwvTX8YFJJw9Lr
O6IxJ7WPcBTGaXvsXKjINDHlS5kOIqfQuPe43lM2zWPlpAz4fvGnroe0cNjKElJm/fJ25c1KdsJR
IiHr1ZO7UTibFag++d+p8zt01AGlPbkobPH2DW37Y1Iw5CwWKb1bFk30CYouy/vEhCikxM28BKVA
Lf9OazT9SzB1efzDT3mevllaqPwNKLpPVZwqA8p+PMyqXOs1arpqbvuB7RegrxlWA3l22dEJcBdr
CcyhAYrJv8aDF8Rv63CO4PShDRCBhUmdE6cpDAbo9HlaMVOAlZJ8l9ZA+GVIieh/Ax4EGO8IQQt/
NyCgf7RBY/0OBh6sjkv8iLq/oRB4bgueGuYeaBusUwEEjLtLx9aLIaXcA07ovHFsviReDEjFHHSd
K8fUS0/Qzxmnwga+1mWKA6U/THMcLYd+pLYtnLcmv2DuSe+hvEdYBBHnYHlDW8Q9pXIaZywb3EwR
owrZfs9BHhsL6Ebb5tHA8CIbi16lLHjXZsj/y5U0/ONgAy8v0phPLfz8gglYBygIQbdo8BzAkHo2
fcWoiKIiW9jCD3k02c9JQmtSpC3NwuO8egjb8NCnbC8XPgf7dYWKxn6Brn14t0CvR/6a1oDW76OR
dfpdX/fx+xVQdBg45LHpHxLgpPm9yaCJ+VN4ddDdQsggZw+pP4vwC4Trwuw+m4Y2qFBW894NAxsE
LgQaE4A4dSTKiMxhVMZL2/CDBtL+Vy5Se5e41pmjCnDH7NMBWrHHPO0VYnlumYIklerXsiMNwSJy
T8PBgjhziFjtmn3SDlCakHVqf7GA+9G9I1L+nnmfrKDSEKPKtu5seN/IVXwcvNnUN4SC01wNhGfv
UusHcofmmRz3cB3sfxObdgRgK7Z8hMnuJEqLCJDfMcNnss/xe6JqtTks5uIlGOiNT+opK2ahPH4U
XgxZfZtBmQfSSlrfRjFP6PfFTH1TjV2yrlUsxDAUvtFt+E4r3rE32ICqLYmJhKdK6WO7PaQIvyAu
z1NQSsQiwvxAhpaoohnjyICfTNP0HYAMnq9Koq2En7Ph3lxNUHyF2Jhux0XvBT5G3Q+aAv3qc9sa
WUKvwkUFHy25RY10ksd8WtN8z3254Nr0ZovSWQ0TvXiXUcXNTx6t9KuJkkaXtFNZuuttEn0Uqe/G
u4aGGQe8Dx5N7wHnJk3VxQSWMJArthG4ClnI7DpDlijXK0KSjOEJvZ/SQXqgFcBkO6cQ3WNz/juI
BPMfhQj86XMAFBPbNWIF93pGfzGJ9gSm1dl+1MSJDYhKxh0kWCGGoQ0FmmLvZLCoLz6FkKdXMICP
2r2nvQnSXV0Mf/mDaZp2KGJg65tfiBShcYrHeXVPCp556oDuszMfiOePS6kHxXArQho0qFza9UDE
s7XFQxctNseRD/po32Q2VYDljeNQ9MBeuSJd08H/lvOs6YtNlyqCivg85CgOgk5e4vbqXEGzaB7K
Gb4HupxhKZWWftjiBjA+bLe2uolZ7kB5gRTPMtXs0U5ELjtm64Xdh/PQ346eEE3FRyXugrz15FFC
w9svAyfo09RgDSHnlrUCOHpAoMqGqxC1EWFsXgDsmSwVszKfb0yMS65YQ+rWchaz/rJAuuRx6pYc
6OgxnevSdtz6RQ2+0mmmW2ijW25wuU2h+WwnllvYhhAaFc1slsduMomHjNMPabngSv2UuxEWTPDP
EY9QN8eVK4GIYlWAq6AtEhuH/A33DfKZIG6lLFpqeF6BDmEThTvMhHE5xuEq9wZ+121lPNeF+6UW
yKBbaIWJKoqW5VHP3RiVAWpovOgZmWOImhsxlSg0kxCbcZ3oAwUthv3UsjGzKPupboFPRymuKxOR
IQoOGmhoFjgQWbMX/Zwsd0OW6PikYxaFR9HNfD4mOjDDgXq1wW8HlkQusMgYZU4+qGEhqkXcY3Wd
A5CuUlrETdLl9yruhbkfGhZb/LYBNNYiTNclzoolTj31BTGqGj6naujrx1rmFHegj+DdweY0ae1w
O7lwRf06nI05BjWRDxRYDVqlqmXmFNeZpmOFv3n818ioTFDu7vRUTZCO7HbEa0esS5MhJMPlIOOC
jgE65hD/0LxYchiGF/Nks/6IaszgVdDYj9w7GCbHHwP8aethBRiDFrMXjuNO4hwM+9Bfsu/wbxzq
IjBAah6VpvAiQP7I9S7KETreujjXH9IVtc1dnLoUjJmOwuGgSbQZHwcjPL+YSfoHmW/gOZPigmBF
IxKNm8iDOvf9zJkH6UE8LVMVjDX/kcxptuC8NMm30NWJKl2a07caMUlYAXYRHz3iQ3VsEbmISuQ0
zMBdJKhDOJnF+g77r/bQw2mGqMjRlXjUUd7Ph07j33UZi9uqBT76NzxQYFM5oDn6jsdu/mqcbB6U
iFAb5i048nftIGLEH6qmCYqYzqoj8zUFcaQHAzWsWT1VJGgjtoP6WCx2+TAFH5OWpWNh4kVB82AS
3SMsOcAX9UQ85iXICuEbNYPNUIBVlZsD8i71c12NvM1tlg3HWQr3BWqA+X2z5DDOsRPw6ogeAvwf
ZMoXfeRtutdt5D12cWdxBbMoO1lYjv5sYdravc2cDR+xMaMRqQP13gPgkMKXS4r2BhiH+mMsPamL
FvnEu7qtKQJ6PvYf8Fkxu01ZRzEMz/zH2VvyoOy8wNznZPZDBLx6rW9JP8eftY8oFp9SL+bYLKSP
Kh0lEOVAyrZ+hjMGTnyU2yU+IA0Y65PKlEiLWWJ9qqyvx8dmUWNatLahUEfoJ8y2j7fu1neh/6OL
aYt3FrqLT/DeCn96PYX442Ly5n42Ci9bZiefF2LC9bPDUYi/NEKZbqdAgoflvUkSUfK8h7j7wht7
wKEzaxFQHpyyMdxKRy6jEDaLhC7z2Z/CMoqNTXdtNAV3Pccehbx2Usui0WKVJSqxdXfMXRx30BSA
QvYuCRvvBvmER/ekH8kPZj0Ae9ZplBxJ9CpavDAD3pA16nL9gEjMdgXtdBLsNV4AcOnRefhlln6G
meAEwaNDm7T1k1ltg1zBNlGyAzafkKIPgU2KkNxSsHpYOBb54pHlfaSzAPEmRDVuh1DjzwbMzRfQ
OO46UrbrIg6rrd1cdFxGzTs7Bf4P+C4SW1KVtt1eJjPO/4j8ucH55UTjXSDBjzbNBa36JECQ39ak
C5DFJ4BP9ChWzqUhIoSpapzlbRGAKOcKNndTXIoeyGJUjCZUVolzAKN7XQzKjdLk+8TsOO/wbFON
h1mooAhyX8WHvknCdtfNqpl2Nkmhc8J7k5deN9ULFhi1lSNrSN8UwTjarCQxZePDXIvhQUIHyxTQ
xMmz+xrp7nESMvoMFFZti97pXsM5JY/eNwx4ZpR4+Foxsb0NkQ1hVer7I8L6sEExrJxtat+RWIPe
aQmLm5tOoatYgOQdf4Dxol6Oemjyzyvix7tmpME3mD104m7lUBnDm7qqoXSdiN6GHdzR3zQdGb43
sSe6/Yqo9te84jEuBX7i7x7kGdwky5reO4k2U4Eo0fDjEvZWILNdpSmHEcBrpGpJggAiGdf7hKYr
dimPEbZ0K/k2dPNEb4TuYNdIXBZPJYh1CdpkcSJTiDjNGnsVPt94x4gW+YPt3JKikINCyyO0Wltb
gFug34ZU1uve+XP/S7bzMpVZMucIqeY6QTUoiNnTlpbghcO17fbIeaefeA0CDnXDjkNPTljMCslm
vk/UDBPxeXFrJWnv5bexYeEjMM/B+27IfVb602JP6GUypE5p2rzt4mSZiiGEZllBIBIdF1ki9Meg
jvlTGI3xLzObHF3peugPs4HgWIm8Dfl4jBQ4wTnM1U2brZMuTJdBPpP3g6hxqQfLLzwAWV+2o3Xf
ot73BBbAUrR7TZs9yk1IEgAqJn/0sTPuEMtcqwpzCvsTQkn4rl77MCjmeY1k4fUQeT9EAgFBgTke
vw9+09mimYidCyAy+g9p1pu7BAyBvuiwHR7HvhGfOXTXfnGW1EeEs56DHK1sEIBocmrdqr64CcyQ
YlA5KgVdpCQq5XA8Rc82NZ5E1NgGN4YLzg+RDCmqaiOK2wVMHGdoZuUUd13jRsdPBC7lQ4mOkGK7
3vhIB3zZhw9GpgvcfZidRnx4HBwxGR2FV08UDzv8GdN7WNeh+dbISLUVXVyPrZ+zcUYsYIYnVF1S
HwEJnd81iOA7eAhBiqhoHPF/Jmhq04INjchAURL6SYICRophHJG4zuOcPYzj2EM4VjbB+8jzg2+5
YC4oZzOGP4zI+7cNdv1aJiqcbrKFDmnpGYQhJ2IhP4yqZNLfwJAuz0qvMfGeLUhuYe7qp65og2wm
u3SonYcozckFN9TAv0CuR3xWedB+0Y2P+oP2F5rsTT24Jz2x/l3e9Khc6pzosEqGhHyt2Swwaag4
rWgpR/4Tj9vozgH85kqfefDEWtOJ/sxcj6DQIoHCZRAm/lcSsQHFLDpRxE9O6TsCrTYP2Xq73oXg
xbJyylegscK8Jx8C3cSnsJ3aL10CBa4d0wn5hZhrwWn0FHmvU8gQVsxf2s8o3jZPgUgWC/pXP30P
QGsNUVtYEQgR+M4z8DAssF1wLO+flgC47MKYfP4E2CauCQixEOxSmAaFOzr8H3Xn1Rw3kqbrv9LR
9+iFNyd25gKuHMmip6QbBEVS8N7j158HbM2uWOKIR3u1J6KdushKIJHI/MxrSokQKshJ4Kp2GjZ5
gGcuEn2auq2NOBTtLC1nCiNmL0RuGjTrto1n7rHOpCmkYKaZT1NUty8DVLDWLkwTkxelo0zuGMgS
XcNaNTJnbuv6SWzZej2WlfYyszffAw4v72OtlSlBxBphRCCU7KJZVleNY8SpMHqLImEVVRoJV502
rWhSiaBPh3igNQjuZOn1eh6a1a4aRraCsVfioyWECFfqRje66YBMpDOoMSfRSFb0InVEUtA4C22X
9zn+vuQ66n2XANm50FKyQ4dTuzN4PbocufQuyiaUWpGj3IlxPMmXhWqwhpYBd0knGkftSMMT4Sml
j2Jz21DnJcUrdTXaK1QaM6+LkmxfKdMw+LkodJYt5aI2Ob0+VJJjYoJBz2JS9cGWW914BHbRUAuZ
Bom4k2tCMp7i8sZKpFFxQjoaqOakUXrIcEMTzpWEVN8dFEuobLNTKN5YoaaCc0gVidB8MEuq4W1S
34yDmMZuX6pTZ3e51UdHqvbhl05GmhviTNpddrkmdXAjCv2YF1UW7jKO+uuyjAY4ChEZgAeXvezt
FtpaC319ImYtpFJtHLwCpE3X9knm1fOQ3zSdQb7aTwYRfUDo0YDR0a3zErlrxEO7bryAwUexyIJg
vNhyr3O4aZkGdCoVlCW183asK1ui5HgjF6MQba02ST4TFJEMCkFloB5uUZmB0pm3N7oQxOq2ibTy
PqmSchcWSvk5NtXgrp+nUV8ryejBd/QmTGdMSHCcpW21vVGk1eDkYU1jzEIou7Qn4rV8M+WaOe1K
CnefsUdSr0LBSGOn5vC37JBdIHPFUZJ6HKSD/jxUJgPRK2oxko3UCAW3wtSEzxPZxjFatO62Hub0
skwrYq3CLM1bXjAeV2UG6aEcA5J9TmpTvhYtQYh3qRwq4HO7qljTDH3gZ4Th0Ib0XGYpQ6Wh7VRS
RJWcIhkI6maNJNMNzAHYHr7AVeLQK9I2ajjIeDsVqVpyWOrlFftIcVkW2ZRwPsCgcptAkzxFqwuF
stYgnRPNDbxUMKo086ypKJmeNaRwSAGi5LXVxmm40kZp/tIXfRfvra5lQwz7Vt62uR4Zzrg6njhl
oJkvQq1Jx5BNh5e5CrvUy4zJukNfR6IsGxfG5zmoQRqOVmey1ILeuEnbpkgwn9Ah5xV5Uxl2bCFT
Y5sYqUWbeJR7yRdNygOcc3UI6rLI8oDynhamttIYfbtGteYmK6nmuVNSS7e9qmZ3WtirF7jQzhhq
NShmO2U4zRuwCSq9KKVIKkRABQtBLSuKPjVdH7Rb8LAhZjhW9jTHkCLsegFbSgXfEHPfbIJM9PTC
0o5F1/OaRFNCI0cP1Yk6J6Gn6A56VF0ZtMa+qXI9JAgPExKxx1N2tc0wB5yQLaH2NVO75Cv+deAd
F/RxtiHWjelZWfQknjKHAZmMbkx7KnEIbDeh0cZXhbIy3LSiKT9Amv4MogAMvIIo6C0CcD117g7E
uqlR8qYl3asEYVYk+pXYSnhKRtptErbT3a870e/gJBlQxbfBXNU1kRx72zhtsw69Adw38M8s5gsl
aCcnbdlEwxYzrUBKqa6RY+zyrB3dSBgsv8+TjzSVX8lsJ2AOXJVgEAJYX/XWTgAqLPYOan+Ug+4O
mgPtSUVfi0nKRRsl4+Cip05QGYWoY9vDEnEUtR0HgUvaJR9RU6Fi++tZ+RkwQ5cVVBX+ZVQI4ea+
nZROlso8qvH4hFtdnJHSl7e1kscfQG/f6VnD3UaBciWRoCd9OvWz2tInWXJPDJGQo3U5sgPo2iEs
lmjzuzcE/AeGvwpCh4D4dFlFdEjrLLQKz8oGy+6jajzQ9RA/aML/3JzGX9Yy0SYAkYPl4rq4f0DA
lTkPzpxybqht2ARyI3spl7q51QIdLuqCn10j1NPNr2/tvVmk4aFJIH1XD4L18x8GpT49Ap4yc2+J
6tEpzUnZqlYZ+G1UFh/ACt99WcDcrSR04Bs/sRAEjNAWIPSFp0bhfdWXw0YZhtahs1ecYcARbGWE
En3ELtv7UlkaJ8vk8iMl0Z/XJovyh2s4WZuhLITK2Fnc74RwEJFVVpxFQib/Psph9WBHpRm0AQIq
p2hNAyvkmdqIx1i6TULQh7YWUCPvlkH9SneG0CBJh+gzyJqPtJPf2wSZ4VW6D8dnFGjfPlJokQs7
UlJ4Rab2Z7FRg6ScowZsATJ+nUBH+ddL6N3x0ODRQU+jrSKviI8fllBcQcwXsgb5WTGbPUr3gLWF
VPcHje5cv+rx/nq8d1ipPEMN8AVwFYPNd33GPwwIRzMUZy0rvCDPqmiXzozklLIWnM2jnlw0k9Jd
ty39ugJTGwybR9rISiosui2rg+mFZa7t8z6VH359Xe8uLWTN0PNEhVx/BZ/8cFl9oSlxgMCkh7Ny
+kXoYZULaDzbvx7l3dnGXRsMN/AZ8vO3Nx/1U0c2KIMtW6gHxJZQHlNppFVNxneObftH6NF3diUs
XthpUXiiYnwKjY/0utYG0gMPN1RrJ/d959Pn1CijgfwSg067WoymHH73LlfDA2T9EOtBQFk+1Shd
6lRSiVsLry2q4MXQkvQeWtR8UUnTsptVKLkfnFk/b06vI0KrxgYJeOApbzTKJ6uJ56j0DK1LUODV
1Fs1s6ilmYvhxCC9nSJjec9zRx1PMsBU5KBifv1sf8JGrdeAVKoOhhZ05CnwumsGNUlmgYUtGjo6
Vou5T9WV6zZQgC+yUPZNsTKdpM7639WTY2SYOUw5Ig9cwMmqoq+mdEHSIkqO3fa27+rQA5nS2tU8
Ygo1qB9pg/+0itfxoGzhR88+9VPcxBE6h/OSl5jeyMmjGelV5hqkVF8XhFZrR16aj+w0flrHjLiS
j1dvFFBdpzoLU27RFQTrDbVqwIjO0NvjEIFWifHfOYB1MC4AVBgfbAk/na7roIDhDUSZQNueGnHH
/VCYKMGVXl+ZhW1ZC+xIWpmgBbOPYpT37m89vxllBTD8rLYuyCptk8KLDTGrbU3I63yLZphk2soi
dhtSh/RLweRufr1mX1+MN9En94iWMEB6XlQ0g06WTjmALAEfVHkCzLHrjpSW+piFFXiWjAoKaQjV
3lP3S7y6Cs0HUMkFZYAhCM8i4Fn0KEJyoAiAx00USYFpZzId0P/BbgJhag0S6Uv8RP8l+FSGSA9K
z6zKYitQWPNAH1cb06IOFC3zcPz1nLy3uqmtgrgnnluP4bd7dGjVXa6S8XvVWM8wl7LIn4RIPSBY
lyJ8lXzEjP1Z1YRnwGm48t6gNfCvtwNWek5rNO8qLxhVStBisFwSXITTIcC56mjM+tJ5zRwpnztB
Ni4SscgvdXloAjtvFvWqaoG+//6UI7HJ9s1JBfvg9DAcuqoe2iKoPOxvc89qy2pLDSbyUOWSfAP4
wwf79ztvmoQCh4UgBib0yqlqAvUKpQjFkSlPlHjbN91XbdZDz0Qux//1w/3pmCeegxlPooWqG4SA
k9BuUYNIDWXaJwnRcmvrYqy8IJP3kbrhz2fBun6Q4OKRqmta8PaRhiOGLZh+1V5aVKIP5AdVaUUR
9uaSjbaiAdioA0PZkTJ8JE31cz65kkWA6LKTQBJD8/Pt0FifW6UxKrWn0JokgU4BaRhG5HaIWQ1e
1av6rivH3pMj4hy1s6pjVPftJ1Kkj9x2f36quCIqwNolTeJNOhXXTkfySBGABhIBZrAVpnH6ZsHb
uRw7re4/WLHvjkVcSRpP8R95x7d3TTZsgoJmLLMWOzubFNR2pWSxp3lOvV8vofeGglpJuocO7SpK
+HaooteqcjG12hPnVnVZYtlODvK7VKqTD3bnnxfr+haie4CIMGqVpzsRbRMF6KvFo5zSpbWpEIMR
jdqwCj+YvZ8IJawZxOQlpg8bMM6Dt7cEZ6we1T7BQqqZ79tOvxXgQLjLkLSepmM8vSgUoIwVjFAL
dfrBK/nefHKLFD9WGR4O3LeDt6WozNHCXY5CZvkN3Zod6KR4mzZL9cFQPx+zr3aAWJbz/hNLnNwn
3AOpAi7TeEaidX5WifrlTOTkiUZQAbQhR9Jou1nNB8WOd99Jgx7av8Y9IQPIeh2JKd6qQMrYE8Z6
CHd5bkq+XFStX2BD6aJy2OzyxLI4YbrmZlEb87HArPqjnf2dJUWiR6+VmJBqyCmPZlFD1IbTosH7
o9cdcOniPk8q44N5fncUIkMDrWadp3oyzzmGCBG5eePN9FZdKk3doaS2/eW3X8RVemFljjIQNZe3
CwftUYmjsW48fLqKTTXMkYdbnWxPhTR9cEDpfNXbMAl2MckMiRsUMnbXt0OVKOaFZi3zgtRZ45kZ
vpxhqxQvE++TbU7I43zwRr47ILbPIvcgwzheV/IP6WhkThLYEKOh2YSM4wid2s1S7RlkAfQDLc0+
eGDvvIPrvommGNoxQJxPjkUcmCN8X8oWgYRQceJCEyl4ZKIzM6kfvAzvrQ0N61aohhwMaP++vTOg
08aUWThkNMz2lTTi+uVaOjIDHzyy98YhoCZlQLJFN0/ZInjCVVGahkjvdqbpWUF3ARPkI6+09+bt
1RmTN8qAYbhexA+PqSeXFcJgbLwxspCJpVPgh0a/uFrBK/7r1f7O3oV91+pTQVTBjZ3sIa2kdUMz
VTjAqcpq9YvEXhC34F2GeDpHb153+nj4bUlIlj3EImqLa/XVOHUrw14rqoZkbD0pJ2m3mrHZruSK
am6lD866d2aSfUA0V/tkQqdTvQAJWmExWkXrmQlWH2OKrV0Cb9gZTXpvv57Jd1YG04gskLGKE8Ao
fPvQ2pXzTejUehkGLpe0oAxb7bThg3X+zhvMiSYRk1AxtbRTP0+9QPFrWlTWeZbOXhKV0bag8Ya/
Aj0/ysj/gwgIRiilYNRk2QxPKahy0CpSNvedV0ZQvntxMuy6IAJM8mj6u97wH0/T/wlfysu/N772
n//Jn5/KaqYtHnUnf/znsXopbrrm5aU7f6z+c/3V//rRt7/4z/P4qSnb8lt3+lNvfonv/z6++9g9
vvmDV3RxN1/1L818/dJSc3wdgCtdf/L/9cM/Xl6/5XauXv7x51PZF936bTQXij+/f7R7/sefJm/V
f/z49d8/u3jM+TX/sSlf/ti12WPx3J7+2stj2/3jT0H/S2a3QTVaJqkzUZb/84/x5fUT4y/28/UF
hl0N7XEtfBZl00X/+FOX/6JngAIAwhJsVsR6f/7Rlv3rRxIfqQh5E2yiIk6O9Oe/Lu/Nc/rv5/ZH
0eeXZVx07T/+fNXZ/+9zjHQREWLKvNTQV4Ir58rbpY95GnJZfaE6sRG3V21iSTs0mW5BJMce+pjB
jjIah0C/0PauBG0DliS+SIJM3scJ2DoJ1Tc8/KKbUEwhO8XRhTnCRQdFkF5NknH5w+R+v/ofr1Z5
u+X9fbXMC68p5Gxk1E8i7dGsgqQUCsWZAroKAcmnAf2nMW8rpdSB7qlYn1Kt2MmoX9ANgAFwHYFS
xD/ASKQd/BL8O9FiyP0EAOlWgX0FYjvrSmo5fRLZWgyzwaZk94JWSnchgpK/SGoogdWsphHl5mS5
inQZDle5aDd0yWHFqRaQAOhKOKw7uJotpg3muruL0B9LoAcL6SVoPdGJM6OSnYI27RcL9txH0YH0
Nr9cZ4a/ZUIrXCJWGu3JYdCN2QI4rpadFUSjJd3sW9BAPsOdENqtQZfWScwAROsQSRdVFXeGbRjF
dFtVBj2ZsIgBSVSx4WXiHEke6D75Kq5hwgLO1sDlq8pHAriv2sFvFx58TcSraKiKBgWFkwumC9ti
Q6BJTqMA2O2KINuJpbYiqcyisZtYi/aiXAV3oPq1zjYC2dwagXIrw9WruJdlCOxJ1c4M2NiwQMLa
EOxREed7sVa6+yDnHp0+SEcQdEEbXQ+Ahq6AgPfYuy8zCDjimMqhJwFbbVSm5MuCJk4DoD1DFh/V
PtPWuhG+AOskeu4XPR0cyqZYQYljYTr93M2Z205TdbWMXecFQtXXiBTP6QR3Iro1ijH41CtS4tB0
z6+72Kgee5HbSLQF3uliVf22mMIIVFpuCp8juW+2s2S2zy3Rgw1uH6nsvsyb2R0WcCnUCYVLWHbV
scznLLatToqvfv1mrdvaD/Hs6/ohBlN0EktaHdzg231AgI7ZBKIgORQK4k1jBDhrGQlTomRmEDtT
2KDlMYL+toVCN71CCi2Mcnr1mqpgpjmCoNt6i0Wh2gyXsZEYcGgUUQJfEiLWmJlKfYR9ZdEdBN6r
2eYYJufWXFGwrZcAgaxRqubzPii3VVQ0o92gSy7ZokoMOLV96IzScDYHLQIUWtar/JLQgXmZkfuI
IFw8FoXQ32dDuXR+mqIdWoLVPy9wOIXDqKfJTYcfAxylYG4cRUTHAmprWKbc1AwhQh2F+QyagS1V
agXpPJhLRBswolbEFiPNVs4PaAu355AVNd2vB6G+mNN2dkuqLYc+nAFKxFOXpe6SqfVZlK+4xR4q
0GUs60ehNSe3AJcSbev0Su5rEejUEvkiBXOfXojxoM+51gKr1qKbxpwgehixcBDkAEfdOmzdJpfM
e73OpjPk0bJrebHMj1KZd7aOtcFvEeqTcOunzZlMXqDXSp0MAJ3FFc8NfFtiwIsaZwKYEYqOPRlw
yJLc84MW+WsH5HQToL5NJYPeJh5o637/Q7QMEtAEcZTITitXGOAK1fQ5Wae10eRDaw7ZDpx6vcGP
I+fFixxsgCsXfmB0LliIEloVS2VsxY9s2V5NP04uC/nx1eGeZJU07ySIlya1nMwMLifqLlgbqMaw
SaoWUnds9PaSrAJrlYI5eg7foB4btPuFMLsLy6Bzyghynq4M4qZHps8FMSXuhRhlSNRpwjNg61OO
3r/yRFRQO3WrfWTzYayx6um1c+VUGFevD7Lht1M69yrE6ggaQyCoyZleJPME00yei22QglYOCOyc
JGmsT2KWC52TpM0xrapv0M3hkaRaRLXeGHsjsXFdkPlnnotHdS1lgZuuwBnHzeSDLwWqJYEMdcYR
oQE7KNATginbe3O8tBdQi2vA2jOYdObxAeTc7Eio4HojYm4JaEyxOpTNPD/LIuRksEqwBttGOCbB
eFz0RgCtqhvxrdzpNB/E1GqO/Fz2qMyBCuBJiozzJJhiF5xDtlMSNbjWcKa9yIuYlSvOgKgbuASA
2A+wB+DFCaNlHig0q4lDYBD7LcY72yZlp1JBLn2SOzO6yYJE+pTH6HXbsRwNg7MIcrpZ2kG0iyRa
mE0FoqsB9caV5lZ3g9fzgmSYz369FUs/BznI0tDaQKQd0AGqi2+fYLJwAM2SJDnraX8LvkyFlgWZ
uymywWs7PECgNWHTDHr7gN1HvJVEqkKTYM6bXB0Gj+bByjMyRHuZ+srrjEqCIaWrm19fp/LOSkNO
jiN6bVWIKLG+vc42HGYQpSJHxpCnD3WtmAcBiLcSqpJfJLrus4KUDdBtPAMiPXSauv5cD+m4t8wx
2cjUMVljquJ0AkDYApHoHXTT+kBtGLR5mPgSnKW7el40t106w8OGbr6sokTwrMbWPqdwSoGD69EG
OmC+BUvzkWDHSSuMM3HtnAK4oMxHeAwk4u0NCnEcmNRBuUEplS/DRk33Yq/2jghfAq4G9bkSYYAz
qawnzioXbORgTWgH6hBiKQrDZ+/1Z5Hz7KOX/KR8+PeVWZTz2ZyQ3kDH6O2VVWYeFKKeS45UqMkl
kmiDJ8xN70gGsgmmlG3jprDszvykg2UjwN9P/Wj9VoXo9RrAyq2yP4jVrHiCt9cQxxAMkTyFAVWN
T1qs6tvBGiQfVP/yQTf7FXLyZk9TWV0G+BuOCGtNVN4ONbVzImQiynZtOGWXQV21x5k9bV+2sRJA
kdCqy1Yu2i+loYT3NI2hCgaT3NqDpgkHdMdjAkgrk76mZb+1li6M7TpTB91eZloDAB+WTYK4R0Hk
rqTJBtjzcmWWWXIr1kkVOGnZPBbQFzJbwgVob4TWZHqqknzQZdTW5XRyl7RbabrSrYBVdVpyI0mD
5FXUojMS3rjFhK0RHcnibIzMBaywqmLAAS+GAyhMOrsd1WO5Ijncqh/RXwA3e9Mm0GngPgxJCI81
qp7Awc838dIcRBAPt3mDmKWdVQOcxDk3m8daXcx74gLNH4Sw7GwpSwmmNVj1I71byYMXodor5ds1
9Up31GEmKc8NZR9EUX8f4iH6KaMwc1BoQ34dO5WAuQLpc5bWsl7CL4FoDa2lRFUiSnfS0tHIzmuq
lsiM3OpdP32qkBIA3lzekXcN0qaK2nKjSslRycUA0epWjv9etL9VqPi35Yc3JYtfljP+FxYq1hbN
vy9UbOKvzWPWPTY/FinWX/lepND+okD0WoQVDTp0r6/Y9yoFHxEeA/qiQUBXBhzof5UpFP0vrMTY
hhR6lcAG1qzie5li/YjjCbAqSrFIxFOd/J0yxd/eBD+8HQjnr5YFa5l4FTpDwu3tHoCTZJTQZ/sm
SXa0W3bVbX4tfVoz9w55FLtyde853ef7yFnOkLSp7XIzbtKtcbAO84t2Njx3OzaJi+I22wnH7Dl5
llxtm90ukWc8jfddYNePrSc6xW52as/ayk61C7eEmIdlNzxH8NRku3bgpLn1Vb3XH6NL9Vu8Lc+1
M/kRljeSYxL0iPvmtjtr94JPleHYuZlfuAStu/RevqrORi+4SnaKX17Ljuxll7NXXzXIBPJy3eZe
vFVDx/KLY3k13o1kqcB6r5YzczOd9ffdrr4WjsqTvFedyIfVf6Zv0gvNrzeB221TT9wbPlySb8ll
uecqL5SDsQ3u8+uVbfFkfhNKYE9INzvhttcxDLJr3c5a19zX+4BBUVQ4Wr62Fe/C6VjvK+vya38e
7wGu7sOL6HLeW8f5nik84x6+yV7hB7vFjve6I3raoThSSbArP7sJbuUdb68TOa1zC5/Ny73qTNwr
Z5GLzI5PZeg22Bd+6pWO6nZ2vhlfisBvei/6pG3LveRbPrn3tj8PrhrYGcIh+GJs0w3qG5k7Xa3c
a80O/NgWWqfqnFh3VyEmfj46x3Mk/JpJB6VwxoO26x3dKfzpoHBdExhCJ3fMz93NTN9JdSBcaJ+W
s3wbX1WHekPzJNnVW83VnYT7olHMtCS7aGf4+bbchAd5X9y2X4SL/Ny8ZIQH7BQCW/SiHXGmybSn
m3iju8a1sq1bO3kOoXU+pIfhOG7Mb/N509nDg3UNtfxBOXQ3zdHUbSnaILCiiluLC9VsYStexL7k
iW614QD3+0dzP++7wqEH4uUH6SjcsD4HJ46KY5xvDV+yy3N+340d2YaPe8gIkX2DJ7LJ3OozgYld
X5GD1zZqMMoFk5YXDnK/2wgOrOhKt1PgYygn5L4YO9XZ4I9I99j5V83FfWQDKoDI8vwyd2zVKa8T
n+TdN7bZs9/dhqGt38uFS+o+Yri+/0LGFtmmh3KCQ4nQE5D65yrqL/n5cij87lhiH4nSAV/xnLCM
RGfaUYNWJZjaIaoGZ2sGbje9L+mfetjjVveNcwS6/rcsOGi5rWvIRWwn5byzL59aHyLf5GUHHCgd
O8AXFD7T3XA132h3OVl7YVf5gf+noeQxO2XmtE+oldvTHVQuyYH0BELYmWVHZy1mZ8g4FZxyUI0K
jWIAglf7DO7ZvBWfJrV1Ytau6AUbso35sd4vDwW0fmsferUrkTztg6fytr8ECwr4GRqMM+3rXeGl
xmO2j4/abY2Vk76djZvgwmBf6vx5X5ypG8yrxBftrqal5rbH/qZyC8ORFB/k2vlsI2gDEfZe9SUn
djIXcShcXwu/JJaGApxQm1KxikS5TE3tBLJrtAszZ+y44XN9uVUrwwV/fdvseYVt/U6UUYmwh/Jq
GFwDEYsss01Elc7LS/XZhPbrTT6KPfK+jv1o2hnZefYY3wg7fWPJfmEL9Wb6hruCI9beQ1k6lk3W
ll4JHi/1DoUirfU65ZH5FT9htiirD7prBU7+UjUPgpeqbrqpUFSBALVsVd1DEEfJvOLrKEDX3Rrw
TGCmNAcS4fYzFTAbVPV17eAzLbl6dFAkQjQPtvuqJ8D0DbAjH6iREIZ9iSjSQNAa3Sx4CuLMV3zl
pl+2eXQ5SYDQ9rKX3sPnlT6rB0M+L+6QV8sf+od40WwQEuYWKDOs1HEjgqzVnS+GvlnlYu7TyNf1
e5w+LPEBCmi5HSNb7FAJ81rYVIW7fOotV1s2JUi/3Ww9MtfzjZLyhePNeGPcs6acgtV90V2Lg4Oj
J8WwZt9dpe4NFjqaQ82gAIvvz+NzZJ6FFpwtd3xoH8QrUbMHX5S9XvDhpm96wdkqvVvcCZfmdbt9
xoWwsHPRRc2uOhfUR+NcFHqn/1QfUW6xW18LxnMpvC585UiRbNLs4ovR3/XossS1sZFBZZWD4ExP
mNFtCshWtrGja+x0bnw9erOnB0hlnScuta/olu/5lDnRVWSg+jD6vBySK0R7GtzVuWyd619zm691
E29ANzHasW/YIYZI+oOy8s03tT54Uu2VMzJstgn1W3XZ33KknQZXuM9gsHy2VKjQtpyfx5/E4pN0
bLovsGMNZO/Cs/ab0k12XT1pzZ111NJDv8+tM1XcuLXX27xUvTtMzt3geeNTjuZngo6Kk9hTbasP
4fI8nEvIk1UVtC82Sq86RxaBzR3KgT0ZbKwpH1z1fpfIUA4h9caxeMmJVdj6U2vai1ncq7Hq62n+
gO/TeE6ynd4EiQNn0Rq8YgPLOdn3u9GFXPvVvDYvKI/EbneOblGLovJX/tGdZ/v5LDhqTu7WX6FA
7hiKh1o5yIudmZQcqVxsq53O6aJ+iXb916q20Ur6qlyOW/WgwQodkAuxYeOdmbULj1q7lLa627uy
z72OMOB9Y9rwH5Fqi1QvMPlioZV+EW1Zq1S7457CzVYzPQPTs2qXxPtgoVGx7bSHEQHA534XNO60
UKb2inwfyDjq+KWx2Ud7FhmreTjHpwKSW7+N3UdzG03oHvi66Y/6PuguxXKPjt3Uuc9i44jfawm/
FZbfljl/nbYE38Tkm5dy7bu1pz/0vzAcl1Y/1H8fj58/Nl2MQ1n/8mNA/vpL/2obin9hJIlFN2U2
GY9zjXby94hcl/4CzEe8TThuIXe4wru/Nw4l9S8cWan8URcgZF6VP78H5HxC35CPEMleUYggE34j
IDdPisYaGBtw1wbtJuq2tLW5hB8rt1nbi2VSRgS4RT1FSA8ZAbIoxdTb+jwvt/kQqTulR7VlAjWM
JFs/PuhLq75QsAkeK8HY9uo8II2J6ERuq5NcP0iKsCmaqrwc0km4UbvWPFuoU97GCQhyY0yyTS+P
2O+mVfEFfKJ4W45x/9JW2hWQYyLaWREHFwWA+pAMcnRskbPdR4JGXFw2hmLLYPMu8P4LbAPFqQI9
IFN61vNe+wQRr7lEaDpCTWNqb0I0Rtg2YBtDiY+V7iYRCqqCWpV9myuEGex6loiq4kIV7yW5Vp4X
9HLXEEJLrpop7+GBIv5jy5OqommBFN1gl5pJ1bcbtNJXhtbcZdROvUAJl0+6HsQ2OvPleVmLw5cg
RxMAUAVbuWhFht/PRjjbaddGu9JCGCYrh3BTp5aPhB/CaaN0p+OA+azES3ePoyTRrIIs2BbtLcuZ
lqqR3awCaTrAO91ZJj52dE4WFf31KIPtTlHIpn8SP/2wkt/p0r5FU2gsDXzT11VLi3blDJ5Uz4t0
kdQCep2r6dglx5ohEiwLpvs6ym9tGb/M0d/sHMfhpen65uUPsAntH35fPD92dPr/P9hILN68f7+P
bMBbPL3ZQ9af/3sLka2/gMcDtAVpC1cCCsq/dhDJ+gtI9epJA7rA4EeoH37fQFTpL8TzV0sCgMoW
z4Zs/18pPXvLms1ba6eI4jSw9d/YQU4ZOiv5D5MkWiyA6BjylKo4ZkNcCLom2AHaEPtg0pcjajkR
sGCrw/ah6S9Q1RquqpB9oUPxbBtTt9r+MFnvLNW1TvrfRQUqu1zDKqIPGocKBcift7vYpMeUzpp6
lXBDS6RcxPrCkITmQL//+3pllb2PtFi/6nQo0B9syyAuDNqsJ0PlQqsN8OjtxiB+7OQa3Y+ibnF7
/PUtvYKV3gyEXwZc3ZVMRqmTp/h2oLRDT9gUuacSnRs0A8tpCyuRpi4bkH4xItWrAuWrEwU0UGwS
5s65Luxqo5+fNG1OzocpFHBtz3TFVfQGkJdJD/o2naVJ2o5DQce+HjsgD2GJZC3d9aGl9WsMKWUI
oYYdOY9rRFinevV5imXNK9mBYi8dm7l2FSqXyCIUuuG10xiyMyVpWzoR9vAiOzRqdN5i9sGAeJVe
HZqiUxe/EWhNOf0YGZHXiEul7umQth/x4n56POxYNDJAgMG1wYfnZNYmRcZdXRBDB5rFk15PYOkG
If3A4Eo6XW/rnkhRjH4neGOW/8kodd2PciygarSafW+FUB0PczCpJKaSeWcNSuNJgjZ3timUydYK
Jek4mjkhbYPRcyp1vZtjyOR0ZiURLrKaPlg766H949LBP4CTHOT1akmOHvvJod7IaYc8J5e3tDKq
XS1a14B+MD+t64aaB0Lft79erPJ6wycjskUBZCImoeF62gCe8kmjhD8LtlwO8Z2UIxjhROKSb8My
q59Qiq0WdL6G/MGQowqJSXPov8KX0mNPSmJtIC4AJyKjtpH7Q5pTMcgaVUicJKvmRzNY5GhTySm5
KPq0KDSIVVWbvz9n8Ci5coKtlZ+7VvV/aGH3S5F06VKwcMT/y9mbLceJtNHaV0QE83AKVJVKkyVZ
siyfEJYHxmRIIBmufj/4/w9aJW1VfDs6ok/abQpIcnjftZ4lnlZZDYccBnE8DvZNawa/P39e78cP
MaJkVmCr8lF9nLrCNNo61WohdYHrk9wk9mofcOBAo9QS64xa8Z/s9uTVsH4j0SF6c8Orn9xYViel
5sI0CWuV6zj7qjbI94ovfOeUhrZcdD58jDAJjL4IF8dO/6yODO7QVPhehDfIYAtTpTogU1cr/KPB
RuOpD2bvzi28zKFs0Vkmp2xVOrFuQx+MdaiMt7Uy5z+6Ii0pxhUnQWqJfI6mXKm7xmmlHSprRvUB
Sn/QIhQh+hJNQnVa2KS1eQd+JAm+8B/d+2ldnNfZYWeFlFNrL5uaDiHooZ7ZCp7jSpUrz/RbBDdL
dqGyLpvOtEfNrSB9+vy2hZRxYTMdOycCp9IPOnNrZod21kDsMcxWyNA3Z+on8Lydp7qp5PdqrrRD
v1jLr7UfXAqDoJzB2HjBFzo3xe+56tEcgdyVr7IJku+9qN07tyvcO89Vds1xbSrNfQX49jdsdPgp
HXTqn5+PuZN+NKhEkynR2/KISNvAob0Nyv+M8KGS+BsdEDiQ8Qqxd5Za0fFJmjgNkJXpdeZV4Ubw
OODiGeLeNsCgEjeAnLtLolXVBQXnVLnIufzxyXJbK5401p9YDKWRnfkaT6fx0996MoMlvjRsNHcp
ugZrig2EipHTk/Vy5pG8n7awhGOQ3JSYxLj+U1P955Hgo1Jsods0GkS2vHaulccOHthb28nSpybF
6UBR1QITPlWgXTRLQ62AznO8+/x3nLh0eDP8DCAhzNb8lOC0BdtCZE6TrkkjAyVRVA319CBXmR7b
efKuhSOmyJQ1hWUrhQBY+648c/336wXbQPQ4LGebDuAUceF1iaONCCBDLVvHfQbG6ZpuH7zhpS6R
ytXG/xiI+u+GSSVF44iiFovkyTc1r7VSFjDSyNzYpyTZuheD28EJn3s0fYN3Lrz5/XDCacVqSF8W
QRAd2JOhz9DJEPshQKs6FbeGqiOAgOeW3Q+vspmtCERlyj3dCZMxHoB45a4yGdgX/aTLbfLzzux1
P7wKvTMX6T7qkdN94eTXwGUD7gXlES5WrexiDUJk/PmQ/Ogq/4xNfBUYik6b2CJhqoZklkYlJ83Y
Rt23cwbYMf8PV8GeyEyO7tU4fWJOKgjb3JCTXjtWCq2mVV1MNJQfPr8MR6eTKRyFBW+Fagnt+HfK
ON2cc8cVvBjg7NO+sWZr3/JHDyXinyOf0/INWi1Nm7K2ztzgqQWYkW4ZfFiYf9mRIfQ5GXl8wVYn
EyYyAkSsnT6szSMk2HFfZUu9a9aAHkc5rNE6jPV+tH9BwXxkQ5RESZI30edPYZvf3y5kGAgQlGE7
4mSIoeDtR+CgpCAEZMy3h93+JD6FHg24xQtyIv9/H8H/9ZD0z0f89lq4cIFu4C+h3Utn+e21XHJG
Zt0GGtkAuvrG1x4A6ytG5UUcI2w7cut88vb5pOuXjixzL/SrIrkWFkGWnBnG7Fs7TF7yRfC3PMz2
iPKbfbij7cWITjQe5bgyKa85MPjA6os6RNKgNklZiaKnhwqWhobUFSVpu+E5VkXgHnpdAtHxFaTq
//W5bmlZyD2o8flsgbcNxH8WkVm22bQkJuAwxRa7Ti0j0tJhvID3JM58le8naqoy7OUoFeqb/+Tk
FXJyqGbboMutiVb/MzXLcK0NKZhxM/jbdPVwZu/zfsQQUWdvfmd2KhaKnbd3FjgoIxFGJyGlQD8s
kHVSIB8Kg94tJc8zj/FEDLXtT7gpj9yxTaaFVe1kzRfgiu2yLxJYA3INW92rLwe/by9XmKn7ZK31
/VRZ3jdRAbIb+0AedavU49JwyuPnL/T9dOECoiAr75/3EGLP29u2lJ8reyOeeojLnyHN94d8ln4T
gjGzxnC0kvVYVbpDfqZwzmzX3z/ybV7far4cYLHOnrzhcrENQewHaqgWsmWxcsjvQeZHpMice+Cn
U/z2YSL62ggYYDD45+1tjgl+0V4r6O4U4y8EaFqceGb6Pw4hm3uxDcIcLVQfSNxOLoIwtzU65IBR
4a3lbboWar/MmXYNV7A5c6l/R7T/TjqYo1CwcRUq2nDy/e3Z/udDLEqnAZeOrQA6sULgjivgQPga
pSm1zOAsXat0LNDLi54fNRIN2NxZtbbEs5oNh3a4H+QRQGB3izcodfIRZd1dd0MZtEQyzMq7Z96h
gQWKxdGjodbyZ4U9DyGXXKfmLh27Ev1EIwji+Xw8vn9R3BcOI5uPH33mu/uy7TYVq0YeUS+Gi1nT
grhRRnXmKv8sjSePb4unR+tDUXGbXt4+viWjnjNWklY0xfcXzAtFQaLBpBUc/Zzpiyoc4eNvU+PX
oa9BVtdKYyrIqqz/blXkUEQLmdhhCbh6v2SE9vbwE6J2slsfWnijyUjL8qGKOnsSTqzVoqYPR16k
hXHDqlH2SQK/olETq3Vm4XtXomRgOA4ne1RMPvCv05MP6u9h7RBLk99UPBrkXvzsp01Bs+Tepd3b
LMSzYz7Mrcgfk0x1167ZWmdUge/fIZ8bnxnXx4HIx/324Y6i8lSVkCk1Jara5wkIDiNfzzG4PrgK
m8Jth0OyqGedzlypIidkauohMjpgxy2uwqNKlL77fDy+m6kpsIJtwasKFWmzcJ2MlHJVbOCNWUZs
KabnjkbM3zH3UKt2if845lYZS7Nv5l2QB9lrAtE2rnVzSxwZ1/Gc5/MUOwZVZFsLWTNQ9oK72erm
//3qiYcjxKaGc2uZD2USRiDzFQxzdlxnPpAPhhHTGGsTrnSHMtcpUqddoJakGjEdXtA44zVGrRV1
C5bqlERqoBtkpqi0jiSBlsuuNUfCZFxkluadPqbm4+fv4N2bZp+xqUsZ2TjXGdNv71q34OAXRANG
w5Dk14CJh5gK7rmM1RMHhUcoH2WPjWEDN5JF8fRkurChJYqnqSO/NJHmYP0BrrDI344wzYiyXHBT
z6hfVgnBFAa6e9PN05QT/iSQt1BB0HAbqJQWtUEOgj54PkFZ2nqV1UF2WVVef+hn3/lqu8u0g0nr
xp8/pG0cvpnRtl+PS9dh80JJ1D3Zv+SN2fu13hGZYi82BWzk9VbSIGxzUAt8fqn3w5AaGzVXDhls
YZBQnuxe5j5LkmULyyHxg1StxKEtAm90CgLorfn4t/ecfj6wGlVtnOu5eUWPxKCqxmbPZ73R828o
NG2LdV8bz+wp/r/ozTcPAgcCq7BLljabRj7Zt6NlFKBk01SQ5mQWhBqZyepQDwyq1djP1eQQfQx6
5d6qE/RJZLRML8VQD8QplJ72IvJFfxrGxny2Ca76KsoFxkRQV0/VaCLpCzRawuSGzY9cPnmEbCTK
2JKLcWNWmdWQQB8QtECYmPZoJ0SF3TU9CMZwEprbsBZYhX8J+Ne5IenD+lHmhvYXN07VRcp0NmKy
nyTftsQJ8g/a2jv2xhD8YhPst6wp9oypx1+JpklFY1mRT6vVDjO2PXQywLu/bhLty4SGB1krJpYV
8skc7U9udhNRYIOd7GwSl0C6d07Tkus4D9+nYEpXlFoZvWmnR8qhtwaq0VGvKGCbrvTU3ugW51eH
Dn2IF99HU03ynHSBfSzYMssmqFBFgiDSGWUsitczCaz50Sdx/YcDw3srsWXIVGhKZGB3XSzxQUqA
ZKjM7cPBGZ+0B1NlfnFRwN7f+tsl0SvC5NgfJ5SSn/q6XgikJh7mYbQa+ZRgnERzRs8NbVkGwDls
krG8LeecXjKzfxsrUgb/4NEbfvjZUlzjesimKNUJPoxdsda/9Nmtd6ZYxHLEcpOnzNONi2Wt6ORV
QBQImNOm0f50A5zTSOb1+k1Dx2+GxOZp5rF3TBoaJaaWJKTj7ud7YsJw67DOe69kl833y5QE9443
wqwD4G0qCr7j+HMwGD+4j4o1jawBW5Bw6nYh/Wddb+pS9OtBjfpwS12o/p4BkHwmcqgkC2SRhoza
kT7cHiuQybHd1ZqMjAKqxFdY5Ito8KxE3MC+CeZ4nk13pCadILhfRiFuA9H1/m6tLZZ9vWpGeTuO
lliAcFS4gLUlIcXP8bBEhIXfdUMkk55b1d01MHZmA+4lbqygrGPRjx4gWEdTkd2Yk6CqWsqZmOTR
dQmvoZ7+paonFH509nH+KDKnXOyqGrRfp5PlEC0U/JFsFQYn1mnB7Wv6CRumcbVrtHh1Y91u7MPt
4dUr0QnGoMeFo69eqC/5VMY2HoArrQnsDg1o6c37WSTDI6FyiiaMKLLvjWxBy0/rqn6IpJLkkXhz
l+1H10tupgQj33WyFtkTqViZ/DYqWvuRY7UTedqlPfZRJ0qEolbm1yNw7bagy+lwjMb/ZlC0ULMb
yCvK1u1TntMPigi8s/gmV7O9J9WHUzibq+UP4gzvqmx7szrgpVWPpahljxyLbTQ/R9QvgzKyFKes
11+nJAiV/D1COxqIDV6qNBu/zy2hY+G2eSLuATs0HzaiDQRwa1A+jvri2lfl4g5m2A5+fa2mNsgO
VTnSFsgLGxELbotljIZeR6tpzOP8gj9zgXgEU+Yun22dCDtPjvZl21amfgmfVQxXepo69FGLEY33
7FsoJlVZP+S8nuY4kbvnIm+sA+sKmrvXwNX3gXAn0jaNuOuH4DBoJESGggSHad+7czVGGShyGdMR
aG6WaqbhMU9FsHCIHgH45ySzH4DQGEi/i3ZaIp/Ew99z2q3prvaTfq+5nXcJEVy7JgsGlfwCmf6V
cwvatYQK612VqjaIaeKwvyVh0fyVZrbtRVarodXI6s0kYrbbBFvUcq+lTmZF3awKgKupMS80L+si
2Y++l7VHPRsI/x18JdoLXRf50zCYdgbzRNCxwbUNcYwpfAKIHgyItXFJAW9dyLMhJzbjYBbbA0Gh
ezuQ2EYSNDX5bm7H/nce6Ft6kTlZMgTlPugXc1eiSe0sp37w1m75U9UeOlBvGKzv9rCQlDimFovH
1OcBYU2zCRm4dMs+rhq5qliIpcEppzxiToaVDMkYpI693hE1mb2OXuVP107Aoncx+HqvgCFNtGzy
gGMhpppiTGJkNw26c+UDWB/z9e8KdeDrbEIyI3XFSQMUfDScjGWNU80/qGLsvq564eyzzrihoITt
htwwT/aUBITOd5pDWUxftdZ7FaTJ1SnNH5yNseBzR0Q671pbC0U5Pta5dzcP9aOvGDO0HBGUfsk7
EgDs8sjhbzeV5R89L/ZsdI+O0iPKJKTTuLcJuWPjECBqN0QsGMu+Q0CCOwcHL3O/Fp147lnc7ba/
WjBmfm1gO0yLunLc6rXwjNCRzc1qvDTjY5lCqLV+EUwRCsM72vwN/ZLvqyHbAUTfs7J6e/KQyzi3
pcFTdeEJWNJBg85tkH2RWD/SjJWrbilAt4n+ZcTQJSD6Z+NDUnvkgbAZmy9oGVxREOXPAhyAOU2y
QNXr4i5NvDnWu+6Qe/3jCANQx+JljKK5SaaKaZfoERRo9/ZcHQcyKLlDAapEPrPfeOy1kjLhkE0/
9NqTF/riHZpl/eFmzq7rg5vUxMTgywfLFE+O1lw4udoUV+aD36b3oO6PTvnkp3jwSdoYOanBWMzT
K0bZAA7yb9mllx6HFxLtSP5Jhyej3cJOzZaUwGk9WGt27GfLp9k4fRUgcialGVtC9FHq1lPSFz8N
WUfdYDpxBaqnnsx9Qq8obAhWouvynUS6OyOjhJbRZNEb/auZD3EQJET6+Q5laA1xt8TsCin0MDTZ
VwuRf4aDOtZUWoQkk+06rUr5GXeucL4rY3rWuu8WjsZUK34VQ/W7TyYRzn3NVz5fkx68C7BZ+4H4
klTzGFWacSxSw/rh57z4eakjS5vmSwPZX5osVxOS+mwt4snUfzcMoF1XrYRm/phou0/O8mVKneeK
7ynEDh8TQHKREnb4MJE/r6hLudgDEnPa6X7z2zbKi2VWt16dHhwIxcjYCk75g3wxtb7ZMEp3VS4v
GodRUaR6pK/jKx/+l4a8umOz1BBZPaY4YpAfRmjcYWINv8qxROKfa6RdE2hCphBS4C3oo76Zhla/
lnri7VmY/eeMoWMf9cm5sTz7gozECz3BeOC38rpU9Iw9/7pz7CYcSBkNK0u7dQs8DYlr0RElLDFh
H3PI+vJ3XcAnIBH6T2GKx8k3XjwJ4aHvfyrC5Fsk3C1KuCmdOWw6g60nxMA1yXVJPNk3t7a0HyaC
j9/CrNIlgkCxjKHOHoQcSVx9WlgBXLgP/BZLtsNJmT0kG6wgHvqleyDgqAuOgBTNhsyvZfEinHMG
rAUoPDl4wCq3otIc1u/FKowk2oJx61glLTgGmany1vM719gtJLg+V9a2tvSExvHzsGL9CabEJV+9
aCYF7anRSRRNbfoOrWbEdm/kX5IA7ydWeElgdIaExotGf5MVkQlavs60p191vemIEbb6FSiEUAv1
9qaQbDdbA2fsAoBGiybT6hQnC9FdcnZMlp2+ysEIqd5OzJF+2Vghd238FLpd3xPzMj/Y7qSKfUm8
Mz6BupBThHsxwZvTr7hTOun7vzOYLj8GGxxLOFtNd+8pPq4YA6IPe58AX6avQXOiqSVSNVQUdLDd
zB1udrIl8dIQdD5GpE9KxN7emjTsj8umi/qqSjjtyK4jYJLF5WHLPl1ZB0kB04J+t5b5ZIQApWAV
jMjiUfNMI0Rzg2QbzEezIX+1vY1hgQRq9yEg5UQQnOgijZcsJ1jZloYwU0+1xkI8FXWwUCAo+ov3
3RJ8alI5YdpVykaZE3hjbE0E1LKMQCvhKZbk/mRUq9RV561IvBZDWQ9WhYDjtmOCJfqcPRpJ5JOV
XgWFJJzQ0ifS1JQ2On+LuuP1Nd2YPtuKakboeFX2agQER+3ccpDftAEOR7MQIo7QYFzoIibEpfM1
9vhoCUgqbjxfsLS7xaBJIk635KimSMl2m5wJZ2nrdYKxE7T9HZE8AB7z2VifqgKNU0xFIfnmdX39
SpSNaQKeqY2f8EYIqSNOvf1iU92+KRfLwNOhVsG2jHO/E+Xd1p/L6jEo9mw2iY0jZyVYSExMg5ER
2iExwIauX4PvHPwLKj6ljFI3yB/KyYDs0VXNs1e26pYqADe/aANPecsi3iq10+SH0Ch9zDOmtgnf
VjpMTlN77DPKxPzB5G0GUWKsrOz+qNi+AbSg2NmUelOHXdKmR8y4+fd0ri1sEEXukUEnXORxs2mN
r7qdNne6LCw+bLhxIexs8W0qq6bAvr81aZHPAIioEr5GwMq1/70I0N6E6+Lj6SLlfTr2llFtOyRd
XOWDSyquNcIGip0iye+1tMe3MiUL7dfcJVQ7cadgxT68uNaFs0p1Ky3hE04s6+mVcwZ4f99ah2Hf
qrK5Mbwu60JLaNlry//w3YWQJliDfRN3At50ytyi8dlD9NgLPZ72cGckVf2TfBp6dmrUTOJTk+YG
3cIISENppExqbLx/aWyc73ODFOKw9qCbHERvFxXnJegnkQTSNwJXMLMNEsNRbD+so+GF0tYra681
4LPgpyij37Ur7u6LtEWSeEc3UraxN63jL2oh+hD7wgq+uulU3/HXqpfKQHCNnwozdAbtk4M2B0n8
O303/DW6OnnomqJ/GaRrpISabnNTQdGAQ1BrZ6QMcAxVN8U0ZBdS1lm1J64gbXeSiL2SjCDIzOCj
csoe0GSWNp5yW5tDskmHYgeqMn82CI59TgJzZdbwZv7b0paSdpQrvmzRxhNff8WGUmtTLCE1pQJ8
i2KVC4GGYrrOpZaVO7XQmCXAmiN7hAuc70WxDTj6KYcajhIt7h567frvydNznGCOLp+b1m4GSo6A
ICLXHbPLlRhwO5q1afBjcKf8HOL2cPmUpnCBKDhXRS+on0gFjoHcA+1K55RK/8Xxbyp9zEc+XGP8
lc+qrsOatnkFyISdY69ruEaqkYzzsGMmbSPdgtHCny7lA80SjgA+PCR2tuU8fmNHqwEPhOxD0O3q
zKwqmYPJdKnTx1R3+6emh9uOClNM9o6KBWOiKwYW7oB0QND52uIN+wyuGhBjYw6OjLlyDl0xt6QR
TeVC0orjZMbBaXz90hhQNsXkN2CbKdzM7+NpDdK7zFsazG9wvujwDOUSYAF0OIv0QQO5YbW14Qr1
gmXvSHJitLeZwnhlF1q6M4zOe+lqUH4hKk/958J8Zu5VK/WX0ZXrH3NR7WuSJnZ/XOfOuxkm8qdC
a0qT+yXLA/NQLXL4qrGT6KKqzxliidxY+YXtpd2BQ/RW4QJR9MeoRoPBkHX5Ek891acQUvj4WjFx
IfKqmiWP7bkL8rhPsUKwnxhJg6+UBB7QryPMRHdcMXgRHkd9VXPBNjVJXdxTDrD1y4WlS/Ipp2t/
ICF1jcveTr8MJCaDVNcTNjdZqiwNNm1dOYwr1q+4IWTyzpEtgwHOU5eFZZBbQMWWdTTDUVvJbs6k
UX0Xw+j8NnQWGdanEbrhaLWs4BpV/Bnkx3qwV7f5UZSBsHberES0VNraXYxEsP+iSO/eQDYebpt+
i9sq2RO7FBrl9NOfyu5GpQFFJqH7/9r6Nkngn9diP6iNIx2FQErTjHL9Jn3/b0fALFajSYq8jIK+
LvAnTvMNh+MzMIuPLoKww0ApyjXo7by9iKECmsE1p1OOnjkoSB4UPLjsTCvaeN/UBBWLkFc3ceoA
HbROSrc2M/6AhkJE7lCL31lhBFfA/kifTDvNsYnGLCcN9cQsyZKvS/23DFJyokXrp3NoUf4AtZUS
SbYTWus/u0ZRz5zkZc8mW3gcwX0gKBrz1GJwiitsjqSJrLJfHuEBOGoxx7S7xrd790h5TYemtnTl
i5VVGv7fvFzmmzJPOBZRHbbZ0uctAZ1eMmDk94JC9+KxbGFilqSu3mSDB+oJbIz31RjXIYvoChML
aS21qV/hP9kmRIvZKBxMnT1p4Orpt3EMyLmeEg5w5JE/EyKaqzAZi/5vX68Ee3KR8YIuzAybq0Qb
H5Fo6P5B/W8UIbDVuYttJt3gWcmhoZluDo4XBRudDn/RmJDG4E75y2DW3Qur7XBXshouMai76jkb
Bw4BS1O0KEzYYpr7pqeLeL1aC9tIM7WRvhoVxauYZA4ygMmwqL7LvES90EjHK9hLMcVfTJxmNBTf
BC1H+aoG+Nd+8NsmmeUhXRBB7FqjXl/mAplYqA1rTQTdMrEBN72+S5DWK3KZE2avcPEptYYLMn5S
g+3pybQ3R6jdFNS4OuUaHbgxgzixicYUXmwgQiS1aj15koj2jVu7qvNkt9TrnMYojSqAdmNWfyUs
pmefyab4mrsr/uatYt85LEJpu56otr/aKDpoPrNkb57OGVlt1mqEJTHUV7mqSOJuJeU7mdgc8AdQ
XgQL1V71avQQpfLBUY+ff9gnlMutHUWAUuAwR/I98HGfdFGbcip8ggTohM9D4kTE5CXPPrKRZGeq
esUlUVrGGPHXzP2dsY453keH1i65kxqyIQ9DGotBq7pbc6VoFkqk5l/MxXcfVV/0GpsAsY4hZcj0
26p0dzrTh/7XlHvbhkEJRZPIxWlHL+0UzpcNTZ7z9IdIeDNnj9SfePyDV8qvNs2MF2/q1Rfgcf1D
6+VEKLPQPrWza00H2QYtHRCY9ZhyNeRkFIv16aJXftseFLjzv51a5U2yJpW7L6tVT/eyUOJHIhUM
iqwy8yUMQEBSXwUF9cSMpjh5tkl7q6c6hCElu+Qmz4zhmYpFmodsNskYTyEj3qyltP0on4ltiGiI
VC9FT6Pk6Mz6LKKk7tSraK31V9XMORUzviPaGiqon6qUIjlLEdvFzwfBBxMvrXyUzOgU0Oufmhs4
wBDsvqD8soHH/enrKnjNWmM4867e97jZeiCYxz4FOB+oivl2fhdGNxFkWzZROlNI3hsLH9Bc+ONf
py2b6ph3AW2B7YAQ7NcFX3voU00cd7aRaFfttPW8Pr/td54Txv52vz66JKQEvN+3P8jUrExS9G8j
WaTtzYL8jjNBbz/XMz0JM4ObgQfT+mLV9BNpOtc7rRKPJrlU0UKd5BLEkxMvfU/Rz+Z4/fmPe99o
3X4bPwvzDVEfp/3FuW78WlAYiRYnN0KzltneaZIHMq/nc9qDU3HW9hi2HiZiXiQxiMbePgYkb4Up
k5RczXnCnrn00vsbNDZnWNEQTGqpJna2o35TuMPeZSBFw1imL9DI4Hhhh8Gp7w36NTT0ZTfOZX3p
Dzqdj4LycyPN5OnzB/PRjGVtkYs6oi7G6qlUYkZxVLFQNJFmZ8BKig6hixf0+1n25nHMM7lnMcWO
z9bz0uXHk7yUj5e5njwHgtzbkoPsA82KlBKXpd/4fUoc8SpswrRbn1Se2TiXuHUqMdyeL94ARKs6
ekb7VGzUTpUxDUTSI6JqvH2Tp2mUBg1v1nR/NSMshTMPaJuy38yJiES372vj0+OxOOUBjbpGgc+Y
m8h1EnVbsGHfNbZNloJw5BHVHXSccdUfJg8cJ+XzJrY8JQ9MnOJ/FMFz47TImZg9pB0befHtwNKN
Rcwe/avIMcbhj1b0CR62qd671N2PYq7dM3K1D74ZZOKI/CgAc/f2yS51Tsg3lws1lWCU9RfX7uvv
wlXe9WSXxZm96keXQmTNB2p7Ni/1RAfhaxm1xolmFa2txgaMCGmgTNgchnUenOPJvZ+fKXLBBCat
DdMRL/Xtc7TJwLEspijcbpgiicux40wwIXw+bj64JeZCg0YID497O3l6xKrnVASzlgUNsKA5z9pt
Xhv1dWKM7rfPL/X+iwAZSFkJDQmmWfwzb2+oU4k0Fn8VUTuV6iKT5XrUoOYfO4smf2m1Rfy/X2+b
2bCYYt19d70iaZJ2pLAC93hxDtOYwvBAYrDTA+F/yVfMdWdm7+2NvP0EHdRc7EpYVlDLnGr91WBM
ntGzolb4Fjham8nXwvS7G08a3qHsS2rVYwp4yfDBhYq6rM7oUz54wMhLAMoxBWzBcyfDs03q1uZM
ICJBPsWtRXh2XJudvEwtoC2pxUb38wf8TpQPeozdF4Hw7Ku5Ze/kglPa6JlvM6mBRnlYL5zv1V4c
kov1b3U5DTQ0zzzfDxYBrse94S+EAEEU2NsR1BRAisyxbqP4x/Hhz8PxeAh30cUUxvdTeOZT/3fu
PHmZ/73WqT95STmR6du1rvaPey50OBz+fr26P3OZ9x/5mzs6xZTTwhK6VFxl7p9nKOiU4848tHe+
u38viWkR2j6fnXm6WW4mPe05q4Bq2fVP83UXLXfqwrmq9jMgsCbq4/mAFuNIGzyN1zttH7x8Pkre
zzCbXBRgHrJ07LSnsEoKFxI3M0AWmzId0GnlHwMzb/dyWP3/+WlyKTLSLAYIkrVTHH6bjJYmO1DY
S2emzz2rJMtf8L+q+ZmWiSyziSIgdICJ7GQUmp2gg0kmBIenvHrs0tp5WOyCbl8JlO3zZ/deKrl5
XYCtchWTBBV9Gz//kWKv7jQTnd4BHF/c8XJGSxJJRbG/Q6BR0ZjR0x9gi6e4wO6wL2ozG+PcbN0z
XOqPXiEIFbC2ZPuwqTn9Fa3GLMuLpBxtDDtacdPRLupvgcz0M4v5+++BtRwfG45ejC8sSm/vF2dU
0bjw0qNCy6cj6lvIhvN5IfP7za9rMCahDmA/Rw5+chlkML6pvA1nrmH1iXplNvcdxzsz1sZO/LJm
AmjNcZHfmqFMDUSbQn+B0ux/FaLNvmapbV7TEVlRjTpej5an2qQbDp0noEsJZNm06YZzJ6kPHg3F
SA4F2OSxOZ4+mr6gwYRSZyuU9VReNyOl17Tn8i63KfvttAePgYdjANtBYnD6qkc96I2FxguNbCWu
E7f27jNLgYI03OJJmpZrIQaY+zMD7KN7cwmwZG43vc228va1+52nBZVFEdDJRucYdF4bL14izgyu
j74mE0sDTgrmCBaSk3GcGyjJ6PSVUQEmGAbUXBZzlNpdQbFCAGdhc95m5kaiEdinmhURMpAYdRW0
i96f+bQ/+KZMizg+CjBArVm3396ylpe98U/szNaxiH2TMisizuXgmzKLP59FPni6JiYc3ihTMP+c
jPZuNvNA5BnWX2fudygHzZ074Tb//CofLDS8ws1aYaJEYa4/2d+lgRKIRZGMiaWTca+55c+FcpgM
BbqlI9X+fDesVbubiY2O6i6XscIehA+jJXy4lN5V4ffzzYA6PWrRaeWh0af6NaZ5lJcyaONByOGS
PkAbd1rTxULRjfn8Fj54J5wuWTwoGbLJOCX/W+hVZyMzIEn2nrevJeJFRFbEHVBe+vxKHw1FC5A2
4h1SsQw+tLevH9OucijlMrFbK3v8VaHxwrTcftE4Kt4Xyk6P5prJezL+3COKfVqWWh3cfv4r3ltV
/gnfPWJHmNhtMuLe/orWnRHv+JSW56F0+3BBnXvjNItNiSrp21jzs79yziwkbqV+0Mwpv2cOsn/P
/ky8A0OAf3VB3DcCM3BT2Ue54gY1ULFAYlUWyz3yklnhIKJLXZCmsFP6JhUUXfFtXoz6zEP9YO76
ZycAYYP5Bm7H27tJjI5DqbHwITUWKY0wI75yXlShRf1kZ+hT8AQaITvzDD8YMzhiddyE/rYbOI2W
rpoB9fLECg2WAwnIaBTX/dihyfMz/cz+HksGd3AyO7vUE6h4/pPhnxbT6GKXmQD5DugPqU7oGAoU
H+xpHnRRoVzTVUNzvseKCGZBlOVjXq7BTk+t7r7O+gCtgRUvwahdy7HO+VBzuNJxbazF4+riPKFv
ViEQHTeB8K4rpqo/YAQ27EhPGsu5TAHG/DTLxvjZEi342lDHEjttWMxbhWBeoxnguJiPE5qXeL56
AfXDaEA6ZvMsnpZcCPaALWDx0LNM7W7IjKmIjDGobnG4ut+1svaumrKFWLom+nxbditVQ+V3xi1K
83SIbWVq2f/h7Lx648bSdf1XBn3POcxhY89cFCuolC3JcrghbEtmJhczuX79eag9OHCxClWn9wAz
aI9aXiRX+sIbfKetxHtnd2W5GnO9BKs9OU0NUlgR2Up0if3StZb2BZ8V8dWg0IoLkXDE9KQ4LvK6
WBbp3drJK+W6HQTdTU6y5NrzounD4ix/ytTQNleziVEAGGjA44CyiWI9lDiVsw/MVkcZ0ArBrFCF
vqbRRzu3wnrgLiKTRtCnkSJYT5PbsJvcYfCQAlB56jnddCnrGgpCukEOTNDLAWH5MPtBAdpeQc3P
0rFOXqkAyNEOBcf54IaWFa6aqcFFwGuG6b6zp9TYTkoPzj1L7QrrmyxMXusgD/FfEWb9wy5z9DRq
7rhk42QQxVZ2VvC3esUo9TUBXn0L9spV1pms1WiFbH6LO4vSIiyuZCZNC1aXAEhtCuQl3bGV7Q4B
BTCK4ORludZgy1wPXh5MayHc/jPqLOC2FAom1XoYE7HPrMDJb/OxR8Eqp8W8SinIvNH+kRJ3DzXO
1mlrR3d9F9uo5cIeu8sqb9J3DSgv0HSjCr4adKv7HtFEY255tVtHYHy0wVzaY62OaWOBgex78Jdj
pSJMNyglqAhTjOZmwkP0jSrRmF7X+lTruOOA6LE6MSlrYOmjtXGVQX4TY4jvUav2Q4wcm5GBQ0Bd
Hkd6BApnobrZk4PEneLnYHnhg9pOuJ5GZmAU8BeRbfJRxCuSTana2S9OFOoKVZkWykoO86cuba1v
d0octvkGn4RRbCWsR2Q7RVNVVwG0MhdQd4NjBQ3rSm5zezAF/Z6yt68kHQY6cY2G2WqPHepIt8HI
qc5GpXEje8Vs1/icT9/rWgv6a0sXbecrqZ05Gyznqd3jGiXEShpeBLW5Kkz6h3XmWX4VhancTf1Y
40oA+kPcux1w+p0HRDu5SvNgACmDCiEimHXsFHspepDCIdsXY77aHZ5DpwzxM+spjK3iOh5u0bK3
v/RcWD8iivv1JuWSBNOVe5W6BluKxYYS2p3x4HUpUlvxqIfwMOLwLW7V4mUo8RRcOzg2lrdmM3BQ
1mrHYklsOngbtzc78OB1EPw0p6l9bZxUx0N0GJz3igCNzk3fpMOmAOZ6O2hxqX7rXWr3K02lNgw5
IfC+gYkMAAf1yaMFVuezQkD/FOUD5Ql1QG4fYGpR+IqbSTAbVqtdJ11eG5tUtcO3CXr9ZyAW5ev5
u/ZEscSh1A6FF3SVijbSIuADJkVJrxkyv+/rRH2Cu5QLv+k0bXZbswJzxSfE+pk++TclMuxrpYfh
vPPMsNoIqCbE/aGML1xeHxf84YVC9QaqI3pzFNeP7Ssjt6sxa8qAgzTm54nGCCgRS7Vu7LJAlLrJ
TfPX0GUCXzjwXCoULC3zVno8gEPpVCP/YUXq9NXE3mnypykqfpz/aCciV9jydOzp3ZMVLmsXFixi
K8eIzYcl4foZwfl9rqjp2/lRjq9wSHnz5ODiRDy+zHniKQRFODKKgrK0Xt2GqFfh73N+kBONsMNR
FhFfSQd1iDVGyVc/n1b7b/7m06cLQ1x6kUUEXgunw+WHIdKVg3L7O/i7zTsw0tVzuo3X0K8uBFzG
8fwcvtMckf1RnrBdHMNky4DITm3kukUQOLsz9kjRrI11sa3uvHttpzylV8itbxGo2nq7cptttE25
tTYwo1bF3XTlbgDfXFjYpx7MNanUzGKK7LpFKKi1RktdnhBHwFvcOFXPKWx4lwiBJ743gCkYdSxR
b7aMPnz9pAGmGCGvRBkhq/dWa6lbOxnzx0aU5fr83B7XllFnBPZIgk1ti+7y4VCpVZB5IYsDcLkE
2hXW4DxEb5c/h0Da13k/QuZBY6J5qZQ6RPY4CZULk30CQePQcPdMGpwqCJIlVZZe++RoPfh8LbWS
4hY4CzDPppmJaBmMxmadOm7/FriBU6+qqWnfrDFwEToXitX6bWL0P6AA1o9938gZRY4FFxFjK6CK
a1LuMj3FtQXdNehvToWL+g6L9XRvu4GLdL/AKGlddZVoLnzXIzUveis0rDDRQfbSIglaVPMKKcMO
1iV80zSFzZq2qXFXBE3/Vk/18EhUjeNNn+uId5vGJH4VDcsd2UFhPivRaLdgxYxxY+CopewtLe2e
Ipvq+8qtEAv0C6gW5ub8QjiROSJ4RzGVmjvNa3cpJ0uVsepGj7ZGNndd0fqTz66Rd37lFOlz03f4
MFA++iVTGX+PKClsp7TX80un2byBFhcHuSsNHZ3MB5nIxdLvBHo8IYIylFIGT8HWhoqXn8E0jKAE
EHv5qZdN38e2nNXFhRyHTU6x6kcji/TnhQ9yXMwjHUI5xiQLo7G/1EzsM9T+UrBcvlW3yR1svXKl
I596E+rmeJ0YAs15t1I3aRFPj20SjZ9ZEZB8tFR5cIoA73CEBjY0raYrMilE77XA3gGLMe9aGnwX
ltt8Ai8/G7ct9af5zKD0eLiNNQWg3YAwmd+nhjlrX7R7kCwQNyeZvZh6dqmiceIcpFlOK0rjEqV1
vhiv72BO5sGY+TYloHuwv+Kqaqfx6sIUnFgNJL8u5ruoJtAR0g9fS1Zh7iVhnPlxnFHcCcYGmI0W
WgoQ2FGRIaDJBj8px26hpGVqX0x4y8btt1Cq9oWT//gL4/RHVoraKw1hzLkXj+Jk40QzEPZq53Vf
Y610cS1op1dLWsY1eM/484V3nz/h4ZSSAdPq/kAlgKdYnMxVUJcGRlKp7/Se8p41KDlwUmufqoTc
mqKyeYeRUAXRwOwxE7GSfeA6A+ZoUExXyqTkjxJX6ivkjiipyMC5UFnVj3EBaCmR8M/9A/qSy561
1xWA2AyqckXtNsGWzBtcXJsq6u/EHbD7yWvP/mUbosALF8DHowU54zfK/3W6Vsiq7FXj2uE92Kqh
BpJooFciwcRy8JczzYwuSfUjzOrwkykn52c92Oq46eAz/y86ISC6ObiYVuotHNSH8zoltaeHEUXM
Ji1BuhpBpGATUoZji7iKY/yOJ6V5arohfK2p24KlrxUdS9W6vGQ2d2K+dR4FL0n0frB4WgRZja42
yTjp1P5Hz7pqIW7B52rNG9oUl+BAJy4njKRmgBugg/nKXewr3YgneCyINjYysbfq6LbXhbSzZ8tJ
42cNmZluRbAQ7rgOuhVGd81DZljhTaPZ4sop6n4PuqC4T73WW6VxVe4VBadHjbwrvVA5PT6D3Rkm
PHtfgdChT3E4O20E8LRFFNOfjEH9ZoxNCyVRbW/KBGktp1Ei+Lm92HuoylzSED6x4QmJiH5cvCE5
5xYLo1MDo5YGrs3CqfuJgxx1nG0KYAi3Hbd0HiJoDuDKE9mCqnQq72ef9MNnT+0bddODyXbhxBXN
rdK4XbQGvoB4atZPQGqxzdOMC+f/8XmMPCQpl0HDjMB0eR47TS9lxCHpG6mb3VLACNe2Vk//i9mg
AsrxZ1najD86nA2vIjvvethNblj2zymGkMhCavbbSMTy2DbVSB4cNJj9EFRe0Oc5od/BrUZ3FJkT
5L25fA7HtoHNZ8rgpn7god1moQN009hJ77ewuX4DRkoQvSiDcQupeXrIPOAzmIUb1WeIEPYuzpvg
U5XK+lJp+NRjWUiaE99hmgjeZbGTQt2r6WLig1QJF8LhoOKdTtknoAyRevjSRnry06wtuEO5zkFc
F9pLl6rpuEGsydkHVS4g9YXNJYj9icPE0tg2dEu4P9hBh19LGYFjpRF0H5l08jmn9rKhRmhhWon5
yPmL6sRQ5EIoXc7gR0/7OGv+zNUmzUBQJWj80kPLokb5AevgOL0rB/tS1PGhO3p4J0IccD8KCh9t
/8XXjoKuCarIbP1RZOb0ANsw33j0XHES00JxD6kcf540EvC/lLKlt1PbATzUxjO+pElNbabMZfRS
AT/WVrHaRY+GW4ag5h1+uDYdpYdEmEi8J51k+iJRTKCGQpxjQe/JVefe7VvD3ra0oL4DgdO+INbS
fMlgeb5qivZL94T62mq9+r22m2vaoNlW9lXab6TXx2igFFJFR7IyuVhwaAx3ZeI06jaIW+NT4zUq
/kWlCkS8rdgA0DhjGEzQmFBrUTKQtL4ietqXvZJHGNgIL3jXBniWuzTzRg1zKQp8q7nvaqzKIsc6
qFTDHjcNDZsIv8/0llIvkLnXOKh1zHyccPw52Hy+VTKMOAIVcS+/WNOImoKWQ/Xi12OFy7i1K9BN
gzH+znQOlJ0J+GeCoGpnL0Zo25ey0fkAWcwvCE8drwQatiAtFmcurHloXiaVUL5nsKeIZa7N2hu2
IrX0K/RPQqiRY3PhVDsByfFAGtFcRAHUVJEAO9ws6TB2sqmJpbwJVp4FrP/Wgm3/KBPVpig7Ova6
gRAKuULprwYaW2s6vt0uM3L9U616cgsZwNyHcL1I5tTKu8Vk17oQfp4o830A6h00rh2sJJYqloYV
5EpHDd13oPRvcLNJ19Qhk02BZvD3OHT6e4D0LjQSOg4GMelDSRB4m/U2ZkZRAI3w/K7/ENNaTBUi
tzhKIJoGrmI5VakYVD2OZk6HlZQa/icRNjMue++9GwRsqKoyrXYTjarxNEHxeZncMtbxiMPR3m/g
O/xIqxK1Hfj+sQ0/JkZ3xRNl8hLFwSRXHX4KxLYQEO8MrUelJRC1oqw1C4EOGNSknjQ4jcFam1UX
e1ew/bH+htU6xb4be8ZbLAdYojJNk4d6soNfTVt03Tb07OnBNPXquogj/J30wFDe2xZc9oXg4cQ6
pp8G6pGUBe2vZRcWdkqIWEyF6b1UunVVGu0bRVgNl/kwWCW01+hjRZdwiUcHsUMRGNAJcR0zcmSj
HDRYBVeImPh1puT7wEkajHvhx8CHvxSrHgeQDECvcG5QkgNy7B9uGS5WGikcLr5bIEK1CUaleqNV
ob3EQZR8V8yOCNIKEYlHqG14hgKF7wS1Vusu0qX2Vuvab7vu1FU+GfLFqpzpPbKb9hMtAfnl/Do9
rkRT3iUwoq4xh/dAGA+flLC/dRpRCR/zXNfZybCtcGIcpsHamlo1xXdagoTaWmgCi0IivmBALWEc
aGwSt1HnQ85R+iU1/WnVJXFXPuS9MC4lU0expkN+R4KrYv+KFpq6eMiCNcjs4XIfTmb6Y6RC9Xuy
cshWXq4HXxxLIszrjPb0KxRJ8tpLFbUkeODEOEgYuaYfanD+/MzJKvhN2pCHe7UXQKWHDrnEPVqU
xO7eR1bWAhvf8X4In4SmgAKGPE3arxFRcsVGN2fzQ1cB3LnzjFKaF6LU41o1SsuwNeC0u8wEUJnD
yTCdtnCGFIRR0+fmvk80Oi1GZW7dyOmpsGTuGjpLv+k01MKijs6BBwcX8h7t5QvL4ih9nZ8EKBh7
cy41LyGfLVenkRXcNFGXf3Npf650q9lFunIdxqG20/txC4xn70yoYFYyp5GWXTokPo7sgyP04xm4
6kBjgypYznrASVU2zvwMejPcDyGASsSRdfubHZpusGpCjMcBjBA6OCotphB9mUHVcEwB5/A4A0rW
TVTI/VAEzlUTRuqdZ9J5DKiV3daD1W3jIqhQ5BnHXVZRFZoCqnm00FQ0ANJsY5dmjfc7VOy8qmHk
N221dQvEFEq1RbK8dPUbt67b1/Mf/viQ4kUp88IpmEFnH9fcH9FikkCvajyLcKbxghepjv2mLTtn
i+hr9fT3hyK1ZaHpBnJZ1iJbQQYnxRwOAkZnDrSYM3vcihYSOXzE8ur8UB962YdTSd5FvWUuW/Jm
H7flH6/VOsoUVlXClVVIBGurYSJSg/aW11q/gdPsrAnZKnNldJXrQ/weN2NGkQTD+1kwapxWqlOp
CQxz+7sqsm4vywzq+VBWX3QDzmbsMpNuqJmPeZQrD5S6tceQthvK2bG4Mqs+3I5p3mVIOBTq3rAn
fFIxFrmtplJcAosc1eRoGMyX2hwtAQdfpuTahM4mhcHcT53JflejIivWqDYpj2kAeGQL/rJXdioW
JMYmgEAjYXT2qH0OmaD3RQ4BtRg9wcr0yfa0q7Htwgi3UcsS63Ew1SuhudBFq8GJcpRLMutVb4Xx
6/x0HV3PvAJuONQt561Hen94DBke53wkUxSBkj6+17pgfBCdM+w9qafAUD1KIjjSXThyTg+KLAJk
YYOuwLwz/lgieHG0sYnJEpDboX0kcSvWTRB26xaZ6R8yHeWL2briAnL5OGzkVXH9IuAkvIUMvciY
4hLBRMpmODYbaXmF/YF2JWqCeLi1RD1Binee5H9IKRQEDKdZCGdQI5QxOq2GhZrgX3z+288h/GKn
cPJyH7OIKLotM1PDRLlyyNDhtGLGqmjs73ChUC9syFPvzc7HoBEpdiQ/l2whfC3SlO4VSPSpdm+b
OA8/T3qV+ZCnon3rNdY6SHPzvkTc7HEygWWi5TLe2nXfbJF7mr6df+kTpx7PQSsPTiR9vaXcfifj
YUBMLfe1uEu+2UmO8HVoB9/V0CMyOT/WcSNnRqL+MdgiNpug87PM2KChF4ybKLavoeJsqaMOSKVg
oapM8TdmGHklFxWHPNtdGH9eUosZJtriAbC/hA28JIAaWQoAFQEYKjXJt8RVvC+JVUUbEzUYQOZc
MEImw5eJJufDSPfgqfYojSEoabw0gzVdCK1OLDcOKwDuJCrzgluUjZS6r7TCiHAz1kCzhLZiXVmI
h19abqcmGK6rR6RJIokWwOHmdkwZ6RGOvX5Ctoh9kNs86ZNeI4wJCnLVF6hhJCXLdVPmebGDQWlg
5uvyWOOgNljQG2nGL5hIFKWFGiaUZPOs2pyfmBOf4uMeBPM/t1SWcISo41wqHOYltKjRtSih3thp
Ze3Pj3LiS1DARoIZnXedf1icrdCBJseMMeaZXGSYZB9jNZcl4L5tT7twop56ISJJsh1z1uJfpqBu
6dFk9ThK8B7wbkwE7DCfRnng+fwbaXNUuljQ/9MeN+2ZIrSEd1thLArPRApoxCTkGRlhjNDVIHHt
dQJq5XqKBsBO+dhM/TYqZQQbu48GZ4VroINVVtQ/G94YFzuUt7poo3QCfJ0M3YlMsDB1zJqHAN/5
KBIUbc8/+akPBNIPmA/gY+OI3IobBeJvLcStUoKRdRvTu0Hg5pID14kZp/pJSRgCASyxJeK8jErd
bWNKnIkWFgjJqc3GUEwsqRVHahe28zHLeiaLAGCFAgrnz162nWoL3aCI5jmgnYFEQUG0lRireChy
1FDxe0VgUGKE6xalc6cb2CymZaH4QWh6D3QTlXWn9gTGtdd+GgF9XUj7Tz0dNESOeFQEDGqhi9tW
E5MXQWgrkBStA+zIAZy+6zK0fxLFa+7dFKiOvU8QPrgXiWGWmzYr+ifbcOltOmyVAB0oNW+wkB+J
krAWzotVDfj4EuTixLpwdcLD2cUDJ4Fl4lGGMTVDMBM+1Yt63+nQd6Vx6aI/Lo3TXMLNx+VQRHcb
46rDMxFnFw94aFf7hVoj7d+P6OsKidE23oEgauN47aAIdp+UTXRfIrmbrVGKj76huPtFaoqxBlol
Lp3Tx2kftAhMWqG9snZIuQ+fCbXVGiSrifxS6QyfhNnOSnZV+hspaLk1h6m7AguzUZL8vSXJ3pij
J3aDRpX5/MY8sVBoaM2Wzg7VbB5mcV+M0LgbKBUVKiu2CoY6yzZ0tJLHmqLwUxFKNMCLfNqFqopH
Z5U4GzsXk6/gUPdcqxWkdMAwG7sq5V5LjepC0HgcqdJ0RukG2i7oNdNarGIEcj1LFMyZooB4bZvS
vUOF1bvJjBETJDh3OyUb3AsNnhODMiG0ruYvQkVp0bGQougbq0OvqQkktxPiWXdo+LS7aiwnvwqU
Yl1GiAVcmIfjwgs9Ph2C8kxS0InMD9dDH9mpjlJf5Y913nyLWDPPJdCur64YzHs0IlHHQDfO+2Hb
EbK0lFl0zS8s5LLQmAmyVztqo58NagD3GgzeGSnlTN86vbC/nH/OE49JnkLCBZiQ5t5yRsqsa5RW
FWDOnbzddqUZ3VQ18oFD0Rjfgaxfctg5Ud/DkQOuMdgwnJOYj8PvUoGwqBKLAc0eWDX3CD6CmWbK
r9CIwpzLXM9/CjOZHjUlHL9MyOXNgkVm7q4D0VobLNkT/aok2Ek2NTfbdR0k6Tu6kTkqTMmI/PT5
73N8Bc23GxAyMlKVYGABzsgg0wFWoVivKepAqBtG92FLUaNzkWD6+0NhUUdRl/0J0mbxZXqLCB5U
KicIEkUbRBe9lXCTfjWhhXvhrU5sCQ5OGEP0PJkFez7G/8gYo5RCnqLSl3BKpERBp5fuT2no4bXi
qROqwahmA/Y2avWShMuJzwlujfBtjqtsBj8cGPmvDHFEFUEHra42YdN768Is0pVn9uGFcPEY/ecg
Z8FAc8yL9IE9f4Q/XtItEiA85jxWkBYuertj9F7UkAlny9O2XaWjQc6MQrb0tqMTWMPG4USSVyKz
Ud9XFEQzVwScuM7alaeghZvTirRzNwp9FPRqfR/iZog0d9hVGy/Uq2CtoLX6XdjIba96sPMejgqk
CRdOlhNzR0OYLjk4YwjDS86QqDxgEnkg/HS0olecJbsbgwvh1sJ/8An4iLrOZZJ8Or82j+91YiIL
VCrhKv2zpbCaG1LIQ1wIaYeqDDaCAujKSAb1UgxmMCWH8fCH3MKMjYNlhvnI4ZSNWjekjeZBLo8n
HY7CZH+yRwlXHzaKXMV0YvcIcVrUoE3zXikhvQKlQUFEEDZBBFHc/ejJ5iKS53jVYkZIx1tjRVFg
WW4XBc+MiTSy9vXI5dpMyDjWuDBYHoIamvT8JBrA8UdYu6orMzScbad11WyIVGUZmqCBE66KJnO+
R2qePsRB0yEx2WWv56fo+CQ3QbLRjaIdgSndstfoZiatKqFCLMKo4budRdAhStNcTzYCtas2s6Pd
+QFPhGGsLu42Kl5gfRxnfqI/NhhnLrZDCualeVkZG+SHbOTLAU4kiMR9JxKOErjFtYvRs1ldW9k4
bOsGs8V+NMInEKz2DW3ni+C2+ZQ8XEKQuNgfVGZsOlbLXZ8rhYZEsY6kFwJUAl6k6/xKRZR8iywh
38uUXu/WMztE1lIBuWTTl133TIkqL7dB4GKykNEwgQGKtOUXpW6NN1DZjbl2G6mp/igBCWu0GX5d
+JTH0SNdNU5EYmcqLEzk4accKkB4aq0qaNz1GJL0TUYrabLGvU5HcmMakwldMRq3Wm0P95XntNa6
V4XxhmqyvT3/LMeL3TJsIB4UnMHeUcc8fBSBai/xNXqVTSh+wHLWbrzO+AUfqL0QDB6fKQwEppRL
FaAYkNXDgZTIiXOWFwPVQ+BrWprQRqU7cf51To0y5yMmSCuapkckdD1Ioqol0UmbiEXRF+5mLJGI
Pj/K8UfjbGTNwSecj+Qlp1LvS6Q3bC3146is/RlpuEUsM7xudOvt/EjH70NH3KZNxaeZ+w+Lr1aR
E8/q9JjApkVxQ2GQ8v3QXBRnOvFChCK034kQCNjd+TH+2Nsthl2GVgXwbIfUu4vFOLyHVJ7XdYMI
zcDS/BJmbbKCa4svcScB1Gtdv0agtfLDoqaviSDiTRbGSMennXPhaj9+OHIHDfw0uQRZ4NL4i2Na
C4Isg1RqVm9BmukoozXGU+Km7ffzX/tEX3Euc3DT0s6z2KGLjWkg2MgRkiorLLdatp/U0lWi6c01
oM5kMyQjnvQKV4YPjFRfB3bUvHRNHb4St+p/W2oCIYWZieUCE55hcos5SQpKAwPtIK47kA2mKse9
rYfp1YVXPm7DeGjxWByerB5YTItXDpVuCtIKg7FCr9PPHnf/KnZpxaDODD7FVBOqD6jqp23fvRlN
OazRvul/nn+I4xmmkk/uxH9gm6N8d7j8oCfDY+SOhMhgx9toIjOkcNEh419d+qonrrFZmwcvYkJu
rGSXRBXc+Thzc/wJ3ajEMcgqs7mMFmetdoOFSoGeb2RZv7NSOvGKYpV5N03EA36gmgCjTDxoUQNU
exofsnETxz//IU49HW6kRHrI65HALhn+MhvQPsNlEaiVi35kj0DbTofT+9LCsX9B+b2+TtRejf3Q
gGAD3CXcIeX95BYu3JCJ/AFvF4mr6PnHOj6FKP2xKfQZo40g0GJ+8KbIIqVNc78ZuwzcmpnvbRS7
/+5VNKMMYbpQZCRjBEp1uAq0MWlVMtTCpwOl/BRZXN7QMJc09S31QoHt6IUYih6oq8ISYrzlIkCy
1BQFGCLfGzAt7BMj3JGi/+26Mmq+Fowk7npIlfzh8IWKQEFOc0DvHeaBuAK8hLx37Trr85Mzf5aD
EIhyO4UoylHsYBCkiw0cZ44cA0QR/cwtxs9VGhufDWRkXx2jUffgm+1VaKv11YiCO5J3svz7s0ZJ
ePa8ZA+rPMThS8ZB75WFTWoFJGUupHrFTrgdHjIlXk/n3/QoF2K+3Bk0PDf85y18OBQgMoL+BiES
XS9R78pXha7hYnUdEZob7d93+pvVXmZM/wc6DTGlw+EaBGY80c9SM65d7HNu501lDy4dTmmv9TTp
d2nVmT5uemILn40cyQXwoNH8XXFvxhvUvPun81+A0v7xbPNQtA+ACdCFWt5Q7sDF41ZYmVAmwO5i
6NBu9qnkqYBfCn3wfCsdsb4YcyN84AHw3puAk//Iakp0K7c0zLc4BIO4i6xw+CFbY7qhg93tKpRT
dD/XbB2cfl5w7YXCmhAaaLpSAg7yJORtPQNEKkOtewJ0YbewVSrVerbttjNXEB2AiFGHxTQs0qb6
JQqQYfbNcEDgImgHBJOdepjya4JQYKEFh7AP8xuVFzVUsIFuB9xuNkVrpvE6skv9vlG8IEF3pG9u
OoSsUO4vIvc9j6b+yhZjpuDRlEg0/MGxQszu7fqeppWbII49YMvo1Z0R+QAJlB+JEw83XgS0D9J9
bLBGwxDD7m5wlO8lYttfQifQsfKrp6+d0xhvYVIq34UaWwW26VZUrjo9dTzugk65x59Xwd3dHATC
00RJ1W0/SxCtRd+iRwwkC2XnVJVoK4GySZS9VKN4N5qoIu3y0I7kqtIFKntuKRAWwPpOXSuN7n3P
sUngBSGmfRVY7portVPx4FImGGMPbWRyUGnIbQMDzEfcnLpssu1NZ1VYZGWJRHQUcU2maaTil2xp
QItvfV7mOlrtjUQ/rU3GF5DCurl2RrX+XBdDXqw7r8VnBbRv7axKwO/VGqIQLQ5Lm1CUajwHIZRh
Et2rxJXxBRF3+lGJqNpim7FKQiCIYiw3HtaP5bUUM7tOyCKn/9BxuWGtQDF/3SMT269YZba1xsOU
Pl5d25hzjYVA8Y8MWh/X9kyNg5ops7dENiMbGzl+fRWOGPIYWukVq9CzMEcCvNW9dl4uVSSqeyJN
as8pjsPjUL5R6OzGZ0/tqtcUdTDQhACwWCFkorc0BFTNb7UGFHdMEBWBxTL6R7VFudsvIqeeifm0
H8AQRmI2XE8RrGA/RaswGJzPqIkkpW9EnnsvZN3fGnxN/jonnL3wjN6UGwmhEg/eCnKrX2aztwIL
0ZlRfqm7mcrSGlcUhjmGzx8Fx1cYlyXhEgf/jJ9Zxm2BHJM6SQVg4xC5f1VtuWY8oN7nRznGNM/s
LDAW7B10I8lBDg9BXThOrJezF8wQo2s7RulzNug2tgUAUoPIzK4oDHiftNFAFrqwoLnoShshQCys
R0fLks9jV2GmREnOezEyz6aHXQ8XHvL4BoSiMIvKUkSyqHDqh89o0kGVXUYuolXwkPx4liX2wGre
VnFsfpKjNX0GNYQ+DH6Rq5zS+/78RzqeCqB3ZPHwN6BmUpM5HB/QlgRKYaJKrAr3oSyy8blpVO/C
Wx7HhtxHLnctCYo9hxWLi55Cj56rUZL7ykCXZ5DbwPSwfVZfrNDaOoX1CnjqNnEl+laY0U7YcqL8
oj7UeX+hcHcUrqPUhRsxFDOatOTzi4tR04XbDjocrcCYgp8e7hnropTNTWVjBPV3Py2bj2Kci9gV
V7+36KsMZjVkROGzxYNwdsLIgt+icf62xwMNzDnBJAOB+wrg4HACTW+ynIbmGRajbbodzNB8ieMm
vFABOfHZiAQpf9CaAuG3bP8jVo9nkqBKVQd9iqlJLbf4wM1y/c6FPPZ4QYLrn+UiQEciMLtUgKwN
0AsO1uO+5RKqpLEzbQMB/Pj83Bxjo5gRetTgVeYwiarg4WfrrCZqkhi/eg+FFWylCqpXvlRT6W66
gKhoBUFxwJOILAoPsWQavmRWIhIspgxQ0IGoun1ndFl/YaOceHvSFJqzqL9S2fpI8v8oZjRRlZno
4SOgUhf2Bsqlu0k1dI3Ov/2JUag4urMuBwEpUJ3Dl0/1qsG6kyqxk2kYznndcK9mmXbhG59YM3TY
KcFTOSM3WsKLrS61+yHRZgE25AaHpBFbKsyw02rnUpJ3XPyYefeUeOk1zACzJSBTBGXJtVmRSDi9
+hjhK/OaSG/63MVWdKVjOfDYdVr6KQzCGFlz3f5i9qn1UvUkyuc/7Qdu8jCl4UkMDlU6uB6LZHGg
RwL54iAGKGMjFxZfT4FUv0Zp1/4EoBiDR4MG36yGaijcG4S+jFdtqJLourfjKfNztzWfA3ozn7W0
xB6wSOEHZHrZ7afWGaNNhlrpL+jZAEd16rs3mTeJZivloL6l7TAayNiEVPATkee/3WCo9XUZltQS
Y1Pan8+/5/Hk6rRY6LSAX5z1SRev2Sb2KDRQQD5ivsmaUqOJ7GCif4Uy6V4Y6viKnOu7Jt1LaClg
Jhc4AYvqMWQepJ8nw4j1a6l23capzCZciaQ076scC+tNiWfrV6oSAhj4YFWXFOeP0ze0M7k0QN7M
9ablM9h1NaHGggnRiEX1a5FgWoJzfLM1nMr4rkfpuDWDKn09/42P8yVOAggbzChF7iPcHjYmDWsJ
aVhXNuBEg8GyviDXZd01QSy5SdNLTONjDbyZOMOxw4TSJfGWjd2UJEPNTEgTaapVz7krMVPWZI4d
WhW6nbGfQiOs8XMzlKdI9+AEuqnInh2v6LAua7PoMR4C0otSKEh2aaC8nlPsWNZGC7EAeAGaunv6
TdWvsinqp0gOJS1AK4q/4ezkIX6KmchjA7cZP8iC9hW2WUoHXFxJso0IyzS9HYPUVlbYRlawoTqB
5UvlKrm2tk3QMmvyHvO34kxNcZXgG22CGmlQ061qDE1jmU5fa6V2ohl6GXRXY8gtuSo4ty7Rwo62
BjLsbHyaj0AlyDXmn/9xhtcW5qUYHeJKJpvmloJZBzMBo2UTUsL6/Ao5aiFRt/gILSD4sA+XHdYQ
VpWrxn1HYdvJ7lIdctwswFVf4VdQXZHihrAlHP0+KFOk/86PfXSJMPZso8EBQNmU/x6+JtQuJYQx
iTgKHZNr0AeVzy8Y+49R/s+v8b/C9/Lxf07O5t//zZ9/lQJl5zBqF3/89138C/fQ8nf73/Ov/b9/
7fCX/v0g3ovntn5/b+9+iOW/efCL/P3/GX/9o/1x8Aey9LidPnXv9fT03nRZ+zEITzr/m/+/P/zH
+8ff8jKJ93/9heFE0c5/WxiXxV//+dH+7V9/cZ798cHnv/8/P7z/kfN7V0iT/Kino994/9G0//pL
1/8JpoyzFO1qaiostb/+MbzPP9HsfxIP8v9z5ELE4JL/6x8FOXj0r79M95/gE4GEmzPtyKYF9Nc/
mrL7+JH1TzrGM0AHDjPlbHqy/5e680iS3Ni27VTeBHA/tOhCBEKmiMysFB1YliAcWsMBjP6vuMIe
WaSx7DZfl8ZKBCIA9+Pn7L32f+78D7/R//5m/1NP1UOT1ePANf9lRf/dNqii72YJsf+ps4Xk8DO5
oyHkcCI0FimTq3wk+C+78kmgatoPTWntDf0mjh0rdQeWNlT15A5iq7p3Ko7yuSOMHQ1NKyiIbAnz
onpJ9NXe0dQ3id7NK1+RUvUT0ud3S75JnFKpcWkNfdy3lv1puFn+4OROe7TBRSLxbfA2l/Y7Zrfv
sxNXU/LZk/V+yyaZToRdbg/M+LujOydGoBO5eNIzRYnajLxZGAeLd8TgmD4sabMEBvzcmMXjMLYL
+Vea9WAp3kdOqqzfttsZcNtZ0RbStPVRiWFXtZg/NGU3K4pxWexb80XpeoBLNbTHG8ppR7prFQt1
KK6LnapLQLCo+5yKpovUcSgicrvdL8vsJntiV03iU4dsln4PEE4PSWBRn3Hdw6YYG+W5dQ2Ki6Xv
6sDU0/m1GJbWLzOaV6RVWwQMTz0WKtdJgTp2kwr52/GU54n/4/Z1tmygSDSMaFJHS43gWSa1X5ky
OWUKDivORpoINJVIYie1UxCcmazCdLBgICqibt7oUMW10yiRaNb2Ax9HuiP+CCcXAffKwCjTKZ7M
dDZpUTQbiYETEfBk7+apB+J0IIFjSzLlzGCLPNy5rFaEoFkWJSM/HdlyhUr7DaVZMGlIeFEawWda
J0d/nddlOuRirQ5d0a17/PDfjNX40ZQbeKHNjkoid34r6dT5hYA9Tu2edxe5bSetfdRgJmpjFcKy
oKjvSsTHhDaxqUyMRxwxrW+rJobTQs//k0zYkwYDbGsJKmLbMOING1PlrubTmjb1YZitb12HIlBR
3olnOehO8rUp0nv4wnG9qHtopAj8HW6gHPlV09V+mJDP/xjQ2vl9s/XHHq91YN/SQpdRXbACayHj
MpJwu/mk524ZT1rlPZgVaaOQAxerj9Zk72XOdE5bo4pdTenC2uq/cgDfb7Whfi6eYpKYKPp08zkF
ZbtsVusDVjTvzt7qhaDXSV+/rPrEnzPUgmQCvS7P2MOI8Ci6x6Er28CVrfu8dkP1uKyTHdSzBWV1
lsqeRud85/VO5aObvIFbHRHUtlhPRU38+QIyxUFzRHMrjXIKiqikXHrpu5R5pDVm56nFhYCkNznY
oEkPelK6b7PSGBc5Nwr90KmdA3VsXxAnvTu0+lDMUv5AOcM3PM1ESjFdVIIOtV1u5m+trBrf6DuA
m7nhhpUJ97mymheyxro7tU5TtL0Yx0CUlkEz4mBfDCs7O938bS0JniKvjs+V5KtAxXALDxzUmVBd
kxRLjfd6zNDpeqUKZbbRiLAqG/uSUDhcK0uRZ2tQ1H05WfW5EJ79jpgMcJkO877JnzJRH5XWYKGi
Z3wEFSWuC9rn0MFke5DGrdcCsE9ww8XIgbLQg3a8QC2YIwP7xMmdZHeplpTX96npKy/KTZsI7ST1
bROp7pbrvq5Imo+zru4sWCT3SaeeJ1XasaqbywEVpnPNDE3zb06IY8uyz+NnppEFsuTSjUiPMiKN
ixRyYF1EUrZBPrt7utcXcmTjzq1jhlgsDvZ8cGvjkoy8aoP8duvtBLSydqvMIc3BzUyCLZlD8N5n
q30U2J7h6fYRBV0RMVR3gsUt7HPSW6Gxaj86lyRIbudINDephbXE4SfKlr4us1t1sK9VW2WPHjl5
tGqL8tgidNktQBoA3qU3xUshH3DL53s4V+0z0bPILJcwK+wsED1d56n6goNkI96NCEDLOtZzGRFZ
+L5qKquE65zGUgG53KCb0c3BOyycb/Df29mzqJYygdqijofOqo4L4YRWnbuRLtGSqUWdMABzzTXU
Z+dlqWv+vJspEYc6foMb6r6ZBsH3T7o9XHbq5zLZk/poB8b6fdByGatTW8W8b8s+M7bXeZ7IclUs
6rO1m14trwpno5kJ/pKD5Pn15oe8hwCaTulubcY2yufxhni3cA/J5SgItfMdchFWryXRe9Pv1lXb
j0aqPGgEAz8kHZMmchvvq819chNxKrSGD6YWoTNkD0rSvktjAYo+CoJb9S57s9KmZK2tuEkWnsDB
XKA7WEn0iYfHGMb53lYwzIiVuMqtiQq+7DtIYUa8SmO7eLm2fJnTbtyX5XZwZV7EFuAVHg91CpGA
TEdDqMQqqH4xneE327g+urz3hdtqcbJ6ui+6ofFbdl8mGHvBvNjPq/ZtHtDWKWP7hKLNPdarQ1qs
xpaZ9ktykH02xM1UJSzfvWSYUD/WQx2h4BlJ5anjqhnKPeJG9Tium/k8anfMw2SIAsQOrRJ1uTBz
FdCwa56H/H3D9huuauI4ft6MV4Ow9n2y8mz1o/IqhkKEPITaHoeq9zAVKFGpI5H4ma65L1k9ggYK
zk6t20wE3IId21ImGHx7FWSGkub869mnKqvCzZouasVPw/Dixciz2LDHiNMs4wCtw+4p7r20gg7g
hAgb2DJE8q3ku/And3wH18//my8yICcg2dlblrx1yiyvKbhd8mPhp9ikpMabJ5YzWunRV2e7+0Do
A/iRmOckcqjBsihnuQk3N9tXW4rJXLbS9xqeJtjNO1b0V9mNu3XU4jVTTlubn5fiLa3YK/M3byzv
bKu8h0GJMaCJLdDVfi+Mq82cZzDI2Vmf6tx6TIuvXsVUEf5L6jEk6uFWFBcvwe9gHIpmetMn9tV5
COexuTcnY9/dMPeFC3G9W9yIoRProjFeZbKox662kZ0vvZ/h1LDz9NWEEcNAxL52sxj3QnoNGV7G
Q7MwFSGeTpkJpxmZvkVZGxtEhjR2eTSzt7WzdpPqkcxWgd5Yynt10IF26E90XN5aVRwtc7obRvO+
b7qHkQdmkxmJ2b3XhIOxDdHgZH0EZFoydbEOChUr4mDSkZM58aDMaOldKdL9BnSAhAZ+I4iAQVnV
Hy58c19k7odSSD2CTr0G7sjOAFDe9TvetYW8cKfasYk1/lwQ6kZKhnXIO1vfy6KOscO9b13LxJ8Z
OADA5KFzlGxv2rUWTkrCZG4xn6aSn7JQV3ojRtZd256/ZXdt+i1T+g8h5jzS9ZLNui+skzU1dexN
jJ2deg1s0SfYgcSlWpUfwnMuvSV5uHAbGF3/fRXeBdeo7y0i9EaxK26NGKz0kZH1Q2DcPpbT9W/U
avwNNUjbLsxciiVlEetbqY38jqR8vvGgVX6ptK9lIe8m1/5WT+pTxQnmTlHLHxRm7ZEwbf3N6I3H
Sh35VERXSsajtvJkVtqji9Bwl+pzcq8N8toJ7UqbNgZhHg/NevsSjd1kLXW8cqG9qqbN54r04wmG
+3LI8h/YBaBPubtkHevLVlLw9KWNKX5YP1RCDy/uXDD5blvvviqLgnel6q68Uw9uVX6XGjxyE10e
bDz1MK+Aq9DmQOGbiR4Je+ZvZyMZIADjF484cp+aYSDXusRHMZLyQGJ2sa4vbtY6XxHkuYFoZHFO
6PqFhB5j/10d5qedO4bQY1jMm24KNZp5PqqW0qeUqn2vyLKgse17dSVpm2hVqotUHOZGb88YH3Qi
CasJhkDxPiXJFQNf9p704uyw04/t7EXAoIonW5TdqdLowrIj94FZ8Bm1hklzIyfz02hafV+BqyJ5
WVcOjauw9DI2YjlMZ/5jLrsTM7pnhVkRyR2aWZ10j/iWDPlcpDm32VlvTcdGtv3TIrbhfk5QfmFJ
rZ6VVSswMnXV6KcVX0fNAPLAbtmdVIKgd5njaL62Kl5koMKbEEV4H26bpbsx1YnQYk2PN4lFe65y
hsiDO/upBAFceM10RGhT+p2pf2rEmX7HgqHNfpHm17oESpp3WC4XgjRvbu534YL3V2BsH8By1Meq
mUgJToE6H3q4zi+LZm/hZJJtD2iq/6Ync7crhvVUt2lf+nWheS/9xD4Mh9IGcDQ6R2PTRdi41Rq5
7rb6TjWvwcSn+qJAM24CdGHOPVC4NNCl5uwLZzD3ky0r9PbEr+4ByySBHNdXuS5amDqtif4aotJ9
7rXrPi2Wd0HfrQ47z82ByXWkIIBbT+77otCBgThrvLJSRiOjkUsxDV6obeQVrcNmfHiy0XdgE+VR
yykGAnBnJunCuoqygNzcW16sPtsyJMt53oGq746D5ylHGGLTSR+2F0cr1Fc561pgMYD4slFpkyjC
YF1uE1Tp3KpijSjVvZPWU9CIrLyqiwVpCPqDekq6aQi1ul4iuvzDpUSgFy5Trt13QGBvz1H/22yM
Mui8Qr/0xhhnWn1dvNeyFoRHj9UXx2kaYMYVqmdwgezkib7XlbL2t7r75tWDGcs19Vo/WaHUtKlo
Y0ddjHOO0i2wB+gQWWa944KwXppZ69FBI4sjFzp9BW/PmcayyV9MqyVOBICmmxf6AvT3Oe+t2e+l
aR1I3ax4Wqv3seL5SvolJE17ONolZAmiCdwA34J70m9v5FJ4XwqtLR4nQ112WOi0sDWzByMdfquX
kdLOqEA5O9Zy4WC+PHSz5kWkxb3N1pDEpNCIczsX8Lx15qF9mcqTo7Jv5zLJ56gqrCTzmy1/UZt1
uytX0g96Qa0/KK2M2UE24ZEiMevm3Y1i+eYCCd4DGbWjbE6sHWmzha9Kx9mj14Ob4wjNlzb+EAvM
paJxL8mMCmbGkXJgomc/Gqm37jtnruKGpIc6rLvNetPJj3hERKBfKdSsr4bbj3eLOmUTRaAh7zvW
dFYiYX5X6j6wjWo+pEZLPEuSVI+V/U10e2zDD2iav6XSC4np1ruraMbAtffGWH9d2dOPpFmLwGva
au8RKL7zoEhSdkrGwR4OrEemHxC5i2L+YphstQqRcN94IgGhur2yr9w5PStTRoZ6vl1zhENvfPH5
aTGc4oeZmAtgkd6KXYDJz6W1srDmyK86dXvWx5rjAkDdL6LSvLdajpxbpN69k2deH9bEyD96c3Ip
pRKNZWfugfIrTtXs10kLi4Ypyzx15ffGy3kQkOSpA8uSthVBP5EkFimigdSdAIcV75WRo4G10/EE
yjMlH8pVVC0ecRiQprOYynWhqOVcN/fpm2mmIM8rq5ze06XD+irUpbnWdt08FNxjXDaUjYGVrsV5
NZiSR1bdafctpd8hMyoSNla3q27oWKFd9KU1Xu0sr+6WUgfCjXhT8XxS4AV2VJnIp2mp5RYaXJKo
3s6+U0G6fVFazTxUmrJdq2HgZKo5ZXtgKtt44SK65FlIxsMMsBrnwdwK60cyiSUsKYnZxFzSjeVw
Szuardw5wSTI4kafVvIRO+GGHET1r1aJmEtdEmVXMOHfsy61kdVhdV21zeGw0HBkyr3eJwp2PKrt
xISOZkZX4NOXjYLVy/K+pt72UCGQeiHSZjpWdTecyFumW8PRymeb85wQHU5KeJxr92HWrSKDfbOR
uJO4pCo0h3nyEB7BGmS1r0nppgdwFNiiA6Ns2guAqeVgTfNxyTkw5cqpFsYzsSCB2ekrZoNuN3Ic
mVJ4mhMpHXuT2ivo6mYIEFRzct8WPnLfh6u7xb15aSsVtT26WD3RH7mLg26NxDoQ9rGaUT65Ipzs
7uACf8+b22Pw1kmcKY4WVx7WisSG5gYLUd6llK7X1XWG0MLzYDHf9DPUBXh3TrhayHfLSrYYmdV6
CJEGZNScB+rypSjtx3bdQr2Su2x1n021irIumQO57GX5o4DkGMym9O3Mvlrb0DxzMpxjdXF/I+K8
RrzN4XZ2rdH0JwO8sTZ328kWtn0kfsS+ZdfsXDX9JlPxw9DW9Wxmxd5aLRkgu0TAp68z48fyC92L
wm/pKUIkxYHkuWts3YAAxGqeapVgpUpYJ9ewvgFSpqabM4HdzvWo4NWgvB09TfaEx0KQV4i6/Meq
U3w7TVZd2YEjMoiWQMvpATpoHBWrpd+h06wUpr6jiLqvbgueVeY3cGq+YozXIA7Y1HloNj+NtgCg
q+9o7EUVsYu+izRv6fFDNTqeWCKHpoKDdmpdrXoOc1oolUSelw3f9cW531ztgsYrnFrvpWboFCi5
Ka49R8AdD+hn0wOjvD2PjaYNXG69a9KVs4kLtltdeSpqND8Gk4hHRV93aPNS6hf0W7a7RKWBRs1W
n0yriVwcSvpgnRYv/XDcfZcxXepmv3S85025tcXckyYT35tImamoZJ32tLlzHlrCfUla69opWoqA
LaPkUO6JzIunZvlURXFJc+541BeOAnZkrssHQ2qfumG3lA6be3WXJ2fcq4s/ZMlRlv2VSvWuMOkP
N6UNeTFx37vMkuG23tb09IojtPNv+EEMVfphXRvhN24SZpKcAt3cwrJT4jo3Br/oNQ/AMo2Upu/M
A7v+lxzVR0LTMZyX4Yz18rpsYVrqB+KTfc6IQLksdFpz4wUZww3fWja626bB04iBbHaOtGpQffYO
y0/P6Empi/2YjkcbkS89w8SiWkIOp4Avt2bQHM1eOvXZVqv9ajzQdKTsl+CxGnaTRBJ2I2u0nnw1
9MDIxoOUNNhD648DlEWk7su+X1t/bRmxzQsUKvp+D9Itd0Mx8q5ZDmZ/b/bpQfg0yg5zaqY02q+b
ocYMzsLU/pTS5aDXJ2zm3nenKWMjL0aip360fUKv3tzGi1rr6mMPUyN0BNoTSVBDsOToo0HimWFj
6tmeXNaaZxlkHeegz5IArtoUPN2NcrErFrxyQbI5z2GfRgnREOpUH0XXEVRmvvf9F81Ng9nz7lHJ
BF3m7Rirt8EMqH8rw15D/oIcITt7mRs2c5/50kxCuz16Ugtl99pqP9xM+6Q4l/6gdX0E5vmhqI3k
kFrLCW8CLzwBX6dlRryZqA/V2F1yi24ri/zXWl3uOYEcKilfh6U/q+urpw/XukNmR4fJiSTYxj1M
mNc8y2PBMcVu+VFaMQRl0h+zaWTDXZQXQOSoeBhnLEGvTie1soib3MIN7K+ujqFVndeiPiiZu8fr
k556/j85HQxtCQr2kHTdNXOs9GeTPhVFkHl00YAn5Qt9B79IXjpJ/BorirM9afpEk3/cZV480xdt
RybQCCN7miyLCgO7ci9MU3wxnfLulaXIp+bw6UH4ieiZX1xByb4spsTkuCLeMB5s68WdhkDT3631
azG8MGnhsMdxkP1gYN1ttuXUI1x22t3gvg2qEoytFmj0O9RbsTDWd6NCz20q0CeypnGefF2UgTzV
pjwhkXD8FsDF82CuRjgxO490BjVBqbvPs/DMXb3oV9OZ1ks39JxD9AQE1vjDXJxjVTSRqU/3ON2r
nUc++tFsGTNQv4SKcLVTm5TPpPHddUiEe1KneKprfjLhVRwakfkKp9nOZtKHm8HkP5+cvVA5hur4
3dXVfcw3045sZZUt98D5brXTk65NH7VlZCn9ssm5GNX4rCJk27ujtZ5pZ5nlo1GOP9iC6H44VDKm
mM7Ql1Q/L24r+bi690k+LjGQY9RGBY0Pll+GGW9JmmJSrLbhUaovjgKuHXV4KQ3eZWHYBJV79oGh
NC3c6cks6A7bHGs6TDXOzcu7JenbOJrr2QGUSW3NqG5+a9vVx3/s7IamOev6w9az0+pxkRUrypPF
28EKlZG2OM8CCh7a15Oaq/dt+0WSd6cO1XOhOP4wjyF6CdevVY3ZgLmTFcO1ers1TceqS481iQZ7
q3STHa3wfF/DT2l8Mdh3prrYh2JsL5lq0cxtQ6GKa0sjlzZLOpNF5z1WsIY4y1gL/5ZSTKHjrhow
65OKnhIotKDhiOSrBSOOYaDSWr28vKTJKdetaQ+ePeUcknR7b2r6R81z3vIszQ7DAP1A6zPv/qbO
O2ZOEQi+hcByWufiddWhypp7IXadgY4aWurXhn/mk62pxmT5dqGly2vdg+AGYVtel0SoceuIk+kW
kYFVOYTHFM1pzbmurfOwaczDbJaHuZui1hRJ0JrDF3rZz+O4Ii+RYvty03n4jBTKYPEAVXYu9ZIc
0beXX9xpvEupo5/Xm759Qlbic6C7Lrn3WUkz1vT5LG03izezfl1L5Y7uwgv6iL1iLXutdR83DBHh
qE40sbyZhr91BGj0aFDpTQOT23IyfAGbGmbk+FJ1TMmBqgbGNpr0gzPk80UnL9ow6pFlwucBo/mb
oKr2t9zt91tTfBVrQtFosYXNBaXWpGafufvpbN2jY2UFXQj53KrrJUvNF5fDo0JHPga3QOMDldSO
4/2hK2FWVYuOoZuvJ+gR2iRk9WWMKLbyOGB3ir1BfCtdBnuC9oHG5piqT5srDvXGUL5B0R+oKw8g
AnbfXXjgkyZU0+KsOMbKqiMZK2BQFkd7zo903ZKdbOY1nrvEDr0Sx11qGnFD8KCwe/6ftQlsm+Tq
rOmUYMN+/5JWrgY0274jlZSCx249uK7FeRaJhs0BqfzM5BWm420A1z2y+ZLPjlkw8KbOjrta/oCh
TsVpI2BPCkPbbUNKRDaqpCjFWXBXlMZ9lssRDTGPcT+61WHs2+qYdgZLULug7556tEOD4extbfxI
xNbu6GHooewTgXOh2i2K9sT7+NBndG9obSGvw6sUddvIpJeEHz8BUf9mQ3nhZVolh7e+O8lSzb/b
vdkc3E70xw3riL/MOGmYfOu7TMuU0CpU4B/wjXa9LeShW6zhoNi4O7y6KnCbghTMjFzz9TwnYHDz
xtBY4HmjQu5QMNGPnbK6i/oUTd+SvSoVZV6f57E2o0DQDTLu7F7JQjCJbylTpAc8+23o0p+6uotZ
R3SS8gDInxJKd1IuxmYywmhmdFb5gn/Zy5/WqX8mAPq9nFRlZ/abd6ZaxMk9MgjPevQ83lBzXlHt
S8OZOIN/Skiv0h80g5TqZpshCU6tdegnWtxoymk6r+oDCj7vbmvL+8bW6zjzxub76JiorPRePetd
6n1dUd2/EuW4vGXwQWOzmVZaoSkDgar70JTa5vSz3bW2uF+FflVm/dan5QO4zdY8LZ0h6YcyxMgN
SsCFDGTUl9+L1giFN9eRo/ddQGeaeigrPAQLVBEV5fnmNznLiFm6aAh0aV/TzNTDymlfbI8SJ9dd
tAZmMkfD4m77tPbW55HY3j2h5MOLrgyXSlOzD+YqeNAwC/tav1wqm++wMfJ4zrL24GSo4HAzXKYa
XUviZETittWOvlTEaM6IqrGuDmJc4V4bMjs0It81CcZkGmGXJin7eymnz8QaygghBCvasOlDIAGA
+1M7DKHX9kdPPa+p+jnSUBCKtlMGEY5GfWtX8fYIc1t0UOGG4TOVfRrUYYobyCV7whyNf4nA/yst
1v85ldUNDfn//qNl+pPK6vDtR/lZf/+Dyur2L/6lslI04x83W4aKRprHW0fT9B+ZFX3uf+DwAleC
5BgTpnbTSv5bZ2U7/0BWjdvBRAnMSeRmPBn+pbOyjX/oHhBGHI/YKhB56/+NzuqPqlRsGzaCWFR/
aMAQsps/i3DXfkUfOjVzBByHoRV6izXvFob3C08OqVfEQRE4+7vv599ar99ru/4oSr1dk/AJi3Se
m77ZVbWfjIyTbQmW3Hagvztknwyj650mNUjh7vwwS9X6xeX+KKb81+WAaDLrQOOm8zP8UWU4qiPa
RaMbohq5ajyYrFS9zqur5q39CzHlX17Kg53Cdm0A5fjJr5EQxakiEh+iFIISuROesDh2rsz2VLqp
0d9/jUjtfud8/fd9AfAzscU4ODh++hoxQzdapTVDRMBVcSeMfoozNrWPjlEOYyNph32pM5fV7am/
mGCffnH9v/oZbwI9IH14LbjfP36v7MqJjROxBwfqVqd2GjafqVB/Hrcp53CnGL/4Hf/yeozFVMww
yAJ/vl+Pc72uVwbCkCRhtLZ13cVejPmkStc9eQAS/v7r/evL0dFkEA7j+GfGXVdNnrRSs49aR3FC
T6EC5fCvM6J2rb303HL/31/PtshuvOVH8ubfPs/vNL/D2oL7kiu6LHchHSW1tQdVlt6l0tPuXupG
+4v7+/lZNVUHGxPmudsKBF/wp5+vtOgymgVqrZoD1QPAkHyHqFEwza6z97+/tZ+8FbjMf7rWT1YZ
j30zrxkFR1NdD4fCxuWelphH1IIwRiVNJ4pt/QEPyPxoNp568hpp3uZd+GP//pP81U3zwIKVQF76
58AFma+IA0s+yOphAl0dRRJNI7ITnXj59e8v9Udh9T/vWcdxAF1TN/Dh/MxicS2tTa1NdJElvNXP
Mo5J1qYtT+PalF4wjPJbyj+sIpF2ye7vL/3zygAS/maPvol0cVwRRfnHR6nVCo9pX1pF1ZcsUu5M
PZjelHhaw+3p7y/0p3tkpWNz414AI9zAcX+8kIEavk87T0SOiayEvCLrnt4/wgvHQataealzIMvE
uCmgkEH819fmS0YOjr8BT8U/XTS/e1/mzCbbp6EpZZZzdjIE8GuEMcsZZFkRdKn2XQpzPKRb7fxi
3fvTtwvEB4fQzfak4gr9U7Zmada4AkQZEW3Z77kIzRlGrEfyVFSECwPpkY0yx92M5sRIOQb//X3/
+WXCykLCBaZU1FG32uGPXzpjT0/Lk0FEw2ZtOz1lYGEk+HmMdrS1SC9tOjjGSp/THkd3D6qaTijn
Fl8Tza/IuH/+/YGKowC8mQdvqJaft6CyzlQxdm1EouRNp51/z8zGCDpb1LHWzw2z59rbSU3tf/GE
//WFXRVw2o1k4d3e89/9+ImchjzRWrI2CJvfW7LC5MaEN95gM9+l+WS+LCtI2E0u/5UjjQcOPAkX
hLFHXQar5aeVTF0TTWME0kQO2O+QyIF2p7rVEKDyVH/Be/iLe3TxRHjEatAjsX9mnCGkyMe5X5uo
7pb0LAWKycHW50NbeUgiB127Sndwn2rP+hUQ6c9XpvZ0qQwBdN0Q1z89YQZZ7sugyioyKou+YKE0
76lafGlX09gbjZIezZGnHAWh9wvy3s97LuY7DaMSq5ehkmb88zvN8FQp+ftITDtmlLl0tUglhOnk
rgZya085/OJV+ovrkVtAcDm7gYk566fnN2sU3evyQQk5TW+fnMa00NHFCAoxk+reXZL+nCgOioeW
sIkzkMrs4iDF/zoyOo66rCz82VzNQyvb4VnBdbnPdE/+YrlhRb2t1//rhLitcth/b7Znah+qvZ8d
xw6xFWMKdyC8tS4rADFzv31oRmOUv5kcWbs7h/nEcq6WTFFP6ZjlBvq8fLNjLBFGGbeb1PN4kctS
Pg0ZYnELcDYBC6E6JXr2MSWTqt7dWJ3aU0KOi8cwc2hpwXUNmazFUothn5hdbX3M+trUe3o8W4HF
fe2VkeYPZquocspkO7rCqMr9hA1NMrVrQUhhuyqrOwOt8id20cp+heIg0kvLMLwNk8YgZ6rAAVT6
uTKOX+lLwpJWRDpDXRgQm7RKT3RczWOXIVfstmtqLBNdQ5h6GYfzojCjxcBs5idDg6LNEAxRyTFG
u1J72qo+T640fxRts+xvsNm3NV0QGbg0awmJm730hYMKLCFYsLfhRCtdxNGeUj9swqDBr4jOU8O2
rOC6DFurnDteSFwJYzV8euZstDth9ZIJK9v7oUtRZ9N9nTk7bw6yNVpPzF06h0ZwD1HxY5WMXo5p
r4A3nZfeuVvcRUHfwZmEyaCbWG1ceKRzsaQIp+VMbigNQ6SaCVeRNl0VLZlexL2+ZkYwZPrwWfcA
uyPTUUaaldhRoIIRAxUoY49cLR/y5RP98Xw3NY4td1IZk5m8kwVqUja1AnZ3xoA+WLV2kkhYSMcu
YY+fta2jH8Df6wIdvNMd7eTmN/CVYx3rPdDyw2or40SSs8zoktNDTffE7+gHJ+mhgzqaKtZwEhB2
jyJVlQgCpKfEvWWN6U7bFPqutZ5VRJaMq43sLUntO6dE5Ek/auyysMW4mUfwtXrgalJ3CBYRwtV3
0l6c4piZOQIioazDjg3YABpLcZXGRgUDI9RWwYBCHWiyLWZ648N3eTr+f/bOYzlvJN22r3LjzqGA
T2CK39KJpEQjaYKgkeBtApkJPP1ZYFV3V9U9p0/U9EYPelRN0fxA5mf2Xht3QNMqTB+DD/fVOLhg
Y6eDseUuffoTxZL+HErYEbsyrkZ9iDwri8ljWdWD14+A5Yu+pyButJtvBDArbWCeqQ79IWuzgz9O
DhQPDpb26LNlevDarOBjGKc0IwYonY7eWkzdFxx1Vr13Jjcr723tyQPoANNcocMrmlPjllN0O3Vs
WtkodfIzml8vuxrwjH9Fs25ZSd6Rq4Wa1U6jr/3Ujtf9yigL8gjihqPHWDEitljN7HWaJWPbmBfe
eBoXB7l4O5fdaQ789M6vQfKcucNLxGl9qXidBjlQkDY9iM+WKwgYsSknDnumk4/QQtIn7pYN85Xb
UAq9OEWzbFLmV+EUEhXd1DXZUmHv4i4myrB7DTPJfUGlaPmJ0PFSHFu7HNQdupTSvndhzQ8Hhg31
/SaqsE5eZ/dHOKZoDOpi7Cb+HPYc3y19OMR3NCAMmCFTev0N+iPzFWGhU12SHTlfF6OTjweXjdyb
YWGiifmdVboPoi69aAuDuNVQPcGiKEDGMEh1XWQ2te2UaPmHGYR96plu38bNvBB5XgdoLtFKWOyE
w+y9nFx7PWRr5N5YNY3Inu1OflYLkxMU8pF9OzF5TUv07zmTXG/H4C7fc5rQxOS4RqadXRPZupub
0hmfM6sI2YtDtFFHVW3rlWgQU3479w7OJLI9+vyyanQ/XXSdBquG3CcWx4XltNxlbq31MVh6DCN1
EwefZ7gKy2OlKl9RDiAPP5UTTNAvfjAEau/X9lTuILVBCLIVxPwipFU9FOGQekk4GjsxpVTNbvL6
9Svh0hHbjNYxxxXlRsuIXeAkQACPd6XC29syXY/XNGG50tsXzJjL23bp23qPDyrzbmfbn5+EPQr7
nNmzvo/jLH9IoyX81uA9WSCcSPkBlUnPhIUAVAoJCQMYa6o+TiSlWbHXuF+HQyjALSaLYcW0Vw22
t12qyKLn3tEaKxN5oI9VlgbLoUjb8i4cyzZOuiFfGOg2TDIP/RA1X00XLRygS+h8FW2bvUnSU/sd
JRrzq5D1+s9qoaK76EJ22xcV73l2bNGpVad1npS88IHosJfIifwOZTFzHUVF9rPJqmHcdfhisxPS
M/EYmyJn3UbOFA6/aIF2T5ypAjUSrPOc9PVyIlK5vQwRFK+MetLpK3SgskigcOqrVWKHTpYyrZE1
TiZbT0sKS4pxvbC+jXJdf7WNZ5DAljjXz/OaRjtJfhmrjTZHzNEsI2N3BjlNceSR4ljK3LW8WeNR
S1RuqfXTyYPpHtfL0l8sKkULBSmGK9XpbexVZYmKO7ds9xLBHRnnBeLweu95aTQcU2roMtHSCwAX
ERYBv7Ltlk3W42ByjvSmaMxDCF+J3yh81FlB0cH7sbivOq/ltZ3L+DXIg2ogObWNo816NxyXfjTl
3nQNioIqLtbXzCGuZtf1LENQLWisiywww9vBHYiojLtQBQdhVyyts3Dpp92UahxBTS4v8657z3zK
ioMnOgHhSkiG6031Mmd1fimDvLX3OMD9TToVtK+BqoFwWcgib7gFpcLZtIjXzh+km8QDa7mdmV1W
xFNc+2hNq4bEVrNGlX1dTAPLw3IZ5Y3vFOtDJszwvV5Y4CUIkaPx6yJ0GkN22+DoInOyd2vOovBE
PLWTPzbjWt2yYwBji6F2ZV8a1C6loVVXbwsGwosxzObwkIYpRjvVZfHDwmPt4zeBcoYaZBuCkLE5
ErOrqrc0LTFx9M6cE04YIfa67JTZSk6P0kf4IZoITQl3tYh5ri8a36Bq1yscOHtyzHfdL+6ZDGVW
Z6WPmG1HJKhs9v3SttZBIdZ4zIxQR9fncDloVmk/08nWmE/wyGgicjl+DW18fl6FchgG1XaEcMdi
Ab/rW7HUeyqm6BJS1kQK72hnhD/UfFoyYq+xE846OjfAHaU81nOP/2kdvTjDNhCxqPJrp81OTggL
d298z+uvLEe2BYesQuUUIELbNcZwetXh2PrnwXVYRsW80HbirmrJj+6c9cvlkNXxk+76JE6jV6pJ
3yPbNAC/hJzVZQeFDrAAPLYLTP+sHFM8tX6xEjY+dlnFBE/IMlGTbx4txHsHn0jhh3Ytt23QkC76
Mqf+ftcUogxmwtx9aC2VPaDjkd3ZMnXzDOtL9++I0jEL+tPqQVoyprlp05C9u2I1XrC8dE1FdZsN
07VkH3+N0CTob1UwDpdliqPj2Iu25xTD26cvVrxOgoDKpTmvVhMiGcOIOiS1ArWVLIEK20uiuTvE
K6Knybf0IMlmNkW9pVdMVvN5VLbKjxE7nXWnQ6nmc68HrLt4f6r8vGSl9jDs+kAr6z4ixCZrNJwW
BmEaM1CQ4rbM2zG6ouSdinM5xqtKyDSAo7SSR/MSLw07M/Zb+AoKFG1XZBbZ8lRlY0NlE6XZma2F
J/arJFgj1yb3zpYmEPlQo+IEpodm7dXyZuetB1tGXZQhRlyLYPT2emaPvFO532Q7JjzOg40OdknC
FQ/srgb7RvAsclLURX4GK8OIuTmKADmNhQ6cxfBIuMRexIPGOOPDXkMTlMf8g/YqOX0qqtydO1WR
OpiF3F7Gmn15Xw4TZ6JLltXZlVyMZ1zYvcJtHfM928WN3qfCFyQPImN7s3IfdQ2fGief8PUEma9f
SsMCEf/O3smLoUAcRjhDMihrk43VQk973bh2moyi9H54xDe8qIq5zEkuskCZNcftTVGn8XgwvSjI
mFZe/Vwy42j3UzXyhhbRLCqmRtq9GHtvouwEvJVSTjo+/hkRghqcxoYgWj8ahphFXgToxy0rUv7a
2AwthXA7lhfR6oiTzaoWMqRfBdMtOtKo3DGk23IOfWlRhWhNlb2lx+1ZL/TLYVks9CADFpBnxd1l
9vmIdWP2DRpM0gFqTMMoleeEHWPWXpoaLP3BpdRDQk/1miivGu7yZhYPmbHlpWAJij5XpzR60IL1
sfMDyz7MvNr4JjfrOcWZNfl7FBPtwSMu5twCA1TJbM3zU8V8QjBE7GcXeQIG0lPnIEjeufxZeTDF
pglEX9OHQD1c9V5qJoGXvtVK+6osBum9R9G0nH3YnPOhrIv2NULu4B9JKGze4Ncb3hR/nrkrWuH1
+0qzgksIuPcwS3REfSfSF7W/ucfWk4gnZBgoWzNUh3mGcdy0pjy27syCvNdTd2EtYb2elWisN/6m
uBgC0eJMJIcVP1xbK6KtOrN8oYuducBJw04cP+QtcyzXlLcWseYXo9vELayRbL0agghr4Dx4lj5b
SgAnqEvTfalUP9G76iAmeXPe0hqaQuqR1be/3nZj5ZNoTd/9qErqBL4cRQ4/Est9h8LjyQrrYNwp
VjY2wbYuomMfnyK4HW5MhAYDUU+k5VD65iZtrmeGBzh02XE9Vg1skD2HLMcfs9Y5oY8p3MSta7oz
w2s7nuPaQ0i36omSLu9bAvPwiVOxODgLDOV5GB3lxJUz0tLNe1G7dbHDrJ5/DRqcKQg9C/uxjho0
kEPWgc5apGK3n0pIDctgwZ4ugji+iAoOSIS6NshtVL/mOPX5eJzBbiJNMpMbHBzPoJAICo/xLxsx
XSbC04Lolbxaz2UTyoH3ijU+6/7WeQ1nk+vjgOTyayRVe13409Lc200epWSIka2SiG6Jyadxosnd
e6Lg1vMYi2S37IXCB38mBxCtGdgIGKGCVNjMneKEoqAhZMhicHFlNfXSoWqbUzspaisHMLRMCLh6
NfWf8cjNy0Xfuzo7bkOf4VBIlEaY6dwINduQC3bwXQ5qHB9M55+aMiSaoyZ5+8BfNE2/RkFZbQ1q
FxS7uWx8eYT434+3cwgi9mddlBm0lmDmrN7P/FbsW1yPZmtuyF5L2FBW8QV5SNlCMFZZLvB4JpS9
U0nu+qEGS7GeGDpEDSMwDPzhiNMJ0lXqYCGL5uUpsnEhHgMn1Rdp1+KwswwFHfT0wvxY3d6Ctptz
IoVZyZ1kF/3806/keg1se+UYQdKvr4s1zOFs5i4K2brqpLMvKDvMdec6xOsytJ8RYjmSBXQXcQzv
JZwN66KP3HI+eJUa7lPbwMfpuD3kbWtxgyeBh7ocSaPIUdBxkVnAnVyRnVtk9hgcKysejjW1sdqH
XSyK/WqNi71LZdVQmpFkcVSQ3ons9UzzyyfV4aaP3dU94rfgI7FHHyiBr4ZwH9JiIWLPmBHvvIx5
YcJjIL8LxmHRIcLNgyhbwnPdezGcwA3fNfwga4EKzfi5FT6atZkDWm/XuTQzCXa7kl3xPVjOLMf3
5o/LLpgBM+zhLU74xiI8qddxaNy3rhnhX3AUlyP6uA5uhyGSGvetP46YdYMCNKfpuMyxoVixe+S2
wn+tJjL22Df12aNNBWbt/FaNSOMnCWYpqKKJZdiqo/xkBwDdkwKCGNDRwSLXbG1sCxXmkubiUCED
lrQWo5vhKK2i7OBQel5UHl9KPoieb5glCNRcJiU9ucXAZvZwCkZk95ELjBXPz8arxXX6Ylw5f84p
anlROy/EVsI4DRTXxH1JIw3qFDPfmj05TUGvnjrGXONtwimAwVZcrz4s7l0Z9umvgpP3tZnC6HG0
pPF3DQx/fgNfsfxYo378yrcMlkvkat2T1+WjSbwwT9/zBWLGGVSv5Z5zOkluFBkAB2n7QdxSIa7L
OQSxCkgKvS/abYrNHtU+tI5dxQiEs2eNRsG5PMnPJYnRuO0ROr4Kp9jAEVRmP62lFq/2NGBMXuXM
1MJEyPVlG4ILqWumLlcdg5sc3WIQXJcAeXHeh2SPX8AAsZ+I1ZuefYVHIFkmXT1iGrbfB+EY93M/
tIzIVF5M3t72+cILmOnZqeuHLDxiWykRBWZEk0C6cCZytPw3VnennuvG3anMg4GBT7Y4zdKjh+1G
Cnt4zs56F6IgvVjKpXonkt6JuRks55XjYx6+UEPn4ZmQdBGhgaSA2DNnqHjeacfyAzZmqhFGQ7AP
6ZGH90xaxPDRNaN2Z0JmHwLpMbGRYuWDBiJn/YBySyabifE9nsSCEO6qQN5JmIytUOjHmiIKMV8v
91zkq0d7Ki3/vNjY//u56Mu97dVkg6zeuBxhnjBrYPaIUbtvXEHrWq0KAkEhpm+NV1lqZ3ncxkfl
KPt1hlZWkjBlsZgKUIR8LQFhRFcY9BDouf6Em88pa80TG9NIXoVBZB+zYcYiLaYMj7SdiQkZvLe9
s5jC1CUXU1MdeRYiQrr62kAU8qrb2lsNdQxU4Y7ZmHTTkxtZrQePN56JVvBDuijFuPgHRx02OZ6H
7HNVxdlPYWU5Gk9blii/rLbkIxvErE+o1mMSfzJeh93sr3BGrGGxOvboYCyYbql4JpyBRVHFx7jr
ZgR/Z2fw6KfQkaX1YVBTDGxinJ2aFntADdjUYsSCrbrvVlH66zFMFdrazX+KSGYNRxxKGx5e5MZc
gLgZmTkMYdOcK8kcj+8gOYcgtfRPGf535yJWHPpfGdiM8aFZ/ZCyhzGmfwTtFUAcyaacSXXcVd2x
cojgQh0v6dw5KZyR+rTrcAi72Cx2YToPNC4YZj02AkrVJx666dZm/p04QR3TGhbOZvBbV7A+aY/5
f1lzyeQ2WjdLh5VhEGbA23zO+zlnFJUH6xOzHBZZkQ2dIl9T5ho2TuRv0gfZPLlh/jzHswp2QRmq
fDfRhwxJhsED+nW9uSZGpsYp9odFMZGElPNecmAxVBL+csKrg5RQBNFw0tU4PPLXAVXpWXV+1bM1
ihOh1ulKdJRAiXTb4MSBQCej9GrmXd/UUbdHmogLnI6vRzvaoyBNrD4cU/YtrujOVBY2pcU6zM7R
OD2T95bymY4mKiOD8nFlsw9bzxE7dpBqvp6qYrm1ijSNj0vtBPLIQa+6a1glTXSKVhj2Z6PsZkvd
myJMtUExTkfX6YfvzHMrOqAVSuM+U+1wXgSPy06zplIna3Drhwm+TXMOggw1PjIcBzHkHH2vmOb6
u5Sw0vvQG4Puqqzt7Ia//WT2ZZRat2nQeRPO/5TUm77KbeqXrGyZP8vUvy6WNHOTMACXhbMH4MiB
KReY8El4fAzkQ2A3Hdwm9Y+1vdnMiyyrvsC2yOlC6ki/5OBlgqRoU2Ftknz1ZIrIwrmxYkE2K9ug
fT9F4zcrAzgOKj0XKaQhR7T7SASt3OcyoMNywqpgyNvJ6se4jA7tkJJtezOVYAASsnHdN1f1+eZD
a6M3kn7dBx/NP8YvZr0zaB6yLXnN3eqYLbn3U8gRENSChek5xPJ4wuvEKDFOLQS3vWgWcPrUb8CU
cjyQIJioWlEU6W/oDNSr0Zo5SVogpLakHupTM6wL2xHMmT4eW/598Ck1/f8c13V46Nourw7kTPbd
CbBAcVmFAkV0nK1DdG7kEnyJ6YxKztE5lHc5nbLDOEhm9wy41y9BTATsAe13V5wWHxXLDdUfHQt8
IpVe+aBk0i8F+wm5x1ht618DeZb1yEcppHhk3UI+Tr2wijx1ICK8K2sxZX7vNmAUPs/GqOU2IjUs
/tKRqyKuffA604+gij3MJk7JdJktpbwDbdygOvWdPvzf5E3/z2oXWjKqBMKDYOqQcvEXeZNP0GdI
02j2XlroCzPh1SA7ID5wyHlH3DPT/yJH+W++n+O7NlKfjdOMrPPPigT4PXLM2SfsLTYJex+J/Tn0
6/IsczHsa+6P39QBf0tJ+/8p1dBFVPE/620vf47y5/Inue32Bb/Lbd1P9pbYtwUHky+2aWj/Jbf9
xGwqQlDBwbEJ+ngi/kE1jD8xWt9Q3nx6KBA2SY/8nWoYfwKcijpyC1XlU/X+FtXwQ2v6x00+iHZg
2yLeVAdkbP410ApqKEf0SCbEaPMDJqvVSRcDcdcfFl+ziqu7tvrOKHk+kyiLOxeEDgrtwWETZ2tt
3mWl8ZePUNmY6VcP6GAaAKbLFH5LNaa+1IwjucdxM35HgPnic+K9ffyt//PY/V8Cpf/tY/fS/p+b
l+XnnwGc29f8/uSJT2ioAyQzJFej94Kq+s8nL/60ybuhaToI8jhKN2zn74+ecHi+QK4jnoPziogK
dfLvj56wP0Uu8qpN/s0T+Q8B+t1vz9NvhNP/Hqb5oUr642OH4JHQ9U0jHNgwl+2/6lz8jIROi6ux
Ad0XApdbsotSOT6CIlGd8zqltidVAhk4ir7585AFc3Flk8+BWCErs/rM9cVsNksBgCbsSujW8kk3
a2JBAmBUIuLiWQVMmTCGCf2jZjgqjvmUGlI5ShvAinFsOv/SzdgXe4GaKI9XO+ndHhejXZhfzhUR
kgvtLIYsJB/xTM9zWmGcD/B1+/alXKeVKict568TkqRJLBa7ukLajwA3MrYqRdxcactex72HROAo
V7ZLCfZdjQxxlPmlDoPyDUoG6BZEAbvSNdllb3zDXR328xOSXKdhzjUMJwmEE4SV7dQnuvGvIsJ4
uqMYmB/ITWFHE6TtD1gaeNSYjDanFUPFi4sTeYFVxmIV2qH7Yvpy+tEy6j8jZGUyMVE7/+c9nJYP
qK3P1fk/H//XL5MqXv50/G9f8NtL6EafXPTTIYFTGAt45P/5Drr2pxgZN8pNgQMAphr3wu+vYBB9
shGdOXDmKSgDbwP9//4KBsGnkJUaEwruDYcjO/47ryGq5z8JubZBHkpJrgD+5wm+01+sCJURpB0g
rNmjpm1/NfEUf28b1lNA1udTjfzkZ9UqBnTMNaPvKZCp+RAts7nZ1Br+0WFv+RSybOwTy4FDDXOS
EdthYat/KteevnCMBMASHIACVh6jNJl0fg0CKGUC8j0lMYBxOC8A4AUzCwfQiHIHxFsVcwtgMWzW
AVh2RweblHvlTbSTu0rn1QN/NQJ6mMuYN+N3o3VqAp9M4bWP6L4zqJaMQrWGPh8BfkALERQDvKuh
IA0o921sVyZFZ5U2dfnNqyNs7H64OdvlMoz9wfNyL0g8ZXkvdWEGgzcr9JnfdP5on11dWZcUyUsS
SL3eqThtf7FTsy4rSn+oaYP5QlTveJ8Glcj2Ns4nc2xAA7/gQY7m58WZmeZ7ENuwDzfL58BdgIww
6wBcuoCrPRjWRBcxcKwG9FgE5LFFW0fBzergOABj+DbmWZ9Dimr7F1PJMUyQTyApqTwb2hZnN8BH
spVQYkUIMt5HbbFfXlleQTnqi+BGzCG7x4FIhmxPezz/IniqeMp8vg1eQba7u1ZiL0DqmOV1Utva
unGYDa+X7KKzx6X3R4/doIb2WIAVITcqD5i2kM/a7AuSqCYWZTJ7mgBsZLux6eLhNKrIHvCGhZDN
+7DT0yW0WciT/gph5tDW+UaiqBwbTgJT1gu9tLSVmSqd9xmA+qXXW02UaAecCfuCCphd3efuaXD5
dfh4PSZrQH1NcOxXNV8ujTtvgR4zfvKKOtvHjN4gx4FwANCC4V8/0lnNDtC/aIgTI0YPepSr9nNn
LeKA+qyxiWoZkNrYDAWvZ7ZI7R4KNj+DEkOm4V2J5dWzgvabDxGDZ4Zx6Kvf28RmOP6E+WT2fdAs
E3uqdDfNKY/SuBQrMg2sBtejbWHVzAs53PuWAATgrHZLTFFQveuUHfaOeyp8JF49zA9VBC+Cjyor
qwPxGVOC+jT+NmErrcg5rkNuCrF99B1rYLyOMSI5wlVn69lfhio8E6yY/bKjSi+nlqos3CP1Kqpb
Y1c2ECbYuOB1Tb+caMNQWDqp62HDdMf8KV2zWG4c2nSEStmzEiknb33qcWwW8F1Aa+4m9n8924YR
akjOmCs/WhXEmF3DcpCrtNQsmhlclYgp9Uju6xBPPwge8p5TrJfp3nNWHL49UAh540WVKhPHq0Rz
QsZZNpddI1r/IsvAAl14jGqxgdSlH+0wP+JXZ8hZlLeLtmYb1oWzMrOXK5+5A6UWqNGYDqgm6xiq
6FKITO8BcWy6iIiSYtfHMU77ASCYuWQjkD6wt+NNtlfc1/uiL9R9NEadc1lYPsZHM8I2+GpQiTg/
itbzYbIgBuaWrR3T74dxld9GHgQfoZRWbGFHD0WTu5RoFSl9FmbchJFjjU16hlT9bVHlQXrPIhX6
T55aqEFcMIz6ekZBic9bwbj4XHlx8WsKTY7MpYpVzNEDHzPxisqTJxWu9hMa8DiCJ9eXb/CwxYQW
EScNBMrOy159pCY/GCVn74od+PuYN3Z9yNvZZ70xq225jRXlCf4HoI2ec+Qwho4FSsr1q2eweeGU
BEAV42SMwuxZNK4crmfMouLQ9sH03DK6Q03pj/6STIrNCSL7Dnc7IWcR1KeO5fYBslmY3buIFaLQ
69tDg8r2NVaOZZJRA46iRNHzvO+jYEUa0Rbew8qmA8iQ7czdvraFNWBvVWMF5cNOLyeWn17Ct5XP
g1/LV09XU3oAZSlFgonOwlrv+B3kA4Kw2RwFcxTtYUnODlDQsCuOM7qL/TjXTnlh2Zb4RdFpNr5P
6qFGUZziF2TGxt4h0A7nVZEieeNxqhB4RP4gDlGsEPpGfd+gSc1NXPD3CfV0Rg0SfSu4AJyTRV/1
OtpA1Tg8ytDejy4I0EsGe9N6zotqJBKq66c3OTIzS8w0rA8W8bkPUkSRhPUVfbcE8zxwduV6ArUZ
Xq7pqJl0d9nVTNgxc0c5pyggXGSjnekeRj+abhhBN7+2nWp0Aou0nCcLjTjxepusoQz6X8Zi5Z3U
mIG4THTNrB0UIDeZBrtqkgGA5A+ObxEmgkf0GxAKRz9YpRN9WaNweo4GR8ImLMx8J3wfHWq1pvq5
YqWN2JDEBw5iiJsnwT5RwgBd6gs2MpjkGYkv3XEcwpCIQlEahlHV4rp7+g0Ums6kTv5YB1+7uTbZ
vlEVWfZ5wCCNASuVeoL6Mv5OFiy7HT9O85dKzkxVu760a9RIcSePUYo/Yad64/kJx9H6i99HjVep
hUL9RK4i2Nt0U3nuwdcztI9YjdzmY74g368cw6I2i/s6sceWyWrnpKxuC3zhMAGtPAe2rIGf7P5T
Ff+jKqZW/DdVcTHl80v718KYr/m9MA4/RZtJh+409Mj72PrW38IetsI4EADcGYCQwoPi7F+FcfiJ
QnXzZDDZCgRf9a/C2CM8glAGnBr29h/+Vnv6l6mIwMxEVcy8ZtPb8yM4mx/lD24ePw1qzt2g3wuR
9vG+B67VJXYLlNOKsqnadywmnqlD1MNozI+a2fHOXuGHHFc2R84BzD5EM2QuzZWSgI4Pq2zQ0ONU
iayDq7KpPczFoOK7NoNmeWWMYy1ke4fm6Q9/8t/b7j/6mj2x+d3+1Wdv9T2/AmMA/EEhlrS/xgUi
mfYEa2U2zBo12nnNhnwz5RIRwWx2gJ8lqrp4L9wxvhJIGX4WXPfhLhs0M10uRKIVRmRBvG3BOhDM
67KzZftS3IWp33g7xkL1lcFmXu6RkU5f7AzNPmVQHBZQyJeo2tApLtuhKKqzMxt5M5ylO6Em07Zt
0X7rLGOlyBLiWzpr+1I3G5EpkhrDnjeW2r0jTLF5ApJoUKRJux53+brFTWTdVL/1Ud6og0YaWe9z
oJwwf+wOhfNYTARkl8aNPGwlYRkcWg3zltJFVfmOwFBG+QoTmdj5lYW4tBiz/i4H4Fnv4r5CDSSF
iiAUkTeJ3IkP+Zp7NroPib5CtYeGQx1Kp4Bjx4geFNbUhI48h3Fm6SP+jvGaUfsSXdJPpf3JkWzs
2VLW/XtUiOFyWOPgqhyjZleVZAFc1FT330vACT65EgQRMdcYhjGJcqcVu9iL1/Mwztn3ADXLHVxo
BDu1cRHAcHGoz+zwuVPAX1G9uNZqheDIhc3eutnmHESVz0CVENTeNoXyqF9B0L+nE34AwHTa+zVw
OUl+iVo/AGlVaNy83P2ZuVB8CY4Yi8O0WOVn6Eyle9uZ1r0edKjJiKg73gDNTwyacsQTI0okbIGt
14cKPJL+IsBCrkkhcX8cDTLWW7sBnpE4Gh9K0nnKJTwJvtp1JBl+YtrqtrVTMzdYMkY/eGpBz7yR
ucRZjDKTc7n8OKMpwTmvnY+zO/84x8OPMx3IM+d7vB3168epb33cAOvHbWB93Azm45YYPi6Mj7sD
oSb3iP1xp/Akcr/UH3eNr3T+oj9uIAa68fcFbwH/zV/XjdG23VeZ04P31yVuCJf7jMkvN5v1ccsh
HtfQWdKa24+yg5sQbx63InOq+oLnj7tSb9em9XGD1h+3KUpV/Uxzzh07NtF8hyiYm9dSrNvT7Tpm
GbPqB8+V5bfy474uIqN/+KikDONWC8g2ggYkaUFLVsXF8nHrwx3tf1lbKTB/VAXrViA0PVzuE0aC
+lcbLNMNLXb3EFJTcMlSXaiPSqPmJb6yt/Kj2QqR4KMmyTAyoPmIvk8fFcsK6Odh2cqYLX8EAOtW
3AAZ6OOLGKXUyvu91T/uRy0kP+oiIZA3LTP11smSQ/QtnmcF4fyjnoo/aqv4o86SCIEPiI+pvsqP
SswJUshO0MCFd6g+qrVl7KncmD1QxUE0EL/kR22ntjIv+q3is8TkHORHJWiPI1Wh9VEh5gTybDy5
rXJcYzCXh3ErKLG+yOegzagyva3g3FaN1an5qENnz5+6vaoz6lNuJPeBxRYv8/JRwUKvoprNdU5l
62pawip1u/aQGqJAY9fP7jvPIe4GXy5UKVLjqZOpoRc8uh/1c2nx0ICrH6fniqM13lUugi/6Avil
OyjsgAunQmlAW6JpDrIgswdbGjTEPEyr54L2ZznCOlAoaUGqBkkPrvNLHmO82TlzQS3ryKhtr2J7
6QnnCVDcJP4Aqj4xLGMD5GjeDFExNBIsY+gUzl1GIZ0d86Zg2GM7TtMdQ3oMVHiz8sVxqpC+HBm6
ZJ/B6ZCJYCH8GZJZaBFdN0wrgHqPtX5x6R8fIk/6mAnqKnx3UTiYg40iQF3jl9DNe1igwALb5oYw
KdMJbKoDrDUhDzteLxnq1gC8yrDx973bLld0S8QL6Mg2LxVCppvCTD3DgVQjI8GjSB+LrjIBZ8GR
1RVYpxKyVdyvMXaTK9aVy2O+eAQOVFK296RxRbcir9x7AhvlLxo9TAOqNeOxqrwAWYeeiV9JpRR1
IiE5x7xhjFPoM6ZwPNQc3DMXVp7dlo3gquh00MJp4+liW55mznXUT/KFTr+iXZpjoh/wPCN3HwGZ
ob+axPSIkpfmyuCSLnZSiWA5s4Vdbf6pYh6O0aKmH0Nul2yGmSzAxsyrwsDmD6o3VDmol1oVzWUy
dDIt9+hH/YciXfh/182kostpRq+FoNZz7kKvwWETZBZL4QFZz7IjvQnAFxWNypOMR4wmKaNbdjON
ikQFflBdu2MX3+lxmh5Mg4UaOZZO7+BYbUYlfIx0EANCrsN/yuN/lMf/dmf4te7US/XX6vifW0Oi
0ALMtUB6QsGGDjPwP6pjZ6ubWfvZPsUzG0LnX2NjP/7EcpkZkOOCkgDMzxf9Pjb2BVFoLFsYG3uA
Snw7/DtjY76Qf+pPdaXLPxPxIwTbGifgZ/xzgSzlUqG9J9QoHSnwvm/HNQPG2FZgotWGjO7ZQECz
pBJEXOsF9XtUMpJbAU2jAYZSCloQwc8HiNqC4HhaNzr1snGqUw2xmjEhprGNYp1RzDyByedNAnEd
9Mz78IDPe2n65oHSNjhpBTV82ejY9dSXV8qv8m8apcsXEFZ7dh7ZNaGP1hmWuTmIUbVv7kbdhnaq
nhDswNbcmNxpP1nXfSkAdUMjHo6B0M3ZtRlhLwM4OB+092g/qW2smP2oc3FEpvSmy/YuJjr4v9g7
s+bKkWs7/xWH39EBJJAJwGG/nAFn5jwU+YLgUMQ8z/j1/sCSrlS6knz70Q5HtDqiVUXy8Bxk5s69
1/qW9VQueHBAYsA1FmQ4QbRr1Q3WJ0KE7N5i/74e0Bt2YMtEe2Uv4PFg6sVdB1jy1o5D9SP/JpTT
yiFQZ8GWo+lXt3GKns5doOaxDrEfE0R7LE1nbUtE7kiaGUB1MUSFBYxelanyIKypLZDDaj8M0v+B
DMq6wiltcGfeNNhSIbQjIUP0oa8YAc7YaePHzi41eqC4WPqtWmDtZlUOp4zRFBxRUO7dAnVHNuXv
fMZpqpEfRiK7TUvL5Ca3Yfn1CxKe9BWD5gDaoQJcPJmlBkCvhSCPVOR2SNwnQXdlPS6c+S5r+BUW
9jwezeZYIHfblAY4+iwrN8haP7ljqUNU4/UiiehBk/Ds3YVsj4Jt3NkL7X4UeOqkSWzKsLDwmaXV
MB4a9RgvoHw9kDf4i31UabZ5LuCW7fwoovvhEC20chbe/gR434/LfDVMmbnnCNaOYuHzm7VZvBG4
pHCP4AKJ61uldeIycDtY9277hQIX4n9adsZ1tsQA5KpoLyOvC38vomCVz/qJgHM094XVpnfOEicw
9j0EziTId8jPQFMusQN9O7ZPxmAPZOHxxvXw5p5NREKSPvJy5gcnXIvVseT49YTUhk2QFjRMacBm
ldCR3VfLnazmZBGjGI4EuAhPmaH1ioOHiWE4ubglSv2CI3ncmm00Y/OqBDBk4hbiwqmQEjMfYHIa
Q53R4vElFyOi6yWsocgXsx45dMamJ8tB50vW84jS6ZCZYAQbU7dIEWrtPdI3vDCVtK9rd/FktNTT
eJtmRKn1MFEzEiPB7QcX3SjsY7eETGhIwrd1FPmP2XcGRUwahWDk46GFrj/aJaqiLY2Z5mpgPKKA
rg++H+nGImnDdZSWxsHQa9OjI/4y2IRg5C2safA55LGRkDGipoBHusRm8PS8ubGGcQJp2zFcwjXM
JWaDYMNmDYiVEI5yzncheT/rRi8Cb5zVKyhJxNz6EttBgcXNSsShl/UVESNLvAcHMafqd+bHPKtk
M1sEgcyJJlf4ztF8LzEhWRT1R32JDsH+TTxN1PcnaRAs4oslY2Qw3AcVEzvCzWkhmOJnyZ0llUQt
ASXdIPBVLqElNOytNzIVqWpMDJzuGNTr1CDmRCKpPTmiFPdaJMQ2SK2zmIuLXOJRhHLuGvJStKiB
MLpEqNiWVp7DJVZFS4L7eSJopSRxBZA6Xc0lhCVlSVO+jpSRQ48lCen5SlYMkuolwEXTBmILUP1v
gu94lyXoRQ8s+91awl/GZowQgVr2Pf5a0JJ4704+xSX492EA+UuEDKFoFmuiDTLWGbtvUfY6jn39
JjDi90jsLZIUt5MtPK2zXgNtr1RGJtVSGzIO8MayercsYRUe19XzRMj0PqwykhVzLdLu6DbP16YD
r3ooiV/Shi1NJWSqPYhMHe0mMet9ucUy5Ht9OdQH0GMNPYThWSMdcavr2ToCDrkgtOUqnZkZBFh6
6XQAGIO+IZL+BFkzP3Sw4VZdm4u9Ozf3lhNdTwbBbIXsxRaPfXbVoem9GbooeNZ9slQ6gZ4Y3ia5
U9K5wXhtgszMtwRY/MilfaiIWgayLdzjYLnosZyjLkV7b8+xZ5CovdMG+2C3wPgDwBk4fbDETgHG
SD1Q0SagU+IFg3YcTffLjOMbCXFiix3MR6kQvOkuHX3NGIwrLEfl0VJRhRuHqrWunfmDnghVY8M6
RaneUlzSRVHUfVqi4wQXvpLc5xs+/an8qkXygg0NkpGWiQeCMAJPT4FituPwM7JQoDPZRqFo+el+
Fpp8iVQEQbOkcasxHeOmYZ36MnC2BfPQFO+PxbUD4mzBUX6IHbvygjmpKJi7y4gF/2gzf6pN45ZF
5hnwRZO1YFiysucrw0ni6w6qiasQcG8L0ZsHvAGMUKm46Qf3xEiOPRdqT5Uolelph19u7/eP0oAO
nFrDsLNnU78qhvQVYZO5C5BMH1QzmAcSor6I6Us9J3TrEitZ4dwnpU/ktyP1dQMF+qQ5jbbDKtRY
K93Gq+lrvrwjQ8S6CtyuvHGWvAN6ecTW0Im6YyKt7xilqWM3t/6FDo3yqqoraY6nxQnswASym/vs
ODQ0YOpYe8QmydW9wFg/TTGnXTuDAF/pJJs/ukEEGcFxyuan5QBmWLlTJTY11fza5pzgtinx5mBX
O7o5QuOU0SHh8F13A0qBIV07DZ95aRYJgi4rONFBDy5ZnDg4gUj7HPqzTW6WZ2VqL0GtkNmqVwe9
BR2EhnYDLuteloX1mQwWbyxH9iHVzexMxk2/RWnNnUQHcc9cNyW9MFVqq5uafz3Gk9xXFFkbUm8c
xo9O8NpoM6Wec4D1SJ9wOuGwX5H54alK93QTwHApYZxy706iDvtPvq/d+NQRDryuZjbvQTNDVOrp
RZYDWtvJxHlcWrDr8dKbKbbapEvPeLAsryJRKelGnBV+eTv1yibFQsHDzQYussH0wfTn4NMumRuu
t+N0M7WnqA2QZpNVh4LfjoMXpukMgsbiArD2ygmw5DXadGolbP2CB3nXyfrZSOZLbxMgsch8lY60
bVpcKTDN/QxrKn2gtZb02k406MMLnNl6us8065BO86Lx1cFPuR8hcKVNGPMQs0a8aJHco3FydyEW
li4Z3ivttSU2MGKNGuPF4SjbmHOdrWoXzx4aWsevufvzTo6NYXqMRs9xlzzC4Eq90O2ZvNlUXEEB
oygtd1F+7U6EoxSz3DUBwJMJ0w4tNdDc7aRnuOz6z9oQw8YcmCDpGn0KdPqridjRwKb+ZkiXHTTh
fxS9+yTVcRL4aii7V7mJ70PTSYEFn0yH+WRWi4+Z99hPW5MFwyYT2pyNKV3mks7iqnT9eT1Z0c4K
jAcM93uDURU+3Wa69sP2ExfkaQzxMyRTpraDHT61Fn0fvcO2WtzT8P3s6+DLT6rtoMf7ME8qnGuQ
RUjiQD8AEp4M1FsfAeJ6LrPsrOmq9MyewrdDiD5NLXFSena0AuGFHRm1NMKjbTN8xyA0QCkS6dy7
fNbcBnoGtyby6f45RH2A892o4P8EHi6Xq0AiwqYFS1AHjXKAR4/5YgagzfKE8+oYj5t+ZD+dZNbe
jmQk+kZwQAtQHA0yDvFWBsMz4bA4q3uaze9aaz70c67hFTais8ZKdih0Shzh09jt67p6KGUktkaL
cz2LJEEJaXwFWaAm7yiX+wkfJDN2jpMf+HBoXGea+ErnWL6m+AVHomUIEj5S7S+zB1IWA7oSTD3W
6VheJTyG3C3GkOBIYDQ4SWmdy8quf/a0nb2AJKB1UfGUC8vyzMqet4QbI8eLcuDiNaabVhnv/HbH
VNMuWd+qjY3X+1rvE+exdRTCCJoQVzbqNIqi2dlWmqqRA3TVpnbgPRHu1jwbpK+ubbdfwkwML5zT
Yte3lXbSJH1le3azC8FJ6hEgAvwBpcqdKOxi25Z3kznyssmKAZQkScRqYrGKBCa4uH3r8ailroPc
gXGMrqYzmb8oezBzWOKq8KNjGVUF6sI8OjYA06c+fplqEhvjVgq87v2RuAd2JoYFuIWDbTs4V5EB
ArKxiE+DsmJcqEnUSg6DwSIYPZUWF9AHr4neK88a5wusGg48WLqHPk4JB5+H+NBVzg1HAMmfs39q
MekS5FyNz5ZvcK+ohp+QcYhIVgGmo9Y/ovag0K+1YTXAw6bkr0didc0LupG7tkrBLYtWsZxLi3US
/Uh7puFz1oDmwKpx3euob/F3B1zOXfY2zWq2oda+p1FE7g5uVA8oq+25KvBwPj1YafaU6wlbuau+
esO9FwWeBlLK8yiit6XZB0fR/66Fwha7tBM7HL7rKZ0mgk2wXUQMa3Hb8jpLF3HQ0M63BGBAg87T
NyjvJdvYpG2SWFFAOAS+6hEOBkZVu5xbPFqOdD3gRNFz/5gnRbrRDLawwCmDbSDL7BkR6xY4i3Fs
pMQj1UHp0hw21th+EgZsA5Kwjyir1lXqnkOBQQ3N0HgoDTSbNnm9ixryrp9Q08xSXlLH3rKB+Rts
Zgo/DZy61rfRoS2NbEbQl7pQ07aPxEcr8Hzr7TVyIP8Gd8+tkNGJht+LiCs4GTnVT4YzxXF8n6ok
NnahoT+TtuAwLcipyx3hbwHY5FyFiic8Gzgjw1C/mIoREgVvuqPkLIkayaZjA16GN7GbuNABYbGl
7D4JlyM+iGVKlmLjps5hyrX4x9LsvEgbopfNCB8j5cycLC4n+y3PZrGrldXn3IaIGBZx5v/Q5t58
hluGVE0Rekqq0bAOQgwBcdAVDGIW7kuYuYe6nstHuEnZys8aEwyEGhPU3TYF5rQgN8IYKtroZvI5
09IB07ob/QjjlqbAzC69Qt6Iv8rWp+lKVeZEtZ3nj6qyXruxyQ6QgbJjVQCPSfDKbvqJ0hiEBc7x
QBAjCDTqrEWWdci71t7YbWHfQitg1poU+oFdL3rIpYo9bnjalTtPnLp2a6Nf9a3mqjVFThCMrr0N
ftLedq2br1urlV9axp0vmSdSjGLyQuBTLIy4VK6ElHO+qlikND3j6jnqR33f6nNyYDH21ywowVhI
gaBgUpIPuO4z/54pBOTgkvbxVpV5dTfURfzaNUrn5lXLvQxB2eH50u4Qu80nh6vAWjTc6esyl1sT
HApni+94ge7rOycG7dcWUerZhh1DNCrn8NZF6rIbaqR3Lt6uE8lQiwOnUe8MO+yT0TX0/uMiwqjD
JGVtkcy+J9OKhdibZrrtqpljfMytjOxjSEDmSnNKvE6BGL3BNWuv6gbnlCSjo6+zfmioauyIRLHR
7tYtsohrJyyrbW87oL1yv+lPaSTVC7gR/YJPrl1PvUw3NmH0xwTe4abOjOYgcuaxWZT4nmOJ+BEF
z1tF7+4WNemb1Oj+FWDgdmBY64P0SUxJXVrTQ8h2lVQ0zfkIra10dSq/YgOJZsOU+JJRoZB/S4vO
nwFQwSxtZ+JNud6r2UuynhcbPpCe1cJ0DjekIRifsrOdI0W+u9FsOe8jDZeRLMtyh+RJR0QpzZe8
6sjWwkoL2AsMDkY6Atv1WrvJm7CFKzhm4RGvWLSvNcv9KPSiJCOk1t5LVFleW4hupxYu1raFo/OI
OE3dGw1a81hz2a5sVF8gnsy7WaeTBOaJOKOxDsiipr/AcU8+cEY8RmWP/c1oDEj+RGkjnBTps9vL
6CEIfftK18eQQLnGvPO7gE0gXWLqYuFah3mJrsvJsGOcRJJDOy7JdtkScpd8590xwyT7bgDukqOw
JRIPWZr5bC4xeaNTZeGKsA2uX8USpGctkXrIZkjXs5bMigRxHSLPJX7PRgR3E+ggHSxaNvQElqA+
GEZk9mGAD34M30l+FnvCfcgwPVnL76w/wmbI/cPA255SM1a/zEt/ytXxfxuWXyxY0n+tiLl/y4rf
ZOLff/8vXg0kLX+ga8HwA4VeLgKWvzb8NcMWfyAd/8Xjt0yMF3/ViX+j/C1dX6DZBjBOYdKG/0vH
n7nTH7pybDweEtz/t4zmTxg2vuHQfxOS8IrgEJiLdxpLMhjWf4SP4zrWMtroxoPIIxTLuD45uFmq
5WdJY3cbtrRRNDhUI8rhkl6lY8x+jgRTJPYh7/WKnL6ixOuf2S4w+mGxajRcHW+AqOCjyHWzSdYB
lay9iWF63sez9lr3jb4AGofiXTfnhI5iYWKt9WdTu3MJhQlXpO710HPI96HxosvwM1MoC1eEnElw
Y2E9O17WpuUNCpbMq9oBy+wg+pHuWFRV2osWSveaYSm85Awc5SGhkFIUhoQtVdM43/zdp/1PxDi/
S3GWdxA3HkFJjG0sUzpLIsPfa4pqPtlorlLjIdUj+FSiq9dZBv/s3/+Uf3D9ff8U1FEYd1w8BBCZ
f/8paU2+SFVGxkOWU/blxKR7o9nAeREh7n6odt6//3n/5MHgV1H8YpaJK8G0/+EHdiLLcb7L6UHp
JQPbvOhfRtPRTA8+WaUYTDMoAloSuzuiMUMeBoPJCl3kslr3gES2wIgYTsdWbn1kud7+9PXCBQPh
kke6buEXZStojta9FTk8cKK0psfOXnJxR9PEYB6VcJZyLuENJBFXwfSSMikw3BqTWiXdMKOoBm5F
mBdihusGjmS1sUyQZCvd9680CjNjo6yyPBE5U93BYhhfwyBlZK81nfkGjKj+smg5VmyVmGVXFizD
7NdW9zH+j3/uhfpPnxiJGaaQjmUIGGO8i79/YgO3+LYb1fjQBvmXPxenQOO9mYW711Cw//q4/tS+
+v+oSdNiY/zXu+85+vkRtj/zpv0Z/e6YW77u1y7M/BS1ruPiScPihtkBt8wvTaL7h2WzKbu0m3+N
Y/mQ/mrVtP8QNkpGHVWbg2lzWQB/m7qiXnRovhvfQkbL/jNT10X3+NvMFUcQakR8P1j51K/x7t9v
IJ0+YORDXYtLDdtXp1AOzq11zZwBOZbfdl4gU/MKBnC3aq1l7DMSPmvmU7LR9U492NCjNpRf3WUu
mICBpQBHFrxrVvQD2FG9Fuh9KLbkNV7yYZOglolbwq3YZjVkzM+JgmtWp444JCVaRod7B/wwNB3b
kvhasaoiv2LgmxU4StJyYxWwEMYs9YEgdPOjlhVcaRNhH8oYSzdnoFrlgZN7KAOtayxqS6Jj1mxi
PbzRNGwVjg4vKTEGoofMONq1eR56rpGHO0IB7Tur6qxfG+efWhkPRcY//3P5mo+CjLwoCNvvQ/Nv
//VfWzy7n8XVW/az+cdv9dt3xjD5l1e3RPj89h/bvKVHe9v9rKc7glLTX6+C/WT5m//VP/xvP7+/
ywNM0f/13z+KLm+X7xZgVvndrMZT/m/WTTf+zN6pBoP/9EW/Fo36g7u6xYO5CHJZCCaP7a9FI9Ec
LMXHUtSAHqIE+Y9FI/U/DB5k5L980sLFo/q3RcNag3yOkpdSA24ektU/UbeY8vftFSkvKwWZAiub
/ipH1T8cu1Mpw8DsAmslGhxiZjdO2zaDS+wWaf1RlWS4jTAe9mGcGbfoERgrExSzjfUY96XB9aNP
ZgRYPrpU/FhipwgQeuLG9i6bud3NxkDndKGDuEH7FmXqrbT9p6K2XuaREWBFm8WR0RfciAd94kKp
QkLfjXCZv9RmuW7zc0sNcrSn4M7WnE/LWnB2VlkdxrmyCQYFTElqrloLkZLY7E5Yq0P/vRrd4aU1
4DLBlIjuoVxNoEBQAs3BEktpLIxdNZEPG3Cn73FE8UQVpKyWRL0y/5w9JwDjG8JDveZS6u59NYzn
hd5KewBUYQNcm8S8Ryf3XwM6e8dEJLehb+KXRRfnrF3ZV7tYTsmx05BLJDiW4A0Zr2i64SrH4w4N
3QeklvTotqQ2ZlycR8M/OeFIenhgOl5eZO8gt8xd1CJAZbpUeVx4fMA6XPV0SAhkp9ODrlBnIDEO
gGplUudXct6GVolVP0TtBoNUewR0GZya1nktm5rBil2L9wLnGT682pZ7i23yFMbgT/EYCKLM7cd8
sWnRbp0usFQ1RCqAmWOGfbiHcKdNKdmtjnYeosag5VBXV0NByFkLdnodTdOwwTR1x8hYMlV2G1Th
9D1EJC6pbGJeaM1MJKKvVNH3WMuyfjIpZ1c+YmD+tchZ3OrRjKd0xQ1sQrkhn1RXPMDuctaOJBY4
DfsnxGKtlxjTRQ7kng5cc6+EH1UrJv0O9mI23jSc6Llp0z4iCBTmDECt0Oif24GOnSWq+8aoGAc2
/aW1GCYVeV5s9RoCX1ROHjA8Ty6vIHbSN7+EeeEbZ1kRgx2j71sCza/mHhhv44t3fQoUzYWYd68s
vNLSXzpFsEfCiNrIwoxuu3lKmcGugoCDALz9e93T3Erz+VoL8keMJF6yqLHFCJS/kc+EJPteS0CT
B62p2rY9+rOiJIG+FjTMMrOrH4aSiAMztFe1b30Gg6QBnQ/PqrEscvQY4ISQTVcpPZStW3cvtRk8
lCB77qVWkXMQkDFghuHOwY67mSxxFI2z55BHnuuXigaPTeoxv6XBRQT9Pc5V+uUlwDBmWS7Qv/oF
4Z+FRsQx0N/Z/j7uUIDULeP8vhv3fWse9Nhx9u5k7kqZE5XH8/Wst/V7q/RkY+RFtymWDyEA1u8p
gEhe1Duvehd8OH31iEhGrEZGURsnxfHX8JpWmTu7O3xPZLrbvM60T69KdwzXs8UbXTT2Keno0SO6
n88jbq1jkwsEmcTrbGJZMJlZbGKFESEaRFoTMu6hqyN07DbJMz321IusBLlVM9ybMn6JomHbzuW8
cRiiYluq0w2RZ0CBDeTJ7I1iZzWU3MUCWnWzKsQyYEBKdLT2StY0/zGJrcGMIY9isLiXoKk9JEdU
5yAEeNcS626yG/kA89rZ4PpLNxjEUGNQx2IAMqYT4pEDbfqapaYiGJhQdUTSYISgb4T+7SRyhCux
Fhnr/M0CSHSHIOngmyUTNdhQGz/DturOur0aUFC5wfRe+0Oy09pZOWvpw1ALwJdWJf+L7EfXBVuD
i4HHL/DbVUQF0uX2ew9LMu0TlmgRKHxmlemR3PWcDi5KniHc50Cvtlmlv8/MGnepDVsZ66EPlprV
WQNnLrRuOsW2JjeANUGw+7yehaC99yP7Z1J3yKpS5lKO2V9GMX4WKLJXMeJYEwXwgYwIm+4WaK/v
A/n/Vy7/p8pFUmr/68rlUqSfiCx/K1uWr/hVtphUIJhidJdAQ6nT0Phr1SIUKkr+T9ckB5AyZOnE
/LXUd0hO5Hx3iReyre/S5D9KffkH037u944iUfHb5/8nqhaoMP9YtkDBs+HV8UIMYdu0+36/FVZ2
ZXVRCJo+duuz5qBp2FoMsW7jpNL6FTBHMucpPG40YTkrPbaNLcPwfm0z0LxOLD2L9+ih9caru8gp
GLyErUBeY5vPAILdLd/wk0s7F4U2rjy9CVFY2AF7VzPKJ91gVy7q8gQJz/8R6ybeOteP72Ysqhus
uRepNHeXJkFz1BsHeUmmfUGDHy+Gmu5VU36idQJpRC+XrL8c5OSwMpquNzgFq9k6hmzVq9AS3eNM
ZO+VJf1mYwfmoN/AzGYWbgQ9gcGx7gt2n4qgkI+iJ9TpYenvh96gm3IfVcD9ijrNHvrCeIX8BBJc
M2Omm2EwmNk3Odv2jN7V92yvoKfzSetQO0tG8tE8oTZRxXTpRfUEY1Wrd0JM/h0d/mDe9qP0O0I9
bGtFekN0MJAm+SsVqwYPYYX4u2kfRRaKZyforPOoGlRUYKz4w2DCHWTmbspvW+VrUIXkryTYf4f+
LU0mGa3qQkdAUeX2ddpnkKvs0VdbOvP+dRNm5buDbA491XJOlMraozzwrzEmhP2xDlz5KDPun5io
qkzbgtEZH1zNkLeNlTLvpPtmfOicShsFTdAFHVw1R5/5OdVVIuJtqrvMCLuOXFZJNM6ZcYU89lZg
aYx8Zc3oz4q3lVP2KM3r5BB3HC9RXeev6Ew4HIMEZL+slzpPafLUt4mksKq16zYpVXcYXL8/0dWR
0H9N6xF26b7tlFq3QcNdFKkw0b9CqLvJvSmCAsRrmffuJmll/CpAoawXozjSM3FJ+nFiwlNWEfZx
N4INVwPW5OYJcs6i8ayN0cbKM3p0KET3veM4mEaZ61QL2dtvItdr67Eh4LIAuJJ1J7IYngOFiSPF
C7WCJIHBOR88Db29J2trE1TTRSEdoDQjwb2wSYksB7lzNd/nAgz9tiUEO8cPUDODsibEwE4jhnWl
KYQG4laNgX3m8dqYNT7dNLFjnLKRgSmBJFvQL8R95PMLShIBQYCngfD0aVfSHNxUVu9BvxvW0oCN
2fvQE2Z0RRvM5tGBUv48MAV2k9sBpNsBF1GGpI0ZorkMQXO/bY9OZQVbZXbasYVIsYoS915CEd0h
761WbZcKZi5ju5dj+oTvdm21AlokChEkeBZDY61mOpBpAAmBrgabUS0ajTTosQPay8RlQvtUXDcT
arfRP/uFjw+3bwePNjVohhrRkrUigPLR1fPocSjS6DBYMekGxqM9JercV7ii4MSyIGoBQ8qWtOHM
6GuOwb3XzvA+lzZh9n39iEocH0pl3052+CNw+/RSkCwFuQZ0MEIBuAag225DxmQ3eTVNhyBLKKAm
3YuUUu9tj2kahTW3EK2mv1Bq7b7SHP0J5hsrkDbwIwyNjJDx0gZKDrigYbl9AczBJYdtDx1W149i
nwU6AHWVxPmaqrP3ygaWx+BHV/PMUkdgIf1kxc3GCqGf9OnjNJfEKYiuKVGPo5G+zh1zA2D0jOrf
P6tpwFLVZBK2H/I0k4Rs3Da3c6/Nt7j0nDUqsJ8dJMNjyjR2rxmR2qW60gBPCFXuy8CerowIN40J
IOVUIeZOSf0BNV4CoxZFV1yiAVHbKueBf5KgVAl9JtnhvrWhlYAYGlOTjccMPIwq1cqsLDL4ZBLf
8qAQ+zG34sXSJ+dQ8HBvx6GybrOmYbqYtSUukrQun0ot9dkoQ7ZamMo9vIEMfNDKEVzKhObA5B1t
vOXbAcrvbpjTdFWyNjyEosYBLQlzxXnExxNOS4mfFij220a9YfX0PeK0gbSHaFfsAnC472ComjHA
I6lCakiCoDQ6fZ3SLaK4crOd3pd4b/rR5+DDzdgn9oKcdcszM15C0bl/3AW9Zp2Z+vtb7Adcmvsh
OCN+rTdBbcGFYJBl3kX4cQs0rpElN21vR69qmu3rauxcT5dZcoFN7SNJ52ljGV6apP4xTIc+5ZVL
Ve9NI9+GpDRd0KDcFF1VbGudv+un/XwCvpJew7xHlVb7NRjkgqiFFMM8enQr2zidEhuCllTrkWq6
ay3gJFWrPed+oB1DvSlu0sCQnhFP/s3csJ9FZr4lrHgjOm5lpirOUSV5VrP8OuvxltVgBEHlI5ju
Uan2w0ZPU447jYh2KYhKDntzC/1jPPvYOL28w+Wlx00FL789qgaPmA9L1bblPWOP94gUuzUKZW3f
2G69k2NDNTtLRir1FLvpFs7KjWvy6E1hecWs6cbU3fJIvll76EbNuo/T6qtJDEQjRnEugdh+THOX
byCWZiDAr2xnDHdVAYpE8uTdVRq/9Irx8H3eozKYkUmdA0JAPLsRqGtVnJ2hWOg33KrjIxfi7pBC
h96KLKiu4zwrb7RU57U3mfFuOHRBi9zvPb1gVuPG1iWy3Qc3n4oXYVThnjsjz2MnnmptnlHrlZxf
UUzXv7EkSyL09x38b/aWsrqt6H3dI5oKnojo+eq4NK3FMLSAqwf/KiqXKBn6PSvid4cVUVN3/Vgu
37IL98LWox0EZcKvTJkdRCzzDWHoMdNprT4yb9LXldU0l1yGZzMjzY0gsmnNJfWNKIzywR5lc5sk
Q3lSwDdY/Pl8QLxOzWTEw8WUHVI+dsNjbZPqyadEKzWfDPZsnM1nn6HFqtTHY4FQ44xdSOMQU+5B
MSo/FNOcfjSDsNAzTTqMjOGxLOynOMi9tDaHY2/AB2qkm9/YvT9uMaehqgpz+3EgPeEanbJzTaPq
0XC4uthkaRB9wfCcc/1Om3wUPEFf7AvdLU41+8o9JOnxNJdcy6MiQE8vkNA1K9y+0UtlWhoNFJaH
3EVTRMAKvKT7ttW0Lf0jiVoFOdqpNKKs2LR1MiCfyGkeK1Wkb0QuwNEpavdtrt3ih0Fi6wVMqDMc
WjolW81M57cBPA94mqnpXpE/yTs1EgSIjbV4yjJp3Uwd8BoVygY3tv1Ix0fuTY7zE3g7WipjqN9i
uKV7UTYh9SVqupdBhf1XMgbcS2PCU8kn4TwFg5tczR0Q4xn77Vdp5P1dj0H7lFS0pn3NnbYhf/yZ
2V11RNQffmE7/xlnnb/OB4WOD/oOMNakPevBoO5aU7bwSSRVTcM8YkPvCVhNZZLSlpL/uJ+sHrPe
zJj90uJp1TZkJdgPMXkh8OMHdkF40wWQolxu+sZ1vRxhs9y2sq7YULU4PvjSQUrZkpVoN+HVGHX1
3oKHwvvE0Y0QcPZKQkCu5roSH4kqJa+Ixnjezs0XiwTQkIWf1osqjElUlq51JJjkeaQ5gKEq+dlK
NuciNdVTWwHf4PkrbwanfY/tPjiMAfVCbJMYpglF2qpG441qsXssael5yOdfbBqaW2G4HertnmaJ
8xj0E2Ec+gHE3VGqnm5YYfu7UDTlrhy6TT4n56zDIxJMevMAO/+eSJC1KsILBx6XD2EhHIdl66fn
3u5vAywMg/wc52aNewhpPzlHhv8x+6HajXlzkzt6hyRjfisc7Soi83kV5qLxSpj3nkVdCUQANFgl
jC26OWpsYW8bCztkVu8oQ6JDTmutjs1y59hdsHU4TNakR3+WTQNKrDr4+LofQZMHWw3p3JOGyHZl
p1q10ZckyYlclXSYjWu/D3xYXzrkAnuKnwu8R6spchsPobC7j1QfbzC2o9E1x3fT1hiIMtReUfmg
B5MpL2U2PkZXw0JnuBvE4zgMOtXuHAvl4jhsK11Onk7RgbAPRwuu1yMpW19GXB4rzPMHn7vEWpvw
psFT8A/TYDgo4IN6kyV9emxJY1hh/3SPHW53L4kjjX0NEc085yVxdmjeSJaJ9tLQjtrIU24yLdr3
aKvOAWGp5CkgoU30+h22tgXBfFwBN2+2tcxhHs1Dcq46s1+TPQeGMXOChvIBLe3UDm84j+NLRqDp
NRvyc95W9X0eS3jlraDgmlC22ZO1x44/bvhLnOtpW216quRzyXuOQrrNjgFRnA6Cd8gV403XOO6C
PHxIQ2H8b+rOa0ly7MqyvzI/ABq0eIVyuAr3UB7iBRYiA1prfH0vFDnNquppstlm80CzIisrMyPC
3QHce+45e6/NfW0FLeLrSmFQjD6zCIFahG06+w0OtZ5VxVIE/URnHfmlOiLyxKxFmEKEYoDg0n2r
zB3RVgLLaEWkvBYjb6+t8lNodMIhSBJwjbk0Twx6w4tpLm+mDqEagc+Brg9+LMVj5wdpcNbI9Qqg
oEFvKjQD0ZBS7UKVHCIsXJ4G/t5vyb0IyAlCLStbbYDu8pmm4ECgACksVtf7phXHz7mQ5e9WdE5M
pgEoZCeTn4TjqMxoVvc6GZxhGoNks8IHtvrRB2x2QocUEI48st+EgRVxSaSxgm0meA2+TE0qn7Um
ZaejnUap0gQVXVFPnAZ/bglO1vl7slSABswWv82UW06cm92nU7an3TYchaHHjdZrJaI3hiU9hYZB
jkeGvW82Uh81SOxhdin9KEYIWFj5UxkJyMip9sMiDNqx27KdeoYQZdl7Ek3PZAL4LExmDpCtzdxm
kXNfEIZ4t6YDME+VF8/Kv5fBjCjYweDU4WQZxUQLVhx00D6Z3MhSeUUM3wbZOkALL/oqWNIuDAjg
7Vm/gbahOaHsNCiZVw+54LJPZ+IdkjTpmV+m33OsXDvVLzo9vUYa8vMJfRXw+f61rSXBUQrlveG9
ubmUwVljdThZxWUYf00cWelMEOq4bFT6FAMAfiRq7NdMH2dHL96ztK4w0eCIzSeaOSMa/FL/rvri
XTCIVrYwVdhyMTxn2PeYg2R42VV30c7TYN0lpv6izOZnGFmJt8AicXNNP/bMg+0xnc/TQu6BhYfA
1lHsCJQnHLzbdY/8gWq1JrODfR2fYCzOx1Sae5+sPIT7slljzC04SQwMEMjlHXmgqwUhYEvE6gDP
ieNtcYxFERiY1t+DyEBj14930tq/GTJaUSKwHonmRONnCiOHS9ypFrkApdhMdlYlRFiN5j1Xp/P5
FNDD0j4Z4izycnPdr7rmZUwOA0Pqe9oIwNS6JlYpKmIpIH4PWZuxgBcR9fGVJ+JuQ9RUaOV7GUPE
BESAwrJWEPCbBl2bvvEIChudtOgYVtxMK8vcceymq0z7ihUPOqu6SS5DTSfaFbG0SALgHouEsGHe
q6NUzIgLY4Gipms5r9Qgx7EaCxoeE7zFxEpJTWN6C5g3dxaa6xh3l6KeLlE+cPhj9zSJ28WgMhHz
aUwHRuSRa0zzbx2747gNxyxy+AAnUqZYylOiyGcy1MAKaPEAt3sS7HVpFoe4AtOLIQwFTZNYmPPm
5QFZ6iVv2YoXK4g7s/6sZTKe5GYpzwMtn0AQ0p++yomSbcQU7gyiSUtbaU4wXndqzlnM4qyfMltp
AeXl1xhPHDFSPqukV4WDhH3igB8Mn0QnfEmixOKkVisZRMwcSiL27KTCqlxJOF4SjVCMGAiOlypM
voakny/hKlokZ4C85bCRnSnft5Oo8sjPvDfNwV+ysD+jqxZoeUSjF5KOaxdzSlgBnA2jDs8TOPmw
0r4QFey0VHgoOIkHTZ88MBij5SjmDy04nKOcL/uliO7NqiTFqsDs0LfoIKIbavVvsegzX8orxSWw
DgPlOE62Wreke6nVxPFN3zT0i1t1L3qyqD5CXiJuiflY9eLamMtnjkRbi5GiQoAQnZhoINTW4AUl
ia1U62BQKiAU17uqmE+RZASdWB4adfowC3YC4pjGHQHPo0eOrUis3FC4GbFwflGyJsgcehlnSG+K
JJQ7VRauXWxC8ZXJHWDc6M5ThTgYixl0zZRVigCihnbSsPyMDa2NSGWCTVbrx5KHm6kKll7L+MOE
8OEODWWRPIfrrqgWBCCmwqyQqZg/jNFHrpDNGM/MRdTm0LaMslKmn6OKF30OO8MZNoF0QYoiqEh2
RVN4w+X1DmLqStuZhGQjT9wxGnyymt0FFBbifkLL0v5e6McbTQfQqmAd7blMEEvpEQ8rpCgbyCm7
0JqFu2wpLz3pFrPxslTVD7RGlhhDye0wLq6WTg5DJBv5FTiY4CtS3uDQpZeyyoRxJWRfiku3q2rY
qHqHV1BfJA4QnCnjFhQ0CVdi0p+HHJO0lDW/Zrm/RW3nz6n8sRQZ0aShyVlIlWkCJkaAn4HGHW0u
h026cUE0rs64mBeQr+8IWj4Bz/I+BuMhswBojEaN4pmANxdHRm8LFnUjY6kM5h4EqVLu/QUsB6oY
bY91c3ZWqX2ARQvpUWwir9q8UYArH+FAkgRcyhXhdvpgC/Ba6GCiUZ4l2r4gEJCNh0Jl63nzLEzi
e6amqPJnMIm5Ut84k8EiA0CKPTa9ayrhsVrV974vv4xydiOJjGJdQZMsLckIpiAm4MKQW2Tixjek
78k2+xpbWpz67VRc9KXP3TnCVkpDOnESqbwX+EKatnLo1lmxw+R3gApLA5QQVEwquInKMl3sSZ0j
TNKLhFmecAe9ykidWokOXxeTgFnCdrA9Ct9qSIqKnGiQYEzSRQxMXLZepQCnSpolsQz4RlbZ4RWO
3Zx85Lr5UQV4rX0Mb6grcB8VIfU7qd3BQKOUwyLLHbNENeqJpDEhR0Hz3DJsQMl26WZsW9D2TbXw
Y6TjXmiyX8jg2Sakazhn+9YYPiKThDR5VW6JIVeOqsSXhVSVVoiDYUbE3PHIrVIzO2I/ESnDNn/J
MP4FhO7we2UKN2HkGTaKePHJoLY8IqiZ86cVWS1oOxxjzh5oSWAWZr1R6z3AXP0WD+2RI9YnZ+dp
l4incR53+E2vSLOf52zBJztGW3c4PBC+jiL21yIlX4AkD7E2vg74pqXmI5GtF/hY7/ht9VtBiA9U
utU4SCJ7TKWG+76JSVJk8cHtNWS7DOaP3Wiq4nZGGUjmupt7/abJ6mffS7cs7eJgywLj0zKxobHN
V79M6qca3G+k5Jkrt8t7D4yOWEn5lYMi3o5Z1lyhAcZID4vI0ojQeu59d9KVQ6fXXzVbHtqIbD6Q
jJbsMknW9mozyTZHCC3QpQn4xViDTKfKa4r2fhkE2u/5kzkp92YtvCI9Nu06EypPJjbaa2rKHJwa
37HYN+dwFLgOw7tZVaNjjtuI1QwrkoDCzIvJheUCLjr2fZOxq6C2R7rnxzm3yAuxTmA6JScxVgIM
8FLJFYl1lcEeSCZIxjInNL+IM5wXO2xjXNraRTXk1O7C7H4eekYvqmRLQ/RUheq1GNTrnEZXCrzZ
Q5eMCH5ag7LQiEpnWE/idmNDu1LZZPTFTpCtBialhC2QzU3xQw2mTdL9SOQYPxy43RSn7pB0rkY+
GDcXrHaiSTICYAzchTp4IdHsrAcCX6F+llN1qcSGSSfD0H9pavw/E7P9u+nwqUb+0Vx4Nywf5R/H
wtsX/E2Ir4GYZPGQDOamaNmkTU/2VzmboEt/ATdsINVHrksPdpP7/20ybP4FjZm8OUrQwSFn0/mj
v4lAiVMwGOGKzHFNKE2y9S/p2bTfiI2/E+LrpCXIgHwUEMKWgVqYl/57FSgicyDdG8A0nsfNfWcR
J8ZYo9o6ywT5gAyO0vV9XCX1ecUTv+X1kZLqaGsTQ5Ce+/GRUMQZhy/R4e8UHcmVc1XYISwrhacl
W5Xvaa1ZZzkFHRoxrB8m0Bq0A4QZLWYlNPNRoQEGZV0ZowceDdkgtHTN7jksaCdJRUbtWnOr3eYs
IYgByAallpkzVnMMdaFuzDkL8oKRqj1OEf1ktuU0eu3Eob9L4iRh1ZpCqfdBOPCOjDDrXiVxOz6r
BHk2njyLxgd9/ei+qTnp2vGgZL8ikoZZB6qIJ3GakWF46dRjR2i77qMVEaI5S1sw3CJowVR3Qknn
rpFDeOCFLPREMuWF3tutyg/zJLkyUYRPUvQGx3w4j30EfSA0LY5MY1Qs94AZE3UHpKA7FKIpDG5B
EPmlXXEh+51Byh0luMX4LzMGiWd9QCznluTDwdCL0kLb16soB8TkGfUdhHUihSNtNt4kCG3Au4yo
FlzyHy2AHZgiST83Rk5tPf/BKC0ZcQB3DRPTXW9pVlBv4Up7ZdIesy0aSUjVaNiRnT6wmOa99CBA
8cvdBtXmWeX1gS3sDQ1ZDETQ56gNmXCD+zH3ol6EpMAZDVF0sRAuEPNUSmF8HLjQ7bwQrE/6f4Rd
1brWf0qzRgy0kkn1CB6p0B61nsYuS28+Pk1ZbmwU9A6lGUZfHMgxEGx50A4J5wxvmuCV2dVg1Wei
BJlk5v3EfQzGSPrBMIAJmh7OTNYAEMSOTztn6IbmmeYXAdZqQxhoqy/go0aUkyhrxEs6qMu30lXV
r3HVxZ+5WsWL3i5rswtLWantXgwhctdTHjeM2RmIUvUKPZesWZLPWJ/6CVcrVBQ0Zd34zpCpfjdI
sCIUetAicj4WdQ04JBQqzdjpvIqzQO+7K1vBmcwU7hz+v/Y9RTGm2zriSRk8ReJLatarzNINAIp9
n1uusYQGp9Ioptwp2P5ojcB4aT8XIczvwtXiqLgyntqDEKFwN8e8UL1FkzUAy/JI8qSoD8i+5E47
SqkCoijC4faEwgMOVEnAIQ5QWUdvMCdjKZL6mhXrrmrT8R5cQJHuDZQui6OXuSI5RJGZn3W5cphr
1YTBqzVKlX43C/KAOjFdpwtOd2bkYjTk371kdu2Rbll8qvVcIeBZnGdxJ+n1gmtWWcmBq1euhb3A
t/4RizL+lcl5+Jp01fohVFx6RxZ0/a3MB5FrJ6r1Wx6TQ2tXUcrsSpwWEQJOqhUQ7VYrKZwljOcn
xGlQWRgXjXdknNEAjVZpeNfmVPmYMhUfcZxiPbULECCXkuPjhzFomuLOqPq/jS4SgDtWYfeUrIXR
7xWWP6xJXd88lg3yXu4xCCe6XNcakQgbnyfsUjxBYKEE+pqYc28muRC4SAtuXMbSohz5gxEXkQew
sB6OjO8s6TAwpJnvRnWD0vaTYRIkMcNbPxDiysehohuldtUInHWAweDoFciD0J+qJoajZ/d1g1Aa
xkbKIoeZhE4mDN/hSNe5yu60ukMj1sacHIAvZcZy3oiD6kViQv0ppAiQOLbGobnL6WvL5JaLEm1I
vZ/nS6OZVRo0Crj6U6XRGHDJkdGuhEKjGqrWTlypEcskdAGrqijoN17+AXZqJR6EJpnDA1MKTcfJ
negSU0PM7os+20ZRJgJsRynpvG4ZxGcKJr0l5HDZ8slVgxFXzKeOnzRWSrSqZrS0N/wVff4ryzPO
mQgrTOSQXNcatAJNUZLaB7qPqA7VF7Ap5rXjXoTMI/P1bjHL0icyHeGz4LlPEYJyreAPJhOyRrPo
nyY+G7R4alNafgpbc/bxL+iz2y1xfKeRAoxIkpAM3JCoePTVSs+rhO5hR8o9jcJ0MQUsYFNVf0V9
tH5pTHovVZOl73UzG8eYJgbc1cmkAgfp5Ey9BRmJRQf9ITGenKKmaXhWtKgSN6BN0dNxDCEyDsTv
QvlHHopmoQtNjpqZar5wFGNEpreC0TERL2CENdTVHuOxdYt8Z8nBnxSDt9crVhugoYRep8tagQOz
RPAj5MCkJxJch0dZL9UlmJAb3KDF5JOTzsPyLNc5996YbVbwrtn6dMo0lQg7MEbLWGbbghgX0eQD
JKsgag5SEs0ZcfZhFqONkjmhZ7iAJ2eAG38T9Rm1ELIn1E7M4GnX4VCXGIhPSvpMhBLItoVse8Ql
hM31bBeExNqpFWYnMA28H9Zj3RO0aOU2ozX0Lg9qTeuLBQUvB5b0kdaqpb3rkVb8wPnBG1jlet1C
flLSt7KqZk4oKYK0OhTRdcDSfFIwt7GDqqRb2LCbLHbxue++jEqw9iPCcYDKSwYxd4BKP9HAKN1W
66yCqbWW3y8k91bzjt3WKsUj7afwRog4rbQu6huGz71g/WSkvv6MIl0wSa1FVqdCvUuUVQcwmLXd
RUMnHjBWqM6QLPrXEuJm7CpSXz0lndZA1oGrAQwBW9c+SaTaCGh2KppTEnFxgoDCFAJWhsKkTySa
3ZVWUBA0AZXBk1YZdjZ6XQGRQ6yI38jv14VGWEyo+ULUDZFRRFztxXm0yIpJZRmk6qA+lVVK04OA
CdigIFAIgRIgep6kOTWf+i4kRiuxslZBP1XS4lOmQnyllzy+ItLpFS/S2wzMR6cQeIK+EbaSZklg
FIeh22/8JgDU5DjfDSSLjHcEkEySq5HW/MyOIqIIszLpZhgN6idmIKEfd6gJSOoVe7rRsYn0QDEA
kPp4kXPBK8tWf+4V+qO7lcrptTXinNxDJc6eSJuvr6k+kUozijiv4WRl+YlFPf7AYz1+F0MWfVPN
0n0b0oqY6mxlFeq3S6cAjuBVGlxqh2ce4KRU10Ru63rYXxMjjJ+7OSctPRoox2yYvCJh2kKWPU3p
AKrPsiT9DQzxeiyjRIPwqEyWdaiNXtLJpgh7ad8lIdgIkaTiW1OMmKItOsHBlqP7LclSDHOIveMo
gSonVEItpRFo2BAjOgwbY98DOGbWKaXSYVrXNIc3lxLmUEb0lYZEUVAEcbrDpdB32TbsH5FND1Ed
IlgHUoPfj/JgxU4W+VE9b4HX1Sy9UiPQ8CYLAvoreTXdS9wTFox6fBg3elALtaPrrYIY6YQxRWCh
gUsdQQ2x0dLptx6WEm6NrZrG9AR+Ln6pFIDLjlCUYYt+Qo5fSmGZfgEMIpkUrSKlUClpAzTiSkiO
mVrE9wP9X0hh02Q80btCRsEev0GATRRkEnKGrZ01038U8pmvNuvYulvJncZBw2NWIlB7VUrBUIJU
UIhqqYapPAhT1sTOqC3aPkMk85yOKY2BqV34BhWcycuoyLyGqQwtmleLRCLrpEBzcawhRrf1/+0Y
PP5qmTf8InSv7v6Pz0z3o8dL9e9g8dLIL/hHQuny46v6o06aL/jrgdj4C40SfOkYi3VsxZLyn55I
/gSPMWdeuN+/yaH/fhxWlb8YGiUXGDj2bZN4h/88Dm9/JKsGm4Sh0nREDfGv2LvIfvijKRLFNRma
hEGwGViiKst/sncZMZNugmhH5jX36Jwidzjea+7irH7spO4YgOZxB5HH6RF24WHySrfYJTvjsi7+
SjNyWuzjLSIfpaicnbLrvREb0CtGpcMADNtN/el1CZDKev1higL4V+LgMr7p7m7UQ3YRAPb0TH9t
T5CSoVx5ENXk4iYuQQHbDOOBXdG5t4vzqD2wHY68MExb/uiakjf74WRH75o7OPcDr+KeoF3PcvNd
vNe9eJe4mQ027l6ZHBhGwzFhHbBvgx2fxDv5nt2Bt8Og05cP9Unfybva1d6OgpvzTaiuX9SgPeSe
/Jn4oTcEN/LQHkGc29tPYMJqXFg5lFPoK4mXGLb4ML7J58EZ7Huc6Z50ARyt2bfD/e1m2efj9h+L
w66277x31YGsY7en9oQG5ZCB97OPhV3Yr/7TU2R/gnI9wYz1ige2UTu7NXUKCchBWXYUd8iouBwJ
BhPLHm6xXzIw53sb9ntiP/FZ2em+d3t+b3aNL8smOMqhM/jZvilu9tC7QPhPGE7uFit1kmfojA8A
jZJdiq9vIOnJoPZR7puvdSfu66A/bopUFFCKD2WTs3R00u6Ta+TUuy4YbOnSr+hCISMVnnxBszh0
B/7RzctkXNvX1c9d001O0Z774DZ7MHRc/T0/QEdXamZKLpp1OuPTlSjd/ApyT+ic7L7+VCcEh/bw
q75IRCL90vzmftgNu9ztvxg3tJl9BDtFuJy2f+ekqwlQtd2Fa03Xfv01nmlaZLst8mfHyPSlZGgG
z/QZlCGQc+MMbVn22ndUNrmbxXvsKPH+Wsb7t3bexz8Dk6LBhmyW+lCrjuIeItqpfVveJzZZlG+o
mBk5NUGswmmL6OK60rRrRNc4daI3ji8rvNv8zrpPbcFF3fJSn+OTfFYe29O0G5514yp8Wp8csV1x
qzotm64/vxAP2V3sChf2TScVztPkiU7LCYSju+YX/L/p8OtWZnhiA/CaThAAZpd0Lin2VKQrCPyk
s8LpV7cT3R5+UPEyssCRNZHo9jR8UFhrp/6CIKWtyIY7EB5VxYHihof4mu7TEyXj8BPe8y3dT6g+
9vV6OvD6G0d8bFyBJaCaKbLs+JWpSv1EY0ZB8shM+Ud/189MsXeIYUzMfo7gKYfMF7jBNqsn+rQv
MtC4B6Sdi2SB3BAnBL7JScruR477rgDS6ZW7riHv+0W6Zky131wU1eGj+JX6NpY4G2ZgoIJHdvBS
YVL64o3RnvNjf/CvSwBgHuLFkfAJPh3MaIih7pRL+Cz4mbs9waLyvLzEmQvUvvvkdTHNKZ36VWPd
MJzxFUXsNTrO3zpotV/C50CXiik1XWjFb+ZA25XRS8NYZXliSCkFy7n0VcdfvA1vZff71b0Akz1+
CjbyRI4Mx/Q7u9MPgKD1DywYdvaLCl1A9+GYb/kn4/A2kN+u0dn6IBAL+F96lR+Ua2JhaMSg9rYu
+96R7pWz/GaeagJGosqeBvtL3Evr2bx4HGZ25mtoC2cwkg7o4k/5ulcedoYj3cU/yp15HR2Eq4/K
4a7ZY13xpYYuxIOR7ZHZqje15Q21dzVpU0Hmsix7Hx9xgIDB2ov2YxxU10PqKc6LV9uxfbe4noYR
1ftCeetGTvctn/iVLbrqa/nxprCYI0pjbu733uBOfvyBxsxmtmFLzuzNXh7QHfCm053sS84dA6Jb
F7vqZT3wFuxkdIp9dQJc5pmXai/yV/DC27U9OgDwcKjxd/DG6HZ+px0mlxfEPy8nYs5JUsa3YlsK
LB4nO+tv2V4l4OxH02x+mf+8GbvfXsVdf2OsiVxhh9fzZhAUhPTeRsPenZoTCTP4X21GNeNPKh86
F/g1yh9wbD6mtoF/9V6x55cnazdiO9PYqvoDhGK0AoWLT0SiO+5zGmltxE27XPOF3AV+O3N7imf1
K2LmWWs+p4Wrtnsj+pH3AMIXniEu0x13pWvswLC6H8rHM9COw6MT/Aiwu1z5qB9N/xmgOMNVJzRt
7QPi175l3zTO0l2G1vGKUM4d/MZtXGW3/a/3hHuDavSdPZaXb+wYgUZP5UdWOJ216068KPOVDuTd
dELsrsOYs+Oz1bwvgL2/GUYb5F1GkNMuoXdvucgpiULYYVkYo0AFBMx+mPOSyYhTGOqYfi0EyhhA
gexFwuoOuiX8L0rJ/wFB4N+JDaBji/sHheNH3n/8oW7c/v5f60bwQxpSTgVkxt/ybf/vHIU/IXVa
hQnBBEPGgUtF+bcxiqITfIt/zjJkqjmMZX+vGxUNCJIOMklihmIoKgCif8Fg91sF+nuYBoUiqesK
nS4kkRoEJV7E78co4hQVQpRhTdY4Dyc4IeRJRc6EYlcf7kuCDZLlo1eUq5R/4D0xh+eh2vVMB/Ul
vge6v1PQqszpCYWJ13WPAOgw7AYkBFCrBkom4q6RvKipHDBJbrgGpnS/yiAotde1Pusc0rYfPdVP
8rzDN+KMR6H+grNtCZ60BNGzPt+L+c5oud0IyjOY9ZToCpDQ1DZMMlb60K2QjTX5jj1V34TDcXuo
+C0jF13Ct8yiQDiIUhjdQdL+youU5gibcXetI2Y56i+1usLathMEliOusaz+WSdWCet12SQCRfMJ
rvjSiyCLFfzqHFipfltNOUPi9BMBYUTxamafhob6p4ocg60bTL6tJ7orheSZWF6LtUDMvui10o18
xMy3i8cPdI43DcrtHE6+tqApV6YqKMKbNZa+VEd+UcVHEsoAPpIFNUt7QCB8iKgkpdFnuoN8kqrY
qANs+a40/8wTOduIsoz7JSEUaT/GdKmrtyE6xsiuNIP+coZCtr0j1cZRsPaGaAWm8It1pliYyMpB
Lv6S1i+TTEbrQ4Ie1KPRlAr8f8vnFlCJCPJqhUjDTdJYjUBrI6/Nsp3YUcQbr4AsiVxqHESyaIUF
e9B6ptUdoPZdWNF3Tp0Ohr5V5g646x2qmcu8bbVMMrZQ4IyG/BAr8EcbJiuD19ajZ8BlVTisdFim
0YiI+eTFuG0mgfQVPPNx81Hm0Sa3sXGyOOKR8ckhiTuylsH6IUgdl+RYi/SFq0dlkz5+MwAHRBfh
YWOA1u9nujyMLERsdHKVOyRBoUppmd/pXF9lN0Nh0bXcK2lToERFsCc7StTBy94JlejOFkqlyTjp
BW6/CI8RsOy6JBXdvNS95iiGFyWYF+T8EOm3cXyD9U9Y2DknHG9gqFLyJGw/MdLepQGmw0buL9+y
bbODcikq+zT5IkPLq9vFHeG7NjxtJlK+qFndkX1pxaS6hACz4Ud3OLdJqQ5KZpqFtWFSCTmWZhfp
GdO2ryJLmM1PKPzKBVhnhKhkoSqSqNtotxsAcI2rjllHQJAhPdbZfCnCv+Jk/luq02/cq7/PaVnA
tgUGZ7G8sU/gcW00n99FCCJpkK24h+ch5z8Jh5OueM6oxKcQ8dLkrvI1UqCG4I5YW/OkNul+MQpP
GmOvXmlqh9OuykMfOZo/KpI/YlePUCGEsU+8C19Glq30Wc4PK9GYptv/2gZ2CV8jEZFmYaZakMtW
/pRSXGaWLY/HKn5YG78yILChlF2AHKgbo1V5Z3gnM93BNGdtAgyeZp2h3GjyjKOoWE+6+h2jqEpL
4ah3xwajRt7t6dYpFs7OGEcWzPonesUkraC41xiF6dhZHwqiKbR597vt5f+BUJP+FDvzXz7UzTX9
uw8V8hcx2jjMmAg+i312VavU3SAGK43tonxfaugB4isCqdXcSUuLFar4J9eV/sQfKEy/vQQVYMtv
PQ+ief7UcChHMuWmzW+aSYan6OiOYgfmedRdaQ+n+idayAJsSWx4Wutx+tHkB1Xfl8IrPcI59LLq
wlIhyjcxOfHUCwtBiceIgQ6GWD1h2BfUIsKw4fKPP7k/2cm3V02KEBwFY3vldGT++MFJ3DFAjHOU
kyjbEH4NIoJO48S8/598Pts3+tNtv8UV4SSXwSBL1p+vEKPDQZyKweYpkzlD53YROea8S8wgav7Z
zzL+y9tCDWGh4bJkUVc1SVb/+La2YDDY5PFgN8LJLPUHI5T2STcFYKiCUWfyrm7ADDqVqfIKlpD9
V9lJtB0rTytEO5vOucEMr6RFky3pM4I9lIM58SKcDnLgHpHgRuzz8RakJRZBDoc8jXCGKreYhxcM
zTe2U4/137GwfiQjPZltNR8w6kR3U/clATvvteW6Sm5nTueZIKH5oor3jTl4CqfBaLlviS0wJM2F
vbxoKO4VCz4/am0jQ0y4tT9r4qktBzDR+1go+0qcT3OOQ0diKZlmz2jzQI5uOefLIW72dRttcuUg
IoVu/SmEa5R1DPl2JtJO7gpy9Wb8j3dwOeRqg3UhPZPQkLAhmk3r9OGTmO8Tk0jnPjBITFNouhu1
Dw/HloyOSRgrxtsYtf5UvwjabduG0YHtNM6pKpkd9OjBdARgX1GUPtYGsWfJjO36PM0clpdvSTxl
ZuPqWyGP1gRVSpN/L2ZxEAsPsuhhGdBNWD+mxKCNwQdRUjh2p/JjyAjnNS6G9JAWF6IDgbtm/QOd
YZaqlUv/EmUjyu3fdoCieukHy21MzRElxLAMdjv5xDBDSYH6LfTsKvJ7zMGe4mW3KourxzUKULCo
FG29CeSWYSJDWXFLDsR4rnLsUkXeOrQPJhHNquyZ5T2Zeb+LERTa0HJdFR9mbqjBDK6h61FOMMbh
zStZvSW3EHoFmi39khue+1w6rhygJMXB3h6Tr06wWhpKO2P5SuPGTSl4FJ6TLQIlYu+DEalFpzyy
3ArvsUptxo8rYzKeWnWfjiGT2VtmrIdJP8jdrlR2XayByaQXoN+kMPLGoQkM/QqAnqXcCLYtVYGr
htIaiScrN8ZCUSgdQhwcS7/Tku9woJeSeSGmeintd9x6vpj5hfwKzxN8Ml82RIEyqzvSTWjhH0eT
4nGJD1pq7SELAIIBu6ghJGEC0+LqLbuHVdYec+V51Mazog70HvWDRCBT9GzGsJhNBfuG4nSxB5PI
JQXRLsIHCOw7U7jGoUSaIQbNLxwyVF+g0gGCquIBirQ7EmY4Gf5kdgeA69QwqSuTiT3p1CM6xkn5
oVSxDtfTXqJ1Itc/lRjo/UPdEgKk4NGARaVA/Ubjl2Wc2aPXBHU4iHuM82gUKnkfW1fKv8n8hRzc
wfSMjQYmPVsk0yHzMmjMx9aAiD/INmzihcVGLTxpycswP4mKuBdMrs4Uw+rF4TwSyFj2oI4uoSh4
Bk6UofsSKq6X+joNqhNbsbtM0yEOo8etpMTz4g3WFp+O+SIe/bj+KruXOqsDmVpzyS6qLvr98CYm
8TNkXpfxvqMjNKa+U7pACM+dBYP8NhrslG1MdMaPXFNqamCnEvRaSEFMPD+lT062vZCjVG2u2EJ3
ptngVr2i0XKVmXtlAW1MV2J4MeRzxDLbjS940m014b4kQbVXV09Fh4DC113kV6QEnYBTimeeMKG4
2pf020Kh9xX5KgUZlgZ1M3/fGiE+RARxLFV2s0jTnbCWmYm22UedQcovBu45HX4S0Ue7piCRCCuQ
stBPA/pXxCDic3Is8wWEZ3dpJNOJ9DlILabE+l5pqVt0AIObJoBWabv4WFn2XC3c34yAn6Xyp6RW
EhBqaTrWaVHdE6KI0+fWGaLH8N1NH5n3aRx7mmoIZsKb+RQEQd/1y3qIC9omMOLEuL0XuocmW/eh
TM2LpFNvVUdPgmSdADDRyMA7I5eLvSqzZ5aPbA2dFNuwOp7E6Ri33KX5fjSPjfAhTTSCeSl91WMF
vWagkwzOK2C1PCIzHQHngqkBtdC+yHSDq8tjKzIh5m6lkbHMtSfz4xpN8LmR/JiqNpJgH7AP/Qd7
Z7IjN5Bl2V9p9LqYoHHmojY+xzwrJG0IhQbONKMZ56/vQ2UWWhFSKSqXDTQSKGQhoXA6nTSz9969
5yKb2ICBgqOPhSh89ueH2iOFxODjK+V5EX0T+GhY8vpEXHCePaaMGDIa5dD1X6LlfIhPo0cTxyfv
wLlIuqfSPvUjnSd9LIfTYH8ae7bN7rLN6RmFzZnv3Vj+cQKXMN5pa5cPp9Q+qoTovEt3esCB1Can
ilNBJC5DrXZOV28ZL50MLWhjfTfTx4Tai7NPDG8cGAhrwYUq/U0RHMf289J8UOvn1NU10TmfLcJH
B7/9HETxNumbbfGBVMxdBI2M0/3BTI86TC9Btu2wXWwQUzDUpeWX2tt+uin9GXoTinSF0EuF1xb1
N4rvwwKRSg+MnPNTOTg7a2oJagCdshw8athyDyL7UcgzBFND+WkIPwunehI62HriR02HacZVW0iG
4ZBAJp5TBlAZahqbwiRzdstnWCbbcjnQVk0oiLL8zMW+ZiX7CLlIj/sNWMBsM2cJWcBLViK0d/Hd
wg9WLDTORLjD6rZh+L+deoMhAiYEhl7cVWg0wNLxQ3eHdtVF09rPxLlmMfXVse7c0yCelti7c6S/
n6KMlwWJuB4OUxSvxubnlqV+lHgDKa8y9TCZy77HtROD7UjUpageQPesCsRNNGb7OPxIcX/tMmVv
2qdk+m5Z87VxSYhh8MEEG/Bc+QPv3abtIE1kZ028pyvBD/PJcoENxfG+yXnxqglBWHMVY3pNmLUl
ZY8QmnL+kZw9oMg+7YV+b1zqFR5rFQx4tbGM8P2jmfooI7fHQ0VndwSUpMe+KR5ziaCVwQtygfMF
slmMtK8ekn0xWfvAhomBaS12toDSa+4PZBZyTBDOgcWbuLsu39BHud8uzZXjqH0AKpnEnl01MI8Z
2M8VHrOYrBwb72BxjpaNWPCZEQyuO9R7riSsj81XbqvS43BCrxOhZm1P1xbvckZfpUt+tFO9M05F
bg02nvCWPF8VkPPtruwWvou7rT1QJp61C2n5lI5/rLXYRNLfLPVy6VLxW0nxfbD97TBEOH/UUTMV
8kx1QIV6na2nFNfcFPnEsMje5d5JzPUBCiDiVp4eW115qdyh1qVol7uy/zAlGLVMsQ8SnlTmQZa7
C4rpuio5dpb1lepu6pLjR63301q1Ts0X8CnXvU7PMGEmm5qA2HLgINF/MyyZQ1CdA3g6S4kUibyR
clVvp/Z2QSlo6uJQBMtZzEEU+X1ErkcY1N/cMAN7U23bRtB0+QzYD+mIwR3YYi33d0nI7lCLLcCS
A5P/TYSNZLAOLMadfeHay27CQ5Va+cELPtXRQ9952yFl+2s+8jR7yVbM9tED+E9Kxa60AoB02a5K
PhuxSlzrkzdTKstlN8oPCEAPMJaIY3lamieKAkcZGJT+wasW1rCDVl/gQR+bYU09+oji4hzFz0Vb
fEyjj3XJkRKX1zhfuZNE52+qG2vU1yPzrKVrj7kzHmnC+V51jqpxh5Tu/mdV929p+P8HHef/mcz/
/6W+9FoI/vd96evvXfZdV1+ab+ZVd3r9V/+lanCcMIYEafuI8yNKyP/qTrv/QMTj+/ZaLCOzj/1f
oLXuP/z1f+Efev6qXIAM9y+RPzzb0HcR/tPOprkNE+Hf6k7zh34tom2brjkG1RjOs82fs1FW/Nrm
wLNjprnUdFhUS6FkfHq+Hd1YEtHwQ+7CssMZVXqm25sQ5GXhQavdW6FeXSaOu3FsEPdZMTrnEYaA
T0sxNc/tNKEb9Dsrqg5Lk8FATMnjevTcXp/FysbDRsly+OWu/6Fds17mL72A9Wv43Aya61FAZvFb
bYbtzVHrRjqikl3cg3IHIKjkR9L2TTsyeKq6vZcwlU6jFZdn9oJc6++f7669mN8uILKdgJmB6wBB
eX0fsbsTdkYANp6eqrjUhV1edWNOFdu1XbFJkhXRZtIhOVdlZJ3Cnkh21KwPFbm0Z41iVLpoeArx
QmWHsXcZyvbGiSdzHHUbHxX66DMX8a63l4YgmqxR1lNMFN4294L4U9GbxbvytChAG4Ts/P5PptfP
W13D3v77VxXrvOLNVw2YqNDgwdlF5+VNu7EBwzmEBJFv+rxU9yX4tGsz2b45LLg5gkMml+l6xAlC
eTZFEa4iRGb1tvQSd1vBEiCQZKy+hHrFA9mTG5Nft0I8Ocf6vW9RLhU8ce9csr1e0+trDiLalUFM
64H30Ocl/PUxH11vqETXuBsiC6prIabv8OQWeumut8dONlzUIHjOEeE+OBNS/LAeKdHTzn+Z64FG
gIvWcCeBCTMLyND8Y05V15DQ+gu4p+MTaOToa0qOb7eXiwaRjAmkfcKBS/1fxOM54ez9wQ0a+zaa
5aHAr37kZ2wPVk2WWaMM/fC8bF/KqdNXInYhoDvu/AMFnXXfihoSRQ7DJEkUQCrLWIwUPSq7YYIl
rEtzAVk2vInmhhBMNG8PoT/E32SyPOkyWj7AkGpgfjTNByusGIoKtrggJdk1Tynckr6dsQM31do/
kQ27Yj2ds0sH12pW5kouTXOjHSR0OiHgCfZccumLBat/XN4Te22uky4fy50Ma3UgfGF8cF0LRDze
jrN28kl44UiBKGeYx6swpG/mMBlIzZJfT4W5GaoY0oOPRMdjmt3bnzBmZjSOiJ7acZqindEQJr/3
qti+E/lM7TI1A2SVabXTTFFBmZgC8MGtu01ilBpjAGgdATI9iahUz4heKZSDobttQ1Ou6X7nRAuJ
g55quX/n+Xq7/Ii13RmQSuHh6EJn/qZTq4I0n6QPxJfg35GB9wTr25cGeDVTKY1exrFPc4eR2Sry
GYtiqa/mIHzuLMdielYOmIonUH8AejzM/oGbMmyPZX4a1rffCaHVzwjgLt+56jf9ZZurDphL+gIa
J/TPVW/360tBXrkbhpIWfK0se1col+YEOFwWdYz+uLqfwjofvotkGI+gw1xgTLPZxVWefPr7hbxd
UNbr8Hw38kUcr8EDb9bOybVktoTMCrCsto8xSUA7PEL5LutncXB0Gzx6SnTv/Wa/fyqbRYjK3BbE
4TjOend+afDbIkgdqx8tBnQOOJZsGNuPXqjTr33pUkEEkNvHo19wVCtLGeNRht5GeGvfJ5+GFo9W
l8Xep7Y35tKKaUUpV0QXQTvtmFtS3v39DhGy82YBEwil1+0tAE1Ef309X/x6tRrzB/YIjXSJCebW
78MbLv4lmxXdYbIOkmOcISDSLYRJlfsMkIfggszXVG4RKmdbsHuCxpXzBSajhH5a6evSmUPKfic/
Wn4ldqOX6JfGtU5QhfLzYeigGPjNszu3aBgEue55Y5KHIHAQfbS1fYTV8qStlHbnEiXz0YNtvUtS
FT3oJKOHOKZiY+g34BTuwv46svl/trgZHZCllneM0wrQNP54y6OVN820N5d26J/hS4Fo8GiI+QIB
ru4TO9mkCXToxV6yz3kczucyiKIjynS9N3GaHMq01Ms2pYCBttkGDwafyckCVH0sAXWhEQn0Hl06
OzNwj08+RRLY64o/vhQi+EhyJYOtVuIA8eZyvGws5qvbMKCXPTr61vdbc9dZzfDNS+F5s5yV17aC
9EwVPSznddYT8FYoRNDgiJASTq17lfnOnTTFeFSOqz4GCaP5NEn9a9/0+a1VuM55mjQUjBz+zkjZ
BM4kEdBMcuU8loSEmUAvJJAHw7FmkgzkY0CSFtgpLVnC1xFxqdCXJ8Yi3otpA7Hv0gC/tNUztfYL
d5CH3lX5EXQ2njOECeSgWgYOTzTvo7zElYNkXn0RqSRXkxo4spfirE7z/nrOx2AX5cl0WXTRGTHf
3aFO/I+E5LkkrmYfgrQgM1wTwGEG+GikG0KqW2GfY2OuK8uXl95iuiMJ9zEyrrA6NkG79v4qAlWx
/yty0Yee39mX0VUX6SfCiukewoa8iQbmDkPZVFfh0AA6EMo/0iO7tY31OTP5dD9D1VgNzshY1UDH
JGthdpik0DzyzrEQwBJMkXxMS1fejSPKyiqYiUDnLPSEnF984BjtnOEGcy/stDxz3Z8zO3BFWVTO
jwAArG0K8+y+m6fyYmqAMKgiQLCOOTqg3XCrcaLdDrGVn1tNBBSq5jhbyegIlnFkBtNF4W6IoKUp
XPtikw1RwxMGtr/Im5Fx3dR95jccHyq/+5xQJRNWMDm3Ax7LS5/IgnO2ufBjW/roKSGZHbABUiqn
VrFze1z61myB1+inkMw+dwgZj1bO+YJCn6zyKdkGBd1peGzfJeRVqCF1mB+mksaoGsRj0oBZyNOl
veptTqcH7UjrruOFuRvFUr40Mr0SESnL2tPyK2cxcGRDvD5BURCdk2TFQBFK73aJdE88nPNQqNQ7
rx2DG6VyKZodnwd5yWVB209RqNe9P58qfoDrxsq8L4JF/9kKcKhL1p6nqFrUjTKO/MhRlZhMEgou
ibgjf9sAMCuOtAXQjWE6avYARzOEG3DhUpBPggEWTlVyJqEiAgkr8u861NCXu6xurnJjoXWQ3nhW
pfQWecbaF1pqX8O2QdalHfBjISkIVRYHRwE7GUVBSiZzlS83xtH+RehP9iYKl2c3D35I3ni6CObI
1hiTpOjUW0E6pVP19baOQfQklQiOPX7pL0MenGTMVMVWE9TEKi7DD2G86kGGmG4U56N8/EDKdYtp
cO00UpyLFkkLENcRKvzXGdbA3vWYGSozEgS2NMNy7FNcTLiLUE+rDmpWMeNM5ChwjWPM5s0rRzJx
26F5INWZgEEYMvmx4uzA+dqGDb/0NShPSB6D6HJadfP0MvcpzV8lmysr90usccQakIkwVd/yQJVb
o5f6OWpSkEY68F76ZO4fst5i4Z89TItW9CUevPGqCFp94oVGYBermCzYmF9mQPgSMG8knuJ8IBcS
kWnYF9uUIE1kSd6kk2M4rvgj9n/5CbxQ72IVHPW5YB0rtojsLd6A9d1X2GuQL+TTiZiQ+iavVpS0
8kUS74fEdeZ9PjXO9JQzVT0oAha73eT3wDI61xbfxp5m+s0A/wCL9/pJxVgEV4geUm+TrK/BDDfy
vG7Xpmffk4kCgXwenTsN2Vd+62OaQ5Irvh5k4taIql2SO9LAXi45qAOe4l3bG9NFNPN8NuCC3POj
avrpdmxmvGptQLJ3MS0CCqmK0Fis+hIcPxtQjHXNnENMt00oHRZi4A/+XmGmUQejMcEdxiFvV7Aq
Z5QLmfcVz2tXc3ftMj+OOYIXoHXRJft4/IEPr9p7uwT6+ZJMREHeekHrAJfjMFJyChaKFAad2CSr
iEj1CLbr7tugbJJgaiOuVZETD7leKsEDHtPbjjxiZxSPyq6RvDaVuK57HmOhU0FQJP8sFmzGFG86
2s0dW1XCLnMp6sasPFS+fT6hvaq9cr7H/gt3K3KkfJIYZVF5pDNHIFcO023nc7esLgyG+8mqkeAu
0kKgmgrvSwGwlf7qBMEQJK+fiENBQcmwuRzzo0nWP2Q3lT4ZcHCXvm/AvpBC+kklMdcxlDmIKFur
T3Gvu3arZaTuHRWHqFKqtCM6Zih4YGXm4Xbu+SKmWfg1jCrQcjpWyLzVKEVXuCigzSDqm24rTUWE
iZUk5jkb9Ukbx4eGIQKmliKuMzZOTJbVZBPUEvpW/CFOJbduKotlo7RjvnkyjD/gV82QhONoZHg1
T/6XKhH2s4gHwnGlmCZ1UNIbbmFwJD+WyCquPAKQDxB1w41UMQ9ohv/Kqc8VwCLNpN2Pb5t4wejm
h0RBhN4o92XQVYc4J6jTDPNKiGnubL14XypkCyvw72y0GqCri2mAjk4MwKxlvM76DBSLgdawraYw
eYS/oqe9V/iIATuBxIBqCuBuNZ9iXZU3IarDO+De3tWCCXMnK7qnWA31OSHr+R4721qpgQTdeZwk
DlGYhC/CtPgnXYXQboXOXohudnZhklffTMipo3WOZWbHxaU7R5xUVF+fYGMwI5vldFUnnU3EStaX
2ww04bIJOozAh6ZV/aeFXEWOKoqh1igFO0hS0vbP6xZb+eI281G37omuCtHigKuN3jZyqRjAZsnM
DurmF07LNk3grzgrKg/JUqCE5m6v7jpIhiI52dNKWDXW9N0j8mXnVRD0tAtMURQDSgBPOwEztQn1
t7ekV17Jmw19Zf5A+sAzZ8yHMEtRV5DUbrVKX5jZFseq7+49F0aBT04xzR/9kkra9uBvfWjVYXqj
Jg5Ss19bd9Y4c0onFuY4L9ZdNtpoMDJqSSvwZ0YTuIsrgAHbzvGnm7Qb+gspC4jp9TKd6CJEn12o
ord1F8utPZbuTZFGzd4jPHcv/BxRw6zTK1OVyXXAOOeuydriiR78s5K2d3JNJK9xQ3+xhoQGta9w
uViZgshf5Dko+y5fjX4fUtkGn+Awx1vjpfqbzlEfLEtkeA46zEhLMEYcDAFeOJY6LBGCQSb63R2c
Xxsph0SCkgk3PEJJ9vj13W85tPTYma8WCEw04fX+P5jHyrGAQbbxTXRN8QLJavSQlnTRU8OxM5/t
G7vEutJMVGyu0C+GCXvU43QoxTOMEjhEtrrXSf9QWsVjliH+K/MvTmY//azE/n8f/L0ElJD6+S99
cKkhwL1ugfMP/tkCdwHT+HQbKDZCj06JR4H/T9CN94/Aw7RH99kh1tCJXNrT/xJok1IrQpftOyC4
LaSY4R/9Vws8/EeMrY/GOMNIUt3Cf0ugvVbO/7c1SEcQSbZw6KivFkNHiDeVdeQ1hKaTjr3zMtHe
BZZQt4H0sfxajqIHReL6eP/Lrbn959/+X01f38q86cx//u+1n/H6EwkQo3kaYmeELxmuzcpfOg+L
i1/Y0UvAQmM1T5xygiPAP3P2908JXysY1y8GLI+75HIHsfR7a9Pql4+Jm95qmyzFopjU/bMwnvXg
zxYUgrzqaS/lvvPodiMC3NbuImqhuvMeqk5BMh1agwtEAsXKj3VL4x2HcRAvG45tErhu76Rf7Z83
J9CsEbtqmjpna3L2DaSReUJMql2Lq5yQs24HpUEuqEuQkx1CVMSPJU0Kiu2qQw0lnEGkW0kEO2aO
qYeHHtJfYvDvpiJZm4T9NzvPazTEo+xBWOVSfCmypXjEn0tIFFV2mV6MphkfMp0N7b7NcvtDFxG7
hf+Efi1MQGniTe2C+dgUgV8P5wlV4YNbYTrfiIRm86ar7ZifcnarGj1PmYWnxRNoFuOsZLhtwtLb
EtFrqn0NyXrZEpeQns3k3so96AZ9bc0k2REy5aNyrkE9eNv/gCvuUyLqgJNd6902ZU7bo25HeYHD
HDs/o0LuVG4XORRQ7NTT7u+//O9PNB2QVRjJo21ji3ijwBzsWboiZ87autLd94mFGtnXuGE8iusc
Wc47T5r3ujn180nj3YE55ayPm/f2FcoimZRh2ZMEsqgGgHUhqxDlxYTE2HdVQdq945DDtnikKQ/d
avLm+JYduz4JIJe4HgNyuCCphzF8Lj76fp+9uEsaFmhU+3E8hcCzfpRz1OUHq52rg7YihVlRQZIc
TIQuIs44PTWlMbDMp1GfpUOtk+0oklXCnhQQ7w1c7JhwLZWdVXTTmXeHBEds3LhF/OAKaX0wg1Fr
alscExIPPeO8rFtCOvxw7hP2qDRHGCJRa/79p3rdhPznnSPmCfEq/zewf77Dv76jswDZysBiV4/D
ghoAdT2VenDCXf8I86g75WBgrv7+mT87m2/WH/IubdzMlKmR57xZGARFmk8DTOzSxA1fUCmibPY5
nPhxCkLOjH1xv4K49hGcoEfKIdiaoIJa2kex+pC6BCdBg9JPyiqSntF4xg/KLHOsjhUYzY9usuBh
jGtpo5jjXzG5a955wJ3fV1ACNhnjCJ/xKLL3den75balTRilzZK4DLolskDDdV/UTcXxs/9JsjAd
IRdVXg/B3s9tNLfJsjAfyWmvGWoWKBtIGxFc7RBEApZsOYhgcZVrdmeqMkZbTWvQvvg0dC6C1IvG
zaASZFbMZpybOp/slbdrUAPNxKEE73Sm1+X/9c8TCsGUClwtUwXbf9OYDgy8B08jTSgAHeyrqflI
VdVeuJoF5e9Pgng9tVwfvyhk58U4H8KmQYH2+j4i/gg1HUyLisgGMJaV04KQqAzhnPiGfim9o5km
KPrA7+2S5xcRbMkYSE5Tinemir+/CNE6fcaTFbAr/pyS//qL0uWqZnhY2X6mmt9DJ31eWmtdNamF
NulUeHST4+zw9+/v/f6pccQt4LIdwfjBezO36Zq0bME3oXcdZl0BY/LW+Vyn8MYklkYPDW283PkU
4VsZlrgOACknhDYOevSORWQAPC5ZFc5o3SXeqdJJ/Ru341AO3MJG79lbTZlcMvtwNFFOGS1Xp7ei
+wEOKlNc2ykuXKjS0HSTsuYjejHc9FE5tIfKsFmda+nmz2CBIcwrSaIRgJc5sHcOoB7W0Ngix2fC
//YhFFFD6B9A4nQLizWQV8Xc5yfUqPT2gOqpszQFyQNmE1VzrXwsNCyky9HEZDRvgj6ewKSqflHv
PMm/bUSC2QrHl1Vc4JFF/+Zo1WVLClgjAw5QD/H3ug+7c28M/dNUkM9jl957c7g/f54v+C35TRmV
vH6cJ3YDxwnqap8TNXUIdQTmI2hjC/kwoLRsrvz2ncf2t3eV2RW6iUDgcwjD4K18Yp6clEArWdHH
m+oT5GtxnE1GppVXjo9/f1jFb7vs+lmBC9uRM2NAuf/629WiMrLk+LEX4zReTl3uHnuvmCXh8333
rOIBYERu+bTvm0Q9LFmA3K/LxozqaeidH+9czW9LMFcjWDE4nxOtzOTm9dUQF8I8WqtqzwsqurOK
eu4a3wO9aH8oL1UKF0gW5fJtinrA9r42Tw6ky/3SgQF2Ia1cSp23xyaBYPbOlb32hbCocWUIari2
ED+o//O08svmQFRdMtJNL/fulCflEWCluIvEzFEvnwmCQwM4Q4poQeeQwUWW+ILBqao/L5bOsY2r
eAm2yZwISP0+XeltS6P+lnwYFZ2Yu8DJZVxQAfGdQ0sf/37pf3ia+HkDsqgRsawV0+t7mkztUrgj
2PUS0OxJoc0FC5/Y97bVyn976cfPEnBzPFQ/zH7jN59FTpJLgj22Ezk34qVr5+4E1bH+MjPnuo68
Lv2cBUtwpup+OQzGiV78rF3eOTj+4X1dK0IeIn4ujo5vDiJL6E3YzRAGFmyyjC1sTz72QV0cFw8t
OSQN00zvHLjE+jdf7a7rwus5nIxZJmLe29f3uLDdtrRo/O2qPGPM1Jl6FeLbYN7Al+b1E+xPgLxJ
VfVEHBDlGCOMwngZ8KthJIQatxnjIQx2KeFciPuruT3MvVPBS3Dz8KlY+oV6AUDb00B6oDr8/QF5
40r7+WyvRBtO234QBO7P//2XZ1sS5b6uOOEOAB3u94p8buKqE00na0yComcMQJsIN35lD9gw8wRY
hu0SiFlzNV/p3lj1IbRHF31zPDrDO5cX/mGJ4jzG8sQfJZvUebNEeSqdc60GODgWuWTnpLbBUSxV
ApY5GXNcuzyNtz5xQgqf5WhdlPxI0CwZvFjA0yOU09loAYSbsxhTfjHgEiUBvNY7ukJ4Oi2RWSOp
AVpdV7MBZzyWjf5uTaJjg7TIQ9sRPoh+k1m6GPY2IslqY2J69U9uqqdp1/eEL0EiVfjo+ITh04hu
I7vKl4DaIPeL8joJqvGxJ6L4q1dH1Q/kapm9aTm+Y9hVDh3GXtWucyDkElymIaMhp5ftRzdk4ywP
iTNM3xuXC7vy6aZ6O6JOOp6XoWDazIi1RSWgcRqsj4q+Bd6ZIJgLh3sDLyvYNsShnQB5UbUuSVp/
ypUVfCtBoH0XTNnsvW1noG3Cpa++ZLRXQeKYhq0Ne2yXg5WuKx7mLpoxRzFjto59JBVTEjOm75QP
f3hpV6kgKMO1n+MHb37jAMWZq1zosZWe1JWk8b1jjkjcRmaas3TifPLOM//bIZVqG5++WAFPbLb2
m8N+p4aiyefawofj6wfGmEjeyW04MC/JzgF0U96mc+geKDrNVx+1wYFGjv/OrvKnb73qRBh88sU5
0LxeNnzSBByaPdauLuAjLqJecCHEzc7v+pdpzrP7v3/pP33cuqmymbGRueLNTY4YVsSlEyU7+Pn5
thCR3CUN/vG6a+7AYuble8ui+4e9B85zhGyA//Bf3qyLvrasmNUB7GkaE+PpeGj8JETwlnmEXiqq
IaomeL8Qw8fhJAqGW5va9vTjUNRIOKIpCYPj3Ni81FEBNaSTHMV2hD9NZPrABH60aO4XO5xt9oss
qwLOBh45c/KXtQ2/eJp33c0KG61ZXca4660sOBGWlpMs5Mf5PQFoKcmURdxY27aODKmglY3umvlh
2+DgLhesAJkwj8Knn7Rpqgm+UmqZJ9lGHmq/rr4jcbK4NUggQEpHBe33joGzOCotkzviNFV2DMnw
++azSlZQ4cfy2uut7KWv3LnYQ2PPXPRzBSfmsasInxuTwlkFQUt1JUab/Qt5BWAUzm8R2QELcn68
DcsSnw9jNn7WjIzoXNee/ZlcbuJ5cqfs6Mlkcnyx2wT2yjTr6H6emwkHoylQpXSB6u8XQ8LEFpwB
CtYy73BYtyb/TGqvFFSfClVcD032Cjs7kRNBUeLGD1EA3UjTtwV6fJvgmRTWKROequnphc1ICTbo
ACw8kV0gMMsMCZKXoHery0hqzR7CWPdjnuTZt9YHX79FOxZc8wKoj/4wEhqYkW773R4maMU9UrcT
U0f/hyD4uUHK59W3M+jAJ0Ww7632+vbBWOH4YY7dWm28LhnTbZGV7OsmHr2IHB2LSF4EaOnzLBz8
CRB7Y6bSyIfTTUUni25kLvVzhvbJHPJOBP62Yx5mYDQ20WPRBPixl0JZV56PtJNQSU5XpBxIDEE1
KMnzIJht+1TIugBE5hO84GWNOPNg/JO4Wa6tSIiDaf/l331/cQgHISeNtb5G/f16uYhyGle448Md
4T0AHVQSbGaigq/9DGuJHcOu+vvn/f72rtpyFK7UW/T83DefV2dY1Y1Vs/HWCm/dOCaPrbbqD0YI
/e+vhGtxhWKPzntM1+/1V6uHqvRlXrI0lTr6kENcvY5GfH6pRu5I+y1+Z2n6/asxOKC7iLCbSQEH
+tefJwa3Z2hm0JShLt5GUK3Pm5Qoprrh0PD3u/h7P+TnkIKzISwFJEHOm0XQyVOrlBhMd13CKAnn
X+xfNVNknY0FISQheUVPi5ea8tiM+XjB6dXcjWXf/osU+d8SHf5QwSBm5+bajD+oLd/seK70/MUr
CK6OnAkpptFiBBNVklvDPDi3NwN5EuWBryDXGTOK93du+W9tEW4DMB2XDqEbuFzH61uOk08gPdPJ
Lq8q5y7uSXrthzDcqSFJDnFqz1eZNZXvFD9/+tKoZ2EG2HQlfyt+QOiPvpwqnqvJccdjxpyAiJjC
9ZnyRtLmLKYDkmnBdYq4y9/Rwv5hv+WZ5qvy+VzDz93xl3O1IwOBbpgAzBTF6Ndcd+i6RNeTD1mg
FOiVUZ/eedSiPxQizJ1sugaQJd3o7TkKkW2dl0Qi7iQ+OWDuerG/pGVvEI7oRc+nIZ6naAckJW2I
OYiQR4gMYfvdoF2UVrEnx2+cSojKRIgnvyyUV6QUBzai58heF/HGytkHy3lJ622FV4O8oxS+EMzf
4qXpB2oClNDqqnLZqnbE+mFL5mQv9yMj3nQj8efqg4zb4KMdOqsoOJrY7YABG5fzSAzRjhM5zqhF
ls8SE1y/YxWM4Tpn3Zrco/BrbGaovhdDSPdlH3gRXdQ4TzpyzFwYX6Yn7uA8GAuU0ZYAnbfUI424
nNYOBuQ5KaDHOePnsQkiRmQJ6WIjX7/jCxEftoljR34J0cCbQzIQWgTUlrV4g86eLQ7OL8axFteE
3PWkLF4L4+MtXkiDkvs4jxIybNylXHvXjvWIbkuBHGumoiXzsEsYFvSZ9YVtpIPjl82wi8y04oA1
CAsCXGnPWwwqsu67HGFtalcUPzi65mDo2jRNH/KCZJndmCXqRzTnAPQqU/WwYaQ7PgRdXlp7RCAz
xmsjvBZ7W9lPm7rLMHMWqs7hCJpRp5dqtO27OolVv7OS3kDkDgiOS+gLkimpy6w6LkNovse5QG9m
y8l+JixgbVB6M4xKyRHjPGkBmW5cRKiE9C2Jw1yudVX7PFXt+JXlh55qWFZQjdERKqL6OLhQRSG1
RJPjSr1xJul9Y+mBoFN6zN2PJCDX1Y1L8jPmOGWCdJd0ir9S54n2LpnxLOJMpIUJwDukiYOXX8Jf
QN9StntCNuinMmKEliCdnO9M7sHweayrukHrifBnkxGB9XHKrQB9UG7FbPxpwh1ie61gONqNdze4
GtFDMFrTS06sBEIZS0xfid3wvwJQxmKpPGDbnND88DxCCyphgfRhTqal7bdE4gkN51NG8oe7LBPy
TFoNlz5xjsMWYRdGYk2oEikmizd/GhwzXSgem/wqIysPiBAwy+cuaryvYkmQ9xetxVKUBxOjvLiV
uj855GcTzhWR5bALLbTraGH8BQTVPJB46YOp2qGxRjqJFjTtSH7GF4h6TFikOqXJaHaasGHwHGXT
PHIlldw5eVZVW2Etk3sm4F/nF7pIjXNQtGeyd8qs39d8gaeMkQP1e2R78ZttlhRuXVURcr5cN/RC
sLSux86x5WDq2nNxZlKZHUtp3ttz/7QMuoz+aaDStPN+Gqt+WXlxPPpTNNOHqjhGMZHLQiitgzcd
ZYdH3/JFuw/bFVJWDyQweZJW/N9X4j+cL2KsdPHPfibHjDeNsLCzi85CgLprcr859wcprtJkYS2J
s89//6Q/3GKb+ipiT6WAJFPn9bbaKXJewsmLdojJ1upjaNq9yMf0m+UvZKIrtI3DnPrvbOa/fz+O
oriGxJo+QKTQm++HRLGz7Zndu64kdDhbz0ei99wnRjEPf/9+v+/gfBJ9HwrfCG3G26ncPLmV3Q40
p5zFlv+Hs/PakduI0vATEWAopttmx9EEjYIVbgjLkphz5tPvV9q9ULO5TUgOsAEDrq5ihRP+8JRY
6JvoSH1TljAAlGUsKMG31X1u4nTjNV2Zo0GcJCwTnqVt/Sqd/7aJwDYGWlyrrCx+Os9qAWB+DoXz
z8x6bpyTlRIcWCVKH65Ob05iRq6/Is7CgdqJFrPONg2QHpsidd9h3gPCmD4/uio8qLjQ2NYMgaJu
eLyhj4eeM5d4KBtYUBbeFArRXJIwrzfSjpV1oLSpmw6tUUNlV1//NrvAM9MEjLcfknh4chPTOIjJ
rE/Cxbbl/sdeGwqipSOAzxApLjdzGJtt3M/C32O6S/EnQ7R+l7c6ynI1rhAbe/j2ktBg4kmmrCDx
oFF+Pa/JsFJsQBDxNehmBafM0fNznELbJotWxAj7Q0Eugf4Z3o+9CF8kI8be+A1rEybpoYPE93dv
QkRaAZk2lqq/V+Mq+wlBLfxatGNWo8E1a6/3F3flpqCzbei26ZLVcXKv54ukhCGspHBQNpmq5hiO
bjXtQm7n+KjhUsGsQ/UfjJyqjTB4ZVyKx1xOsorHv4jrccvAFNU46c6+dmMiQQtGKW55avVPkyGz
WwVDe4raaP7zFI+HRyVzlf1ujYj4etjR8hWr8kXEK4nW+8me2K0EV3lxsInCNuqXK7cUMwQbRZCK
uNqSCpqrttKUnI9DTNkcHr/qACgRtnPogwmNqKkVF1yUbSyr3BoXpvsfdmUT2XBQNZW7mEWWZPDf
29x20ocaiIrwEGBp+j7vm+5C7V59UlKwx/eHWvmWJOc8bAJSosHdeD1U4jgJoCYgONo8FdqjIUoF
sSUHqYqMMjGCP2qCFBWcmj++GHSmh1UlJVvaAL+ouL/dxRVYcuzuaMJqjWH/tNWq+KQ6TnyBR2ie
709RbsfrXs71UIspGgPc6kGnIxpB1EBqMYuR3jZBVG0cC/n/WY4D0VkWOyh80/e8XkqKk52uxlNy
iPMwf3TQUXnJ6Wc9Sjc6zwY5drw/rwXFWlZ9dc0CsaeSh5PgLiEgHblVjPpFenD7CtBrEWcu3Iaq
jlEbtmdRPvtRPbyv3NAdj07Rta/Q9MtPtM7qk09bB9aboinxMadSFIICi3MTHyvkOMopjS+wKmjO
3v/Fv+rfyyVyeBHJ3U3Qhubi5oDqklYuvtWHSZ8oD/QY0jwXdZB+DAeIQS8VJTb6r5iJINmsCbc9
DMSTPzs7a+29UmeQ2ns3zZNToIfInQKyQJ2/wJHK06vC/lqnJS0NI4GBiDRd+BWnuPRtPGsmzgNp
1n/MZrR38ccT2MLqwkRkzuzAVW08/beHl4oQ0E0+DsoMwN2ut4FmZwZZD1IszRh9CUYtezs6yb8+
xoQf7q+mtrKxqQjwArgu77m7jKTiDoVOW8Gn3KA8fBwgcCDi2jtvWyc2nqlcz29x6RzedeRGz6LA
u4RmoN+QyJWTZydajiRDnsGc8m36NPd/2+31SWETdCH3tAbeb8n+n0uITmUUITqr1fkpmp0vodXj
+p1RoQuIAo5a688XjLrDjS32C0W42GICTWa6iy7BHujG6+V3on6KIVbTsYY2j8RNqmrnSE3nam83
qKIedSICVBISzTimyaTbH8wgQJFd7SpXiuXizVi7A/USfwJZvgOaZiM1Z0TZKeuswD3dX6YVtAaZ
lK4RrBioSZNFLn6trQVBV1DRgPwQH0Q7ZQikViPuN5jQIL5c+o1AhzPM3phGjElZ3hnNQeQubsu8
XD/u/5qV/cSPoaYIwpq/fu233+5kHnoncTTQVXyW7FjnSv8Dat786f4oK9ekTdQJtlCmkcYvPdPf
RqlINUQ7+9S7Q7P9wQZuj/psKDvb7lpc7gNy/PsD3p4TiVxzBGU0B/gNIiDXi5xNpV5UNXpuajcV
AflymX4wZ7t6AvvsH6GVa29DAEAncyrRHqHOhg5SYEKhbRK7fj+EgfrYzlFyijRaWPd/203Iiigp
RUyAjzQtUaYzrn9aFXdqX9WWeRBQbyP6AGmRQfGDjXFQG6PSTsVYSWJ2Ylkf2rw38QbJLDAq93/F
TRDArwAFrDsqwRW2U4tAcgpaJcuKHmmIEd/oNqNtCVIaQE6rIK3UT8kDFonx4f6gxsrcYbvzhAFV
oJy6ROC0ejBAIo+xg2lEQ/lMCASBiV6R7IffjSSqm1uxccR203inJ374AxBl8x9nYfg2ND5mNkgR
VD+ncUZTvDYU10c23aHOJRnD/+qFWuJHVs0WutNtOvy0B9DvXPtp7aAo6PevQy/qV0LZCBR4POGg
lWeAlj2o687JiUbYkelojN9MKy7UAxgY7W3aq6ntzUi1z5deYH7oiWBClzKxzBxd6tQP3xIv9+ZD
avuGtRHFrHwjZH7A/XAKZWC6/EZC6avSqGvsceJyn09Z/dIiAXFEueBNqrThkUza3doYNzcC4Qw1
Z83gb02+Ndfbc2pGc6qKsjlUJG7ngmoxXKjRxrr9/l64banIuEm3XBJF/uRFux6oGyy4ndrM7BxD
e+p4YT0FBY+TiGvpXZqjROo2kM7CGq6A2eF/Ho7aP/d/xNoKEwZT1+cEcAkuJgsMzMAlFY3OWsPt
Mo8izElKND7HqTFg04nqDFI4zDamfvNScvJU2nLUCngE6Btcz1wDCwQwc2wOI1Z4l3xGBSxTlehi
hX56CGEmnKYa1+C8UR/+dLoSOwYygw4kihrLhxI8tp53eB8fQHW7X3Q6SV4CKRorODfGqNFvUKWE
ga2IjRf65v5nwnJDcSPzB5Zc1xOuZ8jnJqpRhwxdmufRdXEGwaDg0reZ9mbI4u7b/XnevrFyQKIR
ltei7rNESdRC8dtsxi8UN0J12te4Hu/9DPNFCZZwMH+EYGHFdWZ7MBwrZFXtdnquhpHOfKTXarfx
wW8ZN/L3WFS+VMp7hmktFqBQ7HDkUWnQTZ0KHKdqvzYQx6yyLkAUWEEiPZxrFPAhNJqwfENELDwz
z4TuFVnlI4ZJWeiNWiMH8YCclZEcoJ80ww7Sp49PF9J3+KPmFpK2SO3QydaVOfwxp9L8DxB3/IL5
4PRVEU0tY2xdObhWWqMnHECI2VejSlScFJGYH5tujr8oHSgMhKXtHoswv2k+JvowoS4gVH5U2kXW
S9il/ge2jfHZMMYE+4oBEQhVSUbcYpq5RzJPaAViiYFaXZoC38xTiaPCZ8gU5vM8ZEhiarStzu6s
Ss2hCkzmAbaFgShhlRbjd7+mNkiNIUtPOi0J3JgqdPWxekkqN/pQuxDb7TRCeCSPhrA4+xFSJBdi
ZfwaombMLgb5wcd80Cj7w++ZjTNkAVBAvdFKpmnf2Weauaii+ybem5Nb19VBVBEQufubUEadV1Ep
3xyndJsLnJogWJ3rTV8GNJGGqCwOtTL1Z9BJNrz2eD6bFOk33tX/rdUuBqO8R32eJJRGmLpIRGHx
Q9gN9Aw1I9VpP/eKyL+kTo6wdo/CS4NEoGJ/I1FF37Qbo/EL4ZGhv88bJZ2OxEbYRZnN2INpTAvV
K+a+/qnpra/sHVWZpzedHyC9SiHVvtQSf/iQKuqIonWeZwDG6xgFj3S2+w+QPlFirC3cffcxYmo8
lG2Sv49TVVp3Vwr1QGzf0RlGnHH86DYW9ggSWu+8rUtg7YfRtNBuwMgWcdlKNWDgdDbEnL5rys7r
VbhVHnpOaYPTWQrwSQydiVJGHdbVmbTXxdsiqb6nUY4QVaJ3iGmnQBpftWlSbeSJdAwahlYAMTTd
TnlfcBOoBzsIi0f6m1ilkg401YONM27rwfTP4d6y70wvMLPia6K0PaiW1iqgCKHuYnnmYNlnt0C7
7ZiMdKC5c8zgIJHeCNmBJBReTZ912E9wpa29lZEkSrNlHjdIG0hzu/mQn6MMsSEPPo/2PbLDKvss
Agxc92OrUhOmjKxerN7qAPSMZoyaqUUPaJdArPlOOFPqB5Slgqc+bZ1PQ0u9iv+nFolnIfi6ngCB
g4q/wJvwdQqqEqFp3JylNIfbfgFjL3paN0b0o9GTynk/Jn47nsKJJh0wHqxId2lXC2hTtL+IbjKI
xjswAdHXOsT5zlJcwFv9hNqY1trpGUdk3Ge6AI2OD2z3Jnmp+3Z4TQNbSw94IwLEamN3pl84luLY
xNHQ710MV6O3RdmN70acasWp7fIShztFGqwPNaIRxIXN4Km+QLZWJxyGmJdaIjq5pgKzflKnJkYO
IEOnyi9x7t41/IFHl0tX6uSWyQyVDiMVzLoiUf+k/Rg7R1iXkOeR9zT/jZLRHZ/gfdLt9ENjfg7w
SH/XVKr6uQbU0SCgEGA6Mehu9NlU8L3dm2PTfEi0EUdcLen4UY1P28mD4jY9A3cJvmGRjNiL2/kY
zSHyFXwPbFI6ulbAsXawnSN3Jyzce1+bIK3TV6OzZgoSce98A7qaGPB6hukzqgTmh/tX0cr7K9ks
cFmAyRB369dXkVHVvA560x2oPQ7vBuxkLpOff3fg171SZdjCHK3EN7LIJ/uFtH14gK+HC8wqn9IQ
l+Hc1xFyoONBgjeCTKFCkXQHQDbVEXpneslBsG2YTCwjOioAKjG7BKgAj7mZamAXIcHT4HuxWvjv
XPep685Vlk7fxiJ7mYIme3t/aW+KD78GBO1KW4WbjyDnerJqOSY1/gE+gtboT+54Y6CpxuY4Z2+S
XG0RWI5C6hIEs7UrFTRN9QtFVpO3CT3oHzGMqie3qU20g+u4G54h+Q/6yRFJPeA2VlQ4Jm38YLn6
vz8V8gcLXdZoqDOzTounwp8nrUOvQfFGv7DeW8Cf3/P6YyvQod3Jz8MD0LWRkYqNBz2eyqcggsZ3
/zcs08BfPwGsGEAq+xdV5HrNwskcwFkM+MAM1nDuixABh7DSj0RkBeKRpX4BxhsTlGM+nsJ6298f
/lf4d7MElOkku4uSqrMIx+yQu1e3WwQTKX6gojPnlYdqjviuG0rwNGmpgUdDEBdfwkmr34Vijo46
mJLvatJh2OMa3ckMNRdccS/1nd1qq/O8tolptEPBI0UGciUP2G/1EjUwtTamHcGb6Tq4Qvj4Dgda
6FXo35+UiohWa7It+N7y1MqPAoJZSE64Qbl2Ea+kUVNXjQ98oLUm8xMu1JCkp7rf6yXCKJOKfnJH
foTBJoZP97/HMlL6NbKMislKdDDNi0ywQiG2tqWzeaJp+c6OEU1DlhudKToG5/tDrawsFErawaZB
F43dd72yCloc+SRY2TpuTdvD42P2ikoxEKbQRqgfHWaXaGo1Wztu5dAxLFVKgbYH/1zsuEqTAWsa
Iyem25MDhB+hfSExPNSnVATe9TRAYcp3/eMgOuiF8AVdcC8Idd+f/8pS8zuo90lqDfNfXM3z4IwS
hKB4ODyAojCd3kZGT526U6L16en+YMtnh+9Kxd6EyEPVz7XMxWBFY6Ok0mUBsVeHmkCuYwAVBNLV
ZE5HRPkb0/x8f8S16cl7jYPtSrnNxcHpC52uUs3tX4Ehxng9LT5nqs+ZqZP2018MRSsGoDRrSWvn
eifVddsFrt/i+oEKjJcKOzujMyX2/mhkx78YSoIPQU8QY1mL59tvBnS0RgNX+RGU+64QI8ryqFCG
KN9ZW/WftSVEkvqXJi4ZxTJ1ptHVQnBRfU8QiuJK6g4q+jOjLjm3Ttb2f7EheT0JTig5wCoW18uY
GBVfbFBwR0n1+Cm0hoTorMuJcqUB3/11XHurdc3kWxm0bVXAL9eDRTpco66JCA5Ejx6Pb0bNexEl
8SejxJNjBtjU7NSpEs9SCwFzk3qM346QkkgnkD/9r4tsiBd6GYzjro5RbvMmCwBLN4f9941fKqe9
eKF+SbDK/ixvwJJ/bNb+FNo6MaebZqgP2KmTjSgWlO0hrmzxDgBKB7llDhE9qtRw2kP+ig5Kp/W0
0poOF51xfprNeEC1B5m5YeOjrbzfHGj+JFqllrtE1QSNMan5hHO0FdjKoUHf7lHQn9nVEMiQ1tfF
HsqVsQPH15iUBGjW3V+elYsFUBgJL+ec9XEXByKIssEVsap4eZN1x7pTeoSleBr9cXwuUE7aeDRW
h5M6MBBvJIZocXnXiKPMjsulSaf0QTeh9MWJDJOadDhpo3q4P7mb4hXXJpB9BsLvntrB8iHOZlVv
BjUD8NkibFGDfT8UrhVe3JHyc4WjEy7Bk9l9mPu0/BTYbn4Jm9661D1mavd/ysouNGhRUVZAaULS
U67PS9XoaCaC7POMXseMxR/9I7lUs7G8K7vJkCQuUgWT42ktAg/iHwhGvh7CDQTTnsxhgBjq4D7Q
oCi9bJq7Y8vRwSNo1o6R1v2fZe7/i6mXX29x1FAYJuqRrxSkqsWlgLJt5xhoIe4BumrHbA7cI8Uj
iPp1KKhImUhAmuFWs3TllqUdZppsGzpjTPt6ZVsNhLXa1fTgNd8+RK2V7NMytQ/+sH3rrcQeaCLR
K0aJmtOypIbWXN0uJzHcU2zHaQT9IesfQbHzoRZqeNDdZHwUI6J57YQ4LyJ75N+YjlobZ3ZlxkKl
nQBKi+ASUZPrGUcNWFh9BBqMO5F2agvpnGwH6beOYG3rnpc7ZvFJhSrVoX51Wm+YIdHoTnaXElCq
elrAVJ4oG1pKe8qjJD33WVN9TpMWw64A7ciLUfjBRdTliCCy6f/bVZryMrYBLqH3D9PKLULhhdfb
AiUAzVgu0G9BPVwyoGwxAmmKG/000DqmfxQ6B5xM41PhNuNfrDeYaZX+AvX+m6B6RtMnHUo92o/o
1saQgMuS+1kGfQiRbnU01uaG5gqINJM+L3jh67nlTYlGXt4xWNGoZK+j++imsXMpcgAtGApi8nR/
MW8avFyS4EnASaEiQbq/DL/sAU3QuUAyYC5VpF1bVOTsRlf3vumf5lp5waHJQl1Vq3eg6adTiUbq
S1NLocOorx5iw2iBdZX+xt29tsnJYyj2AwWUMK7rdYgno5zAl0f7QkW7cciUd51Air6hgLrxeeVx
WW5xQIDEZ5ZNT2FZXVbAFsw2pc89vcMXK2yzby0ImZ1hF+0jVUDr1bRb8Oe2kr69v/IrU4SHA5LU
lcEhyKfrKQLIE77v53g85iCwxxENnaKJin1m0C/4i6Fo4chSjtRFW6xmG3Zu15ZVsC96XNjMPive
WKFJaAi/eePDrbx0QHZpyNP4FFI/7npWkw++MJOzctAXezLCwHgChB9uJERrawfwg7oy5RcXwfbr
Uag1hmlFzZZOYx9Il+HOrQ7xUIJZiZCGvL96K2eSIylbx/QYqWsunhicTpBxjYhaFG02H90Mt3oT
DilO45XbY/aliPbLn49IvKAbLBbNjyViH+5mpucGVzwNZP/ktNCCnNmZdyFN6zex7Mf8+Xgkei4P
KF+MiuP1ctaBOveVjSlAU1XKHuxJ7xm5PiMUGjofE8AVGyu69vlk4kBPXoVzIBZh54x2pd8UIthb
AyFu4lOCsSaAdlqAHOD9qa0OBUBCol4dMvXFTskrw3d6YVEhqxAgRK2h9sDJm68+L9OfnzI2CY0q
SqbS7UEejd/eJRvhFWXIDfx4DTTbA79TzirCNccw0I0/L/RIXUOgpxD2ETdbDFVFyPRDoknxmaya
FwNcy0MfOsNjPAMy+OMFlLo75LEUvnmYFtcU8lBZDSIv2et4M9NqlaKClP7zapf0/Zau3srt4YCK
prdN15l/WTx/qNfjbFohCJWYQKJFa1RvaK1s3VE3iAnePAdACAcMeUhUuRb7PaqiTtWjOtk3fpGh
AF1+CE1fPQ9ICu+dQqdeV2uzp0RT54005fB2tbe4mCuXiiMPnCG5y6gdLmZa8U1LF+2rPWpd2IJj
4Nj5Ufah6sb2Uoyxv7Fh1p55/KwQ7GE4Uj4hI73fNieqY2lqaBWer5qCenKh5hXQl3F+6Cx/2I++
mz21VBbPSpvbh05E1Qvglvx9QxvkMciFiGQD3fhXmEP03/0NtvLNqeapIMYNino376CW6y5C83h/
z3guH9NUqT+aYZI93x9l5Zn/X24OKAaHG2dx5fgToVQ3aijZ+YgjI/+D2MdRJzXxd+Wc4Hkz2NYb
zEqw1Yoi3Bjvj75yC1FE41YgQaIuvAwy4hl4XJgm6R715/hHbivBYzBU1kPk5J/uj7Q2TwFiT4Yz
Gl2bxX2nd/g78LGTvZvX1gPZiTRj0NQD1XvjANese/ShlZwIB8T5/sgrO5qXmP4NYCeO75Lg2zWh
WiLwguGp6kQ/W+TEDwPoeKlhXzXnDu7pxqKuTZXaM0VYZoAopvzvv21ptM+sah4ijIY7FcvLGMVK
GqLorIUpiK64cl79fkavHrfE17+YKiIeUnMX4VxzcX+Q8kR1jCLnXvRI6UACGD42zvR1Usfx5OTu
lvrn2u6RvCvSGvaQeTPRCRkTgZDGHhBj/nmsTQyIRw3ry7DdEh1b+4g03wBV8oaBX1s8LGVeT24+
q+lehxZ8wZxK+zdv0+xtr2kUL6zU/Xp/JW8PPxU2ijQaBUtupiWdKoKH3fQJFk1WBNC/RIfgGQF1
sXH4bxfwepTF4c8yVIyKFNPPWk81ZKNyKmxYOL8dIVsf7k/odgGJoAh8eVn4UMCTrzelptSo06Vz
DhEgtN9DTP+qkF2dEaow36R5r2+cAflMXGcvDEcXgljbki6Gi+HEAHszUeGvI6ubHgtSVRzGdKt8
Vse59kSr0EM18WrY22NARx2Dd4x3/2LGLhUCCDA6B39x45T+HLeqXeZ7q0OwHD6iKD/Q4O8efNzV
ECwlddpI2dY+p02vQPZeVBV1vOs17nMR+jhB5HuVvhrSH5GGrHDo0ooSwZv7k1sfyjYJ/akgO0ve
VCPKmioPqIuw6zE8bGlWPOmsYYehrulutNzXDgPCDDKtQVaaFOp6XqZptk7gDvl+EHP4jn4QfmzB
GG2FAvKDLPeMTc9Wal8Q2C01HBNwHRi5QZuMKgDyeBvhDgw4hkb1DLnSGN3jNOnpodTb6eQg8X+I
YLb/uL+ut3c3rwB9PADllCuJgK6nqtoJksaOnu37oodBP5BT5Si9Xmwjij00NacLm37ao+DQb5Ri
1w4oOFj8JigiSfHM65GrGfQ67HKcbRIHtZh4+pmaeo9DYhRbHh5pWxgOuRmXqw3FkHYT0aZks16P
F6cQZwL0r9ms83c8gRA3KgAs4c3V2og/0aPswjb8QwaeC8uPHUTdTtdofyzPZBGQD6fY0+xdwFSg
awinkhg4lcjMBCAHtuNJ5Eb/aFha/XkV2NZQ0yIJgqIgi7LX882jsqU9NOV7pexCz1BwrsJG29q3
0+Tu09wsPMuKp42EeaXUz2NMz11KfUBfWXa+MY0qrd41iz0lWlwbkW1LhRellvGVKyJoD3iUWvkF
50TR7mrbH6WyVo8f6NyPxreyQbzjeH+Dr1wcAEPgvCN7C1xlKTCTEwR2saoVexxttF2V2PMDmry+
l4EG/Hl/qNXJA742pQw9Dn/qYouZZdCYosGvPE2sYV/G0kUvxJKj3Nl4NT43ZtQ/FkM4f0IThiiM
zLF/ncygO1Uidjfu5pXcCkoCHSXmTg8CpO7198/qcQ4bI0Pwuintk9kGqRe45SeYGsXzqPnR2fHH
gcjbyS5mibG53wbNxtqv/QbMfvkZ0nWMa3uRXHGPZYqfkIkHhGXqUxWaw5NwJld6v9jdD0Qb1bcm
AWL9qFhR+E+JGJB9Inotwo23ceV5BgkGUlQuiOQbXy/GGCtg9oog2c9aUz50g+6cEy0bHvJiopxk
+MZD0fYpWimi+wh2b9q4Bm43IWg1mrS0K3iaqbdcDz9F2AqWveZ685QhApkFlOYNrLz6Tqn39zfh
7TXHUKSEHEEeSjoG10MhwFKOEZxcr7YS14PXXP7Tl1jw+nilX+Dxm58EwoWbSrS3bxkFF51+N9Ud
Sb5ZRHZtUWujTUvEy7VWPzf4G+yxUs6foCkMwBULrpzZ0t+bLho4g1O80cYm29jxN9+YhcUGQpbO
qMlwCK9nDq+4wbYH78VJiwB+oSAX7m07KoB+q71i7zCANt/BMo/avR3XY36gQJpe/nD1+Q1SaR6k
kwmSYslmRBwMIvZYDN4MdPYhmdriZIsqhqSo2K9Dl7o7F9m7P034fg1K1xQFNoeKyiL/ajSIPX1Z
Dp5QinJnWmF39kvRHZop+6QEfn+6P8cbWQjqXTxqQMwFeggmzZ/rhR6TpjesCaMhJc3cf4rUKh+g
wzYP5TxjQ2R287l1reGBh9x+W3ex/xpDgzl3rds9ot5jfK2CdtoSrbyJY2TBD+gbDXQZTyxBiwlI
4MLA+M9LC8U55kWJvmqQtx7q8ujvuMngIfVuenrfiI3luDnbcmSoy7/qJgTRi51vzkgXdfTvATe7
waGqq3pvhUaMPTV+QfdXfnWSsoJKwETMvczsM/q3ovH93rPBMD9H9Ox3cM+0cxxGzalA3/lQ6xVW
0/RiN2LV1ZGlboGs3hJLLCbpWnOuuCWTdMxeJBgLV9oTtgL5t0mfi1OhOfVriFU6ivqZamxE42sL
LL8tCAK6rbwk19vNz+Ng6rJ48DD0SspTERnGfwF11+TYDO4WH/3m+iRX5H1AhA/aM+jBxU0dIHuc
N2Pde05WYpLShyAl0cOGQTk0w6kwsuoVm4w6/dNbWw5LyGBLUjkVhmUYriSI0I1J7wGqn0++MVhn
PR81SH1zdIA0FnpKhmvWH28nnfqrbCzD5sBF5Xphy64jerVQQG2SOvYSNCL2GMMau8r0kSGOev+7
YQ/BpZ3jLfXklU+qyzqDhIOQOy6vSfrXWo+2OdqruZpfJjgVLw56Jz+0UtM3dq6cxFXYz8qi8kFD
ACwG1RT5U34rTiWwelqCUHSvRIOuQE/gsW/qsnlMO0M8Iedbf7y/qms7CFaYZK1ACyXsuR5Q1wOE
epuq93w7FIcgntJLargZIPEcZmDtCw++Sv6n6bGcpYQiUJniglheyVzHDpr5fMq4CEd04nTc68om
eKPoxpaTxNq3o1Wqwa02cbJaduFUltMye05IXXXZKYpr9ckZ6sxDf2zLLfvXWt18PJcUmQIqvcxl
sbhtzISXO+g9Jda6F5S243E/8KRAxRo0NJYigxLAcRJaZ+0qyLNfXOx23uF8h3tuHMTdswYVywEX
jq/mvvLH9K2BDp7p5YMa2g9t2thoG6W++OzOdvaE3WzwtSKRG72mpQGAjmmLfvb97bGyH+HMwRIl
HiUlXN5mWtKUati73KRdLB47o21ObYWpXq5ak8Rtb7XVtZWrmzSQohTQa076Ev5oaVMwGxURZw3U
wdk1QWuHP6hlpeYOR+YheJjbIflis5LzGSH3LHuNcR4a9tQ0R93rcDV8i5JK5u5MPc90ao9GOyGs
N47+2cdFT92hA9+/T3tt2Aia11aKG5GMnfPLTby492mTpvBHldEjj7ITHvEo+F53ZtW+IFnRhbsQ
OeYtBTF5zy42nNzXlM5J4QjZF1ei1jlhjVrh6JnlVL4Grvut1Qv9y/0tsDYILgQUyoET25RArm8I
RJQirW10IoYw7ZBjFNahLvPkcH+UlXuIYiTgM6AGUi1sEaXNZelEaqsQimr9fOaT9heB+Q/BcICq
d1a4Uhh+Swti5XLAxpcsh465xFQsBo2RZHSzmTAsqev8Zz/N4Xz0FbiKSYz8ycZRWpshCDes7QED
Efwu0m21nxsjDgj4yzJKUbScRPnaopv/qTZAUsZqXB+dOrBe76/r2nmCY4IVExZgkpdz/fXQrMQb
Dr6HNxZq2+IAbEWv8aR3h74bMh14q5k8qiKJntJ2UDa+6dryArEDWyhVWWgDXo8NlC7SkOMZPNms
O3T1pAYnWhHNvEuTUhk2HpW1fcoGZap8zlv+RK66WJn74ejZeW594ZvrOjZB1lYhcG1SSOHizqWB
vcVg5XpSs+tWtUm/3Cv7YjpaQdm86cfSeEijwN7iLa+NhdkUzSIAZJTq5cf9LRoYeZ2hBoA87ig9
7c1wJNxpNLV+jJO62QivVseSVh+ImyExvJQWzjGjAnToyotXiU4+28ObaMA+4Jkab5yElS9FNsal
TVNVAiMXx64b5qEqybQ9Q53dU1MKH6pWXW7sh5ULmbqew5WF5iEnQP6K3xbPEHlrZBOdWa0KaTAM
pYa6ujDbDOeKsKgeptSyNmL/25Iarm2AdYlQkaOjRL14BKicVDxJTu+pUxkpB063+gNOk3hCTHL6
2cY++ActbkpQEO6YqfskCrKTWimNvquaok03MrCVbyqTX/gf8mYlsLxegjALQELl5CItVZRdjKEz
LfuuOA26HW5MfWUobLp4+ci5qFdbi28aD6MeU+aAeotk88lsWusjMvcGXLYk3Rhq5UozKdEJabOi
S/jR9azQDRi6uhOAjSarPOu9Vu1azRyeFVsfX8w5Uc8OPHYvqgPj7f3LdG2SPLjgpC1k1Bj8euSo
ZR19g0ma5hQ+B2hfEU9EmCvt1MyY/rT7SF2GhAZcNk0yBOsXtyfyuJGB3NTg5XaTfExiiKyqYpiP
gGjjy/15rRwV6fZD1EpZBgTZYihRmVap9mjpzokyPE+Nph9RMI/2DVt8b9TDFnBs5SlkPDTJpKTg
rQ5G4uqYv2hmx8PQ9ceACtkOqZWPlhYaZzt1xws2pdXx/hzl0VvEStxrfDviJZBWS2iopah1k+K3
5U2mSHCuo3fX7MTkWs/BDBtlVxh99gmjbtPCabAqPuio9G3Zrq3sH6ptQDo4KtIFa3GfY2ivQa5j
nQMzyf4LhZK8m1R3erJw0NyK3NfWmKIXvUd6nog+yd/y2/Vn1aYTBQIFZd+Z9EtnjOZhNoL+Kbbz
aQ8BiaQEVMnGzb62yL8PuthIrRZrc2CRAZVWjrbJbE+XdA6CHcYS9s534+gNnPLvqMFJV52/ecJo
UNIHpaOMS+NNLpuoZhPK0bsEj59i0MqjMRYKTiD5Vq9g7UvCyQATRdosGX3Xq1uLIKCWxOqOYT+d
tZzEK4UjAsve0jY27o3mIAVMsMxkXxIgg+ro4tYp9CCv21F0nt1bzWGuy/jNrOBQWGth8rWwjabf
uXFVvas63TPj7tyVGQpMmagjGAaYD8nonRB6tr43RTzHJN2d+W/YqVsVbflxlycMfpzkA0mepbV4
/By02C2A1r1HzVj5bo8hllw5GqXvGly9sDSJtPf3j/TKR4DLwJXFh2BplnEEqO68TWKOE2wxRPSd
tHnKqCkf7TqYP/3FUDCPJGSIlszSNsQYqPfV+Ph5SVwr77DZBJ+UTBn3VtUbG5nkyvvG4wKunlUk
Qlrm3LQLqiw3AREiwqQeFYNGYMM5/9Dht34McHs5l6AddzVGg4f7s1wJzBiZsIyUEnjjElajTw0F
b+yevdSwlLOf5Dj4GuGWo+htnw2wAkUFCcOg40yweX14qpJUYxZsaCXTswerTt7adjUcBidQDlj8
+O+GHlmtUYWNFJQi3yl27m68eKtbB4V9rmH6rZRQr3+COxmiYSF4DVROrQgcsVccclzwfNP+/qKu
DiVr/JgsQLFWF7NtAhUSU+ywS93JOeMQluzxOMA0Qhd/DBqQC0v7HI4P8Sf8wOtZOWqQhjNNQc8t
bf8Q9dSL2lAPTkGIY0ZLAo0nWrFFdLlldf4aFeQybhmUm5ZZNH6WahbmBgoxXaAf58xODkGEnodT
aPoZloQ9HZHHqY7YT0m9oQL9fHyp+0dfTYejocfDqVfQFN7bQRceUvAV+5yu/5b6rZz74naSkbns
OPEPDtb12lS1E8RBqnGqUIx56aIp5pko8ICa7fh9mTru3qLTeL7/7VfeQ7p8ZFREcJynJYpDoGQA
xIlthplvf4ERUn9J4nl6Uuc5PvVdlpg73e/8x7iG6I8Pl25sbL61WXPKJKwcl48bDOAYt9R1QqIe
QxmdU9o445s6IMnD1RE3bSWU/hxKuoGVWbtG5D5AS4CiFHvxeqmjVm/0gvo87q6F8xQog4o0DS7U
99d27VyBGaVcJG8SCpTXo4xCLwff57ISFcpmWpnn/6F1+sOPq3Yjk/xV4lruHVShMSekcCN1E6+H
6pBOC6DNdV7Z+A5e04Pygp36Z8tq82ddCXJ6l0Lfq4EyeT4AyIceoXvEcyvxmGNs/eUv5i2xe7JS
RgNmEXoUmJb9D2fnsSQn0q7hKyICb7YUVFX7lpdmQ8gNngQSf/Xnoc9miupoov/QQgq5hCTNZ14z
5Pp6PVhRdzQ65ddQmMNnOiBipxnxyuLhCrKQK6HUCjh4s2Viqs8t1jvdobXS9qtEuvOm0jMM3tLc
W57SVhgfzMjo3k0dIEQG4U4RcPVaZeTL2V4yfI3EgmHbRH3uHy1qXH+yOvtpKqddRvprr2ggw71i
AAAFbvH0SZbAfEXH6rD0qnms62T6gtwIlQl9tPuVguoETlPJyB872VUIoUXuMU+d5gZceHXClWee
fLfKMhM8YZ/cmpFNEIbFrhKOFpqy71/ywN4IBlfMO6n7+jb/ienrQmvrdPRQCU2owhZekgbYXmf3
9tC+m7205imcF5S5Xpr0mz08KbPolQbZryrqzoXnZA/dBAAn6ev0znaEs7PUXjky1jx3jQpY2Fei
vG2aKmXMkLROmDWUycpQizr989tbZ/u1uemp8BCeQhGEBGNsVtasd5NKAlKGIJQT9LmT5bAaGJ2r
RscmrZv070Vm7FElt2Exg3Itkumiq0SnTd8MCoo9qodmEqHi0pbQRW2FOVv7CEtT/5o0o7WzSF55
ScZbq+grh13dkvP73iTfidG9q6p4OdW2gUirPfdYt8vuxokGG03yco+XclX5Wt9yLeWtvS94OFsK
jkJVkl4bAtdKp3ROWFSJ2/tqFANYcvJRwcxQxNqtiDv02/C97YovrpNUzdkFfPZd5ub4Xnzx+kBk
BYgcod/AytpMu1RLu5rttA0dxUu+NovEmyoBS9ilcglbMe1pfG2vI8Zb5a91WiX0GaF/Xu5NUCaV
kjngWPRaZB+bBucmbMK8e7zB9nhwVxkhY5F3koisOjqYfGzS7LROnNHoszFEcNc4Y59U3NT8Xci3
HAsoFndh0aTKsesyDR+FuAiMQsPuUdIGQEOXIrKo7PnY2PpI+xxIdGDPbXlU9c5yg7d33FWsvz4q
DTHKJoRArMdNUtjTtrIsinVhAt7pa+l08VNdVPNns04Xx1fGePzRiEQNE0pbnzj4u3PeR93OlngZ
5b8X+PoUzBNdLM4WNuJmMUQ8l1056RAiMJ7nJ7Oz4/JzGRvqHBY4UsqgofP+KdFkbwdwMyC+aHVe
fumNRfsGWImwrMEl83HEUPZ3RhfxdsnM0cF/uCgaHNnE8A1sW/TJjLTl/UcWTXnAgGRkK71iE+WI
NE4rWy4dEhSTc9fjuxl2QzrcqXVVhxlOw7fLkpfh219texozXdy9yPegDLySvDfTpcSQ99wOEw7H
zYDmW1X7VdSxsasSvu6JzWfhEF4pAIiTQ8nZLA4MnjIggasJneiN+ZhNbvWjlXr86MrRxBUUEO4Z
AmZ3LBKzqY+rpOh9pEXV/zDHYCVJBzk0QdJs7jqvRJTXcus+xChhPpmjqt21S9IGKEdk97Sr/mjo
Cu5Uyq5vBeRooVshxg1fBkT55XGBm5TnUUDuw7TKgFz0yfwrXSLDPaBPSxaURMZeELv+j5eTTe5J
VEVlDJ41UhCXI2a0O/pSXfoQ0wITBH0x6asvWwEMijlNnrXExZxvyXVow6KzUkS8zUR7bJDJ/0fJ
e+3v22vslZMByrBKHMNtQT1/ezIgfFxGDbi80I2TBHd7zghj7MqzgkbW2Za9HlSVSr0yV/PAwmbD
Txcz3omlX5Am20lBKZEqCzhQ8IGbU9uDiS1nxRrDXjOkFtYLfsQgXivvjsowMDykDHgQV8oGtXyz
bT80yzyXvphd84MTW/rs66AZI19t2/ZHZE9NEWZarUzBhNTyj1lBz823h7y9yTHFRmoPIk2OPG+i
y5ud6XxlQa05F0hSMk5qsJs3GdBOTuOBMgo+6CX2RIs8ly6uIsg/GszdrE2csW12kyO0Hgol1dAH
Uigm+di4I8+uwvgBgi9uHKp1t2mi1qE6GPX57adcN/RmummfuMDi1nPlik5Zd1PRJWU/hRbSoqcW
xp3fVQTLDWnGR4yNp+eh6tWbEqfGUB+ydmejvzo8LA4VoRmaR9smVeLY2YR53RzaydBN/pAZIG+R
KnGi+9IBiXmQEHhn7DgLa/Qrc7La1SkzUnYaWC8Vke00QPYCske8sDaxLrfiYiHwxe8OIddQ7T7I
asmSe6R1eu0J40ws0mNi82fMn3ExU5JEebT0cRCELqV361VdlZ/BbBpg5cXYz35uusMSFtoCQbWZ
GxQGBg0hXt9TKq89TIjQIbIS4ZwUjKiCkrooqfKzMjJU+Cu1ISadKrPEGTQSaPFro5Ih2Jm7pl8M
CV9h6gcNbUwruSOF7y2AyuR9QRY38VlfHBkh1jO73cHx4uymLaoM1FiiRp4v8mSRt0Nny59uN9Vf
22gwP8Z2kudfxsjMbxqaUY1vzwTGrl6Y9WkmIbmnxF15B8QG1H/eXnnX4RnpOxVN9aUfik7o5ZQP
ID1sHMjY6Pac3lcmyrKFkCxyXVTHt4e6KhcA6yUWBiy4upGtRcbLsUZv8dRBjcYQrk1jJiBcUcoN
aizmej/KTL0NEwSZy0dNiZGu5BroIaPW0+L81mTbqDem1nX6N7VS1C9vP9krZwSpFQzUVX4RyP3m
wfBR7Bsp9S7sl1T5YSVRFeCh3PwaB/mN2uUSvD3cK3EqTRh3xaeuMjhXPaihidS+q1ZVbGoJjUCW
tSsr5CgSFQ3geCj6o1OowriNug4NDo/roA1QGSm04zTKoQzxyROATIcBy04x2okC6dpoP3OeyuF5
lcN6HuAHmzuPfb1UQOiAB2JjQmflsLr8fI6XjrZXLDnGCAhC+llHj7Jvx/Gulklkv38whlqZZWuM
SgByOZjkalk7SSLUtMa5zScB51LFlCPGCGRnqOvTjyuOGHg9/ih1bNEkFdRDFNGrJVzUagx1txY/
Fbr5R7MAxeJ3TinOI1HmUbfV+LDUaLv5b6+H68wUZwG6y6tTEEnSlexr5Ok4+nhLaBFY/8b3yvk8
eQJhwzapnVDBQXTAoNYSzs6t87K5L85b9FSpLdD3XesLcL0uJzkRhjZETUbeN81Jd9vHqvrYyiXP
H6xyUutj0so6O+mRyrGfjoRAfjVU2WcL+GN+okrt/sWQJnmuc+K4o5VD++F+xzvSz/q6mfyiTWXv
D848Y6obrYc479mhrD8RH3TQKmp/XkorOvTCxEPXjnrrt6l07nfRznEf1NgFYkxZqtPHFjLMdKAv
UQP+5dn+2q10Bn8CjjP4Di4o+Y2UTrJzLFx9F6aHmQEdtio9UGG6nB7cGpMV/LOEq1B47mMmXN+0
ndREmI89qBnaNfHRHRRb3VmRax6x/S6rsARgDvIybsTNwJUVkS2bajjpY1LdTpHecpPgq62gHObF
P0RU98LHHxzh+t50le9vr8erjc57rzgO1JtM8OzbOnUeKxMtVEmyVxTcca41fc6qTDsuLtrYbw91
tfdA0YJmhehMKcgk6r98U4t+sY6rKFMsqxLRgX78mrS45vixPY0hKE77HjxgH84eNtdeEsU7GfCL
AthmqmnQAIQGCUiRZsvpSlMQFXVca6FFMWp1GRkFMv5e0dyji1a5wYTRDORLN7LOoCQQPzTHCkn3
ysmy5MwBjw422YM63QxRPN6Z6gx5BisAHbLQZEaDb7eF+Qn9wMgN5gRqd6A7GWqFjibUoFOFPoeu
GPX6sHSiflomLj5/kpb9IQObHiOs7Ma4RLWl3FnaL3jh7XuD3AdCsk4/Rb/NxAMCMPrI0kLP7cf6
VlU07c9kOEn72CcxcntT2689IT21p8NQeYv+0MUGdRJPdaY6bJvZOZWSdv9qOL+cJ0LC6NBCl6/e
ezay9eBU06qBkQULcZMPUlatotlYLQVk0uHsjMQB7onSdacH5Nrt8RQPPRByV1+idGcXXscrjA2g
CQkOQhY6Y5vFOU5OxfHY6aE2VspC+z51vwxDN//L1HAc5Smq+K6JnD9GYs5jaxVajb92Ev8wc2yB
LNQCdnbLdW7IEyHpAoYDeBCrdXMwuEYsMldltRpYjnwU1TDfLBzRegCazTuTq4nbjls6aMtO+SiQ
of/YZKq9czy8tnbAXrJtSJtXUa1NzKiDN5/bfFBD5MRa3BChZE6B4wHEPxTIttcBcibR79qJI7iY
Vr4C0lsrPycdlpW+2tdS+EqUoBcR6dLxjaY01YOLDv3z22fLVVRnkFKhMImeyQr32XY29d5O3VI4
Zoi0mvko8OwGMpZpH/tmqb4UyFr+evd4dO5haq9YdwK7zZbKMYvEAHIwQrcxo4pWoozuMkUBlR8P
yQxPmKrSzu64vijAFlIoWj8G+inb43MUVprEU26G7FaI6dJLcyB3oLZ9MIDLIctmbEuyaDm6WB8v
O6WaV1YjtxOsOWrJNFHtrXtQS/V+SIVrhohleff0T3WcLdS61e4kXLYoBGZanVVXa8mezPo2QyYq
uTPx19xZkK98aJJmpmA1zCF1XGfpP+2fJu9rQF2WGdb92Aed2UU/JTl0QXRRwE6aUkz9dnbi9RWp
rdzwtWfioIa2RZENizcaZhNbIYJW8y21vL4KRNEqd62dwqx798KixokoydprpVmyXVhCx0toKhnM
7SlMS6BbQ1FgCJCWf/CwqndwNtvpRGyNsGMVW2FBAa7eTKfn4BTap018zCxD+eiNWnSLlfUsA22M
rNsEI769ZbwNtF5GhJEIUW2NN7b4P+hbHOWWqoTcH/Y9/MHumHaN+KAOmRpAAhUH6fZ7JAdK7ayL
/96B67CgAFddJ/p56B1crptBryJnymI3bNJJfySS9epjMTXTd63Ht8+vvc74Y6qRkh3wMaI4k+O7
c+vhXNP58DdXtAB59TNCySmoJ1sCeu07ka+94OSD5B+QxleGVR9mOccfm8SoPtlYGmW+il/Dn1H2
1XiMRFzn/lAl8meXqv23curQ7FOtxXaIuO0+pmkq4XnPXYqTtSAEf1xc0fxdygI5E4AhznHEFku9
ldnU3+pV46jU1dLknyTFAwlvl3qYfVUKpz54M1pjmVBw2DBdGWe+q9TLQOsWLSF+LYefMU7E7erx
Ew/BGvbwX+HX+5dV0qO0sBBgH1KBW9AsOiM/JGYn/uYJCvZ+xmkO8CqapwwrzYwXb1slQnO+kcqz
hy9NEkazk93P1hAvhzGtuhtP5VuHCEh4Ja49RvabJEHLfcwu5sifPLv9EhGCijBqdISoNAtzEB/3
Hep2Y2/kD4qa4kktjDHpoX6BhvZTWWKAKLU21v1ZKnJ5XKI4Ww49yg1kCqahtH5MqfK+5c8+RGXc
IEOqD0p8mKqKXCIp02YmzWqMDyAaOvs4iHr4a0uXqHDKTPldYBfztxuEk/lkvS4WfF0svutlO1co
rszNnehEhEYCuA7XtzMt+ZeTU6uCbLJrGFg94r944kau9OfSXOqgIWnu0dLOnW9Or2rxOavU7Bzp
zljBfcd4zyfkqTG9bFUSfE4VkDmWEF11IOSYZp8ObXJLayQ2GI2eoV/mnmJ95WY28KcaaM74RTpV
he/F3kKNQe+7+MboNRstZU9pHZzZhsk51FY5/1nUqOW35yU2/apMi4ceo9nPPRJE/2ZRZP1x8bUq
DiDwKLnZeToFnIxDck8VN/8ns3J2LjIM9gxyKEltXy9r+zfkmlTFXHlw7hvhZb+YOK/B5jnlXH7f
8cg2Rq5sbcqsfSx6mpfbeDEpicyWnR4ntKGCNPbUoJcATdxZme9lPg87HYO19LA5Nmi+kBeir0V0
uD2trFkIQynQu0MDZcloFVjDfS2qaAct9MqhSBNE54Ay4Ol7WwiGS2V6sYsuPhr0TLVQifPoif6q
0xxsZ+hOQ5Znn3Gi2etYv3IoQkIlciLcxg51G3CDelAoFKfJsRsA8Kjxop3LuTceSUHlox4l1t7n
e5Gw2cwnSg+IyuNVRNNj68TtGM1cxaYRhUB8HfmrX6buB+l+3YZeqmTenYu9zLk0KjX2W+GK790Q
ScIcrTW0Q9dEUfHVARdhHUoqxY955end2RJe0xyGCOZFoMdSqaGCatoXzUMv5iBpXvxOae+KY4VL
EkUIGp4uzoK1ZfhRqpDqz1Vu3CkRojZ+XC3zE8Uos/W9SDeqoztb6n2S14NLEbxAAEfB2VoJGrWs
VvdgVkRZolKCxxtuXux1VbMPRlYYX3pFJ1dIiq7/ZuczvmUYvDhKQOOipjuhDl1HzyHO9bCYYhPj
n7muP/UWOvOnKe285Zh6Cdoj2lxrv2rhtIk/FfBV+HuZgwVbZKQyUM0G+lCWVQ7nTlzGd22OrxfC
xIld+bXQq8cIUdghUCs6WQdRlUsWUmcd5xO70/vTepRh/QWTKOeA3nz+e1aL6qGoPbU/v71n9evV
TegIfYsjkDSUAP1y0zqNNUWaOuTHxUh06zBXY/YZPRSEZWNrqMPCKtDn7iPl2CdCu5FLrxy8Po9W
ZQjXykirR3VhAtPub1UZ88mZ6/G7xelyU3bp/MmITOfOc9uZBFwVyH/PC/g0iC+HKo6rQ2ub02MR
WyD+yzb6d1JEvxOyXYE/VyUw4KYcR5DHidDXQ+Q/MWm/dlUxCyiPeg+mAmMEW2IHnAyUc9JBr+Gs
tAj3hFTl6n9VZMkS4vS5/D00Q+wEphzLZ2RVMT2aa+Ge63p1+E1cd7H9eaj094pM8bCoddNzJJ5f
T5rNCWrlskwNhNiPoBI0fIewOk5x1v3ZF+m3ITG/85Lq57cXwIvU2+WuJ7SEfamvWgl0dTYTJFyF
eKdu66NqU8LyUbsX5ylvVBHWmaR42CaaXR10LMnK0FSqATtPpZzmoNI7aR3krDct2iBO8Rl7vkr3
7bGzoye7GezTGE2EbGzvDFtVHEq+pFgtI4k4od5DEcYG1uDi6PmcJnbTPRizt9BbnUQbSMdylo+9
SIz0SU+M+V6pTHhGU5J2H/JSAVLJPZl/TVEg+4v8n/XNwuEwDVI0subbXC/qnws98j5I4o6uoeN2
NJvUISlQwc3i6jFVpu5XuQwxi1qYNB/VTOs+z51pFqeKKf5oF3yjo6flpbyhHuZ8IwEZh1sLn8jx
0IMJ+dGPA2V9JxvTB8/EHJYQoaz+bZNEpbnFJVmz69EKkw37m9ZtpJxK/BfRRhqXJAuEU/TiUDT4
IR6ILIbv9aRNUMQN7MNutNbuE3zFC+NA+8UrvnRLK/LTiBfnyiPjLAx2VsDVNQpxA4MiG9MbLprt
tZ0YZmovg1scTXtwTmNnmD4PG9SNRTvDacs7GO7dzrZ8gYVcrToaC6BraHuRK15uy7ZcDLcDRX80
Mj3B2CvWDbIM1ZR+ZDf4Ow5T46B+MhRna2YL+9pkW18Ezp3VSU/syTg0eBX/0xVFV98PRquXj9P6
CYBuEeqTlQ3CeohGPW8P3AfEO8aMRZGv52hmHjlGB0JqNarEkzfE3YOX5POIyhiSzIBnbYXqbqw4
f7u2UJ5Lr7X/GHZZi3dHS5ZD6MIVv5KB4RtczsA0lIZTIRBytCZR3c7LlKOxQEkb5QLvRKUx3smU
1328mXGqVQBIVjI+tcZN8jqMRTsMdZMf9TJJtIeSkFg+eEWxnN5eTtuMnDOMaIWaOYNRk9rKMFpa
PC4VVwPiz5oHm6sVx0Jt5dPcIhrx7qFW9PoKG1mhsVu1Rdw3qRdaU3GUkF1P1hJh1Ctt95mikLKD
/3zRUNlMH1tkrSrRhKApvpm+SI9np3TT9NiVrVUeFdLxwVeAaZ5jcADe4zhM7t9Ik9FNb/Xzn6nn
wu77DtdgN+ttErsirVcWvTWrfr7Y2dmr7aZ4jDJ3QfHW6oxniKg9sVIPPC5g4bTJbdfBCghaRcN/
xB6sfwfd61vf1WBbB9SY+q+NZZarQ+5Cw2emR90dVEu2X7DkMWys6inM3kfSTveEe69DU6Se7ZdG
LRBOmoKXS7dRBA6hdccsqLh6HIbR671PkaMod0rRkpQr7jBaO9/6SniDwuHag0R6kFYZLbp13f3n
Ik/LQlPlOFbHTMk9z5edpZ9kJq27slfUWyOX1hlhNMwmYrv/ayrxPB9aN20hCFXW2Ss0BGOdXDy0
1aL3MKxt8j+vLPBy1dS+8nVpxDuh1XVkxYmK5DAgz5WVtcUzcW4RTAHLW2Fh6nHRSmBLEvyj1en5
oVXxqS0ms93Z5de7D30XZCpXgUx+bCOIqHbzkiumPY4IZmXoGFjWl8opgInVu0Jpa2h4uSUgNaBP
CTzM5RDfSjeYg1pYg5DiuCy1F6KbFnrYApRuZoXDXHqPAnEAdJAM9cc7tz3dYd4MYp2FJCetgcuV
AKm6yetpbI74qn6h5pDRdjBz8zgPRvPx7aGuVjpD0Qe2HFx54B1vRQcUF2l1mnD1cUnm/K9RIndG
gan8BSCAio0TLzsp7VUpF6gXQh80wVb9b5Q/NreCyRHtthKOIGZLAD6jUlqBk0/a11o246m0NHyh
k6Tjz7lAbumJVjhuKe7OaffaY6AdiCAHZVXAGFsgUlkMde+USXvEgln5jcQqqj+uYoczGg8jdbPR
vDNFphiHaXYLv1eBSM1uVe/s+evZpxVJQAIeEJkESsqbD003SkXXtj+qhTY/9K23BEyee6MVMZQd
VVVAAr79va+WNMuZ3N2DcccNyeK+HFEbMPeO0lQeo1ws50Kn2Innd3ZCYnJ5sLxyCqq+Wg70D/c4
SVcbl5ER7FjhP8TgQJIvRx6Qz2qXupPH1O5zlMoY+1ZYBLcERFm085pXR9M6GLQk9g4LjlLv5WDs
WWVuFlseXWkYPwEeaGcpVRE0pj4GXlvJm2mY94yFX31D0J3wrUDdEPldDtoOBj18s+iOLglUgINp
EqKyoZ+LOu/eewryflxPUNghbCAvsQEMVPlCzq178mioie33/fBTT/vhmymd+J29LWd1I3BeBDXQ
lefUvXwpnLPxXxx1gkoE+27nceo+ZL36C96O24HcI/F47wIFsLTegpy49NO2HGarnxSnmzt6OspY
/HaiPDk4cH5sPOhoTvv6VBpt0NLsDpTZcj+9Pfj1fkQC1YNvRRC0ysCtIeZ/ruAkk14HCpGQVSvc
EwxtwbGke/eOWkb4MC//w3Dseqja3ooG26JiqFe004Co6HGRi/lgLnL2p4bGmhU7+Y8R5d3w7de7
3hVU7VifAONeQtjNqlkjvCGpbV5Pwr6xe3u6Vas+Cpq+r31NaspdNaH4/P5B0SNZ0S2gFNCbu5zT
kvBjAorIvdnP9nGuPPc06sMUenQkjtIUxb1dD/HOm15vRVhrLCEalmgRWFuKXu3MnlubsgArpOdP
Su06yOt1c+DRTvkf3g8bBFI9mwIaKLvL94tbRx/JlovjOGkDdEOysKgo7YcyKd1fVYG5j0P8uLNL
rhADYPnAKJDN0gKmTb9FcoENchZlsQr0j0bxIc6wxz0tJf0QoFH6jbUYU9CNSUQrw5yKh7TIer8u
PeuXi6/yYXEz9efbX/n6XgHXRolFXxtcoOk2pzvwrrhCz6o4eqUqnqs5UnBTIhMA6F6FpSuT0JEG
FlWidd/9qZl49A4QGFwXtrdZ1Akpijt3EvZMnedfB0kdxdJFf5OmbnN4+yWvOFa4c/ORwSrBjnxZ
V5ff2uo0QhGtco5Z53hn0iDnkS7S8mymUjkXg2W0PtoO+N5luOvhZg3jKdeKr0Wl7sFqrk4qnoQ1
gAMRZS0kjDfHspNrTl1agwNuHHgQvpKfabynH2YZ49tZmtZOi+Dq88LXXn2kkDMBPwj05vLFi6wy
xtiwpyPUgOYjwJF74YE3UGRT3zV0N59N0be/ekd/r/MsAN4VKAlnaJX8giRwOTCT3ZtZtqjHphcW
3X7yHzNtuycnj3/mWJ3tbObraYXnA6iCQAUfELbY5XDpjFSLyGrt2Ml69IVX6KeoLWlQjZRWh75W
fr97RZFmMrfg8WnyIMi1GdCr1NlW8HVVKcM8m96YPfWxnZ5EQhTsI8LXoNpikx5nefk9syqVMDV1
QizE5m9vP8qVeCZTvdqA0P5/ST22B7UoeUxaqAtcn1Kdn+KsldIfJm4Jmh9DHJ8F+NXuWa0z7Tu0
EbBy3mglY0D21Zl+U1fuUWKpU9/TKERIqy+M5auO1k0UNpGhLQh1qKMFPTttAGTPMHJ8WTV2h16V
npQHDqsi9asYLtfOWXm9dunmrCQnJpl8Y6upUUw8jYUK31GAPJ8BVznOF+R+xHNqotFAgy0LU6E2
QWFPe8CVNV74bwLpETvRLbSxiOZYRBri8ut2YAl6baY3nI8GrGTh2rcZqnU7MIrttb6OgnkA4Qqy
IUSemzU0xYputom6oKWuL78zJ/2nmuzisUs95YHOEG3cpN2zy7m6gP5/UHoO0KSgkG19EkbXhJww
mMshJppvaBoOBmhRtwkmM9Y/a22ShkUNOfIAdi39JDrP9Rdvrh7NSrSnFgvS89vL99VJIIQi/uYO
hix/OdXIq+UJkp8qCIqKc9fpoEQkzNcMgsIV56gcjFMDvGVncV0RG5kHauUwwYlZyWi3yl1WGbV0
ZLvVdW5S/cgovZPS5t7nyhTxn6wBzJHVrgjkoE4nWMAVZfgmvil0skybttAjoLTm6EXgik2nKs9a
NAAeK7vi+xRXkx8XbrJzX17LsfPEMJNXEWegN1eSGJlAYyaTwApbs3PubYM2eYzYZnFolRj6id06
MDMKT/UVmYzH1sztwAL+EeLGrnwG5EmA02V75ccrpsI6jyv0EaQfRxAH4uX30xRBTT5GStfquvEf
vZBDD0xg8L6Oi3BvRRopaiAXDfesROmpKJqp3ir+6iF9M1ENpf9Jui78RVXUJ6Wo8q+1nRrPVAjT
wa8sgCDHt9fbNsJcn5etTa5HEr2KLV0+7wAIqOpQIALpl8rnkUbMLWKwVdDb9l4we1WseBkLrhZO
DStPYSsyPhY2UVsBaCRF+eArN7/yQVGAZcXF0P9qYtX0AW1lLO86DWfFkcelt+ud2Oe19yXdXAFM
a8ixpdTYseTg6szpIIzlT1IlwFsizfuMtJU57e2pNXjZHJtrgEXta72KoAtczm1L6gwRmmPTWHr6
ay9y5tQVzuAT8hQxMbJrW+TODbtNP5VAgv18mubGr41o/PD2Z14/4/ZR+NIrUw4E3lVAMHhlyUZu
lkNJJwajqm4J4sysblVVzgiMLHtyMS/Ms6sBaV+QaUOTgJt5+e4Kst0R4y0HtCqbG30E8f1oiUnS
cIMd2vuujIAeFook1seFKLMPMeD6nz0O7a1vWmNuhLmRtdqBEHz+NWRKzK3aJ8PkO8ainCZOGuXU
t2b7j1aP5oe4mErWS1x3N5bdWePOqfza9AEmZN1SyeRY3sRT8Sw9qxATNT1ZYhmT5cpTHJcKBw6K
Hkse7RnGvXILUJJeBffWux5I9eXs2VOBjLcQ88HGv+SgFUkeKpNT0opsShzOlB99nGU773i1MyjA
EJliNYCuEUXizSXfLDFgMcWsgrg33bthWS103Dw+e0Lfky+8er11qLUqbNGmIfXbvF4TL+MSKS5D
6VK5191pPKVVNcNms+wg84QdLkJ275XBfBmUwaikaSt56HJOIzclq8+9KqCT3PwEQpIEslWrezce
xM4hcxUvMRT+risEFRQ+n/FyqDZj+U9qKwJH2OJ7BuHkYKcg5fYOmFfHWbXv1zIPqOLNZVNPg9QH
Hj8oo2i5pRpC4cVjYoN8SaPPBrprqK7o9T/2UA5PCYroN4ZEBLiyS6MPo86xfhMRm8cczfadGbja
MIhEQ5UCZ00pgVt6E8a0ejPqkcgF5UPD+0T+N4WQcWb4n7N3GkSl7dTjX1m8oItxGQL0S6Nxyzwa
MG60U0EnvxGOcwQKARDE69DyW7y9j/vaq7FoX16PLbo91bF3mUEtsE+ivgMqnwHklDGmxJ2Qxame
8al8++h+7dVI1VdJEPjtQO8vFxNksrywYFYEPY3JT0mZFJBp6uaud9y9yu96jF0c2nw1BBt4JxgA
NIU32bhLx141FzCBiN7MaTBmTRlm0YRD2ZgY9zKZ6ke9x5rg2ChWFqp51wVvv+u68bcPwGty5NE8
BF2zORhEp0ZOVJXoiDjN9AD+Snmq2rI553U0Pi4zXoSjquQJDcGpPL499HXkxstTgVllnlcA0pb9
QForOs2GyTpmnRChbfbZcIJRorcQR43o3OBUMN9SlKC1m+Bh6JwisxzL8wIm1/w3X6rm6GgK+kbN
UphfmpnarC8XJfknxlQVpSVIQTsn9ivH6MUTbz5XXFZK3JLmB6biyU8O3kQ3sN8yuLAmiJ1ycT8N
5q787WuD0mlio5EtsCjX7fGf2rLtZFNGAiyCwYvSf+e2jXJfy1HhKeX4BO6uP8ZAGMKdj7OGStuF
wbKkscyhCpFnc54g8UBVUClFkDQYYPxIvSIyCA3iqDoteJvlpygDdBnU7WDeFInM/5GLhaolzPdp
el7aqBMfXOhqn95+rNeWK3NAeLMmT9ANLudCFBmIU3zmgmEsnaPpiil0B5VwJzf0D7lbCaDrjVke
3bqod5bra6cQ8AjCAxSdua03R7+WpSq1k6IOYsfoEENUEZxh9q2vLvXvp1lrfr77Vdn7UJlXIT6+
wSaWbRYCoARYdCDzRg+ka2bBPIjosBS9GpZT8keoRva94eDc+fSvvCh9DAR/VkVKJEc2xx9yO2lm
UYwNytizD5rZlTd9kfeBrijmKdZ2o/ZX7lSb63uNEaAI8ePym46O2UQiipnY0c71Y+9aVXKD9Mqu
jMr6hTZLGukIIq61ZwrsYDNQjVJM5I70YiNjxZctc2afhj6S92MrRyRsJuXUKHV+iBLaqP5Y9d2D
PfWoAFRxaftUJvC00PTsw9vf+ZXtDRpiTQn5iTW9+c7Z7MUdXF0RmNAAHnu9yw8KwIlz1UbyI+g6
4x7n6S9vj/nalBMCQCpbmyvccZspX/ICQ6SU1GDEFbaIC/vBwSR+p1d+tZAABKGBTpeR+iSDbEZJ
M2pyCs0WZrpKD+Ajs6CLBITVqVdve3BDO3fZa+NxKsCVwd4BpP3m+zq1LnV1cFy87pVmLT16JxqU
9oPqVs2hScddhPDVGckLrvw91hSgVJBHl9O40DNw8K5hQF2Ba6MUifMbxMcUh9JSlDSoEWt4Ao3U
gLBZakm1PUbBK4EnoR/+j7Pz2pEbycL0ExGgN7dkmnIyVfK6IVqtbnoftE+/X2gWu5VMIonqgQZo
TGMUGcEwx/xGFEkHfRgQyDmt9NY4KkkGbj7njjlZSR+Xp8lzk9lvjNwJ/RkvH9B8+Aueq6rqPF+J
UCc93d4VVzuR6ZCLINYBRwEPn9WVb0RRV5Z14eK9pkjLLGCryOhARTyWc62ftVJLTob1ZtU75KNQ
doUTx25EpXmNVVPpdM1pCI6CFxxFo2ay43MmSmM5AA/zDlM3e1S86j1rsKszIIdF9s4iGJAujqvd
UszqYKYWw5rFYMV3buqMcdCVU7Qnirk1EIodFPqkyRAX6uUuqRUy6UYpPEjKgMNNYY8vVWUVX29/
vK3NT4cF9UB5v7Ggl6Pg72yoOY67gaY74kUbXXZlj5fCgubZvWiQp7o93lWQTNdMcvDZ+PSS6GJe
jtdijw0/DHXwosyo+6HTXj2JeLA1v9Kr9tftwTZ2JpcIa/dnd1651o1wdDAh5PGzwBG+04z538UY
U9+ss/7eK/PiKWfz7sR6GwuK9C7XCepzFBjX1f8ZDTMyDcsLKneA0jY1NuhEnIZxOkt+LYO+i8ff
uE1452VflraD5G1eruhkZfVSUXwNFjSegIgXRRDy4ge4n5H6ZJV6jHIlPoqWwvzUOg0kXjxY7LEd
7lAr3FP82Jw+UZb8Odzea0wKEkNh1etxKEEU/bkYiKxGWWAtYuc7gXVyuv2FrwI7tpOMrVzoFpjo
rQUdHJVLcom5SpUytPQHgl7nfeaNw1MKq/fXYi7qXdMZ7n1iaf2ec/PW7oICaTqedOygVHm58Ca3
jBgQqg/SUNECK6nzJywu80NZtN0naQj5MibjZPq3Z/ynu3IRjjBlOJ3sMCDOdMDlvfEqru+o5Bfo
J4VB2UbW/IhqTNb/AEhfcpoqZeqqAHbrjKyA6+XPbgcoPBgHTfytLF2TBJ2pOJj7ppAoz66DNFag
T6H7Eob62AYJqUh5TmLazr4nItEEtafgSM7awsLDny7Wf2GgGX9OB1FS5qZVh1X4YHvJdxPhnmNt
VzaYhz70ysdMmVpcUsi4lfuoVVrjEVmy4a5M1Gr0264ovtih1VA2NNww32lQXTeLZG9eNkiAZOC3
+gcs/2qNZjVMcD6Y0JVqZxt5DQQV/7XDqnhoQNYeOn0pfqJDg+pW79X32pJ2flp746dcoUWCYvpc
OztfbeNY0MuHUU2MgQDJFfKmd1EA6fCrS8Ky/7Y0oy0fx3R4TKvcCrKpjqKdQstViYBS0//FFBMi
wj2+3CZNiaXJ6KVEDFOHpeNCVxU4t3aeC4CP/qAISr5p3cCiJBJpKbbhVbhz129MmlSA6JSoWboS
yX//6iuAJlAo5LV6MM6jA/lGlF2QdrnqHVvT6N8raIAUb60dGgDXMQPh2NElBLJwOWRVzi3t3doI
qrRankZ8FXwNAX5Ynf1yf/sgXs8O2Dp1XwbB+wnzhMuh9FjvyThoOObpSL6jlvPJ6dNfqZsmR11L
36pRxYUKQZ67DuVzk0B1dc3baKobCf8NZjSsju40xGdc0auvs0b1+fbMrt9o0ikC1P9BVfG5uJzZ
jDtnVNW2ju+q42X+VCX9r74vbedEuwhKz+3Rrjcqo6GDQiOO54LO8mo0Z060sUCX3rUy99HNLGjI
8JTmxM+QZT0vSex1B5Ep0Hix161+6fmo7L1a17GWhJWjgQoJ1EMudnWVe63p9JE5gr6tW/VxyRfj
E7um35np1o5BW5UWNvk5rg2r8zCiqR7VOVS9dKqQj7Ln0DhkWAEe8bhfviwet+7tpb3CD8lNIzUP
EA8HTAEs4HJt1bZB1iopIPfUnludtAkbQNF37oMVd2BoKO4pQW5nRdAUQ/MtpO2AFEIZ/ojyRv94
+7dsbSoIg6iq0DkjqVvt324WQzONcLCEHbuntiriu0TY6tmAtrezzhtD4ccsM3X40yz4KsacZsNQ
HCgiQZhq+QczdT+RIodPXTR9vj2n69Y2PASudKot6CHQKV1dsp6pp0OatmbgTG35QuGr/hwSANVB
Xrh161tllUx3WRN1kz8lrdP7UQehyNcX181o3zSVjR06PNhAa6DPv/0Y8/ShHiJB5zoNvsuP7+qK
2uUDkPLcpTYT9HUf3iEKUYxIOujVYWcp5BG5DEvkJiNLAA5hSyTk5WiphViJ6HojKNSCTeBXtdYv
fuJqS/ziZlA3MNKJ2h9T7lGHR+ln/KdwaQouJv+/QDXHKtrb/PIzr38Rn18KQcMx5Otc/iL59KhF
m6oB9KwcM8rR+I1dSXFqMOn7W8BT7mA5FCYqV4JMRINOeJoX0e0szMb1BqqeG5u8B8TBWk8lLhcp
DhmhA1SH07HzZv0wo9jweyKNvF/KOm38yFOSmLBjyH/QIt17Eq9EjbgEZCQEmg7gJnzv1SZN0N5U
QqdQg7DMxwfVFOljnqrtF0tE8wPVyfY5KqYqiJuFEDBXIv3noKrVXT4lw7nEQu0TiJvq51ip+YNV
Wek/tzfOxtUrDQeQBKY4ygKtrl7XRKK0qDI1sOulPRoohaMS0tp7boXXmAapywlahFwXeiSUgMvd
MGN63cxRrQZ1o9to7Y0gFloBx8KPprqBTWpOn2syNxxSIXJ8SBcId4i0Rjuh6cYbQHcIvpVUC5V1
2sufMdrm4DhJqxKMFfFnPUuab6aeJF+hLtuPEzjSnVMgo5DVIYB6ITWieHV4Zlevq4a+jVe7PfkJ
CgMfSteJjv2YFw+6N9b3wmjBT9F0vL/9TTe3HIQyTh8YSrR95K96FfmNzKZeyJgCmxfvL9mUeqjH
fP7cmklxNyUYWUPcDcN/bXtuvxdSxQqIvQdygPxcfW9GE17TIsKvbMlc8TwWVb9X9NtcF4pv1CJs
CRiQ2/LVL6wWej88HVqwYPlxr3focRp4yT7AWkOjD8518+yYS7uz2be+PjuQXhTwbW7K1WbHRaUf
s7LQgkGvoixwmjl5JuDJDNQl7aQJ9GFAKub2x9g6YMABJXvDJvn40057NVOlc9TabGYNh1Jz+aSI
+KthZuOP24NsPLnEwf9/kNUdk2H+UE90ooK5hdV0gGO2IMDnRWWBiKWY/ssygl61qXrIRuvqEIVL
y8tfDlqAQqyBc72l9+ORQzAH5tjQ8OriPX18+fvXx0hKkTkWMRABopz/60VcTE0p64SQONGL+7qf
s4cp66xT39TavVGXv6l71A8l4Ou7ty8sFAoYRVQ5QCmsBvZEumROh3YBcF1ImThqoy/aDu/htHU7
G2VzjhwGHimCUxgbl3NMgS0oNtd/0HnR1P7QCi0cn6a00p5o9ZYGclWoPZ0iY1DMQNemaM+va2sP
cSi4MDiV4D5WeyitknyMXTJWHVEqbO+QRGjVpfzYIIhyvL2qW4EbMwT4ALyEF2GtaFfTyKriBrv4
xban6dEesLP9gLDaGAUII7DITWiCKS7VrFXeDcloiscin3XlYy6Q9vBFrbXOyRFx/zVWudR2Yoat
awLVXvqndLdJ3VfXRGhjMRuh0hnoEeyuWkvw81ji7ilx89+wz5adpHnrLpRMK0R58GdFwPryw4se
AIg1UcNClxraYWF8HUr66GGf52d3bJxDaMZiZ19vpSYUCWl+8BFINNdmXqVjJcagcS1hC9qX39xs
wkyp9ZrpqGd2TkO4qBo6l4vS+31SKsbD2GUjzoAxeEGfVDmu9vbExkVJJgrakZSe9HdNxgIGoFXs
PDWIFTxEz2pkaeIEzrjJvpNpLBWmeuQ2B1Eby3iOowQ+GqF9yvJgx/U91QodI0wdoLKvThjxgDzX
or2Nu/Ub5Y6VHirwcNY0UqErBelyp1LHazRqNqF+ynN3Pt0+Hhsnkb8dSVJEBxwAHqsNQb+zH8LB
0ila2/r9VC3W16Lvn9W0Uc5vHYlLlR0g+/L4NK2fYc8L21ZEtQ2PfyzOSeSiyEGl/K+0GcpPt4e6
3uUMRXuKzyhHXL+DcZlERmd0dlA4KuLGiYLTJtcNwmwwAGZFG0+TNU87K7k5KDg92e0DzrYWOWgW
04Gz2NsBT5KggGFTiacG4J48hKafksKc7r1G1Xdu8uv7Q7Y9dK4Camzgm+WvevVaYUyfGHrj2BSl
oYPy/qKNMqnWGeGd4uxU5R7SaiO4hhdKC17C9fCUXrO6UZIa+4wCT9DO8/IlLmq630Cv8k/Qf7sj
UN7wnYb43jFtdeNdODnz566a957KK2sPieSjIC5tc2QVcJ3oxHiPjsjF2URXteZk6F5JFakonbCa
rCFa48SuC+Mh6p3pp6hi/UO+SKUtK4Tg4+up3fyrVrb70yrTWqATPjbfUDJA8zK2prnyu0GZfjeN
23gnLzfdh8S0WuMBrofy5fZGvc4YmQYlU5YTCOtVP1qLZ1MY6GAFjtaM6tkutATXWVOvKMrHPSZA
M1iZU88Vlh2z3kiqANtNzdyJ4a9vGgoHNB8pbaCkjKbK5R5qdbtTQwPynp62MBqtNHnukN/Y2anX
N43MjKGYSygbhYrVKIuN9oCyuGagTqNWvTRDnSsHczKmX/VCQr3z6GyORhWMtEuKtqx9duuowSfa
9szAqPvaeChszSzfLTqyRIFjd0gG3v6QW8NRhEJ7AEVVKQJ3uYSLimOgOmPusYjE/Wm7aXnswzj5
XulNurOOG18L0AQ0CxfmNPfoquQlsHuTnhMOWXQb/60hq/e1jpKdOGHjWmEQVg7ddpIXY3WtAAV2
wTgyyKLWioFDQpWdKOrFMG2mdrHvC8Qddkw8tm6WizFXQaGnAwdxh9LBNAMy06RilYR20HQScN9f
qGxGn5ZZc9MA843pnE6x+jh00/jtzR/y4kfIE/vqPrXCdjGHmRM5oxt5dCTee0zi9tkFwPH2LUpH
E6IMiHy2zBobApKvK6gpugFEEjonA4v+oCwNF5QyLXvFgY0gDCQPdSEZ8sgEcbW6NW3D2strN9CU
ITfOdZwbH02rW4yzpxVNdvASHZVXW2TLeOe0Y/s1mjECxREmGu/Bu4bFTtNq48QANgcfTHoMtsJc
7TDcA82WHjXbOOvs35Axi79I4KfBT7Hn3EuMtwbjrJCFA6alRrIabKCFX8JxYLAc6Zg2atzPxA/t
ne7O/Q6ddWsovPAYhsSUx2m1zmaUJOmgpU6gzY6iHZAacEe/idtoPsSl7n2/vV3/1LIus1UgMTQb
qXORsQIiudyvRUW9w/U4qG6kmx1J8diLADv2PvH1PNc/JUsyU4W2udR9GC7leWgNKjAlAMlcDPGz
F5v6+fZv2loBvBmJJiETQLuSd8urI7SgYBjFCPIGimr2X4qoHYKanjqsaWvPyHTrLkRZiqVmS5ve
mr3kIumf5JRCgyQd258pVfaHGpmzeOd2l4u4WmSK/7LLSh4J1nW1yKEz4zBZApCJLavQ/Xxx1N9I
76JEJBTD8FulUH+mRbOnNLIRHSAtCHqBRE2W1laPilkZc0Ew4AZjbbolSg5xc4qJLs0TvnVL5M+z
XSxHXa2jz6Kd8trPR+FoO8/NVqjFneFBoIMqLXnSl5/Tc92iDo3GC0LXE+7DPCjacmgdoLw+6DXl
JVaKIgkm24lUJJNqflflahhQQ4sd3qvjsvwz53n1AwgsC9jbWp0EZu84kZ85s9EFrtqhxurMaX2v
NPEIesWoU893xSjStx9Ni7BV6uJI08p1l6QUUatrPXiu2puxbPJGLCJydfndEe5+fesZwHGEkUBu
0OkkqrpctG40pmoIBe7zqiuenARpGPQM8yPucOXO5rx+qhnK5VKDy46iyjoD0IST1XPUxgdr6Jtz
ZktVZdcoz9nc5s8ANvawMNfHG1quDLkpmoL9XuNwFDIrD2CsEtQhPHZR5uJQW7X15PbpHuDpeihp
jSkNZ8kYkdqQx//VTdIsSZl3AvaGYuglZeOMx59K1XujFt6b9wZDURCAKy+zqTVYzZsGF9OyiR5p
BbqlrfveTxesHzrXqE5v3RtSCEAKlrjgeuA+Xc4qHIwGDRG8c+3QDk85xY8AHTv1qNeIjt0e6npv
IDb3JwWGjkRPxLgcKu3hO6ZxpgS6niN2l3rWfEyUcAa95HwoVPPfNw7HUyNLp1yUlFZAhV0O18wj
4NQeYoVQ9Zl0eyy8J0QmzR/1JNz3aM+1OwNebRA5IHBGCbSRcIn1DQkcdJwrQwQZd/KdaYrPmqLQ
bU66vWvwaiXlSEj9csSgO4AGvZyaGed104yMFILTvasbbwiSKJz8Jsc2p0+RMry9lNfxmhwQoLKU
R6JAtQb1zDFcd6dhLctCD/0+VuNvEzHkg2EONE/ayUkwOjaXn8ijp4/Y6irvFTdK74as6fecDbZW
GXFrWbnjkYUlejl3xNPaAVglccXYNh/ysMCKEGYX5pd9ukfQ3RyLcFBqbMm1Xh2OgWc4W6BPBHUR
Id3Qwlh86CqCFt9Qsunl9iJfveusMVeLBGnwqFNKuJzYpCBSutgMhpLt8iPJ+ux70wvvuYqTTBxG
G1Q64oaa9+P2sFdRixxW+lIwJpWw9ac1nY6/2TJFUEwhUG6RhSelr9TT7VGuogc5yv8AhOhAUe69
nJyR9A4O2YySemI8hGOKhIA7WH49IzPuRlr2FIo8ecJ5ocdbGrnq/zI88QJRAyWJdbqvRJMShhUa
HAKt1nM5WbWfDbNxNBYh7hdHLA/CMsQZVRDFbxQz3Dk/15+WzJhTQ3IF25Fa4OXs23FqUmGCUc+0
ZfkxDbkryZUZ+sGTVzd+ETojBiSVsycJfb1/qebzh4qKjIHXnJzStSs8fuMxoM9N3Ity+sfObj/g
q6Tuhf7X2wirAE6lAfRRhhmrKc4K8iNpFw8SNd5ax1F1lY9aAuLZj/FP+KG2NgozuqP8nJa0/ICC
gP7gJWn82FVIQNTaoDyRfLqfSjXce+G2Fh/wE6E/JUl0fVaHuEec18icsA+sNExSv0OJ32+hXWD3
pnYwBZG4xepisXYioesdz2EGBSWDVG6Qtd2igGTimEBvAs/LisavFhc3X7LL7gclW+i0UIjSszHU
w894IU7FyGIBGHJ721+/E/wGEhKNC5OkbN30X4qudianGYK4GpozrifD+yQS9Vc9t+PPwA32fB+3
9hsXGPAjXG6IalebYHHiSsc2qA9GZPBx8yKTx3uuD8yutneO1MZQzMhiZwNmUIENXh6pnnqF0+b8
3TnPcdDEqImEKLceSq9sd1ZxcyjaoBhZ028hsr0cSklFaTemClrIizG9kqCGwtPKR1vvdwGBm2Nx
Tdl0kyTLdLWC+iA9CWujD5RC19rHyRpr767K4HupXjl/ffP2oAOpQU+U4EMy08uJxTEyMoPHYHVD
FyKMzfepIU3f4tEpDto8Zm+mlrANyT8Qe6Ds44AmvxyQVyAx4AP0gTPn0HVDbkCt5ia4Pa2NAy83
PMqRwOOh869GMdtMscTU9MFMQj6hUYC6u1/HTXY3T473ObFbHa2akLLa7XE3rkDoLBQppU4wgaB7
OTswXjaiWi0XDQx7fP2SKjnTUFP3WP1be4QrlnoVlxpow1UiovaSKufiEw+Mpj92najOxWjgJARx
6HB7SptDyb9NSnMT/62Gyuo8RBmfHWLUeCcSJWkPeOT+bfalu4NPui64sjc84GLQczhpBOyXq6cA
5pbEAy4Lt2uQ7Omq31W5uIe8wcK5WhT7yRTYOg+j9itNkuUbuIS99tXWByRI4UxI2/qrK5uKlCU8
jZciTg2sqOxlOXXukO6s6cbDAJJalj8lmRGg7OVEASUVFVqjQ+BiX8kzMIb3gzUXR6Ny+3ei8Trw
csIOPCpm58bw9nr8W58UO3AI7BQ6KaavdqlRt0ZsDeUAND9JT5OSNTh22EPQ2JM4vn33ENLSFpCx
B9/3cqbIAShuUeKrPJYpBhMNdY4Ba6NgMps3ayDI3SPLQsxL3merjRoJHDYaleIeFc/ulzp09Rcv
Tov72B3CnZ26sYDsDtg/VG4p9a3l/gvsJfCurIcgJAs5mEWMKNjkjH4xwnO8vYAb7zeIPUhyzEk+
4qutMqrhoMU5nlbqwguQ6GKgttVgkOp24LiCOqONe3vE6xIuORX0OOBayCZTnZa791WVoy2sHDVw
3tUyBVTkF/lSWR9xyhi1I3pazd+2MBMRzE5fWj6cNue5wXm1PADrdj5MsEOjY2SXWv/Xzs/aWnSN
Vt0fLVDYnquflU5WpKB5x3NfTs1JgXndnHoxgoni0qj/sa2sbAPqQLH+FTEvOLQiTkbetbJ+UjSz
g3uX0mh4mizs3YwpL9RPwsCoaCco2TjaElNKWdZE+wClusvF04pwstQkxdXEQzXJLtM0oDJrHr0m
+5A0wB15rLS7YW76E6BRc+f92VojNBalIjNu8FcCtJVjkZfbA895nGBe4lnKYxJpvyD+a2+tT7FJ
EPKlEUqZH7Gj1WlLvTzCZB38dI2GwR+G78EsRRxYC+Ynt7/8xmMucaQsK94mtKVXQxnEXDFOO4SU
cTM/1nQuCGZbpMqxq4tQApuhwDTtsDOq/FsvauzQ9UmbeGJ59sgcVpGRk6CGr5eYhBsR22jUp/yH
bVXlh9tz29gujIINNoEs78E6XAYmoKWDaQ6BBmT9UCxCf0SZwvjLS1PnpAgzPjmVsA+JF+l+pXbm
y+3h/8j6r2epYTPKWQeQSnH/crsmA443xZhhhT7ARLnTw7CmRT2H4eyHnQaXMmz6NDw6yIGaxzCu
xOTT9+n+Sc1p/je3evVnU8bNuQILcBrCML4fTaf40ilZYh+jbDRR7R5jrJUSBDeoEo1cpihQdnZ9
mqmJJXeulY/5g2Mp5RFCrFftzE+7+ooEErC0VaD4lG1Jgy7nl4G6ETbxEXAi72tSD2cvxKpvyGRS
Cr/wlLkFYI15rn2r6HCmkRceFevvRWI/U5+/x5by+faSywvgYsXljsL2mAIybwdw3MtfNIVZo8EQ
4QLNRfo1I3X5XDnGhNW6pwPrc4uDknThF6fIrdPtka+ekj8jw7MmrIHMtWbr1g6QoJwXJIhmT1K7
kVQ3O0FLHRvJ49Bn3f3t8a4uoz9nh/4UY0mkxercFtSv6ni28DFxw+48TXpzN5hIsghXn3bi/a2h
NJBzHCGX4HuNGiPLTTuP/kagTbgEhflYnk0JA8Ynbo9OufX9AMhIOS1aNwTgl9+vL3WrS4pBEKS2
YRVkjjD/KjIt/CaGvDsAWa3u6zSd3vczOue3F3RzaGnSQoyDCcm6t4qQQZWq5sgHRFHmmDYYP7sQ
Oc9oo0VPk5ZEQYGEvd9B6TzfHnlrfUE3gY6l/Mu8V1FIhjymZXWC2l29LNLPYAmc0R6PYd7uaSxt
7VIYeXQ9OLHg+OVPeRV9ZEZrpZY3CwCoHTabnjEfJi9Z/MKy8sMCfWin7785HrVduGroYfAPl+NR
kuQj0w8IsKBApSYts2Nj4vmFGmn3ZNsi3vmIm+ORGrKWUKi5ki7HI/RKp3FJJO8qG19E33iHTuuq
+9aO+iDD93QnJLgyzQNLCZgL1XBIwCQ26wXVlaqhLl5IV9Q6QXxZoTN8ipXB0gKjd6wPRWoX7sHw
nJ6nx1OiDxU8nfGjGvcL65/G4+iXnVG6vpv17kSDbS6+8S/1T5kprDenJvLHgqz/g60nMV6tDkno
pLkxBznjxT96k5u+DxPSZzLc/PvtPX2dbjIWmEwydUnEoGd/+SUiLHOLpVZooWB99J0zW3/PzMW8
c/pZ+yXaMvd8rWiTR24B+8VU3OUfTW37N6tSyF9B0Afujk+EEOjlrwjn1JxTjxmrebgcet1N/5pL
ocd+7ar519tT3tp7NEgRuJFNfEAal2PFkYHv0tBSA++N/gNPkej9EE0Y2s7oVR5EUu9pfF6/vywO
4SgtbomuX0dROG8Ch2wbbktsSj572aI9x3G4E0RtDiLLZWCoCdXWpX16pcsyOhhmQTmcvliZYr/L
pkG/u714W3cgzID/N8pqu2gafDTVrQQOqElxiBPdC2IvTzHvSu3j7aG2vhM3BBUs+pYSFH75ndy+
GJxCyKgFt80n4gj1uSII/14TxVW+MnPr+rdH3JoclQCIuuQt6B+tJgdqdSoVvLkDDSuJIIT3cU56
l7pjm+7Rn67E1+WFBD2LUA80EontanaLw1U+GbygKLXiN22JznjWKeXYJy9O2k/KWIsUtFIzSW02
MSdH4pnI8a22FF8Ai82Ob5uVlgexM0bWPZfFhNyPrg+xX+U1kgsJDkMf07gTlOFyPbtPx14x/cEo
0t+jCXjfH0TY6TufbHMBpQI6EQWk13VFruOb2JWFELfnLHoAHt8BJ5ipZ48u8+H2t9raHZRqqeCg
ySyLEJe7w8GbySktIshyyuZjOxTWL+piWTDalnJAfH0vpd2aGmcXiAAbQ/Z+L8dDbd1ItHCR6vXU
NEsFoq1w0GA2zfC/bEP4kdDxJauZWuDlUFqUm9Qa6ew6eZhACx2bp3SeDb/rymQngd0IpiQAAW4i
ODwKR3LWr+KMwVLswZzjPuhhFf0T6mj3+rU5D4GNFNcDhp/FcayRlButvtnjB2+sKEk6qDyDJsk1
mrXt3Cyp6pIiAa7evt1Y4i5TFtN3tDE73d4sm0MhPyT5v/Sg1hxXR5tboykJLZIk+ncQlXHS636g
CzWmOyPJb7NKbKAWokhBwwu+57qqWGexWFKV5xQR1+qYFml9Mq1aPb59PhLFSPWU9+sqqeDq9dCB
Yz7CGhB6jpt2/N4IfRxILuv8138ZjIcSdjnCn2t5sdnrVNyPidVsYIuB0o/dQw7d4j0aCtqX20Nd
FTksoBVoiiEFDnoKFcvL7TiBUrRTNAsDzUvCg65X3tlYhv6UZRhJSJo5Felda52Nm0QSn2X0QQmC
xOly0FSALq57BgXSEj6hnYPJuzHqpznUpmDQ534nTduaJAkamQt7X2Yxl+PpMS4yTsJDTf7bHEez
H1+g4Zh3bCenhCTaVveJMpZvj7iJfjlooD8JRtawxWUyO4vKG5cKkRj+pfKhqbMZbkXS+hF64f9h
i0pBOlRyaSJQubqcZZYmUZXIIn7VI0SXOb16Vynj34vT7PURNtYTuhl9VhBiFP3WMlCyuSA6R+l4
51zzEIe1/i0z8Ts+VGi2D76jtgooW6GbO9D4jbuTUIv5UfwmdF5TGLlMw6aVUd3UYr7kplgSaFNe
vcNXZQmm3DKwBrJi+jZFs5OtbWUzhOvSzuGPEtXap7LN+9JrezDFdiuqF6ny+U7tl+GuybToLrQ1
zJCaYfwgBsrQXcFT5aRqcUp7UR30pRXPHV6vB5w7lb/rWW2PkZJWe8SSjVPFBcWPdIHR87isTlVt
TEZvVSTLYGDGo2I1+n1kGKFfemK+tyNrT3PkGpoFERm4NRcv5xhY3epYGa2LVXVKXUBTqNUHnVIR
LmV6kbh3ytAvL9pcduapT73ogfJspR1GJRvSwKzn9t/BHYgkbt9lG28Ov0fyaTlxrIL896+eVq1J
AH+r/J546js/r0uLHpdmBnVZTofbQ22tNUdbSt4B7wY6dTmU0SczhZaUaoEKmf68NKSWWPUZwjzV
VhG/Tz0jn3amt3XqeEvJNEC6ADpdLzfA4kKvbMDtnTWSSkEzM7JsgqRcLS8dAHC/Rw1hZ6Kbg0qq
AD2ZP9S6y4m6BZ4YLSzCIIu69FseDnaA1Vvz4NYFPDP0Gk+WMuVvr+CRE3CxuCTKPBPyHnj1IV0R
N30urA7eohn65gj506Dkc9aFEp9vf8itPcMt7yGaTrCCftrlUMri5LHVaKh0YbqBhFaTvJtm7zcu
UdHL7ZG2tgxxM75XPLkSzn45kh4u+dhCWAoWzY7vrG4snyCFfFfsLjp4giTh9nCbE5NIRd53MFhr
SAD2jiQ5JBzBPHRZoKLLE+Aw1h50jf/tPwxFK0aOhvDLGuRdOHafz1pMoK6xPabIG4+kxr/xgqr/
w8aQAExQXiCqeH5Wa+iGgzMXdAF7sjSgU17yo8ts1q8bsk+3J7VVpgF4A1keIBMEz3Wz3EusLkVG
qEMd3UEhr6Y0mOCxdFRaLTks2difZuEqB8dsYsonRXfGptDcSRa29oylkR3zB7zpGrcs3Lahr8iT
rrllFqAvW/yl107rT3SmDk1jdcfbk97aNOiScehYXrwKVtfaqGahDd+MGzS0u6OZRt7Rxp3b10bk
Df/DUIQO0ClgIxEMXn7KhJxDc0WG4ctilEeKYr9rN2peakAfO4u4FTXIrijaw+iBXMkCUlxEB8kg
DrNFXgQJbLMf4dhWT1RACspQyfLoZWUkY4poZw9tpCYkrwS4tIDYS+umrD1ljlsLSjfxUGjfUMaq
gXa4085Kyo+ySoAYRboG/nE5XmMdcAgj5K2p2ujmqNwBBUh+JEZZn2t3nI7G2A0BmROc6GJQ6VP0
yU5QtrlnJPTuf8OvdR7bekzswmOShQGpfaZf/nH2tDYwzC65u71nNo8DZFZ8NLhAyVgu90zRa63W
RBz/pJicQzynGorjymAGUUQ/QEOWfGdpNwdkaoTVcEDBAV0OqKRJvzBt2DlKlAJTm9WDGatWEBPi
BXNT5/7tCW5uVTmaVM/n1l498SiKpW07MB5acfl7Ly7C8zyUWeTzDk/ZMUTK9CVdevGyaG6182Bc
26wRzhHJAdukWg8YSn7oV6+uLURW6G5EoZE+y3w/NohV+EuxZF/BP6g6vLUeVhV6DPHHMe1jqSqQ
Z8d8iEPdb0Td2PgpNaoH3QFIpB9mXlf50zSpo981uFYeZ7NTv2GhOba+AvljTyV2ax/aVCMlehFW
/jpoGHPLXZKWC2XQKvOoR8sUo/lp4n7iRY3a7cQNW1/q9WirmxInNK1MdW7KVnGik93gdI0sXvG9
TYrkYXZQbhQQ3gNVKdO3UpL5TJQGUBAhY3T4c/mZRqBw3ehRidAFnllkaMWdOhlK4OZzdfK6Ov54
e09uXS98XnhivO88iKttEWG2VMwK7Vsw08qjYba56pvYjcByi7CoDBpzzsZDr/Xx15Rv8Pc0m3a8
E4VuXaSSKsCVDIr+SosoS+JYsbMWDM68GF9CXXhfEFLdA41doxJYWlI8iemFLISsw+XS6nzKNEQ+
OKiqeMnOSa6nv6N2zDtf4RgYuKiHn4uyQJRAxX/4kGB+9Y+DIWNC26jtFaqHEQ2VcZqKdwpyMuKg
4eg2+6OCyZrvtsXys+5rUQSuUSC3m3ZKaPmpbbFRdUUr6vdJp2v4AuUw5A6jK5o3w3TYG1IlkhIW
CDwo15fzc5o6azFT7IOpL+wPgxtyNmo1Owmh7ry5G4eRp51uMXaRFKfXBdVmaZwmq6m4ZI1l+ujy
WneEWSGSEwClb+/PrXtL1leI0KhLk/mtNmhSjEQ0LlUBL0zTMnDqesb7I8rrn0mqK8+0WVPHj9K8
8O4da0qNe9Ga/ecKQtt7UcMb9k0rGgs/sWxSKBh92juXUhk2w2rdJ09t147P3cyinuoIYbmd2Fme
1tXjLeMDENCyFQeJ4fKTLECG5y6lHJxnZnKslXm+y4X9lxYm3pc0RHKHc13sovu2UnfkUSn5yba+
BIVcDls7ud0kMRl4a+Tme6UbrQNNkLjwK2onfYDwFs3PdhyywM2a8TjMCs4CrVsdOev6v7c/4MZe
IbvUqedQneM/8vC/enfAvovFWbwmQL/a+JXEg37UGvR4gm6Ys70XdmO9EeoEzMeLjh7dGnjkKlQi
NHfghQ0b/NUyYQRDN0Qn0j8UEnO9+GlYFMjfPEMGpRDOxUI4uO61tjgp86EXGlxjkx+qvtfvzV5V
A08T/6EfhLIkVVX5iKNXISOa/8PZlTXXiXPbX0QV8/AKnMlj7DhO0i+qjEhMGhCS0K+/i376Yrvi
6tv9moQDCGnvtdfwPw9ThsbHC5zS4JZkpkMpMFk1o4sPJAEu8ve7eutR7p836MrgpLwivsLQ1WUT
4pyA2PbBEVQYqEQhaDrlAvRhwSp6XcBE652K7I3FAl7Vzl7ee2nIHf+8P2/LvIutREW2wkkdudX6
mOoC9AC2vOfX9ealUPbhPxwLOHf+vNRoQ5YZBgNvOsX01FVzctKVQBjzOr9H+nur2cTUFdoVSGUg
UnhJQWewiAcZADDEzPClIfQubDAkogcXb1Obw6StzVauDz0Trq0qDM5DOyzvPNrXFpa7ZQuACWTQ
7FY8L6MB00KEwhAOhGKbFnnkexgtQIvuk1ei0HUxlNgmxYBY1HO5GOgeXSiEqCetx7LJfdFdF5HD
QBAIYH6xs8qqVvVu+/T3ZfdGTY6QdJSnGOcCBn5JgjZU8hF1rGpK6mYMfag/JGvyaVHReEWq7D33
0jdWARR0MLIAsI7i4CXhlIcbeCw5sCgQdsZ7gQAmKDBJdyPg9vneSbYv3heHwS6Zg73AHjEHq8c/
VxyqPkMSB8hBSEfyQ7IVyJKCcbxpMiPns5vhb19HhNgTgj2CU7+t3VTnQRYc//MjhqRuLxagiNi9
Y//8HSKnsAdGYlcTmo3CHluAZR2z7ZBVq7rms+ye/369N5/xrgJHpwqzspeMGBGibXAeHXpSwTes
86jZAXzoKwN84D8XJuhw4JoVo0H4N+7+z1tDTioMsfJENWk3Vmeh4TM4RDQ8TlK/x3t8fVf7pXAR
jNcgeng5dVom4VKwolWzhrM7ZlAO16Eh63Ek7+rEXn8TQOD38JGdOw91xYueAHbx5RDEgWpCJMwf
QuSGX1AzD8dUJGMTbwjr/vsLe22GAZQIewVWJFilmMXs9/4/xwyd04JjjIZ7A8afILGqzPjRBAo2
kgbfyP0mNhnWOYfGtxaZTq/5kFbzAVaj3VLTzqKHSCyylWuCRO7hIKY8ueonYn725RQfCWF6aJVz
0Q2enR1aESf0Q9cFsMX4+428sfECscThBbY15v/ouv+8EcKDLQ/htN8gKNH+Aqw/XXixDJd5gh6t
LgKtD4MLqhNigcJLBTOoz5nI1HvclLeWCuRi/+qgsVReKssp5xrhvWyBPwFlH7BK2B0STWAHYsW7
qfI7ZvHnJgM3QLw+UByhA0K99ecdV4rCK37f0IZ8y25nZwEvJEgbP4uR1uXYH2me2pssX/ihY5U5
aizZKJury9+f/OvqAT8D+bMx+OeYIr6UVaRbQsp1j8dIutTWNC7WkxupaZEwtyf3aXYe0v49tP+N
7wSFJrjZAAIxSHnp2SHQHLlxyRSsZUuIgQq+3ZCELXe2GoYVinAzvuc39RongJkG2JZQ1uJreVWv
2CKcOXFeNXIMwBWQ4daMNlYHTAv7hgVB1uaIuGgLE8unvz/gvWx++Z4xOinANdlZuy8PLsCCTlgB
IG6jbp+B8f62hCXQ+e9XeYPpjhuE1Ar/o6MoX35Acl0GT1yFrSeVcJsg+cYviBPfdswYJUK0wUP2
EPDEHOAyPTU9C/onO7GoDauBPujSjPyoCKVHT5PynTX2xmeFMwzU4RiCVryGF+dpsLChj9mAggbB
cU8p+K6HAjEfcxsR4H3vnN5vLWjMXnehCNz94FT053clgZwDMcPFglDPh4mmaUN1WdzraiCNDHBo
Z0DK3rnoWwv6fy/6oqPPJPdTHlJM4tchx3yil20VoF5IcxLfG4yA3uE0vF7O+GR3pSSIUuhaX/b1
YWh72w1GNTmcWy7gnSnYBqvgwNXga5hMWvhdKmRfhv4/Z21iHgEpDkAg4KKoyF/cqWDFlmP2D11M
wIrlnKaqmyCzVTDCK4jfxHn2rjOnv6/uVwsI3SjKILRu0E2CGfYC/yWe9uPWQTW8Qm89neI1WW6Q
vBddz3lE3tsR37wY5DC73wdw2Jf2k9syaBFzDooReO/XyJ3MWhMMRVvJuXhnb3j1GnFf0MgjoWhH
0l/NeVgISRNqORBwLLzPmMCgAEpKAUi78HXkIWa0bhxaOJa+p1T+t9f9Y1vCpbEPAsVDdwq7/Be1
ZTeDP8EDwGSwTY++rTGnv1DQwvw+3UAWQBWW5FcGYTg/yaT8s9VLV+1xBdUd6RVce8QIuzkQw4l6
/PurfvX57r8LJwIARtCa8AL+/HyLcopcoDfI310WJ8BVfXIsrGFtZ1CuqUVkQEFguvROJfVql8Zo
D2lRcFvC+Q9+9L4o/qeQKnYudLUTz/OJDJ/nuaQR8ELUbe9sFPtW9+KxA/L41wwf03zEWP95HZQU
UmEx4Dou7E9jShHQHZWOJQ2NY/2JgZTtazchFbFLZ3hMwf3x/PcH/Maa20fEu607gjOhNvzzFwzV
VkK+gl/gO7pT+5WGIzFP66lYqlb2sjsolQNJVdN79PPXzxjeY/sZhVIVZfjLqbF0IEuxAhgbnKvX
24gE20fJ9HtT8FdbMYheu8sKuDcoLV6VxCvtN9w4WvgFY1OEfpn0vGTsm/fanKkD6vv3x/l6vYJX
hmUDuhc8UMHi//NxEgyt1iTFLJ+WlsNGhOj1aoh1d+6TjDySzMZXKujFO/v/6z0KVwUkAp/svY16
NeoXBu1pBuaXXxBA3PEJ9JMpYQ1Dnts7X8abl8LetPOZ0Ay/JEF6KYcYaW6g8M8T+Ua5Iz9dP0b3
JsiT7/+PZ7nrIf7FIaOXFNIgohaPGiPMINcRPeez6KJ2iruOHiI0cOXFdsu21kgQmKt3XuObd4la
dB+t7KFqL7Ydm6lNSIupVbnk7GRi8MZB/0EGWM/Gdy71+gNEewhqID5/kBFR+/+5YpgTiNqNAe9A
91+eRGoGdqqUN6ckkeUvsIt4CSvFrLhNZ5q/MyR+3Wfh64B6bV+pISYCLwlTcWI9Rd4TKD0+jkUN
God4nofM5i3iUvxnluZ2OnbeqKesnP3vakVqUBPIwmT/VbSx/xAYgAD6hpYbS/jPpxAQOlhHMGId
pmW6XwNoTptonMvknaf9xqazG45AFrj3G+Bs/XmdLgLnFAxu3WTppK67OJDHLWbL8e8r961N53+v
sv+K/z0+xrw3AsY6SONaB4h5WY+FREAc51ro41oR8+vvF3yt0sfz22Mk/kWXMeN5cV8cKGAAnRBY
aHJIlhpQn8xrMsbF3axL/9VgE74CbBP1tSttcoExib4Zq4Q9TmSergqaQF3395/05jOAphUJxehy
sCX++Qw4rB7YsPM7+DAuz3nAxytE0kZfZTkVbRnPsP76+wXf+mZRDu2AFRhP8Cb584LZqielPeAx
MgTsbDHpbonYhsNuvPRfOxg8bYzqQDUE3IkByYun7XXhbV6CNCYhGDv6Yh4vICHoto9s9p/PZ1wK
GktIO7BBoAj6867yKVh73SGSbQ2LsWizsl9/aUrgfx7I1FwKPZmbULHwCF1G/5/rbBDH0Kfh00S/
Bnrvn9f2u9hihgtIY7qA367Ajh46W0BSCo3NO18MjHff+DSBXqEWQB2Kdu0lvJkiibWUCvT6wiC4
9jpwQynqVWKEC+PWhD8qGuA2u5zG/qSidX3yOnbAsksV6DqlxcCOEXi2H4MhD75tmyMfuSIkr+Fb
MEUtklglXE5LGVX1FrFtO21R1pmWjQULT2LNxE+pklQclVr1jxzcVFcrj/ivejFseYA9dQQf31yk
P0vphp+RRh7NefM0HWu5CPfBdWLlNfC0vV7vk/EHyvvoeS5RPWFSIMovdinMcto877/EIHVyUJHT
JYeklQyPLE1QwqqYsA+IkF5oXxdwh7tdelOJM4BXk+/VJxgafejVT2NUPt6NeREct5ygUUcBu0KJ
7wtCWjcylZ/sijDXJRmS8UgrX7IzqUiFNr+cC9PC/RIexBvflvGAacrs24BHzB1hITKeKwGb3sMg
gjKpp2mT3YMyHf8CKm33bVbz+iWnoDMfYo70VuhB4c/XpsZnt4Z3xu4yYHMHmCgK2oCsKyLlq9hF
16RHEEONTaL/MWeaBrdlQaNHUMxk3CSsIB8jJaKqXWHCBM9KOoKnvoRz0T8ab2V/KA0YfvWYzdtn
KAYovKNjvW74I7J/9s6bBM1RmB4zOJMANDN0uZ19sEeHRzN+05pFxO1CLParmouubBx0/UjXcYNb
7oWGVhAeYfDYOnaw1gLiGLD4LqBcsit4wM13rCgI7pRWw1WXBVN2nEos/wYnVPqFm55+Qx4dQlfG
suoR84j2DlOBfjtNSsXJgUUZJgQjUo77mqQdwrjHuce0YIaT+20apps9dLyQsI9kEQh9HVVZdwWa
7TadtEjEQzd35LOZfJSBeQD7nFZZBLoei5VXIzQ8sxhuYVkQgQMxGXoloxBcNtxFdOx0RtOrIHUA
ukEeSod6SSYq6tLAqOWcmSIMWr0u8XrG8b9dBagCfsFEScEihQI4wgPVlb2AT98vre3C4ltqK5kd
cwKlUD3CzbWskVbAq8fVzcN2YtXoysu8ZVHfws+SZ6eEEPxjQeC2K5uyLICZRM8fyljyezL2QsPa
WC03mKUnj9ayEFbE62T/yXPM+5vYght8goX5OICjp/PsKioJSUBbQrd5YKBKrLCbLn1UZyZbQGxj
JW5zLAwoz5S6TB502sEfB07fAcwkw07z47gpCQ+UVZIfa15swzmVRP/gJJ4/o7P0FCx4myLrTTjG
j1u3Rb9pn/c3W+gYdqGcSlOnrlDQ2BddWtSzVNXHpQuwUvkmh2V/vMPZYRlCkQni7QPpkDN3cmgH
rlyKNXYafY5+cubx/HvpMeCot9zorZnGHO4TwSqXS1GMiKtUKLrn4whkCtANHaf1bMeCtBVo++lh
oCWJL+Am8GH/HswPgMXJWlugdo+VB4uxNWqyly4r7SdlAh7WWzqQr7nDKmlnZJSpi+kc/YWme/ua
pTKXrZkSi0NyQ+7SmeAlh60oq2BCVudaPerc2BmsLTp0l4B66+CXGcDkKEaoc3dIShvCQz5bQ1+D
j4GUDNQepTpoNRBZcw6pdGO3SMwHFSE4qZY+9P0BwpSubJeQz2GtZtrLown52t9Ruvb2tLB1M+2G
bDpzZqR35LqauVWIh4QDQE0LGaAX1s6YCy+DsTotegG4tzm4WJyDDQGKdUHDwP1DWefGJ3S36c+o
tLTrYPim+C0oDDEA9cFz5R8W/Bx7KJMN2FjORzfdRDIp3En7qSuv8fCj+JxvoKEHTSXHXt9vpUvY
NfGBIQcJFzn+M09MPn3p6DhjO9w2CW/52uTw8sfAPVNV8T1n3VJ+76JNx6zWxKgNVp/wzi0+x0MG
383aZn4NPso066tfG0pF0SKkdFaIfaLERUGdbQQT0NpF8QItFlj+8NOuZ/CftrDh4ZAPJ18UC/3W
bcjFrHXiS/8ziIyRWe1A9ZZn0mVxV1zDHx3bVROxSodP2q2RewZbkcBXLOKRvYOpItM/hxVp0p+D
FOHY1wEOlKSBUWNHfquEW7oeRblzeU4qVVv/AB5tbG+dQ0qMhOQI7utBvUxRwPtWAXzkvxj87+e5
rhLN14/zMDF+PTgrC8z2Su+mi0IQ0RdYumWhwPIJ1+6ut1KkZ6RjOn7TAbfPs3qdsiV5QoSsGgHH
p4iDApMRHuyPwZgvQ3fg8ZD0OKqkJqWAV0NMg494bmHSgpgUL/clBphdUPsF1pdwsfFphwBYtJYZ
N59HZEjD+S+cy000DrA02OtbV1py1vmg6Z2eKiN+TczvFpI2wdK/S6XdsmOEbwNMnBDmuDDCCYHb
9L8wOFk61ZpkY/pC0T13bUzy6c7ETuuzcjzkmNWnRlyXHPazXV1NsPFJmhxJX5jMxdCLIJWh8Fta
1rOwFRx+epoiKEGkfNS3KcDU6paOuzX9Nq0LAfMn2eAjVVs1VfnTtDC8FLDUAjsgFs5Vqzi5oeqR
+jutaXzmZbakl4G7DBLykFf9UeQgytUpQrtAuwmQd9p4ZGuFXRvQqqM/y8Kb7k6A7RjXPptgT9dJ
g7CGcF1hJrUEFAPGONm2+2W35mjhRo6aVIwJj49ZbMXQJrCvnY6r40naSAsjLFn3nWZVG6bDhAH5
wKIQOuxZDR/miCb7AekJbZGUFHZ1Fq3jPfjgcHD2a9Q/Uw0eeMONzoJTAm7jfTXnXVLHPKjW1phY
fw59pE09QjGYtkGIWBASx/CanlXhMLliK+laNuTJ/Ta65QvG+dY3axpEqkYbRNzVLKp8a6FvWUH0
YDJmB/hgwPEoL/QI/hmJ8edDO3bfpwy2K42oTDeft8yPN8nApr5NnODXOohCeksgC9gO3hB6b7Dv
4cGBafsp20l2tPYIlStxVmEK2OhZjhhMFPi7zdSvqAuKvojnxlAgq02v4NbXiD3zFvF/yxL+I4YF
mclUV0rUqBIRUVaRQiRHWO+b6lTCFCOr7TKLsi00x86shIRJtYzWZWtIuG76SUzayhNjk7ffUTXG
aY0539j/ooHtQRlJYSJ+IgtkYu6uQ1bqcPSdtz6oITSw8ksJN/2wOHo/BzGM4EimDnLJ7XiQEZKD
v0dGhV+Fgso/rstZbpfQKlvWOWjZ+K5Yz4pDqGAsUG/Q9iBRtS9jfT0vWX8OScbmK6PsWtYRTNPW
hyi0YYjSO9tE24Vk9occzZy63rTbHNyDZKxR0xbrhKXe67Rl3VRhrDVVgGiRyuN1nUfGwkkZ9OPL
Oi/UtxWfs+hgmEJJVqOTVt0dNuNouIsR3jk8MD1H8/3GkcF86BOueKOD0n2Emx8Zz6DqFZASjlQg
V4AJf0oZALabCu/xlI4+w9pIUfAe4DTqhgeeb0lyoEKWV0sf+F+FAOHRyb0knUc23w3ZpD6PSKJa
6kKGKFGkw+wBlF075XWZMNBSgXOP3/HV6O8ZFBlhHUsv8hvhtVgPPJzy33m5dlCa5VZOV8nAi9/G
pAttO2yeN1zB+a3t8gFs7gm17dREGR9Z62Q1fbTYJh7TRWoIHwGi4Zye2EzukBCVqHpZB7i/wCA4
pi0cT+JHJ1jPa1TG/IOfcLpdFhrjpBUz4geucA4r2BzSGQWsVt1uSlZs+BElEs7cbVWy7nYQu7GU
UgGyKrGlSqQ7B3JuAxCyl3+gVhsesJeXHqPueXp2wzCyE74E+pGIDP/omkOq2Thwe1GZmWBTB9sz
OIeZrsrCQ643XH6BnfI5iCNb1BgwWwmNdLVD5UuATgyWbVWzyGyEYNqR8IGyPutRVkUWh3G58OvO
mXD6DGRu+UaI5KAdmkioK3yTxSlYwT36mtOxo5h6T31f9zhlno3pDYLDXeaXtupGFdYo8Ng/OpcI
aZTVLOrYgAj/5PNy8jdLKgLWAAHW+mp0q/hukE+BHwwtIeivCWDis06xC0w9r9ajLJQZr3JW+Mug
8LYeOSnpTWSwMx42FfvoCp8mmS8AOvhUpzLsghu7ermcEGGOFmiQs4pOQQX4B4WDNslBF5WYviwI
LZq/RDbM5xoObXP/bKcgr5rA87Svh36W8DCZk4qA4yT1ty4YQfBA09OztJnsKorGVajvgF3HKHBh
ORH7o+lHW15RBbVjMwkaqi9w3NzKuisY+RJjb4UzB6LEP6W9pl9DBDd9LpGx/iy3Yr7bJuG/YcjV
j5cSW4ermcFKbuMpM9OJcDp/KqCSA/rJ8PBmeADpb8FaJLZOFMjeNpfls6R5Zc6dXqrvJdF+OWUd
Meljpfo0O8gtTn+QIHJ5W/VzVl6wjWNLzRgqVeWHMbpB7Cq/oTmKqhoHRQmaqxTho5nQq59hixMl
d9QqvZwt4rqxyRSEz7fj4tfhbFPRR58mvwr1YYhQ794IwxD5NblegDZggiu8Sfcj9ciQO6UBt/OH
CYVpcpOu6fqbgpupWjVCKlynJQhdKIb4wpuV90NR6wzMl1vKRlUcIg5fgXsSl8EA47ms/Bkixu0J
c3uvL8AxWFzbfpzD2zXEzNeyoSRtFqSlOZklISjFdDaepmS23ZnxkH0IzGSRLzvH2p4R40uOFGiM
vpltn11yiDOyprOxD68nPB1b97sJH3zxo/mCOWzeX7o5SZ6STo4oLhI97BOhMvkchZ6Lo+YAbetA
A0SETy+sMw7xksQDrg4mag3tNpoKPlTuy2qJ7BuZYY32IiTxQcaReARxNJkbnJnBtVRS9a0tEiQq
pBIXRjy6VL/iCakgDcaTLAUhemQrSludfs2cG6ZLrAQ8jEiODEQoPxBtBXmJSz64ZS2PKi5Kcsr8
FI+1Ur7XB1MR3J6ZsJha7KDY3FD/uR9RStnccmmCsC67kv3ivdqQUJ7n7opZeLu5eoy6BLgxDUJ3
M3LCVZ2uGihRwliGA4X3Mz+GW8gQJ8BjDUPKMvAUiZ7RLPV1xkzJ7+IMKRHnQILoXYfwgsdmApGW
uh21Ha9j32fXW49Q0DoETh099HyR/gi8K86OBlP2z4mr4q2RPdw8jyFAgu4q7mftW5BvYVdCkFD3
a0YWGq+15EF0wmcdRyeDGgVR5ylsYi9p5zd23W9uIbUte5LWo4aTMnpABJA2Jd6RPMuEFqd1SyCn
xK4TQWQBR6Xs2JGVIgkGx4a/heem0Ye54vH6rAPUiQePn3NAzQpdewc6BW+MSAYK6A2NDr7Rqstg
cBYCNllwaVmzoCg+dhGZi5rRbqJ1x1eALCXtJFRIw0wQCQOP/HsWzCOSmKDiVvcp3YrzEI69agFZ
RR+wiY9fwHegyA9z6fydBul0Va4xWLjBxMLhIizqRHg47tOMfvDpYw8p1T/4tXvUxBBVy6kHPPEV
RiHJ04Svz5zGWMrxAPec7PNcbUzWSWLVrU5xOP22Okw/wf0aZBVQ8fu7tTOlR0eSA/YBerb9A8lP
utSpcTFtbB+H7CZQeFg1NdxeBE9A3CI0jh7WfgiDM1WiIDcZJgFrC/vn/HqGDmVo+cwqcQShLXks
p0BVIB4j9bLO84AoNH3/vltvq+AnADohPvoyEst9kQ4htrw17ZA9ni7l2K4qWj5m2CR+eYNKtYHR
2JRdknExn0IFC/SDAPW9OpQ4biLs/qW5cVAqYuXjOzkNrkKSKJ+H9buPC8tbPdJEHqPUjpBMjqm/
11Is48VA96hrnJ/J8xRlvmvLaaXknGwpefAxd/icoLM6bzYIZcsNhdUSzEOh10FIGGQFiXadq1ev
ZYLX2uG1rcQX96A0AzbE8tFIMpPgtLQb+JVna2BpU8cCfPmDm8NQtekA+QqqsXWGq8PAt28GjFvR
9LB7HGpWcAbEcNL0Ea71ZIBLFwroM+yJgeMM2TI8aAGt2xFArXpS2QCCGdiIWjVQNGG2iUjF8id6
G3cpAvSPNbAEcZpYDOyh0iNfv+sqlsuRL2EiruesU8E3X23J70ohfb1ZRpreEDWKnyUw4eHQbzb9
tK6EXXxMuvGAkiFjdWbpMNWYEoe/kwG42YEixtKAYbtY2aAiwyS+xtsf1kfFY+ePGlIm03rsFJcU
xfR4gOAwfaoId64BNL48V8nsHl2Oo2fcgBM1slPRE9+oSa8mJ8YHt1kSPuYoCtZjEFoJESPEAuq0
ITPrfoQ8Yayxtc73gUfzeEilmi8lBoBx4zxqyNvMTf5kYQyIPsFH43SIaa8/xyA/Lxe4to53YlzA
aC26TJtTFCzjuXQ8ZlfTTiNBk5NNHGDXyFE64YyAWJrY6ecGHH0D2qwQgG50gnLeIj6T1lPuNWm3
uHTI40aHUg9lkXwIckbRD7oyvJUZToADfA7dN9SmI5K3NFq3FpHC2djA+Mh9ERXJPsDtsJ9O3VCk
n1SZAqwzed4jELvYKiDAHO56q2H7q459dtg11V/3iQdthJ/7FCLC1T/M6YQWDt4WcOT1IaGmXnwn
P0QBZKCojYoVH4KYimNpU2R/mVxWHWgUXh98v+bL3VoGqJgQJz3coqzZWLswFpvWFbmN6gqo+RPv
vFyfBzlMeEx+DJePIRqwr92G1qURSSqzO7Gx9SaFbUyGrwF68x5bnkiTekCYxu+RY8J22jYl7qAd
yz0GAcjcuE9YjgUHnFnUfdzvxXRnJaLD52U5oJSDCXWcTPNyjGHr/VGDXDZfZx0j5wUnykfu5/iG
x3xzdVyuHBThqSL+IahoDE0OMp9qBzwT9kRhIOLbbg2y7wAHM3FBH5/desnz7my9DOEGgCSCf8CT
H74T7FgAsKF2u9mikfEaBdfyPCZsDDC+CextbnmATx+pHTAg3mSaNOlUsqUtSRf2kFZM+D7xqcLH
oAhwLwBeXXGzlV2RHiI4kd/3c5cN91GWAZ/YqnWUDV5AGdZAnNKgjmnpn4RCVHIttw2sZxIkGMUs
gSVwvoc9bNNFQnQ1UA98POi0gIGi5oQXcJEgqwXlA2YYl6zfRAgM1cf9Gfi0+YgzGjmawwbS6iGn
3rCbPFpw7jjUbfIOCOXW3xheof2BHXEsLlPU0aTN+ni7J72f/ullAa2MySj8N8vAhnfwJsdjg4Md
C5pB6NHfuimZPpsMFdjzOOX622hYlj2OSbLEbaizNbop5TRfbS5l5mARI4MviiQsBZY65z/Hoeqi
GvMyTm+pCO2tXhaMUBZVrV/ijhU9EEhY7s299UWtoDC5Fjng2naaqLvjpDfrR2UQG3zIYGo312nS
CQxtkFVz1bmBjp+qrYrX/bXmMPO3ln9NCjnRi0EnHBwS2Ps/SecMViyyf6rviQIYh/ClsHu2diw/
Q5aKH82mLsMoLCeOtCt3K29zlxBxlhCUu+uxHOaHDQt0u0qEIJ/KMVLp08ynQjYU02f3NRe9ulLp
CPKLD5MpaCYVO+BzRlUh+I/SaNRLuBXsKCN8+iEdCaozAUwcnOclSILbEbR8e7tDid/yPskdXCNy
lCVGLLFvtzlUtrUmM9shCPrkn2TVS1BHQTUvNXFGsqO0GKS1Pk3UMyCdKjhr5Bt+j2ZMMu5EMqmf
uQ77ez2aBNI9sFzjRscbJJ5D5KxoClbJB8zgIdUqOlpdNviLxU9DxjBHQu7ntrYwuyiqzw4DtOEM
RNmZm5Lly8cR2Zfu+5Kua9+ISHNs9Pm0tQgFh74129CA18a7PLuOK3xP586wLr1hXuxRuhLKwssG
4+7xaaFUsRpFjKSY7XjAqQsavKoZqEkYnmKxAczOhzub2XR+qKzmvzMcDYjMArkLu+nUBeqsMSIU
Z7IS3BDO/QWPhkY+O4N5UmwNVxk7bwFJeVvBA2ufHhFyjWlPhn6AzdUtnHVy1k6s6mGMUEn5O0nR
cbTJvKz0kPs197sMhT9AiePuZT8q1wjYIhKcoAKRGDmmU0C/samubYc05PPO+oJ8UxQr+4BpK1zN
MC8nP0J07PDtmIoAg12dK9+UeaTuWK4B8dKI+W+Y/GI6SNyakRoupahUQC1FzbrbVF7z3PDkvIih
/5yXFXaOqffdj2XiZDqg58YftuD4whwXGilfixXo+bGfSvLT55P6lTKJYtsOEUOdPmcPSFcf5J1k
BND6IpLggHIyoEfJ5KwfMmPFOUJ954E+jhmvKUXHdAT2nokT7qWIAX1N28fEgDT9KNF/y5NxNniu
Rr1F9WZkFZ3g7y3FZYB1/FIPIXUfSkxd+oOOPRKz0advFvYlHi0L0CQdIv0swj7olyXaviSbk5gj
VrNDc1qOkAQ4JXrX+MKFjyt1xbdV0qhHBPe+PmaoQMbWgWON8be30dAa0PK+hMrT/+PovLYjxbUw
/ESsRQ63VK6yXc7phjVudwMCJBFEevrz1bmdnulxlUHa+48OTEZf/5FORkS0shTezqKxw8MY96Lc
8leKl7y1WuclkbSQpJPb1/0+6VqvJ1koWkB4jAeNUFHSFu6hy3wBzG9jj5hw6a5poDItz9BPZCdS
NDZ3+1iXvr2tcpUv9xnhnNfVW5DhcDjZ/2Qf1Xc1um9zqG1BtRyNpOFOcKTcoMimrZGr8JoXCW6r
je4mV5Bg5gFhaTPEd1UQa+vkaUeJHX1BUt+zeuYmZd9nkfeasNrC5s36nFQxzLPLagpNHbuj2o1c
AgDIuQUwR/rcf53nVRC+sRz0jubllk3FuLpJ5ajnL8IYeu692asPlmVyCm3bxi+PSZmL/uxn0uN7
cG4PbK3nfBvmjF6nAA1uufGiCXysVxnxReAo5BGQNSZ9EtjcUBGVUSRzWqkioWyNCwoRibfy0lsS
68+ubo1+aKsSPhJZCWXqLCb6i/lZLCmLeh2mTsRItpWLUs+SWPr4IqaILcjqA2oeiOX29rhwmm67
ymgSd0HQ6maX5FkMgBLM+SVJrGq5s2iIvFP9tKLfHVwoPH8u8PL3eWvUkWvKflNuY/8N3IXmiuKm
TgXJUU1zDmuHitXVyuaK8L4m0Ls+9/p9NlZSfs2yZogfq8B+6Ie8QQo/S/y2vts54KvW0ndprAp+
HSQDWScCRGAW/CmofeK5/OKlKv3a2Q8mg8tivDEXWOypOPSOD223Ojn/dt4jwTnNgRPRjbr4g05X
UqE7GM5lfM4ho/oNLaaGf5CN0PDeSmDi0kSi3DMzTyEYPkV4KXvWdEqW6lZA7YuqvUV5rM9jhb5/
m+MLio91gQ/jVM558N7CT56ndVjURkHT54xMZqr3i5aWldYsE7euC0e/NeAq73Jd1mBjTTd1whiH
FN9mZU8qETZy0Z4tCOqXlrHJf2Mb7PWj781t9BfcvUAhEJWQNw2A0Lytp8IB40GGyNSbT+qnMl2v
Mdr2LqO7Z2enrBEkyvUL1viT58wUm6Dh5KyGNc+Wf6G18i+OLEEviDRq5nWPGvcU3Y/NatQmyb6M
iyDiPG0W91jXunoReVt+5wYemQgXlaNVcJJxxdopxV84DQeCYYWLKznO57jfL6se3C1YARoI5vGB
9ptoDUn/TIbkIpeO1ryIbhDEUU2AnGhUWv+wKTAKrHFU/1HwZmM6l6BQO6dxxvWyVJW3W2JiQ7G7
uO02QPquT+wapt/VOSaDLUWF4dn1b8KDseAs36C8WLjhgmKGKdeBtGnm9dfuqhZiIsDGKKFLleZo
a2s0B8fRKM7ruAvlI0Ke1n+yXX5P36Fe6/VoOMvjtLfHInwRsXajHbE2UNgzIS7FA7wHZx3MMiCc
2/tugteX1LU0B+bibQ1rCczSOBPIW+29wxxx9TeDyLv3cOLY/6BSvmYFvd353O/esjHJ0L8i+M+q
3TwRekbdutAf7WQic19KGnlPoCyw/s3/P8pqx7XPL5hZ5ykvPcQGs17FB07Cok2rZsZ0l+hckMxL
s7yHC3vVp3lm5LnJrKt447YZcUA9eSyfPlAGTxa6kGYz0wYi907jc1VF/OF/7RQEE6h6bL+Gai5/
7aUQeYrexP5RfRQWl6xrKaGDvAuHvbNo/Tp1S/M31nW37sh4EtOdNo1JKD2LW9JEvYLw3tWQH3x2
nD7/11h9XGwIXyPgETej/cwOhPacgBxkmSiJAojaGBGWCJyB+7vnSN9I+k+mHflw+R+DKup1QEVP
p3QmnHAb+y0wZOf7lrvtEplP3zrq1ctoTQn6pLXP6/3sLy66gqIMt40isp48kbYlq8h2OvQDa5sM
NOv5a1He9XXkzqmoSN7aenkPeN8CTd6tCAEQFS1z8A/JLWHARLK3b5S8dcSUdPHy0oTacVLuHg/m
uiJm8W7VHInbaB1CGkyBh7P7tuuB+Pt2tqKdJuly+jajtP3NKDpj30O/O+3Ol3otd66V1de4l+4M
UlVzi2U9WZpP4WSF6IG7ZWrPYrYYGbqq8+/DzDPLjmp2asTXWST2juNN22kRB1TUtNA1OxXrbt0O
Beq2Gz673Mm4d8L9uIzEP5aq1ctOWiIM4fmW+t0aUQYCERi+82pC/PeUlVHCgW10eMmYE14yz0fr
5SUoVkdwGmwnWRtO+yTpoitjiPqC8PK6h7ivxHGw3Xk6qpa/mnSMunpwfDWSaNZqfbVkFf0L15op
AcKV7np4eP/aMfp+QRYg28clg8CGuHC33bR6juI0KBBAnDIfhMnKCb7+W3nFuqQCdQjs6KTnasuU
ifSlX6FAdNMTG9K2crTJlSXbK7BzEUN42KxMKbobZlBbo/re0YLLfU3BzsAkWkPW7GTQ5Ii/oPOf
W3xHwWaYvP43WzjGLoImAHebObUzbvVtk2SVFYbBOsvLq+nnpnstK6R+dxb1fK83Pemaxv6yHkNQ
5f6Ldbb/gaptvIehzuZmi2omC3YWk+vdquBRN85krXdlP89+ih4iCdICfN/ckRfVvRRBQNEYTzJH
0DIEHH/09eoHtYb0mKK/WOp0nJbmO2xMUJ25z4KfKTPlw0KUzmvStyGZ5EuA0B25RPVG7v+YbXwb
xBUlkx0/gvH7w30RcvGkuiuSMDUmHH/X0geSJ6snX4+1W1T3iy1KVFJw+QAbXY8cIm7r+MyQ7hXb
woEB2S5h3rxOI23Ze0IiOvsqipGTh12y+5XLLK5Nl1k8kpLTfjNkdbV3BlpaIBBBYj8WSdg+GVUU
PZOolC0Palqn7k+g1vlqXG+MDwz3mbMbsmFMkC9ayfeqq4CFkEIAUCVURc6fyEMmuKtGTx1u/RlY
1RqvYPSbkqTYcBRN/UV4+TzAHhB6txnD0rtqKzD/ce1OCz0ynpp37uCoj1ysNKQnfQKkIhN7zs+6
Mj2MZ9skD442ob9ZshhqmXyw2j3mySDf2L0bKOm5zK8cAi2hbMh7f/QSiS9vzAHjb+DYh9+0xavI
lBdtcjAjPjMpPjyMVRXvs7gqyl202vlbbRfKOYYDkiPUQ3VGhpZWHKj53LfPUB9Jmk20CiMi7T3A
px5BK+NDXHzWpqz7XRUn+jXDCBNuUQwEj+hiEXI5fL6npqd+mqMiF01qutbv701j5V8ArDTy2mWp
SBlNNMdsmFf92fPXednMqiTjkfi8+S+oHh7OnsjVemMEBPeOpLQpJKYmTLrbLhLZz5WplYtcbXYK
4tWt5mFNKu/TYK1wz2PsTGeWNpc7jVtlPLj+6q1PFeDXfyJeZmujTcRWwZqZh/vSjNH7Sq60eJjL
1c3ZYGv5FSxWZHZzyFfCGVuubCVlr+xdtEQDwE9RC3MUBsstSgovP4FFC7mXTiguoYfoGE685kqt
lwWUf11r9z9r9hPrkNd1zsdJWvdeADJbPKVTp7drQTwSk5frfi69V4cHJP3T0WUJuK37XfsYT5Zb
7Pog4MmMEWF9ER4HLDrlnkQ1XhfPZRfl+aY1JvjThBGKo4bevjenkc5LWVmjhUouJN1nSuid3bQR
o8feaobgKxqH+k9ZOuM7IRlhuAkVXy9zmrWCYIlkTE0Qrf9GpCbm4IatxdYmjXdXoxn8LFHxtfsJ
GidC3XGjnSHlDI5GirU12m6mtlL6etkgzsoZi6WuL0MWTXLT9a54oyTKWTYTcTLWYW1ulD99QONT
gzYK7iSL6ncUPL5CjeDwRbllGEAZs0c8lsGQ0/NaJtN/oy04bSzkAHeZjcJyPy1TPKVgtflXVhkb
Aa0VOKRNeXWzpJaAeWd4JFZK5yVefzDS5rNByIg0a3BqOoh8ReRMfwvWOQKQ9pzyTu+CGor8KeOx
RldeWgAVfSdjJC1+KEnCNp57LIxjy2PrBPM1hNIQmwGxT5QSnjKLlKSZrrvliURjmgcLpAvtJk3y
GFWZ9YxcClFG3g/ibRzh6GQ6srWeiUqoJPqqqUTvPNjMuwWjIsSRpf0DEdf+sh26KGn5C3PkdOgf
1Joq9MNDWnSZ3gP+dxCGyVL47BJjPn4nhFD9EX4W/UUPFF28LgBIdibmenQ6ZZhs48QUwy73Ztc9
RHwHr1FSuv4OEZw5GeJyhgfat6o/U2sV9gNijGA892quzbVwdPwE36nkRo+d+ygm0sjOo3Kab4ne
G8mVb1Mp11iTeaDXMJzSynjlHSKToaUdvrHeYQgLJMdo1DeuDrkp3Kmpn5S2op9JlUPyB7GhN+wF
gnMfPnMS92jlAR+18ZNfNcbASh7Ksl2HsZSCELdSJHmNg28dq2UUK/rVZZXngJTe+dD0TtNsO9SF
/h1kSPZoYvj//dxJDQzv5Zm9n3sBuW/hiaPcwCuBg9haX2z0r/WexSLcd0thz/tbYwnmkFXHI4o1
A7FYQbrJ3RwjBXkeWzN/5b0aryaMc703mWkhCMKuzTYlrT9qVwW+DxIwWl5HlKAbXPIJ6V9q94mi
EqDm9HmfpF91P4S/c88tTSus7Yqsrbr34kW2z0FTTnNqa4YFNPtj5aSmms02bFlyUxpySicNBxht
UsHRXex15kQwMTqoH/L4Vv2JKM7e06niYoEww3LJ5chRTy4E0rBONflviUc6ZOgGnrnwXHg7OUnO
QghY7aI7brnCiYivF8K4g/ZncmPsRpmaOn8T4l0H9IlHU3BrtFX75gwusA6LKuzidLMZoCJvh+ZA
jZ2qjhl12M85xbzVXeeXRjJTi+mCxkW/L4SrX5Y69xwAq5JjzW6xQ0JJLdPsbH1vip0drTaRfx+b
yZaHwTGTPGpV2stWDkzCIE0AwalDWxIXNsa5Yxsg48Zm7FUIs5RT/bAU+fiKOmfqd06J9gUVfkEJ
K0rL4hLUFpxQERWCJyH25vtGEuS2Q4gmd3YZKsW6G2t+lHruvny8i/tWj406Ja6GVeaJgA+f+G30
T73OEWJ2ta/vE81tkebWUoQpwtEuu8ajQyZJky1+8lgklOHsKkN7wX00sgttqPhICNOr80YyboT1
uC3mkG20Qrx0B92s1IEN1jwFxkeflvvYrgkvit3uxLHVD6xqSv2NI4At9PbDwEG+JrHcBKiZsn1A
4xG6k9pWzsmATtANEXOSjLSDvXZlXf1GETzZjgI1Xt6o7c2nBczucRqy8KWoMPNlr5Ca0VKnBWFW
lTPWb25ZTMW+qTzbIXGRy3VnFTqAmG7HiZtG5lTHh0LH7yvKCQbyJCxAP8SMtH9CN8A+oRDmlshz
gcwyA/9fxHa1XcasCTZTsIxXAh/0vMOjXnabdTULBME4yPpeQh7ptExcobbVSmdsuvK9z7zX1TJv
IV/RYgxWaB1GTrVx31OnU+yL1b9pDOYpe/DnUYNOW7rI0taexg8RyO5pUt3A2kj/abnRSO8DKEs8
MmnQVOW88SrTrKeJpxkwt1myz4D/5aPnRcNL0xMxs5N8ETCG0YjQuKujTp89kJJ7kCxDuqh/C1tw
uTqu3bRWYh8XOiLefyln3DeoH7tNPtu22N7c/NCmnJo/EaYBbxfqYaqIdXYF67iZadWJFV20aekr
xLOJz6GAyLDNWLFHRFEtGhxD6EwjXqyxjLqTyQL7TromBlpzcDH26B7BDgLlhRc7wn+Ft2ESzxS6
9zBskewvczVGvNSgVD9VZqtwDwDNn2UVl+oGcGJ4GZg7stQbkvIWTRTEu3IOvOoaBdq8TNKz5w/h
Fbl7GqijTH7kGM6nuvc6C7I+K+zfBaase5AdmVhb1O++3gxOVQ+HzJ2rg4tYX/x14nYK/9nanlWK
MICoVOH2DnXicWs/UpUAUKfXPnhZO69p3kPW5A44tuxuj/p6e2T00gC9W1184Kf0liNOCHOuvSYP
j6FXu4hso7XZOSBi8w6DblPDPRHQeMpxOM18ng62PQO0+8xzydlioaz/J3Pf/iV0EPERsb3hNcO+
BNS+3DKUBVBTcjATsPbGkEQzQNPWBhm5LfwP0DOn2+lIqxkadgx+k0FjJ0E2iXraQRD9NWhtf2dd
l4T3XT2u5mPiovvkGlmTrR+SW7dBzZFrSJ0m/MEZA0zb4XYuH0Y21nwnnLZeNvSBWzG/lmo6+hq6
CEVUUYVb2bbgHrLX9ktXwHEe+GFQQrKw6I8aSXC/Bc11+51LZ5PYsQjUf3uciuKfFWbyt5IoOA6i
j7xhq+gRfg5K2DbRrez/HrBJMEA1F8u7zWNNj3BJv/MmSdb1KpD5Lmfe7la/l3OEiCudRjV+A5O0
w8GHIJ9ZUP2BesIwWoa32uSueB50EBim0hBtvb8mzX9Z4zt3XjcBEdFnhkGticmJz/IJNNlZbGe5
IEGs141Ya/M8RBKjB3fndJb+KE26WA0SSRhD3tUu8TmRPVNz9nRmCB+LsJ6Rslt5fN97aohvD8wA
02OHq6g2udclxWcjllykjJAUP8PeOKQMlfw2SITKLyWSwu40jFGLlr0PWQiyWDKHUqnVMSbrZpm2
lo9DJY2N0y1MLB6zBT+E+zjDLg2HsbTnV16ubjwKMQj7kHPxHWHKEFIN7eDeE3PqLD8j9EG240tG
KOoTWo3WyRh9l1RknGydiH3oNOMy9FH80Habzmp2UYsJZ13/G3yKCa8uRVjZYYSl8+/03MT7Woyu
s3eJSv2dMKrfAzUhxp5BgHaBuDE9fL02pHE0/f8oFmMB1qzMv8GO17eqQ8qaOp0pX3xSr6atXffd
1Vr8RR1kWAP/SWtqyOUNcjA6b+VF35sBvcCWono1byrHD+SPjPoWDNJps3+ALBXmErcdq33b4xjZ
VCUPGRNOlX8WtQ2Jxsw6JZtGruAtIgJ33uQKwcp5WsCJTNOD0s6OsKEZNLg8e6Fo6qOAy/IeO2ta
r5gspJdOQ7hcanZ0rmSKxbm1e7sY0hWDNdOa3+CjLEETw4d5xOSB0Y4DIW5d+xlhxFxvHW7n6H7U
nWxPC62WWMtIZHN27FfzlZlUVCk5AyOPwYQREeyXxGM0XIlntuhvbX8bDEDG22rIx9dYMDKfnapg
UfImK7to7kvCCkLzofsMTs4LEdrsWbERoA0xJ8U+s1z7Y+oY0dJGtOYlwJD3iAse/ESOWf1lDWP2
agMhg8MtQ6U2bdvlv2B7bFPVYBlEZMwEf2wPdBXojkkeyrVeHtt1GXnoK8wxh9iWdrituJuegF0C
4G2Dc/cQx1nwtnhCWm+J8DLG4SaKP5TS66dibkRlsZZMXWMwE9hhS6KWrdFGWtg5Tf9Q86DWREXh
fmQvm8LyLicAAs6InwlQghLTMyhJYO99E9vmrQ6aKD/Z9ZDffj9NgWWkmD0GWCY7SJFbkFvYRuUL
YGRWHqVdFV/YY+wZHE528IcBlqU9Z4SUV9nYwQOdOiX6UbIKX5tKWp/8auSyQSbXvKkbp7tRXh79
HalO/qc6m/HeeNoLtsMad/WvkYMIbieoOylIY22/dS5VfWe0zat8gX8Pck6eIQa7ESRV/ZKFjKWX
3oeW8VcUDoNaZbsbQslGBFmLRZH8GFfVJYtGb35GeuudTUdcI/FxKAuOUmqrPbo9QDzTa2z8PShC
iWJ8QjEElSoSGOnO/xlsr+aeITiLYLdiGh4JXsLgKXCkv/albf/x+nw597lTAWrWcOdIBNf5Edev
fkKulitgDbJlnvzCb99K5Vrvpqk7b2OYO65Ob1vZUfeWdY/GMxveXInvbktS6XhM+gUQ22pG8cyU
6LX8+vLRTfF225e4VRGy3IQnKHVBn0gLCGb7GDUmUgevzJf24C/tOO9yYZCHxnoIxGNCVE755amk
S64AA/N433UMl1s9h4fEurVMGPfbX4X7Aq1j98zc/RIcisx2y2OPsUHdyC7331CWGRiqFsMT8FhV
HBE1ltdqWcfiEfAhLtJyDae/xP5zPBUY1WcrJayvNHu/dCIFTifLddNnETe0lLjDNtov/eiwzABN
x6AJIr2rF88/NAMd6vsip13jyyU7sti0g+jgnAXaMfAtoICtWWIM3igcWBG3y6SK6lRr0/7l6M5f
V2+wxp1TC6gq7fX4ZASNzf8spvALsvlluqiIrXfjl1NU7IyzervJ1UG1bZtYxPvVqUrcFDOIfV3x
vdKfwg0cBEszQvM2DkZXJ3O8Eyb18gMNSVxhsozhChmAsvbVWiz5g2cD+oeeo5lMgMVoD6NIh8+z
VEpd6rx1nH00UHt4mHps2u+kdU8DVBgYNty9KkOG+MBnUK4X5EGNn/Coowf9k4Oez6zsskJfjl8Z
eNy1ECfiMUCS2zouP0o3x+WevgIdoLwekxyszManxThqPiEW62+PS8DhAWOhRoQs8n3Qkot7UwhE
r9AQxcOMKYeeirr11SEONOLbMVw9qO9Y+3cOk/k/V0aLs19j+IW0JSPmT896X5wg56q/bhmgSszH
cfzhENEzGnvG0D02OfVf6ZRRjM+FQyfF4+Z26bJiiN3W7IU4eQKZQSz7SfSNTbYhE6RsYgcmqVE/
UYRdugNvjTaCge+S5UNMcVrnd38YBdCQqckPEgIupJInD6XEs6S7npeynucAnLJS/0Zjx1++wfJA
KBKkrpvPvPeJ5XMz6r7X8aFbbCSteSjnH2ht0R4Rz4UPWM/L5boOSE+OLPMQjMTPrwYX5WD/4jsD
HMOnkJ8bGy8JQkinrjdz4c3ODgMrpsxoCOOLA/pW7+s1wWpI+AAaP9+J3b96daIP02nzAE8LRC5j
Ob4NvMcNb3nYXDDDIHaTBpeUaDw4C3upyuvUk7izX/rc5yjJO5T2BeLusxVw42xpEeuuRITrn7h0
/H+k9VSXdcEPAF3mKxg9TI//KHzzXj32UtjS2O+tfRkN9vNajaCMrifXZjsaAsDRK+aIb/gB2W2R
TKyPvNXdHxSPFAH0EibqWDk6PDIAkKEglYUbyeolOkQyI8W2aD03+EpYo8xW5IF0iUZKiuXoDas7
nqa6kmcZ2OWtl0tG/hHuWzWbnNRBkiOUvfafgbW4zgk5Obw7wQYN4iUEcz1SEB78dIrkfMeWVyZn
hxWpvx+RID+p2W/o/Fqakvs8ZrbdxTbpfKkQ43LvTTcIxhFTEm2n3vf5S6xIVt8lwSXZAWCcxzyu
HKt7Jo7IVxs/E8mlsKwb4JaF4hrQuvjXRkRi85+X0cUu4vybTSBZiT7N6vBEYJusL7oGzX52ytYq
T3LtynWboehH4CqlA0SEzSUSQlePXTUJJwWmUd9NkkA7EWUGizg59BTuhtwZi22F2/wBEyh2RdZK
H7N2OM13eCzh3iMGDzfVbmOQpJqIeMq+avx56zpzFXBpUmm60b0Z79ysL3/dePDVV1TMzn8zvJAU
W7tpM7nDe1Q8xMBb9WFSS4KqjyqEZDNwUF8RY3juH96nJrs0hXIfOCcLDmcVTMOd4kDA0Fjz+Zy7
GmjNO1dhXopTACd4nYph/C9CjfRrs0s+D8Qs+rt5Ff1n3Jf5uCv8QU7PEsH3tsB2i2u/pZtRxiZK
zlRq5kdbNROsZ94Vu9LNVL6NUFTney/z4+YE5ipb2rgTTl9+/m5m3JqqN5P09nCtq1JcIp6dBd6q
BWvIRgowDgYQmKyouqo3Dop6PHkkwr870034iBI9eZMxPt40nKL2Ox8L/8ZBi3JIVUg73iaBRS5T
P6jy/5SEkkE9AfZJswZ0xZZLZX5RIuT9KgV2zNTiXOtOmcjGz4B59TF3asX04LvTb+B00+ssqOFg
yDTePsGi9S26sm+2iMesoy376r+4G1jIK08OKWyWS4g60mVvW0Bij/vMLwu1peLZ/kTxpP6zAtFf
eCJabsRCRM+NLu3s4tJ8cCHRZPZOeUwc9x7lLJZIEoLMM3HIet1i3MOQookSyS5sT0huogbCP10g
Hvq0c0PjsQep4AtSLimODo89V2AVNe/ASP14lyPPq/chdaTjnngE+Y/BPfBoKkhcm1vKJXYet0Ps
Hzs2IGx0fauwhLhz7m6EuKnVVCmc5o7kuXHaV8ngweDKWj01sJBAQ46IkfXPWbDeS8EIzTxjQu8k
WzdRTC1ule2XAKBiN0WOuy9ArtmL4SAQx2VNu6mw+9LtWQ0LLs/FtU7TxICymwboqdQGH0FRsKiC
oIlxUmxbhCR1l2G8CcJdl9uGKOk+Qk6VYQNDnymuVM/CZXli7kihmUbK0xp6PPcEc6/ctTWRLylx
c933NPX1a9bLpTnXi1yufZWZB+ZgyErPdxdkk73f3mXoRrFYW1nPEO5Z5uri9HfxVQXjpZcqWd9x
/68PkT3ogtXfRTnNMNsBuK0xRnJeiec5IgNpb4UricB8K3FEugun0FnE3PaHYGjqaW9BNXLZIqQT
O3IMmivNwLy0XH3+M7uyL4+ZJtCE/K1WfnZ1Fl1Wh+M+ZbBt3ltPNPejFQZqm9fZsGcLizGyAfKc
GHRRMFVKEaVPl1m8DxjDQxZcFUJbR1G7/mrlo5rQa9BuhzLLHsgyGfI7oMKgEJuusRM+Vju+W1Ue
nDUmb75VKLTDXC/+uOsREZpUAZcCzJeR2/y6Ew0DFyMwvI2pVfqz+qhJV/nTtB7qMWtwZhdPO5n3
0+gHcyqVp6I9Ix3DjyBEoErJJWyhy6oFXSIEvZPvmjGzL8oJb1YhjH4CQb3lIUO4qR431YzsHA+c
64PSDqQMpp2el2Ab3WAYgBk/wz+HT31NW5RIw4O1oBW56ioKf/SgPTT6DAjdbvXnxP7ghtPxeaaG
b4U65/BNi1l12MPm0EIPEYj1HFbwMTK1pnGw9rplItwOdssJLtF0bmy8/fkmQb6IfZi7cTOX8fgA
Xp7wYrXMdfuuwqe6SaQzexfkVFSQAw60SA5L0f1moRnyN5SjRU/4y4DsZFAtwUIx7Bbm/sp0OG8x
EBaPJnP1MzKiET8su2C8Iasj+eNPJq5OkSrG32ZeinsTjyF5ProJrpYXBO5/FRFIqKMLlCqpht0w
29vQzlJQVBgPu3EJJxIDppuLbMnDp9CmC4BL3dIAoa7p+6emwj3P/0xiG4vDuex3cdn6z9nNCsvE
bfvNjh3Wx53cI83AwVQo+wlxBdK40c7Vw813dJobpB5AKw0IR9MV2JvapGx7Vm8ZlQfGJnwNXri8
hJqU1O8lxwE2jkncPC7KL+SpyIpO/p0sUP8UCwXkvoKn7o/oc6N79OwDzFjr4m1IgNWAgbKEN79B
OvgE+89g07mGyJ+QLJ6PLsI9knpLsLyChftPnenmnxIW9Gu2LEe+e0k7nkbafzFjsQaD0GjZMApE
9T8nz5e/NkROlg6r6V8qfqobNAIFvK0KLIosZKX92asoc72UopaY91PwkUd4M90ksKWDClDuMyzB
4RJ/TJOmnqAlgDN2Tk6DUIFyd9hjH7LP+Ro6pTpwcHTFmfPk1haHkjncuYgJuTptb/1BWDSuW7qa
4/hcVeCQG9/v5kvbcIntKrfKW8KpXOW9hHVbdOdYZuY/Bf2BIYpUlfebrbUkT6GcHzgWGbqikht6
3xUN2HPXs7ITuYHYYofkqmi+C0tz8BpbdMlJ9JPzVCzUZx4dXp48zZdqfLBMsphNQv4Cm0ZAlyYK
g86MG5Z7/KMQAxP+TYccYgT/Sv51CjIH0yapgmHnSaqrSPXOMYfxSTIwMDfM7waUX18RrAbMQFkQ
Qu4PUZFscwJTyo2oxPyo6A34sJpl7V8Hj8eER5XXHmmobswbW7wwH1GIPh0f7Dq8WWT1fID33Az8
baEes7zi08CVmjviOVqqdGgu02kih+CF2jyCCKZSrFwNbPiIInEfxJtE2PE1cYYOF/iM5HeEPChV
f+dHXoxcw8mHRy+Lwm7vEFTxQT9l+B9ftxcc/Wy12dp7zKt7u6vm8IjOVpydrMj+x9l59caNtG36
r3z4jl9ii6nIWuzuQeeW2pJsWU4nxDiIOWf++r04CyymqUY3NIMBBrAHKhUrPeEO+dqsbZ3KGRUC
hKEaIL/rCUd6uuDkvu4HlQzkxF3u8mNHKUf3vszH/pT7flnf9aHn0EZz0YpZU0lyqY9QfoAHy59Q
J6JRn+8gA0AV6jCgCtfwQFqoXLGY+g1hLPodwWhw5MbO96xNXAegdNvKBwdAPZW4tUBBGcAAemn6
doAUtAdyUcqtBp+PyIBSn9jAsjTS1ZRZMMrN3BAfy9qDjs09mW8hwAbaum0BKqzDepoMyERuVB36
XnLJREnuR79SEqwG4R1MaFfd2Bffg3FS+QGAnyVXoin9z6Hs/JcOJjwNTFs1NqYCWfUX9Sq+lxvE
9fc6EYIWEcwSZwWZqDrRm6c10FQjQlyGOQTuHoJh+StuUaxG0cMdvVUbZpA/POii467Nu/7jZPEx
6fz6ZHoBhcuvUpq4g8Mg033OcuZ+8SRrcYeBsdEn3HACkKSGBF0CQkmz71x4wsVdmDiIEWTE9fWe
/D16Hmsu+rUPmq1B2Z6i8taB1N/vkgz5lZUbogi3MQPlPbepiPRHPU/lEVxAG+I5aPg7FJnj5DBi
qBreA7/jaavBtIo71VGzXtFDa2BqKEQEgSfJPX3JqjrpqKzpa7fq8s91b6nPOnRqa1dxemb6e67t
2yIs/T17dL7vW63ivm6LeEd/twVHNBjO11qmAA7rQQPK1FkcTNUa1r4vW5AbSWik7r7L61Zuesil
u7lxC+MFIupcq7QoikJ1FMVuaHr3k1blwD9CK2uSjQK1/31Ew8vZJKCGP4FJp+/kwT0GlI63Y7Vq
C8NOkUYJQDMPVQW7R6NnooCbQtAiEAtJ2QYbLCFEowFxthlWGJR6Ga0aNNl+d7yuL0M+oToAFMko
H3vGetAnmBRbZDQ0n3GT+jBCntLuKdaaeA3DR+8B6cb20YOq2m6SLKB0yvXRqxU8tr8v4tINn9LI
oARa0qda6XQdvft+bDOxaxFZV7NSjmn9qR3LfXDLpuppzKOjA3ouqgt9BY/ZEevQU+1HFq9LaGtk
+U+FP/C3AmiPc+eYXiQOCCaPigDaMLKTObST5MjZxg+IXs4X3vpY37ZgP8l7Q1391CtNf0YmgDy4
znsqHikY3woK429V1pOxThGWae8mz9f9PeVs9aeQRREcdVP4CKFTjtfWvdkW07bEi2g4IT9hhhtC
KyLiNO+qr1PlWcGq0twcKrMW6EBZXJvoPQaN0R11mTacIZWkw87MoRNsCp86/1ba6HsguochLzgA
T3Oe0WyAhiF9cLi7iSIj5T17sI46xeCCloyFBJuNoOJd6/pkyCiPoXgwDPWA0Z+wXO4RoIsfo3KI
LDrTLRXvAMDwvelCcUcU1kAqLqJ3hHqfoQ1/obXivZhSy8IDvDLjJ20j1DkJ1Hq0OFvD2I5U4fS1
dOs6p+NlQyOOuxjluQDGDA+66PCesrtZiRoIMaGfA/I7WyEEnL1aEL3yO8cmSltHKe//FuMvZ5by
C2Bscq4U6T9KJO0LYRerlGPiOG2s0dGj76KU9QB8rUAaxQ+m9MlU2ETuB+JhdjgVgvQTQp05VcvJ
oqoQcy180xLQ5weAsjWikqlDaRE3kgxEdmZID9axI1j0XudTPyYVTYoj0UliHMmrhvgO+A5+pT5l
OPRH7SRwYfi6SChAz6YROKUlzzmXxTTdO0mbwRpJp8R9gETbZA+UouV3p6Q591lDD8bdjlTwGFAD
4IXExVRAkjKTaNpLuKpUzdrQL38qAJB3KTSu8QTgTUx7s4dBvO/cquoe6ax6j20u458ia+rwE3Bw
EIzswZFiJZxj8onSxNZEtJ3t/DAp/kd3cOfCaFOnPmFFzALmUD0NQGFlnTfaXWB44ks8Yul5iNsh
+izyBrGDLs97CAWxD2PIdcPkng/TPak6z8Mtb1Ce/oxqAp9trYVTuW/tcPwAshwB8lGv5LcgBmiI
63jLsfWrOgAM6/jDYzbjLKlFuZ8EQlUQfw0z2pXU/XuaL7QSPmW+BIYBoyBuT7EyB2cntDTbT4Jc
CLauKBGnYDXudb3oyjXKaEpuu8jq3F2HoCrIfRv1fggYUZsde9OtviMBWtCsMHmLDtmAFvu2r0lx
DhHyENsxUk3+qOwm+2aHU/zVRTyQbEj3xs/jFEX5yRgA1m2JbVxj6xsgmTf+MPnepnFH8JgB0kyc
DR/UFjVmnZ4RKSGd/sE1ABSmmFgHCAlN9wNSQu0+V35srfl+cQfL1x/YrHmVfUq0qNdeABpjz6si
bNtODj6Z3hYcMsEz1CPSJb3vs+RANhdXH2qtrJ/EYBbdtmv6LgSvEAX2VkcD81sMRivcObVq2j1t
luAOBTtSr6EwwHvQLkl5CCct6ratKouTaeaFhaKMMyX72hsMTrENnpcMREvbvxo1gMMqbNQAIaMr
dz8BbAxWZBYGmeWkpyYykHGTfx14kwB+6FqTrqAKZfTRqM4P8K2sKEUAw2mLFeBWc3giKDSKNeqQ
lHTdOLfvjAio97Gr8j48FqwFBQNAsMUJTGjfbyfwTB9it/Ptx76JVfyhH8KBtnRcD3uApOHvXtMc
gX9XxKLpxmQcqaMh+2TIbD7gtWa/ZkFXDg90gZ1qV8/GnXeDBieQNkIPHZwmW+NvdYQ/kcSqLfFF
y+2WmsgkG55/Z6Tsg4JOBIFUhi68BTud2WoaVkVukwmUAyf6ktTgDF9/rAvl9yiWScfeFqh9cyU0
hF47vaB6hHYREn2TqfW/wW3Yr3FewcR20wgCspnn4wcYcMFvopAinQnwzUb1A0jA+S7fkP8M9GeD
wf+UVxGVXmAc1AZFJcyIdltW/UG5LPwZTRmtJI+gb+9QDQhO8MYwcsjBobW4dDRJ+xz2ORleE5je
x7jU89/wdNCvKeHID9tYr7GDDdKJ8obu6rgxONQ9FaoOWP5tXS4NHiKIDl+CtMzdO8/P2y9TNk3P
yGmgxEBI/gfaVM7l46i6QI6hVgezBseFbM80fhZxac+whhFsoGR3fazNIDqEmvSfyJ1oRckGCv1d
YtckS7P+WL5GKAxBBavStWjlNp3uHIsmrn63ZQ9Z0qgg2CNKW8JicqlDjAcBL6H4UiQo0e5mr7C/
7Hho2ruMs7uHt+w190OTxa/UFmsBzAwLNBvARoMQKWyUV9XBm6KmB+aX8+sTfXduapZb5OlytapM
L92rSPnYRqWURO6GKEp02n+TQQXXhrMAfqaIH1At85MH5Gq4ivMuRoBBmhR/N2VC3jhnsp135wpa
jFthTE6+FZVCuNbOYNStLIRlQWrCc28eck7aD6tSze/Syb0TEkACfHPfgAypi1Kf1eRJbwjwZTxt
JzfQPyIGDQiqUknxEZwEze6aZT7UiILRyidR/CFAwscbAL2oO6Mhiwb75BV6vNViU76yWJW+zhDi
Do5WOBjUbQoEEdeencT2PU9d6+9RJrKCPXxKloD/szu4UZbwMtmmU588wNGzl9PosQXrzP0aEKNU
B1+gZa1nmfbHFviZHKasDY3dELVTPvNq0o9gX6nK8o3SP1llUZm042Z6TVME9z4g5FKZu6ATzS/U
7IM/JDXDQwjI8aPV5xAAs0QvvsSubr5w6amHsE2bbwrGZLv1NeVClk8teFu98dUnkPxiT1Pfr3wU
ERpytSnC/hwx7GMMvglsXCgsnnMxNvUmJs+A3+664P+bokWb2bM8+zEBcK9xhUbtL5Jm+phJH+p/
haA1f3St6XwXRYdphB4he0TG7dvPidECkcqx8+WZimV/j1KWNNcJ1YlcfKc5lnrHPPfdfptSALPW
ETTmake9S3uevHD6YYiqqjaYVtvfKZizzXEqIlNCgrZ6GlE0QMwA6Raa4ACTHi2fkviKIMYgVMr0
8EErQWauVOPn/VZpMqGGRldoU1eh29JapxcBcNXo/1hjlDzh8+uBd+YJQ7PKs2ogdB7ey2vb6Yfo
hCqneGk64gKtSzw8ZbuBIqZw6bj1tpNpa0+ZSj64k9LR36xt8V3CePgIjicI1jHAVLxIM2zmUcXy
2gO9EQj9Wam5XzFVdfSNRgy4o6yJKlGbdMiO4Pw0BLuMFw8EAai8NTypKtrCDqOiaaeIsn0CeC9g
zaErAg+taOlhD3NTIqPdC+kigWnUT4be7AMABrM2QJ2Qc4V0g1e1TZcQRYombe4AQvUvmE9YzY/G
HJF2BKijGftEH/Bb8ihFmuDEC5l+aSUiWqCbGftjJetZRDflNxrLqvnth0jp0MLr9eKOWCo/RX2j
I7Ux9MWfUWriZFCooahPq/yDGRtFu3NHBcY65sCaJwqGU7SxzUJx65q82A/6CHhiO6Whlu6KpHW/
khtg0yYqhBdXtJh4S8NxQsyvjKoG2RgiwH6XuhNht2e6eTV3mf1wY/dwGzZWZMwNX832XkY5Jq9N
RpT+auvEezs0SfX2Pi2Rulkh94dQflfST1xZ0ZTLbYaDZE+3gfrJKggt+6UPipzOg2tQ5Y/KEDI5
naHi9yindECnMa77TQjttVuhS1baeNMb8k8K2u++GmvxOkOM/JXekRNw+1CCWLXoDM7sI8D7iMOO
6llP/S5+6jW3De7DupBQ+qDzcxwr6K9lnkcQpCq/2ac4wCItaqmE/FObpp8hdR1k8PJK3+W+bCzq
Oq4FUrBBUvmDV6Kos8LRvU4OvWNT1oKZJqqV12j2c4hw8O9Goo6MmIvqH2NVef7aNmtuWC/k/O7s
ANDCLqns0V6NZpE/oLtLJ19DqQUl2UF8lbVZ/2zQIgdbYxCG7l3ZiT8RnkbJA69t/gCtCRfv2hN6
u9UqTwCZTqAqMgE/ogiKXved2zfRZ4RQ6Ewhnle9FFbZoNI/Rt0vtLrKfNVh2PinsnLhbRCgoKWB
9pn71CQyIDrgtkXVrrSiV8URRAfY6CL6T1YvTz0BMGyloHV+pYjZdihPoaKzSkgFnRV6TFwCWSL6
Hu59BbNO0YC9m0rCDVKvQcQrVHrkb1kD9q6jqvLWRuLxeuRm5XwAhw7VBUyS+gq6PDgYVYguT5X2
kJIjG2luHOh0wCFIlzdAdwYX39HKCMBd6GYZZ48iLYxfOeiA4qiQjkxRK6/Fb+w9NHM9+pkJeTST
TbQX4NYfLHdIm70yvKlbJxVdzu2InY7Yg78bH6Q7tBBYBl8fNmlsF38lvh9+94A0vlhSDUi+DRWH
6TfuhiLdowLV1iuZCl8Au2nbjyGmEd4hquI4PIJ6IKYGbtccXSvXkZMCSP51yEL3q4u+PvFL1w0A
YNIOvWl96v4KU5NofWpqcHyJRcoJNNL+PLmWQ0UTgS4IiTZ+K3Rjmjh4pC5uv2gqgRWsxVYyu3tS
6G7RMpCgJtJKgiym5DSHAVg95892M3EpFgWcO/qedVfvZJfZ31u/kBDNjcn8LCeghdgm+GIb0bEG
s4HKhkEX2iI75QwFNsqjUC42AJMd6JcFTEFKG6rU6LQKMGxWh/jtyk+5WjcBNbBtj1JTy21Dz37d
OcC/H0CENCiX0Q5C41pAhzDCNWOpcivaPk4++2iOeAheD7QhQVGqbovyLgwET8YDjTnPHdMDD3Lo
byiHWMnBNMHVbQujM3/atNezE3r+BNdppc2yVk2O5Hpk4QfBPtPMb3rly88eaa27NVN9SsApwXHb
mA6Ajg3QHSJUaIz5acAu5UsKKOJnm1daRv/PtV7SeuyQyoCATWXCL/RvCNAnn9yuGinwA/X6oNCj
QAUww9xvvCuFxEVHUYR/zbhWR2BveeCiqNgV1NzRwcZXw3GHl7Rrh2/lBOJdc6MYHHI9dfdVOFBj
Ni0RIogLyPslAYxn3A8YEUAOI7yatQXgWu3xZKqe9M5gb/Tg6j6PhZljX5jzgQAOwWFGqbEHVIXA
ODwMCZxT24EyQlyqwRTxGQ063/hhy5qaeY/310PABf7L0n1j3MkIheoPGhQTasWjciNuVmTeqQOm
pvtkJQEchBYWR7mdcLVtV1EwmuPGB4d55DFpE1RJc+DTtWbZn9rUbnnEEt6lAiJpuwqNUosJJWV1
J7tQqU2UBQ7xCTIx5tYZmu7H5IzmFz0YM2NT05p11qIrXXa0j7cdcrnhSPU4g1ljgj1K70dbmIL6
ivKa70EPh/tEqDLeQWI2ml1lUtP3uQ3g2dPDRxQcTm/+BACU7JT+bfDS9Q43mWp9M9rQDnIpzHuU
OzZkU/E3DdGPco1u5ejscA6Lv2VBLQcUaLTh7j8lOQmJEF0mJ7F5YESOWkdXlSiZ/6cMVN+XWYIT
jWum4lThI/LT1IOIAnAq6J10HgQF9LlL85ffwDyFiwaGDbGC3v9U2HR0cHWJqPThkIY+iCB3B+3S
Ig74g9J46z6VVZC1H+hnG4TveeV7n/V2ENPGCCfrCOEoTKHblEG2+o/qTXPMCOs2AGyie/oKCvFw
tnq8+49eUKwoqA1uAseTv2nYNS+ZGYVz7AQWS0BP/vqfaYLRKDoTCrCsDY+IVoBY1IC4UgYpUrn7
DwzKRgnHS7a5NAJzLXg370SMCc8hAsg83rCFumB3Zsy+avwUR6BWMbs4/cMaqwbrGIuinA24DOtr
YgN02Q19M5iHofWT0wTO7sfoxeOxsZro/r//63/8n//1a/if/p/86f/5Kv5X1qZPeUjN63//9wVL
KsOi/00Yb1lC6Quvw55oxuGWY+wMifnRk842RPqfOveMso4bd3t9vAuOVIynLCCO4E2UuzAD9KOx
wjuIDEozaLWiyfiqtU31QK4x3F0f6Y2PJBcGGHRLmOQ/Nl/2/Kv2UeDnKGzhNVtp4X0/tcaeB7Vf
WxouEXZq/lXJHrlz7Dbua7v9dX3wN56HdOIYUncsPGAlPerzwcug82NY+ThJZFV0LESIhyXCHbva
b+ALWl2AIk+cvPfb/j0osxYCeJ2hFms5jUXfBDYYuKluiy/CRCY7K0rtEXH88L3uikxM2Zbpmqj9
YGS2WEa6ZkOD2wF0s6Kod5mjsg3E1WYzeNgrXf+Ub3aMY+nUVXSb/9q2FAu3L8szugJFfKQnHflc
qSj5MJjlq5V26cP7ByKftDCl1+mkioU7W6JLG5gT2gGo5targarAo8H1uqMZDlfz+lhvjh2TsVyp
bIXjngtx93x/wLfFfiVV1tpBexRl6dFYxWZO0wLM8Ap7jG5zfbw3RmLzeGpeLi4YA+bc+XhR0fjI
njFeBTZ/jwKktrXaKf14fZQLs8Lh01A0KgTlDWuxVGnpTzzrLkEnvmRrL4/UDvooOrmNQArF7OXz
9fEubA3DcWD6KsOhK7Q84roGKzYVIPIS0eJIb0u6uiViRVbvTl+uD3VhanAtDZv97vANrcWCdXN5
IA0xn5iyRL5ERUvTwSms1wa5wj3o1eDGvXxharihg+yjRMABM+a//8eboOEOwEsJpk5Dmvcw+TlR
OYCqNc/4LWfGS0NhVc1wjuSBWR4wFA+amcaA/AyqoAfsXTgBLS0EmGzte/0IHZx9Bbq087+KnX8+
K8ODpwKjaD7LVrnSjFAcPeCElRZZNy6oS+vFncFdCPCW23+xXoUB5HAImEoFoAG+Lkl27w/RPrB7
9NemMtpd3x8XPyKdU0tKW/EpF3cvzh990im2YoYz8n7oTX9jYR62b+ro9V+MZCgT4RFXODzd598Q
yj9OOg408biiNT+1vretckzro8Gv/s2kTMiVgk8obXMxlE9sb+nhwC3VG6jmoRtwtD1IGMhAODfs
I9++1uwMRD7prQFXxN32fFYAy0HfeAgMo4yTAW3u0dDZ+QTmNOUxDn3tqwrwXmNodEImUMp3ozJJ
ev/Fp3WFqyzddU136dyek8Bn1YDqg+FpJY5IcM8pWFYH4fbRjQv57591ZnPNUaC1DC9S0AE29EV4
Ivy0yWmKmetsyoJvWkUXZ9UMGB0VYM4eRZDET2FVWfc0yOoTrnjikSd32tJud49gcpw/Y1x0fwBp
Zy45PiAtOvzxIQp1CrwaZJgbD9abGHXx6y7WR9MArcbSNdcxPQs/C+jCegNGCNhebBFvF+t0bEKU
h5ENub4mf0eg1z6Ucb4z0EmB8NIzco2UI6AHdOZS91FSPFuXuuzu1QwLoFDw6lVmdRJhGhzK1rvx
W1w63lz+rJecLy53cR1DJbIiE5gPvD+UJr0QxfEa8P8RyfDyxlDzoXozX+QUOOGAgqVcHDrKLlEL
kc9ae80PG8TmnsZMRmsXVdkCSaHrX/fSYObsMAraAzKEsYh5VBE31qyGS+sx8/V1rlvFSXOiam/3
Q0I93oKDdmN++qUxXUoGRCSGdIylr7GCcU0UgRknci41Sr84E4DH9oqjQ7h+HPH+ApBiyB3igf0T
6KLmcTR7cqEpxnaPaqRcabavtiNA8HIDpUbsSqrm++sfZn4fFqsAz1hHUcWl6Mc7cr7rsnkNclS1
wMjBtXRLIPgWPbjt9VEubCveJkVUyytlCLHY29400IZFCWFdjwKVXQvNFMc2VtDxx931kS7cr9zh
Oq+7wWc35WIDJ73Zgb0jAKRNVB2nIPOOBW2eNUWVuRchs31X6wHykEo7YSZSvf9mJarmwsNWm1vi
jRv7ABk07AN7rbRc+9hIAd1CjEV+goWdfLs+1Qv7y8bw2CJdYHdhSny+dOAloQWXjGUAFD60oJRX
FQU7yq8Rmh+EBbeMei+souR5ZAnx67Zp6y0GNCz0PW1q+6DX6js80pEDLBr3VBmuurGM849abEuG
UrpBbEP6vDR0xrinxivI40VOHHpBSR22qJaGAbrg+Kxte0sYHzDL0m5cExdOgwTI5Eob8I1t6/Pf
/yMaTbKhxOwW4T3bwYwIOa5w4wWFPL174ehOoE5uUIxxEB89H0VqKMtDNiXInTzxbJVFRO8AAPIB
jmWswOJ1pXHjMrq4dEqSVfLm6467mJhtNjp3IHtF+H5TbjUkxj6gc2JHmxCi+fvTFT4gqyddaZhE
wOfza0icgBVkyBeSQ4A2Is5xMO7eVgUQz+uf8tK8uLRcZVj4wjrmYl4xoto5QGR7Df3Mxm4ILWIt
way2BYC4uT7UpQd63vwkD5R0YH4upgVzX8i2ZVpYPjn+unDzzgYq4OQHpGgEOssJhKikV1lPnjb2
f6oKADzOPtXd1OoE59d/nUszl7xlNNC5T2178aLVCR5RTo9qJu67zqGFD7UbVP3S9lBk/8VISqGO
BcaHh2K+h/5xKMjesCvlNyBaNLAXgCyG8JEB9hV/vBvf+NKxd+b8DI81er/u4p2ohwqYVg2kogDy
e0SdkU4bXlabij7OHTLS2hGionu4Pr8L9yhRCJEprzHPhmGez893UH0ckdEGVZz48G6BYqSB1L+P
VnooJuXdyHgvzpEWkmMRYqFuuVi4HLKDa4yoOHlh3n50Qita48gzHdDXiE9wBjGgQLnwRpo4n4Pl
fera5gyvwlLelYs5TgjSgbFDyD0Br4r2sULaDIpVEH6//i0vTc51XHYk+1Jyx51/S9TQLG9Ay2Mt
R7t+GSZl3FU5QNYIV9IvfeAmp7bXxt/XB710FCgroyqqSOIse578PzdolTml1aOWAB1m2OSjNq5l
osEPoE+8f/dQVDupxFALnEs/i++IyfbMNqN1AAVY3wTUKE+UleNdUnrdjSfwwqyokkN1Eg6ZIkHN
+axaKEwQs2rUYpUQuxhMJa2QRCKB7b5en9SFzQHVj61IwEQNRiwWbRCeV8eFXq9NACUPFcbVA3zP
DJ/O6+NciM3m2MiQ0OUojtiLC9R1yiyOkLcF6VKpQ6K52s5MG7EmMKfhCT/9yexAKxQ8ghghOPHP
68NfOOeOIySQEvpkkvrM+Qd1q6y1fcfknAu7f3Y8MX0Cz41sqdtlu3LMtBt11gtnwcHvlLo4lS3T
Xd6bcetBOY7pKMbYWO1DQzmvtQaxM6Sxj4gJFpVp1NeP754kNzUSMKZpCkH6cD5J5I8R7gelve4U
AnU5ShGPkr70Dk1IdE3II2+s6d9fbXGz8BSyP13T5gw6iytbJf1Il7RGXK2N4592kDq/5ov9p3Cg
dUKdqtBo14MhgME0QfcAx+V/Tqk7ys31ib/92rYjFXGESWyFu/jiuEDjQMIppDwqpGZ8xDgxeaUR
gQsq1IN75BJsZzXCr7FuPMNvN5XNpiJb4QVmYGc+xf+4eyQaw6GLsRIehriOgc0bN5hRxncwWf6w
CcMbs7w4nO7OnSWlK57K8+GQLdRhLgFvmnUAP4PgsY5VYpzQvQJRhENn4bx/fvMXxesLIrzOHM8H
dOWsTJz3Newfja5kxIF9nlpLHiPb6zHRzJsbM7ywjpi6MabDO0KwungezbILU5yWoH+qtD6EZoGC
PfYOG83z4kMQaN5x0jTjxqmZb57zTUwln/ucnIa0jXzqfJaUZXOaRxxVfD3ANVUDRoMxcY6jF8Vv
GZTl76ip8RCAXnTj/Ly95eeRJfEACbgEeHU+soW60FiVNg8mGqZbOs/OsTJd44TWT36jUXhh71C3
1U1qcRRwuQTPh9I8IyoCywLhUKDbWA3jtIVfDcx5Kp5zDzfv6wfy4sxYQapJ4Oose/GqxKkTaFMI
6ASac7bLiRsB+HvaDvmc5MZHvLR8OmUdJRXNJuEsNmlkDLA70llDZoL/11Wav7XQ3kHl2/xC49fY
I2o0WyUM2o1Ybr5UzvcNyTBDuorgkS+62KxxP+JOlFYN5A+qShpORbuQSseNI/F24cg6KBqzL7lq
3pzBTkeXBPJ3s67rCFkd6AAbhGiKHWqdqA7hDnPjc+rzTlhOy5lTMvpNBjHx4jhUokAouTEbsM72
LAKqRfsxDawthfIOkjhEmr0oamgCUqSHskyRKw1Vs20630Taoy8/CITVXq5vp7drLNHwMyjg0W/m
BVlsJzDXPuS7eY0tkaEnmdbaZz9uhj1aQfJr00DEPESDiVI2CG4uw+ujX1gCRXZJ1Mc/MDYW17xy
5AAtF+iCVk8/fCSQabdgND1CZuIK3F0f7G2cxC2k05zl3NgmccH5QcVvp0AUEYcKAaj7gCkXQjvO
1B+8FNtcKmnOMfdTBCXbpom2NgCE91eBHQ4R4/NbSETZF+dJ2BXeXlnWrnO0LHYw3vVPokzMDdpD
9Y0g6e0JYigiMiikPN5M+Hyu7cw9iG3wNsaQwTgug2Yf0uW8saMvjEIIRl45xwa0IhbLh6kQdHaE
x9eGC1N3xAHoDk3Bbnt93eafcn5snLnoOM8GZgv75XwuOcK1yEkPaLTOml5jYHZHqUffzH6a9v9i
JEmIZ5LQUSdbhLIdymUQV/pu3ftyRJ8mUmjVeEfH7bobI13Yi1TMSUJ0lKrppy/XJ3CxppGzfgzM
3Rp+RGvvrMHoP+gGVfpVatbx53SEsVc7Xfm17uX7S8co0IEYMoAlSPqbi3OPSC9VnRQU1YxXPNEE
n7Z5jzZlLAbrX6zf31AF9ffqLduA6MB0rdMayEr4kX4qnZj+XNpGTyge3upHzJ9tuVUcZjTDVwSi
0osN6XoYVekjPMvSnMxnNO+Kr4Umja+GBrJ31TWu2qR5lr/7ucKXF+AaCaVOxWy5mEj2DEPiW916
AEl5j7lSsdF7Zd84bJeOASZ3VP9mFAHt2/Nj0I+YQwsLmXa4hmiDTiZ6reZUrfHze39piqmQT3J9
0E6lDng+lG7AVQZeDdjJwbbEQah1ixuevfJNJFnef+TmCsoMHaDvbS+OnFHVGAN1ZrcuvXrcTwp1
7ID28C7php/XR7p0WdF+45mZQVW0pM8nJRszVVOC40ZZFe2xqWq5zlww/tdHubRKPKimDasWZUx7
cVkVpkfBL4J1WbpYh6DMjxx0ZZeHqcm7G4/nm6GYBFE1mTBGX+BKFlHShNZSLVv8XYXdOXssUsZD
2bfUGOAfba/P6s25mofiy0lKo0S61uLl0jDzhlGE5FGcpf4B4LOPDFETPOHLVn+HJI8kgdJnVtm7
h5VEuVgM0TbglVnekjSw2QcFfpi8AETVzTesE/V9ksbGH2RX3RwhKLu8cc7e7BMShn8Outj8NnI4
qR8MM5LZMgg+x2Y3hn13uD61C4tH104xORPMjFhij9pK2VOOUMLcQTOPOByNWCRh51aVyA5cH+pN
iDdPCKwk/Vk+IwiJ843vgSYJzSGefTmTAWc2lF0tE/0d8AravugM+YMQLH4enPrGiXvzyC0GXuwa
1FzA0lvBtG4avd+RAiJeFNrwM/UpKu4QWw82CHlBu8d7+EQnOb1xFi/sWjnX3TjztEwoRZ9PHI29
qakUTiciwINqFQpULTd+kGQnD12ACF5GiSbIiK7F8V98cRrwyE7RMSPYPB+YkKvUMWlH9ttDf8AI
lfvNwIVoD//F2ZTCmfZ5pdwtPnLFjYL0pSnTGacayPMH/GvxyftCU3rm5fOUwfCv0aAP+xNy4kL7
NXWZ9tQFdaRRwc2rX9enfOHUkESRAPOxlQmo7nzKMp+sckQAZ92igTFtoxZZr3XUZGFy4064NBBB
p0m4qcCQLltuvBdG6VZQpyV1qNlWZ6y8+yCAsnJjES8ORPltbpwIXBgXMwqbybESLxazMDIOrjkm
DFPd3erIXrgHHG7w/z/K4nAGMULtaH6INUogzd6RHlLugZpViJx310TAexGs0xqBl0lfZvFeICZV
pl1ggLWRufE90Eb9o9E6NLmAEW2u74YL29AhqsW6Xs7d5iV8DrccV2WJJ9bIviG5h3Al0uD9eIyc
ejhWzQCyH5WpGznPhXuOgAW9mzk+AhuyCCWEEzgaTls6OnNp9YvSy1/IIk4PPTfDPez7bGNPs8Gc
clCWvz7dS4so5xIX5QQK/sutguOd36Qxu6RN5biHkY4bYwTBz0Bm5/2vk0PYPuMgid/fYGQVzZ7K
h98DT6nO93mROTvMJm+B3y9NiGohyD0H4qK7bBgGfeW2Y4WVG0pS5U5NTnlsytw64A9svreexa6c
qyEznNMhM15c0mrAMg6bL2Nd2Vm6zYN23OH8Ne5hM96qgV6clcPdIQjVbTLJ8zuKTk3hjxqzCrS2
OOZB7x8QQEfIJymnG0/PxaF4/qgpUhakTXE+VByCz0+dxFjXeGIeoS1YxwL3lDvJNslu7L5Lh42V
4kI0iNBoa52PhWtC1DSSL2ia1Z8YguIhbODJxbjjbhrMIjCunvL99R0/vyNniRarRqrzd7mcWsoS
IFAAb/ezget+VHOnSS/jaDOWfZrBmseDEQHq7Aa6421H5O8hAf/YOncKDNnzadr412d9AFQwRikZ
eToqDtxm7i4MbDTnIBTquyHEUR5WVodzShHqCCsMSr+xspduGaZN5g68i97M4haNHR2LqCAE7Ba5
xpOGF4sAkCH7PVW0/leWNzaEJRTpu7oyb8XDb8fm1HOt4uFHFZ8S0vknKDRfDt3o4dSVR+Wmtawh
Rh1vZagdjKR6U1pBv22o4G2vL/bbl5BhbZ1tbM3Yq2V+C0OfclYLyQ1bdWvrjJH3IUbx7nB9lLdH
Zh4AaDcJNO+DWE4udqcRD7kB4KxnH03Tx0cLfZfdUJRf3z2SY3EBzKk08dkyhMASndrc4BhwEk1j
q+Ip2PeuKvf61Msbk3p7NumfzyhdV4K8eAMm82Voa1kdgsNXKKqbWY5wuNDQocpcbwf6VVs5qH/f
uBDeHk7azWAvSHPJQel+nG+T1oG93dqA9WBshgerxNa2wmHuMDRQbesQ0PB7v+dcRSKLJz2kxbT8
nlkXxzXWU+hiBVMLuXeo/i9nZ9YkNZLt+a/SVu/qkVy72fR9UCiW3CATSBJ4kQEF2nfJtXz6+Ynu
O0MoZRHDtbZ+qEoKT/ly/Pg5/4XAUPLouM8B01zZjK/PwPlgyzb6rTNY9UE0DAtcyG46NKidFnGI
sNd9dTYHXHoh6tuljvcXht5XyjxbI9M7Y5dauNVyhZyPXKpmZ4Z0PHchYkwfndiGXlqhc4oSKX6x
I5qldYPFsZkLeSX2vV5QixsSztRCIOHYL7vst2+GZxsWYYunGhEe5w4QsDejlsEYR1n5XZrX85UN
9PooMh5NZ5gqDEi55Xy8DLlGlH7cCesc4T5QXR5xP4t0PzT6a5WF15Nqq4QWoQmLhzBci/OhEI0Z
ZyQxBt+sGomZgGy759hFpF3ru7SHHjyaX3Baae5C7NevbKXX08rYrCXgZYMyyppFlU0a2qljiXpH
lVTvAj0JTjN2rbeDLtpjpGr9laz49bQuOSJdX/IdB5ji6lmIRc6oWLE9+I1eE7LdZPRQzcDZVG0+
XT6Rv/qb5/ezvcBXXbH00ZYG1/m0ZlEDF90NJx+vWNQYhxzwkNcYeKOC5tP7jxJprEcLQZ23YG4n
xP0TOiHeogiNKQGOut6Q5daVRunra8QWhF2VBHm5wNZAPzSiehWQMNMdqLgMotoT7fShmH5e/vbl
Al59OlQtc8lOePS/in5wwrHZ0gwJqD9AwToHVeuD8Knjo4bRKPAzHTQDZCjHR5qz0718Qh7v8q+w
sdCUWZbRqcyh+bBs+t/Oq+EG6MSmDpvaVNN7EoPupDamegsmXr/ySt0ciuYZLBsiPbje86HaRCf3
aLXBF7PSYX5WRJqxi9oWiWdbH/orgWEjCaMyzONKB+y2vO1WXxZJVkJFmQTBo0Epdr3Q4EYjnXOr
w0rdyU6Do65P8RFKsPOmnZvwMZy1a5TOrRWGHks3yAGkDeln/c1IBQqtHDEU0rT7SegYw8R4YRf5
jCwh9q8IWgrFzzK4/OQu/YfLq7s5POeK4AGjGl7p+fBG1gZRSuDwi7ygl0FeSgtPwoF2EnNEFhH0
ewYtjYo2J69U7Gto6q0l500GEp7iPC/B1Rp0FjiOfmxGP5R59a3CovCYURQ51In4H0RILh72MrRP
KiBr3kqo9U4n5mFEDSVFMQPL5NMwWvoBRZsYcRvRHS9P7dangTKiTUvXUiNlOp/aBBfM1LDZXrV0
xw8WA/iQGLu7pIqvwTa2otFSCFmSJIBd653c9SpOkTHAxlSvRHkTFQ6qSjif4TRw+ZuWULuKR9Qj
uLehtUKiXbNa7WySVVhyw5W17tzhhmrugxK1obLv5vedicA1qlru/vKgGxPJxb3UXhYYhfgFRfgt
AiFnag9him6eFVYDrmGYA/mVvrgCNS0aX1fCwi/42/obaaiDLYIjsrALztdtAlucF+qERzMA40FD
4LxwcfibC9U+zLXU5v0QxF2JxnI+fUOAwURMHlVVdH3rRXVmoCY6eJ2aoPqZYmPxBgh2Nx1pgGrh
YejRjp/R1fjSqzaOsii0sUb4xFjzk6KFSuCZTSidPdLsY3ebiLh84MPDDBVm8ce0UPaKTr5DeuTC
YxCrElMRlU1mmz3ae4hfvlfL4TYcUFXENMu+zQy8E/54FWG88cYEEWtSIVlW+bdVTHsOZQS11m9y
MX83UeO7LdEg+IzI9zUk88aGgSTvQAoFOAA5ZDUUJaWsVore8EVfVE9IwuR3nWoWJzqa4dfLX7Vx
IJauFWUYi+TkVTbbtxHI1J6h6HqPd+TUjq91c3SbZHTjoFaKe4Hb0ZXkfSPXI7mkqclM0i8zViun
z6KxA5TH/LywiqfYjiloFSRhzQD4veuuAQq3vvH34VYHosiWhzT1eX/G4Mo9dU6Irpo6447ouS1X
laQdivWMUan7y5O7tY4oYSILwJuTcugqx4xRSEVVkILuMI3q55QSzadaDevnLM3nx8tDLffM6tDT
U+GFYIChAsKz+sZWQ+EkpB/n19Os7tu4xr2713/iqoNr16iIXYnjy8+6pRtxeeCNyWVgG5wmi6nB
uzk/FiaMEEcGreannY3mziCUD0CkfsIWkW/GDhClNWnFlXnd2D8u5R6quzTZiXGrjx2cCoVkmzFl
0DhcFGiQPOQg/hKvFdgyFWCRD5e/cmMlYYKrCzqE9iDF2POvbFH/cvsZndIB3aPPmtq1byYjwbOX
5t2V9+XWhC48bVaTIE5x63woJYP8laPqgLpopyIC2jWD0z3ZXWHT8+iE2InGcR6HCkLQn38jxEVd
R2+JTMpcZv23ABfXFHx0kkiM9lB53mPYNb3UmYJCe+bmzZX3x9aEslkpXC7ZMpHgfLDGFl0aO6qG
ht88fqTl3LZw+hzjYDnxdCVH3JpRc7kOgeODDFnDa1L8+uhymJpvu0HTYvymybvenRtANiiH7Glt
iT2U//5KC2QjNXXB9ZBlUAxm3FVqSFSdk7oxMDAwK0XeTHYWnuwAMfldPYWgwbpMGO/yQLc+5NLs
fxYt9ajLK7oVFKhMLmB5GpD8IueTjAWobQ5trVN5btBIt2bN7Y9GmZlfs7RRb0z8xfcRAD+/ncL2
Gnlr6/Mp0ABqWpiir2AKuhj7sbQGHUmwqMj2k62HNWqWon6fuiBmjTJI73AEsHweqnIPzz27ufz1
W1uMhy3yCotkENfo+dendNiRW1N1gJt64Uvk3724co2TgvbG/yA8wPxdQPJkBq9S80hLk8hGkNzP
hwjBxsjpjzndjJu8ws/k8ldtbWaGANvE052ccnVwRIi3RG4nuo9QYtlT2U4bH96D8a0YgB972LgM
dxJ75mvjvo65iClwfCgsgkFGfeZ8NkOzrJAFa2bC0iAfe1iRe3w68anh345fKwo2/p9+qIOGFfoR
ixLSIuJzPiAy4qiQynb2M00kn+paYMgXKJqXqtg35fgjeogtj1eC76+r4/wedagp0rlZ5ByojKyO
zChUPJ9TOaHzGaqlP8pRuxsMM/g6QBl/nwVTdN+FLbrXU1VYpw52y0OKw/Fxkq769+UJeL1/SQLJ
GujfQ2h71UKVaJkiA6FQ+EPy/4MKR/hbATbwoSrq4uXyUK/PKkngAlziRuVRtM4ehB5KPWmS2e/R
1N6PuXD3Ef60+ypvzQ+xEwdY+yKgkcWJcldVWLdfHn5jby0lP3XBQJIqrSHmITRoi2oYuhddExfo
MqSo4SUgGNKdPprB0XWz8kqn8/UxQjOZq5zUDrggGdr57nISw5IYFE6+tlAwZGY1e71X3D1mLPM3
7I7qYyrsp8uf+TocMyaleYdLlkRzXTnGlEwb+xo1wqaN4+csF49t4JTvCIfKSRsilEV5+/sOufCV
+d3aSURAYMEgrnmCrj42zDHpdKNUxWoVhaNuFOGdkoHjT7s0vHKvv8bVOw6JCygKrH3YSeu6atv1
TTaY2FjoAEABzw4JOvIpxoFOE5Rv2nwcvAxLWT8Rw3hja+H0Libt+oCoKt6nXZY+iNoOT5cnfmt/
0aikWA/uigRgdahxE0uwLCCUxDPEAi9CZRITioJ0Gr6UWdwUromo2+UxtxabJIo6DbQ4cNKrulhS
YtmVjMNMPbsa7t1ZEx8xZs1unFbP/y7wabwDuWP7WmoMV2LY5tdyG4Hi5GVMcft8a2sl4ldBjTAy
lf7uzdhq5Y5+rPKC6FV320RhcCV4bO0uwgfHyQRyS6frfLwcPO5gxzhRwhLtD+PIlUfShxPE6JRX
7oRloVbRmTDFbNJgJ1Sta7lljufuYoaJBu7YPdGaMFjGbnj+46WjUrO8pqhIkQmvjkuNwt/ktMmE
fGw+1jusCe2bukANxzCr5KRq2Mn4bdxhJAqZQ7mybzYCE5kaJF+yYx5Va7gvhdxattSp/DmcKzyy
6vrGrAbxpseA7I5Cee+N2ljuL3/xxpYhneBaXyBJ3HqrJTTp8JtxXCw6qS32rYaBpwYW0AdVms9O
Govj5eG2ggQ9bGoOi6aByYV7vmUGao7VLOERupNq70AH2HsqjeAVBtN6qvS+/KIh7exPmKLsRxUD
xH3TqBb80iD9EPcVwvQYdkdXouSvssp6dxEmaIrQOcWCaTnSvz2AyOJoWbbd5FulLR5TV5lvbNnX
78G2Fd9CbN/26oReajo00aeKp+L3BDsfFTFIozzgaxnvZ7wB7jsi0ElNk+HKxtgo91MxoVm1PH0N
Sv6rKAblu5ptXY7+YJYtajnVMGR+jHLO51bVFftgK7ih3lqoX3wfclwjdzQq1Xt0l1EYuLJ+W/uF
mrBKt44GLFCh85nKEyrCUUnR35R4UXo5WeehR735bmmq83SMC/12wk/tZOGEjJi5W3xvgP6Xe31E
W7+2leIB+KtxjO0qv0+bAZe9PlXMK7t6I6shAJI+oTW5dAiWn/+2nrGs7aSY1NFPgnKsjvpsxHdi
KvM7bkj3C7Lt6OeWKLkzlQUyqWo3BR8vT9TGYV7oAQIFG3BOBOPz38BEhA9LSHrFYUzouA0xxb7F
s0A+W5lDx0Z2iGrvseNz/vwKgFPFkAsxEYzK6gpIulpImvOY8QGuwlS0wQz6R9ToCiRpAdIBO3c7
Fzd//LE0xTUDQhUwNX393jUDDeOreFB93ISa6kuoTNEpodVZHx18AGIvjKNcvdVy0V352mW3rc4t
A5Ns8FSAmbQ+GKAMDSyPCspBTVrV/pTgGYqrNL6QHpb0enktTizRcD0ee5+HED158pzV1Q63U8CH
TpGlLy2E7LRgSLEP7Ks7V07fdJBGh0TtHwVOnzdGgCo3Dd/+/eW5fv3JFCVgz3G7gy1B4e58Yxl6
Mg8RlVkfOJl4oThkQpUzkWNqC3S6L4+1EXhAr6jkrQvYgmbu6rRHLg8cdeaczGJoy7uc2FT4ehbZ
n42+aZuHfJ4mB9vBZjIwfofBuGsD9LWxosnLa2iI1xkAmA/7F1uLhBapy/MPH2IdtRKYFniv9xMA
mlqLjjNOOFcO7usAdz7M8vPfQkc3VBBHHL33AbU5IX1rp79rKwwLsOpov7qJNA6XJ3lrQM4q9SJw
AjTAVnuqS6zeHPNUYjEHH9IpMQLCphSGFMaGXgCo5kpKvDWPYOKX5aSMgEDd+QdioKkBQGilr8sm
fCjntvggzPHqRb8EmvOjQoUCLQwdOSaSw1/6cb/NI1WZng5Xj3OY0eQ/kwomnYuzzKPMXYSF8HWe
7uaoRxLfToKnOlX0h7IKc7/rB+fx8gS/zsepRelAMIgR5DNr/gH60b2YYbD4uCkBM02rRHlJcmHf
hpoGMoH2OAYchQh+kK+n12phG6kFo1OwQfKH/tGr8nytIPMfik76UYynxA4jjuDOHtr0rlA7q0Zr
CJHYX06GnyLMineBUfUfu7r/nked/qGN52yfVtGIpp+07+nZdO8uT87rm3L59RYM/8LthOp9vhvK
aDRw8sklreW+osKMrs87xSqj46RUuo5xs2PDjZEDqkGJrr5HUN28khJu7UeuaIRJCTI8Xla/QeAU
RtC4/AaDifGpFwU5qNnEuUbF3TpmECyB3UP2hMy+Ch8pjnZSYO7mK4oqn+tSTTF4xPt0OrrzXB8k
bdwrt+Lmh1HJgvwCP+J1Fz1uDVT8C+njw11+1/u8fOO405/X7snQ6U1y7y7afOvjDJe6KMuIeFVk
nbrvlMD241ziyVUqf46noYoATJwSBvJuvKfP90rALe46kY1ahXSSYzkMrm9FarQPQrf644t9KViw
TksJmUFXm6IHUpfFutv74DoRV+37bi8igbN4FF0rkWxtDJu4u0gaCipCq3hYdV3jVCbx1+B0vY2t
zDh1AldyoWKIDYXwCjVo4/7WIByjIAc9lh7Pah/SbSiqHhcgP4DAg7p23hybsQ59dJqDKzfLRuAT
KukvkAeeDqRn5+sFHklPqG9Jv7MdRF6D2d2FhZKA5ZDtSYQu6btijHvKx8GVM/0LBb6K/oIGNhVF
Wtl862qrRAK4EV2Z3jeUqH0u0smOfawwbU+Lwcmd6srVPiPsjPm0inPZtIsGypvtRIa6eJtjBcVm
7vEI4345hRVEQP9y2NtYBVqXnEquKHAn6/5IOTlVS29r8AEaWse5zj5XmPKg0G1dia8bQeBsoNVy
twHv6iEC3DjTxh99FDxwC9E7s71SfXv93uBxCLmQWx1oGG2C87Xu8b4eeoVdLOZZPbpSNrxJNWXf
GErjOWqhvlEa7HIuz+LW5QaZ0aJSz0sHuttqhwnK9L3eYg/aJ1ZU7mZlwn5Xn/FHd4ZCfFOqXEVD
Qu10P5mqeMBlRTeeCr2q3iElhAY0gaNPSXKC8C7hQXjkxIwvl3/HrYkByr60wggoxlr8JsUE0DIq
VEsSTbE+ZFih7vW4V/Zh6lLvSEbbx8La8i4PurW9FlgeTU6KKq80MNGxx/XUDqTvsJlPSVR+kUFM
gWAM2ytPkq0zTm0TFMxSw6c+cL7uQdLOcFwU0gs3LD5bpfyUIkR5jKuuuFc6GdxQYYGdUBvXeAIb
/RLSVQ4gAMTFdWTNZ62cIeg0a7lQQfK3ft425Zt4skPXm8rJPMZll+1ynmLQQbRqODUZeJ2hLUCb
0sW+xinaCOLLo4iOCZjTBRR5Pg34SWahzDRWOW+zG5m0FCQi9aWzm+nWGuv2eHl9l+tnHd4QwsBo
ZUnpwCCdD4cxkiETmES+0CL5DlsdKMNdXpl7c6jxP8cpNL4LEWR7g19x+VZxuuF/EL8cqqC0l+nb
kJuc/wKCY4enkdv5iq29yTC5/DiFQ0VfbhivfOrWVkZpl9tjuUvg25yPlOZVRO+YkUhFx32WYy2s
WE15SE27//NEHZgjHX+wa2Sk6zJCUsxTmuNZ6se2GOJ965jYvVGSxCqrbU9A2rofaCpjFQpMWrxc
XtFlg6xWlGYxIoGLAIL22gpFhGWah4zdF4p16JVuMfrCpffB4d/WO6NIutvRqq8Z6WxsJMAzdB2J
FsuLfrWOkVlnnOoGtmkYW8UpVdXBSwyFN30cKOO70daH+iiFor+fwJIjYtAa114oGxEENAalWGvp
iiGSfb7AFp55zqwErc82TQ/ulL23K4mL9Cz6g1q51Q369pHfclv/+c4CnbBATAnrCPKsSs9BbDfu
0GXs4SR2vmABaxyzSVR0iYr+yi0sNj8SSip3PqK9kI3OP7JQZyeYVaxthtE2vzX4BN/SGhLHRmby
Zu76yI9CK9rZWlx87HEetHwnASwxqwY2Q6kTyBCGUDPcyHHUfUggGRZmU2EDO0r09lNd6RG2RIX1
dgjmWEfOfJZfcpjTA/M5D7d9Ftc7ooTpeBSJMLdLrPoUTfE1+4rNr4TGudThYIyucZGOE+Ec2w6d
35hK+UEZh9sMCbQJTqdoPJrbk4I95Dg/UP6srzx2NgIw6CGeOgQloMPrjSwwEYwau+38DkeozwTO
97Vehi3gU+ABZiSeLx/XjbSKitTCrVjC/St9j75OnIjEsfOttuLVDEuwx/mvuCZWshH8SBB5Gfwy
FOIld75t7LoNZBEpna/WPR4WRZrHmLVV7XRbOZhoXv6mrVgApHW5xJDTpE18PhjmqomZyZmXnGJM
z41jNMXT3AXQt/uh1R9oneBZJiklYCHJa3o/pNjhXf4VNggrAB9QLaB/iIY3Rcbz30FBTUFKXYPV
qJn1iGw+Mq0oNFRtcG/NhR7umlBvPgq9NPIHO5rE4rwtw10tOu277Ez7vkzya1ouG6GZpJbODJk6
WMN1gIpaN0OeC7NgoI7DfZ7gEs1Q3SEPi2kfN62IPKRrrqmEbYwKiXfBELmkVbSGzmciEqmLxaNS
+7JqrRf4ybXu4W82fdDiBlFj+hfuXRr15ffLK7A1rIEiLjQs2tVs8fNhG6eR4EaRnpaJoyKuClvn
Pi3ppexczEb2yDeDleCmunJ8N4dFew/YMdU6rqTzYXU11iIrmLEFL0z3xazFyMvBCBJg+U1YHdSu
6A/WGI5Xhn3tIkGwIA4ugp+0H7n7z8dVC61JHaGAik85Ww+61mL9LnU3+zZR036XuI2eehnc6lM/
GYXlaWlaZ34wJLUAaR7h5+qgQ+trCGsjgQhtoMFjE/cvby6V8MflpdkIBr8ei0sLmqVZZ0KamUZD
5Q6oSjWFwOjXyNx4erR0VDByLBL75lpA2BqQME7Hb0FwUEg6nxxwZBVFbmSsVLsCa08Wnd01WRXf
5h3iA1ceEhs7gMNFYWLZAmz51Q7oR6d1Iq57PwgS86VtrOeymvMHB+Nef6xldYjr8FoGsHFpoClH
pverGs2GP//AiZ6hkVY2jZtSwYElyVob2241Cz0E4IaX2h2ulaU3YixEYMjbyzthefufj4gJsTF3
Xd5QuIqGFP5CMnenyBnpp6axizjZrCnRgx0aQ347zLWhJF7RCPH1j3cS3GrUqGk5Lzn1aq5jugFB
3tS1r+UAfCe70T0ltIljEZ5xh8tjbc0xAjj0o9EaIcVbbSI3owLAca79KGnku1DLpudUlagt0Mw5
FnMVXancbewjqItYMaBxRBqwlny1DWobIEF4EGZa/YS2Hq6co5pEI1qSXfK2rgIyPJT8rpFfNjKC
RR0Goh+JNKJfq9tTz7TEFC2tqhgMzD5CiMHXHN7Fl2dz40gi40i5ml6CjnboKjzHqhvbblq1fpb2
JcRuY7pNWjvZRW5a//lE0omiaUBOtYy5+qC5nLpc6n3nu4VZ116YgqxKy9B5xwz8gNNjH2AYhPvL
37exW1zcE6FJ0e9DYmz9fUkpyxzWoK9bcfEgJxxlZwM75nyaxGEIruLTNnYLwhyLQNW/7/fVeE6a
IqBfM57Vd9HPQs1B6nagBSpVn97UiZo+FaW4Rsvd+kj6DDz0lnyCmvl5EOizomlQmu78ejTsbs8V
m8wnZtu9U+Mh/NjlAuLx5Xn9FT7P3pe0HaCBQQGGt0TzcvWhWmrGmZwkFQORITcw2IgsHAYq4Hni
xVIrE79uVf1Zi+05vdEk9dxDONXdMZQqKadRq4GOUFZpim85Ai3ZY1pzDG7cqNW0fTg0Sf40cygX
rQY9eAzbIvw76qoO2zU02e+lnJ2XrHTyfDe1+mgfaCBn4ZXc8dVSchy4xgH1APmm5rz8/LeGH++3
sTfjhi8Eh/KUcE/5o96oXlYZ8ykx5Xem4PnyrL4eElY8tYlFVA1CyFqLJJrBIaLaavp10jrybm6H
NvFMyXvVo1DQzAclJde57YHWXEsPX4UbOpo0XHi/co3QPVuF8BZFnmGaQtNvE+Qd9uHiKh8HrP2V
A7n8Pef7ZlEaoC5BDF+kB1bhu3WAEYgauxdERYbJmxDv3mHuXN6gvn7Vb+bVweCj4J2ADlwote5a
2ASNjMLukUQHolnoTylaEvdNoz/2ShTsy7znMry8fhvjLfnmYmaKqwYV2vMtI2xc0UW8TKIaCEy4
58ic3sztPMyA6NnD7129QH3g8qAbm4Y+GckmGQAgu/Vzoqkr1Z3CxvTnca5ewgnqdEX3gR5sjU4Q
gv53lcZD/fKgG8tIjkMfmPIDxfl1Klfi4tu3cWL5bVQrzzIENHZKCgXXmbC6avi4EWxoixFteL2Q
0tF2Pp/XVvSZivm67gMLziqv7SLjvsYNfPBIO5In1alDoAUiFLzPa4GotBklylutNJ13GLbkP0Wd
oz3ANs11H6rKbHiW2srxKGIh0PXSQ+VkyLhDJyKIxts+gbXkiU4FtWgHXZl4qoLs3Y6lS75YZTp9
vjyXryvPtDhUnKx49vNKpn50/nlGZJKxYUHmV2Gs3gPWF4Pnjma+IHubpPGG0enNPW+76q43G5Qp
7clsEk8ZY7vDBUS389Pl3+h1eWn5jRYuOuUs3qrrLrraGlFDfbL0XZBmw55FTdtDrIezskf4UNDi
mGceJUULFMHDjD37YfDgQZExxJ1uNyeq1e4ajNEbTwWFXngWEtglG1Q11EMMESDdxW2SPBa1msVe
o1vTZ+rdJv7eaMOn+xJLkQ+TsNGeylIDLwpMkLubeB7cGFF/U4NjA1P+++Vvfr2jUc5AsBwCKZoo
FKHPF2HKaohPU1H50O+s3VSK7NTkHQCHebjW23odJiAC0cDhLUTv/hVptG5gZoRFVfrCafrPkTQs
eFSWhg0OQnqeymvwymnd3GH0tXgkLBkCiijnH4flG27qgFF90SXDnos93RlZk+6dsoNUKQuIN7Wj
gjGbzf0MYuNUTEGwi+wy/jcC63+dObu3v5zev5fV1MSoq6/+8b/eVj+K913z40f38LX638t/+n//
6H+d/yP/5X/+Zv9r9/XsH/ZFF3fTU/+jmd79wK65+293+eVP/v/+8B8/fv0tH6bqx7/++l72Rbf8
bWFcFn/950c3f//rL6bjt620/P3/+eGbrzn/3WOZfS3+fvUf/Pjadv/6Sxj/pEdH6Z+KGzA7iiB/
/WP4sfxE4ydItBLW6O4slGWCWlE2XfSvv0zjnw5/8hc2gcuSx/Jf/2jh7fMjw/0nbk3IZGAjxjua
P/TXf384v8cUouq9+ud/FH3+WEKQbxlzKfr8v9sYTPbS5wQijNrDgn5dY7WQDNUalZQMK4YKoiTi
9Wp3SLSwCLwiVGzby+22ybwqtdzHuY6svZ6mOnGzh7n5Ry+RX7/KcokBCKYts3QQzrcoKpJD3fKe
3/VZM+3DzA72fdO8m5zwmo7V+Ul/PdIqsbPLWkxggxCsHHNz34RuvCNtT97yxLpGm96aYPRxsTin
l0eOu24qCtx9WqXQVPx0O3mcZTvsRtxMfRev1j3eE70/GXXnJW6ie6EYxcHt5fTlt+34n1X/fZW3
vvf332E1s7PRtwnVH5XzHMVvdUSC/KCIlXejhkXM5aHOI9u/p5bOGnqLoGlI9lcXtTnJfAgq9hOM
2/5ea9xW34GTthA14SAouPuMw7WnyHn+8+8xKaQuZSUeXuiKn28cE510w4z4vIRVjDylVriwFCXa
tWWrvFFSVXhBFM/XrsiNo8OhocqHJChvobVM9hTiQZX2CPahy1W+OFrf34cRPNl9KwcrOJTgw3UM
xQtYyCbCsj7qPZl600yNI79AbM+tkxny9tjnqtXUPjqiZCUzUL73bTcrjwXg9+ot3lopOh5TVMpH
mxeIvbu8XFs7Y9FRpTILMfFXnPv9iQOXqpTgsLSdbaRi8powkkc3w/nW07ksrqQ5zq8pWUUb7E+Z
LuhbhK91Oj7NBrKcKNDsSpTkpNciweMSYeL4qXSKiF5SH1WBL41MybBKEPa9TeFWel1lVlTQ5sCy
vVAp0SmsxpasQONFeK8pINX8we7sGthwoXcnCYq88OumM6Id1bDxA51GDR8UR5bPcrTH/HmOjTja
uWGfx7sEAIXjUSCT8hQEVf1TwIaMPeAJxWMRQc7xTa2giOzbMTSaSXcUksIKYtxJgbJf0lajluir
fVzEj01po5JZ1c4Ak7+ptWynFOn8pQCynx3yxBDmAwKoAAbsLlTeN6Y0vvW5GVWHQC9mHg1pEFuY
SQ+DrwZVTJtiVpzvWqgWBQ9mrcG1Acffd9pC0mzs3qy9TiP99vh/16N2HXX9XohBSf2x19JPnVq7
j72eBx0WSUb1zFtOtR8GKcsnM63N/DiVfUmEz2b72e1QOdnxpBdv7aatPzNNZohil+j/prpuT4fe
CGMc1ucgC7zWDs0fgxGh9zJoMkB1Isva75Yx2S9x3lufKMaMmldWiXVbmd38vRUJ+rg4YOqfzLSY
3zTJEP4gixyeZAl73pvrIP2S6k7p+E0xz47XhsBuunQUEbYKlflxAmNaerK0pvdJU0AVruZSfY+x
VBjueU/K905aOe9mWzJRmRTT4I2J0xlIKGTzqTLLrEAyN+97b1CdGTgH4n4OZVC7dtHIscPSY1Ls
71YxBslxTpX4Z5dgMO/Tt0ZlK6gxuWMzxwNt0GKQb82wFbd1Eg+Vl3PZvuPOtLO9xVvC7r3Sdo35
44h6pzxaymhYtxE1YeM2dqQIWm/OB5kc4SQnz0XQCHvnhOBUvSIZUukhatg8t5hT654NmKc6LQqQ
5o2B+m95sGVrRZ5BU7LzehlQFvFkjgtIRHu9jcWbAZUq6ipaGwae0ZAH7pu8Hp9CVS14BXLT1F5F
MNN3GjR9WGdjmX3XozQe98CFeeI0ETI5njvJ7ks1xH19UBRlRoJU2uZ0mtrZ5KgYdkIBprO7Z0zu
22nnIsml77jYUAjDbCu196Q67VfcFUMMOYBFeEOVFoYn52TIsLgTyhvs3QLzJKIaudrGCi04x3PV
WH4hKoHWqezn8eBQr7P8Wg/YCqBcgXBwP9pucWcOppk8lzXplNcpEqmXwppr9zjBW54eAkpQyoNo
ANO/jI4O3qGoarM+YE46jj+CNkrGm3CI+J9n24PV73hhjNk3BM4cY+cOGfJARpH3H1sriORb0Yk0
ekuL3ERPhYNyZ4RT1FISCXv1qQIF/WKqXeB4szWVzREUpLJTO3ZntEM3pMAxcCymEMyl23Rv2ALu
i1pNFT5s6PC7nl2Y1OqFFrjzzTg2XbxT7IQdbAVj5ut2ZLwvNBEZHqgRHdWxylUfpGiVkIadSl+o
iyfqQmXtKv3JCjNz2ktNJYIQNEtTezGh5z7ayIt/A7M+y09BXvFQRLg3COovpWU1c7crhx4h34dI
yJpHs9AaM78L9KC2T6UVWwjdStlZRYm7Yy0qzaOvZRtv8xTbAtN31TYLMxKnmBL9TaDkKgJNwD0+
ZL3ZS16us80tWJhG5emRhfmM6NM8Pw5GxSbsBa18P0jC3tkNuGR9qBGciU55oo2Vl6mO7HY9fxkM
RXtMXyZTnQNPm3Dv3Sldb1kHKsjhsQzGNH8w2ioVp3bq2vJ9b048l4uksD6mvSU/WLJw7xWtiR7Q
Ep9hGqZaYHuzaYR3wOdxSUqtCBErTBdHtWVeZ1k9t6UevDeiUZZeWEvTH2bN6tH6zYuvQZRh2DvU
mjehLPiujar2GUlpKpHuRK13cOTHQJl6jnMY+Khc7hvRdvtBGR+yqB7fJEn2tTQCQBZ1AD27GKCY
tl2D6FSbgQuKXHkwxGB7ShAKP+oUVKsQA82Ay0upemavqXfIWuzr1En3alV785B8DhMr9A0949nW
R515op4VH5TGdT+lvat4EPieGtrK8SmuzHvKH8FDPI/BHgGJgymjkKKCat0pDZSQsZzlgQAE464P
wt08ze+Dyfadwl6cU+NpiLxKtfaJm6d7HYELabfHybWRdDSkyd5wwswzIkmBIM2iA0ovp8CuX+o5
KglF1eh8bRGBOdhllp94gfU3aRNkn91RjDgxG/KYdwSucTSdo4uiyARmZZ72lTF+L9zyJU0D3uFl
tJ/0mitAVOkv9Ep1sM0xeUjGovJiW2/v0rbSVSCRwRdjMDR4egBHvN6xg2+aO9wUuhKc0kJ8dwaQ
0Tsl177U6azsuinmNm+T9NjnjRp5ZTKoXhWUL5hbWC9BO1cfdKLejhzTeVKAfuxzdD7oy/Y/k6iy
9oob3bVt/X20g8aXdfZ/qDuv5biRtE1fUfbCm1OgPL2neIIgRQlIeJMwiavfp3p6Yoea+Vsxe7Qb
MdHTRlKBKCDzy9feNbV7DMFA9sLKXxDc3c6kcVIswi5dnO9VUZI2mhYkqay9HsM4MfqenPB6OiZZ
DzTiZqdBmo9WaTtx3ZhtHOKa3c1QMofcSdyTLiDVatnZsRRIeEZmg4rNyTFeE2mrfpP0qd6btWVf
59gQmogIpXzTWzOgYz9ZZTQV3ZtTd9lDjeJOnpWsnbvpE9Kdtn7a3pae9naqQ2XJJPt41udfz9Jl
x7G6+oZCnxPFcYeqtdo4GJqPDC9vHiYnq18F8WnmcAxUs56a1L+RDlU14ThcZlgU4sQPRezW52WF
UBGdox2uLluEKD+ZFIMPf6UZnhIdAAeKo2N0U+tFvnoU6ZCxSeUE4nxWAzq8nVrQq9HMKuKFsy4z
ks8jXTrJlsjPYyvX9cGd7Zsx938YI79H1do6uEMeT43xc6aFjiFN3bTCUPFUB6jQKJdtRfU9CfJ+
46wBqQW2c5PN6fS6uIM4Omt2V3DqLaIup9zEsqTYGK1o7lYKvSKzX+qNt5Y7e/D7XVX7mzFA7e0P
3Xb0FjeqxzXmsGNFUqgt0yDKVXe2Nk0ZTFv8yXeN06e7zK/e0mEKHuzaPBVBO8fCIHAlQ+IaJsFV
4paR8tt3J5w4xIjhQUz5UYU6HtLslcbhRz2SgjV1/UWLmXzTZul7lbO/gUeYkeqS66oUW0+23bYe
ugwcmONRwtQzom4ZOkbwbm6C2O9MY58BtNErUgabNm8MzqeOiMPB4hdPqZPs05wuUe699F4b7aMf
0von2J3cZFith7FaY9l/tJXtRtSOk8Ljybhp25KXU78RVT9CYI7bVYTq0g40661urhwG4jlisQ+i
ck3np2CR0tsqLfp93duYgw1vnuO56RD8V0svah73UDGlhgrNiGJ2fE3dlJzyzMn0hzV2wLWL0ix7
XZIHJDX08gDGv95JL0kftFzql2z2rCTyXdlx16qUyBfLzoIimmbL+OGrzFyj3BvRtkFY5V1cSk+c
oc5K1RFbKbe+JhBiw3zi1UczG6wgcoW7jq9h569yb1AaFB5xNqvrnDh1Z2cmTnNbGH2bENoZ2gfC
1LOTxQ7MSS+hqSLqe2s5GkUZHsRC+XBMvnbOkzPUhR85YWZ/pKZXlrGL9VRuc1Kaf3IbS58tojZA
3nX42evAnKI+GZ05KoibACCF6892iOb8t3BcHCsaau1OxxbV7fUA1sNtFEbyCMY9nfN9fOs+0JI2
DVuY+bWh9FBsenJs3s25NtkIwKIsHmp3kDHS6QJ4Urp5sm17q0P3HxoogZGsMPlaFA+tUUIAzLCZ
wtZ45uj70FY0J8chII6MjLkrSWass3yKONzy95MzhWaE4yf72SYmqPI4OClO30G0EIVNZ3QRRVTy
aNpT85batt7ObmI9q9BV1i4fxfAyhz46qkXX3CXfwtcezSHW97gNUu9SlrYycHpOPf86q3uedLYu
n7PdWD17vpbPMq14UE2r9h/NYGEbQzEaSFI10F5jbUj6t6Edcu6VrtazgHXs4paEl9tMdyH9mmSG
szdAZPPhvirf/LwLvGiqzfZgWqWmDcxyuh8JQPZbNdfTHZqY+Q31aXcsx1ZTvtnUnb31y9B9UX3C
FFjW3boviLlQDNurv8TtDGQWWXnoqViuo/kxZTJ8cZKQ9ah005x1txApCSW6954GOukY5HkwJyRG
5Xzv+F3zWUxVxbKUEhsbj0unL0figIzYWfuJ48rouN2Wnk6n3gs8Sj/6QDtvRpW4j7ZXtUPUIO+j
A3ty2yQi87nHrTqKmYVr0WXLq1jPn95Y2/RJ12f7vPIm894pfXWXJm4lTwMfcl/ODAcRwJCY9o6r
CrbL2StjlQ0jDgo7WD+Sym3utMAYE3duWj4njdV9n0pjvSmg9JvzW9a6PAtp94jIVXHw9TJi2TsV
hogxxVxam3Qc1pxRxmNmUeua2mRpus6bVyeB5ue25Hcx0ErCjptUDgy1O8D2ZEr+rOVi3402gqTI
Uf4wbBgR1tdgbbqBbcZHvjWoSdf7wWrLp2VITDw/JPR+inFENjekfXc/lQvnU3zFTRsFrLTptixr
47NLYIpjkrhnPx6s1HO2M/lt1PhqemijdZ21ildX60tJWc+8aSm8/VZOQW9SZCXahr6ZJFmjKViG
ghpesTRRVZTBOfVNc6hykx6qJJuJ7CV/LbCptrPYLrI5T/3Ytkr33q7WPIgEE/5TqWF+I3MIRk5q
NH2bEURbhVLIM+puK6DMjhPAY7rTFB2i2FaeeaxcnZq7IsvVsluRuqh9MVmhvqL+U6FQ9Kz8WTRh
5Ud+7mR3PmOrGQl37putC2XSbjr6lAqk7lWdAkCcT0aiL9YfgT2MiIsb2n6ZHydxH2TGEkQGSSGw
3EnvFzvCueYnT/ReE59z7gQDdt3dmSvh15GcdTEczmmj1d5I7fKuVwuVBOsC5bqlY22SPFgWCPJU
0Lca4UxlOU/YwjmuTbu1Cpc0nlsveEmk20wxDAfoRlomiMMHMyne/x5g+yUeBHCS6AKKeX2k0ACi
YMBfwUmvcTwCxapsU9aLcb8SnXCsAIUqXp1m3gp71H6k7BBNqgqMfNhwfm6u20WkO5Mu70drKLqr
IV2z39WN/BtQy3VhzSYaBNTvzPh/vS4ZukNRFNjQLFt/m2Q+Mp8TbNCMqdwyjxm3f38f/sPHkR0B
KHyOxD9rDL5+XJF2vTcuntyEblVsrESTcAD4cMAJ9JN8Y3v/9x93vqtfgEakviS0g0AibUJJ8Qvd
5Vh1aiFKkxvyX5PhvWsI13xGXttsHTrJ9Zs/C7N47ybSZ1ZXeb8BOv8Dqgoww3QMyuL4RK99/WER
/TSgjPALmjU8CthGIk338h41wu9sM/92X9H9oW0m5pKgS4J8f6EyJi8v1vH8UUuv111X2cXGzmmt
MJU3H6gn/52c6j/8aOcfCraaRCeKE3/5Hn18YIZ7xvctv2dHhy2/4L1nJRbiv/Pp8Oagfjsrd5Ez
Wecip18+yrZnv8+yko9KAy/2DYYapLxLbK+m+39BSl7J730zND/VVwbyK5P5/yF1CQPzv/7JCP4H
6rJXY/pefiUv+S3/IC+F9wfpQXjocfOcI80RNv+TvRS2+Qe6L3gD1Bi8ZAZP3l/spWOdKU8eEIKs
LZj0c2TLX+ylbfxx1m9QqAzfSWwcYR//vLa/eKy/Yy/P79H/ecv5BLhzVArnaDCKXk3jF0U701O5
Okbux+lQ+Ndw1/JuGpJuF0wpkuJaklfSovmOurqQV8boZQ//cq/+up5/5dX+tJ98uQCUfhCxITQ+
4ot/S0OfkWvUGWh3zJWKJzEQyKZGy+FT6+U4gb9GNI4xnjtqkNduJXwOKCA0dFlNTJkNAOvF4nrt
c6W9b4lsmUi6xZ4frTSf1r1osTVTwuZv68X7HWf2Cy95fofZjeDouG8wZ+DEX9eoDtQSapjDo+fp
pTpo9PLebpAtxwiUkf4rMpqx3IWLgLRTyWrJI4SWWVzoxRp+l5n4dbXmWjD9YbUlhYnt6LysfL0W
UYRDiaJ3iRfX5YCPz9D0Dl5TenTgkNvfgFymWOXNVIbzpsgMRqO//yL/THb++kWelUXow85xf3hO
f1lGO60HLNn2TLQ0OXfbcBoZsxw9FkRPm1n+AZvg7rBrUiqaEHhN9NAwTcmBlAdl7JeWdvdTwzSh
d5ageSUuhZGX23JOwaZpopHDhWXM8+8qjn/xpJ/vG2s+ryUpgFiWWSu/3jdQ9cIz0XMwMxMyEWXT
Wqdw2iEdbXY5gRZ3TZhnJyNxJnFbOTp0AIDGZklhEBqPhh+rnIetgm6D1zdLzsEi76R6/s3NPW+2
X27u+ULPzg+SFOGKfs00CkLpSSNZx5g3qVg43Qbjg9E3xa4dDSONDatTaLCssbEO+Sqs7Lpdlyzf
L2nLmcMy1m7ZEmliIv6qu0DhGLRn6ze5QPZXMvd8K8+KfXxK5GnAUfwaQsRjbum+sZo4bNy0vyk7
u6VaMlNnEFHP3rpxW90glAmJRvN1hYHSC0pAW4Gn9VCPLUepdM6D09ok48eA+X8H8FnMF51bfuRd
LprIW4r+vnFVF8ToMCdBDKkQJPCLOTG2ug9TB9gor6YbGIfE3aPR95InZOfzkw8K5EbGeD6beGMV
pL8RXvzikeKHB4hkQEXyxVke3dcv05K/llatRx+GJs3bPCZPMB2jyjCYmmejSmEako7KwXl28u2s
LeMlCyb7ssezAVnbcMLCLpVb/m8uCwr/lweHlAxi/Bg1HKT3THS/zM4dpd1AarqAz2pK/2g2c3ec
lV7yTQgqVH/kVsXJ3k9kPV6UlTrWkgaHbT5jndIquCX1lTYRc1rmo9+WC4yG2A153z+Pxjg/ajt8
RYhuH8tEzvC91WhmZ8uzvx36frkMVc3ZtEbk71v1jTTRUGD2V/WpDyq1t40+RzsVGI/NVH/WdVLH
tl8+lenqXeu+l6AkWudbgdYV8Gau4qSbt5p8wMZ01EOLCXbXl/rn1HkQIm39thikaG4syM6LWfRD
glMXf7vVZ+WGQau6wEXFlQjD2NWdQonI45J9Fj0sejR1XC+Pqh9sB+NcFiZk517heh12ej0zUP44
nvSy3K/oKvcpjoPD2i7tA073B/BtM8KnYRzKJV+vnKVElx8kdYEVrWv37eIF7wJDb5yndnaVVNLc
WH3ivbGUnga7d0gh98KDboz04NZWfVo6wPEp9QvwfEUUSgxEMVWbMrXcl86DYC588UCSeIjLVNXH
0tTp3lRGtauk3xP3T5K4r+b5vm2spzDpihsLLw0JG5yItQCy68kWEbK+1EiTXilLE2+Yy1B+VkYO
K2bkajVO7owB+BR6xfiDhNrus1KctZZhy7Gz2A/lUt5iC162XZBUD22m3qQVLjt6o37Yi9UN27Bb
6I1YigEkUxveuQqkzz+MnpDHeIHpdIFkkvznoAb/s+MMcBs6o/fSL0nwg0TpWsWAllPkqUxcO7kn
9+1wxdxhOdV49BBCHogaRNNu1BeGO4AVAj1xBuV72J5NPuDi5D5s8iWDlvdSeTcrNR/TtU+ONi6G
Zj+jzb6ecNJFpC33oIghLPM0N0d7CLwNqYr13pq87NnWILb1al/kaTID78zOKS0yEZDfVjr7ccrq
Iy7H8rDqdmLVR2H+1HbT96lI+5Evre7fCTXpP6zZtnhAZ2fdBdKqH1wF3KKAFjyI3QYR50pSz3tY
wzmMmcDirRAtBISLvSAds2BNzkqSs8z93A4mDMorvXy+pTIQBB7tUBB1Y0ktgFc4Y86bVNTDrlg8
vz9mwyL3Y45THonGaypc+yEAIduKSXcfLKzFYXas7g13cHnbTaDEgcEhy9Q5eQmepAyjQkhRsMA+
djnysUX7HlBJgO3bWC0EtcIqrCeX/uoo61PWcm/hlQ2hCI9VNxaXuujWqxQgDUWJUcRWJq9KV8CO
Z054qF3PuLAnGnglctY9KSUfrbGOT6bFExulg7WcZun1u4nc1biqnPJUJvMtvP83NTrTbjGC/ggg
mtE0yJS8XS1z/tashbwLJySX4VyYdwHiintoAXG0prneaA/4qa/88EDySv+4AGXgRvIL58BQc8s/
yefcqPND4U/uFNWT8I8QqOlj6fvLxwQm+Ko0AAflEngzKqx315rqnINZKP6yZOj7+kT3n2ZTDBIw
J6+/qUJPBy0gjLhJ+pAg0i8iVSYA13bdl0/FutzZZV7dUDynP8I1VQhY1UfluD/CriNbq7VFdoFZ
onzAFlZcj1Y+/Vxo8mD2tfPmUjhpuE9ykR2GYPUO1Lnz9dnFTLUZzFsdJ+xzT9WwfvZSjq8ODWT3
pMfNOBTt4ETA2BJn6/kmLNzH7wSXk25aVRkNrhxXNn5tVtslB1xL3WQ47x6O3qdmlm4JIbRBZoVc
onWSc7elDKN+torAvincbI1cKqIubYL8D6aRFScrad9NlUx3CAjyE4Dhsodx9neeK4rrfvEIFZ97
wMW6H56Tuk0uy7m3jjrINQKQSd125VDcDIpPm/nV6XayZVScFb79tOgtLSflPh0QCTGBzS+yqNV1
0dOfsPdIeHN3STmQa60L2d0EiDUi2c8EzFRumv4wSEOZ4GRZ9zGZXnsDB4nZU+FWMEPx/+FuWcsf
qBGnqyqo662svP52zKcqzpB7xYOX5zDc+hllBO3VDV3yzbB4r0iWwx3YMnhd0SFWGZOEwtnByG0R
FZROcLCa7tLeKq4gkLN7c7b6Y073QYP3rgSrg6WSR4RDxnPHwewyaYR3CYjvx1mSQZjx0da+RCG0
7V3pHyhaE997f/ohw8Y6JtIKTkz8eom8ib/4CSsaQTpzj11M5rD8nAP6rm22BcT5bukD67FdTLHC
szmfYrDDyyCrRhQyapxu5GjtztRuLtrxaahqc+9OhvfYYjfaqaUdj2vRWG9+WO2GgJieOFOr+cNt
kZf72qpvEyft9wyhy7dlbNdruInxWropGqZUDkevhb6PupYK97pslwtbrvoGYXF3mFR3lqSYVsQK
YF8QW5aiOGtfpjUMT6TmIR3DJ9VctoljjORCwfIEsriQJaeuledkjzKqPjm1PR2qZRJFnJT4f/Eo
/Gg9Z4b8m8udc15bgqkiOqxbgkeiiT1M7KRi7efFMndV4DQPvNnlxYoCDhF+X6RxwAQeOYmto06s
zlY3rnhWrjauJVU63xa78g/QA6bc2kkSxjpZwIqngoNQBw/2SDlD/9ylhv0q5oVV3rfz+QeWYf/W
q1do1qHCtecslInGvM3v1uQ8VIGEWmUTWnwVPiTF0r+NU5k+TMCDP+e1KX4QlJTdSZkUO08J7xAM
MI8RGh3szi3cbgzYuxw9D0uGbLNP5a3ZsShcku0TA3+ZxNbb9Flxpc7fmeUQ0Artwl5VyFYecvKd
oiLnFbG10T00shk4WThMFwsR5/t8Wc0YftFEnjLJ9M6yiM/gxSrkpwl2cYFZDtCfnlf3e2tIKDB7
Us5WzYl+nqdW3KH9yOaNQMoFd0X+3StqDBdDYVU8TLaL8KGR2uWuBJ+ZhX9mg/iSFcCB7YgWysxu
qZ8YOGqjxz9p5Bs3AtkEQqc6A5nmxSo3YchbvxsXChqqqWjuicGiXSY09OfYuLWMlkr31g4S0/9m
pbP0I8MExY4Y/4InB5kLlkM7zBOSevlIG6eI2oWiWpYT3EAePLtoTXdmOYbsmMCLvO0zcCZZLG1f
OTMWszAEMUfdmkb9gsjobpKt1jZPKAb1Q5eiz4wSVEHeAQ5T3/J0FOklzvF03uWd54WbmcY2d2ch
I6ri1Aqawzio8MnMxurTslV7mDjs/Uw7HMvMFpW6WsY1va1Ws8BGO46w8MgFR9adcDxbEDyImbGu
rzJ/bOqY7J5PgiaDKcrtiZEn9btv7LzZJT1KxsGQeZjG+UJp5H40nERvjEGxb0BieftEyJZdzMYh
nIdmJ+I+H524UMw3G3ae5lvVpf6yNf06efL6YCAtJljXNq6tkrizaTV9nn3hdRgZw6n8VLMdPJUd
EuNl7vmDxzNRzZ/ZiPeEbYtsaKSJBcGPfvpYLE7yTmQLQZDaFtUeAczSxCVqzqdZ0ty+B1f1v9VF
XwzxImyl9maow34jGcv72JCZT1Ar8g4kQUyE3puH+gP1oa+MLDaaobgWYwYRroVbQx+jmwx2HkTM
/cKwzUxCyhoqEZFR3D53UCdRK63ssmwmcT01LnEj5+26jPUs5/lUJHXwZHa0VaCFDF3zAqKrFTGp
1mH+ViPRveRVrsXJMMSo9owH47rPCTcgv4CPoQso6/vyYs5WlcdIWSm1GvvEeA6GAk0CRBx0cpkK
nlerRpfM7N65TYzBlFg34pzRM1L148sL26j8ZwQoKt+IhW90G7SjO+/8jsDGqJ6rrCdrUIVM5TiM
7pzWlNeaFPGtFxJxSEengVSxLVwduWhXrgRxAN+yfhHLJhkDe0tZm3ffrMsp9TLvFjOqdWqtXLxb
mYn1SzkrNywv84F8mdYTUYNqcD9B9D7AurE1VB5hKWbvhC/tmbAPGq+rts2i+4txTO33hcX7uinb
6WcIFunwGokGzaOjWPKy3qEeqqo4c44Ic9p94alRnSuuIXPJxNdE1ecgVbvFmdo6FrgHBMIOtxq2
f4/L/Jmc/a+4jE+cNocKDLy4sUFyf6EpOriyYUrMIfK7Fn3OmnH6kSlinyKn+jOscli5EsmGzRab
e+9TvtroQWfcGWzRVqhiv1SpummoaXW2+BLTKrJN6BRIegsNyirV+G20ltKLRTFXF4ZO0a+rbJph
lXn88eAJRJbxZHTlaS5LR+ANdkLNSW0kMMHI1lBFnULFcp4XCjeWWCh/a4z6FZzC1wu0DejIc+ee
LeJfMbSuln5jcIYmXyNPvztGWJFlngzNDz0joONS5tiwW/MOaT8DPxt6ERWUT6lYuYV5hV4qvzFL
iT+XotrlN61b/wbScnEkH55D/gJseM6vF2cgJFdtx9Q3VF3+lCbkOEe9sYaolKuumi7nlNjS0iGk
fKvWnJpIv6RxIRZOx9ns75+Wr0TTGV6EZsIHeHYEgnr/msqatpaFbuMcs6A11O7UX1CAvGxTz1a7
tch/l3f/lWf6x8fZ+A89sq1ggH6NJnFqUp+kNKoo0c67Ekv7rLxhjRvlhb9haP/jJ1HiQSorPlaO
pV8fgCptRN6kugI3CbNY6tA4dVU2x+SlOcc/7+F/5X17bCr+97cc0//IRH1xyv2/YY2zzqTL/8wv
3TfVey35Rv7hszub6f78HX9548I/IPZQYkMgsZGY53v/D2+cZfxBejjVtkFAiLP/Z83NP9mlgP/E
q0BWId8aFC9f6D+9cfYf3pmQoR4P3JCH9b/yxkGCf8EfsWhyDWdYGBsKLh/z17CsoBGckH3Ditsk
XbsLJF4YKNv2HOHqCTrNbyfCfhj1wG/S6l6sbpheoPgrGqbHjPYREkspoTI/0dr35n4W+ImPypzM
MO4as6q2YSoTAtzSPEs2ZY/scdsEgxu+I62REDNlanY3/krV0iXND6s4qLxaSoahFJ/OY1Emo7hC
9OuEaWRXZdNcugXnFgS7vnkgzDH1wOKac/p6N1vqIRhn/6JAa31rj3JYj3IsnBfsiKLdLAQ9ovxI
5+qGYxeyrpE5qOOwUJtN9YGDw6RWXdn1nFwmftFTiwDptRhPBuNrct0Fhm73WRXW3lYjTLfQOCe8
QAGiMYepNau/OVmVeDurnKblUAc8DKhFwzLZauZ7JDAjxeqbdenQQ+cIbbFDmJRoxYEIkEFU3pyK
HQUETbuph2FOr0oOuFeVvYDfFRLlct8N86VRzo3F+D9lY8SPIN+UWtW99pAGRVoOixmT6mnvdJ97
wbYCZHV2Tl7IjPD/wNQIJtOzHhaX3FReOVYzv+JeaT1W9d6X2zLtpYkMW9hDlCL7+SG10s8Fwbdp
Eupq05NiyMem3l259M0lw4PPpq+8FGRcmulnXTkFkuBE3FfQ53pTOsPwjpOmhG5Iq5gobOcyY+h4
0Yi5/Q5/t4sa92RVicWUAw1xkYuBSj50OuVTZheo+VqaepdOKCZ107JPJrrqj9ReqaGRqNGmyi6/
k8/LlNJVdQXwyp5+49NrvrCizsQGmuboXhj5kr+VQ89T4+dLgtysWlt+HPzmP1PO0AZDY7p0kdWL
Mtu7Avp/Q+Pt8IAKOjO2fTi1ezd0sCt3hV1zb3hOr1axTKDKa2YQMRjmYxi5OTbo3QhHBJ5kFbOE
sE31du3O7TeGo0QX1xxZD7072sCPVqXuOU2Ct5Gt3LyMqlvRNspifXIYPqZ4lqZ0AU2mgkJo36uv
GynOl4pJHpwym/rHupPyM6D1R8UFidEvcyYJIFOtrR/HwfMRSYFim9HcdUoctFQuofkopz/JS8qe
enP1kcUki9XskyUb880y6/ZnN6RoY6uEuIGamUhFKTLFu652c3+bM95zlB+80uD2TuW3eZqKIWIS
5QsgDMy8qFQ+INxm7v1E26ZIzs2K2YpCaXt3Zl6kT4wBTn/GR5N9hhqHoV0l9qvFC5WcBfZi2hqi
y2/onveKyFWV+7PKRAqSOfLfIk4PC7SzP82XKfnij7LMm/t+9EeFcHqwjnSm4ZrDbza8CLZ3del3
oz6QK+IIxGxJeMVsxRROwUmO7LYae2PrdBgCYqfyjBssb0m4y1WBRwlzVTuerM5Ziggl4PDZzmL+
0dj9Wh5rVYTprdt2VUHslKGTbYiarPtYiRHp48G16reUawCy8UZ7veQELZJ4Qe9rxpldFd/xqDvL
Dqgd//0ohf+klqnyY4uDwkjaY9NX224yiyfTEzrZqGqsXpbQniAP0bl972td3wYzsUlR6XY4w7AZ
23B2YwY7Izjv8eEJs7cOy/bRVyBYKFIDo9yJxMp+YgVCCEc4bPPqpakaThwxYQ44BiWXddoswa51
zRVhKQ1K2XbQiRHsFHLYIRoGG04vyGe+KYDk4Mm2BGETKWETtJGbU3V9fmPDXeZO1iFZcvQBqbnk
t13rA8jYskzuklJUfezYdXfbqS599SzVcLBzwjA98KHTEmsOs8lxyGz08C5fm9qQKafltrPsJts4
aDvfK2O2/bifWds2HS+yE7cZmZ87fybmKPYM5IUbekuHO8bXPI2mpPFQzmYu25GTGw6qxrYUp9Zp
WjQ29bB+p+A1eGqsUf1Yq2C9Kn0LImugzPJtoDQEZq3xqE/khnPt3izWlDrxtHgYMLyPeA6ctt+s
oTn5ALutfsBv5Ob7Gei0pA/RJ3EABXJ+1gROEtF4WCfVzibRh4Q++hqf+damHm1tk3wGU44Hq3RX
chl7mwU19rlKbGA1xy0ZaKSly8oAp+YgzyBcCuM+Xetg2QaV3ddxmzvjkWneajaepad77FXLjCja
GQB8h858KI0xvfF1j0VNV2d4tgIwCmIDW8yNM8whPYY2iUSsUfP6WabpfJI+wCLE8GAusblohZUM
jfgdMwHOCPZV/7WrF/ub6anUjiFNBo0sEw9whPvQeRlLbd4Lo15YGzB7oFGcWv8wmzXoZZu7drcx
rCb1dpnwyi6eQ+HI2Kht493wHZiwwZnrEZlp5d3W2mejWcfOGeDEytYGnXf0rSi4nLhHPDMSw2sN
z+QvWndQ6IHYsXMZEhBCmk9sT01xcqfRYm/rp3UrM2mT79EXSRvV1TAaOD0R8e+atNfZBh3hyC+0
Qv8V/cpYbcEkxXWIb6OCVgp4aqqunfWGgNbgJ+QSPFfWNThD7HUEYXbFMH7nz0jKLRIh61tKnfct
CgBpI5RoLd4v0o9O1VJkXRy0mY+NKnDlQ7iqLOGRH/pg6zAo9OTB18NFkmgPw/wQcqTMdMn7hkeq
+FgxBV13i0XnptN0Dqc0h28RR0Ot7kz8MPpEQca0J5cPBl8Tf0wUc6A9Nl1SQZsoyK0ztZAmxatp
J4vcCEJDL8sRp05EtRUC7QqxGwMFXPqL2+CtY18a7KemCM11b/vWCvqixIqUdF7OtIoeMmfrrGhW
o6Xlk2LUtGCNo6Pr9dDUrV/FHi/NsGFgch89uTZ2hN8kaeMlz8JbcAA5bf12lM7lYkGgbknJtcat
24tAR7PHXIw7YbI+RrHUJnNEgteqSNM3hQG4O5FoTf5gW5WKkphgEPdYcPtikwXo25H4ajnuaPt1
Atw903iHMLJPT2uHTOlYQWpOl/0anF8lbbabli0hvzS1A5Q5ysk14iboNYZkmKR7cqPse+IBi7fZ
B5OKrGbI9+44VvmurQJKomXb8LTS4FwwXBjYGyB8g4xRlgpy5V41ATT/zkYh8b/ZO68dya0syv5K
f8BQoDePQxM+MiK9eSHS0nvPr5/FklqdlapWogeYwTQweihJVZVBE5eX956z99r6YY76fDpNbcR4
NIZCmT4GuvX5OxhDZCOzFclzYUejJBqHgA5ZeMeaOE7XqLrz4SDj0LJ26iwUxVVTl82wijpxkFgA
E+C5CmNJ8l8heiXhKmtaVbxmPWHIB01hk3lFy1SRnVaiQfhNPuvPJQa2ESrKF74XjW0Oytev+hc/
lgW9jOvAzfjjo1onqGDJLHv9tLH6hRjtS7Hgx2FMcNAilGRma+oZP29krbrMG9aDiVuq+CFYWqTj
tWS0TJ2sKmMF/7VcHnRk7rEzKawGxRpFkm9E9c1/vsv9t1vYn1gv/20cGBRMn76Tv4gprymYvn/d
7S4/8vtuV9J/06CxQ4xABKUu291/7nYl5TfEkgsehCLcQmtnI/rP3a7+m7nobE2VX9BLft7tar/h
pVHZNf/AyjDG/hMtJXlvP1dC2McuGHG8guDn0MHBJvp5AM2cQU90V0QetJjdKdRJXxSzZnVZob5k
QAWCOjhT0E8m/jUrLt1UUrLC0WZVwa4a5cNrgwUSKY1VF8DAea14Sm7IFyDHs8Ztsd6+NkEe8so3
ZuECLxqdZTFdHK9d2VTy2lRkaq8Tcg+cfi3y4kwJsEPGSydSVtZqiR1tnaMavwVrL4FUVKGer4as
8pk01dJ/lssY4GlfKym+5VlFbdmzdgI7lS+Q80g39Ji+RqG2rJcVlEPJmA0NQGA/OXVBI0BA15RG
whPBXMKbVOHU81jWXV4CFV44c053SqHV+yRQkHYO1WA91USzY3rSYrKe+yJd7NzJGOTMjnRraqkZ
8V36jfQcI64/xn47gC0b+4MhFSS+tX3H6wbsehbYCNVZCcCpEAyvnFjU7xU2Ndba6PoMiFapNbI3
guR6iIMASaZGbzfYVLz+yCOb4/GBQLDqSsnHBosxsrolcEruHrRS1TKvwbfzkAWa+khIsXZnBOPw
BG6xOvl61LMVHHUWdlqthMKqRNBBajVvUaW0sP2gepKL3sanvilp+9Buw4jdFuadFTT7IoxtwsAy
9usRHSaRnqhABeEhG8+1mu79Usb8EhDkoW7UzMsrKFdqtEWCFXlElUyRvGKOejbD/FKUDgXe8N6c
72ec2Ru5mNuLOWaiDNh9ahh15cxg3ZC9IBC8NWkWOwi2nJICCb5vtAfdUdLatZ7Np7Hr6Fhau1CQ
7tLmPS6HcxXcpXr0rla4qgLxIepy+mqRTfPy1LUtak32MpG/lXpBdAZVWfth81AlKVIKFhPDtK5V
zCcy/qMBVahi5esqmzCNFd5g7IoxAWXajfaoy6usxp1r+uG6TcrDbKJWkhHkx0Z2aEWTMoRxTedq
G/sW1umglW+QSSvXejoXr7HYbJWRIWgO4+iGBmkrOGekG783UtA5ktcPonENcLLsHbL7qJQIVE+x
/U/CA1BgurtV9yEn9VE347NmmuU+/2F8HZrhpplMZ3HVdH63C4O+vjB6JMkBLJW+wkx6qOXINdXu
rDcYkJXZhdJyb0nP4nQxqSb4YldSS2cQ71Fge5I/3YNk87Ka79RYzJ7nCZXIzMZXMS2WkFSa9IwS
dJfhMKIBLxYM7Sdd7S/9ub1WDPqLse6ACGSwUNDIiICNL1JdW5k0HUUjODW0IpgsXVAxhHpXq8jU
9ziEMN+3AfrUPXUJooSFVRVrBxQ2rtWETirmG01JOk/lXNh3bIoWIoBwG6avcufvFXi2wfQg6/Fs
W9Wrwa5DjPaRn654ZB1r3FCjeQ11lkpBiLqzxWkaNf1jqCJNooRjhNeDJd1UY16sEQC9CIL1zKjb
93Db5SLsbSA1mSsklwNaMGyw1Y1Rpb0j0o+ncK84hlleZjBKfT0P7UofFFvLH/S2PfQqHc9Jt5xk
jFdZW8pbOqwAy+c1ihcaVT3QdK5MFys7ZHnXxbKj+8O71sEDstVOli+jGhccDh7CX4PkHKmmB4ji
MGbVZhnTZjr4a19LUpdRmq2omiT7Me1I4eAwQ9U/GpQmWPT2xynWL5Q5uacYui4gLDiEQa+bpNtq
s3lNJqbTs5Yi7RHT2kmMop2VzqsC4kWhMpL7Jr3ACvxiQfBpJJxtlOW0yFaqFBwLk7y1qgx9l/S1
vpp9nuLmgT37U5WNGyPP4uucQBC0ya6aKZelEZ2whmsLBTEx12Wf3oyFccFuUdWQoLBRcsqqvjbi
/koWhq1qtp7UnAXwJE4UXA3LmrVKdnn73Pc51Jumq6/BDx574YMq9O2k1FfysLMGxFk11YWStVI2
2plPi7ddj0OiIDYYxn0wH4yFiCIwL0txdKKJegDycgC0AZKFB3NAW1mhAxjtQhcOGjHBVnqRyhv2
m4chJGAwKSALNVjzVdSQ5HtS5gKb4hWGOCcQJPBbQvinhx9XJSbacmKqQcAKN1FZdbL/0YzaNjaT
TTQY/j7Prfo50/TExQi/MUpqwj01oBnslZP0PUUxbMxhRaQSeIsAeGKis00f1mNMoxJAUoviT0OX
x3t2Jg6u1Q6N/1qn4gFtjWPmxartMw9YvaPFMPK7jLAfmc5v91JF2kGc9DObBmzS84ooHpx5KfPx
yyxvrTk/GSO1ocCem7OYybT99yp9eV1pXAmhgFVkCIh1QQ2flbmFei/QkWZ33JwSn01ESs0RZ+Qz
tocDO4kXNS4/EJjuuymh7KrOqN5UZLzRihYgs+1Yr4yMhXzudYF+M5DxeG8O0iJvPQh56kRJeaJs
xfSL3/C2q7VHc66pROuvlSFQaWhf5rpbDY1QvCSTH+00pIVw8Sj7mehmJ3YfKWV0eE4P7IIGt4nE
80R2mjvNZwsnJPs/ZFA8XIUrUJkpeYNNyrjBYMksGD0jyXmWcT5jYjzNpnyU23FTMZlLEpvPVlcp
6AaHwBIorA/WJjBEhIwWwuDooRYMvqTkEAyVdCmkfPx0J4otfecRxfYFaB5e/pWGlLhdabUFlltd
SugaT6eGf3pON5PyQCabua9n9DKDdhyN+kPjDZdIMxyoSqaZHTnaNMB14bWasNMwT1J9r2aZzcR0
O4/yPigyOs+Tddn6ZzMw7sc42UJjXmV+ao/jiylFmCGKcV+JpRdrnSME4bpSoh1ai5u4K2NbHnsH
r+mqU9kidyGwiykfvDoW73HuvGZQsnpx2tR1cwF4AB4Cj0/RbpMJx8GsaCvF6t4CHbeHpkVH3AE7
qEFnXQkRR+cRDZJJutH0igfSH6atslBJaZMcAgVVrMH7gD30XG+E3AqBXpxo47jUIded1ItnutlO
rHR2JHlz/FYAouO9rbvBIlaLkR2343Om6zCjFrfHNVDOFWRip0qelNjkKPljiXoUxMuVSbKpMj0p
bQSHDIna3F8CMPVivNF58qjlvT3Oso1MgXYIK0HEFRSFCEByRHOja9JbpwcbCEfbpJfQXbCqJYQg
YieG/sYxZYzpjYKgBzJLJnkSfYdYGM8WzFfiLx0F032LvHdWizu9yO04eoTzG8bNhFQmyk6RQEWM
SvqgqyC2qTEgyEtTymLsgy+GrDNMp1dbma9M35khcmk1a4JNJFfbWBZJXeZCp31koqiutOtBFv17
zNYU0uMNqxKK8hJkXaTcuuCFgFkC/7VTm8nN8n5VBm+9rLqodZA0woRgq7+8XEcFEjgnMs6Fl/uY
/XWd4dnyrhPnW/ZFaEADdWXWlwPL8EuwarrbR2wzZjzemK9ZDFfKEbTPXV+9oxSFU3bqxX1Wtp7l
566V4suO1VVavpjjCAn2YPTPGDknC3NOozG8wL9gaMnffbAHSXZqynCntcW+IYfhAejIuoEtkU5U
e2nbI9vymellbDDqdWqx2GqDrd42aykdunca80w4LQ1vsC2Fxi4aYaVmB0XgKQF7jaQjwiPvF/FV
+qBAB1KE/BzFg50TIHOHwrTaogBzsPe6NacA9kJEIChhwjZa5ZoSHisnN0+qzQDINxsFJ6w4P2Jz
nkHsaIJlR7GTj4C2BuOtoVw7CeKNRlHfmkskalXY8ubGhi8bLXVHSnZQf5qXiIruKCtvCCGHy5xa
vIIGaMFRTIG/U4131ZyeqnqnTCzPE9HO+j3ZQ8dJ0jbR1GmX+YhTZ97TU3nPDFYwheCONeJYn6VQ
brGbAH7idDxBmNM3sJSxZlZehR9iWe/I6HcW2WoXQtev4pto5IvSsm04vgzpuElj5RiH9dooLbT4
2rqv3yHYeBoRU7r/ShHs1GKNCDBixanqxF3qADzdB0a60qmexiG6tf4KFk6WXXGuls0y2clC7U7n
TQMX41K2MlfuJKeQ8yOJyAsAaKMGyWruP5SI/YU83dSNfuwD8WAyWV4gy19TtnG7oT5LceHEWYwB
Qom9NFQU4nmEy0kPn6VOsCuq665WS4m8iAZbCtF4Eiw0S7MvXCvU/UpDO6B9fRpBYG6C2NiMJENs
Ez0gemAWTpbRsdyh0CjFD6lxBQQG9obogNF3DUGobFFL62cFmhEU4nMeUGlMdlJcn0lLMrx+NhS4
8xiYd3lau2aQH/EnoUrqAkfSpxV/8WMOcN9TBcdFgHE/XkhhF35wN+UADSKoTws2u4qPAdQjWqde
Rc143cN8Q15qwFfrhqfQZD6X83ozszzM2CUH4jN9Q6YBJaXZJ8PCEjrWPEp+I/OkZ+w/plpC7iex
uQmjfpciEbHZ3RzkmmewjUBPaV2zwWoOoURDCj7FfuXpAg+wyX7VUUfJnbM6XWGKocRtTW9Ggl67
KP16R6293eNdUZwUhca7YJm1F0nCgbicV0Ks1jRZNL7+cW0NSujpZjjBGyB0U/FVm64WpVaU2hgt
q/EgmJVn1Gm+7ql3Lu6MblT22ixu1c5yk8Y8dmp9n0/TJktyamW44GH+BLzlBIdY+ucs6NdGJSPC
wvvoDXHvTLGjDNbM4n7e4ozpryol1sEDuSOJoIaxwdPg5rW+nsxDi/fONmDNQYW/UnNR30blZdlg
l4AeRQvGtgDfT93HHG2X769bzWbJh8RqxOpFruNppt2vj3ch/C64FtAfHqMKx4MddX774cuqL2+Q
vaHnVi2x9ld4/U2Ua5jCTVqYpagDCe8Ell04RXB2DgRZ2kREq6euyNhPpXKbcQ8QzLs422b/Iifc
BSV+JY3HdtJ5mAVFbHYwXALZyVi3Pvi+NAabQBt9ca0XugRtoarKU5+NpeAWcyodfPBSrDp4eCPw
kFIpeKM0GWfSHdgaqHEHZouekvwUS0agbxvgBzVbCEUN1z7eGFoYSixdsmhiHzzNPVvPxJrDhziL
+DwzAJ+R6KVVH/7HnBUi8n4hYKk01rOXywG/Zj9+tYa+mr3/X9dsp0WSs4QG/XsNj/M8IeL5x7ZZ
KNfNZynP8nN/GMWNRcrzI7cTqbBEqsOfUh7BlKhTEmaBgGax9yKn+bO6KfFTaL2A9qMugzKv8VN/
aHn4I2Q+7Mr+rG/+J9XNH8CHT1pH0mQNRN8iip7lLLSvFuN8xEeTgz1Z9VHSrmPCMU9yFvI2l4wV
Vbpg1SpS9Ait+w3maXA2xJGyz9y4YiXR8016n0pUYW3EdoINWE8sBMoIZloPEPXcqDRoJcBc9Ewe
UzGRXq1wkrb6SP3g043/RY1fXtSIXy9jCZcEN0yd1vxRwv0USRICUIpqbDWrWQGpHiS3BlBJ2jcD
S0QdrcLFNE3rECsOwfdhCb4xLkeF2kDRb0JwWKdCnst1SsHvUAmjgoQX405p5tDKpLTvrms4qmiG
y3v49N/oB7+IqTQcnOTOwXhmHEAbQaT1c3VZNjGyAHJQVg1SvBArTn1jNsH4WKjwcx2rht+s0yN7
LohFI0x5uA2rSDzmwWK9QMKiLO3x+NyLWXkXVzPBgTJQ2JaOO23KgODr91DurW0eto/wOJVtJob9
s6DUwC3NKcsvW8g3sNWW1+EoGtsaz4mBnytki4P/hXIKKearKYzuCSX0A1dHR9/zPtVCixZ9G7/8
H5tL+ncQDfX7P0DlN/9Ydfnbcwue/quA8P9FaeDiV//308o1c8rxuY7y4vOUQkPjn3OKJP+mgcxB
ckpfQtHJkv2zXyL/xpOoifxDnwv2A52Kf/ZLlN+W6D1UgDLdNuSBDLN/qQORrdLiYBb6Q1P4H7An
fpiP//UoGpwoWB8457pKSoZiWIt5+dOj2MY4XvWBspRh8JLOcRCurcW9pOFvdwuIxWs5VDwku/1J
wNMlVdFWjVuSB+XkJo1lr8uHa3Z8VA/HsDrUhXanZAghlGzqPMFsUi+0KhQVvVJvGZFkyIIPdZuq
L0CXQrczBP89lQcQsb0CbFbHzMK4/jBKNqi9lW1MK783kAS4/WiyX+2k614XNwKyMrtCRgY7mL+j
NWxwu21ePcEEG2yp1aljqv5N1v/RA/2/Jn39qW+4fi+W5IXmv+AhYG+PwnUBqFgMGGpwS4rUv38o
Lor6o0iTP162nx+MX37QPxuLBoNeh6fCO0EBlsSY/yNiQudPiORj4tUQkvPG+PNBEWRzeVJAMiCY
1ZegdR68P54UQbZ+Y5JeOpILFQAZ7n/y7v1ZRWuSNfvjk+goagpvrq/hNqkZmCoKpPAeG3pt02R7
mHef7tEvXotfWt9/PcQXJ0MroQuRWLTfu+Zt8Nw/pCdUR8DJ3Xz+5g38c4/0L0cyvyBncKag9TA5
UuHVm3P6zUvy1xcCHoevUWSp/pXoAfkkpygxhPeDQ/+zu5jv/ZV4U15Eq7+/Yz/CbP41e/1xHZ8O
xJf/efZSYcjHpTyG97nqsH+Cbmis0BZZL+Fqi21up+3aXbn3z52L3ng7ufWF4k2sMVxzlWx1F1md
taKQ8/dn9YMC9ndntdz9T3NqGo8BQNUpvK/NDYzqZLMq3i2vW2Epcevn8a5/QuVITs43h12WHn93
2GUEfzosYlBZrQwOK+4kF3/1dj6woRLum9t+L+3g3Z+bnpwAO9/tjJtvjv2rAUV33yKFgeQuUBw/
H1uoaIfxXgjvpVfeBSab+id2a48mVbob8lfVU7KKZE9DAPv7EoSJMngvfvHQLB/89aI/H3i5KZ8u
2pJruRalZahhRV7MTPZ891psvrk8+ZujfHkyG6UP0aP24b1e23Qpy0d6WRJqpAWfS00ZcjX1OqdX
vnlMlV8fdzEP8LbXfwg3Pl9dHxXwjyUrpM7t1XnTIiCfZm8wrdIukbDZ6oCXSTH0y0yLkf2NW0Vc
EJW13u4NifSJLjJo69Kfd8RwLI6ppF5AnU3cZDSuY6F+EnLzLsnM2Mt86oeRNK5zWfiAjBtujALA
O73kaDVSWYJpcA9Qu/GkufwW3LI8pX/9Dv91lcrP32EuhcY0inJ4L6+FU3sOjuMVNNMLxJ1304v0
qNjFN5ycLzjD3+cN6Dh/3tcv80YeB1Pfy3N4r1zTG4bMKdg0gz2iIk5C6JgP5ndZPT8Ck//uGr/M
Cf6E5JsojfC+8rLnaoNpwHQ6b1ylB5GqOVUjrz/Pdupi+ceb5CgskgLPouRN+yy0B8ytm3CdbptN
uub/k5Pgynv/m4nrVxMIfhR2LzIz94817OfRhhwSl0PLOdaHeW9dZG78TYLPj/3p17sAcoN3ArxX
oqSW8f7paZ3aolJUXKX3MJgdfV339jG5QuL9hkEaL7ojeK+LCv/WfJz3oYsd/R7lueBhg9ijjWix
g26ns3wNId0unek+cH1vjCnp2sZWWEnX47naiIbtv8eO9Qif5A22SyJ5l6Jbnbu35OzbaPX2k43n
VLaD8zMVqm8m4R+B3H93hV/GMph8SYSaEt5rNrDobe/mJ/yQKzrbyAtc0RuuRNVOduG1uVXBmq8A
q9qym63UF92unfAJ5T3/rq5DD06H231zekvi1l8etc9fwJeBz756Robhh/fTOj5MO3y3zV2y6db9
pi1caN0mDeSdtBMP4U45W4fyuzRr7VfP+ucT+PIc5D0o4N5nBODTPqi78BFA8QZG7H44J84NeHh3
3Jtu4tzXu8a1nGVQVLvKaXfNMVzV+/Eyfzk/v46XqRetUid2Hjqnd5VHqoWWGyIXOhb38lWzX/j3
x2H/XUal/KsJGcaazjoU7Ztifbl/pM9HAr7k6L51Wzff1rKrr61XbSW5+SpeGR5zcunp17PXnaI3
dLu3gfvxzbtoGUF/GWEsa5Ul1pXEyi93UA6hBJh6HN1Hd/Kd/C5cqW8UONtdTvt7Rn5gawpC5m/e
RF+S936fMfFX/3nUL4uLuQkSTcmz6B4x7EnbCPa5ObTrcDfsv3uEvj3Ul7VEXdJWIY2DIXKB+iE7
MiP4q2ibe5i0Nn7xzaT3pab21yv7soJAFQg9osije3Xt70Y3cf0L32nd8TC6TEgX44vgTY/itnFZ
PtrDtrlOXMON7r/5Vn/5YH66v19WGMDYyC/KuGgeyvWwLjfzOn0JT+GLdRHsNE/xymNPV+LoX+Am
ndZ/f3T5l2MKF7qqG+ztEHD+PC/nUH2ljDC1e+D2bupi0HGjfeqGruBETvkxPFZu5/o2Xq49m/nW
PeIrCL4ZYsYPBfFfRjaJ09DbQKYZ2pddCZ2woCxU7sHD9iWzI/vh+vhyt6IXbecuI65x+n1hv2yP
L4a9R3liS27meLLt7dalHdrnrepkzkl2CMTbZfaDvn7Cob7K1jfMIeHqykuczSF0V4mN0s/dnj2V
6+vtl7tgdZ3ZJ2wp/ORq7+RO7aKPs4/gnu3Gfro8Gqt9sX66TOzTzM9q9gr2uquuRfuSBuxhXB1P
vTt4jeO7Tmo768k9v6/Oj1ev3nSCKyJ78yqyjyfRQWfmFPa+d/Xd6ah6TzckFdgfiPbs492TW9k3
dxX//Up/1DkdZ1vdZvamsG9Sm+Pb0kqxH1b+VvCyHzdAWulO6PKpSBuZJt9PT8C27MvCzezri8l+
Oz7NXIK7F1zv6mTX9gG4u61t3dXl7o6kKPvI9bxBZVndbt6CFaIFG36CvbntHN95e/C9uyeSHuzC
OaPHYaa9pqHlFM6Je7mMjnH/wvcR2Lmdcc2UJO2tZl8er93ePW5b+2Y92k/T+mnvvOHW4bee6IJw
e5GRuLzLEYC4zfr0xE6NNZflrDJnPXOFgFDsK51vdTrrfErmqC7P3YrPb21PtbH0L//x6mmetzZt
Z9wpjnPt7S50O1lvz6vRftzccqqKs+6dbWOf0RMybg/3F9f71Lmwzwf0Vc5hs7Mcwalcb3fYeVcH
095Z7kNl7zedfV17W807cBCHlZbt+Ayvj2fTbRxWpFTQ7fUjfTlG3Dnw2p1pM70fO/sit72Nxlqi
4KvonItr2d54of02rzRuqLJ7Dd01gsGdsrPl1bN9cTu5yU1gP4VOtta5cd4V/yrtHdJ6+zq27whW
cnMbSAi/eXg3HG9Xrv29t5Oc5czeC2fligy23tFPFwcOxHk6pXM8Ra734bm79fuy0PEu3o6ds+s8
y75lQhPt4ezl3vp9duJN5R273eXkHHu3X/WutGrdTWJvjgrnL+/ueLqJ5mDI3vTuanImr3Zv744n
zX7YoBCwe9dci2tv07qGfXfcX3LmicuKzIMxYk/2vvNOd4lrF+6HYl8/vDGSl8fIsD8y19vc3jne
eYfrw75YP3L7MvvjbvMw2NzdyY0vng+1bdoXj4HzOK1Gb+e1l5NLOpXXe8K6cEkJ22Mk5L7wVZCG
ZgerDTe73IV24PKpy+d1juVqLmop27v1bjm71tv5zvXlw8tg70cXOoRt2Dx5q8autzd3BHWyEjW5
hZeGm97Sn96UF/Uud3bNN7vIJQn1r2/uT/PbF0iDLJh6pFbMb3jJ7Adh/zC7L8eGUXPHN8UDuw2d
o+oQc8aAf7lZt162faVsUG3vTfuwrF17r1opzvX/3qoQBzsbaWrNcCR+nv7L2Jc0QajpGuzyrejR
tvfX5RZGRHodr0ipcYcTbCNyqTzFyRlwf//2WRwDf70vnw7/5Q1shVaoq3mzrAnly6fiYtwazINr
OE4X/kY/6atyl5yqb76N5UO/vmygcYMuoo+DTu7LNQNGi3pTGaL7po5KL9T8M/IWNhtS9ZwbKAHy
GT5vMNbGd1W+X40C8LymvuznNd1clpif9kBZZhaDJHDgwZu34of5oT4OD/IDO5LyaJyFG9P5cXv/
o5r1/wRNVD+nEc0KcCzvz90/io9/XLf0YOC2vf43VKDlZdT8+4rzdfkc/RR2/OPv/15YVn8jv40G
DBViELHgkRkKvxeWBcn8DasRbTxVw7Mi8df+rCyrym8LsQEHFqVjDH0qf/RHYVk2fmPvKi42FsTi
ikZL5z9owXxZgIIlJUtR/zEQWczruGN+HhBzOGpTHsOEmcOoKVZ6IKnDekKACYRIMjHn1a1vqFvL
V8OHSChaTKRhTblmlAL5VQs18DppqUUqUFMR9KKcSgv5VBm6pxzNPsI7AvO2QNcQrWjU0rG0JTRU
KiBomAe0Wch6tsO+4GlqrWfrT9/C+ffn6Se2+M/rWvpLxHTTvloMY0wvVBZ+vjgNj57o6+0b5MTq
mKQkDzkQuTl7TAjWsRgRtlN3MpQdSIbwuRTzNHQNA++mB+HYV7zBoiJhF6JunSY9V9x+iuNreSQg
yc2wNV5b3RTviW6ZEW/7GoGFMwTX2hXxyx2jEQ2zOAMVcEy8YsikcxjHzlRrjUc6en2l+k1Z/v64
/duC5Jfty48rXkKoZaZRGZnKX2rrQmFgQgespRDcslGKQmsIpWhEDfmiiJTSjM2qX5FYST2uD+i3
aQXgV6ephdJDMRiO32xwfoyff810ywmxY2WzKgO9AURjfNm6ZaoaQd0mrWpBfanbAgzWdRxbOc6J
TvIrd1T06bbHkk7FBDhmBPhoMv2DBbAQyW3XNgSOzhX8ZFw31gcBt3HrxcT9XhhKogBEKJPso440
3d9reOaPXZ9X6TWe9PEcjNLgr4jtLh/lstHQ/JlEtpCEGZN6u/wuLcUyWckirM/FkhX1biCYSbpq
2P9Bc8REblPQBLilNUWC4aAEj+lOmdTg5EA+RSTbrEQRMXnjEtSC5ZLODPlCIR85qJOTidbQgkdG
wo3IKsEQIGeqEmww4lcbheY4PFi/prym+Z0PtYRccltI/GL0lDitCjc3Mkvd5lPMk9IBWz0QFiTd
NtbEJ2mFsfhm4xoOQ59Zx1Ske4kCX0otT2nJkrS1FJokCFEdg+kkdU31zbP1pZizKE4oOiO8FC3V
NJCFLG+aT2+SgQzeAHlBzpEWdxVYhmHeGEKuK05XZvp6DpJGRHQ5UaQ2ehRU7qj3c+cGaMdrr+38
tEbrm/E7so/bzVOR5jUeqNpFpKZR8XaKqfZBFIpGRtR3hifg6u+nB4lJk5P81+jkIhSceshADGkB
M9Ei//kiyklsAAf2Hx1d9P6SgyKjaPjaRHfEcY4QDaIeHRsKV54kgFsg72Zeo25R331LToNHP/c7
ZY39mO+kMOcpuYelN0tuI+eMFSzkCaIWYqCfOxruCHwr0r+QPU6F7milgXGtT7VOx1Uyy/V1Kfjo
M9VUKc70mCVlPULg7b1uVLWG1PMlNXicK75bWa/ElDD0DJOClQqG5sV6RnxohlTPiaSyOkOAp3wb
ygIZMWIVU+pEpTi29hz7neqSqYSvR5+q3AkyxuC6NbX8A15BqCAGkePqAjpI9WjKoPH37TiBmQX7
1gAoQLuK6jbF8dP7cQl6sGPAe1FjyKlbFoIok5EXHsCAqLKX5sN0NYglw18Zy+lRkGFcu2PTd/Cr
qwB2faz1lg5Xe6B9kiZxdEN+QukFhLoN6xAgMrV3s+Y+ktGUs2drx2p84qeX56FEjHQTWlhHLqFN
l92q9rEC0GgoxKs4qyTtCJUym1ZK2wwJ3EELiwXPbPXYihKvNqFviDkLp75+A1TlG9dhnuPBEzWt
nDdmJyJGiodxQJQepekqNCdcEuUYhPO5U6QqWZkVODY8S1KAcwOtMLlulK7hZvdtB2jRMC5AfVbK
lTFXfURQa8RVtLFcPhZdFVrbZPDlywHcG7vaIKRLuIRteWrfh+NqsqZadSBEjtVFGyolCVtDo7IP
CSz4eIrWiySf6XpR2ND95p0hV9ECAEzNh66hve32/SJyULQuvA9zA6RKqpaYzTR/yJutEDRwG/o4
z6rHIcrij6IM4cQVuRpIb9gyx7PRAtFzur4QRqCgufosVXTmdwhCmEx9QJCm05J1N3lN08UVTnSZ
1qcI8D+8JRV0eJGLuJPtQhZRUzfpLM5uhBW/dTTf7+QT/AQ+7PeZWYUQMREpDiOTVFaAxFmH10Rn
XJg9Ib77YqyYQCp1MKVVblnjObcqEJ6VMfTCdaq2vE1MQeJh+32dAtubM+wmiXe4VI/jeZTFZFIJ
DVsexbYFkcEGLu75iBJ9yfg0FssrkiSjmUZlESoj7NUWEkj2phL9AC6nBc6GOFlICByj5I+Mybob
Q8LRVHywqN4gc4zlI0zGVj6lSdaTV/9juM5y5WsPHQF5RG//mPh/H3T1ENLxNcte7F25mfP8AL8G
zr6ipwkWi8Z8NtSAyFw1EioGfR9oD3INFnGbQwditzkZilNqcXPJPYGCHIWT+ii0fnLQyIo76dKA
BDqNQ/VlFAaUx7lfvMVJKm5Q+cR7gAy11zeytu2agkc5L9vUDUy53/wv5s5rSW4kTbNP5GtwaNyG
jozUisy8gZFFEoBDOLR6+jnI6t1hBmsyreZqu9usy6pYFlDu/qvvfFFe/EJ8CWiEYZxo54o8vfYy
E72fnULN3IFL7yDDhq3FaLzhDNtChcYX+EQdW39qbtWsppex9L1rpFnFU9D76XIcRPp1yIzglE0J
/taTKMBZdWlHjQJKyabWOnvGoD04Vs6gr5DjTcMqj0p1a4HrgwWifOsQEVx4C3g8fspG58GPR9rr
Ok4StM1G37Z3vjl0HXZYg6Z/ESER4/k03kKT7iCcgJjmQSMojjZNaCYzQ7BRsoAnqmpTSm+6T3Ut
4g08E+fWlbm+lH7JO7BE99iNKCkblBAXkzdCCcZxnsO0xbcycurkfirjdOQZ+tPNXHQVyiOdbgEL
IDLI2qfUa9X1ZOLtqYb6iy8JwnDIChmzd9lnxbHPdfhlTNVDN9fRsa26+pK7zza933UvIybaTB8h
pU3BmK/LrNN7tIBIskEvNRsvUcXFbLOgoXS1A5PJPpP6ZVDiSc5wsFor2WOTMKdxtozDx7/wNs0f
2LGR4QEgQoKuSmIBAwINf8PL45shqIJ0i8qi3mHKjgwus/EDh+bMpOlaVbm6hLcS0ZeEvfsXwAlU
cLOXMKgcYHH7Tc8LDTwvzNcOiRINd+FV35NEwPVm6n56qIbKxdMzqgTwGTOgej21LWIOm+kt+Czu
9Zxl6dEA9LtnJ+ku8yH11gUOlhem7VeHrPDm134iho46s8t3FSPfIEsMpb9zNCpAx1ULq1ir9oDv
Q71ZTN5QWGPba14khC/MkecK45C+442txjbtfwg92j/duP8VGnN9BWIl2rQkSU+THYQvvpF6r8If
h2RjN+V3/CtQE6gpCddkN7R5Iq+X2Jc3Dj+VBt5J4fURnIysr+5tG54So3gQT+pgKH9OKNB++aqp
btnhF0sI1t41/Lz2Lylb76GLewA/5OIUMMPZu+wKey43dWZmGMia/l1pTt63HCD2nRJuck8oi2ok
ieYvqRycU0soy25Thld+ls5/NeQZXwAAE802TXvneHawLqc2WIFKpibrlhHgfCw+2D+8AAVZbsbz
4ww8mam31F/CMUgf/SG1HCd4wV5jIW4hC4m3KiWdW8wjGKowVD9dYUftvqTpzGI35z5YpGeo1AT0
jnodRF32y28H216poWyefTK6cMV24KMtxFiY8yQEPBInGI8Wcd4TELc2hzHo+QA+KgmWtxsSNY47
ToP0C0zXHiPldO5PNuIwb1MaQbZv2gYabgWlH0BApVvjbgL4d2ihef3MVaQv5pjNnTaUNbrrDOfX
eR/johGvZzhg4AIJxmwY0rwD/wnjVBReftGRAq0yT7PNRcrxv5oVFw0TF+YaOpDRtQ8Mt0TZRsBK
abYEQelG2ywuAHBFGWxwYRQ/kVkgsB7waIUZnU1Bj3ODifY4GNvdMMI+XMdlnwQcdyV7N4SCAE1X
Z+YI/pugo9epu2SThnXTMaBouuJ+8BJMYHUfeNEWHSaIWYC5mXzViS1fO4uhhdsumGg3wJOBIJcQ
CnEGGL0B2Lev4m2NG3t36xIpJZcyxHaK9T+Z7UXkdMHIm0BNehmooPmaTHZ5R67k9xd2MiygAqIO
RneyhKB2qsvyRze1TrY3mMkw91CYO73zRovjIwugOAIyz6O96lsD//LAK9f9jEfEahgcl66JBZwC
arpy5V1W2RnCxaDvbx0YN3DGY1nuOysNkKV1gb81CfCaDTOdxmFa8g42k8Q9TWEJKSdB3n2wwkjd
m93IuWqXtvOL4OjaxfQeFVdjVt6FtJoRLxt3ZgoogHQx8kkmIgdONqrTkGrrhId6Se8EFX+KJqZJ
7ZPOR75/Yfg9btGoazGuJc548coo9Ff2PFTXKWco6fOo7+wwBq1ldEYAqha/CgSLvTW2mxCBB20d
YWNH66cTiz2j5rMlnyFYx1ow/lYXUYs0cuZYnps6vapl5/6MpIeIU8TTOnSIthgmcMV1muXlayAj
BB0K4z7eRtWB2QvskrZq0vYkr+lUgJRodDnhZz0nLmCsBmLOoSh016+GPsEUxMErlzoMxk/V3vQi
01p1syMuYXH41WbuHCEvSHxaKAKQLJ+DXjXOOgoK/+uQA9lJHJtkFuKf/1xZRoyytWHvWQOOLY+q
j60LswSPsMa3lOVbuwWXGVvafPaBRF0GxcjznyzgvmsPH/FLt1/yu8jo7CcglfrFzsp+n2KD8mrD
ymIxZHr8YbayuvMrnU7ccRzax0641hET9mY4GrAJUooBnfEaQhBEuviWBMQM4Zv4jKTPCIh8CMfB
XM27fsaO+9D6Q4k1KsJpJqOwYEAUKcNfljMkJyMxRkxjPB9LZL+9DJpCA9kWuAlv8tiarU0HhgNW
J87rOGQg2v4Sy3p+7uTUgWh2u/nBQ/neMFucW6dsId6bFhRtbOdG/5bCkg/4K7Pl2lg2C0fWEJG0
3SMCRVXzQPjNSDzLn4n6ITngikBCGGvqGzz49CqA9A6hTtTb0vPiYwy234HviS0uJH8W3YCG1I/I
/Gsj5yUv1P944f8LaF93NqbSP2s7t391vQMmM0jq12CMg4doCqPtwq7ZmJ7IBS7yi+WA8eY+wPL9
Gb5ZEpSkLF/bLirKtY7n2NoUyZBV+6qevBdZa4vOYWNMK7HkX8jGMRR3tV9NN70J89eMdbvzUw9P
3WDxWwDQgvUC/Jf+gLq1uECEPu45LNFPkVP6zIC26/DNzME1xluDyGOvgvpLgkP9kxSmezJrm80C
w87DDOSA6G26sUVlQmNZjCPyaohPUjezBQUFnwl3cZwwkSrUK772NNqP9tgdYcBCrJpk/zRm0tt7
EQF8ZVg7nTv9TdOaDM6Fi+nFnHk/9CjxwUjD2GCJgmM7+YtjRtsD7F+HUZcy1JPgrpFQNDxy+vzE
4T764YoKi5dYWlufTRVZ7eLWgZlibW0Q8SR0Dh0VyHWbtfE9u2R2lfsw34YyCdgiSr5OzvrFKcRa
TEMGABJfdQJ7v2siBdFAEtpiQr/OSfzWlerr2zxJ6IBYQ3814E0CFC/Y9aA2jrVrZSdbCfPQh+4a
K6/c3lZS5D8ZULW2iddUNyh+kZTCAsQVRb05pMSLWYqtm+aOEm2690opLmoRRdkWUQiRZefFHpLk
yHCoAVclQrdgxiBZwG3pwiaL18i71YWxeLtg9vBtjsrxgvCiPaSTWwN8A5HvU/JDI9Rkz30e99V2
9Otkme63vC+DQh1E4wOtojQByNRY3A0QBBK+Jb7PYwgfwDqMxRB8t3GhvC8ao+XlWyhKSiy92pMc
slDgEbL44bSLNU62mOR4kqiGfTJAzFOXSQox2J2+e7AOkDCXUDcd1+lvG0+wiGJzZrsXs6p/YPpV
EzC/mfnkrfWlbhc1YN3JYp963vg9TAvqgIqoYxG0IKZc5YIEhc8YfZNX2xEdzjHpmOfLxZFgHNei
2HCofpeRHjgRDWdbWgUcu6bDvqgKzRe7quSpUBqRaiHhElSDAlcvxKuBBGFvLtZIUimcYUMRHUfy
j1UKZnhLjMLZWi++HP5itVQht4kRHRSgATxLPo2th2sC+4KTbt2Wax5dKb8gTwqZB8LVkHJUkFIa
1dWrExUukxZpox+nMUTTC4c+e3OOGkDVUjZOF0epuuhz9BlvdlN46w0AUnoR3kxOz3hg3QfPhZHV
W9816BowpjPvxmiw8W9vDcSkUOXuiQfnnXwzwfKkU39PF2es7s0kS2OXBZImrTegTOEei2zfL95a
RJ7YbPmL49bYV+W2ybEC4ACsvndSpLexg91UHfaaFGweIEW82XoJqoVHEPjDUZMk3eV9v/O8zJ83
XjRl3wHpl7SV6zQ4yjg/pRbsP1mH8UEiXz5inrHMnFJDGQjWuzVsVf9nPRhTswZK5zub1kPVDVlW
1IyoLY5mlF+7rxW+4wfdmU17O9XptNOLFZpLvsXcLOTMNM9u8yk+dtztvhMdC91fLNXsAdn0xfzm
tBZ5fjNs4biI17l2qq8Y412XysQIgcYPEAAv+ZpEhXFf1wq4yJyij22M5CVIm/IgItTbCjc4HUIU
VNQepgMxczBRxhBE2+TJVJQHN7/suzk9kk4We5Bd7ivjTXIDgCu+UrylVkPMhbAR9uMKR6jiSK0H
YERjTscutsV9oziJiHkcloJ1Lz2s8Cj6ReuFdbir8V+8Cm1gvLiniHhrzi2i+qCxGOebqfsTAjhd
cm3UgXwJOyK7odF4kHWp0KdA9yO1Oaz7vNgihsPMT+bjsKvMjOmyzGLoR4TJpg0cdTEGcX2VLtaA
ppc9zXh0rAtcA73FPtBpGlZQkzfFTRbgbzWMzXNrF3GCarlonxvbERdV4bcv/puZIZAjbd4q4ojx
tXB8HPV6rzOyTRt2qtuQD7mUu4YkkvOqzG3ukVIfUNlkzimmYg4wxJvYqJpHL4dgsbKwG5pRsVMJ
Cu3EqPax1VO4rKyIKDVotSFWCVamT1NldzQJYtgvUdzbJ1EY/AESe/d2sof8kRO37ndukRBL6UFH
Dv4OMMqPPclIDgumrspT2+ow3qBYV8wQ+DCgt84oxxKkZIenHB4HbDOjTddtxTv1KT7FObThj4vm
/1QxRwmD/NM2aHO6Z51ryG/hgErxJ44Q04Wfd4ZzmGY7TteTRgdp6y7UFPTr6dpLRfn1499+385b
qvXYKCNjY4TXRQOziNl+bzn4bg9qVs/ffN0UV0lgdftokmozU3TdJLLqDtrKunsRpnYO90AYu49/
/s+Wh4+ZCleABoiDCyTY+9+PPScWo7vAegwZI/gwCo8CYpAk018htm39Y+nbSDBjDDAo1eM0+V0p
ZTc78OdEdEPdUZ8h5q/UZnKSMT0Cn5+yE7Kx0Nw7sZmLjZ021XirZ8akGcTGM+zyk1t4PwHLIyTu
sD1nkVM5/N/blMhvXRsRA/+fJBQ6U4apu4/rmDo4nuq4n4Pb7kB4pFJmhEopPZ248GnGRJlcWjVi
HJ7tJs3z/VxDJ9/It64N2gs3u/33F4lXh+EQ9fCNcZ3vn7Nlsdl62KWu3LJW/T60hKtP2IZwXRzc
d208JD+DtKVXg0ifh/zWRQp0QCJnVpHpbmMVJZR78D6HGTs5c/DJIjgbGmFuQiLDIhh3sFu2UeKe
TeJS2I5LnAoTrKqzoL//e9E1ZqPGvSypUV2zb9B5dRPq9RtP15N7jMaGNnGAQ9UIXnBqJdnxmBI+
ZFXB59KMFl9KWKHzP+VJZTF03w6t6199/GzPRsSXK0fixnw9PWKHEXjjbMwRNvKcBTEwE9PO+Hqt
dMr81yyqSmacJhb2txyv0mwziNhOryIgwHLFdhmr62hydXxyPCtyDllWhvSxGEXOdrTAmmgzOA1M
cmdhnJRq6QZRCcCdcWgn89lxQpQrQZ25JVUwldq7irh53OQ5qQaxdOXvha+hYNYsgV9kTOoeQxNq
rUlFzwQCji++lbCfh7uhid3HYLScbGW1bak/WR3msoH83g6ED++xAGz4opi04GX8/sObaUzkHk0d
fNDiMb4WiU9q07VAHUCjjRoSD9xw66phJiLaoiQwp9McuBEAaKPgr22Sthuq/w0y1oLZDmjXjl0e
2ERTdTLcCUAvKHhHrBgJMZtNlXa0bvw84l81R5gZ1Qq6Cfbcft0p/1vp5ikzOtpTXynwG9Pjx1/C
+82UwQ/otmwjyB2B3bItnX3C8YAJjZ2GmFn6AMGIoKM1YwEZou+8vHCB4q0jQ7vEEmCPtpMIAOO8
XcC/Gg3CxoX/nWtQ3wlV/0cM7v+Pcu3F3f6DOaH+W/b9W/3jd02qufwrf48KWRZibWmbSFwtVNms
1P87KiSN/2M7gUGKbrCCfRx2/t+kkG+Af6AT73MqvuFtec//mRTymD2yALBBqWWzxwLI/DeTQu+/
FxejS5vFTaMcKZi7XOH7tSHo4M909OV28prhRjKvgN5R4Im10mMe+JcSdIy/I3XFRlAnRtZeij6X
3pffHtg/jPSc7bx/XwamNJ7tIz9g8oBn9HsMUKDxZQQCwteEQzTmjuNoB0cNNpNKczKEr9SZsTBU
mFV/7SrXBJJXB3QrlYuN2aErq/AGOgsDTWFk0U6z46i5cDGBpsQyVcuMu2cX0e0n17wspf/eVoB2
m0x4SYk6ketGW3y2rSg1B5ixaKoE2Mtjk1JM+yT02mvtGuWpj0wQZRQe7pu2hVHXKZc1CNVNVbY8
Rb3LpCjIH2/lxSFV+E8u7T0M4+9L49oMC0mUgbr6bBfoDB6dFBQwnEHmJ29yx1UwRWo7Esbumna+
U3NCGY6jbTMLKQ/JTOsjkx2H88dX8j6u/M+FoPDgxMezSi6Ak9/fa0oDapLVG+k9EPjNIgj4OZGH
3jqVGDgX/QTDxBmvbgy5w0+mppbnf/5+iDI4x4krgRucTYHUYULAFXq8H9eaDYq6Y2QDB1LGLu19
JF4+nW3aNBW9xo9v+mxc6+2uXbgqDucO68o/P41ha4bG4FOjoV9qbXNB2xEorekfGl95igggr49G
4Q+reujs+4Hu9mqi/n3npWGgP3kKclnB7x+DA3+G8VIGUjkdzkN7d/ZrZ4ZCszVL0YKx9YTCYEJa
zEFpjiFzE7WUSi9qZeIsObtj9q2k/W6t3bKKvn3yYP58JWjxCf4kzWnWz4LC+f1zoIRQzGHaBFu/
sql4UD+tdnS1witKcRFeCeAcXhIis3U0lNl1gkvlE2rR6hGq/i6jIA3xuJ/Kl9oexeWoEmcDZyw+
VHMbfrIh/fndvu2LEmU+c3eBfbYtYtbtRIkxYBs8xR1oO8ODfQiE5bKtoysTe6Jru7PtBwzfosMn
z+iPtQuIgwFQl+dEMiLds89WVzP2HgQbO3/G1B4y/RSvNcVrasmiNF6SvDG/yC6bf6VBPB5G7ccn
yqLJLvUZF/j4Wt4Gpd59O1zBkhtZzBYzd/j2of+WV3QqUuB+oqV1lwB9TqsRpPek2dYuW4Yp7gus
raYLkx36Zp5sH/RpXzHaR1UYs2nqVPNdk4HDPBWVkP0XCT1GF5Ejdg22NCUW6R3JsWVM8hIb82ja
ajMf2z2Ve+bfbC/LwP9OI/b1H9/VnyvCZjbMR5nEEC675PnwosrIRROZ9jvbadtD3w3dQRYMkQ5k
IJu+0taOIURoRoWp/hr7Xhx8Ofaf7dHvg1L2CC7Cg73EfzmZ+Iv3S4EtOUpcPXY70y1HgGlthZqz
N5S8ClrvqVgKZh/f9j+8TA5XPC1NxuNAhi64jd8XnwVRvZRT0O1GexpeDKZIoUhn9qNpZIW/qaj+
rMumHC+rWZeXAe25C3Ispp/M1rtj3PFHg2HlMzM8IEwnUz2XGt9uSqenWE5MjuHqlh8cOJJUYJ1c
2+uEIRaIt8L76+P7OMvXlyfHfeBNSVTFRkKUe3YfwrLBo4b9rm1g4Wxq22i3ru4azNCj6qRl7xzC
gCZAIqLyUM7RtGly7T0MTXk32XW5C+KoW2H67t7bHHsQFkEIVJQOb8KUbkjJDvrJeWAuT/b9MqJu
wp637H0gP97YVb8vI/TxYmrrgQGzOvllmYzzUA3qALRn093iAH4gUQiOnWPm954Y/mK6FFIgViEI
tis3AdA6iUs/nIm6fbe9MTVFtBa6vFiN4Tx9mZl9oKlZjDcMAz55kUiPfR1eCUtRUaLhTAlc9P31
CPb2kxjoz494WUaSLYJz1uSFvH8VZotNrypkvws7Y7qEONfh5N7rGyK56RhatvrkG/7z94KFbMRB
FliutP+Y/O7QmKvQGXdMaxdfrVb8IOhIyLnq4bsRJe2/s/ZcPjWC0b9RLygIeX/v74/piZx+Z4dZ
CoZ9T37spD/FPHonx6mWblnlfLLhLkinsy9lAdsvFDZa4b55bu5JRln4kRFNuxLs0Zp5AFoQlc4f
sEKujPXUe9dk8PZD1eF6Zg8ennVdV4A7DrQhbzuvjR6BAGNF247uJ+fSeaLAo6CJQhotqdWRS5+t
Osa3AtEk4bgLMivdh1Mgn6Mwxvsic7vrsfWDLbhg+bMFmb2yzOIzS95/+nkfeTQiCd9m7Z9tXrrK
MWpqNOJ2Ix2fDFHKV+qJe2HngM5bUImbUbQ/gB+j21LC++Tmz/Arbx8CET65iUMSz8D72Yfg+22B
yBWT5UYTs6zoCzqPtV1W66yamHVWc/MY9Ni+t5F3TGIGvGvD62+syWHihJk3mttdSV/LVRm+0LQM
nj7eE/94Og4ZJFyiRVtCormgvX7f2t2sSwbcoq2dSyhwqBnDuoFsB2rZrKqvg2P95eMFck8F09oV
WWM8fPzrf8a7DkksCEHfMxDZskTf/3zSYGZl0R3YKdic4l7oTj8NhhUM16phVeHgCQ4T4ZMLp7ih
x6Gou+j6ICWCqdWomvZfh/5ckBeQ43DSWdzV2QVF4dwZIEtt9onBRuPWCuxyDY2fOlV/rD7ay04U
//Gw/R9VGv/wEgCPL2IbwCp8DGf1TWzlQjz3pL1Lowamuwp6+at1mCyfctfb2/2Q/+VRQGKIQfH3
tDDLzwKb5St8d86ARlpqAwAjbULX4OwzGOPBNePeZbwqtNBm0PekNJ0mQ1IcJ9OoLmptqPyIuRWD
qCl/5DIWvR5uLZxXm02hqmL5eMP8Uzn88rjPrwtdQUBOtLyWcxE2zTPmQMwOn4e0CmHIYsXsrMH+
FngJG/0cb31mpnHy48EUm0K7uYV5esPsCjhh9zgyiEK3vTf96RDQKAh2RTqRPViYkjA+NsfOQ5IM
ip5v0s3hvhlMwM4FNf3hs+e7vMH398G0JbUPn63FxyPx7PnWOs9kyYjZDlS/Cg9LtQRbElVRcoj7
mP5QWEQ2EmqrweA9DPxxozXCvzU9Vxq3E86o7Z4WVHMjmTFFGm14VrmxpgmA+8cr8s9PEdKKFZB9
8iUilTrbrD3ttlkC3nwnKP5s0mxyjm1nfKEFF1yZyZQd/EpO351S7yfX/Iyg9cchvWBeiDANyqAm
ufVycb9FO3YNOjJNEm8XDJa4T4uov3XjwAC7T/IAibf6xAv8DP3J5swPsi9zNDgmDrne2WqnwNC4
MmbMMPaK7nsprHGfkfNuhLKNS9oMtt6GtjMcOFNxo4wCY5uOqT6aGRuRJ9r8Ws9eumHWvTlZuVPu
8ympxLbIqIbk0ex/jb3SXg1TQ3yFI+pn+fmSz73/qLCW8mEQmyDlHG7i/eOKkXAIo0uMXcEXfm3V
QfAoCwsLoUhGz/lIzpuNIs7XIf6El8HE+IGMpnZTjpSlV56lGDxw06jYfPwFyeVbfn9ZFkc+/1kM
4NEtLW/5t7dYUzLR5Yy3BbKPDFA25x62x4CTnxLXDvWX0Y4NfRwmGiNr2+xdvcVkwr1sZ8u7aB34
8stIUZSs0BPUV8FkRuFuyMU0nIYqYJrRqrHKuyxN2q7/iwtHdslG61L28NyzC+dLMAu3F6C//dHD
VQaNUbFNOze4LTw3fCnaqmU0T2YF5UOr8+VWSTm8dk3BKBxHtcX8u+iZLE0a2M8rJDveoQtHZkNG
Y4m4G9k5i6RIGJ9d+J+7N6eV6fLE2VzgVZydH0PZekw1ScgOlWEXq8iS7TcnxbYhs6K7QjJxmke+
eLVrzHUjM24efQ2LdjDG4lq1LOxPnuM/XM6SmqJxRU1l8SjffwCt1ZN1EPPvXG+YdlFoQQc3x+RC
u05zFTYuJO8m9i5QHgcXWrTjdSbn/Iq/OHrmFH1G1/pz612Yvq5B75AnBDLm/dVMmWZ8gm4azTe9
z7AlTNd0NIZ7RgHDpQxhnqworXdtW+GP49bdE2Zj2QY7hh6ncQY+sNaab+nyYGrU9NknYfs/7EBk
QD66hYXjyyZ0dnVmUURebTCmyPwKkxOa8vUqcMOkvBUYBOAebCWx90VMot07phiMnS8ma3xlKowA
KMtzAbp09LS8olxPLTl03BKeYIhT2lqkc5xfzGZhYbDuVYvhghPGepfNCWEmpGXrs0f9Dy+exsIS
TVIcYQM4uxm/xO1H4caxw14HBn5swi6JXH83qkgAknKa+QrpSX4c+uhR8ExuGZZwDxYU9j2iu8/o
TuY/vHm2dEkQ56D2RWv6/s27vL24IzPYxXiYHZVRFCB8eBt4zxkATaBTb9vJajBgMO1tiOUsFaXG
uPXzsdjFVW8wRD5UOeNonkdmEgVYycdWbTBs6WTrOclpyTKUIh49p19MqWL1WpkVxq6q/c5YoHrJ
cs99/mRt/bnnk8Ka3A3cMt9CRvv+nmqVTiKt3WBnssBuYplaV24d1bugyNJvvYduO0qZkDKNhPlI
LNt+JtHwnRdRbuZmiu9bI/0MJneGr1sOUWpiTICwwy2VsfMahdJda4KTD7GYQLlSu015mfC9rigr
zxuzl9PezbLua8CpdM2+MG1GgrgVBtUuspTavZkNhkQ/fkzLm31/BHFJPr1tshsqZOc7EOT7ajSk
hwBrctwvE5z7DY0ifUVM329jocWT3Xj54eMf/YfvjZIv3xp9scVZfAGv/37wYcWMgy9SEz6eyN5T
+DQPKMy9vWpyxgDiPD8huddfk1qpU9kY7q/BSr/hYD2rlUsjeZ/6bX0lsgDHBNMqTo7ZuNeCKa1V
Oksm6NG8NXud93IrlMiOc1GGj7o31SMHzWUj5tr75CnKt6LB78/R5rUuC5nutw8R+rzqnmY1PuFu
b6A0qTBKssbZBZqDMeujCsxp3Ii+xDWvpSMRbdiE8f6yOjM4jnnbMGw9kXKukLJV82qGAFA+F1gw
RxuzwIFhi+7TMK8nwxLDykBfWb+OMhu3Pe2I/Yx0Gr6SQmQB69F9dNJ4+hpi8UnrpUif9YgBXtTF
/bpCuVdsRCXbctsFGdG7sioUOiHLJF21xMcdsZsNza2TKfXn2BuStRvb46tT+A2UvzSRVDXTEBPK
pomGba97ia93jnMX7kQCgpkcRYDxhIOWqXLtLDuGtjFcM9Eg6vWEy+0djw49m1J1+rOmf68YDxvR
1KKmj/pTT5QTHkyc3upNbrZNww2KLj0SIaR3FHLqX4lpDsFq4uY2+TDhXEN7YPDXlcww/tNNdW3H
vYIDUzYa6PwoEDF0Q7A4+3jITdcKf0NyBWsSJ8wrKqwkbIzeDbq3ZEtiQKeoQyMo1l2nOezzqcZ0
mWnG+tA4VY89wdzWO8tHRDCHkWdvDYw+b7DWFlBbNT02IG5Z7G7iyK+MTVzlRrgfGLSQeyttsnse
HtthnS4PKkwjY81qTPG+1K73I2eKhZnZj5fYHwV4Pki2c9MhqoBVTobyfomVlVszNevIbS4TeaGM
tNgJr2a9gAK/suYck9JpzMqd5BC/sLWVHskf5fGTq1gC63fLgi1lKbYtjW/SZvss3jJsXAx8Msbt
pMr2mKVhdFEox9hmfnIdYax8tCL3AW/ohGpqVJ/ysWYozgvEnqYIjClMQKgDJc3Pjy/rPHvitrkq
YhwGEulNGGfZU1mx+1dzhO5hgtyfpSOG151X3/ZdlH11ELbtPv69P2IXdjgyNQ5YTArBlrwR1H4L
9HFwiAu37r2tH4zBpRrC9KI24uzFh2a6TpyKtRHZxTWCl+jYzDloAPwDljRLMvTtppKpnV7F87M7
1fk9fHn14ORlM6BJc6+MvGOPqBCWYeqHAtI2Gml89jVBlf/jTZJsgr4hauao4Mx8/z0F9uiUEEDC
LcP1s7vVtlf7xyqr3AyNZ9sBRp7i+CLER7DZG5k1P1R8fwA+u9lgQN+Rw9UYMbC7Twd8uTayJ6ld
I1fXLxiZDd5KYq/XxkWKGJN59W8R0iG17guM9VaVXxd6kxhl+1wXjH+GTpTvQ29w4ouqaeoChZOO
x7sYQA/gMxNvqNVcesXX2J0HNr62KYs9xTsmuqPSQJnQDFHbbLUa8YLvkWvPx8jPivY2wNW9xoPJ
dy6W/DrYmEYtnW1RRxojr7nPv5elSsqdysx03oZkEt/hURTZYWwUPqtuUBM4Zoy+Nys3kbN9oebQ
rAFm1NPlnFIaY3CY90XRrv7BBpG1jxRh6u9xXbi8yS6KSafiXOYXBQJnpu962nobP7ec68y3ShaC
kTCUofp5+GYbU27u7FGpnC0N/fK+c5cGE5MuRXSkLcZorkvb1t5mbdI2a+x2M4wxmWnDFGecHayJ
s8QfDrJMsuLCywJ7ukLa0KFcGeZyPxhDeGWabO2TUc7LszbvQx0QEE2NVWP8F2b2X2xA/i2qR8gs
LSr9jTUWAvAnOQTiqdw6UBerHmyrLQTwR/gOa0s5qYO8MGtuBpGX49py0gYQQmDYaoNflPniJyK4
bRRy5HUsdYrfazqj5gqLZn4sUJihzs2c7BaWTl8TtPf9FSqHtl4nsArWenAL4G+jcuBOao+xUYZE
3XHbIEkyd/zTIFg5MYXhVafsOXvw6jy5Js734osRYdDek3VUPCRID/PtPGZN9YgzVdfcwlwv+n1l
czBtJx2LH6kidz1GTLBXW9DKtrvFsbl6ElEb9LugKgqMSXOzbtAktBmD4b1NlQw7qvqky3LS22wC
50g+n8YMSOgmSIxV4gZDdYuzVybXVjIhBVdUly6ZbEuNjYdNWo1do+r2OYl+u0pqnEf3pVJDf8no
qeQfpmlXU9WLdLgDeuKrnZ7L7L7gmIWyWiTTxsn7tLhl2tvl5Pc7GNPGKM0C10w+XXPovOiqsG0T
k8l5TO6RwSRIUTs/HC/NxprLBzGX7rDKWJvDManRS6zMeZjEfmQOHDtfv/Noj43ponmevLDdssBz
7toqx2w/m2kW75E9gVukoJ//TPHxTFbGYMT2RV72Ls0U/vx/EXYmS3Iia7d9IszoHaYB0WcvKZXS
BEt1uNODAw48/V1xRreyfisNjtkxWUkZSYDzNXuv3Z/iubr5LJRF7paremzypBuQ84VHq5wSw0B2
e+TWw2JZG3+FEiir4ZBb/SoOIUbzO0fjQz/VVtZzqNO10OQRkg1zRIdJjZMzlUoMd3yRJIJxxZYz
YnpyvLJIxZ+wdDniiQNlXgnhI2UK9MVtFWPYgn6ujDvw9oq0TvN8EmUyO7w37zsnKAlZzSllD44/
ZIQXr9JD0J37RGNkve6qBFuyEyTKX+NPNRYWB97rGnwatTK/gmFqOd5aMDQJ9CtPH1xT1fJU4woo
E4vpo971wzZ8892uChLiaJseEEHnNPjg8KXjucqhLIyw/HH6ucU07Q02zNfS4MEwyNpe/XJoeuy0
wXgjdCALuJKKW/u7qTZRsM/XBotyOUH0SPATQlnxRF38yFrbjPvNa/VryLp3OCLeMOReLda2pTMx
7NGxavG/750qH/GUcMeMyeSDRXgWkl/0gNiFinGBuav3hVhI7ozL6mfhRFa9H2NyDJE6ENv+bI/d
eDGo4tFF+Ztj2LYNOryXfiExWpSoeNxJcU60gaRaYbE+jPs+CKsThhuhd3k18agzyTZxms+jDSmj
isZnu5/GL5sesO3ouRyL+7gvNIgm5gXul9jT/h+ubtBcaxosd68pkl6tFYNcghZtuzNG69+eN2jG
zdscVXtPjKN9tqyNBLtNySF8yYPYylJ0/sY9LguP/nGhIp73RbXkZL92mH4I4W68M+nNy9kqimo6
l1PfftLMARyYFWO93i/EkE7clATrYgxzzEyK0FaXMDpGirTI1u5N6sx7JmCWhsdrlgiBmSGN0EKH
aJFgStogLUurJ0tzBMIOTXuK7NRvIm5gqXP/4iEKbi4W1WkSxPXAtYeNNx5XWEoGfbjtfoafq9Wn
zMKkfp4qEw8XHBLbCGepHKnYxulzF1fdlfVz/ryWPKP7NSycp1LW4ds8inY5lrYN4Htt9fJJeBpl
v66xfT5iPTdknW7CLXal9jlipb+F5Kj3I0yIqidZOMW8JKn9boyMZOttlBmFM2YXGYra8I5W7lc5
TRlpcFusvCv3gQb1FFTji5lFtiXkbZlohwqvGjj0F9IgnMXrcP8749IeFqeLf8si4rpEbs+Ikvlw
p7H0+JtKCunwrxCI2Z2XOViu2zybKY1up9du2HLegiMVAXG6K6H0uEsVw7d4Yva9GiR1aWn6NT8U
uP8JL+aPMLPNPob+eCicy+A2PWJnI6vXtfMqzNPMvdfzEImKaFS3NjWCb2wyaqyodaLKb4JzFm6o
P6xbJnEMzGDcCS7rQ4m4kKCd2nMpfiixrqtoadXmArt8ulUb1u4BX/sV9/rG6hM8zXLXdRG72a0i
bJiAsJUB2cKA+ZKVCy/Chk0IVYFi4OXpLXxBdjTCIg1AjXyuK2nsh5q1mbxO+RT+QLtGWAExVaPc
yWFo4Hv3+VADyurHdzn6mASDyeOn0eVvJHnXotvPczzMSdRuGhLLZvSYeN4tKgsez/pCzOo27qvN
Wn5Ni7DfhVM95zwtfK4eg3DC6cKAafKq+Rh2bTnt7Nb2nrN1wyd9m3Ij6WMD5dxbhU26N8px695t
LOblIsYwy8+I7fpUzsBkDovfwnNRWGXTup/XbJetUXQZBdbnU9FUXBvbqfMviunrjvlmOZ2Mr2V+
r/MGyYHLVKtOnK6N1a4YUbWcmcks57bN3fFlW5rO2omt938LhO7OgZrPsp83axBtwvMeZhD85Pjs
xyyi9nOpuVMpKaiOmk1SDmudFbfEwy1vE9mP8YX3qj+myFTrBqCb48ynBm/MfODUCPV+qGZ05CLG
QJsIMsWjExnEEfi0yfOfe6wOw47Pb53GwPRT0nOQ41o05oaX6fwuzQJsNWfRZDCY8NFYLASj0TpN
Q7SN7ww+7fs21BaUM5aWmKuiTbdPeR1O2REommSt6XgktOrAATXodQoIBvVPfFAQjmB5VWpkAKG1
DI5Z54f13mItWpz5BcPspSUu/owALdvue7Ma+Ug2dzAg63Ms+1iurvOHoZNnLktX2RZMGnIa58qv
3b0YFxaUtY6bV0xhozg1oK1qnlHlvZd0HVOiLTQE6bhU2/BgrJXKsu38vD9hsRnI4O0d0aY87C2B
5ziC63wiOrmGHCFDWb3n2BS+VHHUEFwfTqG9w8zRu09xoznT2aPpfBdai/hWFn4ePXVdUwwHHBuc
Qzj05XxSPVnKb7Cw7fwUmEY+jlPt9ldOcOYwxCAvDyaq4/LiGb9D3caKkITaBYvqoSQiNdjF+TaZ
u8LnQb0jl1xTC3e+qs6qBn+xd9k0PMm+p8KQ3UCaBXChlr22iqS5k/Hky2uvpCmQQ6NvOrZ6gtTh
amWlfbtypirPq1+45VG0KCSxaK6wqtCEqd5vD06LZcpxaTTTOVhDsfdFZ+5wM9FE8A52nPv8xvhn
+uJF76O8sXey1YaElJGBStFYd+escUgFIz8MZoJtl8FL7/Vue5K+Z3l7GpbMOUn4JM2O9Uq+4cNb
PIBDIzwwLEVhaZK1LrYftioxwhsl8wt603hMlq7gElo9r2xTT9EIAMCbewgpjUWIBCvgPZYLRb0z
5v3v3L9ZiZfKMt4DgBcPwshW//AWQ1e6mC5CKDW2xEA3Vt3/Xgbqt3OrbiygAKgXjX6/zKRytC30
WMvK8voQW3hWdo2/QueIhAh2vu61n8xlpkEBNOM2XcrtposNan/4fHsaTNLXABaTwuTEAbLJ/ORw
R6s02LqiwsWzGI+zOVpsSBm0Yjs7UoUm+BTMALAqbzyO7aLUfpQoA43j5H8M6YjltZ/6UrNu9LzL
WAlCpG2/69TFKmKDtRM6pZ/6EQoQvFGzm0KualCsjdb0lBvsZgfghc27U+hSHTvl28WVs3d8NrQS
4X4s6uBX3xjHylN78+xP8ezXVzXmzYk5d5NQnzgtC0jPFu8x4bQPaqHy3tXVsBzytjDR53hE65dG
W8e+Qtu0Cnsm+rr9Ey6rbkCaOcDwlNXhgZ8if/s851M3n9koZXd1Fw5hUrgOqR4SGaw+OE5PPzvk
qor2YTGJGbbJJoqDyrkf0ixq5Pskup5scmcY4nRx+Tte6fJL1yKCqZFFrv9LTZZ6nfx6Dm/0q+UT
czv5MvSt/ZO7oiwx+weklYOI7LYzpfwoH/Kub0AMBXP1SztSn/xVVB5UBYv6gPyldk19YfTynN2y
PFPXbUdE0jhB2yRwesc9YnmAZVVSwIk7CfIruhOEzdY74vbmOFHAHOJ0EOxEktA1+U2dQpn66NWw
PxJeB0T3FiwfAxIg3eDFR9O1YMAkcbflccnAPMXazeonqqDyrvEja7qTAkpFTB3n3mPsExPVM2iK
J8u4owvfxsJ27CrXvPS2YmDg+blejy2vFvGFLU8z7GPUiBgzcise916+9N5jV67BcSkmnP42zER1
4omJv3noQPcZcnJeAhQt2zl2S8CJrWvFYdJDMMy/SHxuuxu4saPErMVFwtpbASS2uZ8Mq7YJdPFd
p734clACRtkWczyxyDtFAhcaY2GmQOQ4z/6DbreWqGuFMilpC28zB1/H8mqv0n43o4isZKLSuaA8
sg2Ew5YkboYO6u42liIoyihn3feRW4Uv8cqEH1CRQa3SuZz6gej0eA1sDO7HrR4yNlJb7repLx1z
zaDbwMpsJwcsYVPdxr7IKEOB+WU2IuE/jODwIOUceB+WEXClitkz7KBi7ctzt5ZxBSg1tpmTxw3k
xlZl2fMA8TQ6kBwenAcjSFgosmz+LjcGDIeejf+KPx/y5KNsYXt8jvvJih+8SkA9ZFYtGLYjwOY1
GZlvQ9zwtqLIomyABAlJXk45jU1ezeNu6kTWPEUWFfN5KJrMPYvVJwTbWvHJ7XpHy/60bLcz04J/
2lB+0DCfo3LCVrgLa22/LvSy6340lD772em67dBBqDI73ZXZe1FEnINLTT/FzgHlfWpFWQE1Dlri
id2ziz94g0KDfYWx2dUKlGc/cpXFDwm1NEvCLCvWBJ/1Ujw6C46PtN4252cNZgT1nk2O8nPWZUpi
AoRwcyoqFRwFUKHivC3m1iTqsboUflM6O4fFiU6GzVnelInNkCwwYnkPVjnSgVhytyadI+PEwDqS
6QTpwEuV8IevWyjVetsyBsNu0T1nQxt0NK8TyloSaBDJ8W4Klml8GCd8nAnCGqz6bmup+0XMBmJK
JKP+LAba4ceGHN3XpS2Ld28uA1LN+0LmJ7cIoznBUBj251krN4ceZOQbuykIEV448+PJ4Py8NVXO
YoGue7nQ6Uxs8PB275ulJdSdSZW8qLibrVRN0oM82xPUvgNaKmHh2wVJIduWXQGhiO7Orgca96yf
O/8S8OL4NrIxJcZMGv9HzMQv39dF1nT3vsdU5OB2Kl+xUNPiQ70pN6Z1jCeXKwBIf3vuyhhZugAc
DaieiTy4IlEMV25Mw4FshbP45umhfnNWyUay4Rn1H5VVbEGSjetkzk7etveltOrodcDyiNIjlMOl
asoOih6lLDzVWTMLDENyy/gGGPEc9dzhfVl0W/2eRSjwRvlR8YfGvm2OXVcS+B0sKzvYhuDtH3Oz
2BinAyd6kDH/7I6P5kZHCGp8HpXLksClKrCekQD6w5HRkdqzoc6o2pbK2PfOZkdrypdCIe4Jy3uG
YiAcyuM8/o0YDn92burCPt2wc0TPz6J6kl0AxGxhYlzRGZqJgnebYvqnZr4O9eYy7xJS8kJbifo9
QDzrYbvwG0FxaW9cwYwMGrFj9a1b8MWi/o3SZjtH1eT8YDiIjqXKIjxoEObgn23Apgrc92+QbUuX
tgk03hNeaPdbMSyhTEMEjV26TBr4z5TVI/kbmEVIdSksrS/S1r5Ku1D/YdZtxHPsqQXqYGSs4cXj
7RTuB/QhzWHYBHmrIO9uQWSaRfzFnjY8xdS6EUwvK6rlvdcYkJWmGnIrtRQtzo7v2pyDjBcYjuuo
Q2A+bpRvC936J70y0LhEY7/Ul0729j2gT/XJgGehDohWglq89sbN2Cz3OADdhFOoIkrMNagshofd
vGSpn5e0kbQ18invxI2Yr+Gy7ZhjiHtSQFV/YT8dAhzy7MY8EK8uhgdbrAHZJtM609MAjh3fJ6vE
I71GZji2Eql41dnW9zr0S/h6KAyOlIjNyEik6+4Rp67xOUOXWlAykKN8gNNVtamuQN3w6I+zfxta
iChhurcFxx69tXgElYUNZ9zaFQCEWNbwK0PMrt73HtgjgBN135/4jYsOaEXk6n2G0Wq+9JUVAObO
PHu7jK4zqZOqyjA+i2Iu4GJHdsYMQunIulN6HspDYIyB1MWJtl1naLK/vS6YKbWxqvaUEvVEmt7a
uhnTiriu3Meul/aZwhJk5Qjr+NFQNjknU7sCBbsTU4THzD71914jnXkwlWeqyxK03ZtfFuIHcmBX
JsTDSfsYVr3zOfOG/Jkkr8Ak9mBreoahLNYrLs+xOercC5Jh4KW+6+0O9dbat9JOoFRO611Aufd1
s0PeTSb3CjfVQUu4BJmZ/IYca36Z+gzOvsESi76KZrlp5DNGUGlNRwj9ytHrvqQc/tGWtfxht1P+
PYOetp4iy2SIcMJa/WLGN519M5GLDjZy5daM+63cybiYPuEXwlJPxReqxPDNMPOVLrAb1kHQLLPc
1onfB8PZLRzxtS/t7Rdp5eNw1hACDWIPUIUHnucuPOaKEXnqzKO3nPqyNOLaxrfxJ5NhI+9Bo83t
XvJbRcdmHuzfTFn97E30RRt+Z3m7Zne0jz7JZYUzEX7TQDh66RAleXR6Ypl/hy4Qw9RVeeyljvFR
rhbcid7T1lOUJKWnGIRTzWn/UISiutflzAKQ/XD53sYSvVGwyiatFl8cwTlH5Mls3uBBlw6cIxeD
H9M7GT2+GwzMEoYuxqFQZKsGHcuXUz1IEZr2sLGU/j4vWCuesArBhrLEXIorteSUhrxz9gNwKOvQ
M2gz5D73WRaeAjnXvzpXBwRI+V0z/lrbcULhY+oVdOmQz8TXRDaN/drU0KeYA5TxvWRy9Zw1Zdix
JEPwkcTsQb4CaVLrXWZw1Z0Waq2UVxRvBMOozf9Rc8O+6syZur0Nsf0UFxAjLmoa2e976obcyyt/
Ir2yGOzqzxJsRZmAVai7QxA04XYtFNHpW8KA3M9QKw3mpFq2ZalB9/6LdrpY09UhEJO3MQ1VZ00a
WhNyRfvTjfytHjZcfgUPcdydlIJmcNcMRMaxRGVin4iqbOPEr0rLTWWz9i+6Ace9q0FpgQiX4Pv2
LXCFOC1U5sJ7lguAr4XkAxSPkVdPRwuG1rwjwN1gi0UuLfZ23XsXqwZDnSiiBKwdB/aQBlBKvCNE
foSnNrJJkRYt+2+YaTxdb2bYpEvLmXvZFxZw7SNykTHYyWkYy+s0dx78SgTd6liNZfyIbyzMdlse
ulZixnyY9vwBMVrYhn9GeJli+ESLfyqd3vpqeg4uAD1baVLO6IyQttzlUGO4DBsd6FH5kkuWziD8
M+9sVQbWNs5RL4Su5uUPaqyH4jCvejRHrhKvmzVzGiK3AHiGPGAR4zkvzDt9zuYFUmnlr0w6dVgi
dDGTmtD++msYpgwPrYI9EZr4tGURPKVbODCcm50FaNsQKEWrMdTtM3ZHpz7AZZrF++KE+nPP0fc2
ODAg9lgIe5eN0ejdSzeAzlxFy/a6yj4iDBGYZslOgYRypLCebe29Tkh9jiDa1ukIrsg5BWprfzJn
4Fp1crw9ToBu67RyVWeOdV1FRy1ZzSWQuqr4OCJkpp9qVU4Gg86WV12L9memA8NCla2lAEonspNB
YDwkDV0e5PRIDBDpTORf4XFtrGItBmY7qL6GQk5A5TjytE/QNIMOo52eg/A3rVC/3FjhbUDHUZno
ggMLDUnWFizcQCiSAwawFS3M4kxkwGoUtsxFXeex6rjlE+SbHJQqlKgMmDIP9zCXoAp3xsklJWq3
HmSVzXK38J8817UzEzFGLLg8m7aSd7aAj3wXqHj4vYAD6nfzXFnVhcqtYm6BH/9QchJPB9jgUXGq
ZwY4jNbYo6ZyM6Z5lMJGqNTye4ZHgYbVP0QVS0CWCGq4Y3/IoLBZM/dPkZcen0fc+NTV4GXqQN4I
+gXPr7eToybW6TvLY4CdDNaa2Sk8Vg8+3RoxiQFO69FTgS3Y99PCFa+XILvopbPzve5D+zvJ9h3g
ytUs89+0ax+9wz78JkT32D9uPCPwEf8UQuSlTc/mTPG+zRgqaYYq6TgH08W21IyBsM1/kZyysKp2
YJQy+XAOSwt5mTrMu6xhBDvfbO5l2rbwVLYDYQTzKL90PLMU8Hn+zbGrYO/rlriAOqv0l/9WonxU
nPOyEWSbkGPkoui3ww8qjqpeq3BmXQIB2fd3leuqsxQiZq8ze+dKV2xRGrEwOGV79xcNifgoyMSM
e5NaBr7Depj//+Fns6XaIr9s4YwGrn6cAjRq2eg7LszP2K4OIW+sBXk46+/iqLPIZOkQhmt4rIXx
vAPuBhgOyq1DeKBdYwdI3SNm+3TZt2hlgLQcOxTZ6sqLLn/WpjafC+Ga7cFRBcxO6lVTUsR3KJgX
h9wQFhphTfCYYEZHhEY3Dwc5Z1G0c9n+sGFhSxPsh2ypuweoxPIrZNebSbvf1HmxZvThaz+aLwp3
NuFa2/jLQ8+UMNFtvqKCnZ7YdAx7OyJTHF3LHCA+0aMAIo62FL6/tLnUfEmheqZE2fp3WWRhlNpA
kcwOG0Pxvi2b2647im2reWPqjDX8hmMTiQza8le9NQjUndWzn6Y5Q/fC/raYX2Q+zNvR8dFdcUJn
7fdgibAc69ZY35GuIC+3cwnEGZSvaZmyVhYTba/MnEM99/23IgRq8TfJ/b+EQ7evncwl90aIuPka
//m8+Ax7Gb8L/J2VNR44Y6NdiR/p7HL5995YOakBCfhjiMtvc9ir335Wi0OTb/fQuNg31/78aBSf
+b8fhH9pcW93Y+CzBMdi9D9/+D8/lmRm4jI7XA6oULoHXmb2ayyL8ehDZwEL2OsjkHYWjFFMDvo8
Zd5rEBqwlKh2E9eVMI9dU3t/0ct9VOPyoXg0uEYEh9s2bJF/fqjR7frJxqV/sKouvwwxzEo6hb44
Sw7FnaHpPAdIbv5mQ7g9ef9Q6UFgwMWBPA07LKC1D1rBUIwUTj7bLN0x1VaDpvIs/eEBMT16EgzP
rNDonj9ZfaUuvT9/5Z+BGBg12ykPhQ3K0ImfgtLW+20oqZX++6v6vz4dfA/O2hBnPdjWf14UBzV0
yRrUOXDCPkJi1Hqnyrq/79xqmpP//ln/sllS7fkhOjdMBtwZSD7++cMkW2bpTTmHtjX6Pybd+wRd
Vqvej7MNrnilVutV6+6V3633zS2WJao6wXo62/b//VH+/WsLuEX4PZFN2gJOxT8/yViMnfGJfz9k
yowvJa074yYVx0nUb8Wv//5Z/34tRC5KSGJ+3Jv7+OPRzHByQl4ht4MnOhpzgT5018wQyHdtQIul
Wfe+TREd/0Qx8Jef/S8xJhL9+HbFUUZi3Rcfvl69RBlrJ+75Sfk31i8bgMida/BeuiK3PoCN+Zcb
ynU/3u+Y6Rlpu3iusD3YHx+zjsbFipSb7XHooV0BLRqQzT7b7X70amp6T03zecpDe0b9V/bAiBun
PTLAosWnJbLPTeRTkZitcaYftlWWOgGBzICypBDgfmEJ4O0zqsQ0qyqaPeWPg74E29xDUdhaFiv/
/fU5H68hOEKHpQS5Eoi+uWk+CFrHcuEu6iUNPFrnH/Q7Gzmk2BY/c/w31z4PSAKOemSW9cqZVgvZ
IBmLmWYMN4csr19Sz72ZaXCf2/fTZHnfF5EXf2HE/V8f8lZ4YFjkf4i9P9zQCMTrmj33cWpb4RzW
Sk3rF7u1BOFD4+LoC+63aXz/y6X5WK5xabhFXXIEQeFE2C/++VPRL9mDD/Ln2BEgdGby01GZ+cEL
NVq239iY33vwW0/DyvZkZ5pbw2gg9Z3YRv/N7/c/d/L/f86GN5IY+EsaU4wC+C3++Vlyy1Wtzf7p
mDk2+roWeeAVirR7H8BnFXdd6NbqutHzlQ88EZlzxIJXCBjV6CTTUrDF2MXY4uGsKzue71C8ssRA
RDY417mDu5isoKoR1g2aY9wqdfDAgqXaDqEX6f5sXI6zHalJtjy5uiMpTqHg2IVkhK9Jt7hquK9R
OYhL6XPOXQqndLO7YGPAlmrDfGe3+QZAgmIy57Jn8KB50oDeYikMPdYd6nv9FsCSWb/lW2EXj+3Q
MNBd9LpdO/IbwqvnD7734I4omeCt2+Fdzq1WJf4kMeS1UH6RcUxz+EVg8s5SE9eBeULbJpeE8SXW
iAEn7PEvt8fHoyDkdWvfHBt4+imJP56yK8mGzBsXG240SywgA3Gndsw98ZnltgBp5fWY/5I+sKMZ
55P0LBSBVWSSOFNTdbWXyCD66e1h/ksp8PH45xx2PQGH6caCQD//wSGGz9OGvpavxw0EejqOeYcz
teRpzW9W1b/40XiRfjgSA4zMAcvtkNaG+kN8eO+1ZOXVOhzzI9I10d8UYE77mLV9+af2rG7de7gi
0HIVyMOeJ/LdXuMpUtFlYkCYP64zjpRjOeWB/T2PJvrtJUBt9Mz8TT7ENbq6JI9z0L0loiTnW2s1
1fK5l6qv9j1l8rLvOj3Y+4DMFy8NjE25r1dgSPdZy7wdJ8v/LngLBexhs7N8TiaufrEXiwFsmpXG
cnP+WlA6rxOwyfWktV9tX4SD/ntnet9jrwfRxDnFZdwcfQtPW3rbj77FThb9hgzMFCV3BCS7nKkc
hV0zrtYeUFv93a1z52g7YRZeKmdFhotLKyNaq8S4hNMetBW1v6cf0XAPAftzaqsjGzH4xFquU8g+
Kp+I5vOsOfui2dofQ+buVRKsdftz8ey5OSBCGsgjkF3/OR5cHCl9b01/urYWu26LTfWTdwcTnxpm
b/3Gmsbtk1EqB/C4KrKEcsgbvnZlkJ9z2qf67E/B/OK1XUhhkmVtdvZEtvzyOFk54ls88olXTtPn
yGticzZsD72UNbV+u72y4l2PxFQmQWFIHmx9GcGRjSrvj1O5pHS0alx/N8goP3lVOYhfZRmhR7dk
H8KtngDhF1i7YfvvlHYKlhDcLHcrA8mSVCKzhDsRYS7do7epehRY2XTwRd2wXx0W5oosf+hi0P5M
VuJGygafVtYExa0eUTV8isD2eJlyxTGwREV+DGlYt8R2puZbtDAH3ol6dplnhV32nRfk1t7KNmkV
x3Yh5A9EpxOc8qVY3Vfcs1iO3W0ktMUZ1FnM1hbtEfZFGKlZ13GeTUUXnSpwR3UayEj/XoqZvWPt
5PSRPTgHa4cCjr0DyrXRXHteQBJ4O9itnUX/256YS4jmKqcuJzslWPsLM3aBI0sJuexaT6ofY9EU
HV5jAwTOcVRdJ+XgtGwv5k1sCWc2X4NsAh8tMRlObsr6Mn9yFep35jpkh6WWZwq9t+pg7RIv1PUn
UlSZ4zrNoq7RXPr4B/ow+L0VpM+x8LDJHDFttj6Si8iSt+VYjR6ZkaOEyTfraWnF8E73H8a3ydTK
HVDrH365Be6BMopeR2A5TzrfX6pk9etOsCCWM8yj2YkTt6kpn4zM3HxfDJ66hE7plPtmnNHbWXXz
OQ6L9dygI/iFqKQ/h2WkWAu7JTjbzgOYcm48vkEIJhWiS4wyUZda9LEknvvtGu3YFHp3yg1i3tJz
gxJ4DHSHVAeDLMU3cIXLTOrbK+PYiVSqsVtebKcSQC3rzrlD02kN6TqKvrljcAkwUmxCZC/G3WR8
LWZNUBHSFm7SaNjcb7BnmahphYNwx0CNy92gW8RU5uT2kg6Uscs+LJeF5RWouoGdd1Y+WVUl19O6
MNpCyVa4IyovJh14eDAqEN6VjVyNYFMojeKcUyi+6XlE5uu7plOr2YO9JLCB6K/mGdl+/+YzJBO7
dguCFzUv4ZB4Ud5et5t9fmdTInipKBGP7PqlNKRBkFZ3iaLZTxu8AG/11G5NspIat6VNV+TLeS6i
6o2Zlr0kTF/8nDynuqnJioBdj1eRqKrVZSRgOhe4jNOob1WJ4+UU1736hosRD00W54YwnGrrXvMC
YSDUNrFw8rFNbLgrKu5t/vnoi1GA81kIZcVXwjLw6aHzXqr9hvTnsMGa7veiLonOZJRtZwRZFWpD
bukW6/Po10O8z6rQf2q6nBVH48v2RWdh4KaD3dz0IRti6eS2yxnh7saOYn7v+j+7krp9P9eb6M6O
P25vJpSUIcQZkZwFziv8WqHIR2+CZqlIGeFjS3RHcs3kbFjgt2u35gkZte5hzRiFJs4SB3uLP2gT
0QkUudIO+p+hDKiRFkD9XopqXjybcuH4aeSYfa9rdvXJBKOI4wfq8SN6twCTyVpsXzbQXvVu8Qf3
E3UbKcfhDA7gDCrsJmiPMSwlWzC06SLZIjK+ci13t9i+1ZCwYYvqyq5peS0WtqWc48siX0h7KX8N
ZiMTym57eQobEJwcWNZEwtqSOcFXh70KsOgBTNAFAIOFsTLMeR2xXfvqlA02/RlBX7tn1Rmm9sqq
B0r50n0dOunO6RA1yNI5ptg2+0AJAXyssb899Y2dH6wY5VKybbZSp3WkVNqh5Hbsg9V5Nc0pWwD3
WM34/Iy3ROFB+qMMyUB0iFaV2m1/Y3nTCGKqjussezQRyG2qMEKTKPZ4mC7rAIABe+WENWxz1XKb
Ybf9z4glrM3I1/VMEq4LyXRz6GX+505H3oLgepqdp8XdovBLFnLrJZh/eanBcmK2Fc8ZaOgAAUZa
FFn+4ha4ebCAz8txoHrQHOR4tW6RVwVXZGT0KTrS4J4q9n4PsUYAlHJpp+/eWlpZtStzaxYHxSnB
3zFODAQvt6r9IBbMofbi2pq3aU+axkwih7rK2ne+OGaN6zNjewxgjOvHnyVCrQbzRZ/Zz5FN3oyY
Ynh4iJEkrG/enc2OINqvY6DIKpQNaraDIyR2jzWChIXAtbxZPOKa5VmV5y8lp/JPxN+F4iJ6fng0
GhMH+t1GHVa1TK9C2tnPwNni5ZTxle5lWXfvJY3iduhV3f4WeYTKb+DJrJOOVI3/x9x57DqObGv6
VRo95wVtkAT69kAUJW2XO72pCZGVht4G/dP3x10H6C1KLSJr1JODLOSpCkUwYsWKtX6jwFkocywX
IBcXBKeUWtgwxLYK2oO7CyKG1c5eD7MTg+mhHh9snjx0g7W5H04KPh+J1/IE5k2MotcbPUOv5xN6
vQG9W2Ws7UPbleJDmyY5jplmQhzLhCH59/Go+2TP04BzSOLOj32ZItCJGlBxh6WmiTcc+q3Hpi1C
YK2lJR6rADFJT3VgPByC2YQ0OcYOXD9n1ME+K0mboM1btdP8DjZfheqgbEysIuPRxEQzzSf67MJN
8BVASfHn2IS1s5viSjePyZjaDftcUtSfVRtwZ+uwD9yw+qDliR6CR+vkp76aspmM0TK9XF8qRFim
R7EXThXt8DxpR8U3KZ0VeCLVY31gp3CCQoMnH+LkU/9IO6f+jsIV1ANtVHvrWaGpPHhOPGlvZhB1
hJ5Zq8Z9UWhx9Fi0Rdfs8OQL/rKwN/1VE06sXT8kVvlQTL3+FjYcDR7Yz20qsMgwinGfVNjI3Dsx
Wp/7NCdYPyKMUVWLxmlS+dwHsenrg2YGbzj0swNwrh99tyVoPSn04J9Go2+x0ZaxJT6YZYhHiRah
5nnvFHyk/fKUBkYSOX3uGSrIsoOeNBaOGuo87d1UNcHhJKXzVQnHSCU4AYHYFSjDOKcoTCMowFM8
K6QbqAEhkg68t9jZtGvcN1HAO2Kv6drseOOQ1vNzaomxxBIp6ByfrLqdTyToAX5/UdlB/Ef7Qdsn
OugGH8Ak/pr9mJEohipsla/YgAL/yPqy1ri2FMXYS91sn9CUVvJ7FPvj77Pa6ZSBuzr+EQi+tQe9
pmsfSw2c7EOdG5l4RvNI9L+lFfS9n4Lj7++KZDbfKUlsWkcyKknUB+E2drsJ7Efuk9q437TILE5j
FKvOjv+KCclJonrzNpaRQwui1wvVxxaQ/3eiKNDbTCtpw8fYDN3kfSYGLBEF0au/G5wsjD7asDEX
PmRlhH6cJmr+HM/gSZ7yehTZAXpIOHzV+rDiOS4nJyoAQaP9Y2dR0B9p4pXh+wx9bPgBdW9oHU0f
IaeDwGUyAWI4Zg6t2UhbjGuliw2owFp2AMmvDG8RaG0obGVJ+S5sJTh2DG7rwTMGele4t1Iv/WJG
ZvkO9CNk9zkCGkB6Gedf1SmM3f8o3/8/9d8ua0hk+uBYNMcWhouMxnkFpQhjC3hA2B2BqpVvUIH4
q4LBN+zoGav7Kh631HmXwtnrig3SIfQJEBJxUOxAcmtVGXd5fGfDNHXHZEr7zxLTeo+bIHk/RG13
oFsRdJ5bDF8RmumeyHe3iOPXhqcAgLoYpSMqlavpdo6gwoxlFT6wA/ClrlTQuJCm2XwazEh+djUZ
/s7aEuRUGctHxVB+3y6PrMdfOjbUR0BzsxDUZ5fqySveOuXTqWlgSx0p15TODgoXVRjysTvgT62P
jEftz07ZL2g8QPXklvX+9g9YlyWWKgj9GZIdjaq0bq4WoCKbUFF5n9ALA04O5jq8V+JK/eIy9UdH
dP03i7t4o/J+oZ2wjEopCL0wQbuSNP982iHcPB2HK7TmlfQzHZv4vh8w0tXBqsZ7NYHlECaO85Bo
qGtk4L7foy2Rb9R/LpYeGTzrRacADWPcQ5a/f7X0jjPAFubLHCPS0BLzNVTdHtSh6wcPBcR6fqiR
jireR7XZ/MzdUH1GU6WVh9vL/1I4fr3/SapQNUG7gD6soEi2WgmEWYpSw6T9NA3IHlM57Zu/1aYa
5p+NVQ/9e1Aruu01VFOshSPX/tZJxONDhlhT+9QmUsueMnPQlbdp4Zby99BWGSTgWNjhA7eLa8At
5TjterdFAaav5gzv48oeid0RcCQzEsRbpZk6P61BxXhKq2Xqwzw64GnHOiqHQ2WqIjgliFnln6Bf
mOVXcOKO/sZJOogXVhR04YkScIXwhUCe6pTZ3WB6KWZi3aErXTODQg7jEM8hs1AHCMNW+YW++6T5
XafnP6GO4mo4NKAHvQrhsI9U3zVeO6imZA8pBqjWRpH8oi9pa/SVEZCxDLRxLPvFhebVd1fB0E52
OsAsQ9Z5PwKMOQQlXmxWrcefE3AgeJaX432H68uuJLl+Rk0ef7FqaZ13U+yValWebu8C7WIb0Aej
/+agfIlnG7WBVRxo56oIFXToDq500HkaYJop922RaMrndsrRBXCCHmYkMMraCw13LvzOJjF601Au
44gUaIV+HnGoaO5AtU3qEfCOVu/MnprHT7jV8rMDbT48TQH1In8oFFxksXkA7DmO1teqsxxB6mrX
XxTZZDiaJQCAM4Ry60OYq3NwMnWoBbuu1hfvYb0Am4FOBoCXPJhIDbGbLvwsDipgg13a2w/QNYbi
nuKHZb4bjGSsDpmJuuwHpxVhfUfWiSGviyW3if2UMSi7VkmcxxT9Q3NPI9X6otdzk4HzrceGWnkX
FN8qzcYeY2rNjocuAh7NocRfCbYXVDheyD2VJ09rWwvIhaa3yduJPNW+5/VDvxvh6TnxpzFpumeh
NwUFxKJu3psJUH1YDFo/3QmEgMTnTkM3K1QSA+wU8AzxKeRDfR760vguFaurHuRI9cXHXM6MQMDq
QXQoZrorAKQlsNxIL+f5kIEui98MbTPwPpaz89Hszcny0iqc30sOFtbQiIiIfUJqEB3yQKGoZmOJ
G/Oc61w4xAk0BbAM9MJoE7r9G6tP3HKPTAMFc/QhG5+vMAd7OIZTepCW032vshBL3xbJlftRC8HE
dlEiD92IaadHEscUoi4SAJgG9DrBB5hy5wa5pvgSWfn4uU+QuLkv1Zxtjuml6D07rMrhB3qngPd3
bAC0mVFbbRd/3xHk92PYuMvzVZOY2NPFy47AV53pbZVKtdrFii2/8iIjDwb5AhBOpno0PofSrcV7
rSuze7BMGsBxR2DUiflqdwTzVGqHQEvD6Fgoo2Y9wARk0jEicTHuinnwFao7Guhu6pgNkgyoUeWN
FvwyoxY+VDYN4MUGVBvvZTba8n5SGpBMiiiGz3kqO3tHIVjtNi6xdaaEwCFpr7WY3yzmKcYKSoDi
eaVG8RyiroU4Xji6zbu5weWFbGa+K9hof9jGXcYjTVhEvfgemr26r8hFu67XGc/IFeMD+sU/0PEB
dgrg5O/Iaoa/b8ekix4u4yGV7bgYRwBbQIP1/H60FbfKEImBDWdb8GbsZnyOQvfQwIP8luQoyyBq
1WMR5/blzo0HU8OWWB+PtNqdb7oIv6e2WvA+FiZtXBuJWbSjE8crggEXchegnEc6VD6mVV88RtCi
4ZvG5pfbc1h33ZcpMAMdMzSbP6urqMrzLIi6FNW9cET2BbKBdrDhRe2FPVNyDXUE0VSqgI8drITj
7aH1pe35+mIHjoMxA6Z2NP5dtNhWzdiy7IBFdoE4FDGMG9CLKQK5cihgkAWq1blvCr2HTgTaGKSr
FCFQD2VI5q9jW1vdXm9RAffIGVF2kjyxIeoZnX7ijQm1Afmt+YfIBHtNzNQlYHryhvGg97jRwbE6
sMwhFrtPVWxjBy8oP205LV7sfXoArC2gEUKQZqyzFqXog7Ao+wp28pTsBeWe32GCnqumQTQFiK4k
G2mqsXTjzpcTpUFE7AGhkTCSMp/vxhCtQeSHwvo4TCpF7yDEbgbDYlTqYF5yEZgN9tk21Yj8iJe1
0HcJeZWxhwBkdL7axumEAaQKvwR1Dpe2jmjyz4XMzBYAQgxngOcYPGQ7MuAYzfSqPyt5N34K9ToO
70ASUauPy8jLeBSrJ9h8OU9WM2nvUiAcPyoeh/6wNI+JvvLzy0b6Iyuy5+pX8aFtfv1qn75Xa0ey
/y+9xnjG3fAaG379/FWcO43xL/zjNKab/0WCBpoAsUw6pmQer5zGOEwarWSejFgxmRy5omza6L//
p3D/S7W465Fv5zVCM5c0WiL2yF9Z1uI0hog0hogGboigm/73/zp7DsvVP/8PxHfellBZ5H//z3VE
WX4AOC5eLbxXAZCtTnWXGRF9Pdf0lGph+1Wd/S5LbblfbD8fUkUkP5O6jQ5SxeFh92qN3v6z118P
vbwEXp+AZWhiGS8nAGSAqFYvZRqltSvTyvLsBqUter7VUwxJbu8gV3P/b4aigOs4LCYLen7YyFQj
TZ8L6MGDWe/zdERjoa5qNBYBHt8eah0ml1m5pL1CXx6gPMPOh9JCOp0GTQcg5mgVDZ0FRxhbpQ11
7WufjWKGuShh8oBwV69cVN/CJKgwo6hm4Z5aYwpAb6rVPb4TNe0KhytslA1WV11CUfz2DJf/9vq7
gWUG9bYoirNtz2dI0iyyJIFrXStgV6HXNAUmakjgAcFCyIq6rxcMsGFvj3ptt6D8CZmPur12oU7o
ZkM1NFSZPHRQJuwSp9Gru7hAgjKVd7eHWj7RaoI6WcligUsFx3gJ3a8eVE6rUVGFJubVC3oPNqyI
jsmc1u9Ek457U0chi0Z34MOiGp+CShr+7fGvbCE2zhIPAD8vCK3zBS7iCOWjjI+LcmfyoJduKzw+
ZmttjLO+9NiqjGPZ5BFg+SDanI9DBjm6YZLQ4Ecc5q5qQT0ojpCPVRE1ELIj53R7Xlc+oQ4qUeUQ
mvi/rQ0HHAUxUOyUeUyrmnESIViLaRLTJ5oDW2KWV4dyKHZwx6LY6Kxy2czUVaR9cotycP0jayr7
GDpZ+w6rmC2J3mubxWAghFyhZ/DBzhcRPporoZ6wiDzRfJTfNVRQwYA8wUaXH/MRvI83WFX0WQU0
/Yjycb6/vapXjiMlF41qo7AWNObqK9pKoSWKHlnof+jKRzfoYs9GsvwOjDiPncmF16ljdbpxHK8E
ILYoEEIqDuTx7ioIlONE/UBngUvEVnY1tiZe7hgWiemg3KcQqI5d41qHqoub37fne+3TYhdJDNBs
LlV9FWAnM6k7sknTE136BXdEC7xTar14if+bOZLqkqOBAqQfff5pNQmRnEeZ6bWCt1tbI+rao3v7
u5K9eMopnbwFDu/CaqtM9LH+eJZEHwOHWnzBqCWvthUksyRUKzpF9Lyzk9RjXKegbi7aJtHGsbxA
MBMHkBVfLHgtKl1iHe8k0MNUUxkrbKAxuDXCj2ABugNXKdYQU/aYBbFOk7AWH4y8pKeQ2D8VoAob
YfeiiPryO1hnkJ5EBxqP5+tNEb8H5s/viAywArxHP/V24fqovlAprijXJ5EFXsJN/kowzjkonfrr
9qJfCYikaMg66g6U/AtQM8xFNAtwcvIkXSesi6z0AexTRNMR1XJoUdHGBruylSHXIKetLgmi4a4m
XBUzoioW1UXUXeqDCt1ij2JF7IeqskWquBKmAPxyXG3rJeFbfsqrO23ulUa1ME730GoAvmD3jr4z
tWn4IIauuQtyS5xqu69+2dWQPTc9inS3l/bKVHEkQ2/RQMMClPpqPwuarZGWocwBzy/Y9+TJO4Ci
zb0FhWIjIF6ZKl5L5MXugp4ljT6falW1faGiZOqBflafJ9OIEcTsq10yRPJAZUkHyALrC7lHkELA
8vzbM71ye78eXqyiBqLdSlhOAFIkIM89pzg91HIqNyZ5vlVfMnWQLNqCYbD5J2u1dTC4Hiq8bVBC
yAC2GJCcvth2aOxLcDI+bvPpBt7z/Pv9Zzxj6W/wVmVVV+MZCqJDA1qZvtOlDcCeITylUZx7IHm2
rpbz7/cylINqEK9xahyAvlcXmoopiYpkXeurCLmDqUrDAz7D39PKDA4Im2sPaJWUkPu6EHXOyNyI
hufX6X9G52KjeyF4ZK0V95VOU2W8PKOBf7ZEosnYpbqQ952KK2GcDZrfWNJ4e3vPXBt0eSCyawG6
X3BItC7ED15LGlSrsHDIiiHzVWkmvosqx28bCfF39twNG5/0/Ap/mSkwfbgMXKIqRbFVjhQkWeKg
fdD4Sm3NO8oB1imuJnRI6tmmFoZYI6g0vTuEc2VsLPKV3etyMlUNOhVgan35aa+iURcADM1x7/Tz
lrpZi1jfY1tBVFF7W/Mplqt3t9f32lSpXi254NIMFqtsxabUm+g6cryA9RD0gmdxbyOAB4ZdiMes
zGoAKAbCGFXa6hsx/upU4VDyViMXpcZ0PlUQpbkdRHzayR6SB+SfYGS37bjgjm1wdOPW0r50Vv7v
6+Wfz4rNGMENRxYC/ir8qb0u6IyYjV9VBjJHOZxEoD0zdEK6XZ9KW9SOh/YRus6z6Ua/osJx3yZ4
l9wZeI/Brh7sbONrrxKMf34SFV4qDAtTiHrH+RqkCk0pwDENYL7hE+fLObjoXO3DxEIGB+UoyPC6
eExCA/q72qBNMAzGAS72lgX0lSCGXSBl2JcqMInr+e/Q6Y/NTW5JsJX29DYuEF0b++R7kEh7w3vm
/BL4Z8Yw5CjqCFMln1h9dcUt1Gjok9bPQ9t9MlENOvZB1X69va2v7S3M2wxjqRAtL5Dz+WhcctEk
ytZ3Gy1HPsLNDmgnaZ/UTnT7US2SP8tK/zMtTPQEYYqy5dqzog2i2o5VOEljkxUHhNpHVLcMYOEG
2oJ/PjdBXkS9m2cqe/l8brURFlPSmdIH/F37lWoXpxmUPdrJHRpXU1sfbo93bW8Iam30PqgQuWuz
RrkI+5fgov266YdDZ1vtqVpk2OiKbfmXXotGJHwCmIhgf+irwGuOKoWTKMIhs1xQcNZcfCzptz1n
ZqgvYnGofyCUjELKGGxRqlcGYv98QcwQIUfiekvpaHUU5wqYzCRQ0HJy4dxJd0bEIkYwdbL79gDY
qfsYTzL4McWo3UXZ7GLUE1JOVtoSybsIPP0zujDSy0dgfw8i0+kpm0oU3Jkaquoisydn45a6kg3w
/rIsV7AbOFGr0B3oMqh1F0rEgNjXE+59j7AgNOQ3UdIcw7F7VmPF+B7LCWJEMbpboUtnm51HUxpP
1LpseA2kruttkVnJRA0zIHRFKfJMEQ0Qv6/xId/HCjL6IO7A2e+oorvfq0YRe9l1rdw5ZuIc3axo
PiXWbHy+vVNX76TlG3J58uResnnShTX51qyqum/ttPIDB5UpO+qcXZTY7b0aIIkAKUtZ+ic5ECw9
c97ljZzeTVUsvt3+FZebeLnBBStD9ZYUYpXm9mZlDAA0KHlYNnLRdQrNFF7SUZedcl+XpXOaM6RR
takpNk7q1fnzWAJWQLmF0tUSFl9lD3jNBrbZKQzt2uJUYX115NpSjWNdhdVvW5nFnRQDeBE3qCLf
6IX+rGEb/+n2AlwGDDioKuGd7oiFDdoq+EZ2oM1lgTo/bCd7b2Y6/cJRS57tqZzu/s1QRFJ3Ib0a
603IYS7LNmAo5HLavxulQfxJNvDrOJRi47xd+67YYpN80xLQbHt13oY0tYzEgPMI/02Cp1BypfXE
0tRvkDz64cRN8VdgSyCceu02m/Fp2Tar87YgR4jEdDmhpi7n8dW3HaGRoJsYITaURvpDICIH+mCo
ejJqZ19Vw+rBbTCIDJEQhUfVYLxRaBuAmmX7rH+Cw8ODusvLzbrKEuB91XarZ5WPm0GBBGiP7soc
CR2epVqetCz98xQRJrOgqcN606NYP1j7CVkpx0TqPsFu7ITLJZKBcrRwV0UJ8yEONaCstzfU5Xvj
hTvt2EtYRWph9ZEDZG3oWgPO6CkyITiZRE8YedmU6yRKgigFga9K039xbhGy4M4zGZf33eru6csK
efU+LVFsboOjkVkpgGEZHkYLqAF4FPseE8pF3SHE+DYp2/SNaKPh5+2pXzm2XHs0XinZ0k5YE9el
oxeuDNvSb8xe+3vS+vwIUSI/oI3VbESIKxuJy5pO0EtLiF7N+V6eVY2ii9LgwADR8ZfU3eIeIc5x
h2oSWk4ymeuNz3otMi4JJ2+cpdYD2PJ8RJlhAjY5eD5QC+4tzLvaIIfVl34MLCWYdmpm9n/VRNTK
j6kFHaUlgnZvhIGd+X+8ysZSbXL+QaS5qzPE3/RKZsW1TwTHoCNzG3pho6kh6lVTY7w92NV1Rn6B
m4ZSGhfS+axnBxlT0Am1n06t9dTlOcJpYrAwB1H+TvXR3bj5ls+2ig/QbBewncGBhUR/Ptxoz0Hc
l8ytLLTpNPRWAIvHtN/dntSVOExlhzGW1zlV7tWkEsR6Y2sC6Y6skQGqyEgR5Y+lN9ukZYCp+btd
MkKNOc5OlPyLnUsaTHCgAbVoi5xPsTBEg/KpTd5tBBI55rj3eqRuRkhWo3YUUQkA5PZ0r3xD0oil
mUm5nc27nm7b2yWSTtSX7LzbRVOSoZ+eoizRZ8J+h3Vccbw94JU4wIkE6rQIC1iqubposh6iRo5s
ll/Z8XiXp67zpkWe4X2FSdHX20Ndm9vy8uVGYXuyrueraVRSqxQIInSHitSraoTSiiBXHrTYgYMl
ymIjXVhO+WqDmrargQU2SRVR+jofj+9kAzZGCkNPogpKJOeBB+lk43qE31wryuGx0ZqS+6UNRn+e
JnujnHX9Bzi8bKgYsodWE7Z6RNNGix+AamzxVxNk3aMO7RFadpc/VkDtdqgMhbuusMuvSaN/+fPl
dkAyWCiDG2Qpq9GTLkvUocMOkOwCA8XAqaOdBDrk9b0+3hPn842tdFlyWdqawJoWHAN/cJb1eJW0
2DlFNsvKXMTOU/uEAxkJCgYje1UZPxYJvi591GGkPmOcAOw7+TwhRI67oItrrOL0f1p64MfQ0kUx
S8X1FhrA+Y9RMRvpXLN193E9tE8N7lb7yQnMw+1FvgiCjMJTcTEZIl/j3Xw+SoCR5pQOCFAZNnIR
MKdmeCLNVmtq+VRnO1nXSXmBSdEQpg+/vkZK5ghAUEe6HEeAnaOOP5o8sI9aA4EDv9jwdHtSFzFB
B9ZGJYU7BNgNnuXnk4LKRmgTKgRSNyy+DZyOT84kbW+oY7FRFrwyFImeSbuWVFsFKXI+lIuNJ5W3
Sd/XQThPKE7GXbszkhDSwFiaU+LfntnlQvKZUHCjawpvl1b1+XBWAzsASKOxbybxt5IHvW8NU3XA
YJAeSD4oGwt5EQAYaWFCkF5SSiEKnQ+npVNozPao03iJon1ciPpNkhTtszpY/ZOKgMk92B8kDwIZ
zae+aRRz60guI5zvHObKZ7QAegL6XKBVZ0eyKisrXhRBe4Ks9EItWGxRgtH8EvUOus0YMxhfwHBD
bi6xfEnBAyUT+fCo5dHOSBv42re/wHKBXfwg3lQaulnUQNf3zVAhxKplOf58uJH85VT4HIGyq9/q
YfZ+Quz5A0CS9hcGMVtWzVc+PVko8FoXhgDFwlVwQqNDKvSu1X1WxtM9ar+QrNWwRb8XZRJA7GIj
/lz59tQmKFDQPXHpbK7Gc1Et7MYOL1uqadRNaqMlUxmkm+FFURTiyS1js34EkY0AiBsH9Fd6Vaew
d3u5r5wvfgX4D4N+FeqLq6M8aXAxCgLzXp+m5K6s8fGo1Mn1OdjtxlCXWfcCouF258tSeOfaO99r
2PhqTbhoiRv05PwEnQN/KNP+YerN4gDTJtphvFD48zwgN95DdkV6V27EkytfmYQUiwN3wWRdrHqP
ZSF2PwZkaVur78pAA/URIHiOFnTlD0hHbwSUK195oXqZ7qKGt2Te53OuKruVcwnrMufBAV86qp80
pVbupVMoqIAW+eCnCB1+AB0yDl4QhM6Wg/KVGQNVWLIcitFU5lZV1CSIKaRiA7anGpbe62oLET6Q
86cCZvevoWSbbSzxtSnzwKAsQQ1Gg0x4PuUQ0JubEPXo0edO8j4Njege6HpqIURt1Y1HC8ipd0WZ
4x4vZ017Cxeq++v2tr7yG3hxcHGAGkasYK1sFyUW+AAnUlHTmJODisUwJZomE8cKsVN8CS27+ZBV
enCs9X72EKH8F1ckuYXJokOzu1wEM0saMInNvB+GDkxyp6W7UoMijmXCsPGsu5JWmeCx1QUtRiaJ
pNH5go9hDym3ckw07rFU3afVbPgD+//RiZpgFyap/U0iZrN3IsU5pRkRhvRKs95MjQ3N2GqjDdXD
yxDOTWZQb4QlQZKwLnlOlPcQH66tPbqeKMbHYsTYw2yQuJuz+wIHQ6Sdm/5IaXprKS6zLWpRFHu5
0+ihwTg4X4kUcQprdEeMYBD1P+Hr099jqmhuoGQvTxSZzwI4XnYXvIxVHIsnGtv4AFl7jhbyE2Gt
H5M6Mvf4fpuo5BNENiLnZZBmOLJVCIN0XbCAOp+WEklwzvg5Y5yZ5vsiGGffMGS840tXh9sH5+pQ
9MleeMDwU1crOGSdo+DZK/bcwZrndA7nBs8UmNv2Vmi8uowkHQQl1wAvsZrVHDaxokWBtUcT5HHs
kvAQG5nh9zDevCpGdOH2zK7tyoWzY/PSQvtrTSRQdWWYhcbDTscY4yNQYMjdYKm9VpfJ+2pGCzHX
jOBYCsREbo98daI21a1FbYxH+2pNZxPtJ6MfWNMYR9m+wsd0hIX+BBA9O9Eu2WrGXB2PdowKYeiF
rnG+XTQHOaKQytceXZThhGZ9/tENLZ50WVDcibjaIihdBltKacthB88DJWItP4jcBL4JKeMNqIfA
wlgc4SareRzm3DyEbip2Sof8loMQ7V0LsWpjy16bLn1PClvEe0ojq+PYjlVupBnLq1cTuiGBZRwB
M4We0WLSMY/hVnd8+VznGSrMV1VA74G7C/ZmtW+raUjNsG/EPg2S5imjhf1BkcIgZWyDvSFb+xCK
cCstvjoorzhBIZCG/LrMhVUndWCnFHuwlua9G6KiE8GV8yuUmk+T0sOPqVp9Y2WvfVibFyXPdR58
kN1WG2lMDLceCmsvUd9uvA7HmIMEkWLutKgXv+F55j1KYXEKNCYu0IJr7Ojjn58doH8LupMH4EV7
u42mYW4j3dqrQQsRGmozVGkMBStlbvdd1249iK5tJkpQPMYWej4P6vMpu6OTZTkVxb2iG9MPNU+0
AzjP8psGpt6A0Vimf9+e4JWAS8WLIsFSHoAwtvygVzWRNFNRpOvwLxokimVdNMUHvHOkj2Dej9sj
XZkaVQIDkC4VHy6S1b5N2hTJl3K29xUAawQrvsOAi/04TnIvqcVW8/7KaKCtwVqTlQDZemFjv5pX
mWKAMKNouVc7gxKWQSXC7gxtX6dY5EiEuzeSjsvxiECQY0DoL+UCd5XmIhcW5UKJQ3+csCHDkBVO
MvIfXo6ZtzciL7KRBLxwYc7DgACrQ2eX/J7nzIXUbdY7yJjwYGiKSf+BrJPzA5vP/F0+9OobnADN
v3Kkz99GURLexRUGhLi9Q9NT83h45C2g0looFleFwPlCAssz9/bXXr7m+ufxwkFgAwkfhy9xvq9c
Q6EjXkTBXuiZOHEyK0+fsuHu9ijXVp2TYhL7ucjJ+c9HkWU/wsKYgn2cDAjByhLVv9z+mNuuvMPT
YWMHXwZBmnBcMMgl2BqQoeXXvNpTBt0+Mke5GFPJ3tMBlSMWWuIAEBbjIbJsVM+jYgtBenlAqQSR
N/CVF33/NbDCNBKZRGIOfVPNMOyZ88hL0tA8kGZsNWiuzM8kayZFAQe31NfO51f27gx0VPI2zqLx
vg1te2cKTI9xyIaBPaj1w1y6WzfLlfmh4aARfqBFLFDg80GTMRrps4kYkJ0FtEXNOy8c7O5D3rbt
Rsf48j4BAkAriFcoBVeg6+dDuQ76Sl2oR34v2tjL+s464NaRf9NyNJxwItMMjKCDtkZJsJVPjQWp
/PZ2vXZoLW5t8Cm8DvnD6lTwGhSYRBWxj4tS+asSffM8DHOXeb1lKUd+jHVQOxMQ4OjozQ+1K0p8
zNGfRIAU3mnbcv24g9l9mkLsjGogNxtJ6ksWujq2FkUSYLWcXMQIVz+wzDIjCJGhxfN1Qsmu0VB9
jPVKeU5iS008OWCWHo+5/nYe9OoNvIvpKSiSaF/BavuCndb07KI6CtYClOqIsAlONQXyB7oSFd90
C84xolkGHc1aGbfWdvl6q5++9MGgRiw1b91enc7KBOiTB23kd2rxoazU7A5zsWghTWEZa4MKinLZ
omVb6ehAp+1R4aKFqtA5bzLUZ/Arot16+3NfRCfiH8xC2oL00/nf5UnwKl4ssDH8wmcTlyg7uguL
VKJai5TO2xQhu/e4WeaHPx+QI8SlQB9rKficDxi0BWLLo2J6VOTNkx5J477q9HFvZ0V5V/VRerw9
3sXZhfnGMCB2KaoJYvD5eHY9d6aF45hnxouRLeQVQAqgEubBGfe3h7qylmTXjAI5ARmCNa2dRFhJ
eqvAvXfACmwnqR79ducy++DmyrAvSlduDHhlbi76PMRdOo9c6KtgqPAsk3lVm/iXI04GVSvbI9QL
r8Xsuve353YRlxiBU0dREO0UVKmWuPxqnxhtguZOA+kCW0hgFTOvam0qMmRObLwhHCTZsHcp30c6
shf4eW4BzC9xv4xvo9HPk4KNCsT8fPxICaj+igTSB7SevaV34YM7o3toWK18jwyXgbRgLgN5iLVB
+4hG9PSU2lV9CtNg8G4vxTLU2SFefgpwHkiVFDjoap//lAr8g2aH8F9C3cWQAfmVfSEL+ecHc2HG
OraD0Bjdx1WUU+uo1wO7ND0Q/f0Bwb0KS74OPGDV4+FeGltPxKuz4s228DjZUWsq7gRFBJHPzkTv
tdIRZw6Lxw5F5o21u7i+l7Xj8bCA3IiC6xRUG+i5ZQMG18TZ4Oei2ICZaou0bErTRPHAzJtvJ9Wx
NzjO107mwuNBb92BGra2KEjIAjUMlw0v1lrxVepFjjyTqNTDbNZa4rdGs1Ukuj4iZ4UiH5XtNc6u
0ese9ffFLq+fF0MqyBBTNMBsxHcdnRnMxv90UxrchTzKqCjD/li3NzFkxHO1YDy90xUU05z2jnaj
tRG8Lz8fo9BjBKnikoCt+TSoQ4QRtWr4UHOYPuuNk/hG405vhqrLQG5OCv7cpSqtDSDh5WKSfeEk
anIUiD9idRZ4DnGoO86CCaPw1AVNcjLVwfHR2FUfLBy+NqZ5UQcjimsmpRr0w7itX6wUXgU7Ou+5
W0kX8HRrFr5pj8Vd56ITi9khaVFA8bS0HLkrc3OL23YlzjH0osyyfEqgeqvgMoWmMoCnNjxLT1Ed
bTGHxkZR9xtp5/sJbPIu1DCLQoBj2Fs50pGKUIz3KjZCG/Hn8m4xVA4FOS/8D9LtVcBtexCvIiHK
KVqf+kFdo6ajtTYCRdNWen3t87KvqM+T0qHhsBpKxiEi+gHCEWHXWnu7Mkav0SblhGcAVoYSq7/b
Z+XqeBZru3COlxfqeQCXmaENYEbZTmwsP1RyFhAb3seOrwpJVk4b7+BrSwl4hJNpgUm6MJnpxCB4
N6DjkDpqt9PUJNtPKJf6naZvNecvoziCM0sQp+qOZdE6nYsx8BVGwVCNHXa+Sza3NwrnjxFWnA+w
C1QSyWMpEy8TfnU+wmEKo6DGLXKA5rsLcOreReYUeE2Q/G33trYR265FHUBIYKzoFLGIy/d8Ndzc
5hFioHwvOSYa5lCF4inYjNyXdhH6vRa6/phpW9TBa4NyUaFOtFBGaE+dD6pVE51guzW92Jzwl651
s3vS4bn9TdCwnpReoIA7pur49fbevBZ6YAyTWXBNQtteftaruVbRbMkRfX+vicvMz9GFPWqK637k
pVvxZCncPSKzw7sKNYCNx8m1U0GplryGS9Jm0ucjG6MsSoEgr4enVH2QZlvvYnzmj27Y4gGPf8T+
9kxf2PXneRQwHBPuAY0U7i5nlb0WmaWmQg05htIdop0eFgKqZNg5P10uEvSFY+BWwJoCke+FEVrq
bsrj4o069uVXjRfduDMRUjN3xlhooV+Olc37KUYmdjd2Zd/v3CgbkDQGk/dFxkL7jTF62GJ5rufy
BNAf3yS1Lqrem7R6bneI96bvnVjDcoseAMgNK5m7AhuMvvpTVAN5CNQg4GyEA9Kt1XZuy2gu+5lP
XI/Qg6JUiJ3hZq2PzTgs0bpDQN8VtYeEHrJcbbEFF3oJb6t1B81HxQaVHs7U+vS6hnQrC7dYBF/U
+NtkoJS+y0Wj/hgyJF29Di3AD60GFhVd/bRodmj+6x8xq8KmdG5j8yvujSGt8qipkX5su+CtFXc1
/uiUtwEkN1k9o+iHIn6YW3W/C+m/wD+KcuoGtzfQlbBKfxi804u2Aa+C8w2LciHWD4gkerZijnvN
nbIPw//h7Lx6HTeWLfyLCDCHV4qSdpg84zO2XwinQzZzZpO//n49D+eOKELENmAbBgZ2qZvd1RVW
rSXRBSIDX85vN8XQDm8G9wOg98YZWMXYNEZuowzQArvk+9GvMfqVF6MYDoq0O35HzQf9z9TmMazs
xjNsqP5PjjOirGQ2xa+ryopCEsC0CIeqlU8obK8Hm7lr1lF1J5Jlk9judjNtO4FNRbDCgi5cEXaN
0yEZjyAJqg/N2PwaBEI7x3bnH9jd+Yi0UE0DJhdGsgg2bu0icFLJlN9z0jurRJNUtGEz+O272NT/
evwN1bXaHHteKgoAxHQK1bhxN01bV9KrchgS5rn4p2ikdwnstkMBVBTtK4qz2oFD3XmLbwxuwgwJ
CVyVjATLaV/oXyf4cH6HQNs9cKO7GwhHFJUUokaEA2830IYaeS7MBnYPI2mBcbfBl7E2qxdRx0fT
UnumkOmjy8UkApMXm6OZSSm40tQ3RiMZPiJ8Pp9t0TM2VVR/P/5WO6eRuIKOCL088sQt8HQqUVcy
05hsZulAQEFncdF82KdhREyuedYaXxZZOr89Nrr3vcC2qcNBd4sk+HYnBSIZXj3xvYql5DyKyYcH
HtT8Yyt7m0h+TUBBoZdvtvle1ExHF/UFxenQmb8lXfVPg6DJF7fND877niGWQpAC/xRlrc3XsrwJ
gOokrVOdTuJ97bQ8J2aSNNG6xtpBj2PXFoNOKkkDwLst6jWKNKIImIEOxqCN4KhbQgobxbMsYit6
vH97X4lgGmYXi/FvGje3XyldjBnyZ/yj0WcSoXloUb0hfjPSkQKemt1l4ppd4szfWrHMufazbGFB
2fDrIsf2TKliRTSK2LNDQf7gUOwuShVEidtV2rlZlKsFi92gXXYS1EffVUjlpacYGSE9erx5e/eK
Qf7/2VHf8afoUr06TK5jx5oZ0YKjswlNux2BAQXrJW8W/wVq+/E/j43uOV7m/4CxABuGqGFjlKkW
aHARKjtZPfOmYRz34vskluHSpp73vhj8+qiHsbed5CdUeyCzJoRXv+inZSIe2GejztFPs9KJCqdC
ED3RzYO0bt8Kp0SNt0AFu3m6FrQnZtPtKfGU0/AStBl4fTOXp8e7t/fJ1HCZTuGMwtVdwwtFllIM
pnUC0iTewT4DTXEhuqhaUEPRYv91DuL/PjZ5vzBKLSbVHdCQLpRCqhZ8s32D2SAcQyxAqhAFTuN+
MSbL//bYyn2mowo6EKQynalqLBtH2JeTmaaM2jJK4hXXtHFtpMv67jNaXc0pAfQa0sd0AUFmR+zE
91uKZZwQBWW8FVNjt+uDJ5veesf6qtKb3luaJb6Dah5f66GFvygp+ou2Ov5BY+/eRVJJUqVHhahl
Ektt+k+bSnmzL1JuH/NXM5KOmoPuXm4aTyVKpE+Pd3bfFKBORoR+FM1uTTlLbdDmAiqRJiOyUF7b
nrJgMs+rLI9YHO7vNkpasFIwnoeCM7fg1tSANEPnrtztfBrbkwLmRW6ap5C9ivyXfCy1g0Lu3tFU
bkTNQhKAbPHRApUQfU7IXciukhP9y/lJT3374FvtHRAQGVSkflRstrWvrIMIj7FDsCZBLz6Q+85X
+Iezk77OKFSL1o+YmTsSaN1ZGj0jCEWg3edkbjHBACmDgVFsDoiWzK+FWaTnYMK7vPlskHL6tOvp
QtL32wQ5duu55VBgZSwXoLZelYbCdvuPkH3lb85kCHBU7YT/ljLqtvM2U4Ga3JILbmaIm9KhQYQw
RUwgWJv6ZNjVeJJOcjSOvHP2XRr1qkvFEblr95kIES8zQ9BoeBXTf2hkVd/BQJSRKPoieryVyk3c
JhRqPhacBX0puplbDC/E9LRn1wUOMH+ZP9nZjDrfAA60sMmii7aZTwy8ly8yScsvfmoekTXer5SR
CAIGnc4M6hjOJkQpkEDUg8UDnI+S4+++G+stck1jeV7rJTlSrN81pkoWfEyXcetNLlPOq9THFXUd
v4WzqxWL/a5bF/dKempcH2/r/QwE9DM2fO6MzFMzhZzh1qdUmmcif7mUUTqj1yGQS0NrzCzOARIT
r8kg83eOhP9Ipg6DwJp8Z09+9+nxb7i/i9ilR6VeJohjthADMDSaa60Q4cDBK591YTTnRKzp5V9Y
Ue8rUSYxn602/acngTQ8h0rUL6PZHIcnQWgLhsKyD278vYtWwQkDNKq2x6rMWyvW0Ektr6ihWT01
bkus07M5TMmLcOelDNH97A8+4N7m4b8oRDMldI/9TuwegmSAA9HaWt2Xwcjd91Pj9weP3N6yPNAf
IFVMxWu52bwyI7+o17QCLZfbT6lk5L9YayTEdFmGg5Ec2bt/E9jBn+xtXrqlppPMbEoVeYv2vgAN
9Z0S7PIknBoh0NX/fQjS4KCAcLdEZolpeCn4HMU6QHu3X06Pq7EpE1hepdnZ4ZSNwWm2ve7JVrhz
Q9RHoP27S449BgIoP/mwhZLm39pDmH3th2zipGgpkhtdQ7fHAsjArxwOfOdGAgDiGWULQfIfh4Sh
6U30J3GPNQS+ZdR30xKc7Fkmv3KW5EdvHSdo61Bko9OGJsdSoqjSNoH1hy4yswy7XM/eDWtq/rIi
vPKuWDKocPOipIAkJ8DFdlX+AdUHv78s6+9k8v2T4XbLZwrYE3RtVotqcN0dNCh3dw6fRdeF15UW
6e3OVQ30zpLrFIlSuu9m3RvPzkSG4/f9UVXp7hyqjcMMIAzFLrpFH4zSs+RMvo3a8PK7M/vVH3Nc
LtcqG1Iw822fTSe7EEesd3tWFRaM+Uf+vpv8QwN1qV1Loq6mGcs5WGXD9IOjhTE8OZdy0HRA+uaR
FNberlIhYfKY+WCgfhvPtaLhHLeuVpDBQULWZeYS9RBvUiCsjmDcu6bo8oAqg0eQnO72A85rv3gJ
sIBoAPuFcpPTnnIxx1FK3fut/pgPCJsexO4AA1S16dZU6iezPfuIQQ5z6V89WmnRhJzhWUPb72IF
Zfyfx6/M/XuqDAJatBlAgAdii7nQpOrlAViJDJlkXWjYdaCULYuXsdPqd0gw96+aRM/ZyPL6b+qg
5tnTs/rgRd05QFgB8MHkGm2HLWFLUIITrCuUgPpJeFEnLGR7pN2EziyWD0EctHCj29WB0Z2viusk
HqSezsO3xbT05cC4ImLIEfyF4hxn8fxtNdAGbSXwiMe7vGuKohSITaY7iMtuv2pbMai8zJhKOj25
9n2RXCbfHD/0Tle83dmA01GMomrY6a4zL0prsq1Kw9TUBmEdr/5Fa1t5qqvuqMRxF+IS/SgiO0C9
SnxrO8aVlJkCJ8U5xC9lEOlJ7lwbOMpPzhQEf7lOK2m/QpvaKZgCVFJHKdHepgLLVgRdpBEUIzab
SkSEdGtSRMgAFuE0arC2NqgAG008HhRzdt5aAKWgHVRrACew8eCrl6WIgY5FtFqTzvxY13wt4hUh
7Lirngx0OK+Pz8vefaBaSvTngmeh3HK7NGukMOLmsojyxGxeSs+BA6Yxqws8P7TPDCSNszRrD1yP
WsRNxqI+509GN4+uWMp16mDQjGRswbo1lsXylUlu91pXuYdei5VegtxDNE3aZv7b4wXv2qaEBeCC
tx+A5O2CfUMuAxJNpCtysF7XSh9CIkPnpPdWeuqq8Q+E0oyXUbpHcL29Q0S5WFHhwtYKyOTWcLBU
la8JUUT6sKLyRt77C6O3yQl3dQQA3TVFtPbjmQQGv8mSqGYVVaNXBQMFxue1RL23nrz5tI56fFCh
2LOEBCmDIwwfwfuwWRSbJm1m9fIIRB0y3v2qnWcJHDOTXnd5+4cjF2PwnWAPHOLmZlTUAjNXx93A
D1o9L2XWtWFQlF/attOuVsPMMo+kdkrNTv7y2PLey0X9kSYL5j0lAXr76VxBJu/NDp5u1YzIDDLr
0nZ6/+yj1HcaO7mkoSf87xNijF2IKB1SUtTVDkLVvZtKq5z5KtwCr/Zm/UssclUzyaPBzoLn0Uxh
6LOr9NQW1R+GD082/ZsjGre7FIqLquAltIiI+1n57cIbYZbI6S7YFAx/SrsfP0P44x8U0/auJCMp
cBapOgYTn7dWBubtZdojg9XBKfOxsvme/iLjC6/l717sNOupHbzmw+LCYXGwqXsPCzN6THTRxeEN
2yxwrib4i7qyiOzJ7JqTPYj5LPs8eXKcvPueDY3/hx+g3Rx2frmckArUtYNfsOfwyR5hdlecHkQl
m8WPeZvCPIoGGI/cifQZaEg6ZtGsU73JKvto5H/vxqoXlOgdEDXV/Ft7onBpmmrYczKnOPlLsEZG
62aXNOiKgxu7tzSGf0j6qQ5xbTemsg6dP1FbhD2BMMOg9l0G+eP+qXCr5Tz3q31wju6Xhn9V1J20
yqgsbnv4rt0ZK8qOeTTJ+UvS9ePLoBNoFrHbfnrsEfYsAcBQi4IjiTrw7SYWitkLicY8KrNmvM46
lx14/HQpu8k+OB/3lAEK58FftKDVM731e0Ff2RSCSyJWTcjfzD6fEA0dBYxTXT+vXxc6eX/PspCn
PhjFRbjOCLdY5YYmrYtLOc/1gTe890P8GMWOiktk9nJLTVfommcPa44f1kTxra6cOT8VTm8/uTPl
qjAum/6XZEQr9SBo2LVLhQWaYR98wba3O5o0+ocpyyPYT/+SmibOwA28d6NDGZxse4nK0bG+vv07
M7dBlUCR/t1B7BHktZRueB7Zs1EwKTjniBPO+vvFQkfjX5jiVYMgDy9AnnR7pNZ5TPif8pk7II0X
xxcrN6Z1ETDpjnSn7u8lws74O/ViK0j/xuX0EI86o42p2TbrcMqZdB8oV0eoC+tPoM3M57cvTb1a
QGvAgoLXvF1aJ9zRrIqW21I5H9F9r0+85dXFH9L1wNLeykgUOB0KoXn3Xi2VsHym1HKKEkIREjGs
sLZlEkoh+q+ImFcHEDr1y28DWYULIWpmDIOscvvRbHNJNK/2kFc02vYyeVr/sfU78/Pb9w+oi6L6
V5Ps2668YdbU+Msmi6AynUIqH+7ZyWlzjfic82NTewv62ZRyfD+VgithD1U6YMqvc+NjPsTZFfbu
6V9cZfIomo+A+JlX38TgkqfQSBC9gSksl69BNfjv4w4qUWeS8Z9exYBzMxw243fOhpIXUdwr+C2u
8+3Skr4qdZ57EdFB+zuOKd2UK2reNGTQ7IoPpWd3dvIHwTaIUpJ+yGVuzcVQUSE4iAQvOjj9pU9d
+Ym5qLfpnanyJfmEKoQR7dOs2B7ALjBLG/VzEY1lM3WhlsX1qYVN+HeZavID6NKjjsTOy8cwAnUF
IlFu2rYWBvWej0VLnUXZnRj7ck5umnrhkh2SjuyZ4sGjsEA9k9dv46Ya2eVJPvDBirjsIgQf+stS
8diAGTnqYe09sqqOyRwVsQrR7iZjstKcWW+cblTMsR4iW2L8ZcSooYexUNwqhVKJQZkgSmWgX5O5
NE/wnxTXaqyq01y64x+Pr+He0hUUQeeYklptW082k+azo3UCRnZNfDTWIn6P04OhSE+OgI87z6pH
e5ROJW1KRYB4e057RK/ccm0EY6ngLS2v7QDgjECtU9FNEBQZ8bnOg/XprQvk9QEUAMYI3gE4zW6t
piZtPF/PmbTqRHA25dghW41DcDKRHaSo9/feYogYTBiT73SBtwIP4Pi9Rs+FiEo5F6Ho2+kMSg2d
lpqZ/sBojrhy7i8+kD1VWaXYxyK3eRozwUDDBtj017VLv1PrLc/MCmrXN2+gEr1SGjecV3za7QaO
uURcmJsXyWG2orLNWpiyeuR1EH4JH5vaWxBTqyRmMFbdU7XPFXRzlaElERG7BtKNmeSZMn/02Iq6
zbdPKRaoCjN0zinkNN8uCLJR2oJTKqMKQqrPehdkF9eBdaojN7zm/Gehl2jV575djhAxOweER5zq
ItGQajlt0hRmzD0ZoBgb8QIj4zIE46W3+uWfas2Qiqjy5eDs79qjbPpjvIIrsIn0EFyKe2fAXtyV
C7CpujiV+pg8B2a7XN2C6d2DD3h/xUkeiPTovxqKI2abrTQD7EIlETLq8/G1YVAXdtPVPMUCsnma
VfaLJcbsIGjZM8pkKj6MzB6KsU0kMeUWkbmUMmJGvjqb+eidvR59K8MdtXeumdSfBZpmB4HFvd9U
gOD/N6q2/qfwRTc7MBIAIOiEuvGpblf/lSbUfOqGIvny+Lzuro8wHWZ/bsbdIPKQF908NZxXRHGX
Pw1jRjPDF1p1EeaiRX3JUapq780jY+SBTB9y5alFw+u6+ZQ2lEK1TAsZ5Q5DKnTdlkjCQc4IUhZQ
33P8t7sZ7BGiIR6gEvnNV2zGNUAwq5JR5i3tiVBnONtwUJ5mL/Mujzd0xwGQ2v2gAaTvxVt0++3i
WOunemxk1NO7eV1hVjh3scWgUZZlhvEEE452jQ29el9bc3xge8fF0d5T3TDKMBRFNucGRvVsbIN1
5r2bv/ZDsHyUrZ19e7zAncOJfjLzxrAzEWtsyyFETUaFduscjamlCBZHceV5b6JcLO1BXrJzOJnw
o2epHBuEA5twJhB5vtQB3tOv6M53+bRSkdSrl9Kh31c0WY90+lQcGN1ZH/QGlPCUHzV4cG8/4KJr
K6UZMUduIIMwrQo9gmC9f8q8uQ8fb6X6HrePBfPbDIczlk75BU6FW1Ou08dGMDPiz4kUv2uA4E42
A1JfqOKVUUbh/6CytGsPpCZIHMBHVD9u7S0gLpq5Ix6yF8d/KQsp3qdF0jBkLJPyzzYYywOD9weS
BdKbVSxtJM3bjlPvp+0sjXWKjA5llKSdhlfBPN7BS7RjBd45BTBShECQYdwuK03X3DJbbYw4sMwz
A4N4QZyoOnDKO5tH0Yb5RaA4nMptwWidrH40eFWjKbVmi4h6nq7xnOTftW4Ur6vRxQdVgJ1lqfko
xQ5BfYp39nZZtTPXgqbuGAW1rV8bb9LO6fFk/f0dI2ylEQE9jrKzRSevvpm3gbuO0eD04lPSDfGL
1i0CzzwblJNH7xMkJt3BF9vbS1gnCFOgclKp5e3ShNBG4hVnBNNU+n/C/FucEuZhntIFru1skkck
N/d3mgyMuqOi6GQmYAvT7IOWYa+mnBCBKuXZTEX70tkcGKq3R6SPO1+N/grIJuptTGJuUT/LmAVr
P1Qc+WpqX9rMMq55Skry2HPsLIhbDByMS0wNcfugrU6mdb7BgmRcFJ/MrBvOmV2jLJgeUaveWwIv
AsaaKXpgMvbWZ9CsSr0hq4lFfL37aPe68y0oy9UMxdwG6cGy7ocp1RDPj68EVTIuePN6QrY1CRTz
ZDSKtJ4gAK8ULH8VvhdCZkF6tdJleRqTcpmuDjENPD+LcOCPqjKdFLbRnSKMUST+a1g1pz/lwVD/
Ms/L8pfm9+LbktrTX8StAUC9Fh60p4USsxUWs2mt0eMPdH+tGP6jwAA/hiLK2KJEJoYZcisRQyQS
6jVhKsv6l5y2URKWUJSEMKszeRXMB/fqnu+AAiXVIQYJoGflyG8erwCP25dpM0QTU13fZbxq8B5P
zmqcm3FchqsYZ/diK23dSzczce4usfVfzesaN1zz1A4OXNj9PYd4m9xRQTggVt/qdMsU9P9MhwHG
8V689mTK5yUpipM15cNrLrzk4L3Zs0dPGtQIrXHOrLqcPwXONhLvuZENBF+lY55KmHHPQcvkbQp2
MhxRzTp4E+4vO2VudMjJSnAwdw9qP9FWKRiEjIQnWrAOHTewyo+i5T0rylXSsaXnjqu+XRXin0C0
AWNGU5UF1xr52wstqe7gxN5fdEVFpCgNebCJRzbBwbR2Rp0gLRslpi/O1N26z3bc5qHOHXwzOkSZ
IkaFsZlG8BZDkC0A2YugJfxHUwy16XL+vfQQYiUkl09uXCf/eXwZ95YGNwWUS7BdKm702w1s9NJi
fIm4uLGlf+qgJc9Cs6phKrPc4q+321KBCMeP4j0lm1tbvdaMHBgIqpbeTl95/eIzxaf8/aQt1ZGq
1I6T4UAQqyqtJgKFzbo6KSs8QULypo/6kyYDL4zNtA4bQEjP7eLIk0mafn68wB0YARQmBMewUfMw
gCy/XWFstDIYdOWjZTuCVhTp1zKfx1Nacb/8xRmfFhjCnk3U4U59q6+XfpmMXx//CGXjNnJWyDvq
t2C2oGjdQhlkkATrWvBFx3aEs29W1CM8BbP/52M7eyeHQBmqLjWRBkPe7Vr9wvNGMWMH5s0sKmkp
hkXjN+jGNvJgX/d8F0RD2OGZJU3dmKKXsMzaEsNsxj0MM6jkLk0Gj0Hmd69uPk+/PV6ZOoebHSSq
hCdGBX4WUMLbla0yF2jGqjy1cgz0QgFrjiJo2nBaV+NpGWAkTNMxCCdrPeJZ2zm2KgYjA8EDsOJN
9AdQwzDLLiekSNYcBXGrgC9CABuwzEH7lW5hFUqvkdfHC975lDdWN/trFcmyrjM1Bwvyn6fcL5ZX
I0nkqQnGI0KX/QWqSrTiDuXY3O4ti9ZafcG/ST0RF2m7C6iWmvLGyHOMdPr86ufGkdiF+p9uP6iC
pAIrprvubCGTXlxLKDkMqP9yHabopEs+xPP6dmg2rytNSRVckSxsuUkLOeswyQpevCD5dSgy70ux
evGls0bzaOz0R/q7XRGlPurexFJoIapt/uk1h7wgXocasIzb++VHJy3G5ymJbVDEov5gSKn9PSzd
EJm9179ADF1/seZ8WE84h/yLmNb0sxm7fyepHZ8IN/r/0nClBFs4SxT4yXjUctz75ozSkafR/Ubi
a1MOjZMZasKG59NMV0UtBTt40YGwzEwRP42lHZxpOVnfHp/pe6OUmPGDOt6Yzsf2oM3u4Ay558Fd
pTdiCVs/bz7rld7OIQV78clYF994Hhn3SQ5e8PvLRDlGJ3ujJIoOxBbFME0WkJGF4u+wuO5lHdrg
ley+CNcpjt/sFzGlZvigdKaLtKWrdgc9dqXEUWWLVjG3601NpHWz+9HR6rYP895yr493dXdxKk8E
HAI4ZktCrmttB2HLyLM6OHMkROBeSkQ0QmF2xkHAfu+FWRx9VYh7gJRzbjZHPB7NzK44NeXg2ZfB
XPN/cq3yPyLT25+biUE/Z2AIVNfzI4j+/XODZdwTzTmKJ9RObi1bidW2bsBFXppVnoJcxu/qkuct
jWeYDaq86b4+3tVdgygs0bqm4gVk9dYgoWu7BELFyr7XvnqM8IVFndWnspPmJRWAgx/bUw/Yrffw
YQ2lg4Usi8pgN1ub2MZoxw1OuEQD/UV01vwSGPDvLMg9RdAzFV9rwBzXemrW0F67P95s3fZUPd3i
BwCD3iSyiVm0Iz1B8j/Xpq+cCIq2oVX6OK6gG0458x0XRsyq95kYh7NhtkeotZ1DfPMDto/s3GpG
OXtDNLQ08WiPgCEZyuld78ijQaf7l4dIgtYVvxdAK93n2y8rjdwLUBQaI7Su+wgOSGhN/eFozHxv
QXg7LiSVRFhhtwd2nh23mdoxal1a9vGCo1niERl4tH9Ojz/ezlFVnU9aE8Qoimr9dkGCP2wMexwj
PUciNTbsPKxmyAmbpdRPqXbIIbW3NEYJiRZYGYHeJhabqk42TqOPkZMn1ZOv4UjToV7fNyA1D5Z2
z0dNgYWsA0IO+oDIUm3PhaW6oJ05gvljXPmUSrfOT7HdrlVITytYQ8R/nQsyy0t1XUwdGfEUwp2P
/pg6Ja22EW4h4BLGeKbEXH/Nl9h9Z9p5mx84xt0tUaqNkO5ZlMfVn//09tNyoxBUDGNkiqF7Gico
qWSXfhNJEXx9/LF3aibEheiEwScAHJAq9a0pOflJ0BrsiF43/aXra0TpNKq5TZc157ZLv2aMSl3R
y5FcW90/+TDlvjCt1R18mp1Tx+8gdKDURgKwfXbahQncseAU1GMRJLiM1QkLk8NGVmsxqph4b05u
eOJcNpjon1B121BNTTE1ZZbMkUzF+Oz5E6XKaaLe5sTawdp2nDEzA0DP8RRkjNtOh17W4PGWeYoq
10KCgPGw5zUrswiNkSFiqlAwTqBPT+2arpFViiPQ5c5posRNIQ7bKovbHPrRZYpW1D6NFpHoL35h
/VmiuvOfqTu8Xzu+kPQN/CMXjCLwFondQslS6SKGtblqrPM45M23NW7FARfA7nrAmFNfRjiJZvDt
kXXawk7JRaeok+X6kq3zfE4LYVAv1ZqDL7cToVCmgf2CURfw3dvwq/WCqqT5MkWOm5a/jGtfvRRx
YH0xzNwMpwZNqkoYMiwH++0FKfDdVFEoSRmg7IKNC/A0ThRg8ykqi9aImLYhzG3r7Lykg3UQK+z6
AMY/FCsMSB6c/u2GQmY89oND068bgvaiG2VyLausPss8/TrUTv5pcszhHb6ojCZ3zcMx8OvrSC50
sNt7PoCImtlyxpSBSW58kTH6fuvXxRzVC4x4YbH2tJp0o5Df08oGK50u8IU99n87OQRAaEaHGaCk
rWtt7oa9mG6xZvRzg3YQNPsnC0Uq13v1F/R1JNJjJy2GH+qx0b1roj4sPXDoVUmUb/d7YYpwNB3o
VDqyprBwpfbFWurs02Mre9eEoFodIKIwhshvrXiZJRy7Q/7OGhLnHMdTHa5L3n6QZn00XL67i5wb
nhEKRWAabk0FyZKNSHpNEarGkCYaMdO1YpzqMySQ/wyynH4pdPso5d9bH+8VIApOjM/bdWvULg1n
dOt6jjRtlhzKsa8jfXTND2PhHIkt7C2QGrfO6VQNhm3LrujW2JzTBZdjTKn/7DqDEF9aGKOdXyyp
Xqmkhh3XMefiqCm0dycAnlIGwKXxemzCy3ldbHuAYyFqdAjpE+L3qJn68TIKYz4DJzwi5ziytwnd
YyOWVpNhTzRDFuntlJ6Ltqsv+hL4l2SyjljE9r4igyyACPmH+py3X3HREK0fl3qKNOBr39HaQxV7
jO3xjBK4OGiQHNnaHFNLMvmfmyAAQJ+Y53lxgpdqof5VL+kRPH/XFGViuspwUtE9vF1WMlgtrJD0
/q2mdH4ZRvRX0qnUz1Jz3z6+R3MXsAYdN5VOb6sR+RRoc21yNmutC66w2flXswMAEHA9Lo9dyp7j
ggYHZURiaLKezeHgAfIrx5ymiBkq2zhX7OekBhCOvPLeISQR4LTDygTueuO60lxQZLd9glLbFZ9t
rXBpKDjZS+PZSQ9/8Hp0v/c+l1JtZQyStJVZp9vP5SMMD1dNAlaWCO2iu6N9aSuE2GI5mm+P7cnh
FH0KWIr7GRGaukllrjGBrr5U5xy10G8cjJFygJMdmNr7XABz6Y5QFCVp3GxjF/smAsBiioJ46p8r
0rqvmnaoTrC7d8DIXZ5RGr5bnJKidCewTPFQybw8ZW6J8pU7jbw20jzqx+/5YQBm/7O1+U6DVVt+
5oFdgGiguDLF5L96mvT/GApmOjU99aKMqbJ/cepp1UGwALKcKqcKEn/KxoqsGdoxw0VR1aj/KY2O
4a1k8OODqGD30P+YwFUzzSBtbs1MdsLtTjkYXlMDPDSKxH7xE5tL3KMAH/EqHbEj7X455rAUVkNh
kDdvSwfEq06WhsRg6u04tBonfVmGTiPfM3D14WPnsWsNQACklHAUIcR9uz57SkYHsU9QG/XkvneD
5HlspRLsGf9+uyH2z1RZJLxu22MfG5lnaIzYRW6iUwHyF+8JGZBf0qnWDmDpe+kB+QdpJJk6PPab
EMRd286tBBvYoGn1XZMQC3i1mSvaa3GehkEPK6kVp1UW3x8v0dg7LCpMRqoR0XZu3u1mJm6g5eVM
pgWJ9vrqzqh8185SX7NxguR91JxrUdryU9tM4lfok+LXzszEeoKqOz/Xad1f3SyxftfjsXTfFW5a
/TNa0/Lfxz9y74MrVWgVtdCv3B5oyMebzAh4AwN9dr5m6Qy4ttCSv4MpO1Is2dsO+jKALMBLqi7E
7XY4FXOprcfDVMUBpLT4iIvbL1D7m0AfkO86mqneW5pCthDtAkwAcXprb6gMwXMied7zBTKxys2+
24oAvR78f5MIMlBI20zln7Bc3pri5qa0J1ma22bIMKD81H2HSntyT6JBQuT09m+mngsfNiCmu7Yp
WFIz6dEtxhS1jW2+wEEwPPWO85uKZQ4s7X0yMHAq9QKzAtr0dl2upmtukccDMLSkB3aBfjW4wwZE
RAAPXZckxptlnQldKGxSOQCtRdKwcXeT3Q6+JbIR8jJbe04KExLoakpXLukQHyRfe08vzHOQHFA8
UOnJ7epI6L16sbFVT/b0Jc/dQYtICSfvYBd37KguK5NjTDDSktq8TZ7ZL1UJQW3kzFb67JRLey7i
tvzt8anYtQIOABQOudZdd5WBnnJCdXiMtDGJ13OZ+PE3F6h18/aAhUbQ/9vZnHWqOAATC1YDMkuG
iy8bkFupOGjf3YtF0PWHBe3HGaeJu805HDsQk4EKbNSYVrq8uEUtjbBuCtzS1Bb5r/og6j/mpe7G
J6suDBKSMWXY3gZU8gdiVqZ11henfzb0REvh6PHMPOxMfxpCRrSG3/0ySD4lydh+GERVmNFYQbKF
Tyqq5MPU5ZXygos1hVNcWetpZIo2p9KQ2c9+TzZx7up8/dYtRRcfbO7OhVPDfnDEkJNQONtUeWZ3
BjhmI+Ob+D6kAaVYvlpuPT3ZdVbBzr8cTTftHRoiQj7nDzD5to+Qx5UdNLBBRL0TB58Xq7OfwV1Y
R6H77rIYpmBmhLidL3t705g/FnNa8NDHje1f8GjZN+I1PdJ8f3pNhEijx3dhx/WraQoaz1QfSe42
rn+lo7haA9tYanCWdVnVPlnthFJpJe2DL7a3g4q/koYPTAiEoLdLGwtKKmhfD5zT3KH6VebfLfrB
B0HMnhVV/1d8nGqKb7OBjWZOppZUNOtaXfsVROmchTOl8YN920FO8ZEcWjz4YILo7UPmBENu96Y/
wDYtRj1yfZl8QpfKgjR2RKnmQ9v1yfx+7qrhK2rty5+Z62rG2TZyhE0ef8K9FROyUc5B1YjRg81N
MGRXr3FKyy62syVcE8N86kdTP6g27B1M6N8AaKlRCkbibr9eO+tSj1fk0H2qYL8lTlk/SdlW+LWh
kKGfjwdOWrn6TcsXAh/uNRGp+pfNd8xlkhe9pfURUHaqYu1kLel1IBEFgCusSp5oc4n8S5BpfhHC
+if/fLyrexeDAioOhn4Kz8QmJF36ousNxG0jT8xajp6O5r1YXu58YBp9OfiCu7Z48zzQ+yTTW06b
1NF8W9MmkL4FzlfzNA8qZSj8G9dsDs7t7mckqlRD+5ThtkQLBSrXdj47Q1QP9vCc23nH4J27oqnb
jM+O4jz+F9sIeBf2N9AC9Dhuj01HOZhwFv9i91P8mtaahWhOYLxYqXHU3dhbGk1lJYdO9QgIza2p
CX6iYYItgLHh3rmO05Kd0sYTF6+Ph/9o2D8IVvYaDUzxUiRQtQJmeTdHdJq8GWZTJh9Kujunchr9
IBykfG1ktSbhXPbyl2q1l7+a0h4bKNsT9wrKIfnsWnlV/Yt9/vm3bK4nEW1vJ1Tho4m9gQafiU2I
gh1oUNLk+vZPir8D4vKDL2EL/khTa2rdieEZmNpGNMAqA8xm1l/aTtrnx6b2XBscwOr+KcGv7SNv
6HMGORq5b7po+Sk3zfkdhVf918dW9vro4KQVCQPlFAWF2pwc3+56qUk8aFd7LpJpRXqRhV5HwP2Z
MXb9+Z1jZfW7tAKN17fOgpuNRzlcunz0GGGg0HIF6l1/q2LHeR7Ilw/i7x/UDFtvCDgWgDBkn5zx
zTNtQppYwS42MknWDf/Ua+a9t/VlkdeKe3xtmh4x5DL3+ulqmnn3DTh+8GtqW/kF0d3sD9FYRgkt
rvStgw+057noWZI5Gnwf8sfbnasaGIIMSt4gTztPnNo59p+AZDq/9wzW/osjrigByA146YBF3trq
shGmB7mQHCTZ+DXxln+QtAqeWyHsz48PxM6qmGQCJgz3ADNv24tdp1ra0zyBWBWPZhPszlaP6Bkh
G8MB8N8fLGznqYMUmkluHAlt2e2YqQ2V6zz5jBllsW+H7ghvemXPXji3TfUeGK95Ebn+mynn/iB1
2F2nYm/7P87OqzduJG3bv4gAczgl2a0sWw6yPCeEZ2wXWUzFYuav/y7OwfuNWg01vMDuYoDxurpY
6Ql3oM7Oy34Kwwn6FmpoBfOIMuQMiMSrDx2qlVfmFF5SVzgXL1Fl3zHRJERol5+sXgMpaXWsjqPc
OMV1t464SwVqjCOJc7ExhEFiZf38JAwuEWMucBRw1j92aWJkWpQQetF1Izs4vbAzwE35QGtrHCML
eTH/B2225tAjbvG/LCnJGHiM3Wfi1FW3zUZq7QultAYfvimG2BXeRjM2KGauyxiFWfsmwh76OLRm
feFZ2o/cyVVByPR/Q5+CV0MIGbT/kYdXdq9fFpNOs49vyGf0C5rbeSmip17WlyA+Zy5qAk86zhwW
UpfTs9lnUW7UNZiQqZ/mGAUN+y6DvXQhgzjzwu9MBfpQVAd2H5bXN4DTjm3X7ciTcZbGN5HLViad
OwSP27zSjBphil5Yx7PzYv12F0Zmdhq+mGbRj1lv8jHdfN3iOtJmG9t55P768xsHovL/jXMSu0AB
zDvACOwXT6njvNTZYWntMHFUWFxQ9To7JRvoDsYkJH2nwWZliU2Y3kjXC5XDVGKJkMChvlRSPLcL
0VNFLYatiGHIScXId1CjVHJfKpcYXtjZHte6y2FcdZfmZCzX9epfIledu88IaSnDwYtG5uFk0NBv
Ud8c/y3Rts2tuSJQPXj4iWGKkF84ZWe34l4KAMeMGOVp3mxtYCGGgWaU36Jt3mCJbMVbyKUGga5K
RdP3n/+HHbJLDjmQSkDt26/3/hyiCy0WQiGnc2qUYic3kfUyfHIww7z5X4Yi7CIZAVJ8SrGy1i00
1r3RZvVlCY93bdMulOEhaJ1LROxzK4YLFcrp/Jfa8/40/qcZ5WqU4S1jv6y6tnseu038hUWHdz83
Vvbl/Vmd2/d7lL5zvhEcOX1lyc+HYJz39pApwy9QoqtnAy2CC/vi7IQobJGyIvZGUv56QoNpwBcZ
eOYoyxlH3Dq6eC61up4b89Ibc24LQhEBlYx2A3qMJztC4DqyWCGvt6pGcUQ73biutCy/bM6oj8hu
ZRcujnNHmt4/k9o1afiMr6emoZYL3AeIQeWqDlFQFo+5WJZ4pGcVYy47xoa/ZX+/v2rnvifrRXkT
aBFhykng60tDqQXPk1TUZfgF2v6My/eo7rIZhfT3hzoXhv1nqNNkg7wY6KuijmqGeb0ci7wwHqs2
MFTsz3mUBINXP2CTCeaR6y5K3x/83GLybiJNSshADfxk32xKFq4yKOLsPkAPZJIfKk+bqWmv20Nh
55fM1M8dBpBasAb2Ug549ddraWN5iMrrDMzbNWH8uB5u6b15Sabp7OKRte0EMW7K05ivw66pq0tq
Rl6xiQO2Zs1hzlVH6TnrL5y7c5uTTbnrzVFnACT2ekJ5hjATNpgkpdu4gr5Z1wOO1E08aM8+OqWD
VUeO3vT7i3b2KwJJo/8BoAk47OtBS7u2peipAQLKK6/UgLcEPI9LLbNzo3APs/epN4LnONkaGaoe
jl9UwKeXWgEQwDRmHbL68P5czq0VoSpCJEDKSYP3Dfqfm3jZINZ6E7tfIrz5rZBU9mDqrCIOSv8S
KuvsjHYTsb1dRu/8ZPdRjA6q0adYEajQO0qvraHLhJdYXOeOFAEp16MDN5ko5PWMdn92mY8mrB9j
GJBPd/dowKuvVF3WN0HQivT9L3iuHkQoQAlyRyAw5sljRpPOBFIBFxITZNCXxRZdVUbh37vGlh/m
DFtyZ1PesdukEQ+l3ySke9nVZq9/7Aq/68LAxqTKh+4bjaHXM1/NSPhBvdKmwc/s3nErmdSAWLAz
w1tCFI3xUpXCuxCcn9tAKJXtHiGYFgP3fz2ouaosq/1pTt2qNR4mc4SK0IXFp1CC/H//S5/bPzQ9
d1QE2ghv7dGLbA2jGcZavujoKKK+/DrjiXr1/ijnJoS8FPEWkoCElCcTsqgCOdYCyUllthE3lhTp
aoTEsUb0P7DUIN3AUmP77LImJxdJq7kWceyGF+cPWSy9rI07K5u+VOu8XuiPnLko6RTQEgeVg0Dn
aV29L3vqX9EuEpZ7/tGRfROvlZqP6J9p2ApBmNBxvSRAeOZp3Y06SXDQ498NB17vjSkbiyq0Bjak
Y8i/bBk6162exsTpdfmbXtoG8bN4irLR+XNwPS07gIQ0rsn8T5vkCmTDjBb2nE5GAUkLCa2klUol
JHU/3t8tb/YkxaKd17gTcVBLPo2O/AkjdNpzCrHkqk/WHhJ/S0P10/ujvLnT9lF441g5UEc0fV5/
yLzsGor0FaNM43zrg5p5bHABORInfson44/ly/fh0FqAU86GIZN7PZyonFlPqlBpm4fhlWGOOjUm
V+K1ajl/etrgyRAloC/FDcLLcPIm2CtNyqwdVNpFy3jrRvWW9qus7xDSuhSj73/VqwrJLv/HF4Ex
RXqKzujrWZmDqINaEIc4/rzbRCgvDrRfIuVqRNcZCN4YYZbuRlHejudo+WOZvn140kP0TeGJUWB8
PXyNcldb9AB7arSMDlTKuk+q3mmjRGWpbro2cfV6KVR5c5ntg9IP3fH5PAinc1amxjGsFl26Wxkl
PQzzY2tg2ekUmTi+v0fPDkX6DViNojfb5/X8/I2Ht/cclQZbsF310uZy8YnblQ7WCw/Bm8uMWRFC
ICNJWXz323k91G5N5Rf2rFJePFPH+PH0321aoUsslGs8tc7gPUG7yL++P8MzZx1A0Q4G2BNKkK+v
h+34KXoWlkoXq0V+YOXRK0Q7/A/fcZ8WeQ+POHDo16PM3iLIgtknzTQ0V45n2GlYhFY8zCI6/A8T
2mEAXGGUSE+9asUaGJGbMSHbDNQnp+aQUljzURJ6f5xzW4PSE/BMXjsk0U+nNFDqzitXod1V1Iew
k7+XMcrTeooudY7OjbST79DjY0LU8l9/PCSEI4OKSZv61hZehyBS4k5G5v0kPfWnbwybkA4VawS0
YceDvh5KsEmMOaBI4qlijttpNq/CbeEx7d3q5v3vd+b6pwMCl51NAQfmlEnJFigm9MmbVLT+2MX9
WpnywQ7m+QawQTjtehRlfWHNzo1JdwA4F9XCt414zN+cghnib9rPxaHAQymW/bLFljXYV00YXmqG
nzvT/x3vJFZYqozVnLD+9EaL11oNRiIXe70Jx8xBhiHPr1RXXlIx2rfD6ZNAWYPdb/HkvbEgaXiv
vd7smtQ2muZAfdxMKqord8sS+rvCdh3PlRkQaoYicRbfvnD+3s4ZtujuD0IqCc09OJlzUHjaV5p7
rEFL7KYSm5POA8yOSVTDZ7Ocu5vA5sC8v5neHpGdokrNgXQZttypul1kzy79GBQY+F8n3rbGuF3I
KWIbCYg/vsrYs/yH+gYqSgz3+oiMLQEaO7qD/rd4z/20rPHiZfXnWgfqwhF52yqFYWHBIKF7B6IC
wvHrsaTnV8bGzFIkwocCL4k+lHFjtOX3amlaeH84ASddX4shGRerfwBPzpNbQjCzebFE8d3PSlQT
Qhfw64Wj9PbdIMHerTT+JbiEp8e3m1rKIa7PZzAc+VlSrUtMvFS+vr+ubw8sHSeAEKgqUS5ANOr1
B8AQcqjykPBGmrYZl4XhxSKYoi9jqV7seQgvNBHPTYoBydmpGgCM3rfZfwoH2+prt6PkmYb+4B41
RO/uA8bj/iWyxLlp7TRZGJ2olLwpd1LwbjY2TgfFuENZbMgrUDm+L+Im6sVjPxqXSvz/hpyvLwVq
YyRJOw0QoMcpehixJpMaHLs2lLm4WcTSPkYkhV8GA3oNpozK/RKsGQzBbAr6h2yMxu+lH/VpVkbt
N9mE/l0/iPDOnBryOSfq5hvV5S4uuVJ8qpRVpFbdXQTc7Nv7zY/GGHcv0iLfcErvCDISZsctNCTb
oQliIyrNpw7H71sHU83HKBjM+8ZbnZfVMqILqeW5FQKhsEPQiPyQb329E1bEtJZwcoirB/f3uIjo
Mdq65lCE7rMG2HupunhuOGBFcGvpPO7I5NfDOU0RZaYu+nTFgehnY3jL9Yi7BRoPThij0nOpvnPm
vvxXoSzgsiSCOS3tF43vNsNkaAQ47OkxH7QVU0V1b1Q4X2o7nnkPGGpP8Qj/d5j366mZbj6YJSY4
gE31tB3DblSHxiRBuBUdB7hy+jDtQYNeqPC/rWAh4oWBBi8R0mXUjk7uTt1iKatLQP8bjqkIXcke
izUrm3UsK5F9zQ21fmrNsU3lnGUdvpZRv9x5zhqqWLuiuqSd/vZV5ucgF733evcH4qTy2fRZFfat
rVNzHscXObrIpof1cq+tOT9Kmm7f82Bpq2Nrz8WntSnH4/s36ZmzxFvFDWpSe6Xrtu/A/1xtUb9l
8Kz7Hvz+Wr4onDXiIC/ymy4wRBIWcvuyqnG+Vm1wqRdxZq/t/upkp6wFT/RJhgFf0LOGZexTFRpB
2vmz+GibIr8DwVA9vT/Js0NRnaG9vZctTyE8A0RoOiotYi8NXsX1Jtx4BLSX1AV47veHOnNiqf3s
yjLhXic9bZq2owUlH7GNdDQxnrnaDD0PPM1eUMbWsNaH3s4v5b3vDwl26vUShtLBdwkxTzySA/qm
fpgVJIeebyTFZqz3U+8tF4Cy577n/58kOIXXI3aBv0rDyDTA9G1Lha/pFw3rdu+VgIj+h++5H1b6
wf9qXL0eajZ6q8jcsk8jUsKHprWLx21SBibUawFbqIr8j+8PeO5AYCFChZuclLvpZG4q95W5FciV
5vZYxFnbtDfRVPwq7EJ/hPG83ga9Fz0ienCJyHMmyKByAdoKxQ/ox85JgIykQd87hdZpNpb+FUmO
TpDR+vOkEQIaBZkdHLQ32U+u3bWrR8cn606FqX60TbU9OJaVwc5ch8P7H/LMJsGnjyYqBS/UOE4L
on2v2k1MJFV+hpck0ntdOs+4QiBwewkZeuYSJQxiWnT5YCCfdvPd1bJ7YJR1qh1n7JPFkt2dHmH6
oQBk9LchmlnP+TQ3t43blPdyBGD3/lzfQr/2vhXjU+8iQebwv96mWxhMQbOjFvjLF8x755/TRFGv
M1r3SjvUbazcDw+CiChuBj+6Imx3L/yGM9cAXWgSWMISfsMbATFprstQYNLu1nN19KU7f5i7CFDy
cijqqLp+f8Znduu/RUy45RwVsJGvJ4zweb9kJRNGqyK/q1o//zqNfXFhlDOHkVH+rUGZHmn3yRtR
jVYeEIQwJ8yCv09m6ceRU3cPUaDUXYnFwSeiGEUcuF26d85tKYI86OVcBohcnQZ6S7jmszYpCQjL
u861CtNG0l8ShZyv+6I3aLRZdrpsTnsMwqV6fv/znltMmMV0uPYmG/XM15/XlmW1s2PYT5azceUE
Lx0h8rEaw9+mkdsXLtlzR5X2D/cd2EUC25PFBOPj5k3BpbCxbZa47Zv+1m4AP2w0AS5s07dLSj+e
UejA2ARipzzYNoy0nDqE16I5W59y38uSGtOMGDyfd4VIu6J7l8F2yvgh73/TtxhowmhgTJQ/0AYC
hnqypl0m+jEXqk8DT2DpV+ZecbBHQ3PR4vhdxeZqu9fBNnuHKtRheFiDvjr2pDblsWxzNzaHTstY
jmVgx4uT9+nkzsOPCz9y/9avkxtwv1QqsDyngEh49HrlQ1/ItpjRCdWLWO/sbX+JxrKNx2Fp0LsK
h/vN/0SfP42EO+exufjedeHoPwa38a1A+KBotLPN6Yy8/hkoSfgKShxqV63j3wzG9F1Aaj+sk1sd
LVRODzLbLpVO3256WNk7R2SXo4KDs//7/8SiYrPbQmQ9vCa8Z+TB2JbJiisUM82r2VrRfowGvcqr
9z/4271P7OvStgPwQxftNKMDbhY41UjOPeI1ktCMFMky+dmHXlbehTLCvzCG12sbkK6SV+za3jRG
TtZ2XDkSUY3yVGYMbnPMHGeK4pJeF9tf5fPtUKA/foUTZEcyPYOSSabGX/7etDE5h8iRaLmYmxc+
hKPWdWIE4/R9tjUeFEa4hs+I3ar1iM2wGOK+MfsP7VSFlzLEt2vE2nh8MHQj9k7nSZSyWUabVZJN
OUpyIXf2gwS8lPFbtHkFNXKqv/zx8pCdEEJQ7aIAc5qu4ZHMXx+UOg2kK3yUL1X0tCFu+EV7c3Tx
Hnx7OQFnIzmkpcPFyz+83oGqlNJbdYCfOdSI7qG0ncz7PpczTvVhXtXhI1AYb44NnHeH1KgMPCa9
epTZMaCPLo/VvOtQr7pS32zaiX3ctr6dx6HZ5g+iLiiYj1OeUUExtkdnBCsU55GKvnbKLpyYghp2
C9kcBh/l1uRftnFTdmwGSM0fM+nlH4IsHO/n0DBF2rbEQ3FX5bSVy8pBGBFsYd8erFB5+BRnoP6S
2Rg9D59yDP6uJ6hea7KoeS2OW95IFQu4suK2LqvRicsWbfIkqhazilfk36I7nFyExBa7kNNxMLpw
vJuI8PIXDRIUjwJ7EDZSgxEqt44ws4/OUlrqGlEy3C8aq9IB1TE//GtTaB79cX4FKILiCzhsyla0
I16vENBTO7d9qtgiKKJY4MCeeJOo0UiOokO15sHhT/cflCM0g/8FSOwMhtfjYY3iWz3A7x1nkr/0
bqcOAzpLH5sZCfn3h3p7tMhNyVGRTSIBICN+PRSK/6KD1tml9tzVV1lo5XfBaoG8Csr1DtrJpQT8
35bX6+uIvh67iotvf2lOqz3OsDoAosD2rpmHb+lq6+2bLcdivCr5P9w3jpP93aO5K1Ii2Ex8rNbW
rZOWUs2WBH4WZV/bcJm/8lQXbVzSDM7uXK2tn63qdBfzuHTfxsGVH4ulpXqSF2ILHxF3JtHvJjHf
1IZELY5sy14SXfqdGQ92EeWI2EXec9A74sXDUftLZ+kmiz2/9hQ89moR8QZL5lnn9dgmgGTUPw3e
pJ9N2RjfhwnYHPIRc/ic9wjbxLoQ/Q2N3GpLi2bUT0Ia5i9Q6Kh0qyiTWxysDQH7vhrf7NEdn9F5
82+rvrR/rRPmJKnvbsXfxHdaHawFN5dYVZj0ftjysKZNIrvgKZ+q/hkG50ZB3cj6OlE9NPK7urTC
rxu0OvHY9LnpxTX7VH3exnzOPwaZ4w5oGfRyq1JbmI33MauRCU8iwi4OHtIAt1UYLc/OkHtDYsBX
fjF0XfSQsnSxUg3yOyQ3UQuieIUpZZmOIMxqqhpZ+VSVu8G0a2Xj44wskxnDZ1/b2Jqomh5bahNf
RkOSvjY4hAyJn7mrjMdJi7ttjNr547hsxkEIemIX9vfpS7vrohPJ0jTn7ELfONnfM8cMnDBIsMXX
6tYaouoeuogMEr3yLy4Mdpqf7IMFPLUELzBhwEu+PkzDIDDdGT0Lq1OzSpZqDI5hNl4C/bypJu6t
nt2hj5dpL+B5zuth6Ma7HfQ9yOSyyY1DE4rljkpTdvAE926s7Wj5nAlvvPOnrkcmtwrdOa5C05DQ
z63uEuYVbY99Yv891Pyi/TvvyOxdDfwUsIlgoF0sa4C9RENY9yUYK2OiqedFGkVyv/C+zQI3W7d3
Q3o0Vodigpi9ZrtGNEWiaNp0ywCywDZwdleDVs8LJu8O+Kk5B1MhmjlP7UiXQdyrUcvrDFcGKltq
MO0EfMmQPSlPls6h7e06j7OlyKxDWfvBse+hYhws1JI+6qkX/Okq36+cqOrjcA5bcQS9uE0JxpFr
E4/eFPyezaJrriJnKqqDNCLriZsiaA7VsEQfxJDNf2lluVvcFZlXXHWtGF4qEy5qMrkGxzvPej74
LPx+SXK/dX90agLlWXT9+JhV8OdjMTazfyMbWWSHzFbG97IV/mOAgBhexPBeoxSIDMdMEoZyBgWF
8IPb2e2dzPNlunfNMXxpdeeueM7o+qbPt14k5ZZ35tHU4fKdzt9ws+pFggspM+vL6IaDFxsQfB6X
UrQf6CK1Ml3EhgFcF4ZlFo9j2DqJsAP5AOebXUU3bf1SKhnc4gtAWIeCNN2UGu5VGGOLRP16gOIy
XpFSIbRZVut2J6q6AUSO40kSIKvzF+eAX2iDCbgdzdETEGdrjE9UZbTzsRPuCj8tXORnpJc8K51K
ryMYzTFmjHWgS5VmU51/FA3Ryqcx7PRfuTTRexZ4Dn6lxdeE8ZLZ8/cGRUkjbeyl+Wma/eZftygU
b0lp1OHLUghtEOn0okxAQXgvFGnXz1M1hI95iNNrshpD9M/Gj/+8aIUvAzob/vehtWSdmIYbfTUX
yP+H3s8zla7NZgWghzIbNd7CUU0KTCUbkjXIxIfRanI7WYaOZA5vYiGB5jhLEdf+GvXPbR32Pyej
MtcDGHn1CMyM9oNTWN59vXV2mUZjVzux7mD5AlBE7iaN+lYedW0gCaVRfXCONBeDn81Qrb9I3gP+
6s4eneGmCj2o2Ftljb9JJhp9yMNl++rBY1m/Bo7ApBS7daNPikbPxv28aq9LgjyUMp2KwH/q+7b4
PEKK9O68kq8XkzfDodt0X6A22vhFfcX5EZ+0M4U4hjV6GyRv4TDdI8FcR7eecNs5mYrFXw7btgZ5
PA+yag5NR7MDo5t1cm6afmleMLztl7gLAuMqlwMeAUjR5H8XS5M9tnPYVZgbKfPFa+whiGvHEU/j
vG0a6QPbhZJqkA4as9d/dA2vshM/X51fk66CIXZHuDvxgiDLo52Hmi1aTtVnAefYvkJLqrorpyz0
7gMrAyApVleZNxhguF4iZVl4MhZN0NiJh4ns/d5E/Ks2FpuzupTyU5PtZbWl3JYvGR5pGQhf4au4
zsp5SqIF+NXi2Koj/rBcfG9aWGaPPomQuM6mQn2Ag+//UM0c6HjYcGlJdj8qfUSuZpxiR7Opbl3p
lB+F4QrCcWdUwbeolOFxMncb+bJf/cTNSnP6APWuKp5sLHy7pJe6rVCgpYcbkxJZYWoM0/IpcGwd
pojMhAPKrWr5HNBwaJLByTOwOSKsWlqqPgNbiyyqo6GbHIpTmOXbXe/OurqtN1f+Y2SkqzeVFO16
wMcnN49diExpYgkZRGnGJ9vicFkEflCrMX/C4VS0h8EtykckyMGT2Dl+abcwT31VXMlMtXncii2q
Hybhi990KILgAKp/dY6GOyIjEFSr+WOZafDGaJfMXqqt0vlJpk0M1K7SudpGyo3Jrlf4Ee2ROks6
lQ1Ac4I5AO9ty4oKo+sN5q1htJHgKG7OnMgN4s6DzbZT/Nsw+qRyO/gwBZb7lyiiubjelJr9j7CC
x+rYtVFeH5uqM5/W0tvWXaKy+RDMOWuC6U+OB0pRbWxru1I30vbqH2YtJ5XgQTo+uVMd5lf41TbL
7TotDSSdtraet1oPXM32kt9OKHl69Cns9oVanTuhH9XMz+WKhnk8b8EwYPOGFfSsHY5LCyulO9Zu
GT5N2sJ6a7GGwEsBFG/hweizXMdOMxe0Bvsm/K2X0dOAD7rmmWNpTjF2LkZ1M9uZ+Y90t07dbmNt
PeGb4YwH2bf+bYmGnrpSVdWHfKRWf8p8n6jR1La/Pc1aijuD0JSIImNZRI9k9k0gVPXFKAyz5yHs
6x/FMrV2rDpl/g3ZtrDjLFuHB52xzdN5QcPrFt2qvoUG4HrF0cuj6Npfpm0+FPjR6rgH55Md83mY
okRpQuOxgUySAo/T7l2U6wHleKmWDqBXV+5lsWj9q5t2XHhkDcM3t12HD1VurWbsa42MYzlmprpt
LYWaN15ixXeiSxdreStq2ySYAC3fzsWUF4mL47ciKrCMW8JTD2IVu36rrjDZa0sovMXo4h66tgjJ
e1K5mDwPzrPWHXdhsY3FT+C7wo6Nzq3ETTcWqx23zlQ1H7OOZblpt8nuHmSIWsvXjZC7uG/ppOQx
XZUtwtqykTv6Jbc+lJtVR7Hv1Nl4WDnWUyImq3LICIYQZm+1rTr2p5Wmzzjb7QFE2tZT5ej79XrX
n8nTKmjrZ7OSMovLrlUfeqMMfoxuzR+TvvBQ/ln0+kFJqBKJENxUR1VEMopBFMhvhSHVk6IHORym
0gqWI7Kps40pTTnIhMcpQ9s+UDBHWn+2ZUIKro+VEivFB2HnZjyFC7tD9978oKxum4DxLNZ8b1kL
GeLORXETT3XZJ2y5KZdbQmWfDMMam0QAqfmxCBk56dSZGXLvymSZVlPrR6trzeBqLnShb5UHk+Jb
URREcIEcvW+9NI0hwb0yeAk3qh6p7VWyjgN7zJBiKyrxgKR7FsYUj8f5wcvdMYg3/laQgi11i2iw
jSqG6+tQ8BCF4a7p2IY03ENlSpJ2/Dl5RzUzT0RtLx+CcZW4eWWm/5GEKrzp7XE2kobRfuJPKlA3
Fkhx9E7lVEdX2osC6pQN65XaogDHZel5P0zK5lGcKZ39A6IADnCtSjP/HJSqdw7Kd9Q3aQVVHUt3
su4jf9pYm9pynnOqC8j9GKVxjQyREaajPbnOFRd6dx9smxvF3WqZv6gWeNhQLiPxwBxmabdUxE6m
k+XZ9RLOhZnIzst1orzZkymaFdZP6ArGviTCYv9aTpmioxSOR2Rcmk9O6wmsQld7VWBoim6LbYjs
f0GU5fEoexektFXhdMBT0bR50goZzncOt5S8Cye5tBzoHugJUnnB7VaDyo7XudPZkXOpu6T2h+3B
bXo7S8NRVGtcAJXjcQ1cTVUDmNmcVNOo8qsR9vIIKaOjUQ4qArtgMYbTdWEbVnC02sb+5jXUgK/Q
+OEkdItpPpEbFeUhsJowus9LrBdjM6vmh8rxyvKmsnixYuUUKM1mtEw+m722hkM+buYP/NS0ecyE
rfWVrObuW2Au9JFIIMRHbyaLSrocwbfYi5CsI2hZ6RcMJn5Kwm/CW8JrB446ddL6iqqV4acd7VIT
YXaHA9zg7LccadYYeezvqmz4+GCNTSbX+lgodjDoXRIOSlV4HwD78GCkJNho9F+yyOP79KgKvfQC
UR92aL6GiTnmIVFl4/1V9vbQJRVmQNxI7G3ec2on93rpFPeM2QPVsulUGZQogm6NS3voH5qlKqe4
QwoBpJ7fVyoJNZs38bfKc46uoHwQZ14Eepy1h8rFyAKY66zGv3tZ+A33Tx09S38M0VeMtJsVMfY4
vrzK/BnYH20dFRKLYbsZl0CcvxI9u0Rrrj+FcTcL5x/VIBcW29hE9cfQ6JT8EjZLRDsDAbQg9rxp
meD0Ker6NUKOhzFwyv7QgjD0YkDpMElqOD3caVGE1YjejLq/qhAkud2cRTIN1KWsq9orazdxIJ5s
8eY05ZbAVVysxGnG6aO35TPoUsAWvzoh/Iq0oAjuddvhkmI3YRPwDpp59THjLv8+egPPiGRfbnG5
+ds91wOxtdNq4hOMfO1fTZlnT7puupd+q4363imn1TigNLdAvXSQrNnZK1kioe9+Nad17ZIpm22f
llIY3Umxek+siOUkmlzgCP/CDg5FMy3PQq6AXEoAbFbiTpkjk8UTwZ29FIDE4d+oB29eeeF1ETYF
7Dbaomk2+25FxKWMVGpjXJOo1/5v39u86M5TQ/6cYzLC6o/T8jKiyIHT3WDon60bUdOyJje4sVp3
spOwd5yPi2OtDeW+rrpfSrMH0lnm6ovbCmLNSUiWeR7wSEr8Dqv5WDt2PSTNorI7u0N3LplLOThp
seR1lUyiyz9PyAV3oF41eJciQrPtTuXjnOFR489tTFFz+KzbxUMZq8/d9hYdee9XHhRumRaDIhf3
rVmgxAsrrE37wh/mWJeR8XVrbN0mHtXC9squ1QivaqzD2Gt82LX8CUpitUk60E91O8ZbMC00zZxI
FSnb0/2b9y/7kRsyELFe1IhLOJd6jad7Nvz0umG0H4J6q/qDEw3+r6XLagxCN1WRThOdxn0pC5nO
kaTcVuL/o3i7a/7I5uA+9tMyNvufsRNsY1PKXa8APkBPe6RYf61Zkd8KlMDUB69BEiaZKIh904YL
yBLT95qDZjYGF2M/ul9NJw9/B9bq4WFhDWGeymnpg/u5doenZvTz70iz+VVakCWUMVXbfrvdcNP7
he7/cBMSdkVJVZnVP5ZZmjOPcEFNYdTh+NlWcyGuBxOQ5XWYOTMH0Fya3/Vsz/JQEp2VVEEb52Vp
qunHGMjWSLAzMRUVmDqiAlPNerneiW8q9tTmdrE3uVOXjOEYPBnao0WCMLQLHDZDxA7UZh+M3Hyh
9QCZBURn0wkniNEeKn5XOAfk+3OJ/HYDBv3ngH/R36Ps85I0iq5UClhqLNPVcqAF0vVp/x4ybPvS
zKrkVb7kU5cSmVWSmiLSmXOQuSwGdnfUg4LJppXAF5+PZjd5L6aaaBD4kURy0ynaoKWLGjjNQS+m
97vzfXKKqdjbnSgxkHvLAmwz26uc47rp52c4KKJIBEHUZ2NRxkBwsBjXHc2ZMIb/pnmbp1HGRomU
RexkM861PWH+c1d3DgbtyzT+NJr/x9l5NceNpOn6r0z0PWbhzYntuQAKZVj0RqR0g5AoCd4nTOLX
nwfaOXuaJQZre286WlEkswAk8nOvidvrok3j1zKvo+dZpumXgYyZPjViz0+thipzEFXx8iRxKtf9
xFSgthamK30DNZE40As8vB3qs9TX0li/6iR1zga6hKOGctbi3Yiz8n0na3Ev3ZSWS9/0WU5B3RIV
O5rPaLEmBIgA/e7m0XXkpPhmXM93HNf0EbJZmb42iln/bJupbmAupU4XjIuZV/6CTt8d6l3GA5o7
+YGKYPhpLcK4T3iBfsxNDWivoH1SU/artG29xLBhCrWqPfkRUrmur1KH4l5vSveppToc/YSWw1dN
6+tkA6LFycK2wVjLR9a4Z6piLd0tvRxZkF+LbAwYyFTdnUUZml4Y3gJBINNL43OX2NXtoOvjVy9v
8vGylYU7MZacHMtXWztuLtMucauQEhzZ69mb6k3at159yBkbfE9p8x89HB+rC3QknTuEyVZJOUaO
TWDKRVNDiIDNpSsU8ZhPyvKKrmT1CAPXybdVVdExHpjdXjn9Use4M9nIAoPYynu/HyrruSzRytks
rds0a3+rv8cJLNJ9zVSqbs/x22yFWSaKb+sRB/hMDGMmptaKGpSc03eLRqiG3yxoRoL3s9B0UrWa
zmgWV/ea3Q3ygraG+bCQJjPmG6mYQ1CkberH9NwX2ozFfBhLmqRBkao9e6ZT6NuXJe52ftbJSgsS
V/GKUApjLoNuKNA400HV3RSd0cp97Hm5e20yM/xZ4HD7VKPINgSTXFPoRObuIY7KKSNNU9vpjleA
rhB2OMN1H2dVh860PZVB4aGBG+R5ZzxZZs24QuAFsQ5clEq7bBNDXCR0MCJ/6uDr7mQXL20YpZVT
UEtrM1POaWleJzmnT+By63aD4l6cbaLEwimg7waTZIDB+c9omuZL2Y7L9yLnHL1Sa23itYQBLnak
v+OFtdR6v5dtoextqcYDkyB7iLYlHdZq15OzfPXmmSLWaBZ920RGW25Ks83u8IVVbkynMR96hqep
P7S2cwdlufzcoleZhlXuWI3fKzp/cpZYjge2NVbUhJMZ0QOYJeGio2C0AoPDO98kIlrhxr1YDSMr
Kb6QyGbPyeASDJ1IaWJeepfBVdplw56myDLAcTV4K/I8o8xypNqgtqhWaGXkLcmBZ6WvkTFavS9G
EFnois1xwQhG70sf5no9+3A09CdSEvveLGanD4bCnS/iutE8v3Es5VCMUpjHyQY2Pw7lkO4LqSdP
5UIH6TJBzrHdxo5oUvL7kbLENBrr80KxkoS4DvSEhKzPiSWOG3mBZNb/hDKQlW1hn9XWZihkm2yZ
2sZ3QKQKfFM0ulJNrXk74PPDZ6udnatuVnKmarmuHgD4ZzUjpY4XIS+9/FJjgCV8fczTW0XXiOfd
MPZZWIkq+hoD+Gv8duw4DXFmhhPmFotZ+iop1EOEfzapY1HlIrTHqH9eigrQa9dwVPiIKnZPEBeV
14wN8CqAMiQBQ4roxcz17KYXZA3BMrUGA3H0XXbD0tHcS9KmGsLRjnsMDceyuCiqQYm3mtorFy6n
nR0ilmJWm350omqf98VSBja+CKXfpDbRpu8t7dI0xeCEaBSQb1H+QmHWnTTZep0e10HStdphoUPP
QKFuh13GKMzyB/wGSXHLcXLprreionFmmwRnjlgyjBg4n8fxI5kOe9mV09UeKZG16N9LQBjfahOB
1yDXCo08QKBr4SFM4BcDqvAB87be8b066m6mckm1DW9G6aDlIbHyM71BmjtbK9SYwiFZnoVhTWqQ
S7s2NkKh2UMGoQ1Z4NSz+VwXgLiPCfZKut+BLLmSivS0oPVK7WZc1tKSw8dKjoBL68docZMVRaJr
9xbJM5p/psUctyzyC6YcbhKUmVAenBY5ETSzMv2moMKp7iK9XL6XoBzcQ21Ww5ObpvGt3brbNG7U
fj8rGm2x0u50GgKmzE3wBZ53JTw5vTCrcJs97KjySBHUfleKmJMBF1V+Iy8V/XaZlt4jnxwF4FBK
gJuG+IMTlbvQtI3IHOjmOGZBmZkbSbgW2eMmbnJ3w8Eae3RtpqHd16C7aBs1BQMgidt7cdkVRsJh
aU7ZtTSj+XNLrL43eDipXyhC/1m7CZnuqpZ3KQyvnndcY31jZllD6prNES1yg8/UFHOsVXIYVeel
8ApKUIdt7mNjYcKLLUdAgDzYO2OKaOrT07e+2LND2qB3UfoKGALlJ4G2Z+Y7CHV4V0x06fa5lUln
Cv8aS91IdqjF8V0oUJkAlnQ3SRWXql/byIfh5G6LOKyrVjyaHp5gx4GJRh/KAuIcJbANO7exlwYz
EJyuvwIfyZutVKirQ5RFCTZ6l8TLzqPb/gQ92lj7xRbVihyZNe0l7arBF30OiyzptBhQUeyUpk8D
3KX5oxA7CA92XIXmUiEqSKanFdt0ycE+hqo7eGrrG+0kre1oiFK5Lmk641nb5IVofjRJ1yXXc+xO
0X7q05wsB59KQ3KKpnquh0UxKyBOxhgMZ3c9pMyjZWD3Rjs8tUPbLjuyliZW/CwyADN5M2hNNOr0
RHnQxWy6KM3rOZgoPy5tzsHQabUquzdiux0jX0VKtEAuVLbGo4mvbnXdVsqs0nwh6Jj7XrUhVGGb
qZNZV6qiPKtJOZWHbJ5avAxQT0nrY4JgxfBga+NCfqW4i1v/cOpUJ59h3scaovGgLvhDrVgTpf0y
qdremnN9umpNuueMCpqx+mko47jUAfNjiq9t19hx9DPyFgdraBRli2Nf4Xz7nMdFLL67GrHzWnXr
yA5mVOXnT8xZOvWxHO18zILIs0vtc600lmpvi4Lh4D7SxpEpcm8s7vJdmesVwUMOl3ytwMrmO5bp
GCPGq9O2JCRiPPBimIrKy605yOKDPqN1pim+25k9qk81iAS6LoxSUHnIuTuwJfrBsfajtQzKQ2np
NZnGMDWW89xHYyfBNAu15ZWyAFq43+zWsJ1vg+3mjtilDEjjxDdnO2t6uk6pWb40LlHmu0e5ivqf
OxvpcU7TQtxYstVWTG1SIO0N4yVyjnMHR2OXGuNYXqpU5ebOxT1jCgt65sud3fD9a191mRGgz49D
3/c4jefi0U5UZf4SyZmwwZBEevuO/c2l2Vru7eiHD+NBEyMhM1F1Zii01KbuQioD2s127+Tjvi8n
fEJEVaQToXLos2sQUEm7rSdnqC+6RV2ycLRKI/+CtEfUUtv2bhfS7jTVfQe2ZPGzivx1YyiydBhi
0GAJpGVW7kvOG3OPPGA2X/bSooRZVOJrKGaBLAKyzvLzEM/Jj25etO5gcwjkm9nMo89K3NWqHyvj
9GRVdIG3s+rhGV+XxuDDni8wUSL8mSGCZnn9Je7zyKHAMrx5Hzf8UEDckNEh5nX5Plhthm8H4Ga5
A4mpPcE4oq9k0az3/MGj9+bDolFuGaHGxSZ3s+WLbJ36Hjq09ijdWHWokvo07NskrZgekCP6SQvR
1md2klxV1Nu3LohGkMtmX1p+ZEfJF4FhiBaMVidGH7FQ+VLqi5xIZEdV3WiD3r7KwlJfpiGfLxT0
rAtwMLV9GHo07anM7FAxeC8wscwPRpa1gATEcsn8ZyzCOh7NY83bM/mLPjC3aWSEAa+ZTvll4WCC
OZmCyUNsNE3pj4neCOZzJSCMhsbPt3LR5sembhxapk4xVpu2AM++WRJGvvcZJ+KjqnQ9zeiyASE3
WE4iGWgYoA4KzQblkXB3H9MWOskmr8fuBaCRex/lpZZv4ypynPsaU+/nFsNKEDrmbH336jGXNGCs
njpaWmUVWNOch13szau2Q+6gxRzntNWmGZfby15oE3IdRVseRnVK9hPo5frKgruUUkdbhG+vq+hf
oCzHoAbdSfo9k64ml3DWrSJohiiL6Tf3+PMS+Csmnm3kmH5rOd2XNiY2hbMsAXBk1OtE49zD2XZY
IrmnlRWbm97ty+QIfEopcS5MyyJMo2V4WsAH9CG1o/xW2lryminYX/kkmP2FETemtpVtm37pxAQ+
2U2S7FY0ZsrMUndrgIpyEYxXhN4dqZeoWZHc965WPkMcaKWdiABoDwMYpqqMecVYYW7QlPiq+hiK
9gSrsTAVv40W8ZAklMO+mtfI4ztkOt3GnOV8KzJjbLgls6X6CSfQ4sedU3DiaR4Iq3jsOc49DwX1
nUYb85mJPpCHMUeAOmBb0qzOlrQ5xjMpVjjC1Rk53FbTQWtJ2895a5iPqjdHhc+xz77Reyn0S6Xp
utRXGQG9xHFvF9R4PRjuuu8YJXMYuckWs9RkO6iNMgQOUyttW2hef2f18bKC/Sz9qo47+xZpHRRf
y5pD3FeW3JVhkkp5m4LFfTDSti2PnWfXSRiZYxYHLWgDEUZWFLsMeUgytm7HOHztG9DKH60hbuhf
ala71fQyK7dDY3o0figAabyKeQwGqQ1fKmKvGRQaOjjPcCqqZdOqgN3otSVOHKqJl6KD7hj9kemJ
rF+0bHHTcDEV96tT964RtHgkjCEvN+IJWYkcMEZyvWceWrUWV+OMg1WAFBKddbcsqwu9VmhbJxqV
3JYEQf/UWmP3gzOUqVaeqmuHiG62Svk5a27QZZg9P2VZt+wzMBQFfVeFmSx4oPypSzrrUZuRJj5q
xLu7pdRs8oGPUZm/AcmAh6Or5KJ6pJLTnYoeVYWQA0kVvdcm67blnFiHMTu7yikbFr1f5I6Q/Eaf
zkPz6AT6TpHS2uVSuUHT0Hd2Cp6+VWuAnXLAHLM04iBFfvzMpf0GyFsX/YX/hIJJF3H9/C94+yHW
iEQRstQmLsJHJJPrhxongV3J7P7vL4UrMuhc1KOIKqcMLRR4tELmjRM0GoACw03FLrbzYZdobXVG
q+QURrtKJ68u7L+8H9CjO4HkJVNT8dqNbhBl4OrzCFOE3CnTHe9CDmKz+va398cKEMZyGnkzkIAn
Ty6XzRIBHfHADUj9UCzjfHA5R8/cv/cuCgQzHFYdIdTf9gd09tLJ58wLgOzhJzuB+DYiLd8Uo8W4
N+usM/DJd7aGhk27Th4PO4IJ/dutoYMI73tI/oFnt99SU8038QSmPB3qc7og77xf+JapiFVxrrMZ
T1ChUOLaplVSL6AB0j0ABHCuCrLeM/fvl/zGG1gku8KDl8eGsBFWOOXlNlZnURzymBRB3z6qButK
nyI60DrOc5gKcGa27hhoneUEbaRSybVgXso8MXbgacx1wDiEOniZh7+/fTwL3LdJGIVVc4Jnp9pz
oGpwo/sO+HyQesBWQGwZmOx8vNDvUFUYXus+RTfRxPHZOFlJzxLo3JicBiBy1I3QUjqESgKxgZCz
RbpX5+nqVuIbAIkDS6m1TQf6yV+m5pza5++by0A7ksEX4FwOVu/kDVUSrWe+Qs2vJPn8jSELE1CJ
jsILVLz0nOn07ycri60URWNVqufy3+7kLOu1iFkIHTJHc68ap/raNLbC4IozFfaFucnjcTpD9Hl3
zVXIg7d1BTyfrGnPbqeQ/fP2WKO1bTDuCtrBdLal1zQbJbZloGqltv34Aa9/9O0O50KxL2Y3AUWG
nvP2QoGczGabM3gSdD5gugOEBwkot6t5py/MvA11rQVvWg3nzH/ffZ6rr8jKvnXgB71duTJbxDjL
2WP39sPT3M/zJ2kU9F2neSpvPr7K348LCL4oJa/BkuB1qi+TGn3WjK3nrbMad6dOst1pC5OGj1d5
74osyl+IR5wW2qk2ATV8RM/V4bidrQ4+cc1ka6jKowQ9fyZcvbdXLB1eGFRTZ50Wvb15S+71rYNa
U+CB6bqehYyuTRBCnzXUGtRwqcxo8skYMiv8+BLfu5GI5SFEi7UiJNv1Fvwl+CuZSrN0oAxeJr38
UujYXW0KTxjT5uN1Tom0GscOtEsHuqfFoNE4iSS9ouGZIG0PogFEQlRjeeMyoW0YX+SgWjNSxmmw
vndAJa8nw03OXObvgRNkDUwApGJMVFRPfeCHUWd+y/Q5iBDXDkxE3v0Mz7+NmDKEEFVxTq7vvZ2D
wOOq3GrQ5D9V40yQ6MgkJNfAHdRxi0PMXYSH0KZKbffMgX5upZMbi97oksqWGxvbNYzVUsMoIsuj
TYkR6OHjZ/juUqtZq46oBdJkJy84va8o7iLTC0wlNb8hY4EThZE2n5o0OWdY/t7zgk7x30udRCnS
EXtgKuUFY+Khb63nMX6NNIsw/LaAbWIy+fGlnZ6aOpjBleINx3sVhbZO1qMSQvhtyIdwUiZtBzdp
BrslvW2+eg4YxjxunZh+jyGL/sxJdnpTf62MkBCMwzUcnzIbM32A8ajrQ+j2ufuzrGvvkDMfRlBf
q8+8g+8thbyiytmMNKFlnpwxNoL9hRTqAKV2dH8CvDcDSBOPYuyUczXF6fNbrwoy2aomjKowUfft
sVIUQ6enMVhXxZivGM9on7py6nwmGfZ94RbnOHOnpyfLrdRddGRANqKOeXJlmhjiMnO9MZyVFCSl
7e6sX9QKmBZMWOua78Go78yTOz3S1kU5TsjYzLUq9E5S1tQaW+HU4DddJqKXumLl+xGhkqcOJvGW
bMMK6QjVF8nQul8TOU8Pf3vLks7wFKmlDK755MUfYyZunSxFWMpO7ES+ret7o4yH2zJxrZC5bA2m
pD530e/sIXj7vCKrCasDp+rtgx0HUn8WEWHeZQx1bF1ZAnJX+2fcpaANPr7E9x7rytU33VUtl830
drF2ADpCbiZCC2XGwCvt6brukv420mSyFS1oNKWp1TOPVXtn72rcV4cNpWIKcipuXqROrMZ5I8Cr
d/q1To+XEY1ri2+FqL19O07To5Ms+UUmev2OerB4poNshC183hbfHOZqkVemtLEgdYRRHRm+hsv4
uez53W8JhG3VGQSEerrlZyp67KUzoMsq9L1WuIvPLrH2XaH0+862itePn8WvZOevieW63R0YMfDV
QTqov6V3PZDGTs5DmEAig7o4O0/CG8aHqR6M61SnTazHUfro9fR/i3aujtitphtoT9ExT4t+Pzr1
5G3PfKl1k//2pShMTTQl0Zc5VZfpaJLqCQrsYd7Y5ZG2Xbl18EbfO3Gab5peLkHdC+uqV5cmtIoa
/DcPPWwHJNtxZK3P5Ivv7Vdca1xSb9QlzFPtHpD/cVTrjKiXKSmPAM7FthHueEN99S1vYocZ1dye
2a7vrYlGBOkwIrMEsJPIhVinuihTLEIoRRmIGX1cR1nCucukO+Y+wz/aEWVkOmeCybvrYjmwalwC
azh1VNOYoi8JbTqMzQ2b+YOoVuHZAadSpjEJPFtFRbksb80zj/zddZFFXA8+mN+nT7wWyZwOViVC
VS+MvZPltg0UWWTHCJr4ZqylxlAFFtqZo2i9jacbjbeNqIagNtKPJ5oNE5DgQTegiCC1OT6l6dxv
9MG2nj7ez++EFDyC4JnzTqM0eSo8AP60sIS39KHd1VnoIVN0gE8ACKOPf8JzHoNen/WAbMFAqnUw
zuR379xanQeJz6epAfc7TUVIHWSXawlbqcjsY2YDt3exd9qRtPahqHTgf21/TmHnnXOMRWnHkCis
tPeT/UtwQ6jWI4wNAzNoR+YEbElTPneiNHCsafz77yjaSPoatzFmVk/Dptuvgs22K0KzkMqxt/vu
LgENXG9VSJVpoBYi3krPkbcfP9n37i3tHbI8bqyOW/PbUCagWlgg8EWoDIvYyVor98Jq1BBarnur
g3GHWdjJu//FoibdjtXJaE2n3y7alH2qFhbB2s6T+jib9M0711Je46aZd2qlX+O/K/Mzb8o7GQKZ
AVtY5z7qKPi/XVRGmWMXZiTCOip7muTG8CCkCwnX8Dq4qx9f4Tt5O84YkJ3Ztauf0Gk6InR9HMaJ
HExCRjbgnV1Y02I8KMxBfQHdOzDQ+N6KfOlePl75t1Yi8ZBBKh6zq9LW6oz79jrVaiHqSw88Es0D
5huyvW4ZYv6EtCG3SWNgoGo0nfXqNlED2R1cM2AQRVcvCrzBn5jmTMdGn6pkAyoKjsHH3+69t4pI
zYtFl5O64uQhWOOkKpzcxEUXsJsrapD/YCKumKyrfhSPf1cK8NfNoPlNC5c0DbONtzdDJq7mtC1V
TALA0rcEcgc6ncxdqgv97weAVVkYsCmmbSoGNG+XYtZk9AlEsjACl74jC/5U8ZbvOGAoZ7zOuvH0
Mg///u3EMhehPCT4cfE5eZHgwtU2wO8hxAyc9oFWDTdTWsnQiwCmmNjG3X+83nunBaJ8rmeQ37kY
Sr29RrdSl3qU1RiOZqTu52TQIN334gnapAYtX4t4htp0JsN7b8+ghIoPDBKZq8ri20XHNEFcERpC
SFfcCGyvBZhWpMoGXKGyShgYZx7kOweFAarYNHiceImcrte4HMBMrafQknF+1Vhp99zpptzRYcs/
f3w/37k0uupIx3F9NIDt9fO/dLmshe7nsmQTU0zQm47bOtCPbYiLygBgHKX55UxW9s6CJuxsYjij
wlUL8O2CVW1CWoFfEeZtHG0re/pRmqm+x3QNVDPA7jP7851bifwmysAMiNGgOC2UmMMPjI3VKew5
s0KAgfkOWIQJIt0+pzr+SwXuJBNa0yC81JAFo798cu7ZCcgzO53nUGSJ3FsGagdtqgx3mBZrG3sS
PQWpWt2mQ69e9A2UHKv3lht1GuIvKRLa32CDmygjGN1+XP1cHMOKHuKoG65dysAL9kO2r+C97OM4
F+fkzH7Jyv325deylTak9btT1qIZmHECnwutrq9BGEVwtyx9to6Y3VXPNUAQklg5xy8e4fhQtyk6
JSCNlB/CqFN4JAgJ9JuP9+Y7IYz5AGM2jVTHYQD2dquoSo2QasdW0WyhgFUq3VWtaUTFBUAY0hb5
flG8HlJmbZx54d9bmW49rW2mEygbnZ4y1oBrfBLPYaY63/GrMMnXF3ENE90KNaEXz3Y/pv7Ue8OZ
RPOd7cpQhBEUFRvbVdffXnIMYawSjTaHqKknoNPs3Mdt0AitFt+8j+/uOycpOt3rOnTH0UM5uUZD
FLFBNJzReohWbL85lTuAPrPfDDPYSLl0e6fVxzMX+M7rv540OFiQF6j6aVddatbQ5TWE+EaiiKIC
qAXqjczHfpnmihMASZAm+PhCf7un7GbyS2udVtDgOy1QQA7U2uwOkrcv7a97Lal2em1OO5CY52aI
7y3FhkXZgiTG/c3UrsmK0c4c9DNWzOYFdL3Uz0cXmBI97jN5zHtLoUxl8ARd2yKxeLtTKq2RmWsr
MoRCTM++7MwhsMC8JKCcpuLMXlmj+JvDAdFBWpXorNNyBbd78ia6UGsA0iK3kIK2vgbAndnQ5mqE
Wz5+VL+9d6xDmbX6jKhoup9aUkJomCC96Mg6SBx8EWqOL1KrwQwJwhjsGbyDk2GwL7wZnPPHK//2
NqyyijaJMgc4hcgvacy/xEE791AyWDvqEF/bvRj6JuzhZ27EoMgtvXH5rGrFtP140XeeoUX/zljV
aKkLTq21EiT2oLtqQJgAwyG/oaf3laSp5wigtv+bpQysDNaLI3N6u11smHMaGMgVLSWwv7V65vnI
1wGw95z/Gtj9x+v8f+If9e1/7Yv+X//Jv1/rRqIQloiTf/7rpvlRPYjuxw9x9bX5z/VX//tH3/7i
v67S167u65/i9Kfe/BJ//9/rb76Kr2/+AaECltHd8KOT9z96eEC/FuCbrj/5P/3wHz9+/RW02n/8
+cdrPVRi/WtxWld//Pujw/c//0B+/i93ff37//7w+mvJ7z1MqVh+dMXX6vtvv/Xjay/+/ENT/7n6
fjEGZs7HeWRyPE4/1k+sf2IIwtkEPoadqANi+eMfVd2J5M8/TOefLsJZKmXq2tWmpfnHP/p6+PWR
9U8qO7SsyG4431YYyv+7+jfP6f8/t38gRHRbp5Xo//yDJPrkPadmw3d27WLTuOfPnRRHRtrHwElh
oejmkrzkppejapDBmdTMjHxAbdU+8KgY2TsiBi2KZLU2Kc5t2RbRIVlaNWwST/VNLe6vvV40D3B7
vjSkYAcRDdpNOdfeMYffcOmRwl/FVF/0RkFUX1UpFrvpYptXo9eFeG7rhyb2bMgSYz9ezOniAhqK
6f4oSCL4+qhNWA4ow26IbNrNnRBbqHrL59kh05pHKK0HmCbyGI+GddSy+aHy6vRq5rd3htOB6q7G
CVx8H3cvApkN6M2i38LkvissCk5vrpDTRFDADZQyiXdQEbOwgIC8yU1MDP0O9ojfJam1a3UDDfQy
Lea7DK0If42zQeyhPSJM8NioWTQXqKdMuyKujC1E6vF1KlBF6AzzB9pFUARqtBBq6NiBnnvZhV2U
0p+UgmaI0Y1XNLfGC63AkRjVSM05TKPulHC40etGDhjzmrnokxe1kso3pg1iozVe7sP+IRJoqbyY
e9i4vqPNyuel0wDzDpmzF8KAk1Tbrfc51kR+gVpe89APBsaW5lgghJkXP2cEmfZ5NW7niA56nwxy
P8KhPCQ15MJNVRk70anV3gWq/DR1iGUNEGuvYmNxjn1itZaPHv24r+FQQjlMC+sIoVULhqZbDgUE
6WsjVdGmtMt659VqhoJuttKKjbJCuhCzVHQ7V0keiRDxYFk/OZDt49gNAJijerlbRtO60ysg9XZT
wrYBxr1zW6XbeV7fH8clhZVk5PYFjAD0oJG72TsT7OuYh/qkF8qE1ALoY4YH+q5FriGAf5FtLDK7
TWso2iPaD4W+MZF60hlV+La1RH4zO9D/YL1DI2AIXza7XuTON9Ct/BTxl1tXqBtnRhlJL9vtRKwE
Uhf10L1a5wLJIPMKHwsroC5K/MJJy40TFegroxtwKN2lPCRlK/aNh9CTPXm7chzVTzRX3EfTjsR2
8jRNCTwVia/CLtxQDPYIsDozX+piSEDv47DsW7FeHSOvSjJf7WFCUo1DqjD7THtJimTZyWwcX4GC
yyCKDb1FUk7XN30zawe3t9AqUqs02QF4jviPJcKpcpB+Rru7QAcDBWpPohhmgI8Ph3rgfyXPcvSl
rWuA8ye63FYxf4HwrgawB+dvlZ5YjxA+vuSK1gGcLYxrwLPHAio6HERN2xmKpd3AaonCnlp3N8Eg
C+sGJaeq5BYJxFSv2hYDigqw7N6evQQdIhRdZr+3ksTxG1kMn9rJW3I/YtYKwHd4UWgiPuljtyqy
mdO2x1BYned6X+GQsNGVToWun7/Ubq+Gk+lEz7yqw2WWucVdmcyfnMhz9oOlGKGtr7sRlJlxM5vZ
fZECH5diTrdKmue30QBr1syFi6DWNA/XIPtNBF/rjIlCVbf5J1uf5z0qG8ONMEbnRzsn2lG6QIrA
3vYGvGCRBoDMJ+SqZlVclqY6K+EUK/qVPogS+H889e0Gvm11jdNnBsmmtKDr5N2uRn7Ij4blmzJ1
8irBPeA7xANSTBP5tl3T9Ekwm/a87V0FRj1UrB9ahBaNx9/bKbkUF1VRTkc9FybgfLltivwpV0wL
dfgp66DZK0M5XbhDOno3aS0x/lDaIX9uedWva5KXLMiUarmrlerKjTtzY7ixfiCUJZGvo0IAIh/A
e1g4ZvU417bZHFQ1rnZJlPfNJtPnkHiT+GmpXOhOPG3glwsfN3XpFy3uAwgF6EXopson8Nr2ccnL
7JEpAoCwyb2MJ+Tx4A7qG5qa3Pc6yXazHW2YIMZojCtefDDMZLiMUVJaTR/NHSwGhJLy8dVoBRFr
yMqDMQBa0DRU02ZEcBEgsvIAFDG8ugJrZCiteKwj8BiOaMnVtIe3zBhe7bz7XPToS3nji1MU1yYa
OTZYTMhgcYauQ2XbqQ88CrpiPDd7kTdf0cWQV4qs40tLWzcJNpF7lSlfOBjCACU1x9q+WTgps6W/
pklqvCiRFodxYZYXcMFh+SJT9JinjvxCsu2GaFKi9ZIPBQi5sUdJbqk/60X74o3yOp+8GwiZkd+N
3XfRtR0W2oyhORhDTouJotWZrxc6voCz0vGAKPNROHoSSNO9MwoNKIUyfasmJXoWfZNsjLxKN3G1
LIRtrwqw+ss2qeuh0ZQneByhsQzNy0CpLI70+KYA17cZRlTAiiJ1/X7ILwdYWm1gEYBrpF6ncm+m
nvrQjE7+taRayHzktp0AQlN0wGyi3fWpNXPaDcWzxNHwAl2BZefa6JFACI9wxnbqlwHyvonI/4Cc
lwPlRdMb4xv1arPV7CoFSC8MB3/Y3vqOvrZ+4xWletc1iYPYAV/1BoKphJ/aX+huJi8mJ44+1eNs
Zce0bovbOYpetWkqLrqIIGajNRA7Gi1y5lC7aV7qLZ1FiIdO4xy8PIVqKKzkcytTC5mjxkAPU4mb
Q2VFcxWiUHtwWqIL57LLfyxrx8ZUN1lt4Y6kz/ZNLlV0iuJCa+7ieXG+VnpxOyIgPqIAoYInT8q+
uuIRQ5gSiO7eToscPhm5+tzXvFGzSzcpRULBhTsAQx6hom3dITiv4VfypEdKvY/b0UqCitTTQadO
XcUnSCL8BmzLBmyv/dKksFDixuiYCLbRlY1W3HWCMuY9VNv5oPV5u0mUdglk6cJBrA3Uf5FnVV75
joXpaypFdFCOrnMdt5F2jOHnb1G1REvdFIFudXqITEl0uSS2sfu/7J3JcuTGlm1/peyNC3rom+ED
EC0ZbCJIJskJjJnJRN/3+PpaoKQrEtRllN6oBmUmk+xeJtPRONyPn7PP2kFCR5INjS4e7NhKA6el
IWVttcFGqItsm3fpATaPZGNlRGECzEvuCB0EAYh9kw63RAWa1NB3Q89Q7OGb3qrPDVnh2JZNYbCz
SIppvtUhTcoz7SOzxqvcg9A04bezHyqpuovA5rGFSCDQOskcnF4Sy5uuFIpmm6Bycgc+dmwrIl0p
nRDSxzPNNzH4AlPqHRko5wbSvk/F3BROcTCwcNFyiGN7rxcPUxWVTxXFbvESnIP3mihlK50CQBIw
gApjWudkVjxnCo3nKuymBJhhqMrrDLKXU9NKs9H0yLxX8/pXpQi/8kZXTr3lma5JmyZtH4oJ1akp
0hdLKRo6kZOoBDfdWFeVarREIKn5APVHiFx+KuxRdW8kEyMl9t38pKp1tTE4MqzLLp6OWsRUwX99
4sI7J2qbai3SXGcSa1FvylMZ3xANHlDDC7/WBP2bSiy5pi0I+IBvBKtpGKJXM50M18TSZdeO7KSk
pOItwKdixZsot1DzpvtsoHzXpc+lKmOj7EEsNcibEULEl5lFJJZO0ABwr5DSJwPXDNsIw0tVm070
89Bxj3fCS9RoV1HcVDc1rvQ74pTbSi3XiV5c0QHzKucWGYHsWIrWK448x3BQfyixvBFgsm37fJIv
QXjf9Wa/SxLjxuNITduWtANHXZM+g7dSlzBR1EDfVT4dw3Q9kqM15NipNGL6XnQTNQAukUzfh8ib
a/M9zG/DaiLA8oFeH8ehlBBDhnkPXLHNU1yFjUaDJxOHPwwi2FuZ/MgdJQiyPEGjwyWSR/8W6A0Q
UzHpndyQE3calPTkpUpkT9YAUhBhyp5GfH/V0999bWnjSNbdqjrC3NDTL2hrFnR2Pd+fwaL9bQ+a
dFxbiSi4gV5FR7/lj8zS10oaD2JfCNvaisKtWUycFoKE3TXFQm4n+IlwY0y5bjocKacrNcGrCaqd
z5EL+CCmo/lVQNnLUTAgvVHntmijCOE/QKrAw5bz4qYlyhnCAdhLTdeNgYqGLAx5ILsDTbBS1IRV
OC2CbTy3CyReRGY04wVrIesPe69SXkSNDKHN9IdD2qhYSISP8IZ5EHU2CLtsTIggUn1Tee3gQP3H
CYzuYOmmgMaMFtU8JlOTuVn7mIHoYDNpT2k4iSujndKtrnjV2jThMviasc/Spt8HigJXg67y26CU
LxO1pA2/naDj+uU3mhWVY0nTsw1vsnYzaBIHvYQXofZl5hhRkm7wCPN3mix4m1y0ptVICH5thKZ8
CKRBXpeprm4QPJSwJYzyNkqZ3hOMu7kVsyeyGA6dFt6CQ4Gm0PTCri+m5OBhKgWxNrOiFUjYNF43
YZcep2b42Ua5tO1boGZYMdKtSx9TQMTdCtmlxmcHnaauNSdE2HFvyD2frO9bR2ns428tiC551Xid
r65wt6/vKhMzAs5Uljr/Balx6Ycq/4pD/zb05GxwBj0rVmNlTW4gsSIIk6Q7fjA3U6jZow/86EoC
8eoD0hLA5mahWQMREHA0MEHppglvy0vEPR3YkJy6iQMrIpPYLLIbKBcGx8jIvwFyaNFmnqVHTZua
dVCJk1PSiOyks0tH1UmTCzyBaQcppPxJw2n+TWu0pLebgXXI9kkxqHkIwa/XPOVhKE1pk0d6fOrK
UXSB5mjrZqqSHUzb+BBG6h2TgeCnbUZxPwl1ma6qYubvD0K5w2U6XJGJzdmfI95vANba5vyhzvcS
2II3DNfp2JinCpZ3yym1Nh/nbviLujcb8h1FcWhRUzq0h4935qRRG2sH4bs3jaOD+0/4S2p085H8
a7SDRDbc/WeupSWQC1O2Q02izzeEBRcAa9lC6JOc0BBfJDPqL/4TZNUUkeiAAKRY3VYssfYZ6W69
KiL9KgpbzzF0yydaCG85dkZX0iD9obj4Rwm6uzzln2XO7UOe7t9m5j78qc1rPme/6uVf9T8wfTcz
7v/vn/mxT9m7/5e+VuGPl+w/Ti9p/vI+gTf/3u/5O1pqzd9YxmVTpONARgFJBvv3BB6MR+k3EbkD
EuJZTg8D618ZPEHiR/QUzbosEZkxeuZ/pfAESf2N3iYS61R7ee1UY/5JDu9jfQW/X4WrE+d2HkYh
x7jI8+KtWJIf6YyTPOG+5Y94OQPlQ5SaZCBsoqY+k1d+a+/8qzTAfZKvnO2qUXzggU5m82NimZ3P
KgnuuzvDGhWPc1zDibSSAnM/0ezimr3K7lzGPlGuqmxJdfmbehToJJdUP9hHXtfYQzsjrhWzU3dK
qIyvWdE+paZGxzr1f/VYqWPy7AtKvPE9SbgGjNcJK6VOwx1JjegFAIAPDDjPRDZGCCn0dGR7Laef
2HswWhOCo4j37Qpcb/r0bn78kT99ny/9mL7//dbRVaOLx0YBsfGigibJXurBN4G+RfuKwx4RuC2u
uuTatDOV0I/ViXkkzh1zX6iqzWUCdfFWIXtCvWr09I6YqrkCKCtx2Agk1zMaTjqqX+QXbQ/24Ov7
m+f5u7LP78Mi96VKR4mCotaixqQEQT5kwZDeVaUirWV8htykwSdBVeBCaxpE+NwHM4YP82VmDD9G
nYXw60t4K3h+nF44LyMmEpGmU461FgVRcghjpcppeqeUqLL8sgo3g9lYdqWlZCW4ZV9BJ1EIpr8O
xOlWDOp2Z/VMRLxz41Vca2ySsdBvdDxtn2I1B+erGuGuy9UKBvQvEK/QYKaqOuD/I2+/vvjl/EAN
jPYWk2D6luZm0cX88KdWURIrFE6R+E2XfScn9xGfmxrLD34eBHk/AyBMRMOwmBodQaYQ+rFw0oN0
o4evDdlJVoHNED283c0/2jX+e1vCl8Wf/4H7AqrSdy/208ZwyLPmNXsFIfJ+U3j7pd93BVn8TXlT
l1DzZQWkxfDPTUEyf1NZFxHY0Fll0lbKT/6s6ii/UefHYxRGDGZuuKv9a0tQpd8AVKIp5wiL3HUu
I/+5a/03qjr8+Q+fMSdAik1zgRHpEm0ZrNcfl2hBE2StVRLyXTBAgaXllYjvfdeoHDeDYQAD0xTD
s0qZTV613ShjNxB1iW6D2Gz8LcCZSKdcP9Qc8QpZXNFXqF9CiaunVYTBeAj1aRTvVHmKpZlwZfyM
SX/SRZtiqnmpyRga9ImWpm5J2spRG7V6NdRBHjaqYNHxOTaaaxoeHObWCxLgYn7fXasZlRPCaQ80
pCpF430ysyo8yM+Ee5CPgg0ZVXONdIm8jdoXyn2aCl3JuaMlaSwiaIrscaiekRvoB1XxYTXlHF7u
FToxoazzBAQHHKcnYRKSIw5PAKraKHtSsHiSBhERrJK4jRRBuc3Ry77qVCQER1KrfK/yuUU05uZk
8cE8mE/AaXJqRkoD/RCFp1G4ZNRAvfUacEbLEuO9KRZFe0WDkWxuECMEW6VK0gEwGn1CW3Tp/l0y
KVS6xXYiwc0RlvMzzqFXsT7phOc87idKQmDGa0XG4qQd8wtjGroRpUaeDw5ktaJcFRbuZr1c0Ekb
jUXjFGJKFULt5e5GNAtqMrladveloNM6HvjjiL0LiSuEbF4NAqU1QI/YBWSyX3GrqYcBTtM10bLy
Xctapd2k7MeNbeatpbs5jhrVYfRTaS+TtgU2iw3pFpha4hpYMt0ilDPbVTbB5ZfxL+ec2AfkTkJA
MTdZPqxLq6V+VvpBfGkKavitpGxF2rwR6c3xRGVvUOInRR1aAveSNMKIM5R1NKgbPjDBCd5b7AfJ
JwsUeFaCh7MKRxOtsNwGZnZ1FVPouQGhMl3IxWTiiRjmXeuqTD5zJxiF9JDSQMb018i6Jn2vk3vV
yjJaYazok58V/BdR99rIFepeuld1khMhssfJrQdaItew1Qe8vDq10WEW+YA8i9GCXUbip3qi4YBE
2dS0w4EVmXw8Vb8KSnMeN8cYR55DH82MRN9SQQNlJkQtB0fHZMfxCPxKaES6ZUP/htwrmG18U1t4
VDimMWRQmMQiVx1zmjObjVypZLT8nOa0QKgZQRNYSmzQe/qVmQnQSqVSbUC1dblA4NN3FQR2MXwN
5CnIdxOw2YMl1AiCWYG2hozZla3nTZa6eTxW6Z6zebGrc4NSlkbXZOZYma9kjiR2kQa4WzmMHjkT
3yqHW6OnfGRb/ZxfGeFXYRke1OJtGnLc3ZEiHS5JeGAbGWSiFjpySXH8rkkNADesorRd/+8W1Yyz
8mDuyv/3Rxcnz+P/2NWz8KB+v0fNv/XnwUUzfqNRW8NpGjM7gil+9OfBRUdFoKLTBl6r4pwiEmL8
sUkJ5m/sT5Ct2KBoLIXvQvz1h/YApiWaBX6MIoi+ATaYfyQ+mGPJD4EenR2axMFlFjqQTZyDqXcC
HEMbtFaHfneEVzrYYexXjhrkxoYEvFc5PoYcQPsH6lrT6d2j+pso/qO2iSkuosmXEF/QX06ELfFg
3g+M6lGFMVSpRyXzcjc3EKRNuGCcOSfNf8uH25sbkRDkz8c/QoJ5t38/ipZ1EfyORrydBOUgGOUr
RxloFsKwj/ufvhple2Tdq6/vbBkazuSI92POd/7ukeZ4WhZDJIq3NTU6hAzGRqpTCn+if2MW1ZnB
5jhzeYPq3N3AaUGd1W+LwYSUo5zFYEHG4mCRwl+VCSivsLOnUwqba/31zS1wHfPShBJMmoEv7MD8
r8XdYaatVB5Z3Fta3Y5AiuvLyit3Gb4KpEvvODQKu1BuaWvb4vOnNZjjnLmAZXjPBcw4FsI0RFyk
AubH//7xKgXZtCaXbxlKuWxV+Sq08mJDEWhOSrcEETrlRRFqgasHWXOK153csskWGR4nYbYTdk3d
NWdoCZ/eORh/8A90KdEBRjZhEev5MmLWgkbNm0ltfTusx5FmD5DV1LCmrTmg0PmnT4EBNeS5MrK5
WYu0eO9Vp9e6Cev9JtNmayMzPFWScCGlRbkuIgpekESnuyQbBih4AjA34E19HzpCMRY7OQNJBjr5
5LeG4Xx9YZ/WE64Lh0MFWZWM7HOJNRHlIe5TMJI3uViuaB7bqY33TFdoucKcRNoEunjZVlO0HcF6
XXw99MJHm6nJ2Bb4DQTErIrmUi5ZJb5Rtx1jG359iT3tLwuDsXvJH9Zc7fDNsNrroLGzDUQ2HPMU
1d+hPtzkBp4dCn4Ml9DTZPfra/q7eYHolqWfpe6zNp0TwKD5pcxrKqqYiNAqncZvXxEAPGU12e2v
R1s+fGyamQ1UGkU8H+fH//HT6EPPU3tWwSPV4xerlHdVIaw7oaSOKT8HU3M/hDNAcvLOzcblYo58
zgSxAtGMkzDK5sVs7MOgwHprko6qdQrhGsf4O6t41vl7X7vqhMuSOlXb2DPKw1PtKATc1j19fe9v
G8b7lfDtGujcoO7PtsrU+3jztBvAP+zhB3etbR7gmAbKd+p/rX4FKoW58MvQ10O41QXCQwdxa7DD
JShS/+nytLyMxfKUIOwCJMxl+L90dV39kNqtFLhVB39+r2cOBHBAkcmLjtRN2qvCmfkmLfeD5fCL
KdDk1ILxi5eOPS4Q0taXtx0nRUpDxnUvbP172nUwAKqm+yRzw8csuakDO3g98yo+nnyZ6PN0ePcq
FtMB3UcG2E2Ujq0Osql86rClac3K7oYfmXiLoMCmJc2px3PAn7de209zQAHohkwL4LWx3JxEVLNj
mMhHNV3FgaOKznxy9R2Ard109PzR1pQtWwMiokOE42DVP0/5Vabux37dJ3eGH9tkSzvlFLRYM+1D
dZfGcEwO8rkc1Vtc9elK+V4oZoBGYtX6OFsTZD9VHivSMa7Wg7VB1XWtDy4V87x1G9SDuTugqIpX
2amrnfJH96veaTiBbCh2e8m6yDYl5UEJoQB8S7t3xbX2UOcupK7W4OhO/W8rT2em9qLR5vfXqkq0
LsyyWJPupY/XXASmlwpKJx/jbNPH2/GlkhH/2EL2ZKiAXhx0e8Y2RI6ZrzjY6ZI7+bdTf4/Qirzz
cAjOrHZveJDlM3x/PYu3Df4oyHKh5XpGB0/O0XeMKxN9a7yawrVurGbBRnyokSnVdCev0/I+UrYS
/aVme+0/g5OOEKGJF5qIUghq5hrRB8R4EN9yuceLsMN1DjUpZoV65iZAcm8TbwtSQjym05nPdv4g
vrqTxdpliQ2C94YnG07PjbUlQUNJ1DNf2vFBUW7OfJ1z/vPDYIiMabIRdc4X5LmWVuUqzf8zbFo6
Wrgs36KP3eYbb2sdrGdjfw4G8Map+WqwxZ3RWaYaAVCWY9u7BZxsxW6qVciBOzVWRr7XUhxI93Gw
UeOLjmq45wjETwNag36bj3sluu7aq0ZagcOO8YZY4aij3YqXU7zCCAKjwh7qM0qPU3iKO7zm7fpR
XefoW/QDfE5cBQRb6e9qZTt1hyBaRaqbjpdobvnl8Ieeo7s5ytkZyNqnMIRmdZ4vFKwZOUM4svhM
iDZVAXNi6Tiis6UK4qTaWvqhPPY63fJrL9zAWe8MNwwuS6QQ5ZmvVPu0+M7Dswnzn7nFehkZCth/
kJniiVv+Bh5o1DjUnucVGBmZx6azGiMsZjd5v4rQnGwDXEZ+qrrdm7D30FIe+nIdeGtEaJjzPmB5
hUeeR3tnept1pHOOcXI51Q+U/tWTvA2hVkAJfi0LV04frfzok67L10Fpe+bdJF2IxZZ2zZzU3Jkw
8/Na9HaXhIwK8DxoRYv1sy5qTPWosx2TYEMyMsax60Vk9XzA6iwonBYhKzq7YZ95TnHVdjbFZaSV
Q43/mivWG8SYX39Vb3iTTxOdEO/PC1psvF7TSSmEOelojk6ICaf8EKmXPe4eVM6cLjmUzXUXXnf6
vo0uJH0PzLalBfqESScgYLJI8VxQsmfOsofUm6MLYlS7x5jwGvMDPK5xXXswfmA0fAxutRfds40T
s8ubdmukNbMjjmlXR5i+jzpaxgcptmkfUH+xtZia3T+kV8QA1rV1g7isTNfIkmTBUfgt2S32ws+v
n8VbXezTs6BCyQltthuYsxfvj2jyzHQQ4VYdhZN1rf2IflqKo31P5YtG3YnSWhfWLcv1ZbXXXsmi
+XQ4ohi00xcCcesRKXX+gntnetUcMUV8SO/KnfarumLKiQhkHlvTadh0ftC0c+ldZEgqbutLGg/O
nSaWofvbZ0wTJOwAeCIUkRc3YST57A3EZ0zrQWd3gPGxkrgSChdvwEKzpXjLazNeG4y2Mk4VWDZ9
/RjlT+E8c3w+5NFyDboAuNHHK+hrSwA8HcjH4Cc2ivV9IDjhJm4xRN2gQCIrQ2dUYq1ZNLXIER9l
27yo77IjL7TdpeTDyeaqnGwOzf0MvJ5c3JW/vsJF9yoRwXyFcF9JIHHg4hT18Qqt1KgK3eQZzQo3
W8RN8479X7ulQuHUN829dWafPDvgIrIkgd8K+jyzaBVBv6RTtHYLkd47twIJelADFFR2lZ1Zbc4O
u5gLWZx5Jppo6ejdTz8a2Qb6/mreSbfRCx5TD8mZ+Plv3/tfT/VT4Qjbsd9H8x88iFKKY77IP9GY
dhMo1P+vSfZusE/V0kYPao2jG2gicUCvjRHYdZ7XxJVUqPLHwEjtAXET8VSOxYa4VgWnwF+FHdi7
a41tLt9Y07bwrkRMPbTqQc0OKtOt4+SlXXvlKR/O8Tw+paAWs24JAQ4iQWiVkKWWrnklcMf7LN/m
lYvZBV6T4Q9EDVl0buLNccpySXs305dwjaxvEt0PGNPjPUAwHVeCtc7qEzGm4K2Ue4EGnSMVHW5d
u/GKcx/a38Vs5FXEuSrJyeltqXiX9BL8PlMR3slH7xfmy+Pee7KkVfa9uJBUW2iuw/RMbL2Aifzx
Zf81oLJYe2S/y2orL+Wjbq1kE59zXNCpGt5l3LtW2h2fO6zsTL4wiLNoIF3L5+CA89rx6Ym/u4LF
xOwqq1YVg1vu7qrM5liEaw5x+hjffb2IfYq95/CBG0YdNGc03+Kpd4828KueiqcnnujJjvH+Sdr9
WK67lP6jAFWZ9fT1cJ/zFIvxlvcVt5lRhYwXj3gJbdt01XSbpMRux6GPJ0ndJnXl8hbzjJjD8313
W+PstQrjM2/43G0v9ujexF+p77gMU9qbQMl7J633kv9EiSw1//kqs7jpRUysRfmEnTyjCaZthk45
YEGwDjpbxBEysS111enX6QGXPg/nlmEnPmX0PfkHXaEagSUxuHRc8NYjVp25U+lOKZHSJI3vFOfE
N29Jwg/TbnGl6sctTYu9zixyrpR2vqRxQPhiqTV1m4hM4VVQ7/z8Aq9hmiVoslOqTcYHMXSyrY0/
SvVKhezuYYSLD7erIIBWK/T2+6m8iisSYC7+RwiyWUcvg6ml5WjTioGjsXFhq4PDO4JZjA9c/Ohy
KXdEDqqlcUq7n2cm4PysP90hdCsgJ3NZBOHbh+hME4KoDfGBP3XZ9TMuVY4aolLdVYarKU9KTM/F
dpxuEirc+rl99NPZZH6474ZexgsmjSmByNCBujKsTYSPpu+0jWsFTs2nAEnMOzfkp5VzMeQiYsiy
sP/jfSaXubgTnaHbd9Za1H8aAR/cQUE6W59ZrvW/G5Re+hnpjqQEivHHRxwIYojp7CidyMI15U4V
N+VoBwrJGVzvbaudD63jg8DKaWG6so/itRFs6MCjeUhW7a5h19ylycZr5ywQbIFIcDxjRc0fgxjt
2D/NxiQ7T/0hPI9PPnMRc02eIhpmzscqrRfHCgdnbyOmjnUw6VQTXMxiOBMQqOL0FpiXVoFjifrN
LDeNvzcrBx/k3Fx/PdHe9sTlRJOhraLSoXWHgubHp5BYUSv7jSCe0D0zXlU7/mX3S3eyiQ4P2hAd
MUPuv1Fh6n5v880Uunw+1bdhPwD7sc074Rjn9C7xAA4EeGqwEs2tUq9bcxs++XfxIeW7tAdtFZr4
DWyC8aKt1wN271A1WicY7i0B6uivVtgnCIpzp2/XE2wd05Y3pIomHua3QCcd/+plO5MzGlnh6Ex0
9SmSY/K9fwKLRbaxasSYEfO9lm+bgmPEJsRscvdCh5ktCbuvn/cbW+yr571YZAPBhF+k87xJsuyq
Hwav2qRvuSR+zPF3RdOAAvs1wZKTRmloHATNe86YnKt+VM94wrLReN/jM+ChT4HT/AjmpQaMPdLq
t9D63fYK/kEM4ymSTpXiKjWuag7nkq9v/HOwMo8xs8X4698I1x8nWlbGiZRWg3TClKSS8VKDr2A3
P5PvvoxLm4MUaqrsnG5uf+t/+3rsT0rJN+XZu7EX+4UyKFagpoyN36r6YHwTX81inoLat+5bDyAE
3QimfBzHn8j24Dblf/PIqdDmDTHLFq++vpq/29TfP4hFts23xByb1146NZhVIsm/RRki1m6FTfCZ
8OHzkWjxzBe7SGZNo5BWk3SqR1rS6RvL+RpdsaVB7BJ5DhgyQVkL4mFszywrZ0debCJxOgYiUhhm
VOmS4CrpYOhpxqDJawUBQC3cEtPvxsWK5OuHe3aaLbaSNI5Q4GoMrD+3D9UTc0x/mUxc1WzhQXgN
RKcs3WRA+H1u4PnD/fRhv5tj8zLz7hvS8BszjZhnrSlHRXJVfCbLjXhFAKlcjy/qaztsCmUW4J2Z
Tm/Es88Dz+V2EW09X+/Hga3EoJsa/0DqIU5UuYrigGWhWV2zGnd8ns2v2uCuyh8zY7LV6Efon8b7
qdhXylMpoUqUbpApTx61WEqBYIdT2dFljKvDygHBQoVl9fUb+vvp/9flLpbbwCukrmHkEzj2SnUK
9pl650kPlB/b8lya92/3+Dm5BU8JKp6ymA3YYiZ9oRbSCfRrqdN1WQxIFakVIDW4DAoB3eS6CPZn
U59v0uJPL+XdwIvZUOJqVrS4MJ08wvbEZg+kbFTiuSOvsIYBh9F2btq50zcKIbG8bgRHb904djNa
sifaX1Zw/2vAiJkbxLtxuJAphjcbNVor+qVu3HbqyQ/XUUev8F5rDxMGpOcQq3+7Lf51B0vuu5mF
klCnJdNKdRoy0wDKgYvR24WqczsBHcCW7uuZ8TklOS9XGFiBMJz3o6VAI5EmNe8bIrLA2CmTZlfR
ZS21nD8yV012cou93Ro8ZCk6lbod63Q9cAaUoA6m66RaJ9mDlh6S5EDSTW5cLbwepoMJy0dwFcxt
i13ZHwxOTUb+rRKfwvZQd6speUzUXZXtZHObmLSkT5dFmthFUq6yiHw5TvS6dAy8y/Csd8+n74AC
gPKmfZ4ZtqqxWJvplMYAARPTk1UcckI71WxduhBtydykD5W1Mxq4Kdd8rWl64dNmH62nhLIspm92
odte7IAE60PXem0sR/k1g5JSN5bdlliNIIzg4UoQ8Aa0g4xz20WzKeiSXyfjaqjWNbiUR/kCV0jS
kcSYiWtmt1+/y7cq7ocPYHF7iw1A0Kax6WpuDzCV1XJCdOj4zF/AxuytXYfFYelkwSqobskiGzIP
fuUbF6pGQmqtVmtSagX3hqpTc3GL9XzH6n9FgksjdctjUja57kQwRwTYDhvuHdehYatmpwrAzkxb
wNga53ZHDFwNX1kHewseTWXSLuqk01qn575dNfKBFHuNaSEuvEw22HmKTT4tpC2bx/eM+Lt45vha
yeukmGzdc5BVV9q3wjoDF/68Z83Pig4h4I8z51dbLImVFGLzXPmERsAX5bVIc/fU3GQ+FoZIgtQN
6ta6vfHL/TTH3sNeb17PvK3l3rW4gEVQWnVy3+gl8Z8Zbc3yvmiuDN0x5IveO/OJL3jwZHAWIy0j
sUJT0EQRbIseKMieHN2jpN/Kxq4sMMPdW942ri6M0M1zF9Ti13cpfVrSFoMvIi8xVcrBm+dkOTqU
o/HyspgMw16EspJd1t1OC9YQjzxvH1YbKbryqw0ic5oQB7bFc6mzRevB50exWACmSs0kLwqkU5qB
nqBTfwMDXj3lP9HtlcgH6nMx2acIZXH7i08SRY9aTTK3j8AxG3+WHYAdKD7KNzGFreaW9W2bPvLU
CV284Vwz3OeDD4ITuu+AoNOkiZXIco7VcjJkkxqfUq3oCL5N2heaNFxBLn/yYLXQKjGpHC7bZ7+0
got4Pn7VGpZCNXQRO9OgRmBvftVX+J4Cz/1lyvloS5LwWjX6MzHfuFHS8Ufgr2HrGAd2rLupRvL+
9RSap+eHVY2boHNQB7pJtwj42Y+x1lyqN5RQik9VNosq9HJYDWxbm69H+Zw85zgO1Px3+iwK3EVI
1xiDIkRQBk4l/Q0DgNEVrgAIfPOGElPsSSukypcWqxryNCqnLUV1pTt3r5+XpberQD46d/BBzV8k
SIYK3p/vjWBdIMpg9uy7ZqlHTtbW+k6t3NxENgWeq19xQk/zrSBc1pF8Mkp8gftwOjN756/h3ZOf
m0oRLFGVtFAN0TC2iORKenGawPP808AgbhkmpwC2si02/q++goHz9RuY4XXL4ehdJAtGRe/NiO3j
i47NTBMnK+feO+VSl0NpLSlN4JSNfO8lPl7xarhtZKVaFVn6QgsnGgYxhwwvTo95xy5edAaMZ53m
Ez9Jf1AA9dtWwwaEzv50AGkWsrBIWh/vAkw3zkS9y7r7/KzmKoSJZpuwl96cjxcPWZqmO5QPR3hL
YMNK0oeVlKlry4t3XpMcNMGQdhkmtXYJxM01/VRY+xU1pKKMS0Bt+cMIrskORXknF6a/UcwLmvMF
NzKGyNFa4OWacu79vnldfnzBbzIr1KHUc0GSLiLmfvRaD/yReBp06SrAwr4vVfpnzLC+mCLvDsKU
cCunk0/VfTC2SVBkq6yWxU1k9ldaVDQXw0CyEHnp5Rim465VJKfwtEOIrtseRTG48bhPp20nogBd
664Cse2v8JuInBzPUufM/Jm3ko93A6pQsXQ0xbpu8M/HV9DobWSFmlifusgqN1HA0/eFOiS4yAww
wvgnhtGjoUvtWq6JjTwfIY2RxqjgcmK2KmsxsxZ6slFUljN81ml/JwXnT/o6pMgNHLG8bWTIMJE0
puumK0ybjhfPlQdO11/fyrIWglQasejMT5w1HLOa+eOtiP1gdVZaWMeoqPILIezvZULNVDeuNCYS
3uhF7SRhu9Xg09nKoPVXaYCgBWu1eJ9I8arFYmSvAEngoJq7yJ0iV1bY7t8u839bMP8Pnr7zO/n3
LS7YFzXBfxxefrz+zLPw5X2Xyx+/+0cvpvLbzFNVkf7iTYjqiE/s9z4XujRpspyRx7PxHMcvxvuz
F1P+DTdcc5bzzycyTtH/6nJRRXox5bl3n02PzUr7J62YvxvB/fXJcN5jmqkmPQNz7RRu52IBEEe9
lINmSBDh5p25xWZeuoxG+TWExOSPjxESFJDlozNp5rNUF49BIOx0vSe9g3v1Jguqn5qPfTQNdjez
8iu1a13Lt0qKPbtWoTC1nhQ0v+s0ljamJ91KY+0qWnlDk/djoRXqNUfP4JdGntKuqnI3Vxnh667F
ob7Kk1+4ueE+n9TeKhGt8NTg4XU9BXsx3tVjnMJB0kDLpJFmR6T0hNynXDbGx7ysVkEtu7EJOE2P
rllyXUti3ZX4TtejKUyHYAytQ5hmVmKrHc1gIg1tTXaf5NUD7IBDE8cHqQe0CQSdsoCANIraHwQ0
ouVMWY1GHbtDnuvXmhbIB8MfceiId6nVOWnj7doquW98IJC1ikNrCBmo4QF6VYUfQOpH13VevloW
FkMp8qyOXiJBaorLpmzJBuU/g1D6WZrCttDoPY3E9JvRiavUDKU72kyVdeuTRKXkfVIkIbPbOTeQ
VsI6Gfpv9MSj9JzuoHO+KgHMFCHJ7uLceJpSAznh4K+VSP6ZDSnrF+KAYRRus9C7yDOLWkGFAjgr
AM95aWJd+SEotcbLonXLibAvXr1KBM74KxerddgY9WsqCaJbesFgT3V5QG5mS0ka3HHeQk2mQjQ0
Wo3jHHlIbZCzn0ZaxZAkI+MYyMldUB0Tmf/DSzyS0WE5nMIBT+vEqu8MWXlpIFEmJF2GHGxgVHGp
qdTA6opYv5V8IoEMDcwWwuqqruTm2lCJYDvOvZsw7SSsJvSCS/V1R279bVAl+iqI4pWSN4YDlZPj
pZHieyom0mboaeUcJMpCrMGYreLDgWSXtlOx5FA69MEz+YLUVoSO5ERv3GiCj3K2My8EUzBXDSUj
nxteSfIk20QEDV9Bio4yx+Y9L9LvIa2NvTTVWAlUsJrMK2Ocrls6TG1J7qiTQlH0W2/bRz7k0MFw
olCvnSoNcrulQCrK+ffcyExXZaOxq9lpvEsrj9vqPP1JNv+LuzNZjhvZtuwX4Rr6ZhqB6BnsxE6a
uFGUhNYBOHpgXl9WP1YLerdeiRSLtLyzqklaNkqCEQDcj5+z99rNVy/WSgaqQYS32IzqbifGGwxq
N2nTPA65JVcCCYTVdKdJWDse87DWlbm2vfSOInji/cjV93SAbuqVsxtGDs4LLcY56pX2ZlTaF3K/
+3YVaN1oroIMSHNlcgc0TV475VUei68lKcAiqI5+sU3nx47DPlhMgjbkwWC+FTaaF1868XzT5Pa0
F74hrtJ6j9sP/2Y3H6YiwflCA6CW5U+ttnPUeNDDPQioQMa/RbBudN5cw9HkKkm+On3CIsWOja0T
24KrZ/YGIXaYtaZap/Y47V1vqvaO4w3XFhzTXTlWUSgble+s3viSF+6mC/TVGMdkFrj6Rq+9X/Zs
nQOzjC6zdH52JuFdxhVxvKK8hO1rr2TOj3YjBmxDtCXKG376RRKZ6ORTvdikUqLdnRVBACms4CVH
4qIBOQUJglcsGANyiq0D3mPGlkP3ojhPIX/NtlXt7EjsKNeFyf0ppeHzd9UL5Ccr9LumJXnxZ18n
xy6Or2N+jX02ASgyx+egpauUyHwdmb1+hc0gtDE2gVVct/CxAmanDjbyYRUVLc+ssdOC8ZuhjHzl
mzPAOMtv96pSPCsEdiLwtjJ858Ojn84X6QAPqpt1wD+zdxwFuc5jvCOsbBkGTrd9NnFbM+ZzcO4A
4kbJqSjNne8iFp5yeFB5pl34Odw9Rw0hJvr5m55px9byvk300UY9Si45QKYbz5HDBnb2VyNhpN6O
F7DAeuCP40sQ6SAC4RtixPbt+axBGV0Ygd66Lp191DaEVCwqpoaFvur6O130lKrzunK/RZXB4BZD
+dlzd96sPY2oqhlyznsFmS/Wm2df+btW9Xcjc15/Gh+1kvhJXY1fp64/p4kK/UUlmkQqnGMtOEfe
gDneLrSj5rc4RNIRHQPC01YNycYpiuKl7A2a2AMTO6Iyn5M5itd+MN94TTMhI+4xOxu/jN5qTwJG
CA5O8wX9q7Vyo4chmtKzpWcjLM1Mbt3UfSxwoa7KUVy7/Z3mRPaxwxm+ElAdj6JyvdWcq/baH+Iv
tiS7FU4xYOQgKg7ECnIX44YaNAo2hc1W6LrIReuOn/YdZm4XphF8u4CWmud9LYqq39kJCFN/3rSt
3gdrs/FC5vGXiVFd03YGQUk2ZEWbRncRchWBfUyIBFwFIApIAO7ttVf1L1UyOaukQiFPatx95LXG
Trnuy9TA8oMZZ3/R9VHdRDY7akeZDBe69aND1ioAraLS7vM2AT1aGBp43coJUweub708aYEdVw+G
YbdnYuy7a0fXMGomUl26IqtvR7Rtl5FMnEPZ4+eOBj/+Jcw2v2hd0JTQvov4FAO4A7rcek+g0WK5
crvZJo+tmbcynuLHCn/eIVAVCLB5tr4HjRAXOdsIJUUGCHEaeVoJcTdIK+ALK7rHyI/K51pp9lFZ
gdgow+2OTTwSpetk2a3fly1wUr0dmdbnct+YaX6bzcK88jUtITqK8bxZTOBca2ffJW21DRK9rlZW
DGgx8EucmB1WdtsX2bNrpyM4isY52lI2V62szdNsTc9aINofWZAh/E+lugs6AEYsFCy7Y31M3WkI
VZEON3oEMW7QpXjpxgHvVoNw9qCm1oNupnTEhyYkTxyv1cnK6mZjO0q/ggwQHyPeatb1um6vHZko
4l9huxZ5vnW6Z4fZiYgCNicodvkGTMSVNOPuakx9B2W7clUSOnVd33BU0YiP4fw9EkdPuHc89KvU
tYfLhQOx0jKxjFeS6KhFdhTgcQsYOadiRKOdOOWmyxP3qYWAeAVe+LkNgj6ETDF8H2DeMSw1S4QY
k9NTh1lDGuYgbm/dtJqh9gp1m5Bxum2HzPmaKROJB6si8WWJNu9gtyVI8HREFeWl8LKT8BsEwaHL
HhY0zz2w4x184xdQIYzu3HDI3JM3LY1HMz8Ubd/eA1GHkTGEjj98S2V+0iaLjTofDmY9pFddJ53Q
ayObkqxiUSKlhi8W4obUd8KE2N3W+kUZeyOLinmsWgTrQw1goklDD0DHjUfU7anKZ8LtmltQvGsL
AATJwjy3ObvEHHfDbkjzH+5omOtu9PL7SfQPjZg7jAVWRDhDLDedhN1RFBGBssGpjIxiqyqzvNKC
8lxKf++79r3Ksi6gtlJfxoGMo969oc83gJfbzEIr1vgzUTcU+qXdxAAbgmor/fGasJe1Xp+NMqMO
pR+tEl7kRMtLcJ9aee9o+joCoG6bHPkR3la6B70ZO5DQktshauwVFItxGw36USbiYZ45gnpgNYGp
uvLojZ0LqrEMbsYIjZ9rCjwu+sZ34gfLrdWFN7BWVrHB4bUrpicOFU9s0oQcViOzGmdv+r/Ikw2u
4GVGh7FsePT5s89a4S+EGHaJZGCwP04hMM+XSBnzsQvuxiy6KAdtKy232QRjM+yR3zBvdUBHjnrJ
J5ermT5R1jyOQMtR0PkrbMoh57prc5wLXMEU7KW6Ev4AQR8SoqNE8jMY7IAaKMXEsGwu7YOBqfjC
8rNz4SQzp3BRrdLo7DT3VoNMP0j6s95mF5M9H625K9bzgssGSvslQHy2DloElpwyvBK8JHktULHZ
H3WGc/3PHNy8MYzjt6xWyc7W55ORoyTQSKkafB6jrg2KDWzSbJvJPkb8UxztntqbvUvD8AADsd3g
/8aBXY9sDPwIbUSVXrsGTHP3kihYVuD5qpmhvXpkIehBu40caChZkloX9aTg3/zz5sH/a2QmUvNA
VXBI/r83Bk6Eh/SvyEz//T/9uyNg/AvsDAQLsv4sIApLRN1/dwR0jhv8a4PI5oVg8X86Ata/OO9b
C8eAgYLrLNLu5t+ZGwudySPfFbbCb16G8U9aAhz9X7fRwDPhXsCjRVQvsZAc2t/0BPJUpHJ2s2Jt
6qqG2ctiq3WYBVWdYneaOfwyOIjpSK8I49SBCDT5g+dUP6Iy/9ZP1hFu/DMVcrBxJpro+OoX12Zv
rUoH6g6kaetm7ClKut9Lvdk8RwhztpPHrmBME05P+DmaGq6ilFMfDIyHwUPW4VKdFo1kcmkl+xg9
13rgNDMRyrHWI+PK7MZrqU/Juu/LYSl/z36dmF/q4UjH/DimdXSstRibd/vT/L0rJRR5UHExyRQ9
5PaOtjZBWNlyruxWbiy+G8Gwj111CUX5YvSyJ3NxJfcyOkW2spAidwejktGmD7ILAc5q3bnVLd5z
uSvSvAs9eKj7Yc4vOR+bB6HlJ88rL/yJPYlm0TlJnJuOYgnHub+iCQOBNCjLrcrSq1Sb8k1vdWJD
TM01tlLtaLMVd/W0T3vN2SG4KHZBKjd+1uy80jOg2DRQtSOOrKb70Db6aq6Ddc3Jb5WC60kDyvTR
sr5E0Xipqp7XvLzVCRZSXbXn8E31VR8IiWO0bR18HSEiQgg/6S4GtjWQp+xokL5liuQ6re7yTPAn
lXcfNIyEEqiokxeUa9oBJE+4xi6QhFrApeU0pe0JECrOk23nxJZpG8BAyUZY/DJD9JLV4zr25l21
VClZEZuHWFVUTM18KGLxRdIsKaSDdiaD7AqZCY2GxQHHrjcpdkVPetikujzM/eyAL3JvFmqvQGsl
+WLASHcFWKswsjPw8VlzqlR0GkCfrrWUqBWNMzYFXvlkGJwvsgJTMagumvVI9RvvZ+Kj6rArgWgr
o5RWHKS7xNuJtHvpbZpjSzVmNBNbhemtK5ntbMU4vzTynW7ieILUsk9Vj+2I+i3Xp28kNe4mXzXb
qSsu5lw+aE12Ld3uinoyJJbkTuC3FXYewomil0AZZbbthpyMXVLhSUtStr3B9r8rjK+jn9lA/nGo
6UZRrDm9AyRmgjt4+l4Y7S1664OOWMVCJetq2bDqwfhCL9fZUOEbQzxwHkThXVL8cerp3FvDxz+V
DeWFlqhoU9Rqn42EAgjOt9NMYzz5XcF2QShbh7OgKTeVHX2pCqQEVbnxJvE4THPEV9F+J4BvVc3x
i21qD1NRqKMV2eHU2y+z5z3XTXuKzPjF04FQaaNzZ9Ze/tK5CTY/AT/XuLAc/KcS3e+k9mZEGuw0
qXBwkl3qGld1Ue28bLwJNCosfwouCGy7j1V6EylzQ9reF2VGN5Wh3VIkQrOqV6aasnXgFndmCvZd
ZMaWCMudq8P9tvPg0SoVjnCLokc8z4rHe7bUDZO3EFbDua2q/ZyWNmEphDGAXTOIKuE45OxFxZy4
zQ+p/8PM2VT1pvwyGBS/ItNXlIIRBriu3/oFi0TWtWundaG7D7iuXGm/+F7dHzzbk9tqfLD06MT8
IQRKxxGh5pkyC/OOf8jWWedtpqZbD7P5lUdUcLw20VNg3E8V2DSDBUdp2pHTyFZYZn6FhKA4uLWz
dcvuTs3NvTnIq95A1VqPhDOXBmQNHeuEYDq1GwJqx7mK74lDoBbGcJAFj+zwIZPdc89YMvT7ZC9P
+DMD9yEo7mP/nooQBr9VbisjnkJtsG76pGXxxzq8nMPlaD7AOdu1gQgbf3opqaJbO2pWwUROYQIF
fN+0o7kx8kVTrK2cMbnU05HoELugmE3cE9CSs6TvVsJdhfvNYDUd5hAo073jFdeew8vWzQAphFmR
JidwrJqNdWAm9pUsmFs7n+mgyD2Kn2uyTx47h1OSsGgSiajGTl2zrEn7Mp6sFOFb/6MpLVKXIiAc
VpnedGP/TZaRu8NUuNw//74eipugGgBzitIhHUY+D3FiEWpS35RK38qZbo/psOR6U/84dPxTY0dI
hYuS6aQWcHDBotGN1nHQi2uWgnGJnnh0M2P+0o/xQ2MX393IvQgK9TLZ5nUk8yeW80Mt9EPeo0PL
u2xFvsSDXoMqIJoTMkZ9oCTkbU74uunOI42ZuhV7B1WoW+grZfWLKwKNikq+4wKM2cA4wc8ezvK8
PU+m/7LkDoX0oWjk1NZD4UoPOC2xTgK50zjY7EwA34wo+DUYvrudTNmxyiMDG4sk2qSe21+UKvo2
DvqTn+bH2YZLXhKZxOaGgDfwXsD/nUAMXSUQWFZzoVXbqh8r+oYAAr2oeCyMVG3dKLmGp/sgde1n
b+AhCob2YGNVbheyeu16e0JvbgYvO9tley1z9Uy79xZwsLfy/f4Sksy6tRIwEM148n0qfT/DZjdg
NmVARpjpGCBBot/bgRsc6GqsUsv84aX48KrhnoWrvsiyap9ZlNq98Kt1VXW33oAwwtd09H8pS8bk
Qsfvxp+konxpRVquCQM4tUF1ydaRMYFufR4LfVOnKb3+hrraLLeJNt3kNW2iofHV1i6za3zoR1n5
N0mZEf40d8Yq6On/zbZK1skQfW9GP1/1gXZl2dlLY/rHmHji1VTM6ZmKhuCeAMsDTenHwcbA2s6N
XKmBZMW4xrqflLdJJZ8MomTY3EnI6gv4j0FWbaAzbnyjv5RL2dV2F2aeM9NofmkBoOOZBKm4sH7J
ctxotX/q/Xg+yAoZdjfoO9vu+9CKDJrPJhbxpPrqalAYZ05CLg6srD+0DrpaOK5xO6gwaCFDesbM
8tBsBxhe+QQwKQ7agwP/dm1k87fE9b9PhmzXXtT5q87RryYv3QXV/LUU3CcXIUVCwgmd9ZRbkj03
ph2fLFSXzJvitRn0txa8RMRYcmdVPnL1qeFxLixUgdJe2xrAhKDriMsqZY/FOE7WgXSeLWvGWJIM
57wAyd8zc15lVrOTPr11ux9In5jTe8eXh0kVL6rn9FMHCY740VgbcmjXdQsIxyqGrdHGxLw4GTNw
/cJ0RLpjIes2RDkt0V0JEoOyTJgc1fRPojzd1jbDJD9Hb9c69oWSkDunhlUjNY5TX4s1mQaPw6hw
WkzK2llOi57C7BEmtDqkYIezHHxpc1XGap0RxMzn9uG6g2DxzGejKhgBsBdsm6m9ZJ079VZ/wUo+
sSQm6CuLZ1IQoGtpNhN8v8ENTZiv1qZhp0cCG2TLwTfD9JClmEJUk1+5kwWYxPHvW3O6dbvk6zBP
Z/LFwKimz17ntStyT/ltnKzfmDHTOadtLPqO+PddVVEKiJw2YbGAHSPvZ2V17oZ1MQnTbLoa2HFt
le47W51VJfRV0w9XmmmhK1DWTTuyMBs0HIZ6xGhDk9QfW2/TadoXOYy7aWxP0rSONPrpD3XWjwpV
xckbhy9z5d83tr+pNf/XMNvB2h0dWs/Vti3FNnarLJyJ/N5CwOHV0jywK2zhll9a66HIxnVfennY
6Ezqg2n4OrW4qwjdWhGkfTHVuiDKjRW/rfowcSdxSHNxO0zgPFWX0i+o0+ds7C4Mg/Y8I3ZcE+Zw
6Xr8Ek2a2msrXnqMUbHPdJv9W3U3PH2cwYX5o1XlvcBGk060YyWufdrCKKnmO9/3Bf1bdVdA+dxk
k3VqzOlJ8xCHQRZPURxOd6aoL8bUupPCvfKJT2mK7sQzLLmtw53hL4MPw/neBBjZ9ZQoH+B9Vprv
UeKf7Ng6RO7ieGpTKi7P2UwpBZVddtd9vphBpEaKiTrLgmJ4rvJphWbiKnJaiTK1Pw1Fma1NoFE8
xDnehdkJNVrK6ywTe0ejJVIFh7aJfgkr7nbo4zfgwB9SjU68aErnqOTwCOkqJWZQfuu0DPFFcAD9
4V/ofit3ss060CbuJTyOfMO3t2It2kZZeqaNz3Ql2FhV/FR6I6uOXnUHPZft3va9HkCC3jHFCGBZ
6LFziB2Wa5IUu/3UMd+rWFaPU9zq5FDkw9Gqi+PsjPdC2afJoiulkuC5J8CJjLeWAjdoQmBZx6pj
wlTkjbYl5yKnTMHB6yQMIduAR7Vpg+NIx36LiDQJ9WF6avIKO57uXMc2drWpSRljmZxCaR1ZrbwA
oPrgq+KUCJ9879LyaLtkz1bF22iXng9tjmFSHRBwHtSUgT0iWKuot6nG3FJLkc2omhymOWmI2RBA
TgeV3NRx+t0w4/lkd85ROla07hVLIoK1nQ3ea6enxDQIl+MoWp5LK5bXcew8t05tkZaXXrYaNnVV
l1sNg3K5XHFwbjxvUV77RIg11FstPwRGQK2Bo/PLJ8CdCQc/xLAypiuWOkFB9YyxAR2MlMk9r+sL
ma5XTKs5X9QSSfNU/wiqBAfPjH6reJksQqmtWm5rSyIu9uF01GoGggwdvdVyuc2wbXyLweRjvqpi
oEj4H+YKT/+UVfmFGRjPRlxRwxn8XxLTIH2X+Eu7zFoQZsyMRfzQzUg5dOEqjl5Aex5tMtHtYeVe
MOR/SuMbSSHY5sbJKQxn1STF3Yz7h2MIbVzy5SxG8AYU9Cbpf/h4dCaG3z0liIV/sL2uyM+TONMM
wQgu7rNb17oKCghliv7NyvRqgDnNoaqmo12qo6vTztZ8Z5sQ3BXSSj0FYD748fVTEQG7pEPAoti5
E4GhZsKObt+0+tM4KIHYy94WHHJnaR3cAhac7atHEsuStVDzA4HjVDHTWbB6i4FUKSCTW+FZVyYG
JqJyd0EhaYION0VGniNZfpdzWZ6SRj+jlDq3lGCxW9zDl76TlfMlyMoHYzD2TRzDnDOaPROSTRxP
d7QRbIK5mmuydgwqE+JxSpPU5tz8KkroN11Dxmolu6c0vWSmel9LB+Bu3GR7051+1DMjkoajqU0F
JuDlsIPLVVZ1i42AlEoxu+bawQWS15AWdavAZ4oMeW5Q+Ua8xytLJEcieQAGvFjm48CC2M/qJumn
eNdH+dNJusGZkfq5742jPqJS0HtxFdd9fiAn81hwnVpOkFTc+GfjqYtK9xkQyx3hWpR1Di1lqCo2
2kDKzKcZ6SDjpeoZVN56bDOcllq/bStqEua6664B1pUY4iBb9AUwwxxR3o4o2GB5wwx3xvjLZHna
SR/wlbbOlJFs1VPre/rl5Nl3ZebT6qXtCmGUCgDRxz6bl5Jyk1vlD2c2IdkU82WdeOvZpMXf1dVe
R3sHtWdtiB6KVnOHcKDeFtOzkzrPnvK8Qzb+SvPxkNJJkIV+papuvnRmDzWK9sPgN3q0yaDVdf+p
UHO579rsRyn4FH4/9ZcTUOgVEdpr042H0FOOj+QiNTf5kn5YBcLYepkklyOmW0cQl+a69hpYqLYz
6PNZ9NNh/fKiBEVi/qrjIeIrW1QzZit2pl2mxAv52tFpvPTkthYxV+S8ErOGqcYW2oyC3vnyz7vG
/39S/wH+oh5FJ0bn11k0Xx/3mf/n/1jwyu9Rlt/9Qf/dezYM3UdJ7bKCOthO/3fv2Qj+BRpQZ6tC
MA4mcnFu/1uN5upLMgA4m8C1DQMlMEK1f/eeneBfaBPBCiIOdvAtQb77B8kAr+XGBInAiSWsxiQo
BkIXzrrXoke7zgh77hOO/uUYrNquG+gcuEeVQhkSS5LoH3356/9Suf0Zl/Le5ehz8017Pr1d740t
AvOF7TtBTAYUx61NVbKjEhZD6csklQac6f3XwIP0offjrJe++R9au98fb8ljWAxIgE/NN9fLGmT6
ylmCeTX+MgxGe3amvLvWc4ZVU9PkSHbKqT0EcR5tA469+48/7/Lz314/cIhOWSxQHgrC119vJrvE
8CvJlhlX7kHp4G+L1Mk/0dG/mR4sn9LUATPZrqcj+fvrKuRXoW8iWcushoIReFNuu8Kt1lJPps3H
H+idL5Q6y+eRocTkkX4jua6rJvWBHs/EYCNuaQNt3khHYZCfynxvJOw86J6dTTtoM+KDofzkk76x
tvx+Xk3mNDqPfeA6CPZff6G2X86FcmhVqVnN5Bm6ucFs2rcsWq68bKvYkfVO1R0CLV1V6VnaMdRN
7nFHMoSmYlTXA1ihLLOz+3kgRXYdkbSchKCcyC4z7elHIjrvRa/QHn7yLBrv3SZEaSbGJ749/CGv
f/c0YMIsyUPjVFIFxMCRu6a6NtoEqa9dy1H3V6OunUUhjDCO03rlwto/8HAX+6bU8ivem4RJLC14
TYjP/PqsJ28fVBNLrUfYqLUoupf//oerd0z8tqiEmEPN4GwwkHe6i1BG0bTp10lD6aUST4S1gmL3
8QP1zorAhUmvIQOFqd0iu/3zwiUxCGLyrDkUlddtvXaaD6ofprDoxx96/5kb8a9bwGfDU2HCDQdd
REDW66sJeybdIB/tcNQFcZxmHVxz0lsMAVX1iTT+r1d/uZQN0N4BiI2bZvngf3yjhnAbZTQIJZ2G
Xm+Oz4V0bz26//jrW56ZVwsMVwFzzORQx27ELvb6KrOobLeOBR+obaHjG60CLMmxAOk92qF6XhMz
3G0+vuZft2y5ps0QlZVAx7Xz5jnWjK5J+zp1wr4Uw/VQ5Orc2yIG+F5jnSmM5u7j672xCfHSLxd0
WN8WuywsbQaxf36VMutGG0eOEybE89ERJFy0llESGrafhO2UfW2IXj51rmq/SN6qvWRytdGcIvtk
NX//F+Hp8ZCKuxQNi5vmj3vK0VdOI3LSEA/AvKdPoc5RzlF8yOHsSIaTTG01hvhNXq44BqtDnQ0F
eTrsqh9/JX/fdobiLnu3D9MFhdabb8StqipWkiCpSiETcROdqEq73fg2kD00TwBKWzPafXzNNwaJ
5TZwUYzLizp+SZx680S7hcWIh0E2SepMWjJfwA9CHKoz08VjSMKiNdjFLtKW38GPNrpEVJLhPtpa
8dysXZEW+35QRLR51qWlVH2ip2ABXXHaTx6Yd74dXgUX8CnBSzDI3zygnbIhj6C+D7suv3XdfL4h
jFfekn/8tWwTGroq9+NPrvnXxoirAF8rmFW+HPMv25/tJpEgZkInP0WpE4I5jWOQi8GTZfVOj8eX
UuNBCXwltpFdyk8Wm/fuzZJAh6OHx9KFiPz6yXTNMp6AuPPl6o3H14y71ZGVvRqlbYdNbnXbJNcM
6DRAfoQJEapN7XI36UGDhNF2Ns4IDrarpBvWAzt5Vlbdxg2YJNDHl+HHD9K7X5WH2YPFETz+UhD/
+RZh26ro9cwEY2PSWMlBqzlB05w1+r4KszI5qMgHAJb/pFbMPiFpLt/D6/WS2xTwWLDhOGg43qyX
HrntxtBwm9q26S4zUWOlGqf6WDU0cyMjYsrKTng3OvCBP/7Uy0/+6Mpv3p6G+ZHZKpeHElHaxreo
zzoSQTYax86Pr/Te488uh44EhJxFauvr71cRQ0oHp9PZ5EpwEHVFPTF6sMwMI945JownYc6f4c7f
u6l/XPRtYRYMbtAWHhdNfEvuDLvy9oUoXmbdvib91WZuRC8UKb93muPqn9YQvHuULJAIIYCC9rFf
f+Cu85o0E7zvZWVZoWJpuSCzsThkhd1vCz1xPnmI3ruVDtZTl7KFC7/dBpiKuLkiHI5YgcIjp0tk
O5G53z1q1s9qxqWefvvUoDzi/IjZcUlueP3RNM2ey5rtPyykbEMicXqAvD3joYZ5YDAhTVQuCTmj
v1DNNSfepAGz7EJHAPnxQ/XGJft79YepyllV99nyvd+V+Z97n01IB6IRPaz9psaGy0iiT2iuFkWW
A9yp/Cut66s1Kh17Mxe095lFI1eZmvjKytAs0b8YjyVH5cMnv9iy1739ilwX5utitmZzfrMpx1Nn
JylKrbB3mICDqD3UfnWDzggYhpiRc0xyOMRmgnbUEWI91ZiVgpolsDDw9H78y7z36rnekq1kLNX0
21evnVNd2fVghGaObj8qKpzebpXs00nzbtipmMEEzOc+vujf9Rj2t/9z0bevnpXXNTlvgFQiMxdg
3dJkK+aI84ODmcSo3PT+4+u996qz9rtwiHW8t78d8H88CW7Xx57XG1CRU9y9iqi3vSuns9YCIXL0
PNkUzoJCrzsNWX6b7T6+uvHex/U4AeLEW46ibz8uUfacgXzevqgsXIAmVnVh6Jq7tQd0lJrIaasx
el8Xy6EQY0GNK0KMl/yxGaBlsJDfq2rbV7l7cBu7YuZepf/BDfERboBcXw7/b6GGJj7ZJs8sXloj
c372BLavcw9+o0Iot51q3/3kqft7U0Pl5lCdLcU4fYY3i8TAsWDKiI8NsdqgXWGAg5S4GA8Cnw+6
HOOMLGedN0b08PGtWNbV128e113KAwcpJJE5b05TtjAJTi85rjqTmdwuwK91TyLMJzf878eNqyzp
YxbOSRag5Z3743EzlVY5tnCMsGPxJ7XK9daB1WXrOLfbg8jwCyKUl6imxQ9/9P1P1vq/n7bl6hT8
VHcWHby3e0ufyqGEJxcGWhxQujompCI/IrKECiFS6WeO/PfuJWZ8miS0c2ClvCnkyDqs7UzipQwY
w7OXEUXmzCBwxlymHHhwcQln0UENOBn/+d2kCbkcK+jruG/T1yxh1jKNubJe2MM5on4Lmwzw6MdX
+Xvv5KUlylfHY20sR5fXd7NjkuYzVOXzcVjYGE6J8kpNHeNfoOD/yaVggbM3UBm8JXEQOkjqveID
xaRQhcRR9btx1tuwK/95X5MtmoatQ/+CwhJv/+tP1UR9F9s5Dr+e4FHSW7LvcS8iBtstvbAJ19J/
8MkCynwYg7Se31b7syvmtncwOqm0AY6hOIyaAR5IM+MvH1/qnTMvMApE0Byk6FoFbysQU6sUWxZs
/mbQuxAerb8mJldutXbA1pONaI69FNuLXYhHbTCJ1ZAj6tS6dv6j32R5cFzPJ9f87XJjziqrLaeH
YlR02XYQZb+JkRGFo+FjURwkvg/83ddZUVYkU8ItcavJXLcAUOUnZdnf2zwNc5gZnPQWdon5ZuEr
Ndfq6UUY4SD9fl8WwSL3W+Wpfk6ll+1lLtpPlvj3llqmBz6lBX0Xap3XDxhsC6/nJAksra7bvWf1
WDU7lW0/vtnvfS4G506woMkIZVle3j+WWn/KGCYJrtJNSXKw9FFs+CzdWnbFjbP4lkgQ/SxD770F
jyLapVnGBflSX18zcQ20yMJeNpEp2milVh1NMwZwbNn1DeOJfsWoQN+5yvc/uYvvLe0UTsvOonMY
/X2m/uPTqtjqbKeCspJWiAlK5N4bORgFMtUy3vRR8dmr9N7StzgQDBwH9hJR9vqTDu2Y2oPGt2uR
t7uxJAiwxCkIqfd4uz6+kW+4fEu1Dp2dVEsHafvSkXjzvFhCNxFFJry1jTaeK7i/rb5gK+oEYbGK
azKOKxRkxSHIjQAFnB5c1KZ/T0ywtm0c3DkccvwbNxrsVcz2t4oNsspmOAHWPKb7gUJzp+elG/ZW
cq+LCIMuU+d7EyXCKanabOu0kbkqdH/YCczZJBoHTAsaukXaNA2HJIV8J825PjmDj9DVQ+MXWUBC
Pv4Wfn+jbwoUA9IDudc+4OO/jgZZIvUqik2OBpioLmQwdesZoRx9RFcdRgSxgLGadktIrb0V6Fe3
fRPl2zTNEBw3SpGORu5x3qKJ6Ou+OKkpBlWIhO2T3/OdB+PVr/nmZqEmNLN55BWIB5mFbmU2N7Rj
Si4VzZ+sI+8881zKZaTId0L3ZfnvfzzzYqEAVATyAJzRYa3n8x2BydlDy/iMxXQmmOXjW/Du9cDg
MmW02IHfog49L0ITvxRvQdeLGyb07b4RgbOtOwkVWg3ZJ5/v3a/Sx61j0QBknGm9/nxaVPhB68La
a2ojOqdTjjqGrvKmx2z6yTv2v6g7ryW7jWRdPxEm4Armdtm2tGJT5A2Ckkh4X0AV8PT7K5InNhtc
u1do7s5EjBSk2ARQJisr8zeR+bu2q4u4RQgxnB2o45tn+QWKL6bOUg+1fFqzBPpctnrWOy2AjO3b
MsvflDoM38TSfqdKPR8gseY3XmLFr/Kq7/7sHOOI6X4tptF5HHQMj7Ie8bDZZ11VsyJlNnp3Xafj
vZW0SM+3nYQUbg8HS8dS7VXo6Gm31po+TZJ0SuzRr0L+XVrN2uz7vgufoMq6nNJZIu4Sq0fxwLHq
CLrDOqo3Os6Hu7hqajT/IL+870PKJTtKpuGrlHzcQGSq7HVVuZW9q1I3+CIqT+OpLjxnPijRVv3Z
CZtGnLIQ3QfY8A6gU4EnONDFsJSf4qQq4WS3E80JCJvn3s/jj75LfQ053GD5s3ZrQP5Er+HUial1
9xE+oR9rLjrVKVZimIiT3YiElFXIzwog/nt7Ec4JDhI/NjqV/6rDG/tTvOSgmScyu53CTJI6ECjU
xtFLs5eBB1W4BjTzTyqmvNpRp0/sve/7BAIMHfBTSxGSubLkLxyiXP4JvjG3Y06XzRJcyRjCqR8p
MdKJQVs5+LOvpvzoTT1Ifzheu5m29JVnXlr2pAXsstCc29uKtygaCwYyz7QbbgjeEIO1GrPlKGkT
XFn2Fx/lUeEAbMnq33YBRN8nkTtLim0TEaTpMLCCmNb+ua5MzsvB42L8JiUACUWLA7WsTW7gohID
3nhGCCUusVeJpbi368y9gYL2MLbhBG0bShTYo/4UL6lzHLwl3gMaFHfA0RrMEr0FngJXKKDk4qRW
ISEKoxz68mtemnBBHm4wBpQktqCGNRq1CxXAPiQp6olLOVToTgfBvpVyQPK7VA9zEV5Lhi8EHwMa
sbnzklNQlXsefBRewzqcR+fQAF0t4IE302kojT5EXRVBu+u8ogR1nU4ZNAqdfpiLSD8tS528Vz2w
UsOnqp4COqzXsqqNCPn31ANNNjrJwgZWw63h+ZvVcKn6zknsQ7nm2F2OM4ivXbU42A8EwII/llze
/T2IY8AQEGKLV5nnAZSntIcHKPjDbxAs6oc0D2CeQGy2X60a5Ro3DMdPGW7Hb2E85d0uITf5q7fG
8IPucv+fyVuw4nh5Xi+cXTRyjOuWoPKA5uHzDwHn1o0NauqH2grDU5gvn8du8vc6svNTPAr33y8j
F8U/PBDpcVJx2MQNTh4ngb3JjI42SPFQ9+D4bZTSkix4U5YhrOWGLf3yN17YzS6ZKNcp4hXybWZt
/5IPDGs09w2KEjQS85QabTvuV7wabyVQ8iuP2mil/1gYZKIgDEzW7W8ryKBfW0C2fCA4mAr8G5hD
vKXg7yngjp7lYgjYIjwVq5WbXB3dQ31pTla/FJ/DsdVXJvdCVen73Y3rGzBmUFjPP7wYVTwkoiLn
auKe+AKDZ66z9a7L8TAtbNXA1gB6CoIPeKtA5+3lcf8dDILOnG+H+ATQAKOuvxl4FRbClRlFVA8S
zj+1M+XvV38V92OiSiidwntbyohydgm7M4rK6X23drSpZMdQZYHadRJzMZEHXFxGe7kSeC+t/Ijr
psHYgGHYLsVVxxVEHEpdVt07584uHv1Bn10ryu6qtFiuHF4bhdjvC4MJcNhqlM05NjdjAYGVEsdC
9USPCYr5aD6CZF37c27XyDPlaKO6TQvYx5dPgwUIcvTnK90Nk6ptUjmAOfRXAGrYNn3F56vBFfCK
oQi4h9Rs7lxVmC2p+ZrR7oU153Ed4TDDixAkw+Y4C8JqdsZKucjsBM7bdnEXiCzQyqpZ6hMYr+ZQ
2vNw2/h5ejv1xMuX19ylxzseDXcyEJh8W+wWjaGsmmHIHNaZ0luy6vXQ2C2lm6QuTz7+6AeKDIhi
wZDostB68/LTL614j4/nHubRrCNPeT7GWVXivjFRjssBJ++qvgruJ3uOD0vkGGnHaLkxRXlqjjo6
RpVGESUsqv2UcJEsVJAhXlMBj83Fu6hT3ZWhMStsO/8cMHRgqGODpNnMfx7PK6h+zz0sIXyUbHWd
NwNZyS3qR6xFD2bCsq7X6gGXHkoTA8AjK5+0fvNQpFuAPgUZi245TsNQvvIm3GhyhHdvqmkN7xd5
ZZVvVKl/bDSy29AztzGDeX0+BYUfZ1AEeWKsPIi2gOtPLjB6yliIgGQhpkB0EyeU1bL6jKUGRpNQ
2f8o4+EL/jlgxUU3XBn4C5HGQwKYLIFMIfytHFzVTTC1KKiAe86H91YYTGdr7j6M3RCc3boaroQa
84HbeaZZzEnHLZhseVOnLVPKW17VeNiRC8i9neBGNJFCBjFOni+v90uzGwB0tckIqVhuITpdIUUl
e3QL4HqWe3tZcXPGZntXttbr0q46QCgoA7z8zIuRFEwwhZ+Yx5JLPJ9gwR6v0rjyDnSo5T26jnRk
MsTVlUaNdJkhcbQK9bBisCiD16u87eAqXDk8Ln64sCPUNXFe/w1KWDT9qIqJd1g77HvlKtaDrksk
jJ0amoZRplyv+dhdfCRgKAN9gQMTbZomhZO3WvuawLpm8lVDqknWNABeSSGYg5tZsp1UcI+ujPal
1UQ0M2BUB8PRbSO0Hfx8KJ2ExVt6yW1fwQeFsxbc98mynqMeWkc5t9ERxcIq2yXQC08rWL1dKjEM
RUMrPtqFHxwV9GvoYkzQy693aWuRXDADJBoksJvNLquVGyFcogN03/IYDN7fOULXh1jk1j3iV/G1
4GLW1nZvAYtDaIVSCN3hTXxHpHkEXul+n4To1ikpPASFU56SqO3Oidd9zYNS35UIcr7uyhYvlJoY
1M1R84jeh9oZOi65qLp9eRQuzhF5rUMTj0Nnm+CKTk0N12//sAKLRCoMgNpYLQcZes2V8b60CL83
AwwS06f7/3zvpfGY5zlowENvIc4c+lVJEXkNsXfWNPLg8t6nXn4NVXTpoWCFfOYY9Je/TSkKUNB5
6kv/ANVPHReNgKocylPsOMYHov0DENQf/35AQdahmUIJ0aYE8PwztTNXRTMUABvSEAuK3ncg8PQI
Uow4q738qAuoNrDBtAsFFFIuRd4mSc+9LBWIw3kUzmzvc5CikyDs+H4q8FTDNY64Vsf5MeNue0bc
Aj9DqtMPTbPYp0hMklWOoCuY++62I40+NqtTgSum+L202ZXIeym3In2l+Y6CNKoOm81WpGNalqNE
1MFaQnru6Zdmcoa7bBh6KG5leTeJdUbYPkMu1aXW9fJAXeih0MWgOR0S/H3ouc/nBCHMZkpbxD/S
aJlPlWyBX4z2DIlq7M6UL6Gm1WiQRnr5L3ZXDMySJQiRBmGl5w/OFGU1kVQ8OENKbbCjFOIwMhdc
U+R/8yhU9BBURuqd6vTzR/mtB6uvZ6WPSTPsI3tGtS1zl2PUI7P18nB+Pya3oYx6JSuPmhqdXe/5
s7KoglChKVy2XjG+cmDVgX8f12NsOX9lUdM/6iwu7nrd/03HziVpEiiKrLE+V6sLcnE6opFvn+Nx
hNHbeNxcEkwNKkxbAooHIJAqdZ9yWpzTAP33NsPv1LJ6/8pXXAoNKE1zu4VwwJ17s3mWwarWFA1J
08/XpwwJnqPX+P1dH/bDfkrHmawAzZ+Xh+5SBmLsXSgqUIskQmzCg2ctU9mMiqHrp/y+JHLt6gRA
ig7b/DBIezl4lf801UF6bltZ3c8tqnYvv8OFkE9wMkBAUMD0abeLknZaUoaslM5CosIBIf26i8JP
uYZs//KTLjXHf33UthEsfLDdCLL4B7gaSGQ7eF+GSRvtZqEgUo3x+ibwUWpdHSGBhJXqpqnjBIW+
1DtdeRMzm5sl6wM3IiTT8wMtsxl3qtmxLhLXPzjpDM5YAkPohP5WNirCB6iVZ+Sxpr1dL1QcAsva
6zh2r+zQSwUeCpIsN9rUwJG2zaUWMzzsCxz/kLUKSWEZwh1xWgtyohSHhhRgJ+YZgTFytaOisHtb
eR4cV5Tb9gv0kCuTc2kZADQxfSeIAJxWzzdxn2uUIgCj40WWYvTrWuVtkcUcWYN3rW9+IfX5TtMz
rTWX1u5mxTWqWujQsOKKNs52NtCFozui2fHyHF/8IDp3P5+ydSob03BplDv4B8QTCBsiI9gKlKpR
jr46lSbCbZeTqcUYaiDraYu1CKMkHJF7QU6qWeSXgBLQHlQPtpwA4G/HuSRiOWgg2SnKaBESIohW
U1/OJ7CVo6yyczQhqPDy51/cbJROILnR2sYSehuV9TDia8SEBvSIgEaB28u8joqBO/QnN6iHv/Nk
8ZHpbNZH1XbtbTaMGb6+0r0SWc1e+m1wAogodA6pFm0xWmkxxM7Q2/6haQN0L3MlD2Wc+rflGjfI
AAC2f/nLLz+PB1IpoK25xaCJBWDO0Jp9VXRwuOu+ePSmLthnHO0cH6W4lsq7lz6QKoEgmTdVwM3R
0XkiEb2Gu9TZb3yvQvOo0Z9TS4nzBGOZxka9om4gyuiYp0X/qIYsPuV6LJ+yQWVXPFsvfjy8H3A/
pt+xnXW0d5Dlb0f21johOJME63ms+v7Qj2GLgXGIe/HLo31pm1EKBEBhWFuknc/jhrXMbYfepHew
vTS9q6tGHeCQDvsw76+dlt8T2O1KcsFVIf4ITM3fXlwR0k+V5eBGm1L7Pdrwi+j9jvqYVWLYzU06
HoKWyjRa8PEBeRZ3X021swfsbp0Gy8ZydFTp0S0d3AZk192iAVc/RD5cxwgB+FPZN9aB7jvqLL7b
3KgMe283Veg9+FV77kWd7RvtRafMCvvXFazJU5Y3LqCU8Fp97UKCisimIVqbvii3j+djuvqI3k1o
vyPVX+cHxNGxms6y4IwU2mAEsygul9lyO0yrvBI0Ly0fcmJYpxi8cCndhGYISnE0+AgLTRHW2iiR
jG/SwDKaS0XCLcG2ryzXS1/qA1K1PfqBXrjNiL3OXkUGsBjiz4Tazjx4yOdkD6Bg5O3oq/LVNKB4
jezmcMWy6+KH/u+Dvydmv3RykBkOc9dH8zsbw2Xv5hrJthbxZwFqDKl1L7h5eZuYgdsuXVNG4/8h
DeftdTcTBc0xG6QFIODyWySa6A65GzLzdUH5C5nrx5rVtM/7MD2pIr7WZrx0N2Q2ufIKBGIRjdmc
BhZmWHVJBn9Yiyne2Umbf0pIh+/aKta3WROh0T+68gYXquSkfOne9PAmviQoce/GOk5Ptpgno1sc
oumB9mIYuBgyc5LdzHnZXBmrC5h1/GOcgF5KSOmfN36+/gunYPkvvUsVwi1ugrn5x9M9d5dQjOfe
oNC7MFK7ZEHyEyk09xRJOhBQqu2H0Q2GnULH61H1nffKThFTnsl93788mxcPV1JlRpK4z4uaqPjL
8nFGq3cQWnQPTW8hfKLXyj+2tftPjij6SQ3digJtH32s0jI4YdqmdkEYVK/tJBuuHK6Xwi+9EajA
IZkHOJ7nL1JnYljSGOSa1qP/IeHmDp2Euh4iLfaHlz/60hL+9VEmrfvlm0UpHakFzDPf4dKOPlq5
r63Sv43WJL0LpiA4T7P/aZW2fcoXaphXDppLID1zYyengSyCJdDm+flc2LHIWsBYZeoelLsgL65s
aNa+aG8nKCvv0sgdH9Bka0h3iuWc2k1220VruddNInCkl//UbvGe9evfgc8UUCK0f++rbHigB4SY
fRWAji+w9Kx9b9y5qpQP2bQ6nxDCjQ6rPSNn1xphbVG2Z+yvAOm4afOQ0Bk9oY4QndCw9h4EbWjc
d93+NFXudHQdFKBenohLmAGmL6KAy45FqGGz+hgGTCInoJEcWdPbLIPcC1EvBHOcJnvkCLyHuZvC
O7de+sdiXrsTAkbqfs1lsMc3Z33dhsV8pL+EP2AfhocJuZanXgXu63TqmrMXFI2DrOvydS0D9yjm
8Fpn5dKihe/hmCyF83wLYqUypBy3RspTJrz6UmfDGVR1eabnMVw5YC5c67nSE3ZNEQR7u00oQR98
jqaZNtpSl+XJAe0CumWqX3Vd0e4Qem8OC/zcKw7rF7+P4OBQjwtRxTYJ4y87BW2CGu4BbRoRVtPJ
m0X9pFT4xQEd9l/c2owxHnPq4xT7/Y75y5OcOuRyY/GkYUCp0g78uySe3Tdl6F3LDC59k8luaYXS
pAFD8/ybIF/08HKJyUpW3a1bN8Y03kmObqisK+v74qMwP6ZNQN2US+LzR609xTNwc8yZ34K2C7A9
DUcSoTyLrlmBX1ge5K40WeE8CBKfTb5TL4KaY0JPYhhTeYspVnoWTjvsAb/CtS7pqC7W1V7Xhe8T
cGkpurD5DZrh+ffF/phGTRe7h0BF8bFL8SYmk9d4FMfXCq3fmyqbvIM7JjGTZWhw1JsPHFEViTHr
9A5zPDTnJQBDmYMbOdoYTzxaOVaVGv73qVqX+lU1We4eU8J+l0VGoCBC1RpWynjGV4G6bIxzvYNA
yIFTW5zwFYoeQAlGbwdQzcChvfZr58r0fsXq5EwnJz3nY/f55ch3KTMAEEOzjCYoTYMtWsrB4ekH
1AKWUXuTQ2rYddaYPgwV+ulz0pEo41myC0cEL/sS99dA2+WDj9TiPulgCNmqkAc8cTxsvhtUWWNc
LV9+xQuTC6SQ4rIHoAvZns2BjDhxoeyWxTu1mXWXZWiB+dD9b8oMEb+XH2UOvM3cPnvU5kCkluYY
Ii+odVzVjn5oLFcyO7kSYi4c+/SAaTsb+QqzbJ+v1krhaSMpYwF8QKgrDcv5PPYTFmawz4455hj4
eTXFu7jxOmxEs/rK7frSeFKPpV1JxZ4zbzOe9rTQn15QPtDDgCl3mxeI+8q/LTWM55eH8+KTyNBR
iqIDzVX2+Yc60gNJYmA8WZu279FFVOdhyqhle576MXP/ypby/ztnCUb+/zaVOA9fvzZG7+tXn0kD
5v0h60V56z9GcsmlNgYvGv8IRveHp4QVuv8xiDI2MxUUF7Ef4v1PYa/I+w/CSaZIGyH/EEB5+VXY
CwCvQyiAWQsu5F/ZTD5f44RhepAGyMQpCn7RCTY7qQ3kQmOtUI+9nnrYdlOkSzTkJLr63cEdU49Y
t9Q5ohR4rqgouVXYtPRPSTTX3ZWL6fc09n93tXmXEMATHUeSFRABW1ACsbUYTW7xSHIZuAWyfHYm
75D9VdYHWYdd8AhBfCRvUrKgnHNOF8T8P+IFFKHUGuW08WVdtrdWFON/Gc+5F70drSZfb3+Z3jc/
XuhXbbLfhiyCYBqYLhoVXKO+9ny3zNoOEy286tFybayPnXiCOYMzjac+0l/Ll0PtUO06qwHnv93s
BNkAuYYe68d//xrcppk526yh7cx5S9+iMVNVj3WKfvBfgzfP2cn16qLcedC8w9MEkSjAWrBJu/i+
sOdK3qVSt9FfL7/HppNjFH6QeolcI6xAeeo3kmFSyIJat4rvaqReMucuaGUpd4Gc6ti+7/J0df+Q
eakQEOkXC7JPk5XdbeFy2dBJYy9Xgval1yF5ohNMSZoOYLwJZjoWaaIKL7zrajds3k6ply0oqxqf
MdzX4tE4D69cpEwpGukyfRCzb430XEskwd+2iDAtV271ZkH8uq5pcTBLlGWNDwz1nu054i250okX
3k7Qvdvl0Kb9kJ4LmYoaxlOKE4je2VW1jC7ui6Iuvgk5WGicvjxPWwtvl+BDzmLANiREXrzdXtKz
1gF0L8TgJc6a5HM4eGNuFDDGWPSIYFt5h9UBugRl/iqcCgjb+8yPu8xHmzPsUI0qJ9UX32xfC3vf
LG1RLHtlWS3VRnyMsKQ9uhrW1n0qQyv4kmkdjccBKizFxFmGffmlxrXSfGNsteUXmmH8U05dKqPD
y1+6XQKQKShJ08iivk+99DcSpCUKoKK5Sk4UehzoWWENnrG99cRY8pb16DRWtV/Tfjb/rZorD7vW
XvZVeAKoEzfW3h0GI5P18mttloEXAhcFagUIg+sRTIXNwuyEly/QV+ZTLQuYbxYqL92d5axpBfc0
DV7pjN2789PMis74ljTptZ3x/JgXvMD3PgS8Y65nRLBNrMctTOFVgICpQw1HPupopXhUo0L6j+8q
u3pETniUb/Dm4bex9JBPWVp2aIQ3FfpyEuixeki5jXRnoGzVguGbrddP61hhQfHySJlrzi8bhtYF
NxOwQT4bmLvQtjYaotUOwHtBIKuzguiE3KmbgZXIxvHRGN69h84z6yub9LdFA0/F1NY5d+DiwGo3
L/XLhVJCWrJClU2nqV3t6BUE7Tz4kBRUS1772ahQEXemNn3Ppdrvb8KhSarHfhA+7sRuTSp6ZbFs
BAwJpgHh1OCDQD2if7ntjyduoUrlVeNpDez4ddROGOhOTo4bBUQuHG1Snc1vg24dkDHLegdkYjG9
rYthpN0ThesnGIJJ8DW2iuDRHe3KOpKLU7dyg9KDqqk6D911rjPN3ktzaf27s8m8PCWOiOocvFKY
b+by+ctYOriLqLgdh1OZTNH8tlS6CBO8ULV3FquW7tO6BKt+PXdr3n5T89AirVxG4uvLy+j7jnq+
jiJ2v5G9NPd2sS09A3eyrZ59Ts8JMSNdes7bSXHP3xfp3Kd416ZQ4zCwdkT3UOWySO9xMUohe+pE
63PdW4n/rcLqSbXXItR2KzJAIB9tsj5ql4SrTSzIYn8qMCTvTplLeRlVKaok+7Tqi4k7ZtbVB9x0
Fu9c9VCm9mWSTT2CxgLmRVX4VfiH77eJxvkpXbr3VVuV4jWVF1G+ZmXX45VryPd32YwiAQvJZdJN
LgfbAxW6Mw4SMppO3RjWHyQWBNkRS5J5gOw7duVd7TiYupCt4kmCVD82McHi4PvUQWT7GC4eekR1
4tV7hKcVsiajyE6hciZ9TBMH7We/XxsE+QtrvJXJGn5BqCPXdxoVhncqtHvUw3OaxLtUzMFdnjfS
b3dzp60Ce+AwHYfdoNP+feipCenwzucJYdPyU1gkr/LLywvKLNvNSETUL/gf/2BTmgj/y7JOyV+G
LhLjSTvrkr+1wegXuworbfHGY/L623wV+UNoW/WH/+LBIISgqxqNyC1VUILHhANJv1g2dUmbUYz9
Gb5pmp3suumnOx9hv4oE3ZHyShVxk+yanYweLUsVxKIBa5iF/Msnhw1q0i56pPi0IlT4Hkf38GOs
h/rrWjcy/hQuIRVptMzROKg5iuFoJwPw+3/9+aQrlOBM/+h3/ZjWq1LfipQ8VbmNW1c/aWfaW8LB
A6YTTqre4joQHXAqSf8d9P57FI5BCtI9IpVk7DdHptPrTkVRJ09gIPDn7eekTr6N7GnETjHSxCM9
csb2CDRluHYemVrYZrFxwYOGAWjY/r0W2GIO2miMEE6hmBAGpp+jzf0H78mhm9D0sq2CnhYSg1gz
O2FSncfZQr6HwzIZ71vbZnD+/SyEKE0bbgbNvC3UoxiReW8yNRIH2kY8lFHcfa2iOn7oXcvqvs6D
Du7WSFM3ePm527wJIAOSr8jhGqIs2NzNwbx2jd0NgpNQ+BUC9otuoj8GuO9/qA7T+H1Jv6vaD6lL
xTSdAqs4vvz47bWULUAZEeQiySRNRE6S51sAIlo+uGs3nspFVvGEWlc/H2d4duHBL2ixAHex0V0v
3A50Xx8J63ULxOG+VXLF6II49HpGwp6uXdkP485Zxqu6AL/HJTM80AEBBlAs2r7hNERTZyUZb5jT
fzqUZRAtf67asW5jVOTHPy1VevkBn6ZrrIxLY8NVHf58aBDNv7FL8b0OJ9TlYGZ7qv9jSiUuZAWb
KdkHTh2AovUbiJyx9MYdJB2IPChMPQRO6r6162CFDb444JMeBBz4Ly7M/+jK4XUhq6NWCiaYciF0
B4rBzyevy+Z19VUCvyBfy79nL0MvWSwNTheLW+NAnAu3+JQz8e+8xSluK+rT895z6vUaKOv3QEog
gXyKYJLD62xPUfwHZ8RY6+GUxkFmsZbrKB92Vetat43bOjSDlDBOFSj1qO4udRMk+nxgU++urGYK
UZuwQkYJCI17qFkt2xZDjMSR6GOLHl3QruDNy8lbj8UMj2+H5BzO2OGYzH+1varDnYWXw6emJA86
LVXVPCJSsBZn1nzzQdVOOF0LeWYynoe8ODS0T+5JnDrclJ5PVtbWU4+zJCAt9KfQmZij6sGyQUD0
tvHkU6L+MMmi+WC10dIdhCUHd5cWojk7raq/DjnG7Fdi3gY9wAEAcIsWM41XmkyU4zavpG1APtj0
9qdIjR4Nduw6PiTxiCck/Un0tVYd+eepCvK/IlXpRxhrNZwS+NI4hdUteHMs4hm+meDc71sd5tzw
mgLCfYljGMYitX2aJjdOrr33b6cHByVaf2amoWZynXo+lKgaor1soZDgqwCK9yGsqWZ/mCAxZbAK
xyV8J7Xu9D/SS5vyC67ZUfaGOrYePonSwQ7arUHo/iz+/p8q+xvwgBlN8nBwIMhQsynpZjx/Kx+z
LMsL6vyE21OL6Yceq4l7tuX2Uf7aTaoouJum0bI43RfywqeqXcP53aqmJBA4i7ZrIU/a95v2/cu7
4jv+9tnKo6D6HVzFYQ/uaFuiaYJsnenIJUdhNQP2ZR43OiqfXgqCsdxBoBf+TesuGeSsOaTD/6VB
N4fqASoWwYgeruC3CrujolGUNgS9dNbiBmy7kA9drpR/t/hcLcQusVCTufHjsbD/QUkLpMauHyNt
1VcOrd9OBDrk1Bg4MKnoQ7XZDPSyAowYUzs+IjoQ6RM2THZ7b8kmGY5lpIYcA68EtUNEINe2uaKE
ByTh+T5GegslNeItjhQsPU7v59OMQJz2CCbFeel6jXeVLseVwYqVpfkXahdpC7DYitWsP+fe7Ifz
bclxgLnkshbN64COvPykvteMCm+k5pT5s2KdOFNmimT03lod7S1bp3ZxY3cy1dOZHg5+jzdg3Or1
STe6Lb55YWdVf6R2u4pPRc95nOyokgbv8YTECoAXsPsl2js1VzFsbdc5SbBW79JmffIWngAjrKx8
pmZciziJj3XRDjabu5T8tTjBDYUl9znwCf6Iqlu77052NfVVfLanouTHl2WAmw0esTSPTgQwhAjd
8z4Zo0Md4m6BCxH3qolmUlyZpZPVDfWpLotMTQwRKJzW0DZJxzE/p4WFHM+OCn4T6Hf1HAZKHzq4
G8vnqcZ67qPTpouDsXhAcYkgPjf8+qjtoE+8czJbVqH3KYysGkZt1fgYyWQIJlb7um8QHDkgflaO
xU6UCSN3mObY/LeuDMbg1SDyzPwe1ztH3ER1HWMEXPpyBa8VMti6em3VQYD1KF6GqWufi14i3Xzb
BX6SFP3OQjtLmPnJudndK8tlh72xnZns+dXPtwUwSUvgtK46pAZX6EkIPBa5d+Omu+JEuz4lC6WW
EMxY5lhiVzRiZHcmYF35ZJZRpdp7W4/UGAUUXUz2EuFyNT2lU+Gk053TTh4LL6MqytBrr7AZc9vy
CwY2w0J+4sY/4Hz1nQMJIGRNR3Z4GXTFtzgtCuap+7n3W5Ux6eVYo113SBqwxUiX//hVu4AKEDfI
P9R8feD2cfvkorQq3kWjV61Pc9cM8lUcJOm3gNbA+AEhQ9V9yefG1g+do3GW2HGVnBDE6J018w3o
LM6Yy6m0zEOhknBMwVdswi9+L3rrrbPkpoIJQMzM1gCfogRp0djiQ+BSeD11+TKrw4QYxPQUIDTL
K1c/3jXzqd9+Cdukwb91KEpSjredq6wyPkvLdkbs76a17RBDRA+aXSFb28RpX6YUjnZRlPbBqzhe
89i7ddViKqalghUd39l+E8vq0W3jxNsluRjGZVfXVdVCUnaCNt/NSajGN7Mo5qA55rktcexKYVXr
h362JL57VP7Wvjj0sbDmczoIj6iQQVOOxR7LgFD8oZZ6wCprcHBvzWVLBMI/TJYa00t3bb3Pa2uZ
Vy7YSyS9ug3Wct0X3azqCcG4lm88hX3esrUgrYn5HRTblBjfiL5cnzpEvRlr3MGL9QkvFfPH/J7F
Q6UGsJXTvYmcfGUJVsB2+E2Hxmnn0QyWZWC9qvDbzt+tXWKOkLyBG3dTJKlksYUCskt+Fsls/lXO
umE4R5xBi28/dpkHApQf8rk8s2/dNS5mhB48LIzjHcXGrvwyIbrJe4osX9grhBgz6bkPfZWw1g6s
1WIovOJPx0rwio5X358/z4Q+b0AuDLDjTeHrPHnXzK5xPig58RQWCcBdvtoaAxHWUZqafaFFR+xM
aSQgx5KXMpjdfVfP5rRTaWRF+6mghvg2xvonf+rcyS7PTk/RONphjuPgu+B77VK8JwLO8Ttn8Vb+
S1h6K+IzGelu+5D03IH6/c95QiuOdsyOP20T2ms9c+D/+OA8w0RgRrvCUfHjtMie/l/ld9PfodTp
9BFj5hy5VeEpGoNQNRtt76K+BQN3dFQ3dUc/ZQ390w5Obz06w9CUzYm2YTS8lWMMLCHodJDZu8ya
0AwZp9W6L+WUztkhqgqvvplT2mavBsqu9LKSpJTFcagsS2EG2uVJ+oRlrcsLJ0VNofbnlvASwUT9
7GkwfriB75zGTfWHfA1b7ENWMDdteXCXwewjJad1ue/jXvKLpE1Nz2dKQ3NURnPkLPcyhDf8Bdi9
WYaIWfbiFs90AXUPY5c6fid7f+RHab1o5pQqvelrKJVga7arhQQQv08aSsYTgWWVAaVkpFUevGnO
8wcWbIPvBMwuZ+c4FZWbkWUSRXchDA02tK8Kur5QB3IT47pRuhxzHmeRZR0agDwVVdQfBxvJhdDz
Oeu8ERw6zoZO9qaCgKH+WtfRnNc/cyXfSUy4/nmWl1WRkGA2ljL7KFsWj7+fvW86RD+P38LAEXiT
H0eaCwiDrTk4vkmXfiReuHib82rGcYIfC2Vggng9tWZP2KtjzuKiz82h2qjRnJ8NsDumq8I/2AyV
H5qt//PUA7qCp8+e/m6Su/+vV4djs4mbYYAvJCZ18GrCvc2o47ErfjSJwP1//5slJpCwk1tt1kMq
FtN4aiLkpSyUMmySGFmrlL8KC2rmaT8EBVsWW7xsTN8tdrJWw4fCSnor2Cu7bPsT/otlR3T2R8Wu
7CMrJdr6P/JS+uMI/1H0UHGzHEb2YOTdFQm/bu+l7AcChLb8lh8IaRlwhthS0PTa28locgrnx9FX
hrVZN+Q1ZuvljR9Y+jgDsDcR6McTwhLIKILoC0UH+1jnlTlABdJtJbRFT3cpN8MAuI8kkRBBLz+U
7mB11dMAfoRhiJPcsovPmZuYUe/XcCBc7iddJW3NPRwE+OC8mmo3GoiNszTL3GsdcyyPDQ6M3an1
mpo/ssylw6TbZWy+goy6YiA7lrR/09mztzpv3L6qsYLF9MkbnNdpI0qGos1nAfJ8NyuLv73ZgdAl
98vxEJy/j1STheb5Gbit5HNuBWNfPf1MC5y8zOVf3bhE04fF8jw2I9Y10hSqK66ke7+W/0PdeS3X
jWTp+lUq5h4KeBNx+lwA29JuGomSbhCkRAEJm/Dm6edLkj0tsaZLUzcn5nRUdJWqyG2AROZa63dq
GxapJ9SHlraqCS3FkOjxArItMFTMKzn2xYAKpj0Qo51zO95qD2G2JDVFjWGrL1mmARXx3dQ27njb
+qRaWKQwllWMnKZQL4g/98DXcYah5iGCTaDNlFYhulGTzMqQDaO2bSQbSPu4kY5eKfBSNJb6aG8v
4ZUUu/WxlX3NR3OsDtJ7tKRdySNC3FXNyxi1II1NSVmbdrwkaEOt56qr1a3Ds1s9RW+EEJmWLh/L
Ki3qAEuML28HG4KXzBl9AJc4TV1lP5BVkQS1ocJH365WiPqaWdH2BHFi/ZCb50WRdAKhtS5yvdxq
luYlV9T95LR6o9ZWn4M09ptnL+D9ooFoYrvfB14nq8+2LHRw/SbDY1sFLJatHA/GTFruxikLh1Tu
1qby3GRAPfkD5LAGCSvCzhWOS9ow5qxD0XXBcKrzdV0emqq2Shxd23Ql0K5qc5MybGy4M9Zl2iM5
6cI8cGqRh2uN3wlh02Ly0+LjnCwmfyvXtmzciATVYphhT8azF4TNMJbztpkBmYIQVmdBsEVesKBO
vK7D6CKFRl99F3069tjjp+YaNyHXJveMC2xu6kze+pBydFwO9WJ0+ms7wPJm2EvilAw2O5E4N4bB
wKo/5EGn3h/Svz9n20ar1Z/swpD2AePzvNS2pWkO5bXsRqH7h7nBMmo9872lryzw+DUlHnLt2lzE
UWMThW7swAbjhTOyyursMHe1zmdLmwpmggiDeTVAf0orrbQWP8pKLZSJ5a12PHji4238WjW/bdlS
mAG0GGobrWAndl21xwPnBAZ5s362ZI9dJ52UYM4YgwBj29MOlXdZidtsyuZcJA5xbQgKHzIz97mz
E9aTbh8OwWoQJ9AbxeSGjuYRRYxtpXSkHvkeWjv/wV8N1o0r4rYzAdYN4VyazqDK1bJuVdtmvR5y
2cw5U0Rmtix8Bev1Ryo9sX2EjOWq9cUGKFY1ZTQgHVvGa2/qtJV6LewUYT20lcPTm6GTWudTHM92
t2PRBhzpLBSKyfWlPcmC7OVcKPid80Fa6qy3FsYiFlGyqtM17USd3ggpxwFu+2LG9bxj8Btn4upt
u4CEUXEiDFKqXZ/CL26NOapBMaHzd1jC9+KWPjEejdDNbTwYotwQql9pvVFt7UunqRoz80t1AJNq
zZPKfuWxs6PTN+P+K25D2MIgKctfatIYNn0TvvEldLemzcKcXW14/jR4nBndqPMNMVoYuaZmJRVZ
JCs1WY27fLCzNj+4mPQt/j6AVTZvMYSsmhurtxqTez1w2dg1WDWOHucm56ohZ6WweD3GKzeb2SMX
x325Lq9tjNZ1idFAkHa7atN2/phGIEQ9O5u+BqyyaE2Dld+yakhcByS2ahcV1K00SK+Fc58EjGxa
zVKEnAqvBn6gfN3y+hRl0Lh/O1xjqQluSO5rWiHCKimZqIR17K+sYfla+Yg+VnueteiqVDD9RG2q
/Wu5nsSlagdr0BrVUCykN4PXW2rUYMyzOun8QQwcEH5nqEJLb3A7rreF0IL0fJJLvJhfFy2Yp3Xv
cIFnLM5s+vg73W56TFoqbCaSZ0T6fXwXjEuTH1aRavEajZk2Wlhis35KO7TTxl6ihBGF0RIN6Of+
M2MC/b6p42b+mk6W4kGlCbdxb5ejgOU+JvHyScZ5OeHzt1rrPpG9td5zT9ZG23d14MzibGH82KDW
z+s1/zSTcaB/MePSqLbmiChFY7gcTElHXNLQtfgYTflQ34qyWd0sFIUl/ANzb01wkK3Lkm97NCmP
RlzM5lGr+iZ7ynocmTOCbbx9Zc1BU53hVTO6x7UftfGuBJGLr8dEqOeyq5KMiz43FHg/4nXMkmDj
dn5F1i2UFZeeBRsF57DU7Fj9piuljrcTx6Qdi0vVmuFSbcx9VTEj48pRPGL91e0s8EajuHDSpluf
3jqutyqbMkBVPa9Dgtd+RSMqmcVkDyldZRJICngPC0uNFON6gECHYrPyWJTda6Oe8H3rzev6n19r
KPTn6qmal5Vx48T0iOUhIF/mj68tdx6vqtR8q3PfHgmk3aqsbvRSVeGa1Tf6F8YG8qkZF+GBsNjq
vu9WCzs03Ce8oZQmCp94Gtm0TZ8Vtkn78a0cUaW1yBq1W3T52mYXPSOy7Lo2/XQgcFzT6/LMG1c3
dzdLMqstg5mu6oM0GgTePrDlzMOf1yVmJiGzDFpJ2eRGQwk6GEEOOTLmDtdYmUlSPze5GIzkB/tS
wda1ysUItnkzi1lEdGVTcc8j5aYquGNp9SnsHJgiRIAT1HPFDZTTVZLXPiZxQrdWgtSIjcXTF/bl
3D2T5jt0z9QSQ4YVB6qoT4T/6CzDrl367KnPNNyfwt6D25NzXritPUTDqqt+SiyT4j0hD6+Wr8Sa
qfHXTFiA+5xBIRHZPu7KkZ+zF13dLj2Z1f5dy1E3WOUvwyMPLL9uoU7BcMzCXJPqclTNrLORtlQM
1EaNcPjD2Pmte0XyjDoJZsMkZWb3tofxxPmMJ9JuJOZdF0Zj5JjGOnGQhYaDaUd5aoAiuWHu6zk0
6FbJxyley/lWt1S3QWam2r4CY6UWdTSThwJDnq60CdJ8O6TV0InLXmM4xljTcBiDuJM5uO1+cXSo
iwxNfWleVE6tFp9o9Jr7jSn9yI02O0sNNBpXdh1vBrKHXmL2rHHINq4zxyzM+Y08yBC4CJh5lETQ
bGosdoIgNIcgR7mwvM4ASr1iYkKiMU00JtQ8P3GFHM6NAqMne9fvx1F/WKVg4g7RUrpXnpAmlw0T
wGS6T2xjGO/fzlS9ki/D0wmi57KNvVguT7GdNMawtSBzqYuGoSLXegIX4WtTcqvLFKezxs6s6Tzl
OLAlSycjjkB1araGufScmpbNMDjyNLPkYuiiNbo+xIqwGKrtHGDZjRGlxJ5vOn8bAwDGqkqDAUTO
5tC+zfKYw1I59L2nNpG3ZjEZ446WohzccoVWgiHHTJJlM84s4H5c3GXvNdboUyYvC9bKUds5k5oO
JR0TsYMg05f7ApffxbWX0aiPH2KO4xF/q3DWQu9lzA3yOdZQWnLrWggcfIVEc1WBX4qK+y5qS/1B
SyuHFkB4Yiz7JlpeJ2oiHz3rgutey6uiZ973vIoi0am9jHm9slNzGrPICvxpNh9e4Jm/JRq4r0v+
+j/qd74xeaRRTPuXPOt//Wn/XF89ls/dX/7Qvw0o/+WVu//78iKER28e+8df/rCtetEvN8Nzu9w+
d0Px+inefvJ/+h//eH55lftFPv/jP77VQ9WrV0tEXf2sIgDP/wnHUp/k7ffU1/zHf9w9Qnf645Oo
vvFqf6jE8T59/gM9QvX4XVTP3Z9e6k2R4BofQLvgoioUzsHlE1LPmyKB/wQAa5q4bmJwqnwk/kuR
YFgflPMlyCsMkAAO/H8JEgzzAxJ2aBKYvUP6Q+Lwd5LGX3jIP2FxDlQfyj1gSxtHFtgvCtv6iXIU
B1rraysR9wZCJTKGsX6E2sVYH7ZPQIseZvBBP9q5ZX3KmD3DDJ06/0Q8ePdR75tQn0xo1TbePjvb
aZtsTxeSfSZvRQ+rea7B45Y+pVEwk3vfJccSSdRwt/SY0mwH4MtD1v1OqvgeXVTfCPYITosIusHG
9HdgrIBo7lGI55uJnpOjzy9PtpzqMMusNHKWrgvjrvPuuwBnGB0196XVdvbN4Mt8vxaSY4TpcDRn
xikr7OmMDR4MjBSN3E0c7Fm75dBXbfcbMP4dgqg+MzQfXLRAkSHh6u8wPL9lsK4tOUeOVWK7itfy
NplQc67wI6jhYD7F3e/kve/ZGi9v6rAo2eNtnMLeGwNxkwKr9s1sE4yZ+THPKEGnvgT3U7krnn1t
uq27yyx4GxjPiR2bWvAb8PKdzs55+QjgpYCnLELlBfHr6qNAQ0Q/8hGAa7yta6WCCsqoPs8GceAF
PiKXOkc2QZn4ixhapm3zxZyjYOm1resu6XkqDOBjmX+TJbPizNL030D7L2yed88H3GAVyqFsaP9k
xb16lUbOjsdFsj6J8XIY66jVZjj2DLqqIWzamhrg2u1EtOrzGSfNRWF9x48xzLQSLqmD7nevJeW+
4I/r4G8sr9pYwRfqPLC6Bzl7QNLaTgR37WCHP+1Pp9cP+bN0RrEl/vTRkewrWi5s6/cmi02aVVVp
utmm02oD7kRbYn/hpVGgertRW+VvpDrvkWjuJkxuC6ILBReBW+9FoD7ajmAIsMwEzseewC/O9UVm
+xo0aFvAkL40B+sJTgmuo0U9bf18ldiMaxm5EcBxfoe0v4/H4jcf68+XgU+lCJUOVqQwvN+RKmkG
2oJymDvYzmO0cnRGRHa0B/ZYUGNteDMg/Vvn51+K7n45VK/H57Yf2uc/Lh9l98duqL4/9hxM70/V
/4XnpcPD+u+FelHdcYDeim+wfl+P3+P3f/yH+p23c9HnHEPXxbaDpwTyZKXOfzsXfe8DSiIVO8XJ
xGL616lofOAXUPEZqNdwDlUEs64e+pRX/oDjk4VDP2J/foSz/KVeoVJ4e1IoMv49deYdNwo3KxRW
hEQirvXwPnDenYpauQ6ILgLyzGrXMEN8DfstsF57pvV0a1HAlGHTpIV51TKq32qam26K2tbQgmX1
U9528stP1+6/eZTfc3kQ6kGoxy8H4zQTJPS9R/QKj83OR59Yvtk37tPOt46t2xF9aMjpVIEx7UdX
BBe1CQrVAHA8VGwJN5Vo1/u//iTun55yKg+2Qy4N/CIu+Xu9CBOpoksb7Lv6wIGD7peAdPNYHyuy
Ps6hlX5P22KOkNHCmfchp++pA7pzPx29LZxD/WJ1KuPkxMTQLqtlfTZjzdk37VzuVqx5l6EqdkPa
MwQUkB8uey+Zd5276GG76reN03+LGYtv62IcLuw88y+Z1qdXdbfoZ+hB+6izrNIP61a0p26YtVsv
rasrs/Sc82CQVOqGBIMv0DL9sGbb3RNiH58XzCQuYWPjOTMUikna7Sd9rYm4KYf9ZNnfKOBhK9T5
Vz6IdSDPd/k+4mcWzZ22RrKzrSjxklu7KM5nDMc+FXTGO2GV8yOue+luTq+KwidnVLe+eVr+xc3I
m03lxwmd1q6BWoQbpbiEoVZ89jNCrXC5TG8SJM74RnCBg85wLlq4iaFuYE4zdW13uTbYN1tTPO9y
ZrUfq6miqw6q7tjlNQB9YVhHeKIg9rO9AMOZMkdwZ10zN7O/0diJrQMcO4RL9q1s/FmG5LLo1/Gg
TTeTkWlcPyvGlJoB2nO1JglFoZ4WYT3m5PYJpxsiL6WDfyymRhRnLN0LzUhFfGgDA2bCeuG69QEG
nh5p4yfp6J9dj9snk4ZU8bRDDO+WTxrh3kTh/HBN92vdpP02L/BfCpiSHZKeZKNR1i0qys49LINP
hrJbfAv8mC3cADoP6ukol3kBt3X6y8q2+v3gED4yLjakGmc617Mg/WiSqg5vqNegBDFeHVcjSmvr
iX5y183kHaMFKTeIcQDaLbO49wLhhnmK4XqRyoMml+9ZmbhbOY3EtU8aziHapIMjps9GJg/1Un2G
ZmWE+FX1B2bDjEvyrGf+79wxCBjwWEC2pMGWWD2/jIrJu7bW2ixCzfebo453DZ7U8jYeWnMKUXlG
FmynE3jKMu8GPw52CcK2UxIny4E06eAjpy23VFkhrFIlxjVdTF4487LrGvvmk7CQKkT+4slzA03S
qSqq8aLqJ7Trk95O9lZ6ueNEg8kEZTNokDSioJvSc6Vp3UAmmIivlknBhGB5FLqe32iNu9cctQbX
3Na8S4BMQIvJy934nOZAptf16E4ZtalLRxuCEZlrGENOmcPZhnIapnDRjBu9dub1AF9iqSHW4xS4
tydJHtfg59cIBmcnyT9Xa310svJeF9LZ9EwYoz4eCITuCyZb60TyibPq/Cj55JY9ObdLttLEQ6Tb
mQ0oeag1rYxoQB7hgxiPbHj5qXXgPoQxTchxJBiIcXW+OF9LO9aedSjUN4E/6PcaWYKXVlz2A+w8
r/mu1QxyazNvdhpuK2HRLmPY6jIF8pjasJln8wCZJmaSr9fHOBbphvDgdW9NRTlEzpyKgx9k68NS
8mBNs959XIgB2fvBeDCNbjqYk/B+5D3Hx0Y3pu5Lje/VXVp1vYjasYSq1Upms6s0pivYKOl+xPYg
h71H8AFxhAupfXXFxNUaaWFYaK3ZTjAw3Dm/rVhh7Gks11OJb9KnNO+0IlxHfL52g6NlR4RRcf5p
JQzev89gW/t7sjnbfg19gDH5vPrQB0K4SUZ8JWw72wVBt/DWfeZuLdYmUE0lnUuEAUFEsFPvfvKA
P+5jr7owl9i+BseqTr4ztaiDksxHW2Ybnxdz3QqA0ilqq3b4NhVoSLDhso6ZhXPflOnI3o2ePEkZ
SPINlmzaZPiNb7OhM7ARFoQ8SA/uTjVkJat9rndNEM9nQ2ytVTgRq32vUO04bIiQ60KATHSvejvP
p8RJvlpzHFRRu/gr+0QVXzS5VxDXMsYMOsVgWlGFnPbb4jl3CFAp1VeGPyeGMPOJJTOfvD4NLphA
pswXq1TDO7OTxj15T8a9JvihwC+c4xR3wIgjG4aeZAjqkny4S/12OsB5Le+SpSzugItPPO/EnHP9
Lwd7WADFY729TPBu2opOM7YJe240ZUVxEOWAdXJWJY9OPYj9TLLhzhzX8hYAb9xYjWVXYVZ4/kWQ
WUc5WRgMWZDc70EIrC8AHfRL5czo7k7gWRz1xpLskhr7W6W1dYllrn2Mjq3WlpdearsPUJGaOSTl
IbtkelhGWkKETFjhfHbf9CV59vgEx7f8U7PHR7KEr5AHF9h35jdWBWHZg2WC2ffUujeweZGiqYRk
IN+m8rdJI9frym2Ipxxta2+4wD5bSEzFrVZhi0if/dGpSyc5OEvNNkAQ1X25eBezPVo7FqF+XHDE
59Efyy0xmDHPyziRM6PhTXu/QJ874fS53lRjbQFlWPoe5cN6URpS+9TJsohAxvdICQl+bcnXM6Z1
2iZ23nwpVsbiS1xbX8y+niIAhuBQE7/H5pBW912bNV+SRncv01KXp8UvxqtMa4Odm9jDnm2ZMFmD
5y6Bcb1bODbIfWLwakJNWLxwMYbLKs6wcOxF9rl1g/x2SKkJa31qt8naxudr7vd3ugkPJ3IHHaRV
Fpp1TKFKMgjJhikKUq9rQqTtZOd1M3TLqbnXqwzKog0W0CiIm4fBR7BnctRpWZ2expwidRPbXbOb
dVEclilNPrpGNa78qOneWIyaMSYtlvIhQ5+SRm5ROmdOCqdohI8cQcKuOfvdng7b7VaeJqC99szp
GIRtrM7qvkP9SjaQ0raNh329rWXxqcU1cjdJp4vwxK1uAMvlJb2n+T3NA1J/X55Bcy1YLGnlAuja
ThUyAlrh5gn9PIsZVfvJoh9MomYiqzHmzZKOxdksAvnlZYNIhBguMqQ0X1YlQCr6IL6SRlNaVHA6
T1qcV+K4GFpqR6ysehvr8G5DHLX15GxlumRf6nVh3rd9CVA1CvO+GDpbiJAri79lkPlWfxc3Rf9d
jCNbAVxathm/n08rvuziYyoXxmABUaj2AUo/z5qVwOIv/ZYFD9oy7zsEyOnOrcz59HIsN2ZXlEAL
TfCjSonAC2q/+151ejDge8ac/D7PdK6tgZUQEGHbGoCXnjHGIVS0uIqQdGfzrkyS5dR2gGvSN6bP
AW7OkQ4seIL8UQYhtNzgwrF6+cWq1+4yDgxM4uzGnk8v/5JKgwWZORb/78bSsnhaJvklDRgskwjo
+CLSMocvUNsL+xvgHo6ms3S/pVDpf7gW7noz+SsWg54So70ymZMt4STzSddc+cXPF/mZMT7rM/Ay
ksKM3uU/uaP8AgtXP41U/nuJ3zFcn8Jvon5oAiPsILpqd+VYTuctCWPd1tbZmMAB+LeYoSanAPn0
6+WHkhpc207z2qr8rUb8fzDI/v9pRs0s56d27U8z6iva7fYxGX7puV9+519NN/pn1LT4var0EWW8
+q+mG68KEwW5joSbQTXT8Dd7HMP5oJtYI2E+zswZWSC/9dZ2G/oHZZsDIRhvOEQwOFS+67P/qu9W
o5ifJ1Z4pPmg/6CFvD8TwXdtt1fo+MAUiE7basUQtHGcO8x4+50VV/lv/BneT1x5K6x28D3AfRY7
lfeGfbVrkR8ngnaHS8ORsIKbjPlv6pv3Nrs1nhp/c8CrAABDGRNhLkT//N7IE4TTXyYY2jt3sO7t
mPgZMEKocVlB5VVcrlmR7H668//NyODP15J35A5jEkbhiwL+19HqCGDVLgPvCJUa8mXXbOex2cZF
FfxmzPingbv6buT7MMhhJahxzq/vBIO5zSp/aXdNEncHq83zrQAZIziGHLWz2kjzc1Jo+nsKV7mr
qvGYLtMdr/R1tOXncnH3yrAbE4wpWDmN2mvdjuUWw6+jYonfosdtfjd2VuP0X9YZXBVlCqmmzh5X
iPX8M+iRmboJIqpCpbX+koEGpkvdyUuC5aL0mO2m+rgZGXSG5Qi9gh5k2v71vfnT3JvLpLT90NYx
KmchqvnTT6jLnKSDWRd+vssMKhr8nmskrHZs7oK53whPq8I0SI6BoUX+gCqj9C7MODibE+dR16fz
OpmBM/X1G1LG36nG1Fd/d2nUIF5NvfCcZWby6ycT0KdSxwOEiM3cGbZr7Na4sWHmQvhkpUfAkeu2
tGQbQ2dwCJQopW2d/vrqEFr77kMo0xxlZ8GmosLp3lukZfC3ObIDsSunIfmhIaL8CmnFYXStejqN
+gKZgur0KlGUX6Dg38fTCsZOgVkx7phQDMuV64Z3+y2/Js901UPiWmjvLA/YWjWYg2o1fZ6QTSDr
+5oudFHt6BxTdlv+vd3FqbZN3MkW27k0x4kJfuaZWwh0Qm7rQFuHC7OGJLaN7VF/cmUPpyqxCuPJ
x8HlqooZk4UGZKIvcA/6h47/PdBi6k/LSgzDVbe2q0dKLIqwcF6a+ZRVojRDiYnirpNZsB+HFowM
HXq3MWq9Ondova48Jccg+r0bn8VqESI7uUNMIClkwsdO6+NPbV4tR7ah3IIKOa/7qi8wHIe3sNex
Y5wfugHd7X6J9cU9g0EHh8cmIQM+hgU3TbrVFYy/Grk1CvOSN7u3yER0FbG6uMD2pAtlrvc/zGVG
aZQbfnxVdH39sGAMcSFzxpahLZcGucYCQTwU4zrW+2Koiwur9fofQNZwHLU6eKgC+memW1r5ufLc
+KqiN700vN7BJKUwjwUGViiZpD1uoHpkTtRTn+VR6wQORoc9nETcjJZDVcSGueso4xhAwpCYoyJo
iGBo4MQqodE47KGi2ebWT4h0U95sFwFAJ4hmYXZPEuYWPrSOXI4whSRcg4Rowa3fka60RVy/rlFs
ZWm/41pCnSltas+zstHbY5AIyZd0fMy9N9h+NcsRaxojP0qOk00Mw9SJ6lR4uxQD32hsZJNylOWl
f20iGE8OJqka8WYknewcuVW9RlXrGm3IGOujnTgZgcVWNz9iGp4NIbOmsTnLW1Jit+PaL8nl2iVa
ttGzjLFUnmc3cW7LIBqWUrtPauzkwrbpZ+yiK8PaDvmoiSdn9RkyMEJzcdXxJA4Gces5N7hHxemR
KOKJ8akofrTeYj/7fTzhktUYFdiVJw6rzmi0cfz+kgsHjWYc5dZZ/BNcxjmCpPkx8INLGA7ed0IW
7iRsiI8ephnnGtL9A5ZweUi/i2EA5bN9Hcu5DBlNLaFY8Vqd0IdTnMbuzRKM6RGTD0yASWzY2HZq
HZhzzdFS2Nl56pljWAy2Q6QFmnq0WmC5ZlZs0zWoP8JhrR/jrHrQ6FUiEzHDoZCuiMolxnF49J70
xE92JiynTeEuND0GQTAd+jNGrEREh5k/kdWRCq71Yt/U43zmM3k4n6DlHrQUe4VCtO0xq8l/rxWN
mDnYVa0l1lYzh2v6vgvDrOVZGTCyy8r5mOkt5N60Xw+r4d9pXu7D2ukwUdHKXV0V2jWenX2IjUa6
JSDeOELpLI997cvLYmZeY01dRapyMHw2XRilVWOezAmtkaGbR5hW6KCZlt8jGsPTDdXp+ZzlTw2K
nksIWusPQGvxsWTf/Nx6ZXpsRVduYOLfJGnhhhaK3iQs2wDervCrqOOabKTXM4gtM3cPQ7zdd8kI
NV3YPGLVOKw3M0pAuZEg19gAlsWDcqSjIxbX5pzizClrWEWIKnwR6nlJ1UZnvWmlcTsJ4SiZzhTc
mx7m9wyozyqUzhCMk6RgVZXtVYEB/21eZpFniy92btqURqhjXSf3qgiGq/MAky2/imGunwu3HLeg
NM0ZuYnDphYmc7+p9o7WMl1IhB67qi7EVVWKm0kYcxa6KxXkVtptyxMNc20sluEHVl/W2dyLbq+b
kx/22Swf8P0PIFYlKO1dSRBZmxTHErpN5ARM5xPZfWcEhxTSbJtrI29ltbFhl+6bOh1+9AnXGjAh
0yCqEx/FfJCyIkTWLWi0kMWmyVb35/XCnt3ghoyh5cxw+0YJerIzL/OsTymbxT5JaiBiPDYu8D33
Iq+pvuWYs1xPhl+SxrTC9unW20BLkoOvDWE71EwYTWterWgNbHHRVFQqiWfZX0s4fZ8LZsFnRTUH
T27bz1+BHtZt4DmM0YRWWxc9k2IOT0WN8Jk372VpOSf0AwH8CNHf10u+7qB6TteYHYJZeFa2RfbI
pMpOluNERxkJU0fDBdV1PCTArrsewvrWyFZUVVb6pU0Ta5+j8AqQ1y3dFUey/Y3uvoZbTpypXhbd
1hcmfeoM96tJ03UvRJlHttU8jdV6hojuMZeeg3gIV2TJV6hDP37q2J62flndBh30WL2wTtZA7kaa
to+oNbJ90pg6ukMCDGWbbI0R/GdN3WuZTndVN5vnjTS/JRaDjtFcm21aZc4G/vOMmYsRddqiMcqT
XuhAXMVsvnlaiqm9buM5OMaMWNZgxPTH+yaMJd5XGPNtUcnWYeFOVcTl/ErCUnpakStFkLG1Z9PL
btHEIONgUi0RLmyVNp2WvBPPyK+MI7T+FMg/DW4GoLLQFigPyBAJfJzie5uxFlTwUJdsVIXtDruM
MGLI7cbTYjbDY2qmHXbRTjdfrdD5dunMWg8Ts7U/U224VytPVxqNJO+Mhxkm7kehYbaHy/J4L+Hn
RS0C2fux8IcGyGg4xb2Lei9FYA2C6QbXbUJg4MCHxupKjF+DVhPXldHmSLXqWohzUAzjYlrS4AtK
T9cOjdgGr+mZun3iSRDHIrUYBBda1Tznjs8SClKn/7wuYFqGNs17IePE29QlUpdQDuR0RixfxiBi
tBz0e2vPCARUoqGWEBY1nZAAA6GZElO7oUPN28jMk6aMIK2Z107q1CeNwQ1sI6VTjdFU6QSDz2Zz
WDEJxTKgEeIeM98Vy0kCUOuok272CfUJVnKMa7sf3TAAgKGVBzizch+tfut08r5oVmo9kEzgqWog
wbRgF5KacYEKx74SzVrbZ7mVePFZXWZztyfnyLn0fZF9dwu/SLZJkFrHzu2ti7JN/QPm2/1tsJQ+
TyHn80PGHhB1dl/dzUO9tUp7Psf60W5DV+8rtiw9/rLks70vy3g677JiOkwykZeQqeynnKw7MBSn
q4Kvi5z8H0XZzHtW+XozeUl8QImLV5HsGmtvzi6DGJ57JCbxuARhmxcew9pqFaBBBNFt/SVfThn6
s/FWBP6SbgbivTkCXVILvN7iZXG2iObBCySmd2WyhRHKPw4mm0zdZ/lF7vnZvNdlNX82yH281JvB
SYNN3Pe6hdg5pahNrSotPxZeMX/zaK2e5eAvd0Y+Al/j8d4efQP98caZ8T/cmK2uP4kOsn5ImVTf
QbotmHS2ajOog2FxIvYNTuGlDriX8VLfNgULYo8/q3bVN/NSRfCpi21mThDjjRQ7ntQMPpMDKdMt
84ty4/bFeGPQI5yJOu1vcazV9sVS9Bfe1HQPsI0olrwOVTQ6p3H+JBdgBIqqIR5DLVlnBxw3qOsj
utvEpu6ErR+V8Ty6nwrhUIi1K7KXF9QEizt3679gKdzabFe+ICxjnS5x6L0gL+zwCoYRL5gMqjbf
v8flLC0+9Qq2IRiYiiCYA9CcQgE7+QvE84L2eAr4aV4wIFvBQZMChkoFES1Nu/BBwQyw74hx0xAm
YBLg5dX4gjBZReCcJy+4E614c7cqMCp7waUMBVGZAXl4+TIcGn2hC1FA1qwgLU+BW72QAiRLIV5I
Vta96VfpZkwCFPgKGpMKJEsxPg0pHtLLXEFosQLTkqptdrEC2AIFtSFbUKibAuB8BcWtCpR76SH/
n83+fuHo/Duq6/9CUo73l/PBbfHH3WMxPn6v259ZOeqX/jkg9D6gBDN1nbA2Cx9MZcz5NiAM9A8G
rBi8Osn6fCOy/nNAaH+AmAJblV9y8LxV8TD/HBBaH9QUnNmhDvuKocvfmQ/C43w3GcAbCozfwJ7O
ZEqJ/9av4wmmgTMid9fZZf/J3pns2G20W/ZV/gcoGuybSQGXhzxdnuxb5YTIVErsezLYPH2tSNv/
lVK2BNdFAbcKNbEHsnw6Mhixv73XFtHdiLRzm89K/aJ39rofiBYXWzWyhnD0GiT3nmXD2AjS3adO
K7urIa4hiqQuxNUBWCVza51ac5/M7fKp1vrljOAUWn9lx/Nl7DpRslF7hA/NkyeqVKsYwxfpc2Qb
1U1vG2vqx9TEXJOzxJ3iaflZU5fJ3onj6QDoarb9kl3yxulajo+147x2g5cFukUqMqgWYWch8L4u
HFkn8JrEqvGYpIrBJsTKl6cq6wFC5ImtnidRT0VXu5bKdUaa4rrUSuutSSv21WQJ9YZSWY6927FL
Tfp+hd4S1qP6IQtRGOu9UeBz2ER8DicoLAAq+wxhf/BbnIGNz165/dTVznqadS3ftujDz+mA02pD
tps6wQL2ZbZheu49ss02X/LSWo5RASGvcKvpGb9A5BFXNyBplXTB2dzrS+82b0pV0A1kEbbjLTUI
kAE/QBlC3h0uC502iAhozbk2q0kWVsSbj1MjdtU0cErw7GC13a9qbA13MWCkzB96j14JgqMxczA9
yzYqa+C5hh5zUTWYe0mpvdV2wiMjI+dNt7BXMx1xyj4uN5ZSqPcxw7gocJqxfgEWpxqBLrwEG+/c
PKnL8DTnbcOkvVL2mBQbn8o2+ZoTZ/lM/1SaKJkB9GjspZZyEVkKkVUhBMEnyFq7XMFP1GbYg7Xu
olcH9byLRiMYOs98Fl3ynCfTumE5TzGEDnF/5hD/RRgtKK5rJwDwLUNuI22OWAsq4hHVcM5s8Xyx
x4u4pybZyUvT5vQ893wpTr4He6/A+CDZeR3JYWVegYqP3bS/W50y/2wN5K2tZSrTndUMtLaxV3Af
11UzMIplzGebhcW25jwsTS6DAQLULytXq3xDb2qfmDK+427AioMIaG27IrsVTprvZtfaxCRQfTAL
BfJf9dWexmSjzLoIYxgFXyytV+FLjS9dBXkCfMnTpC/XRW1YG5U8pF9p+LVkoLvOsHvqyfhswxzF
MUKiEKXitbU74KSJrcPE9hRqWPCKtbhm/MhylX1WjMshBjjpa/TwbSuv7yjQc/bz4F33Uc5/n2nV
Xd56X/BK4YOpdSqb6u6qsYY8qBke+gCOPV/ReICHnVOvN+swInGUimMKvKiKwlFRm/dsj9NnesfU
p87U122sTxMDXgKju9zWczw9+nUNLYA9fVYH7qCloT6r0+VAlfi2KO2HhVke9JbZeNVlpM0XWm88
8RC0uICiDmTq4ubNpq2IRqH629gpdO2qGy3uplwxuVYpg1ksWVaquHhhjALAZGsJXEcLxlVX0Y9x
5yYhXRyIWM1oboxK924cXEQ+KW6anhfTw7XWEYAmiLcluFzHmwlWSuTjNPEe9Fl6tdxmYQFSVxFS
2+kaNP+20Z3plRRVrdBf4wt1cvutuVgr+bbU6IMRfpkp267cxomGK6w47dFr2SxRlxHdzssymVe1
h0MSNTTdUDb7mpsrPcbqkh+9aZqviiKzb4m1WFlgTMws8zTBlRxri7ZfEUduYX9Ed4Nw1r2ZD3hm
uqEPctPJj67a9EHGqrHFPS41HRx92ObyHIJJudKnbmY2FCtNQEiv2K2s2XwpGFye6rlowEMWjO35
42pnTTNsnIaYoQ9YNToifs9XS5bZmCqYTn6xRnmHzT3j9srkmeHR5PWVA1mTX0Wx2z525czxMLMb
+7ZqnV47FQ5xsV94zbUfH27QCnGcSrgjpS7yKfrtVECv6DOwoChsReJdsN8HV2bTWj1A/U31ox3j
N4c6BPTIxT7i6FKOHatt3t3B4H1E5U0D2137X6jxPyRESIZoSJ/YcbHA8+T98K6MjJFgsqTWdlQS
A45X9GgV0wMqtu03aWschLbeId5x11efDS5Gvy1qcheJcpen9gUeX2b2dcbsuaJEx6u9wETL9tXB
vTMKGXjtx68lMofPSeMoL56fDxN+HLXw9mUVIfV5KiS8jyhIu4NgEEcmbx//zc5rk+O09OcQKV5c
SDxAeaI726thqCAGUvuzAx9iYkibfWNuw5G2MJJi5R5C6y/Ku34YQMr3JVnZlAPAHP9YV2sq+GwH
YIJbp2jgTTXVQ5GUhg86BOipg/VqEL/PIP//nvjuF8Eu6ab+e6f678Gu/ZeCJNf/+Nd/9OS7ehz4
7xGvOzTS4aX619vLvzagu76bq+vyf/vHttn8jbIH2chsqaZNcEDuqP/YNmsm3TI6DneJhoQeZPNH
f2ybFTbbzNuBfTPqYuClywjOH/tmxVTJeRHLwuWuWXQr/JN984eoj00Ww5IUT3psGD6TNfsw8Fzn
ck7LOjmqOWabLR29qg4uFgRGte94Npf3psUY9zXOzbnhYaEYnXg1CALVHKQdupP9b77gv5hNf2DF
MyO2TD6S/NBAfrH0fxhOUyayQDSuMGklDFwrtx27iBQ9xFYcOcZSp58V0btDsq2tUoyG36+W1+9n
NsIYWJlkRZUSMqPRbbKXnvMLa8AHsz2TWapiecoDoGYZ/nFYD6yg8BxhjD4KB8C6TQMpVT/m5EeL
HbFUgQpbJdTXZpuIEbMpN3j4Xhjh8bzZUjSkONdaHLu/qk7/gEe1LXlxccZik+eqYG0/LmW60RoV
dtsj9AtACuGqjuZ8ArE20j7aToXiOn5n6ytzOBhFVfswY14H9qgBgoC8KLLIdjfGpCwr1jzEMS0w
7aXP7kqAVI+ayItZBHmXpTirOmGNPF4ibcH++f7b/6NV6G8tN98du/9f8+44P12GLtLxy7eHcp65
/15eqO/7DQa+SwUS/kIyMXhz/lxe+CNouSSuXPaU/CVu7T+XF839ja2EpUKaxFPDA5Cl58/lRfM4
l3OaRoqi9sNkhfonC4zOe/vWNgD4gneGCQRjA+lKRIDvty6rVThx4SnNPS2RVLJioeiYcBnGscBe
zEZ/ddqLAaMwFSjc+jTAcP6F/KNrO0J3xNGWlJModvI1Pk2dFwtfxzj2trALtH361e8TtZ06tOum
P296NQF2Vua/P5D/D1yYP013ydf7d0r6v0ey2ePX+Pvn3258Gb6UL8XLt1ef/Ct/SkIuoSsebcCZ
ZR5Z9dBc/pSE9N90hCKVn14GSb8LMDs8EmlDpVVct1AuZbDyPyUhqp4c93/TMyafrd9ee9wcFGXI
/ChmGhOeyoeHST6VOVSyKt+ZwCzC6v28J09+nKav1JQI/yBPhXkWf3XlOVF1OmUL1ITpprOnVqkL
dHmqNOcq9qtRXw6RlccHPXc4fmIHCKM82U2QzoB7xDTB1xxX9XUm2W82aC/L9FxnkKqAscOwsMaT
m5qcwRXHYqSlXueueKpK/PleNL2Q1YK/maMdOLMrwnZZkg1g468WSk0Yw97wB8PerA5ONNHI4h3F
2tIlyrkb38YcMrmhIR3nUOWTUeborslTfNWPMYlh9S6WJ3wjdYygkKf+wWvVIaDLoUp3Bas6A2At
/7wMzXBaAEVu+WPKasS8XDcZUEjfYMywj+R5z30XHaaIPfmY0k7VaBezVCaAcld0NjVH8a5auMDG
oCHhwpWSBmDI/mx8FzqqpK13jIGs51ZqIZ1URfA5XTTIJGqkZT5AO3u3Vkr8FWYkckrjeRd1nMTY
GBozxqOr4zktpPEFSm4uNZlUqjOT1GnyeHpi7npu9t26NUvTul/K5d6ioGzfTmp8XiVjeegrV3+p
u6qIg5aRSZByZn0upqHeVNqqk/hh+HC05uKTOtnLG3Pl/pSahX3oNXt5qlulf8Xa86Iy0jOlfJUM
vmO0luqDWha7fF3okDccb1pJRtEkkzHwPUyW4l16TL/81qrbI1sUxbepC7kD5ZhuGrtX/JRQQt/o
xdNqRuXBzSlyEVCOz9x+st842bOr6Oz8LUUpQIBqxahfJ3ZlKOcDEKphP8z64E+wV0vM4QPNC5aV
5McVuiu+mTkSHZm7gkEfYKfNOMds7eDMRM1j5BZ5th8XvbpJYo7ivj4PhI4mIJQ1kbnTGlvGaazG
GzTXmRpm8E5V5RB+WRM8yJ37aE/FhefOPmS+ZVM2xaM+SEfM0jygqvSB0S23ZA7MWzJc+ZlTJxW6
In4XNRj7BcQjkZtleWxUw2yfBBWv51ZruPuhQzCwqrF/nJUp3aYa81VwalkT4CNfb22KNTj18gPG
sb08qihF23kqh9tsGqpTWVrRHXQcgJOKUwEBmS33TO+giIyZK4gatfpNXnfF5dyn5RNdA8YrPiSV
spg1gx87Lll9qS+TwvVQGukW+IfyWJeYmkcgolji0VC59zMxAUYulWxHmK3e43m/JtT4VY2Eulmm
WlLh0Dttd2RCrGnUg6TGeEwJr/hJUl4WUfSUq3OgCEfdK9NlWztjMFtmfrA7O923tLoAmJqZqhnV
thXqtsxMEnJVMQbs8uDXoKlvzMqc77SC+E+UbXqn08OqjLdjFis3URpf6Fn/FqnG8GVIumY7pp5G
Ts8080gRZ6aWJMp93ttuQm1urBRFf9HQNmfhKpuAbC9hT+A0JeFgRboHgQiM6wOE8zMsf8Zn6eJ8
I/ZoP1l1ZV9FfWIesQGANh2uVpC8G9onYNBiBEerWot925rlnn4sIm4Gqd7rLLU+DwPRnGz2bMwC
za5KhBcWpkZOLE7EQ59ExkWl3Nhtv9ibCGxNYLI+no8tA/8CFfHkuXnyKfOG6NJoV3EepWV8PhIP
bUPdqKJt0in2RTn2Qxv2irG1ajTsCdJq5Jy5Y4erbq5e9YXUnIqeJvqKPUczbnRoR6S3uts5LrSg
99Rra53PIlhRwYRiujGwnG76bJ63St7mx7r91M4JbeaW8OOmGM6qpXWvuiJKwzFpxKWXsdlREKkf
MCaOhDrUqveh95Hv0DLJSBo6a4sCmvu1OnPSiRyn3Gkak/QwKqcAE+DnwjKv56YnK6Eakzg0AKMY
NiTGV+FYoVKMBCZHsVzLNXPD9ut8NR2xt1btjN+L6KhNGi2tUkBubctMbU7qO5sMm5PaGhYOpdpD
6p3fdMB+26knGugBLpcmmNve9BaGE0t9Z9jEW2ucbJsGBSVYOmcKG72L9yVNgyHXb4NjSNfQLAf1
FttOfSN6phvp3D6pCiF/6GFOyNjjjXVqOzOIZUTKHVfPXeY7o1fCqUza9XbQvAcrpiqTTsotu4M8
WEXxGMMX9WsTiRShaNnM6tJdxbokYs3zsCmIFVKcfaKMa3keVsq5XQ5WFAYU6pZt4650iiqo52EX
wZcKk9JDjaXmqtPze7MQ8a6tRMrwtp23LpVn255n5Z0zxPeR2Xb8zOCZ6ty5FdP6tIopvxV91hKo
mcQJBGS5N0WfbOp5TLajGlUBexCQXma8Mbpsp6VVfQEK/6IH8x5qre6eeVmD6SWdl8OgV8sZZnJt
X4xsW4noIIpHLh90knlcUhRhujB+AhqDHCxUTAHKtauOTAUGJthGFl3mkXaRSx28HnvAfmZGOscR
3ZluUyTAYMm3O+gJy5AzBpvXbTaaT+yJN/BBlba9SWSWhQdQr1uZeTREYorENxImar6+aIzCiaSp
zoNSxDkiryv0ABCtO0g0ZHW5eDWWD32rs8XIi+qBpdvyOc+TzAR7Ec6pUoVDl2RbDMtMUYT5qA26
tZv6ZD973jmOr2t4pBMnzuXcqM2O0ruEJ6B9XkMDt2FTVl0ckIlBZ0gPMflAv5aGNMYQ22zCypI+
8lh9YcSC+DATmfFyRF4uC3cmTch8m72WHS7qgIk2YnoXJURSl0OVYNStbb8X3eexiZPzWHjzrTIl
V2xFb1KhJdsEkXCv5LUa6H1usoniaWcHHHtxVTnwyQw3yj9j7dJuGyojnULu0xJcmPDbrHtrahLs
d+2CSWf0buHe8F1O3hfLG6vzUetZZGacTuSotjSPdNdKh/sQ69LQXDZ5dqLUVWXoPZpi0uk8X5Y0
C8eCjXeIHcICIlXjGV3PO6qVxmBwMYRj+2IOe56PBI4yOJm0+h0Ub5gm3FvRohzMJckEdT9T6n1e
lh545e8qzT86EP1XzuDfHoT+5/9FM3RN1j///XlpX1dvY/fSf3tcev8rf56XmHgblMYzn+Zf352X
XO83iBIoSxq3zO+q3p+Hdc2huNoxaU3S5CHGkaLUn+cl/Tc4CzynZFKBn5wD2D/I2PwoiGN1Jqwh
I2QGqr76gTWExjAWSW7b23mZlpARrU9Gzzob1OzaUHoTW9sc4MpVcTgzuGsfSSJSNRaX+kHMhGG1
KA5Wtk1bipdvvvke/0IW/AG2A3MD04EUOug8I33wMXzg9JM+mKzb66RFnyQoGohAmcfVhkxbvmum
Pp6h+/flgSGeWpxI9GGXtenMOKiRstyu6dKErTH2d0oiekgIdW8GpqKxeSMIeqUPA9411ob0KqvX
QdIJMe/Dxi/11xQswxCMdRR9gWHhddL8hYUgYh0+KTizDj//qNoP8j8+Cik04qRCy/sB6AGr2SiT
mLRBQsbuDtz8MMGZZ68RtZqzt9MxvU01ZT24Sq7sOmVMP5VWowi/XxIOCmXlpOfKoGeXaWRpO4gB
7hsSsMa2rAl/8U7l8fm7RAj0HIsRCleN/JchpZ9vsioJ5zyhemmyyyZgu1lJLSXxsbBLuCzwg0yX
gqT1/ZzM3Racs3m5eo2LO9mBN1kP8biJRn2mbLJOz2wQ5NtfvLsfojy8IThonuS0wPxSPxz+7Rpj
O+cG+jeafritsYAxBFPdzaQV5b6EovfAGPKSUFl07OEDnax+0n6hF7s668P3X5FpyIpn5H3eB9rG
h1sKL6Nn2l1sMLi2leK8wopuHOPSbWgVy59iLMTBApF6Q9QTA7vVm0Tc6xyY4P2KbQPRtdLOcuk4
7J1JPSmywKWdpo0hcJniya5vOHk3ll8rBCgoICV8aulXRmpN5Dc0TpfZ8wIoedPVavZQW0shgQz5
Qw/Xb1M6YldMOpKuMt2RSW7OW/QSaJo6lkhbG9O7xJgStgqxLqqdqJ2XzIo1cDa5XmwjRbfqDQH0
KrCjMbkHa17s1E49pXq+uj5sDIawFcAu31hicag7L1f8eBmw4vaW+zgCpAcyEg0Gb8NCFikEhlVP
qCGQqDuH1mPQVIaugew0P090eT27Wt7u05Z0CO2aNltCaKocRGf8wLDopnACNo5vNKGATFEKbQOl
E0MyPRXBNBBJcpoMVw99OukDcY2Fk4Y9YQQt22fP7swLpSwozG7cZTfoI3a1iHN7Ys31XjHb/oU4
AD0maXVyXSKH7SLKI9B0sgYoIz7tDt2h7OuLucpL9qatBV9DwLYiVsHBOSuDRihNuNigGxKqgU4M
BpIvtLPkoe624qApza1hQbUpOwQhHDBb/EXTTh2X9ckp6iYspfm2aEmQpJNI0ZJ6z3sepugTLnq8
xapoN2K0jLtaenhhGdzRct4UQeIu3l02Ke7XuGiy5IyeJyDxsGcAfGia7+hE7kF9lYSwpVl46dP5
In53ECudXt7aC3yJpdLsHbBXqAPzcLuUTb3NnZbEch+32PvNYsDKPN4lSeYFnJqWcbO41MEUZa2E
XsqPOOt1siXKrR04pqdfcFJZGxD2RVhPLhHhmilrPX0qEk/5osADZfvaJ1eWUT/PCS4Mm5oSMCMq
rurMjnYIXp+VBTOBdF/P0odNN/UrG2x9M3sNvTTMVzY1yfsa2HxoKYkVFrjqQ7qs+iDlQiql31us
ynXSZtdFZPVXOft8s7PHQ5FjmuduBFY4RsNbXlhXlhatu6lNLkqKabZJkbpflNVh/IQNVEzEybSI
cp9MWtRHL+UX01MsyPWQgi+NNHCIvX42iyj5igzSX7DWqBhNxkT/NK1D7Ndabm81aZVPVzqPN/Xa
aSRYsNJ3U8fxrvG+8Kju/d6Khw3X5HTZSAN+Lq34tP56PoRX86o1rLDCxxB6WSGCprNw8ONFN05W
2+Wlb1WpivfCmZ9Lafs3ytY8ZCKxn4ivm8+NjAcsMigQlXifsP2CmaaMGQeURa6g1r31Ah4IhDoZ
OnBJHyzN8hj3+CVY76wT7AsyS44VbZWGVENnrP1tkkTHNSpWzM9ldJ1TVHiib8PAoWvvtVWkG9pG
7MKH4ppBy5f5CCtzyUo0MjaRc48+k4yEMxQVOkIJafM9JXHOVnJON8aC9bWeikCToYzhPZ/BgZyo
RgX5IisnbrfCPI4y0UGsj/SSTHlY74GPOqIp3Y/tPLvy6G3YoBs/Zc1y6qLJOSQ9y5hrgNYHiNIe
E5kpKamxPVtAtF+4a2w/pjCvMBBPc3UGdNzk0Jh+6j0McDKrojRue2G+51dEQfauJNSiyXSLI3Mu
U7USeeHLugEJXwcqqZ+t/Xs0BhqJh9OOxIxFdIbop7GtnfSxfo/VaAw6m4Ah53qdydzN8B7BMbHc
U/0Ihad2SOioRp8GSNnVhmui3DieTpQHZAfcg6G4bmXOp3VI/JRamz1NMgXE/E/9Krt+KG4uX3OZ
FXIsr6HShPwQOG2mv7FHpohwkWe3t2PhUY9G7Ei65nM/iZtqm5Rlex4vWXXIKVci+NQ4562DO6Hq
RHSZ2eV1uQ4PmUlMwdDsWx5TydEwZjBB3TgfAA5vVRmNsrvplNn9pUMpQ8jx9wIDueYrfW1tchmt
cpiuBrOMW+X09pxRXnFEYLuuxoJOLpdwVm1Pw4wKQGRLWOSpQPxGG0MGulSZo4iy6LWSYa8EJtKG
KoZiHy9EwUbRPHYyHEYFQHOfysAYKI3a92SIDFC+tcNCI8BjEDGrbJM4m4yd0RsSc4OSGpxlKA2U
u3NtDm4SJDKyVsrwmv5OapGBNkqigFi0Jtc3Tz6xVypBjFeG4CCl3uJ9d95mXTnHUX5PNdq8IT5y
1coIHTb87OtillBDIC6cZzJqB3+44vgv83diTi1pUii+OjKe11KfTqxqYGCGAwpXWaVeUfTX9GGu
KCUM/FZFv3eUhgNiLyIygFk8sHxRs6uPvhvPwj0JDq3dVhmr3j3raEFTwsqNcT+1YiHvmNNZp+0G
Mdecysd+LoxbaOZEefyUwHi0W9s2CSYlZXxnjUMX+wWCe7ED/1x+rng4FeetyCbnzCYdARXZrdb+
rTQcxFyw22gcKhdQva+8pjN3hACH/BbBrTyBnx9ZnzwEYwFHeaCMxKjtfdySyPFLXMrxQVXn1t7q
k9FN1yPiG+iTFPVq0zg9SiXDp3NaXeKvY7fgD/MS4j56zf7qgst85ADTNbt+TqoT7oH5ggIevg8d
mEsOZy6Skdc4EyfHtfWSbuelfzS1QrsfO+YvphDFRVO5LLqLpQQ0iXovaj4Ye+yDRlhlrkN+BKqF
ww3bJHnI5Id+XaHGjApy4oeEc81wXBesxqKPF8DWhjOjUuEjA3gtZsYiVCjXIV0ncUfNicNkaRiG
7N7JzUK5Kk1ooKRD46sxSfOtwNIZssqoJEZV49yg9fZEC1/0icoqjiqD7hCdEI7AFJAQZcSn2WV4
nOYGoyACRHRUSjU65igzamCbfXVoKnu6NYTZHvVxpClTV9EqgKnq+84cl1e+AfZpYxU17EEz+6am
uuCYpIK92VpO7J5mbRvBpn1tej09jquiMZuN0vRK1yPjsUYwemavbYT8J+srnuYVKHhMxKxWaucL
AKGEmFvam7dOOd12coZA8u+hhKUaRF76mPK9bSIGDraeXeSK9djLScRq0rDAVhRTtpxT6Hl/I1ph
nOpqYYYhpxlj2k7+UKk5Iw67rW4iVtlsn+mryxBk0upqDxg+wlJJjpJCKgYmlUVrHo5NKzuWCS1V
oelQI3NqipWMZkQD0V7LR03Bgk2Bz3W6egmILlrC3ibPHFH0YvsNZb09U12BpVLTy0Mn5zuYKzYg
DWhcXZ2U0mO7uVNqmwFQEbfHRnjUoziqd6kI8lLsW5kgkeNZ/ex9sKTJGZP9Pm7K3kdPGJ8ZQ+l6
9TJNU/8qEyVPiZxWmQ5zqz7vlrciyz7NcqZVv4+3krrBUd5jP7bTmgPw2uVxoK6D/pLh3T4w3ojP
B7iW+zQS9zHh5XtDTtPI2p/TBNU8adIeXb07pW1pmlYG6Z82pZW6clnWNr2doBan725r+E84r0Ho
ZW8lbmzctNkF92953rx7tUfefsyEzzACRUMop9kEY/eCw7uUVu8Sz7fA+y07ro6QfPCDe9IankuT
eGK1w2UrjeN8E3jIzXc/efTuLZ+lzTyVhvMG53ktLeilUUNoz6Ux3ZMWddUdrin0xIJeMYYlM11F
j/m7oV2p3GHHKKYJnJminqVmjCoBdmSUsBs4SIx1Bn7OJVq+iVOvPLnIxbPnUrJhxNpGk+1kdFB9
gUI5X1LleeC5yyoXVcPX9N1d3zjC9fajbQ5O0CmDXW7oIKz3w7svvygmSInOkre7WBtWIosmtga+
86+VmiL/eou1N+peJRmnhB3NYr4L12rqjeSgEEuFuVReT0NaUD3uPsZtu27MvmUzaYCG6eMJOBT3
lyUwNkZzcZ1nuXY+l0517xJ9pBBZxgvi96RB4ZkRfDCv3NpFMb+yoqw7AQqcoTaJBqTTA2eshljl
ZPlUiWtnPcHAQ8wCHEQJ+6+AYhqEIzicXPxoxDHpfuTaBA1JJh/SzMkeigmblNWy5WTzLU61jEgQ
uc3PTBmbIAs33WGCOxTzQEajLW4XgKS+XsA+iBqbwxz23Oq+WWsaU2ZHCIzpvUWrqqkYt8OcS6l4
JAxcmUSK/Rkq3lliEpfUW1Zzb9GsC4pd9U1czEbY60b8iScO6msm9F1HdwZVvUIl0Ws7L4jvD01h
Oxd2HmWvJXHms3LyppB5UMKWtT/EmOFNxc0/RYloLSKoGYCOzsg+Y+vvH5PZnbapPcUPbGyVM6Jq
2kn2OL6Ma99drgARAtVIeeDyzvLk0AypYYZ9ZbB9IFH5WZ1iBHptadxt2dmO2Kg8DA5mgV8bN58e
OJ5Wn6Wk3r+8yyf/SOL9O2X2O/n2v+LY+m/oiMEO8I3O9ANH6eqleim/88O8/4U/BF7H+Q1ztu7a
JkN+6WxBEfvDEOMavwF0QYrCuIuf4t0r84cby8PricihqghFNhKSVAT/EHj5/3mOjjXTNAAhS9/h
PxF4P3qxyGe9o1ukyguwCfPn94Jdhdm4N73ZDNshSbYeEKRb3VkQQla7pTBp1hFCxHAQABcMKiuJ
EHhyOmNxSZ8gqNOYOaJQwWIVIfRMazcM7MgIM4FS9YiH7uiIaYPYhlDmOHP1C2FUYqa+09J4966m
o4TDz0PRM6TW9o3cSKzHAv7mGWGh2O5VmUTpmccMMduU8ZIGQ2V9qrNeZSAkpR4nr5LjwkEJCDx2
NwaJqbWjXb3aCjXdEgcww9kcKUMcyvyIhkYJjz0+90l9Q2VM++SoJtnllCAtS78aaDS6UvnE3npD
knTetUYizhJPXYKIXHJAF7MdDlVSX6iiTPd1rfR0nCqydsvVt8yts7OOquLfXdvcXf/Jpv6W4i6F
/w9fCGx+bMMQqxDFidF9/4UAzChjFyxmOE78g3Zs755mpiWo3XRG9Yy2hdMVAU1DkGGEeFDAgtAV
1Xz+5ga4+l3v/fZt/Piz6AbXMxYrBwwYAeDv34XVqSV0ZLgyLlmIu6JJe9jPYxufRR6Ngktq5E+t
ulIoNmId/vlLf5TKeYhLvxgGM5OX1owPAYQ6YRonZhcCtzA4OUqbhzoVXxXHfTD1cj3wBlL/5y/5
UfPmJV3s3CDSbOxtpEG+/7QAbqNxaJ2BTTf1B7rtPrE7vaHi6lcv9OPXygtB6MLpbWnUtWC7+/Zq
rxpCsNZqD6GZEUImnLLWu6i2hi3oDzNgjoim0Ln6MaM0+J9SsOSHBPDEPYYP9EdTeMRFFTfNCHw5
Gupd2bRN6Nr0Zrh97ISF2t01VRT5M0asXlsfJI/hF9/yX314+UUbHlE58iUfvuVeQanBtzSEtRU9
qVH9wlnvKTPgCbRsL6dBwypg/4JfLgOi304z+NCI9KzZMt7qWB/vphQwolqRuYTs3FuHNI1hEOZu
c/9Prx9YBCzmGsZ7j4jLh6nESCFhT1tcFzpknQLUN/TXZejZiJKQ+vlLffD2S44dr2UzOZRJApeb
9PtLyLGpXWqBvclc2BmBwvtWs9BZK+jMqtr4a9aFZLmhroA30Yf+8Rcv/+Pd6erMscgqEFXg435Y
nnpzdR2uME6hhv5G7dJJnbtnRx2ejXjcaxHTcOI3mEXsgG3prap4z1OG88RaSa7iy9u1MSd3gNDp
Jnc+/fy9/XgXf//WPtxckKISEcW8NaSvo155V545vPLT7H/+Mn+xQvM6jgo1jmEFfSgfHri2QkCT
YyYzQ3O+dYZ+59bGQyE5GO444k7KGPIl2CcxcsIqWPxpxofx8/fw42XNW5ARay5s09Cld/zbdSQl
wZ/V48xFQCt36Jj0fE2N0f7ik36cc3Gp8SpsK1RcvXKO/f2r0C9HYksVvErm3MeLczcUw0PF07ab
+/DnH+ivLituIEiJLI9kJj4s+plZeGprjV1orE23X2Pnibq/3tfRVXZg3y20QX35xZf4Vx/PkDs7
DakbmuWH39HrNM2mJbILzWa8i/Gd+HbSvQ6mA3bIePv55/ur21an+MLRmKqqOgf+779LqqdXHbxS
FyJZMxaigm1juXUJIRW6TtJk045DgsDw6T7VMbxiCDa/+DX/8rplWMmnNV0Ta9+H+2OcIkVth7YL
O9s899hdnFGAlm2xFgfzMn5Z+FlOmpalwZzWO/atuGg65Rff+V++CdgBrP+ME0gmffih0VvrVk8q
JPy5fjIM9WbR9PNFG+4arXlga0e+214x1X41E49MXs22/d/ejb/Y13wI1bwvn5Qv4W6XrEz6tD78
DqKksZ1jcxeKXkCBE8rJy9V6xykwCQer2vZmH4ocEc5uOfXP+BEViCZWEii6Eg4Dw5VqoffAdDKf
PnHSmaqnBhxa1eDnb/THixOHELYRdiS8Sc34cHGqLtU9K14CHlzmfToa7jHz3J3j0iq7/i/qzmw3
cmTLsr9S6Hde0Gg0DkB3A+3zIHlICslDihdCMXGeZ359L+oOLbmiQpUFFFD9lonMCDpHO3bO3mt3
UMT/fLT3n06WEqwcaDAId2LC/vbpRIdhEdSTMHJSdfcjjsPPzOvQJGoflbfvNB9znMi8bukWHhYl
Xmbrr+r9KPJEPMQmSZKlQb+heJzAES/HrL4ZfEra0EOY5VcjGtmUeEPfcFfK1fsdqO8VLie2/vSM
6QoQZJDF9tfGcrpd00NCKLIUdZqimEAIe1t13B8zQbNF87BaFc0Iga81l7Y+fPdh2fz56l3eK3R7
2Do5F15tnqrLr3GPlZAI3nJat2yg0Gmnzi2hx2rhoPxmvpt99F2+/Pr//Xh0VNl5spHU5//+6hoG
aRN1elFhbmdjcMwjXd3Wvmd98ARefpLno5hYCB0dV9Fcs749SmKGIoUONK0RBiJ5LnDhDOHXxizI
QWakjzzzgwPOf+HrWo0DYk3C2UFRI9n7zD/o1WkNRR9gjoxJQidf5ZFkU2MdtOWzUYnvIgGRRXgu
DaKclMU/3753Eqn5wNTEjK04vsvX8e2BGVY2UeM4wzopUScWrEJGLu+9xsZ4Th/uYDDDiVT04Ey/
Asv5TNvuk+VkVx4VEGKiR4O5JyqEIP/gW3n5UvKz2CjwjbJNHQOldbHIY1BpiN6txrVbMtH2Bt/c
Q9Nyl24x/uUsL46FmfVlA4SNXr6Ybl5d+5hgrCZh1sI30E+W1ZT5S1+i0bbpkzI4itcTSUwraxLP
iiQP5If1kk0n+dy5yWggAV3Wf2Tl/s3jgIaJVhfLBXXWy5f81U9qSzPgWPGwjmqr2WBXQe5a1gAp
7ekZ8ONj1EJ09cMk2HzwOMwfu7fPoWCRZCc4Wy/nTcPbx4GeDd/zIeoJ845/gdEEROGC20hXYAJg
QDjRdNVnbX60EqT8ZC5UhLqlZfPjzz/DMn/zMwwSAGil6nwwL29JmwB58lutW5tJL3+ownuKu/BT
rxvt1rObn3HfWvewbhQAT+H6dxWT712STKvUcINbzan2wL+cq7aL891Q2aQ2otkGl6thQYEkX8H3
n/JbW6uCT8Bz1R6Ig9i7hKuucz3JnlRaql1O8u/XppiMrWfm7hYzEpLWKis3jJ/rZT3oC2wh6Sqp
u/SU99m2BE64NEZ4bbDyjD202W8QS+zDnEj4XDdiuGvSnB/ZwrKJIJNmhnEuezncjQk5Hw4+nZ1h
1epUMqJZhF2Sf0pruFMBHOA1QFpAqB1i/JUPZeI6iSGzkXBPO8LCtnIcehE/xHYeqW1hE6f9wcv4
roCjOUQvAgP/3Cmw330ktJHUEtXSIvYzea9884GL+i23i69tDaAinBmSU70rbbn2R+37B8/Cu0eB
VRlxKWIXvo/4P98+kdDJ0LMnVbem/a1+OKjbHgzhZbt00s+qcocPivF32CXO1bIddKtC6DY694vi
Iw2nzAmspCNIyPfOrSjwcYa2WuF68L6HwAZDZNSltjQSbbiziLv+QrxFdB8klX307dz61UUdD2I0
aMcmRZy2IN6dxBLQSNAGvflrFuvjcAdyzFjiTEZpTtL9na5qfVvIXCCFJhPlz5fw/dfE5MVFtPfS
ELCsi5c6UePoVj2oaAYRDN6LKryp3ND55BQDz44VeHtETv48W2WG++dDUwjMN+jtJ4V1Basinir+
gUX77Q0MhNf4QJCbtUdKY4jgB9WFUE66N3Js74uiIHchD3HvLDp/sBkrhiqdvUjpJ0+l2Y/BCcMv
fgZaox/CcJ/VivwKT3l0kJA2HAFhjo+OBYLQKLpfSTuIUxQ49dGIRXJyesHOqfQyZeLTZUzVtOnQ
bbRwzG/QtT1lQpx0OxE7w8jNY+HkSBb79GFy02eZIScj+y3fy7o2vkCZtb9C4iuWRZ7PskeJ7gO4
MFYpo7xpEsNeUrG4dwRzFafeNGoHdWvLOI+RnUTLnlS7wImM+1y383zVaQyMWW93zNILQtV1scWx
juQF+uBCZkXZLUKWmccgzfsH+jakaIONBSUFLmBZlJEfLV3YrO66kDoXIgUIeRXWSf1pJh0zB8+7
/OihYe0Wdt1Nz1rcas/U2eK+7qV6VkMJEVNzY1ZtUWPpiBpRPA0wLaHi9ANjtDbZoB6aSO8CiZl4
znhLiEe+7ArwOlpt2PTJI8CLAUGcQDpbyOyaRDjrLxw1qXXB/E+u6jIrT5VPN3kTl5m3DMZouEbX
m69UoPvlJipQoC09jehwKN2EVDKnr+9TbETRovf14gnLDJn2ZZqHCyE19yRCUVyTdEdWVhVmXx1Z
BkcFJHuT5GA2Xd8ivJDcI/QVdhOtqxxkNC6lLH2illGgGSvcNwF02B28LnvWhLTrUeJfHOMo2hlh
Gf/Q/a69AYJoLcfYTReT6MmzS4foMJrQUuwo7JkhTBGKVrg5tZ7yqI1AY4NCMDbXQSVoeRysms61
iEOpHe2Aa1X9HJqxqCkkdB+pIzteSJQNba4t9jSHYBejKpGjeNBlxopN8Sa35qwW3BIxtTvc6Qh4
p1PudOiI6ygOmNJGRCCSTib3TlqGW9MJW8R4sBKCyHd2SYXSTdeMoIIz6mIJ8vtkPEz26N/aFkXL
pAr3KpYgDKco/CyYmF6VCuxTU1T6ucKgB4G4UMgZR8LjKl2kaz3M2sNQxeWqzCz3HEdutxkqx/4a
thbsUWx75dKc4mA5xMTvhGSUs7xm47WndbBzDQ3znJ66xqHHUbJE97QWo9NCILI0XjKE9ThfioOZ
2+557PDNEWU03FUa9QVaEae8rsbE2+QdgNxutLkijTg1mV9CvDfMa88a10NZ94c8FvYpzytnOfiO
WFluE24xRLbNogIua4EcV9qhGfvypKyo+sxr8tTalURAjbJUY0+xbSrD3rtN7B50J9R2k2rC1YS5
+T6EhrEefM8lqjca7obAmL4XCTez83tnU/DRvIvpL1+3etGssiR2TiRiWde27XXXVTvZ3wxWge9u
pnHrvDR6LFRsEL/BPe3r2Fonw6zhCQdkbmzV8qMo3GDY2ZCfVnVasfUbw665xqnFtIpJqrgHJ0rR
wFh/Jyzii8NQL48O8ROftJgYKVlj7UyN4Q42V3j0hijfdDT2N4btjYC8HW3NSN7CfIaNFIkbaNc0
eu6twW0JXo60pa6h/EksdWulNYtRUblrA8PATcgW9SbzYw8FZxroUAsmbfrU5JO87hs7QnggcorF
KFbwjy0Rh4g1W3lthaqrF1bSP2RauQYBP30OUe2d7Ijnl0NU9E3hElpRDKuuqiqCeV5WQdjNjLs6
UjTZkIQGEboea+1TAv7shLCreDLaKjqiE7B+IGGETVz2+VHaRbhNEQ+t0wzLxgL5ig4VjAvxmOsm
v1EMXXYidGxXEb57KBP0CIHjf+rIzd2gOi8PJu3EUxgnzq0WwcLNxra8axFJf52qOvxijeZ4m7nB
56zPtZ/WZJt8e1DV0EMTJznqpB9GXYbEZWpvbHykYq/5oh3Jk8Pl3Bb1jKUj58r+VERRBRCsy5w7
minFAcKDsbGQGrM6M5V6QN+EvX/QXbh5Wet3wy7DSHaL+hvqClbcdsUV7hVbRJGJFV3aaEDuWWiL
vkSWvUVMBZI/hjK7QCsrh2VcduTDTaLYYP/MbovYQmPtlBYBz1H1kEB2WwZVZX3KccL/jIQ2fJkV
zBy67vpNJwbvi9TQB+JiQ/3c113+GNEdt5HLaxbCrkGR5OBWMSENQeMeG1v/MbX5nIHabJpYYbjv
SrymRERfI2+NvsyC6W3o2RDNEiAHABjD/obmePfVjrX4OdZTQMbF4G/STJIr4A690WyMwaixG1fa
9KSZXVauAKg5xZK/Pt0pf+J7oyf73pXJLfPR/NeUyXgJRz3DyOu2/YM1yPEGVwldER8rMiDMPCXS
spAHEUQlAXJZe+wsZjJxsZ0IhFgjFDafe9doTp2Sw4PnucW0GQjjOnm5KX/qevgN6Yv9yW9U9UMr
EurEFivlw0D2IEpOk/SpQgxUNXHh2A/TBIXIzpV+ArkY792oNWg8NjieSRRDSxvjLY2i5KmdiB7s
ugo+QlYjpYHrWOX+Zz3ujux3asSgmkDv7h/hHNxaqssWble6V9rAy9oB1tzTdXTk2vLY4GwF1vkr
WWA01NSQ3SFeNLa66JtVwATy6xBhMj3D/30aQzPQNyzSYCFagg2Xrtlxg+qctzMI3MM4gOOj7N+l
Q4VgyGLPswX+e5P0WoYTQREQuwiMklVO1pJPsCkrlnY7Y47ANSFwsO89EgZfqiC39YH0BoXa5+hv
JqC9abkTQ3hw+I3XlCv1DR/SZGE39jlVcx1TJe7Rkmis9ai77YUfbli6o+PQTEe9TeENWiVhj1TT
KtXrrd1SUqN4AwMdJDucvikfULQ6bPPqRWvYXzIvXfcBs6lWs4kKH41fHs/UTqlsWhR6qtag/9ap
1lqbIkjJUvMyzN95/2hFLdRM0NNkpBYcUMXBmSsUf0vLIANWh6g7dmz/VLol1bXj7mPVDXDcjRpq
omPt27lpVJXB8MWy0vBQJz5foMobz7qO2Rrt86bJCSTpExjgotdzkAIDDtEhR0A4OPEets22bCFU
y7rP10W+C4thXJl+dM/LnCxjfzrFqDhxIxTxuh7lTWOR4hqXwrx1PEEenBrwTw9j2G6aMMg+xX0x
3hhTUaebqiqC0yj4gioGhregrPPthLHvNI3RJ9Y2GBBcGSrYkXojrShHe8ut4fIh9nL50N2qoWWW
SuTeVVSH5V0vyYZzRPrdIy/tmCQ0sFZWazlXw/wf9KqJ/KVJjN8CaKNYB3jOEGTWzroeYrLKc3TX
dlcOh6AfFP0wv33g7zl2vF0HAAPN3LUXzbOfPo82qD6Ygf0q56nFwjJSkZHnuy3NxKRO9qIro1UW
X6yCe+h75Tr00hPiY3GCSWZgd+HNgDGy82ryhYPazRbwAUz+eP9dWlh/YWmMJ9z70woXer/X+1g+
aMTdXCWZP951kBz2son1G59omm1n6Gxy8jbWrJXQ+yFdMTAd+HyK8cqejHRbVub4YOG9X0RuHt0B
dETWAUy2XtqdgXMEprW6ln4WywV6avSsucZTP7FxA0ltl0dmJGG1wE8LORcCLi9PO4loXCKSjjdu
0AVrX0L/XvZkjqH6lNNPXCZFv0oJaeTv8b2OOr1srBvSUCSPjlPlXyOsv587LS72ZEQQPep7vQOW
BAHqbV2wz11GOr4D0vuAaufGsCmBRkCAIVbHXebVlN63SaRdJdIkJaadLAqAHPQoF/uxQF+zak2c
257i1uuA3++I+1HPQ5eSc1Qqc0MnC63aoIOlCXUb9jca+BpVylgk295UDoLXQTv4k4w2Is6iuzCB
zi1K4T4RFZh9wbOPBHkONcznNV8EGeVLEnJRJwwq1qKxc2fVGVSCGP7YhAFH/KRbGVI4awp3dW5k
dHJVsR4SrQT74i6zTsETbXTkuLVyAG4QJtgxCxqbaVynKLI3wtUcb1ljRV/3obR3HZTftTUmxfeR
x2ul+7baeI5mbxRV46z5G/FUl1iYb1TqE8ahtQW6QMQ0jUl4SjylYMPxzOjAenNrZVWOOHhRUzAZ
QwZc0OeGr9Fg5p/QjUchSqUysVd1ryjq5BCg8wS1o8d+tUkMbg6cykPpjidGe+I8FdoPO4v8c9fL
8FvX6Ppmav30e6ulyDtguxJE0WR3fdL6h1rlwdWodXzbTbAIBEPKhTJ7ELV95orProkQcllMCi7K
/JNqi0ZPl1w5TSWKhZJVhmEIuXGldeVV5xgkiVPTNU2h7coiLteZYbcHne71dlCudxCTTLa+1hQr
get15TsFL+usMzX8rD+2fKyg91bsX7QayL7L+HwZTBU6EZquO9W4GOWpGGzmITmRDou49Jt7Y5xg
ClmEhPWLOA3Kddwn24qWyDWxnc6ikuSjYq7YTrKivPVly1XEsL/vhxaTvRwtjPmy+2IaMYHbhYa0
36sTnt8M6xIdtuyopS7rXWWsuuB+UmZwIJkmBwQcUDDClmV8U7CeLjqnorrLJBuB6N7vQ2/vCd1f
ZbQk6ECMn/06tA5j5+N9c+BTzD3kdu9J0W0ymeLpwFexiXU+SW6Sp/A19KlYctHyLZ2BfOlSu6+j
qI89ApFtr4Dz2rJGRbWwr6q4OcHCIS2BbVeH9eO7z6Qeb4j35BpYAsbEohmFYO/Gn0Mo6IyY+E0S
a9l53pVrIzizmrrfTF7krqWW76epYsk2tUfYFntU0D8zMUtzzXkT1+fGqokmaz1MOLqoFtxt1eC4
aSEl91453XcZf1gGEbzAgZhbH35wpDO8Yq+yrLuYpM7eL2mDjBNvrButi8DWNrmOxbJAQh0wqgCF
Fhbbcoj7KyeiwWiYuGi8ORg98UbCcWW20m3i97AU29dC4o0kF/1KZnG4hsUKkDsQpKiMOqOTcLjO
IFLzBUzuPPK1FgqLA49YQ707bMGKPHATnhs/OnOhzqOKd71ZbceBpGoC+a5LVmRz3VV+Ua5CnJMe
ijnpUqJMo6sWrY2M2TG14UYmUX0QoGrlNEED4UvZL0pT4f0KMcTeOFM13JphSQRHgSnlDnFyuSj9
yDg57Oh/hq4FQFpkXyZmlPnCjDEP1nhbNm6tDevRbPylF3rtNhpc8zvvEyE282cfE55BkJCEl1TQ
LCLh19hmmdug2wNlk1hYSkUnv3RC3jsT1tg+TYuTQtS3QOX1hRy2EMHtGKP3EtOR6AICXLibu5Do
k2XoSnZmbldTCUkA6cJnPx9K96tRTw8J4VzrhF07qygc7GKMftCciJelGz4Yg9Yixgy6JbnhP1oP
fEaF+7E32VzT3jRulNEZ6xA29DXZs86tdFrnFAakxYqijXZo49KTr4n9jPQmyyHxgkXWtwnrQxKe
vXHMWb5jdWqCxrhOCHM/6SXW4qb0N3ovHx1fYK3LqB0ITVPX1lClvFy9tbMAhDzaYhh2oq2XHYPy
U0dpgLCwGb65vVbc5RFxxK3F1sWbxHSgzcz8wJJ0y9RgF6Q2lfWOCL/0pJWRd90EifvNzrH+IayE
pb3gAtBNSxAUVEugVBorRaBb4UNDkwexvUOcx3c12SxQibDQ6rNBlqdONymIfdKHC70Nnm16IseS
d+LW5h4c/b7MjpkuR2flTHb907XGgMMFEWOJsWl2WTT6n2yb3CfFmvwDqpT2uahk/Msr0vFqSPzi
qU5lfEdGSYdHVqejZZcM7MceLz0AoZaBf22sZozSGnYJD0/uq5WsSodX0agefaMe70UWVtsB29dD
PZk5cWottuemDYOd51H4+JEeXdnESa0Z1RdHEse9ZM1+Z1hQ+lhHHF8++/PGXBJcByJGBvm0Mjj0
NVj6kAla1e6j8kW+D5ZtqgldHrFbIAvsmhNAFLnwuzG4aT0t/YyluNpVoaKqcWKi7tclgS6MINgf
DXfEFgAZIJCXRjuMevXsTyGNChSV7rpLB25TS8kQHeEuoLt37OSbW7FOTXYPBX9Qyr0vrYDQE5kW
yylJzXM2Sv+LRmlj56O7duIyx+JkSG3llOUcJz2wTKST5i4L3FznsJa00ezB/8w3/o6O3lI32RIz
8qc0+RzTfaRQU5vSKrcDWB0Exw4GAxYwxwFqLgJ9KQSPSesmX5uU5kMNW4UhhPYLGry30IOCDjfU
5GlqzTVt7V3AsGFJklq20hyfpq/DO1fGzTl0yj2vbvu9amnWVElfr/LAmuFk+V2Rl3QEPVx8ZRCq
A+C/YoFbUWFI0ADZ2W6+noYEll4XN/uALvZKscj+1D2W6EalxsaclPo5DvC6VIuzq6XQwwdOYdK7
3RFOUHE1C0D39Os1gtYNtapIRqwXZpcSw+xmyTLgzx2w/MicS0enjxZs/bnVYXDQvuquC58PhQE6
7z5uW3ettxL+TaeygCrXZ2NUO5hVrBreFKJVi4dpcG5L2lpXLxvuMcj6Bz/IxJWUBLvDImoW+pgH
OydKFMtu7xzD2jrAqEhgBBmbkbBFkhbQtm+N3Gg/C1Ok284cuw3N6kQDfZtHW9kl7s7sW4xYsime
cGnYzxkcxMdKNPWZvho8qz4c/WgVGUF+TLsBUhlTgiO0ALkn+VGcRiqeq3KyCphUcbQlRJrY9QxE
fDYG5z8PXN5F1M66CCk5BcsGA47O6O24pWcYFQe6Ua4hxptLkqznDD73IYvpSSfFp8wTxWfFr3pg
5vKT5YmixUh1G6meTNSzNZfTve9YW7tkq5/oyQPG2fxQ5xPxFmEW0F9T7ge/Wbwf9yq+8whJJKEq
BNJe/GaTDpPXyxj1Zh6ZDwBSXTK7JSxKs4gJ5kCoVc9fHKPNfwSSF6lmaHCM0tq8LhwoZJOB6JPi
6CNyyfu5mbJRYgtJWiq/aubNvhZlSD0jcND2obDR8q5RmjCPuiVOnuWoDDCbQUxZYOD8Bzb435XB
v7gW3k7MFAIXPBLzFJLI2AtNhq0mnugmxOifi+Tg5vi4RwuCO1Yk+76I5DPK+IcRPfHSqaKOLQKF
umJgsGhKJ7tJpiJBtaieaT3E1wwinVMfmvneLslcmDSmbelk5Mhn9XlIVQmGCRi5Vgw7flWIbxd0
tG0qtYLPgO4b372qPHlZmy5EIdZZ0LvbFIvSUjGeJ2Q0SyEY4BqwgWgcSM2KWRemnG23Zd3TjgFW
003dUxWLaVV5abvVopoYBlckVDPpk4P1ACtpJKzvE+/OglcvP5qTP/7880vxTnkHZwfxMPNHtA3W
e+WuO+YoRnvkooWmxlVfjVuX7OoTnfh4SxYc3aDSsoP71tFCPjeAKYWlwyZTffzBPPTdk46wwgBn
jciHEY49041fP1IYIvUibPV83YzSurVIXGBWIfubl/P9S16n/5iN6T/kiPo9Geu/odcJGdOrB+Od
1+k+z3w0kz+zJmzG/Y//9T9e/v9/WJ1oAfzNZkbLo6LzkPDu/cvqJGxgVigPHMTAKAVfmNT/Ak+r
v83/N9xplOk4G4BL/9PrpBnm35BVKbwOs2LchI/1V8xOl19J2zGxCQn4SRIEMQSeC40Y+vpIBejI
HwYnd6/MhgRIoIy06SPLv1Ow3XZGrGf3hAnW4DhiN9+ZGTyisdIqMIWgAGhBCnZXAvXcq8v4G2Up
l+b1iJ8VHdkaX28DvwGvGOf55qnG6a37+CybB08PyBJqOpoeViluSquLN5VmJps/H+/iLfr78bgd
rBQSRcElhCjozB5Ll4+jt85aBlpFt0jZBH/wrl7KXl4OI4xZmI0ISXcuRXmBVxDaCMzzoZh3mpnm
5uT8BY629QK3v3PayVkG6OeuyJciB4ne9VIrq/bv7/K/uxpcyCf4RAi68exCWVfRBNuzUu6VFCyM
YWXAvMrPGqE5u5qB6iNynGTlpE77Zax0Wo5O2t4YZa7fVqYnV3++1O8vgoO+88WURCYKPqGL41P+
1gQJi+GcNS7z75xCrjUG50bqTGKh6narVkXGEXnacMKE9tjC1f/gRry73TC3keHjKLTRLiOUfHsJ
sibWiBvym3OF6Z5gdKNeNRW09D+f6Xwir1ZdLjRH4f21Dd4zohouTnRA9VaKYGjOpSWrvRHGkIOD
Vm2rSAs+ONRLQfP2WC5eGRYkTgYnxWyrfH1Tp6LDpG+O43kUtVpRpsYnEtOZ3hAVcegMZA2LvAjE
o9toj1ZfWdsk05odNMrwi+d7RgqmNbE+UPLOn4/L34TcUCCHRG9pqMsizE5L9OFVf7ak9rVFT8Qo
PiNCTd3OpXAQFnL5Vy84emgXXRCtXEw9l54oA4lwZxHMe86HaM6xs2AuGZDIGbvYHzzF7+6ti46c
gR12PgaT9PDfXu+mVGNNkER3TlqyuNLQtOekW7D9Zm18cFYXRSM+s1nKK3AnCSScaKLfHgrxDsoW
r2/PrZalm8F2tYPXslPxKqXu8tFC/W2jmtTyVK7/4vWcjzyry9m7Yiu9FC1HDZxeVCPDOaX02Imm
1VZWnScbMv+CDw717oPPoXBB2LOlzpV4fd+e5MAeK3SxQJ4907uy6xiOAlvQwQ4ZXdTy25/P692D
ycFYPy3eE5ZaLurbg5Hjbidd57XneChcgPM24CJcOfWuAOB1NYVaemwzJ//gkfnNUUlfpNfEt3dW
rV3cx2qa4hEfgn6e4tT7FvckPoXVnGBnaDutpYq1gYT/+vOZzpftzStIgaFmewDlP8ZT82KF51cA
Y4FWf6Yf1C1dFMDLib9g95ePYhh85LCC4AvEZvv2emZdT7gPzpezVQcu5Im6WTiSzsmfj3KpLJ9f
BK6bwmgy64mpXN4eBq0aUwDVWeeocK7Tlh6hDziiKW6SsL3CWCUkyixoC9EuSM6DDgJXH3eIpeDz
UT4M5z//nN98AeZKQfFSUspRw739NfibC4DsJNc5FRk7pBjMnAVjyv4zZ41tgKUSyxMS0ouzHmmp
TN3YWOcgYKq1n1G7x/Da+dyba3nLRTD25XcSxPwf87DR/eDb87uTfH3wizclF3biMp+1zpl7bbZX
tn3ygw+stO8PgSaWHTHKbBczlXFxiA5d5Mw9ab7IQU+2yURzNY1B6NNgif/yc8pDyotPXQkuln96
e8u0PjXNIG5dZNJWvwbpw1yOvtsH12zeIly8dIaN1lyfnwwqeFO+PYywoyokEMQ9gxqEVBkkefMT
0RySRQ+qB5ye3KgZjOVTeeiTJMWr1gS/yizRYQUSKmov4daZT0gRXAbanhWQw6iZ2Y9UZQVQ2UbQ
YPEQz/hLpvhhsw3Ij/EWUxkn/dKRzXg0kXveVK0Fb8uxmlU4Vma+6lst13c+6dvjgvBs5j2Qrd1f
Tk621QcfuvcfHc5fUmQauClZJi8uM64Tuhyyt89ZnbBBTj25rBjDfrBivCtjXYMyVrFPwAZt4hR+
e5Uz0B6V4dSI/Dy+naBmicjDi20bBwPW4D4oTdhGba9PN5EXMzMUdZKe/vwJsN7daIwkit0TtQ3G
istdykRoVA3R2z+r3oC3OLT1ytDjmMSCPFvHAdj4Px/v/YWdGQYvJhYspLhY3p5ybsKgEVUTn/XK
j1f2ZOpLC/jPB7fv/YXlKPz1FvtLPGyXTk74VIj86PScA1Zqn1lmAcNxLL1d3HcKxR4gdT/LvL0k
UJZYF7/44IPw2+PP21JsGmyBX5aBV/uTalRmMtkwWF0iFk5F0z1pZWYcw5wiBxU35txhsOm25tpj
GTCZ+fM1vuzssMpw+uCdLV1ydPhlby8y1ExHC8jYJFLQXPS6tmV5rY42MNU1iq/iPgrIiQWjF121
krrBKucEh1GYHzxbv7nXc/8SQzK2YdM1L34GqQ+mKjTugrCdaTuEGODpVtbbP5/tb48igTRQ4/C9
mpOLXm8b+sknjBRp6DmH8rGuk2E4FHpkfAD5/e1R+N66rNoI9l92hK/uaNJDUFJOHJ+tRhOLvofm
CAq5/uDOGb87DJxmhy713yPo3p4MKfOIMDswvqMWMwGJ8/paU5WAAlyTuRGmN1NQ9AZ6F9P9koMt
vU5SN32wcGV/1906XMKvHtbEY/wCzdL9svVWK5Fm2S5T6ykbf4lYM7bmICeInA1GsiSM1VcidMXS
60RZLP58Z37zFlCYqtlYq8PIuKwWjcHHxuS1hGMAT9y2uNqWg0ezpdZA07Yjk1d0Q9/SzLhFxtyu
/nzwi4xByhqefJw5FIyO4K5dbt1QCjCjZt99zhL0Clw7QnW0QuzRb6O+J59jO8rB3vVli8xP9eqU
d954N3iAY1D0Bv+Jd4Fuq4soDz87pp23N9ai8+OS78w4PdHBNOphvkFwl33wLrz/mnPO1AYvx6HF
dlErd649VE03hecJ79QSr1ywCV0/3YcpnJQpV8MHx/vNRbbndYNuk8QrSCfk4rRsWfG4VvXZ7bun
wlaQ0wJDLXqClPbTIK1H0XSPHdizVZf3cNJaHXmI3tVHiRfhg9X0XVeGPgzVNY1FE1+UDUDo7Y8J
QuJAojFrzr5pEPqsQ+07sFFK175bB8wXJ5hgcMw2lm+mCMsD/xyEpf7BQ/+uIzn/CtZyRQODvRKv
8ttfUWrc51jazdwycMDtls0XylN/j3yxXfd6W0Jv97WtWaXZBl1F8q1p5XgPavtn5qY3+djcjVi4
PmiY2XPB9moXxVpAL4d27UvHn3rjsqDLeydLHa97tFntr/y2iB6tum56hGh4zhcVkerA5asaljex
AOrax1T2aJVoLBYCUUuwGBOZnMqs9b4GotFrdpwJOgI7kGh4+q42Fym6GQbHfifukbWNzUIbg/xT
Y5FCv6AE1x8NKNLDYmr67L50c8FwU6rkpu5rcUu7LYVXIkPzHmOAHIi7KHVtVvmWX2dH5/ecFfUe
4nREvtZUZ4ym2aZBKC4mppkGJoq7Dt3t1yytxHl03GFW3hGosTAZTEVLYUXBs6E3s00liN0j0Pjs
ukIf+b0jzJxVSRn5N4kP5T4XkB4aW5MS1X5qfJOdM/OercH8hqeyvDUnvUHVlCngdQVaNGR1PEtX
YSOD7wWmUPRXPcW5RPfXLUpyBO4h3QJtTaPCnZYqmDQSZaA7POlZ6v19a/BfMOD4/y3AkLr4X0yH
dwOM/1O1355fDzD4v/8xviAbE7DSC0KEjb14Pb6w9b/pMI8cJhBSzttyXtN/jC+E8TeLvr1i/SCF
m4WEv/D/RXHQxSKGA1jGjA8CmfEXojiMi5eSxs3Ma3EovtnR2e8wQZoDpN7WYnuV9SK9VUhpLaQM
/q7nnZxpzn26Z/SMntTR/IMYy3baKuqQZaFN8X1YF91BDzHD+BX8b3OOdiOTSXwqwqhoV8xv1KHK
vfBkaZF9Z/D+f+6c2sk3hgUq/+WK/1c8et3Pqmmrn/92/VzU/7Zpsx/P6ICy//lmcPa/3/7rf48U
zTmu/Q9PYea3YfI2RHP+E/98EslwgeAGuo6oVuauc7P1H8xAS/4NQy09dsJY8PbLeY3955NI9CYD
NAYtNGkAPM2Eln8+iQ75raxWLvMlhwX/rzEDL3cM9JqZ59P5euk84/LlkX9dRE9p93/ZO5PttpGm
Td9KX0DjP5iHLQkSoiRbli2PGxyXq4x5RmK6+n5S3999RJBNHFdvuxa1cbmCmcghMuId4LVwL/qV
oea+pcIuhTVymOvqV+X1f7mJ+yx4IdzFelbfdwNax7MJZOvNjH34z230VmNufYHzK4A8oLnAq9uU
lb5VNoFlF7txdE1fGKr6INzhnkvrny5NXyalQ/9SAVUIOHtXldUjRkvjVjYjE4Q3l+RrfIdZlkxn
HOPX+kbe3NZah86AX5g0vX0KPTCvzKx5qgsrxr0NDd1iZyga6fNsOyry1m6jWHg1ZOOR4gh+b8WY
oIMKbacGi5XGvt2IHNtISCN5Xtf/XaX4/9vubTua7fB/33Yv8T//Y/czRq2ze3sFyArc/1br1P8L
SRSgP5znmnd2B7gqHWzEOMAdyNIy7Z3/s/N05794uHIDADiRf0f+0X/vPF39L/43bD6H+hvvW1Kt
P7gDVg8+Cewhd2a16+SkUpzufONZ7QgtRbPqAK5CtbcMpHZxAa2Pbyblys5aL+z/ROEFxr1FO35t
rBRZQpjGZNQBpPM9T0yPtYyRAL4r426q5hJdTTPe3455dWQ0sFSpagrXfbWZlypG+tm066Aw8ZGf
267dK2rdbTzzXjuQb/esHBrQZ/x/aBGAZFnVsEVU9R2YvjqotAKdfDNBUt9XYxwtK9WD6BSBSMfi
qk+ixznvEZZf8MK8p2ILTabVGuvUqLIIJPLirwQ/N8xhy0oYn1K7N0Sg1w62NYi0K4/A6BT9g0Be
Qz+KBPnRB5Pb/Z2gn/BUgwK/I5tW/mNJ/X9tc6+fV6wO6o+u44ED43agkHK+OhBk9kD8DVXQLYr5
QdF11OPMMgZh6cb6Z2GLkGwdse+u98Jj2qrDnWnW6REDGgGLp3HGjdm+OKHlD0IDiGuMqhLikWyL
t/eE7ZFUuw7+vhQO7XtT06fvyQSFZlEr+raQ2T4o6DdBZBjs3eQC+VfUydworl0uLAThNFoJ5GC8
qNentFWZlEhKpwycMB+/JnZXvBucZEsMTo7kbF2h/kOCSLOC9hrKq6uRKolaqtEYQfmjOLF3xyq/
R9oZXZtEaTdm9WJ3cvhIkSMOGwLRjz2fVNPqda1TgRGaGAY/ILQ7fUVMkZeYi/a1Ok3K31rUDumf
7k+iOibtCgSA0fQwVvtzrg1EsnsvCiKpPQCRcMphi3XFRsPiYh7RSAaxZzCdfDZa2+eDi3Roa1qv
NUFCDRwTgT475C67p88b909H9BqKIp1DZuTSgj0PFdZeZk7d2ARK3yE+ghxmpzjt0+1jbVVisVSC
8J3AulELpN27OrDTUkd9J61ruLr0NlpEyO/0fhqeCpwY3uXCcv706EavlEOAUNQTeI2sjoCEy8uz
QVVLPtcH3UgeFzPFMAFoejEpv6CwblXtLrYXAdGYw1dNPnMu+q0hp+BSQtcF1GpH+wL/Lr/EOvTP
vxVREPyjPEyZeq096IhSL2zDqQMNAWrAqqI7aKiF/psojAc9IZ54FFbPV4ST0Ex1sAcLxrYJD3M6
/jVpm0Xbi+SZJUGmQMmdBgpp37q2EuLV3bAqGYtpLJCIRtDa2oLKwqJ9KUD7P8LQye4afcHuPRcJ
fEFkVCoECDbOkWtfjq6drDrRYqYvfj5avRxySw/5cjAGa8zmPOOIJf1mD/vKjpbYJ3a0ijob3/A8
DKIgtttpDBeZbtLcHppNGg8HHTOPuRhe4oaqSEIBxUBGkWbdKay1HxO8K2T8LIyGNQQUPdh5t7fl
1bFzkDH/vKnVNVDJtKjZoi5YU9QVL0qoK0ezmbfSqGtBXFp2XAxgDXm1n4/csCAxqC1B6rovA0WR
0gQmhsC3h3Jtfl2JQ5BVCBCUq4ym69ysgvtRB2Fbqnciq5MXiE/N/dQ56cbhLP9XZ5ccK5eLnOq8
hCqSAZ8PaOZjDKIVdTBUvbKD1Y3NjGqVfo0IwF5MuPkh+zUfWhUHm9uDvNw0qFmCiqTwgcw2t98q
dGhHIU5sVR3YaCd8T4VV3pfQp4Ja4IdlkJ09CGes/oHlab2joJrf59Ty9nZoJRsrR360szmgymMA
cON8kICrdZdKoUxU9RVsQj1qfquqAvFuHvJD2IfGLkMtzb898IvLXj4ZLKo+OAEgEbm+7LvQjboC
Y+4gNYs02yOeFkGgYfm+xyhxvMuKCk2SAtD359txL9YucT1yGXqvuFVqa4xCbwGZS1GmDEZeSxRu
2bW5F1kbt6MpT9TVbPK8QKqK9ww+Bxcahaip46kyYycngL42rjufvDkXd2FbKA8zXf29i+LMKS7i
OOgVJ3/vdEgzYDXm7m1RLN+ZuPlkuoVV73NrtFEcHNMJBbXKe3GE+a0w8/k5U7gGebvgk6N3fKSs
aQD9IuEwwUe8N2Bi7Up1Er6CCdQzjYLhABs425X5oD6UYokfQuj2PvzE5GBQuN3H6LoHuBy0xwzS
elDkU/a+LhbbnxfOtT/+DDRbAQTzeuSfdfKqeB1unNAjcYmc0U9TSdGbdPh+O8gaZkSuQD8GwUx6
YPKBuwb2jDrumHM2lUEb5r+wWH+abJS0kiRR9p424Dg6lB9iQ0G5cjlANKBhE9pBLCLY5xmWhyWE
7KnFUKWmcXj7p12cOPKX8Wz2HN7cHKKrHA1L0AEBo4Xlr0/itGhti5Ko4e10PdX2gxaxA3TZHUk0
d2PjXRyrq8irY9VqvNQFS1EGBfbiezFYI3LsqCcViaj+zUcGWCm7xWzxi5x3WHQaPegfui2My9Ju
YqgUsbUxlVd2NHgNKQjJ9yYpXU1lZtQG4kRyR3dCCwzUUH1jCb/c/l7XggCbNBCIfk16V8e0qlhN
osKMClrNbfxF6DgBjqO28W2urQrqEtRBKXLyWFh9G7DFEcztlG9DcoFYAK65wEUtf0bW4x3cbvt+
jPoBjTNARP9iFqn2yS4B+xJF7vMrEGnnROTlVARxaSZfzFyFOtiO1t3tabxyyciOAaVF6fJCm/I8
ytKFM+JSSRHoOBQ+4Okxwj3HiqiKEDBoIzP+eTvelQnlg1F8IaAlqwfn8fRphIdpp0WgDJ0SWIZI
du0QGUFa4R7dC5iU+uBwz5RzuzGf8v2zugBM0m2OHoB+vMNWkb3czYcRabJgmYvWt/Cw3y9iaX2Y
bOknm496iJyy9eH8N8C56y0z5ivr9Sy8PAXe4DToa5Y1SNQ8UBo8HYsKiaXJbqeN7OXK5zR1WRlg
iFTVrFWUDNJyHQKeDhQAPncTmeddSqEJqWldHNF+6DcOlMtJ5bDkQAFQRL4EoOl8VIsykVVXcR5U
/BnclurbyKmAN3Bq7z0BGzirYvNJgf2Kue7gnv50MUnUNtkovXVKOu5q8aJcow6VrdZB2mRPnNGe
bwpHeWoEehQ5Ott7Fpn6HtGUjVPh1VTmfC3RPqekR+Yi0RxrlUzNaMYoicIqaBrAQ++yokVwETak
ozxMqOH+o/N5eYG0StM9TyLu3vEMsLo9Mn2QyYpo8r5OOXwU4UwcGzYE6u80uAfHp8al/BxThNN2
GnaQ7a5P3dbaqaKnCuostODVTMG6rxaCZ4seAVrZT+OAIQliv92X0urFCQJy9UNEDvqHtVvXNZqC
nfvEOwc/TpyLvuON5sYg2sf4R4YSxj+3P8nlModwReJMsYjHHoDs8wWBgtOUhkNaB0Dp1e907ZEW
Sdrq++0ol7kqLiaAEC2DRE7aSp1Hwb3RwJgAcxiFAkcYTY/a6OHaa5QvLq2SHVRob+P0uCwwIu0s
nyTEA0LPeXkeslGTLnaRsgzADgrE8MbwflZBJbM/ontPD1HZB3Z+mIoaTc+21dOnzkHE9U/HLX8E
1zdJinyjrBY8/tRVpnchtGdPZuc5cmL3olnckzZFYE8LJ9Ie1NBd/r4d9trguQBZ6JL4S+qwKlfY
dhhH6KgUQZ84GWKglYosBa6DptOm/jTikJrArfqBEHkH/b4rj2mTLsHtH3F51OgIjANTBxnJ4NdZ
hafEbaHGCzdHadQvueEkkpDfH5yxSffolCEgSi0/fUjjfjyaWeZsxL8+CW9+wGoFYOVYDA10nkDg
9vDcANp4ntAFOSQgPPzUsuoHZEOdo5JhnjeYFbaanr5Fe7rcXueTsNpeYT+rSEMayFMl4if+AO5H
y1y6jTv6WhB4PhJiTGeYKtj5Uu87ytvoY8lVZsQfusHEqkAvjI3M43oUOpqvX5SFdR4ljrJR1C35
jROaqt9rhf4BgTV3Y8fI1vbq2pf0CUpssEU1KMWro8IYvK413YY0KpVkInOMP03d3Pt0EZR3vZVg
qy2m4QNyeta7EgdPUrsp+8c1c0R/J8V+j9JkhnEzkmlIGKZ/Bt5kj5z/uNUcCBvJAk/r+JwuFpc6
Ls7PClob/u2dc3UKJAgVTgV1jbVnBubDRiM0pqA06/yzYTTlI4h2RH7MeOOVfZl+MB7bpP0CdQO2
52rlhDXYaYGbRTAviQbfvYRh5HjxoU7aH71Tbr0BtsKtjiUFIOfE5UI4Ncd6G4drVLmi8ASmID15
qBVvTOTVeHR4JD1YYhzkkn6Tw3U9Ai8J4hiBin3TZ2xdtUDpYtvHjLunKl2Ff5zNMZ2IGpC2co3Q
EzmPN4aF7UYz8aD0o9s2Yn+WIVm999xuDvRwHP48nsQrE4ysSjqwnccry06Nx5nWUpyUy962RXxw
reon6jrdg7MU1fH2unytcp+nUXR3IAZjPYmKgGXJ+X4zn0pU6VlYKVnAXYeHcpr97mt3H6GjVEXl
k6ImyA0sJK9J9pgqzT16Tr4Do6LVsqNSRY8VvT4/Eyn+pqWfV/XRyLGLa0M/ztV449PLY2L9U8Fd
AEbRMCSiN3X+U4eQ3sNQ00HE+xQ5L8oPhvFEp77eu3Pv+cD7tuhBcu9fRISrzr0rKW3rgwsPBA19
VjsDI9+OgeEoskKVZHu1S99hdGHfR86iUjqxtxyu5Cq+CAysh/KKCvJn/UTDkX3Be2HKgnkUlo97
e4O6TdxvJVQyV1mFAVJDJiU3E1z5VS6jOOqCU3icBX2GEGZOQ+volDGq6L0H+Lldkntkh5afeZ8Y
vgc+F5GsyTtZeZv5qF4hQSXR07cX5JWDEmwPh5csSFJtXK1HVHHRG13SLJDaryf8wMlw1ETzjdzd
anJeDcVJAv4D3D5vifP11OSDS3GX0We9mQSlmvLwjfrihKT119uDuvI5Oa+klRZDovSzugALvVFN
4HUpb5WwAEbVtMj8uunG1Mnfu/qakuggKVkSzruuVnTqbMLvRIAHRZ0scAfN+4T8KZp8YbgEiEPF
L7dHdWX+PJOLBqY9hVIp1nB2dNBXH3gPGmngRchi0wCZjnjOz/euKLcoV1dDMTL6HsAu6T2eh4Lb
VUyJ3qdBXAwLtww+Hsts6CdbpObG/fm6wlbTCBIfrz7IerjyXnysTquEGLyEIrw2vngI1+w9fFEC
q0YRosX8+a5VWxUd9znG9wt3NCRiypNBA/HBcOPwOU5M8zBTEfvbcCKr2SmT9U+L9oJfToiuoSSX
4SpJ/8CAFfhgZwgKzmU4PGVYvvlWiJJPN7f5n8IioHADe8cCkMoq1QI5v29OeaHaWdMtjGmi2eHb
Q23vZktkG3fX5QFNzVGaDGp0SjDjWS1zrQi7JB+QFK+aZThWVm0fBssVAdYuVWDbClpjFNqOf7oK
6TVKTxjJ6ADcv0pAjDnuhyKPk4BqS3ZMQDEiigRex3GGjfV+5fXBqwcy3H/6+/BwzmdxwjxdjR1k
lkRbKcEoXPOoGb1+L6rGQCJZRxQHntGTNdJBGFHC3ttRu+U/dXmU0J8BEEYTxuBuW0NPBp52wAaL
JGiBHB2tKu8P1mRVG19yTVQgKyYMLAm6UVwP5O3nQxUCtwscd+MAvXFYOQPqgoc2VUNfWcKJZm2I
KCgIEXzMq/IUh230NHvljyisrcdlHIwdpk/tgzEvTXD7a1+invhhfGZKD9arL+Hqc2v0XlAK0uU3
UMITOujTvpmi7s5Co2k3l+X0vtSH/lCkA1ZD+uLcwQcHhdkmyyHsQEjd/jmX55IkuMD+lh4/uM+v
jkDLnkazqew4iDrb+o7SonpEzlXHjx65xduhLnMRvjqDpx5NvnaxhS3UVW2jt7JAZXlTMe0QuBV0
rmY8End2aRq7PkL/mgLIVqnt2roHngODB/1xqSeymnNdIKQ8G00W6KmnHKYJBzMOUJO6yzDe9Uv9
aM7KOxxmit1cz3rgxkb76fbgr8wzb5pXlrjF0byuqTqjQCkV4UKycDSpDHp0yF7PmARhaeXfDnXl
ENO5aIAmAq+mfLa6aowkje359VbT9e5ewcPtHgA0sniui0y4NTQI6WHFeTvolV2NlR0qE/R/VbLN
1Tpy7BI90IyrdEYtEVlgrfVpUm7me9em0ZHtZerEOFStBS+MErmzpTHTgIvv/TKl7tNcuCom2W60
r7Wsxyyx7kcfNUESeVVJTnaH7rVITNyJw6ih8ekqj7QO8NzQ6i+3p+DqbwPgRl2J1h8n2/mJExtR
brvTkgZLPr/PXLN5TN2h3gHWNDd0W65NNneFbEGDDlUd+edvLkMz0/razguEChs7XeDc4vzomKLb
Eq25zMdA0dFhAZ//CnKVI34bZy4UHCRKUjEDF9DQtLFVS7p/Ul194tzaMsy+tm5lp08Ds8fNsO6t
9K2uxhZYooAXZHhcOpOcOWlgbJlFc4ydKPcRhDc31u21j/bqZQluAJ2Y9QMpzT2vGSePlLOsEnRh
7ehoe2S3xmBs9U0vzFi5kuSbAG1J+gyEW11Jqpdo8aiGLBBF+xQjA5q0/XsS0McQ5Z0hdu5Sqzlh
r3bENRTyv/NRbeC3Vt17N+n8MqLqPrbvzXD67NTD3e21e+1WQiOH4hZXDwIva6NrBxuOmWQvDXJK
n/ssMbH6mGr0Y7Vk9OGwW8cxbev3C1yyE0OMDiJchsDBNAE4DcolGz/HYGWdp7BMFc8o0E4kyzQC
zlde05ETZS17KR3m+pDAaHiYivZnLursQ9SNH8cU0XLQ4DQGgK3uM7uf7uFXYKjc9B1GKDTGbv8i
GfDiB0nqo+xHA1lebe4S3Ieqjxw8mLmYJ+Ae3q6s1QZ3KFU/IdJK9zj27K+VHg9381L/i6SJj0Lh
QGXlSFTR+XwM6DPG6sDn8caax7zWmPsKINdGbnJ1kJIZAgLaQGJAfpU3+z2sSrJfZSYKbZN9TMXz
i+rOmk812trlbPs9hjXqLh3N4n2HJcrGHL+O4mKSeWbSWUXKlGz/PP6UFhGKawOvzBx7NDN+FgOO
B419wuwQbXz30KAha/GBbeE9GSUnkNekT9QEX9oRDxctPNaq4/fIwsEuu8PW+F538/vezB46MClm
mf7qs/rRiYZHgIsI5GXPaj3+tub6sdRpdOnJwbKil6iaPsxq9F7D3RGMzB7UjIcDShqgh7xfPP3D
NGVfi6b6JbNWp22OPI7vQaIdecq9M1z2x9yfMiUMcISAzxk/jKV8IbmnDDuB0bDuUnvY10n4AIP8
HmI5bkriiIHTqVC0D7VdnNQ5+qVk40OMgowi4ic9m3XUiisOQWyB+2o/2tW3XjHuBtcKwqlEcF5k
OCk0GB40n26v+6vnI4pBsu0M9HKtbeUYImrGkY2IiTX6/EjAHIs+TvgZnvdyO9S1W43HF2g1yng4
1K622IS8lPAyeX8qmosL5oxusci3QP7Xo5jEocRAJrFKBZvMg/paqUjyoqxwP7KSdraiV//ihoaq
TcYpmQRA4c5XcjMZuZ7bYxqYAh3UKFRTXymm/HR7xq58HDYiQoFoEJBTvnaY3+zXeoJgXdLEDaQQ
Kkgj3AHcrAzh/291ZK9kAkSiQ09LB8GRNb7OGlozTk1Ohtl2l0fcQ8w9fhLuyagyRJCzutp4K1z5
SuR3UrcFGJmUCD6fv4JSXy90RpZThX8Qo0jfz3a4JUhxPQrnJNVq2ZldnXcUEUShkkUGiOAVO8xs
bEwuuHNvf6WrUWyV9tFr4r9eCw5Z6pjLuSvtuXmwE2/wee8VG1Wfq2uBuiNcLxA4kMHOZ4wbe9GN
WKSBSLXoaPYFordRKf2D6+hwe0CvxarVOQ3MTSrsMm0g/dbzNqjJqPRQOtKZ4wELMhyd9q6TdONd
q9XxE4Yj1XJIdCdrET+Pe2u/UCQe71uzcFP0NMPlwVFUEzOEyagSn5s1+9piJ/WSLd7fVrgsB2Xq
rS9TYuNOkGHa2+7K2cvfaTMAh11TO4N5L6xat3b8F/2nSEU7CZHTcRiDabZTcn1HmzEc4mX3ywGN
eswSD+qZGpleec+Ob7TnUG89LB6GYvhmt0kq9nlbYBbSWAN+nFiBN+O+1AZUGCvwxSj5Vfp3lXc7
pm6VWUBeHnTamYb1C0CKBaG/oKNQOlXx1DbzUS9Rt9p3k0CVvqKf9mF0gWMAPNTzH3WP4wS/b57u
7Gjhp/aeNWT7zi3sb3mtqh97u4KU5fZ9+xUP4O4vGNN9uY8R+vN87uzsG1vmxN8sxc7KLSTG1NwS
O6+20n7v6YP93chSQ9oj9xYoqDHL8Lixx3jXZE427WbHrp5b0J93otDq1O8WoT0yZ2K5b+s0+txk
SMnPlHs/FHbcHgQiB/TiF/1dM2riqFpzceclTqLiRK1P3g5GKdVMB4mdr0Y3uTQXQiXeMkq/8i6Q
zSuTPid8YB615ytbabUQpVMLHyqL0nDtuf8IKXeLEPYHta3FfdW55kYidG3Lkng7HD0gHGnTnYds
Y2TaC5eautOjtjt1ynKIsRjZqGleO1TZRdD0KfpJebXzKCLqmU+6x8HIW49cRreGYKmt6ahr4fxu
GbXmeHvjXjsjXvViuGbBba47q6o6qmNnMSwDmR/cDVh+eKxkwVi4n29HuvbN0N2EbUwRGqzeagLL
oVgoVk1JgJFkf1Qiw/2IQSjl9WIeccXS1b9wGg83zqVr8wkZBlgNNWDSV/mj3lyHudAxg8V5MShH
7OtYn8PJKKYqwOPjF/01dWORXJlNisQIfgJUgt66FvZuQ+Fopd3xCsc2bu9lVuXXdfL3Av1oY2DX
XmeEoslDZRqww7pn7OpL22UVD37bbYuXMOcyUd1W8xugNPvEbJydBgzgYHSQsscwsh9ave4O0ULy
GQ3qFhvlysc9+zVyYt7Ms1ukDc7Y9DKmadwPVdXjw2cW/hDhCNtkSnHyTI672wvq6mQjVkfRGFAw
CeJ5zL7nnHRa9n8ncu9gWihUiXq2jouD8fDtUFeWkbQdR4QfChCNWv08FMd+5HK7kfIuWX4HDF09
RmkqDUfN7qB21Ohvx7tCFqFR8ybg6jod3VRMyImlgbOA04vSCehRZFIlbDEYs0pEpulxKqcqLcuj
Xo/Gvs8dDw+yaSPpkptyda1TMAdwQUmJ+pq72rSjBRsVD23WFhvaH9q+pihd/sDWRT2kyL8c+s5s
ArXNlDu9Flvb6cLGgvKIKdXHqLxShIDFcT7vwJ6wSnWwXYacmtF0qg6V5+7HrHnsbfHP4tgHc06O
dtZ+CRFbAo/ySAKHBJGHmy9m1lr1zdHDU24XT4467KdcvOjCmzc2/ZWbwYQ+SHNNViHBA53/yAFq
VNTIDtFodzleqiVG3aIaN1b7lShoVTAPlDg9SY08j5IBeVdLJaJHMrvjTgi9CjI30zbGcmXhSZ4x
x7Mrmcbsq/Mwao5hX53wbG4VINRj4xUHO+uzu2KZwhP9YOfRU1I8kso8xBItxprRbtWg6JLft3fA
5Y6TjUoefQ5nI52R1eYeQ9HNTthQ9Iv16jGzuuquUQw94ElY/WwaXPf+3+LJ3/PmAFOFjqgMGI+j
M6e4IqYguaYliw5NPFuUAdpmg+n+Shw/31kmfQf0qKX0BqWN1ZGieywaGirmEVZU/LE2Yoz1QjWD
BB26Pd6OC0Bb8R7Jm/oFnAbmSTX+fC8Jupk9MoqhMI6NhrMfppBzizVkVRoPfdy5s7+Aqez8OrJH
9xAPKUiSZe6cYt8ZWKPuBkQ3P4Y122WXd8mEy2teoR3otnPTUGAVKdYAolU7vxOT8RMB8KrH6rnE
ilYFi4xebTb+hOBcfEucqifhBU9R7VozbQe/X7rl1Mamjq17h+qVX6qjm+/xrM/tnaYoy3GecvUj
gjFSEw2ZMBe1kzAr7kKrarCwZqoeh6TPhR/ZSsErRbGWnZYjqejbk7cMe6uJKiTvLaOGslZMduZP
VKeep8wRGHbMydfMwt7xoCIJmO+dUFG/zeFgPk9ugtJfXU5T/kDLbHJ9WvmjM3TaMUdRssB7Y8Gr
XcMd6h2/PkWWuGjNPcLPWbjPhGpsoW2vYAdJWSXmFDVrlKWN1emuK3kKLs/xUDDQT5khDAWPvdZD
r68y0j2K8O0hq+YZK1kz3Gldhhq6qdds+iR5chtMqxNPWfATRLoF0YctNNprgXu1NAFb0BdzILvK
6sv5XkinFrvMxvWOndPNuNOpe9CNGAeVFh5SjrYnD/4Iv9GkYTYqoPHQVqyxvcdPa5k/2jOI5bB7
qJ3yEyvz8MfbFFIz3STkNeRzU56Sb7apU6PJE3IXHZ0+fhwXA8eiVlGfy6Qyv2oK2/d2uIvrj1yV
IhfycRi2UBxaXX9R36Rx3Cx4h2JKuWdFufslTod3rkkhcEoxcGxDLHAz7ftUL/1G0iGn+ewzyOAM
kT4LfesL1NwyFYYY4i4J4PTHu8KIPthj+UXLsmJXi/q3ZQ4fbo/2akDavqTKqDPRkT2f3ERZ3Gas
By6yoQ6DPCv7T/YMdcWbqbOajYUtmdv/ccEFUD/NQW55JpkMfXUOYgi/YK7BKFVhk8GMOQ6sWKVu
zOXFdSKjkMNwlxgA0NaFRC+TEvwRQ2sirT5FlkrZVsnjQ9zNaBSiNbxxW8upWn07ijs0KWiAcm2v
Sa/lpDtaHmOUPFrO+6aC9UtRyX0XSn1nGr/OftBrS7Yttro2F2mCHOibwKujpcFUFJNQHjxpkai7
AnXCYzh0W8jfK9PJzUzaDXYf8NcaYzfZZjfoyQxgAcf0AHE259gvmNXb6jy9y6xN5t9lWgJZmUxQ
VpwlLmENA1OiSNHTsImDsNb1O1vkxsc6moz7OmKldm6Cc/Es8gCTuPBBixz0uhMjxmE5VV5u75Er
84vUJXKXkkJOX3uVhtVT2ihxGcUkxPOv0jKi9wnauafbQfQry+csympTIFpktYoLYziM22QHGybd
60r3D1Ua2DlcHzv6MCevmY5pREOCEp8/V3O6R3Pb2HlhuscuuD3QSzP9MVMPoS0pVNg/zAkdh4Qb
fVLV57FLP/QFTRMAj7ukcdod8IcHiir2oev7bmNDXFsxQA9kLxGkB3vw/GxpRD2Ejp7FQdcpSDTz
hDlktvoZWNrg6yYyqrdn8PJ5zIJBX8WGtUZ5A+X483iTUyjp0jtREA/N306S6346m8aHDMq5X4TW
R8uYswOYsfiRAxjrA3jDRyTOlIcBJUL/9o+5cq5yjwJdBwnBEWetmryl4eLSFClR4NVGelCMMUIl
qFv2oT5S/sht8+jmy1aB4MoSkh0ANAckeA12zfkE8GKMCq1noSZd/1ziMPviRaL4pIEReNFis9mX
guLwLq+dcGv1XhkvoSm5sE/pEK2tOij+LNqcJDj3OdVDpC3xLsMhFBRPTh/boYTYZ2ji59O3ycHK
tgifc8c5GXbzi3rG341F0jU2A7X34bcdZ7Rzc9I9ZfhJ1+MuQsrO71rxDgpFiuBT89Oxqu4girI/
RLWyv/3hrmx2mwcdNxNDkf3P8zkUorKt2WMOp1LHg9fpnSO+otZGze9qFB6PUhkTZOa6TE+RM0lg
F0Q4LjaDz4rW4RfO7saOuPpRwLzREoJAwbZYjSXLMhqIqB8Bhln2yBHg8J3l2qmwGVq/yJcEFbSN
pXB1aPA2pMoE+Jd1Zy1DrdMbHCMKOtP71fSadrCipNjICS+rBCTS7HKMYSgKy17h+dCqNjRTF8gB
Sg9p/WQ2NvLh2qIeojIWxzIycp9qSnYA/qd8Vuqm3zdtrh7AbiafAKeN+3GYTCrepvU0LL3p0w3U
yGFbZ3lI6xJDm0zwbwWx343s8ursgGZAsIAqNuXX89+dpkkS9orKJxHeuLN1JI6wUf39L9YwdVdZ
J5cn7+oqqbMqbN2GIKrd9YGRFtbBbsva//MoZMkwLijZUIpbRUH9ORvpafGhFwQqytlp90JmBbej
XD6c+NISKiPFfqBMrjPUQmSeGTo9J2mEZHwzLuYpV+ku2UuCBA81Gh98GNSJEVTzUk/P6Lg4IASA
UmYg4e/GaR7wxGtBs5Rlc7fx4+QVtsr5KNqrRJHcGvqr559Tj2jUR7DPj9wl4idoMjyLIX7tVdTg
71WrS3lIc7dAMjBR08yhGgr7mKZ1tzVLMtDFD4H+IiWapOKuvBrePJKWpUpKkfXKcS4q7ylKpscm
Uty7RS3Mo5UaxVNZj9KIN/xNU6r4HZoRCcAyTM+1VWnPt2flyhpHzo/Mno6JFJy0z38LQuRjiwav
csTiq/ER2NJ2MQr5G0O+jCLxk2TbQKik6OPqsusqDYbFgvKTnevTTu3T9hTn2ZagxuURShTmU56g
7Kc1s9BUZzsrtSU8AvjT/bae57sEZb69rifTnQ6+ZK9itbixsyjxXXxOwkrjFLT5UA5aK6h0yWy0
1tSHx1wgJpVojzXe1L/oBbnqAXPpMajBJXu72qtaYy9wAfhohZgh7NrCmnBuUBcu4dpRPwK0m5/B
iSlcwuqTnXrep2gwsx9TBSr54AGypQu06MVLHBv6r8aw52VfO2K298uQqD9ErhWT35jurFBF6gvz
NLUTkrgeDVuMXMNMF35uLOlL2s55CKsxQa88KeIw2jkGmEG/01Jv8hOrikI/HCwcs11Fb1OwL3n0
Drek5LEtRPh9GhVkZCev/plEYs53WQqRER8NET8PojY/a+NU/C57vfwrrSOMrJdItUbaktbAcvYS
3gVK8ldm9t77BIEj2+9KlVAhZe6JVW5PZGDOWANZsSG8L0MW/0rdhh1QZV3yUxk9rdghP4AesF6J
L/Yyw3yH/PFFq5Z62bUGayBIY70MBr0XIITAtf6aTE082UnpAby07PZuBl/9XGj0eUEd6cqj1ppJ
eDAA79zFAtfBna6o+Y9YccevZW12z7mpLbsmVLtnl+4R7tjFYyYKBUE1V6glgKGagks5hi/20FgP
nC7OS05t9LlJ0/BQUC7q/Lb05oeKtrd31ytpYu4y5NAUv3W7Wv0L58re3ZmjlyR73kRWi5xmxlMB
vTal2xVK6I1HeN7RD61chsYXmibep0OczUFr1Yq5/595nyKu0+jgSBInhotdm96zktklxvWl9TlH
paTYob4Zfpgar/8Ygb+KdqWbgZ7WCsWlQKRm0Wc3t5Vn5L2LL7fPGLm7z887alSQx2mHIQ5zQR+I
WlwgwiwNj1GHNGgYI9AgKk0PnM7+/OeRQO5IBioaGLzsz08zMotGb6OC6jhiIw91F//uRda8f3Ui
+TeRkMfG85Ie1zoprNIoiocpJhJPg2MTFe3DUofWvhPKt9uRLpHwwGul4xwuEtLlc015ytzadRUW
6LHGSDWIjaV4URw6/ZwNxh0XyezHZkenH4CxH0cDPMms2DpaX8ez+ob8CH4ADqey1bO6J8baAEo3
ht6xiOzlmE92sbMmbzpWZvlZn8UDRGnst0J33Fthh/O6S3FDeNVDq+DT5f1IlfGh78PviWs/2LFh
/xY1svJdatQbt/yVtUYhCW4hL1mVI3mVs02NdHCqWGu90g0BPrB/593/4uw8d+Q21nV9Q5sAc/jL
ZnN6orJk6Q+hJXsxFXPm1Z+nhHOAaQ5388iAYRiw7OoqVvjCG4rhDD/6/0rM/69auDuvjUlfF5gW
zBBab5uM2Y0jgFuGiMLIsqtgLCzafYPjBBSyVZQgBKYRJkiQg5Rnd37sAbCW6GmBV7ve4XGUYvQ+
yNI07kl/jb2GS52eTRf+rP0vlhKWE/UjDi6Sz5vD5Gi96SUlQ3lY1ftDmic+gKEGPcl+PZjV7h4n
KmV/u3BsIJ9eT8uz8mFCy8MLx3YCJlNFhXP2FKs7d6vunQUwC+xKVLCVljYGjVuX9w2RxMFTLtdu
u8eR0CHHQ/tWp3R2/SPsOI0XKhVeuGaaCCka0iBPZjdMVxrWaOK2n5uZ7ERY5dFX3R2ZtgpyT9Ks
ZVv+tNQiyRRB2byH3H0uy7bxMaNzH5QRadU8neIvS5W1Zz239IOPvBOZSZFKF84hNWVtG/+5MXIq
bQwHdwDljrx+rdHf8I7UpvZ2rUbwzcd12E1blPDU0KZJy9kLSyVKcdK1o5+wvZ5A1zkHDfHd+ZCF
4LBEUeWNQLVJENTgcu+FZmo3L3QNK3ZuegQ2krfdm50C9t7ikdEoNcpf8SqCt0BMeAQcjFIi5TS2
Rhca2iye1Tprn0sqr/7tN0DeWtvxdKlbDjKH2twbFnqbJTMoIy9UyqR55y2I3sR1X5+raiy4ZUY9
GHsDJ4DOSN6V7XTU59+76rhNyRPYK7q1RRmk1ioStWD4yHCmeyeZvfd65ij+oCPLQr8LMpiazt9u
z3nvTLwadCsxNdVaBNKNQTu6kr86O8oeDadIQ3h4xYfFM1s4za0ZKI79+fbAu7OlEgouE2oQWfn1
x+3teW3BJfFx6Z8hGtJWgWsIcVH7pj0tfVJ9QoLr1+0xdyrKlGB0oLqyl0QmsXlfB9vKIqScOCFa
8rMS5C+k58nfo2krp8FYxhChlLX1x9LUQyeLy4cWzV4/VroijHqLO3opOjCNykLzxPlmKW3zvrN6
+0VfESgo2CIhZF370pjYg4/0h0Pa9/q9oLgGLBNtVeTgSv5TY/jVlkX88fbsdrcvcuLo3bJ7gT5f
r6iZzVVSTayoVSp556vgrR6HziOQxynhVyrQUc01TFBVJzZ8zYvaI7mVnfuH6i6PC4aSBDBbfl3S
rg7ZFs9LX7X9s6qm4jmd3eG5dczitBpl9axaY/Hk9o7nd0jX+03STO8V8rig1HI1sHNH3BfD7F4m
pMX8ZRijsyhgUedLY51GFURlj8PZo66sqj8huRUh3nlBZQsdybWwn1OhxWf0LdQvljvOfld3TuAh
8ndW4y4JVB00ysxvOdmrrj0iMYhqmmbQWp7TlQ73eTBoopgofNFANZO+uXOLtcQ7Nl3+0rQ4v7/9
tXauUJQPkfsF9kDhaxtEqziEKWrLnrL6Ynyu3dE7q2liHFxpO8dbSr3ToULxmn7mZk8khZVGutsQ
UFqKc46LGbFTPPCCuO0oFS25CPSiL8KKxyS8Pb+9WFbiVtD95PYmMdnc3lWqYRBm8dqCyS3u68Ro
xkeI6vpwcu1ZjVDhrJcfwsq0+zrmQOhJji6bmJ0zTLB5OYH7ML+XaTt86mtcEE5IPqlPrppUJSrT
XYcEc6ql98nq4Hh3+5fvnCN+OEwm7iWi8G2jIl9yVxGKXLNSMy5KLPqTo8818OymClbdHAJcB5Gb
I6EIFW84AhHunSKcM+V7J6t8WyxqDNZjXtqKIK0AYrvoken3dSculhYdXMF7WxDAFqUiLiDAvMb1
hZF2roMMHhPV0jEOUxcNvViND53x5P9m86wSJchHDb0TAzv262HmtEiLbm2J8NppSkOtS7G4BG+L
AN9MqCZO6ZiNn7q2jT90nrU+TJFIxSVVREr7A2wnORD2eLnfz1766fan/o18ffPbPKQ7IIqg6rjV
pa08R8kibOrCqbcDPPx+zBlIQwyMz2VsXeoqfxwr8eJF1Ehi8yN+m//Jx/UZs/WHuK3xRprOU52e
LBWTLQrjdW+ccme+KFp11pEyVjxo9TEbZjDGAA5P6+tIyxwc8Z2HlKKfhA2gSEk9bpNApMIecigO
bkiCBNJ1AJ9S1IN56kzrSfP6PnAkMPRg3fa+Kf118ArkytLD7PqbikXNh3W13XBxhu5zlGbWOw/Y
REnRe86ZbtN7Ptl7+x+I6/pfIK6n1u8G76fSUpLymzFd3i2QzX9FYBvbwJzn54zqfOEnVpp91xUN
gcsFpdRvIrf6xG8rNFRPSxTpf+VRph2xefcOvAWXF34nwQjFxevJzAMa9km5uGHv/cTVen1E+ra4
L2sQZe6IUnOrYtCWNG1+NmKYD7eXcqdHK7WZLOA6IGohFMsr/FWUKyItcmr4JGFGP9h3suZRi7o7
JWs/q7FL61srQ2UQn0pP+5jYyn9NqDJ62h1J8e7uIofWEfnR7+f7+ldoyCHHOWC0EF/dF21KZP1+
5b0s0/jsRU3vO9E/tye+d/uAticdklEgcKbrEadBoPVEXhzW2oQGUeHiHp5wBd0e5TdyZnvCueHw
YIBeDJNZTvzV8lapipLLwPPWx8sPSLtuiFskxBQA4oGeF6lf5zTDaxoq93NethcQx8PJ0xLrixvN
kFdTx7yztbi5W1fZuE3L6UIrO3laUGx8RIzQCEVN+Xa2E/GCqvufNyylqLrEBEmQCd5C1z+/Ww2l
xBrTDZtRzx9p8emhqk+dn8R6e+etmfIcK8p8cKXsfhpiZBjPMMxAuFwPSj18RZlldUMqMxkVzMYG
bNlYBxHC3rGjUAlbinYlWd7mXbDXtm6NaHJDoWFPCGvJpiw6eWGzVtkXy0q7p3RNvceiHN1PrWiO
LMn3qiEUQaTADMoEkjx8PcuoHRtPKIyfLxlSK4RjxJJ5el+BjDj1UeJ9ckQ6EQVMq686OdVze9AP
1mB3pSXsCyQfr+O2+anUKdCrkeqHm5iav0SOeemR3AhuH4Lbo3jq5qhZ4BVnKuduqBht9zR0JYoB
ntL/m7mAl9MAmAHbx5rw6qRRtVkosHRsVW3AamDQnCB2EXH5F3MBy4LeESEtULbrUYSVG4U5jOzN
NIm5kO1PJWqIB5fy3tYEhAdfEJ6T1EC/HkR3yx7JYG7DOSn1d8Jd05fVIxBTFje7GMJBM2TuEH5o
Kv3sgTY7mONenkqvi1+Agh/c0i3LP3KMvDJRW+ZoJA46U1m7wvPOB8wNGtf90dte9pdp5HPlY6qk
rn6qWkpOOzduzAcyztzzse6pY1x28AQfRmpuvqdUoxsANHLodZQWyqPawjziptJQ22s9mL52hhXj
KW+c+t2KT1x8Mgb+7it5Izspjld85PqMPxqe6H7c/qh7aQqxNn1jYjCQ/Zs3EFRGUo+NIIapoIcD
cbeIHngVoGhOl4yc+twbg3WaVWf5dHvkvXdPkoTpKHIHwbC4/tK5rjc2DXVeoTVO3rfYQQSNnf+l
te0nd3A/Jg6mj7dHlNHE9kF6PeJmA5vCBeCi8g6hpRzQRvklHH29wPw6rdOqHJxJzXg7Gt4bYMCQ
9YXXtiXsNe2QDvnAKysmpfyraKu58Wt0vc9Nh1ZFQuTxtHaoz5aL8jWxe+9hQp0ymA03Pw3u8Dfo
+j82CIRczrMu2X0gJcATX6946ynuoNAECWNU3y5laY4P/x9Zx853vRplc4LXMWnjWF6sC6IEd6iJ
myGqgDZdxa57n8dL+k5R/0U+hQabC4KJohZpt/wWr0IN9u6kePKaNap1IhFYl5Mtixu3989bAS8W
EB0dqXHzG+ez2UA2voRaBVSR4pI+frAGLyFeKZpgTrTk3MWa+7XFYDhcuqgNOnMxHiqjNH/Sfxzf
aVYkHpJcUU7rAOzi9g/buTSlmTGoULJnlaLi9fRRizX7sUKhJlnt1ueS7KTnJJnSoFqnIi9onmGi
Go6W8c1V2/HL7dHfish4SDrJNUEiAUa+ulmWgkRkpZkRhaSMY3vysnh6TiJrrE8p/A0k+vA3DHK3
iz9qjdROkaT+xE8VxXlc+8bC6RHMsO+WJCiBQtf4jBmTSMKsSoU8C5wuP3eFefCzd24+yLTkxpIU
CjByc/84s24p2SQrTp4+PS/DUDw0SjN89USCvMiIXopD4StUu8g+4N7sBAW0I+gVQ1UHMrLtreaq
RuFsQBSB2tHwt5bNwykbV/eAfb8zym8IJCfdkcq31vWm8DKRjfbqOqG24NXqe25tYCJv1sXBrfr2
vEM3BWgpeXrccttysiqc1qi60QmjzhOBquTJxyRrs5Nlzs7dTNrjF16Uf7y953YGlc0W0EVAYSQo
5npybMe6zjWsS8xI7xp/db3lfeVp3yJbb5+qei1/tc5sHwQHO1c6ZUNImLJgga7Yts2Dp1FK/Slx
QsSz4wcKrt3HxaK24MaagbYq9dJGq6OX1gNzMs+294J8SB1WNk3MzqV7bTr1nycMlMk4+tQyJdR1
iwlKBjeK3c6wQ+FF4mLkzXCHw21zvr3cb19ORoHnih4fuC5odtfLXQszSfEus0Mc78SlJZ4IUBIJ
UNSbSVKqIxHZo+E2W7czvK5nV9khLCD71Kl1e/ZGELyqM0SBno5/HqVz/En26KgZCFH+/u6vno9U
KK2yKosdzkbd3s09PVhRK9PB9nl74TCKDNC5ozF73HaZ2s42sHTo7NCO9Dwwom7+MBqxAQRPYTws
kZ8cEAenNZ2PyIVyva4DHwqNYLF59SkK0/C+/nwirr1CLLWNZ3aunBbRIYdniuY+zZ3xqBXxdiim
B5yDBYU4tK1s1gJ5HAJIK0yrSb+HkRfdq3PeZAeXzs6MpAAQNhl074npNqEMNYMihnRlhSJR4sc8
zfTLCIworBqnOritd4aCVUujRiIZYWFtHldzSBCbKBN43alSIZ23NiecR7ygrtajUtDuUFLYTnqV
Ac/afKekS9KunTwzLK20CpUJCdx40qc7DR7hwWbcuUDxBLNVXC8kIGALx6aR1vbJapohLtjwbPMI
8ccktl7UNc2/aa2m3lGyWw++2k5ngmXkFJgwqiFBbSnzqkbShDu1gY4tSXAzIW03124QCcd8GEXe
ooM5mh+nWP+VeUb6KTeAEeIFk4bz6nl3SW5pDytaIoEtzD6M3VyEddeqfo+Y0ZMTTV9v33o7a/S7
SEa8jHscQmfXx4aMJCIJXOk1YE/PZcfdEJ5MkGiXtoiSy+3Bdu488k7az6yNxEnLvfHqDqJH57nI
P5khrujGI6GHdacsyojOIQYoi1JMf4z6J8wC3kO2izQnCMvr8SZRTxxhELnRCmyz1WA5F26RHsxq
Z0f/Zith6CxlKbaHx8nGrKlFyij2Yn60PbGcY7H2yP1znd9eQPmDN5cciSwEdZpHQMC3MFUcyUVp
ZA5VwaXV3kVeFyNKkB6F2jtgf8SzuMUR4aaZTUv7et2awpktJFv1ELNi5UHx3Ohjl8c1XSl0THI/
NZXq7Db1fI/72PxPUbVLWM7mfN+iD/GOFo316Nm0Q620qVZEd4RAn0LL8V5JE39wkrU7AYq031si
WcI/XSCaw5QzZc2Xw+dsLrLeaKrerl09zC2K7KKOfrluG/+bQaSUC2KghowIr5dHa9ZiQERZD/Hz
HoHIVd0PO27Kz7en8vawYJNMmoe2FEUi+u7Xo5hFnGeIEVBaRmHPpw+TnNa+J00ARoFKdHrk/LeT
4lwPqF8PqEyQvLPZdhC7UPqHRbQVtcuk+Geq8vQheUrg+mnDeCI9c5B6GcjE0jkJkYWavhc4XcEG
d7yPXVc1ZyelxkkOWd51NQJ7t9fl7XHjZ4JDl+VjGirbhp+Rrg2gPccJlzRvTs1AIFhP6oAzPHz9
20PtUCIZC+0AirjcVzwl10uCb5EHhgv77TRGChHqWRtoVaWdlCabw6isqZQj332v1lUXoNS0BGNu
Kie7bMqDO+btweeHYG4gK7kkdFtqn+mRocH4cEIcycbLFKEtbyzeUfFop2jNMDAJaAdAmHmDUYrL
VXQR7Wu6DjF0f8hKlzhKBr9xG7Irq0b9ZUGyUeBC9liDhkYhUtMOvu/eVKWrpuw3gqPb4rKqLCHt
oecfJrFj4rmaVCdDHcw/vkkJ9CXIGPgCqcW2xajWrlZJQ6Yw7ScniJZpuWSlU55vbyAZol3f14wC
iRcJISn4sd0/6tDOsGh0SWlzAAG62nzRVuefKXFIunUNxtOUFw86McBB6LN3SKTMuSzxSu0e+cNe
vbRIyvaRaEwWca2dx76zonMXCazCtfJoqL17ituJ0BuIKeIkxvVQeCoYSr3wvaZhLoMxo6OlaWmG
q3LPo26Zf57I/E7RaBGBoJUEnOvxNJSuO2WenNDWl+peH1LhizFxD0KH3Vlxv8tTLy/gzaxGbZHA
/ZnKQum4J7omNWl4Wl7SYvpizI14f3uj/KaIvdkpshFHqYbwcXvAU+p+CfhATh6gpnNVNvMp8gYd
DPIShXpsxPerMdJCohIBeDWdH3S8ISF91OJSzOjxEij2gab25r2aGahGFKMIeiX9Gyai/kwnTwPy
a1UXrdfqhz4fv68CeoWngU0Yo2J4V5aOcYb0EPtogcSBhhR70GvgUOIsKkH6r8nd7QnvrS9VNIIz
SfVRt31poxmMelmpqCit0EMh8iik7MB4cAJoPxraEaZUfrDtAnOtSW9N+gBI/V9vm5wGoBolrh0u
fVWisz94J4d1DBI8NU5xbNR+Bz3mguaufZmIv0KYJxgDTG3yLjUn99IMo+Er8bqE1oqhjhjM6bSo
MEnGrtB8tPTH5wHTn6eY95G+ids9eJE7X1x7nIJhlWDPKV7undVrT0DA1Mr3UBO+1G2EPzLOHkaH
aq1duT6juHY1Y7uVWXf6YmSP1Yy2wP/UWtvHads6YV5AoKyVtXsQGe/eSpPx2+2Ps3dtvV6rzeav
tSZhj9Eg6jy98du+ML5avaW9a6LMODWGbt8hL2edPEBTp9sj71z+4LkQkvNIeSkiyG3z6t6a48oz
OyflWh6t5mmY0VbXRNddbo+yczuCjuNJR89U3pGb0AqU7JzbsJvDUfTYPgqrvqRG9TRbc3dwjbxN
r7DjejXSZtcVhYHUuYi5RuLYOhl6OWGJAUhbWYEcOQqWua2qtP9mEeFOEAPLIHXrbKLA5+ibLuPV
scr5rvRqhZ5BdoRn3ltEqvG0x2QDyNoWCpMmiWuzplCYtwMKNapSopc26Q+9Yh1h5naH4raQABqw
vFuj40Rp09jShEOwmTdB4+mfYPtml64CpXB7Z+y0P0h5Xg0lN+irDVgVYgCza9uhYlvOs+ckddhF
Vf5kwsEKZy+qfyiV+G/mzr1vj03ykLrEekPZOn4j1PZxKO1fAsD/QUz0v/ws+h/oxO1Qd/qx9NK+
KDgXRqmqd46GaWawuJWun9NKtX0X7heyFOm0vKuL1Wz9yGq6R3cy6y5ocMC42EsF9Aydo+avvFfn
o+LpTspI9V02OYEH4yW1FQ1C4IqPP/KJzMRGeiIJ62p+XD3nh+at7xIFVJWqkcCYMN+S7L0xzJdR
T54niXge8vT9Uiv3tlZ+raz+tBjqS+cop2lFgPb25317vRDtUbjj4ZF2ML8746++bkf7sdcraw0R
1I/uUXkbTio6gAeb6O3bJkchQ5c+wySJspX1ahQ3Uq0BMbI1tLqkIRsQz1EevWhjZ58cFarnn86J
14iSNSAkeC1vKjj1EKUWRCU9HHSjCSETCkisnfLl9ii/w+7N+ynTDxjuRERUHjaTokjkrJ2gPO4q
SgQyYJiWR8+Kx3Of9ih/4UcVFnpXX2KcT/x6raYL9nZNQFwszstsTGcFy4BzXizZRRHCfPGGbH2y
JxvsO8/rObNX7dv/QMfQQMFb2LXXmF6rpTOdwbWYPoypI2TjDjSOLUu1X7pDSGrjJpBc1maJndy0
Q6mx92upu8pHX2cMMtVE2z2a+5NijPqdohfr+8QrAV16KcWPorAuNPYPefdv9yY/hyKVZLbD9Nr6
cOC/Oy9Z5tlhIrEtXVugYqTH5p0VmYWfiRXBX1dJT4XUJ1SF/U87liPEc5H7RPajP7XqELbQWA+2
l/yub747xRSg5OSdPJjXm9lTQPUIgoWwS6InQqLyk53Hzad+RMy4VtV/7NSpLwWU39BYUai8vev2
1oQsjfYeOl0wdTYPtT6NeWZnkR2SKi6Bls4rZkXpkT/02/MKXw0lUOpFRKOoMl5PcdCiqaP4TaOt
wp3XiobpqVzEFxOexjnrvT9HMjEcLnHgMR3ysy1EQVI1hrR17HBIIucczUYaNDpK2reXbqeRxzB4
VpjUosk8t6JfRZcYmjLRYCrzfPCRURInSu7fVr3xgoV//jEtSG60rfVgxBW60+6zq1hBMsxfb/+Q
t6uLxTwyk0ghwVBD2PV6dVu90+xYTHo4L+I7yap+shQI0LEnXCBpZX+wX9/GCgwHZ4zvSdkfhbXr
4RprxBnZLvXQXBVl8CkgDf4oiuRRtyvzjxtB12NttydvKqqPOYXASJ2fbHv829GR0/wX64fhEGrV
nD7M264nJKoot1obZOaywFF1B089G0tdnZ22Jyd1lqPKyN4CWpCv5SIC3DdlSPvq9cKSd5GAYS2c
nbr3K/Tq3hFGlufO0ubz7antDUUBT6VAQk2b7sP1UKVaoCiBthfwhFI9DykQMrV3sV5zovxgqL1d
aMtpcYlAldy2P9H1hUCOKwSppmm+M6q6fkDmtz7HwAAfo7psDrah3NXX1yZvMUURGCq4HDhbjB/X
9ZInacXUVpWS4ERZ75xi/UrG1xfnSG2KQIGVGMzCOzoBby9NhtbpEcDEJf7Y+lACOE/1LhZaiNF9
e1fhYOKXGNwcLOj+KJxnZI5Q39uWfdZeWRrNTTXcfDXz1A9UmNA+OPI329sh9EBJBZEdgty22SH1
0NbIl/LZpCsALK9lxbqzxkTGbNqDCe3tEEA5vLwkTiBWNocZKW0NZlmjhWrWCT+LZztok0EPYjJ/
v4dEfJAa7sQfwIM1bNWQ8bKQnJJzf3XQJEpvnRRkroXWp+8VF8EgU40tP8eT4VywgRLfQE88sL1I
v6iNut6betOc2tLpTtFUlwc79u38+TnkPsjISFG3besk6khTaWqrIZUk+7xU7gCKL8fUDdroGbrV
zz89+9fDbZ6FUq20kSsI38POhQKlNmk48V6GsIw/3x7p7U4l3ufgS8UY4rLthdahpFAUJSNJvY87
r4mms9DK5sB65u1OpZXIy0O9lQwSZtr113S7EondylsRm+vKe0LyOCyBf95TejtqMf9GyF9fLiDR
sC9APxZYEC2o67G8silisk01HIYuMk6TOkc/1lK3jKCZUP7xR6WL8mAS0UpUhqv6YwbQtA7jtkqG
B/7IFJ+rTk+UOyXK6xFhQqX9sMyu8X00M6M5rZWzBgmefS9NMg0lBiorWODe7ltUasvU7T7qyvDL
ysb6C15hmeZH9bB+y9aonfy+HaBEJqOi06HIJiHeJe5EHlBoWaOh/6uwLHkL9HV2qi+qmDT4bsZk
/rC6gTt4lv2W4E8/v00+DxSFuoFkrm+uEFyd6JnaoxrOXdHftXOqkqMmyffbo+zIZnHnynomHQuK
Ilv1g4TgFCoaGvLRrND3TafkpSzXFgE9VBGyJ6telAyeQ2llAVZmDRRTd+zfe9lgUHONjOUpVazp
MR+i/l2/5hHMQHBWR4mpvMOuNw77hpKXbKxg97QFX6yQnkRbaz0V5RltebtOTvQ/XDSHJ3edg7ky
ldW3FN1V75pRYNcZRR6Q3k7Y1kQdZDL7wAMX+khJJPppdW1aSHOsXtzXdmQUF8friRGyvjHANqTd
2eocZEKNpk5/0igevbs4tRggQUR29TsD50goWS7EzArsVemTzJSaDwShbk5mV0UXo6cKCPNZ11+g
+axPqdM5H1VzxoFMbfqyCyIHxzAftbKkPKE2OZw1HbGSkxZZ3uxnlTrC7hr17mnJanHK4KvCFC7y
8mdnlZi7dqqifU8JUJ7TCseVy1IsVG9QmNfPLtrvFZARkOqnKEOP2O+S1pwD4VrD+GR4RUfGZSTo
pSS0I6kEU5a/vaHeBhAgcQjAQC2AaDK30MZJzVN9LvMlNGa7fJSc1sCYkuKl7RUALYWXQAbvynd2
Ph8Jz769LxkZfAYVRBKHN0wL3FJpA3u05ltLHS86sNTAcMvxYC/ujELWaOCuwsvnoFpxfYcRZJrK
lFEk6YdsQkp2xfrAnO0/BohiWiHPvmRfEvhtbmXNahyE+fo1jKs+fbTBiJ1Su3D/xVxej7IJHfIG
qrjRtivkomYIimapQs+Az3V7R7x9YZgLoA9iBRYMBYnrFZvcfFJQvmLF8rLxqzY1fDMv11PMDXeQ
PP62HNxcFADpwApyZxrkbZukoxGtMTaLDq7DHCguJHMhvrVkVe2DUPSVG0ERzVM3q3H5qOQtrOnE
mPCZidWlUvzMUFz73K9m/7Ouk/HJc80kujOjpfniUfdOTm2twH2rIQWi5dV4iu+164BpX1XqL30E
ZzYYGy07qiLvnCh2m6wkSOMF8G7X65fnGEQtVEfDxc3dh2XqY9o4nSTWqnp5Kt1OOSvFQkU+SZw/
foMkqo6BwVgRxGyJWKKcMhxxMj5dbKqByKDHU0JW/80oEjEowW4uqeL1BGNwvU66uEtIIkSd1Sqm
QDGio/TibZwoiQHka/8PmXI9Squ2BSRGEwrAYiRfV2vs78ApirsKAaBT4SE8d3vb73AsqfDRqJFV
DPCC28B0Wm3RDvRiwwLk86Po9bE6aen6LTYihLc53P5cEw17i2Z9hS3lvcdFvr5zwEr6hjuWH9ty
7e7VKh6xAsO7QRlV5N/SCkzTpDcXs22IwOvsb7NXky/Qh8qDK+jtesnbh9uUCgiwhW0n2e5qZ1Ab
cw5bU5vCqS3zp2RJ7U+RNesY+w72QWC9A1qRnS04hwhTovxgbu4JgpsxQtllRvPJA8GdpfFDmnTR
w6yrX+zZyEJESiCQoHl4IecoTlplDs9pbXy5/d32fgcNGxl0y049Vc3rjdIsUWarcz8BWC3rv4Bt
CchBdP/eV3Xc/ldRKMoAEpiK8mw00/Kh1JzWwQ/O+VmaU3EkVfH28iS3Iy2GB40SPkHF9Y+ZRWqx
NX6redNTNFpneLIQmguKReh//BoAF6KkwastEeXW5s1xsgTTKMFQ4zjFP8ZFGYIO+M5BvrG3vFSv
qQcRG0hu+WZ58cHy7NEWU0iB+zOiOtFJjHRrlxXBmFk8rb31MDuTeVL08d7qs/9QbjgCwu2ksKSK
JFWkVcTWgKKvV1VfLGcUS8K2ztFQsthJeCzq8TthGo1Pba+iCeAZ4VwOxamflu4hyvByqNK4PxXp
aB7cFHJjXz9a/BoqVnR36L6QVl//mrym9DEq1hgWqW18rLt6Daahig/YhDs7CY131NRkz5Nq/eYZ
0RoXekTHKEqjNwjxx92nfrWHzFcVozuY0e8awOspScqiLLZJSVJS120tZ5qghBNPN6E2qTpOfFmP
qJmqJylSxmlCyBy3a+XX+mj0kLPK4jLa1fAotOaHXhSDeYYAnZHQNVVugt6L18IfYmP62pajpjxg
KZi1yCWIEnoHYfJL1yfjVweZn7/FWOHxVOKKm40q+wb7L/soY9q+x3JuFOK4o2TPA4Tu9edS61Ix
EQ/DyQbE2ZnU0/0+o8/8aygNvPj6xP0gIkv8cJU8vjeryXk2a6X20XKmg5SidV2bY/vYFo6++Fmu
ekxKcy5gcIFJJxDLb99m270lfyy1UMo0YI4kauD6x7Z1rdjRPDThZJbOKVlXh9BlWg9CvO1bwShs
KJRMqFyjIbXt3EdOK1UCsiYEOQZVdCDREUld+VG6/ChBk9ye0xvEpxyOIi/sMoD4Egp3PSkRuwUG
10Cbpi73zsWwLMFgjnagSH9nd7U6QJWN8cGcE/OiqriaekWmXDqr+U/WTjynetyd7W7ofD3Xez9f
2+YeXR39DEz1KB160wHnt+r8JaG9yHkDA9j8VnB2yUhQGlaJnbw4S5M+GSLxPui93d5rSkWPqDei
Fj+KtvoIK3P5mDmVrP0vIFUyM6v109pVxofVM4/E0Xf2Bn0cGg6oW+DJs9VGLxdc0a26aMIZs3bI
fEYS5lV85O6wc1yIghgFegFlpm0dw2lUjGGiGjvqpRUviLR3z7hNjachLa3nOirtZ9Ro83OCvO5B
KvoGFsraYyiAmRKwczDhWwJWVOho8OF4Egqr+FrYlefHhoocS5urw6cZo7CXqIMGa3bR9zq30WjO
5+ngudveushJUrpXXerpMIsotFx/fqycLX1yjDEcV8zI09buHpqWChaCGkci47tDyX6VFC6S+Ovr
oVBCVdLeRW1tzd1/unwx7pcq/WYX9REd4s26yknZ5ATkWCQGKMRej4RieFXUTjGGTYQdqZpgzuPk
ufHJXtr43OQItsyI5wXRJNrPuVquZ9P4Y0oBv4HcWAZoHhG9sX1h7JjV1kZvCFcX7IWRFj3PRX90
fe6sqczAXZMirIpd8mZNM2v1oE9GA4TXMgdO2UUnEqXhsaAGcPBm7g0FNctiXSmr02i9XtSkA5Tn
VPYAAkWogWbG4qGqluZhno4k8bYnUi4dyFDOBTVzPBE2e3K1jHlKYtruiaOWp1ih2zK4Vn5pMc/2
jdXoPuLh24dghY68Mt/Yh8mhkZWi4MxjQfdsM0ls24x2qtshjNNlwDrM0HyrHqDWe3Hra8laUq9N
yuZTl8gcXF3v7AH82aC19eOSePUl0slxOW5WaBhFjsuhuX5uojI7yH32voX0YZd4G4m4kf/+dYuD
TkaUACsN1Qlggo1Q/V0b1+MZyLB18Nm3lzDACQm1JprgiqCbv0l+ieiXAYv5JvT6Wj0tJmHRMEVH
T+ZvLdXXARnDWJTHKJ9K1Bv03OsZUfcEJhFXdWiYA9rfQFaXH4bKLvDjxXEfZmx24Mbgmvoi5q7D
QDtJcE8qF73VfKrbWYrKpjFF57q09UAkptGCBXT6oIVCFDqLEIMUUI/qu3qE1O6Tv5vftaGjE1uv
KY7Vcd5VC4nshBkDeoj1w6L3WP2pacq1oWIe7S/e1AHBytq0Owm7dP/mf6T+Y5lD/6U2jTgOsrEb
S7qtUOP8tU+ru0yMJRrvkah/RpmVuH5plhZwF3sck9CLLDQ93FIbPlijhuNubORStgdhfjUp1s9F
HgH2ItPx29Q0AzpW1Xg2M1WBMKCkLiUWu+7eT2u3pAch2TZY4lOgpSrjAUn6fPskeJk5mZlVh6Ia
50A18vpu8nwsmmotdQ7G+j+cnVeT3caZ97+KS/fwIoeqtS9wAiZwyCElURZvUBRJoZFz/PT767H3
3Tk4qIN3dOEqUyOxpxsdnvAP8n5afXaCMir75PFgrOzVZ0c+ZAa1nVdn0K/NMff08IjCbwrqhu51
5SjhETnQvRf/RRrsclTYaza2rLJ4RDS4Smj6CvYnqO+YGbYKyNHYzNJjbjfSk3xYvA9WnXk9/cIx
AQYc8mPEDxv1m+UIbKaXGcpKbM/hF/R5lvE02/H8vu7T0grMsmvF2dQRvw2b0E7pWWVLdZqQ05/v
ba+JP81weAdfERC8T3HdhbpfYPtwCj2BjJpB6j4dlMSYsBgiL9SPdHCh3zt5F0GYjuyuPztjFKdo
SGgqwvRGjbMsvmHTchrd2Jjvm3Sav6lmPtB2sst7UzpeziouWQxj9r8oHHRM5pfBK3krLAgotwPf
q/Km5RGswVNGm49nl6jy8hQXdafmStWmlEL4nImS0FLN+355jpcqzeGblKmvq41RcI5S0d11XWV0
FNM65cuSoVh1ry5D+cPolxjoG1VUv89zJJzMWCXbSmrc3v12WDKaJUvbnZKqsvNTlKhLfYciHX4O
YzGX+fPtSV0l41xIbBHpDWOACGTZLyclRG90ad/E5w6DbNhKg9kvR9NQ6udw9hQH88jYqw6pIngx
Mmh0zXGYKi87VBNsslPpmhql67D8d/D4Xxca6+0//5s/fyurGSSu6FZ//OeH4UfT9c2Pvz19rdq/
nfvi+1fuleK/5V/y//6jy7/in0/xt6Zsyz+79b918R8x0n9+k+PX7uvFH04FyMP5Y/+jmT/9ID/t
XgaIfpTy3/z//eHffrz8Lb/M1Y9//PSt7FFm4m+L+OV/+s+P7r//4yf5SvzX67/+Pz97/zXnPzv0
f1DC+/df9L//9o+vbfePnxTH/Lu0G5Y3GDh0oCJ8s/HHy49c8+/AKqTRuYvyBDABDn+Bsq34x0+6
8XdyRDIBamv8c0prP/0Nxqz8keb9nbePJieBnJRMMH7631/r+d8Xy78/Davwnz//jdLLM141XfuP
n9ZPKq82vEPkQ8BfMIy1OiVl3XUpNnVD0OJ5e24MLTrGQl92Hu51jCBHkcZJUu0RYZ41xq9SSqca
7WwIlAruw0SpApaSSI6xYuwJS+4NtTohoCtHukT5EPAbfbM6FFtCNzQPaF6oO+mKvJlf39xMCskO
KbpCAZCcaTWS646Zmel6H5SlAp0GKvi7fBhbDNo6UQWD51X4OastbSKt/X30GmOnCLzx6SiaoACM
fqaUD1l9OtqgoVSf64n7dJvKFL63TmiUb/90aINK6BYpDHt49T61lWi1UMpxaJWiPC5JHT9Eua7A
GHk7ypkFpfbCPqTaKQX2Ly83bcxddJkxwmynwQ0cQyInhbdXJd5YNmrmbEao+570G78cpTD6KnKd
sAt0NfSoYnbOz6RNe0ibrVGkLjPbXlIN1iZWvUPwllVmF1RuZz7O5RSihd7u8fLW2QlbkO8CZ5T7
AfDL2q8J52hX8jG6INKL5r7WTEJIagj3tOudBzz+nANUbO+IhemewNzW/FxsqHDuoAR+rYCQKEQC
RdcFfc9TAx2lOo0EIqdXl+jG7XR9mKk3k1dQEOCXpeR7+a2cRUWmKteroAi18oDyGB5AU2wfoGc3
b0xjiL24apH/4ZtxotdCEiHgY7Wtpiqotdx5WPTeuc9Lu3lfO1Zx//ZZOaThvAcm7Jp1278rBmEu
eUz/irwT9+kmP5TYsp6VRX+z8yKzej3UKn01auz4ujxjqK417koztR6nKN+b0PVmuBxldRMNg9JX
GDiVQc4Bh/RmaqAtonSnlLm1GdD3I0SnPEuhfHUTxXky53UUMZclmu8soY9kH1Z8TNQ8Pt7+QpsT
+r+h1jfREIouxGm0DEISvnuYtiTXsf7j9iA781k/inYPaAYyRBlUCWgFMF3Yk4+KRiNp6PzbQ63T
KLm5gd7C+SZ4JJ2S98irHB2dm3AOVZc0sLWaIOqgN8Qqqu2xm3/jNsx2vtTm8mFEzb0AwNhci+eI
SFkSML5lkDmxclYkcidVnPTNH0m232jREECh2rXWzqoHxSmgSxUB0fvnfhrSU+WZ4/n2yl19JAoa
BG8UHag9UHBdvRZll+iYS6pZ0Lk41NmwP78bKPvDXWmwVro91tWyvYz10imREgBruC2vVVgSKWbU
BezpaxiFg0/vNy53hrkqLPGao2ECYpnAk1rKGixZ0ozKRdFlgeqm4r1iezFciBYh8hTDtKUp+g+a
LaYnDHbrd9Kk5UNK5vdb3xdLctAUl7zHEMuT0yuCgGNKHnkB2p8LAOs76NmrXSt/TxZdgpxRLVpT
AkN431bcxVnQR733pelC671ml3WgRKZzVFGF26mBb6w/OSN9P0lWljDZy1NioshVtJGTBbqmfJ5V
1EMzUrm37lpAzqD80SyCMYHIwypqTBcwpKlaZ0EaZs3ZyevhhMRgv7N011w9iaUGO4oAguRbrEm2
GdxrVemVNMDoTHytMmHMR1sxCpJ80yWhbZNqOFQQig7Fkk//MgzhBTWKPr9wk+u+0NvqZ1eL9Hfj
XDvvcoOF8GtlGFM/H9rlRDmjPI9VqZXI2A7Vx7eeA5rNdF5lR1S63coz+eq20kGAo4FnUrLMsO/N
e1rMDbq5Oyf7KnZC9EY2dIDAgRcgM7scRYk8tXeplQRhU4W/zxX0+XKco/M82PFjMzTNu3CcfzgQ
wX++Pb1rGKkcGd8KTjqtAeBxlyMblVMAnuqSwBEimVDYS4yfrWW2vpZVM8cHbO0ddONtY/o4J2pa
HutqrhHvRZ5neVe5CJb4Ydd6X1Iad18iYc/TIbXQYt0Ttb8+fuQWxHdAXamkXMmsgi3SxokKTwA4
xwBpnHyxRIEpbZfPh3kx9go2W9+DsqsqdUHINtaQlsyDF96oSxKAjzUOCAyjqC1Tj4PdxWFgp5X5
pU9TO6hmu/j19he5Pvh0pj0ZihGrgylY1ZUF7plzi/t7MIV2eepEZx9wk0uD26NcFW9UrA5A7EDy
ASgjFTsvvzs6b/YYN1kS1EnTFH6moqdoD/mEoM5kPjhxYzzMsyZ+XYQIDyV2EfdjPYTmcSi66R4l
F++tz7T8fWROZ8m7gv7U5e8TI/ymlZUdB22upmx+lAKbuN/bRhuLS98ZYVJqFTzXayxFs8zT0iM1
EPRCmU4RBdaTlgCluL24e6OsPqEWhzOlVEYZZyc/pbznvl6ku2LI1+HACzCAWgmdGS7w1dUUlmbt
9rMpgnnIP7iFavws4qjBX0RQp/VR2u7bQ1XPJvRYxY5/yUqVzk2pl+LsApS6j9HMKvi/nv5d51D9
WU1OvGcBubUSAIqpK3GB0sdd3S5dGSsanociSKDv3uWLuzybmZGcbq/31kLYCAlKnTeZsq9GSetF
ixLU9YM4zccHy6vRGPd6cSJyH3Y+rTwWF3UWtinFcY3mIohOdtLlNhVj1gJQ7kRAdeXPKXE+tLGJ
z0/n/FpV4Tlx9T9uT+0adUV1gJKKtPpG3Q+9m9WArjYszVSIQOnqNMixb4r8OIy6Y00K/0HTljFQ
Grt7nBIkPhYrKmhDGuKZT2n9dvtXuV5lyWYDFgSKmi7gmrWKmJ2KAlQsiAiz5RfbTbSjkLIEBgDn
ncvg+ra/HGp1OZWL0YlkYCidsPqMVHt6Z6F2FUyxF72ze3RMbk9tbzz5HLx65DWzHdQ6ZDx1LtKz
XVbG9zhNJwS4bERSwOfsPPcyeLvcRXxVGdvhao283lpaOyHW6Ty1FIEhQu2uTlUz82OHSjeWaoP2
pNDpOYwOaslh2Lm/Z0mo/Xl7wlvbiiUGoMtbg47g2ndAGKlStxr7OKr1+mMDbO2zQ2X60Ieh8Tjy
lU+1k2dBNpvpgxfV4al3hZf61fDW8gPXMXhvlFtf6lNrvp2YSseLskYE06hRx+PYHfqhb/zIppd+
e85b+5f6F6AOWSil4Hb5kcNpaLSojEQABTk9LKi5+ek8u4dMr/akSrb2E6BoeCIYruoUEC+H6soE
cbjMiYJaFeLBENN4yhsIi8kcK/4ssjdbpbOIvGca2A6uJqDfl+OlQwOCKjaiIF1E+Vg0g/an6hR7
wOLru49RiBmoMutMbQ0Araek6lp8jQK1DIffKoD5EtynnXVnEIeJvOyIdcxeyff6BZGUFJJelhGo
0xouElFrJNQsooAOUvXzUvbjR6EZ484FsBEOoXMC2hvAnVRoeDkvr24ARXGnKVOSKFgyM/+YLun8
LeJaeJgTI3yvj7XzgPehOJmFXlEfS4rDUDjTM6Dc3HfKYo9wd82l54PS/QX1KcvQVOYuP6ioFy6Q
JGepDa/8kBLBfS7EovCCtjVa8KnxSXULq/Gt2ah/lIlmnNR8Nu+wk0qeKj2K7o0iFXtv39ansAHv
8cLC1qHeevlL5ao2KrFSRwH9YOMH+LzhkNsDkMHb5/QKpSShgVxJNt6KZL48N5fjzKMxt3YnoqBn
P/xR6hVmvg1AEi9frMeqp387e4249yIIFFVeVR+XaZ72IsXt38IFditB3EQvq4CUveD1oaMgZTQn
y7+KsTEPYIn6YyeyFhXIzqUE7KXHDkLie2yVCj+PvfJft5diY8UpObxAVqmnAzG+XInB4cqi3auc
cxx7PkLdtU6ulzY7m3/jtqKBJ+FSXB3StOtyFHnshF2MCtaG3Welm9qnWOTnorYm7i9vJ+HcGozj
BdSNDMQFt345mAHuf0mHTjlPSQpMh2TvRDxhoc1auI/c+nui9ltLKEEbaHyZgOONVSwOAgYGXdYz
OcMDnq2l40GJnXRHz3pzFDqnEHEl+WvtFdoX8JjtvlHOTl9mfoWEyDkJp71yzcYFDCKT9BeQBudj
LTVBk0MsTc0oQ2Mlz9Hs5ievlWcfR1A08+rxkQ53vDM1+fVXscrFoKtzEKH820MQVc4JBKunrhq7
x7qbvWBoS/MPB2jRXeu6QxBW4Z5CzcaiSq9kIm3oE1BcVyWwtFCo58SRcvYiYQbqwK2/DNUS3D5j
G2EBm1GSz5DD4bjLn7+6+WOJH7WQzTxruZ0dpgb3dav0dB/Hzz0J/o0J8Y5RwYWSBTF4nQ0NYaNl
o2i8M4wZ91d3rJfHBr3EnZDqWhAchDULR6wucyH+7+WM9K5UmwUNnbPdAGwH7yLykxYmqDLEk/rN
0MYCs3I1/m4nbrYcJngq32DkaNj+qmng2OlwxA8xem57Q4l85ENBkoE4Ug4gTKonUVjuEWOPcUfa
5MWseLXPkK9Cq1ka1JPJrWIYlaQmdMIYB9k0q96b2diGwaIZjRv7bg7c5S5ReoFEkaPOn+JsMQff
U0X8LVXK9BMe5+GzmB099juc3rBr4ZNXvo2+TnGYx6iPdrAvG5tGhs6yGkW5n17G5RLXqdfbitZj
QTYU2smrvBjlRiU7OQ0YrTfvz9dDrduO6gi+qemkp1obTx94Jtp7XZ/Gp3pawp1vsDOrdRNjHsYw
dEp8wgTGMr9Am1fvHHon72rRj39lVvjbALIGr4A+5uUC9mUaJR7d4XOvNk1/NKpE9IcU465PoZvb
p9tLuHHuJAudL8X1LOXsLgfDb9IaMKFF2drqloMi3OXkjTDC/8oo8GTR8oADvJbAzRh+Thr2BJX7
3veKVvErUewJlGzFJUzm/4ZZbb3UtRZ1ympsmYa6/oxNHW3vUDHfaZX6Z9JF2lcjtHpqArF1UHvM
wHzbBnf2F6ZKDAjlU97L67hkdDItNFW88ZQmV3wVJryPorF1+AujoIULvhZlaIwVLz/bsnipFqcV
O1/DEo8/CVY1j3ain83NQWwgbXNfKOiXo7hzghFEXmDWpnp/iqmOUODF2/n2VDZPFom27ICQqK2B
9z1FHPJNtntc9+Z7IZTsM0osVtBW4V7JbW+o1XtdNmijg4jEtzDt8ke0qL2gM8flkExVfnz7rMAp
yMfzhSi7Ggq8rvi35eSgRqgZdEn7MM1FfPTGzvkLR5juBHEAyAjStFWDpKXpRm2TI1zCcCCCK5sT
UYe+c4Q3AiyovzgxQpGgX7XGdIdFC9V9SPhM42A91HMcP2Sg1e7g2hp+rLvN41CI6rfbq7g5KK1P
YE0QFpACutyAA1TjYkiRwU+GsTrJDhgWteb4WHbd8oGycUerwYh3rvqNMBxUMZZOHCvUotYxf9V4
zuDO7PoqSe33+TgaZ91VqpOV9c6TI4w9e9KNUyb9agnlqO5LuOhqkqm1VGrHWUbyqDj2cVcerXLc
s6vYWErq4HiXgR4EXLDW2cUgSJ3VgVFAAQ+nMVLdY0FOcdSqujg0aVf/Wnv93gO9VTugX0PlWdYp
YIGs9mYCp6YZWOkzAQP23rWitx/1KC7Ks90X7u99xh1pVkbxHLXYBVWx7KiNsLcfizTS74HH7oHH
N64AwGTQl0BlEjuvL06pXj+jWo4ebxnGMI775qCqYX1GafOvfFcUzmBCgPqDrrV6Wk1Amk2KTPu5
Spv444AQq29Gg7sT0m7tHgsNQ0nIAoO/hk/bSjmqLUVpkMbs0V5N8mPct2+2cmQGPDMAUJGrAUK5
+o5Rv7RJmDBKhcL9OXH6rwual8Ht0741FXgRJikNXX06XpcHAXMotcpy1OvjNlkQ1kOUsEGz/u1P
J+8ZwDGQKDKHlgflVVLjeoseZxma9YbXYB6oo/M9uqLf+Sxb+ww0CuwXaeJA3/pyFOQes8YWLbLd
7ezejUqkPYSKyD/CqGuOt5dtayhyQMBBsnvHEb8cakHwAcEPxJ8bp7CPdmTHJ4Us5FwI1dz5QltD
wX6Qzl4APtgIl0OlQhucZUJCG8RCdVyyLr+rNCc/wrfaDebkC7lKemgjEc3R9YTdsy4Ua1oCzhqY
x1lrrPs4VWABlMqJIvW/HKXDqzZyfi08RIPrQuXOaPUvY1f/8faVJZVBlxJ8g+w4X043HOMwTekF
cnv1BR5SLlW91CxOTe2NOx9RhqZXsyU6pnQhCYhrZ3prcrs0V7GEaytdeYxKSz9WkS4OZahpT1as
Qz8ci/oEJn346NbtnnrA1tHjfUVCnPRbCttczjTyuhQiCYrCGcaXvoNo+WHgrtyJIa5bK1IQgLtX
PqvSB3wVoJeYps7xUKPojbY8zIs4LHzoAs53Bf2HR2vRENNHnuHUlEn5az+awzku+vbZTBb97UaG
QFYoBcgIWtrlyhV5dQ0staZP6DXZ585V80fTjrMHhMl+u72BrjQDQGUg/oFWED5/lBvWjcGxmtAt
Btd+NtECmE9L3Ws1RKUc+KU69NMZLtf8PTRSoqkaBayJagJiZbO3VI7vGCJr/NGMtenYjWU+BUOn
ekMwWG3xJxz8FFbX5PCqNmE1PKp9VsOBgmg0/Dw1yIs4LW2706CNJc4tljYUmEur6c41Jy/L19sW
CiktAfnESyoWUKDLVYwguFVuPQwB0k7lU0u2cCgKNzbZrYt6Vw2EFWqiKz9uL+v6GnoZlSIR9rjg
XWjVXY5aWVGa6xpkCLup21OSZtHR7gbVL5q2Pd0eSv5VqwlyC0nxEOmdyqNxORSMi9ByeevAguT4
c5i6eF4W0zkgraE8i0oqGaL187Vb3HSHtrBeWqqixEwOISjXLa+i/PmrDeoJRVh6sQzgA8z5T+qy
3xcV05+8ieq71Haju2lpp6+3Z7te2JcxqTxLQhYDr9nzwpmLRh/4nGbW6MclmlDSEKV7AF437zzD
6yibChzScpIzC6MdiZbVVWC5iRIZhV0HIc8ospvSz6hUOf8gHn3FLryd5VxfsHI8SvlsVSmlS0H/
cjl1ZOXyYejrYCqMFiVWfbkfIox//T5Op5MmxsSnhW7fT7zbj7TYcXW6vbbrK/blF6DIgvQjPULq
Vpe/QI1BrhvaWR3MXetAxOOB83N1yveomNf7hteDxgS8PAmbW0tauz3iGdy8VeC5cVQcqkIfvk32
ICkHZRHfu1pvHHNwpMHt6V1vHYal7i7ZUDzba5YNvrhkj7RkgnTIvuC5khyaqv5l0ZCvvD3QxjpS
LoJwRYlMqjmtPqRRuaNSa3MZTITU93kNv2+OlPnu9igb08Hf+sU1gJQMCsDl11qiUbWroSkDVBDG
30YjVO6JvYujWijpXk5yPSNoZegLMh9oFKDbVmNpKQ6+c1IEQsGCwXRazQcMme2s2/WBA7MnZc6J
rqmwr5t2ajmrMUWEPKijHmao1iEKahvBaGrRoVXCPZGQrUmR+VDxI+8jll9t9ylpqrQg0wuUcvAO
gIaic5buWiRvTIrEVcodGZwsbumrpUuWXFhl0NspshCLcUhS867t8sQfEVvaWcKNOfGRUfvDWVJG
wKvwF46jYxGZlUEzqctHoyvn8+ipb4XVygTLkGhXIkE2xNop0wyRTdJqrQygoZvvxkybPhuluieK
fb3BGYWKgJQ9JjhRVy93NhdIl3QmVIMFI3cYUJTpUQEOptzY5U7zEV6/oXJCNBkBoJEJwRaWy/rq
JUtUq05TRS2DAZUEXwX/R5++39Pr2fo47G4QETpAFnsdiigUsq1syqBpjKN20Kulg3Cg7DXetjYc
9guAbQmTPUBKl3PxppJboPKKYExr919ibrVTP3v2KfUQBGicOtwJsLZm9cJL49WgPr/Goma9lqe1
vhRBj3nR2XUUccjx4Hnz24RBHdUDYlVpGfkSxr76QlNfYSYxZkVQgi06FW0Gbt8unZ1RNrYcDSEI
ExAFeIy91ZbDlC9qNMydAjEOCNSaRX5aWDYAp92bZXLYcySOUiUH9CPVhNWdWmVdnCsJrwQV2s53
ExeQsvEbvdo/GpH9mWfDo+iLn8vZe6ziZqctvPHN5NMBYpfBJSHzco+MTZiNFBfKwOuj+ZBoQwXi
tNib4tZqUgmDjUxyjOjJ6oLVuRbb0CwZpWwBBHdcsIilf4zdZu/auw6dKP5jz0K+9KKQvhoJB2pb
gQxRBsDQxTmse8vHAr4PwqxN3htLpB9K8B13wD6jT3Vm7jmEbS0nPX26HZA0oWjLn7/anFB6naru
0cZwSm8+NIpunWmGvlVKU24YCmhS3pIe1RUcl0AjV60BlpLorPY5WRRA3jEeSWQyqZH7Raq+1RL7
ZURKzNAloX2RRl3OK9XyQkGxrwiydq4fyQ/J/qLSfGo0RI59ZOx0H4BBvee7dNUlk+MiXkvMzbYh
eVptT2uK2kIJBVfYhNVz2MfKrxFKmA9uo5vfkJ2O/b4XxnMXF82DTqT4uQfl498Or+QYqycBdUkJ
ByFYpP8or9lX3zQ281HrVS8PtM5THpIpyZ5MlZp3a3XwRxN9eAIR8FaMARMHoydfBySWuL5XdwKE
964Z0XgKGpBjd3hCeNi+Rd1O5LixXS1ifElOgqvPe7SaGre1a+V6Hqh4Gn1cRIVYBZWF0+0FXOel
ci58RIQgpB4rwIDLUXCAKvoiG/MgrLv4Q7lU+gf4qogOoRt4xLBp9JNaKH5Z99Hx9sgb946UOpLQ
a4O8eI0V7fJeT4ymzoO8QuJSJVHyUwOV5UVX94TGrrB+L7MkceL0wzchGLqcJf8U8NBY5YFi29+0
qnhnKd1TF3vHJGue9W64s8fcI6Jw7+u5PqZKcqqN6K6pyt9uz3njm1KWJmamEElBcF3+1os6Kjoe
raDvG27AvMj9Lk2Xt+8cOMBk+zKTAv68umeNBOpQFi1ZUJsaOjOpYZ0ju93D+m5EMCwmGYfEOFMA
X62pOjW11uYAmE2sRP2iyJR7BcwZ0lCRj6vVW/vhfELJomOnEl0QxKwidCOctL6rHCTpmgq55bpo
fjeHcdmxFN24T2QGBWuFF1fqmF9ulNyJxtjQ0jSwvHT6Iia9PeFo2vjllHgPWT1oD8kQaXtE0Csh
RDk5ZobcEGIIRIWra0wsXlIISBsBeFRM1pU+zYIcus6dk9ldkCTReArzWf+4aLl2hJBAvxmP1fPY
mjRqLTc7RNVi4HJVOzshyFXjjd+Mp4yGr0y7ZZ/jckFmBb1OYK5pUBrl4CdK6PipKND4Nr13rpm8
D8M4Putq9MER+bukGN/ntav7iTV9f/PJAfBBkZDokqh5DbhKmsLENwBymmJ32kPfejVa1f2wcxtu
nE+ZZNr09dgDvKWXs6XOOPVWoSSBWY8tcGi7eQg769vtqWxcfLAZ5aeW0mZA1S4HaYvMrczZToIQ
qN1xEmI5eC0Eqd7rd0baOKL0c9jItCg5PGvEtTGBvV2SOQnsaUFmLOZ+a52Ir0fkv/y2RHit357a
VWGe7QJXCjNGaboDRe1qbmOaDTGUN3dBotoyJkTr8kiJf0aZ3Qoqb8qOyhQ3xzZzPX+aZ/HYzGVy
WOw439m5W58SyRxJJrZkQ2t1kmWkNGlhngSaOjSnpcyVgwKy8o0qEnK+UoMa6Ctdd4A6l9/SdUSU
iVJNoN2W0bnPMUHzgNMcZ7NQd66m6wm9VG8pG0gfXc7k5VDqLMzRCfM8gICl3Jvh9Ec7mur97Q/4
IkJwGVAxiiP9bcHxQrtZTaioQ8PrC5EHVYG8x2Gcq7j+aBLIzSdIZmF7KMayC0+pmNzIH4eqrX3e
U/2DhNMDkA3H5Q9qv9lwaIGN6xSE6IYdhTk1H9U2bScuj7L6wyqd6HuKCC4UXCUPu8cFxdn56BGr
2occrP135BXjX8a8mdDpzOfToOrNhzQZG+yaNaPFLCNrijwYnXmJIEehbHyncAN+Vrt2LIPWmpsD
A+OJF2rGl9oAbYIcgZGfKrtWv8Zob/5QZlOdj043TsbBbTz1D1Ers3bqsj68MxVrqU+I3uWLP6QO
0E0deUDfxBE23rlwNoJo1pu8i6tA4nDXVdZZrZOk0w3o4Um1/DY0nv17nVh472r491S50J603HR5
vxv9wSkwDNHc9K3dWMJYfgeKhuD2iKTXCQT5Z6ajd8uTYy/RedIHqb5vtX5nOnu5ytYmlhuLbhYD
ojB+uYn7ESuo1kPyQK9tcSpnLI3IMt6e6XlU6Wmao2wAA2xtmuBVhlXUXpMFIg2NOysfh/cZvLqd
s781F4JJOLVSjokO/eVczChlSZcRBldV/oItTRSEYa7stBuuHwtUY14Nslowoc+xSGcGSeOEHmfi
pkEV2+JA43yP4bQ5FFmklPUkP18/fkW09KXTDFkwRGoLOwzXwxC0qt9Pc7czq+uHiVkB1Xkp6NKh
WN0yC1CdWbUzPhBecA8oYeqQactcPWSYwwk/K6Y9xst1YMeIvOlUc2Q+tQ4fk7CJvSZhRKtujSeH
kv/Bmkfn2OC3fJDKLOchMd5eqGJQiq+S9ATWZR3WpWlCIdMTWWAP8fgwlAb6nrAzeIR3hTM3NiPs
EjY8yRzt4XVV3p3GYSkKLw3mOB+fsly3v6a1o7y9BEsLWnbApG0NjLHVI+S0OeDAxmAYSx/f623Z
/t4VUb7zCm18LE4UUQTJBbzJNRaJrIL4Hx5JkJRZdBBVrd3XsapNBzjV2tM4xPZxaBx3B6+3OSrO
wxIjAqp/HftDieztuZ7TIIKadq5NXNO0bkre22GqnsvITD7bi2cFtx/cre/GHOn+SKdn+IWXlwhK
obqsSqVBV2nDXex1oV878VvVybjhNXpQVEzBhPCor24RltLU2rJLg3Gpo3dTFWa5X1pDuXMjymO7
Ch4uhpGTfVWNmTthmxPKe4HVucm9TZzr+FOXf0NUJj1jHmYHWYL58GHOhftgdOGezenGF0R2mx4w
qDyS3zXwq8ULKBR1mARLYXbvBxS+DpMZYUE34Pk4tGZzr+R59Pn2F9xIkWghUjilHISUGAH95azj
ds6Tqq4RsrCGuD7x0Hjv46pxSIVb48/RdZtvQ6M6+MhDF9TVZLoTiqIHNhTHJxWp3Z0dtXGN0wEE
GYPLF9HpGvafc3fqk1IlgXBRbYdwmZ0KJFuPtTDEzjnd2LwIEkpZEzYv+NzVbZC74axnE0kZUUXn
J6JOT0XS78VIWxNyZHHKJCCV6MHL9UWAtVExWydfSgV07mWpzoWauCjlj29VBOKc0FfipBD/krys
UzOnVEOtthhK1N6XyHaLBzUWe2yvrV0KKgI2MW8gQK3VYewnAePF1ZPAcMMYzHg9oRw9R+9MMSsH
Edn2PXjPvcxs61NJYxOCIuZFJ+hyEZMwL3sMeROUBcLR11x9/DQNZf3r7bOw8a7TC+SRfamQeuuk
C12z0NSxgw8cKx4/pDiZPBdJiLhJX2CJ24WGtXPjbE0LT2j0L4j3KGKudmAy11U3RA2FE610A0sx
27Myq3uyhFtROpkkymYsHVDcdfUhU9R8MNMhCbxsGB9UMU73Y67hVlH16XMUwdcmkMnugZPHX9t2
od6GjPZ/VHcvRHdfS7dunAOWFoE15LEog6xV1toEO013ibhn3MX87CnojtcqqhVNOOxxKTaWlcNm
0a1h0tJ87HK39GM/Tm4+x0FRqsVXLzbZna1XHG/vlq1RiMbonGGEjRTQ6u1L9BEA95yiFKNoX+oc
VKaB/8Pbr0OgOszBZu+jUSd/iVdvEmVl6hyFiIMpjZQDZb3hUGj27Oc66s+357P1gYCCA0OXEPwr
Mk2+jAU63o4INKH8XkdTeIxH/VnB++7wFwZi2zOEVMi/Kmd7RjXMDqo0pWNHh3JusQ+fYuFr4ZtJ
IdyI8HZeSm80w6/EWDDw0VFV0BHAMWvqfzjBnk0lck+3J7QROKA8RbkV5ylPYldXH6mxhlwH7xfQ
BEQzAupEGJ8dfEfaE990Oo2z7cyHEPTL4o8ZDA+SccXaIRBdXV7kPlQ+ZFtHEmLXuanEj3ZRy/lC
QbP8EA9JexhA7vpEis4Rt+HwrWV6OR5Ie1lalQSs1ZWMr2qD3lWRBIPj5GdPHXvfNbtoZ/9fHTIC
SIISRFUlepzS6eXSmjaSuiTccaB547da6YejqjWhf/v7vdD7LiI/OYoUUZBFeqBHss306pTRDKCE
HNdxoFBLqPw5bgGEKGjdZaI1Prmxl763RzwgdbNRAifR+tjPGz1/cnQ0BqMWP+eDpw0YlrRR62c1
kq+NMU6nCSQhBjWKcmxiYR1E3S/KwTHq+VnBbm8nkLs6vnIO2ADQnyFfoyl1OYccWclG71gpEzX0
9ljXhUmU7NpZ7E8EtDuXhX7VecPkmZCJTU8+JeO1y+HM2EwT8O7Isug6Ag/RXCcnN6RE+qBSOwkf
WkcibrNmglcQTvX3Zpmj9145lsjWSEdON9TcBxjbxXdhG0pQzvqU+21klU9x4QzvRWpGp74P46dy
GR0grX3hDygHHgpjMe+7LnGDYlCbu3w0jfs6VL4Cqd4j01/vPaaIrgNcSnhX3PKXU4w1tdCARaDk
VGbW+zltEz81q3jnHL1Qji43HzJrxB3AwQHWQpi8HMZOjEjLkl4EoR57fr/oZ7XSP4m6A/XufW57
/dF0wmdk+DLfzM0zWfG9Z+KAGhbNQRTz81QMv4QDnY1RHVW/GZtznfWGP6PVUxrTTunjek1kRUoS
UwgwQR2uTgrUb08x6TSezWKYB78ozRyDv75XdvbX9W3GODIBAD0CtXMdskQpehmoF7g4bC7Gz7jC
FX+UlP1zGvVZ/mmhirsz4NbEJKeDziZQMP53+RXS1pmanqfhHHqDcu8l5F3GJLK3BnyA5iTUQRLr
ZOt4taUsL4aSSLMDfkMz3mOAEh+lzN5fmQtAEQJ0WQ1YE8Jto+yWKmcuSTeLp0itR7/K03gnfbq+
cAiyABPLtJGIe81KFK5eDukILaSrq/po18If3PJHATplZzobe0FGc6DzUDijXLk6IJ0RdaX4H/bO
ZDluY03bt+LwuqHGPET0OQsAVcVZpEhJljYIiqIwAwkgkRiuvh/I9jlikS22dn90/As7LFNVIIAc
vny/dxh8d9+k6XI+dRVHcMvj7KGc6X23uK/N+5evx16zkQ+hfx/tbLntyLqjytrXSHs+TyMum0Rt
LaHEdXM3tYbzysr9wtDbVHiwUdm3EaAfzam1bKSBqZe7901pnieZU+zAjOb9zze5F18XpRAkUZRr
+IY/HeAo9wO8y7a7sqAOZRBSTgZrmTEIcl9T07/0ANmLWDg3mhtcpaeXshYf30FrRd8C+nu2rp31
Vs30O9YLpy/EK8Pw+dPbvAPxAKKzziJ67Gwlc6dtrSS39r25uGHW97yoSbNeKfGeP72tDUdLFTCU
ze77dvhDhdASFzZzGXPvd8GX1S2NiHTgYN+jN3kFx3vpfmA/2FTHHAqhyD99eJLwS1YE09z3gVbB
kneI706r5JcXIu4H5is9aV4T29vTqyxWqk9papm0oYsizMvReK8Nxnj3q2MODhDtGShrgKGIQJ9e
JcB/MmuTydyLBe9DjGjyfSEc/XYwneSVS73w2Ng7N4Ut/AMiK4/G3GrjhNz6s0nd3Z0OynbOx9p7
zQXwxYvwcmD4E/hIX+Pp/cxdouNPzEXcqllA+4nXyifttS7Tc0huqzoY0ZQeG63iGFVtVIXBa10b
BOA1/V2fSTgpLPYyuyEwRxXXRjINQ1jqgghVL2mEHgqE1elpuw4rLlMrnp+71XWIoPr563x++1RB
37mBsDk38cHT29fTWk45woq9nbrlYwXjkv6/3r3SKX6+egCb6yDZm/aVtv9RZRnUSz1UTqPzkOmv
+f6Cx3xaXaisE5FTV/0rM/vFy6HlpDONsRWcwKObKsh1hbei75kw62kjbHOfuxgzparOwplQplfW
4WcPcRPgUABsrffNaWRbaX5YSVSS273d2M7eVm4QwudvdvpKBPvPX9Wzu+IqcETZlTmaITU8WkXI
18N9biRMj5Czr7aSXtQPi413gHzQNKd+5ez50j0BUnAUcK0NdjmafLPIi6HrdWc/C7uKsKAXuzSw
qldW+pfuCdIZRSe8aQCK7bf44cl1yBRzodn2Psjc9DAHdAFstU6ng/DgjNrZax6cz5znv6tuiTVk
Ln53lDgaiflI22bELHVfdAmdRLEqmRAeMlQ9gZQ2dADbFiIDmjYxdx/WynTCrk+nDyRxOEWM71wr
IkuZ5hj52SSNXdUamsXG0bWSJEAJI7uaxPJak2tbup+cJ2gdcHCByA4aTHP+aECPBZVUYXT2vk+r
+WMD6WK3NJobWwIdG6ZJ/sUMbeCVI/TzNev7VbEYBgHZlKRHG8o4+6vupZxP0jWrrtpFBecBTh/n
fuWrk6wjOyIs3XaKnVRoDc/A9fcAge2V3RbJF7wRxpOfT4AXhiTABnw0VNObk/PRNEsxeSC/GZV+
0GT21YKFUKhXy/Cr2yh3jVsoDifgqltGytMhCVwm9UKTWGNIe7mwJ+GCYnnmr08vKBbsB8Zmww2K
e3QVy8xx/ijt/UICR+Qo7K9HmxH28yf20rjBQgGSIkd7lFFHT8xs9NKzJt/ak+rQJlHtV3NMQDvU
rp701xOORPYpiN5rQr0XXhRvCNoGaV5opI7V5XPpLUZlUb9pNBJDyAiodWXQv/IIX7g5UuGBxTaV
wLbwPn2EU2OPejfq5t7ebL0Dg+vscFozSLJlPw9zFsUQZoL88PNnui2zR3MR6wNGCKwkKupj1z93
qWzMNhcKBmNOw3GZq7timr2dIRYfSCsZCblL9JvEX779/MLby3p+4a1ZgvRjs+R8er+d4WFaztpD
VTwOO6nq8arEmP50GV3jlZn2HD0DAMIYYDvBsOZgXfH0WmU/5mIcF2Pf5Doi6z4TVYT92sBdz0Ir
4wTI7SEjFzOGru3vaFKPO7fwCjsiElXu8JPrz+BurHGxiH6/sOSeVWlG5osnsfnVaJgFY5ufd0yQ
MFvMmnxpQwyvgNIvDEN6rhB0WTNo3h/LzQKcuXRejbEPnN490eayiBJ6Jq/MsRevgn2IyRU2EcnR
oxpqWwdAkcZec/u3/ZB41zIpjFcG3fYlR++e3XFb+bkC28DR3t8OYJmzPhr7XFtZcHP1JRC1idWY
Ol0Gjuk/H2kv3hLloEdDECDgmBTe5FY2JoMw9pIAlFCXlndargRT/fwq3+Phjm8KdJ3NmGUQKP/o
phoygfpqFvpeb5zGiVBG958IFAMRBAjxv2hlnX1oM7PIo9nCww0ocZ6GfaXAKMO0GHUkkb4xfOus
ORFhj93no+UN6/2U9KoMZ7/M7R1SiD6PtN52qqiHYp0fMPFj36pIrRQYbQfuvVOLICDBcsHPjH8h
um0tQ+XU3wnJnHlhN5/rKfG/BjT1Hg2Ov3fK9qf3s9RIQnUWy/5EZEM5h6i7nY92OiAdQP4ijVBH
rQex1fRhr1V2qs9RjcXtO79Uuh8RZUJnBF1ne1vlU/kp7bs5jSy7NlWk9HbtI0P4c7OJZSoZ8osv
zu4//NbzMn9ojL1KqsIN3RR+cKi3fvPllVfzbLghYQcoxQwLnRmd4afT3yVhRflmtewXkCZ2eTni
q9j6A8iJ85ra6/lg28qMTYpM7i3D4Gj+jBy/JqMQyz5vVR+lox28zaas+vqrdwQxlt0CBI3KAZ34
0zsK/EqsMLn0PedMb2fOlQiJSBVEXc2v+VE913ZwLAb4RYOw+SYTJPL0Wroz9uWwdus+42TXRRxi
11MwiIZCoq7z/nTuC6Xhe5gVY1yNqfuBGBXxxWyn+nzMm2SMlmoC8rXLpn345aew2VXRTcK0ial3
NOPmuRNFiwgL8mlnRgHyzphuqBGaonutm/B8t6Lw2CJNtmjh7eU+fQis5mnQO9m67xNj2uH7a+81
3Z8gQKrXHvjzQoBLbWgE2/LGrj6q6UddatJvnQUT0YRDtNEl4sZY7QWCrJ1q16p0CBRKFwtHrp8/
zudDF5hFpwlPdxVg8XjoOtKpssSemSZTsJ6VbfItcCb9lTKHUcOjerpOchm661g1ozOBDfL0UYqV
vNjZCIZ90k5lcNIFctF2tW2s5c5Klvmz7XSQofU2tdrQlYH7QeV+ofMcJhcqcTckSZy1c2XEyqkL
M8TCV7PDXFpdHhrGZGS7ORCOuaOSme1d5szd3RysbRZNST4XEK5xmDghBBEArquDudun1YCy3sFR
eddUyWKdrFMmymgewI5DtjC8XUg/KNIoT0DxrkRdE+myrJVXRLVjpn90i/K1SPgq8+OgEf4FnLrU
PnHTDmqs17dBKMrJvNPHsUtDNdUaJVVSpGqn3L4ud0la5zculOia9lHqy+i7RX2cjHq63XQ/kUrM
mWhr2hpJFVvG4orQTMz6j3yRyS3Cg+pG+an7tUtG7RaKHeHRnSaMW68zjI+jNfpaOPd+NRJM1QIY
dEPruLCczenSrgwT+rMzB2+bsW+TMCi9womWpfXm/ZB1FbbMnra2FzWeRzSJ1xZljsq1MaWF6HO6
7IQf5FccJmt9vypDXgPEDwhY1kx/3ym/yqNSWKrEwGOt63DNnToJcwvTkEPniqxGj2YmRUxz03hn
T31u7abKHMRJnfXjB8vJrHs6uxKrkY3CnveuunI1LatCP2XWvE9yMZwTyG6uu84OpmyTuLXWQbai
aSJfL9248OfaD20ntb8FRHY7WPk4C0Q5O0st8s4W462aWGLDMp/0D6TK2P2eqioNdgyV/qZqNdWS
DmAQBGWspgTkcbNAht5SaCdDRzs1xJ5SS9i31uVTOZQdD83XmKfZqC3kgomBw6UKBHM4z+mNBYk1
PviJY3/RRldi81F7+dnKp7+otFt4M71PBTqt5XAB3LNaezEo606pgHz7bNEzyaxPpyByzdl0iQwb
s2+N1doXpjPl1zRC8aTQKj+/rqit3/lpV1HkBl6jYtn5tCD0whAP/TqRyDR61cStaQPJ1Sx2Eybp
o6XO2qx0vpRwHOjUgWRyZ3Ww2oRwp8s30ZfOrTkp18Mk3jRoqUl3meLJ49gSEf8KhEqYT8Yi1frj
euLVC7axDW/uGkIr1YoL/yAy6wz0ZZ6yZA5r35/h8RS5+Ga2TvIZ46LuU+MjlgwHzng3A/C9FZkB
B2PkCUZ/ObhvPZVedLlI7ibRad84/g1l1KlxaCI8ZL3HCRnEp6IYTePQB5W97E1l1fV55do87Skv
+ge0Vk5D5l7mZ3tzzMo87H1VXDXwhYvIsxf/XnSdeszBi254OgniBwbRHOnYuD62QTZ6EXp5jYhz
gkDvsdEf75Zl0sWhxfuZ/+sFSsZWbVhtNGJKnYREoxd3gKF5Fel064ywwSPgyxCA3OwWIjedeFwS
RkhZOckffCyHpTZOblimU5FFudN5O2iMLqcMR/PeSW3BAM8pSj+0jEFeV5bAa4yQUI9hOWSbD30e
8A6GxstEaEGuPQ8mM+lOE5zV1Z4pFbx1U9sn8Gxe6PTbRtun4eCatEhzfPy8EKBvuqO6W/sQ3tdU
UBIa1rnfuss7qy70aCosNMaTvthn3RoYDFoj86ezwZwEIl0OdDLCI5a8e25wIvfOc4dzzXHzm8SV
cxOXTeWQDaN0+zbJkvrGzbrB5RW2BrFkrjROHFoY123gomPyaPtQMeLC0+0Gm9gELZANdL4xv1jx
c73rbNNY964nnO6sITmvi4Zc4Ri8DMEaRLkqs4stiYaxYU/uvG+Zbmq/zrJtDmosRAM01/jNSSl6
BQkmr2Gwzu3wR0VPYogyeqQHP0ltVlzRYE1fD5Nz4Y896vLK7IwrHc6WG011MV4a3YA9WU2G44FU
TpbRhnDA/Ix451SSmZJNxsFxFYtmh+7lri+L6iEztSk9OLk/p3upiiY/VPhwcbSjVLcOuTMFlN0i
Y20q0lx85gIzIGxGfYKSNjBuCfMo6a/3GqVATynWwMPVljLCWt78uNZEnx76UXn6CVm1ZhY6vMWS
F5OjGJqDenZCa0z8NkSpKf+o/VzHdaHQkfo0nr3+Qdo2gW1rLc0b3yyrU2uEvhDmU9fOoWVhJrAr
vDQfThJWYz0209HTMIdrvdsUM3M3DNi0LnsmnXfmeULTsTu3qyo0i6Z6rPKxx3MMw6NP9O/78xYr
2gTmmNEDygqPo8WyiuU6CVZNkWzT1CzifeLMoVcUqMALzW54zdhrn1Zz4oQtB5zD2Hl6tKbyAhHV
cK0mzWEzopgrQpPssmHvCKF4BJhXEGGWbnGbtLjHazuf0yKEu5Z+GhytHiOnV9D5abAVZ/roiK8t
gCFnUmd0irCwdUpsCmFNxFXRUAYny9IZYSrcNo+XxdMuxhqnUiAiJ/tk2dK9XJduyg+slNYcC81k
Q8uMQgu9oCDvcaztjgWzK+ZrZyyGT3WbVG1ktV6+sJg6JdKvyRBJvMI6KcN2mhwVM2GqYJfWSt6v
NFMOuGMv/tmU5eVJ17N3xIVHlXpfOqW77vJySo3TrNGyz56ubBFbmWMWsTRSktTm2jjIOW/3Qy5Q
ktlW2RlRs4j6gmdZsFjn7dBG+aqlIjKx3btaK8SzX+xlBi4eS+neid6xHrPARa/rDtWk7yrpY2/f
cLNjWBjs16Hu9ywPsnWHt2Xfd4+yY6c74IsI/8wakoXzKsvu8JhOo8+2pIMyN4m+fDSsuX5Uq2FS
HnT9Yt+VSpseZP81q/ZGUa9fyZT2P83V2lDSCbDsOZFwTUxIEX6oKc/tYt6bQzOXjMubbvTlgxwr
9bHFnrsKOxTIH/LZU185oFDfCdcQU7iYA/WdjeFhdbvVJzfZuGjZQVUZbpYBQV4qRJ+AuqR35DhF
+HnMWbTOK4ohPcjVXd+b3kfhO/KP0s+H8Qq3guYBHXPpRv5geH1YJ1p/5c1D/s2RjfmHadmCw6Gd
JN9Y2NibB9MGSSIQtk5Dvqd5N9qN8b7Ua+9WdYsOrafWMJeHx1B18cwyp8XMxio4pYxy513ZGvOp
uzKc4ARvo6dE9IBxSob+1U+ld0MQWFmFcyYytKD4fd3obWWl8aTJ5pNISuexRF1IFV2o4L3mmJmF
IYFTPw5JoL1t+qW5LCZj3uXKKJddY/T1lsOQj/d13XYPSycRmNVJIta7CX0dQyKfs9t2CqjavbQ0
PLIXkT2GKsEbkXsoF+TNTVu+54GV6kxh8vIha7W8Qp7RauJq7XpDi5UO3Bp7rPciBIVjQyrK3PEO
wjBAYbGISJ24SqWZc1IZ6uKtPrlL+37It7pj6C17jctZh7jJSiBv8ETvRdQE3iLDmqF61fS9frNU
mktIhj6xvFF6NUsowHXr0MiIew39sQiWsAzwMAxpKTrpiRmQUEdy3dznIe1pMe5K6acfyL4NvrZ0
zOAAenO2hhIm323ZuQT6SFfXPteEqayU0lX2bjLZRcM8B1ybeztZQzOD8xPObdq2oZbwOpmOTdqc
OdKYMyIvlHVV4/VrHgZ3zL/Nshk5WptlEgfFXHsI1ubt8FFYhowIvBBj1GMPqp1NRGnl+Ev42V3h
Vcpm/Vu0+QNhxIs6CfxVLruaYyDJjrrb0V4nLpVtJjA1BzzWHcXeTda8OelQJ1yYvZRLXFoF4Pda
BeU+yc12wBPPcr5tgdHUolPjO6ft2M5foY164qy2rbQPB81LQJvMtI5KRBN/WFbLTCqlx0bS9uM8
vDWJH65P0n6sgqifnLyMjXmdPzSWHO8TCJVpVI4qGyJzkuI+D/I+jeBbeg9NsZLgOjbN6oZ+xfuL
chK5ndDWZP9R6rT6IH7V/n3VjjgHoowFQqtrJ73AQb7Tdrp0jWJnDSIjo46d2QpnSO5pXLmFnsba
mioez5pvVoNpudYHZdboL0xPFTkRK7iSHFyvwlljckcw5LRorekKC4xmulaD577XPFxwImOSrNq6
nnsnSlrjEOqJDxCHDS7ee6hdFtivQHuRk6pOP+mGyjI/VeSejFfaMAg/wnGpucyWtGtPg3LJrmrq
BDccy8ZuQg6i8hMOQvK6N0hTD+e1dYoo0ChGI2Y24rvVMcckajhntBQstMVDv1sKyvaiKm8xj6qs
cFRNQL7nMA5T6OIZ3dBRCYbpIHnd/iEPCO2I/DRT2bnZWMFyTmVEKIQnDP+06oQOt67BHjaqCq+/
rYxy/NaUrIjxVC7du4l+1009lhT9Rcr58LxIhoq1A40EaWOildmFJrR+Dv2lF4qoy7rE4DufmXFz
NrV9iJGQfY+wfcji0nXE9TwTl3KiUQYcypJ+6K5VevJ5KXnScU9pV0a+7PQbMXYUjdakt8VOjUrr
t0fjjTdA6m0Qy3KUQ+ivQWeFRWPx4KRlpoJ6Um9HapiZgQTIQ1MfKp9jnJc5C89ZpnrZUoGk4qOn
6TI/LZEhffJ1PBPidU37Na6DhmzxalqwbKSCkgc5AujigZyQEyoXb36scV44G5TD6VWtxH+FKN3w
EdJFVycsV36tQoT66eWAAvXaz4R7Y2o+S7bRpbW+W/wuMUPlUj2DDBelB1KSZwHXGksRBZkfAAms
k/7gqx6nOFPM8mtX0EU7Qe+W7Nt5DZLYbYbmYRysXo//w8pUK0hCm/bldiJuS5PisdNm3Yn+Q7ic
2bsaWgEdB4+SXU7WnSeAnlIHf7gIU1ySwjCHCLIQXD21eW9WdcvvHPyyFacHPEQb3YdZDfZ43BMz
crW01tLM+17ZlxhpuuzGA5DxLwNfngeZDqNjF0U+iOJTRKpYRk0JQ5/2OnpS2L/Inhp9ec1j/3nT
g6RiEhXRz9ErZcA9vQpr7pCluMATBTUWl3WR1dd9HVRnRuJY+671rVcMGl5oeG9sf8iwm3kC7mpH
QOKad9bqOOm0n2wi/hzmcd0rdjdr/qBhfhL6TWdHHQ7OobNSvNfFTeFSRfe/Gn/oIByyNu2etbWv
oPc9vfFeKnb01JQ4DxXTySQIbGpwOfjll8hVsMuBp8wdG8fGCqWJqCa1JrlHpImmuvcGygOiY36O
kT7DgbHKpGsFD1/fGAzHxFWAsSpvU4XJeDKpy6IiPwY41tnK6Sr6+aWewbGYMcImpTn03TLl+FJy
liJdVVXvO+kNUZ81+fUw59PXn19lw8iforGoaSBKYYEHJItBwtOXwy9v1wPvhZdT0dhRlHpu8TAn
CsBN+4TaDG73a4TyZw8RUy/d35RyKIZAUI/mWzUS9Ch1h1fVFGVk1IUWe3DhIgz6f1mWh86AcUEp
whSgoDmaA+Y6OGviyGVvE1MT5hxVDive3K+Mimev6vtVkHkgzqCZfRzOVBV1M412B2QvtHVH/byG
q9H+sqHXdhX+2VLVaTEdc5jS2ps8QzYLnYfZDR1QrH0uCXdcB+0v0+f/fKKFG/75X/z5oRVLTyyv
PPrjP9+qx16O/eNvl/di+G0/Nl/vZd42/7V9yb8+9PQr/nmZPxDP136Tx3/ryYe40l+/SXwv75/8
YUdAr1xuxsd+efeIIkh+v0D62G5/83/7w98ev3/L3SIe//H7A9pHuX1byi//+18/Ov36j983Xeh/
/vj1f/3s6r7mY3Fb503+cH/8icf7Qf7jd8013oBlbww5hIKsORulYHr8+0c4TOGWt1l3beZdrHdN
y8H2H78bzhtakAxD3t7marFRZ4d2/OtHG/kDHTkdts2QMvj979/t+s/5+uf74VH89ecfpYzfm80/
TmtEXthHw5qlg4TI8NiOlM2syGRudLEpN2y+8FFqV7aphYmGoDiqR4sOtCfwRQ1trA2DEJ+dIXaM
xI27svZEOEndfyyb4sxWi9YBJItro5nNwzi4LrF1oLnAthrJA9jxzCLUR2lT+/SyiDtjSi9yV1u6
KIORc9H703hR+Gr5KAhuN3eZreoP7miY75uuHg/EqK1nQZfP58ks2i7sRU+PuyOSGHXSeiUM2Y37
72/yl0b3/zhSn4zu/+Uc+H9xdLPovj66m9/ePYrxS5U/PBnnfPbvce6/gWyPeykjnNUHaci/xrln
vmECoNWlEb05IG9T4O9xHrzZlKDwzTDMgEiyFW5/j3PvDaQ3c+Ox2BuhFRnLL4zzP6UVPw50/Bsw
usGOgCoHkv0xOUtolVksVjXtaF/63nkBQrvsW4kh174sq+LOpKU17bDAAW9dk6FQ+wHSTheOQ1ed
D4bemrGllWl7NjjVwl8MdHUYDVDiKB+z/H4dTXpFa9VaX+llkD5WQrWoQyHs8X1TsBVE3gQ/JjRl
qhWAJnnfnNJCbd248nr/fd4YLcg/jk2c9qQllzBvfLsMB6/oaI94C4gjIky/vGyqekjDXk0BU2r0
kiKCq7Gkh6EtPA2qRWldlaZ0PhhuIUVEbCN+9EY9YzPcr4MndknrqcdgdDwQS62Z73rOnfVJ6fsb
/Gi7trrqshqPyUQNoou0IMORKQiSr5sv3hiiyDPtWHHMvoXJXLmXjTGIICo5Fl1OgQrGM5JTzSVc
xOCDoPRzXbNhrCYyoYmVBgsyTBoiAzim30vDz+srVmM5xU2trDGEMNX1O7ARBZ2YTuO1cvBtjydy
h++NuSmb0HP5ZATreB52GDziW2W5iWZGk543U9zOcsw+Z7LR3wKR6CLMV78FkqesVVccuuzpMORT
/3GoHUVXMkCtonZajhDipBOivAO3Ke1I5UF9YeWZmkM6wfVl4in9fvL84i0JHd4XTNDtIUw4DrFU
EtE9h0Za2AbSsaV4W9mB/CC6oPQjS/h6HjYzutM4SzTry+rN6RIOc7G+T2mYT3SBkpnWrQvrbN8h
LwDE11Ytj5Z2gA7TCyyvSfLtHO+m8AC8QjJJlXNYtbazzmw7y0yO0FOiohZ1K1FcjjG8w2TC6/b4
KSaXwlHSjMEPvceNBVJdgWua76Qiof6isJXpnojRMst4tVefnO05KevYr+cKW/cEHex5i2/QdNpo
YLKRMhdzAu9IBhkPchZpVMkU65zCwKw0MlQX2HvcUTMtHmunKmNRWlVy0DrfvrTdupBRKge4PT0x
gNZhNmhB7st8gQGatcP4bjAyj1N14k0PRj3NKnQ1LDVCugSZumgk7T6Y7diBZpy75yig7SBCz+x9
J9JKtZ6O9jBgHeROOi5CrqUM0OsGQwdaIV0Q+33Z3uKGltCCarQ0iDB2NBDGVrAcP42Olvh0SPHq
D5251D7KATfpcHBm7UOfq2mK89pzPvjTpH8MaMknISfgxuONb4EvwNeM1pwuqOXP3UPQdjj62YXO
ZtcU+UJnpldfvKZU19o8z9ixq8WiRYwe4hvIKCb6SwnLC4OnrVEj68clgdt7mN11maM1LxMjVIGP
b15Oig4LaF9HVTU7ZVRm6fAgoVPJaKpW/0KkUFrCtuiYNl6Wz3fZWDpXNiQJEOsm6IwYylu993Dz
AdVNF48+WSvS07ribmNDSoTCI4aLddyKUuti6mzRxqbTB1BZDQlyULNIk9Bk94T8oNikFxgQILbs
gJa9S1pdhog0z6FDF8xg/VGj8nmGw1VP1rmZOlie1Lr+UJvJeN/0Nl0HZyJMEZF1Zdvh4q6jcZgR
Rr63i6IBwyPc5tZhEAqkyllOPyt1xo+6C/IcphJTHShty4xFFXYJIs4VQzec7AyKh29PoIk5r8CA
nZ2mX9Iksy91WToThYdpaaybZVBH6ezqXei3GlaBtiIxbO+PVlm8QvQ7LvbxYYHljPcGue44Xh3b
pbiI/dbVkTiGrsLYJWYShCDir6VnfBeRPN3YrE1WyrHFg33lHlt9mL2ejcPcQzbCA0vS6+s1N9Il
k2Ec1+IyK/QeJkCRfJ7KzDk3VlrnsY2q8s9a6clB4MdK8vis5nKXSGrQaGK1DTZydIDKBqubOtfq
dm5bG2dg4uqTI4rhfZc3NkXFv0qQF4rWjYr+9I6xuYVojaQISRas9adH0aZJAmOocoEKYczrSNmz
M+xKY+ItB1L4xkXfVXAbs9qEIgrRTh+joWjzvxyb/391+MPZx9zUD/96N9vZ6snh5/Y+b+Rv57mU
w2/3zdffrh5VPvxYIX7//N8lovnGQVRBRcebY5TYTJi/j0LmG/xUsNbH826zR90knX+XiNSBQFKb
Nhf5GJvTkxKR188P4R1SI6Ji+6USkS96MqzA8zj/6BtbkqAB99hEqRD5YuR+qsfIIIpLt7XLd1Zj
YU5JK9C8LmiM4eTUZmcOaenpznJaNYTFgN06G/nSDOSTSIT/yWRw0szyvT4b5Yd8WTBe3Vh6VxCD
epgf5trVYe3U2jkc4M9+quYvUJ9dETe4NkXABv0j8qQx/uG1vDBlnmF83JyHrgnoBhmrh5jq6ZwJ
3DYNGvzh4xSSxT19IuPbbLjaRUEJnoeBxlJGPWScaohTbwO/Dgz6mWv+x9qpU7KPnL/c+X9p8rwV
j82t7B8fJcjBMRDwf+R4tWVi/M/z59A/Nvdfn2AH2wf+njDGG/x4CIhnNHI8Qnfx7wljvGFOgC5y
lPGg9m5K678nDNMMVRn2KdsqyeGJGfz3mcp4gyqAFOQtM4tyD8rlL5ypjld8EGNkQsDUG3iMwHH7
+Q8itoUkuUZ4XRFbhVZEg925O81Qw4kzS++V4fvMo2O7Fr+u+aezG3f89FoGhERjJp0i7pxAu6xo
2IRJYrtxMCyfzXJr/JVVttv0rMuUiuuKRgNpuHAH/IV6EmZfEZGIe5jGlSYVnbGNgj5A89bGw1S3
+1q1BUVrH9Dhh7nR+OUQkgpnR1ZF19/NBKVX0K4cvqR188MLf2FmHuOq3BlIICgParMtXPRId+WR
2RuUCZdfNaPaS47PkTEP7Y7yqwstNIJhNQZuuFJYv7JjH9cnf14ZyH8bYtvq8PSZcvJFnYTtTWwY
TbrD+IculW4vr0Ce3z0if9ytuQwCcgINWEn4r2P9Du19Ix+DII8np1B93Du62JVjNsZ6gKKPGtnq
Y7Pwk4pMqTR5QEWSflqw4O2mYvEio9TcW7ilZx7F8gFOLfQHh1P2t2zy8xsIu7IJDTihI4UgS1xY
jGNxPvtG8bnoZy9GJ0uPEOKpdW5BwjwdJ2f++P0F/tJK9n8dJNqQ95+sYuP910dqLfH449a/febf
CxlhtjDFkTDq302Qni5kmzsFPQXGB1zNfy9k7huGC5g8MCeKLAj5/17InDc+uOgmrKZBYLCa/cpC
tu19T0bolpLEGRlsiAtRnRxNBGCPYLHUGMN3+pj05hq2pGfF0wxGAAHvlQnxAuQKYZ9mDbOCaKZn
VgKAF/BbwGjinhUMnpfjyx3rwvQ5Jb36bJ0GTE5gspMd6qRe9pWYUdGciN4yTvVylXroGrmehbk3
mp96s4IM0yTaOywEYcsUxmLfmA1HnbixOIhHBbd8QK3TH+j+65zsOx+JYAedeIE7UlWmeZehBBLR
TGJTHiiEvHOtny7LOg+R6yRyjBcHRCF1lyxFj7/A3lwSVd78N3lnthw3kmXbX+kfgAzz8AoggrNI
ikFNLzBKqcQ8O8av7+UhqZIRZDFa1+ya3dtVL5VZWUogAIcP5+y99pQkLvosb8xOzId7fPrx27Dp
mlGvI9kOLNfh21AiAiaoGPF4vKL9WnVl82hPrI8bW8H6pLcsOr49jw4pgZXylb8y461uFijJFGoF
lMmyBGX7mvEInFmlZJTbiA28vo4fs6ZELkE2ax+AlwKvsVar5tt0q5G1ZuOAaB11+karbe2vfhyz
bDsw96KRyRaUDJnV+qKyz2dVoMF37My9UlNU6NNiKNc1vsTt6qz8m5xJL9Cjllp8b8RJ/hk9o79G
wDNPLIp7OPPRk5KNHs5aOrZd7ZjqtK5d0WBj7BHGr64/joXmW6i4SqKUXXck/S1rrqEsK2caQmGh
DRarSLwRCXhnPdX0q0qb5wcxqdYZehAsBz1+BTVXP+JAi8/Kfi42z2aFV5a6F6EE9CdxJhL6ROmI
jftxRGgRO1OT64UIOcIhmVnd6Hycvc9ph8zbMQGdk2qLYmpWk7BKV7EtJea3yLvxRMf7xcon74Ot
EwpdRzaCj4aYKCzKK1YswlUIY0MNyABF2J/atLzYc+9/rgzKoJPDJu4YxJRlbesWeSZC+JuyqNTN
oYuFgXaz2Qe9MOZzDxnARjIPfFK3oku4XHpg1aAEtSKqTz39l9OcAcgFIyXxJgbZbEynz/dreCoq
R68hXaB4b6/1umgusM7oU5DIYmSUTOW9akQ4YqoSEVWmr5cLZ/6rIe+qW0cXZ8bortU249+e+NNY
RTfT0LWniCFsTo/mYhzbHBIhuVCUYnN7eJOzQEnWRWofrpOth4WX3qxadSko7l0O7q1Yhf7zsfzR
8v2fcBChx/Lsa31xkj9/SkX6fPne//9/rd+O9o5eNZUs2W9kw/iv1dsxadLQ72Edo4XIYszu9dcx
RFff0dkEY6TjFONLkKP/9zHEfQeezGFY0y4iMwx//h8cQ46rQSzYJPVgEnNRaPJf3N3zYb26naFM
boIpa6Rg66c1wXIpiQAX9ZKakR/rXg1mflR+YAIRt/bcxadwA/IKz+fhn3fA4ZoyHNSm4/w1PWvz
GmG1s4kRq2671jACM6m0DerLP4U0yBwVOX/KAxfP76jyZbWdEpXqZG9KxK2h2qxWmNAQOrGwvHyi
/CJy7FAOYPCGxHn4RBO3oNs1mOZGGXP1tiNntkf+UwOEzKgrmlu9LMQ5VEblvU1KzyfcEHq6fTb4
XlkqjqcBaS2UZ1j8msQ6ILk6vAXcSAjMMx0nswwEb+zevimWyAs5A5ZUyPHmGGqknL99UX2PXz98
kxgbWUyh5tGV5BaOLquXUVuonbVRqyaL/TpJE/VCMQvcKmuiN97Gm7UuvhCdNtG78FpaAZFq0Qjx
mry+jYViPjarOi3+iE/numpsdHjqaLdPeSo8zHB1HNM0oa5+1Wor4uAmg3DPQljBW6HcMud+mkSr
jbOu4izDnWrirHMTc6e6Mi4+tWbd8TsnS82/sqSn3e6CIJm2WE2jx8RIs8+8rOyDUxjmNzdv8xEE
geaJ8zLTsFPZrWd/iBcv/UonyrLvBSLD8tFEcUvpx4J6ee4Oiv0ltpbIfG8UmJgec3MhVqzO1pFg
+1zTA21fhVdFOX4i157avDabXvMelKH+ENsO1ftFFvLXfU2fTgHHV2r41Prrfd2/ki0AdMTadzSV
KpGkskNQ77sF0b5zAD4IS0m77yiY2ujc4BGjz0CWJD0HJ8N26g+ZsNjpukVBX4JBYWyrfb+CBh69
CxkcVSJmkD2Nsp7aJBSy1VF1NLk49MsOCKX0cpu6DiuxOSzr5BfRYL13ZeMkxidAlb5cV0KRZGvF
mXAuB4Scut/Lfe+FhYs+DNsnM8TWlJ2p+z4NPQx6NjYfCvWEovmhIA17WPfdnXHOsOLpsunTwm9O
8ObJXhCPc7yr6A/V+05RkdXmgMfMYpdtymZSJKIyWAGZnXfKNDqbiBPJfSGc5Nrrbe9zF4/JD5yQ
WPkMRZVmQ3c1sCSN7VnTF+LMMRX3qswXZ7zKFM/80tL/vtNbo6YniofgEn2tg66D5uTNPHsu/rNV
8+5HiohdiCof3SmUDxTLeZ3SFdKdfhPRgcPHVKnmGow0Wt7PWjK0gVnOlRZ6FOJT39KV5GOTj8l9
U+SFsknNxhvOSSuy06Doi3hDauucfSxHHlrlxyk780u8ONQ5GiBE1eVsZtF6Td5bVoaNXnofUsdr
hyBB9JsFdZ+vZ/Q5YJTpi2u14RBVFHnWQVnXsE9quz43pyL+hgzFBt3hFZl0vzauHYhRmH7r1dn3
xqnh26JoUUkgoj1aYzS0FeM2Qw4YBQsBjGKTU3x5D/1AzEEKsfMDbd36i0tT+zvsxhQFdatE90Rl
ubdJnjl4260mfmwHhzGO96H/4YAluPPAh6gBSpnsfkk1EW+ySC0oc6Rl1m9dS7E+mpDMv3b6XP1N
FxpDitcW49eeHfE3DWQCihg8c2znAVmToWnmpXrOKdWKbseiW1RMLEhpAyhFwxBkRT1rPnN54Qaq
Ok+IA+qc70RzMu/ORkksQn2sONiWkYGIrhqwqdK+rHE/pJX+XhWZkfu2y/kgzIdF8NcturEw0dnd
+YgcNShiat2YoT5RdpTd8fVLq9gKkMxCVE9WXMNr0BNRZ9uqHBCceYYCrKgeqaTxsRJCGqaukRBi
OXSLxpGr9+jDKWsR3xoNLPXAyMvRDW23IfxyGA1iZ5RJxb5Fg7ZAhdfMXeELvh08X1qb4LzS4CDR
10l1JpfRnZ/moVPQH9dOo25UtEFlIBxDWTmdmnG8abPOmEKy5dXk0ozY9wcN5kQpP3erJzc2y7uV
0YvTEfiV4Rtdvd7ai1JpAbin6DvYjEzyp8bhSxEr6q5V6EzyRdDG8GfLAaTbqTr2xz5rtDhECta5
NDCBeoZe1+VeOPWVtSNJSzjnVW1kXVjZ7lhfToNgZM55Zz8OVAoyv1Ertwwiu89PQW2Ot/0ksXDc
kYUG26RgfExhdGtmIMyy1kZpB+u+6O9rhMSX2Vo0H0yHZ/X2Gvra1SQ7gZM7GzJ2hYcr6Fpj/rb7
zNqk2KLvcLGs4TQp7nY0CpNepPjx9uX2kIPnK7YtpXWoBqAuQUIguOvwel1XrR1TiLkZ13i4T9y0
SvzEGhysuJ23Dr6FfL8LpiRD3JORSFA9YlRTopD2uUBy72GnCFvTbhbMzz294qHqsQvGRgwebayW
6cbwsCWEkFr7JUBnk4ofFSufc6Io9LKLC5Yb2gErOjJUAqCPDmea7Q5oNOG5F8OkYDHrHU/7ZiZj
z0K05p59xV5p1i/arORshIKi73BAShcOgjj7V7foj85E/9tLmtT8ng21F+ehy6fy6UjVuf8Tv09E
9jvASjplDKLFfpUtf/UyHZRwtGqAraiMf/iX/5yJNJfWDLw/zt8OBRBKXP+ciZx3e0U6340lYZHu
H/Uy4Twx7p9/FxT1VY3ANaRzkIYA2R1+F7oAXuM1WrZdNZW8ADCs6ZObmkgoJmYJdp511ciahKd9
qDU1xyjXV+0Ykqc+Ln6h4tULADyRyVeWfYP/RNHM2R+wvNADSZxrVNlGiZ1F+tVmAyHKYBfKuZMW
wM2nYVweK89bIz9q2kHHaD3mnxpB4OWGxutlEiXlh6XIjCZAsU4ChB27BcANCw4HJUaTrWqB7ZxF
hQCmeLM6UAP8NLaMjyX5gLKyaRrXRaTXn9uCciR6bZsb1I3o1i3qCrdRDjOVeNLBy85aq9fu+kkt
vfPEKOePtqvgn4XOsLZAGdShDMp2MjEt92yVcIW572vcmDMKN23+EWseilUQIPOjhjD2nIZuUQbq
quUX/C31PiZ67RPhnfo3fM6QEOnTpU+DbneT3+p5DFk3tvR0IwZ9zjbaOqgfcZCYn/I+LdNz+A3e
Nydt2ytzmixnAyZcaQIV46aJ2ygrsnBYXWWnWeA6AtDa+WcO4SaKLHgU7NeGhJfTG272uXF6Frsl
4ZztY1Dqdb/VomjxHYG0PEBcpHzFjzhqqNlgSmxjGEebzuicp1rRXSCrSio+41tLvsuOmuvXdhPd
6sChU59Uoc4ICcUVX7EnGwaSHh1qXkONb70G45d9VmDhBD2r8BimWp6xWauFNdOLUdKvnak0ua+U
Vm8CKPCMH2M7ICkGYDrX0EG6bNv3Vvp51COj2NgxKj7FxKftz5E+EW4BSgTPuuJNUTBGiUxpHkbz
3u6x/RLpnkyX5mISZsoFYHSdWMVenOj3tFrkJXyp9EqPgUFZ3WPHxNi3RaJfbVJeIptbcKqCpfrE
pV4etiFy4nOgx8AiRjny8EMthrSIO/ZqW/AEd4qzZghCJ2InrU7ZQGqQ61I6Xjf85Z2WqdPPSugf
zfT/EdUvid3/9x2sm7oS/Y+uexIHJTD5h363sPR3mHlkYx1FvkrpmNXjH/GKblCM2Vd6TRT7zyZ8
+x1iKGqt7MGwr0h+3e8amP2OjhMzM/8jvVEkj39SA3vBd2UVAhmOM83AOaajcz4cRaM79WwPmLgG
2+gfM/AOX5J8PhvMQsWtaU7a5aRMxn3Z2vUPjLP2HUC9+bKic3/JkXf4Yse5josxH650mG0XS6oX
H2yNQ9TPfc4fjbf/7TsLYqvfGmufnooi/SmX2g5iqJ6eD7n9n/015FB9vGMJ13nOTKvI5tkt/Bpy
GpsMzWVDz//IGP1VciVx9x3qdkRxlO6k70wGcPwab6zPbEv0fceRjgSVyj/S0++rqs/2F9KgiIhI
9p5sVPtA0Q8HXDxhXSZWRDwC56w4BBll8X6uUggb1jwPZ96k4sOf4zjfrIs+fmsHdum+q/ZTIHBn
PkataN8Xs1F+0BaVc71j/CEMW94gGzOTm6PEjM9GTvHP1CnTzK13WPof20zcNZqOMh3rL2b/sjUv
nr2/V4qVshh59Cxk6BmPnJopra2jvZYYkfbH1ioeF6BOwTB18QbtcnYir2SP0z68DGlxzD3S7seb
PO6ekRhpK50ADjnW03Cm2ewTymS6m9saLWzft1t1GlCrCBHlO61YXPgIyk3eFVddAgLF1uLqQhvy
dbOuifVQujxxRfNyUKUYe53oQ+60zRXRas05BmYjYMWJzqjwWCGyfvXs7Sd2PF/xdtipUdxF9Qcf
He/i4duhwmh0wNGTj46jJH85Q2XcAVPrA8Qk1RY2tgcXSKMgVKJiNZcGwsYaxCjuw1JYcFmb9YxC
cBdUw84yRxzcefwrE+T/xkz1loxNXu9fJrj/N/xsTBHP3taLk89PTef18D09nJnkn/q9GKrv6AKx
5O3TnaWi418zE343vGTMWOiwPSI4JfH/tzDNfAeGkmO6KuNw+Cz5jn6vhsY7h4M8JjROwaQWcq0/
6Ai9VFjo8hAt1XGI5DiDMXE+//a7xRJRA0cgTBdji7g/9TY9SZxbFfWm187Wd0hY7QN1aXFdaOAk
/MXoCXZe6ivAIRXwIcvExy+c5b5a8TD4VmmuTxA8kmsxTdX1aqsZlce6bWE9RMlwq8/dtVF65l2u
6N4T3oP0Ll6oHSpMkUFMUbe96Rcwdq0r7NTvga2uuFkXdVty2qo2wmrHjwQk3EPEGvJALaLyfBa/
XKF/NKD/I7Z6DuPq32/1Pj5Vw5MYni+6mvwTP4c2+t93HJpZbpmbMB9LOdLPNRdtMvJlTOmyMw25
VQ6qZ+uuSqsabDB2StZFuTn8ve7SB8UXx6kfgQaJAvRD/2RoH2k+kHO6fFv412HUcsLHqnw4tDNq
sDkqlu5htGb7EymfCzgG1UTBkVTnwhWNn6SGcU2Qm36RdmjhuirXn5wSAxogp3qjKH17Y2XOehvT
uAmN2Fhv0Vc7Z71r1ps1W8W3Z0/3lcXxsCD484ZlqUOGfnPA2ct9nq3D8aqmoK7y/iHiiwiLeV03
ICVUSqi9t9WK5FQzdh8y9s8y+euCPBoAQhRh0LoePaHeGty1UPsHKtXqR7P1btF60mQrlWkD2/9T
Xpj1paiK7NxzUlnzxsFVmWOxoUbr+o0y3uSkD1JW5+CJJX7goBv3m04ULf48kBK1lzkQL0znLIOQ
emGQDH+iD8nE+mw/IX+BjE+SlRuODiixj7YuqzbYZr6U4iGz4HB65YCNB7xb4DFLbTAuPUAU6S+U
fnh4+1Xti0KHjw4NHn5g6VzBdXy8qVOoEpRrNYuHOkKJtig6XLK4Sa9K9rGXnjA7lO7KcAGuZDpv
FsIACWjpyTXpTsGRX7sTri+lzTgIaEUfvUR4owbZ2O3wACG7P6fFYVy7yTpeQwsU54tl9neD2wLq
7tXuwrEyCAF9HoGUhH114pm88jJgz1PKw2hiYGs92qk0JtA5usHrA8sDiOKoWAJvGqbHlhF05iwF
Dsq5d3ww5W6gLVXznq8p35QsIX40ttHFoI7uPT694hNybv2m6IfxI0Wo4r1KrsipbdXLjw0fGFU/
NohMNi9eoFE6WlGIXH9wYcrdOEnbfE+ITwusKu1vEoOmtTF3kPCipXrIGru7tMeKIbassLVVaN5b
o7bXLf+YwFnOGbdKqqgnHqgcvIdjDJQD3yUzIgV7VvvDzxMmbGvGVWY8mGlvnGXNggpPp5mVebnu
n3h3rzwOGh/y1M5cab5Izig8WIDqbOoPI+DXyscKW60AvZMpDeEdpnqQKUq5GyGYY8OMVfUDhNTZ
2aY4OYuN1+B89BMt1fsNApdh3jpxa9lXSuppn0ajNf56+27lzH34YOQdku2KjAYzl1xDnm9akIdx
hEg046Gg8HTWjREgbXNszlQar5AvM/2qLdblIlXcKizNSDvxXvbZbAfXB+2BvB4TjgV3huXl8PqU
Cpqh4CD1YGij9aVY7DkCuRZTTqwrU30QUbwYAEPnPCfxEtWAD/bXMwGvFfDiM7W3vgKpWapQNJp3
oUWNBUdOmaNHwyyc756KrRKunXWVlxqUEjtfYC0mNqx3ELyAuqD20gAfktiNN33pDjdcXjqCvSnr
L7rYBnXvDS22f8qm4OVL+nlrSGF1XYO+Bi4W6NFs7kavtRo/ji12ZpDx87/aGuSao8c9teiljDkB
Iu3fOVbCpwCCZv2RGzbVyBixWYv9eaG6GVN5VM+WjEaWbzVwD7eYyjx9I6ayOYtHF4AaaPumkrSs
Mg3WwnDmjcYBhY5M20EmWwYt6SmzdtmVSikP5kHUGQUYNE3Lb7I6A2A1OL2Rh2mUllZY9c0us7s0
4wfGeQjt0tC2C9T+6GwUXTbDWVgz5aKxpuxiUkVXb1vwuLdNX0n/pz5ZalD1E5jrt4fjUUeKVUjK
F4kYoZ61n1SOJr64wgoPI9d5sMvZ28A6U/2S2KLtqDTm19rSyzu14zcDFIP3qxvJX2RMnuI6vfiA
8UQg6aLmxqGAs/zRN6HVdVJSUXYelLLNz3R6wUGlOBACUVqdlw6e5Ld/9IvJieux6eOU7cnC3HGy
oIMeZxGQ9h4UkFfnwCzz0KpjZ+t6ME/fvtQrP83k5Ct9Lbg26VwefW4RdGhrWr2HrqabCHUz3uaK
xj6l1+NtqXvF9u3rvfLTWMbYOLIvYtt4jMiqmnmIo9n1HvLVimXok81Hm/+oiAk+MZO89suoZaOu
RURFFepoImnNRDNRqUUPU6PVF+rkxSFJSUh9WRDCCa3vCVL8ayOVcAMo8TiiOFvuiw3Ptphlk9N3
8SrlwSz0+jzvO2MzptDrNJevtLJZ0VIxOH47VxDAaa+ce3nWnBg5R2Lf/eey54+RGkUZFr7P4fvE
kjr2Xa1YD0uKRACEL6fmi7xtkX0XaeRGoTWXJlNZZK7QA5BXUQljEMZBVznG4yqsFFN7U0TWqRuT
3+nhvI5DUuKT5F7SQk13eGOGUbo5qV/eg5UOSA686KKJPEpBra09GFXuSP2Vg2gjgkEIlZjd+TK9
H+3EPjEAX27M2c/JvACGPYch9JqHN8LsR/U5dfNdIUrlexT36Wer9szbNjHEXwMPYwk1on5Vv82K
+UmvmeYCdUhjLaRbqmifvd7LP5IgKPzMsOKPmZK2gCYcJdJu8r5RH8mWGuwwTRyA+xzViBFWl5LH
3BRAJoO0aWgpvv1NvRzpjHECkSwVBwqES/nPnw08gjVgIfRD9KAkGPtB/MJKXG0NJH41bGejO/UN
v3Y9nhvjXKXxTJH36HpGYavlakcPnt6dF3VPrn2ef1jT8rYTuLrf/nGvvC/08ThipB4bMcexH1bX
pl4nrFZ5gERSPNSGSG/1KJb5CDaIVLJkL4ByA0RV9S5MOiAeBNJM58agf++ZmW9QQ+JSwSxyRppc
QeiW7WZ+4kFiL6mW9pDqe/fC6YAcF027Xi2kln82EECd+BmvPTOGG+PexArJlvPwmZVsHYhaSWO2
eTG5Nnb0dcxW3B36t8L85Qj/H3rg5RzAEzOw8yENoBAgy2LPxwOqIr2dgEQ/GFMsgqo0viYToFag
OF/efjcvz0fySsgEGAqUunDKHF5pGnpRLpYX72rStb+2oDSeDAvrI86lme7h0lqZElSwNFMO2iO4
7FgT9tdJg9Pvg30VzYmky1fmYG6IqjSnD41D5LHKCL2clpYA0HeF3TnnDvjCO7GsVjChVj1Xs15s
oG4W1+CKG9g5kXvLsaT5o7zZ/eMnKRLJuSP3LpzWjh4KIh+3L5Jk58XFdNHQR91Y6XKqYWvybzmc
TzFloE/GeYtYg4Ll4VWqvuvtvJ3T3ZqLBJncZIXpAGf37Tf8yrClf2FxkOMkx6R5NJTKrpaGyjTb
AU5p/UrpH3BxXQjo/KE2LD/evtiRiko+Oc6eLKHST+c5uiV/87OJbKlsKKJdk+1YsfHNqlV8PZFR
WQUEMHWEJCQCnkgx6k4YUZzM7lddx/LbNdpyN7VTp26QCCyPBQrpOzJO6m864aMXdhS0TntmlPTs
2SxXkG0s4XTnb9+7/H4PXwcVC1mOo97s0os62qba2qh4qzZlu17tLzM7Zel1+se6MK9Uq/iuQ1s5
Mem/3EjJC3oe44z+0otlzMoSYkt6I9tNLjredlbibQSpcNNEo3diELx2KWqOklYpWz7H29+isuLS
GLR8NzUAXhJaWuGkdZSrNbTPbz/G1y4lnUqS8Ygd+djD0OmZbVnwpXbsf/Eit3V8ZkOxv0h04kve
vtS+uXP8yrgGFUGN+RgP1uFoI90iyw1T1LvcbId71+70z/HqOt/sStW+DNpi/IUZU7mBOAXfySpz
53PSKcCwSoC+CDGGVHkcax57nnUOVqQurr/n+WrmAWgtwOGNk6E5HRarZR+4TuI6wtm9hgxJY92Q
sNHfVblVm3xHJhphLN3dF1tp7G8d0S+LPxnzWAVjJ9b4MkPimPmKqk23CsakiyxZyuI6tsf5WgV/
hcswtidOdktnw7QrViP25yyZAvTjuo2dctaXKxUvnoPmOHXvu2lWEU/rUSW2HRl9q4/wsP2ilGbj
yEZC8lVtZqP3EYN3xQYjVD36RHNMfwPKM1i24NtlChVTfyT4ggyXoSliiF9L/Z58hx4ktt15bO3j
ccTybEs1fJp5/bXRCqkPEvP8PtfaR5JoomxTOAugZtGoX99+uUfCs/1UAogXySmVavYNMDkOphId
nWdLTEOzK+MyAT3GWAU1nY3ZjF7WcqJQU1fI5tHiggfsZjf/FtnogoO26Lp7otAmZgyjdT6t7NlF
iCJb3epuCzpsjOb+AuGkcVEtcfOxiEcrUM0qfZ93CXEDNqTC92M7DcVGuMZ4n9qZ972fZkq5ejlN
oz+bTv6jtVSE6jVhFy6iUAGr3plE9jkl1u7UMejI+L5/EhwneRao5ilhHjMLQARnsA6JvTZz3ftu
VeBt/a4fMsi6YwPLGrBkwhBKBsyBi9o06pmtTATQGBT5PSJXJJcA0LYAPVB2mo9qKvquOLnhhriN
dJsgFvWLwLyREXZlVjf8pIaMhoY9vJ8RoQTcXwEPhtM11gzfLK3qveAFkOuU2vbF22/95SQMhgX/
k2PrBJGZx4fLZgA+F6E33Kmzrmw1KNeXiTZ+F4rRbBJ3ca4cLKUnppGXMxalcYkLZmvK1Y8PXLrl
dcIb+3qnUbUO26aLMCaZzkbtpuXh7Z/3csnnVCeriKR5u1zvaEx3I21N8uPaHdrAZGNr/YARaF5P
TMHy/HM4LXIVWa7U5EPkOodfDgVkC0tO2+5mM0/CXsVhMCjtJo7GLEjE8oHQDOJJxnzevP3rXjm6
0peiB8+Lk3Xu4/l40cwGzJnT72ip10+qs6o3Tq0mN4tjMkrhUtw1uUCix+QHYz1331Mr9X5kSeKc
p10ZnVjQX70dPhksqrKX9mJFx67B7rGwxW5utPnMTMud3hG2EFnD9G0h+hNhqrvcu7VWbTvLgSe3
LuN9GeXqpd6k1YmN7SuvHioq4ZvAuCVx5Wi3B+6+q8xZ7XdTO+pSLJqEagVn7e1X8MpcYbGThE3J
QEZBcnzWamNXGyaAc7s0zbQbNR6X7yInUVYQTyU2WW0vnc+S1xJ3Z/aXJfe6bFCIJABQVSw0KHYL
FiIi3WrqqcrQuRdtLJ3gSZSu3wfUIUNo4XSZAtLmEjtEk9NfzaqygPyL+JtQJwEkP+/KzvpOYoAW
6EIpvWBduuwU5Ht/zH8+zClCMNSkPkmaERBYHg7zQXNx7KfLvPPosJ3pY8+qmUMPu2hJTRTUcc4q
o++veSOPazVmj2WlE5ulq5af0BXblnG2ULJo68s5qsZtnfRo2+KoDvNJnU8cKPZtpuN7pZClUS5D
pQmp5fBevUWzU9FYGMNUZ/lYtPNISOVASFGaE7HT9QCpc4TBK1kJWOMy8wOqOuWid5v6snVi71ZH
YvAlswaxfXu8HM998hnKb4NPFuYauqPD+2pGEowsu1p2bYVhrEEhejXoI0S9YUn+Dy7FeHQxju/3
oUevi9BZw66EvuyGtPWCRrXaYDIinDpG0p2YAI9XEfmr6HsA9uCLsxnDh79KFaoSWaW97OTKGIxO
0u8WImiDOGtHZOe5ewOxqj2xxz4+aMmLIkCCoUTLQ7p3Dy+q4TBLbWfkoq1Z4BaeDb8zZ2UzAlUM
1TY5VWJ+Mb1xQUY9qHsmFVI0j0+poG4L0Q9C3ZW9t2wNNiczOvE0uW7GDpNVHrVnqmwmrLNFPWTU
HseuHh4b9CU3UxV3J4b4K8+cV0uFX1JxcSscjfCh8RS+LVPdUa4kFiwd5g81NQd/mkpt22JQ21jz
tJx45q/NASgseNUIAvjP8XfldkRJ6Y277qxIUa6gPFR+bqYtANdYnPWIJDdGp9S7pquKrbrm6q6n
9RZSS2quhkncKLQ7rqzOVO+HRhEXCkboa3b6dYhCzjoxNb/yqdEYowuB3gIewfF+dgUW1edOTR5b
kpYfs3rQ5e7K23bwcU98anKoHc027DLYOxsMDZQk+uFQJJuJCZiszZ3pDOsFXQqoIwsuTKvoDGyj
o8oZo543kFrFif2bfMuHV+Zzk9w7tFu0/o5/JFISldqzt+7scVEvBXzNuyhTnt6etF7+PHhhzFvo
vCTeYV9Cel5kmIuSI26h7qoG1OzI337CTVoCFMU1b+AyuexaOL1lLMYTOxwpOjv+ffuzutwtot92
jyaxhdzMqEwNfdesJop6VzE/lFZEAEziDdIobKZ5R0TLqj5VfczOWdTDPIUC0fUQRIRrbehhqmpA
dqvh8WEmzaPeE+s+0/rvgjpe+TeZmffecGpCU9ZqWf+eSRYbg0Zx1wfsr8PDVCtfLGst7twO5QK+
AhN7iEn2gQz2qq88tCTwNmxyOPzBkokppE3pt1Gfp18H0m0uuhSZAynzhfFRkAc5+ylnxVtiO+EC
G6hXToUL7+smB0MCeAMx6FJCR045p5jDwegWo2zKIdXNerW9yitdHcLMqudrIjCx8uLpbvVbhQZG
KcMAy/vSqTI1qKOygMmMnWYI5rWsSVpqjRhYmwDOE4xm+0SCHs76ctZdPMdFSuZsVVVhVgGCwW8P
jO1KEQIFxULqnu6XZTt+WMFPxECNhXW5eFEsfM1SwA5T+unPaaq443vS/rIvb4/WI+QcHzuQSs2g
aAypgoKiFHU/r4nVSjnVkyHaRwfz6lXTlMO5ZoERJafIrmImo7pOEeAO7XtOONl5PBVkJ7VE9uAT
bBWl9WvN1KBuLwn+WmMtxvN4zr1NMba8XZl4b4WgMpcbt3XpOjteXkOrU6bkm0mLSmzgFmfbcaWM
EsBt6W7zSaPcWNqrKbYa2fInzu3yCHP4uqn70e1FlsEayFRw+GtpZTSIaN36cRzbbhuz0Bg+by65
jFLPPGOU1JvScvtzNU5MAdwob09MQS9K2mRuwASCCkJRBcX2MYWLhKKhH9x0fPSsfDrP67Ld1I7I
z4UqrHAFAXyhTHl/BpaadbkgOHWq7ew+IUD27O03fxRkzpvHSPWzV4UaQyqxDp/FqM6pUVX1/LiU
k/jiaJOLeE4kkrycu8Qexo1FK2nWG/3zSg7q6MdOHt8C19HHbbEU4r40RoeUtaX4+ZL+SML5P3RP
/P+mSZYQ338v2vQ76DR98l8fCW5Lq/+66Atos/1zDSdkyN8aThCl71COSY0xTuQDEaf8R4xVIJgA
acgj2DPlfsuT3XfyM+dcglKRuqS04P6WJ2PplDIEPD7IlE3mhT/RcB7uOIlBwFXGtgdNGU081GBH
n9qydl0zA3EIe5OsQRPMHAIOG/TY2VAsfz97THc/P+C3qMzyWi7LLQVr6gr8iMOhrPYE8Y19ht+5
sgbKlXG2sVsAjF7Sf3z7Svvsmn9mkJ8/C5KklIUjZHoh7AJiQkxAys8iFj0gB+5qdD9WJcsoTLp8
WxLWQXjeeGHnkRJGU/N5ceZwjdS7JI3rr6Xx9xh/wMSSgeMq1RD7ItGfpACwT2TZMMrNSaHo4c73
5/0ipZUAA2wiL3zxgAlKi/BUj0oxgZ1r36qBMcHHcKaVbARSAkOFUtepnYjcwx08Jcr4jDAkApbD
fntfPn22CcIaZBUDbemwyeDXu219H7fj3wV6j3vQRDdTlEhH5lTfJKkyB7OhbczF9m5GBOlslqyw
bbIwpZbMLIyYCSCe0RM+Hrc3zfhxpt63TTVtgdxHiPmyOlTLS0gKbux9XSzbL/Kmfpg6+34e+3kj
TMXANrqamHfdBMZKepZboNeiEr8tobJL0HXA5ejTSVx88anvFOSDY3riBHJ0IOJFwCxn4yeHKEoY
/nM4RqmKx1OaC4Dd7jCHnVNagbHkf8E1Sn04KzhA+vhzKeDCaH10rUbeZUGIjt80sf1nM/+vW+E7
kV1cZODH6uqlztnKjI0XktaKR3Uq+3Bp5sXPSuAMxKYKvyhUb5PqYY7IBc+0EMFiwhew2k9Enncn
lC0vZgr5ZP65neMSp2cSlpxT7A896aQlCiIORwOxrTF87Kb1zxqbP3+8dBDiEVPRMqhHR0Fijknj
HD03bNuIEPqJbXjc2Kf24ns31NEXgM4Q+w/sQizqx2Vxmh1LQWCfFyoFEMD/Ju+8euM41nX9i9ro
HG7ORYdJHIojUlS6aUiy1Tnn/vX7Kdo+5gxpztEGFrA3DrwEe5ke1nR1hS+8YZz7r9o85x5Y7NtC
Qqw3Sld/mW3tUMcI9ocKQZ+FPAPATYuQu8OSEpKx1W3NubivNeEbSWhVltbvOIZ07ujcDrkS3q6T
HHmSNmzCUh2Dukq2ki6ZAnQguc74Dmnr0Wti57E1lDvMCfUbtJoaf+2y2m0iWixOUlcBQiHYExT9
O2XxbVRsKaoVBf7KVesXkgVENi4CXaQAVh5+k+T096ycvkSR3BztHBVGJ1oR/IMIZzgcKVnyOCbC
Tc9s0JysOghNcRoHWWlDexrLq3J/Iqd5Mc9k2CQpojp+qQ4Zz3kzmZSpSBox1ESeqEojNFFKo9r1
hvQBu87qRpGB+SDtid10hAKLOvu5YXsjH7uSRZ/nfn+uLQ48cK1kfhpiled73HLqobfD0PYt5Kxc
rUOQspAr2ZV/OJNbd1Pn1nF/DWr86qAgtglooc3RIz4fVF5BbNbID9HRPo1976BiOvau3ja3a9Ja
LrCogdV2JW949TiDlQm9UCCc9cu8oZwQyhsx1fQhIuw7oCkBGtTZFkUwt6JX7YHb/0o9QaKLZ31d
5Ax4/Wjs7E6Kr5TTLjmaTwcrXBEBwnvCK4iY/9ldE/bGWtVD5PhRO+neUmBJH8r0EGJUrTxKW7W3
OprlNdHcHsInpGnX24FqSe9qopID3WYJq153ntt093awYLy4fDnZWJdCAxDYCKXg86+WkUIijcBZ
4xRfNKvJ7/Ll3ZKhoDCZG1GLZPPIVH11bY+YHoin5Zb8gNMCDFuQFoaQ1OSOUmRUTmkOuFXtfOmo
isODjAsv1e4Tte28uEudLRLR/DYalZ5Vmp5mD8Dy09vGnuygLqQvc7L4kdMiKZt9M2UK+9LC6pjz
YzZBEJnCEH2tqPSGCnxuLzX4nZnxN6R2ZDdel01XKevRiu4aq5w9qUCwoIy6G0luBn8qQEjkTHQU
zalvLo3lJ5jIe0qTw/PSrwgDvnZTgNsAckS1GvSqqGI9e9W0jepyCC3bn1Jn9DUUIyKhKtwnj4mq
/kWt/U+kIf9v1oD/E0mSovr27wnJ48ObuQif/Zsqqf8Got+gwAx8WTAfWOl/6wYYKGTSM0X7miOR
Wj4v7Z9cBNgHdVmAVDYFY8H1/TsXsRAOAKyDQKIIl8Bb/Uoucl7441wW5xRijwbKHhT5n/bps3VD
hKtOEap8voNYoJos28UOr4S8Yumd3UMXQ4hT+tkQHJWUnyeGmGO8eWtUDGspMEfn4dn8v5LpvNgB
T8MgtQsck+z9snvao1UZ9aA+QShNm0ovjlWFF7nhfOQMu1aqeG0ssDJodiDdAQzo4mB1DBrw8rqE
vj2ON7HS45VFAVvB5yhctk2ZeYk23lSYsulxdkiK5V2/6Lsl0nZidp1p2cqI2r/9+C/uOh4fwQBZ
uKFw/FzixRQcyPJqnZEmiyXConwXTxGeOMNNJF5saz9G+XylNXptyIszXFejherJFPqFHH0qF4al
KDeXA9jQ1JMo8hmzcyVXeG25Pn/Ki2Out7H4bhueskYwKEXQjZbglavpog7155YgMae2SQ1ASCac
r9fUWsYKFW1eblidVrn8Cvx1JzEW2Opbs9BvR3O46Xpc1PvqJOv6tfFfZIi8SdpRlCdoOHJzX6Ts
rW4Mapa1+HCPX2u9vVv7wl+6fJeVztEOkwMaZIfUcO4nJ981hf0Yd/2Vy+QC+fvnFCCegMysANXD
TzifAgdwTqSNRehDmdmYa/pFbYtjbUUuLM9HuHB+lUSuPEwB9NEDDS2s0tXkYMe5PyhhUKLZGFGs
pleyZykcc2e4yaBfjXK2GxEoMIbq9PbiF/vt8ohhH9o0hkTh9LJW3bR1aepxxStbzNu+496VokBX
BxJ650HquhuKI7el3H1/e9jXTjZSGJoa4DOpeFxA/ovQYsNNJauxnL47bXGqqzFozfj+7WGegqHL
x6PHK3jJojl0WY/UAAeEGKaGPo2wKqtPpQ4NtVi1oO4rrMgR8xv1A/3+jZxJR3HEpFUcOIt0VBfn
OJX5+7pct1iRuVKy+rMVvTezKRBCCr0EdEBbOI+WeWun0UaqAGrXzR2G0j6SpjgvFr48awcZn0QG
p/FwJeMGRvHKuyM9oawGOhs488V2W2MYWVJvOX6pOB+o5p7UebyJDOfWBN6eYzMLEzpzVW3cgAjb
z2ZNdyb7RkkgQBX0kGq6K1XJl3lGxlUPgxqjomm+A/7szZLu1cu40UPDG6FHuyESgFZb7EqLMm2r
cUKau3VN75eWddlWLtpngZXhFaYsW9XKdzOJ46zhmNRF27IwXMMmkWQm5ST1QpWTtWNDdNN3q8N7
rTF2LTMa8e9jZ3pnNM1dWHxtrPldrHX7dC6OOMtshjm+XyYdoXtn9XGBGFwEN7wsKo6ONQZhZ3gO
jYwZDpwYUC+qE7v8CNTeszr9XTTnfm/mX5qlvyks+/dJk5DQmrdNgmIweiPrrB6ksHRDFFHh5ezK
ZdgYcvsNh6dDkpanMYkKT4rbO0pit3a0bGF5bI0Jq0fUD6wofFgd+jM1EXfdzu/UiW2r2x8LJbm3
UM5Omtzw6zX7MC515dKZPaUOVBo9CqQoDoaov7NtaT9kye82hgdcRtsqSsD2jyibqZ9AIt6Cm/+Y
invBwEVwcYLeArVHwW9raOiU4GDA4SEOksr8GTO34twVc10v9UYrA735Sl219pKSf6UZv8+Rvitp
64FQmneWWd8raXFswxxSMnyxabqhubRpS+kofldFdTVauzsniw9WHAZdnx/nMTpQ4EfpwVi26LJ9
wPyatn98EAYcGQaShbQ+hppxaxosPGnda8l420cDMmX5sXbmbak6xxRDiEZy3otTR0rkLVi7WzuP
t6oplEeNXZQh6DvE91NJmU6rndKj3vV9KaQNTsfiD4zzkmuzG/ZpDkfHMB+BsAdz384cmCwQMPvH
tJG39WC4GHuj/N3tO5R45VD38jQ+SP20KbP0YBpRMCH3q1UjdbLFr8N+n4+GS6EIy04m1jL3STTc
h7rAC7Z3GDoGFc1Qbcn9qCn8ki5/HbEIAUR6KHz86MoiE11Il1xqP3T6QbzqOOf/mwRWtvRRGvv9
pE+B0mS0hUYvbyJcaKWNHs2bMYZL3zms43HY91N0T3B8yJbVRxXwaQ0ghHFY9Ojngqpvo4ZBHq8+
PM0HM45ptnK7cLGa6gdgUR7Iu4OhTEHEtLbi1Ygsqk2+dBZd12JyC9bJWBQ7TKkfC3W+ckK9dshD
bKBsIUPVw4fm/C5c28bM7V51cOBs7ywol1GJrpahXrn2LyD4f965JMNkxUSwSDtdhDZpCP+2AaDi
T072M2YXt2bkRnl1yo3F7xT9kCzFbijRD4GHHjRSecKI9rO4U2Uj/BSjwOd2VMQQ8v1kkb4iS+6l
81XgxmunNTB7dF/ApEMUFj9/FsyjSxiXRWhTvFMWgyq5DHTVWX9Mhr5LVe0w83fJUQ6KOXxf0ZbW
jXlrpSW1y+patfJlnYU4Cayi6ONwa8CaPv8qcIqmHEKU4y9TfJ/09ge9XL8P2bLtqdGZFtmv1t+U
U/MtsXqvsTgsdCl4+2Z+dW08+woXszGPhVR0VJF9Q5vfWU0Ev6nCOaOzPrw9zmuLw6KnC+XHtOhJ
C0u359NOez+R1F4TvZX8Sy3rt6YlBaR1u351nvZIOYaBZS2UylMPmOjnpb3THWmjcQo5YQtCZty0
jnOs2uSAmMN+iocrperXwmbub3opdDUcAbM4/4pmtLQ4WYt2SoUm4zIGMZj7TpKCNMNBDRa10obB
IDmPUkQJquB6e3uOXsnJKHLiM8btgfjoJQlUSmnTN7Ps+IXyde7iwA7VHwlxUF5eS/9eyXvoAmoo
+uGkwj9cvAzoz8iI51gLq+m+GLTATFU/pcpYq8tWq3VO5Cu9efVJ2usiAhT6SPQtyfuBI1xMLpyq
uejB30FRJxDj4hgMmkctVs0Euq2ixq7VSIH4ocg6qTNtBs2u8aLMdmJFoGwOJoFCujYFiz7iq6Pu
jCXfmWZ+BHx1wJt53/XRZwpfm7qSt0MxBs00BqlZ+DOfgW0fWERBbRTd2mZxLBLpI8Wzhxk0dNp0
dwokq9F2jknG5RcbAIhGD8FW/GySQ1dIgd6m74t0ci0KnY2ZUvUsvy6z9VHOm2PLlxaf72fcCqiH
97W267lt8Mx0qdYFOPsepDn+LKKxgfHKbrgxmjio834Ppe92TlNPGfo7fQmDkShwWfUDFIOtTZot
dgkqsNyH7Z3MiQmYdieCpWkavCGLPke6RImTjKVPDzg1/RztbKeRK+ug4BpnPQ0l/txZOm5MwLE4
n+4V4mARaVlctv04crvluzCWgliW7u0s2hpKtOW2Q5p0/qGr/c0aze/E+b20+iFUvyZNeL/WeUDE
ewOZlTsaaV0RioSjfdTSaJ/Pt2ZcflWGaBtCl2qq8KPcEYKb9pEyhLdAeRDRaLj2XlezCpzkfUT0
2RD1WhXCCb1zBLTt5m18ALriiTkc++ZOLqJ7hw4AhP+t+FyyEhhyo8qzgQGTdis5/Jmkh6lJfs7M
X5UON4X9oR0XMj3D051h08uJl3DhqxmtmDB7n1W5jwiYwOagjUP8lOf+JC9bEcgAhfpo6xRDzVC7
7aTZdyLrMSQfCZ3+ziqXdyN4VT3jwk95p6y1yBkxniqOhjm/M4q71Urv05agu/sKMslrpuIkakZ2
SFhlTFul1g5TMe7rJT5o3EK9vvpxkr1fl8SLqummJDmtjOx9ScKaOq3tSy3TxodjHL0Oax0/iFqI
WCPmvGwjjqlx4nhiDYortnC6/WJlx6Vbt7pcsF6nwNH7vcnp2oesT/TA1HaFEwf9hHfTSgO+EqZn
xdKDVTFBEmlnku+wE98pLZHc9IEt/fj2Yffy8hPoAdGmhPpMr+5FZ1CR04FnpzMYSQ8iH1D14WYl
qhTLoEz1XZJFD5a1bhN92XYhYaDmXElLXxy4fAWKljAiYFoKZ6DzA7+SG7mVtZk+B3AwNFSg+CF5
A9MX5SLv7ccl0+WXnR2AohgDJ0DFUwgg5uXzKqUjlbi3275upAdpdRY6eT1W3118b8mrr62E8dgk
vJeMOGg4h9NG+djE89emie/rpRlcKrCHsJaOYzxtSGRcaZ6+m3ri2XNkenpFysnZoKRcTctIpI6/
wTHNksO45oPb2yLMEZNLkkZHaTskxk5ZSApoEtvqtJ3MAdlLB2E4ojDkVbdmvWynCfchjP52YTjc
QOc9VJZ2W2XawdCoH1nJPfnHfcfWKdrpnWOyogA7uzEgMqxKCP4X/bbKoxJCu+l2hbV6iKN8Su01
dlE0eFcqy7upFxlozhmlqT30qpJTcC2OemveTn38udSS91JWnfq2QPtmDoPWIKmoOS+HwuKMZa3S
EVnU8L5Vwgc5M91ykgLO4aen7zGPz9FUkLhsYVDF94MaqfCU8p2u99+lNv5jmU3NzWxtZ5b1yTaH
/cj2lShFdJF0n6UZ7aMxfKhMw1M03kDUSMciiz71GhkhmWM5QgUOmzHgJDhESbGdkvQQYp7RGyR1
BtdVTLKmluTA1bgBJTF7XRTdNxDCOJG1jLuut48I7j1kjEnJ7L0S9qCF82MjawccMm5t8ulccgKx
LzpNCrRSR8N78Vlmh4VkHyHSHSqCu8EYN30dH+p02mRtdC+OWau2HpUJ98B+gAxIiwlilf/0y510
R38ow5Y18Sz0p40m3/Uql+La7syOHwxQ3FH6e1BrtGhCvCEo7/9umQj6DbaxRxtGcvu40Xa0/m0X
xyhaNT+H3Krdrubl6mF8yKUMGYv5nWYvPpwgr5PLb0DPHpJ2wJhHIEWyndVXR5F4pxzKK4lULfff
4za30cOWWqhf63Kg0f6+762PiFjfd6p933A4B85QcGDZxQlNnEeRYseCvDBbiSe1wwa6rK/OdM7N
DEJrFJg5N2VlIGo6BXZNbl1JAaa/e5k8Gb2arybSiiLezhUncU3OTFdew5tK0Q6U/A+5ZX7oEBFw
mxXuIaZDbmVZNOwb5HBQLv/ilGO80XB7GWiR3IibvoVB/vbZ8crJYUMypc1CTIie30Wtvqe8VSyd
bPm2MxEdMZlcvKbYgnp5zKhO/OpwcIQoUbOhKXySoZyfinJiosvelwLdMNyI+CQma7bL8ptY6fU8
XRnulYsAdQZwaQpZGRXQJ7TFs4RsAesG2Gyy/IpDPyfBBig8utkqb6nZeGiyf5WX+GGys2MSF7uk
A5br/GXZ+R/oB8Lc4H9vWn3/K77xf2KTUFTG/71JiDDWt6T94wymKD7xd2sQDWeh4WChcMc/QGH/
pzVo//bU4hM4WLQ3qAn80xpUf+O/ZCkjBGzalJ7JBf5uDar46pEcstJBsGp8+Fdagy9UVJ+UB9B4
hRZIQvdiaVWLmiJ4WCh+XfTKp9jEOGHugbvgrdoCPspmHLUcAx2tNm8+gqeVH1pdD/fQS+0bw6FV
rsvr53DSB69tMnvwZOBbP6pOVmJhJDEVASyOwp0MLd50ozRBPlmHYC3lntA5Mx+HIcKhYmpn50uW
l/Yt6CTzD4Q80hyrHrvZz7OaAk7IbG67xTQ3i41zxTIU8YaJUREKq6bwi9Up68Ozd/hKo/Ey/RPT
QjUIprzClgMNer7D2zxa8WRQFb9D3o/aplb5eTnWgQGHzZ8Rptp3a9gGhWQU26eR/wP77O5/b99d
5Lb/vqW8of3241t1vqX4xD9bChfnJ+o11AlQqLycv7vtjhBTB10oYsi/4L1/d9vZUmJ90oiHRmhw
Xv6zpZTfsGsBDszNAaDnF9VbsaU+D2NBxdLTh0kIJgm5jUuzhyWRdSnGRMOHcSr9vjZjDHt96uub
sW7lXTaqpl/horepa930ylX+stpqegNY0wL0tzYhOi5m4y9wXwEhdqP2PpHM2VuVup1cHaupGP53
1z5EythusJmGaDCmlbVTkN3Jd1hagbLFfG0PrzI0gsquyFqKJBhTNGdv+zi5yVorQ7oqWb/YeoP6
oeFMHYzqjlTNjolYKgVwZq5P3N/TOGA8mVL2iclLKUXMfTgcnr3bV7baZYohtho5DpOBzAZnJAfk
87LXsMb4pvWl6kNaOjRLPdDb6XAsxN0Jrmz93/DC+Nfb57mM9//5X7y9BLP437cX7cM/8m/D2fYS
n/hre3ERCdsBm8Yw1wK8SZp1f20vxVLxNiIpZfNZApVi/N8bS8L1CMifKeg0CKawj9iVf11ZkvMb
PE/CJR2HK0ChCBn9gvA3F9zZ/hJKenhtIC4qIFBocl3kpEj2OMtq1vKDqrzXmjtoOuEmLd8v6k2l
3kzRXpPv6+i4lJobzl5hvquLoMMi6aA7bvvJyTD5pFt9GMptVR8iE9PD2Y1+Vn7RecaHdiMIhoo3
pie6eshKDDRO9Lsi9mblpjdP43DrTNtooWd4bByKBCjgAD2zuSkXVxrcFIvO9gtllALfo201e/1o
f5DMWhi8eKLFUZ6S5KukfDHLu1m+ddZd19zl6l2J5Z0MLJV7Tsk+RpBUK0ScngAlxzx6GPGo56/m
rmvoklyrql7Gl3/O6JMrGRxRlYL7+RacZLWvgLnKD11ifDbGKOGK060bbbW+WjPtS2DbVSNtpk/S
3Bu3lraMfooNgftsFb5yEFwQsUGOYrwClBIjKyoNpiosiJ+fBGUJp1rrdFR4Y/WjAof83ojk5KbS
bgxcTye7+mbW+mMhz5Kn2u1WlWuMtLV8eaigaK+j8vj297mIASwBsmN52UTe4vtcqgJUkJBQQ7Wn
h1Zt5c1QwwftVv0zyca2SM0D+FdpD+VWCZ6G/U8EAP/b+D9vi7Y/fPv+7exQ+kexXTKF6QlQOIc9
z/nxROn5+87nR4LlAxyM6+PsUFKA0cEGBZZn8pE/iRh/h9H8SAGiLsC7cDQwZfqVM+mC60xjD7Ew
1F8QoOPAxDbhAuCgpLVpraGt+mvvSNsls3ZaUzpQ9aefqNe63fQBTAN649r0o4uUvaMkWA6v9Tut
LFB6Wdsj0aV6C6mEYr+m3xr9l19fVP8/+AK8ffM9VHlVVK9Sy/65AIU7gIjcUPSBK/10x/250hD7
+w3QBGxRhCJQoxGg77+CS0mgPIktZT4h0Duid/f35acQeNJV5kdEpTRViRd/4fa7OKtpyFoQhm3A
pqAfKXQIRtzzQxJdAZ0eXJGcqnlpdiSJ5W4Nc2ePP7t0oF5bByg0K5482m1gVGMfTPVancq5TD+v
afjH20fkhcXLn9+GWEGoC7Dwecrzb2MVEdmiw22Z9bX1OSR2xK/GmPMPWpWHf0xL3k3+mBa3BmoL
6NoY4JLkxkQOvEXrYHARFNS2daQpH9IlL1u3Rh8gcpc5jSuvzMvpx9tf9wLz9ufXRdONgjYMLSpy
FxedlkHdzdQlOeVy72BPQHxJA6RqOi/JLelkL3Ftu8Sgzr5MivF+XhAG9rTI/G4Qtr+TZ0V9HGt7
/mAAGaIzXuXtHzmQtK00m/gFqzT11XBMfhh6vD4u0EweMnW+l+NR+vj2g5yHQH8/B0QLBJCgLl8i
wZW4b2U9bpOTiS3t3o6Ae9AyVTZvjyLu23/q8U+jsFyRdYZXAe78UjYClxc7afo5ORWtlPmjriCz
OmNl2KZJfOXuP08C/hoKYASXP8UQChvn62jMEqdGIy45ScnwE0RL4vahSltJQeLbMa5c7K89l0Kj
HSQ0DQd4I+eD2UOGekCrJ6fR7vWbqBoWDy+Y6jRrZnEFPvvKi0Lvh3CYpFLgBy/2B0TsBJ24Nj2h
c5dsJp0+67o01+RGXh0FPjVVSS45bqHzB1oKBM9Qd0hPeVSkG/6LNphteH9vL4eXo6Dpw9UG4RB2
LfHZ+SjAM6ZwXpX0xKEUuc2AUl1o0xZ/e5QXIqMUyjjkhLkQtzP38kU+2M96gr9vxlLAgscv6Urs
pLTvhPkCBKaCCWxU1bUWew7WuVpcDbmMP5PEf5V4PY/8xGokoKCwi2oJeikA8c+fNDVKTL/HLMWu
Sv2JN3S71dSx38ZxNPn6mtAsGFvcBSrr2o57ZYrRObO4aZhisKDi588KvdjdhyMSb+mpxcHbH2L6
UllFke3tKX652aAEwMvBfAR0A3HuxSg9hAAhO3qSG0fzjNH4pi7lJykvfVhCVzbAa1PJVamiViDI
WZeE/zG1YePpdUqDKleCduwNUf2T3MauY7SEnea46pDr88K8qkF13hR4eotYLnKiIFiH5MHleh3j
wS4nDKJO9vw168ZbfdGCibaxncr7oZA+pHnpqVhAz4B7HUsOivUhXtJvLfXKecHVPMNufPj97al/
+YLB9lDCJ4zADhR1l/OpN0f8x41qjUEpSMlHR0qd+9QI2z9riP+6fi9wOuLRTSrEBLYGOtx4vVys
o1Dr0XIY4lTcaFgQaGS902T2u4nA0+uEpps1S+kXsx2qgNjZ2aVt2G1qnYT17ed9+foRQcKlRNDA
2NTCNfP5gp4UvbWhYqWnOFayXV1rfZD18hzkhRzDUyv1jZGsyb1qUWB6e+SXi5yRkbrh6SkWAro7
H7kgOyvqmYU3469KTyjR/cQEuu0UjnFXJuk1tzvxJOeXJYV6YguhfsPxcTkeGrRTYUQ8KQAKZIO1
Cb658CPr3WLSDMmFigymNVuaYi/lySYuw+iatuBrr50oFMViSGKK/kLHrl4SbdH7gtoF9hw3Wt85
gUnM4tZDB8F+zMr9AMb8IaURiAyLaeJxkXD3aXF9BSj2pG91PhsUerhiibLE+XmZDw2IBvcjGAGq
HT2XBYg5q3erVAXVOIwKZLVUKug6Tk4V3UhSi+zgaGPW3MLN9+D1LJ3XYJt20sO8DAP0ZrLOhWUg
67i2m2oNkXJGWHTptMShOhHax5YC4peqjGM/WiLHRnqm7D9boz7fF+lAW2I22vLYzIp0b81Ke1/k
Zti709AtpmtHdfuzHpbB/OVjlshY7ET+YstfakgnTh/pRZx1p0pCVbDLCTg7PJu92FgdXEQS7eHt
Ff8yrCEAAEAGWpKexQtylGaNtpnS/j1pbVPvjFgzCGWt3E0r2di8PdTLY4yhOL4gRiAmxVs+31zK
UANHodVzAmw+HaRMC4H5yNfMBF4dBQAKZ4cDIeLyNmyWIbHnWOKBZHws07n+hEDw+N95FCoASN/R
TSOiPn+UmPK8OWpVfxoWtdrkq8A/OGvi//KEURYFrIlOhxDguhhlgVSq4mDVn/RIzQNlDL9nsXbt
Xn9lvqhWAVnEv1gIa4rD+Hn0sPRx39XJcMrVoRMYjz/GZWivrOqXt6qoDLOp4SwKqvdFRNtzxzuY
Jg4QA9p8HxlLCxhYzvepGWHjvmpIKEy0K359+kRyTSGOd0RV+vzJTKsxNGvRGFTuKy8zxiEosJO/
8mivbCC02AX0Erwx+mwXq7ookd125rY9ZcmIAVhDVVFiAlwkjcsr6+GF/BCJB0ReukOkPNioXEII
tKJDZmyd21NaLTi/y7kVDOmsbOrBCm9DFYyfqsfQjVOkGKtEbYIpanCNaiq0XUZrflSnXrvSiHnl
8YG/Q6wiNhF8x4vls+SJ2ddT2ROqGXOgKbDX4zpf3KzsrqmDX7DWRYCCOg+tBVRSUEzCQvT8hfa1
HuVya/SnDMGCjxLsnNbtIr2cPFpl27iCaR3KazkF+igrtKimaSm8MEoN1Y2w6oNrPXZ9Rzu4/JQM
kspJ51RFGfzyquMmpwYsCi70PC4mpFgi5NfaajgVlhG6TmbXe2NOrvW/XlsKZ8NcxEiWVasFVYTh
BJLQ3hiLFt3psdRuTAMd2hBI+D6aLOVUG450Z8khVJNokrZpl0leqkSzZ62xdeXJL3R+nt4PtGQO
eLaDeFkX51XZL3G4KMZ0qiupPqZF17haW1sw3sNx+mEqiYFr2loKPkwj2ebG0cv2RCGolr0OFYbe
XVC1R1fFjuvIi60YZ8qYLqLqTs4AIwiCU+UEjTl0m9iQVOiCZa5kHoWS+mRWMrSct9/kE2XhIh5x
CAVp5QsBTJ7rfL3Z5YpNdeUMp6TRuiCL23QzLprilZNpu4jRVG5hpn+kFjWosOvGQ9gfpmzbDxNC
kACzg6XMo806WJ3f1jbq3YtK9SjPVYAw6vj7JKq4bVUaqBHwpIlh/Iz7QT/Z+hhtEBVQj2U4l/sp
nZytndgQ+OMOb0fga8FspYs/Ou105Vp7uZk5L+GZgDCBMPknI+/ZXVDLWHeXsTydZKmTUJZ22k+m
Cf8tk7W/kEH/mm28vHYcXM1AqFpCGpyI4Hxum3kYdXO1ppPULto27vI/mmxUdm+/wVcHEYj8pz/U
2M8HkdC3b+Oyn0+U2ia/kmJoZVTjr9wA4tg5XyYUvCwCAeF8jEPGRRl/QY55JVCYT2Pa/QHd5JBa
00buG9kFYa1dWZSvvSJsTBiG3gEKHhfzBmjGyIoqnE8qrArQc+OyKTKZIqjU5Ff289N5evlgXDcU
PsVoQH3Op8/BISVcjGw5tZFRe05kJ/smydSN2uSqP5ZSc3CWrPumJKYKjyYbzRu0M+bSNbqqc8hg
ChTqkxR8MfWPqFC3vZVNP1O0f67JA7/ynhHRp/VG1sjHL5tuIBFYYNzCJ22Zak9GJNMzWxiNb6+m
VzIlSgMCRIWRGLHMZWmzKVTJKhTmgwtO/oBf0Zh7SoYMONIfbZ+4rSW3WKRX4+DqXad8i2ASgH7A
z+ohHKJFuRIOvLLuqMrZ4FCFIhX6TOevx4girdWSej1Na6J8W/HhY3Vb6QlNyA473fKa8OcrRTZh
uvfPgBcLPZFTqSkaBuztOrxbVifftrqaeHluRgfMzXDcGOrwcykv8kOf59pmRL7pykO/sv4JsgSu
XOXwoBx1/tBxZJkdVh7rqbHUZrvmCyKjk9T7pRbpV/b1q0OxnqhawhviZDwfaljDJEuKaT2F5kop
xGls5LXGaQOcprsy1CsNGqaWHQa/jyoA1YDzsfJE+AFOxkrZyda2I+VnX4/06Aa6v72T4lGnBFEC
bU8WgHDwtnzUvtAbNaT6Q9gq1xh0L8sSfBsRa1EdBj566VYl1a1dLtmwnhYOB7dTRuMRRjIsCLvs
DsCNOzxJeiEzr/1o21H65ZBSEPV1mqOIfbOpL8I8hUp7n8byelLX/HMfmZY/F9VHfHXaK2vpKTa/
OODORrqY9SWtmlKdcDFAWjy/DeXUUTaK2iGk5yh9f7fqJnpfOR4+YAa1TjmNUatSi6gLc7v2NrK0
GmW4D1Gf6zb4d0MdERBre5/yvVNtpFJtf6BaKg87K28U+cgOVU0hlJAey6bSHK+p46i58kwvD23I
EEw8yYhMXoILxvlKMqx4LlHB1U6tnTWbEHrMFknH4gTaWJF8e8IvyHfkBc1FbVar905Xy5+WrJKh
Gzd2mG30wVi3mCZaP8OslWQuMug/mTQqH98+TXW+x/O5FxhVWui04LEPokMvdt+zWAOlQnNZ06o7
hYoEIVXR1u3kdMmVjfVyFCGYIdTbGQ8N2YsjazKLTOv7dqC8kd7jAWO3bo/I3K/a/VE9I8WkOSRc
smiaXgxTtH0Bc7qdTmpRWMeIhNatkfR9lJLS2kvmMjxcmTz1YvZArBM00T8l1KbfIeBWz2evzpVe
I2iST2GjWRhC5HhcN4qFnjKsqTGC/23RAQB/Y48ev0PtIQxrOBbhIRH9jsOsrHttF7WhO45x8slq
hk7x9bREcq1SOiV3V7yUsC8ieCo8q4/NO6VIcqKMxky+dnwazUlN6lPXRFnve9sq0W031NZNPElS
SpXQkOHVrCNCe2aJe5GfKG2XeHXVwu9PuwQ5hFrNoARorTGeigFRAT+e9MV2Qdc6idcbsVH5saHV
t5gat5mbUsf58fYUPlmzPF+AAgWN0xRizhw2Iqk8n8JhUOQM9NBwchIFOyLy5RVZL1t+pzc/cG2U
Ho1sXb6semru7TJpXNkc8sqna5FWXgGR7SBXa/17qdCjA1U/SIVfpAnwxzarpE/LaCmdu0yWfIjb
pauPiqWt+yRUYtlde2gycWzXzdayemfH6+XNFJMT45trth/i3KbJEOW26Q1rm8luOkB9vB1SzZiR
yy56QdTFWfm/ODuvXbeNdg1fEQFy2E9JlVW8bMndOSFcSQ57L1e/H659YlGCCP9AgARwkhGnfuUt
ujWpVCKnJGZTu4sFSKf3xmfQ0UXthThQHLPEDDGud9O8Wriow0s0V8gjR8XUfC5nqc1+UVMl8anC
24nf5B3wrMHpzDN9wNLdg7qKniazNSru+2De45iFS3YMkK71Dfza5mdlkKl4Er3RfhKQzlO/75oO
W4YaW6Zn+KDBixLO/RlUFDKHaaj+xw7rMk+NOq3GXytAOX2yKwygyfYGx0/0pOiOphjIV8sqLB5R
aCw+4mQJDm4ccITyM7fE5SYLc1PzRqM8Znk2RQ9dTCsA4Ymg/gzbLc69roig/yGE8jWwtBFMnGrW
zvH+BlpfLcv+AVJM9Y90CeTi6gJrpiwWXSm6k9pZ7V7LqTaW9CYP/zwKFTPas/bCcsON53KXlmlm
iiLPicENB7FwHXJSmphbid9VaMfHMAxwNapKxDqv8clft3FQtFkXKN10whCmfFCtdt7jElaCPZqH
I3q83008CLxm0tV90ZFpQ5VpNpK1JRlbncfFC2tpYNJ6oeZ5+aWRQFdWGYKO/qmm7XJwHBgpRB4V
Ygy1QxO+pbQPtrvlcHiFRlk+nZuA3IEoeoFiXY5btL2tK05F36BBqsSPRqX5kjENlPoV1/2Tt2X/
xyUKSXxpzwBDLS07JPPsniwFHZkhSz9r+ZAbXkdwuJ+0qW49ZwhjDNpakW60SG7OEX0p7i1yQGAW
l7+1yXss0jqjP6GXrOJHXsbHTBtcH99B20+0sNyNpYtWYmNvuQDe2O3clDSYebVpDS60k78fHNXM
R6dLrf7UDVrqD6oktaOEu5FirQNP1oJaokrvA0K7IBy+HCXXcPSuVGU4DY4SP6j9bES+E889+CCC
qm9tnkUQ46Yq+tPGuM74AbJqW2WfZb1X+5CDRvMRYNJi17x6FyTo9TqdFNL5wZkftNGNge6K+Gzm
/aOb1sHHrLXFx/un/Kqct3w44S6FfjoWQBLX02vRW+pDTDNj1X0wMDImintL+vhR0M2fEKDmAfze
pwbyKu2p5GpPNeFj8Lbb+B03lpnfQc9dpWSy1HQvF6Ct6paLNyTnGdvx0YmE8Yw4v/GUAR/zCn3S
/VFEgSdKrUQvQKv93JwwjpsUxJUQy91jyaT5QHb0/cYPWwKa1aqQeLLxlguKJHQ1QWltxlqR8MOc
vhs9u4j+OBAcTpWMi4dGcDXCdG/22Hkk31NpOYe5QNypzQlg7/+QG7uDUwDSY1korvPVBLlFUBXK
knSHA34vKqJ278Y+UneqOVZ+qBfjrlSm8vH+oCvCFRkhIexyLYKf5+hzRC6XxTJTWerlREoEMugY
WH2wCA80x2FWgkegYrmnGeGHSku7vaEYqlfLlMmgW7AzotY5k2XZxy6H5tFESfXGkCa48zhEhaCW
KCF1s/3YJ1b7c3Lj4VGPAuGNvZPuRI+4TK8an6dZj/bcymQOrLzHo6w8izaAmDXD/ozzPKPWiS0E
x4kWS5vsaSimOy2f9Bcj7vMNqb/lElhtBXpiSzOJGTGvMpzGsAPZp9p8aqa62Tt9GntuWWe7KHNH
Xwrw7/dnf10HWCbfQGNFQ1LAoRG3upSqlhZ90gVsPdENp8Sy8W1PIrzXoro43h/qxvEjGl1EYuFO
LyLwl+ushAaPMK5Gp0TTrIdhjoxj724aW90aZRG2X+DygL+MVeQSA6CUhdmrp8YkohV5bz/A/Sk2
pu2qprHMG9qhr5BYmq2v5bS/Yop81gnbm0g7BSmP7KL/SNCnE1SfeytPvoXj2H8x3ShqnwK+9H0R
jlqG2adpVwclMdTKT4sawvK/zzD1YHoz9GgWSsrlDJeBiHVIT+oJSRXAJEk9+TF37cYoN4KKpfNI
HEN1bhE0X10ThelIPbZzcUrMWe6L3g0RE1az2PRSN00+64WMvlDBnbpdEIbVSfZ6R4qWxHC9h7mB
7EHUGT+YXZb/QIG/eauPqd14tjVo+H8ayB1sXGvXW4Lf69K0WjJZpGVXv1f2LkW1yaTEoU48q4Hp
YM7Qb6k1XJ9civ6g88DQo1FLkHc5+ST6zmx1hTjZFpcHPnERyZbevpkRNnuQwzxsOTLfHJDC8PKS
gydZnyeeunCGei5OVuBEOycOGg8wk7aHWlr6Y4wE+v3d9RoGXd5NfOFfA662FyUCDZFLXZxyfcL8
JZY7R5+fYsN+I8s4PmhD4Tz0CqJrEgXpQ9bExpGCTbLruqJ6Tz0k34XIrT0VTfUd/qpEsUIXj7k1
K4fR3Ii1rq81fiqmuOD2qFkg53m5GDl6GaBc+KmN0sU7ntfWKwFO+nGAf8T9abm5DH8NtbrW8BZ3
5pEuwck1snZHv4AKU2qgdT9gSqhkuEPdH+/WbuZ041oN3kClPH75aaExSZKzTJz02Agfw1jlq6Zi
2BhlORPrteZkswL4I6nYVl+OEpRTMQ6JYHOZqO6VQWWfcivBiouY5DBSAdiDJnO/3P+06wzAVU1O
j4pBHpgDZzUoPti9mzmJfmpnHbmiNv2jlqbzkR639aZRSxJzt5+/B7Fib9wQt9Zw+Vjoza9tu1Vd
UbfExAmT+mk0y/iBW3va0X+e3xpZSpt7Et3/MJ7DhcTZXYrR6/pgV5qo3YajflJaLMwGU4lfbBdX
nCxCmrCgIryRWt04DmwXcg7MM1+9fC9Xk5o3zqNdNp9Icgji5CSOTqf/lmWYbIx0Y3eCawSpDN+R
8dbFwiBGjCo26/kkddQb88h+AQe7Baa78TmAgV8lgPiiKxmgXB8NR3EIkrourR6IyaLdLOjQBEUd
bnzPjZ1BLwbMNWkDrcm1baXrZlqtlMrMSjniXTsWaHYmVnbAzUY7UgpMN87dzfGAh5IBE8DYa8Wf
PAqKiZquepJyNg4oRXVfqrT7T9Ht5O2cjNFGO+JGbQSiMd1dYKEQwa8KPVPRaKUZW+oJ+uh8bAa3
PuvwHv0qCNQDpzU6hE6leWWK+prZ1vlTMyTKRgZwYzn5Daj8Yo2LJvvVZa21izWQqp7QeS4PcV8g
/2lJ/ahTZd2Y3hvbk8hNJdlYJKSgMF4ehLgMWwutTUKBWATPi9ke9bxa3bjHrvoUkIyWJh65oAsa
kHDscpiiKpysXyKOyXbKnzqW9XgaKWJv5oF4atQ0elbbcHgSNi5EurGY+g0tsoWlJY6FVWSPqR7/
RpFWeximMkfnFNjL/Zv21ltOvWNhYS0Ahasw2amlgzxMpp4mt8PFzx6iN+Yge6RSUBWGyHUEDhY/
pZhVijDPcT8szWM5UgfOS2l+USaQ423tgKPowYlXg5nslbyu8dvCzWLYCDhv7Q9WzcAclzIWrbPL
2XTyKpmo86snu4XkqpRd9r63sR/KsVH9fH9ebrxAS6eSWh0IH1ABq6HEbARWaobaKW1ZFZPew8tY
p1jIWxIyNAXThbul8kKI9tf9kW99JC/Cq1fogpnWLz9yiLHWlP2sQfJo0cOK5/8aczAfUon23v2R
rlr9y+7kmV36AygMwNG8HMoJ2jlh9cVpdsq3SMbNRy3M2h88DfmHRVsUIb0UrWb6MP9pYyE+mU06
Peh2vHH33AgxuOdIdVVkM7lcV188RjG+QHUvTqFAx4Hr7m0+YL7SUSnZzfiUeUGofbj/6a/X5yqs
obfOk7FQUnkKl9/0V9pW2r2SjIGpn0otrhfORZS+MUZoVh7tS0SsuN2estiC8+YUSS88J65N+4Av
e46nmDUlp7wy/9BfrKOdoKmC3LjqfrFcxfqhEGgqh8gOi4T/qgQN1dlJ/kfKYRz8zGnKxA/6Bm3h
WrF1uXdsPFI9p3LFV63DKmEyx+E4T61ioR7boNZcUaTw2OaVnzhZ9hwkg0VLdpZVS5PCLJtdXATG
jNXq0D9DT+ppV83NBB9NjRComLRwLj1TU6rJHyPNeod3dd+/aPaEDM1AolQAglYcWlhm14x+OgWj
8tCyVY54VefPqEbmPyGMWWiwEW69a4QFUg0qZXGcqRkWftU6xRddgSe/y4PZWVTayv5LOceZh0aU
/BWYdVE+tl1oLtW+2sVsNixpybRuIY92EIRb0PJbmxrEkMaPonICqXR15c40olwhG/0EPOedPZfa
mya2Z7zUx+6PManDUwuJcWfT8/uWq4EyAogvm7fajPT7/T1244khEQJmxvONYtH6dA1GoigiGHRK
rHn4SB8RJqLthMd/HmU5wgLaK7m4EKuHLLcbgVVxoJ/QyHUOgUC4DCGB7/84CMoWoJdRbnFdIGDr
VGO0RDGqbWud4nao9hW6M7s5xkHs/ihXNx+j2Dq2LlDp0IBdt3s7LTJGNdDs0yit1LNlKN4uSc5D
haHUxtV3db3TzFpkFPmLsJsI8vL4D0Ni6G2cKKfClrrXpeX7RJ1wt0ty5alNRYsBXjTuHKPYglfd
GJgQyyXB4OqForpKMEw5zxq2usrJoiV9tutyQDccRbp4zn45amR6MpnbXTx0W7vx/8sAF1ce+PcF
6AJ3UCyAhNWVV4E+nRUdoVCnsUlSqeogPFXM6UvXLMYINMEUGsRa3b/QC5QPZmOW+zKewR1nEE6N
UKVwYWWK+85oXfdnVkj7M4pV1Ts0uBPDd4OmKD5SWIlnr0ymPDho4WA1B8KfYl/lcxaQPEZVs691
kfg2uv3FU2UJUXl2Cexmx/Vqv0s09AbR1bOKylfSxs78Oon6h3ouwxJvgXk8YQuEBgdmYvHZUtz+
nGYcQH8q+vykVZn7tg7z9LssNIQAncZFHxIXxe6UoOf3RUaThr1eNgy/rXruMNRrG/FbsxE5Maeh
yrx2cJ+jwjCaF25RqR0brZq+tOYQ6r4L2CHEbMDEHJsIYPw1dqb+K6tD9U8BBZisVDai9BZEKYKA
SQzvOTIj8TiZcWLuYJw2v5MsfVS4mbj+8WQDNNyyGR6UJBneTDgJfMCtTOEj4xRB/WG20Be0JntG
vzcJ93YGSMHDcnuKdnWrd7/6CNqOHw99uA97gTmEisMIei1WHz9oSirC3YyF92KwSd/eRu7oEBQi
P6ih8l+np8mXzADDwdoUiGQvXyWfqAEYJwqF8ovhVE3kK0GEiUTXR83X1mgqpM6It05ON8uD4Zbh
Y+Umybe07nQAoGWnv41MeC/Id6ZVgCgZNuIbl8NVkLDsXqoQdI1YY+oCqxPbUDIlNIjPahOF3uiq
yl6Lm2LXGWW7b8oJbwbLGTcCzuvqLh0QGy4iN6zB3bcmSqpKZeRW5yCsKmnEmUNVfoY9OPkYXJcP
Yhrk0any9JggrOhFEllpnY7uPCfas91Y8b+moHCiSVkoxNDGhQ2+3J9/xSzSYnndJMjO/I5oL4xA
38lxMLymhxEbToG78bRc54TE0iZ9SpoQjAkD4nJANI1dQyZNcdZk0nm6rcxHmcA5x5y6eTf3zvSM
aqrK7GfaMc7S6b02JeLb/Ufh6hUV1CsMUnvWgSd9rYGlOkrkOLkUZww6imdnSvtnS2TTxkLfGGXR
tSBaWEjcdCcuvzSM+rqymsigMylMQh/T2oGp2qoQXj9wOHPxrlE7heIi1oxfbi5hA00zTqZRhy+2
EWhIzIbYASMkcH/Wrp8ZJKUWai+gqdfVu/weMxr7Wa0T4zQ3EEIi2h5TPskjFroQfTFepOTaYXMS
WO4/8sMXHY9FqAhAGqhKUovLgfMpAkwaN8apFm7tW4rdfA/Hyji4gzs9JdYw7HKc4/f2PCtbu3XJ
Vi7fNyrdC7Kdii8k7bVGUiMm08mqzDwF2fQZM0Xro91ZEgypGT1pSXRsi2p65HKJdpZRuG9HTT66
VnpslejH/cl/vRUufwmPLHUbuutwTqkwXE6Co00Ui/RSnqPJVnZ5HIWHMMlwS08j5aii47wrW0d7
KLU6RPw2KB8TvbKBqunKB94cZx8kElVhJ3EeYq2z91MHQVgLyu5sN3n8tEi67iE6ndSwSVzAbnrz
ZDd401tAI55EZms7mZsRCiKovN7/slvbivoMuSk3sH3VlLRKFPPdzjRPTdB378yZkoBX9rV4UFPl
G9sKPi3kmIwgJpk/3R96icgu55SaLIQoeJVUqIAKXc4pz74ss1g3TxAqZt/p4uxNbI/hYzalw7ui
dp5lmUKeljwOIYnW/cFv3ISMDuOHdiLAAUCQl6PrUW67ciQAxsIWtZM8Lh/6cGre5YPt4GaaGF5k
NIb0+FnVGeBRuh8Ls97wJbsqCXK2/v4Rq/vfDeyun/PIos/Tq/6IH80hHKgRmC3aGagGxPv7X31j
HyOzioPqIqNCPLmGw4wwIoYOjZdTrWYK0DmUkr/qlsy+m7x1780S7K3fqk4a+m3Z6l8JibRmR2Ol
BjYjpqj12Q0DW9xW8vTQDQ063BbA26/ERMD+4nSyWq8Cilt6Mm4wcplaTNonkjo4H22sfG1kLRTI
b0n3kGra0PgJMN2fY03Ydv9Lr5EpKGFxLSNGuwhWATi9XN+qGIkma8c6TSMd/gLfjke3qd23Mgu6
AzVLnHrpaUW6FYDp7N9JCXja5seWbVQfGkzktnqr12vNDyI/WarNKvIAqw3XiGLoh6KyTmD+6nOe
u7+5vYYH9Cqd50GMWy3E6/eP4djc9CEIMMjCLr8/Bu5YxeZonTQt1t+YBbZCUdxHjxvTfH1/cB8C
EUdAhN40NPzLYcwFa87NbJ+MSjF/AOynPjFFZy0W7juB2rsXKq3yVZ+U5mOfTuOLPsrnVrrKL5hv
JAYiC819KAIn2akiC05u4IY7NdWT2M+1ftpAYCzH6fLGWX7sonFLeQy63+oWt1M1Ljsc9U6DjXE0
hr1i34C7hO3YiMP9ibkxL9wtS2L9Co1aH7TEKgcrLnX7lAz4hoWuqx2VuR52QhnTB5tCzs4sBndX
9466ccZvjGwSVC+RJTzvq7J/nurtLO0oPGsTNmLUncZDGGbWPnWVbjdFsDHqGhZuEA2bGP4lFLic
X+rhhLK0ybnUwftcbobGCpLIHq3oPDTRWaiZuc/6qnoigy13cSUMnASG2UuIa896L7/pqFVsfPz1
IVt+gYn37BLe03a4/AWF0SLpWZjRGaANmSFiBD4Nss7TZtCPHRjojefz5njkEiBtuGdo7lyOl6iZ
HU6pE51lVzVH3WmyB6zHDL+vHSSWWPCN71t26HqGkfcgWeKpXjS2L8eLAEOn6NOSM9kS8YgMcchQ
PpYjZpRTGiItE8lNjs+NMdEV5LWgwkKmsn6nO+DatNq1+CyCcfwwmZAfvCrKUuMlnJSo84M8LT9C
CgWvnIjW5nXoi1R4ERhHSE5hKB3PEP0weLoRj+d2tvTfGV6u6g51/eyd1DHe8+4fvhurQqsJWDC9
PWA860vJcgMzLjBDP2dsgram9NTHsUHibSDpX4r/7o+2zPlqTeiYgABGpY7w+BVT81cSV5vRbLZO
KM9miosHYCu5E2aj+lhfTcf/ZShAv0jQLRnz6lHDgrDOtNmJz8DWHK+ThXxTqPiDhwmWoPeHun4/
SJyYvcV+mNtyXXTtk0oJ67GRZ33GBQ8yh7JrDeNfpdCW7P/vUVZVO0XL6tmUjBLpte13agpK0HXf
O2qlHaDVzLv7H3VzY9AbWKI+iybhav7Ucehtp1fl2Z5M40PVlbPfT5O9WN0gkjtEWyW6W0cHhq2t
IyNBNXfd+YlqTELTHhKyAPN3gFPa7ooSi8pBEEqZI37LU1xZ/8NHLu1lQPF8JIWFyzvCxuK2g/cg
zwtp5iGtlMhHRMPaR1H8s9DlViR9HcaDQ2cZX31qdTbC5XBRaCqR0Q7JWWoK7iJ6/tyOyoesMv6I
Xj+7o3xjZObbscr/VQGEvUOXh8xeQP4Gk7BKTCOKJKaWchcGHZd7HNrYx2ao9d7fMiu1UzCsDMPl
R8UfbR9AR6st2uZBE0QqZSo0TeBzQKhqv+TwaFRvSEjIvDlVzEeVaGZHA5riZwetM/SCHp2hWOg6
EnWDof7uRqhs8zwgUB7Mjbl3Bjkf2t6dOw/lh2SrzHVjo8Px4NRCh18EPJeN+dedNCaBOeO3lZzt
IVta/G11jK0kPiazxCAHxubGjXvjDiSqWgj4NDgRn12Ckr/Ggy6YYtMrqarV/beYcvijbPrf0GK2
ZJ9uXEuAzaGlLzAihlw+/K+BcMp2s7K3s3MYxlCm8QjxW2GPG4t+49xiQEInEXYcRR1z9cxa2aQZ
RWdkZyR/6LJhbr7D2qH1C8tN9jk6TrsaA6n9xk67OSqpB5nLIlS3nsRsrKde6cL8PGi144OpXEKW
Ee/BflSPDgCDYx0VwzkbDbD2BYpt+Kua30sx5ztSaNx1A4GHtys13NohQ9WdU7015s0i4o21xrKK
YhQFGV6hNRR16JwsDK0pP8u0S54ddabGrg74MI1Ou7EON1abpaZISLOKYuUa09G2SDrZUPPPAq0n
H+vbxFPTJjvcn/grPi1HHKIlCARehdfA4XJTqfagob2UFOfFgQHAuG4+BbWZfZ2r/vVU00qh5/pm
lmF/pLBTHMpEVC+oklIzMM3qUM4tFB+l/F2XRXwAPJXvse3FM3ZO4kerT78JaUL1FuX8M4Rmh4UT
HLT733BrpsAo0B1Fgo5oZBV6KxgYFIDfCwJRVeMWbix0MKItjolY/jerWGcRyyHjW3g8oMEuZyqE
AgjIzy3PeWskbEfZx8cyK5F8U7pMxy1dL+MfUQJXeFeJVv88T2FpewMuKt9pTWjnfhTjp0CE5Yd8
tqwfQT41zcG1cVMsTBH8hFIncmqMC+K6lq1W4sYVZBvn7NZULVXwpfz8Kpd4+Q1YQutVjOv4WTeK
RQgBDzxvbjL32/0VuVGBgPGEgjGID1iStK4vxwldqxzH1o3PehAgrzB8LgbaKXiHul1Dhb/ZG522
l5XDC2CivT8Oj82gvhSz/XD/h9x4oBe5boeSD3Uq2FeXvwPN+IwFzeXZKkqIX0U5PkpT731dus3R
nYc/U24fuqCtP+ljnm4gQW7MAoEqqfBi924hRbwKD7SkUiWUvPxc670Nh1QbP+vRLD04RdZR4pSR
eKWuYimmFtHLgBrpvrR65whpVfpWVJv73NCLDZ3OG28619fCG4QvBSRo7T8PXy6MIp3Cnq2P4fe6
wccZjqIivk1Wr2SeUonC8bAKCtGuM+JnWWGujqcQ0IYu1FQ8cvi3fqS2Rtl3xAd857bV+GcYFwKr
zAOVRh9a7FsdjdfA7fLwAT6nnkCDm6YD0i2XCymDbMSRuiCHaoz6vV5F1qc0XEpwIQ0KdKMQnCx2
5B9u4NvwqB9ZkfKIKnWs+ENcOoNfmUGXHKq8M34Ugaq9tHzcQeRjzTkblR6ADu7lkAEDpVD8hrsQ
GqPVCaD7k0hOPS7hzd4uleabFmf8GTxBB/PqAqfexBjlO2eKJ0xj9Woo9xq86GTXunJ6MbH5M3dU
OUe4PaEDdaBx89zvMS+0DnoFPHc/OE0c4pSjp+VuViubWhVopUcl7CIVc8SoOVJYEJlHkJGfLa02
wAvXc/3LgTNc8usQLyML9Ftpv0XVaD6VAyCN2ZytnwUqMZUXGEr9sWtFl/hCjYbvam0biQ/6U5de
2ST5zyDoi29tOmONSUSdP7QOaix+gs+kgMEb6qlvYP0HlGgcFfUpHhKro4pZlLWvcb8j2hvY4E6q
LDfPbWJWggppOP1K4B9V/uQ2dFAlMkqWl6QoUXpd0zh/JqOkKbtx1K/utuWoLfg2Kp4WxZ9V3Kcr
Bu4RhTmfrSoBQsR9gGhkVZTYPWqxk8JAnm0CwG5286PipoP6SQJ0PfQiRwUQpIiWPNMTHHHuK2r9
txjH4KPZY4NDz0WGfj0XFqcDNcQOu5pU/Ff2c9D6sOiGZ3j3KoRXluB93JHU7bvQEN9ip40yHGxr
mOKGXls7OWnjsxjbGVZuVFcMnQrdmwDufY9zMX8u1JSDU/VVqe+CVE1PGgpbNJvaKUn3MHjTwC+K
GJ/FZCyzHwZ6q2JXCOzMdwMnnhjInQYoGqlDamf3pf5tjPPmsU3QwfAQ5Mymoyn7qfcw9qIPM6at
qH3gWOHBbiZwXIXeu+bB6cpe8xQYEy3E9QmajR3l6j4vJvyBhHRTX6/QYqhCM/oVlGERA5gMo9TP
Us2KnuD2KSQAUo/+qHMbfkHhU37Qom50nqvaQkEQI/vEN3RlUj26G+5+yGbwaUOaIBWv6NmMaZHh
5HseSOMburYBl2UXhvjthZDwB9HDkxvsCHa4ArzcV5QqeImSLCnehm0ihicZmGp/dCZwZ4e5LooP
9/fYVX2RhuACOOH2WNA96irSiOJApnHXNudBOqlvlqX9ZIj63Khh7fUmSqXYmP9oRt3dKN4ut9vF
7QdfAXIZfWvaFotg9OXtN0liMDlP9blMUt0vOiSVi1AgwxgY1bHtN9lmN75zoa5TQuIRJ6NZfWcj
c210jIDx0uC5S2m/dYHuAPbNnrs6P7K3in0j9H/OaolC+UYiTVqNdD9Xwwor1JxZ9M05WhjRi1D8
PrUQ5r+/iFcxPG0Be4GigleiDLKO45o543iqWX/WKvs8dtH3VDXcN4NRi43dcmMgQh+L2iGQafbN
8ud/5WtBiyxOKLruXCCMvSNpgaNJS+CQVPVWGH+9QaiJgsFii1Dip/53OdSggVogfhzPOcLDPnfC
vIda6TzbU2r744KBvz+H1y1E6r1/D7hKeqWOaXrcjeN5NkZt78IZ9N0JKr6eCMQveA2P2FNjVmry
LJeRrD0K58VGMHtjfk00QEjIwFPg37c6FYYdyqZ23PHs6vmfwjWTl3yaNaIA1dlI8a9hmHwuWe0S
M7NnKC9czq9Vy6Qya2U8j0Irjkpm9c+1MmX72himZ0ASjl+Fg3yfF0H9EPKjfcBp3U6p8IS9P/G3
vvlVZBv4CGnI+oeMk0Qit2oHsnOj9sahMvdWGxW7xI22tMqutDsptfOgIsPGoVw+fzW/SMGA3knr
8dyY+jFJw/8Gx4m/VVXlOUFw1Ltol+jhcRqrR1AQzwCrP7ZsQ6+0deXFricVNrG1Ec/f+HwWALAj
jUSKIOu8Iu702Jm7ZcmtMT0iIDm8kwMox1pQWPr3e2IRsyIvdgFrUQe+XHO3SnFtpgZyrs0WdFoi
nQ9ysBGQ1BGQur+q171pCkcWPUSMMSCmgXO5HMsCB6VEoaGdB1C85H+qnasHg9gr93rXhesXD7JU
fHfMCHmzRdnwk6poypu4GdHJlUyZ8GbbLE4VD+eAcWaA3wXxtFy0VKE3tEGm70EBWj9miKLv0pjH
16/HAYP4IvnJq9NNz9mgzI/wf3mabXzj45c5GPJ/Lpbxofy6JTt8lR1dFvivO9EYi14PJ2s6mzp2
X2pbzl5EWes9zYVqI/26tVfoy/4/1Ioq5urMKn3XK1OiTGd36qddvij/RVkG43+Kpt399bt1HfJi
4Ve3mPYul/DlZ6EFV4jZYiyzjW2/aHHnMRR8xIccWXNdiV5gyCi7BGb9A+vxZhBusXExLCNchghA
WCh5ozlAoglgafULXMUcCb6nc5MC+0f7SyVGC9E7VWb+EcX4b6la5B5xZrb1oN54fJbXmk44rD/I
ZKvHhy7XbEZdOp9N8hrPyOgB1tZQkR0ZDDxq/34uabTCeIagDvZ3rTVXWWnd2/aknl3YPXYsqk96
pmPfPkBF31jWq5LPQt1auE5EX6Sf+iog6bKmmcs0Nc8zaIpPgUtPX7oOR6eqoHZ5PUK+j4UCDsHL
rRQ5F3d2R7ELywRMT9XYn+//nOsEZ0HFUwJmfakLvhao/j47VdgjIGr356TIE8jFteu7g/hnrAaX
PtDBxXNqKd2st3Iu3LiqREUN1YiSw4AZqCeFIR+1FofgpG+1jYLEja9yKI6YSzyGgOAaLUA9HgmO
sDbOKqI+3pBTBKsLtz3cn7vrPbpU7cB6YYBMv8ZdfsVfc9eVTU3BvLHOeW3mTwlkmIcu1KMjecT4
MPWq+q/oJq65pY4NKH5ZqbXGdtBU6TwZk3Wms6L5GXHtvlNxj+/D1H1oq2kLjHl9/CH/AG+iWYP6
JX+//L4sD9GE0CL7rLkjjFFY6fBhWuUxrCi4aXPd+HPu2MdZiX7dn9jX9bm8eHiOX4GKSM5izL56
Jq2oRUakZmZxyhr+GAZBdaikeJJ1yiemuHlf0infxY0D6l5NIeWU0trR5jX2iCRMb7XITH1X6j8a
IkSE/qL87KBnfAha2/Bi28wfNn7v9X7j9SGJ4saCy4s6y+VMNQlWX2On2+cqVfK9BV3It7tGfgsK
ZNvUAfVINxjiHenW9KZo8pLsOIz3Wlsqu8a2Si+Che8nAyid+z/s+neBogDVsFQu6PCs4RRBz3SY
4Ri+DwRgeGJp4UsEK7eeiSucig4FnRsJERbGwPPl8vPBZw2mpJn9XqEyeXarSiETHztAFFrZDt+L
MTDOdkX5wJ/pqzgHGSIr5MexphVI/9VD4pHIFFiZ4szqmVHs/MCSqhNPDqZJD7kM3WMkJVgyJ4Cc
7Y1lHA5Uvppq3k2m256nysRdzMpJtD3VlLWBV5yZfUZmfH62rLzO0OWLXNgQANG9pfc47+1IJg/S
dfvsm41jA1IXXVUlXmpb6Z6iTfHF7eDy93WUvOd5zn7ZYWy0DyhS5Z+q2nDlPi9j8T6YbftARpN9
V6siqpHsCMZsZ/Exv8EbqHgx68X8TegJ9l1NO6E1oQ91/TSWXR3sB63SHoF9yF9xqUmVly1NQt/J
jLpCws4qn5uuln8qYlIUzkU4f6kKYb2TVZclmD4m+ttMIDx4tG08cNAEH/vQ65Ddo60TlFF6TIe8
99MotdhXFYVWcFNjuxdpab5RwiACqVUaQwdi0Uq0jf1wVSCnqkCAz24ANEUBTb/cDghrdpWdtvF7
2SJH71qD2OmZ3X5tDAVJF71vn2pb0fdFRbtrRk9uI0a7vrYY/rVuR4eLxuYqdIhnHGqMAGOgPNG/
ZmMEeSVKLN8eYosirN2daJzMuFOjb3r/tC3/44tbC6FVgiRQ5eQwKDGvvtuK8azpABG8p61Tv4zF
/7F3JstxI1uafpVruUcW5sGsshYYYmRwJkVxAyNFCrPDMQ9v1M/RL1Zf6GbeTFHdqbrLNuuNzGTB
YAQBh/s5//kHZwzb1NYOObDYxorzhGjOVvnJI/7DxbaozDm9efJgKNCxfn+xlZLHksdJv63aNLm3
Xa5uRupYlLSlurHqIt5Iwsh8Ucj6DaVu85Mz6Vu58uGPhhuB0yzkSPwSPiIffatrE9/AvF1TGzLa
PLiWEuW6NV3N7qJdankK2BvXqjR820wGKNmj9dnoTMyD3boZcdFv6+440hNNm1EI87L1JpycRLWq
Uygpj3CaJEgBVNGLxWbKCULtVax6fNz2hiSCkWnmoVmb3r6gn6EYXbHcDzVNSOzJgMRFkLdw7uEd
N/gVJk7PsfX3t/2HMoBLz/7HP0SF4ZnzoSew+7ydWoqbWw+YFrKWV4GOdOuGyHUREQSShX//eT+s
7zOA9g1GY7oKmeL8ff5SdiSYbxMUmRu3nd0WJzKOgGKt2C0fGrW+L1pV/9zUk/WZMMTuJ9KFH46T
8yfjOHgeU3Msf5w9tYbSdbqyGLdTO5t+aShlAPHmZ4fWj8AIHwPtEJdeLibA+4cLWnnVPOmyMW6z
JakPmVeSmWlV+a4qAJ7yfk2w/tPzS42b+2wtxZPbm9keq+qfebz90OydvwdNIh00FRDz2e8vdCnN
Ic+SwbhFUbHcq5Ood55kxpf2SvL49/f0/3Rl//pRH0otCrrKNNkubysXbHKWShVQFv2M7fjjXkF7
TgEOmIeBLtSS7/+gzNFUzJYG+zZdDG1TqFm1hzluENG5iN0gpXZIdIOoLXVYT0uhaT/ZH3/saCE1
AXVDP4Azz/X8UCdk5sRZb8fmrTRnN8rdapuleembfXOEyPp5FOplt4772myvRif72af/0Hjx6SAh
oC8wXZiqf7jG4+Qoai9S63Zd5/U0FJpxg6tuehqLfg2xoZiORSnFZWGo1XNblg+izs5Gtm3+s2rx
fA58v2Wei9uzXozbAOb/4ZzovMFZnbZSbtWW7sHXnIlBNv4s/VXLa9d2RUqs34hZGoGLy93XKRl2
PZssitKpW4K1l5kWNquXv/79IvzhwTPPeCQiLw4TArN/UJB0RQIDG3rYjT4syXZWrQs3WYydY9ZG
TXROtRyw8u2urQLqTJNXCihEIV66xMh+9jh8fPQQSCGro/UHk6O0/EgS05w2S23A5hsh9SYNu0WR
RaSnVO5e0RQiQGzCqMLCCmW98KSSIuavGjzcEtPrn1zeG4cz/uwLDLZBM8LVcMvz/Gsys6hdMWfy
VbOz2TaBK3EWFau4iJ1ycvy2LpRdW5rWlwYm/gWDhalFE5p1n12O0cFHRyInH9Py8dUcVvOTp8rs
oqlVRgsG3ZIX1ALlX1C1Z8QsT4r50TWWHkpvXh0JELTw18qF7lOyST1s6V8UXEzkOoPtliIHXWHa
62tzlf0snuoHn5VzF0WhgFoTmuuPRkBq0gttkk1xl5hFq+/nFcqN36cJJo/Z6Ha6z35fvI+FXt4T
G9SB161Ff6f3g7Gj6C5fMy03ISQDEQMW5l6SBhjygl1opO98/ck6PO8Df31A+K4EjUAkQOsOXelj
P1GuVt1VOd8VgS6eloVb9sE4Ntq2MtRha+ppvU+1utrqeVvcLWfvSrgXY6hNRRGAev7MVEX7+MCS
5cLQBebJWZbB+fehxsJpN1vaRtHvFMJEME3fAUlHmv2cuuAYnb0527nU9kul5ZfWypWrx505F/9m
Vc2XQIdA5CpGOQguvvl1/OXYx2nFGqxYV+/KerADpJjcgXWxtyPl9qHq1MaXMp2eJzyiMfH8Sc3x
A1GJqhbU85u+jFOZHfT7o6Mfeit27Mq5W/XrrDx12lXNUNY1hhCryvAcrGbizpvnt3bvkeT2tCD4
MkwZJNapcvZN60am0HxP/5SLfKtWbfSTJfOxBf32/SBMsr+fv9/HSLTZnWal0ErnDnrstorc/Ri5
/hyl/s3ff9DHI/T8ORhVML5gdYLifbgO5iRn8oO4DoWvB7iiBKOPCMX/WY33w1b88XM+FHmZEctx
svl71EDzuyANMYQMo9yHGvLPdfUf30Uwdd9S47/UEsOVhCC/7//7X6fsC1V2/bX/z/Pb/vVjH37q
Sr6Lu759f+9PL/LjT373Rn7/758fvvQv3/0nEn3WLzfDe7vcvnccan/k2Z9/8n/64j/ev/2W+0W+
//bLl3oQ/fm3JVktfvn9pf3bb78Ae/zl5p5//+8vXr5UvO8OBkT/D/+l7dP//b/K92r54b3vL13/
2y+Krf8K1+uf4ZjnGfI5P2p6/+Ml5ljn3QH607lMZD2Imt/42y+a8yskSCZqNnRubE91XsIN6veX
wEDPhQgSBwxGAdb/uArX/9wH/3mDkvf69///QwzVNTyMvvvtl28ozp/b5VmOZ6tMkwiC4kuQ9fGh
To17hAVuQZetr9Brxnzp/blX8IDIH4xGbNVE3za98+7l8b2NCN2vUA5GbTsfnKH3oPtm9/GFy9Bz
Yy7e05TrTig8g/lbrp0jBx57lRg2wqZOXmn5DqZAQdbTVo0jNBbMOjg0NWXcOrPT+CKf20hY9edF
bawtE6eDPVq/I+j/1oL926X43RK+Gt/bfmjf/8Ga7f6xGcTbS886+X9g+WJ4eHYg+Y8/lsaPC/i8
fk8vLOD379b972/8Y/Uav0KsoYri+IA2wEL8c/Uav4LtIklhJMkYGjbhn6vX/ZWRtEvzcyYanN/2
5+rlJTh+EB/xI6RS/LcW74eB8Hnxso8SfXxmT2Ap+ZGA3td1mi+xaYRTlRCaAf3L96zm0cp8s5aP
fQJFOa7F/SAW4IA8MQM4AmXgqPO4ybRxbxvJeTSZVj858L6hRN8/VIwswL8ZewHsonr6/sCbymZW
hTUaoSyQWvXdKHZWq0JcWV7TRiqRWsbPSt9rMOvgx0lyP4VD3ldZ45KtLnunxNoU9SaJfw+a1iJu
oG7syuTkJWt54RBg6RtDbIFzuNfrGnehMzllZBVjE7QtIocwKUwwbBdrKqcw66Cb0y2iFx/NO4wx
uS4RQWBHuSJ8/LaE/v/T9eFw0Lmh//dHy6/LbMxe/noinN/w+yNlOb/SKrFq8a6iTCWp4s9HyvsV
rgxzGnpNE8ep89P2+4Gg8BJjAgNAQzWp5iAk/euZUnT9V+bXyNftfz2lfzz3/4MjAa79uZv9c/1S
6KMDA5IHEoTkZcFy/X79uhOmAxOLO6KDnRN8b9a6srFFb4fxJLDZmO4VvVjUA22PYpDEUtsrKZSa
ubxaS2++JomMnede6/Mk6jwFX3/IBgspWIB4xhDgQV8wWakVcdvXHvC2KmUxQGHNPfx/ZmidqV+v
i9CumtLlkIECCThotYbVXKhqbboYuBpkvdwLPDWhKU+N2MVja9VGNGKVPZt0uQ1WSP3IWOuxrAHn
92ZTw3EyW2f6OlWyf85J4XI2bg+ony2OHSH7ycPYyy5n1ZjvWzyzEeVi5AGB80oZTJI7q4Hebcke
bWyWvyiTboXd2NYh1FIGDq5xXGflkKgJKdsOpMC0p09cRUFhnUlcHPBR2q65ckSpKwlkg2PuJEW/
0WwZ75fRO1rYqF8ZxN/YYeoYAeXCTbeAzRetbMJsmZJoLPsRa1LCgajw7bB20hu6FbJ78vbSGuZ0
36dLezeM0sbOPnH3KgzwQCN5Z2NYnAGVNofwy64S22r3DXlr0q2/ahAEDIwJA0ZQePjP2UPJGGCL
79G6cUg2u9FK/dXL0fW0HrkRZiybB2wi2qjQybzN1eIVF/FngVurzzFQb211/WLYqXKlGoOM9Cxv
fKjBM4ET+OZh5DfeFd7wtPAQ3ErJn4qz5XD2aIkfCn0pnjNWwC6TtoyUjiRnjC+nAMtErHtdZxrm
+0ybU/VtWpviEeIlbW4z4UFy14hs2dteFRuHbhx74y0eS9dhQdbKmTldWZN+SaqS6W1kZvX9Nlds
9QKlDqIhBuhNekgH17lTZppcQjMWZSzzUDObTJtCY9TcZTgBEqZ4BSy959aR22nCcr9KumImcgmz
Ok8/J6MpU5L4U69q2aFrLYkOaHXGZttYFcEHZrIOt4kq6+Xo1qrWhonSaneTtPQX8Bw3UHr04UOe
Njcour2bceraXYaTQKDN9rr40H6Jo8x6+4llawRwuVySNGyLw0Wt+l1atEhg4lx+NRIwOJEIHL4A
8ewD3njL5ZAUOIJFtYxLpXvsshj/Qicv4qAYBezoZMouNUySE6c2wsYmSLt3lRElfmWnhIWgJOMG
TNBwjxX7hXvQtXKRzrZrlHnddQsxMWYyK0cyXdSd6/Uz2ifLgKOtLJGXYtsFS7XpLjoyQVqa3zYn
jV7MMZGwdbF4rx7a5F1pjRJyShr3PSHDSbwjSCghs6R7IB/BelamOvWxek1rX07KtFkgnF6bNZJe
R1Fg+ymat6nPGK7ZkJwzeYkM3Ni1cTQwiYWqs6f1rIqJe9HsNWi6YZs3wBEp0WWeyAq0met66MzK
NQvycIzcveoyPTsyCxN7mbQ8sFY7+65KVq4Ly+2prhblWIOqhVPduyd3nfIXJHCADeBGUbKsXAwD
uYJpnX9kxVtsmsxyS5ntbrtOSxO/aJ3s6LZoK1TMVbZAOd2+1G0iWjDw8LtMehfF6rmXNYKLsPZy
dYfoMT9OZKMdXSDnh8xS+6BLUsQrXVtGuL7vu3Ru7lSeE0aJfGTRL82ducRoJ7xv38p7TFp2LIZX
XmaH3A4+N+vbp293sCbCb1fPqxG6+vk3KPb03s4tdUuVvhBGlh2xwoLWVqfTPknFfO8uXBL23viq
740u0JwONlMrs72AI77pTOy53GaaNpNae1trKFaM6GgMshbrymle9CtGuvD7S1ZPJq00kLP92Y2X
/OXb59eenX6aGKhui46fUJvEu/x2DWskF/fqXPV7FzrIfErgAn9itJq8JZ3lnoSRGm9z3quwjpz8
pXNKEXbtmr+AVLdPcJ/W17kaSVlzkOX67riw9c2d/bnQlHlPvejdO9083rWrUB4zmTZYFnqZn0P1
9JtSuBeTZpMfprvT12xSklPRuc7R01Yv0FoBPfgT7gSe4uxlnM9qcb7GWPDxqON+OR6M2ZYwdQpU
60mNCl/TU4bGcugPiEw6cvEcq9groi7uu8wyDrOzzNt+sq+Yf931TXG72GI3C2MNQZuj1Jq2etnt
qRs3AK67wTBepevWgUqZG7pJJw6q07D4pXs1GUgeUCVduwyCx8yrgaGaNpC2WWzWSusgYfRKaDL/
9Tlzlk3W9q3v4X50znGUUVy7RrDMK5Z/5L1ESYbatnJT89gZdbdVUzEE+OIZzNAdxG6JlexamyXe
kZuoBUvXvzgNOUPz0I5+PC2PuOFkXH+mTXr8zCz7i0WCOsxM5U5rp+aSs8QLhomZAl1rFeXDxOp2
2IoHxvDRuLrlzusL+wEDoDnU07V7wglHRs7oKMcWKdC2q9M0Eq02b4G59prXLGzcpvt1VrvNujg7
FRuCs6sRR1a23nboKY5KO2877N4ATSjZF6240gvFOUlrJu9h6pOgczL3uJRCDYqij6oKi1jwsodY
JLlP3NjiT013aPr8U9OvW2nrs2+Xo73tyW3wG634koEB+vDa0WTUevsVUx/TV8xODT2cnvw20wi2
05YdAYDk71lOFaneLEKar0AxJ3eTmPXeXBBXLDh3XiSM4TGzr+awxsg3EmXKNmg5yoFcr9lX22HP
85pvlXmxo0HDHdY779V1GvTJIl7yJZs5FHvjZmIwvE2mMQ6suPGuK6tvbrXOngIDb5ZQuKV7R7Kf
vk2I4NlhUjlD3SuzOSRePQs7rBfWsHRMsRuJPb+JE4O2ZUJqmEEB2xelSeOTyjS7RM1XXnklqnD2
6jH1tUVRb1rYGJ/axUQO1I7ZsHczxwspSN0cnxCOEXvR+4PjxW/Ay8tlzJj4pIq+DLCCgk8tJWJg
WBPB2jTJXuOQjuIKkSdHnt2HsTkY29YpWK/mmF7Gqmg2rZq395UsoChPSo2tod2s5AgKZesMVhtC
XYOPtCbTfhwr+7AYOQ3i3CjHjJiEvSU67Ygxk7Ob2K/wpqzJrXJy5Sqv25FlmhQXGuPbDfuith9t
k4GxPU8z9kyKV4WrySaT4vi1hHq/gJunmaOvft5L0lwy2F6+bqfeRbY6SehI2kBZ1fJUZ3Ub4vNV
buoFkyYxq+2dmLIigAgS7213SQJZOMvzqCs9QfE6iq2kdZJbmvEpdKxxjcQ8pe+5VSPoEkO+bZBz
2n7K9CYaFo2wR4SivkqlHsbrRBo1DNAbGXfnEnredHahXE71FH/hFxfXHhERUd+w/49qvz6M87Jl
ENf7dqbk+3XyDsa0mKGNZOY90Sv7zZWOulVsh3DapAizwjB3WU5sihXH0xZjuOkcdu1kYVrH5IVk
nEluHn/1qiqLQC0dnzP5CZVQd9LarL4xC0YjzE8fm6wtIpmq80HgW3rvUTKGjLpR9dbWEhg9BWi/
DHaUk6oYuY74yol+u+pEa8ccZT7uhJejN9zGZyndpOcLD9GkD7u25TSJvbS6ITw086lq2NWa2flU
ev19Tml/SKzuzfGGL2ppU3uRiwt5F/VmOSG9O/um4rPlJaJFuZW/2hMSxCHJX5xy5fRbqxrBUHPV
8owxizBNf7EGTlpJKB2lRodBHUxpuyDgQI3VNRp751QJoV/Qi1RbMa85ivcyfYS8rGU+KZzuMcHg
Iqhx2KdU1gOP6tsfkKJvZrTwYUtvh80TLLFM1V9cVOE7Ci7x0p9XBEX8YZFp6itp7e1iM5M3s3BQ
aGllc6zSQnCb9DhsS288DOq8Bpm63C3CtXdm06h+xpjbH7upZBiGiTg2yG7ZPeTC1DeqU6zR0g8W
El4bz9MmthPU4QUP/SpvFYea0k3c8019hzDv+BhtDNdJPc24uTbvU6dQ6CJC8VspMAc3RnGnp85w
Myqir32d1JfDqugysBoXK1VC4h47YBQJa2+yN8gpUYbKtYHE0Zpbz0nbYC69L+OAEy7aQBGYJvep
a/V4P3LU7eAe3Be1sT8nNh5ic1J3vZHZV7isnBRTW/GWrZIDdNQkLGvhsYukHvpCz95IpSUwb+hI
GeYyklSmGSICtiUexjJZzlTgYZ+t6m1M9Osngk5zf4xn/GGGFw3a7oOYWubVprztFCO/R5Knb0ez
NT7TV3Wb2VXfGlC9g2fgRWU4zZU6K1erWl9WjthOLpUWZpYykDIXe6Ixlr1WG5i3e+lrMWcXKtf1
U6zZZ4vjhvuonRGjzMMUcuz8Nu60oLfIj7LKroxGvSy2Vo+kzPcgKiA16sXtZLr9plFyNJKxButN
L9QNlhj9rijXmAFM4h3HOKE8U54dkQ4EqRBxYlTK+B5jIv9oZFoVulUGEIwSbsf+Be5byPgRzp+4
LDMV23Xbik8T/rkXOPSq4TQTD4dh8l6Bc4ZId0quJxxLQsKWrKusTgsZ2HXdBQCZE+SnAstFhs8n
5lwVvPmhxz2OMNdUMWZ/XarmEk+8attKkDeGoKoRkP79JkwPv4A5HW/mpVS287kPpVixURL3Fo13
M7ya2GJTvulE0WiYINH1pCKYFdJ1MSPkLLSzYMGYYmtn1nBR82BPhdQ+W+RMBQR0aYfMwn9TxfA9
APp4Wibs+pqcAd7Cnv1JKE67nZrYucduWb1Jxt68yD0JuDBPCoW5h+dNsiTHTBQ3Y7MqPrYlxkbo
5afzHHrnmhLj3dF10HI2435i1uq7aYNVX2JnzcZe5viavy6Lmq7GXaIqpD8Yk3W35uZnpsgwquwi
HfxBmt61EGKNMk/vXtGNmoHIXS56pcWFb6lUIsMgkOZONgL4KSl3Vq+oR2HncegO9FBUG96NaZTj
HWPnhJ49z/VQkuV4m9aJFtELF7v67IqJBGq4oEXto9pJnP2YYlk4QNy4r72qvjXQ5XS+yT57aoxy
3VVl3x4NohEuh9gd35a5YB+vGn3noO65q2Cf++WK+nKuTeWpN+x5V3uDQW6CkFdYJjaf1caUUNaU
FGvnIp832Hs6fm9a6SMpDzepWp9Mmv8kVZ9LS3YPLnBWUKAh2siJ2lV4cbNdZ+shIzEuKqylemr0
srkoEun6hjZlnxrplBdDThGgaetLq48yyst42Q6ttV6YlnhXvVE7JlO6XsSTPvmaOcw7o4Cguq6D
4zPjXUIP2tmOASaUA8VEjRQnX+rZwE06j1/Hphu2ZVudWtqvbu3qq9bBYcOxF/trbJNMYCTJcNFT
8WHmEmdkqg9r5qtjIp+FsMoLLl0WOqVLAtiie6Gqpt2NQzF+PdBs7VyE5UcJ6BAwBCs132oGOyRJ
vGJ4b1qxD7auY0gTr8LhgSB0Q01tK1zTZsn8JW/y2ynt5t2YCWc7geZholVNW0846H6YaD95MjYD
1VrRfjZxdbdOkKmTNJFcmLQ5SMqhDTxRamWM0nr6HotEMzKFLB8fgjGNqkUft3ggpdHQx81lkQ/x
5Yz7H8RTpL1iFuZzvfCluhFZHThHY+8gdlW3K2V1JFJNebB72pO0nftw0J1iK84ogZoM6kbJOW2X
Qt17jdrv+F7p3mPKG4A1lCdzLNttQhrM13LNyhfhSOytih4nQNgX27Gpls+kSNB0Jl4Lv0gk5hes
hLDzrVf3xYUVGeVSDLuzz9jO7kS9WYBtnkp1WKI8MzEWR5CrvXmDKh57V3Znsffg3WrSVa+aNVe/
CI/oNmt026CHUv4+ACcB2C9JWOdQd4YlFxtvAKHRYxYlPvl4YiOfeh1EXl/Ged8Honfqi0T2KIcm
/LAzb/hkQMy4JDC42Q19R2FjeXP9vMyzeavP6uRjCDB/djPZs4WY7uuYrelRKuq4Kzi4YRxOi33b
WUp+N3Yxm3BNaPNUnRttsSiHetbWsMPpPDAlh1Cd0jXj8y5UsjprzSWnyc2OMh+yV6OYyHfn2Els
f9Sr/LpvVyc8e25J3+4yl+KhdS4NWymW47R6mdymNvzDDENERe+L0JROZ/gEqXPokMdyHBSv2Zsx
hF2eg8a7EjOCdtC24qTJInkp9UZmfqlUmd9OKyTP1B0/VRpmdvHC+d+Cud2biR0fPXtQQuJ49Y3u
EQdUZ7gVDYZIqfUU5X3AIN/X1ey6Q89yjcHvfKhjZFl2UWfbWGvYG4v1hH1JsoUGNlzkThHfKNw2
itLFu8YtVAPgtF2U/KU8yViND+yt1WUKSSyqrGa+4vHofQcG/Rt0b9ZR8orL8qtiqXewwfMLQkA+
9Vp8lxkr9dCojucg2Dl0WCZuqr9V1TAECC+f8YOIyhLjgxa3/CPgIvpGzdSpgvRQLZwHe5JZgNum
E6hLstE0/LAmUzVCjachwvEgtChkmf+kSYA0V8fIN99AkEeF34xs8XKiwFzkYayT/q5VcJMwu+I0
pkyAh7ZcN2MupiDF1OTQGPoYlv3ymIjhqW68JkitISJYelPTjfparI4nTQNBjONqxwMOC1dT4pMk
zBo2VSGOjiqc3ayViDP1iXLNcHFY99Ar6Xmf79FJ9Ltl7pbt0i4lWRHFoW7j/kSblMMZms3X0cEh
Nk04+bNBvzHqZto1WO2bo5EFZHMmW9mu5rutyvbOLjolWgsTaNagkVoXrEwMJoU7WO+uT2xIgbOJ
pUf0Vh7Q/VCcJuGBvVY91PnGEnSRef40qEUVOql5zgvrlVPWKFpOlM6AZmRovSvbAeL1svG+ykot
1Don9pWFPIem7zWMPoxy09gxPpg96IEKlTDsjO60JlT0XQl8OwxtgiGuXZ8EWNLGaSf6KIMmu625
9jAAkK9pysH49pexHO5nsdxi21HAvoIqQ91J1dc0+J3QWeleOkaNpToBjrOHeNDnsHOEvJzyeq/X
+SfZJadRKm9yxKhDyfQxUhcnu8Tt+kZd1MQfnR4qnBo7uxVbi1DFQZvIE/fVtbuWbkU8AfHAXGEA
TBPlpvvFSFyszs91e6Vv0AlQjg1VpMA1uEGXzwKYKiBpQw062okgXxVCWZVR8QvPwNhlntyrlIc7
MHUclse8qPZu5Vz0fbfBpfdpWlQLN02ygZbGDdArfupIRoxoH2LfZjy0acy121iF3TDdWNWQ4cTJ
zOv72co531owWWHYF8IrSI1tmRiINMXM2XDmaK3mDBqp3NilCbqXys6vocL7elsY9w6+KoMHTKcj
VwgSxZk5MdUjkpwhyBd3CskQ746mOz105B0DbtXqppLqU+4aWKcYxbizB+++tim5mt6YT3qKA3NA
L7r1DGkcpDXcIt1hOjKX42UJMm6AAigy8uo521hi2Xj6+Dym3h3cbBYaYT7s9ENY9HrM3ivd/TAX
6j3lY77NvC8rcgrwOwHoq3r31JGfkmy+otGAeGnU6V0GsWFhnnNJAIi6GdDynkxFe3NiB6BJhiqZ
IhqZ3VuvWcVuQkd9MNx5y4lZsqexJBwtm/CuoQ3wSrEpTfk29tU+JbKK7HQTIwH1FuOH+pAnVX7R
VnS2nobvpideyJ0F36roe7QMS5s0Njvc2JnPLzHHhyJcgZFXfqBLSg6To8qtrmhfSk3eE2P7gk8o
pGKpaLtiystdBZc7LChYjzgGWVuDUu1CtYs2pa+edl3tYZZjr97VYuhvRjWWd4Wqz6ghiWayUonD
lNuMPlKuOkzSIQ1o3tubZNWXrRDD54zMtexiSqYwS+/Z0qd9WU3SN8gf3OKLzGOB78OznKUWDrVg
iatdHlB37fspz/lrlDzsrHFrCELlYCNDHL3okmGzGjNs3Hk4lMVwVQ8swMyKi41W5p+X2rzheu9n
wySv7rw8C445YtojUNdtV2R3cwcRNWf01wwivs5SfmgcqmPbdEuodPKWSdutMbebQU/3krDdSse/
ibMm0qqRb9jI/mjGWJ0N6fXgaY9KwqOO31RRGCmvDm9FSWhsrGivXaXuLZ6GkaWxnYb8JFV3r+ju
HQIZWMxmdZi75GAZRQQRw1+9QidDqNZ85mvEyYBQhlgsHUoSoegnG/sxbcWTleOv5Qr5uZkVSL9p
YGrdndmkS9Ct2n5iEpnSLUbMeeWTuuaXKTkxCsGuHFHhXMoHNcULmip2I2zj0tBkF2nLou/xU1ou
iarY1X0WB62Lk2xWVTGTWWZdOrylKZlfV7hWB6V1i8OoIFPq+/jJOlcWlkIFZZdDSH7w5Msh6SJs
sD9XqTpF8xqfdNoWIq3VqEXugRvYCgQEMUnW3tWZ6r5xG+eQuKl3bDoto8MzhPMJQMzyaQtRncT9
dAX18tis1HGIafKosvtsA9Qgn8x26a9nx8wPRJ1kJ09ZJUiCk4Om2i1qCHsLzpLt0w4bJqycRp5c
Z5CPZpNPr2ZDwd7N4C4scvJ3MtuiW6euNmP2fImfd6R2rYxmSjmozm+2PZpBBZWPgYw6hLO3YkZs
d8x0K7Vjngf0lI6mExncGShr6NE8g9Ob0oTIjNDpzlJJkOQENCMbnbvMVYsdgQhjZHbDF7MoQB4Y
UoFZwDvP9tzBgGoQG4JlEGEz1WgFB8s66FN1q+FLwUiDvLZheTRjcWgccgsHVb22SSiPdEfi0xM3
j2U6XE+j/sAotMAUmPm/clbmNFrS7sXaLiG+FV/apNFozCHxjrld3w/16BxcM7/FxHjvxp6xGRoj
DoxZW/zBXG8w+JNR1Y71oR3X0C6Xknm89nns3S6YGonJGeB8Z6rFjcUddZzC9onWpnBNnO3CYNR3
AWiN1IOQXcZFOLvxZVElt44AtOickQl/erbXX3djCh+H0KFNPVjPnas9D+NcBi0zxWiEbH/2zntM
6uGLhytpE3uMUmwrGs0kYx0b1+kwyU1ddoyCSvULtqDVTrHdCkY187n/pu68miM3kq79i7ABb24B
tGeTQzOON4gZjQTvPX79+4C7EcsGOxof9+7bDUkj0WRXVVZWVebJcwyYtrg6yJvOnEoXwZhT1XSu
3/b6AWWtn0JOMSJOZK6KzX0F7eBODeDqneryyfQkntzaU6Mb1YM/QMpZeYN+V+UqlF8N6e0u5VQm
fCpHM4Nzt/dzlxp0cGy6UN1OUkm7Ssy1nfI5yXSPR6iBYKZT+eY3yYrq+6yItTPtO6c6q9uNkfko
aAwPkYobivNB4/HAgKNkk+ZQ64Xsji5WKjJAVHBjOXroRQMxrFqU7cgYMxjRwnjbUrDfBHQWoMQn
B+y6MTwkJklrUQdVKPAssL2ku9MS9bmbOn0zaP1jSfeYDTXit7qmC1LzC9o3/Tw4hJ38C7nzPVT7
58bP0s0oZ8lZ9NWECyiUUZLKQ8UYFV43qWBkZHF52IWkhWFsHJRvnVIMCZhKv5CUvycZWWZ3Jnzi
FTMleXdQcjQHT8Mw6aNdlHWinKnJStCPaV1cHWpTkKS7sqgCBKeSqqQSVfmCEG212uqR7izV6ldE
lyV5+qaevgek6mA0IZVU2DS5kCfji712bnh/5pvE1MfgC+e7Vz1UQj7+gzitWW0otRfk61O66/Zp
qlXxNvSyzofPh1JJ7qQ+bQVupFWCdAf6gwshYlfBz7KAPe2+oSmweJIpinGbxu/j8G6Aort96irP
4uLqy2WEqCIcp8fMD6x2a1HuJnmvWUDHaTHoRNoOxIpacwxXh3Dyyb2O9/3gMTjPy0lpwV1QN24E
L4Ek21bXSeFgV00/qD8ytLfEozVKE2Rv0aBKdJXq+PtDCHgCP+5TgZ4WwRzdXorCzpZS0/oCmsK8
R9bu91BqX0za5W2163Qn0bNw18R1/2QqaIOUUVHuaw+uZdyp9V/TqC++0FPcIQWZNZPsyCJnqSNm
knkA6PE0dYb2kvrxD78ytnoUkACXPEdO2w41GeWL2ad/FECqAggcFFfGSn2kcJ4ffcEsaNAeunb6
poataf7TVfDPYr/TT4iEfe2LBk3tEk1y3/srgFZylybGzoqqXYGsCMX6O1TLJNeLpIZeiDykFBJM
FGFCso6GvKV4kRzqji9mdKsdpDRP3Kq0gP0YzfCtnLR9UQ35yWtkHm9ce099OtJUAc3DKdWCwDXm
Scq0TCH1Xe0qQckP9WCNu14pfmeCeR/ItBjKYXnsaRTa8ToaCHBTObAttWAj+MRRXYZKD1UEamWN
IX31aoN4PMj6OVFF1SV7OQJliLyD0FXqd/SuIcXtp+9FE//JuXS4zVDtonry9kZRIvvbWJkTwiv+
PSusP/JoRoc2b+9zo4p3ede/BEM4nDoyX49lCSee1hvVNgrF14xuKycMak4ZBWZyexap20Y80DI7
6KL8l2HyoLWmaasO1MmHoD54TTBsMrBrPKpKChHleKRoRweSxSGIuDgMKFI/7hI/gUDYN37A5sZL
OauHR1/ydFvX4CHRZYs2UMnzQxAN1tk0qic1M4sXJAdj8MyT/gimz9rTFG24FFfKvzyY4uw+tHya
NbWB2kwt7esOjFeFjIoN1Sz1vkr2bYXR25yzgt1WZXZgt5N3NU1YqaXkT0nhgOT+tEHerJ8eTHkU
nQwlMNvTBNnuvfhnrPP+rEOOtlyOnuOoG9A6pQ2OMuzzNKTpGeEyyrpWyW1wBma7tDwO33JVSbnM
gJE6UvBGVw3FDUSfSYuip0av5vQLeJj8OwGbnT/OkqHfZbL60jZLpAG0wAg/xbYRYX3UorT4PXXw
m9TQ/5TanZqkU46GoPo9DqWQCmNefAXZpp0APbaOoFDgbKfqOM0hC/yrF59VE4Xlnl6pBLigQ7cp
mVALedV+vtxItTDtuXNE36K4CMA8BYg2195wJIBxsTa9BILIAj/YZF7VQxTUSty66qwvxCMtZ+w+
pWkH8w+Pvqx2ulazNubgZXeVRbu7WvZH2EDVJ0HT66PZprI7BIL+hU7RcUtNIrqfSR6egiL7S658
+cwmzoCsJ8JjHqePAPGLQ1UJ6jNlkR2p47+1KjJdoYrugKcTCidVfSxaqe3cUKKbZdL9yAMDFEzN
ydT9V6iAv1J5RO0jhHGjFIVD5PFElsPwaYgp5KkjuSnO4b1ZKsLfWQnGILcMpx7zXSRnuTOUU38g
Qmw1DVCPySbZpEI0wniZxKoraZ7EyazHZ98QnzuL2p6YSDsqX4Utq/2pUBv5INN663gglZ0u7LeT
ib4clc86/AL1dcd1PqMe2QSGDYWM72oABL7KRWPc+3TsQNVR1VBtR5Xo0JTQHKQgHiGLlKuvUxR/
U0zIUfq2/MMDqHkCggfKIe+fA8IuNEr5MPytG+oLCaJw21JvoVL/5Kdi4HiVZXD/7l+4gkZ2KhIn
6Ofvt3FbfJ+s1CI9m/RHrxZZGqmhJt7r2fy66KseJkR7HKwmuvM1TbMpoBtflVhXz0mvJVuADOFu
sOQNneN/RiudNnMqH9vkt8wI+dwM8ctNCr62uTOCMlO3siT8bkWI/cgTmQd5CMV7sx1Vdh0ehlpq
/tJXJtA0Bb7HOtL0vQI6oEfcks48CSXC+ylvXmEZ7eem0HiXRPW4SeDzO1GMrO8VxNnsTsz+ZPij
W7RhfCorYKs2/Ch/IxwHUqjc9KjCkNG/G2V2mlU+oyAHnI2ixT4tuztDMFzJ6oJ9qgDoUJpJ4jKe
hbBjiiGuLtfcfyBvEvR8W1JoqEH+UHo/Wq20bynJyWOTuGndOl0FIqKOpGfLb+6NtLhL6fQjM5Z3
2yL1AdiqlRa7iWq0G3+yirsogm5grKPA1kAquRXq4E7s9xJ6d15uo4br7esK0u2WxBvjBfiFytG3
VKKbKzEC0vnMUgyTLLDeKLXbIXpCvfOb0MQj9S2Eii1t8OymHyeOeu1LnnbxKck0alpUzEMvrU9C
3GdbwKB7SnWDG0hcyfOcRKUSiwjJxObPJBAhMh2EvxRpfJ6KVnYa0u+buOru+p6+PgGWhhy+U56H
mqn+PSefD/0EvUbUqObMFdtsYq4Kdi9N0yFjss5e1ma8QD4Piv9/7JH6/7fdBKT6DUB89YtKyns8
vML3/wcPL5v/oj1yVg+A+VKEAIauuf80SBnKv9DXQTkIqqQ3Ak6+9B88vPYv4O40f9BNCB+WBLnR
f+HwivIvQ0OhWhRBSImzDvlnOqTmprz/YuEh7oVV38I+3YHKjL2dsfLvWicVwUce06/gwdUauE6n
oGmqHdVS8l0+15o1XqiP5uARo6IBpJBWe3prLs0VggEtdKNCURHXo/ZnSGJpSsgthJxAvgrM6K93
K3GlAWyG8l8OT6VPZyZmQJ+NzumFPZHKM0l27n+lIILHpwH4pQz1aLdi5Y3Y/J0d+oNk0aDWT1PD
zKzygehClySecNLj6fCwfdi7261tb0/n7dZ1t2eHfz+7/N11HXvPn9zzaXuwD3zP+cy/Hl2Xr+3d
I1/bHPkj3709HB7cPV8988MHvtVxDvy27c7mV/Lr52/Z5vz84WX7cDjw22x+nb2Zv7w9bJ1XvoWP
YDvzf+HP/MvGtp29s8cu38tv/LJ74NefXJdf9cp/OWzszYbf+MM924fDi33YOPzMZrNxNo7jzN+2
4ef5ffMvc+74w5mR8ImeZvO7vXP8tjnO37o5HuyNc++4/JlR73c5g3f4dNvN/s5xtofzdv6gfLYd
P/nk/OK37vnW4/3zfv88TxMTNf+0ez6n9mz22eE/316yN2GmGyu21NJOo4rsSCQ9nrcPr4ftC4Pa
OL+c/dF5XrG0aC/Xlr6x3GINjyK5wTe27uOP3w++/WBvft47or1i562X8daICELvt3Jd1kVgzHZY
oh+HpyfW2WG+WZL96eyeHGdFB2LRiPtxYAuyBk9qymjC4Nl9fcFbWKfba0Scu9y+H6Zu3t7vohOq
2IbXhVh4PG1Ps0Nvz2//558Pr1v2xgO+en49b1/PD6XNxjm/vrKW9t0Oxzo87Q673W6z293Z93jY
0Tntceefd3dv7nhnO/d71pudx7ZwnceTY7M/N8dH53TC+477NXKLtdHMwfHdaFSRvlCSBo/uD/eF
fcOMrXm1toivHyZs/gjvTExEcnAqxKHt64O/YVuy3R/mDc+0PfG/g73jT/Ou9m1GePxnTy3c/sfd
7/f/9Pbj85qLaHOAveWUiwCcgmaISD08EqVeHrbOP/tDaG9323nSz1tinPt8nsMkC8NCbGxioDP/
q/uwfXFfDk9n90dObNvZP06/t/wChvKws3cvXzqmzyWKPB12+N3miJ8X9ub+V2Qfn1lql8Zz9xGH
eLXsr5t7IsnWtffu5pE4dDzPAea2q74Rk9wa54IHAUzyoEh4KgH7bP8g5nY2n/vnbms//TsyMzyC
6MlxT1s+xIa4e/sTwEy+MtXz19+vvTH2Yz9P9Q/C+5lZOM9x7fzsPrjO6XAgWu9f2S0EayI+p8Ru
sykJr9stc87Rs59PAfcHi7N9dQ8PDwRs/Obhybft73jRljXhlNgc2YU/iNpH+y2WHXaHh8PT3wff
/vtp/qW/Xx5eQ/tlsn/79oFgRxx6eOJf//4bbyTm7537Z2Is/3zcP2+e9/84hPz9s/3CKTLYtm/v
2Krf7+7vv98f95uvh+P+z/MjJ4XzyHHgbDbPrv3rjoNo/3hyn9mi9uZ4vCNmH/dMvcusvk0zI/+H
6eZwxSJny/7MuXw+OfvNPVv97Ru/PfOf56Dw7J4ef/zAEZ0/Kytye78jHXa5ICaFHMHgiOGUPPEX
vrs7uxx5bH3bcY//PuScFT+ALe+mH8BZc2k2hq21yzGLTabj/MD+Z6vNVufTu7TZRfbv+awnXLIv
DjbfSHTYPs2nMgvNwvOnJ37gYN9zIdjyp/lnD4fdPf/cPzNp7tF5fLvYMK3b+dRkR92zcw9v14X9
8ciGnF19O/vgw3YOp4G9x4WYfqL11iUen+ZldPc/ztx03P2Dy8/cXoD5dPjvnqRFm/usKUskCGS6
TsVln2c3TZYvthmgQlno3LEpurnzsNnctnK5yv+xQv8fxKKztJO82Pm5VxeeqaS1DZONtfFaQSMj
OySv/kBRA9iF8CkC19keLTRouiB7qkIFZixO3USCeJridUWqzVK3Iewe2yBBQ+L2qD7OHS2yGpyq
aJDQx77UZJRaEwnBmRs7UgP5uxiW6aEphs+JJP57LDT9QmZDhy8wi0XIQpRDDBrDglk9VsHHBOC6
WrrHNAgtc2tE/FMq++Dl9sguj8g3m5IIGg8CM95RH5i2rEwpixRmX2rJmXwUIY13uzqOzmJL3+mn
TfHy451j0WjME2HhGnKRkghsAWfQIFWQWsxgvgvbAmbJdE386KMX0lRtQcNjMI0GL8PLTa8VemYK
WUoNPazJQYeRvif319zBT2U99FW+pvR0xT/e2zMWsW1scgRaOuyR75mKfYrCPNyGnR6uXJqurJaO
5LMFBpnh6R+IfVNzGsOcPDOl96BzomiKRlDo7fSq+F25YuzaJMJWCKEv73Joi+evvztByS/rZj13
TviIELltV8n3ga7TQaRSstEHU10JUFcHB40CFb65KX5JGtip4IKbkKYZKWkp7VmRvAkb2bD9ECK/
z7uiLoIMYDdLXN0Xh4IkaFosDDAhjZWYuNTg9fs6mqhfpX61ssEur3xvGwzWlf+aWrxDuskoqlpi
VOSnHoLA8KmnjOU3A45xsPhx+Y2M44/bo7vmje9NLmJip4bC0McIU0mBSJ0fxNg2rBt/ZTtftSKh
FgDzsgLNx2I711YRVDA6A0oAlPolzqmyC2amrNCGXrWCs7OZdahJzMXO8jREZoIZmAHRV2grQ65v
wy7XV1IW11xdp3JIUgp6E5gaLl2dDDW9qiUNakJlKbpjWkl8TKCw+ydFKurFIl41K5vrmrMzdYRD
KDIhgFhYjARKbqEOh1tDvmyXdO1PGEN/y6VsbD7vDOT2RXk+ueD9mT/Iu10Me17g99pcmvJovOnT
2nRVFDVXNtTi9Tu7OUkd2MYVmK3ng2QRcQPBDJHqAbVUKpVCtUbpHcDi0aag938Gayt2oWs7z4vj
HUVq+iHKLqP9gPaslSjy0WGgIVch14bXYv5Y89ffjZdOKh6WlOahfW0SGNdrlXJhoMCmv7KCC7K3
fw8ZqmzOzFmoFLbMS0vApMxAGlCeC8IgPoqJ3G3LslBe8q46+7pAQasu8k0VA55SsO8MI8go1gB0
vXVoR6FcuQp9jDRI8lJzIw8KBZumLD5PP3I/QrEUDJNo0vHa+/T023IDDMDtoXYCcVB1QL/bJl3j
9f4457MYMNo/cN7Bp7y8Ho2yMgCC46QYQHlCoA/OdlLoxbrtyVfH987KwsXGrgDcVBK0edZ1tN0l
MqV3T9il4H1H62cON4h72+LVcbHATJwO5emSXR4iikzhRlkC1QPBL1iwjXS0T63snY/Bh9mDlJnC
kyKRFV+cs1kuezS+N7QM0nf2lJsjAO64hvwOJcbfTUiz6e1RXZtHXBaYHrYgoV9EBA9t4DDROJH0
qEcaqitN4SR7IpTiZlqf5W60GnfwuQWujHPN7mKceusPZUmF1k7SrDpFfZ4figAC2agVqhNs0PSX
0AmwEv6uTe5820Stgwu8+kaJ9i4cDIWZlrQQMbmhpP1ohHZoN7LVzRhbKDnh0xea77end56+y3eW
NRckFIUnEMfi8i7YwjOVabVf0g5YZ64OVNtV0qgDADt8/trJVZobDKTeEOUCyrmMQAgNTnGvq4U9
9m2yAaLTbgfKnys06VemUFPhWKb2YkJCqy7WDaXYPFflsbAFo+h3SkxfUxwZj2IJsU9SrXEpX9lz
F9ZmL3q3YL0v6/UAKsUWkRyUHCUErOd4cgWR1e11mu8ni3Uy3tQI8A6YMpd86OzjMAkCaLOSTqyP
gSmkuzxLRUBimrkpDL17oW0PUjH4xoM1otArW8GC3limqjULEimLQRrguiBN5fSnRdV6BsEiP8Al
CVuSrJWHvNKRaS0CT1sZ8RXPhIyNhzI3bEQe5MUBMct+NnS6cRWVPFrPwcbZBbTrdih2a2Tz1wb4
9laWuMhbHI+Xq2gW9VirPqB3uo+7k96W7QGZHO0Yqpa8bzyjCeyEdriVCHNlSUlxkHfgIoJk1luV
453vVEEpT02DVaXVZd9OoN91+zCvj9BFtfeDmtMTYALyLKH0WjH9wW3nQ1dXZ95V5IEg67kcsIZa
VUHfNK2JtBnQYZQpoA2MboVX/cMKYoXj1ZrfZFy3lrEFWKdC9xM+O4UNkhh1G00uT9xkrxRGtiL7
eG1ERBeunyZse9YbR/e7yaT9Qg21okGhlrbzwi5bYXrtBBlm9dv78OqY1JnvwSQzoC+DWDhFhdmL
LXoeUjxCozKqJzFp0wNI+nr7eVMG/i8iDM1BayziZdN7WZ6nKaZAT9ikPQQXOOPPIBfHlcvhtcnj
LsQWgFzNQpTr0h1KOFPCQS4Ku1JFmKQF7rpBH5Sb2+O5YmU+ZjgamTyo/hfP2No3AuA2ISEMJjSg
szVdbnlqrizQNSu4Nj4wk/ojs3U5FnaRZPoJOJAeCieHUr3wu2ut7NNvcktUyFBqqjULw3wgOzfk
tAwEHyyTWrbelu6p2omVLnJIh6zUYa4O6J2l+evvPBs12dKbRgDPlt59gzuCDlMEIFZ87cOpyXBI
Tc6xj5hLef/SiNQMZZpLAowQei7e0SVePqdKnx8s6AMmGzaEYXfbGWbCwMsDbbZIS94suSBhdeHd
U5lESV9iUfUtJrCUAnegb8zxLDgA7EDzgn02dP5mDDVrl4ml/I9Ax2etwR8RKH38dPvjXJtkFhKW
QoncLHCKy/EHIoU3cFBAwI3g1WgFYYNsdrdyNblmBI5+WTU0Xp7kIS6N6CCMw7pAZ24IK5ne/T6C
E6amz0lf2QPXVhOucfI4KDxLoFEuDXnwkojKiHNmUTY4AM5AqvfCFhD4PmuEccXatWGZACcsE7k1
gy1+aa0dYMRLuxxGT8i0T3E3loeCCOp+foXQpkeQHRJI4uEiRhmJUSmjTzSM6rS6y6FGBWavhJ9f
IqaNBxTRkIVazlyc5QK0WvTsj0gn3ye9pTpSqAWfTROB/YEKkTyUwrvGfCudv9vS5tRBazX7fhwq
6TkdEcKjTdFcibcfsxyzGbBBcOSSVFaleeHemUnhxtRE+KyAB3vhnTCaCiwEyREVFcvWxe7e7LUn
eq09fN1AuziujrpVFCtny4e7FR9C0iSopDUyLR/43adSbK0GYih70jtZ2jTgobMv6oD29J3W9r1C
i7eVoHPSoUa34phXtgEvAXBYMnyDXLEW20DIA01sUxCIYxop8HGIOuB9hA0UFb7dtvb4+6d9lINH
Jv+sIO4IDPtywlvZGND3IYqoQQB6vlaqrZFCXHfbyvyxL54C6EeQBTYRtYAT6YM0Evlmf6gMlhWU
pk+nn5EfxmwyaEe3ghUX+jiDmEJAdtbUNkArz19/50HEStopNGYwj7VQcMc8KU1bBDfy1aoV7U/Q
p723Mrp5jpajY+fNWUbCF8K9lyaDGLC6XyLMUWQp1G9Aur+VbT/9LlsjcdE/kulQF4dTESj5Pq3k
+vX25H50V6ijeb3wyuEWSVS7NJ9mJUpOfZsDVq5g2dGNP0llvGoZyanSohunVddulPMuXA4YX5nX
FFFSdSbdfT/HdU8PkkxXk50JMg/WsoXAQe+ylZWcw+PCCiKykNnC2j6fPYvwSfc6CLgcyiJkJSok
N7Mw/FFCTqO6FVwZX8q4g70jNlEotI0kQY7l9rRe8VmET7jKcv8jc7TEDtIiYUAkTe+gkHjlVvNj
MMqWJwUveQ0t9IqxK4GPMgnPZHjryKHwHricUrrpYxW6Uza+Xn8hLsYvkgfevlMreuDVOtCeYyXl
mUxjUN1sZTpzDBsNqBJKTzVbU2q/MvPUYsFnmlytZ8Do5YeRkxquCZoP7biE3oDcefO717nLZ+Jg
2clIA0JN51rpB58+ypgESuhkzcBqUmG8tCvSlKyVdFXY2gh9NxR7njLt6KEI14TCrq0tjy7wpwpP
SUmdv/4uSMAJFnmgTukLrVvvazdGirEZJcs7NaHaGrvPO5JFyorso0Uj/xuA4p2xBmaqAKR2bqNj
Ix4LiYadHtoXlybo/uW2qSvBT59NiBQTDQp9yuW4JE/VRiNjXEZkeH+iRhq/mo3R7eIsSfYUM4Pv
t+1dmUfy8yCOEXSCmn0JOUlUIUzbMSeu5wZtHIj9wJkOo1HOz6zskCumZmkHjsRZEJ6T9XJooZ4W
ft1EuW2NauWDVG8hLdCmTDlIMj0m7u2BXYmp0McxMKIcig5vpYl3axYNKP76rUD3Upqisp0HNdyU
JUU/x0Oh508zVjTulZw1Ky+na3ZJNWJSeQOSLHZe28D7C0sCdntaQdHwC9V7GpjoFc3C4Gufq/md
2UEJfXu01+bWIO1BqOORqy3VpTuDrnSU1Ah1NBS4XsYuL2IYIQ2j1lfSOFc81CTOwehPvlgEkH65
jBN8c0YHHY7t1dNE0/Yk70a9M/dwl0Yu/MrCSpLl2tB4Us+lE3LFPBYv7cFp7ZeDif5pDovuQRYm
2U3RzX6aTLQLbs/i7IGL8wrleoU6gwGUniP50hT0mzKkoF4Ga1KY3Kv0LLsR5E3b/8EK564ma1QC
4b2/tCLCu5nqGtGkpGNuU3qieQpQ3fp0HuxNRJKbKJpfGgppl1ZgPyZJOkJ5AZfXAJOMSMv3Xo2o
qbkjWn3lSoi85hVkp+Z3DJcKBAcvzYnipFdtSNxCx+G5a6bHFBYaete5vRglJHq3p/CaNfJ7M3yK
FDHvuktrRYbUqoJkoV2NpX/MwkrZIrhmHMRhKGb5u3ZldFccg4hMFnrWGqdsuihFx4ZcoIkEk17f
FQU12UCE8cfPJZprbw/sirNjYk6KkZ9VxaWq4FCoEl3k7OOh6wx4mcENuEacmyE6aV71fNvYlVlk
EilLUmVHf2FpzBukIWugsLF1CzU4l49T/pVVMxMaqmUSopSdGnw+OnJikynlTgJ6e3lsT7k5i8ii
iR518FXEgu+qMgxOdYvQqQotqT0McBvfHua1OeVSjVKErM55pnka3p0EQRMJRSogtQYn91GmkrhJ
UgXOcVVeS66vWZrPhneW9AJIGIgg9A3aJuwOhGqIYjPYEyD1jguW8vbArhw1ljEXRee7CWfKYmAp
ggBJAF2a3QxTs5tGTfgy6Z4FO0RdbgS6nI9GGXrf/wej+hxW2A68lhZGq9SCKcZUMgitmUQEReOv
6ah/DdCG3op6qWz7OlBXbF55nhH4uVWDTQWyoC7mtTanvI4UiGt5KUk2RHpHC0KC76MXRH/lqZK+
aqlYuZogVge5H/6jkYSy0XVNqI936bkiRAjlRj1LqC42v6jmxqAkUCe1xiA9tnI22klQ+b8Er2zP
kyl4mxpC/7NQ1Csn38eoM7srO4V7NAmF5XGUNaoVNuQnbU8GNEQ5w99ESiQ/3l7Qj1GAV6dBHhJI
GXm05flK82QbhsgA2lyog1d/CrrAbRA4y7YqHNevkNj6v25b/Dih8zuXlBri7jIl2Xnc77ZJ0KRC
IFbcIBDPQmCwDDPtiwUBim9XlFS2mpLRjp35IgTpMMevIRauWX+7xSPkRK+7Nn/9nfVOyMVQghPL
FuEsT1xDYGPavQaTvzOrJUt2CC0++kiDWMR0tgvS37dH/zFIQOmOI3NKkmsgU3ppX6cawTWZICEP
sXLgr19xocJeH5jm9tOWSJGSGaKM85Zgv7TE20G2poRTMvMsI3OzyexH24qp52/p1R6DlXD0cZcq
+JFJXOeeRmBYTGwdCVCONjXHCaShfzhAXHiqYleKPTJwTZbv0KUufxa9UeyiUVG/3R7sx82CdVLp
gJ1FQyIhthhsS9d3S7cvGlJVdJIKHf4T5EE/vSVnKyZFfio9wEsXsYAdYoLQhlaO1LZ1jEb1vjMH
4fA/DMVEzxawNgwLS0xNDc5PAJHGRPZT8QVAOoz6oSh2aziwKzuf5LZMqtKwgA0utXOpnUJgSouv
7aOx5FolbY6WlPoHsH7D0TQh9rs9riueTw1uLnagkMbraHFrq315zMt5iWB/UTZJZyb3GnmvTeoP
6pfbpq75IqhL9NbmhCWY9EtvSKHM4L0FE4hh9PVBjErVIZkwt3/3yaGoKxHSxkZ7hLug+EkPXLGy
Fa7EGK5xTClZJ8DwS1ywlsSQqopcviFyg7KiJKP4RYUsnzzmYFQvsixonQ1Hdvmihv5YrQz+472A
GxbtqxR7yIDrS7RUDpkW4uoJdbUpF3+yGBA8ZzKb0WkDP6mBOcbxky8M2v8QcDAMtmBWxlOoIl/O
ehOGM2coj4BRKmtH4BMeYGoKfkjwSK7cXRfbnZ2HuheIQh4AxHBudpemvC7IUksdQ1fsa82VYF7f
SXkXrUTQZVLvP2ZM4pkIeQOP+kszKGemYqjAPRlRo2gsuNLQghI2uRgJTqlDyEA9MTvGivDFG7xh
W1LtfPTa5pPu/OFjLIKbWoh9w+U2dEPY+e1Bg0Wbi2G/y41UcWNr2uQ6OkfsZhJvABk3tzfTYt++
WQfchyQK2ungYxeBvYK8PIyMNkRHxW+PWqmPG2iFYTcNkfS7berasr43Ne/rd4ezPinGqKVd6LaW
FW4aJTFdeajzlWVdBL63AVlzYtjkNsfDZ/76OyvIbsRaEEaB64UooB0hvVE9px4L2KqUMbLEZ6No
vE/e5majoOip8tFfPvfiL2ZRGdUSTTbLd3sv8M8NlOpIg6prOe8rQ0MIlcMD6Az/W16VWxpFPIEE
k2sNo5mekDJQYvj8U0Pe06pf0/9jFET826u2CDhvQ6N0OaO0sM1j5HI+c8/wgnCE8j8dRHhGswhm
j8kxprqXKkSgjAFlVJgv+53fllTbbxv/4DLU8/F9cBEA7Ym1iyO5QiJCFbxMRQ2h8fdi5Y2ODuh1
xcoioqs6WXSk00k3kASmFryw0iYhzSu5LDl+OPqdM8Jj8xCVg7UR9EHY1COndZpB6QPVj78Szj9s
P0wjmjlj4WTKKeoi1FlRLnpxlCqOJOaB9EXWiq78FkIeLKjoMBh1s1KNumaPfcGZz10OqPpiDwaT
msiegJbGGMOHA32n6UL5kDiwIFYr2/2KKXL3Fil8wE3sw8XQCrq5qhg4DeKCMKB7ZTa5A+cyIQ1B
pttusrgRzAsICoISO38ZMOUvfDSCG0wa2p5R1WJ+Crys2AneBPeXgExM01Hj96D6dKJ0UO56RetX
FvHDvpzNUxrhUgdyB0+93CKyYFncgQPZwUnNnTA1iMTrFYlpEcXIUs3Fx9vD/bgrFG5YTCvOw33x
rff3XYgr/AGhOo+whraFimZFBglyGDQrk/pxVBdW5MWugLLYEsoYmkkq+sas3QLZzQDqTgqsx65T
tJU4c80c2dkZmE0TBeO7nEQtI3cawiLlEsTELNoW0IiGsHdqCcS0cNmq0Boiu5JA2fj52QQ4RBqA
qz+J7+WWINUIfl8WYObO9Z9BTBkzrz8JB2KRYDrhaCCjQwWIHX85uiQfk0A3RdUZGc5PS8wzpDqy
YiUD99ExaH4QdTJwvGS4iy/mMIJSwEeTBz5imaqPZsIeLQBfO3x2wrAy54goiZKYWqam6lzpg8KE
BbhQZW5mtLsiwFOv+cPH8KETEnni0p5JxVWfv/7OyUnVe6OCBo4rdGNuB4HI8QZR4n7wKNbfHtCH
I25GNHGnUni80Ci0POJQc2XVoOV0S9rE/priNn3RNL/clhFkTLWZI3ZKEnXF36+NDySEQv0WWABt
r5fjqyCy1n00aNwoDEpKxsDYaxlxikGQ+pWdfM0UO4rzhfcKeZGFW2gJ8i60fVHBmZTmoQggN807
U/qpAjD89GaaO/fAIJFRn9N6Cz8XpzIci9aMXWRs851VJ/9Uir4GPfi4XvgD5Qgw//OxuYy3tSLB
GkRXKw5ojF/bfJrcSVCDO3pe67MYFMk5m4RqrTb2cXNdWl3ECU8fc9q1vNBVpA4m3CJsdnndyfvb
vvjxLkJRkwwaxybt59Q3L91CG8YwLgUeJYLZhl/SuJ3sEZkUJ1UL+SQFkZfaYe8pezVovF+3TV8b
IIcYL1uZOxAg60vTw1QXgjAMvId0fYA3Wo7vYigR3f/BCkltqvtke2lWu7SiRS2IJ09DykXuuq1S
5FCEl9JaXvejy/OmIRAqM2sWtbjFoyo3xDSTmiByxXby2l3eF7W8naIqTvdlKjfNSkic3fpdcZFh
YI5mFMizeEXxmrwcVOdnallO0Dh7U6nu/LicHjMtTNyomnNVVttZK25yZQuQ9bNmNAo3jg9rFTSq
KnRGH7mmwW2jaSRqVoaQm3seKg3yFYV51xl1nW5uL96VaSUeA7rBqs6ZuVi8RpgvX2UHlTeHD+T9
0XTwYNyHFZzH/FrD/JVJ5fKPaugc/tGHWkwqXI2jYfkQ9NZN4+e0nnH1c0AfmLoT6lYd7NF7R+zs
0yMkqUIaiwMOijBzcZdTDdgi67ZFlIdiqENuyXvR+0bZT0re/XXb1JX9RuGKbU6imP7RJYKqaQ2q
AAEKrWDoDaeTOs1JJuvP/2KETDR5DtrAls9hUSp88HxN6gKARko1E5G77K1p5QT94BekTzjGqPuR
s5mBrpf+P/B4o7gY5S595eVjQtrdhaa93wWjpH+/PaAPARJ/1+aCGLdEWnmW6Lasyio/S9LSjXJN
efFAZnmHcBppcHVzrxKhg/XL3oSDvy/K+DXqW0tZcRFKqB+WjvcTUEkuyDMShO72y/HynItp+IzL
zaiJaCvbwqQkcvKlS6baR2QlVet0QjIynRLk+syqjlAyN1OoT+F7tUZ4MK1QlFL4bCG6DH6FMVgM
9dAnZiF8CwxUmprv3hhHWbQ3hK4W/mRpJHgIZ4ci4gv2/3F0Httx60oU/SKsxQCmKdlBOVlW8IRL
kmUmMIMkwK+/W3f2Bs/X7m4SqKpz6uyKxPamPgKRc3LQb7Zb4fboFbm3PmvCl/3n1QyJ6IG9lNvP
/7/cR/99jMpW/3O1M2yvOxxH/25qo6n9OzZSw9xZbOUea9FXI2HV0Ozbq2WoqysnqsMacaxe7Zsp
O41A3i3FVEcnT1bQcAHIrluSorDF062jfpISar9U8QvjHU9eh+xROn+Tmb2n3w0NIUnYPStRwGH5
ZtrosCpRk6Sv197kV4Sotxo2ytJtvyCnhqxK9rrO80OLSN7AItHJ9NtIf6rvAWUL/0IlSc6AkM/S
B++jsgvAYH/cTBRcTONe7D6EoZpZTKYclcjoYgI5sJ11i9UKaG28/kSt/whkUdYmY9Km1kI0OvRl
DuutX3a3+6uGLvRI3iYl8HWcaWdhAU39IO7wy/b5na4SQCHj4s4VjQpAqUMb4ix5c5fCYaHV3+HQ
/SLWE09rUhAbcTSzM+psiQJVw7wng6Y9CF8syWuQ22j+MwAfKpeMIVO3/Jr7mqFruna1mkpa2Txx
L0rf0+YprIxu6CKKfRnRK2tHkAqsvGnZX0MTqQJidryO4kR6wLaqyx/OffkYlcuwrikrMzHx3oCv
YP5oVWy2Jh6UOookUhua/nWK2Nan7yLEWb/s1t+AVVSki4rHePYL9QVppfGKrBUC8vJh36bai1H8
nWD51YelE3x7+y6LhqE0HC0nKwsARqRbx+vkztASxn4CfJH04EdS0upV8lznllDndhnCeD/bIui6
9zhonLpJ8UuUpDf3wCM2QrLl6jmpXmSzP4xLjA3yLObEwrrw6m4KQDAW2l+mtIp3L/+ep84LeJTz
cGZtQVjrOm8xeNqZfXVp9mnNihpcyvtQJrt7tXmD3H/LblqKX34CPP2ZzVajDkGSiy1jLWKP0tjR
eXdY+8o6ty1xTiz7M4zfX5TAPaIP/RLyl4N1jm4s7GL5out42U9x3nMCARNY5hIYfN67hbgYrUJ5
TbtRWvveSdjzJbwKS0RDGjXOjkWkq0U3Odf+5LVDku05eZzbuStFEAFPLWPGgOnuNWgBgMPY4gTK
vbbL/jcoBSrWIS9nXECp21unlycsQl3MtpwrduumtbN32zsOS0EkPhvlREd73g9FNSXjB1tyavu4
aD6CcTIgtqLCgfEZlgPBCWzt2Dyp011jkVlSDthg+WprkHBkpnsQ5Jbsxw8xz1cRkFWp75reCdR0
OWlVDst5MqwFk1hNUxCFh8EP8+Cm8+uwXcgtgvhSXmpO6xqPtJtocDTk1wSZJwWYj6xatnjwLncy
voftN7A4uyxPXeOPTQLNI4k29/eU9/Q+VHcABOofTRKqtdG7Mdcw6/fZOw7FLrd0S+ziHufZEgl0
SMRWTw9tPdrxYiTLA2aN2+q+qUns9bbkb9x6aB4nXYMo1EO1Rdeu08zOn6jy5v65jdjGx/WHWQnj
IUuk/V+P6OQ89VaqhWwz1bpeOyGphc+WBnl5cXQ/qbNSRehdzzFZVBnHl/MZacgR0L0s4dv5rs4b
QdcERBC87qZhsRW3Ye6V9yS7tydPJc09utqA3tNGyRw8x1XQNkfGTRM8J0TvvrwPh3VjcXfwoRi/
eT6z7y8+U+W/6bCeGQuwjJSc+WchORBxTVQ6PgTln7FbO+p6tl0eHCD7LjJr6sQb3/zFi4UDsKYd
hxsRNIl68poKdKTLDZw/jLIy9obzbnjbpWtLQGnJmH9FexW3j3Uj4uhRj86evOEFGvvT3IsqIuF4
WO2ZWtXqdAXma+VxFG3+3SezOz1gW63akwHslHzyyPY8c6RTj9XjFHpd9zfJZR2yVDjxPQDVWSf/
u5Ir0+lU9JPHU80z4pjHwG+Rp0Rndfirs/u4X5WiBvOGOZWM9Ze8iLXTXchtDufo5ARTYdwLQ6NA
uPxOgPb0Dxz35nxDHRs7+N7g5xaRzRrY16c3GbP4bM93JtwPbGisM/go3ReFSZOkrIA+wWf8caVO
pT9CHQgtaeff0dI6jkr7eJzZlAU2p5OPUdbO8BJVsoVMFfY86CVslmQPvazprQ8Agrz1VnccpLGZ
znG8KvbP0T3G20oEmw+PqSQuKO4N5znWg3l5J8o8BE0YGvKePcL33azBB4LH0u0BaAemr7AVOU0l
4xdTIJy+5Jto/xbdUMdMK9XaMA0e3BdXMDHLfJ5FP4vGYmq/5mWPnzB4cWMnRJubx7DbzEXB+5Xf
NKUPS5bTZ3yLXYTfH7Jx8z5j6nlShOv/BSmr24sBGujjsG3hI0unhf7/WngvYhdUqQeP/aoDJrH8
olIAxxWUQdKex51gizNhJjk4uSiHX+v3yRRc7DPZ+il23/aldyN+LLsLsuut84ObyEsHIDtpBxlG
PKIIglGp+lTD5L2hu7HE8bdq/6gE9/floL1RgtqeNyzYWrfHCYr9Ceq4K0/S6YozzQeJIYNtBmgt
+ILKwwACyMkg3MGgRr1YzhvX27uPF1NlY84dkwXNyo9SWUUq0IqrVWd22pbmcgYyZEF6xHjHSIpL
CtKDzEacPtQRc1UQeWHTugYY2LSTNsTVbDGkUsE1RDg9f1W29F6D58NdwJFObh+Kg28842KyK8on
jjvvdfb7bk09m8y/ZR0Vv4PC5P9KlJ1HuGet4RsRwjmVVY+O5ESTw/vQ18mWJvFMsUpozBDeDHlr
mse+37v57Mm5Hi5Nz47OafG1Z343bJmPBzlGokrrYAZ41vQ8muGctPKY29jps5o/c//zOzAJt8Su
ZzrPPXjSHtljB7lTi+BLtC2XSB21AJu6xftItqAFKtHv4CAjvqiUrRztnyuxj2yU71X9p+enqbJq
U+Lks/Ud8K/tsBQFwdBh+2sbL6PZaU+1VPxPxrDU4EUDBS31a7d4mYhpzy9kAbw2jahUsGDUcdJn
CWzG+0aBbztFHpj7NJmXUJ98kD1I+sneJGkPs8MCksLZm4rALeEQEpUQHIH/DU9bNLfBr7YpaiiZ
oYAF1poIlEdTjsbcBhFUt8NQ+EmRdcUWuYee33O4A+DnXcDSaoPL3lfEw7dGSKrLCNxD6rMZtKY6
0hxm815JderaVdx7WKv6T7cHSyBizsx0DCGSAIcc+c/6TZQ0xxUEjboEOB8UOMW76DpRdSTPseIM
B2WcdM13A6ht+w4JXXlr1cB9UpdVBeZ9TpLppPfC4bO4YCGolqAhdxt2j6vcTMGLF9g5vupy9gCy
0l+Lpz0qOicdcN5fmzWnuFy3jSJv3YfEO4S9LExG6FTyw3E21YMdPe/PLJPyplJ9K1Pt+IXmMEzq
KuvylYNx2135e/Ic+0f0TZ6kgigv98lb4DSlARaH9q2ZRriXh2bWS3fHawmdFT88N1+YV454KKlr
n/dFEOvi9F513bvBkmQ9qd/gr5q+gbxZlLF/wU8VrKd9KaFL19QPTyvrJvUxN5XO0wKNuryoNjGG
pwarTgPPKYZNleuccfAu8rb84T24b3ITP4YotjnrE0PI+Zj4K27Q3JT5efdWoH9bUBTtWVBPD7CP
fDhscdRUGbQ8zi6UDYC04B6Sob2Y2Hd9YPbmqQP60epejpF22RAT9Cy8X2El1jPh5qa+6GQ8DdfU
KnRtDT9LfcGQgf+OUy/g5GYjWYVngaV8RdZvvz13L/6WQ7/9Jfql/NiKRt10Ad68k0+X/rDXS/Pc
5QLaoMMD9QYp1pnPTuN3z1MjHM7MFnzRKTKhoihw8kQcAgoK/xy6xm0ufdXOz+jsQbFn9Pt0b7vu
/KeJHTt7ZANpgIJYh9wFglsrw8ZLNlauZFxRDHY0qCswuAdUeYIpdpaZkhMefWc6iWiKzO+6S2BR
a9lQDuvViY67WrmH0rnqYNcNZNVVaShE+V4XbM6nmNac9rmGJjwf1nbM/TNHcX+LiSJnxdffQ9Zu
liRM5V6TE4CRIvnnTJ7552iR/JtlQGe7Ao+12eIsAaJlPHOfYbBTFX1I6x3zgPYc38tPWKRx2/Fj
2zY2XYrSb8GBJrv/hVhCD6QTcDe7FtPvOI/6zxassH/ls51+dp0wBiwcxtNIDgdT4BObK8CX6yDH
e1KCM3tZ+3zlden34k/YDdtduMv8I9FWPC6+tzwmItka2EqTj31SQ3pMox++x7Gq6/G0yXaujokL
vS0FKGhvt1EZB4TlZj4j4kiB8Airv2qfjARSXmCFHmCARmflTKvD4KbYP2YHYDQ3Z9yBwm5m/3Pb
JGjvxNr+Y+Dw2I/REte3Xu05/7yl3e5WwRz85I9z+LEWqn4ugfgoVhrVfLWEBSVSgJiyphaPz3qh
MOGCt9uq9p8ZHfEJjqj2ON+s/VX1mkiWud9VeV9Xo0Q2bdfu21XzZLPNJk1ztEIqhXNTLdeiNQMQ
yc6O/4pQ5n+sPxSPC1f4Q6hK/V7qAKjcyrf2FY16ujbt6FLrd/zmKfkrxs1UI6gDlSp/1nbljG3B
kVbBISjL5S6ZaMMBdjWarsqWP21CHFQPrtcaGB1OFTCRd0kzOq2zXRdgtFUQnVEu3fdQN0FINsks
7uUU8Lp7rF1GDKro4Q+GtfYplZGJ6EpxEsSoTcImxw1sZsSbbPqrHc1XnjbAzfvRGzWyp5Zan6Oa
7zpNdAtsq188GFTLHPGQ5auU9/kYly84L9Tz5i3MgWj8FjBSQzIC6iOBAdJfGJsnGPPBN6wVdQsM
B8AlVCBYnElMEXOaTBvDLAdwyLg8d4tLd4yUPhmTJM/c6X11WIOqu67Z8NaXU6/CP/3qi1tTiz04
uXFZgmBN9uUqKqbkqQRaCd1ybtgxmAGg55ktx/EYuyZqLkZXdmCy5CD/ggCCwqm7XF3LfYIvti2D
zqZgDjvijqzYUssvc26RIrfTupb7W15Av7rhtAhakLGNB9om1hvI4QFaijMUNHc5H55vxyb2jabb
fw4av/jVTCz6ppUeAzDQghrg4DXW+aequr1m3e/nCGd6FZ6mtRqijC0a/QAWeCW4l2wHvoB9C7Od
tax7Mt18k5XDHnbpGotwPBaU7cEPGgqm6LrxMROWIMiBbLcoSnmf5RcKX/7bGeT8KrHT/0EmsNeF
WmqT6VIlrxC8+r9MAtXDtAztZx3s/mXPx5wyVHLaX4NKRFoGnn98cFuSX/rdrGL+3sXyRAkonEfg
squXuvAx+WY5M5iDeMH8pAj3oNn3cEVwekbjAxzkZksJ8a3d68GK4M9q5+A2CuvpQ1WNfPUjJLR0
lkp/grKBDGMU889sbvsQ1GZQKy+dljn+QGGmSF7KpLjZAX5PqeVLvAXk4VSsVpnlZlgKihTHXdyD
zSMFiZlkghCQUV+9C6xZwNlDyb8b8hro0NHtz3KocxCj62RogVgrpfnfq348563YbkGiAwUJkWJB
UJZeVGRz2cfLkaoJmqKc9/oNm37+4C3htqYt/dEOE/Cnahvl2l90IXmE6TqEUZ8VPgv7V/Fkpw9v
tfIZgq7k7BZ799h3On4NCt+1l0lTNM+DrvsvjcX6lviI3p6qsEpM2pOC8eYYBqmpxw3M8n81uk9q
7bgC8pLYTI7YMHo0nRO9Lv5AK4eLWL6UK5S0bOstWz/h1Bh1pZ3av1YzTTK1L4jFg9+54q2Ke2Lp
6BlyGtJYEuQ0U7XctHun53SQCqYvr3j4KcSmimM5bgQfAc7imiqa5r7z6SeYA6Epn9WYQyfeCUo4
5yJxL+O5ib6LVnZX+NepYtRKieHq2DwzWY7AbXZ5vmUmFnF5iIMBA71iIEZUJnvztxVi09emdAKu
VffeKQhXKvpO1zsE8mma351xSx5CzH147TsiSdImaNWUJWQ/XiNl9hC7Jxi/RdvoIRt05ykCWVdq
L5i5o59qv2h/gVaKtgwOsb+DNnLNjYwLm3AV6uopJoU3SttBV9HJjxf3xG887FRurDq33izeMRex
7s7SuzcfAhXMN4rtuO2iQSV6jsQ2lVekRnI5lpTVZcpZJC6S0jHr2SmGKDpMQcyWelBwyEiGZVe5
q/b7WasxOe6mbK5tZ6eABiywfpoIO0NwDLnVOujg1UEtU3dRRQhFAKaC8i3Ih/1jTIwzHvgNm5vF
aM89JNvMw62avH3Vohk+k1ZJEHxUKF+IDPa2jjZdHuiZuzttrFAPDlEMunhKBobAB9P7GipPvlTT
u+uDLiMUeJHLncy9IjzEXTzaz2YXzpx2jeYtELHmV3Ao1ekMZ7/xzz8GAFacqyn5CoNq6o7jNO/b
+5Yv7q8Y4fDCrk7Ji7OvUO7bLflql16Vp9jtuheC0+Xr0ot6yjZftO9Oxa2bOnTcv3dRJ4QuhUl/
cqeQpzQJl00dxbwk8dEs+VBdTMy659TrpLvfFCqhZoFLP/wK5cx40TUeyQA+A2x1qOBcmZSo0t4c
47juG8YcfvurMQQnEJ2+dyI1U2netawpQ73I7aJjq/jHHPp15K828RjNB2e35pbieaSXtcqOWctE
rzqynd/CqEcT+hB2DePiS+0/IwXrjONjXIs4PnoxjpNs20a7ZXsVdEymwAs6mbAGtBbTuWnIejTt
f56NnP9ZxG3lXQTJNvwZ84WU0zxaxh/I3U5bYyN/YdIDqWy4mqUnFBGdvs90iGA9psTTULZZt+/B
w1Jvzc3qiK07GPjaVVbs2Pay0kyEyJeTHraT51Fj4IApsAG3QztBZ2S576meFs/h/772d65fU7fZ
endaeLa9lRm80PCxVbgGUmOXgYlb00Z3RNL5UaqHcPnLQrxZUoYhznAI+ZmHQzuJkoHVkBQPqyUY
J2VQ0jjnFdfudggM6ZxZ0CYAWUcmEbcqz+cnRJWW3t72nftzfINrNnLhmCa/jT9eUU2nInfXZ2+X
yf3QGm3O2PXrh7krXO8QkBHxqBPCG8nzBsqXdeHmIVe55UIl4Mzg6k5LwsjopS3rAo9HXaxu1vdd
td82sqFVC7gG2zTWS2COwy4I7hRq39R1NcXuxTQMek0H9P/nkqdK46xRMQB1trQLDuOKF6rCK1Ok
BrsXjWgYFOel8OP9QDDxgJSZ17pI47yN8yxccvMhO6Wdc0mXeslM1b/voy38V/oJFMh2KzS0bx6g
KA2U2p1TsxfNDojYW5+3QLQidd3KzmRjSBUhwlRRmw3tgOHbko1lYkwX/r4x5sUP29xt5KcFGTrt
NlLtb/EtItH0O8ci5yD4Mwohy3bbmfq5GiGg2sYdfF0+4x91K+4mBfL3U5TVzlBSJs1zjkIPHzoS
ic0E/cFDYmoqJ7aLpjJ1HCDlaWhVc5n7Hnu92iDLpAHJDN0honKdsgWNr+WX3HsaACODKQvqQf5K
Jpe+2mXp8gnJx2WEMboLhdCyNKluwFXzFujhYakoeYHZj81l25TUGGsh1vGwbuX66eXWUdR7Gww+
MJTupadz8TwBNX/E+7u3aaDzhAmr003TsUXtu937gAFYWQT69/8iA8zdZPj2lsncC6jkLyLvR3VM
prH+BuLOdTqsZv/crJjufduV32NPhAfNgZ/fD7YLOYLy3ntZlSSvd2X6dBF5vfeVQ/l75aPyjKGL
7sthMd30J+oEg/l9X0ncWuJSsZJMlAt5bXVw5J6T9yho8xOtKsBzvwjsGyZp8adDmeAiS0ozp2px
RX1LWil6UqHH9ddg49Li99/BHgxeNH1PDpktVOvhtyDE0cloRuM7z9tqJr2TmX8L01JZl3pxblX9
c9KYsswfO65PnW3aXa8RR9i+xcgciTSvZje8NcEuQ6SZVj0a11Lv8ld2954RIbGGK/ddHK0cVlMU
Ok9j3NXj9ZxHnkFgatfgUESKMSUR2rF3sYySqKyAhJXgoN3O/uMb+jmsKDWbbGCc+uJuJcPShny8
LQ0kY4+CaJLggkvQZa7d5gjh3t72j81P0sAp6Tx7w7HnAyElg8imYSz6f7lopcw6U460wqvfP9Um
mbcMvbyaT4nsCH2BXek+gjqunSzE5fMwU/5PHAdxifjE+sjCZrxxJorswpD+nrfDmjacdawnrVVk
LyUbgd9xUNcybd1FthkPiX1bl1o8F249VUjB0/TRNTnT2hWQXAPUcR0eQqJJvyZunnsmze4Deb29
9zDihc8Z2bUN6I0fhdjUnTu95kz+nHPt2+Whddy5vc5Dve/pyOsVnlhGRP+rxU/g8U/W8LGdZ2p5
P66SCjfPLMBdrn752TXMZlminGhoxdQ0yERDUz54bMMux0mv07HIZyR+g5WP79d6FBWTcsJH+JzN
yFddUCv0uEE/nQZh+tjNHMWZrQ1PbNw70T/tO/YJLus6Xw9xyJVj2blxs2gNzAdz8EhmMybkc0js
LaRxiT3+55ojD3MYep/yry+Y2xFD4+UZY939rTar+24bFbvp6gHMZum9/w6jjcEzIc+ErYJzHV8X
Fa1RqpwWDT8oovGynQX/ZQj2IyWtjFSQjU0c/EP3CFA7cBH8iMUtO1ednGmzCI13vpidMBbvONTW
rEE+9G7s1Dq/lZCjB9x5Dyrg2Kj8zJFzxPioZP57IEuuf2o2334anFzvfCAILTQbqjtGbIeEmRzX
WZ83stOvGPg4W9rzCP2iWurUofBzAbI23oV/htXqvztBV73gUi3/LMxm34nydMszOnX7MtZV8D3t
fWlSih6HmT/a3OfQj/LWJPG4TcdgTdwvjOPDnnp5TQgAJArZXDqN2l470F3BlVdCAD5o3CA8yCx2
/uN9NCPTwxGduFqVpcTDeTMew0aUw3GeKnk9kzaB3GQ6+Z37LZMAt4/zQzlt4XaKqh03YbUEjqBj
6MVc3BbQjvnMKAMiMzyv9tQvi6+ylt/uqnN7By2ZhczvZtj049DtFLUin/Mgs4yr/WPQBabOBkf5
zvWeqykHXT0G78IzKEJdAUT3VNPAPkWNcIcsCYSwl9VUes/YYUkGcNyS2iDqyXDptct0pvipA9Ii
z4d71fmD4nDful9iQh7jlob2ke7uED06c7gWp03o9k80UB1lVcewOlWiCLjPPDU869EEf9m5YD7T
NUsfpZNmH0e+SZIM3VvfWm+/aSZAERBWc6ZNaxFE93h1h+YQcw/vh1LHI4eSCBbW61bSIU4F8BZ1
ztUY1dcexweT53LU7hFOZfVcN4Vl3BNsojr2+JIk4zyPsfKgwz3z7IJ72G325oW9rrBNW/IsCv74
tB/Cztt1yhWJxrFw03zPBOjKA4qPexVubd6QYZmEV2ETC8NAfzO/Sr7Kl2HfWTI2dVJBpm44+7K1
9Erihrt+HE6MhIqHGchzy4ZH6L4Ip1xe2ffg9euWHAOKbQczH0oZzzIrxIAVQ+axdznXvH8f+AQ4
IGXUIXR5PodtQ5nFy9l505C6FSMGwk0wR5KbONPEVuGo4QK1rn9Wmtw3boMoP0pDE5FKElNP3apF
fRPYDfB4bBxTpcVKMlGmOgaqF7ENg+8hGMvXjiOl5EuIlsvepSQ6xHig5NPeqOXGSqevbqjOwptt
cKLuHKzdWmVB0GKqoXJgWuO6qzsd2tUTDGD2goenDIL+fbULH2T0q+Kxpel6NfQErPiInoCDPR7y
301cDJZtyj3CBsTVUR+ReqfrYaBMObXM1JtMDXZaWJ/1pzt32fovoURQXUOJDy7Yvl6+wlUFR8cr
l/GO0T2al2Yp0nIojeG/ZG2rvxZt9VsxfX2RQ4h1Ih9I9Mn8pqB60yOl+aFaB3mvsXvgEEODJUdp
tQbJYZVNZj0iyAnd3KaPqO45BJeSaTk3iY6mrG6qmZ9ii3j0NdxxmXblLF8SrEcfJWzzF2eM4iVt
vc58dAREu4e6XMUj9cSOQ2XkHx/F7W8pl+mlMb2TpJzVbs0OFL4TnGNyomixxVAReRR2O73bPuu0
IgCGUQPp8Yy5hmiKU3cx8iNwtfztO9HyKAUNajrH6/zlOUVHPUITNBxyZM3Llg9ISZcv/nVFSRpm
qlrnHs8KmdWEffoE064DJgte/XY4cxeWn5HcAk20tN19cp7GKjxInDDVIecLdDNsuRHvas5zkFWe
X2FbJjMM/XzAsJX+nMksrfADy3QCKXXTxYw7UeSa4YWAKfW3MevU48Lf1X2nqDyPFkA1shbybntI
6lWak6mRtUcTtmNmo0byyXK2RI97zgWDNh6bP0PjNB80BOxxV63Ynz3XOmytiHF7loWtnzy7ugyN
3A0VjuujHzL8GijTKtb9/arz8a6Vnv976uj0Hxk7+TIbcV79sWzWvRe9bX/NYUOJjQO8xhNW5f5L
GdieDXxb+XcCmbu86Lti/CjX/seBSA/SpBsxbvq8OF0j0nVJuC+EXWrkJMTE5zDE1FKXxFym29jp
75WFiz8hLWhBveHzfvoUCVQTaFzJsQ+3SmfjvBe/Xe1iJhpQdH6IGiVyRdBvfM9VS/R0uiye+2j8
zTy2gMkGRpey/sBRRxNi9frX4Cxu03L+eYrnWVb9xT403VuPIMwDnShTZYLBgJOiHZQw0BVjOHI+
m/K21EMXZZP0Ju7hjT90Gku5lKA9SobjyhFWXcg2xzg0F0Y/FnOOxaL+MdqnUm6lxY+2iDd6c3Xv
B4y6+eZrcT9MunhgnYbw3Nzt5KXnambA049FiRcuCAiIbPolPkQM1V4YKg7vTrF5wTFyFHPZdarc
OzyTXZixV8Lgin4tRJWu3chmnLOYNyi9ukew9zR4YvT5wUuNlHzgFWDLo8Cx9yZKfzAHv7TOxSaQ
3znDC/MRD0H+HFDF8D2FYvl0/R2Vn4X4CsSMG1gadbGVL25eBfkVkazbfTeSGHPiVeBgw5rHXdkH
cJBRYNexoHL3J+ZN7RByVdh+uhGSsyWNdKGbg1Zy3KGq2/yefYv1afVi/blKLacLl8yQ604hxVO5
9TmypAw+mONtHH/RVFz0Phv2zGKr/uxsI84eI8VwzUedsTZEXllmlpWr74rnh7+B/PbT7LThv0GW
KjyKae0+fo4HujQ0D3K8qSQuo9y0xBqil76P8eay71D6RccNJWLGM8wo7tTEcgH2mDC/2yMFzW9n
EIcXodz79ZDkfTFQEsnqag86JthDjk+dAQbuj9MobHPXJD2XZzu2m8fjM/lXTYDmROaN0yt6qLB5
crSpv7Z+j/6U+MExZJa+8zrvI01RoEjdkabEbVN4DjuGxeLklOXh6r/yFNY3WPG/TD6rMfO7gWov
qqjPoz32SITslHNRewN+JrMjcnJg12N5rGNK9nQVdKJpjVyH2SjZvEtMOWV8JOkOLlPYCf+jwwzH
aeVzDdfd6lyU88grweA/eZi9wX8YmEB3h3zzt/fR49bk4ZPbp9eBGkrrpg6v1xnvV9olffWyWeQy
ZlJbcMsO9sYTjrmyPC4Y+yayoQZJNx81qBjh5DpX/HATXo3GiOcmMQVGth8DYh9AGzqv41px4Obd
+8QS6dvmz/1d51TGv6jV4Jw6YbQ8c7iOTRbpXpcS1wQjQVBA/3F2Xj2SI0m2/iuDfucstbjYmQeS
ITIrtSrxQmRVZVNrzV9/P2b33s1gBII3B7NYoKemy8Kd7uYmzjlGPSHpLuOM/qc0dxLB1Jm2AaO0
2w+WltJvSEO9xgPJFHsZkgLRAZ182tudEnOf+AheBY6p0XQaH515zYB7ppnVCuXxa0hlVA+yIdYN
5spU4HMpS1Ct4N0Imk1XGImyZUoQJe2oVapveST3b33GG4QiFx1nN2rG8tGwJCG5AugbfonwFqlj
9HNWRY+ZHwFcJvRtg9jrGzqkwhdYi7SxjamPXtVA7d/o8WG1iuvYcqlbJeZtpaYUhJluOJEPoH9L
1zUzteorPLhC+xJoefgM6KBpCLi6ogUyEwpgRgaoLLFTFSCw9j4ltfoKOm193QE0bx2Tcte0Zzpi
EQa39FoH+QmExfSTwKsDDz8Yqle/NH4MFWRTIcFlXAi08l9R+e6/Db4ytDt68mbuWmTFYCxaAXVI
8muK274xCd8tJNGQ7TJ16yZoYysADRaYBNd5/ljTxgdYJYbiTwF4ROZOYax5G8AhFtAoUtPUVWsw
QnS65wugtiNihXJmdqVj8qboRNgGSDM6fdZTk5fm/dQqvUizcmKZMJTLHUjb/nrq6ony24RncGmM
tA8+oOmW/pAUl9Q0zfglRB5Bcds8r1D9AQVIkBmnI7XiWsPlVFJM0m8CDJGAjDVNAy5FCGJaDALH
hv4tMo5xMRnevqS2HCJSRIDr5KJMy5AWXKZvkR0r0GZCSs3cUrmPeZsUmdacCowczbhqIl3Oqk6m
aaUI/iPBY99tAhRULxGTkaiwiJkgkBzXHN9+EFFVKKN09Ox4xL3TR6Tgc4EqOMk0gBMDbNcUSa9a
LMfwhzNkNFFb7eLBTZVO/R1MGT5QCJlEYwtKSo3WisAA2y3O+qFKyuQZYKJSbMjqh5fOD9LgQiDw
prcRFsq94csobA1SwYls9KyR6BpK0nVPcPNaRp35iFywBfiISUXeJrEmKJ2TIjc3lRnKP4JcNjQ3
igbxYtL8vLitrLy678dME8FumCDY8zm0Tz0lrhxVbEGFEZELMK8zvf6aBQl5boQsKE4eEKfnUhlX
73EH9JDgmAHJVbJEEAC/Ce0dbmrqHCWKwTgWEYpGffn+DqiN1dm5mDfXuEb6xOCIvG8wMZL9iLLq
4AJ4oD0IzKf8PsKPq90SwFt5ycwU8U9/yExlJwrU+BzKBBJPiagzPRLnIpgbqVdIPxEeb36nvlz3
BNSx/4LGbnc/BlXHC1Po/mvZjOOfvgHMbhtXVvzT4pGuNjoXi05EGZklEjSRAS50JOR0OPE0u9VA
4N7AYiDwI/WOf1Gjz17zwgh7W0Ia/oUuLjWavm7G6zzvrVe0X0Dz0DHWSroAUwRkWRHM30mUTj9D
citWJSVg2trU6FQnCiOtmdt5WueIoZH8CNF2ZWiPNEG3V6nU0fUMZ05H3VmARbN8SgGfiCIf36dt
d1n3o9zYoiH3GvdAFQJQRpFfbczCAnbN28I4JdNXJ9+hIVveMHVMHF1D1MUrzc8YNhBKfZLviB/j
r2WOVyaIA3rUygWuH8Bj+gu4aXQHr7UBZxjKqbABEe7dNfinwCHMl0jTwrx9lMGKPxf0bp40nT6C
yut4leaJ8hAliprdl1HfIrVjhd24l81ueKyDukYGdaoUZICKpPF2Y65ED22h1FSe+hHSyihOVBuJ
XRBNnWQzNjdkSYK+CdWcdHGoS71y5YZbs/GbcMA/Wn2VXWTqILfQcXvVtKitavgHTWn44wA6z68i
nArBQWstR9Egksbop5kDnNghkdF51x05DoAuptQ/DODm3lRSAz61NIu5ZD61dk8NgJONIGCANzRi
8rOvBu/JI9L/jSjUXGYdh17FERADbqDiKN/hg4D0SKEHfS/DgYe8aiRrVyZ9TJcVhlC6H8B3PpCr
FAw1juQa+LwGOaiXplJy6gQmoh3LcpKAMKFI4noeNBniSMO4ozZNtKnBCvgSVcDv3JDxkibNg5bn
CXCN8iKPZfhzMEH2OkliEOXC/qtKpxRN7y6LVHBGRP4EubRdg3ibK6n+KKQyQJ4W0ZC7WpCaySlN
r+1t6G+gmQpDzJ9iIxx/mK0uPeo0tMSN5E2i4AaWRXOCuVB+6MRVSmiaCEp2L5mN+cDkxvy7KNQa
gKU892UHf0j5kMlw2RWUNCGD11wpr+jJA/gEjpteVBCvuo2E7nvj8HvEJw/O8+U09TkYEQqov+s4
9L/LVNNA1JZDGtKJ5YjZspIKI0jBbsZdAnADHAAE/quXjYHqgkiaaMMbZrEDYc+/qYCty3n36L4R
HAPJt1sFnbSNXzXGTRNpwoCrTiSN2l8UfauKOHyyvNi6o21IxaX3vEmYC1xDbpu6ALVlCFXC/RHP
9krQQKohg7K0mxyygw2xyvupB5QqtrVVRqo7goWwwHk146U66SlaF+L8wkRimYQbtQsoyyYgOpSN
lJrG7Zx3ajiVdrqo89qvHK/tqO2h3yRf1d2kPvsxXsxG4DJk+hBpydasCsIZxJurP3sIf1dhmTay
21Ui/fLQhFXATnMgHa0p/cTuplH4BgGRbzyMSKKb4SQ9KYOBVEsJ7lKmNEaIxgSdXIZ4E2fWfRN7
k2aTrAcEDZ4kcSFEWXjuQ2V69sKulQCEz3VmxODaVzWqldKZeuowzsQECm/WFRxpuFEzukvHwheA
z5JW26NiSNfQxaob0/IBHBtSSmTvq0bDoCir6Ac8Pe15ms60eqch7r0tQFHV3ydSbd0LWYCKhmXR
sf+idD3dDNrhtevh9msoFrz1F3KkWoJdN8xRbrJKIBdtaLtvSFazCBpilOf38igBCwAzVkOi8UT6
XXDk2k05BGPhVuIgqY45QYF2BrFtXzulF/pN31ZStLUCK+ZOBZZOpAUAdQI+5/uRK1ESDH8PPoWZ
TTsJUuekOQR4ArMxBnJhlXJ4if6YlV73XWjeaWGclK7STQk0rRyM3S2UH5raLTwFNqNU0t9SnEn1
dgwmb3DHgZLV1g8IjF2JXazcCSdObBHRpWJjk0KQqArJ3kNYGsQSJaMvBICeHUHIyF19S7KBYeoh
vI+HvBlReJnHAFwzEKH5BmZWpQmZ1/p1qdF3dpRpLIAWm0WEFqPqSSBv8Vy2QCPlRvIkIC8DlVSQ
eD2wbDeBP/Q794rxOU+k6FYFlS7OgEFqx1RjDRLRvPjT9DqSP+q61AqpHhJxRRoNm8ZIxB9EfH3j
kKJkhKBdZd5KhVJKO081px++0IvXUEw78QtkMuV3r0nKXJxJgGcyS8i/oDAcTPRHxewWcoEigeFX
2oA2OwMOHEBA3ChjiMT7gKEHsZOrIh+sE0Xtqa0r2splq9PejcXauhgFv+l3Pd/7ceIFH/Yq1YyL
iOrJfaN01JDQOGuvAETwSuagT26IDnguErHOO3uqKWLszLCsKGDJsAkeqUkmhCB5J4OXymLzXk9z
wLA8N/5tmYAktjt2+SsI9e52TvSA4ogJfDBByOs7eJLer7iggux0ykCGoQ5mAkyEkSrfrWDkMvtF
MBrgsxLKFWmEsO4GNTz1V0KxDWVYuQieAjVryHxFq/yOzpCeUGTLkl++VFagILyYkhJs7qQAk54V
T1IOAgAnC/5C1dA8tsOageQut3j8YY361BHHK2BBekq1GigcwkZw0mryoIZwGRy6UPpPzayMe96g
Wtnmnk+fm6NbbcTGrwjxq0IpnNk7j1s5oriziYaGMrZmTgAjAzO9nTGooxsM5XBN5JLV+t6noz1u
AlUyS6TlSuG67ng193GeKxcmNRHZNhGYJ4XPh0K6rSED/q48cbrVQzNp7B5gRbtvJupvd3DPPLRN
BSNnbwJVyzdM8WqMq6nRk+KFvEB4ESwKo7SBChF8vh4R5TZ9IX1PskkViQFJj35ZftQJNukXGEVP
gjS1K0pQ418NJoZatFysTMNJKJTGwNn6FOEBAIXjM+jSjnkbFtSlrVLA5bHzdmQO7XnG9az78FHc
gOEBSH8i1yAickYVckHuTqRRs0qAPzSEVfmH0Oae3cZluzPifrgThASxV8Hz+XRN6yZxK+3Om18S
vmfzzGmFjm8iY0sX7JBrDYe1aoCtpDbUK9KhBChzuxdBCSqwO4tbehSWPWmq/6UaEmDB540vp4ox
XA7rsijSdVT0WT/l0DpzwnSN1l1mxx5P7qaSPC5SykjATUxWEQJroormw8ymfx6SUcER3cQZaBOC
GArepd58W/lFS+758hctJFYAPHtllfI5/FzFD9PCdCPfkh1CpZeSUBjHQy+8go22SZpeQ9/LHHdZ
RgVA7n2g4SMlB/Ak1spOLSUA3n8WAwxn1VtJOVIWKwc8dKuSEmepT7kV7pwPsCOhGhnXuZ6753dh
qQ0xW5sVPoxZ3RRMzEImpejVjBHvIEGAA5s/1dBQgMdBlyIsHLThJ0N+5RURnVPHEMk9SdfmMyhp
C+kLAJJ1Htf04aEDync6MBPCXAksbiMOF6DnrF2Rwd3OFf1z4x/m8YY6SGN9PoHYlxYn0MxhIIJ/
od2HEB6UK8q/YfGcqrwFF1SCaG2f39rjhR7aW5yvURcgphQFxMNM7GdR1fF6xO4X8BgKWPGycUuz
LB8sLfG35y0fn2wsIz6jIWpsMI9q/mUfJJ/qUculUOVkMyFJvPTBtvLwFvkntVre95MhgRwbGBkU
cQ6tYDpUrJIbrfRSc6nN0DczlS5pyvePBnjrlXNzfC9Q38Z90D2mIcjXPDRnqpZnpQIntWp4zRpK
ww4Vx6+Qa6T9+e07vhMqOhsGk8hp96DvO2/vh+2DylVVQ8jb4JVyeUEEAxcL+nDoAPCElVxRzl0Z
uX7SooIQEwx4qAlL9UKJDLtMW+58EQj9L2+k0GU10VxJrIL4DrVGc0Vn5NQJYXSCCRHCRP5pqS7e
MxFCpXOLN65a8hVrKurCLYy6y/6Do8gIIjThJVXlqy32MgRMTkTBXk6lUYJ1biwwR0O5YuXU/iFX
LgGeYgoKmPjDL9Yb4HTjACsNCAEdaqE17aNArjYDNVY6+NTCzh+RU4fREi3QA4RleLPFDdPzSvNH
cz4iUmfd9xnCIM7g+4awaROCmhVPshQpmm+apRgiu6iiGrEcU5JbbUIMDPO4kvz0NaShBz40Broy
FVdmnc3jiIWmezm/xBPui4cBETIJX8mUZ/lwTyfPnBQNkKiNpgCMTsnwdvVIvVVJo22ZeCZVCEXd
qQqAx5XlnviaiMDSbUaTCeeiLgKVTg7zwCy56bXXmt9liNcRb7HU7RlW1m59+NGb80s9cRvmgIzR
LIrEk7R0LXVvNWDsEnpZwENdDWXLbSsoaxPJT3xFQ0bRTZdQKUL6ebEs5Gr8KJvvnCfH0gDqPa6j
nVLXkriVmjmXkGooUYHURtbK+k5a5iGAwsawQPTSDz+lB+5/aJgGRrOkE7/Btoqp78ReeDsyGeMn
rh2saw+T01txpCduCeZEggu0roG3zb/rgyOtYLwbEEzZ17gYLutM7DYIwQr3FgWUFYd2Yomo/ynM
L+GmzJPCD02ViShPvZayRKh/rlCBLBu0Ct5tSP/ovgCl/C2WrDW54hMLtGZpeMYHaRRQxMUnhS+N
BHPHHQn5dq5YgUaC2eLtfBGSwqfPqAXkw2LIBlNv0MA8XGAE55xyEgv00ANyrQYYU19qa3Jvxzdh
HrggMmNVQ/BNXyoCip3JEI+SMTAC+gG3cR8D5wuibiUSO2FllsbjPzhPFPQX3rOFrpJmmkUv2gAi
WkiZBlgn0FdO/QkrjDNEWh4JRVlE/OxwxwYx6AaidzAWYEbS2wptndzNK6EJVo75KUMElIjZi7xx
nIRDQzSUVD+jfGpPPcKkYSpXDnjFFcHhY6f4PlEUuSymwxP9LFYjE6/0Q0aNk+XGl/jOcNyENfCP
YoD0v4FgXYzfP3vk0OJlViMIdW2erLJwGyGobsoHBMyKUpCxBWaxLcZhcM9bObEww8QtqiJvm06a
d7h7PfKtfhWXZOJWSccwCYwrZsnUW9NoA6cY/LXZPKftkQEwx5TwbimK38liaxiUdUAgCDXtP6aJ
0lz1fIg2kRjl9+1QKb/OL/HEAWGJTDHjkUHy/yjzRh4f0gobOQZZCHE3p7mQN9PnzzuSPNTFNGX2
utZCZ9iqdSjucA7sNhG9O3OA71RH8bgyvPI4LKASpfGSGDyVMOIXd9fTA9SmZvVMhcl2ALURZYE0
0z+C2Ld2Vm9CwY39gQ5e3aS789t44ssRbSEXqDGqUKKUcnhSulAMy5J5JXauq/43GEDaN5h5ar1N
clQ7bD0GUbQ9b/L4WWEuBVs5N3J4PJdvdtDLmdUzRNv2lGzaaYCyfiQCDckrQSY7v/Mg8Ep2XgaU
c88bPnFkTFQ9TS6gyf1bSs0y9pL4FblBuwsa4SbS1NSui6L/dBjL8ixkL2X4Vih+L96vvBig8pvg
vqzEzHbQGj003oTM4CokSaqtHNBTR4enmWLgvKNg5g6/X6swEQuYKmmpOYQ7pL2A1iWhgCi9Z0TX
yBGO1xo1u51CbP30+e002EaGjZgcH20+Wh8iESOkdO3rGuB/sEx3EpJPmxxJxZUU9dQBNWRSYkJI
jUx1ETIj+VQoCM4DTNZjw67BK/xQBkQ9gd+We2gi9f78qo7DD/wymTQ6t2Q9uOrDVU2oqeQwBGH3
pIEGNFL1aUnqdGeBeiGUtXIkT66OTH+OQPj/5iLfR50KaCgqDai4ePAImA5M06TOrSHZx6km1g8T
7J+1atgJo/OgFHIfdpR3fPE6TDJQ5WKCazMytY0+FTSuESx8jraNn6bup/cTaAJypeSqPA3KwsGk
fQzTFmkdaFENBCMnnIYy+Qb/yygHWOJjL69ldu+zUQ5rwvPYFLIrk30lhFh8wiG1Al+nPWFb3L10
E3aNeN0PqIhZYZPtPZP2kRSW9S4AHckcQIEWle2PBk3BFJ28lfN7wulYiJ/g1xUdB7+MMYMedCYT
onLwNZW/YZguMD4ftfjzu3x6zR/MzMf6w2WM9CbpRI8JON40DbpdtbPAFuMiVc1JFau55TQLF2JP
j81MUK0tEtrRiJebTOaJxJVZVafOF1/8r+EKuIfFlc0RlPMMlSX74McdFcTqm1KVMbAw0b/savK0
84s/tcUUwHlQeD7nwW6Ha1f1ifkUSDPahqaUaK/BIjLGtF9Z1QnHQNhGOwSBfIVvOa/6ww6DDlaT
oSVZQEav/O5FPr3EUvZfGb69Fg+cXBCJ16xSDr5XXGwgCsmABCSijopB4q5XgQqkWROsRB0nrUAs
wfFQ/8CJHy4IbpNXyIxOZVSwH5pbpIrU1iXdggV9/vuc2jlG+PC+UnynALGI5SsifBNiK4aERtwK
oNNdI++M+wLW8ON/YgrxZ2uOrpkDfrimtB7qxhL4SMXQFLem1wR0OU2gvCCK+uj5PzDGxCvKcMTZ
0jIVR9ImQCGaqLejCbNt24bhl6DE3a5J0u15U6e+FXEaryCSzDzzi3WBY1L1OqV8oyhaeo+chXmj
m5254qvmv2XpOBFKNuYSES/EUo85Szp9DCfOXVaDnbRb8KIXOMf+JaBKtS1aGD/nl3XqZFDwA6YI
Yok+1uL5UxqI46lO+wxNrcyJJihyVcSgMIL7YOVjHa+NkonKoeDho5yxXFuvSlZSg6ueGdXVLvDK
+9ysLoHL6XuxCruVhZ2wZqK9zAgF5r7MkLPDc9i3isDEcVrsWi/ol35qCU+Md4K+I7XTHTJ93krQ
eXw+qK5LDM8hjpBhuy7ucijqgPaFHGI7ffbvhTSN1N3k/uH85zpphUmHXGPqGfQ9D1clCJ0+TCg0
gWpDhVXt/OoGGOfaXKUTezfHQjRbyBAoPM9//sHRUrKHIWWCrc+6sbuTJG+GTcD8vVTTXv8ql17y
56eXxRGk0iSjWE+XZ7EsRU+q0A/IC1AZI2JP5d9hZnxyTjXVBZICFbeEQ+fxWMaVsoDgRDZ15Hi5
gpJujX4MFWY1c4BjQFIT+WYrt/n4a+HXNUZwklgSYi6bgmVXwMLpLDB9SdleGVPkXYttr/Sf9u7Q
KkSD6eUG3l02F97dTMH8AAKJUcdo8k0ap2/TDDer9GhtFNbRgnRFIg03RPJkmQnmi0uF2m8ltCJk
RKkcw+9pLhSbuAk+XaPHCvkp4cQ8MIEFHR4/wKAgvg0kh6u4V0o7zkzkcPqxj5Xrri2A7kW1BZAO
rjyXH7XLcrVXdmqds9sgLceD0HU8/AUJ6c5M+gXBVCXgZcJKCa7UUEs/+/7znMxztniYeZlxjYdm
RCTiW3Wu5UENM11L6d8ygMb783drjrUPnhTKnvPIkLkfbs3/d2ikCrO6amr9RwtPuMiFez3cp6Kx
zSXZZuoNAQ7EL2Y2rJzJoxLDbBXCEbVddRYNWnxD8IQo9g76j6G9tALzKu02cu45iR650/Tt/AKX
piggi3QgGJRD2RUW9MJ5hGhLTMBDYQbrg3+D4onntH3afRHQXN+YqQegjNfUPW90eULejdLnp68p
E2Is63sRykNanw+BjYZHfA9HINlM5miuWFm+zn9ZMYl5FWUerre4bzSifSSBWVoA1akHWCLM9ViU
lBy45WugiRPG5oEhcNHoejMmY+H1qzxnVJk2IxIDD1t9YT7woPFiDo33yYPPug5MLQ6+pnueMZWY
gp/YQ2RIvR0CK58N2WYrlH+Yj0FxDU+y8IttKwWg71FoxMlou57OMQ23ydh+9iTQoYUJgZ+i5ESR
5PB+wTqYIk2HoOiFRUEWWweoLCaf9by0fw6sLG4xCQm6AAPJI6Kgno121ncxlr6fX8nxAaAcgTyr
ibQLRSVj8VWGRGhkf0JOjcFF+m9pQNMhgaQ7a0sYa+OS3o/uR7dEgIExSgS0TGgyLafU9egkqGNH
K4tOOkoyxIwChG2jvqqEtLwBgJtvG71t9wjAys4QRvIFSrnJim88usXkyMw9kUBwmTOPc7HitERl
PQ2Mb1YIC6BEatEZ9HgtmjppBJQHe0rbRheXRpB+QUrY/x6PZWptlFLRLjPm1Vm7T329GRWjkgjR
R8EQM1AWvqJNksEK9KG3GYgXgF4uzGe0U6CRqlGwkuMtVvSXKaJcxrXSx2ak4eGRVzwjjDOCW1tP
IYDXLNBtE0H6nJN4t0L/530xjMFcohGmPEdKKgtg2wSM4qhgRV8p4rTWtVtC+P4yQ4thHsBHuqot
9g3tnI4mmgCUvtOqfTSU4xVKcu2N1vraLiBhht01aJAx4XD1MYNUIEu3/oWGdovDJ1276ItL+P5z
dPoB8xUkID6qR5qZjIwechH5OCR2rcbJlwFJg20Iv21lKPc7NuzDHXy3BVRO5uDQwCc2PvyOqpoi
/zzyHYOoemoh+CCfpewmL94jW7zX8upHG/Y/WokROqr3mGntt4E29EjUVzbxBdr0a3WK2VcufhAP
ucmDbslA6ZaIIWgWMHNNZPJFqbKUtxQN2Pgyq2l13qGfmcXbOJxS+QFduPDXFKJIvYJYOrH58yhb
EbgSoAkE+A43xKsmuUUCtLOBh6Hjq+e5C4a4cMsgStzz1/XEHTowNf+UDzlWKY1yMM7HLmh04SLm
QFwRjLafv6lYsbijoNnmt/DQSgW11csS7lA7+cFWtgZhW8joTf0HayGtkugD0onQF+fIYtJCgvwa
5yiPoh8wo+sboRP0h/NWTh0O4B5cCeojNHAXXgfUhV90KczqOJSiHWNbAwNWiORvfNVvrsQCZQe5
LYpLpYu658+b5o0CWQbg4/iiQK/OpD6FXqhQnLseJK1/ZTaCcAHdW7tLUZZDPk3X7/D9a/jA42MC
eJ58C8gSwTQu4fADCj39HaGK0PAw1fI6irN8H1j1WsvleGtN2oB8OtEUSfCW9fpALDtdLNLRhpr3
IOraa6eaT96kX3aouKDb2uwNtfoctgXnQ0VSRjGAMqsMTHfxLMJB6km7sxH2KYIF36wCcfB9ISmh
7iAzWwToNtY+TRhkOqOX859zPimHbsaUeLcANdB+AVezMA2CBkJZjGlTB5StDF60yYug3DDvCMJD
U61VHk5sL/ZUWiHgkgGwLk7uKE2e6sto4iCEHDtDlut7K20FdyjiYg/h8wnBv2KPJvHaHMBjfzb3
BcEqAS/l9Cwr5gEzByFIo7OIsJHgxGIuuLFaW9sCna0Vf3bSFHk7ZFA0DXm1Dw8qckK9kQpo5WQJ
/XknQOMgvg2LDp20Zhb8OP8Fj64Fo/cAVegqp3bu2S8ebWGAQm1qEDG0AQkPoULmqoiZn3beytE5
mQHrmMCBAlYkuTxck+WBO5uQokIvLzXrzdgHUeYmeqD9hiJmIolWRGvjho+2cWFysY1KAg/QZLCB
A+OzcCU1fosMqXHTMulWFne0he9ofKAOBFj0r/XF0xBMYyCijISk6Fi2F0iWpA4UoWzlWBxbobRB
N55eJ68qEu6HW4i4aBcZJWRlK661TRl0E8JN+rQS+85/y8cLTfjCxeJqcchlE0HSQysQtCRGP4F4
aT1PfBisjtlJfnsxKkZnM4doeOjytQ7RkUl2jNxlRm/P4O1l2pdIhjIoNXyKsK4kd0DGXHOsvBHu
JASWbi2zmWXrxmZz/kTOn/9goeRmRGoz/BCjYC4PF5oMfduJMfOgmm1ot06/yXfKtewGK2aWzUx8
xqGdxbNDwNjqZYKdwv3xkrmM4LB/X969nl/Me0pybjXK4WoGvQ4gAGJF3gEssBnpsZFuUHtxGYPi
aBu6b/aXyr5ERd8ev563vcw/j1Y4H9wP8RcZdKJW82QtYa86vQMW3v5lXBuXn31alzs5X/gPdoYk
QxYiw4567+1K2PUv4JovvZUPtnxhllYWLwys/CgR5tVMW0aEOOgHOplTrNzlo1RpaWW+Ex/WooSV
pEbz97ouNz9j5+lN272+PK4N0Hyf8XvuWCzcLnjmZJRCzJQb4KcOMgT2C5qbt5NjPCPjebFyEuaz
fM7cwuVaDK7EfWCud36i/Wr/yuzLP53HlxUzJxzGx6u7zM/TOqsNFEHnVSGE5VAvchgd5Jiu7r7u
vtfuM5JBax9sxV0seVCNqRRWMNvsXHI7Lli4+TrZv55vAvuudl9JC2w0N1celrXvt8TYK2h1yMn8
/Ubn57QVdwzG2tTb4Ca88Oxk19orGzu/9We+n7zwIrEKlRKW4bzIwEn5j2oj/Omg0baynfNVPWdo
4TJUgYlEAc1LW8pQ+O48GBF51V52sbG2prWzsnAaphHVZjZfNFP71nr7EMnkQmbmWRajSLLWc34v
tZ1b18J5RKYga+iO/bWByS3jGlxjyyg45zl0Q/dPuPc4YtH+c22V7+HnOcMLf9L7KSMFSgwrj/Jl
/ZLflJfKT++OiiPq28Xr+JRdhrfKnfa0cmLWtnfhYPxmCPV8PjEKZwYBBs5ntyfKczzbcIpNtvFd
0zGdNej2Ub1l4T/lhacZ5SxO6vli0IPchnvJfUqdyX7z7ILtzbeyvfqOn3IA9AQB88+kOXg2hx67
js00E+cjyyzijcT9UFyLyEF1rC+pwyS/+/oOYetdtVOvrIuVXT7lVz/aXuwysjJjQo+EWMXtN/pL
sg22/XZ04219Ie/XymanPiktBfoW4Oroiy8Sggi96misitquEIEXJUi4qFSp41ubVW403Z9f2tIR
EPZT+qTeoSiA/cEtHO6q3oSyFyTq5AhKo2yRSUJcWapCRq2N04rPmX3KxyuCKRCe9PqhIpkG8liH
phJT1ge5Y4CWB1n9S25lGbhgJVnxocvdm62oNLHIBmbS7LK0ojKsmrGQqB41kHNv0Z40LqsuqR1x
lNPbqEjTZxhN0t2nd5EiDmkVQTt9UH0+Px+iiRy9hKouGNnI3MligzwrPlVt0ntU65O1s7jM5Fgg
ORy1GwD5GiysxT1gKE81WYYwOkbWZZaDBEb9jAYcUkqVlivxUyJ1DbqvqYF8LcXtWrCRSEzvkmj0
XrQma3J0BLquuyhTXb4HUFIyaqgKC9MuRMYnnd+Xo+CbtivtMV2i2gQ0jPbV4caozNLIGsNglqXU
dYweERJ/xBsiXRu4Q824V9SgtW6Itgw67V4rmo+//NryTVeiQThto0LR14juy/hy/kkK54MOF4qv
jDM6/EkCWk0hw+IHh0kLMXrDimwzkyL9Tu0fTYK+6MzLsZB5dsNuWAltjy+bwkcDoUZJmCK9snid
EHQV+hGWiFM15o8S/MZzgwbRLcKba0DRE5ZmRo1OJ56qAnCew0X69Tz5zpInVPUiHTQFnCc3HyNE
Q2lVvZ3/yMf3miomZS/UA+BsiMuuvG+IQ5qjaOUYKOJsmmpgzlPpr3RQjpIcPhvkSgVUJj1knoB5
xR+umE9/QommtnM8IfDsgcGidpT6is2BSi/Ddso3RuIlG1mM1Gsa+smblo7Sigc7vnr8BqA3M2sJ
pNmy2DZOXe/nJbfLRNJZ3/i5JzyqsQgs0GqQxLlAxRhFl0/v7uzHIPqA9pEo1h+uO9WCVMkTD759
nSOEM6rxNk0NZf95K+Cb534BsAMIs4dW/L6jPTVGHWovjPVEEAmxYWZqf3r/VFFhIRKFNdqV79/4
wzeMRyU2GrAhTtgX2XWi1pIbCojQ9IiIumk7eNvPrmqGbQCqpAnCyVEXZ0YexTphJC0y8VPoX0a5
MF14jGZZSRKOHYopa1A3WRRdtyPcIeRfunqjWTuMic1cUUQGJ0GrfS+amgBoQ+sRiB3q7sIT6r9R
Wf/1a/g//lt+99frWf/7v/nnXzmaTzNybPGP/74Of1V8+z+b/57/tf/3Pzv8l/59271VTVu9/eP6
taj/sW2z369NmGfLf+fgr8DS37/EfW1eD/5hkzVhM963b9X48Fa3SfNujt88/y//f//wH2/vf8vT
WLz9649feZs189/m87P++PuPLn7/64+50fNfH//6v//s5jXlX4Nvlqc/Q8o1f/1l//NvvL3Wzb/+
EHT9n5Q7Z9wE/VBz7ib/8Y/+7f2PTOmfsLDkGdMz0+fe/yjLqyb41x+S9k+T/wIIJP0DkP8ziI/b
Nf+RoP6TQr8CQIcOAwcLcMkf//PjDr7X/36/f2RtepeHjC5jMdyr/42JqNkD5oAhQt0XwA/adovH
iFeiMAQk2+iJWrsR1QnFdxv0tD9syd9WP1o59FvvVmBLqGiVUF0EDrFIK0Nz6BOzrdMttJ9tZsZX
/WDspGC4STrp4ZOmdLyICVdilpygIbK4cl6tKK0Ya+HWMEn0mFZqJRtfjPZ5ZW7OW5pd0sHWLSwt
HlO9F1GRq7DUKQ+9+pgMz+f/fukwkmTXqIrO4FSLIzJjzhYGzDYKofRW8Zax0UH5dQRJIm+bLO/z
r2Y8IzuI0nJtqwm0Jf5MC3PQH/Vas4qLuE7q4aVI0MhmAtKUj4wcSeH/7/MBZqOjjgzOeEFZR1HQ
r6u8z0kfvP9uzjodEiIN2NZLsAE5klBoIyIAYfc8pncANuysWOEvHG/+jMAnJeK9x5Mv26TJoIRp
V2Oj7Vpn0C41cqOV7Z+P/uH35SAha0BnzaRdvEwXWmZCy8PkhVtPa35DQd4oqAwwC+uy97pnusTo
yko2w+hcIVs5w3MicmwZtPBsWeEJ4c8/PFNipRs+/Jdwq1/7D+M1Ip6X4d2w67+urPDoWgJxIZgh
b5hR1jy9h3a0GtnUXLYYK2v/oFR8pdhUCJ2OgjHj+Hb+k7WrKH2uGJVPLQ5A9Jz0gQpdiuxkluGh
c8+QeHWXXOQ32r7Ze9vpMrrR98KFtJKsvFflllsJ4m9WhYEUT//pcImCgGqmYijhliFcO/VSuM1v
qgvVGey3ZsO00023mZxhg2aFU1ExSFYW+w75PzYPZgB0Kqnnkh1qeLFBiiGH2+BCvyxZ7PDFu9Av
TLfZd3thE18bD9oD84laJjTb5MCmE71Fb8Jv5Q5KxI1xYV34ruWKX4yL1VLtkefn488x5N8/ben5
+8IX+4mcYzsw4DLY+Jzvet9IDDB3mOjRVTZiY9487tVOHxmkW6+VNpVT9wtqP2ERMAAyovmgfDjl
RoZgosJchy36Wntli/ja1ryUnX5vbuIb4dv/Ze/MduNWsm37RSywDZKvbDKlVGvLsi2/ELZss2+C
ZLD7+juoXRfHSu9jwe8HKKCAXbvEZBMRK1bMOQeQzqvxDkIp/7Hvkzv7YF5h+orm6/ZDe9+f7AuO
2N8Y87/PKhSH+7TFyRc62/PXpTrSgv1CZQdaeE1GtLnXvwcxUCxvnNf/fp3dskhZQCOCmUU/W6Ra
rUoyU5TMkK1aqmitTLqSzHf532349qmYiYiDeXaahCmgAX/9jOfBJHt/llwotZ9FrbxwYqyQT7m9
Ja74bS4hwYOdEUUongNsUWddAbohWuNBu41TqR39WsSmf2rykmj+t1b4l/7Tq0G1X2qPleK/2JSd
+2wyox6ScVAEHAfl+/V2vNO+jQ/OVX9XnvzYuyvvYW7ebY8LCSpf9G9vtnh/e3mcUlLOE0RAMoVJ
TfP6mXaUUcR3V1o8HrrL/jI5ZWEW+WF9aR662zrqwu9/njHPr8fpIXYOzs7Zfu3yo/MSTeQbOZyM
kybv4z4nllWL/nyF83fHFRA6Wg61JiJshBWv7yhTmdmobM0Pa8ghyn110f7V7o6vEBEDYiOEvQg3
9nDB1xdIsYFJd90DexeYjJmz+YFNMuNfFmRIsqgx6eJRKjGlnMv9tJI8a7XWwJChEh0sSZOPnOzx
L+8FDzxvnpKZpdOmAmd38Ou0VWjWvBtE2OlLrYMmayTv05pk7j+/kvOXzsJI1hcXQBTPF35uFPer
eQCr3tZxUwwGTaEe/LbXJ2+8+H+7CqFGL5Z3CKLnn1ZHC4gAlKaOlwQybdQPjO/QHLGsvLEQni82
++0QI0a8Fz0hk9f0+qGNs++nidlzOxOIMMOE+LVhgCIKhTyUv39yyPspDoljQPR5VjVPVTUS4cKT
y0xHPmKx6W6rhqbvn69Cb3p/0b9OQwLRFcOR8nPXPKMjeH1PbjnlQ4XamaTvtLoltgkIy50YmpHY
LyKsd+Ioum3oozRm+eoJGN6GaHkhlGpjMX+oXrilVd3rMEwdfQPTl2bDBBPHStewc0Gejjv8lELY
uHReiKgpfuNvVgbEJ9bXVL8vxI5PzTC6exF4y+6AwAfIWWE7U0p6osnRD15LIKyjMgGygnchLhOp
pPNB9Jj3gEVDb03rHeQK2BSoq/8CeBUvsNdyVNAWRZHr25VbW7oZNS9wWJOA2+VjIa1EhHVp+cuD
JdLNICL7BSdbWBkp3YS3gpl16hr0rb3TZ4lYA0RLil1xX5VCLUdjJ9USIzx/8Mp1P6N6Qdlm2HYh
be6EW6nSngxir+LbL3cGLrQE54ac53GIK7e2XVLtXWOKhKoG48jDpA2Wiyq5U6rOiVt/Qe1W1mR0
0Yg5nHR5vZu+Wy9gXl+f3VvRqamJp9kuoInsFN+pK3Bbby9wXyczAP1mO/O34UfB1GO3+SmRVk+s
2gsgGDAVsOCcyNT5kP8DEX4BChsjiBw49jmg4WlnDrc7fdjrvLkJs3XcZLAx4pdgfIEV27VsuhOc
Zq42b2kKeJhP1gpFJ0D9Cn9nHsOhhn9svMCQoUC6P00nG7oQE5wOouwFnYy4sCX5FkgFaG/Dpjtf
Fr2WsmZoyX35AmDO3D7J80uAkGTgHvsZQHNhrmQFNy/cZgBhMJxXk2NuGG2gnX0gMQMRUv44BMoj
qD2Cvtq68fBChfb7aXnKXljRkCrgRhc7Qtp9oUmnL2Tp7IUybb4Qp1G0Qe0tiBJPArOu+0fkp3kX
mLaytmsA8QWKgReGtSuWxIudeVqqOGv4AgMpy+7gGK15XOtm9qDBoNsPKrtRgN59QFyBNm7WJ1Ch
zUcDFfZ3k5bXVxfkZhe1o6qtcCTskje8s7dnKzceGNObc9ELqzDign/7ay1q2Lsazq9n9ULvTgd3
+sm3tcloe0F7b4BfQG6U4zwFgznoCGwWJ3Mvx8YGBZXCI4HYsVQEbSg+pzVaOQHiec14632nXfi8
/Q4nd5h5g/coTViQgRwd4EsSzElzYUoCqcNZMYcG+pq0XpSZk3/VVckKuERMugpJDum3G6jl3R2h
264X6JAzl2OqQeq+XFI25EHDPuh5KOo8jcmm1x50awRVNxD0AcS7dZ0lENgmQT1umWeFElESRGmf
HJdjTlJHFybtSn480G4jj4vC059KAL0mz2VxH805n546YMRplGq2HmtaXRKOnlrVsdEqdeu5q+4w
WGvn2qmdgm6xM46PyjKn9xDfJ4PnKAiklrW+DEfU7uPVoCF0DkhO1H+Yi5JzOLuDe1t0tBQiMnMH
BS9RLlAYF8KaRWSQe5xdEsXv5WGx5sXPkuJaj00CC5KI7421UZqg/CKDKC80O8pZTbA8JLkHfZ4Q
47T2rV1Evq4kYcF1jVnaXB6cxtDemcM019GUj5oZT63m/Ei1xvYvO0CsPZ6ZUVhBmg75GE0UNw1R
v2a1gJMEtBckfW0ijpCbcQuDqMtCvwF8HyzNMMO/tiT0kGxcOEolTKNxcHb0fOla4iU9lMtebqBh
uzo9rqmRmhEWa3ifgwYaMeizhAIXrG+BnjBLSFZMu9KIRjOvoLhnfv6lR7Rfxr6tbfVtipPpoWJE
cdIyy3ULvblXc1hAa2cybeu8D72pM5iVtmFJOXhqh6+pUrYTL7VdWVdqBTpzYUtjoZYFbvVj3j3u
gVcMvYJEI0UReoAZYRBYsk8PUy62T/7QgQbTVgJeQ5eU8+uq70wjVLVXcWWvqvoAL20yk5Sf5CWh
/EaXQTXxyNS3azVpkUJRA/S59POBWzftzykxZU4Irjj/KQuNtDdGeuIFajTS8hIYsUf8stcztc+b
0si6T70BDsGkDz+6VRKnJ7Wt1YD4LNY9TDOAOHNiMyJRvOYiKKihvysPzlXIjmnqw8yeHQRDWeqZ
BI56qFCaXBGmUtqNszGYXQA6NPC1DAtXhZ2Dbqxsw6H22yfhFiPsGctYpmDPbIT2pxwsLVNluldM
KBMfRlePNv/c22ncKauEPz2lCuxHXADSZCFwCjK8u92kEQ5tn39ux9Jlw835zvcEg0HDslZ3xikD
OwvXVBa6e0EUAARWth7gfGh7fdj8aYQdzTbze+E36gqhJBwNjTPmNKA7qpmsBPV8N3ldTU6aOVvf
QQBu3XFmCywB5az+FBl5n2TBUqv8g5x06DVaj1gy8qwBfIo1p/bX2mncH6vrJwuXzpRLOZMuVuBP
PQWEmy3rkXQr/vGsnPabD35NcJC7lyWcgesowsd5ZfYS3cqnVQ+GEVctQ/digb6koaEQk/Y0uqi6
g24wSuuQ+V3zRWtdTIAmQXngvWVffAaQx8xLLgA1h730xZdpIakylHKjsuJOuh+T6ABoka83bhdQ
9tollJPc7BjtvP5TTOaA3W+2ezMcaLWiTNe38amvyciJNG2od3ShqT5W5pYvYQ2Y1o6cwugfChZa
IxZ6MT0ki/J1qFv2snGcwzznUi1+tfNkHxzugHU21Kp8/V7oC4CjQdPhGAU+B3XdLYkMi3dk9W2H
g6Ib9LUHLb6FFkPqUvWFcnbKu/OpgqSnwmocsxtwSqsfur2/vV9dIPHw0AzxvRmz+Tl3ZuIDnXLs
mxD0SfK+rZaE7zuZ3Q+5cNZIT4FbH3KjdMaDPeSNebElPbIH8D90lK+ln6kvQFUGCcscLjWYBCuL
B0vUZlTNY62OwzQZBnQEAHNHrCitFbezhahFSupBs9fJlMSMn2+xTvPi0YeFuh0BcjmfSzWy6dbb
gTjYtheJEyhRYb+yUvy8gT24y32FGwKCaG3LZ+ydG3RQbekqmIGW+VPCROBb7FFmxGJOHIRSRTFd
K8MpABCtNV1eYN5McZIMoKuKC1/xsU95ZIhCInjYOt86zGk5+qCPrOJn4nW9OGSqSSD8jPBcKpti
SJ8SipjVWOuPwvKUcZ+voGTSi2Sde/lzlLm2PtIrt9YipDDST41eaM9bbUCHAdLFAWu0UfbPR80U
m7qQLSqCJ/ZRnbglhqObb6ZG97pbkGFJ+W4alRgvhmw0Ic2LebKCQSYzeVG0/OPB0zieYLPSrEeI
ktYYFSVjLywqqVMpEHtYhmUOxOedp/VUjWsFTYrjDGP1OXkG8BqZVpo90yr2fizLxpqULm1mHDX4
6PbH0W2SLqxdW3+y+bnpZWMAlb6xIIsaJ44HcnsIVz+tsDKYg8m7V2OCEiNPysUnZYnl+nqjcaWT
xVbUkx+7EzlsIioMpzQAjnmJ58elyNdvk4ltIN5GtX0Z+9T+uB+8dseSLQ568byE+FAUzLQX/jgn
fcjU7RiA0g3WeRK6vNGkiZNrKj/qRWWMn0ZnytbQxCM34DXOeuNz6SmvCEQFY+UInrBO7xCPWPOF
BiqLyb3p3DrulSO2g7Pk03wSfstcbqyemE/2IPvm6HZJyuRjJ37FrJpAwfPUln9u0mb9rO2GmmMy
N+52WhpNf/bXnVBZF/o8X4hkgvI+VE4/wV7Nstk5Fluq55eSoyEycog1auNhXFbjHV21yb1FlCb9
GBIFs4g+9rYWuN6UVpGLKtZ+X6CrBxhCWAYZMX5tDz9MAD3Lse+pc05NYibVqTA2I4+ahsX5Dgpk
bR5lQUjUgyvWQv80bf1AtOugOeUcdGVZOpcexaF4yon8pMaaLSGChDp0vBl0xew7Kmvov/pyHs2Y
ZgPxGaVopDhUZmOn9z12+IU906bmuCr0EpiIqpYy1uEzSqRepkYlWZcGbESi6Rg6ECchqAijH3iQ
CwQdr+pADuOpWgnuxbyQPymFlpMY73ZV72VaOxUOUKv1ODQhWiIUtdbakbAa9wHd5/Z+8pV3vyjo
I8da6P2zU7ubOjlgJ6t3bWHNn2SqfO3IbODDpff7tgrWoR6NG6W3kx5LdyEhUHPGdH4yZ9LtLsrJ
bOe4qZWEcQ71xgDYlTdf6tbMjaPpJf5PA7BYdSJZsOhvB0BIeeTyOvWTW5q1OMx9nxp3k9uX2+VU
91C6GM4DWX25r1Vwchbdg3k/aT6C1Zr3M0VeprM0FsAsv1tWqcmT7JLMpqUPRGm+ajeoI9GY2x2V
oD6xzKYrLZdbYfUgwcjV4WMbAd+n4JK8zLlrq9xIrwYAqwvJh7R0Q1vlueHRim/3EkdPDMR4ODdV
crLMyrM/QsNhaay6ZPpmJ4IiJLe8j4kGrDjKpZgeLaeX6gGyBszmarKyH13Cjvmw+RJitObBAMia
dTtVXq6VRytV2wOYoE6GWJ3TH6Nuzz2hcjXUnhpETvKxn4v6M3yOLCd9Iu9u/JwEPrQaJWcEZT+z
U7FpH3z3VsCul7Xe5D9NcK5a2GSd0342W91SkeOlbnPV1r32pFFL+ZeLbAkIcbauntiLEAl/1agl
ZUQbqnyEgON7IdGdc39Pfyl7rOAhtCejdKvysqnHAnISscSfJBnrn6YODcyBLapMgtHRZRJhfsrL
YHI0EyGabmPqFtNM4SkEoM+LfYaq78ZJsMaafTcbYY04jQ3cYi7XVc30gaG3cqywYnXh3iCWuRT5
rfGYoYwBrcoffyj1lLU+K51hvLGNRTQPBHc1+b3u9415KrZtHK4njc1ID/JR+ul1p9ntN5Qc7gYX
r5tEXDdsGaK07sCSjaa7NYfWFNm7mv3CSA54y8m8jcAHxjDrYBHirta0WMrZk7R8ppV1pZW2eVOi
oTGu8pTN6jP1WelfrNLzQEtP3TReQ8tq7lWVeVNI4pFgJ7cJRUq8WvvmeehTTJfCJD6iGBdPUnyY
xk/6LkBupDeMyFq9IkPhjkZKjzZFdF1sscyC+VSI1IF4W04Z1hj/s5tWqqmLMyuR2sVIyQlfSVCv
EOgwT0XkuYmO6o6d5/1qtv12jcde7x2wvLXInly8Wh/WzNKKC7DwbK5WhioBmSv5kSc3HYnTwDSN
P7YyVzGGVOvTFHhdWpE3YCadjFzMs22wH4R/GUZvKiEGUVfAglXWR0xn25NAHPN5niqZXiIOByrj
6CsDTEsLbb4o0gyMQzeWW3W/Lo3NCLAGFU3OZrc0HTKx56IDgQl56GsVJZowtwBp7qRfpuyirACe
gPfc+hbjN5V1emPmijShIWmMNVbSHIsLwtWd+wSO0Zdky5L3JAslyRXwStCjCUc1xw3CA0deqmTk
lfB3vYC9DLmWPXv3E5Ety3gaSAq6J7E0KwNnarYTRMMOsp+AqhawyWC73PGsbYhig7PEi9r6D/lU
ttRgsiEpRBfD8CVtBufBntztIalLaO+LsSAhMv2BREOvmKevnd0t3yyCO/soo0c5BVOdD5eGrOCM
bQaDCKBgKx/Rj+hPVsK7iwcTXlbQAfvjX3Y1/lC+TqNAVMIDuoa9DO5z6SRcdNNbjXvLbaQXaYXc
EeWr7B5m2XrvemCqdyQ+49jvR7387K8gVvm+l0bSoAZGGehZ4t53VtEAzMXI/L6XrltEbaat31HF
DZAocfrelEqn2nedbQ9QbIS4zatkdI6TIDvyMBRKI22hRr8R+qLv72dnYi1fpM5J57ZoP/O0Zi8F
kDHV4tZbTTNCs1YRslLqu/DP47zkMulRWMXA3Br29xkNAgqWlM7M0O3qTvZR/nxi+JBexh9nZhka
281Dmk32taMGN41KvYJiqfdrBxBQ5C4c5sbP2EfItPCOJlUDhY/wM+Qe2fzFqC0jC2XTphfQCwHX
Db1pP7SJcL+oSbhttBSArPhDs/y5c5JK2NVbg9/RTGg6mOOY/igme3j2e9l3ca2y/Kew4N0HFn7s
x7HzlyeZ6fWdL6ulO2izM94tZjNl+/o0/Gh6S3ua1CzLqGxRo9OsFg6pc57x6HQj0DeNzFwV9Kba
OlZqjcRxS8yOHtgVTPgrQQjJ55GOqw7ItNIh9iYSUnSVUKuZSeI9y9me6Kbm+XYlpES74+edf6qs
wdECUuypmMZmW+2YBZvqY7OUT74zFvnAAyH/RUC43/eujbFQn/SeH9qlKo2wSvv2eVjxJ4fUXuDO
vGW38OZoC8sAm7k0eJfr1AUuxM9v1dz6l+SeTUUoPKbr0KqWKom3tWneEQNaE2MwtpTKPTttghHT
mRpaV5DqwtlgXj357VQ/mC79C1UIFnxSedwPRWrPH5QycYT3aeHEitoSk+O2Y3CtEZVxkADn/p5l
HkoSsH8Uf236NcvxLQZUesWDUSdmXFnSPgnyLA/SAn4E2YNzKLhUfoICNRHzJ5eSDsvFXBR3tef5
TyMdiJ9dMg8XpqlZKqazPILo1ImG2feWsZkdUiEUnEBgjXctO7IPWzZVd/TZkuvRgTYcyKyavpg2
PaODyyp52tLF/Q6HunJjpE9We0VoBZPM1hbbh94b9au08YwbWH/dGAIr2yCtegwiWrTD53Rb1FOr
Zo/mGO6Cr36JzZPNJD5n6IROcc12vkK0RYc5DRyrmlFCwEX+SqaxzaDFIPoTD67OXyvU8rhMpYX+
hgM00ps23f9mjxMDj3HXd+HCFLlF8GraL8CUqi005sSCZkzNYjABzu6DpdjEsqp16qbWID3zjVJM
BPrkioqC2gPqpSBlXxJd3lBPT3393dOl+xGftI/oYFrrD4QnN48oOw0DY/FSD5G7Lu5K8VWA3YQ8
VGdRY4/6GBZlntyOaw/i2e6ohAMoIv4XP8saKPVeQj/D2gz53nKz7ltK/UQ6YF/sbQqE6z82q18e
3dXvPztE+zMy7ewHfUqmuISjrxbQpt1fFzAnn2tOiQmsb+tkCezGsC4LYypk7MsmfyyyQemhDlb6
vZ0W7IPzLUGFj9+C0ZjqMAkPjquRzdaL2d0x4jNg6w74FcVvTo0Qqs62v6+pCWTW7fz6+0a7g7E6
u5sZll0BEFHAJS/Cvs8shlJSDs8E+S9ATEFf3LgVYVyBSRtfi7ZyS0nyNbEkHmSSowLSSh5ODOuz
ocIpWcs1UZiMOWFO5JQYVEXlaBCfOPa1/85t/fpx0ztpg181km+L4vQyIB69wnxHj4pdGnrcu9Vq
nCfb3IsyljMlEK8YsxPMnOYO5hLMGeq4dtG8EZJbb8v9jCx7oUgyZi2bXl5sGCrZ4tlsizpaFLR7
WKGq4Z4TkuuiioeIWblRxbp7sU0L5E0yiWgR60A+AFGFeczJZrKTCxNzCD2b7cgNs78w3xCsvEDx
fj2EJOuOxC3SOZFV4nI4T11KOd1yDBztMbTceCmPReFcbvLONorTYD8Kwj3MdTygHohb24tS3w81
Z4iVcUVD7hbmbCTtW4u2H6fdkZOqgzNdTvQ2e3u5rL2bTXsrBuD3E2f8GJyWooj2XQRZZ4IU6Y2T
4auRhLdWJp9Rjbi3tqtphz+fzp4LGlz2mjsBjI6ogxvnXF9TDLtDZ3OK2Bmr7YM+99MNbQL30qP0
i73Smf9Sz/NyvV1MhxwRC/t5Qp870kChAiriDidL1KwFRSXKtzde9r/eFcLKPb3Mw+ZwdrKtOHJF
6mMXyJ91tGOm1l3YDgWlrQ3WRYfw9Q11wK7K+PXb4sAeioLYMwA4UCcg4vUB90oQH3hXy4vqfcZZ
bPtWnwWlNSU9/WXtDtR8+sYtnusEuCSuBu4OfxbZMPrZLRa5WWWKo7WobfPkotVqWswj4BxLb95K
U/j9UnyHLy4mlDWAFM5kNWjhVyEW5USa6TehLQHr9mlbcvZcvfXizj964nz2DCYSy0B62nwjrx8k
pYBYR24XvCionCDrPRH10mD78ufP/t+uA7JN8DkyAIhweH2darXa1E9IECPr07pwXBb8dnHNNwQw
v38WRDTsSAjmVYRD7tkQ7taBo2kERWBeV+s9E65LWQXt4lBmWflFVQ0HFpZa9Dc+jd9vbk8VQ6K0
B9y5hM68vrmi8oxkXukeNaLtDnRPjEvpkFT9t48QrRyycRelBJLRcyNdXijRuVtpRxk52ycnB3TE
9PG388WLcm2fArGGcMJpnWmInKXMzMqHLT4hzmGnrU9hVfTLGxqi8/mCqyAzxCuEAQGzgGm9fmI5
SNJJjZ0VYdhbOLNIjEPur01A29iJCKWW93/97Eg6tPESYOAxSZt7fT1nls5MH9KKDMj2h17zp/du
uyw//nyV3z8/HGy77M9HV8bad/YdbC2qb3qPFk1VYd7l2LaOBKQOH5LG1e63kkOgzPMo2/581d9n
i12iSq1JahZKOe/sWfpqI5mryizmQmML/JS+aWKPOanOxPS8XOr/PDW/OGT2QNT/3VMTP6uv39v+
V0vN/n/4r6XGdf6zTz/7KrhbuV7Mrv+11Pjmf1hA9mKIqQnvxz58/7+l5j8sY1gpEO8h5ie/7X8c
Nc5/COra7ZikL+LH/Bs7zUtUzS9rJj5TQCQeEkELBTF/7GwMaEurstLctHgr24Nyyw+cf4Z9/bNx
7AtCJS/b5qiqr0hVKvfac6eYzWowLu2l1NRxkeYxA0mpL+sbMvizmYBfxUSAwZpMVWw4GIpej8yq
RVQjfc2PUZh04bQQTz8PHJMNCMLiXLAH/eV13f9zv7/6fV5oC68eAws5K8M/gUi8irMJLiEsa2I8
iTjfKgzAUjROfTsKCC0k4pYdggrLxqM8N5qLOU7HwBZwFKI9DAbiK7QeYEbB08vqVm1rjhQ9Tdiw
6coZCqr4QXsHDG78JMsl6eOmLOgWANQw2Dqx9/vcLRxaBumUbZ/wEjpgtN0lPSb+unb7fDsXD83g
b0Zcm87WB0Wby+Sw3wl6g0ohtkTf4mQcOeg9XU2/z72TJfe3WRVNOdGkNsf3yQASM2xX2PDdYkzO
Md+89KhxRuNE0J8qmwOWTB2yOtVF0OIhPkkisOdjTnqTA6GiKT6lTk1yumlnhoAb3RR0EadZPUlb
aGlQDDI7dEmBio9s6WqIss4F7JyXxOwg81l8+kJ+wvLupylx6yiiNx21R9tw4gvFwQntZN2ePQ70
ssBPBumfyrRzOuSWTKhBwTFOGTXpvN4NnIB2sUDnwPbUKtj/bFrVimDy3HqM096f8SFnmpOFStMc
EZCg7DyqTfZruLSe+LhosiHyp5qN8SLVu+LW0MzpLbDhXlCcfUw7cxMfMSnEgqXl9dercWpdLfWK
WSm3hkuhV/6t4Iy0C1oNpVuY0K66HLUCqUdVEboX6myR/zspv/I5vvqif/sNBqiU3c60O7axl73+
DYOZduyThRG3vSvXsNo34eE2eWZx2lyiKIJOm2uHsze0kcHi0pQ6/HlInSXBENdrkp+O8JjYaDyD
GApf/4JtWLVebaUez/lskTAqh3s29nO0qrq/Rg7SXPpV2hwSI/dDXEvetTZz1uEmNVLbKkujbBrf
UvWel2TuLriGakCUIqHNprNPO786ODTR5St05SgzkuqGXoS6o0nTP/75zv/1KqSeIcujqKBMfn2V
dEnNolC5wXH30lyteVPFVbJZ8Z+vcubv5vmSTQfNlmADi3hPKozXl0FhMyZtws10bend+5PnvKe7
YP8wbIR8m2ff+qv/manZjjo7HcJRltkbs/Q+C//ynf/2C85uFDMflOeFc9x5MX66NrTsdsDrXeQb
PDuJwiZNyK6Ua/MGbPNsfP123bM1K1mL1s5zdPNTpubT1gntVEj7i8xQ4AZjJ4E6Fun6fYX2SCiQ
3q5v1I1nq9PL9VGhEzAOrIDYw7MnrzWoOFJb0yM+6vSQ2HUSZpmj7mE8Vid3tcS3N171uXJ7f9X4
sXzOqCDQsDq+ftU5+8rE3IQemUSXxZqXudGgd+ZjVgk9NF0OLp2q9JEDa9PtZjjLD5B07gOnjsv4
xkL5+7e9ZwlgmiGfl5LmPJCh1ZmcVwRcUUI6RsAYM9/bci3f/fmGz0tm7pcRSmIATAtUkedmydlr
DYtDXSPigKD4MPrrdtmUi/vByTBirC1feJBmVfJGJPLv9wZIaE8qwOOE/OHce6TQE5dEMBoR5wOs
s5kq423K34pe3D/O14OG9g5PCHQm8Zx4/F6/y7ZNnZXXqUe2O2SHpV7kkS58f10bRfX058f4+3dK
Q8Jn08ZChG3tPAN/4zSIUA3kqTTK5xuwj+1HDbRqQGPTJvQ0Ld7wuP7brbkILTFn0hDB9f361rRl
AQM2eXrU5q08OpNG16yci0gtdfbGpc7ioxymZSY9MEloQPbC+twNmLmi7/QyFfEoh2mLU6MRCOY5
sv9mrYmcwlaY5S77kdMUzYU9X5g6FrloTWW3XhP1oo/xmMrlfuaEVsVlh3DgZskJxA7SWWNN/vOb
OHsy/Foqa0EvxaPLseNnXz8ZlY6227eFGXOmt0QWRhm6xMVy0K3mrY6Uua+rv3xg/1xrt8jv3X0m
qbMPzNjUpppyNWMllP5l3pZiF5Y6w2MP2rkPQToiIIUtD5EvXxYrDcvUs0+YBuc1JOqC860BWSaC
4Xzzv9YFi8sBsja953qx7A/DUOlNINoBZPPmOhguE2OltfHXz4uyiR4XMCx/3wu8fl5l6ZOz3ORW
bKyWd21WlnfazH69cqdSvf/zpc7mmv1xMZtR2+P4IvblPKG/kdlQ9oLl2R7Rom2Gvb1ztmSgsCz6
ISbtLfngyEK9McO9tLbO3hJQAI5UaUAwF4izDUerPJ1PsbZQUuTD+0JKUCVl32sHo0/aLR57Y0Km
7NLWHsvFmDkDM41dA4s6G502xzy06nvDDaw9qTkXxdYeFcKbo9PXtQqnwc+bkzGblXO1pJXbHPFU
AR6km+1VAfR5b47+/BjPJs+XxygwGPLKMMdxMPD6jTXeOA+zzi7F7NPxxledH6F1yt64ytnK/89V
aKjR47XZNp/noXBEONfd4qHJHZvqWkxKfG9FIdI4H73sxKG+xJk0b9eNsv0PioXpjSXiX65PkLpj
YKbEo2p7Z5UHejhzaEHXxm3aXPe9ddWZ9ilz5a0U+Y9a2YrDKPcjesLnPz/ds5l8v2/a5zTeOKB3
OQ09Gw+y0cy8oVcV1501xSWqukuduIRQTDKPR4wgf/2c6ZXuNmcywXbT2NnXidpV+KnWAuHmxOra
J3Tswa6z5rJkG10HNr6sGE+pdrT9dQ5dGBfZG3XGWQ7WPr+z9Wds2OweSMc47wVi/LFz05XccTYn
D65be324znSl2eKOWFtaw53oQghjBllSYo3hvDBXfiBwnDxKdMXzG1P47x/4HsPDJ0cXgIdzbrXm
pBCFem/ZMf8rsibZ/LQ2rOd/fs8vt/U/0wJFHiZAOjF7lAKJTZyOvB5GrqONQ4NjN9bLItkCjgSd
527IjIXk5Ma1DzWT+33eGHB/qxEGUzSUSMyOs95kPwXC5CdIUGgOXbVsgMBrzuACjEXDVeZv+XCw
MDSZtHBag6DMbKs+DWW51Rdp6WEJ6At/bo7bML4Vd/XS6T67Kc4reIukvTPX2WdfE07KtmtyGxki
ZMYhNaljCzEHhqrF87Zsix5sRqV9yTmRxoMxSXUc22LZXV34y4etM0M7b5x3tqeVj39+3q/XZR43
8YjYVaGN8ePs35hmvsa7XsveReOVy2gaPWxuJh2cd15qOB//8lrkROsCviNtNpci6ewpKDXLgSMQ
N3JZmKMeDi4S5k2GC3Fgb4ye325r3ysQhLhH+2E5Pz9X8TN7XLdVeRHtJOu6XGY3pnEzHR23ct/Y
C51t83mE+7VoYApeLZj2ve/56566slJP3zqupWMc2PhVzEcYb1RtuM++Rb/Ls2ghtdOmDrryzVMm
CrQystQDSxXdAbOJ/cb28Pe7p3pnTWdh3TdN52RVE6OBZQwud6/Z62HA3kg/bybEol+n/8feeS3H
jWXb9lfOD6AD3rwCSEMrkaIksl4QlIPb8G4DX38GWHVLzKTJUN/X89DVEapu7YTbZq05x/zjG304
1NGO1zFbVS8FQ6VJ1W5mihqB0wnmyX6JT0wNh/uU9T5Tn6S9ufYSSKs6TnLW3azwooFG3FKq48cR
EdaXCtXU7SJn94a0BC3MRWmcWO9efrrrqCy4vLl4xVh9Dp9uO5dz4kFxZ+OMDiXHWoCR0MzOkLro
+1hELr5fSDZGMlcbO+2SS6b06mNip+0PoI5o5UfPGm8X0eh//pA51YDrW6vEtNmOvqalHMnDyHsn
nFxJpkHTL6HEQrbFO6du/vTDJfMV9ppqrBxV5/i4P1VxZU7kpIbFUql7I+7sK9qn+bVaOeLz+0Md
LjJPD5mh1nL/usxQOzq83YtWNxVfNkN1Nm5kgTxORX994q09rNv8Mwq1o3W/Cz7heBRbsdraJMiJ
hqiDokXHI/FgdHF5IYvMWvxR94YPdlUuF+4YdSde46OF/e/BSVPhZpron6zjmJ0uzhfEK4MTLrYx
nFNIH7Zx3pgf7CKqQ1Ek3i52LesLVQ2xLZxGnLHxTx9jZ2qaE7fhcDP3zy+hIQxXElwgUoTDm62W
cYSGsHQoU8/iiqyM/HtnN/K6QFe6N0p13jqVXn92JnW4q7uhPKHBeOWDhmHEN8Wc/7TiHw5PmpGa
9blih56lyItCUY0veMmjbTb0d2z8kbbkQ3L//vv16iVbiAh0jQXoxUpsl/asuLJwQlmhM8s9nZId
Z98zLJTKN5bX+WIxteLL1M1ylxW2vHt/+PWOHmwEVtoFwW8rWYMarH10NEXgmGeebJwwcrVmi6l3
+CiLPLrqdX348f5QTzSe98Y6mprVuppaVywOUmh0kJzArfMq6wwMyENzMds4ZZ3cMSjGL+ON5UzR
tRrL/KE0KvtqyOfkv5hDKIvwbavY9WgLHD7s2ZxjyAG8a+rcTGGPXZQPu/rFZujPCDr/vNXPRjqe
GJW4LHOFkUrhzUFEnW1TaiTdEFDfhCfu8fp3vbzHv69KP7wqgaQNfEXnhFptTx8Wu4g3ci70DwlO
0tpuso2LNy4QjROJoEuN8aqdpq0gROXED3n1vVoPDJQmKes/ic6e1fUH6pQmy4ETGuPchqS24ECd
oDNLLXX/i6EMsnbZyK0V4GMxCdE2syY6pi8DyMJOtL211RtphILqzv7923t46Pv7SfK+ADxcecC0
LQ7vridqV7Elm9MJbrGPlL/8y1Pb4YK0oWK7pE5/ghhrvvI0WXuYEFGEEW1y9ObE88D5YKh4mg1U
lYGmVICd/hT887UpCPwtkwClO4sN8eFVwcEo9EZjlGXRuvNmWpRrI6FUp6gtMr4yjwPQsMZVYRrl
tTFNpyh5r826z4c/emWl0TkOgfRM+hZle9El7ha8R7HDK0dUAfvlgDpRtnv/Sb56ZxG40uYnk/wF
/A+4CelLfAY8SSz9oCDEGRLv/MQor30Fq1mRbS8bfwq+h3cW6XBRmw6XlgnV3bmltHYq4lXHwdf6
/vW8OrnyTVEfoFhObfNoqLxlf5JzzglzT/CGKA1lEDvt5V7kQ1hG6byR+lhtF3Pf50N931jO8kgv
XZ03NeXcE1uKV78Th3BvLpqrPv76a7N1+rbj7uIW0Deon5orszC8qy4zmnCY+uHs/at/9Wk+G+/o
xKMmcynp9XPxeL+Dpo9NECGEUf/5KFQGQUS7aDRZ8A+fZlRgwDJU5taOcJdbrQVnokyJ+l9cy/NR
1nfq2czZl1Ox+gv55u0l2Q1x5Wy7eklPrH6vffNs1I21Fw196MWeD1uoVuKRD1PRtOcYxFPFz5ts
ehhnumd+ZaSEP0ScmX0HmaG2E/o4nPgJr3wcK0/RQWjI/OgeHwoRrxnRWJRuKKd4uBiSYdlG2JEC
HADml/ef3CtTDPJT5Dwg0ym/H7febRWfjVRgokg9Lh9G0WLzp2TUdVX9V8sSBsQ/Urfvj/nKO8mY
FkQshK8cDtff9Ow5dnLGwDAzZpw2S5hkmXYOC/9U7+rVUeDoE47JdvnFiuSM9rKQiu6GQ4e81dWr
XyTa/mEewdPph6o//UUWCFpXR3OL6IxhtjWeVGoUTsS64OYbaHDOw+IM+gfKy/nNlGmngodevTQq
b6vS0dA56B3eQHbihp2MjNpQm7ii3Gpe5MnJRu66uhxtmFABqhym2aVwsj6aOjpwDUOhaEwdE9r3
fHDar+SRVFs3KRZMln1/ly3GssP0Bt5HnfRdXuvzWacLHIXA8E+VpF59U0EurrrYdY45utUjxqYK
1S3HzaTEKDKlpdwak97sBH4Bpu5iuppNSAknprZXpoNVC/nvsOtdevayJmniKGyanNCap26j12P0
c1FqZwMIAap5THaI7xit50+uRSqFdNMT4792BmW1WCUga3+UL/XwB6QwZXpREZpgGRNb1Ur2JZYo
g3a6v3Q2/re4V7W7Cs/5I7aghHjgYimqTb1YsUply6EH8/7nexzD8/dLT0GDyo7Gzuh4DevtPjEk
4LSQbStykWF1Dum9UPBdDy5OQEW7l4O5y7peBNhNlk1jDfizBnu+WybT/Nm10YMDzz9QstQ8w7Kb
bdXUzT6kdjqlCEyj8URl6LXvhcYc3QhmrFWYcHgLZ0soboGMN0TjAvwrdpIzdTUHvX9fXntBPZDj
dHohjhOhczhKk5QNfc7MDVuc4H6dTor04fFOW82I5c4rZ6zcMZR668S4L1cLNLtIkRFOrbJxY736
Z29oWcZZ5ngcHlytjoMESc+mdRKxzXp4Uu9f4stiDEMRgWIgR+Jgcfzkp6xWBg+ZWwjEoPjYTYOG
DxKcmESk5BrFJjfU7HLoVaf4C4KfPKUTe5JuH05JvHJE96Igd2HaHp8yphoCZeHGUZgP0UAaUtrk
P3NlYOuExtC8zoTugQMaVPvSwsC6bOx++qSoBQ3Szuhq4oTKZLE3YKpA+pntkk2+rhQOBlgbPH8A
ijqLd2ozmo8pseRYzZYo6rcsjPq1O8d55utO2k6b2FHbW3bk+s1aj3zs4lHBB7eIqtoSBN2aflU0
8kPZQ407sTF4+SKvzEoqfCt4dvXDHD5qj96yXmacsmCwT5uucrLbluLmH5crGWVVY/CtsFYdbz/q
gaDb2MspubUDvZxy8bbWMv4E4SBPKCNee590roZZbe3GHldsXcSFsMgYCaVqfeZkhv5ZHRZja9Qt
tT0FctkvHFabSbGMU62AV28laerYU7D1sBE5vJV6n5sFLDWGVlut8ic4YhuW03RnqLNzDyqq2Tl2
Xfsx+CGYXKyALR3qCyY1uHbYTcHaRDcWHtCb9z+xV44r66mWw8Gq11pzog5/GIYcljYxUneaO8ug
29Tpn2xEoHe0f8xradWAWZZcE9/n2FBGbNwuksnF5SMMpFTiBg/0MP9x+Y/fBMicEzA1MTrKh78J
DFPi2d7shLyV1bXI+sgfhnH5oZkEj8tmWQTwufiUbua1iY1Q8CchJNDGY2F1qyd8hJgGQogcUxDr
Fi7G1vmhScAdJ276egEHE4vFjkK3eRXYC6MFPbrANtI6z6PAGTY4Ns9dVMp+jdX/lulmuExdnCu+
kkz6X6InZwFS47CrStekBNxkt/pS1N9d3KM/aqmrH20F4IYv8EyfmHxf7ETW38iLgQiKb4VwisOH
EMWxkgAP4TdaQn4coFR8j9ooeuxyGyxpV6aJuqvtRP4a+Gn3s750u/fv0otP5ugHHO3A2qkEomKW
wOUGgcg88T4vI3Dz9wd5MSWsg3DuYj8NoB+VxuFVZr0DvI11BhqdckkH7zwXRhlIxbhsrfGiN61b
q2tP7A9effpoXzlqUU6iuXo45tQAkLFXlIwLv6D0ifsjV6+0Ww6xzS4tY+X+/Ws8ksNSLVsvEvcR
m2sOXzjyDge0FHSLjuIQX6gOURiDXg2zzgPKgLmx/SXHovlWVp6FpA8ezdygHrSLU2f2F1/X+hvY
MKwqDZ1kp6OnKXnPktgiaDtFGwvZENYn1B/reqiH+tP71/vqi/NsqKP9F63NGJkML05ZSvM8c5Jb
kF9i//4grz1EwuFt/vMk6zsaZHbMUcZKBo0Tm2O0KZd6AbLYuOouKjr1q0Tf/uv9EV9s+DjEcpc8
niYiSUwMh09R6eYZ7VXjUUSKugvNFfMVlE1xI2SMg3sZMrEtFxzN/3+jHk1VedTjlZpbD/+3V2Ep
HuxferOiCzqIg1h260tlBif1/qAvnyCrC1LA1RZkIY04urlNviy2TPQoNLPUuTBVAGaaFp9Kv3v5
7TMKihS2OMDfGefwhq6MJnfRxygUngbUNRlR2ycmjdp0Wmy4FzM0zyKfgd5VmUhPvD8vxQHWOvoa
20DJ/GWySg4TQIrKisLZ07PrTrgdEOSyb+5so7sE9a8FpWjqs7lLnE91IYof+WrRt2nhn7eal1xY
XXPqoP/aDWGrh7UKD8AqkTy8IXVqpW3ZwlnKoGKg76vyvcSc/SVqtT4KTL0C2Vza8FVLfcn89x85
egj+9uNFEW+IxSyBgPWFEHTSihljxkiChQENMF61bAEUvGXYZE6tqhz62f1UTm19yGJNkmhpQWMN
1HQSKh+ebmdsnpS29XOrsa0dSOHUwB6jiq+oXJKv9F0/VpEBt7am52Nuki6BU5TkRlkGHuwbuskV
oK0NYEfzPhkGL9lJo3LQY1Rd+xFWF5CKUtGmG9Ma1Q8D6OgUbkHRDgAQFWY08B4iD5vOHW2fbhkq
aXDFSJFqLJaqD4jK+OHQsvhVorm/9Ja8A7nntNlX2VsluFKau5TX5WJ+Muq5+tKifOF6YKF+sXJH
vYpGR5Z+I0DS+jjH+WcZLfSw5tIRIiiRuX9feqknWNV7pfdx/9hQAqDkynNHHcfe76MWaKdWTbWk
Bg5I3ysEyewgPgvOwLBc4kvF0gm5A+LSfCOwKo5Du1nUMxQqw1eJNDrbYD8FRGbXbpXcKBMshMLN
cvcuh32Zj5tmArAVUEJyR9iyrrJXm9hDelEOrbaEwP5aR/+s0SLiYORwfUUTuqgEgAVbRR19TmOD
zkbqqtWdBsfV1XaE9oiCfuDUVn5pJKBpzaiYxEZLcs8I1MjJ7dCyBwiGsUhokCiN6jz2Et9yO9Lz
CjIgrwLsC5BPrDOuxa4bDhNMbkty7gfNl3eB5qTy5whr+aamD/0zmciUg59QqCIQCqDg0MW3sHyB
hRxPW2h7Ub7vbBMk0rKo5B9KST8orDXFToMWtCFQZJKdPmldSQVHE9SwwrqzOLXqeQMRSACKW4gW
HDoAhUoMfIjaNiCi+glK5D0BitJYQwTUr9yieSUYySeYETaV9iOVFhBHAOwiCNtP6KPsCYNUGqN9
7T7BkcQTKCmpLIBLNa2b6omhRHTW/IMuAGSleYUsEX4Ib0lb0UsjIkaSaJ+ITNETnUmxivx+fmI2
ja0uPrC9dG/6FemEFgG609JUNVVOvdQ+zk/8JzAc7bS+lXChmqjqAO898aI0NAQQtkGI5j5PDqaU
Z0n1QV9BU1R6YE5ZOhWdYInt9ixtVXX0IcaYLRgLYFX0mcdH44lgRRMQZyGQashWWB+WT1YUq5/o
d+p/WU8MrOyJhzUPS3tXPlGyqJ3C7c2h2tuhPqTQeYZ6Bl1GuST92RvRfA5OGeBWJ9LkY2SuGC5D
gyOdP8G5OlZ916+sRLah+gTwYmOW0R2PkX43NAfjS7cz5a2ycr+WlQBmdU6f7O0swbYoohxHduTq
K9wUaJipZCv/r3Sc79PgETJZcKPUM+WJNoYkECqJC73XDQramAvl8AQ62aAakMrm0jB/Nk/8MhBB
sMxiUMigLJ8YZ4IzneE7uqzSs6TNy4dGr8sHkD/Gl+6JkqY2LcQ0Z4WnuU8ctfmJqeY98dWKguQr
v0/zsg8oMMJgq3qLPVlrJLspM6Y7W+b6vrMSBfMmBDS/Xs6HXKTf5IyGDHSWyO4T+EGzDxq+ZQK2
rPZbMcJ7ixHIa0Hv2v291gtb29uWMzvrxACgCJBT8hnCnv1Zz4a828Khk104T2khH6iaGTIcpWnl
mzlN9BuZRqMEY6gAsPRSQx2+p20jICHP6KjBeqadAx9vVvqzyCSNcgtgLyOQopP0uD1iZSqYz2Rh
BLWCLmkzxyIn3y0ZwF6qvVTPAS+owrepmiuUm3P1r9rMocDOZgVnfBQKWChX45QDJm9U59DpTCBx
klwhUP6pjneixCBvw6vrHRDGXfzFtGBxUyUF8R3U44CxbJaqAvQms4V6VgGSjEE3o6Takyo87dyM
NDVYiFk+7DVhG190ZRyiXV3ZbXHWOSPMahWVk+ejF4r45xTHznZQoyK90G2p7JKkU3/p7WojNKWa
D5fCKibgYxk76mDoYKl/znulKz+C1JmrHfSUfuR9iW3+Lc7SzK9H+nWhcPPpfnAst/RnK829QIMr
q+3LGlPcZwPra/Gjz7NpCgmlS0u/sLv6QhuA5sZ2an9WG2+5N9mBGhtmUHPxUyNKv0LExMebEcWp
XoP8MaoNbL8y+xYBn2x8jfCQXwgRPPqh6iCo1RrarPrgrAc4yU6iPI5K5xXUYShNhAK4pwwXPUn/
QuYnr5eCHIZbXu2JtIy41vaZlirfW9MchjNjiKpHlRZJHuAvBqLU21HM3OH13mIQ7CpYBKpS6TUm
Xm8ytxO6HmuD9hIRAQ6DPt9Ysz1/TYte+6IYEdDdOM2ZJxT2IY9uCu0RrlGr+yUkPWBvZm/exXak
3DedOXJkNyTnAaUbDVj8VEkBRrV58hVAKtTVKgcyVaAe0sOmGrVfSjP2PydjmR9wSU98eID0L5wI
iBYblBkMh7eYQKgSRa0vlpZK8raE6R/vhJOKM8vq7BkyfWl+pJAi/tKdRL9urVKX4TxXVf/ZaLP0
Csia0YZetTTXHf+ryKcnW9sbVU/ybwn8uSRIs7KwAoCvbOdsNxt/6rDtFjhSkX2Z1Wr911C1g+JL
Vcv7zTj32I5hqVkXfel1/Rl8t6bfmXVO1JkmSh15yYBMOTBHqA38/sVqt9htzBszKeWnqAQ7v3Pq
FKLyuJgTvPaJMijbuMFz6CrwXvsYP6qGlRQxu88pqExCOJdaFNhkfjzmfQlY1MgKpQtG7suVApHC
850KpzgGc1HBEM/kOdE05A8YxU9jTCT4x8ZUroSRZHm40K2xJhtPc8orxGpDDWncJX2VXwi3btyt
6k3ZQ8X32AcjVHroP209LFC8TeWeqAo+QqtPusd2nqUVjJzgrY2t1O55WRkEdrSKiqdSQzX3WIII
Vw1BiMfI7/WLQtd3WdWq3bdCOrEKUEroaWC6RUTfQnqrD5UaNKhmqNwpiz8AYyObKhVurzJdtMqQ
XCMZK/NQ7R3zVoADpMy4VAHcJK66yDO2x0TEsJRMei3wAY4Vp/sqWqoe6Ss50ZiZ67LZwJSRFy5x
EIBBFfQCG2eKIb8z88s8hBHmbJqCTOLATtLmh0neyy8XVhrU0tgurjwMNpYftyPiezFnNnkuPcjZ
gGNTS+SevrREKUts134UUajztQYIVYBBkzgKdr5MZx49e1ztllV2G/KBiZbhkKWfqlo/tQUODxLY
X2jA8M+1iHgsSgVFa600ZCXEiZJgDOIcQ/JcW9UXMMk9P7Jn45yXedkrpGbsXaefPlqL24RSpNGn
1K6UM6Vzlr03xM5tsXgWhek0uijb0fItcNW7ighb4Fwm+XYl9FNIA2jWlwm2Z97BfK2bz+8fjV6p
3+AqxcqMq0YFSXFsmodIvkxRr0bhKtffaYBez0zY0kFdm9YVURxZILQou2aDnRCHiGHruhvs5IQE
6mUBB8s8B3rOZ+vNPS4UO9KbWpJcvNDUBfkmajbcMtewHS/n5uz9C37lHHow1NE5VFH6pqkyKh1d
qST7JNe6T0oM2a7kELETM/6IpW7uTLbHX98f+JW6A7YeHFRAYcjQejqiPuttQfMEidznHueKFk5j
njcbBcDG5v1RXr2TqJg5YSN6dI8rq4ta5q7IMi/EF1Z8LQzH7eDeQYWl6nbSm/P6YBynqQA6EA+O
ihxkWuHlJ7KCUookFayiScrO89abOTe9f1kvz++8IBQz/t9I679/dvNAQCeIznlqNMTkPnGiau/O
K73RchDsxvUUgFNJ7t4fdP35R986ZU1EAzhH+dif2hvPBrWGKUpqMXjhvLSExelOHqbqdVJfahFZ
GO+P9bIiTgEO4xFtHABgXOnhBbZlXPWdU3hh1Ojmz8nrrCk0rB5uq+zVkMiW8i4pDXEPNlXbycrS
v7w//itvJ6VTa20YQGWiV3M4/mRHbLt16saGPjlfGoGZkZjJ8e923P8hi54hi9ZO7tvIou2jyOH2
/Pifs279r+45u2j9f/7DLrKc/7DM0DFTKeWjsnkWB25r/+FtXPuZVNPo0K+ahn/YRYqlgShC54Uk
F2+Qg5nhGb1I/w9sDMBoiB7wppm4k/4gD/zICK4gZEdLCi9gnROefRQtG10EXbnY59L6IBPyJoBg
pwHlPXS/fWv8pXa58tmBiHuf5nUeVOkybUmosYM5kjPRJ7O3w7iUbggu1r7k7XhSHX34Kf3+Zesr
/uyXJUqmjp1r5nt2ZMWFbs41FqyWNRqv5RWJC1GgtjQiGnrevjbO4lNvLJ9HJdG2Op5gGhaRReQQ
8REh9Bp9Sx5vExoVkXFO5cqNoNR7++zJf/x7JnnOijlae3//UuPwl6oVK2jv5fl+iOj/Ge3Q+kKB
8ExJMPmuQg+/sE0SgMYlARhjRbTfcNtXJxrWb46uH45uuF3kjZzqKaLp1tZ26ilU0tjauI2lB23S
F3sUc4Jgkamm/DSNcJaj9ESX8nAV/n3lR52aqjRS4vz0fL8g9Sj92h7Tm5iT7Rm0UdJtJk+9hetP
cEnvOKfkT4er1e8xj6a2kZwPnUzBbF/nQ7GdigFvpluKK9SAP0480Dcu67i47QJjKtRlyvejFicX
bCASGKtldQdtF1T8EiWAa4kh8uJZhYxblPtiGfutGy/XuZiejCihZ5ZE6eXdN2I3zG2V6kOgKVp0
4qE/iZF/r2n/3oRjIQQqxars7Cnb63kmg7JLsw3o6m4r2KzsDbYN5xMsk3PAr0Xg0CO/QyCbgXcg
pqQa1JiPN+6IRhPOzshlcq5Omn5dcyS7MAA7nKkdmQeUITu/oIZz/f5dfeO5HWsri25Ke+FaJbFE
soDybLGLltm4I8nlRFPvyUT82l052sCwZ4iFyWFoj0tDYCg3GkIuKC9bopYXtC5xpbZptaNiUOH/
m1tSmOBbjwWAcFUO2g0pY/Mmadc8DsDX9NXH/GtfxuY+rpNh72Qzhz0kuEG0oMEgBUHZSFnhByUB
M9C6QdvkpLQ11Ag3RRTp27FfygtO+82ZrGUW1haX3HaavDBjs/G7vKrDIQZxB6LjSo8HlxCj1vgj
xczvF+RoXs9mayGywa72FP/VoKpTvIc23DO1np3t+w/0rZnnWI/ctPALvFlyu52s2yJKVkOCRoqg
L4drtCBfCf55AAdRhpPhNL5bGPOJB32kSPl9dUczbq1EA6ZRs9rnqT2Qb2hlph1MbIW+qJzTfxaj
68CHzoRjY0meczMYas3bdR6sEkys0lL3S0+y04lN35s/52gKpv1UV0tlcbNBUVxOC0xzmjxpsSe+
wqGKZJ6XbiwQGxqg3waCahQtz3FNNHI/msUpuNCRLvP3XTmajceS2PdC1ao9zZR0X+rg8HKcPPBt
o8+NMREMUxbNZlZ7ZY0LdDcLrbud6y7DidXgcKP9e/yjmZnNt6mMmSL27kRaiqYq6Kgr0VwQpSOQ
OcOXeP/Fe2MmOdbaRbPLlwWBYz9msth18HxZ7NG8qlpz4shweE7590qcdWF4tvdohectuBrzPWG4
WRjRfCakC45iY2nDGS2RNUB01r6+fzlvfUfW0WFhKNH+Fc0SE47XGds5t/MbwPQKCw+zTq7ZXai7
RnKmmPUv8qHa0JZZeeJLelIsvTJlvmC5ObM7z02v7NI0Kc+7WqFdVrnLw4zV86rWtHJjGbW3BEpi
tbuo1mPJbcYB4BtwOL9RHG8JMuLGx6Expd41Qa+REbbWPOwJrCu2ilnGe6NItZXP79XfiNEo7gFf
1DtvUBPyAnQg5n5TNvRPUnOWZCNQ6fvQ9LbX796/veileGqvXKNzdH8LmQ0lJ+dyj0Vk/oHEB1oQ
Ha75nMKY4m3JSiHJI+9sMgWHVogLARw/C/uB6D+/Nj1KGG5vS2LP6tam3pNfgV3g5Ut7hLpidPMr
KVo797VsVr/Tp4oemyLSBvpBRvaQz93wkKhjjDi8RxSBJJkMSo6/9F8t1ip/IrGNkLcy8fKdHaXO
R9UlGzAg4QFQDbyFkSgcqV91wzhfG5HQh83CGfZMzJ3L9i7VlGUjiogUBEoFNGxtdsA7m6a7hvAf
YygQpgbgJn6mD7Hlog40CMO5SAn80ij/FMQ9lJ2ufJ3NNv/lUaKTm558jeKSZM34wWLbdkF6oHSv
R6/UNpYtTSPICLAlmM9odc8fsimzAw92i71J6pL4dVnF/U5PKvsOMEGVcmXV8kuJCNObspT8iUhx
rT0wO+OmcZeYEpinmJdtZnt3c4c3Y6OZUVoz6FwiPxoLnczfaiAIwYsmTPMJl+cDtlzaDXGNrXU5
QwgwlJ4/1KtkPxjiXKiwLP1Spmt6APy8MdD0IXvMVEPeGWmRf8i7sT5rCNbeWbFOB7xvLZ48yuja
pZdTJ7OPJ2VK993ccYAugcWBck2hfS55qd3b9MgNfyLkOA8mzc4/2EiclXPqnd3PyrbEL6TI3kXb
ODWBB+T3bNiDVRvNtUb6kqRGN0S59NGIpHco8kBrpXtXuAtPWcsncVsWZVkA4NJdgOtpYd8rSwqc
nPg3kt8aw6M66RB0ez8VKbEf85Ka2oaqOsXuRI+VYu/JxLjPZnvcG27efgYwmj1quW1/L+gtkucc
VzNcl161vwMUWJQth0JJAOGoy/jGTo2yCbRaqRIsfC77eZ0k4FvEqMWXWK/KGKCknqv7vBka8jm1
Xt1GIi/RyY+dfpYrWIK36dQumwJbG90fuo2XnTV7xCQoI9bEtE4R0NguWmlfJupwY/Z89z5plDT2
3RQx6WAqehymPTB1kvxKEU61ZYcF2Ti+3XrehdVW5NIaS0RQQzT1vttCL3QzDqc+cazLgzdbTRMA
abHLQI9k/6mpQan5ljkrCPkH8kkm10x2ppwGgs4Sr7+JNd7rYIhcXnbRx7+spKx73yR2wwrorlub
tspjCxDM0uwVTyu2smvq7MPUa/annoji+1ZV6n6j2BXvIa9OHBJpyWbIVo2M7POE1NqusL1vFd8a
SaSidT5FQ13+UozO/u7Go9aHay77zwbcYRpozUAEyEiM1udM6XQaLfSevvVj1yeB1Rnlzyo2s8/E
iRIQFKszkWooFuhoUDqcNb/RhvKxwat4PcAg/zrLYdjqwEPv7DatST2i3XvWu1VUbyJLibQgohFE
LvUmlmgz/Rru1S8ZW/WaVGsRgWTV57GY5V2vFQSYyaxoHh1eJ1rVBbqPvV4V2TafEkNg2nWNh7Eb
ZLKh7nU+FSqJzahIaO1mWlPvXcRLK4Ahk/veFI4eRIO2fMu9tu73c5fNy0YnhOsy6hZ8qkwKxW1E
FhGzZl8/ULmfi3O1jtQrErWWs2ZIenBd4DK+mF3Ggx+82b3UIPX2m7xt6BIrNDaHOEqvNTI9YWpa
zd5qJmn7kwXaKPByGliaIIKNdHXBRAEGaU8UeV/4rfS8n1alptGmEJP6vYhRVcH7Ti0C5zw5fGs4
EZRb8mOE5pNBHxeBbSriavaqnj6HTY6Kn/d1hv/WSVgsV9XGpNTmg+r1xeMoJmZbQWzImgLZEINu
5znvczeOUcQczpwZpI3XIj1IEusSPgjf4ftL4BsbJvvoMNBMxmANdcv+tJ+7rVUa8RnhQbNfLUYU
vj/EWpV5ZY09FqrKoegKGkLV3s5p3U39bOxj4iH37//tR/2afzdk9tGGn7DBylscvdzL4qmPkKs7
thOmP1jxTOZT1X0iHXDaLjqCCMoOtDYi6MtDy9bQq9Jkm2uo51xrIPfJJNA1YRXcmkuWfqlHh+hU
vSfvRXTpPrPIM+QRsspO+XLemG53rbaZeeqksG7FX7tNRycFiSUlSvtF7LNhyi7VxSK6JiOLMtPN
kXyeWdt0BITztXndWcM2dCfWdFatHvUTe+c3qmovfONs44rcbdK9RbDoB6y+0ZWc6uxeaZTFnycS
jVBXxXtlKJM19HQ+cVbU173Waxd+dDaYnVmgpzDTfUSu+A9UIzj+U9RsWuJM9eVgFDYds3iIGn9s
iulzb5ndY89xhXrkQNb3zq5zwpwWrwNk7Syy2EDzS9NAJT2MP4jG5gsn/7b2NdsasU13Ir5TRBFz
sE9E5W0wJdoPSi/HCzHRBeaQbkRMIKQInniyb9xXa/3zZyeG0qyzismVFtQgdXY9yVooqkW/GeRE
BpRsIotzqg7wlmTRqPyRdFl1ygP1xud9HEOztADAbYPzg1faxYMdy3kDNBrxXp3Vf6RH//f7O9a/
tjA9W+IgM3ZueoB0odgVpcZGVkl/SGN2TtzENy4EJv/BTYydJcUmUuf7dDTMy7iTY9gWawcROOGJ
qfCtQ/KxIbwsF1sRhhR7w1qSbTvRBhWpseYsw8ILHZafQFrZ/LEsvZZ3j2S4yV0yEAB69PP9yexI
1vv7Zh5NZg4OVW+kQsVX1ldndTTPO7Joko8oJ9KbhsA2ssaS9jPJzQOlDcO6yprCulmavAkImpr3
NVG7Jw5Hb3yWx+3iso1TXsw+3ytsm4n1VcnyVC0UXqJSAq2oso3jzf+0jd6Eqr/1eI/qE1TDHNAQ
cbUfXAPooh27AWoIZWPA6rx9/96+NcTRNNPPIDFka6xFxkzfNoQLsNnJR4zCKGvfH+Ktle7oS69n
Dx0fRW6qilL3jbQj8h7h0okW+hs1lGO2jxtN1AIcu9w3jdUG4CzvKhLQLjqBMGOCHnbiM3hjurKP
jsTlOLkliIByj5GJQPdena5FrFyhIl4uC4j/wUTTN7AHMt/t8X/ZO5PttpUt2/5Lth/uQF00sgMQ
BElRtSzL7mDIso26CgCB4utz0vfeTB++Q3O8bL+uC0EAAlHsvdZc8bX4sjP99n+P/HPKXQ2nmcTM
utlBbu5eCzfjhmwl52SilOb6lqFZIGtTzRMOvVOS4SEr4wblYoGcNSBWtjgOpThlrcVZ8bN2m4YY
ZA7CuCSlUJDNyKJjQ3c6UCsLc/Fal8z4htU10QLz9KGtZvnmoBUs/EnU6l7X6VVsYsdMYwiwbDcj
teg5mzlKRzYUYaXiUSvaNvFp9oM0mYdePmbxWLzWS0XXyay7Zr3yQi58iOcULVLS6WahX9vFBFD6
JQK3bdsP69FA7A8KvsjfiGVMrgyyC/0N6zS0f1usoH0abeO22Y7Ikh+GMTyeIDIcX/K7UpFa1LtT
+dVMELT/+Yu5NOee4zhVO4c179KiIj71qLnj+Kg2lcoFXaIr9azdjn3qbUuveI9XR3nzLLCGI6v1
w5+vf2FSsPS/3m5BSkELv7nYmQSABDl0jjCjn7jVqzK70pC5dImzqU3QcnGJEk13tOLGfZzpKqjh
rLkp7Wq9ssO+NELOprbVRUnYjkqyG4wKj9vUoaPvrOLYCq3dzx2iwo5YjI//1SM7z+urT8Eoi+cm
O86OBBlOqr0nmckLpll1wj9f4sJMd05wTx1s0CtHoF1FwelBW1vFd2sDPTsi5og072uj79cP/Jut
p3k213lDZ82KYHukxXZ9Q4ajEfR2E2+0xjS3tWIotyNR74deHe81PvwHx66q0NGa9nWsde29mSoy
QlPtR80RwycCvPEJPX1JprzeSd9W4nZXpl3vp0nxec0ye7sO5ONxSCZsR8Fov4xJsVXEEKVNRUWq
raxQot2i7iGLezSLHzklWE64GC1y7Hc72SD8Vp2088eGDdBsp9VjzesN40KwHCNHvCnGHgJ5r0Ox
tOOvzpB1W4cz6JWBdulzPbecDmXboGTQOQW4RP6liOJyHym3HdhkxGxwlrhRKnR1J5Qp3squVL4k
fTcGRlWqV857F8a6efrMfpugGtKaUeFqya6vnATJ6lo/rzoODX1UNdSUmAt8DCvyx59H4hk2+L+X
JfNsPnQ6IEHDUiQ7YMDqrWPjjjfiet21vRD7Ca9MNNi9zqmx18kbkJWfYWMIKh3jQJzZ2J3m5pOX
Kl7QV4VATizUrTnNZthX5vrVptVyahHmG0sv9Q3H8MqXKG+vfEaXHtXZZtKTuImcbEx2zjz3oaHX
KlGG9YL22fqMZj97XEsKHH9+UBdHxtlMupxQA1XbJTuCL+udaSx9pJbD8s2Ri7zJSHk4SLsAk1ym
6fNUVE2wpnm/6bLs2t2e3sjffctn82xeeFmmqAN3O4B8JCNKCaoMmsiV+zvNpX/348/m2K4XngSq
kOwS7V95tbtmnUSI9wll+Dw7N60y66FerfleWB0OAmAFV45Yp7H9N9c+J2OrYJrxULONUS0AKs04
1xvo1RmwM11cub8LU+45/JaiU26uCzpJZ1n0NyPW51u1jz96Fw5sQO3kWr3plyX67+7lbMp1F3JG
YOOlu4IUY7/z5uXRmNbqZhLDsNGbWI9cqKzbqcT0RfZN9ljro0IiWcaWz25z2hjU9v1+VpZQJo5x
WCwia3vHvpZVculZnx7Qb/OLkSTGsLgs16Wo88dYpxysrXpJy8TSXv88li5d4vTnv10iW9xmxNmR
7QY8aNEvmHOK4fneHM1rHLkL27hzvEqPmxHPZcYl+rw/OJOGDkcpvK1uVR5a+4yUZiTbIT2j9spO
7tJNnU02SkUkWksI+o7Xh/R71osDQ7YPTLutruykziL1/nsyPjf0GjMuYrP0qFA5SvpCCbaKpCf0
h1KINlgSxdgsuCKeuW63p8me7vQZ5baVuOtWOPW4mU0Nb4Yzm8GKb31jkmgSUEQYNkLM145Plz6k
s2lo9Dr0uJmScXzC3OFNVhEsubNsG5suj4PXIfrzILp0nbP5KLY7RXcS5m+hLRbN9AqybONp25Ry
WpBWmIz+fJ0L7/U8csYDDtO0nZVRvR3XfSnn3FdiTwnFVFZX5p4LM/c5MqOhG0iEJuIEKSdyvgfP
vB26egn/dzdwNuFgEZyJGvTqncBp5ENTsMJYZ4VwF7r2/7tLnM0ZRdcMBq6gepfXCT0lPKB3MP7u
sW1PV5bXS2/h9Oe/TRmJB2teLCU3kXrufVvg1/AasT5IWV17CxcGlH6201FS0mgI2SSsoIuH1zhW
SXwnemxvq33rIwUd9n9+WBd2Jb92Wr/dCr+6mMfCyHfoLJ+xgd0leW/7GvjOjWxjbLPmNVDKpYd2
tiUBfz2t08IxguA0CJI1qWm502lUEVLvytC9JCA4R4IOiV4PbivzXZ6j44OeFR/UOVOIXqwJjZj6
IehOLRud8kKYFRr+HrjRB1FhkoFqf3Vffunlnc0GbmpRFqg5RqdNR97t5LkDtmRL077GGG1bLIy5
2Es9xhoHH+m96hvtqzX2bYNFyTQ+hkWZDl5hAcEtOHMgjSs5RhDRQAHlz2/910bib9b9X3y23157
o2QWx3s0u8bY+QVutefFHOndk9Gki0KEWK7NAOkhol67cYPeWPAQDuq49ZJx8s3SsojqdBZIbbzG
CcIr3V6n+zwmmhsNFp51WcVziPZyxTY7JWGe5Bhgi/RGTP2xk1XvNz0O2pFkM5Vu4VEuif3ZTl0Z
VYlRbMdE3PAGu0gOCi6HLNHvZrXfaOLaHHFhRT4PjSoxOeutxkCh/6/vc23mnOLl6G5VwWFx1X8q
6ykEVeCx+PMTJ2Lt77eN51QalJpp4c5pvptWjzxpc2zcm6wjrg8fcYGlYlbHJLLc0vaCFk/lrZY1
cqRwT30vNKws23B8RJKC/YRtZsZKi+FxbllRpxxTpEAyTmYUM5FuKVsp8LljkuLZBrhspq8V2eOO
LxsljobC7fd6xrnAr6jBfk9ljNU7ZdV+sDpF3iNrMp5LQ4MPBHPhe9rVqUb8nizJVOwz+3aiDZ35
3tCPaQBtK76vPMVqNlLxpidc37bcJK3djFsl+aBLWjdYe2P9rh6w3dJiL+hBQDs6gIpo8423Dh3+
PeB2G2dRUahntA/nEBt/kvqL65S7cZ3pCiqOspYb/C2FE8Y9GRUEmrvVD5tCzmYmRAa+02z0X4RU
s3d3cBFSKp3wTo4mC5cvbLX4XdXG+bVRq6fBTqeDtdBf7TXvvk0k9toVsJ5vihSTrVwIeA1mokuO
DVYw1ceua0o/xnzchtxf9n0sS+0Y50lsBdAK43GDSEZs7a5J33VH9PQ14xypnoUhMA2N2tTerKHT
DyVwvzBN3b6L1KqmVAGcDrdcMU1CC9w27naGwu1kE0jqwGXpSh9IWDJAhsRjjhfPqOcfjdoO8gnl
ZPeUO7mkVe56eEARuXgfXdyXRrBaXknSq2k0m1qz4/HEm6jwSBqJmO4GTym/14DR3sqFU6iv2HAH
4EWY+SuJONjeJmykn6cstZxgJmgiJlhzcj8NzTDngVyT9ls+Lnwqa1FiVBTJIvfanBujr9JND9Ak
dPoWic7IkF51fO/Y/evSZ0BOb4umNckh06T7qdXj7KeC9CmL6r6qio1T9fEOJmUOCEHUtOXNBRmG
b04GscOta8U4upNhBD9eLJjYDVGjYRqzLt9yIrEwI9WVOUfFCW1pGNLQQ+IwTTOwUie7nYh10zip
TerjlKSrQ1De4PqZ7qWfEgNSxK2r1dgj1HZWjb1cV1XzC1zlddhUHuqtrlfqb9lg2uTWjIP3dXK8
bexS9w7auV4eXEKLC78oPSeSeMMMrMXmFOQ2EX1+Bjf9OEEWLbZUtbovi8yS915ds60iy/xUxUrz
QLd71TtI2mlN0JFsE7YTbdDDlGnAbA0qHY+jA0Blx/aOzpcLnKAMR4H53Wf2Nr95xEl8UuK+mqET
qs4h1zUYbkVdq2SUQBsh1sIa3+Kxkze0HPFy6q6w8oBukvecZL2CpbqlH0pr2xP5E5XmJqpzxfqQ
NlnMjAWl8se4Wqn1FV32aaxj53szWgWLdk6QYzB7fX/KIqsbVNIdnYLt4LVrwqwdt7fJNGfF1lDK
/jGxSJcIXOoeVrAWHiF6whUjHlWsDonfpKuFlmKcihelmxGDUb2pPiGJhqA2F6n7DbgUJ80CRseK
VeGkz+kt07pf3ZOIvymkXW5yZ4gjxHIiDRUvttZtRzHxrqxmLMEzM0jmF96qMdW0UsFdQuY1vbty
UcLFUFptUxq4BsJmdXGyqnH7gmUGubdUnWNhTAQCpl41fJeSkAcYI866XTJPpc2jTTRBTLMv/RUD
pevrOaPBGyR1cmLFb6XZw3Ll57mBPsfJTsR9rh/GcW3NkFtHNtimovzueQRLb6pJG7c9RccvePtU
pq5iWHhCnZTu3jDRR/kV1JHEZ/jKm3klxNBHnGPdq2Q9Jb4nhmlf4VXHb+1l1iNffYeEMPW6PKgY
yQuBNu4UNCvkliihiv/NsuStW3WvJGBnYqMRwnYz60ryo+L/MxIQ8/hQibN7s3KMjzhNFDAOedsS
FGrr1j5BXu9sjZR5KiRqiw4s4ATnsZ17eAyNeqp6zqVj+nbHggpOYpRkxuLFf497shpBbeYJvfdK
0zqf6oz6Fi+QEXdDFd93meHcV4bUXrKGbiMkhLTxwWDYDMW89NAJUPyJ0V7V5rGk28ZAb6f4YSb4
2vTNodW+OI03NiEoJcZtH3f3fawPZF0unxAsnmQTXl6/KMWq5Ogq0/57OdvNEhDzasCWGIvqa0lO
M5BcUlI0AghNcaDCWEHnZMhulrZRJn/OXBVI2FCMTyjSpqeUlI+vpOb0S+QOhqKHdmGJgSCIjIzJ
XBJM4bOkq7SnmkTd1TwCcoLK+tucCfmyNnV112IsN5GKJWvr1/XUZZtZiRUJGmqOd9BWFigpRTMl
gerMKQbsbMyMqMWQ9pHy7X5hYyB0MA5kXyKz62MUhzIR60mvS5S86sXegODCiffmWFPso6M7Hulr
Wz5CLiOieq74CNaOmRQtaBBL75/+jycZGOwa3EjWefUZvQ6/GuSQ9vOfN0SXdmBne+Q8ZpbEVOpF
ONd7n8SOD3Mq+3uPuWtPnLxJc4uVhvxL70q94sL5Qz1rBzN1znV6uiDrUftYIAT+yTnX3jtl9vHn
W7qkDz+3U08qoDGc8F7kSKpitWEQDVulxdbOtP7bYDs0oAdZbtqqF7sMueEGKvP87crFL+wvz4M9
VVSitkIVL5La9JJYmhosMsXMUkxGoCeq3OjSykIASJmvMyvvoTSpN1M3uWFrFvXGgLu/LVT5/udf
58LrVc8O4fOqt1UrJztSp4ZlJ5H2Vqx1f+eRHEbUDkmCsZoRhcQm5coVLxy61LNDOcvmUBCCi1FC
yYtXHZ/Qxqhm9hxMWHtU+9fAs5fG0dnJHNwWiYaYdSNcwnWYlnp5y95Sblo9u5YLfekSZ9W7tYzh
77SOG4Gfp/ri2fflvCBxJfv0ykn50hXODuN9XmmGQvMosl3l05AbxkNeauTcWsu1xIVLr+Os8tZV
dUnPzKQBkHV6OLl9ddPMjbbFFdpE2uheQ4pfKGCoZ/NITERl36agc5IifeMQu4fnhta4Sr93WbPs
C3twrji1fvUh/+9DM5Tuv5Z9bFEKFVF+uotHHJtdUyYPjifkPZ0mQOpDb+8Me0Sd2uf1LR40I2hE
QkBsmhKBzOLx6pXeT2g+7FmyoTjKeNZe82oy8PgY00bnZBS6CeoFE2YdQM+hCtFE26FeZvaDARZv
mxEH7NvUpVGs1c5+UnIRDItZhQpdyG2nkUkHJ7m8T+CgRYbTFrcxHMagH5fpKJV2DlNHrfYV0enB
VGasqrW5hvWUA91Gqr5xRqQSnEThYKz9cmWgXehEEU/414fWJWWOhK5Uos6u+73GPjOEY5ICjxv7
jRmTDwNDBqNtUSiHPhvUp1TT2JC56TWn/1m237/r1Lp3VnIs9KTTRVzFkZx6z4D/tJb3dAkNMDW4
KSJHszt94w4AI1Eb9v271GW1sWd7jFzIZJwglkIjU9uy7ryc+vSVEszfT9f6eTSCkSY9CJop3Ymy
06I6Y01Cy6lv/jz9Xvi+f7nIf6vvjIWmeHPM12fhEgiaEkSKZSzDlkPwNZnDWbTzv5+roZ2u/fs1
MPimRroWOwGLc8NLXbZtQoEdyEICVhh9bpOvE97abg2bOk6+QO8XoHEA4On6uhxKnYNd7IokWqcB
J2bvxbcxsWFbihV4MhPvoTHL8rEYmg9hedn2z0/mUsvrnNqdNnFSjyX9njVe4YIj2wsqwFPbf9qw
18F5EIb9MbudcSwX09p5Ga0ZPVPh+bA3fjA0eFVIZPn0YtN7NlPL8vXe067gsi9Mm7+kiL89VDcB
F7mCktzFbus8ejakJnjtWaB7K/424Zi7Pz+GC9Pmrwrqb9cpErUiTV53otRbHghoaKICjLoPKyb2
eYnRmuBq+POlLt3S2UpQuRKeY6PHkSpmeVzQhQWcFaet7qr4DjF7/PPR/X/YxW+wC2xIvz38zfvw
/q+/vHuvfvznfzy8i/dkfF9+p1z8+i//xlyY/4CN69FBgKhIDPBpfuBAO/znf8CJ+YdNL9y2PfI4
bTgXbA3+jbnQvH/opzxj4Bj/+sv/wVzozj9s1TZgGUPIIFcAVc//A+bir/OWbcLTJ8oWAIepAWYk
O+Wvc8tSNK4+2QlJOEn5XOMLI+i6MiiMJteiv//+SmQHqJrB7v9cdGTKwtYU0vQgty7LXTuq1gO+
YBLPZyp5v72Dh3/uEH7nTvzdpU5Uft3mCVpIJP96UyBgxkEfuClESg8pLoZA0aynTsRXNih//dD+
+fAMkoR0WES2wzP863VIL4FaUXg5aeZ6TxLhnHMY0VPtho4w4v0c/dOfb+yvk8i/LkgKAtxz0vus
c8iBpNyWQXWmm1uL8t5r3K+4DcUt7EdzS2iY4ltpfzVY1f2lAP+ffRiXdQGP8c5gIJEpQHrAX+8T
JneneL2RhvjJnQcFtMiPul1iOjsIBgxKrc9ybqe75bSzMoa+3WUAtg8zTpK72BmtjSXwRFltUX32
NNLCc0qkBwlv6WEFVhuYFa7FdBnF3sM6ttMS23nOqRASxT4DCOt70mfWitWBUz1zWCtL92DPTfGl
pK0fgu3yStAMddMHomiHjSrZg/hLOWtvMRAK6rmF8wUWC1F82CJNv5965R7CqfsRq7H51eTVwdRd
cUpUokBpOozDcnTianh3mvJ7WkgS4A3nTvYOLlHdg5NHERiRhjHkPA/HoUhhsaGhJnTjCoHVGxwl
pqdM+ayZqXtnOd0UahU0DNseu+xU8J5fa8fqo2wR2X0xuaBtAQ7vTeroO0ut3tWm03dxN508ueQv
v6p2o70LdhrP7QAEHjADHmy/WpYPlYIdSrzJLberNY2RYmLb88sKvKaCUjn1vQzLVVCCC723crUb
KBPNJQdkTw1inKDHFKZjzr5VLTaAmMUbvYfiSTMJsHDSVtu7S25tdGW14UXX+jfYaHT4MrUmwABm
5WaNM+VIFpkLXkW1fDG540dCEKwfp7H2ohjtaU1tYisLlqHKj3ZDo05WZbwXlHVCfcUiHQuvP6R0
ou7zUiQPQ9nFe83By+5r/OFurFSF2lBVlsC3FmtbINex2crMcZCR5XZoMQI+L5XV2WAC60nz+7Ry
DkNupV8SkjE0f3VjJFeytNFdFWRQrapxAIZVv+tJL6iIDrn+IbEmj35R9eNuipFy+CnKPr/UhbvT
sizPfepgSzjSctuYFXALtcnuoaeurK7r+P0ErjlUs0d7T7UnesaGIbSnQR3Ej1FV+5s8TmyayTzc
1TKNbdavsJhVbILSr7sJjbGeU1Uth+6ts2Wyt2VuUDWXaTh6SkoaKNEd0LHwbMoqWzfGIicsrZr1
OkyyeaBaR6sjqYsgbtr4szuseQAIBpOsWakHzmbFq0W9wvW7rvxKQi+IQhjgHDvcH4NW19uhzpw3
rbE1mG3D8pJ5VfJUS8s+2tL0PsVVoU9+YrtRT8Hs4AGuuKU95c7AUjT1k7GmJ5Z3G99pxKFiElsB
VaaxpW4ooMXfsyxJ72erzoN1cYobj1iWRyA4/ZuLV3HA6tp2ZQhNtO4/lJRQh1BfvCrfDfWiNluS
SaGCOWzQBkIV0pMdQhS90UXUQ7sO/6Q9V49S1fN0042wq7/XXjmVW0OeILD12rl1FFuI6X3DM5rm
NkXUtSuM3ss/FYVhaH6ylOr3Xnqjs11gwy5hkmkqmYsu5tZblhSe9wrW0Q3iZTC/rp1iD6TurY6z
RXM8DhslLsyJZMoWIgyujQcVqJCTq5pFxKCZ0O7GijdtgIwr+a7GJF69U+gdXzLZmMXGYtvphJap
m7ewJvoKIKRZTYfUmuLmQF6a/FxX2LgizTbm90qS7+RzXrLwaOn9/DGSlb5SSuyN12mMPedQOOnw
s2r75VlbqtR4yYkdsIK6shUQZ5W+pnuhKIW5qZwK6Eua41OGhWiUT/QuXV/JwIcjpI1UqlMcek0l
iPvhaCG+p5QNiVL0ZF+Mg0DYKuMkEJ7TAmGdDonLUZiOWQDDMH41ZAbNvcrzn2a6rIFsU3hTnQdm
ieE08w9b1/FNRKVRYhkHUbsxOGNPvVFGm/mC57FXpPIDsyEYbFNpH4Y20wK1HGmiwILbUQymyr7I
54Lh1QxqAHoTvhPXi7T5ZFBMvZd+7O+xN+7iunJbruWqW5CgUZvYB0K/AabXYw353dTukbq/jqdn
RDQlKxBgKHEDyPLGTpV91To35Vy+TlP3ZjVkDM3x8mF12rshOz8fzEgT8qjZ7SdXTeUn1qGoW+yd
ahOwYAuKkdSiR59w0MqP9Snxk2TcN3UTrRRDfWIOXwtQ2kA+IcS3ZJeWmTg2RXHLKhkNnviJQCFq
DPPeNNtNVbbPTVc+1oZXQ/80o8k2osxJx68jc4NfERmM9pa6Kl0tv6h7807W8c/UnF4w1d87GoPE
q0Gzg55xdBE2qfdZAD8A2L80qJfjapv0/aPbMo7kunPUDpVqF8VLh/IxTz9mlf44WXCJ9wP+N1p6
y9uka/mKrmLwS7IsaMflg19g6IZwgVO7PlrW/CWznZ1hQnjt54DMa9pQWliCcTWH4V1IfuNVO6bF
co+B5CDS/uRL0dhvtiv/otv2RHY5uXM/9BOmf9W+Sxqddd8Yby2Qb8+mI0LCPaJOzi9A5QsYrqK5
7dx4V4mKcaRXOxyt26XFYu+Uyxds3S1dwvIwTUNoZi49UhjfTJYK+FGO1ZuJ3lc0QmnfJLMCNKWe
7ECbODw3LuZ0x4J84ImgcUuFPDE9Iukg9fNFPChp3n3WXMDjrWGK+xFKhSFNVIUxuQfHch1TX+/M
covc8WCiIdjkXQqwvihfMoutoVrUt7ZQkqgo6+24Znt1dcmkSN/LpvheG2r3BO86XBzIC6auH3I7
4YtCJoEe9Nmr3JulS4z7nBAMjAgI5LkAN5/XoRMvyKkNdYsYWGyV2f28xMsPE+p20Fn2GIzNqd2f
jnDj+wlh6aA5j7qTt3eZCv62pEjuq6q4a1sQPLOn4EoZWm/vNdZbr+Q8sn658Zw83p6Q3N1aqVHS
DsOTFKTLN00HBk+Jd96qT++6Mqe3nbM6B2piD3FW7xY1HgMT0O1toVj7zlWaHUkhe4GnEWWB8tVg
rd9RNZF+5Wq3crUf6xnemICv4ntmDjdEdRFptHeUWPo3+gtGMAnCK8Zej5Z4ghPRFxBKsjequP1W
zNQo6crzb9BnzO782MvstdGmp8o1b7ypp5OnNymDG2b4pOt3mqPc0nOGlUAOHfuC9Hle1DvNkHuj
ah89YzmMWX+U0CngM9hYSb20niLo/rdUudbQVWlndQlYO7Fr5um+6QjAWkb9aFrzS7toP4ts2kHf
eurS+JWg8ifDMu6SQhydMn0ovFFuJVEd2rKeZBBoSbJl/rDVDCC1grjH3XuD2PVTHq2deVT4XBH0
oa3si9smTcj4KvKt62Z3oLG/GXMFSTqjNZzTfscz5muK+1Uzu6dk0aqAzJj7vChDxzW2eqHdi74s
6HVVGy1dlaOt1i/Dqn6jWaD6BJttUmXONifrI0N2Sg+9QbdScOOJ6xVQWEgNtEs8yynhEMRp2IJ1
aT3SWz6uOd86ZgHmwkbJ/SyzjCenG0AQzJrvmqNGCqgyBLNwAae0GJmHdnR8r9U/Kb22r+mQh6pY
Hb9S5bKHNq4HitC/qy4vsTipYhRzDrRC+WhLU4WPOtoHHNREhaT9p7Ixn+t0VJCdSipgpB+CQrG8
FFK6yB4tcWpu65imE4pjQdHQyR1d+SGTJg5q2d6O9qQcCIQMESadhor31pf111nUG6fP1+d1pv8M
6oUKLulXAY60bttOKFBpOH22BrnwI6cvdFxvq5L1xrEp+Gp0mwH7AIY3V8yRw9zn33XpfCOIM1p6
5WYRzfuJ8B3OqHyYpkJCzgu/TMph2xKH7Xe2tm7z1E62wm0tv0vks2jAB6L/2XP/3Ipd3+VZ+6Oc
+xv41KjC7JPWojPgVgJDpC2EImyGwHer5p7jW1Wv+INe9jex7GHxDbOyh6HT536sNTVRDEUdNaud
qyDm25w9a9KR3Y78xGiWH9U6tnCxZUrfbTzRbNqa0nnXRQPV+prEiBzPea/Or9gs5kOfoHKAvlW8
QLe462FbUEkX1fNKwAs0GAUUWhrrx4riI+eswR5fVYjvxMKwPyYMcvpWC91NAr1KtbAyGvcZIxk7
gIQz3+lbZNQlBANQY2l+aMA6jwo5PK8ysbyfDuqdaJgMDEd2Rbt2gdYZuFB2vdA9ud5IZkqfUiBc
74VazjthGrfAH9LtRC7wHYXR7Ec+rs6wIUbD/qrYnhKM5skHqrGthlAfF+S4dd6enDVMr6QJLPts
1EiTy2edfhINhd5PtEo/pvGcHwBCgSyfum5TAzt4iF1bbu3Jmu9E0QzPA0GC9waezltReF9gUNQB
BXrzR1xCdcFQM3C8sRM7SArGaOMNzVEwC0Ym8HXMboX9LJY6D1WYFndDrRR+o5czKdSi27QKgYOx
asn7OjPt10X2K+acdOQQtbT9rQ2W7KanaTr6OdTMx9ZLqk2BKDUgiIDPCfDK52xJ9RvCe7RHigNo
hkhaKW5RlmUvRHqw/Y1VCPxBYcXFlhHrfJiaQqItC+jnmVH403FGEcp80r+RhFEeVQSbAfXp9iat
RAbHB2f56COvIfezSyaS0yy+/QNirSSimensOjMebq14ILw2U3+MBLFsE+ghdDRS9yWfZ+O+87Tu
eVp1ZbP0E9uzStun1hpDenO/S6HFIQ1659CvHi96hrOfqm2z3FjJOj4JqzpVNZx87iIkI129AUas
ZYfMTBQSI8jNY9eE0F5l3C5HtdIhUv+sEQm4TehaDIcHsgOWZbxVzS7Tpk1nr0WOzGoAsDr4C2Qf
I+wWMhiCcoptEA2lUyJ/mRXtthdwTx/swtU+D2a1mL6FwMv0pdkkT5W5HGnpMbmSebBX00QiZYV6
FA16536uF8vgsJUlRPpMGOgcuwltfns2oqlB0IHQt5pWdsfW1dPQztxTDo9Uw2bpxhDZ4xJq0Lii
Eb7Elpj4aSdHUPlg0kNhLPjpU2ND0FG9LaraoQSTmzC3jGFDndA9Gprp+uYYP3QTuyUNWRISW2+O
GhZ+fKS5fgJr8bqKVpK1UM6HwnTbiCP/8yJncE3J5O7jBT26HLowH6bkNu/nL6a7/rAzFPaLgp9Q
GoMSArUyDmkbRyS/PrkFhxyiPw4JlmUE4Ik8zskybMpVs7bzjBRJwuo5QOkVt+3gTtFYruVNupgl
PWmEz8piGG+xR6+B7zlKyKTbmGpWb8n3GUPcywtdE/Ml1tkEL1a/HbPc40ShJwPaMy8NUDzZN4Ne
u4FlKfJWVE67jVEd74fGAhNEtixrJZFDd2MV2pOrQQkmqc9BjwbQbP0Gv4aRR8gIiU+GvV005AD+
oo9VUKX2o2WaN4LcjNBFnMvvAyOWSDOI+EXe+Y1HZGfrqnuQV86RT5nYUOGgNC00HnyRmveibe/I
+fb2qa0O28ScvUPnTQSyUcTKP/dNBZmrJ6BmD8btW0u80MYuCeqwXU2GvVs00bx0Zmj2CXAn1agQ
Rfbv2bLWWwRHtLMyV9mmcUJGDoj/+64Zn/IksTeOSF6liszGWaYiFN3ydR46UjhVCScIYenuv9g7
k+a4jS0L/5dePzgAZAIJLHqDmsgayGJx5gZBiiTmecav769kv2iJdkvx9h122JZlEwVUIod7z/kO
77u6CEZ7WpmVy2rd6+siowzR54Z4mrK8Wvvnxs5InQBlpbii1DldYedulpwqsyVHjG5n0SFdCFjL
bIksC28y4LOCHcciMxiYgZ74xH4Q+KCIuNlxUHvVzeSzxs8aOkzNeKvSq3icnEPk+teYczhO1Gb/
LFwtvnSn8Jzw0ItPVOkAVs6cqHtwZB21s+CmbPVo72iQv8hMcte9TiPakZb+bDAxX5aJXi/BdKkD
U3y8sGCAXHCMSVcsBKSYIKWFBhKZq6lWFthY6+w2MsanmfLqqrGdaU8dPLuOx2HioBPnb5pPMJuk
NB97EGBjCHN5siodw7/0uflVUxKNXJmtHIB28S+7LMy2pg6yVK/p4bqlFaeLqdaqRZBp+r1TdSyW
mrBJyci72xwz746zeLkqalTjhDANQHer6hAPuXuJocVAAzrHFDbJveFwFLslQtDM8a/InDDQalUP
U5fMl5OfiEUvFKNT1AgWTTPDb52+mmgvyUXTGG8o3GYproyg1K9hCOjMSy67MlXl8egFgj74Mplc
9WCCwyQk1gw2o1trW+HaiPoA01CEKO6TkjL7jA/ZL0K18ONCslnUtMVAzNRyGoXjGdb8xHCIL5p6
Pov7YvTEMQYgz+zZghI6xe6mZ6RINsqN8ZKRpXEhWoOis9AqyEfF0R57rMlO5qy7hHp9TCLawnVK
+4hvN7uStbhCm5USRYRQmuQkfN5aEd23qXFvgGSj9BlykC8s9n9TZXl+XjNLMCScmuwO0ScL0doP
FTQzDwIOW5h5DZgTkWF+6Xb5So7ls4qdi9gXRzE5L/gj3thKWWxxAf+iEWqvQzm+y3KW61g22cqX
imNH07yFwUDvHhQxDC8OeZXeXhr1YB155+rDXCTtvmaJv8hio1mW6MkuwioYV3aJyD+IlKYfIdcl
W8KiDlY0PYpqetXiquPENky3+aw3JzlQ4KjaAHxUWmfIIVrzuiSTHr02EmUP2SR+hGjYdWY3rHNS
9B79ZhofgWFyjhKOdsDdd+jSSHqqHAlvccC3AWO7tXvngUDpXQF/f52iQk4TixWuDmzwYtVzbk/V
0vSHTdkTt4dBkk3DkoLuflLSeakm1tEk1Jecpy561d0OdbRqR2dJntnJLtOSEDq1tmJKIZFeHMAG
mux9EVkRTIv6NopuhrpZUgBfghVcFhZjMYY+POTRpRqtKxW5T26t7+LBWpTSpBkbb4NKXjhzdjdK
3VmnUUZIYnfRFcyXbnTTaN1dH5b3dd4t6sK5oKa6DmEvdZRD3KzfBk20TENC3Hzjo6VB0EDQmezm
mBMl/0JKybJGM5MaLLaQEJdmpa2KoCYcfJofY5VdzEQpWaEFQ3NalWzU01QDnMjbm7s7oYx15veA
AXsHofO4YGSgixZr18oeSqAKYVQ/w0NBisnR+Hy0mYMt4vZFZpXQvjBga1P73GfowxIcSPjzy9ok
7VA33e3k2vd+iZTeJbhDdoyieYmcAPIqmXUxLBBF5d82Wd+Ughg40rrO3jNRVldj5jYXg1ksWTW2
gzmUT4MQ28yqN2E/XMqQVT3yx8sgEMuwwI0kwR5S3N23Rb7hYMpY9cU+R1NLwWAxhoQT8UmToHgu
43pJDNSC9WOZ5eWRbuiT0pgGnYBFm9T4zMpPeUMBydXhA+Fz9DBrrVVh0BUw+DK6Razs/aiaTWj3
C2oeRyFKhONxuEhD+kats9bcJN/zKA+u5d+1bc0u45sYzH0TRWs01Uc5yF1F1NqySZs720+PkxNS
XR75IVSfOey4Zo+FJtgHsAYgYma3SLMP6UT1ixVdtOZyrrIzsEBHbDqImyDEVju7LxgF0KwiymPx
oD6qXYxmvBLinFBqj/ukbg6NUzJfOAetK3dQkZepxbusFZe5z7G/4x1zRxp/XjlA1meVvynTYC/6
+GVouuMU5BEthHZrxvMiJJjoRGF9YhuQLgu/a1e2ZR+g5uJK0M4FTHC1edGPNyIxKWtbxA3ObXxk
wb9J7fZQs6Wc9YQCgklpjbtPenTvltvusIScYPZ1Xq36XZk2OAUoxEIJ3ESgS0pp7MasyxfNADiG
stMRN+JeQkRY2MFw6q3pNkzJVI5NyKa4dHLRDKtO1CmpRsymvoY+NsQiuW4j/SIK8VeQv77lbLuy
Y/kiHB+8a9I9F7J7qCVTp5ait0nItJMm0edBWr/rQ8fq0n2O4XhJMM2lLNzlmEfPfahu6BjdE1Hu
UHnvXlLR7+bEcS/pRdxJZq2S3iA9TvSA4dvUT9uwx4sQ28fJjS8Cx2e6pNljRG64rH13rYz6NFgU
FczBBVgZjbtKGpdWkm1817p3Zu1ameyTC20OvCaQt12UNwsf1bIM0sPQZx8xPJ+xMjflqF27dvjq
Nr22oO5CMB8Hv/NRruDWB6245myyFHqys9Jw57vjKbGrU6fTzAutZpuXzRXr30sRAfsjG/4+DcJx
k5kt+ycF05Ku4CKb82tVJ/sa/fXG1+ZHOtjekI07lOvX+GZmzhW+vsfXE90aAedwDdTt1TzTlRuc
ImCn0Zvd7Rxld0k8jIsQAu0q0bVgQgZdc+ySvnGpXDRQhp5MewhTvZe681VZg/JwGt4L3o/0spkq
tQlG6eAbEOVFWynjfjr3BUGVU6E3nHYCgtOC9B1lBeEip+Dj1OD3BrazTxronJlB5867SBfGwbSs
dpG0TVqtC3CUK6Ouz1sgx17TSKaJXKVnaHUa3mYQsN4SYcbHdKqo+iTuVAH/9fVlF0XmqZ8i6yhU
iN9gitwAIFOif/QEN5NgZwwdE5EfxYvAh0NU6eFbGo5+feFHpJsgvwq6Z2IuCTuWQzEcoZYS2DO6
TsdiBTIWmmb0hpcUzmeW1zcV3cOLIjHVrYjc+dHWLLytENqvNLcysHGlnJjdKJiXTS916PskyFM6
FM++FuovA5Xki2JI3dGzkK9ih9L9RUwbLl1FAcjvTLXZ2lfRcKr4ZlYT25uVXzZsqkzWsLwJole3
Umghm7lDfNeOC7rqgv04GDs7bsed1Y1iTTvBZGPnuydMQTBB9YZzY8rmgoA1zRRrgyoJE3s/HGRv
4u2ZLJvvKDeHhzT3RwyNvdr21uC8hrBs1pZJFTRIOuk5DgLeQabjvd61sTeI4CPAJrcspikCmz2w
ABiuXl40Zt5tnbNhcYia9zgMX1RrtdcR1YOVMSTVXZdJvfNk0fRwQZPicpq75La2KKyWQ0RRhrrq
klAjY6EKK18ktFL0jMqPz0RJU5ICqqXmt5zeII481x0uR61JN2XTMv/os1orpyp3VVHnvEBMbVWg
L2VhXBXU3NcjZbeTq8/JLmqtDcKEG1pD4hRmM/tgEJXNSkfVsxydPF/17LYfx2bEQo7zZWU2bY67
0mL9twLCOIdo6lctJdSlKSg19WRLH6vIdw5+obQrgF2F7al+LErPArDCCtqn1+Y00DLLZbCT9Tiw
dgz+eTVBceFh8umuokYIiCtGvPPJqYQrpV6q2qzW1H+adZDYKbHcs7vQlEVmoF6wsHcA9q70XhUR
I6Ch2ZTAm9piP3JvXfK8iKHtiuZ9Nkg3XgRdna0rNXTXTqlnHNdsrHTdbHabfnBnNv1s3zjiK7mZ
ZVO3bAtimuk16fW8a5RPDn49ym2D/nYrkzLF/lHNcFdtglD7dUb8xQX42p7gxSD22fubtbwzysAs
l1CE5wUdQyoAbTC711nWYZoqJ21ix9hOV2OCG24yAoJTGyO7SPooJHdkwLbYttYholHHz9Tsq9Jv
1NKCsMYznTIIf3Fhev+acxQ7ZWdQSnDNCReTE+imz3ztc5QoUt94ciEuhk/Ed2EJAykN9kfZZyvb
v9qQGOOKVuQq6BFY0d7AQExvrK30K2DbTbv5V0LIIJkWFCrKmLwjL4y41mJijI8L6EvhQ+ADml5/
1wr9vzrvJ3UeCqn/O4vq+FF3Pyvz+M//UubZzh+2ZQDtIkheWn8mSf2lzHOMPwT5Aa5Lkp3JEnJm
7v5bmaf/gSZPEUvlKkXQFNoyfrMpujZE0mc4fwgyHUy0ecZZ0Yfb+z+Q5v0sWLZpkuqKfrvhoPTC
XGajD/xR9hsS1KwFdRysKp305bKw5g3ZrL8DvvzsG/nrKogP6fg7EjXEFw1bTferqKA3UrAoT1rs
bEo3eg1HdQC27C6jpD9qovj84Vv4B33eFxnb9ztTFn8QBW0r4ytcI3fKPKf3C4vax22hY8A6BU7n
70mdfR37XhzG3DR/o4v/ogn8fk0HaYftCHTtxleY0NAmwcRqoVESjx4NN2y3aRPMnmuJ9M8X7/+E
ef7TE6WSZ+uSzF4G0Vk1+IPi1yisSAVOSzl6bIaHIsfBJgI9vRqAm9Mu8Y0LoQ/tmjJYevnr5/q3
e+R6pqR5ZdqCbd93R/wPV0a5LKxEmhX1dqenSyJb4zYrrLMixyeL+DdP9G/jk3fHQstpoLAUdF2+
3KfVVPRWDQkLikb5oowaJnCDA/yv7+kfr8KVFGI2ZI9fbSftmZOcxna96tLRPxBrFS610CxX/9lV
COY0CULnTbNMyUn6i2JU5KVoZOTXqxT90dHtTW1tGjDzf32Vr9/P+SoO75pjS3al9FB/HhmlEcom
T4Nm1bXnNPbMGG4LYta3ZWX4m19f6utj41KKyxhStyiZId38+VIJ0YqWBsRmNXG2J5cLzyW7599h
if/hKg6tU5Mv2HIs1/pyQ/U0pp0DSh83NYUOjT0dSNb5d6k2/3gVV0dBzQ7BIEXy53tBx85muawa
Mq0dG7QBCrmsowPznz0xJgbmeqZAl4mdTeYXketEYlKV1fG4qirOebFfjgbQRa2Sv5kezq/FD2Ja
gmgRbxN7aLK2SIf+7893w5dQ9+CS9JXSG8wY+thcmJqePAfSoZrtkPV9/PWNfXEE2Xz7jAKqZaxM
jDnX+bqQZAVkRQiLqwjEtpdWuCU7Q8MtaerxVtrlayDBY81sZFYTJ0mSBaGAEm78O9S5oX9HVf14
88piNT2vjrol2QV/zZFrpJp71Wf9aghMCSOgAYvjaf2sKKzD0SsRx5UG3iGJ0NNcD0ntZg/nPbtz
Q3c5mDjmD8HHpOME39JzHptDNQ7D/GSZzHW4WOjNbqH/hVStRFYzvXfDoKIF3cf6RBYt7DiTSIKA
I4+c64s0HspjQ8pIv86Hst7rxZmXMopwJIDbLJM7wfuVXYQ2jIpNBBgB9e4UOeGSIprZ0r/qbLXU
yzDkgAB0HXjHMEzvjV/H8wpn/iyfAqNqMNeGNrHzRDDKhEqBhoimSYiS7mJrIJme81q/oE43sL+f
ynm6MhLKudrOFEnr7JWcEjhXJInsi6iYNc7TuVMtGksv7rGSgyKN9KZcubnld6sYbfguJsYtXiZB
ktwNkUKXOfjBtPdboZfvuZNlCqLB+ZW1k0iRfUz5WF/MnUFUHmWFhuZx2mam14429moxdOqxUTVq
NNNsa4dYj1GnDWOElOIB0lvHRMKtWahakzvJSud4goNYvNTxbK4LrQmDRR4IM1xmbgUjSkSm1XkN
OkALaoY5j5yIRnXSM5XTTR/PP0VPRqdeadw3aJiaGosuI/o9feM33+K2GuZFlIVdsLL0MXgJjcY9
oScVL1pIos85cKiHQyCTlIa2HPQBfLFplESWGwMSoLIcnpugHD9nmbMyA8V56ipZv0a6Dv00iwYq
p36Ba3/R+KP9JGECocH2XTCApWzU/hy5knjUFrRrInXLbwmirPAiJqd0Xrc2oCpi5WxVrUz4zduA
Qw9HWmUzGP2CYY38K2zWYioi6oMmQm4tUPpVXdn1Q5PjjtqI3g5QBZNNotND8jEYl6EN+dSEWbKE
+uxbXjn2UbLs2zDbaEmsXtogKp+0bLIfB1GOaXZ0ejt2ihtXJzvk0LlG0XWrlpiITURD31hEoeme
+MpMSYl80KJVwrZo8MjycB8gnZXDioD4M1MDxme8czRELZta2TQEkzpBNRC1TgUHOrEqY+l3DT3R
IbDUtUx8yiBpLSMNpshkzvsgDGJkXDUEd/85ceb6OggImeG7Cez32UzLu7IdUag3czvqnuMO4/lM
W/Uv2tBZ2iovUaZN2NqQpNSKeielhvw2HKjmeKHvl9dFYRJxVLYGXUgTBTQyVCPs71QXU4iondi9
S8IhtS5H0SVXYZ1J8oUyKap1mmLVPwhib561ua98z2hHQ98htga9otW2KVa+1kLX72aSZpdhHloH
M8uMDxWVs7PspPK3g22a6TnjaZrWllG3NKhcmsn0ZWu7CQ5VbBga+T1zN3uGbygcWIXjI5I3SWaw
85wsvDbUKHXoqKJ2KmG+ohmL+GwFMjVHYKhRT0H5RDb4osu19nOQo4OInkkGlQeZdj1aYYSyfU/r
dYt9ljwkcyDfAOFHHbxDKa4gdBq1Lg9WWYZvBUvZBAUcpYo3WaP10ck+exA1bd9N3ZnyeSID6AVl
bfQwG614TueRAp0flPgapiCz8baHwXgLE4IWUEX/DrniWaiKPYC9hR4VUFysKdAsb1JKPqeDmN4G
kIQn1DZxTMXSbyuvGEbVI6iYsQNUTZ/KlcCqdqcLNwIApHHoB9IBssTjCevfQDxU1aoLMl6elLdi
QDFrARa0o8b+5ICWIt6tadhd+BL2jZdZgaou0aSKiz5VbHP6LKweUywbISpOCpyLqZTFB9m+ZMgl
qWOgJXaNZ2tW89PZ9eEuYnYYpZdoJnK4LogG2h5y4m1UIpHhJagzuWEsK7no3Wp8nfWhMfBVUM2h
itD1za4T+nQCSO18unkFdgSfgsB5AV1OI7QrLd8s5oB3DPMaHA2p2Tdm1VoBCY2JOKsQ6Up7PWvQ
yhRmQ3+j6MOja5ggPfwRb8qZSRG73tCL8K1rGw0tkRPRWPeBu5CdGLugqwoCrm99xnyAFNTU+k1U
pwEIO1F02a40JDFflOqQGYszaGwK0y5d+WFdfRphJPolDvIC2aiKEM6MOMmPunKsG2Hh60lzPftG
Ukh5jLXaSejvwWf25qmuXwE31dCMuli7G8Z5eoKZ0cJ+gx86e5lZiveANWi6TPUJ10jsQyqgZJPh
5JhkCU4fqSt9G4NSYLNNglnWnmrD+NgD6kIuERNAqhP5Ry4Q8qtqLRyzHc6KvfJUQLhEAqGHFvS0
fEw/3QqxvZc2hcwXoaNN+6YTvVqbHPpuzLYnZtik2x2iVLQn68KWYfnoROgPvLE2gPpUWhs9kCBr
0gtWBU2ucBLTJxUsYS27vCvqvcwRelxoduoGXjlbGHHtWj/DWck0rnaQWPWTk4a82lNtq62Bmphg
snDKr402aSGAUeBGRtohIMvaVNiHKhXqrHzXYx+MvtHvMkTdLd9L6N+MLHEtc22nH2qlDOlVid/c
M+ckwmNhd69i0Ag6ss3e/qh0c9ikIEc/CDwBD5NOaTxtEDN2tz06GAVwDN7qgar8SBMCI4XrIZPS
XmqZzU+drpBjYeZvTr6IkJ1XY2KtZrroL8wWKVXVnnUqtw24JRkz3ctkT/q5bCxbWBN+Kx9tszC/
zTpx9R2Nw3xRJqb5QKQabZS5jrRrpFYI4VQkQmTIVXPNNkB/k/SaKi/jZ9M5NhkOdAGl/mY00jhC
/a4+2NtJWsiB1QJdqtIcOJLekAhbNhDzHMeflxWBl5lXITm4MVpfu9MyA92XSwNy39VqThcdDpu3
OXOGatmZAy8Z2tXk0q9aggxH1bLxSxyJzKelxMmemBTLHG8JIEbTT04cMPGf2XEpb2ks2SQt+HMx
r4ZaT9g+2dqEAFfQQFqWJYYmzxVmNXj24MaXTR1Ctooa6hueMyJxImzYcY6pYoZbsMuyy9Us3eQu
pgiMbQ2v1VtmGme5td/gVRyqWTvLTmhvhfUwUzCP4wgRq5hyfQlDprlvq8w51JIWxqbSKj9dyawh
5bObfRMQXYbK+kJj3xCt+KrIhZC0jO2lnzSmYA3V0pCNbJmPK9m7lH/b0MGMECRNlC2tAlXkCv9H
BwCjsxGCWDnqYjBLtSRzaNQc5LphMz4EEA9aE1WlX6GETMwk673CxUTqoY+xnltY8NctUFaSy4aY
jRjOPl4Anr72puslOiFtHLJ76sjuTdoaYKjGChPQUrfN/qiyAMGeRdmpRyyUFOt66kg2rP0ojdd5
OIbFGgUhJGpRJaXGiZPGNtjHnta/BL4L/sGov1U0LZkzzCpDn2tBd/aQI9Fc1WpY2Z5Tutl7pfru
7FKR8r2g02IvqopGqVcg2GMttgdsfbbS+gLtAyrptWwFIrlpbkjIFQEl23VSVerEfq7DSVfl0X3P
6aBaFU4jaDSCZERyO040s0hI/FY3fb3XLB2/AQYXWpyWXYQf9jDm131RN0+6qMd7nlr2QT+1Muku
02TyJBa8t7kJ6xMidXI1/TBkHxyluftC18IsvGaqyVHKJ+FecfqBZIUIlmL8EMUgzZxpVJgX5AiI
yRctjcNYb/L7vp+yO11Rd6NtXqkHH0DM+4hvwkanHYAP7h0m4US0VnoZIEtj2iRnJfci5qaD2dXY
/GSYqFsCwEMS37QK5balRSlKrcjPX4xaDtjVMFSUaP0t2/EaI3XfUh1t6sJNz8KcIu7Ge94vPWGf
k4+fITGT1iZx5+bVFulAWjynN6ZYEoOjdVWRCSZqdfZ2JOOEd4Hu32vZDU6PwivunnF61U+KrPfE
m2dzeg9GnUxDIq6NQ24k2IuEOd1ZcTlIT7dQwOzaVovVKu8D591JiLoWcp4bViOze+msiTg60w/8
PZGm0D0mS9xJtxyuQ6ybCH9VXB1DeiXtQiCxYl/NOfQCDlH2SWdhJMyyb0DwWHUxPoakleLjy2cE
CwAFUYaVfSO+dYwETiMRjnxPkSfwGgWJdq0Vaf+OShATR9vlbGj7DCvZsglIW8zaiN59PtTD3ZR3
6q6Pz29mFmvhp8Nx9XY0ujTcNlMAJHIIBsnRBQgqxoG2yJBMGfQbvVyb8ptY6pmP7J8wFQCCwwCu
bEA3mFd+/pY4EwpTx7YRS8ZWgXAx0ad68gyMIz3WIj+fFqGm8m9Wgg0Vll7tsGOyW53mYRewD7Fw
SL76qsAsSffDfRLkejYsnFB1VmhsFY2axJR8iVGJ2GRQbCLiKJp3tpP3sAR93/k2pLSXvCo1as7r
RqpvrRKB2xJHS/FEkF04kVPhSPwe2FJMOCouUpm6x4IDHh2ioVc6jnFfzql9ExfxlHIfTZ0si1po
z6Uamg8X/TqbwSLprllRgLwwUWfXYVVPz3PjZvcKbXvmmdkYffp1VZcr+MntN9G2wUfXjwlxuPmc
t0sn0CLQc0QYfE48UpT2vQ1uqvRtlszalLeDwbFmUefFORJAEIPuqKl/UbYbPna6PMdU1gFV9iYn
w3OhO61tMuvQWl7bXaMwxMau2Le5pGphs92mAz9VM+INyB/Dti2NckTDHiiWh8hij+CSb4Y5ty1k
uQI7WExk8uIBJCEWuRXvbqfqpdnko1rWU9PfUueMz6koGsvzMNK3WoqqxH7f+43Fi8xgwHHj4Kxa
KwLjMKtBsWqI1Mj0dIHdSrWcMBz1oTjh3OgqGj80rYybBeqUISKix5gbxnyA2sVE+TV7fUSW8aLq
bYlQsp5jqLy6epVxUwlP2p2BdsV0Ynups/FHmUMPPF0VIsQg23GC4WOpNs2WIq6CqdxHbiMOdlb6
9zL2h1zctUbl2+a9CujYLocOUCt2hG500IXPrRXVN9QgEDNDoUOIBT+oe1TVrF8SNIz5TtPr6g38
wGgg4tGbYN/DCWNxyNLKwluMXkFHBY01KcRWgJzHobRJUIUctzLGrb2y7VZrvTwIQfBmaoy/2fh4
UxZgJJ6LaI5z1yM+mr+6PTg0jNijftCQYD9oenXmspRT8aCDILmNG8JFFy3Bw0TRj370CIkR+i64
WqSicT1+mq5mvrdxzkJnTilnIOmMDdKfhqM+USRxmpzJrFhNUgMN4cJE1ecuMjsZjq0Ij61mSPbc
WVijehBkMgeYB8MNHiv5NHaaBSNhVKSzYPHJ8kXAcoOFsZ5CuAwTviQqNl2aXwYqtasnI+4cfe/O
OXizAs06M2BD9wqfmsE35Zl1igPovL7OzB3S1CM0Z40amFpSIq0EZ0LfifdZnPs0eGcHxcNlj4kS
jxA5zIDonC4863sba0hN/AkBUvuUVW9RkInWcvAMne1QDm59B2eyK65i2vfO0sKsSVUTEUrTbv3Z
sbq7OhzGM15PENG6nBMqgGQqt7LDUUaI+a4cMcwCHMj6OlrqUFThDaUzg9KDQmSD9MO7W2oPdYvF
+0a0ZT68OI1tp1dBObS9vx5MX6iNDHHRL42Ox7fq/KGmpMlLi+1zzEFGarwHAF/qsz1qjm4QFjj6
xiBMxV13ShgcL9sJHKW2bP1wZJkkyVyvMmIt577GuGO7PkE3aKdRBnp237rUN0wSj1FipPYUYcdy
Bae297Gr3QD/E1mEPDI9BDK4diQpixyjxXh2+iRajU2XLNjc0/GdfYSmXh9EP1hMaxXRfyujG3Do
hGYs583UFWwcR9S3hN4NgrqkFUnF4Zu7yCnWRFU04b3tC04J90yHsQoW2iynFmdC0oU98NySudTg
0SdW9k7ofaSoe04IrWhHFNlHBtuWCYUyWm7tkHG76U43q5inRsgnraO44UF8i1SDJTTXe+CsjO1o
rPajE1TDnYXu1u6optECOHa51BU1MzO1MMUY8ALQCyDQ6IgyI2Q9umXdapKHFvcMsQ+hPYckH1hV
fA8AHwqPLyqn2iW1ZUWnEaE4qFV7FC6Hc0iTuxFFJua2tOsgKWN3pw2wBJhYmJPHJF/YYonuCtaS
V1V4KC+QA2jiMqHLYi6szM3Mp8yv/RPdngJK7tgIN402gVXHyXg5Gc1ozKsWoUTgbPAMtVqPMoyQ
UcrGicBLSTmZAxNCcqE3rU4O42Az2XpjWab1flC1YFHuNTSyCbb1sGvmla0yGtJ/dqv+X0Dwg4CA
3Owfmil/w/s8fOQfc/eRQkb8yBkp0+X7f//X9//n33wf9w9Ht2mxODQ7dFOd2+d/qQiU+ENIJQUt
4D+7Y/zWXyoCw/rDViY/R9GZ0enB0537S0OgAwWib4e+QKelRh3WVP+JhuAsVfih22RZtqWwsJk0
HS1dEfX6pUmr52mXse74y4drKjLe+0vkHSPvOvCuQu/q+LG5334+vW9vf3hI/9Dfl+e+3/+2ef5+
1bMA4IdG9Jz5vpWRarF8qbyHm8K7o4zuPfGLt4898pnzrz82q+fH16vdw9X+9f7z9n73fjN4v/sc
v/kYX5qg+LVGbU64eWIRDf2tDm9+fZ/f2XG/us8vPUOTOohpne+z8J4ebjKv8F4enh52bx/omrwn
/nzJvNm7e7s+XV6/3F0G3uXJO16eTpf7q9Npv7ha7Teny83ptD3/02q7Xe1ebq/2i+3tdvF8e7W4
vd1d3yy2n7vbq+3Ncrf7/M3n/57z94vP/7Uh7diow7SOz394OTzdbC8OL9cvu6enzeZud3gKvNX+
tF9ttvvV6XR9ul5fnz/i9ub2Zne7utr+ps//Her4q8/ypS9KdyspG+SYPMu387DhWb693X0cA++u
4GnO3unjLuJZom3mH4vzXzcfdx883rvxPJof+S8fS+/4HHqfr89Xn+/Przeht329YXQ9Hz8ZXTe3
nw+f74WHr49R+flACcp7utnvn1/fd5+3oXfz/pvnK34WuvztPfgq4ZFJa9oWWI/lcn1YXhyW57+v
PW91uV5vFt7CWy34hXexvFj+emCK88P61cMUP7+AZQAlEN09Ta3vw/Dm/XP3dp1xv2+nj8A7XfGs
cm//vH14Pb5e/eabPL9Vv7r2uZ3/w8vfDhJJ58RNa/ZFZT9G+kuQHNkMny3eXqE//PpWvydofL2c
jdZBgTIzhPO95fzD5UjG7FJC2PzlXFaHaNh3jbig7IeT8rNS2WoQycs8vkaa4NR/kv2jlKTNya02
v07J/YAutbsLRHT160/1j/Mupi1LnhUfuu5+Gc1w+3PKLOF5NN+9QQD1TpH39nZ83R9fn49X77e6
9/D+u9f5Cw75z+H240W/NPpnqvkYi7loo1NKsB4VJaAEHf5061C1rlsfBOjOaH9DQfvbEmMLhZ7B
NVDKsaR97elPmtnRnq7mZVGxt1NGRL/CyYaAGkQ/f/v1c/16LUQt2NxQtLBGmpJDys9jq+6Hti5a
iFMkDPSHZpjEay8H8/Q/nJ1Zc91MdmX/isPvcABIjBHtfrjAHThTHEW+ICSSwjwDieHXe0FV3SWC
at5mhSNsV32flDeBRObJc85eu0ni/EjbxF+HsjSD81nVyeev9vYyFrHq0kjlZ3U335pz2CXepNAg
bGVzfv/5tJaf/ecaXqZlqnRt2a5DQ83CHPzzk7FLagwGqX4fSbd55bZmsMVFKTuyKP82isV3Yhm2
ILBQV5uCbKBiCE216YvtMRQlybkv7Nn1P5/Lh1W4TIaeStswLJVGD7GaTGXGENcm3SbxMFq7yBDi
cZizkIjepHYa541ebcqgS/w6dcCL0STykhR05B6BAP51ti5kdpri0P9bq9nafUS/RYkYBFyS5Uf0
dG0Gqs3e57P9MIqj0iRKGylZAosszirSac0Ii7Wg5z7QNvGeQjfpnKGKvtTNRS+XYxiqS9+YcEz6
NLXVhx1ysR8iyyYdUasqCKYC4kDkhkfe3IcVzygajeZLU9LSA7UKl6wWFbnJtcSHpOaeRrXmej05
BF/jlnHk5Sxwy/crfjXW6utyQTTnmsNYNKtgn5DeYA1FXbg79H1wktjtNlPyx9Lh2i9tL5yrA+ts
q9TWThv7g4ZqHXX51hznH8IyfFKp6DvluKH/835MvrgRgFaigMMWYMDrJMZfPfxIc4elQ773sRpu
QUiU5Ug2FRcDUkRBK7efL6i/vgShwnckdodltHowqhYI2pV4MKJIyl3niO/CiUgnJABIPh/p49Ll
dRssLCZGK8MayEl3UZ6JUozUB3La1k1DpUgh7CMfyPt2t38sXT4Nrh/MBSLm8iv+OJ7LAFX+WBuj
HzvSRrwVD7tskPqlRW2RpC3S189n9WFlgUTlRqXC/OfGY+rG6ruPO4U+Qq2ZfO0co6Wr/qG4aL67
rwY6+U33iN3Vw3Q9X0Y/5l/xtXsabBv/mFvdb/ezP7fz9U9YzXkYcQDOBn5C+SBu1Rv6Yy7LX9Y+
PBXfBvqxrh2E4vfqdYJc5KQ9iCvKDEe2+vVTX/+C1R4sIwHkA2CAH9YJ5swY6IXGTjeH0xJ+xucP
fL2M+DyEAOvq0kxPnLPum1QSs1K7tht8TVKm0Wj1uW3CQv1+ZJS/DENDPFuCYKVyrqyeaViJQKvs
efKNKD9BnTP4k9S+O7Qp4XqydE2RKk9BRtyTXduPcD57997O4TlVgU5RYt7YELbc+vs87Hoz3mjR
WdYMh9xo/Vy50AGVaSpiEEowIvnhRmjAMJIYnjTtaSTlGlQn2jTtZ/VV5wWqyqMtsg3E+62NCi6N
X8uueua83plIa4/slH+Zt6WpFu0iGql1Z418LROD5GTAdPNydn+OaWg8l3l2ZNP5yyBEcIYw2f3p
gzZXO3+iWQBzERb5xpSrO9nIb3BKxtMjr3C15bNQGIToABqtteQ23u8E0CAa0nvt4IM4oPyYOqSs
qcb/G1PheS0KDVYL/8/7UfCeNANbTwYQRa04py128oypd47sMuuL3TIXjXQKTTC6ELpYvr8/djVQ
U5YW1XLwxzRd7JUypFIiwf0GJOi+DGPhpdOoH/FBXl+sfg9KuwfPj+fI5vZ+0CDMywwo4ODL1ilP
bdpv6kIH8TRnCpAMYETpRgNz6mdBr319FTqaTYzvEh5Aply9O1PkSpGnBU/VFGDWGiXwyUrqh6+v
EPYSQ1OZ5HJtej9BgT+BOjeKBEYb2rvEzPpTjTP+CPFdW2+Oy3M0luQbdzOwge7qOSoZTcdlmw8+
PcYCzFllejW+dNdymJzTNFiMINMx37U4p/GvCG3bDmX7hHXuwZB4vBgUMDdJlt9Vg72NDe2Ibc7v
YO7P02P5eZZlcRvgPoC702pthXqPlo3T0tdEGyIZ7Zripzlq1VUTl8telAY3FoZ8h5nbMNd4LWy/
tSOKe8oGGf1LyqwXL5+/l+WBrH6Rq9PdT8M2oZC11s4gsLYgkvS9j+4PxMQkKCyglN1l/XDs813C
m/dDsTPYmqO5vCHi9tXna1ZOSK+a7H0ZO0A9MOTedPEEN9iqCg/qTnw+C/UQjfpNpVJ+/uI8NVV1
Fqy2xf9ZFvr79QfjtHHAq9a+mxdz6NlGxrnQ2DLD0xTfRm37+XAf1iHrXFcBF6Eiw/drfaSpgKJF
NqmgyZL6KlO675UYxk1gT89I/tUjX/CHzUPTbM3UVdfgf8N7X11UFMp7wPbslAqz3W3VCZJR0c/9
idW18qYFlccBM2R77Bad3efT/LBX/h55iUh4vKzt1ciZ4vayad3UtyabyrBSnTd9FXo09j2DyT0U
ZREeeY8fjjNGJIS2UZaxZyF/eP8eY9GO5NUtNqqa5vYKm0F07eUxa+jV67OW+zqdbw4fBUJA43cU
+McZkEMapaA3Vz6QLFOc506ctTcW3mBicWiEUlpGY1odOQNWnyKD2mS51EWrxxZJYun91AqzCpGq
NpjIVFX7EgNz2mO5hPQV3Lf48fmLWz3GZSwTA3bSEZw1Bifq+7Ek14JApPALuy7WvgVJFdzFc159
7WX9HgVsPP1yKOaQYK1ij2CeOrMC9+oLSO37WYuSH40Q0VefG+sBTQ/nPRIUdrHVp00NMbTKmeeG
8hb0Ty7a4hGMUpXt+qZuj0Tf6wsASQ+km1gzaKwylSmtFuCEHjqrJdVnBBjCObErg0wIQggAEU5j
ZsY3FdgA1fWinmbrqhqa4mmuHEVuarOfki0OUfBE9BgcznPeZM1PSHtF8uYUSnOBxUwxbCMwgngi
GrGOr88ITrA9w0y3xeYjSd1vX1wGhN14G9hE3eSoNHV19itt3zdNFDie2kXRzqHPCkxkOvifj7La
JRAEMcpiQCEwvsBLYbUMwrCs6QKnZ1oOdXGjo1F5rhVHPmkQFpYOaZrQqJZZd5+P+mGJ86Ic6mKs
P6pk2jqkqkF2YEDMixJz4mLfQ5dynpTBkbjmw06BGpODkz1HpV0XV4r3H5I1ubWclAZjXbfWYTka
3Qj3kuuS41HfVZ41Egvm16JtlqCGS6a7+G3wRD/MrOPZdbNZ5D7pxno7JHRHwxAoj3y8muCn/3Fe
/x7G0pgaAmJyCWt/6xQyRiBdqJH1CN8NBlp4OTgJSFlZz6fa4FS3NRa1XhjF4a7tx4j23XbcaGBg
93bdhge6trXHr77TJTLnimEgYFs2yfdPO3c6I84TMHIurSGHGJXVjr51cWTmH1cOoxCjohhcAgZ9
eTB/7P40qsR5XjNK0pjxLS5a0fWQgBj7+lzYGpfUiaHiW7LagpUWDh1CDawMYx3eSa/0e5hrxb+x
Voh2dOSBfAXExu/nkkalqWSVmxHTS0jC46D7pg3M4t+YCzMhrcVA5lpjO+MbUhOzZuxXWvarRAS9
BSwbpUeG+bCRsPCxZDF4M2SbuMy+nwwxAZ6zyzCIAZRvKC5gL8UzANsu6vbkHNMTOwbJ8vncPhzL
y6AGoTFZU0TRa+X1HHdhSStH5tOc3vtaOqoHIwVcNydN/uUtiw2E+JhYjlmyyt/PLzXN1tTdMfLJ
FHMN0wrA68mcpZX/1SmxFhb+AKG8gVp5tSHD+jbUtiTJXAAN+V4NXDnwA25j3dq6ZqeLt8+H+/ja
dEoTyFsEqU9Igqtp0fdptYQiDFfCjmnYJRCJDJNbbCqY/XsMqeH982r3Xx2WN8dBvdR5FtrDsnX/
8RkngHOFMmXQzVTsOLaW1ir1Hnt2YEt9gwpLY89K/DDPmyNZ5dVFh41zWTKsRpgLHH2/S/N/DIzs
RKJ8ixR2yiE4i0o7P0ntEML3OE3IQWnvV7JUuaw1gZoSb5Mj8/54JJFPUheZMwkZlUDl/bzpWGlG
6HKYkqsxKhZcz6J8h8wtwW4jF6SfK92R2pEltbzD94cFg6L/tTiZuHf/dor7Y84wCcrcoMPOw5tD
2dKpBXwqwXH681f68VtkFJ6vroEE01lS76fmJqiJyAsiq2nkPJw3cUE2EMWkUvqQeCGufXE4Ikod
iSf1mWVfs1fHTdiPhtmD+fJofVfB6iYPmVCNA/qu+MjO9mFirBNOgd9XU1bNeiQqki7tYbrjpcFY
nBYWIPJWaum3AeLV7vNJLR/3uzdFpMfHwDvi1gafbPU1WjH/1WyU6KB0uwHfqI/ym9VnSjxtklSo
4QU3Whg/XdKFIJuFxPrlqwE7l44lP0Oql7/J1lePNWuNhloVOj8xcBwplSjwAYDh9FDWjvHVi84y
FhAqSjz8j75ukpqgnOWlA6M9SvrqtE+V8kI34mP3xb+8Pps1TxJU47Bl836/LpEmF7lCZg/1uZrW
W8VQ3HwbkmdVvXqBrX15tSxfAU1fOnv3El2/H25EfzGHnCDAwSx5hr4R6lwxald2jpHp56vl48wY
aknWUP0noWavvrgwReGQYZTj5VjxTL40azSltQJ3su515chR+2ETASHw52CrpanFFWJj3FhpSJfD
rtKLYQOONz+yP/5tSqTCOdMpzPPZLf/8j62KjWrSJ10aHgRUOjGTrrFvwsgGgd04ZvdvPD+6fnWb
Q52b/e82sz8Gm2OktXrP84vQeCM2ytStGhvKuT5Z85F5fdj3fxNbKCcgKCfztE7Cz8EEKTxhKM3u
22/RLBw6sVMVd4tswmOryI98xn95W2QrYHcApsG0bs3u6F3ZiLhsDVjSHeqVXA0Prp2X/ucL8K+j
WAZtBy65uw8p01Zzq3JIUgO/diO5KpJMP8n7JPnyRZjMC/l3SvFkqbnev18TY9TppWtnLHMbo5S0
hUioDfN0ZDH85Q0ZAg8+OuepU3JWvh+Fv3puQSlA+e5C+5U3WG17C8JiWrdUMPWilUce3l+WOpU1
lVoJhW6y4asBsXpsFNL79GcoRYuJ/dzaBq0Stfq2KHX6I9uSzc9/f7JoBo0SKs3ZIOzJYL2fXow+
2wQFITyAbi68uQgMYCEH9yIcKii9lnslBzU8kpDh6rvM4t24DkQcGxowtxzi43UWspPJrM/poowr
6+6u0oJ6OHQi7s5p5xGgeCsT74ZCb5UnUZQ4jYPeJ/c+VQ5EhDmxd6lbwJa2yy6+CRPU4xvEqiPN
ZvTNe31jOoPXizC/TWE1CJSjuFoi6sD3cEcY11WerI3oFo1tiS9k15VnTqVk0PTAzCFOsCxUtr0y
6vd6bbZPeZfMkERDxKVe35X6LrTngE6azjBeDP7wRVoZoAhSYS84F8ABdLaHFRLntLc7CbC9nO6g
fWonTbR0WJRmWJ6qUCreXMXFWyUXQbdP6yA5hwQdkj8UgRt6UWsmV7SyLCqQesgOjTKk4RaInfUT
d+BabvqeVPGma9PyvK2aukaBVCvYpzW2jjFWkoRPmM1WvW+GLXNq1UScTZY64b0U9A6ZMAg0lVdN
SfmYRhiJ8YyC/o4LYfrUA0vJkANTYdqEGE3c9GWVTODCOe7R42oxfBennZEKW+W00+axfQ01pUw2
5tCmd66TiemkAG/w2Chz8Y2OJozM8lgx7qQo0dO0WRef9RUyLS8BPoPIrKV3IwtnnFWAg+SQWwPU
7Ru0qco1CLIEbAvpJq+LSqff1hawQs9OzLGjjIzZz4aPZbiYWyuv9zY+IChNMzHMm2EM0xh4bjUc
cNkCxuBEhhi2oRXFT5NmRU8AyDFNaNpRN08UoJfS7+l/eGvp/TonFuahTS1uVqpZjw2uGnN4Dq4d
c3KR2M6PBO2Yjvg7tHMP6IUhPGxN7XTTGVn3064G1Bl5nBqPyEdQ5U+teQEN2XquqWzbZ6WsomHT
S7u+TvV+0De5i7hsg/qsvQkDnC483QjqRWIyYV4+WzboxbKqMUJGu5Y7W9lW4sSM5wi9ChE0tXQk
qzgGpAzmidQRJ21f5T9TfcyuXXwJX/socx8hDCSjh/nzdBZWTf6sVUb7SCVNuY9rzXgJi0Vli67a
SZC6DeAebFsiz4oNAjErlsa0RVCORFsVaFm8IpLIit0Zg67WFNqd003S3JSF211j7VTZHgEezFcA
qi1XxsjKzgQL6FcE6THwx1Bp1Y2Fvx5vKxXhrWSHv5OTO33HJq5H5Nz22JBgWDMgVjIcZNuRXetb
fUrMfMftMUx2JdVRcAoyAkBPqnnYTbPS7l19UpZe09QuiFTxWPYGw5gf8kzWZyG3yXiLD6bxOtkS
fxtbG+30YLmyxmtjRLbSELsZJDeDCTl12Lg3SuTO/alKOumRbNJs7goplIsauMizAki/O6F3oThT
0VEi8bRE9y12nMzYtUEXnqRzDW2DUuAi1MZFKt0pdPfIk0EnotjN7ZxdtLY03zLLGW+supgt1OWy
0TcNj6BFKd41qo8nUnan1E70oEjDuNKHVuejRCsV0kaSd5bXZbHzPGtjfZknfI+bCcsEd0vNsjR3
OSyFUynG0faqVpncbSx0Niph/7bos4Km2UC2KBJfI5lAsyNxCM/OlOZPdEEDNlLJPD5wCFn2vm8n
kOqjhkR4pym6OW90tJnFbnTS5BpCp6Mi+TPNu17D0savxBRBbuqa/rKdc3gOEulN6lW6HRoehvdg
jQw+es0bYLiEkNBqTfWdusP2D3eVVziuDujSLOqe+rZtr2dRhd9KzBOedS7iv3BCqtk1YJ2RgdPy
zGfhpAjnMlSvXmwExVsc1/BvmnLOoqtapRuWetM03SY5Dpq0PSfhC1Ta/BdmVc7kjwTl8qBNUQGq
CBUZ8+7kg971MINMACQbPFGSO6NurR8E8HW8wxptuKT6r/0Kxry4AvcBDdyZpvLHUPNRb/q0FT9d
ML7joefWCcZkSLNnzPwGleYWd2Etc+32Y1GX+WkXx/2LCDBiBmOhjD/pVRrVncvzvjAxUgh4dDmr
1qKbemfllOq3wQiRCD9WBa23o7hDutfzWH6LkkD5RlVW+TGp83C5FAeehxJDqU2H7vWhkE7eU0iN
eyoZiK8ERPWR/GhkjlRBjLmm1phhYXIqirx/IZjq7oaxZ7EtmuBbFf7XSxQJTgQAXzi1uplW/wgt
ObE1Jli2eybeShzNBQhZMPJR4UkV6K3H/Th4QObpFurZXMScw/uuS/NvQsXwEE1jK4A2jFmVeGni
pteN0XavUhTByTh27QtC8gB0RMGLY72xeNF86t0dB5v1E98j2FVNq0FAkCJ5qjKranaCk6jw7BAR
uDI21rObYY0FZrdq5Eb0RoU2WijyWUtj8LWjolpbvivIFXQgZOepjZ3KJrIHDbOgcmh4OkiVHe4c
aXqfzg77jdsp8B8Cmm1BU9TsfJ4ewTyHPm0PuHTzSzd4HaUR8C7csPi5c1ifopauMRlEBDn7E8Gs
vputENaGY8+IQXFkZFQ3lnq0M6wKoC77u/kQOLM5HSyl72/h0bkQw5WohG5Ah91MKz90gE0ASkyA
Xmjls3BqZtE4UbkYYOZ26xlydEs2XcN5bNvAYRmEkdsgAodatDHokcXfJ5Y53HPiERxzare/H9PZ
fm2pCze+EsJ/5LG07ui5yeC8ZEOhP9b1CNJdTskzmanmSgHZ+TIOZYVlrBY2HkUOGA10vAfannM/
uagLBdO/KqlSZYOKNboMDNC/7Gp9PO0CoMDuTo8XY7MZ1txdSoVW9WWjVOj+wUqjXjdKBcJOpv8E
LVX2fps2ScuDHx02ncx4VOkqhofcZcG0t1KIPZ4JI5iWxiwdow19WlrgAE3lk2e2g+ziF91NDRtc
f50qu1SWZfnkcv+KfYXzpfQxljJvoUCF7mY2w4g/BLAfD5GYZ7/vwBS8DY6KoVMyO8q8U/o8/07Y
iaKJC0I279sO/AZNP5S2sKwu4+Aw4pzIZ4cVVAvRoY/wlBOoWVnNTvOSSFPtd9QY4TVwLOH4EuUJ
ZqBxnCvJqSQDa/h4fbggji22UZvERJuZpyQSWyadJWpy1gMQRyddQNQHKBrjTwCADUwANoVDV9jf
xzoP7+x0bAaP9GmThpj5NFZ4Qo1DmR8cpamtq46a23xSFfWcndpFRh9oGvdEF14MuzA7UyDKKdu+
x4Rxj3HVlH6LRIS1RoJ/hR8KVVFPAT2F+qmZm2n3akQEmfhFN0qa4Q1kqtm2L/N+8gqwQtN+AFBJ
ByBFMjfYKmiSQz+SlcSWM0Wl8hTOcxWMBwotNfwnQwSTe0r7Td6eNxr0N4/txOhvM+Kb/myUeEqh
COacVDcxzTbNlr9bJLupDAf3Hschms0GUzruAdarMG4EIU/gDdToktuyCpv83hn0dIJVZqtp+Gj3
DuwzkEuO+j0pMAVU+U5wUOHwNLky8G+azklr1PiyFACBVK4EdAxt0ioHfSY4RzXP0lGwAt/Pc/xo
OAzMXWxzXO6BqwzpHVhq+Oj9jNHUqR23jcTXtIN3P9WxLe81QIPzNTpmS6tOQpAINOQN9OTHuCsV
diTfnCCAzoSv4FDsaqHk2AEOgMsebBzTs6t6gSNusYLqzdm3KjNQT7kML4ZJPS4oz11F/TsnJuLa
AoXdgKCMtVXYPJQD0vFt2NN8cOeEApNiuqqk4ddZgFsMVqaVUW/GUCrsBvgPf297FPhECZGW7kQw
N0R6lrlcyICx8BiqMWRgXl98UmE4Tjjl2kGNmpfoor2s1EKyuSLwwB5AYoc1n3UBOYRfrupO2RaF
uNB/gGRrnIvSyjt5UzmZKfZdE2NOMYZtLR/QUtjL8T/k2fQ4aZ0EVWjbfdBc4aZAyh52VFKCssqi
hiufG5fdq5piQXXSd5T6yUiYEdx4Ovc8xMDZSSljOZ/oiWLqnFlam0+YbNZFtosjaGnnbhvF2H8M
iS2vNXUsm01nGf2TLZEyXImGxPlGNI3avyLkMIutY0r5OCY6W7RjD0btG04DECLMZveGIpFWbAV2
a+WCszKiLeSBodj3daThmmR0NjcK1zAbdQfxaUTBj3mFE22TJqgrQjos4exfgOi14HJsITbu5DSL
e4Tp8eAVRPXTrsdyDbc6PbeF30FzVM7oDkBioeYC/yc8OrHbaetE6ncdL7HYgRTN4QbiVAvsyc0M
62BjCSewy+46G4/keiyzb1MLwwdOXdvlF2kCE/UC+wm6hyb8vYDlK8Nc3ZLLxzqoV8Adn5mySrr7
wSiLxMIqiPvbJgProe1devTjk7BP2ediMQhl1w1N9Sswx/a7Zs8zWEal6e0TgGBhvlFDHVcpGQ7h
jetGmHKHGGM1Xq2KITsLlTotvbha/Cl6ct6nlGQFwJ285xpFJk3RroFsTBBT9JE7awVajC2nwPPP
7y2iI/4bpniSdeWCV5hCvA4iN7EIMkw9iTEYHif5c5zSwr1O6foLfsazVkT4/mbCOWuhT6RgIUhq
4NOlTsV5JFrdvJT88PlSMfRhuMjL1uT26WYNJlPEtEaGyyNdm4dKHVn/7VAZ1nWUmzamMajdhU1s
N4f5A5YuSvU8J/X4Fo+DiclSETDODVCNKfBot9PyLWQt9dR2mpmNixjIme57+PfwT0JVpOEh7lzI
VZaa5Q+aZLlsx14Nro2q4K4e90Ww7asE3QYPLPkV8km5WwAtjthFxVjBe4sAJ/lM3TnL1MTpzrBj
4vqeCdc4xTgT6F06mv25ZTYmnwLAyWJbmxEuxrRq6L+6QaOtiwQDJ0ObVvWLCdiHi1hrj9eJTScd
X08G37K0UuCZaYsPzY6/jy47XQnN71xxy3k/92N2D3o4mrc5JMTcc+q6DTaG2RnnUxKWYlvKUm/3
7aJ32nAByfp9q/Dx0DRiY7HYyNT+NTfJHguNstqDzpLnZb/4MVQuZt2czfmwmbUBXT+WhLWyGdMk
PbOLGPxEH7vpsI31qt5qtVR/ijYucDtPlu+8UQFZcUWz3XhHhXLyYyRbd9QpyCIQNgQ3HYZ50O7M
QW+8pJ7kizVo1utoh0UGi2icb6oun8ixqVp9YTcYTHh4M5uPXZNgM2ibNP/VY67NXgeY8gdWeiBg
61iOzp47ZVFdNopaWeEmVkcVpGAWT6+23dLvuqCecL5TLDP9Yc65ea67AVhWd8SdYWuqibwlQ1Jr
WyPRmtsMX0Os5/U5Hr1Bq/qHWREZTbcDzb3+QAPdEywhMBLWYDS6h0drW280Uam/6rEAHjRq1Cy8
aVC7+ZAoGmlXpUmqN15cZm8wRy6lh9QsfMbgTyExYDQDyEbsor9rMfhBDxcZDs/QrYrnEtCv2FVS
mSDXWVJ5GooZihI4wVTDjNjsdejHIiQKSbgk9l7bFpq2kaPUeMRja5DBLsrqpy2SMseeKIi2bj/m
b60et9xhy/67NkS97cXc1/nBQiEwj7gy3KPjG9KN05IM9VtcOyJiQSu+U+MmiDZdZwB/0Sf5KypI
8ECpxOBk7yah8dqIxbsrY+1ciWCkg9EiMiZ76XSwrkhG9meTYWqvipn0IwQ0u7/TBhrLxnQSxBc1
6b5D1qv43Jp9XmnQkocIv6ohLF+LLrVLLqtN/B3mgQ3vsiDo95VEnQvOYmMq8Zxx5VPgpBrOAOBQ
cjpq6Dt2JKqKTLfPZtGICmJdiIsO2A1yZ2wsHRfg3C2fRl1rSqxJlYriSZyF3M9EBwMmzXNr9ptB
YbPVRqJanM5CR2efHUySmc00NB6SpNgCnzMFoE1q9nMZGG7Orp4oXIVMR1wTDBHNZk4AXojgsAWZ
NjIyzLUw92KHc5umOKAo9CxqYXqSGjDDN+CXE2vbVEH8S8l7HRdDJzG/jyn4ZD/IeyCwRgoGxe9L
jQRxXcsmupQyiHHOYUsbLmIny9h9YKWBn2wqnbgrrapzYkVQRREcG82DrjY/GgIk/s6eml56MZse
l8yur3sfph28ZLJL9lsIKwZLNvZU/YDdYyrOjAbIJN49ZfsDwBx0LltWmAV3RodDZtGJFgM8imsY
N6ogNr2ITAsZGdPIbis1m/JLRYmcdKtHbvzMYswmz+HI1XyLS9EellrSn8gaWNHWIdFfsHEQQ9Cf
qoW6b5dVHu5B11bzFgRX0Ox6IPhcd1S7gDndjVW7SUQNkZa0On7PTuGSsujHpoyIYLHDcZtcV3F1
hRC4QeqejVBRNKPYKgqGT77tdtCLS/ipzUEJCsM9wQoc+GyMg9A2hyRIh5YThjcDMMFbN89x9+rr
yuevp6cRF5wWmajbZBqGs+ak+6rU8mZb6a6cfB0iZwAfx5CB76SzpW6lOcW/clnDyR3HWUQnGQI7
rEq5rcjxtgGA2C/Q5SVt1Ar7MnC4wXi0BapvoIcy7vmEi2fVQmPfixnWOCBSIke/E7q86Xpb3PN5
4NkFHMvEoK3U4PMqWX+JrJU8hpKnkgKXgskurLnQ14aYz4es130CHlNnLTjqU4BeKd66YJUQbwra
kiC1gYzax9rInx6TAmNXc07IhGulbY545sQ4RzhZQGqXbIly2yR5HHK4l+qLFsQLNIjMTHQyD102
7mOqH85Gl0V1NRZkAbAxJyHCjaGfwB3o0j1LcC2bz/KBgNzj8qsWh6oz8xDb9pK9KnRa5x50k8Lx
RzwV+zMde114Q2Ejyq8bbhuXsU3079vYCOLHPJUvFZBuUOpdvdBX6/nOpEoFcb1ohUZuLc7OoThq
9F2NxiK1N6PvZPQQNqd9UxyAYpoxBxoPmZzS1F6NfT9jgwa7fElcROlZ02U1GCzHIuw1R/uUnXP+
Xpto2TZzWCGVJsYb5J6UqnLooDxHmxJDURJXytBE/+iP+xIJ56p6K2675u2tu/hR/a/lj76U1dTE
YdT99nj513+6km8NzUFv/8G/2P7Hri9ef3RxWaz/zLu/ov3fv/9x+FYuDJp3/2H7GzzzrX9rphuK
Adk/hvvnv/n/+w//ia+5m6q3//7PF+Tk3fK3hfysd2QbinH/bzedzVuT968/1n/g//jpGJBrFqcJ
CthcwKyFiPBPEo5l/JdDQdNZ+iUNcvPLP/onCUfo/0V3Kq36iEtQvtMP9X9JOPwjSsYGJXiHhjr6
c/WvgHCsVd3RpHK7FIZpnaNp36LX8X3dsQaDY+FL2uxGLcUfPN1XlDYHepEM9jcdIZd5QzO3L9Pp
MnTSQy67PT+KPK4E9K1dJHa6LxVIvNODnFNPa2sPmpgHuI4voD0EtF5jVHtahTT5ileje6ZQDNi0
P9AR+1ilzX3fF1iyY0oXJQcNVUIxUFQqd2M1+x00PjxwNmHS7aMuegwRJY4WiLSSawLfJvDTjWKJ
PXH7eXqSCPfQWEO+cSzMsKngbfiKl8JwcockFp9reTNHeOXFWPNh02jBlQcb3GG8ymm80bAZ+GMR
XP+jhPofRZ9flzRKtf/9n6t69YcHu2r+oKwsrTxom11Xl6eL6fVgXRt9spW1eaQpaVXl/zDSqv5e
1VUajRWvEJc0RX+S2hFhmPFxKovqzMIeyCaWRyS2WiM2tQekg83OCS9iFUKmczuneKcGnBQgMe9C
vfTcCgvSOr2sojNR5rtUt/wkuaKr2WuWWl2Fpf0C5FRM35KPPZVlVXsYWTgRaNAWajIQuU3Sld7y
d3X1dM4ptbE6rLTFN2UCb0mZKGGPY4PdTlW5bUk/4lNAvYh9T0lRy6QbUeDSYJ7SL3+kle03PuOP
IjlPmAdATyLfCP1lur48oD8aUejFspGaymZHyo5fHO/HlyRUPbd/xAD3kBIKg2ozbA4nCHMFDyXT
g13Az/vqknr/M5Zv+Y+fkYPksHCybXYJ9QiMtjaklYhBCDNN/ciaWjU/fJjxqsu1rAzpArdnWyCF
gvhhE2DELdVjM/rdrvbxyVo0yP8mcKzbHtyoqdDq8GRb/S6qzJNEDfBKJeGcV3slemzcc2u5iRmn
5HZuZuWyXAyH50edWslM6r+oVJgZRGk/lwLL50971Yn6z0fwr5+26v8waMuXbdI3O1RAXHVsnyQK
rQRLij7ckgLbS4tmTRnefD7sXz+2pfX2n09ktSG7CmnsSvKSaysDPg3jSQfXXMldFhxr0fy4cSzr
6V9DrbYoeJWkbnqGmkYiYKD6Yf78+WSOjbDaOaIeMrjbMMIwPTf2Xdsf2Zr+/rDAjJjMQoCGeP9F
0O1KVGazyfbaVTe99DarIzQ3bvDy+Tz++jmgDgTUgKbf0FefQ2x3LsRoxqkzLqpyz4VdnW8/H+Mf
qoUPH4Pj4AC3tEALbfV9t2aIUDBnxeG9wA5HFx9OrFHsnOizisk5eWYn2JBK3FD43MXWGW43BH1c
Nm3xMHJ9JP77pZvxVTz0G6epkqV35l5SQMUfomlJY/KvOmQp00AelMw8z8f7JKUjPyt2ZJFpJYiu
lAzh//8wd15LbiNdtn4i/AFvbgmCtnypQEk3CFl47/H086F0zhkRrEOG5mqiO/qm1Q0iM5G5c+1l
2thB/LslGMdv+o0ITtiSVtsYP8TyJ1HTdmwUB6EQDxLXQeAcE7xZ4yKmkrQ50df/Watv5LVO1b7R
uCmp8ZoQgn2HU3tm8HUT7i0IiIrCbONP2IZifLqair03EJyLCY/HFamaiIqXDiQ372jY7xpS0Asu
EXXyIGe/xEMo5d/DyvitqZ2ra9Mrt96Xxtg28kMfDs9tYvyOWgv4mA4eARBeJL7CrAExCo4NA1cH
3NTzCsMEnDtbiwa/yCXQWOv9E8kQK6H/WsUaHS9lq/XalksgNrGxHfsP+I46LJGntIkfMI6/i8uf
LSXEtDOem/JHjHUQZ+P8Cn2mbTxpwpUbys63TP/hT19b9VTFFofTNw1LJm8AuBjbtTpY6xhr8Kmo
1jD1nMbCNhZNXF9H99NgHtthlti+9WW5AWk96BY9ZhKe2xI6WnQfjUSoNPndvFyE8GcZpptBjLaG
GrwwPWtcP0kG9VZzkICfa3djIP8022FDoNYrrBwweNEAE5fiO2xe7nN8i4je6R+UrsfHvN+1Rr0d
ylcvwMh/PKYymeRl6LRyb8uifkzhC6gCCI6+E1Nt1c/HA3fkCI4O0bI2bGLCCSqa+gJr47uQRusx
YB8X7LD8OfCHwhSf6mxcm98bS3DIvnZIitqXjbo3/CNiPqCTYB9F3xQlojgTN4x5xr21a+5V8U9F
QLBMJLQ7xAF2xa1RDv1VWihOCg7VdBZMr0ccc9fUIdZYr2vKvqb9PsOSQL2W/JC3m158EtHQTaVg
R3XwQhdkg8nGeijSNT39z6BNnH44s9OMmuJ0ncOHwcFjI6MF8FqL/Vi+t4KOBo280fLkoTLUb7EY
fQ3V6THT84d86l/q3rxLKWVFlbupf0BeALIbbJv2R6taK7yNXUVI1p7x1pXULkFh+/n3ZvzVk6wk
wnJTyX3FR4lCaMSlv36Vp8wJxMlOaCAHT22IUXT0U/LUldJwHkoSsnuMYRubwmmr9jrjUGwl0CXa
Lw8DshspzjFLtnXsQiJak0kw3RXEQNPLP6Yl3RC5uB/87GvB/62VZcfMH3N4yvD7Igm7FL95zGMy
iYlWIR12hdh+Qz8WlbabaNwdynRH9CwLUtvExVcogk/4PzmBTuBVD4fWL+ymie5N8xWTfscTNVvA
p7YbPHoaslMLeAJTTMLG1v3kuUq1fU+4dDjO9rGDE1bZBrNkWxM9V1GrHaGza7z0NhPyvSwAnw4d
MjrurNFAMO5RookrrUgLqBwsy7TeWyReC2O6m2bhOl3e+Q1js3nV62HbyV+73nei7FWDKsjkEO1S
59kT/dx9kKVfzUp4DpvqMNQezGMgLR8jFeFOwD4X72WSmr5GcryGOkLkDcFWYwXo0tt8Y02RbyQe
JBXFRk37veolm6pWd4rX7ofQ4hPuNmprQSPzV3FuOab4RKG5VkpIczpZUwLAb0q0urCGBXQHs8BB
orb1YuMYVP7JYoMS4uYulX+LA7RL8SmwAD+7AAQab1wfFqP/bMjdg1J+1WT/pWqHfdfdF6RKQ9N0
6AqvSNrdVHOKdbbPZvOxJN4qbHc92ebQw9zKy7CcD46V3j1KRno/xfGu1WB/4nMtk3YU1jjadDdo
7O/6qbNDkEvtrAdF+Yp5LMY250c6GSK0+sCxNlqYHyIacjouWxqgNXbwNCyTTZpxJZSR945EZrTI
50XLUc3gGHfiPbY3YFFkswYu/tY3ftpFQbj4ZYvj2cCZJaEgq+gRQd6qvEeRuAg5IjO7dunWb6w6
3TTNP8ojwAXOx2NReij01aoRZumGoD7bUt2mjbYqbKjrxYc113oXww4FmY0ZPiCShfNhD4x6Vg/G
vBxmBHqr7zSBarttnlqRDCXBWAMjOVLfP84FQES030hoBaS8I9jiZ5+pSBRAyBJL+Ng22qNMo14D
oZvv6EFPOgbrSm3VN7VUuDTS2dTGtcL/tRR/aoHGV6Pve91tXprwEyLF1QDzNq6Jo5KcbqdwJewg
EnuVrSGLFPPYkdTPhecoKtXJHBtaqHQSYR4G2hbWzEOlNE8kKm5M5VcY+0+BUD/N35wudS4tzc/Q
3tZoQJ4Sem7Yrd17Xbax/N4NdMkhce25LuSvfTraRvCq+7B5aAJv0nF6rQURjkS7y0bPHXv9cwIO
OHE1EeVqKwBn0pxbFUb0G+oYrGA059gsNXm8rlMKDQ4SJeKDDm4JbpdS4z8L5L9nbqkIYgv0qlFM
5mX5ILInBtWrKmxmGMeczLuOMZ7c9tDWOf2rV8+6URlf4EeoTv6AUUhXURrMlfNfd9K6NAeNrm+1
gfBUh+2m2AcPIWBwA0XifYn+E9r4KU/5ewkZnoGO9+EPXGry383VP7X9lT98ow21/EP/C9FHgy/+
/48+bija/4Ye5z/9f6BH5FT/QcuCO82s3/8DOoLg/AfLLMXAtohcsHdg8f9meEvyf1QMogAjcbgw
RETy/w90FGTpP4CY+L8gVcHNFHeWf0EdZ/jy790G8BJfQjRlyDlkJPLL+1RpkiShybXqjgpRfb7Q
15+7QBW+Z3WlPQZKNj3GOgwQD53Fg0DvcA+NjEZpKSdPtHzIof9ryD7A6hZRsLOPJK8FCDpbGoJw
KYutXYjIZRR7wXBVOVL2jUquAryu/KhOhrXqSI5ZCUKebaZINp3kT/OumC2I4vSGaeziwjz/kNnp
1GByMEdAVHP+OXmTrHiZ1Uqul1WJQ0O/hu8/1TdOMszSl+MPDUYm1pep1OcM8PPHjNRSXiN3nit4
iQ/zEPMqM6WwnAIDsojXmNtBb44q8lfI71P/C0pCAEFFgxUSxRHc9opzWCrb7ZD62VrHFWhvAhrv
ss6Stw00KPqH3XDUE2GgGCQrWBKD+i1tCqr+Oo04sLOqdEhA9bfXZ3LGzBcrSxKRmuMfpJvg5O8z
/dd+pI2NnMLQNuBLZ0eIT2sSTx5yKbwrCTGilt7RiOPqRbRanttlENrK2K3VdlxhhbIL/NZRRW8j
KyXAsXFI03wTRcZuyLvXhtq9EDx2egpo4d/kYEz7/KtnH1NaBKCNC6yJcKVc6ZvGdANZL3eCiQRj
LMr6xuBcLi6egu8yKje6XvJSdJYOXq6bYWa6ozYzHSJ4vCOUkM31KZA+mAJEsoiMQYypJZYaQR8+
dSAncnDqkjF8Rv2vk6dJQmvHJTqpnymBS3GjmFHojlXR5gTN9NU9zHUobDoxz6VDYBBAQpmUPvlQ
pOzkTmqNU3Tjd34wGrghYECiajiQoI87/wbipMIJz0g9NyoKwSHIi6gWBCI3tpaPPjXW4ezvJ87H
4/KL7otKpFcmeC7+f9Kuy8PiWMpiYRNY2lBew80uALOdKCrqLXJhIiibUn61yjj7osnhuBYyTbTp
3UF2ybOfYVDDohyy6SlqSK3Rg45sxFZX7iyUBZt26qZ1VOjSZmzTbJ3HjfhM5TIcZBqut/zYPhw/
0CoZTzLcb5bjl6Uh9GEiDVzRS/oDrFba/9X4nRMo3ppwB+2W/K5NOxTKKirj6j4z6NvkeaK+CBgr
Hlr0AOSowM66vvzmevivQna2rUGyrEPcRd+riOJc6P69AQy+as5ctJMvq/5xCImaSgRROZpemR/H
SoGDIVvVfZ3W7fr6k+ebycWTgd0NGSxS15YOqw0Rz9xVIv+UmuldBr77agjRryrzhH0T6bfA24st
nPekcYgMXJY5y5eFl9bnsULKS3CCWl/ZVm5M67ZXfIKaibajJwSXKyyVGwfH4gr07gkkzUL7GQOV
Lvwd/Zxiw8ot0/XoJT4Es74oU4gWldUsJ2/OMqByZSelnaat1pEffn2ALzYWHIlmg3P+NhRsBeYh
+WtqI2mC3BoW7F9+B8SkI+YQ88xOxri3rz/p3eR3MZc64SA0YHGxprhePKpE1KQlWmgh96nIbA3K
Gp/aTOq/d2Ub7EqlJwjeNHZSX343rWl8xlpyN1WDtrZ843cnpuWaXk3+pITy13bwph1BOV9ml/jN
hC08F++4W49JJmwSNf4dq8AzimqVtpTFGgFymryGs14dtVY5TUTEOgXmDdC6ZNWRWsE4hnVOjiUI
73GSRM+RJ91RjfapBBba5ykGNX0ept/GXLPwUdKafV71/maoCYa0oO3bkjop+NHTVbs+aB+sSMIG
RLThFJGy8X5R+Wt6atgZSlcMhptpFXqCLimdNPXi1Vim02HSTRQJCH9uPPSDFYmVk4lgVuHM4Xhb
rAkw80IpdMtVCBu6GzoiiCQjE3aQkId9Po7I8SbYMxKoOwF3fXvjg/hgSZpsNZRQtPIhQ87//q93
bjRxVJokZp0ECl3KVG6eCsV/ltI8v1EZSvN5tFiSmKpSICimyD+XxjNVGEe6NQaWq4dThlcygbNK
qIjrWiepTobuuIkNyDu9OeKy2uWA/k0/3nBEuiyU8aAEBDUplUFoaFScvy9NkJ5crFwgFDhV1xX0
ZPBNqdzGFeoyz1CqA0I5BZwsHHf+0BDrFeTBrhbL4IZ0+YPNlknH+YYDHAdHazHvcGjUQcsLwx2I
0tyqlKYrK8pJPxu1l2YSb3lSfrC2McxXcGJjlVlAIefvDdKudlmmmG4VDvoK1w1vQ548zuDKqG9J
Fqb1YOk/r39PFwcsr6VyC+Mwm5kgyzqqxyp7UqXedGsx0J0xzL5VQ2zeOLSW8AFbuizOzW3OTAgn
2CCcv1ljkHgbN314yoWCwNqphEweoxzue11/8Yyq3tF4Gw6AGZxnVR1uYclD6Ait5iEtW9XphL64
tdTnVXS+1DlCNU5IkAU4dOpilcFhzvAUqCkt2izDfGjs7nD6nzCQ8hI4qaO4DRRldDyC12DEmf2h
7nG3LhtkPden4IP1jtSUQwD3CeoJbonno0NcJDrOHLm0keH4PyKF3MEL7B65tnpfDU3unHAwsm2u
qdZOC9L4kHVQ3+EGNtvrv+SyrMFWk4sqLUh+C5f08x8Cx0WUB68MTyRClDkZIrH0CXsUrsI1ojf0
phR8wGqpH5was81voUzy5T6rzm59sJE0jB64O54/Xx1IMSFctDt5cTnZeSErTp/nvm2SSG9Tnfa7
XvC6E/w20/biKdsiTihfTSkzTxEClru5mf4Vm8PiMVZl/7UdRRhuTVId6omzsMvq9CmswaYzPRBW
re4Zq24cqh3NlcmOU03aRhZZjuSfW+soqbo1dCX9xlFyuaWoKmY38LRwLeKTWLwilPlgzCUxPZW5
h9FThb2tiZaX/BY6vsjTb9nqXn7fXKwpVGeHEy7hF1dVGhF1YQRMaUraa5VNcCyFQL1xQl1exyDt
ACnQHMemg89p8THp5IQje1Hy06hj4eyX2kFOLUI/8mlAQz8q4IND64hyJjymWu9vy7D+2Yey+COK
k3CPujnZZGYduiRB3DKAvDw9uaFjo8Qmzu3nosrCsF1oUjmLTzTvFAzVAEvzKleexUK4Zad6+f3A
wqNOpk7gacbyvKiUthggnWanacyyJ1JUi+9YipYk8hT9NqjN8FmSm3YTWpNxa4e93M2wwuKKr/Dh
zMfmopbsTQ2XBrlOTqFuyK++xgahGIPgiI0+yuh48++RR7AjlWP+syHSem2gByRzFJ799T3kcoHP
lzUsqgz2EmzE5wX5V7FS4oYAj13LToIkwNXrvJQmXr42Mqugf4SR9PXHXWIxbIAQM6jM1BlrXJJ7
NDlNokxOsxMi3+HUwOLd1qnYHCFvY1JhGt1zKeEZ3qWV6JC0CbYypOUKo2n5zhiSaSd6uHdbAbfj
DJuyQ1hgIRxHvbLSktC/r02ZBqEOkU9LkY9HqSfSqG6Ho4IA+ZkOdnjjfS5rAHZxhk4TQeaITV4M
n48NqieldXCqhz75VEcG1CCVzKWurCy6iDXMRC0yb1Vcl2UfqIGms0Hghz1P2/mkYcBlhoGXRCcO
y/jJSyTjgJpc3EbaV1P/XolZhdw7GuExpx3Zr8Y/Wm1SH2gGhQFfzR/sd7F660YWeytKkxPnY0MQ
AuT3PqA3fX2tXO4EPEXjswSNMSGQLvZe4hWMSS+N+KSKNdHIwdAd46gwtjg9VjfO9A8fReU6C7yZ
zaXfWDUHBvVtkpwIgyZgFVUkUcrKW6Tpxo0nfVBboWIyVAQn7L9U7Yu3wkRXF7QxTk89BiUbLJx9
tMplvTN6BbZkLOj4ObSfBaMwN2Mz0msjzB1rxR6Wgq5Cis+s/sYV+vLMwZIVwMCCX0Rxpc/b5F9b
QBgPArb1Kb/Iq61tCoZnT5Zw66J++aXgOWzoMJtnZ+mZonz2FKSR0lhIfXrqzCKkBdXpdmEidKzz
IN1Z6BbWwoDFxT8uIRNqpmFg7QvVGoBz8VDoF0i/A3M8CYbyq9XI9+3qmJRZv25erj/p8irGo2Z3
yvnmp2EOuxhFUfTNRozz6dSmCcHAOJc4oKnA336ZHfzJl1bC1Ah2oAztHW7yPsiMmu6v/4iLmTTf
DzI+Sh2k4uI3yHNdanqqfOqJ9YBZRcwTZtj6je/yYiZpSMjze5K+gJ59abQLDFRmIpr4UydX4V5A
rnUnDgSiKNBKNgS2e7umLG6FHZyfU1SYNJoYV/reM34sLoc3ltS+ak2rfvM1/U5qo2d0v/0qDSQ3
zNLf14dRPh/HPw/DehBbMYjw1GLzj/nrixiJaU4laJBv6aRVCfoWrYBVXsXbmQpM/9Yatwlx9OvS
ZH+wKkl99NM6c2JD0PYcMt1x0mt/LUaejsYDno4UdPU2xjQGmjRKqaoduxfJSCybu1O0NbPR3JZY
1WIhUN9Mkjk/K3gXE/0nUyWCiJDJ9d7k/+tdQj45AWOh1h0LIT2kQiw4Pmvk3ktKePFlKDsW7gs2
jkt4fvigJNjO1rsupCWiaonhNoYcOrjRF06GBY4Dkx6aTJrFrmgks0C6rx5Y0uYhGTTTaeo+fhUo
YB2EocYaOm61ioxQONLD+D1E1rAtM085yZFR2mDj0Q/TCrAtagaYRmRcxwdVbbyj6eNiMgUa3KVE
LDZD2cPEk8AVr0/zxSwzMjgWzktrroLVxeaQoIgdS9NoXZh1SLl1tHFFz6OuP2VRa88TQJXHouU+
LdLIURaHtewFKYnqnuiOnSnz/vihEXOvrtsu7z5PY9yt0inUNmUlaDsP+RxXoDGk7MGtReb+cVen
VbqpcBRbj4pxy7n4cgxwYqbryrrguwUzO1/pJrLuMdV7fpwFUx6/DMmm4WXdOvQuvl7GgJYzRv+0
f6h7F0OdQQ6RwlYTXbP32/VINbomuKRCIqkmj1QbvKvkBaajkCFPZnpXfhVlxIiTMLZ2oolE2mqt
TqaJKUGj0OIH2gz9jXk6v8zO0wR8NkMMmgTJiGL4fCTUIOzE0BQkN440bc3NzLSFEP8v/guy3dts
2HmoqbcE2/00az6T66vkvAD583SKKRpjNL7n3tP50wsvD4Rc92U3MYfo0Bo4qIU+GGUaTLccNC/n
Yu7Wg9SxoSIxNBaogdcUEwT7THG5TGDY1UoeTNAEJXgh+/cpZfmNgV009t/fjSv0LGfinwA4iwcq
dH0HTnoFiN7D7DRVlb2IKPbRwtFhpYEirKMxnebGvrIXhEm15Sr1NlMbx09xjDnc9ZH+6PXBFAyd
3CR0Tvpibw/EWAgZHMUN+2JcA4BriGNVbaXEDbn1LczK68/7YGZZ8cDfOIPz19IeWEZe5sclbGw2
eO9IXcgaygfpAT1lemuk56/1vzGyPyNN2xg4km4T1dziM9Nm98AOhwUXZo/xOAEMr7se56ne151J
7Y2HQCzEk2hgCaIkibQrLYTk3FJHgJrqk5wzC9F3ZVvnZucIuEYhcZBuHUgf/ka+MUmCO4+x9+I7
05M0KCZPldy+k9UXFa/i+77OExQ8rb8x6fVuSJWAWtZNt8IpL/c6aGyYhBK7i3ksHaPzb0zgxuSr
mSWx18nypo/lfoNBX/VPNdj7HABgiBSD8PUBFub18Nd5q+EbFU84KrpmE0iryARArYMkvjHVH7wL
y3cma9BH1mmwnT/FwGkdLU6iuTVYpYOhx6dK7W7hwB8s3XclIjgM6Bco2PlDJAHxrtmPmoslo773
RcHfqW2eHXVMSZ6vfyUfvg+penyWbEyGspgbhL5gYhOParLAc4qMVmWmpO2NE/+DtQdmy7yw+mhW
LjsVXL0Cva0G1Q0pdLaTT6pvmkfac49j/nHEFO4ux1Fjq1SWeGO+8AJnsBbfpq6rJlU5gCKci8W6
j3K9iTpFV12pHazAET3cFZwobfxvGGJRbAUcKhjZSkV0DMMuequIJXkBuSoPSPLNH5TE5T0+atZJ
Cvwqs6dO8r6hwROefUUrHpsiwUZMyIxNo4r01KPSCD2MdqLpezoGkWbjeh1/m5oxkxydOA4TyyQd
XIBubXGH1YW/UQjhmX0ZpbhYRXiwfCPsAAhSCDXziEGd5mCemq1Y/1xHx9YrgnUzFZD2rarRfnih
Z3wnuaVS4D4reHP5WjMqd0EQyjamdV24TrQWiZ5k1Hp5rBIg9NmBQPymKp2BfqQpNGeYhp4IklRo
7FjKy2TtB3H9OqpN+Kqo0Dnp4eXek6fU90Ee54ndKGMm7qtGNX5YtIhXRVjUvUPB2IfbaPKBjCMJ
o5N17OXR0dLi3lp5FoZCtp5JDUINEtLQ4wdYygxiZnyBvWkoq7aSTexWQgnyz6hQK3sJpolOnQzI
E0tMiR5KKrFtUfWUMGWtTs2qNbTq1MQmGFRJBzzY9HjCZrY2eNm3KYUd1NAe8/dZLzN+njIqPzv8
86IVZR2bb53pDyUtvHCTFG1W4WfX402XW1GkAGTl1exZF4jhThZb77Vj+BGJxFmHr56AMxM287sQ
m43H+YqyZ1eV0n3nZ9VPxZvFGEpa5DFWeh3WA7XutW9yEhGnw72kecMXBHvCRmpakkFNbRfJgybh
wFcZP+Mgme6UoS7pMhcG3vxSHnXRamqymLI9HAOiFmDiICXSysTGt2vaq91U0I5Ws/GpSputMQ6q
vBsjLttQfD0lXaVDNX7uSkE2sDzypQNuADiU4ITZQEqIfHwx0EeWX2TWI3dkqcHkDYOy0jaEqgoJ
Girq3z1GwdVaChMZlypxUk5mUcUvXjBN1opQc/WuQSsVr3HAI7pN1QfzEcaxZyN1Dj5LaYp30mB2
qIqbLGpt4Ota2+dYG/2+vpOd347f939OeqgAdM+gqy+jgoWpEzpgTGh0nC1vQz5Cb7PKAQXCwOJH
zeD5Dl6t4eb6YxdJjX+eSxtYAuzAVp4K73yzToy6GAJP81zd7LV7PCHKk5UJWN51WvW7rHBQ9XKk
xj6NvHXRt+W6S1Rv56ey+oy/QObIZgEJoeTuxydJtmOOIdT1n7gcGXqJ7OIGnUvShviRi+OkrTxZ
ybO4cWOtCx9iv04cs4sMDC5r38b6T3qhHLkFOH/0UKJt2I9FcETQvfNhEWcffrFNO6pdA7kwsVN2
7suTIwbOaG2MLvt5/SWX2/z8kqCC9CjnSdCWVKOukNsR787O9aZyW5nc7IdoxBsvl6odVKAbB9pC
K0uY0lxpcJTR/wP2BFg8f71SzfRRwRbW7Scc/lV9atYJbNZHBMndLuJkwAG4RmtthdW6SSNvF3DH
gzWvyHaE19S6oXUNqT2xIOq3pZPRarSFPI2cIIzqewtbqPXUjuON0/CDSYG0MFcv7021JW1BTera
CrSwd2Ns+zddqppPUiBjfSdkEmkgrecEPV6B/zwzylzJgLrSRoYDfT5UIC990pRZ71plVe5GUxB2
HQy/FaxT4k2bLr1R+H+wEmYOIRUnl19cChfLvYuTplawbnF9X38JI3QQXuxrdlxYB1/Fm/X6282/
/u/ygoWAHz0qDSgvJB9ri9I/baagB6Ea3LoSWoeILXyi8Jy5MXEfvBPvA5hE9Q74py6wjE6Blh0P
5eBmTYmSUhsxye31F46D5sgV/dbH++HjDObKEpkyhE7nU0a5Jhp+KA/unA1lwzMhxx4S9H4Uip8A
T7cS2j4YQ0Ay+DRUaQB/S/ZiPnR9703Z6PamGmygKOeb3PClt+sz9cFLcTqQqMtASnMD/fylMl0w
vSzVRldstG9Yez1ZcvfLH4dfxtBlzvVnvfefFssCaq/CdkRX2bqg9/qBaQwFnBE3NZCWyjEWGZ0h
TE4X1eqWjNFg11NxYQvchSjBQm/lZaTcGwE5o3VCNHMhasE6o0a4/ruWNwsAN4vdCihxzq2BGXw+
BlaYCAg9pdYV/K5DlxJhiiiI5k7MOfKvP+oCfpifhcn6zFMURTqPi++Qlhyads9s3ZYSfAVVW/hU
Bjj694VeOEqdQ1VQCPtTrc63CW0fD4NaF1tvKpI9BtDd9n/yc9gXQOppA9EDPX/1RMohKKpBBx4g
lPtJ5uiFoNE/pIE6rMYJ7KnucgXqPUw92RswhGtJZGulrN5hEdjfoExdQN3vo0Oaz7zi5+JhMToF
Rp++0QjAw/Crj2KHwkIbKGUtaAhrHS+6FSHy2RbfWBPNc9g9DKFnbUsTgbaH15xdFZVjTE26tejg
2qYQy4+4p5uOVmjCQ1tnyWFK5HSTyOBpEP+wvcK7c9UkeX+DIDT/0POVTvQfuILCbGu0ehb3q9Yi
xkGABOrKyRTZeW4pD7HKFSvADZZ8AcuzE1oIRzVS3eszqny0mJFlzPsUZwt44PmMih2pg7KZdy5b
R4Hf3Th9gpRKeTwY4it6dWtdV6q26bVy3NbyEG/H1PoSRp783E5FccIHy3AESkJbJeFiCxYskPgu
aU7V0+o2FUFAi2CxcjW8btoqUDd62Xl2rhNwPVlB/mYmrblK+djoOiH/lYKqPUowDlfkTk9OoSPO
Qy6Y4AODM2NZj+ONuu5y21Tfs0KgwlHvKEsySUzWi4WN1+jidxltJiXH8zQJtRvzeznKxAZzP6bz
DReHK/T5KI9VLvY43k2ur+UtymfM3CEfZcjD+1veLh+8EIpHGBG08eYSfrE7iTr8Aq0RRbeFx7mt
p67cJFif3ThLP3ohjWp4JmuzPWvzOfEXUOTTlOUmHksuhBcTnbBSYnlgPZmp1DrXV+jliQM/Gvat
gSHGLKNdfOOEn1T0P0rQ907aiTgV2rqUPhejdtAB/27st5ffIa1tHBrp2ZPWRzVy/loWyK5UebXi
xnpsYB4winY66tW9KIHveU0k7sZczE+JiH/FP78mdDw41NAjaawvB3TCoZY7fKC4Vu8bn2pf/SYF
ovhTCC1cvg3jVizgB/NHUQLRmE4rwP0yJYfgIbMp/FFxxVSU1mIVGtvQrFNbFvT27fqbsSIYtfPd
TaXsQmOnsipAyRZTKOmDX42RZ7iB6R/rsshM9O+Nf9fkgFXoQVTj0xAROGMTpWm+5g2sESxDu9i0
SQHJDpbswSnPR4rQFsOFZsUdSMOeHptGLIuGHPtMExenL8C1/ltlINDY1apUSWtF5f5qR1ZRgI2n
abQqkVIXpIgNiFbxTCNiJNQzXCpUgbKCQ1RVRnxGWvVg9LHxAv2Rs0su0KLTaXQJx4amOPqzXxOl
KpR0YVfURv5ieGnTIk4INKQqZfdS9HOcvN8z8Bj1RVm9JhZB/qznkjLsjWGUPgdq+dJrQ4w1ptxE
CYQhIfmCr0jUbk2kBs3K5yhN1nmN8aRd4KJu+zgz72UigAmRIOZmbaDLxVtbbJ41wmjxdLDGTt6p
HGGfWgr1n7Sjhad+SDE4NY3CexvHGHulWBaR05cQtg5iObsBBviIUAqLqbHSqgpOPqJ6D7czMC2J
IychULHMLVzzh1BrgVIw/ZfsWO+H5xGPafw1p7CYMRw/PmJoJ0FnzOMvUjsK39kdAOCQgRXsp4m+
w4OcfV8u9L5eaTn+XnhWROlX+EFgMTPuqdk5QStfMiign6pSjRG1kU6YzQ7BJoygaqrfgG97mO9Q
p15FcfCPjeAn22r0m9daNKevkoEl4JaICOIUgkStAN2IatS3JlTPyE7gowyOXiPLfMumsPQetd6a
vBXwTYA7QKdHNy41H+wlaGfgU9CnpVBZ9jMksOcCBc3kZiF+4YZe7DKc6DdNgEH1yHe2onElrQ38
Ta5/b5cHAApqugR4J1AzcpM/38PKEO+OIRAst8SWZDeKMQ4Ryk1txOW2PMtdAV7njijUtsU3TTCV
J3R5I7iUZ82BqLt6K/cYlZlaiX2Fpt6qhC83LJ5H/YvMc77AvVu6/XXgEDgS4J/fCW5hwlsmAoHs
l1p5qBEZbq6P3wc1N4+i3YXgiWBhzuzzAZQ8xKFDZQhuWBvBMbCkyZFANNei0dDaKRWB8HXLf8E8
s3ls1Cb77RfkYltar6wjvRBuydLO2ZYzSjL/HMPi44YXg1zo/OfQ6SPspZcFt5r0cd0EZfhUV954
QBNgrErFKzd8+ri+qL52qPQCkJPVbTdTeAsT+GhhQfzkFOaWSd9mUcRImYALvOz7p14QMBlUJ4BK
r/VufDYfTDRnMJceGEAoIZYyMFDqKuyNRnflgBgqS0kCpx5leasXzbC7PtMfvBAmbQQCS7Py4kLw
52k6xtI437hR0qp72c/idRFAOr/+lAW56n0C9RlG0WHM0d1cZs/PCQ1mF6PoUeWAcJc2rI9DmtYb
tuDRkS0aF3oWyA6eKNKqzicMBYNReLrxIz5YRTNjBK9DiGTw2OYz+q/vJyqrmDysKjh5QQeXvyYB
7o5bzkgYcKjmPuSF+ZiUvRTfGqst3iaEtMWBr8B8k7Fwu0VNnzeh85JgFrogO0GgL8/aqvOfU8ak
J3lBjqjRqIiNR1/llxt5KrQcmysvxHojaRvxUJe+5d+Yj8tH06TjLMf7cBakL6XxvmwOQ8a+6QoS
CSohPSsbqrpl13H6hYClX0OuCs710Z9RkfO3xWjAmu0BIBBzFCyud7g6ifo0q9PLYVR+kVbPEU98
Q+ni30+0t++VnUILwcIuUtdCOcaCHJbYjdr2crUjX4a7CPMVAiOEyfMh1/PWCsOG1CQi5ggSJDz5
oJL/s77+qh+ANuePWSBEkw7xJErncCaroFM1u68YbB1Ho5SlJ0NIk8d4MKu3NIEHK3cNVlLwHVZJ
HAYPRaUj/GvH8nEsI/PGFWzBXZ0/Q3ZSjkaazjLn1XIS2hoHsxarZVcgzmzDH0tw3qL7kgZBcZfo
k+XESJLWZORgx+23CYDuNHwV5NmGiZiftURkxI3L50eDBew973OwPEnmXCyMqrS8ye+GWeKi9NsY
SYrjzXWukJDBUI8dLZdM6raN2f+CQWw9FiomWNSJ7PkD0YCqWSerxjL7f94Yub+9d4E4cy02r/Ol
knu+rNNhog3UKf0KuDRdF0jxbnwV7/j+4rPg5jgXK1wMIJksNoEgRd04hAU6AuzUCKObhN9yKBej
Q27gf1F3Zr2RLEeW/ivCvMdF7AvQ0w+RG5NLJslikXXrJVBr7Psev36+YKlVTE9OBkp6mWlIfdUQ
mpbu4W5uy7FzkMbNAgX6OVrJa7/VpsyNUKnZaXIEbVkBsTaijnrt3Du0e+FPY1R3XRchQu7RIIeb
xhushWrTez8XogE2hvkWqtXG/HK9caFK4FlmFtvRi4aKxWFCT2gljdDo4d1hUpgAyGiWVD/WgRde
GyMBQ4BezzX6qPD4m3q9zUu52MkmM8xGW0VoNIS/lO+qhYv+3qmi5gzrB900tL1FRejRotQVqIP9
XIxT5UpJimJCopYHnZH6r/7gdd+DodL/zv0ENQ2lIXY36gEAKNOOM1cGw7pGTh2HetGfQdXnO4jD
BUhF24pyl3U2dDVF7SwW4zw3MaOURtZna19HnL7InWDhDAvDGr9sEcS9VmpNuP6EzxVKWgmB2OQ9
F7Kd7mO18un21v2KOQpzU7ZNuory1IN+fURfyzfSXZt4/hHcAHRQXImdZkHdPCiV5ModU4KoAAfX
KdWIx7JVRzchgoHkzm52htMj4+zJ/GXfjjYOKjEr30+T58uO9dx90yrTbNBdAN3pzgp+tejggIM+
JX6BbN276q3Avlby/MtlI/OenN7IGehFrGmBOwdaKuwZ4nPQrPdy/BIMquMGfmqsqXu260qxx6Uw
+/xRBPxDW4RjgBMAhHt6ndDDyUbJ9+KXQglMt2xl1N+jrLqt0rxBFhteKigrzVtkxRCN0wakaZAk
oqTYKm6A+9rAZGUeGbWE4yo16zW0if6m1hxvZ9Ae++CjxrNwrwTa6NcTRb0feJoD8BZQvuCvKN0m
PlJ70QthowngGS6wT+kwlKgr9R3iH8BNyiPYiuLFaHmKXdmJk32HECwAGX1sGe7Ri20x5MFt743e
k9FbSINkRpQ+4kcGKqDGFD8jcuc89GkR30kDfsidRooWG+js4MC0CpnR/biUQNe2mncLbXKZrpS8
gfPGr+vwC/XNmZvLDzkmDUV3hT2GLzJFlMXiT1zbcZY2pNtd+qHSbWi9lGZUKugVBzhRnVplborL
q0ggHrrmmClJ+7eMiDNQmwTqxYX9nPMo4bABhseb0vEjnbCEA1AbhpTwLEYvRqYEW8dIq3VBVepr
j1zfBtt/isKfwXOA4mGDovIyw8pPD5zkoRKq6FLE4I9prrUSaVUbZqSVrlfORh2HYSERfyfwp6U5
NwCZrMADiej1fJCsqVCiBuaOWqVwM9qI5bbW+NT1XYAMLg3/Owb6GfxNk0QC8iOHcPd0WQJH/OV7
/cp2d7rXDsVtSE1o69NhcISLzV80nKaUuhcKK9U+02UdgaHe2RZ9cW0yPHRN/GHcMzYA/bTtfysD
sNuhA35dbqtqPymGv5FHrhpSYz0xc17vKItGm6ifPpP1LInJn7khAI48D6ARZpJ2Y+btevvS2gDL
hyRq4ECA8tIKKW/FsDim/4yI/4iA7aLcw/+D5GnzoP4F8rQf339UX5of3//xoeEf9T/yn/945Y/L
fnD739KqzX/nF62aYmp/UQ5k1IJQb4bS8zX+ya2mWX/x5sxcLDNHPE/pv/QcFPmvOZdFTJFyNf9h
LqLUsCcG//t/Kfw3sC46DlEd5x7oyp8wqwnZGn+A+JPjCPqGqV/z9ZV/E3TN+LAUWaf4Tq4hHrWb
jY/iZydTF0yRFHKe3uzW/a8L8VbjQHhkf1mD22hmjcPTy8LBm8JRkcaoi+9yqbuqYHvV5YVyzpkF
GjPQCjI0y9glGbDghIauLIHKpfqd5skqmkJ9irZD4i241rNd402lgTEjlfF3sDycXqDUtqTOsJPm
rjASFJlaQ9+UiH7sEK5GHXCiKGuXir4UIM/v3xsnQ72JGgoGKQjOvUwRrtSEWVhAaoqsITHQLYpe
PwtrTNZQwdr7Kps5cxXd3zOzC3fyhOYKYbyN4Hdn/pNZEVpE5FDe+YyvA1Vnv4Tjp1EzowXmCLvs
qFov0dOt7postLf5lCuAFyvlkxRb/pXXN/7GSVR9q4eat2ZckG5caiGlYXf5ukR/CJFgdJ/HREO+
zZgn90PiDRSiCyhAuk95pudISPXM9petvVNSEGHIhOrdjUnz6NGTAlh09SBviBBs81aGpOzh8jEV
3fmvnSZSm6douRgiTi+xI0In5uvvCHHRJjb6lxzIkssNpkKJnM82gqXqoc2Zj089KzgwUAx0saPo
7YGrWivwcG0sdXwCc59/oto+3ntwZqzNwaQ9kHfN/vLvFV56fi65CPkkx36mGjGEz5FmI2wOeJg7
mCnMXW+1FuosjkZdunc2RkXz8LK980vGoB0JJa6JB5iW6+nxNxLmgaZYD+/kEBrpDPGyoVlfNiHQ
+pJUzcN8b2wIV0xrzH4sDC28qzfpYUKyYluvgP1upBXnwkU8b6PeVtco/7pLp/t8N2d6GPwqbRH+
JcZNhSyZ/jAZ4V3YbK0puA0zujf2iE7cEi7rtUdxeo8wRc8Od07QRC55upFqE8RVPKrhXbM1d+Fj
9OQcs1vzmvOufIpuEdPcZbfDUd1Z22LLdOMP5855OBSHfK+iXgB4dmX8RKjPO4YLuz8fmEu/SzhQ
MdDBsGRS4U7rb0YlBnOP3nbV7NAn3Ebo2gZgxKPgjzgN+eKM/DNuhmICfsVg+O50M/RJKlWvDYc7
gHg/9XjcGQw+LZzcs2/7aoPcApgad0YTUgylrVGy1ZLhziyhibchCG5xP/r9EP9YOL9nzlqwxAP+
NsaKInTdzQpLEP6v82sw1Otvxqpa1celOP/sY2GJ0JP5QV5yJtS1U0towcqJ6WEpoiukIaLdl0yV
jl+66SWsu00SgT23Fqp988E8OSCvNplYmsudTMYL8a6eTBosyMVw5yQUjgASM6C1sYI72/lQJ8rK
KBee9SV7YuAgNZrTKdhDjc+Vk/yum1CDUH6ajbdHlvJOjRcMnrm4eYEgSkgsCLf4x+mmympnDaWZ
D3dKHwz7nrO7shJ7WjiOZ5/OoQHLUZwhjJRQHMGR+kneJr1RlwerQ7gjYIogtNcOox7Mvbt+C1tO
HuwhwlkIX85289Uskd8rLFgWJ98nBvxQCijLg+SED7IUbxsPP27VG6TUP0MP6PqN+ucrBc8LFdbc
qAFqJ1yH0kJR2ptXWjJkQl1oT1NuWxvw28nVylPTh9bIrmtnf/kWnl138ltQNAx1zbRVGD/9iikK
lg1QvvEQ6t6aye2NV+0s5L6jIvt22ZIIsef+zZM7cCUgekUKKL6Jdp5UeqBN2p1+Jx316/4QX1PD
UJ88HitkHneMSG8QsG/llWYsfE4xGv1lejaq6A6zlIK3HnJtVJ3a0FAAMRGABaRH8XYkratTHcSB
/O+Ym2s0sB/T5xHDUKfrQ23wJe3Ot2VEXu/hEtol/XhDVylWyy+X91W8h69re2NM+IJmCI1eWLwa
u7Glz4r3+Kd/f56Sm/+HSw5OR7iBqlU0WijDz1uifozg/WTOcrj2wukXEm4OB31uAnb+DXv12UTe
jJYJ1TT3DxnUUNusrD+jnZBcRWOobf94PVghACd5xK9YwiOKKIucTsEUHpgiCu8CcEjrLtCWSnXi
vcLrgxjWYARR5wT0tZT/Jmv0lXFGIo7ZMZA06OwCW3uaukL5GgYD+E85WVCFEv0V5hjSYC6T0JYJ
VjEi06suCibIKo+UtsGnBMc+1VzqJeuxVj/0heK23cJ1fmeBpKmvn4u8nAjt1HEUZTCVUdnVR01L
crdR+r3hT7ILHPam7KyFM3h2OlgecSZ9Wg1CJypnp8bqPM/oGlT1scEd61o/ooEEl7RjLIhfnd0l
HhtAWrDAzog/nu5TO15cAL3U6vrYJvlN2N6ksrP7w9MnWBBuEyRzUTx4WCgtwGXy0c7iBefzzl7N
UwwcY5XCFbt1uoYi7yy185v6iJA6gjDXar2XwiXiA7GXORdY3loRaRlSpZ48J8aK/rE4Wsj5vCBb
L9Wu8xDCcuYmP3pvjVjS5c07c+OCUSE2hcFqzKnN10dwuszVScrGo8cFhm3pvXjnOnF3IU0CWcr/
El/F2pHKGpXi+pgPBTlpfo/INGKKceD2kENJjVK6fff98uLESGfeURpcDu6aqEN97am98RiBryBH
50zV0R5XaulaBy26quHU8N02WNXtghc8S+Bnc4AfoNUAdwIsQwg3zMkDkGcYFR/QuCru/cl1ttrN
dBPf+btpF++1a+d6+ix97wGu/8hfLq/1vXv21rjgPPQqZaiiw7jMEKeW30Ozur5s4b0vCPINiMVM
NoxU7OktSL2877oUC7wn68CAXQZyVc03QjzHdPBGZNqzcMEJv3MpGJGnRQYpHnwNZ7kTBT1b7TSp
Pw6Kska/5h441W2t1Gsl11ed2lM61LdV/HmQ442ZO26PjIuXLUR05/ffoM5OVQYSI/iixEEtJkO6
0arC6aggomkhXt0Me8NZOKzvLZUXh6FA4GBQWJ5Fq5U9hGz9eFRUFyFpR1npmqt+sz8Nh94tv3bP
1UdEhS5/0/Mnh5W9sSmcmlqJob/pfVbGfA3yVWnKYCyyzoZxf9mQCMDDuzELCiaId5sMDgjC6ekp
p5CKZqFMxxRH07lm6aJPpH63PneJm6Xr+lb7OC1Rm53fiVOb83d9c/89qE38WB4nxDrAQw8vRbNE
7Pya577NScVlCc+bptCVT4CcHDVKRdpNeTe40qZbkS/eSHtpHe4HN9yNvRvmbrivdunPYOc82dnC
1VxaqPAE1nXhkyQM09EJwmt1uAKYupCavgbYZwudSyQz1Ix5B+GhmFQrbpnAno7jtczE9y5/Dr53
1T7IAVe7/S75YH84KBvpQf6G/rr0ID1Eh+o5firXzsZ0vZslTU1FLHW8bjwjpmD8AKuecVpPVGGt
0kjlY/xM1YHSXLGZqXg+aJJr/b2U0r17N+031oTPHBdwZkOPgrWf3XdD2xvlzqkB9rm6zxvmAqwY
r/Jw6y0kIiJV069b88au8GG1wNZbrcdu+jN8NLbBVl/He/MecbUP4W1wM5Wu/DIsXNVzP8+tcRym
Mwh9mRgXoh1w48HoS9iUf+rWbdxdpftE+8BjrS0YEsE3r6sDBQ5ak1M1T2ec3s+2NHJeLUTih0/N
NvxiPU3fnJv8Mfbd8Eb+OFaIUiGE55rg3T8tcaK/d2Xm8SxaNpRBoHU9tW1InoP+tjceJ9V0B2ml
Igy+4PLOww+SojcmhI9n6UlhAUYbj/K1sYYMeDv+LG6zW3VXX2f7aK/v4qtS32iHLNqHhbtELbK0
QOG5HvsgVdMqmI7JlEhuMUjbskWN8vIa3zUCM+4cHFP1EMUO7AQG0gztAQTXuA59vKrLhbjmvbd3
ZpL+HwvCMqQUioYiwe/U1fMUxjfJaF2VqXx1eR3vvINUimDZIbqhCCdyeYdhCxPJ7MZb5+CM27Z/
qbINIweXrcwfXPChMzSZZ5B0CCS6cN4nu4zyaPSmg+/rh9HfttFHOLgfxunWkfTNZVvvHD6iJTBZ
9AphlhLzLnuKRiVyMuOgRg4susHHwdnL4Y3jeTQo0QBvsvXULZUc3vGToH8A1cxsyRqtLOFrlWPc
VFHZtpCSKFfFNO1H1CQ8W/rZSvvRajZpY26SLNt21ddOtdew05DpLBF7nn9MWmiActF3AGd6Nv5o
BhrwwVgeDgzZjjfqaG2p/ZdoutZPtS0ttS3OI5tZbYBGyqw5MLfDhJexgBRG6gfVP3qkou7Q6Jsc
dpUmyfZ24u0C6lWjF0EfF+xt/7GrWoQyluDPZ5eEjg6IS4CMM+n5GZud10W0Q33dOYSlzR3UCzon
Rulv9dgPFxrC75oC/2KDeweGJ1IwaVk59CHB+sEzJmOTJHBeyrVnu1Fex396hMm0X8c3kXkjbRR7
DMnQyGHry+OxnyZXphM0BD/C4SP8xbdy2q0q5Rg0Cy2Gs1szm5zz/BndQ4dMcNl6qakVQILxWJfw
6BjZ1eAo61DX7qmgrEa12Y/1tJv6JVGe+VqcOIa56j9PKc6VLcbwhcwRuSUrGZy+OnZqifyi1HU3
TuJNmyEIVDeK5AOkGMq+M8d8e9lLvHN4sUzZgeGBWWJKBEfQ8QLgmJQ1luNdHlpXBgpkkkJa7hvB
Vxo7Gz+Stx3coYa66zxbcU0AzJd/xDurZ095PhzODRQOgltM6moYA6usjvEkydDupDrS3rVTANR0
6u9IsCJp3BTKPTrZS1UJ9SyMRCZonmuFIBeeYbJMIQzoArmNk7Y6VoaEhKtjSskut2LnaFh5dqeA
Cr2xnGBCk2lMVwUQX7dvJqYQHTS7JctB7m8MgA4CDJ4qJE1QF9BXr7SzYR75q2nWs40rc3CtIi13
l7ft7O2df/rs4mAuV+ey+OlPhxdiCqrEq1BSd9oNSKpwPUims3AjRMCbjIoRDoUwjQktCyvCDull
MQ2ZQ4UoihzCpEYpNqbRforjSLnp7D5c69P04GdJteojzd5EdlX+YY/29RcAfQb+Qhfn7CmbwgzG
Uk+uj2ZXtPupQgl+6O1kYTvPrz4F0fkSMDQ+FyrFdTInXNqQeR3r2tQ3zB6mX3ovc1bmOPYf4iRu
YaVpwyu7S/pDXurJ4+Wv+d4l4B4CZsTtzE2B069Z6X3ZtGBej32EfrKZlQye5Z22K2jGKUUfbc0O
hKikS+PqsuH5Dwu+B3c+z49gmq8tHCNb8mBpinvzEDd0cFpHK3dqjaq1x7lfSZGsXSEJ/+0PbTIV
AacJqFMeTJP7d7rYlK6WEli+xq37Kkl3Ye+tGHtcK8lz7/8Z4zavlGBLWN/QZ6nUFp56dMIUOW39
xpnqm9xaavKfbeOrmbnTCAESjORCPpFPvq20qIYcdcM1f/hUG0dXuWtfLm/c2esrWBFOCRzeTSNH
RE1dOVzlubUKu+vAnxZq9mdnESsOHhF8CIQolFBPPw+5UezJE8QZPXq909WoXQ8VN3+j5PfNkr7I
WbBG0RL0+0wURpjK63dqS2rGRE6sgRV9YqTBSDbQE2n7y7t2drVnGxDJ05AFwQgk8tSGAtNe3bBx
x0BHit2r449xM7k2mJJJr1eeghA744j7rPLXlw2fP6+nlkV4CcWhVpmcUiY/YsKlzcMr4qSVNH2r
0vAxR1q+nuq1akqbBsxtKyNTry1IM8z7d3K9518A+BnEz0zDKkY0vO422vSFcnSsZGtJ/iZwXkbG
49v0ofG1hZf8PP6frc1eeqY9YdxW+JoVwSlaMaVyTAZl3VvmroiSTR2o676JnvXhk5eon4L8g8HI
dy/F7tRCnZQnC0HNe0eKAA6qDNpOyqtC8NuyX5YqeRzB3nU0Jmld15+1NHSt+rtcL9FyvHeuwGkQ
QeGwGMMUwrYpduyoqirlqH2IEJGsPpfhTf498R5L/QjE5/JZem9VQGUV8hleYVqTp4c4lJWxjmNF
O8J9+WhN8g20jHdNlX6qYmvhvrzjZaBu+21K+IpDFA6hM6gavRr1EVqQbdsMN8OwRHD93tGckxZA
ykQy7OHpisoUVgbkEvHM0CSsmL/+5HUQEjR6+6zF/VWJhNzCHp63aMhNifJktm8eBhfzU5R9WwhO
yuYowzj6KRmVxu0qhP80NRhXfppWe9zhj0SOrY0V6/mmz9pNF3S3kAflrifzVHlhup7ysLwb0XG4
K+L6G9Sh4S406u7l8gc/L/5Bmwa4Q+ZReYUlCl8cglBV8Zqk4ZXs5rnA7O/SaYpN3qAr6TPNvtIJ
RW86RnndQG7kTWIV3WYspxYeGvgzWijr3LSFTCtPHHV7+cedf7uZ4Y9nAgIqogZTaPlXPA99kSZE
S53NoEUT3UYQAa07Y5g2mikhZBoVC+ngKwD21JVRTZsVDIHtAWkXJwicQEUBbsa7MmljffbtNvje
x03yYezhQHepxPefh1Rz8tU0penfeRtqpttEUkxZmP7Nh6G0w4Mt6Vnt5qBJK3eEdOtjnETS56KU
lZS0xwIXLI1O+FkLlalwew6J4/qeqj5EQSMDjQzU6bqPGuNBL1SpXlVIBduQXiRBBFNX7D3ZsJ3w
hwd1gm/VNOpDJhWUMxUljP+mej5GbmxL1mc9UvuHWBljiKeKtv861iad3S6N0ieZsjZ43cTsngGP
pF/7vq06NytT/zj0tDMWboToVWjJAqjgAZ6ltpkXEKIjufBrkCNmecR1r/1hM6qwNAXNCqW6ywdG
9CmiIeGy95Lc11qJodaWoVZj6Cs5Ot6wsJz55749IqIV4cpk1HnyLsOKIYOhhbUir/OFN13cMQoE
1O544xg9gjxULBVCx6I0mRJ1xySNDn4AvW3oRJAOo2qSxlTXLm+buCBarSAduWVoDkDPJvIMRBkQ
tiLpumMYUNkZ5aJe1TZ4/8tWzh4yyqsUWMivmBCElkXYts40h06RQkAaQbep6j5wu8Z6bMoeukHN
HbuJdqSdrSCH+sNTQZ6FYcjtYWGdB1uFRMDuzaHJy5TkUjfdvMpcqwzdzl5Ynnj2Xq3Qnae8wXby
fJ4+NORzgNi0jCKH1K3V9mgroZuD4Lm8ieefirW8sSKc8Cj0mLszc9LUKIFCz/Fe6D0sSSOJc8C0
h7Eyp4hYIoUSa8itMfVyYEfkiY23TiLrWOaT2zQ/6OOu4qlANUS/Kpwe3zUFvFijq2nDwH/TXxXS
0lU4PzbEPnSPab/xu2gXne7rmCYIB+hecD9IySpzTDh6i/UUA5FSm5Vn6NuyeWD+cOFKnD09DL8g
hAv5NUh9mBrVU6s6Yh0jraPwHmlxw9mGw7UBl5K+T1/+9HvytFH8mFHhc4FX+J56WtWKmknhfaI0
0lZG4t1NDXWp9HdWXyHDIv2Zlaio4c4Ax9Pl+GZihQnDhEfmXAdXj1UFlE8/brt52LSHHZh3S6e8
U3+pRzKWMC+WgHXiweUXvDY+iPhkKmCihGvWhyUKpkpz7IBew9iU9jBrp/lCULlkRfAxiPmBb87l
5jg4TGSnAPwtJnIWzsZ7RgykJuY9pWYsanoNPUOXAzXco+abPJuxnBUfJfSnt5ePhvgGzDvGYwm5
IHTBDOMLR9Ai6LFz+Ii5hFa2Zfi8QhdFqtbM54fbsi7LBQd2tixCLOjPCHmgupi7OqdnRCv0yMg0
pTz6Zodr/lkaHy8vaD7LwruJAdDKHISZSEa4ycTmZi53TDonlu86IXEMLaLg+T8zIpz0oco4AVCo
H0OG8KPypZ8+lNYSUcL7W/V7JcKnQZu8grSSCEDJP8PZ5obTuODnRa9HjHGyV8KblZaBCbG5Vh4h
ah32ae3qXNSILrXrNZs/lJOnECNYm9f7BsOCyKudALIqj6n2NCsh5P0NBYyFayO6VNGI4OqUAuWC
aP78xTfWM+1LHW54MvQFM0vfRnABsxRMw0gSVDDdVw3AYbiUIiwd43mdbzZLC5lfRbSvPKJG6Urp
vWU8KfbP/+wUC3eRoe40jBJs+CN4YPuLlj4b7ULFe2kd8xF8s44wNydr6jhiUcqomQI0CyHIxXb0
wucQAaf9VEd14bCSzg4ZmA/cUl+igz9zlKenVxx9SmoWUZRqebSU6Kq0esYSjr0Ky3Hx9fJXefcE
83rOAq7Mh4pQT7mBAsuouPakFhubXo3Rf7ZGbWM5j94fEr/+upJvbAm3xQ4Zv8zyOZWpnFVr3Srd
RzMN1pcX9O4ReGNEuCuVJIdJr85+DHbLRLuSbWml/DvpH7MBv7dNuDBNHztV/WpFDVYFVNe1pLqY
XrXZnx9pAJS0NyhE0izXhPWYklo5tSTj/M1ipaPsQL7sIrV0edfe8c0Uk0ATkdDOHMDCO1a2deQV
VV0eNYeOMck1FNGI1rm9Rld1ZS+lm+98JMwRkYOJoyhx1oKDqY9+fM/xLv+Gh8qNtRj1le3lNZ0V
VV+T2jdWxPM2GElCMag8Iog4Zy6H4j5+iEZXRhC5c8tv013woC4lnu8uDTagOZKioyFOI8dNqEpq
0PK9nGTtef0Ps+3WepItlKffNfOm/iA815ZNhZxOBIFH9GUA65VIh7j9fnkD33FCJzUO4cFWdSVu
DAkbkZcghvxQKR/rBl7rNFmIDN7/Um9WI1wnFKP7rqlxdz3EBirtPHeyh7uqVz/lib/WcpsuXruj
If1ooCqTONF1Z2m7TvUXHtqlFQtvlJXHlFX72UNFDZqg6lprmF6X1Z29qJ99lpC+ns43axbeKsWO
c4URlfJYB1D+rTPPbZ7qR+sq/uglKy1d0wfL01W+9f6QunJ2w28/q6g5HStSEsOrjIeMknWTeG43
Plw+OOe5mWBCjFhb5EeoW5RHyA6cT+3kKl/j0o0bZs7Wjr9NjYUDtPDdRP13X1Hy0QEKcdQGYx2P
d2oYAy/Nto30b3mu319NhF6GRoz3DLEUquVGD6/LuNsq8fPl/Vu43M4cgLwJY9K09av69QshVmm0
N4iP7OUlFZV3Xv6TYyB4R0+qVT3X+EZy2u+UrnIn09+obe9K8aFS/N3lJb37wLzZt/kLvlmSUlSh
ZMz71kFaPsQeGOBdMeVrR/+ILhX6CB6woaWcZulYCG6lm/7HKDh23Mox6D/aw8tULwxbiG3fXxeK
ntnMKTT3Y0/XhvBtlrUN4XmT5dvYkF1K0a4JyNly0Lxt8kM7vVzezfctIuVHHs2/xfOe06cr02Ti
/SyctRdFt0U2rrIM/kjDfoTcelU2S2CjM+D4r1X+tim8Bo0fOr0ZkEtnurTqtU+wAq9trYOWPNzm
OcQL6l5xkOG41haHWM++I9OeIBMhwaXzRGlJeOyC3DKTWpWMQ1P8rSVoHTGVCy3fGmz95g83VrAk
LNJxIlvvU988VPK9V8p7rWaBEalqE35s0NGgvbC9bFEkhMcXny5OuOzaaPam4mFS363V6/pZnVb0
zAZYVGoXIIlrXfmbdEVH5tm4Hs1Hm7Ghm3C91M846/C9/gwAPIzQIAkEL9jpIS6lbEq6iZ8RPtdf
+p/VutrXj9UH/8F6LDbJl3bffsjvMU4Lbb3Y/n73A78xLrwX49BPnqli3LzrKZnDH6K4WrRCh6S7
qdfp/bBLPuaZO/xYog85P9Xz7s/Y21ngUwXBdLrsWEs1Gwkr8zBU665znWA9NutK2oTNxmtcY63e
mQtH7MzvChaFd19ORuQIcyyWo/OgZk/KhMi8360r73lCUOXy6Tp7SU6Nie1G2cmCMqjn88wUGAyW
tlWuB0decO5LVoTPl0hT5lUxS8prZONh2aR1lyvfLi/lzOcJSxGcQA8yWUvN+YAG6U6FHbjNnCut
GjbIFK7NsnJR6VvA8L17LEGcczAgfaF3eno47HKq6It5xiGxPTdNhpURr6XkOlga8np//37bEVxA
mCRqN022cQh9xp60QyHv1HIhYVhay/wb3jzAfZ5MSp07+ND8KUnbNfSsrs2AVWYsOLTzwPb1Q/1e
zfxL3liaPFnLa/plByQd5AfnW/Mhk93wVt0nX9tvPdKRrp267VJUu7SHwluPgsQgV/TBD1m9Care
RWIBAY+Pl8/gkhHBW2il4kcQhRsHXXI2dhhuo/RHHamby1b+L07p9w4KLkKSgeEg9GEc6mzT6Uep
WDlf7O9kPuaLJK/bcGsWCzf48ulQZcH75zUIblIB41DmO825SVBdYeAAosHLK1syIziKaSz0IPH5
SIZfrGCgBAX8KRvWqrPErXsWbp6cwbNel8wYVqSNfCh4LUPfxR/Ng+E7OEtkaRXkq/9sWYKfaGRJ
zmOb3Wv0b56pXxflV7L/VV9p68uGzhNlUEw28R58tMwNnU1mp3pmZXU9GIeB+b2oW6WPAxxlbvjd
6dam+yHZLU3Sza7npMExG5zn95kHodEtjnvpIzDyit7wwdGQeoH+l7t7eU3v3CkszH1CXmAoF4XD
7oAVRxkLC3JQelTskno75pDyWbGx9PQumBJjHCk1Oz1gyOiQmtEqKzeRWq208Od/tB4R52AjxBOW
YFgOspq7MTq3Zl2sUmvphC+tRXgO1Qhck9axFsvqVzqNBzn8kndLAzLvHziALrR050FDsZxlOlMK
5blsHJQP6WHm7IcpgmxeXxvoKhduVbpo+EKV8+/s4W+rgp/Np1HOYTk2DvkMTXpqjE/mEg3fe3E3
5+63DeHczQNQk4XCxAGk2q2BuvEm+2AdgnX1Idna63rd/Yy+GDttlW7Vr3LjOn/nX/Or/2iZIspV
94BXKOVoHEalJT911qSmSf7xspH3b/C/1inKreVK6cWZxzp76XkMUA7/+8/+vsHVtclBgTzPxP0i
TTbiFV4T+mV7X0dTsmZY8Ic0yEtzhmdfa3YOM+4QLjhgiGdQFBvAoJLUSncfS5k8rO3Bkz5rQ2Y+
1TT6jrqalRFK0W31EiUp5dBUb2tyxMHvn4O2LVcTWObUDXsFgPmYqP1nxSyMYQUQw0/cgpnWF60I
EUYaKFmPbgrNVuamUt1IzNyXzUIkK2YA81rA+6oWlwr4h0jp4bRa0fjoSd0HKBw+dVnZuVFVptQz
rWCVIfw9k3ku3Cgxen61CX0Ir8asmyM+8FrSpnnpaM09Hr37ofRRvwIHG7pZD/WkgTbT37HcfRw0
Y3/5dIhuCrsz0fSsn4CQDfScp8EgJg2llOX+PneU+CbPp2JVNAmSPF4YLMQw72zrvKOcQbgZyeeE
4GJMQFT2k9Hfezaco4HX/ZC4Uug2PTXadOe1SfeHz/68trcGBRccGdDwlprV39M9CTZ9Ij05qdm7
6sgwVl17f5iMYI1FwXA6ayDJ0B2d7qRiF2bky0N/73iBuorHKno0vf45Tyzve111S6wlYqg2m4Ph
CHw29sBQCC6Y50U1Ez/r7w0LXiBtbJu1Dw3cKs1jby3lpb3w9c6CXoboANKBUwXTRnNIBJv5hlEX
gWRr94n1M9T8RwMGz7jQr2KZyM1T14Nh36h9eheVxa2OTtDlc3p2P8DQ0faCQwSECszP8zl+k7Q4
lW1IEXN299oYfR702t+Pst+s+qx5dgoNCdAisNyoWOJgOht0YNUndufP8MZu75l9Mg4aq46Ul2HU
t4Gh3fSSykRq4U5549aAcava20e9Agh20BjFyRZ8g/hCoOsF6QMoFkSRYFAVUTJVYstSOFnmvRHL
9jrXjMzt63GpMfauFQ4NBUud4PV1J96sVOHrVvOQ2j0qP+UuSzVEZWImOC5/xzNqv5lWl54fs6Cw
bhtoZJ5uqGXnWpu3UvgwDKg3qqltRyuv9+Qj+nZZ7pZpZn7JoprRhiTMUd5LkgYZv8LKiicfjswH
5B+HXTQ2e7/O4+3ky+X1FEnRryfgj9jWX7nI6/xn818n1Or//V9QO3/LoXwO/aD57//vONnxghc4
2asf2bfgH/ekGOcs7Px//mJhl1D1+At1rpkMapZ7e/Xlv2jYSQT0v+Y+AkmQjKbfK+Y2y6uZbF2y
/oIfC5pDBpYsinqIS/2LiF1Srb9mtXMmmcgx+CeVvted/k2iXQv/91tu9Nfxn9950Yz1JRkCFPt6
ngFrCNFjEw1KEwI3vOvD1tuWhCc3TR8Bke24nnHVd3ft0PQbRUERFqqt6brN8myjynGy7iu7dCOj
GNbkOhDe6IG8lUw9dNspSa9LUy7dIQjbpzA1pXWUTc/V0H4sx/BLHw3tEwok+k42SPokiWGFNx9j
3nQ/z94uS2jcsSz8AO80Y5TmLM0lTlP2SIzl3IXhLikmew//ofy5oGADRZa0e/2hMtmGX4fBvW6G
I4luvjTXJtAs8xP4BTrKK7gislzIsk8vsBmaTqQVinw3Bd32k12O2T2z81F+1cXSJrOrYasMnhyg
laP6nxQvCopVZ3vNizwp+UPUZzlYL/P/cHaevW0rUbf+RQTYy1eKKpYtS3LKSfyFyEkhOey9/Pr3
od8L3IjyNXEuYCAJDGSGU/bssvZao967Te5MhzQGRO1COJp9a9Fn/glFT3oWWtwee622EOmUDfEw
aD3ojXASD7Qe6E9VVea5m+RogLhNK4baLesEBmI1cZBUaiRhYYTXUiOLtNnbd2OFabKD63gmX1u4
L1UZtqNSVsMpNRztJQmackIszJFaN9fr8o8ShRCudEnS7zB9gI6G3tePg0Ezv1o6rgIqCQTamIrv
qGhq3coTsYgD59lxn7iO8DoidACz/e2uiDgSTtIr6knA3fIjS8IkoTcsRmCmHPXvtB0Z4zautOAs
gmI4Jh20dRtdpfxK9Ismu0RYjPHtY38FuHL7qszzspBx45TQp4hzuwyh6qh2zLiq+1MViddmLn11
9jo6dk5/3dx27Al9cXz//0p8Yqn+fqU73wjocy+nk0zwsamqHmcIqSZXNsJPcVk2R9yK6bcSqtI2
nGSwpmkiVbu0aNLPaZIH0cZElsZkLTrhTvLodx4sePAwp5q015qpw0PNShpIHEs8m3CBepoyNlA0
Z/Y1VaBR20Cv+GM0cggwhnAENFkrkf5JH+z01Uqr18igcrMNI2jr6dKc9eyyyutR7o5dwPVC9Wqr
Z+DYLH9x8GKPZzhZc6DeOb+YDUwvDXC4+1SQbteomno1F+Egn3h/m29qPOqzFnZmVExWkzZSHtU7
n/KZXovC3FhTa30ywzKFdgOJLsfrP2cbrRLJrxWLNh/M262D857TQcc/wSldYbfTquu6ifvCGU9Z
ATWz5E/qKR7N1PNVrX1Ie3naSFLfP0x513+dphwxOWFYhzGJ028rM5kN12Imc4sIBFzgkQFZLVxM
BVFSkRWSjJZRTg3TT4wADgCNTRK1jrA1nt5OBLlA2iOXx1eiuEp185oFjAcjL7axyV1y23EwvY9n
duvqU3bjaOP+wScFzBO09MLiNlrSoH7md1crzn4UKstkG2G8gcMcb3NQVyLCRXve23AQds78x288
6EvqDKm1qwDN8e6aquU3XgF5X1WnUFTwoGdd7InSibwQMJPc6sVBk7+Vzr+kuijGaRM0MVWNSqFk
ryF/lnZkZrwhn0qKy5n7k5b+vzQYqMD1pnytB638rg9JuEtFlR0+Xum795X0AY4LpBOEOfimS+Cb
JKlG3JaBch1lCDW7OpG2dZlCSObjeY8dlWY51V4Ly4/dGp6tV5H22VqgdRuSz+vPRs+kbIpt0Gu8
jOwmBzehztrx2g7OsLfqrNj1ulxvLZW7EVr2c+dYJ7s2xcGig49Wkc4/WXb8nPL/urnvAG6QtW7a
+Lq/RvS0CALnuRGAvEkosx3QVy2iTkrtRqsmfnJ1MqXfxI1vbyJ7oCFBryO3DyONxAFF/yJsjJcY
HfoNlKLGU40ftRZHLE3+20w4CzaOJOSjyyZbPciGIZW15KqkSrI3Asj7aERUPNt77gxqnKlRiEcj
1SkKol6ztkdLq7UcfREWks9qNVXIyZXOjMrVilreDrKGaHualV/8EtbhKKMRC7IUiGelHpImLdvZ
KDGvHdg72wCHKAcV9i18Zlh2FkZriBV9yAYpvFpFRV8UzrpXDFlz8Fstv2Yiy70gBFafSX62ydrv
udF8rykpDpXZfOnryboI2klP5jRMuz5M1pIU9/dppjidTzOVCZR23s7TX0FlK5HS8i0RXbWgDb3B
t6prr00HYzCDR0X0vD2V3D4L0TiPIAiBFSBPvWI95yP5t1lXmQItcuRKLIILAoLbB8aOMhFqeQ83
v+5T0zfkFz0Y8y1hv/9QN4ri5q0fPtulVVw+NibvbQ2oGJJCM2cXsdDtwFAGGEE6+QxcGvVOazke
YRpHGyR8wh25m2TlLKjLB+ztS6H0xg2Bpxcgzu2AYyLSRq+EuBpOAjLDF/1DafqGG5Sp+RA15egW
daVu0zYJ3LlBcVNNdrTv5WxyW6mUjoPcv5ZCtLuxKrOt0fXZRich68ki172+8MfXOkxNzxiar2ZV
KLvA1IIVFq531wwvltTWLPtrLB25iP7kKmqjq9q20VaKtcmLEvFNIMrrKqmubz7eonlF7s6GCVs4
ebT5mV2smD3IfitNibiWofWZ9pNuX6R2SE9c+G8unKfc0dbwifevK9SesgwZOvGbQ5ftIjA14mhK
QhlucmFUZDd89Zs8p496GjtAeUMdEVkNxL/5i2M/O0b+HPVR85Q37b4i87hV3Vpi5T9ehftFp4GU
UEUGHje3ks6//+uSZoHVhVKODVHqwd7oufVVVbvr1ISKN/n5mk7PIgPEG8IK2JQiaE4lisLHuB0O
bvu4accmumbSZCSbCmIgCKaMQJXdapiqX3qmXMhZ7yZpRokmKt2zEYnHeiPX4bTvIolqj2ocumA0
vlDUTX6w3MYae9DbLG6PxkyOTyfmTGkI+fLC6SIeSMuonwQI9FQ7d4MyfWm6PnwInYR6RUZGPnX1
JE80t6WiKAj3onibW9w1TzGF9qk3uvZZcZLkp03xhYydghBRXJut7ql1pp0yAIlPgSmN1ywx1G8f
7+gbJfdi9rQj2Gwm6RZqPosttWw/JwTJgmuSjZPrl3a5TShmHDJnUjdRq2geEYa6SdtI9YI43vtj
rz2O9Th+M33FOYy9qsPqEh+qcqCC2IrQk5WGTgpKO2ZoWa5qx/1RnR+2QWo2da1Mmwh76gy+7+mV
6bh5Z+gbIvLfpKilo1G92MgRf4K5uPB0PR68MkH2NMua01jFFHnjoTj0ZWrvysxMNmPjqA8qoop7
uyUwWlmbuztPZwOiRXA00WwsG7On+ddpR71UDqxhki5jEbSumtaFlxlTtALneXtWljtAnEUpjC53
HPdFQO4EtZIrQxpca6scPd0orAc1yxGY4y3yKnqf3CIum20tKdMnyKg0GEaj9kwT7OfQz6YT/Yz5
MXESoNl68UO10i9tjGo07+xncxy++30abqcg3cp12e9LtfH3vkrOSe/YEtTzypVH9M79BncIRRkh
PPqnFjWh20Wz5XasOFHSRauRNJwqNbk4U/h/sq7/Tym8d9wF7NCc4YeJgBLc0jj6UkHySzbTSxRx
sfzOwqsNBoJ2LTvrdUOjQ2jtYC8rPDuVT0ZlpCvvj3L/IjADPhD1J/AbuLi3Hyo3IDCH0UgvKFN8
joo9BXzJH13rX6EjRthY29qKH5Vp69DJXI3Dk1Y6+35oT0X4J1CjzSCclQTKAvg5m0tmRDkSJrNZ
kWYZjk0leqjUldLLFDTaQaMm7SpjpO4moQNhQSP3kZZd+XNXlilGp872WWNOG9lHHlC2m3GrDXHn
9fkkfkkUvY5jKqGGFBjQdQKWwuGK7f98VubHhOiFFhvAz0vLCd5BL5VYTy8deM7t2CNjHTlgzT6+
xndREstChpl0HMPA8TC7fX9d40SGGgY52vRih129j9s+2CSKVnv+2NorQ92/jwjzze41PREaf12c
ibCLTDnvHXGZojTw1BHsduBDKB9ZqtjEmry24+982v8dD0D34oFUdSGqzozii0jsh8jusAFa81jH
ziHUlW2hhafMLo6JVmxAzLiRdCi7bN9ro2t35TEYdh8v9Px1t4aM/P78ipDlR1Ju2RMepE0Dj2WV
XIoYBejCINmlC/Qn8y48qGaMjxjZjYubb2yENKzGee8NTz2dKuecRCQcvt1no0JiuDQGcYl0fdqb
VlV98sfSOllafwyh8YM7UNVOvS61QESUFsjp2D+nmRQ8ZV0NQE5CVfo4xpVyCGRSE5kPjbxUjMHJ
aUT01Cj+54+X6z7cgIUJAgvYTWjYo5RxO9+8MH1NI7d3qSf6aNlBsOGdMLwMjrhNkGTTrrakc27n
a73O7xhPchdkbmYKIZIH2mzD/7oRVpL1nA9YK8grjrseIrbO1qcvXaf+ku1g+qdRUMzWKlnbCCfy
kWIw0hV3+v7gMoP5pCCHTI1v6XWo5UD/RTeFF6euX7KiUi80YUI3lGXZyirf5bthqOFhJarja+eW
jsWdHIXoy6LNGWrID8KCO0KyY+3USnn9aKX1cwFtx3PYtV4BuyQ0iV5QgfijjvDcjtAL/uc9V2TY
EogkFGKvN3DMXyuv9pY5tdoYXTT0WemWj+tn24yNq2pP36KqPlRmln6S00SsNLbMO7q4mgqixTM6
HhcPnPztjkOqUJaWWouL4hvGXjJpu3DUzvE+/rp788duzukF0mKAid4imr++DuypP8VaFl5ENXQP
jgj6DenHYjuZ+qdaGVcEGd45Q1h2nRo/aVgyTPPv/xpNL824p09HXKTS+ZxkVbwbJ9KqJBL6h4+/
6/6pJ0y2Ka0Da4Q8Z1maqNSyH2posi5dr/zKG5qqFV+tvkIb/DMZG/kXcKc14Y73Po5B4fxU4D2C
0OP24/IyStVeQL2iCE16MrX6awAz7yEx5d8ff9s7e0ainzornBcEMMuWpzAfuqnmbT6XkdrtiqQx
D2ZEe4baF48j6KmVC/BOtDTnzDkbuCgzWGFxHZUi8ck1qcp5CjPrZKhKtbPDaHqm6EXCw4ho1hTd
IYyt6YninX0sKWF9c9rCq6LSeqhCXz1UgTFRYqms4GfbNMO+LYY/WjjELwBK6k06xdEKYOed/cdU
zYcMF8JhV243Qw2hxTVpsTtXlaV7RVeIq5TrT42Fs5lVUk0jBpyWH+/LuwsFAoLaOTlL8qeLKzv6
UZE1bamejTjbA2E5NvXnuP2jSepvHKpDE8ITPfqunqZIIDuNKwI4HvOj7u/rLHVjo/tiT5KDjTE3
uq8cRN+u2JT7VcGYkBGZgUUWje2LVUl9SJpg5wouai5f2tZ5qXtZey5V+0mXq/Slz8pwxb26t2Jz
nMp1mIMLMrqLs1MUNWK1pR9cSKQJN3cyG/p1pd1/vPL3qWsoFP4aZpl2yPD4+9y0gotZ7tSq8WIn
OXaGIzYUMb+ZyfRtspt9GkhPlT78i4bIWhVndQKLlTXGKNCizgkunI6d1IMbMiJHdgkKd22h7jon
PkmJ8y31jz6dnqkzrSln3BsF3BJOO1QS2C5yMLcHvvfLWO+0HOtTahBpwUuZju0fJUAhPK3/+Xi5
35KNt2/TnOh5kxCgaHNX10saTUSRKgcXrRQvsoITlhQQno9ZqtL4oeU7fRTVHyKX4HFORn9X5NJ+
bHQzO+g1pjhGmRACQt15qsdA/iOawkRPKZFM4RZ2+buofXLs7VR+Jb/Q15AbBnvJiqE51PUhfZSc
MIw9H+JID+pDsY0CFRa7IRlPwg6dnWqM8bNqJ8XO71LzX00qk01TjP43iM78J5tNWjE17+09Nwr9
COqLsJov3RVfK1snLqLo0oKKOprp9Bs8W3n0VWmndWp7NKyOBPwUkdmygnxLPVv5UmjFSob43jel
yEpYTYiNDA4ap7cHoJF1Er6VEl4MjiG05vEfZyqjfVf18RNRTukpTfsrTRr5z8eH4Z1xcSCABFmz
zCVP3+24KuSZQVZ3wSVAPtYVOPrXvEU0wh/Vi4wT9zBAEH7IRGOtED6/k22ljke6kbgNl4LS7u3I
uQS4uKSmcJFVaneAG/80fiq8VFOTYlMGdAgVSe8fnUL6Kg+Ncx3VUd2DyAYn0YTh1qgj4EGFfha2
df14Td7xYMkrYl9JhUJ7C0HV7dQiCVpmckTOWTjqj4JcyKb4RwUdAJQeyel4iD+ZTfzUmkSbvZoe
Wyv+XUPxehrjYK13+B0LPGdcSHWiYgZQfN6/v3yunGb2ykTnFrHEePjh5NRxZWuKV07BvfND4ZCn
BeeH3LeyrAXlSUTSF32rc5q35y4Jh6daONW+7yozWnlS3nnE0LMkWiWFi6FbYnHVbNIiU+39c0q6
bRs7ndgFZZC5pWV2Xqnl3SYp1DWexHdyR1xwVm9WnkNzYrmjWalGZkVnGB37EAa6eqUbmzqHzS/X
o+8Agi037cxwn7Qj5ldkqu/RVnvVJjs8wFZUwplaWc6mbgrpqMgW4lCFLf+pW/3rysmb7fzCNIPc
IzfDTYSbT148uFMvld0kp/Y56M30kKulCVx5EpumUtt/MCA/MkUrnoZmlI/Myn6wS2SlRRv+XJnH
PM7tPGZVDJ1iCL4jpYD5vfrr2DkxbUVN6ReXdsqKf0zYYB4IIAWuWNV7IwVezyRYO6im/0XSx37b
4cd73ThsCmnIvLQYt+ogjKdegn62mZJoNxTItmXjID0mSbhG8jXP5ma2ZB/wFoGtwutsQ1p6O1vF
IGueY0wucjm0G3moyPw34oszTc5mmJz/fIQZDrp97DTOGI71YnFiQgVgsVpACN0KUIxTuhsku/Ts
Kkt2ZpjVHo9usmIv7wzBPCjoaowArQjW0kOoOMIWnJHBpScTsyE3naBQko4rz9BbbX6xlPOtnBMF
cPGjEXO7lMStsPLJhXOOa7EnTUJaO3PhTHDb9sGJoC0INC8N9n37O+kec+lhiOVz131R85w6S/Eo
DbEXwA80RP0+L8XOKL4gMOvqUcef+spk73BTuC7cabxejJcJRGmR0KkytM7KNJfODYWDrZV2kJRX
Yj/HQZ+B0cWHJGolb6ycF2usjWOXwsucJT61K3mQM1L9snWIwLU/rNyeOxuHVhHbxW4RL8MyvpgX
EXncD+MYXFqq6bug8qNDQJD0QKsBfM5mfNALqsGEDMGzLQuxR9ml9/Q+bPcNMKrAbWy7hd6XRWvG
6HdANfIKGmzafzzNu1uj877NpBQkaueEzXzi/rrjelBUjRIq6stIaX6XZv8GUKdqUwa6u0+9j8e6
f1LnTnCGYbPw5kkQLQaLpxhvkTiukGzzXOX62YoGNEZFh9sYFNYxNGv1cfZ39dwWj7BlyPQ6y/9q
bQRLNvXG3ccTuo/2INPkoUNOSlFBzC4hAPbUOrggqnNp9drZD209wV8gByQpAQ+9tFBznKrO+Y7o
u7rvbfr/rbxUJY9WTPawHNI9dLA+jLNl/dkGEvSzKCWywTR0VeVWawPfHR37D6Bl6N4/nvndtjFx
UojUYPDilbswVY/ROFNkX79MYb+dhsjaSGp+pUDHc0EB6L8PBnKTghxOyDzg7baBx6LbqjL0SxrH
45NpZNnGz6g2NqhqHCB/UFfGu7NyfBzJFx1NM24pZ+V2vCbjAKZ9y8ehUucWKkRgVievWbl3R+EU
InjOSQS2dztKmppFaVemfoFibdh0RQkAx9HKlYTCW5bqxpZiAcgA8ozKiD6SWbodBri0gLpxsC6p
onZPstS0X/I46L227o0XW8vkmayKCENYE3T6pNm3imgnw7PU3A7RYK+MH7oPEmhTh0r8kuOhBO4U
jv4fqxmtb/ZY+5/6toIDLshks3Fnr3WThORwCOXkPnO7obK3qpUHz1acxl8AfQP0iYa6rlwo6+pd
5md0kshjHiOO6xjpg0AP2A0k/r0ByVn8cMLuUMikcTeOX9HwOwVqWLilCXH3RnSJ6lEg8XkAgWDG
6L9ZuSI12yIelJ2vJ2DfiyAaArezEtqeeLaClTt8dxN4qWgCBBFIWI4g68I3JmqZwrZw5IseZdG2
BgcM+16tM6sk9jQKDSuH862f+mZDwdUjWzbDL3GWYa293dAmNeKuSdC8VTr5aFvflU57bVr7KQoT
YMqVG4hjab/m4fjSJ7GrgPMuRXLQIKTxnQ0J062qNQcVoSPJ+l23fxL9N0VhasUqdeHILcpk11BV
jnzJS9SrRo0CMoPHgkJSRtIulb7Y3djA8a9cYYHc5Uq2lRPJa/qV+vhdMDB/5cznAlSdxOGyP6PF
ee/lvkCYcuyI9NWqfhqCMvkVTd3nj63LuyPRKvG/hRFKu7fr2Qda2NmhPp07YY3/UOR+5FBnD1PT
JNuPR7qPNvkoEsqz0hUtEnctVCACFd90yumcG8NLVOs/6yS52iZAwLyrD1GXa64+Nn+iCvlEo3YT
kVx6HuU47L3CJoEvlyuH6R5rM8+IRxE/EnImQqLbj49VNZJHGbHUsLaaTdyq+kOudqFrNbofuMDl
im2lDuY+TRT7SXQptRrzWKd0LWiDlHmWQrakMwv72dIK1cv7pFopuN9ZyZlfkmZJXGvmiF2+nWAu
E/xZuaWcpckRD4Zd4gHG9WVlY+bPvL1ToPC4yOwMdRJaI29H6XqnoQlDReaYuG+nqH0f83QmxkOP
L+o2oW9/b3PnouWOejCTaNj4kwxGjgaVvRmFdKs2RWudutD/1YczIiqKQrYyVmK3k/R05Ri9IVAW
s6VySAcUTyJ4ZHvhxsRCLxQ9lNqzZfIKdo6I9pYeGbsU8sOSyKNOjo4hjacIlQ630Gt5TwQPWX0G
s7UfaNUlgT5qn2qViZUCS6cMGQQbVYU0iFK14yYs4NmYlDbddBTYXdQRg33XWpLlakHGJ+U6aTM5
gaFXz9O9o007J0vrn7FaowoNFMR/KA0/8LJmbPaZk2TUXXvagUYr2pFGUB845/02bETlDaMaHSk+
/k7HqN13hdZ8isbe3iFJeLVHxeEgFkr02g+yc26KPN9R0B+2fmc882o/1Zpw9q0EbfvHx+GtqXmx
wDSlwPHwFnziod0ehyKuIjnWmuFs5iovm2M0wTVA47QP/Angfyl7SJp8rRXhP1N9t86RrqO3KpvR
pZpK+6wVRJ1takX7Mhzq/YQ0y2PThrR01MHwXIAveRz92PqNzInmkfCXXaR+64ND9nXlYN9F0IjV
zM4/PyB/SHfcfkhnDrExhmGPkk6vbEP0YjyOb7evMkX+zen6WTYR/JTN2DW7eKiUNaTCfG+WCwkq
H4JY9O5mxtjb8dOSGkeNZulZFcL6qkg1uGdrsI9Dj0eKAzLuFRGVX1ojqF9riSilhcarVvzeDVp7
TbD2rbS+mA2NWUCuYEmfgbcLYzcGmtq1RWOd6eITD7JZgnO1J8N6MofxZbJbuWN2DdxsotNItYv6
R0or6k+lTcYXCg71Z63zTTfFOTyJSnauZVzmj6OWWc9SnaazyFq8o0Msde1CTmlcN8WumUS3NYeA
0MYZ6Vkt6pCqeqpXxoMaNebriOjNp6woCmflDN+5JTNaExQ63jm5tLvSb64FpDwruz1rUDdCc1SL
M5gbsQcBrGyqsq9WMgP3YbAz15hJQ4KmBnez1OfoAdgXyEbYZwVmyp1VZNMrAURwipwCeZW4kj1R
Ke2O09/t9WEqofbWu19taOU/QOFVWyyqulFRcVpZiLsHhAQCBXDq0uCA7iOVsdOEnqGxdS7gVKQH
MTcfCrVf41mZn6Gbo0XVZA62qRUTpuhLTJOmZEJWo8k5O2pz6nJV+tqo/ZFeRuXfj23T+wMRKZJA
BEmxLKSKNDSSLkTtFE757ARRZb6x/LDeF7UqVkLz++h0Vvwh+0K1/S1JPi/tX7E5mjLaaKuJfZa6
Mf2VZUK7EoPK380K4RpHTOFTMkbfNAlGx6HMZwcxdT4F8mi4sM7Ur5IkCZC5hXkY0zHlaZHENzOX
ugPN6UHnaqQU6QQynN8fr9DdW/7WIExpW3U4+BjA21mPbWIjINrYZzQwoByUldo1I3TOQOB2/VNs
j85JMrLxy1TGa3JCdykXhp4h23NnFc3FS765LjdCAj1EdO12Elu5f7EGS/Z6yOeqxgzdePTXsk/v
fazFVZ+TPLbJ195+bGUEkRbHkn3mdsbe1Emm1xVZ8My2ortId174ZFNbalwzHNYyTPehJZ9LDh1G
AFA2MrO4HXyohBPGeW2fm2hUPskZrG1aCM/EVNn5Ke5aZRfVvrMb7Qo+8sC2J89IlHyTaXWAek2J
2xCU3VNvVJTqylF+pXuINpnInOB4mdqUCLIMWbqJjsg2buSnyUBjzBBhh2Aqr1boj0iPGMSs24lG
zkPThNZbR0Kw5RA0tBuNya6rq/Esod4ZkMxBQ0pITYcGEir3XSrpboFywuSCkowOlRxFx3CC4MSY
6B7Wbf/Bz8riQQRdcxKInG3ystc1lwRHtEntYdyYrax9/vjwKvcbSk/8jBQi6qcfZSkkiZicEiVt
jAShpBmIGXX0MqITdYrSCUUqo1HjTcPSPuLTfymbRNmIxow8uHC6B3zFT1Gjim1IHx59rC04AT/t
65Pl69FWVtQ1sMK9LWKuYBTAPpJYU5bcUkpntlIdJVS/YPb54dvZVpvo6Q6m6OXjVbl/zChCQBs0
a87g8i4Jd4YpKsD9NNpZmS44q4BUe8s6NGrxeTSVFZfp/r1ggBk4ypsJWG1pYK18yEMtMZCb7MPu
WakbY5N2g+T95y/icWaTSKUDwVkCfcxB1akiSNq5HFX8r65FxTAN/w11RA8sH+TBx8O981Fg2Snt
Y8pB4Cz5hkslbRFTok45ST11Tqv1Kan5fbuyT/cQQ5K0fBc8Y4gkgg5Z+JtjXvWtSXxwloPg1WhD
APSjD3V/LTfClc3iMRoHsZuGpNpC4aFf1TD+9PGXvvkZty8xNb0ZJoIHD65pqaubDM3UK+WknZsp
jrdamvSHKYvsS2P4V+AU43c68ngSjCpPviqFWW5MsvaDQ+d3K0btVKnhP5Ex9ic6GNrHcuyHndTI
9l6D7n3nFH59CZQ8cMNJ7x78pCdx19WPY6K7TVDRp12rxcbu0kcR05qTANjOtxY4Greig9mrgig8
ikzJ13yv2dAuvhlOFuoQvNNEy8sguQrHsnKcVj9HaQv1vmUNT0mOi6XFiXoOLLv8p5KcCxkpLB6V
AmANitV9/3jh70INvAH693C1CKLpTl2kM40QdqEq1bSzTXPSQ2sYKGnTXvmYp3brwUH3ozGabAda
+WyWo7biqrxjiZASm+tuxPEAVxbPYK6oIuqtQjsnofGkdo2auHmGCrVeAUn++DvfuUpE3o4JRov6
F2DO20dPsaIR2fvcPuf9GP0bONlr2YXyyil+7yKxjfiRM6ERh3i2iH+5XpJZyJKEbsIZemkabJJe
AuHI6zcTLVJCqsWTJXU5NFWZtTdS/3cZ07fz8Ye+8xKRFKKfAs4qXE1jEbvFQtLsVkudM1oDT6o+
Pqtjml5NstabsczTJ0fwJKYor3487DvrSxPDnO/Bn54JYm6/fGrqSCfb6JzzNFZ2hRMo26BA5vT/
YxT0NbD1HFYwwrejpErahVXrO2eJxtNLEslPmjIk148HeScmoj2M+z2358/1ksUSGm3g1O1g2uci
0S5UCRFEpYHnqIVF8VSYevmi5fp40q3uqwgG+WqEqbHza6veJXrWP8RW0Bxbo1l54O4vqkpKddai
QcrNspZw3VIZqRmBy0L1bnyVurp5FCXtg76Td2Ij5AayMLOnPVxggo6Sr9srb9H9ueJ1dRheo32e
9V8c7cqWAyVWiCp0dCOPfdbnXt2gfqnF17KGujvLPJKWa9Cme9ecHgEcq7neAknC8mVKwki2x1Kx
ztaUf0viDrgZfBZ5L14o3f7QpK5bMUkLZjD6csjSEwtTeIXRjrrAYvPjLlaCupKmM75Zux8rI9oX
zgRt1ehXJ8UMdpZdKY+6iHKPXoV0a6MH4/XgGDYU7teEte6xJzMwAU+dFpWZpXUZFclS0ROgYp7b
IjO2suCRQghepK8xlZXHOhuLc5PZyi/ZCZAFBlwyTrHnDANQIxrIta+6DMWO6k/pttTl8FJoGqkk
jXf9P19MlWZ15oejguFbNviKKK3kUsWnVPTIvJhOdkraNly5Am8JvNsHU8WRxIDPjxb458XeADpu
hUK17BzkKRqvYYiGi4iaYZeOzWMYp5lnNNO4zVpZ3Tla+6meEG4qdN/5s2Ih3jmWPJfISXMwZ3dQ
u7VDvgQvn1pIyrkflfghEFP+UOgGARApJAGdvVTor344Qg6ctfE+qa3xEmnlQ0v74Pc6KOyTU0Bk
Q8xXEdaMqCU/BGqaHp12Laq+txq4FnDsk9gBCn/PI0vBt5aEYp4nVZp+BzX8SXmnoHqju6NmHcJB
fEmUenrNob5aORJvyZPb3WLsmV4YWg8KzktkjdROmuidwTwj7+CSE3lqSq1wYwdGLek4TT+r9FfZ
DT9zYbsA1B4ysz3aJCTcbMLPo50FEZtBnKymdjv7UZiQCqAKVBvwSzr/jS5zvvScXcgWgNDCwUXe
5HY/wzAHGxiE+nNo63+yLiqe0yQoPEfvwoePj859TDRHD3TAz+4OfZcLP0QORC2lRQ/ZvALrYIkO
wq5PrHxbA7jYzoH7ijtwX7xiLJitwN7gZTp0Dtx+miE3FESaRHuuet8mzZ/qeymJ6OmNEvOnmjnG
0Syz0O1nf9+IZ6UJP9ySEtE/J2YoIVsurF3VldEmF+aa03BHOkauh0ZxchEckBkyNDuIf/tLWPd8
1BrzHPjPgAKKCrn4MfwZ6t+kVPEieJe62HzssuwJCfRhAx+PG6v/NsZ0NYP6sZYOpg3l0WeJpmOp
GFxHfq7UU2RfzQ7EbZgQiGte5fSbmQVqAIU71Icm33eStXbY3/H8+BK8aAR4VVyGJeEqwf2UmfyQ
YAu/htWsWDBVKLqJtrgGvh17NVwd31pTqTcQUxX7upBWOmzubRKRBKKoFAzeYsXFyYIETHUCYapn
s4+UpyKRrojLb9tePyldCdov6r98fJTfYoPlBedUAXwG7Ae/wMIlCJTGrMIhIBo20qNuVNvufzg7
j+W2kXYNXxGqkMOWIEiKClBy3KBsjw00ck5X/z/Q2ZiESiifxZQXnpkmOn7hDTQqIgxikqbxku7Z
Bu2vS0DSZXGYp9ztIqCRZnGTVcXnUDbdan4e7dKVjXMU3BV6sIul0p9Gr00i127VU6phWYS3e94+
f/zL33lImCt4U1wjKljJay+uSi6sPEo01SetHh8ixFWfw36M8fVpFJe3jAfe6kPP0CX52DS64QVC
FftmBoj+8S/R37mgKfBwDDig5L7XT9qoihxPuUxHTm4Gd6Dfxhgnlpn6mIjBc5JnJX7KunhvS9Gp
Qh2TQwRSYPIko/KoGT060UGNpMe+/DxKZ5CTRv05lo61gWSd/UvIDwayeuUjxievZlidKic/DZb6
WeQ3pizxr4S+FTfeEDwEPdJq6EnvwgggRJv8ClTjWKnzE5z6lzTH5sNo6YPMkvU575z7RTmA1GWL
w/+mFXy1o8iD3zRdqLBANr68D8xiSVbLXvZrxJl0iWt/DnZm8kUaB7cj9BHW4xS/UvBraDZib6EJ
jK3uovHPrH0ZMZsKe59q2jhEhzKENQ+Tusjlm87WviPRZ+6sPH1Cz8GfsShrPxVoC8nG6eMFfSd5
QFwCZgQpJlebdm3piG4MonJ1N/t6ZMx3kaQieUC2+JiVQXYQs5oe46YY7rsiiI+yVAeA0ZNs2sGn
7vaSIae3Vp92N1HY21tkhXWKBoCBSJKbFgkw81qGf+gTbSpBBPtjK84xloI7YQ7GSbFTezfjS0Jx
N2u/E4hOB4K4/lebz+JgzLG8c5zitQiy8WtfNxuXyHsXJ01fuLWgGGhcvB2Qv56AYVQDPU6htBEL
KedGV78R3kbo7hbOU59F4mia+AJptQpGjUrz2Yq0LZXF5ZW52nVwTdERgonM1JhXr38vObFRaOA7
Qi05KcgEgBGAsXU7R9FWoLGm/S9lFop65DQoLq8YI0ZgFE7fBpPf2FN/Rm7rbtar9GxAW7sPEwTy
qgGaDNbT0bcQMG0LCihjw/bRfMsrnO3zOOVVLDXR3Tu9qvxwpNA6qXVoPsnTbN1rIpA33pV1W51S
Alsa7BLXvIqW3+Wh7JRE2FXljH4nZ2doFaMvWhrfu0hWqQcKY5dyQ+/M0dKfGnmKbmVB4zxwMLpv
+yQ8o48odqodTQ9NnY2+ksX2w2BYXlda7R32RZVHBnUMwwb9grxKHrtW+hmaCLNsXLXvRV6oXSDa
BD7ABjBy+RlZN+vg1zrtIa6zPSIJwR4Yj9/PWuc6pb4x2PqsEXWRJ9PHAvJkXQc2QPfsyKgq7WGU
OsWtJM3aV039++O7Zr1vYf3QLuZOIevhQbv8oiSe4hIoauoHepT7ld08T8Ix7uek/OfcfxmIFil1
LewA5Ks6Hcz3oNfVJvWtUMpPTtX/V6fOOR5E7A5KcpcT++/qJPtnGSfg6gbNQMgrQGXZfZff1xdB
4sRyVvjCcsLP2mx8U6foVS8TwCyO3Z2SqAgOH0/pet2WIeEBaIvVy4pLF8DKtrK5LXwptM07ZH/U
u9bYAketI7UFAUj+SrYBX9RSL79LHrQ+Q+WDWAfohxe3k03NtYg9y8zU3aiq405K+2TjGK8DjUWd
H4Uc6Gokg9eAR8vOwwC18dLPJ2M48gRLz02pdw91bP9wav2O9rhCDVqb7oqAEsfGeVhzA1jLv4df
ft5f17ywYmmOk6b0Z7ne9dlTkN5LoLKGHu/CAVss2XgNsv6kA3cvup+F3VNMQzuozl8qPGFL41NF
7J60x7m667HQoqz+3S7rRycUOJIpz5Gzpdf43k4g30LNjaY9BKrl7//6wY6c56U9iYqCMQrSbeCo
nu0UW0Zx720FOi7kPzyBXK5XJ0uWoUgbkVwig5OEN6mImJwk/zzZWb6b4q5+tGZ9Kw54Z0yki2CP
c53bfNzVUqjVZDazaWT+0t43Qb/qRvNsSNleaJMXV4Fbo+3c9T8Rl3iIy5fMsZ+LXnJ5vM8YATzq
WnTMh60zsb6dwSUsaCO2JkC+68ruOBdTVyZK7sfF8KU1rYKKiGzezHqGqkZVbqbF60kAgcftTDhE
D4aL7XJ5S7WuBN/c+Wmv51+SNA0PdWXPn8WkArlSBdz0VI+Hh6RRg5tWd55zDvSnXFREQxY6g3UA
xmznmKH2nLW5uIlLa/6ROUb0+vGF9E6qsgDouXiJjxBPMq8ui0IYAMHqEolzgpdTY6nBXTtoZuPq
ZvJ1dNrHIG8OdUGJb6dIZv6pmrFFL8g3Nt6A9QKR2PJyEtGCSaMWeTlhsa2EQ9qAXpRr1Ek1aZAO
XeNUx6I06BYqxZZS27rezHgEHctVSY/6ujEF4rCKCyhZvuixkVezqvSM1o7vs1o/tPao3BUDugKd
GOP9xowv8cxlOAgGhYYoGLylg6JfnUnVmjXJ7q3OT4RseCJv1GM/GdI5aGB4ZO0gPUXhCGWobJFI
g9L7TfC3YCSE4c9A4/dD5mzJ5byzW8kPAUIBimITXHusJPgtyhlNGz9rVfNEJBucDaPK93Tpim+A
bR2vT8dvH8/D+gLkrQATsxSeDSSzrl7fdgqHqhBjTyGclNRWEgs7HzTPPh5lHcOAVHojiSB3Sv9x
+fu/rtm4wv+jTuvKRyyjAT+YNUdbKeWnOXLERr/1vQ9a+EOwcwEIsMaXQy3+N5NtB6U/CuKGAEwL
NaF63nhn31oSl9tnof4Cr+ByZd6uFazgg5LO5HLwEDd0oc0pzW8IoO7yzDBdFecaryyMn+Wkj7c9
OnK/nRZKu2aRYad1knsdXQRPSrPGNY35x0hkdBjUQOyg0GtoCaSoVJdm5k1Sr//615VgX5GWQBgG
+0nN8HJ6arO1JgAUwQMW99RpEnh7hZk3x6GmfPvxUO8kfQQhS0Aps/Zc+VdL0WRI+gKHqXyoHj9a
srxnUfeBNyQhLuXCdnYpN/dJkyWa9/a8aDG2zcbGW4b4e5k0bPUIvUyqdosZ0vXntmNn1bnRtg/U
O6XDYIvQE85kf+7tVJyGpBCn3mgav4+0u6LHPHFrCq6PtIaS03LDIHLM2dKvUVhiEpYo7cF66NB8
vh1stboRVXgYg0XqTY69POZUR5o+k5sn30RnBjdSD/2vJd94LqUeL6K0ig5TpH4dg3w4FULpvI+X
afUTmRoSP8rhbGMe5eVA/XU2nTCEMzLp4rF3qv+iYTCoudj1jWwkha/VAGY1kXdfPx5z1X9b7Mwo
pBKjEnDyx9WgYY4WO5zy+DHT9PBlCB34RUaMgkxKy9Me4V4jpxqdJE1t3bGR8jsk1DM3MefSgAdV
biUE18/e28/BmPP/ohOyrcs56IASAMmzxeMgOT9jtf2aacYRX1osvKqi39iTy7dd7Mnl2/8a7OoI
kjMLyvWWeNQ7Yd8G6HCDFEAr9+MpXn8SxMWllUtwS1C+elmVPlSnsRePautkr3YakIOwym6Ndc9J
IaPc2OrXVzxlDgXgImEMJw1lnqsrXqWeI4KcrxpC4+ds6MmNkbSlG03S1jP57khL/4YUlZfr+oYv
dIn8rRvFI+YhtrHL0e7apWOvzTuSx9j9eBpXF/3bdxH1gupdnhT56ruGBCYnVzzsAaV1Sy0+aPbS
vRJICA7jOLtz0D2XCagjyuEwcSzPCKeTnM2HMkvup3mCX0FRHDskl8Bmh6zKIdTCO9RkziJMNoL+
62hq+a0L4VxfAHm851e/FRk9K4hNRzxG5aRCAMnt57lVc6/s0aEoZDHsi8kIPL0ct/LO99aERpeB
lCPZLH3AywOUJ3Zd43YnHkVm6Duli7VbkQbBLpT1/B9JR8tH0hlevhMkCk/85VDSbE5GLZDhioSV
4XE7mq7kDMPGuq8P6XJKgeSxzYgSr9uaQZRIbdyH8WMJr5FmQUIYBpPw8PHueu+Q8jSQnrG1EDBZ
/v6vu9dE5BCK4iAeAyd4SMOg92tqsudKGsYHgY7azf9nuIWni9IFxi5XDzLAHUxPSs4oNA+ESM0/
hJiV50j2TzVVR+/jwdbvCjNIfZw+mQFa9rr+gdyqWsajzDU39sZujKPflVwh1dXFwzHN7MdYbX59
POJ6E2pILTCRbxVmUK+Xs9nPahl1+kAbXDfBFadjfUD6s9v1WjVs3K6rSgcBGq49OsUOLtgFZn05
VtIbEKpy1QCyoR3UJjiMVEH3o91ARx7aszS00t6O7J9G8aKG6mkU96n+WIyfouyxqYEc6mcFDLMa
UQ5N54OQRtWtrfwTrgsBdkPtwU41lKSKjZ+9yjP52dT3qFUuMn0AfJZt/9eGG0phjg7ppZ9glLOL
M23Yo1NO7BrF9j6pjPJLjGLgzmxb80GR+/7cK6i8xJbTbuz8d9aKJAdaLqmHQShwtVZG3dZmnCDO
3YpWuV1a86dREnBaAW9vfPTyTZfvrbU4CABT4HIiDblqNyHjb1ROJo1+HoUoNqEaeBjlOv/y8eZb
H+XLUa4+qAjL0qyDcKKMaYNN11QMHGzlmGg0tYJwy1L8rWN4/VGLDRvUdEwFQaVfLqQiIbxj183k
h7lykJrgtbTVwE0aSIURngDnavgmxeFdp9zl8aM5nOPqWcSfp9g3gjt1/BXavhE/qosR6+R2Ve+W
5iMwOT8tfzTJz6Y+Z8N/YRviR4wAz0FV/7Pnn3OHlD0eA5iz2/auC74NyItPztmx0XNpEf/+2paP
4XgnnJ+Do2FSUMO4PmHv5zrKi2Y8SfOrLHtkttLw1DrohcVHo/rj9DeD8hnZ/J5yJOYbOyv6Izlu
YWS7Pj6Zi87Qzzz8MkjJLo9/0U9PIigszQ9L/M7zPxkMeTvQCTPOU3NW1C+l82B3IKDUfY6UsAR+
20pv8D3ZiHZWuc3iownQFBVj6vKUD67n3zbEGJFLgR7saFF2jvIZGX7jV+uM4W2lRiHy8JlyA11C
vyuA9e3Q3bW2HF3ewuSrXUBasaAFidxR+F5O2V/HOUtGGzJXMPhtjaGlkM9xeZqM9gcWEhSKovQ3
TcB0P6fGLwWnRln5EU9U+vJdBxCnwkpPO/divkubr/b436z8dpRTasPnkB46/YcEsgJH2fukuB3b
Q1xYX/RCfTKyH9ZI9xhlDJey3catsA5ggAiTm9Ls4MldUX0NOYqswUw1XxXwr7XoVaJy6gpIOgc9
N/JbNPt3mlMZG8Ou2rnaW5sOPOhiDgfI4SokV6ociTNjnPxOZ5Fiq6mO44z4ZWoE7VGPQeShPdwr
X4UWHNssT1+STjPuRZGWj0nR6/dt1wWuCTT2nx9syjLYBaI3CqZ5BYwsksSIUoxp/QZB2gLx6oPe
57ZLzWxXLUC0j6+w9UWJyQt3CWU/zVkQoJe7Cff5UJ5EwWhI3h6mssshwI5bYIhVc5TJ5pXm6l8k
NBE8vjo6FvRcVSlVaO2ZdBNwI7c3QJnxCn3ps4w92Ee00gw3VKTQjUPQmbPyMw7yX2ZRaru8bl7Q
Gj3WSer2I5x7bd50f19HLguzjledugWJ03U2KGL+up2QN2iMdniCCSseiX1Nt7et5wBToxfaLNqf
j+d+/R7yP2X6kTMFjQy0+3Lu0d2oTMrjsq9KsLNbJ2oOfViMnmZuxc/vnDGY+jxWBs3EheJyOdKc
6XMkhUAXLCTP9qEA2gj1t9sF0XwXRkcKa8Gvweg+ffx9K4zrsurEHSCJAFwDAlvez7+uKi0rwBdF
6ewPMMQ/ZwAVb2l/FYjuK5OfU9T2o7waML4hz9cl6VfRSuhXial0Wy0ETkGud+xhpd6YsOB3clr3
+EYNyfePf+Y7S8+bym1APWTB9l/FCgKHj3hqTPQ7tKCA3NUoT3nVmA+lPgt3EEbsaX231QF9Z+0p
hIBCBntNRnOtL5kj51YHg8KKkDXPo2JT8cYTAjhAv7HLVjhBVgG2OShI6DekUNdijpM0AdWyHXAr
amzulV7GMbieP6VlMoO6dFr999Sg0+WU6RNdgJ2JZea30jHGo4624rd6TF61sK8Pfatp/xylwU0x
yef4eVQsrmlkKs7yUTOWtU97I0QfyZB25VhmG1fce9tw6fa9vS/LOl9tw7QqAc8YVe2LZgZZlEbT
rY2I306pgNC1mqQf4rHyZLUVB4IRcy+sATnwvPbRi9A8gFn5oejkb1DPZjddXFimZBy3fuTy3Fw+
66hgkb/TMWQmqM1dnhW77cBhm13ht91XgejXWQ3q+qynxvA1z4HN5KEDETKYjLsZQ57HFgcWT87K
6GsnD+ch+2f3SW2RzQPfQGWBLhoZ/uXvsVoVuXCjLv0Iaton3RjKh9mOv2ajcL5KTWy99BPYfUnY
d1Idpb5tRuYPFc1QTAiHL7Go6ZtUcvrvz9Ui6gMskZ4JOfr1c9W1GOB0DV3VNIzKV9EU0aHPk9n7
+EZYP4q0RniCwaSj/QDm8/LbO3DcbQXU3rfsLLrrZoHyrznZG7t/2XbXK44HLGABqgDIh1zdO2kK
0kGuigoyPjkRhMrKq2xj3ptSBNB+jP+xSbIsKGNRjyZ41ACzXn7UYNjlPJZq4eMw1t7KnUwQOFgb
vcT1tcY9Q6OX2GWxY7k+amorh2TfZolQRxhCLm+eilFJfzmoMH68RCvpOD6H0tPSxuLZXqTPLj9H
VebISiWn8XnIEPLolOCkWvHRjJvpWKAL8V9ZqyfRttP3fpyEC9S1cztVS1CL1l5jK9/SKFthZpcf
tBSolhAHMSj7KsQpW3AYMd6yfhMNp043dnZcKg6MgS6A0Jwlsltkg/YScZD3hSN7cjs4+1nuui+Y
Ly7sT90paNgXw86J0K5xUOC947+1d0nW9l48IIrL22j03+0s7nbIS06vfevIN00haldO23reRZoA
Qpdm2s+PJ3sJDy52Kh0dwpMF0k3flMW9nOuyG2cUPyfZlxsgLHo0C+QAC+fcKWiFZJktbnoQma+F
UoobIUuz+/Hw67WmRYpkGs1yfSG/XRfm7DSqnTlOFT8ds+Q1sJ1TGc/jKUi1A2hLEO99ExyR/Pqe
l3HiGkVv7i0sHdQZy7xpHvKNRuBqk/NzFtYSrXbsCFZONqFitjSYMsWngZ+eUzWM7iYogD+qLNjK
OVc30TIUPUeId+wvJHAuZz7oonYynEKhwlDMj5JhNe6o0if/eIJX4SGj2Fi1UpeBLQGb5HIU6AVp
hMS97C8EYTdV2+ykFcqA5tg0+hyt+qUyjN6rEF3fePZWPAGaQRR2yWKprUEVuC5fAxivettpGx9X
Z6zlsqT5KuEUsh+zQb2tWmU6WZHxJZcBI8ZFCH4Suz9/6iL7ZbLwlaWh3GMfEgYvKYLjp7LH8reo
q+/g1h/J1OWdkjjteXLGzJeihnec0swfPV04J4gkqqcS6ayDNmLNOpTSoQQlsU9zQ/pG60Q9TL2z
ZTyyijX5XCqxEFb5h4bJVSCeFsLpMb6m+1jVSKNSw9pbM56f8aRgFqA5HdpWVnLcWN7lar88v4y6
tGmAE+IMtHLUtGY7yXq98RH5O4LssJrPBlVAqeyBSXsdsXWlJ65aHLP6FW2c3TCcWwgZUv41jMGH
Z09h0+yXa7bUdeqdT8GAaIRaLhpoJynGz8r5UQ7qIWnjfVo8tJGEC8IBCeeoowOiZKcy0LCzRGxH
tK6tJ16oMv0R2of38M7DxHCltthH/XCIrfgAG+9kpYMHF3ePIl4GRCGqkf3Mo9Oo514Tp/slUEyT
wU35zwLDS8ZTq4eAPoGsgDG2Pc2oD7mNJzZ/hoOME7R90FOxD6QbENzH1FLcJPwp82tG/dip6rEJ
pmNGnQQRqbqPYh5G6PEfL8I6BabIQY/MIrdcasfXbencbGT6VbXsB928K6UZD16MBtFvc+4kbQr9
idk6jsRie9VMa/gvSDzivFidJ9P6I2lVcZMaubUPaFO4eFaHngTrYN/UtnZP+rYlLLzSvQBRjvQX
5S72DFf/tdmGk9iBIqUqZSajLU55Kao7lFoVCoeDdKvPofIQyanYRcC6lcHWPbluA69JNeUW++tv
wBz83KJNvgjKVO6cxMMh0Jz8UcvmrZd3fUeCM6DNT6mXzgO9yMvby5z1Vmsm8FIlFYP9lI3hYVKt
6unj9XtvlIW4QMOGwJP29eUoTikbPeTADrqfjZ1YgRiuKaPS9vEo7zx1RDOg1pBHWspi10Fh3eVR
IGtN94gVknWmG/ZNxQ9hV2fq71GG06fpGd6P/ZHanJvUDSI2Vjxj4B0m4pb5VTZi1HXzgOQUlABt
ZdIn+NlXUU2R1UYdSkn5WDu55mpFMvh2jnJ3LkLjIKroBz7FvTcA8nPzgtBLQn7ZFUn78vG8rGd/
gXIwH9RcoKBfT4shwjHG+yV/nB3rh6Nj0lyGcrHxDK4G0YHD44CBlBN95lWjJHeaEMOPWPJnhDfv
4CRSAWzGYuM2XgVTyyhIG7L5ISmRAFxupFiwTTVlknxJL2avTfvS68yiPzklWAjbjuJDJwbzRpps
6whGUNqI0N/0EC4eA3zLAIcuEuWUZ6h9Xo6vqXOuxcZgPBiDQJAdi9adMuJYUxVRuCfz1GFpUSvc
OYIqvj2hoCay/yan13YiSbGTRK6sUZPJRRTnS9z3gIlCqcdisbbUx9GJrZNN6/k2afphN+H67n28
EVYPKNkfvC7EvfCdWbSAL399MWZZ27ZG4idZpeypPuVwqmIKRkN7rBVxY4pO3jqTq+cT0Rne6kVP
liVj5S7HrPWxZhpp82Q4KbktliaPQ4x8iDUW+i9LaOJmLKhPK/Ns3OOJgddlYJY3zSzs44TEo/vx
DKyiT+qTHAJ+DFEhPeSraoaDzn5QirmEb4EeMFZN2pcKUeE/0iTpG6d/fSBonkGbhw3NW7LKUKPR
0INEArJQSXlysPoFsoSU4sYoq+iTWQOpCxNlWVVaK5fT28FxmKgVxH5gdfkhjvBCTZAwOyB1Hn6u
skF8SYogOtS0vjZGXt9uiIJhHorzFlzHJYu8HDoZh0DvzLb0u6E19mMkd/e4MMR4EMaHQh+TQwi3
c1enUXFj4XPQI9joxrne//x4SddXwiJwxIMLiIZC/DViLLAGnX5Nk/mGAVYEWZH22BqWq8TT8FTG
04QUOk2eQh+QWQ4adWMW1keKpAqZfACUb0IfVzHpoOIUMctD5kOviXY5pKmj3hn9nhP4HPeJ7eVK
vOWrtq7JAYDg/rFlshpqLNcVaSRRZ4S+bPWBh0v3CFBLj0ivzPZtooffQknOTpE8Q/IvkD3dUfaJ
dsXYIckemsl9XiaqW7RzSQNSk78bZcehT8pEu9VS2fnX87awq5HFgGFN0xVo+eUeiee8t8txlB90
Sf1Ep7yn4qSj3xP0G8/Pah3AaJAEAXGhTAuvezmNf1XLpQzMRFkw0Cz5VpZ9s7CezAvkJ+o6+Rxk
wVY/efn/XTwEy3h0HpYC1KLAf7X551rPa9r98gP003YXWaNwzTBNN75qdV0toyAbTa5D+Znq6+VX
5UkaIBg3yA+SlKGFjT/cjcqNvaPMPm9UuNbBE2Pp0Fne+GxcJFdXYzkKJcvmRn6ITPVFW8C1GLwk
rg4q6rfejf2xb+T7oFRfhNnsVLD21S6pQ+cYZnRM89H+7+Nj/aZUfT3DuAgsaFiaC4SOl9+udXYt
RqeSH+ywnPa5GQUeciDxWSm0bpfKgXOM5Sg5zYEc/ylN3DF38JKj7446awi3t5njYarVHOvQanfY
j+eHgFbF0bTT6oTa5H+jmUYnIJTSUU6M30GSlPuqVieuKUm7NYYkexBzEf2ozGD6WqPffkoL1bjt
hG76Vd4qLvc5Fqx6X93xkDmvSt5tOuwsd/flDNDIBKBDvAGLDQ/5yxmwrCKOO7WEYah05t4coI8P
vfKUxKrrFIOxZ0xz3ww12n2aHbpVLVUbAcO6X05ZAb8moi7QQUu59fInBKYVq2EOH0TNpbNmSHed
FjZeVVvjbYZe37mJ0h/D3Me3uYyOICaTJdyDWMNvI8nEXZoyoVo4K0fcafs/Zpvq+6CpMWlOoeDH
ZXiqCXKOMU+2VxH9eIMyyneNnZXnSmitK0so77vzBKtynjTzPg+EvrOLTLpTNKXCczHnrrfQbRL5
48e7750rFnEQ6uSLpg/C7df3STVKZdxVCSybSZMOOmr0gak1iG0IpeK6FG13l0lOva+T+ZQO80tb
pftUw/5W7hvjJovpwxIEtsEL/U9nT1HD7+xB27hd15cePxIeCGkVMQYPweXq2CFYqtpuJPDienVu
pgjZxBT2UmyDUxF1PO6aXpM3Xrz1zUellqYTJS+Hh+9afS8upbFcOBl+FYbzC7ph9b0cxVstvmVv
X+z9hYCkgctcNEEQQbt6V9FwrvgIRBRk9r866YNXjEPitUNcASrd9CFY334UFRDpIoyivg+sYfnq
v94P2+SmNdJJ8eOkROO7bExqIt3YfC0GXfKqoMadQBMPU6OoN7EWGW5SoB2vSmOzV+N0fAH6thXa
rVZ3+UkIehFbcLHRULn8SXkjCdmaUNNBgu4r/2RumpXZr6wAqhLqsvg0BVti7Ku1fRsSVDsCPuQ5
bxq6f80CJtGjORWB4k/CCN0W6dN9PBbDv5aAUUKiZ7kIvdIkoih++WGyjHR1QkPU12slPNhzan/t
kG8/ZVKhvXx8jlfBIZEZw9CJYgJhi12dkLgcYqSHkdKT66R7EMlt59SYATqOlLoIDGmyS4vdU1F8
P0MU3hh8jZLB6OtNQJJqEO2Wa1zEnNilLcw28wck8I7ILwanxLBqChKKAnkTiyvZGyr5Vbaj0uub
VMGpoOi9jKL4rhyMwA1Dc9q40tdh+/KjFvgF1GVii2veup30Eg97lPlC05sbitryvigK55hgjrJL
aBrd9LL6HBmjm8gxyk0iOQVqulVWXePB+BlURxaJG9IIEonLTaABq8TkZ0j9vFLuJ1mE9+htah5R
NmAmpSr2KbyOvdPJyX7MMfhOk3wjuFqfL6IKUgeSB6oJK6uMbA4TnpYenninv+i6FN60McpZUlS2
e/S8vFSrto70O18NVguQNDwdGaMcfQn4/jpgKZKdbZMVqT+VeY0Ua+l8ryMJR7o2oXQ52DLwDioH
MRUzNmlTec3oUCT4+FCsT/nlj7iKKzJqREldd6kvJUI6VKYUe2kRh5/+eRQI/vR4aNBCxL+GiGWt
o0hJFke+OkTg7GRF2g85RKaPR3ljpF4+FJRhaBlC3UYIkJrr5YyKSdardsojP3SGPY/5Lks+p5rY
w1c6jMZXR32MjXOrfdaH3LVifQeQduek3X6SsBvuHqxgQpNZ4FUo71rxQ52TBy0/G/rvLtQxjX9R
o0/BiLNEAvyyG1y7AWpSpSci84OdD58gQ93ZYf+5rL8X+KR5dfkTxeN/Xy9IgLyBYBt4CK6ZyRB/
urATaujjq3JrZ5KKX0SzGfEsGcv1RNoACZETXIgC1/E2OrMjEUoV+Qni9afSmCw3gKV3mpziEElW
6GHTUbuDHTuuBZ7ulKeqsgN30Wys6Du7c2F+gXEGP0syd/U6NAh7OB0aI/7QxxrNDQwH5aVC+vG+
WR9++GXsm+UGQLL2+hYsO6cPhZWHfj7Xr4M8Oy9VY7WvEhcVTijCIsVhAz//86CE06BUiOsBb10H
9FEDiCqykRea5Sa9mTGLuAVcjgdLMB7SROr3RKJbbqfrDyUlZiJJVbHUhuB+eT4afYzoCrc5yipg
BA0zNj7L9tzu7XxU9myj8FZUWXr8+EPfrDguNxOjAk4CaAJiDqWKy1GdjD5aNdW53zr+XASuEuFx
aKSojmW7ApbBPBw6eNr56wgOVx5eU4lsTveC4aYMTiW1KjN5aLsbxFt2lv3Ui+965bjmNJ2S6aRo
ONRAAYOflRUHbYh2sfaiZPda9GA5lIFDo3kyZ+UwyeDWmxSdx2YneFYdkR2CNjs2yGX2Srtvkcy0
muRHBvjZm1Jws3YtCTdqcQwa6uH08ZQsmdLfM0JJggodjrPWgrwBJHk5I9bM2ZYHMTznPA6nSsYb
rcIQ8iQVskZvDh2F1uotL+v0rSvyLWq7GBq9W8BIBO2LpwOlhMuhbSeLZh6l9BmxTHXXIkL70qXG
Y6224Q0eLrTQQuY6sLPA02KOt9kN+iluQZNn5oRkVp+pOPOa4lwAGnDzJHMOFVemhYHry5xhvTUG
nz+erFW/D3kJMn97kR5kF63sHscxTCK9NqUnUu8TQirluQAu5ZdR2nhSadQnqWv2qSGXe2kggJlG
2fYCXVIeY1s4p7HF5bijpG5OKpbjvaK9THZf79siTB4zNVY3tvsq0FsQO5DyMSjhBqX5cXXICsmp
OquvtadACUkUVL05QCYovoIy/y4FHUpkCBm4shoU9+FsG7vKdDoXBeLgUGFV5fJeUYYYR32jXXF9
lQLbo7O3pLELi4NK8eXCJ8UsFU4xqk9BEUZebErNvgujYKNy9O4o0GSwOIOHT5f2cpSxTKN8mBc7
jUmUByz4OHZV1d58vCXelFj+3sUU2QBeAe/W3jKH63ehz5RUaVPJeIoVpzqYtT65JWqvcKLlH6gD
nIdES7zETl/NRadjajov7+PSm0aEfx27rb0iG5OTkzvKGcGVLzVOPrsueokiESGXbH+KDXnc91pe
nKmzm9wOZECoq1SuGiqRl+tWdecEmXGKojJ3lVlKDhRnDVeXMwv1zhblN7yq3bzS9Vc7MVNXT6zK
i2U73Xi5VseZiWAW6ChwuRKHvm3Gv2JIUQ6z02IV+ESs4xkHNN/dye1vhEeZ/3Z0i/toD83PL7+3
v8VLsPGELVvmahUWhD3AnaUcSZZ4udiILbdqVLfqE4DPE0xOvbb2pn5USBc+Xu8VYeztM0FdIEoF
GR2k9+VIOC/aGadffSrv7KN5TB7GQ3mjHGBb70JP2cmHzNWO5efes56Mo3WW9/kx3Ec76fDx77h+
P69/hnr5M0az60QvV+oTSsE7Azm41PiulcdaNUGVbuzx65NErAyuZYm9iEyQE7n6ZF1bqikRimuj
8j/2zqs5biRd03+lo++hA29OnJmIRVkWWTQlQ7ZuEJRIwSPh3a/fB5R6hoXiYa32andjJ6Kno1tN
JhJI85nXZMbesv0vVeY4Z7LvtwcBO01Zj4t57nNBQFWUXpICng5xVBRhFK5AsYZnpjJd8EfrBG0S
IBD0+if5Oq6f49dmdAFyrmOe3ZiNj4MzfGskoYU/sfO9JYIZX2kNpLcFmLmFFI/nFs/pHCcs4c9q
DmXtOWuP4vAAF5XRCzk2YVAOYsqwzplXzkYB7DWhDPDgndrrlPC04zmmCZWfFPGJGyq4aeOOwHy3
CQn13fsr8EUa49W7/DkONXB0QKiFseePx7FK5DHA9qUINII/Smq72XQiv1Mz40keDQVlSjMc3GBA
MAo+nbccOrPdG3mYrzBUMrfoFVbLQgk6V26VkCOyXiIjCKCz04K1Licbkr91GoVLGY/lheNbnxQr
3kdy7Cydol4PGqV24UjGmaxmFhD9nBW9IfpYEzh7LqMwwB736oxZFY5/N+iUfEu+lQEh1EXNJ3R1
H63KXJHt39vQL+PqdIk4xYmqaNEev80BMKSFljlFmUoxPidpEu7yhrSu1lPfTQrrvsrP2UK/sVBA
pYBSpqjGdOeohVjnMumKMLmpLT3YesNoc+VDkXpZJ//xvf9P/1nc/lwR1T//i3/+LvKBBm5Qz/7x
nzf5c/axLp+f6/1j/l/Tj/7rP/3n8T/yk79+8/Kxfjz6h1UGh3S4a57L4fBcYS70MibPMP2X/6t/
+Mfzy2/5NOTP//jzu2iyevpt6I5lf/76o4unf/zpcC78x+tf/+vPrh9TfmzTPKbz//r5sar/8Scd
9Q8EtZyR/P+E++f86Z7//hMyHSJH9grgqz//yERZB/yI9oFQUps8SzHDoZ3B0JVofv2ROtFswGuh
TsjJqP759zMdvfZ/f4Y/sia9FWFWV//48wWM9u/9inwdrIaJh8DDcTvzm49XmP+CIOl8VpiR15/s
tGm2XqlF35S2LG3X19rsPjStwNlyFyQX3dgV+Pz2mr9yosjA6akeym2IYPMQwGcq6tg/pBQsDxpc
s5soddT7AebvJ8WovK9AqbQVLgxuTrPiWhHy0K57P1sYQ6x/9qW+uaylVjpIaqFhU+z1nxWvjkbX
7sFyB6VVfPfkfk1JsL4L+zjGm6PUSUJUvRXBojNGe5fSf8JZoMazIuy64sowgZH9byzcffi9FJX4
UR+v0uPV/n/d8qZN/9763j4/lk9/XFTJY/b0x/TX/vtSZI/J3/+uer34X37Xz9VvaR+o307dEXCc
nCgTx+Ln6rfUD1hzgMlgNeNyx736r/UvGeoHUvGp9ktSTkFgaij82gCSoX0A5cpNzXql0MQ2+J0d
cHy0T8ga0ns0FUnhiGgIZo43gKn7cNZSyIqS0Uw5N0bWpdV+lWL8mjsvEZvGGD5zBZ2rOB6XsBh3
glpSzZgaRyjQzJ2DnBokhHC8aNfGVXmby5WD8EjniXtOkvQxyQLpAMxerFrLq2vk6/qhXaDfrcQL
JIRWQSZaSAS5chk1JsH/1C2/DIMsUdZlIosH9A38AHcLO3/WmkYnycgR4h8ID38EZid/Gsag+CFF
iHsnY49fkNKgG6jEzd5EVvV7VqafS13Jm0U62hLSwqEqPQxSFuJfG26yrIEVYGqEEa3agSgw5IL2
XSB58o2F7M/PN/VbV8X/oztuArX99zfKZViG3x7r8GhjTT/yc2PhNySzEaZ7GoMxApPJj/zXvWI6
H2iBTzEt/8/248b5dbPoH+Cc8ZPEuQC9yFXYD39vLEX5wHUz/WvKjSQx6Ov+xtUyl4HiaiFyAUiD
MPMLH4kt/Lp/YIQxgBG/bm/piKorX5ixG7fDU5uE3VNRxNaFUoDFQqCMHrWsV8tIqcgFG1O/VItG
Wb16db8uvtcX3Vzqh6cBWDDV+DhpCKjmKbnSh9i8eWN82yX56JaStiMQTr70RqDi7ZSV21TB/6YB
WLLGLAYfe+wAl6HibKUx+4oLhunWNPuXRWpXn3otKTdtqRcXZqfJ+5rL6iprnYc+xBbx/eeeN/df
npuYfbI3BcyJnszxWwQNW1OukaJbOa8ukkxm+9XRAscPecmRG9+JsvUv7NGud7XaOrc4yfhrT42T
TZcb3SXBYvm9SdvqS55410a/o5v3/P4TzpPf6QknOaIJ9EMljCP7+Albkegg6HhCqh7yQUfj8Adi
Ucg2lKaxcgDCXVLERcFALuIFXr7SshgtwKZK4ILETJZBVSEil+rdXeaL6howlNjgMILGhIRZbCmn
2boP22QrbKjyRd34V04vDyuzs4nAe+dchehFSObfERElG0DHE1KQRB4jarCnx9PBn8YqYwmuaqyZ
HToVcqnhtNIY+tqm6ginOkD0wwjGQ2VInnLZ1vK3QsL/IqyUvF6E7ZAj9Qep2UryaOlLFfJ0NQmd
64mmxC8hl76nkWQDBOGcX3QUk6XeAO5sBc1zNuAl6wZNZn3KjY9a67iDqOyroghRzUWQAbvqelKq
8tCTW0h5gnjDoEGTt3MtuR8iDWtOKfTXStho92PU4/8BvTlDSlSKHLfKg+yrh8roUlHrZ75XobhJ
TQ5HZcl2ridBwWzp1GH+oNd9t/L81muwalLOSV7PEgx0TSZ7AHjidDMpj81zGhBMReVXofg4KoOC
U4xirms7188ISc1Pn5NhZoGtrqW1YYtAfKzxsNxIeOZukrHE17wSqPAg+73PleArKzDAFsVPv2Se
nH3CcehTOkgP7++QF+XbV0tqat1MuFpMEckd6ajOayVW10fYyeWHMR0V9CHN/lrgfr00bWGj4qKk
Cw7xctP1gbQw2k75QR9LuoKBm1zG5Ti6GdXnHV0Fc2FY0zuLunYZDlZ9k0R1Vi2kQnvqSRg2qt5t
UzRet6I0q0sFG7etqdf6wtdsgZZaCfxnrOP7QG77vd9jPFXado8mCx0yI6/kWyfplAN/pa5aRMUX
EiR7+/6rmHf0aSZBgoVlCCQHzgM8g+Pd1Q+m5tVB7x1oZLhiGPcR7wGqD2I0Dlog5s7M24VfR+uw
Ex+L1FycGf9k9REu0trQgOlQYz4pAOeT93etx/rBQ7R/Z3iSxdvtdmZipkBuh2TbyV74MZQmrkNo
2q4e9/RhNQhP/HtaikqcXMXx0J0Rd3vzsVDnoA5FZR4DvuPXEtaG2mhVrxHzDfdmrSrXRhjoF+9P
froqjpbhNHeaejDDkGcmYDgeZAhizwu1UTv4oa1tTLVze1OUF01Zn9l800c8Hgh9BYpA8qQQBl5i
NpCKpEql41hyGKPUX0hCBJVLxSTAQWfovyAWcU4FavqFxwNyUL/o5NiICyAuczwz6pBtkyhaffD1
aiW3ww3ipIs6NZ/aMF6WYbqEyZsu33+bbyxlACGAUwiV6MvSBz4eNMpptDtGmx96B5uisfwYoAI/
ls0GadRvVqQsobCsGpJZOQp+qGq6eX/80zmDHZ76zmROaL3OaWahmepVoHf9oZPgc7SZOdzFYQNw
oK27m6pWv/FI6k63m3b7/sAnHSQgnsR1k4YP1EbwvrPATs+aKscoubwBpzBeyzmmzJIidp2lGpGr
4FjuJlU4rnJPiPUYp969jhfKmjQf+5rGbvD8i8Rt5BVnW1vT1fxqGXC0wAyjgEsUAqkKounxF4nb
kJ1NRHxj1iM1I7s1dmnRqYs0rbyPY4cdeZ949GNjbZ3kzqVVoXEFNeCJogKW3RZW1A1ByzoQhuA8
srplKrOOCsPkesjz8Uxx7wRgw/aYrER4WtJfMCGzbSKpCTTyGBA4ydyi0jJXapsrxdg72rBUM7H2
a3XdSRLQjvHMJ5ytnQmfMcHmaAUSo2M3NQvZPB9L+ZLazc2A7YddD+ZWrTj1MTvt3TxRjLUoxgiX
iHO17tkJ9DLuxISitAXy/UQHREkimpJBMN5oXYgZUyXokNLWXlAIO6dBN03h9VpA6WOCJFKHhjtE
5XZ2/zdDp9QWoPDbIZGla6uTrrJRwoUGbfSFgL4dIN/815mNcTw92r9IzBIJ073keqGXMFt/qGPq
IazW8YBdFIKlqbCXWlwh6y5ppQLXFQ9Hv/XTC40O7AVKNFS0Sn+NkZWyk8dScftOatce7iobaBHh
OSjVrDb/8nhE6IjT4l1DtWOOZTT6AAvkOBkOmAJ/FgpqGn5ThhvbHpyrptUMuoeorSIYETxE4dBd
eX5YXYdNUy7jMOkuye3Fauz1CPIYVRIbXeyFWSkouwVZFfyltxWI/zFb2FEIHCc0ceBTo3FfxjpV
/15/aGyADrHW9Dutas9Kvh/foD8nB9ONNgdtZBba7FAKK3pVst+OhyRKzIWDu86l1oHCzUc0Ddwi
0OmGYT+9i+xvTZqgbZD3oNaa9I5F9FkdvEpbBOnYfH9/SRxvNJ5qyn+Bz03tEMSi554ImlG0ceMN
8GvqWHsy7CbbooRkLTCWz1YBypB/2SkYE8XDS+39kU/eByObEExtleKWDlr4+CyUrV4XRiaUA5az
yRrgnr/oB0c5c9OfrHjOEKSGKCIrqEaceD54tW92SmGXB464dlNqxn1RFdaSNv+5Btbxfp7eJAgB
XibUKaJdkLjH89FoonOsiPJg1JH/YMAWWhmZc6kqITT2HtRM4FCWev8dzm66adCXBjLVEjhbE4D8
eFC7yPuW26A5ROQSa/RagGkUGXgrIdUfIw6fVTAM3ZdGnWQ+qhbSezBJLZl6utT03t+GWRctYyTn
zp00xzfd3w827WGUL9Egmb2NscMZtsrpaYOiIgAJVeVrqOrNpedp44UYcg/paeT0uNPAFMl5tuNq
iSgdxEgnUqwIyMJwZzH8DeZg6g5d7m/Ct5/1TIoXdUZd/v33+CKY+O/D+Ofj0oKHAgaClr/N7pvJ
o1KRtLw8lCoS5GPR9UCrsH/fWEW7tsu82LFJ041uoXiBWE5/aFsbKGmnjsFXM5BsjHmd6kJBCubK
0yr/miyr/mYUAKQMJ/QuUz8XzyqyzTu/bLVFXPjhJajUYdXqNSLrueFcBaqdrdDkzq9LIX+V6R98
4WAodXdC0V0jFcV1N2KJEnSec2jr3F4HESamDZ2LXV7oxTLQMnMRNgg0vf9uZvz7l3fD8UAHaDqb
WWKzjWqbfZOabVAcNM/0XQdIO123Qt8ZEtgvMxTGVSUH9rbtmltDjOO9l9rOXzDDH5BlTtecvPUq
pgTsqgbkmsGJh2v4ocEO2kP27f1HPQ7rfz6pQ9iHgdiEDJurZUcN5Brk5fJDMuj11hmSfKGFag5f
LzGW9WicU2c63fJE87QieTkoYNIEPd59UZ0Ypm94+WEy6ntoEPkQDoWPMnQowwy1eeEY5TmNgdMD
zaagijwi9Ewi+xMksGVTrCn94oCckemWaqgugxr4Dtv5HDnljdcJXwxSCpQJFsBJZQ/na1OvGMrG
AsSVoOFci4iudhjE2S5pvHj5u5/PAceOUyYAFSgeczKMlZoIcCajONiVI33q8s5Z+Dgcu4OMlbwi
Rfn+/fFO7j7i8UlIAaAomrFktsefr6rqugwx4j2wr8ztqICetMOghWZemW5uIiAe5am4KOW2OXP3
zcRmWKlTlQEJZBp8U8Y7v3YBwph5ZDLV0JG6v/oi7L/lyOJ/qTPjWi0MbUPZVl5jDqNeS5gIrWMj
Ny4QH+oADqOMJ2WqWNotzgixmmVkyZXmIq2HO+3kZTiKZd9/lRQuHc+uym2ma9Ki0Jvyvkla/76x
BjfJHIRxBxGutQJrIZeqYAf1qm4uxSjOYGROVuw0V4ti/xRpTHpfx685L70h7VqWkQ/g0LULL1yn
HJ8EuMlwJm042ZCzoaYv/grN5TVDNiIWkh/wyO4XEtKyOYAN0gbnvg6KByRMz8lSvBQ+jm4OG0I+
4QWEPtJNvuzxkHqrRAJFtuTAUpV3vW4jTYugmkByDFmArgnRqrCCbFV26m1Rji2KW5q4llN6wiUO
pKsmtbkHJXuUL/QE09U0TzaSVJdrJ8IaM4caehBVWF4WWo9dl4E77CjVz1NasTJb8K5uX465cEeM
Ky8xl1oWvS12qMSem+gsGZyWLP0WTn9OO2ropyUMaciFsJv4gGDMquY0vFKGHqzcKCNxg8A1lvD6
x6DVauE2CXYuev/l/e16chxNDwA44QWkcGoek3Qttfm4jA+9hGA47TxTf047vVsTrNefB4TNNu8P
OCug/JwyGFS6MgqNIlLh428rZzSAIpS1DlpYmDu79dYama4huJWzTim3viT066wt/SUKnaYLsGh0
jaA/VxY7jfKY+dROpkRKhRY7l+PnaErHolTiJ4cyGsJN4zjBJtYhtLq2h6JbUz2raPFsVb8Ht4sA
2ZI7mWp6y2fyUO5tvdJ+DKJzn+N0Wyt8i5dmFRUWtHRnD1WhsQgKPjsooWHfA2hF6rkzw5URS8rd
+x9i1ht7+RBU40kMyZcnJdfZvgaGRC2LfOGQI/jhCjtA7gYpLXyKjQoprjZM/V2j6dlasdlhhZDU
NTaFzW7oAnuXKXm0gM4Mk9nOonijAFhCe1N4vDmVKhx6dRfWFOwtmtgwtp7niOBMnH6S69Bh1CaO
BCpGSBEas+fXFcnL9YB6o25jEZz1WbimznlOxnHGu3x5Tei4kterIPZI6mYFP04D1L66VhxayX8O
W2vbhfa9KLRhYQDA3SJWVbsiCL07TQoLFyy1skFiaPgcU+RZ4I9bnpn2WxsIMVs4RRMRHgjmLAvw
RlpioZOJA615a5HGMJXjQY12YW5+Iv4b9xkmtbjVX1rF+ElNu2bbnktEpjm/Op8ndRbIAJRypouW
BFA9Xqa+pDQqol7dnULdYNXUY7PUY/lHaljRKrVQIfPRWF9rWdusUkpZadqeqZzPMiEeAGgvYr6g
S+jtanMyrBb5Md08uTzkdWsu8rFLVqKKvmSR/Ojj0L6ookBfRmZBaVZT2jOBxmzh/RzcQSwGuXiE
duYFH8QYjcg08+rg9+GTiv7uFcXw9NP729M4ecdT7Du9YyY5qSvM1p1plO2Yd2ZzoLRqbzS989cj
XWmXzyFKd4DIQSRliktF9cW6DoPA1cE/raQg8D6Z+RgfYmGPj2Yk4uvMjvqNpsTew+DkyG9UcrhB
kXCyIO+bNW47zdpGdQdBNxXjihT27lSw2dadTYMcBpLnddRNG7hd/SRfZynBQ2sm6UbrLWeFc3B5
bcZDRY7ZSashGpzLcewBefcFQEnfij61vaW5cqUm60CtHCwBWt3FH+JrUazFcNkOYbVpLb24Ossr
mYUu7FtdZsmDWmbBUEOYltGr0CVtlbjSem08FE74XRvsbqE6krxLUgfBQTFplZHT2xkePmq3AZma
f/WD6q+4oV5cJnH4LRdpvW/zMr+zA/TPfOQa1lIeCHwMbPMyx49gaaSiQylycBZOa2RLAz2vzm3E
oO5RKVURcPOT7ViM8vr95XGyBgG4U8elEKCC94BZeDwzLZWstLMD+UDuULtV1Et3WRh4t++PMlM9
ZW8zDGcejTt6tyQtsxdohnLn9F6pHJqkX4o+XPmDtZIolJtBubaV+mNgY/6AzF7IsRd3mdtm2a2S
bjL/i49EXIaDtDbs7Q4enpOt/HqblPWnOOxcuwsXg9W4bDY317ovBjf+mYPyjYenKgupWQPkyDaa
iw90Q+fDaartQ2OJdGkJyA+lLQjtdbWH3KYhWVgmA8BapRVG4Kq0Cd3Sj8ReLyrdNXUqO+1gB4s8
6sZF0Xa7MbC/IxqZb4zGcHYF7ey7VqbBYEty8hQ7ZbDmFmrdUG39pYGk/T5SVQzeIic5c3fPywd8
F8JGgxwSsDau5HPJViXSuyQIFOnQ4w2P9J6oaQ37t8nY9rcjAtL7UgqcL5U51EutayAMWoNx3RXt
uBADneFQD9eFLA+FW4yqr7kcKRHdI2iksY1WyvuLaBbT8KxY5HJRT10aynkvTKpXm9CKhVV1TqMe
hCQpFJqFc1HmaK/HkiqdSVXeHIp64SQ8BN5nTmf3h25MfDAeBzWNPPKvIkEPszJXMcvr8P6s5vHj
z2kxL+Sz+B+X0PEO7I1a6cY61w5aNGJprfvKMh38lpKRfEn+6walCC8SO/Y3g+J8qZ1B3TqyV0Db
8celqrA75Ej8XjT/8kwobSA3DbOA+sjsmXQxEX7GUjuEQfeDWDrPsEA1vbtE66wzX3WWOPwcauLX
0M0nMpqXTGLEpCwDDMKhV9LPEqxxN85CNGAk2Xct4bdniGJvrHhOIECT4AigjNHJP37dvi5Y8dAL
Dk6jiW+m5DgLxbfjZRbqbeLaoB4e+k61qiV4SCR3bOnJNlp7dMOsH2PXJOW4zQd/pQPlupdky7sY
wxC2DsVP2m4iGs7s0NObh9oHXSW6xFOTel777LAIpZ44Rh9HLciW0qh23zUl17ZghDSabWpzUWb4
zp5Zk1PV8CguQ2eF0HBSLCCqP/HebfN2xGwjLT5WDeyfSNB6SjMzXw+pNNyUNSiQrOm1R47lfBkL
p7wZ0yBY6SDffn6u/w/fBKTPofPfwzfBt4VVnT5Wv0DTxzBOfvQXO0A2PoCBm4TUf5l3/QvFyZ9Q
zwGfT699wvuT1vxCcUqK/GGitRFxTqLKYD35ff+Cccofpt8FKRWxL5YBAvC/AeN80Qx+tZLYa6wi
nm+iLtAyfnGdeHVoOxraExBclW2RV9oOdY2ycwsptYJlngPfDJ0CgJKXhnSxIq1Y64AhlFKGqtxq
3VUKi0C4SiV/Q/E3vwhM/7b3SZicVj04iY58RFtH5XURqM6n1vfG723RKwsjV2hEZvqQXehetRdt
F//sW/3WqvwfTVWXj0n4mP3hNuXzY/OH+PHHxxrEbVWH36s5uH/63f8iqPyfwUgBBv/eCrx9zJvH
P66fuz82TZg9Px6twOlHf61Aw/kA+4O6PiEeYOFpnf3NT5E/UJ2hCk4HfcKZvFqB/AnYE0oUDmAL
+vP4zbxagsoHRAbJuyYXuqkuqfzOEuTJXp9lVIZAC9BS52+k+Jyhxwd+p/Wy1FOtR21LRSK31mrp
RwY54EzIMMskp2HI4xSa49RdMOeYpbKpNwpKmjk+F3WefNbkaFzqZS2uyzzL7kl09XuoJeqFpqTy
fRGY5pl77XSWk58rdwUNbAqAc4Ye7OeyMjLD32fyWG+UGLBx2ndnYpW3BuFemJDfaGKRtR6/ykC2
6kQofrCnCuYtpKEoUYEvz/mqzoIv3qQzGSNMvHjAtCDNj0eRxsGH1RgGe7mnaC4R/K9Ge0yXkp2e
a6K8NSHKHzRBNQoJ8JmOh4qbgmVdNsE+GqLmuyNsaY3hjvZ7siaAvJgRhVkKhDSGJqHU42FQCDYG
p2FGfZvWq6ADiptggXumlD8v6EzDAKzi+/N1bLA504t9ddaGbSUkfHuCve+IfF9pYnQFmv1r4anP
XdWjSVGZqJ43DZbiMK6WLa5SKOWbzu+vRS4jqg2IeExgHfb96+doKU97WAkFexj/zS6wU2PZjFby
9dVpdPvzDnmNyZ8Fji+zpXbDRCcUG/nd8SjOkKVer6nBvojlp472v+uY+Z2BDpU7qGQg74/2xkoh
RmedcFShvjlngze8czqHZrAPG73ZYGJbuSkAsDNF7TeWPkhAGO+w3ampvigDvPqCHh0vU03LaK+N
vbcBGVhAGRieQZX+noktSxLaIPhC+LqTbwRDHb+9NC6VhC5Xuq+z2GtxDGmrredU53RgTj4S5R8a
eLTTiEPALs9ORa8moLatnBNjTMOl6afxk+nntWvSWbmjK/J7BtrTtNDRQUiTDwQ8GHLW8bQGRUMl
sgrCvTeC3QSajEAmWoWr31wMkL5oEvLNySGAC82WXpE0XWFHerrv6cqjbqO1C4Gs7JlRTvfzyzBT
Q5ktTYQ3O53EhBUrLS/d50iau2WP/EekFv0T9r/OOqh99WYY2ztMp6sfeVuKG09tgeujILT+3eka
k0YRbfKpv0Gl9PilhqgFCiXIgr0e6MMqaKQnTwrPgXBPNhgKaZNKHsgAbi/I5seDJJUqmgK1tr0D
ZWXlZWW4HCyz+N1tPBtlNhVR+R7mA0Owr9XYWQSq3rs+1ckzo5xsY66UaXMRd4D/goN4PBdn6O1E
VkS6R8FKXwJyGr4mgdSs6DXbt+9/m7eHoigFP4CY6YVe8+rEkIXd2cKS0/2QKuZHTQtaD/h9V3+J
QSTp7vuDTQf3q2Ce3cUtxgkIHZBk9ARzMJaVPwgrF/u0TG57VNUvil5XXa8eForcLpJChnCbdecg
w6dLg2EpRUwILk4RY8qRX81RizGrr30qwbCTJICRIZJIQ3wO4HD6JhkFxAH1JQ5ElvvxKEisIvip
GGJfwD7IF60qNellMVaev0D4ODyngPHGu6QYyhaGqU0G9iIK/GpSVqSNVTvG+d6qKDyvvGJMviSB
2XjrFD7WtY/W9dMgNea+z6WwOvMhT49lghFibvg5L9jC6V28GtwvLR2LG6vYi7pWsmXcJxaKAFkZ
/UVDVfsaJHKkLN5fOyevl8gHfiDXJxRBhp29XhXpi6rw0wrqiFGhapz4mDRE9P485Vz54mS9MBQB
iDLpHU6a/LPZSXIYWWYu6j3Ie/WH3oXKdQ4U+xwi9o0ZEd9wZNFcISSeaw51Q4P9aJa0+7FR2ks9
jdN1CmPuwpc87+H9l3fyvYg8yE6mJBpxK5REj7+XcOJSl4yy2Zd2ihrU5CeFw7K0gF9bb3Wlts9E
cG9MDZoV2RcBK2W5eVvMF3VuBE7V7CWVCVW5Uy+zMusWfd5b2/endrIPpqnBKaENibsv6cvx1Fh6
ZS/HTbMnGlIeOzmJFpLfple9gb0iknUiBLfVmivcm4wzEKM31gnvklOFuj7Y3znIdRzVGN0Jpdl3
cSavC1SSv2ZaMJ4Buc4qeJNY/tEos29nFmHhN47a7LVU/guJ8R7RAZS7kID1PkVR0i1GD9v791/q
m9/PIs4G0UwRaN7+1zItH1WPMTs7tpZ6KD0UUVCuJG841xp7cyRbhb85sbLoLx5/PlMdfVAlVrN3
8pSmAM5ybmWkoChN5VwY8uZQv5SYCffn7dKsEz1tFLPZj3TRL1CAkB9kTx53YaVnZ77ZjP9HHDlB
wbHCAk8zoQPmvfFKNdvOp/+ytyUgUeDN7Ai9fTPeKZrp7+WmV7Ntn1tGiEC24+lu7uO8YxXIAMJU
Uu7KwEjUMwfoG6sVANUk60GpnOh2tlHATBUyF2G7HzpRsmg6SH1t6F28v3LeGgUxEZpc5MN0WWbf
cwwBMI01o4wtzUupaHrgbYq+en+UN86zScMAHDblZWDSs8gWEmzdDKrR7dWOqxYNSm0jl1FxYSlJ
8dBUVfTb5xltDIRvJxo3/PW5XEI3OEEl1fK47yJDXUR8qIVVSRhOKdiT/e7UWDRIlpEckBvwt+MN
MVRWJsZEl5EVKjm20goYC51J6hlLqeiQcE+iPo3PrI3TQxRoJmoYbEOaG/Tzjgf1rRQ+lOI7e73p
nWEfgTsON1KdJSXtSdvLV6DLsxb9BWh1+2QSJDzzAKeHHFkeGljcGIBSAOgfP0ATqHKhNKG0N+3S
hsuVI6ydStUmrWgjuIBIemAUFaL2Z8Y9Xa54ApPComPAOQ5V9nhcIzA8rmbh7UdW2SrD6sotcYE5
c0edjjLdDlQ0cCagxjY/DVAzHOA62t7ei+txPehqsLIwQz+zcigX8rRH8TWEAfqAyCqyKQAjza4K
I5eQt8dl56ZoeWF3vdVL+qqy8WS9852s7NdTsVR1+2JUMOR2SlXfpWUmwBlGCASm66jI03aRKmnV
rUa0bc3aVcvEFvICW5Amuq4aPAzhFnSydAEFutSWRhmBQkg1fLOWRtN6X7BYlijXDJqebOMcE4xl
CZCRD6n4ZQbiIi9QVsRAo1/qcmeHkGBEZHwtI3xGF7mXjvcYH4fxbdyE7DE1zCvzMvOqMEpcv49z
8RF2uRO7YIY1Y122aRM9hnHb1WutVXXvNkDEyLmJI6P6YVSl0rqBk0jBVSageF/AA2jquybx82I5
Gn5auzpWk/JWq1OksyO9qR78dLSsZQrBx7+ybS9x3L7XcBEBghukbpCYdnsVKkl+Jct98qWuLXS4
IypV4SdzMELuFCLmx14bEvU6QDoxvAmqpB9WYTbaXyvKS/eSSiFrMzpxHawrsxP+Zow7r7lPYhwU
rvqoj6yL3vbAHq6GwfOUu6hTjAKICIbbN6PeSt2apoz1qOmDYi+DNLPjC5FVolh6PQynbWGhJecW
cKUw2Ypa1XJberE1xqlRmMLB7iIbfQap/yi1GOYuc7RTHsoaf2fXaaxUrCqdq2qhAbdLl77jhY95
IGOMU8hGFixqKroXUu3H0VKpKrly8z6VImSkveqb16nmoe56CoSEk214Jde6CFZ5rjvPbZ3Y4wL1
+jZchDUZw8YLgA0vR1PK9T1kZ6Nbx6PVocngVMSJq4CChXWTapJZLwopaaxv3Ic6fkmx1fiRmyVG
Ya9ya9TCBYKidGFHu/pmliJHIq+Ok2atV50f38VlqPaxG6Sy+rWnLBc8j5bTqVsJTKPYJJ6MRCoM
m9xyA98MmjXsMogplhEl8oUHx9NZV0bcKQvbiS1wGRTtIK3ZclD0O8AwlXmBNL8haa6R2I3uYrlZ
d8usRiofdyFZSpbV2BXDokJ+ob40E8up3TZBTfzrMChFtXa6TgMpCJM1XIGlyrsdwPiiqoBUGX12
aRvdRAqXDJZ71FZpeFlWWRLvDVOqlafOq8YsX0V2FOT7BgZEt0CrofW5LwpPvagN2Qw3RuTl0qPZ
pgKbBiCcwJNVWSTY04ROvbD8xLyjmxCALAkp/Mqu6RW+cWE6geqv0Y8Q5WZskCS6CGN+2B0QjE1W
Y4kGxiKvJ6VybkqdTnubFIE7kDV5q66R81vTz9ArsTqaHDdVWSI+Ube5aj9g+oM9KLgxu8y+jAp4
gKdRqTP/YYCa0pVun/h9vsxkOQ2aC4Bjpkb1Hv2t6jFPCqM+xOz24UrKyXI2sZVS/wb1UKNvHMHo
z8vlGHTiKWyzWg8XWSRkzqy1nGWYF+5GQxu2Wtz98D3pGzLP7SJWkhqF3ybflZmqPAeK8VddWkij
B8nSRP5iQDQBECXiRlVpyCsL26wfVdNn6zpTm6VDPR61XO06lXxlcEMN3nVVV9fj/yTtvJYkt4E1
/USMoDe3LNfd081xGqcbhjSGHvT26c+HObuxUyxGMVorXShkQiiAQCKR+Rtd/yJak62URAl4Hf1t
lyim41s4U36aSVH8hNr6U99XF/gQ7ckLqTarPRxNI4yqIKy18ewtpumn9Vye09LsfV2D0axNcf0+
DZXuWC04yudJ/TapzA5hQkd5QC1SBGFC2U6ZrV9TRIfUSuyXtMFktw8t5QPut+ZjrntvDRGK0zBC
DVs0419MUMZj5ijPhtW1J1eI6owcjXnpei06GjOtp1nC0nMsqL7aRvfguGkFPi8x/urH8tkb0uU0
zXX4mCxp+kBCOxyEpr9bzDg99p3QLjN2fSqYdvmPBRaHS3Nx2xkLXgAnZMTo7Jq2qF5MrfjbKCzt
EAF+qB2Qugpa8aiuhPUbihzR13BMgVdM81ccRSi36eroI9KsP9lxLi5NnZ4Xt/iJqcg5H8Pwwezw
IYq9Q0Urt6U7QYv7QesxKDg0dgEnwqeBh7hD1UW1cuzTri/fjUXqLQ9dnpn5e9NuLA9Ni0RTpGeJ
1yPOEA3JQxMVUFTtJnZLjG7CUXyfFrFM71DudqyjqjSlOx1SFcrdz7mZy+FXlsz68MHLyqgL0tRc
qMJTJUGHFUSU/rPQ1WLuuMesZflL8hqGxVeVqB2eanQcm+85Bl3NO7UsBGKTnOj0BOk9956KuUfT
G3nh/IPSGolzwVHHmC9a2hfFg5ZqPNkGSkbWuWvzqPxVSK9o7RBz16YusCCqZP0B1r4Bu9Yxv2uL
k3j/hATp6GS3at2fbAGi1S/R8RlxA8W8x3hIac7Px4wTZVWHKrb0/DCFzmD7ujvZX4dc6cdnbi8n
9DGVjLOjokdZUOLG0JwoUrnm0WkH73MRFy4XrtKWPzxPVDq8b2WZ3nhFC7Z+Ku1ihMg1utaJskRh
PsTa4GEzYC0VeMa4cPhsuhrzWhKq+Ut0sJzxOrfQkOnJSPPTmKfJ31zpRuMDkaoxa1T6+Ak/Xwd1
p9qA7a3D4ijO9Zir76a+M7yDW/cmM+1LxfzL7OL4OxaAAKXVgVvludY8wTXoclEfXYgzaoAtVp4f
XJGIFicjmbzN7oSymdNG1Y9ubEPtWMJPq/wpmumPTUps2u/EVCzNg5fMiSYOk1Jn3TnMY2++NOHi
xc/NFKuIDJWNZkzPaedEFMdLiFLHQm805dHFhG48qA0WBgcx2E3mL3gndXjd5mjhHyl+adGEx0LK
BWYXlvW+bqY0OkRaLz5UHiUfbmY1m9/GBWnbEevI1vzQCzdq3jV1nhIvE5BDx9QYQTsQ1tsy8EBA
Eq2b0ePRb9V2/ZBooxZeRqcc9SeniQflfWFUU+4XtVr9TVZgv4tz+q2+0EcAtWk09ckpJ8n/myxf
xSmGI8mDXjfS7kcfq/UztNTBqaHL5vpy4bKw0kPXZ9kw+QbyEVJbKLTEZar1zj6UQxyal2wgBT0M
Q6nqqNcDiSUiuqLyjaklT1fcFLSj6WijfcydAeE6v607W31Di2ycfU+hRXJuiFy/5kFPk0f+8+Qj
Mh3d57appmbwh0nmEnEzVdnBrTIlPJgTOuBwzvFIPFpmUygfhFHX3smZZ+6FOgqH3PVbrSVMcLVU
YJFFXv2wZKL5OAzCkSheXJ4gbkVoYB11jul4qUsN/KmmTmCkK5xRl0tIF7e/6AX0Ft/EzrM4FPg5
FMdmtKvs0euU+HPiFJBRjLJ0PopFTVwfF/O6vLh96P1IEg2xphZGKx+vC2k5g2WM/qFsUmNEQU4v
znma6XAhkLPZQ7TevNYouKEaCKGP1wbon9Xzu42nxNWSIQ4EkJogLauS2KKJt1xk4anQO6wkTTRz
/fsv45v6ze9RQRWR/NF8XLdQSeqzpsSTHZGuUDw2lkhOaTI5khGyN8Gb+oIcCkIBBQYqi9QVr5+F
FM815LSWOPA4NMi1qdnLDLgb85MF84NGL5NXKcNTL2JAiibYgwLT4xW+Kps4Efwzq9TjYCoM52vk
Wtq3zDPLnbLJzTtUjkLHFuQp4sjaWitNrSeEGCGsBdqi1+2DYsGDfOvNixqf73+qrYFk+RdnMt6B
tEWu1w9m6dBkVZcEsB3rRz1vl5Mxp83l/ihbG4JnNSQU6pSgz1eLVnVtrCBRlgRgV6IHDziCb0+p
eHFy3BjvD7W1IdgOgD5lO5oexPWE8mYmWR/HJLDgenS5R5gQWeaT6n2jzfv1/mCb82LfobjM2aL+
ej1YWsZO41pzEog2N9+q0Vh/X9qpORizvleo3/xQ1LNg8cvPtW51iFzkpdHlFCc1I+KSbYaw/ax4
Tjz8dX9OmwNRfKX7R9igVH89p9xMEmGQmQdhKDqeGopjfzYA9Xf/YYtLzABIJsrJCM2sxuFWAEqb
pkFRZv0XZ7an7lguGNW9tqSDPzs9MJSLKdfRhlsVrJZahPrSsyGc2OqPUazp59lx44+vXTW6rKAe
oVfB7uLRdj0bvMHRjzHRK3abaXrO60F9Lmw0wO6PcrvfkEaQZGVZG+LrrEqO+UBbRvUG56UvcxX3
RtuBrQSHjPqf/urPcz3UqkKFmQ8ut/PsvDhjr73UqnDf0pzaU87Y2GykHgDAZCmVsu3qAGGDWtSm
GL2XKlWcx7pHXynkybtT6r5dNmAG9D/ZA+w2fd1WRs4eDnjeREGFYfNhLgudJ79ZI2KUY9H5+f43
2pgSMpx0I8GmAGtcF0idwdGzvvCiQMkjtXkrwAoWL7R3zfP9cTau9qtxVpF7sZfCi5UiDtDzdGHR
KCet/ak4Ze87obWcWzfqXh/FUVlAqo2UjPnZqxObTZ2byAQ8cGczx+slG4sn+PF68jBac/z9/vQ2
lhHkMqo0koYFW11+0z8a17M+pkoWqXGQFI4WOFqXOWTJU/Xr/jC3W4NyMdAy+IkOIjg3ln0m/tAN
2WrQRnn6bYEAcrb6krd+Dr/68P83liwK/zGl1M0RSbZxYxsSfXkPttQ8lq06nqi2RDuf6nb1ZFkZ
+QYH6WtsVFdD9VT7wmiakqArjPAzhQH0nnEAe22zBdA4li0w7yUn+qYZUdiVYaKalwZDhq7SSbMh
7XxoQLUhQZ0trrFzjDcnxacC4gtLi11xvX4qRkSO1eNYSkGOisA0tYdO6/fMxWQuclWalyLEXLHc
TBL5tbb+0WW93+q5aMMhmXgMAiGpCUrW8NCobvmM5W36nCqxEphmiYw8ZBY3fHX+zMh0sUhsZct6
bW5ltSl1oLlOAzTPhpEn2xImh75Myy9YMZl7fGW5F24mDDdXZpwkaGsKlBmZ1RgrTRqYSEueeQXR
5LSRqDXNLH2y0757E4lWf2ik1u79A7HxQeGdyJYOGa784/qDIvqReKgtp0E65znGHDh59KM+7+zS
rVGg9IFpA8sEx2sVSSx3ytQCBYEAHe3hi43KYnHkHybRzvGWV/x6HbHJsuUy0vJcb5yQUkdoTayj
YozLR9RDq4+pE4UHO+TVVVH/fZ0RvXyKIAbB80cHWg/geG2DVziQ16JRSYKqBXg7u4jC5a3iPXXg
BT7e/1LyS9zMTXJP5C2Kb/sqgRdiSevUDJMgi9r+zJmIwJC+VIOufi5TZzimy7DX8NuIzPQ4+ZOs
Cg+LdcI7Uo3PEyVJA2vQzHPBS/LJUSbFbwyn3YmWWydACqPA+SXqor17vQ+bpAO3MRHH+qTLP9px
nb+pO6V4GjuhHgfNSi2/CSvvqc2c4XR/YTdnCZ9ATpRyiLPK6CbK4jgAhGkwaXb7t4FbMcyBFpYg
zQVsLXaOwuYWRTQE8UHiCxHueqJxXNSzyxiB27vaIayM6hgvWYarmCbe2Opifrs/u81t88d4q21T
VA2FLepeQTFCIk2d/GfUK5lfTGn6ROOqeEZmsNhBdGytqNS0l/phNKrXOlmGyOPRU2RlMwznN2Ea
u6M/oJX9LYRnqR/vT3Atx/L7DP452mrrUHaiu5XqaaA1bWVi61v3Ps2/8F3aw6AXqYjpKVIInnE4
cvzWMcQX6CN7mcVacuJ/fwbMFwlkAT25rvN4Ybx4Y+JwE48jFU+RO+JHncXUkzrHoGI7wK/MD8Km
aUgLCxmGBtr5O2TOogesItPHqVGXU2wLq9oJ8Vs7ALk/oL5kIVLB6nrHuW472mGqpsGs9fEpK9Ox
PSMuSYEYHEOfXUbh/MtlX+1UaTY3AUx+6SUnkVGrjQc0IQz7nkZ4b9HrKYXxeUlD9VTntrITO7Zu
F95jZFkSZn9DoK1dpQndjthhTDSHhlCkR3se9sj7WxGK4paUj5CpyRov0JVtJtp+ToMS4Eygxnb7
MY+H9lk3x+LD4nTeGyNEa02rw2iHIbq5kngK8O3Q4IHHdf0BzSZTq1ZoaZB5GTL97VKfIn0wnsCc
1Dt7Rf6v1pcMgBLoihisQlRf5XdcYH1CGp4Fy9T8LDy2atfWy8+2NvRv1P7mSxy787fSLYuf9Dzb
HYzg5hnCZEVq6ADo/u2l9Gd6nqtRzb8JswBnFA/xp6KD0rKkCL/rU9V8zKqk++Jg+ErXftR+TIX1
bRaDea7c3vjYqArd39gal2/3A8zWh4eNggkMWnrkvnL7/fFmyOa5oXRMiqSizo/LOtqG57Baun/0
cR4o1eXib7oK7QcFNb6dBdkcGsQWdy+uEqjHXA89GtnglSpwOKcMR+cQw8ykBZLSJzs2hTrCUTYs
Gr+amjk4m2Pn1O8cra3YATcZPzMod0DRV1tPMcKYx0CbBjhYa29roBWf4BmlL9qkREfEDq2Lh9DV
novy1h0Jlh8OCyVEeaavp+3hUUP1rUqDXJhV5FulWcrmVay8HaiUPxpC27Nj3DpiaHOQ0LHaZB+r
Wzma4ymjo5UGjaHV0WEsEDw45pNihT5+hvletrO1rKZOiVTaCSGJs0o5hiVUETvzuLLixmWcsf63
zSJwOx62oedxHL1fMS+tz/c38uaywpqkVEpfAGmQ62WFNdPbCWTJoB8m+qlLlOMLpNNzRWaG/srZ
6LX20/0ht9aVlynS4zyKUM9erevUpeWcwgQN+skQb50YK4Nj1URDDBQdR5T/MBh8anDbAEp5tl3P
L4ncBcv2jse91eSfrR504Bn5k/zfxslooN8f7Ba1SurPYPgJ4vAGHm+1mpMn2hoBIIBeJe8YRcpB
KuBY0a0zl4OtRYchN7X3idqKo5Pq8XFeHNo/UeugcTfFe00YObd14AaUxw0Baopiw2pHyTJV7yQF
9tZWn30Li64LsjKmOEm+4wZGNtVv+z4Lbd+g7/psuTQBdq6OWwaVXBBiFYRcbipi+PXy19CIakvh
JzRZax48mOTT8zJY8zGtk+Vt5Xq4YAM7eddpnfmsJI7mq7HWQ0oYx7134FbcBCFNH0i6JEEIvf4p
Q5TGtRE1WZCasXumcIXGoLlE9Zu+cudz38fed3Mq8hd0/Oy9fSG/+/pLSHYwWAlk7W/ywLbp5yhX
sjwQBehUn6hlfu3ctP+qoEDV4DbethdjwMjFX8aqqw65qCcL8C+M6vP9LboVZaSEDjUo3va8va9X
IR2LPMuWHgO/fgbelzT0lw5m0tKCXmYq/mc8AMNfipKry07utzWyQ4OO/hn2lDeNhY55CYV4JjE+
muNjmaqi76h05oe8B5rgN6CPDr3VzXsl8614A7NYtjxxj5J+c1d3tTl5SOWMCjeHVebP2lSPOCmL
+sOgJ3taKltzhMvJFiMxY6qrZ4diL3EClIN2A+D2czh1yKlTin4E96u8aYv4cyoGdWddt6f3/8Zc
pWet5QILrEQWqFTG3oxz9AEsgXgTllXxeH/vbN0VVC3pWSNXByZf/pI/kp4SiF+tgjYIwrJ2JuSd
s3m51KLvvYOji6j3x15pdrKdzTEhJeKNB+kNSPz1mKFnQE+aqywYBe1430ShTvE54TCnMsM7lQM2
yfdnuRUnSChlcoXurbWu0eJ3ib+loWMCnYBbC4sKNJwuwvpB1zP7zegkMTJd3JJHxWv2mm+b+4eM
irKKzLbXYrDxAHpr0Nk/StQ8lWoY2OkEqcPu3ytJ2B7nYq/OsflQltJg/3fE1foKz8k1d0qRltPB
z6LXox7bqg5PAMqbJ6fthuPiiG+FPnkXvRuWS4K03M6Cbz3V0DqiBQi1AsDj6nxSswUMiyNJoBfC
uiSeitCwHQ47NZbNz2rjm/EblUDV8Xoj5UtsLMj2Z0EssC+zqO37bWa7WHwN8fMAZP08dLNb+coM
9vb+jto8oX8MLb/6H+fGjl0eUKFGM4PusOJ7dh5/ql0wj77qSBDx/dE2l1OqD8hDA4Bg9UUxfRga
s81zdMQX9HDdYSCzqupx2qtubE0LoJxEyoNSwHXtelp6R0FeS+TDzK200k9ta+oA/2rI9maNCib+
/rw2h5MOn8BXcPxcd54qHamxFKGoQNh0HJCDyusvgGDbX4od9vl/2JO87WRrWnZqjFXamE9prGA4
Qqjr8+rYgtc/LOUU7+zJzSkhpiZhvrRP1mR5mAG4mXlJHnT0NNSDGYONvRgi7j6OreO2/6EQTioI
Ix4OEwIfq+RUaemSe32TB31pZB87s5u/NYYXf0WexXQPLSWE/1Bl4sGGRoQG8Ye36irZCIWGZhdk
nAAze4ccv6gug4eti58DTT+UeLi8q8N2T+Z6Y1WR2sR4WRbgkZRdnfTOCnPXECRb5mKECBQ6Rk7z
EHwa8n6tvvO+2MpwIbj+foyjkg619voUELFDu9Gp/jS5gLcx2O1TYub5Yz2L+WJHjX7u9LB4TkGe
Vb7VqPVRMVvnKw6QYmc3yXmtkkz0yegYob9AmFsjKuw2VHIiaB6kgzlV+IKFUqKzUMGKNsli/NWJ
pv37/pncuK/QHZLleSnNCP3pevKNgLAwoNkK+qVp/9VKJDLhDKinQh2Mt1C+wjMAeGfYiQQbEY6y
peSrcjal6vH1qG1ceWU/qXxgsczKsYmdDozkqLvZ6f70tmpPRDi4zBR5pNzOKreChOgoJXa6wdTM
ZnbSGo8GnK2X+aelK3kuA+lPH9KhPqSDlZ5IG4pjXEewq1FfeQnztn6wxaS8u/+rtr6z7JpJUS9y
zDXlamm8sOYFXQSAn7RTVw9Jjg1GWV8g0qiPkFGrb/cH3EoSEAiWxT9UAjnNqxtaD8duKBbiFBlQ
iMNI5x2WSp9hOqijZFWoh4wGcA8FBlSsyor9pSqZ2Jn21l4jVJJ60o/hEljda/SXgAd5HGvKqstf
Sb384ypI5Cvm4HyswOuf2W57egtyJ62PFOK91MmlRw6WW9c7bcrQOBvpOgduYcwf+ki1lzcV5fvm
4FFTOCJU9CWjJTWD9Omj2Uflylg+31/8ra9NckYpG14hTf1VDK1GiCXWxKmetLlBYnUUpnW0eB7+
dBoxdG+8pUfF9f6YW0ttUtnjnQao6UbLqmmM2M5MOw9aJR8+4QKlPBZqar4481AdOwy5HmLogOf/
MCjlekrNNJ7RUVqt9WTNRtNFBVameGND4FIuuNDDM87V+gHiQvdtzJRuZ1P93rrrLwzykWIm5RAo
o6utreRdmHeKVQRGmpRfKPYmB7Vxxs/NUo4X1Yjqg5vgrV1ai6+YYXS0UXY60NJBcXLp4pPblOal
xJz7eH8xNiOPhYEtOwasDoIN16sRlkpCzFYLJJ+hEAxK5x2B5aG164IJOCgavK/QgCU0oBZ7NPWW
JqiYfRig4aGs54byL5Y493/T1k7kWcJLmhQCQZrVT0IPuhr1uC4C2swO5pMDVFRWp5ckxETFyqUZ
5l1jha0TKNsO8jXNX9f1Cq0r4xD18iLAYEE7W02tP3pSjxUKf33G/Vl6Qyr2YSimELnSapz3NsjW
WbC4TmnOk07cPMlwu46xbFaKwDYRm8Cygj6dPxgGNALw7MvFm2Prhc11qGF4omVD4duGfOkTVJpD
o2T1U9o28694AjSFG4Vb/sB1C49hVR/zH/c/kNyr13uZUydfOLLbiJDr6jZGIKgx0xCIaF+pY3+A
LaF9wura3HM+vE2wYPrKfiaRkSLnugORpRN6KrK31tVU7Wb+1uISrPryScsd6IqvnhVMQUCCctsx
2Grb1UvvQVewAfPmph0d6xhzw4sZJfX46rSCdUNQSiUKkDyucRtGJQpTJHTF3QzsphEiNY24wp4U
3e07lNsEB3N2NJRTOpPXB1vRjZbZUl6gAY7BDLSnyj0CI0l6XyRG/LlQRAGDrgWs4teqlw3/3F/O
2wPF+Ijuy6cN6fEav4HlnAU0LMkCkFbOOw/m0nIS+qBGXyulqahFQj3+3ipOwtXSdW17GpVyfjVb
HQUVapASX4qgt7VOmuuYjkSiIAvqJHN+yjO7G2nCJyXuUIo2g3iqXQ5Lnes7mcxtCONCA3wgQdSc
kXXq5ERJVJKq8KxrJj08oIu2RKcJY/j5YhUMf4wHs3o9IpRBQbri8gAsCKnO6y8ukIWs9Ikv3pj5
8oNy4HJwBmu4mLlRP/MwT77W3uDtfOaNmQJ+p0FHo0WKYa0GVZTIrvqeoqdtjh51XtJ3NEFyAe3S
mLwEKlSuujtpw0ZckPkomaLGlYomyfVE0ziPi2yhxLKo0LGP+NY72UNeG7WBrLPS/3V/I2/NkKaG
RFMS8NDPvx6tphpQhm7B49IeDajCAn7T4k7KJ7ftxoBqe7fnYbgxPzqQaB3iQvAb3HU9YgmUwq68
MA80vVPtx6VT6/HU0X6pPqP30Lz6ukUeG2cAJAkYkJhwPdpipr0164bA3Q7LKhWNhWAoGuhplLIu
Jl2KT69eT4ryyK0jS0ajZo2TQzItE66bw4RNbZwOOsPwC0+ffwq7badDB5d1LxTeXq1oQ0kxEInu
wmNxHQrzWEuTpRcBxApdOVZT+DZEuMMvsCZ9sIbee+Pl6CTv7NKNW5LyAAGYigQAnTUmh1pFDHh2
EQEBSP+kQJj7t67j+fH+am6OggwWQqAg6W9UlbQmMvsUeH5QTmV5io12OLgKbpL3R9k4A6wd1B3W
T8Lx5L//o7KIequozXoqgWbwHj6bCXgjf0ysVD8vuhvr51aftWznnrwdVCq3c1fSTWFu636KEUdN
0reeCOIusT448WJ+NBAd+LnEofUxL3vb2pnl7VrCUOLFB0hUwtzXNKVUSD1aFV+w3raVU19BDw+H
Ttnpo2xNC/lWqu506dAOXO1GEZlmGtsuoxQOzEQ9hwVelCHs24ZS8aIb5/vfbnNWEsYBBEQmHKtv
l86h07moBAS2MhovuJLED0Y571wDt0eM/7/01sHzW4pDr4Jkpyh02ZqsDsZcpE8iXPJTGA0D92yh
A7dtk+lrGLmhtrNFbiOlHJbSCYK4MGPWvdYqBKs5GV4VIKAyvLWiVHuiNY4gABbMmfL67QHMCJ0o
AzQMwJDVQiY9bzg9iuugsYfvfVX0lxlfjFdHDUQJ6elz0jxkGda7o4YaPnsDDqNpXwvDp/Rdf8UC
utlrVm7sQlJr7MzQgGJXrHlycyjMKKegFeg6dLKhcqInPIJ/6Xklgkmp9qDet8MRgaUfDDBbwGTr
ADKXJqIb2TIGcRlhtOg6B0Vt39sYLhy6fN4jAd7mvr/j/e8cjLrwWu+t6Gqhom0xBVqp2ODVQrU6
hCreyieub+9ZDEXsoeRVF/VpFN6414a/PQwES+hT9Pa4WKnoXEdLVwDtF1k9c8IRgBZu86XTls8R
eKpDbY1vRaXW5/tn/GZ5udSAOkqcCwUGHmbXI/YWNmZG7SkvcYOhRTOZJ0VH1iIWLvfbor02Y/g9
msOxk2Y5QOuvR9PUFg4aDpgvSa6rDzzQOihoSbc8cOHblR8SH3ZGvDnnFJxJ+H4/BHWaTasVTaZe
LfOaFydSbot9nDCG6fwo1J0fjRpP1un+at5ETEbj3paPJiZHLn09P5qwBigKyZ4Z5hIHxV55b/bz
HuBwa05SKx/xcw4EtmjXo0xjE0k36SQYpwV5D3fWjji8Kk9KLsbXJglMSFLfOO9SGH8dVPLYSjEA
Bktfl1P1BJInP83aqO+00OVHuCoLMApCm/I9R+JzQ1El2oeDhRZT0FNe+asEMIqGa5JSTOyKKBT/
jiLJ1NxvUWKJ3vRGOJW+kzW6t6dst7Ww5LE0u1g+ZPpWCxsrahhlE5h6So5heer1umyPyDxYw0vq
2f1/2CzAM8lniaOUFeWv+SM18trB6h1r4DUvAFpjnlgmx64UXbdz+2zNihtBAujIxGhJXI8zNnMx
g7MBUJM7Keq7feL+SFx9OWghyjX/aTCwIxTgeNqt8dNhF2owOhgMEOhA1cBLoxNqAc2HpSjmPY3a
2+NGEPF0oiW0QiCXq8PtqdFUxBEF92GuzFOCmAeOBov32q7V77Xj6gYOKO+EVYYyoufT2aNCD7So
PRhdVoObF9ji9DvU9OStbhfpq08dX4vrjj4ZFRD80K6/WFEhmUJ9rAjoVkge0OgI5dwVJRpg9+PV
bfQHsUKJDBIJoRWyzPVAQyrC2GqoXTZ5N9Ro1WiF4iPbVM5HZ6iSyK9rWee4P+jNJcd6csb4XjxU
mebqlNkLr9SkLqIgKk0lSFRFPStobKH80hQPS9V+09vY2MkyNyZKrwn/LFSwN9pkKS2SNAH5G5gp
znJdU5nfSq8eP3BzpEclRPlxZ5K3h44dKT1FaLiCgF5bD1Ru6U3TSIMim6h9HD2Myb7jVzX/1Sgz
6jD3V/R2dvRC6MC4QPeAv6+9B+tSNWMb3FxQTIpSHnS9UavjWM1KjQaPg9duYhX1ngfH7WdEvgBE
jIR5885aC2iknpnbdtHlgbdY4RPazUiESd/2Dzrpo9+lU4QYWp9oO3fF7ZnHpdnhvNPoI0Nag59Q
MeuRGKPt4I0LmFQvBZ45Oc351SsKIhQcJCkgXbu1Oq4tgOMtDh3MzFl+dkac/MqF6D+7pqgBo9JC
/3h/vNV2oUfMkw5VR4kChnG+PvELaMhW0cvphZgaHjTZv3NRVsIa3tlT2V4toByKHanTvgL26sCw
uT7zKuAptXLt+UWgzv6xSUqbiuqS7ORdW6PQiMFLh19MuW11yLsFnSjRzdOLarbUS7h/Tqlp5Dsb
35Sx94/MQU5GHmiqxGBTpO/89WSscJyaMrbmF8nnyQ6Gltb6SWCPWODmzFk5ekPrTAenduZfUadj
tC1Nqp8jHodGMKLL+E2LSudDqXb1dGpFYei+3eVTeTDtNlFOzEFV/AhE2OC3BXDYx1FFYuzJLFOl
e2kHTsihHIs6P9N9NseLPhtlfFbzsLDf9s1YD0fdjL2fnlOYM+2XkaefP5tOFD2nttPGL1nltuLk
VXMzHiK1UVkpk8fbgwrsZn4UXl18whrLWfywqYzpdXv899oB5Sfrp8LFkVp9okXXKkSaXPWl7kX7
GOaVd9KKHK01L61RVav11xGC5HgUzYH30JLhrb+uymhFpphKMWovxlibB82orJMEN/r9YqR7++J2
W7iaTrrDrU2TeJ3y0JkY7DlctBc16zq/j0A9LG20d3vKBVptPhfQON1GtiDisqsFNB3U6bJmMl6w
MFFQWGym8Dw6rXaKtEw56HP/q0s1uzzPAxS6+/Fi43ixkDLBcgAv3bT9DWUcimTKp5faEsVRKCJ6
r+q5s7NDViGeL0ZZE8wVhTuaIZQir0+XgX6mPSF88oLS1l92gojW5Kp+LeKfEbIy/ox12munZeqc
POk0CoCCFu71gIroR7sRivaSIhv40Kbi02xWe5S427VjkN+CHhRJZFp3PYhXtn2HX7P+EnVA+PtI
i8/Ei+V4fyq3EZ3auE4FlwqTRydtlTV2edUZOEcaL4AgwvI8VEtr+YCrqY+jRrvLJtz4VBTRIMWj
Pgwwdz0px+nqcA4H82WKPe1bj3LhowEt/gnEQvRSQ80/T9mc7nyujTmCh2VYqCuArNZyXYqltTNC
feYLj2Llh+k24adlTCB44Z9Svy4LZy8C6ua0SV9O+KDrNrs1zlrSpK75gkgY2uaKlR3NKoZdhgTg
MaQpt3PCVjnV/44nG3BSS4G6iNxFf7zOssIeo5CCzEsaZuNxCq3i4EwtGpLl0PtIS07v7++X2w8o
M+Lffh+0Hmk8Xo+XlAnEQbQyXsiFneEQzkbVPTo4RjePmtc69ZsWng5g/bzIrJ1c9TaOWQbNNTgN
2GHIwsz10B0mt+a4aNZLgiTpIZzU8F+A0IClwEldpiaaP5iwGQ+TNuyJiG0sskSVAs2lAgBL1Lge
OaWjHc0uWkH0U8djlYYdgpJziJosUnhCTParPypVEyK1RSNC3g6rniO63XUFEZZqlxMJHwp5dsmW
JD4YSZ4Nfj3Mw6/7X/U21vwf33ZCGhxMcxXQZm+JzTzplBdW3/S7TqAL4tZ77Yc1xJPNyjBQqOTE
6Hvc6BRNi5k5ma28WIoVCDNbju1Q/TNa6i+rMyLfTbqPSey2R0ed346a9YBJ+7SziVY1nP/9CVBX
OKScUOLe9acENw7gk8wm6E27j4/2FNrjx6zkMYB0pOd26MGiK1Bc0PaOw5+9pqEa6aiIKe7E3dtz
BAiSRgxvLp61dNGvf8di6nWcJVkUeHXo+XPTVxp9+rb6x64g4FYpzEUTu/i9Isvt9KXjIY8vKpU8
itby+oPjTTRKiyQo7dl+gBzQziezKirVb2PdnlG3VO1/DH22LL/CDvyT0Grz52v3Gq0MCquGbERx
Wa+OseM0qpOMwNNiRKZe2kxLT5aox50dfXtkqSXJ0j82S2y4NcYqnZwwy8ELB0LRVX9Mxyd6R67v
DcoTOIK9WsHt+WE06mPAITDQIWu8/poEq65Oo64IsNIR3zJDmCfXS8eH+yv3+zVyncnJYVg8RPJQ
+VrX3WO0xM1FV8ogSd3F1v2a1cv8pqEweul7LflZClNdjp4YK+RHFUTRx6cIRYzx6ArUKu1KHZyD
XeCY9BGZN+9HRJdE8zUP+PEhbdW6PM6aFxmPRBwn3eFubC0R1WZuX9oGsnVwvURFiuW86L0iSLXe
PtD8Vw6YYu+1VG+vegBO0kkRwhF445ti5YRDzeyFInDwK8PX07WPY5jbhwoY9Pn+17iZEEU90FvA
eEk5edqt8rM+XOxKOGEZdJqXHMYhVg4uQrE7zdSbOMEonBX2FG8g+n+reFWGaS+0fKw4sAUO9Y1B
KtHMtuKHIWY7PmD44dzberyz1TYmJ/UsyJegazPN1YY2jDG3UTKpg87ulkOr9LBuTW06vXoJeV/x
HsbskKrlumSZF1OSzZggBGOoDYeu7SKenVVyvD/KzZ5ApE5GWTqB3Kf4plzvPNTdraRORuaCBPDD
MtvpS05qc6Tys9d0vB0KgaTfuSY8XWhvq2WbFqxgBm+pgmVs7Uvbm85xiGxoi0r86guEBAjqCfQM
qncSAXc9KyoxmYG6bx302qR/4dtkqKBgPXhK63lK/HrsQ2RvFv21+a0cFv8ubCN/IwlXM1S7VOhx
1dRBqhsQ6ro5RcY9XL6FWVycvSJXXslWgtXJgIAWSKV5a90Uz5OulpUIUQeqm1cPLijtS5xl3anP
nFe2/X4PxWJK7CcdY6qG10s6WVpv5o3GUIlWPagpUp1tYvan/+HszHbkNpoo/UQEuC+3rK27JRVb
kiXZuiEsW+a+M7k9/XypAWZUZKGI/uELCzCsqEzmEnnixDkZ2NC7FCnXj48X5naToalCMgRyxwsP
+5fbeKZTp54SGs0VerJ9qgqrPBea8kaS6f8dFQghWwDKPxDKbRSrEWaSD15zRYJUPUauVvj5aC9n
S5/rnbz17oCAISmTYWNLM9ttKEfL7LFf3Oa6WFr4N0yr8bXr52UnhdseiUzbb1FWn4mSF94JSC9d
aROxDont9NPBSPUWXwx4rf8q1viPsIf0y//wsaSVPGcVn2z9sGuc0tJo7G6vS+RGL6NUXDcwtHj7
DLLcIbHwjkRjYW3jbJl9qMSt3V4F0r5s5RQ7lTiZ33wikpFIarOUHqPtcHUXh4jxN63LQu/CNDuY
yMde3SaaXhzsCV4fT9udExEncQposu+YK2K1xiEuRjSuLc01Grzoc94u6vOsxe+iORl2rqy7kcAU
oMNK7u0ayk2A7ayydxrUO1VxdDs38bU4dQ9zQn3h8aDurHPpicW5C1tG0rdv1zlpTG8MRdpe+ylS
DkWtl2c9Mj79D0FAIiWaQPV1ncEWqi3sLi7bqyZf9n2xjH4/a3ubaZMn/1oJpL6yWwQQcnWetwM6
+7UYWHDs1OemRue/mbEwIVlrnqOi3HOfvveVdEmUkVksPrlyc/+GVzgJqJYnZkaVhFNKHjgL5Vwq
SR+IwarEzpq496FgDsJGkyIiAHa30QxaTcNiXlrav436kkQq5sMW3j+Pv9T9Mf2/KGtuWOjRmobG
anvtkqQ9AvOXhybFm6aKo5+PI90bDxUEkhgSMwMOwO146EHsF4DJ9toqyfCcjot5iLopPP0PUXgh
8pFYfhvKc6SXFUKEXnutkbY7ttr8j1bgKvE/BJFiOVRDyNjXmXrSNqMSjVl3DfUYZ+GxHy/xbL09
SSd55ubj48AQ3HB/UR50PeFW3RXChPtdMwbLezYx6tQv/8NoaICVPW7c5etHLVZUvb2ERYdSbLss
vpdNqu23ZdnsSafeXQHQan/1lFEMkWvxt/3Te1ZPQ1fCtBXzfORp4PgYlL35PcuZLSkLkOwRx+LO
u42SC2tKBhNpObyujFNYd5hHOVAx3jxpvNGkqA5SVPQx6KsoA9xoq7URsMsH7ZCmiXI0avH2E45k
BD6JdNeT/15FiYbUxkLUomsAK4pXPUnUf+iEMz5GS589TxxCfz8elcynbh7pwEqMhzofcBeo+upy
dcuhciYXMvbi1Kp4quK+UT6P8SyWD+E4V82HcgpD+5w4uHU/UYjuozen6CCHIMEGOZKUal8NeCyY
8skc6mvWdkC0cRRpP+scV8kD3WHKnwgMib0TcHuL8OohotRLZs2sEwrTS/HKmk22GRmMOJSlYhZn
eAzLxbAwQ/EdvSj24OBtTKl7JUnbIDdkSqudoAoaRVNoctdoVsf46Kl5Y3/LF2OIvihmqxh/11ka
7YAY8u+8/ba3MeVv+m33Rd04TGC+/bUXqv4+Axw72nHR/zln5KCPl9F2o8vjhKOeiru0Zl59Rddd
OlNB4/FKx5ZynFpY1HkT1TsX5L1JZKmi5Q5WBuazGlAyaP2gdo24zkb2tTA74WOh9V4s+rNIq73k
9t7sSbdbaty0H+MOeTt7VaUtGZCuuGI0170gKPYDZvN8cReMyR9P3iaSPL1Y0fQgUNbiirmNpBgg
f3U/9Ve3qpVjilooDUlG5yfL3O6E2nwnzi1uZNjSJunMpveimJsqsfF5voYlql9Z6olj2td7G+zO
gMgCIYBDs5Ls6dWB3DXToCUYm6F8kjS6H/XJv1MWFhieW9iPv3nyQMdtCAvsZWqQqzVh4pjdjK4+
QEKyK7rUa3pVsUDytPrQ4Fy5N7TNefmLUQ87jteIPD9Wq4K8yWq7whyvujtyDQiohuUBtwy7fcKN
zKJsPHf4aFGqG742PPnETiKynVoSUanGyT0E2LXhjs64d/CJ1aud58lpAGo5dFooLuNi7ektbF6u
IMQsTBr12NvUXVfJNuSmJW7GwoDli8koXnQVrxM3PWPNbF71vHV+5EaYvLX6ScGMs5k7SUo/83S+
3QtuNDVUclvnKlx6Iy5UgCLrgia7ho3voMx7ykvb/QDqivwya4dqGTXQ23DTKIYs6iuX5uZBPfSx
Zvuqvns6bj+aND2hCE+PHHtv/WxRDPTNPCNdrnlMa/mxdXtWp9N3bonzI8JhO5tcbq+bcx9hWOpW
FONoKZDNureDqrVUGjTMxhUrcvMYV1Ce7Nltz7o1qbhKN/qhEwn1ZEDgp67R9+6CzbpBdPCXfjbF
QE6ZtbyNHcPhKISzXBF5a6OzO7aE6Iyuz99R5motjEVxpMR2Er+Z8+PDYLM7CQ1pBG4K2DPPKON2
5KYW468ZVhoq5W5dn9PBiLWzV8exfmKnDtORa9dyD1Y85cupVjrzjWI7kjEFk47Zh3ctnWFWD8bG
JouqtMG8pgvuc1bmua9aTC4Vj532GS/WvSLL5lNDO4OTw1uBf6iErk7aXhResiy2RY+U0j7pSpjZ
z1Zl5ZQpuSNPWZlg3Dc2DtQIs9dxPjN5KRunx7O+2UTyR0hTcdmt5ZAa3866AkuimPPMAmBAeIcj
KX9ZSkvfqS1sNhEtAMhH814BY9WhZd5GKbp6cQcXcbQx1qqXcXayYw3ufxTWrg393VCy3Ap1nkPW
W20gKiU8WjQ3vFpeb87nHg+Z4hBhPbgcTIEerP/W+UNSGJSaf0iDgZBvR+YYjVNMQ+9cJw+JWztC
arlJknrn0bdJnqS4HY89mKWgKBtp7Fr3KDZlrnMdwOkCx231fxyILM/1iDe5V5Tq98ej2k4ii4LX
MrxLJpIPdzuqfFCMpReud41nN6MNBTmEAwXd/KON7NpbTzxuJ0B3Wa2XvfxrL5JWt3JsPrvwSi99
icq6MrdHpW7rk9qZFnahWPxClVTcQj9pSmzniN+by8783hkvxScqnlL2XRZvbseb1pZLPYVFU6H5
/lRpQhyTonJPgyPmj4+n9lfv+M0Jb5D9gllzO1N2hhN9G8s2ctltMWZBG2pN78f4H9eXlA9vBJna
iPZkJxy4R+wU8UxpyRT6s9q2rXmph3lWnjgRc94CVtTRiTFKf9DUiNP5CxovZXtW0mQMfb3s7exd
uxjtcHQTz/qv7Rqr8itr0GaMZPNiGHy7qRGhjjPPEF/bOTGJgiB6e0xFLvrjnKcVAk0zu8n0s6il
rZIurzL8IzPNcHxSs8qN/JYDRfFHze4uMwB1eEBWyDQumdlPgVb09vgx9OwwfE4FdLn32qg07Qct
atr22Hk1ehpTmZjGc6lbVYrLqNkXEOhys/hGf9u8nFuzDafDnC5T8YdwaM69tJEaRadU77vlqFq8
i3w3t6e/0Xcp04NqsCFOSVEgEFinNO6e3CKaXH90F6P5mHX6gM1za1vKE6rC4XBgn43RmXlVzdOS
IdfzUZSU7jpfm+fRO6uJ07XfYpEh2+3nvMYMJESapjeDVhmbvwTfa/iSDq1bfJ90IYpXJWnBgaM6
ysI/pgaHNEzlwykOX1wjKcVrOOnq/Mkzqm6Gk5Jo0fMytlrt18hT1RcIThb5L5mn/RHirFs9PV50
2/MDbBcsD942hUlymds1B/e0wymwyALSTeP72DTL19jAZMGo3eKsqHW5kwlu73JerxS48FykNoMG
6G28ctIWhJiGOqjG3HqncWMPxxB582+Az/HLSKX2A9Sr4Wc3adPOw3mbwVB84kmGfTi3FW0Vt6FD
w+zmQZHnv53rR5yOqj9aFXHeUykUbHfMrvQsMOd0+PPxFG8vUqBzhoviFkvHWPfVIRGRtPggpYHS
pCO2yPNo+rHb2OXOI2L7KSk8oOaKgj2FPCrAt+NrqsxUBZdaMGY9e3Co9Py/nH7hr2wOaEZtrln1
6fHQtqcjIRkRwwPZhLx+G9KIdQzeGiMLlGyp9LOO3Xp+KukYHt4jG7G4O4t1O5O8glCMlDppks67
unySCgzHVdFOKFC3PuXDrJ3D4q0t8WR70AAg0ciMkz94qy1RTmO00AwZXjPD7C811MlPlViGJxVJ
vFMGRUK8OVMgIB9MCorIQsEqvdTN1EwxjQmvdNXpFy/F3gKzqDd6NMph0W0JiYPL7Jcy1+23KkCo
SttO0sBjlwXGEtsHR4mcnU8k9+/tHebybpdKpXSZSXet2yhZHhUYCZtNUNLBOjzVZY4ILSIeCyY/
s+FUlxmhj/5l1Gg+uyxUl3aY89slQnzeCJIDQbVl7Xg5OAkJU2XUQYzJxanDFtOv9ajbWffbKCiH
0H0Mtsla5Kl5O8rC6oo6F/kYACyKj3VhDqc01veq5neiyEEwn9D9oFzJ//4b0pdH+gJqYI+BqZfz
C1rXoV8AzOx8sXtRELeXzysZZE1pDTNAfNvKp+AXvbMplOTnVNfLnj7I9qgAc+CsIGVkjSNXfjuY
EsoYHUHDFKRt+S4OFeeQ9VGKdQ5NNY8PpV/uj7drUFK7eZHzdIEdvEZzlsRsjNZI5wAX16WEiR/F
nxp7xlDbyRe9PA76uLivdRe16on8w2pep8zuNX+kVWX8OyoU8LNmXMrITy2huCcrdMb31hgp1r9e
jBnMzmK6MzOyx4icj7Zhfu/qVFOcPNLIeuaABEgikbn6NGm9CFyHbObx1GyvCPT/yC/ZGOxQChG3
HyEy1EEstNUFZLRD63f0DT+V8Tj8W1F+/UOxx7Y7P454b3BkPDzvkBDikli9gowwa8fMSpdgyMTw
QrticZjBF4/u4mg783hnIXu8ImVvPjI7MGhuBxe2mRKZfVYE6qxqT320xAcaXrOdKdxmEWQQnKEo
34OE8vS6jeIkqrEoNNMGohnEk56a9Vc6Jq2TAi7oe6hZHnMh5p1yyr2hQcGWkunIFW2erlIRPpq8
nqA1jfh1UhYHHYx0b+Pc+VgwMUC0EE7hMl9nKlE7iFRJyzJIauAEj0LGBS5SeRhVI3s156X+LhAC
KHyaxsZL2I4vk2qO3800yl9yfBrfUT1vT1EFzc02iz11i80cAFZKcWXJGaEZ75fI4m+nIdLKsz47
QguGogQksNzOVxVHf368XrdRJIQONRR2D5jleodQlaPBLMKIN57h7C5Jpp1cePc7S3WtVMnWA0In
DZX9SJKJulpFKW/eKtN7cc31YrZ9zyQz/YnEg+jeR4vVqB9KwZP2iZL0TEve4rj1JVfcxX1pojLS
D6FI0/6EE/sy+ZM9DsAny1zsCbttloNUVSLvZpUDOsL+vF3qtkaRULStuOqK3vhpYsCzQ9THV/RM
31l622mXbQZAbHD/wYrXYAksAh5g9HFfqaS0h8GJq4uRZt7xrR9XblkiyCBSzOZ2QDliw/iWN8N1
Mjs4Jp4eX0BPi7emc7LDWPJyYBoDF67NiVUz6zS49Op1UWztpRqy4qiKWdlZQpuj/FcUukHACXGn
XHOZG3ra4Mm3ROER44vU+iGM5alqMJ6xw2jPsHW7FACxWAjUJ2SRbg3TWWPK4zM3NLBuL0x8I6Md
xOqaCKQ7N749/kp3Y8laufSlwtZktTeqsKOFE7nLq1KmqIu3sXmoFO4NzwbwfRxqu+wYlrTUQbUM
Guv6QYFfXi4QYdCuYx/ZB02NwmOyNHtV4s2VwaeC+0sDMQokHOKrW3fJ8rHXFyYPT7nqOIpyBp8R
yufeoHWnNar6rNnJXhPY3aGB3KryJbh97U62G3dAh9p1mefubJRggnEm9iC6u1FIKeghgd/MPX+7
ozTRR11cmdo1NuziILqyeWeIaM/Y4n4UKDSIk8umjRUebvfTPDXwOfG16q1DmKbNs6J0ex1Wd6PQ
580pRAPFhl2ZWTESnbPLumsd9PtTzuWmV/aoIHcXA/1bsvWFJ/OajFjMWWkPPJyuuEgtB71IAlsN
/8gr44+0qj8MZfg2q05uGhbf/4+3hvFjNbXwx+ELpXX/vYywOhFeVB+tUuyxwTdVCxmJhxc1b5Ck
jTVPh3yyMGdFuxojZpyD7j4lUfnkxAiBGM3ypVmq76EIP+L38EYFiV9jZDbphAUfoKopv+xvqUGX
t1afJqwPhBDCiy6GGY6xVz7lYExvzWcZpKRXQa7heQEAfhsq61kWy8IiiYWnHzDKdv3KM0Ajx37v
HXNvPXLgQgTnGiEjWZ2DKoBzR7lWx9bTw5XQK5QXmy7qy+Mj8N5pawPFSRoc8N+ampRMprDmttGv
bei4J2x4fobQI45ulO0V2deGanwmGEEA29R1oZRQtLidO5o5ujoU1XItjSxGv3SCezTX+iGvnPIy
YmcRiCWePohBG8611odn8M76qeyjERjU2VNS2k4vJHHySPqbycZo0rr9NUVpzJa5mMt1sqL5UOYe
YttLabw5seEhCgdLcnao365NgKj9tBEyo/q1ZFqPUT98t6ZmT55gOxSORdYjojsUEDYqmJR8M1Bc
Y75GSq2ctWjAB83tzZ2Vssk4kC6Bi0G5WzaccznfTlgYxkKLvdi5Jo39fnatDwOaRn6MfBfl573F
shmSRbUFWWo6JOEEQcm4DeZNyIkOaWddkdQyj2NhYntTGHuSm/ei0FYpKYZUd/hGt1Eg/g6pNw3W
1Wqtxrf1wTubmdjrj74bBVSWvlXoCDA8bqO4bgsZhz6BK23uCU3DioHDfRR+fryR70SR2hTykkQW
gILZbZQa2oW50CR6jYxqOWIEr52GXpmOj6NsjgtKcvTCINMr+dqbFHqavb6blNRFIavrPzc5VaPE
yPp/0EURO1vnXii0nWjQ5PNIiubtgNwEQeeWH3ItxFD61aIPF8ekyJh4afvWKjSjgtAkHVDJiXj9
3oYCF81RkiqoNCpZfMR/Fe0RFX3yrlj2aGF3PhOGR7IrlPo6y24VKqmqvlA6ipqRiuGrCDXxQXP7
+a23vhwQ3UOA5Dx0qNTeDqiNwfsSI2FAnvlXgi30syE8ZAfc6a3ooRRugJmEhRy5JgIHt4HKHh2X
JCqiwEBt6OTW+j8VonQ7Lyoa8fhrbiA9XgIg8bzdwPO2HVhqSS6l28K9jm07V8dad6PXBp+66SCo
lZnQnPXKCbhMm/wYz9kYfU3manI/OnhE6i8RpYTxW56oWXmaywZxNZv0sT5QZNSvdZsN4TdtHOvF
j42eAmilKYPl6+lgG8+1pbitj1EArSp+b3cThsloDpcXjE+z7lh485z7latGylHHI2c6ZDYZ8Tns
8872NT0dzVOlTqNxLryxb86e1o3FJcIdcXoRg2s3F88Ji3OCnJgz+9RPJv3TXFTL+CdkNwqsdjO5
L1EWm80TIqxe/Dx6WfVfzh78SQJraOdlTN3ovVfGZnKWAvOi9ydzUZPjWMNn+TRN5O0fw8yM48s8
ai0YjZLM7Xt9dC3sDkBlsYnVynzyjS70vleFYMGToHoqLf84QPhJVRaf7RgC6GGqTT3zK8SCy/dc
5VN7bsx0+aTmnfNXpo15xa/N6/g4LYr53TUBD07uXC76Z3swrP4pwRBXP9D6peg+6hAN4sZOWNv6
yYbBUP/bFSL7CFNE05ABIfU6l72FVW7R4qAVpBo6Zy9zW4/jZeqwWzpnKW3hTyGvQwQgEEYbPo6J
NvylgPLCleEutPKDFyuh+RP4MVIP9jLl838YtTn6IcWKpD+UU1F3h9xOQ+fTQorlnZvBrIdDWQzL
cLG00kqfetuZaMcvqnlUPnAl0s9otmb0WjFFyQ/PGcPspIKaxefGzYw/Y6s0jQPNfXl98sascD6q
2ZzT7T2E8adoVLz8UNtdrSC7pDbNcXDSUWVhiEE/jlMc4yVK77b5LsuGTHspxnBOeCjOXvra06U8
P5ltmS0+H0OhDN85jXsoaPCfDxT70/i/ZY569+BFbfFPGHXlJzvCdcy3yLW6Qx2N6ScxG5P6R74I
48OsTjnOx6w0zUOPzFbTw1xaSnXETrVanvteLfqj3QGQfLQWM0+PfWwqSaCZuZJeUt6W0QWWiB2f
FqVy9dMc9wJWhvwM35pa6/QzAIFuHdQ0HevzVKW1eoEjIvSDljlx41Pw9qYL9aF09uMkX74j4mcP
0vKD/eSbTWjmxwSdme+DhlvRsYMTUfs07U/60TUazTrWWMJbp7bvVPunpjWFeoiNVs/gZ3j6a2Oo
if2qqVVXZT4dWd2fGftWO9hWFumwx3KtP1edqf7z+GbcHuwcLzDFKC3TPbfBJ0UTJYCrGpX0sfyE
22v8RUF589Mbg3CLA6JrAEwOZac1JYb6skiGbCmDQaWU3HYorTu6Mh4eR9ncvDaIklTFp1UZruga
sNBGdRxzpWqDCAjr3Ht18mQliv617ZH0fRxqM2syWcHCAhITaTLvx9v7A+cRK9a7rg2suref4mEs
DsagGcc3RqFYR/GTnkaebpJDeRuFtv+QcsDQB5k3uNaxGEf1nTV50xttv+kgohMalJqPBK0CyPQ2
jt4Z01zT54VIJK2MdRYPhQ9BMf1CHcE8TbBxzpEtymhnePLhdHs7Uu9CfAe6oLTyWXdb5Ek8hf1I
Zt44Q/jsOD9SbcRBLOpogM1KKvJxb/t6K5Q39+jAD6QVm+I1QsVo8azGG6lIJi21bV/LWpsuprRM
Q3fo8+OPtx0dWRkP018pugVL8HZSW2MxCqnYdTXcUDnbimm8S6nFHa3aNc95pr/LE4RbvG403pzb
kA/yNER1kgSBPOc2sCEabhaj965jw/xFMK7edRii7eSe22cVlHNeOrx2eFdtnP54gzTNaCvetRVh
+tHLnPSsmbXyrY8pW6MRsHx5PJ2beHLHyXovmgdkU+uqctlTAsYMvg0aMIEXujtaum958dOGccYE
4N/H0bb7GwIfeD6nCG9TXj+3c9goXqjmYyoCrxpntPnsylcjtTk9jrKtp0ikE71ZOm+l+MmaoUtD
pSMijq1gVopy9DWlxECrqSMazcNU04WfuYYbn7qsEMW/mjdLHddMCaHUZWPVvS/zrJrOeUPj+IfM
yS3h4+ge7lXxtscqPxIYnZtRUq3WPZpazV8ch94YcPqqZC1tekxJhf1YTHu+sXdC8cCjukT2z9yv
y65RxIqNJ1UEhTUPR3Tpsi+oZhrv6koRO7XJu6FAmGEtUjGk1f/2CytxM3tjbIqgTaLJOXDQAelY
USTIFdW2sc87n1qeKTeHHSCKLM5JoxgeH6b8Pb+BfXOd96o+O2PQ8xWLgNZNBXusJbdQhHSxdjt0
gv/tubRaR/crY1CbL66JZy/sxjp1kP/WkugJR3QqJqMWJ3tYzOalws+DtM09wDKUdrO3P88dlb6H
lz8EjqIlB2NMyVspo71PdI+Sk9XQnjkpexWGO7sMQJIuIFrOAdZ0+aN+m5PYQOVjpvAacEGI2Mfx
xnoNmZOdud9+armXWVGyjXH7Ip9zdDezYpkCXVASPhhKtQTYsHrJUcyLGe2kBnei/d+uF0fSjTdw
4VwkiwZ2tgQ0SM5PSSIgsYZJ8p5eoB+P19T2m8lOSWBW+VpGlGp1w3gVxrbFHE4Bp5XyEa3GyHoG
M9ePZeEaxRk5mGY+5NnYxoc3B6bYDorM0fVLz/b2u+VOBOUEpmoA/FAfgdQVP9aU8ShUrwq0psmf
RpnPPw66vQCgmZF0AZbL29tZHcnOgih3NURzUOaz9ykZluhdqVgecn3J8L4rMhTlHwe88yEBJ3mg
c0Tg87pWT9VM0fEyLAnI5H+InBRNEzTBv4Rhn1weh9puBC5scEo+JFi/t65T2mWoGYtTzEGnuvE7
Pc1QISySPaeEezNIRkC/MGqmW6itMo1I43U2B2YYz18dK+mOkWblF1Wk4VGgkL1DarszgdhHoiGm
sxNYqatEpF/sDhmJUg203LPxZK0FNzVmdmk77Rnn3JlAQiFzI/XUJWXwdkVixTNUSdeogRGN4QlJ
c/PJNNI3I6IAOew2oEpqhpyVqwEZRZ7HJYLXgTX25nM2evMHsJw9nYc7Y0HjD7yVgxhm0Lq6O5Zd
R3m61YLOgS2R5f1EZ+lUHB8vuV9OaLcXEiMA3UUAloOf4uHtlI1OEimuE6rBQM3QOIa1AXmuAnhB
RLCa1B/K5EJp72Edf5zbuPHOUP+7KAI1qhXvaW5VPTvooTd9nZ1pXv7WxzJ3TqXqCOuAPejoBq1e
qvlBtaEYvmRh2/7jhIndv1RNMrhfeIvWKtpiCZVKw4rj9DzHg/JGe3ieZ1QvpE0zbDqmc82c6FFn
y4ey0QKzSJwr+Ry6/lmdSFaipn17PKF3dpdsdmQL8y4E1VstjqktOERSVQvySqVvW7Ngxfr01hmv
AMVtd2rzVLd3kvDtUuFOpLAMGiY96NZVUrdHvmyaSnxjlEy/6G4Cj2kxu52lIn/57UoBzaaNmmmU
7br6amSZrg1lhkhD4NnV8CO3uuHMwjU+lQu41jy19jcTX+9nbVbNHe779gThZQqRlIc2OhScI7dr
VIQGlKGYNYqIRv0+b2ftq8hg+I8zIObjz3dnKglFHRiMgvanNZ2RC6dXuopQoZGPHwyWykuiC+f5
cZTtlU1GADJBRykHCDpgtwNyejSrsYE3AoDf9lhao3UuptL9MOlt9DlL7PxfD+/48+Og26GhyI2q
GhxWOj+h/t4GRWk5b6tSNwKqMN7BbrPkq+vF1psTasmE4ishCU8Zfe2QNtepOVdYRwWYOibvceZl
q7uj/cFunD3u73ZZALtAOuWQJKnmz7cDKibHqxWKoIGnxj/axeufVVHP5zHu9up5d05J1OggTFOf
Qq6QA/M2VGwDMJuNYQXQ0zMFT2Ma/NJTliL89KyZ+D0eE3Os6T7CVEl7seNl6Y6N3VSB6jVue9KT
qZ6/JcnkoVQ6mLLCNZlq+hQ5Q/LazFk0H+dWaf7F8zlKPjrwRKInHYmN4mSXahLTouRi+KyJIvF8
OCtNSPtT3s17qY6csNsdzganDw+NONYAD+zbUaLPXoajWxlB2yX/VX1jHBxTPNchDUB60v09D/Hz
nLV4mik7KeydpSm7eAARSEkkIew2sJ13ywjqrQeGV9nvF1NR/s6tVtvZAL94eKvxUWnnEkCThThr
uG5AkaVd3NYKaIlyD+D/1jV3bXGM0r7/qDldF6io+F5mS1SHaR7rV2wHkmNl93s+cduVK22LudNJ
KilHavJ8+O3FwyNOJMgQuIGD7YQPWqkc2qmpQO+X7PTWXS87/+Rm5AKUalu3oXq7ioqQWlpgKm5y
MjC3oCpCaeRxlDsDglLMmxHoEMOONfd2XrK6VtzcIiUCAy+sJLoM+oIjdszaeRxqew05sopP4ioR
0U09GnG3zBN1ZwVa5CjHORL9F1vLhkPUuiAfmhvTEThpc3qcjLze6f/arlNiA5JzcLNagaJuJ3PM
1TpRdWKnSeIdl8TIeezoyfHxCO9OJn4GNN4CiaNVfRvFGXIca7rBCpKlFpcI0973MQ+xM2b0e2+B
7Y5nQI4kgkurBphjt6GaVpmwVFWtYIaSiXYod8QnLym6bzHL9pgZRvFv3qbizxCMM/KjyPb2FEzv
DVYa9LJqKDts7gszMeOBtWMFNZ0OnyclHj6gtRh9swtrD6u8s/+5chHrY4HCxN54lVStiVRFqNsB
gj6D8xQug+L4WWN7dEc6aeocKi8ev1Zd0hYkr1M+XFSvS5oPdqvhONVAyCp3Xnz35p+EmVuMFzx5
6mpBmdnsoADa2oEZdTPYYl5Qdp3/qLvmZFa25Xeh9qPzorNW5W8W+oUrT98ktBENGApm/u2nX7A8
GaVDTUDq7B6GRA1hpEftJWl7sTPKe99Y6q5whzL9dAHchuoonAAPx04wlJPuw2myA6W30SjJQvPT
472zpWkxLIRrWFBkIKA9q1j9iCd7E40O66kflCOtb+PPNG9QaSyUYvk4at08+84i8mAes2Q60mUb
Zue+6sWnLi3s6WJkeryHlMigtxePfNKTeIEiACGueVRDGfVdU8VuMKqtea2GYvgwwSb74/HY70Th
jYOAI3qo0iJq9UXtJKrpIRFe4IxignNSdtX3wbLnnQP4zteUfQw0QvHK5mOtaEd2FTtiUQqXG6XI
oB3N86fR0sazFtvmzohkwrGaN45BOWXkyAgpr+5JJzUXRwyqG+RuP3wZrDh8B72O8q2Tq75qhuLr
m2cQIRvowLSPUO00VydvqVSNDqblBrYT5n7d53T2uv2eIfq9CfxVwJAym9zLqwkUQ2dEnpt5QVaU
4hS6Qhy0yikQ5FX37K3uLIlfHWuQgqS02Fpz1bIiJ3Ka3Au6qZmPY1/XBxTv9mQG7kWRbgvw+Jg1
tLBu93fcttMkQH8Cq8f7pEdc75gC8zy9+eNQaULuWnJkqUOszspJi0uqNVn0yq1oXcpqFL5qhHvN
LXfGApmKVcB64/xYp2Y2esLIbCAJVY9GfhCJkz1nnJB7mNgmi2Gf/hL5pWxMcrY2SHXTUXMKLHVf
zcIVy3Hm0Fq+aFlXgov1k+I+C+7a8pii2aQfmk5Xad61e5jd+eSa3UdUzPXpE6aZkC8ABtr8QHKO
+7aUmVBS3+KY+ytREV3xGzxsvSN2Tx5/zkSpPOUhYNUH1x0rCB2qU1JXSSyr+NIiZPLac7YkGO7a
vep7YkSGC3WFOf9R4djZfqgcJBV8LYryT6XIxPzHWKKRn/m6nZrmgSEY3bu6DeEEGZGSoLCAn6fn
Z7qV/jNm+It+SlKrr55avdKtk4my0fhuQtPK8VUNpPivsVWTBc0qbbbfKWaiOUHi5VXznGCkENKG
MqIsVeqzR9F06ZbZxw1jqH0FidKsPUbwBc0fWo8Xz883LjwHavEvgJ1Db6uvNZACoBYyu4EgATja
RhEd+wIZ+cdRNmedjEJjDx1yMkFZp2Kdomg6LVFu4FYifbWxK/KLITLf5cY0ncIx7/58HG+z0KXm
vkXtG2CFfp/1Me6ZjVfxX7UgFUl1bnQka+PWtN48KtlvSJIJ7gC0ba+OBoumDRXhCT1oI6c9Vk5a
n+lIU95Z9aQ8W3qz13W8nUXekLK7GXa0xqUr993vL6tUVYTddkaA/5L5iv+dF/sxXO2vUWgoka8K
DJ0fz6Mcwc0dBRwGaVnKFkgi7hqcmjuvrzNjIIVri8I5Wk7d/DTHOa4vdsnxe2ksZbLOmC5M9g7U
8kvubxWathwYrfCaJbS+uq5gE0pPOs8Lim4S87WevPyfzCmzP1tnzKKzk+niO3ZDVPLybIomFB49
1FWEF4qfdV90yrOXYx3lG3aueEfWpAtv0KD6/CW23U6/8GBsl2OSmA5NlM3U138ZThEhJCfS2TrU
WSuSUwXa0x5FYlX9Zy+07f9CfXC+0VxqDP+HujNrjltJsvRfaat33MYaAMa6+gHIlRSpJLVevcAo
icIS2AP7r58PrFtVyqSGbM3TTJms7MooZiQQm/vxc44H6YxDYaDDRHwYFKXb3csv/lnsTKVS4CmD
YH/Nxi6NkOO8o3q74AbQ1tl438q4v8380eHUEZr2VSz6h9IbNjO2+t/aalB/vjz6s0t8he6I5kB6
oHgT050vtDaByoWngv9Wy2S6H7vWaKkYm7EM507KVwDQZ7eFRwwEYrcaw68a6IuJjkarK1Wr/Ld+
DIlxJF0K0K1+EVNhB6XW7MvSvIs9jv+Xn/HZEUFOiNIaVg68FSRg62b7aTMNVosEBWDqrWkW3a5T
qMyKGLnI744CEALzASSUtF48e5OtW+iOTLPTmFb951Gr8gAfY/Pjy6M8ny9GQS1hQLTgSS6BXadZ
aOgly+ykBk3u3cLQ35TTIneAW69lVs/OIFJ2BgIkACwASLs8g/xRFRisAbnkPn0kxPTnJGM3jBDj
d/2QvHL+PH8w9K0rrMUNZWK3cDFanJRTFdd1fGrHoQ7BDqgx57V1axT9bzcjBPiAmQ00zkOBJ5nn
66GYJvzx6F5xyqaK8k7TFrshxw/m5Zl6vup4CuwTgSXAIckXz0fRgOkqs2y4A9soD4k4kmOVxf7+
5VF+8drWXInLiQo2QPV6uvy0tpvErVw5JpLXJq14U1d+/cVbEPIGmSoTffPyaM8uCcol3LE8kYs7
MLWM89GcKB1FMXKv6068BE6Bp5rfaN/aerjWsqHawyV9zXHxFw/IHQjfHMeZ9e69GLLnRBKL7OQJ
gnt9jJyOotfcaTm7q4uGV07DX8yZv9ZNuOhXDeITA/6nt5m4U2zrcY1dVKXiGx9b6veZXVTbl9/i
r0ah7Gpyv6+GT5dvcTBnwKjcK06YxGKqpTp/O/jza3P1q1HWwiuOlWwr0OjzuUrizCixLChOZu9F
O5Qp4iFOnOzL7z4LNlI2BKnVghwQ+GIUoWiHYY1RcRLRJGklQvc02WFN+fIozy8ORnGYFGRiGFle
7tjF1RezUmV5qnJr2Rfoubb+LJcdXlLd0dbMKWhwDr/umkK8RoB5vuSt1YmAA4lcZJVynL/GaDRq
mNNJcaoMdxjvzbYQ2S2qGHM6tSSR5fvZrPuvoo6c7Lct3p96MVj4p1AvBNtav9pPq1HVuTKyUVWn
PBGjF1a1Tws62uv+/hajbk45iKCIGcSb6HycPJ0jd/Hi6hQNOLWgEyhCp8D2zM+F+9uH4mq2wP3F
zYVj62WUaWVFBfe8q05lvfQ7cBFxqrKueiWifI6Qrp4OiKMwuSF6gWFz/kSpyqxe0/LqNGRyPAhp
y13iatGeLCzdmmMtNkUBFxhk3AsnWk5tB2+0b0vOvFeO5+d3KHp9tjoV7bV2cbl62Ns5CKVbnWqa
7OzHphRBMSbl1tLaaGNIKmgvb5Tnm57xUOsDGAK6P+O/V83sNE6c1aeoSjNEWs1MN+HytZD1V09F
OsuFvZqBPCvBlmZuc3z19QldTxwulp+FpR+hJjWjelssujq8/FS/2IMIBCFzk6BAb7zMhkhalnZu
3frEVrFCridrm1LY3vk5/EZvAVSAHBw/vDzoL14l8cGKdq6KJ/C78zXEuR3hr7j6EkWmH0b4YDqh
SQTrvTJlv3iZgFqA1+i3aM50ybQw4GpPzqw3p6or9R+pKKv7Qoryo6K339as099mpSISQ6jFXQqX
CU+8i7jEM9uRE9urT7BzravVTXtnTrYIM8v+/PIbXM+Ns7yOkThXQCI5vohYL8L9tm2gfMY8GQCM
tVVx3gwhZmForBpTYmGS5oX+Qcxotv0h6Y5tVlevfINfLBxwZKRqsNA4QS8RPdWbzbAsmTpxxlXW
lvO6NbeWMfbFlV8ZdXPE1UC7LyvdqV7JBp6Uy+cPD2uG2iiXxxoCXpqnJ0maQQfqnVPe0ELD5YJy
avxT8T2o4yusP5v06Ndwot4keJu3P2p3Wty9PhaZele6C+K5QFZiET8MoarmWpssf953k9moVZmk
l8eXp+pyEaLHYCkwRyu1Yk3Rzhd7P8K0HhYjPw1uqTbDIq9iLTqVdvyJsvHvZkrrYHBvQInWbPCZ
xappVL3hLll5Sipl0Ow1H2i/qv9u+sIouDZzSK0sJnKli0dSeW12Rdm1JxoXitBxNH/PUvvg+HUV
QpLoXrlzLhf7OhxkPVJ4MgvKc+sb/umyrm1Im543q1Naa+6+s7ljcn8wtujChnD0pnyv5tHbtq2I
Q3NukldOkcvTiuFR5REkER5xj1/63eRdrToCr+5kabSdsXIj3mkCgd3Ly+T5KOzjJ5MHTkWO5Iuz
Qyicf60l7k8Y1Hg3DZK34jAVzfhahPxUEfl595io3A3AEOwQgMrFZZwgVK6Vft+PJ4AhGuiYVjZ5
e+Uv+hVWs0u5y70l+9N2tMa4S1q8JpYNyiWcYyEFdNgkeXqvGhAME3VvXsfp+2yw9GWPOi+bQm8Y
cZeZB4xmEIr6WRb0UnjLPo4K8VW6evE+jcAmgqJNMpose7H/ecYGFlWDrn2whBLZbwZFPCywAXkv
XK215eBFIcWSCBanppxOla99MQc72SdVJl7Z4c/UGesoHqcg7gEMxTY/X6BWE5tekdYzmOxgGNt2
cjo7aOC7zZtFKzF88qcJPEybOh+j3niKy1Nusfv3mRN7akeL6wwvlhYYMZiwtdE21Jis8TdTo7Xt
AiuZbUtNFxTlIturG28E7lvq0+B7BNuF4d5qRU/N/mkd/+e36X/FjxVZADz7Uv33f/H3b1U9I3pI
uou//vfb+rF817WPj93NQ/1f66/+65+e/+J/36Qga6r60V3+q7Nf4vP/Gn/z0D2c/WVbdmk33/WP
7Xz/qPq8exqAb7r+y//pD//j8elT3s/149//9q3qObr4tBjt79/++tHx+9//BmsYFGVtRkflB/Sd
OsdPW3wd769/fPtQ8Dlhntb1Y9tV5X8cVf5Qfn/1sx4fVPf3v2mwZP6AukJ/PVbVysXjeB0f//Wj
tdQJmAi3BZUkK62skCX+/W+G/seaY8AWohyyenMREqiq/+tHq3gN5g22Lt7KTvnbP9/S2Xz+e37/
o8S3uUrLTvHBT41p/32CPHsNl8mTHyvISb2dHfviOrGzwDUeC4SANpIkLSkDY76V7sYcKVmF8/Kh
iXd6ufXx13a2XhI6EV56AVpg2w07xOPy4H6TIrD1oy/um4Zk93bx93UU2PnBXT55/ZvM/Q7eE5az
EaTdt8a+M+w3UfweJWASb0DNDBkazkOavPPkrdbfuvVVY14rsh/vjZ2dBm51/v9ai66XlCLn3vPK
MI+uDaMNzZQmb1Xgzku4dLeuvY9REOryq1seouh+9D866dtKe5RtSdvL25Z6ksKppsS9Jb8pspM9
HIWxG6Jrp4KF935yAmmFZrPRsoOJG9X4YA5N0FZJYEQqzPr7Yn6XWO/pzqjJTwbiX3l0k5tIHYru
KOZrXGBaPmfcifqQ5fQQeSOMCFHPR1ybYVBD7q7k22nei3RnO28TH1vxbYZirz5MyZU13szDaabF
eLRJkqsFpXi1y1UZ6MPOyk6YldOW1x0O7fJ5A3NQm67WP9VusT8l010v39ejHmjZdVHclM5ta79r
1Lsov8mSg+aEmdwm3jYtg7IJ6CffZZieX7Xawa0DU97Uxs6s903yj/rnb50j76uCP/8fHA0rwf8/
/7mnnp0E+8eqjVNypH8cM+tZsv7CP7a7Lf4AmSWsQS9AKAvO+M/dbut/kGAjekVMhykTcd2/Nrtt
/UGTAkzdQBbovPbEtP5rs9vGH1x0lHoA2nBl4wz5nc3OVznLNMBl4KIAzsA8Iuhe8dbzuw2DJt8d
LMz5F69r5D6fM5bU6NbiY+oovPMTyncqbOLBEjtht9MHc8i9B77xdIy8KjODYRFJEsikR/xjisXs
r2AIrgsXL6bPTtSnedB1hS9D/PolVftYjm3gLMPwdjJd1UApM+syKGLlfaHobPXsQX12dovfRDel
56suaMcuwdvCrbQqLKRbW4FEPf6m6wwrCjwDWX7sGgO+4UOUHdJB9990IsdMyGyqB9vJmh9VXY7w
ERL9YVlmtLZt6sk/Kx9vZ86GfCwDN0/02zSV059dM7gf/LIY030SJRnW+FkC0ijmOE2DaLRdBVmz
WLjI40I9CNkY35OyMOxAW9Lik9kx1YE+x9YYRN1SlPAQh5Wrm1APCIyulZ+dRCzXFMXpaK2ZRrNP
jfytabdeE/aj317RyBFrwkKVGhpsZ6wCv8qy70kmtTkgD56vWlFjbqEPnSu2yTgrbCLw9DZI7bsx
D2naNgwbx4K0FnRRaaUBpE+TLri5ZUXbqOzrcidKq76p6jQeglrrzS8YxxtZUIm8veOCjLWtpfTq
c9YtKt7o0s4dcs4OFYe0hBbmsUe/kYZyYxtMNrrmrUanuE9W5fhf82mQeoCdesw5VYzGw6Ctp3Cc
FF60kcnYXQ1J64kD9WBOI6vOimRt4NT1dGWzGy9wce84CUVpJShHyLcHD2NxFcQuUd5OG0vzMEzV
aG6EPuZgesbifUAsmxahFmVuTGc+mYFpdAa2E6Vbptq+n3wIoqjS3OaKXhQzAzm6pCBTVk0RAvir
PhyivjYPXZM3u8lGSReQ+nvDFqOoTrJQWpzo8esx33lj596XU5ccSwa+R9OXeAHtxPCvEBZrLI7T
WYUwiIcPE/0rh9B1s5k59/tCXNFVKOvx7XDth5xWe5goUfW4brweBe8sPLrEmV6k8oCoDhYQxQEr
DZNF827cpRJ0Fx5dD3eVOjKMIMo14QUSb+XlkGG6Hgd22jrOofLW9GgurdKjlZFM0u1MQ/MvZTf5
f9aaqTWh3XlQCD1l4+wS+fPAf+fjvMMw1oc73/FJTd9jiDXX7Q08cIO+0Eamoz8bcCIfs4pta4lp
NAOMLN1k62vT/ENORvonZLAmDdyh66wgy1pnPibCT2mVqHNCBIvetD+M2MutMKs0W24MRxrxhgoP
T5OjwVw5NpHzyS2qUoaWPZFVdHATeJm23X5UNAv6kQ+jhskGfPRgbOvoERYTQmx24EhPJXPJNnm9
wlu9qgojlG3WFIGEEtMHMHmSTxCtzDEcrUYYoTslehx2XQLlStKsgj6jeZbjlLTABQ9zWJ56OBtl
tQRyXTwhLirKvaKFR2MGNi4iSWjJYYIZho82FqK+tpw8iOIp0lgaSG10ryt02ofUfRu4nlZGmzJR
rn4UyhuzfYdkOgrr3LPdXUXDgXE3azFHk8gWYR1mX0LAreaO49CK7Tbftktb2rj81EUdLvWotbtk
ydxhFzVTTiOPQdqfKweoKMQXCSlHV/nfEa70n4mGbW0z6qka9pge4RpCINm996cZG5wsH6Q49HVn
gqXOvaIHgZa54474K645eXQr+8bXmfpjKjBp3elC2V8m3+7HgAfv7wHR42Rb1NowHloaC1j7OF+M
7t7GVLkNNG12xMkrBjvaOt2S4sZDFV3uxlGN9cYtVP5dywThkouQDLZlsaFweednFnRFt+lR6iUQ
4WQwSJzzoAQGTqQ7YbukzCs4DPPnwOeI14qBcIp9OlX2m6Uqb7LRJCUroqPD3Htpee1V8wkf8a0f
g5mlBpr6or+VsbWBQ3Vf1MNbu9G/qTq9o/I8BEgEr2Az7K0+STcR/aISUXSHgabRlldeC/RvflZk
gYWaV5FpkeTV16p1PmPN931W5buJyBD5x24wzAcjPg1dc1NgnQMB4mCp5Ki67FjH/nYmjF70MjTi
/O2UztuiST63g6dtOqdpDm47vu9RgNL4Jp0OcDLWLqD3Q6FxtpF255F3UyYWfoONs9UBBN3+G2lp
GQ4Drqw+o+V6vM/aEZw88q5o7faJdlvJjv45A/sy39DQcactIqDcaW9wdd0oa76CYS6vbGVpV8DS
72NpF4GDcKymX9BhlAezKtiqc3tEoUJTndI7tHEBhjDcK6M/DsK/8o2awyeLQ3v6ugw6xkSjOx/5
/U9RG39Sma0CxEDvcple4Yt8jc/QGznMQ6B7OCjp+rwfmonYVOdj69i+g6rzzcHEe1sMifJDeKUg
gE6rPpZ6HJQQr1TbbTXb3CUDPI9puabEdJWXxvVoaEZYlPRLcOy3fTKyajhy8A85xpESdeB5zWey
gU2RycdK+NtGzw99Zh702fsImjgFYknacC48+XHRbeSK9Vtlplsjtaxg8YobDiMrgG+RYsifVdtk
GWWYlMZH6Nsl8r41ksm7b2ll3rdN4YU9uzHsaRvhavmuqZr3g5l95jwN0a0mR2rodwNUYEKjikMg
dbioG8C4HbHPu8atrtFOP5h58gljFI8U2zDeT2Wy650iDwCZ/KBIjD7QvOlGjXRqz/wk7J1quhsS
PrNmA22rvhlTtqNpXxd9+82ztSys3MG4GQ1jDrrps13nJataPDIcrifyNknb0t10gwNZ0ImI0Qrj
JjPsrZVEzd4j3tiYtfZ9wbmkrMftki/RFZSx+p1aYWlBZ2OMAa40ebKzMQlK6z7T60Dlfp8GlSlm
fDMG+8++HZY3i4w3shlDL28wtijnO9Med0WWbIzSJP3ymMOstE9FWe9b2nTHQ3yEM3JbLjLEOurY
5qXPm0+/LmlysxQYgEXcG1N8qwnn2M3i5HbYQXH64filI4G33plOOYfJOG5MEW8T2+23Sb3UGeEP
ggfpkRM2nbnBmw+dpiwOXa8HpiZv5jYGMRYn0yjuSzcKlCu3aB73se6fwFdCh2RRGobCBU8efLRS
SL32CLkSTwIjfkmkudNa9YEo43NKMwY/+VbW5Kz5XTqTyLYs5+odplZXImL6neGBKFCj8KT45fRA
64fx1McfaZMVuka7i9puhwWeVnVvZpFt+y6KbvCNvda7bKflRRF6cxT05uNoWGFe2sa2SWQTqGSq
Ay6Zeq8WcwnKtj8Y2LJk5UA/k3UolZZfIr862XWsG/sIhDKAGL2JQfd2A628nIFL2hfkmhEns7l8
k82cwvxylg0SHWwGW6IRfem+w+3cVQjgNtnSEyOX9sEXxe3oqOtyaumxmnOcqPQzJTyImguBbTWu
xFCneSC2Hg5+9TCZWt2EAm+tNBBdkXxxOyboGC+6+93KO3ypoiYhL+g6b7t2mlHYsHl6uatk386H
VhTyi6/T2zDMRE5D0LZCqZKqTk9oNinGMeyiXtsVEm+hQNV9emsPsHSQPaR2CUWnsL+1TlY8GHYx
D1s6OVKPgwMu2iDCWXEKI4cusWAgJe3phz43Do4YdMovk+BKpBefG9h1BPcVf44qQFNjXZHB9I+8
WzkcTRG56UYAjmYsSk/cZXFR/MjhwCxBpLf1fau1WOHrXkPxYgI//KjnLk2ItIn46q2I0u7kUujB
ACYf7Hc0hDGw7a19bMYSCGBmkM1T/Z2tpS8BXY5bTNkGd8HPuqS3HpAjD7ap3Q4ujcHVcDeOplKh
0XXz21yrh25bGC0gxNQV03jg6tG9zTzFfROMdsYXLEoipCu9FjbXomeukaWfm+Kqkqn2aVwq7ZbI
ZG6u5SzktlCz+91AIyyCuu5pfIbZ5vL19yHI/yOweAZGvghU/j8IQQLrvQQ03PdKneMMT7/wT1xR
eH/ADYTMS29ccuzVuuUfuKLh/8GlgMcWkCYEQkp6/0IaPOMPmgCBK8IRQvT55Hr9b6QB1shaGAFl
ALCksvVPCOR/ACs+sY3+jSqumCbGRlAlqV6tjcQuG/dGVpXoM+uJY1e3412PrFWEcZ+1/efJ7uoc
ICHDNn9XNfnSnnSd0tN95HlZdiD/8udTayCXllhcoussNiMOfcMhK8Bng3zuPDw1o1a/k5VffUzi
1MNSE8b7TCIpU2dbJSISd3biRNFOqwotqQOjBLi3ie8hj6udktSVCgz/aCGzbRqzvwehQLbvQ8g+
eWWrvvk6xPoTjgcZt95kcNuRJZMr0Lna3vsxBZ0wsnvns9FbncJ804/JBkboHAQpwInOiJA0kGkq
ErZVRyhR9mWmByJ1E7XD/Fveo9wxFV9hqPOdbg6GOOpGtuT2TqiZVwVDt+FmpMQQk8j+tIz+mqyf
Md+1NnA5N6sDKtVLJvqZ3rDRysHknbkZVPo4a4MZYrFiQmr/upBG+5q88YJksq6FlZFEnerpj33p
uxalSBptowNbpl8LYIo5xCaKERHb41fdLIgCli5tkuuqrOb82+Ir4/1Qj+rzPCqWwJyqaXzlDZzD
YHwjzlpotTi8QDbBx+yCq6RibcniuCT2VhmNcza2VpkbvL41vKAya1z2eF0mauvlviIOouJUbcvC
jV/7Gk9GDT/PBFqQJztnGCgwvtia53CcECXKqjwCOUjwYBWbKo0q860sJbpvmXT4bdqRFmFBSQVQ
Xk+xsB51I282xqSZIpCyNpcHKx6U/5El79nxHlAmaUr8w/p64WC2cAu1O2tM3o3RMkffnAEZGk6X
oEdO+VslT0xF2PFYXHGsoM4nm78ozumZl2BU6tRJkKZe9WWByY6cPbHw43x5+Z6X4NeB6HdDvQRj
Csog7tNy+6mAjEdoxOqIgNigIcKJaKQxu7dZVaxqkYJEizSiIJt6edTLTbPyyuCDoDFE8IS0mjLO
z2XrwhubuhQJuIlnYoeSIBDZWXR737SZ3x5eHuvZE8I5gXjCdkEpiw/9RQUyhhWQmzLHGysS+VRv
DDSK0aGby8G7mpuOtsZdP07Ta+6W5yQQXiyoNDp5hIRIN1c+z/kjwhLFPwrSN4FPDBNgMpQ8FVFG
2A5pSX00ZvptdYWowcb/BZ//D46jdVgc9sWKSdO1xbvYjItZjHMFU5xh9WVpKP+M2Op7Xo1y3ajs
by+Ptm6psy0HJuusuuMVg+e+u3hIt5MmTBeXnrGLJvtD29bunmai1l6Lcv+k8KDaFtCorhJe8CtL
CBHMs8HxnAboXxuQ0DDmcmKjSDZm2lisHxVNdRmH0gePvVct2Q4OCCi9/ECQcDh7DI9dmurKWFKr
NwYtLzssbOhXRylNdcJIwkpSkT65UzaUVIssJUK97HPzbTPRGY1rkoZN2YSma6lQwVZqqvYRE1zc
0TaA5EKMxgyQ30djM9/XnS6WwIyEJu6WaEiXH1ba1A79cZWQFOqGEV7pBwx8tOERmtISfxjtcSAv
zWYvkzf2mJr2bQr009yVPpraMDbjSmThmFuxey11d57NcDRGLyJTy6v5VsWVXWwnb2paPEaX1MSO
vTfK1PyUkfKI4ejbcWHXNApy/fxDQi+fNEimeDEmItvEbukVvEzL594zYX3Fg1Oij5B1LEjk3T5B
TVfn2Dhed7FuJbdALmW2Jyct7AOfEfvLDrF3Re9cegia2dccw9HojblicBuJgJOjQ+lC86rbxM28
rDiyct1p3NDMbPI33TJgAhvQ8lKTVdC7ZuRs88YsJutU0PRwtn+UlijH9tDURa7hJmGVGDhuS82G
gk4Ljmgmgo9n3KqPcVpo3qOv4an8wYSWDsAqHDSCwYTktv6qOTXehGlSNk2YWpNKuq1vjJp6JLJx
uw11ziR79P08L680KyImATDJGpM0oqxFE6R4yFYb/BancSvtLpMysEeF04WZeWX+yTYXUqNWGNV4
Zfai8DFvG7EmduK6G45JOWjaLdlZzO0DwyRR78jB5/JE7FL/KLLa8+9jOgjTlrOvHUN+BhaIE+50
0CcwCznN+g1RYWrezyWU9ethmlW1s3pzBsqXInWuPAyzU7FJ0UxNHwChp0OMubjc1SiM+F6GzN0w
rYtsdK4St2zfp3ph+NuqG0vS5lyLe7F89UotmogwmbIqgChe2XKPEtIquzeqMZEb7uuSiku9wd46
WebAix0DE+hOkbyrcrkehTdYWHQXMj+ONffKFOZul9Lu4MrDs9Vttm7m29l7hAVF/xFYf5kxb2wz
PTlOltISli4O4dNOmlaOrbvSkTO6QecAPlMcorcy/bTiQeCqi1RqARzHx7oag94uKSAG/dgJcm9U
1eOmtWYq8NY01Fq4wt2A+5MmdfPkiZk3S/qH8ukrbkFGemRyk3prR0anb4onx3hTOgSk+jhO2ZcJ
Mypv54BB9be1SS3szTJ7xnwjih7cGnxLGxr4p2PjHsZIH6Y3c+UayR46iRHfwE+M049unsayvxmy
ovbUdhwTLAtCFoc9HbHD6CLva96Csn0gUZWpGSxw9Cessd2xK4fAmyI/+aAGO00Pwlb12F/hkEX9
a5AuwoudN8HXQB6I0zioE87dbnVXgWjDk8mVxUkBwINz958zeWv3qdcKDEXSBZrFx8Lt9f4a2lE1
HbUWheiNFiUg0dNo29/mznHz1y7E8+OaDGqlGtFpAV0wEcczxmlUOomkBbO7a2YqKhQs1FEVVbOZ
3EYP6sl9zbfs+Xgw0vBnwCuU3AyzqPMLOIM5Z/TD7O9kNCa0uqzUoXL1KvAsDullsV4Ta57fhevz
mWtI/mSaTTh86UOrRWIYutHzdzV90ENW47SbkmGhdhSpN17vGUFVRN5GE1b1Sgx3kRM8DS0okpu+
yeFJWfriGu4r4orcXEjQ+kQlV5KjgrZEE1QOXU+aT7oY5mOOmw66w7Z1wjgrxmKXNZmSG1GVxiuc
RGrvF0EB7ZgwisMCCW8pmKjnL96IaXVCySb6kVDMvcp6wzw69OZ9Jes4n17iK5fPRpi/tvzFD/2y
JY2L0sRylqj50VZFbmBEopJ5U+XElfvGyntqtRH2/q8EHZepzhOnFisAXF9WY+pn+vYIsKgCDfrR
sMuGMAfTkvvW1LNpR44+DkeZyo6e7S1Nj+nFN3dHL6LlwOeXo67nj46SjCY8hD8r//LSEGNyRBN5
VrIGPgnVUGtfTwjAqXjkntXeNOSHcRFYjWU1rzz+5RKHaQoR03dX9j27+bK1iGnFs2k2tn2whhQ+
YpRMc7f3zN64Lzkdk32lsA8CLB1E2IHLv2bKfZ41rMtcpx0Q/4NDDrHj0u9FM2PR207q7mZIaIfc
Mpur2ByT26gkUHplef1iLIAdCGUrjgNTZA3vf8qLcrNbrIw0dUeM7b+JibSCyXHkCYv33zPx+Wv3
rstpdcWECb3up5+H6vVhnJ1Gw3stdpONN8EAiSuNurBudfUrYtjztORpsFW55/iAVqiLLh3VZzOF
0VLG8Z4GwN4xayX1ABuGOHKiKKRgB+0VDw/rlSPhF6NiP0xastqCmOQn548Ik5Pg17K1Xe7k3V1l
muNR0JV5Y066+Y7uptDU6LvSvjKHT1nyv9MTHhYlO36SqBwwZjZRXp4P60FlsJBRpPsKbru+L7Jh
JLA3Z0SyFCYEFSP45nFoLNRit3leF1WoZt0dA19vs99sVbd+G4QJPDzs4rUd2uXhEfdDFIMEyz2l
Wvo21PiT5h+HvhkCZ27S15jhz145fCkuAxjNkKKZ6XUv/7SqsjYxOrNXlJ+8dmh3qSwaat3GGNoz
XUk9ysnfe5F6r6lcz88mHhKhOwkopxJ3EbnZxbD20FRT0kRqP8pJf5dZ5nivl2qswr7vtcCGQv7a
iOdn8tOI2COBP3EBIj26xBJ0aWhWT/i3j0dja7b0Iyopyu9Ls6s/sag/m3ZW3hddPL2JCefuXj6K
L09EphHQi+0EJMfhdCmMpi+Onjci6vZzRdIpcwO4KK3U+9w2Byo5MARGrXY3UyanV7bUBbN6fW4T
WTl59yqKJQG/uGajuNTiZJiG/dDHyz71OvgYU+F/a5dhOs6pXYTL2MmQGnO6zYd+FaQJsZcw5DZu
6kE466E79ZFJJ5yX38mzo5NlhDMWU4kigKPm4uisaBgkso5+5lozDSGu5PVeU8sDvk2vnZzP3j4j
2Ws/RpS6MFouwQ4nbYq+wstkn6etGU6lqUMXUt1RZo72JwYH6g2OJCLQ3LhT299/SCyVVmh+lQlf
Ih+VHZetvaCOAVUjxnMGKE9WHj/4vNvvLw/1tGfOjjEkwWtLbqiQPjzly5m2abiErGc09rwBtaWA
Rrmra6s9FuXy2ORQQiqTApXpNfHt5M/GvlOZCD291d/Vyyx2S958sguzDmMSNThvRgHDQiaPpYaV
8Mvf9XxGiLbXdpI8Mk2J2fwA0eenTlcUDQN52cZJ6TN+lWt0pPqCJhL6YR9H8q1bu+q+oPqHBN6n
0PzKrFwOz9FKR20fEyWuU51j6Hx4ieJlyF1n2Y3U64/Y65R3TjM8SCMZ9iAIeaiS0b8qtbTbvfzc
56ctd8w6MKZpGONBSIWWcz6wA6lPCvhRO3xqyu+5Jsdik7itPoV43dQw+2wxfEwpF314edzz43Yd
d02oqFfhy4l64bI9rmHKCmuYWd/1qWfuAd0xrq8mc58nFTOtxvz4fzEec8zGJrkC9Tt/znrGT6eK
gNKdyFXX6HfHGzhJ9r5dsq+JMemvHK+/ejxzRcF93H24Oy+OEs2qYaL9b87OczduZF3XV0SAOfzt
qJZkW9Y4SP5DSLLEnMliuPrzlLzPOWp2owntwczCYAZrqiuw6gtvcCsV+CxiIfg6kLWBP7Po1mOd
bPe2v6SfcHZEyrXYjMG+5B47nmDRGl6kEb3veij5G1AJOoqtSb01fIEZ2GAuySrKE/n/v+1/G8i+
IVQJXBkvb/l7PjzTqamIZih1FtQEwRaEo7jv+ScbgZHEgtD1uaHAt+gMRigERvp4KPR5CZ91f9pN
fk47fBwRQilwytsm/uArn3oE/s2L2/HdK4Ka9JxK1Wp9MJpupO3ifrBuGyt0b+2qLlc51br7y2fy
dF48gPLTI67lIZw7eWa9bWOFZ0mJT8/ZeqGXrFTLr34mTeV8KnqWswILicgUiT4KSSexRuuBL42h
uO6wFSu3ltmZmzqIXQAyZPuqFYJtwqVv9/n5kVHLnWOLtLnWVGeHkPncVt25ReQgYeybxY/BRGDt
QFyULT1sp1cockBwuCWJBl7Y/PXWvS4RoYj0XeQoXfUNbT3Y3NBh3Bh7wboxqk0a6j5y+kZu+f9V
fd2m0cKETy9T2lKyz818UV6YV26sRFfGSXSQJyaloT0HhCRHlWVXUQhYY+Rib80pTj+/tTLT47JB
zcuDQ3v8dThTim1dz6CV7UTAVzTnEPDa3YwRbqoVpoKbrBs/Zz76fp7QNEFIDMkMYnVj9vWzuB2C
AoOxg+X2IHBL2mkjsFUrc5sFzbxzayoDJY4v/ZITuy6liYYOwLCxUw2CcT1PuwN5EzFimkx7oUjk
lFJam0+fXCmSih4Ciggk7bNXMQI/EFtTY/A6jeEGNWVwNdWUXDUShnl5KLlSx/coW6bSUID8wXsx
PzORQSFXsUdtF2WZvg4jxfiKO0N/i+VueJ/qoPouj3fm0uGEEvdJ2hv011lqmaHir/Qx4+kFwFht
aoc7M8z+Jih9XV0eSS7SfGZ8/ugL802iMD5fxKrsE9QCp13pRe2D2uXA9tQ0jxde9tNhqDxQtaOT
hnQjfMrj8+9NTQbYLNB2DTLeqAMWlJjWSA0avy9P5/R+oa4CooYgiSISBJ7jcVyw7wrIVm2npi5n
gotoN1EG/ovYCQJMvqi31LfELga2u/AknR4RCdWxLPx3CRD57I5HnlylTYt2gpZm9sour4w3l97A
rSL0R+qI9ubyPM+NRmWSBiXCvdjkzu6TnLwBWUZIcIORV2RcmJRtobXUayNNnesqGp0l94X5iLK6
jkkuWkmUByFizmIzX6n8IgumlvYYmFbhaa+d7lwPiMSsaEN/zihSFl/Be4AYIPuRsKi5OE6uZbjU
ql677RShHipiwr2SFQi/ZiAIlxTSz0wNsD26BtQekXs+UWIlVS3ClsHKTg/3OjSeDXZuFWS+YFir
ZfE5Ze//mRz3sgSEUWWeS+e66Dn7QpjtdtBa/KCCEpqtl/rWZuyyGCc1u/niT7V/0BvbeuDvlmQR
57eLXFz4bahBUbhC3W12VJuE0KmPlXaL1c+wpp6KtQv9XSlytKTdcjIUEIx/zu7cZhR2ZxfZ4Akf
/INRbvvGHh9FjI3vXVl1TXxtR2Vyd/mjODeYB82arj3CTSAjjj9BA8SaoUUmYVKZxze+iymzV9Ah
bb2mXPj+zgxFuVGWIiwOJ4IPx0MNuJ6YlW2W20lDaw0gbiCAyvsobAGfrfI/n54YDzUfH28Po83N
p5LO9gGC8e0FtNR3ZEnur6TypHku+P3LQ81fcooqvAaAZzgXJNtzMGDsQPWufAfoqd+21wgDAJHV
URXC1mkFJDpel+W0pIzwrs3/8RFiUAqXxL1U2Dgu87slcPXYp0XfbLWmGu8Ui2MCz6Nur6ae/q4P
lPvG0Tt/BwJO9deU6iBoKBqoX9EO+X+AqpsDbEnQ859eCxtwJYG4Cxeci2G2yV7S5ppDL1837XyH
JCE2y5VZjNsAfM6VndXRri5N7LI+OSz/OVSaCI/RPdIpZBwP28ZmYIAU6begJUawfoAKzRoSFZit
6aC2NUUHrV14n0/OsxxTwgzZCTIBdX67B4MyhEnRb80xTd4iPN13DfHCoSjV5rOHWQ4FgR69aNlA
nUcc+PYUoTVG/bZH62KVZpJ+JtLqkI9OshCWzqMODhNxG+VbxMZULiI56w/pbzQhe1zZdr9tTMX8
Gjt1uVZVv1/4ZM6tHVkbIZRMEYH3HY8SGmhy6J3Tbx2jEteDnlQ7GDJKumqUailbO/k85Yxkp4NP
E2CSxAt/nBF2552B++iw1Svd2HjWVK0qwDrfwzLyV1rSwwfouvyzl52E7kk0nZweaeKsahH5kAm1
uBu2OD0FG7Mt0muun3Gr6Vm1+/TZp4nDVcDZp7c7j2v0cmzzzqWU2+uj8dc11CFDxCn3AedH7Y/C
VIe9T1r6fHnUMzv4DoMEbybLayedx1ANa6OG1h9Z4s3oCu22A7tCcc0cF0pO50cCFQmjlJLI3A7M
zHLK2hYSI2akBleTrXCjeA28HvrnC9fIPBTm8Esm+v8banaNOL40qc/HfuuikI2WQ5KXKwETYm0n
RgsczA/vFBHEawWl4oWkYgaeI8KRYwNNBxlJrZ5jc3xM69iNnLKb+m3ber3kF/UHLwjCu9QZBkDF
WSKKVR411n2BAxfO8+7o3akCn0wVKd0bHor4MHp+uUmKrKETXNIBJ5VVl0yVztwP0nXk3TXGps0v
//2H+8EnefRMqoxbKBdvGq6VcMEcd+F6OIkuWQueU6AbADYBFsxCoMlOYVh7bHkjnOS65PbdubVv
3LoiNLbaMGoLpQZ5BRw9pnI8W8pwyuTgxGgRSFXJpSoYr4KM17R0tI3OjHYUn7SN63YNbL4hWDc9
gP+0HJZsU87cUAxP9kokJlUSZmvamRO64hFAtsoe0i9apQl139jw4ZyintyVW6Tdt9ZqLXPB/+fs
MpNYAp2Q7bI5YgOdr34QKkcuBZ+xIaN1bxrYPxs7S+EFJe5SM+DMGUe4FUVG+UwjCjNXghMNiMbJ
RmexhBLor0I0lF6pdFo/YEMM7UqktbkbweD+FXEvNiV6PgiUqGb1WoyYCazUEA+LlfDTdivUIcIY
iQrGJnAH9+mzlxuHgSSR0hP7ceIc1mBpQi1aQJ0SJKUldlDa1qq1QlvjImL4CzH46TbIOILeIYUg
BKPnOrB8bIZdAm/bGgnkVmAr0yP8DG4Zvw2ZraItXKjnxjPpUToyYKVTMfu6sL6eUjGhCyCCREAl
s0c//VmkUZevmi72AGSxT8XCoKe3OPU0meRTgDYAPMxe4dakpd6pcbeFppzsJ9prv9UAsLWvB3G8
vrx9p3cUMrdUFcgWmSZn7fiOAkE3uqOajtsw7JpXXZgGeGGn/315FE3+Z45vjeNhZuvYmH3d29E0
bmGZWpvGacMHrVbjitRG198qo3GUL5pRIIxDT6H7DTzU2OQAcNERaow9C01T/PJPOllkIh1UDuUy
Uw6nJHo8cTh4YNmIE3aI+ISbDNTTVYHR5Gok09xeHurkEEkBfdB1xPg8WgRXx0MFVQBTNamtHUbF
3R2YMnMbZJBk1bFCeWdMumHhgTwzoIasHdJl2HDieCXn/uHhCfsE/SiUG3eudBDDGNL6ZbhweqTp
45ewc5RhIRg4eRSI4Oio8T9U4TRW9nhAMre0zcdY3w2+WnzTo8C+V43EeAtMWCirDFwoRTmV9sl1
0HlqdtVI19fLi3wSj8jRpWIljSjZwJ2dMII9z0gToe+CPKwesUPtv6oUBx7Upi3GdTLEMMg7GK51
rFcLp/v0KLGWMEPfmXZ8Q7MI3Qn7zvTtUd/RUpGcJstrtrhJdocgG01v4TCdPIDM06LOiegXg1Lt
PF7q0nBSy5xKfQfrOt9EgI/vWdG3DKEaFKC6+CrttW5zeW3PTZCegZQf4tEFrHk8plWqZc9ThJxE
iYFHMipNjyda41gPReCr7sJTe+YwAQNFhPK9c3pSeEe2U7HMvjV2ZK/RxtTH4Waq3HJTaEb5n1H2
9U4NkvSLkGS/VNWL18uTPbkROShgUaFg0dMgapOL8eHjCeIJh9Yy1XaTnWTXfuf4h8nDh/nyKDN4
F8tIDMFhZRvpEwFom10Kqm6bWZ0LBG4G1f9d4eF7aCLTf2iyNLA3beeT4SVhk4bbdLKGcl2MuvhD
1dkxF37Jmfmi8ir1qLgIyRpmP8QCk9CU9MZ2WBVYvyrQZgeRNtVCrnx6JUmgEbcD1BWChfnDbdeD
2+ZkZru0jt5MHXLRSvXYWRDj2a3vgoy/vL5nZsXzifAWhUjC1flnYiR2IMhOzB3RwkuIsN7GUtyl
vo08CkevGhtHTIALDJcfwejs2msUXoypbcydOVrBuqiKckUK1lx5epssPFcn60eFAUYucwHiSEAo
r4UPpxJ7ZVI7eIq7qAerjXgW0CAbyYQ7rSm++3EiNpfX72RqjMeh9KAf8IzQJJqN5+hR60ytxvEM
/Z8quLgNsH+Ebs26Rn3r8mAndxqDOeidIYso+W7zVpviZGbRxLG2G/V8/A+mf/MzSydgycYUXpOd
0Ygvpmkh8jkzqKwdI/dIgIeS7+wizTqlhsnADAF3lrel8NQbu3CsPdervcUYckScBUrsp2ZK4Q2a
J0eS0hSbSNHjeFmbEkHUaVDtxzKK3uIeRIaKJzAOhZDxNs4g2l8pJe/PBc3/BkWZTeqYIqI1L7oK
bUxNNevsRzH06pWphtJJZpqGe1AC5sq1kuCT8cC/EanAcVL5LuhbHU/TC4ogFSiBP8KgnuptPtbT
DYUyB3UlR/O/gnwB3GfEFiF16TjFWoX18vXySs/igfefwFTB7dJQpZI+e5SpY7Vq2jBpFQv4PS7w
zTUxN+6+TiXlzRI8tiIjR/DAyheir/eT8+FaeB+aXIFiD6dLWtUez74zRuEmfuA+RtiT9V/QNFGN
+zA1rWnlJpbebYccqbCvjeYb69HuXGMryjHs13GvhV8La9DDA2wn5UrYfje91UGuo6WiYpsZ7ZrG
0YYXABRtF6/yNtTuJ+Tj3DUyj86tVMIuF16H2b3DXIiOTYMWP8+hTnf6eC4VSk+KU6QsY6l3q9jq
2hj+nZk2q85Lkq9a5y+xh2fP/78R+SaJWyXzZc4RhwsOn0mxrEe0v7o1jtDtw6C0465FZ+saNqx2
1RioB9FG41tt6/BzQKP34eH4kHaRX/K9zGIdtVBas099+xHdjW6vu0W7CUJv2AXhsORYNqO+IHhN
0VPePHggSUXIee0mLE2o2ENpP9p9nUarzuoGukkabN+C7k+7ES5GPq3aaV8cr8i9q5bPbav3Ru+t
EKktgv3lT2Z2I/77OTTtULqT4c/83EL+MEU6avZjRazxHR55RatrTHdOWGqryYnUvZPCuLw86Oyh
+TcoCw7DSpIj5i31wVUQRyhb+9GnyL23C7V/jpHQ09aNX5if6w38z1goZRA6w6lGL/foER1922jq
OLEftUKPf/UjWQmmgvGhKYp8d3lap9eP3FuZkQB9pas9u+grz8rRYGItU1u0QPKRh0TrAJ2ppDhE
VqCsg6nLdroVRAvn9/zAJpUx+q80JWZzDI1a6Kaw7Eelp/CLjn5+5XiZs4JmMqzKrtiKvn7yLS1b
uG9nkG55mAnYGVSaDoG/mveVLIEVnBlW6R+8GZzyh8hCT1sZbqD9NNROTVeFFbvWbswMgrIqMytn
w9lKNJiiZZ/dYAnZcuD7Usv2jTBi7D5aYSw8+Wc+OOl6jPwbVhwOAensXULpvKDmOxh/qI798f0U
+x10PiWqQd8Q/Y5IpCnm2mymEvfMAcTtgPtUXCL9cPl0nB56iqiwKYg7oAyj3318ENtIbbowFO4j
terwWmvFcNdUQnkae0vJFiZ9+lUD6pWAV048qIc5fYXUvATwE/mPSZ62N75m1AcfU6O1P6rKLwT8
khWanktf9emzQVBFbYW0m+4YQcDxBOMpcNLJFtGfWjcU7JUT77HzHeqSfmh2VCu74e/lFT03IDVB
2WKRYIs5yMLNCghIphr/EY01/tZ9vUGaWgfWgSTEQ9eqz5eHm3lVyNMOdJ6SvgksDVX/OY2tTGM6
EI4T/KkigDj/FVkCRF0DCqDeoCmLAFuJLLaS6n8b4ueb2sjCdjU6rbYvQ9ffCrtJYpi2UZfurL6N
xUOZN9PCkpzZeLI50jrcFajRziOgEdlHI/Ib99GvTbJni8ArHlpY8mXSv5hZ565Q6190ijtztCVs
jiSPFpRrzW0xFOBxk4G26SOaYtEhKxL9dvIG60FVYnotl3fh9K7jbBHbAYkiU6ELe3zKlJRWfmhM
8R/Vwbqnoha9z2rkVPPKCW7sUO3uR62DOZA0w8L1fjpL2fOV/lbAAeiCyLX/kI6Vbeg3fRemf6ap
gMCtxQlGmdI9bpVk5pJRxZnDxmiU1oErUTGgJ3A8mpLHTocETvKnkByLdd5WFARKM8+qO9hCebul
aWqNmyD1A22bQiRwnpDkHb6V6Db7K0v31Te1q13nZixFRak39dz4R9I2nNPLG3KyLLRmKNg6LqVV
sJrz9CaiQwXBtA2fQYh52broEFIgSh79rQve48flwU52X0Yq9B0knpn+19wFaEqy2upRQHzOdD+5
FXaS7t0ss/YKy7MShWL8rO3o1mjEEvD15K4BAQhaE/FssPYGLYfj7cB2Ed09pEWeYt6HJ6ydphsh
yuF7iW/NU2wnS8Td8+OBbiQOpzI1p6W1uUOlekj0J7/J8is99ZTfYsjTbd51SP0FmpouEGHODeix
ibQuyYlOeoo4oPdR5A/m06iW7tMkBvsuTxEEVVEN3BjCXEIAzNsDcF1s8n5ojsiwcMTnxo+TRoe8
s3QFXdO6Q/yor7AsVJGcO9S+h6irUYepeE5R97EUFCnKtriPGrtt/0OGGR8CeHsFV2ueAPRZyJ2J
x9nNo2xOMtRgb/CIgt87iWsaFVhQO2TiBSmhUEEEykNccVU2aRM5637IXcu/dVsKPoHiphNewFSn
0b9sSO6U2Aq9r2WgZ5RNIHRuBs3K+q9t2SFlkDsmrl9Ib/b5YYANB8wrH3L1mgxZs64mioHRVT1q
UpVdRQv2ARnDwVhHXWmkW5f6/otBrIDEUtkSnfdCi/L7JM0aO1wrpkIxfmuXRl1VK4jV8U8XFYvx
AW1r5xGQh0rn1IzMR/KTGJktUwTdNkYWPVw3GY7fYds60arMHfe3UiL4IWXOAkoGSHeEd5VeU6po
S4P/69pSSUaQOW8QWTkUgW1F906MI4Lf1v5whQxy9h9ooxD/iMk2o80YI8O8URBGuxn1Vv+BwFer
/RmzCUHNIkmy+JsQ8XBjO8EYQcW2zXRrAzrJfjbmoKoHpCEKt19NNIv6DVWb+NYrBxRvzcA1uhUK
5ijE0o5NIMhGpQd93RrD6rXJfJVsotLqYYNMfXGPvx3SY70WJemtK9s9bJ/n/7Scrsl3jVaMNnrc
ifl7dJF22URFmTR7fwyUWx89SG8d9bSaf9jVGKr9FpheCQ4QJU/HCa8KFJLd3QBF9mFSYtV8SUK6
s6C60Zrb4fppvJmRPxXIyheu1xUbux8jawnbenIt0h0HCCCDPanu//6YfHiaNC9Qo6xUxxeuiHYf
pn23i8w22MmsGpUXw9nAzq42atQnCynAycioDIILgGUPrBxJudmjWNjYCSCiaf61ezWrd3rXKMFG
ejB9bz1R/KwFRb1g5QBk9vZtiLDIEtL2pHRA4EFBHfAX3SjUFeQP/DD1EckvK8vy4K0dBzv4brit
+6D02kQgltXfMBGMY1oJaK/HYZf95HUaF+L6k5ALG1RqB+8obVKw+dqnU6XlJC7JM+G9Bq01M/GX
zRFnXwkFW558Kt211XiltxDjzy9sScaQcR6Of/xhzit8qVu1Q1mr9vOoKPaumsbqUOpuuUfjYbj3
rOqT/ku0SyUGh8ee1j89TQxuj1e6S9G78Z3Bew7KyJlunBGtH0W+0Qtok3lAQRGILhdtTDy6CO7n
XT1VUUq86BiHShFSyUMjflhFkL3qZWdpn15EiN8yniR6AR2py0X+cHr00fTHSO/9Z7Uo0Nhvpva6
iSp1Tfg0ritRL/rdybDt48siJ0dihj8IbGgowLMaQYqNWxp5hffspVb43RGe+Oa75bgRat8ecAtw
ArBJ1AwyYKAHcHlPsMKVq8tB1ElK/P4jHNJQeHUU4OcM9FpoJZjn1HvOqk6vN6gTSXsDx/0ZtmK8
7kfX3IZ2nLz0Q+C/6qhff0utXEUsPENc6PJvmd8f/34K3RSEQagZSx3TjxuQ5p06TK3wnkvP7eyD
JwTaDqKbXDSUe6Fzl2jVdF1kRfxd68bg++XRzXO7AcLn/44u44AP22+hKG91k+Y/V32OZm/jjsHa
CN3FbT/9Vtl1cAfckLIGMedqjYY+9HQ4WHCU/f4zvVrb2VNr7Xka+xs7Qmn+8rzOjWfLNFyKjoAk
miVJhXDt0fNG93noLeMH8mTuxhvHfg1vyvzTVnW08Bmd+2QB+RIZ89GSJst1/rCOAmAWsMoAW5Cg
tu70oQ4e8xDXGIwWsKH4/NzovVNqgKdFZ2x2YpKaiLDWI8YKhTPsi85ObwojcqcVrG0v3+epZfy8
POSZY6Kr6MfACQM0CQzteHowpHtXiQv/WfG1DpybzQR3asJTvjC3M18DA8lNA2wH52CW9JUZhQyz
nPznRsV+sch972kySmVrR51/paOata4Kv/6B8UazvzzFMzsoswwLqCwtKqo3x1NEEnSKzAp3EA29
UG+PujT+KuhHTVt1ENm0EDXM30y+erC4JPAWNVkyjlnUYEc61uRaoDxDJ8YzgIIsjgaNbocvfomE
vi7FpAPD8x8uT/LMZ8ElD/2Hyhin9KTuHJo2FWaL5cWu4CVpC3FFqoie2BApWytBBfvz40EDB9hF
CseYs14xzcA61dRReVbsGrn8QWjSCmVMt4obxbcmq6AujHhuG9GYpK9AnkqHe7aNtJ1iz/c15Tmo
JoDVrp34a8Ri43ydh5803pYBAb0+ib2R+H6SuNkuYlkUNmUo/OfchOa0RYCvetC0AVeVy8t47rQQ
d5DvQybguMy+eE/U+AxNjv/sZEF3mPR+3CbSYgLAnH/rVFN6qMfJX3gkzw0KxFEmf0C5TkjM0AkL
L2m64EUhU1ibaQ0M1M/tqzDUKhxVOvNLqUfx/rMzhTMpO9M0UJHTnaMAe1+oka/awUsXhcgUZhZa
Ox0InxbhvKC6xTLBg8ai++bm8rinF5zkahIBUdeCqjPHclGxrocgdPgmktaoVxUbQUhCyejt8jin
x5MLlHY/y+lxcuZ1abuL7QxF8vBl6B3v1hizcRX3jn1v6soSZurcUAjKgleHREmvST++0LIgSmIV
hxeG6rPbUdHjH2GGh585FOmnrxVcXrGlptIFvIfb5XioACW3BoADs/KM/EumNMoBDDafgghvcQMr
dpcX8fRkMhzoYHmHcpfNCRumj+cHno3RCxpV1iZCBfnBUyDXZ14c3fSKoWPIVSyJE87TLBaRDgpU
HloXlPnmc7Twv8jNvIheVJC4e4Oiy8YwMwPTm8T4SoW53RbKoP8KKZRtvQRRrstzPrebhBayFMax
oQh3vMR+VI1OhUzfC9U5ceCZjNemk6f3ziSiw+WhTh8JLjYq2eDe+BY4rcdDWYUrrMmuspdmSI1q
q2ZRkdwBZFL0n1So2u9BqdvYiHx+UGphfGgkk4Q2s5ciK5MEm46ieNH6OtirQeF9py5k3I44wVzB
lPskWpQZArnhT84QURQ8guNJ5p491SbpzYtRO9bKUvWoX5V9027wYjPfYsrECy/+6QbKV5CGFIU+
qdQgI58PESJgtDgPuiF9UUd9QhgicH6KCHGURhOTvrCYZ8Yip0NRHUSBfO1nYxFGIG3Yl8kLCqHG
9GNMatJ/3/Mz5YA5QPHj8tadjCbzOEyY7ffi98lSurUelL2Bm+mAWie2hnDrNAJUHl/FEP+LscjM
QEjIUgfFsONVxLKgtNUp6l4MFT2iVrVTf8ubaGz6RomWWhAn9wxJOLVZmRtRWyFPPB4MDdexrnx9
ePGGprk1fHwJoPZb3wYRH4QXbzHESxa+Pfn7j7JjnM4tCSemAKDSa5vNryhdP0+DWH9RE5XwpXXy
St3q1AoX8r7TPaOcTxOJyxpOCeSS46l5iYA5g3bBS0uPol8NeAVdh4Mv2nWKgs7CcZTrdDwpmWIj
TgK1g9doDrfXGksJNdjYf1OrA2kf5tZPmAfxGj1glCEVTL2M0fe2QaJL3+FL2upzwClxGeESqRL9
b1klm0doxmAjXYya3hslU/spqrPyhsxqvK9iE+tesHB/S7VTfqBuMFzDkHJ/6dnYL6z1nIpLhcqS
8rLA4MF6ghSYPY9Rrgx+MVntKxThGgVmO5aGU1EXVNTFMKW7TiNVe1A8YzJ/KmYWAoobDe0q6606
oWac6U+otvvxIVW1Ql14S08QDERb5HVAVLlzeVbmP86IAHu2qaW/VpiV3eNkZzwpIK0eqHjXGR6B
qP8NVI+gHunWTYWXkoNAnKLdTVpQyGDCFL/qKRl+q7YKm3Fh+/TZyZE/DuUTmJkyrACpe3xMtdpN
W6FN+qtat94XnDCCB81SUhwhGtf41seTgvJjW3nOqqdcn2Hw5IThRtRlf9WaYY8ZErLj1sJ+zt9H
+aNIhIkEyGqkat7xj3IEcaJAKf11GtPh1aq04s1Kqaqa7Nq9jofW0irI8/Hx+6G+STj8DsvGMAO2
wfGAg2tFOKANzmtc1Cp+gH3eIgnsoCpShU3wrWjKXL11QgyTzTTu3E3BU32PDZ1YFYaW/c1H4pld
qLfZ56woJNaB0q9M1kmALEAWs5Vw00Ii/jX/b9JZT0qCquIKkwYkXJy8vMri+vXycZjfxwxHbx3j
Q44aCcm8Vul7XVN1hR68BjwCWAtiWAgdWLmpSxQEeyMX12bvhgurP7+83geFvE+F34FRPw82vbEN
S4GQ7StgXIyrjdDc0/Ly1oFVaHedV2r7wWq0Q4Mj6kLWd3rOgDHA7ZCwWaBSc7xMP4WVZXVK8Dpq
cf9YStufMI6MG7Mbks3ghlefXF1g1qYhQWK8dnDzZxEYkZIaRXEco6+PVdjKEEX+MhgdPq+eyPoV
dS1jWEF6W8ozrfnpllB1wh921gCWPC8Ia9qEi5AbJa91yqdT5ZKx59U+Ni02797m8iRP1pTBaG2q
oFfYTkKI40+prB0dO4QueQVaEeGVmbaFAruR6kcetcq2t0cUzy4PeWZ+1PGl+Bi4IGKJ2R2GDUxM
o1xkrxaWO1e177o32ZTDr4iAsP5vhgKAKxUt5IVxPLsJP+4yUcvsNUwxc8w8TUHQXNcxG00oECzM
68xSIqJE1EeGib7g3EubKiSiuEqdv4JeDNfYSRtXHc2o/TgK5S4rpiW8/Nnx4KaBfKEGcqKpCeMx
0WItKl6j2AqalVMWVXtQ9cG6Ceq8UFZlaRoL0MmTbx+si/wa5HUDPnS+dUlIT15JnOzVjuMBwkFV
busitld1lwC4URu9va1MK9nhFtIvBU1njg3PiwFpRIYtaGQd7+UIOzOGZ5S/ht1Q5CswLMVVU/Vx
RKc7s+8uH5wza8tgpCXc48TycympHO9sNCOa4nXKE2NbmHa3BVI47IVvBOt+xH3nfzEeL6ckq1D8
nC9sputdWGZD8drVsX1FQSLZTFOd3fFw5VcNz/xCO+B0MTF8w8WAP0nltLnKaDVI96pMS14np1fv
q6CrNhSYxzsK+UvY8dOQkyAKvy8SZ4illLJm9yjs2UQjWEpfA7cq3VU+6ekOj0b7t9cgZuyOU7Gp
YrUCOSWMb3aPjUYjpmqhhXi6ofwIGgS8HqbKxs5CTqqSoxqPBR+nM8V7KynwQzVz468zlIi5ecVn
0TqMhJAVAEFJlkM7a3av+kYnylaZ8tdmNJ+armqvAoOHq5ycTUSqtLt8fE63E2gYnVjKkhjgqXMl
q04XXWL4SvdqJKb/NVInZZfEXnQwDfH6+ZFAEhJ20NwHWDyLcCK0ecdWqcWr3+vl7aR74bYXQbTL
UCjaXx5KnosPUR6wLuQSQMcCYdBgIHnyMvpQIBinJnViJdPfgrww96XW6NtGc3tcLBUfP2VUgzLX
CjZhH8U/VRfU3+Xh53Ckf+NLcBk3nkGoLY/Uh/F7IJt9G7baG9QH09y2bqX/as222+dBD3t5LNVb
NfAfVV93r0BwA8Kxp2ln4s3+TW2zpetvdvXKX0O1hB4Q2T7xwTxBpXULZBo99DddEc6mCXwoGHbu
G/eJb7j7xjel8XvjY56b1Es0MPkiz3YCdWo+YTrjXBfzyqk9GE6uB7nxhltCimtjMf3SY0dZKAjN
08J/U5QTJB5BRWAO5ctaiph5rhlvLZifg5Yq2CQ2XoafYl2HO3W09FUeY+Y0jsP0JW6Ur8aQ4FPu
tIcU79n/wE/XwUJ4NG+M85veS/28d+SrBO+zV8cdugFDJtN4s/XiCYN5/yoE4b7jjXzscIOq0cOx
w2nj4ZJ1jzcuNJGoA4g1EdRcPo6zT/zfD+GFgB9BJZL8+fg0llUOHFlPzTdgjtG2wbr5EIWd2CnC
VLaXh5rf2HIsQF/MlgIFLIl5abfrvQhKuRkGK8Vw0U71XByb+jb4M6RBc5iaCZJxg9Ud+nmY3yg+
BW1QP8+Xf4W8IY8PnSPVRVTeQyAj/HU8YS1wi94CsYMNXNx4153rfS/r3hVoEXXVf3GNuDFAtS5Z
2nG5kPNxOYL0I0AinmqLjH5cKIkpoKYORvS1dPCB+9JBhVnrlTK+NSlqw5YSBU+IIubwGVJUpawB
M4QOPwKMuYRaXvcNzbaF6PLMdSQNIAAWkWEjVDCHOXuJFdoefgvBCkyq+iUYuvBgjYq76hJnwBHb
H66HoWrWDnLqO6EPDiy7xrwZp1zfGrSrf13entPz6AJEJR7jLEKhmIfWre4Ju1ULfPMSmOhX+GL5
39gU3OvNYonNcnL/vOv5QqJhHEp0xuwjLPOiV5TGEQG9oTFbgy7HeE2UWbCkuHdy5hgIQhBnDsoX
n7v89x+ufKevhrFGKQVasp9NyRabQ1PfpG00lTjZ8dyvQP+1wXWn92WxcP29A4aPDh6DE3PKKic9
FS7a48HR7wz7cjI4eD5Uq3GH30eo34RpGdxFmWENq9R1WhUcO8DIDQZUqnet+X70AGNqKtZVHNg4
WWOZ2q50tNvJWAeNuApTV5gI5h2+t1GxxjGpNVegeu1iW/eeHz1ZSKUp3+26DPNrK0YIc1V0EchI
/BlHYnhtyOuqXPnwWKNhbRqB+yyiPn8Is9DEemlyaqPbIh/pYglFwWqC21RjYP5w+bCd2Re0AGja
wdqBzT2//Kh+Y4g0GFqwsnkPDjlun18Ms8rWISqMf0hah4cGk5AlX46TN5dIByaJBEFQCiDlOd4R
YRWpbzaZjr0ndKfm0FfFWK970RjaTVoKJ72G19XfYEZVZtuKhs3Soz+LWhFfRZ2MppPsIsKjnaOE
bChpUJF6I1y1oOOwQjOFNDiFd6CuCy/vnm0zWKKzn0yaMZGSQniPKE+WqI8nDap90BqhMKZpFX8L
UeNGIr0dQx3fAR1prb0FE2FnD5O98AWcmS0ZAspKPP2SOiKvgQ9fH6lcYnmJTittrKMrpw2q5CrQ
9Sm4b1G4MG8LIvZsIS84OVn08ymcUYhnmbnIZkGeFphd3FHUjEELm+aqdRK7XWu1pWWrrA/KtYLn
85casI2/8M681wKPPneyL/CakoUI6gV68vFsR0cUXmYY0GFaVbT59UDq29TrEnnR9HdbpXTdC7PT
2it3SMyoXTsuUKPbwY7y7ouT94QCO7L/Sd/ViZv8H87Oq0lOJGvDv4gIvLmFMt1VrfYaaXRDyMxg
Ew9J8uu/h94bFa3oivnmYmdjFassIM3J87qHkeDgNDQ6E8q80MTY7PxgsI8phTWaw6ZfVm53JpI8
RHaceL/SonTHnU0pr996FhfrNHLAF+NzMLCaTTIePdKQi4HYk70thJ7duwUNoV3p9F2zIzgeDu/H
a3x7oEDdAlpl1vEfEJa3vOGCWl/njmZ+kcG4c8zPQYlnjHr5eJBtaQNyhawVIRw6AyA6b3tTGqCy
e0uFyYBRdMmjYWpdZGdWt+OKzNGVavq+FgvCEcOuDyOQ2qmr4JF9/CM2T/r2GzCjoIaHIrNKNC+/
vF7JBIJug6uCSJ19q08T6QJLCRAUX/P43pycb0Ot94W1gUkJuw1sakbNjDtSIg9mHBSf5KyS85IT
nvrxA20W0f9GoWpfLVZRbG91ftocVL7bY5bS1ql9SLM4jwrSmw4aB885cYV9JjrxmsX+n97im080
sVywVrfEJpdTL/N8vuTMl47GsipPJENkJFGRn/nx8202prfn4wzgNICA40NQu/xgfiz0oGdd4hKV
6zsY/FpkeHm/y5o2u9MS85rp/J/eJz4s620LEj+7z+V4Vky24xpOc+gQzj2YQ72qQox4LwuUB1Zc
z+HoFv+xh/C/h2T1ceFmXWCbcjmoMJWbt8TSHaRP0dAORceWDwlHJzf28J/fp70y9OlZgN+gq7kc
iqiw2Zy61Dw4pabqkAaRIswJcuDfhBzbu8Txuiv9rj+8UUZkOMLbbACazYjCzRfZQqM+yCSZd0mX
L4SKmd6R6N7uzlTpN8VGffPxU/5hgjItGYttfkU7N8s8hYfmjnxlzFPKJHInOz9Ij8PNzcU1rubm
zF6/Hc8F3rRqtVZl8+ULbfTZNosg1g8WCcqHwmrqHbt8vbOasltTc5dD7y/NPo7ltYr5Tw/JPro2
8uGNgMxcjoygSVXZKIgTyWKxI8ZnCHu7xtos8K8ZJfxhFa6i8tU0aVWYbPvrwegPrlUQkpI3CUki
7bxE+TiJBzPtwT+14ZrB6J8eDVb+Wh2Q/cCYl4+2onfJSE//kKwTx1XAi7EdixuyBX7995mysuxA
8ziY4NxdjpRj4evpRcVDpaoyf3HHGd0ng7rdCJWZLF8/Hu39e8SEjuOHA4jOGs7Fl6PRVzatImCj
bqA5HjQ7KCBuZMQpqqw86SUO4B+P9/49cqdiL+NQZ2+Bsnk53oB9/0Ib2z6Mqe7c2CWBAqm5tN9c
P06fPx5q265hIaxjwfNhLsKv2OqO0XGR05yNNuFOsMHuGztOu5+u9EqsSpLM69rjNPd5cnAGgqPv
3Q50WkTzaIrptfFJKr8xpef8Z7dSXvUbJ5YODfbXWypXg6l6S08BS9Ykjp025FQskh+zay9i56gp
EXucbIlO8qasMK7wZ/7wsYGGoO3ggrPGia1//ltNDZbaGNBYnENScHHlGPHNU5Wa/oH87TbyCPyK
Pv4E77eit10WDgXACXKdzdcus0VShlTBYezr4jCqKfsa+1N1ix5Y3+et1n8SVhyHEFvrK3v8tn/I
x6cUgJIIIsY2iHXJ5bOm3mCJapxJUUobHcVz4gzR1BK9k1MPI2C15rOoCIXOnMq90+dZf2qnpj7W
yyxfba+dAQgX88qMfP/+EXkATa2eZ6g9ttzBicx1GCU1pZFdp2fH7Md9obrqnKIuum8c/+njt/+n
4aDv0SNa7Y7Q/l2+AmR5HHUjlrwaJrwvrVkWZpT7U9HAQJuWfVvaQXn8eMj3y3slnuL5AdZBPb31
PeRj+nQrEutgFWnVh7B5STbvYdUdJlSI17Ietm0wPjJU0xWx5tLPtrzlKSISpj5LOFX7Put2tt/M
oduP5vM8LBV6nWnYOQvaa+A78YMd9CstHC8SM27mTu3WV579fXm9XlVovcP0W01EN4WaKHxjHrl0
4XYsBnyIAlVEpK6m10Ri7z8r4zCrMZgDSaPxdvlZAVanqUzxlswqlb4KjA7ObmmIM6xeLXRK/8fH
n/QPj4UvyZt4cs3k3mZc9IVbJalNplMx845TLPPu/bTWHz8e5Q8Th6fhWFi97Ejy3czVxh+SZql0
/CTL3H4d5rQUYVBIeR4rRGjhx4O9LwChAHCyshK56PMyL9+gagtFjz/GnbNP0++pFjjf6bMmyy1m
rFq/b5xh1o5ZZxfNlf3wD0+JFyjbIef6Gn1kXg48GN6wVmzrtWgZz05qd9iCAAgS06vpnz9+yD9M
E8Z6Q6xXIu8WdPQNDPrgn3H6qVScUjbLXW41mLsZwHSpV1xzyfrjeKsBO5+Rxb892Xvfnf0RwebB
LVBblLlfnjwKllu/LeydCW94//94Pu7uq7XQqu7dfETK2s7tBmUfLJG7+8Aku6ouYi+id9Dv8HUa
rp0o68f5rUfDRgMDcRVnwpaEQWJvoGurUCkAiI9VUUen89BUg/eiZTN6evTD/V73ew/AzetskJIG
te/OK3ukUgojdr0yCEpqrm457+YTPwlshg2XWbV2JS/n00LoU+eQc3aouALiYm+qfTUTkVB66hoU
8u7zMhRPDQMdS4bVe+RyqDTvoOQA0BzwPW/uk2acj+kyp/thNZib6JpegbjebTuMt4rcYD/BUYX3
fjmek8WxVpOHcBjMjnTfXuAyHy7KGP6jduBtF+CehH4ByBxi1+bBClvMXjMV5pGlmR+G2c6PCp+g
PTv5l49n7LtHgg64Eg9WRhcV9zbCGl+z3k0wXjpapEm+MGmcE9mA6RWnjvej8FfTN103GH0NUr18
cdnimUSq9c7RwO9E7NG5mPSs47mce//KPvpu+oE+AoWy/FY8Gsujy6EWq7SHuR781Quh+Im7s3sT
V6rZGYUurwn5382/lSUNDW5VP6wUrs1jlR592Npq/WNW2Jg3Q3lFmKxZd7E1nEtdi6+0n9+/xVXi
wUa9qkmA/zazYipGqKpd4x9tV817XEeXc9za16TWb4E+v+8pq4HImu7HzKBjhmvN5RucXI8ELizI
dhJTAje0jK6sulvyxbE8CfLGTCbUzo4nP7FCeKUmcYrxEZfy1DoRCeiW4UCPPOAM6b0ylB32DlFZ
oOIKk7lX3cEgAO9bOzpw3pqkewFR8h+gOVmPTlzYJfVwqT6TXDWe48I1X+SMK1aYjJVvRBC1zSyU
eeL8xCGqGSPCtvVPs6/P31Np+mLX4st6HhBs2TvPVAXt2c4MlhN9LPa/wm4G8HlPxVboep3+lEiT
sMTAJDj5Xq+nYbpDpmTNe7hN7q+Afr6IzNROX+OulN+FuaQEFXg0SO6S3o7bkM0H0kzsDMl93QM+
H0bhadPBddps2QGTi/rg2Qk0i6TQc2/vSjMxHn2Yr7/kWIvqiL+6DzAVG0Y4OfMif1kJOca7ZGY1
7qVtZXIEqnIwaoq6km74rrTzWTSnEaiUIs6FxFrcGKBjlgX4knRxhedLMYqHqi+TdJ90iRP/Y9nY
fOwpOTo7yvTMErdDMy9+5KeiNfoos7Wu5eXZI70DCtGsPWB8F4gghK+SxtoBE5l8vq2rYZ7/EU3r
tDTfrGBiIxqV+jLFHirHEPlMFxx7HPGvifzWBXQxFelusMZWXBXckw7n5VTETngxkGsm+yzJaxzu
MJsUZDaUISZqywESqh8mNf5dlVYBF6KM2H28O24XOKU8pR8Lgs2E/so2YXda+lpBKMr3sTvXp8Hr
v8fTWB1cX2sPnllfs4p6t/Qw3WfP4jhbo+ex9948LxZYabmkXn5KLNHEBxmYGJQsc2c6+7pyLHu3
pCKTt7bZmM6t17f+sO/hV58RsI4B0nzYEkfPzrPlMMWtHu/bttP90DVzg3XaV/38te5TLw1hNMz6
p3rUi/gFQjNppVZFUXuv5kQ/ycGy2lBAIW1ZxLZ4EhTg05ch8Yx6b7bSHHauV9CvcKwCEL/D4Ugn
TlUa8YOY6rrf4SBZ4cPjJdRAgBhV93dPDoh3yAotxQud7NvXxpRD8VCQH3dnaE1bh+tx+0Ofssne
d22eV/dBlxrWUQ56atyYuVn8a9h54VSh3nK5Ctkv8uBRemaDa9+U/M2XEm6EMAvejdFn0yccmJa9
lMjfXuBGF/qZ3zpnPwoH3+S/klxLlrthUYQ2xFbr1Ue4hh5ZR1VB2veNW0DdAmPs5WM2V5V/VFpQ
l4S6z9anoDZU9staUO1zk43HXQEGE9h7ByNqLcxHbODTyHXILg5dI+8QGRRoWMyvLWDh3NzIDED4
xm/LJTtiQZQY5KQkgTeEmXQX52RyK9VQQwRt8mipXJ9fXGsxfg0UdMaZlpmRHJu5CUD/fbMUCMRa
2J525/rT148nPpe2zdJ7c5JCk02/ivssy+By6fVpJmk1+fUJ8NiAtdHSxfEOZHez4FOtrpMhRGAZ
dAffE+5rOcfzv0HCtvDYVJj5hUVNRlfY43pQhwONnfFm8arsh+5X6X1Sc4TvBcqVKcIbtLH3GQsi
sUKcEAnJHvJZmdgep2b1wByXeVQJ3ezCRmEDyfdCc/g4aYlsngg208TB8UVc7xF5OllUtZXVQUGQ
up7dTZ1nFOGg9KUeIx1bnflQ40lcfNJEnmX7qhX+lGErWaf+F1v19vK3qy2+89XsyvqH36eWF422
Mfa3fpbAahlz3VJ+xH5glveBiif/nwwVVMNG5Pa5uh/csjZOaizGvYBDmh8CHOywrIS8Z2WRRyJP
/w1kz4tU2cQinFLMn075kjqNYD9zVByquG2zXbZM9RIaKZjnIacBeG+bddDfwzyr4r9dV0xuiFUz
3jnZ6NXqkCe2Up/iEknfftXYDVGcWfkp7jtt5OQUCJaeJDZMY2jiW+IdHBhAUGLowTx1UlY3Kkjn
IsLpZNRvVaX58RlX4+BJc0TqF6HfzRI9gWl2SovSzhvyz4XpmV/h/sajimTH6qsjRB1ptxPlIPSd
Djdf7eKyKZydV/uOFoFrpLUb9SanXFhhEucTSIOSesHuEZ69DFE/ZvqDXqWx99NbLA22jrJqsR+w
W5N6SMpSXj5Rsjh/zW3VF6/0nZedVhm5DyPET352ZWk8N2MyGbe8fl3tWm/Ovw6sn+TGQgCxcn48
r9V2sbOYR0vPc+RHbo2Ws5kT62vcW5kTpvGY7Tg6rfaY9dWivlfwYI2HHutC9b0JeovPZJhzeT8X
KS7I5EPOr8kIMB+Z+iB3BHkByw5TWd0ktVmnOyWbhHkcZ6lDWLof52ZYSqcqP1eair/ZWjNYD9lg
QFXLcqmnB7dvxI0jNWW+wgBW2V0v/YCOUTPV2Wts9SI3j7Ik5PY26Jj9Y9hlCN/bHZ2fQuwXW1bq
dTFm5x+bPySVwV4wAAutzODADYMcH0V4oRxzN0lrpLG7V3bX21Ge41z03VtAb77IOLY1ynIE7/M5
xT7EPqVL6nuHyiisu07zenmjGjy4P6VB61nnJdaEAfkobyZA6bSAhbL4c7A369EsfwGfTcGZv8uh
TIVu3Ox1r/WOo6uSsoGFmM4YiidatkT1SkAIraLvm2+TAZFm3/cIHfUYHODn1DRZv0vFMiRP2mh1
f9lGiwNuBedTHZU07ToKmjQ7j2hs1KcOTjDObCWny74cDO2WboZG2TdNVM/h2AYBhuRKr8aDvgYI
zpErRfoVHkRZf8qlGD+3VWBq/1J9WVVoEfbbnJBwSyOcc934lehprl1pv2xLDJzIVrgf9Jt8jZU/
dLnP5jbcaK3t9RN+c2V5NJYY3UfhgczN+Jj3hhENY6dpL9f29+32zrB0RShp4GPjAba5yiYKikE6
N86poFysnvxu6QIV0RLpflpmmrr3TjchCCkyKAd7DcO0GUtYwW5mz5qzPAbzwJLxsaj711FqQRRd
V9MwhrGzGvEtMC5/SOjyhQwHiec74faGf2cHXmvCyRzHqbjSVn4D03+vFFcC3gqA031d78z65m5k
cxcrZuD1k2/0CYHJVj2Wt+ZoBN0Oc/+Cgrnus+9lVfuf7cppYUMJr/EefVtZ3AEwjYrvtCrJ9PVS
Y9htWIM/x89cr/J0IcbCtEJqdmHtNY1N/ktfDPnJrhvDealsPPh8ZzCG0MgCIt/dZhTXsmbeaBCX
jwd/eu3Qw3yFZ7YNnwwGSGBxYk0nSRpJcygrXf80utyhm6GrHnKlF8F+gCmUhUEyx5gX6v3fnapq
a6eqdDhpvvrbBtX5hxwatJiYWEyf7XH65UOSv5br/K5woB8DE8yEB8qpTUvzckLb4K2d1yt5Qpql
GpTKTZ/XYZI3QNHhzITqI6xk9HtPl3N9WMNnytuPJ/f7JYURGwUjZelbL2D9898gJXtMQUFjVz8N
dDs/A18N+5b8N4sTnCNnTgS168cjGtuLCr4EZO7h9YD4B0LctuvAow6Nr1XuCZpHrkO+aGrohhOX
i7PXWLl/Tyaa0COECP5JM2mCqLBTprdExugVsRliSRh4T2i8FxGiVConDJNcPyclysFcbJZjZkZU
sOW9y39r7rsSdOrKM2wb0CSq4qxAo/ut2c39//Kt4ZXnFQgG/VPS+/K2oSB6oAMf3HUtOtaxk3jB
k555rYXyflTar2++P2t71t+u28Aa0euPNH4btBTOscu7QN7U0pv8x6RUZfpaBNbg3/lGZl6Dmd9m
4sWiAu9aLf15DK6WiFQvnxjhlEZXqBHnvtCDO1/60MQHYkGTpwxA9FFrW9mEeWth92T0jWM+pEXb
Owc7UXEV4tCgTzd8vOxe5fnUVaFqO6c8zsIsv86JSfyilTdk/nG/qf7teUbr0BRxE1xRvL2beYjA
4UJCbGDmrQKty4dI+j4dTb3STp47HlQA71s6g/qHs8R55CxM9spIRxTHjvOPcpb4SmPPerfaAzRo
cHI8bGA5TLb2OOaUNdUyL8V5WqzW2KVBIu/KoXXp01B6CJz9i4JUR0S47YtHo7Tl5Hf6R3NanDmK
m0Lg9IowN9mbHgVuHE2LiMUPH6HFJ+XFfn0oFq6cUY1TRT+HKdQ01J/s0Z0K7dE3h0dJWNydghs5
h7Ntx9oefjsxK2FFbMUv29FsbqKzcknGGAx32GetlSZnsKrAPEOal36o+qLREOtyVc7RI0nXj2hW
Bci2HWT2xN/hoa0fr+wX62K6nHp8Nsha9HjhVvKvy69WySWgJabnZ+km8xJaiJZPRr/Ie3rn9ZE+
QH4OQMVD3Uh+NbNvnIjzHL5//CO2M2fVYnGJRz+Ezwnkpc1vCOomS2J3nM5VBwZ0W8bUIiFr3MhP
oHl0NS0rd/WdbXTSOmhOrWdnO6v18vCffwZYOGppm43Ah4Bw+SrmZZGGX6bDufBgZiPoRSwwNrox
R46ZCiNM/WzYO0mhfZpmUYZYeNZXJvFbW+X3r8GbwHcFXjsH10p53LyJLkhpxmVpe5bxkvjHdAiG
Jewnv/Nvl2GEZgoffWrvuGJ1P+wWpvNeuHZ9Xwzz2OHhN7XeqS2ThJSgCT7qYeyyqdt1aAqLAe6s
qaDITvqYH0j47u/qRa9moi0gPJ4mWfvnyo7jOdS8sjn1QdJJLkcw2t0DNo/akUT4sbqCUm1b5Dwu
+Pv6oByucDw3V3tpmNaSoBk7a777c9Z9bdrlafElbYfGvlLdvkPD17HoH0At4PuC+G3GyvPBLzPu
d8hztJ8zka92GJcic/Y4vGfHZqQrGmad5dWHrhrEZxnjBrFkYvybjtwEn/362ttWB6s2H1yFqQ/f
hBJlUykqGpqyU3l31iC+ZtEwoNqoqqIdIt2hhRmZfbYEV87WN47B5QxbXaCoSpjfbB7bcpvtxNXn
dhjP2UoaOLtO2Vg3GOv1040sBnMK7boVU3budS3RXhRxvc1Da+vLrlDlUH7FGE+KrwGNjocsDbRk
XyG0OXOzMz1ao50x/rIrU84Hz13K+JjTtx/CxU28bFcVRU6iFqbgnFlWlUnnnmjJQj4hmOHQ5V47
fNUQxGg5aSfCrKNpYqsOyxJDrGsE6nc9JV49DCuc01EsrATOzWRoZKzZVTLVZ2DN4V6ljp5ANumb
8sYAlvTDIS6MZNc5PeKkahyan0tLEvDByFHVRH7P/DyhvtB3GSyPLGpyN/0L8UmtbubF0PJdo0zr
dnLi8VpMyDvWFj8cZyFuGLg/rnjc5rY0VKD+qay7s+cxeR/6mkP9U5bSGDYMVZfntjCce33pnPio
mbjkPiB6K/potNxiPsxVkXlfPt40/7CuILLQKIa7A9xMr/hy1zQ7XfkFFAh2Tas5z+4EeRLj9UfD
qB/G1k8fJeKZR8p787ZznDYP9Wa2mpXDOn9JOtiSV2b4H1YVGlTMEiCSrrS9zaedUxFLOZbWuaeH
TKtncWXoGdVytFtA/kUHe74y4jumPDzLlTALQLry8lnQl6+gHqfSiDV9OFsIfFG9NF41R9YgMn3H
xxRNFXa2NPtnA97+gNUjHdadRrsIok1RWs6VL/L+BfD4/AiXj8KVevtrpGfHid643dnpPTe7LReQ
r52e2JP7AyV71uzQZtra7cfTYH2rv20rVAiwjKALrysKIcw24oGc9pnN0gUdcBX+eYYal1dNtYND
RZF118Q+fxgNFMYDN+eKTc2yKTXJIq7sGYgSRYCxVPulxHI1UmYwnixR5v9+/GgbsJNHM1BCQC0H
yGXRvS2A3y5xhXInpykWe78MS0fbEFgELFKzrjS63z8TUwfmC3cQFDYwqi8nURM4sxfDq99nGGDI
T5NBMsEXOYJk3yjbj+MrfZftRX6Fd7h0oBtdb/FoVNd6+rfHUjpxbbGTu6j10Jmg8SdcoOB2OMZI
dYH0WnmUWjIlt8KgBusifGbHaReMcflDW3kue0CetAhjycya9sJG69ruuipZQE7thkhWjC/aJg/9
SatN4/jxN9nug/x6UPw3zwB79al7s6b6/ddPtK89e3Gf+sDF+4GNIKePaAcCCWz6aald8U0bEd4s
ce67N8giy2fRNPJrY5t5f6VqW7/Mb3N//S2rVR58Aph9AOKbunFUulPVlZ0+V4nXG2FiJ26UlrPx
TXap95LOs0fDMSivUEA2y5xRVzEH/7DiAEa2sEiVD9QIcpqefFnFv+IxFa+x5i/LD60i2GdXTrZU
VxRgf3jrjOnj12lgT8EhtNnoKgGlhu68/qT4NsFtM0PCPjd2XfkirOLS9Gn8i8I9xn0iagKlZrds
/tY45JedCmTSkTYx6NM1d5fN9WF9E6sP2brZIchwt2rQZrHjcp76+Ukvlv3glcqNmBy30sxtJ5qJ
/TkRzcJORAO8sm5S2E/dteJy/cS/TQF2P0x6OJexCFqNmbc2dYWHuWWhYuOpao0kC81mytxj12iL
9pW8D/1xGSpZ7bNu6qaoT1Wffo5hgYhThRZBL05WWtRGCKvcEbsEWa9+Db5+w6cvfyAbBZ1dwGOu
6PzQy9Xe1R1pYvrgwjVojSU/IbcIkM+KlsDCUKa60O7sTmHnTJs9SKvQGBfPiPKOXs2T7stgOnQw
AMCcYFDZHHGVVVYvZmUl/Tkm0+V2qTl1/+2ggqBrbjU6/7D2kNYeRJ7IOOxGMj5o91WxGc+RYXfD
i5iJ+ALFV03m78qmwSp4ZyaacWMI5cjDbKhAPMRB1RQHLUgw1B4bf1JPftu5NEM07Cb23UQttM/L
xNFOdZw5XYS2T746EyLIfTkRAGNGqVD5cA9Ab9pPTWEmSoWllksCevpZObtKtfS+3DRuxhtzJrFR
Q0usPfOryq/0nID1JR+U4BYSfqiQ9UKJ09jO99D0bfEY1xXC02vlxLqKNt8K5xWuwTgP0o3f3lQa
rYYRZw/Gk2zldFfhvUm/QSlsqHPS/iJsqtf0PUycJSGbY7wzZ4nzABbEIGpkRL9+vNVu+ipMbURx
gC5UdtiNG1tF11BLGxsLu30elvhBks52E9B5jmTZ0+io4uJf367iG2OK6yu7zR8HpgVIT4wlzn5y
OWU1aTdmUTXd8xzY6Q1QmQi9Cjod/7N4zH2lfe25LIiwI3b85uNn3lZ060OzuXJJgoqGt8KWmp82
JXOB9J7nRnppsOvbKQ/oH8ONjZDWFJE7xKX1mk2GFy16kz1Lskq/lEF+LYvw/TuAVsiPMaEx0lzb
8vQ1gNIOk4XxefSY6QS9mqFRCnUnJtUddbvNvuc6AUbl4Gp/ffwKNocab4AuyBtzjd45zObNRaNs
TIBVgd7dN+I5P5TOlKq7LO9ye0cKrEIFirtiWDd1cHUzfXuqywXAs+J+hAwTNxloepdfXs9g43VB
Xz7LFaihWW215Xp7UbpR0pZZuY41PnoiJChPx9M7sKvlZZ4drluDCqw83WXanMs7qU2AClyGZPxE
ClUy/ztDYFL5PwqVovykoKaAZOZCpschMQOyjgMZl3dzM6Zt6KeFqUK3mecUNLEzAKmLqjvXMiHY
q+xZhfthAqYRfm6qSOj6jNQRgB9+S2Zgt2B68dR9ihfE/we6tfV0oKWi5XkYt8XYv1KY1Y+upZZv
MTtg/OTUbeseZ8ge1R6e9RIgg9Dz/th7md1Gy+CSO5m6o+79XAakC8ShGk18wu65ZHMYOsn/10pz
9zH2E3FX5QCvRyUCp49qUzNHXhUvbDh1Q9uTI0qzdNx5EzLvSPSmCzMA2Kp9gb6e949V7A/iLGcn
tyITZjFoau1MsVHhnCEy0OBZzMXB62b/GWWIV4deGndfCkgNXEL7fJn/dlzhfFuv8j5ks7F/hHJT
uccxm0QOzNmlmBHISXaQV3V544tKk39JW3U3RTbn8Khcq9PupKTEC/1GqnTv5sC+HFPVBI0jCoze
zn91ElR1NxUk/FXHRLV2+82Xiec+rkKl5RGas2bcQgV0+jRSgZfseyoiK6KKs5b2hsgS/VPODpy3
h0Uunb3r8Efxo8VTLOm5bqzh7841ZH2H/rOkvwEF8B/EZv5jJYX8y6zV7IcmBIZqh+VSE+xMAelB
n0qz3C1lEtzAR+KSFOkCFDIK0hTOAnox/5S2WayOjvTrb3VQgwdLf8m/cK0sA4wqVhqPW1pVGyHl
h+hwhKun519rpO/BsVmaRpFC0sKp62q/D5CrOGkcdUrKfNw7dheUt8qaS4K/jGr60ZYiKXb4JtSN
YtOc/M89F0/rbkzE6KErS7U2rAmt8cRNW+YmpuCuPZ0NT3j2y4A8DK6AomeX7WwRuOqBiVCK771J
mXMfz2YtbzUnWPC/1rS8OXqjNgjIhrIQZ7oMg/OK9CSZ7pZWd/pwwkrw57IoAsRm2RAcL00MqQqw
2qxN8fAg6GpPnExzFJ60jVcNNs2SHFx8/G8hPFWDeViLGioq4emfZ63xwRUNt4lRz8ROfch9GB3i
XtRCkvfhpHRvIyI4+qfJrvPy0VxG5eD9ghnWFdb7+00SSQuYOUU4/Tu6eZcbFexeWCBuNjxDejF3
EOD8fd6k+p3S65S4rLE4NWAW//VAZtGt93q0q2v3dBtYTHMa9gaqLdLrAFqEKLNXP/frn4HX06Su
Wc/GmU52/FANeGFe4SG+P5AcBxErNw7wRbo9mwa18PXeWlLLeWIyL4YRjtg+WeSzsUCRfGYuPgqx
EtM9rEFUXLs+K7JrZqN/OJwx9jLgQhIvsQpB19/4293P7cUC6TTLnqtZpzTC56d46MGlbm3Rxi/W
pNs3jqWyG3dYvCc8qfq9NmTalRvo5vrF+ciiJM5mpatzNm9jbea8m8vAqMVz6WAOmETFkKnkyPrC
9CiBxqrfOkbn/kevvLdRcTRbA0roYv+PK/fbo5eC3q1dLs2zp+vpU2146T9DXC03sOrLB70HZ/nv
xShh6zh9ryJYLrdbu0Ws+VYdRVU/915SVUQUzsW8h+5lhx0hkt6O8HXfv1et/KtKtPwIroy9ZUo1
96lDwfP4cVHyfva5OsAMvR8mH02ZdT3+9vgNjvS45hrNs+zq8ls/NO2dUNi94ubcnAsAnDkSCbuC
nLXxyqr7w1KnJkH0T1uB+Np39ZDHKV3Obf1sjX1+P42WviMfavw+01wOVelwt82H/Pnj530/yRwK
IF49XS7Dwlbn8nlLo9W6WjX58zTCw2yynFNQk2Qnh3PWHICKYBh+POLbc2xqLwsrTwMhLNvLuwUu
3Y5qoa/tpyJboLdWWm3RzSC0YcJgpigMtM9OeSBYCShuaO0KK5U4ToPhC7uB1tw1fruexwMG36fR
Lq38nh4Fh3Icm8sLvxzaPJuLWNJQq5UV/FLEcUDRLdSM5ZIRC2X14Zh11HL/dePCWwBiBJu0zfeD
S3r5KhGX4L7qT/mL8PISF7reaW80KI9Ho5n0Gy/IanxhaRFBG6y89spb3XQomKxrT49di4oCfG/r
SFjkg7TE3JQvtpPKQ6/pTBkqJZS1ZRtV3VTcVFphPVgwEk9alhsvH3/UbY9+HZ+bG7cIls+qslnn
2W/rxkMLDlu5059ZLXKNWS2DmhJ6cv6Zgyl7om9lh+2Cqc4xb93qdWzSsgwxofE+QzAQIIfC+a/X
C/Yuj7OPbsQqnbK3Mxu4vdVKNMR5kZXPFoKFG9Kjlxhat+3c5MUU300L9jkfv4h36wm7YZYu3mFI
y036n5fvYYFIHtMJt5/bWIv9s5oscRe3AjJ53QbFjYSo+vPjETddXd786qbM6wV6RAy0RThTjZpg
nBP1PM6aeO1brX7+P8rOozdupFvDv4gAc9iSnSS1QkuWLHtD2BoPWcwsZv76+1B38zXbUGMGmFl4
AJPNqjp1whscoSXYjJJdf/2oiwhFQolQAaX6MoZhfnL+4yKsVNEb86KXKq7k93LQfwzCte8Kyvvc
78Iu3dqYrP/XIp2HQk2lSIVEjm7Oah0l8z1QbnWIvbAR3VGzuYGq1SVpXmg92LXj3NUFaR9icFN/
pQF6+Wl5MjR9Brs0xNjd57931sdyTLMufinpzRwgWYGF1RYNrlDCTrtyDzLQ4a87C4zotrFdQVcx
Pl727vnjSjYzNZRwnkk/ankCOIHmW9ngqj3Ar8zN5o/qQNX/NsOpxUcg0nLajqTgaI+W3QjSeblk
Y79pWw3ehl4p/7h1nYpdI0T+NLheHu4McCDSxwlXAPClyxTfYqzQGJmvqU7r+g0mxg2T+jiscfew
eoEgE7SMm2HQyu6JbFzrPjThetlDarm1SpWV4k3x2C6Tb79VoLceOjzXBSMZp36rcpG/1vjBZ6Dg
BCPWOeyjeRt1av2hERDSTWknMgqmpDF63yZKPzSyg9hCYq0CJooL+cdtzCn3p66p2nurbZQfCRjn
7gEAZPMWy1J5Ry+9+chmzUi2cK7mJ9vKQzOI+thqj6rRWc/mmM8fAIYpPnNZaH7a01oOIPmUGa6a
etj52RTF94OhC5QQ1GxKbvEiKJ87FL7am6JoZmuDK1wXVJ4A0RYxfCp8HPDwUTM9d8i3Kupr0cGZ
JjXAOG6s3+pRU7x9FzXVv0PippyKDILqPnPVIX4pqNyVP1JHMfsJAHeyIa3EitjyklK9C2mzHKPE
yBTsmZX2X/4Fuk6SOXx4dj8YuMqjyurTtOlflWGq9e+lrIpb2XAv3ELPMtytGMIu2Uyx1v0wuNPL
LdwtlABo4DU9cGew3X4F4prEmT/HOruTFjBhPS1L+2HCQ5bpqcqc68mlWhp3rorI3hGvYl28Wk2S
15uQam/EFygyssOIfBk9g3ix3bDM0jrIssg18PXQFvyu7BLk6USed/f1RO8kwFNT698cq07DW7Si
er3fznooMC6g3vKqnwhv971v1VHx1kFdSzdT1Hf7fnJj42UsFziFoWcSaAmpaOyTn06GHyN6vHjo
hfOIL3TpvtO89+yPWoKQ3SAr0r7WkeklQYtGbnKH91lRbqZWm8xj7sL8uwGHL351kYFHbxkJhVK+
Ry26RNBySD4irqnvEbC9n3lW5NJX1KrYAcLyrIdERO59KyF6bOtwCJ132t8lOm+tPTn4ZFcw1Bz2
PzrEkKoE7LHO+ofg3zanzhrGh04BHLoBZczQoCO4dX5ut0zFBJ4Y71kCy+gpbWc7nHxH2PazG9L0
B2uW03GSvaceKAaJIvQE0qHu/KSN62nbpKIWmJ0bI87WmDk7r2U/mh4KlA6mCT6viqLbxs4ZIQVW
rBTGbuyHrPTDBmDUoRJsNs5Nmo9bx2l4I7AhhnWfxLJ9l8XQfSygt38yjc0dDCzteGx6r/lZoIAl
jkXYJyW2akWF4sNk274pktG5SZvcym/UMVR6srFCvFtd0eT/hNJtTVoCnW4HepfoHzU81vCQVp1X
+KjMltlmqCYQHVrMXBArdphMNDeG3DyBxq/sIDXk0H6EzdSnt31bR/NL0lmZdijqCckq5llKuq/T
Mbd8va1gUrAf4T+43BYH1K1GxoulTJHHiPsUASMhqkAFId9vgE4ZI7HBieKN2ruheaPEXRLdOg6G
JXxBPZl8N8n1kA5eJrRNG0rzwZlHZ0o2SWkJsSNdtWkUmln1DkcY267OCmGT+vABjBlFLdOYtkqi
x7uCBMJ6bY2w6+77kHZakGtuIcFU2l3pm5Fuvw1hDQksNKW87/iqnbWpJ5D/d0YVa/NO72lS+Kai
JflutKxqmzQ6Y4QUWcY2AOOe2M+eDTwigxARm3Yw1imCUxoaljh6QvXb8hfo9d6G/fonncTwZ06q
4tXQtKY79B4L9BC2kzNCoVDnBpkcDORglFrNr6o3dBAghnB6cimZ6cFkVEZ8O7UqUry0CrPR2UAA
K/W9AoHMPcXVKP8tBy9RfCcrlT8KFP0eEgMu2NvaCJ1rqjdrhDIpkes4aDeRAC7cdcs4v0idqmoB
zPT1ixvF8XjTDIV7E9cIC2xS5EjazLeqxv43Sj3xSLNLUaAgchq1QpWMnzrgf1vo/KkVZIKdtLVq
M/+jORLvjXgIqzaw8ApW94mQw9GZRH7NOfwyy1rE3EkfSXaAOqwRepHtgBLSYvmSozBWcV913nbM
NNdXbLVXtqYd9xuBk292JQG5LCFIWEGT05RnyHgxFPKkqvDh2urFgFXI1e7JMt+3nQuIfh7bmIjb
toOOqPI0vA+4sQ4oa6fReOUtLhNoUmd9wdDB8WNCsFq7mkZsNpRa+TLDB/mNumoM+ikeoKfFpRJA
q1Jv/mtSC5Waan9R6wdevAazmMZg8jUxRwINEB2b2EqqjWq6xdNoTc1zDygRWnPZDf/5d/JY4DM2
rTZov+qqYJolUrZNNBjP+PmSus1xvONKcR/SbM4fbLt8+e+/klqIljDqU5dFN/BWLO/1xngGB9n8
HKfE8nHw6IIR8NAUdFbRHOpazf5rN4UZPjKuHo20ReVsLUhXVsCWkj7OXqyOcsSPvBq5kDLvHxuB
bauvTJXit0zX4A027jWdnsv9DIoN5BgYLVoNF/ATkat4Tee9+9wNFSwqUKxAtHVPBNKw4mbTIeR6
aGaai0EFE+n7MKCrfGWR//IKoCDRgqAoXHQ0loz/f6piIANyxA2ieGnHVPGnIUVgcdAKw/Gj2qsY
kc+FH6mD8154itcjHWD1V3QULo8ToXDxIUW8Ad7Gunqik6v2ae00L5Q5xp6h4tAi0aSZt2aUFM+N
LovXrzfaxQO9BXOKVwS+FB5tpVX7tlabRAHOrb9onSnu6wGG4iBM65bJTn0LO+SaHcJlr5bGIXgI
i6bO0rxc4w6cElFX+Jfhi1Wijs0EyW65qDyAI36nKFG5G0phv2IC4Hwz7Q6ou24M5aMCoPCaZMpl
E2R5FX43QYRzDUXhfLkdC55jnfThi1l0A7o4ZvHgunWFGkEBDUfLCrHTtULZDJEa/sj0MAuEJo2f
8dRpz5WLf8eV7feXF8Iqi7uEy3CB8jirinIyGAO5xLdvGgoJR5VRyI8uQ20wEBZcKdSxGrGpQTLR
HtPn6TaKNAqS1OM0WHql/m776ppA2cWJQBDJWpRpP9fqwn8mDT2vllqcMYFR5eg3juL+apts+GnG
s3UkWLxPVmMcoOurN6korWt+V+vtiQwhgFlG78tWgT+3WiIPtyAr6zJ5UmpRxbdQWmT25FSF2xzg
eaFY61RI+185hOsbnYdyKqDsQX1krrJWxy2iQuRJ5rpPKdIa/7QtVfO+4U/1va5yB2ztMZfdzhjy
Wl4J++t2NvEPQSswY2B66dCvA5DaSSBrCo18YCze77DN7fuqnDVzm+je4G2tOVF+ZEg8mEFjN1N8
5Wpdo7lQOYRmhcwXnEsAgIA7zg8EiD0pYVhHp7Kox1+jrkDFLea8CowmS3/Awmr3nhkpJ69E5XY0
0+616vrZd0nAr/WuLuIE77IoXiKxCW56aXWfv4tSox4P1iE7abmYbheZvC1VVHIIkZO6M7RI2n7n
eVGIEEmT70N3Tt96OYfG4ev4+Jf3WFSmPbSVuJbg0a3uhERoRjfQLD5NvVpgjT7lD6YcsfntgCh9
oB+u/XLMsXkxClf5Q4Mygm9sXQnSl9vCpq8FkpiYSXNujWfzUlj+SdZbJ4yRwjKwiy4p4UWY6qtU
W3PCmLIrusCEpmT7+N3iHv/1R7g8EFyGkDuRUVjcPdceNh26pslYq+MJ+Y38lGpjvpudzgv0sCj3
mTEoN3yia3n18mH/t71GKu1qCFJiHYB1hbruz4eKZSw2Fd2paefO8+2wwK19yCzlhs7ONav4izjD
Y/i2JD8q+iaIqpzvNgFqQNa5pp1cNetwSqCF+2kJ9K8Y1XAX4VgXfP1J14F1+V0mkA4QYwbjh7VB
YpOPzZBAzT2Z8+wdxn4u7u14FNMDsIv+hn2cvjHJtrb0cB1O2JzF7pVF/dtPJqqT6IBWh2yzOmBm
OWk4gNbqaUbwKtzR8+qnh6hD7zwshKbdZIzwsivj8YuNzK8GwM/Xwy1Rp+RbfWbwJXmTTurJijqB
Mks7NwdaK50ZqG7vYNAdpvk7HcEwD8wyjP/5z998uUsI6TRbSKxXv9hua85MIY0Td1qJ36kRy+/V
ouObtogMHbi9kn0R06WCMuAEISS3KwH2YktjN7oM7tDe5BSDtT7/+QwbKnVSdP00M/9pN6aoFPMm
1dBrk14YiStbbO2SsGRz1GQELp2fvdDpzh/XxAWiUxA0T0WC3t+mrnsLnkFbmsMRKEJb7rsmRe0j
D+PWgA1pA8ssrXRUfgMmMQw61n2PDWMBziwSnkCQ1uuzzPB7Mwa8FNRm1eR3bTOplYM+qBXvmJUl
VlAmFlVS5XSuX+lNvIXRjZqNP9sgWrOAUhU0bt/EtMRFVfVob4yusDajtST9rWe2j6Ifk/bKaEAz
+K1n0YRvQU6Nsu6S0FDerL5FL9qSaZJ9yqaRllNfnhIEqDCtCFHkKruQdD4WmXPXiarcNmM77M3K
Ln51bjy9Ix7T78GOqtdealmA1UstOGUyDBSsFz2z85eKTb23YlRrTlpBs3svlEh6R2wH8k4LMrdQ
9nzwii4jyhPetmr1XNlHRDHxnGhVcU3t4SLIQ9pB/w48MAUBVjGrEAj2LZbzWM4nPD7jDH2UONyI
aZz6wNEqawvNecAfLTQ2Xx/Kvz0WpvNiDUDO465zDkhSDnovpXZyEFqxbhRb4tmalTFd67queuXY
AIvaNXXbXhlU/eUwcp8RBZYbjYpz+f//W+xJOJzg+tQTYLT0X1u68yaWit4DHvLU+sqvXPM4l7MI
epEHUt+S2a9vMy67wpvnXj2FcEZ+RGCEuqCjLito9GXxBqTAnNwB3x82cVc5+raOBgYWWpHIGw2M
8dGVztQ/oY9jv/d6auh+rcy244+RVDfSbpNpO1RMI146ANpxgDqNcDZoGdUHAZsZ7+a0KryNOYgM
8ojsF+w7XoTCR6PTy6/Rn9aQAWDKbGngqYs6Gij8tWOAnqRRPRhVe1cMCFHeR2FDZ3zuE/T1IWaI
8KlKTdqazMfzPAiz2f6oYGgNR9R/4wdPmZGxwqS8fit4t9T3uj7edVaSqbfq6GXKHsoRGOsSIPdw
VxlZ/zPRZZJtxaQou3BKjeJKPbDOiz9/DwkgjjNEEVhdq62SJlk568DRYYpmafOt9WrtMcnsmjkN
M6bET8NkFjiImf2jLJquOBl03jofN/IkfoNBXlzhl6ySB+5scnRoSJ+QWGaty5n6n61LCu7FNbPO
Y8pXlikc4DmdAzXVGmNjO0wCVZ9jVb7pwi6GzTDBCfQTZc6NK9f5hUwBL/JZlUH+oGohepy/SGNJ
bx4tOzkmoTnWXYDZWDO8lxYYzIApU4pk4eRIhgeiYUaNI2FvO5u50NrjBIa8vRtc2VoxCEdkfzRu
lJL0y1c6T5NaUBq56v4xRTSizwWG5+hUcsoQnonKIrBD8M5X0oNVJMK3T3dh7ADvpuDg4lx91RjJ
uaGNQv1Ic6trvqulJm6Yyg7ahuZ0lXQBzIjQ2s0S7sbr10HwU0L5f26Cz2cvtjaA2Dg5vMD5h1R7
Dx3JDss5hOjMEWA/cNIQYTABER4Rw3zIvyUVdvS8CwJhcOiaNOtFkIWDbBq/TvV2DFQtCdF8be3o
HYI3/NWmj1xrJ0ABc5lbbXqXdyoYXR3VPnCoIMRVultZrtyBGKt/6G5XPoPZRCohzb1WHpVQqMu8
SZ/y0DdlylRPtHnjxx1eeYHmFcZjO7pIP2ddMkVHFIjkrRsj/LZFDjJqA6MHMspwil34njfdVOzy
zB3vkbakamjTvo52kaZV4yskD/HW9iBqNy3ifR+KA/LkWDZmDOGkKd0PV+Tol+S57P/JQ6YXPjlP
Q6kDxj7flx711952lOoOC3kUO9tcp15P4U0fUFSDGeGECThlHzU+4R4r+vXQmBt6yzjpWpN3R9NJ
qfdD7Wg3aeWVgh9o9tP2ygqzgOcLTLtrMWAj9VtEgFaldT7Q9tS7OT4ifFMNG0Yi3cFUGfTsURGf
D206at+/fuLl4QSbxgNpIy8szIv9zATU4c5N4mNdCrP7x+sH/Seq626/zzwde640mTWuijosdMen
me4ECCih5QgfN7EYQNoFumAxysIzc3ZNjW7TVGjTfo5Ka9yYSanbyHJ54m1SqkE8WHhOOocOUJFx
Jdp9cqXOvx1sREAsJHCErgsfgBz3UoSAlfioy6pNboY2KSoN/QkkrX2vqZKbWB9CcevVXemBEE/K
WM8DKZ1xN+BrAHO9T8MjWUCrb0u3LZMGkUld/W6J2nu06Hcj923qGYAHjMGi9AEJ6ulbXSE5s5We
me08gyh/i6Br+pLOQiv2HBkVErtlyzndjE06Tv6oJGg2BpoIdcgBjZl9XrCO29Kp8xLEZr9e21Ud
RbiAgEHLllqCkROh8zxcdNo41VHreXcO4PM/letYAE0F0neaGT6pCqvl9wxKaNLEhXdtOVap9OfD
oZzBgmEIw8qsHu45UzSjy+zeDRRqXMRtMsAqaOyk+O3EmFq+UlJlDopknvaLlpElXhtkBOzfljsI
DCRQYeoDW9G1X8i/tK30C82ZHg2g+r12qyXplLzSCgSugmdj1nfYc1qV8sYhndFqssI8eghrXBk3
CFG6zbCZ4XztYESk3lukxd6jG2IDya4myEmaBugbkdN55QOisyVu1aOsf4/aCHziSrX1+c3Pd+ky
HOK4wfdjkrH+LLOVcBor1bobuyovkTdAGdF70Ky62wJpqZudQWW/t/KkSPexpeTvpkKsZHbsWvVc
IT8FpP9PLWNb3KpM0YRftArtPk/WkAISmmDFzkExQd9oFa2YJMhlonbPo3TrVtmWzD/JQAo4aFD1
8ozL1nITs97DAYjyDYw8z/5p5RT2L1o9uuW9m4qo2ThN0rCCljsh1jkmwryRBmzRF4adhfGUIvnc
H1tIt8A84nGugkETk7U1QWJQDOSVrgFIcediL3G/G14QzeSzmk7vnGSOdsSD56TJcwF6EnjCaE+y
QimhqsPvJdaaERcWHYZpi5SjmbzboYHYRcPJUV5BkdLia4sxQc65hjsRmqBzkAvzJlQLC6WS/wqR
uggbVpRMb18frc+qeL2ODgMKqLt4RgBwPj9bIlMtxFO6xaVymavaqXR/ka5G2cfc6EX2oblJgaek
Fs5bVKEnsZ3ihebaOxyATedocSR9GU6Nfk+inWqP8hOZncjWeI1Q4V+U6HJU836WwuqdlyhOuWot
dagNbvU57t8rrLvjjzru5baAqRR6W69uTC/w2oTb343m8cWjVSXgSgAlqGJSzyvFyl+iC++EJboN
qt5FxuD8C8AjcjM396Y7G0xkA6XI654MxTS6e86crt6ZsodM4PWdaO6TVp3FcOUFLjMxw4FLyUCd
hpB1waJg+DMy8u61u86m4X6ftmp0L82uRUYgC1VaCgmmoXdoKs9y9/XqL5n8+eKTgMGhIBVkDAq+
/fynx1lJW74rkyNylUMKwV8pTqOeYVqnWpVzJZKuGfdEUhrciBZAaDPZb+t2WGup0mih199pUd5L
SiEXo/tDmKXoIBO/i/K9q7FBCAZjqNIAISnFIhAqirbL1VZ3m03WTc1wV0/JuHfx+DJ9dY6S/lRU
RabjNa0PeYbIb9FGVz7T5QKxKxaBeYbi2DuspQJULXWTWPTKHaxIV9ujaKjCxZyxgXouYTlwGVj9
m9YRL688+C/rA7+FT4V8H/9dkw+YEpWj0ibi6MZJNwKtpHfwqnYRGt1gh0arvzYSvjwLTOERJCKL
gnVJWD/fEKCMujpORHJsE680d6Rsg7npSaHDJ7JpVzy6aqhVgDib+HeHf1Bz+npDLmdttSEXFTOd
jYIoEG288+dTYTkJ2gveXd0Vye0YLkU/YVU9dQxQ7vUsnPsrucVnK+L8kfhVLEoKSCJxtteCgcyJ
sypXI4dqV3MQmBoZPZyg6snmTlFLWb9nUSuaIB0lqNQYaTogNoUVu09aNOU/7EiLQuSqe4S1X2Cl
ovCqq1NuXxuW/iW9tRBRBzPEABuVjHU3V1UGp/JsGR1rLyR39CelT+ePfmi7B2VCCcWXuYAHky7j
+zSLq8fF9GmRYW5D7TEuqraIdnCJlPZot9AEfFvPY+XBKzIbyMEEne6gjIb1Wwk1RYpNxxoUu8jJ
++hKd+HyLOFTTFTR2bxAadZC7kVXV3PDfPtYjpp2m0QJSKFeFbFyEHEGmBofeW7FLWzNorrGLP9U
olittcU9R9W74A1grp1vr7iMpaspwrkbkmR8t1zgfhhh2wWoY6caIqLH3Kouxj9tGNobuL4uEnQq
usw+YkJhE/TgVKaXCWFrye3dFfmv2QQR+JowXZ3fcFLoADoqwit/1PVkHCw77aMQ4dV4KeXbCHmt
refSsgnGOS8AGDtO3WybwVPGY61BBPmQtVIJ+RgPcdPIbaz0SRH5U5WWzJuG3i6c42gwA/7W43hw
g1pcZe6aHAU9n6C9QKcxDGt8lEmLXxzTjkoGiqKND/io/BwMNRqzXeU2BtHr62N70aHh3Cy9/oXQ
ADh8HSCdxKmA99X0OexZHYLU1THgkLqSf48ixDgDgFLoQu20CijTrSid4ldSaqbS3Xz9Gn/ZW6CH
ljEagx4mHquBQ4rg9NIPiI4u0TLfKF5DZeDGswquujGH/dzY7iaVFjLQ//nB0ODYz0A9AIity12U
MilFIiwvwBd0KSk89g2yj0teQZHgCvM8OUKMuVYXrX3guVEX3RWmakQFE0+7JZz+T2fMiXOy2D6c
7xZkt+MEMultuZvQPM38MnP7P+pYJaHfIxzv3YamO9/LtijabdgMpgKm3URUeRCJe5ckk7vtyfKc
paWnhbvZQ5gdbr+XI/utos35PUxTxMCaJp+aexJXzT2EtCKmu9ibEvuun6y+/ZVN2A48KA76V89z
baa/+rGmY6LUA5IwVoii9rBlxoDE/qYx07DoN6hTXZO9/bykzk/5osxLQssdBp9ZX22DZXDgGIXq
AaguE0jQTPLlxmjTYnrG9L5448SSIiDM4X2jLih/IHbeu+MGEvDcAI9mSFHsiyJR/gFGi2Lt11vl
L29H+DFoaqI3vVAp1k3EHsxBHLowgbNuhquHqMUQ35iaoMbw5tR19pFWNvdD3Nnhq16NOQk2hiGi
RpUIsuE3Dw6wsUHkSpi/+qmSwvzPm5neL6kOVC24Ypyj803VOnR2R/irx94aklvVTaBbSEl/Jbox
WzbKHptmbGlNYNaFvJIjXt7/SzlpA8fTF9mLNSJkmNo57dGxx4uicf/FhQYYp4PDO8CDDoySXQnz
Sop12e22EYJiWMFoejFOWNNodCep9CTU86M1wrO/67JQ2AcvHNy9FMUJZsn8b4p+mo948PTNlgOw
5nrwypOKcGB1JYCtscGfn5w+HkkyXMvLDjOAVbfSs6Y9JnOvTCIABa32G1pt7oh6jDVq5pOFttlj
hzauEqBTb2Wnbq57XHWYNMLK8AcIuDHWDSogxpe6HHrTRvsgbJXXJlPM8EQUUuKbBsmw6rBoQMdP
M8A0+1rKbF+sJEEYvDg6wgtDigz2fBdlXJq5UYvmGBVumvxMDCMungEHu2jNM5+9NQEnl0iWEy+R
VEWqEFJDJoY3GQ3pTtgKth1cXRqCIwrt8AIhZ5o/ATHV+RHC0S9eQNwXzyojO9Qosjn8Gaa9E/k1
LPpsU1a5+yocKhu/1ibCPdPP0NlrRQZ7AdGOWpjZBlV9c7i1ylTACIzDcZErSEgP2k2L9VN+CLsw
d1FH0K3op42fUr8xlVS1tgx2S6RwwpjSdtYb/Hosq+jyh8jKDI95s2f+DIdEU27bUbebZyUb7SUv
s6E6wAlyAbVquji0lhTMQFMgGjcd+7L2tcFsW79SmT5vtZmRyo2NoGl4iEcN1UAr00nr0DV18GRv
Ga79slOG7p9Gw1VU+Xi3w1fI7NQFL9cMbqZ8t9GGRyggNiRayV9HsYubFrWnpYQjawZUYa1HMhbK
4xZ+MtFRsQut+x1bPby3EJbnLWZJCippMVnHAsO4Fj0vChQeTGhnaODQWiZInG+rNq6YhbhAoad5
gV2XlhIfGnvQ63/xYhDNrai1yjlItLnLYCKU/LaGwv4xZ3UqW18dU2/6EVlUUEwHEyaLhBdRFt1N
auNocBuZGqa0fovc9e+YK+SaCeIa8cjxBnDMWO0Tys60cAVR0Md0NnK9SI6eQvNjryWTszEmC5aG
IcMj0xqE2fEWxh47zIZsn9NAiQMz0QyfXpiDJwZa6leaD5fxj3cie4NcTcBB1GwV7hHDUFuZ5fmR
Pd9OeL6YZgLmuJTOsYkgHQV4s3BP4x9i7Jqolr8LJ/R+QA7Dg1MxyqF7+3prXdS80FIRNly8KZcK
dD2ojlqHLAbg6NG0q5I2QJLjVRI3jnuj2mTOXz/sk396livwNMoeVLOBQjGxWN3GGclClnYlngOp
W8WIBNfYFWH4oaZgATFWDGhaCvibpZnJuA+mbuATbFw01kBT5JFS908aPIzijkQ7QhAVbwAPvWaT
VsXgu2U05/GVI3BxAlyGzMwhoUtCyCTlPj8BiI0ypesG6+iMKLt1aem8uFk7SV+HZ/kCdR3SWw62
+LHoY+fKBNRc/vKzz+Uu6gvLfILECsmR1efC2BzxbmjERzaMW6Q3SqNVb62plpjpDG6EQ0nrGDFj
/qKCe6JvLdEkVuiPk8TNxoFVB4uT5YDVyLRN9WNsQH7HrTuV91U2pPK0SP5MewiNGdIaGGHpgUQV
+TTU/UiLGclwIw5cxevmFKmdVEwvqqqY7keqyfSPmRYCkydd9Gmg5cYUBzpT9G8CrtboT2jLOVuc
vqEf4jLUeneFOpY6zl5948EgAnAuAPOYem0lGyKMom0mVS2iH3pXyuOQxCAU/AxcotEFEU4Pp9HQ
4Ppe2Y3rsEpkICpoCGo4TBvQljtfW2MAdZmpc3GLb3320vLBniq9nTHemR11Dyq6e4arirOWtVgr
UXTdTVaX72D4lQe1wrCKcN3uJ1Nqt4Nqjcek0wZih4uL0ddvevGipso/S9VBkkYWuwrDMeLQCeRx
eQtr3jq4WSb+KeluHyb4SttKV8vHLP2PilxEvwW5YjFSRGiV56+eSc+gHMJGGW6zGsUCMVZ9EKp6
EcDuHw4a2YgvDKe/suPX0YjQAIYOPCZJGe1hZ9WQqpIK7rVbd4fCnPNvloOKoB8zLWj9RqWFf2UD
LOv7v8fr82mEIv1TTAdk/Pn6O62nMMJTu0OFISONr0KofodiVbWZtDFmf3poVv3XpeQXLi0RAA1s
OtxCzp8Z6f1Q13jGHMDeW9/RZJLzpnKjtHgwAaZhdqXI7FvekmJdefDfPi0XIfUZEJMFEXb+YJQX
PDzute5Qto3cOINVzjvo3qLxgVA41+wtLj4t3VdmqYs/wzIcXktASBsMUkGxe5ObY7wZUzvZejnC
Snh+/5YV+f3XB+Sz13C2lDwPsgUPBAe1mKCe/7ou9wb4orN9kIhmZ7gt1VPUgVpewPZP8MjMIXC6
2Z4fbTFVtzJVKvuYYVlSPdW5pNCuZy36iVeKLpDmUhRU1VoDtEgCA1DZ6HZi/XC1TP1VE9DGrT4h
9LSxhzL5ViRw1Lbcd553EG6hnxAQQ+gyLZALOBbSs4eDJ7I8fvWmGfmsXdGGMLW3bDgz/BBRbmm/
YubAA9t8KNt5CGq1a7MPSd8JqnsdWdCP88SqYzQrS3p3RSHCNqi7vPvQkZMTdyrabdkO4xcn+p5S
53Y3DXCsTY1TWnSDAV1fB4Y5WYRzgqx+HEiAt4ULbCuQtQFAUh+cvqxBOxgalU8Rwx0vpqgApuz0
vfzmJF5a/vl6sf6yN+gHevSMPBJLde0eq2gmNRBKADdTGWnzNz1ONCBkufpnGOXcPWRTql856Bd7
nzn2IhlB44ZUxlpL33uiJ82zMnGTSi17ADyqyR0wRfWnIlpRbr/+eeuMAVuV/59bGOh0kzWsTnhe
li2Ngwl4D+acBs0E+oUI448bN8TMFBRmtS0ahK18T8mvMVr+8kNBFy1qnsiOUFyvshVLDG6YQ3/m
kI8hsAtdvY20yrg3Z73/+PpnrnMTfuZCy3RBXJOeoBh5fuIyLOUo0qR94B4Z/FovE4xI8DNLrqzd
X57jAmhmVrdkjs5aEFTzGoSdS+EeIrQSzO+92g/WbS5NtbsWIS9uWYRMENqAoYdVAaFkFSGF0LG1
wKznAHo8fGT4OjyrkYuIRl5UM2a1GcMyb+izK0OY1X75BG+yNWkBIXFMBb96rEat3sl+NE5V4kXb
LMXP0zZq7EulYVQHOPNZ4VPHOP8qRWwevl7EdUL++XBaoQtqFFISNqznq2giBJg2TaifNA8pLWjg
XhrWQePOvbyZUH41Xpo+GfajUxkYbylWce9Byc0wFbbUuyie3WkbWe1g0TzHOPE+afrhMU0LV998
/aKrmPH5nh5zI6pQMIE0q87fU4uw8MHkXTvJyVHf9CJMkiBtxi4gWGfFRrpSvHz9xMtloa3N7Ge5
pBeJqtUT6b+pQB2kfsKgbI4eu2JqXmNdyabN6PRaC1tM1X4gHhxHN4bTmG9fP325r/7nPuP3whNl
IMh/l876uk02tb1RMQPQT92ifd6MmvXhhFYfKAVycwoGnhvIqt6uyZjSN4o9/x9l57EbuZJt0S8i
QG+mZBqlvFIqo5oQpTJBTwYZtF/fi9WTq8yCEgU89Bv07RsKJhnmnL3XvvBenD9uCrkUlblBr/yq
4ORkxCxt1OKL9SQaQmiGuiEQ0ynNTwEYYCNqfFstF1bNk5Xrz4T5D6hFXNsB35y8iBAh+4CQefsp
JpxninLPHj5pdUbRwU6l+fjx0z350v8/GG1XLFc8ZK51798mgvt0s2sq50nN1IbvJ09pv4FDwDZ2
LX26I1Uu4Qym/t2hARXbN/g/D/+bfzpHHmmmlbxrT/Qp8jdNQwYRUcTxrm0AlZe6FX+bIwralc1k
BCt/6v0cTdgTo0L39kSviNNtNmnakzvE+gNITfR5Cd6uTd3104WG47mljXd29eyvIn+Xo/XJ9mcm
qduadWw/NWIJiEmwEVm3fe81kZNa06aqyu5nB1UGy7lGFu3iiC1uL/P141/4738G2Vwr74v13Dj5
ibUa8tGkefbTYGkG5DMr37kwnqGLiUq7MVTiXrvZ3PyYk9S/R6YUYzNNL9kPTqs964uG+ILd0eAz
deklv/8RyERXtWQn5UfoenkwZvA+e5gZAt2NSOFnDkiyHpd8citcLjlklmAcl3VBSYorXMlyvrDZ
/OXDBg3Hfk1XGIzoqQnfbu2qyNvcfpJljhSsTZMdyG1zm3lBfqvipr2wbp9/1gDgOAWBLmdUejDv
H0CS4d8hczd+XCROg7Bry+aLXqBqryhRtBfWkPNFk5MI35cNeJ5zyelOGsR5ojVmkz8ZU1P1D6rN
Fms/deOwsVwtIfrSTwdvUyVSvroEBn0N9AGs1YWryPl3R0OI2wiLNxW+Mwu6osCo1c5cP9V9V77x
9/RRNo5WG+V16S/7OBbmTR6T6/PxC3/2w7JO87av4EwqRnjO3z9og01pECNMB5QTU7WjFxvipIYK
qppu19DsvjDN8/FAR6CYXQXlCFpPa6s1CP8ZUWj8VOdTEh+U1VcvdoO8DCaS6NQ2t6fl37pVyNcZ
kge61kBYQU8P1hXQf0BMfvDUOarpD3XgpHtZeGQFN041jXt9ce38wmM9rSH/GXT1THOX5c06s9Yk
Ls2Soi7FsTBMQbYPIWbtV3BM/vIydZOdbdqOI+q1KYPijgICRuI5IGR2JXSX00Eq2crtMLqJduHD
OnvXAReRAMElarWycjR+/3sHyew0uMmCp9JT/ae8JSYLspMPXIgrvf0wyJzbKl3N4qkayorLt5de
MJj95Q3AwI5US8c+TFvi5C8YjFLW1jyL40Du1rUpUvM1rsFq+qoVeZQbhbjUKl3/je8ORcwZdsZK
4UUICzP0/ZynmCgAKB/BEyT1RbupraI8FI3v8zVPxHzn/tLYmyTF1hNRJqDB9PEndraW2TAC4Dlw
11kjqE7XzsIYENKD1TomqHyy3Zh7xb5rcpHsHRpHF76v87mSe7vOcxXuOHTY3891sFRaxaPMj5mm
qUOD6PplcaT1DYve1wBA3A6mJgp1iEMgeT6e5/neuf6mYEM5h6EZsk/Htmrgux6I0GMGAeczwF97
T9qXflCj1r66iVMDrkOuoGINXc5Ypb8nEFUXPva/fHgrCZhqGY7wlZ55ciCsXIJ8QLB7T1ZHqmhL
Q1ip53QSmvNAPwAwALh0Ti8pBvo1KHbS4itbq/IpNOSYVcQzJeZtO5rLcuG1/3OHfv8WgvNAVIAB
4k9x/mRPr1RtVoOfB5zi2Nq3hG07cgN6zxvCotVnYs1JHY5JjRZ6f+O7XSojsnO6bYKcTFz5pLQA
9srGOIvAdGSg5uqp/EKqmW9d4+HRbIrjMzzcjI7ArveC6Tc16OFRwZNfjuQCNmNEW0o22wS7wtuF
X36tr57ODUJMQJwqpUmCON6/dVmWL4anBr4w19daIvYsL3Ih81JJ8hQG+VQA/jdsmA3gZW6K2cSx
4bX5racPl7IozvZR213Lh0gFXRtWw2nNu2fb8Vxs0k8IuBzaw4UlPgvXaL1tp49iCEvfR6wl3DZ7
/vgh/GVgNjUqVHjfuIucFhxcqPh1zBL0FDitQUILto2vdAHyYQ8gnKC1fBleEpFol4r858sLJzKd
VhO9XrLrT4tULATk5haTOCrlGCU0fENGSKSlQR7rlF0otJ+fTNe8DaitlDm45OmnNzy/QZo0QBI/
9kUhfqHJ6fK9GjJLPYzaGDjbGTDQGgHjImEs0Z/Wz2DUtGZjGbm0Np0utQvf1d9WHa4r63b2R8Jw
enHQhFC2HNzkmI6V96lhN7/vax0jlmEBOAV4LkOah9OhLO0Yg4w2TOjtErX/+Nf/wxQ7+QT+8DBW
Ty0FslMRMIJcSE1KBE+j1lfNwU61xQ8JZDCJBMKouGzLtB7g6KV5Czpx8JyvwulAHTZ2kfVXU61V
8afYmlUcanZBHjHy6gT9tPQeTEKzHnFFJWVYUMaSUTxP1fNMmoITkcfuqHt4XHMa9nYp7haRFL+8
noMHxe7Kum0DqK47kVtZ+uzraZ9EaDZ8II0O4Cw6CDlAacDHsXttGG2xdXrkj7uk0dI5iiU6i71T
K23fFz68dCeGt49TV4+DDcibOv2RGYmkdN6TsZNns5VF3cB7T7RI1xFD6RhdEq5KSvQ6wZjpIefb
6hFh+DDfKmxy46avtURe68aiW98tp7Dn607Z5rydyOQiNiPxa5SBqVweiPu0vjVBZeDVybP008c/
3p9b3emPB/manQN4Gw6Dk1Pw0NeFY0o3flJ2Nf+cq1Eu+8TXXBdBWp/aUU1mA26RGYNgWHZ+2b+Z
bGWCgPSgLHZ5p9ohbAep7m3QrCIc/Lr/AYFSplEe111z4UDxp+dy8ueuEgCDOz/3Bf7k98ttWk14
OESgPSVLVQ4bXJq4i2oRzzpjO0lyM5hDIR+E6nR/ryGpagnlGbnJdGU82GEDE5VLVTtagwy1qdft
La92T2upy0S4jJbxtsQ674FV6M13Y8zyZ6/UM3sL31OfNoaCObbFfFw+OA1J7lsNiQsDdyUmNnCh
puQtH3Kb/weU5VBInlfYJMMstwrxwqXvfz3RnD4MHL/cEZFYrnv/+4ehU5Ah2yiIn+hkW/p3NjqC
RkIMjYmgRTU39teK5hghweNc6fcYf4PrINW1+hoDlD46UTwQk1pT9bl0hz0/6KLYIB8LdR5LMzeB
93+Yqzy7dmerOuY00NsHq02W1wybSnqPzti5wsfTXdiHz0ekGkvZjYM9DVjcCO9HTCZLIcYIyiM2
KlMnwoe+61x6QxuKbqbFVF9S1P5tQBhALHd0J6lFr//9f5StKKUo9sddcyzd0b9iBySOZe5pMzcI
nYy93sVNd/Xxt3q+zVJKR0TLPv63ynMhtDJYjL45QhHvnNAmEL0rrMWI+rLKIqsvQS22NLcuDHt+
b+J8s7adqPpBLz89VpQ4PHwn9arjGMjYu0+BL9dRFkzyJ6FEmJBpwS8B4OS187uQi+yiBTP7tg8/
nv1fHjhfPLc3WjCQ8YKTd2rwhtRsOcEcgYARTNMhdGM9TF5dG5d1LevmwnH6L+NhcqVVA9WT3tvp
3UVNYtTgOLXHmoigfVnH34IKWRdupG5PTmFy/Hh6f9nMmRqtWF4bOINngZkVyKFxni15jEkjMHbZ
nOCh8WGRxxySrXnXct5ItpxxDPNmoJ7MpjTURXrEGKXyC1flv80dQw/L4x+p02nUqQ4EhZyIoT2K
OB73wlyaWys3rAUDZ/1Aai5K4I9n/6e7/X4pW619nCH5iuFqnfI46FjZoAt6FJipTThmnOjOGwWy
KbhaGo9aetb2rU8mg2BonRwhJIYYSB90IIFVyHl3VAixpA8lW680C6K74eFEh1dJEKGdc8WWlk2w
rqj0KtL7BXlEzzKSYPHqrVdrqPNhl7Q6RsLRhziN9LLunMdg8i6lnP/lG+b9pcKHNAs726l+OLAz
zZpcVRxl2xcvelK4O+zLWAEya7xumiU/sO8dPn64f7kY0g5ZPSUcFV3cbSebZomZumrjxTvaQD2P
/JyoGczJ+ibH1ty7Wpd9oaOsdknQ86SFcJtraRiaGcUImUpyC435n78tukQm4TzsWSs5c31K/1k8
50ClXgcA8ihSIyd8eSaXuCR4a0JX6pu3TQ7G7sLJ4fyVXsvJeGtoYKCnPnPWpM2YZ0PuHQssKxp4
deitPIT5U5oB6sDN2U4XjlbntxNGtEhGXAt+Kx33/SRHAlPQvTFiHi/La5IqOyqWJXXDVlbD9uOf
GDMF/7Z3HxDYZpiM6/7HssU8348WO7nkkJcErNLe0n9PbAXcA/M9guI3yjDd1O0EdtYBYKVKTbL6
xhwitUh6YX/iyy6Cr8DktE4P+aLkfAN0VCNDIe6y4sqp3UL/xffWuRBvssHf1Dlauu/KjEn9dOIF
YVpGom97hb1dXE86IYRoRRXnLWDq00GfwC28CGUJ+36FMOdh4+BZ40EYWW99p0CFD+J6MpuZc/5A
+a7YILDS5muyOcw7U5Sd00fwmnTY+7bTm9wo58D8pHFHYyNokumFO+6wEIFok77plFa8IxOHJGj8
nH0ealnsffEGa7hfD/T5VYs2ZeeMU6I2MqPyuxn5Hgu4PwgjQ6HpUzJHI4mF+ifcnkoPc46ccdSM
7fLkazLwtoUTDG+JTbTlxndq/aFUo/5sTI4xu6FT2UN8yLK6iW/dRPjIZVPDeSr9uKtgARbGF6fK
uxkZuBE/ZvWEe7HEIN9uakuZvziPOtbnis+wvqmFQ1IrHjr5tpAX8r3tKZ/te93obvieNQgyQCOW
MM/rOX1paxquFqnqX8mElE+pLeQc0UeKj2VOQQq0ap5H5UCZblPLorsBqFpnUSon7+iC7/8ci3F4
yb08/jHkgVGEVN+r8jCYQnxtgjL4RWnSiLcQrKV4xki/WFGZcw8IC+gNVkRejyruK2uIx/tMH+s3
mDfcomYjo/wrrSCB/V+QPALJwySDa6Ze2GzSoNMVmPmqe1twifg3iZFkkrQ6nwgi0sOCZMclUdh3
/hKr4AkdAnEAml66N745j58od9bZDiN2dcMxzQ+i1iWug10hgcMyp7N8cpdKqS3eJKHCLHMbIu05
m3tHj8AxL9TB2nxzPK/+3jfmmN8zqWSzzIPfbxek89fom0sztEe9H59nH5/cZlkIrN+2cS5/NTE0
TI57+rhEdez1xaee7qFJWEINAN8eOsN7IaU7fhttrrfPuHGn4cbXc01GXtPHyT4pyaylIDMP7SaW
9bxEDR5PW2EpcBSvOd22762iHRJ1NA/LbUZE5Pp5CcKA01QZ06an3U6w3pQY3MWCBgZ2ugoUo0yX
sMZdczC+DhWJB69GI23zQcCs7p8tHv9XKjj18GYnHlmaIRkEZn1IRDHe6oPR1t/EiEr3iVbsAqZq
bAlNJGO88370ncjG312S2u59BwFz2ZWwDeawcX11XetpMIWrZcPiJ4JV6uRd8NDYcevc5KLVJ1wr
Aza7uSV2OxrnkVvTJiYx5B7YoVNe8w8WW0XIxuRGsBUpTxaclVbkM2eFKz/mxvm5dPKE0EC9UYdi
kSNnTaXmJSxQP+qhI8rF28yLLb0jFD1R8/vmnb/RSr0bItXK8aFdlsU4cP3R9u6QOcEezymaNCVc
8lvSfk6HXRUo0hFNWczgh6FZiIO7oEJ7GewmaO+Zb1x/yjBmcpssWsh4hjTdRzwRwtjapSp/KY0A
mQtb5dmBgV0bGccqaqDtThP8/bpuUS5pSKKeEdaYzlMMejTHHxLDghuwM1zbC8asfVzE+SVBw9n2
RaMKuS/EMI7b6H3X//4/ezQiNOEPXPCOblFpP/NavChKFunGJASsu3D8O9ucHfDmXBPp/q33t9PE
RN0mgQlzig+cYqh3dbOUbwlXGxnGs+McTdXOFw6456dtGhIOLXdmhl0eEcX72S1UlgCGmQTKwHje
ggbV79Oprn7iCzHujbabrnW3s/bG4gxzBH8qluE02F8/3rVPb1Y0uZGsULtkVac0fqqmTulylviF
ymdztmoztBq6YEZfp29aXWS7Vs+4Si0k101EpYzwG9uy/+eWFD4G0oSoXeMsC868dGWN+JMcseIZ
N66Md3pmTr+0oqdLkbdsvNekkJoX7pPnhVQHsiAHUmbMhZb7zvtnTwodZC1WiWNnpXVYOIS9ZJ4U
d7KTnA2CxmjuR1LF/c3cFd1bU8dVSLl7RlVmU+z913Mh39cKW+euw2EUi937PwZQGhVDs5qO/ggs
c84MFUE0UKAbHOU9BUq75C//y3dFD5D7HVohVAWnOl8U095S9NZ8dJoC/7NMnKvSysfPs6rjS6b8
08VjfcFo8FMOWTmSuPLfT87NfC0Wvqife6c1xSawVAA9UhLHGXiZuk36tn2kAVn++vi99vnX/vcs
yrA2lGDa+Tig6IqcHO+TsYEG15rNs49JLH6Iq4r3iQ+x+7JYidg3YqjFpqy4b91ZxAh9+Xj00we8
jr5GUfBhI3+j53s6aSceGuCLzxSBYMSXVe09gR0bDm43EFLz8WCnKxeJfZS4kI5yIgcQb50c8r0l
zywX69OzOSp9IsYJKz66RTJG6aOZb7ZokuTCkGftNFr5XMuJC8T+Cib/tAaKynKEExDIl1KzQD6H
K5DLIgGp8qAQ5bIUV6gjR+NzrU+c1TnPL8EGwYz1VguT1mfrC2OO4GR5EHMSXR9CMWV+tkNra946
VuyywVpC66KkBA/HDXsIdnCvAPHXFqHPP3VNTF9mlOWvBeQ59/njB3r+yjI5MDdcnFbd8amfoc/i
dOQuo16UmMrjqlW8bbkfvORqmiNt6tybKc2T3x8PeibqZEA6SKtTnWoPMIr1jf7PZlf2wm8Wv6pf
yB0Hi1S2cK2i3kvFjXB6zzkkpHhvCKcssWXPreNd+0ZD6FOntdYe3vbQYP3t52bPdXa6CmZOOVfm
rKnp+PHfuW727z+slYzKQsXpFijiabE+dRDE5LIzn+e2auAkUytRewuP2IVF8fwTYpyAx8odnFLj
KQjXULWg3myZz4PssnlXLd5PB8VZGhmDTpPj3yfFYsh8uMLy8Z5+r2Xe2B1MtWet0sisykWVHDzS
suYL+87fJvXfcU5uyEjYs2LUidbgLiB9rCroEEK4KHO8oeuDkOzjaf1tOMjWuoWkEGfOaXOO0Cav
mfzFek7pfnNka9Ibx0mLH3qSV5dqo+fvBYVvlOXrusuQp/KDNKuUl6QmN404H19HrYndcKCq+elf
p0RVfzXhrN8nXoST7URKHbArPeQXMUmDNNheLWyb9NqiNGvNt48HO9tEVgDLSvmhsatzRDlZWV2A
pIZP/uKLVed9u0nKKnjj4geP3O/t+RaVWPripFnze8GMNV74AM5WoXVwBIg4iOn6sl+/Xw8QC1hL
Tj3ihVsTiYEBLmoLe58fhFksinivmrw6GLG7HP590mAFOAEjhlvNru/HxQ+DIRF/6Uui2phWDok/
28rrxctCgPJLDceX2kSvu2loO9L9580MAQNlFBRjQO7Q3J6M7pFxp1mNxE2VUSy1xhzv2lRp3+1O
Noc+6S7V5M4+kXU8jta8tIh74Ru9ny3azjgpkRW+AFb2tetkNMpmN/VxgXoGGEaw+fjhnn0loMRW
6dVKrCJX4xTvZboAODl6kQDaClVSOSntn8HSXIrgOmNL04xf1XbrwRKLpHV6pLTtpGCfLecXP6U8
8o1IcAvKrvQFKXft0N+5BZW0K7N3g3hr0biixjq6Usp95QTzdeGlThEW7tgtV3HqKCCsTgP8hMTd
bky49c7tci1dWbQvvp80V7WutwbhYlpfRvmwkLEK14ZbfagqbvRqjysffgDhdC6B9232PUk7yAwf
P9mzHxKGKjuGx4l+FUmc9kpaTnKegjfwsriahxpj8r4a5E7updtfAnCcD4WZn3IqoUXY+oF4v39n
xsUUGPGS9gWutnpJkjwwozHtjiT7Of3u42mdn7T+4OkxJZF7wt3oD0PiP8cC9LYpV0ezfelXK9o+
nrriyhvtwIqgm6j2d6CrrFv1LYuzT6y+eUbxv1A3XyaKHUbclfAdqmVJqo3eedrTrJfSjDzZTYgG
BmETOmiL5UcmfDoRxEiavx1Oa1f0DuZmpymQQGCik04+SPw15QU9y9n6uoZdAMBZDRMck08pKnzi
bZ66Zf9ieN0AyY+oFGj2Tf84mW39ZTa9ZmuTib3PqDpfeF3ODs3rr4eJmC+RCvnZCd0ISiliwhhf
moRaHhDBhsY5QbN2H7WpLrt9mYjlUvzC2ZK+fo00DzEO8YEilHr/4vTSZ5PErPxiSKOf9kC2KjQp
TUbWAse18b4iWmZXdPk/byWMS/sQpAKnAcw4Jy9s2zoiTa12eDEtEsVDflX9OrGWg48/53Xgfkwo
smteqqicfSbr6RD3F+1a3eMEd3LYGZKpzRRAo5eqp6ZJoBcyjjAYtKLcxaNXNNuPv5SzOz09Sw/x
CGA8Ng+W9ZNZojVC1VbNyacZrfpNKmlFG8mY3VLpu0vbeu/aqfGw0k3vKdQ5Vz1Tvpft2P3bm8XW
BdyK3Ys+F3JnKmbvf2TwKInjNLTAvZJjxc6buaTuAhMIQtERMBu5AG7rfztX/hnTpqtEQhPHFKQA
78cERFjCOY41ErD8TGGFQdmKLqtN7uey//bxcz75WRmL9j9ZJS5C8j83z/djedKRBRm3AdBlvfsx
TmW87QGgE47jzfrjv45FiiUPcrUiMOLp1bYUheYLb0yu/dgB9TtMDgxxuMrtRjU+eq6PRztZE5gZ
JlCOPjit+U4QKr6f2QpOdCGjx4emCOyrIpi7Rz2b5YasIX9jmmX3b3ET63hsWoiSqTv8ufu9H88E
kWfngXAPTlAEnwe9BlGTKvKqnJ6d8p/nxlh09blRIVJxTuZmmFi6l35xDpV0Pqe+NB7ZsrtrHKdj
1DrjsP94uPUl/88t8f9T40myZXGm4sDzfmq5Ej0kM8I7ctQgGyBFdqg5er21+twIY12br9JSLWin
gmIfB1a5+3j407Xgz/gs6zxY/DJU1k6OkaULpU1ThX8ggTd5TXxZ3Ihq0l8pJZSv/qApOoqBmUeW
U/m3pa3P+xhh6XW52PqFP+Vkj/v/X0L3lTqUu5IzT66WjkVTeaKGfajgMm+cfpl/ANPwdi0gxAdK
fTnqLFDCVzk8118fP4XzLxUDLoh0tpwACdQpRW2hLdFxkHMPGobwazR/ZIsnZfrs1fKSr3j9PU9/
b/ZTXmgdTAIhH+9/7xIXDxcjhmoqu9mNfVpv2OwIvCXDY+/O6Pw/ntrJTvrnqeKP47miGeSasE79
P6cigGutk88Gr7Mx2xYlzKy78QkrjYxObzftTFc44qm2F4Y9nyZdX/L4qDysurJTvw5SHHgn8WQf
vDRJvtKsKkN36afdZHV6BCnTuHBdOJ8mOAbOtBgoONVSYX4/zWCh1aWJ0ToMhU2q9Ziam8BO1DGO
q9gJJffAR603aS99/HTPXxyG5TJPT4CZopl/P6yoYn1db20WwiHdG0I6B7/jJEjeofv08VB/myEq
H5+SEvsW0oj3Q3G1jbtBlfZhlq3+u6Nj+SXOKAkRce8uU0hxbrkjd7Se/vXJUg7hgg2GkmPYGnP0
flzoijKG/B8cXHRUd9IEGRRVWuDcqnI2bjUksFHru+mFffrs/VlH5VK2Stkwu53O1kM11JX94GOD
sr1H4SkASSb2qO+2DTwqLHPbvzDi2U8JA0LnZWVc1h8W/vfznAgkjv3JdA6ZN5tkpFRlcpXOehwm
RaNfOoZQoONf934dgIv4n5/z5MxHL8ck76UDmela47F0MIQcmtYFAoPxaAzCqQ3yIEQK3jr3yHob
/c0rkw7HleWpg14NUwzlPXWAEgzmCOADlYXbRuZC1RRYPlfnsKuyct6WjmqPXmXW3/3GsV9FtuqZ
LX3WX9i6py4yAQ9ruJ/FSL9VOHX/qFtlXG6XIS7lFxMa2nw7llrrPw41TNutlwSNc2XPsmo3sx3H
5ldE/ekQ2T7v5vVi1l6xs4ZerzdD2yzDZ6R/pvXMBmcQtVKSABHqKIjKsMqL+FONIIxg0Iqsn21t
GOJzVRua2Jhl2t83VlVxL2PC90PqGs0j4m/voGXTRAc4dQtvmw62fC44en33zNJ7Vna8EItnBdrV
2Arrt0n8yZvuDJ0W4eSragTrWpqFTQF1MlTEuB/4M22UVE2fyy0I2bS/Fn2XPI5Labr3vltCZWix
wD94qS6OWFjy14qjIqgUHl/o2W1wncWOSiKLTIE6Ak3ol58Mo0J8Peaj/RVUaEvR0jAWuRVzrKy9
31d018tJ+9FKuzC3oyYdY7NYIAZC/nf9DRBwH1hn2QYhOreiuUm9OYiLMMmt4c4bAkQTGYxA986P
6YdHlEk1AqHcxHTvkmzksS4Q/p972Yp4Xw55cteSw9yGut+MP3LhkDqL5KWHkCK0H5lnkNeC9qt4
FUUGdQkFQSv1J61oACo7RVkUj1wKbe0tt+Ry3ZXCD97GIC+z3ZSYstwMg4a4dJTNFFxrTaffUhtE
pdDNs0SIpqYJKI6DzeOh8giUCUuzKeyd4dbssK1u1HsnQXT2gAUfJeAgB1ToaJ5Evh/hFU9R6otU
/9EYQ9bc6R4Y/62kq+P+7oJUJJFDIlb/UJfKWrbCKp3fYE9h3LFutLdeB4WWHovqDOchdiZ0cr67
1PnOgwq2gc4S95/1op1mI7KVZd8qj/ZxH1JZlyPhLPOk/SplsDzZBCwt3+ko1HO1LeO+fIMSkalX
c461782o+HokHhpky0081wVxO2qBYUPYLjVkUbd9rejCJLp4lonlVZtcm4fixpurmiT53NXnnFU7
zfVIoVbpQmrNufbM14iUszDr4XrE2AKmPela70euTM2jtj947Y5kKDUHIRt48iXPNArjOSK9tZWl
nB862d7yqlAjnDFSvtDrYV57Vu6wWFcT2NNHxJmGd+12WiOjOp2LX61MpU2/pJHaliBWOfC3dYX6
At5wVNfEJpdXXq4SwGCzU/s3oq5HeVUtBu53NsSxCRs41/NN0Uu7+0k9LO1+DprdNI9J3tCKicg7
GJorXzm1E9ll3x4qchyon83DOIeAm+FHa8GoA0pTmtPcUhewi4d8nAr81JY1/4RcG0ybImXZBkU5
pxoSfhDRW56s2T3SErb9DdQ840vbjtVj6miuvxOtP9XhbNZOSlJcnvFhdEv/XLnksILBrIM2TJqu
F3fdGsIEDEiBUTSQvps01Cl0IITRvTuasciV3aFOg0MGZuBTBXjaDUdP8A8E1tiFvecKdGg1r8oO
dndx3drk7mFucM2bUlujD8pKFQiDaD7l2yLup2wzK6l/DspFazcjsUpwx9Kpp4jopeXBt1rCIxWZ
adRYlgUIMzmRpr2XxAPYt1IK91tVTv4DeBi6o53d9+huCnvItt7Ac3hrx2wS9C96MUTTUE8wX8FU
Am53p9gKW6pZYtc4bS9ImmzTMRKImojD4/L/S6MF/nssRPA2IU18cVtLOtF6u61ROAXTz6HPWH0s
mJc3mRLJcXFrwPFDMLJwFEkSfNa0wSoOZqJncg/TaTlkvKb02uI6/jKJQqKB9vv025R7+p0nMaBs
tKXp7xIz90WULHM/bP1emw5B0NVfCw3xcTjOZuOhq9YU3rjA+t1qZgem0+2k3MZlQwmqn7z0Jwkj
FZXU2quDNWGzYBECRa8loAjsZbcg0Ar2pCHDNlHtoBkRVhJ+pKVT+UOSkKAJkMacn0wSVRJ0Yk5f
PARJPn1GA1k8ZWmcLjstcGX9YGdSs58sW6NpGHJojrvDBFL9t5rXzKvWymX+VEyLczOrkeBZTZur
b02splc9kU6+w1odmDvAtO1tsjbzCORV9n03564Rjr2LE25YC1B7aSzurVch6g09ZC4vBTXgX0D5
DHmYFm8EoiU7fhUb8D3XbsMvoh7eQxlZpEsVO1kLbQhj1VSIt2Lo3VfWwMMNc5DQd0C1bJsNxy7v
Bmd0P41xo2MvlU5wTWNcOBu3s7Py0MZy7A4Wtz+1JV2x17dtHWjEMmU90sQi6+StlQ4Fpn83TbpN
WpOeGDkdXcrQTZUz3jnEqzyMXOrlJtOrTqekWq6COctNb4tABNPOryvXurXxIv7M2hgVYwLJmyCB
sVRZCKqiO/ql7aGA9dMi207a0P/q/bJ5VRbsry2VW3XFrVan3VNStAzjxMmfyjRuegTmejGEhpb3
eBsCfqw9dof+iAqOYCmOgMbDXDce5yziiV+D3PSWh6qwfRSoGal7ocG9pQqnjiMMO05VQ34lskcL
7dxQHstQYPzw7LQaoe6P6k5pfvtdE/qY31r62P0ySqpJ4VKTBfCslwU+paGt/C+W08kuMsZy+JVp
xpQfemIQqyvTaGJxwz9hBVGjdYkXdmbSP/h0zbMbP+nGn94g8EkmrnTUZ6NWebMVXatTei1Ky7jC
u7omNS0zyMvUNpS5TxdfHZ2kz1ImyL1w01mx7xNyGLfxIUe2ez/3DZrxpM2NLFScg61f0CRUuvcX
M843snGHbVB3yHxqdJS/BvYTtav9Cbb4KCYUnk4+urA2hSe+BnaH+o/2hplteJ+HIHKEa/uhif0v
OUx1OWd7TfdnL2x7XaY3vTFXNgVUK66uinxMtkjWnXhfeJ31OU3kUm8ViUHEqvUz57IgWOZnmM+T
3KcTx8gt2aouJSfOaeDktMnxrsogyI9aqo3WTqCE9KNm8fzHTBhoJipk8XdNYNXiujMk8mlrNuz8
qs+F/ysJKnxy0PQHd1dOVVZHZZLEkv3VN9tN3vT86kGdVOoa3xTONQdnR/JFIhFq8Ur2OIYqxI0b
d+aAhzr/f5Sd2Y6cyBZFvwiJeXglybnKVXZNtl+Q7baZxwAi4Ot74SdXllUp972Wrm63mgSCGM7Z
e210HYcSXAS79tY1qtsYGHS879qYkMCsibP8WIDF4EOU+D9Cao5wm+s5QzBmkszWfHJtx5CnlEGP
gLnu4kdvSbU+NLXEGKFPB81/5B0VmEcctoKOx2pzkiYc6FGWfABFEcPJK3F7kKVJqRVrrT6WWxEk
eCsEquEFofPClq7sQKyHNjnRZIl6I4M+cjM16eugzisq+0myrW0/1fGhN55xj3+pEPjRKqypejCA
xZqdtDgXalF+pBZR3LmN2fTnqjKHSIDTqsixaQa+X9Euanh0hjEQEW0vfoG3ONVTXZG5+ai3Riw3
GM4GPgATa+JO9lpDlrIlUuPI6X40ilA17aDuTFw9xdF05ioIRQP5gAk8bXfJMPUyCdHYI/9YoY/s
sj0Tgjx4mVi8NH6veiod/pRExlTmza4kUjnYim7UPhYU162vfsq/OWwxKcUbjJuuFrWg87T7obUN
tgbMXG3k9y2X7Uazam7h4Aq2KVWpfeqaRT76fVAiEejGoYAgC5BR6wfmb5/NKXAnbaibG3pLZnG0
7QklvBE0vLnGkPP4Ab6jF2wQAbTy1hYV2xkKjbl2z86arZeTdLX3QL6M9gUrtRV/XWTXfxhAxg97
TYBNu2JL/FtVgd4SdSjKx5yALwoYTkEtZhwS+4hu+LRMCLFMhLKbeNTsnV7Nv1aj7P79Qsbvosjl
0Rcof0B5HBQqvovXJ20JBqUjZs860qHw8hsLL6YVVWzgPaxEM3p7M/WBwhlp35mnOGUaCls5mYfC
0XpzR5IVSF6XPckTmpAk3SZM4V5IPTf7jy4Db8E1kvRG7xHMRWA73Ec7GO36Bha+8YMCW70z53RO
bz2n4OUNdD61aJxGAFVC47D5qfXyzDybSlYKwAJY9O1slxMPQxT5ptSb+s6XE5NiqJEOp74WLTaH
sFl8+xfNltg+GlXqP+kg9uabplPOizuA6ghrlpBfONE4BAZurGW7wV60ktOXj9RE0anoNrUpiHeZ
ocnjBmhKHFQD3CR/TzJjO5wyj6S7IzgnfdhRHlrOsyvNemeQA2hs09ktnubAH9OnVovnKuJICCDR
HvFTszoM8ZVuw5tSLWAcPEGoHmhtUCq5GDXU1IQEmZeetKC2P0lhLTdFlZm0xpdSUaZOvB8oJPt9
qsbH9wfP2yoNjhn0R1Sk0OkgOXk9dhJO9qSaNfkpGNyT71XxT+j9q+RNZtfsy29KUCBs8TytGjOk
CPalrorsIqXj/3CPKqPtNw98ewBl503bVxgG4vLKM/1LJZ7rUb2kKYbCFy3o61ujVd/SC4ido9sG
2cHMlvxeWyTJ2mXvzs9mT/6Sp7zubGYjqaJT7LEHHKfWPul4+H++/5jfvGD0NIRY8JIB46P1uugK
sC00g6FGS0cW5HTo29HEvUBEGgpSRIkVs/5XMZrf8zSOvSv1xr9dGh4G7xcihIPW/PVjMNqkoV2o
u0crWfd1HF92bBX6XUCfhK1qXI+fPR7T2Su0aff+Xf/tFdAGgJRM9A5C0d8JOX8Uyy0b3Uflze6R
lgi0vLqzvJCpIV4JBNq4oS5CkrGkvGKExkCubgijERzuwKr5Ad5xqa7Mzn8ZgsAg+c/KaqSZeDHa
LctrpwR2zHFeJrFvZR10kaY0/TSqss2opOXqmjntL49/5U8Cv0JnTWH7oikrAlj9RSOdIyhwMwLE
kOylAyQYL0l6Mo1Z7UVPfJS12NWn95/+X5YidHHIOfm2LZv5+vWLFzC+ikLRqQiGwd+VcZJ/o/I6
EbMeaMeRTNI1IGOp/n240Xmn9b5+enx06/P485WbVZys9TNCTCApfCvLwEp3k4lZTZqebCLKKcnG
xs4FhXhegmsKmb897rXzxF8G4N7Ly8+aWgYP8OgxKDD91bDXzr6a5X0nB6/eiLSPfyRZIw41u/jq
ykL8tgQNJgphB6IYNHtogV7feo3dr6TA4R6LkUpDmHdMShsO6uSqBkLWeZij994okxOTm03uLTzp
8p/7J3zJmAtoWGMWDy7nvGacrECkvnMEUWii1u2SI3Khm8KrlysKmrff9gp7IuoAcisQWvOSmCg8
CSlyYV4ZqelOO6uGX8wK6VM4q1K77G6mqsSu0xPG5u2Crsi7jwG19nSHaty/kZMxXWvNvQkLJAQy
IMASZ+2qq2HSf/0CXNC3BpmT/jFtO2dv9mziQ5td/94tg+WsUDTlpCur5d4ru6E8jzohBWe7xl5x
rsBaRHCsqVgURtZvtUogn//HD5L2PoOS6Z/5EL38Rasy8AVLsD/mp7KdqMe6ObZrzgKRkXjmz8Vu
thOYsv7KRd98EFyUtiFeH/QZaFcvpv9F2IL+Q1GcnMrQ0rB3E/ND7xXdOU2ScjmKMjNGaihznh4S
Hafgv04HXJ72D7wxgwhTcjFevxJH70zWXJukKonndaiRjoeCxhvlpdLoDjmeSgQjmBZw2rnTw/sP
/O294/v+vRmHEoJ292JjzJuX5kIn+hgnPeEzZgsnyYSDtklEIk+YIJtj7w6y23T6qP96/9pv8lRZ
9GDPwVZj543w6XI2sDgWzW01Z0d9rucnsrz7eq8bg+LkldOuRs4YtDeq7lCXiLQa4mdpEm4SteNU
WRQSyG2O7KGZ6mSzEMtYfjN81ZpncqMSfV9UvXVwx0J9fv9Hv1kf19ViVU3Rt1stQRcfUFtLjdqf
3bJlwsFLkeLzTOzKznT6/yYV2NcSH99uPrmcw/Ph9MKfS92UMSnas53bHssEyL1NYfXXAN9iN9SG
yMP3b+3NarjeGp2klTKxMj8vbk1vSJtTDVLexEYwWYxotrBJWi7Jj4bKsu3Ui+RDHVfySpv57TzJ
E0VHROMVmSgz/sWqsJIWmBkn49gH1aROVFXN7WDV023G1utLl3Js7QHuY5AOyioO80YTP/tmouCM
tiH5V+EPbj/0YbBMqPoDq7x4Cu2sUWgZOutogKh5wf0q72wrsYJjFdhT/W/uTR0EHcJmBhPWRrSq
l3dOMId06gYpDsUtlI6EcPfGIWPg+UfNRLJAVEePuXzGclpewQq/Gcg+syy4ZuybeJP4Ba+nnRWj
m9Ucco+Lq0ozNPl2bq2a3lRjTndu692+P7jeDOT1ckgWDIKIOcJd7nMTUoAVNbXp2GP6jtphzu8x
MOZ7Jctr+6s345hL0U5HtIpSAgnXxX7SsfG4Z0s9Hc1Mz/eVbcbbHNjYpkoodZLKY36ojGT45ze5
Khzp56/PE5Pq+qP+2NQhBfEGBMnTMRhr6Udp7ZbTZioxQ4U0Lu3ykCxd9zPvKlUe33+yb6Zw1OrM
nqANVwUpe5vXV26p1njAE5cjErL4xV4S8yPlWtPZWvGki9OceWSzEckFsAMWFGyH9y//9mn/1nFx
PAaTC17wYvkaq6rXOJ3YR1IPAwz2upeGpV02p0EW5rYQ1c/OgC73/kXfjiZUjisRht2zwzbuYsbI
VKHlM2vpscna4lQazmRtCLrz+o1GfSk+vH+1N58K0eYYdGBvr4azN5ZMGaQ0BAyvP7ddKyuIDS0d
rCRJ6R+6tfxJZZcn/M+XxPi7KvRQzqKavRhOWU3Ek1/K4YxEz6DTKUt6b2XOBgFdu0pObdINV+5y
fWavamQB1SIIO3gTVkv55daQWJI6ZiCNZ51cc2OfDmBwj+1Aw/Dn+/f2JkGUYhGCKSY83CRc8HKX
19P6d/Mc1z9EnqY9Zppw601G6Tb7LxHKffAdoeZgsyiZAfDAVvNFZ/xWt/RT8nu6tDL70dSedEPi
xb1reuy3L9tb535OZ5xJCbW3Xn9OsB/gtCWjfm4ripOhiQE6NNERfPRJRDtUYr5ShHnz+aKxR+W0
MvMNxDmX3CoyEQHkqoDmbamUdxLeYn8gxO2XMox0n8SuMX7MO0s/5JPM9++/iDdfUeCtZY9VBfpb
5r/+/T/mLATYzlCRd3Ymz3Jyx7CyLATKjord6oY4s/TKPvvtAFtvFTktBS6EXZen7WWwiKiL6+Zs
+U1vP2teo5e7qsS+cmUkv32knKwtcpLotWFcv8QFYJKiL+tq7blkR5PNW9Bv08qZHouXypl9ddQQ
XvVwnrVq+uHGdvPl/ed6eX1iJFZgASY4BGXoltch9sdznbJE71kK0zNs3eqLVZg2UY4OSHhzJXbE
fZN/w/e87G1tKpPo/WtfTse/r71WF1j/VnPhxQmqUJ1G+AjXblhdw6wHIkkLhI6i1y6fB1nVzyrt
1cv7F738ZtaLMoI5VCIn5hhxseLysef+XPbZOYv57MMMTdMnW3akQA2KNM+c/npyZYK8JDSwzq6Q
ANJZMTGw8F7iVpE8miSsLPmZ3NR0C+YnPgJ3Hu4tLxsiV7nlAR5+uxlJaTY2/YBgzcNRdeVp/+VN
r7UEZPBkYTKyLyaLHF1LJ+hWnfGtWy8Bfbo7Dfjw2Z9sBGpOnKtT4GkyciCwXPmafi+sf87X6wPg
IIIYlM0OppWLdV+g4DEAleXnlG4i2QZ0gDGYJzSzwppkn6e+RM9F760neXdpl+WIX1GLN0Wi0Tgf
5ERYVm/Ou3FGXYVe34rAMLmHFsH2mVZC/m0S6VUE9+9S6sWPxvXPR8HQZLdyedYeaw6cbl8vp14G
+QdXgcaNNIl0NYSiBw0pG2qgzWQd5htkLaW6z/Mk+SVGaw04yAswtj0LymNtduInsi75ZKksKQ9a
brpaaLosFjcBqsXsC36WUu3ioMnim8pKiLWfaDbfoLepkue0s9OfKtOLYOvVrnwGhD1Nu3g2+8NM
OxfVd5tov9I2VgbUCYsWEZ2avO3uaFCMN3gR+6UOqd7VeSTEOIrHmR59sVNd14L7hNugm3usBbbB
m9Cd6lvVdMaWWVVLv3ZLN4sPjRmMHaMSKcyGJFrrflSQTZ6awUlEqM3GmAzbyhKOfrCtuvmZAjm+
M9Jl/Forw61JMTOnp4T2E8SjJVO/Bmm0GorOvuiOhWtxUgyY8qbQtofsrHWxY2/H0pO7JnaoNC0k
MO1MK/XjUxD0xKSq0iDoAWHNVD42iF7yu94YdHmwwEJ8wKGzyhK8ERCFdJYB9G5Dp2cDGsvTtlnf
FdVtXxbx0YY3qMIgd7vx4+x2ytgYDR1tdoPI4YCLCZFEnUeeOxBs6gFRplfySQ5xVd9h/kmaTVMv
CVnt/uSeZ+yr8cYZR4rCQbYMx6IVzRDODZykgVDXKYSJ5H/F+kqqrGl2qohyOp5jlJBO+wX4pq2H
uRxo7Dleqr6PgM/HMEM69tOXkCk+TIVFrP1QmuanYJx7jrUkds63LfMEXuypq7xNsSh0KtU8WGeX
CFdou7rfi21Gj+ArzkzxUaZLsaYXe7PYL0nmpRt6+CmAo9EKdp4EuLc3YpshgvR+Bs7ki2JH+x/q
GTha09wQxezru85a+uogq05PtuxsSIkz6m74b5qT7oeut06+nejJl/e2F7fFzeLHtrHXJqczboO4
s6jLjK7/vIzO0h6DCamL4zly/JgtpWXcUEUsf3gqHfUQ2ASdk30+tYKxxoHwwU8IoPw5dippz+0Q
DGgCR6v6irzDT36hekiLj46sPPXLodNXbGu8gjEsMuKLD1bStYRGj0WNQIHq1F5y8uCUqqz5frTy
KtvaVpcMxzlQCWyqZEElWvENtBHoWyGiOFbEuImGWfKo7IkyO6oD3fjEh6tZD7EqkW94UwoQv7Sk
/YN2rCyjZFoVT0VW22a4jOUwPCGEMl/8lGnvXsh82Iqm1I3HLB3RmsUGjOJoRoXsfs7nWHKUJoDJ
DUhVWOz/DJeHRFCxrfcbr1iqjyt376kqk7SIxlR3nijFqeIJVLBePtW2p0RYUvkUxybJQG1OiVb2
GoTpRho4ZtDCTVEhl6D+xnQtvtEnXL7WRq7/pxMmkJH5jfTm6yAKULt6L/w9DODAiAor7qZ9bMh4
RJpAImykHBTYmBYm/kE7GJL+ZAhqMSFAJf0ToO61PKgG50bqFbY1srrA5JP/EtfnrlfWsrGnhGjf
RVjGJvd0XL24O8c7JTpK253eL9UXjU4KQlCSDPk+nKkbNnwPfXtDDzUet3pHItZGVy61N3NI0xN5
eqwmFgvDN/y9bRKiwneHELJYcDZGW/XbpZGes4vr1mmQHctCbZt8iT+LbJb9hsKmaGhbBc3nCctq
twFM23+eg5aPNuY8+2JlSfAlH8FI3XomkdZ6Cr/vpPVxvA8aW9M3UyLG6kDFCOBRWFLEPbWLmRV7
FKbsbqqWMBi1yUkWQPIJTf2TkdazfWpIPU2PJtDdY+csY/OxpYXdmiHMutSIkFJmt4FdjPNpZGE/
aVTbjQgAZu1uV038c1Cix4zYqgERi4UhNWbkxvqSVpBx9m2AGnrPiS33Ih9xir5J1RoP4hoClk44
o+kAIB1MdfMQVCxvL3ZWmvV9OwpPnAhVQyaUt2Zb4dmde+3QpG3yMxaOgS2YeXuyt0Nl2CoCWIr8
eEYKSVgmfXj/c5CYwQvptNmy0eeq8ghMB5YRIcN1CZBPENAfkbP78pClNqlQyLQH9FP5SO3nbh6G
uPkgcneSZ0pfCxrqCmUGcqwmq8XwReppmx0lGIOb0g+K4qaaenWqwI/qn6ZA2SfOS9D8iA3Txmh2
h9ZgNz11R8sA7h5xvjerYztNQ76RRJQGkcO55UGRd/Zkg3a0D30ze+lLzJZU3q9isi9MIM33wUq1
2wXza3lKZ1zUnx2qHHKbQgvU4fRrlRH5wOmKR9RbRncafcB4Hclx2VbPncT4xtFBAwhqds3N6oo5
4nAncbMq3QZqnita00EDhO9U4H7MlnavxnZp+ZKVXQw3C6g778My1LL/Obqp9zMtm6bZUQWzh4MO
O+4/YLLogQFzuKgMYjunFWzQAG6iVUeBqImTxX5xqr7/TqVUtpHrl/bPoOGnbIIZ7t4OjbhhR8pN
HONHm7pGfRMsIJLR3SPKLl/g+rX5kRxJI/0Vj7FpQ5KM6xdVYns7JBkQgo1fVtMBCKbtHy0tc55L
g9rkuK1mnZoAFeD07DmzcrZ93WvWYda8zsbsbpvlmXB7+S3zsmmIckfTtXPagRU426NXJhuCsmzv
Jp58fZ/hVy13TQ2090lXerCfaesA3dKJI9pB+mjq7wnzRLKpm46oL8+DybBRaErcfcl6auzW1+lC
C4qDLBQDQPzGRiaH14Kq1wdmqCSL9CRptulEOsJxjTgqwDGnAm5Ba2h6i6fcr541K0eV2WqjHe+q
2mLB7zoQZ6hqTBmZWW2me28BUbhjjzghSARxmIeTAe7wtp7RSm80mfTj1kjKZIzcYXBeVCDnZNPy
Ixs4op2Xb2UTlN87xC7YuIMJ4eKQld7Ot9OJbYzfxOzQgg7VrqUFT2Yye+K7lzeZVrCn1sdfXuMh
FWuGHHvipGfUD6fU9PPb3l4Mcwjdaslvi7otnePs+VlUxlXmbLVFWbAtrdqdQ0N6wtnUbWvFW7bA
M+o3r3BtlKeal30lmLtkr5tKdVdQQiUHAVnkGGW1P/kfqMeI9K7yahCNM5zEfUVYO1s6OlrBXhuE
VyOdbJIZ6VxH0CQOnTYowAuFKDm9e/w8RXvbZ1RMPlFByp9Bpy31QQU98FJ2GGYXSdByn7VmQuMO
sLGszM1Ey7w9wHsl3qvPSkfb4kdDvd85yNSm2lHTRoI8UKGPTKytw7JLNfnDzJpEhl7bWPaWwY1I
zTermcIktewNE07lfi0Ku+i3BCjIgpmK0l6kTA/cRZeRQZ8Mmkg2nbTEbWa5wv3gtXjQglBHLtye
GyKz4fFr6II3Kfsygsy13EBtXdqgp3XpB/UtSvO2p/Aaa12+adgcVzcS2HzOmC01RBZIrdcdN0X+
j8RSjA6bR7vTvFXzCzold6tqRkTdi0fV104RGQ04m23mueR3WIoENHfJtfmHXCDwRdhS5LHTix61
HRCP4DaJywXLusVKYN63gRQfFz0ZixvsFUGPtUAEfVLjJALJcbNURvrV1Zy0P8ZjMDNvURkxP2n+
UABttda9J05UkWwFOJgUBpdfal4YNCAl6QUtqbVjRR0hzOb0RKJBlHUS1YksQc0DsbpNCWL7jhC/
pb0+BF6614pyOmRWoFpY2UVRhAMyHP1GLlKzNmj9sz4yKE5Vuypjv7YhgSx+5NJEpw7dvDSnrOtd
uWcQdQ72pVzpm1gEVnE3l2LR9o4wKiqGbdptTCBqwYdpzNgu2WlaG8/VsmpGy7lOi1Ma90AAVDEK
sUVg2x7cpMz0LVgsDngGqmASJQrEl5HTNDqdZlpBWpyFThd0DTNZF9SbScu9iq3IUMjvvsaGJCwH
31HbJAhKPcJc5rShg3FtPrIfMYfDshqqly5wezCBmhejgKWXSMrSSrtbj4ykgWYYD5zCKPzbOkjs
ZctTxp+ckuY3hUO7uI+Va7L7XH0oyVnMlehwG7l4m8ZBYfspK5UxWTXJVpb+kj5CeI13Abv8pI5G
GfTPXmxO+amzm+zRyGZv3pYz3tghHHIM76HZjnmzVVkN/HTqx748iKnj/1/rwv6ZQpNWsdnpkfUj
rh0dqOSqQP1eZa7zJV5mdJ6xuWj+Fm0oO2eSRFoFKHlYBqjZrBvGJi2YI5owI0ikuFGZ64lbzTWb
W99UlXlIBAFxfMl4OokuB4crQ5kqnfdWzcVmmvr4s+sj/wld/GcRhByHJ4m6pNu0UtXeKQES523B
IE9f59EeuAfLVGLLDiTm6SO4dp9J8G7Rx7pyKk4s6f4WyvlSR4DEgp89M0gRo4Jwh/7HUDT5lw7U
rXquygZLnh7jMaxlZv3AB9LNt55AzbqXRp18hZIxzSed2KKZ8JqmGD6KuB9Old0bTZTKypKHYjDN
ndHC30AtnHbZqWq8hOSUuVjqfD8tQepECdGCLGRWNqKFoBqo+Y8koUz9SXL++tYtifGrzeDphKVP
2OPeGnm3ioWs2gbK0ZeoHi1CDcLWyrouDdtFYANif44M0hT4/MIEufdHw1SFvkMQWi6nmgrzsPOW
plURhxpHbtCCNE9z1SEaRVvhBngou4KZVHcW+8Ujfl1t5yk22q2B8NyIOiszNyMN+eoFMP0S7Cpi
dN0HE+2yeOq0oXOjbCHUJ0oWJ7V3s5f5XmhnzuJvIJoby9dYuEp9YBGWQ8TMXTnHieI0J19HR2HW
Qf5WTJi5Z6LHWcriZA/8fLwizGLJJsmpFe+JJHYF3GS03eGCziS1QwIwqxo0Z2JINonuMmw56OhN
yEbQlrdj0YuP+EREvnfd2nT2q8/gJF0EV6FRVth2nHwxuv1igMBE9UF0yW3Bx/Otz5goIiuIc3+X
d1M+YyLosiLbxlZaqQ+B2w3eMwut4T2Bi2e7HyIo6r8ZsSPy+w6zsHHjC2quG5Kou+UW45OB/nue
K31reV3wnZmVdaxuVNoSus1uMtS7Gal2L3DFbMtR67KdyhP9RSDZ1Df9mCKgjsmBR+06y+Snm+SD
zjnO1YYktI0s1uorVca3NV3LsaF00ifw+R/+WoX8o57cG0vBGNP7swE4arrLXSNhsvRLNP34Kdt9
71GP+FQxcv8xUoQiKyoHUL4Osmj0S5eeetfKhZ8XTXm2Gr3eAaZnItI0PKChl+XDXgALn06Qglzr
Wnl3bT+/LhTSwYV6gCSAJl9gXFQ3BxjNZWJyZVQhbOE4aZcada/WpCeeJDqOLK/6nqgCA4cJxSF0
e9PdjBRZ/jOmpLrSvH6jUKD5Z9EERDaHMpI27kWnRHjKkbajFefKR37Bcr8sJ0qGZUMVpG2fOvTH
w3kueppWOD++5l5KSQD5CjY6AxfG+9X2N0VnJg/+y86cPZdjXKZvaGou08Ackptscspns1zyozAA
LTCLlZh/iha45OBhrIAZv33/0m8K/RYaKVSadCbh7vmX5NaOD3S0UaGcPLJXP5tjH+8028L5YVvT
GfPltaj6N7fKwAexhx6FTAysWhfdDDK0kqW25uIk067ZpFI6dw5o/NuF38gQWGtRcnjhY0yvvfE3
3xxXXnksa24fHt9LJotyORj3dlCehELRvi1mv88/Ws44KxyYyBhaMPRM3Nh82o2fqppAtZkdzs6r
oabMeo8/yJ3HOdj2xVQHL7mm9GVfMDvZO8vqSw6QMeaif+2K0C3mzXhsDOjFoCn53TX5Y6qoVVWh
NSnyJ5GIZWtjYa1COxXM7dixWORbvL03lGJaZDRtoQgkIAKLmd0VwZWhcvEAf/8SmuarZQSRC7/m
9aS1HomJQ1D5kwWPsIhSsH17mS3p3miX/nMwzdYWPOk1cevveeGPeYPLosGAgEZeGZ+Id6mGEEO/
TJnyyqeizto72BQF/nu9so69bJY8jFdHfpimU9eGNgvlvveRuvjEwlG+bfF4wqgiPOb9r+ZNiBo/
iio5OHEmUXgvl025PA4MqSdMFG1Vp0OIVXiMPGGNmO8EHJgw7UaPzSCuniRq67nvqBbnJu7dstEe
fdXl/3VM7j8qXD51aKUIJzdmmY57IUt5RRZ02ZznAXora5wHSNnMdH+L9v4YQew7HLF06fzAl9HV
7AShaZFahvcyJCFMyJD2Jtg6tJ8GyWocArUN6YblL3vSqs+8GzGf57ZpnsfcMP81F2b9bUSFogxl
PvYNe+0wv/pt6PGsMVAP7HPFGW128MkUTqaHXd1WR4cnek0TdzHh/X4a6MBYeJmCXP56fcXaDsRU
a6N6KLMYa1YxpvFNwKEGtgClsyxslVVeA0T+/Zq+vUrDUKBdxgCPxVSZk6fUQ0bh85Pn+vPnAuvW
izEXecRHb/96f3heTLK/7xEVIe+bjrnLYv/6Htd4q4H3qB7sxcF8X4sG5W05P5mtp3VAwTX2eXEg
7jkBtlck0n+7NPKGtSUIRAxe9etLuwrgBfvC+QGeuziMvuasPCrnR9PqYleMjn3Up8R/qmp7eHr/
ptebej1PrJhPm/xhGjGrqOfiypWBvF1wZdby4iNMga4nZ4iCqpaY1hVt2F+uRT8ejxkEeRtd5TpV
/jFsk7YL5sqel4diNMRnQ/nDeSVgjYAhYPVe6Qv/ZfRwMSS19BoAIl0i7mjfTQVK4/mBiC4yAQb2
vgYJn+OIqlgfwXMUHQC19x/mX6+JlyBAIuXxZ/37f9ygHCYtUBw4H5g8foDSkqyJwg60XVP0Nlik
QbTDlT3x356pA/YLLbsFBcm9eKYG5SILqjC3CWjzoTWbu1oU1nM5z9/fv7e36xhfxR8XWofwH/eG
7XIVAi/zA9PzatvPSRnuwfX0Y+U9xeQcHfBSOj/ev+ibB4o8hO0+UklMGqus7vVFna5c/DLz1KPT
Z5y2g1RSQYmLwOl2WYM0B1gQTs0rb/G3vezPbwJ8Fmq6deo3Vg3UpZpBdO1ilJ7XPiEDttpwWCCc
b1VQsnvI2ry6bzoQ8MfEzM1Dl9Lv2PlLZ+jH2jTHYJ+kluhOi/HiuW3/kqSLd293tdhhOF9uOmlu
usHZlN6EpxeqTjpuKuXO+n7urELj+O7A9qZYHECYISEpfUjsWB2GOOn6jZuK2g2TNgfCguTGureS
lD4HqZ7985SBwCChfZaf8yC14v+oXCTLtzpX7X/NNPs3ypxwupN7mQrs0aZfXHlol0cDzmOcTrAP
od9iBkUx9vpV2e3kxTMK7aee8wGOnSTHwWUOs4r3Ro+TCy2BQ9ckp1jxnQ4ete7SkR54HYfaVD/X
5EL+29hhWqPe4q6kdBvR+JvUz7ZNhefHw5NRy8BGUdEQOBvXGmkpHFuKqBK9vPIxvtl1rddE/7Me
kxAAoUd5/RASqu2dbJrpSdbGKMOM0/W4yeFi1NSIFmlvPaOY/gtIY/Y3nS/02ySQUsHJmGwSfo2l
6REoEZJaXXkWl7PE+rscxOx8REz1qA1f/y7VYqmwYtk+ecNU3SbLGB9QEyXLuqBRR/jnB48xNWAV
JUEOR9/FYkZhwCXVkxKM7aTW9zge/R92Yskkoi8i4Qd4vqyujL7LyYn7Q7u36n84CEIxMF/fn7AG
VAleNz5pFf3fPqi7ZzR4+k6IUv7omRGbcwlMRl4xCa5z3quJAlXdegrm6u7vFKDXl60gF9Jks7VH
C7ip2JuD691Zoy++GF4ONa1i0me6qr3mnC95c+2l/j5tv748AxupJGU7tNbepZCwjyEcUDL3HkEq
0fNwlF+qL0uezE7k9K43PAmL2C+/kg5DromffMPSnMM8p4CPTHsovlWJlQV7aTPL7unhigd/zkG1
FKYwxHaxJ8Jhh1nadUSHxczJv+hrl5P96PcHO+6UJjk74FdTe5KnM5TWZLlCxTEKQ46RailqwDrQ
gyd/XgXoS1z3eHkSI99q9pQW+6JhJKDsH7txK5PYJNm+zLThVqk0kHe0EoKfHOP89qfM59l+mEni
aD860A647tTPuIJDHdR7f+vGeuD/94+DmPGLOMtF+Iqijw3E61eb6aPX+UsSPIKfAEbhwZx5JASv
Ordm1rpb0i+aa2jXN4OYPF70xgwnjq2cKi6WclQCDcQKKqCqzjokDnlq3w1zXdLoTNxkxfnQDvlk
JEYT796/2b9emW+Voga1LfPS+AsJZKFIPdVPrHqSL4VSpD6Y451XGzrA55kMgzK+Ll1cJ4I/x6+D
0QNxOnwSNN5g9C8mCo/kMctn9Vv7IFCIe2E4L5AvvODUETfh7ajFyYlI0oUcxlzTz2SPaM1mhH2S
nkiJcrNT4DcUTPUpG75VtKT/5+zMlptmujV8RarSPJzKs50QIIkNnKiAj1/zPOvq99McYdllVXYV
JyQUrZ5Xr/UOS8HVfFzIcv3lYHO4aBpfO7vTvCCScw1nuvc2NivdBUVT/EQNsso33qgPPwdj9F5L
yP/S+vF8zI/rv+3CtBd0Bl7vc05KUHUgVobMP0uGVwDCyRFpqDr7S9gF+eZxU3P8KG5i9FEg0bm0
YJ3PDZrHXgFcoEjSezUU9ampm+Jn52GlJ4WqsiqUMtQ2qZ06xqrGWj468DYwD41h1c5CvD4/S8V3
CNKzpsID4s6erf5Yp2yPW7L3PnaDre0nzBK/JXWaUUDtkbrRBQJolfntpD6lIVflBy8t7iqV/v81
CoKt+lc08p/wdlLsuLBgfZ4HT5YjSBQo/XS5118i6tWwcim/LYz8bYdFixzcXMdkauY5RF/l7JFQ
uzqj+NQe9dgo1n3a95/SBMK7W2nczrJvjjlUSLPePZ51sXCvdh69BXapqFAdoSHPs8ohuJm+wXT1
XPqJvJPrXn7Kk9YDBdBEBuCsvts0kWa8YIFYbUiIZwuTfbvA/5KDdEJsHoMg769P1zgYPRvQZ3z2
u7E/SUpu7QzQ6pu41aWla/LeOLO2xeOIKBCJh+u2aosaiaeEyXmYimzbBUb6vbb03pWglO1g203f
ybdiUd8k8dIb9Pb8EGr2JvxIIdcBQee66bbsJWrPTny2JxOIf+VEr3LQlpsSSMxxqp3y4kkUYR7P
7fzNxEomZwukxsJRR3AlrxsdhpRaTU1GHNksKLTAllAADhUEFlZhGMWDC65KWeI03OmpeNhTGUfE
gShzluWUFISlqjBPzwD9zGPTTs0bK2simsU8gSePZn5rJsn/+DJCQcdhYMnWYHg7O5+jxvGmVpuy
M/CKI9U9X1v1ZFc2au8hcfV4WO9sGdIzaFWTWhNqBfMlO7FZkctNz7nndT9Sb3A2io6ADXbJxQHx
bvVUkJf6jkGW8gxre2lW7zcP0ugvRZs88vWsMvg+Gjkms9oO6XAa2srOXPgjZHHTNre+liMk+UDx
KBEGPFjXJZYb5sIZeW+SSWugZi3DsQNvf/0NTTiQrfbi7OxBIDzzL+p1bKGX2gwycqZONPruIOX1
B3NjYj2jVESQa+L3zhK7brVIQ6fqizA7T6Pp701nkM0NGtf1Li9q018NeVOu5MyBplPywHo86ff2
Ek8nQcQHgkMkOGvbkKKYzZqdrRGQ1qoHYwu8pB7+eOhNJZt8Qox3YU3fPKTJQ1Lssdi6JCEEjeS6
zaADV26FWnQpJHVsSS1X0EPDvgk2jYEKDlDFBPSgr0ifho5IYUcAbRytCioZ0CI5ShbeOLcBgvge
KNE8G1FCgYJ8/T2qEeC+2wThZfR8DXxj3nfeDllgMiOOXgDDDHgHDRsnLkJrIw9NVKwrbHTbVUg2
zF6YkJttwCmKmLoIVFRRT5kNziiHnt2pmk+cGDW/R2AMT0GPzeuujQYEUppaxhYlA/tkrFpTjaJD
ZgEIebwo7n4D2WCZRw9eHvMJ0kas0anUh5eqNqZ1z9rZS0WY/Izj7mcvT9Z7qKXInmZeMK38Mg4W
zvebXcgQUNHi2mZPUPac3Wd5X/S5gbzhJZN9a8N+KSMKwl617prG+a5Qp39CNy1cCElvUhswuagl
iZgBXVhqkbMDKMdzdKqjSjojvBevc6zo5VVY8IxLVCd8T/XBQtu4HAUKpnnSwRnsmzHGLtSX+5ee
hbmQS743CdTERaqeL+LGuV6VAw8S6DOWf9EG9EHcIINJMYz5JCMvEsmulo7Wk+/F1T4f7XzNvp0W
VsFNWMF4iNqEKBPxPpw/vhVDcG/NCR1gM/TfgO44ZyHJ9ZRYevJuSrqJhE9YJr+HKe7PjxfgzalE
07jRmmxLnkBUOa/7DmQX72eDFaAMdb5HAqlmJkqSSWU4Ho2usHeP27uz4niOUrMiJ2pT7Rbf809s
rE2h0gHrCC9EWP1rKycNTzFVXpmhIa8nw9M/Bz6r4XGjdzrJ2tbBHfI6JLchxv+fRmM7Rsa6V6OL
g9LvC3RvjpVSMdEzr/GolpYoWff6iOsROgCMLdeM+P0/zY08DUyoZDEVat9GUFSaVipZB8igAeKa
pg8MWFMTZ+FwNfhfr+Jw6JHc5aK8jg/aza0uFT1U9MGOL5mGpZucBeiptZMMYSYm3/J4QO/10LFE
IApsQSFCvO6h3tYcqVAFzp2Fp/pAsvq1UEb0v6fIAmhnxDxq5eDL40bv7BJVRUyD2gASBBTBrxud
AlPS5C6VzlIrOYXrO1F80frMWvuJ0a2J1rVulQH4PFmRaS3s0Ds3KbEoWVgThAjJ6XlBD1UHWY0M
0zv7OR59rgrPpoLsVKkB2s6KB+zUxDAxQW8deVwva1YFvqGkYSFdu3GT9LvHY3Ez2aTIqcnzvmUS
RIR+PRYBgeNYAPY/owAuH8zRAOoZ1p1sr5MG4MHCdN/sH9Ea64oHiFjXc/OISlX9uG7l4GxLobPx
ulTelV58bDMkYlDgHp3Xx71bam92M3tqOTQDXMlz68fhn8ny6sC1yq5PEfE1f4WJ36j/jx4ilMZL
ElAMkclsbclpVCDWowfnsCx++lILIamx4rcajBodzMJvH++gqO0ZgMBI788rbRSFo4h0Y3SWmzr8
CgQ0PaaWX20lj6r5ioDQjg6PW7xdMDwfFRJjwkcUm9nZOR+afk8arojOptziM+F0CkBEmdRHV6Ty
0mjeHA9QxHk4MpwQeBV5ngO00XJUyLlGZzvirJPA93vHrLOaYj1U6TitbcvTDkoAwnr7uJe3C4eG
RfGdnARHxVwRRRnV2KhNIzwHA1Cy1Vg4ibSW9DBWNgDx63e4ZZD6Hrd5cyyJzlJOxFmdDQJG93or
wltANtRr43PTNPm7F8KIAS/sOJ8sabDfvCkZ//O0KsWlIAniJd+p24iaLBcVWxKtkI6IHWbzmjdh
qEuxFp8JbrwfaWWjn50Gmr+TUs/4hQhgiKJGOahwuAPe7vVYDxuYA+WHzyM+w0SpWwT24CVmgaSH
EWUKHSs6U5iauk0VGbG/keN+pEgnWW+PR/wmXhN9Jl4VESTiYvPlBcN6rJ1CiqG4yAgOO9lQ/6pG
8rY29+U2dEgZuOD0ih9Z5gN0h6oRnx9/wZ11xtv5b8AuREznCcY0DCY7nsg5IT/Qql+KqQh2sU9p
aIUdgr+VpyRRPhqkinQmVxCFcfbVTdlNoagxSJoRn6eyrep16Tvkr027yF8lWGl7eLTObxg2TbuL
Ws1vuA28YAHHdGdbU8wmlwhUCOnYeZiaYCUhGfghnMFm2pJbKFby3FVS91smrexsKEb09gViab6w
q0Xu/iqyoes2ZzJ3L+hBqijXOwyOJwFc5SXnVI+iehNlnTruAU2mC7N6p3+UXHmZkI5AdGG+rswW
WH2a+tnZCWvtm9HY0P8gpq9qCENvDIf/MkA7Xrh5bh9DIOtYxzz/8NAh9TS77EplwLXHi9IzrryD
/zP29CLZoRfakoCSNP+VULLS1zLXevtLbnVEFxRE3SrouF17QFa9mTZS2UdLj6I7FwYqOVAlqIfy
NppHW2iCKz5SYOlZ0cog2BRQilzKInZ3QvO7GhYi9DutoQKMgDXDDzNiXnTNdaAObcGMQmNryy+g
zZGyJOdpxf8Z0PjChTP7XnM8/olkgIBDgZyd2dTEqlyuQNTBa+ugkGu8sVbku+r/SZiTfX98WNxZ
vowfaxccD0oPc0sqpW6xjMF4AvaFoU27wMM+6OhFWfz+uJ27ndKEexpSEERps4WEXkMecTTk57GI
i++KA7cJLXqq5LnSLZzAd+48FBTI32DujNrZfHEgK4pwD5oTZ9OeWlyjlLI7wQtT9smEo1NWm8ob
stbRNpm0dkFL7s7Ryz2DZi4PV+o783pWBjJdC7QxO8tlioOBblas/9izdjUs1te2iZYcs++cCpx2
YpUQ/VKcn4Xawwg4VEus/GzJvvoV+8pkXfMKQ3wsiZ8Dryj9DfUooJyPZ/NePxHuA2vC854TScz2
P49IpSmbcNTK4oyMQrnCFiHcFFqcr7WxBpmPpPTug+0xnwDQVcoLgLP5y3V7yQhlqRwT5axTGj7h
CFADbtGpvEPuhY1aQw9dqhfeLFhaEXudFBRJG+qG101Kuk2aHduJs4986jZIxvolDhrsB9KhBkz9
uH+3kRIFQYo2oCIRpEcXcHaLJFqTA/NW1HOkjPWrlZX9Z7uHvLZNUyBI6AQWRrnvFAWKbCIluGCV
1gG0wJIW1s1yEnVJjgIyYMQPhG7XndYoO6KRoGhnHM3kPZzT4YLXEUwDu8twHTR2OJRFSz6ONwhk
YiWyPHAtKIcKhbBZ57Okz0c/1tUz5lHJJQo6VAIRhv3cjrUKnWoYyl/yoGFDJzfTJSuqaD34Fv5k
+CJirV0iUDBWwfDn8ZTcLHE+iqQMJVocCcmUzD4qj+NalltDO0tZEv7q6jDxsLLoHRXSseen+yqs
AH88bvN2zdEmQneISIEuQ87oevgbHutRPpjauchs62eEJ9+nEokFSGOBunnc1M25L7oneAPA9YWa
kviUf3Yw7MRJXKD6uRt6vVmhsZIl66qXliTH7q0okbvlSCQ41OfZVN9uZb0cfQM3tKR4oqyv//A7
LEJqX6n/M/D6SNxW05augHuTh74oWCgADZgHzwbSlMYhj/mic9PKsem2RgfhMKwRY6G+bn0bWgc9
n8cDem/uhHwc0Rln/w0Mt2pKyhh+pZ2hIehPkm/p5S7pB0Qx8s5eEp+8nT0qJnSMKIHDidauZy/H
TFdK40g7V6GmSp8s5DG0TVPVsvn7ca9u7lJeTYAzmEFKNSh5znYBdFQAM5OBS7Emo0qsN+I97sSe
/DXgLNtmNrLm616D5YFurZUsLNLbxUPrnIso9YtIaG4cTNawyILWNM5FqCAKLxVofPVluUc4qFr7
8C4l1zHHcvu4z7eL57pV9Xpwk7gMk0SVaFUeu9cAmZdDDgkKXoZq/C+CHL1wud0bY6JYjlvCdAdh
vuv2KqQNeiwLzTNC7ckmsdVgQyoxdEvTr59RIylXkYdKM74v7f+jp/SV5AAyrVx2Ypn9cwhEnY+J
TjuZZ0SrsN1MdDlcBdlUV5vcQdEtGH0scD4+uKKyRa6O8PYmxd4NFt6KVWKeyyTW91DPvI3e4l+5
BlJogo+NzfLX4xbvLSKKjDIRIdU99s11J6URiGKML9e5KUz70lWDmm6HEM+dVeSrMKaVNKeo29TI
Cy/xgO43TbOgJhXWv/j9P+M70KPSQNrqDBo/wCHJqzAsrKgeVpVSH7BlYuTB6C/ZzIrT7epJCsGB
dItINiFsjO/2dbPxONpZhJviBR0PeW+g7zMAc8v/2JTUGjdJoP8CFbbWKJT4yLCZH13PgAjJQwsO
nw2jc97rtmtk2MZScWlDX0WFqW4uSqi0G37mrQqkvN+VatROVloFCy3fjLfgP1hgciltMOBz6IKW
D0aN+l55ifwoQ5ZB0Tdl3+U7rQ9DhFcK/ximSbVwad8ZbZBNYIPQXwRqOy83lEVhQ7qrq0tQwdmp
cr98Qgew2qH5ZG+wcFI2+NgXG7xAy69630gLe/g2dKR6LqqDwj9ZF9N+PdtF5htOhrzZxUR2o0Xm
QXL+mKBypxdZGyd9ZxEs4ZVqGlJN6BJm2V7C6Nw8xFiMLpzXN3cgn8KMw2MSEAJjLm1aDLHOBMT1
BcYUbqf+pOEwOYY/I6U3FjJO6s0VKNqiuACsjLwesMXrbvtVhD5ZrVeXJAoKZ+UT1r6OvdUqG5zu
6qdqbCV/QzDrIbAUBRmOTUJsrsTZh/RTEEKN1AcpqrEXTEjdc/ZBLcEuyceuNpKsz1pgSN42rrv+
mDV1RQ0QVeDsGU3WFg0t2PrWKsjj6TWpoYl+8MCiZ2RcuGyBGAlf7OueTQmiEw2GABcVqdT1lAvT
NdOp1iGGbYemLT4R1hUL9NebO482bYibSM2whzg6rtsEEQkO0/KbCw6j1spphY36QClpmpDAk+3i
46lh0aAA6gvKApDy2RkFtMipPKNrLuiz6JeipvbI2S9tfUuWjuQLwbp0bRltlGjK0lVgay2KIlgk
f3io6TFVUFELcCg0X3e7Q7YjH+SivQBrCl740u9tEvq7Th/SjdxW6t5r1CUs1811j0i5AaaD4xk5
a2MO8xn8COrYoLeXpESde5WzpYGQGIjKtKOsH3srtXeaipufS8rp2+P+/mW5XV8NItnDU4s/WJYZ
83lWixqaeZdcSE4H730sp3t7qFprVWZ+Blu4rMct1sHoYDVp0D8NilP9CBoEq6QKva9DWysttLlO
yv/rUXd/ifCo2rZIt+yRLfZdrfgc5FtZUp19BK1vF7YgvRcCiNvjlh7wXgE7zgnPmXc9ZfEodxUu
KsnFiMfoewM166lBvk11daQxNlKiJGulpa4AJThwy0lTD4+H8M5OgfhCSYWMBDjyOenDabw69+U8
vRS2FnwuUVL7FEjYpmJQiG6RX1gLKSX1znpR0WWwmDCkhdX5lLVJnGBSr2QXaujVU61a8R4LjA51
y2nqcIjT8xfH8YO3UrXS1vW6UZZWGVJNX2JYq58SxJZex6kaWrThdNjGk1WeydRPa6D3zjoxzGYN
XlH6Qgkzbt28Ttp4NRiTt680NX3VIIitrHFCgzTVuN7CtNSf4jjgIfV4WFUR5c5Wpqj+8fqFjEyJ
bLYVB8lBqrVQ04sDDBmPGmxlsQ0wqzxzG6PufwCVctDajxHRoUyn+RuMs+PiIHj72harFrtZpV0R
/qqnQvrmTIFebeGl6YY7FKQ8BE5mDN2EbXYErYNWlKUG5nOhJpm0etyTucsJ6FBsFrj8gFgAl6Gw
eb1CS0o8VY4NOFFPWFUbXY0QZiwQOFmp5Iz3o+Xk4xruuPGJUkaEQQG1igOStd6bjw34l7rX+5+a
TO1sjSt1gtBpOplbVZaSFcot/3v8sbPdJESVdcDJGHFBaQPxMnsBgAAHW1rq3hHMRLmlbq+sSRbk
qJ5qMLTq0lp3qGztUCNBALZrws3j5meb6W/zpDpgIWM/AvF5NlSRl9Rg/h1UOrU42+UZ9jexkpLw
sO2AUD34oEYBSVJq2uxbJIPI6xEiXk9NMXlWlUlTchyRFjKBcPWq+RXDZVsWYslW/TtFHRnSYRIt
Mp9nsenfpgV1i2uWMiTvrXnTY+zljZ+g5J/Kn5CySMOVBgLjXUJsLFplevc/Xw7GhQGeQ0P+Nsur
h7cdQEUFYPh1s6lnm9RdR0r4sjxqrtbH+c4es+hrkPcZuk8QGXdmZbHYjEa1P8VpB02uoOLw26xQ
2H483Xe/ho0BMgRwsSnP09WGipmUgIgfm1oKsD8ZUm/TtYn2pkuIf7v4DapCV8uZzpRnI870vqij
FY7SU/RCprtZOFtnR+vfwaE+ToKIvCuhyGz5mUXfdnIqp8cm7f+EZt1tpqxCeSv3NJJGVJhcS0WP
Uw5UJLIeD4U4zv457kTT8NEFdZIEnAhir+clwdNPrhCqO0oBmV0zUPLR5XT4pXO7vD9u6m/acN4W
NQIEMkgtg+yedRMpqqzt2jjHayBID5qWwLrPkjr8AkEuz9/qocq/j70h2a9tZzbvmqTlSFHhhrNz
OLVgEBSN4n+TGvLBJ538hLoGEZgbLnjl8k9vdtZ7qwWxspURvRhfH3/8vXEiGCYPT7zEnSsOsH+e
0Ek5NV0Y18WxH5XxrS79czRW7bPmmd7CuX23JUJgQgqbp9w8BEb1uLSlzC+OviSr28n0LURxedNt
0sLv4+3jbt1ZeRxB9IqDAD7QHLTkwNccPE0pjhjRgy9G4K4fDrh9+J96qVJQ0u609BV1Ah3Vkim1
+4WFf6evmDKQ5ye/bZu3eX45msirxcWxKdPopQ1S83M91f13Re61/Ud7SkMK8S43GriIOd5QyqtO
r8esOxLZo4Hc4C4qZZJxILxIniXJDJ7J6r+3qr+UeZ49EIFwghplkzkQYqgVzzltZdbJlodwKPLC
dviUthZWb+IFvzCUN+c66V6IfaTROF6FuMT1Am3s0AxVuWqPk5Uom6GRVDTgq2knS6O0aqqq3g9+
eXk8pje3tiABUxCzYcdh5jYvmJi8sa3CNIpjpYITX9lNUm5y1Fnf5AG3R6TNcutzXlQGStKej3RY
XCXNf48/4U63QaNB7OLVKGzRZvdKjdRmoEL5OVCJsZDJ7gts7dVpOkV2j4lLTmbKTdqsW1hNt5Nq
kleyIKcohFk3PAU5iyOjRw/smONwH7hKJ8VftAah+ce9u72oWDsEcKSdyT8LntH1rEphAVIKc+9j
4GBc897DVEDqCyxLfq4mRxncMYxClLqdUJEOsa1mzbZHwcx3bWyl82ZftDj6fn38UbezLmymBDgd
dLKD+MD1N1VAGTsU/7pj0pLQI3VZYi+ux8OBUybTXM8Z4j9e5PUb3GyKg9ZgQPL4A24Hnw8QSBfB
pMQvej4oLbq8rZH0R0X2tf+0UdJaV0r06cM7iswwuDyRSRLYbxE0/nvkm3011oXVHTsEML8nWnIm
t2NvwF0WT5Dp+r0QeF2MTMSCvbokKcCCMycmAepCRmLWubBokIQ1VdzoKAifbO65ZsVkyK2rlEKX
Ethl/1aQJ7dXZu2PzQmL+XKbYUg2rtHmINM5sFzDT0YoBeAJeb/w8kgGY6UZfUSoF9e1tU4VWJcr
dFHRZ4TY7eFRgKu3ThhW4xFqWRW8uTgCOzWkjXJqFDnzsOEc7C51g8lLXiDHBsVrbIPgozwwgt22
uqZ98x0z479Ciax4RVi4QlOVjKf+ppu51L6woex9Fo6x8kPB/cH5M3VKzSNP0qARtWHXm0+Cd6a4
1WBWptsppOZ5XQZwY1HkbFhkUt5ckOYozl7ROsWxNHLtJ8SVGs5mmpWj6nI+KNka6QDTWBUldoWU
edtkVwxFk12IQaU/GUrWzl74bSKZybDkLsRIJBa7dPhfkA/Ok55ho+ay9hobnXVrcnYdgCJ75RtK
9+QMoVq5uJRU73o0xm9xR1Lf1WPPwZagq0FYe0hVDrsce983CVIX44XFgu5OiOZjFoPfVHCZ1MFT
AaDp0fAnjsKgJCNNKgR9S4wBDjpeUz+T2ujR+a8sTXpG3rt7jVCNLb9T9u0+e2GQeWtelIXqdtbk
Ty8F5IDS1dTK6j+rMEQkl4xP+OohTxevfNNL4o1eFqV9UMoGj8sySnHCq8M+wLDFCNPqfwwS8sMl
Ra5s1UY2iT4MGOwfXpK0+UJ0M3+Vch1yaghwOvEGJEJjljeZkOk1iTWro6318jmwsbV3Qw+lVDdK
AZSpyNiPKylK9eYZQMmgeisEd8QCK1r5JTEcH/sSr2kHTEpJym7Tht4fomBClMc1edIgKu1oxbR0
EIs4eLYtxdfCH6ZCBqxydr3GduiT0Qjro4W+2NrEgrZzUzXKEdJvWwCt1vAVqb4ct6wq/VRjnQlF
SVWOTVzZP4ADTkuIOHEM3HyPzVXPBQQfxpndex3aOGmjmhXq9LjBR56OFOUo9chY+cq4cNnNU/ti
zuChcdEJGzpgCLNHAoRiFPytrD6yvZko7p+hR/URMCUF9+5zqiA9X9k8mq0kT78GQxlsvQRs1MLa
udNnFCLAZnDw82aZP10dHo5t59VYC9ajucMFontOqzrcJFquLDR1kxCglkFLFmUU4nCYFNdnvwow
mpCj149ppZZfkjhLcUf3R06GJA9KZdUVQfHt8a12E8nATOFdwSCDdSc/ML9uisxq+lItj7oSGF/y
KM0PoMOlZzVPpz+S5COfD0Z3aV2LN9fVOjJ14fMnQLMC8j4HqUVdpmZOM+onXHlI9SIEb/6AYdSh
h2tC+MMXvva3RmjU1YrgdvzVR8jNrMepkULhbyIv3Lk3426iU2YBwQcFyKNgzpOfkqYmqrKMU03R
5jDxYNk2iS6tFbWVVurQLYHwxbaddZ/kP4lwck7k+ubZvqkzwSxUgX6qOsPYcB/0v6NErZTthLNj
TsWhjr74ASJUz1kao+f0wSkH6sios0lENAkd6XqV6WMdDArOOifPYBO36KqhPVD1p8owEGBHZjf9
rDu5JG8fN3tnkG0hCYmMDo9+mLbXzRrloNlda6sn3DGcVarYYXVOCBR/J4GfyefIRN7wcYs3IaNQ
uwCnB81BVCjn6M4xwFRXcjzlZIWjerYLI9sqk6LuEB3RfmNl6WDig/UP4s66utNJ9RULqOw78wwV
ixo0RE7O7zkVyO9rYFSqppwqmAjf0qHVXiXEUNc49En7OB3kQ2L65XMhC3Lz477fnFrgyZhfpEhh
zZBzm+1rtW1Sfugop3hsxtrFJnV6UysHMXAfVdeFcuTtUU1roJsQQKA9cKez8JH6ZJ9DVVdObFYh
zyuh8QA1XXUDYtx1xrm2hxeW/SnRxn/FYlPtD4M6RB8e7uuvmPVZ7wDWo+ihnMrK8y9GbnJkFtak
4VPjDdN3pIn1VZH6fgVBLfPzhfvq3oij/gAIHiU7wMSzMRhT5PezgREfWo+KEhL/2M6oAAkpa1jh
wvTeriyUMkEOgvYXj+A5KNtPzVQ2S1M9BXIfa6dWtnExyVP/gOWhGWIyoTe/PSmewufEy9tsYb5v
tzI5O0MFscNkU6IVG++fN4oWBWOOF6l5kiYPZygfufRxPbbh+GIVVrimkGEsqAPcbVHAWCAaCK7F
7PCwjb51cnKnJy1Li02CCXrtynKmfCmcytx0kqp+fDZ535Ni4kYWUuTi3vyni3qLxgJys9apVKCD
alOvpZsUMLOMaVJTLjR2Zzbhl0NtIMQjaTNXPDcl2cDx3lJPMSTHl0GLzVeU6Kej2k2lG8tZjzqh
EYfrvPCshaffzaoVxSZgvsQ1+BTeJHD6DrH7Kp2QLst9vd7K8SATGcdTkUPbRNBwYd3ezCOZb1Ys
BwJauwA3ZslYGR8qQhu5pKdxIayUwgM6QfEpBDl+SBBD+ujIAnPkGKToC4Gc4v6sPbOKkL/Diuxk
GJG0LUp2ZuGEzSqgtrlR8li5xFIQvitJp3354AFMy0QSGsQJ4duszxaQ00lGZ6hjdWqiRv0im5P2
EoNaXEVYXRTu47ZugjjaAmxkcPICPOKFfr1Yg5ST3Qn16tTqeCcZfhMfK25zXHU6QAwKb0FXjcql
LO6duQR2z/ohYQzsSJu16ocwcjJ/UE912hj+qu5D6a0qDee1w2Jhg85Tu7B4bq8ZwDXIv1A74SiA
Ej87YqcgtE0J/M5J8vTkK74QXvXblCNLYcmaGWk+1wz16OwZQvwnBYZ0QC/ICxzyUmG+KIB4u3U0
nkColfBKoRQ//xp8p9hagT2eKjW3tnIq3FD98Tdh29J5e5uQg99MgYZcMueuwKZfT3DepG1QWcp0
8skhpAd1Mnmcd7JX7tQ+I7OLELrdrwcNpYgSBZvqTZ4IZzCSyfVxBIkUFdH74yV3c2TxRYiFQFoV
UphQHK+/qNATYNnYdp2KofGRHDKVOll5IU+kEy5hKAoi222HKz/IwmaX8fK23x5/wO2a56Dk1KKM
CYrmBsI9pvboUzwbTjouHWDngcisqGIk5n4qQ1XfhjhN9z9gimmLyYTZq5xLD74cBXdean+redp1
3zmwGoP3gv/SolA7nRKLKbBOcVuD23clHBtRi0n73I9/Dm0Wtxvfn/IIRb8kdl7VSEc+lkpAiXi3
6JqlLJzo88XClAi5CqFWCU4DmczZ7TwoUWUjKtu/+M3o6PXTkEk8HIF9NbW1t3MJ0UVZSwOd1Pzg
m8pm8kjwJu5UWmV+kJqgAUbHmTEtbd/ZkmG0WDIESJwYBA03wExvyhwkwByMOknkjW5PCrveB8A7
qnVlIkjYjcb4bCj4um6LblTTDz46RfskN/++4gnHb5TYaqqrCuOiPpW2VuxSu3VMLgNgx7+7zPJ3
atENydYZkzhO3UTps+KAkpc8oufsDSt0cLxk4TwTe+SfZ+DfD+J1gloA16HKtr5eR1kSS14gRdpT
giHdvoH3MroBXmNL14OY8Ot2YCpRKcEfgFPk5tJNGmc06wRsjpVIuBviijfELkoQlrVKMnysN12a
5eYqC6cmdUG7gMsqhxrY5OMdOzsv6S6fIWoXZBzuGKK3FLZLLZfsp9jA8spNJT7arUq0EeAJQ7Rc
aO52udEctQvQmJQYYY1ej66TGBBTB9N+anV12NrxqOQHXfIwjs2DeFUm4bC2JMVcyzVaTAsze69t
WLjUN0nmIM4mrs5/osewLdNi6BL7SeKljzoRqSvqUF6vHkBA+9I+4t3nuEE4Zq+QPJF0ejzSs7NR
jDQ4AwTYKSMQ1M3LxlDDom7kQfok1SjQ6VBO1pxYxnaSMDGoxlHa10G4FA7c6TOcGhTRhcwkMcEs
HFA48I1YbpwnnuNRuU60CEdOCknj2tTD6OTXPYZIwMG/aFWvqAub+16Pee3iVgOykszkrHEf5yWg
2PSYbVpsrM5J9mPkac+mrFzqLOg2ZNDt7eNRniMLoCv8tWQnHBGFc2b7epZxBvKHaRrHZzn2tWg9
Rnpt/wJaqLzlho5Ot290jtDk6zrzLZPj0f82VAUVSuow4efUToxXPFuT5CtINn1YJYY/GpY7Dlbm
Xxqz9arCneRJaVeOXIw7/FOmJSLjfEeKyjQngtDC+cv2EwfUP8u06mwptxtFe8JcL9+MTqREK82p
nOdWDkdpYT/Op4hEDKUWnjfwoRiseVFRVtNJzUiJnXwcIDdKHWHRruT90Yy6CUvlSPnadsZSGuTm
6KNjRExAP3QcdYC5XPdwCKak0CWwbq0VKb6rFkptvVG7VVp5ZUXo5Lw1KWgzilLeQLEr6QNU7la1
IGUtYIzn24NOC1azqKtiisIGvf6S3BlwRyTP/zw2loNztyNN07rIlb4zt5I09ruitPp6P2b4nP1A
fNjB1O7xev1bGP/3HhA8NPSwidp4KQg+yPUnoHeSYQ1dyk8OUqP+mkkufBRYAT+7UVta0trzp/gU
jbLsH8jbKu9VD/uPaq9WQ2HrcxzitBWq/H30qfI4AkrqX7k1rVBjczwP2f5waPeZV6rZC+Zu5rCi
QbN+K/wgMDeJouHDS/4o0L6kXj8Zu2Hohm9GobTDwfJaWV5FddV2O99I827j64EWrBpV9l9qQvxg
C5K64QeJg1SGrU0gz5Fe61S5pECX2uuuarPG5f0g4TiUIp7I59QDJUvcbwuXgmIcryXg+Zh3dgCQ
643e94nyBVD1cKh8xx9eFK1WUUGFwayve/wcre9RP01vcgByzVWCFMLO4/m42RBQ9Din/z6hyMZa
s0sCx1ArQLk1eEIrW1a2htqVL36pSZ9qrBTXRpqW+Z5gcikrOnu2sfs4q8QS1GGVQewXC/WfTa9N
fp/WRuE82Vo5rXIprg91JmD22TiYX2JMEz9YQaFFAj4yF+IAFmoos6WfOQiNIHTlPLWZYa895Ka/
tI3Rr4k4MSh+PKg30S+NIemNaw6dQ09yfszEA+WxuiqCZ3Bvk7KPjRA0GyBuWXMnSpsjOTk5t9dl
NDbCIdPCadtqRjleh0YQnMQuThZ2/u2A80UgnSgjizGYM4Jqz6b8DZfsObMr49eIvf07T/SBepJw
+VIaa6m8cHOsiyHg2IO6TdEQJuj1DBPtDSG8Qv85N7TmpNLslpJmeDT7wVi4d2+aQrENbhn0RKG9
y2vluqk26DzeWab6VIFp/NSq4fBJKqsQF1UYMI9ndn6UI2ZGKo66Ac9ginHzaLkbK78F0GSeEics
pc3/cXaePZLbWNv+RQKUw1dV6jDdPVk1/iKM12PlHKlf/1zsxftiSlUoYRY2jF2PARYp8pDnnDv0
XeMdxj60bF/YHG9fqXvvESVeRJXNeP7hlcL5eP8XyHW7iJ88qaTAMBVXjo695kvMUzvUTZsPL2rs
2NU+R3c//xA1ohA/7w/0Lu64HgkBNw8ZPlkTtFZfsIkgAmZY1ZMOgXbfdYvhfJgnDD/2dREaH0WF
lo3fCK2OSeJQA9lFk14oR+5dauA+bG1b+aoNIMBf8FbSyC3yYcLL0awwCXdTix49hrK2970nX8di
C0DL9zDyjNHZeIhebX1WDEFXBN4o+oF0Xs1Da9uB0ixETqoj/dPQOdobskfaU4ge6r9Dq2xhdG6M
x+UmySxEGpqoq+2ojZ3WahiovAzjUu1yMyx+clPpws+M4mNRV/ZGCL/a/lSioUFISBI0ch6+l9u/
U1Jr5Dnav7gLmphdYofcNXa2/CQVHb7e3xRX14Uci+sCRB9nm87p5VjgYLwU9bH+RW1a/UVLZ+Xo
uWn4rEWNfuwGa/5Xj2ex8QGvBqUdDS0BqA9hmzFXSdTkRO6ECzOik86ywIxCPtDWp+ykDTX4OiA+
zm7Mquyv+1O9OmhyVF5tiKVQWqI5fTnVUFQ6nt+9+lJrC4hCxUrED1CG8eP9Ya6+Hsgp3kTsFulp
RIC+HKamR2ZilaG9OK2Li61emsUz71f7kz452uH+WFc7k7HkhuQ0MytqeJdjwcSb1QRz4pc5Mcsn
zoB+xB5mebIShJuwCCrr7/cHvDU5WTPEOQQUGYnZ5YC1mlAHS0e8sVHkUn12L0LzC0CrR9RYpq19
8o4PvohYpPTcBFzxLBCIyNVJh3MLKVBY2esSRqa7T1vKw/vZSwfavRr036VpDA/xaKv9XtV2dgYA
hMhxhH6F5VceviGICHv4lURz/9kAqVTvChuKlQobffKpsznKX/gSOB3UGByh/tPNBVtRtE4+/sXD
LSzKYz7UeDSP+VB8n7LJ/dzOBm9EtRDg/7HjTuoAUKyCycT9dX6XnrqcuS4ZL5BfOZ2wylYxIER8
AzxDpL3Yma12HjlE6y5YVpGuiUNkxG7ybOFM9EatLcIfM4rMj6lRY0Ofmrz96ZB2xfAEL7vWH7Nk
dik1pZYz+0WRdbDSkQrz8MbQ9ex7NSEfVx5auujThyJHuqLbCZSHW8jViV4Nn6uO5fvBS1hL9mHX
z8pGtFsFg3dqD88XXhQcGiKefrmlRqTEECxt68DONeUsqmJ8RUUVB3iASIc47LKH2gqLjfVdF/3/
OyoxgIomLDAanpejznqGMGBsVQEtm/xx5oH8MOJe/SxlAz6oRrl8zyiEYkumWk9zlBe7RGCqff8j
35i5vFSgr4A6InNaxd5+LtRKhRIZtCDqfFQqkUuc3PyHMdTzq2GIfs91FG70POVD/LeNJSdOsszf
lO2ob68BE5qZk9Q2RheMld0eJnrYUKIq8RjH+rdYDMujhV+mXxZi3Aj6MjRcDsyA0CPhRkGeYd6X
K+7hiz1oXTUFLO702HdG9Ej0Ug5zrf4sarfbCMPX85TVOdlF0WmkeOs+Cth3olI5j4E3AW91bJgv
jXDnfeXExj4y8vRTh+nxp8kbtsp062SBJeZtwuAcXyoElCUvZwoRQMvnpBdBHXrj04CLODVB06NJ
l2vf1FDNjnWeFTBxGp6ZqeKKfQdp6mFW9K28ZRWu//tLeCShDEE1hqr/5S+J56Upqqmfg3AW+q+e
B8eDZbRp0DWNtfF516/L97GkSAFJJ6qjPCUux8rGRLFzqxOBN84eOXmyLHAfR0QSd9niuLGf16Ac
aZqViecnVr38PYwaHhP9SIPjMa68+BuvLK/YDWHavBk1Moz7pJ4N5SkrpuIvy0Ji0U91rTR9Pmkf
7aYhtL7dP5G31gsRHzr0srANKP5yDq4rGgoC1hywpnT2RA3mBJdWUZ8QyWo33iPXB8KheEPngCuc
Pt87e/O3lDkem2rpoW0GjpOEaL+0YXZYigVLy9Hpcc5pdHfaInDIQ3Z5CElzuFB4oryjEFaH0IrG
HEzooAUF5oI73VDGPaliJHxVqO5z3MbaqWyQ0OwzfYmoi2TzRrZzY9IALahgyxVGu251o+eo2NmI
3erBRHJxSHW7+lAUQvWnWrX/TZJq/Hz/i17HWNqb5AmIwPBBrxhIetg2S4yUSKD0bniwnazYdQx6
sLXWOypRHe3dGPX3+4PenOQ7OgDgn03D4HIbkSqgmwwEIqghq57CUssfi6HoX62lrw8l22nj7F1v
WwAQsmXJzsVb4Ooi6T0lXyDwBhF9pjOso77zjWjQPol5tLQ/y5g552xY2SKV21biG1eTWxajLbPO
CJyy1WJYGR6lsAnpgdYn7lMnr3rSyMic0uaA04HzsUgU548tYzyqEbyOUFgEJ8ApuvwR9CprRIQM
OwD3oSW+iaj7SQDH3FlRpQp/6AokHaxNSYerS4VhXThVEJOkPsg6hSgUFE8tOCJBucAzsMmL6YDi
mbhPU8UKHLSwnp1OFycXG8aHP9xTnhyV0jooR57D65yJE60osbFYAeLU6V943aVPngidT2atl4cp
wZ3ofxgP9A5yfVTYqRdcrrArZldwiVuBmZolYduh/QPeI01e3bGKTy3uqhszvDqqzJBHCQ9y6ocg
G1fPIdR1oH9wVoNZUaZvZV3BT8U64KhoLY2fuBy/tcDQtqjlN0ZF9UDyIDEpofoiz/JvUTgrlikH
BqwEInG+eXEU7ipNG/aFTPCl99CvQu27Lajy1YElBJO30bXGhIJ4LP/8t0Ep0+e4GOpKAB+i+Fn3
Nveg0dTfxtFxvt3/jtdbVg5FjVSW7AiEq1jkZqpJ1jQpQWgn6nM9xfXJmGPz3BoYSk2mSXLTjyRx
KP9t4fpvDk1rGKSbFPFZk/arsR60OYmjs4EUoficJ5352bMKrGVzSDgN+jKKddS8AspLOcH82QhU
V1FYVsHfcaMEK3nbXC6yaFLJq23js5nW1b9uKYaneXaaT5BeVYvHl7tlc3JzQPCqkAhlCXwtOGnO
njJ5tR6f5zgqYn/UUQOBrfMDbcvSV9Tc2jgwN3aRVLZkJArIsDlWr5W8b41iiQwvEHUSdbybeEzs
lAEzOL8wCUEb63lrONxKkJN8BxWuC5WjjYujMJyQ1qeRHayG/qWv6qH6oLdT3vzpFYp3IrU26nuc
zmsUQ167WHaGC81N5Ii1h2EezWPfoym6s9BCsfZ2VzeP90/KjfkxJIkRTzGJg9Uv90ud2TUP2CQ6
19YAh96IR+VLm1fzDAKp+ef+WDe2CqKU0BWwsKMWtaZ/xDS8DQd5hHObefWeJmL2BtIsO/WiT49g
rH/9D8OxjpRNTRLOda9EgexvCcL2uRmWFKHItDef9LTtj5FmLQo8ODgw/8uI0l0WaAZ1otXhQ0dx
aLU0j8+5XmX9ro2KZHzq0tLR9+1SphnWLxlWO/cHvfUFqdPKdIfV5ba8/IJjbCpLRssxUNJcUV8a
zDbLHfZfoj/C/LW2ruQbVwfB7R11hOLBFTYByGcXF14Rn/HSpYtIf0Qpj603KKclnZv6BQWmlwyD
kg1eyfUsdU4F1zJnn17U+mbWijYhey6Ss9vqWA+AcbV2VTtzU2ti6xjeHIvYDY6Xst9V6VuvtAwL
oiY5R2WsPwJSNo7A0YcXxCyqjRN/eyj4DCqDIUywimZt75rCqFumhbh2tZ8rVT/gsmB/8tSw+/NY
xhoSqv/fYPLq+u0CVqfaVRrVjc91Ok2NXzmj6P1It1PlwU3LrYL+9UZhNLqH0iqBx82az94q2uAp
BlOrvdEUuyFyEQAqMPbGwdytXhfERJ5LwsXXPz0O7zBKoowE7Fzx6rQmimXLNjlTsU0etHzwziAa
YQLFSrVlmH7j61HwINOCOU91Z3051DYEvinWk/PAtL55tQH0JHSkDEOVm3+a7nAnUAsmeBJZZC3/
8uM1upiLdlrisygM8wO+UspL3k/6bhLdViZ3a1qgfxzSDOm6sxbJRtEmR0lIic9LPBecta4z8coe
pi7acTE48UYAu74WpAIX/Av0Z5GqW2+UlH056HaWnlv0Fz7aU/Vtim0FrsegfU2mYfh8f4NcP9Au
h1u98YVdxRZaBvG5nBYQRCAKCy6fafL+cju7efMiOERfu6mGy5Xxgw73R9+Y7DqjURJM9rwuSs/2
mIzUA/TRD3k9fVSmdsHswCw2ts2t8Qib3PCcfIq38s9/O/NlGEKC5P47e607PWdeqnyJXGfEfFBY
P1tK/1vVt5sDQtuBkCcbJmsCYNXrVcn1kZxH4YVf1FkvXyo7qne9u+SPgK2HP2MqofEFGRxeGn0n
FEhAkV9O0DMHoxmB5J1NCsqG38FDV18GETfToRz0cnnwhkZ1nqdkXtId/bktBeVb80V7R+o1AyYH
GHo5/qg4fRTSpz+7tTnRvKx5PwmnCYpSrf5hNbY6B7cOJ4pTEpOsMeya8JjnSmLEXZic87odP+fT
QK3DABX4aEdLuaU7e3Mw7KJYY6rYUL4vJ0efdIR8pcbnSgm74a3tx+ZRr2pRv86AEjeK9NclZCDN
MKCg2XFpUBJb7VUsD7QJaGt6LuhLhfSc0efbzXNiAUbylt5H/yT/ywXMs9PjqePfFlPiD7qWfZhJ
xDYexjeuL0nLgn4GzvpaYaosy3wc85qDo1W29WZE3kyTLQ694xSys1EMGeLkgdIaMKj7IeLaK4V1
kCxpoG26FECVX+W3Mxv2RWLkQ5+d01IP030T9uKbaYftzu4yz/RN4j7/1ATl5S6p6qCcmpK3Q295
r2IZxpder7eA+vJDX5RQ+UmgZzm4vCBkg+HyJxl14cCYCtNzWViF2I0pZTDf5GCf7s/9xmnCI9Sh
xUPuTalgNU40o5BggTQ862Y9k6Cr6MgvS5ejhyJgUQ9N53y6P+KN64CoSOJBV8hEzm31Ztczrnfk
44tzHhXhsxC0SvFnXRB+CPXln6TxlM9dqHUQuVDzuD/0jclKECHBmbMsm/SXi5rZcZnNC9qcxlie
m07txU6zkwanP6VEUsvejM03viJSgpShpf4VPb5Vl35URxqkAHrPeloM06FqIJL6iHDY/cYWvjEz
JMkoCSCKSsK3TtLnXItAJ9bFuc5MNfIz0Ih7s00kzNFqMBe1uy2+/63gAQGbEhMYErCAa+LfkBpW
i8hXcW6TUD+2Dv1g0S36L6qL0VNvlskDxbd+RyfZtHayLwf8ckmPqaaIb/c/643I4VLj5/1EVg1g
YHV8x0aPFsG3Pcet7imUStN0l6DTB3Kgc86J6mChaGTq4f6o6yUHDgvlkMhJrqvCZl2dHKTHB4dq
qQgSM+pOgv/mMU0GYmc9jb+czIv+VIBdDoiSBD02YhQPodWASztyFzFT+mqG+zynUf9YTUs7+/Rb
hg/a7CV/+LKXA5LJy/6JzAPXCh4A06IC+x89MNDeLh9iRBh+ISOkdPsuW7Y6e/Ij/R7w5GD09Xj9
UYAG6yqX+7cYnFMZbPG7U4NwyfJ0TyG16D4rnhPFe6Mp82UjCt36etKkSaZ5dIzXT+5Bd3sjB0Qa
1KLttRd8E4v8AwIZxvcljcShEaLdeDfJz7OeIFctNR8UtLjZV5+vGWPNm0t8UODzLX5s09VoVat8
nkYyxF21kMEjw1f8oGqznIbEQ+36/oZdHxO5wmgYUH2W7yaeF5cr3Fh1XY91qgWQP6zC1wfd+FxY
9OKUyDP/HpUh/TiaXv7l/qjrEPjfUUlLYZPIXsrqcEbLYI1LL7RAbRqt9OuSVMvHR8Xc3x/nxgc1
kQyQSSjPmStCkiggMCR1ogaLM5ndyUL6e9wPiKknpyTV1a+jPtl/6jfB3GTvQkpiUrVAFuNyRZW+
wDvaq/Sg0LFdOGKKSBfex/InSZ+GkAKfT1WuUn7cn+kVqoRhWU8AB3hrs6bGqqxgLGiZG8NkBGm3
VB9j1Sz2KvpOJSqzzcT/jAGIm5D2RmHGh3aeoPnprb3xeLxxXumNv1f7JVNnvZtSo9OGrBlMysJO
3u461w4f1Zh+lm/l9hb1ev1mkDMGfe3SBwRGi6fP5ULjZjQ32NYaQRaKxXtSNaXZ17B3ey9rke6z
PEo3neFUHxrP2aox3tjAxAdODOgOwNlr3aCkLryaPrUZjMIYij0A/NQ8eH20JWR2YwNzdcMyfBeP
x5Pgco5lrjckL4YJVshqPfwO0viEQ21oniexpD9ojzXew/2ddHNZJbONzjWBfg2nbzOFVngSMrVp
isSpi2pAmD2sGtMPDUP50C9eru3H2QzP+bRsIVhuBEQkrSQkmUIc3YVVPIJ/VNJ0mLle0AT9WYPa
ak9zWejZEZX/6WlWplI8dqM3fbb6iFwgtdDd2bjEb8REBENJOCg6EhLX+RbMmXoEGKoFkCnS7Fko
sGx8Jxfa/NrGdqYhDl6pz1obq8nx/trfnD31OvQZ0FaDy3X5uZMIzgzypHpQt7GevSrhXOw7FWfb
g5GPk7OLkmSRj+CysvYW/7HkisTa+f6PuLXnaH78/x+hX/4IRUfSbNFqPWhUrX8DVVX8KCiRHOzS
6vBKKIzH++PdWm4oxugnINzAs3F1GTQOWngRTlyBroDG4GbOR7TnhP417WkUHuo+XxArM5PoTzv5
MoBwqfBEpnAP1H/18u9F3rvamBlBXLXdzxjF5PAlLlRFOSaAMYtjKFL3L10Sue5P+NYCc9WT0BvA
/3gmrhZ46sCr16YRUGfuDvBlvWMIxDH3dXtJDos1b1kS3Vphh70s0/p3l4LLAdFRp03XdmbgVlr3
IfOm8aVyqhTqSpO5mCaXZQzintrVlhfczYGRcgBlKCVV1++3DFfi0mkrI1CmSsNeSv3PFLXjq47m
ierXSVhhLSr0ON+49m8Oiy8i4AFKYBzky/kW5jxqZtQaAee0/uj0bfRlLEZ6PmFjjP+GmWUgcoc8
7xaj49b1BxJGJpFEMDCll+M2ACoRctAMvFsMemu1GK35mEf1pOClUDv/S5ySQnqUamjn09O/HM7q
82gC8GMG9hDnQVYry0fIm27ol/pSc1Tb2DhUMZ2o05/vXy4+eMAESYkfuxx30bO4AqppBjXuxycl
7dNoZ3rdYPtJ4pXINuSUc3b3x7z1SVFH4D3FlQ6OU0bO3zOB0hSz1RZmoCbma19HetA3g3EipbRk
fxtUtqGIH/fHvHXJk81SgEK6jvf5akwFOJoR8yAORFum0RGIWn4Me3wXNqL+rW1DrgoQhKRREgUu
54YsID68owOsqVGcX/hI6flumUbAoqZQ+3ljNPmrVymHTHFAh1F9AAK4OhxRiG24Znd2AHc1fNbr
oSr21Vy9NG17Vuo0P2nERPcJ9V/dL8Kw3hj+xockDgGu54KjEr4WOwZChKWRU9lBJ+bZPiljaEdI
IZpT0Jbz0j4g9gF3zSwSsWXYfmPi7Fn8j8Hiobm07hOF6eTYUNgZ2TInqf5r7MNUT3q/r8N/eWjY
qR9FOkWuaa6wqZirxFT/PDBJSVoKmWAgyUhWOypF/r4yC9UJKiigp7HQ8C1UZtobsWctKMbOKBbR
Sd3SZbhx4dCsktqTPCxo76yG1Vx6fQh8OkEzGWpyaCwjG9HB9f5V0mjQ/dqejI2vfGutJYBLhn2s
CtY0OmEsKp85cYJBmaJh2OVzGv9dD2kR79VxCJWjUYpOOXnmUuG93Dr615Z/s6UTcWveFLMlVlBi
E9f3wKzrQhUoJgVpW7T+0k+2rzRz3PpWGn7GITneYiRvDbh6OuGc0yu5CO1gqR2vPajYENlPIViT
vYugaelraaQ0h/tR6kb0IH+nTQjGEGyttyontno3z3nZ8HHLuK7xze5QrRsAOuzMqB82qJ83QiLQ
WRrKoD0lPWQVqgx9Rq3aDK0gyloz9PGaTky/dMd5oyxxa1LkV8DGkMMEPLIKUkgfI/oCjzvA9rNZ
kF1A+fBTPNd4AiWzIdrgz9dQIjfQ05Ly/euNYqo5jJvFsIJKoEP7lMSu0+3C2qbtmTalu6E2dyPD
kpUWqBBcZsCnVovomFGqEuWtwC5hCu2SBExTgxvm57bA5c/yBvXNdaP0KR7Rors/0ZtDg7WHtEW9
50oyxi5zygOTbQYzNy04dkPtHs3MLNNHHbhR+6QjsAWhPBbJPwr//w/1GQA7805BnoGPyhVkrqkv
OEyMXdb3TmDEiFJjO5T+pY6NuRON026gva/vGaBUWHGwfbhpeAxeXqo6lhyTmWh6EKpRO+2Uqqv/
QYvGFsc8N6zh4KoJTGm1KenF3l/j6yCgU/phhaHhcc+uP6+iL3Ps2ZkVqMhPnJCEi4o90mKm/kWa
QzxMUa6pv+4PeX1cGBI1IpZX6pWsC5eaUTTRZI0gdJti+BApZlLsGlLYnaok8VZv+ToGgL/Gih3B
VzAlV88i1VsgxeeJHehjlfxHc4TWHaPca7bklW6tIyIXaJ9ItBpv3MsvOOu9ZkeIuAeWu7TlMcuc
ZNmnwlGsk21Uzj6zw3lLAuXGrgHsQi0UACf317q67Q6O3VlZ6wX0W43m2DUVLam0SW2J0+nC59od
3V+wfputSuX1hUn+S7WFRFiayaw1rlhEQUcXxGhYVZa3Q8k8Oib0NpOj20XGz6Jzl72YtCXZKWo8
mHu0V7OtZuuNBf/9N6wbU43eIYcdRcm5tNTsLer6JD1kNX6qe3dAwdwUSx/+cSiUaT/Idll2x3li
9Y3dye2HEe2xM1fOEj9jCjQauybxMsO3MSlHiS+tWz8VRf89TPthI+xfR0M5OkIbJmIOlB7kgvyW
VCSClLmitnHWQ0v7KqgAhDteEvbXtjdB3Mxl+pHXaYUIf2FsvARvnFhOK48jav9kUfYqPBlNZ+e5
aSvBTB3m2VRgWxeZo3zpQQOd7geHW59VWmTxQoDtfyUZk0O7XMo5i85os7Q+qifRRy8NxX5Y8i/6
7Flf7w934wjZsp8gRTlg0K49pkHBqLhOZUqQlzG2rej9zOJQsPjJwcQQfY78VoBEi5zZ3ujk3ghM
krPOsEgpkhavXl/dEKHRaIfxmTK7sI/ZOEXOqXcS639YUGq/CFSSAFNXkb/jt20zGnVaNbGVnDXs
b09cMjOalBC1cncZu1NiKVTY76/prU/IlUInjN6qlLu5HLEtxsRLZyM591AWp2MCPKA8eaK14gc4
BE77WKAN/On+mLe+I60h3u50c8lYVoejyEL06E1wwnqPWMO0qPOuULC7sKre+2QPVnvozGLLbPjW
saD0S1mM1aUrvxpUWSCX6I0bnWM4sLOfEg0f9cQoPnUthMX7E7w5Fv7upPjA6yizXy5qSmFOAVME
Zj6fmo9qpta7ECUZb18Nk1pu7Jlbe5NnF18PxgeY+VVpqHRQS3QQFDpnel/8VLWsik59njTl/s8n
BUaENzqrB/dAhrzf9mYXL21nZIUX5IkzHvEDc8Kd0feR8WiJpXO+/vlobA06BVjb8mxe7UvDQjRB
U1QvGN1JRaqzk9a8Zq+WyaFLjfif+6PdWkPyWNrrTA04iPzz3+Y2h7UT57w0Aovm/iuqTACAgES1
2eH+OLeuBS7id7gVYXMtuiHJW2425GFA08MqHrzISV7ok7gviwaIFQE0txzBQSE0+DOaPbXdGP7W
U4DCCBkr5VpE3leLqqqjCy2mUYJs8dzCVwyM7KDXV89VN0JLn73myBInJ8xOsu5QlF357f78b518
KbXHPpWqI1flgijO6jAlgsdDHb6EsNpeMnKWD6W15LQdMJLr2sLYOI03GpgAygFJIikB0QNhocuv
a5YaPqxh4gVaJNrspara0O+w9TRO2LiYuAmWYRG5PuJquv5Mu6x4DS0co88lIhC/7i+AJk/jZY2M
6hiYYvIH0kGKf5e/JaLiOtZeFQZFjnmK37LcD1Dm6xA5Bq1/UkcvOkVa1mO4KqyTAiK42JGWaoeQ
ppnY5U6T7Rur3GLd3LoGsGritOHxBjJrFUSiTrcWWoAhhKqqMPdzlzfTY52pCQRvEQ0PCvawj/eX
4uaQHHGMpNkJdAQvVwJ13iHSK9MJ5n5BVk0xmv6Fnze5B8OcDZ5mcWF9vz/ke9RYrT6gnXfgHeBV
cqnLMWskMspiGmzK6LWrBbHqYWPMzlC0I6XltvNhWOiGX6VK0e7ipMusg7XoU3ewo45OXbbM4afQ
U9Hpzaq4fPSacC7PhjJg63L/l94IFPw8SW8jl+ctsLqtEqfyQsOKQho5ddr4nigGbyfIp4N+1JUU
p0XdKg6WkbvWR6vujPnPxoeRSf1dPiH5LgjQrg8qSjYduALkDUUWN1/M1G5UP1NU7aHxgKEe84bU
9yF0pHoxxA17Od6fvgxEv30nOTxNcHRv0VpEAWaNasYwyo14aoUvqDNV+MPpQzjtRmm3QRsXF5T7
o60Wm9GIRLIPLuGBsjl5uSsazZEGOZX+UldJuRNDHh8cMy6OnpImD5abVY8eh3UPlandSFLWoUkO
LWsWvEgMhkZi53JoexBdNMSL/mL3Ufrczk1CuSS2d33qGY4PvqLY13Wvv/SNajzYwu19LCG6reLJ
6ijyK2S5iL/oIEEyWgelMlZTc0hH80OI68VbN6AjESY8w8KsEjsdJ68tuvXqHoC8Sd1UAkBBlLC5
1+Fm9Mh5K9Fz+RXZ8qtp0x+TtNbNZtKkIu/NXbqk7sP9r3y1pwA7wM+nZwj4FN7IKsQlvatEAKvT
l6lSkudomO2/vcH+K/G8YqOUebWcElYhJwajiaVdd3eEEZpqO6nZy5JVKe7IWlg3e6OchI36TDT8
BVOz3wIV35qdIckcPDrl3SL//LcXzFCPXUsDJnvJ0758XKJBwZdnAvmFp1r09c9XUpK1oItDOQCr
dznWGLtdF6d29jKHaEG5kab9NEBP/G2Uybj1Yro1Lzg4KPBSO+Hbrc5mxehFZGoZZ7NGEqi1aK24
6vAIrjPdSPJufTae0AjJEX0kBPFyWmY8EpLDIifo1HLbD+pLMqXpyUpxQDmkkdZvmS5fHwOiDRGH
MSnqaWtvX8NIeQB2fLSE6ul3K0nd727odiEGdmnP6a8WNAcAPG1JUF2HHXYoRxAUPlVp4DByKX7b
LULNKVW6Dl/QG+OfpZWZhzHvwApjcdcfayGcv2zF05JdkZrLX7QA5u86ttSH+/to9RwlCvArQMLQ
NKNQA7zr8lcMuWWNYklY8EGdP6qsvBU3/2TRPKqPrVu1PhnNYuxxpYl2qJduqTBffW+gbFTLZTEO
T/Or9sbiQG1280m8mX1ejc/Inpr9AYhZ2ljouKp5RMQfrdDduFrXBnsy56VbiEQcowIQeUc6/7b4
fZ80Zgtq4s3Jksa1/bJRsi+G0aBatGvaeqxG3j4xJio9tbvPmjRPe65CC66ErRS2thOhm/6D+2PV
++NYTZ7lA4Z0piensHLxwQkT3fQpYwx/3/9a66crv/s9b4H+CrIE8NKqsDQ5NdrNYzO8Jth67ish
BrwM4rHyeQoZ7q7qMDN0OiV8jj1N+ZJklXdKPb3udxMuJupONav4ax/20cYueqcVXzwW2MTQKcAr
oLIgWdyX22ixei+slHF8HRMxYKZZ5nm8y3vFfovqpO8P+La031AXizvhuzNenH1tmx1v3NZNd1pS
1/OnzII4uVMT3UvftDlVtI2IebXTZTEQognYJ4DjMFwvf2JSDWal9mn2qoq5dnexoaNAOVjpa9Hh
7ryv0qkzj144uHisu2HbnWxUvLYwJFfRxuaNg68jehQA6cl2L3+Ea1UT6gFt/2oXqOcP8Br/ttJG
7Q6uV1KjrLJxX5rOEtzfNtdTp56FPCf9L1ABVxYLvTW07ajY/StIqOE4N+H4aIt0tv0eZX0n0XeV
VaR7RdTup9p2xo2YfmN0OhfwWUCu8rhZsyqr0J7mQfWG18hT0ZLtJ3U4Wo416ScqXWr0E/p4/5F8
raZjNeazlLNC7Haj3nUVaN4BnWBWJUbAuWqNVRG1cW6A/lVX7PDoKjEPes0V/7idFu4aXWl/3F/y
G+NJyynwAMj0AD9bHYjWof5KUSp968iwI38WQNx2XpnVH7Uir37ZaPVkp/tDXgcHbmgaUpxBXpDM
cvX+EG5aIfE+lG8Rz1zXF1UoIsXnUakYCK8NIR7XthG3HLu6MNVDMSv2cOTp29aVPwC0+m7pcCU/
GNlgJDidmk2szhuBQv6EyzgB/4enhNRVR/vl6llWTbGnN1PypneiKF7nTkQAmtoh/J6hJLYF1r7e
eegJscpcLOw/qoCr06Yh4DhPTf3mOaXA/lmZYv5Jextq1Zemd3+gOmz46DHYT6JJ1C3VgHdj+NVs
6fiQuXHsoJmte4VtWrQplND4rcJ49S0bZ8PYwQSvko+zHTbAEWdTDN9jIBbl3hmytH6Nx8zM/Ybg
/qNrMxGiL2e53wlobbQbltCL8C0jHTvmakEG0glhAdZ1azpY9ZzidWs5lT6f3Eyv6AJYJa/QhWa/
36mVYb6W7PMXZC/TT4UHddwfkqT8BGdU906NNQ3t3pmTZd53DdoCh7Ay8iKiNd9hZQlXmX52Fypf
0irR009x5PR/h5hSLF9tIwU7HEUeO2dB9IE40mT611xxwu84XHnGk73MIj04uRPmv0CLdPVzRj3d
+FYmKmwsz8hbY2/FZhTu4RKNzVPRm/lEQ1AmPkAQmvoILduan0D4tOZzA9/gx2x0dbKzZmfpHhXs
eY3HMU1F+8YWAok4jwt1vKnyckA3StQ5UDjVOlaO98/bjd1Fuoq0JL1uwJ5Xz2IVG8q4TJM3q++n
J9FW81cdW70PIeVFTp/ZNb+UrLEE6qJaUrDN8q0C7fUvgMcC8oUUjl8AdO5yf1PUHjjdvGIQDx0+
t0oef43jot+3jgq3s8vxQ0sU1Xw1kzo8ApXdAjxdj88pBuqA9AC7yFsTrfPWWVAk10NqdQARj2nl
gSrzULLKd7qbSZ6S1y62eU7doXkZUEnK9x6tzmzjZl+XlJBxIeEixvI7JFlg3drMLVsslacnb0m5
LI6PWWiifnFbo/swTWPn+ppeFB+4l51ziSfrE8oZ+RnObeR+Xrj87SBP6zr9qoX0WX5YOQrnz2ne
KdaWpcT1neCSrEn5ZV6d9AVX4ahrEEtBMaF507A7ehJ6Ct00LriafCUeidRcW9V/7u/RNWVPLg2d
SDoFVJqhda3HTArMgjxvLN/GbtGmg6JO5dfE7cr2UI2SVpvHFm7ffqZ1SfptiT2j2OmlMr1MWtrg
RKkYUWb9uP+b3i/8i7Aon4msAdVgSZtf13qspURZYSq0j23V5t5rHcZD/1GQxOsfIjXtpv3YAbHw
89L04k/Cmi3lxclqgc+TWo2xr7dpnH9FBa+admo/YgKiN0qfHcZWlNl3nCim+tQXYvK+zvUgokOF
4vlrizbT/BkZ0uL/SDuvHbmRLV0/EQF6c8t0ZZUqWUo3hCy993z6+aLmAFPJJJJQH6ChBrY2OjKC
YZb5zXgsfS2QN4KcV1HFxaSo5iPfxrvGH8sHX6u6xO5yXXuPZ/l8L0/B/Mvuilz7aKl+cNLayom/
RlXFuXTCIXIeHGQB0nu97dqvmlkV6T7EXfDJ1FNd/1qnYfVkDZQrTrjEddKTkid99tkxomj6kFlU
H3d1bmVfU1+N+o0SzZIZLeBY8CI4UJSGeKCXLIXQHPLYytLuLDdIzsHg1AqUXOWiCD70Q2NFbjZL
TniXRcaAb3raVW4LKO7jHOiBdkjoLPD/Hs223EjZru6a1/ycaj3tA1DRy7ZsFMZ9l2f9eM6zwlLu
kKwL3s1RVTz4cB12SZ5m3wD0RrBfrX78NA92tBG6XJ1efgBjA4mmLHt9yfR+XKiD5YxnvcMn0cUW
Rf+dmXVk7AYFFIHchsPGlK9LBDTDRLEMoBzoCVR5Lu93LaQJrONSdJZhq/+Uh/5hmoP4KExC3Ji0
3HFHO0HvTLH84n1DovtM6WQLWHudK4tfQdNflArpGTn65a8YR7XSWpKSM5QoxG67qtLbvZSP6oME
WSjY9VKujPdyj0Z0gRhU/qiNdhzNbl9l2ij0PWACjtKsxc+G2fb6XhoaCNiKk1JCH4wG9pYxKVsO
rNcXH7+aOioEVTJmLsBFMKzAwgB8MlFKbUq8O1O1/8n7kc2HolPnd347/7L4kQmA1do6SI2EGlc8
5C9SYUr/CNDlRIEHRniIqBukGvKolwuowxbuykQsYKlbxzC2f+uIVnyScfV9l6RN6fxrLZ3xXiW+
IaDAqlzWdOZIUKxaezpzndfI7Dfz+7Kx9ZMdqcHHsJsNdx4dzofV1YZ3+26/ym8Fol5wTsEFU1V7
3dFv6iqU7GvK2L15npu+/dL7SRMh+h0o1sGnlfxea9K/EbzJL7dHvT6aZFrUeWkdMDrkrssFxlFz
dMrGsABWZlnvgopLjr1lzt+ytomfuyr6e3u8qyyG8gERvWDRCYn8JX61sfq6GaTQOM8zGI2sUsdP
XVt3O2EUv3EHXF97l0MtpjabSS3ZRWyczTzD6M4Oa0xYZFAa+7AKhyPKfNEpcbL0MGpjfIagv8XD
vA6u8IOlTEjdHtwcAcyiZBEUSErHNNzOI8qGyb2elWVzV/v1nLidU9V3yC6DiDFjO/vldEr5rYWZ
Ep/SttLf9TSOfmpzH79U+EN1O8xQo2OehNNW8+R622kCV4eSOfkvLjJig7zZdlKvlCMxqHoupQFx
c3ns9rJZD5+QEUFTTJXm9OTTXy3+tcmAq5SQvhNCTpTjli0U09HGOiZAP+NCLO982yp3TahbLwWF
1jvqDMH97X33ypy+CDKQAUAlFqwXdun8RxbzdJpo1EvIJOeJa1U5JUQVmusnqam4pQwE5SFsZWSe
bdkc75VuAA7bBo0j8SDDy9j1sOqlXRwZfn/Culk5k0SNw5M2dxIGU5Mu/ynVyJ5OVpu3d50iTz44
rqJK3MoerSLb+aoc7wtVS50DSJ7BOHWtgieWGiU9DMpItxNXzfJJEEusOdg3qmQkL0Zn6Cd4/h1i
ULI0fKQeWOffQZWqX3RtlrgYBC/I7aNyuA/bfvIfamBgXobeykvUNZ3/NJAlF26NeTdy0vnQGn9u
r+r1aUYLACAU1UH6DsBqLjeP0TRFV9SKdW5pl4V7PzN86ZDDAafp2XX+FtfpVcd4+RFpNVAFoQgt
fI8uxwOtIwHjl42z0uG0utMKneAvoTPh1rIhn6zKauaTMkVd5pL998VB67mt74GlSXdhZKnt96HI
iEDiYoZ0IFq/+w64jOJGDgZyyHIkClW9JiNsu71Qa7+c2FaAJrBL411ZrFRWQuIJhqQ9+wHYO6vK
1HCvzo1+tiiYGp8CvZN2QLMl9W+WdMkhoXtlv1eqNq9cM0cN+xCB/TjVJbUCgK5d0SeuDKih+yE5
RbFrVDtPP7LiwbzVXb6+RQXDGsdFhDuw4V0qogdJ1JkVXhtnjgQSYFERunJuaQ9NUZRu7UjOPh+r
706Pgj5PyD93WklK2VwWWGeIdVe3E3ZIdp4MXXueeDhfFMcPvxeAUxFXjvTTPHX1l7rp+y0Su9hG
i20GzggEAUhNYqDlUyy1qTSj+lucmxEjjD0SbP7eKm3trhwbfz/addPecz1md1lQ4Dl2e6tcv8hk
EHQEeBupN9vLwQu9MCLbSOtzBsn9Tq6gW+1k2ydspQrp5YGc/Lg94MoLAPuVN8pAFxQg7GJrIq1U
mNkU9+eiAlG1H/1ihMndZQFS/+GwC/syIFPIks+3h11ZZMoegkKI4wekN/Gz3jw8bVLNsx12w9km
T0o9fgBGmpaFH99+CJqy+V1TdjGe89nIi4+WP7Ubd9fq+LBoVCZIf2MZ5cJIzYnCiu5s4/GQgAPB
BrnTJkCxk1P7KTvOhHUtTQhlnArJkLcaP2vLLhAqfGE6mby+l/PXBjwpUyXpzzG+JxXgwDiyj7rd
+y9ajuwe2p8Sxe9RijbqGiv7S8SYFBG4jCARLD43fS6nLyeHec+ApNQhgmYYYnryU/UjbtPBd7ZC
jJXLDzYPiALRMuUZXqqa5GaiVeze4TzaVjQ+5KOW/+WOT7V9YplJ84gOf/I7ER3Ek5I6/q+htnpp
X1dj7+9UqTf1R21QE+kk5bWEe2lgJiXlMcvMXCRPO/Ciuh0jRN5H5uH2Hn2NCi5vAsFDog5EIZz8
dVmmG9RYLYopn8+xEg0vKgxEbV+i90UrX/PLpzFI4vdhQHV6N6PuHB4kk/h2P/d9Wz82YRgV9EIR
aHMLXFVAvmE5WrmTQ0t4h9pU6dyVsAgal+psqT3mSqEmXtmZybAr0tH6K8+t8hXWO+cvogztnLRi
QCR0mAM8nG9P9HpTQFxBtUN4NwrI0iLPGlNLKTVLQtVAk+O7mkfpc0Dy+ZzBA91zKvqNcOy660kV
i8MnpPsF49RcNM9bBUtsR677s2JXSTq7XT7GdILNquldze6y7p5rUE/wHLNn/XvYRcMjZyl0Dgaq
t/FezQ1cR42oElR2pYteFHM2f/7rmgi3J+5Dan+iTLo4oFKGsv7Y6PNZdUJFczuMSvGkcqKHnvT4
iFIyRnu3R7y+EhhR6CuR6ALlWBbC6rF05kEa5nOr17E76Kn6EIzSJ98uuaAKuZN/5dxEp9uDXn96
6iRCSoXXlUr0kvZc2H1m18h4nwu1mPZ5nuhuMsK3sVP5bhit+tPt4a5DxsvhFtcPLjH49PmDfO4n
9Nhhv7TfEUv2snhSNx6Y68hFgFQpu5DXktQvg9PE1kclrUv5XGZTc7T6wbeOlJ6M9GfTCHuVRG1G
mlqajlZjMSd2sovGZHT+kbFJlkMdAekjIUaATecyw+6izLGm0DfOljLVs0urXgUGGMiHBge0jWO1
8i1FJM7VDjKPK1cs/ps3VQ/tqshRlDg3fTqfQFRMKDEaKX65dWPek/NkyvH251wbkQfUAhfABiIJ
uBwx9GsdH+NROSuVlH+IrSQ8OaM+prsg64L9PDRb0crK/hGVKaF/BgIIIMDlgHXQKA1oLfWc9/M4
H/TM6O33cqo7+OWoqq9v5Kni4rt8AAgDBftM6K8Avl2sKJZrqtPXjnIuIi6YTEJ45YSbYa1uFMGv
oxEBJqS5QSAiMpwFOkUKyxnMUKKeh7bodkqj0wdKjeGYYd28I6uS79Ekivf4n1JG/udPyAkhoRI2
ROhvLz5hH2jaWFGZPSdplcCtjfx7zQd4grV9t0dhaBM1KuayXFN4EfBdCWLYrItPGFXUFnERVPFA
zvXdGMbjqUAl4ylPg/BJ8WNn5+Ai/IL3iPqMTL6zi+puOqDKtWmfsHLhCmUdijRgW6CfiCvkzXkh
ya5yDXu5M09y+nGuleR3TvR/p3PtDm6uZPq8VyTVljbO6dompjiN/qIou12VGbuhnCKh8Ham6aud
nMHuI1cSN5Cp+dbGM7Y6lgFhAoFlyrTLnJn6k57AnJTPRlH136tYqj/iOwgeuleMYOMBWx1LwCjI
dYGmLevdBbIJoToyr1LLxt+9H2BpS07b6z+KzsYQ/vbGXft6Qr4TCztZUNsW+0iJdWeuKaSeUaxx
7lCqR8otzpuj08jzN3r9MBXrOfp8e9C1KQIQAQ70uoWXhaui1Luuq2flHKHi/oJJhPyQqRVmhPRd
aKD+h8FEEwNFAeqly/3ZNnY5+fQ5zkUyx+WjjBbkQbMllH4jKTU2lnPlKqcyAzwOvx9gVleJ52B3
w5DEXOWmETv7BC0mmUTbUb9X1SDtOxTB/1FoSryNBvEmVwDhB59wcfXMYRbqhZRqZ0uyqz20AS2H
T2zHe6EH4Sq1Zh3Z0soGbH3lE4Iio3LFA0lnYdkPm6y6G7pZ5/6JSvUbz3aq/KCW0tzxyOn6v6Kn
wBVh80cHCJwsSAfxY95cMTbZgTNPJvXVqE7vh7z/UzbwLdqUAjn7M9G2HH5WTgUDCil+jgQB7OJU
WHZejhE1rbOplXL3qxeacHfUII3uxJ72qX6r2IfuW1Tm5w3RzrWhiT0sPHbB97Oyl3ONUiNGBCPW
zpIlle8Bb2XJydKmzD6BWUu+kyEN8F6z4b/EPSbyNeglUjSh4L5YZDNI2jzkDj/Pkpns68bKuoMS
zf7zHNjVWe7Sot4o6K3tIWG4JvRlhcjIYqoB9kqy1mjqmbKx9D7CgsfaV0UfJ8fEnLNkY2FXWnKm
JY6kAGsA1Fj2wUalhMwFf/j9XJMN2qGTmXsraykb5NL8QIAWHXslyd2hzdoHSbOC6F1YSsED9RTl
w+076Rorh2MVgRd5vKAhwEW4/Mq2lgYJfOX0fRSYfOuibzXdjfIx+lDU8/jIq9LeN/FUInNvDvDG
jRHZunKsfwObpGaNDUyxg/a+pc9+HUFRY6awIfSTOHPLzpJSg4WzjLZ+70MFSdzILwkrwGo9AQCi
HqwO0scEaJUbTfi4b7x7r3fjZUjD5iObFYwfTt3S5QYQWwLfSm/Z9OUfNJsB4IeG8YTyjHUKlST7
kNd5f2jVSHfNLqgfBiPuNy6a68Nnq1DLaTkJrveVJDClcayFc3t8T0ATd7sxAgI3Uh55QS0idlxb
hZnYVLK6Zdty/WywHynOgmaiwwX54HI75MgQ9rFTDu8nX+v/zLbT3kMJaqTPoPd5gg09sIJ/fqkA
mFK9IijHVOGqYqlPGd5FbWifs0A5hXWiqm7TxgWEssz+kM2V/+P2lr8+7CKNxEEM+TregNfT+eYO
D+doaBFbtnAYaIs/fd8b1EdN/+uA1/fH20Ndny6sfsH3ED8Jy1a28uVy6lnAY5sn9TsMr+b7Th/z
+64qrOTgDJn/oKf+cO7DTj6EbaLVuwr9yc+G1oYF0uVK5IXaVPyKEqVoN3b4VR4E4QLoqUbTFogL
uLXLn6XWftWCeKnfZZ1a/YHcO0J1opdR3N2e/9VuEp5N5JHomwhl+yXFuHWiXFf8bnoHqcMeTnoe
cmL0lhTdaIL8TzCb5vH/b8TFgvux2eoTUq7vOogazU6y9fTOD9rmKQIOc4oi9XR7vOVmEt4RdIDA
F4ApZxcv3qrKbCQ4TVH2XOZ6cs+zrD0Xmn9WwuSfmYGvQyEDjHQKf1DGvPxoaZVNeVBm2XNk+fS4
dHyHQfilhQeGFitxuzV/KCi6TbtEQUrl9jSX15EYm9YJ9HcK3EA9lcuxu8YY1aGz0+dxpCcVpZUJ
CzCz3cCk041Wla39yVGE/nZ71MX2EVxTwIwiWBYtXm6jy1HHeUrsRkoDbxob4xnVxW5v1na+02O0
Yzht0xZxTTx2by7+/x0QTAOPCD10IIqXA1qN0srqKPtfO2wjsp96XvYe6Dr/rpoq2XmO8Y7LPmA9
aJjvlVgdnF01B1vSBoulfv0Noo9AfClkTK7K6zTPen+epa8oavvhvsodmdSnApD+e6B8WgLxMisf
qFBQl4fb6718+P53bBaaA0tbnZ7Z5fwV+tpqj/S9F499f7C7IN6Vsm8ci9CXnDvLSKy/FdHiu0bP
65Oct2F8mM1a2vgZqyvw5lcsNnrfNEPTN9ggTlrRDHepVo6gaSNtrl/MKBr/DLMeo9IR1/qWoaWY
3/L70znjbIlu3RULK/UzzLUSTfoKwQz78HLStRe41jFbHt/fjatjEeK8LjYwPrY3vAhYWGIZ3rxD
RmTIVR0MoQdwuZY/yGquSu6o4Dm7J+QJHvWmtZM/BMnDKS/zZuvmWjtcqLcCChS2EVzQl8Nbs1ES
SFeB59c4IjplFp/nPK++JQ6cAMK63NwIstcOFzQQnh26kzon+3JATZqcYCisANOMwR72M92EAwi6
WNu33KE0gHXJGvd9bE/xri0geO0oX0vVRvC99okxF6JJKBBLvH2Xv2Kuyk4p5jLwLHRP7wbN8ffa
1Bj7ygQkfvs4rQ8lAFIk9eRR4u/ffGDJSBl/NgJPGYfkS60KwRzVgW2ktL21lSiuDcZjSzAPmY8K
5+KG1hTuSLPFZRczz/GZyqaeHsu0KrF4VyJD/bek+3Xv4t4OhJvggXxpsYoED8Pc2JX/NaxqBVhN
ooXTcZCaYD5A/R2s4+2VXNuroOJJ8F8Ja0uNNLVpx6AQYktGhcLlYKnJPilL+/0UDoEb+NOW9O/a
YopsSLh/IFy4ZBdSzQvSXi6lrzqBoVs6Fhp6aR/knxw9TLfcZFbOhU2K7wh5A6a37EzpNfKdEm6J
X4GqhDvmOT8ogNvuu7m8a6be+ZRrkXXUEmlIXLvAb3zjXK5MltiUi0gkXPxr8S1LWm4gtprAa5Up
vmu6qX3sQrAf8J6IK25/yGXqKzYOg1F8p58BbHBpN2VQBCKp7SRe2KLO31mBZP2mappHe9vuq0M2
xHW0mxOZEmo3z3Kxq2wB6ssBA/X7qin/2bNO/CBQqZDhRJ8OfMrlIfWDMRvTVGFrlcpwgslB0SoL
kWstx7Z7UFiDLTzK2vfmW1NPhXBgXa13lkRS3YRG5ulq/zewsjnbU9V1tF3D3XdnzVJ09qEIHXxf
s+9qbWv4tc8t1PdEsY4axGvK8uZWCtRMV9LIx5fJiLXvqT0gpx3O+o+ci//37a+9OhTlXJQAZCGD
Kf7+zVCmFXSN5tSx10Wh5O9kpHxyF7XWoXRHOa028siV95Qcg6a3wuNN42zxoOnqGI8tlAgvnTut
/lCURia/N2OzHD5TOLac3ez0ffbLV5TmVBvUfF5uz3blkrJ5x3lQRW2XVvjlbEuA1n6Q2rFXBvoE
CgOp478kt/onS2uM/piZY7gFqF5dYIGcE80XquaLeBUhPD5wIsWenpvTuDNHw0qJ2GgXnv14VL7f
nuDaaKIqZ1JXFgD4xWh+O9baGFUJ9mGjn9ELqILZOmeZnak/o2HQ//2NQf2HXF0GMCbkXy7XM+0y
AEuyFXuFjmeZO3BL5vu2Kea7yirCLVjL+uT+bzTxdd/sVV+Ft60EUexpLTIgL1M11/4jEG3jt92G
W1oLa4OB0hK+c6g7EB5cDmYAuNd7CYPhvEz89sMYp7G9mzscal9UCOTGxq27djIEbBnqMXfOFQiN
ymIhTfUUeaqk9ZlrlCROag5cys00qn6nYLCdQgOz2je/0Qge2v9wMuhFsmUE6A9p3MvplsAEiqC0
Eq9pautHY03WSYmH5FBIjfYSgYbdemZW1xe1SyHsh2nAUj2j1c0uUgFpe4NSy/PeSdAqcNUw7Idd
JlebPdfV4WgmoHkC/p4n9HJ+fRn2bYk8tWeGGszaplbmZNfIVrZr7aHeMB8Si7XIUWh1iFIDjF6q
WItAb/LbJm/TOPWcbrCrR3mKZu1xgEqyEb2uXGcOzDRaqUJZ/ArpoFlO0NeVlnl+NprpUYl0Ix7d
aKino1FJ8/xQWKm+pbCyOij6sKg/qog6LAOvQQutqhdulN3o56igjYCEXKkbh2bfFolmHhU0crf8
Jlc+H3autFRRQ6MLsExMAvQMDbWSE08y6hCVGoWKq16Tc/tlBCE3h+tz+yJdnSVv1avWEtHH4qWa
1HoM5qZIPKOahm9OPt5NgaqVu7JSspaa+tBuJXvi7VluGvpzVFP4oiCDFm+TAvo9nhDE8easyD/o
M7ctNeXZ7HZGxS37TIseGL0sd1b2768yIsMIs6LZztO4bCLPMOBs7BVSj1p6Vh2NEuEaK2ky7Tmd
sZLfhaOqRZ0blL5s72op6+0vtxd77esCiBDpgyNU+sXfv7nY0Y7rkU8xM0/NkuK33TvSs9lrpr+D
ED+e/n0spIhIGEQEAiTzcixHQr038msMNoPKeIqUPP9MauT7biy3P24PtXYNCAkNeoO0VwgnL4eS
9JZQBP17L/cDZdxnU2sFBzhkW+YCa8sHogzoFsGxxpVzOU5Rm+qgt1buBaFt/KRZbuMs2eXIhOQY
4t6e0+pYApZOTYS6n754JxDbMnHndjLPboz0DrWf4j32zpblssO22HyrY3F7Agqnw3OVLwcd0nvQ
VFOvSvDAuk+SoTm1OVfECcer/NPtia0dP5U4jVjYYRsuS7doD4ROYWBRmvSxifeHbLg2NJVzMiBy
4nbj+KfWtfH+9qCrMwQHA8iTeB8drssvB/1hLrqUjV8njf6Utmn3ezLqftobLQDo/e3B1q40isMI
Ywl9HxyyLwfLBEpMkdn5cZqn1qnOtWxyI6UGMiLPaoAHeA5H/3h70LUZkqTTKENxVvBQLgd1kF6W
Ih0bVluui8gdHfC0hTbZj2VgbeEpVscS/HFELKgJ6IuxKP+Zqj/7mecYA31vEy7aoTAGbKUULdzq
QK6t5qvqIFMDWrs83JFuRbaZmsg5UnnPjggdpRnY47o+KFkd2g/kxP/Y+BOJObR40Kr/b8jFbrFB
dJd4suVe1qCG8hSlWv8dy6q62tmV3H0YKrpUt7/e6iSF7hSXMu2hJUIlrtq+GdK28EwZXy6Y7uM7
X4qU2O0xdb+flDj/+B8GJFHiEhMiTfqi62XMzVwqTlZ4oRVmp4HP6ZpmJO+6rG4eeZ7mjetsdYJv
xltsmcEIslQP8sIbKp49ZshHpPSo/yH2zn+kSmlv1DbFIVu+8pTtqTYCxQFSubirp4btEjR14Vly
Vmf72hxViHiFXW2EhmtngQhBaI8j68O/L89dOXZOF1DAwXS4q76liibdNUFWvLST82+AzdddKeC+
BBDY7PDeXY40t4JWk/eFhzFgrB5SgCE/qjTcDAHXPpXQKxTSfhh+XbW9gzyOI+4PL7bq4CUrKv9j
PDfdHbS+D3lVaxtB0dZwiw81ABsGoxoXXm0LB74+yx23yBWpoP6vBuXetJr/kHJCvQLTIHY/324R
mhA3O3On6rlXk5bqeyu2tKPpZ3X10ajVZEtXbm0nUpNApQ2qvDBhufxuIaZiSRAOBRr1hvU+lroI
Ab2qNDaeuJXEltCc4FJ4lEJJWQwzjH3iN5ORex1K+P6jrYZyd0pLszqVZC5PrYGZxa72w0KGeVRu
aTmvfcW3oy/ePNlqRLhiExrNmvwSFEnQHLNMKRw3QR5B3jslHky3r7C1dRULKtCtojm4uMLy2kTw
KFZyb+yyeDipkjJUx7yXt6CK6+OQ+UEWRB112Qis2oyCPqmChxitVP5yImUo3zuUf/5RCub1gAsl
GASQhRDr0t02tsapmKOOk1BFmXQKs/pBH5F1SnPrXVgUfv4fHh02vwhlSYNosV5uzLqcfYkssPD0
0e8rNx38Yj8F6XxXV21n7kLD2cKWre5R0BYQFwAp0q67HDGvtKSsGqnwJGmoH+xibnY5wLC/M23B
E6e1ecEwLL0fVV6+25tlLeo03oy8OPJ1mw/akCalNzexfZDGYbpLpSZzkyYPTzOGlV+d0pf2/2FQ
MKcCZ09te3nPIOJTBmHaFB6aa+geSbVvu+UAIzomlNnLXOPdzh70rSdpdcNa2ItjsALUxlgkuGUy
lHTKAy4cm97JSeoSyz4IkN3G07e6pm/GWXxNZ5apSMQmQctQHaDSRr8wEFSEyhVN+UOEVPlzErTt
0+1FXXtwUSfnfTIJP8EMXu6hCHU0IIMif5gzaTzFaNvJx0obS+0JdVZj2rhWV4fTkOUUlXtSlkXg
QtbQdGPtJB6aK6r0EzOrLnmWO6M0e1d0i+Nvt6e39vFQEJPpv0ABAZd1Ob1WH3l7wzaHpVRTqFOU
lICwqh1zyyF27camPyAoYBRdUSS8HMhUKqPAwjr1rKSIfraFGsx3BZzF/FjCyoIHaGjd3e25rQ4p
Mj+KvXS99cXcZnXS5MlpMw9nriw8OwZg+r99obTNQ9DiJ7FLUW2rN+KLJe7s9VplhmAxYOVe+4jS
Q68sObIkLAHnwPjRzMCEj0RTmfJH0fti3md6mqqnrkde9ZwOqWKhPlq3moHmnj6EnWsVkMVOddWE
0dNEsPf59qqs7TDyUtDewpCYIvjlh2haM+gqxIY9vQzmjzkkyt6d4nS6DzLH+Xh7rLUjS18I7BJf
gXrJYjeT/bZ5pEmp10H+rPdyGJbDR7XVY9+VqcTvnCT+bttzZm6Mu7arAb9xhJjgNcACDYeWKIRD
29dd6nyBNd1K0U6Rx3oLZri2x0QIhHSx4LYuS1z5WLdSXE6Z16C05e/VyJ/+YrQsIyPs59+NRplO
t5d0bWpCY4aaBoJMVwVvKy2AK08Rm1rK2vElbOc6PdWFnQ+72wOt7RNxeDRTIHKvMCO8YMac5GSl
bZJqodsrddTd2fLUNccmnAZ748VcXUhkKjmqoFQAbV5uy6zsMYU3gdTl7TieIqTBHu0ZdzY3aiPL
2sXhOPr/ZSlNwgJRpMHecnES6gRgmaxKuafEWKAd5sKnG6KDcf9zeyVXp4aplwjo2JPL2lqSlWgR
tyS/ptRGtH+6EP/VCDHWYae2Y2juYwB8Wx56IsJYJqRiMYWov6ChLI5elmhFMiHf5o0WLiKGHOed
65tzs7dme4IOTP/vCbidf5fFSfmeumr58/as184+aQjFWJJVMtXFB8VcidudjoEn4yYfuX4rKyVk
3zaAOlUCt5Ibs0KoM7LML7cHXltuIM1MHAQw19wi9oon7KJjkn/PLiT5QLCODrbZt465pxncfG5A
sM0bQcLqXAm4sJwUUjzLmF0uS623Winz2twa4mPiQI99kKSyq39I8RwisVi3GE25SNolW0Hu+tjc
BALLxo2wWOcqLY1BgE+9WaMiEBhxZj1iSCLQOXaafxvtsNHcXgNJt9ENW7sgaCrQ84d5fk1Skc2p
MSepoeIeI3GJD3jSjI+2ycX3AaJOHG6VqNcALCC6IHEBfOLYLklcZYO8s53E1N3rQflijOG9PqhU
3eVuDJ5Cq06+13EfPsSyVX9Rkzx44mHKPirdZLzc3mHXS877SfWMRafzzwNzeVcp0VhYM6BBT/Kb
6phqkvVot1kcQkNCT9MtwZRAEXDG5v3tca93NuO+ikjz3ECPWAQ0PeiLqLfs0NOsvjypqe7HBw6u
0e7SqJvFpy6TjXh0BZcqxoQ0Q2NQkFQW94g8jyhbIRxJpt0mlttbc3qnUhQdPjuSVtcurSXTehgj
p0mPk5/8Jk1onMBV47HcoileX2n8FBIAvL1pGlwRMC0Lcr3RWZEXV2Q2M0yZP+UQzdFDVoFVPvij
ObYnCcN6MgQps3dGm+jW6fYnWNmE/Ai0FqCHULK9lnCnNJAbGQ19KyaCRbS7aH/lWme4ZdKYByvC
xgCTTUBrbOLJi8yB/zENkDYnS2k2RYWuowGh8ylkX9DJBDQszuibDlupzi0CpmPozaNtooihl0p2
pJaHrOHtea8OJPD2NPYpiy/PXjHJ4JaUIPSqEF4vwsZJNBxTK623cDUbAy2fjVqtTaOKKwbSnOou
okiBbjMSFuXGh1w7S6B2UM4T2HoulMuVs2tZThJ7jLwmQVPOpdIlyycdMbDhWJkw/VFFlKst81eR
LF4+yuwaSKgwdiD1oeR5OWhFq1bKAzXyAgRIwkfQd+NPR0mDd2ORj+kJVEU4utow96d8qsxk4xuu
7l0mQkAgWJTmUvRWjYxO0aoKk8e+K75YWjg89WEbGMcxoD7kpk2IQndQxOZ8iKnW6q4y9oOZQ3Ww
lT95KbfV/vauun5CWA8iIk10HvlHXLRvtm+ry7HvO2XsxYORf0nluabXgjXdwcw4R7fHWttYiL6j
mkqRiSttcVTCplQaZY4Tr4WDND4jB6MiTV7Xo7NV/FkfSZhjCJPSa6BlhOZkGzbMKtDNaV+CnG3/
YkRRbnVV1paPWJn6HdAC/lzUJuJUbSpLSgD3qOk7eQyLb1Lf/prmyQo2ts7alIRMMjEsB4FKyOWH
Sn2U7zLsnj1+xpAeUIXt0DWnL9BsIM/W7nhUBTGB4cEBFrJ4bjITHHyOBrwXhaE1fXCKIY1+IGAV
xS7ejGX0LrHD3oeEKFfdqZfa4NwOpr+l4rP2wL/9FYsHXtZ6rCCyKvbatpHvejtFkTAjcN63Q60/
GKmhPoKs6PqNlGttWHE5CIMjcIVLwEZME9foyjD2rHDIk30QBPo9+jzyJ3BWmNLNHfoVT7Bl5y0Z
+bWNhIQ7mCMh0HPVM4i6AbP4So29CHz8I2BK4hfVwqhK6NubW5Dy1dGoo7+WIIDjLiJWJ5zgxQ9j
7CFUlh6qaXQ+OlE5UcIbo4+3D/3aduJ2B7Ml8Pn0ly73bdHnlW6USQxRK0RJEmOCsnVhncbxLmgC
Q901lgYIt0ySNHIDeK87WQl1+8PtX7E2YVRJREJCSgJu//JX1ErXzT0MPM/2UV3ayWOklC9FFg2W
q/UF3re3h1t72pCIpnf9yl1fvjIqnLR2SHlCSwo9f3pD/jJ0uC7EqDR+BtMdbwy3Prv/G07cHW8u
8aDSJ2XOMlxuTS2pD3jXWc5LOc/AK0huo61XbO2QvJaUBGpcxDyXw2VNa6u1UgSeiZlO+pSpst+g
NYmvTnSqY0f6bvnVYBxCqTbL4+2FXZ0pJQoAHbwfV6UznsFphBYFXN8whw+YLgkHF6lM93aOyOTt
sVY/IjRoCIeCnXBVmJ0GsLc1Y4WVMuwwVzMeq7KTXWD64T60RuufG9iCbiGD3YYMjJzK4oaX9GhC
Xk4KvFnX83EfZmbg7KW5CzYu+LU1JHinnE5hgvdkccFbQwveXupir2mr6BzXdSaKLlKSVbtWVTt1
Y1pry0jpBWQhCFwAW4uj52R95ncV4fpI/wlTqFk3fkhToR1se4i/zKO2+XasTvAV0GjzJBOZX+5P
LaEYagIS8fIs6I9pHzrlTkqKFj1S1ID2t3fJ6mA0lkVXjQdzSWTDtiAoUHoMvVDV6uyA0GIxuSqa
Ji1KeahV3R5tdTGBUGEUJ3yUlmhNs8G+vo6s0BtoUTxj4VA+KyA296BwYmMXyRGx4r+PSPkRZJPQ
vCfrvVxMBXbOFHf/w9l5LceJtWv4iqgih1NoultCyZYthxPK/9hDhkVmcfX7wfvEQl3q8szpuLSa
Fb/wBvIbNIBrRH6Gf60uLj7U7TiH2jylV6bz0gf+Mdz+ZepsWxkbpKS/NphkHep1IY1DEyMkP87+
Xakm/Povn7dx4Swg2m8alOMCsR9jJJYP/cafAOHuLWljt1ePtvRjYU3/4aqmPUjVmGBxM798PZ2t
HWetRmPh62TXmgyE0spPfTHE3olI37h5/+MuJTscAWtj4aMksq8c6EhRzTMVi6+l1qqhTs3vLIDZ
R3aqeorvGn2DkLfq+SuWQD/eH/rSOlL8hEgMx564dbdtMMMrVdzGiq9yML6VyqLmPs69RWRqCx6q
iVp+eX+8S28StU4mlhuGWutuvKKoeqtWFugZjt3+orQ61IeqKepwshvjTDjrnb2409fw/WEvnX5K
Xvy3afu+4UyjzgKzzRkBUo6LfrPMFKKCzobEVOdCqa6cjYuDkWZsVs2Q7vd6cYPTZH2ipiUotan/
CgOaE2I50xh2jjkux//wZWBRyQQAzQAhfr1RSzWrh9wqschJoEqgtFp9cJWShlFvpf8loPiNvwMy
A7p/z3CslqRaJxTLvi7K2K5nB9egH7ZI6ydEjSx/kLgm+PqU6NcYz7tNukEZOYFU1dijpDp74FNB
aOoJJaVeNKxqpDfuF83sU6ws1ru5EsWVSHi3Rf9/NIcXfhNoAyK9ewiLXAEHYg3Vva3OuM4mCDLr
vsR/Jw6FlnRBD3Xqdm1tY7yyb94ODNeNJaRUysaHVPR6Kds0LrPCXKr7PE7lbZI3n0emuYfyEmvn
rFgIAkS5/F3rl6+lTkhXGxAH2BbkmF4PWsEgja06qe8T15VA/0rD649lZi7c6lZs4P03982Vt+rS
hwKXQ5kKtQ2AuLsPndok1nM27j13r3Y0yt47qwamWwnGa0+9tMsA7flrg+5O5e8PRSoGbjcpDsHb
btAknSQkHlHft9LowylbNTNMknG9z0F/XGNVm8zaH+Urqq60NwyTji4HBa+D3ans2ywGWmJ5YaKB
b9l002PIuZW6XMu/90eDgTxw0xT6qQzxuO6+qjW0uJyq3gvTGMGWWJrmR5zIJ3+z+Hoc3KG58i5e
HI9obdNxtsgSd+PNua4ps3C8MG+Ec+xrdmZNXhYC4lkCCN1Xhtsv2u/P2179LdOnQrTbnRr3mZsq
uheWrmi/Z8rQhmKwsxNl42uc+wtLBlqN78ILhaBtX07VegtyZGfillA11qFJ9CGo9eEvmSZsDBql
NBm3oiK4w32H02rnPDbqxQsX7Mv9xGzs0ExxVNC1ujraCmJeDaz1Exo8evj+Q/H2+xh5eyeQjuDt
3Wtu4lVY6bE9eeGUG97R1uYRB7/kGmvo2ii7ja8nHpiJcfBC7jEtot9mH1Mbo4H3v+XtLty+Zdt/
ZHxACrZt80ciXcyaIWqj80KEYDerxdmkYgG537WGMcyG3vPfH+/SV20YI6oSWzttrywDw63tTAzz
wn518mO2ks1S3NOP749y6as2fK9F+wjvgf0oaqyKbqgSN+xW1z4XEOtSv9Nrh367IYmswaL87Xdh
AASkHiyatnnd7VEnqrPG4zJoxXGd3OZ+sGV7Dwc6P7z/XW8OMZECXhio0XBVseV3q5UUmj0YBVZY
7aq3gWrzhi5dnYfgf67p0rzxQ9v8vrhuec3QC0EYbbf/FFsoSq/jKNQnbf65pEt6srxRWYNK053v
ZjUOT9z/WWj0bpr6Q2PFj4Pd27+Sqh/xIkJ51byyV/eP3faLYEeA5GKO0XTffb1YS9wG4rk4emlf
3VRGX98uxEwH2h9IyturdiuR+L6SzF+a8j8H3bbanwckS5pOoA9zRMy2Ow5aFx9iBXj/lOPY/fer
S+WejBoJkU28/PVQVsfsKilDmWmToUGD7Smu3IOsqQbn9TX1n0sfZvHgbRYwNDf3UpNjXIyKMZY4
f/QZ9GoyBdemEun29hHQfHtNBfHNkWTxtrRsU6qnH7KXR59wHJFDVRdHyMnZg4pQGEwhNFhy1BeO
Ve78JZRI2zYLoB6+DNVFntjtIvpj3cAkxJOp8wpIs9VRJ52XEF2N+tAmRGXvr9su6dyGgkgAsYUQ
bAMv7U6Knpp6UntTHJq1k7ifJ7iz1dkq0qa7MUvaukGJ84g+YpVu4fsztTNOZO//ggtrSYK0wUXZ
PzQWd4G2qg1G4uSjEurxbP2MOzvXDktliKfYyprmyiV0YSUppPGZKuBUAGi7hF5NVthBg0okUTQL
AJc6w3FncDb0ez7Os4dWWbeKKxDHt3PMwSAPJIABaAzp7PVy1mWBRpC79fvnygn0ah0OYtbH4wo1
5ok9Ox6GpEuREhHJlc/dj7wJpfw+JVvXEEb9Lk4bYhujKHAuUYW3w3raTCW+Z57RP8DZgl2H62Xv
BbZedVFepGgm/t3Kbu3vjR5NWw/mIliI19/d5U7ixBiFRmrlul2ABWX7D6YmRjjRVr1yv25/689Q
+/dYgIDxaKd5ge3o67EQXOspKqRTlPSTnobdhHQISsKyvSmNTB8OXlvk+UfXTuabIa8T546QwUtO
73/w/pLnR4BmArPGBUiquo9TjVQpi8LL5wiWQ3OOPT354OXS/ZiL3vsAMGQ4WpXufXx/0P2WZiRY
7+Rv2+baWDOvv3zg16yOAEqUtuA1f8HVpphz9KA6DaGSa+vwo+YaSf+u3E5F7PWo26/644pyi9TQ
EWqeo7nL1+JFW53SOsyAHa0vpg23NyCtnj+9/6X7m2IbEwgJugVbl5hE9fWYqtJYk96XMqqVfnVD
tIam6YA1WqH5btbP1/wTLkws0BWivd8+Y2T7r4ebBDXNevZkhAWbfZqsIflcmLzbk9RTEYwyz66F
SG/3DxBoWgmoCNpEY/vLWNFUr3XTbI20lZvCt7QBtFbbD9qNmqiKfZ54Dh4GpAGu9Bj2QIdtNQnI
QFuS9ICT2vf6sUzorDiTczQkmvLZ7eJx9LMqc7RDt9ZPuts60MsABj7FfWznx85Mtc+xgoLLDcDB
4Zoh5dtbi8iNm0NDWZ0y6J5C4E3m0NRTukRtPibfIAcnt0Wj/hrnRnnmUDmPiB7nH3murlWY3l4i
W8i4dRzRcdkcYl6v+JqPVd8q7RzFS70c9cxIDgk45hcQY9pdnab5h5ne9r0Zr/2jotnoe72/wS9+
OPBapO64ytCWeD1+PAEathyWgbrW9IzEvNehnDuhZYG+hb0GaZKVL63Rlr/AEjYv7w9+YfPRpqNl
QIQOzn0vd5WiljnGCx9fpqsS4j9T3HfeosP5ltNwmK2hxwdQ7a6k9hdHJYnbxHo2xPvujVjQKELu
wZmjtEmzUJqOjBz8CA66WoiOovdQn7gzr1mA7VF624ZHrnuTtja3J+pNAVpTU2vASBFYApL9cqPA
gaLKGqQ6U++pipcsnJolOVqF9ahskZ+GE93pP0w42AGeLPJYEqPXq00rjFsT6ftISePph4fCVZqq
KZV3Wnwf4zRrPw5K6h3fH3QLHV+/k3w4oOotD9mMd3aDIsEyrNrgLjz4nX1SEOIQPuKY8c/3h7m0
rISVtGGRIWB6d8sKL33TnS4R5e6XjtvLkQjCqYoqgkXPnCQw+kJ7lDgMiytxwIU3Yisnutt9hmDw
/gibslziIqvYxY4Qx7ga4qe57T7VfVVf2bmXDivj2GjpUK4FVfh6+UgR1VHvpyUSGKh86lspP+tN
4Z6VpNTno+PI8THRO4/cC8rwlQv7wlfy1kNZQ5eOq3K/ivGKxSU1WxnpKLL7HKA50qe86W6NVdOu
uYtfuBWpznIhwGygZuXsnnojLd01yXoZad2kk4MI45Cag35Dig2kKKt+6qpr/Gsv+SfTyMU/f72R
fhfB0RVHhg4F0tezbJPEr5PmrJE5xTI+ElPCJ/Mz0cZJsMjRS+/qKRvVgwOw9ZqeyIUVRlkXIAyd
qs0daxdZjUYOGbFYeI4xqVF8nOTS9c5cZQZ62aW20OXYTquDgrVank31Nb7pb9Ok3VnlWoSISVaN
yel+4keziOeyU1hlz50YqfYs5ZAYMIXvaz1b62BWZNmkQQtQsA4QOEvUm3rVcnGgAGHryM7maRua
m/j8d7UuszYqsrI5jPrsqNOVp+vCvYIYMTAFnLsBbO4jiHXTPswMfYnUbpZfXTM2A0dt87/sb2/3
Nv1YeEMG5444cLcdJqscLC2tZERpIXdCbVWr0DTg+MPVqPL6tFijeiV7u7D9IYRs5vE080jMt13y
R6SLxLDIc12ukUdZCF/Gbpoe1txRH2pkrR+HQUtqH8xU394Uajn8yDoVG5H3D8GF407HEuEQQBlU
IPZ9BBPOvTJYucpPmGATqcWYfYrxBGxR7pvK8i+rRtscc3MS94LBwixv90TkUABB+1ZqVNqNvBfG
iGu03IQpb+qkqq6Bry68FORrm0rJ79H2zmF4MmRljLBa5BrJfMpdc/mYoSn8ohqjel7cZfJHr5BX
spdLa4owICE2qEFas7srjRdzabQqVaMcy4yg7zzzthcy9TWhVyHQNwQDAR5/UNxMPMZGm1x5hC99
MxI7m/XV7+L1bvh0dlKAvJoWUYR0/qnG1bmjM5TelkLTmoAIO20OttysNt7fR9vf3V8ohBocHooR
bwu9rqKnSdFNWmQLY44zdBzWcnzoeKlRA4hdZTADXThZ/O/7w166R9G04vXgYuCl3B3axVDrTFc4
mKlSGAc0aIxnV6pdoClwuZAXz8NuobtolEt5hXJzKc6j9cahpcFIwX7fxbVUuh353K/RRPkqC8bt
6PTUBTrN+VR6xZj7+QQ1/NuAxlJ6R+8cQGMBvx21wVj7a/+x7QzTCKTlg0UVCkS76pNZmxygSaxR
WnfYaRaYkEE8Sn2pivkg527wZ3XqTuhTejdjjixK3Jiq3xvpNdzOpYQPWN4mc7jVowGwvb7UkN5P
ctfil9TK1P6Qoy1+LMWiBH2fZOdMLsbBUewG1MnYUUVfM9ncegNlFG1OOJHvb48LpwHUHok2oAIE
F/eY05QXMHdnnTVCGexsUZkLuW3W+YACpHjQCxWOfF2n7ZVDeGFXAkHhlvuN4XsL0U7tpqa7LiPp
Kb0KpbiRU1BQ2UnCxnZrC03vHj9DN17EITc1qoZXvvvCrU4Nkh4PzWhEfvbZvqFQuRuRRIxSqZpH
Ea+t37nwR93K0f4+Vt2MS2h3I4+GH+TuBJrN0k20/njD8PaNZJ9DPONECn/mwrvXe5xM/V7mRYXA
g2G0p/cX+OIpBFPAMSSIo621e0KVujF7RdVYYW3KgsmU1oOmFUXjuzjL3y5K0x4gIohHqzJJsRdq
677VNjDD3v8dlyZ8M1Yl3wPTBcLq9aYv1abVrH7b9KaGyV4ts0MipI4/faZc+eQL4RClHIopmww4
UZH+eigDI5oRVpQakWzpH1q77EM907QP73/QhWfs1Si7+yRpO2AZA6MMdql9GZYy/lo7unvUOhdt
Rm10n506Lm/AWHUHA0+OL+8Pvz+4sIDZovzB3yJOXNSvP5JIMLMWd5VR0cXeveuU7deiXfIvqqyy
nJdE92ofVWXzSnyy/2r8rfD7oTNCWoH5xb75U9Hz6XTUNyNglCu4dJA6nm9krTwV1SDGg7QzQaFV
tM/t4E7doSyofl0hx+y30vYbtvATwgXZ9Js7y9Pm3pOF5kTSzSdoDvRMzYPW5aA8yqJ3/hJyRexJ
N9NFNAjUAJX8fa5ZeghGw+FzooSI/3NV5W1Q9XEV2as3f5AYu0Kkc6+Jve+jhd+DUuVlrllme38v
J+6YC7Ou3agAfxR4wpWgu4bBeW7MontAl9Ppw7/dUFCfUf0FUc3yEuy/3lCt6Fm6VLiRjKFcq+Mw
fkgXtYusUemzQ6f0zTNq/vV65SV4u48Z9jdZk5Ib5qC7YYvRaiyzTN0oyXXrRjNGXLWJQb0PYzrq
h6qWTiBjZ7l2He3vCOZ3A1ttbeHNnWAPommM0kY73mMPCXtEdMZJPe9Q2SZeOe9P64XNykC0B4DG
4xKwz2PNboyHBLnvqHIowCCePh7b2NJvKmjHV66Ei0MBjuBSwKzjjehT37Rm5s25G1nrmN73naXD
T2tFMOtJc2WzXBqK94zEmO6hC83y9WbpIXk58B69SIxWe6+p5XwEBmV9mSfnmsPbhZPAt2z93w0f
QYPn9VAkhR5S95UXjUoyPXarw/FDhDua4yR96sXi3by/YJd2BhogIMepLm8okNfjLVqDxpvTaVGe
FQPA/7X4J9bT6coEXtr2wChp+lKA2vCwr0eBtwPMhKgucp0GR3FZ9T1IE2ewbgRk3vhkWHF9mozM
vQbP2FbmzzRk2/ibFN+GN/ldpns9sBP3oEPHwoiEPmirj3+ivDWxOjv3lqLFAQBE/VTZqrwbcepW
gtiqrmJY98Hf75+AbRG8MZR83kBempq94yW2Hs1ja8IUM53m0JVNeeyqZUL1yS4FUUKelf6ql/SX
3l/fSzPvbNKHFEgBQe/JwTPXQWuaiRE5aY9N4CK681RzQDIl7Z5lprh+jxHwleTv0qbabtbto2Hj
788L2BuFclaqRQay8YeMtt3/sqFpv73/aW9iPWYWyy9Ky9aGmiXoe724at24KbB5PaprL7+tadKE
9tBjqKYMekiP3QHapoiHNsGEvRzk2hz6zLsmpHxhgjFDNJli9hjqUNvd8UfNRreQLVsrT4sWy5zM
JMQ+uzcDBEwqLagWYymGcKJ/legBjDfOSPD+JFzYXTiEUxem+W3ZbyhXmTGNk92rZjTOSXKfVa72
KWkG55giVzUEcl2qX4ZTKwfXHa9VpS9cVdQUtuI+t+K2EK+/nPek6WXRmlGWQRg4I1c3WkEPx+ar
0S+WSMN2mFU9uXKVXLiLkYNhzcHGMKy7Q//ESeupMzpF0YJMVxhba/8RnoMLEdqwz+/P7YXLgzyG
XGYjfm7F99cfiJxCImYh9Egx8ro5Dp0+24epS4RpAbBFnjJISSisx9lU6uy5xQj6pp6FJ/7+NKEf
wuIy1Sz0fp4xkuiIjjwda2Sv9PwhM8vQdYS5XtlKF9YTwQxWEtdThOb3x8mVs+72ZmZEQ+Yl/zYU
pDp/tdo+THp39sd0ukYovnB0NnA/JU/acXzAbgOtLvpIjV4b0TSr649yLmgD9uuHbBLuCXTxfLfm
XnWlHHfpIzkvKs/4NvAe72Tq04gpcGpEZY+ftjtPJngjMLGaNZohifE1EPjF8WjwsoNIwKl/vN5D
qKoRvU5IpWa5mR2c2FwgY3V1gBBneSKAGW/e37MX7gOKG9CFGY5Ksrf9nj+uo4KXIB9XYUdlPOnI
2lAz9pZvaSrdMcR0WluSc9x7NHsRn0+V5TijnHkN5HnhYqbqD77Kg1W7CZltC//Hj0CMpBHpUNqR
25quEIFWaan4PFejQ4jRZa16Z+X5NOnh4OV1/gngCEp+Qa83cvTLeCmuhb9vJ4W0CQswkhsqv2/k
LRcPlw3ZtHZUU2Evw6Tpx9sit6YgMcziQ4EK0we3L7wX16j/w/PP2MC7aShREQEw/3oulnGFIsTm
iuZynZaAtwTVx2RsCidQ1EZMd7M7ZFNA+U1L/B6s+6/3N8Tb+5LNjhgOLxN9b1S8Xo+/6kOjZUps
RlibN6a/1tV8mqrVzv1WNcorV9XbG3MbbNOaBAgLnmL7MX8ufK7zEpq1FTl1JkM3T+tj0abO2Zj7
ZwKQ+MXDXemxNtL6tI5TXl+5wS4OzxxT7jS3EtRurrMxExbmSmbEePIORBqdtMqKP86phtaDjMVD
OgKHPcxOKRbf7MmAr4RbF2cbkeJtFrip970pD+Uwx1kdnmOrqj5JtfzY63Nzky3LtYN+aSTIpUQ+
QFeI3ncHvVubvLVT14yUNj3j5BD/k2SmejSnJf3Lih74kA0xgQAl5iOs7O4K47lta/SELKAqXi+e
UF1CSesIaqBanqp0xKvxgD2x9xU8p5pEKxq8L3+/hTePHh4/LBnfWINlRpGXVmtbUbHORtSV/fJR
TdvRT1t8nd4f6m3kujX8QHTTM9ls57b//8cGLmRhjM3kWZGSoIEWwPMGup3YRv3l/XHePgsIX1LR
oS7Oq/7mTV8xqhCmaJ2IfDk9au7yAU3mKfWLWDX8Jl6vFbIu7RZqZ4gOcP1R4dkdzETwFrYj48Xm
JBe/7w2yoWGu67M91eLKhtmO2euki4+DFLwVAXiE9p1TpRVOS5rjRI1b2i+Q1ecu8nBVqX5KdzG7
H/qMbrnfxUNjXnn9Lk0rFwwCjFsjnVL/6+Vzh3G21CK2o06lZe67luIGorGsQKnKvPC1pvjf368j
oRL3K61Szsj28vyxXzqj1d0mce0IoSIxnN3SKDvfHMrkceoqbw6hS12rlV2aXYA1bB/CbuBMu6Wc
2sk1JqnYRPyifWqnejqnTms/WmIsz2uWqH1Qull9rS546Q3lPiMeNogq3hjGcG8WSCGyg5zOFMEA
KpKEtSvKuzwT+UGzBinDGS2a52VU/9L4gWebigjYSFw7CN14TF/Pst7g0JWlmRvVsTIG6VoqYVal
2XFuVfzz8Ca8so0unBboEy6qBJsq7pvAf9TVptdUxqOoa90A0HPvUGWqvs+Gq12p7l7YseyeTSFw
m9k31V1nIYk1W0llzhZGiEcdsogxlJC11CbYRc41YtHF8ag8Ep6hNUZL6vVU5lMZ205MAbIephZe
suI9rHYl/reqsn+oiukaLPzSVFJLRpnMgJED1e31eJkzYcutSBuAZV0f+mXgNc4Bfi6GVK7B+9+0
GgnvNrnDLbaHTofm9evB8roSfeklXoSIuXUcqkz5VLk55qt1K4+51XWBqRgFt6wjp4OG7mfiO7Gl
faEoa1yBTb09LvyUreO3KTPRftldDHZGjE0fxOO5Qt4W8lH6pZaWNoVrNpQ3tiaNF9Nsk+aIZkL9
4/1Laa9zvIW5kLpA4WMQAcbU2L1ieucmOrazXlSuugrFtq57f3a8/kevZlPpL2Y13ZheNYZK3Cij
bzUOToKWN5jlQZqT+6XG6+fRUdxr55hrand7obBGMExqsp0telb7fChphSiaTkGTUtMBCDVWURgB
5bFhCNIiqQzfrmK1PExSOh86i0TfHzq50D0cscVDVWru6oOleONnjIUtIxxTcACBZ4zkVUbZWN3B
1pCBitHzsMIVaSojWBYTQ17kqJYDvBO5vmx9nrMmSkUJZivODRmgSqovQ5DnHsI1QWXqpTYGCyJS
yejPa6XlazD1UxY/5KtaF1/odnXTj0TV2+xY28QIZ/gredr7Iret+EUZ9W7Q/bgynAV5mFKRCS48
btfNv6Zmm+SzLadZsdFdreb5k2l2SXa/4P48HlPsn9VvlBYa+Siyps5uDGEq3ldrTh33HKuSJqLf
8wRok++1U9yfGriBmE/pa+JVt6IrJ0Sq88RObmxVmPjHTG6sPVluC+K1EOMkgjRLFnv1LXhZAsVA
lRlai2L9NWaqLEdfM9dc3MhOh7vlSbfLTn0yt9WddMVkPqYJgv4RnspmdtLNvnSRidZR3/KhOlfn
VnhqeVPDOF0+A81YqqDWyi4OdU/aJmJ+nSzOmUupNzQwwJA+ag+WdVS6PnZDrBW0KqD9k7Q4tCR6
/2EeNX39iYCQbtwrs4V9MzTgEnctz5JV96AsUOv8yaUf+TTadrr+tJSuyI4uliXp/TDim3BcCkUd
PjhJXa6nwkaf+QCVf2NTaRUkggh025QsN8BfVy/oynJxv+LI2Cy/aGsvGorrNpnhbWmjAPwPBgl1
Iw7zMMvMCmf41mbQtJjD9r5mrG1Z+m5aJ2nlO0ZrjHqw0GPbFJIbOFuf9RFZOxyaY2Vo7r1SiviA
b9iQDX5pNImSo1SEstXdate015RmGeazDmmIf7aWWSOygI6QnWb38To43X2mQEHD0NSWRqkdsrbW
1vNCPwsL5g48qPKQGFvDPfAG2O1pQLCQtV9gkrXVrYbIjnKkXD62ZeiVymSeHJnriPYLAxlndLhN
zx1mX5PtnM5whFeQdYeq45BWft3Hwr6tPQcy8UqTpLlBAL/3njSRGbkdaCMGug9TnCT9zyReiyxA
2yPvtTC1q7HvA6yxAf2YXmsXqC3HCheTN89McUBfIkVwWWtS+nWH0Vq1OrTydVnDWgGR6i+j4jk/
FNSINnyi1tx3k8wbP9aKwfM3ulH1UvTKMoaDEOjeeOS5FLirThQv1GRcBfn0eBDHtaW5pweGntr6
g0OLcz3EU2/qd6Nlt9aNdB1SqUPZACA56TKu2u9xRZPgtq5sd32ey6ld0kCR/aj5+bwWyU+RdSOw
HlWLM494Nm/VVQ10RbX7E/T7GtST4jS416zrqsbcVe6YiHOuts54AzUsL+8XtdflU2/Jvp9Buyax
Fy1dYq1+1eSO+bNodKzDfTWfp9zPDE/Z4KiTo8Y/Y7NS5A9DNKJ7QflzEbcdsobFxyRL0HOBipOg
tUXVyaTujvyX33qr6T3FnTqqtymMyjXKFbvX9Zu0kU4s/L6heXDQkwGFjWNl2eAlEC+u7O+p0SrJ
P9k4dRYIIVqXYaqP+XgqhFDboz5OenLL4nbiH4HURHeP164iVd82C5WzgAZSOv9vTOpiPUINc/PS
10Zrms7JjCAFz4w7aP9Q31eTxEfsUZUflbjjHxluFhfnTpfo2xVU65JH0bfj9KClrTLdqKKvlhc2
iGMHxry0Y2B3Zi9Ok60t7TnVJzU9y0Fo5W1ed8v0P9k4Tr5G3ZDQerKnUstvhqGZ8bGVmZi4pIRC
Q0hPukz7MQFg6G9yt63H4zKo8fKjFjwogQsYCW1Vu3E3CUwj6Tah6lm4ff+yeo2JzG/cmjA31CQ1
1e/QQoV1W6dSyuFYLohNfUUDCvmH2eVR0I48O9V48oTtiR6zLfiQYQrhYnACseZ5E+TxPIszb2Db
fkIYo+m/gpRTZRPaI6rG3xfJ9uGxWPraIckBvyQedezs5U3hAkF7cOyU2ib0eyTE6fsutRcgJWo3
N5U6ZsoNYzv28zrLOfucJpzqG5UMdTkLRc+AmFtWIzO/NL3sbhrseCAz7d3yh2Ur9hyN9EE2wdyh
kNYLHYCi/CpLMds6brKcmXNlAVVoeDSLXjsVrSXH2ZfUtO3TCORn+EiN2WwOROwNtclOWMIWPjA1
shWvBSj4JKlr12GduwAP/MqqGhff0SbDLEkQRd+3Ob7gYTG5ijH4IJaT7FBBuVaCWnHtfvSHhTDU
HxEWac6pHDseixb4bsDa6khwVJlpnxOcRFZ/c0LxIq9WmzQsUB1Lv1l248lbw146cw4Xo3LmW4Dv
rvdt7Ccl+5hMnj4iftqPnXHuOif2/KUfYBT5ZWsLvT2onFOs2/GJ+DyqIIbvxtWMldO01lmWhiCG
M0egE2ln64+in0X5b9+1Kr+wodLtPWEL064vTZ6aRR4IMuY1kGaF81uwmANrioeZtzyug2fIIz4k
dJf+Zyjr1JoB7+QSP8fIFhyxQWkH4GX9kp5qeIn6Q5LJtInonUFwPcD5iNHp0bYZKUFQ/uRWqpdw
aKrygK4BpEypr+hG1+tatk95q7BUcsa5MABeo1q+Ijzr3zItsmen69KJlxs7pNtxnHris2QZo2KR
8T9t1tOFV3DNa0OZOooI8CK2vlm562YPQtRucSp7t6tPY10QgKtoYMBzRsPnCLETW79RxDr1UAxY
PX7rqNUPcxdbDqMBdz7Jpo81X0zD9DNzR7SdXTfJvndGnLx0hlSBNSbOpB2zaiyfDSOJrcelXOc8
BAQyoqpTDGrjnSC7mMVxlE473i1F1SVnTRlBbrYZz+htVdbz82IY8fLUtq7ifYvrQst8OMP2R5MC
svJRQUty/qetMMfQGm0yAsK++EmuFsu5GJOlRapajT8LCHBFUJrCfO6HxnjCAHk1fa/WvTZCQ7A4
yI0IdKM2KsocwlmG/FBpg00kjDImoR0GkUsgE6k1J27bxDoLvV9MTGGN/lnQBch4FJimX11jtl3g
aKjLHlw7HpNDY4r0OZ7YkIHmKNVz1rTiZ+G6Q3zSvbGR39fKMcqfckXlM5BOYbObU6GpywH5Txx7
0pnO5XcCzNH7oBRtM78MOgpzIHeTpTqvyOYglVkpeXVHnCSoZPcFwUzHY94Sr8et84HnLVNvZ5qT
5sFzpTn6yPm66jFju66VbyS5828MdovkzCM9PCVgV8SpzYmWg1k2cQEmYDLHJ72jhXg3amKev5oK
bStfNONch9hPJN65aGgaEEStSXLKRzsxrENb6TbbxzIWJxzM1ME4S2LQ42lcg3fTNKrZSTMTxc4I
7zy78cfJUj+WRbn8ytW6mg4Wv+RTYSjeEPKEmbpvu9MkH9dYah5ZlEmYgOv6Kr3ssCJuIAKrbNvi
UMgJfXvay1V6yFsN32nFTRxxbuCXe994PisrzHmllBPNtGWN/VVVO+UwNxDC6FW7VX0qDLePH9Ku
MJIvhdM5dTgLtTdO+WyqTSBTy+qOqNZk830vu5GOkqj75gdVk7EMFafgiUsMrrNvbb42+s2GAcwg
KcyLd06M2Wi+GOZkn3Bv7oD+VIYcK78qliINvdnO5v/j6MyW5MSxMPxERLAvtyyZtbvssstl3xC2
2xabAIEAoaefL+dmYiLc7c7KAumcf31ls0iOMtB92iHVVJ6992eMo2yLRCb39aM7pZ3gtQ665IET
BKlrHi3pEhddr7aLQMq/l/GRyZlv1Ndw376RdUmfzpEUWO0adbUYtXQepqKX36fFDfaLdIPZlslm
trPs06mm7YbaGffe0BwXV/6wkN/ZzT12xKCPxPnVHkvi0mo3TGcxTiSBu7xCjFjijr3qNPqrBUVF
SIFCOzuQ9q6ellvudLEY2seoNomnXp094Ko9CtoSPR9gPoaPGPbUfUj04IVlrdSaGlbiRiQMsNjO
n5TdPfK4OIpI/wvN/LfVfaAwDPrn+RxL4uhf2J3H8HfDb1SWG1n/PG+7p9nhRMh/as1GZKae2eK3
s0Z9WnbbxhJkiN/6SBHJ8+4tTvBxhkFr7j1VD5A1fnME957Y9PIw+9TRF0169mPeumv2RuJh9I3a
7/NnxCzr5kbthEqO2zmneFO8c6h4i4Ol6ONTpL/ojHO7wtngXHCkDpYs8bkP7gM7hJ8l+xZAyepl
6v4cHSrClDcGcU5wyJmW8zKtOm+NQ9xonWZGlo45TVpM87R/2noPmZDXGJQNQ1f7+rGfwpPzAItY
3oFPduXpBUuTT7di3zvT9iIommkOP0A8svYytakOCiHnURWKaJ256uyMhitImySktLZvxnxMZXxS
5ye55qzEJ7uuoxvnoa/Tf9m+ih9jQ5x4noRN/M9dMvE7tomVxdERRRVky+zxR/X5HDk3ZYI7RHvC
zJF1TjVnoRhyfxbRxwEh/K8xu9yLhpaOs4izXf7saXFvirnlGCgRjU9sP3M31ve2cze6XycUxH4w
tBGKTxCVUoct0z7d8KGXB2Qt/I6Mc6i8h2Q2uSLh4mu8sJzkrW/irjL9kDgo5JKhLw7co3huj62f
S8fRq8NZmmyfx0MuWVGDYjw5O+F3+S43b61UeAqS0RkynTxYz1vQd3jWWzH5i2xzabfRK1qWk6Y4
piVLcvIVm0+jcc8ljwkitNedHeRT3Dc3yXkdmf2CuZ7aauYC/UTbFe5bE272AyMwe99RKws6oAwB
14KYkK+b301TcSRh/4f1bMIl7Czncmdu797TTsOGV3iqbalD2zOcxNm5eq9pYHviEdxsf3XCsN/K
9jwpWB+RSz0dpNE8Y5sYWFY5IAktFOv8z1+72K1q6qFmopWc6aolZ3SJWqpbi4Tsfy5LQ7pqPgjW
4twxGcypzUYyVdd48f85LTXLhbcSo1LwlA1LsZPx+iXkk3kVWi/RVNo9jS2b9iRSrwe0SPK+3eTX
efTNkadm5nZoVgb6UsSt90cGrtnLbfK8ruwAHvksoou5mhFSvW6BoS1rjJ3m1+TrscfW27tOzkKL
2j3ahqNkotTiYllOnpFagYISbxux0BkcDxXhVfFOSmuPZSRNdPz9mFiydSqMYO+N9Ts8+RjlQWQD
n9PZBoasPBd95dEhDazNSlRZtmp+wd2aMuCktmEn8IJuq/mObxOcT4NAU046/i9xbhZV6Z9t4feJ
oqHj5L1xvfe+WdPbZhv9ntvO+2n69Ciz5SRWx63H7mXbAVs4Ter0qxLn0l6WIObCbVD8qFyhuwED
mWzwQVipN2CliGbWcrCDO16zMeCgVJ7M12M1Qd4FKkzK0ben4O8+ZEU404zLPyCpLke41BylZ8U0
8O1wTeSr8bwaH5wM8fSOZ8wMmtA4cRPUx0deq37Hhyq8XeXJ3PmCAMFJytIbU/clblftcjm7hEMi
mc78QsRd9l8YTC1eNg6+j9ZvojaP64TMxWTZp8/MP5q46oB2z/yM6STOfaaB4zPixRqBwMnHUry5
qgh0MJAiqk+HoWee1VEk7WDCT3GNopdvxPMvuPtBuDzpRnUZtWP7m4nBx3mjNue/Y1r7qDLDEr+N
XMqymLZmZr920+af2+lJV8BP50/pT9tUyo2tLdcNzrTC0n2yviFcFvJTk2izvkxuoB6SPW7f2m5J
t3xqvO5545IeLzZF5vswaMWHHLfEm2AXtnquxChrajYP3RWdmYeI4T6AeQyZ4+96wMSkIHAdHx6G
8LjOebbsVEgAieaCnG2YLiG403kBP2RpmShezenxtNzr0143RUhctC5EhIe3YrhYuscBnLmtXBiV
7Ku72xpcMz4GFkVimM/DadNKkXfJzj9r2Vf+5naf49YJ3XufN+YoMMaO25/BcVFGT8MSbk+eAuK/
rzc8CHd1aykJzZgF5pLK2+VtDmwH7EJKEyKL0VegwmzJulDnmrCjz374fMKme7kZyXhAax1H/lWY
lS6Ic98a/hGdhOKeWcS4RSoda3I3ICGjgDCFa/JGypPuZkNCXJG2ET4d3YT86bAd+0zb0HHKZ8ex
oy73MOQN9qm4cu/cDhFgu8xxfyUKveugQdAcFVge3axgI9/bHIK9Wa9SbSPrV7Yc0UcSdcl+SVbw
oGLQWydz4FCt/8ytiSAUHHbPohNpIssxjcjQzG06tikPgDt5Nzj4/0PTZr9adpr+c2r94x35WjsX
8xzznxo1NRjPTQe6fh3F5rxpEF4/V4tcWhiofUqmYreOhxlrquN/oT9zwY2kv8hctRkr8EjTNe89
0h6nOtiKTGH91b+fM63UdUR28S7QXMpiF9i5lR9N9lJH2/K+9Fmv85MnrSsH9j1J9giETsVND2QY
TGuTVGEik0+Svhde4ObQ7qWPB047jvu5SrLW6QuohfOLr5z0wxVO2j2kwm7eq6+UZL7xGd4q3Mnr
knOrqOD5htoqCgBPa+8TBFlfWjwba3msDZLRXvJSXjy7EzfOK70dRdaw+95jQqlflauFqrY58r5w
52airKU7fqzHFqnc3mJbHlsaQMMKdJXVJzuC4MsAWtrmMw3Bv/uExgz6azgEMFBvM3BEK/hDMTd+
UGxxqO7pW7RbIUK5/eN37/zdtmyc85554B95lyw349TZIXeX0MBFKNHecqPgEC5ZN4iu0v2eiaob
jykthmQd/kyBnddqJvGE+9ee+8uko+B3eFt88tWyPlxZBqSAKB6mhzFl1y7PtPHr8pj37Ucrp/hX
DB/4r/ba6ZfIHBIB69pZvNy1oW8qLhemqm6VgGGrJJDlqadxqaIicJ3KHjyAn5mtLp+j/vw07Osi
C92d0Wd+t8nJyxyO76FKpp7Ek+aWbNvs0btk2fGKdLZbyPgaJ1vBZ5PTRfTjDm64plxfNSEdYz6F
tjHVxgn9fHsrvxGAVS9FittMVjVUhr3EAD1vyiS3lITo+LbQImTKtpdW3Z2+2d7QsYxNGS7avqqV
G65Kx2mzjy2g8FmxZvHraglwyAq5O1BBPv14gq99D7siJglhKXStgqOYgUjGaqHLR+fZhpIsj8zQ
sKoRUMz33IxxW1gd2he53eRektnX8EvtMgVUsLZJmSwqLbthJ3QnJoDxApbgi0voruaPx50eV+KU
4n4nJqwvRwM5AjG3kolz1A3oRxdOzWULR77BkdzaKZ9U27xtUwymzrM7fkyeMcxKR3z0hSTkcc71
No2vVrVKlWR6d9+g2t22gOW2f+udxagUw7BExdy36ZuZlEquyqr6ZzY5w8PhLHp7EnHY3LdRs8aM
997xrYsO7RcdygoDtaTHs8RXRPu2bpvuvrcqyS5pTUBzEcEcOWx2unkAazl0HkHdPqgQjXjuL3Y5
it1dm0dUSP1SDLFfz2XPRfPANqxIHEiWQJdypfOlWE4EJ4Va5uaGumWTi4cAXBMIdZ+gcntxKwlR
VnxbCWpSVQTvxDzGJNaVvXD0G/P0tOd7QJ9lfjS9j+Eby/m/oE6xCPf+ZJ/5wW3zHEVOczy0586q
78tI/ErJYXLyZQeELm61vM8UVnec3VRm/5jPFAQ9bQ3FZ50atg+7nE6dnzJVdbGBTZwXgXnu3TV4
PF1YuR91EzvfQuHWv+gNWFPmnh6s+rQZRl3g1z7HITy5D0sgJmoovSZ6DJhJ9yIIz/GbXUT9z3AC
nzlLdP8pxEca5OD+05Ybgla9Qrie86MzDhnnfcYKWCCjtl3l0I4GvxdMxs9lPaZDITfnJtDrfeCn
fs7IONpjHsTy2HERVqG2LaPeOUdxHm8z6TxTJpK2xEK+rWUapJCJrMa8H6ZbDpgRJxpljuVJ7eWx
ROwC7tKcwUO0Kccr9m0FIZrDfXxNaNHCcWs03V7EiMn/OpONaJJqaT6SfT7E5YwyZy/Bi/b63hHL
6L84iEeHi4gBe7mu2+SJYOzDB8KR7Ye3kWHI4OtPErSAPZF+BXXuFy8cPKxdsctNOe8e70aiTsXc
eZr2ezDz+F2SptEqn+zY/E1VagkT93TLXyuSJiwd6FL+fekf6V3LRpNetqgBQTNeG1yzsBmaqzNA
LlyXeZz3F42bNMn98QAEhPfY2ZMXJtkK55BKC6bZrmV/44y+oPuqj7va05tiDvG9r51JGnsFu2aQ
XWVz9GVCdo351GII5s0ZJLDt7UH/gtNpIbl+OBaPS4JG8YEXnto3kMDMHkcu4viYr61e/Uo2odKX
ad4oFT+3dO5zEITMvYvDIfrOmcrDSUlEz9M3HOLMg3iLHC54hhJs6cv5OPeLBqE8HH3mDohVm2tY
PnB60ZmOFEGdZsXhxq0q/K5hfsxYloe8HjNC9yaQ6e8+b2tdmsWneWIyG1VePHr8rxJe/yC7NXuz
k8PrjOQN9HEf7c3AFZru1wmFw1QzIluoGnH63l3nLadlqovqX4HMCKUNzLDZ0k2c5iEhfee7bhpU
zF66sCegLsmGqosPPTPWI7lA5+YSwN3ve+sUMAvRO+bcbi+IL+htuW1++DEqYQi3UUH6TEAjg7vr
HcsT/MUkrpCGnnxIk6junx15ruIrLjPl3CE24cr3bLhD/M/e+SNrNwUnJolceIxU2+nvPBGrny+R
JjijY3IAm6/9o6PpPt4h/AIZdFXbzAnHfdLu6UUcNSSXEwVfsqVu/MqY0eGf7uPWJRpaTAzoLm7U
55vA7nw5AGDkO69hI/u8zg7/fB5Gr5NvB3f+ey18eb4RH8hXTiRWKisY3ul3uASrvPCxqOikoqAO
Pq0aR9+P3nhaPdfIurfr4Tdrle5M93fTKLkSZ0tUSh4uYfzTTIEmRlry0t1NJK4Hd+4xj+5biHzB
lucpw7Va03jhUCY35uQY1Paz20p5Uhi4wxvl1lua6DoCXHm5GiF0ns4Z5CEPGVk11UuG/+1Bvi1L
ObFP0b0Po558DAmCFBxL2W5eZ6P5hRqV+hq8tIumt25tHFnYPVDdI9VnWXCZaVzIXu0e785Fx9M+
V6QoyumxSamyywMfCvUusqO7QzUHrS6mMTymp6YdcL3evqTjccxsFH89iKo3Lx5PmGCWgcyL3my0
Up5RIX1cVFeFLYsxwyQ9S8+9mc8/4ym5t3aunbsl9ev3A9wJ69Fu4MKCYUuTXG3Lspd1L5bf2w7t
V8GN9T8tAqGmok9tyMo9Pkf8xroZXvYoPuW9cLatAA7aC+U2n1moF860/hP3zXsdp3WRxcvyezi2
5Z4TLfqgujdko6SD86fFc+e8eEfIsrviAOCNSX9R1Tq/J0f0vSelg+ixYf4m9rTNeURUHsiNg6sM
+2m8tosY3j1twvjizoMGKmjMzyQ0WcZdNdTbf0Pg9S+xS0s66o0p3vJQKes8bFmbTgW6HLDQblkI
rtF7lP21m4aqwE3e3gkVZTQaGoCruhbJHxWEIrxw+2fhlyk5Z//SMK2ZUnaiJ3rR7eM82tvYv6Mb
zF4hzYNH8C5wvXCSX3ykqBfwjXTMnbbZ/4Q+6eYr0gjOm7DT1ZLO3X45xkmbS9Bmvv3USXKDmoiI
kArGf6zcqCGSDftYVKZsJRA5SRf96sYGGCDdbseLEGf9Gxp7/pV25yeE5tlY9glFEfm2ZCOXp4+9
Ll+dEYWZo/ykWoQGHF3pHd9Ke+j9Sr9xuBSxdqWmIpY7Km/oTHVLHp1syjldl4FBktVCG7u7vLYh
ywKFE9vnvT7W+7XF4cvSlPU/GRDkC0pXlxUsXqK7hWcyYBvbArSZs+jTyzC0zT/SumKgbra5HwF5
Sh7rWXr+mQRuheKo5/Zv0vBLiSLb6M/4TZMc+VzfQL5t40sXmWS40KS1BB/qTMe/x2x6wGZXg0wn
ujm/k5wrWA/sDQCKPNd56mW2ZB8nCqDgpQvG/aOxyzaCNErj3NXDNnQIc5bs4FhBvZLbyDmSUiqH
tz/VPnzhgpr4GtQ2qS/KTdrlWTnDEUP3NdHfJp3c/5DEijXHje+6X06mIuw7QXt0b+fgYp2U6Z7+
pQ6RN6c2XV+No1mba3QkMK8LQ9gTkqr+AY2VR96JQM0R8rty4DHMWumon+YvPIIsgLM0vXdxtbse
RRt3aqkOhl9VYkqa9F89N9uOFsfnsnE4/707Dx8TkKYCZCsD2JL96VyM8vjPqQz5OBe0uLZdSlU7
W4tumNHHaL00XiSOAoHQmI3FgASkL+vEo1NhyAwj/GJjPlVcs/0NCbKzy5adIbs2O8d8M1Wva2mb
fnYKr/Pm7/GAiCY/2nAjX0TZLs33TdSIG7IAdDQg6CJjuAm5DFKnSdZ8QeuPGOyI+/ZBLF5mcjPP
0V9H7+P6cjo7w11oSYlEikIPUE8s6R+qwfRUrOFiNO1jAvnMkSJaLc9RD05en928PQzWnv7lthkA
frk8RfEB4p5z64Z1pU9urzwzCcVzYraqgnZA+ZHpLkNyFG4tg6MDkHLrWELx0qEuYpE+FVTGTAHq
8hBPjY3vEjx/utTRIs77QfRhU7X8MNFlN2G6Q/pEY5PHYxc9N6YbPs+NWb6z0NQs3I47fhG1F91z
12i3zOym2ETteIPqt8G5X6QVMsdpPXVV3S7jlxMa93dnzuwlnIP5YI5Z2n+akRLAGQZ2KsQGoQ/Q
bXf/LjkDZi/kbZ8699z/uk7b77lBPBfkUmXysZs6fa8AGklggeu6TaYeJc1y8P+ytEuEh4Evv06J
7LtyUR7UW7+Kwcv7WLhJ4aXa/Bgaae657+0jBZ8u3GbYiKHkdPosrMv/gzo5sFQ7XloO6XASw3w0
fPFJ7SJni73piHLojzOrdBouD343HO8hKfFRMdX1ZKr2OIcHAzM3PZA4OoQkcjtbhKlRda++OPr9
cacu8V87IqPMceWTTetDgAWUG3vL++lP8WXF5YOawCdZ8zIyUd+CrtqO1cRRawJk0tdDrm3GMO6b
dv4WpZ38y3mIAKQXQ/Pqpm5T3a56W6ZbkNZ/UySBlzStIVo7LxpQi6h6ea9JwYCMZTBOr1FWR0PZ
y5GzgJuckEK/QUDESzOEXGjm5I4w4XJs1DbgjkWMIY7Ljmb/KbOG+wW0elgL0o5tWyHxgDZ2pl0P
X/rOG3+EEoSiOEJPBv/PXBuekklIWC1/m+ezbBu/gURDX1nB/ejhuvJzIjnVUSRz0KZxhL/nMa6i
pWnncohVCL8QdCwNxpKCfVWsEeOLzjb3uK8BiyBJKU9V6uy+rNDlfaUb0Q1vQ93jZ+r4uMwOkh+R
ciIIEEpI3fBOt7Xu+UWQdvlAF82ki8j2Ifiig0rhaRWsSiX3n/Cultg5tu3ocJAsyNEH74udwb3r
Ed2z+58k1hTaJy4n190wbuWQaP2f6XtR86FTCkGB+ZHrbiw/v+NkavwSijhqCpSEgVsMbp38iiJD
GIOBuC6NUJjtpz5rLglF5E9DeCx/+Fadv+58znOlWELdu2BMEqgzJJSwU7VgCE06f9lQGHbT+huJ
NRs7AnL/mV53+3XldZqKtnb2x5NZ3FTe2Lm/yTU/nk7ytprr4bjplwOzSZj7w7Atd/FmmWYjqXu/
4EXpBky7pBUWgdwJxtKoSEGyVD0xKEzENLEg1Mm7jU5gG+3vQXYXzvVcv65DKNr7E0FHXCThfkhS
q5Jgoz6wjfxL68wuF8BGm2ipLLm6sOZD5l7POIbjW7xhfbHEBami9+p14glFnR/ltZsc0AVLlu3X
sDamvjv8BcWT7iigjuaUgaTv0i64ZwnCyrbxtkcFZ+XhYGQH/rvYoQteyA1FIOL5c+uV7moBVwFj
tyQXkXFnZvHRNN+btk2dn5YFSlwnQLGh4Amddo/qtXk87rkgo71EowqeZ5AeJSWlsyiyQ7KpksuW
gHkWxxHFx91B3o8s4t63XNmo5ATP9Mx1MsXS/ZUhav3bRdof+Aj1Gl09lpDk9m9yN3cnr+MbXGq3
FYtTp/ybSnBSI7Rxv7QiPhAoY4Hq8tCBWzHJKj+6Gm3ZM7G5orkEx2i+971e2uJouzi4hOxm0DR0
Em/XbVsMR0CW9N796nBfX/uWxN0nOuxm58L+ldAsC52VXJmxQDE7QDz3Dg+L45Tq2JfHQG+UOow1
50Ca9ny9jqP+24c43q5pq+uQCaTtLQeOEy5PseGXV0jV7p+1RM0JLhQtQZ4tN5m9A607XqLaduKT
HQKdlfEWhNsl5o5I/vnJnLxjia3NxcBhJg9dlq6/A95r8A/pg8jNMeVYuQtgS06eFKhV7DLKguFp
efZmt3vsvDW89M5+PGdz4xEuwJXwMtFk8A2JJDX3dsDSgCgwXYPnDenDwd4cBJ/nJLSiWBTZpQ+U
sIZfo0Vln2Sozr6E65d0Nu7R+IYJMJCPAvnHDrbcuPBjae3cbZkCVonN5LtVAuXIThN27+cmtP0m
uynu7yw/8QuW0J4gtxhBzNXp/fkJPxBSF7XjkLjpRDrFtY1Tl0s9FnGJyvMQeXjokFnXRizGSbBi
N3dCojlQJoYSJimrNSgaUagFoajiHwmR2XlN8BydZZfZ5Q+qWLTADdi2htoI7eXAi115bVM/EIer
52oPTPvtXGOetRub+eU8BXs7pOpNPi4a7RZ6b9sfxgH2zWPuYYSu9c9BrskTRLX5jBTl/A9PVILP
AJgbhAaRK+klTS+np70N0b2Mxx5WWxt179vsAcMc3ISli+j2zGeYnS/oZLY/Zkc5yWLQJa9BfCvK
Hhsiym6Y/vy4CZM+rM2UfZ2gjF9ohhn+rtnGNrUSnfLQqT56bf19/zQt3vbhzkHG0JHtxyfFhwPo
n6Phe6cY6q2ONpPreQn/SsubimyLrLdeRPJRKusyd2HDK8PMNc9KulCJ3CUySmiVXayM7R9vA3if
95s4X0fyQ6dsP2c3MNcMUF6+iN1CpaGpbsBx1W6xuvRmnK/WS8a/sxmCe11H8f26ueO31Vu9RxGu
DjRqyEoUjXNTZhNUX7T6zwgot4o9+viM9PS/ZtwF3wcfZuxIJnIGj8mCZCaULLK2d0OT/cJ/R8RH
d+OfZnV1k1l/QgcXf7u90Nfeh9JzDB/7sGF7NwZCX9MxfRIzALgfnmFOlC8Ec6SGHwh5sxe430uW
DZ/HIfWhN7lriykLL91+ro+CrIfR3X6iUPgrtwMpwng+TkgUc/6U2tEgNk/rvE5f64XgzKKdUeIc
39rZYb0i7XMrdDrvU4lSLv6W3jqwqihZg2Jk13yOmjhBIz7r5b84tn586b0hebbroO6PNV4F0O+i
UMKnE+KRdn/Bt87TDWaA2jsdt/Vip33aqqbrT8JsZi8p4rSPPrRvnc8WA+j7kmIKaSaxfJqcUfx3
oBdntCLF4VcsQ/f7xkLx01mc8OvoSO8TbPb06q6DfFDCOdbSbfrgIrgrnrxpl1UGEP0Iq8+UvJ2+
/Dchs0RoM5kmT8M5rjaUQ/DvfvZy6uimNNp1Bc46/PR6tFH5kHndwwBffE3RSEOYkbb+Ho9n+ktz
6z/40KX/MoniKHnx4EkUWv4NzJo5R11QSphnUivHb8LTTPGpUo9AZdjWpbDzm19r91eE86RiDIC8
3RV4XWb9H84SIhW1vV9t6xJ+S3lX7vpjb6EzdoDMtn8T3NuvXhLwVzlL4v9us5vpwkQCvV90PnDm
DrCH/rgidc9a7wK5lrxnwsonRmQqfDm7klevD4fvXM4J1F3tP7gOoZ+IIM56opOuda/mSIdHd0SZ
jXDIGaFXPGl+B6HTfDYxvpyh7ZyXZOzNF9stvsmDVfmXffbbn85eBz/aY1EGw8Vy3jOsOTvWkbB+
IztA/jDE+SAa9sL279LUAX+/qFugEbX7PwEE9BcMSTNqlTPmmTPTwN/TQZC/ogCnRIAZW2T3ngwd
sMgMAxPHCKE1ZyqwDewH75uY8MfMo2yrY1LBM2LK+VEjj3z0EXDkOhntJ0NuWFMgz/OcMjpGhJBp
w1E3sEdWQIXTazb3J4w+COK3Wqzt5x7SG2mp6xjgZjGJn9tZjxt+KyRE2jrTf822inJFGpfmsY4y
loaopZXC65pToRgMo+eMMfJldjS2pBj/1x94FRSIQZjab9OY4enPcHhhHItvTqwHZKHr/su1BiI8
36zfqDsmES/8HGi39R9YwYCHbOY4299JqsPNAdbc96BRa4xWHBv7j3pHAX/XK3HIP0szj90njq4g
eOqHU7pseWm9VCwrNirSzem/In+MBhQp/ejJCnEJzctqHWbLBjXGHvFDdl5EUxg79tHET3T0/gMe
j/68Z8HQqPduVZwYfcyUHlwH4YSOnhXTkemXRZ2D/ubEDSK7Atq+tZc2UXXyqik995+FRBFdRZFI
7zHC2P/IxG5l0Zxya+4aFoDpdZRMChfEQMa4l2bxZGpfJidWyXxZWS46cV0TALo2T9U+7zjwsvls
35RCjLtz2Wmb/hjhG2L2Irh3DA3BfJ6YFCJkyus1WBBxtJjmLMWh0wnVUKGLTVEtaFsrTMIOygn3
aZgQLVI0BwPDMju5nb/OSLrhklRhUNYZUQZH3HgvI8RSeufLVdd8k3A36g9nmg92eljl7frer2no
+C5XuztXlGet3vJ0R7obMK/XGy1Zbrqm50rzGCuye0nS9hBfNyfhHk43UiZfUMEsGxDGGrg9XaA4
Br7F3rCN9zvGugQOhDH7IUQhkLHBmuMoQuHXxJ0P6DCrFpFf/9SEia5Lfu52dSHN/NR88LtoUN3H
h/m14a91v54LB+PPNXGlYR2gKps1R6xCuj/Iw/YJmrEMqv3neNPe8jJD4Pr3OKcn/0pgxoIwPlzg
YngG+hkflBlk+xLPUHhoIFc3qEKYmuQ6TPWo/8Xx2K8QMwiO3zAx1OP3Kdg8aOfD9wFEAqMYT/d2
9toXIzG9gpNTKeMXLb6j+mpNbCDV2Mm4KQLX0cy5ErFpKVLSjR5dhBq1xd6RBu3F8YM2+Gh0mzjP
EJwnv95lddbzpYbRSr9iZMFP4I7NRLytnbLudUApnCB7HIP6DvNkUueEyZ/2Xp748f7H0Zktx6ks
UfSLiGAeXrvpUbMsyZZfCEs+ZiqgCoqC4uvv6vt2Ik7YsrqhKjP33iufpqyeCsT9JKCd2Bx+aLXj
00rLs5POdsXw5E5a+7kJJCZkJo1D1DyxvYMDeEtdLBR9LCNmPmwsG8cnpzKMPnalo9oy22t0iig6
8RtmydlzkxZnMknkWVyIrs+oxcmIdL6Ll6EsATnRMUe/XJHO3p+wiQtCIYsmo3IgSSwLJE7CTzdU
UDFm82koKXoOkn+i7+VCT6E+BZadmsGFszylqp7rkdlQ78sg+C1dh2ckmVrHd9gAndBr7xyyWsrA
yiqoV8nVROt9YZjU7jjZnCEv+D6TGbffbfixD5xe4r9gBF94H407BOo5wiHUPBVeig6uhBbjvzmJ
ov5KnZmMpJMqrNr4gcKmvHoakPsJcUI7fzCZFOO/UQ3RdOl9BrQHXL1VwUNbWnWak3np7iErOBnT
9SaTZ63W3tw5fVEUuZdgAN1nSxiEv0mZhs0BbP6yPDf4l5zjxASQDGtP7Hpnk5SRGOljFOuqpwln
+leq7eCUvox5Sn0oO7nbVoufe43g4T+mTLjLn9SIWvXo3c4auNcoU/W8HLlOfASDsU5q547Ftibl
GGD1A0J2C1Wd6yLu8bNT5KyLoJfr5/EuDE0mEVkn3YS5SkLHaqYj2no/nBW5AVWJJvxHvJELwWzr
BebBaW2fnCKBBvS+rB0b2ggy8P9vcjA+gnUk53W3YAsyNxuybfYsBVTqk3Rxs1zKwQsijjlSrAMk
uqghzJBJ3RwsH8psz0UEt/bHoAbkBD8YwuZuKKSLLzgoXSb+h5QpsHrSSdM0v6XXlLyr9Pb+JvIh
IRpbHCl4Ol8f58YbpLz0xIq68ST4SKz8iDXz+U+XrIpvGcry3j8PaTSJ+N0vAvLMu4plDHHu1XNa
00GVSqTXXpb9P8NRku0dYZrsGJXaEFjGi+9up2IN2uUeJDnR140OyjwnduDeruHQvCSL8WiAgrZb
94sA48ObMQX+9DVAWvdIJ0aICvGxHtgZ8jRnw9h2eyagTnOfRK0TfibbwO5PlhrN/bGXEQscdpKz
uHKJpxO5u6g4zIr7Lok9ZhCCFXrh1SFrLQ4BByYnLT7G7M4y8B8uWBVmBGvl98OD8mXbXhOuWMSb
BXFj2GEbWDIepm3xjnHPJPYsgpXNiuRhgrH8GThtOZyZSWaOfzaelYH3PrIR3n5XSTBUP/sWcleA
/7RZY71DZ9wm3Evsqup3Zmpj3ECNxhO0spGhOkSGeYJP27hM+joFGYOpw8L2Jnnfa4+ADUykNpn2
E0zU+qVPEab7nUjXAZMxEqDYWWessz8jkMCpZBjvVHUFLBBG9jEcm3DxDwD648A8pdHcbxcS1bL/
Ig+BwMFvETgvUjLlvPdSzNNVLp2S/qxb1rl4JaitWTCwMKUodmSDMTQPPruw73i+ghaJaCujknBo
4aynkYr1b7TFSl9DXQCfcEw8o5AkKpM/NrfKxl+Vg40g5FxrM3lFANIOI0gEsWEk7REW9DUtn1OV
V+mCvEmto+L9WqZte6I5l8QeRNSJbwE4rHqOgVx0/3BJqupfsNx2eLJKHhw5jnbMa5YSrXYVQS0V
kdkkMxjkjl92EePX2pQfZBpEc5mxpQ5PMf6D6kV45KyOWxMm/WWxjaYG2iA+iUtQU0utu4QUIZHO
dItcJGOsdX9Mr7mUQOtpah6zTLIzRyG105AV15k1pypyvXLIG4M2cCa2iQhf3La03blzG/cH1Y3e
f7YXon3Blh9NBk8q7961w791bXwGo5TmxH9/DXOWFt+40ufF2YkZB3WucIElaR4XMpFf7toWmz3b
skzmj6iHX9HvKh+Q066EUgLTBQ2HwX1qyjYC3Rul9Ferv8ZJrrrSmKNEalWf3chwnTSk660/sViY
nnAF94/3FmCp4WZywnoY8z7EbvYofZuiclnPLU8uMDDcL6FcHGZHXlscuf05WA3DctSpVDlIikaj
dh6F39yMYkiiAQK6u/oXz1/H5lRQMM3nIaG8bygBm9b53Bht4GStazf7Gc4DwIY948hCr7s5CRvx
l5K+xKgLbpYuJUJ/Le5toBMFlYPh6iuSzxzsG7zaVFxopv1zieHKfpR4vmBUOFzX+ZA6cfjN/aLc
00KmDLRqUTPANhUAgHoXqKhQxzqrffVIzNKpD6m2MvxbJG5ipn3oduFybKB1NdQk+JVX/oFlPP5h
WMWS4BDSVbP3nJAJ0I6kHdlbGwkfX3dZO/AD5hQFw3GNBiQ39UaydLrop+hWLpfy3UnMisk+muum
O+pRJ9U/XXCc4RAtV7G8EbdO7YkzHo45Dc9aAhinQPRumTGCjJgDaUl8Twb9l936YnFzKQy1xDwa
XpC4NzZ5g3O/NPeYa0hxN+bmBxiTue7O9TC7eE7YrQGdQU9tYN9CnRH0R5qI5R0xYlooJ2lss1JE
ktv6DUtkHE8qInd21tkqBs2TLJ31B0gJFLujtBODGBsZUkWnnqqnytmi6nv26Cw4ik9tWtLg8lUv
0amL5hj3JMYlPyBHNq0FhvjBlgTrlsIX0T2f+2Yf57UK5DHUxmRfZFA5sXI31ZpdKGXt2zfJtttP
3F/hpwy9lVtMYiaq75s5Yvh3wFYKiSHyZ6+68/zeIfDFc96M+EU0M6ecRUViu9fV6E8/KT8n9dNf
iF+zI5irarkXrkPgk0IsGXM7ExYXF573fkpzS1VFitYkXKAOLZTR6Zvbkq1IT8pp5xK3aNFsLKIS
PYzwVGbrdFTtZPUPP+j0smAmXao+RGyQuDUvbYW3aDpPpMIaDaZom4cnL+HN7hnrTxuPsByBLvzA
c+9Uzxvtsv3d4khx/kSQ5davtmRB42XgYK03nKWul/3hYx3syY4x/ifCkmtT5m4n9Yq9TqW00C4L
D7ZveGVEmyjWTOjzpiYZnnDEr6p2gl2kNQ0/z6EyjtrBvAidDLURVza3NxdurO43kMXTeGC8mAw9
fobJxEEeRitK9TmkFG/e2aUw4CTH3RCtf7OtHO03IwBXfyPUxf7rTGI1+VfN7eL/565qMu0OETQU
/oPAOb1Mh8LtTX9Sbj3xfk9LZpKUS6pcdJR76wBBYp9g8iTNIlxdi5Ngvg+GwSfDfkZdr8PTaso+
fRlK45k7kKZKv7a9TKPHUTlF/zoiqTa/1ICV61gtWyYfXdS3eBc4YcPOHVr7+k/EsL+4RNiluUe4
Rb3csDS73rtVyCpGD8knfN+Y98evrqVmhXYS9Le/AU37fjU2DcabZdKyoGvkCkHgHAITdndF6W7i
ZxSJKHslw0Zenz659fvck5zI56xoYu+smGiFh2TgBLrTPBfqBOwpwNkjXaDBacU+ityuZMyvkDvc
5QYV2OhBIjAMK4eSVWHwjA9nC8+xB+Kp5kMJ5lmfxjTDJ4PMvWwkdyKb1FfDAxbHOaGBpLsgQyl/
gzsdMsmZy612Dh1iTaS5c3GPqZxtHRV2ryFKnfELPkwn5v1CWBIav1XOGt7JxetXJ9/Qrf7fqq3E
j/H3NuQuSf9uUWN3uDMD578loByR7JKMi/WEbXKpHyNF1Ia11ltQHUsxldFZh4yqKrAT9BbXad0I
dZFLH+abHTUmeP3At+ZaumKvk1gAllL5F5LXfXjsN6fTFB/dRuh/ILGWPlCD9d6zISVnxwPxe5d8
ACfr/KAbFffHSq1zJHGOZG78h1K9giNG6peWbOrifo+kzaJMetB5dj5pIKKVJxqz0roPQ6zsU47V
soTWXRPcMM19tlZ1T3Petzr4dJhNhS+q5cC6VCuSxl2P95dQIHeWgUzSel4+9XFaMTtsyr65ziij
DYyijcOMzWuKmTZ4GFUdN/5g9mKq2I6nCcTV9DZiGLmdb0OQxB+dpX3/D1BCKt/nuBeEtwp/TYjb
9UimHwRoXMglMd7ZDzNkwXhUdZ8Nn1gELN0zxb1bfy/SNfIFo6NDIUckkdcYt4VvXhwLuRjdzKu2
HHul6F7Sbr5ZVjzlUf6P6UxC0sRicZJdNqhCxffVIDDTjyU2juOmGzOfLFiX+hACuYhgMoz4Le7b
MiH1m4Xr2v0YwlBmT7LdUBsXPfO7LinVm5ezxG1efi0VH6+k9ok4e09dw5zpKpiFt4eIzz7L9u1a
ZuGpTNLxc7qF/8l0ZhbriAm85U86a+iNV8Z8CEz0clBcqKdZGnifSJJ/v4s0rJnF0+NJan4fnaH5
2KARLFRsmGVbCvsYByc+tYLgIN4I6XwKWKb6DSlK9+9oxOihu2GequUB58Gy3X4wI9NhyUia+L1m
gl17WW/HJ68ayzY52GzwGDoXOmA1CPZVMiymdwMy7MrX9pF7c0CEcjR5DuyVQzuZCnG9CukJmjaa
OvzCAbaBhsFW/VhkoXL2BED1+Ge10ybP+LSHel/WMcCDlHIHZ1FdLgBA2TUzR1G6W5nFI6yoLF3H
h7AKRPa+yiHDxRvK1A13HF+Vov/wYfPsmI2tEdmXVPFPTkmV5jWZt/R960nWE62sC461Q+01bE4a
o0ETHx9U4hAoi0qv3/LBLUQaPpaeT+VxaUPFruZYDb6Vz3hu5ip6pbEK2FXNFtYkfGsyN1gu6ygA
Ti98vhNZYJslDJqaOjgCxXP9F9H1tX6JLBPvdw0rwfvlpoiexwIwibgjOwy/1bhmSItdXEVFDEoh
kenjMuu2u7b1NBAJLeuQLS6nyoYLyxPHANJ+gyXXVjhrh9uGUrRwv+lo7aNeNPr3kM2SD6PyvOuS
Zk79RAJO0gqOA6VM3hMC6U+OkQjCO8yIhPryuKwQ/lHqKrgEHa6LilBHOya0rcQIinE7oPgyPk3x
7NOHOXUcjgcYTiZ7Yqjb1WdOGxQoBn6On34Okqr3lx2Vz9iQTw+fP8FDRmKkfr3wfXYs5fKO2DpW
LvCLzJWRgBKXfzKtV3MxhE3DvOGeUs2+LnsGmglLl/xXUeBM0vukb8rtU4O+AATHTqgBfwIm74JH
Kwj72RwyhacUI2DVeP4BOBAuuc416fS8oUIx78ekkmE5c2Y4l4ktMZdDohD12a+17qqHG+ZmPIhx
sziXJtqw/qllKODWl/lWl9UUEoQA+3w2esCThFczntPyGi+G3u9RLhnxBBz2kZ7/0QmTjtyj8tyc
Vn3ciPXHuHggwI5sYPf6O7p+6/63TSpTAav7xsp3jn64tjMLguaBT3Tb0Bxy8rmFfRGycrtXgC5p
vFySLQiluJIy0c0jgZzmONB8t/8xQGfChEyF6U4TOwUe4nvzm7fEM+2r1Mv3SiCM+7LcllfmEmly
coeh/luV+E932xrNQcLY1Z2cbrdxfAVHZ862nyEvxd/CgGhiYxA4sR0tZXDXhuu4/KO8957LsK8R
MOcq8/JoJp5E4En5T+vEjOoonKJqL07q98dO2CogmblOL8a72TgwKpvkt8dMdYAssoCQwSmEkXIh
oNz8GCEM9o8Vt3D7Zchxuh5deVYZhk7+FCzvnLNJGuzceIjtx2gsFcaOVskTx4HR3M2G6s/b4yTJ
I5JQ3Eaz90ZvovEJza0jQKVgWzP5H9yzlcKs5K9kyvFZY5M/TlzxoDCSckpeuHjcLyEqHN+EfILr
EiXVcMLdTGNuQIH5PKMDHe1+bn0S7xWZr4JhT42UHnR283M0uv4/4/cw7xNsUW8YdQKMDWBP/V9T
l7JWQwz4zM7RLFV7bdI+8KCdZ51/6Kepme9rnIvqJWIFWvATw60Of5ZdOPtPRcow485hp+l4V2My
gAoj4s4ffzLCDKMLPCxxlZNambfHfZbhtQHresqKCnAuv6zTXhpRFBoTajnEwRfOvH5092MDCO6C
BydpjlWwkdWKPTdzHqdaGKbdnaXj2SHxpttH1Ubd8oBxCAjE8n86PFzt6jnEGgphQuhsu2adE+tP
h9sy1ZSLDDWZqvQVP4N9N96MxQ2+lsFygjSHpmBUyRPIu/LSusxaN2oHXdc9Q9isS9YDX9yadUQi
cEkg5w2iy9p9FG4tdi/wa0xIseUWvfkZMDANcZulzO+9dnLCO8qo2L0r8d7Ndw7xpxBfaDu0888w
ipRzdTNc+Yzfo9XH9ZZNZjz7DPGjP06mwL+xMCFaLrptSZnKbGifMJmuPRVXkLQHLxopGKhrFk6V
dNlimC5AY1o87nHGOVV7/M10NRiSm24N5SEV/RofBVPq8IcP9JDQYEOgVeb4QvQfmuZ1yVO6cAKk
zWJ/rE7TMEH1lwC4Uok18tFXyzbcQhnxM6vHjTmIriyXw4Tk2DwvxZIFucuNXj1aYW/hg6X5XZPP
eSyxIpLA87A7H2IR2VfV4Km+DxwAXHcrRySiVjv6V0F2iRKZooNR+ZYQkXphSEd6E0KTG5yUT1Ia
ozkT8+cxaIuL4MgjijTjin/i7qmnXcpBlp5vdpdwB15CejwJKUGxcI5jAk1JvegnzLJt8L3AkyhJ
ioas93FwstqREJdREyZj0GiVAkwcCswkI0hA3UfMxCRVLwtJpma0y4FtvSwkKF3afU7GJQRCu29G
VxvIFY6TUV8P3j/OU4EZSRGa6/prWWNeDU8Ex6o595iGbYdptWXIWNPvvtLV+nLar6kaPmF4Ehyu
k7lLb7sNtZPxkDLBIB1GsFViZJSVubJ0UfClFz6olNMW9UkMuX2onOG8ra6wL0A7SE/RW0/23VZY
iiHR9E1on4ahDf6pIBj+IwPqRqcsSsvHoKDEPDT1TFXl9vQotMq0hNjBJzYqkwKr9a8I26o5lhRb
l6SsIUbrwhEAJ7Y64N8GReE2s+5i3R4LhN9XbPANYS1Sw/cgAwfS4ni0vSO/R/BKtKv/43l+W58b
vpzuKMYxYqYAkdHuEooU58pfvh4bJ9nqHzJa/x/hohy7Fi4LYHMQB0i+NK28uMyVYsSKpfoORGze
Ek64b8cPU3tfK52Mj3pw1Tu/0RR+ll07zV9RxQiIobZu+7NXm3G4VGJEGVWDLIsD+jE8lDKbyCF4
lvA7qsjQHiR0CSznVd3NLz4Wdnt2GE2DLvFEW97zaPVfrD8W8XEb6+J1ZhQY5DKkuj50GKEMTwFR
S8YFUZXm4E+xUpdsFMG9Mk6u2/+xrY7KPQ83VVFNa6gOPusX2q+2F0CkGGwVkyAQ3Ud+4+cuqjKm
9AwfJQkzJUx8BkVcAtxIG8pC0gOSF8ke2Cw2yD1KjOry1TAj/+3UoVwvvgIR8uy6ZWFvVCgWqmLd
liIB0qA8CsxNYWDdNe6EArfLyNk1h7mtHRxnYOCixxKF8T/mdU70d4Zk+mucvLr5gQ6M8yNBbn5E
HwQUm26Lf0Er45YvlWudM1PO9C+jJ3HNHAhdpDDCShJcT5KXkl68OcbTAoyFvKcHaxkccAcwgOXR
ezGCrQPMQnga3yz5jKeAVCtjwELVwAbaDYWde1X6e4PKr97Jio6ngqG3pcRqwWkAJZTuYwEnp7kM
WYShuAjKLbqqjNcfHd5Ln0rX9MNer+grVyaGRlBRSbB8ZvCwNUoumpxYp5bAB+zy6OPGNPsB5JeH
TSpNfiy0Y/I48sD8c4Cn3sgDg6VHxYvqHrO26IpTNaXupZNChfeMLMlTTu0N80JrVb21jHxg/NEt
+Hugq+nJIjAy3o+ER+LbYWXhg+oT9eSyEFnsWf/V/114cNBkDUvDY6Z4LIpAYHdYUtIh3O68uvdi
JiKYP/K2T1r2FptsSs5UAgijZmldLGbIR+yyWrbxldMA8+5WV9Oawy7a8FaiPAfZyWq1PfZJJJ91
sYTiFN8U8RjRJjnFq5wgtGZkAeq7gRVdYXDs+aLaMzJISZNMr+UdlDNFyXhNJWMX78OTTqTVgTBh
hReAZEn3e5ljr7lvJ+K6J6q2TrNwNS7+WhS2u2L2UnnSSwPdLiBo8KvCB45QSs/8EcPxoPWjfGIn
Rsw94ZxXIML6jxFEZ05Umlufl03EUchYngh42cY+rxi1c3hXwi10DxuDLvsH9Ami/pdVQ0902i26
SgAYlIXLGlRiuGmJSUKldy5/MuneUN4kN02iODKwhnCC1y/ebDvkTK+qvRLv0FAVq7X4lsuy+xBT
tp2HyZvLX8LdCjCKPkAkc6xH248kK3Dm5vMSA6CYfM8Ldn5gskeIujNqksImcsR2i2bkOA4YodTj
fcN1PbI9iYRpSzia62vDTr/q+Ve9emKFCjSsbR4ACMsO6P5QesfFB5fDE3J1iV+OZ8OuysfU1sma
J501LJCpzFx7r6weMe3fVSmFglCkEmgPcBkv+IlpipUHB5/WaLj4YwJaSvdD9qlQXrIDIzmm4LWQ
/nyWnSYWnhblfCV4FqXfqQXz8Isz3lb3QCbGfM3wiaOmzOul5qNkMNKl8KHxZ9R//TZm0TS3aGTR
H9TyRA+/9m8Cxty/aSbvRw5ZCnADPvsLd/XUT22Xq3rBQ0wiyJb3IdZPxjnNAuLD7/DnXHwg8nBO
6s6K09Jma3S0wyjsj9pnQShCapbKq4JjWmEQ8gt1SscuIlkrGevumg0LLbNgeK8tI0kUjbNcqhX/
VQpMosQ63xwx7NBtJssqXmIkcZnX2m/lca38GQCKaLk7yzRb5odVNvIqedbJliWbc+rkbXne3Cv3
pVCNkx6aIJrvN7V5+L433uw7gZOUhPSg5ksTEL3PS39uMfzbGhtoUXhIoDt2fUmMhTqZ7ldC53RQ
mzPe96UiM9cbCra3EQRpdfINjcwusVET/e40Catdy8D/L1ds+ZxOJO5PRMWaF2dxQrgHN7GIufO4
jpiZ0OCdHdwOtKnFW6PfSXxLqPCs0LmTKoSuokiW5tZT1fMIkIA/b0z5c2J53JKTo/DEb+bsc7DD
CLg9QjHS5Z7pUYK/lMkdHC4RYRnPEj/ExKuJFB09Athyn1rj/I4nR69YKzxauLkB4UbMXn+t1hDQ
uuEZcCTF7GxjYxxh8q6mV/bYCvi+DokG+uEFeK2gFi+/Yyar9ZNo3HImouwAM+TI7Eb9PIyjT8id
nFFzqtyYOnZ2DPEDFnn16Agbq0XGdSI2sGaAo4nXdfVpHAI5Pygq3fms2qX8Mg2HMJNVd30rrVmC
w2w38E016p3KGQhR00DPdtVesAHmDCjcMK2vmvktK+soPnbBsszHpVnUd5VRaN+aYv3aN04kSYM6
hOvoHwJIOthmF7LDW/hTYOoXh7a1Qbtbq4aHOBRc/Ds6+eVXVsqkz0XfB00O5MGgdUk/PfXbUBMA
lPV9V1rxrkFMYIrs+/Y3xsJS3EnYtx+eDzfnDlxR8ILOLz5A6myoeX45XdPUzCTKMeLge9vsQniy
WLdAPOJPS/9DUS2TSwjmbbnirxvUYxZH/WWeJB5SABHZO0FrIOpGEKPGedVI+xh2JZH6ukWCq4xp
ggOiwnzAUmjJg6lZMNJh6ZO8YboKzLyAi7L/YmM6uxxD+nlzbGSE8lD48LePkgUFxR7oRHZtC4ws
ObnEdjm3JogvABH1CWShJmywVBlO7YXi5JEsZece6sE6pLgluysIv2FC97HXnuqgYlOOxmtH57fZ
lrOnTdz4CIhse/eKxnceqgGx6oY8H8kgQgbgBS7AYy+6/kR/dXlkrTRZ8ijipnBekaZQj9I1GvXV
jVUwXVZVivFYY/x2do2TZb9XVYCeEFR8wHZXn/hVPK2leyYNSfeb9Qgib6pNI0R3Z02iX4TLm5Tb
Y8Iw4bZQmvNpTrxiwDJu8THFgU3QDbek77tcFpC0gYyXev70/Ix2Y1dMlX437ABj9uvpMZ+1k9Sv
4mYO3uk+c9RTO7Iz6qQFywkvREAde9KNm4AFMwrjzqZa+tlpYnax3zDa0Tiy32q8n03a998ThIOn
RdN13xcjiFgsp/jyGcSEYMF3emri/p4JPyAxuHZG4ZpwOfwXS+IxH7ateWnDRHwX/I4/poZmh0w/
HyRDS2PewIHqkYGj2NB/EwtkH8Y58oCM8H8Hsk8YhZey7fM62VJ5ji2eLY61NvOuY5Il13WywUeU
1t0j64oB6XhY2j4q14fAFSY+ZFKGmOsPS/kE74VA+fSAaxLNvFxxcBJCn70h9yqnT/5sC9sxrmwb
TKtTPdGT02UyG84lvDpCww4URDAoHDeNJoqx90NYrrsE/M072i1fcGP7gnOhMqs+Ul2KNG8jEwAy
Hpzm1xTFyzvYcmaIEsTbB16Jor1nlZ0zfcZlwnI811TjkZmFcB8BLkcPfYDcgFJZN9/WLfv7ahRj
89/kB+7IThbG0hT6KXRTljogWlEPA6s0xmoUriXc1K+FKBzRlY7v7YxVv3nXLElo37Xe1EOK+tv9
SaMwUs/4oZZ/Gkpfsxfe5v2mmpL9FSb12OGFWNovGTntcze5LQa92IckZ1s3w6juabs8+JFLdoiO
hsmJztxxfMmqCLEx4du+t6apv+egcJ0vl2gsAcVktMmRx6Kgl6H9ErnnJ+SAkAjD8zoxCrhAtzHh
y4ZArH7RaazDP6hM0Xon3MpPXxJi8kGOgX9tr97Q6b/Gy1x5mpdMDHfshxQoOXWEOtkv2M52KlWr
YXZnJzdf/Jjh0k5HzqZ+CBl22TP+W3/lJ/buf0NbZ+HVj1Lf5cea+XXQoliuU92ZhASE503gXfHm
PtOaiOJNEkco9gab+noYocG+rrgBBxSHebpkDSP3HwM8XlZrBHN0avsJ/DflPYAl0ggNxohPXGpx
9JAC2q13JsXvyRIxdiyc2wzjJUG7JmuPk5viCctQZ/YhWOgDjHE2cM516ATP48JSwfvC+vhDAQHO
6x4RjKlit2TrS2VLdnhRuWuzt0Edfbbr6A3lfii9btl1suhwZkdg7rCoqIpgDzUBBMSxCP4LByYG
Dy7Gq58A9hr3VKBLJECDfP0aLdxReVwN/sYuEdnovxEsNJS+jMEMKFo+7EPH14y3Zqo9JivbNER5
3aAy31eKuZ4fdXP4K9FqDr5Sis/LxD4EpoAspWm/g9AG0546ZyBVwAuBG6LQ2ZVJg0dXv3XyvtZs
mMxJwRVgVQeaqn3FXgdUzWYaP/vQq5DrhzGKCA4n6itre5gQ4xaONYKUxusPvXf76xQBDQQU6PDv
1hHOeCiX2aJxpW2BBDDQ0ahp9unU6ISHHQs8qNYA72IaMKNwaFp7A4wO6mbCsyRCMT2xWoV5Dbpt
meyjdrGASyfWOo7YzkfASC1rReiyhhtjEC/UGTdEwUxsxjDh1eD2UJ5kPO1ZVdsrBjie/07BHgPe
D3pAYm0LiCWoonnncyv98yymcmC44/DNfoCSHRV0FJzEBWO6nWsK/UzIc+by5n6s4ESmy9uCy+Qb
wjtwhqw2i6VzcMGBuYHB6RzZaD171MbrjjEM4U4Fpullwr2KVVCATNkpDENBDgJy/qzaDYRoy+CK
zSphFzcP9ZZAykgIJuDqjczwa5vQ22/uogSW1NK9is3OJ54Y+DsgDpwXhWWmoF5r1DXIMpcUZeT4
wIHbOfwXZC5TDScIxLG2rfOFvR6TVzRmzdO8Ss64AnKXZPgrxg+MFvBgk4bVY4xC/WnfytvI2CPm
cEuHgAvNs2D1P6RfuT+mzgz9AT0a/3U7dz7fhDHrX+Yk3XtE7i+CwIVSs/O7YGbhDoMTGFSA9jqo
b3FEKrXbPodWia8t9ivgoWg07MbrQkJshdYFg7s2jhmgM1rdeUHavVZLgglJLPht+dVM/G1BqJ75
0mK7r4B2KGJvde0c3SqWrAO3N69t11byWXXSL8lz1swbcLpp1pfYDO4uC2I3sffozt7mPlbP3JwC
HmHEgU58sWePfYzp+qNzFzzzazVsP+cuxgPIm9lV+8TE6VPtGeoEGu2ZHKTvWLGbPR+PKGDNAbxO
QabuWBB0SfescO48GoSGATjef/lhJn/7AzKgSchnYp4u0QthyUem+ndrjyHUb+76I0naCHobXiuq
OD5vSraS0aft2eoRDrNDrM0SS3ZZoPGk/GQFrQueN93d3JYntsz0GZHakSx7wzCk3je8zxdwdqm6
WoEavKvAWBCPrVLsrQsxl8/Fbxc88BBfX0zrIyuJvki/BdlZkCUxOd9jIuP0w7Mdc3NBCfvKiJP/
xMh621dTT7yYjp5lctiGBLTHBGRvO/hpIV7q0qv+yPkGGiRg5xx7rp1qP8qJpwv4TfEYex3xYYoH
tEI+CC5jW2TU0kmZrcN+rW+dSNf3FEnCj4fyMJhgYubX1AovBavC3jGXIrb/j6MzW44U16LoFxHB
LHjNefJsl131QriGZgYhEEJ8/V15Xzu6ustpUujss/faRGDuyWubqvPs4QzZTfgM/jmrk/+j+Ef5
LPIT/5zF7fo5cw7qbTo24mtZHFWwcyrLD7LA5qtpIz8h9RXqpwQ2krvtAwNqb3Z5a21KJtm3dPQy
9NtYgwpig83MH1Q41tEhcCESo6qjSyXG/jO1iFqXjA/vDy5CsCGw45jw17oQF4GLtTw0PTAEPACT
3nc6E09xZB29H6O2uPntwpEcLFlVgOaI5NM8dskfW/J1ORDISJ0NlUl+u4cVyX5xZkuBDM3yl/aB
mDF0lQs7Jx0tJthFkYKpyi7K++sVwsPQFy7ReCr1mL3UbQAFYw6wXe4WUMX9tu8nA4RKlW7YbEzg
+zwsrgkvBMyc7xT1KeUKvtSPfJasrUcaIM9svvgJyP/k+tBR3sSINS7y2lfI3bskDSz/BKX/LcjY
pQ0bNjweV0a4/GTbyU2TT0H/ab1bUDgZ3AQJYuuzwhwlDskIm58oEJKJem4UztgNBUp8e7t1gDHB
kjlPrnlUJr9dX+H5Dno1/GdmjAc0gvRmoudzguP5Z/UAoYSb1pMqebzDADCj8Vj1eN5QqAOM/Bg6
Ov9oQHnrr4YIgCJ7TKHCAogI4xJ1Mll5wlotkRLwMMwTxa8uN90vEVkk+oNliIxO0FHZaLJQAzfM
IptXzlAky4l1M3Grflb2VNGDwNVQ1AVdXSkR7KgIhu9SxSrZJ4XXwFQe4uK35GD6FlCDWdtPfVow
YBeodks3EVBVyJN/01TGa7Zti0FM/WVVQZCc0YEl8doUVy0fv4qUDm8zL6L2H208lqF2Gv3u3gCl
7pMM1LaWiUKmOv0lPPxiOzTZPCJexkbm6MuuuAUtruPt/TIHoL9ZCKJZMgAEOBs1Vtu1RHLQTeER
8Q8y881KOsR54MluuVl45imkeJ8qeT7cvjW4hkC0zsNrRMhiiEn2CKo9Sm7u5JZzJJqzXpX6qN2K
P0f7hJVP5YIeshGNk3ynGRArbmVEDDYdluv62eT1SAFLndW/BYpretJiSj4clRiL3TAmTRO0vf5v
sCEZsRZYJL8YBxIvpdAM9XuwfIk6puPQv+NaVNFGc+2FUtGJlmqcXC3iY6LQ8N2A6sZLEKSjPXlL
AMY6p0PHHlNy1HIf9Z3b7iYxBY+sfPTEUYDsmmzIa9XD1XiqnH7nbFndfw52dZ+3xNiA1yHnfTTB
Ej/nBsH1U5aGrXMVuNKc+zppyX9DSuubLVpW2Xxr1p3TuOsK4sXcKWxO+nbjkfdzbsw2fLkwSYu/
s54g/vGjOM2t7NYghcMyRmyTs2qIrmOCA5MOpTKrNlMYSZqkgDiN/hNV91wDJbz/Ff5mEWOEC+q6
wgFijN2ydStgceEMaZe9dJtMAen268A8cbQU7b+IPbc6hei29HxoRP0N0KC8eyPO3ttXr4rtq8XB
ilK1zAlf8D4GVsizWhog8Gvlv62I7wWv8XQuPkA5p8tnMVZzf3O9yfcfCpq/Oe6qKoSdQFwgu2qs
fLQZtcTh9iImnUTYuP7//qlSTwgJFYAjWdVqJ2nu5qoasWDZILVn41OilbWnoenVldc7rxrydmb+
iyJGm1GE/QjPgc3wl+nOVx+5rTrxYOoojXau5m/82eiqD78IkXriRYBy5dPGkYzqChgL7xBFWPqJ
Q7znak3EE28oTRfuwWidH7mNl2LbGJ89O4+f7jctRt7xG0s4OihYIyyPmTVodzB6YEbmzTIPH4Sl
4F7kicr0IxuBPtr3Gon9p175jjT8zsD2HrA0NOULeDEWJGGsmx94Jod4Mw3WPBWjAWjUrfOKQxR8
qzgFTSSXKzvdwf/Rj3Kdd06kYopJWHsT4TaZ61X/sStYgrMicjE9j/TdyR99EPOYIKWgekQYsnno
/xrWutiJRIsbY/VGATxUY7WnFdPg1mEo6WhTgD0fkpxheySvDKSMXS1Gn/CFMgqVfASwuci84sTI
fiZ+XLivoAxnaF8MuRcYNEo8agwo461hW3tE+ug6TPh4F84kS2D2rB6i5G/YmxHLHHzPvnMuZyeu
3rkw4pOHw98od962FTmW90SoLnwnAxZAD0SGI8GHD9LZjvAqCAySQHZBm4MMeC+xQsRHrvvuCWdE
k7yz+6OCy8NWWe5kbP1n05aFPUWwDm7G5N57ltYEEB3CAvtad+Ul6lykN1YWOTSVsuWylE48+tsl
mJvbMtwDJbFmdfbSOqzSLxPxG/K8pEWIGswWGA+uwsk5r1giC1KMLijCp2DMKYoM1tHYR7ZIODUp
9C6DX7XH0vYn36kq2uPzxPHBpBLxCtcNFs5fFMXjuxQoClS3NULNLR31FsGCS64gFLERIe/mi4/G
NTx0Pct7gmHZ9DCkTooh0IW5JwikpcRTFdt7AghQpIuUdfCEV+ohCNLhHY9T980MK7LvlB/zW4sR
QbP2/ZpFSrl2/xFzUwlyWeOzQlqWpSjOS58XL5iw13w3QTsYtxqqK7AStgcPiL2KvRy/pbLZDn51
P44iwlzbwWn9XVSFQ/uaWTl6h3BtmVOnBesqtBSzWuq+XPEUJW2UHOq0QyiIkoJFRDcv0Duydkh3
ITslnrqyNP1u5n3s/IhQdOOvaXI+cgI3ZCl65xgKXhVhxye8oQfCTx4odFlnlJug57WuyBf5XFlT
6VSPfbishIynumQ7qQYWaokVy23yaaXmmga5nM6NtNVyJb2Q9A9946oPOyh5p7etnvtcIRY7Dwoi
evgMKL8Oj5pvuzomlm/cj97nerWZPPByMObSuT5WU5T+LIpE/EtwEHMhWNP5b93GLd0Oo5YQCOC3
v6kpbunapGqnw43TLT+Ya7F02HL2bmGHU4pCL1NwGRlIap0yBEyS17STFGdPRrCEMEiQIl1LyhaO
JQmMb4Fvwb7dkQb2KcVzCtl0YKe7b22Zl9sYY2F1bNyhpNmzHf40aeP2zNmOxDfppCY45VzW+n2E
x/82pGz1dwjrrkFTlL6BqEraG5tz3TzNdohYIAFGcX8AwAFCB5yaEXAWrb/elrWCzesFqdSnNh7l
cLAumjvenMFvtpS8es6pJrvNgB5UILmADkzxliZGF0FQEHLaZWzBXiLukQBEQR2PI95VXfIcWqez
n+H/y2WqYSlJ2vq0vD3gsF/O3ITC4sH3e/nFZNqOR9+LIxgIo4bHnvvFuCOlJQnlAEw7BHFnDo6g
E2RDda5dDu2YqvLclljeAZ94KYInXxpEvtiI5ZixXmofPW4I6zWK4jnaT5nw77Ue5Vz1Jz8qwudM
z6H8GZW0RtMVYkd9ZJkrfmR0hgFfa1h3kspOYLDBkaedoPSdyTAu+T5IA8GNKoyHmOt2WuSxfAmt
15zDuCkdqLbBuB48xDH5HM/r+C/F9soGw9rEa69jn9ud9u/oa9SldTc7aPVXxFq2G05PvuF5hsZP
zw15i+fGT2R58Lhw3ItL+ir8GvDMEz5fSufbC1zibSx6wnaPGU8H5XaGNdGc2D6sr6ufD+ly9Ekj
hVywiej7/DpMwGI+WB3niqMJe0jbZlw189hhDQtCj9SnqqsDx4nzjIFRett+ImmdUuZXx+0+iUMx
b7uCjQLmahUwmepO/7JjUl+jBZ/WNkV6T4+xDuIBWBIon5irpOCGu7VtrHiDkwYQZ4Zpb8HaH/Mi
MB10YjYiK9iBlXVmXKRYX7t4qZ3PAgviVelGLNsYPI49UBxI7+ngYBvgRslNGI7ROn2uZILaA048
iMiThkiEfbh/4YBz32gEydYXNQgueKw2+4670kLkrJF35HIUtQ4ghGb6oqcOT4eHjQhDbJd9ZBjh
frFL9Ct+hwsCBt4oPzj1bdI+eUPYf/fdHRayDiCShzS1wa1yRl7+0+ovYJSq3r220rP6d+uWqXxx
yS8euDBLZnobxd27J9sovwj23M3FRSg7hmWgcFQsne++SLaHWD682P8OvfuTUia+oeavj3qwJ0FC
ytPCOjT7mCaSjJuJ9tC+PS+Xu1XmQL3phaQriBVCULzZZc7CXYsbQuwWfgv1/o5ODTniae48MEHZ
jjf9pKpXZd3ZPYaavs0NBAxEFtZqIDRm3yWng2SunezILjlmbzjmmYiO2Sz1fRcyButrWKjlL8UW
8b+BK9ENCGSBP8GnrPo4KjGvH3jJuW1E3pL9VVrm04PynOyZAwcgFr7lCYpYAKl1E0zc8s//rwT5
co3lBYkFXmX+n0nkVD27A3mSPWByTs5WFp3z7YwEe31f1clTXZTRD7IevfuT3WqXvJqOcxInJa9C
l97kVUZbL3LX6WewzK7D0ujufNgVxZBkmEFILm8MEwAG+baQ6lzC4RXvWHRCSFjsRJ2f4xqGV8hW
VsELrDzSUmmtgY7rKACX7vIPoKdGZHWAVnUX44nc7Aj6NzecfmP+wK+o+Umis6ZjY5Ript2hHx/0
CMETpK2c5+vkFXTIbYqgzflC8yvvvnN0ofgrlOPoMzh0NY1cSK5Y1ZmJ+LVofr/c8CBohZw9LbXb
CTiBG9k/KDETOZZfoA7ShDPAzeazUsnSnRqBXfcQwuVUl4IbXnRygyh7aJgk1+dQrng+RrEuOf0g
hZ+fmYIxY29c9pTZZbhXbz9jKVjXo1tG0n3SAczxFjYaTgCvBWOlmkFzS+34aYk/1qkfvXRBrS73
jOy67+8LAmAZwXMMt+qfb9HSdjMmKczC1IjvCAB6F1LBMTu4Psnz8b2ezTj/mZx27CZ8X0rY1z4p
GmevzHJ/0H0/ZnTgJvWe+zVF0BvDg/TNQs7xf94NDsEe+GEWPHum1Ok5lQxrD20r4stKk0V0w1yJ
KpjwFZ8+ETF1c0ybwFm2xZhOcGCsGnegU5ppPyJa8DZN7inYbROH8fJts2wER8zju0zrNhWr+XDg
dgdPERQvts/USSP376R1yMDfZ7YHTO1qeERLjMdDz1CBCaNoGNzxM9bL92Q7jbCopPlTGZnZ52he
BrLb05zSk8N5S7ItMtH8gpLiedjv7vYqXjnFI8hL0aLAIaixy6dDa+tH1nQv9HOOzbGY2SduDZUh
F7edYuotzMQpWpeV7HfQ+sTTPZHLuEQdY7iJF691njsqyOwmCkaaVaYB3OLBNaTBAX7R/74zkZO/
UfnhexcMvoIfQ+dze1BQBN6XAZ7+FmC6oC5lmQu2b8sscnFoS8+5UJyEZcWv4PHs2YRym5JT4g3b
iiZPQjgVzib6OKrKay3Q4NxVuxWATnwIUN1+u2llM9YR6fiIHHT3ZgKf3eWEsVc+jQU8H7kPbiCm
0NDAECza7oAAw4YdqPgddOZTG7kVE2jxYJCLongmkGaHqNs/5xVx7O2QjUwKGNwVNQj3QmDrwZfb
JpMzu2z1puiPkK3uPyaC3/4TG1/X3w5x7uH8hE/4gO2wvirgiut2rciVUYrWVuZCr171zwMKlB9y
SGfXQKgyB3sQDMtHVw0O7uYpda4VJUrxrXSDNb2UZdQ38LHC5V/qS11+cpTNL21aiv7Cqpao7Eaw
IHupUm+5g4ldg5KYzFhIAzos6S1fJMOFYWOKEOVxzfH0RICW2uppn/VF/0UGcW2e+G123YUIHb1s
toR+dmaHSKaAxzywfyuuPLwzdDy2W2J9PsUEPhL2jhcN63lHZoZW7o4GIi7UWRNRNlJja5fE75ON
p4lWJXByXTy2ZX9pYEeD8EENO4mBxgnQgYhZO40Vqt6vLExfV4yB4sSWMF4+mkmQQRkBN5xUqOp8
i5P9XjlJ703/OuXYd+LUtM5bspCs5Hhj2feMfBC+OD26wHPOJ0Q7epEh8YTkV4/CqfCoSjZe331L
w/BGGqWxFohwOTq2LR9Y2/vhseIEuRh3MQXOENibj2kYaYpSOICrgOhrlHRP5GbdY0yJDYTKvlPj
wRb4+d9YV+bv9KZ28tTViXM07UT5iDsk6lIn6I0vC+vO6puUvAZrl8Rr+VdVDv2nYEB58FmQBsPn
jGPjIpzBpSJzIbQ+D07e3sxKKHezqDoAayzI1W8TQs/yYjUwbLZgadQchHYWQDuWtgb+iQGs4/Fz
7hwqHVAlZrZp1KhE+dMM8W65QPKBv14A9/wP1qHGysRe75Xff8HPl4hS7OsAEgF2gqnRn02T9cSp
BTtDn0piFEj2Ld2e16EKjxNvHYI59Dh5G2UbuKMkLfSt7dhVPbuKEBTaBfFhClDLfm+GCswgC5CV
66/bTJRYmjFb95kxkHIjJBlxC4GXPhczlXVbWRT159QmVXBIaJkvKVNfoyfbeVO2J6Y0RIQV78zt
lVXOCx4aFhxougFuiMpLf5FBgncDR2QaHntEcbHBViN/gaArUJ6yO9iw4irHYmwmQOPETUU/X8WI
t4kslISX1LhYCX23ki89tzL3xKDgf0aj9lgPV4k5UTfarc+LizkLCxpWbMLUq3utJOBt+jVkkr4W
ok3UfvUrhSw8+f+hiBrGO568v1ypzQWfKAZkl7MYMsqs3P/u3mcKJ2lRDC5DLPVLAs4o2jqOwf2D
OY3YqKXn6w7DHqgk0nXz1xtLDOxbbnbJAWJLmL3rZCwuHkTL5h/xpQDcHOlXHyNfOQ7wBw3KPP3c
weLORw1+YvkRMsy6fzMvGMpTgt0JUZD8MoR8r3ufswj7zBqWOfHffKD6c8e6bJ6u8DASQPKkifYr
8H2SCl1o30Y4INy00sKmP6n+EwB2fDiAgE264pFOBctX2gZ4jwpH+CWUyqWkeLHESnrNkrL6bxQx
FrMY8NmEKJNUHhmFe7Um2XUuRWJW+dui1vlmLMvibU8HbbZ1p9bSkEjO7MnnXTO+R12S9ZtxmLry
2M1OCBEiXfJHVmr84L7SdOl1Xu9f0wkE4EZlK5EBg4GVcwqvy29u2Drnfxyiu2+UpvLwJBpgHyc9
OsOxDwnpH2kluN8MHRbt56Ed6tOiMPhvbSNWMn25p65wZJffmHvahr4IblqPttRhtivGPgFVrLG/
72AfRqRRY1gHeOxpbDi5KrE57QNhRhWf19bZf8hFHBmgQnS6Y2J2vrFFMz0WvQu5MQtD3f6obbay
ZopIrr8x10NKdQQj4xaHBNYxvxL+icY8bQ/x2sfyYpoi6m9c9Rb+Rd+J/oOuNwGsGn1xzNIkAe8V
t9hvc9L0w5n6QEJzFtZYhpTOB/YjmcrgHcp6woY4JlYFlib3wW1U+ARXQhjqhLohp688kULE14Br
sv3ZrYtyzgvNmw9j3JJEQmkMf8SYWOJtOYY0a4EwWOlcME4/4gCMC4knkOpLOABuquIj358iPJq0
htpX4dl5HxVtZCeI5wU8OlVp/95kEAKAdUcEPRZ1DO3+XDMaeqmuHbIOi76nhtxkH6rBPkES8kPM
sel4n7tIU+/9KsjmA4gDamEw4IPh7mc3URu6ZEGQ8sLVN9or7zwrzLnMJnZxYDQF1bpjjaDVLjVW
fc6GCifuMPjR9ihYhA8S4esP0LkTNZOMAT+16lkmS7zEHOuQ1lx8/LRUbTLGmZRG5XF6hWhFFQUz
qUNqzfXlRY0mVjeXYfgOV5yEOXpuNzzyNS3Wq63n8Ffl1EztlHKM662urPs90kMkt9kqxcdo6o6p
nCg/RaScpMWW+HRrWfAzDuxBNsYfDMc5tQlV4AwUirjp41K7U/IwNoYXNNQM76MwQ/qIUl2XvPOK
Bp28M+bW+T1dUGBT5oNaIaM91KYsnxbPJPl26BXVek6lu+LCi6d+ahlbaX70RJo8LMisJLWDKfiv
Ar5x9IStseuDjDyggjjxBQDmwmHhZ8UzLzPXbFhkx97erCUWzKKHNefjhOFxGgbnizS//ydpBto0
CSoPR9p/mn/Sd/rf3URXGiakDCGeSbaqOiCzufccUVcJYCj0HZyY8PUYhn2LSrEdvQkbeuaNrHWz
YKKotUe9vc10t/lbvtRAoCa54ubbCB5eu8tXG+mtDIH27Dzj1IceIS/YtrIMwhe26LXeLzQ33Vfw
s8r26wrZG7Oq08oHLg2U/G1mCgzfeGA6ig5RL5migmz6Edc9VzG3okWKxHeKadSb+VLsuwRP+g74
AUHxkZDvv9Cfk4+aay1lzEshf8OVxC3iL8bqB2l6f/gM2PjthWp0hGTosDgB2T590uABnynGyvjk
ygLTOtXMOHYga322VD+lW5IXgCNKTvuITdU8XaI2Wdxd7QcsSGpqm59tiNh9Gqtpmc5mLJNXiAbo
BiGqRcpfXVMwXPKZU68ETWdDHwVTfpdmVCYSCC2SUzJEAiuPT+jyTDM4XmQYZD7NfjRG/giYIZzf
WIwzsFxGqYclMnn+EswCSzW63RdGHww/UUSqco/yVLBkz5uwGz+jPkvXM9OaniGL9ikk9SRb3ZPi
k0b/pvzPvUOTouaV4g37ZLVgTCnIm52JuOXtQVKQ2T+y6kqugHcjHrqYzA7EhR7M9EpNTXNtIbN5
x0z9H8e+JAlg0h72/UQl1j5ds1AdyxCqxy9M+v6TWbgU7jwaMPTWV4C7uH1ZWBtbDCAF3SSLkaJR
GwlwoD4SE5zJQUaO5/PyCr2G2oFgfZn9QKD+1mZ8acG3oRhPERGuH5FLDcB3C6EivqZgZWGJpSLX
nnxOihBL9Y7/W2cdXte1h3SB5hmwDOWFaEAgJQ1NxyuYAR7sckbb9zDXvEFUMP3BLCZ54WIZ9vtp
XbqrHBt33kVeSHS9X7mQfDEWFfmRrcGMFF774yUNgObtuGwE6b6Z4vGjs5rxQBauATpky+jUCzTn
va/8+C8ZYc3hqHl9bGTX+Z/V7CdX0JPVV9LTabGhkUVTj6fi4btXLhP10NOuQPMtjplNxIKMCceb
ome8nBnleKIfk/2kxq4n89jX5wCTjT7Zvl/CI/IMRUFcIVncLjVG6yMFDf3PlcpO58t1LdXqDlC8
hnkmm0+UlS7PKRlfDBbOUPffjoNLd5tCPeAOG/dYCencc5A+CtUGv6DYrvV5oj/gYYSvsmz8zE7/
AbWo4t0aBqRl15hA94naCRPvUc/69jKb9Z5cgL+Ea5XSt5T1Hjl2vG7R+Ed4efS7kANJ78SZmpV0
HW3PxdwRlSCk2hTnovOcF8LtikxaguXiRh1D5l65n2c4oa0/mOjY05mVn+nkbXbwJbFrbAEfZe0p
TeGRXE1godCAI8DIFiJob5lo2uLK5ta+ZCUP6Yk0p+XdHBcUfKqIVyiWPjA6B2722ONWYYbojVQc
LZ1trotgT/qIFAFGVWMgY4QULwFWY3IpR/RzAOiBLsq9mJqYsgwwRXa5jxDES6CUqPUrnbWJzo7b
jOWfuq5JKDqt8ulagb6Pl2/D/XHlZs+fA7N3YMNaK29XkecI9rRCUbcX9yEDbcs4t8KBIB1IURT/
4R25Khz78CGmPbf99J/GRjrhPh5YBPUh48ImYuxHx1FN/pkHHZLmU8waJnujHo6YJYzGlNwmXxKM
MFfbjDL4xy1krQ4zL6h/PdU3P+VEZ/Y5TQZgVoYFzYqxwWdrwhPYpRfSFepCCUGeXeQwem9TGrd8
LdlWeIeGOJW5UBWx/EcJs/unQwVq7l+YJtmTvYlZgk6JXHfKBciNl9AZH6G1GefDn0lCZbZEZUBv
rAMG5bzEsoU6Vuv3Fr6M+5DlaNl/ZU07wNFiSeQzhWIVfvEAkr3YjoCeslPBL9//reLJ9c62xM2H
viUXpzkJEbg12VU//I8hesC/v/ArumRLTHHszvHCCX9kiAr314kqLuAJ3z26EbJRuWcAWOSJHay8
2cmzPJSXjLAriQ4f8ygnkg98PovcUAqKW3Fbb+MMKVfv/AVYLOQUMCds4gIn4jWmA15CblY48YME
yexceecV6z5PYa3voW7E8avnDeydSbvM5cGd+Rs/4o7GnGXGSJ1jx4mD8yqiBk0ujElqzYC6AmYZ
JxoO+SCaR57TjEKzGZUe6HENf0ZMbbwvgWOFfKQsk5eLW2DCQyOOEvHREnGAE9coEbAg7vWXW0r/
e8A7k76PhBPh4LMgvKRm1JTrxpV45Zx3KDSzBqkVNEF3m2VI7+awtlj1Adikp5ElFTX23hRcNdjg
5cgVk2FbOkmCukispd1FyRJGBywGovkMKlYf58JwJX9PCwgmGz3lRfxAswQmaIjScYm7oGrj4g1J
NmJ4rxEK4uM0AO1G2m3vXIo0As8KKV2wu9mtucPMuhEDJaZvGKzC9nEFU1UeUNKy310Po5TIIna0
QztRibltPcNCihGJ2r5FyOXLWeflqxAmdk4ykiJ8QFMjyoeVst4pGCV/Oy1D7IxxFYBzHT3P2bRE
uw3ewhihacWrUG/s7BKZr7RezL6l5yalxiqU3Sns1zTZg+iknwU0lyQYPlOFdMl1nbzTVisfEdRY
mKR3N/4OgPrY0AWE05r3jgx+iorW9g2XaAsoNIswMK7ED2gmC106dxI3i35xpeCcGTvuZ0ffImNs
MmwOGG4bOo2ObRrSNU/qE/6pP0XmGUd20nwIxLx7j7D2r/xYNuC8xESyq7MU7GYQAO5NG2mbnynp
dQt2QJaz8xqPHeaXUkNeIfqLi+MHFN8YviBxHnz4BtNAvFe6GstrRrEz1lwnLOqrlSbsfq4x5X3f
/KVU9i0jfxDedzeyUT0RUc/TQx+MweOUMNWQAy9yZzvXkC4uvIVWkJRcDPl/enHnvFYArBBtVjms
05vp3b7GE67BEFw00LL4oCOEsQv7Cm2/C7+ev+54U/gzZp1RI7PM3cFuKEKEHK/NizPRauGABZYC
b+iUz+7VUW6cbBcqCOUtbmbqFVOEOWTlMsw7QwMaJypsC3B0xdarVfJ438XgZarKFtykhvK1we4r
rpWf5RSJg7nBDE+FOJMyFimor/eZpp9XUR2XpK3CPRU4fKXiEfILOMU+nt9QnxOAQzblxIdp4pjt
kuNkwwGbhrzb+inP/pBrmdMXqXgf3+pljfl8Yv5s+lTF2o7vFOKp6iXGtXP37Ggv4y5BWQ6RZlac
5w4YFnw+cH0E7itbxmCuSCofxJL6DBGQ7CVmvzLLjn1cQOzfeAufE8GKErTqumuXQPm0hIuw+2T8
XV7cOOg86LQl6QRks/jisl5yGO2dELu8qP03KrhXCrtMA81jT56x5WHnsCVmU8r+qONhEB9hWjJr
sqJcD2SzyT4MgIAmzODsb9hJGXb7pfDFB4cuHnHixDHfMiU0nYjgt36Ns/D/FjDmcBtxgAInTRGR
MF+47meBHEsvJT5C+sldGf1ayprqai4o1MMze9I2mUnaeACe8BJ9xhtEnVfgdcHTYOOIWjUY5Nwi
+1Fwum2GDKwPWXQFBMKv09LdW8xO9+aTOHKPK9TWd9bPbFc6nNb1MUbowByW/78XGZIfWRGtfPcS
Ln5awaSPqWhWLfcb1oYTNaWTWsJfeFNAmLBHI3hoE9R68KtD1FzTVkWHAOmCbpehiZcdF0qf85ZC
OvzmcbWwitMa+xenkoTWTmYCSZqXdrYFtZH/Kyd3oHWxn+FNp2vwV5dU8eVNVv5mMoJ1gTPxL0hZ
Ch48guPnoEVA29BCXjm/OZ0x+GcjD+GeqyP9n43jCYxmDUjCW9+HQOrCQA/dqVzwymKNg17+WDCE
/2pRsKqdUKJ6d2X4tOglbZ5Utfg3IXS9bK2KAopirIDtmFrHDU5DvITwP1gSopTDgig5InBwvjG9
T/GBjetaQlnXXH6axlbcT9uRWxfov9V0ZDJbpkrQRdgC4dp39YuQ/lw+aH+t/3hrH3r7tiXwoPnJ
HIahLVP9+ru2OAuP7RrIZYtnlf7tXDMpXjwEwXHbCa+SG6eOe4wQXet+qrk2n4M3iOHQJsZL96ry
nODa52n2xTMxD0fgplH+OTdQurfCGZHNhbDxQ2uZNHYJLkC6oheZ0/U0ZL7lvZv572liaKiT6bTO
P9Rg4HKaNHJvPTUn7Q56CfWgyGHBsuu9sPjRWZc8VlDDziCAxNYx3S0pLrytu4xj+0DipOee23V4
eaxn3atrIxqrJXFUiBlJrl08cFXLjfDdJQ7ovs4Es8orLWmy+4WYPgGLVgUBKsuTuGTNK/Nw/gWT
D8mNgBZKlxZZHm6j3HUIKOYtHuB2N1I+gPWuj4HLbVXRO9Nt7YSWW8s0VL7N0aA4xBYRpbsU4xnp
whnxD9YZSZUF87EasibkUNcugbnR0fwd784ToirIrvCheMBnb8yPXT8SiZVNK1NA6gCbJMuNIa9Q
1CpJqmeQBsmyK2ON/dc4iYdpnGweo0YzBl7vHgtaTcz6QBS5YE07OGTw1bMvy8E7MI/J/oft3JX6
riCQU3qoy2wkXB4XBJfHmODzaytDzQcLbg4SBdZjTQSTFXdqL2rF3HhY6MxpH4aki+NbVU6cj1cv
D3vqVfBvJzOMO865EBiCjPSRZb3Wv9lOLdFXxt60+qGKFoczPSgAFLbeSLPtrlJy7W4uEj4esxZd
F3ZYkk0wpAZBZH5GWG+OXscffysaUlBw11hgYN+VOnIulUa9Pq5uW5TPQ4ODc4MMMPAvtcYUkO1y
SgRwws/qNnlLs/ys8t6nhc2xIeUNbtNtUxmOVwppwvXNBT4XXOTcQIxyPDuLs2Y8XjYlF1M6RGmp
QHnoYsslOBxgMx0NS4U/TEWGxEAtPKxnXC3xV/GS7kAD5bCEmK9Ail4Ui1a9zXTgr0zNcLZ3HthP
8Aj/4+i8miPFwSj6i6gSIEC8dm632znOC2V7POQgkoBfv4d929qtmbW7QfrCvef6wlS7vkZZvAsd
ayieREbwX7vRPgm613bm4kIE1kNxurKU8IenzHG76orgYO7ePENPzMQzj+OdZ014CV3kuQBN/Lr/
6T13Se6w0ju3lT20L4i/RXlytQMyzMciIhgj1GTazC71YVE5TIhquxLsh1Ld32bTABy5MNGEAkWP
Kyashh71WWVoZjEH5eo75/0ye2ijfkFEC4Xopk+giyFQFSFYdL4YGRxdHaL1TuHz+qc5XDqWcNSK
xRYdF4mo8JvxKIVpSOYi9yBFG1sZ01yn2qF5rzSEafJ2JxSFOSEs4Tnv5aA+bIa57zV6YJQwSHOu
SZGly501jqL8A3ekTR+IQeAkYO9vFkTibREGzwPdm94BYDBfdWdRyNcelckJlXz0gWK4OYMwQ4uP
Wk7w0tNk3Y6lRtvYr4Ua2Y7MoV5YQ+jgAmUXt4FAkmlvjZ7s6TSgNnD2urR7/yHh4cUmVoD9uLMG
gh52E9fet2oR2R8d3xsSfJGMHDetrfxsZ1dNEd7wROsHD+zfGtpgmk/2JUW783w6BPAi3Xwz8X2L
rfEYN99q1AZoOQDS9pe2aeJlOHnDYpd/F0/N1g3/h6B8Tm09PRD/OolbyxHeO5WhLAsinKcMBifI
BhQn2ybrlP0+lXKa8yPfRR6znsZU6DFvJOf0T5O4Q0SYTZC9pSxYyVrLefkw861U9WfWmGHCUjys
+tcoi+MW373TYq2Ej1fYB48KrbiylI6iP7y8iwshlzU/igadxGJH37ma+fvSkJmM66kNStgATpZ9
9TkUz/WspC/KPMdZASi5Fzg7RxWM+4Yi6lBWDmkq9bPhH4tz7nEKc4Yyj5Yv9dJPN0mYwWXQ3C1k
3mQ1vuXGByQPOdhbH7U8879ozmT3XmI3veEJM2jrR4Vfy2l82kNi1SXo3xgy8TfuLE+eApURVJ+A
u2/eC/YpDbFTfOs4/Gcb+ZmGO3hw0I6/e2TG3yFwIC8QAFZnDsSNOT3Si6iZGJAEZc/gSsk3uJE+
uW3FaLmvKPdlfTTIkexzvmKBKKfINHryPVw+g+nH4lRARE/2mWc3uEGRzF1M0sQh0Up4L/aujR+Q
0sWKzqKZcB51S5Z/85K3fwzedxCzvnA/2CoRTjeDSgyPie+Q3Mxurfmogsgmx3bs4rdFl8MD7Cnm
2TUeCERvpEvj+6jlWH1TlYXmN7dc7pfGIxtzFw9tOt1gOSmfqnBQ/xKYJIZgdscoJLIKXFaW9FW+
RTA+LW/BJJ1zR0iau7VcOr9tz5y2YbHDVXRkzRohEK4G0Clp5cnnWrVzjgcLTFVrF2vF1Nilyzpj
zVVHiZ5NDBHJGj2rfkRsUzZjWR7SfvLbnaEyIw8STDuxwsiPCf2dGpbJSRjXCGfalIkmzEokjtRm
dktsyeAcBrLKrX3ued7Vya0BJcjiZvdcL+znx9BxAMy3gcc6v558HWxTi9PpQLTKpI7RFKzAcIjb
Wf8e5SuCqGhV3KLmEdgzu9h0X7mdwmJTUIWwARORMOJK6JimOm75UiHX4T2nkJMbg30FlCymaad7
MkOISGCDAn9xriMG439LCj982xpp5dtyZsIDJoGAnBLUW/xsg3BHlSfC+Y19HxU0YEALSiSwdqCl
qV0j7A2M9dtlOr3Isg7zm3qJm+Rk+XF1rXLSs7EC6nF0NlO6uAR4S2Y9uxGb2eeEby6+SX0wfW9U
DtllEG2VrcbasL4a4iTEz+w55FHh3o3g8FhO+8FjA6w7xrqgt0yVPZhHfha/uTaWm6MuHfSXZ2jf
5fQ54hhA1Dp5YXEcmKc9gQ1Uf0fEfajzx9KWnybqh+lK9g95nqhmoTgD6K8JBeux5m9U4jTsH+3q
B++FupKXi6zBxfvxHBiHEGKUFFLcK4tRmD7bi1jYekJlGe4q2+sJkxFtaT94y5S6R4/bKEQgbsm8
bQ7DmBdGI00nSmGAKIaskAq+8pSYLyGVXwCnzA7kuAETnVs0Kyz2WSJqof7ilVKSH4IQ6BMqnTEg
8xjB7qZMO8YPuBwNjBzRzZioU7uDbl/NPmgpSbeED6/EA0PlOd2GDfHcB2mEugE3EX2PAZzN3VDY
bvNBHTlmBNtzVnw5kDPeYJsMZIXE1W/QjuZYycl9w6gR/CbcyORf2HQEOMfJ6yLt/C5EcWAY0ADI
w64CRYH+epxPk8hg+DWkgryh1ObQx2bHbawjwX4k0A5TmsT4XnSBHbz8QauyfGHWdP/AOuaXcRTL
HuZ6GO0OAcKiNV8HK15KwstyWgZKhi0uEwxNIaXgBznR9sInH4bTiXiOYfUP0pzfM03O/Ac0VZVA
/ELFpa9e6vjLLQhDa97hIQxwmZOrAhDQXmFcbUWXxLsdQAtsUVuV37rxTXduoDZBPAjcrLhEQK4s
KM1kpTx5gj+VbSK0moyIUeBzfDbIba9QXXPMhmMbPC1NT/QG4v2UGOsBtxtvA7HIKVfoq9sI6y/2
eNs9BUDLxOOU9BG3NxoDklRwq9W71i3L7G7VvL/ylhAy02XFvIWNkzksaOf85Ng6h2OdR2R2/eBw
QRLaR448DWSlsDbN5HTrh1knzxnJnIDaqPlB3GNEInIlDVnm129WkZU0YildM4G22OT37liSwCOH
0emBsSWm+TO1ThvsXG33y5F1bj7fKOZabOTBMFd/UReHfBAZ73f9WfrQBY+4DVxzWBOD5jcvt8Z+
m+UrEBTkBREjLLt0FD65Ge85lav0cZJh+oe8RLjats0bIms3GQqWjagtHd7HMeXUjR+WnYbOixI9
OqzXOYSYgngtR/ar5tW1nZeKJVrCbnTuqq1L2rqzXUjpHJ8LKvnkAFxLPNUxPM6NWL9lxp1lnx4x
/eQhI46aE7WIe4O+yJTiVghVnsieJMCCFmnRJ2g+yAcySvvPbA6wOISctKcR7Su/L6K0Byg1fvQN
kCzFURP7mpInaskHZOk0X9lqEGcRJZ4FEHP0wHcpjtxX48xI8QZps0WdfLcF39hb8144rnYfknlc
uG3w9yMRQlX90ifOjD9xSfV1FFzPodOY8JBIm8kUa9pqQf9bSEJvUYK0T/QTLdZe3EW/qtSuvhA8
YAgwmNLhlve+DFDriuYFuQbp36g86F9aKzcRlMJ5SPZD7Xn3GdvDBagmNtK01ct3zfse010NwI4Z
1ns2Xk7Wf+BRAN1GsBTww5JfEJxw4rAZhy4DiE/T/iHEckMnO7qcOtW5owsb9y345Wo4sFJJnT3f
q40FPjGKjVMxuMteM98Ju11bs3/xj2g9es5HkcKptJ+cPKPL061nWce+duf26Dkdn4KTsmHgUYxR
jWTWLF4H6ZmCZstCn9AIZk47kaZR8DstRRMRDUWUB/IzDU2vAo6N8spMHa8Yk9XiCTnjPN9lDaYr
nmXYtvUwNlymxCdcWZEODEQHTrcj2ATvi9UHQ+mJvro/6goO/RkhJbqrNIezsPXwb7ys9rCE+9nS
mCeqsbtmFgXuy8Co+dRak9MzG457qsa+cJAAknwQ4x9C5dDfGIsLY4c1hqOTELYqvvEJwYVg36n4
nlk7YCCDe8fsAyWX6XXMeoJUKBsSmHUxKZUfKhfFNYyhGxDLjJ8GGzcC8d6VW4alHOeRpdW3RGYC
Jk+j7N11zMsZMVTJ8LjEHbEnTB7UDXEcZDI2eRRf7NxS4ZsWw3AqCAbJN74aEUwQDzajMQvJjqIf
NO0iRXUE5OmYW3aySfAEEQmsL1N6dVfagvSqGsfa75LSde+QVRq5Fat54eSXyQToyAvpwi0ErQa1
lStPTTKDdh08IggogCqlDtQvg7lviEraFzTowT4Gz+Hedips9b4l3URuxgFIwSHPHCqukZC17DzB
SvvV8YTuDpMi9E3CAv+1C6Fyp8QPYH3DcSFm5cRKKl3OejRQCtOMgp03WZKuDjurjY89+xwWvYHm
ir5rUJkELt9G14ynPO+6P1029R46J0Kf16hvIA/c2+3Qpc0tjlqtxpNPRF93kwunsFH3cJ1+2LrB
k1AaSEQItXTJV2OciX2nxsm4Rf4O1bGljfnSQZOP6BBmPY/INYG+fEaiqI8wxkrxJpGI509QPaL2
boKORUQr7H6wg4AY/TU4NY0w3zkspJktLvAXULHhJN5oBm3Zs18GaBICwrUV6/yEijijdse9lMed
f4eTgnAgNgAruWUhcWje1k7HliHPx251s5Q5QXdpzkBRLw5kjS6qrLNOeVmZBRXMzom368m/QbvL
8c++vJhZ2EZ7WaiKNoqnUkbZwUmIvoTaMsAgfspLYYcrlsXqpqcQ4T7iC+01Zb/JCbac4wMNRiH1
bpnr8I9nFXmy07a1dK8NcW75rkCnfIcRbXpOrSgzG1ywDHomuni17cAZXysGkk9lS6HMxrIzN65y
0W562PmfYitO6WYMSe0HojSzc4CUej424Gvlp0W3nhHcgiYo245WFsP8W9ICWGU3dsvnIg3y3C0v
dwFdVzimQVMLnOy7T4dyDcUKja/vXMZb3IcMQFG2Ky8vIpaoCE3nflNGDSoXEaRA2mTCiPhuCBCd
XBRoOfaEZYRqcsdd58kDQd2WIuKCjPL6jgMwkkg9Y4+tJPZ6aFvoxkGjHCVDNuWdwFWBCN3Rv9WD
s3FYQ4JzR92WFj/KRZvGacm5jDqfAC6oajl5jggVqQMS69bSkzNfhyr2mr8MAyemN5EtfCzttZPa
xwooEtq9Aps7tnlw0Ivq94jy8/irtlXo7OWUTPHFAcAyEHdpT0m0fExcV38TNHITZVQnikcSX3Ap
7Bp0IxPFblfYd1karo4qmt+3tsS998Q20pUfjdtboD0cOdrpbS2W1ttPE5CXPSLifPiV9BAyYtWa
QMxoRy5f745trleicKwj4LZUOm5yr8hIt9E5pVmLBa+Yx/YOj+eY7zkHi+oebJREYQj3Lr5NPQQd
D61Ng/0dTR00qL3dySlipYzYM8FBz5LG//EoJ5xVEBwVHy43G86PgSnWTSgAMX/MGPYQxpddI1L2
bjW7ImNY7TU7Byt3uKfIh4jD3wiD+CuchsWPXySmB5aKrFjS4FizcB6/O6nsFr9u0lgHU7e+fVS6
p2ZeYAUm8IkCgjd2HTqxkEQsFRmBlbqkxNo6FsEqbL+ToL5FGx7GJK6li2ThgtZljM+d3XoCmpf2
zfxdEyYcHEfpsyIF04tf+TPPqJuRYzpJvBtl3cxILk1Y3k65dmrC0xM66DGCDPJtGw+6jWEU1SOH
4BKI7iGBcDvg5LNZZYWJsE7Mfu1plwAeDw7B2IB6gdasGue4ZEs73QGmDSQTN7g5yIDEFL5OjDyK
fVeGc3AccN50hwbFdjZtS68vib2HfyOeCRQibpPhlNOehdt0pA2nMi848zD6uGBN6mhk8Ax/0gqI
D5/ozbBYLE4KXRCJEEr9kPoGRC6UhgOoQV3lpxL0g6yxZXAYEqk2BjZvLXlCmdjMbMybz7zve//F
18hnCWFqfbKKTEAU5rbOTOJ2GMzpaNkfMwkLm12QYTjhX7Kt+K6GOa+2ePA6s5niSMjPXCVtllx4
bwIXs3SOWh/nQMWJ+sOzVtJhL8TPXGPRRqDMfFbqG5VpHzJmK8lwYBs2QX0CYoThgIa54Xdpubc/
JkYf7i3rilz8+hVye/S5kwXSGAW1VARM5AxDIRmTaO4LtPSgHAN5cpt4cNEdzmwUbkqfQevJSJWu
FkjhcqgTH0IOFo4ahHk9I/+th77jT0EZN/5F9MDUj1gjRw0kpGjQKRJsS8eNZ4z11BOMQVMlDc+8
tLXv+5jCWatfA3Dk8kG5YHUGOLtQnrCH1snwNFB96fCGYXYHPW6LFTSFyVPhAS7SuwCMkMnuABbW
Rh1qyGta7zEDOyXYxUoEQm1B6WOenslDMEjaVbaMh7zKguIzogwYL4oHrz+aqiWvoozD1LBFr7rw
NE52b46NsEnlszoJw4ipBe5XY88ziUsrefTMtL8f0QYniDvbrnRghhmlSFWPQYDty8GfzgWtFRJR
PqRyVyJiY4+MWIF5WVakT8hnNWN+b8xJO9J0DdsZc0SzqypK/p1lwp7KiPEFzVpSkViHnNrZdO7c
JyfmNd58Clj8iR0bLYGeIkvCkyBo+ZtDnhljmfnytnZ7gm3RWrzrQjjDXpR5ZfCKd1i6JA4SRkpe
hIgACwJj0WZKxjOxUdFvV7tELDdepLpfNCOe90VnYzd8Jcjitj7aFu9E4LI2j0jqiMIZJhfkQp11
ZXBgrAcXOdedta2JW2Pb547WyC6PA6nbNRj9DO4TIpW/c2XqC4KRDMpevtBE2RTt1EOFN+H8iB0c
bgpMKS5ynaeXrmvr8AKJYayxOBeI22KC7J09mykqtSCOiTEJspQHK7DqDElnPXkLZyI4R/S9Kvmw
+jpdTiUcx45n266iC4cA2ql+VP1PwtLxRRRiYuOLDQ35vF1TDlcS9QejKcoEZuL0axuVq9rbTHjo
IE3MPu+ABQaVyKXQD//YkAO8h9mlDtlT3PjoT+hPkhsSZ4LxHv14lp670OvFJZiK2duTFpG8dqNU
CkkwLeAVprl+yxSKyy+/ihnKVR6MrR3yFzc+NLlt/YmVV/z22Mwrvg27ex2sZcZnRQ5guTXIv74h
yOD7J5uXDUITrZmcoy/0Ez7l0jkvpLn9FLHf1PCdoI4j8muWlBTB2Dhs+TJz6SBy/vYjwjAIpWG4
PJKlldzXYKDmY1SWnt6y4F0DbWoR1PuAhGeCZ9qgOiE9TuTObupQMwJF+fjYO6yaDn1LVNX90jPY
f2ZZRTIHn09Sc9oSmbRhX+Ad6ZBA6CVd/gZXwf3n1Wl2QmcN+h43V/oi9RDrm8x34WGQvQMr3VeW
uJvjETswcaPl0yjkWB9Kf7YVqUuhJF4P/K3eSD/tnnU15cymOYwOGYrn6qjSOr5Xks32aXQZdhHF
U4R4VUfiI/dWp32IUjKJxMYNmD/fJ1VpfPDjg8Tx0PWKeUycWVvfTvElCGaswZkRy3QOLBs102AC
SZdQxTh+yIXWd7B6ieCx/AAbqo12iOBa/DJEU4S+dazaiKSMHKFAzvBZInLCacgamrBR66FWE6RC
YDeZu0GpFiPVxP60ntY43Q7a5zX+imLcbbsgsrwnZEeA7IfKxI+6FNlfaWXitmJKzhzuf3KXFXpo
+fNlWQ9EDPkoFcu5h8veZ0zSQPRWtx7sCkRjfSdYYeL+DslFgnGWryTD/gKAIECD1i3cNn5emh/b
pgQOSDcAvRHU6XkknmAdM2EJRB84SvK6rKXsd8Jv9HxB8B43tyjW8ElMWfJJ0Tf7BHs18cuAAcS7
MV5CChZ2h/y9svrmOyNQ/m8GetO+WdOdX6wWHeaWJWN1o/mV0l2Cv5xpjU0Gx0ttd+FbzDn65E15
UyD/4vAVCPNb8VKC2W3OJPSMB9Z+fMoqCggndBvPbAMU6R21DTDZCSB09M3UykXNAbqsOAovc52T
0Cr9WYRY/ip2S6QwDkt2DKHaYtWzCqFOVHozW8qQ357UahHjX+XVCelxhQl2JdoP4r5ir7vtoQtK
luM8KYxNag+cp8wZmZHKtNyYYQyAcqG+v6K06uMz36ALyNlGEL2rhJez52hCGrrJyiPA3X3R2Zce
Y2O6GdwJsxU3b3U3t6kZ8SwYG1SRY1c7dwG5c7ssrX4bVD58YH6EsRNaKs/3QUwZuR16e20Q07j5
o5kFAUJJmbF9VtbY/W0XgRs/7A0BSWhFMl9dCqfyx2/seExnARL737GZeSkHR+ppw25P/BKFOv+y
aK2GW71EaDQ3fhXFPzYKnhx43dK5J5WS/r2pofBwmiKRdw5oy1V1HbTyqkNHV+du3UB77bMsI/bg
RN2FB7dNBnI/iHddX9q2fzExaJY9W9SVL4iGgtAkynZS1YDC0OxmVeJiQ0LntjW9xEURJ4nz6bMN
9m47EsKmlwpLNaQbNymJ8kWzhAPaGmH9uJFln9UQFkS85C1Vsd9HXnVBVUZuKBSK+iezFobRKXX9
s6pl/oG9LP6OgOOZfTVzdyPmCGlM+zHA7p7K9j5qKBK3cTJCUq/7Nv4Et40nCZaTz2aujjSzoJgd
3iZgrBYhtFmGnRe45GMRXlWU21xi/Sf0PliDCqUln9D+sG/0U8KZJyK71UNp++5fKAIj8HPZul9F
gpzkhAeDhtit0foQADYHe5+Io+rexUuSc3+nIr+zBe69O5O23opGBYqAs0phOd8VnlrOkNgnuIXl
BEdRlGHj7tLJxgTTmLyTO6fTA7xM5IX9SY/1BO0MxIZ9tEMEgvxUJYFGPXySXYLXWGywfKjh0bR0
PBvV4l+9qTsvO1UDTcJl1okGGt4yANgs9D/ePrGGjFah0vOZjkKiECbe1bfujMSbEZxERM+zx3Xq
ju9MRRNxXzasEf7htcG8vR+CBgLpYURhncZXdn8ESx/ZM7hdv88CjKa0H87oZXzOefxsTcJLITSF
0dDeVoPnvnKIB8HeS5Ks285BEX922Ci6v8uM6VruGeX29tY3GLoJ8ZZu+aWTwr8MPZ4CPCcoCUqC
oRAe7/JZDvqKDm/uDoOZa/SEKGKsaedRiUU87Y6FNVJHTO6eWPFik/AA6OpNPhdOCLghcNp3H/hr
fcSa29R3M3ZRCy9lBAR6C5erSh5IA0sdBt8LMxtENzOKYvamoB4wnZOSA4rML7a5JRdzMRyM6Wnh
gEbmRZRgjDEZjdEZ+UhPLymDcQ0f8EMODXxwxXbxxPSaLGErsQB3ZXtAVWSXextB4pMX4zzbBSWZ
QkxTrOI1IzXAuUaNT/HKPAK1KYP9Vr4ylBt+Q15gamXljcQETj7XMoYgX7AMJMx2y1OzHv9Brcuj
33hjcGpsJsssteDanNjtOPFfIr/QQsIwlP6hbhLU3wGu3+REqs7ssjeXraguXjL0w18ueCe9Qorg
88pw8a1knVo+O2u9/oQQIo6eQU+tC8V5kRALipnH+rDayJODWeB/ccfFyjlJL0ZzSRU7vAdzMqfH
OEa4vNHdhNOMhhwdO628YK6S2DQvPiUjuBq/UOU2U9S82wqBkv3k0dOzWiiJV8/uE4VrlRsArlS+
gHumKAIFCdFBKU9BK2rmB6oeh6wABSrqCvHR++2gdsy3TDFU9zLagiA4RuIa/VBgBecyh5z0aFJK
348GG4V/cmNmQyioKoMfPVnGzRx71vCeJJ6qb2qDnnbLYLURTIx0G9679dSJPXNKwd1AZGX9z7HZ
CB5Qr3mAT5MqYQLqAvd8RvQ+FucxMUzMGMeEKJ9ilJ3y0UV/+jlgEnOvLUnG/cGOKDAAKzh4gOac
r+swkua+IiTayegtjr+EVO22RXPyw4AEMzjJAfIWLeBkA5An3gBVqhU1yUtTqvmLumIeH3VIqDOx
Rcb2jgjgHHxEViNVuUGAXjXXmLY5u5DgEGR3Tc3uZxdCNWRjjQGkYraDvtzFxYk3ECi/44JcZf6t
gDMhx2p0SHwAFrbutkb40rePU+lF2cuQjymif74WDq05YxfPNRNG1kPq20HbvtBpGOJIYzsuWUBZ
S084hZZR7783uFYmyBYDRnb+i3LD916Fc/c3C2mjT7ijBu/EoM5O37nybOuBgbmJnmSc6e5EGUPa
oJkCFyO5a3OllF4nq4cJaXayX1c+9kl4GOH2fopwi56abTarJkEuSSTxoEelR3FKmdMRPQv+wmrR
HMkDo2lDhe0QcKRumhgXzt730q78gVIA7GJKgvRDSxOfW6uxmJH4tuMQ8BGNr47PoAPNnDbT2R4z
jGIyNv5PlHVLt22ZS5NIlFtcokE4Onc+tsOIgHae1d16g/nr0NV/Dx14Q8y7gUex/6th1aASgshZ
dXZ7WkYxrAgrjctKhKg92djMeQNpQMEnbSu13EQB/iZGXhMgST0qoaEGGjJ6OsZC8Tbv0ae0hZr+
WFVaPM5JmCS4qRIPwSZKbHDOgPLep4b7EZ9kG7+KBBAMw3ljXS2cD9iXOl6oLXo8qnk0a3JcY3nT
N+TW/b/UNIiRLBT4LJSb1OOPgM1gnm6lcMwpAP/ixsaX7CEmjlghYwDcedGAPxL1N8rkyizqPffz
rN5p1PYfyPrZ7aX+ZMiexXz4iaTGIUSIfJWz7xFptx+Zi7/1y7ri6Zxyvmt5SK+ADplrFnmthndY
o8XXsjjdylkzkbVNgsF9hB9knowT9Z/kWFb/nE7m3xEZtDeOYwbIjg26/M3EZY73DWXRF7NRhFft
rNtm3wJnsPZhWWQf4VDBxbORP3+mmNeeLaTxCepm1Cc7g4/xrkwI0dqEbY38CrJb+9PlVCsbbL71
K4YK5zUUrvMvT9P/E5yGIdguqmwRZw++FuAw7Zy4QMTHLO/iyt7xqHEuTihP8x1L5PKiEGaCQyL6
WG8QMAJaNjBMKw49jalxlppEIzyT7DGyiHONpBT2RqXycQ45MuO8XbIZF4VO0K5tVCfoCOj2rAKb
n6z/tbLp/C0Jm+0vdVad7h1TBSkFTAXKM6uc4NKjORTYqySLcFU3/K6awJuUtiIIixvfLXrcRpxX
AwFS6FaVQKKCXDGLxiOHQflrRi2/LcN5u1LCS+tmaHz9E7DhC5HwlRVpsCHz+H1sgcPaD4vUd71r
q2funNg/kc5HpsOMbBZCRsXntBk4V+nerDRozy0TUJh/Y1w8t7ojqNLhviblt2Znu7fZuPyT3WC9
GATBp0U3zj2g5RW5A6upY2WWJ+hNuNq3Jsyc8phGMc60OSnUpS2W8LUCjTFsB+AOiBvrGtdI6lCk
IALB8xuyEHyw0MzosymV8zSOffKoI5u7MJaEakEiiKc7uxsraB0oyd1NArHsgtNv+RYj1fk2ccm/
3vgTXTgLVhubrRyn6c2IGXgmzShrT1bWLeJst2IknITl2UPrNG6H1usf2arplyye62tWEZm1QTLD
4Mzrgu6xAAXJmCYOpn92niEdYRHmH928L+pDL8gsP1gWqfRbZOeEWio9LX/wVOln1Y4x9YgtsJM4
Co/fgbqJlHPe+3rcCotyal956WK2JlUwr9DSiQ0zvvxB1XFGO7QQpgo030t3GBuzp5DGNqBqjMqv
UEhE4UMUA6DjUSA4q6EnewphAPFz2Ph49iwR9CVcbQrbJS4tRm1Lk7+24YxOpbSMdxs3duUcQkon
vQm6jBM0bpkkkSXEwboJQZZ9tNMUYEn2eQAoGyKeDW40BEIcDhDbhya1HwhI5KAC02V/IaREXZos
xj92c198eINTfIBzqT773kVYyQchb1k4ZC9R5UOI7ivG9eexzMpjMcEA3E3stT+R4dAiRYFGym8W
RFAUDxl1b+DU8Dgd1ObJCfYDy/EO0+t4lhX9s4oQfAN9mtlztbyNQJuahnpgZFpPNx8IGMc0j4RM
5kvwQ8B7a4Cbee1HSbv57PoWScwYQBR2IO0+zriFpr2FE+tPkSTjvVFY96ivHY+qbSzlsgqxGIMB
miteLYHSa4OhVKCJjOPQ7Bj3dNleIAJCyNkxCN50Q7hC2dm2MM6pA/tN8QKzUPerfN74fUIQvcln
5C6Cad8p6MAe74scOcAe9QQoaBKP83ePSDCxWXJD4Hnedgri3JgQGqG7iEZMyzzkw4jt/gFhTDPt
oOJn8WfWJe6/FKmTv0HD1TFfL3pMGGVSf6UAHC4iNWskgLFhFtN2xIq4lbl6hwZsz/dupFoOCIGN
tLWN25/bmA9xC8qjBGDkaHifGZ1LfarabBVeQqaABqVbEe8tgMzjBYAly0TZovBkWmF7d/7Shf/6
sOqevfWnRmJnbLjDbQzFey5t1O/Y9fBgjN4qec1bSIVh1ujnfCqD77DtDNcohyDuVQgh+1k4EtYS
s9BbOUjgm3RoAHwUKDUCJCEwonhmK8eixnHKiUAEsHK8iZgLoevo4kiMcb0Gk/CinQa2ayCXDOX7
PiWmpN7AViDGi+4YA65NM0T6m9M5KX5FEd9UHERMjYmQ+WeNXHpbC+gL+w4fMhA+mGqWqJwyUuec
HIDoRoQdBiR4us1rD2wQDhmr81uWwuyxhBjp7oRtqveCyNwM6H4dvaHUx+0ZxcY9Nj2bS74dbOY2
aYVrkuakVtt1RffmNOVnW5RVcqGEkPcqWDSy8CZLvnEm16+lKhlAN5GMy5sY8AajeUswI0jZJXWH
dlT1c0RwDgV0HntXic0JKs/km8847rmn2XLIdpfYThzsR590+41wygZhDzPrnWHVpTZjhkUSpX7X
3ru0vlj2PUt/86oTk+H7Uf1vwvZDyiwaC5Sqcsi+VIix2h3oJQ+VSMBDYc3rH0NSiBg2ZnV1RsHe
jEygAsLI1rKTcUcwOe8F7Hk2IiyLV4sz6TRQLFV1LuJkXQB0OYLBAe8wMQYsYLmPdILc1nUnHlO+
0OpugsP9E4MvIgNn0aneJn0ev3XoSSfe3Kq/U3U5WawxeFs3Tj5gXynctif4IIx+ecIZ6AAgrhiv
Z+KZo7F8jpeqrXZe381/bLwXj6wcem/LgF1DAAeTdRct/apdIMnuPQhmcya/VootL4FYMVURTA07
HvMYXsm0fNhona/YAXFWiAG+Bh+fYPAWeGODUJ8IagNsNAH9yIdBvz9PNkgvwWaVsiW3vHpXhJZ7
tXkaiXBJS3UhExyvEl+nU+/c1mV3OE8u5VhP7KTYWqZ1WGJTn+AFspfQ7Nvc8ts9Km0+feCewVsh
U6a2CeoeJh+6cU+dtf5qTWnrd99RNHDlNDLJ6FE8P87l6pWivFW7Cup+to568MVqilqMQ4WkMRtw
DZxabDfkuKTj+ErUYfVM6z1+T0mW4yvqSM+xGDY024qpJZcJQeNiGy+lfQThRcZX58RuQ61U5W9o
1tu3DiBfxvW4WhlSa2ZlHcL4BtOQEfP1H2ln1iO3juX5r1Ko5xZGlESJakzPQywZuXjJxXaE/SKk
7Xu177s+/fx0ewaTIQsRsKceuoDOghmkyMPDc/6L2YXO30QV5ewgn0RQh5Omfw0QyzpOBQ3YjW1S
x91jIhfat6WCWXbwyVo/1qrl8QU8PAL81SfhF9OCvoBCJ3b190GtZc8ACwPAOvDmIWp52fA1KMi2
tkFGrXKHhKO4I3TxpK9BoSQ7DbxAfwuXwP8Am4u+lkntA7HGkHsHv7JURlvIhrYLNT/0m61Jrxvt
dD/vv6cJPZ8bqFH1XuAoQJ+wBG1DwbOqtB1t/C54psLsk3AVubYboELqH5ohoiPuZglAs1HRqL1r
8B39BKG3vkVHUKdBOIF3pGFLk5UethG1+6idPBQZ2BLmDoEe82urNchJVvhSNneBguN+M28XyfJy
iva0s5Hi4AmKiCXAwQqrLs2xyxsN3jNPKEzCRyQG8SIf8pIEK1EWkhHKwvMAlBJusPRWax1lRDfv
D0r0Zbsl/eTugKdcPjtYmPk3pbCHb3U4zEIwlQFjmKarBYQBvAduXk2bv1JttVAzMOChbDTwxp8j
dG4QjxE4623KDPTlzopjJHp0PQQdUiG0jXpdmIvXpkB7egtJ3/g4IUMETkb2WEp1gLawZ20sgrdy
Z7XZOoj76U4MUVjfZKmdHNU4BnJTIL4FAoOEIblt6sLFWxoqn3fAwouHCPVDFEwrHjd/R20ECdJo
gHPdpZpTI2JILkP10eot79anWALjfcAVGxmi5P00dpYG6c3vsk+2gyvKDt6E536IiM/f2qAP6Bbl
pRK7MvN6HrC4/H6nNIAESTvUBWUlunnmE5IxRbWDcBk9hnFl9uAa+ONOx3aKcwGXBCduRZazM6UW
nCYrBfbth6b/mHSZ2ewxfbIOnaNjtTTIuH1PwjeEB4NHZbixuIh0Tn+LyE6txeIHuk/Rq2iRgNlW
hZZVn5BvV0+p3tJb7Cej0g+yBRoKcLnieUcXIUTWG2EqqjxGGb3CO83+gl0u8m2ie5A2MKQU016z
7ECD0gW9g7AealRVeKkgwEd2F+CF2e24MCtSGQS/Tl2s0O+r2sZ+texJVZBjTAES0w9mz2q77W69
VlogIXG2y24UKe9fJiVIfxcBJCfDhNfyCF+IC1fmNO5gYTV/KYo0FUUJw0FjCVqcd+h0aPeoVcj0
C5AhmndF3Vh7SipAQqjp8ZRLEGD4RMWteFdSloNklVRZ/ylF59DZgMih3wI4B69lcMwGhcnIiWYV
fwxJ/VSGt7UuU4ddnI5o4VNwbX9OQKuifV0BstiJxBlPMdH9Z0Y4ehlRpg23mbSnveLRiWx+7ssv
ZhtlD3qNwcnOyk366KbMv6WOCY4GaaniEb2z4ONkKgumQZuMf1OnHf7S4bN8JZUs7hUV12hXoPyH
mJXVpPsEEdIvAR/4mTYVUKG4pbgfBjl69qWbWYDK07nW5hZtPdDGSXGjgs0Tf+CEIXVEstv1BUrw
GD63P8m+qKJyKIsoeQI1E9iAVFXeGRQjCM87EYwtQUQ3ZOe+uJDRspsm6GxnY4ixj+HbVLrjdZtU
0Ylut5MYxuZdGBs5HWaQVvU37AFYJiemy0yJuw51885Hvr+leZOPJdAjCst02rPJoOa1FVpKDzhk
f87uGo0ZHhpcBAe63aPOSSmF78YWtx5g2Lu+buEG0vhDVaSJXXN4NLBRhUwhiWDlo2c4Bu0bxAVs
bNkiO2n9L4Yt9FRtW745FNAykvgBIJ2FuuVLhFU02vl94bQPONq51o3VjpE82PgcZj8gtRoOghFG
UfdIMxa5vUfZAe3Ee9NFsJXc3xctWvRBImxovJQ9h+Z9oFqnzm6VixWT/QBhnxbEPgxUyIIMZoEQ
z76OoUdYexQKB9RVAuzsNjoVfn1+OfDGh9Q3kKq52vSYIN+fHsB807xD2ZMgmVoNFz43VO3cR9gK
attBZDlmFKCdsGGFaTVLhPXot0d4kk/o6OAXvA0COOtoLhiEH+g/wTFyER7bRBXAVDKLMBOQaG1p
8kIn19tZGJl+kGDrcxr/gEWSmvi0gYCtfasouf1tW1b1hWpuVW8jtAZIqFL8W7ZN6MkjbW2Mfdrc
EIDwJFbouzCHQbPTfZWY266zq79nzDDWAL0VzWoolYSID5YdB/TYRIkUXXKL99gw/q1smNbYY6cD
PSFw/WQ+cBriPUQs/RZMoSEpQhTV+6LV5LhBBNz97iT9eIMAPPV5nDYasEdtQx3NsUxgcX3bhF8H
MPrffPzzwv2QmRmVJ6SfMSKjMyZv+R1035Vm6dMtjCmyfHSDScqKoUTZ3Z9ka/F/NfXeSmHFUDuU
DjCgqYFyONhkq1uEQb1qjxAStvG5xGwk7DL3RG0dAAtc2NS+t2nig6msYxCQbpNqz7ptUaGRZlT+
HRiZOW7TScr2QUWV8ULOB3bLd0mMN5OOoei+t0C9bKREb8nSdTO6wxIFQkmR0VLZwn4EfxQaCmd3
09Kc8r6Zt8gugjejHfR+mEKEpQSmIZ4XOf4WX7MIzQ8xqc82r1naqSApDCz1OgMmGOBPLEbKGI/1
fgQhNtDIIoczKPsUBQxwwgO2aDyAQXgjR5DhJ9IGlbJv6ypr7iOv9u1d2Bl9t1XSE684Wbn8r5Hb
kZsoy73vYInqowsslCQVlsVfjmlUr+Ace3fL04adXRgNGvIDcrabsEHTdAe3zTq6OvXfm4w69ROQ
MSpMzC2+bQHZP6G8NHyXmVm8N2xsbm9CujjeHgcby92DtDO5Mc1Z8cis6FzvLAPm8VYCbaYV4dlV
ssVsg7oaEq+uvkGAC9EC1Xkj7dIo+pklGZatWZ1pH9B6SpCEc/TqPoszZJcdW5WHNMTX8c6Fc/+g
N1V8cgICMtah6AvuEDwAhAi8GQSTaGzL2XhTmB5BeQiIfmh0fQ/CeAQJ6GB7Cx/FqTdy9MNwQ2mY
t4/v0a3ZsBzc/DVV0c92YPRfjanJHz3Jh6LCmFGEyDTk7HEWM1HRHXv9NUplRqO+DZ9jMddYw9Qc
O7TXFfvNwooO/t1A2YbXHiwCklcYAY7fR696jpariMMO0oKGkgPEpyk8uqNw7F0AmtC9KWhRFxsS
AnoFaC1LWHqCyxrd8z5AKQLfLai/8OcwdHP6Hzz+RsyTy6F54DvyKo+EF86vLupxm5ZQhMYlEkJq
FlVwvkrXmnnJU4ocDW+vDEAcNhUfeWIN+Q5CgWxvqU1W5ba1hXxEx2d4hcBYvUa8WH7QzfVbHnzT
cEogFz/TAW1OqHlXLwPS5cWGygv6OsK0mTHakCzEf0B9AyRPpr8vkS0tbkvdCVDWqFzEBG/aglbQ
fQiwH9cqGyKBsf/3v/7H//qfP4b/9P/KH/NkpNH+r6xNH/Mwa+r/+rf173/RV5j/v3c//+vfjil1
3ZKWC67SoeQJCJW//3h9DjOf/7H4j0APg7qqaTUXZtq871DIL7yge7w8iH0+iOSBoLuWq4RhSde0
bed8EIqGDp1SJz7hpFp9tXKlPjjcF4cpNHtkaAWuV1emNf+Lb6b1y4jqfMRJhVKhTxGf6lwfH4l/
WIdqpf9UecramuMEZQApmuBweZ7zv/rLqLaJhYxJ20uYi1EpFnSqRT/15DpO85TIyH4xzUzT9piU
hZDIRoCCKrH1A9kq5O3Lg68usmMiEW047ANr8SUBslDyAMF6iupqfDdT2tQTiZz3DglZL7srqqqH
PXV5zNVlVgYPKCTvHdOZf9Ob3SNSDIftRk9OmHnBzp5oz/ykjRt+7Sa4cGMg+pusF/jwXB52ZZ2F
zpC2QxHOxSb+fNgOcFshyzA+2eXwnHrUsjsVgwwixwQ1MPAKPsZihj4B4U3c7eXBFydm3loMrhR6
TnADhSnOBx+NkdZmVsenxChJfXNINfegvpP29vI4K2srdMuGjuIYTNR2z8exKx64DMMkNcx2NC3g
JuEKpJTTd82XHqnJQ4b3w9fLo0r+1cUWFsBMSQ9tx7Igf5yPquhwD17mRCc2+ax/Cg90xMOgiIA6
5k0RvL883OpiclzYshZ0EGf+OW82ELwKnIK0gshQ+XRcRSSPgRnQH7k8zMrZELqr24DbFeFHLjeM
mOoBEY3k5OUDFFOMfSqM3enXOVxwYLbKwPBuLg+59vmEzvaEIADKV85/fzMzbUb0ViCfTmFvGeFz
r2LyR42Rxr3fF1b+TZW+3iElynP8/vLQa4uK3RMHhKDugNY4H9qvkcRHoZvZFiNdgQj93xLNXb/7
gx36dpzFDlVdPCkRSkgpgPzglJf+CzC7co8RG+yGIEToN/fD738wOcprho3Ws8GddT45UaiJ+rSZ
nBw3b7qPcVwa3ZMNfGr3J+OYrg1KVrGOi0WE9OekA1zj08CDDwXyWp/857wCc3llo6x+LVvQUFEm
2mzLCYEHAMjUZukJ0LM8xLis+HuUVfGBvDyh1Q3pGjrNV104ylh8rSSRHgW+IDvZieN/JmUJxN7U
TRfpv6h2eFNKsxYg9yLy48sjr50++Dv/d2RTP/9kxDA4IODwTqiY6x+FkyDySOgR8FxQKP5eN1TW
Lo+4NldDN9ALAjFvcAzOR0RDK8LMss5OUQuQ2CPJed9UQ/qko7CMgmROA5UiVXxl1LXYabAlARzY
NgTkxahhaU1FX2fZCW8XF5S/PhXfkT0sTg4GEj8uz3BtTd+OtdietJPzAV4dXzM0my+u1sw6XiUW
yQOc5acOivvz/9+Ai+3jAt/XzS7KTqlKKian2WG2h85UvIjasL6WGSTaP9g3RC/UkCmR8JRdrGeA
maVR4Ll3yvvEOtCtk817FeGwt50SJRFscyK7fLg8zbXTSO/d4to1hLSWpwQ4Oozbqk1O9J/rclt5
uNzuB/rlV5ZzdYf+v3GWZ0JmUSkilSQIpAavNH9HqBWB+RSqWKpPeNH24R1ews61hG11i74ZdhE9
G+RFgs6pk1OHPJagXpN6YKFK2oyHwBus8EpsWxuO608p1xEGn3KxaYIGFY8pDFMAg7p3E8PNuiMz
9FG6TsNPlz/c2oKagtMubWXrOJGcH3muw8KHWUv6a1jDj5nvcJ+ZoB02ifIPvI9vUQRvr3zEtUNI
eJG65D8GeIzzMe2UloEMuAB7+k/OFr2l4g5mlfOAaZhPyTIrq3eXZynmWLnMz9CsNR1wM4ZrKON8
yBGFxMbWLK4l1QSvDlCHquvutC4HCAJ6ay5IwZWlAjXQp9RU0dzIfnb4vPwzVr+rDVAMmU7XUXL+
+5vkZnKbSqamik6ajxLHBsWO9gFBH9jfvDio8l4ebfXTKpJhKWgi8m3PR5ORhjPiGEQnDzj0HTzk
AkA/vOZnO6XmWCSlOg4AYK5E2LVIYCJiOudvlgmn+3xUC5W2uf47Z8KBDoFh7OpdTe1y2F2e3dpa
ksiQAStYWFIsNm4CsRxoSxefLFyJHtrBK9qbIZ5KgaVt6V0Jb+uDSU6jMow5HT6fVJf3+G64Y3RC
QNV6RY9au9dz30YdVm/3l+e1djgs09apLNBzcK3FUI05guvSTL6a0BVm9rSatkNQjo8YjwDhh5RY
Xvlia/uEApolEVZQuqkvjmOZ5nrqwAg+tU2FanSQD/33sbYp7LQmdT2cBKuhOlABEtcy4bVl5ThA
5rd4euv6IsNRtVdyIQqSfXoEGI6GhdhPmTT7nUJg4kraLVZHkwZVEdym2aGLeXIjetkI2uwEpLba
FpTlPxnCQVbEKc2DBoFrRxBoIZnbY/9ita2N8GRgq8caYuIDnUqJyBJebzTTqC5/ibXSvrv86cX8
C5ZRijxzLvtQUiKFPt9mWMDmCc6ryQnKPuBwBCNuU62a/opB34CZEzFAYWk+dS7GmQiOigavFN59
xk2ALcfl37J2jHk+uw6Hy6Yit/g0Td/rAin16JTk+EmiYaijhZL3eh38wV33dqDlV4mMoY6LnKds
qtffpgJhmJ3RCSHu2hy0+5XTNUef5Qrjx6kcYBKGhMl/vsJ6LcGFqpIqBJ2ofAs4VwPuVNkOjSYk
5igH4i8KMDz8gPZRvb28pvPnWw6OYtF85c3PW2M+iG/CfzPUwKGhSR5xRtcgRzWugjCSGD/qCHL8
I4YTlvaCru8YHVThB9YX2Gil8fnyj1g5BaT4nAHqT7ByxGIF2qIPqprfdpQGwliI3SatfWs1MvtS
5NAarkx5Zb25AoAUcNtRGlm+qZMOWQnKaC4coLZ6QWsTxTdRImxyI2EahDsnqxHWyfy+eqdVgAT/
4A40HPIMkg36wpTlz5fcGCAuxqXlHgXofjXXyQmvtA1K92kUGOh4FujpZ4nlYHblfloLN4jgGJbt
gB2itbY4zDMmrYzotxztzqa717WGIMz4k/tYpICbb6hU+9kzrCWgjsrttSMZNFQNHRe/vea5aIWb
TdcP73yEgrA9KcbWfD8OcChOlzfE+g9VcwTmrBPxFtvSpEEJt9Xwji5CT/mBKh1G2brsxkdkRHRU
VUZacaJT9O1UM0ztnQfErz8EYTjQry866R38kisLR203dg7sBnUQiR5dyeHWNi4VIZcb2OAEy8V6
VhAie6/Q1bHXYItacMHehfhh/EC3pZ1+P3UySIf5Iv/E4WV9LUaI09ex9T6aHcrLNN8mOpVF2YsH
rcv8EkHTug+sbdEKN/x4+XOsBIn5dEpOpmnxGF5ME+eIwSALcY/g6FFzaBvML/pE8Oq3MpA3H+tK
5n+jMpB8qwuRPA/InUe3l3/CSkJAgUiy1pB6EFJYhOSEFijEdM89gqmjM4xUDZzmIrc+t94EHcfo
IvUNufBY3l0edyX1ITNGSUuaJodmmbBi491CLRTeEU5OD8KFezebleuQ3PanODygURxmV+a6FqAQ
OBaC60DRfVikW5MVIzJTeN4xRs05vC86OnsRLi8u9oPQcGFTthVdLbjbCL8F3dfLM17b03j70Qhw
qVQLuRgdSbZMwE3TjlGqGeMOZl/S4w2kSjO67aymGveXxxPzP7i4glAPYpVt0yYgqsVZ7zt2D87v
HuXiGsQw/GnnbvLiXHzxo0F/7sp8fImacXYJCEuwfIMR3SotQ3UxxdmYpclyfa8pT79S0F5Lfch6
KDPrwjR/vZixTcEBqzC1o0Tr44tfTd37mLWhoYtqZLTr6i5FGbCx0UHMEsitNNvdxyRANuoQJvNy
XV6ola1Iu0Knd00VmgrN4t7wHEpVmJ1ox8SjbcDDUEbWX1MSgtCjMlXtSN4H48r2X9mKvMSFibQN
bShoqed3VerYOnaQvntsS8e8z/Gwx2cXx221c+0yBhzXIxd7oADie8BNw8T7cnnOKykf06WWSvVb
F5Y1b9Y36YlIsNEDBuIctT5OsUZ1C7jOYwdK6/I4a2tL50KikEU33jQW4UWAFywxFHOPSZiC1spG
ob9zgg47kBpFVhwH8q57ujzkSkQziSlUcBiX+vdiaoPo3DzASOEIgqt+iHqzDw5NaMSA8HA/3ALZ
orGd+z1R5/LAq3P9p3+CogDRZf7mb9ZUtgBn3L53jzXa1vdp4ZWAsQyEkh3dcT53wkfy4A9GpPxO
ODOFsNViF3U0zUe0NLwjksvuvYY/41fouzB3KNwigYwDq7i5POJKEOOm4hk+9764NBbfs2pzoMJe
4x5jgumNj9b1Q2yEn+JqaD9fHmlth5JJErk4kob8J5N5s5qgAsqGDE4dx8oKdzCgsDPR+nEy/uCr
QY8FWazTrfwlSqIeSq091dTRKuvmYIEwR/O5taNnU0Me9ibLNfHt8szW1pADARTjn8bs8sq1B9GG
cBbYJ7MgHxwj+ohbXEhRPCk73K1+v55hSuGyjNQY52rU+bYcgiCMcPqmAASUDghnPoFfCnqEVXQF
Ceby3Na+Gje6DQqELJOE4nywCJVo5LdD96jYjHtJo2aGPKGB+Qdf7e04xvk4ZlcOZtJN7hEVqf45
cfHfu8lNeC9IA826Dcpo0p+Xp7by2eaOi3Il6yjI2c6HFKPqcDsx1VEzjFfLi93jZE7HKi7tp8sD
rRUwGUk5vES5uRHmPx8pzQbkQ1AHP7oKX8u0qfT3mE75zkZqVXZAlAXvWelC8M21UB1lD5rfqIvk
r8s/YyWcWVQEyFYkSaizLNg0POWwmBrYNw0q+GZki8891pJbxks/CMxYr0x7ZX15KFMspVqjwyJc
BLMcj9aw9VztiJA/Cfik/KfYCwQyOgacoMtzW9mmc94pJRVTTAL1xVhuXHppZljeUZsyBNxxHRux
7w3nqunlgVYWUeKNJyi2kXBSizj/lGgH4nkWCe1oqRrML0L2IEmrVGr1LR5/Wf1ZRIC+rzwrVpIL
QsZ83E0QA7T3zgeFYuT5VTP5NIXwxXoJMl/thTFgkSJ7hPJ3uKUYwfsi8EPMsofy2sZZy+8Y3wH5
QWMYAPJi/2L/aVfl4PknaDaiuzHYSC6MhG52QABh+CSkb9xRlghBgGZ4EMVDkn2FfI2aNXR0nCV+
/xvwU2geuySKurU4uDYIESNzNP8E2QWiokC2lsZqhupFDGI/kpP4dHlAY+2rcyuTOFICgjwx//3N
3QXorkDFyuEDKA0BYuoi8pTyCCpvx14EDlqH+Fv6jwBHTYzNiyKyTl0CpQ63NoydbnQkP6NbHwsX
lBDUJMIPCKuifdvTEatuXNtCNEqklo+hwMTt3x8HbtD3kao18VHVM8mLm0WPAYwmPWBYr7CcfQGs
w3+HEFlTfb8827VwZZM+S5tsC0SXvYjFo5YjUttG/qmvyJMDnA6fbd+2or2FZZS1t2OEsiAJeKfR
VDd+AIjxRuYgZX4/pQYlY+pUMFD6IGM4X3Qf+a+6t1rtiFe758TgUUt3+JiKMfs0dJnzlAonvRsS
23nX4RO1v7wIa8GLZxY6j+gasvEXW76swdqHLmuACn79xQsRL8LRLqs3MRXXK2PN/9biXQeqyiHF
dKi08Yg6nygiGKgYyNE7IqLBUxWlCa9CigPlJvSn+/dO40Pzl9Cja7TRe73foIZvRVcO1UqWTbeZ
6EkUNWgNLGrGplG31djMj0tE2rC1xenLf/GyQH/mQkn6XQsp//3YyCH9+/dXmtxibgaxAJQ1z2fv
OyncJKfxjh4qd3u7hj+M1y1MPD2Q0+HyWP9AO39ZahdcFE0EUNfLAk1ZSsDVcIaOiR6egB+HHz10
Z+7CIvXe6RoQUoSHouFR5Bhi3SjVGGitSYhheDWC3oYrWg3FldLY2rNeKio2tMFoGP8C1MpwkRUY
llFHsFX4rsWl7tEoXPugRoFBo6dlLw4+FTiL2CjcpNL8Yif4tdaVNhEK0BjbhIOfu1fuubXtwEex
qWLQcyWxPf8qrUsBo+2UdyyMFJ1wG9i3fpvjaa9vcJcoxEZHDxJtISLB5U+0PrAraRKQU1tLQInv
uKUocKM+homCxOjUQ/tRD2arOp+WwnbSQIDtseXG4/rywGsxXoHKk5KmK3iW+Ye9jfFBL310Et2j
GaNwqZBn2ugtGySLxB0q8/2Vz746HMqr5IWzjNHyOaRPOWTvJmDbu1X62R4oyG6KSDO2g4OSyz03
cdh9uDzDtThDICWTp7EMmGxxxFGb6As3avmmHb7Wm9CzvY2OQkb8oaA9CK+wtFIocXGbfK6sOrux
gka9XP4Ja2GV2SIfTO4kOILni5xDS6urwXaPIc4Xtx1JW4Okq/OzjYIu310eay1rmq8NEhbqFXJZ
BgpjKvv2wHQl+jC3kBlhJ3EpDz9THWiNwBRce7KnBmluVYA8vRJqVmZKYRL8B9VJm0tkcYBqAVih
QhT92MzEtMEonPIg++a108oyvDLT1bEoOrgABKmF6otVTeMJaS5cC05TWoV3MVo8KF7i9HkjpdWX
VyLDysaduw1kIHTgqLrOf39zTtpOH3DVCcNTV6roaYajbUYvTd538PLwFcuv9dRXdu0/TVWQF3B7
fkF/wMaLYIOW4ak1YxOadRQOCGJXTZW8s/3xHzW/0f6up5N1DwchCB4GvcVP9/JeWlvhuSgz1y6Q
qP8FGYmZeYwFCBgCbW6zA4TLP/WAP09WrZtXIsM/fa3FJWW/HWyxdZoOYlI7GOEJVT/3Rwg+WT+k
kWgP1YhqPyk34hMbrnL0SyRv8Zcm7xCu3wxQy+B5wAqiCm1K+1Vp+WRsIQiP1ZU9sLocfAyuBwAc
rm2e7wEztoD4B/xC9CEGZJ6qQFmH1GyQLacYjorT5dVf3XLg3nUiF+1IczEc9nwS0J3LcBXE7JvE
wP3qZkASG9VKQD/BO8tuv18ecv0juDba4A6NFFL/8yl6QeD7IFL8U2a4oKw2cNXsZzx5RlQNkMfO
bzsdGaG7Bpmjd1nq2jjzuE7834I0w51OzkB5q4wBJmGbVfxUrdWLK5jnta9ATWa+sCjeUTA8/4kZ
88f5Fdx6gOxDhCSYhZkEpge3WoU40JVvsDrY3AcG5TmjkhbrgeS0k9a2Fp4E9qD+x3rSmuZmwm21
OUxIyv19efnniLU8AnMjwZwzUeBmi8u47OTo4HMQndIyC5KdrMEuPqNWN10L02sZIQ1J8nzekgIM
zWIkEOpywC4QpdFSQwM0puT9imQE7DUD3+VyC/oJzQkDAC1F52i488yo2INtzfGDlOUtevbdzeW5
r+12CQCbG4uqEc/u88+aNEUbmL0endS3KKy6e5lp5QfhBaGHEItVX4vnq8896qTy/4wnF2Xu2qp9
E5WM8GRZkejusPtq05vWHOCc63bwUFJt8R6x1/C3tt1gT8QLBB58GpR58AdR1gaHSrkf1Bvf/3zm
811C5oJAmpGl5bjBRTfaTVln/pQ0Ure/v8qUbC2bEqpODrbYz1PTuxM01Qgaj8R9oB6cFJvKFogf
YjglfgmkRPqVnGAlI6GQyi1iUjyaQ8v5/AY8wAyRp+Ep5W2ZvXe9IW4OAsnF9+i0+vFNWPb+eGgL
RDdxaxkytO//YNI2kC2wojQtl8Ag6CKtMcYEtckGNYFZjAY7VQ/4rfuw82e7V9ow3pVB1yIH+FSh
KIBS/TTnv79JGDTNbj2d43wyc6370hcjptCJy8WUdunp8vzWhqL2QmInyfnEsgldkUYDI6yDU4AA
WXRvo/u3x7PCvEmzvNVvLw+2VhYDFcODAfoZz/d/DtabifVD0cK9ohaYGlQ/qODkXA6ZqU/3QZOg
3kArgp4fMkSafqBphusD3N8CVKCEtRzVzOJK5rAWOdjRJiRkEHmYl5yvdGi2mZN7o4/AoObc+xN5
UVtaTrgvRsRGdnRg0sfLazDv2GWcpkDC+SHXZejFk6JoKoTUq8o/pUZcSbSee3TRR6T18neFJv1t
qaku2aH90JdXYsX6yLQF/3vkf0p2bxZf92IdZ1LFVlaqNff0dGX3DHHaBcA+aM771E3RJ3FJgbL9
H8xZOZJEG3QUmJbzVbawmdG4TvzTCI3pCbyhd69q9D5fO/606UD8qHtn0su/fn/YfxCec0piOM7i
4wpwi5QgmwBsrmhuOuTHNiGB+zZAdeNLV/RDg5BDFE9/MFtFc5ADBSfPWL6iUNeV7eBTbM3xGnjx
sMx5qbH0uy91NNhu4hTDpY2faBj0XZ7uWlmEaMG9PgdpAE7zWX/zgVFPkty3oXZsddGPDwqp8ztE
JZDS8fXGwR4S8n2iwsp5AGCLZ7Lj7LSSzbAVVTshSKAXxucGYLX/B1kXPRya4Ox7gwrp+e8yUU2a
kWH+qRlw3NlwscITz3wvOnUVxghXgufakaYkZzogeeY4sxjNRjSGfWz5Jz/p8QnOO2fodmUFe8jp
RLtLkHj6kw9usbN5oUP7tufU7M26U2CCt6Qn4Wm23XkeJhxvVVgMfxtp3CEczAt+p2tX+4yr87So
ggKunCP4Ynej5BCikx0Ep2gKpxO9nFZ/7N3SnJ49IE3VzkLG9lq3fd5By+BFRkvthSIB1+FibZE4
QrRYduEJUZP6axXVs8LlpIqtY6aqvfIh1+IVr2WGssg2uS/OlzU30iysoA5CoQ1q1ESwbHnCZgJv
iXwwq+QmcWIER6owRzzr8klaW9oZCkzVhfIAZcbzkc0panikcf8GCAy9dnGg3qGI1SHgbgTfypEG
wpXUam1dKbByKc4YVT7n+YCelhjIN5jBCQgsuGsDvxv9Pq5l0ewRqonCK/CjlayKZiaa/TwMqdgv
u1NolhWzJBDPZZ7m9bsaZ6yCcOCPCKylUz1+aNsYUxInmdWVQhxYi5vLC7wyXwe44UwwpCVFO/x8
viYC0fmEW9cJzTNjVxgF74VGqp8jCMeXy0OtfEveQ2yhGdUNG2Zx92CThNqSlUanwcowpZ0mSxT3
GvUf3AzVAPSzd7PxD65aqgm2O5MoKQUvz6bdYl6S1VbIE6kTO9etAhdRRuH8jcKcfEC3Mjl4Aozr
lW00B5rF8eT5w9uM/jy545KM4iD002m4vR4B1WJ+BhS46p5w5+jjKxF95WjCKrCBb9i8gSCKnn+/
0fYM268GcM4WnvLbJHHwuogp3Xo7hbZ28oRxk11v6dWD7v/978m5nKlNlBmEWgRbKzAwlRkT4BV+
n79Ddsy66aKiwUzAMnaN0MYrUWhtTYGOzKwbHpgcmvOpwtMqE6y5ABl0yArfCRkDkHWKpL+CUVkr
nyCQALiCto7JU3bxlENtLNNc1PeOYBH7uwhJdgT7tP5udEZti+RP/MlIEWA6+FWOaHKv/aS8g7yN
bzc2Cn3SRkdscpoS21izu7Kv1uIFPEcTDAQp9i+F/jKd0LRva3UEKeTq9yWepP6t4TR9+ynCDULb
lJrVPgOiMMuDRSfIv/v9b07eQAUOohX/vfjmTtdJhP5AymIsg99MUI+7EbjezTjYcouxyx8Qgx2g
PyAiiRyGWmLZq1QEJpZm3rGGXf5dL0wjR2rXxv5hFxaTFiLNScX4YZiw4X66PNW17QZegWt9vnmA
DJ5vNw+JaroBqXb0HNBYW1Mr2w6Jfaf+8QfjcMdBXJsRIEsorodNUor2KL2bKRxu46Jykq1FUe4a
+mMt0tNbRbSB2pQjlkXBHA1hNDaAIqJ42GwR4EofTB39RwiB4efLU1ofiuIjiSZPzGV/KEsbDa1n
hjK1OL7tUv177FX956LmLv2DkcA0AIEioaX0cv6RDBSyMPcNvWMaBs0uznIscYtOf8ce9q5c1WuT
ospG9WH+VL8IGZSx7KaUFu9RhOiRj2md4iYf4pK78Qu3v3JXroV1shCQqrxNocfOP+ZNIoskdm3i
EaAd7cDH1SrUe2zmnaKbMPPEbv3OpcU33bvmlF/5dHNsW15c7hzPXZ302VpWWcyEGqwEDHzicVK9
cj6Kl8TRvxet4b4TUeAhCm/PevxhUb5r4qa6ko6szFvp5COIflAL+KXHrXnwYRu/44GSutmLVqfD
uB07t3gwZJd8s0s3fKlcBCevhNWV1ITnGhfL3DHmKl2UAmIEEUdfxcEpcVT2NW3x0FF9Lb2NrcXW
M1lDdCW4rA7Ilp1DOG/i5b5tkEfvChmR12LP8wXZbe9xqP0Xkbax4CJJ/CsT/DWYgYGiMDmj3Blx
CfEuZynfHCmu40gZ5xmdR+4rkjDz9fJx/OXzQRvhy4HB4OlI63Ke9ptta0Z6mmmY5J5q8AkvbiZU
s+kGpwg2zmg2SNyZKkSXU/62VsZi3EVqgEpHNAj8K07wu7kUPEc+IZyYH1KKOtg6hTra8qP3u3fh
PCgVHCFcwgHo+fPJJgMbM8BK5dTxNXc8/axdXCHui4uW8YysZv67sY7xeF4Ca4IvO8fw8/EEHEiq
o8hT2HDYOzgShalvcJwttI8hIJ/kd4/iPNxcGqQ4prh5F+k6Bh254fRxiVa7Qo4m6PMd7kLZLbWy
6pAXlr3FM9i5ci5+3UAcf17vxGfwnqBzzuc4DnmRWnLIT3MB5W4w3IfYC9E6tnsq3GkZaZso6Ksr
EMVfIrvJoLyibZ59RFu52LW9l1cBWrH5SWAc5ewCalTPyRjp465srr6CVgcDsMunhOVBg/18hqjJ
j6h9JMWpJN/50uZ58eQUIFEQGteH382Y54m9GWuRrXWhqnpjzIpTMmIds0ctHeFfgIaoo14+97+E
s3mgGXJHosYCLl+RxlREtKJ6lFOKQj31MfqvGF7HW8/xDWRHVXslRV/bJrDQFVU9HgMAoM8XceA2
qIArZqeGx9Fdw+a4Q2x+7Dd4msoHJ6+1pzJs9v+btPNajhxH1vATMYLe3JJlVLJt1HI3DKl7mt6B
BN3Tn4+9cc7pohRVodnY2ZmLmWgUQCCRyPzN6Um+y72Z5N+DrraJZiWYdxpp9VSIar5mZyiYzCYj
TuEuFjMPssmjtxhrTr/HIupMYP1o1yA5BJ4QYJ9hO+tnOnptI3oNFUCCsgU7lbv9ZuzR7N7Qzh4f
T0/03WWxTJR0G/W/RSljrSkWurkDer2rnjACaL5m2EOjv16VZbQ5Pc6HCwoDHya+AwNrfdh1xXCU
uZXl0zzRkvQK7Kwib/5HqOHbWDnqhCqsFdNKq8v8TOh+l+X8meH/jkwP7Xj/NHOvR1j6lU/o2bsP
tUvxzJ4Bu+oyqi9y2Xv3s1GP2OZhAxYuQGnl/vTUPzowGown3lHsXoQcj3+AKRF8r3FgfAIIcaXr
tXmrY3eNyQLGif2oly+nh/vgvICtQTySmErTcF1mqj2CNmcfpaPK7PxaHQvMOV2KkgSP7B5hUvd6
wAZid3rUDyYJp44XAGNDnV2XDTPUTEpPuuUTUH3nKlGrcA+xrryE8IjNYoYkSPPZNAfIEhcxyGqQ
Fg53yPGyNvUg2iVzfCrrLtuOsdCbC4Habvfpq/h4nFX8qdBoGZGSLZ+QvQ6xAoJjvu9lr2Md0lH8
OL2MH2xWHtt8Nz4GaN51riiLhIQgqYqn1qgbDT63Jw+aFO3PBUX91GQptGSMCniM+WLxlfmWYlvp
7U//iA+/pQUFiuyD23ldiBWy0RKKv3xLpNwpLWXzPupC94KEBF3QDsz86fE+CHhgz1wN9Btjvkt2
pKbAdO6N8qnOMB9ROqKc39J5vZhnryzPbJsPJweOF0VDFfLaOpPTrQYr1zCqCESJxPCqmr/RR1cP
oo21Wxw3ozPH8cPJ8cJaMGickLUokOZE+NvOTK7KenE9SlNp/VoOcblRktEzzhzDjw4/2pOUB2n9
0FdeZv9XUm7XuiPyNqmeOB248aZ4vsyho37VXCm/cKnP29Bond+f/36o/oGAQcuD4s0qe4xstcxw
hueEmJp749UaFC+0+l9KpzinGPLR14NPAW+eHpNKoDmen1YhhT1MmAp1HYrq14WRJsplhYPYdEOO
PIYvqlToLp7ZMx+uKoxVMF0UI/n/8aiYDVCuhrnzlNaqeg96zDX2nTpmb1qju/dNmN1Uaowo9ell
/eDK1ND/JY7/qa2sy71OZwKTNNriSQ3b5IeHA6rfSb12N+6QaLiglpYX+/Hk6tVFjGl2fCbP+3DS
MMGQCFiEndbsCno9VagpiHblOcrrYYgRUu81oesrndC2Mp6R18579LRPz/qjL2xBmvlDiST2rMI6
ogVdjKMvwWAQBSgmd8bKqawv0maRdAcj8y+muZAZgHAR7njHHn9b2GxGiR8iYn2anj9jlNFsBNzk
L7Pa9QerA0UaZHpUn4E4f/Rt2cOL8gN9Croyx6O6ihoaoFORCtNDlLQndIFIg6JHTcXIcRykspWG
2f3Mujj7fnp9P/qspNEu1Tqbf6irvYwbDd6ULSJlTd85N4ikYyWH7UHh13U9bXRR1BvPqs9po31w
rxFdFjwAo9K01Y7nK3oV8Y4kYr4kexeWYQ/fBpyBN+UEm3KTtDXWLxnOzBiJeaH1LRa983Z63su+
OSp2LeqywAKAZ7Kh6fgd/4I56zU1bPgFpT676WXSF/Ed/RN33J0e54N4zzjLO4WuhfYObKOnsSka
B6mhBksUEeDeIeVBzCKr8IfDCeHiXwwHe5Fy8iJtsAbhUYPRKcfb6ROSF+ykCu6Wfm2HZjjDM6ty
BP0+H5XYt/8/4CrYz8Ns815GvVsSabEYcpTRl4rXPtaCRyDucTjMjUn5ljXDfAbE80FoYGigNLRR
FwrO6qg6otKzzEFXyYgwKPJtiaH9Dp8Q+dB4g/crQ9P+zKb54LAw4gKkRkkPmPxqRFTKx87EPPVJ
NCK+U43YAac14riKM5T4XSq9h3WYjaPO6Y/60Wn5e9jVGsseN0HNVLInLxKvVV05V6XZZbjXVH3z
WofiCijRHU5m8hJ/1qrZnh79w2WmHA2sAiEzEqXjk9KWkx7qHV947uvoCbzhVVNE02unmhM0dWf4
fH7NcwHgDk80/lrvYCS7MyUdsvzJlt1bKyrcqIxIe1J6zTonNf1B1AXZR0EfsTGkudaPFE3KsPTU
GA34XL0Mm7q4NEQ4Sr9VIrlPuqTDjDgOF1fkz2Ogl/Dz19CrT+o1bpagv5w/aSKFwuI0nrP1FNN6
7EgDz6zoR7uWexI0ODAOIt7qCgWDTu8/M9OnqpA9Niyz3vWXepP3mAgqjrfJFB3LtL7BZeri9Nb5
KPhR6KKNBwcC7Ohq65Qy8rpcAekNonW6Gi2oXy5kgJ+mbOWZPOHDocgBeQX+AX2thgpRBZdarKRP
wI7FwW3m9tBXsC1z1MS//YtZ0UZlSlCguMGOD4RSTVY2YQf6hBEvqmnYEfpjJs3bxOEi+RdD4d+8
aCRSxF8TFpyZjast3ghibrBn7LPJ3NmxiRdVnDvVeCbOfHQeEHz5v9FWG6WbshH5R6QRdSzx8Iir
gXbdaOFgBkmOR0CDz1LoIyHs7GurLc+kQO/x3BwJ4IGIiKBswH5ZLeuMhboa9YxeSBJCDNiHHBVP
XR/QUoCShdlnOOrXlOGs7wXO4ZiCgOy/zHEYP8fb+GgvIUpGyINLzBtmlRvojZywgUyLp2Joh10f
Z84VjXmxtS2cqP3Pf2Ew7MjDwBjmpKwCASbWMKw0JedKwfIhKWSqBXXSAqRuOlrPpwf7aI3B4ZiL
FiV6nzQwjrdubrW1MpVV+kTftJsA/WrZsJ3UWW77XEhzb9iaHIIWy9npUsPb7dbDzq3egPpqvp7+
KR8EJd6HxF4MMHBNWAMEIy+NxzZHWC6pcue6TAbDCxxl8K3wZ1hkyzcv9HP7+4ObjOY3hoXoxixY
ttVa0wmzcXEF4NWAOn2zgOZpOwdnXud5SEWDKEDiltnnb0+6fCBkUKpeMvxVytDpFaqr85g8ubJM
L8N5rPC29obxAkqnehv1qvJpKW4QPsvT1GK4RSFnFQmRc1CxDQXXqUyK40PQdQ9Yf+ZfoIm6gZ1G
w7kBP0ilwczwIUkRkM1YN6eMoatUp2fAVEvtQHb6WG0zbdDUM0v50ZZBmZoHMI9uLrTV5m21yB4j
zWUpeyX7qqctfuNFZQ7R1UCLM9o3tUttMURfYvzsyJwYWlMLfo0yEaiG42OTJKAldA1aTzl4PKx7
6uYx0k1GnQPlzSK0SLAPF4Hllc6vTx6TZd9wrfFEQ9gRQ5PjkREeUpEa9uRTpNEeDxwMuSSdaTuG
Pp3YoxFo5dztpl47FyrexUAGXqpGgFKAKFJdOR44LV03qcZiQBC/EzdV1V9GEh1i7OeL4bMlsSWp
XBR5aXJoNBtXGxZfKdytvdh5ysx2esShcvyWYGMVeP3kfDbaLkPREibiAHDglBzPqhGDNfZa6jxJ
Wp/DtlLAA2yN2BqvihLjudPf7l24WaZFFYysGdwNuKnjwerUIKNKzfzZhRG+jdpo/m0O9vQYt2r1
Y9ln5/LZdwdkmZxOUY1qP/TGtYT7XBt5K7qsfB5iq9iaohUxXl1ecZV79fyCANl4QGbT+xfT5B0P
LA0XJWhQq88Xhp1djpDBnxtP2JuyVBXVh36S+4gBFBf47nbavxrRwi6Fr4TI6aqFU3MSU5rh+XNR
z4M/wuu9KRwZ3cTYKu7qyh3OjPcuL2JdyZvdReVikdBdzXAy7HpQRrd4HqEEbSeZKNtOtcYfdFvk
DrPYuPGLbEx5OHjhJy2MuDB4xcOqBY9MXH/35CzKNMaseUq/15rAeHMOunPmRWs+ECkOORclCq5F
yIQkPcf7FAkPRdqtob1qYzPtKlF3z5T6XvRpViElG/FzPbbKLnOz7gd1h/Y6le1X4FDd/enj8kcO
6K+SDL8DuN8fLcIF4Ei8Pf4dZdWBFFHn5sXSc1upfUPJx/4KV2eJ1rr0EJnyKzgFyRbdCRWmRJZG
Rus7YZsOd3NuYgQfSbeSP7sO/YtNgdLxg4NX35uTAeyC4YIROfL7SQWQAWyr19+KwW7/AatrPWKZ
rLa+Zhb9rVHbMvl5ZmpLXDmeGmZqIGMg0C2hbh13Orsb6iTUkpdxAO58C9Khe8FKF2Nq0l6w9ZOj
RtsMlWjrIjEa09g29qjmxrZMyny+mtRa0744iRLn/hw7Q7yZyjSaYHcmc71XpioLbzUg1dUhjSh6
YJGJvs6hLvRC+5pl/EvH7g3rDHJiFd246wFOcOAXcvmiVrkULf5qLcwA+kLHaaZXoMbVN116ifQ9
DWuFTveinV32Z0hiEFbXi4hoKcAJoH4USEke1/E0GUolh4z3YuVJbe2VduIh5gOMb+zLuRidaNv0
phcFDrAY7UZIqGMe+kbT1gorrcS42zGLnUgj90WNY0XbhN5UpD7wr94NmsSu412qxKL8VmC4mflD
NUd3loT7cW25nYFhfecN5T52G618bM0wjK4EikZzczePXd10NxjRFnvToMfybU4RlLzIKokdJbYE
So2nsCnGfk83RlyqaVm0mAyPWvJl1qLhprSF7vqOItM3u42xWaxMMd+bJbo3m1bpOZO5kze7dJrG
/gIf0CzcV2mvt8GYRxX2cXmTpjtZe6O8HN1ZUIEbjCm0b6u+yH9mlMV639FD0WwdA+/C18mcEJRv
s9xJg7zIrMgf0eE0052dD2HyHR5I/uxNLNlVSaPcCRqryNObukGrW1IsMGnN+53VWMqV0YTOi0N6
FG+NxsvvGjHLDlkFjM/3FvJp0bb1ptw8jHjN1ptOBze5nXsx1Fs8bvPO7/LR+4a0ql776mC13h6k
Xhb6kwU9PRij1sC6uDambgenRyYHoVCnQc1gVr61XGbhRYXaQOEDvxrje68ZandbanbsbloJuvW6
VNU6R27bLrx+i4qGmgRgcUfnqjcrzaF5gLJc0DRhCj1oGt0HgzKpfeVMutfc83oy5a1VWaUJBmDO
LnWJdsD3OubMXotSjLeqJaT0cytOPHRqZxEdml4fPS5A0Vhb06i0Yq9Iz0lv1EzP7Ns66WzQvUjr
zxdt4qae37kxKPZiLiHlm6NylUgackGvpkP5EqGKJoORa/7NtVtnChq7qr8QPpdVS81oxE5cj6cr
Az2J/NaphvlXNHcxOtld5dTYGSNZguBDrorQ0f26TwY34M6yp32EeUxxOw+qouW+kRFc641SIBtw
Y5KYhPdY3Wjy0DSRp92YqlDKQ4gT9lgFhmzK4j4qCiXajegexq9abzflXas6eVdt2i4P9e0Q6jX6
T06RqOlDqMQy1v1Ba51KD4ohKazvKtBD+6qogFgdnKaKKppGvB4Cjp7s7lVX0ctop8+GUUfBkChO
7w+FbYaXw2CPuJWIJMoEjO4+d9POx04EiUcR6lm80e0ppLKOsdJTPcWR+iOOhPptpjkY+YK4kB4S
QrO2Q/Jf/yfEM+zK1FAH2MAQx+lU74Vq3M+xMg2vmlEbwFF6VaY/BqTGb03FiJtrS3I3+UQoRJNd
N8LRtQkHbwwiS+/EpvdswDmDXhXqN5yS038kUFfrVlV5F01U9mx/VNJiDvCHtfYzEs+arwrHfrPn
0nhskMDQ2N4xXt32NON1HNbGkEMDddrWr1AUigK9ibBDbZy2alG5cpGTMIt6BHA0JxqSubP86WLF
XQRtphRfWoCLrh/blTtelDRbJr9voxAzYKesissGS6p2p8ZdfJiN3NA2osM73fembupQwVNSqW5J
qqpigzqte9crs9L4rWmX2sYMrSreG2aqm5grW/ge7wSc0ezQw1xqwSJg4mg9I0ZS/Ax7k3Ody7yN
NwjS9uYdfLxOXuYCLdpr1OjTvtil6mzal4kI40crT6d2k8+GFSPUr+NS7jSRdQ/1PB02yjw52NKi
+dhXkd+4vKMDHc3su8jMwu4p90AuBbSJ9BSHQHWZXVX3yobevl7vyAIQxKolIepr1ev9hTqUOo82
AZckKMa4mK/aIQ/lHRRsRBJyOLpPgubRb643M/oRldO0GzWUpH52jh3pgdXOQL1Q+c/bvVXP5RfV
yzwrqGyRWltjNGW9m2g59UFtN+a4U2huguDOcML0pwzk40VOlyTelKHpPOIHm0xXQ7fwjd3cMuVB
dt5igwoX2R/mriuvRQbma1vbyWgfSm1gP0PZ1m2fPmIlvplJmdR7sEy9vQ3VEkx6WzuKdt33KORp
mxZ5KO1tKpCEulUhmiL6Z41prl9HSyEVNEDEenrcGTIIec3UjzId6irZQ1XHFXqT1/FcBKezoVU7
g8bf4ocEnIWaF9WotdA9zfNQelM2v6aR1fYXVdTl9w0K0/IuNELOuMs1go82Uxx3VdcZtV+U0v2k
NM7yK6jwkbdQLUGeZc32w+dAww7b1l5DI8c9maD/pHVeVkIxOSdE+S5VYije7lTAYWvyojaPUyXI
C2kcdbX+SlQsn9qpi66cOBEvXT1P/b7WnOycwcnqxcLkbGqkQIIRYeQdvy4bZMhSZSS28ZuXm7Hl
K0493Gp9oV13CpJkUY2bgFPVuCeMnVaf+byrysHS16W6SLHiz5vQWgPsSmugMySU9K3r6rEJsslO
ngtKUht7zPNzb4Zl6Y4Saxeg8J+eHEAh+Narkl4rIteiP5W+RnGnfEvhRHU33B1VtdHgM7gbK6KQ
uy+t3vLuigIC+LZRu6bfimgmKcuMFGYBnLLmEALKvzdBA/eUeTuv/x0OsVuZG8j6MnkYlFhVd/BM
CvWQeKL91ZS2nRM33aK6mgE59hfkeqVxBuv6buNA10dWhKcZh5HH7qru1Kej3SIjZb3OZMtiuc21
6Eumx+JqUHrBpm1kJc7Uut59PsZcCOwLc3IReVu9woQs3Umn4Pu63FrShx8xJJdSoXTiV14kzyng
WuunEYtDaWSp+8OCZeus5hgNSI3OcaK+jilOaLu61kr5ZVRavNEtHjLD1hLaDKuHr2dtSj13X0Bn
9HpAcwa21KTkyZj7KYzO/HvcIHhn72GSzuJWr0upXWCvbXvfZvzEaxzSF3fl0q8NI67/SaY6tEjP
e9gJI0rbOE/+qLnJom2IFEdx67l5UQQ60MVsq0tde0bXcdB822wasJM1XTQeOXXaXlZFPMf3pqgt
8SUq9Uri3m6MstqA8lajQME/XHEDJDLD9FCYgEr9Kgl1DI8hbSpbR8+stA86u9ecHUrAeJ4Ho9k6
6OUQLCiQb4ve6hc786oraaKFad2338yZK+zRC6OifHNiYbWfrF0RqxaiIM87FVoMtatVyEKBOE0G
MUzP9AuibTKXOBbFiXvrzMYbFo/KmT7X+kqwYb/xQIbLRSFVp6V1HCE7EY/aEHfqs1LxVtjZUxbt
JiXTv6i5lUd71Z37je7mRupnsdFEfmtXmXlm468PG78BVV5CNCUQ2m1rJdEhUpUo90r9ObIjI3Dc
LLsvhyr2qeCbpBxQ2c4UI98VXv6MyMEGPYF+AJWB41lntSatJm31Z8ckq0g6yPt5LJLdUIWhrwz2
vEefQwvKpHtQEiW90qQZBW6TnxPT/2DmrDyHHskKCk36qp5WWHHBAc+N57BLkoMK82pr9mL6CvBK
vZKdHC5OJwBr8Sr6EhxOylpAsVlubovjiYvJkYM12ObzlHrtL6fL7VuPd499BZ3GUf1Epq636bps
zvfYfyk8cYUitlLv63kTDuDTdmAtwjMFjVX19D8/Ch1XeAzUa801sSDCfkdCdTOfgQHFgY6+0tat
Gqn6c18OL0WFFsFuFkaoPp5ZjWV5/77DltWggwndhlvzvXRom03g24iMz3Hshg9gTESxQciyvmji
zvC2cRVP8yYL0/g58yrxSPc03UK8VbVP3jZ/fgfjA1aiMk1N8PirmF5SpdYwWs+y7d0vqdCdIPRi
uyMJbBySTrfK5P703FdrTmeMpAhyPsJslB9hvRwPmcmhM2Yt1h+N7wQYxcfmO7nzzlSOVtv73SCr
SlUXw5e2lEh/tHC3N7QgUi6Rm3TPdUzOzGVtE2s7IxQw1AWZS3ThfFO/T4dzM1mFyfVMjNVdiSKn
Vet5qj/yaeJrrfMV/Ht+RvfdD/3b6Q+zLPxfe/LdSMut/Vd1rxn12FEFI2l32SXvFmtr3cSXANhO
D3NuzVYRUHfStKoG1iy8KTfpRv0Ot/8MSuzcEKtYg6V7Fyphoj/aQROYm9CPt8ru9Cz+4L5Ordbq
5CSANsHnM43mtblt9rsEsXFf/sDR1v6VKH7y5B2ijXLgcW3VZy6RdVX03Zdadv9fX6pIUGvsBuaX
RnthXrRhMBVf1HaxlLWQ4/W5QW8tdxsZB81QfMVqfNDtino1tzt+82Ygytn3PGdb85PNtne/bPky
f/0yFRhVmo/sodh5K4avbfksxffTK//hgYB1hgIiUHpC+PEQeiz1gajF/sn8++JSe/Feok20q85c
WB/uob+GWZ2GakoTL84YpvqdXVQ/pyflMO1Pz+TcEKuToNh1ZxQFW0huo+2yTbGe2Px3Q6xOAqp5
VDLzZYjL+jq61A/NITt3EpYFf3cS/lqp1UkQsVk7AnkQ4kbp+f11Mfng1MVbLTB2DbJf6tt/N6fV
7m8jT1W6gt1f/Z6vlAfjstyf+/hrTZD/7OO/5rTax06mxbVCG+4xfKmv9X31Yn8ZUn+87MWue4h/
mLPfPcVn4GzntsPqYuyyahRxwpjTFKAE0GyUOvDu7R//3eqtbsayjnJqYqzesB0v/rPpjMPpIZYP
8H5DkOUtvVqqLKt9DSZxLtoq0x8dcVkp313zuzXMvjE8/3fDrPY2xsghAjEMU8dbz9qn2WVdB8lZ
1dX19sa8gxYnRDobNAYieqt40zlCjiJX52evdePS15JRfg1dnSoOTZnY3FVlRS2Ht0NyoQBvKjcZ
1a3fSSZM0g7AI6+fm/WCqgThQ2mAVBpV41VcmoZRGGkXas9ulgOYV8fyTii1srEwO/OlM49nMqll
Ff/+mIwHV5OaGcAQ6i3rFJm3KT8n8+KXCP900w/TJIcHGzrTmbC+RInjcah7LLw3UlEqZusGP8ba
NDJNPXzuW91tUNP3VKleykqZXS1w6qr9JMaZdN9hKDr7VOlwZvxzyf51VeVR7CSRyOsXoyksHJj1
Ug1cBfyvY82QJtOuPldmWR/whXKAwBBsD7S3sOZdHb0OaSF1TozktdWV5GqOs+TOhgVyQwvIvUOX
q7rOy9A7k+G/+34LonpxS4MeiaLO2pCnMHJ1VGhVUfPU3W0z4rwKlEIPTu/Kd18PHAEJPSuK6z2U
ltUhUWqXFnWhla9Cwc8voGlZffcWEup+VobizI3zfkouPJIFWwcpiWrVajC3BrQBVLB4re1SXguI
Ll9L3DLOLNw6HWaxqL4thQng07xUVlFMDeehVaib/dA0Ou61Yls3vZNoF85kdps+sac0MKMMk9+0
qO9Pr+Yas0l1Gkt2RBgoEPD65KHIYflrb1pqnjVKHLk/mpgrwa+y0RWvzqhK86asYkkfwBWLz0uD
QU95T/0O5W/fRgVc+SfL+c/OLPifWszR4UTZDErhotoPQxPcyPHv4SoMaWOb0UOn0ClKgzBrnXJv
ya6PvhZz5DhXoitNbWMZrmiDiLaR56smO++7QNOv/gfGo5xweaTWkHW+HZd0SXwvb+32stBbq96U
jtb1RTBFNPwvJrNNzU8CQVlSCv+41ujL3+B+rjZNk3uAQIbM/DGhm3VLOYgWTE8Z+VG4BUZRtJEq
GFCnv+O7Aw82aoH5cvxUqJ9rULFg88auXbg/qPqkATiu0Efd2bmkI28cwtlubkxM4Q+nB12+xfG3
4rxDK2O2PLApsB1/K33E5ypLq/BHrfezvRXocOfwjlrDuqBT7zr7fEAY85AUvVrubGUeoz29V/ec
++b74wOXAzgh/oacRhRZj39GvzzBTCdSfpiNU87fBqXzDB++tm0c4q7xUFARQ1NtK5Uu37Zqaiv8
enod3oUklhKUtYMt0x/o6God1LQ2rUTVq4c5Q9eNXmo6jjurCRFCLaUdnQtK74ZjraH4s7ngfaHx
szoibiQcsElO9pDjXQwGty1R4lfSGpWDjHU/EyHerS5eYpQQya7+ADb/VNv+ChBDNorIiqXyA3Du
9DWXhgzq3Cj3dRYNCIPacjPl6bgxS9i/p5f1fWzy0BVakIbL/5B6XR2ksVStUJi5eDBiodyKwvOu
zT71bqtJWgGTNq+MrNC/aqEZ35pa/FvXumJ/+je8O1fcZossHor7UP+xkD3eW55VZKYSNWTiXDSp
XyRGtq31Ifs1DFZ5aTbRcwKoaHt60PWS0wldhNAXCD0NGphRx4Na5rBkE9J6EHVVfmkjWX0disHs
v9JonX8PqPLZm8Kam/Q2jOfwnCbru9GXZiKPXsZn2TFROB6dPnKT9e4wPtiV416HeVLKt7bWvTxI
jFSoPpDzsdhzNQ37aqKF8NmvTnWQW528ExG85XJaLXnYR6Od2Mn0MPAw0oI41d3LMnNldmn0QPb8
qsun2xJUz/e0ae3Lsp+SN6MKx096d8MsWnxSAQ7D3Vro7atTrVja4E2yUR+atsNahAShFvtB73Jx
6Dz8sTBCKuozVeLlz/w7oiKkBRwb/BkkbNB8a36wHAswMQAbHjBZczed2Xt3c+P9dItM2fSQeM/k
Uuvdveh2LbxRsmC0TAmgx586s5Deb9taPKAvTM2v74abuU3mneJ5ke43bHQ6IkX76/T2Xj7g8SSh
hizKh1iILMaJq2MdZZZRO6RRDyizS2MzjVb6aJmTce5O/GgcDg+tAAaj07TayIUcEMJOPIM42SvJ
5YwErxMUuhDnRIrWAdlYWOuLhjA5GnFyranXgicz8lxqD1E24oWnhdV2oM3px+ixfzY0LEOR0dPa
MLBcXMv1eDItTSCp2gPt4OramBH6loMZ+pnFFlUzNd10iEy85b13DlfxfmsCU15Q+5hv8M3W1WEN
8m3eSl19AGru7MpcOKiEknG4Pn4u9r0hAZ2e3icfjEibdREKWtr9ZKjHu3PISjVrezV6cOKs3YW2
0+08rfQQRYrBgDvNfKZN+O40gNhfpFn5iugVkw8fjxeVal9MpZwf0krPsRWipIRHVhyonJFDVKj2
tq7k0+k5vtujiAOqyCGiYe6ASl63BTEYK2NXlPNDVnnKXZYb5s5op+rMrvlwFMQkIO2gDEh+ejyz
MAIDIiFYPHja2G0mxF0BaMbj4fRcgOWuTzZFAjYo3MU/2lnrlqPVlzMW1mbyI1SE0l2FYoLeZRtV
k72NdpO0qh9nKlqhvgHr2Et9BDXQXphFbxVL/xxe3K8pTNvpwh4wMUAvOo/hBKK9UbcBXu6690Yb
xJky3xuxKHtCSwr3hkCJ7UF4vol+rcIVPdr2HBjzEBZ3rVHJNESPsO3svahjSZErXRScgmESsZVt
Qmhw0xiMjlMXV1EdgrLAk9eg6rtvEYYFxpUi8G9TaXcBWB7AwTVx64eVhUxWgHxBP4NczM26ty4k
lEkgTVOlN5rtx0A4MoeqpEwsvx8MUVx7KXi+25zGuBg2WZGOTba1mtbNrvB5jKunJNWr6nvZAN5J
D8DhzbQMBlsNwaBOeCVHsV9r2HajwiFF0Sg+4k45UD5Mt3reOUpnYz8zWE1zoKqhpY9zqqMA4Mdh
zavVn4c6tiUvJWoVF4VqTfMd1sedwPGtdLPfqkHKUfPKbHrlLrQmSckTgke6E8CIk59hYpflNgFb
p12ksD0c/qSRb3g5cIOEOx7edvq7GrtM3TVxPgyB1cy9/WDMnmh8w8r0Yjcm1ax+cSPs8671KLcS
MH9GLbPIz40YvzugNZCvfMfEaO+208Ic3uUoYcJe5FniKBdRZHT9N1PkUfGM4Tv0L2/0cutLJkC0
PasqRZYx0NJCa+ZAdVLTEGySssIdAfe1f+gxIhVZNfqYbMPcGKydFYGH23teqaibSW/H9jssjLbc
T6S68b6mJj8dYrtGL6IejTDd9GUctRvHVSIzGMIBbWgZGfjjAWrzhkA0BiBVM+xrcQkxx3a/Z64i
3acpnDwxB2mPANJ2VPIqChIhY2ufNGoRA+603X5HPjZngeW2UBLz2RW9P/FnJ5teU8coC7wEfFfi
m3E1OJOv24ObCTY7gONt39gNVAZ4Id30RYkVZb6kGxV1d0Mv9eQZELdp7YfQdbofc58bcOujfBz8
Ikck6DVKYSRsQY7JoiSpaxe4O4W3Vr2PzSa1fSSsY9vdmg6KVyRdlWnsbBuC/o0C4NWiJGH3qovx
bosPVemb+QQSzcfRC0cmA9EPcc9PcIfDyKs1R1Clx6FSIrZUfKs6Za7/aXjmZ8ARK9P6MrlaY6lB
AtpKA+U6OICP2H5AFJvZnKqgzhxrKgM110RLV5+suEBxvTQScPMzULPb2owdGKd5EvbhS8NPAsao
AEQPrU2ORrv3NjRlOL6a/TiiLBMh6TDhfkMguEmzsIgOrYakoR1UNXYLY9BPJWpxquJoFdr4ZZTO
li8cS3KnamWkaBd9H4nyV2laOKJeZHrKSmz0hrfQr1mTbrItYyfy3k5H13e3IULR/yFC8Q6jRrrK
ZphGChQ+V+61vC1d31AL0whwmRlv7Dwh1KhlnZy5ENd5DSiFRQ2U/jkUQTbtKlGbhDENjVCK5zR2
mg51e90TO6kkxvgTAol1Ttlp/fAwl4zQYDDAr8Am/zwH/3ppYilKdQyhMYYbPC+QYS3if7LRKN2r
TPREGz1Lnb7kk89du491a9SeT6/xuwn/MaVEJQfA0KKhtdyjf/0Cy1H/h7IzWY4bydb0q1yrPepi
Htpu3QWAmBmcxSE3MImiMMMxOaZn612/WH9QVXcnQ2Vi56bMsijSIxwO9+P/+YeaMLuseK6htz97
iZF8R7Pe3elmg+zhL4+F6gookzuOCkXj4kw2OgQfc+9kz7LInL2oCVwLQaP7wU/Khoi134/2y9zC
fuIWDdhNFAQI28Xq0c1ZgeEu82dtFLDKPSSR9+j4+lto8+UO4Yb+SoGbE9TgFOL592P/vKf/ueBf
5QyEL+EZs2p5IFR+nNbUtIBkqA+f52SMHms7A7jYen2Dx61fKWhJtkWMBUCA1kh/E+0cTyV6mpoI
1EBfzEm7G5xImT4BXX+2Ez5+Kiw84cuuCrhV03wxJR3ud7CTW/UpXXM/0l1iVSqSjcqlJrllt5qm
YtvPgAtAOdnigCJmSeu+xBiNiaDphqITQReRCcN0NpUb74ECKzsOoaqzuxj1qBZ/9X3kNgyWj3wN
n3AHOevHeSS2aV69SfWXqdOEvSPqMdf3Y+1RA1EbJZ/dNX7BX6hKdWpG6mHsIQBA1kX1p9chbViJ
6WypL2W2mMY1oLs+hZFrdPU2nZpSK/0xZnvY6brSZ5rvsAXFt3Ftjca2tRxUOr9fR7+sYVIBKJPx
fVuT8PhIHz/O1Kh63BPc9dJ1kbPRinxC5CKGnZVpXaiT9rGNFqsJJiWvPulM/bIv0C5apYurU+JK
KL0A6Hn4Slq7ZfLChYxK0yBQNTrVkWeikIDqWP5FFAALNgpo/ocHjYvB5bW87MduKSl6X5zFyQ/I
1tKD3XnKPQzh7GBLvfiLJBbGWxPD2O7ZhgA8LiYW+5+WKMGpg6IuIiih9lA+4TsXtWHfCL31u8Vq
EUyWkfmJK8ev88rlB1wPEJN55VX8+ERHmrfrVj+9WCkEvWOTeUp1TtJqyUKnylDI/X4B/ZsFvR5p
q/G0hsM27MCP41W0xcpxGNsXBQMm9THNaLuEXeNW4qTOsZkdwQZwhxWTRYFRln0/hQls7TRwRZp/
Bk9cHuhc+rCg5MIE9AJ+fOnzV+alm+TDmLxwMdTC2bKjQ2dct44RxKBZ+99/9V9nmnsFduJgxiZJ
aZdhyFOkw/7rZu8FR+Hmi6hH7TarbVlQUy3x/e/H+oWwxBcjeBXaNfAZE3n5zSK76j1btspL2Vcx
NyrHQmmUBhhyePQ/RV2U852gqi9J6pWqgkpOesVT3dDEu6oNJY572j66K3p6wIYwtW3NBUS9IqMo
KY4lJLX5RUKgtr4kkzs+/P7DX0wUIi11bXevvSd2PtDfj0tkMbJ4opwW96PMjAOq6WLfeypVOLGU
n5zJF0OtRhMsQuwP8AsgLfiyAuhjhH1OpWrPdIic5MjSa15dbpvJSUPSp4R/6YsxGkRQlCK4Mf1s
kqyf5k+buVG2amcnpf2M1Zf1jK4QrpqtWJsGcc8n79k6Rx9O1p9D0egm1xK73MsG+2zNSPsiG7sp
2MTrNS8OUyyT9mXRLCTWd6afsWoOnOrZJl7Mv2hn//ObIrWkXbvim5hqfPym0oKKlKeN+0wAN1SJ
RXpVToXRJ1zxY9X7zDnzl/cY4TUbKE0CKK6gjRcTKw2FWCtdVd5cS5I2OCxGkMk4PjIF3abJq+wT
8s7leKwaQpFogNPZByW+ZKXlKcpi7OT1b4Nu37ruEB9bko4fR1E+c9X6TBj9y2j0PNZWALJoYsbJ
Xvg4mXU39jnNiunN6VUa+kurIkd0hJfudKdO682MIcJnUOMlXAUHBlNDmvt0gdmwL91BiqFvR5kv
6pvnRdUtVlnVSWYkIfz+hfg33wzYG2sn9kQy0i77DKje0sp0hfqmyGh4QsODj73XFaGYzazwdeWz
qMrL1520GraW1V6VZsLqEPJxJiWy7amuo/wNRbnqN15SbAYCK/0ha5ZP6pVfvxrtGx4arzu4NNXi
x6FAuJjbtujfqsludyo+FjvuPOea+vQ8T9XwF68y3NhwkKbdzR1DNWgpfByOGjlrZsyPvk3jmBMa
7Pbb2IyLwBZ29RfPMXyseN7M5No6oGi5WI6EuZk5kzu9dY4UyOXL5ZAqenyVoFZ9+ovrgweFZxiK
Ec5oToSL6jeq0fwaiyXf5t4rMFjqjm5MLA/ymz7Zt7H9yam5Fll/3jQxq+L1gicE0M05fbnoSd2B
+OCl01vs1M4L6cuEYWiTOqIvls5UbSSYGH4C8Jn+YnYnNlloRPD/53cpN2HSfXx85lir8+JW5Zsn
OFB9isTIX7hkB9OAOPeTtfLL0mQk+hYYN+NPvS7Oj4O1Ni4Kc2vN7Ce2t4/xqf7hSLk8u0VkfZGx
+Gz/+oXBbK1xi9YqN1pTvn75dmBnSaFFkfINU0R3wgKhqJYDroEYZgRu0UZVFzjLnNf6Zmm7YjzU
pCXXQdWkIjnMmHcPqj+kLEa/lm5fhv2QZlXvI2Wosv6UcS7ovqamqiL9qjKiUvMlieEOXJ0i9RQE
YK2kM2M2ST08/rX1uZJM1hgs6gewGdO4OObUTivL2a7iH3OkzfeYOhT7wpubzaTb+aulkVnx+/Eu
9y8kuSAi1Os0KBHXXt4SVFkrkd60xh+RQEUG4WTysRvId1jkOZ/dzS9PANJhgAlw3ia9AfLBZWyS
SHkHTG7a3xBzD/Z7rWJILf14jqVShDIGo9jGC4GvWz2zOA2DIYVZOflpw1GNtVM/TFURlEqaGVnY
QRQzrxbPbKXP9usWny3pX/ANgolWiQk4ArYyMEAudnZOzmQoorp4kwTXjO96g94Ps+EhH5FLAxIr
mEB1av4+xArSf0xe+/guRigKoplTIce7iuO+/KwuudhQVunqCmysE4h0lb3545tmRaYSRbXW3wtF
mULdGLztXPTFYRKVDPIudYDQEm/z+0VyecX6OSqKYEJouGVga3Yxahm3WWQXVn9P9k+1dbMx2Rek
mxyFDrbSWuNwooAYtia7dmBjSnmDGu0ztvvFHrN+BlhQFJ7wEXlDLjXCEpcSEZlec1+PeZ0FvRtp
pJ7K2d05pBhc93GaFJ/U8v9msgENMf6DibS2aC9EbpCDx3oSWnOfy9m4rUhB3ylDPpHC5fX4ObDl
LJGp734/2f92UKiWtPRgSoDSfHzCCi4YdV+O7X2Z5dUBDXGxU7UmPStpRTzx2khQRDZ+8oQvtoGf
k7tmNLKoUDHCufo4aGO5NeBO392LvMKUjtZ6gH5yCc2mVD457C9frH+OZYNW0pZCuHlZxxSZ0tI+
0dv7RCh2dZDgE6pfFcKMTgsWQfG2Mks6h7wGmXbfapk5h0mkt5lv4vTR+xqC5uYTDO5iZ/rn/XA9
odkDwcS8izlX0ZHqo1qJ+7RI47PiacNGiuSzCvjiBvVzlDUQgxlY64+fjdY/XdZ6LWVHaOrqfhJz
cpaie1tKZXro1TgJYw+zUOxS+l2dZM0ewuQfv19Wl094vQKDFZtI7JHm0nz/+IQzJXayITbTe2Xx
sjuOTiXwxDIcrZSS6/dD/ZvZXLmD6+m8Er3Mi2qAdtNUKFYp7pVBGrSSpv5GL7z86+9H+TezuXJA
wCPgt1qY9H38QrgQRWqXKvV9rqHLKxK1DbIoskMDW8DNIM1mP8wmTelm1XwjTv8sPPxyP8KTi4gB
VjGLmGPi8qQumnw00KT294jeMPaOanrSqpGqRTgbev1HZcXRZwfo+hb+qZpkAa1kUO7heDRAa7jk
RMLhqPOk0eX9MCrKKRnjKd6Mi9J9h+RD3BJMYu26inr5hpPGeCjpar1JLynftLSbvhV8jfSf1cN/
vk3/I34Xt/8cu/vv/+K/30Q945ST9Bf/+d839Xv10Lfv7/35a/1f66/+33/68Rf/+5y+taITP/rL
f/Xhl/j7/xo//Np//fAfmwoD7flOvrfz/Xsni/7nAHzS9V/+//7wP95//pXHuX7/x9/ekNb361+L
U1H97V8/Onz/x99+bkv/+ee//68fXn8t+b3H//U/2zyd33/5lfevXf+Pv5nm313u8gRjAmxTFK+6
2PF9/Ylu/Z3zj0MULoUBM3xtm1Si7RN+Sf87Haq1RsJab62neUU7IdcfGRZ/zyI4Ga+D9TDimvl/
PtqHh/T/Htp/YAJzK9Kq7/7xt4uVC3gDFRChPmNRZdIU+/jmOJ7siF82zIBz9FUm49VQeKeywTNl
Gj95STEB+Lhmfw7Gqf3zfsBE/JILKDu9hxaGXQEw7fJQZjUx3mRGpIlPm7ipfL2edO2cWF72g4yD
yt2ViTEOG62T7h5duVLSOqOK9bGYiuo7xW2kdcjjOOtudY6tal+lBBZsrSWvlEPTlfZ0wpq8b/a2
MzpnIy0acZOzvV9ZXdrH11UCByAcvXZqTok1x812MfUiCYfSjcmu6Ber22pElrS+lrXLJm/0pQrR
76y/ZEE08HEzMvJdL/v+FvKIo20HI6+Mo6xLUkCLqinLvQl3qwigT99Q2vKXei7n1NZ1Wb96uQtz
XeSLAUDaOY2JzxSaLT+TnXGbidjNaIuPFgmG7eLVfsMfCEa9GOItm7WqhQDq6kCDRE2U8zhN6oEL
oJCYioy0/IJFNfNmV9n4iF0NdYoRWVhILtx+tthRf9C9KouCEp6t5+MtKEkt7TSv3SULHW9fG0kU
DLqYhwgtMvMc3+pk/DTOcqkOixjM50zB9syk3v2GZeBG05Q7KDJ2SLu5JqWzn6k/a2Uzcgfz9Q7f
q2INKoKDwl/KoyqsFUYcIJCno9yYSqUFhdb1oUym2Ld769qrnfvYTupQi/onT8GKrJ9slLeJ/pJI
5xHBxH2tp2dzXrXFev6dxGCCdWU+HBY9C9N8ybas+EMzu9YBSDry0xgvvW7B3i9naD9Lm2Nqy6M3
4+o2TPqWIjv3NaPfibIpA8VKg8xRboZphAqwkBg9mnu68vjJ5ePd1GSnRS3TMMmUbVcKiC5TFcp0
ikLIZ27Y8JzHsot9tXvXRj3bjLiE+FMEPrqU+lmfrHuz0nN/1uOvSacfZycGuSnqMO/sISQKu9xp
Vbc1G+t2tXXKJlmHmaZcD5rcwh65n7X4Osenb19o+nGZYz9yJYM5HXYrWXu2zWxvqEkWTtW8c8Z5
v8zVjbais7Wwr8iXuLX05B0YOYiTtkXxMTwYOHZZ1XxNfErilzL6AhXnpJrRHlu/ZSO58zB3EW5f
GcSlQsXUwknDRYenpdrL+pmICkFEHOhQNLDG+YK666bIVc+PHfCGql/aQHMV2zfzkjsCr0dYVMmz
2cYoij15M7hQQJxegdGjqqGXwKpXvO+a4glS/aZrJ8WDJ7G6927CFlaNBscf5+QBDUTYFgs9QW3y
MZw/11r5aOdYbliNdxr15apa0luhxzOqfScYFvV6iqrYL2drZKDchCACAyuqxbSNDFH6GFw86bVX
hKmLpYu3dDu3kL5l9y980Cvd5at4PZilkuMClIjbJU1+LLF8kCOB9Zo37NrGPlWFfLGNad8bEKDM
CjZXanXfEgzMggSHuS2UWDOYRaSEsC8oL3UcA/nSS71MQQnxboNQODv3NUD6bGe3eBGZOwL/bjna
deIkmu9yzBWf1AfCIptlLxUBVSRx3olE25bCFSe8T+65FE5BMtnjhoztBXBCoJ9tWzcQ1XJlQmui
nSzg0Bn5j2E2Kv6S9w1pQzD0Ct81OufTbB0ib4g2xEIFCNveReqRLqzjCO4pcKtMucEGTME+Lp38
FreNIkVb1Dn6Deg4/0+fnrpErXcpBm8GAdvB7LgJL8WwXbIlcJPymMzGIY7yk5pBTsq9fqMO0V1H
DoK/oKFjgZV3WZS1OPZZYzBYRR/khvWE61jOz4hI6UfTDXB/m0P4gA+RcG51K3dvsSt0Nn1d6ZtM
OI+m1nr7xDW2GKY9ddi2B33c7Onyb9yxWcl+pm+0Nk6ouZnCMtSW+5xj2qeDceaO6e3SvI59yArF
buyrH3NRPQnb+V6NMxd6NQkXNcHpJYFGakSJErJrvC2FFtYVfDwTLDioctlv4kbfwsyertSusQIT
gcOhGhSsNhGr9NRYiJyaXH2CCJnspSO3UVxvTIN2mplFd4UTX9tl+9ZYLHQxFJj/JNbGc5tN2a2u
cG6kBuqcPpaqF+rd6Pj22Cdcw9uOfTe+pvW5mefW2dhlMm04JKprFr3YaOrYauepWLxAQ5pGFk2J
26lMYphdGYy+GvrhMNBUQVXleMq0aaPI8jNvOImmODa10QWt5/wwRrwDfC3PORdjHWmQq/Uu09Ic
3Eqh21upJ8xPhZ+aUb6XYkr2epXexUX7irjwLErtEdU6y1o4uxaP9DFYFiztyGh477JSua4otiE2
FmfgoHOVYAwpwGuDwpq3btd88+rkUR+F+T6XhRpadnPj2HK+y5u52E1GuuXw+wZ57LWv2aK9spkP
maLuI72YQiuq94msdKinuH62ozhUyCdJf46+zVO8HxvrxyB4uPpQu/vMTOrboczGk2bXBt70LiCP
tppZRpyYklsBuUyFwUTxkCp1+lI5kCXkgJS4Gye/sOt73ZqN0Ey18yKKH2WFeYIn6xq/EuM6zXmp
SrOTASmxcF2XsoeSZnHMtvJGeh08/ZiQ2BCvpmekG2ZQ10AcLTi533ryKaKDEsBELfwqsRS/KqP5
6LQ15EWvPagUrqSjpqeMteFXsQo/18leq76Sh1q16BXX3kYVC36h5Z3CPhWhOkVZ5bVnvbT00Ehz
80o18iXQJ5n6AyypsOR4QW96pGN+R5Td2XWqB/qbxkbDK2s9ALHcSnTzfvFmeIKlWgTxohYPrr28
WpPU/Xkwd5EoSp6lisw5VpoQazl512BVdjJ15Vx3tRfSvX+NeSP8VFPllQ06yLZuE3Izlsr30QCJ
myZxrU3pvZXCXowcSh7PVbQnYM1tNVrpzqyFEmD4/IpBWL2FNeVsCbMSmB/y2BtlNm6Mtt91uO/6
FeDOZlCjQ94bG1ggB1OXNzB1vo7mdGaFm1cQJobQjoqthJ6KC4Z3LUuMCYzZFUHec0qUuUbJ7EBX
zHGQMJeTlnuQLqvhu1CLDaj1qUit1je4+tq5cbO03k3Wp4/1YIaaWpzbRMV5EoAx9xofgmfhx8JW
w3RR90tq3YLr3/ULmhzdfJkW4vMcSgwKObZBt3H9qVC/9vjtY0NmPfFtBR6I07dh1L+oTt/6qTOe
ylZ79FiIpa62R1PaA9D4qISyjVOM7UqWotcOAcroV/yGieBaIv1a8GGmQ9ZytfTNei7kzm2nOrnD
fbbkeHEVByalPVbv6ahDY0kSHGzx6yvK+1jV8+nMxjxqQZpbZRK2i2Wd6hSO/U7RIuzABMi6s0ec
pFZfc1Dm5zGT5FH5M3LEAZ6yZ5w7aaqUhAA1QdZ2/BHTqaruRsVEyfsE+r4A2tYeNq7aXJrhHq2O
jhcAL75rTB+4QSDKFe/HHZnIchbdVTUkURzM6TwBKVhR90kj/acp0p+u8QyM+BzGBrpCuq90TD7e
v+q2HyQEAkI9tNWgXK8VM/XHrG9qoiHc3PDRQOOznM24HwWZXfLcK4pHlXn2upBuT/4AkId/AP5b
LzkkkO1oahXqibKPwyXvXWxBZwVQLYfjekpUjuvSyJ0M65/KwN2ltdRH2Yq4xtZomP4a7Ygvx80W
dwEkHnAEfmktN5WTOMXgyKAv2+Kps+CADGqxh+fPKbzGi7zYTe5+lvNxCSquDxNQ5CeXC9SULunH
Oc2VpTdidVRJKxmKFOFibXwxGs0kr2paI4hafZgzX1gpb1KJf2sdTrOrWOv+UgSsebo6v4enVvjp
40MmPGu9sINb00q/bIkNAHqDordqIFnNp9KB7zrlnXLGizq9VepaOTfCIQxYGZE3/H7oX+73P0GH
tXthQAoBN/g4F0RaudIz6j4onDH+NsRuzXZBamMcGHrGU2/JiHLD3495AS9SUq7GBDpefJAZIUxc
jDnqU+s4kRmHsliOpbPHBhwI9eWTQS5fWdDwtftB5gAgKurcizcHDiI2iw4mw9qDty3C5XBT2uGu
87/9MRyrLfHYvnbHoUEAp6oHgbtn09/+/iMgq7kAHnWElKttADJK2shQCC8+BBmBKUH1Igr6pDl5
uXhMIsqvOpdDaDgiepiSsQ0BQI9Tkt/UeOvXPVtv6abdfi5qjEy6dD2X8QJperY54XjdcXKSH7aC
FXcsizwoIayzsRsk1rRLEmodPWKjTZ772snZ5s16Z+Ik6mA5t3T2tgM0sGbxIArr6KT2bY33sb26
Qivium/1fV/UHfkv7UE0hliNKch9xWOnHzCdB9dEo0OJeEViGM1SPIap2MdbaUQvBKvji1I+AOm9
LcgM3MElRUBE14U9PrfWdLQKZtmah+dIjq96N72qQ/2MTQRiieqksLuGWZ9tnJr75aQ1h6HEEnpS
vMd41MMy5hlF6jZP7Z0wpwMtjhv8np1T57pvma5sF1zKgzEGlVqQ/ftDkT1oSYkmwN4ix951jnss
DReD2BHRgPrHGDUPSW9/TZvoaszj/Twa96mAbz5gc2DZ3WupURwa7TOz8igGbNhhx2/RrO7IVDiW
ivVChXbGfuo6KWe0I/xjJcYQq5bPA/7HeUYaABc0KBDKzkqUt5zzFTy15JAc3oUpHtmnPeK8l92Y
jscI08iAtzNU0NHDIkZCUfebJekCCHL3iaG/WHkSjLJ8WjxxlKVZ+DY6P5/UjK0DTTypbT+L8oNo
9XCovdcKHWy8sI1kzbU+Z89jnK618R6m4RZ1xNdy9AZkSeLeSMeHAiC6KY0NveQ/FNvZu51H/cqD
HYrlpuuKxyTWjqXZFLS9u2AxB7QjhivW5mvFXSarXu1UwaM8A4KwKdMCR00eKCi/jH3XhCByTVCo
rCJaPNqdVIAXxv6mN6rHWM7jtmlQS6ZRW7xVwnC2rapdRRkUI7062aVEr0+WVInOIYyU9MpcnOPk
LYMflTxj5JHLZqWULYm7U9pZ+FVOP6RYrmYrNQJpdHeKNPrrCs0NAEN2bbjdiQvxzRr+Hdpz6W6V
xDxmdn3ienr0Ft4zOTvZtvZE5mvD4uxkS0IGvn7pPinz+SYX9dWQ5bsokgtIRTb0vjoiThow5JEd
RZ+xzAezxYQAdOxgNlK5A6X5kRUDpvu98twX/R/C7J1gUWYUSpBLD5K3bZOK9LX3+ke7jMpgmu0p
7JgL1Vl27Ad9MM+o5bBSD6pSXCmVHfRRfsO8hpXAqR2DaS+wF0TR+owKrBGTjb6Iuk/VZyhGc7sx
i/TsdNG+EIv+NE807udZPnrom/hxhIp8EM9uzWHYALNdtZhnk+oqOezqvgiLfnQNX+vlqZuaH5Fu
HclcbEBfRLJpiC3wMeM6ewlKgk4+46mLoqAN4i5ZcO0xssDB7gZss8P/NjJfzFZtjkqT7KGajGAS
FgEj3hn/4Q3km0f4IpsCqizUskUholj17cG6Ue3h2pri1y7Xfak1u1af9lpp7eqIShozDx8X+OdF
zNep1G4iz9ridnPVipQY0x4neGWjKxLllhUoDd6/uPtUc34j5/RbWWk4X6r7tDBvJ8L+WheT9jm2
fK0otqondo2rvcrlq5Zoz3Kps6OX9Wa7M8tCSZ67Vh12/eiQDmNwPRhb4gkqQpTF2GILVesxHy5t
NtLxdlppv9vK6BVc+Gt1W2iz46dZuhwi9LvdxoZT8dWpsJWP2ngMcHivHgonte4lkXFAwky6x94Y
6/VJU4bqrunTGp/1dNrNHpKxpsufTO6GLP45f/LINPTrbpqCStezR83Lm1tA5O+9oh3o0qIR9rBN
GZUf5PFYgILDZKHNTPvxsORRtBnb/hbzIzfQJkP9MS2AJMeklyCdUQEQN7nqWeTcFHBoAmUg1sOK
V8v8ZFnOdap+sfRBu1fVrIswSXC+kGIkN1ln0m4rRv0WbU/hIZiMx5Pbrhl1htN/w8ChOWZZPZ+V
SEXyVcR5FOBCrIexi4QNPGXXFN3B9tJTNahmoPRR7wsXYtIScbuaR/ucDkOzwTD4yh3d237UzWDV
v4Xw6rsgWf03Ypkdq1gzfWoB7JVHStskb5/6znhpEHj4fUvSreV0egAzSTkabnPdTePdPPRXJjnZ
0necXrzpc//dgJa/0yJbC4ZGAQ0uifZQ8OiK+ldPHQQa0qpQvhWJ6aLX7AFBBzhU/iyaV3Ws6yMc
ImznE5fr+X2pLSlQR1mkN2BV5rtG12HbaV2TbLLG1Mg5sCsLaJEOHvE8Zp8ZYbfMeD7D+Sue9DS6
abk0KAe21mQAjfG0MuwKl8SvAZVbGsSROf2RJuabjFWr3HvOqF33Xim3E7ZioaOU0TZWACzCbOiS
bpuqU4dsPa+TM/iJjSATvRvuUXdzPbZb+Bncu0hVEd2GdzndCESviV+QBH8zLx3ZcU3RXJdSi6Ow
cZUuxK9BBTQX7rdOls4mH4r6fqrL6BCn2ZUVUcwY6nTtJkOqHAbLQLxC3e3dD9QXj70St8dWLxYJ
iSct72BTsJAzLZzArUIX+s4VixHPrHbaml1yOw+Ts3MV8TSAbE8uFpTuokehrlbpJgOlRMpX79xE
yQORKuNzYrX3midFkIxsgOkw2ndNUxZBNzjei9InWNYbaWT+qEBaH5eyNecNFMDAnLKbUo8CL3M2
Zt2oON2QPi0a96kRteYrLMfAaas6aNop23t65QDB9qJ4oBQpfITq7iEZreLeK6vkizrLeX70hBkP
PuTdA6Kz6TymjUlYQ9IEXESjrV6a8cYD6dpVmZfjddSOgatH022mjdYuX7xxb3oy7/cWtgk7rg8N
csxsYEPXTNIGDN7n/eDVzSbqwUineLiq3Gl8oS9mh9MiH+glLvgoEQ4p1Ahzyyj33Ef2/ZvWGZsj
QvJVLEuBF7R5M6J/sl2SaAV4n6Gecqv+ytS8Tol3nUl9S+/r0GJblS3TTos7J2ycMds2KHtVgPXW
2ePA4L4PVlJdRfGyzZwKwapqqdOhlW20i1mX6+k5LCjf9aE4TTqbaKUgDF7oiJ3oETV+0kU8rmxA
YjsOywEe5V2U2x0zX+C76lj1rXDmHZHk3V0FOQJdCeZZg7cRaVEf6I2o/mgWAqeE5cwbMgeeJtuN
0oy937X5V07/ci9VokqTxt2mIv/axzwcWJ9W2OjjbUdKfeJqa2vA8eNRvse2dW/rSsfVpT3qVXY1
6qvm2ZS3ueu9oWJZQryr/BlsJhysPsaWp8V6ONaQwWZhawD9kivFJTsez2rVYjA/esdMAUxWkv7c
uO5tnCtBunT5HgcQFE3DtJvMdNhMMS09mhqchmm7j4nm8BW5LF9cLfpixrYe0LaTfluNj0VUNRvD
Epy7VVFp9B+oIfBaIZkJE4c/Roqw3F8rSmPMlr2wYxqEWaqNm7oxCYJJPSu9lYhmaewYBdUAcTG5
5d62RWScHbLYYTehCwOu7I9RR/BQVTr+6hGz6RvqVwKCiJsFC65I7VKmBoZlazkHZqHyPbOZg65y
9iNpUkEhoXm3bZIMsU8j6TuSnGKnAFfc9JVxVxTmdJ1XrvGgjmTjNpN7W3dFubVwuv/DHrvzMJWo
pb1kNxrKctdUVKqxlX/BW+Cpt9KZvNdMgpmaN04E6aPSGgxNjPkYt+C/8dj+4dp9tynV3iNk2XW6
GyHn4UeVN3XIzvKaZYNzzFz40p06vFR5xGVhydOrMuY9itRm3lvgAdumJTsz6ihZRwjCYaenGVJw
4W5LQy5+OcS3c0T0EoDYtVBF8b2ry+mOzGwn1Jx6Y/xEGyJxQLu2y9nzqLJpQ5f9tsqUp4WQaTG0
THe9jT0Z2DEK6bTq3CAbtfo+7Zag6otNp0596UdR0u8mdOffejgMoJjkBQoS90BvZvuQFEOWhhan
XhoUthk/GPjpPEB8GZ9sSCH1LgaHl7eDLUTu132lhBOhS5ulopyXM1ihbXKYqyEbPQ1TDkt9JBhu
zDZy8HbU1/V+MdI7+ph+Irobm+iyqc02ObQbadKrBtbZqcIg0tChpdJ23o82d2vp91X/bI7KEIyT
EwDjqad2ipTtrKV1kIlaCeQcF9sug9KmixpDg0XfEJle7mLCzPc2/SK2lq+DhhFRrupnoZs42Ysj
yNIbrQxzw4a4SWPHxIiY83oEnPQhx0CNQ1vuJ1N7i8biJDtWgBiyh+J/M3cmy3FjSZd+FVlveoU0
zMPmN0sgEAPJIIOjKG1gQTKEeZ7R1st+sn6x/kCJWQoqB2WS1n/KqspKEnUDcXEH9+PHz8lQVaHs
mZryZFs5dPZKyxy5oJ5m+NV52cjVblCtU+j18ZWa1DQKZMQOnpFsurLfJbpf23PqVVKKKO02xvgm
LcSP4dhwSqKSPHTi7CKL11Ely/sykW81wdOuqLwTUCGp9MmQEI4xworexiz2ecspbSyyRkkT30Qh
MG0KFOomDKcbYbTyS8tHCwVLP9PtNTO3mzHzlmyfDXZnuRPKfrHEhCSydS8oKcYO4gKcUcLRi6wt
CoJ7MSdctLqMUpEWnWHrlrqtRozdt1suPmQjtBKCQYZxmax3ylKmKG5boXzp0z7sCUx7aXypZOxh
jci6NAYdM4dSIxbKW9/B4Oe01rJzLPDkVWI2sZuIvTNmzS6YrFNNz9NNSGxjBxYJEY6b00lShKML
9SyCasZJoVeNdVBCYYfq1b6lB9HRkH1Uav0UB6xqF+dgA51x13AFk1Iom4qS9CaplRMpo7wkKb7J
5q3uylEu7IbazZVqRruYOtO281MTELlHvKNvzzqh1VYYf1GWB0aVndaajNOyr8C7g+Jk1Lkg1bGY
uJXH2qmrLMEJUh7XCFVdU90QbLUBhycIWXqF3vhLMRIuw0rbtEKX3kP29+nwyDu8RBS+b+YtqoBK
ZtGHdiN2101Zwa3w6/Mkqc2bTouokseTv4CXEbpFIkrcDVPOG67vhrod1jgV6Se4BJNT1ThNVrSt
OEHmreU8fFCnbHjKexXZhEyzToZ4ehCx/jtBjhDSW/SpLFVgIKP4lCrVbhKLzG18XdgYaZ+4UJXr
RRoXN7BuDl6IDfHEGetmqbLXQqQnC7ORnIEaOQ2bhmtGMBqGunSmIjwJ6lK25cHfoRQWOYhTOBra
jUvEQs8NRNOcGXmQ1e7aHLBgwmdq0WHcOnTtum6p9wSafqrgNedoXhmvSo5jgOeLqPNyIuzCugCo
/Ux7Au6kqnk7ttIX6o0tvNZ8I8rqLpA6dU2zFxZdmr4i/xXcsK1KqmF65gz0raz6PtmNeAUufKQ1
1lYacE+FFEIVsXwoalBzjCAEBFaE81pVdyDVpZMV8UVdYuAT0YJta4L2QDMzH2GoOJrpk+/QMndF
y7iJcT0XjtSKp1nareIkaO2ACPAk6KXsKUkyedXwTzo9um/pZiR0MM5Q0TC3STFcxwFYe0n7st3W
xbmMSobTTCH9pnJxW5bi7WgZOz8dbHRTFB5kbrzWhMqhQ/pG0sKLtmBDC2JySdn7s9YQC1ladFoo
w+j0CoZsVRueovUzKLYeJxUbZnYkG6QLrYiffMz9FqEmLIJYKVg9hIhpKUI+ChVA5s4a7LGa0xxT
E5yx71Tic3xpJ26UsYLNrPJnduKNZ/VY3AZlcj0Z8CTKSLihJ/5jrgZrZhHrG43/Mya7ocjuCX43
VkmGS+4BnFgN8WKEz8EasYZFiXSUA4xGjaMRUMQprru+uk1GYB6hLi9RASZMLarTqPS3itiv26ir
1vTC5OhrtTvPk07RhdyaVn2VRUlhV7V2p8IxcioBWm4kph+REQRpTS6iKbg1VMpXRQgBPR83g5fs
VXO4jSJxpVuQskIlvderJLrDvki3+05cBkzMGdWCGkgvzW2dW9v2m+hsaDNIHcCMvHE12oia+lgO
cM3p0F4qTbYLW4PP7e41AtQ6ikkx0ki0/RhfObwWHUFWwdBAlAbUpK3uQsfle2xruDQ+gjjqsO+q
fD0KHZEHaifLPrE6fgs4mxfidVcEd2WAQAk2dqdqniBOE3iJ63ulG9e5B0JmXsZJd22wci2JWnNv
IDtqds0abdALfSCiFHCns7VBIA+kpkD8RT2fxH6JP8yOxJBe3bmN0RTM3aimJRATDRdUTN200eN7
K0IXrlSSfNFzBOGtY9lmJSiuoqelOwomyymL9olfn0He61akuctChg+RZnjLZkO3K3X0T5Ma5wC/
u+pN7b604PIluOiyuxZNZi0mPV0mA/heHvIPIwuIDmkyQmd6hvIkJnhUq+qzNlSPSYAgNxnWxKk4
CI46+UAyiSJ78iLItOak5yim+WGgL60Sdwiwgqp7Gkmb512MWnI2isjIK/HWL4GnlKpFOEYczCv0
Zm77oYdonbSfUhxbqZMpK1H3TuD0RbaI1oudSwT0Xov0Cp3c58HUWZDz9L3ZSrSQ13xs6hWea7b9
5dyfZDeYSNtaUjYOfIWT2Orv0BW/yWuSVqtMz2j3CRehGN+oo+qxILJ1kurVAv0qzaH6Cizab32x
PC9687zwlFMxF5RFkIQJpLzusUHgFmEoXKoycYV3I+clvrNyXnabXp3wZKyJoQJqwJ1H+22S19li
ysW7RuVWD0y48pEcNqhilUDlcrLo+tCwBRPVQb8go4BmqJAFo8gEQiNa9XoQ4JrAArmUp3xwEypI
W1HJrseyR0RI9c21L5EQKHTyM1Wy5nrmcCcImRPFw94KJxhitTdciCXomZqnnGrKzrcC/N+xQbyq
Va47O5ZD4WQcvKeuggGBuk76MKSSsDWaInFa0XKl3judm19AQbPxSvImsGyrPc0rS4exlBfOUIvW
aZAnyiorELjvq/CijkQwMpy5sN7isBmN9qb2wBNQ7xMgExbSEuEyhyJvceGxZG011PXFWM+qM4EJ
v68OhOIOumx9o3t5vRsT0dv1gpS7RZW1w5mnw6OQpLhVCLbanlYfhNdOfQRCTY7PVQMqSnLeLUMr
5AAilsvLB01vVUeh6HemBJa1rHJFtam7TunC6KrqDJ2yq3AQJ6dM1X0SmeO6m0xvTdxHri/eZ4P3
WAu5vik17RYjstCGllXakpk8xakfYloJ6hTr/acphv4xBfouHsRxIcntHdyGj6Gld3ZEFAGpad43
RRG61M2eUr+QXKktLxBrCRFTozakFKq/koTBWDT1MHvpyJ8TXxLYsnx9vWnWfTBcVYgDbZC0kF1d
kQ9WLEVOJ0uk2UFyKnQTh7gJ9woBUYA1qfxYBjGRn5G7om+ewoWfTgrBv1VJ5JeQEGmenjKXcmFj
qyh72a08RKvymecCOFZ7sJA91BIqSqXZlPTLCd9WR+0gyCSWtEkD3lRscEKiMue2wDpw9gjqKjQH
F62owiI0tIc28M5VtUeWKwqNBcQpDfGxptji5NUzMSPiF1rAnEknBeI85wJY2ELxK2Buhf4uDDez
WHYMreKCUATDyTK/hrJRlBdln93q+ezp1ieJEC14tiTGzbSsAV39Mnd0PaTIIzWSnK60Lkwzt6oh
K9O0MleTdHJzvIdp+jmp6dBwfKmE+jXD2IFUk7bG+DfJxXk24TGteXru0g0Hky+h+NHoyq4sKFtx
6my6zFgWKNucK503La3MLPHNCLUUfRoCIRp37U4ivzXIChetMLpy2p9Qg/zYCfpDWrQsVyMvnSK3
buUSC3PTuhaA0BP/FhDiAk2f5HyEbbtoR6ukvT9Eh9hS1wP0N4hZArFsoKLigLxZUNnyRCwYSR4I
lCDbmCUio1oAaaSfNM9agYeDOWnJNtNUAyEvQ7MNodmkE1Q1tBdgfferKrduKoVkJZ7kT0Lf3WGZ
ve10MgudXAnUYmzxp2G+8Ncd/Y9e0N13/UQuB/4+pKa4lCbr1lDq6551axTtuAB/B8K13CFjdwbE
lH79OQ06kVpXprpeb2SIsJJrqyYeyV5+B2PFbbpsM0betu3Ex0GRr6pBQrXCk8EZaii++G86idKd
Z5CMLGNa9PittwVaZloeXyVpXeHEDtWSJ/4CffZcjIJ6lXjdZdz3soNoIGTPdEj4yMSlm3HtTyY6
ijDU6AiuAGm7vYKnsx100kIZcE8uFapuA+hT0e2U4HOqzIYGrYDwN0KZNEvyZB8pOt949aEfyXpJ
nAIhddTq0Y8ari5LxgIkDNa5od7jR3eFSjiVN19ZcEef+iCotVyfkFWusab4LE2Tm9eY3U4tOFJD
5dW8assosI2m2cb0yNZGcDEAD7BqNuQtK60IPxtTXdBOP2abZDDWjSZB1Rw2gaRuUiMIVvTgXE8D
5Kdazk8R2s2WJRwsUsgJbkYYHRLP/1Jo6RfcZXeepl4QlH+Mw+RUwqgRLFu588UEgqnhIWbiq4Tu
kwBzxYil/gxpM6i8GhGfKve3EaojBGGNLQfSkozj1EoTutaAOkUjz/Vl1OsmEwP068TidCGrYbuV
mhGMLe26TyVdtRdkLOWVhk7kNWcUJeq4D2NnVKWTuKgozzcSa1Ap0oUaCWD9g1ktMsFoEzcRGv1L
ncj+reVX/jKeSlA6uWmcrBXTfoOxrjNpueLKY3Yrh9MEcVaCK0fNFxdwt+1Fo1goadQtMhqcFvhR
Z6tOL8TFnMKHZuA5nmc8en5fXucZKKndBrqHLqXWgzpJRut2k+bSPMDXjQrF0YNp01Rdz5LUjDBz
oMgMjuGDyiR90WG/LH4GLa3YjcHa5G69mAyFI6IQpRWB3WOdGNaFqRT3k0pJB33K8yaoMUIXmhp+
mhktxQaXoUAVr0Jf1hbKqJ9NcA2gQiAWAdlHRcVQKariOiz1CJJ5ys5Te8RrIUMrhfAkF6G5yHSP
an0NV23Qivw8KNDUFExrBVF6JQ5T5xoIPsGr1R4rMqZz2tVuDC+49AwiuWp6BMnUXCkvBXdCGZBv
7IP+zTmQYvhPLcT2hYBM12YM5As98u8wWtgkVnFdF9pJX9Adq+XzMSmm+wyVxpZzeqLBmCIqJZbK
R4k6rYp7UnGMmwfUSj1w2ZUStcJDhG4TwL1cLotSMUEsEY6CS6entQ2RGrAPMTmUEvl4v8lO+5jm
WFFAhnQMzuh+KG0fUjQ9myUlfT1eBw0tJjnZoINl4b0gCLeTXlyIo9E7A1qRWdoOVB91zdHyQWKi
DNeYqMCq2B7atL5WC00mxZisSyKEBaWV1g4D5TpNEKzshm7hC9lHP6sfyzglXsupDRpn6YTxio+6
o0RHaaI2uzZvZdfAUnpZJ62bTNzoIO/0Ykd6ZZsatU4C0dOooM1D8UcE2/CsdUW1OkEU1A2mbCk1
HsIaMjXfYrKmZV22m9FUUpd3fhKNyJVWOQh55CHw3kUngqp8pBtNX9SChSVu7e8mpe22whh9qsLm
dpbA3DS16QFIRL4TtBpGVjQbY3+9tJIgd7ADH5w2i9klorqsEI50NeASin4q16kH4aDtylNRau9h
mrPMGCa3Pb7ewpSSyunVdLIzLzJOo0ZYFm2G/8Xoe9cIWLVzo809bJrWIejeRfhk9rHuQetRhyex
FT6OdcsTtxocUuos9ugpBslhGKyYDVpSTTO6H1TxEFRKc612GS0NWc2BHMsTNXnoIeNAcJ8xvyJa
tGiaoTOWCpaDlfUuDHzlSqYbAIX/WuOmoX7tVDCtnCAYrfmIu+2r4Eyb5gikJvDOzbs6nfvdK/LV
2Iopo5fciiUQBkWnsV2Ad26SPJBhe5UnWDOgbYsH6GIQ0xvS3ss41dNFaCXyqh4p2BmZhhI75CK8
JbAAScju68DDM7MrRHh0Ap5GK+iYMtqFfCf/lHc/WcuwwMRk60HfzD5JCRVA5DylES8MzBoAVtER
1k6TYAa6xDZuFwpkdxqD4rSSaQIVtXg76jkfkk0DXTPoruJ4jmFmeDPIYJPuENOFckKh30ILTssa
BwkxS2G7KJTHYzqhggVB0Lg3ZAM95SaXCt2VdBImlyb0iHUw6q07mShQXHSY2h+6lohGKAsO7bJh
0LNQM8baNTRCOpptYrZibRFckEFF0QG79Ci7ywb2N20X0IoW9Oy27SFNZtlStFK09SipU/UR73Mn
oRZ4By7KvPttM/+v/9zIrIzxCPRMF6edlZKgrIcUjT/sFcQntVVkCjgR8XheU/n1ujxNz4bA7KoT
akIwjCR/tD4hQ8pzDXo3MSg094dSaqLxsZe7znwc4J3cobiIUKzKHuCxUHdYTz6h6VXXS9hPy1Ma
bxWpM0akc5N8NdBlMW5F1LjUhUmQnq303ldKFzIwbSAQsWBrmGRJsSMh3ipea1LXrGTPaKtl1wZm
tObOxHq+wD/YW8aVPhq72XvGOkXMx2w/EeuFaCZC7cwdL0lF0+4tsxfuozosRHvQKSuyURtdBGcI
wN+EesqREpwoBy9CyPWuCmUshqxReMRk+L2s/DGBze/VvXSjGp4VuvR2SNOqSzIBO8SubsNtoRtC
sLHavoY2RAdg+gQcEwyrAFgGglGktwS2Qd8WCkBsnHXeCVX1GJvkBO3TC43eqfS6FnSdkIpS8XCZ
pxSlT2oVwv0iKWn8PfFVDCC3vUGLHLAItQ4afKFdx5UiiGhaioPm4j/cPQJgZT2BllmI26AziOVF
MY6ArMVYFq8kfdTuG7/qR1fBeFuC/Eft91KuhCSDRxf1S9PXK2qhQS3BpCgledHOtNETsa2DCipM
gtgwYCQa5bapdrJBiwcZhnwhQWbvrvRk0vFvxPXGW1IpZjO2hZkbZwZJ3GaCiFs5TKVM1j8UY7cQ
IL+ZlLdowb8IMyL2s1g2dMaqcInOxWySN5qAQcT5pCdcHxzo8KItKe/6Nf7WMEfFrgZXFQKIAHaY
exwcMAiDazWeQGDEWC9us8oPNKplyZRvS7EwTyOoPU/CWLTcmJqfr6kp9GeQ9bcRLtamzf0H4aQT
uuYyLRAORKYvKyglaiPqxkKuEiTEcNlA+QS4/H490YUBbH3SFWlHc5znR8u0zhIqoHPF0hxCrsME
0NkecImJFlAjMsIgLN3DjrUopQ+QRaSHMOJKsZXumYlJRCUsVKXR1LtC68RqSX5mFVt0aREBFccu
qWDpMzu7lKNsRiCLL0pWT9kqC6F4O704wFKL4PIqGMTq8kdBo4nBDieD9o6gH+Do+LXZRhsIpaTt
kZwmkPqiBnXxwgxpamh1YbjS9OAmDgd4uYNMa1lvy14vFyeZnvZffD43Ps8AS0DaUOKW3ErNO49k
mEoVjZnqTQ3KUULSirXGlYtRmOiLCCvwCk0NHo2hxJ0nw4/SbjPJ3KdxUuyGzqp3mioA6ARyREEO
+Ap4afDHWyMa2MpWHTfyxRDxOA41rmSjRb2pL6JIbR5zGbMzuxraRN52sPzWapLSozMh/UETnJY2
JwQMMcWYWuTwnPWuT9qginsCNQXuFiGzUDtQ5Cm9qqHM/MIdga4uQamixeGZ8I5VyFk2phIUhTrz
KHtUM5999Aacacq+PKetmSOSqspt09Q0vChyrbs1mvTlOhyR5nUsJH+g2ZqNcKPRL+QvIkVR1p6S
BmcNeO8uF+l+QvI+NRwJ/kG5bIxUupFHq+14WDGkQ0VINrXXj9dtkEs7gAyw8qIEqHQqESVJMwkL
f5Oj1N7CrCwbFXwKhG2lt+jl0w/qdxdwsvJ7eLYcIeBJNQr3k0pkqYhT0Cym3ud8JHvyCgfNH+VA
44kSLJQqVJ0mjKVuEXmjYAFMwORGcD46A+3JqmWBYttZFU5mY1vWmG9SSe/u9c6EwY50APdQNYAr
53nOhZubvKch1/vPlZ5HqaOrqZmTg2hab6u1VG+DURcfoDgR8xdCDnKhBv4F1Br+mcopQaPLIObw
MK3ECuwS2aQvKZRj1MvpKne8HkFl24xCE8HwCTjT5XgZqmWY0Tlmj7RWRnbSWh0WCxlxyIlopgLs
EXYDBiS1sE+mqPtURwMsXrMfdnQ5m+aC+D65o1qYjG4v1RA9RQGmKCVeXz2PW50zHAF11VsUdW5+
EeuiOe8susUIfQvoUMiWL3GnajL6KVLzU5cPxQ3sp3YbYiX1UJUsBIfmBNZSKic0roZ+rV/XmQ7X
E+4fHXzqaO69KVTvIdfxs5lMBLEzybKChcjBTtEFsf4rCw8feAi1kdx4QX2mNknduGTgxOl1M9xk
zRjcW3UJxiUaqQrJJA6SbF+LcnY5CKL4oCFheJZ0bfoQ6lIJWKfRsS3EEklUMxVgPkmbXlE4gWgn
CoWygNQk5nZcqN2mbiv9S4ii9XYcRaISpGLkJdhbcgcrFZHJWAt83swEKycVO1FZ9NKgXbdJWQtr
lSrLOdhL58o93sMLUQn6K7LcmwYDAw4rtYfD3GhjdDMioXVou2TfYhvi6uBvkzt1VwT8/k7mNro0
KRnGp5FRwQsfQosO7sCiGbfSK6ekKAq5BBlIxSiDXRnk7ZmS59YiTozIgEMlNOcTLpAwzQMpeAx9
y4Myotb5LeorpJUTtB6HKl9ME3Bncq9IU3UJQ8J84mv7l6riwS1q/Fw404pavEVILXzMIZsIdNSh
ILrsqAhT4TO0BntSducmNEHMiQaEcBn4ILowCUWWdoQhXeHIuAwJi6Qa9RQCy1SdRyQUlTtBgR5W
CaAGG+q5X2Iy265dKQqhuSql0k7WJ9Yl0R7rXhrGTIcbmuLSZiZUG8Yar50Tocm0L9TmhQvJTyLw
fJE25q//rgst6rb0gpQLiBTTKcQu63MbNtKjONGNtgCUK66CoLUqeuOVCugEutEmFkTOjHBIOWES
vGLoXoQgulI8BaZNbcDlr6OSyyfnhoZupPFj4ryfEj/LoWLKdPjKIoX9vqb7Fx1WAcoVglu27w0E
3AGmVIwOQgDhPZc0WChRFD9U8GkWmhRpp2Kpc+p2KopkdgAcdpKVgknUClnrcRg7pV42rZZkTkq7
wIHEwtvmNB8vjHAYlyJ2JYsI9QaHsIEqoDEBNNqDiHSXjQoOU1kQM5ego1m0Si25q23spfXMpSUz
eegzcnZEcgJaikavNpZSPgqNawF1f4GjLOu24kv6Xc9G5iiTkrKnW9dQC4dEIRiuaxTXqN4paBuB
8NAegtRmJz81z5PVNFOAPUwBC5MNrMFDJBXxbSNpBiBXj36sDAMA7k7iZ70yM/oTE2akkYC0+L+m
t4UmLixEjImcDN3jXSWGYxTZUKJpQODZkBqI05yWsjTyM+tWNxEHo9NcvZZzaqZDO2h3gY5OzWzh
kIp2RC53r0pDRk+jakJa0pvgMqiH6RxylXzZT7pfLcQmm8nqNI6GlzoUWc9GmLZUXUvwCZGqMQgu
jdaSlBOlSadlWwJtJJSL7gLLoKMgrG6rHIJyZZbxkzSVPrcxBGpwXX0L8k/EHorQVWkYq2T+tU6X
bklPfbLM0FUAIRM7lks2JuyfySO3s/OcYqCNBWl7JaVjdVJUanhOgfNRQvSjdUQfu0rX7xDcuMvl
eNRd+jV4oYj4cI/EVSOra9EKhMr9evv3YQvNmm5MtlYIt31RqOOwm9ogKBzTq1jhHQhLd6r6rFIs
QXCUc43nljdrvmq2WS3UyjJlpVQ2qgOAy88DgH+zI3Iac2EbRHk97PTSJ+RSkAaGm95qXFK9nPMn
6jCw8ePYYl3SOy+JDsangdA4ULLEh3heKxDs6W7URHFcNjq+LFsdleZ424zmgHmKpGqnWotiMl0y
HRMUeyWD0PHJBdU34xCvlQojZRfxEA1GxtSSGctN38XrIhj4+a+nAKUYTz8xURPwSZDiErmASo1p
9Xw+wOgwMEYNDAqbC8dreshybaCioq7hz8yHwY6FC5PnfCS2nPHUs+ko3LSOmbW5Kq6hb0Klh6og
oIgPTSYgTpu0mFwCEV9CqASIa1QdGn/B9B3zOSCsOXzE27SZ4uIUcEBJd1DTLOTYWsiIDq2xcrz0
0cWx1lagz040+kyF7Nmoq8nLOLzGiX0ByTmJ74Q0LGsHxFenjguxh1UNRfNgVdyn9gCNA3GQrtEN
p20IpDAF9ybRyQLyKgcrOd7kKBZJdlaMgxSt24TPtitk4oOFIOTVR9aQDpyJ7LfvDsnQgkl5FQQU
dO6gncuq5V83NYLGcJIb/6QI8dS0Jb0WabFGFrzZlLI8JhSKoETb0wRWsgqkkDZ0G06g3NxqZCCm
S1hE/2Bb6pCk0Btg5URGl9x9fYcV8Hu9TGo/btddFouaXfLTuUO+aj1Sm+yUFRgQ5WBRqeudHGpJ
y6liNmgcBKIIf6Ud6AlKAk8zlxF+wItepHX9knzBM1b6EIr0JfRp+qjoQJuc+eOYYq0wArRqfSPe
+FmlltcDxBzvhMye5adWA9UX+FDxXa1YLPkQ5CVbpEbsbbi7evkCioWXkCcGiHMAKyY1dcGYFn6r
HTJrXQ+S8pko37yPS8+NTAH6VEhnzUzkReD7SihYe72f3fmhPHCFJOddr9LjoZD2AEXY1pj6Vz6O
SCVNZg1EpeaLXFmf6BzkRNQ0LutlIw4fnzv2vmlEHckfPf6RRtVNnvKf17JTR1JVfyhOdfRTq0M+
C0DVr4ean+b7T//2dLMu1V8pWH33o+5rfauvWlvfBK6e5Zxu8n/2Qy9yUfMT/TjQz2liKXRCHkli
PQ/0LMf1ZwMke1S72idUs3T5F83A5k6HCf78S/4fH5I887/9tWDpv1Cnleau4d/+ng/8boZ+fPQf
hcD+2c/82Tc4PL+XWRZsNkp90xQICIAZ9ErQosz19fzraA4kRf0Ft2jJoCL1PAeIgP27pmD2z3nT
FKi85Vk5D1mIo68u/4JtDnLTCPT/NjP/rq8uq299/ZryiwUZEPbxt69I2/j3O4ANgqEfxjrfNoj4
9QP/RTtAVt/6/hXrF01UiAEU4+sup4H6+zmwrF9E5FTQfABEnn99/cB/0RxIEo/8pj0gy78omqxx
0r0shKM5MKxf+P46GvYgiPMvWvz/XVvh20vh2vv+dvobd4Em/SIii061HseW+dfxYSCJv0DzQl7T
/DYDf+Mc/ImV8tvF6gDdPD1fqeGh/k5Z8i9/4OVC/XGAbzfJNxVJU/pNqvH5R2/Qnfw6+NdbZf79
fz1+L0P5fN9995ez+uZ3vz362a+ByHd/+3JZfv9Z3+bjxyf93e/w8ofr8FDtq8dgdJ9vv2/f6qv8
pbPP9k9IQX794PmbzrHBfx7jB2HN3zbLn426QkQ0S/bZ08tQ88CzFu9bB94eBiCgl3Ge7/FZd/Ot
w17vw6z5sGOeqsMHHvvDNizbA0fZy9DPS2Deu2/9pNssbA5PH66bfXOoX4Z7Hn0+jd86usMA1T75
8Gt6qMLHo9cqG6LJFfSHn8DD/NSrdfZV+PBw2B9NDTA8waCJYuhfjP97C/i3sPDHZX0cEv79v//2
OPP8gjAhNfOyJb7fVH+yKX/YwN8//7f9//0fufMGezl+jj7r5W9e/vDPdo+9DyoW5MtkPq9yztQ/
nNqffXNjUbVHa2429HrrqKv9tGc5V2HxMtbz887hzluH3lSvVtksvfPmQetqf0hexnl+VukdJpdn
LY8GnY0u3vqsJ3n19GoK5HeYAhpp92Hz8njPU6C8w7Bnh4d9dnxkSu9xmVxA4zp6WP0dTspLsufq
aNQ5bHnrC7vet0/hh1+r/UN4fPiKqCy9eXBUu49Hld9hk327kOZn/uCmYfXDvTSrqb310T+imP3B
3mfxy1DzoqM2+fLb+Sj9Z5HGp0N6OFod8myk8dbnPc8/sOj+Z/3hdQyD7dzbR1/lDPvhun14CmsO
zsejrahi6fkOx/JNmz182NTz8x8d+ZLINYjY/tu/xa8P7YdtWx+tyG+jv8Mc/a8r99q9unMX//vD
vHgOFRP2ev1TsBTV2dYNIzsdohIyrH/1tX7vsv7/E38goWeIPxV/EENkLOAfYo/jOCV/JAb7i5/5
NyQYv355HYniFvL6NX37yj8ZyPyacXY/Nq8CXAm9ujeOW786XxG5f9uILuKLxeFljK+BEYZXL3/w
cuz9va9/PpsM/G6Ij0jgG8f+teVE2iev5oHU4Y0TcT27H/zeM2MzZv0Qe/y9+biYd8LxE+v4tarY
U6ka0BTIDBaeb5vzHeGCn7/+FJzXcT9U+C9QJz6x2g+f0v7Hk+JnEyzWzP7VQtTxn8VHaHZblCXJ
xHX4z27On/0ge5+wh34nFZ19LjhPqSnz/Sif0QT/evb+wffaHuq8yJt9evyqOMQ1i9KbpgOV4875
bGP/h/f3z3637Z4mgcPDy2PPOw8cHrsOloPBasD/CnrEy1+/7MN/8K1+S4c/nB+a4FD9cOGaKpkx
NqtIarJCZAxulL/82P++W0qCR/j2LPn4pvpX3EIJucnxwvvh1Pnu7f/0RfSUV9VRBEQV4A8X78+O
Op/Bx88qvUMMbh8SP2zTl+d7jsD/bAf85NMiZMHEPoNm60M1Hfy8C7OjKZlVk986Jzz8/hV48ePd
/PdfoI3gN3jW0ePOLmZvfdzFIUv31VG28x5pyaZiGo5BVf0dFpxbN6+vNkLVN0+CMx0eg+O5Nd5h
biGdvp6EWaP4ra9sua/yw+9lTD+GVH9/nS1Bsh4PLw85b7259vrWR16FD8Rqr3CM2c37zQPjy5XV
h/FlpPmBZyPBN497qEirj4d9j3mg2nA8u7M31Vsf1qly6A5HRwN8hrePu24zzpyjScCX/O3jbh5/
OByk2f7zrfOwafbJ8dNK7zALJ4fq1QKj6ertD3sCsLLdj8eQ0LNp21un4WyPdfDxalDfYXbPwiZo
X4cm0o8pYvufROInL+brJO/28etHfoc5Pgs515tDBirzqkihvsPxftYOh/Qhx7riZTXMpw+W1C+/
/Z1g/SdnZIt4H3PyMtDzuNo7HGvbPNu/Kkpq77BFtvPZfvSws4PsW9fxH6QpkvEO8TDIRL8/Pive
42qGGfgq6pHeA8DcgaO0/v64FvQeReqrnFvueOPBgnv7q5t39OH1wDOP7a1r4vr51KzC7KiyLr9H
1nFdvKpkkgW/wwN3exK66ullpHkry7Op85tnoj88HV8e8nsU8q77sJm+ggMvz/j1kd9hQ9/Gc7H4
KLgEJ3r5mH9+Wn4rDJ2Gmf+UH6eNPwK4f/96uiO4emTdOfjAvjzs85z8KT7y0yd9xgV18KvjBf0e
Wc31oXpd3DPeYbYp1Rw+5F8IXo6qWfT5vUfF9ytkvN0/Hp5eZ3qSpb9HPHeKd0h3NNuWhcHtj7jx
318p//f/zMf/76VmEA+hF2L5hAUBlTlF/euP+++D1uayxwv745/ST/6NwJoP1egoTHmHjO7XzOfO
//5YeIcEyc6buofu9v2w0nuMy518tGnldwj+MPRss6fw+2dV3mFYJ9gfXZrvcVFcHYr2IaGSwPEF
BP4BG1L/6CT4f9xdTXPbRhL9K7htUrUqG5AlSpdUSdSXQ1FRREpb5duQRMgxIYIBAbmoU/7Gnvfk
Q2573Jv+SX7JvgE4LvQQIiThleX44rJk12A+enq6X7/ufkd45Y7C23gIcgI+U/89ggS2kRuSIKex
fAD14WXcT5BoN3G70IIuTuJFedgdgt3yhfiXR1tnX/ZIfIfgnbXVPPRuwmQk7I2Nca8nPtlHHzW8
vlRI/C7Btj0eL+dpeRt2Cfbn8e+ZSmPovcg7zWB8CZ1i2ow1tUOPUS0pkcMyrIzjFDVE51Jdtwi3
s49rf6qQ4y42Yo/gUp6qgbyEe4TjO504z0C93VB/s9cFAazY5pLQfvhvGnqjf7y/i3Uibh2yZpsP
3wlnS3FoFZyH55ts53rgWgWoMdV8tueIIaPOox0oR3DeEaQM83V24R3hse2CWT9Wi6FDNGQ8I8A4
4zSV4kBxnFSkPgkd7O8Q9hdQljMo4RZ38ZAOXdyNcCW6KoP21ZIq7e8S7nIxsosN+YxnrhvfG/2L
rAVxORjhwQsNE1+Myngy8lHle+EzwoOFGt461IuFysSs13lGz1dsVw+fMyR1C7MQqU/2Oy9HW67g
mcg8HOSuNx+2Fy6HkzCKQmFxBow41orStUbvCxjBrJ5BbyQ0GzCCWT2T4qO88zB2EDOTB9jUaOsB
93Wpc4yUhV7mZAGARdR8tv1YemnBNuGB7j38J/aQoP/wOWeEXCYPf86GWlIgA9Mmu+leg9+sHZYc
8B/CuGp27ypopPg2H/h6vHbBGfFD4ART8G28E7UQZlHAiMUhRVA7Nn2wQ9jkY+AwIDkLkyBgPLAf
1nyQgBEz+6BvB2rwSTytASMLpdCh6/ebEYw71InXhzEn4lugwjYX5YPBMhRn1woCQLDoaYmEf7Dx
QZOovTCvh8MWiZBNkdjy/M2rj0Tg8q+OQWEmJAKGkb6XUke4fWhukirvyqHPU+515PVUdKfAirRS
Zly0FuFhOQXgEuJ5Fb7qOuH/+RbdWTwbGcZ1ecJIY7E/vtyiu8AGJ2qciRn7G3NwnwiVXQK9uJXD
1rOzqqRzg8wSM2/zxIym9+0bjHxUZqHs1IvO651EFbG/6cGUV1OvCMv/W+hIorwFBsJquqxvUN5+
GwO2RMagjBATbOkDUBMGSn+UA+80V4EHCZIzpY9PwH2QRzqO1ChcTOwMc94AYSO6SzSMkGidqWzU
1FdBYy/30AjPOHoEzqQZtk2YK+Jeg3gkz4zhp/QS7Z0jAVg8WwxIGKF0GdJlOD4wCsZex/zRO7iy
ApCjzQxQ5v0MLIzQ8V59VKdoLGkYWR5dXt+oqfz+rOZSNfiMxPPOMhmjAb1zM+BGNN+Ggu6CVnIy
gobqhM3HLly2irEJV7qDWhqol722JYR7fa5k0BmMmeZ7AUKRiteuyA5hl0GpBQPEkWWGi4JIxEjf
STjU3yW8dRhYLd07zYg1X4RzCYT6LcLRXcI3QcJAFavK36OMP10zVXxGbsolynyhOjiC7sJl25zN
+UTHqgeuo5pDbdirkRsWPkE6+hOlXRJzwLAt+uqjXt9p4DF2CS93YPtKIyhhxylsLIIm6gOxNGah
q+YChka6vh+EFdvByB640WEKv1vsB0PV/YJsz/jOe5+C8TX33njodYSWWtnqZpY/56OYKuEAVh/s
ZOhTMAFI+Mazf9VVH229Y0CovTnIW9GySt8g2Zxh+3T1aAQO7bFapOVNK+p+PW5ZQYs8qe7Zatd6
Ez1FEvsMu/blr0WZlfJHUYoCuey1IGg9qSR/VRQOKNHRX3/8ezFVS+WdJkswCzCDM5BjbpU9NaEP
UbJhd5tBjehrENa2QLyQbINWsL+//ZbgcyHSN1VTK+6LN0daodFWilX9CgKkEkGN/dYOqvwTPnoU
T0cxNrCvpnAjtQTT9lumrgPh8Doq06gwXhYM/y2wRVSPt797uXa+VFuR3hoiwXZrscjseIWPkn+D
AGEiL2RcMTJBB52reTpxzJpia2ofrioI6SsBmbbKYVNwqbyEesys0BLtcnlTO4FNTNODJBsIb5tg
lqPyjgaincd2D1UyQGC6LB8EnB/M70xHEuZnGGBmtohLCB3JyHswzEfUawQeL4ZmOMhttUQeWdWL
yTBn2o50MGheR/Etorqy7ijDeLDjVvOaGd4bCta6dXAZKYaIWo1QRjaTBAgGEekMFRxFDNZnPMY/
Q46d8/MZ9f+6KjHxfpedxmC+AylIF4bUI6w+9E63iqnBE4syCGlsIqXCCgkYNQCLisMdjZ52uTa9
CO+01CAMU7/4ynk2lEhKQNF8yBfVIzXKp9+PB6iPZbc89xUZZV+Mr1jsTxtyGS+qlGHAKARTbNSN
RpUOFII26WYmk6XQCmtQA4MbjNYzqV5MvBudjHWlkkdxQ7ufLxfh697GLxAe7EMkvzvEdLTgaj7z
NoLyQBftQLlIMUz/npJWUdAiGOMAjlLvGHWbQGvK5DVmcFoL6YQJk04ePkfh7bK8K2g/bH98uZzk
C+gqfEFmP4PUw8AwiwUUr4D3Q1EN50c7a3O026iNVuuwlM1mGzz+Opa/4Qx9lzFlU2rM5awyKgog
AvMb+qdW4Em7yGhGqfj93V3kB+/toWRlrTv5eudeVKe03lbugq38tQ38gL9DUdZkbIKCMnDKAOEO
EbRxyuQw8tcPE4U+okJhMJ4YuNQC6mfgZe04it1EOAZMfDyELyF5dYzOFydwfIYTk8XopMQxKKgn
Kpo+mrtPANhOMxA2BAIBfM1KSYPHEGgrkH4hGj6jDJwJugE+Ec+3v8fwVMIks+vOIcB6pVqPPV8n
mTvZgHFDbpDbcY/uKuLgUCDVLuCxg3u9Z6CqnPB3+CgUTWNQaF3dxuJwGBbmIWr/uXAhw3A16jau
dKAYTJJ2bLzOHzohmNiz8Y9V/ifDG8wJK6bGPUxko4irvsOoVNaOY2uTCS+FUa7sRH/U9gobHcRg
KZygGpPpSGEbJuUVcvQwWadPbew99MQQ3+otNI1I1+hZDN72avycQWQO28AMX2rZG3bcSBwK42EA
ACki1ut10LNnFxY8C1F5ayWh+Rq6wyOAAJH9nVgECkpboXhMr9e/RB2E0QZwre1I+RPHyCJrTxLw
EIDdVzgqPqMQ8EX4yWurqKLsEqMW1YV20n0ZNSJu1Ay5FtKcYGAkF0irlqMy7qzZ4A8huFeyLDLK
QllhebnYXep0CGyr8nFBFX7CB9QcwTSzhIriEZwgceQmQROuIx6pBYK31eQxRk5OARedhRGCMv/0
DhYAZRdIui6QZnNjERYDAaKdzSbCTkFzhOaH0o+nsE2FpAYMU6IPSqOcLYOO2s9QCtGZLEEy/4Xj
1QXyfoKe7NLJQq+G5tu8ZmQGDMpF23ADTdTGXlo7UfNk7ABkNI1Yt3dQm+4tSB6M4qTX5YaO6Bs5
ixPvlwxUJ9iLlWZcy9BL3qJx0R5QMPQnqS8X9IqOT0WHk6aOT3k1Rjdvzpws/2+L+Zaau4rJPOvf
V4wwIxdV7VXEwKtpPgfzK8+7fpWFCfRsigd62CN6JJQKg7t7lS0cInPACC73H/6HXPVlWL6SaJ5j
f3zsnS7vpD3hr4P6V7Wm+bpyUbV2tvRX9cX5/lZZ1YbnG1tlzWGv9OQwgvv10/8BAAD//w==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6F5A393F-BE4B-490C-9F82-4116437B5D4A}">
          <cx:tx>
            <cx:txData>
              <cx:f>_xlchart.v5.10</cx:f>
              <cx:v>Revenue</cx:v>
            </cx:txData>
          </cx:tx>
          <cx:dataId val="0"/>
          <cx:layoutPr>
            <cx:geography cultureLanguage="en-US" cultureRegion="NG" attribution="Powered by Bing">
              <cx:geoCache provider="{E9337A44-BEBE-4D9F-B70C-5C5E7DAFC167}">
                <cx:binary>7HpZj9w2uvZfCXL9yRHFTRxMDjCUauvq1e0tvhHa3W0tFEmJokRRv/68juPA9gTJDL4B5uY0jLZd
KhWpd3sW1t8f17899s8P7odV92b62+P684+N98Pffvppemye9cP0QrePzk72o3/xaPVP9uPH9vH5
pyf3EFpT/5SliPz02Dw4/7z++D9/h0+rn+2lfXzwrTV387OLL5+nuffTn1z7w0s/PNrZ+E+31/BJ
P//4+vzjD8/Gtz6+isPzzz9+c/nHH376/kP+acEfetiTn5/gXopfCIJznGHx+Sf/8Yfemvq3y0n2
gtKUMpLS9PNP9mXt6wcN9782rX9++uEMAXiy+su1P9rXr7t6eHpyz9P0w29///P93zzLP19uJ1t8
DkZhP23/IH993p++Dfb//P27FyAC373yVT6+D9dfXfo+Hf+YJ+8e+vbhz57+38tKktEXPMtTkmP0
W16+SQvC5AURKeIYk1/Tgr6s/Tkr/9KW/jghX936XS6+uvJ9Gv7x+r+fhr17MI/PX+LwRxX47+WA
sBcsI3kqMv5N7LMXhOaYs5z/lhnxZc3Psf/rffxx4L/c913Uv7z8fcj3L//7If+t+e/9g3+evkTh
/z/yWLygKaacYP555uBvEpAI8SJFOWZYkM8pIF/W/mYm/fW2/jgR3z3Vd/n47ur3aXl9/99PS/Fg
Hp7+g9OIAQhwLHL2BQQAA77GCAGdkuYozWn2hxjx1/v540R8ue+7DHx5+fvQF//474f+9T1s4j+F
zf/XB9/C+r8LzIdnpx9M/M8lhKIXqUAi5yz9PHi+RQaUvsB5mqc8zz/3wXeo/C/s548b4fcbv+uE
31//vhXK3X+/FU7m6T9JibLsBaYZhSHzhal+M4S4eAGAwDgXv8WefUn7Z0z4y938ceR/u+27uP/2
6vdRP13/96P+r/Pxf48N/Z9O8H+mIX6XWOWDf9j9qs2+mlZ/fvXXygOp+N2tfwYjnxHm9PTzjzlw
n98F36dP+O22P+KiX97//DD5n38EkgX0iQhGqBAw0DAov/D86UpCXyDM80zwPKU8ZwgDATPW+Qb0
IoxA6DAqUooogoYDLjDZ+dMlgqBDYTbmhGEQKJyx31Xwre1jbc3vcfjt/z+YWd/a1vjp5x+hX4fP
7/q0TUo4ITlPMcs+aU8CIxWuPz68BJ0Jb0b/T420ctVgUsmacVXHFXXbG6KouDBOT5dKzWlafBWa
f2VFSnCGYMhkMN8hNDDcv14x1cngJzstsjfOFLih3MotBJQWdnVu2NOs3e7+fEkE2fr2KSmICUQo
pOLTHw6B/npNO9LWVqma5co27WS3RF3Jaa06LLds48VaD3zHOKu6Xd/29buZ2ITIWJOPK3b9hzBk
iy1qjNe3wuOQ7/98e5+e+JscUIGQSNOMEuDiOAc8+3p32M6s8jV2Utm4TXIxE4tltU3shiKbtHLr
Q14aauNc/vnC6NNzf7MySC+oIUQyqDTB2ae4fZX9dma8a1xiZVxoApZAmuND3ePNycE2c3pqbTpP
smWZu5nrwaHz2M5iLHoyJahw9ciUjOPc9i8pUj75bCJ8Jht/UCiI/vPuqIDNMQJNAt0BPfD17shK
rA7MWjlUds1kghG7dWRapXWqa6UbdcuPiUtyU1LmIjtkvLEfbU6glpROpvcz9e2dno1KrpqprZMy
skQMf7lNAVL0qzDyLGU4S7OUM44AN1OWfrtRnbdMrBSC0dGKntq6cjt4mu6sVJ8eeeqebN9tO0SE
e9PUgXwYTVc7SXrub1xu+svY1fQX5hvSSmSW6S5ZOS662KtMzrkb2WlcavoOt8nYlEPboFhOC0UP
sxPRF11Y+kKoqJrDWIu+Kdc88dttiKJf74ho0Yetsowch6yaq14OszPqdusyU8tEWIzvOqG3bIed
x62R2uZdJrO2sWKUvnbrsu8R2rrbhoV2PdTcmE5WtSJT6WG41VQunnF/zx0dECRqzT/wZE770rVj
Mp3mPvH7JVJtDn4ZOlVUPuFUCsSHUNAOai7ZvHUnNw9TdhMXU8XTBvSjkqn1ySR7R9euYHxJHMBB
WB9q3jAtNyOgGViDSHsZW7oFiTeldjBw4BO3IaZeLulCBlkNOrtzU6zL3iuqi45P7RXZOHFXBnhH
KrN0hd/J2md1kShWh6K2SimZOgKh9HarxsMoVl9Lu2XWSb203XqISZp+qBmtWimyDd5YUz0XfT+4
WdJQjxdDVSOy95tp+lfL5KdzPgWcyKCaLt7MoMo7iezYv0GcTHkpapE/9XHjQVKHm0KjeV0LLTb+
IY1u6iUfuryXNenXW0Y8zOmtSuk5WfyqZZ80GZVpPsFIG2yePuauUWrfCVFd5XVO9iwOsZa6XjDZ
JdTk5WTFVmxz8MtujfV8IltSQw1mc1oEv5pNVt3c3G05zp9aG0IiY8uk2ybD5KQRuqMi8+6i6lTw
EnVUrK9msthaOmwbsddNjopamPGW1qtxcsy8eZvAZFmOFW7Y/UAHu55osuRadroOd7kibZTLWisk
kRMt3Rm32NNIh+GQKI8ucJ8/aJ3oVbLEqofNkyR7HFjl9lOquqfYUTrKhCkYVQ7HFe3obMZdq818
jhs7h8FvT6ifUznOfjrgNlseqc26q9R16SvuU70VWGQG9rCt/uiDw9e+ovpUs3l6S92MS+yrWvYt
0qVdSVM0k7d76hd4/rhmERKf17t6akYtVWKXvVCN7qShBGqXDB7tV+2rRk55B3M8TOhxq3PXSt9W
2VtkmopKpEzAhV06d3SUzrOsACf2KOXPzNfdq6Qj4uOYjDQWHu4XxTT1+pUdUowkznl7gdyaFFHl
vCQGDzu6TcN9R5LYy9Gb7q2yqSpbly/1LowZhzED6c7kEFWd7tJaUKmnCebXFuJ2weNM78nW0Q/t
Gs2NW7O1YONYyXo2/DS2Htx4y1gih5Ta80AzmCp2ZHgprFed37POULfvZzLs44iSZ5sLdzXyddvN
aBjWwtiquQgkNljmdlYf7bS1xVZh1RWxSRYhVUjU7erqXBxWbmk5tW57maqhLVCXk7Oqp65Yuylp
rqJPZnHux0QVaOnRIme/smLKUrcbQjuJwqSAXGm63SiRcEA178O7AXMo1orV+CqbGr6f5rG+zQ1q
D51SqZJJ5afdQn12p+rNlxAZfORTTgoyW/pmFINtiza2opWNTba9cNmCZJtldj+PXX7smpqrYg6k
vYjzGA/p2FN/aeuenLBJ46FrbDZIkyxT0fRmvgfk7z/krMVXHXLLXuu1qu482kJTglnkFjlu2fhS
p1i4Y7LN813ErEmLtK3YmS4iV+fFm2a3xHW7TczaSZqGdpN52sMsa6axgCre3uN6IrM0lrD9Jvgn
9Kktye/UbHVyp6HSh1MbxCaOAMhJdVqgFXQZprXZj1Cx0NuKXE88U4UILOyWLA1lx5qkyFQ3l8lE
p4u1p7dLHk5wDPLKVnl2qZYY9yHxh0xlh5GjR91vL4dUPE9oeIms2DGVfYh1feO2sCdbe9smnpyo
m8Ybgh1qZD/ls8RzDTO1Qff9wK48Stv91C6Srn24WPUI/1JYFyM3WJIqoB2Cbn5dBbHux4yyvRlE
d1zihEqRZ/gESMfLpG6752pAzY4k9XiAGuQ7xYL/sJBxPS+wBAf0sWzncogjnB2Mb2znqrT0aXJs
4rZO+9TlrJcUe9NeOBrnWLheDOe5Q4uSLu2Hwtls7iVR80M3bnu0mrS9YlrNoURJk+55G1w/SQho
VT8kdJ3nIq/y5H5o63oP87mpT23HMFAtrHt6rKo6za9Crmi+E7SZXtkUhmrWDQgirPQubONcvTQj
3kpS4ypIKMKhAJOlqi+0mTLgup5eLmO17blv1+kAVCMUwq20KXAb1msVOhFkLubgLnEc1l27pNtQ
MJx2SynGZZx2cCy3HFHu6PXIRqDvEZOBF9Zq1hRx5TGVqd+2l10FMYcxSDEqSKPpL+PMG7HLdNMU
25huSHZ9nS17DjzqNfTseNnFNIbCJDlfpVsMK7uoh9sNBtC+w0k0u2Wq+6e89vhTjPguOpTlJR4i
JXK0bfeKA7cX0gc9kSJizbJDHhJyx5O2KvpOqI8DqpPX4zy08071rTlNTV3Xu40oVyjOp0LUKnu9
Mpy/azKi54vRisEUnW+JPfkWV4AcSwyHJrXjkZjFlOtSi9K0o7uxWpvmCGjS3+SJWH+ZMz28JB11
F1Gn+d0Cl68wRW+XvJsuuCLZlcV9/SaLQcu5yTx6DyeC9CwYE8e66tHHbsL8dT27aedsNT9CZOkv
HlXpGRIHFQOPV7lSuyzxRdtT95aNFinJ1g3vYjL3ZTTuw5rZdbeBlisUnofjlCkXpRr0WkLvAwvo
SYLDca579H5QvpW5U+ICjZYPMl9gnypgY/aKLB763ppis80K+V7XC6an5TCPQZVhsMuuCkP7tuPA
/LaB5ReprkdU8GGFTM4Cxz1J6AzkCqlwuTB8butuudCVY7LaGPxKA/8Q07kr8gHaba7mU4W7+kDy
LdIdzK5wbRE+h9jbl3NPw1bEGi+nsK71bkyG/DZQj16phpqz9mi8jnyIt3HQxINkMmKvgjW7CjHQ
l+l6SuKi3oM0bYpJhPVOAGocwGZMqh3XZLtpsPEyHbogR4pBEYFmHJ9MRqpLjRZ0di6ZXmPQ6scu
kvFCC99cZcHWt2OqznU33fCtMpdDnNOsBAFwUfPkZDqn3rHKhgdazfb1DGTn0PfsLlXtAUhclGlj
pwNJ0lHmfOkv3UynYkj1JBvEsj0a0Xy1JZqXdMs6ALQ+7G2v6b53wu+6NAHBOOrhFQ6g0W2O+0M0
cSiyvGlk2yp0CHG45P2AdqL287VQ3BSB6eac8d4VfsxzifA63WClqlNgcwOzNsRznAZ/MSwheQWU
C5WOmuS8hGZrpIB0Q95H15Vj0/AyOpK9ifXYH3I8bOdgTCjNTD80Q6OBh8zjLgi97LRql4Oq8PNI
nBX7WW1611akOo/J1smmmYQ0TcxuEh3tK9RM5kqblK2AUC3frQ0GNh2TVW6zCvucN/4cB86KNYnx
qHhCyyGZ41kTM71qNvVRhHx60kGosl5WYWWT1bnkbRZkO4fqMNRdf+hTnwDdb4wombGXutFPsbLV
Hri3ORO2WRjMXkmPR/xe4SoW9TDUMHem6ZqvNJG2txPUFGuLBndOMgPMo9pAqS+sgxS36jARtd3N
uc9ecdJ0x3VczL4PYwMUxIziau6mTZrZbcXUjVAH2HX7FObuowBm+Mxdv8l5QYAzVZWd9FQlVyRn
6hAnkr8WpALt5H0fzkk/zLtm6d/kWw0zl1Itq960xSIy9xZZXya+6i68FfkiA2YgrdAC0N+PqQbh
EurLxC30EytOd+24bpfVwNA++PoecrLKBre4rJpq2s8ivMkraooY1/60xvR2Imjb4QRAGlkT973m
hya2Zodbr4diHKBEFmZjmWYIxouOy96EFsaRAhmDAFtetW2LjwlQqVMO/AIEncGPPUv1Xs/hJfYD
jYAFonmbtsltX7fbPsnyZzg5yy4g22iXA7ScRNsexDDHnRv9dezXcIZZANItJPoe+Np2VMT3RZNl
gKVre5nNNEZpNMl1UQk+78TYx8OS2F6mAuC9hvY+gvVV7YEc/6J5aA6CCfxWd1xcjXEBZmUbJqnZ
5j0PM8wRJT5MIr/PlgEVQ9W5YhjQXCDU2z3L4jGBBpImEHy5qrx7Mn0f3gadQwjWel1PeXASx83c
9l2vdRG44vdVHIb94rmeJdMpkBraVEe6be9a2mz7ieAZxBidowQA07txGfpiwzmbT/nKViL1PHsr
lV8ghePWWEk4qCYygkSQeQ3kI+3Nh8rbt/265k9j9N0ZbtQ3fJobdqrGmV6ReuiMbJwj7+rZkgu2
2OU66Wl8UAlytwEN6ySrEMdjSukDGVLmC5a74WphjDz0JB1uWZd2FyNJyJXLDL4lkyZFakFeBNSm
dyAo6UWVK3MYzDxcYEQGLeukQSfj+vkiMXm48q1b72zTu+uxFfBfHayc5wTfe70mYG2Q8N6RBX3Q
wesyTfzsDtQExaWaVDwKZRSWEzheJ8r4BL9ACUx4DLsRaN3rgW/pU5WQbSfmPD5hqPBDoPm6d9wG
JKcG9WddmamgyTwc1h5E0E5UaoSpQAjyZcq4aADV1naUbtL4Nc9wmHeVpUA6Ny/e2q1HbcF1Sp+X
ZJp9MVfjeDcNffcGb7BS2Q3LfFfxJF6sjoMRqpR7rMZVHBVC+J21wV7Uhj4lbW8uSBRTkTDMXwFt
v+8X2l6OHShayfB2F3Kcvm0YUNlmWOcjHJc1HxTJ1fMwDDDfMgY0y/mD7dPpYtGbuPTOAEfyaniV
L2N+l3Jndh0UzVF0aVqGTtVyHbqlMLPPDjbWycssmLs1Dk1J6Hw32ww99tNaF1jbcKWW8AtKRY8B
sFKfSrsmwweRkiU9wERyhVW29iWoJNrItF2ro56T4d3q6FgGq5JzzTrlPwV8kHNaX2k08ZL1iRll
23XsAps1YLlqDUYOsFiyr/Ie6t2vc10ITPKjjy5WL4c+KnVcsPDJfnPrehiyyJ55YNtuRKG7Gmp7
r3G12sfGr2Tp5ZJRg+5qzZcIrs5kbhbV02oX6BhQsboUXaDZjcDO5y3Ldw4GC9nVSK3NmxHcpyAR
G9IPSAws7qs+zO8FEC+1X9woDpWfE6hCvmVnBob03aIc2Et51OCdRUISkcl6yAirJY+dao/Y8brZ
g4MH7FjHnuVnOi5VKDKnYn4UphL+ZDYwXC6HrAYrzSbVkkk00qwrHUJJ2fkcVBYKfX0A5IuttEHM
tzBOjXoYfWjB5las7eSnoqXvQgNS6LpRS88+ggOnBgf7WHwE/dp5GJ4y6clc7bEGyi0VcwO6Iayv
MAyWZer2HbCWpwVh/SoDQSCo6OeXAqC6OnMS+jdeu/4NqKexB2qnyfvNKTYfWpPT7TpdbNYeWjo0
O0oDuZ6hy0CedxltynFtWr2LoFqvahvX6aTBS4zgXFTTrcuqylzwbPajtCZry4QYfWn6IYlS5M0n
umn71RxM3rRANZf6rqEV7yWMBNVBabXrUBgz9B/FDJ5riRBl9DUS3PcH2zqY6Q3K+n5XZwM4h1mO
/LibQgiV9AnB9hqlq+khn46BDQ/GpDrikcEJgssyeL/ZNsjrpAWcn2zTuN4u2wLtzWpGlpdNm/ns
Zp0meDsH2mkKBVbeq2qA8tyjJY2bHMIU3E5tHvliqxuyFLxyYOM1iwMyYWKyySVBLN3b+pM70mXJ
esW6iW9Fjfj8Fg48wnFRTU9fMpsI2Vc0GQtMK+YAN6Ct7qnB+RWw8uaqruEAosDzqpvStnD0VExQ
EGnRAvvkRVeroAo+k26TKFdNKvvQgYu+CG0quSG1zWW/+nYoPDCwUtg28LsNt4QbmVctO+GlxWBq
DDjc1rROIDJm9FKzTZmCdT6dYKxwBo5TZ9ZXXUM4sOSNkVqyJQKALKRd2WkzofJllWmYGasdnhri
kC5mENy/BFc1txPG5snzfn7DsiDAAx+mGzKlaJKZ5X0r6bZWsjN6DYcZV5QcKavQdGp6tuYn6xz4
tI0jNsgl0OlyGnskG6BVt1mGIy3mxfRvMPD3tzFbt2thudDFMA4CA6Ba+pqmMe0LJ1YO2Dw3/GEb
g9gn4JQDSq8mZzIf+KLftt5UQOj1xNuPi1jAskcNn9VxCgQoP/jPRu/BhpnEZQ14exDUNYNs8yqu
e9g5flgWQb3ESZVDxUfa7uaVQ/VhlYULt27tu2yz7lVeY3+NnKoP4DNAyaQ543npgT/WR+/pps5b
VGko7FC3eWlxrfuyJRpauds0zg56TYFYJQnKbunINT7H3vROekaz/pRkrZmLZBk5AHdVr1XJwY2P
RYO0OK9mAqs+jwkMNq+mvuijpxdz67G+SBmwxB1oNSju0AHfLxmd0/ct/UQ721SHe+Ibg4vGztAV
KQh36LlZJ6c4LTDqQ8+BUsQKQmnbRkC1+JbtpoZNQFer1enj5rS6nnIvshsMB6gZGBIIqNUQme6L
hBN4BAdduRRsSEAGZr/We5rXzfOquoztCMi86wweEpfDAqec+YRsXayzs+8nGvAkx8CQldXk+3vw
c/OHdvTqfczGZj10A+7fZEA6B2hWhd9sKXgBcjZrCuY61wrcxXW5yaH9OpAEfH2LoppCOQkwV05p
GwwI6ymBHXKdKbZrbO+p7Oqq0zLDdXpNnKEfqgWMZ+1HaNC59pC6Bq1pc+CBDr1sF6DdsKLQSYlJ
ZcDpjnjYq9wCe+3GRF/CGWYcSkEIuSZihEeb+zQ9BO8SON+sErZLOa5x2Y5D0kDFo8qf0iybwsEg
i9dDSrceEMM1cLqymIX0Oxv6OBV6GYLd9fA4QcLg6vlu1tl4Y4SAmQcgPJfgc6zVHgSONpdzF8Ll
RLYcdCL3fHvHiLaPkXM6lQDjWTxT0Efr3dSYGuipDtlYxGmLoXS5HV8HzwdbjNrCOUdMunx5+esp
VtRI61O6tQRLA4dgH+wUxPXS5S7upzXLDaj3rIZTWzHU96pbsuz4aXjuGDQbl0kzizeKRN6CHs39
S9GCb3LKXTB214r6eRJZW2BbA6ezLRGnZgG7SG4+928orba1dLPDm7RKU/C5R4A6aUYSLqsxE8N+
mIw40CQHk9+Dy2+Oy5QBMjSsr62sjbmsUGaqs8qFZk8zn5p42wk/1teOeWheqtfNX6brMkIHglGS
nSfFu+1oFw9HiaCfcX+iwldbObpkmCBB2n10Nqk9HJ8l6s2AxzSew6qy6pdsY9soZLZW/QlPyPmH
tE3V9iarPrGDHAWe76haBN/l4FGM96TqYgMoqHYD8mIumM0bUoID1JaGTeD7LNUImAGHKG1zEhAl
kJdhmJUvNAek+EC2pt02uQan51tw5bvpTo9t9nqbN8t30yjwuk/tVNMiH+lMb+Yk6YHN1W2ZL+lZ
GZS9nGuj9g6swbe8V9tj3abVFd0sAvlL6dm19faWUNsCw56ml7ze7HGIOZW0ZnCa41l+VECXbsas
dWU2oHQoTbXxSyBzsFI2pHMJp7L8nmDmH5XmNZSPaPkhbZrxFs6x+2c0uOXjtNVrC10Vq3Lrl/Fl
2w2dOIdZ52c2jMyViQqhLZJMiCLUVXzL07U9Tt2w85nwbamajb9fiah+mVIuXidAfUvuoRS4asay
S2r6rFudEykwz66W2PkTX0x60xD4iu6xge8uZBehiqiXvR1c2drOH2EY0CPIKjdIsErsh6EZGAzw
OSTrPqbYAA6NzQPeSHdM+hUcgDyIM8NkvaDw7Y2CoURcxEbDyeGq+HUjhmzHovd5seqtUiVZKUng
IKRCB903233TJiyFcyyTElnD11Su8o2sxx4cwofMT02BuFA30EFDUvKmB1LJm2l+DFj04Bv+L3Vn
th23kWXRX+kPaHgBgQgML/0AZDI5JimRsoYXLEmWMc8zvr43JNlWQjSz1G9dVUtLLosKBCLixr3n
nnNAK4qm95DcdlJYwk+BUWra0nHheiGV7sXg1m66L+08ul/AW0MvrlpaqyqcC08a1RB6og7yx0Vl
0Z/0sgl2xkDFFuW6nvhAypXpN3kk/GiIutGbZSr35LXF9dhVZrur0zjy6qwvWVYj9ZMhDq5md8y8
xHH699ZiZLu+7ptbsSzhlVFmNMeM4K1yALeuZhVoiW8bZan2SzI2b+fR+NOJZXKs+uGNrYyZq7BM
9zOI1i390/l+qqJ08jXZxK/LblQ7u3H60gP1TPwmaNV1N0GSsEytf4pm6Xycs7G8NaBYPACmsvGX
sS4udNXou0nV7A03jIXXBPBefB7NDcmvRHCV2bo0/WDQxgvbqqxy5+Z6HX3KzVa7pvHmO0NTNb6W
xM0hWsa2gx+h9TvpjInljVTHfjqpR31y8luYJKVHx9qxPeKpvBS8M7rVFPoPsp/n0avUWN4tQeVe
USBnv9NxyHdd2gtAtiKiTx84senL0XVvkqIvP0zxwC02zlH5Zqwc+xgvyfzerWqxdx2aTAkA/dvC
0EYQ3Y4rNS4bAAsz1ePooh8Bsrwmz26Uxk0+F8IKL0JdNLtRq/7UbDFcqqLqst1KEfL/OxqNmaUO
Em/RXHDRXnZiz2u3Z1/FDTlbGJTXSQwo1Yok9DNnLL5RNv+VhHLKzYHagWbHoh6AkSDUSn08pXY0
xEu9qCJiblITqR3TVDdL0A+fRyXot+m5fZ+MgszyZWbOKS3r67AKPgnULyj4lq02wxZ9PKll7mho
F5rteHk2y2CXgXkTUnOH4sAuBufMmIa+0n3+oQMxKqxOyxG2TV9Ht6W7Idw0reV2eUb3uRvkimYm
pU4fSid4eTCIuuYimsb+aQo6mrgGOTVkCCe5pOlPxTek1tLto9nSP81Z6w4UULFO8Wq3U/VWiU5p
V5YGYp4BzCSl+kS7mRy6UjL5M0+zOaH57cBSUXpBfjAnRvfZdktaQL2yXIOb2S3ySwVd/lUCrKH5
dbaYx8Go+jcOVe7o5x1p7auysQxoQHpfdZdRnw/9vkvGed6nY2DXO6NTtOcSCqP6kzvLlUGiVSlR
lEMHVIYQ6MmNezqoddJpV3owpxpdpbGufNsalitlFtbryUwyjha1wqdxGrnroskBgyW1ujA1kku/
DqUpd0moLaSFWh60YHCWbu2aSDfUlRPrQ7Sb22K+sjKdmm1SCvQDkk91baRWTd+E+votzMe62FWq
1L7khROTa0yTbR/oWMXvrawQ6hAng9PtZWDMnzNninVfa6a+9tJhavV9MkwQA+posXZdBRJNoVlO
hADQMc3XE7Ovr7K8q1KqmRTg2LWb5sZdUq4ZZxmTDAZRA+EltMs53VWV21CPaXFxCPMWwlxpmWa+
T6yuHwAbogxYwEhdwje0GeXNWd9cSyPT3Yt6mperyp316fD1cHyXjn1nhn0jMX4uq5kLPvqu5vv7
H//nqYTfkH+Vm/3zf65iwH/+6e4vFeGLf+rwpVxJnO32D61P8/ffxcN8f7qV+3nyDz+xUP+FZ/pN
lPgv//I/I6GCC/0QRX5iob5paIV//JuHv/I7v/7ENx4qDdffdFspSGqOEJQ4Fqf7LyKqg8zNtOn9
kexLSKoEhu9EVM3UYaKuZHALvqYDg5II2X5jomrI4/gZaPh//aW/REU9pfvBj7XhFkB9spC4QIa0
NlTU0iLqyFET+4X+z/s2UzQelrB+6vQpas6QUNe/659I930sAqDJjG3Ldddn+YH4OOt6bMZ1au5t
AtQuDaz4YRC2c2Gmsj/0odZTQZS9T22+nKELnsbY7yMzJj1q13IcsSF7OpNZ54OIzX0agiiXKo+8
KjfPDPLsqzSZnwO51xZQhE+ml8u+M9OSQWLl0AqZvCIY7tLl3IWxPutPb/GHYTYrZgxlO1cuw4zN
EB/7gk7bSIXyVEktjSEDtv2hnGw5exGZmaey9G28zK8i8Nv7Hzb694DwI4tZPLueJlxm/isB9Tc3
15gZY+SMrOfog3LtWr+80/z4MPjqYPCr0fjjheGTZfmZ3+2cV6Pv+PmnxG+vTc++cs7srmfX+Ien
Wf/9D7urgOxhSS0z98MYlrtaqVu6BfIX19jWOaquDXHXpuaAxX06iJQzMGVfmHtLVIr2WJYdq7gF
ijen8vLl17udD/kABGVjpYg7ytCNzduVZhvmooPCqseKeyUVrGjX2We2k+lsty3j2LZpG+zZlfT+
lWf7w3vTe22ptIRx0mZKAg/+WrRcirKfuUSjKCgOcuij6FDFpvxkAgEunrACs/rQhSDkqWfrTjdc
gXMGk6fGUY+8yYmC6qAH+ZS+SoeauxnCpy7vVaaloQ9kSZ+mcSNgHF22hvJnSOvtTZNBkQE8LjNw
t4LU+1VvJp3y5QwC6JUJ7QLf1jLh3OUzb+YqSSvlp3E5H53IfpW76jYRS5isfdY45tYFYG3dcKK1
WtiD3I1OP7+xx660/GaopbObpNZll/H666FKoa1dRg1dmEdTFIDXzVh30nNqSCk7rSrc32nTBcF9
DzHKPfSuoYQXzWrQPKHFWvI5Lxape/1YGe8XWIcaZ6/S030YKIMSIa+030HMqCYitwXUCIs2OXRS
xo1f5E7YXiyLosjS80YeWs0uC29KItK/ysiNC8gCDlVWFJjvpsgYqZaduLtC5Z/3l+GiaXfZYpep
n5ad84csJ5oHbhb2VIFd2AlvGgKSv4jWWL8HFNTuYmk49YF2/TDvRytz/nD1ZDKdg+1Ozk2ozczX
tec2uNBMp9b36dRlH83EVP2+yYdlvijiSVR+mrU1CU5TF/t8bAuNRmxoPIhG0PqwrNl5qIu2eOhG
037VkGF9UpyREsZml712h4jG/Ri54HBxasIvDGZrGXaQjto/I5j/IAcqdnuvoQeVe5WMxqcUpQFc
GGtc4ExG6CmATurG8IZKZJ+5P6GFjRSu72NZdLnfRiJ6ykMY6h63qPysBWF8DGWuBR4HNqw9qBKz
va/sMKRl0YXZe+kWwNK9OUFQGDWn+pMuzHxXB3HwOQyr9iHKl6X2oGLTXhN2P9xD8ijezplOgA0r
yHSxSR5KeZA6r1rXAi40C4By34614XEauvqPsa3i6moORjLCttYa6WWWFr1dauQQu1xvy8FzYKdF
VOVNduyqGCbEVDvdbQ/In/mD1Q6vRG9SAZbmPB6BE6fYl0PcPzYCqGAXCr1942SpC6nbasA2M5t2
FxwVxb2g09KI51ymvgYL4BXgRK+8JWmqwI/DAgrKskDz91M2+r3QGvh3dWZrlzqwae3JPqb/3aaG
+YcNGU2/KSmJ7zToQh8EEJhxYJs59yNci4SX2Y00Xu1M/2C5hQ0roI+hN5VFJV+7wcC5DCqJWGDS
rI/dMq9E7qZMdI+3n9wXQTW/YUtlf0QhfardGM4jfIg5qWovIVAek9DgNSWk369bYojhyYVl8Gt3
5lAvZWvdwR+WmU9B2b2bYTrfVR0o+S5mx7wGKa0Gn3Q7/1KYkVN5TWKSl4NpUTzHs15xbxW1sC5l
neQ3ypBL4zsygQaYCg43LISqTncAiqThklajhJkytjRKRA/lMO6yteUA+t/7IqrKD+aobKKAoYaH
yYjktMscp/6i6xp1HlBjHAIKGNMtnOlM3cZpTdGZRWM8w1G0l/SiRVQg6Y26sb6vgfelVwxKUExU
HIRXVVIVKcyacm4vo7yqg50oW+VcB23VNN6iavirgTXp8iCXulluDYDo390lB1tYwniAaCJBt4vW
1CM/iAcIjzXSoQxwPGkWOrfJ8LDQx6blCTJmeqJo71XYA7opesXTZR4EDfli1araR95QJ5f6PNej
j2hnMi8lhDYWDKpkv6MlV7X+QuxjN7uR+zjUCXTuNNZk7Rc6hKOD1YxQOIrG0mD45MY0HIQbLrYn
OxiVfjiXce6NoYi6PSVfSku6XriBWrvSdW9uLHqAXV/l1YUDp3Dcp7He15dp54xP6KlAXtooG1/T
UqVWg/EtzJsF2GCk303Hk4sgypzLQkKO2pnLpB4mMTaVX9mTqfaRnuajv8A3pIaFGwrHHv66dmP0
QqFISMoBYNgmokIgrt6QYIZy70TDcNQNHcg/TJPM2es6b2AHTczV91mn952XGrEb+WEHdc639MQS
tyotnWZfhior0AJFZravykR0T1ZqwPfl4jTfqqme7Es5jZP7WkMvBQJVFPV0EcG5nvwhqiCfcr7A
pzg5/eJX3NvDVQ/bR9v3JdWGp3qjaD3D7ZI7wmriUvxW1pWcRXmpV+HyiDQELM8dAvWYJTB4VmSs
IGmc62an+sq1vG6KlOKvEFmT3DrOMP5ZgZcjOckTavWc+9ygkC3a7mDH6IWuM8MF0l7DTuXpzK32
5sIWbyPmeT+nwnrXdUU132qRhi2KHDTojEECa6c2W6h0MrY74OkglR9+vYz9z2rU++FLQ8P6y3/d
faza/7roiz++mt38PyhZDffFkvXQx8WXj5oXt+3H/i8l8Vq4fv2574WrYf4G7kY6aEPv0nVjLda+
F66G9RvZorAQMOr8huTx78LVEL9x3ToGsCbqOsNcS4bvdSsCcpdETqDKFIZjq1/RT57igygJLbqM
YIR0rB0L7GyT6k91MNNFS+5DTtrsW22HygfWk34I+KF9NWnNGz1rjLPauFVS9k/p9W1cx0KWYjmg
hEBHp9l/Xgwl7K/4Pgr30ijvBs5DlHeF14y3Vpx/kZnYt0Gc0W1I371cDBjPDC1MBxAfuECHmLwZ
egZKg8rY3NPyb27GyOr7/VSY8sJNYngMEo5MeDcbY3tFDG7oTFvWOJJrNyK8OPMkG/ni+vIpSZDU
As2aJs9z+hJGoyWsz9E9atYI0Rqk2WzXQkGLvHEJjd5z2sVodhn8zE9j2bQ2eqM6qH3DzdIKOacD
FTbRuo48seWiOPNwz7wmKQzJhjUV0l9zFQ3+UMxE5Vgbg9COerXSPoc0mP+Mkt4Y0f05RbOTQ5O/
madumvfFLExIFW43mVwTfXD78pOcqhO/bhV4adTEKEsF1dVaO//wIIq8Io/K8F5nU3wqVV9+mkrX
gmcxxYTGHG56ruwHjXbx77oFiv7y6Otu2GxUKW2DYs4EYrLVVhtJYWWp1iVlaqLfY2vqPgnIMBek
auE3WPBfofrTKvX7PB0QDw6FcJFVn87TcshxylA71qXK3gZRFL2iRHz49dmg1nWVg1YarGpz3IdS
hWUYmMcw4DLNZDi9mUJd33d11715eaTnZuNwrpUAJAKM39TcKQyTRJvT+4lD9LpurfreyWt5Zms8
tzgOxmSogOkxoKs8fWV9qlLRZvF9YbhzDfEdUq0ua/k6KbsZd7S/FfHPQDTPzcdVnFEWipC8Pavo
CAMjiNN72Sz9fugi6pc87PvpzHZ7dpgVjrRBKpnT5tR17jhzXcf3tCqXpySvwlsIN8W5s30KfH3d
aopoAnqIepr4s8HX0D6EpOvRfRnrQiP3WundRQDL1JB2847EvHscxaL0XTF1gkicOLnjN5Uw7APd
Vo75L79bRPWcLkH7RgcVOl3GJbPAETPn2HZFc4VoTYf5kE77lwdZ57Q5yIRabFloEHGi5Qa4rPKM
aF4bRwHdmR500Ht9WbyNsvTT5DbXL4/1zCpagssUtBprBKlvQpbdqRzMdjqOQRpe2X0AkdwM1bnr
Y/1bNjNCVsM2kdKykG5sdn9SRLqrZ+LozoO4zlsL9XMD0ZXNBf1E6q1fB0LuRTlHiSeCRL1T1qLt
G5mYt0uPSE7EWfBU113ySPNxiBB+kQKbAFivVe8WZ6Lb+jDbh6UFaa06Nd0icTldY9kLGqxCHNHi
a/dLOVSfrFBRO87S9fI51C/1UVevX16GZ24Oro1/xtzEoC7Spz7p5BGtqAlVcEwmP5qm/KZyhgWc
EQku9XJng6+qbL61Wkt79fIDPLcP4EYqWzdsnMjE5pz1VevGBJWjTctxP2hNezdFUXxms21dENY0
gmPjGPQG127A1gWhLVHaFJ1+JM8wTeh2SPd2Am156YnFHd6pvI3eV1CE388p6YaHKAhyeGM5xV6i
wgl3uQmC4vXQ/dMzB9t45tAhMcBVwLLw/nK3d/dioPFza3lkHzu7oCmj1wYysE9llFD2pk38e22O
xc5Aolp6XOPTu6lQxj6Kh5jfue4Dfdzi0JQA8whzllu6fuOZgLt1afj69lwyHJ0rkaPkbDbJADt5
hGt/7OPEuMaAQSR+lg7DdTu08hJOfPyImK18bxVTiYpqjN+abWdD/6hbaMcZ2f3eChtxNQEkXBeY
gzz9+hZyacvTvyJb5Ko7PTdW1bf0mvSjhpDpAE0L94/U6e9eHuSZZbKF0MkJVlMWZ3uPhrMRxmk4
HPMKAegOvDZ6k1NRe/ESdPKiSKb86uUBjWduIBsLFWbEpnXEVyj9h6SuWobRkEZ7nKjkb4wuFahR
EvmhsUbxMDYFZCDAntTyZn007mRsTJdS6cNjsOApc2aTPjd5ihkOEOwBHG02GR7S79KCcnxUU6RD
LRvRQ0y3wFPGTSL0M5fQc2fVdkglhQvTgipxzWh+mHdXCDNIo/aIAlL5o5Og72na5hAEEflYvdhX
soDZ1JSIbATQaAk1Myhjr59RB/gwKiLMBRr9zGo8c5HwUJwEZXJjmNursekau4m15jhG1BW5MN5X
S/9ldPRPQen61rIcWtu8OLMBngmNELSFyeWIokJ83SA/vIi0cqwWJPBojjIBjAMeBbOgRwGw4pXS
4D1UI9MWt1O2vNXWGGr2r9Tc7Tuj/BCu+cjLD/Ts86xBikOgyEQ2VzYqpHpwu+IIA7m5YsMXO3dW
9plZ/zyIa3BZU/Gv2YGkdD9Zfa0Im7Ep62M+iehNrMftkxGBuP7qTFzEyYLNRTfRkco8HaQ05iyv
1XjMe9l8NkcrvV5UWp2Zyfqkp9c5gzhw+8TavCNknA5SYL2iKWs8dvooHpHzdFfBshQhzDVFq+Hl
CX1NZLaDOfT3wULwQbLtTe4AJycZZdQcIcnjckELNQRPU/HvZjvhyjBOzuSLKjHf0Cjrryaqmo+z
IaJrqaec43mpYe26cMsgg6GHTrqg88YOzc2+Ndtq3J152G3dzDungYsbEYAKgXsbTlAxBrMZiGOZ
TLDVu7E3lp3uDvGNUlZc+E6r4hy/DpemuTW2Gr92KEHDlqrvFzfC+iQUEhwzeFECK67TNUrNKUNh
Mh8tQHafPDXdLXBpzyzOdiMwiGMY2HxJQhoQ1yZ3nx0HXU/YH8eigY8zJuOdpSPZm4vkmw3ev5bH
P10ZX0da62JSHBhHzmYkUCrDhYV5RL8ikexK3b7G8sG8iNtVHzRb9qEZo1dNMUQPhRq1Lx2MzWvR
Wfr7Myu8HqAft+PmQdzNhRHT7bJE2R1j2bZ3XCvFQy3G/kHXx7tak9a+DufoDb1XP+uxI0G+NVzM
zmRc0kcSmQ/ync5nVnqd+ktPtDkgEJViHB6a4zJqeg2QZPwRZG2GVNFC6wgV2+vQ2uzTNEL8VdW/
GtXW9yFoeDugkoYAvjjdZ30RO32s0BbnBryEuhN+3Kr8TMB5boprqHHJFXBd063TQYJFypLW4TGc
q2UXWbJA/E7FsyTGhZOX0bsaD7TDVE35AdGUfmbwn67tdYrYcxG57RVrcDZLjqYvWSC8H9vWwZtp
GoW4zdt5eaRhnkOKs2FINFpTePiATZ1fO3kRI3Q1wy9qKBrbt6JxMT3TKA33zPF79snw2OOMUzzb
pC+n78VMik4ZWUuNE7o3y5ADByKzsCo/SLR3gxvQ24t0tLxF9XFyrXzXI566cILkdZmK/rak5/Xx
zPHYVnrruyK1MV1FQqX4z+kTdUPuwLHrjt0waxr9tKh9b8St7fgITuzER/4x3pX13Nb7Cfwohl/b
FcbONsIeyncejfdaFbvYYEkHcbcW9P0hiTFvQNunG8O1zOv0y5kn3iaj6xMTsgmWhEmyoE1k4VLR
4Rfmx8EuQmThcL8j39Fptu3Qibk2AtdOA/9YHZJ8t9W7h16F9he0sBTNLGlunblDtmnC1+ehonNY
VljN28sVGfEUWkN1NLQaa6Gq18eDhQHUcG7vPDdvqMEOokGbrGRLs8ocEwFjvM7bLEooGnnzKS0r
DKjCesL+oS5RjAxWDxF+iVK6jVmTq6OV2SUMCwR9vwq1Mm1X4jBpCElG+NPjOF0TisVx71pnRlxW
yOzVYETRh3ipxseXV/yZF+xKan5IhCsxcBvB7SiAlJ1pd+VsT1cyz639lNbaGXByjUiboAw0aZqW
JCyCs63XyA8Zrk22HvSQbKqmlzjgTP2uAGJ+laJaXfuDRXb58qR+jpCug98wElAKfZLYzXjFEgx5
Mw53bSzad3pTdZKe61hUHoQdWXimHjbyBsyyxm3OGOc/iiHo4jMXETFnO2uyNLpV2IBTS7t0WE5n
TYUFP66v7swIZY2fjkMd7k26FMimF/cdlkPjG8tV9DKiNOumz1IOI+RfUKj2Aaod2qgwlJG6S2iN
t17u2nQ7lyBy+6ucZnZ6EEa5aG91DRHp9VxnOnYKCAo8t+94qX2j+sXLFrzifGF109FYqvSxTlT9
meaB7HylG9g7tItDc99eConNx6RFw17ltvapL/r01RA3KbQWbsnPXauHx3Kc5s8I8GlJ43fXGlBX
MvtymhGuXYV5OrV3nTVM4wVSyPzz3JmZhsOZWBIki3n/uoWDEvhuRs3h0e0O+gvdDnFbWoRI/7AL
UUMsGQztdb0M2NQMol2ZXKQzV7A3x/dVYUJgjoW2YG2JF2O9swfT/GCYqH0R1iraY+GyOPc0p0sU
aJ2JvVWp60V/PSUu7Ah3MvvLrqDXhVA0iWwXs0srBxaaDKIY1hOuUe0RXZdlvOua2Ik/d6leTH4L
s0GuUlPuEorQuYBW6iCfLN3GyQ85WhIXC9Ihgi7NT9lZ6BXcxRqcMrN3LhtpCXUXOBbU09md4uki
6HEWenBh/B/MoOWPu5J28WVrBsafRRLTmu/McQqxr0sx78Oqbqw9fY3IKFLHHKszp1mOuVmjxSWd
qzE2KVcHpcbK8PiSaVYqLzA4mm8gy2f9LpEyfRKDgv7kDi3Wf2VQFtkuGClFMSOzVL03u3BOvKFl
dbAUCptXWm5yZQorE6+sMRPGEZtOm+AXDFbu56o1sv3S9n1zabC479OkDR2/ExEsOy1CYoy0mR48
N1QfIbvHs/JLC0GPkkibPpS9yJbrQi9n7RDKoPmMk0S7YAwxF7lvLCi5/TTsyscOrV27m6WTSK8z
E8PwrdhQD3Mn0tfhUrOD9DlD1d/XFXSsAB2v65eNi0yLRiq72g2qFu5o6+A1MSozmS7KuTAwTmxM
JPcor0TjD9OMzrhHleLuQzfIG/RJ6MRvRdZjgwZZIvyIwLXTL0KzsB9La56ezFlY+YWMkwjPKwWV
GUbdlD7pcOm4ErECirBya4cHVP/DK6Oki+f13PlY5Eyu+MNKodFd4IQi9vkSDze2MquDmZWc0nFo
L9GFR+ZVoPhrIB+hmx3HKnlj2bOBE0zfRE/ICIxbLJ+0m9oKo8KzWwMjn9ypeuuq1Iruqevd+H5C
aV94cRQT2moApd873UGlK6bIzfb9MkpiSFi34a6Sw9R/u0V/ic3/H9Igqi/FY9d8+dLBg/j/QH6Q
XDF/98h+4uvf8fWI8GP7+WNzwnxYf+gb80Hpv9E5FbTlvrIeuNf/Ij5I8zcgA8yfJTgFN/4KhPxF
2DeM34AWVmNlkgEdtR9IzF+Efb53Q0OFSsPGbxrigDB/hftwmgU45MroPddHgPcAhOpuIB+nCnqH
BCOF9pNNV4uDU68Mu+JMMneaDmOSQTqzQiR02ahdmfPphQjiqhvQcQnvqr6J9PrN0A9vezXty1V3
CL/nXDG4nRZD0a0m9eDdKrpCm0ppMvM5SMKp9jv8vO+juQoOro0L6g9r/fAtj/mRsv7TKGupx5xw
fWZ1qXJPp4XTSj7OSOX8Wo8IW3orDrI15cPLo6xL8E8OxcujpUgSgWG4i4qMxGIziobhktHQrkjz
iXSGa7vLQ5zd4tvYaZ+mJPncTzA5Xx70NIVZB4VaI9i5dK3pS8p16j8kbjMeBB3ITOtLqw53Rm91
FzizaXulifm21O3qzA45hVDW8YD35doBxYSZ1G1TMNnQsrkua8TQpv3ODkp7x3AwucK0OzPSz4sG
3qpW4G79MA5d+dOZBXNDeyOhQi1UNF3P6LEAzjDde/n9PTcKeADYLn0+mPebczXgF2ABCXR+VEd1
ep3MdUBW5NYQtl8e6KejJcAfOcNr4SvozW92OqayQ7hAf4YOjaVOP6bpwYXigM1ibF5giCL+bLsu
v3x50GdWCzxNAN0rnLKVuVkt3Q4wWOuznvtfFnuACIyXcMa5KLDaOLMRty+SnhQHDHxNwfNCJrjZ
/bqrrH6sTby0xzA5lJAfr4IxOAevbrY7m48IxV6HDIVuyd4i8TVZdIgLdOrjP5hepnzzzRfZbf42
D8hBXn53zwwFeuLaSAZpWgIXnu4/taBFnSZMv/R+vjEjF/sQlPzXWSXwS0Y0fWapnhtuVYqxDzlW
1vYg11iWOHVvZCR2cHj2JAXAMkNUZzdDhreC38sMA5iXp7hZM94mels2BhmowA1/lbz9GDzQWCat
k8a40YyWdlVJ9zGtVfvLExO8QEjivETl/rRkkUE2o1q0CjYazqsQsyKcyrsEHWdt7DFhac4ctOcm
tQYmiy/JsU2260ZOSrjPUZlz3OOL3q6yPTpv7f8wK3gvK3iOVymY1umrK8wsnivsUPwpRWkRFFq2
KxvsqcsOMwC9S439Ly8VN9gqDtKtFVPc7EZbav3CYU4xb84Tn6CZ7jMDg+dfHYUlIr3gf2sesAVz
oNRjejZbKa6CMXrWoW12ad+WFy+PsolKbDv2GqnG+sEN5N7bDm5nuW2M7Wjm456OlpXf7tsQe8rO
NIMzE3puKEXzFosyNFWGvnltnTBCexntzJ8g7vhRL6dHLL2hTYs5OYMlPjfUymmA+LfSRrYHuF+G
PqsWN/Nxu36q+gB741j0+H7jV/fy+/t5h/OtPtTqYNg6e2+bpQU6vIQ+jHJuRuyvV9RL86e4tP8P
EyKqK+4PZa7TOt3ikVkinML7HFMprcUcFdOQo+jrIDzqhVudIYY8NyfgTB05GoY5HKzTwcakqJ3G
TnNfz1rd43QNdzpUiqtffnN8+wUqL8rXtZm/ObW5po9q5oj6EP6bPcag7+Wc/VqLYeWtkGrSMSd/
5rdSbbLNeDCSKDAYREPmsY+LRt6HXT2eoUE8s91ORtmsjqhC/D7yJvfjYIwunQrFxtLV/T4To/34
8lv7eSj4ChYECDSu7Di5gcnoTyEIGMzUVwAKqcdVmO5SoZK3mdNrZ1bombGgh9E50eH8oVDerJCL
sF0AfqS+oxLs5227uO3GMP5IFSHPxIaftxxfO1nvJrwYSFr0zRscA2zlZsz6/ZK4ulfNrHmpMNoz
o/x8r0uoCsTtlVoFMXezG4rEHuEg41KPS3g43Im+LN9lIbZINwO+YmjqhJad+8jNz2NSfqB6Jp1Q
0PLNzYKNlFWrX3LmV4Zp0lTTV0cdpXZZK0jVTSC2lzeIsa7KD6UPW56vW9JaxdjQMahENgOWrA7k
gDrzw94NWt82Kzc8WG6Fs2Hnzs7v2mi56cEiHjZ8/qZr5z36Lv29aKv2XWc4g0UHqA+FXxUCJNVy
o/5e9jhvYf+YTtlBIrbVLnqpWTeLNMNv2pB/bdb+vOX4HDBp8lr0YtO+RYEbALLQMLmOxiWvCiDZ
oa0oB5bgk5YFmTqzH54bzaK6pjFHuOOVnQa6tsmqqanI88bE7uaLPFXiTSPrrvEbB7v5M6M9sxNQ
ptOX4UtMWAds0wYRxEnc59x/0kzxBZSRleyLIUOQq5mqxP3QnM5F8k2hs+4FWux00wgWEBq35GM9
tJaIr7tk6HD1C7569GVe9NxP9Wh1Qks9bAceX959z82R0wspjISFb9uap2+0h/Xe8rUeIuE4QQ0M
zbcguXd1hiM9RML4zF5/Zv14mShj4J9BITDXqPJDwW1mg2kj5Mz9kCoFxXHXVk/aXKdXiYzNM1L7
58Zar0MkDeAkVPenYzmVasZ5RCCmnHbaRxhP3uRDmFxnebvsX36Jz6waXhVrDUzPmmR9E3cL7OEs
B2TSX9yq2tV1ar8RDvYmfLjC2FM88rGueQ7P3GE/rxxdF2jHRA+495y90/mVjuiXOMbpkd5/e9cu
ebBXcOgwm04Mvlsk5cWvTpKm3Zq0ryUxH5PYhClN8A2KyCFF6/GTOTgDHzTw+rjpbxEH6tdJkE4P
mqjV7uVRf15F+GoYCPCpx6+6qk0O2soZcWTPqM24ZAcM46RfYybvI4s+tzkdXthpHCZ+oSr8X/bO
Y7txJE3b9/LvMQfebAGCICnvM3ODI2UpYQLeA1c/D1Q9MxKlEU/1bP9F9yKrKoMRCPOZ14CMXPEN
xwuqpY6VDUWF95Ja0IJdZj2/rp1GpqOGSuhjtojsTsDhRrR+7vvyxGXzeQ9RaGC/IijyVh86mmgG
HVpPEPnx0LjpLlb5fKDd1CxdB6WbS8nI0nuousapGP/TO65TioJ/xvlHQYqb5+MuQmuAtk8JOrFy
cmc/2VF27sD1PXHuvxplpaIAbgV/+cZ+e3/ul2FRZ7lOyM9RzN1YommwsrD7Ezv0016h5MVBWFdw
hSQcw+S7bmoGxSB2VJo59teADDZux+cClPHvDEU1hVzRdNCGXw/nu4ssW/qmy40+Z0KjuVtbkBtd
nnMfCap/iQj9ry/sF2tHgAUajruM6+WYyZMrdN4Sdcq9qUKxGa31uABgnZX/sJq8AjTZBZSH2P5U
u47DkFFt+xRNBhKjdqwiVw7j7JdpI2J/4kR/2uhv45gKsT63MlHWx6WLpKlpjQiLMwchxAqvKZTj
8NVwsDiZFGk/lZLabjsVg4jvb5Iv15F7zzToWFMHOrqkhZYaqVnMudcYTn1okNJ7xpIHMc1/Zxhw
3CR9OiimdZO+2xlRg0iAZY65RwLSo7hXJTgySpTDgu/HOULJsXqsI7SeVYcEKhnaQB8HEpYoy37h
e+kNwoWzb8bRfRY3AImNbF/K2q5KKN4Uowrew+4RqyjUE4fgqxV99wuOAZDY9rVWb6J8PPaSOXh2
bxZPvb6cInecGubooUNTd5pbDpc3YOxykTv2A5ruw4mS1NeDrNcH6s5r9P9xNVV8pKQxXGOtORLN
1paxJYIn4cgnPttXu5/igwljiO1PXeXjOEWTDKKv1RxPwZouqD4hzKCrI1UpIj7dLa06PFdWXvj3
u+XL6Skr9N0i2qPW/HHYuTdKRy4ZFvsqFJPjJV2ekDzRbr4f5qsbGBwMiRFFeuUzhwEgGBVL4jtc
/1BFLmd9C8uNMos+4k7yj+fEYQaqB9GLKEiXj0JXNcHMbzSYk1Thb4f1D7ooWtJgevb9pD6vHeMQ
RJLEwz/knfy4djSyFWxWubC0xV6l2gc9CoypSU7Ec5/XjswdBUco4mxDem0fh7Ew7KtUHUCL1s5o
Uy7tvBlWKIetlPmJGa2b+UOkoxNSqew+eodUEY8BSwg5DJDAB/o2Yx5u01Kqg6qZ8ysMGsqdKPL2
RH3qiInNXQU22Vm5a2Dv1hLf0V2VGpUxqxIcyjTFh+2qyjKjfM7IhhpyK2T70MKv5KfC6pzSF5WV
qY9WOvfWnphBqu6+/5yf1hnwH3E6rUxKJbRBjta5KdQUtZFh8oRVS9vEkvMAbmR5E2t4j3w/FNvk
aKVtjptO5kjjm3dVPw6aw7oowi5MLA9BSImbcsZOz7mycFhoYV9WMhqGaOHWveku2JCg3kHmuyxX
qGzYXaDzdMBRogx7X4tJJM/p3DbFJsnBj7jtUhqXCEZYt6iemsZBTCA13KYalQmZFUv7oWNZYZ5N
dY5kZN1oJtD5ZqqjB4n36a07kowI5gwL4Z7mqx0eWohnQinTUPFEI4RP40xqP16iilo1t8BQ9C71
uh7Tv8dczpxdm6PRItwId4jwRcdhwcx9Xil7RLtisRIEmCAkammKPq5VaS+hOueooc4mQQZyOkKy
ag8SNIhWhPzRWdXQtbHa/KxE6LH0+04xMSzCLULTwLmlIUZXCyrPvV9rs2Sd59DUo8x3nCafEtxs
8bqJPDtd+vQvfI/C6WAZdgZaB2DV9FuzozyhwhfXIzrmxTSggxO1IyrKhbzk6ZM2gWGr3SlB0P3W
GkoHRaAQjfPrsh8da1vPptbuOz6w6nWIPSm+Wekz/osRFpYITpdOWgeIdJrOpViyGdXldpiqc4xY
6vlqXJpMepCQJWvPwqFrhntgWJqxQYtHPgwgXUC+ThAqXms1nF+R8pPUc60fc/gDcWJah9rSsuXC
1EXa7NWmGPt9FJVobbejU5g/cDZEDIxr0LQ9Kwqjv9BSV23kwPG9ld201ovobEVcJUg8W0WcPEl6
HOLswaUMDU/Xm/l3MWt08wEKhnH6i9Mmwk1YG0V4F4aZbR4UAynXbSvUCaehSUlSH8e1xnyekAnN
CtSkkhzSKdgl0H+iaLFKFWiCybcoZfarMFqDOXQhVASS86UGyF+PhfOngRX/2pRZi0i7ZebRTuvl
GG/gurJiH3ecUN9GpSxdtSSkqNW3qEjda30TKl7W6kj+qkgUN691Eso/NS0GYpiZ/DYcsiuAbEud
FPW2waf0HK4AaveU8+TlqcEloHOhP/VwCMLR6jwlJ3hxsSbAqaBRs9xVoGbobosHWr3pKTL23hTD
oseFrpDZ24uwtA1MU+23MqAi7xrOIhWeQ3ssRqh7Sm32YZletV2q/JbVViSbcpgXLRiFNN07YWE3
e0Pux9aPVUuGoKq3pe6JtjDMTZ5VtYEHpKy+RqnWpRs7Uq0hWFazdhckFLjDcBTdTyvNNf0imm0G
xjEW9DIQEBPO5KpC5mOBp9xXEGiGTamXzniwKqCDHi67lTjg2yDjczcW0e+xJE3x1VxFBbZQzO6X
hYVh95AQDPeAn6WRjFeYREEUgOu7tijl+cISkQrefYynmNor5kFAAofaEpdVKWO8VRjCmN0st2N5
M0hDHl4gsGNrXhR2dntI6z7SPdwstftFSAsaXomJiZ2Vpuns5tDeJxxbFP2Biz9+qpwpvOXuVoWP
v7iZPoBoL7hukFZbdiN35p9G1rufBhjY6YyiQfpzBf/lZxAIe4EhQm3iHghJQtrIvchfZTVUHuKB
RrVLBwtFbgNTRymgiF4jXDaFpfkL46hEvgEXrrRPeTXLt3IjdVcKWtz40EmOjmNcFmG+sxg9lhN5
5ZQ7zOjF4lELqu+qbpXZw53U/jPMoVPuZ3x/6sBJezU5r/Ab+omPphEF1ZxmUgAmKHrVRgUt3d7G
3w+0a230G7xvK7SviBgx003qNAUWPTrKQR9l4wkX1dZ0pV5Xf6QyCbtNvB9LNYd9spMDlGr7DPXp
fDmv+rgoNrDthOTbY4R8nBnG4wBicI6xAxrLVrvOQxysNqJucxCoAuy9n9vj2L+EtPPrizYvLTw9
+njQfO4Sa8TfN59BikrpcpMtlNR+NXIr/7JNrLUfADsJ5SxrJfSQZz3myq8jQ8Omslfghii9kATC
6cWgbnO7xfPAnbFTVDaRlGBj0mpTHv3IlEm8VEOtPplZaYdbTF1zYBAaOpk4MfEGNP7Ugy2mHqNF
9W0oZW1+nwmtcZ4ijHajwMo4ru5UkorgCa6pt5oK/cBT01BPz5TQ0WpUwrAh8GDtoBtn1Uilbhpb
9OGmQEituIoKzMmezCLDbEQ4mb2cWxGAsYe4q6jxjlXFKynwrls1uErLZiOmTec5MRwktxtSSQ7w
dursnysm1PTSbugP2LVO+MsufDzfsRO59QHkiNB1HISKd/i+LOWfhm7/TM405M9jbFmvNSy/5vck
RmW1VgBK4Cd4SONUvkg1QUKVm8Yj1wbaBi7u6LJzw23VAqzMtWg6VJxRDa/fLkWBvJ8QonXVKGvC
JxUL1OROsntZYbPb5rxJUFpvgrXPP9wKRa/iu7yC+4vWvFKxpXO713PfhiCR38OMQMQLbyK7Z5cs
aVJeNPE4igOaaU62A7/tAKlbbKwI3IR8pnkqJFh3WO+icY2wtoDDO/zqkOpun40uaqPbBABr+1uD
x8cRSsIYi9YcH0G9DAceexl9w0MCbAMxy1RBk3k2B2l1U+BaDkKzE1gLTSbSmT3WzFNSPxIZoVHr
VlIxANU2M0VHwmyWlasGPLn8ZPaije4mVroPZjT6s6sGcTdlS3sxHoI0mnEwt7U+expNVZ9v50Er
pA3TT1Hd1rCzxhVg1vu9kai1vJclJKe9suixDFVmSzsYbTK3P6p4oSanKik+GyikLGepvIwIpFkp
xXPg10Xtpe0AypVLQh52DQoO2kaxE6W6alHD4wrC3Qo3r1ZHAhN7C7kvpF95LqQxUOI6GreSzAjn
ugpBZUtemSkXyKGB3UaQJzfdepBTFSE3DAYgEC/qdB0BSFYf8eZAX6bpS+t8oJ3b/a4ceRgvdcTh
qLZg76q0d7EKfsTN21HttpjdV8q1VaSpHcid7jxLnSy3j1Y4jgXouMpR8QLspd7weZ6oiEpSWuqS
hx4xjBq3Q9NWfq4QH5R+4OWC/Jwy5/PDWzD9/+G3/2/V4vrf0bfua5Ysr++Rt+u//y/JMdtCEJvu
oQm5BXo1gPv/Qt5KtvMfKh0kypMQNs1VPey/kLfKqqINE8EBuQesDVLQfwNvFeM/KCaBUly1g8jZ
7H8Cu2WEd2kmlUrAqTY9JVIG/i7ZWgvu70phvH8RcAK5DTop3tuxvaGdf4hwmX63HNd/563vAaof
Syr/GmbFI1BgfuvYfhwG2i/IwWVuAxxbzkow7dn8Emp/aVN8nenihDrQUbf2X6MZMiMZ4NrQ1Pk4
mmBKSqgubQDi4jICzecBRv+RYNqOkWLueI1ewTGCnKnPeNLa8XU6SL8UDEMKK7molng/NbfQzsQ2
jNoXEFj3XSs9fr8gb7jL/8nv//Ub4YRDEGLx6Sl//I0KxRZ1cnDPJmuDnkiKoFWkdRV97w1ByB1K
sPe1ou4wQLutCM4xrahqV0qnaz11zmV12gsJfkNlZOomrkvs6qZTLM+3cvLxb2SPIecEho4GxPpV
322OGKOcBR8BjHEs1ERDzGWVHvOVlGyiTzFP1csf+tRBDCFMW9LpAtc5ApPaCujP75q4NzyEQX/G
Tf0LO9+7JSp2ZblMSCuHqv/9cn7M4f9ezZXxjA2nDMvbPCrZSVTyrMxiNSNVz4MKKWU/ScKIKAnr
wdJBZNJUWlfAR3Z58TffD75+qk/LBKAM5OubnMBR5UTu7coUED6CrEmCwgw5R9LP74c4PqZvsG51
3c/AOVaZqI9fAu33BLextA3wAT9DwnqXGCJQSvMES+6oCMTfv8LHqaDBxgMuAMP/aJxOyWekjNqg
cZrXqLCrC3KkxMdmvNjAy8oCvGcj1C+zaLMkkcDcorn9fqZvPMf3q7n+BPgI4PNYUAAsa2Hs3aYz
8sLKMiE1gSB0OefVHJForoYXG/LTtsvLRjqACJ+fkiqR3EEKlZ8ROspum/X2uYy2Quxh35a8EjCK
ynes0vaMXINRMJvjTjH4q7amIbW/pia8CGvnEgZ2fmEUlhMoYthTc602sa4Q1zYpBhiVEgA5v+or
qQ+0KMLVNLJw+Cy3U7qED2XZKW6XRue0n7QdP+NckpvBx+rD2KLMFd3rHWHuZKexN+rI6epheWVX
quXD4EG7VKQpOC2y51aOz8lAM3+00EQgOHJHVUZI0Iq8uBPSkzRKYis7UeFH+vSiI0QGbgTPq1CW
fHPYoV6u+trQOeeGE584WG/wnePPQQ3OQQENLAfvxcfPUea9nQ05qihZHcY+dTnhYckWe1wNtxa3
FlbMt13sJEFNxIjNSBXTxwASto9rTX6Fiv7Y99p4NfaaAz1X06lu4+9MDoNTdWRL3jxEFy3c4qiJ
uJCZsvQ0NfzDqkHRuqmV6FeUojORpP2OR8TAWLleXNKpP99vu68OGDhKDIKBgvG1jiqOJGh45LRZ
wwXSSg+YRHcX0dLe1332+v1AHzvYf5+wlSAOvYD/AUr+uJ6jYqMNDUEyqOSMPKNepN6zpwwH0l7m
1sr6sfOHNvuZsg9OlDq/miM6czpMcKQwON4fh5a1slGqrmqCNinFa93aF7E5KT9DxIBPjHT83LOE
YKRo1NN6pdFwPFK4tEaXyajlL4V1beAr5laZfhcRZuiLfp2E1V//eFGBNoFIfGufOGuE9f7OUKQh
xLFZboiLE91vNeugTGiDE1RvwgrJIqF4HcWj7wf9YjkZFDoVKpjq+jU/DiqVbZpNiJsHOYaqG8dM
z3UscV1Vn07B2L+6luls8OGozUMkOsbJAFC0HSAVTaBa1Ws0i2fNGhfcPntvcJpoY4zTfuy7P7UM
vqXNxe9/Y6Iwb4ikVsmF4y1r1qSajcO+aTRYwIZxYcYdUt7TifX8YtOQw+nQ/gGxsE2P3h6nz8wO
f94mKBd12KrAOZIG0PmMVyUp1X2lFI73/cSU45ebfYryrLG2mmnegyX8+AkVBRnxqaG1olIsezIB
FKoVHq+Jw+07Z7c41McbSTOrvYlWt2+rTfqTIok/dma5RXBn2UPoMk9Jq6zH8OjGBT4HeJweE7S7
430F2BlOaRTzsUN52wGscWt7fq6c381qH2wtk+Trcn8Nzr1FOsdu/2Go/rYmYECgW61Ceab6cU2s
kCZ8Mzp1YIzpLRKYQZjP56pZXM5q9JJmc7T5/iN89Q3W9jgRx0phO57ubEoRlUSjDrIFhZi6fKqx
DP9+iK92FnghHi9SLYAgR28YzuB9FmKUFyAbq2/1boC7LOH0CfX2RyRHZ8DLvx/wUwayLuK7EY8b
WBGy4VNTzIxYVqFPa2S4qpoKS4RieG6NSp18GjxpoJc28IOx3RmEcr0pfg6tepmZFQ7qxhSEVvs8
5OpFhBkr/7427VIref3+l351icFR5GWnob6K+n782jh4o1c/UAsVUvpoZdPFqNWXRhr/o6bz26sH
Hv1/hjnaVKKn7mb2Qx2YbS1vJOpPUTaJTShToPt+Qmt4eHx63o+kfZxQmTVOsqzFXYxEfyfa4OeD
dEXj67HLT5FJvryW3945rLBWrYejB3WkgxvrWIYEqQZHptDPRY+ifCMUXIUNxIioRItsJyd6GVhG
dPv9RL86N4iKwSjAJQQU/tFEaY0lo1yxxXIUwv3CtIeXNp+qH/+3UdZf8S4aLzt8UWIis2C2B1w1
FH8Gffb9EF9ERKuhp0EVYkVLHsPUJyes6QhARW/66WJAasGZllulTa9RBrmTa7ymDUwtT2yTL78d
AFdWjlEB9B7dCYXZY8xdWVWAH68SSMUU+ct8WxDW7ieLyw9gsSebrbJLqTrvQ8qW38/6CBv095Hg
PWfeK3Keo/FxZdNpDicgY3y/SvkFtPxJikEtm4L+cpQ/TLX4CSr8T6dmhQ/bKqdwnm++/wlvOKej
s0KuDMBgVayV0fH6+BOwbtdNUQF7Ko0mDOiCviaLcjsUk+U2BkC2IZ7xxrSym3pstAMVzzHoBhVF
UN3yJ/JUjJodcdPOYRwodXGIWhPnxXbIthMCoyi6Tpt6EmKf6bPXFHHlNSVW6MYQbbtBusMYuj1T
ovFxlvD1KCbjbJrA0HeYdW5qJRWBpYWJp2iDvOlGaZ/VxfID6wdyugjgcyEhMpDzxUxpmbFeVJAc
AAzuwprEUUcTd5gJZhuz1K+rxtqncRkfoHWMG+CdygqpuCiiqjuHh4G044ItehfdT/AQvUpoh6mZ
ziNcSgPMdmtPiyDB5Ys54MAo5I1ObQHbkqX10zjJtgOux2Yyq9tZikw0JrQrvH7oB5ZJ4cdiLH4q
i6O6chmeIegzBu0i5cDp7HOYsdl2RuffM6FSrSphdPbbTjmIxoam0RR/0FF/SVpxqWHviBdTtolo
RblK2RhnvQIIr4z+GXr4bUcCuFxBmZBFVguhj9shpBOPB85cBd1YpN6C7L2LZc0NGijXkZPe8l+d
OIRfvMsA8FCmgaYCP+E41UdraZLSuK6Condmr8pseMPIfoYKrdBlSLyxK04EN59KWjzMCJyuGH4E
BzB3Ozp1ehNns8DCliCzVje1MQufwld6VwJscYciee5RIA3MQTh+5Rg3WDW9VmV3zk8rLlB60XH6
ibO94qTqxgDzdmV0RfGiS6q27RX03VI7S8YTq/TVTbFKovJ8giDnqKofv8ts52KmhV0FbZWf21Z1
6CepOyyYH9saPjSNjSVPmCJzA7DgzyDZd3oz9ifuii/iBNsAkARKCNyTcozb1WE+W11vlbw24OKy
DtsoTMywqf5nMOS/N+HK5CZKY8qUjD9OVmurql8NRgNV5L9MPFtJOE5E2OvVfnTtQZJDbgpxShBj
xxEu1Yq6T5uhDMSoPrZj03q0ZB+zMt5Rl0ncNfoxI+3GgtV74lN+9dRBliJmWHn/6Lt+nFyBeQ4W
5nIZpG1yELbxmlXhvdHm13NcXBulMXtFOpzArH0REIEtYhOv6QQ1o/UQvnvBhd3Yi4xOa4CjauPR
3b2rDZASiXC2gJlODPbV0q7itRRC6XZ8qm70cxaWk+1UQWaY11LaC08HgC0086yyyjNJt+602rxL
Y/kExemrhaV7gXYI+DUCoqNdY4xmXEo4fweD4lLp9Ssk1vE+T9DRgYQNsC0jLBNP37+fbxnp0Uai
SIkcBpKLlMg+aXoObd4aPGwBCC2x16X2XFFI1/TWeNEEGkpJNJuuPeUvidntKC9tCiGAAYDDleCC
AG5zap+iar6Nxnnxogbsv9theuBLJdd9k/7W9YpaoNT6AD5arzA1w1Pa5s4SxosjgJpUi7apFuVB
E73h9opzuVhCClqJjrBdxs+VpuYuVeOIWqN9Rp1mcHtdxJiEi9hv2tp2Lauh8S8caTMk9d33y6Ou
99Kn5aGURhLpYKiiH91bRrY2JUFvBFMLpVu2JAwT1wSsggDbAI07AMiytlUoH+Y1OoihpvzKELgS
bbbcybgsdSg4+VaZ742lTH3FKnUWo9a9NNF/mnaa44ycONsS7MWJc/rFw4RmGmYZEDpW/sBRXQAL
yCQWTcUrYU6RN/F73L5YlM3YTtG5XfFV+9q2T5ydL5LGVauAnhA+OCuR5igXy7LJUJvFKJFO1btt
j0sz2g9UIJAecyiBVLDNlhxMPuC5bZUlCvrMZBZpilmYE2oP2G2+TGP32KP+RKN+uUkrUz9MdVb7
culIJ17SL16lNUgASUz9RAOzf3TkqraLagstu0B2KNR26b0GjBL9yHJVoYmm9Y/5mVA7lKwaaMTU
+W5UR+XEu/T5wgEbS6yC2h6aHLR/Pt5uEyZdSohTe4C9yVk2y5cy5m8C/mUHgqZAuhDzuZVddirN
/Jw/oL0A4RBIMyWaVUL648BGMyUG1n9lkPUVLDnFCYAZCFB2tidHL00Y37FLceTuL7JTwjGf3uKj
oY/mXLeJEgPv5Ins5p0Ip/1c0j+ohhNf+MQwxyVxe8BSzqoFh8AZLoqsp7jaBjjynRhmjSo/3BLr
bJDdAe3JJwRw/3Eh0cswcURlIcdJb/ahWZdngERy//vL6OvvtUKKaRLC9P5EHligPthKWtKnEFug
tHcAuS7NJH4ZcDboI5yTaWqd1U29U0HS/DuD8+CryGUTdx7L1FQZHjUC+96grqRD0Ws3fZj+NYuu
d+fque7qfZSCrbSb+2Iu9yfGXm+NT+v7buw1Pnj3/qeSlMQxgNQgSvqtgQZbY66dWpK+2dwUw3Bf
6+mPyZbup7Y6dxTjn16l6+dFZ2bVmOH/jrP7qLCmZRQ4mAz2SzxjmpxHZ2N9pWbpDhrqicHWuXya
67vBjmoiixRJJNBWEeQF+nq26ppDv4F/sPJt/o9DHW3bUKZ5SGqIDQRQmxIuETBKVxluVYry33/B
ryeFiC/PAiyHYytzTe+r2lQ4IH1n6X5lIrRMq2gilV3mSyjyp5RovxxvDcQ5kYikHZcEczqSYGCZ
2ew0/TZRRQSMNKu2YZOrm37SshM79NR46scNao1i6NWcj5ZE1bWljBdtU+/xiPVktdv9G0vJPQOl
goj4Ux8lnakOZynez8CzwKTZ+qWDS2OT5SPh4alm+qeYdN359BUoXiOWgkTex3m1klqE6Nwwr1mH
8w/0PmnMy97pfAiq+xRQvZC0h+8n+PlVpnNPPdB8a6HDlDo6AXojS3IXrh+vT7wSQsemDeOXrs59
Jar2kp6fIwOWuFGGU1xn3WVDcyK5+uLV+PADjs5Fr1fgYSfOe50Au8kwnqVDkdnj7fcT/eLVYIuS
wVGypnlwzITManMxk4nFbRUlPhCb124kgP6eGOUN/3R0o1AkRDEV9pKOmu+6ed/dnm23cG0LYlhT
lX5B5Q5v9TQ3t0QE4NwLIP5yfDNX0+jP2vx7rlKat5T8UA9JNIpf8p2Q6j92WdVuYqtDYIFL3cPP
AA1fV3cCmaKttTS7GeIB+s4X6aTezAU+Iynednv0loftmBhgjgFGuv0wyR4xvuSFavVAfao9n0tc
uzvK3duoKfSzMC/gh2jU2j2AmGjY9iH7nGY5PjWVJpKgRQ38TznI0a7JYuMcSPVuKKTrodfyM8FI
G4RCHM+BKq70mr1ZBu1shbRvh9bpr5dC8sfBEbuhUdSgsJi9yJe/gN7ql3Wo/4iob20mer6gdyPX
yrsBWwDpQUuz7JyP9MvIzOmuIztGujbCbF2rlh3G0zg2YwK5MyvswVUjq/fjsLpDSF3pqXV61i/T
roSL5CKWQbqS9fVNnOp20BdWeKXruRKAkstcYYKx0A2yJlPpNlG8KpnDPKja/n6U8C3XCvXKCpW9
UKq5orenGtumrUzwBqr1M2ZcLzHU9jy3tI6CnzRfzAIl3Fgs4Q3+uoNXIOl/oFluezUn7BA3suki
lIo/dyzEq7Ro9cGEDnspN4SefRe6cx81vpN2BoZEKsayWP1hhK7vGzk2fN3s5D0o/3NF0uj95Nm4
x7988AtNudPm6DnMx9RNx7tE0cYD1ByQqVVTep0tfiPEXV0OS/NCmr0wbWejUT9HxHfpAk3LUn+U
y90ItsDXAYTxBorZXYE+OwQYhKumym6obA+VBLxknFnzozQ1NrSNtZ1kFldU3vl2YzjEQTJ1lrv0
pfFjruDEuVOU9meAc6bGtbVwm6XdUsDCLyGNNPFhbJL2QQHk4gL1G1zHytVAySNzg6N0edD7Fntl
aolYktTIEkXlj9JuM4RtU+GNQNtvAAyHZIdav5fa8KICsfo0SpFxiNRIXDdhheFv2aeW2zpIz896
eA7rWd+EaG38MoomDQoWHk05UADadihMud4NEJXh5NSioXyMXZOrQG50VBhPVhRvB21pb9CYVgNr
GQSXM5JgKINhOizVsEaWqjrLaVXsJXnyjRZb+7QsTf7zEnx3t1PysXw2erPcY+R2Sx4tHultyqo7
gIDc14PZPcdalfspop24ms3t+GrEsYo5ug5M/gCtYbQ30oyEm0j7+2TGjYKChavmsdeFk19Jo5dr
TrfN4s48TKrx04on5ayWFXB3VWa5o2UtV4ACG2+MkI1p+CaL1pMh123foJFJxuaWc5h5BZZjQabU
MLNSaRzP1Sh67uTR9AHDd4xhpNpGbaLlqsOPXgugKAMvJO3BPaINuTMa2BqVMreRp+WLugVrTtnT
hj/tVWoLRCmKajWQrB5ubNVMluxbaVldSWC9LyzQ5YdW4cxslbQv/NyU2rsE7ulez0pduGOuJ7+n
MryyYhsv7aE1/XLQE2+QQ/lGGmivwoXgJpshup2H6bgfxvZSi6PRg7D3l9FLk4EfdBL5Ve3gaS4l
BjXJMAvNvQJ1vQ1K0YyXRmHcCi332o4M2qEKc/ZmuwGaXt/U0uTJQr8SfXoNVPFmVPRtHFZPVZP+
1cwwPSxHOjOy7NLGD89KxoO+VLNrJWYJTyuOvb5RnqRloSwjA8HoQev7ZpYdZmA2wdKWZ+DAbxZ5
phKTNIW/tAjokX/8AI/QbswCGVMhK0+WwYtRE/h4c6Rd2/D13GnolWCKu2tqdn/lNvtiaudxM4zR
Hsf10ePJeVQz/tjprD8M1HuQCC66ejgLq+Sh6PXNqD0NmAC5fL6n1syfYpmcfICPFEhydTs63Z2w
tQspx2xddOU5jhn+KOmAnurbodNf9JV6OJqjHy4zTelkF7EyiFTfSF3IEXt0+qZ1JRPn77LY2tif
FWZ0sGxYcgjPQdaiFrWZawqpZhOfh4XhhV3+mg4soPMY42GFNOcD2o9bat37Uo//oI8bpHl7EWXx
WWzg/2v3r/DWHoYR3fNRGQ+LUNdiKVG8CWgs1e4sRTrj9fewYQjmxAgonl9q0U/cPjKOefw0VOaF
JiwVGZS09kZRXKvasnOgS22mKCtuJYWTLpb8URtmd5ztAK/XK3rFnjl0Bq0o6XeM2Di3a3Sp47SA
49lPSW9vdDGVe+4Zt7ftX5ypX2KYPcsSfjcpxYtDwQ/NujO5aewgcm6xMdtKymQ/56W46HLzoukQ
RUoHtuPYSLs50w9daCg7jT+YtLC8TqM429S6MW0sGaEFY/ATApJNgbn5Rp9N3JDtJdDr9lYU0+s4
t8OhpnffHaDoReYUxOaQtD/mGOrkjZHrEGduUK+dYqwO+SVYyi0HKph/vg+QvkqrV2A7FklYYxD4
HdWswim0eglrtCBVm3NriMEDgvOzf6rj1azKV6BxHyN93PV2ciqn/lSjo3zOFlnpykBl6Fp9jMxq
OKK4xZMWtS002NjeZZiyCemuzMZL1MuvtUrahzId1RaRemG+KolxgHR70ynW2dI+y5m06U4hAj4H
vzD3V/kUikJrenEU8o96KUVophRBFA7eiDjiAklUAg36/ap/ziwQoKJphugjaF2Si49TR0EudMIh
K9j4nRcmKlQPbonldhgzVx7iTVmfKoh+npgMegYXJ7S531TXPo6IC3Ztdmv1ZDTMva0MHsE2iomn
lIS+SAVXCLKDigoTQ7fi4zAx/gMFrdMyGNr+EKFIm8cSaMhmK9fqifz9q527JmYEP8raBrKOqmh6
aY5pZzGWlZcEAOHWnJ/V4lFvq8XTipamkKZvZkrLlX2q77n+1UdJxfuhj+GRZd6ERdKxmnM2n0UJ
/QMnW5/+aj/awsVFoqUPah0G/ZQ85Nfr+99zPj4zrYSFfD7GZaCFzr3StFujqLZ9XVyqU3dCT+Cr
HfOfpJ3pbhxJsqVfZTD/4yL2BZhpYCJXkklJVIna/gQoFRX7vsfTzxesrlKmM27GlRqlQncjW2np
7ubm7mbHziGFMAuh8nwClH+5lAMyd6hwknaSMp6amvLAE2WT2+0Kg9hCFIBWfSacpjw6C7hfmvHV
XDEnyvuHtm9d0/mkJj0lJ+0Y1PGO/vUVqMqS07zouBFxZl0gTdjgstlaapE07IOxvjXl7haWE+lI
q+K3CbVfFygDWgmj9ggN1625Sme8MKeznBNoOZ3uH0i+LgcLJ3Pc5WnO8tG755rI5u0jC2mzqlX0
7a+GGJneozlfhxIpdWdhd4xF3YVDVeaHgJbau8JIp32aqrSpGn14jA1AXFM9DTu6jM2VstHCy/7M
8iu2QhoFiQ0Wg7Rq+2auHnq2frg+uIVtMOeA6K6C8QLskbCK/mSWCSJt+QEJy7vMPNraG43nhGFq
K4YWvBNwEcgaBUSrbolNPqnpVIHXE2PsuPqslu+rMf4zl+xdWft3Vm2uZCuW3AMVAbLodIlQkxSi
5yTZQxVzuz5QMttUjbmHYN71h7XZW1ig+X2ogiGHyJbC8qUXVmEyjWrAlgOS8LWaoYmG/nB9gRZN
zKz/NNhCHCPicockm+RCxgR8D/dmmiKj19gf/jMbs5OcZXZ8dcjMwCFARdC4UXZ0m3it6LCwII4K
Ap5kI/+JksGlCVAvdI5ySzk0jvzRzsM/u0I/BvL4G6cz3z/3A/JQBTMsrEg32Okgm9jJrOljl0bf
6JINXFDju+tTtjyen3aEKbNgvimNgtweUB3JneJu29v2B9qDVxr4lpf/p515W50tjdSjMGeVjIcW
vwfZ0lAECtZKBYs2Zjb6uZ8KelxhztrRrEzHm88ny9u1nnosq7UrxrKJWQcMaDPBRsjFFjZCk8AS
SAA30m3UZKeu04/XV2QhkpFqBNRBG6HBWIQirNw5oBMd0r35lPzQvfZ+TINvZZ2eJmetnL84mpkQ
i2stZL9inQ51psRk+bPDwP3EDSaG1P0yVoU7PegYDfw7eDBrbqI9X3jFQc2qi83sAA7pjSPlpdvZ
3V4vw40c2SuJ6qXxzJe/F6o5+A7Fzdk3ieHkMrYa+WGq3/veWoRZ2i4ze5EFRTbo1lfXPKXKTR/N
SSpt6Wl+VeZeTIoxXMG+LJkBgoIMp6XCEyUW4hMAJLbvcchoaIvq+UCKklcP3EDXXU1duLVyXFrc
zqmewJsn7MqJXLgNXXB2IAn9FpIEVw32KMa4RYEWWmHspQgEmmOhXmbcGKRzFF899PWX2IQqwFTQ
aM828fd0mu8Qk6uXKVwwziHOiy334dus1//I8mknWfGx0lpX0d50hrFyQC4cxxcjEM79OqhBAjha
dkgaBKnKb42uHiI5v1f1aqer1eH6hC1ag/gVxRwgxlSCLp3Zd1o5tAqcOazCrTy9lcYRgbKZB+NH
6KwVCZecgJvGP8aE0IwgDycpjC0HOSBXC8VP0FquZX76nSHBEDpfDEFRCjeMLIib2h6YwAEmGTbM
ZpADdNROgIghGbdWnmjLY/ppTdihXUfOucixNuXW3tLGgyF9DNSV6+ayEXAc0Gpyer6Ssu2sMkmL
WcFWGndS9iA7+TauypWhLMVpbuz/WJl95exES7pJriE1pCwXea6MNmwzuDapXkX/D4cjuDi05GE3
ahjqtHxrp98T9YtRqiuhYNGzQSohbckLmvvm5Wg46+wubZX5HlAfpP6HZpaHXLK2pLtQj3RWHl2L
c/fTmthLA3YhbOsea75e7wbf2U70g442MnrtL4NP55zSfJoCE6GuKDqDWcqFJpvjLGesbmhFgBPH
Wpm7RX87MyF4Qt36ttxJA55gqSja3tp5uw0gwLm+URfnjIZdLp8WjZjiClHPCT2qGxnv1HsjkOnc
yHeFzKt4rQly2RBC8Bw9cDuIz3xfH63MtDhFm5lLxTJ3o9IgxpS5evrhV4dEbk3h9Tvj8mCanif2
bAtlKvQoUchVBzKuvaaVN3VNhaRs30Y8vK+ben3SYYp2MaDiyMUQ6i5NdSqUUC0tbwdPsvZ2OX4E
/nAIlOCNFAeHFIXG+i6LmhWjrx0Do+TYTBmOX6Dv80yfjS9GWcWE25fbQjztZOuTkydvIH5Zcb/X
WxcrkNzwTuTeyKPk0oqjtGC2ISg+9NG0o6WEAmC6i+VPYaeSVTBX1mxxTDybyYjSEfwKuV7SVGb4
JfupkeKtQqNJIlEv7Ifd9fVaMAOFIyQaWJlluoRBUYVM4iAaUy5a6oYb94mRu2WbrQSi+Wsu03bk
26mdQVc/dw+ITwYZ+sc6jFFd9Ws5Nrd2ITcf7AiJqV/3BPSWwKmhHEQTqJgFhewqCRsHHos01//Q
IeNWeuMdzS2/fAGe4fUavRAzbTVZ/EtXUOBK1xJLS0GQxhVyJGAkQ8lYOY8W/A2abwhsgLWCBxdh
ko0ddcUA1dRBdcadoeanVHZO3VhCuV/sMj37dt0T1swJY+Jp3XvUbdND2Y97ShJvEZt05yqAU4bb
Kq+//IY5GEfg7yFZDUjkcgqzIJfVzuwwV1QbGHYOnjEdgkxzkxCmQWqD180txCUgL0RAk84I3vvC
9Wt06qCv5DQ9IOQBcZX/ZEzlDnjfxjLehON4bEfrKPlrF//XIR4ivzOrQjRsTTjHxjxLD6ARNkU4
gXKDvrQODzFS3S8D/CX+qMNz/uYpfa5FTVbI2L/nxViF0FL+63+m8fohT/kjftH8a/75pvpfLx/7
z/ksqXrxPwBAhc340D5X4/vnGsm2f/2fvwjh5//n//TD//X88i0fxuL5//7v73mbNfO3+WGenbNF
zS09/z271P9r66Z6SsIn8a/8RTBFrPivl84goKWodSMg+De/FHnx/wLRxqmC75GwnqP938qu/B2K
LAbnDUk2XqdzX8jfyq4ownJV5YUHVE5BLZ1d+/fY3/0VEJm2/5Ycf75y/gybtDjSl0GyfCa7mOFa
InmBP9MVOkGvnqy3WeaSmKJy23/m3ZfFK+fA5f54bWk+J86O0MlHSd4yOvUUU7IJ5Z0f3pqJO21y
5U1V0n2yhm293Bmv7QlH9qBMvpxo2GustzTp33QIWw+Re7bW/57Oc+qsJSPIkZLWgxPAotZ5OahC
1yNDKkflJJPkj5Kvavq9UqJDkGsrhi5P0b9GQ9ZlZhli0WkZujSUwrs6wMainqCIvSnDYmPbQOl/
UV919oYXVnXY8PnHEgXrkk5Gl4eD7eQPXf+hGb1ik/BO3sZJra0kxy7P65cBYcqapWV4GdOWdDkg
a6iiDIZF/VT2Kty7VjJtEQjyVto2FtZnli2eZai4hJhiXqzL1YJrg6af0HYPt1pnfGj9PthNBeRJ
Y0ev6HV3eLllCNsJnhoS41BkzEllYVSIakklLY76yYQFQoUA30of8z4HG4S8ux8ym5qdwH1SdaFr
9518G8d+9dRCwhxv69ypjZ3fG3SISDoNv5vOKqwnCH0Kf68YcMDBwBxFH3KO7E2oydGPoKz6EFI4
tfvih5bavuvG3jlGBc1ku3jgw5XhCQDWvxaN442Geni5Z03Dy0XjpSfr/tTqJy2Ug12jlG/0GGrk
QLL1ozxZm8GT3qZ6+xVCzAnog1S7ZWVrKzc9oc738ivg45ule+Bb494qRBKz8Kh3d0yyqknKVh1k
V3ea+8geQ7ceIwgfy51RNFAKyzcBahK/MQnz+5OMAM9RBJCFawxyOrLXaDOnZFzkABKL8SFT3tcV
qkh60ySnMNK3wLTKmXUGHrhKe2tYg7lSwV1YCgq3swYjDS5zWlb4FY2tRilCjMZJVeLys9lm3pGC
75eui+JjqKpgXhM5vm/HqT1IZVPsFC9UjjVcRjfXXf7VPuZM4wizKCIjA43Y5aVLFJpTa72NNpQZ
jyaodGv4YzJ6b3vdyus1xwwV67mmRUMKWbtLM2Ataq1WW+kOOJflTbeDVfzpQIXsInO2CSCkd3v0
UHG38N5fuSUvjRAOAg5Jwgjtk8JMD7kS98DwpDtbua2As/bmSo74VZCax/bTgJgjRkW7ktEdlO5U
9SEdb7tq0zo3srESCi9v3+waihB0EcJSB6UAXMTC/TRPLNofa8e5azpN2QC4+QNy8X1YqdE2Qnzq
6NvJGj/ZwsAuTAq+UdtVldY0Ut5Zb5Pyi6I+2vFjvYaqf3UyCuMSPKOPA7/r0AC882WYDJ8M5aZP
Hq5738I4Zm4a3smk1jm0hFMewYk6lvQwOEnStIn8GaILtbn/0GlrbV0LvnZhSVikHkJoRZ2C4NQq
3j43gFKHw6frg1nwg/kmSmmNex/UWEIMhy9qJraI5qa0NqA5tryxY7/eocB2B0/ieF8H4VoJdGlU
HPZ0WUClSaldGFWXjG1T0m146v3qUI79l8q03l0f1ZoJwdW6yh/LvMRENVaBq1kgpQtj7Uo57/SL
053MgsXPJwaRLyatdhmElMlrK5itgxMb1fO7W1s6jBznDW6QOXd2+Udja9vr41pyvTmrAXqGZOGr
PAC9RKWaQCd+8tV7GY1KvE7qH0K6hq/bWZy/n3ZEF1cKJ7I6ow9O4DAPeq90bjCmw4qRV4+Nef64
V9ILqtEWKmYJ5cSrQqPDiPLWzBD3c2lJf9tF44GSCK3DK9YWV+vMmuDoaRxbU5iPwSn1yXC06a1S
yX+mkMDljrb10PijyWBj9Nbu+kwKpbiXQHsxSuEOOLeQSzGE8acqeC+XzYH+jK1f3haRG6jq564c
t7EPHBea8rBtN2l8FyTPfnAE1L0Jpa99dZ+G3/tOR4MCmsO+A2m9i8x4D5vLodaMw5A328yGZFI6
+tX4G5HufIWECkUjW6WdJjBeFn2wV7hTMIXbQdJcI326Pk1LYejcknCq9kZjtsaILwTtQyUXb5AF
/NOvPvlhAGKyXUvOCO3u/14Ui1Zkan1Ux0Sihc5ppd6atODUkQqfIKHPfzj1V2UCnD+2X7TO/kAl
g37szxI8YAZYdRq0Mzeoxm0+Wds2o57+YEbjRrM8Fz0Pf7VlceEYI6P48wcKM48CbSBXtkPkzxNn
L3PBfNNSwIOREym+61O/tNdhdHsh1aPyLZ4AoTyYStEqwSmBkGvbAl2AeUBPb65bWYpc51aEbTB2
ZuA1xsA2CJ/qtrrvpa/NqN9CUbKyzxeHMxcIuXzyIBDv4/TqGTGP4+AUyx8QJtp26rRiYWltyEX+
2wKv5Mu4H8rR1FcdQ2kkuplo2LKrh9+5x8waqMCTZywvMItLI23ejFMVTqDygWOO2jGXS2Ryi5Vn
9+JQZipOxHEp14iYlDyEr6BoPEIwri91H4vpa7+mwbtoY0ad8zox0QGdPz/L9KhmLpshyjqnKLuH
dImO/0NklCsH4+sHEIfJDKX724owX5o2McIyCE8DFGtuClxgW5t+cDN5frELI/Xe1IrPRUhPhm98
MeqGaopWDSu/YimKnf8IwckHw9c8RF6C0zTUklsmurMdB6SSwnEwXFvyIXfo15I0izYtmRc4mQuH
ZPPl9HrhKJeobwSnm3Ts3C6nWD3B3Ku+Hd//xg4+M6ReGjIGs606aw5JHQzm2pNBXohDaqLh5T8z
JFzho/nVAk4uOOXOH01XAJFoN4Z2axfF7rqhRc+0KAe8vFV5Gl6OiLPN0XoSKadMevQja1eNjxIN
NteNLAY+5Mhnxn4WSGRjatVSo4ckCk+R+sOimTKO3jh2stWbNXltgSH1r0ONghoYxjkLQC75cjgD
UhdWVYchEhUoWYwNmAJqK/fZtzgg/ZEd6aGK3MnZytm+duDBWFm2hdm0yaoZykwpZJELuTQf90kU
WsM8UOex0R7hDVoNJUvv/gsbgmuoldzAPocNU5cO3IKtW3MMd8W+GZPjCPm9lPwp2WuE9To/XLjn
0xhOLAbgbJN1EEILMHJaJg0/PNle/xAhyUx1aa2MvTh5XIMxM1OdiWcKnTkNLHlpePJaY8/TWNLi
XeWVm+u+uDiSMytCrGhNKWqABIWnwEvc1qIXlSzdr5uYYeigc/iXs+vSC/KyCwaEZ8LTZN+3WbX3
O3PFwsKG4qFKdp1+/ZlKRvABpwsSv8nq8FTJH0P1vh/y94F6r8lrXJdLS0JoAD4NhpKeJWGyQs2r
g6Q08GfzWU/fS/1jQ2/z9dlaeJRQbPlpQ9gzeU31I0r08KQHE100sVZu2lynLzssbtPC+hQ5dfwg
2+VDH8GVeN322viEeWwmuZRa2jhPtf3O6T5GxpfG+XHdhDJ/h7h1zscneMOEMM8w1GZ4ku7oLz0Y
R7oCp871/MjVntOxdC3loLe9y9PLStcmd8lRzo3PE3B28WhUrW+DXguhek3cMduVxqcwhX9pjXN7
0c4MGwZtSRQWdVn0orVjWsW5RH02h6e+2+nlB1l+f30qF41Q6DEUiJcxI8wkaqZmpM+HooZARnyA
bdO6S9ZcYs2IMGNmpkiBNlkciKPT00wdvjcrdXTrKkYNa9Dt39jJGoI6NFzzCkO65HKBkE2S0lIl
sFpB4tZ+sTXpkCxR5IQC7vrsLVySqBCgOgKcZk46CSf9oOtlW1mcG5USuNyo1ajfmDDO6bRjp+0K
JH7pIL6wJkQOZfQ8WAuxNlVb61MqVW6VPCiTS4EJHtU20txieOxBTDvWzoeyZRz1lZldjCtU0YCM
8Afs3+XMZgO6k4pFjBx88gUgtM1NO/a2W8mdvq0Ux4PUQpu29Lj0hxw5lBVnXQwtZ+aF0AK3pULr
JhMgOWglhJbrSY+radiX+4wYXNAdmcvVwM+BN14OElJNW5Lbag7QDW2Vb0toSMPhPko/hxxvTvXJ
elTyG25FW+ppKwWXhdwVnYhQIQMnmRHwguu2sklSLGjD08cR8dggzN2Ehto8vrMGba9Zv/FOuzA3
b9yzUJZHkZ8mFeZQrHMN6yGpnqfo4/U9srRo50MSHi8+JBSWOmCj6G7z/ClsH0ZjZdaWtuG5CSGr
YUsBLL3dbGKrq/eZuiuloz0+18qK+y/eE+GWmknm2PT09VzOl+cpnWaDezkhcbvhSuzm/nu/kLdR
K/3ZBsVJziZ4ibsbNPBWkFrLpqGYxCvmW5BouugTTcnnIz0tfO3GnNLQdfp22IZKYR8sOekAY5cI
UdSectKquj/QM+WvzPPiucu7hkqgTVEQjO/l+CMpCaGgkBm/+pCbY76P0WCdOu3PNKzuNRZAk6ab
OW2I/udultGE1SSTV0pMiw519iOEnJ7cVJUf6kN4KpV7p6pcuX5YLZYt7kMdKSda2nn5iIlqkHBx
R48nF6hKiTeQOJk3hon4Tou45k1ctLpbjeOdbBT69+u7ZdGVaRxXdDL/3NiF89jsddpJYS09NUUC
B0+nHyJFmTZ2ZnZbyzcQZyuHcSWHtrysNKjwCCGqg3u9XNa2GLsIWh3CuiHdt+Vj3B1VbZc3zV6R
tg75yNb+6MU6ZARoOevyrvtyfdDzoF5FXJrLbYpeXO9FhCAKFl4LhI5XSuTdW42+pTy1snUXnebM
hOA0NnRKZtXzRJHzj1NRbib5Hsj6ynVg0Wt+GhHTXlUQyKoVYAT12c/cTqP4j8FC77QOH7rwe5Ks
+MrStQrntGlfgkoY3ZvLZZs8T69Gp2BM6e1EZwnUI2Sbg3Tl1F10SZj7gL2DL6Kmd2mmUya79Exc
crBHFxgXUMOv9ABtlXB93y0OiR4mxFjIaryCXcPMVo3JgK1osDdhiJJ3/qNQgY32a6Fs0SEsnsSz
JgghXdhoTp+gg1QTytG3dgfvz2Dcq+3eNu4mBMlvHLvYUGwLG1Ds5sbjhmVmMHGNf153/LUfMX9+
dv5Cv8ZhorDxougpqMJNE95O4bfrNhadkizRnAQAgKcINlK7CJBEIjY7XM8M+zhEsN+X72BAsiD0
m1asLY/opzXBWXwvnoyy4p1uoDJcVdu0Rht3TUpkMV6cDUm8UsCAFYcJa4eeOdrJX33I1f6zSRMO
OksD3pTXTFrWbhrzvZ96uyCY9kk3bJyPFSL21829LMKrCHg2IiE8QQcXVQNcsqcuQqZ2eBvHpRvV
b/PwZi4FteFtMeQxdGPvIyM9GBr9Innj+nhkvAb5WZlbMajEptJHYcrIgyTaRNaD58Urc7voIiDB
gdkAsCIvden00wQ3tZWMRMmw/VG31nQzmcbnbNDylTvTYjA5MyR4ftmXxkDDKoErflJS2L0yrtQp
7AzdGlx/zZLg9YpXwbcfYimbjGOp5reUboA5bLP86bqjLK7O2ZAEz7ezrC20pidgTH7vhuZzHK42
qq2tj+D7ow61WdViY7Ie00BD3v2b8ot98S9J5Zd2gL+dQHB4MMKWFsi4mc2ixN4PEAerl7jlVaEl
XqZllfecsP5ypNepPuBoqZIc+mxypfTHKA+nZq2NYnnGfhoSll/zs8DRfWbMKk1I457p+t5Jlb2y
bxbPYVrIdeTl9Zns5HLfFA3SkBAqzY9vwwLFpVmw0SnQuinGroIL/M72lWglMC2P7KdNYa/mSQl8
1MBm2z3JyrjD44qhWDGyeEKBcgTiPLc1iAGhkP2Al/3EqyL/QUMKjL2oMDx38qYy90Mm31zfQktD
orvqBfoOx7roFVkTtZEzOOT6g0w+lGgGbAvI5Q51nK9xh74UYcSwTgFx1pOk6op0x+WS1W1ctTqY
SCBJ07F2FNfm0IqTXQ2vRV4c4PebH5F9XO/gEYMo8cGw2j+aVr+t5QYiKxkmoGY8XB//0q4woLQH
aIbiCqDoy9+k2igVQGcansIQmjHjq5L9yBrJHdrddTtLoQrFUGBFFE/BMwqboo/GohnsJDol/vvR
/0ER7Pr3L3nN+fcLoTAKPDJPUhqdcno10VjXFDi+/E/F2G7oHqezYHvd3uILHGw38ExkvqgUCAYD
JGbLqZkH5PTlvipjfY80suZGQ24d/UJFxDVx/E1pxo5b+EP6eXTA6F7/EUvOO+PbgIaRdjRtMWxa
sPUZJoNW/I+qL28ohUnmx+s2lhYOSheFpl6EqV8xJMfZ1DaTmkenLEkfa177LvCw4jeCGSEZojTy
CK+VM8uwHMd8zKJTWWf6ppWDbiODBtp2RfG9LjoOa8dco2Zb8hhKsqbN1WPWOhc8krxwNcr5GJ1G
+d6vHzsoX+P8C6LfmzS9H518ZYjzWoibH7I0kAO8ZmZtkMuNFiYONYqghfk1sj4Wmqu2XyL1OGTH
cPDeKcU73p8r3rFoEUoZuuyAkPJUu7SYa3KYSAkqpB1d0vFTbme8W8Zmk+s+KVPL9cvhc2nY++v+
IuiYz2c5Egh0PtBxMHO2iRWt2ijSIhh8ChXfrb0OgWF6B81h+817JkMzKBtnOJXjAd5KOhG6+HYy
IVYD3uKvpuNfey4/hDcdna1AnMBSX44f6dU0KeDdOjmwVsp0m64cVAupYQzMncc0f/Ps1oUjGCo4
NJBUcJJxz5OjCbfTUaq8d+ZYgqR+7IdnqJuhdkQxTPLejK254lGvHRjzVCYVZWZfQjLucnxlYZlj
MNXBibMGruvK7anId0q1aXaN/oW64oq91zcOWsC4RxC/aSNHoe7SXmIVWZW1aXAqrXoTdl/rAnbc
/nti7oM0WjmWlmwZtBzReE/PNVgDwVYBwQ9c1hSiumKnpn9MHyRrAgrtpvov5w9ngbNZbRS5QQ2E
8qUlB169AEF43h/6jxhCYSe5VeJwxVVeb0Ud+CmwJBWliTlWXxpJlUZCqYVUUEMbaJU+lkO0cZ5G
80nKntVPTv9wfQ8ueAbm0LOasdZzXfnSHLT8g1HTOHnK4X/0JGmreZ90b6/GN3YOTVz353VzSxvh
wp56aU8CkRJmNc98xUyQ71E2XWHcoBVygBjyowZu2B9+TM1XNPtCBGG+rVifJ+8yss6T+3O0wuRW
gT309kjaRAqko2UPbj55ew9VNCS1oti7d1pjVxf20eubvSrn26IzNrwBVnbHwoWAnzEXiGYFRyR7
hAsBDTp2bsyZFdMZbtRG3ejy1zH6OCbQrCf1RtO+QAHudtra2fn6EsCmnGnryE/P90rBrpfKig81
AGHOjF3b6VxKONS511x4ISkBjB6w49yQQH5R9GHStaExJqDdp/FP+RDI2yIYN7EebAJdccfUfTRu
zMPUHTPJzeuVYudCOCDMknxHEJhK3MuZc5YZmwNEOfohWSvruzLUbhJ9qKpnJ3oXRd9XvGmOLII3
XZgS7lS21eq21GOq7J+i8TmnkXqmA/XfW3Dtmreevc/zTys25/1xxaaYZdEnSykoprBf49qt3wTG
MczvIu8wfGuq94Ghu/xBGoWCzorhpcFSQiLrQtKTR7ZwRPpexXQPbJ0gOends1w+xc+1rM1krhu7
+aDb/j6Fz++61TmiiqOdScNYSjokeQzw+dlierlStePA+3iA+Z3Ermc7NOROGzVbCYMLJXJwkGeW
5hvCmSU7ricV4l2e/FO7oYtRqj9llbrjyaUhnq1scinZjPJdUATvVDU9BM57bxxWOgeXtufMIgRt
IeQhZB8uf8NQe1Mkz6PtJEnZVFJfuB58G66pRfnm+sQublHeJNzAwHDgxcLMjl49BakyhrTS5htd
a45J8dZPKeUeSx2Gdd3+qOh011re1kJPaa4Sqkl8CiD+qFTv8fqPWTjyuOn+/C3C3JtqF2ltTl0u
I2VYZI7rOU+xVblw16EikLqIpW5Ws9vLk/3T6Pz52YI7tGXNz3lisBI/OoW97TP4Wvrn3xga6qT0
ZQGj49VyaQWZCIMmEoftOilQvR601tk2DfwfevUcoZKha5uolY/XjS7cZnkaUd6h84urpljxzdHk
NuVAIfeS0CYBb6QEXT+8aNetLO3NcyvCYaJCV22XPckXVUoOTaAe2/JB60k8rOEAFg0pBG46k6me
i8RK6WB0rddKuAeJtB1wvllz2IKxcBz2Su2vSektzh6XZch06AEi33O5ZM1k2H0Jt/xJHUHITA8j
JEu/MXNz5yHXY7haxERS3NYgKSVieFo6G824V+R8J/m3q9nFpXsG0mg/DQkX1naUsmmYDSkotlhp
sCsDdRMN3Q1Vgq1Sd6Y767/ITvSdtMOX/2yQgnsgZOxXzXwOm9MxmvZl8q7II1fxxxU3XFwu3lWk
pKgD64Zgxy7oFfQMOme4T21o1kFsYnd9JAtXZHor6EScH08mj5pLh9CSqk9oFaHzQc22FEk9bsqm
8jlpwn1BudkaVo7apchEL4fCur0ovgmRSUvKGLYOOgeQdxgRDpmOza9XUuj9PzMhOMYoaV1EG2d4
Gpv3UTdsax8p63GtFX1x455ZEZZGMzJZlXI6AfofOUOwrAfaOabi6fryzN8i3hHOxyJcTBDiMmEc
YCyDWrkxgpXlcBcPb4ao3RTRiiusjUhwhdTJKAgDKz+1RX1vR+NtHjwP5Sc1qt5fH9SiIXhUyLKC
GZJfnlFnp1MbS53SyOyeUh63evlRGbX7WkaBYo2gZ9HZzgwJBxQwrsrw5+dmrRTczZX5BegYX72s
NFZOpcV1oj8VGBT8z6+qdxVS9U4Ws07wAmxG7TamSvihiSir6Xnw4/r0LW7ZM1vCFlIAjg5TBC7E
0uvpbZ958iEd7beNpTxXtRUesnT8ZqJIs7JzF1cN1hv0krmw0nJwGSmUWk31oAWEYMlNvrN8ekXy
zPsj0w1a/4No+J3QBzWsgTbijPkRRlmjEKOXBuYSi1yrkccc9rTwrfj8koeQuZ7ZbqEH4r9cDmpC
QckqkIx9gfqxhxvtYT2KrxkRNtbMjNahxEqNQ7ltjIoe2HszX+MHWToq5sYJMn2kcLgYXY7EK0qw
+Q65jtrSyj+UrixdQ4rylQfoQu1GB9T704ywLJHf6s2YDZy6jpMfs6jUwNolX5MqSvdJ4kSgipUR
ieYJuRqnRU9JjeVt50nBNoNkdNdNcer2iakdlSB0uPxO/i3UMWtdcC+ZHTFunv9MwVkHXzX/AgFV
KvyrPaiBBoZMiCo042jrt613pznxhtdes5rjWl5tQFuaDrU1jnW5EErpJY4TUtGqdzRa2+M+e7y+
/5diDZm6fwwIY9MMiGzCiSwTF547IIb2rtKznWV0Kemd4K0+hSs7f/GqNd9PUaNFsILbyOWQkHRo
Y3/kNmwUhbMrWinfpsipuVLWIyahVjGcgn62yWwedUWTF18qA5G966NenFYiATc+lAmICpe/IYl6
sw08ldNJ+UrvpBNVbhB/u25jKbKSrac9E5Axqj3CHsp8mEBUL6YIaG1l9bbU6q3Eyz/7CmLBr1dw
GMs+emZNmFU4vU0504g9oSrvLW8jj/Ds+uMDRaBd1xR7qfqaaiOXsnZnq/XN9aEuhouZFJlsLNwG
IjOko4RFAMsg747uUEFX/Dvhm7X65/uFwXndyN6Q+P7BS7eKmrtTuHY5nsPmqz1+ZkLwCGmYpNHq
OSH0st/HarhXlbt6bI+R/CHXPhqDu3p5Xdx5Zxbnz88uLo3RR5I2MahI/54MyC46QbyF8Wlbj8Fz
pOyvL9Gix59ZE86mVJZUu5/wxgjw8lRWb+dDA/XE30jMcKbrs0o4RDiiUIyn2J0cvXQvxE9l9C2K
bn+nI4RTg6Qwykx0SMCncTlxHAxxW42ErCnYUoL7kNnbsv4wrLFOLG4pXkoAwuc0MBeHSzstMIok
kEl0JWgyNnm+idIPE4pySmO6iaUj0NhDpxCQoggRSEvtteTw0pKRyKN6C+sl9T9hyRSz1MO85zVv
qD8SkE4UUVpMX/eLhSjFt7NU3Fqoq4nRGFk0xKByjFQdJTWtdov2kMx6hbm0zYPc7bOVWLGw0TCI
egZoFE4A8ZIEbGREIpSqNBC4TeRFb3WZE1WFRnB0PhpGeNvKt421Vradt6+wvUG60pUPoF6Fqk4I
xpVkVmVrltGpcsjdmab0AY7Z+0YqvW0mW8mvHy8EKyDtAELhLREZRBFeHBJ9iF9wGQklykK57+2V
POxC+LiwoV56pxFlNAF4UXRqKFCi1XkbW6MbDPd9+7EK7e1veMlcp4AtjWKIWKX0EPfWNL+LTvr0
UsdPG7c0dIQJPDnZ53L/JJUor0KO9nzd7sIWAE/7066wbI1uJ5MtFdFJQpfPv5ftJxTDft0Ew5op
eklcvHqJ5LyxZCfpo5PT2/eoi9+RMe+GFSj0wgHJiwDOs1migo45YRw1Aumy42PEUkHpPOfWWgf5
kn/TXEDDqzPjx8W4O6DGSYOkFZ3mWyIUDeHeBIGZee+vT9aS052bEU7JWss8Hm6gH8IE+ppkr9o3
6jGsEG+MPl+3tBSXzi0JpyNpt1KrRgZkjXupqzI3keXPg1FS7FPczN4l2q+3NMJtfTaFQrjNdKoI
0GtHJ815Mqx7M9x1JbKia/xMawOb4+PZse9YY1NzW4xOPhqtPcxJUn6akz3xx7is3KSoVuLt0hY6
G5ZYKok6zWgsT8O/J6q0lldv6pnjsU1/XF+wpeOS+aOQSOMS6TgRiDfFhhNnkgcyJgOhZaVfVE29
kfvqTZQ338tu38nPFQK9pASnXF4jdlmcVZANYFChQwN0cDmrlddVXq1JINVsQH51kW1NJaMNP0rc
wqJZbYLD6fv1Aa+Z1C5NQrTlTX2KyV5R3iYtd5EMcsYIJo+6Rn232AV+/hsxf8Zv/D1KIYzA15kV
nRrHJ4S4keU1/X2Varmb94rkVkFyTPsuXjG56D7c5uaHOlw2Yl2xmCCMrWYQsZrsWsrsEenJ2vx1
uAinJWUfmqPo8RU50gepLmhUoQyjt09gNoP2cbVsubhaPDvn/icIk8z587NtlxRBBCkuL76wVzfx
SHOZ/M1DA14C1qgeVW/lVFneDWf2hG0eS3mQZSX2ijB68MvenYpbe7pXwn2nzhLayOxqN3HypVh7
Xy8u2E/DYludI5UyRA4aCWvlJtPpUTTtHcX/d9edf9kK0ML5yGS/CdNpN6lXh4MJ9oZ8uJXfVkkF
9dThupGlU3OWNJg7lTg6xcZ56PusEElf3iyGcoqr5K7TvZWU+NI4ZkAdyVZoT2DQvnQLUw16si6Y
iMHIj9mT7jzCynd9GIs2IFCip4Bf/KpYnRlp3hphyI23uZXo9EvHyo3Ivl+3snQDAG/8jxXlciS2
38FVY/rE+eoh06bd0MAsl94a0pq800uroHiXPrckxFpzSDzYxhsOysCvbv4/aV/WHLmtNPuLGMF9
eQW49MLu1i6NXhjSaIb7vvPXf0n5Hk83mrcZZ07YYU9YYRUBFApAVVYmlyhgyQeQbNO0wWBVYVGZ
vtRo9zwHRsVSTtW7SEzu677/ofVaQDh/Gpxc8ENSyHpuBmNYEn5qJzIEPGiVK/1VV3202eforK8l
H0LvUYj+vjAJHG1oWrcBdB/UnXgIdX69xrKyvFQaFJZBZg04HvO09AoJVDTIP7tTFFEtaSzc3ENt
7bD6Rg9dzSDaa/F+RYszsH+XayV5E95jPmDOSmID7rwzpJHqcjr3gUDaRYyexeRRlGfUM1Be1X2g
Ri8CJLY7yC1nn20UmFOfb2sIMPPbVL8HqN7mxWefE6mSWU1y5MBzRuDU9m0PW0rXSvMldtaOAxiC
fQWkERgm+AC3cbXYR316H3ZA9075Vgkikx8nd4wCSHADI56VEBLsAtAo561T1jXJtdAUNWk3hqLl
lSO/Em0Xl+3sw5hdHEtqVNQKINtqO9AhKki4q2Vvc3v4a0bmn5+dIMYQGVIiAbNdJyHlXsrhV6av
ZE8WAx46k4HWnumK2IbJshxL+EuFu+HwEBkR5fmVcLcYJM4MMGMI6rIeuRAG+sQE9SncSxQfY//l
9kwtvRLEMyvzV5zNVB51eVZHeGwP+jbrdv2wA6dDcoyaFYdcOtPP7TBvhErQDTgTApGoHDXOHIC+
BiFoxRmoG3ytSlkuJa6BBwYxAGBH2ADs6rSTDtmDEl6Gq5AkTrTX0D87pAA8PdS1GVXCHo/8jlt7
MMzB4CpYnJll1iz3OCGfeiRMqsDSQWMp40JLimmgQqCRWjKoOgikFco1bP3iKp7ZZVYx7EM9ieck
huSdeCCfMDABDXGKYVW4Uf+Fx6DDem7iQYWaTZiMNTpNRgUr2Wm7pIk9Egvoyk+6Te2FSPiu0f/O
U3Y1pWfmmBMs0pSwkys4qOF/oK4EooHnPF059RdvgGiEALUhsJ3QemCCvFGlspIP6E0QvUGlQhHs
Jp0K04eHjusULC5+4xQp9wLS3KyKnv9mPv+1zZ5j2VSm3dDDdp/ceWO9aeSaAgkEkfVfRvg32a6z
gYrMzSPouCovNPR8cHgF4VkCaeQWsNn7LJ7Sv8DlQqMDXEpzxxMqrcyjSxaCvMp7JKL2hVJSsQDj
MD+s1FIWHf/MBnOaTC3YBdNeQKDnW9I0Oh3TD7WKzB609Cj33V6pRVc8Mzb//CxWYjuMOYi0IyiW
Fq8CF1qeon1BfNq8bWY5eKH7GZwqYBngdWY3q23pN0GFlrRCqsioJKfCg+B4uuvyfMvF07HIdoVB
088Vs/PaX+00fSZ8mylEAWe4HN7Q8pmWTjBberWZRxpNi2dwbDXd01AkROpyIqEE6EzlGuZu8ShF
lQAJZrwr0U52aZjDBSaaoLIBVYVUo1o4DNve42vn9vjWrDDD8wT0OVfibAV8tZTTitH0YoSv21YW
fQRIkJkmFdoFbCURqM82GSocPBo4a1vLmMmmp5Va/Lz+Vwt1ZoPxQ7lEd0M64JEiRYE45+YVOiU8
DrkxoAN6kv7HITHu2CDPpqo1hiR5O73/EMw4Xmt5XR4RiLRQaUZ2V2VuB3E7KIE0wgQPORPptwKi
suYpgsDW7cVZcoE5EQ88HWrams442qjKWtj3OEuSZgJUYTsGsnXbwtLyn1tgnEz0IykWxRqvBe1n
DmnJ3juV5ZpQ9xKsGzkWEDMiFw5mN/ZNwoUDB9lAHPdVvUMn8uCbehSbKO2aMl5jIx2Sg5BuOL6y
M/8hzY6ZV634xFLcRYsbikOgIQVRzjzTZ6FwjKcOKi9YMBkODgZ78I+1stWqipmFqjkp8fNfzOuZ
PdblE6MxmhT2uFTfonedSm1x4PJx5d2wQP0jo3VPgrYbiH5xbWQelaWfhEk64OHQdoVZaQejH0lR
7pBUo4LWgUgx0EmK95uUmdwAevKndk17YNGDzr6A8dEw4osuG/EFevbSVoo9pQbVozVO3sWdcGaF
8dM8DuNBa2BFVWwQx+n8yrm8Ngrm7JeKqQLMYJ7H6ojuf5yRPZet+ODyGIBJA22GgiQH44Od2HFK
3OCJq3vSZ+CrOg0KYTL/xvH+GGEcLwIrQ+bNjblICIWluNOVn42Xrbjd8mz9McJE2FiBOm0/zXfc
sNh4vm4Wg7BZRZwvWvlGiYGeEXwI8xPtbM/qXRnlOo+7X65CatxrQaFXdyC3nDgutW/P2mJ4QFP9
LNwB+Dqr814IkC30I5gKBNXS3jhIow/5Rul9S/6ruQPgCs48y/OxlL5JkCtIa01zjZqnmf8+w87r
dCXpvXQ+zaiu/xhhNqUkNwoOL9z8DDFUiTD1UJvrR82W5DQDN5i0hshdnD9llilE+mbuELhcqlDT
K8iB8XBtlROQgGwiig6awOaEuDIzQ0bJJOzTlczMUuOyhE7pf60yryA5SIupqVB+mupqJ9YTVQXe
GQVQW+WZNXXGVhs7U/yQO8MeQuML3SFHTfFdNbqb4mgncfczWmlmlLntTIt+ix5Y1BuAP4UM9eVk
AApQipOh49qN7FusOZXsUx0V0//NCjN4JanrUSkNnGg83nqolBrP6riWJV/0I+AMQH0xi0yyB3fv
Z3yKm27s5qJugv3R40G9Zox06lYcdnnO/mMIomWXc+bl6EwaOS76zpXHnbzjtYZAZPBvouO/4wEs
5dIMHpF8VHcYT2EMpugbG1WOzWSVYnheYfbCO8Mz/pk2NJtfmpHriJuBL2BH8EQbBdk7tM0bUUjb
5jA3DKLn4y+OL9BKgu8BbAVoZWWOr9SLI56Lsd8D/jg8CCnG9Bfudm6BObyKvg/KiUfYCvrHYPo1
docWOrL/vUuje2QWzEM7Dsq9l9Mm5kWsg+wal9Es2gS5vEGfdaQEKz6wtDjAZqL/GBf3mdzh0grH
abXfxlHshvVIwENtxUAAoJohcBnlyolE0criLAVHKP7igYpeXE2RZ98/O8ckdPtKk9fE6P9pQ5K1
o/flT6FG9bLTaWFAWkD0hL+JyMB1QY9kbscBV/mlUW9IDL3r09iV5bcis3GYOtyLEtCwKpzbq7Y4
n2eWGM9Q+qwaMr+KXa/r7bkHNfDsSu9AX4GYZ5S9v+GlNW9ctonnFzrR0KDPkuB0ZS/m0tTHblsC
M43CbO4UjZRsJyOGJlU88BYe71YYR+pKFn0x1wHamn8tM2F3zL2hyEAv6o7ViBZfwQeieDy0rQBp
QQp0WEBEKDlV0SeQ3Svn3VKMxOVkzmGCGAqN65dLmiVojRVzJYbKQfw6ZOO4lcf4LRxVfyUYLw4S
fXcGiFZUSK/K7CDLQM+TEDdVqS+s3MOVO6BdnNvKZy2p+654SXvDrPWv2460tE/OrLIUEuLo6V0q
4+qaC4eg2WcFB6Tx4+DvANRcmcqlc+3cFHMOpL0IMsy5ipACMlID0lZWhzr0URR8vj2mb7FT9ig4
t8QcBRzGxMczOqvKSRYmVhkCYDSkvwBwiz1kqLTOjvmEyCPqkF7/1kLLfdjl/ceUd8d+bavOW/Hq
Y4CjAe0B+FXwJL/0oFbzUy3IkbpVq8KEvtWQFvbt8S75KJRG/rXATGyI0hjIZGABnKNmG2sWJnb1
YbDsn+gDRJkQd82rJibe03CnDAfcoQPFSdCRnvNoJsKd0/PMfupILg0iadp2zyVrLduLTnpmmtmE
eiWEuTfhpVAltoD47Q/ESCuQxze0V1epeeYFuV6wPwNlzipdSxVc5XGvDoxn4Fep6od2U8fQLhR5
p5adfgChpcGfmohbOYsXXQXNlqicShAFvQIIe5Em+soM7fI/dO+3769sjMUdePb7mRBThFCliSsg
4qB/U1TVScscJcgtsEOvDGTZ0CxlCbQnKu/MQRiNsTEkIzLusphbQzJBsE5wpszmgMe/7fuLroEb
GBijZrY4Fu+hyBFuljP6rkl5Ohdyob5thbVulZJiVmstIIs77cwa44iBVMcoUGICOePg6UB+gEtf
fb89oquNpmDeMBzgqaGGh9Y25myvhqE3RqkZXLE6CqRUqWbQ7sinh6CGLpjFrSSKr1AArD1mUL0n
qH2vtIObW51d0+iUP2vH0vRIQwSrJwH5Ss3gYGxuD3P2tfNd9o9VnHYQ5FZm2YnLsFgJCuAeTTW4
Y7kPkXrMOp/o5Q8wc0rel57YcvvfMjPBIgTiRGg/oRgPuqvZlc6uhOiRiJM268FlaZaHgnzs1upm
7PZlDcwXqDMDOKbBXoHChNtLhxxcvtUaYmFhzi5GwOxfKdcTHhItA6RABwupXdqCJsO3YkUiiaiR
CBR6a5JmrMczY/p21rMxDX05xRBoHFyhlKihHIKIZkDY3faFq4wqa4U5wUY/8YxC7ga3MgVbepPs
5tNVduNbY3nEo2tMMt+XNsb3MI8qyFVQ+EeWn5nHppKbVIYQgNvT4K53ui10ngj4Y5zaVhzZDC1/
XzuVlbtHVOULCOYo29TM7a+VUbMHzT+j/s9noNf50l8iXBb0ooW/xNG2G30ySSotq9oChwWkyUze
b4mGJDa/RlbIXuRZu+xsJ3wVgwJkcJNt8dRb3o/WLR7WmDiu6g+sFeYShst0hLR0Pbh67Sa1KbRE
7EOUhbr3sn2TQhw7EOLLjU85VsjY6UQXQeq5lsJedt8/U8xEGQ9gyVJpMdSnO7pWkVxxI6iPXK6f
l4MmR1fxy31guzh0G8ixaKqATGGoEUdrsNlCodRLH8rAkoYnnH81OiBLkhiUB+Nf63SlnXfeFmr1
dJocfbIb41gLa8127BH5z0IYM1JRQUaHFRVVFK0bGwNbuMX1ZTBzf1cbpMksT7BuO/SaISbAVmqk
V0UPbqDK7jmy3bWbNaji/8ep/oyFCbHcIHaQFceWaUzQeWDXCrZGBDP46BIS3JsKWSPzXTqNQfWC
PkjweUFRj00s6gJ6mj1wE7mhkJEhKUiF21LS/WpRUNUG0nkzDKpFt/LtuWRvUN+LdmaWCVGT6o9K
GmAuB/7R8CFp8+rLHrCWK6fwFRnSpZ0rsbsAZRO+kmEHTRJ64iR3XOeMz8iXzR4c/Oj89xpUcBI4
dUX8O6RrjemLRxowwd9iXTNF7OUeEgvFjxIV06uHvCuFnNUXv5FGsieupmLY2dzwzHnb23O7fNyc
GWUCYNL2DdoWYDQT03udy6kSDDTKdxIEfZS931FdfJG1ZMtjvwaZFUxrjfLfw7o6gRDegRkF+vLq
MTXLQ/TiJCD0K2nmSA1KhLHVeNA9Lm2Z76xWG7fgYie+ZAZxQ7Oq2MfCYxdwVAzybezvq+ldMw5t
4u3SNbTfFdDp2yfOPo69EFaRz4GTDHENhT8FHbqNcee1jjSYHsSCMSUPwrgtvG7F5RePJQ1SJgjK
uKmxQPcszVM0YMxmPZ9OvtNINEn9A+B/H9OgWLrOreQIlwd6ZpHxA2kMRFARwKLyyG2eQDC7G3bi
XWka2/B1xeUW74ZnptjTcMY7lwNM1akl2E+eqZqKc7RUMjnJ0fVWIvFy1Dozx5x7GTIekcDDHCeY
4wSUmqm63G8uNYv7jAbOyuAWg9WZNeYgDHQjDlGYGVxk6bbT1G58tJ4qIlFQ9nGC4FDLAn70IgF1
mAFN7KO5Jd52E46j6r+tjH/7Lip88CL8EdIdl/FEnTQuL3wRn9I6YndQxKdCWnGbaz+d9WNATwr8
P49HOhOaczC6Sn4ujO5bYjcWIuLaxeI6Jv7Dg4c8IP6AHvzLMUxjLYVjAQOanz1xFa0H208nEspW
CVBoJv8QizVy0sUxAaYJklfemDGilya9ke+ayZdGV3rrBwLe1ZFwd+0pWmNfEmfHuwx8GNKZIWZ9
RL6RwWQAQ9jdwE1+IpUjbcYXyRSA8daswQq3tf2rsjTI5makMo27/vNR/ZsVRAlo7sH+LmZejhYd
HeqgVJhgUaU+rai858y1hqHrPYGBgiRCRMUDv4+lPQaQuc7URB3dFNyNXWvqJXrJzHpYm9HFlTuz
w+y9GJiAqZKV0Y2eeJVklcOlpHqt+PtWXEvDSfPiXC3emS3mYOAE5KcbXhvdwQaJqtXYjSk7Mel3
gFQeyUQVy5j/opWVEY3GToH4tsvIrqIRwUV49QY+27v1PfManD1Oyxik/EKq43vwVEoi21Nr9C7R
29Ft2QjKGbgwyKAxZI0MXSL5oM5FBcBuCog5T1jFxrxtZCFgz+7yxwpzd0YvZ1moHKzI0WumPfRI
rdoy7kCJ9A5AhKGlVBqUlZHNv5OdPvTsA581Z5lQ1L+cPjnQx070YVOL7cj4CbyC1hwBGjVS6b8+
2iGWCnJxFA0wjWhovrQ0CqksFXU5uGC5rJ68iCR771TtjLvbs7iwVDOJqDzvaxGN7UwUawR9NOI6
ntwi4jFn7akw3Clca8xauDYgaQWR2fmMgRH2AGiLphn6KZpcLT/lD5VbYFRpsZFaEvKnQScN12Hd
1k6FhTzdTMQPemw4oQAcOuMiGi6MWgwMtqsfOHLKto3NW7mF3CrhrF+tLQV0dAVrLal1HV8urc4/
P9tjaopehUKB1VpWqJjvs4jIAzTgn3x0VDXh5vYKLlzNL80xnoJkMmpwDcxNse0FB7lKSF89df3O
e4gTp9U4S5YsTh43YzAgZ/j5v5lnPciPVa7PmnRym586Urt4FGw4zd40tHJ8uxlIiAv4WgX+ehte
DJkFnDblBKxxlk1uFhagw34r1dfxDWV02ve/bw9v2RKy8jJaGIBUYkKZXIMVFVJScJP2MeKeee89
qH5L3q+cX9nvy8sIpiTgT0GdBoOXXgOC7TYswLvvRq1mouHPisuQ4MDlkEisO7vMaeElZsehqZW7
L967pl6pCwjzWC6DG2YVRVu4C3TcAW+4/IIpmdBM0CSTG2xzqwnAfbIpwCxseY/Bg7Hz6GP7mN0H
v+LX21N8fXebzRpAdgNlBoojxqyY8g2IIeC/oK9UVdKKjjDZsoy2gwQ99Dvx4ba5hXPj0h4TFMS0
bdJKRyyCPgc3PdYfOUX+lAf0S0dP0Rb5kpVDY3liMaFQ2AY5NdihLie20KQ014p8csEAYKvWoTrF
FGK/NNzKxCNfaHIj/srpuBiDzkwyQUFvpaH2+2JyeSrsZVPbKVuNrGUiRHHJY/5YYQu1lebHaHGE
ldbKTiJ9mkhAp83p4bMjP3xToHin08TJzdCU6NftZVx01jPTzEmsjTyapCCE6zZTSUO5BPluRUTp
FKzKll4fkfCXM0vzJJyFc7CcNwLo16YZwSaLvqmmk6lMKIc/5clb5j0VAYSxOkfkfVoUwhYvBTrW
26b9vD3gef9f7c6zz5ifCWefUdWZXg8GnMjwfoTGZzys7IvFSHf2+9n4M0lRA4HjeS3T4kH3XhLp
JJYmiPid2wNZyOSAqZbHVpj5gUDkwExoVilenVTwmsEOqPwybQZSbMApbmr2KSPSTqAIBHa2Aw9m
/bpqfZ4ndh7PrTPz2Ptt3XERrKs7xUb1gKY0sMNDtdGskA4UH0A9WpnyITpwW3mPFDtZKx8uRTxU
vud7JLpZVFbRIc08IfdrTDWEuSzuNNi65duKWVvFFnr1gqn2tEFfowEWdbsnWU5Xkx1L4QFNZDLg
nwDlX7Uxo/w1Al/YTW7+0rQ0fqiesjvxQ+vM7Ni/ivuGSrTDiyTb96dmJRp+s5hfLcCZbcbRNCXR
M5lvJxfku2R0RKfaVnfD1vvduTV05k0IpRHJ8enHj4K+KHgFtfRrJJH17Byfn3USUoM+JOTDpz+c
p5psQ4IaL6mp9eH6dLDcY3UUbYU2zuNzv1cf1u6US3HnfObmaHG2Ddsp0cQ8xcyB/t5t9qmbrJKu
zf5/NUEARyKygHEN6eRLE0WdJWNST4jdfnJQ8iCljVTr6DvhE6sQJ+6Q9m1NpKzuQMVZWImWl9u0
aiOUh3zJvr1Zl6IO6M3xAlEFAcV15nBu+E6AAoo4uWH5UwtO2Zp23XXUwSCBZAfQx8DDgL1zJLwu
eHKg6G4j0zvg5Nxsl6zBxBZsANs6c9sD7oCtz4whFGs50frIc/Xn8oW3AjuneCXaA+VtcTuaKrEC
klj96+2ZWwhzM9suMHCAj6DFhiUDUsCbl9Vi5bl2EVjTa1qSbfcpP+FKBdUWpyDAxb2ODeE9c4qQ
OhpWXnYLhzPsg9ADvX8z2YvMDJtLfalv08Zz90ZC1Z34wh3j9+xrIOLWeDcOvZk/lXeNE23qjUKl
O/64xjB6HWSA5/wG+s7KmFfdZ3ogeF4hqp7rp7Gpc8gD3CncHRJkSGj2a+3T32nKy11zaY3ZNUID
xmj093qoUIPS5hR+QGzQNk6i01sABj5A28WOHdVEXwYJydODavrk7viqktejQNO7fjtYvCnancMD
FDBZIuLObX+43kkACyN1Bqm2b1095qVtBFOs5bHvuUFWErnZtuPKAb5QmLq0wFyJQr4A8/zAGa7s
cLbyVjv5c2FBgO7VeK6O+WPmCHfBWi5t4TZ9aZQ5zL009fJwwLDqh2Y/OfB0K6Ogv6BrsIqFXYx0
CAjiZWQRePSkXEZFUOEG6aDj/TOIIWnLY2pJ8b0sxIj0txdqaePOTcLYNMDPzirhl5a8vOkbLRA4
Nx2Jdwjuuq20Tx7zQ8ETectvvU1wHF3lWd77J+/IueXK9YAdKCqKkA3gIbRiyOBfYSUlhFTthrKQ
OJdDis4Pv8B3RZJ8JJWEBvZyZbBLxnAJQJYOY0Uqm/EZjx9FNZ8i/9DU2+wOp8sm9SeiZ6UZTCtt
3mw4mMd1borxlGasKrFIYv8ged42HPSWcCVnlzUSdT4IKSNkCXiQK9xeTPaqxRplbnvD6BcVIJeo
iT2d9MgMD+o2RrSFi37eNvTNZXAef/6xBK5U8ACAqIvF6yMVKWVFwMEfEtK5Ii3sxIzMao+UboJL
i0pADERyOz0Zd/VmxfYcO27Znlf57FKi1q0ctS1sG9IARtsndXL6fuMfwu1Q/PYnaKOHX7dNLs4r
ru+GrKKeg5bZS4tjLnpazWFehcYRFbMceMK/RSBT0byHcauFK3tieXbRCzb3imFnSsx7No97MZli
OM8UJo/JkJtlh26I2kdabSs9B+mjGD77Hhn0fZmfouQeooK07pwuCwiaaLvilziFK651lV38XvE/
38Q2tSbCUPGqgTkwwJF44E7erj3Ez2OPKIFOJDc6Jsd2WxxCnqwCEJf2EpDRKNfhgjTnVC+nP2j6
rA3iwj8oRKgOUGR59X4Up9bRqO8OuwkdiGCZcqVnEEdu1yQUv8ksWG87N86svdCjlUAvYLy08Fa0
hn1zAjsEzWl8AFFvQHE5H/edxT8eubuOI/1aV8Ucfxn7aN+TwHwB1OfMq3A5+FxGeGx7cKH6mZO2
pzq4h9KpKKzRYa+ZYY4BKetHoWxhpv7d7Sa6Eg3Z6wCcB4UuWZuBy7KAfN/lIMCXEma4ICHw6t0P
L6y2aPZZSeh9p1/YiZLAGYf0N3L7ksoE9wCcBXhnd8Eh2upOYeu7yUx39UHZHDhL/aoPeUjQ+mdO
h+I+It7JQ5Zms0G5AUWq5GCgpn87ZixtGNRM/nwPcwIkmQ4CYqFFdbt66fR31AEJ5JKa8Wf1Qy+f
x9qE81Q9NM2/ajduCfrCw/QZcsgrG3dh81x8BjP1OlqZuFDEtCSeR8BgSQzpXubMuN1JsRMpK9au
6rdYabCBAwaFLktVwbP/cqWrNNDADDyEh5lKmsZUeG0yMo5kClCfJlMK0HBhyafBQsLh97jnzaAk
+R4kpZuV6Z+Xm3EHfAjSuzKuFyAwY26gvZaMUqD24cEYHsEnlEnHHgox4AUhwSY+Ifl5UNaeAFe9
r/PgcYVS8ADDEw85n8vBCwPkpQdjDA9p7Wp2OeREsyttF8l2eA+NYsmw5dJUvack/IIwAAl0F++h
XF9Zg6vkOvsZ8248OyC5JI17X53Cg+R/9EJNC+BFvfqU3nkpqvf7tngSC7PILFVuKae83p74hbMS
onkzhhqCKKixMfFyqAIfoVqLDrH6qoOwylOoIoDf6T3XIhIKnpWBM+W2ye8D4GKtgUtAaAHxtojk
JbTvLgcMwZGygLzRcEhJjgRJTVVaE5WKVnen0ukN//n98+7HaMZwyIm8QgvJDEiD/EkBHAM6lMkv
jnbkdaITBaB40xLDBEU5oSaPy/3eNwskyiKkxtbeE2yyFU9ltMrMIAMkptAFwXz3VIDYvgUE9tAV
TyHotooKSLOVjXAVemcbuOGDXwP9+lD+uJybJAg638u74dBqEDCpMyCH17JEaO7GL2EXALk90PCC
0BXjYIy0DdcnRhCMh5G+H/aduaFvlTn9bC1/g6ynSD8H8hqS9xQz+CZb5GRnpqNugeulp6eTQQRC
tu9P259oEzRfO1JZj/f3EjF3bkd//E7JrrehuU3ukBrCAzahmxlUcxQc/LEyf3f043drxUQhCe3p
b/UkE9EGTz/56mwF/y+t7EedDFQn8TYhRyTZlBNS9I4rOa+9+SMjz25CrJbe9smrbYBpP58R5gqn
VzyQqKOPGXGm+knhTP7nAMbRmoeSwNbIrNvWvmkXbiwAW5fkurxvZQ3m9of3A0/NmLzkZHv4et86
DwfzcNpWFv52rd3uw3F/Vc7bZmUPyvMS3/oC5vhN0fkFDi18gfremJWr0u37yf5l23eWaSHmk0er
I45KHGJtrKNLXzauRcgd2RHnw9TpmkvOO+fW1zCHL5ruZV+b8DUQl7HeNFqvDPf6in65vmwrbxeo
YWT0MNBU2wB4BRxyv9tf3E+1tfKUZHD67WTVe/mUhPdcQXgze5P9tUC/Nsp5W54F+lrXQyEt8RF5
cccDnAussxiDsRnKIkQdn4IvzttDTZnU3N4H9gel4zgj7Zpckrz2GcwVNes8z89kfIb9kmFTH95O
OeHpPiYHAzv8iWDzUfjAm20/NDj/Xce62znu46tE6f75Hjvwa235r09iUDzw8lxuQGIZ9CHM+ntd
Z4wF6EoPqQh8zLaun+s8M8v3MHsVcEjUkZnyrh+a2XjooZ1TA21fkwZps9o0QCG+sjvnc5/xRkMQ
RVTVgTyEGDuzNzROi3qFm5LDG0c602y2/h7UP8fkNJiZTpRNhJMJqpNOtdG3mKDGAQm9h2BpViiV
lvbv6NA8Z2uw/4U5EvGqwD0NvdozxSszR8hHZLWQBfUhzEDNEeSlf8BhFJte4fGOIXqNJSp+6Qjj
0FhNNTU/5Uw0tpmRp8dYSxIzGbPAznQxtDJjTJ2+zrkDr6m+NYX8WrfI9UmJb5WhHQf1JhnZKsbT
BxHqzrkY1Yci/9FCWKlLH6NhTRniOoTNRrBSIOFDikhirm+lZgRlZ8AIJMCF+MmYQFxPUSdX1xgv
/l+H46VLoL4An4BoJvAP8NbLrTvkYg69A254wq0mkKE2LisTab1QvJdbX/jw5S76OQVDwlOIS3QH
yM83v8ZRV6Enm8peQPoxzdyq13nNhByD8F5lpXAcwfX6O09iVQGdcm/gaSwNrZ0UuI73Ru6dJqT6
XqqsL3wS90oskg4iMBn+yXX+RkJRxek50R8coZ2yp6CVIoVGajBIBKpkANoofAzdmwm+RLwh54Rt
onTJa9n1emYmUjUEJOrl5qscIv2lystA2hYZJ7VUaLowAh1wMr3wIAeuY6qVaT4WEASrBwg8ZKHA
R78DSfN89PjpnqF1gJjW/WTnspLl27A10tGGEF4vRiRo2+hzbMHaRGNJqhozUroJN4lwhGSI6jcT
yLbHWAor5EFiGbweaqCWZlKHkXKUcz1Pt7WRoSFOKMIiJp7Utr2pKsnk0XGKgL6Mu1rirU7CbYdK
JcT3HHFS23CDTwH8hvPz5qvx4T1AKct5QlHdFQCz5wGJ0zX8YtJFavOa696ATa00obqXe246ZGkt
BNtAyIaHMomrlLS5UkAvXG06syuE+n5Ief8VuozNZyWnIk/zvlIOYhQbDVBMk/5YaqJROhHP5xxJ
RrnpTWHsFBPKhl1M/aKOamco9NiHZnJf/RoEcBaYipZXiQkhoBIHlDRGkT2GUuzh7ccr26JJxV+l
YnicAyUvDvXnjIutMNeHyc60ebkHqdUUoidpE9C65RrfgchP+uRpPPqR2kZpoPUa86qjZZUA6eZQ
qyekbeNepo0BihprJj0+JLWBYNZXcXHKsiB5xP+VJ8SXQym006rwGjKNSXWfe6EQ7adArjCwImic
sC+8WVqcF8eNVhrNvh/4UaAD+m1+xWoeclsp91KkVqtGrO0c7ScRGXNe+YrySstJ0+eJYYkcCJxJ
NfDSfSX1XkSDTvGGTVu1WkuqsuYF05Dj4Gee6u1PQ+rQlRRxdVOSVhnQU5NnevPC1UIXkUGdsGi+
37Q89VWxCpF8myCZB5mBFth5sBkhXS3H1XMcQ3+alKj/jSaX1iHoiQ3V70jfIU0IlSthpOPYhQ3E
C/ngt4JeSZ/y1ag4RRQIApU4LYdJHmgoPcSS2LmAtgezDUFeRqRJaMddH1Ytd9DQIKsfag7Na5aQ
hTnSGMokixTlGHD59ZXxNHi8et9jGu9bvjGcBKs00gyStl+dP9YREUPkyanATyjIhXkjvUxyGD2n
XIDcoqIGHhEHAwmttoMMEMk9+Bkk0Vr1lU97DSsqaOUvNEhkeChV0rTzoxD7v8ERGBOpQeMSIPxN
ndDJy/OGIIdlQDagTnI0Dg19/CK0cfN/FF3Hctw4FPwiVDGHK8kJkiwrWrZ8YTmsARIEQIAgAr9+
ey67B5WlGRLhve5+3bwHYG1+BwmrzpSIOHVUlOxB1qzVp7VxtO1vA2tXP8sZfxAzObRvpzHpzcxw
du3NClMwnUtzTecdKez1OI/HcIwIc060uV3zcPV6jHMKBIJzob+tayn2L67JFjwtPhGca20m/i7W
a9gA7Ts+6HRUS9PbUqSw/F6njPaFStoIyWYzvkPeocGKjJgggFNhiYYNAfDl39KMfhukZy2+dFXB
uMiPJv1WY4YxDsAhqt+mtij+jk3xo4fpPX+Xkwi/Vq85w4juXK9XwW4vFWnoICZreJt3whuW3xYZ
ToU2s+aejBhF6biscGrZbIHx+1EfSY68OsN/72Fta0x/jUl5ylNNkUhaFdt9wuMIAgdNoe98kvO0
L4qIF+F866tTiuyScoCe1KNZLg679sko8h9ValXRG8TOu641MWlPErYpppswNf+yzxKF5szpficr
Nn8woWtyqXcpvrcyJ+auaTd1OZKwrxdRagXfsfEg/Lwo0TaPjLUIx0DwPM0Gsols78DG+Iew0/kG
EmGeqzNLtTxuh1bVBfnc9q1dOfkKXJgvbz4j8MQkya5SyAWL/ILxKYpZOxz9P8BKw2QxTw/7e9vr
1p6AE0y/ArSpb7BB3PIuc035su+11X0ja/MOF35QI/kayrLHaHGOIaZaJO7SoHI8Tku7A1aeaNjF
XVGMW4k3QVd5IdNSuW6mWr0bDvb9mlY7qS5bGcenkOK66Svu8KVJIerfYZOaPx2ldrYXCwYN3pLS
gLIo8lGvj2Fbm8e1WmfI8XWt2JCrJeO9b7Tdh8yXND4Q6xkbWJIijXyLuZQnSW0LRn3Ep+9TrM+1
ryBjwmOc52V83sNYv6Pc8Gm34MA4HgTTEX/PFE3EALila59mgJJ7lpvtE2ro+lVNnn2icfMzbuk0
R1RuOwXzZfOj3q9ckPDCodScz3pKUAgtJVInu3BEckqS3fLzevtjg2FNhj0Om4W7jNrV93k2J+0H
5kUOgjylzNGhlGZ3XUPs8ZMiMCt0sGBxdZcQX/zK3UryXsIC4JE5uKadmQSYC/eOZAx3pTat68ER
ThPK9D3SN2DxLR/EvjHfI/ckgWgmqGq5p5HT+sVNLVbRimgs27s1gdsRvUm0EQ+tSiidkppJjOxh
cfdju60fDa2StedbINBJw6F7vhR2RR5qQg39F0oe1pOYy/oJqqIbfJLXHtZkniy22yqvsUEnSMaG
EYioGYhX2X6LHyKJ7WmOv3LZKezqu4ygrgnGMHuPd5E8kWqO48OW7oJdyx0/vYSxddXFpcq+11Mj
596N65acdSW4fkBSPHkgI13/yrlcXmPpYhgsW6AtqOi6T6eWWt8AWlTFdtceRSG+KBJvFglUwhoC
XgDAP1WeufRMQ+pelsI6+qZyxE89NevG6HtpbfZNWNW03QYCbXuobBYdbvMIPz2M2ulk+pA2ILPV
FyO4JpQfOG5sgI/1UBCUqn20h4W6w677d4QTJf8Ot6yyjxh/8VdIYSfaoXpv0/No9YKCD4Uo5Dwi
dwytsqrceefphHTjRLYnVetmxfyx9eWVZpmmr4dsMzYgzl6iYeN7uryNYUwpIijG+RvmTZQfaDIu
xZfa1cc8HNu+0svBjIIMtMCvvENXg044DdzJX4S2NX0bsYdERwi0YYPfG5+gzOIoolAtNLWPb4or
l32V+FRqcHXIv1usjp/ZWKXreTzwH88sFS9qQp/ZtdD0/shTEhgcZTP1uiHy5E9pEziNpGMjXgTo
w3vlGjQsblr4Gx3LWd+ZXSSveWjABN8uXdSWS9b8BarAfoLtivEVBnINPUtBNcoHuLiyc8LksfZs
R/pxX66Kzv0kb5llChXDY0uT8KdYXNN0ftp0O3A7jVDcVQbv0OASyztPcBRAjULFXzammC5HUI35
JxY1ftO1S7eTxtG49PlUNrbLGwztgXIyFB7los5Z5w4BrjdKJ844yJKtn+aafp0hOULhkujsGXdI
tXS8ifJTRZQ5UPU5dBZx8thHgR9H7ATFU+4a+FC2aEIWF/9LbT2/pHw8MPFnxZ8Wp9p40pvDwTjN
Gp4mKDXa75ksKxQBpJI75gvy+IiQZIYGJskPccpm3AarZe3LHmrxAePT8cJlBlqHtOWFI3zlOyVc
fHFEupfEJOPYL8WYFqfcmfRnyxLAN2zXM16HbYohmcuCX5ucIbUvV3uFIBqaaHtieg/yPtthrnua
SriLdyE5YEMCsr8ohq2wxn/FI0IRPjUG2PrSGgLKSa/knpbojk9l4PpjzHYg4axBrd8dS9qWHWEB
Q3WbzZpwsoG3NdzvFEOPB1N/zMCVYzEN5a4SxLnx4pCo3w+wRUDVMcq11GxlPZnrVv8XPbw1u3yj
bEeNNIn54uZ2szi2cP08ogdT5mLmUtyV1Ez8mhNXZEOWmHV7qSHQFNiYuLOWS0GJmwcMfcPupV7y
pZfJDtcXVwBPSeit0sjyBTVaEmAU29cG3XSn0iZMHe7O6scuZfk9t3Dy6tbCZ7ojzawhkrHOfyW7
aWFoXXFeggiA3g6ifxdMHxVFeJCi63EqcVLDtc2Ade8qVkpg8F5vtKuyfH+gJcauRSnwrdrCqy/Z
PokWlVXa3OtpD5BLVlDbdrcMyaPjSRvAOE71D5pNiE3bZNyhvg1RpH1ZyPYp5KpYu0XTCuzUXvKq
KzbBed8sUxZQE+3xz0jrJYFvfbvMA7OVQyisWuWL4pz8TZod+UZV60QcnDWL7PeqkQjCwXpSKFUn
9oYxwuJlW7xtTsVm6q3ThAbaGZHVj4S1cI+KBdgSZOcQkCTaTqhEPbTs/wz4G5hBFK540PjZ0ScO
Hv4YNEPvLnIu/nOZ519TzijyH1eDLTlXEom0C6om2i8Tz+uBYv4BgxQIDm27snDxOUnYbBAdhIMG
J4qu37Hy2JvzcJbr8DNKBiTgKugDZWaeAsKIzGk5MJY8BIUHgN+h/LOgRTKfqOYIaTKugWXrkfGl
T6pV+r7yu/y6V2AYaDqXHr8UBSx62eDKjjmfsA4VuP0OV8D5tYazJcCmCeVwoniiLgKMYtaxNdGx
y7Abpm4sUjwska38v1mYNDkXJcUxyFzTRthBH+xP3Lfj1U6+iEM+AufAP5nnBzxZQ1ENVuqrKNG5
4qnX5C1mS/ErVblKTomZKwxbpggSGjIID5B04ujxgdM6iIHTmdvrWLOIpF90dp/NMhbJyc+VeBLT
EapTSxb2GdGtAhvaS1t2ekU51C1saZ4wnSthS7BEnLqZIVP76ss9V5di4mwZMA+T7CePeLBTAYNJ
dxWgUyGvN2pJO0Tf0M+0KJy8RzOhUpSEO8DLqSFoV6GuPDL0YYtWpzqmND3RvOLX1c+xPnm/sD96
ceJZAZRm10zzXF+12PT6trZ0wWW9J5vqvZNQkixaCPquUmmmc8MOWwyN4sLd2VSYH4GrBjfjVrYf
VMDLt79doXVXHMmKNjhZ0bJQUaywll6C5hcYEdr8nDLUu80U0qVXcI45cHkgOrLfCJISEVGGkzvI
ZHsyGZJtTgsnGfa9wB3bjYpk7IsyqdkfSrOjYcScIEgSqGThokuA4l8xe8wOmKWk++2kRDTCsLIC
iZPMinztKixB4O0BKdcDsqxWN2wsFE1vJvQBAwDiD/y6cMHEDWAnRsv9+9EoFXqrjUIzRsBXPgmS
bIBhLDCprg0Y8bjPyzRMqKisaYYUARsY7MJKyPoUtsFpt3EMJ3R1PW+qo2ifNU6oLZMP1Yx43AHp
uMvXvBXt2qE5wml3JLLIe5/TYu7zmkL0zjeq6tOoDg6jFSHhbzqNcU9x9E35CUEk/HiTXqGWlLfJ
li7mI9EwL6tAJABmB3vfoD35LzkU+Tx0adNzhera4tLkRd6NWOuYAq922z6tjLYjEH9eP62Gwh9y
MiGVqC45vobKGWxJlKFZc13yUvxsU318ZCSLGPtwJPzLxIGkISB4KR+KAo5+zRjH11YTrHifcdx/
NfLaaLdDVvCdzI1Df1FyYGAtcCuNnSzjeW1wRHctXHBw6h0YtkR6MK74vloKpErucPkaL3tc6qUj
2YQzdud4o6dlJjOI+ljvW+/nkDQIjoYJSM9CZT/zTQZ1YjM1RYf2GmgP8/vxq/F7/lfGvAJ8I8vs
zem4wZ1sQ23U17LAZkYKr8q7WCmOO7TNxR/Hq1b21a3CB0JoBA7wjeY3TYbaZW9tipGABVnBXeIn
NE+jgBsy+i5XY8wn4+pp9LE5TgikWemwzCLPn9IwBttzHAf/LStvk84ViXpURubABye1fc/Scskv
MjnsY9NoNQ0wL8Vc9sS2RD62nFfsWtVuS89Z9Hl2nokDKcy4kNhk6Zi7MwgfD0OS8mYAxzOT0IG4
NJ+vDmf7c1vOCxlgLw6ACVBSPfX6KNX0VEYyTw8+nyXttjSFjYrxas06Hpup6KPe7Z+c2XQdyjUR
cNrPoArt11RMDTJxi+w3zF5rvJuDa9dPqHay05HTzfTOZP5742r3VUSFcLgkW9XeZ1Sbn2QnLarX
bS/3wcmlRAGARE7cbula/fDlDYcMkEPeqZYof7eqhOl+jWmuTkTu5bUFmhMHgdkApP9SkV7rHQ3I
qW0XMV1kFKLpwP8gHMVT0nzVlrR7pxmqKtW5gKNhqDGWgyHRiAubROAzOzXLqxZ8AW7sVVVfZpuz
tp9RWDWdi00wwPzhUXlmmH+CB+hcNGOfCpoAYRagV8+tNoCHNfoyNiy0xVibLgkfoOgUwPQMKx62
QtfmSumttdA8YIuNuCKgeAegCdFcLYztUx2Qdb7LLPycscpU75aFo+hdG+RerS1bB++y+Z7slSBQ
zJAcIAweIr/fOG5AlFnF+qAcB5QTAJZ+RZS9N32Lru1qEN65DVwFxKtHLtQXy5BoD/3FDlUBnCTg
0XOo6U/DGpyBNCYfAHV4hC17zFEwSUx+opTRau5azFzaPhtRtQEpss2/dGor0xHltuSSrTWu1jlC
7z/AySORVxQiQiGbjGM/4XWhKogFqy91RLDMjz034y9UZAiVYXOYmOhWvWbbVYV0mgDsJoLcz6nU
/nw4/A9BzxmIuCbfdQaLH2BTN9ObBrBQ3GM9QOLfmHOJ0MQ3rlN+7+lSYdZ4LXS5AJHG6UVd4OsL
WRxNk84fyZR1zdwioCdwqKh1CDGCt9rHh/kAqtIDX8nLLlmUO2AGCRfhoQZE/CNOARWSUrN/pZUY
f5TsKP/ocT7kDy5RZj5vuELK9wyXdrw7Rp6yZ3zKgJjGZCtxtcGsLntIyjEbf3plDrwwqdcv6eqF
62W7IDkd+8vB4SyvNR8o7EI+DaansBgK2bxr32BmYEycQHGShFG+xZV7HGtCbMBYsy3SxveLVQIO
Cs1WAYcfk6ZQT74Im7qjmVUp3K4Q0CDflkhSvIvVVdMTn+eZDCXKXLxpo6bXZVETpFjoltzfRc62
AUAOxgBtPpQeovpiclkGTFkfiTiPIyPIENlg+KeACZd0v4e/aZ3hwJaMDATVqr+HR0j6Dei4fdQ1
GrgLRxXBTtS4uXyMhze/6YJAO0yFy8J+zRdESA45iwIINrpFtN6takDV4zeJO8Gd01dbhbAM+1YH
d+9AWeGYvplMoHJL90exmbh+bLFaJiAPqsIMLxB4jH9ua3FdkEQlrtYpiJS7sgl2vEDdy9OTnscG
Zn5wTGD3Kz/wunZHkk/UutXczQ1PYPfRiBKkUJoft89U4HX5NYHPilAeH28XVf0AwG7bTqhMSzc0
cq+2rkjhuH0lGSCPnltXra8GPdJymhqco0NOYQx6LueUjhcMieTfihpVCh5bM5Fhskv8yWD4iRpy
X8fRnQ4Iyewl9W6Z72y7FfIhpM1eDWyu53mouBXTd3/gSLybR5Q3IzC+mLK0wzVhy//ypEogrTvS
6s7SwlZdq/LmE6O+6Q+B5OX4d7K0Hv8AqQv1C67XHE1IlDd5ohEokliq749CqRoE1rSgipVAalDa
M3LdikIB6DJMfUnnEdAWWAEoFmMAOGaK9rjipDIJ0gikiv+MU4d4ICUT/szWWj5tU6qhjSNHjirN
bAdsBZnJln7SqzxeOeqQDzKjwOtjVS3vYNJB5fQIVo7kvp1a13xflwx2SPpALXHAHWu5iwdeT782
iVgHuiWqvlTCq/Kp9ekEQ5GVb7/TKa8gy41+4d2KrJ7q2uyLfar9Nldd3Gx6qubieByzSWandUTJ
d8oV0raCSkzV0bGFRrJAYN/fjPGkfnRK7wmwKABhKFIrBP3hwNnYfZ47Y15LlYVbPLJIMGU5cxS7
lIsCkHRoBBBO2zC0IhlGK5wUx12mm/mdgTeDaJ5U0IDubrGvelfx1aG6nu6gawC8IHE3Vt26KnRE
bEyyDzzM5hkdRnjkFvayrsXL6lTB3KWejrHp6kpsn0fZ2rwT5YKSi+kqp1gFtYZSf50sAFJvqpcU
OKYAXlDVGP3QugkdQICoutRX5J0DcicdpJwjjns54i7wQP1hrLzGGn6vyVQYfBqFkZQadzR2kc7i
qcZp/e7jKn8ZwHfPs7OowxAhhTTJ4yjvpgXY02mN6PT6lFt8pqlYjB5E4ZJ/UqS57YpVpz8WRtQv
mnGyd6sL4rVAgVUMO5rucNoyY148LEjGDn6qx/d9kSjV1kaWp4NFHXp1KzDBX1T8g1UHmnJRMVA9
SH4eP/iylZA73IB6i8b7FKB8mFDL6tkPLLjJD44vVYv9UJi3FkQ0MCoLM/d+A5Ai+42t7Y/IIK+8
W1D8fz0wSfhGJwcOb0w1geO0d/FpIQYQdBqZ+0XHGuU+mxaoN1IgZ/ebnHl19qmc78bNI9EGU1IH
jCoAZeI9opHHGiVFewUFVKKgmRGmHIEBfOByyP9A7ANmqAElDo5tPIp3MuN2R8e0rx85HuTSJQJ3
ekeMIBGQ+5T9qvat+botegWDkWrNe9JYh0Msz8yHbZPxJS1gwtDYo32PzcgTUDsuki6dDID+ZV+A
2IUpNS+YbSvnE05HVCWC0vL7nnk2XXQd2IUh5n3qDHioLwGpWvj7PE73eWgt2BkFA2bTV6gA70Jb
CAXHy9b+pTU4kA7gp/hW0VQCCANo+Ao/COlP0P9vbc9VTOBtl7It78sFRTR6CDfiTbOY39fwfZs7
HSb3B8lKGKbEpQygNi299lfUkK4ASA8+u8fIvABpthZhPq/bmDzrUSd1B4duvM1GBbzfvUi8vZhV
AaKwEwaDgs8EuGSEGn3jbpz/+bXVsqfS1mCRZlu9SyJVDp+2XH2A8j9k13r0wL3clkZd8K2zr5QV
yOHY/NReEOWGFYbjFtPPYppejT6Qb6O5xaIqpogWWGhYv2GTR3Vd9byA2ogjf2N6O8SQsjbIU7nD
KapP8tj8OeYc02c7XOlfoRLgzwIf82mnpceK2G6sBppi+0MRq74AGKB/o0MEcL+havtldX48Cp4B
wmlidS/S2wCLs235ljNWYmxDLtU/GY6sPbl5r+RbyEG1YQ3G9W63WFYmKbLv6C1ukLmrITRzVKoH
vbNlA+CWbaiHkuyOLXGsT1teRsjRKs5+tUuwL3wFrtBZdMvxDHwyjIgiysMvUkgpz3E36w9IJVD1
NLScqgFlJSkhD9i3e58hOwjkL3UaMOSk9R0X0a/nGSXvW418av0J3elOMDFWIivvkhMIaXtRE30m
gRr9sG8tmOYqj7dVNmt3XCufseIKviJjoMsTIe721UV5DlXI8wuz5Miu89KK7zO2WgGk1pT5b2Cx
Nv2GydrcfKK2pJBYeFj5gP/O2Tkjs0p7HNzpJwB4WV1s2KbktChv8QBNqAjaKPxpgPk1FGYIpoB9
A3TQtnxOoAtAOTiNCIgrD1SyQwZG+LOSoMaHEWdUcpILLyCZAL0PPTm6j+mKvmz0fRP82J6Pw8Ke
qUDOTHVp53TRGDKLGiBF7dV/TQsCCsjbbD9qNGUNVnuFB+mgXuQ9NoT9szSNEFCIH5hpandP0nuN
2t6cc7EDBO/ErOU3SUHS/Gnw4/phnRIy9WbNW1ycUBDsoCOoyIcDOfBk6iKoj3owB37hF5xpRfuw
jtv8DRE/GvjYPtbPJQIU/+2IBB9PtknXtKNxqn82MoUDgEr2BGwwmPhzVc7EX2eGYRFootGQQtGU
wAc5boXjoEytAmTQME62U+kDDtlAAE+eMaNcbScsO6AC4KoLiOmOKDFV7wg2qoxEPOfIrZuetlIB
G62AnkAJUUBic4+6tYBLGJIE4No6FZARjbhyRb+UxST73GQRlatuyrckbQ8H0jiilSw3zcHbi1p7
NHstA5SWJ3w5QwaDUflYQHcE1rOWoOr2Jv3Gs/TGcyww2rkL0Y91h0CWKsW53Za2X1iL5mdHRd90
pAZE6ltwvD3g+OY39nGAaGTdLRjJYDc6wMWjid8ybnDjN8JbcoJ+ap3vDcLgsTAPBlrMQUZRnVyF
rrXHgVrvGJWiMR9gnj7hAcUZYU5cZHl4on5LwfAa8HPHiSB88jjtq4jsORhawdpoAwP1XOZQ/zGc
p67enz3QND/IUh3sXq1O8CdTJSy5uGLJ/F1rPOB6sSEC6Rm6qsCuU7W0NdrNIB+bTVGLIpy0bv4G
AI8jESxZjXrNTZySCManWKf3dCx5e9eoGqTLvpCyxBMGzPydIqFPX2QqgNG3R+Lfc7RnVcdSE28O
vGxbhhCRuXhpR1UDv5sJRtAVWcNfCMYAhyX5jIAPaP0mcgFamasz50eznccIslUV0f92Odn3c0pG
qQapmhh6cpiR9b5QUOlFfC4QLOjungVzO706uLjifpJ+DA9Q31nRQ6gHvIiVDnBEAggKyKXwsu33
vK6aHvWHxzCSyDAsJ+wBRLaxZl1fqWBA6nHR+uOU8hLDE3pqb8KixFfxwnVjP9Hl0Jc6UPAhWT1t
Wb9Bx6CBfMCD62S5dI8GPP9xFkRTCicFFBY/ZldbjOlNazOe8ZKhhpML2N9OYE7DDqtfVQtVBdLR
AH3IUX9pZzbxrmhyP58mxFgirNLmAcoyo1X4sUCviAhLk23u48C3VC/bCHneaS9Fzl7dDvb8B20I
L6BEG+HiXaZqQc0dFuGeDGYHHjURk/2eZgfCMRW0edhtDpdvP+oJDrI03eBnu1IYlLbdGNd5ehMC
DE0/FpgxAAwMchegFjvGxyhVAbqorhG9AR6jkncQTIbiXm7Q2p4AWE/hvO4tBkIdksXSMyrUpjoB
xJG3OCJ+jHdxouaJgMRS14iZlvltRz5T/ZE0K8vuJa4e9neXdWMf0ojZ5W6ukzJco+fVl1TVll3o
GMTRSxYRcbdVEKI8IuIJg9qQVsKwaj8OoHOMNAf6bZAK0zeS1PmG2IZatV9tS5r9s1jzGauroD67
P1DnwPV1LIzpDb6sGA7rZ9CREIzsMIdaUtxafKybL7BYqtvLHsAvXpfFthxYaYVqrrcb9s8FTPC2
d7nIivQML8s53sIuxharzNYQZJRbwe5l47EqPURW4aJVUsn/Up0cE/RaOYRudm1bAU5sU4F8awou
ytO8k3G+QKUR+EBKl65POJWX51WkuAZVWq/+ecHXa69InlrGD7mT4F4TmLzjo+O6Gh+5H1HeBuHo
n5RgOPtLymuczBUwavIA9hBZBQvwXjg1rCyd//pQZUh+2FRuTjSoAuwpcPjxbp4ADECxcQQwUji4
w3I6gl/Sc4Kz2b4TUDr2RtuA70O92UCTCJB6ZHc7zegfIBFekg6imzwO0sSx6hw4vOVuBxMANhmp
MdmZyJb4c5mU8GGP2dzQ+4oom13KIz3eazlOx5XEOWMX58B/d5spxj+8opDn7Bg9X8CS4NpWHbAY
ALuQvKDZQH+8Y9aqJus+gBmHJJ84W+H6aHFZQ5xmspuUZKvtlaidmAdscwgZmkMU/Ldc0I91MdNp
efKty6qhcHsJmCjN1greaUHOD5Wq3UOrZ7SA0RJ4M9niKMKdC3MK8FoUZDojPhOCkbxURdFnWwnZ
L25JXKvJGtEWICjc/dEcLOxFQYAcOoGix3SJaywZhJRwvt7HDAK8CaAPaAwItDBm04L6PM1SV/Mn
Vzb5KQvtNDAHAx0edBet6Yyv608wxEV9KRuVvqE/gtFR1HOBo2/e9PQVpInwlyBB9dzNMr/tZZsE
7P1ZhAq0VRVwTZui0r3mxpQP5EgSi8YNY+D3hJIMi+AoAW5nJZ+Pbi1u/ZXZsxx5iFSmzZ3EFEC8
kkPNoGQFRUFGENx7qyA29KKYwS7bQY6QTaANXBp4Eu0HLbpp3bZ/QmXHP1rNc3US4FZeDlUBrWl3
mWAWeKyPD5wcGDfS6ENf8hZk6AWh5+GbJwxT/q2S2ysA/fWpbfQ0ogXa4tsEVw9/mbQ0x3lBc39A
Tajz/yRWU9kB5kFlM6V5LECZHhXIxcqnUBe1jf1Xki0WV1rtKb48jD840KE4wbyjLskvkCh2gupu
rV63CKat39vZiH6UFooyQxP3CKMMBwsWVCjpNY1tC8NCG6PueLDsezK12Se6s/WrExB6d7tvE947
SI7TqwHt9pdkxbxCPV4J0yex5HQA77phsLCe9SOcjimmq9gMkU8EcfCthhBQXesIjdBvA7h7hzSw
xrKFiFxM94ApCg37S+GSbg+qgaqMYs2foBnzSJdMMiw4bnQCdGGrwn+1Ww6NwbhtJWdLHVQVgW3p
cYGSLPnisHv4INvSo4TFuwDzhNQkczbblF3gAtpCGiAbkZ1kDmxt2CHZxT1T5HG6jokyCvADt/Ii
1QQDQGxXjFfX1S0mlTcsuTvyhuDerPPFwbOhKR+SpIVO0axII8FdgEsLCoPA6Lna5ybrXYaiAxts
k+vJJhnkiKECgYsW66YfrLI9YD5NQbcEVsGnEfEdIxb46CIaHtRGSbgiHt19ZZCLS0BxqCDgiDXD
DsMAWvYnlMbzlbRtuj6CQm/fW/D/y6kudgKx/Caqst/JcuR3M+So4R7MAXYDOSCrPonJoxbwuZbQ
sc6Ahfpq+p+081pyVInW9BMRAQmJuZVXGUllutwNUdUGD0niefr51HOzW91TFefMzY7tohGQZK71
uxXVBUW8N37zXfqjJSinFW0HN4fDz5pAJ2vtFo61NOfehOUruvpepyaFhvT88nVwpUJSO/WhuxOd
z2/WY3Ow28z/KavUeECS4536UKM1UA1qvyt+DPjXmIo8Xyp36JGc1z6BTrQB0/fWq2X5MmplqoVX
TqJZZG4ayRNkhR2TplcYhYBmiRxL7HM4OpYd5LKFFB+t8VqbjZy/xT7w7QIEKiGXurWJOs0c1eWb
xp3lweLtBMtK6qS+OWtp3oHEi3xZzHXSLO2yiu7DVFPRF6ysK4gS1r4t6Sk3ZdI0DzGTehj9MkEm
bts2MkA7GzN8Yb+f/Q0l6ByuilABzemGL3zpzWVm3paePe3suYnQ2k5tSamdtMDL3HlmvHjerOk8
swTnTD/YTvjWwgTtzpMkJEINlvC0lWbRIPTX2fhgGE47LXsfyOOtbG1Nv6JqUvgIszUsIvjZiYEy
sumuYMQ0Gi9XM4TCU5hLNrYl9HhVsMU9wsP437VE3bjP/aZ7Y8xlEK9q6fB1CfTFwy7RXoFP2mum
/q5iVhHzpeKpiZ89Z4iHDc+2ZBtsbeOpb2rPXacR+/Cyzls5Xg1VFGoPbYdj3wxYOnrEWNrG55hI
L1iAIsz9xsvCwN30SVadYZksePOU5X+UnRgVKuDSfjQK3bw4NUNaGfyXTem6dMNuWjLR1L9rVJZy
3rLT6E3uppaBiz0iaAoBh4KeLf3MDg8IMpNm1fY+eWWUHbJ+gE1xCdqrKESX3uCSK28qBaLdToX5
1jl9fEqb2GaGlj0BNeY57dpBBLPSKxUlI2qYwaiJGC9bX6zOdo8aBGPUT2IoRb1EHxI+DkzHYsZ7
nCQRRwIb2ZrOuLguvNbnUHMiUGjqKlwYwMn5c2mq9gf1czYyclaD2XhD3/lrQ4sq3ie8hZ+tVFn2
5ph4QsCk2HlWfTeAVthac4QGypjHVSOjuF27cRNl77zAGGk2HWq3GvHBE4HLaVysXNvJ3hXH49Ec
zPENDW4ml/4s0S/VVi+b5dyY7jvTu2u5adk5ExpDtza+WdnZKgf1zCldVmEwfdh4GI6ZQmv2oXU6
GvsGVbS5Qq+X1Ncp4YLzwxxBZS4TNwVVgOUFD17jpCmY/AmU1fygDHLMTeu7o7jKxrFUR8PSmn1t
nAd70dsD/IjU2rZQOlhhZl+3k2zCFQLBziUkp+2de6lGh2yPlE1gN3MuMIEjGhK0eEr08VbPzZBt
Yqep851sGKd41XNEG3swYghQq6rh4V3Laa0Vp2NsbiIh4ccjmjEwDz9q75MmoFs3pVM/DbFyp4Vy
fRhfC83Ugxu0ibXiMGRqoS3wtiOtiKFD28Kv2dxnVx3UZKAld+Ge+g0SbItfHU7I4hnFMSKwm202
DcjwvtzW2qicG5ajF63Hlj5+GVkA4Ysap4WzZR+cu2WBidbYBSaDaZctqjAeb6a6ZWQOxhtJDvVD
rlvd3QVNbjvrajDDD7dBcZLkMmfQYhnGP6LRCe1F1NpJcjt6kwEggy8rvhHkIn+AbAQffeWdZ1yO
pvTvc7p9hl2WKNqybQZdhsQYprB7CDFBIcWIi4byU8qRb3H2QnPTJO0U7weJ/Jd9yoyHlantetrk
Q+OHN6YZCk6uwRfqxIyUOFl1ujnr91LXa/w3x6BXYJHm0/NQtZm1tSyN4N0PVWDd9O4M+zOW82Tf
hg4CmI3liZlCw7JE76l1icmi7lD45AjcQMHKUcVbmUxSIWioLAUe4EiPiMd0nriSgci4LALHuLUs
YNmIr9eSeJEhotVjAeVYbgoAgXlZN6FgbwiK7EfCeouXPmyzetLSS0gRwAhB22Gmg/3uZXaDDShg
BOuNlKAqxFc08QzyTBU2DL3+UDBgP4PJKfEQCnIN741xKqN4oQw/B8BQk37M0tYMKL8NYVTXrZll
bE55pJ41njdoo96sXmc19o/anDr7PhgjJkFVqitfhC46Z9kX7WAuZFla7guDBRSa0QQd70LEY8HS
m4caEDGljBLLYZSTv7F9cjBw6XhztRmnZrwWjqbxQaA2x8cBjMqiWU7AZjpCiKvvjpqBjFu/anNG
UUH9Fetm8OenKQ78U4FNSVMpi9S7NQEqi6vQCdvophdx6q/RbyXZrWPqMrob7XK2NYVTkBRoGCis
JqST1ejfTYib+29Q4tZrY8INrYnwMPJ13KJyYYOOPY5YkIVhEZUdsSGlJeNHwuayftdb6KsheMax
ONqhODttsNwNtH6MyliHucF5EeZx+h1K3QTYQy7QBSdXkxX3kPvkRS5Zg5wsCKv917ZJi8fMg93B
Q1MwLrSkc7U2TRa4rKMwbsUSCWx7A+lL39pUTnFA+Xx2Vo+NGBbCmuSr9sy5OMF8UjeN5CxHK89q
ijcQK5vzCxYS1U8nKzwTFpB776ZBupBz4uKWKM/SZjOxBv8GJQIkW955Dboo2q98GWVJFnAiK1j/
UPJffwH8RtHeBT+qNomLSIl6A4k9+1dr1St8n1ZxG1p5zIBlal3kL37eI4fMTbsYjhG1YrIfvHTu
tqZZ6rcU3prk1dmeejp+q08WXhrXP0c5um+xWSs2iNJKl2nvZ6cqHPwXCxPIm2ekGgliZOEttDy/
kauyq3CHaqvK3vTQGdZ1Ii0cEojYk37NKPdmnw2t9BchKjl5Y7dD0r2kWnbhgo/XY6QHNKpeeW6C
trlzDHS/KrAJ5E/L3IYFr0f/mYK60gsXOwIhT2GEIw2tP0rIIJxG3pDXhePZrTHFCx49lVaftbJe
4v5uTcpzqaeVagpreO0aG2AwL6ox2vmOcrCMBmfPHTQSpfzSgDxiMGg1FQJnnK/vpO7tW3CKtgNd
zdvv5eh7OG0kGChAEwaa+SeV0vg0QrN1m0gpCtFN5KGcLRkanA8r4cY5IW90drTdTjZ2Sz8JmT7R
1FUpVmGsMViUTlw8VIEbK0QjhauXbZ/WpPZbvVGh1AjLO2ybLLZA9OYVJXror0yjjh8YcOAY17Mo
LL1Kxy6cDo0bF1S9WgXOKgDejyi+XPYqPgpkHVpb7TOTtBp32XlwfSFJNUzkdfzxOUy6eHiexxkY
Wgs36RB1nZfpEGXOT4Aa3kOK8zLcmV1XU3XzWfOWxtkWS2hDyZt0eoaKOGiyVl7tGERtDGdoI5zP
RVId2Rh1mwA+Eyl9Yl5PSYCzXRSJ81hHdc34Rl8gwXGjqAFJiwyjYx5R1z1C+ZaocXLcByD/CTOE
PaGHa6bDpACiPMkjfXl2dNsQMxEYVFUsZdUN3dqfU7NfdMw8RmxsmJC5CUZPZwGhKa5BRbq3PrP6
YTH26XRb0O4x/T0Lw3Fb9mexJvyzeTeaPJRD38JV7CHUekVGYFN+RzavaNClLA88wHQEn0PVCgGS
2HpjBVkFw9A7FtYiBI24I6pZnxqjU/kqyit6fSPgR6ylo/132+4wGgCCoj8vHNFRhEdkzzK4c8by
zedQ1OgSzqLOwShoHE2/NHHvIg9cAmgGz64XuB+lmVb8M3j2c5ub5g0NbDIvK/impyikWF46w1xh
GujC7K7BvmYtfPSK4LvAcguE5CArHEqofRUA83d23zraoKHHLMgrGe3NmISjtZA2k3pXVhSQBE6d
1Hm3yWy2pygxplMsrNJcQU4X9dYtgvFXUeNFWaSyhTlkeG33DQZDfcN8xDHl23kmd1aD/v5aw1l+
L7IQv8Kc2b1cx26c3ZOq2tPs13Z3kAqC/iwE6KA7mrp4cEadizUhaWgmo3lMr0LGtOHFK01iXVwl
Pdp+yw7Lki04UcEte7CB7CuUwkdFYBmJenNQIhGAg7+nSd8TtJBIFVkRxZXlGPWw0lIGWEYixi3c
mSYd+MmpS19fsXf1vwgdcOobWqwu3taFLJ9HhqBJlF1p1TymyqmMTVLm/iEBmeRsTUxeLDeCnK43
AUVIErARIajUgcqjQW2daws3ZI3RKR+dYV2UYJhPcyGj0zBC6d0Acpr3menn+joNXPDs1lZ2chi8
RurrsLTPkuyOyfbrfKRux4KUzd8xEMMc0eFQ0tAAQjlDEUevfkPVxP8Ryl+2B6LL240rpiJyGUjd
FrnhTs+DHywZZh8eibhKunU/Bs3dYIyWvZfwxNZLqEP70WnT5n12rKFGodSpeOHkimYVqULQekgn
isyIF10WMIbQ80J32mszN+drfDCVf4ezenqwywwpxJjWuO7PJVl71SgvHnmNOQY/fB7waGOe+sYq
VZpp5XMy2OFamAWHBRKqcAdJ0H9rRWk/A7qkjA3q2pRc9cb1GfsdR/pt9n0beXdvTuYCu0fyrueg
fQ3KzOADHB2MKCOy0x+CCgkCsQHBWSKMHvvnwcg6SLyOXXED52M7N4010hHjJmpvcmyvmOOCiO2I
9j1bBVM1OovILxBL90AQFWfCDDnY2Y6JX4JwTHfjmFT4d8EwBMHJwy+Evs8bonsDvLA/ju4QkM1g
09SU4O0GUlusnCGpVEaJnKbAntouzbrS9s6xYzRoGd2Et5qg9IJl7UTNY5nJHudch0EIztcL171j
m86+bioFWRN7+lVpo2m2fZHjYo27Ll9ZOnFddu+wrNHlM06Qcst8Vf1swkSXqgJqTe1iZ4H0ng1s
uliDSciG72eci2WfCjq4zhHxbsjZLK5wwoco25PMGF6odgpSl6C5kkOGdKb9SQNXkqGRh2QDLUBH
c49zPZ4OCv/A0yBaZLNlSy2xsIUY6oeJMDeUfDNqUn6uL/MnatIu2RPt1f/IYqxJC6RKNfuD8uxX
WRrTITMnFmGVVCrb9HWnvo3pWDx4ST4DRgz19NZxWP/oEai4Z4tUdyrjxFArIronga7fRM/r+aN8
kOGEelBq337OY3XeCiYvLJbY7cqc90GphwIQVeUiqVuCdFoHQdgq4Hd6i4m96EkSNYHWSifRUxvG
WfJgo+SC+WdfzR9qMcbfssIfJ1SKbXcCF9aKpThjo+ki0+93UEFA8DJqC7kxLYy6CwX0+NObqDNX
jT2nh3YK8ebiNWvQumCKe8yJoAtR5wqSW5g0OmGvmZL8rZ2Vj9VyMBCqcjS+m3zeeoV8tHzzQN4J
n8KF2K+wcZBgUA6mt4ScHp4JiJscXIhpeiSuP2D2nm8a5ralxLxFFRE/o0NCSy/VnJKuSnLHM+au
Xm9IKI7qbYjeKUIi3mT1+8w5Tg1mZvYDHaYfLwu7RNVvJo2+Q3UyJlcoliL+tTuM5d4lW6a6mfOi
29Wz1qwSyKSEteu4SKChBJ4J7ucVeE3bH7K5ct60QG668Bh9TIauHgC5jQArD1IiF70UoHDz6NCe
f8fjUbTbItTWL2I7arEeGf3EUCDYeYZm9tH5bXQiQVtPptncwe2Zs8QmohTUbq1EZS+9TE2kp3MD
xsHTc/UENAbpE4VD+cymWx5GagJzCULrUy01SacXnhMn39kBOmuBHWwMbibyKqCKRRpcgRTbcocI
tsjuHfIAem6zAgfUXetTJgbZcOs56LLY8hQhoklNSbVIspwNp89l437riWWL3zGsRPG2dPv0BuGU
HYAsEmzEokWVoYAqxx2wSl3vmrgjUEGmyCeXrkgZqTU5pieWs/IGXAGyDH6ctVW3PfyBuZ0bf5AU
7PWkr88o8ntCVEWGOMGzv2VSBKDm4xD7x8oamvoengp3WeGfQw2MJLP0IbfLNlt3Xilf2jSayBym
OjuGcE7U8kieXpQ1YWfpRTlDlxvJVDLheKJFDvqsB/uvorwEMzqrNsDfWQh8CjXmRrPX1PtePVmH
spmjI8E96U1nuTiwF2xwOnsoMOwFB9cbSosqrU3xfC9NxzQs80AGC23EpkprGfqIejvZfMwF4/j0
CtwWoeyi8B1vGDeMe+2N7g4hvlVbJ3/qcFZtrVgkBW4enIBFdB9MZCvU176NJphOkX7LjtYuXnrp
YU3BF57sGebnG4xtllZuUKfquH53lTubdIDonVZZ0iss6aXrhZskZHpOuaq0EKSSpj7VNwFQvVn+
Uk1Uo8mErx6GW6MKnOABdfrsr0U1DFReZkKAgl21XrjobGv6aRPdUl3NIQUH5IKjyschCQt1FbMT
ylXH8Im3gOwm89TA5J992mzy/g+jL4boJLwpgLPxRRYQUDkmebfPjMKbt6U9MP75nCQC5DJERfQ+
T64u9pMaYnvXgnZGt8FA9ucVoX/smaKZ42I1mKk3PrR808whLj3XxZVBFsJT3Yl0vm78TIa3eItw
WgkaVPxbsKHIICy+/lYskOJhyFqUfF2SuhXzyBrkQxv3gCeYdsYM6vbKIGFzXJikv/D1zKQTEGOU
I8uJ2mDij4VE7xd03sMZ4qsZhzkUJWK4wLJOZPhmaOq70ZoxEQcQBCgu0m+y1+67wD7DeaGG4N5S
c8k8YwHYOUEtYhPKi5TKhnOnpBEPQrnIvHA6OaF0+iPUFGcYX6TzrbF9JnBGfOOH3uh7og543cGV
IXXwfYzr6CPjAczrGEm4CdAAsrPutNt8L+KB8nFwEiBQr4A/Cu2BPzMJ5wHPnCPmVzVHRrgTmTL0
DvpufOpLb9iUriuabduEY38oR03oio+e4KEPgPiQTeAB3o2hwm9K+M/AWvEywk97VuBhrjhhr2MP
6Q+ySXYH8oLScA3RrXdzMbf1umrr6n6afp93tjV+q21IuJUWMSwm1pnSXcZc11vGQ2CNYOQyw2VS
d864C6ssfiZuJKFr6IrgBiMrWSeDk1fr3LGkt0BpgUo1kcjQF0C3XbVje1fsWU5P7s8cx3eAXZZe
0LYD1DUmHdgZuLLsdYMH8wEKH2rarnPjOMUxkK2OCkzrYR90v4bBbWlP+YDUOkVPQasOUlwBD+JI
O0SYQ0MiHyqr249gKNf+3CKaHhnRzvxU0nvEdWcrH5l11KCdMKFmaz6oYkzXsa0abi0K2/lGeMCg
2NJ12C+HBlSaXBFrpiFpSB8+5doek63f+PHZoFXX5o3o8RVAHRjgdkqP/bgyCzquJf2viXZiStFi
eVWDlSTqiViAkUsXUSPsaiWyaPiJdJ7eL0RwSkZm7HXOtmq8CAsJ5/W2Ill0XhMOJu/jmrSEFZkd
/Z05+FDcXRjSOKHPY53l6N2+tWHtQBYHTbPyHLBmpHOmviP6JQHPwrKgbzxyxp6mahjDQ8XQ2Wff
nPQqE6LrXycbyhscfQpS6l74er5veFqMsuSBom/UfbCA1jHLJZmYRLtYKVDkGs0JGlebcAEEF7Rm
Fl5NLZ/Vue1ZhZKYYH6xq4p94MzhN216+J0hbuWDp8xpham8P9a9zjczQtcIHb3b/sC+j3YHZwj4
OzF9NBszsK+5pos3jwTNBGenMjzpAgQyw6uOedtaG/ibCO1Ah4yGEM0EtlI1Q7SLQufPWTHk4bWf
58aIxjs3V0XqEhQQWD5/HyhJyNkgh/m2pmn/XmEzwKRuDOl9PGspMNFhi1mgQO5seEq0xZvUguFn
nQXNdWVaoWDwSaDLe+VE4CilWTa/SqtXHxXQML9Alz5NOojB9NHLQntrP6jHYwG0NSySMrSDn65p
QCHZcPPbyMoCpjdNVvtAfISr8Iz7BV1Rq8oCpUBtX42OhkNpShlH+8pt/HkVQEGptd8Jxur4qO6v
rXPE0Hqq4v7Ixtpna4gmVGgW24GxPQ9usw+q6KbhGicAhomB7BFrXyd4wwKaanSAZtN8uJ4XjDc4
RgL3BH4dOPhisXR4Y0CUVG/kfHK4DGMj3blFhwkscbz4HcdAiiK4CYb2GEej29za3XjWpfVWcjuP
o1JHct7FcGv24QhhgpUlyTboGHwW7pBhCbRw/35PwIDfAzwXJ3RDqL0pKHqPgKAAryN/L6pbD2uD
sadr6QW+4LbK1zUsVEUWBBYaQIkEjdoipJYylgEjxrKNzmmc+LISWMFlom1DrNw89MMrdjmCPKVt
nEVEZOuRQ9PPQ3dCkE+OOQtf+YSZRDOKv3YpE6ezj1FjlEhYcBInA4dajDdDLy026+IeDGjGm8nk
MbkZ2iCqdoHMMCZCtnX2Ziaa07meBki3MxIsWLwcvyta0zleJrnV/hi62j4VDrHW+TLoQHluJ+YM
EkJVumbIlhlNbX2NyKZwXiyiJCCBpWEMd0BUsX5CLRljpfZQETirFLkLahgBPQg2SKJK+ZR4vfs9
Z6NB/WHDUXhz78D3DC7Zj0javHw1aGToqMEhXjeFytpwnw9u721J6dHNNhgoWDgQ0XAESzPVmULr
7AYEao467a6qssCNHPfavh3HyIwCUOrYsj/m0tE3ogTdf/EQdFmnFukhAV/z1Pr3qWrr8CbAJAl6
oQyDmPSZy2xrDLfGi+U0fcU4X/60h9wD798FtYbMx/0ikN9hD8+cYiXCqL5rjbYU+w5swSd8SYiH
VCQRSfCmoLiuswFlj3G2QpaQEeYVNW+U7seIL3YX81buW23RZQa6JWSg8Pz4jQZzbLakZnanXnh1
s04Gt+uRKbdGtMdTHJlL1VcTbi5MCJZx7QPeE9cVBnF4F2ZKfE+VEdV75dfKR5ke0IVg7XXf2FJa
koVayDpynCK/zwAbPNuHPGuQxNQv1cwBqPDPFXF2Fcep2b75JvU22AAO+HWVTLV9kOTSxbsqRYlA
JBq5UQsJkMd84DyNsmciWoborNGV5n1VN6o6WvAd1UrbTtOcmqBG7jbzysw9PqGIml0Y0q4fnU65
UNRdA+jRD2S9rYomdooTsPk4Xtkush+jt12cAJ5ThdjYut6hUhzlcEvm9PzD8XuZIMtt04/Ps1Wt
c/LnZZAmqm7GI5iC41dcZKtmfWH5KJ/aW3TDXfIg8mJdoMHjgoibzMVsRI/RnG+6ytr7u3a55E19
Eb5s/Suc1BfIi0xmgzAk5OIn1G7pqTHgJzDUbiLtOloTIbJCF3Jb7JlXsYw2Xw4XOGez/nXXtpDn
RG8bs+JFHqrBbfW5F3W3Q15P614zAEUjwYIPHpguiI8AUUXArpaNdbcxXO+1xLK2N/tYHCMsCuEX
Cbd/TY+wRICalHH3nkmC6mWQuezI0YmrqruF/lj30y4tfgbRCwFdX7zsv5OGz9ch652HTeqPf/Gk
58HqBN6k7ta/G9vHajmNe+9WGut26VmPSXmrV3a0LQhiWFYMczwWXw1m+ceb/uP6F5G5ACCxIF0B
7+k7HbVqGWgq19j5ph/ydtggLd/BnMTWJg6+eMDWP+8cEDNgOLbg3i/v3EuYxGe2HeNX1HLuDjN5
GTQ7kbkleyDgoJQKR8Ev2k5g57U6S47b/WT/EoOxUVX2xZL/+zkAwJnm+XWfB03/HgT/n+Bp3WLw
7Mksu4XdOUb1BgrtNq3vP3/b/7yIxewG1rfnWpeLCo7WHnMMDLeWU9yh5bu2u/vUefhfXIRWFRqA
ykxcTh7PyshuXSfsb8myfQpc6yeu9Ts/tr8YgHJ5L3wWlCDYAb0AXFH6F9+rawSN6UtFilLyrK17
4X3z6y8ucblCuIRlIi4hTFhSM1oXAy8s1QcMFhfpER2qatcaO6m70/kOdcXnj+zyY7+80MVSpISW
rU9VdkzVXZvdZ+EvEXzo7vj5Vf7xxP64nYtPLWFkwZxrKz02+kMkP/zgOH81o+urJ3aR9yzjLIer
5InlzrLpjjaH17RGAO7qL/aNr+7l4u0rYwzjMbHTo5d8C+UhdH441e7zx/XVSzn/hP98kYSwjU7Q
87iG8CSjAy/FTO+n5n/4tVy++ovpLnFvY7IyuQoZgsvcIibDf3Hcu89v5aundX5t/7mVBJ+AgwA0
PdpYTzLjJ/GBGC+/WF7nR/7fA/T/3gmFpW2Zgi/n4k7QByhDmW56PKeQLSDOrswWI+7nd/LPl+JD
xksORReV2593QiOHnpl5KMdYHX2yZFPCRq3khx7UFxf663g4346QbDC2B5Bi2xdfi9eXlhlPWX5M
2hvQjaS58TvSnNEPzup1kqB28FzkY25mcQy9l4x8b7vwlyPMTIz2MiAG7PNbv8xSv/xBF9/W2M7O
ZIT8oHgW65z4s0QKqN5opQ2FpY5ZKs+fX/Bfz/q/T+DiG2MCRug2gELHPtiK95JkycKH1/zySV9O
n7u8sYsPbfZqQNM6yo8Z+aUFmmWcdqiDiHsLtsTpBVgvs3Hj4X34/P5+r8jLFevbHqeebSHzvlyx
nZ9ZJr6Q/BiUxhHjJIq6E+F6OAEI7jMesnvvg06xvymu3JuCuCZg8K/GjPzrGfuODyd3LvYc9+IZ
p3Ysuwnt3lGt4m4dG4xSwdkvy69u9XyC/HWr0nIFDgPJYJ+LZzxZfojosM2PdXsP5LsgLS2nSbNe
w4V352wI1ELKly+/eMCXI1s8weAmyhnXpMByhXuxJWRIvDQA03QSBHmY9LENqRDMZ077e3d4tKpr
gMEUwKbztr74GOv8dH4XCGAm4sHUDtRjI/vii1/11xl18aMuNsM2SaaRyLfp1GG8nMbHhCCEgGix
DvTCqjafP4K/NsXzxaitbYJ1AsHojD/3K0X6pyxCnoAX3YP8LLT++T+/gMuff54MRQDTZacEZInE
SKrpNMDi2TYR3cbr51f4Xeb8sXa4h/9e4uIejH6UPq35dKIeWrj+Tez84J4PTrYeiO2GFt8TAdLX
wRfv6f9xXToxz5MUYMHFtwHmS/Zh2U+nrDz06pU4xJVxtu0FR8MnBulj7Iib/Gq4218fJDfLY/QY
EMicE0rYP19Yg5WlhtOfTwZh0m2BNYJvEuXKrRN/8U3+60pMxrboNpmQwdyQP6/k12Goh6g2T05E
9DqRUmG6JzccodQXA6y/utDlcwzKMXOi3Dx1pAscyPk1gCtJzuXDzfftFPirzxfMP6/nCfD5382M
f3FGT4xHoCMezZNoskXePgTUT6Tj18X+8+v8dSAK94wROEIAj3pCXLwqGaFNQvdiYoD3jq3Mtm39
GNWaSCUHekac+sp8+PyK4u+9g0t61DagEjQdlxtagbe9cYbJPHkVuaq5Y3w0oet/K2aonoK8r2vp
2NVVA2135TSz9QO0r945oKArsmKbQ5FCac0W/uBFGKXF9diicie9TV6RJLLoWvXW4njBmi3bXU8w
xaKF+lgag3EofJnuyfSMX7GYx198af96kDYuGAKxWPFCXqxExDQVBhRhnqzhoXxNM/bB5dyvWn1Q
XyzFf3zT9LZkRIKzsB1al3NYoWOMqlEBnxep4ZmyNsp118l8ZfvjUpGuM+LRGWZyneZp/fm7+/vV
nbcRRpr7bJIehd2fn1vVZIKpHeN88lxjQ/oB6R/Gpi+uYvRrjf32+cV+z0L8c8/882oXjxSbv8XJ
188n/R1hevs6/7AezKtgk27ClbMX+z4iAXERvBc30WP3qK705vMf8HvazV8/QNB+07dK6f6eL/ef
kt8xiO5BjDqfhqvoHjrhmlmRxkHeu6t5q54OyalgtGuwb3bpLYqsLy7+V7UhuHvH9mUQSP4izjvE
fy6eEYuEQtibT1FDeBPequvYlTsnLV6sAu6XnGey4dqPCqc0nrFVa88v/5tfEAC0sq6FDUjw5y8Y
hUQNT+7IqWkMPi79BG67D8fVkMo9RvU3bNJo8V0/W3TUtZ9f/F8rjYqHydvSOqeyXuxLXRLNaQPr
f7LL5tG/arxlUJYPxfzLV9v/ryv9XoX/ec4xrDvGFff3mq4WDp55+PirYs73xoDDyS+fPr/e3zv7
GTaiJwDolByPF++1tJE9BVlknrjDq84NN4RAkwmh7v3+iyv9c6MA/sXvy2HM4X9xKUDneHbMgj3p
WLsVxo/vafPIWLgUs5sRqkWdm+u68r7an/55h/+57MW6IVvQLjLNZQ2v2eh+m7R6abjqNk/DxzAU
aMrXcdTcRkqTEb0i5aszhqskyNYKdF5/NX38XJVffsScNiCUniSczb1YSaOo+op8VvNUDnmyDfrx
F9OGht2YERDw+Zv915qlA5JmYDHHSF6upEKUEjUr9+3Av2UzAc07hJNq+CZxL39+qd9Q5uVd/fda
F2jXrEdVO3lmngbZ4fdipswS+nnnGOU3RBWHQdjGMnXGm7nWd5Ba18XsPBT5fJOSZrUkYTpdNwVi
aEm8/sILSOsqLRszl3mMiImO5/YuSizyCw09ryoQRLItIGZC60fsy61A3risRbh2+wFRtmi+2Pj/
Ik8YyOxxiLp+YArQz+Di5rw6TZCfaooSIUk0tttDl3XPppzTZZGXTHmyyw+ikPdV7bzBDd4mfnyV
60rgILZ36LLnL872vxsQfo/NCQBYygzh4KIYo/QEAQ8789RSSywGKdIl2lrni6v843P1KRAkc29s
2j2wyj/3W9UFjNvKDOtULUh0vRq21bBOj+iB03pD6N3nK+jvj/TPi100sxoPv2HbkTj5Gv+EEv+H
tO9qbhxnuv5FrGIOt2BQliVbcpgbliNzzvz176H3q10JYgnf7jM3UzWucRNAo7vR4Zxtou1HMKyh
c5tf3hc1vzBQBqioC0m8aFAGQQIIpJRjoOeAuZBOdUJL++PvAcSFUflz/58WpkiGKPIIng2eWhga
osegQUYaNwPvUaAp+kBORaMBRnHuL+vWsGAHEcLCkhuoeNERH0CF4lEdIGhsKuC1iMW4qMFrtfAy
yWNE6bOiVB5KaAAwRRWn4PPCR3HCkOQNHkCHEvXvH4yMBaYXdOmnGqif9xd1a8OwqOk5gFY/0eB1
+qgASK0YHiSlaMhAy4YZt2u0UyTA0MpiRmlAmAK4ayMGYQZQmg1VF/AQoUxzFMtRBcISEU0TOcCA
0XWnnUErtZS1U639SdBEEATPmH8E1OoywoSn5DPY2W8vNsrmKl4hMNc6SoSUrqQ+JgiLDhQh+oBW
doQ4CartifofFAWvOE1GKCOgd5OSAnAzAaXpTjwgqOfRGSOjn1BMTfHx/tHN3ehLMZS3l0uM4oO5
WTxkMYzgmguOwHNFL9h9KcJtXIo9m0IYrAh6T9d482rMORdgdIdQ+h7QG8lFpxpQqmmyjOJvNCwR
OQG5Onq8j/cFz92BS7nULg458u+SNogHDwVcOZE3WrcU8tq5L0UQZ3TyUgy1i5KaS92YCOIhzYBp
oLuSlYGFzK5KZP+nrlBwedTtCq+gcg8Y72AN6MlkF2lRsB0ATsD4mkkYdUHAWG/IMnwP3ALNIC7X
KQb+O087DOjcQa4BL1/g6xCv1CQb4MONfX/x032jxBka3uYG3A9OlhbnooyiRjLg/9rwjwQ8ceTK
TK8/ijk0tsZkj9ds/KJi3MFboQaPUXtF1lWk9/DMwEdd2DaM0rQYY4u0Q1AISy4l41MsHbpB2Ebh
o66uDZUhb+aEgVUhGwgFJTxk4devBUpu2KOnsjMOotDYBbA/quBYRCtAuAOMriRFi7aT5ixLgqlh
5hfGg7HLM+9aNCnrGMmcLB/i0kkFL1ZsYIRGD+XBPybNu2I8YGSVyOFCQEtc1JsN2nt64C9iy8Fv
wCVH9C+Ow07D1BSgoArAhjVqAkrKL0MpGDmnuZ3RdLxKDAk8onjzUrqfYXIarTyCe4gwcoNWKr5C
/LhGY3qLxngfxKpIDGHY+FV1AhZb8023yuQIAAcuTC9txFM0V3s7SjU6bz3v2DXic16u8sisGwcJ
RuDf77Smtw1As5Yc4KeMcZElOyU4CNzSCyrGlZtxSmjgQBCPxxlCFkSi16eD6RsMSQmRd8TMpCUp
z/yIrEr5lH2K6N3YoYGXzzwTKDtWl79pHsP93maRroVTjj5PlboFaoZ3jFLdKQYAnANuwZD/AO7d
zNH1J7gs0t9J26/vPDYbMPsS/BMPrHHqNgSgMcE4meQdAd6EwcMAXW0AkjSWgEth1WlmbvoUXODa
obNQ1ug6DZi7xkEbNO+o7gArKQertN9rnUFiNbKz4o3TGReNJY9amhyCRQUkbd4xb6ZiFHBl0m0D
ij5M81sAEb1vO2/TmhIaT9BrhGQN3tuIcq/1Br18ogoElPA4DntvGcurwdvJ4U+LA4zCUyOjyg5E
/NwZVG8fd0ghm0L/GVpAZeJMkVsY3KYCHLILBNUi58yiW2BS0AeWeRwGrIfGzZlff6pEvWdApghk
/qgJj9mz/4YD1w/Fd3Hu7WYVr9GNdnbRqs7YnptIixJJWfkOtLHgLezCY9W9SWD0br7vb/+Np6R+
P2VTASunVaqL3y+3gBvRCxODwkXw3jZv/16OLqrI8qrwjxIdsuptWafDOITHunuRy2qv5zBJiToc
A6/jGOd0E4tjTbqM+4LAEX6Zp44pLZSu5iIXa9KSdMH3WQzw0QJv4DHPltXQtCvMfTKirNu3moR2
IEQbMAewxkjRX6sxP+BhCui4cdeYYDGxuwW0c4XZh4DZtnZzPSEJyVVpelAjQUOHxYmCQcWg9fgd
MtZWv+L2gak7/DJgeLVbzbgWQzm1wdD8JORAdt2seytaonlVZL1vb5V7EmGgqIGuiil+ut4zI9AS
npMDflevkJ22MLxEKuvTO5hrgE1tv/6tBl4JoytDyFeCMW/EtkVL3zJMcSus7gu4VbtrAdRVjaf4
aOB/z6WzATqzRfsA40zEWwt0LYO6rgVvAByp8/md9oS5kARDLZi/eey32L4X9yEwXayss4IDkt77
7tM4uqRbYQbF0bYN45LdeNxfLfz77HTp+uxqkP4WSRfyu8o2UFcwTGMdWBpjvbePJkrKpEEXIV+H
6ZoKEKPQEKuzgVfn6Jb8SUSCXBZjPfO36p/1UE4PkGdJ04ZYD+bPNqHFmdpRXHIWS8ysnbjQeZ26
VgAvxrRxihOsbHTzWEgIwk6k7+2CpY4C64QoiwRcDKAIt5DkHo1lY0+XGPMlx+icb4y9uJLMwhFf
wPplWBLDabFuAhWNgb8eCGoiJIumb+YbyfbY+8haHWU7xqKNCsxz8bvRMZykX0ofCL/NdCMTwQRQ
qanujQOgWo3G8pjrm1dLZDQRkKGZFVHLtVoWaSgHih9PatnY7jq2xFVhoY/EAesTw6rcPi6mK3Ah
izIrouiCghBUDbvpEAc7WmpL10qX/lKyMyu279uwWftyIYyyL6miS+M0OLVbPS5ZHnL6v1cRM7UQ
ymKUSFoVEloBdi00MbAT6H1n9baJd7kVvNxfx/w1U1UN3SNIAqASdn1CwMNJOC4tePSQR0sgttj5
JjrkO9cMGXaDKYkyUTIHLHpfgqTpglXEtYD/tU7Xrsm6VUxJlIkSAHPMF9OaOrtdVSSwEQ9a8rZc
ZIwG11lbeLF5lI3KwUoTe0M+2ajeks3JXWrr+n/fOtpCpc2Q6QoWBFzEVb8KrZoIPyYAvR7/R22g
DBLwQAwhlLCg0gGOA6mIsY9MwQSvFEMbWDtHWaUGdPepG2FFDbxijKERxIBmfeQZC5o1fv8cEF1Y
cXOukVQD6+mtyfmKKxTxTZblmbHi6ApEwC7AyKGWTZ0OWvVRHsWAM4T4Zgghwzb5D9f0SgZ1MGMo
g3pM/1Vp4AxZpCYkW3Erlted2a8rMdSx5AaorzBoMh0LOHtNHs4PbBSMs78tv6HR7mLDVMoreMBA
CMYA3N0Fwfi+WW/BMGqFsNUBgMcxTBKbOkukdGtTr0RSzgH0XDLgprAw6UE9TnaVM1NgyJPG4q31
D8suzPk9lIMNvG6Q80DXGLWPArABw6zVJr/Xr/K3fNPjFmnvgQW+PsbSbrN9027+I4vutu7AOqrl
9a+sZN8Cs/mxgzWqkI4Ai9hWfHIfBDP7Ekm85jfuI9PYTmab8lZX4qmdBTlfidnIX/GTWY8ttI/+
3ubCASuD6eOdxzBS02+8kYhmR3RqYn/RGoyfX8S6oqAKMSD6sLkBwXz5Jrdl0psgezeBbsyw8LO6
itcq+kKRQFRkhXL0dYX0e11Fwi5JMGTto6yvHhU8wV7H7qh46yo5iuhQkk4gxyUdRr41TmWtd+aB
OT2Y//6ESbcv1iv4RRABZVaAOxPN2DL26QcGrLs3d4m6qqnvua1rZh88z5D7O0JI7/OlXMphj73C
ARIDciubewCmeGkFlm6O224Pv7oVnwMzAXg2aOss96F+ByaVVbEKeDNuAoUzQ8W7F6XQm2wIsF+w
9+j1xNtaAauv5Z+Cx+BxsrLgWnKSLVjbwDnmP6b7kkQWy1DNXq0L8bT74KoYCTeQju78rfJQW7ty
K6/rbbB0HGG/AC3vO/jcfkaoXrpg6PjcrVIMVcaIJ4Yb8Dd15kqXifxQ4cyPja0sq50Pn+8uJzMi
EnHDfif85uRuTvtCImWyeLUdPCmohR2w9cBQbHem9tQtppAmXVbmYONhiYQNUKs2/apbTA9Zdzma
BqDcP8GpGJPCYb+PxJlQGK0uf2+DQnmKkAswXDxiG4yl8qAfUd0/NuvRAf8Lgi0Q1Kcf1SdI6Be5
CUYLPOgLPCwYJzET6V99AmXfOjcIgY2GT+it2AIrgZXt3IO4Gs1wme5ASW1yJ1ZAMfeUuZJJGR08
1yqVAzM2jiHPSbSUfh/amJm30K7SPRlLxhqnbbxz9nSngVZKSifppbD7I218xOU9lCw3DYspiHWe
lEmpwRKfxDwWJuE6ZfvK5ExgwpoAR+kssGivGOti3CKFegiUAGNxx2ldnT29610EGcm6xfKSgwt7
4f2nR+jVyVEvAryztDIJp5PDZZmeof22MrXHdDlY6E1nRdFMRaFCz4kZRuZcKKe/ba1kDyqj39Pr
LGARrXOWQ2BtJ2WU+nrCi9dgIho4onaFMTXwsFm1BawqW1y5SxdGgDsqCLFzU4PygB0cuS7mqc46
hQujQFkq3QOMQaniVMHF+5sXAsqU2T5Mxkq2AHptVofJDhgWx0zmSZOvvXNT6NBVBWchWJ9wvvrR
XRd7mEIbHJt776W20CaNXX9Amu8BLW9LA4yypF3Hz2ppjSZY6luirRsr3sd7ULf+xxzgpe6plKUC
QbpuKC2UIbOfK7tCjvOwUI48YbnF2egWXcOGoGLeA2E1peSYso/CJuqEnbobP7VfiwGeYhvsIEtm
Incu2LuURWl4yTWdWgH95DcNKDz1TrdoV+DRhf1Pl96hJtoi3k9uMcSFBmQMuW9CJpW+Pe9/lkqp
PLDDG3AcQHyzBg6micQxnF7IamhlLZLS6FCV3AAg77BTJiJ3M30IjpNZBIHBw396CV1sKO1SYesF
IM1DFqruyKu2J9dqJ++J4xOJ/N8ee2izxMgCWmTRXEZpZSzFSDANwl+3NdzqO8DGw17g8FYt7oPu
+Pb9I5uN2hAyqsBjkIFpqVJnlnSal6SgdNyBNvGnt8RnqV6dCktYFFtusAG3tMx3mePvMjw0uYXC
ilnnDhPWCdAQmghgPnqDmwEwSAmY1HYGboYODUXfqwmsLAtROut1Mue4L2VRm1s0Oh/XwJ7aDQu8
2HeG2T/WJF3/f7yDpntGX4RLSVRIAlDAvpJDrEp7AFj8e3vSliEcqr6tf8r3dF84MooArjk83j/M
27aNaSjvYjepxw/sDEBzW6wQtKDHbN8iJlU2rlX+aGvPlL55UgNphCFz9gTRRzd1RYHQkzbyrusK
Uak0IvwcR9qHbO3ZOMUF5qT5zX8xMMaFLOoEBUDIBMVYQ1uWUzE0+K5WaGhnBLFzHvNSCHV4raKU
QgRAwt87P5lOhPULBQHe/Y1jiaHOSimrbuKCmfYtQu69XQMNnqCLm3HBZ/3P5XKmOOXiQVwOuYiC
dSuisNs+VEdp49kZMlXtQn4JGPPyrCVREWQtdqI2gr77t4YMUu3KAlMytJ11Qsw1UT41gI/TUY4X
4VOneN+zJ7Pcmy4RdsXL/WOay49jxuof/aZ8agSWzEzwsKjSwrDNPrB9lBf8JYK3/1EhKEucpSOQ
liblBlz/dspJTXYfi2KZwekUbozTxYIo/5llQqVOXJLw0pNPi5by+7CfHqkAU7SArG+N2cL4+t92
UaPeplLrCnXlQ+hUcuWRmEnMcQ0EP9Nl2KPfMTBqeYBq4SWkqnXQAtA901oCBORYHkSUCbt9tEQz
w1ayPmt0AXQWZsPfz7hodvH05FnHI2trZwKgK9nUEVYA1kwwGCHuNq/5QbSjzUiAyW22JgQrJtBr
7cSJF6y9nSzFvRVTB1prhZSLPVY8blH2BV4ukvcgwNkmh36vIsiUTozDnMmxXS6TzvRUALYTlRjL
1MhOsLxN7jysDna+rw7n5RdjT2dsypUsyuSHI/qf5RCLa2ywxeLBFm1D0iwVxuWbi4Ou5FBW3+j7
AHi8WNMrwMPfeJNDW8C4Wn2j0Ze8vYkO0DZB6wd1ZbWqyTOnJ/w2+agaOv3pNs8qiGrR6Atsptzs
k6I8R3G0YBzYjI8WBXQvyZhWwLSbPH3DhQ8I0PcjSEM1Xfm/yi7RLt/U+6lKz2yumF/PP7IoJwCE
bwkwy5Ms8zcF6xNAX0+R3ZR6Qk3WMjjmI2tOIdGrOjVKG+j346n1NcFQNo1QirtQrTACaXP8m5b8
qBoTdGJOkMijNRZdk9IEq3a9kU3SRIkQyuJOXrR4yaOKieTa6hHdsbboINdo8XDhjMObMyqXMqnF
KZEMBpgYMoUH95g8Ns/pircl6wTCJLO00+d4n5zqvWR3y/uC5w7yUi51kHiKZByYhsQdUEZB2OBU
yvd9AXPhKuaC/tlNyo2DMcbT5AgSOGAxTnjImuXmG94FNUtmp+2+ahdl/tGk3CpXXvTCKkH+y+o/
n7Mvl99AuXcAaAppjQmDHW+662jzEdmeze8m/wTwTpjRzkIZA4Sb6DZh3fy5Xpqr9VPuohUb0Mm1
krgDVawd7duVtBUw0tySlsQEGMKDpTqSXZowdyfG1rOUivIZspCLGCKYPNXH7gPAtOT0uFgcUBjo
F08dYVWh5qojlyv9tb4XBijJoEjglsHTy1QXo/VRkIc/sbUCJgqcowrPXE7v6U1Hvv7XTf79tAvR
fg1kamHAJoPMCXVajoyrh9PiMGVB3sGfhOTtkZU2YOjUb6L+QqRcilqP8ulkbjuIDB0AiyLbznpB
3AI6AYcUaBsTBgBGjSQa6VAruQA8UcqkP2CSCLet8+A8BOT7u7RLG1RN7575w9CbyQ3SscalSMpN
SjVw0AMPu4laLdorsnWBNE+9Lh/VZW4yK1qzJuhigZS5BSFa3fgFFuj7yEg7u5P3ezXEV/5TWXNW
bt1fHUvc9POLcxNlTguSAOKUKCMjv5ezkCHh15vf2z/KqBptCNYJ9/9po2zKdmBnJs5rugHxsjR/
wEPEkDl71THFaoBuTcZwAWXhOKRYgBugirv01QMvYWvlL2i7LSQb5MH394+ShNEoNEgrijiV8TGF
qVD2TBQBCmukYnp2AIp/FmBRH8Act7wvhI7U/pIyocygpI3BNzqh2vFxLkS5nJ6f0XYTPviooQOh
DIQI5hq4mgQEHstu+WR2REhZbwsqjroRTW2lwWmeF2tSet5YTvPtWyPapVJnJHq7SoEybZo/8S77
6HLbc6LKZJwjDYBxI53aXrXpuiitsfDys7LzAKO0CWlOpvSMrgyjsUvn2JHjVKhZsiTL17f+L8no
ekOBGwPgkkrd+kDifBBEB8k5lj7BVtUDe14tfBKOAfqEdf258oEmGQPceAVA63JiB2dB8f0O1V5c
nN9PgI0DspAqosRLp5k0Oe4AJl4m5x58XvqiAk01QAts0R6AkW4O30nkDOCQiRajvDIW0a58KAtU
mmVHBb37VvgeE1tcVvUmDJapcrivklRU+Ne3YQJT1xXgzRgypRZd6LUgT+STsyGAI5zLdBHTQilE
h7kJqkFWTWeyETdbgdF0xPGYy+dpyJ6hFORCNZTknPQD6BjilMglmHN0YXF/Wb/gqbQgmAxcacjC
eCkVn0lDlMmtWqdnFSWqDzDcZdwBozvA0uGfgbNWEP67yoGJ34FuaR2tSt/hSmeEP/js+wXGerTQ
il17TACsv/YCMEatoxdxKz9ixBdU9C4Kpz9eYo+R5XfH+59Oz439Hsnlp1NHAraVCK6jSc+6anV9
ggkesGaSGMjxCKc2XLhKC5ItuwdWkvkXCOZmz7RpHFfCwMYNSk0QgRXK02ADXdXUwBFAThGaN1vr
ABA8E7hbw6IGaT0pvoJFdZ4Yd8CBWSM58AlY7GobyKtGYRwj3Rfw115cfBLlc9Dx5/ttj0+qHWuw
ZXv4dlbqYZHCl37mP/ISnjtxMN60wMTZ4/1zkOYsByba/t4OSoV8odb8QhjTc7hSj9H7q/zzEDxq
G3WVbAOz3HjhorZ/kCg018lT4CirPWZcH9Ajgn93RIuVoKQTh79bAftlYJYeY7w3AFs8lw31UCTZ
WQYQZrEC3RcA+0EPmby2rcA/1wHoOi0JEOl46YtB+tSMCf8MnPnkNZOM2GP4kzm7gSSVImHWHW8Q
Ok4cfPwMDAzZuan90eGrLAUlffJZ1bzy1JY8a1h80nlKNYHHDBQfWUI6E2P2+PlFeGP0GgjPKy07
Y6JcXumBIDo5XwiWxoG7SSrA8RiXsczQPvqRM205UNfxWkbHpyzCCl1LFQchEvKmzs5ibKkKKUMb
V7LMltJjiSadhTA8ylaxK9WNJCw19G+UKI6wAnI6Uv7rI1DfkgHjqknAMbr+CGnwB1HJm+zMLVVh
J4KdWCbFtgAY40Cw62hsXFWynYJCqXEAB5p/aqv7F2FO82BEMY0E3EhUFGmwLtn3RM1Xiuz8gSdm
YSZ/slONWYnggyFnRqcgZwKSlUH0e+Mc8lSURt7HSl30iWCh1XgqfHDSQ5uKCFy4IM0AOZ2gAOiV
I03pmeNoK88RQGcK5d+ONv5uOzrRBIA5TLBHN4sGVWfsySnOvnTqbH1eP3HWWt76BEHK1zMjUzhn
8zEhDJAaXuJVoPVNtuhCv8vWD3pPGbJzRBCYIATYlCA9SU1lDwrZhmipk3OEFRpRRcW/lghzAthv
QJBjXPpaKPgXOKEBE+i54/PO4opBI2IjyMscfIGEy9KBaC1owGJfP3WG5y7GlmeV4MSZi43LhcNG
6KHzN8j6rVCELm4+vsF1+Zc+8LivtJcMyUpBvQichDID1jwCqO4EnkmUdI1Mr7S9GykGeErdNoqs
CKO5oMbrYw9E50PThFsMtlWRxQ+R+JLmkvwCqlTMw/N+1WE+XgsE+AwtE7ZeF/MGMcTOf3ZzUXku
06pFr6HGyWepTXPWEPGcL8OcJ/gxgcWIMWm61S8GEWrpGhNdLPoaVRt8bloLUKSIgOHG5IoP8Q2f
w61FiWSHrgDJkWCqH91r4aiuqQsmwNKIyteMdw/d9zopAcAS8D0YUEcYSAPEiyC+LBtf8M4TB4+G
vr9IRNOjqi16cIitPUykdCBji3t7lPb37/vv6+3aqGNeUwE2PZo+Aev8a/kulL5oPFmPwC99tl7/
DHa6QsdAveLIn4z8wUaQhwqjYIWZoYypr+DvCTGfrJ/j0VxjiM/abmEGUTqLyZtpLo/4sxzI01Nq
PuUmSNXRmbRer80n1nvi1kbhwkjoiUGPKr6d9ntAhUwKyXDdk1C8gTuOVPUq8g9+z3A9t9fiWgyV
PfDdTNEbAEyfkGazvXhfAUIEAEKY2N1IoHK/fxD0ECV04FoaZX28rIDjiSDN66zBzFcaQePNT77d
7XYOWChW35+DQfp1b5Lt+BMdWJ0UMzfjWj5liIS2LjvgVbknS12g13vnfFQmiIfISj4cXngnJyoC
KrAdmcD8Z8Qxtw+Sa9FUkKeLka5Fk2jQFsr5jxA9RCBTvb+/t4HktYzpsC/0HJQ2XgKz4p78+Fw0
BQlqxk2iUzN/HaAiTXA6SJUAXeVaAgdWs26UMu6ULN3D96Jft+s9AC2/UM3eKNbA0JfbXAnWoyAy
hriJk4HaM75QvVYqG+4E6CzS16uJem0AiWjxUasvncKozM+eEGzT5KY00GCI12tzxVIeuaGFNAVT
B9Ui0Z4ltIPfP6KZGMfgAfEFI4jLzSOsvZYyjKj/6ynHnTI7spOFvtXJ+sdD1y8rqTtnQLAvMvrc
AWGBh9a1IBXNe1rVu9yp9xKnz9dhJZGq2hX1vw+ZsaILQdS+SZWcgRoWgoy0w9sNLRQyDx5ZjQT8
ZxyPrA2cs1iX4iiLVVWNXLmlwZ024JDEZIp4RLcowfv6UzDt1DbX6obxUJ67VghJAbyDeAkAY9RO
llIhxaOMBcZGa6sgy1Pwbr+vFjO6hwBQmHKDqHAC1/v6sPK4qsGim3jnWC1fyqDcgrW2IX6Q2Pfl
zNwo1FFBnoLl4Mnx2/57YSF0LezCdqy8c1plawDnPLhK9GqkwYdUDKRIWkcQeca1mslKGVcyqQPr
5d73JT3zzjvnAVj7ABvAXz0y8CuyWBE4W3O9dPcx3rRPjGj3d1KJcvxXoilzJZSKWtUdRL++8uaz
aj93JvgelwqxHGdl2PiED6TLPYJ8Qwn+t41sqRjgMusFsoTVcpNb1g8jMzujvVdfNCnCxQFonGSE
Sl145yAwluoIrnGF3xa9YCVlbVaVyNj8WXEwMtOrCqRSKqVXoZDrrph43jkCqbJoB40CTK5lVG/y
LGFczDnnivqyIEsYVUb689f5XyxNbKOq7mXdOzfrQjcrDxsqkVQnGC99qA+ppbhm5ZIaI9vEwyyo
S2T3BPja964oSfbmVozvoVvZJ1919T2U9wBbL+C1OdE7Y1JceN2FaI1wQJv3E6JryHQZnpEqZ90I
o1wvGHaVqAWt/bkaF8Vju+WFzbuCRJKyG/4t8NRfsgA2ihku1BCQdbzWIa6v+aSIYv+8SchuJIJg
D19fm+cYuamvbimx4CnnojYUEv6RR+XUQ9dXWh596ucuXLX1BpCH0cZvHQ2MyzwJ3CXyA8EILPvY
in3JkuRNGzwI/GtirMR6g04mnuTcWkttMGRbfbqNXI0R9/w+IOl7fvmFVNZm8OPR5dvQP2NmGhyH
DooeQIolCC+/vLW5F/6I04RzbX+fHh6cxy2HDm/z6Wi97jbLJ/kjeAis1Fy69pdmdaQjS1Z/3PzV
+GcH6Q7eVNLyUfYj/ywqm1Ak9UsFAljMkatmqK2BTZ2tB4Aci+VKtOLjoO6KUyWQ/r1+5FJz0I65
z0jGzySccDcuPoiyC8iNBEFX4UgV0B24bwIn2IqxlNzc6mrjrGROBtRYCbknvgRm97rKLfDrGt+l
vgNTPYldVlVs5nWIDwJMAQhDkJUA3P61TgPEpy8AZOmfeVNfy3a1GF/EQ2Dyr52VWK6LQUyecWPn
XOGlRMotDaloJLWf+WetXKqFOVSYGk+HP0jN+6wc5vx2oxAhgdBiAiukblCDDG+rDNjuQnYkwC8k
lvxU7n3MOxp2t49Jamn+Q8WjGLAYQRtNYszBne57/nlzqKgTDxzI7xASXu9wMzGPgwMUR14vRrVE
/4+0Dr33zjMLEfndNFwlerQQXQ1s8ZWpsEqSc4EvqtQAMgRkmwRXRFktpVVBUZ1C/rBQSPEDgvqQ
gDlaMM3IYfh9umnm10Jis5HrAdkAwAEp9W5HEOMW6eCfMWvreNUzGMMT17da/igGm1Cd+K7NAHye
4luRE4+zeM1UtGfGhs/FdJcfQan0mBsTUN3onxvtqdFNQ18KmFboiZ5ZwzHyj8NQWUIWANjNGVYi
nvhqKTJ84G/jBm0Y0d8JygqYb8C5Ud8Q5aMQjzW+AaVQJ4ktoSZvGC7dp/vz+Zw4kYWxBfIDk3f8
L4ufMsnATwadJz1D3leKXnu8CotnJrYGiCkOgy6L1rbfFfMr+1AYqeNZH4Ug52951IkHlSYXvQJ5
zRrNrOUpPUR2vdWW2U61/PdyKe3HNbfYg/UBrFlrnzQfmCUzWUc+bSe93WggADoN3qsKwHGv71jp
lY2YxFUADtcn8F4HR620Qe4memvN2CfR1vvi1hKLSWs2yr2USnm/wFeAG9hCqi+Zzuufnf/ZLCqz
Is7kB1/xMk9Xg6mhs0cN7INKVDIEKKbtz3vwepGSnJ+Gl03D0Lw566pjvh18EFC8G2xBA8TGRqK5
/jnIF359KptNKr5pGAbtM8La9clS07s+GRXk9jQBxBNUTA3qyXyMJR7pvc4OiLcedgHRwVC7F4kG
nrj/4jthWCa+WMxzAAn2+pCNEg2oUsQF56zxbEX+9DQiiXbeA9vEcBr1wGdmgAH37KcGRuE2CS0Q
eJuqbCblIjZYj+9JGLV27C6Y8WQd9cMbIDeUwYoi8MTwbNQLNV4K/LFzF6HCCLBmnhEYGkcmBgIm
oFFKw3oplCTwZYfntl5zkllLVmQP/kEfv+6bjen3UKtBu4omQ2kQCSC+vd5aUW50vVa4+Bw1uYVu
Y6DMErlZBbtSWgaiR9DlzHh4z+yfhKKijFEyAEDgaXYtMRBa1Y96I4adeqjXg8McN5pRzisBlAUu
q3Bw0wYCsv24SS3xO9+g9wPxHvqKjVP3wTn3t3B+Qch0I5JCKwgN6lmkCAFqGfLkgbTVi6Lt03Ed
pu/3pcyUU5CYViUVth04CjcsXUKSlGJVhMkZg6FZSWpLI+Gp3rZbgLFu8aYeyWNLcvuQAlUmTe36
WUCa/Gl5/yum5zutLpcfQV18Hw1OXtvgI8AYb8uYpsq8j/sSZnYTNUJ0D/KITSVYmGv16MRGE7qq
QKNWD8c9rgIgonbF0WNo4cxC4DRkxCqAYQVhy/QZF0/nMnXjfMiwkLJNnjW+1h2hLHP7/lrmIrAr
KdRigMQk+zI4z8+x8dC2a2nrBrEJdp5Y2A3ZqzQuqh4MjKxY7Lb4h8rPxdoon9iUoFIecz9BZB9p
T8r4U43HsNin3kmo8B5ahR0jFpgxIohwZRgRQFyiuYTKsJZZYLRpFCXnTiFNHZEwehz6t7J2ehGN
g/6R9R6/0REYRAgCKDGSxni5UIfXaiJ4BdUsPQdDCITcOEfZeAGapMCMI5GhKDeGmJJFHaGsl0kv
hFF6FirNCkHM5/NOghbwACRHDf95X2FutBLCEERPaUnAUGFx11qZpdpQaQH6g8CVZHjtR1tWX/cl
3D77JhFT4wPmBJDrp0uV+YS7Iwgt+hTRWOGjJtS+vgqAilMc7yBuNhxLGW9icsw94HqhxQJ0dGCT
pc5KykHUAhKHHOVvGCyMfXOAJPPIt4qp7xFwHwiG76/w9ulPSaRODHV4tY84KT9v8n7zAX6IRYtu
4O/QaQnIzsxjQ76WZvRpZazbPnN6U9IPTg2ogjw6AqnTC9wgCr2gOON1Y/0xNoASch3iidZ7vTBC
i9lEfnPtsFA0UwAhHo5UwWPjWp4XZKru9l1xlhcZit2274CLY4xI/t0zkpo3sSUlaXK5F9YyTAyk
GTVIaoKvWLWeGp48DQPjprGWM23vhRAl5MS0nYQkRB7MVF6qBjnrrsV4KLHE0C5M5SKxdIXiXNhT
43GIRLRhRz4R3pRTEDj3lfG2+2PaOWDFo8igw2D9evWLRSFOVEB+qxZQf/WP/sdJ/hjVvlkBA/Wp
I3HLUsGb2AfiZNT7eQw9y2AwoBan1n5V5+i7PKPvVSOb4L3InEq2XtSUYLRQTZgzTreJlkniRNss
iggkYViuT4135bwCrnV5RnVtICNee+DsAaHOg4asFYYM5BNGDDNLc802fqq5x/h7ZEWUt4kW6hso
zWkDMLFVYBA7Y5qimYDDrTwhtW8Co2O97hWGnk57eBUDUdKoPc41rXULoy/PpQMM9w0LlnTOQl/t
KGUx+crXpUytynMRrHCvibVz9ILw1VsfWUvpoJ2YHIZTyH1vRZTFxHBcJGZeU55TY6eoi/aVE6E9
YXIs3LVRoW2WsFKBTLWhYpRQy5WolqA2UrYTOGtM0H76Itt54oSfOYZuMLIPEP5ERLc0GgOJwEWm
9IZWGYV5ZW6iJRznNKE3MSgiE6pQPrfuInQgckl1FrzHBABReko0YT26Zg3YxO442qwa+23HPLwg
2Jp/+ZNw939zaRc2ATH80ASRW5378jVCO9w5flGQkkymNvVwrxNtl25AmjaudUdCoui+RZqJZ0AS
BXsE+jkZ+PTUXeH5Vgpjw6jOefMaNmZrqe1TkhNdZsiZcRmgQptaCTRENBjyoOyC3yS6kCX1OQwf
R2mpnb1yB0XqiN8z0Dqk6UJQ6gtaGAF1GQPVGXCeXotCTqQAO6BUn3m7QQ7mA31GmuOtg/NpF5aY
sH5fi8i+AF0GYGML7yE1TfvxqfzeYKYW03OsAcW5+AOfg1wUmOAAmUL3UIzFYChup9bnuDF9sH86
SWGn22Cj9T842SUAKxejsYnqlTIuRZ90yLdzlrzX/4+071pyHVey/SJG0JtX0MmrJBXLvTDK0oLe
f/0sVt87LbE4YpyZ2O2id3clASQSadf6iV+KaOFB+JuOhK5df8zkantDEDZtoVZ4VJsvDBIC9g9t
rgRA0nDDUPEgJEJfmm8qpAUi3XYpdTNq0/RoJB46AEcTLDjs5Gi4MpMbJutrp5DB+uRqwqDTDITW
93Wan3n2ZHQ6IioeOw3h4N1qQNFSwa2BtuYUQ0HAEMQ/xcV6JHIkJTVDwHaufEA3KcQbTLG1czRT
l+B/D0nzrrbPvroNxW1d66n/ev+7frPet8vn0NCMef8xxMTfJ08FgvmwVijfOQVH5LMLPmi7KUzh
EzBHK7D1DZ7ti6TP9DbfDbzRpiYnHOOQUHalJEYbbdEMXts9Z2Tll2uATlrUwMtpusNXxA/6/W+d
2cPbb53sIY2jNOI8tnNKsodWIsHwhqrB2DkwwgUE5mOyzQ6Sfol1eBJfC8L/OmW3widqiixjoKb5
0CFkfYv1fW8iZxmB8uFjTJ4+7jXy9hyQ13fJ5nRHPzy/L8j/24k90q6NzAwIjsbwa5KUYjSxS9Rc
6uCmgWUgMocVRfthVBgJCAU8QyItZuxdfUHsX8N1K3VyO6igVaooaZ1TdYdegn8Wl2DSXFFuqTNJ
+HsPbyVNvDQeTJRiUGJ9FiXW0Xjr9c6qzQGjYhXaL0x9hyz1ByAZCbUxvo2J8YLo7FaHtSZLeeq/
syiTvR6/9er50xLayTnndg59SnbCswgY8WF1jiHKhz3K9QoK531pITFOKBsAFWPhZZpipwBB7XYz
Jrdy4NB2xNX4AC//4qpt4pNK3EW1SPjkNQqzsfETkOBkQcX/2ihI5ZCXGYm/ASs8SZIwgQc4UI7B
sgn3afmXh7c181mtQ0sm2fu7oKAb1j26B4HENuuREZVy4QP+vsj4ABClIh2JZx8W6XbfJS/Q+EH1
egfi+5jsMZP7GG08cv4Wv+zzOr7YmBXE5PGHePha/QCKd6ko/3dya9x4tCaBbRizJWi9uv0CholD
0aW0d562L8d9sP0A/87hiFJVQM7Z1rbtg3npyWbzXq4PziY2fYKm39Pq6f5GjMc7NcrXXzE5fi6u
+NTlY+wDEBCLZ6WMCBDiFo577sLhOHHiI7YF+sJvl4rWg0wpyqx3gsF0S8WMOc28v4y547yWMLnS
Remmsl/kvVNSQM5JMREEXNzI9jjFkCKEm/0iS/Jf33Es3/+7qMn5cX3YAWM57Z3MeNrvUSxIybY/
vbzs33z9+JjvH/HEGwmnnzuyHsjaXXvkUdiuqW4TYppOyhHHB6Ql2lcfVpeQbMzkgOFY5yfRv4z7
mzNnWYWRnQ0jmRgPnWYIRWYs0FJctpaOZLyncHjLMNVM1YVjnpWDFmvEDmiXBT/a7TGH7jCEdLxT
GXLhY+pThXPFymigqH7ur2hOa8fCOkZo0OgFwsdbSZkrZE2vRb2D/6glkoSBQZlvSYMM6P9J0B8Y
nRZ7F4+XVKOvLr+tWEfgXu6LmN21f9fyh7u5zUtQ1YY9aKiB/OztKAIDLnr2sqVa3cKmTRuMm1ry
NLymvVOLHQKsBPcwAR1pHvnr+yuau+5Xp6NNLqNUpT3TKxDktoipNNT50+p/cS7gv4SLC9M5ThTd
KkCt8mLKxkXvNFFtcDGaR72DFC6ka6cQ0r9v47WUySPRKuCgzRNIQapoR8fg5GV/ZM2j9ZCtGnLu
tuczcKMa8/Vd5Mk7SwzMZ9zfyt962dQ+X3/CxHSid6JxxQIKmBkv25QoGszM3rKOZzxV9nB4EE4J
2b2DEOayQh9FrC+Yjrmj/B2cETAXiP6GyZXueUwO/up/3aFJPE2IGr3dX+GcVl5LGC37lQNUZqHs
hR0WWEboWfAN2XvKuKUOvf/hJDHN8v/WMTUYEuWVMoaUIFxR8rRPx+6E4/osISPunNuHT5G08D0a
gDwAYEUf9xIzGAv2cWGpv67Y1VKVNgSxq4qPqEb7qH1LTuxZ//luooiH2A8DlICTmNwLrunyWvF6
3AtMb5eJZLm5us61pX7xmUgaxUL09ACtCmkNDArdnlochaJQ882AfhfgXkMnuzWGz411tCcm6M88
vdgo75m+Whoum8lu3gieVtdA5pbIoPwcHIEUvi2/B9G2fGMf8oa4GJQTV9pD+nF/S+dcCziJYNzF
84ma3kRBWa4IKyEtB4eiialPTBFNAWF9Rpz8FoUL2Ztx26a3HXIwy48RVBZB8u22Jj1YfsqWHxy1
T0gdX2ouMzKBsC9MeNKEbEPzpZmd2WDvWuTkJMMqSVNaCgOCvW0PjG+0C+ne6g3gVZbnEFrrCfoe
lnqGZqMOZN2AZQsKVYxVj1fl6iq0fBKFaqMOzhBZWmzlHUu6KDWo8BwwpGV3dW1iWnV9/yRn6g8c
XIZ/pY5P8ZVUr9a6RMvdwWlA8iCTpDHRRKyIelP/cLpGH8CQCwgA+uLyq/uSZ8/1SvDEjBZxk7N8
BsG89hBsOHCXRK9s+uoLdrGhSwhoc47p9SonSpQqrqRoySjMO7WghJe+s9SOu9NSb8kUO/z3eRw7
+1hYAQU+5OSdjzBY61FBGpz9vtS3FrJIq+YxdxjTxhSjHlis4XD6Z2+Z7ycKE1GvMvsnNOvtaeGR
ml0wsIlFzDDjov5GWlfHyuWuELSaNjjI1AuqVa0EXwcH9FJlZfYQr8RM97VMa1HrISbJ9s2xz0kL
Q5AA4U3VnioQmNxXmdkUlAzYZ3QGwaEGGsCtspY1B1rjzGcdjqzXjHn2zMfjx5uEodHjx3p9XgNc
xfKYxb7kvy++gmY2lMyQo0MZdcqfltd1UtcV0zjswDuMlOmSsGTlhL8P4SgDY6VAVYCjyE4UJy08
Py/qsHXg0eAllnXtg9viJSbJcf2drD6fQWqO/rlNWZHLynGJv3rfrACcoxje88Iu//W+bz9lssvo
MMiU2Ita50kgwhHgH4SzEMChhYjaI1Edu7afXzEjdyiPl1O+1Kf6t48JV/F6JyZ2UGWA+9tHEK86
L/0PZv/1I0esUTj8O3n3+SwegW15OFR6T/y3H1Tr769//rT/PYmJRRwisZSjCieR9c+0OubKQq18
RotvFzixfFXbxoonYoGZAXx268US9WGcvqo88mAmKPPsNvpq9aWai9QcoxLdvqW3kifXVa3ZVinS
uIVjWQJ6ikVEamieQbVIjwHkopQrLbZ97lhID3GypdnitPHSB0xe1qFS2aGNsLcCeYkObyjG+Maj
sFqviWjYJmttss0FFnHJy5zxzW4WPvUBFX/oIm6Uu23gmgHnK7Yev8/hMwDxN7pvrpiHFYZl7+vR
THL/VugkVKKMElI+hdBWl2oC4Lm3/UdzeYxOj+lmvbYl8zlG8johrPUK55DU3FiCb8kiPtzMo3T7
IZOAqZfaJA1+bUtujte5Nd/eqkeNNGOCZi/rj6FxtpMtobvdayqZB9hwchnHbgD6u/DqL93uX3/k
6mHitTpP0wTKz6yeXoB3kcO3knVrDRxnQOmfvxVzZyqY8ucJ52xOmnFauN2LHzBe/6sPqLump9TH
qYxggEAig3eH9wObEBAAO9rZ6oFR9GfT3GAH4v3Jtxci6L8v8+1hTMxb36sSbRjI9zFe6LZbNXM4
QJu4iR7mC3HkX8y5W1P6Ozt+tdZQ1epOG01pblKU9PaieVyDxeXB5DYHncdDYiwp/eL2ToybUGZZ
XWcQia4EyeKMtX/xSDP6BYgrz2h32u2oAcO9wUT/89dJ+JLPS3P9M2nk2y2emDklchlQ7o63HaAG
27FRAd0K7KbY4aBHcOtuG+mK/vD8DGoKQEiYQk9M8AQmxD1mBC3qOPrVauHYpwDf8AxvP2pi+qKE
5l7RjB8FpqIjco1425H+PNufBIYveIDNB7b3l7C+b4V+w4Y7Nv9XR650YNB8hkaj3IiIe0qMare3
FMzausb53J13hDlBFdBlh7h04aotaPqvUb6S7AJZx41YSBbyfI18ldVn6TaoPD2MBittePP+Smfa
Jm52eNruVhRl6tMM8grjJX/fCzv4g8RuLZToHrDEi2cZC4c6E7Pdipx6bZrPM1EMkZnh7l1bsoKN
uxKP7rZfspsL/uGvel1tZkz//ws2zmrt981uSMnxmADw1yPuzn5Ayi2RCfCUL1CjRQaLpaOcGK1K
68pUG2+UTO2qtF1M3FNQMQ5rJlrMo4y3857CTvyvSHWzrNAgq7eNMCAveKJyYqH8hIWuzw+K/qle
XlPYMcP5OQHeYLugtsLsBygAJAKRzcjuOTlUtY/LMEzgJYkAxK+R2sx16xztz+pj0OogoFpHp7Vv
VVvhjKpFiqsTWHpyGh+rlTqMPXuLjZwzLSPQs6tPmjxauReoRRXik/qTGAEIZQ9TTtbKgP5R1/ok
B6ToLjpigYWtmD32K7GTY8doIM2pgKMAPJUh65n6SoNMd3Obcvr9y/vbRfXn1K9ETU49VSQtbjS8
G8A7PjWfY3DMwvnn9Y8EU6A4evzJbR8LaMEat/pw4A0Uf1NUADGlaxVPu2cBbbwswIIa8l1U5Myv
n2vrNTxIGxMgQcYJYwJA7N7J/dImjXt/78snLx4f+3wnirR1apc/1BHrMJywVJ+fqYmPCoBuXrQw
sWON9NZryd0kDzR1dJuQkVJGjwXZKBe3XzGHAzrSMNVhYoZllaB4tvU+Vvni+NhfXVBZntVkRUAO
dRxYvf2CIefLRqlQsKzZ2Airal27TKGzLj3wqkISVomN+yrBjWu63dgbidNCU540XBv6Se8YDE+i
7zAEG7a4PTEGlHFB1F/reitqsr09cKqiwcfiWp21peN2q+rbPbCw4LP4Rr5wq/7G1xCGIikszJj/
mnbYcU1aFU2Hdbm+HuQE867Gwm2a6Z4cRcioA+G0AGM4yXkHJab9+gGFWMBrjEP3b2/eCrAEA3nu
j2pNDvppSKz7ezhjo9A5DxAxIONjvhDjlrcKoqFm14WVN2APwSyKhrGP43lYyUZpoc83XRPdCc2W
/ISL7MgzrzC66UUMRgAmCGML0zlmN0JEwdRS74T1pm/NTJEBTXQoK7R0AfdVqT4B2ECSbCmp+Ped
uBU7/v7Vk9zwvM8HOcQic2ripzNwMnehpzMLLtxfLAXpVtDk6oV5oTQ+ptWdJyTZEuOIfEi0fQRO
Hmb+tG2pf5T2MQAZIIds48jNfFzvTH4L+kEHcMO2k1ryqrE3m8YGqdGl0vHHJrUuLGFJj9nbpUaW
OfUGxBHSZeOUMcBHbrdFrsIhziR/cLj+kmzz3NECK2r9BRWfCTSwKVdiRrN8tfucWOZa0ULd+E19
ykVMcXzGxDbNw1io+rnEpr6qrNVl9R4ZsX1f1edMIfKBMMWiinKPOtF0Ps9oRoVkcDzX0yvt6Aro
Rwu3jEAxDqkuCJsJHEaCYI0HRjNK4oo0id41N0QVMkVdINkx2wwgeVABBsHDWdE/UKN7VnGKIKXc
I3tS2Eu9UKNqTW3wtfDJYfJuWRR1jASvF6/kp0yGs6Mgy8v/lDBbRQ4HpFoEnpiz+9cyJyfbaL7W
eBQL5nYdRnizlaLoAQP840IgPaqhz7lyun+gcxYEA0gy6PzQpYFQZOLocG0SN0LMNY7yDJMPSOPU
ykVD1PaN49I13vT78mZ29UbcxNmpC7BzeR3bOOImNDATB8xNjupM+eD5tlstoGrMaOuNsPH3ry6K
GA9SFZdYm6grjNUnRl685MfKW6jTze4hPIOxkxclWwwm38rRmkoGS0DVOh0bxw+yFO3VNs2J7/aS
WecFs25DyhERCNa09jVbEvslKjJu1IyJtuKiAMcf+GpjR+3kGUeHKmimBa1xgs5gQ1vKRiRLZkOf
+XP6kX8ILaEf909SnvEcbkROVk0DmcsaFyJF1s6K1/qD4T7EQM+CLZsQLjeCiATc2u9eWRxzZ0jZ
Pk9OGXBsE7vT9rH7RPtjhXZKCZi335EGrtNko4IWtN+n7lnE/63FpgyvBIcnnfo3QBfIneUPBk31
EiQWqh0ndg2m+MuwEVCVrL5CoOZuElbPq2c//pSlz6Q9y7UutGupLHXq7uTM7JR1sMnDBhgnlQ5g
V7lf4qeZeQSwLTBWGGrCbJ80sRtNV6NGUqBkImbb4VJyOmPV4jHqx5Gq1N/UHYCcTUEFNvtDghHs
526pF23mcb75gIkRQeKhj4UkQNqjNcSe0J/e/0GJmjZ2LS9o/sx8AXAVQAY6DofA6frVkasbJrBZ
xVd4jBw+tySSgaY5A3mbFR4bq7ASO15vVV/3rWFLHdcaYqQVBd21KELYi/L2y4wNHAxm4d2Y8wFv
vmpiZOKsY8Agg68CvOWL5JI92mbH9lnGfGEA1FcG29q39cxZsKUz5gaYOqwqA65cAt/FxFmhciYD
TjjunGSQoaKsnoDgPEFKOcfYXvhy//rNXHiBUzANi6LcCBYwccFQgFXjtM07R6mY4KlBdEpEuXMX
tHmmfKAKnAqMPgBeAkVkOqsiaanPuyra9BUQ1oDHwIpdQ+t8A1BNWUMKxRlQXkWV3oWHS41AQFNE
q8etoov9RS42ZQnsuoJZZb7JCdb9HfiL/wlsNwU8uOj6wwOGJpdbsxuqHtdHg9I5IaagOqugO1HK
yCn3v3lgYaBYCURhxNKl4TJ6ntseS+5/wExoevsB06tOwwAGGa3j9AkIX9Zba74Y3kdETj8rVFZW
wHXNPZ1/bVhC+y3+zVIObuamAwVgbJgeqXgx8327AXzeINgqEE4V6F1HtshtDdBrWseBsEf52O6C
h3IdblYLq555wm+kTjSvagfgOfFoXNpWVoyOCRIdciKAyejxTO3viuxaa/ep6Ghrbdebbu/oCx8w
Fx3ffMDknmEv4J6KY3SMd4CzAOnTGN0776FF62LcX+zcDqPwLQI0AOP0AMW83eE+ZRnZ61l4oJg/
k1Co6J6S4XGgq15bK+rSZZt5UQXM2qGRGEwY0OmJ5ZbhKiRlxw2OT3XhpX6P0EaB5NsDkY3P5+dD
Y2I8FtCJ35ciwkqXtnVJ+vj7V7Zc8ZlcbRVIr/I9MDhhNwUM/hDNHUgv6DlcGQC7RCvF1/lHPz8s
EVvP9OMAmQk91KCsUQARO21xiKNIjrKqR2uVYuV7nyOq94NGgK2PSDZ2d550HJqVB1pC1vyPD/lG
8HThRasAr6lDPBWueG7jyYRXd4rYkJTX/XQheptxDzBJA64RNKViMl2bvE1antWMWiCsqIRd8yFq
P0X3qCkLK5JmniKRH9MCqiIBMmQap+WIELlKw+sgkKcetI7SS/gl/3Q7zgLavS5ZOXkbrMZg9WGn
2u07B6YuG60Ng56945XOd425e8WYw8a0dzvzvV9zpgjapvXzoO9eN5ufJR7WmWsmigrA+HmAO8CU
TQypkjRsG6Z878TZCXCVWm5oESZtKhDOwGm+f9ozZSFQiVwJm9yyAkOtrBJA2HZ/lN9jA3DrDlHO
1erTtk1MRQNAkgHmOv/cLhrsGdN5I3qiaY0m1GjB5HqHt3O4RQH5sLZfT/sSU2Txk2Zv3pm1tGDB
5qzljcyJwrVllriVBJmU5E8KeQnXe+6QPYUL5mMuWBfRga3IgB5BimCq2LFYlczQYFtTJMASI9Vl
xByAlGbXCGBL+F+uVZnqCzXyI7NWHr6kR8BePC7R+cyUwnC6V58xeRMbN3R7v8VnADCeA47vocLm
8pvhxRSPjNN8YNayw/AeMF/XFw7zhNKCeo3aMwnE0IKOXzJGLAA3MDli0S1T7AJuXp9+l+GhVM/3
1fe3mfavAAQXPKaz/3agDuGAYmpXdg7aOd7AQGkMO/FJ3aB3X0Y7QQzWes8uzGidF4ZiOxeURjTj
ZyQJALga89BggLECexC4KsnSLZ5f+r9fNnmXEQLnLO2qzgkUttxGnqQeJDW+3F//uH93lv/b2331
SlWtVglcVkCIy7/yvFc/5Qm8S0wtJfv7kmaXg3E3tLoDhv1PbtXrMbhQ59hoP/QvuYpZe2HpwV8S
MdrFq8UIUik1oVt3zlPd6xQEEDjSY2b99gTt6Brjh7Kgv24uqFHfX9vsbZWuFjc9K75jBu5X8gu/
2VsjoWhqnwMbjruRG+YrD/1Y/WjrGFWVpcza7BH+K3uaLpcTQW3yuumcRpZWLfvEah+sPJj3Vzj3
zl4tUJl4bmzFdMAngjJ66XflGkr3zAVW6FPjfyEGIycjtAgmCKfwx10JAJ9G6DonyzxdrT48wWqy
S4nQ+76cuWAH/sK/giaqQocIOCp83zkqV5o0wbS25BYEGpSSBIPbPhqHowDJtJD/EUJFz4C81zQo
T7mSaOVKt/Z48Unr6IIGj1L/3Marr5qokSChGV5jcZQDipiPfKlGlh8XaJSs0H/i+3l06hvxo2BU
YaGVcM7BkSRUPTBDiLlNabxZVzeHghrElRhMRZdZdWr5wMzzUz88SQm/ZbWljPtMWzyqOxg14BEB
Yzx0mojuEgZRf468rFuiWSYw5IIkGjrGSQkSveFLrDDat4mfKyC5AK6j+5GpPghAPlzIZ86+5Ui3
YBbgl1FxenMkqdFAXIMu4PyHei8uJxqxYKbNPhTeFdEKO5DogFVn0F4WlG9M60+PeQQxG4tqqoj6
3e1u+z7fgOTZY9Hsweop0sR75pAR+uA++ws5lLlcKmAskTeTQXGAHoSJu5L0XeMlPB0cg3vmAGry
YdcodiekfK4XbOCMM4YXFEQ8KBJK8JMnkoRIHgo3QS0jXFe13hklOuDA4RyflyIbAEf/3T90T2Pi
VQIKg4hE++3+1VEpVlEGp18DY8le6wZXNssKyWAL8MacSuK84n09H1yxs2JeYT7yTnRf+rRrGJtV
k04m3hgYksjHldBTwZcAI9vITPrdCX4VPdYJiA0xI6GKHmE9NL/roAGPkrMieyWajooceYggTrN4
p1ZKIJtyJmqpmVJkb7/AXu+yFtjkGBUJVjUNdFWU2N4oxIZNjp1PpZFyDBPL5jhSmlhJjU5WwoNY
mDE1kEIIxIv6PjC61gvldTu02kmgTSwcUyXt4q3Yp7y3L/ygYAzZZ1yBgLs7Y+0hRR1lC2AFPjzS
pJKKFyVVmvShCYNCW3cVuiXtooyFDE+7HKBHdGhj0dK6WOC2adb3xYansjvWEHhX3vMcm2M4pXUF
zkri0nuEDfS7C+2DuNz7kuQregHMb7DZSTkAZ9MiCBHlaSJAzzVZDKqHiLZZaA3oGKttmmpqYYhD
1mM0o6dgvwtcJgISDx+ztSm5vOCvuELtAsA65WzkpGLcJJ+SRNHJTvwBWbIPymc8uMwiN2X8A+oD
YnaSaauJK6UDMP9JyWsfM2V9ITCEr/g8NeNSiXtsfdEFg662NKVvCRCrZDNAwqD8rFTeKz7FsqYe
0KuGkklWdSpq7cZjGCl8AqKNH5o+pmDjxzQK+SgnRYlJOjAa0FA+NI0iBQ7oFzyMsaEGhCF6Leoy
1HuKRkNS3vNqBbzepZxwZy9t68GI8c95RXKpxl8zLUmcSAOHr9lmXuNtywKJkZ/Y44K43ZRNLPkH
pq5l6RU/JkN7BFXa5q0SqqoCfV2iPcZD3PekA5khb+Y1jVPDzQHIbPLYaXyRFirdoSoYcEbXfcjL
tpfGQbirec0HTxgvupG0Q4KGCbZu4bLJnomRELNhQFT8UEyYb4VBrBlCmybtzD5IExDCp26ZU70s
UinS1RzzwIC/KpO+ePTAbiiEYE7R2uSSZZky7BIlB+FIzHcxo4sMxqNWQhLxoFtWsEkcyZCsaA18
S+WtK/CrJkDrThLOrJlCoNs8ZRNsnt9WEthS4dVwGH2rIrUjGJbUGNKULc3XlLZc/gAEglhBe2+f
9/3KDZiSvUhqh5aZQZML9c1rFSX8GNIik2yvZ+QShQ85aMzGjbVe5/mg8S1O9iIBRyV04mGQgZKE
u1HnG87vZYBWZCCot+OyiBMgtuSc9skkFIQIrFd7kjGA7+1bQ4rHt8Bi6flHv8h85sAVCReZMfXy
ymTUoEstLuDZrCANy8SD4WEYRf1pk4QxAdcyPHeA9vHAetR23wuPzMyTDrhkVHyBlYZZkCn2kzg0
EV7hdHCCChzbobZtQodl10rgoEZJNGnfJW+N+phHH+jHIbkf/HRdZmjud0CB86r9LHzOzJv3D/KV
AAQ3FLwnz0NBhwSNJmOp27OYioC0jrORTlYJJxlqbt+XNv6wyQOLqjqSf6gZYfXTIelE41wGuKus
k8gqtQRGfZLUwErYOjRCtqfWfWkzYQeePNBYwWsBooc08Y2FYnTAGwwx9qGUG0kVeCb6Zl7vC5kr
SQJOC+UDNMQAquW32fDKRROqWg1ZH+OLMYMBc4TjdXbgamxfheS89CgNGMSoCAKvyow9QGpohZGq
qiEvzqdONhc1bUA4A3SKwxuMLpkpdOjAa+A4BJLZTgwvFWsIwlsYbELn/nIn3sRECPCcbp94FfUT
P2NU8DB670yxF2DweNkMu2/Oa1cMSB3jbmkobLrD/8gEnCGPySlM+P5mAa92OHQTv2gFF6aye2yl
B0YoDK1AglgFOtqA5kAJHKJ+oWSmlAJEBQVPmuRmpiblJqNLKcfZTUbiDGDk2ghrOrpAV9/iMiEX
VSW+JaABqYZgn9JQ79xKj9B1dX+rJ+r7z7KvRI2fciUq69s6qiMt3EG97JJF+ZhbYtKe2KJ/RACb
EljxHLBgp6WlXsv8Vu78aCeUe96HUlJkz+RBx7tEGPnp/npmhQFyDihL40T67zFfrUdT64apMggr
Sv+pkzeVWFiMV9tMtFazeqk8PPFF/1ka2nfAawKMdtQpb3cPuNJNFWmQxtCTq0R6kWziQVjIcs8e
EVC9gPGmYlnTps2izcpIUoJoRyvmTQqV/oFVqL8QA86pHJYDGhMUS0B2P9ED30cLWiRk0Y4FtmZI
9xhsg532fETE9YKouU1DXwf6CUdcQDSj3m5aqeHxDMMi2okbIAInb+nzf64C1z9/Et23Es0wGJNH
O4UzWISOCfCH1bjfZGxqtnFo3Zc2vxqUtMayKVY1sf9aHjcS3Phw17EyocgcCqGmN8kSCdc0lvtV
NZAg/LeciaolbO8xESeGuzjeRSDx8dlKV8pn9HQTzqUWpxaky77LaMkwzioGeiAQ24nIw7KTrEQT
xzSrfNiipNmA/lb382effsWLM8BzWq78K2ca1hUNk1aAUYEceiyCY7kUOM6eE5wC1B9lmPffnNCV
YVAjT3HLIIx2ObfPosLUQBaiLbUOzVkf0D/+t5CJajfwsQM+x1WNEsONvnwtvnCRXJKa2bQVu5BT
nRZf/lGJK2kTRXdp0rZ1P9q63kqYhPhSSSJP516z0pZTftcP6jFmLzJIh7z25FcieOjydaaZgw92
ee+NFidao/Sqa5xexmcWg+SsUpEulxby7HPvuYIEIsqxCA7Q1XV744OEc+VSxN4nsa4xb7zMmFL1
xbQKYZh1KThetJD5mD3sK4GTnVHbEtFoHcGaFZgIhBMUVhFJ+oWOndnTvpIyuRqKrypdwEJKVX8n
XmIy0YrVHqXQiEGGfd/KzN4OYElp6E8GqPrvbOaV9gp+HzBdD/PcKO4nCsdN2X3elzC/Zf9KGL/g
SkLodlyl5mW0a7PUzAqwm4A0TA8rKTDvC5o1KOjqhW8+1qh/R9ivBPm0VIOSr6KdFr65YaBH7aZ1
az1cuB3TPOM/t+NKzuRFY9Og9SQGzwyNN13T6kmz7YKt2uZosGvMPtbd+MPnHUzl63231dpsr4Te
qcrKFfJmpEvLhQ2e1Zar75lcgiJHRrSSscEd+uXCVSspl5QpSZ7XtoeoYcGvmz1OBAvgl/5FkZk8
F1FTuDLTpLhyWkyyfFM0A2mXCBLGa3QVaf2zxYDCkUQWePR/wMISIdPaoRuinaS0L7kvnkCbbqXh
Tk6NOpetUAmW0KmmKDW/ItGxrWj4BVAKaXKzhwjIh3IDkZ4q6C2zaujGzV8YpdalfCunqSGKta6W
8Fp0WXn9zzUXbhgC5xFk/U/sk7ZaT5k4gWzmAeXZtZZWZgf0XYSWC91Ic3fkX0l/AiBZZEqmYHF6
3JBv/ISx1OLUatIDIpcFPVmSNHFf1D6sFFmGJC3GKJrWH2Ov2iNxp7MBGO/v79+cTl6vaqKTGCGm
gc/E0S5AX0TLvBXqQ7fEXzO7HqDEg10aATNKurdmDPx4fkopblnV2qLob71yH6U5ZgzLBYs8nRz4
RxOvJAm3kqSCYTwW3Ki7rld1MeiAH6aYmmswBTW4Uv7y2n4fd4WtUfqATJxOleSExr8HPxxMbmBX
5XtZgw8pbCwPvXeEU+yoffXbYdWzpUZisVv7TIVpGxW0kgO75NbNXyTMYI2pC8xXTDP2beLFtA7w
+UmLrL0kkDqwi/6TQ4+pKuklE21rSTxIVN366BMCWuOCfZ49KAX5krHDAWN5E3NYp3XWYqAGl4m6
kc2FqrxuUio8CSB3PRRMtkSSM6t86HAEWwFqCmgqvT0uDFB1IfiOoHxxWRoiW8tWldAKRjFfwiSa
9dVVtJICgRWgkIoyUcJG7gUhZCArdR+AS20PiprqaZxdQJG1YdXeUb3ClN0GlJHlw/07NucoXIue
aGXlV13W51y0AxJoipxno+hdw2f2fSmzmwl+KBkjfGiLnDp0/OCH8PUkGP4MYxzMW13tWYyt3Bcy
pyEjdyh+gaIbD8ztiYH4Ff5I6sK9Tar1oCRrPypWUY3+F/TYLtRe57YNcEAABAJSvowk9K2sNBLK
XEkYBPJ8dFE6VefTMlxYz9ymXcuYaCBfMYnst+N6vFIPun01JOAlXfBJZzdtdK3QOQQ6N3UiRM0p
T6VYg1WqUP7y3rKM+S/SrmzJTSTYfhER7MsrIISEelFvbvuF8NIGih2KYvn6e/CNOyNVE6rwXMeM
I+ZhlNSWlZV58hwvzYaAENHNsTllF5a45QFJ6DAYsQ1L2m+7Av8I+317/Tfn68IA5yGaFsWKNMF8
ZfIe6TiU5GVPGMKI5ouLJ4bUIjFo5XFfSHdagSRRdzezQJVFfY2bg1klCqDIsMYvnB1jrCmVGwzG
6c51Wbjd/LqQt9sTtrkiFza490ic2DmkaLGJK4Cz+syDMxBs4c3ZWlUscEYUMO1zFlhPi84u8+LU
5vWu6+meauc2p7sEApS3x/KnQsHFlnjraGhVA43d2kJ/fSIhe5Sg3DXAxfTZ6KopAjpJAhREQd1e
QeUtySOWxLIHiARkDWL6rs3x3VCQLjJYnvkAGwPLbIxuZ0vm79vftrGWV5/GbUxLmiYy93jly6zz
xulIC9MdbcETdnsCoJUITYsVpGBxLklKWDlMg0SgOJ74Sa2HJHkdJbdFf04dv3UzCsxHyWKunjRe
ZiK/EJFRdlEjEKz51mjXhli0RaAXGKHC9UJklsJkq0aWweqkgKJOnYMLrn79+ym9NKJeG5mrxNYJ
g5EZqa0MjZCZnbvUksPbZjb2L3SzgBdGUymuZR5hVKRTZlsm9FolYvlDJUElxJewlbVSNGtblhy0
k4DIc9U/kbnVi0ujhxYFLOE7dq2U+unQBIoVGaMoklt3G39QIISM95Bmgx6a9yyJYWlUonhPIyOe
+SrVocjOIL0h9V+Rp6o9ljWJ4HBubYlLk5wbcBqzBAoW2QhIG7pNPD8VkO9MiOL//Wqh7ctSASaA
sDQfRuWdklQL2lJO0rhSULN0CFsWpsODYRT6379N8KxDuQVlCkhM8eFwPI92mxD4Zx0ksmFhvIhq
WhvOGdzdCEBBfaDjncb5M6VixWDQpDgVKVSyKoBevckBd9PtKdtYmSsrnGuSi6aVlSorEDMF0zC5
OdwmnUTA4E0rWJVVAQyk53yxwGi7VlEWUpxiBWnF5ant7mzaCiLZ9Ubk9jWgB/8a4YYCQgzwqCcl
7praGnfge3uWx87wU0JtN9PrYkelwfbJQr7/hykELg3DgsNDIfnaFZF0GBbmIMsuK1Pmyy1kUMG1
51vD3z+AML5/7XAeopCcJDMZJrFqSOhUb6kFwvp68iwmcHobDgKG0E0L12c4gPhdD2jsWn3Juq44
gZkyjEsKJ6Hfq4UaMklR3FlIUr65O4BfAhwMndDIllzb05yhS62uKk60VAM8jH1p+N0XlmB7bOX3
QHMJvR8T5MGI2LmIqmhSYIgAzziNINBGaSRxaVHsrFxGu0vuzkN8P9o/RmK9J4AS0uWYmizICdRW
XhxlJ/XNq12J6Nk3nP7VJ3EjB3DIiJE/KU5Tt2N4EuVVuN5jbMgEz5XNJf137AZXIFdqZs8z64sT
i1+nWA+VfkS6q/aqKSiHWrB/tlIFhgxYKHqi9TUe51xXqvYUUwvAG0Dc9A2YI3JoRyX1mKKrnlSW
1dlu7OGp0hK2W0hOfFtRv+ujTs4tq0T4yc3dZUKWFQgPHfUi7tiYpVLUZMHuQt/AiyS3uIAs2a9y
kXLvnwCT9z+KDNJbpAvQFcnrLduLShdHwhzHSzG6SIYNcDxG1bnAn3VqHMgEDFb6sGc62nDlvZ7/
LlEEzp/z4jylgs2+NeiLb+GB+hrgPMWkYmORHq86wBKgtg7IoSDk3NpVl1a4SA8NRWo9V1hnOf8i
Ae6mu0zfa8ZXUdV8C2uBd/Y/U6tx0V49lSly8y0Kme7QebTbfzS9B4CgVrjzs9W4Q+z/jgVufets
Xtrk3Lqu9eDituEu5EbblagClKT32vIVBU5BwLx5XgB3WEEBcLs6HzFTYjqJJGO1WHu2eh81Uzik
xTgq5KD2EI1/lqxdrniEPd++ubbyTngw/GuYm9dGG3GfZiPmdYoDiR1HwNgAY54CExryKAjKSPOx
VsSwtLk5L6xyM9sMXZGk9gD3AByoxHo3jiFvJXoPbVoBXfOqKaigPYTbnElfzj1bsGeKpfaT3nYd
sFiN/+UEoNC9ytTj2WlxDpyhvbozc5z5QfmWat0eapB4jyyN5ALPKNom6xfzDgad/mvn0UrgxJ8C
1dRLielVebL1YUdV5QCUTJgsATWfHfkQj2yXgGi1/UaoIK7emkoTcDUQvmiwzRMdZYjfEyvry1Pc
3I8JSm8jUNMiI1vOZLUAWOUKCOdThEanlGZvOeWps8xfwyi/9A0LplJ9aYDfmjJRSPopWoQ3WcVo
0fS4CuTwCMN5QqZZIskUWYWHkqUkK0GK+LdH06um75N+Eszhlj0MDZfM2i+u8+87u6QFmcZpjNTB
qX8Ctdp5cHmJn6K2F7DK+I7ylR3WpBcJ6PF9C8Bq4SkEjixZQ2+vAY7r6/BKbs146uRxjOhgksfS
SPOnKTe/ZPrihFBHf5C19tdAZfWkVYSdUhBNHCDtoAp276flxVfAt2kGlhdRAc/MMVb9DC7zdIrK
QUM+9ltVGW7htHuniWQU+m87tk++G+9nAJ8MPKVBkQEo+fWQO2bkTZJbWNzpXmNkl+vGHQAxYVaZ
gsLb51sfdR0FWAXA1PDo/JSnK6okzWcLpui7fhzvJDC8Zq/Ja36nP5J76Qj94R/9DxHf/8b4YBQZ
W+RYkCH+dL2j96bsLHuKZuD95rH2wNG3AyWoW6YihMqWKWwaHcrh6+Hn37nz0tsD5FLnaMqZ67TH
gqZuo9xV+dvtJVuX5Mq5YR5BcqGBvsNCDotn3bPK2oSO1zBHKvmStO9ElOfeOgag7QL8Eq5TBksY
d9c5KK2VWm7PEfoPAsl6I0rlAb/mkbo62UXlp0CVS43lLer7aIrYtLZG5+APAlBkePCov96Qmjws
RZ05U4THvurRpAQctGhFslIbawUgMxKASHYiJ8GHunRSsi6nACf0srEzqXzuMvmuRreW2yF1dXu9
NvzZ2rmj4TCjOQv53esRqepSLW2fYDrNhvmUma3PmhHClLVa/sisTD7VWI4QQZSIMeDTbQSONyTF
8bAAfA6NuOuXXeJBFiub59KYoqaASpeCFgnlrjUFj+1NI+g8hddC9gXn+tqIrEm1UqjpHMl57Pat
4cGIqv5tiLmOBG10eG3jMpL5F+msUFnLh2yOhuIjzyl4mwiiFE+k1LPhepEUQ9UN6lVwhnwmCS1A
OtoU5DkqzJ+g4jJQFSuKo+6g44WJYCTrRuaOMY7W+syCeDU4r9Z5vVgcQ5NojBaCJUJhYV82yQt6
8o6z9pvIIFVVPaV7HcxJEIRtrZVmAIaK0iIwMTwbzzRWIM/QcLjABObG+rmyC8gLiJQTt2YR7tYC
FaqNty1/hB1gjtI6s+aoAUAml3ZNr30Uc3M/NFY0FtXu9vHacBhrWRHSr+CHW6/w63msZb3r8m5Z
oiobug+7LAbmApcnamjf8hhgDdBX4IOGVVtDzovl6qfCrIluzFGW9rrfmA58BuQLH1gOb18rVP12
e1hbXsPGlYx/USFAieDankb10YktbYmUqgzlJtJS6SfrQGWUB327BL2RebcNbuxHxAJrVm4lh9Nk
zk31ZHCsXE/lCGx0u1RZdhUkKFrtzez3pbqbdB/VKYHJjTmFSQuYcnSUwEVxJulAeqkkMJm2oGt2
yh1YD6r2QxPR7G9sSKiYQ8MczDgIBHj6r3mxkMQyBzmKe6UBlx/Rv9U1+ovAlmjvpUIvHuQFnMm3
53NjAdcyCGDLumYjNc3tSzDWZn1lqUuUTWe7H4K4iHLFAE8NBB4msHNX4W17W5N5aY/bMA3e4LpR
YcMYmVvulnhH90R0lW1N5KUNLjKY58Lu4lpfImYcrOI80nHnqHuzuGuoiMJzw1UBBbHWd4DMRqsV
d3dVhmFV9QxCKuCo9lIPVHHJdt0YC3qVN2YNTyh4wxX2BmvcrNGppdWsN3M0T6DZyOLuPMk7MrCI
NqLa5paplY0U+b5Vp5pvHCvzvMsqKOdEQ+PlNH+VdOi7GL3q20YiiOq3Ju/SFHewamtWtUGBqcJ4
QiOhi5slXp5u77eNvbBKIeOBjVUCQJGzARIAWaZkmiNzgP6Q/qD/HBjwEJbbiPKFGx5+pf4EHTOy
nrguuV0H+U8lNXK43hiychIQpurycXssn9M7eDIiOAP5JC6tFf947W0lmqrKpCsYTNKc6+wxTkKb
vjTyoRuzHWtXUtVjLr/ctrq1SmiKgu/DvoPD5UJd7MkFQicqrhRDml0pW0JNy6E5kQzn/2DoD+kn
+k9BRcCdJaIRDU2bGB22QxK3PunwknfI7raV7UmEKPSfxyvscGZsc+xmU8I6NTXxZ+l3Hn8fg+wB
OiIHJt3PIpTM+nNcAIWSC+Jb7Iz1VubM0QQJOQu9nxEQDn4iA6xaulJu7Yl67Ob5mGqSYIAbBxgG
8WqwZfRcAQd0vUliuV7Som+WSJ8MgHHr+jVLAZiIgbEImkX9KZjONbn3aXwAyKD3EXEHbF6bc9Qk
tYapX6K21cejZo25O6Fq6Fn5OIYNWqbcWQeXaNaldpRnkxZqclY9mFZhdm42OzTK0RsquLE3jiJK
7wiC0M2nI13IHUVVWaRZpRTB1pDKiFEd4rEWTbi3h75xMGAFO8jBswKFY+40In1cJUk7LNF4lM/z
r1jw8xuRDvThkYQE+A1ILj5JR2U70eV6RGgVW/sOvHHak138LKz8MKK3FX0eND9oUy047Rv+Ej2s
iEBAzbEKc3KnXRrgSkxrxtSZIJnqK5/NT2WFq6Bf/GH5cXsGt97wl9b4MtbYDapeVgx79Wi9t28T
ZOoC25/fbXDlHVSRtc0ZRU4H/yB4hCe93qrxhCZuq8eMdhaNGlUO0UEYtrH5Mg8/i+LBiF/R1XSn
9b61+KBTaNFTP5JTWyLoS7zSeCrlVA4zoSjD1oFF6tIClhL3BrC415+VLuaCjlrsI0170tU7Ao0j
fbknIorhjckGkzEaLnA/QX8Q/CvXdhK70wCAhScyIUniPFuo2bfFXd39NhT6RjIdYosPsXmU4r9/
Q8IwynVg9VFNJA3XPXfxKEnKZcgto8Uq9z9ah7kJwlubeabx0X1LDTftRcDRzwsNEAcCGNySiooc
93pyLwzOsjkVedshyJSre/hIFGAHrGADFgS0W4wH0iijXxizwO18dgir2RVBsgYCqEpfmx2dZaws
CldoFl8kbU+d5yUTuNvPt8kKT4GvlS28WT+1ToJDHf1lKUzU1W7lCZlHzdWdN2cGSymrg/ivcb4W
7CHgWBm70HvEB56DVfQSGLZxexWqGoKbgxzwgkm/KU0mSNB8Luf/MQUdaSSTwYX/6Zk1L/qEq2SJ
mp9VW+1LafAHvT91dHJpm/ojw5MyqdBglUZTfz/S9lwuJ1MvvHpIGMr9o6cXIjmZrY2EDWvjvACE
hz/XK5ojmaRACwo+uPyKnhN3Bvu0y9SwT04Uica/jofxrsURBQp9hb3wKdMlaW2TmPISxfX9KP1G
g+IgKqJ9vhmvTXADQvmli3NdwSSPX9jyQ/v79xCagdCVgxIkOv1UnqaAliaoTta3MhDoAfiPcPTS
4U2yMgHKeescoNIJp4mUJVrkOV9GB7Rk50mGNznQzeZ+AM7k0HT30z4xBVHp5wsRI7qwtMY/F75k
sS340haWoNLhEmUIHCfz0XsUzUnqx47AhYjGxd0FOrKHysxgjUjHD5V6ieYZEAURkXpveSoAzNCt
jLyGihLg9aC62SgNaq/boCJ+XEAJG+W/aY4Fo/lcCMeZBmoANSJcumtB9doOWHE6xDDILkhwGWbm
jtrgkhQC3FPa+mP6q3K6Z2VqHsY82YO9p88cVxBhrMtzHZ5efwG34XF2qxjhDK4CSgIp7U+r13QS
5zjnAV4xhUzfiqwJsthXi11OvUkWQU435xrksZjnlV2Nf4HGQ6+PjGIO5ObeBtagNk4S/duO+nWe
oWKCMAJZOJRBr+fZkFjRUIaMhzl+r5Yn9DwJE+hbngPrCDQD9guqLtw5GOWKUtwTiFJ8Fnavt5fp
cwiE77/4cW7bl7raJ4uNH6fSMa+fmvQOpO/QEL9tZfMoA5KGFBtiICQErmdJTVCubLIYsW0XxrVn
SBEoaEjnDWNw29DWtYH3K9Z87dcFJPfakDxbsUKhSR6hrnMnpctDEecf6O1/09QwjtkLGHIs16oF
uditjYY0B441/NVaL7q2SqSC5aOcy1GT96Apu5PUhwr4+P8wtAsj3BwaMgGOxiByNDHnrUkgezqx
ANQEEHVTPTtXd51lBWWd72+b3fKLeMcBvoggEtwOnL/P5h7J+rGFv+9eTOvRbAdI5DxgZgnBe6H7
ctva1kyibQvlFZT2Vi3265lUi2bGZoU1h07vvZRE0tSfSokcbpvZ2vWXZrhBVU5K2zZt5Cirdgbz
ShKRCvnst9tWtjYjgAJ/uihwV/I+OHFyDRXnTo6SsFDu1dY154DtYsmv9mBYu21rc+LW5yoqo8C9
8zXZudXNFvyRcmSoyB2nyU4hXxxcL7etbM4bcOEoMK9ERDyyxBmqtkdrhBzZWTijS4tpDxYqbSwX
ZF23RgO6GpDwIF0EFmTu9upiLSFdzxDMwEnoKXRYMGEK+fH3o7m0wm22rtLKlcBOjsbz0H8o1rs0
79W/7tvBBYHIGu96ZEJtPDOvd3QG+CYralmOZvU4z3sqe/GwzwbBhG05WGww1GXQs4ci6DqhF7GS
hNUHmaAmo3P0vsIY9KH3psRz2LwTVybXT+ZudjDuAF6EvxUUaFaXcWGsmlQkuKBNEi0LQmY65dAG
qbrp+fbqfObYQE0GeizrtbEKIfDQE3y73JE5ZlELejrrfayCuI6q5mSrXyXlrWv9mBznD/1xJPuy
ijJQfRTzyX7OpGMa1mhMyt3Y039og98XgltmI5N5/WncdMtz3zsTukij+js7FP7Tsp+Dr/LJ+Hp7
CngtAVQrr+2s5/FipknuVLGdwg4FU8FyB2pKV6t9y9lV2iHtXefrmJ91LUxfhf6E5+f+ZJq7SXMs
vTYymO7qQyYfNGjjQoY3caEsYPRhSb5AI0l5l1LLnSFhWnrZSy09NgGoajrwpDlPi4lsa3LKw0Xf
qc4HVfedeeqWuwT/cw3Bz/SVPDWJW9E27KVjZaN5G1pklcBh/Uk4fN6r/24ibq/a1sg6jTksAuPt
mB078mrHiquOr1Qx3RyVFgvq0sg3gcN0Gb10/qjv+rIOEukpI/scCHJSH+zp3WjSgx4ZyTvoDyF3
ZOiVSxsdHXF+seSeMbiV/Uqk3/2YuBlYJYjg7udFqj6txnrVXGwEM50syCAkY6RXjygOgjBw0UzX
TMKVfGZxmVe/pj9LtztYsb/AXw6gUX4wQF6PVWijAhiZNMyse8nLky+z7TPnQFnq5+Sths6UGdGH
7Axu5aO608Hw5gw7TJqLZemOSvlcB/WjBAmD+UE/2865JK+5dD9BLMsdn6e3VnGz/IHdmzl0JsBJ
j4bBkxw/OKUPthsxhfHqkz+tJ5BN2koztXZbX09EM9tSPyHlEIExC5C/uex3JlTsDmVbg7h6Am8y
qYvSTTTzAZyn40vZD+Bvm2ZRo/kf2pfrD4EyErjxEWciNAfD7/WHKAVrBzZmY7RguwCD6SkGe2HI
dyOz6i0djeyP1tLdDkCKulV2hWPuNPngzN9yw3HJqO0m6OQix0JdqcggNZTvwDEWrsneIs3dVnbb
QfLofjC70F4z++iTtcuI9mYom4LwVTgWblLVoYYiopMC1ygd59Sz3o0QUpikftCiJN9NiQ0M7m6a
QmfwsxJUWymyxShN1odceSAPmuXqUpjtMravcy9WfVb/qoP0iASjpZ3rAdSnk2v8dQSH6Qf6DMEO
ii24jK6nP21qNmrgoo2+6YdH7fGv/e71r3MTkmkpHpUFfj2mC9YCukTqntrArdfeWs2QFJDhLjs6
l18H7dQ3CR5NqSh3+6fx/dMOWxVk0F2IrcbffzbpiFwOZASiZH6QZOkRfGBuPaaPdW4cq2xxwc0L
8DLcWI2Cwaz6cuvFcbGvVedpsJdn8Oj+RP7uLu0gL1yw/o61cYiqzVOclFhUL1M0P0HvogQ6YiWs
lnFHtUCzI2t4GivAoS3TSySRI/t0fDGxQILpa4EFoBzuQmtkjZWFXY1RR0pgIIlflwzFjl2Mmsft
NeTVbOEyr01xO6QBf3HbJd2I2MF86pIKTbvArNTmGawgr5qR+UUFRUPT8mVtvmNj8c6ghF490fSj
6KkLtpmQ2bI7aN/H7qiVugeBrL1ahoKv/BxL4StXhAGCHBRGeQL4OGF23afLGCVFZgWzxAJw8vZ+
mZimX0mUnGopvgdmHD4/18HVC6JTqjPiS/3suG1RKR5YlHUcvGEIWgBKAh00FKc0qUA+MVXVLmtt
F16yRJ5lMfFkpGbQqzp9uj0MXqrufycbsTTQ9KCmAGfE9XFE4wMYOZx+jGqQPloqSB8H8IRKtXEA
H+6+Nw62vZ/m77rkOeld65DABu+8Mga2Mh8aRDJj/l1tF8HlvxrlDhDQNSjioQiCnkKL2wHA7ynr
1I7RaMdPlbOn9VlJ9GDoyxCw1JZF6UIFkeHGcsIk+kDX0iRCVvV6HqYW/cZOLsNk3nkLOYI+8r8M
CiINjglAG94W2rWFhlqjRAug3ysEAGm6p+q9pRZez0CYHNTDsZ4FuOx1lj7N4oXBdcgXoQdaJCuj
rmFwnHbQxbPRQmDsoQjKRCd2o0ymAr3p/KFpQFWOx2J3jjSNxYTJU6yQ1CREjHVn3Cfyff+ze2NF
HCSKwEmsfvzz2P61yL0A48KOyyWBxYyEvVf/BN78MIjgjptGELIAYGsB225ze2JI9Nw2a2WM7CaG
gt43J5aCrHzSUgaK8W9MVAjY3PUX5rgNUunl0tQpxlQcxjvZ9OyH/iARtzr2go2x+upPk3dhiNsY
s6rPbT7DEAiu1bpENPrLkk4g6RKcqY3XFvbFhSHutTX0hVlaNnyk9l7uh4/4K2Tlfuvo73R7QXFj
ewtemOLup0JdKHrIYYo8do+a7Eq7ISh9M+iOuEAswVEWTSDnnxbkXRtrgjGI5jyhjX98AIuEwDGv
q31rkbhIhmioLVjdOncP6SOjLv3Bvgx+epSD4QBA2/BFYO9zfH69VtxFAGWHrq8RS0BUEc0B7Wu5
1/byKXWhCAZEsYjq4XOe6MoaX7er2smpdWseUWMI2XDfT9iLuWgKBeeXBy9kbKBOJuP8DpCUy7wy
rFK3WvwlUisP+wJaCZG0twPZ9S22S78JTtnmELHnUMsBEBxNwNfuV5oycNbHcL/oRjgWPTw9BDQq
USPhRqYBM3lhhtuLDinLTJJwmJNo0XxoDdX+hEwDC9gYOGnizS08f7oDv5VIB1M0QG6HWpKqELJe
mXq+s8k+Nfb2IlK03+gtWoeHVoe1zwcBAeeDm3JICGUqngvVQd+TkxbVBYTGyENHXXNw60Oxk5kr
nfVOEPBue5S1Zwxq8wiu+Z4xCnaVHPwh2KLIhjB1CYd3x4C2XBXZObQzZHQdNV/BmeaNeizwL38w
5/zhXwls0OG4dpfwb9RioZAVig1cb2161ot9b36xCrbXq9MiPxgaSGeTH50OUV+wYal3Spb5ehIN
/X7sXub145yvshMkevj3JLGrurcMVCOoEVZsKOcl4qxmoIgt0HiSPTXjb2n5No9vAk+0ta/+tfEJ
JEbULKXA3UwRORlmCG69oIjSe9OdQtBNnc1ndzxo+9s2N02uwSbYvwAT4XmDZKmykkbBsObpe6/e
T/Vet863TWw5I4Dw/zGxfsJFNGZpEOUb0IEVxVCDX0IID9xPx1QUim3FEJdWOKdjgFQKj498gst7
tqBhaRJpvxQAvJj7Tj70NBSSgfGCh+sLAsdDw9MBOX8T7CPXA1ObEWpgKgYGsoxdHSY7lBes+/bO
ODpeF7LjdLQesx9LAFmVB+1we1K3LuJL25x3sMrKNpalQk/ZnqF6gu68o/l628Tnxvt1fKj6rwgi
FcQ6nI0SCSBF72Gj84G3Du1DtqdhDqG6Zq8/SUEZ2IKSwBp+8Yf/0iAXB5Zyrk+0gcHRm1wR89Hm
jF2Mhov9eq0cLUJLzFg5osW9fVCmH6nE7rGCgjP1B310axzcjp+6eI4nhnFIz0H71Lz0u+Q7OJYO
zLUPS5gdWz8/mof2MO2LUH0n99bX+H6O+kdBaLh5tgGrAa0K6E3RrcftTxLrVM0xYgPs3veFZLhK
U4lCja1oDf01AHzZMCXz5WsbeMRGW9fMCbJX+qwf7R0Ip8Ps1N33h4EFgj25XuqfpvbCHHf1asTM
67pq0OX4uw+dZ4qTpwXZTomacHwc39P74vsz8r/hbbObe+fCKuf882opMtNZNybo+scd4JJe2b7k
gyCJJzDz51Vx4SlLeaqG2oQZZodS98yWh0W/n0WZ+a00E2AZ/ywZD1QD0Tv6eyARFrE2LEvf3jcH
s3WhHAu1DV859s+6u4BA8dHYtZ52ZkflaP//5pOPbeakBrXa0GI+zXd52qcpBNa6CTS2gnBi8wT8
oXBFAwQAJ+uEX0xouuB1W/d0itplDxAp6thCCetNn3VhgotCSwsEvDES/NHkEKBT7xVM5e3NtwGM
gh++MMHt+TprGJltjKI8j61bfTUgjlbdVewJqLkPU0bXKBDzAqPqWq/+fNBW9tv/nTpuy5tWYioF
xbiQPU9c7cdymr/b+y4EC15g3ck/EfCaP0l41L7iOSE1roiiQTBqoMyv106nw5Q7fYcPmB961zz2
nvlLb9x+RDLHRef790FEUH57tyAjdm1x7jsmQ0UN/jLb2dI+y6AUKLjhtt0XtqJiWThkDreUZQKR
s86A+7LR0WG+lclz+wiuYUjRCdZvM4jHKf7HErd+ctyOPZTYpih/G49gww3UQxPGYeOBp+Q/OWUE
Xxb6Y1cSY+6iifsllc1hgENR/QeNuUvtau/j/fLFSVzzZB3HX+bgxT9rHy/dKhE9VzZvoAvr3CFP
4rTSJQs7lZQeRFzq3w5SfofkI1ddZBnt5/ZXXwmLOZsPFZD1/DNm7txnXaO2DJAf4NRR2XSSk6z5
Wn8gD5Mme3bRufZ8rpxDUnxJzR9OmkL3L4jHQ0Z/5kn1JaleycTu6ayFs6iJaF3ZTyf34su4PdaC
fKvWm3U1ui+6KoEnabdAe/5nlZ0hYZj/t5fq5VRwW63OwMm9KAxbLd5pra/gVm69A8rwuC5R6XGr
8NSUfvbiHP6LY/x3pHwuRYl1siyQUo5IeygeuzlBK90XswsS9tIpv9riG1MQctlnKsQabMfGF6Y5
XzFIDhqlCJZfPsd35hmCgTvHg0qjb7utPx07VxV4js175sKgeu2cqGPIWTzKU5TYteK30oSuxFjS
BKmbzQjkwgoXgWeqUswqGTEsEnbQS8TbwsmPuvClu07PjT3KFwqNuc7zZFhdLZgjDir7WsoPg6K7
JHa1xlzL8rX0oM1M4BXXrX/LLOeoEPPo8lxgeOBNyj3nPg7scIbY5pfbG3PrIkFPNuRRUFQx0Vhy
vVZl3KWkoMsU1RAWNac9axA1imhgNo2gXQXNe2C4gqVrI5Ok1BWBGuWK0nIaxWvpWTVEzTEiI5yX
S2vQqUB2FU9c7S0ZbFc2D7R6uj1bWzvbuBgI569Io7OkV2HDjp9j8kOC0NttA1sO8dIAtxxjN6JP
QoEB4Kvs2RugvdPszPaARpGpRrOa4ELaHA9yV2hwRBEcTYvXC0OaXhmUGuaag+SJqCE2F+Tix7kF
mVKD5PWAH89DlATfJcEL5E/HNn9C1mah//t4bjHWbOQ0tfh99a50z9PDBHkitz2T78o5eaHeb/xH
cHt1Nl3ppUl+eWzbHqml4AWZvYIHCMC8+Eit1htKyH32YIjqP0B3Vs3PTdsBIiiDXbUb3Dn5KviO
deq4oaMNZR04knwOer2v162LE50SS8eBKrLS8pihNd9tO0uPRJ2LZKcXhjm72SgDVKYUcvkcp40O
9gqiKNMh7ywnZOhTLnxJhzIxaNlK+2gY1XSihjMkgIk1Ihz/1veuPaVYLfiaTz1QNrELiY7rtobg
LiRsSuln3bbFXk2gWVvFRhpZiyZqBtk0unobqEqhyYkveE7qJGdgfMeLir2q43enP7SNjnfPr0Z/
vr0eGzt97SPHu2fN8kNQ7no5GLRZirGApXzSdF9vUzMkald7eBg4gl2/MShwd4E1HYS3ePvyK59o
jTToMlC10H6R2xz9nMsJolyxdDeb5cvtYW1cQQC7AkyCVMnaxsDt9tnp9LjXYwDvmfwFmVdArZz7
tSVPq+9lsvgg0jjftrhxp6PFClKAK+uE5vDE2AyFSrS3KzI6GZwkKJfc8W2I2x0GUMD10DfZ/wdz
60QioYy2Wf5tn1Z2VY8V0MMOKDM1FEkkqu9z2f5ILOhy37a1sXDoS1p7WaDwDqQyN5mZXUJTbSyU
SK9jkAd3XjotXo5OdlNfXjoqKjltrZ0CIj0ARgBzRZ/+9ZZsm9QyKQDt4FJagmwOad85fkaknZ1Y
x96q3ltT+bg9wq3FWwleMJPAlYMg9NoksxJZjktbjvLfWqn9LmkLuYmfimr8/g92sGQAnSjohedz
vTTrLCjaDkpUQp4gn7+jUZ0qbt+3gstx41TDdeDlC2JgZUVDXo9HUVujyikD0WKdvltOE4yL4YP+
VLAJtwrw6B5Gey04GzS8SrmlqvscKuzgBo1UqVnOUIinfolXWKBMyrSzHWbt5on2H7ZDJNDksuTA
oAfu357Tjd25SgSvZFirsjZPrjCo+ZRkqBVGNuCpNGdBYTeBnSR31FF3af7rtrWtF/+VOe4wKHpa
65CvUCKLyF6DomRjtb4+/YALdYp8b+ICMvXEmyozSCFEKjiK669ztyesg+cfEEdgG3XuQTTNStxW
4GONaqV2rRhX3hLvR8cGXPquafaFrP8qpEbQBLtxIHFfg+tm7buBIA9n1Na1vsfsY9dW6QsUdasv
FdMOkvxSG0WgmY0Adbq1oAZwjSCwgEGDP/+2UqWxwwDYBbGTXxGAy+PmlLV5UPYJBFWNWJDA3xoe
Ald0+a4iQzLPYqvmiyrXZqlGSeotMiqhgAMm7R1LwBzdnQgALLe30Ob4VtF18OrpKD9yO4jO82DW
qDlH9TK4K/GxczKKLCyByi5VETnXhmdDR84/xvhkt7mMk91avRoNDL0/TGnR0IRHbZll6SNlIj1F
zu/YIPRB/zXSqOguXbvGuZ2yaLQA9WqlnTudeil5sJAdGqe32/PHrdcfI2A1wU2EfsF1wa6dGyq3
mhXrnXa2x/8h7bqWJNWx7RcRgTevQNqy0F3V5oWodiA8wgj4+rtUd+6cTBWRij53zJmJ6IjeKbG1
/V7rzfGilfV+Su6L5ARQqalR/868/EcagggYGAATve/IXxS31Z52k6PPRlSsRPFZTnb6WPY7kzhh
iwb6OkySEoTwxf5XIPan8R9QKWKc/fp43jxTUCVrRoSxunyMKAb16/KcAkrw9jWa16bkP3JgOVG8
5Okzv+aLgxlguCsbmPWI5sYY8NaWb6TaKHER26f5R4qg7C1hVk4m3YgydE+t/sDBJOe088H9fPs4
W6qHHU3kFuAnsj5cW9lXXZ57hhGZihpUGC4njeUDO+O2lO3j/CNFv760FHOccHI4jmlZe1Y8YoXE
tzXqS3d7ZccRlFzJsHTZmBAE7cPSRpx1r64jMbRbGgCET/5SgW+AQ10fZl1WYg0GHlKPEWLUdcn0
VJilDKtv67nCNaNgjYYddh4FfW68kfHpOTMavU9u+mSpzRR7AOdv9elTqhjAIdLn+XT7Mwkm9l23
sUWPOAvlf3gQ4WRG1475hO27qKZ059LfiRKvaGZgcywEBdH+trAtnbgUxn/MxUNyk7kv81aBTugP
LflmtqeMBoklAePYOpILaj8H4+AwriKlkDIBPMluiBkBAOfVmncrNkr0ewB/HAddhle1JYvv1iFF
dyxEkcInM8qOgOSKmVH2mUzfbXjA1PhVDdMubyV3t6GCUD0O2I2mNpJd/gwu7k4308V059yO0mSl
Jwz5YrukBBP47S+0cR5u5ZB9YbQIpk54tZS6Gh0BVh2l9agD58aKJo0G6AEDPA21MIukX28L3FAJ
rESDDBcAldhGEpeRrNUs7CKvnKjF6wsV0P8FTmfdYeccO2GLDM5gUxo6zegKAYVOF13UULC+aXpI
WwYrqwLU+UD7NFvlPAazvro/AGCZGRLvsfGqsecJqAo4RT6CKNj1cSTGYq7wUkr3YAASY8VSX33K
a/exSTA8l1KJomzYQ/AzAa4dmSi2ZcUF467CdlTVW0aUACfIbt6qbA7WWVZU3LzJCymCT6yNYe26
BnYD43jGhHFKBNisQavtX3irq+MI15erc2HlgI6INHPFILHWvNkMJUAn6TLJh3r/+hcpA7eFMLso
YBtAFjHQSrt+Yp3BsmbMU2D2DvPBXCNlIc9dOmFNoATDwKNnYIGv8Tvw4lB3ulusJ4OFShpk2XGt
gPbXdYYk/uVn+/CDQBoBXCaM+AH7+foH1XpF1aRNjGj1kKMlf5ZSD8gjIGPWJGr7CrwuLD3+/XtE
QoGsAiU8bKEI33XuGr2wq9aKSsDfOCCSnIpP1fI7Q8vytqANNcXqPocgR6iBeS7hbH29OOoAvopo
UR5dTI0CA9KWZGMbOnolQjCZ+bq0aEgMdpStKzm4tX0q1GLCznNp+bA2jeREGxYabDsuINocCxVC
EZsxnViW6y4gn/WGpHfe0la+USeNxEJv3ds7sjSfcOKEEdc64S7g9RqmworSIUc0D+QASoAhLEuf
NxyBgR4IlA7vAeZSENPbCOIXMEFEmbnLHSxfYmJ7Ba3OaL6ooIW+rQsbeg5hiK+RNSPyEZUOIHoj
EIKpFSGbPTTpEDCAuNMf9fLSl9leBbVO8fovJAIaAQMCACfE7MP1LYL5PZ3MBhKXVH8xsqw4j5Xx
0tPBwXA4GKSdkmSnaVGUcAXSa3hb+IZHMECuDDgD+FnbVAW9rJciTUjeWJFt7q3kzQiVQB2PbDzn
sl2qrReApTHU5PEpQfkuHLNDmJSoyoDXrBh+pX+fx8wvkz4ovOj2kTbVBSNN2BNDAgjAx+v7tD02
o8SZWBEWq3aD+nsw3hwaDwCnYbJe7ZYo2Ax0YQzDAYGBYDi8HsBaMFF2hBmthzX158D2JB9IrNZx
T8DJW/8rQ/hCg+vkpVbUduROyz5n3UtqAyqA/m7qKmiHDATj86FPk+ecyEz+1hdDBxUlcF7SRRp9
fZFjPbO08VY7qmxwkqyGE+osCazBe3I18uf2RxM7Xe/HvBQmqMeQErrW+WJHtp405IBOiqruQMDc
3juT5v3UVmYDMpLYz14xnScsRT0o/Vh8XybF3Weai6JMAh1Pg77QvS+3f9vmPZgWcDw9/BPh9fU9
5BnTUI8p7Sjpmp/L8F1PARCQVt+rRMrVy/8qwcuiAAOYW6DkcTBsQXfzpOv+102AIM4HeqaihUnt
HIdBCVbNz+rOH5v+9zBXe117u33KLZcBGlNUuNFVAlShcEqT1IsNUCc7wu76oWQSV7F1h5d/uxDM
W4mlaHaJvx2YE8BNKYJyPZQvt0/AX4J4eah3qhpeImBkbSH7Hty1X1yg6EZu85higXvWz/8m+8bV
4LEjPYW1/LCDYZVDWauNEyXVXYOzgK/99iG2LgpoSQAf40imcKrXykaWOXW0rnMimnEsoyU9gmBD
CjCzdVXwNC702cIqo8P//CKDW+ykKfpltlGoOmRY7PokZRnbtFuXIgRVXkBk4M4TRKhKenBcTCF5
ZJe4wKzId3qXBnRWT4SyABiif1/uAUwTT4NBPIZHJMQLrExQuOB2q0l2NPdCrXd8kPnq4ySxzVvO
80KQWKb1ykkpplGHzcLOcz0BM+Je0VCQU6ivVprvGZIi4+ZXA/41SsMwD2Asuf5qo0EXV2s9O2pb
y8f07j51EwwHy1CfJWLEPrY2rAbLV4jJQKX0VPUaO4Kg6yd4uiWx1pbJAeojhvCRVgFSSzA5CrgL
OxSfnWhwUr8a8oBRGbbP1nNyQZ+KDNQDeL0q2J1lxcYkXVPYBKUNdNaDxSiq9NwfpLw/G5Kgbniy
AHfHxxHHV5d2ztCrU+zIUV8Z4u2V3gGaBvyaktB+I+a4kiMoQTLM61jlOFEJeBg3xhqfPzpV6OjR
4oySNHRDE/6RhTFjIQLw2JiwmiucOhi+jlUrNw9c8/jXFo+DfiBbQZ0AnUDhQOuSTZ6awzXAUJhh
Y9QtoC1XGmh06X2qO7KZ8Q2tA64aYGGByIvQRiyhe4PmJq6Owks3/MQMV1Brn24faPPWLgQIB8pT
AGklJgQQ7VtRPvYGFkzT020Zm9rmoeuNchXidnGsuKiGtG+X2oms4aRZfzCUQdqox/jCbTH8pwou
FXf1jxjBiJuToSl0xFFKmyQ7iwKPEHgbk183Ggn6fnkbm9E6dXbjfcrKVmLuxK4tjwlNZM1gcMFE
CHatBPUD/3GWYI/LjSyMS+jTcqwnIHq/IOP0AcR3zLJPevU2WvFkjpJHJk7YfxAtmCa9U7qVOBBt
QKZmDGdK14OWFaEDK/WzBlpymsy71DCPtVc+9UkpCQO2z65jkELTARiDaclrW88KEEN1U4EBXQAS
jXN6Bm/UGUUQwNTcY7f0Trezu7xtgdXmNnFTfL393bfeCJwMx2rGNgzAMK+ld6VZTA28TaRPPcBd
S70IiKrKwt0N/4lWoIdRGKgwKhXc1F1EIevalE3VUTdCZOjP9BuwnvbMjHPg8jCyZ+Of24fayjHQ
WAAGHWJEvjYiPEwLC1LKnKgucEPCef5UuGHTAMDx2KrJEUSz4WDTcHU/K9P80nY+9TIga8kaK1vm
G+kcGC9Bd8Pv9vrMbT9CW4fKix7SYZ+ox4kGrhKWsnGcLTGAs0JDHiUFzMcIsXCB4TEnXVCiV5i9
Y950xKzMbkx3rW2fUl1iJbaMEVZhkNRDoo253uszOWMHqldm2lE5twCBqdGPLHvDOlV6a+91cHRJ
XueWgUUNwUFrChN+aBtey1sWJVUKYiAx9bDco1qt4aOmD9S0XEbLtXkyjl6K+jXG0kReBRdYj5Y3
4WTLNGCkyQFEAGs0v0vvM2JL/KC4VvRuc6wLYcKTtwaQ9vaIaCPQFQJegS2lfWytBqh1CmiYQqAz
Tv7UmX1opKTZaXO1s/Qc6ySD/rlJGhUoBs2yZ0amByxxtGfMh3a7ueyMM7Ki+qgsORbliQxjY8tS
8KtBZxOgHrZIEZKhYatSoJVHXbO8gAL8hNuS+IFtEQiswOiJQEFsBBVZVy8ucuWIlPbvVuu+L+oi
2+naei98CoIj/oLmSJy90tOin4fBwt1bLCgT7eCO493sJkGqUYDyZH+3S/D+qVHT5kkKGmhI9wQN
LouKANjLjtaKaQ+WwTHuFo8dTDAr/ijneYpum74tPUbaiulT6DCGVwRz4I1Lb08egtMMMEPWggm9
vvF7gCN69f62pK2PhfcCoH8cDCGdoMSVgsFV1vAweHLIfvHwLG27kyGFbJ4HQb0BVFmkDqLnaHts
SdgtD7Fqdij0BviHgOlrkYWVsk2azQNdiOJO7MJJuRYh2myjDYmB4ikkIHH03cqWbV9smTQEowAE
t3QbLQ8h1NH5uEUKOq3IS1rdV+yh9zNnnQCslchSIpko4QsxVk7oqvKgvrEPrLJdfyTYSivnVRIH
b5UAwBWGMX/0sDCILXJeJtgXLGwzR/JVP+fTH8UZQrs8lPOeOAXwBoudR55TGUzGpmqgfo9+O+JW
Q8xeFw04dF4OoVbbnKvRfKZu82xmgPu0+/hf6DqiCQ4FwCeFBdXIuoQtU4lajWqWj0aGlqD6l9vV
74YC2TEHGuDErmLHdihTm3rV7ERTN5yYR/d5kr62mXoP6ogft0+zZQIvRInRdsncoltdiCrM/mzZ
v4nxRR+7PZ+/lnLobH0kTgaC/3DYMxFLG3HChCKN60Ss2aWAOa6AbbwrZQP5MimCpq+aip10BJ6R
pvvtGrdziPp12+xv39uWFAx2gkEWuTJqnPzPLwwEzqi1WgWLp4/VPSFnPTX8Ze4CBbNZfy0JTSlY
PCTJPOsTJKXu6ioaz4dasDEESLq+gj5m5w5V5bteJ0v+N/QBESTqg6jiQQPFalPipcZi0MyL5p4c
6tVDBIKvGSxKE8zF+LsyklISAW2YWguL6NB2AyVwkA1e32SNab5unBsvsuzyd0cqoDPNiowZZCOl
xXgq4kGcCKh+rqAUfUWtirHBi+gY6CUwdqEZgKxcO7/93rS7219sw9Za+BdHLQRKEWKX6xNVGqIK
l4xepOVr66u5nvq9TT63pnW4LWjrY6GQZiKv4O1y0X8kXtatmUG9KNd+9/XZo8rehrCy0QPH+HJb
1uahAPfJhQFjSqRNRkjeYlVj8aJ0jDHkVmsPhQwAfeNN8TztvyL4cS/eVJFnBJwQE+7NMwM0SvYp
UJDVtA4JyySPauvmkAzx/AV1VYTY16L0mVQd63Cayfkx5ca5eaHYUF75fpOsobalephTQX9ZQxvp
w4Z7SRvbm9DNiiYChskg63aP+dkdALyMjtLtb7RVPwCq/z+yhJxsKVyaLlTFDZZBdV5/YILTi8mJ
TP5OATKXDGJo64P9Iw74+Ne3yNKlaRRA50cO0E36O727n7/Y6q/bh9q+P46eiyEU9Kv1ayFYZ1B6
dzG9iLHvPXnVzJfKC1k/+l76pJtFOMuICzZ1A/hi/ydQMEiTxSw31VcPE2Gp79pAFdO+Futzo95P
XS8xfluvygZjFzd/cCTvkG4XKt9MqragTeahEx/17PPUPLNuCG5f4NZXQmjOHy2QOdFBuL7A1Z6X
vgL0ZgTstECrI6uZw8T8I+Vv3zqLg1UWRLPAyfzQXqqxOTVoPRQ9yYYixDBpG3tUrR5qvT78ixNh
6QCpBtpl6JddnwjcjbRezQR6Z7xikctvSIzaSvYvOi/cQKCHgPwbDUbBabTm0DBPpUlEk7CwgtHz
K+fz7ZOIkFk81IMMENLxmUq+anR9lKoaTOxOqglWla18j9vtT6429AE16zwA8nN9r5X5F1136Q61
tDVggI49141TH8ZKU57yRZtCc83WQ5UZ6s6YCsxmGeryoGeAjxmwk727/YN5dCvUht8HOVDMAms5
phivf28HpMZ5cLwkGlb1IaHpc63c18mncpoOFlpTi/fttrytx8gHR/5PnmDRkjxLmwn4yRFG7D1g
TKNN3advqYwUZStruTyXGJuqCu5Ls5Ikyiz9l5doYBjKq5CicoLRFqDja0hdkn3eFz41ZXWBrYeD
ATTe3EP19cPDcdeyWArsbkWEvQFfzVeGH24rq3VsWQGAO0MMcgpUVQRFc4DubJAhT6JqcQCLrbDi
oBXGt6EzASiq2DJwsY3vhrUnvs0CQhPQf/Cfc2HYNKZ7yZDB6FhWrJM/3TjxV2qDuKyWcRJvOAhk
Y3xGA+qI/XLBC3ntiqngtlSiAqSHZgP4yWoJtOl+mfgycmAWSbA2Mq++8c1Q8wT6ocfzQLj26/Ml
tVsuZevwd7BgOszPlNSXKeWWDGzLc24ylK1xvGsZHVXmXFlMJcqZfpiwXJLU+t4rdrdf2EcpfFQQ
RWPOWg56KOH6Uq3DgnsLxdDxvtLM9A2QjOrmXy8wXEv5YEsTzcMkTxLZNQsSswkzGT/ZRwXnEtD2
tbCqDrIZQeMSlY8lsjqJSkAbGl8TloXK8FBNz//muv4RwxX/QrFHplaJQRq8o1qhd8Qz17OW1Mem
9mTQwh+f0PWBBFNL5t4kIwj4IgdoPX2YhdbBO8x/uZMJB4ROE9qwqNcYDoa1hWurSI8AZNI9vqJV
JW6gqnsHE1U5oBsLQxLtbMSnfN8asjQ+6oTi0PXlUWMeKq1toQXDvhqf1GUKLPN+YVWglHu7eC71
zylT9qXXSKZDNvwsl2xzBHmLT3gKnw2ZS9u3Fi6z6X9o+Qs1/NoB+0K1b+2DbsRrtu87TNgR9yl5
ruleVXZgz/DmJzUrvpqJ+5lWsm21j2YLvwiXoRqYj8QinmBBwAhkGQQ1fix1fa8BxE7sYGrOcD7z
iz5mQRre1lv+1107bgzGoICA7THsi+ClX189iot0QISdAPIIRpFOShbmTWtKYs0NY8LDdM7mgWQe
1JXXUpiipgDr73HNC8xVsUNI6HeyrcKNm8MaCnwLYjsLcZlwc41DCqYoMPhrN++9PiinVywy80Cw
XcJl+Vk5v27f3UZ0AHYH1LcxrAu0foztXh8LLErmUA9UiZymn+muUzTgFChYlQF+yjrMP+yJ5rqP
fY/qs4LG1Bh0GN8dsC0+eH8/yMAV2HPgwkFvjgns659i9VOnuLWlRFploTnfdW+zOckWDkUoaW4V
gEACh4DUGH3TD5ndMs3e0hg4sFv6ul6dTAeMSYiEjMUNvGFf1oCCe3CN4gkrC/tRwb7W3w8P4ifw
SV6MdQF1X0yNrNqxUzR2lYjp55x+AeOa2wfg77j9abcU9lKKcJ0tXQor8RwlUtqvvftsgF21XSUy
PsbMOAmvBCFAQcdKfBSjMlCNpkUao3RCysPBYS95Ey6fmr9feURxhkO2cPAHFOEFNV0BV8BWrUrj
PD1geDgs2gdvzYOx+Pb3l3YpR/AZTm+P/WCXaZzlGHxbunPHd/daibfY8H9XpxFMNlm7PrVsXFue
r2iOnJvpmFi2X2eAopF9ok2Fd3QPj9vE0LOtCnrQzV07am6fxmvzrTR2AN7MNfdoKNqzZZ6ytgxz
+myVnT9Hvd6dxrmTzd+J8ObvT+7yFwgfzwbhY5v2Qxq/EtvHJILh2yysovGOOH5WBC1B6SigSXAf
VJ3EO27dNLwyrw8AWP0DakCnl5ygbkpjzre37PL+PxSH8yJ5CVuvDfj3SHVQFkXqKyTuK7AfAMhg
pHFJn9p2546HjEl0cyMMBGj3PyIEP8cUS2+S1UxjXkRUDOrbxqNTZgfp2u+WFwKCDKaOHT6uJMYy
HgCnnYzQLB6eF3Luye+Z3g1tF5D0baRPiUpkw0E8EBc8OKzIfwWKeU69gg6aqkMW17btT+vvTsnB
IYgDJhwM4b7RMl8HFHuZ9/7t575lv/h+ro1SPAro71HdRcjL+65glofggrb7wrUQJn1haCMvJnp6
D+4ogyfb+oSX8gQtaYYKftPps9gbgbiyRGuR+BypVrbIsbFvB4AjFcEv9+r4P0JS0gFqYu5rlsV6
cbSWL21/l9k/mdv41LnHyBlC4SZ90EFKWcfa+n2uP/XKvqumA+n+xbu4/CHCiR2SqVhg0bOYTndl
+r3XX7NZoj5bT49TvduoNcGhiuyipZfPa6YbWdxCT4ZED1QAUQ6TrFu1pSvoibmAy8D+CNaFr8OT
edSN3LNTAg6uUGu+z233qlXHPB6c4a1wP99WzC1FuRQmvHU3M2nBBjdD+A6Uydm8K7TnjPp6P+z+
f4JE71BpmDzqnSwmpAjb5bdW1oHZayic6BJJ4v1hAw3+m28ZoOAD7inRtQ54zUaSs6ird16u7nst
bDugNxlhtu68ROJiPyRkojjBx44aAEPJUjAwS5iI7wK9DrXsx+r8TO1Yt7XQXX4tZG8RySSM6HAw
M2SowIzBcg6qliALuNYSvbWIZSWGGq2025cKCCtNl8V0VqoAQEWngah/bn/ALYHItlAj4t1arFZd
C6w0Sie7qDRMzoJyrbaPpfrqDPB2FgkmIqP925KGZAtFNvSrsNIhfESdNU7HjFaL5oLUgdU7P5Ja
3SfU/TpOS0RSU5YUiL4IfG3IBrDAiHwAozbiwIBbtU3fYgUiWtUicCbrvjbWV1VpzqhrB2k5Phtd
shs6V1IL4Z/p0iMJYsXhgYUAE3spIBaBxR8PQYqn9q+3P5xMhGCic2BeIM3MUP8t9HNVDns0PCVP
TrSMfPwBg+gosOMZAQtA+Fq0TbN2dEgae2m1Xx3vAHdxJPTL7YN8/ETXUrjOXDhR0/bIlJSIzdW5
BPNmE9SGF1Tap7IsQAOMTp33gEbkp9tCZUfj1uZCKGAbE30aINQYsdOaYhK02XmdJnnN/IKu1QBH
wwwoQBAxM4lWxrWUpTDXdrYgxax736Bd4PQswDZpmcvGsmSSBG1IvKVWiqVOY5CcorowqzvwsxSy
tvrmrYFiyObYSCheC+dhVj3OfQspFmiUag+4Ll0o9ccfagpQOxQq+XQPni0q/4KUTmlV15wRC7PZ
wVh9qvi9g+Xj8rnf10X2vvNcYHsuBGZEdFsrPr4pSIYSI2xFNQzwfNffqy5rkJiMHr5XplcIbnLA
vuams78tZeMWUaVA1IhYA+gTYvXars20T+DNYk+vT8BQ8ActPRX2020pGxpxJYX/+YWGp0qmF8Ag
y2LNdXdZ/dLa52xo90onWeX/kCDyz4X8HQkiSk8oO/HjXgiajTY3zAqBjZG8FSOoXjI3tOqonf90
9LHqv4+q5i/Wic1YywBbZvW3wCjv8lEQxhQLLhVrbtfyMUyPQdi0JvCSWpiB+rSeX5ZPmNCXRd9b
341vAHDPDEwrS3hjelq5vZchk8iT9VBPoDaYlKNjPv/9d8MiImdLxewPcs/r48yYHXTLbCaxZhEg
uziBnjz1KuafZRwGWwqCrgCSF6AJYK9ZMIGDXVNndBcSW+4BJIQn2IxMBWX4nEhKn1uvCniiqKID
7gw9cPFEaZcWNfgS4sTIvoOet/A1NS3C29f2IWBDiV7F8BxUEbcHLRS+DkAKwBZet0VcjS/VEo0O
sPa14VSae7do9hj/CNYu95HCyJaC3jta11aez2Hj3zYIMPmLvv5i+riobmoYeaw4i2+BSnF1D6qN
pfSnWVmPnUMOThuM5M50+r06dCEtv9Jcxl/y8ZIxQMh5IjC0g0EuES2KkiRpFZIUcRPVsQy45kMJ
BpeLxXdUJ9CLf1fL6yPWJmuV3EnLOK2wy3DyQI6dxPM43pOpOHrqrsD8HXl0ivbgZgew3zx52bFp
9QgWR6JMHx8hNj7RDUbWjY9svnP1XlgbahKA60xLFS/lT6P9hTnJjkks2pYIaBLG/DBlaqF/en1Y
ooOhwMMMeky/duOT9vDX02m4TeD//CNAsJhZVloN8ImrOLEsX+nuWl9bEHA/5CjU334Vm0cBsi42
4uBIwTp7fZQlT4ZqZF0Vs3E+seRoN/VjaSqn21I+WhKXXxXCecydYLhZcJt0HWg/mloVZ4t9NtHf
0MsfYBV5rpZftwVthAaQhDfGKxNIosWCi0NaNV0SHZ+m7AMCZNLx61ADaKU4N2MfaCBAsk0EkYls
Km7rAVwJFrL3NbXdRckh2G7jjHX+1LwQ89zO5qGs2qCYlLDF/xQBGO4NOJ5x+YPQ1Ua50ItvX4GY
BnPdAXQamt+AJuBoxtdfFKBUGOJe7SruptFP89RP2eeGnWyYHtPhINQSDdqU9x7/YzgZI73CwYGs
7TooiuC9acuL2Q7AMS/bmqLUOtsnZmh5sGp1uc8bczrePik3m4JZRf4Bg472EkIMcZy8bCZlBpIO
YAPN8WyXyASc0FVD4ppfZmWWCNsy4sAC8+AIeckLaFPX99qVFgWh+lrjpVQIVjB28mTmLQnHNglz
hbVBNZBhb1XmEGITTjk0rlPegzmHnrSmyo7psBShO9elZNln6/rRnMW7gsUAFJNgKhgWH+ula2HS
vfreTKyXyi5PRpmcljZ57OonmmN88fa9b+o6cGsxWsQbXOhIX1+FBV7xeSR2HTva4/w1Y4fJgHmf
uwMav116mLrMb6Zn2znrWu/zIZnitTy3MkTCDYeGNh6WjziCH2aqBEVvOszlpEndgN0eC22r0bk7
DeRWEneyZbrA6w7+DTSB4VOEqGHQzEpH7tTE7gHtoNfSCVXJF9wywZcShAdkWAvVVxUSMoQgRP+V
rZEpEfGunMJTQeEIez9Y9MC0uMW16MIp9mzQGco7dbyqno/ujKl8TXY6+2keXHCW1G1oJkc9U31W
76h9Lss3YKSxuwTwttWfpflaPwKeYZ13bDgwZFyWvh9VdFluq9XGPeCKNTwwlLgwaCXcw6CMAO3V
sJ1r58thGTgNADBHMyqrs37YVYaFRDca+6xAZ3M58eX1ZayVNWq1OdVI7c3Kd1oXuOtqgInw3Wid
1R8teW3RHW+toEhCRTq8sKFQV9L5n198Cq9eV1ZnqIurwKtyH1f2qGjngrz9i8vk2Y6HmigaZELV
DgyDxYIBR5iFREGiU/gDuAjyTJbxiPSU7vtd8jwcGQJfTBaeh1qDzl3JYArS9di3YG9LnybU/nvP
XzFuxfIH2h7ylSGDbQLPjWuyxwwiYNACkEn6xD3nL4Q8pfN+mAOtHX1wNBxq915L6Flhklbdhr1A
ZoTqMOBuECGK2KJkYMCe0p06LhvAQFkudiLHtpANBW19XsyCAZDI43w94pBB683rPNlmHXfsLZ3V
AwFic7P6mfvn9gf+WBRDT5zDfGLLCVho4l60qpWFWwxlE3fOJw8Dr6T/4yZFsGAQzfvByogltuR9
brjbK4mC1c/nocwztD5iF3hyXR124E1uiz96V4WTQiTCNh8pYJ0w3Y3BawxCCgqsZaAoWE3WxMsS
5A3YmNvXxnn2+j6kdAhSYr8W44lOJmoWZtQRSW1kK1lERMFBkeBfMDwv2ogSE3cowyCWa1q/ZrOv
kuwhcad95yjPrF2+103qm+P0uZp7ELv3q8TtbCkrXhWq4IAzQ4gjGOxsIcmUYUwyrtVE2fdDV39Z
ekWVlBI2pHBEWgxpI1+CMxVer2dnZV52RRvPXe/smLvOpyqnmiR02lBVVEUQPCGz50tswl32it15
zmS28Wh+LdNHcCsfElU7akTbe60TOAyTENNfDk3CLmFMDlONGDCFyxOR5mjX2BTMSV1cFYMb2Fpj
BNNkymBHN54EBEA7gJSDYt07A9KFLS/XrE4Vpe9iAKR8VssdSaejk7KA2L+lkwYb7vFKluA3WjN3
uwbVgdha0H5czbusX86WxySa//FjQenBRs0niFAoEIcarbpSSd/VNFbN/TjOxtHUO3NP5/yc5+2j
Tuj3YVD1veNmstXNj5EsJAP0lodamOsXR3BKPIQF9GQ0XqpzkyNF8h5RCVLyIjS8WE1kGz8f75OL
wwQCX7hF7Z2/jYtvRycdk2eOTePKDvvpTmkeMTQjsWIbl4lfjOE1FCTQzRLXrilka15ZD7HGujsM
wD25/feC3AFAco8W3/eG7AxpePPxTXtc41Gvw1Q+gj3BcjDKdFAh5AOurLX2C8v1QBkxoHnb/Wzc
HrbwDb58iCoLShXXtzfZtC610h5j6vxUrKi2Gr/Kv96WsXV7WL0BAQjHX4bPvpbhsaIjTmuNcW5o
oUoUBKpFdp76MjiDIeVP0aYYNpJRDm1UqzGX7pkczQUFBPz3Wir4huy+KIYhtirjqRk8TCsaJ29K
fTR/usy6XwnxiyL/OhZZaCcknPLHvOwlhnmjjsF/BSdB5a1eZDfXv6ICSXSejM0QgxkhtOcdHKU/
lrt++WYaj5qi+k0zBR12Am5fucjZhnjuWi7/JhevQincjrG5G+LxD3ND1/QLJW4B2rOG1mP2Cqab
bDejO2X4Xh04sjRlw+teSRcZiqp0teB0IV0l6hudfjF2SFPTn7V+Byu+9EeAaQEDJzThdG8f/KMl
530kDWiIGDLkhLrX555R3nTyiUJy/cuyTjo7FS06mqO/9v3utqj3CuR1MnYtS7+WBTDQokAGAA3j
mEyHNnkazNeaAcYAJBhAhl46xW9/fDPYU92nqGjcV95PNCEp280SNZOdWkihzQV9/T6dhljPppPl
AQ0CNPLWW6W794tJJMI2cgV+bpTCYZZwn2ISChIGByCH1RC3dqn/cg2mnlEv8hZw/Kr0z7iOjAZk
SYZ1VwDcYfTdJFc10OHRutmbExt3a5JX7XM3oEWVVpb5o6/ztvTJXDqfmqrWWwAzFMzarbZOIjOn
eh8Cor5QDppattUha6xRPc29nRt3rlJnT8RgtQwxXuTyfX9AKMWgFggmFRRl1OuP249eMevWgo/r
q7vmMB/zJ+PoHJOzugOHI2ggfDYe7LtPzQ87BZNw6Ehq05v26/IHCJpMqDFTq16HePja5nvTTyN9
VxV38/xzVY95N/rOiXZhoUkC1o95Dz6uoWMsBbsJWBYQlbpleTFmOPdIxjJo7STxR72ujrOTTF+c
KkljySviF/nhFV0IFHW3qBvqAWYozucOTD/dUcccjqOfCqcJB1Qdq/m1MtcAdOK3BW/4V7Q4sHSA
f6LCKoI34Z2CekvTh5hUuhEUacF8a1rT/W0pG/4VBQoYItT2EDKL/lWxBjqoTjnGXXU3kG+J/ls3
JJHeRhkPCcaFDMHHOEnqqCm4jGLb+qpOcVeeJ7pju6a7Z4As6O8wCNO/2P54p/cPtHtLMYB9+5Cb
9v7yFwjeptbZmo6sGBGln7N0fKC9ERb0d1ZgJ3o33LnGcEfZ+HkoZFgNWx8R9R+oK9+ZB07S9Stt
s173FNqNsbK66qcmR/iCzYDk5fb5NqWgpIBKPJpEqJdeSwFGTdq1Oh1jy2rUU6nT7mRhk1gynriR
KqOqhwAWABCYyER75VpMQqc8aQtjjLG7tzff3IMdNAEo2l+NYHisTYn+6/xhiQ/vUpxwd5kxDWNL
9DFmBCu3/0PaeS3JzSRZ+olgBi1ukbqQJUlW8ecNjBJaazz9fqh/Z7sSiU0Ye+aip83YVp4R4fDw
cD9+jhb0EayxffNN7XR/O+Zhc85LYXxklJCRfUVKHUV3qQNJZrOBsCfYjaNXb6lpiA+Mb4d0sBPz
FPdpuxf9sdtXAnO4quwWr0VkxQ+ZOEKv7gVrI0TXCRZA/wmvTvcAZMAVF//A00etArN9SYTc/6UU
sb9Ju1J6yjpPOo9V7jKHrcQwG6DVAAFPPtZ3EmyyP297yNVnzq/gmfU+Kg3T3vy11ShGWw1h3AEf
V04BvCSl753qeo0t6coRJzO4ITU6RPX4f5ceIvgDQC256fjStfirZ9Z6D69Lx6zD7eVcXQLvdigv
w/c8FadmMVkR0sjrhrJ7KehCb2Ml+ZO2MAKq8YBKVZBtb1tb3DxI7f7H2rTqD7mqHJpa6pEwvehW
6m4sPRZ2YwzLe0mh5G/D8fvCaDNNU8aMzM42MI2KsneLqnuh5WAXsnsXJ+3WCMaVy3v5nP5jZnaJ
FoB+QgXerBff1D4z2u7eya3lr8T9xW2DAAAiYXlK92dRKRCbLg/8lm0Ly0OKhKVelHedKe1un86i
L/zHzByk1VhqZLaMlb7U8u+6vesQEm7DT4Xcr9hZWc5c2NCIxlwTNI7GZFLZoJsRVo2t1/JK2Jui
2kXUo47EN0Q5EnQPw4ezIJtbkRxEbt+9iGHh/5MZLoymfum2difq7U4FI751A3nYIi22VkVYWCF0
WXT3oKIAvjR/0cc5KgZGEvcvjVBtzJiHoF7uJKambx/Y0gohUCVSoG4Bs9r0Mz58Tr4UsGtS1lPM
2uXqi1yhUB330qb0WVpjAhNP1iZ3Fnxkos5nkhO4BknzbFPlvIJDUB57UCNKYhdlg9ynGP4O/IzZ
jL4ejrdXuGZudnOZpaK0od71L13X7S1jrOwa/gA7d5N+q7nmyr288DEz4I7DUB1hZvcKPlXLZar4
Yv+SxslRFdsDza2/hY/ilB9NzD5ltZE7+OLk/kWP39Sq21bCfaR+d901eZxFD/zPUt4v0w+ukZYN
qGxZ6V+i+A1Rkp0UFeiQDCuBabZhlFpk5mTIyCgpAeOfNwB9XoWRoRayk+ZGtBc1F1YMvx63t51g
2QoNE1igp3755CQf1iJGldsYUSk7NEX7gxzof/Q0SFYuwnkd5d+1UBmbLMBOM/fsPgrHpuZ8nAy9
qdwu63B8SsVyeFKrvNr5mRTt3UTbeblZ4n9VdBayuLPDPhx3fg97sw/T+10ujrqNZHO/ub0F88z/
//66SSVlEukA33m5B2bQMz0gd7Lj+yMTO7It+9Yh0q1TJ6XbJHZcDZ7ooHGq8lk0D2lh2N74WiYH
U6buZKx8J9NH/iGyvv8YsFoT9w0S5hT7Ln+MIIhhItB5Rx9i01TfrSS0y+zgDoOtRyumls5eBzNA
RY1J4Kuqmk99qcpkQXIqQWuOEb62iaM+X/Hjd22v+YqYkwdniI/R+phF0jgt86RtPFwsieVjNsrq
sXP99qj1bG9gpuLLqNbhNjO9t8zlnDW/Ew+d0pxUN/oMjV1zakySznJAvEmqi2KPwB0CEF2rbFT+
sh2WLgP3aSlszTqWqfHCdlu5UrwzzUzYWsqoH1sNyYM0LaRt3QmvmhIlJ7+VXLZV/Fo1vboHiOvv
brvV7AJ5P0gwXhKTEcBSr0haCyOL2m5UZaeAe+bYmKLrqHke/VT96p8uac0jGqLmto9L5c9/YZiX
OGKOYByuZPr8yFKy2rNkZxT0fenmD6mf7vOqfDTE4ah4w10Wr3HWL3kS9HHQqQL0RcRglukKQVP2
vhorjk8ZFy2vu74a1rpL8+fx+4Yyc8ZgCjAuegjzdBDiOAr9CrLG6WGo9sXBf63+sUY7cO3ul/4j
WhMGnNeOrgzOVkVnR2pkF4Oh0ttespN+CJEdf9c/RYGtfPeePGXbuPYaIeSyWWopEorxLHeeXat5
ZEgl+sNO5z61/jZ+jO71c6vuxcaWHqDueG2eynrlGpjjuf5dK/gPoo4B1e+c4rdK1b4XmcJzqqbZ
eON9GGyzbqeJb2ZIiTu0M8tWstdQFOw4/LOKmlsMwXBponMOXBxE2axO2GcuktydKzuCYEJBFarM
6UONOm5U00tOSQYxeCvq4240pepn6QnFvvCM7C7zVMDzVvEpFSTP1qUakEWQlueq7D/d/qhmd/6/
+8M8FCQnlPOIY5dhObAEWjICtVIpN8eXLKmanazU2iFTurU60FLgmEav/jVFwevSFEiVFDitpzij
stMDH4jmyZKpH8bZiaTgLK89HOcVk9naoH+8NNhFg17KEWtr1PxuKNr7IRH3nVA8QJa0D8tsk8uO
pMR7QR82gDk3Zfr99uYurpgm1fQeR65wru5Ncbyl/RoojloBOK+L6msuilvZGL/lesQTZvQOaRCt
JPhLPke7jo2mw0sjfg5q0EW3F7zQFJ1AuYt68+Bq3kYd5Adr/FW/eeh7KFulv/eM3AE9sx35IYXR
HQZ6X+uf34J78b1zCZODIGU9Z5VxPctN/TGWHCNJ9oH22a0Ep4DIJdjF7cMAvEzOxTsxf/T0Ywmo
NnWfPPOb6HorV8dC8kHWSY+WM4As7erRY3hVrKid5LjZAydN+HF3w+iCY/odWcFazJk9QCa/w5rJ
XBTtbQvCzku/QyCu6HJXlhzTK21N6vdJOhzMPHrrdM2m56S4+TZAhS+WG7vXHMPwtmniPfdl9RSk
9U4Y1gpDS1fMVANAXIFkmHbF7AXWDrqfZIIhOaVYvI7yF19lYDxOPlktbPkDdK89BQ/L60+18ian
a+jzpd2fql+EQepFeMLlfjSRrjdWTz7WCsI+Ge6kKtqlXWwzry6t4aKnNHKWlFEr+h9bFGQvbSll
5pvw0EiOVN0Nr3Vqd6ptvelnvb4LVpvIC+nBRFHElBj/MeH4L42FHL0Z55HsqApyKO2wsSCX9X89
h+XnjC5fp3v3ej1sBoBoJQMK7vOAQsrtELP0EyApnMYLRaApc3ispTdhpDYWHxj1vq2Q6pTIjHit
TzGvBr+7NN0uyooUx0hTZrFbVvuA4ZaAR1vrHiQPDLb2WSmrjV5mO0Px7zK4HVp329bRSSxS2+2d
ohn3eZ7/8QfpYBGB4i6A+eFXhiBYPyYnKfdBEIsnxHxXPr/roDslUQaslMAieAbMon6s5qhGRpXs
1GXT8eraFd6XoN5Vykl0t4Fn/L59AAvmyEUhcqKuyxTVfJ5f0UNBKnseWbnXWptugM+o1I6llm2C
FpnSuhy4wLu1BuRCMkU0hdSYMq/Gqc8zU8nyU0KdJMOGYO1S/UfiAk23tpYW3jfA5I3XcPwZF79U
bydNRZeoXkNA/n9+waT/yGwMSrezfYYQxRI6YZCdPuhCBh6yU5i750ZEBNn8kUh/fCH85HXayRCq
39TMuOfTTdu3h9vbf/29T/tg8iABRAc1yyy29H6cehNjjaN/STRj56soQCf7BjhMY2nHInoGynDb
4kIwvTQ5CzFpmXlJm/AA0oSm2QaRUuyNcVRe5DrsduaA6pgaqumvSmUIsoyVeFMngWkLTb6mlT4Z
uox1lz9kds9koakHBHXZsYRQ2PexXzwN1hjv1bIVn28veiEAYAtWDJCKfP6c+GWo04WwajPQ3E7p
q/tQBVGtq8ErMoJpq22E6jGAnlyxs77f5W4GCftDLNjja61vdPcx6fdm/xOUxSAB8qRsG9nIt6wd
y/Wte/kLZ7vheX5EN1WWHS9zf6l+YKMkBFPjbuht1+3v8vgTc237QHxzzVOSnEn/POkh4J3VrNXE
510nouXlT5ldt2MJBePIZjoNuMdPCNRK4qZVTl17jItNkm/LcKVCOGfv+9cigHqG3khxYMy7PB74
lyxIZ03ZEZWqs7vuUe/ssTuXuWmHmnSSzV9FmB8lkAr0QNN6X0qfB0haah8NyGI/eE4TbUxv5Ve9
q3LOHZSfQ/F3qsJApXH5qwo5LzIh5/mMvFP8WR6Capd6bb8Vh/G+dBXhcdTCYCLhNV7CtmLa30rF
nVdLz5JrwKqm6v8YTd1tLVc3N0Xmx9vAMtujb1Xf+R85Fs/mJyQovkq1Ed3VRpw+Z5GcPDQ0u7c9
mLaNOibDqW0q6b8IOpNY1ZRKgsueF0qnK19vW+G9BNK1NvXB4TmTLDSr1EzYZKb+pFgepJSZKFk2
bBPm319x5JXT5P0kVXrVClbNpJYVuKIcvVW3RUn/VbfNPEAJ1xYG3UYaY61rMEczTQ4GnAeYNGdJ
P/09Pnyop+qGYLiQLStOojfo/LZi+alvzWzbBLH/Eyq64ayo7RDaQRWlR/rg8HGNytmLpBLERjAA
5/as711eS4C6i/i3laE0mcaFfxYKd42vYiEScPVTtZk08pgam91MUe/FYSG1igPX4qFQ5db2i0be
NugzbOTAXevMX6dgtJbxbvSgoQwgy7708rRvpbCpW9UR6q+yGtjZGvnRwh1HwICeERQ3s3fWLJxA
v1KqXtypjgt9RJgV24I2jaI/Iz44cZcc48iu3m7H++lPzr5cqHthXTeY9mDSd7amLMlaI69D1Rlp
4R8TRQzv46aE3dA3pY3YhOEub/R8f9voUtzkKqfVQSoFxGhOC6MTxGo1DjSnHLOvkBueCsX/7AbW
cWyax6J1PA9R7zG4U916JVQtZHG8U4HR8kak4DEvE/VWahVaa6qOVcrWqYYwfIf8O4zaSPXugwhs
u830w+8y9cqVWDLFwNlOT9fqpIdCXspT+dJ7XENvTPgVNSduLTvKEnz1tRxWru8FF51GeGCcIiFm
On2WJYFkohBFH8OJSjjRPHhpbEso1ka7ljYRdCUtl0lzA5qdy6X0iQCge9A0R6xbp1OVjeF/792T
7/m7fHAp1a5KKU2bM9883pTU1XhbgiCeratFPbupc1Nzem/rvUxNFuKOaKM5Xw80Mjfltz/JWvl0
4dMgA2IM01QYMiLQXK6SW6Fq8izRHSv4kiZ7MToE8FkMXrJJo36lx7Bki9IlJNpMbljKXPZa7guv
oYmkO0YjHwKdllwhMWAlHJQ0sS3/699/f+/5HRpRFKPRkrhcWiNVhVCrkuHUwj20zVq9S4NDlqHU
KkfPbWOeLXWbZGvaj9duA48qO8oEzDRN9V7C/XC1lIUZ+NrgGk7idjsvldpNq/FesHREDPtuqytJ
uLHKfk1m8/qbeOfz5qvAdRjimn14UHiMGe9V05HLaNjnUngso3BNkHahQ3hpZVZrHwTYUjI1NZ2m
8L8qXmSPEgwlQrh1zWyvVO4WSdWn7k0B5G75TuUKduv/asNgl68RuV77Er+EmE7mIEpMQ0zH8GGb
DaEIBbHxTCcvxF0S3FPyzofGli2fNuRKVeL6Br60NWv2uVZVtDp3hZP64RPqWTzD9Z0SP+bxuBZ0
Fi6NyRblVRIiRj312brivlMLrSxNR5q2VGiD7wGqhbD35dG28cpoA4JUvvMSHXwDgI97vYi6t9sf
zpIrvRMeYJ9O67w60kfZ4LZdZTqCD1+gWNedreSqerhtZXGlYCgAtOGuAA5nvlR1niqOaWM6Xvip
z3PbTzQ7Vh4TqFZ7MTmEbkHkM7dh8PO24aXTpOhDMY16A1Jek2d98BzZaPsm99jhrEiK09j1/bPm
ifeG34v3it6Jp783B3WLyW0I1xgXyqW5SEB+sY1G8/1GFITHrvwW+DxepLUiytKxfTQ0iwBWr2RD
UQym08LdwJOZ0Sv79lLWLMxODJHEoekSLIiqI1uvg7/iEkuhc1Ijo/7ITXRFkd6DpVeFWjQdGGZs
91f73Dwq4wF6J22tqnadg05z8fAdMUrF1T7vpaRJpCV9I5iOlf3jpjaZdONt42G3SXu70/5uhpfH
BkkY45jkn6pIo3kWPgKzZNNi3XSSiOF0NXPLDQKn2kqQus68EEuieQ+xBN1dRpwu/ayt9aYvy8pw
UuFL1oubwcw28bCylDUjM2fOI5QqxaA2nFD27aoV7Vy6/18bmTuy0qSmC0Wfk8beRs4fGFHbQjx7
25cXVkKqxQtwIlZn3nKW3VkST3d58EVnCLwjVIpOUESbQi23t80suDSvKEINBVwRjtTpk/oQbEq5
67SAeXxHD4Kt5WWPuXeOVMiS1LcxhvK56lfQmAvRTSFnhV2CO3Gq5F4aHNIxGYnYopMbB137bGwy
pbSttQrN0u6hg8J0I1kjePzpV3xYVip6fTMko+iQO7dHM4i3kZAae79f6/UsGQL2Yk6PGSgzrq55
TxDFWmb/QLt/K/Vik/rWU1t2K5Fn0QwtVdAvBN6ruisNTx0aacwojKn6xr0ffmq0L3/vCtw77/Us
fGGe3ft5JOaqVYlOUtT2UO7Ttt21+e82fUMdbq07PV1il08JRNcnaV5IKSZls2nBHw+IR5FJH1R0
vIfava+LbFvoOsW6u2blqblwJzA9Q3dwCjvUU2aegNjhKIZGLTqC/kN1/8ATfXvX1v7+7LauJDlS
/Y6/Pw4PZvb9v/v75FlTQYi0/T1L+bBRSi+FsV60yJOaRUXQhHUissrj7UUsuRf1LaTx4CqnvzGL
zYWW+GUeSqITZb9jpdjAMYYy20pes3jkH4zMYrOrSQJwHpmVtAHUwe0jfuxp/ndF/MZ8wEoqsBRm
Pq5oFqPlyvOithZFp26rgyJ/T/vGjvRoq63Juy4FUEI0mkjTHD4kwpeOrAxgRVuOzoGrPrPd6rUf
X5ifVfR9sla7WHQ1ogy3AsVdKBwuTbm1x8O1sojVEyvTCJP8Gphhadc0ENFomUyTunPYt6p10sgT
X3SYKPwu1+qLiJiCEtqxF+1ve9yiJSI0dw/gJGLA5Vp8QRsNn8anoyv7RLW1guco/EZrE6hLpzNF
Z9rxcPDTmLo0Y0Zt5ydkPo7WWHbzUEs7gRqx1BroCvk0q1dy6aXviG442E/e1lD3zqJaHkR+plBC
cAwXLTw61fxvdtma3MUC0uYd0MttQ2oIvmB2aSchMCLNCKYOf3Gfer0TRNpgh6m5r7U73WrsOvBs
iRGpOvPOvRhv3TXp86V9hYsWchrIwckZZwHDlT0rKKVIcoa6ttXmNTOfrAhTw6HUt1n8fNtZ1qzN
nGXUc53RoQSEaeLbpZrvKk/sEC+1TW8/CsOuqJVsJVtdClaUZJBSmCozQNkuHUdMo7iUEChycveg
Qi1ndu1Btn6HZbxp1f7H368PNDsPavwBDNHswxaLMGoZ7BAdOFCAK1tOQw3G9IZtWNhgMG0tiFfC
4+LykHmEpJDRB96Zl8vTQ0+R+gxHlQEGyzBCtCkKH8mRqjNJ5hpqYumzALJLhOQiJpudnZ+phyOt
wkpycvQg9DvZvdfCFTKuhTYx6cQHG7MvPRmDzNIi+lTIFtjgvfj81E1tfu4kaTuoiCGlR/phbfCz
XuO8WNrLKfcjn9EYK53f0NyojVwx5TaV8UbIAzLvZ6cLG8RKSDdXwubSTsJEgaYpKfv0MLw8N8lv
lWbwsKVDoO5G2mta5Ju6Sla8f9mMRnEQsuSJ+vDSDFcQfChSQ9Mve1YapvUiu4vXOEWXrgCcgU4l
qGYKgtO+fshsqEMWAn0Yyem8YoP8oycMdmk+jf3Km3Dh2lQ5F1RTKcYrvHQv7aR6Xgnq9Bbo42i0
e9p1Rzmr1oQSFlYzhYmpWETFSJ1XbUZVGvos7UXHbJJ+5ylqtVNGyW69fuuZubASERcOiLcNxUXI
sCZRy5m3Z12mKX5HLqWGn0LjfqxeVlWilk1MVBkEQdoMs4/W5cHUuA03NIQkFrLX+n06VC2iP9XK
+awZmq2lN6soL1iso+d/4OvN/edBW0nSF03QiZlYUqeB3tmFyTyUJAfTWoYxtc3hjvvLTtc0mxb9
DHariSWVD2TuZ4kQCIHf+ZKjSC5Cj4Olnuiavt2+KhbdjGc6HQPCADRTl87cMd+iRVIuObHa1dvc
1aKNoGrusR796ldgAa29bW8prk7ZJpTVkAhdzx+MldVpWZNKjjgWzQmdu3GrakW4odQjUisS/J0R
JBrarQWO3oaMVUhyDndZt4aAWlr5VG8WqYwhGTN3+doKyHmEkJQjC21Pvq8s97VNt7rQvKwseUpe
Zm9Tng4msA4eXSYM55d7LDN8OED/KTnjvmRq+a5Wjn5sH6LPpIz1imcuXB5w0U+IsqnaR0y/tMX0
mtUaHbZAftlafnQHEgzUfY0836vql9srW8ijJkQB6EWo9hm8nC0sZ4y4FyvOMkucJHUEE0iu/m1s
8q2pvDbmSoxatkZzi+gugw2c/v1DfJdoWRd+ydJKbuBkB/ljtVF/FeVWWiPRW3INLqn/Z2kW4es6
JPgnWGoRKzZ+5Mm3Tus2erpyVktR5IOZedIbd1YAJy1JU2W+wdW0Ef3vyHzfPqLpp85976ONWdT1
erhnkVTEH2zzkOWHxtg91OOm+dXFK6tZ8jxSTsj4IOvko5odz2iZRRtlPamEkstbsxrTnWoE5YkU
tdmkSe49IrG1dkteLQ+MJNkm2FmwNLSRZ+5ewQlqhGAgHHkcbdn1Tp3Xfq2bfW9Zp1bN7WD81UX+
6+09vTo3ykxTWCbHADIHSP/SEcUyUNuylQVHSLJHoTiFYvJiadVaBnoVNiYzYGEn5Mj04Jw/GaDD
ESzVFZw4KbaS9Vn/ha5OwZwUo3fevgmKU5+uFFMXVsZVQCOXgSXGaubv9TQaGWpQRf8cAUGaZPLa
0ba6FZdcMzK7cgaCf1tEsn8OxJMf7NAQUMyvf31CF+uYbZ2L4K+SaJjw9Qr9uD8dX/Ca8MLV9Tw9
lD/s1cz1hMLiUdcN/lm/S/flX98Z/HVAJXxNlJynab1LH2uDmD9vcBJd+kBN39beLOOfuN97/V2d
/fFQADfbv3frqW4/aTrRaKYAdWmy0NUcabrRR68Y9LNVwjhsbPp2JUxcxdZpYdSVprkSfrg4i62d
59MKqnX/TI69EcQIzEdlS8nd0P657QNX8ejS0PwZJaamLlQIwp0hXuHx+5YEZ1c/MHi4EdcQXtce
TSVoIgGi8MSari5dV1BgstSSc8BnU9DBiz07+Ovbgj/80cjseNpKpUAyYkTw4amysCBU+yT5648T
K0zDTmmtec2M6w5a2LahmpxH8zsEbps0vkv9lZO5RlVMS/lgZLaUuvUjyoVKcjY8AFNJt2sTY1vm
0dfBbO+tEBrrzi1tuVF3/gAKUSkZMcyLMzjFTV/mDCOtlS+WDlCf3r/qRM7DuN+l6/t+nfVtGgRn
yz/nmkGb6lCsjbSv2JirEqnjoIa+5Afn3vpWitZm+oaLZq1OvWZldt+rkW9lVclKSv2LVuU2ClyN
XNq3P601I7MI3qXVkAeTETSWAsRmpKHeaoG38o57Z2G7yF0mCRigEmB8+LioDV6eSiUHQYYueXKu
2tiOTP84uJ4dqdAab8wmuhebfJdBRgEzwFnK3qBzVeJy31YJeO1oE8W/cZ6jWKknOcjtsey2tzfh
OpDxPqftzC+kfq7Mz9MS/S4Hx5Wdc7UCOmwI0b6R9GQTIO+5G5QmONy2d33fXNqbnSyqLJ4UGX52
Rhd1q44VdB//SwuzY43ixh/rLsrOfeRtdP13sPZeuM7WLpcwu5Zb0R18TWMJ9DPbprTLEDvCb0l/
LjN9S1l0p/crF+nars1uaUhCeVLmcXZWMm0rafetIa7s2sLHcOEH079/eJZYXVZmjRtm50Y69KPl
jNqdFq1RXS8aMXg+wvhL7cmYHc2gBb4X93kG4yMvERq3X9ucGOKm5e+/97Lp/ueJzgdHV/1yNVEg
Zgy4Ftk58aH5ZGY+UB+YDlsDQy18PLSDSG6oBCE6Np9blipw3AKjw+cEvTFjY37tKmYt18jkl6yQ
ZEBzMKn3mfMnflXHVhOQ1ZwjYZfk4jPUzH9gQwOzvgZGWXAzToaxOdh/6GHMB2XTjkHkVk+zszWm
mePqvry3gur19tksOMHU7pSoIZAcAXy5PBtEVsxcTdTsHIpederRXP8h9F1o15Tv1kL80tZ9tDVz
uM6MZErD2ArGL2JRnjTtn547WU3XKCmvYXE8GqnYTmUYssIrLs66HaictDpfqCHsYzKCzRg1h7ws
N4oSb1sRydTCe4x9/VTVT7c3dCEeXZiebShFpWRihuCroitu4/vyNiYV9bNdHf+ywtI2hPjcBMNa
t2txc+FlZlCdZBH5h8uDlCK3kqIyy86V3ZvPsWj7/tFoT7cXt+gt/zEyf6VCEAGXSMuXLMIR7OZf
mhAR4dRo1zpbS65PqYSyPqPB1PdnmwhOFC2TZsAra1+9U7Ks3w5x0du3V3OdzU8lNMhDptEQZGCn
f/8QZWWz1CLV9XKyJ/qCQuL0RvNAJexnwFirbanyyut7cfcYBsEf0YSDIejSnpI1agrlf3Y2gyzd
RcOY7YS4NPeZ6K+Rli1tIPyGUxNm4vWax8IqajS9VKL8bBXuoZIrxl5drQEjc3sHl1YErIjgAQSV
GYm50zVSwi/I8nNlPg06ip+8hKqk3d22srAYigcT9AucFPF9dk51EJuI/NT5WRUP8Dhj4b/IuyiM
kBLCCA+ly/wq9OtQiP2yLc5RkD+ZWexk/vhblf3fWqr89dUO3QVDNLwMID2he3vpBE2cRKlkBck5
DL8L2RuvAtV4vr1f16dyaWKW4066bk2bhcmZZl/fBjZDFlL65baN6zCHDeYdKNQCNMUFLpcx+shU
lDo24rY4uToE6V+K7t70XpT4IMJPI6542rQtl3n7pb3ZtsEqTNtMxp5FvUK8HzZR+qUzT+KaZOPS
3pENoYpHTZ1SzPTvH2NCxP9RwU/OOUo2qac7cXCvQs5we/eurZAOQXxHPQwmGAxdWjHDzNOFtE/O
fa/u+uGlVdPtajHp+ogwYio0sxWyIrKISyNFQfAsdB73XTFust6w1Y5Zg/ZP4Pcbhi2zQ5XFK+u6
voQuTc7idj3ItdG0vPRDTdhI3asBSg+H6NbK9ov7B9MopVLKPcARLpcGsCjQe1HGTqfuEiakLJgG
VjG0C6sBeTAxmr7TVMxpy4ecSyjSjeQs5/HGcCVeZQlFA/HT6lFdRzii9AdLszg6jImY1xqWrOYt
6O+tbk2r79oAiCzUBEgO6McBxbzcMNkUJApKg+sUyTGNqv0QrMHzrjdrGkeawJ/kXoA/Z5cbvPaK
lFeZ5QhNuYuEVy8ZGe5O7yZ29tsfzzWbzYTFArwEdwsDSTz/LhczjFIOoWPhAqP4ldZbS3yl4QFn
v2vLgy2M8rEV7hh2FszhR04lIa/PXnlS6mCnrQ3QXPsh9SzonYFtTdD0+aReHlrNqLQjdGeD2Z1z
o413Y0eboLTE5Liy6mkDLyMgxHITTxYNYqCW1ixm+GUI9jWqXXoh9SE3f9d+uFPq7NgL8l2fxE96
KlLJr+w2/gFp8ZdMDlcmzxYWy6ZPPQoLkOoVs2EH1VrFK0dwcqXdyso58L6k3lqt6TrO80BkQJz0
iDufLuDl2fYZ/MFdTYW1UN29pfc20dEbrP3gf2uU77e3dGFBOCqNkAk/oPNkvLRlamWh5K0XnOFs
/BEb31LpOUq119tGFr48AghXJXcko5xzksOiSuqo0CLvHPRFsx0hO4PzRF3DqSxsG3y+3Md0MXGN
eayX46YYB4rToO3uYWV5UKqHUH2WkhbR1R+3FzRlD5d+yKuXDjeSahJTj8osu5ATuP59V6BQZ7bb
xK9OFKddpdqjELyJ8z+FvlLcvz4l7DFUP50SX9hcEKXxSZlH3wrQuByOqj+etVxwLIg0bi9rvoNT
dZryBFPbEzkX//XSGQK1H40gaihyBknrFJVQ0EJK0r2YCeTO8IZuQnbjLz8pRu8ovDBhAO6H/5xL
tiahF6u8QsNzld4J0peppVT/ub2uuf9hglnYSb10Ymi8aixWbmCkchREZ99gPCfrvU+elqyNaV9v
nsZjA64hHF2mgTmd4YesKejMENnBOjq7QNhMsBWuIe+GtvuZwVgYIpF6e01zl5jWBKAI+jDAUgbL
mplDdVTU4HE7GxUlWpjkQ2Zb/rltY549vdtANNCipjSpB878wWjMICytPjqjHL4ZciA52Xe9f4LL
wO6bz0lpt+W3v7fIZC93CWknj7dZJXNM5CDJzSiGRV/6WTbB+IR0bvdoEti3RVWGJ9/Vh0NfdNUh
Kqo1Rq75Zz2tl1sFRifKFzCGzNYr9pDUlmIYn1UL/oqwNo95o32tzW7bdP1BGe9Wk56lHQYjqE97
zKCvMbvQ+rJWAwRT4rM5ItjCxK+ycbt6r4qFYcdCFG60WMl2SSm6KEy11cr3fpVFsGDe4WCTCWPU
8uboWaERGrPX4vQ8NibJalCUB02K242KXMzWqLr8INZ5sYvkvDlKOTTftteH1int+0axUz0ddqhR
ty9Z7cZOkJTZS4yA2koxaeHjZT4fUTRS3AkTNou1rachfKNI8Rmlm2gXC2r5LdaEcqUuccXb9L4V
k6AkBCZgKeeTSNCIpaZUmKgWf8nyP+EjeMfsoH+GiNG9j+RNjmbAb0U43nb3hZgxweoBPZLO8InN
PmJLQTpvlDj+XPpTtr/9B1m4Sz6FX25bWXDrCyuztFRtjCyh3xOfo9TxSI4iFNWNz/BhFVpsi2s0
P/rsbvx3I/+zptknrCm14eWhEp/rROs3nVx6cNdo4s6NlXHnVbW3vb26hUAIVgT6Dz5dSF/myUXr
RdHE/xOfhwy2Ru77u0RduX6XjollwfQ08abw1y5jrRZHTcUXFJ+zJkc8VQytex5F/l0qxcZTJsej
nZdrmebSoQFSIRiSVk/c95c2qSAFdZTgj437NOxQlLWl8adf/Al/396+hQgEvz51H14sKvWrmZ3B
9AvRKHmGV63AUCmKYy+I+VX3uZsWu6ETtBPlVv9hyIQfoGbXWmOL1icm2OnNDMPIzFmEiOl0aHGS
c9FHez/u4KMv/jEK8NnlrhXKT2Plf0ujFY9Z8lCSa+qPFqUyRkAut7ZTuwIcq07lwY3sqffZ+89u
+cnc3d7ZJcfkhqYXQzIPzeb07x8SgjTQaqNDwe4c13cVZDSKd5+vtfyXPJPRyfdGLhOHc563TtGa
bhAnG4FtHAEvIFlglHa3Jk/5PqryMeOdvmpko4GCTe8S0NOXi0HMR+2sJE/PQ/4UIAKYeuIGCu6w
elZEW0zh28v2SQOm4Fvp1raQP2bW1hWsXal7doeepe8qgKxrg8Ho4LHqvkr+EY3Xu3xcexkv7frH
Hzrt2Iddb3J+fhtW6VmBRJeGNdro+zFKVs722oV4zMD7NMlbUv+bD+OLTTF0QwROTG6/RC8Kb+5R
io9Qk69dS9fLoTg/kViCcYXtZB4G6qIBzZiL6blPMluCs0mQfhTN/yHtO3vjRppufxEB5vC1GSYq
DSXL8hfCsmSSzZzDr7+ntfusZ3r4DrF7sYBXgGEVq0N1dfWpcygR58JmnCDaADxRG71IiW+KAu75
CdCpM+k7zYuEj9sLeiFdgG4KAK44JFEhvros5gOawSY9AB6n9rrcDe5Ta9POH3G2R4LgRe2wzWYZ
nNmQmBs/Si1+qpTanvTfQ+zd/pIrCAO27cWXcFFr1qtSkCGedNQNR51cIJ4eOrf3ei/dRY/mvt8p
p6InSU+a1CuL+zkh6L+4/Q1XD2z8N3DHaqkADwJuapSYne+DG9mJS7rv7f3a1vsCyVxuvUtfuRgZ
160gZK2FGOl2ruT1x3anutKz5RV7nHX75Cnez4f+0G4N9xHssZ6wAWvwBntrEz783mZ+TdAWte03
hZO7YBv2jJVwen1S4ftw38FeYPc3nYtz1VjTCkSo+bFKktpLlBn73zRqW0q7biNqVHGbSA/cPG/X
pmBhF8Iyq5HIuDMY/JVLmVOqy5Tmx2QWSFtuqs6uU9K0u9szvWQG7E0A1bO+LxQ8L0NKJiAtEMcq
P4pamuLmA9UItbirIZoVr5VjlsZSx+0Dsli4sEJM8NKUhVhuWiWi11iDrE8DWLTrj0pwAJMa8DjV
m5asBRj28fzqYtkT48pFrwLfDTGb6QQIVZQfU+iziZUnDJ8GHKM/AjSxBxIaylOwxIZHTdoOKy3f
Vz0LbAed2eYrNmiGDFqgYvNjPf+yok0joYAdvqVVCzUhUhVP3fir6L2wW7lRrNrlokcAnbaEFrBr
mbpnDJaTNY9FtJP2FtYRxLLnDvyP048C2iC3V9JSNIcgDp4k2UseysSX00vlYs77qcZWEWpqR0lO
8RCPmpHUFGtvbEsrCc+zjAYFqRXU3C9NReo0oGFSzY+xBppfK4qETQeWHGIEw+wVVktdqhsd6Ajz
amW7fKWM/JI6M21xNcUhq+YUOPb8GOqarSTqi6X/aAdPsqjXq+1OaiGrqLozeDZ9a3JwvxzGfSy/
jnV6F+j1ZmofUajfyo96hVvm7Qm4asllS+7827ipN9RYMcA7gqm39rLhNNI2jNCmwri8vHB6tNwR
dxYcX9bKafH1aHY9KKyzDTQUEHThDA96W1lVjkHJTiik7B7AgR580wv7syaSjcoKae3UlUlJXt+g
dmInDtpM7NKOvdBjPycO8ik3WElj2CK4+ijUjlBNZ6BojYtsbd3qlpAMCKD5posLu5ge5swr0nwT
kYpapJ7XaOKudwA6BdkkAKmKkh//Wg4tl1HuwN52pOmsEaMOD4ElhkSIqu3tmb4O2ueGULK/XP+0
VhpZTVrA+nrzECTGawg6r1o17VpcGUT1ahCZJQZTZgS3aIC7tASJogFVFAA1rC56R3Wps/s0i1YO
2YWFe2mFWz9Np3dRq/dAdhkWksDWlstPq6ps3OjsqZhJpEEWrYO4geBCVqEhpaau1OYWpw5Vb8bt
js6ury88y6w1dZiFkY2oYb2gUFtLd6L8cnvSroMWnETvMeKVggoCf9LGldnkgTgUx+HJaPeVXWpk
juzgexKtxIHre9OlITanZ76YcpVTA3j8Y2uhLd4Ryk2ve9qzWK9s+0U7X/udVbjh0aWdKVHUinYi
xqzVsJteJepbTWfH9d4EEe7twVtc8We22Pyd+RQFbWWWIWy1YAdS3EmK7LByV4sh1zEDQ3dmhn3G
mRna1YIamCPAXYYd6gSt08A/he7ghK07yt5tn9bGj7vNmaFZZ9kkFUc9/m1GFIXJU4r6n6CvEt2s
ucUdzVOXZHmZyoB1dQW6ufI7aow1keWRyEA797kXTNLDpIQrnUFrDrLPOhvNZoBeVqrDwXpW79JA
3UKI3dGGLWoUxFBWkN/LPiLoGgarsfP0tY00hsBPazA2/g7iD01uiZYRLEYpi23jcZSGlSW57N0f
g9z05TNgH1OFQZW0dxqQxqzsZheoD/rp9jJZjo6gV/2fZ9zs6T1SqwjEdUcaH7tvmmA+T6070B9T
3W/mYWshb7eSbod7OlqkVtboVxvK5SnKdsQf49wcgp83lXAHL4+AruckLpuECFqCSn4N2CUJ9em7
IU14rAAG03BpYoHMUqni10DXqaNnNN+brQCKTwFM3ivDwo6eqy/TwbyIWxKqCCq3V7PQ6oVgANou
u48PlS0YRHhJHjtfzsj8+F9ssZ5tJikFQAIX6jQla6x4wvEQmZtY/a4URAlGW/ebwW7FN9lEjlNu
/pNNC2U8VKdYe+Tl7rFSnCKNhljUepOouYH1va98GRrQykkYXsL5c6xWTijmBT+iYHkDuBqlQ7SP
ccdwKUlN0GcIsnOZP0aWdddKk3vbq6VdivcvYDtYzfmKO2IQUxAY5ibWsrFtEQaG7BB1gz2Ij1mQ
kqj9Uan/7gmWEQdA2xc3Wwa0Rm2P2z1WR02jaQ2In4atrbQfUvMSzCtblJ0+ZwN3ZYPbJGUXjUNe
COMJWnEgJ0hs8GbbffDt9thxAecvK6CMBiqG4TR4odpcKJM0qKPpFLSz6EeonDgoL9NtVUqZK9Sx
fK8H07CSGHFZy99G8egLcjdwCGrcwVtZbdehcDqeolrVGS+/kEEvNqqmyZtjtf4FCiD1Ffjd0hsi
IWh2t13m61Bf5gEAg2XQV+HGx23ySphnIRMwsgMt7815KyhHDdjnot/1aDMdZHrqtK01/LvM5m+r
KIKCUguJDV9E17U6n+lAp5PanVQhdbvIEbofg74foufbDrLv51cOTECGDdwg0GrihjdOgICKrGg8
GRZKLmZQe0GR6ASPWqKtBOraFXFpNnFDR7MaIOSg3OTOLCNLpiEHTuw0hUpzspphjIlGa733rGia
U7x5m9AHnMIJTDyBXoTzfxhYJNmspoX2f13jIoyazomU9/J8mssasMXYMTNrO7bZZyqMb4rSr8nb
Xm0Z6MDgAQbUBqDEQZWLG17UH6qsr/ruFCHXmTTIZOABuO7fhehXvqb8djWVzBZeuXF90FAo5Mtb
kjLXaSOY3UmPBy8vZRA9AofZhztZXhnF610BU4wTGCEaDeXAfl4eDUUy9Eaj1D1eszpXH+6wXDdq
MHpd8JEaJQm7knRR/NzpwkrOw4VvE5zLMsIpjiM2pHhWvzRsZFBaTgYTaullaI/xuxnt4wiwIOhH
v/WBtlnVVVkYVDAqAAGKowK9MrpyaTDFRX0u8lg81UBnQkcqiMoneaS4xvcrZ/yyJTxoAf0G3Anv
mhnFdZ0UVDzJ8WspA2m3oSFKFsIaAG5hCNGIAx0PiIiw0hU3hKEUj2M0W+IpqY37Um5dZElHtLRW
Rk1aSo/lSN+LbOWRd8m5c6Py5TBKYaTFHTAIp7CJ7SbaieEH9v+kvP/LaAZKGMCrcN7CPwAJubOW
IlHsqgm+RR8iJD5l+k2XK3tSVk6Fqyj21TrJqEoY6QBOpktvyjZsBilppFMZRW/ypKKZyclU6V6N
+iPgDF2ku7f94ouqWPeokTPcIqrILI/gHAt7KRSVUVVP2I3eDH03dAZuzNSyczklFKosown68a70
KzGBONavFfPX04eKBHBXGFUGYZPZmjq7SPV1IBSaPpuntukg4HOfF8kmr/FunrmF6Fvx73J8o/NT
vqmULY0TV9d/CGhzWBkFFlUuzipU0lC++CK+YXV8bi9aU67kQaoHp1SoI4aQEQ4DckmMhbSGm7uO
20DPA/eHp2UcVWgKuXQ4NqdUSnU58jNRJcrREh6qBsdSaQfJy8rYsq/mvMLTPPILAC3QHsdjBAZc
TTJj6mJfaVJtH4bV92GIpftkymVPy4Xs1UplcMeIEPVqUnHeVZL+0CRDs0/y9qDogryScF2NsoYB
RnswCkToj0JJ7dJ1rVRio5TwPb350PTPQz64iaF4K15fbSFYgd4Ke9di0BLe6wR9PVL05XXoZL+N
h955H7f0d2wPbwVUckvbJKlrOBYl4+MqceP1+fVlHWEd+Cy0LvDw/lKWAmjO97E/mgnp5mcj86Pu
qTVjoLF+F2XtyngMntY0grjrDUNXo80SKBq03uK9i1+/ogyZXQBpYz+pQlebwMyn5c7KuLLofbGa
OBvsG852KrzCG0jEZu87UivZpo7lxgXpf5ekfDFW6ivL43jmEbdWhDjN5V5sY79zh8Glgq07nRPa
UucY1FmDfKwNH7cnVU1AW3QHY8JISaB8xJG1kl3wHA9/zxAoFAE8wDP818v42egpgZV14YB1gRLv
LjmET5bb7wEI6F3Rqe+GrfAMzoA1UMVVrGFTpiBpw7MNBJG/NN/PjMZFa+iJDL8oTmIbjFFOZKQ4
j1vz1MTJj0xeK4tdRXPOIDdraRqhfhVijYR5SDIr3FP5vda/62W/sj6WQgnyNMY7hI0OFv/LxdjE
dZrI2hj7saTiMU6H0kiKjNEeTHGNom3NFLfujSiVQWwEU1PqTwIEMayA4LaxtkAWtxeuDmjJQIXv
Kv/UszAZZznA9hI/w0La6FH71GTKXTzu07TcKT8HudoJqXCfGGssvjyI8q/FeWaby6HSQKnR/WTF
vmrYc2rHplN6YKmqg/dKuKtkYiS7sIe4L8G15nZUWVgwYMUGoS/uoqxllpvHsNZiXeqxLUSj2CXV
dLLU0SIp2hmUrqUrY7wwk4DmMUpfXNSASeWMpUWLR7MYM1lDuNvGbfEkAES76U1lxauFfcde5SEm
aoDWD6fR5erMBzPFh2AupQet8yvVjRWUa93sX3KosHlj1UGg45GzoMGAy91SDRzPOWgRfWTkW8F6
SdJ7akorVaarrJ4ZQX89wghEBQCTv3QGr3511NUp9cHAPdNj3NaOIJ2otIHqJRnL1lGElSSYr8z+
5deZSS6MJEok454OEv7iNwD4UUG+54759il/SIatE9ki+rZZazPja9F/G0XhAA0H6M/iG6KkfEaK
GGXUnxU7+13cZz9Ud9jMO90uk13W2+YKjGJ5XP/Y41ZjQ7UK+GnY67u99VqmT5EIliRbrQDO3qxh
wNaMcZOY15PQUqUEm2lkQdMUt7/QtI3RMQQ/s3bDaOJqsSabdH21+Fo5fzzkprHXatqlFB6GwQDo
wHMlkjFxSmWwU2V0k+AzHLwatRptWDkdVueSO9BTPVXEccKalX4VHd31krkVXqpw8ml77KGu1kNO
0+wj26L3XbPGNMDGkkuUsGH+uM2iw9mpq6KtWMzA9+9PqpC7adnPyJOq3L0dOZcyJFzYEDw1pkWP
V8pLM3VWTkVPc+rnR8QIIhubtNjFMmkitxbIMB/WXoUW19CZQS6qZYAigB0f06nb85ZGBMK4BC0l
0+vHbc94IMpfO/HMEHccVQE0HGUJhuJv0+/SNw7mZ/YT1FCDmz5IGfmVEmX/dpQLMo92fpJs6eX2
Bywvn7MP4LemqI50arF8iomEJ0juKneDJ3qDUz23G2PnrJhj++BqwZyZ4zcn8JlzP8Lc6EDx+Yf8
+ag+lK4S2ePmaD069FNbsbg2k9zGLKNWy8A/TP06uOtVQOP9AaUGiWFoolPxTOka8HPpmIcWJSNg
hdIG3rUu16og9QU6QDCjQ3k/AlKU/05/1IV3exyXh/GPEW7TV0pIp7BoqB9UMkSzZ/09kmvJjqdx
TQhrKWFi0BGDVQ0B9uerlHlC8wYybdRvNYqmjP3kBTvl2DUvmr4P6a+q3k7P0N8D2bxo33by/9gc
f0xzXhqNDGIHiJn65vgQpJ+NflBau4EQcxWSSTw0slNXv/Tn7iftbLX5FqoRCX6lIL5vqifNelVN
jwLIdPujlqf3zzdxES/Lhgr8wRiOkAqBo1VJ52UQ3XLA1+kL8+DetrY6BFzagxpxFhdGgcOsibz6
ixog7UlqvYda/9i2eBMf93pql+V+/B1RaTeY21HyaALhVaCKY1uecdA+KcquS9fwPss7689IsL8/
i/0gJQQzC5sdMTvIe90es11PrJfwUVxjlWBB4Tpo/GOJ51vT8O6n6QUbBK2WyDTVsdOo+RpT/f8R
Cv+Y4YJ+oVqRWQ5wyLJeZMNNjn1NEoVkjvlK99Hn7ZnldZn/ivzgsGV1eGAMeCYgIeqENmx7HDGZ
K1r3YGveFP0zk7CaZK+yXtIdrV+Gxj6UH2ZzmDovFXZ4oZfebn/H8gr78x382apbydiJKkJJrm+L
2dYAm9+o812qT9jtD5l+DwhAWzZE1pwRCh1j0bDnEBD8HpPmSQi2nfBTz4h6WvmshdIWmkX+GR7+
XkH7uVRSgCb8vo/eBNPLm+0UQYX9AZe1Ji2e1K6yoeaxr8ttYv2S6VvWk1g6oeA/KdTNOxX9HNty
8vLKSbV4l8p3YVY4c20clIGk5gQhzbVnleVQefbN3GE+oEs4yfGu4asvxY/UT56qu2wzusOz+ho9
Jb6w9g64eAqc2ePO7pQpBkHqnPpVEM7e1ECuU60guYemnlU51KXdjugPRR8L5wC0Dy53e5pBdkMy
sDlyBZDvAmSHWbgT+5NiOaW4baMZhfNnZfb01p7NngTZ8wThmImomd0g2TdakoUrS3cxLTz/Ji4W
l+hLFcq2wnhDWLeZ31QBn0VjpxBmT2l/JalJyv4H3jC824tzcaLPDXNReVDkWa1a7JkoPBS5r4CX
WYkfjApKAA9F7OF1MkAjrlMaRwh937a9dN8+N81F3XKoFIPOMF2KAsRn0VQdHrNSItF3U17rQluK
u2e2vsb/LMLrZW3RFv/5dSERVYzJuLZllk7TcwtcyFVVKjV4bKJ+Jk/bdJJ3WdVs50K2RSNaQZYt
XtEANgfFNQgKIIDH2QpjfSplEd40uYtT0RV+Gna5Ke3xrr+bVrKE5aV5ZowLBfNstHXVDzAmQj7X
HjqnN8pD6QZgZE26rTB/n/Q1XeTFWsK5h1w8EHQ8XjcKYqbcZ2Qqba3d1rJdP1sPEKoowpigkmF2
NtoWDOEbyFJvr8ylaHRunU/txyY15AbRL6jMYhOiJuRYo4pza0B6f9vU4lF9bot9y9nKjMq8zgtw
rfhhcdBnOxPvJLEGn/Cd2RFhPPZDbIf1Q+GZa6nIYhg8m1cuDEqjMc7JBMORsR2V3xVKGJY9EhC+
bGLjw3i+7efSIXjuJhfgEsHS6hI3Xz/O72sxdylAVuhfDHpUisIZ2bBz296yd4wlDi/17BH4clh7
kNQIYTshyO80pheMZgi7HDZZ65i+Uq/WYtmO4/M6gIH+Mcet11BJwBFnwj0L7eWlG95JJ8OG/Bjy
CeiVowq9djdbDGioIOKJEPymqKVf+lfXeZfVgQmDkWARZYhnMmsoItwexaUHEIkx4P3PDHc8yHEO
NGCMc5mmD5GCrmjPqB7QzI4NSlSmuvsJ1hyg4PWcFFNEFNk29LWy0GJkPfsG7pwYSwvdCxTfMEAz
fKMcJImIn0Vul81r/aE8lo6e3KfSs1nuGyHH0/tajZFvx/3Kb/8MAnrFLsc6jPpYSDsJh7OIR9Z9
+NLnRDNfugRooU0FSZJk2yanZDiaT8VrUm4sYR+naAOcqN3LdJMZYMSTH+PqbTBPNJs2/19zBGH1
y8/L0fmH4gs+LxM3Kbp+uvuo3XTt+5x4OVQWTG8OnoTk2Ir9ToRQDZ17YlZrDKiL+/ufSbqimpyD
Ue0HWUf5bGNFTga9lid/TZxj8dyDSAt0x7EimdL6paepLHeVGMqxbx0SihcPeXLV+CMzjnn7g9Yd
6UrJqU1X699WhphFC357nxvmtsE8JCB9HabYD5JvXfQ7e74HKH4vtiScPgRKuven2waXljzobcDR
g+cIRqN26WjZThEU1RvEDY2iRetBzF6aEB1KdC3vXgoj54Y4x+J0bkXFrPDWOA6kjAdbM7/ddmVp
YZxb4HZv0Fea0TZwJdFKW4Zm9zwck/RhoO9V7mn9mvTwojmgokHYhooVtAYuRy6TYlXQ2Ey1UmVX
Ze4ESUqyZgJBkEZtEKJKjkJr77aPfK/2V4RgffAwDFYbvFZdWqWSYJTQ0IRVp/0l+GCP1QLnMYtJ
v62c5ENxbbm3t/8WBc6b5ZuhkrGcxbmC2Q61eVI/hD+Uk+jNP8RX4b+kt2ce8gxIUpzlgz7gcYym
ga33B8Vw2vBJt1bShMVsE5qFqBQzsAkufZcjCeSL2k8KK1cnnYgbiDA6sRwXL+j+Psp6Xj/VUzKR
rKqsI2hq2kc10eju9myyJcJv9vNPYJvzLCOzGlMRso5S35ActW5J1O36fCK5eRDUleR6afsBwfgF
e0FHG1+R7MQWLEgVykGhWZn7rKw1gtKX4Nx2aLFAY+C2gKWJbmf0Rl16ZDR9gYMcdxNj8vtwP1Tf
sO+U+Xf1mQOyCdq2LiHxx6x59D0QncHaBqULHqj325+x5Oz5V3CbpJikTmga3PfCUNQ3elEClSpC
ZOS2lcWEGjhUQLUYbSC65C+dnTu9DxqK5D2NXLBxQ/xFdsEhKBSPaKTCuW1X5p147NuPcbW697XP
+aVzbptbOu08DkZtIQ3UxwcoceyDVth3RbbLxhdZ3Pcie5Wk9ti8yeWvuE/tSfKS/jgJeGfe9c37
pDk93WrSrik8rH8nDH4KJd0lEt2qcQaxDWFHx8SN+81/GjNcBoDeBeabHzNdR2NUOyFbHjLwB70X
4t08a1uBqKC4nL9FyS5GPbQuPWPlcGBzcT1eaNJW0aIqAVl3OVftbEFaHTmS30QqIDapBTILJao2
kwCp6Ns+Lq4+0C7+zxQ74s92tZ4Oc9oPM55r0EHgRm05b9Ff8nzbCFvCt/zhrgG9GQCz2Yq4tpbS
NtlH9WTrYUKiMPCD8GcwmK4RrsGgFrMi0Ir/4xnz/MyzvgoAXMoweaYU7kKoAmg5tQ0F19UudkKl
cCKgI/X5ODZEpJNz2+OlGQSVEcMpAQ8NUqFL4+imy/sBbHy+CpoyVy603BOSSHASquf/IS4zqlcR
GRFIOXkOYwFyX2ilt1ipKiMt3t/j3gFXlSv2uhvmKxnYol9ggGQ8G5BH4UMmKqyVPtEo8ZUggvpW
BIhtPDSx0+Xz2uVxzRQXF9V8AqAlyxK/alN9k+A67CZJGHtiZq4VcxYDFKMf/dstnbvKiF0iBDLV
U18s61RxW7NuUxJajdF5ddzP1V0wS0M27QUNtSxbHBTIzw3xEIBFaJY0N8FTYeyWuhwrW4UGibTL
ZiPsDq0lj7IjxxQ/h0quVHY3GEL2ZIRFXP+WxKhCHVGXx80UaLQgWl7r08EcZFBeh/rYVNtaLKE/
0/di0xIQZBSmjW2Epq21w2EhCjChDgZdQlUAROKXy9WasjSuZCVBxlS57zOpnM/GjskvdKsTCh6A
25tj6eBFVogrGcDngGvzYhfVnKAp0WxTvzY/JL3eGziTAjWIgKgQfaH4bEqQNQkoPafzsZvyuyF2
1eQ5HwJvUD5HwQ+0DyhwfNz+qoUUWUEpBm11QLqC8YwLurk1pO1YhpmvRjWRBZHkYu7pKXjPSg+E
CqQc3m4bXIpQsPjVL8HeXXmBZiSOZTMJcea3XiuRHEKoNvlUfs4vnQ/t8v9gDLy3TPkPzJYAdF1O
Me0yowCNE6h4dr2fbbqK9N/SvZ090H21AgZa2LnAcPwxxVbbWeQtItiSe+ZXiuM5Mo3PqIx+alK2
FvoWF9K5JfYlZ5a0IQggRgZL035ItmiaxktEML1AqALEX9tCuMtdSL6r6MpEi/E3U3xFVzN6m2n5
sjK6S4sH0dACEy9jeeVP7MyEnl6ZVZk/1nej7CajnYqja4F06kX+Xp+qys2fwpxptGfiRNL4lMsk
Gjdacbr9IQtJOoPP/PMd3LlTG9VMK6HI/CxrCYhNpArqmQxaEq5RQi2FjHNL3HrSy1wf0NWb+bkX
PxVrj/BfXVhcynDhCLeGjDCepjzAgMaTbRQOrTc0eaagljrkn9V7EZH+cwYkwRZfp23+Yt4PmPi1
nHnp5ZR1HKCzEPR5TNnwcnm1qRpBvabF8goe651u3pedPTpiQ6yO1G91b0vDr/YbZBvzmjQKBMse
q55IG6PGZTNfxawvbisA+iAZyRh1LG5us3zuU7nC13T7EQLrc/DWC4fMxEPUVG5b4QBMQKS9qfrD
2LVe1jcgb433WvQvyZrY7VrBCgNhN0CUIC7k4mQ7J6MgKX3mf5PUn1BEIqYJMZ3eTTXQwzpyvw0k
XxXeEvXnoKwdVIszAvV3ZFUQVGHNmJczMlZBVZvmiPV9Qsunu1N383u1iTfZznjq3RdQwdniu+WI
YEBrDt1KXFta8n+MXxU8xaiv81KdMx/swEAqNIdMXIXWs0nk1z27i4KNFxhmiIJdOqilUwP6axFL
bt7rpZ2qXoPHDmid2tq3+sWCqLTh1msKV18VkVtWufKQhiZFkA4zz5zeGdzcicGg57UPqh1MZCSd
kzwKe8V927UP2nF83uSn/n68j7ba78LBC/Apfr8dxr7qGbc+iLuaR2jub8wCH6QRed/8LL33yG5s
+nFXoeOgdzpX860txNI+q+1TcbDwjfVBOP1qHMMNN9aL6QArsGu34V1K3pDPbST8u5kYm+6ZktS+
/bE8EeDXjjifM25RtkXVhnKPjwUBJvrMsqdYt1O/tQVHfnWlk+Z22+BefO12rb29bfr62AGSGck/
Q2bj0ZOvcctNZVBVnWo/FSDwAaJJK/LwZNwhPKHKFqDoe9se8+RyWtDyhNUJRDEDi/HPK6WS5H1V
l61vvsDRfvcLEM36W+as1V8X6l2MTpTp2oDoFULuXJDRBtXM0CEHQ/EuAsCgO1nycRhUYoylIyS7
qkOb8Ao2nG0t3jkDxFysWgkqapE70RqrD6uiKFpfpdpBoujYtaKPule8Xi5/3x7H60gCPTcRAlQS
rKGri1vewZipsQlolR824hG0ErhJrUlKXmcClya4RWnSIS/1qWp9Yxi9tCnxxretKic2JWBkVs6E
FXf4fqB8SvROi2FrbNVTmCaeEqyhoNdMcAtCLHVaSB1zZ4KYYKgRGr7enpPrvYTJx1UdbLn480qa
JWqCouq1FHNSTlAwQXNWE5nOHBeOlhYurYbflliv9Puu2eSOdOBtVDEIstbPAmorerWbzJDk2SPi
Cel6YG3U7W0nl4YRZAkgMmAC1yDguTxeqEKNXM0xjNo86e5kUDBC6eL320YWao1sKP9Y4Y6TIazV
tJKwvCvSvIAWzEmOr0FH5r2txc640hC+PIZ/jLG/P7sDxG1ezJqVt/5kTxOJf1o/2gm0dd9u+3Sd
fF26xG2nzKrBnh/AyuhFz9G3tRN4abf+GTFwaFw6IQ2YhbBF7NEa1RVmX7N6JHg+OjU6deW4Wgpz
56a4nTQkJQBnM4vhza8SJDxgp30R/i0tKs5ENl4GcI+QQ0GY44KppFZRE8ewMo+Ck5WbWFK8WqHv
bWeS2zOz7M8fS2zJn82/ZUV0LOS29YvcykkgQ7ZYyg/AHX0TqmIlA1xcBWgyR/IL6De6fy9taW07
JlSbsNaq0MkjoPGk9xlJ2W2PlvcPMmtwogORfaUDMABDX0ozzET1XdgAlC3XrmDlu9IEw3bkykZ4
Dy5ruwiV7yBadsdwfLv9BYt+svQazdagsOEVGeMwA0lHLrZ+mrwVFtxMj2G0Bi9eM8JtXL2DrnoW
SfDSErxoiA6pMDxmQrwSYxeuktBqQj4NHgLGLitx0SgILaEz1AALJPsMUFkSTTCCpjYYH7MaAqtJ
RtL5Ux7A1axAVmx0aZ+5XYH3iII+aElhy7iCVvFzOUfb26O8kDhefhk3AkCrVHFXGzhycIl0hNoJ
TjWA7r+D2c3uje0gARXsGC/GvdZ7+ofpm0FDNNVfu9dcBx98Bt7UcceVwYPPNzR0rZqbwdijuS+x
7Eh+HGXpkGb7KSOavvroxo60yyyLVapxmwYomj1ocj4LgqBNjVp2DI08x2TKdnXys7Bc7UdY/cQd
lwDpKWSfYBNa2bvXRx9gSODUAeUL8i6LJxk2yxEkIQZaGCPjh6Yf6uT99mwu5KwwwPgJVDznoU2Z
eX4WiOpOnYtUpb3fNkOvE6tMROmuT/DSf8w604o3+Nl6lwSzUxw1M2dI0SeVsZUF4LSc299yvbXQ
QI+3PnYnQHco/wIuJnOYmEE0+ihSS7EDFg5xSyddLB3o+K3xTVwHYBiToVfCLgWMdebS707IpBBc
lqMvpOlOzabGLiXEjJGOuDvma6nzomsK1IDAYaLgLZPfzeNcdGZTjj5gLuIeTPD6/QjC251siHQl
s1g0BfSaiagBkSMewB/Eupjkag/HJlBXoTc13cpaoYCSGs2GtydscQyZ7AsuO+zywT7lfO2YcV9F
gTz6tIgbEsrbKAHv6DSNbqdNs3vb2AKMlPFKoUoJKAjrhuDGEC/vA7LpcvLFUbAerVBvelJoIZit
QChkzXZoTGXyiH2c2kkY1p6RtUa9jysjfS+7Hnc+owjSEYLDUv/cDlmafbv9gddbFd/HGFjRBszU
2rgUpe46cFSjJdAPAB4+ZIaas84ueWUYrsf8S+NJxOI1GR0Od5gbc2gIlSJMfoWGrgO68Ke9LgjR
ri2a+FlUh2oFsbfgFWYXnDjA4KCNmrsl3R6h66XJuDP//C5uhFAgkgM9VCdff1Lek53+evvXLzxN
XP5+LpaB0iWEtBx+vwxNgR/JIfJ3VkPQBFa+ZCn7/4q96yPo0h43F1pGlQ48tRNwm5AqOaTNRnql
+o+x3ozAiprqaRRcqSXirqSRjUc6MoxPdfRRqWs9/AvI/8sv4aLZXOpaWI4KumtDV+kO+k+9vJNR
jqt+Uq/KbTHXQPtqdQ8/V0aAZfiX5+KlXS4CWLIqzHi7mfzO+l5WTp1sm9nLAg9v1a/hr3Rz29zS
2kfnIsOvSqwAwV1nlB6yNFmTz36cyHh9L+IJ2OrgwYqrgPRysUZBvLieFBy6yL4YxzdPcRE3LaP4
L2a/U2RHjz//H2lXthw3jmx/aBjBBdxeudUiardkyS8MLzIJ7iS4f/09VN/bqoJ4C2FPT3smJhxR
SQCJBJB58pwM3PpfosProuz7wQLrOLWCyyPc2m0GeGRAdQ4IBR4h5xF1thVGtVFe8CwwWJDKaR3M
ZidKVK2/wq/aqRVuHpvcTqJpHJZHq63cVol2Vb3rr9Hz70RXlp0KrrJbuwQaPqDkxNMd5zu3K/Mu
L1NIoC2PthUXNzLeCU7emc1BkZi2Y6R6HNK0OvzFPJ7Y5HbmoLTjiCANm/KQAiRUT7uiqaz931hB
CR4JMSBZP/Wo4a7dmR1F9Vcl3TV0xl9GYJUERracfiUXtFfJQgMX3nOXmDJIz/cySsxqN8XXsWIG
aqQ95KZVejPViWDitkI0IjTwVnjB6eivPbeG9KVURXUhPy444pzR6rufmObyRi/7RnCSbVw9QWiG
TOJKZwgGRYtzjHggC2GRtTwC9qgdpqmEREjGKhf6D7NbZnL8PHSoO5ojdGiaFgLN5mgbgtvS5uyi
dq7h9oL/4W9La2OKYo7IXSzImx7TDCL3VOtnL0PmxE0W69dfeIwFFO56S4A1bjGXTC0mMwKtmjlM
LFgKRXastpbcP7eCPgITKIWV15QXWdULSW30MZEfK3O8L7OscXq7f/jvbPAxxO4lk+bw/ayQFIcO
XewOtqiWuVEqB4YNtxwdEREZbp5f18zM0tKKCVaQwT+i25ZdmdZsH6Jp7h56GYm5zGLQyopB7Z+T
FvjSeDYcJYpnvwHQ29epZAcjGyEV0cyL10sG/RLXJHeTfKaCTq6trQMOGNQ00I4IHWLuLEQpvSnt
QpWB/4wiL8Px9Dh0IHzq0zx7vDz526YgfQhAE4hOed5cKVXLmGW2/MikfnbVPBmeKmYRR5+BBLls
autEQtUS5ISrqDLkN84DwqTrlOZMgy/JfXyzpOniE7WT/8abTqxwoaBrC4iLIGKDgronQdLX1cHI
eyK4P2xOG+ShwfmLJzUyRedjsdR8GjIjVh7BbAEGzgHYwXpR0xukpAzBFtxotoHnftjiCbZrAhBO
KlnyY4GMAipAVlsOoQKxi3Efa4vch8NMNQiOs2VoPc1uinmvUVtmDuTpGUr2ud4jRZYTw5GpzmKn
a3W0PlckRaPC5RXenhUT1Kuyiawd/zaFxkIvdUoko0Euq49KZ+ovszyy+6ivbEHJZZ1g/uIBLVIA
+fB+AUKa2yKAxJl1Z2cK0I3q07ToP9pGfUj0x1hBAwhuzyu2pBNcqbaGB7Kp9YyBDByEqM4XvU3I
0kwMNse2TkAvD6mrWkqSAOCJWGBq66YDMnDoq2HtQWepnZuacR0YlKpWHpMUbPZXneFNkQ/t2XYU
3Am2NuWpofXvTx7eURRlampVqyOXd0VC3TwuBImnjYMRxxOAG8h3gU6WJzceyfrUXr0iZvGx7Ngu
BbuHo48FgC1Plx1w656NCu0q3Y69YMI7zoczD21iTwOGI4Pr3FXjwTO6hAR0aqcbi7SS29FqDLuW
oLKvW9dGb81fC0mrBbO60fmBdAlqALirwlcUPoFc5+idhkyvApiE4cRVfj0R9Oarz60FEQRVcZsj
6UDwE6veWOOFPxs3LO/9Ph9ui6o6SGU8Cbbmxn45+yDrfGLqtrKlUV33S+IahAZqXl1FmIV+Hp0M
kp/NHBIRCHjDt2AThHAmwgHeWNx+saYawmKUwWZceCS9k0tRr/j2qD4scNtkwpPL7lpYIG0SBTkq
evb02I/0qR1aJDPofT1FYWOPgnfIVgLpbGScmy1I69Z52ymPc/nLyL5KNxB5cKpl/pLKZFel1Kk6
r56pa2uNj47am6xyqC0gYN2okmByoVutAvMMjBZPkl4uJe7UEmIEUFkacCq1NLqZqbvlqACsWRZI
PkbH1OiCSJkMp0y1UJtEQsOr23Bh+OwbOLcyGU4Ue8Y52I5Z/12WZLz8ymHov04DbkoLyL7DMRtU
bylKkXD2Zlg5GT53BBujVSp0Hb6JbgTJ+onbq0vMH0suSiZvB5UPS/wB3LRNGgOyjBj5mENGHjrv
N0hep8/Nl/GW/BDxpmycMphSsGKh/KThssTtmjaiNBnSVnk0upBojxILyCzIxG2cLmcmuG0zDGqe
z2OD6GT8xIjAMqgW3+PRwnF2uByQtxfpYzDcRumKUR8NAxulWFwghPa6VTiVUd3mk+BCtnW/PxsT
dyHAnXOG8BJCQY/8bJMd2iIwGHE18qaiTiklo6corpRqdxCiDSZrVw9YPOq1ZA7mwfhKCu1Np/Kv
y8PfjE8na7lOz8npquBtphQ6JtpSXhPqyVHtECjY029Mui2VWy15vGxv6yGMujNSrAZ4mdFzyBks
+5SmyFHg3jA4LXxVA0vCd+NXoToWkEr1AxPBYLej0InF1ddOhlhUizxP67yzJPLrBopJi72rIYg6
xzsifa+ycOzVXV3JlcOGZ70ThOLNM+bEPBeA+qKZIWzar5BLG4KrlpI6LG5SXzCvm5sS0hfIZoA+
E4yS56M0qwmEeSXMGJarPh0Idv8Ciq5QdZCtAbmGK3rGbG7RE4OcO0OMiKJSho1DoB8y563TW6ov
Ka9FnXjd8nJ5eKLRcV4T911NFxtrWFf1N9bnpWuliuIUeZ65ly1tboiTYXHeMpqzOc4TLC165xf6
fWb5rbZnRmjPbl0vLpJRAoubEejEIucgdjEW6WjCojmUOyvaz8MLK9A0NwSXR8ZvBADm0Ft4IhnE
DU1bGqKmRQQdpP4FDZyu0gLyYyr1lYp00KqTolLmEbtySvpgsYdkjlrv8iesQzk5jD99AT/UuKEd
+pyrEA9fSPdlmZ44mYGyhVlcQTvcW6TdZYOc3/yvQYAUkaYAbSWPRiZyByRZhCGTHGnsyE2KfWSJ
VES4BXw3AjYm4C3BeQ3ANXdYTUtZWtOQVuGk/9Kmq6iKQYvlxLpgLPwp/4+ddSDoLkYWlkfsyEOc
gPgE2ll2nHuW+mK7uVK5iu4orq3u1B9D9dglVHAt5x8K71ZhD2hnoMrRPMHdYuSZ1C0KH1UYP0vS
MQ1BhZt+kY2gAH5e283K5DS/Iho0za6Z3Yl4TEj1tPol7zVEBw4TWZk1L8bdN+SF1JEmmdB7PN42
ju2sf7TAdl4qJ1CBDznW3+lL8/Wy52y5KjEBIgLGGy9p/pzS+kkbFRNybTkujF1+S0FnlteVW9Cd
ql3XsajDbcsebiGQjkaLG5yJc6JiZPogxVodWlP3VLVPpKLXZf5S4h1vSpD2Yd395QFubQ0cS9Ck
QyoYWX1uVpVaryu7SppQba3hZlTn/pCP5jFvZ2V/2dK7yAS/gEjmrxKyyIgAv3l+NinQZjJakzbh
um7xvjvE+3jfHkbolMfMiXbATR2sY3zVHbI9nr37NrmO81D2wNsWJqLWdf4G8u7Qp1/DzbTSLllp
5WkTatVrJaVuZL2k0XUamTtmSEHd6EfIr0AB8OnyLGxupFO73AnNiLVEoMVowmmaAlJ4Q2G5oMCJ
piessZK5ViN5dvwS54HyMKD/trptIbTWi7bTxm5CAxTK2+/6ZwovizEYaVTWIz4js0cvNa/TdnKU
qXc0PXZJJcgTv6ffuaVXUL0HDAQK0xp0Ms6X3o7NjkhG3YRX5rpzn0GI7AHRGlR7Hf//2w/FWdGn
sZ8E//wnc9+Aq3TRF+VHTuzqruwp7uTPEDeWHU1QENk6ETWkSCEBBxjOegSff102DwDDTJgL0i8O
JFchBENfF326Y+ZykFMJLQnXQAMdxmz2Zz3fd40pmKCN1dCQPVsZwNHG9Kkmk5G8LKyxYGE/QoQH
4o9OOx8S5TbF6/iy/20EGOxzxBd0IwAkwjc8U5LIy4imo3C0bjqwU2j5NZM7t1yO7QTywD97Vq2b
DNZQCsU5pSOlxm2y1BzVGsJyLGS5o+4WPK+dQqQ38Xknw4fBd29BuNKEi5ncrVBnVZIx3DfDPP6m
5oOX7S303+a9l6umQxtvqOubSETXzF0QIZUAo8B8AmCqI4+sc+chlbLS1rsxCVGnzPxlUMtQQuOv
bw5tdl0WauUy9Om6vcagbrNQQaryk7+AgX+VJldWlNya5D332CSPjKWaliScc6hdjaj0uRkpIt+G
6tUxHiG1m819Ibi2rZHpbBOj5XZVXF6rsmiqeu8FOnlBpUiTWXmpJWGlym4TKa8TAy/rH7rnagNw
+hU1Biflz9uIsH5STdhIEr/UfXTKmHYQBST/FotynxtzeGZq/fuT4WiZZS1WbSQhXOWRao1jzHf6
8CA15E4pHy4PS2SLW69K7Yte00kSloMT14/qS/wrGiDlKpi9ra2wiq8AibW2QkI373xMQy/Pll4q
8Iv0a9sbkEC+MZtdfhVnXn5VdMt+qt8uj4zH4awb4cwkd56hoUrSCn31inp6AKDqKsdxRSfdM+bO
tWLoV9MOQnrTvTzFDhjwF/JWZNnu8ldszu/JuLnzZWBda+oSxl2ZXsWCbF9cmxJa4S5bWX/l0wZY
M11g+kD7EZ+0H1i61LMKj2EJeoORKaLm/ZItokVUBWa4wcxZV5YoEcMx2Q4Qnx1dKsfWpJ1C76l3
jX6XsnpoF0fYev7pAbOu5MnwuDhaqcUo2RHsJupbYi3+MhF3pABfd4Lo9fnAfbdkQg4UwCaUWLkR
2gt6KMqF0jCzSOzTmgBfrExIQy/Vo5Iq1C2y8hXFmJ9Vh8Z00GbU7pyUXzQg0QVn/9aYAYNA4p/g
dEKZ9HzDZG0ylXODMWdqfdSpb1kDusEXRxLY2YqdUMlCswWqPbh2cXPb2w01WGUloZ7VbNdX6ldz
JI0gQH862zGtp0a4iJYWlZJqs47BtNmbMbrVz5pkbqyg+5qCZrDuU/fyhticPRA/rfVcKFjyN/qe
ZRqdVIzKlu+y+dU2a/Anup36eNnM5ycvBqaquJ2BzAS3JJk7bC09NqwUTfphNUBMaqd0hpum4CNC
cyGQNKDpdqU7EBkINuLWdKpAFNsAFuNZz3tpTGhZ6u0EL5X3yRTQyjV/tJGLBOFYicj9t/zj1Bbn
H2OfRBktYAvFVHcs8KcWBC+RBc454mhS52mGBVAtgqu4dfL+z1Kc7ycBUOWmRoAzR/81h5uwcNlT
c7bQEB2tnihBvxV7T398DZonp3U+zClQMHABuWndyfimg46vZN8EjrZudz7Cn1rhzk9L0ZPSGNYh
oCj0lfrD/qcV5L7h7C8bEo1mXayT0chqq0uyhMVI4ifwp+8auXEsTVT02l7yjwXhwmwe2Xk5k5mG
S6Y7tL8vyH+54pzXRsSorLTCdKGbyy2Te6bkgj0oGgLntVrbAUs5Ywg9OL1nyCd2VADQ2IphKq7y
OAJwpuNafb4UkqIkgNZiKRroPDWg5CxTy7fZt6b2L6/5ZjhZs2fySjYFrNq5oUEfGNSTS2xxixz0
lD7b2i3THnA24XW/NqDMAifbPGbVE4vrF5142aKSRq9jWEzuJGRVSO7Uj/nV7Ommo7igvB0qwXmw
6dYnBrm5HGU0qhpIWYWK+RRnhd9AZNAQGeG5Jd7jDHIIAMmhIXsFg50PK2tL1jZMpqF6bwD5diXn
DnmKfWPX+9lV8U2/J0HujF/S7+YxjZ1DkwaGwGd4qNM/n6AScPCv+Qx0K51/AmukYlKZQcN8Dsb7
5WfhGc2VHR2X+l7PSThrzwxZrFvpZ5zUjvmHSm+frHMTwJI8Hmegx0KZfdeAyqad7MrNtTW+FfPf
HExIm+Otie5CG5Dw85HaSZXoZUTWLW7YzqqC4oH5RFS63trmuH0hxypDghsogXMrerTSPUGpNQTk
Y2/b6XFGi/Dl7be1z4F5ResXUFhrlv7cBPA8PWAwFkI7eBNJFcQvxvw8TYJ06urh/AGigyJqFYXX
QfXAHSCjpVG1iyNYQUt66eB6GXSkdzsAwEGKsMyDqyUiXovNV9+pUW5omYZtTgwYLeZvqNuMkey0
O/2robwZ8RwYfXKIhufLs7k1Tsi+gqAWdUZk5bnjuAN3mhGlNg1x65KQzI39JbTumiL4q8GBDhPp
aVz81jz1+bplemRVFUvS0JwmPIV2KPqZM3UM5OOl5D6ZNCelUOkS5Uf5Ov37JjNw90Om7F3+hAvX
FWONASlTGmo4dShhENYtQA+ug/4tdpv4Zv4qKbeguTmq0T20b9UfEN1pgvYtNb6Ymi5wXr4D9Z+v
ea9fgQbVgFL9+SxIlp0z9IDRcPanR/Jc3ls/lqB/iO/HB+OAKtoeE4Pu/eG+Bd/+DxQoLi+3uq4n
79eAjKPs9I997iihFqrlkgb7eeVE17qn/5zuAD12xvsOuL9vym65sn3JL0ZniG5iF+xPh3xvPF3+
ik2nO/kI7nhRGXiY5QZ+ro5PjYFGI81y2sVti71qBglqCDnIKi+b3Dq0VxIjhCZQzeERcD7vdZxm
oI+HjHy+aEcDWuhmfz2UXpPYQXxX/LhsbF3Ez5P8YYy7Ttl0tJM4g7H5SPfpY69ia4nC4OZbygAc
GLiwdSr5awhV+l6qoJAYDiu4sQBfkdH9jiPoQxPtWGfN3Xot1ezsOo5eKVC4l4e4va1QQAReFFVo
/Nf5hFZ13EYMKmXh7CI+ZvdV6pWP6cvSOeNuvGvjgN7Krv1aPUqv0utoewLz6xvk0xSDiwcgT5BT
ISl9bt5Ue2WJ0cUWGvfTgWZe9JxlTvMS3UVOU778Eljb3DXYu2txAfQ/fH9kwupMmkAMELbdtJfH
+/Ha+kl7R60sRxqfutbVvSdRk/jmJoGjQjYCdUsQA3AjRNq5LsHhG/bfzX3/lLkAMVEXTQSCqdzc
GSd2uNceOp/KekjHNNT1Z3tBtc7ySjsk5Lt0GNpJEH82j7j1Df5/o1pn+uQqa6hwWlrCWuf9Rlrq
S+T14XKDgqUwhbp6wCcPMVcMKrxj9ZJzS8XS2VEmYf4qqABMSdCgx8Btkj21fOMwPE/aLs+c6pmZ
1yrKpJEoAb51TQGS+l/zXKAvoVwX1RkGGkw/NLCkxYIYs+0eH7/PBfLMtKNFp/h99ZrMjr0KfJTX
pvkFLx50VDqNwNz/s3Af9riYnU4WmtoBiwhLpr2lqbkr6+LQWXdRZQDZjK6Wm1gDGZfosSVYRb6k
NyiTrBoFzGpBFh4N//LG3j4OP1aJp72qSppGrMEsDsHsR9+7gKDd5sCepRfbs3bxMcmdXHbmn9Gr
+Y0ojnw9B6DdU5vd5e8QjZLbFeow1MvA8Bkx+jRl6dsw3LaNKCey3h4/bQhcm1FyUpC95KdSShOE
zHXrLV58fDX3s6tfdV+pG1219/Sx8VPBoDYDy4k9LrDIpJItsEqmYVbtCnK/rGxp7EEbr/X5tkKn
++Up3D4PT8xxc6hL7YD6GswB9u6kA1jhyG6pvSY0M1ev71ohJnt9Alyaz/XvT0JZ3dsAX8eYz9Et
/PkeF4kjC3+hmd+ZfHb4Q+T5PxfHk+Gtq3tirdKMAWfEu7U6VF0CiaTht+7+vjyLm1HrxMrqqCdW
tN6MZ6ud0rDYW3ezR66E8E2RhfXvTyyADKUsEw0W+u/TFe7i19NV4dd+CvBRFkAvxgM58wOEgS+P
610X4tJiceEYcHA8ixN4B9kpAzrsCeh/mQeoGnAJ2dH2WY3+6NlLvK/STt5rr4nb7Kq9fIVUxF73
0F3szsEfQkk/LSkXwpexMcrcwpJGpIAd3QTosuhFQIGtbY87C1AR7/ckvsDN6gTIp0SC9jroJpKo
RoZBsNE3JxeoKltFCWFViuEGghQP6hPUxtMuGCAevSPH8djshl/5Lg+nx/iqDG1kcpjb7llY77rf
1QvbFV9AE+n3h96rb+Kf9U6Y2ln3O7/ipx/FHVhapNI4n/BR0m0bqH7tMRcNsj54kd3aJcFl/9qs
np5Y4wlgZpXWLMdLGgcJcSmovBvnZ+kUbgnyArTKCe5s2lbsOTXHxdZFRfnSKDC4Htyh4356+aUE
CRw6uR2/a7eyD9Wlr61fHPWdso9uaxxb6TWuO6qDFr5d92Q5017aFYDtXJ6Gd+qZC5POF5LQVdtr
kYzv8uRr6VY6AA9/0HoXFBYtBLe/UIgRzM/avvyOR9/RuAI+xrxPfKgGvhm1w/AM/RL/1Fz5Tg5T
J7pJBI7Kt9G877jTaeNCNlsKXaoyrJIGtNJzs/5ruq+Lo7jHNyHpusABeZoeK67zhqQwJh9thzra
LniB5qOT+t9Fb8Gt68PpsLioresxYBjr/svJW5/fafXvQpSq/Ax3Q+Lu1AYXt3tJTgkojuDgiJrJ
reQMDjjjgzmIvQmE9cje7J5/X/amzTfmqU0uaEO5V9JtBpuxNQd1X7u0BNQsynddPO/raDlKPdvT
sbufsv7WspObAYz1dQ5mr2XeaUrjx4r1tPS3kqiaIZwNLuJNc5/abMaX2Y8ZAHCzr+17iMLlkLWX
3MGXvPmlPNaCXb95Bz+dDy6k9ePYJOOCdZZ39GHZA5JxT7wiaLxOcFfcelycGOKr6WD4iAy5x/BG
Xw+XK+LYu9QfneT+8gJv+i1IkVBPXykL+XIwy5g8S0WchRltvVaBQl3lpqJGnffT51NM+rDyPqsn
Nw4CGR69kpIsVNoDTX8rU7I3rb2NV9M0D3cTrZ3EsCGMVbtp2buDNu4TxS2i2e0AccuX4ssomU7Z
dzstqgLwOKLIR/ZZI/lx2vqdqd2uNKVRkz/aGbhcmIhrYt1Y3OcDeYeeb+TTUXHi8wC1MgLVW3RJ
SNCuUHetQyD+qcZP5ShYjS33glwZcjrIDgJbz5cIim6CeEpmAgrXNfvKym9ZG9DMt+Wdmj2BQ40N
MRr2RfmHDSfA1cGEPCb4pwC455yaodcELzxGwxjgt3YAn7KB23MlEikTmOHzVXNMMtYXHRKf3RHt
bt6sJG4n54ItumUFEMaVlg6sIIBMnt9usZDQZyRIvDH4j9/Lb8JS7YY7ACH5YWH9ghNvbiS76ghD
ITVfyqux0o+FNQVtOz8vvRxc3p5rEOM8z8K+hLgBSp1AJ66fcmIqapdmmVVUhdXczwbqWbOi+fkE
LorUnwyW74bEEiCK1oj+2aSuqSAAATLR5JJedBxSPF4xf+PkQ/fbabMREq2Gk9vlHngH9/IAN1cL
EiT/Z427RSkmm0ylAhaBjF5nfM+iH5HoRiQaEPcqBZbTYr2k0rAzl2kXgezDkwpwzerF9NbrCbo6
CREl+TdtopNz7XVAC7zOOaGStEyScpT6FJDzJ9dBb+6aBbLtgjfVxiGButiHGc4TWU1qNa5QO21a
9aEcQUsQR67USftpUfymluiK7ZEmkV7w5gYgSGDY6nvjPbdouQq9WZ3pAEOk489JX3a2mnhjlldu
hjaWyw6yuQOQ4QZaCdEXAgznOwCcLerYdBgiVQ6NqwEtq7mgtW+CqN79d5a4UUnEmDVWoi6DFiol
fmpjR9XC1J+7q1JgadM7TsbEeSTaErqqV1A/XZu1Sp/Ro1W6UfY0Rn8TC08McZdtELe1xMpWQ6m8
S6sjhCz8ohGgobawERbUg/5dIs7Zx2awpWzBEiWk30G+Pqi+J8POsEJF+5YXu9JEOc1InJjNLmsF
U7n+9qdoZYCcAwyn7+SOnHuQVDL0BkUIbXlb4vtJ1GMi+n3OKUwtYt2AdsIwpr91+ZvwLNn6fXAZ
gIrWhPCFaqyuchLgB4uZ9twVOK1qUMEm2nKcVFvUp7i1X0+NcFflTi/ySq/T9z0EvFeGDqCU3Fn9
78sbaCuWoyVwBRciAfGpHEbmbqSGktGwta+z7K1VRcqjW/sGCUSQU6FebuiEG8esWwwSx5gs5K6M
dt7JseQgOjhKcZSgk3N5NFsvVdyGPqxxt6IkM/vIyoDASZNxzEALBYKHOYnRRpN3NvTu1cEv5Kz7
UqXsfjGhjIN9Pd70famDfLZg3liOT1a25IKAuOkxH5/FMxNYS1uZybhin2gsuSORSZC1skjHdnMt
kbACdQsAXUgqnftly5q5G4wGgE1tchEKxYu5dXahPe9fC9zOGvpy6roeFoBZfqwgoCBNkUPV0TEg
skqIU6vk2P2hQsSafQBXnIaqv/ZOYcgZVbpEWUvzOLkM8MIM2RVj9V3fy67Srb1CSby/7EQb03hm
j4v0plVMTdPAHvzIgZYO2pGu5+YvzuMzK1yYT5IcDxQFVmr7mkzXef87p9e9IXiRbo4FURYtlaCY
BFzs3CVAXqFlMthHQzBn73No7aKB7A8ZLP9ZH/CS6aYKmjv0p57ZuDz3WwlBG1Rd//4YN/k9gG9G
RnAusbRPgzKmByYl8R3rKn9OKWjnsrIKKrP6nQ1ZFqZGA9yZFn+dW205sKkXtWq/A0u4swrfY646
G+ZK9XY+uP8YsU5JkeM0ju38qjSaoxx/r7PoK6VZYCeGY9RIwGto3VycFGpfyLg4Vh5Umbozs+wq
J+OrnBo/Lk/SRkjFu3zVqQbeHVSU3KJqsd0VuYY5kiSPLr5+1QxfkLlKRKk4kR0umKZRU4ONEZer
pK6O0PTay8vgNIl+UCrlqk2r3eVhbZx4p8PiX+xybhT62ANxBJ1fwOyGyIuiY8MEjxeRFW5BmQn9
uznBghaOHN29ZOZzpAkCyLYJAsVENMateNezDfEfJdW7aGoxbyoYhsbpOHq59qIN938zXR9W1tU7
uYU0iZlkQw4r1HQmqGCGduYLo9TGwYU1wZty5cfCW5Y3wghJ+wXos8ayeieddNOds0kE71od9tMm
O7HCOTRwMlZJVGm9hBxNa3QJaGKj5Y7JqaNDELcT8TZuO/bHqDjH1kyWIh9AUZTXu6vUqJ+y/Fud
38kGA4pbxCl8cXDgwONO5UJpQXm6QqhSTQXVH6S689yRX/rqNgNptTAdtRnxdbTPrw2SaM3k5hLJ
IhOpIYxtrF2ck+x1TJ8uOx5Zt8in5UKPHW7A0OcBWuPc8wZiTRW4lpDF7WLqp4XZeLGVVO7cZJIz
D2X6pS9l3SF9lvtN2mQB5NFfJo2Njg2ubkepGTToDSwu6ZrfYBmJHYh2aO5Ch8LF3rFd6HB/13PW
O51SPifJnHlmkUbgAVUshyVaHKO9E0Ra9kLnZ7uvI3dQ4uR2GWPFqyp0ndZNbjllM7Q+kiJgl52M
KVQSUEYQuTR9JR4lpyStAaoGTQsuT8729H/MDTf9idVkS53GaViDyahOBk+KBU+3zeiCxjGAm9CJ
94k6D1HH6pGWRTZbv1fiUJv3uTw4uujWtZXWxPnyYWcd6Ul8MfrcTCsZdoxjYfugn5J0NyK4Kx/p
T+mgVYKJ24w0J+a4oFktKSoRJpwquXN6AY+WaMo4hwVNdadGCn67AmKU3LbH5fXyqosMcKtuDF1r
VDPmKk4jEOU8taPpxhAoSZ//Oztc4CpzTau7Bnai/Ni1OwuIYHYtq4INLhiNzUWsvuplpdAwXdFT
f2Pd0S+ToG9mMyR+rDV3Y/yPKUHIoAHSE2VYhTpMRp/sPvkxdr4tmrDNSH9iibtOArugqUsBS0oe
oI20B41R7KDdUhZ1U2/v+393C0/zrMbajNI5DEH3yJyoMyTX2DzO5eXfHA1KGfo7uxXUYc63JGFj
j9Vfl799sAGwkoweu9JyzDdDRFmxOZ71uY5/kOfg7zBMisuqnEoAP+Qdrr+ONhVOI8KRbY7HBAPt
mvOHrPkaE05CTA42A4nqTRpao6eh8a9kplOYiYPmv8YQXJc2fQ7JT2StwS2NB8a5LbuBfl1VISnE
Cj+l/jQEQOBVBRpr/VqEcdqMZSe21g12Mi6k48dU6mELirNApiWCE0D081w4U5ehiMgICHPfIyvE
MmJ6fRwJgsCmA5yMgQtpUBwpWlPGGMrpptPf9OpY00RwF99cfxCOQEMFz1PAy8/nKUaJAa9WJIaQ
cU8WtBzmitPmiVPJ4ZgL1n/zPFMhemQQAIOhAcQtSlz3Ur/g2hKqKJb487DcmGMj72JWKl4899RF
c9o1sWbizf1UO5Ol1ILovTWla8kWDcOA+4D99ny4UOJdSQsqTOnyK42/TH/RIwq9qo/f504Hw0rq
MmsBt27iziszwzHLH40m8Iut3i8ogGC1NCT20ZfMLZrWgKsl0VARrMerXG4aF9nqsOvuph6SsmoD
tR0KwmAgWLCgWXGf9lYw6p0z6XcmFemxbM0obopovXqXn5O5GYX6mRFNCb5FgXSOh5xQ41Z5fjsw
0VN409BKsgLIPgiLeV4qVtmRaoFAPhwW9W2JStvXqNR7FPvOvxzj10XiL9cgKtdUUMdAkYGv69Kq
m5La7NFwVmVPQ92H9XxbyodkUV3GXiq0Mi6FYBtuhUbMIIh/ocOFCMnNoj712dSyCS/JLA6KfQt5
wiR151iFqnLsRCL6g63rxak5zk2ToqvUVlGQX6PmQbGLL3ldAGSgNE4r08NfzObH0HhEBiRiwAgw
YGhW9Yx2fScZW6e0F2d60NR7LVk8WdR/sAWoBfkIHkeofoGahvfJsmtoulC0Z5ZToCvZVQW2pPzB
gmCfZUPCL/WSK4PeNnQUXA62TgUT7a46mIb1lSXgPLqUimoMBkFiI2lo/Bv5eAg7j5XyFzHs1Ap3
BZFTe8HphtHpQ7qvNTxx0mDp6uDysm25yKkV7tpW5PYs9zmsmOr8TWUOLnFH0JK5lIhgLlsbG904
IL7C/QNpPu4sZXCOhMh4LkdIF+zBOPkDjcqyS5PpL2oA4LfCsw39nbjY8Lp+U2MVQ7S+EYzFAqfm
kiVezhqR0M+mF3xY4ZEA6gyxMI0gYSNpbwRvctDCCPxsMyUK5AmIS4B3scAhdO5oXYnmR61DZUpv
fBto/y6onmTppokdaM7Z3Vs/HeZf6IbX55c0Lt18cYvqoLK7yy6ydXew0BOJXlO0zAKle/4V2iL1
ndnUaALODnSMg6Q6NPRmMOZAS0TtuVvuuAphQBhKAz6FXzrJbNuuboHoGKJiNzD3tchjl0I78fKQ
tuLwiRl+7RLFKmpTXnEVT33mGKNj/ZJfo/Q2EzX5bJ0xp4a4TTwNmt4MPU6z7Hf7ClPZ5Dwskm9E
nqi9YGt7ocyMqGTIqAy8N5Kc3IQtsMrjKoRYf9s+gkDuz2Ev9umvczWUFhiDPNLx6wUwLoscQsci
a1Gv0V/baH95bbYGAvI+HWl3XFbR9HvuboVUgGVt7dAup/bBaPSHpOr2uvT2F1ZQaUDLnK4T8G2e
W5kT/GoHAqCw6FJQpzpkfDTnQeBmmzUW1HyBtgJNMqhMufO+HzOZTfn/kPalvXHrSNe/SID25Su1
9ea123acL4Kd2Nolal9+/Xvked6ZbrbQxJ1BgovkBnCJZJEsVp06B+CasXYrFC2UqnM065SCMzkv
oKozbazc1yMfLCekUHaCaHi3h7m2nyxT1/FbAQKB5ZxIxTqR+wmTadRJhyZxy6PAZjlpXtQkFMLo
H6d/kHZFN/pPDz+62phZnTshyKmFp0w7VnbfguixGjZL4kSjnHDjemCwhIsLTmnKkNJavOjM3efO
MsKqRtsVHoAxGGZAMyPGtQtVC6TO/NuTeO2Rl7YYj5wbqWtoAlv5q56RGcsocyysjwbh9dJ+Do5U
5qDPTYEWjYbnWToA7ZlISrIpyrwhvR5bxDRS83+0x2znGUTpWtN3wIUI6HCxvpXiGzuMy3iyPnFI
joOMCs9Bg3H/tq7CslcnvM4F+gHs6mPRZPdCmPH4k1YwNj/C2PhswDNRp1uusDNvCAozN4sQ45Gy
gshhZBu5SHS8TaowQRjfEt1KNlmD1pLmo6PblhrubRdZW0B0rf37A5iRCrk86POMB2FivUjaXSrc
Ke7Ag+qtBLwYJl5FqP+ipxiSCJfDFItGFRo8qg9Z7LY1JSiBRkPihFWOkwUtQGpk91pB1MrVeNjb
taU8M83GvFBxgtT00ktWoBcv8wHekHjJlpX3LsraMqK2hbQX+ijMLoBiXi7SscUkdoKr1RvznaIP
HpUOEIM40fRnnJxK623wditY0S4F2RjkPHL57fZarqD6L7+D2R16RoeqbvAd6etXY+u72tEOn8F7
5NFXa1d5wk5/zI/GKXQ4dpfT8fJBemmXee9X1SRNWgEngvh34RaqveA86CJxKu/E1kXPWcHLc67k
amAT+SCQXiyksCJjU7TycgggknAIixZd+KrdQKd5TN0FC6cHu66viNIdopnzEF7pT7i0u/jb2Y7V
6xbiFxLmuCRCSR563Y8c9bF6ARoT0V77XJlED0mUkuFt+uTM8+JHV/MMKknkw3QwtLB9LzROwcQh
4LRVBY2I9R+ri9woGn3ZGr0uKu+StnjMIAgk9Rh49lsrJl5YuJxHV18ATUsE9wu2l6UaqWkfVEkk
In80DfdijfYvq/lEjPVWNcJd06vvnBGvehaSsYAhQiQU2qeXs93NeTVb6Qx6ALF0gHTfxcIAsQZq
PmsvZmI34ls9bjVwupJU5Mz22skI39IXHgTcAywbTm1UKGp3MkqYD/Dl4kEp3IxT5FidzTMTjC8Z
iGOCwJBw+keOmaekqME/pRMh7uyKBxa8fvXBb89sMbFArs9KOBkqktud+ae1VAJRiufbq7UsxpVz
QPJKAeIE68Xm6qei7pHsgnNAJpQoreCi+FT24FWTvmLhzhQ6UvJulrXTXcEK6ZBwAzkSm7FV9HkS
o1lHNKVh++u/wfEkyR3nfFtdpjMjy7+fbfmkLimY9Q08mHOrdBNLD93eEsncLCLSRhuRusojjs1V
70OnyA8vBpJuzL1cJybuj1xLDqP8WogRMdNXY/xdAoR4e83WxgaCZjyxIDSzsDlcji0GcRyVa2yw
ESNxgJvsD1Og9Y4697EtD+lfsD1IHJurZ/dSmAYP2hJ7XMXAQdRPuYU7edD31ds4PerQ9anj0FYK
yx6znVk95QZnr61NqAoMIEj14SbwzsuBpkXS94qJ7RyBjkmwgwQpaOERgnacC2J1Qs/sMM4yp/qo
ZTrs9GP9KZbHJo186w3kld4kBBa5vXrqyo4DyS7Qlks6GAHI5aCqmZap0MbpwXiTQK/A4w1fnIzd
0Oc/nnEOhcryWAx5eqjm30MYEAoGfCocO2Ent5E9jV+3R7O2mc/NMUtEET0B/FqgnWzQSDk8maBq
45J8rh1S50aY9WmsNqqyegEG9hZ4qh6DIXOk8UkbHct00xCQLy6Qfkmr3ppGZi8XQjuONRR3D2Hp
F/UmCV9Bqkt65JiF+g0iipL2K5nVp9uTuervZ67B3JwU1JZj3mYpEh/g45Ke0ZFDJOlhRi7ntqHV
iAiJG8NQIW2KpzqTVe4aOQ3aGepQsejXOnjH2oyEgwXxkS56mITYjzXdHQeIiqfbXgw8KZ/d8qiB
KmwWy70YdJwduOZGoISEwNPSYIVa7uWmGKWs1QStTg+TeGeoL3gictsH1ib3J6WIUhoUPdkhQ6BK
jcdMSw/ISRCp/16YrsNGJ7LEm901d0UpDQkwqNngbcHscFEuLKGa9fRQgsIx2oa9tG+LcJ8tfd/F
TpnTU19zAMFrhwrqA8hNIIELumvmFdEbyiQ2ipoeamUkCd6kXADaCgZ/ob9dQgWA0HAcMwdLXVvB
EFcoCprhA7rt7US4W7pEB2fIf897iaK7SkFpAi9S0W0Gr9P/cXkc9hE3/KgDLE1/ly5SRcJI8+VR
mHZm4UVUeCms4J8nNi+NMDtQjaCbBn48vAqDwlPqlNTGaPP5X9fc/WwsP5ftWXQSNpXVmgoeQlkj
b8PxCbnJDd8PV60AZLkQkqOjhY3tKLUGc0H8HJIZjRqFBABuVUgfgtXx6J3WLh2kktAsC5LkpdHu
cm2o1aHwaSLyoUJmD5nlQwYWWnugHSY4hfyuCUUIBEQPt0+x1R0NpnXQeMIdNZGxGsYaSlTiEh7U
20kw9hWaPzosV/VfDW8RbwAdpQjGIPlyeAqWqy6W4QF0v0kUYwMOLS3B4yZWvLycoEfAC7dWl+7M
IrOfRbTNRqWGGLlKp61S+d0EyRaNE16trpqBBwaazSG6wbJ0aHWlBG0P/0j1X+idaTwt2ErDa0Vx
+dScus7qAbVUlhRkqE0ci5dT2EYZlMFNCykdY2gfw1wWHsq86tzbHrE6IhPQeTw74YxsShiy8gZQ
WoitOmQZl/oH5HXvuwYcOrftrC7PmR3GIcTGSOPJRBO97L6LhHMXrro1mkgWGlJcUyyMrtfCrqwi
E3ltGV2W8my3I2THhccy54QbytpFBa5fSIVD+GFhxLlcFBG7doZOO470ZjDfWyHVnCkYLRvYmWgX
LM2qyRwibRDOh6RKZBvEGhFR1U7f015wkXvXHTHL1U01Si+RIEEEqZAzj1pJtpUmBb3yAZ2dpk6a
t7gdNQ88FSIxY2RIyzl77vN6IEbaIRUTyfShT/Ad4dhJECyh8WbMhtgudUDuxFKfXKB/Ur8v82gf
4icTJQE4CopHPLH35cRgo75FOwrPblDkIS66nBCQPFdmqc3pYRTS49SqR6Qy9KcsVTKnomH0Hgm1
xlnt1XsVCGfANPC4gnQRc+XUoU71WBkRl0ykhkoqUW3rTToZb+mX+Cf/KxlOUttA0N324PWR/tsq
W5SMcykVlQRWqVNazW403sP6S1DC7aC93La0tvNB8m6hpRJFFBAqXM5pqqHfuykxp2oFwGEtpqc6
qHiTuBauo2z8QwUAYgg2fkSOq5Y6YUrRECVvxvYttepHEfAka/Qra5MXAxGzinTx6fbYVmpuuNfO
7DKLF+OnCr2FuCsqBUoGMX2Zpbh6oFog7vMxLJ7CIkzQ9jJMzmBqwjaQpV9FKCnOOOV0C8hAxFnX
1Xf62RexvHYmUHCVgPYwaCgRejA+Q8mT//QfIulKx2w41taOKtTfoLuJGjDe6MzwhaaR2i6CsTBB
y169zXI0/+YQUud1168bAuIHSQCUItiaVRypU2rh1D1AakdE9UFqW2J88LSfVzcFMIug+4D8FeQg
L121mRqwf9Y4hwzyCUI5e5f5HH9Z3QxnFpiLY+rqri8AzEJ1T4EGzVO7AYvJRnH/RmRyBMcEf9D/
aJE54zPNSJN+6EGibPypXST5MrV7F4p2I0UbQKeRupzMO60viQJ9ACMjfcFT/lm7lBck6P+f1WVO
zoLdLOy0aVxmFeQVDuhUt6kfnyKeh/ykla/O7jMzy519ZmYSqjxIGpgZcYoSDcqL0L7yYxL+Roqf
eM0BDVux84Y8oIsygFNtw4feffmaXR7Ub228SLqhII2ABm0bzHh7pQdhiRzgVq1mOwFrTg02cVq9
TqqbNzpeZiVnF65FIwiBkSQDEzxenUxshTRhrEp5kqENGYoYlhj/RYPlfZ7y0mSrdjTECcB2oz2e
vR2nGjACAExgp3ka6U41t6BXve2uKyYWWmHMmr6kA9gso9HMWVaVA/QxXe0t20c8xt2VHS4hgteg
aIumeNxGl06CkldH43LMlryHCtTApuqhEWnLwT9fkgs7zJI0am8UutVnh5x+A2MNOgQuGn3lSASc
BD3xGAg6gVnB3DBOU1PQp+xAMwMa6ndL22ojfnER1qtLolsLuBnVbp1tco9CSxCzTs8Og+Rrzd2Q
uADi/BerfmaCOXdDMzPHOoEJIFeaYgcT4MC/bWKtar9gvACLkRf6KLbJAjneVsg6YHACX9sHXuLh
uiatPW3+vvDyP2tRwYUt5pRHGr1Xoga2kuTFGHbKAFZwgEQtpSRi5BS6A+rqunSH7FnJ/vBSGMqq
Y5yNlDnx47ArhGoZqRAR64+ZkWkf3vcH8WX2kKK1s/2ntGmdcd+6sdc53TGxs03llC+dD83j/eSp
m9pFISFeiFuPYJrjntQrwdrF9DAHZKHXVMmX6XmVHNEdybyVYc2wdVLbgfNWPoqgeXm1SOTe9oFV
Tz6bGGbzQ3RnTijis0M2BH6tuYMo++bs3TayesKcGWF2/thBv1qnMKLRE8LrXHgWxzfJniyOQ/+g
qZj77mIWlw85u+/G2CxVbRmN5HSkuu92kmdudVvB+6G0IzvZSpv0nnqzY+x1p7Kl+9/Nrt5GYOTz
FQfU6Y7oqB4o3OzuCO0v2cueJGjTRpuJ6Jh5haRO7PE5MZe1Zb96KTUuqWfcj2wWkVrBVMkLkBU6
4vVmmp3bs7+GWgGUD5cu0owaKICZrRcFYmdkAsQUKBr6FTLnXpCi87h9bTI3rAjNiKHnD7nBubfW
9ty5WWbPybrQZFqMYRmJ4bUjml3SUT5Ieveh9xFPsXQlwMAYoaa9ZO8XQvfLldfhxqGiYYyprG+T
xkeWTSpCL9tYmtcYnJB1zZ/xNkVSDxEGxCKYs1mNg0CjS19qU9d2IhZ75LbdpnyKxRE81v88I7X0
K/zbGLN6eQblhqAHbFuJpnvNaO7C7l03eieuKyJKqTeoPDGx1YWzoFuFrlt4pMmcCWaInB8t0HSV
NID2TbQC6bKOfqWiViWSoDdkc9tB1+0hIatBrAKAfmbXWgmoyKwe7UqhtP29TRLEayPlvYYXb2M3
GVIYKKagTotEEnMGifEYys3SkUSlV5FSr0faRo6PcvUrUrdDtw3liGRo/TXSr0rd5PXb7TGunbPn
5pkxTkU8zVlAoaEQ6IDtlsheBfMxrOrn23aW1+X1MFEBX9LOyPYwm46C+ygEshatX8q7Kmp7JWk3
dX6UzY9KesyS3O1bHs3E+tD+Y5LZeiHQwgCAADWFfonGAcXal9oC45frFWdsa9sOpYh/j43xy1DJ
hVnKsYRTUvutbjl06p9ak0a2oldEgMbA7blcO5fP7TEuM8dCgKawxS/BZBSrz53597YB3swxTiEO
nSUFiwF60rrIpuVR1TiHMM8flnPz7EasErRo9BX8ruggT5aBDrbDLSc+gnhPSTPoKn0rwHjdHtbq
OkloMcFWFqEWyqzThOymICsAIdPHEVFMaKfDJlVISz9u21mdPiQIkQ7Gy+iKxTCoxDSYFwhb0hif
U9CndiAFd+PIo+xc9QMF74mFxG3pSb6cQ63KNLNoF7ja+KJ3G0E7/hfjAL2EqJrQXIDs9uXPj6Ou
REoMeKMBVFO5BuQKcKViz6MdWCtwozPqP3YWXznzhUCcUkEfUNsQJJgKvDwF0ySa97+RhvMHQwZs
plLtrDbf0V3VkqJ51FKguuXxkGMxQ3TH3h732rkv4zBGVlleUNfMuBVhrKZ0WCpkyBVqW6Tz55SY
PCGgdSuIPiFgBho+VgdIgKawoM0YNZDBDf1s8SRUh0c15cSeq84Iarn/b4Y5LPJQH1rQKqFwBMZE
CBynI/qBMh5ucZmSs+Mdj38Lo8C5/tMWjz9fLqFayxKcsZWOap2T6DgkvtiqJFRBExJXjpR3nK3M
jIq1x2ZOg1FN0lZrpOOobxsDzMJBQWaR09vCM8KEUwB2xMEUY1DyYLmdaqdAlATiy21nYx+7V0OR
L6dOFqDtMNSwIj41H9D18p+Dv/XmT3Jf4dzg3FSMzy220EOH5BMwvZAHZDvw88FSQM4nSseyrrWD
FQTSc1Bq4meEJ70DTInGqSSu2wOuYmkvtxQ2Sasmigk4EOz1hj9p+7GUiCAXQGoZG84sMu/U/xvZ
fywxszhYYlkPuIaPYenq2bayEBYWd4mjVu9N9oDQbRhkjg8yV9i/TCJoW8DC+AtbSFdRqRtLZZKO
tJiHrVhT1MnqovAsgG3dthPnZy2ps4nkqjpuwlFVtpwxL/7HbDoUUWToJaCXEZ1Ei/+enZtoZ0ja
pQR+zF+Tv1VDxpN2P/zKIUHQ3hcjZ7Qrm+HCGHOOCH3W6iWsHZuY7nOxdrM2taepdTmD4tlhYo/c
MkqqlLAz9LqjReFDV5ngNpp3FbThWslOO6hhQQyB6FnxQAdra6bpToxSPw1lR5p6//b3rC7y2Rwz
dwHa7MFrNGgYdjifQnUnlfNdnFb2JCn7OAMqvhBdIWk4s7C6b86sMscpFP8KaLXD6pB1XquHXhDE
TlrIXttPHFOc+WbhLaNQJpYxwIla8MAM6vzLaO5n1eAlktg82792y3+G9JMMOHPWHkJtgKNgSGL+
nRu/+jrbdZJJZql041ImVSZsIlwZoj57paASdCbYesrT5OKs5s9ZfPYRWlP2ZdjDuQSk+uNB2yGX
ea8m+l5re0erum2WgRhf4c3x2hmPzbPQuIFIDRWFZRHO7IZVqgpGLOCoeB9bFMRIT2Z71/vFE0Uj
A+nfbzstm1n5v8n+jz1ms1YJOEiRWcWiRuaGQsiWxopb5r09UrQ6qUgeoZyUg0luBDN0Y8Uex/6q
U4EIw1j6/QCSZE5jy0q1tupN6Vh0wA1Myd0wJYCc9fcziiq9NfjahFzWpO+bGRA/lO8TKNPGG12Y
SadwkEera372LczLsx6ldgQfoHRUMm8Q0dMA+jPHmFyUemfkTdP/5soD7xtmF6h5JEgulxrculWG
PnnpOI3v4NweZk+CYhNP6P6n5enq7D8zw4wKPb1NMRilfCwyaB0AMwa2RloDK6+KCZSMOorWTzsZ
Gos0TRLYuQaMV9PSwVXM0nIac053cjMGftQJo9vL03tsjNXegGbJDkJOqjvLgH4YaTk76P3p78Oc
JtvbTsK8Xn58FJSGyImJkF+S2Hr0EFqI5tVQPqZB9dDW5THsTF6j/Jofog4Nguil8AKh4MvFiM2k
69H/gVnSp2kTK6GxNRsJLfkB9C9vD2f1gMMzBlEOZC9RQWVuinKYVOTJqXw0UuV3muienvmDfC8r
YFCE1kosO5n4EVWxnaWNq43IqRal5d7+COaFi2cacDSgRsHzFr+x/S7Ha4x0DmKjaU7oq8VLLbOR
EnQC5ZvqoRPKz7eNXcX8kFhApy0iILzVNQALLo0JsTCpktA3pz6lR6GSn+IRmta07QgV560wU/i9
OIicC5ltBlzGiENlYQJYUqroib00G4Ites6VsTk18+SZbe/T7FCnT9hoQjN77fSrRplNPIWt20u9
PzTbGbJeWuvcHjyrY/XzGSh/gl8ETysJiMbLz0gb0FtPptWc5vhlfigUG/CnrPeNjgRoGncnPxRc
owC4rVz6qfax7uWS2z1R6kbarp2gxUqqQyT5sUJQBw9KsHE73biXMtIJD82Rl/tgS+7/+l5ZAZ8g
ulAQMzLnUmRUSpNWQXOiW+Mz/4rd3q6g/jdvAqfdi4+1q+A+aja113rDpjtAgus47FtnfhDvp03C
8VPp6lBe5DnOvoY5voRSTQUzxuzJfuciR213bkgEG/E6LsaA/PmanIR8hw7nmbCyP2Tw9YIBBARU
UHJd/v3sHs67uQqtQmxPUuyMeml38tsipy2VODFxdt52kesTASITUDlGagM0tHBaxkWqZhqCtoWn
Jj3dGEV9KtJ3q6Z+GrXQgQoPZSo5swQxA334boWvznwbMh449Tr0WD5CXcBjyJjjF7NLk6CVe4Hq
zSmFdkep10CoJk/hk1Y6iSrbU+uUQkgqq3eDali6/KRfnFlYOSaQCwNJCbACoF41mTkP4iIWzSJu
T2ryFkAsdyi/klDeKnlBOkMkBn2gabQdX5t6O9A7moWbOmrtRnG08FcsgUlUVjkRAQvjW/aCIiHr
rSIvgs42g7kWhEHWuipX2pPSgO1MOZS1LYT+iGh0TEhpac7YfcejryePlTgSUIK4qSJzkgvLvF9c
4PgG9Esh7w+CP/yH+QZ9KOoiwP10CssK1QsLSElzkHkYiutIcDGjoStr0UZSjCuhhDqawCzcdye0
gDehnaduar7Gyr1RedlwCkoHfZ9d95ez5sthcjm4RYRpwbKDvhCHI7PmvQWAqJhE2tGcNyjrTffT
aKsjKFK1vTURRASoW47jZua+Zq73HMAPIH8w8RxHTg24sMsdLoAfWTYq2Tw6wsbbfsYuOpaJZNv6
nnOUXF8AjCVmY2Wy1mpSDUuTTw/1tnBG8lUQ05lR1FVtaB7YngSZuXbTo1Dbu7FvOjoE5yQ3dqJd
7on70Jsfee2GPy3KFzPPfNUSEZ2dcKWmdJqGc+DY2ZM9Oslfc1dsC2g7Qu6BKHtpk3mZU9pfgFkB
v+GgIwS1Zd0TfNkzfJlMEH1MPepnnIaQq/Oe+SzmQTJnitgsXXbHwQZBsG24BaEAdvEUudgOfchx
XS4/43gSWOLKMvmxU75CxR2DLpxTSP68fdQkIM0hICLhePsPK/rVnCPTj2Qx8I7A+FzOuSUKQ64V
mnmcvQFzrmy0zbyJbWmX3E9O7qAUay+qg84O8+rf3mnLeBjTiyADYhBgfsCsyJgu5KqVx7i3jlF5
MuW7CnqBSf0e07sMFdLbplaWECleNHjKuDuXtNflKAel16M6QXtiPJGysgE4D9GQRRG3IB/jiDzJ
wOXLmZGdm2OVNGYpmuHKlXA0UACtks+8+cdTt1SvoaMB4jEFDzVm6rRqVKQacL+T0lKiaA0xqQdm
ABsBhC2FvKa564VaUNWgcV3UmJApZzaAKoRNggQIrAFGHCgg6nqX39RmP/FEc1cN/QjhYZfDM5Z/
PzsAMnXqy6JV4pNsVoBUuPmJIn9WbaqYc4te+wPmDChxENOIFo5b5gLrkPvUDCFOTsYx0wFDUTO3
DFpSCXZWkliUXTD93PbA60cveh/0hdhHAohZu1oyZPpKmqRhcmqhed7dfaq7yf4WSPKQ22iJ9FPo
V76LTutT/IpcXsGGhWvjcIF5MDSiLwZ0vDhoLqfWVFuxHZUsOekvlT07EOzcNJ7dvXFGefVoZcww
V9ggVUmdRHlyyoGL1YCOndyKRPbnTORt7Ya+SqL7zqkBkM2AIHp/oXbo8O4RefHHy+13OVZmd2QI
WIwmxkfQX+FGIBAMsnvS4eieIQirOqP7OEMjGPzqhPomweGKLqsHkRScJV/z5vMpZ64zPcmlUBcx
5QaZpAfFsFVIt9J9Wh9vT/pVkIo5X7RTkC03EI2xh0GjTrpepG1y0pAYNIsIks+qKBNDehq2UB++
beznbchO7rk1ZlRV18UgV2mSU/ORupndexaBO9mmK9uybXgAQ5DOo65ERmd2Pp8BPPd1QNxjvzxA
aBJwsJY07zrptiKpfWhc+p39XZNkIziJDal6Z3RaR9ianLVgwYo//m8sPH8iOvhw1zGfHSVJX6ey
mpx6T3H6/XYm4cYg3dMMkWoZQO3JFnetQ7eVn3jh03PnDZ5Oyq3oKRnu3o/cKXbjSI6xIzzy9JFX
1w+3E04HQwXQltma49DitoiXT+ssQIE2bTc7bSVtdMQZiUJy8fn2Eq5tD/Su6CKIb9GLpTL2ZDO1
cqGvUnTi6dtizuwy2OqCcRB4ib7rAB6eeW6JOQ3qrsKjboQlcSKKF1Ze1XmBsc8qX3UE5BZ+ieX2
fxsbs/Wj2qKKUFCMrYOiTvTYjfd9PJKWgx9jy/5wJ/SiLJcvaJhRlWQ1dOM8LSTQKyQn2XDqbp9n
pxDB6LxFjwpRAMPvVMSj874XNoOfHiVwgXw1vDP9eh3xDdBUWRh3EEexEEdxHiJNEuL0pE+b2ngI
4n1Q3cnS5+0ZXR0qRGh+GlWA1rCY2GmUR7y8xTQ9jZ71oLxXbv5NHxNH3qau4QMI5UKOpCQVJxXN
MXuVgBjQwhZCEyE9tYfOV5/Kp8bpPMudd50nenRnODh5HmTOYK+PbASI2IVLng75XRbrnmXhkKXy
mJ4iwQvu1Psm3UwBUgwSB6XBqiMv/oPIA7tP10Eae9UyLcZ499JQzE7zoXn6ZZCKINCHGIoHbmHy
7D8eDm/+1+PXV/BreEgfBEp6Hvf1ylCRW4YIAPLXIGz66dk8i7VyyNiDQKsqTsHvwhM+JBeK2g7H
da7DLNR30YgLeI8CegI27J6oVAV9PRanaae+dr+jh/A38BW+thGep7+tOxyDNxysd6lISuokvD26
nC6XNxWsL/xMaBgDoTGbQK8Hpc2rSClO1BkPqArsQx8AaSi74KbP7niAy5/c7S1zzLEqTZBTSjUd
5rb5Jn8aoWZti1vrvt7rW6hhbhSnetHuGw8yFX7rx8fixToFrrjp3oyEmPfCe/bCXQDeFDAHsGjF
iUCt5ZsAgKeebld+5AGQ7shO6QX3PJHT1fU+m3Hm9KW0j+u4NIqTILRkNp+U7E6bHtTOtuoXZbBB
Xn3bwa6jzcsVZi51KvTGCB7U4iQG93KfOUq1j9V/SIm8bFV0eKPrX0NxEdlQZl1jPZwUoxajUwPO
HumN8tJcK4MAaQLCNkia4hGsMIPoCwt0krIUnTTj79g+CoUfBzzI0cpmR9SPaib4GRAnspSto5Zb
o6qXyelBcVT3WSYN50F1nZbE2+LcAnNLIC1ZCAGFBSl8Rt8TMZNHKbsTJ7/U/pqyV57UcK8etA8L
Ik2o4d72g5XUybn1q8sCFalclidYV3+HlT28pl+aN++zz8EJ74iymRJX3cZ0S18UovPkrFeuYcyq
DDouOAkgZEymXC0KpVPqCk+enAx47GzqJ50HUVs2zvnZghADuXgYAUWmBvERZh838xA3ehmWp3AS
SKrdm8iIcqaQ3busCWbvFl1gtGEOE8Vh+Bb+YDiv1av8ke+iY4y3krZLAzJ/Z/f543ASOfnIq0T/
v4yj3w8ziTGyGYa+HurSnBIYPyl7+hbZ0VE/ZK7wiM0QEd7NwO441tqyW86uvrQcKzou1kAP4Izt
IYuQ1uhfb08oG9UvRhD7StDAQr7pCiIJBqm56lSxxNFr6l71kub2OKNFikdiffWyZw0t/nk2mmpo
85xWc3lSSDDZ4b58yfbSjt6bG94VxzXFTJw+i9SUQcx0EvbBHd1mD6EfHqLnhPDID9dW6Hzylsk9
H5OV4tjVYcjQ8GIP/lboP0n92wu06nQo7aioAiMAgqjLpRFJF5Q0kKTyNOxUUGWS/pO+WS+g1H0x
HrWE5JyiydVrCAuFZCcE75CIROJOZRaqxk1Dl5DkpDzIGRmemyfzAZHmXvmOH3iH0or3XdhiVqoF
vX0YCVl1SvfxriXBpvK6Nx7B4vJDmFPpwgizSpFujuD5h5Fomz0qG/FBPvBcbnUcQAdCChNvSRS9
LtcoBgBdTmlVneY/w4dyH30qNZHfgo/brvDTlMmMBFc8irrQw0NPMFsQl7U0A0y9rE7Zr8ge98++
5417gkjxPiBv9tMmId3mtsmVuYNFUxJx2i31XObWB8Nh2oViU53y57Ai8kPrw+04xOUru2hRwcBL
Bs629MFdTl5YCGlVCkJ9EqW7JLOICGB6GHIujjUjKM8BPQ30hgh9yEsjoCzJpZ5GzSmWtgnQYaA0
NAEkuD1b1/cfnktL9h7FQLyYWDS/lll1RasC2BCDouCYQcuj7LLM/d+sMEMROwE98+CjRr3xKMgl
KceJM44rAAimCQOxcAag9IEHEXORa6UZJ00AE520m9UPUbA8XbZ1HemoRzqRyWvtvrStcCco4NDa
FgXHJVYnUoUKAXwPzyK25iKleqopYd6cxh6C5pDezO2uniTeMNfNAFMPaDFqqSzORYu6YJpCwGtq
dN5qoPS2y9kuehtaLIBIyr/E9Hc//0bXDBQuJR7TDRuQLXMMlM1ysKMFG0DCS4+chRzQvgD4DDrV
G018C/TEneRXKEJzhnnt+peGmJBJAoQN8HejOYF1z87Rx9dTdHf4t53yqirKDmf5irO7UNCkUo9K
gCA0AroQr7kbP8OvAhTe22IDlBJqgrFD/Y0xkNGrnSeZ7CLSEc1Zsu8hEu3HDn+9/U1rywttKVCx
LNT+V4XqaC61PAcT36kx4uhZskTLmeeo4RyRVyWTn5ED0Y9LBGyDFnsqG/M0R6YptCgmmDtpnz87
nmgXnrQ3kHkCBjXb6HvUfGXHtracy/oHAHZ5I2Btz2wzZ2dX9SLgsLANDo+3OxSjberUW33XPzQe
MsJeuf0ovdx5FcGlkrnHv7cn+KeZ4ZZ5+XLRs54qUheG3QkQTM/06YOGFJHo022QEeTYPc0fN4Y9
eChiPMuH8b7Y8areVxgBdvbZbTTk4yAqmIHQtMv203gbm11g/Gojz3hLVFuK8MhrvLQijeQXwuzn
LVTNHLH4OymgZi0PIBPVjRKiYIJTNgl4CGxdcHIL/3d+7kK/HL80aJMMIMMvN5bo3Z7AlVAVqQFA
tnEpgcEYdc/LCdSGRI/iDtiRkNoxPTShqwt7YdO8FXfWgXeZr+0H3Hygg0K6azl7Lo3RThLrShC7
k9h99GpKpCF2bo9n7UxDWILCBXA3aM1jYsc4iVVjTNLuhJ7QbDe2ZbEFU2Bti51lEUDgK469lWAV
0C/gb4D+Qq+NxELumilFe3uWd3i+aOQuOWp3myMgbd+3h/VTa2D9/NwM62RGZhRCAjOTj/banXbU
/kh7z7uTHP2x3gQHX/tNfEKee/K8tdzkwxW2T08iiX4/dcB7HKk9kW/O0JVlb936pmW1zw5csW5m
zerwTfpEUnOfGICWPYuRZ/0/0r5rSW5jifKLEFHwwCtMu+mZaYwnXxAcGnhXBVf4+j2grlbd1dhG
kHt5QyFpFJMol5WVefIcVDFQTUQmMSheUdWqXyZ9031AvgD0RkBkm16z42CZY377qqZ38q9W3jPl
0/YU3aHHkHvxWv7rqtI5n9Hz6RPuBlqwtmxZ3r0o2R3r79XaBa3Cr2hTurbnDs5wh3+CnIaT+qlP
t67y5AW5vHLUfqMZbs2XsDeVsSeSElbdy1BsebYFML0in8BrRdS1d5IdMP1gF0ExPDb15KjDXV7v
E/JZG7mbmw7qJUXhqtLHZLnZvUk92/C4/dQD7575Gh7M2mFQNsUAxtdf9Z4OYCBwZGlLs8cq80fL
hWq93D3E9cMYnlIGSmgG1UEQfAxODqWZn1mx7Y5W7U/GRt0n39MoubMiYJqdaFyl4rnOoCgmaIXx
fxTV5iL75b5hNutBN9+xl4+vj58AzUhOu4ee5UlyPqFSjNLzXH5Gdl8CFUkEiqr5T+Xi7/EvJYCK
Hh4O/oE4h2/57lX1wYmIq/0ZIg4AXXGkrP/5M+xKF2fg9jFcOu2QJkHHr4awFKyEgrfsKC2K0eQI
C819Tsj3xOjutff0myntDHtT0vbF6t7SlK5tneuThrKAMnc0g0MD76HLGVOrJA+RtWtfBr2fHDY1
X7XU/iBpdG8nE1k510tXAkhIwSqP0hHSuWIJWE1pUnbGjNtV87uCvzCdeTXRPBOZaeMjVR+L3mHN
Wm5yKZK4MCscj0ZtCFVmuLD9CK6Z+qQ1Tv6cHaJXwxuAW1N92VUcaU88GWk2ac/ASdPs4j8thsBT
oJwzJ5hnfM2VPMhgJrUmgfvyRSGHxLGtjZJGXvvKn0FyN6oAKPh4ID5q9Ur0OvtKwTegmqZA/Ab4
IYi9Citc8LTQKEEcI+n3lRI5TFnDDF2hJn+P7MyEML9S3CAnNYbtSyNvaywlWEp6Jd720SaTDrVb
1Qh/h89+Gw1vt0/NQtYAc3pmWUhOGHWq2EWMweERs6F70FHjJP/sne/fgW/AcsouxSUVeTb+rOEw
ruqj4rCFmEPRonLq4hjg2Hvt0KOPEz4lOsTwKcDDKx/ozQIl5Yav8XleAQZFu8IjeTBDGlkSppv5
FFCN2DVcGZDB7KgDBa8WeJCETrUpg8yzAXxRVgqnV3UGwbz4JrCLMOor0AkjBVkfpQfzwX4a380H
837cdp/2Kb5fS9v9P1YZKVzArdEoIqKQaaT0RjTi5ISjU7xlT/VzvJl2tlt9jzH42CmgGfFFfXlm
PomcwgsfLP/2PltIVM777L8vEJaaqEAUFBqWulZ9M3fDLQTHil0G5s/UCRUnfCSNT4YfK1aXrjM0
qaB2OnfbgZXt0jlbEglLlSEMkr+PewP9rFC+/0p8Td0k0R7t3eQk86OFx+Wzlr90DIhYxW2zlfWe
/cO1//jvI4RYbGB6TmIDk2/l3eDHMnz1kKiV2xv1++3xLnqqWZ0ZbwULHNWCJTsabaWqdbRXTD+V
6p7Q1r1tYF6lq6GcGRBcoa3WHUibSPsyHqUPfafjIXQ3vRorE7Z4y/1Wmf7fOAR3KE+0NNVBbl+y
X+p36SP7ab9aR+25eSyrlQEt78uzEQn+b+JlPSUqTE2do3yFhGBxn8duA7jwHTmO9zZ4777cnkN5
/pXiJIJpCGUwqIcjUyt4H5OArAb8m+1LDYrfL8AtfSkOug7GzfENgjvsznwp3qMSKnkrGY/FW+bM
sCgVpzEiIayw0QmCRzg9Glv7w76DoBCeBL+KTXJaUwxfcjtzCguXJuIibEphHdMSXailghdf29zj
UR0bdKunr1R7pc20a0e/QmUJMho5QKvcGclO01xaqg40e7vqQIvQLbNyV5Wbao2aaGkqLr5MWPZu
oKoccjw6tHSnNHc6uk/6U6x8KTMoAz2E0qb50t5Phzz9vL34Vw5JRt8cQMgzTQdiVbERmVrx0HYI
pwL0o9kA+hsuLsGnjp+akPryEKKjfw03fp2vBaZyJhzGClhg7hK5OpKIaSic1yyIpceIB6EteaP2
WLZA7NADf4/Bg2ccq26jgvjZ9lK+Jd3P26O+zoLhEwALQOfbzB4GsNelH65qK44Tu2VBZ6Lt2JHA
JUm+5krrxxXZyLrkGibeWg8J3+fN3oy9pjgp0q+Jc7RuNY82VGV+RBJYd91OWlmQK482fxk6kGYK
GFxCYlV60tuOom+UBSqLvV47NtKvlr0M/KM17J2K6/L2TFzdBbM5A6TbiOARBvw+MWfv8rYqJLCD
DCwwogxSCHc2GGEMtoY7m6+1Cw8jWFGE6datIufGyIKh+GW2vdO2YIDvG48RZJDIU5ZtUmVXhoXb
dLtyeoUKwIpbXV7ws3HOX3g2TtLFuh6h/TnoGjeNy60ptX7alJCk4ns2VZ6cuFpWOxNKlNmXL2Nz
1LKvbfsKShk/jL2wOmgmc+z0hN4zOSp3f7EISMZiQxIw54rxV6WUJDHSCQoYgCB00W4MmZv3+z83
gmQXmr4Alofws/CS7iwroa0ZsqC3pE/GErrLzCnfoqa+Ru1wneXEckNQBM/1+XABQn052UztYhCr
yW3Qk/arkYR+NN5PCVDK2laJmAs2ibnzSN2VhcfUp757UseD3u2SU3OXhuieKtrjlD/HygYUSPHX
xE39Af2wRfjYN/uq31amM4D3o3GbZg2xsbhP5tBsBoBCW0GkUKlGKC5PttkGmSTfgfPJl4be4TF/
StDcolWaW1gnif2aBVRjhtDU/MQ73GHJaUiALIZIUJZvlI8O75O29nKNeNA5XtnL1yECpteGtqCJ
Jh9UYn4nsM72ssZ52hT60AbN4EG8JMONdEQXeej31GmezR+AcHLv9uZZuCYuTAr+spXTSDcoTEI3
trjvgDeSxieVBz0eKuW3YbVfcN6MosOY0cCoT6PUqom1rgQOEhmnqAu6X22L5njDsZ+K8ImfhpE6
iFN3ib7SkLbgCMGeADEVtJPMbZjCe2BUgVIt9WEMkM2ZvKIe0C8SKRkUL801+do5yhAGN3t35NDR
eowuAyEqJpVNY5lPYwDMlVcrELSyI7dqdl20wqm3OKYzQ/PPzzaK3CsRrVsyBn27NfPaadNDx9dY
j65ifAQQ56MRYiqLMdyxDKMZsvco/azDt9tb7zqPJhgQ9h4PZSNJIxjQZUc2d33nxnyDtgiUPcGN
Oz30b/1KvH+9QOAxmD0YUVAZx+Au501Tujwzw3gMqiqptrFeZ3ftQLhnTbwCMl1Z4/m/vvNR3kAD
DRJ26P2Fuu6lvSnUU0Ay6BhEiblrH3MtcsKQ+QXvvCnDho/StS7w60UDgAHYDAVmkb4Te7B7DTRV
KMaNQW7ZSJsmaPnOSnPNyvXLAkwIvx8WkF2H0xIvAp6DLdJKdExk35h7mhfWBjgGxR1InXkdLerd
KEnZLqd4WzBe/uqtjvvJaPZOBAEOHyxOkYMWk34DiF7kW9mYb9WIriWZ5+m9PI/4SsiNqnMmz0Jz
/uX0J72e2A1IawO7HhzbTlwC1KE8WJ41bFJ7jQVgaerPrQmLzWyb6QpH3Ns3lRcxfaexcgU4ujQg
RUHrKRrbZ1UBYf9CYVTrBi3jgQqwV/ia6NhG94b6RuSn22dTuQ7s4J1xUDR08yN2EVVTszxMdK3o
eBDX1SbOvxK6gYK7k7bu+EhPZoT2Bus9tgYPKkM4tl+T9KmItql9B6aDGr3H/Xf9S5mYjjVzcowr
ofS1+wMPx+9quo5MOMoIl+s6QCXc5s3AgyaLjokOKIjdcKeJyzXW9qUlBRrewsMSKVkc4UtDRtWZ
yiC1PJis9iHS6E4p4tfbM71oAv2TmGbUE2Do0oQpgQ5VGzCWWI7xZCllcA83ZFVsew7ExaMwY2Fx
Kc2NsCI0jFeG3FBD50EVQkokhF/YRqbcelSvWjfuLP6uJ6zflVJM3YJz5kN8tTi0lDK3aFPFuz3o
pQXE+wwa9nix42AKz4Y8H6qapjIPdGY+6tg4eVc8gt5oe9vMgrufBXllA2xcqGyLkK48N7E3DMKD
ZIifSrBiZFPpU/qNr7GNLZ1LA2pKuFzmIroY5086M5RGzaaA9elPmtleib84qBN5ymS/NC1bK89c
h214058ZFE5A2yqRag0RDHbtdpBTV66/a+VLTgDcdhTru9r7t6dyITaFRVSfwKkC1D2c/uU+nUDw
WBQAKgVFepA71VPkQ2jkYDRrnQjP6kj7wTttw6fo0STpnpXRylNq6ZygGRGUinPmCHHypf0hlRsV
XJZTAAzl5FI1qreg+F0TI7hO2ONiM4E3g+OzTbyohOPIaSwVTWIieWFmO7n2eu7RxFFaLywMJ31W
zS2alsHCta0le1t3jadOyh2YfRhKs0n2dTB2adEcaKs+r8z/deCMD0NfDqg8wYeOk3w5/kJhLS11
fNgoPRqAsSiqG0u+0jzKr2q9SfSvw1qOd+mQYiIAKAI0G51PwrtS0VAqzzR1wumJfClUN8BU7Mt8
7QWydEjnjlyQaKrgzxeLXgp0WcecTFMwjn2O5vIU7BVWQx0jBoHSEP+4PY8LERmCb3A5IUOFjSyK
67VxndljG5FArlqyrZLs1col3SWR2h6LMi22BZVNv9fGtcaVhRMLw2AQhWQysrFiLAK4s6VxFsPw
s3KgL8NWGdypPLS/5O7L7SEurNuFJSEOKUihynWKIdpFuW90UH6AWjLm5um2maUBodgxE6HN/ZSi
Q9CKfLLbsuKBdZ+7OCPN21Olu2rsVsS5bWlpzc4tCbcFL0F8E1awRLONbfwEjNClJMjQv02sF9Zv
bltbGhdQQ9j0AJ5fM6tFcU2G1KY8MEnum3EEIJbsqZbHLShak6eyRoE0fLltc2mEeJTMUExQ4lx1
TUE2HpS8hYIRoiNBCzhausEcV4KgctOnK2C9NVtCwiyPLCvMbdy9xCUPFXD8oKlQ7qoVK0uOFK0C
wFIrBFQK4Ai69FdaW5mF1Wg84DYAiF31WA2lp4/pJkyNfZYfU8mnQKAMJz0ZtuXUvknIOIQ/bOOB
6KC6d2nArR/d9P32RC84m4uvmn9+9nAeJXmQpARh0Bih49nq90oKYhzwg2UgDr5tanGezyZAOIah
hUMILU8eRIqWO6xE1UeJIByJlwh2bjpgidcUcRfCEJRcIV6P9ng4GTHe4WWUpfmUwGO3JAijbR0S
3473ff4J3fDbo1tyMjPRIsQscDOgN/ZyIkN5ynqqVlMAcF23G0KLbyQNT8FUnZr9bVMLZQXAZzGm
WXl1dp/Cjq24Ab851VOQ5c9UeSuyn7n5vX20Ui+ZHlr6lkvvZX3XFh4wlWCyS7e37S8NFYEHkIro
jwUuQ7gHiSWxIc45ZlUbs21Rsu9QS438iUG94LalJdfzWzsMV4SF+1DYnQqo+2wu48YdRrd4Up8r
/qjeTUoCgoNNFK9t0MVxzUpl/7MmbFA6TnUkVcYU6A1qjz1AwlbiN1208ma9ht3N2Qhc7GipwIsS
HRyXW6XlCNAjTZoCrfeg7k6Qbq8D2/5S0topGIBetZ/qu16i7pD+oMwLkR3JTqHqpNmhYftGSR1w
/+e1q0wP+viS1JaTDea9Ua48SpYOLLKvQKShdRUdIMI6h2OjjZYeTgEQ28RRqXrqQD3v9hmVXTtO
eo+BDNutrPYvskToMUDGBnlRqKaIad+Gs5qZ4M4LzA+oHWgK86wIEPF90Yxe8X57iy0sOqIslLwR
SwKLLvYOZuh04nj8kSAGkaAvx4Xs1G2V+LTL691tU7+zEcKbE2UuqHPjUYSkmzFP+JmzTVN7GAxz
kAPLjF6MnBReFSJyzkdZcSdOISYIrnFvpBIa+ScDDJX6JG86SopdBEf2RJOxhAh2Qp2pM7I7C9Hv
xuz7YaMmSeTQ3O7uU0UrPSuXKQQcKssvaQcpqckI5Q+1Hzsf2WbVBxaiOOWcxE9jHFlQnO0rL0e/
14qXWrhZwG0xP2iRckLhTdjlddc2adyValB1x6Kl9wU/WQwlA8ta2aZL7vDckuiPijipmqnP1aAw
N8AvAEA6IRKiflxWOzl5MHMwg0EpLoudSos26Vce3nUld8xR+nJ7gTWsn7C+Mwst3oQEyt6oB12u
b4faH7VtfAiRS49pSLCvAeKucVs4Fucm5u18toVaqZhGu8zUINPvjOrBpGgwQCwxdMrWHI8jezCB
BERSNefH1uCuAnai1FeB+kmf/maseA7hRselJ/ZUyRnLWGs0aqAT6ahKvQut8bUn3vyEvp7P/2wI
WyilHZHbtlYD7paqlxvbwq1y19zSQ0b9JvTyj/+vMYkbSenRXpUXGFOC1LsOZBYg2LctXONrgA1C
SwqOBOh60IomDEkdaT1ZpaQFbNyPxi+mvbeOxn92kH753ii+tLlt79q7wRxaxlB+mb0OES5Q1ioT
jUHQF2BnbpLycSx2JGcrRq63PRRdCdStDLhIFF6F0AfydszIwOIZDDFa13nZgpUbVaWVYz7PzOVm
APUAnOdcS8JfDCHfIrHCjCrJ0IN2YzSgkZ+OkislAdU/XuV0DR+5MG9oq0QPCDqwke00hVAgz/qI
ZUmkB0ZTHBtAxySvVPs/RtVCrc5E8mgWwsYtJ+43OppkUE2GIYU13UCkmkI3owULLGSBjuUYJ76h
TdamyQZ5N9QmqN46M34w1bbaNkpU7QY9S1fWch6YOMvoukNCCZc+rkThiqJTCmaivtYD5lvmh0Sc
Rvs+AG4mbW9vzHnjXdpBfx12hoEcGqj0rlik2skAJTmTgyn2dKI61Xdj3Oh8rcXheh01IMTx5pr1
B9BbIwwnnumPeGHIeEE2+RZ0apCQpKrtI59Gd7dHtPDAm23N51pFHRBQGwz5zDXbuEKJznQ5kKf3
hNnv6pj6CkrrGfEG5vdm4nYmc9Cy2FoTYFfbxFB2meZU1T6RANB6oZqXAX/T/7j9XVfsFih8oY0X
G3meaYTRgg9oDNC+J6hdBQNItFowgXbDqW4+WDN99q3sNshZ5j3IaiPiquljWiUo/D3S5r0iw0sD
pIhRKj/UyVp5eF4fZ+ChNEwUvCEy/aLTkPthoCA6VAJZOphF5Qy8gryVa9F4U01vo+TUfMW7L8QJ
s0lYmzfdfI1eLtA4RKWc4idB8cT7AmD90EurPHUikrlSi7iBpJbTPzS2Y2TqYzz4RE/dsDf3Ee1W
jtnvZNDl/getEfiB56YvcBOL+99qqqwfeKwFAw1tXzGzYtOE8rjrecOCSquJU1dSCLSY1juhVRk7
CYht9KEO/a+V7TF756svwXGXZ702AFeFx2RGWWFEUqIFpjw6euyb0pcWHdjMSh0ZDML5Q+uSuwZC
xKZ/2/L1DsAUnBkWoiXSZqbKNExBZtfglOQVOl4KvGTdwj5I2YnFK++uhYw9eJlR9VD0WbKbiKns
0JJkgKCoEcTHKn7p+AAC8K0UpEhBSoNTtqWjDw6z1Q2pVyAXC74BpuHuIPgwdzSLaOhMLUIp6jsj
UM3ESQrVsbWvQwgQC5wDiaFinINmckNrX2VO9B1uoqJ+DaXUsN5x7T5J91GU+7Y1rnzXtbefPwvO
HswpEHwT8RmKlbRlqg1GIOnKTmX7OgIl9iR7ZaVvwj8Hwcq6KkOOAq34GraayGvbx7I2qDo3gw4t
sM2Rgid1ziamfJOmzxz430c63FfaPk75nSmvBZPXN46uAmZDkDnB+l+lZ7uhRInE7s2gVf0BNJdG
+NxDga57zvsfefNkvo2gyy7HdDvNfWDvQG7xcaV9fr5thKN28QlCoETQh03HZDADo3ZlaaNkb8Ce
Inl6b7V3KTjCb5+v67vvcsDCwVYteSolaTIDPH8Nd6gh2WTWHFgSq1p7sF+DerG0KBAhDkSUicSt
EJwNZTvFbaGZwRijqbJ+i1F6M+7kCVhurWr3yE6kAF6YXh7eZ93p9jgXF/bMtjCr0PZJwU6rmoFt
bpP6VIVPEVTgV5zH7xMqrB2QHSqOCUgT0dk9z/bZ7Q4Ig16yXE2fNIlghzR5qCVeZIY9eBBKljae
ncooJLeNCkxH0oKv975h8vie1FHdOCk6ocPdSFjyrYFgzbtk21CVQZGlfEiLEWwOfcWhVWTjP468
kuToy+iTuAx3bZYSy62nfLIglgEsr9dHg/kTrclJ7YKttyrcZJTpq6UPxYcWc+lbNc3ZAJyCydym
aoHbXR8m0ziAMETqNppWI00oJ8AEulKpzb8UgvPukLX5t3Zi0CYC4wfIStUQMkk5BRDJiLPxfSBd
OHhlYvRo01Tlwi1TFd06VduYpZsZRfWRmmOHF5leSacCdF7gCEOBVHc5dASt00gRu/8ERbmKTTCM
yGAAAc4/aTGw0hmLUC8fJvi69451OUjk0bZxzOQ8b9yahoUH5rEB9IKdlY+gyGql40TUCOJRyLAx
z8DcZN6gT8OnYcSscFnRo/jSKUplb6VJ16JvhV3D45BOr5pNUmng1+RF1auvnGn5kYdAqK3k+oWT
B/QPqoO42P8VnhReD+ao8TKuoG+p5iiXJpIRdEnZO1a3cncLN+g/dmbucwvCNwD5C3bAORNOE8Ri
j1UR2ncpty1XLUbda7IiAcPJQLfUZta+UhpPkukfsor9zzpUDvCGmSuiwpnPeJGFUWOmx/5of6La
e/tUC77y92+HRASeyIjW5oTZ5XlLYyUL1WJKj3nOfWq2+0Rv3QHFraJ+Udi2Mv4MQXhlT/CW9hhZ
jSnBnok9qkkZOv8qZ7VNSLhwr6wIMU9VM7mUZBnN6saIFbLvJ2Y/Gm176O16l2YrnnH+bWc+6x9r
eIloyJ6Dtlgskc+cSBzyGumRahNxqyIaXXWUJ+/2Sok5jX/MgC0FL0bA+gArvVyquqqKFm2/6bHR
q41GdhKgg4pLrWE7ISfN89xDF7rH0rXkhuD4r+zOPz9zyXUdq5JqYMmM4sHut23BNnZ96uq1AS5O
49n4hGOm55msVM0sBjw6/HlYeTcuOQs0Hvzf2ZsPwtkoJBuXZz/PnsKQp5S+kYgA/7fGqbNoBQDI
WTUKcjhEOE5DrafNqEs4rHa9HRTmGIWGMOfP4sl/VuTMiniIbD1Gj1WEbk75zQhrt1XgpnPiV/wn
U19vb7vFo2RbqNcgeQIM6+wcz+eNMLhZMAsfkYTWHVUHwaCaJcRTaJRuoUkO8vg6W1NOWJpGEGDO
DhfUCXi5XhqNylDGNkuyo6z9bKEPjtw5uimC2yNbNALuP6Tt0PZ81UsYYrhFbZXZcdTkh14nD1Gr
P4ygNbhtZmkCodUHGToAp/EQFRarL4qeK1mTHU2+yeg3UzuWkQfySC9b6/laHtB/lgSvN/RoCJEU
SEpj3+1BlYfX5O2hLBoAlG/WFUKEL15F0aCOXd3CQEMK3xq3hKPrJlrZ3EvuBuWo/2tEOEJGDooW
0lXZsUanTOZX0cEst9NaUnBxKLhSkX2cH6tEWBUVgOUpIwMWn/qkQXRYujFu89vztTQUBOlz4xVe
f0CzXm7jbKpCMEzr2ZHGvoZWy9C18QxX/NtWxFfvb3dwbkY4ogQBFjPVJD8SigZzJJkGl07yF5lX
qHlOoRFC7LzIPWSoYn8MO/SYtSZa7jWpc0gLNcaK165q8nKLN6rkt9QA8UYyRl6vTr2rjz205rg6
vdz+6qUFOPto8ZVK5boGUhNzM/RHudmqky8bK/fyUmwzQ9J17FU8h68KwH2aRj1tUcQ17rrutdGS
R4X1Dh6nkMv8Oah0ZSEWhwScoo2nC3KUYsdHQ6Kq6uQhPRZ2m3p9q5M7lYJ4xqapvr09e0t35Swz
968pYckp1dIxTbv0yHzTX+O/Wx4HYHFA0Fhg9BIu/CkfOpnO85ajVx71ADeuJ9ceVtzv4uFAieZf
K8J1T1UeTbkGK0xBLTWrDzrPXbv7BnKW59uTtTgebAN0XuBSwT12eQwZwPo1B63GsU2+6WYwRcGQ
/81gAN6aazNoUBBhKUbeNTxvEQKi+5cPmmNOaG+2g9XweekpMqsK/mtHcFuazTJJmRCLFZ3q6zV6
DCV0rUncZWDZgRCba8ugxoxXJnAx9ARKHJhmEziRqwYjjhINpAYRPHG9duP8ETnlLSi7xn6A/kXi
xuF3JTJdi6Hz9fbSLe5zvEuAXwRoAAncy6WrKyUd1QGBQJ6mbhP+squ17onFzXFmYf75WXyDLJZG
Y4bH3Ri+DuMByWFn6N5uj2LREc0FXDRj6oYq8knGiWEMRoonnFVuSeKGaPSVfZttUgioraGGlsKN
38Xi/9kSZowNfQagBWxlNfDCFfgGtUdAskyNbhR9DTi0uDxzWhN4TFQ8xHxUbEwJGk8QQlkRIWAu
LU9Vla9k80Qlz9/XG3713EWHaA2ljMsVMse5T5Cm2RF1QttiDnJ5LDlsRuubpPht9aY9g+iO5O/o
L08h/cdUBwxb4+jVQ+ZkSrm5vZZL8zuzggJ6NjfDiA/mTmonPuZFduxJ6ZdFoADWwcGXZxVAT9kr
AcTS5kQLPdSg5u52JIsuh16FSPEmBLFjvq9I4TT2fQGVktsDWnIp88GelbTB3Su+Xrls1+EIDY9j
10qHNC1AD5P7NSVO1ssUwwJhf9E6lS6tdYovbR6AOIDiAOQVXTVCoNcaWSs3BOkbMpTPJdZsGLP9
7bEtLtaZCcFdZp1mdBKYRY9I7hmm9izr96lKN2XTuaOprizWmjHh5BVze62k63M6apMNUGwE0w5N
NpE2HnvNWjG25FLOJ09wW1I3ylDdhrGs5o96PnlGojn5UPhm+MDy0s+V1TBzcTOq6INAKDWzRAkx
RzF3mSo1y44FQ57DKZHd61wGHlcIvscKsJBGSUEybhUl6E47GV3gqcyg/sor5VMrWrNxkrgBBBVh
aPe9oCY7FTxLUl8feLKZU6+QOKLDz8imgISYLCQv8WgmoWN0WXjqctkKcbiRdLyXsnxcCRWXx2bj
VYOyEegUhZBHtsYs66D8Brwf8kOyE7U7sLOsnLRFI+i1AqIT/0OX5OVpDiPUfjnSeUcpzBxl2qKH
0SHat9tbfvFUoQD0WyQcvlPchVJe4sWR4RE4QGsoAT2rX40A49+2Ms+HmPKCv8dsWeiLgdrg5VBS
a+qoBW2lIxomugFNKgDRHVZhPItjAa7YNAG+JbgALq3EIyuZacL9ga3QdruX22NYXI651wYlGvCC
irCQ1AJ/PbPw23X7NUsfzJg6bfx228biCM5sCA6caNChLhO8mBkEPPdhVUpOk1jMu21F5Nv654rE
W3YGO6HIL6YGp1YKAWKc38zThufOh3XPnT4CcHWHHH2ePek7UqQu6bb6623LSz4PsDSUGfHgAWud
sEIjB5OBkRu4oJKC+yzqwDNhltBm76fqThrIUdHLNQn6pXU7tzn//CxikztSpqzVsPfKYQOxg3tQ
gfiMjiuTujw0CL3pSIuj0iC6hIQxOgxmdow11YOOstekmqeQ8mR3xCnoSi1DRCr8XkIg1XRch9js
V1Ao6Nj3Wh312OuQlO0fYggRHWgJNpNDZ2zbj539cnvllmYRmWRUiueuMwgpX86iOZaodbdIGjTV
KTcUpERBTZFW/m0rS5MIlVBg4wArR7wkWKkTtdSLXsJa6dxD7zVn4J6z73pSHOuq/Av/OneMgUgY
yAMUSy6HhIocnpKTCq37FFx/zbaF3Hi31oCwOKIzI0LUIhlGiGyLgnCpGt20B/Az2Uzq6Iah5ald
cHv6FhdJAzwMAO35YAt7sOJl2jcx9mBPqFMNwVzS69fQCWtG5hGfnae0srOBlDCSoXyXTuEW/esA
iyUr52nNjPAKt9UcZUwJx7btnDHeZtL9mpTnmgXhUuqLibOIziklAIrqHoz2kPRNzBU44ezSxKsP
Ek3/romYuOKRPkZqg+mydOb2oNSj01/UyOYAC0krVBHgfS4XRB9CvQrN+dCkhmPan2maeSWI0/5i
bxlQOJi7Eme21Usrctm0tiphHDr5VdL7KOlAU/BXR/LMiLAkdZJ3oZVb2TFhYCXRgU4H6/haOWQp
GEHbyr8j0YRqQVYnQxPPntqSD823PLyTc38NerFowwTX0UykP8tIXc5WChiCxYoQwW/8rna/SnU7
xMdGW1n5NSuCB5O5lcToPYVTlu9LD53qCKdPfb/iVZatoDduZl6fO20vx0J7vGCVNM2PTC93SnzI
WhsCqlu7+nZ7h82Le3VSILH9rx1hH0dWAumKGj13wDjYiu2SmuGJwh0LUnqJ+pn3xF0NuNbGJsTY
VYdKd5sVyIV/Te3X7sEEDwnYT24PTIS4/b6skdBHUACY2wysvZxBQHBwXWIujuV0mixlN6ogB2b7
vHXVFu8V4jDtZz29NBOgZ6rm37a+5ObQuIx7GwjtmfLu0rg2lXil2yPgCBBGBn0svTeTt9smFhN+
c8+wgpQLSD/ELkojIzKzU1T9ai2MXYXkWy3hD2YPDpn8SeWPHXhGS2A6dfaH3VDz1CooLSEfMP8N
AtrL0UHaRUWXDJzfVH2RgFdtHD0/tMRFefvX7UEubBVIXsrIy8EU2q6E7TmB+IKPY4OWUCCvkfrT
umaTZ7tyLSO3bAcjsSBFq5miAmwzSXXayDQ/Wpr0OmrsWz+Y+5JHhwrP0ZWdubA3MKb/bM3fcnaX
R6RqIHrb5kezPeiJj1HF/YqPWgiALkwIC6Q0mc4rE8PpG1yARQL2PUVNTzTPAtDp7GyI1dxep4UL
FwB20J1rc90RWJXLMRWq2rBKw14k8fsEyKy1VtZc8FMXBoQR5VbO1LFF3DhJCBj9RuHbqNhbp6iK
NwZl2z/l2/5nj89UD9C/Qb1AJCuuaavLOeSsjkNk/JQU/QTZ8JXwfnHTzaoDaLgDnZYYpYz2ZEoj
x5jazi1/1O1dZO+ieiWkW1wZwPTA/ARBLuCHLldmZCSEoAYcfImGl97SN/H458EWrqj/LMxfcLaf
JxLZYZPkODux4aB2gw6OvzkxZxbmE3VmAbl5teATLBhK0AC+k9MfKKb+hRFUhUA4o6EEhW18aURP
TbmKctwXhXlXf3b2Ply5E5ZW4tyAMApjqLmWlTCgVg46WIds5QwuHRHUtdClg8oTAY/h5QAIJb2G
MjEGQPra0fQIjZT2LldMxwSdq/Z/SLuu3UhyZPtFCaQ3r+nKy7bULb0QbaRMpvfu6+9Jzd3uKopb
xPRigBlgF1AUmcEIMuLEOeO9MsuPhhpvrx99nhefm2VO5jR32VhURXaMyUlu3yQd9W+MZUaiNhMv
3+Hd+Gd9TE6dUIJKTBXrSzKbHkmhSl7XjZkPJq+7zLjNZuV2ps5rMeommulERF++/nnmpnRhnrkm
R8rQ62oF8w25XbIvGNqADEUPuqDZKL2WCGoN/F1FQwEVG7RtPji4zlyeDm2cVRqsQQQnBshWhc57
ti8MEW0n146qrRY+9KUZr8dLWYl1B18PGIul3xvlvsj2kAK57iOra3/aO5BxAcLzUahhPp1k6UkT
LUjjMEHGe6xE2KoWmWA+TxZbLZjHYELXe+Sf1PoKhPetXYjGTvkb9nspLEllajmYkLaRWtNihb5A
T2WpQ+evghGG/HDjwTsW5WjmLFcAEdbNkB07+8mObB/haKxqQcDgBqS1IgjcLEawP+R7znxMmaWG
SB22TJOkws9rNEOkxPiX/FcfiRTZDbdgCycUpbrLpcxdoZZKBSutYvr4+KC7rxXwag++qgjcjLcg
pCL0cMCru6qxX5oC2Lqw8k7Jjk5VQv/GymQP9e9ZsG08T1upLWAHGiifYEnSohoDoNyIQxQobI28
rCwMmSOLut48T8PrBccSvQ4AuJnMXQ2dXRqZBo8G3meTjq6tedQSvDO5i0Fp+KMbsV6zL7csU8qm
i1QVJxPXkOEZZGR2KwhlvMsouOv+Y4LlTpi1zIw7FV8lh5huk2zn4WRGG0W2IDkkqmXyPEBbkReY
p8N8icwuR6NpvRhDfmzrKMTDay07Xw9lXAuok+Lbq8CF2cyzMlMlvJlj3EU0KXUl0AsWfwGuwzzo
HwvM0z+vhsnQPp7H7fc2zfdF/y5nT5GVCRI3N6GeG2IeV3FkUXAkYCkAO5Joj4lT7d54Qp15HkId
3GbjX9ywzu0xDp30mjM26zVu3boVx9GApkDw8uEdGnBSYt4AlGg4ocznsdN+7lMTjyuVaBupMd20
hchI90pKEaEO1xJoOYD2x/nEEOXlyanzsrF6BSFak5/L+s5BVYFq6IHlIqEY3hHVAa3A60oDloyF
rMVOR8CeMn28F1uq7eAMqTCt8dz63AhzcBAF0irpENQi00DVYA9Cg7/4+uBYVta+Kl481rrMs2yT
6D0Z+gEWxrzFbBAAIsabbAjeIty9OjPC5E0tUiRTzbFXOs19p39fDyiYRvzrMUBkhbnyjvoQpS2F
larAlGA22JY32TX00kBrIkg2676zNydQ0SF6OphKRNHlctfqWS/AwIn4PHwz37PHYkndrQR9juar
qNnEC9Og3gZFCeBPeJMy3yeTIclQLEl+dBpQLC9FM/5qI/DpxLEs3c9F8X0wexGNNPcMwaehyQPc
OoagLlenRCO0y7M0RyolaH1OXpO2rlYMvjm+Xf9kPEuGiUq9ApQp7lPMJ6NSLNVlkeVHxTi2VeFX
8T3IgV2pEQzH8VwD0K6VNgDSGtBEv1zRNDbV4ERFfuwDUns/GhHDi+jvMztWFYNkNznWIVuHvjwC
dh0Nd9e3iudy50tgzhDmtKaigiztWsuZxkP6vRwPwOh6vfaG1gCmJ/fX7fFCD4gCAJiEOhH045l8
p6AlVIDVMceZnUHQo7v9X2D7cBtcS6VAxuAmwiQFtW3aKYIw3zGtCab86qAwv9GXBrTFVunlqUio
jptYAfxZIThA+iPiXTpBvuDmWeUl7JH2rs3j+xItgkjGZGtiSu6U/YiK95GGClkEn47n5eeGma1s
BqIqeQvDbdxg4g8y2HQISX6fiYDBPDcEH+Fa3F4ZX1l6n44aRjE7cHOp31jlnvSbv2l5rpSHv00w
np7L1TK1mKc6fmwW9eZ+P0Tv111PtAzG1cHZk0QTiL+PkF4ZkyCjJ2va/G8mmMBjZjFxGtDjrjuF
OQnslF4KDhB/FSs6BpXylVPr0t00IwFhV9PlR1WLlhDPMMjlada7MStRcH0xvNCAdyLKBcgUaH0y
t4QkKiqlGGDJnjpwQtTKgIecAUSx00wyZFWi7tQTs94udae8LoMqauxzV/rHPgsHqjIophiQWj+a
8iu+F0mf/u572SATxPFF0GDPbhdJ2drHxBGyK88uoba8eLpoNIB7Ts+MMOdUskekYMvOjzQaN1E0
+eNwT231rhr/4j4EbNbv1TBX/Iw4sjnnBiIRCEMxgYbKi9UKrty8iwN4XoH/Bp0ILsOsjRRERbVB
8qMWy+C1PrV24xay5AaCWxevAIccsbZDZTyLP5XECki0tJL2sRZJdaH+GT/aX4b4JMxIvBWdW2KS
uNGZbWEPOjIgVB/i4onU73o2hF1L3GoQvcLWb83e8KxVGtAA8Bw8r8zpHYH4hkoTjKXvJQjqMGpx
0Pw7u/dm4mavplDlk3eGzu0xixtyOlAlgUtoS3+0BnOCAFfp2YXpml0czBgfAKJ42ozOG3jNwnhU
911vfHPUyatTUxC5uBuNCsfKAAm5XFb3SiYD2NqgzHTs5f0Ya2HfEs8qDp3xSEZ9dz12cWzhYbDO
K60U959AlxCkmG1MrtKjVDnmbT3LpqtF0HyQRgxkWW1eQnOtzAQBkxXDWKtf2gqJX68BoJVhuX2M
3Ooo1CvoEcMtHnkGmQi4wifHrdXbuaoDR6N3SnLKpAHkg6/TiIqy8lUp+6CL37VCRLXDCTv4MWuh
V7ZAE86Cr8zRkXpjqOhRdbqwCI0W1B8gX6pLwVOPb2etJiFFIIUz95/CMGK5UHuKeY2kDjF107q6
TqcA81jjFmNutSAyrC7LHCGIpsnrP7jgY1rpMgFKIGFd5ZuwyT0m1ZeUFH4/Gf9SmOCfT3lmhQna
UBallpbAiobJ56IJYxoWZibwUs7pRL0PlUWglzD1yDZxQG3Wxnoz0iMY3TeWepdX0o7Qv/k+Z0bW
o3L2FK/yAs97e0ATBbOhyReivYEPUhOkBa4TrJuG1z7KMWx1OQU9Y6VYWMmgavtUDt6WGZRWqaC4
+PE6+PTtz8ww4ZPOxqwuZKLHKI29VNmn5i3VpU1lzN7Y6Y8gtHPV6F4pnmZ557Sm57STT+rW19Wb
Do/pJnCmo5V8B+OIZW8bbYuzfJTSdleOoJZVbo0d0LNBX0kBaU+26ObGi0kAkmKETwNQxGanHwd1
rMtY0egRZGyNdKh36cvwVv0Figyn/rcVtmSZQy566HRYwRUUdzsvBdVa3+mCSgV3LahTAN2JURiZ
LfNOuYIu82ql0DyCBs+yeNEd6cAe9OXfB3KkC6CoUSMG/GJ1vDPvVSZL6rseLUADcOq7zI5+NR1V
/YXk0saIZlSwK6SR6zZ5x/LcJnNillgas7bH4pAyPDP/Pil72gtyBe/AYJoeI1SoWxoY9blcl9FN
4IrJaHJE8wf0X6fW+lFamyi8vhKdFywxr4QMgDocCqXMUpQkq9Qoh5k60DfDUdqCa6HwyQ50QR7Y
1sEB51qu4pZe5uZhHKbBy9PXxtP2T0NgbKO7xmtVd9xZG5DduI2X7lL/uXALL9lku+FN8FuxYvZs
n/9UpsQ6zH1MqBUnR1rgLtT+iLXNdQM8kJh2boF50EjT0GYqwWZoZrpBPy40J/Bpyl8ytQ4mcJPZ
yb4xVnJqywInn2jAnaWw/UgpZ+Y/psbPXJmMaVToPRaogt8ZdGj94ravgF9CeeJ2+E6+dd+nG8jK
x/co+V1fOd8LQEgM6BiHDRJ6RYOcZCU4Xmqo/GZZUfmxpRiCY8MSLv6zQKDzbaQyDKI4TM40SVEj
YTcgF5NCI3klIw0sM9lWvZuC24i60Ftx0RAsZr+bsgd93KIHaUL6CxOeEQieZmHTgxelUFX4/YOY
Q+bkkNmMIkw0W1C3bzD3AImqSbU8naD2NAmSOX/5K3UFThpoZ00mVBlxnMsgfoZ7tbNXkdRf1NhN
ybcYNOX9STsVPya1dLUhVIcknE7KgzyHkXJXomIDtcXrX5y78rPfwpz7OoGaWgn+qCMUyK3l5yiB
+6nclqZbpaLuNW/WBVOPBiA7qOqu18DLUJZB/MExRkzZE/m+AJNkF3duqpykek9mKyQRdUnnWw60
p4NppfWDysQ4CCqx3Kv3+Y9gfa+i6AYoGCnHC348DIha3tKeIpeWbvSle3cmX3lN3BkDD1/aL6LZ
P17CODfO+FkM/Iueaxj+n6Pcn8xXtKw8oYbVGp0+xUdUz1fqXGwye1l0aDPX04IVNrsMF19V3bfF
fsx/yNpxGL4D2vEXGQpzKMCagj8Z7B9rUDkLV8ZSFQ7kMnF4un1N0ZkE6pOWqPuIkAm8CipEGDWo
GqFoi2eBdmkpSioiAYKXHIt08Ir4oVYsb+3mEVC9OQOGOBCl8Uh8uH5EeAM+oKIH2czK1I7CJuO3
uZYmVh5j3HWqnLBeMm/JQtL8GhtXOaaJc3KWJzDb7RPBVZnlDPwnTOImA+Az7mnohlwuV5HjSstG
NTk66s9EndBILAPDoO5YHoo48ptYB5ZrdjvI0WbL4pq03eKNJahE8O4f8KLfP4IJVhMpaNIaIBCQ
ra9A3HkjaAow8rlL/iXb6cdq4UKAqQEpquAbX65Wm3LDhp5mitX6dhcu37vMjQaP/rRxFgXvA16e
Q0sBoyDAxTkm2/dRJjOXICCApw413iAsN0IZK7EEoXX9wew5tDBrjiE7FDEwh3a5oDYdlxw5BW5j
BJDXjOtA+17Gxx6UgqJmMC+Kn5ti4goAcOjTVjA1euWzcsweK6BG3b84BudGmNOnl/GSpiOMWKr/
2o+QOHYHL1lcFRzAgKPdXzfH3T1oXMmgXlKhHs1Ys5LSTuwI1ogl72Z9bT+7UEWdFDB0gPG3Fbg5
LzJbDkAiaNrjqLOvIQvE9itGCEFz1KhX1OTkZNk7aYgo+fM+FbRNoGWMririM+MVUDKOnFQG30in
NVtDgcBJfli6DbTIlfgAUYKoLlxq3qjOM/SFmjHMZHPbDl68fIkUEWaJdwxscJICbIz/QKzm0kOn
cpQbsF+B80yr0p1tdUlAo1YRHDZePsIhA4IWTM6YumAiSFEu2lxNenJcBrKJMykoKOD6cetDYN7t
in1bD/eJVQkSPe+DYthHBeMD7hX41+XaQIWD4Q80QY7xYHtge7AgMytMtbwNPDfCpD5FKXVlBIb+
uDT31fKsx4vg0Kk8dzm3wHwisqBgY5TYvNi5Lc3eJxjUN/JyL4NUorAWN4/WZ3XeS/s4v03Sk4Qb
a2q4SZ2u2ukjRtx0F6/8YMwoYJzWTTIGUbaEurZpFbdQmm2nhhYVzcuLfjXzydO5kTA8vX7y9DiX
0Hy3IbjxSjMPlNaCHeJ/Zwi0g08UUHZ19b6z2wdIIoy0dJAkwQQAvBJ1JZQUMyW8Ho24HxpgeXRN
cAvAQMOlFWhEqENKYCVubADNqQf+7esWuOs4s8B8aKlVlmnqsGWlAqDqaHo2SLgLETyJb8UCBg51
2FUV8nIdfaRned/iVFiT5Q9o/aw1rGneXF8LL3ZDIOC3FWYtOSV1DPIBcB0tJ5UYvjO+oek3NBku
oyDvjf6dRvfHzQEK8VD7AiIGVXzG28pxnvTcAVcILW5Qz8un9NSDZRNIvehvnA2wKpSvVUwUGszC
aEPSoiXTP1SUM24MzvikKiJm1/X3shcHDBv8tsKsB0tdIIW3wNn6Ksh66CVCPEaK9ksreu/zQvNa
YoS+BOaUgfm9dAfLTJvOIvhQmUkRTkqvNjwj+4ZRjUpPA2UIUCG97hrcyHBmcXWds+NKCyuSYoqD
1JaDT1Q1nJ06cu0h2pZd/LUholYL1xUNIMtWMQ1MP7FfrEzzOl2wwrRoHEwvN8Z2MttdUUC3oc4i
6o/wJwhMJaLHyvqHP33EM8PMR4zBhDnRAnneXEfM+5Oqv2HQ6m/8ERq3OiB0K0+hyuwmQHNkIWDL
JY62ASI0RRWlNQU3Me4nA3MYeriIfiY7AhMRkEbTDjEDDVC315Ld9NUZQOStlxsn7QWXZlaDYj3M
EOFAu2YlxFjnmy+XpBdkaDsJcdCuqBsryxZ8lQ5eWgM64hB7Lb34JO9zN+izbGOZgVU/XHdQzuFb
1cuh44uGGPSmmcdeHGmSYmRZitoUyu9gxP9Wx6DZLkfLI1EpuKRwjaHYigksFK1lm0leVt9MWSqB
8mWU5wK6ZtnglV2uQW2epgEupCLiJq49G/DklfQD3XL2NKS2MRpjBwqEScOA66Ds87n1ZGhcqzT+
eX0jOQcASGvICEDDB3mTrSjnta1WMg4f2uWYHoiyCWUlDMf7ekUSgdOITDFBpZ3LJJZAnXNUCCoA
tHeVKXEbiHNcXxGvMAvPRCxZKXXBPMuc6TGi1Yz2AmZrzQeoVHiln35Jd7JLbstj5Q2hsZe8cift
rpvlnL8Lq0yQxrUgkXJ5vUl5sWe5b9Ym9a9bWM8UE6ugHIWmyUpzhw4jY0HKoPbSW5jTbMYB9DMy
FJXi8eW6DU6qQUrDdLDu4J3lsK/hGNoyVmVgclKv4wkyvNZBjtJgKSHooQQlzV9WNTHp/bpRnmMA
GaKD8gET8+g7XwaTecySstRs3EMxl5U2rxnq+JLo+3BSDJpbmEBDlQYDEywYNzcbK+nwgDp2Ueul
jhrK0YOxjy1Plp6E7Lc8ZwDiF8ECzEcQk2Cej/ncm5BXgLGyeM4dI6SvWkLcMck9APr+YvMwBQTE
/MrD+onlraoaGfQiWFdSam5EJHkDEFbuVc0sUvTmrurMFPNYkxbIIugVDjAFKEDuXsfxYbZvG9RJ
6kqUmHnOjsETBFtUtdC8YAJ8P1R9lo9YlhM9DNDxzUtdkJV5dUqkrpXt00b5BwPxl26XpGNsjRpy
CKaI3cipceedgaeZvRQqNrRdNjT/ZaD47ch/MRO7ci3iKa/bGO5lHV6TzHSMEgwPVxCYfxlqD0/6
617BSyFQpkFAh/NB7mM9cmcXOPTu4wQVNfBizdmXrJ8gz1XuaeIEVNQG5x3ec0tMtB1iOvdQowKz
W9dADoaa0EAmk+rZRiYLAqDIFBMAId6VTGUJHpI6fq/y96F5tXUBqIm/bwjkOLoozpvMwW3M3MlK
C6uR9cQrpdwDQLYoo5D2gnTBXwtAY+uLGBO/rH/XVbY0FdYyTsFQbleNEEFhmr+UPxaYpdhaFbU6
PO1oz94PYIbI4W+mW4BI+mOCudiSpYes8EqfRNSXuHKb4fsiSnqifWJiDqhUihhchuAOqHZ6aEDy
bnv9pPCCGgjqVpJyCBl/ahuY1Rw7MwXbB1Qlmr6CotMpJbvRvv913Q4voJ3bYT5Ho6VQHS5gZ4CQ
APhVpSTf/HsLIMVGgcVBdRRh7fLM28RwSmsCc1aj+MDDzNrz9b//AdJkLyDnBpgLnFONkkrSlVYB
uudaG6hBWXpo0EVba3kc6ftS7BK03/MlGIfKq75CicxcIMz3OueOm+yTaFf54BeWRAQgPB8B8TTG
RnHfA5iMWfg8S13T2vhdlg1GWultiu6FYFze50M3Cw00kIwg1zJhbqy1yRosB7kPkrsVxg50Q3Be
eQ1n3Lz+mGCWQSI1d0oJok9dnmwj9TQno2dOPpD6tyQB+lwjsqsA9DjVX7rGduvHtPQhQ7YpldTX
4geDHppKhGvh3ZpWTAvcCigAPLYufWrWqiEdevymyCpPqvkYz7+UpD6ohXbTaPoOgi0imPq6yk9O
BnjL+u5ZZ82Yjc7kRR1A6Ai+iPJOUeqwsn71a0U6P5j503WH5uHPIKW2zgECtwfvYW4AFcShykoF
e5Z9MvfFUd7aJ83vQuMwbFXfuE+9PDAf6am7XX6AptDXXYiC+RJgPZ2n+3lobWRXLI3M9bQ/P4rt
v09SDln1FD+KqDhEerLFtdsbHH1LZXuTzq3fgYRS70/TrHs2pfdFO93Znf0VSN/w+v7woADn+8N2
QdAZ6UirI4VIt/lW2qY3+Z6EyleyBe/kMdn0O5FU8vpx2Y+Pr46BTEy1gy2ZCZI6SSt1WnNWj2nW
eHTV6etQgTZcUD3gefW5GSZv5fB0VYqxxdPwqNYeLQMk4XSL+NQJLPG60jqaG6CWRt0O96Q1dp1f
xBp90BILPcy+1h8do/nlRN1Bz4zOXegXG1KpaVAA1kAay1caU5DbeIERT3s8RPCiU5AVLo23vZSr
NTh+j6m2IYvl1V0cTqUIlc47sYBmA8oAICRKlMxuRtqsGXUCTB9ChWsmtQQ0JlRIHYxIVIP+M24l
QauKaxD9WhB3fyihMkEJlamum0zsabyzdwYNc6+5L0RlBO7enRlh9k5RxwhEzTpQg+jVDKAhrJ1X
1RacMN5Zx6jh75Uw3rHEAwDYpkGPoSv49B/UDOxROv/TTBztq9ZKq/VPz0Hm52560DZJBYSa7ndH
+a29L+6Wg/JNC5Od7uG1eAc2hI0yPXV0b4ugJ9r6Qa79FiazOXKDx46D3+LEfnSIf8We8c0IgZpC
JzwLyF47KiESWxGOx7g7TBtgitI7/ZC/TEF5S37mt91NGqbu9OQAbOBfD3LcW835Rq3B4uyEDvEi
kziCNyG8BWCFRTwIIrDaBTP1chS999WL07k2HNqbd3Q3STfjry6gkJPdWoJHgcixmXxkqbNKl9Wx
c5SosmfqJ7tYMFTEi7B/Vos8e7laSa66GCpUcGu/P5lhcxJs53WPRg/u8u9TIytlQ8KnloMg8q5/
quvbg3mBy79d6GQsjfVL4Vb5s/QXT/ZF86zXTz0Uuy9NOFJKcMHDzzfNg5zvR3Or2HfXVyHaofX/
P/M3yVz6MVvhyNKwxxl1W0WkGiHap09RhcTo4Kz7lLmDBl5QqCf8SsHeg/rG9bXwGt8gXP9PAEOs
ulyMgrQXDTZM+aS8Ub13AG1fEj+9UYMv0WF8orX7Bo5GNUzv1MOM1/Qm/TY8ZVvR1K5oT5kAk8hE
11NAQo6LfSon3NJi0eV89dv/HsJwebhc6KLIUVP3SAc68Naam/rKc7dBB/MWksvWbbG5vq8iN2QC
wQg1Na3JkLiLYzh97QX9DG735uyrscUHDQKjTbQupvs130je9JhuMlSiZlf1qkc87ui2qW7G8jSL
rgrc2vy5ZSY8qHFTzkqNhZVu5Tv41zEZ3GirvrS7ejdunBuMso0QjBP46bpfV77eB5T87MzpQ4zR
UAI3XcCNbLslDVvDHfxiftfsx7gXOIvIGhNEamuSJBA+02PjY2rz27BNd5GneHHwPzkJi3aYYkmf
qLoGEsmv4ypMtSyoTUG+4K4F6iGYAUKjD2MUl36fWb1TofCGtSB1x3ugybQgnrz863wQ0abx3fLM
FuMcTVzEZpRg32QJSJRJdZ1FdafJ2gwO4DLNDJGUb0rpxll+T3sLQOhsY9rGxjbzwe1SEQCcG1PO
fg2TbexJjbvZRiqw6JB4y2Q96JUmRFuvf+WTZ55ZYXzF0ueRyKtnklPmL6G1lUPtaB9x3aDhEIoG
2rmZ4cwak3vsWZtMVIuR/ambY+ZjZ41+Zf3NpfbMCJN+yjFVnElez3ihBHP9NOeSwPNFn4bJOr1u
dHXuwIJTvObjoZRFiAv+s+1sDUxCwRRSbIw9LEjac9LrAUl2c9KHeRoAS0LHvRIPfgnJBxsVw+un
WnTgmERTZmYit6tD5O90n2+qQDlITzoqP7vrdv7LafvAOK7wWjYmNnRqJifqgUZVU/D/Fr1hqh7t
05561ZQXim/L5WzgQZfOowvx5/E+UWwICteLtUBqptSqba8qBd2QIjcxDdtRpEOn0ERUauuCP5+Q
P7+TOSHxgC4vqhSIQCTUJ9zHm8oNIvVuGgU7wr0ag8dkVSzBuBDbcjKVRTW1dZ6oSYmHCRuIe4dk
rP1BehNsPffQn1liAp08UM2O5gho7TbzEhNjMw6E5b9MDx0mGZ90CFSYiGgQ29KUx+umuWuEyLah
46kOslTGr43WyaRCyyHZqOYuTTTFHWwnMIm2x3cW3de5X+7MGOPK2iKXQz9haiWmy+s8RtrOKqa1
vRbLXj1gVGqGvlloz42oIMw9Q9DLhbYt2tiYwL9MWlA/bYw4B0y4Iz8cVEfpeDurx2gMm+g2AZoI
oJTr28pd6ZnB9Qed3S8yQ5FIPMDg3I4bsB0Dr3QzgQ0nVtBFMgw/XvbXDa4x9NOhsDFmAbAP5qzY
77jUUP4AtAeH9z3Riv2stM+mgnmg61a46QK6qpoOjuOVlO9yWSWFsJ49tckxtKCpN22geZXobiTi
MeR2YgHWWD8YJu0h8n1pZwRecLZKrKYAo8GCyUX1Z0k3s5S5SnOHwVS3rAGlFWFSP1je2E2E9Az8
A4OvaMExy6N9XA4QTFkn+KbjvDX38WY8Ra/jgzW6/X1+b+6QhX+okrscqm1xP4clyr/9Y927zRNK
7xvRa4obks9/ELMP3ZjYabT+oNmzQidIA8srN80hCdMnPUxvtZfkfhGmujV+XtsFJpnG2ayNhMCo
jPUndz+I3wTSZvGU48/8TvSw4XnU+QqZ+GOB6cZqpI8tL8I3DJe5RXDdZz8EAq+thzn8S6sblI4w
gWbTjQOV5hun9Y6otB7Uu+ah3lZev0UQCpU9eYl2zb7fyV+v/wS+P585FhsOcijHmj1+QrYzfH2T
7ju3cQlevaInAC+cn20n+5AjjUry1IEh0Pg03X1V7cGDDcGw5+sL4kWbczNMvgKwcIHaGcIbCuWy
q3kiuKkmcAv2LjJES2ObBdah3dbbPpjQhCFe9aLvXeumvNF3UbDsp432aHhjOPt0kxWuHhQ/knC5
mf3pJj6OX/HfveqmP+Jt4RmCmwFvxgsgw9+Rgh1zSZYkRg0Tv28unhsA/066V8UuzSC55NGbwpet
H8Q5mHimXN947j303DAToqY2MnPwaCFEeaMnu4lnHXTX9vOd6tqCg8PLYeemmOCzFEOd59XqS4Gx
a+5QFgjWiqdgQSJXYqJNpHcatJZg5TT9ukt3k9u6QzDAp94gs7FzbnNBrUO0KibgDEo31zSGvc43
Ayfs/XVdIlUI0TFkQo4uVzZ1BhhZFFe6WfYpbFzftw9A65WoxoKVDPD+YBmYRsb4JqrSFejSvXKv
BqZvPFe38q4fvOFU3EzPJcJ3/+s7JGCu/wLuGjHUubZlAVvSGPdwFion1oIc7TT3mIl1ptdWe7J6
QbmBGwhAn4LxQozFgknl8iYwY9ApInkH4Lnh1kXvQZ4tcfwl8oSK0vxkiwEBjNDjxgFI5aWpEkyS
Ra5hSkB7tMB+b4cjJl9s+jwpSjjYqocWrNtj9sLqdfAMYXjuZOTfczCQXN9XbpMVA3uY3sQAHaRa
18fC2d0xkXNzSgiWrHTeWP2KzLCuggGqEt+o/NqASslcJtdJ8iA3jou2F+EieTQKOqi9V4kGzLqh
ynNpH8E9s41pRadXutenP/V5cnVwRRbjdnzPk3CEFOm4U6b95PwSLJ37tcE9tg4OAmvKMj7Ldmzo
VQwUuWoPLuLqVL5QUCZgFknSt2Uvh12+QRN6He7HtdHr9Hu5q91lrtxVHUWkpbVm5U9HDIgD6IKB
IRoUG5cbUUBBzaiydRYtLWw3a6THvnQeaQc9PQcjlUGSJbE7Av0Niq30RbAVawq9ZpxJsWlXNY1U
YeICQmR+3ChfdO1liI6YPtktiX7T9mBMy6OgfI//QkVAB9YXHVzgzQ2QbF4uG1WOqOx6zOVA+qWz
T9Q+jtXtJGJr5G3uOsBir1y4OHGMlxclbczOdJBdmuEQ0WKvVj1WVn+pYxWvpe770ijfQBD38/q+
8jzs3CxTPCDtgvmiBWbVTYfBhKjKA4kULrHqUzf3gqPMy20A7cOTHdDVAk1/uZOzqUlVt2An0+od
YoIl5m2FylG8fAbeI1CtrmdWZZ+2rZ7FsYSCFzwj8krtBbc+vSz8NAnmHuxApSII+9yKPQjZ0WtH
/ReTAkyYlNW6/Gc0pzLQGW2/RzXI/+vWLZp7Z9tnUljF6DJhalp20EGg21pF4bZbAruyv1exLGie
cbcYkzQgXoHqAZAil1vcS3KmSzG+p6Y3rqQ8pRomci3R/B332gU2HwOFIBAj4n19aWack0pNbQln
Arwu2q7vUldOLcxFDv6QBCBd0SuPFh56P9fdlbs88K2sbLrAqX/0qs9yAVkWI4+7BCp4g73qLRiT
6Y9E4Kbc1YFxwoCkEPwIiPvL1alKp2Za1QOdTml5sAtZ81KtjQOHyMmuW9QuRP1TO8wV/qfSftHG
2jz0qLYLalE8kg+gr4C0XaF7wMkzd8GuGRJHQsXxOMx3Ueo3dHShmuhqxtaygnIJDEk7QSiqXlo/
KuIXVd8S/SShCFGuWtZdtP33m3/+cxhPhza20WDgBlBTK9n2IH1ZpqdCEvkWLxCCBxMj7GBrwMw8
E+ghJVyMY40sk7dWYDmv89QcSgvDwSZIHNvoxlJrty5FLMqMYwFljiLHOsKEk+yAooqJg5j3bmM1
T+iDEpl3wOoEUfpdsiZBQl9P31kSW62gWoS/v9KvrsyJl44FrtLaSSMneYBM+1eJdDeYkBLVpJh7
6D82bMx+gbgfTADsnDrRlCHSJyl5wCPCG+JDPu5t0ME0w5fr3sC1A+4fB7VlyJKw8p2SRroCMMT0
oUsyf4ri0KYHndQ7iwrQTNxNOzPEnMZpigqFQBr9Qe5+kOJpaZ6uL0Tw91n1ToApTXOZy/TBsdIf
DrhdHVPU8GTvsP98lD9r0JkPD8K+EgjLPH0A0uDUgAcB/ygHqLvh0bqboCzm1Tre5dcXxpZZPlll
7hSkNjJJk7Ay83UK5zdyp++AHDySr8vLdUuc0wMf+O0LLElzZEqDicybPkx2G8qZjbFK2oeTI4sm
/5jg8P8rApBuZePFXACzj6iOAnE5NOlDknkYoUhAreQ2uasfi4248Mdf1R9jzPYNsVGgsAFjlX2b
fx9vpMhta4jh+IULrXlvOhWocPr9v4uyn5bIRKKI6rM6SnX60OvVcV5QjwNGEYxaIgoP5qL0YUcx
HVzGwJqxAokvYxGpKzOuiGXfZ0S9W/COI5WBXG7u5+6+y1+ocB6cd85UUFhgjBJ3JaS1S4M0AdEd
lDWde218VOz9DGXN617INbC+T3QHxCSfyE9UeWhNsEE6961z1O3bJRI98XlbhssHegoIrmAdYCJR
DxbDrLEIuS871SPK7UpCT9s8BFgJ2Du9lgWPffYC8PGN8PRWAY39Z27hcsuUCmriah1L9xDGzmfX
zHS/p8/N+FwN8y4HVKP2+/7RKdEjepapW+q5S5zQqCsvKQVR8vNhAKwfjSEwEyCHgZ3y8qeU5ZCW
dTVJ95jj9rRmCnLo7jmJgAOBLSRixZAoxegmuh0Y1MZb6NJMJtVWTYokejj8mB+Sb4a5XzYGUI47
+lMnXlsJewqfI4oJ5TYsCC9arIqtXAJfUOixkdEHs0MJHLGkXjbFXfYeUyWMipCKSmGcoAz2bVxt
VgQ3FCvZO4AlydOENyx9KDXDa+N8oztfnZ9G7BuK1yvZfrHi04IBu+tng2cWpGaAjKOOgRFSdmwg
sbQSxCsDfWjxHPRNG12k3BmsgGjN+JDkdbGznBF1lGqMdymtlScHj/zw+o/47EN4k9k6pu3w/lvF
Iy4/rjTkkB5rF/pQ0dn2oP2N49OV0q4yiIg1mXnXwo8gubFes1RgcpxPTPfWMI+DIifF/5H2pT2O
4zrXv8iA9+WrZDt7LUlq6f5iVHd1ed93//rnuPC+txPFN8LcAQYzH2qQY1EkRVHk4dE4+TVxh210
rPf3V3OrOdcQzGqUVvOSrJshJGIKTtMSA0m5zHyepmSX+Gs05zv/HBGuE1yTSL7MhFzX8uv8MDVD
McmOFbjFfDJZJFP2vmXnLe1Ulei8B8ClFV7iMf5O0TJJiTXgqcioixMJCkfWnCnezgWTyVk+3l8e
m3H83rQLPJa0wEuKKYxD4AkSNZsPvSJauwvQ1t8U6zSnHaoOwk1T5vA/Kg2eG9Qf8wb6sXnk+Rsw
kVzGGYUAHR0vsw5f3DDTOhG72PCyo142RNtX40MnfHj+QWrPab5ri9918ctKifk1SM9NbjpZLtE6
TIgyhLs4z0nip9upEjmWs3ASzJ+FrYd/RDMe2ybRgnQjRF8bPiu1BX+vm/v0h/Sh0MAg4i//VKek
WmmHflO7MqYIc5zHgh4AHP0LYA1C6oadBhY1CUoS9Sg/Sq2F1IXdwvmvhgIhA1pNk4PBMazbmwXW
iqvLfPdGrcn39fxiC7IWj4OVImTHQM3O8VE2EQalL34Rrzj6tuAk5i5+EPzg6oelzQHFBVBdV80Y
yUl+7JsPVe2J5e16G3aVOj++ULDzFaLmzDzXGrIcOcpNdiXnZvPNFnB1H0R7NdiQMWcRu4pEA/MB
Y6uIoV6L6rF0in3+kGzUZ/1Z3kYbf2tupmfrZ3Dsz9oKdT12Ra0Nb+IIm+gwcRJc4TPKrpkYP54i
8XnMwInS1aewDEFWaIPaHP95wgQ9VDc9WiPaFDvewODve+i9tc9acCH8qvCzAR5cPco026A4E7Vc
zS5bN2u0PeyGdbjyN7qLPj+wlMvPylPs5q68llfJijdE+vZonKWAfCR4t8DuJrJdXH0pggLbhxR0
6aAWH6q8xaWJKOJGE1ZKfmw0twfFG0f3ZCyPXT5a99HkPnNYoVPmevmlXhRDGZbaUSPyF/hNMaP0
4O8xEOjJI/kjr/7mdqcRaCCORICDKEfFDMlrOHE09bqVBf34njz6P9WMthHRH4sDrmpTZIucMO7G
sFAjhjgRpK0oWJmbnq7RYrwVx34SW0fZctpuk4D9XaUjERSNJ8ZFJNATzBNLsTrWguqurKs2T6xj
t+523Vt2Kg/yDw99MuY6foxWtRPssz9qzYHloTJ2E48Jnqs8oI7Bl/cs9F+YwEWalRFUPL8//9KV
msySvFgfYyVpW/n1UEOSRYUOgjdfAE95qZP2WImoAqfW+CoHP/FKBHVdt+hiynj57Zs7D67aGCzy
/bSP1jX2xu0VeNVEVax3bDWUvSu7mPr+6kF/uW8OC8u8Qpmt5cIZSIlXpP3Ue8eUuG//OA3CLIG5
eJptLogiyoiP7QPqNY3Hc//ktaQgSMOv7i/j9voyQxlw5RqYunBcM+soExDcCr3iHcVnEfn335ab
nbwf4gaKH4XUe7OeeFPR2PcHkLLiHgFiX/AugXcPXCrXovNG0VdbTfJPwtrfhZ097CwQf29T99Su
xV/VwXzI3zRbszkrnU2YUUwd+oCBWeCkEZGfvobVkKKdAjUITqnq4rZSU4yUUMCfr2DqROnyxuwu
aCEIp5H3h8OcZ+0yBldWplX2WRicME1nZaSkRzfGo5cSkdOZcBN6YOcQZuHeiaJBOC4m4tXzOAsn
MFnh0oB2us+8O6F3nowNr2b3VlHAg2wCwphfMWYWq2vxVTkmifl1kJzw6Gau9D+VSIK34E3AabAP
3eCP9jn8s0IP1ABfIzIbNsiejypnPzlJv7OCdG+YWFLjMZV0vDeaG+fIADEKqfZD6Ys+lhb6ZCDa
0cCAd2V9X/1u/AWDwQZOcmckEo6YU/dkOQhE7/86d3cYdQOBpVlGCn4+OOcPNY1s4yHW1+27ndqa
gEiQoBSBAzl/8ZU9MStiHH0H9gK/ngDZO7/6l0SmKFx5dsxm69HPZ4z7vQ93E9EzaPMeXvhbS+wm
o5oXWEL9EuI9oXYf0d50sJ5UXrvDEpYFTwFOLhmPK2zxqiS3VinVMvYqJyi+E5Bi+T221FzPnWG8
GoVbMaJcBSBgiUDtr8UO5gkGJZ56P+5PphBEj23U13iMNXhEO7cqDteApxU8QwILhSnX4gvERij7
IFNPcWp3mqPhUrhr8qdJfb6/TbdqDhxc93CaIGq7GbiqamOSREKrnsDvIjV4ahVoaP64j3EbGqLU
/RKEUfY0ndSy7Af19B5/QB3CY+Amb9mr/rv7iN/uY91eeL6xwBeN1hHsEOvHM5T4gGtvUk+NO8Q/
1Z9ZR3CxtpTfqfcUxxutGEgS73qMoUHOW3qeqU+r17raWOizaEm9T3jEmos7Ccbd//9BjNn12iRF
YyKpp/I1HZ0c44kiFfQtYD9TNpy1z0pxbeGQMyqI8Ko8pxzZ1KZSTG0tYp7gadfTdwtNfT9VZ8Io
msAO6UB/1OePj6+RnFrC66G6OTxnoV8AzwZ6Yex+qWdxEyiYF/US6yiOjD78DY9fn62SwvFyCQKu
52sQUc0mw5hkgByKU7H55W3ilYViLGsFNm73vihvE0UMGHN64gUA6VlEvaeuWotIDD0aR8UnK9Js
0dNL/KfuQfdsgSfHZUv5jyBvzD7JJ2sSIwgyflXOMlXRCC89GwfhgISqc3+JN4EIs0LmELWKMpEi
eIWTXT5vuleBk2K5jRqZ32cOUEMa2rjxoPfyc1rSSLaDpzG1W3AVEcOpYZWpjZaX39PoqNyr77w7
jCHgMLBAQYn2E+SyGH0sFKHHm26gnao9qDB23r5xvEfoyare8Sicl7bsEot9toisPC11zVNP4mrY
Rzb5/aTRysn3w9P9/WLJiWb9vwJiVLJGC48qhAZc9ak6u0pDmp34Q33KdrXd2ibqd6sXVIsURHiq
/X8erlxjM8dRVw4KBrJY6qkKHH/nPT2RaSX81FbTl0L9gHABFxzK1VoZ5QQrth/HFYSqkckVnW5t
rSp0fHMkenuUX6+KUdG0yMe0HAT11NNokz2VB78k6L2AQBXavQTb9q3mRJULh8HVupiTEKW9VQbO
b+1krnKyHxyOTd8sCGwPuBJiLJWK7IjEVkyocTOgnFYFSRRYDaTiDaxRHJHdHDEzgiGhYmmuVMU/
1044tJJ0viEap+Jd/DLcKIIxCzUZ3QShuBPbAS9SvtEEjLbHsBPcy5CnwOzN+e8XR0sV5loaKpJ/
BguSdEbvOuZOwbgx1caIXLNCpYMGHvBjZwU8Z3zjIGdkxHqoDEai2GBbrwIl9LspHfyzkW9M3HRL
hK59+8kR6M0t9xsFqWHQjuGay4aTnucHmEeC9Wll4CqhU6HvuKlReLBS62mjG7GdrKTGX92HXZIq
Wr3wIolcArgWmW1UUFjTYBK6f0bBEJ30A17NaIHhdXmwkqLfSjKR+3g3ej/zzaPFC/lPuGOMJrre
xUZRgkoZ5eA8bkXH3/obyek5qe7bJOuMAe2fueFAYc6+/aXCEFphpwbnYKNuh/2w0zf1XnVRlskx
4tujjUFipOcp5WjEqhacK1cAKRcouLfloVrHtHDQYvQcbqQtBt/xagNuAyAGlhFijOm7bT8Btt8G
T+FapdmT9Pwjeig3psutSV/QyytpMr4xC9pJEHI9OMcPZx/T5k6Y4+1Gh3Kd86Q5S+vqsGaWxfjE
UhZ9L/awLGFtrgwXNHufuPBsJUdcBweBE9gtKuKFksxGf+FO+tRUgiTDssKHR+kt+8hd3nrm2OJ2
OeBChGWhDo8tXM0UK9FiUQnOIu0dfeuvhzWovx6RB7lvUrfxAOSGlzKU18w33xt9R9I/12O9Cs+5
M7kynezEBm3eTrfjzUQVCmO2QxdtlOtXDvCtasyTf/CAhuYQPPiz122U5OuGh0L5b/UHhTNeUpIv
Y6XueHTlCyZ9jcTsljpIlZ90QGrsbjMRzy2cN8Wpdznn3LytnkM/zeWSZrW5UIugz0Nvmpek4Nr0
8LN7+u2atnYY3eDo/8DDGO8Y5YmQOdWKMZpQqA68EZ5KoIbToi8KGVUuxcAiEDimUEKto6OHLVYP
k1QtQeIfnZHWxPO6LT2Yj5KDlsyTeryvFizdmYlyJRSF/oVigu48nIwEJTfRuXSqfeKWNLF/dm5K
0jXGFK77goxP8qP5WG60b96u8Tj8/kQHCW/WLO879FkkF3sZpTjVywbf0W+TjQTLaPbmM96/RDo6
mes7/irc9G77Hm+S1+jBWim0QS+qseEq1ayd157gSiAsk3FgliYiTHxIYTd2TaaaCsfm7fcPUO4f
qlXoeo7nRP+4oGvuDMMUtbkKWMYUCsZk4lTOOw2z8M6di+oGZR/QaTd51LTFx3LffGxp9FwcyjeJ
R5px61ivcRkLSpNsTmYB1/9Qt9JOlvCeLHJU7Na1XmMwVjMUQYg6q2+rQUc4+aXb3il1eUfEfN6w
24Y2HHDhayjKRjR7rT+CHDZjjQFD50zb19HTqH16I895s5R338ZyCcIcr4UnFVU7AkRcqVtvJW77
7zf52g1RYNGuvFW9qtbSdnKMle7mdu72a1666PaygDljM93yTIupySqjKaPV+Apo5JOzDj7dQelI
HNP7LmHeD1aSlwiMTiRtFJWRXCXnDo18Y/GQmhntRkeIMbP1qDT5Pz8RMQAaTPWz5oPanX0ximQj
wswmNT7XyvPQ0kZAqZ3j90dBAWeY5GgoQfBScZO38qoC+SHYtjA+2M7RTVns9QBUWLl7XwBLqoQb
BIYE47vwWMeoUiWnLUxRhoi9orWRX53sFCNTnLirPu4j3aYhYPczoQguZhgOCzu51tp+Ms1c74v0
3H7VD9IupXt/U/6WXqKD9MSBWlIcVL+idwJPgyAfl6+hijhqiiYs0/OUTKNMx9wv/qh9Gwq0RWPU
H6NpcgPjkJtpjw6q+n2Uh1Gnie/1B11qcrRNC1aEi04tJL9rTW/LFef75qWyanf5fYwoQj0afb9s
0nOc74Zs3FtgzggmtLCLoS0nnznOBFXLMLq2tJWXYEAhRv98/xMWJaSDtBklwiCeZYckamIo9OmU
pOfC1LYWKG6FGoSa/xgDfMnzwD5MNMLlkTnmijRtfeSB07MpFihajWSfWnlncTR4KTICH48xlxDB
aWka4yXQl4GGlinNzpXd2ZMtIZw1N7qtokTd2uLBe61zKjtun8bgejH+EKOa8OiMoRrMfSCTUlUA
q1F2BuHrTASKHvgn56NYrY0nXoC5sE+AMtBnhgIpHJjz3y9CBc3oyqLxctSA0SdefnVZchc/zqzD
8gYjG6siO3t12z9aQiW/a2NUPQtF29Jg3lkiiZ1ugmLZKKCTRS1hkDMKYxU66MgJrBozlRJaF8lc
Cx5YdcDZ29u3Eg1XclQIK3g3g4tiKxEbzxj9wjS6s1hQE/UlAfq/QC71XPp/GnQdoxzKOvbdJpLD
Ezr+SNlipHh99tuAjpgy5dmK4FgK6hzKfcWjSftW32sjxrchi4XXctQioh3vemvESSwTXaj6s1Cu
S19yC+9XK8JFR0c/QCv4tB6z2om1kqSGGwrhxutQt4VJjWlJBMwqeR+s90bYo2wlT1xdc4J0nQRf
LWYCm48m2MTwf7fVAVQ6YYci86kgYNTTx4bkhSMgoyXiUa94F1SQFB7KorZF73cm5k7wEP5Ju1UV
/9Kjd6snNcrh71v17ZGpgST6u14co0Bl1rfCiTZRJ2n9OUU1Asn0TnfENhFdNQq/arUESbZsfnat
wONa/j7tGXkjGaqg8QDpIOT1mLNaCkF41ogmigGHN08bNoPo5v4mz45jfhTDJ8UAQ/arNbyGAuLl
gBSW5BSPyi99IwvbdC+eIsOOTJNGD6CXKnyqSY9BjUrOjbpTTVfTbekwhiDYHp6N0Smc8Em2XEwD
IkVFhkOur7qQlsqL9Ue27PsCvS23RTiAmnDYOBgTkH5igsZMq3vDq4T+LMYBCnzBHKQ+gsq91qmh
roLp0JYFJkLbxrNG9Z3mn3TjUFYDMaKV+ZAGJIh5ta7K7DJZUV9+EaPaQ6UO8Rh4/bkLMyK5fenG
5VNs0dpvaGGlq1HH2HMbryL5Xt/owUf36gWkEp40kabNu9DZmD/omWso42EMnMmw5fSQgZNEsCUU
LnvrOCmhOXRsdr7dBLzT/+ZtBeX1mNGMcR2YtI26Lebcifu4GCZ5iM8asb3RGQfcXJ3TSLQnHlHy
TfTEIDEPHrFshGqR9fE58gRtM2DmOK2mwbR7Cbxe97Xk5mYxQ6GuCu0nSNzABq69TemZXVJOE6aU
EdsY3Y6iTAZsl7w78s15M8No8GcKjlMdZPTXMLXZRgkqsAFjoaIeEVJLZbPhnWrfOeMrBQMMXAe2
aZ5IBfq3axjJkovUkOv8XFeDsM58NQerrBh68Uoq9Vyj+Wiglydp1Go1JW1b0URNQpP28RhXpCtF
1D4JU2gWNMN8qJFm3ogxcR5GNaH2qwjraBW1bec/hIIQBGRAy45EFMWTT2WhWFBNjB3qaKqPdUKK
FtNjqBjEPbxs5VlISAV6/5FYQuS57ZQFCp0yofsZ5iCtp2I1GjyiyttjGMJQUJWKPBXq19DVfS0M
Ua2yPrWk5Dy4zaZ8UOx6Fbghnuiihw91nQyk5ejSbQDDIDK7rHdtN3U+ov7GLfaHUNmmPQ03cHAT
plYItnfk1hffRLzzUYlu35mKDmwcbLVIO1ZxoaAgCveMh8btaxfVxRjk1rp15zTZq7qrPwO0MiAO
vm82twk6AKOVGd0MKo4NENRdC1cqTG+UwjQ9145B1O0hoPqmccYzx4nPhw+j0FcwjEQTIxjTBtPI
zi1NX36cvngFZdx1MKdfbYFCwS8A4K2MXUP2D4oTEfrPSxoZcTFnkWh0U1HU8zqckkRwMyZ5CFCQ
QTnbsqQPl9vCnDBaOHm1lWJbUATjYkmu6xN1YxKfGtuI/FOKLAxFhxbgroOHP9SdYDD8tRZ0lWhW
oTLD2b3TbOQ/tU2614rob5/3F3YTHTFAjLoFwxSNfRGm53dw0Ox8Ejmpy1G121eWGQOXNjhpJNah
1deLQYyEx50xB4b7CLFt9vH+9MzNyy7u0AWKfI0SmWWJnjKgIO0gEVdao78TpSUvLwX94lxGl4SG
2oGZOho0P3iTuIYaJDNOpNDPzkJA3vMBDPCRT9br+zuzcIAiu4cWFxEPphbC9muQvLKUUlVa3KSI
91N5zDYdEZsVrTmkm4uGeokzy/XixtYi9BWEDDjvk0esA/HPTUK2J5PXBr4ktEscRqXzRBkUKwSO
9yzTmuqPeFBxOKp2EwdC0y4xGG3GfM+2LfQmO+88jaCv63PgcT3eZoUYCMavCbWBlEBbQ1zJRl6J
VHCEnwo98Z5eZ2mw/vlyJbM0L3ZFnBpFCyWsJNroW7faz02KG6M6qhk5BS+85OnSaXCJxii0JHWS
NdZYFLoRPuKQ0C/OxsyCv7Mcdv5TgmShXum4uTcb1Y62nF9fig8u953tBioyjKTEbMDsrG8xQFxz
dPJQ0fXnSBVSvt03S54CsClRo9L9rgrK7DxSBJxknmpS2uleQq8MNy84R/73xMbYJhjHuy7vqnlf
EAi4ckRiN3QFm6NtHNNkkzZRrw9CNUHZGns4YeD7qqKhzZtJc1sAeG05bG4kT4axH2MIrvyKXHXz
x9pt0JSpOfFpXMs7GVer1/tbxVsWE+P0kaD5xQhAOzz+SffbNW9JHLNhCYtzLxE9RQTAu0qltfo7
obwXBR4C4wb6ohTaSYRhmofd5A4El22e7XPOGfYwC1R/SmINm9+DnaNcVc4WV3TCOTEXY4C/HgYd
dNf+bASplmzU3azJI+32oMn+7N3t2qTC5vP+rnOcwQ1hT+VPalopMBo7oJH1vHdeRJH0RH2rA5JR
XpcL5/y8vSkotS+JwuzaXFvDGA5afKR2si0oT4RLAc6lCBln4Mu+5PnFtzOY53yYtHInW1tXO3Cr
N5QmlCPHOSz7784HXTzXW+bXpppXymw+Mfmp7CJbt/cv8SPPiO6f2WjrvYZpvDLqmxHyQ9pQ3dSY
ab7mLOS+F1XZeT6YJD3IYQXdw0W1OZlPwY461OQ13nMVYbbliyM7K+qmF0D/cRa/CKndiVKwPhLe
UXffIxgq4xG6TJGyUUcY1VM8c5oUFcCPAQ2pSrqPDPdT46vdC6vM4V3olnHnWkVkqtAEwDjT2K8G
H9kJeG+nsg81wcx0jrtedkR/ERj5pVrYi2KeZGfplB8F2mwVPNTyWPR5y2DEJ5VaX4nggEBU/ROp
eHetPN3XNh4AE0qJ+hAiawKAdCIJyYj5O3q5j/BfFO0/gmLLMawW7TLjCIhDb9o6nR4cJXO2dOTV
KM+yuHUAf3FmB3Gh0CD/R1yVxRlyBOJrZJuPL4nDsU3OnuvMJWeeqqRigOOszRYR0OE2ONviwAH5
LyHb34UwnjMqOm2sjAguxjVXKeqfBRKvajt6SNY885w/+J7MGKeZ9FWqpA2uhtF+B85p11RIR39M
h4yueVmxZcf5d1WM45TKpusjLcSr3vY9JPqJs5Tbqp/veO3v7zMWn1l1KFUt9kaqtwaRZFvSiPQg
PODthqRuRZwE1U/HY/wnpMZAZERXHIewrOgKksczBx8qeRmPIGudVgTt/JiIIV7DRiLGGsVGYA+j
vLNu1oCbbbtAYtwCuj3bpNDwJiv/KX1aIaUTEMveDYeCrjnB9lL6dH6O/c+qGA9hpFmShh1WNaLt
BSTQ+w/qJOvt16uCKEXm6P7ixesvGEtZgNxYj3QwwIJNcKKle98VLTq7i19nPIRZWrkHB5GdX39O
ATmmv0/3f3/RPSAVOlMuzMl3ZltKVAWDAQLhrz3YdroeX6KUILK6DzL/yM3eX4Aw+1EUZVVIA+Ic
c4WDdPWCno9/h6AwwW8loAUp8BFiB+8TwQAV9LCLa054uLjRf1fBThkG9en/i3qPq2eOxi7u8sVP
M05aHkPUcdYQkPzarzQMJFDXnH3mISjXJ03RFFaM5la4MtTWNc7JO/7LJTBu2UOVG2pkAJA8dbS3
He4VetlXXQiJ8cZgSOvHwICqgmjn+CunT70t7ivKWQdHV9nnrsSqQDWlAmV8fv9lfSDC/PxXxsC6
3MASGqmVARCcp3W82udutbqPsHhsXQiKselxbNJcwxPSOdn4LyImwnHOreXT/gKAsWczL4Qyme9J
6uq1spWdGcw+A3NnOVbNWQjrWg21n6K4hFmUD5ise84o72a+sNkoN9IwoghFTyIqCq+tIi09XCga
JUfYgps55vS4JPN5GrUkriuUeZkXUV6BlnIL/8LTpqO4vySywQALPNWMvPB+wcavcOa/X+BIeZkN
4rwa3P83s8BGnu4ubIiG4iaU0IM4R5fYKvpYVTBrUddy3MRdOUE561Bytnwph3UFwQgLLP1gWxEA
4f1snf71sXDrl8IRbemVxp8B4Vj7wvF3hcaIzCpyaWoKPT+/ewdXLKkKBg3MFKDVn/smycNhTLKS
zb5J6hkHNeaYmf1AvQfexYuHwVglzhBB0ztIbqT6yntGptFG7XxFyvP9tSycg5cyYzPNcWP0Rjzj
gD2Z5B03mbCQFdEkVPnOhaEop2Nn5lpNL0nCBFmFr71TExPTs4mCeJFv/kuJrCsoRmSe0IO/TQaU
hi5YA5cWN8BUc2hA4IxEfOMlfBZ36O/Kvk+4CwOtI6WNo3llGrFcgXYU88m/OMfLsre5AGEiRln1
h7YdABKTaLMbnekBeZIXTizERWEillFrLCMQgVI66uoQ70rqv0hfL+MbB4gnMiZuGYopRpnEt8ja
D2mtn5zs59d9fb6ttgIJDCqvRTRqgu0cAwuu/WbeS33VG+p8RfYO8UOxGbfpg7c6e3Z4CA8ohdj/
GF7HfW6jDsK5j/3920xofIXNnEA+ypVFjPxDMiOgyWdlh3aNMS52FaxSx1fXLVjeS3TyV/22s1EK
jjkynUJFZ6TgDBl+5OnMFRLu0KahfqVbwym3ipvkxKxIejAP8jbG3L0/ZUyqiKS/KgUTWkj03u8z
3/a9deunVDkkKQZHrsUPz1xhcp76ZsY0GD5QdRhW52ZadRkmmGwanXQ+51104fAFq4WG3kq0LaDm
h4nZuywDAXgl4fYr2cVu0shLaHMiFR4EYwudgautYvVzTlymrr7/OPEaL5ai0qtVMIagCLI+yo2Y
nfOKvJeOTBWfZBrk+Mzr7V3yVldQjC20mNxo6hVWUzvRpkjoO9gQK1omdH53MTYp52xc8PNXcIxZ
WIEMzvwUcDvxD0qhpB/3VX/JhVz9PqP6qqkmzYSK0fP0iFd+AxVdAc3I+jVfy8f7UAuB0RUSE1OU
qFxQfAlI40qmh3pl/l7/OwAmjFBjrYoUfZofkUT6S3+qOAtY8IJXC2DCh0Gq8yyLYCpIDW9Up0rI
x/qLs908W5m/4eJwKvtQ7tsYihyi584dW2dU1rx80/2NQNXgNQYm5FZ6bgCj/TrkK9UuXj1OJf59
SYGc+xohVqbG9ETshPeSk+7cW4TmNuWcsbxlMDbvlTqmC5dYxq5Dov6l/6ecZDNrxn8c400HTiLV
g1KKeE3JySEkkX3ETE9eJwZvCYxxg0U/84d6RN5HxKNkYmNeMaerb+GucLUKxrw9IdN7KZndR7hF
nbAr88rOOQ5EZ1+dhjisZc8DgrATt4f51QRUWoP74tu83tf7tqGLjH2LyNFPtYEdKUtiEuqjEqFc
c/37rP1MLHAlMcbKi9zQlLjBnrzjbiXjlDdouTdet5yQ6r5f11miGbSg5UqmYjHnTUN4lxCOpNgQ
F1qtWlGCHxc7251I+ic8NCU3mcyR1LdmXPiqPE3Vug/gD3uquD/nvkqdhE8R77rLcSbfT+4XMJ5q
BJqXQ8E04rriiX7mDsfpLiJg8BfoPlSMaLi56+gm+BE6BUZioJoqn4j2TPpPThS0VFuNvoy/KIxr
rzNlCn1LhqGsDWLXybpE9sHFEF0bhNk58fC43a1EFBXnCCziB321btCK3759OR/i45aXR110PX+/
hlURxOKhIohYc0zyn6X9A/XVHKkuKuEFAnMI5HKe+6UHhKYhFhWedj3M9f6Jv+jdLiCYIwDNkEUm
Z4B4xbbpQMk9ch+Btwgm2ovwOCSoDXQ8qWw3JOY+0ElBOarB0b/vl5QLDU/aoJT7HiAaCTpS4+Zh
Pbpoi8nP9xfDw2EOA7U167BsIK6R/qwm10JTBHW0l/sgPIkxYV41mGGtY1fOu2rvojbRrl4rTnqK
p7vMQRB2/RDnPSCMR7fbRWueZ+Op1bzEi/2odSO3yhr7gUZjjDMGufDpvox4AIwrsLIJ79rw/+fp
9K4dW5dbV73omv8axvdl+2IFajQEcTpT1IN7f2OR9/hhIHjWTLa+e38lnK34bhS8AGoHBQ29AoCy
3zl5hKWHnxwb/56Oe3MgX6yFMfJaaFu9lbDbpdPYkitSDe9KmN+Hh+YQPaVdRY1npyKnT14xPEeT
2YF+mhq0cw/kLETJriPytu2J9nlffhyTZDnCMUOpGIsSGNGmd8zX39LKWE1//p1/+X4Bv9ikwWyt
IjMA0lMtB+2WLdEf1cO/BGHsXvHKMQHtCuy+fIUDe0g3aLqivPKcpVfly1OU7TbEAduM3axw9mCt
0A7b0U1zLt9jV/21U9c8uFu2hfkWcKF8jCuIaq/ruxrK997tJd0J94czuhCf4gHdxcNWeaV0GGys
U4qdL3SP/o+ZjYsPYFxF1PqJBiKAWQkP/trfqieTnAzb/F9ubH9h2KdbtRv6LJgP63dxtRu/i1TQ
SZj/uq/ty3maCxgmJpgCIytKD7s34GhAHdznh0ezFcemll4vLjftOxK70HcRzmI0AsgMtaS9g/FF
HgZygskUpDzyISIFvAePO4a7MiZQCL3QQHMcBGg3Gckj8oE8WuiuMfzkX4pQvT6cgj4qRzWECHEr
TV/C1dtHRo0nXkaN4/vYN7lEFDwjlbTvkt+B+JvOEY//ciGMw0A75ZBqAyAO6dp1o8+sdmnyfh9k
cRloZJwrazAVmm3hxWT3cqhyE5ECSJ1/5CCP09fh/+L4LjAYCy3iUBekBBiYfITh8VTaqu/jjpdE
XTwo/qLcnOilpuHBWp9jt+iH8ow6/LnY1+CsZfk2fwHDGKhugn3CQPx2tkcaPFkEg7uJtG0e1vf3
5bui5eZQv8BhDnVMbjD9JgdOXKwwSvWnR2bWMUIdcGhutg/1eRdtBNfc1sTAjagAUS86qjlX8OVU
7sVHMDabgytUL8J5sXK+858xQEg/4Qx5C4iwSm3eWbLsIi7gGMudAg8NryMUZXeQ0S1rS91cJCOv
eMtaDP4ucJgwP0zzPs1rY77a4WWCvHe2v52+vu7vIMey2FGuVdoloS8CBG1o5etO7gluRmhGuY8y
+4B7asJG+oMVeCBvRkkOiIZIj1E0/1OsfyGseZ0XZ8WYpcFYdrMi6kS10dz8+e9WwHiHUG7Q3tTj
9wf0gjxk3LKG2VDuSIg9uNEEPo6xBgl9P9O6v3wn3NCPyOGxISx1NoDm4T+ulC28CnoZWTEBC5nr
GmT6OBFU/WLcG7f+n6NZ7OndDbqXez5WlBIQP9OWBM+vLZqEhcfgqdhU4qrDqzDadozz/Z3ieFi2
910w+2x+hp5v4dZJeOzO4Atw9cDmqPTi8kA2Ntf6ociclSP6zyr4VwtOp31tdvHmJba5XnzRA1xg
MN517MNY6Htg7PRVthe3kj2QUaEf/9s900T/LvgqQR3Fsh+ANisOfQwix169JmcQLr/6JARnCo6m
+5uzeM+8AGJ8mt6lbV2K0QxkYJ4LugN5ZcbLCn4BwcQjmOQ8SckUz2VIEqLT0anpn4HiLLcDwssy
L+raBRbj14ZmGDFjC3LrYvoAVj/cIELb4sUMyyfOBQzj3KzJnAojAsz7ZE/7J/2x3T/nnDTfstww
tRNd/NBmjCu49qB1N40YBJHNpQ6dm3/0H4hLaW2POVFd2eaq3ByB3Di8v3DGrPsXDruOMC5MEIsc
l9nJHV/BUkieJuq9Sw7nhFuW3gUSEwuVVmZ1kQYkEROxHwNbxVymFAviKcOibl/gMNaKkautoGB0
5NnG6AUB55zAeeNfXImBCg0MBJlb1NlH/rZXu7hPK6gb2CR1Oscdc7qZX8m+dF5fAjEiyzxv0FOv
mc00fggxMaur7Gb/ayClLf+GRtT78tzQ/2WjLlEZAYpC46nTCAEqZHpPca9sQDLfISfEA5p/iNW9
SyAmYBykThjGtM3PBvKCyQ+V1uSYkcmpHootJ0W4aFaXWEy0mESinzUl9qxxEcGNjjRblVvbBbwF
b2jFkju6xGK8qza2UEL9/0i7ruXocaP7Qj+rmMMtGIaTNdIo3rCkTxJzznz6/1BrWyOIHpR317V2
ub7daQJodDc6nINj62a0XBeTHLkFuH7rug0XWNox//nF1dVqyQCxN8QUqHfOqMPANT2CqQIq35mN
DRYyH2aQCQvHEksZW/TIClpj1LOBmpxqDZBDS36VbfQuN3ZyGF6EB5XNb790qS+3lDK9cYL25Rh4
hrgJU07ah9HWHM0xnvrXwPRRKNN0k1fs9IY5asRUHMoeh5006EqF5VbYZQywmcUWEDLAji1WTDCK
WQn/+4X4xawipYkqJvKsOI44I6fvHGGnmqlik/GOpT1LQc33jgJs6af24JkdcQ3GZKCkybto++RP
b7Vrb3tiaOn8O9fWRFmTvi/6Rk0gByhEb6kdOB+NnR1EkEgwY2rWkih7Ykxx4fc5RE2OjPI/CIZQ
2M7Q9cgMbuZfurYoypoonCzyQYmD0vSIKH3nSNLHKJ8MFB8z3qoQV1eW2rl9szLa17Lo/mfYauRR
QZgqf+GoAdyYUspEC8MqqMe56VJDTUiCM7ULvPgz8/rpLV+7/8j58oQXJgYRt8L57Zec+qV3BDtb
/Y3+UcBmAiELAOo6BpyopXC6zDWJNsx6iNnH+cy4vfLKZjFc0kNwvmqo1fMixsIoC+L3Blf7wLoF
WgFvOhm040ZZ3cfO+/UdW7QXl3Ko9ShCPQadBjnA0f8Dql0SrkfHWAkoPvsWq9f/6wBoRbyQRh/Q
EMpy6omQBlJh8jZs/0wPGxZa0lfV5JoQylRMXl+VwWyWelDUpUT6g+ecpY4EWEbW8XayHLxeb/y1
LNvDZ+RujDWLrWWxTHG5TMqIJCEvph2PL5i6jZJv77cn/9ASnhz6NcIunaH1Sx7uUhplR7ypjTVu
gjQFqANIZLRPzet1LVm6V5cSKPsxyOMAJYVT8V/RW9cFpra+LuA35zIsxKUEKgbRxJFvlBprqCxx
BrWZrAx94BpR1il52vun0ExI79zIvjXc29brJjM/WVZy6Wl++QlUfNJymjH5yhxyAW8gRiJXJJ8s
bHeWDCoY0cIUXC5zqNU+rAu7sV99i7WMxbzm5Tooy1HWWTPqypc6aGA/PaOL2PasDt0m9/zWuLl+
cKwFUeYjSHghT2fzIR2dWcxgjih8XJcx/8aV+0wnvxs/9+qxgZ9EIkh8lUkK6jZwKzAiDIaO07Vs
cZzEcAghpYfaAdx5CszD5z9bCGUWMnmodY7DZlkhgl0Sm5MZo2OK1Ve4aA+AF6mrgC6UFfpJbkSF
kOcdn59fJGdaxzeye30ZwuJWfQugH+EFBzLnsJywjiywHXWjmgNAICIi5qSCVz9klcmkS5tNzC8l
uJBJGfVISvxIK+F3gQhv5kTFsPYc3apWZ/KOWR7/6RqpsxLLvKjiFJuI+F02OZAiiveJE5vquTNf
A5tb8/OAa7diaOGyhwS4vijiDksSrexdX0gA2xSQdlh1VvRcmwFP8vMmGpj1j6XwE9C2/5FE7Sgn
wxiNEiQpIjS+cRSyH3JrWrUic5yIJYrazF5T80EIxNlDOZEV73cbQOizq7Dzz/zWke8VUY4QcL6h
nko4szp2kS4G97NM5D+CbfaTw9IPlizKJSKgzYoowZImpwPieBQAUk4y6+MpxIgKK0e0WNO+PCvK
Pda9kqVA0sSoDxCYJDvdGRUSAc1qfpWgZXCbuyiXmcHq+kVfNLwXGkJ5RKCyDjnfQaqkr+r6oWhv
9Gal3PPJPd86KU+uS1usPiJdCb4vYC4jOU5taVxoPMfHEl4px7WDdrt+vxvQPfZ3KraXYqi9BAVe
AWhDeX6bG6SVibAtXtQ31j2eb89vXfxeDLV3cQPoeMHHYtDTV5LgaR4G3XlEewC64fV9Wz6lb0lU
TNGC8neqDTx6eDu1PxKym5+QrBiTeThzIHDxtKqMovXL+XCsZLfPLCDsw9NLNutaLfuu78XQ8YSn
yZwaQEx2YzmD1dr1fbnm74bXnkRmZbWM9PX81VdOia6fcQkoJ3IPt/hpykhxKNDdmTExpr5s9i8p
MjjMgXY600zP5vFi7wQO4KNBCY2bofQE5ym0zIc2NGNXcgNHPKMzf93dJrbHUsJFzbiQS1l4tD/I
apFAboWKxkt5f1PenK7r3uL+XUigDHuBLsZIqSFh6+0xfGjCrjNOiLUGyqaPIL1HuQwSwLqSuv5h
8AAPd+xr1+//zvQuUuTf50QZICWr/LHkIQsDfJZwy5NsdWJNG87W5acuAMRbxoy4AM4r7dfEnSz7
TZIbcnu21iw3O3/etZ/+edzXD/Z3iPfzM6mDVaZ2DPxJaoGoUjvpvndMVsGVtRHUwfaAgO59GRvx
dnvD6ktl/TZ1kOrQpGqr4bdTk8kTtvC++rk1tP/wDa4FmHZ7lqzb2gJcj73z4Xzv3u8erp/BwszA
T0mUDylgCblu3qKYrIFa3JMtDMadahHHvLvNVtsXC/fNtmyMHtqMjsCvQvQ1ZaK8ioeJyrjqoAB7
56W/D+91OzU/AD69t7rjbWCB7n1tuuGdbbbWnXtILc/0HWP9fn0HWOdIOR2wxkZ8V+EjnFvkRhl+
87er+bm7lKtpO33kRx0/PpAP1i1fSKtd/vivKTu9VZTa95X2/BDb3CFdFW8JAYZ7dG9xLAa169ee
Hrf7JxsOvsufnkoUvKlSxHnDbxhHyfpK6rqXXO15YQld/se/PEu+8K7d1EqGN5sqYEezGjuvK6BK
wzaOHJ+G/YivVgghjKz4Qp7yp45Q1zuL0yY0Zh0B+v1tbdhifn9KbhsHKWVr975rgRs6bnfSQ6OY
2j54CwYS7SIWFL84H+l/v+i/5up6wRs1fb5jILM2JRKDddHZzXntmmRu6Tzdj2Tl2p//UB2omz1q
WtZxPDZ2ICbjpyWWqlEXeyjQ+Bmr+G08yuKSxKd8tbGPu5HcmtapJTv31Xy/a7fmypqx3TZSZJWs
OJbxCVSe+/qd/E23pP/Qk6/Q/ELBw0DAOMeE9WxfWoIKd2Q5e29dEZHYH2ABuC4NPHvXFeLLtF2I
60Vj0voEalmStWWQ9WBxbzF5j1EyrV2OrCsHY4UpyUsiy1Z82KNBRllz9jpwtusR6W3RJ9LbUTk8
NZnZitvzAFB/sOWm9l4hvE9K2y9sd3Lb1VO9Ouq8Lf1RTwLY3VYyKHxXxk4Cnx4JdBKCfHLYlEC2
IPpeuAUqCPEDtKUm6zYhzY36KaCLcg34BfwDkxVuBzB1gvprleweP6UIJXr9UFnCXZ1Z0U3ngcLj
NtsVjZ0/aE5uNvhc7o/+qkRfHRFRRvqV5IBbtDbznYfkUroSwPexv8lnvLSPPb9unFXhfBhEwYTr
GhUzk9+U9r6H0DB2BytqUdNGSkN54+1pOxxL0t0ddTswkcgGE5lqBlbhRDp5WpcEBNPwZrk5HNHD
63ANWTvKCppqpCaeoyZggyXyulu5wIK41VahbWs2MtJ74+RviwxljJO+SW1Ae/ZOgdJ58qaAQW8i
ozUIpvGhbcW13BAlRcX3cBNY+UDWajj3TalbJOhODeg1e896VzCdoZOyN3ev/Fu62jyW20NpKQ9H
sbM7cgf6tMxKgfckrTnr5G2Ke+2sFASIq4A0BmmQzSE0XgFwWEBdQz10vTW6vL1uN/f5W1qbyiqw
TL0FbkzoaAf4PrsxtQJIXphrQ4sGdARkAvGE7J23tgv3ricSMHGzz/feEo/u+33/qEiEBBtL3Yxr
/RYDFxt0y7qk+lB7stqoUP6JI83eJBkiD1OG6foDiqazJhGnAnVF9KGZxjo6oNXlSOy7iiR2acUW
kL46cBw/dmYHHqdNbH22AmCg3IqsN9LenE6H0OGJcFvdB7CAZwS+OI/ucFjjX3Z6UgzYNGSuOnyL
5ZvYfVd9PyjoDDJ1/Ch2gjOfAit7m1YO0Nkz/F/B3qbEAdfSI4di/7tn5289IK4TNOfKpLfCwjYS
++A+msmHvDrm20NrYqUAlNBQEl6F4Ec5FyvjRhC2CWmt+P4DXm6E5u+8HcBji/07BkWJXJB33hVJ
7U6as1klm5zcGu9+RoLP0BqfPOdeuwFldXHfoua6yTFybOGi8WSwka93ibTarLnM8nxoZWC3ZrZH
wXtlKu+vsQn0WOl2hv3ZtFZdm8RNCLb2DzKh3PqQNGQ81tvErmJC3LVdAiTesDAz7dviDYd4Jz4W
xB1ND3vzCVsFPFLSbO/fn9LjQ+oMp2AfvVrZ4Ewuj8vQJvuNivVfN2hLblYBkJGsyZKMIV/afKpB
pHFc6HXowZUcXP2BvISHuSEjsZqU6EfVmWHgjTWOahOi75vhjpjyqZhKmGqpSmSjA3ykkJrCNjyf
nRB4+q2D3qGbfF0gcpZuDJjRbM94QXytjXLuP9ZORV1qGkR8pkN2OZKXswEUg9D0CLKU7vVNXmju
wQTCxSbPDvHCafC8r2EcnOvOT1Zo74F6Ix3KJ1wWBXS+GrvG9Tu79lMc9Qbz9SaZ1ApnWhTk8Vl4
iMhWcHABWMtaiP+wLAmUKpIoqYCo+7kssegCsfP8/mwQVPsz3oGFxCh9foNe9wh4WOUNE0FuoQIw
r+1bJrWVcRm1qa9DJpDdswBuENwuofPZM9bGClF+Lu368bN+i/rkQcrFqCsQoVi3jK/8nf75GftQ
Bx34tVCBzm0OwA0S28pBAXB/T3KGGJElh4rFAUGWc3UCOU8OANUI2R8582V/9m24OuKCbOlha/Pk
7sFl4SsuaNhFPkj9qrVdXBw/rkshnV8vKGaxXi+sSJgegNL0oei5+fnysO0cJ7DOEfpIMvJ4RgDi
3BLXXiurzUNATEDFv4/mxrdY7TJfPeCUBfqxPioY92QxKZsB63uyrP3t+/HoluQZoaWzzUlqo4nS
caDnubnttp4Fqingv/nEmlAcNT9Xp8G07+yNvL2DayA3oXX7CWe93ny4HwceHupRIvt9gBDM1e3r
Gv01SXrlu+k6HGd0NQAbEAULztGz9uu91eNTXxzFrfFswLBa6khkBwbD/Miq4DNu09d74EIlokkA
GfWc9klNm6Vu8u9S3I8L9fUcvPhxtQ+yoZwfE9bZJ/v1vNMr0347oyUmIAjTMqu1rPcQb8EROZ05
WlMsE6GVSvB0YuR2v2D8r23yTxv0f1KhJlws4mPAu2Ctn24f/ZO8flrtrXVp6jcNsd2VSe7wv5ic
QVuBatv4QHPl3oFkEzAZLktbGZeRrkBxgaar3XzoQFRkueJ5LfRaDaT/JZClYmTilysJRj9tUpDm
4sFSCQiD+ifdxZgoZ9Vb1ikvWbNLWZQ9VgL0lQHSroPVDO3O/eORu/ksr1+RpeACVNXfK6Js8+iF
aTyoChCezH18+5aaySumGZgI8AsQAPCGF3Io22wkep0bCuRoePD19ov0VoESBGi3GYDLObTkg+WU
2PeflXN9gaxdpFKgbR2hwpt87SJv+y8afM+d1hNWUxxLjP4zxggiY5zCAsuzEo9IKfH+pFCKBDfw
+nIWMz0Y1AGHqGh8sfz9FKQEWpx7g44YbS9geAv+oHI5vDgDNAdVeEWklu/0rrZOPmaEhZJx2Zcq
CpfSqbsuFFIxhuUsvb29rdeZ/X59eYsp10sBlNKPSV0JtQQBQuqko5VrtuiZz/6ar23jYfQsHB2L
uOi/yAQ+pCZqArjOqbPjJy/mRgOXem8AnkjdREiMN/Zkm9n931rdtyTKj3Jga22lCKuzvIdosmoL
j9fYal0eB8YxMpOLKaB51u9fy6KdHyDEs6oLsazCUkgPzkmBeGsek0qA8NeASkQYi1tySpfyflau
/i+Wh8lPBSwueZ5c5bAyRRRig41/d13O0lMMluR7XfRTzAtqTw7xHEIiJXdlS+oczi62aKUQtykI
upK9h7gC7/pNhBq6eig1wjIqS+H9j2+g7kEA9pc6mA9yRMIothtX3wn2Xfn2jzeVug9exHGYTsch
juDQwfwIqHSce/3wNyb5Z/P8vamUG4hEsTS68WtBM4pdCqCF3gG71oq5ovk2/Xah35IoRxCqujwm
A1Y084UagM7qMJ6O6bnDPD3nIVaKkKcIMVDJlMxSUMoVZDxXGYYw33MH0JU3qsWtfEgUbq4r6LIr
+F4gZU4iOci4wMfTL8XMSLxKgLn8GjK7icRZxa7tI2VLWkk3QLmEE5NPPTKq4Pw1ASCMAmOBwNYw
PScE1Oiqg/XcJHtu7R9rl9XPxzhKuvEi4epU9GT41tGs79sWmDGqX1hqYHfe5/+8p8C3VWVRROAF
kFvq6NJ+LKqcw2I756kGSFiFyYM7lm9dzn9cSKFOTm2NafLBBn5+MEhgxgMZgNjqk9oS0SST2KHj
341vTKkLB/ljbdRBymkiyakMteycr5gSb1XBRi7S2TCZNxYO7ELUr1mf2hNDv5zvXkp4zMYqtmjd
sVpwJZYQyg8Iqlr6PkAeMVxhbLPnDHmyxpXt8mTcTqdEn0eY0e9mFghUcvezOonuDtY7I5t75Egt
CyOoFtBrLN41mE32S1Hojw2gfUeejlk2nzD2mtfN0jTQy/Pm7W4+iu1jgQ5Aoroj4dajhyradRVe
8hmKgGZQQ8bwDOjfKdmZwvtxFMEujCZmAb3d7rVghodfE+6UVfghhHJMaR/16AeFkNJOD8ZBPrb3
/kZdlyvFDk8xZnpnn3jIbHc7IBX+2aIh6zM7cUihkxGDFqzkxdLz4sf3UP7LiJWhrDV8T+XsRZuX
yWqwu0ODBi3WeDlzfykXlnJa0ao1RFneXIeJgYF8f2c8s15MC+b9x4oo/8Wj3zZRAojZv/mbGx0q
0xPVvq4ri1foQlUocye2JV/KI2QUN96usmXnhDc8I5RnrYMydrEqRD7fIPu6j25C+w+3qvAE+zs+
98duUcYNYzxiVPFYSWnXdm63Npqw4d5TNqHyUhh/KYpuaE98YVDgePszZpSJtpW2Pkpuh9xp7os9
a11LSY8fwigjZ0zohZY57J5wFJ54GJL9WkP1U7AcDBu+yJtx728SS4U9sZ7btZm9Km5ucubOlmQC
0+YRs1xvgr2EOhSKYLbnHDZu93xdi5bSXz8+krY4QScWybwj+oBhhcdQQvELs85a7+SdG6irViK5
ZIXVCpjxkXAMRzIpZjCZFW8mqe1FKB6hcX4s7CiwomlTFae6XPHFHeMz58+4YrM0ymZF2Em1aVB2
4E1vozz62+Gr8rmy+S0Agt2ImNigt/cSgCih88AQvnzVVE3CkIUM9hrqIAdVHZU8wEGOZv/6hFpl
TxoUzDMr3PT7REd9bzKLidjhWT7Cc7X405j0W8MqLMaXzJJ+bQM4YFWEObr4iy6TFznJ58AsicA4
6pAoF1AGR/X2o1zfDG6IUaZn1N7uIiJvMQVnsYaali31d/GHpyx1JlWeEXR4VkmtGX+AeDRd45Le
MVa5aHUupFBG2o8LVch8bDdvVu+cGT8jK8/CxV32BBdCKBOdABJK1CMIQSTxoGJIJ8RrsD/z5HT9
yBayIZf1MhrNuuVLvpILyAHm8K14J+EF6F6XsGzULpZCWempSvW0mdUTTq07fjwnbm4xYmvmdlE2
WlIw2ltlkDGCOUNwi223qd/NaMXiQVi8at9r+fqOi6y1H3SomX1pGLR7WHO3qtMhR3V9x5aNnqJJ
sooEmYwcLa7ZhZRQ5sOsLeIeaVNgi3gPRmxKW/SKIKzWncQ1n+f3mIjuLBlZAuWhWr0zVHw5yLz4
AkrH5SDxm0kK+vPTkBFACfqbbmugc2Eeq4sIv832+gE4lGBezlbM18SiMb0QTun+aEgyN8QQPrQY
0l5nxNvZpLNthtFeamtF/7OmKjKITw1DphYZRkErBUrV447J6FToQpwpwDTMIQMX2z505U1JlMlq
HtuI1GewCG6LEmaLjwAWqT7Gd/hvt2B1jS1al4uPohaPUo82qUmHuAmcTUlsyud7AP7Xj9dVbPnC
6IKEARdBloQvLpoLFQPXTBYmIBA5j5sJlaRn855ZaJi375cz0OEGeF7FtAFNde6BFGEIvGFeSfak
vmzlU3JU18PtkJIMXL0vJ1Yj7VI+QcFIvITjRB5I1qgDzTG/rnBe0p/Dz/hh5p2dM8uhuXMe/xxQ
xfGJthdOE/pu7oJVERHGls4+nl4vQEVRh9BFVZEkKuIdcz4fIj7tYUpHzFdU59gGZuWOB3nrsLpj
TSoLsxG4Jo4yq2EuFKEelz3gZsANUR6cARD+HrqvTG6lsODQvmp9v6SJ4FVQNA3Xhcbu8bOqLzMd
+lJZgxOdm9T0NVOFtMS1zd3z84RgMH/mMRH9ztjWJTUSLyRT0U3jTV4ednX/Fyw+Oqp2c2YDFLjv
oiOSEhk+hktcuoGXAqmQ0x8lL+daLDXwyF7aJURJCO80LCO/ZOWgqoakabPWqJS6dPE0JRUAxNHN
phMJdIBlZtbyKS3AYcy/DrqjcoaJUTvTANZTfvCS55RzR+01CkTSFZtcQHtj1nVEzV0hwDA/z/jA
hVk/BS3W3x9IKVgt5qFUzLcJV0lz4o1P/P2HB8iMZ9/k3aRkw34uBSOXEikvrkZZJ+k+dl4C8l25
SWpY5VqauxA570lV14dpb6AgFJgdYnzgUTBRbZfiVxE2kTdU1VBUjfqAIOQkbYzwAQrwKne3BoYK
BvPAMfO4y5bqW5A+53kvzK/eV+PUzDr2AGR3DEU9xUS2DSe7E4BdvpGhCdbhVdwWZpuRaGPcNHtW
jmupCofj/c9a6VeD1IldzJf4hO2MZ96t+49yXzxm22mVrl8xRQp6e9eObDdaeQdWImkpjBJlVcV0
paCJvwBxp8QTk6QY8aQu56wZev2Y/SwLw+FQ3wsZ1FnKeoIevBwy9s1NFptzLmWDwGV1j7wkQQsN
Z7FSHss35lskXa7yhLLox37qUYhWtileYXOzrH0DwPZgz1nCunxjFv4Wnc6FSMo6el5cjF4EJ2vN
tGb1CYzdwBzDqDG0hg0GsyhNkUCSqqiyIevUnvJT0oGlRIZLXzshb2YW4I/UY79rXqLNyEjuLL7m
kCv/tzDa5XhtCvyUGsIeNORaUBsWQN8kApgoYUWCi1nzS1HULqphEgOrVuzP3qp5B4BUcBC1dZ07
+E9pByjHDffKakLasW8ZlZalEifYc79XSXkbo01GtU8hunE0coxEu2kI+iSSU4OeDHSFs4Kkxcjv
UuB8xhemJ83KNAZfyZxjigSkGGHgALNGOLQu/h3PragzoZ+ka6JKhbIx3mRjaihzAAgoE7RTzW+I
wfwjWm5gs/sKFh+aCBRkEW8w/K1Q2inFKscBgQZWZZDQCKy3XDcRvoqno5qCA5l0bW40VpFqACHt
vDIsSZNUQgUiRL1Vba8Vm0+J04Q/17dBmsX+Cp0wcqvPLMmG+NXyd7Hh/BRzudDHwznBk002hfZp
FDeJRIa2J0aQOzowZZIXHgCsAiZr9Nto+tPGpJROCUpEyZPyaiToaVfKt0Q4iRkRx0ek7uy62ufS
ZyqWZoK2TPEtLkjMozGcxJmpVquxXgOqQVMZFflFww2AHETZwIQy6LXkSsRrvRQNZ1AORupHd5fl
gCV9je+k++u7tnyY35LowlypCX4lipAUrQ3Af2MSw38bh00MLiyc3ksYrCJktfo1Q+xCgVVBde7f
C/waR7w4rDla8wFONmDUUUCPHep0krlpmJn+pUhnpk1Gq4YBflaNiq2iQZp4DjXkcwgi0+lQ37By
YV+vDVrrLiVQl0GXuDzG+Mxw1nL0q3IeUUd7tKsM4yDhZtoNBunW2bGQTeVJDNZJsPIKzLWAnCUk
7eACnq02RcniJVCL9nse+bQI2jqZY7HW/RW3AQlkpx4S3WoL12A+pZZiY9hEiZdkAR1VCm0UpZ6P
0wKOtLLSz33Hmeq6AN+KbRYf3Z4d9i1p9aU4yiROmdxXnNzPNnh+ue3PGSDBNPtxrovo9ucdkqbM
JMeSBlzKpHI8o6cMNTrVe/CmI494BBpYDn4XdZ0CvGMXW7mF2M9VWJA8i4HnpVjqiZwVbRpOE8Tm
wLIGHsQREAowRUTuEd3L1hwZ8W6PhsZym28rK9rnNqqcjPTSkkWcky7oAVM10IdTupkrrZfqNT+3
F7wllmZP5muyYs1bLOawLqTQuboswiPOL6UeV7kkb0eOoIRigqqvIc1dvIu2WskasVgMAC9FUnFE
3ogJIKKwsNGWP6az5bxY3U62/JtuJbvxn8BmWKuleOxSHnVPBi7j0ckJefsC/EphYX5MhxhE3yjI
zO+zd1b6c+ktrgDJSRBwMXkQc/+MHRouLtKxQ0gmd15iBRpeqEPYJCY3Ab7x+tqWdeRbFPU87keP
F4VWR8p7JT3VCik1S8OQFgcwX9GZZIa0RXejAOJQ1gAeraOF5ufK/EYNvUDGyiyEtvVtvvEsuJdb
dRsx+wOXN/FbFGX7227khD5CWDSCbXNYjyXxLHQXoISW2VZ9x63RNMBSlKWH7eXyqBvHl9MQosF5
ftjyZnvw7T+tNaF1ImOW7+VZB2jHcyGKfgRVZV9LnARRSQq9aExBDqxENQX0YU2buLWKLLGT9yHd
53lotq3V2P30FOkT6YFBlm0keW/0Vu8hQ7gJ67Xi+1Bls2odrzWNl9Y4J/nWU+0u+dMET3WxN4L3
CQAmmTvGTgCMMd/O8fKqPGXXy0e+PkSD6yUMOtPFtyU6LTVBMxRZAkrQT21B4ljXE6Awn5+2L7xq
5ujotM2TYX0WGJ+zmE1KX1EHvaeX8qjj83gprzvJG4DNPaIL0gD2yANKe9b6dn2rmTf247M2ElMx
E3fTrIBPAupk/4hZhPfrd/Ir6Pr1Hej9QJudKCmaTH1HHoPuNtP78fz0hJzFBABV4PpNLloVBoyN
kB2xXyN0E3Sru8IsVp9gFkctcnu6/hWUtwbCuygDiBTgJbyqKqJGGT10Qidj3CvRrtAQ/3YmTsKc
HrRBImk6meJkmNflUQr9L3mAYxFAliBB6s/DHutBb3xwDOyM+B7Ask4UbXTkoFqdsS7KLvwlR8Lu
6mB+1RWZNkFh7fn6aEQ7Tv4MOERW6HBtRI5hChalAH7dUHUUlnhF/rkaX477pmuyeJfXyV5pP4Bm
5/jTx/Uto4Kbv5ZyIWT+iIsoeizTsmynIt7JGPcdy08eI9vyzZRaWV8xLPf8vRcq+UsU5ZI4Li2H
esB6AC0MCtOWzxkCKEf0SwB1LFkdhy0oH+Kd2kuPAlDwAOliD5W81vDwCnh5rXuDHUZaRa7v4aLa
XewhZWO8ITcGP8PC/Np7b7SYKOHwPqncduKlkqHidALkr0UqUDpe0/BUp3W8AkKQ5oPZeNc1thyc
+MHk1ZssdfTumPmvuoA8xLTXtIAU6t7nn/wUw2lcbw4JizN4UT0vPoSKoJTCEHu5x4cUYWQK4r2o
xqSYVte3dlFnUJPSVA1vcljxn+ppxEXe+x3UU/BB4AJKpyBRGVqzeHoXIqjTG6duVLkOWuPXwaFS
FUuraifQ5Pe0VhmHt7hlF6Ioo+yVudx382rC+pMvAB0WfBSafX3HlmUoMvCm0Vwq0K9xpZCFnu+b
eFfxmalzH5WO6XlW3ZslhDr7xGjSosV92+nTifNiwnf7btQYu7VomlDy/fdKKO/RpyN46wwIEVMQ
9RargjsDpdScutzM/ee/s2uoROqogYqoKf3UM5HvRr+poARzlqms7gtNJlXM0LTFXdNFBbVNPJVB
t/NTSBemfRcUbbzTaq8nGVDVXX3IPacpYlbNgCVq/vMLs97niSB4OfbOyx6yFtxk5QmsTwy7t3g5
dUD+6EgdoqGfEjJW6H3wpD7e1ZV230/6BxB7GDpAv9P+MnfIXvG8Imi8QZMspVqgymk9xrtU81sS
B91BkNNtliaW37ROmDY3Da6p2EV7jC6YZWermR/adRhYseTvetVjBJSLG3vxPdQZikLceYE6zGse
Sd6fauWjiB+uK+OCRVJ4jI/zOlrEgPpGGb0q67DOFnqSta078Hq0UsUCmd8EoWPPs16KdF573uIf
4igDWIhG3vkDjjEteierYC76N2Hi73W+f8wqgA0n6xgTQyjvSWlqZwW61QTGMS8EigroZnidx4LR
SSP9VFduQGN/NnYIdaKK8HVKFK5FY+BkByKeGkB9GP53v/JDIHWMsRrwo1FN8a4RJWA3lxrSAF6m
M6QsWLAfUqgLUoPuQs5ApbMb8089ApqLoKx61SdFbF/XGPpR/NcZXmwgZb8QZ7RRk+MMx/Y2UE9F
CKoLaY94X7mJcVdk0MVX+wacAG3HMAL/RbSE/hwJoGWGTp2dzCc6H9cSnJp6F8M7+4WjhYSPV7EQ
2roygkLY2+vAyVHFAyJAhviF+4gtRglYlCQJ/RxUyJ+hj2PMYjHeTV1qxQ2eraBDSm6vb+9CYKnw
kqagCqqp0E7Kb+tFokuC3ka78DMFaeHJk7foyibJtBMR7aXqx3Vx9NDZX6f5Le9rIvvCepd17ld8
10W7IHX6bB3sYjc4tYnV9kcUSUgCTJzhpRbPI7pzhNz25Y+qfheUo5eYmWL5M+qMLRy5FSBg/uGX
UY5fNBShiRXshJqQSSTSs7eCKwvdYGfcFWcfGemVfhIAdm0Qfq53ECWwef4m81LTRW/as7G+/kEL
Lgg9flB8GVAieOJT3zNoUWN0aATYFfLnoL7kOuMoFm+wjL/AAYweP7rxjItaKF/ARzswVW+D/iHs
iAgcH+UTXB/H60v5mvyk3kdzv6KuqbhFMjzqTyNYiL7QiCFeywKKfdxjn1qC/CA2gGmqapjeM8jU
rETWdnruA4vIyYZjoDhl1Vocwn9VfRlYBc9Fq4zXLSZIZFWQFeqDQnxoMBj4oJbfGN1KLYDdBYxz
xxdf2uw2SbalhtqEbmXFKpTvRatoXybZDZIIsFQJ454vHrSiCzpOwjAMZT6oiyuh8UE8Adk12g1q
birKsxEynO7iHb8QQHnBqZKEzBigSV790Orjqi+HtaRvlPJPJevPg/SQAED7+okv2q4LkZRZESLo
QdFBZJbcy/9P2pc0tw0r3f4iVhEExy0HSZZlx3biDN6wMpkzOI+//h34vu9GglFCJbeyyMJVagJo
NHo4fTo7JgBiZyUNrwsRq8j/MSYoXhmOB44Y483DOts52Mya5JULKU1eR+Ww2VGB6Yw7zPfBW+sN
wy7O2OYn+lKEGboM9hPJJsVDKN1cXkOgSJkAcy5c08qe2zlNNRjQ5jv9Ai2KELcyvQBmaAtc5/H6
kqV6i3vkoWDHC2vGpa5MOo2TKsaKV9P6AGsVLuvq9/PBmtixeFj0QdmggR98d3PPBAoXJdbrtKML
8kHTcJdsCCCISv2lG4haJ7VcarvIY14uqcgaYhVuVpyoVvh5+b0aA9IH7IddRDEDpYGl8u3lAgGs
4sk0gFyFdxU8BgiUKO6+Y6Ww4+YpX7bIzMsoqbQgt0JTj1IzCa4fnAgk+Y+uIjxCphYLBff15TLb
AfnaPEmLUzrMZdhWJAucpbHDEdWafTWiFAqs8xZqpbPvLC8/GM7aPa1ekin0VXYzUTkhlgdyVDwv
gntImTdkxYjvACUenq3A+HJ9oeLwmreFngvgH3B2KROqzWSpcZ72nobV9ySa9+RrdXB26c8BNDWf
6iAHiOUETrwnK6AUFIjFfX4D5ED/ofzLYY/vvkXwHR297Ms8xbfApbH3pNYjQl8na95V3WM3vpD4
lJYKYyt1Gs/XLxz0sk0ai0FSebpbS7/5erd14YqqCsjUEM/BLABHrSqoyl4Qgjo+Qm/kkoAcuNzy
OfYGc9FL5CwKx0/bV8P+dv1QRZzv/9/IPxKES1p3GrULvpFjkALji4IJZgKdaIae1OzgRfTQx362
ZopXRCGW6sJVHVZ97Ny+QCJu8nOTfTfmCK3E4/SN1dPNMnwwSj9ZPifsOSl7f9PRi2srDK78OA3b
Q9Ldg8kQu+HMtscTgzTGyR6a38XEGt9Zya7M0YU2LB9Kp9yjVdtKs0BLDn1iHA1mHBSbz58Q0QYT
+GkupTgBQwTprnm5NGgERk6epJ9ZXvl2Dtu4aUFlGwcDTWa6sfjgaw/GXNst5r/Yy3PxgnaVk44N
cPEEWB6wwHETtFYL4DNJTY6C0buQOrniZZcaqbMVC+pG8txql4Y/quN3lqFnE4m4RFfNz5U9BOAm
B7mc4TomEd2HjA21vpI4PyUbOFR1IBbTqJu/0uRFr0+V1e6o2SlyLFKXheq4p8hf8onXgvktCnTy
pr0Oi+T0cBG+DosXFvnXrEKpl2F2b3cXz9tjNc2K90dmIigcfdOGGmFgpCDXQQtjC55hpIIL23cX
eLWqcJXbUlFLTQc8/jooG1CjEu7qNJO1LzQYoca7owDyVdnncUFNLnm9fh24/bwmR3S4UmNItQTJ
eUyQCsshzgJaUjjOxohnBS8s4olC1RMtc7vO1ya4XcPWdLrbIIe6FTu3/bz8cuuXMTS62S+n/h9O
Cu4BddC86CJtJOxj0mFoz5x3MLX1qxaDH9d6ub6BssuFuAf/XAQcYLW5fC28Zek0Z0MaffuY93fa
koTZ0Css91uB/d0peShKuzCaOlZyKQREm0nilUheDNlgHLLYXcM1q4cQc6S1oNcoOaxzokULywBu
m8oRhEQDCTqrtXzD7ZqXcioeC88N6ySOg9SZube0dtFSd24Q91oVeGVCFTsv2xg4RfAJ8dWAfAkb
U6ARK890Da7RsARFf+O6vj3Zip2RCgHaHIUf3BHrDTB05h5pqOVPWdGWpy3zmwqh7os5PFw/YNld
x4OFO2jo8AlE+GA2xiiep1l5KpHxJ9Mrq1UsXbL7gCgelgTgA6io6OP0fWOmOhaBXFGgIfao+iTo
7TuY69FArWxWmE3ppp3JE7TJZIhfXaSETonx2FXmbqrnQJmbli0Knj98HZRlTCT/L1U2tSaLGU5f
nnIDPUUFTArZIktfIk/vdmOdH8xexbQpO6lzkYItsyatr/OpK09N8h156lB3a4VOS/2XcxGCUnt6
aQ1dPJensZ2cPZrtjCDTUzRet22yZ4jsgq4etn2jO/VRyxokXyjUpUqB820HD22Gf6+b559DLze5
3EptdCysOEW0V7hoAVchGGSvOsbrEs7qxx92rktnF8xyZ7N16qE8DfUjnp84JPmdfapPmhXEirkg
MrWES4gh8h56ddAAcSlqsN24rKamPFnTrWE8kjH1De35+obJnlUHMGfUDtBWTzzh4S7QG9rFhJ9f
7QUTw+QnejMStM2r7ph03/DoAM7ioFghWr+xAyXdxMzyhCsSbMu2N/WX3HpJmXWM0zrsVidKC1Xw
L1VPPBM6r9PwGX/C8gDyATEXccqTgRHT+mw91mwOshKtsPTTPG0RXb9UThE4Oeqk6RzGXqsKnmT+
BMZQAe+C8MlDD+7lIeIZmmKyxXzd6ebzcpFvbywPhsU9rg6LNHDmXz9SiaGxMUiOcPCiYRuuYM02
c65rY6lQkdXQsVjeOk04mR/WDfMUy5dM9dxL1mdjYbgSmIFp22993mf3IWZjm84lzjU1TkbxhS0/
u+9Nfb+pSnsyOQ4HRIFlAq28b0wfZ3IKVjgoA9vlaWa3ZnwqbOvD2vfPFsj4bYN8v76FsnQKHAsT
7KEmSqfoCL08tcLLXGfi0nqnAvHHRJqw6cGwUXS5h/I2EHpeNR3n0hkCDJiyAz01531Rdtr++odI
rifQw6ZNwUjE3RzhLNuGdDoZq+qkdW0wNT+3MXThjY6qrkDJ7QS3BioBFMO2UZAStHQgdcGWpalO
nYkk5zz4vXvT3lAvIJtvmr8ZSLauL0x6nH8EinHvXPesTQkX2IZZHaHCvn3RhyMpo+tyZLUBG1rD
p3s7vEQqvIG46/HUxdjBPj8wDEN4BVePGQ5p4AI//JQg1fBl2y+vmNpgBYcSnM0Kb0l6gmfyhQey
ybNqySzIz23EDvpHrclC4k3+kG+KLZXde8xaxK03sWKU1S51liZkxqAXqzzVcaTp+a7I0Ulj2elu
rr0Dy1uQiXmG6qLwB1VwxG08gi5yfYDbgX36UqjBOfTceKhODvC+90uvfyOxDfCEF6eeP5d1E7hN
Ue3i0rXux2Rr9oa7sOelYGno5fMWYQIrgu/rZy55N21UkcB2oANoSN8u95mpMOeYGW5cVCeWTNVu
q8oxyFIYJGcyVHAemRrDSX0zfoByiCirrmi6HKSy5cnZftvdepz04xwimNtPmgqYIsOv4Q0xMTQP
/emYbyhockNoRqaMVSfSdfP9lDpxFOs6AfYwTSJwBmSHmtVulAEREKxkBuYDr0S0zGMTlXPXR2Rm
E6AQ+ny7bJgDofdtrdh46W7YsNAehj9Q1E0ulWGgrNLXtatQfa3rfVE3dG+x1NsVtV1Gm2VmD2Yc
s5vrpy27YAB6cjydA3stph76IaPbADTmaXMA+nbow7p+7Wy99vVYtT6uzKKy4y0HmwY1DRMl28v1
kTLLkplB2ZvuaNmPZa26wpK1ODpKFXxgIYqmYu8Boxi2sCU44sZ6mrIndDTNBDNqVEOlJecEXmK4
lDoyjw604HIdQ5YgkUJWnFOK99RFi9PmW4vmr8Zw0y4/r5+PZNMcgOl0uJgm8NS6oLaEVV5ipwS3
kX3Ih7uKqWbZygSA4huBNaw7LC3f1LPrvvSsKEmO1fR140YFJZhV0w/O/voyZEcDshp0ovCYF1WW
SykFGvetKYaUFyDpPLSR5X6p6tCQncu5DGElNms47yNfCdBCSHEVUYUueeAAVOB+iYXkzDv/XYxw
UVeo8VqOEDSiZECXLSDLMxKYf28OLqQID5LeT2sV15CijfulOXaJb7o3Wx1ktaIQo9o3wXuJDbvV
ZhOC5nW/6QF9bV7mNbRVt1OqaICyWMir2EhL8L+fKdq0tpRazMVAaBOV+g5BYoQqmqHYNZmiWbAA
1Ea1nqIscCmlr5axRrm+Pul9/N2LH+LU2c2Fe0jKRqHSEi0ALAfZVIQJ1MHI60tJA+0yivEEOJ+m
dW47swcfX2pWh8xMaPTXtwcIBIjgqH/kpYS4vO3cBXS7XnVyNTT6ts9N9Up7NFF0iuSjLOBDsZcT
hHsYIgNg1eWarIo1TtEY1YnnHZ808/Nog8H+BFZPf9Zu3WCjwTw8aEN4fX2yxDvaRSiMN+YpY42C
lUuXmHsXtDrp9XBY0yIypyePzbczKEzsJbmrrQ4ZrFvH1hSSJeoCYCwiIwvmD33hxuWCk9GLUcKC
UvIIdzCpn9TfFoxnM56vr1AqB7Q46FRFot8Q469G6+ylJTjBpEXL6OLX/XHs7pgKjyfTSQNbiPk/
aHt59zQlPaDZzZixU2m8tvOdt7yQVGEt5CKAcfBMcBihEeByx8YN/qruVOy0aC/MeUmBC5vLx+u7
JTEVruEhgES3AUdZCWqYVoub5nb9tgwLZcS++pfjOBMgWPC60ZfOzlt26rw7ILy3DQ2g3Z2yGiI7
dV7Bwp0CCAVj1C/3qklIw3LasFNL7oDZpU6ICC1WGSKZFOQQTBStgBsAGO1SCtPXqQPPKTuR6RYD
JX2z+DElX7P66/VDkYpBmhc5eGSVgRW7FKOtht6148hOQA/vq6gHw2lrDIHXKiy42DrHy9mu9UfQ
m7E4eyhWpyg6rZ6gYaPnU3eIIHBXFtkjnMZ+uuVxTza3fml9yktwZW6JfXJ777iBUHP6rXuf/nrZ
gPO8ucfAMcERu1y2tZFmHVJUzhh7Madvsf2k2Q+Z9fePyYUU4bFPmnGuCUMhu/TmoxdZBVhKG1XD
rMzMegg30TEPzCp6c4V3BJ1lRuaYqF4BcVGvDgZJYi9bHYyk5dECfUmGYYWUKQghJAYDQl2XWz6g
okRCiLxqSJuDSeiU6fsU9Hi59kAGxcMl0U1OH4csBbEwF1achoNyLaa0jitavMw1nGYQqtb1rkDD
VYxe5+v6wNVciGIuRAm3zesAT29diFr1OzufbjNMFuz0G+S8Ao39Tnt2SEh0XSRXsWsi+erPLkRM
md4vA7D/7vLchqy+dRzb78E7SFbVhGbV6gRtT7sNDK0ORDVWFH9e2/oht2/Z+NLZD23xLfYaxW7K
UoUeEsyodEIzwIwnPMC4FHG3EgDit/4x1w2/01Jw8bbRZtJwTVPfzPy5DgwHAUPVun9fIrgQLtwH
xKgVMRqcpcFeZ4P4hD7a46/rhyfzqS6EmJen5wyplbouXyHyZ3lof9dI4ICZTffd1Pd0f9VAdrhv
LUdhR/nvilpzvrOCoiJITtaZYXFkqsOpGcPEbhX7x63SNRGCYq7DFid6DLxEnwbzHgBEG6xk/Y2q
wK9aiaCUDrGBE0tIcZqPu0Xhzsh/m89LxOBEpDiFVw0dlH0de9gl5GiNk+rxkL1lOPz//rzIUFX3
9kRiXmkvb9Znc1/9ro5eUH4EguVDFx1rLVgj74YTxV9XOsWqPMHxyKuxb2YTmURt6Pr7Pon7KCaa
kmCSZzren/+f1QmXt/L6sisrrA44cVBG81mxdWBigK1q2pnMLHH8rkVQi0KaQtAAkFgMJCksZEbv
UPDRblOQKvchyv/Ivii2TiVKeIlRpqGsGyFqxghi6s1Bkroh6ZB2Nr72w00xPrFVlRlTyRSUUNPX
rutbyKxRy+7mHUBtfpfv+nU8MO921H972s0/KMifDRVzWImRajDKJlZJ9sWwR6Pu9d+XpVsBg4aj
gUCEE8gK25g2dR+zGN05Dg2801NzWxy1yPlR73v/JwWt1pN+MDHN9rpUmatxLlTYR5fN2jg5ENqF
SfSk4uOUPcOYyovUpQm0IfqgLw25kSFy1kwPYEPjG6nvdF0/2NUzgp8y//uqB+KrP5KEzYudlJA0
B9bFacM6W/wfLWyrWe2u75ZU686kCLuFAGvC0xDzhwnDoucmWKzbrb9NimeDYYpWx3EWqqTWe8OE
XCb37xHfIRa1hJUxI8lc0L+jMgjAw46Q+XHudJUaSJwKLgW5Wd14w9kI5s9eS/C7lWWJ8thi+6W2
y6egpdbemIjfJz9X0KqxJbudPseW4l69d0QhGWn0t2QqIOzCnsK/tkeXAXszEYxZM1AxoXmYKgA3
CiEif4rdNxn8aSAbTONuLkseuvb0OTYVYiQ9sBeLEYt/5ZLp5WYA2FO2+qFOvuZjg+CyiArASrvh
i9E+E2RNvOW0fsqr/cQc4B9Ic1i1RtH+JdUaZPRQk9fRa/WuD07rqN1VWLBd3VMUH63t+fpVUAgQ
G99o5XVNW9bAcYDyKWYvuarvUxJ6YS85OQiHePKy+KXxKFw6Vp2DvTRS8Dz11q7pH5h+N7GHfMU0
eHYsF91PVhVPGr9Ply80xHLcOdLueDlFM7xaHvdAFogtI4Rg3S9De6iyKhp0N1RiF6W7aCPhAcgI
v37CtVtywopp4cJSx3e0BwTTCp/2vYHHcnjxBY1qCCnfuMvOIqE8tox0SyGhSG140JhUgT7Iulal
IFRi+ELPxCCBBpgnF1MBYsUJE3p2t1rjPy2GI1ddEJ0hBXkpJe/QHz3GG2pIVc9butFOqSUK91bS
ZA2KPKicxbObgH4IIU5eouxp6gWWcm9WPpoevB5h430+7k3jxeppkMRDkK4F+EnA2axKe0pNyLl4
YScLAI+zuMLFcjE9zXHuK/ujkWWBq99pJQb9TaHWgC5lfHFzKxqM9uCALLICh5hvKyk93j/f2AmC
jD0yWDYnKLrcbkxmdePKxA009233M8k6tJP/ztFZrt70937xpSjhlVuS0tLyFqvOO7aPQUCe3K9Z
savnNaiysHYrn8wB+/n3Nux8fYKFaWJ7mNa1Knli1jGf60n1dvMfEG0JcBHocoD3gzdcWFXb6bWu
b0AH6jpO0Ina7ClJnhPzYO+XZ01T3A6Z5aKGAXsPRk3wsAjLKTe9YeYKaVkypTvSgH0jXrUVgvvi
xh6dEmStaNB3nDK8vo8KwSK2xukos0AxjhvD6x2HZA5L8nOx9lbxMQUK9Lowrv/v9vTPKkWT6XZG
k9sFhM3ZL7e6i1fF78tchbNdFOHkeQkgaV9xf6R2fct8TqzEx3A4nzCFMyk3NAaAejzVZwMIdXm9
HLDXOPoylacVWcR5eK2S4b5J7/qftXY06E+N7g0aRzoYCCd6BCP99X2UHhrl3h5SxyayRpfSOWqv
GkdYbIpe1uQGyRTy1IdD0M6/rwuSWpEzQcIyp1wzm8IC4rNbfk9mYJ9yFvUYQoIW9P9NEF/x2RuU
V+sybgNWlH9Ld+mKOQoZmlAUYZrsoQMYA2lTFDJB2cbV80yI0Tp5QxusZqle0Mae9Xcsfb2+DqkG
omjJIfV4gESaBrdOl8arDHj8mIpWBSRQuTjSEzkTIKxhAlimWAwIaG4IKMCTIAt0hf/51h7z7pqe
yRCeak13yqWmkFEfbf/Z9IsjgNrHBy9qDr87vwxijMzqoy74xRDdBoEbfKW7Nno1D5riS6QHdvYh
gp7rW17mdMWHUOsmH+71eae3H68fmMiKCmXA63UmQ1BxUF91eV9DRncy0L98294W39Of9LXHqNAI
hNO7KbA6v3nSPrqHNhwVdATicMd34gXFHws3rcgG8WPk7KD3weZXR5ASVE2w3Zq+5jtBvQNiLvHz
z03UYYpuFnYhBrvtyJ593z4bP6ofJCI3Bv5yfWekRgYQHE4DAAiDyAUwVgXNR43CWH+noQXI44kc
7BsnO/xvYoQNsHM9McBKCye3PFaYnje/dqCKYQfa/gKq9l8swNmahGd2Wzp3izmw3FoSf4gx4gip
XKooz0i1FsNAwWFvWuBTErTWjL1Sc0cIcdJntO35tva576bd9W2TJNqht2dSBL0lFdq2cwNodQdn
k43hGB+oeZqtb5PzgtJrO7gBaPEKwFZTVVFIauQ83UXDIgDWoBq4tKO0jlmmxTiyjIzLPtmo6a9u
R0JSdS3zW5eqAMCS5lssFiV4RMNv761g9Uw3GeaMuYjNzS0cMfZ8wiAscKda9G5uMPC0rYMOzr71
WCQo3hRAUZgKzZHehrMvEGwiAUlaoo34Aj2YrS9dgfvI9uUR4A0nVzmD8v39s1pBgTw7nRFJxDBJ
GzhK0t9L8VGLwQGSf76uQzIXF0QfGBCFbl5ETOJtcCxg+4a8OllfU0wrcsLe+cKy9cFKPhjDEBmt
trsuUNKQj5mMeBUBHQeuB51tl5qzGBZ4ksoUABSvM4/9TCt/oEMeZdM0g06sqMAPZW87hPjZzbjW
aYTmPe3gDf34YS4aGpAak37mIdY+1V78nTnViHI5MtZWu4KnAX2lPgOxQzRVI/qL2Ogei7QzgVFa
vDuXZN4tYKzJzfU1yQ6LU3ejxAz+/3dMkWVSaz0gpOVJc/sdsrF+M2TBoBdR5/49kwl2z7SQb0BM
gijXuNy9CYMkCxtsrycLj5PRRQlrfU1XnJE0d8ORkbzLh4IRUtAK3hQY9ykMy/JzfEFvfb1HgXKB
hwlO2V5hKqWb90eWyCtVD7kJGmbcKiTmWXu06qNFbnRLldqTRaiAyMInQzyHpnVhSbq52U7CcfVb
YsTBNq9J2LjTN5NtWeDV8/e8GMsd6crANCsQUk5rdF1HpCnasw94t85mGtAXApR5EyKNg/6XT0bg
fZl+JJOvzeH0LxkdUBu5GDqKOvO7uW+G25p1omO9FWZL1sG6szzViqRbCgw1+FjQVoui36UuZqbd
9O2swUZ1IRjdttuh2pXmXUof3S8Fhip8u76DMreXQ7b/T5zw2uVLmQHPDZOIIv2vrnwm8bRPjCay
qzwcBoVTxtVB9H/R5YaeHjCy2O9IDpZhaDrPwWlRLdjYTvtZ9st97t5Ybv4BKNUvS20pLp10eWiT
Rb0N2CZ4o5e7ucZOO/XpVJ2KagiT9tYe0V6GFhBU/9JC8ZLJ3BMTgCO0GoGeQ39LYp1FQd1YGCsp
gIGv227Xak2k196xxqCUfzixMzGCgmBoo+lW+cjFoEOoTvcTeE6ALAqNeDtmmzso5EnvGEcs8aZB
MHGLExz1NAbXp4MuIaP+vAyHHASWHesOZgK8OiZKsHqP4lXafh16UyFa5hucSxZ8A6NMUUK16+o0
JWFvlZjDFlrJsh967Qi1C7z58frWyk4QHGYGqsNwiIy35MTZCZJSy43WROsE6R+ZnQUsu8tqFQWy
TCXPhQgul73omFURQ01K55DWxM/zOpxBOV/sx0qF6ZMuCM+niV49dBqI3SrE7mpzTC0gfu3KDCay
smDTQH/pWLpqWVJRtv3GDYEViPRvztYTZ5xmqCWdMMyAbGtY6+6NAcC+4k5zBRetCNoYeAciIgEU
ai/vdE1Xe1ubGChft/G1cQnH9LMOCrKiif5eHaD0WAt0AVaLXgrC/ADQ71M0TazFsQahrn6T/ctS
ziQIujCMbHBXCqB02t/VRTR1QRXfMFX2XnaNztfBj+5MrfNCxzA1gnVk1k7binCennTTb5/dmEXu
OH26vmvS4zlbE//7mbQUjPCjwwHtCAWXaMsoGiVHJ1gaJ92ZDgKq6+Iki4MeEAPxNNpoAKK/FGfn
s8VyE29Kny7+uh1n+wdILo3hyNr7qlAYCMnakPQHfhPYPaSuRRImrx7rZh65QWoPa39CP3hqx8Gk
mqIhuUuo5OD1B77yzRpdrqlA+0PCgCo76eiGttygHY+WprqwEjt0IUTYOBQXFovyboCCRWMXrNMd
qLZZC8oVhRWXCUKdDUMYOX0fOEkuV0NXa1u9AvcVlcM0MSNtebG10h/tF6CNFdogOyCAbAH4RnEP
gGlB1Q1jrbQcs1u43xsXUV4fQfC4TQq/VyVF2DqnsQrSb5BSkaOFsdW6b7SPucrZlIBfeJ0ETZ0Y
EobNEyslo9aCK6Ur2KkyUNSln1wXGavRxKvv1CevN0+0f9UAONNRy05M97XQzT3Ga6GkkZJbylRF
AFlmBFwywFuAXIiTLhiXBzmwdWAmGhhRj4rSJfVdFzBSrbsjdYKhaQ9mGVAvHKeviYdJ2iX5ff2i
v9HJCHYf4oHLBQ4Y/diWYCxNbViXpAegmxXZvomP83zTarddqqHkNz3i1dkl/Yr8TB90y6gHFnue
9RbTA+4WG6QKt5b2O3Z2Y7Gfx3sGTO9MjhP9zZDU0IzbzNhXw42r4vmRUOSAzoGDDdAZqQNTLGxZ
V+namG49oPtOWGaondjJocSYOTT4pAHGJll+k6yRRrbA0SYfXzXpfp3dF/MdWTAZbXP2CFc/zL0q
4uV79W4vMQEXnAGmBaooblXPjLS+2BNiXoC0NaNOogVO8r4x20FRNpbcfFdHvh6t7JQ3evC/n0lJ
FrNLvSYDIK086iA2pt8RL3nOg6oELukvR0MBEmc8juH824KgkcS9aXVgW/A+pvNxSn867BsDMU5N
86DUw27ebpc++eB9z7vfQ/U7zaaPo9H5ePscvTigNV0RCkgMBC+EoCUZ4CG0dQnfM0MVHEDJOR9/
EQzl+Dpuxn7Lnae5UZlxmSgwPKIfFiUzTDgTrOsUZ1vc8lkGVVaEbnpjYJQnxoMHHlOhJuSSENig
YQdH+o60ytwy12wA+/86ePu5vW/sr6sK+CSrGoCx848QwblDCVdj89gC5m+4YRl7gVb+0FwWWIl1
7yy/+n1uIZuwTjuXDh/TuA/T+DDQaZcgH4zjBBJMOw1/D6TDpHXe1YrSFm9bEY4z11y7azYAArfu
K4l32Xy0m2+Lqn1NcicvpAh3kumNNaBHEC0B++agUEj+hcJ9d9EODh+Wz5sGTcDlTbTI1G9DDIjt
0B/RCFodLe+2c29fr5toid8CM4fubwSJ6M4V89cr6JVQ2wcBHeqA7tb4wHL58dM/yMBz6KG25AJp
LTjldgekP+bVIEdufLK2U5WgC1jVTiDTdN5d+n8yhJdm1csqbjvIQHIXgEkzyIsd7jrYL73w+mpk
Z84nS4GsD48DxndcngsMxdTYKcCgWX1vZuAfT1TsOxL/GPNg/0gQtCr2gN+vKkhYt4O+AFDl7cAC
hbYBNEZYlmI50o1DWzboWtDUij6ay+XQpcPGTYAJZU9WFq0mkqmYuX19y2SqDJYB/D7PdoPg91IG
UD2dscaQQb467o/2yRmf2wQdnwqvVbpvZ2KE1KbDEHo6I0favWhAe/p2DDZ4/ZPuPPUqL0GSFoOP
gMFHHHcDzKegbrXBEndjwG2zsv/gmP1HL9HvSxv1Fze3PxFN36N3Hw0s1aK4r5LjuhAseMsamEHK
rIHFMZIl7E0D+f3eBwetb+qdwgDJ1shn3fIZBIByi5nixNycRJvAb7rBZ9zIjTf/aj5gqAR5pnof
lLaxu64lMpcAVYP/ChSjDuRSxqIc4BLEdUseLGdIdjllxX2yDFVUdWO+60pj8MeCoHsixgwoCtRJ
4C3dGmQgAvPnKZt2KxL2n6q5zGw0KFqs3hkgidxh6NiiKMjLkmwXnyveHJCvUjcBAatb0VPqPadt
9pDHYN2NbzPP71G7yaskHJfVd62/D2o9bnqg0ABlvRsPUaAzsTBS7JSFSHAgqz+RH66O8qqtKWy3
wY2z8Azx6UFwiVywsaL79/Luxoy1TmPAWaE9KIbbyM0Hf7HcEGSpB9rf0uo2wSw61ASD3mX7PPWJ
s2PtT5YdhtgL9WbvYQbigvQxSMrXwc+95isdVTdfFuecfeU7ds5h7ZMyrkf0o1TR1H9Dxsxf1w8T
HXcaSHIBBP+SYpIk62766Z6OxcN1zZUYHmDaMXkQ8CNweIvAMWNrtDYt4GaVnDns0Y5ZoDUBmVY/
iTEn2SH/ozxB88pmLrRtxpkM2Qk9Rj6dzZvEu2kGDEBF8U/7J3FA44EhHTX8t6D3LCbItNRdCgeb
C4pSX3OfNdr7tjP7GoZ+aManMekVb9Ibvvyd0r0Rn/D2fLzrl0rXwJgxa8VwGWtG1Xcq0JKYZ35K
h2On2ZgSipmaGOrJnru8O5SzvstiJ3Db7bla45uYPFXbqaEUpMj5h6He1d4uoe7n60cus8OYc8uf
aRQpMFvr8gtdu02cLkMbjTFNwGdoaOw3nGHXGGtkb3RVtNvJTDG2nm8/XG1gUC6lpY0zGjXGJZyK
uo5MzIdnwOHY6CmjyUOLAbh9b/zemH24vkaJb8jPHABlJM54LeFS6jAwsDEBIQzipE+aw/xtOTjb
1+sypPuItl3e3wVsvJgwqfUW/fgt/E8n/z4MNu9o4FSlmWpCg0wOAgFQwnGcCMCCl2uJq6T7D4ms
kR8bb/UxvDxg485OVOks/kOi6p4LEuylZvSUJTYc0T4dd1WbfFrcR0wwmcxhv3RxRPtkf30HJc4V
OK0AnkKvOgfgC7oBcEs9DW/o3/h5Scw7Zt7pU9C4zrEyVHR3UllgYUVFHERLIC+73MVan6dkIGjH
cDMTHO/zGNWgK228+6HIDpjcpeIrlr6xSEL8V6Cggl08lGtlA0+dVb82bVem5jPRf2BiQ1iPwZI8
brkZxrjmYCP+h121UYLkdBQYYiLELKz0pn4Z0SJlsrD0TRqsaVipQgkZdNZD9IVkDnruwFcqnB2o
mK0+NwH17BwvOUwah8X37RY622iivORqe2bH5S0r2uTWttslyt3pMSWJ9zFrDeuOgBtBYXpldx6z
c3k6FpAqNI5cnnDvTKnXljOw8j16LLxXt3tcEpVnKT1WlOt4Mgv/oeHtUko7OPY0UgIEkTnfzxhI
WC9OaE3VkSQ2/h/2RuaFvWYerfGxGLbd9bOVbzvYdHj/Bayp2FTKNsqcZXYQKCQlJr/FxhS2a1ZG
epMieJzbKYDpGwKzYHGYj4uLnqeFBYONwHUaG+2kbxgtfP2bpPsODBtyTDZy4GJUqVdLXWYWx5GN
pV/kjr+tL8WoYrmW3V+crEtAOMiH/Qn31/VYP9YzJx3t23AD+CPS88bz42zM9+1Y3ffV4/VlyQQi
yQU94jSueMkvD9qzQVY8TejH63P7rpq/ER2tz3fm1h3trLi5Lot/vGh5z2UJSrV5drxsvNGqT/lg
WCPWomQ1HcWjKNVdzIUElhHxP6Jm/tKceUO16ZZz4uHO5l7b7EBYk0dp6sY7cMJhkus6LwdLH9eI
LoRFdrl5xGcs7k6rW9n76wuWPTW8JQrzA1B1wnlefgmtu9We0Id9MrcGPLwTAIcJiLF3U1IsQUnT
ASMMvE9zNkwKIyF7TOEGggALvbAOopBLwSxpUzOPsdMTfe2QsPfMu37MQ/cfMM/If3kQg9yE/W4S
RGMU/WLGWCAgQ3ByXLM4oE7QhsOaqAJ66ZKQabMBNdTBEinY+3XCI9A3eNksCnhvN9wVFKN/i1eE
/wrrI7vpSJYCisTHU8HqX26e+f9Iu67mxo1l/YtYBYKIrzNIzKJIxReUdrVCJnL89fcDj69FjmBO
HR/bD7vlKjZ6ptN0+DqT3LYcBxaS4hFD+iTAli8x6f+FPcHipgWQfyEZyDXfUsFIOYBiG9RYU0Tp
WzwXnqqFrzqD7rnkvhROnRxiROSyxUtLHqPiYurrnqyhwBqO5jwnarrr4t+yz3luTx7bFRlGu/vh
3ASxBohHVHDF4MtrZaLzqu6TrIxVABR/sGiAnTxCo39UXfoX9eLgu5kB2D0Ve+X85OP+kU3y8k2H
fS+iWHcutDPcX1AW4yJrH8s/sohjHabMIZ7sKOOOLZIyi1IHw5RFcCQwh/MFoJISw4Ww3edj+ry+
SYz//8oUtv3sPKvOaMLMXPvsaoYkPmCQUPgXTeR4GHyTYWRZQ/xXiAU4idFpMX+q9WXh/rnPCe+w
GFPaFUWdepgo28x9jczynHqCyjGa05f+zQWj9y46U2ZSPkJjz1VgORa+oWHYDLjx/8bA6Ahu4HIV
jDyyOz7Qfa57qgtCtRRZC/FjEWE+Rvu6f2BTV4/yIPDNgOiItMd4oFdXnyr+2YtatERBHXX1vZRn
BOM+RhdWHDEej4X16iPqGB6/OjqlWXMZKFnvDjoAAhVEhvEhaD4wX59i04g/eyk6z5x3/3XIgj5w
oN6jcQ7//ehHyCN0eagtlDPqMOLRPwxaSQQPvfxitGyLt//2GDG4hpmbC2QlkkeM3EVdDsCRM/oF
yjMWXX716SZr3z1gZd0n8zNSAKQzUhUjvvAct8UYz1ksDoNYIEEl2oEJ4TYzc05jjg79vCkQQTiP
MQjssJFYZBEhVRNdL9Ax0gLfQxEMTUisosng4HrAHikUHgRblnvnPmsT8dgIVw0kR8CyqsgeM3ol
L9q+TXyk4gFdGwa2vPhatG5I0NxGZ4DAiaSIdEFKo6HfCO5/rdOgjcQjtBpHi6ntWy0IYgFZoBiV
GjjXZbYATHTbYXSUpwM/le2WDGNnpTSoJC0bH6N5ScLEqpDzV+aPimbdP8vRkN7q2i0dxtAqcj4/
DxjC3mhtYkY52m/bbbuoaNefWoG3JvSnPRyJjdsOITCIHZiIa54PYThrfURc530c7+dlBRQEDgId
+9LTRvA5eUQ/WGBqGdubmOBELmst1UO3Pa0Fmnuk3vkW9ulaHsVKsUNnf90/v8tajKsD/EGO0bNK
GISzkoNcS1MM3pAtlhYnBS1MjGs8CxtTfNsVSM8WhG5Uaj4F1ldLEisyVrz0BVtL+fElzOmmaYoO
4H7Wnraaarxrf6KDbnUueVSzNX36qj76DfUxuniffy5VxivocV01SQaqhvdoJaR0ZEzxiaaPJvgv
gsYOsSFn29+qnGtmixQ/uGX0sInlIhc0nHv/hLC9mi0VLM3BHhvaNUQRXtOHLqfBW/VcfeW9R7Gz
ILD00yC9hDsFC6xpEf66fxCMKfzxPYzC+qHqR2WJc0iQqCa2YGlORjPKCYkvz/V74sboa4mqTdkU
INMY0UDPS2Gl1sTbPYfkozHJsSbyvkUN4lGk3XLA9KT6HtjJVnzdCZb9pn8UpLBdQmnzJVitsXsT
rAU98OrL7AzNX2eBFS5jiQTZfEYSsYonis6C150iAvtI0fdmApNn6dH/FpTsByVG+gK3TdKsB6XB
MrpTiLxd9FDRyOIcO+txftBhpE2VOi1APaI71QV5b5YZZlPLgKwiw+FtZOAeHiNIi76sMzkGS8o2
2tW7ejvsdDsrSWzzdJfte/vBFSNMhaIkeliAq8yYod6iCli605BOXM5Vcv46dr6DEatslSQUVaBc
I7myDANaYIk0uhM4jogtAP31Mag+yECjHhsTbh2rfkY2QFQh2dlmqw0U5fzHuU+i7YPak9T60hw6
mOUyXBfb1uH49H/wGd+0mZhMGWo8qnMcRFcY2kdXr4uHQqJ5QStTOaUH2arQFY2U4X2TMU0We4AQ
RqBOgeTrLctdpCwaAFK3pyjCxtKDWh3Dz8Rb2Atg2jfYQQLo1t8LNFLJ2ZI3RMGEh/857SvSDMda
dg4KqR/dlr6b1VQLSdcburzuM2zp4vA5TUsZocaRPUJkf8um7AH8rGtws5VVrwZsiiT5MjE+7x8m
jwjj9iXdrbCWEAyJK9fW1zF5mz8nHEamdROjgf/PCePsozpNlWG0vmJ7gm/r0Da4l3q7SlZ9v1HT
J83juNdR2X+Y+yuCjCUd9MJfpDW4ys3sc7GaUx7aPJcl6fZyqkEXC+zubE8yMfJHxJqwoZ3Z2RFH
v1l0oL8k7vvsGBPqZosSZUwQ0mwZ4/omplzqM30TySrE+PZLSzRTo/dlgh2c/osmGkGwPgnzNRpz
XwlmbZDQB82WqjV1vzAr7r9F5kP8cc7WiRGbx/sER4X9eV3f9Jjr6n0hchsf9Cr5E+Xyp+wdm2Sb
J73KOYT+wXR8U2KuzcfwanRu/O70+stDIZo+SMZb7LRO6fC2MvF4Yu5NPwehr4U6Ajz5JUjRKejS
ktOB/A9C+M0N6/MEKZWqMWAQvqInvyJnIhj12jNmHCMx7ceRJPl/gWAsbhIWYjX0OLbg6xVG1lpi
sU9viGT9rywFWmew+nAUPBYFoRcEwAS46eha0c3k7FX6kpxC4tyXt2mneUWG4adZeFIVaiBTy0AY
pnJszUhqK6eX6LMyk9dyRpQN4IZIY89WXxipzNe8zYuTce/VFzCOpBkK0StkfEGI5w/tSAlkDo18
eLwDHe33D9W6osO8+cPQyyotz8YD9WlouQ/IPS7f4kPr8FptOByx7mquReHCLUEpNb2dTx9dJ1oC
XJxjm3hUGH81pHEY1gWoLI7+SaGhkRuCNXx93ReQaQv4fWysBcRYaJgNEci4fxb7lKCp+I9uaoZr
zQ6xmW1XPPjmacN0RZAxgWmSlZ6SgGBjqWSfbivHsxerXU/05Xq+vM8d7wwZIyhEQjuvPdDSHaDW
QPhkcyO98pYm8agwBlAOAIGljqosbmc10YlHhKO61UjKEfHxd1gJx9galr8A3WDMkNx64nZelQup
j/pTJTQL4G66hdEEQWo3WatzworJVzsq/hjPQT0cmGEjz1e53LM8NLGA1RsnlXjr5iHbA+w9NCSi
2nMzdYlLFMsnaw0Ln9//1QPnijY77Y2lipIkxaBtxXt/7/oPjVm/CLqhmW5q3heQSfG/psVomaz0
QalnoFWna2l4j10SB0ZfL2NTc41IeFDQ1RotS0OE9kn2/0iciT4qF5VpoGbDkHy527WhADbdw5N8
jK/QGWTqBw69qWDxmllG9XohjBspAb3CQJb8NTBnVFjKh/M6dpGPevPoV+pSHhjbZFw3jppg3gR4
nXhD3YpSro2tBPHogh63VoAdmPRRIUFDReN4/OKt8JmMFK6pMZFCgJXySBuCGnYj7bKIlraHhMZq
6HkhyXhYP7Txii3GsxapF0aKcu5OxmIwClMkInGcL9dUdrxnONvJeolSr3liFD8TgA4alODp9bxR
SbSTPhaJoZHG5AkIjydG6yMl8GFlQGht+bR5UdfBsnp3DJeih53eF8Ypo3nFEwuyi53z2FfRg5T3
7OWk3MwMg3tuPBqMcvelHwdxCxrPLX1dR7v3hWH5RvAkm0lG6BHJsOf7TF1yx3eEQmI0evA0Ja4b
mJP1vqSR+etXTpZb633hmyfJCHuz3gCO7ugZDu221Dkjtbb85O3t5imcxKi5iybwhTsfb3GbWZFH
vSX6zanjeNan0/BAAycj5uuLZHxskReLoh7Ack9fVRLvFUMhI66favBa43jXyRgS2Y0rIc9BKSJG
sJMMb6mRzwXH87Hzqf9RNlUBBuJYtZJY5BatzeI4L+bQa+mj2seiWb81vzCKvsED9HFBFNMxjuX+
SNs1kk+ApGsJzpWXTpx09VcfwRiXqivmKXDfIbnGttj4D3PLqj9y0iwfX5Bs83gdfpNBmXJFj7Ew
UdoUpRqCXmY8v6Lzjea/d5QeeHyNP/NDPTDeiEK0Duw39myTvi8XWSLjbBFYmO3SJ5RXUp+W/isa
zNFlURj0KabiT0bykahm4+imYmzmT6uarLcpcjKcTvjJjDvabP9mijk7vdKLTghAUHh/V4m4ijzL
I4+PjwNBVXWV2PvlyTdyQCqt8uOXc0h/HRzfpE/U7L4a06NPDj0eYPt4gjzyee+sGVseRxoaC3IJ
TgOIvOt+ed/STfukb64vfvgqQIz9VFaTDD+PAVzPlo6rlXM4HDgR76TGXxFhDHjSqHOsOwQRI8mp
ZADDjkIq73My2if2nFQBMP0AggZkCxvpCsUcsyfKANH3HxfR3MgikePqpsIubMxGBzgm3RC7MyGJ
l0aZFHZJfzq3oYXdXlTOsUhEQXM0z+Ox0KQX46ViofsIoYEFsWy9HQhvdamgyHfa/loodkDUiiR/
HtEYYemm9GDb1DwKL1/Fe/SbFnZofmGpIjaym5+ce7uMhP841KvvYC6urvymzhvUiF+NbUpyso9W
KLBJBJ8yEyixaUGOWO2Ef7/ibUu6xlxzrnX+89QVDK9i1R5m4xF7sl6wxY7wRnKr9oQdUujqXTUb
oOeFJFsHm8rUEV6jo9jBHBbnsn+K7C1Zxh26StEMrQyyMnFxAdpyg1Ejk+cKLzvMbg8YZKAZMNpI
0svsjMQcWAILt+7bk2JjHae78s6mTs7HwUA5QCf6rxAbugyJZpuzbijA8vzwfp89UpREyrfNc8hb
nDRhDm6/h7E2s2qosB4ixFMm0uXGSNVcX85ruf3KhEwCZP5c7VJSzPP8pPeNBqjahRoQoa3FgLhS
ikGSVkrOPBPILlyCOoxfpaCdHqo9roKD7l8ZqUQNRRfIBsjFk5TMdCD1FpiY3Yn70th9nelTsz2G
2/TlvkH56eRuiTLhl7AAhoWrzlEDsPOn0nL3R4RCzn0aU1J2WZuNlTqj0jMVE13U2hlGZEYp683I
9A3Zxpo7whOzieBO+c967r/oMHocJ1VQ5hno1LSygufBKl7mu2SZkYryEkPSz5jnlhZzWfOoV0M9
Ba12dd6csBZ6n6NjQjWAIbpYvsJ8rNYekYGvXGP3bGUoKzExejN9XNqeb4QfgylZAzWDjW6GrqEe
2k1P0HxtYDPu1uDmKH56jduPZS657iIp7iHfkKx4mZvbk2aoprhUyCqzXcoxp1MSdX3bjE0phEGO
0Tc83vYrNHz7caZchsbTZQ3KNQ0muHbDetBnEk5/vGeAjaIkXzkqnW1nq4z+97nN29NjPGKu9rnf
tpfTS8m+WruWCWg4ThA95QCuOWICQTdXUrQqgki+ndvoLOB1MUzrIBqIMAqEPjq20Sv22qoFTtHY
0LH3/pgfX+X6+d9o+TcF5pjqspv1UQcKKrQ8NDJHI4nhGVwzOQrrz7v/psOcVF8rajEbW2Vka/8a
09eUWNpb85xY3OB8tBf3KDGxsuf6ctHFF472gR0aCT0TPINbh/sInlbQb54Yh1QKQrjQscr8VJrh
KScIxlsiHRWClpvQ9ox8zUObmMg8jUL9N0U2bdnnSSaHOk7xuTzk9M9Ad8neMzjhxaSjvabCWOTQ
l6JGV1AJk8lg/fIN4c3dzCnaxlQj4jgyLkeMRQ6Usy+4420lpDYtVGQ/dzOjdv7dyY3LkBCujbiN
jDFVhJlXyuKlzeTdO8A/ZwQd10i/El5X2MTrEJd0RYoxpe25U/NofiGFbIWVUv8F81zWbOct6dlO
SppzPPW0C72iyBjWUgF+e3ZGRTFcdsavaNutBrTZedaBF/xP2qMrQoy1UN3yXEoRsru5+QqEEBIZ
QPJa3rdIoyX4ob9XNFhLMWuKINSjDvXy1xjaFK84x8VjgjEQcoqmfjdDVnUdLwenIdESlSEeMN9l
svceG4xxmC8GuZ7VOKrza2H19N0/bkuKhjlEG+iqWQl0vsTORSMlGXrkxE/pTaUKkSzNMt+UGn8o
jf4hWq7kZcvr5xj5u/Nl7LO6nit+mueQlq20GvCwHhd98JZaXp6094gwNkTvqrpKJBB5bs5k++7S
GDGLjL0JW+3BlYyOCsQ3d6tHopuBLZyM85/Y5io956Yvhu4qNi/UwI0j/WLIdCJst6ibYULPeUuW
uyeaAqNTeeRF5hMkx40DGKsdked+4j7GXYl1CnV7eh0sJLgrpzTSIyfqmLIwY80M/2DF9YiAhRu+
4ksFqFHgjm0s2OtkIZ1gNWv4AjqzY9MnXy79vK+RLNTW+MYB9huIodEeu+R+zHpHZ2nWnyHL61Kh
CZ6cWytFVyUCUg+AF9acJsbZ1h6TigiP90lfcGcZObohzbA6E8+BfJZgTPMvDCkj3dVtgAUzfsGr
v82MdzTYktkuJ/iDb6i0tcQH6djRj+jY7aQ1pelmpS9HyfOs2FYfONHTRA3z9mQYtyLKTQFQc5wM
+rzpHE8HYATuZLMNSW0dtZ25c3fykldynui4GKkChAVjgxiIvFQcr+7/LJfY8hDAgi1AEVtLUK+x
YmwgRTuYSlFAXR2xb3I1M4AZiBcbTxomwp4b6oy3kRM8tAsXOXLBFu2taM4dRPFmt8qI+n6205eU
J+7jHbMyoGA8DguT0aWH3v1bcY/crKldCezKpMDKndrGu4HIq9lq9HG8d4M4+rAf1ACnMmJzw5HL
jOEu4rprIhWlDTy51LVlLSxxpZJwX6wDGu5mdmaazgHt5MSkbz3BfhFyX+QntXvEc/nrA1h2EVSm
fjXWViq8PeeIHBIb22y3aUt2gKoF6gpB/e9fxHyY2EO7NJJZ2KXITkx3g5L42UJDGlRcYYrYspDY
2z2gqun9vs/eRPFDuaHEaHSJkZowWLgosTgdekFiuMDByrGpaeGRgHqnM9qnB/oQmObsPaSeIXok
ISF11NP8gVubH0WHvexrthn9lXuhP0tN0Z90t+tWZyBcvUtRLpEsb/x1EaoBdbUEwxtCUthSlkmO
26LlnXMivI9gAkZMsAeNl+PsF8dQX8YY+W8IVn01Vi0bsWy5byq20JE6phm6SXW0l1sAQhJg1Jrl
/S+ZNPTXx8Godi0u1LiuVVROcmO2kTqaLmw1daSIKobQrbahT/t+p3rLoFrHVLQF2v9SFwbnKyYi
wBsJYaLMohIBQTDXEaBAEg3FwFDBxsWmrYYqa0QQB155ZcpnX3PNRJznpJBCDdAMULgUEdHLW2P3
hMfURNR1wxQTdZ6Rr8WrAEwtRAIkHXGeATjMDJalSrEkM0kiIg0Pc/2l1j/DxlKCx6A6CYKRV4dE
rjnbFSZy57c6yNi4CKPocnwetX1IyTYhQ03fg1243J6X4bL49EzVzFQjWKp2bZzJGxYZG6aWUIOX
35jo/seHYMcJQDkA/ir/mBB0K8GVA68/PXev79r2HbVz/SO2dwZBNDxGxIHBSwJOZWxvaDI6n7mh
2gghaAoHGYZlftwGjmRiD86Db1ROi+vBtJRLeemCqZD4hi6j5rO2/0usVQCvqqUz0x31qJ7fgZEq
AZq+sNA52aBJ0koimsdr7WwtNFKIT4v5ahaSRfKCASK/tPSWCMNazUqSV9sqWmYF9Y73NXBSAUeY
Eoyw6SNM7q3DLQUFlZU86E8LS6Izqq92vCwNjwKjDUNWNrOu9ftT4oSGTuMd1T/v8zDlxlGc+psH
RsTnAMPQhWLkgSx+0c7midGk0fj799F1dHtGbiikYtWDA2PAIWX7irxR99d9Hi6BHOOeAAsxlg4B
+wHMR8YexzlqM3gI9KdyJdqSKYPSI6CL6R8F7XHNgRt6TFzLDT3G8g5SJUviDPT045iNR3a8RFeo
svTs1tJtQExbAtohTve5nLCMgOHC5ia0eOCpwQ7dRHPgvhc9Cnm1eDjPMGSk76RiTurKOXvIr2ec
hUcTF3dDjhG9vPRSvQpBbgE1nGkqkc6HWtNoOE+Jnry4ek2z4Pk+i1MptRuijDR681zx0fLRo/kh
fa7tepvgafi73CyeAvQc3ic22hFWaK7O82Jzr14H/axK9DhCgdb3ilOU+kbR+87/RoJ53Ut1L2In
JEgkNXafFL/CePkvCGAvJEb3IPuQjVvt0tW09OpRJrQIgaiaYn2NcZ/CqDo/TumKAuMFtFmgBoHb
9ycPzeq+0XJUl/fz4yVdXUK80OpFtwADAVBhxcjQ4WgDlaewU/o6v2KCsQ/lrM48dbwHOQYOTn0m
ootxoLNOdUChlJyoYWLMGEhKV9QY6xDPYzUYknl/Wq+3l5I7ct6n+PcppWRJfm8acxNtyBtGOunZ
XB2L7Zmet5/IGZP/7eYY7+TOxC4NA3yGMDSkXPxusXi6ynnvwEktumKWMRNlLGOkOhb6E7qlURH0
WqtTRI6QXNbF3RNCxiyEeoAVe3iDoI1ua7WPAVYqekTfdSQ8Pj4uSryHNmeyIsfgTJL98Ut7/Frr
p891b98/0aks/NXN/sAxVWdV1HQJpFU4+A/dMnls9nMn+fSQJOdhpk6eK1YdjL1vQJS8HMmVYkhB
UguiiNtzizPRFp9+zQ20Jh3KFQlGteVQC5SkBwmEVCjKb/fD8nS2Tt0auT/bNjetkaGTtsIT/qgv
vz45tn5S86+oM5rvA55EDlXcqV68yvnL+WwmJee+JhnE6SEBiI4frFO8NS5dH8pd0ATDCVtMfoth
YNR6R72u/KxzoTLnEfZBuFj9fl9IJvnCrmsFuQllBOC6JSrlaPQagmg4FfnWjXZF9TAHuO7/RoNh
rE6reZCW8XAKtV9p3RBdXM083v5mHiOM0kl67MaCHsJ0FQ1dLJZNNjdzhP/3WZmM3bDOAmAuwPoD
spd4e16Dmg31fEiHSxVtrdkzMicz6lpnMrNTAyiHHIJTiatx1e0FHw4vKRY3FYmJXtW6bEDEu22Q
xsG60k1xEp9/7dODRXJjoxbkrXhMHgrSL49n6hzuczyV2bn5AMY/SHJX5UlcDqf1axcQD5HcQ29u
f2WWldDHgOaGWRtZTs8f5ko0ClSogj2KsryczqUo/sOoXp0DI6ilNHjKAnCWp+fnbbZ5L8mvPqUe
sWfUxlCf97ATMYoWGT7aakM8CzjqP6mbV9QZEdaG2Qw7ZYrh1GQHyTu22JMkZE+unJlig6DWnZuc
Ux9P9R67jDh3gu72QgV212jd6M33vW79KrcdWf4JqG2GyEEXND0eDzPjwPPEi0lV+maWRRST66hO
RH2kvX7V7Pfw8116GhBPLYltNmZrvK0+jqvW+VoJhL41pvkUEl4xZNKfXACisbQRgI+Mua2k1vOT
/ozzFv+ks8dCOt0/X97vj0dw5a+8oJVmWQM1DpP3SHtSeGCDU78vCsCbHpfAADKNCaWLUCznXaUM
J1VJXxd+8aqn3b+w3MCwGpHl0MwH1MZbFtqoGYbcF4aTmwdE75e1/Jz2xv1jmsqq4Py/iYx8Xp3T
IOllGMoDtE62FCrEGMQsjqeXRDS8h8psLXRj1glRTxyyoxVlpX8ExEZZX9KBw8Qou6CGiZjW8PVt
2M1C2uro/6aep1cpEFWl3CVDUgYuTRYwxmul1/VtEM7VmFQdOjdJHWSxlccpljzf/y5x4rsAVIlt
2eNSLox4M98VKG1xRgvFHNZ/JlIfLVxWvk22pwGVhNkTSq4hWekrQKGsHKd2np375Kfem2gCxrI7
YOniDyx82UILksQLh/nJeN1KNFhhlYK5+jpwbN1U48E1GXalUK5FhSYP4DI3E4KenuQdK5Hf+J02
ow1jbvmGDqMkrhz7fdKCzsxBPLfd/+oAKUQH24RxI8eDw/MhU84brSJo4xgdGjYdMCqz8Ly8b3J5
fkLbaEr8/dKGMd0Ilrni6OZPd6FCOjADib5w7EoTGLXRsM8iD2oMXBpWSfq3DR144c5EcH9LgrFg
rtafu7aIEdyvhjUxN6vdseeI+4Qg3NJgXL+XB8MMcOqYG0VlOKdLsukNk3NUE0J9S4TRKTFAeOED
mfu0nhHpbYcWAmqgxYXn1bgHxrjwmYAmRUShSEpvF5hTOT/yJvN5l864bLev0qwuxksvD/3rUXnk
GGPO718YvLLFOna2DUOK3y/xlDwTWtlHjn0Z5f9WIW+u4iIPVxSCRYOOgAYUZDJOwgfUdxznk3cT
PD5GI3tFxcuGJG9kXET0oX8AtYw3+zFRar1lY2TzioAfYk3HgK5gvL9lJ7VxVCtIVU8OPHSfiWb6
W0qMnsthiny0BErDfvta09fXd586+5T+2m+tDMM8HaYt94jSODE5T2fYDLKQeUUpj8o/f31/aAjZ
mGZInjia+dM8j8xhCgKAr+NSPUZhzqFSBW6RYiQEzRgwzHhgkOHtvshNgK3dEmGUZtBzcVbOzxdL
+fS4B9BW5zw+etu6Mh43h2gw9Ix4aF1FVpdDmcOexKT6/WacgxdB2d/Uj+h52ZQ58a3ArhwNRzp/
3JAXM11iPPcJfabq25c3YNZKowuuPkyUy27O4NItcyWv2Qw4ToWAg37Wnp638BjWkjyodFOYL+aO
8oT2Hwzh3/fKjpqWWql7/hnk8hzVDZTi1gfjX5mqbxKMBnaSgsm2MTFu5CRK6Qtg8ULeWtmJsvbt
sTHKp1dYBtxiKelpa1iW9Ud8sB825jjmFdLnhNOtwr0jxt12qq+qfYZDQ05vsPbWHJdkF87Z2aBm
k6EDlI8x9PMZdssf430bIS7aDDWU07CuLaqf7sv/P1jJ7zti/K7cnLEiNinB0Wu022Lq+ITSLPGd
bGdw+1B+vmZvWWFMSYTeulBMcXrGtgMaRGhh6IES8xigw0w3eA5gohB+S44xKmkola4gQTLW64QY
W1zXcvnQUPtP5TwiulxhwFjHgAfPsf1DvPT3kbLDNb1QYhZpBjYTj8rvK4iihkax0uEI47QD/SbD
xM0pdq7KGNNGJjQlwlLZG07La2wQx9/4GQp802CcdJ/0QaH7o7wbr1ZJ0c2KXItiENOkx8zGxCbv
0cFjijEZcu+3UZ/n/Ul5kvHKtJYJ/SMZNobg3jDyyjtC7lUxxmOhzCs1lSEi5xTAZN62fF1huv5w
4FzVRCvhjSiy2w3m/iLzvJEOxBA2A3UAdMbaJjUdfYllybw8Fc+fyozRCNV80IU4gy9J0KB78SWn
P+Q38uN4U1HHM4xPjh352ed0yyFjR3RfkgLFA8WIbI12W1rwKXuDQ4TjrNkNWaGLVGydQTpeDfSw
ncgSOX+M9GJ2eK2ZPD2eyLnessTYjzIqxXaugaU1yL2Dnm89kj+uZZtn9AdCr78On58CZy3XpLkX
RQ0LygTszLk8Xq+iAAxRlYjvISlqTdJXQKneP8Jpjb76fcaDZW1/drGfdWydeMYEw/v7fomEnkTQ
DKThKB2Hp9Gjxv4wIVcEGVHsgBowR+IfKobyF1DKxoc9tTSzebvP2aiq9+gwAhjLWMvT1Dg42ZGM
9uX+j09kwCALV1wwritTikTFoszx2ADgiVHozXy1oCtHf2gJNxScNIJXxBjBq9W+VLC4CeXrGGkD
FAl5iYlpe/RNgW0j8Gpvlqoh2MmQQ9rDrP8ZzRGSB4AU4dm+SctwRYvxU82iRxOki4vRrXCfOah2
+uTwyQsuOHpzydld6U0V///1L44AbLfvX/9E9ePm+i/29urXvVJo6ngMlp/X/+lofY8c65TbSxuJ
+M1AW8Pc7RIjsRy88nisTeQbb6kzXkrV+qoSdZzgGk3LwzKeYwq9wPC7VVFa/gJcovPpHJ+ENXck
aNSZOzrFjigmcYGt5ePjKKxp7L5VpMACTNHyFxyjxxH4iyW+Ol79PDtHHnCWT+peW8rImnJkcDpu
v5JBxjgU82EWVel4ggZqGYhy93hbVShktAZd9Q6vbsEzFxd5umKoaIBODYjqMWWmYpzB+o+RNUyZ
rox/lQW44o2xFrJ+ltSzNsJDYEpApXP7ja4Oh4pjXqffi99k2PHEApsSsmg8wqAjAkShBWIhZuBF
lfMin8CSuZF2Fl+/1fO/hG5tCKbsuKt9/vrUvGOMievhJ8PbK56Y8LYL5uk8yUexSMhzTqqNJW8Q
VahIBwPgyYxeV9xn9/iTd1SKTT73gMIFfChuC1kpYpSkWxdHHdsVx+XS943W9Mv4ijvGbJS5WCdy
CK3C62d8/PwBmhmCF5M6X+sDD1FgOgl2RY0JLAQtHETZBWMGagVbKzHROrR8LA37bWWuenJ08DxZ
f95ncTrORVYKYCWShp32jG8Rm06psjlerwvgJu6z42mJ94m4JCauz8FY8NdXe8n4cchOO5tvsozc
ZP5ilmnihezr6x7LiLGFwERQT+XdGNTTL/TxZugzFxyUZXhFxYn6xagg39SZN1KAJv5YLCqUxWi1
CU/v2yXpKOifdjseOtc/hIvftBgZCrG9ypMH0Fo/rytj7AwLiPVoVyg1wHaaCLzvH+0/CO03QUaM
ck/KhWJ8PI8vTphNwLAqho3810HZcWhxpYcJTReJXmKBzOjVBfsVM33bMRh2rRfb3H2YiIZNw+Fw
N/7iT+3/5o7xQ43WhGE3Rt/w5CSByKB1w/4obC7K/z/EDN+UmIA1TwSsnpvBtD1Xv1WygHYs7bMz
INJ/wZ6QgUoWYKM47P2Dm/0myrgi1S//SqaWZmWsfXSoaBtiY9a1pvRTXh484/OZ1xHGUQfU2XHm
V762qnyp0cdYtjCMV4FuVWePPurS6Oyaw98/uPX/509ld6uKvpokyfiWedf3rrEkEnLu9PKi5jWa
Lcaj+mdJUQXGxFRBC6gDf3x8GpaxH0P0x8S2gvU7kpzIwIC/zcZ05pQeHQM4a05gHOInXgptOjv4
t6lR2cl6mHQ1KdTRQUL3rVNAkI8hwwr5A+7ZTvvi77NlLE0zU2cLtRgFFsgEGLQ8O3hgazuOx1B4
ZBj7oi28RVu0IKNFRPcxffba08XvhFRGHOBv4+grBtZKsjxr+Izlb9vevK1WeBcdTZMsfcs1fv9+
wQDLK/ph9UO6oZ8uHs2rlYnnM3bQc57r0wmqqwtgTNRMccvQHbPbBmD1siWmnGcIGw4cszT9RPs+
e8YsBZjC7Nwx6ZBi5JbO3gWLHhweqNdoce5JNGOR1Pk51bzxCT0sc8MlI9bpfTamEzZXh8WYn8YT
K7HswEZEkDw8vKJXZcTOe8SUGamgqjuTBg+Aljwe1lyU2uk0x99HyJZlw0x2dWF8IW5BtaS6Kfym
K6/ixHQcs44N3bfGLtLKKMQWRmgJMomIsRCt2g3ZICFb0CNAIXglHI5Jx2rYW4Jp3+HlGyLltn7P
x1FsBFiPDwoQnETytcJuhWNo379Fnshf3gdX9rzOOrQzXWqBysptyfwAOyC3eG8Y/yMhxuJUvpD1
1fisTm33De4e2w2cI1cw7seKKlukDYUu0hYdBON5nQEDRd8Jb8ExpodLbHifo8t7/I6KXTDtro6u
mYleIM9G6Xjebudw+VisQ+yInh3Uho/UWbypPAHh+KmLy7wiGcna/5F2XcuNI8n2ixABb14LhqCV
KMpQekG0WhIID5DwX39P8e4dQdUY1o3endiYh4lQMgtZp9Ke7CQrxyGuT2jptS9O+LjnwdNtrwlL
Xn7aYAgm+zrJoNbWiXykPu6y41f1guUaCCm49LfXpTi3DpFBkVOtdLmUw+J7z3lbY25ye/e4fIi2
n4/p3QN6kwaFfH4SYl/QYg4mMWuzPiSHwfd5J8txhQ02SRdfEJ3m9OqdnfXx7c57vMfOHjz6h72x
TG2OM8y7dtdIYPIhByUa04qqLfheeSKBr7g25ablfEzOK8Dm6bQoxj5pWuUGFW7rqFuzJGPqiLy7
zRPDxEhxE/yn4OJ5mo9CumU/EPvXCjV83D2eC8q5A9fQeHJ0Y/h/QLLeotId3IMw7vbF5jmebCKu
rZHluei4ZcPCQULpbhl79fo3UJ8OOvB6vTmIxWbj+rTURrOHJUSrT4yKf3B04X0axtnQykwJK1pD
d9C+TZ8TtI8vXPplUHl75gijf+zGZWYTcac+7fBaQhcwEbw9Im8abDbXMsc6e+elk/4lc/WPD8BS
wQ6lFSklte0mc0SN5Lofa37ab1LroFSw9Upd5PXDgIE33qpxzpmyybm8TSSxlaDmuvuSX8+7L86t
nZlvnuYc/lh62TRRGufUbc5+bdF9ntiLpbdVFx5M8SFcoPxMdi4GmTryhQYrjvVzhTM+SCmg9/l8
gXaFe0S54vHNc9bqVqqczh5LN2j25p09vDh7/+uQbuMCsLX+L9GRTdvVTayPJjolaP0HpMzwktHu
keIfjq7/kmb9x4auc3oTLDnnitRfVPolo19oIzNs+YiuNY4UnrkwQRCiurjAAlv0/hR26eukeBx4
PeMcTFSYwGU4GWYkJmhbQVQerYyFz0MpXtzPLreTcivWwgskHLfZTrTfSImcFAjBF8KSAyIcQGRb
4BpFrRudEol0NjZfbEKSLB4W97vzAyr3HFHUf7+BV9e0wOTzh0mTdB2ek0fH6XQyooec/EIm88Rx
sjkGoDI5k1SomjoaoRGCyQK0tghWVE5Nh5NdA4nyT69NEcTSTAckSTsbxDbOHTa2huQT8TTBFOku
vrYhXLCWjUcSPx+yKNjIZmkYojOvhjM5QzmUAiOkMGz5z17iPurOJxI1Lqr2NFvC7ymedU8n8pjb
FPTC6RLn+GYaWfe+9ZS83zaK+aBvIoC5SzVGI1JMmMPSMQXkvb0j6EPVMSXkdYda2X79d1Y4Ecg8
0bliJGYT0BMky+Ui8NA1RQJ3eLit1+y1mkihRjr5TmaZ5X0RUbd+dMATx4Ps2aTG5M+zfnyYpier
oldJ30eLlFxLAhwg5dka66Njo8R/goXjGixdtDn+E+H4xj7b/gGZIZ5Os1mGb51YJ70bFfPU0ez4
afOOT2NgD/RaB5eL5UivF14lbhbCJ8KYZ1cTrVyW/1eYs0098bfv8PSZhbuJCMZNT/XEsqJrllO1
pYcXZPkRoPLc82vY+weoTqSoPw2tSdtLFik4tdR5wzqfzx70VwT0PGjhCUv3tlFzhTFoUIXdMCgm
hDnH43mTkXVnq+gM9dRX0byrlv6l8TgS6c+/pR4LD1Uug0YPEhMw5RcLguwwQcHE15Y8a+d9LgYX
sO8LrjRt6EURHYM6aIlaaCg5b1AsQVhqLTsMvj7f1o5nhAxICGgeyYua3mL1TIQEsyfckhPv/Big
UCKrbC1qhPky2vZry+7RP/xFnbsY/+eY/HyO5tsYWVe9GXu9sixIe94ir48jBIes8wACLPyDyhNl
WMBagYaIKEnfPsr5Eu1ENPMiJ3IixIMFQzmDppQSlRrIk3a2dSjvQjLc/+68djWulG2YwIX2/dvS
56cVJtJZOEmqos1ov+r6Lfu8eBosdG+6zzzajPlExkQOgynqOIRyMeKAFRKA0n6XdVi+s/IPES8Z
O5+gmUhicCWSa6uLVWqbW9oeCCb5BHdhhbqaz+N9me/YmshiYEXNlEwTT/ABzs6xcVHmwsNcE6yi
wJgcSkCcb8W5dX9470WIBbAU+h20Pr6HcNyWDyiEoHUAG+e5+Mx5qVlPXtO1QKgHSGvsbUVCV1pg
wQ3n3s2XsiYHyACJAYWaimbOm1W6wdqDL2WtZSTEwr4dduh8cX0onlIMqvRNIIqRAXnX6enUsd6E
+9tfiecXsl78mChUKYjw7jIXSa6W/EaLr0l2SPXufeXxtjiOTbD+PHhkc1MJqELb1JF2OdEfuBkU
jkvIDqU0UTfINT00dNmRh086iuCiW9ndnzmPJk8QAxKFbl0Mo4SgLTbYLiMOmw7vrzPAUMaKrJg0
Yb3WwWd6Wd7+EDwkvW7CmDjOqWyV+UXGn2/sbuX0dOH573FVLe01z0Wnl+JP10JHJKVadME1g9mR
hg6pKkYMZ342jl042OXA27g4m6FTvkUwXyIQdLkwc4jwpLV8nxKZCy88JZivcRkx75sF8FrQ8rzd
Nm+xo4Cw4WUg+QKb2NANhXwR5wvNO0rfSjFobZpJd1YGiJTfUqwR3ty7ryub86DOxx4qlkKBTRbE
ueyciTSaJ6ktG+r3ZWSwt/DH0C9TE8w/YQ4QzxDHf5gFgIk8xn2QOiWr6ajj4/g7xeCOsgJucs6N
J4KxN+XcRlVrtfRTgU8AbWR3mJVYItuIfBse1oRXjZj3xrDfR7EUC2TLLBeZdhnUYqT0oI2dkehC
Rp/SiVCv7O3kmNE6+L06YEYj8vKtEq/3vAa2WdOciGeMf9CDvG1OEH8X7uGifIWch3w+CTMRwNi+
cNLNVgooMyk5bbYn+86LneZpSR7ED3QC9osDhq/SJ14KZj6LORHL2D8O2wiHUe8fe2ck2VO0QJ/t
pYZXy9Fv1l4mcvSfkV1u9YKYmdid9/xs4KuZznBXvXBscvYhn8hggh7aYlgbFXRZOwEYi9D+grK3
9vrBEUO/xB9QOxFDTWUC6tjPej6pdO9g9RBhWcvDtYcRJavDwFOIXqJbkuihTiShXNWlRgaF4hac
ZPXFJl7yGS5CbckLra6lon8XJbO9WbJmnip9hPmt0RSqfyYy+K7VaHEOkT0vTgSbWyjL98kTdx/O
3ogxm73WOCYy7/j9c7Ay27SVR/XlMkg4WMdJS0LQ4JeT/OFw4K7b4Vi9zPZsleBiSawA6wbXZbtG
5SwDdvjGcs+xlFnvYqIQAxpdnHZCAlawxzj1wjwklzYlMWh826UqEklaRY6ir4P6+CSM97XideaS
8wNum+qfvBZKfRrzmH7VrWiXr5dol4J/ZDCQIwxco+TFrfPVz4nCDJqMKBieJQvnqkZLU8yJlNjN
Qv59fm4UW1RJVJF+sZI/+vXoaqejzovzZj2UiXgGZKzOCPROBaFy9hUlJLpfhbynfD6SnIhgMCbE
nmjjEsNGMVcMmqdkjaecYImNsfqluAeHO5TFU4kBm0TLQ9FI6Rd0ul/YMUzT453Tu2fi2xxgk3my
GLhpQyzNMSPIenbonofCxe4Xp9ht35rRNg+kWG42pdt4+p12BnlB4vASDxz5bGdWdNZBsn2B9eRO
/b5z8Qzdvg48BdmerCarys5K6CN0PAarZeQCvz15icIdTXE4hb/2V7rn2w431UEt7wa8ss1ZPciu
o4JeDGdbfix78th8hsQr/UC1Qa3ta4+3NZ0PPL7NlG3NMpMYHUb9VV5BOveEvRjJRvdypMk4km4/
7DJbwykjDXtbKcZRv2ywsYJ2U/q/U0I7bne/CizAdjje7XzeaKIcgzJFoRelGuGaF+6z+lWvypSs
uLNctx0++Zo9nry9qRVdGnWEw4cJeOG3averrMVe6Nunx3kgrng6EdK35ljG9HZ7D1+3//J8i8Pk
kBjgKJsurUq6zuDsNIYzRHbyYKiLc+C2FSmfrS2aohq/4PHgcQ2PwRCzEoq8rXFspxOcPLIAXKH3
C4k93tAM50ax9ZxGOfd9Qr9P8is+jL/828fHgSK2fKPkeqSIAz7MNlh4hpdxoJZjXGxvlWkkVaTS
U0LfX4LC/itI2W4rwLGsa7gxsSxtEKSwLKBAsMT0x2V1+69zojEQoP70TKW2aQejo7fjuO1WtBu7
3uSRd0ltEEqi1XR/sG33dfewKDUe4MxG7N+GzXZYYQ2RbGk1BZzV0dwjUio754M3Czsfsk+kUPOb
nJ9athj/yqAgWJYl740SHCxAqozyCfbd2NwOQnpeN96H68s1EQfqkKiLEnqeqXOuiS0TnCOyxShM
ct1s3gEyyCAJIeawBCBDcybHY5EdSj9+HoPDiRfz8YCabbNKBL0+NxTezt5lGyDZcV7wiShuR33Y
7v3zS8lSEYQK3ZYyYNHSS7WtWmLv+WI4V5Yddsz7i2w2MmKxbrXVbfM+sVvU7zDPNTg4ubVyz+1v
5cVDLHetmChimqkQafjIGLsE0wy+HXofvLYt3lvB9kxZmhhLF3qlOs0psEZ3d/jQPlBQo3XC/zIm
YtumtE4Rx6qG9SUoaEXPLbbytU6LVWIDON7OxKxXrujdRqurD3Ljdl0JVCe3K4mSIgxSyFQakIc8
pOR3DaomUA9xXg0O6LLFmKJRZFWIsVTJqkkUkAsP1P8lvkIXCTa1mJbKTvlUUdvmsoWlKWALcXJP
eEi2rzb2vq0Okedw+RfnyxYg9fw/cQzKN0ZhNtjwTgsJdKJwn6wfzaX6O8KqQsvxVzHxD/6e8zT+
y8f6Fsp4d00pSlZGl5KMd2tv6Qn2+IBl9l9chKfB959G8S2HQfjLkLVKK9CzXIOc824ZOGgZp4xU
Z2xrA48eV+B8NudbIPU5JlZYg8qyPAUQeEY7JJ1/w4AmJdCknjLeFTwrGKd3OKY/78h8C2XAXsRM
UqOYMMnnNUR6267Drs374CA7Iuj07X215m0O/RfU/xbJuICVWNWnTsQHBMHMhZj3G0p1B5Ivjmbz
T+Y/Ytho8QRGvfFMA4/ndLMd7NFDvqjYDhFdM8wdB+UYy1XnybezLoKiybFAl4N53lv+qP5KEhJ4
v4rG5ejFu3RsqBgmYp2rdEUV5obCteZ5GD33l2SFXoPD065ZKvAMeO09887091lS9SfqCaUUqGYB
K8kMJ8D66VPE0YqHXGyYaARYPW20FEqwa1UmR3WByu5zZy50D+l0h/PK8GyDwZDCSsIOxTcA8Rqj
ftHLbdO7vvU3oIONDdtACfNEu0KUc5RX2KKNJaPvlHKrx8RJZNcYL99kS/T2pKDfctIF5j5v/wTu
eTJgUtZqGSU9NCw32e49d4Ahl83mZYPnwOe11c6G+IZhYsuliUWnrLNfYc2qXJYx+kMv4C/DJgUP
lCbIAN9WadbBmkhhvlnad2rWyeDIFGo71dyqcDUsAYuXcbnOao45zjaqa7pi0G1H2LLGsvSDiaA6
6QOdlneAUe17YYO+DPhv7T515x7tyaHXrENP332EIDw1Xc7nm7tvU/HM25NrlYk6F8Rjh2qBzqzT
5+2znK0mTQUw5iEF0QCycVQA11vv3fvUl7VPG3pR2sxhjB/Pgndb4GxGfSqQeWckI8v1LkM9EDxF
a9Ut/ejeXz/fFjJnIVMZzMPS97VqiRFkHI+e04OfKq44UfNs+mIigqXST+pzFyv0w6y35SF+qX6j
PyO82B/cpchz7/JUEA3SJojbNlJrRpSuAWMKwSpw7tEglJIN9Ul93eUcHDUnFq+mwqhnMhFm9k2v
RD2EXVyMa7u812M2UDEUTQPxv4T6NpstkcJGAu20SNscDExkSzUxQbx2hi57oSQYveDoM2cIU3mM
Pq2MNu4ugjwlIvFLSk77HLyot41t9gpNhTBvYiidu76VIeTsHdfw1hr3LX+NXPn1YpFoWWtI+nfQ
7csPRDteVFxiiOsrwn616Q+gj9zkq3VhHemaMAIkEuRXtu/VgiAMlBZkdH1f4rQocb8hA7+XTtBQ
2IC6EOZuHXC76480eTdASw76zbr4hiqjtizphiKbTMiuyJIwVh39flDsKP0HBOMdGV54mHEN//84
xYks5qINGDDIggtkPa8N4r2V94Yf3/WoxTln0LU5h8BFE+DB1j3wBOJR4+aR5w928gMYY00STNB1
En6Ac3wLwIOICMOHN2zwfJ65Sz49VMZe9TArlKyEnDW4X8qX8HD7PszeuYkajDUWidAH/Rl/PkWc
JC4bx/XPXI7nuVzOVAfGCJtTUYBMQ8JZodvrbUmiRWurzuYlxzSt3RBp2XEcxdnUx1QiPdXJJRvD
oqiCAhJpOuLoeYJ78cjhwJ2B4mnGPMh9pHYyNsRQiifMe1uQYq/Uh9ufaPb1mirDPMKqMfRSirw1
9WowsomF9CqRXzjAOOt6TqUwz3BXSmOIBgJIKdGdPMIcMjtfL9ynlR96PKigt+OP6wsfDU1Tpokx
IUaYXuSYs9IUCKvpEg1XQuHTByByTo4a1g0xbBLRCqxYFSUVYmg/07F3jJ1K0F2O2txfHd+3Rmwi
8dKnWmCOBtXI2+YOauFn+94mJ7jUH/3/oy9/Hm0nAhkACk9yImuhTMe7MEJ2fFcc1UnRefrFU222
bd2YSGIgKEvF2EoSnCKuErINp/sLWA1GtJCs70VUroGv0UFcQ+6H7vIuMsdQ2LxiYZYXM6h0UOw7
wf242BxW/pe2NG3e56PvxS1LYSAKDPRWMraQs+5WloeRgJdxL9l7DS2Lt21y3gGZnCYDTVEkJ5fK
wmk+J8jTo8HO6zHPaNmLxWKHu/a19037tkiuqTAoVep10VcJTMU5O9q1sa/3FEde5s+ys+Kd5Cwk
TvRj0Eo5yaF5qnERnJbyGCi74ihoQHlugzfvcjMYoo56lccmMF5E0qFdCrt0ffm9++qQu6y4W3J4
n01lnJtWkMo463GG1ZvygrkvVSG1S57cRQkHvwYVhm+qiz0S7YCaipshnn2mvw+V7f0u+1iNpDOk
P19crBQPd962WSgZwc6pcf8qvuyfeZ3H86/ORCSDLwEoQXMR64Np6xhA8+EVqPmFNRDP3A/JueMq
gy9phlnR6qLhaF1K71rWRHDVF//j9i2YC80mKKaqP10CtEQKRdDh3lXKIqoXAuYpl+KLVW9vi5n1
19CvjYVj2OSoicz1hmNsmqNsovN4Me58/mjo/GF9/33mLie1KOutjr9fuQ74o+myjMYbHMyh3tZj
3sGdKMLc4wgkFG1gQRCa3G0neQhX4XYUbb0h5+0elf+d9thz2vb/Bai+lWOutNGe01hSIFMD+TYR
XSxyRhH6t0lWp4p8fHBZBWZtQldgxqKEczOZw1SxyLkNqOWd4Zm+53fZk4a5ihqp2PqptEPQWPNH
LqkOf7w0umWa6OhH7u1KkDZxTWWMJdRWgP2iIFMA/7dANP8k2fKyP2NBzkASz9+ntiz+1RswEctc
59N5bK1Ijkd4qrhjUmy/PNl+s/YVLjBr9L7e0pC5z0qNXTxyDFGO/lYQxcsdLB/xHjAk8fKJAuu9
+/I6eJIdkKfVaoWO0yMNbeDCoPr18QEuN3v3ilhqD6DhvL3z9jU5BAYDQiT8E7PAL9sqvgZE22GB
IugypCXn7tC/c+sEGG+iEUGzJtJvDNW2xVZWSLi0S/tLuS/WussRNvsOTpRiEKdTW72SUygFz/OI
rUdIJuwkHGBq89LTs6SIWNn2j+0y9yUYT62pD1QUWHDMxVHBToowcYONT5l9fN8GuW1N9A6D/hj1
p34hFkthvKNZIx7n5qdmoXbya1iEMk6hlopYmnt03sa10niWfX3+T09qSLgTS1dX89ZHZcCpFoxa
khWIo1Xa0Tl5y4fl6c7MbWTFotjxAYqBbcp+CVYKmPFhRTdO7Z95HvGsK/CtNZvLFDvlJCURbAuf
oHPfLtgQFmyUBabrUd+ke7w+/i6MmoikzvMEssZLbA7pAM2DhHjVSoyJAB9k4UbY1uFrrw23m4Dz
ZQ0GrMLghHEbAQLX6gLOh5Sh5rIS1xE2UIGv4oOXTZpPF0wUZBBLjbEpdGypPLTJx4fhzvdB5slB
Hw7wGwz4JGXUF5oBISigZqAQRZmWm3/mQK/BAA9S9XLc1CFdU7z2LE8TbRcPGXhfeZwYPCg1GNRp
BLydwgXaPMMfxU6VnoTg4adD75xju6aZb9w7djd21hktunsD2jnQ2fHGwFwSUAcZW2kngrr7svza
o5QT2LrL9Uw5OG4wCKMFzUUUzjjOBMs6nGivPNC5S4yf2LlA/jsYNxh4iVU9xMWmss5kfdzKuS1+
lCixY4Up0Zy/iwm/TZ5N1pZ5Xht5Qh/pt8sieQq3IGA8gL6pI8KGl+2Zd7P+eTZMBj+i/JSVXQHI
2gKzvPccEW++BsdpdPDXf+khTzRjwAMzuUMigF2HNjGe7kaE1DhB3uAYz/5NBjL63pLNIqQw7CT7
3kBdBA2SDvIFvO0TXEkMbjSdbMrNGfaPEatrmhH8RxsUC9ZcnKcnc+OmmQx6GEmYKLF6GlFQQu8M
qKkoCTf8Fl7PDA9vTQY85LxMhViBra+Pl21Lcr8k4COSufPMs10XE4eFdfADtcjzrMXZDYtTQeCM
Ra7gGpYdbPKalINTnolOLht4Sx/rU7SzWvv2rb428906UgZBBMMqgniAmSDZgxFR3VbW2KScOpEL
GrVlUNkByI69Do2hcuSGtunjRQ3hS9B4h8+UxLUlBmQaSc4SvcKtH1aeV9nWgFXx4FYWlqiQYKvi
beXnU8rfN5HdYJyM0lgoIuwJCcotFkYtwfC8fXgxCXaXWcsPjjRqNOxRmyrWYOiKiT3c14B24qVU
jay1o5HCHVScYqtgUHDhR3e5/RFvPxDmcKTN3ZWpNMaERyTxitaCNEzVkNyJ7JcB3gk3Qp3LS07F
MB73mBYtulKyq9MgkAR8kP7wzqsxzZrFVApjpfkpj/JOu/o/aPCPwOEGcnpUs7gF8tkG7KkkxgCH
KpaSNoA+Z5QH6xEr3zDXbtNGR8QPX4hZLKwb5X2ruQhpIvT6oyaWkWp5MJw0+q2OTitCv82J8iQi
QPrgGSFPFPPUaeaYg2IFomhy9+hYSF905HJUM0h7/kiP/50VshMHhoTsxZl+uGBxOigj0TPUdWm1
Iebxd8x2R00PkXnwzmBBD80LNBsWFUbI1h4mi01svkCvY0g0y6nQRW+LayreWBpoMQ6uSV8uv8ys
Pzj9Icx7mJzk9lTTm+dsnbomkI415fjfF3IGSMB+PHMc0NkmGFM1LUR3mo5uOuZ2nDJBi4TyAqca
E9Sw1v9jWuJ8S/q7/8SvbzHM1QituhHMNgd+YbYLA/egy3ui5RyeN8aRw94GVRql2qRXEHFIuA+x
rigC2SHBwd1WaPbxnZzb9UNOrp1xQkNAqEAhvLseZVrq/R488Mjm0TcHaYE1L8c7O8c5FUlReyKy
1LDHykwhEo3NoLJ52ypettK2zVJEJS7Cu+rc1nG2K3YqkLkVStsKZtdRHdO7CjTK/n5YcETwvhf9
7xOdukEd06YpodNx3CQVsfYxvCXaN+p88LYISfOP6D9GyI7hpKqeiGILW38+ArIcHR0BoDfywbzA
0Ypa8w1rv06uT7TSTDHU5aii8aMj2ncnu6jI2VcfjdXXwXile2H/H5thedoxr6mgyTp4nCB0vHvG
PgeaYo6dcp1skkfwqvBaH2c5o6bGwQBHWBdRnkrUGo9ee4gDB24eVnahJvzy8fXFJe6fd0m+vx0D
IOIlRAVahTjKR3J04Gv6ht09cgFk1icxFRmM6Bb8LZExyOGS9fpZNZFKBntZt9dcbWXHspcuuPH3
rEYTSUxA0siJGppQCgeovcQYoMLwlLAETwEHquaKXRo6YCUVi14kE6sqf94x+ZTldVCruMbq4rF8
tx6613OFtqF1+H7b7ufqiD8kMQ5Cf9YFITc1SFof77z3x/rlwXI/fxNE+iCxT+2OaFzPeOauYeZN
EiXT0mlxhflggXgqqiK0xkcduZpngRR21dkmyHTdynk6lNty8Z9Zzg8eeM35e6iBgRxANhRVRCPh
z4ONhiGTErUQAchesHqk663J6+DsfmELCJfb7zrRxIDKD2kM/Idlfk6HvhGvKdoCK8lww39Z3oW8
hyT2HsBjk153Dr7+Ou9MDyN/pQ3+FX+NUOv2Z54LfXQZistgoZAM/WoGE3iLWq1s8u4konq23spu
paIQDq9ahET/y1rSRUwciRRMGN1/SGQ+ci0OUd9jdcdjeo/CsGGAbxXpYPQ8DS97+NXP/ETLjK/7
QyJzO4dWiMMxiEVaitwqTvBImc+QbuEuN57zJH5Iorg+Oc08zUaQ/Cawohb52btxdOSPF99ufOvx
A++gTAkGbXSL8l4pdebB0GVJtlAdBsUTTPin4HMhKwjzUhiURnqvhRGPG9DpuFh1bxC8kLFNq6PI
ymBSoFqYrya6At7TF2thx73drX0suwEltn16Lh/s7O7gtLy04VzL+49fyHyE9pR1Z6zEwi9sVihM
YFXFFvY2nhe1C65AHI1NbHOTqUSjuzbNdzAytry+9zn4/PEjmO9TJWqSnUQcE+isNYLhXdQkPJPE
XHeLnvcfRj75HswDHsehVZytHNoi6m4P8mv26D59Ve+88H6u0vVDI+bp7sYRrt0JGjUrx/GtGsTj
qNYG++1aIwo5YbCx9JKthakCeLQLrHDeYk8JDEJ4NhLf5laN54KeH7+HedvlBC+x3tLP7Djv6uv4
rjvgYQHbZU1ajDzSnNE6sDgJnLmYbyqVbXoRLoF8SSUqdb0ddtFerkALeHLu1eUi3PRIE2Az18kd
CBZHoH3vsv4InWHdvPOgbRZovr862/0SG+Gpt0z8jAFFRGRBFmc/8HpsWbWweo0Do9Rhv2FhLONe
FxappaeViPcZ1z2InfbBR2KCO+g2j2kTpZjIQW5O6lloroI8pMVThUgh0uK9LWCcAwMdNpQLc+6u
seth3VKQgbQEZExi0ZZQsCCDm6wKe/RD8n7nnUqiofVml6akcOCklovDql/YO3A22U0EOiyKsDSo
R8netJOXvyle/bA2BsrKSzFaJx13Dnh6RPUKM17Yrcd/tzggcgX9yWtixEkIlgmcfLAfpJJkQUjM
4Ctzwtg7Fb+6gISjI8QE6zSs1aC+cQxsxqf9oSUDYUVpqa0Y4PyRjBJtIfLUDzVCl+hYeLx7w3m9
VAbEMHCY5pJBP7VDF4e6Iab1NzSca/zTggeZ9Hf/YVeKoouWKcmawTY+CY3QXDoDp5oOnkXSbqcH
v8S1Ybh/c34TOcz5Gb0U4PQg59lzgpggSyKid5jaJUfQLBJMBDGn1yl9Z50uZ3p69IFPVo33esJr
cFvMXHct3MPvc2OQHRnDWgsCiGns2vGGnbIOQO64Ib+XeFly4tfba+Yi3XKTJbOW+C2ZHbWNVTNs
2waSe6xFe/kMvPAjJmNvpwAg7hq22Us3EcYEAo0OLgzJonAnuxc7wrsVAGawPOnArebPxKfTE716
K5P7nZbtCetVoJdCtmsJjeya+3pe8BIYvNNj8FszAk1TS0gR7uBdvWIaGv0uaL+wb9vHXErrhzYs
XltnMMBSe9cN25E/Awd82mqJKeVmKTj+B211ie72e47U2Sd38rkYLDblvEq7iJ5ha6d35qbx5GO9
c8qnL8H5OC2466vnShA/1GRcyMzMpHNpQCBICSTnsm0acvhq3oFV3LXj0iwuTpRjIORyyUUz06gs
LKV6q4i3DEkKrrcDNz84R8D4Qy0GRMQxxhBCBlGlU3t0y2lU2RgstohuJ67wkEXr0T7vv8Yn/5Av
vgzaOsR5BaiEG7h8ta/JbcCWoZNlUfuhcWhh67+feR1oc0H+VMnrf5+IMMHCkVU1RDT2dQMwom1h
xGj7lw/+TPuDR3Uz7zoh72QishYlyWSuRJZowqXDrMqjvjqXpNsWn8k2e/p98ld14hyaO8S8a1rQ
5JzkXEusLk/kMpeiN5pYKmvIPW3Wx/MjElLKCokM+4AmQs4FnEnZ/BDFXAcx7M/RRYCohKSP0g7l
/sMH54rPIvJEG+YWJEF4Lk0TIkpne9e+GC5G5Q5+uuDlC+dD1Ikg5g6YlZhqjTrAMzj7SExmJPlC
VQhze7SHUHbPJpEezm7jJI+uW2IG3RP2HcJ88sTraZ67Coqki1ifhgISUjO4KhM7jYyTGGj6SJNR
ZWIrFXF4TtBs3keRZURjEv6lslT6lyQJL2Jt0tvmPQStG6Cp97ywv/YdmlAwAsz5hnNO11Qcc7SK
VsTDUEBcQpy3t5HcLcA+nZLdk8/tGJoNQaeyGEdFGAQ84heqGmLg7fHu0QPd9SLwVTCcIHnO9b9m
v9b3UbLBZ4rEr6ml/3uUut1ncIYQaT+Gi94FxerH/sTLpVxjOxYqJxqycWaqBCNiAwP3OyLKezKu
BMmNsKt9Za5X7gLjfZ9kE5DdilCWIV1f7R2k8j70B9Ci/QrBTuJwvu4cCEx/D3VBJvYqm2ehkuiJ
i5l7vqwXi4cT+Ht/v9oDWiG/7Fr2/mqIV5/KZNwaYVBiLb3gDNbH4wlJYvKyW8l+sOO4TzzVGAg3
FSE7VynE4PY3ElZbRf2+ln+Fgi2eF5axuX2SPNtlGfsNRQ9DdNjh5j+GhC5Cc63YXi4WBC3gCPVy
O/4Ehldcnp45T0OR0ZAiSTQZrDOn2aIWib0hAYIVAczK5AjSOUw7Fj3pKxulGZ7BzPmkU3HMqWYt
XqfLBeLgRLWbPrZj394HGGNb3j7P+av5rRbzEAZGUbQXapjGwwENipgYvf33Z1/aqSLM8ycHaQTC
LQGKOL1snw7SQj+u1HfsvffDO+5w16yPPRXHPIVhLeuxSaEGS3FTxylVf/BC2x2812q5qt987vj4
HNMirtn3CTLAncWdiREJKIhCde5g/Q92EFHKyMU93R1g0+p4R0y3IbrLO9u58GgqmsHxQU5C2UxP
0uPzsMBzjOWNSUd0nulzTIRtUz8X5kUpShxpfegckFOgwYADIbOR80QRgyo6gcfq0pXDiDUvcGAo
VSUIzm06TPlgbkAegd18vw5Y1fzB/XZzNf/pt2O705U2GvrCDHGATuMK+HLI2i14bvtc8fiHFAY6
8lHWzm0OC3l23tKYYE9zeC+SJ5GgdyJ06HYsnntL/+Kfz98/NsmWCXuzL5WzhfNszkQiwXLMaK8G
KgiouX5xPt5syUDB3gzUVVR01rBUPfF41qtey6THZrAd8Umi9apdcW+bHo++b67bVJ+KYsCkrWu5
1a1Uok+aI4bLCEOTbnO3GiSX22o2i8ATtRgkMeW0xv6MHLZxdBL37Cu2A94yTnAw6/VNhDDgoXd9
J18aCHHMioi/df+QvXAAmL4Uf9jCRAQDEq1ajmlyxufpYAt+6D5eSGWbS+NNsle1zqV+mbf2b3ks
XFSlKJ87E98I9TRlLfnlfZnZZVW6guWcsnU/um1Hzp6VOCDWl0tMbiqxWzT3t9W+uuc31GYhJc+x
M0NB0vRxfXEx6l62QBU6Md2E5DlYYMaB5O8PDygmO7GngV5Kf4yOmCFbrtxqqRekWcLL5/bkzAL2
5GwYN1DP8rLRhlh6LE2SdP442kg1DeRLzzjPOu+mGAzmWJWGqyLgK+Syc7IwVuqf9v7qaVWVhMu9
Ry3o1lEzvoqWNkYWDThqmhfZbpcxyM5asthsXlcrLkvjXA/fFAPYwZhIGDOkciFt20cEuy5jWz0G
LzwKudnMhKIZCnIT4LbQ2XXnehPWShMXuDZ2uFOcahEslYfc7x9UunT3jKAW9TLUT5SPhOhPt413
/j2cCGfubBS3eqDmlQQvBvTG2zvdvoO3+1Ajt3V2e5tW531HffirZ+NbLEuyUaZSVWMblvSolX7u
7+w+tNU12irocpG/KgBPDvhasZy8+X0g1Uog4YDRyLJtvYJg/ZbVOsj/r7nkZ7MWqqtIMoEfD007
zHlqCsgnguFM3w1PdnUbAe/Db4J1YqvDF4hSb3+9+QfxWxp7jJEclE02XCQkl2hRLlz173RENSkd
9BFwZM0+IBNZjOdkZVY5ago0227j0NE7V5XRRFt5T/XbIcFamAXvxZrPi0wkMhgWn4NcG8/QTiGt
l8v2ZgV62/9h7UuWI8d5bp9IEaJmbakhZ9tpp122Nwq7yqV5nvX098j9d5fM0peMrr4LrxyRRwBB
EASBA2dwJBOPN/aP6eG6hJylkxlHFlWFl09yTy5uv8m2ivsgcqZrc5eLcV9hGk9C0gOhEuzxrgG/
bIwJOrsDr2tw3ScvNMfctbIgUuQ2g+ZspOlCB4/EaINEtTyfHH01ZF8gMXFSU4O7QK0HgmTSsz3f
VC+EXsrH3NoZx82bZcW324fEeUD0yauzWfebC2g2bGrVPpb6BkIeXk+v7mUsKSYpUivZBlSca/XP
W57b4u0BJoia4rTwlAbSQq8qscSSho/ZYe7+fxgb+hDt2/f8/bpVrj48gBXib4/CTpcPiB7IhQlM
cYMbOsrTeic8mZUlbKy62CcWP4m2Go/+QmSTaK3cZ3qgwkyfQN4TWKiXnzblrn43eNfKzy3123m+
QGJ8SlT9rU81BysFXjjc2Ts/dS+oSjplrnmv3n/cXzBVsn0ctkKAAqF8p/V4veLdb2czvfYhjKuR
8kapBjLbElgdqtvEzUDp9/y5qDPFKWo5OKvK2Tcsf4nuV1WeRNihDSr33ddmZ9IaaftDj0jD3Wvv
eKXjIK7e1Ba6ZpxPUrWhKQ/tvFPJLQZcj58laMplqri3bJmnTsb/SHVgisYErNKp3HkoxHN2HC0D
3Mw5RRMd2YDE7WVwnG8bBZRC6K3BQFw8/Zi2feApmmfMjINSJUXTAh/bJzvONvZeW9pthQ3LvTHO
Ml0zIcYdEZTAp54JmUFkr2xAmwjWtehbgTMyc6z/aq+MI2o8QjJZB1iUWKeD+16qVlFsjBsbVamR
Ff4Jw7a2cEIKE9bkM3ejJsJcD4gOca8LqWnhhNx6yDZdt9PPcPeKHtkJmUU9KmoezifKk53vg9s6
QtfXbneb2aUlqLTZWAgSD4kVnMC4mZx+cKtiPydsXPsCxiv5qRdpWjvimHZPB0x9Od3W1ntI4/1u
JoV3ku2+oJL78vjA7TrjhCAq44b8dDCyzocbOtmox62/8Q6wNZqV5Tp+/n8RCnsdwehW0mEdO/eE
WjXZLdz8sTcd00HlFG5tD/17ZlndZo8S0M33zrq7v0s3LSpSHwNw+IChYzNtxNubzsHE88TaPg39
ZuBcqFczqxjDqs23IRTys1VBYd3oQjmKs6cStmhgTnaDXce2GrpCQvud+bSvMG79cObll1bfpJfA
zBYeusBsiP8JLJ5VmoUUDR/PJ3EE+cK+fRHLE1rreSnJ1ahwicrs5dJPTFKCbOiCzODz7Sm9j32L
pKimUzhbazUsXCIxuzgNGw1MSTOSiTp3xcoaq4Mu97JDTvrL9X28Wge6AGMrhcCr3Sp5DLADWpD8
0o1fg1vtkgZ2u7NyHWdO6WwxEiy1b5wb2dpnzhYbW9Mp79ybH2jZ3bz8DmY3iwEu3nk1C10FtnCf
jNQq9jOL0XV5V2/SSxxm7xI/K4fUnCAv2shub0vrHlOvNrrl0D3Otrk/O7J4T8dr/mKJyVxZ2ibv
gnKCbENrvbsRHgNQsL3ncqTzTPSzEGfhNkol/j8TPTQP8uYFlINnw+Kd1HMAcm2hmKAhjSZfw2JB
gebt6RSjFxsVu4E5l7X+4L9ZzstxDY2JC6IuL7XAA5pXUXTX7/fd5q3YnznWtxbmLReI8Shm2DVZ
4xNykeKdcI/36CmwPIHX8b3WIKQtYRgXoram1GXGbHtPKE26RWnS7p7efXNArQRGoQOfkJq3Vown
mQYS1VEyr9WhsW0VxA+PqK++Ld1ARf0tN6uyFrsu5GOLMIY+SdABDjiwKJludkCLBObNoDji+h5e
fULUNHQ9aaoiEZWNPcikBkQGg+Eln7b6nMaNrOm9D+zHPZ7wI8Qe3AzOWqS8RGS8U0NyIciJjKjx
UKGIWEDBAi6TyISdzwLnQXvVFhfCsQ6qCKa27WcjgRaVzFKhxKfrClz1RwsIxh9VWidg2oBELkJL
y5P6DYw7rRVi4O0fnWQLoNk+Fw4pm8QkCjvI0lt2cpdbVUXnPtoDl5VtLapfrg/jlBo/0DsvxPoc
Oo8iyt7fYLpzfHt+mNmDuC9Bq3a+EItxSoIsNNEgKDir9O/FC8FAiJTYsWgjecLlTeRZHuOagqBr
FP3THA7u6+1ES5gDXpBBb8C9PfDEYtxTKeYmCA6gxMIGS9Fk5xv9UdjDTfAeCOfd8ptTX+iPcUsi
CKJzo1HnjOGpu5D7vWQ/zifvdStfzTwtjEJjasLyIqyMMAMMEsrK5vn0+nq7QxsGRp0eHbxIPlqH
YHMdkueZWAbILhayToxhGWCAPFW4ykpOULnRzaGIKC5D/1GRGuMreqNqZVME3NOzQJUdqgtQsXFd
JI47YstcAr0cGhIBIoho/yGiasLqJJ5FrJ+MeDHW555qXTUZj+SPGCQTg/EXNypvg7Nx5+4+7kJr
g4MR5EsWBpLy82erEecCk3FOmOCoNIGvYRej/eu1O443Aij+ebHfZ9D1u7H/Eo1xTUMzSEFZzzBo
3QSt30QLF8O1kavyLF5xzewMrmExjimt+s5IcXu4gIyf3Ht0z730rZvDL2kYdxRKlUqCUp9dH+4m
z6fSOQ0BSH3lk/Kc3habn1t+FLPu3H9hMn4JM44q8NdDKqQbnyuJNgHVneTNL+gD8tWcs3Hd3/4C
Y3zTJDVa0CQQcAY7hbvru2k1Taz9Y3SayPikoe2jKJYhi+6+o5T6/n6XbedsOOr+csx3szhwq+Hz
Ao6JWwpD6b1JBZyAaOK5d4qH5FA9gcvF5gCtuXQdj6MzObKC4k3GLsQ+yJIR1Rho47W9l7vURmIf
fYsclLUTaonCWMKALoI4bYGCpwQTSX2FOrKDeXgcaVZrCpc4jBFESdnLYwmczzkyIBu57FAPi37f
tzcMUucVg64Wpy7g2IMqlibQ8KeAA/eO7fqIJy7urU5b1LCcxjOKFXR6O7cy0Pv6ZbwrVHrnjMcK
Q1PRErzNTufyG/iOrqt6Ncmy/CbGclKMhC6Del7QwT5d0GFPMQ4WRUPwyCAj/WEeOftOWfNdS0Dm
LFMHPZbxxi4h+pA28UiVV0QH6U+8MPTO6ZaGp/vcStzL7v4edPqDFT0hx6daYGhPTRSyOsRxMnpj
4e2Mx9K35hGWH8acTYU6CFKV48OeKpSBmHy+wTX/tgRgDqIxa/N2KGZVu6faSkQqb/5iNiQvvNNo
Nf2xxGJOo84cslqc9ymKVtE4iAxIZu8uILwVX75H3zSa7wq02z+VHq8EjafF+f+Lq4DS9IPazTYu
Y+a8eZM41+11NRu5FIxxQFKaBPX4uUqH59cAw5/vdecIa40waZ6bllg7BXXdNCUT0+jAHsBoUW+I
OA4IWS5Vuwefk+Q286IZ8dHQOUHsakS5hGL01oltM2ZoibkcwDH4+prZYLVxzE1qo3OZ4155UjEq
BPVwMKgZoMTN0+lducQux6+uluoshWH896Q2aDtPgFA8dA46C2ZCCY4drB8Rv5aGcd3mTNCv+4Cw
Z7+Bga07FOjwa2BXLxcLUdiqtmEqFDkyu9meXXc8XYLbD/p9rnBCz+rPcbuNNrzl+R8u+R/R2Aq2
CRxAgzi1OJWeTy44F+ELN3cIkefGPV7GY/V9Zykf4449yei0gUA+EGNc8rNP/X0SoLie4i1wg3GL
1kNR0p8gPhfu5mrmHxxbXM1lLvEZrzt3+USTBPxxg4oFOEUUq+IWwDt7Z3NgI+YlDON7dbXRvamB
uaDvpab+qZnfSzg2+T+c7q+FY9xFYoBtIiohC9IgmJpN4xakkhFNXbvYNNb+J9rozj9DTAfg7IW1
6G8pHOM7CsTqVZsDF+YCH2+8dFvxvX7nwfB0yPiNcfjb9R5s4/xs0lP71myVBlVpEVYNzMObuXqG
I9va7W0pG+NKUjIEiRRCNgw9OGHYX06DN55gPP0xvkTTvLgo5sMyp8mdgheQz8Y1nnWsBz7/WAdL
16xWVdwaMkwQdq66u/d4j66B6Yhwz7SwvYP7m73VHpSDdECPBEeLHAlZ+mYtUwV4fLiUg0sO/t60
Sjd0D6Ba5OCsn/6/ZGS8CZ6KpZZM0OQBL5lDQ3thLqKwkcsCheZ72uA1nD+PcbUTY2EjLJHzZA6i
aLaQbmZNQ+3RJ1EhZp+hHeP73eb44gTOZzNGzb2ocLYE28YqFuqIp+lZr8NkuzuUFoJ140G4m+v7
wVjNfY3nrSPjYeJ+GvVchn5RmoH5sfIWc9hrC1X+L/OsBt9FZRdmUF9fVN55xFI9J5JeILsBIdEb
DBpInLWXjw0oc44OWvJ5Kl1FM4hoqLJCcKPVFCaANKNU8OJZxNPkIkWEagNa2t/UzR4SouyWcqRb
U+kS7zeVNoaSzBcgMOHtkTys6QWl4fYoU9W6Ed29hUZFE4UwvBzOWhSG7mddUuU5uFTJVzmlpAi6
ETOdYbRu+6qjQL3gbfs161xCMLtRjcqQyDWBddr27XvvPnCc82pwtARgD+/J9CU1AQByXvMlA2UZ
uD+j/8lBzwnmGXHw1jzoEo4xDSHvykYIoTKjop2PWvMPDsBqjesSgTGGVg0GtH8AAa/GeLl7p+kc
AYFE8LrRcXGYExt0ZJ3XdsDBzf4ZzJmBddnoZ4Q+4C/gQM2fzEY+S5GYUzsIxwRprk+RbDjGxCUb
sOZhK/EyaqtXsyUSc1S3VRlgruw0OydUC5IaFO1KM3v+gO7B7Gvz2e7XgoMlInNwG3qXV0iqYLlK
qlwQ0PFPNM42ZXM2eVMEsdoDop0L9BA7IhpHxvobaiTOP5+urxXHvtlXhawo5UgPByhwdILQNQh/
IPS6t/vH67AvCbmQ1nnqYY3UxhGrpzja6AMNBKsKrZKATVJPbMkuhst1wTiOiH1cyKvRzPpZiWDr
iEBLtd9avGkOq7m8hS2w50aSoRsZ+2rOeDw/a5YCmkq4oqMTXm4wlZlr7atPGUs8xlUobRwb3eyM
7GfyLP7MabW7RaVqulF6a0J70XafE/pYBvT88IO71XjLyPgPtZ6UqR9ncLvH7KaZsZHnN9ZCuaV8
rN8YyjGRRFgKWifq+9qax6qldzdbjJJFlTPH8nkOUWN8Rzd6o5QEs4U8nwZQM7oXw77f0GHz+IMT
zqwmJ5aCMU6jLjJMrZWxy8DuLm/r7+rLj+vWvhqPLhDYnMHUYWQCZktDmBPOXXkbUjQHP9zPnSco
W0Dl3uahx7DVA+9ll+Pq2cRBpg7TRCIoMdycucWQPPfO9swSuYtLscWvP9nq90OwQ74ar5HdRVGt
JAHdHdI83Fe1/xEN/uOv2Ha2IPEMVfA/zxTkxTDSBESw777zAs6WN8eqd7yTmeOC2QZaGdTjgx7N
EU11F9498PikeV6KbWKLiV4lKNSZ7TxHfBE76bamJxr6VPap0oEvvo0RBPB2M1ePjMMo4niQQQkx
mySmXE/bwJ4Hd79h2PD2jMqd/7id2YFPYjek2lRgByC+ObnEvpSYN6xiUvgOruoHz1Vxzmh2xpOn
9moZSZ/7TXVPr8EP/xzfxZd8B1/1/2EjMA6k0CQ/LYcZzkaQ+Hx6EjfPphsRy8+pd48HsRBTJ6+7
FN7mY5MHeuVNoIj99MbIvLi39xvlsnH2+88GPS7TG+d4YdMFpRHKY6ZDwh5FNc+nk4dn5tzZmpFz
5s2/4IQGBnNHKdOmmRT5c+28u/yI9ADvXWf1ZX7hjtn0QGfkKDmYr0Fgi8dlGYzqL3jbesBzAe9s
Wc2mLqGYG0qclsWoZNhmqOkCMRnu5kjf+hiCemccKT2+YE4KpvVgVs88GIhHJcRzLuzwJ1QTB75E
ICgIIdzErrabjeWgQgo3mLmygnOJ+WROvnKzYPMCnRp1ajwCrrWQqEZqHBOiB4oWy7sN/XbM3hB3
PYzfHpJzMTPzczvOVkkclspmIpQk1bVB14Ef0wwVOIrthfQnLgEcOXkBg8HEJmCdCQVBnn0n3tZT
J0CtPS89zbVRxqeMmqBjytJso7hiTFt584jKEZt7iPNCE3aeE0GqMyQlcCr3GcUjuHdeErxEe/b9
rqGKTfG4ajnWNhYsXjKCZy4mk/DowDk6xTKgn+c6HPd9hyFoOBWG7TxZdjOcPXej0QEzU47WDRof
aH0Qjj+SnvIyPozH0QkBkZkJei9RUSRMR2aWM/WSQYz8IDkq+Y00WZjvI7xFgpOn1nhRdHrdcTMh
2W9g7LqK1VQYxE+ORSTey6VJjaY8SX3NCWo5MrG31LQyckPJIZOn0nyik0hHTO9JLD+iVW6hRe8/
ScVeVMtO8FJRhFRam9CkPhXkrOmcKJq5f3xqDh3bhoEmOU0R2UO9RT9KH0xpchSjrfhWv5otCibG
j+uC8ECY5WlqjN5NZICkcoeht/ckjS1Nia3R/IMF0hSdmCCu08EqymTKSohTdEmeHPu0plq8Gwyq
dh89Ufe6oLpFKllJmnIw14TTVF3FzAZUByLH+DXDSCpNH6auSI56hJIjb1cYvht2kV1rnIHpa0a+
BGIcsaz1Ui+ldXLEcCkrFvd5+EPUZI40qyAa6PhQB4YRTmygYKqTqKsziBQEUNZHI21Mf3/dHFYw
CKgFJYyu0WUUOTEuqpaNNhJrMT3qSuRm5X408aIwqZzds7IuRCIKAYIISrFPR7kokaj6MBlVU0mP
WS+ctSG3jdqwdPUlGjbXxVG+pv7mLQQgHW1bpq4oCltt6XVGm2F8YXps2mEWp9QLDsK8sosQ4C8E
Cc2UiqkYmLHA7B/Da6qoL0h6JPU57gvL8CsrCU+l6bu1yqHdXlsc6W+sWXVfzXkYtbiLRCxOlphO
HzmNothF/+9NGQM/oCzRBBaR549YrI0PUq3OK+T0WGt6c8zkPHGFqhOPSt357vXVWZUHpxAGkiH7
r7CEdlEmZoLUJdkxFDdNk9qtuQtROP/vQVTEJvNJJ6smq7TQUA25yaLs6IfnpgQR0DxujcjWH6Ao
ugLNaZJusFwNip9qAQ627GgL9fadxLs/+Hm0gJiKQkSw6DAr35l91RZ5nh2rwCHqSc82Sv4HOx9u
+R8IZuc3eqSMcQQJ+slRpucs2Rvtzz+QQiMEpeqqQWSR8ZIxqOLEQgZEWEyWIMKzKJolqhwDXnMu
qgYeRBCSE1Njg9UoIwhwOqDURLP7UKaCdFbVFz0K/2TNTcyPQrZC0jAf6OtOARl4odc+yY5j7pjK
vChd9nZdY2veRf0F8ZnUWGxGvatLJYml7Gj696ryWMvqZgo1KqIDVBAK5zrYmuJmrZkG4kJisl45
0Y0KyRkzOw5htouUyMJ+JHlmB1PH2fhrbnmJxPiYlgjF5LdadiT0pefsd54U8/8XKgu1dFKCQs+O
KsbkKqc6cOr0NFQcXa0sDGZswYQxFgmN5p+EAwuUiGSGGRRCcpySVwxr2pFsO4nhNk1UGhHO9WtF
oi9YzLYRR80QAgFY/V4ZQ7sRrfqYEJ41r6HgbFHRaQbWX1Nl9FZJtZALXZYeRczIpKXgY7Rp+R29
U5Kti6nH0R+bjpvPzfko+weOEWoaoyDWtRxwr3VQ0xoJ9rRyFd+jTbVRyos6/FArKo80jVzDPyob
TbDr/mjKvgU3YovjVuBpYLY65ij/8knstcjPozQyoYGgO7TZcepvA217fYutGD4gdMRwqHxHSYb0
1TinpJLNySjSozSCQdq/J9XjdYB1GX4BMFF2nnRqH8wAul7TSN5l1V1vuv8NYxZyYfulXsljLVTp
sTUeOv+xNzyKLXYdg00H/J99/BJkFnQBQlqlw2AuhCGSqrWWRMLmwahNw9ZUUHMNedncyoWfu7FG
Agcsf8h+CCJxQ6WJd81gJnhkk1Srzbr4/vqH8VaQ2SZ+6ht6PCvYMB6y8YfQvf+332f2RSg2owJS
8/SoJZNjqvWhDWJO3+WqjRjz5EMDPJkqW7IzCXWstSIioqHZdA8C2Z//QARDIzNZApokVGbpuiHW
fSHG75MAxYzBfqh5O3V1ERYIzCJ0cpjp3hiCQaWtrDRE2wDv4rCqI0Tz4l/XIDYKlnE8+Rr49o5C
9BYOezF7rTOOL5g/8jd3s4BghMADnJaNFSBatMylhdVKrvgwGjXnPFzTlSzKmBSBcTYmYemaFLHu
orLFBSVs38TmtZYHDsCaqhYALDvT6LU9EUNc5kyl2Ah9e0o1EYxs8c/rVsWDYeLTWov9qNcAo3Q6
bfQTwZu9bl/H4OiKnZs19oosDJMEUfyWEuMiGT+uA6ytuUxAXINbgoGUBLO7s65VxW7WFYrPt8SU
PjThptD9CVPEedVVq7JIuMEjL6FhpzNXBpIpeoDnZNzjiqehQ7+DyusOns9D1oDBhvIPArMiQqGa
gx5AGG8qf2Z6HGOQ6i4v64uuPA/xadIDHiJPJunroVCl3dTq0ixTElMxeUxa3rEzf/PvMsmmKqmK
aWDU6FeENo1AfdLr6bHzk86uSPBhSpU9xbVMZUw7QS5WNOxoUp9zcdyJnuFet495/X+HB0UdxrfK
Ou7EX+GzsZjGQTFShJUF0pdBsC87Za9nT1OvbCpxyDhXmHWF/sJjXLU/Fbg/aThlO/UxKj66jnMU
rNo7pqb+LQ+jzlpqp1wT8Puu9FN5fuH8+qpLgMKRrUArrfHZaLWIEdS2UWRkrNLjILiqgflj4iHJ
eTa3uiRzdkKcZ7/CML4uiezjwpXrfnZMx+i9TJBa9gdHq7cJnlt4GV+WQfgz6pFV8K6iZxy5eZat
k8St3zchMiJ90gUbTxl92o3+tJ2MsbOIKniWGKvaA1rKUUUh55Eb1eW5iKKXzhAw3rGYFKvzfd8m
ZmRuY69JDKsswtAy24F3h1tVvoZY1pDA0IR2yK96SbWiassmxj2rU2n9EYktNPPv0x4SakPRAoGp
9TgqmYh8SHJFr9IMkYTvWWQyrRxYQ/R0fdOtGukChbnHY2S9nEoKUArfbtDkpNxM1aPx/TrIurr+
EgXNsGwaKiImGTGFMjvqzb4x3bB/aCIOxDU5ZgjGH4ta1Mf+rK04c4ZinymnorC4KQmeIOx+QB5U
8AOglO37WDx21U1bbf6brphLjBoJso559BBEOuMtxyT7aXL+AMIwYV14FkB/G6MrJcvzyAiq7OgZ
3o08qiHVBTGgyH/Z14FWF8XEZQ9DiEQFMffXbeJ7cjkJGa6TvVK5BLzNWUAo+i0wP4MT1s9myp4d
89Xd0A006iF//xVJjBpJJA18h95kluC7Rm8b3g9h/N4b0TZI30bd48i2dnosEZntmRhjPxV1mh0N
EQNNzSevzDmxJU8mZmsaXYHBwAIQhH7YVt0dKNZpo+1LQ6J1hdpaJ45erq/Xmrv/9DaqbhJcYRgt
Jn4kZrGJfTqIuL/QEa24hp29Kt7lOs6aXSDJjgw7KL3JbwYo9/mkFyUMcDK2RXSbHNrJjWMOyNoC
qTA6kFsqaOFkj5MxTaO0nRR4Nv1DjlAyHv3BNkICzDAkHPKayVKF1y3RIr3A4TgEWfqiJ2UFxrQ0
OEZdO3FMgS1C+DwbNYyA1/FkpMimztiCLmO4vTDBK6iYsErzMwbguX4UOqJ0LERynpKGVupHavAu
m2sOD8Kh+xW5d0zemv+/iDLKKNeLOuixr8rRKaLAMsOPaPr32XcZD/J4ecPIN0Njo3U9iHqwZwzx
UVcT7aEq/MGVB3nYF03n8WLclbgdAa4mKnPeWsETz1eBQBbT9r4xxsc89NwyCG/lAGPBpcaeys2g
7718QKgh9rSRH6VBs3SzO2tdS7OTYZa0iUlKJRPlernX3v7rPfHlw2ZzXmha67tGjM0uPhJivgRm
R0N0XmphtI10jq9kmQdnY/oCxSwqOo3BKNy28TFuRzcTaRnsw+mxNUwqy7dE3nrFURsSWwudIY5w
/IT2n4hqKriamdhAn5SfC1FztRMTD5kSnNU1Hf2fUizihraTeMVlK8YLOX/hMC4a74WjWWtqfEz7
0btt+jTdqeF4qTuw3l6XaBVJkzAGRcQO1UUGyVAnQe2LKT7Kfmar6msQVDQfNPc6Cksr8tfCLWAY
L9CVmpcUkhQftcmSdTO0kG2gU+a5E+ne406BDyiduKlOna/ciHnv6mazUaQBI5LFyTH81hJ7fXf9
o1ZFx9aFGzdxZLBktJWmTaXeY0OBXY9KO8+LacR5+l05luDywKkHGlJVRtzydWtMiZCjzoxgz4pG
uK2yyk7U4VGrynMqtk+YeiNyDHQV0JDn4Gh+qTOZvTh4fRng5hYffeFbkKu2ONH8BXRWdjz8vK69
VXe0QGK2oqwiNtZKII3jRQJ/SwQ+aIwz0wwk+zFGsb9ch1vLLMtI7OEPSREdXverKqPYjIIyEuJj
H4kTKNPTyFELcOolsuhbzZB4mGsWNzYJvAH9y0m3AwNuuVWKDFXDQfzuFc1gB5g6+Sf7x5ShCENW
VJPNyhq9NHSqiM+qsz3emWk5VVRqH64Lv2qpCxBW12PbBmTyAEIRDSrHnljXAVbCGgWBro6HMcQE
vxEWZkbSFRHR42M0VqatjOd2zqT5xTnAm6VzHWteKCbgBZYCT44CDwTYTKiWYXaxOBTwbWomv1ZV
sw3a+u46BNuVMbsbYOgIBhFF4dBk7glR3nWinkFhzVTuMiOlXodLt0bNOrYyCbU+5VMeP00pqLy1
5EXqI8sfBlvHA0RPcisb8WzV8L5pZRG/fJP01YBLScVDnQEODjOWn6dw2iYomlBS9C/JtB8eUglM
waSzu+amqmoYs/gWSfmrAl8ZKyEnmFhxE1++hfFLjYeqc9FHHRzKCZWd1iU6FeOx2Ott4dFkElJ3
SKd+c31VVhdeUsCehqQACIKZRcnCoOibHotSqlFtFUGN2wcRp3/v1RWUjfyDwqgZ02sLo/VNhGTB
xoxutXqXeU/XBVmLab9gMOrrw9pMjALqS/vHEDGVhNhLrH4a/k9PNKxqrK1Al7cCSGquA69uU8kg
pjrPvJHY/py4laqsRRXWURE3WroPurfmUaw5IGueFtL9QmHWqcjBBYw2reQohKqEMoyhcZIkjLdV
0ZDEDjsyHXTNrL5FfVTtinYQbpDdwkRpoQThtOBFlhHVLc0jz+OEf+sG9OvDmKVN6jzI+jxKjrXT
3Qmc82x1ey6kZtZUa+vRgxNE2aaY0Vot7XH4CHlsObwFZA6xXonlujJgOK3vO74PCq3xZw2uW9MI
OOcSD4k5MsSsMYNMQGHtNLi+dJq23bSt5H9//fliKfNHLMLhpo77NvJhj0O7L/3C1rydkcQce1z1
VbjAyURV8DRpMKFj3JbIdc81u03kWWrrwl1G9buZ7LP87fr2WrWvX0hsuZaUNhMWH2c50fv91N5H
ofYnzmmBwGwtzUfefpTgnOxMvCHdXc4bxDUr47fDdQHAbBE/7aKoiaAs0qvwrvsUfZypfheJlzkw
8ZWKYsDMda2tr48qaroKjn3CZtq1nHhRMKK+derSejPVnn+uU2/jmx5N4awQxbfR43XI1b2KIdoK
nihMBCyMGnO4QRgEbhOl8hKbh1qLqCrwKhDZRtm/gogFCqPLSTPAoTVoOEn64KgMVh7ZfZbQQRFp
IQ0ZnZQas+brhxYBKJhOA9rHNY0z3Fk65HHNtHZkFdwMKmaSVYMtoySrUe2s9ZBraR90gtaP61pZ
icjx1DE/38sYzqCyydFu6OZqIHxvWARUq0e7D77L8j4Rn5uTpvOuwqtroCFWVGXkIkB+/3Xvh00E
Udo5Hjeqk4hjadO0klUqvcmpo+IBzf9fOJlOH8QmzRE3oXTAUvWz3uCm4Y8c5a3u/YU4jCsLJARn
iQZxYnGLUvqWE/uwPT9/GRMWBRdtA0+vn/0tCymEGpVnUQUpymxPyswi2S7OWqtJ8QRzyULN9hvn
Qc9498F1sUwFZSMoosV721fl5Ula1Ig746MknRXdP+mdyTmUV60OSba/EZgEQqLrA3oRcAa0Zk4H
WadSKL6G/kEoyoQawXFQeIH0vLt/83ELROZAGDMvLMa5NSUJhG2hBSntOkdvM0T2PsXIoK3W7yIi
2lOQfKtLXgb4ukbV316EFCkRYx3yVlq2k5p0m5ecU3X16P5HPpV9EKqiGqHfAPlA8knbyb8zQuW2
UTSqRLzeBJ4wjItrg3Yw41mVId5rTrxrK+/XmZCqFRpxSgaoqtwPm+11Z7e+odBOgUHFeDzBG8lX
y+5CIe+nGJ+el61VRd2myzU7GKddNpHnMJfRAeo1D5XZPgRVcAxaXlX/qnCYIIycqoIZM2xe2+gF
XSBzY0w9JjWV0K5yn5XV8H5dzLWCS+SvUR0hgYIEUjLez5SCVE6iLDki82lNeC0fQOU+qbg1+pKV
FweU0DVjRJW90l/CZnLiTnS9JNg2sUxR0OWOpNxVEXGHMjz2gfZ2/fPWlLD8OsZrFk2WRuGArxPr
hPq1QYv46TrCWkCD27w4T2o2EOgxDkxudTkuSvQCpcnOr2onCku360cqbhEd4D7fbTMlsq9jrkU0
S0zGpcWakeWCPuvcf4s6xfJjcKgUFw/qjOuf17FW7Zig1wUFEaaEY4LZJJ2SVJFOED7p8lOKAsK0
NHe5P7zEnWpNmXZSOodUvjME6msY57zgje3P/jyXlvDzCi/OJSOPgtTwx+SIPjJFN+INnu7RrlZu
ulI8Nc29LwT2oKFwtzqUeCHK+qCjFZIHdhvYQVu5KOJ0TcRekzdZSsabNbF29pO5McMw5sJj9hGH
BE0fpCqUQ0Y3D2/SS1xzoovVuzwGY0g6pDNQKcK89MaxJle5idtuXmKwuRdYXX1P1NxKffG+NkAt
43mOAUogoeNEHGuPGXiG/YXMeDCSgGu0k0Q4336iYT3SoL/Jmo+h+CiHD1meqJihwqw8CAgriac4
Nc+5/A/Z0d0n6uiDwFv318UXJd/IOxA7HFuxsPTynBvZXJBrdeNkTRJq1s107zeHKuw43nt1hyED
pGDgG+rc2Lx4k6p91/k9lO5Jx1RFX0wtW21eUd2oN2XIa2JcNaMFHGPkKOBIKnDHImLw7+O+3AjB
2eT2lfBkYjz1FFYayZUWaRMZ82xL81SRN5LuMe92R+LUue42VsHQg4WWQuSdFZaYyMj7El1ysB2p
Mq2wdyqMmInE1wKJvCnknEE8LEZ7IC8zsmrOB4WZE9W4z9Xvo0Bb3H40pSw4u2It+CELwRgtFvGA
M2UGC9LOFfT9/yPtu7bbRppunwhrIYfbRmACJVGiaEk3WLZlIeeMpz8bnP+MySaGvezPnruZYaG6
K3WFXRi+dtDuaybQhftHuGx5L0hRzksKO97nORGJBfVHWuW7WNx5Cmf7UW6O2g+Erl2EXvnSLYqO
EeEtyqMMhFgZXZ7izYDrxKmVamQwuoKOvaj9VxWWZl8wiCx6TrzORJSlZQP1ymvl1hMjF5oWJykE
+kr3t3WUWnEHY+45TXdEKpE0As/I1Sze3gXNWZQuvImG7jIVWI+Ja1SbVPzIZExZS+kKcPzP9y9v
kRCODj0FGmrhZ8t2QQhDb9hw2JRw0ckwrvKx6xAGFZNV875BmjZnvDkWL0xHdvCf8jONxBE0flU2
PfxQ4qdEEF+7sCIqKzl4juXoh42A5lXEtDJi2pvJNB7bxJoCVrE3EqvR63bjaSjHKoVgpq1OajV5
rSI+J9PPqE5WBdopOsEJ0ng9+VY+6qzS1uIZG3BQIka/ccbUZVYNn7StASmt2oeyTiei5y2R5cmW
IgQB9+9z6YBFAfM1uqDyeB5TwuorXt56oowoCB2nINV1rx1T42dDRZ/vJRGKIVnkmzocFEz/B4VV
ZdsUPV332VgylZcUqMhR6KNebAIVN5gnpth+Ct0Ku+hIgzqviOG/+8SW7keUdR5LaVB3RCvttbKN
Bl7aPsI3NJ/kZplF22IYN3XwILXQhvukFq9HERRJ0jV0OJ/xNC/UrUALCYIAPXFjNTIr0cpqdFex
RgBZRKhIONWaMQ1UHJ5ivGYdlsOGdpIm/yMnlDOTPaHXQkkDrkW31TnBVLM9V7E0Z1HQLo6Lupks
xjBQUeG4+N7U12XK4GGWohs5RqO7imtH3KZQPExtFCnGhMnCTi2PSK+a1RS/tq28HUR+VefFTz8w
GCQXBRu92ryCpzaPDrtrWevEjoslvEXdMCxdRUVrjbQJC1QO0emMJOd9aVs8PhXtw4KGojfcyTWx
QpK9sm5iDOfzDXwxr/UrPZIKhq9aFDcg2GoYBsW8Ey3TXSplATekmBuMjcyMxFI2ZbUV4I/7bHWf
oUVNVXXMp8NZYVqbylgNXGQoFY8RRaOXnUI+VYHvDG1MtOjhPqFlnv4lRC8ebNCxqnk5xtwK7AGp
usE2+te4VRn3w2CHRpsomxpvpqlMXUXzSJ/qPyr9KUhKO1V9+z4/S5Ig8TPmDfKLys0AfTzmSS2r
fur6zYSOKxXglT8xmcASuCXpluHaEZIh1cLTx5Z0kty2KrxPP3a7kYOLLfziV9AKz3KFynjqvdxn
a+kAYbElYx51R5cxJeB6n/o+ttmlbllVZqb/ikRkT7jayfrDfUKLtdxLSpSpSDWMIfR8nboRgHZM
cQzQMW3UyqGWddXxeR2rXseq2ch+3GEOw/jVqp5vthLPAXvHcCOuVM06lfy/0IfLr6KsCRdi6eIw
QB8K6aTpnwL/HeW8IGUBqC1pg64gmECEjdEMmWJe7LM0QHMi7Ehc2Gqznb1J37AwhZasMSAq0KeL
Pq+5h/vaWqmJrgOUEwOBYl77RG8tv80/tKbc1iJnRy1y0qHAUIsl+YFOYFpA0dEKdd6ZfOGOK8Vv
MtQRUwxSThIJuidR0k2hxRKKoWWZSRYt8Zo9NJQ1ujKPi6Hb5i0L7TaJLB8JAc+brPvCuqSFSPNh
Kh8NO6JAN+0gcsp5blRSVxIHN1IE1wO6lVA3qyRRnSKJGT0wS+8j9JJhMziaoNHRTRllWajkIm3Q
BD2mgNJSW/WhHt6k1tgFyk5CCxD+r60xqAwLTe8NOSfc0Mcmqph/0gA7Qum+HCTqwAUYs1UCZJWC
5uCF9WOGJEGqSytJQcZ2ysw0j/Z82e/UySNhX/+F+TEMdGQjpSbwBm3uxDEKR1HDHK4xltu+1L6l
kWQWcbfWSlZ1aFF6kLlG0zKuFi1f19IDmYxzQcF0QzaN7mD0DxqaA7tR2evM2HuBFKoxwAvS0ZyP
Zz11n1mTAZV/RKO5np2wkM+s2sEqMw39Aq/35XSREF6CCIQA8YUptmueRKFQslLDDZbCXtGVpyz9
ysYtp2p//uhUeEwaAEhEEJDnoLJzSq3HSIthikLm+I2PtsaUr4F6zbDFC0byigqVhSzlIaj1DpMT
BdJWkXYIFWBA538Rsl5RoayINDUB9gbjcrqOe+zQk6lyLyLXzAXCrAktT2vM+5e0pGegOMP6GGcf
QN1SMfa9EhbzBI+mtiRRE9OID6pyGlV49MLOsSst9ztS8t98wMxhQGdz/wOWzhXCgZQ+8tbQd0ry
cyPjuj7noefyQIr0Cw+NvwH/US5pUM/NWkVlRGxBI5ULgtK4pMtESRk1nkVGUOOXkQWAz6H7O8Ik
QS2yAJhNJH5pGVIR1SEyWM0WSzol8gAw0VEaR4mcOq12KvmuzJPcnUI5X7WjWhAvlX4VfPkIRK2K
4WkWqQm8AJQDVBBB7lqD20geFCPWMRviT5tKbIhfli+tFFhZxtp8Mn849VZTAB0CU4vuGEyIUoLP
KwBtDGU/dwPjFZu5p3QTqTutX0sRIyhfuiYRfgzZGqSQDHoUpeTFolA9LnPVMrczr9kiP7yPO+n5
z8X6kgxlLoZINVCQjXO3nvBSWmH9h9Ez5klmzbw5sgtOqCMT9XoA0nmUu32XEKH7asvyr84K6GU6
OmXwApzl4yJ+auuAz7UWTKjlCQRU45Xvvu6f00J0Mc+C/0uCEmhtaPQpxCSsK2AAmYRjVxGjmdCe
YMfhsNMG2eLKYsel6uk+3aWIHzlfzAgJKK0oSA1d8waQeL9pNAUgG3klrYwiLVZFKLUk9Brg4PM6
TC8CrdUwiMqplzSMIBeaGWeRZOuRJm9Q+oxMvhgBWnn/w5Z0DqPYGrq+MemIZnPqu6o+6A1kbV2x
HFeKoeExMjmjtM8nVl5sqfsbu2mAgTeHdXDRs6pcXO8gdDUeBFAFIVI2o146U7yRSt3WesPUG5NH
KbUPjTWQfkz/yWgUx9N6a8zDp14fTLF6UWVWs9SSSAOYQMMECOABkE29/qJqBHqEH+a5m5VKSfRK
9s1A9jqGz1syAZdUKMWp+l7MOwkyNwx1BftZKaYYAAlS98bCuX+bi+4V/hVDhBI2YiNTc82RlOdi
KExZjmTQl4YNHD3azIpwLlL2PBCMdoWwHsQdNkOahaFt1HL4CxOO3jx9hjzDoMl5JP/ijgs/jdQ0
q3KULrejuE0/6qIgDB1eOk+86zQ8RSTsc6LzHGOfAeW7LXFrNWeFyWqqPCsYGM8QFhHq0pQhBXSE
BkZytLch/tKxf09kgestEkGyAa4IsJ14g1zflsF7tZRoA4gEB+QEzLLaZ13/F1eCfhg0gaLahPOi
LI/Rp1OOkKfAQH6dEy3ZF130S1QwkZj8TbiADilVxgyrpKNgcM1PHQGGrmnKwo2qehVl3I9R/Cmk
4Q7Ke1/OF9w3PIQsQa1QRcP+1mtCY8SHwF1qcqDkNB4xCs7hGn+ra3haRL2lpN/uk1u4pytysx25
kGqt8VLkwerc1duRePl3IUadKS//3E5gIvdcaNIR2NHts96Qlnzg8ZBr9ARnTb3y16ESM7z4UnuD
qmOGcb4fGROTM68XvHh8AIkeisKtOX3VG/JT4L8WbbhXMb461YWV59/RSmtmUUVqD9tnMs6Mk4ah
XQuGF+U0oMieUUTR4HH9ERikyJKwrQtXz4tNXlXbjAW9uyAhGPBDThytnbM1olQLVYs2aaOkcKta
IaX3EMgr38+IlAbEG1iubYEdJKsRVqBOJmk6PQCiqX6ma8lYIDUiSJMF6S8/lCDAk+2+HC4xhaq6
grsDkZue7l5uvWkaRdgLo8FqoFLMNmqfRU6XyQLxCsz56VMgM8RygTnE4qgwgTsAZ9Ow/Cnqfn0H
kDZXSQo7nlrsTInEvxh9x9HJuKp5PFKin2WNgLUsxmAUmMAw9FVTcPE2DAxuK+dDzdCAhUOcb0kV
52EaTaFxcrOKb5HURb0kxH/gYLu0tJXLNiTqpEpOloUG0fJGYiQNlg4RBJFF01AcAp7qtcAPjdFy
qZeVbuJV37lgblE3vNV96ViwUmi6x8A7MnWYfKThEENP4ashkEs3qPc6oDcqA4sSMP7x51SQI9PP
DZbokqJUN1a8KMu1qHIloOdq0ytKwhVn/280KOWN/EGspSiu3CSXzFWJ+T8hZrRhLF0IOgfwqkW0
ZKh0BqzpRrHW+7CCV4zW+lT9SqO/GeIGVBNmwtAmhzuhH5lSIyhVKxUVJpnVla9xllD6dtt66/un
NcvO9cMMTPBzllvG0wKAxteyleVVPQHJE4901Xcr+UMVKlJhN2oXsgA3WZRm1brwHU1UJPDuQY7R
ixctek89zNipjzH3fp+h27sBQ7ADuBo81m7upo40tRmlDt79hzCShvUkZ/08lWYogOvkt4iIXC7W
LEWzslhl6AiLAhVyyaUa+kELBnq7xo6i+6dzq+Z4qgDvHuEVnA7Qcq8vAQ0LY1Oo+PzKW2lGRprm
pAcMG7lIA7laZA0kCBbdxc2XGRLDvoYbqA56eAJ0MS++3mdj6YxgQ/4lQQfYYlX75aBCavWRZN0J
AHT3CdwKK1CoYHBntYDDpNUCa3OCMZGF3I3roSKByrduJRSoyhdFZA5cPzH85DmkuNbDa4KUdhRD
j7EkQNG4VWfq46oorPq1K+3Kd7htmO2FjiEILAYpOfazTB541CtdNfckU5dLbzOk3HvGozFVqtKK
YTFnob1lDygQmOHWEOLPF3qh/KnHBVkrTWCPk3orazBqJSMOEPrKFrvPUmqsQcg54o09w77dOuz5
XNHgwiO8UjA+fk2486ZQkzy8ktC2kxZOmvkWdgJ4dWCG8eG+zCzxONcPZkx1DFDRaOcYHYvaTESA
ZWiVmwL9Tsu3HnY36KkjehHJdY2orKDuVhEwXQhIIXgJOG2VXhGXx7mEIIevXUn61cwQ24xW6oXj
u/p96vgyMdL6WMLv90OIxMODRyL/MQ9JrDMOb0Ee4ehwbIhA0CtGQ0HMEJ2GNIk1gvrPPnmALCiY
yUuZiaRFhmYyANdGnEPvPknTWtGmwavdQFXWhQZclGPL5eZUdttEYdQF58OhhB4uHIQQKOCtRLeh
5yNezyIfNvCtIckBayMHeE2835e6RSLYQzLnPWesFyqkqnJu8nUZRHycVx6dutZJ6tN9GguSresX
NKiQisPe+6z1kwaAMrypJ9G2RHPrgDURY8jbQfFL6mMyNGLIeLEsCreuIeRFrAXNooSv6mRPHce0
AfrIc5Yd+p6VM14UOrxmJfw8Mnn09qVEzzFMl9eNy5dPyeAhRzNYsEiDKNr3D3CBE9SHNZRl50yh
dMNJVvLS2A+tGwLCwZb6stvUTWiwnMjsvSmBQ18N3qyofKMDivZaDdcEntHKrTtmk5kYySkP9H0n
CE4fN0RN++exTZ/lKdsq4UqNt4J+UruP+5zeigrartDeM6PR4t1HG3r4R1Q2VakDdoqX2QE6C5yI
E5EVFnuPVGKc2IGP0jxWm2yUYUw396nfXiioI3GoYKkFckm0djcFwsKm1DsXA3dmZ0wk4Vdw76RQ
GU+yWzNyTYjyZ0KnZ57vaZ0bR+sscfrC6THa4+85lXWns/5e3ykq7XBcqDYCqxhB+rUDq0Ov0mu1
692mj8oYIN5JueWlTLczAOea4QQES8NIPRPd5xUpBl9wOL7OV/fP9dbI4CMwTYMHL14jqBtef0Qo
pGrUQILddPKswQeCRDQQrpIZCr9wfcjLorsHioKiIZ2AHjwvG5UecIx6b0dPtT+PSrpBkTHI3Mro
/HYHACi2RuDxo8yfcRGM1KidJFpcAVVQKfldIbXTPuAw6yR1yfdGAyq3OvL1Wk7GFzSiS4yAhF6M
iEQtYFoxnQOIOTSFazSTxdRN+pBrgqsAuGiUsQxrOhbJPvnsIyveGdPzKEaE70yvdZR42zzjh1aj
d+y+Mvkl9ja8GposDLbbc9fnMWagLGIuEZn/+cAuDiQVMwUTxYHohkNd2GPFV9rByKKuNJVAyTGY
V6CiwzCJC4NKANcDkM88MIGrpsvDXSsmXZNMWGekdUTC6FlqYBGlphOAmhK5NKw80exxiuxK/XNz
jKItdoZg9BCJMEzpXfPrC1GS14kguFLKYQterCpuHTbl8b7SLJwqmoHQyYXnA7BN6VxRmVQd+t99
nGoWChu+UyuO5BjHI62Eh3YPKAKGUbrVUvgwxINoIpuxR+k8WBlNg65h0a2L6UoRkH0qsLR+JJVS
pftoyEOdIckLbxZUv4wzXhgq/Dflv7xCXSPKa8HlVSstTVnDNjdSSBbg87HgzXhIMYYz/LGFv6ZJ
hSJ85ClVr+fCGQyj6J9aK1dKExjk9+9uwUQAJRZSiV48oJTo4rWExCUeFcj0Ca6Wyl1lTkojpGaS
VxneLUlc5ib6dbE3RC+ayfKDCSNoKQfoxvsfcetkEHv/MzwCDIgbXGcsLtO5gevwEZwgrpBj0q0B
mGeOEFXaRplCp2/lkKGWSzTnGBygbMifoBp3zTiA8qcB8HqCO4y6O6rBfkQFkOSSUWHVB+/6RsRg
cumk0a2Bgp+G9jlA3F0TTDiplhtgGbpZ1v8MAgwrAm1STNFiCdjJdRbFJpfXpIwrhvQuKAu8ANQf
3hVtMHS/rlAFYhUOsHnoEuRsfeib77mYGmYT1d3IcOILlgAAHnDimP9BjyyNjm6kKQJNbDMAxpP/
3HQYY49Lu1WBRYTY5L7M3Eaa8GqonyLtgjmCG9DcuOeKqgMgHDYByMH3Uq06R+QqnnF4y1SQKEZT
J/Se7svzFax/FmCBXPRVhyQdi3YdFz2rU3zpivB6xw9BLFAYnI/1wi31fZP3iRZJrp6kk8tL7Zcc
+I1ZopOSYVWWKc2jwmi9RWlk1ooLSgU0LY7iRHK9RPkx9MrLqDQPXOf9un85i2Tg9RF8IEQHZto1
GZSjUT5NUgmNNiIAfAbfWM3ZknVR8hMjCTe7sOuwEXsWgQMMLBesEbsR7yngFa72VRGY8MkWjVGm
VH4rK95MuyeJ41b4549ZQ0UOVkPA1JIm06yVmiYGLRrx3XZ4z6aEGBhuE1mwMbdihyo0JA4dmMhd
avROaV5OQgUA4SpAlGWMqBfje6QOMcMgLRJBxxUKLfMqA50ySHlYQZ4HH0TkuuWtssxR9uv1Qg//
hhDAwaHkCqpJ9EiM0cZFnimlOoNrlqaYpYh7/ClrPv/0ZnD9qJdi1QnMOub+roWOnyo5wpJPFQtR
65S3a0PrynU3IgQibVYK0fOfk4Pc8ajFoTKCh/U1ubbxKmC6BZqbaFVLOq17kQN9rf45VAf6bv4J
PuZpUYkiM7VlDxDqUHMDrnRnKgBh++P0jYFeT2TWsK0HTQk0vI+RpGqecL7mdk34ikeLhyqf9lkm
OmsS79Y9zISAWntOUsJoXx+ZHKH86+mxhqLiRx1zxxwrjlLZCQVWgmCJkIJ6NjyDjG1T9IbUqm95
rwgA4azmhun3QOj1MdbOA9mZdT33Kd2s+uzRosm3PK4HsFm22HxIemH1LdAwdZZvvQ1YEKj8yxMW
QF4fXtCUBh6koCR5eyGvHoDFVHD1g+CXeKQysqHLXMEoYNUe4Lrpt3hfQo2nEucnRmFgZr4YOFUR
PuVpnu0yvWYo7oIhQnMZ+izQZYo2H5qzFsDtbcr3iBoCVOYJJ/gnDZ3OP+/r6yKVuVKG3hFEYPTU
dRiLipeJpQhkoqgoSSaJ1UpA8PfHrg8w8ee2bRwfYktKxstCaPwiBUB8oyWJFRkY20k4XjJLVRjs
v+AIIyCAXsEcCHrtryUiD0Uh6+sGkZ0cdiYwgjvgf2g6o6KxeG7n5c8wDzDg87+/CBkAuzvpetAB
6iJKjWdMWEaOmgW6dZ+XG+kGci+MNgbYNB4JRLrDkusBxOcD9MhtU59UnvyMhXFWLcGda/KLlNeM
o6Px8VBFmGUAzhrNlpiwotsAULmPq6QTxGNMrP2+25Tkx+a4IaVFCvL+oJjmmrMODB7pTMAN0Tmt
eXGUnCQUhpiDaLBpLCvcVl/b9e7z/kFSqntDg7quAd0pEZIx4tH6+MYIhum+yZvfpsI6odHC2Evw
285+2Dz6m4hszbVnM8jQiaMbMpQKdZzo1QYa7Y+nvUJy8jiQzernk0vMh/XL2mKc19lPXwSQN9So
kLjxpqrS5kvZWW+C87Hvnx83zz9XNrd6aExAf5ksMTj703sU55D2QgxG5GHicj5Gay841WayPgJz
s9mQYm2TjHS2ZL5G5OXL2DBYpfMYN6xSBmOS+THmq5kwoJq/TRDyfs3kbvZD/83djSZ76v/nbgfc
K2I5RzKsN5H1/PTz2+iYJvf+ad2X+OUbRBfvvKQe2XCVCpHQct9OlcqJx7fG2js1eXwOrOfVT2IX
RDA9sj1YJ85h0Fzk8oImpcot+ms9L/LEY7bhp9XD6L7r5MHOrfpxa/bk5YUnL+vTfZp0a/g/13dB
k1LtMOkHyUCm7WgFG/SnmhORP4Vt/glhWfvW4cAa/1i2VxcEKX33+haHPhnisTd9mYiWtfbMz4iR
M5h/5EZeLohQ2h75Uj9XrcSjbPJP3vP/emiUemu5mkV4NIjHwoI0xpPdHYcfY+Suk9X61axeD4nJ
Ikk9SW/uidJvqU+5sEFocBzNPEFm/+2naWZ7bXNYb9FX4RyY0kg5zxuClF7HRoskT+hLR0v9XH+d
BEbSgMZ2oX+f7mbTprGS+RCCt9tzpDZz/F29i9Y2IGuLJQ7n+aU78nAzbhD7vNJN0GbsdjT3Kdk/
Pj4eN8/q5tfTEzHt799BdtsT65OVCl32O78lke5EC7igljgBlHdvg7UPTGezeSKuTt590zQ/GVJC
gyPeHCplQYS6rQeFx6UF7s76+KhNnwzkST2umpGY68On/4N5tAyjRTdRVBUmHzpeBYM7B361e0ms
ehVYKMMIXyPpd+v4ZSS+Fa2YToGh5HR3SqXnUoK2e/HYOKf9Pnjax2vH8cnmWbZWrrZyTcEUrcpc
fx7u20yGZtDDUj4Q8vI4hSr+OIbEJ6wObeYlUtYF7QhVks2uZ28NluNM5Hn1RGzb3r58MSOV5fDr
Qj4pu6LpaehnPSRm91EfsJjwyfKtNSNG+A8lQJSI/JOByWfK5k9hJESSEEvg6MNJrAlCuXmCL91G
pDAP68NBIveviB76+j9F+E2RcgAYkh+Ecaa4SzYf3UbOTARe3X4k6wMLVOE/QoXftKj7qsLWHwTA
ix5TcrI+BOvoPMOy/FwRM7FfXw6HT8Zxnjtkb63Zb4LUnXmykPmlGsE0Wz/a58cJsOIWVt2b5UAm
ssHmHuKSwf4evm3XL35AvgKSHOanx3p6igl8FONhv+yafn8O5SmMvpCFuAb/Vrwee5Ju0heLtf/p
P+T0XyL07HdTZl7aNeA5j9fFN6VyyPp1uz615H9j5izKF3G0LrZaM+VgRvkRH03PbInCCC3pORBa
Ns/ydEGikCtsX08D6XiyHtXI7q3t1urJuusJQ1CWY3MAl/yf3tGokmmSBVOBScajRBT8fettvLGE
3rIYfod5O/L166PLsiYKChDacS/Bi9faHln7L4eQJzsGqf9w5b95omxJMQDmPoxm4d+/YWE6GU2w
lZMP3v5IX5OdfzwUCJZNM3l4N18ixvTMOTFxR/XoTEzf6qnH1+Gsem/Oh7M5nm3ZihAbz9ZX+Dv8
ZcnLsp/7zTFlXzrNrydtptmaJ3Vby9bDFuEK97T7XDPDFaph5kY2KdOSj20ZxQVkc7cbzb3DEcfZ
rDqysvGA3OKhfN9MMywHvdexL/tyjAxQswKPCIfmtP5iccQSTWnm+ELb0MgCxBl+5girB7b7uS/8
WOwwgJfJLNvBpDXHSpe0ctR/B2HW7L2jAoPbhP11uCPrDcXyp3T+fmw8tVDPt/Q2mupq//GDHMnT
t/f33vqOBzjjlphsUVElMEQAQxfPQi8gxNPxNjRDKzEtRlx1LhTeUS6JsiKtESQZf3Ykb/ti8/GD
I3jjI6Ajmr0iOvkekdcAAcNIEDIwzP5iTIekvgIEhHnCi2JRwXSaJMm5hAdCbU8Ha8f4/dkH3rB2
8fsUayqWYKbARUdgbuAFglR+Q/jPccO6qUX1vSBDGUcZNthTZjZOCIa1/YM9P67v6+zyw+2CBhVa
dXro1bEBVlLSODASeyck3U4PrfgY7YNVYQ2MzhwmRcoADrHv+VmazZcjrhrrzSCY4R5MvGjWLPey
HDhecEcZwLBtNGzWS6Vj5VTWfFODWyXW68v68MXKqp6Hcu8JBRU46ZOf9rKMk2xBx3ICS3VtqO+B
xRRD+OgqhSjz8iSr4CnCYMTx5asn/g+GUDAE7xyJXFq+ItP6IgWJ0142y9eOJJip1h2mNZ/15M6R
nU3VBR0xLrEF2gedcbV7U1cf6ZYbSPawXpesQ1sOnn5LAt3jYuhVmnsKbme/j9AEayOq6EkJl8vM
+7EOjzIOiceVgLMFpdJ+sx4dZyDP2e5nQmxEuObulK/vX9ay+7jgjLIS2EiEJaMFDlEiKXlDenPz
/KyZTw15ct/XiambzGubs6X3ro2yGXE5DY2H3o1jeFK51WDa6/XBOKbf0M7HePkxmaOMRZ74foTZ
/tlYIOLVCLjbrJ7luQpjm1tYDIbXOgMr3OONshhl7oUjp4IgVtB97PaPzqYh00P901x/HQ5/cZJo
dkDBDP0pcxmVfgd1noEePrlBODPDHDsakQ9BaXXiFgMF+rf7gnIu9l2zdk2Mimd6DBF0QlxCq3dv
SF8hsbNZrYwDaib4w/CQC5noa2KzDF2otsF1JUDHZ2JIcZLJxf6owNoQ+6Fu55IQi9wscvd4ozx+
WctVN/UghwXsjTWa4rYkQA22tL2LYZ2jMuANYzL8M4smpei+nI1xFFbSER17aWbnmB3v+Rd06zLu
7TaauT5KSsGDLEyTQQBv1hteRgB5Ce16dLaZ/bJeTxwz7L21X9fkKO0WIs4Q+hZs7d72vEqy77wL
RbvP060Pu6ZBqXVWdaHfYwruWPaW8xaY8hOPZVGmeZ/Kgvu/JkMp81gNuQ7wEQnViR0PFCA790lq
jo9ya7YCAg6WFM5Sdk8KqRBA06NG5WrQs6THfXWMOTLtkQ9jWimG5NGvoHFCi2wlnq8o/VW9sgRu
PpY7bNBtUgVCjEktcTvxSN4gBFBgRE4/3zpLttPgWWPQY8g3/f7hDEOcivnU9qfwe+D0TxnLqDPu
RaKsQ+fHNSZWwdB4eNtFR7m3VM5JTgUSCzuGZC+Et1cyRz97OCXU0kkHrdPe4sieeJvOxBPrpSes
lPlC8e2aFGUYtEBsVN3DwaFzP2pI+xSADisbtJCfvKZC2YMgzeUm10HltH9rTx+jbZCp2LZWpc4P
xxfbVMl7QsgD977b77jH/c4yy0fUjVH5+V/9JY02oIY54M2HWfBDlbSrXwC+QmC1ZvdhsCSGshwx
n+jtNMIx9yZqgn200UxgemUqsUyLIf4MWyhRRqMVIr9u/A45SrKzio6g1/xn/MIyTQwlk2erf+GP
pxoAiH0/i6VC9pa+MsjHx+ORrFZYGx2QE8PwzpJ3x4LIVKiRVV4QA9dQOr4Nvq2QyrUM4gNFw1YO
XbBn1z1kBj0q2qjFvBIDgIOhJPEYlFsX1VTNtIQnw2pZCbyFAsGVPtCDdXwp1nwynySciveBkDsn
zuMGZR1/E25c9AYxvSXLj9GQrFrrNX7Zgz0L5vhxT9J9vzGZoS9LRChz4tel7jUTqLRmv01HgqRX
kxLCvSorWEoUGlhmmRFp0E3t9TgawCaHlEyPJ/1QolTVMlNBCw+/6+uiQo0qyBuv7+s5oH+zJmS8
Bstb7ePAvi/yrMOjDMaE5YxNb8xWMiXTLmP8OsvU34ylFUHFdx24SE+5SvRtWJi1vpExS+0Y7wbL
hzEuhkZQzup6BKL/+cw6iz8ZjvjZikRc12tWwZkl2jQIXaQngDGSQMraI7gVLIff1075Dk/GSgou
ZPuvJIFGem3HKkQ3PUip6Bl4U4FYib+PqHLVZONv+Zcqs4dVCfX9Yj6HWEaDbnAvM7WWxgL+REKZ
Y++INvq5QryI0r1mG6u2I6ZIXs3WLKxszzDGDP9Cr9MQs7iN09mVJY0tT+aRMxPdUibWa4h5k5T5
EDyEpG0FOuOsaIGF51fiIGeJEIvB0UKq7fomqZBEqKcxlYZCQsfOaY8R6vZZeZg+kGzzUXpjJtwW
SnzX5CgTInaYPCvnBxiaIvbFD53MwdyOWeWev/qO06RH8DH9n6a8AjK9eXrTHh1LtPvWRjFqsu11
o5j3DdZCpuOaKyruqMR8jNX5yXxSBMT3u6kg/Ko3gT5iY8LMJBFZrzVLZ5GdXf8dLmkgXz+RU2BG
zYeJLUuFZ5o8ia0v32FFx8sGGbh4mP9EHYBuF47zIar6eERw3JrYHMAd5NpkBVXLvPymQYU5nSG0
I3Y4zsZrN3yzkeIgX6w6yn+kbX4ToWKbUk+rYfJA5G3uAq3NTWqi6egBHUfbbLX+y/fLb3LUW0mL
e2CcjIgCdvu3fbo3a8t8QRqRcXSzMbiVgt9U5oDuIhxV1UxSJywAPp4KngD+imUh5kO59/uUMeoa
UY+FCr8fk9NesoSHB7zB1swOrWWV/c0GZYjKvBu8YTgLQP3dcKbd3sEfNJk2n4aZPZQh6V1zXMOb
6Y75Fb0yVHjZT/8mTxmmUUs9uWpB3nl00AFtYwKYEQosdCLPVuI3CSquCbNSDWRl5vANDhqNyI/H
I5re/JWNJni0lW6/DOuLIRzLBhdIJzNuxnnB37V0cLHcA+R5wpMoIJEbPyTv/C/5sd1kNvYBey/R
mtm/uHCSGGLBEpUZwg5glxSbg5IavtdN/HH06gl7uST/3Y8bLJqPCh41vikU3Vw3xnVoiFhGh1HQ
B8RIfzhlhXI9dkJhQF6ZhyKx6Z7SdPSJCQrHifyxqA9R4hMps/X8232ZWXgpzS0kgETBEMW8n/T6
aLXQG/m8LsXjEB9VQSUhcCjvUziP/lC6BxLzYNA/w2IUG7qCCQOxrESE9TF5SzbI2n/4lfmYoMbo
PzxuhN0zZ66ytftNJb1VEHAqOq1buw/2a7d6YQjTIsPAOMYmuRn2igbDjwHkrGRtgebhACkDqbSU
moXVsRSPKDzgagBlgS1OAAa5PtQkxbyz3/iI7hrzDbilATE00hck7gkStVv00A+RpT54jJNeMKIA
fpuxeyVJAxw65cF9Xfx/pF3XbuvYkv0iAszhdW8GUdGSJVv2C2EfHzPnzK+fRWNwW6I54r13Gt2N
DoCKO1Ttimu5Yl3wECsKJG1WTQeUvEUPfbwRk+MEjCCAooHdBBLdadsRZoYiN081WIBD/t68Oltm
vf4Gvr/0pD++OHNqfydp8iiEUusOmQdJhblRSHDWjJDTQ321qYlKC/OxtLlwABMikgaihJGGZMpw
nka5CAcBli0kIdnlidHwZHCRGBHQJXNqqIhJi3LYM7tOJo11QYlLX7iac0USdKywI0zFiL81PcDe
7bpCdBi4zGt+/9mtKp/4KzjoCmvFNvXNhOrDYQkGbqYBRIVUELxwI5YmwF/ub2sgsdXQs7F4Fgo7
0FZ1K1MW4H40OGWWJm/rntYKYAfI4/2eC8Sx15j+wl3FbOJ0Fo1tgQuhOJx2RmLcaDa8ndse4V+P
S7b8p89ocmHHMd8RXgqINphjv19fzARy0uUCBOl9T/X8gx37C4qXiBxk20VTJUPijwb/JOw4j76C
KTnXhTVL0E4KXDruaekNnfO07z5oYh4CTkuqiOG1c2m4+11k+uuSvrsrhij7KCLNPjBSjxyXOhPH
X320DRPr4LSeI7mYUj9HPtFO4RaK9Lx6fKYzPvbNwoASfb/TXA3gxAjY1Oe+0RMPGPKbbiPavrTk
zc24WXdyJjdWrbWy5FzI2QR2bfQabVpT24ukPFMjSnQM9JM1aI0fL24mbr4TOnnGgkqM3Roj/mfI
HAwA8jSsnjofVYc+Uun8WNbCFfkFRpq4oSTmmTzeWX7dfgh6W5LAjKkkk/1aoIZ8TfXFNO3jGyKz
E3vrtRETDDG2VS9sxujoPqHugk2fUUaQA2HgHphZEpDmp1OUTFkyUdo62lnQBZJY4PLp9MEaqHth
DpXdvEpWeQkQeUpEkXZuCMJSMwypiwKdPZyy94gUFQmjsytZSwgUv1cPUFMWpDVAPmKx+MmlYqvO
jTGd75yHXJdLDOPGdipqYGRBm3AUmcoSmO3v+wR5YJMAescILSVPYoUuYUFMkofO+coa57NHUbm4
Lj3W8nhk90p/L2Ri+2S0fGpZASEv18Nf09yodINcl8npXEPiVWrtTH2zwxjCwcZMq7vyDk9v67Xh
7T/2+72wjp8QjR+Bfk7Wa9+k6/Uz/VhK3vyU8x594nguN6Gf6w+u7Ej4RB0d9p+fGrLnjZ6inXmX
k7O1X6NpalivOToYK7QKgElk6SEaFffXBwDNQgOOAVoEp6/u4LsSXxSOg2rgYIJLWFoNq/Yt60m0
Sg/M21IPy+yR/CNumvCIATIWDoXmnEU1o4F8lfIFcIYZ9xOHfiNhcpPdXAA6TAMJhZnYfknec8Ia
+TqnGvX27ltGupeC8gu2/6c5erqNwDcBqTVgy1hs5v05+nmmdkmaiONUbEpyItKDT8wTsdB3tMV1
uqBjZunyzEzTwIeALzoCkgD75Kf6ent5ysgJSr8VzwgqOB0NpWjPyXXnsP9oSWrUhgJf7vnjsXH+
KdlOVnondKK5mGV3OLGC0EKH1pQEY0n+X0e3zd1186XpX1/pSm+bVZ5CbdYJpUcZtFEZOf7nz+D9
4ifKDT7nhqlyfIeIRJCZriPdP7pH58km/TUx5Ffxkzk/XvqMjbxb+URXeVaV+iCvxXPik/dMILIN
FOYlL3hGH++ETBwVN+DLKJUgRNcO7/LfEyBzOgtFtOPjtfx2Vu52b9pr5ZWJ0hV8I55VyzucnoQ1
8/VYwNLlnE6b9H6mOKwGCcOBfa+QCBJ0TBTYFhH1bbdurxGhl3bBms1MUGBZMpgeABwGaITpxF7Y
x4C9jXrsHkbFMcPgGudydybMOCy4OVkKtahEn9lNT/yEfB8Fe2HRs9t6I3+SaWPEDrzZUjcqR4wG
xLGKY+b0DOdlZ4f06XWcsd5fnr21ZyBrvnCmM8nR+9VPVBMeWuIH4CM/N1f/Q15DM7sVGi5h1I2n
121q7wHU4C21IcyZvrs9nygiYn3873HPxwFU3TxIq7MtM5iDOymGgaaS9Xf/Oe64q+uLVaxZbbnZ
74lKCn0pI50B2WjHcFEKfImebTIcDSN++hC3AVLQVPtv+iHu93mio2A+bZQBtG4IYcxEP8P4WSJa
MN+Upfs8ExNDElJwIDpFRgUwWffPiqz5QeKqHE4U6vPJbWwrIlsAERioR/h6T5a6j2ZwPu4FjvmP
mycl9V2l4gYI3Oi7d5QCcYdOqn6SdQstpvzos1IkIBarPbOm9Wado9twKxbtCmjuh1j0l+wykxPt
aM9vv5Tz5hi9j0NPSwWROcfrbmcnmqoMcapoHSTWdKOb4Sq3mlX3mlLt9BfdQ1aFStPH5VLsQuyy
Zh+lg2KrRmSI+wWDP68+N0ufKC1feRLnxfiQEB0vO7OxgTeNwRDL3263wjoj61RHZxH7b9Rh51yl
uz2YaG4OVjVOCiE6N17Qz4a5itQqeji87Oq4OH814/HfCZuoqugITdeU7LjO4KlJznVKJYUUrBHK
BzlcCFdnsmf393iiojwjMGmWjdIG2iSwg+zz27pEm+NxrIrqj83+0kZOsdYBhsu44MiG1uwQXqik
QYUNEz3jPA8QQxbM/Ewb+N3apkB0agHGY6GA0VN3+RooL4RYmCbCMBvGjmli+Lqy8KzNNFzcS5yY
odQLQz+sIFFCAendtEJ7tbCDsw/nP1qgTuxOOVSxGrWQkOmmtAJH794w9muEO/B8lpKd8+/kjbCJ
tfEFqRCkBMfV6Oq6JDzVzz/+wZOqW4wVrWKT0Rl9ieNo3jm5ETsxOZ4WBzwXQmxMNrsdhkngD5m2
qhPyh2xbHaHeeuWaX6ulYZwlE6NOTEwE+qioTyH45bqBS2KaHCxMemEMYv3ZGogq18+MntCIBnTp
ro7n9itauFnzxMQEVVS2YgvRKfGeZMoRTCzgMdmiTdL4MOgzUn1H9b8IAW9NzZRwI+7VALlsCGXH
kSqc7TmmJ9tyTGvPo6tq4eouLXFiagIvjDSxhqnZbOSWFigQj5Xo/2Y84k4Jp6wRlVSooQdg/bP3
5j3zXzJqqMxbSzbHpYv60/744NCm0LudxjEyGwq4L95WOoR7zFbv6pdiy+mf9sjvQE4nvI/bPY9R
/L1M4M5vDcV6A46/PyJ/hJ//vx2eps0Ct+WGetRX3uAIjpOE1NpiatczxNNjUTOtSfebPLFDVSJx
cldjk6GhDGE/TLsjhPgU1/XSWZjRPH4vqcjvauu9yIk1atDvFbGJhJglM6MD8GVZG/0MK8romt5u
noG74+raG7Mtl4oQP52Sj855YpCCwJWKqMJiwTypgymdVox+MpGcrK3cIejvRd/yWA9Clyz0aKNv
nlfP9O3tFa7JQN/2aDF6vPsz7eL3WzExVKCZK7yMxSsg73Ljk0HkYnNWY1BkT2ry9VjYkgc4rYyo
bFZ6fYl9D7+BeGog4WYCC8v2LS4m/J+3cVxR2SKZoa/oB/LBMJSPP2Dc3Ue7P3GIZC+skz4Q8ah+
/gmXqAxmCkz3WzmxSqWQCq3b4mwDqC0BPpux/zAeL2AhWABjwr3X3g2V37EDLJ/kbsychKDVePIo
xkoYlA0Z0tYWgrDqFBAj11YsSS4LqjPu0K8dBPqhzKLADoRK7l4+69SuH4D45LxJttKn+AeoUQsS
Zt2SGwkTx6fohQo9AZAQekc+3ja13jNUYsjL452cdyBv5EzMDhClFU8YcBdZivqjYT29vnJ0bL6E
r7oUsM9fjRthE4MTV+BzHsOtc6WRIjuo3018Ab0z6RKjPPebGg21S+jjo+I+OqmJpdHUvklKDvvo
f19L0M8w63qJKGo+Vr5Z1sR4FF5QOlysopJLriMM1ohfcbpcRpCkheNauncTp4btKlcue2zgxk/0
YSPqg6rri17q0t2b2IeEDwOw4Siju3jFrFHHkuizMwCP4evf7UoDmNHLYj/ivEwFGRVQAYrqFLWC
DTQ8RaInYWZLjw4whHiIvtsNgpjV12LBf1Se35fiX8Kmg1uF1DBpGwYSogp9p0cg+NBVQoFdsShp
9okFj8D/Lms6w5WrPce7ri8husAgkkbS6yKO43zEeSNjYir6AhTWEu/8pDDeG4+gecLiyRrgRJG1
cP9mmhZg3G9kTcxFOoDatncgS1vtdAF9WSZvd0b8tq+XRsWFec39Z+smxgItIeCo4hlYQBzSWJp6
P+xqI7P1kprn0+lkaTQzttb2rd7ugWKx/v4GQuDinMl8BHqz4okB6TTHc50CF1Mzk3GK3LHN2uY3
S02EMx1+9zs7MSKhL9Z14LhQgE2jAykaAdqI0pFskA9C7WhNnxN6POpLQFvzns/N+iYmhWubyBF6
rO/lursqZr0bjvvLeH3oYnQ0Z73GNh9wZbMi8OwnJ9rUTS44bSSdyzXKoSlIjZAeYV58W7zC0YKz
+bXRHz9v4y9OFR0MHqBQ4JEbFafIBi6bZ0URC9JZlFNwqfmkW2rjGb2ZqQTQHKJLEPU3AMxProeU
uE6qsOOaSMaRgtAP7u/SGzbr7twKmdyNpvYiRm1SCfPpRH8vP8I9S6+b+Ht3Bb2zgFSP3m//Dfjb
OTN5K3ZyNUQxlZ1sGMXuKt3zx8H/ElPPzrkipW4BDMqo6BqX8uvxoc1mSW7lTt4fMa0Hpu3j0Wgq
WO8PWBIwJbfGBbh2S07J3KW8FTZxV9lUraoizqTzUFM138fOevjwIkvTlxApZjXtH0m/nNaqlBoH
ZJzYzit6oYXXcLtuLkAfXFrRbJruVtDEO23iUPLqUVCIShAQhE3k04Huaz1hioE3pWUso/EH/28l
QB8f/v9NEj0Q1UqsxwMLCZAI0eVNv7+WUSgWN3Dy+IAAvIlKBKwQU+hX1VJQ7lbQxpVtvJMbEF1f
2smfoc9HC5tYrCFwa0kAF9kZufrrTkKq+sqs2JwMmi7/ofrqZcSq7df4yzpi0vZyWRsDfU0iNGVT
wNssfc/sU397shNrIwh51/QCvgdVJzM2Uqs7NcZKaBfDgrkTBScucJtQAQLFyeREC+DB1V3cQhCT
kJ125QEna7qoDzwvKfuc43craXKoYsOoWlBD0vAM95mJqEI0s4GlQRsozOmYyCa4TAsmZk7rb6VO
Dlbj+1jp8k46BxrpQz222Aqps+EJ9Z4RDYtH9vdrqd4y/ub0MoHnQkVjsgRc92mnUwOq9KroJel8
vXKAW0rR8Eg44pmSpmervNAdYkjIxB5pvYod4IX21sKilz5gcqggL4WbyIvSGf2Yzge4h/lzs2I9
6sYfIkvRX5tikqDPLcFfkDz7gN0ufXLIQdExTBdh6Ump5y+o0LJvGt1ua6Se4WoQxXqlLPoiveOw
xI4+G+Deip6cNBKyrhx5EJ394Y2uOIu8LaPVvXbQB9fq/Jv6pmmUdTYhusWjdYqZsoVdn7vgythV
jEPnQK44WTurJVj44ClIRAPU67B7SU/u0YvI5dK+eqhrfj2WNwP4piE2+0feZMFxjHmOWoG8TZDB
P/c4KusNcTAImL2inRn5797cApdZ20pALk0Nz+ox+rUS/ovJNg0th7wo8qByHL2w+1fBbdlQAnif
co4wt8SKxFOOrSmtq7G20q/az+NRHAgad5b0bEa37+RO3Ie4UDwH020KwnHgUgM045pjpPX8OUDX
TqItnv8kQP5dD+/rardi7G9lcVZs6QsmPkUO9rg+4fEF7kp6xRjyJ2Zajy9XcX3dlOsv1+xXC4c+
d8vHyQAFnHzgb8LMzv1e9xlwNWK0iZ3b8Mk/8zoKOv0mNsc0zrHceJb09viW/WB1TIzZncDJEvso
8d2oYXDL0NsNJkKPHjrdX7GNwVxi+2P97Oyf1wbxXn7qS2gaQMtABcDqEDMEC58yPnqTTxFB14mZ
IcxmgiZk8iklGCw7rS2Zs+qaYRcTUTmrnwVjFf6ThDklLlu3wls6KERqv+PUDOtj0Oq+1hGfzUjG
f+TZTgoKEsAERkACXYXBtgWFXHJoVNp0NhPVlFfPBbP3BiMH7O/feKlfdC6svl3CT13kxoHqs7Sv
MrBxnrnn8luobF7zAPlbazuHM7IjY+cOberz432bcxPvhE7cxH6QuVaNc+bMsHoB38kMvhjOkDYD
3BmTEvVAuR17vrDoZTkudWPOhdV3widvUeTFihdpWHFSo9n4OYxY3X2ShVOf6WkO2mDmxCcLae+Z
7m6oyD8XZQoZkQtqLnZqxpwlnual6aiU40EL97fZfAIyWPibF3b9xyF/FIkMImxiHnBLj8HCXRUn
xnmIGEy+8dhzgacBT/+eDmNpMjM6xsAYKfgoVguHPO7jnXJAKzCXpIIwFCz2v6DN1FplGbbonLOr
UnOX7rNn0QhMRSER6oV7gzYGOnpofFhQyp8b+0ju5HIVmRpIHg+5JWdXr8UGRHIAkS+psEIiRT/v
WBTUIpNYpWmdE920XCuA+xx49nNkaDKaNxMrosLT4934nYD+2Q1M22AjAM40NZMSm3ay7PDOOX/R
fKKWIWk+UXz6zGO90J4ZtiZytuD7/L7pE5kT86Q2lZN4ooBGa+WPsNGOEl1fliCvfpeU7oX8ymim
wA7F5J1zRpIsXuHRU8h1k+mNZ8hPoYVhG/VJcQwJxMmABTLxAqPI9w0YCX74j2/4+CVorQejtCRw
+Jf7l0jL+ybiExnLFRwU/A+fhxFQOij1xMGEzdrrFm7a7+z7ROBkf9lcKry4kZxzV6yqCs3WzVe9
U3aDUez38Rkm2/SRHeRXC3J/+1n3cqdcG0mTJQ523Dlvwu/NNdynJDZAFhu+O+Zr6I/NcugyGKMX
7en4HB2fjwt3eVaz/9loZaJhapRGnFCqzjmVCFuSiiWVwRzjJ3g1MNiPhf2eHxkXi3lV8LhqMkiI
Jxmo2q21ihU95rwRLecYPCVbx+hJYKCniYprwISjzxSkGK41YB7oLW7G+jxmuZ6/H3/Hbz9n8h0T
nxLcuWqacowDOAErzEFebfBbGuq+7pvfgVHl5HsjG49l/h6kncic3GjVYzjQBbvMWQdBpW52WzP6
czb9kJztHWnfRYF8yOaK36z71+NqFRnKx0evf1zg5S55tuNVnhpVMN6jvRjse4gnJq+H5uZu6fTw
dDA78uIiCTicm4N3jfciDdeq1e5ajqwjo0QoKa60dfUerAu6zjmiL021zVq120+ZZCJ6oSsYp8an
lNFKql47lkrCpn12ORJ0mLZn7MeHwI1LmyxdAzQnYpdx7Rh0uDcrmdpWoB+ClsNPqfewo0YHogvU
pDwUiL4eC/sVsWmgGcJrqSgy6A5B6nkvK2aVONVkXDKpoj3w6ZINo2IWaq+dH8v5nej8EYQJSVDb
CTjViaDKD+oiVwI4JESPT/V7EyK9Kh+k7w9ej4zmskLKX1kEE/idRboXO20abEIlRcoTtJ4ZUmbY
SzEg29yUTTjtSxRLc4ZjpO1GQIa/8XBA7vcy7FotDVLIasbejmOzMoVVewnfz6O9IGjmAfWX8Sy+
pgfUq9BW8wm1aTc1Xeovnnv67z5EuP+QVM2VOk3wIblMxH2grWXH4GmnHmvlT0XjmmTtAq/B7+zh
uM83a5+oa5j1bDeEEPmy2XV69mWa7++7zWazyoBmVx4SaLFMD/3fc5mT+mLEZ27MCuRveJ6T5STt
rAahnCZKAjiRMal0vwEcl4YowEjMOXKNOgN+1YZ1D1kFUnOz1iw1onK399+0jraNVWrmwlUfjeQv
/cUTgnQpmiYwfzyRnmmiV9ctjKhCnF2CGSWfuoHemjwwfb/SkRNkCeJ8dsE4AhlTyDwn/JiUm6Aq
CZgwTGsF7LXcocHWsmmy5AP8Ku/i5yUNSQ6EnqBmlqd7mjlu19e1d+HVPZoMaBzYQnjMmKssAvw2
MRkaGzLgABz3JRHe1I0wUGxwn60lfiMFxqA5C97mrL5hnlwRMFkOSIIfk3OzaNDWF6mPno7LwBy9
yu7yo9heuu61RHYvo2pK+fyF7ysilNeG14NBMZqBDC9B+6EotMGMsuKmujCQLPrLtNTXfDqkZivv
FEEHS3zhV0v+4ug5TC/GSAoOingRpKLTVhpXyRyQaDfuRTAVB1wI0VVU4DBWCRlqIqZUFYyksHKX
9gjR4qfIXXApfhzS6QcAUEEC1zkPgIhpz6FStXEZ5ZJ3iRPU8J5UIPDr8OMSu/2oRL39GIA8rZcv
Q7bj8rcqA1CGDGR55TNNKVpXgjzQJTMGSoGpVrQWxtymaKTMx3DKL7FGOZew8knUiG80vcFKRqyY
IJnlLGerqVQzu9CWX7OBDnvfrh2CCXRO09O1J5sOJtS/HCQiztXOoaAcCmIiMKT2de+jBfeX8/VY
RWfNlSZoooqWpvFWT3wrr6wdiXVk78IE1DvkJLjyVF17NNJNIMJTKJBuoB8xIU8HUY9WoW5kp3Vo
figfK8WW9MrUVq27mN6ZeSQV1MqAYjLGbMAymRjumPdExe1F6Niw4zLiDzR7qhWWSIW7yvNds/Nj
ykQkfVZTPWFWkvNcdKQ5VTKtxSXt+m1S8C08WAjhBiOLP3WDe1S5kqEP/EuFyeTM7jk9+sAJ53+l
wOzDjmThuXApz+mMtB79oJaUQUN6lBRc3+Ajk7E1iSahwTWvLbPkHf42Rkgw4w/oEvwWVKPvTWyc
BXmYtrF/8Wzm6pmp81QGK/a7ROi9d3KSYag6JSHzZ/gbh+8Bu9MCDAuwK/4/boLW8B0irhDGq0FL
Jkz85bTr5KJqC/8S9U/aM9RH2sYXlBnq/sjUPlB8zOKvjAz8oLOqlT8rzcK7OxOZAWgGFRZufObA
jDbZCJ+Jh4LzmOCSo8GgoeVAU4Wmf0vnNTWYftPmQBTZNqSo93BXmeLUpWbuGq1K0k/3EEo7h4Hb
Z5bBIThVBZUWkhCjU3dvb+6/brxjNxa66LxyEMavqzCu69HAx8MEEzzstPTksKSp9Md6PRMgK3gR
UBEQwKQ8IrvcC8yLoe6rwYsvAb/NwIfxwTpGHeg5u0l3jmPCxPhntlhxAvEuaUCHnLhLHQy/E5xg
2gZlOIB5WFTAuKkb6CRFwDZCmFxqKwHbzZPzhhYvWFe9fa3t6MK6C8/KjKLeyZtcgVgGybYTQF7C
fmt47tA5+XhXf/sz44JE+O7wpGQQiN9vahcnnOJqSXIBeqULQuDv9vPfmE4bvaLJXbmTMrkrnIOp
Stktkkuj2vWx2whmtdHWSFa7xSrVxQ1TL+jOeBemAgVNVUCCgI4WfppUQL9HxQiCl16c4rvyzK56
adLt452bCR2BJXojY1z0jQKk/siNm0NGZl8rnrDBRj4zFrspelSlHsuaOyURwRXMtSJKijbZP0eL
Xb5qqvQCX6LuDWS7EuCOlwb3wixOEs6d1a2siZplTR5E0lCmF+VPW8DuEHbjedsweGGqg3wta1o2
ZpQajxc4k2eF4wn/VsbkP16lHySKm80M6lxINF/JLh445Qc4EMo1TOyGMUE77AnbptTj0GCfhO88
Ggjy2VV4dusVc3S1LSO9+1xAeI7k7kpFO1ZLpEDnYxolK0W5VsxLXdpDaail3fjItqx7eCYY0evh
JwY0rZ+dpVzp79uHHCUer1Gt4E5P4+EsERrPb9v84vm6JL2nyU6sFwKR39YXIpBDQAZB5hFxj+7o
zX5FSekwjjbkF6B9k657LtBm4J/YVlr1dnKUT4+P53fJQVMB8CbIQJeC34DMxb04dMMJPcuW+QXJ
0KYmCkcb2yssr97LdqkXJ+4kYTBbC0P4m19ybjFLyjbaoXuFxgdAmzVk7+CvTGEvgiBuY87vsN4O
zXaARHOR/kfncEuanVNS7aleZeLCi/Mb02tc9Y3QSWpS6VoW3ZsQuuvO/OXT/Ayeo0GPNhwQZ9YV
BjtMgyoWQE6eJZsGzerxps8dsTZGE9B78I5NlT4rG0fg2iq/SIOeOaTtVCvs0FWsaXry4VdUKln6
WOIPEvOvXZZ5LBoAIBxwA++POdKEysnrHhxNutCZKeqKScIRjjfU7/ylBlRRTjQjYajD6lFicL5Z
p6QV6XBCnw3xN71ME1TePvIAOVy+1+GZRRg1KkAa5NEiooNLy6fub5LRDi0jtZ0B/dan9bDrvFUR
r+RPvqQNs8ozI0Nssoic9Zt7AIHkCDqHhSkAaZteIq7jfXVopOLiCYStIhoVr0FM3dwswp4K7buf
Wqzzonlm+NZLp07UxfZZ+IsikyQBtJ8mGhDcTEE1tHgVoLxTouG6sBu0UfE6i1AUpTBlpXW6p2xq
Tk81E/9RQj778SH9DN9NDuluFZNbyeVRJrOSXFww0u5ruoKGI2UnAJVr2Jbfwye6JVACcqzkL7jA
3bdBtYPA5BTL6amirsqAhsOaZ61e72U9qFZtYmnDU8RuRcZIM7NwqHeShEP6pLz7JyEzfOHVbcEo
icJyb7gH8U/lGEq6BUei89oxm8IS5LWsHRUEdX/zwCpinfFfQs0qw0PImQOzckKTl2ixTxFzZ/s+
yIywyanokcHCoISHX/HWjEQCmQoQvy1zgy1MrqF9++R91p6eazxSOfjzqUXvqyctbOfv2c7JpRjf
wxtL6lelIBeqWFz4dWDvmOuhtuKcRMilWawO8E6PyHBtyfA3A2UvolcjsQrLN5fK/9J4bNNjlTE0
AO8SQCjcTzRw8x15w3gAJlOLi3Bov5U/6T7fV7ZncgCBcM/x1kzANXPo6WCGe5coO8kK9mBQRXr+
EpFXCrRLUBKx4CDDrCFLX8Dle1lJFm/6h2AhepxJQarc7ZdOAqO+SIWwZJTiwiolTcrvcVxbfk5O
koVTDU1vSd5v7+de3iS9nGedIBQudoY7FGaJes3IWDsAFkTVPdOxHZPbi4cI3MX1ggWeKdPcSZ6W
I4WElWPYDNyNY/jibhrpNLyJu1alZUnk+m3obfgdqR6E61TC1eCfH6s6P/Pq3e60MFH1NpQdXH/s
tLbiqe/SDklndANdXWgC8U3U5HTBTjcJld4cWq5TI90I9tic8vg7/o+7KQNMFsNgAOabnICESmgb
x+N3bPIP+VjSbpPoxWDyMqLPDdSFHfkeIztLSP3NvmZPXa7nSLTsqy82oNofZRXHMZHWuZU2RhAS
hzAl0XLKANmoNsdbEx7aM8NZ7bB1aKXHerN3eVJ/BscGRmQd6o6ysKYZ9x1nqwjoKUA3Ba/8lKJv
9I1r+0iLFb+89K3udXAev+VUo2oSrWp+y7I5DXJmXyj/cdQMqfChkFNQNSRfJieqsk0s+ZKDuywa
TkTql67ziPLubdzmWV5CdJ2pNo3SFKSpVQTNyo/tu1ljLvJoyWGC8uIhu1P+9SrelKtdkb6iMUjM
VkPwR2p8UgmWD8aCmiYRv+BRzKruzQdMcnGBV3stm4blRQztCE2icLvtKrTVctMtWImZtN/9WidW
SR6SwhNUrJVd75hDcB5M9uMA6CCZxqtqHGVDxq8ax/bpaw0on9hGrEYimtDK+MhIbn5H9grMCXiq
qGsuRVUzEcHdQUwUCBODQh+L48eFNpet4kAkcnd6rKW/AaPwkilILyIgwGzKLy2VExlpz8r9udFB
+ZZL50haSYc4BP6qcpH7TV5bTGYqQBJi0DGxyyvkaY2qe+uAi9hbrH94/EEzGZvxgxTEdPgcVGzG
TN/t9VPdqG9knL6CJ7z29p3Zwu+D11SBA5TZDqDwkViqamjiIYzzFFHpK1onSw2cc3cQoSVQGWXo
HZCV778C3cpylksV7iAw++vcdLyXIf3jlGgwcLqFOGVOFuZoFUUZ6YLFae4yz8KwbWWvuqAfu/oD
R4ZBhhvJQtQfkPle2F5+xmNQx85UNKkocGonMaCnlE2XDnl1EdqNyl3VbwaYw4oC8B8SupYglVR1
jbwM13y4kF6Ziwe5W9ETvebkLM78JKsuxR/uMxQEKvS6KNG0UgEe5dOS1KKePsuS1e1L0acJugzS
YqMuBdozJWB0hN1swUTp06RNQWpcVhcwC9vn4FmCmXtTrGcVyeKDovMLKjZrUG/lTfS4ETM3YznI
c9g1yAZDfpeDYzYLUHE5Vq2t1pQLCctRpVkpZ61ZsKaznpfGCWPf/c8DMjlxTRiclKnq6lLHKKhk
m0w0xJw63S6rJKPQAlpyGAPIiSOfF+7a+MtT7/RW8uTA+6SWuRIjRpegbEmdwClWYhoPhsuiEvg3
LPWh+kjyP3H/XNYbXrPd/jWuaPf2+DN+I8CMpUB4yAJsCssKPw7TjUUJOa+TIgUb0MMJfgIKuqjz
Cc13fUC0S/b+re6PEmo4vsnRi2THG9UIjJqUK8nml1RgXPGvHUGZTUQmeEStHLXz5lO80K+FPIVJ
b8L3ftfkBtKM6pgZ6VuQaQ4fTLoJRVvxqH/lDmqrp9nq8Wb8eH+/vgCoo0gQqHjdlcmZ8CPtOl/G
5YW7pob01CIhWPEREVmD9TeIU9DiVFroFy47s98AW8RyIpTkg78Voq11UaAO5l9BuLvzXCp1VPEt
tA827fHxV85ZROT0/vWREw3NnJzXAgnbVKSkz6mP1zXe5BnKtC6F1/hY2O/RqvF+aDyYDwBlj2OZ
uFcSF4PftCzwBFIAZMnEHjAvgEBT76/hubc9A6m/hXrVrGbciJzcg1pJQqBXleWlCpFNRODqOfsk
0ANlIRiYKSDer20MFm4uXFEHKbjH/4ez7+yRVEm6/kVImCSBr5iyVNvqnp75gsY1nsQm5te/J3tf
PVtFoUKzunN3VxptBekiIyNOnPM1NgtUI6XfoS1Oc5G199AXsQdzqa+B6CzzClBK35/XxUUUiN6v
lnYQQ16bzoqMG2XHmzfzoDz2YebUE6wk3WNmrFyg4jK+2dMXlmYLqEx9aWURLLUFiOT7QtI3YVN9
uz+chTKOmMr/jme2ZqGWKJyATO0NKbU36Rf9TKpdAQyH5tPCltk+OjXBSjJxIQIEVz1RFKpYugpd
jusp7Po4JAbXQU/dRl4C35iW33VtZY98PUhn03dlZeYSumAwY5BkNW/9YXSI1/2tBBd26Xa7ymvd
7Ck8ar8GJOUUR95wJ8Z/ak6/5568H9AHOzykr2sI+YWtg10DQl9RLTPRg3c9bqvWkblNpOYt67/F
BqS2+TNHW2q80fCG7vnwv0zzhbnZ/unjKKsmKWjequJvxyCuYv4q03jlOCyuJUFDkFhOCp2V6zEh
Ak+mFtK8b53lpMFnrqGbIl0DBC8ZUUwTN4usIMGvz5ayVIZOGpOkewsDLyRQzG1Bdr7WVra4YQD7
QTsXyi+qOb9DpJoSCZFi91a72X5wFZf8jcBBOqEttUabpGfuYyffm4/pHk/G6AUs46A3dLRHQCs8
slPd2v68fzYXkD+A+CPPLyPVgCrvPA9m9YFpVYx1b0phV9vqTfkld27oWU6zaZHjMhwkpdFwTGTQ
eLi6f0TjlbEhzpGjMWywq2O2dtEv7eDLD5qttpFOVleQonszlJeYOiw7Sv0hTmPXTOyQhDbgaEhn
bHLTVrX+MH2oWwqxjXc6rrjGpQsAAkYW2uJQAKE3D5lBGWqT87p7O+YotIM7bM8fp53xMj6O6IZG
cj3zcpv7bnlQTvXKNb7gl69si916cfkEWmXyVMaqDCiqT8qpHdjK3S3289x1QTJJAN2gXmIYM588
TqQp86nr3rQcQLPh1JbHoNtlzRMJNitbTDiBS1OWwOGghxE1DqD48D+uBxNzxTQ6EvZvYe+2H4Az
AZK1BbCiAPnjCY2cox+CjcZ0eneHwuJ94zd5J9QfCPo2gEwCitQ05qjVaWBkKrOKn1my/5hwxNpf
wSPIvnufrdwG8437ZYmiSghRFuSA5iqfPOsCliVqd+4yW+3zQ9nLpyiBkljUPifjHsjZlYmdb5L/
GARZoYDNoHlv5rJoLKtJW5vdWVKRD0bfICfNin9fNCFw4yi9A5MzB+VASjwrUivm5yxHpVeN0Pzy
j879axBoPgT8SLdQCJ898agVSUUe1/ysTHQjWU+VltphWK2M46bsIMwAQoKlEX2OsqVd78GOdgqf
hJnapdvaN7fmwTz07+Yh3Clu4Uqe4cXQtKn2imNt2b586PbRTrV7+LuVDTm/aMSXAC1HZIKyGFi/
ZwNWJrOZECzxMwot8Q4vKhN0BHYuQS7pGMk72VfZvvvFjg2qH/9u2rSQl4GIBRIz+I7ZJMhZYtZW
OpwpKgmxN54Y1OGTh+4lJa96cybdnqsnqj7phZc8gGlvxf7c5WDkJrBVSI9quMShXTQzb5VRlbBq
OMdx5FQScI/mG6pRDdk3xsrLVRPree1zhC0NjR3AcQAfOltvsydSH4YdbBmyjavVSp4JPxEU6yT0
NMOfo/pl8NxN8IKjxjYnkcPbP0HjUa22x/pb1BzS8r1vjhl63bVjqmxZ4QWJXbYOVQ6A4b4q7YEy
T0mBdqzI2t1z6zKvP3+2Unod9FJtYKpaY6+iB1axUfELX1LrM0ttS7Mzy8l+/C+7QwGolgBMgQ06
25hxRII0ivhwTk23bXaNp3XH8sgPKvHKb0x5HcGTZO15+qB/74AO/F+sQ2UGj2tEItY8cEWvf2vI
Uzucu/qFDJ1To/94DGwcZzsA7FFTbLXcFWaNPMxeSjyFOax/V8xh5TvExF7vGwu90LgS4SUQbZLZ
HqVAzOBhOchnuUwlp1RJjlhzLFacgHh9XFkBggNAazD+y+gTQRXy+iRUTJXGAS3Z58xMbS07jeOm
l5+UxLs/qTe9ujhtsIMa/JcdePFrO9hGQRrjr8/Do/XKars5DPvGQTn4HPimZNehzQ+573/v9+Mx
OsTKim+/uRG/zBu4eAGkEinTa/Pc4FDWYzCv++FwinuvjL9zBeVERQByp5XR3pQPv0ZLEMXCv+oE
CM5rc2NHB7xGYE4pz5WyM6pdU3i5Bh2mxI4bw2mnchdBRLnJy1PSdT/jqvkJ/SsnGbfVmptfXGHg
JinFRsJDfjbz2pQWTBHfMtQgLx6y7ZScaukp1VZHLSZxvpcAj9Soij47uPfZJE96RVA4jZWz3nhk
fC7OpHBM6SV/UUV9P8Ibph7dsHscJMUGiMlN03wlZF9aZjQiATujIlcBOoHreadmUBp9mSnnrP+c
rG2bPasdTMpgn8/OeiWvhD03WUmxzphXE00h0BmgN9cYG4t0CAwZRIPgQ7Hfj1Cw+fH4uD/vOaip
/W+dC7C3/RqhiXL3/H7/SC2t66Xt2WznWqNaYSRO7vDQNe/1sQLov522963c4PO+hmjqgLUhuBM1
pusp7ZI87lujUM4njA3skGSLdw7k7ewNc7Yg+99uUzBE78+KnXqTDTa7N83Dn5+i6360P1cphG4e
rv/5IMRQYPXBUs/RUdwIkqyigXx2OSiVmXP+cfrx8XFKncnpNv22crOHenvcvb4+PDyDbevb/fm4
KTwI8/BhUCW1TEgf3nTN9gAjD2mjnI3Ga95y0DVktHY05N+TooLcoWariCCf+fQ9N4qD9bRifumM
GUDk4VIEWdsNB1c+8hChZa2cNaQ0M8C7610dZcArPVv8x9DnaFR+G1Tda3WIFaau1p+rXCih3f8M
4TPmJ11wx6rwbhoBMOB6UxhoS0ojMihnlW5Y5lU9qto/y3c13fD+LUYwc9/cV0l+bg9QfDgxtFCi
mjfzYXWnm02ZKsqZsodUgQrqdhos3MYP0Idve3QATPpOy9wh2FiB25RvyTuB4h1NtwM9a7lNQ5/q
zgDxoWTyZO5AHy6vfwHble3ZcJqawh5zr1wT/rupGYmtguASiwWPhPe7ej1L49CC2aPG0UGsEH1M
xxhFMbJTwLD1+gkmxPtztLAxDFQCgUsW6r83BCrAvaWZBE3as/YBZDo4qP/e//2FJb/6/dkSTDSs
Ci1uwaH+B+kPHb26e3409e3uvpmbyFzUUP87jHk8YqG0kvARw/iBN4g7ut3K+V2ZpjmwJjfGsKok
/L7iBq51Ur7f//ybQh3W/Or7Z2ve6iOXKcfvC35IA//2D+TA93YUO2zF1sIFcGVq9rCwtL40Sgum
gtOv2NNPyfP9saxNlQhQLzI/ZRzo2ih+X/2MNqjVr/bZrBkQf39hIB7TrtPFlkpt9KPZk2+i3cjt
fPTdfwregXVWuJVN/EXZemFxCqKiB3aNQH6ogcqbZT8qNl5gAIf8BpbOGzfDw+5zDUS1EJRcrZPY
8hdG0aKo1XmOYUK8gjrSz5358uf+Si1dSvAxSC8hPYgX0/yNmUq0SQchnnWST8Wr4rADt7unBCJy
x36l6rVwQK9MzXZFEseDQYoRUm7f06PhkdhWj2tEq2s2ZhvD4shWRBpsyJXTOHb00K1NmLigZheK
idcVHgTofMGbfHZ2osyQWylTxNYDos4BaGALitrRXrNz83oWLWQXdmazBSUIlUi4Rs8hytbk5z7c
a9v0CRDahzWWB/FL90Y0mzMpLYO6iDEisPEHK0/RxfW4GMUsBsQDSWdpgt/OGxvY2N5fzQetzdPs
jBCm12Uj9JTO0HV9AXScbDT0FRQva4dxwQNcLYg4rBeHkQLWXk8RDB3Dl82v1NG83l0JjhbO+5UJ
8QkXJkId3QqJBG5/ejiFx8DlXr+XV67JBd9/aWMOsErAjkoTUCGe45dum71b7pos56IBhNigGkKM
bczDXCMJ1QDAKoQTtuKGAD7f91hrPz97IEOzqGQkx883n8kT204jpNHvW1iKvoA9++8IZjexGShq
G8ABiIZ9ZmNXvQz234O1fd1lKwu+NpiZMzFGVvABmc6zqyN70jnsvDKUxdMBgVlUHtEPcpOkydI8
4p0CPntwuDI7tv82rrqq67ZwG4vk9/8ZmS1JW4wVz3oYidzSs/45jSgc4cWvz1ZDNiq9Gjv8OsNL
WXU2oNvRIVK1FgXfFPgRf13Zma1FmMQ8bQrwu7tQBX5+L/b6Rtkp/SoZ8qIfuRjPzLH3k9bDaWE8
InbJoQh/LrfuyrIvut0LGzOXjvWQWZxgLO/vSMsD+YF4BVrebWir/vPz8xpU9QbbN587sc8vHJdF
4zYYcLuf493+ZLw4b6/QSDp+PLj+2+f9oS26yIuRzdw9m8q6j1MLoeVztiF7fwKH29pw1mZv5ulJ
lLLEbDGaZN/YsX/4fL4/hqVQ/2qrzfz8iLZkyOhieU7H8KHYn88vLfge7BUzyxvNAvkZqCFV4PCv
F2VKzaJudV0okxbojvyLxpg3tsayt2RE0VFWwyUPVrk5uo6DZSQxWQRiXcfcjp6ClxFYAOx6JY5Y
cpSXZuaHpkSH2dhBEcHcxju81bfhCvB4aV9dGpidmKAJDamdYAAomM/qTf34nRzGtWO55I0vjcyO
ScD6dhxkGJEz6DE2tvbM9vRROYRus2P/wz1/aWt2UJIKXEd0gC11q/jBju3XwvnlJUEN0EAtDMiL
mdcH7xFYnQfoe0wW+khtsk8mxEQrJ2Vpe4H4QkcGERkc66s978KxtJQnaR1oGl5AH5pbfyuOyMY4
pYOcKLzYEbKo7/+LReRcTGDPkX6f5/snORxbBlmFc2yzkx0e2LAdDvzB2QF5+Ky7f6RN5wyPa6t1
o4EhPCiYev7P7GxrjCxIAikxNWhRuLpsJ68FWt/Abud+PoPf7fMTnYf4p9mZwKbq4DRbi26/srHz
V8DlB8z2iwxNVG4wfABmetrgCnx/b930ZHj209PLi/Lw+hl5kfe5+3N/vlVxfd/YFRAVdM2KrpPZ
yS540OdymYjrEJbRW5m/UXDmlqBmPjw4noLlDs4J6nXAENuro156zX2BVP6/9dmx17kaJ60K6+/v
sH7cKKkT7Ok+3H4/oE3uFZy3sVts1wBui7HGpdnZakPVQmlpA7MBaMHMP8UBgqVCweX+3C4enoup
nS3pEJdEDmtYkan7KFhIBxvPSCVaCWIXcwiXo5ndl0bTdlLGYac5gBOR2af+pTvpmQts1fOfFR9K
li7nS2OzWy1t01bSMxgjJ5Eo6zNb2wVP1ssvMIz96L3kW+AiXBcd3wNGzI85fWKK4GAunbiEiFNr
S0/FX1CAhu7r5+Ht5xtKDSsXry5CxZs9jforysAo8Oh05hrboKd6avb/CfE+PrK9gSSVYZtbwQc6
7MRSnPd78jQqgKDLTpp79u/fKcjKIQNc70qvBdyycRPPxPY/7P58ioRWuCmcz3L7+fln1ectOx8k
/wFp0IHomINwNDXM2JgjCdR46nPpDxDDObNttIm+1ftNs23scB/8Lraac4gfwa/oMhct2/v7m/UG
h/3lAS8+YraLkiFn6ZThI7THzNfQzJq95qf0zTpVsBZuomP1tEatKHzLzToBpICaI7rd8ES6jpCq
3qi1spqQ0i156QhiKAeBVLlyDBfDPU3RZMRgkKMCHeC1mbI3GZr4KihHfaD5dT/tewJ4hgtwlbey
8xYD8UtTM8ei9pJGc4ORMyBq017/VuwjR6m21o9PIwEIU7VBs/NpbkKXrlAfLcVPl4ZnvoabIGTV
ppKcaz/2cPocioaBNYd2C4SDAhcuKRXgNEsGFmr2RqubJAb2yJjOZVPZ+vgtaV/HZFsRffttyABN
VmqbFGslq4WhoV0I9W8A8PDfc+huMZAx4S2Xz0dL95pt8Bu0QexxjaF74Sa6sjLzaxlpS67i3XZO
9M/wp9Q5HCov0yYb/ox/WtBVGNFqlen26sVpF70oYC3WddWYnbg055mh4Tl6LiE3EmTaxpremwi1
drTbhYVT8voVYOuGOIH+FqmblfN+O+Br67MBl23VDRVX+rPM3QndD1WrbQIW2yXZly1xqLGrU/UI
SqYVu7cXCOyaOqjMNLAxymQWcPTZ2JmjyQBLGjcZP0hGY09sAmqz9Ej6EI2ftbVJQtCHDUddh2aH
ZbwAyrttmRPwP223cp8thAL4HJAAio5i4Fi/7pKLCJeEoWqkVj2cjd8NeZ7q52raMekH/6QctAuv
uEO73Ro95IKbuDY6m4OYIO5VCKBZktx6ptJ4dWfzwa8MiFMmu3H8kFrQBO1N1v9i7pg89gpoCaXY
noqfIzm1xdvKmogL8doRX3/PzEPKFe9j7P7hPFXuWByNFBcj82iBZs/nUHkabTVh7ipO6iu2vDUL
khrQJyDFNG+9nLKeVQrvh7N8UEPHIC9GM2xDVd825Y/E/K4Zm4rmD0kGTv5XC/2IAzuVzT6d9ho/
aZmTV0+D0tttdNbGLSWPZlythFZi3Pc+cLZOPEJLWyMDAZj02kdpSdE27qKjVKjTymm8aQQGMhbb
8L9TMVsBIx0jCXSewzms39Pg1QDfM7Kg6MNPy41EzwaaB0dXA+wJU5Af6spRg5PUvCTKc529KupG
Dr+v7Ikl72QAxoeGCRTD0bB2fWvq8VSaWqgMZyuLzcEr8jJ1QpKSn9ZoTptCr/62wIY/1noVeLIy
HKUEKEmUsX/2mZmvJCGFL7pYB7Q5gDdfdFSASA5Sd18og8tDGjVRU7O69bNso1e7H2O6DXYN+mCI
F/9jTvjLFvoVgZsBEAmQ4vm4ITQ5jEHb+aks2ZliOVZhOfmGhOPK5hKbZzYo+D9AQkBAKjI4s8s0
GBo0pShq57cdfw/NMd9YlqStGLEWpg6ctxQziJkTbcfXy9gJOoGwaya/1pnEHaqNGboOCk5+ZUFW
tq6eSIX2MEDkLzsm6F15sbTItLYpp5lxYgFDG4tZa+ZkEwvSbriNBvpHa0u99ALdiH+YeqKcWSAr
oBkarBY9+01HHrS+Tzu3kpTqJa8LdLe2JbPe2RBpn2xk1W+9VadHAInTc5Gq9XPWjpKXhQHUTYih
la9cHbhmdxrLmFtOXf+SjF3+iJ4kMDomhiV1Htf66rdasPRXPgbxOQmirLD1omTPQTqRzCknnZ60
Uq4ib+QgGXCqOo4+olSVUWPjqCSjjb4fN+rUcGsLRFwGIlXO0vhMWBExwCmt8VSTWiKbKFalA3A5
2i8aJDI4i1mryeBjjbNnnktT8VDEEkRoJnkMWy9CUhEMBTnIhkM5Tj8mg7MfvdEY+0Suxg/4wRQU
G0lXMEcravNnkWRZ5TU54+DtBPI/9jJodb2GlcpltKai583NdaVKnLYtcDVnUdvkdtWp9A1EjkPn
NUXCgG9F49zPKGZ6uuuGEd0CQQcKXi4nVQ7O1qplrtXgweulVWIFNtiU+u9xEbJp32HuqK3zHrov
4xDma9jN+WNRnCV0uQrdTYhVg3xR+JiLcxurSdSo/dD7IEouBkcZOWuQaaV9tJEnq8/cAE7jpasZ
2MHyzIpfW9YaMSZEgyIu7xiWQqksDu2OUcl/BmUG7JCRgkxShUAKMJkKyB0xKzqhrlpSk3sZ2HZT
p6RxDqBbarQnMzWQOIpH0Aw4gWYIGiNcRiew2uVeXU7V7y6Y6sq1lKn9K5VhkboFN2NwyfZgEhTI
7OiI9kY45DjPpZ3SZXm3QRN/PWxbqwZCUcuyobCB3zRehqaXZVca9RAE6sM0QhNcb8KptEGUZ6Ch
vq7NcSXqF4d35kLQWITssuiNAa3czIUkIy+jgo6939PSafst1aINr/5K2RrYeJ5jECsJChQk5BTQ
JxJt/kQ1JRTKOjkcfDMJlZdJooNtWQ3dgBxKxt1QAYzbDW1iV4WJRzZ4kdwuMKQNM8YK7YwWOE5J
law1Ayx4UHAJ6Mh7g7EPwdsshB20IaUtyQdfQ3ba0QxI+GWUft6/CGfxKkaOlymmFy2gaD8CS9f1
Hh66rmFdTCafGvoGUqhOZLSHrqHIfox/IdG74rCXzIm+CkSj1DLUOYZ9mignbAplnwEZ/NgFBJI5
JTZvXo/8ieWT4WgQoPfuj/F2H+EKEmUKvETQfDS/JDKzMfpmkCY/LhPL07su3+G+7Q64zpnL0BCz
8ggQd+j1vhX2sGR4Q0LYw5jtW94MDIsayX6UxIYThqQ8WVziqMJyaeVhN3s9fi0fOjhkGS4anTLy
LIQzeiToajWRfVkPxr1Oi59qa/bbIQb1Agmm6aGgSutkilRt7s/pwpERNOjoBsUNL7Ln4gF24fxk
CTplTNUmfxgqx6pUTzb5ru+sZ3SFOyMB3+Vw5i3Qr9o+Zg00wSZIb5XBGhhsnlkWMyCod1FpQtUf
ed7ZdyDmbCzeFooPen7Z4QzhlW30lEMuowAFApQDQcpfUweuEgTxU4xMTMLRHBl3Kf4vQ2jnPf9b
xQZxOqUtjnknSydZnqa3tm/QgB3ltYtiRLYv6sHaFVVUvqIg3dpjMQabIk+qBzNk7ev9yb09+RiT
oIDSLAQ1aD+czW0Zq2WjdrKvDeNDqVbf2lIj/75JKbaphWnD8wSFlmsb5RjXkJ6ZBn8K2/akQlHK
xX6OfxlqZ+3uD+f2PAD5hVyAAvwnsirzHotc4zGLtFL1WVoR29LbcdfkU+6QoR1WzsOSKeTBkEwD
fxZujPnMFZQlA6IHH8kU2jtNsAX0+P5obkNOTJmopqAjWKCtZ24ZcnmReOtofi3H1VFtG7Rrcp2+
FEC+HxERAN/bUZBhDjR0rGmEbvx9+/M3PXa8+AC0xok/YDKaJcNqK6t1DVUrXxk2etqPdmBB7yH9
JRHiWqPXgNSGTOB/kfsND5lTjPv/5QNA046kJpKbkDi/3jpmbmpWTsUMkNzthtCDpK2TydXBINO7
Ir9VSrUvDM1PJPNR7hubx82KR19YZoReeL7BviEEwq+/oOpgf+QK3B7L+VutEHZIjMwkoLoIkKW7
P96FBRfRAVrlxHHRvtIdF56u14ykTUgr+7ms1Qwh+gTVL07Ixkib/r2X4sBrVJ5uCgP1JW1CauG+
/dvrC225moY4QkjmAGV+PVgzGqQAu0kG57BiHfUx5h52eYOYlmY/ikL6xy5dsb/UL0IfBSVKE+wN
1/YCRZKnytJlPy4SujOUojiEgZltzFDlT1ka5A9S0CMfwYxqLcEshnJ9c2J+Mc8qQSJWcIZem1az
wOxNjqFmauQEzHoek/GdCarPrkePkvUcsejcJOgtJ2uZu9ubVJg2TTwnxYU2v0lBhhENJti//Eou
RFCAfNx3lviEpjbgzE7cbO+v6jzbLKb5yqDY4xfbSouhWU46GLSq3paq76mZbhotf4SOog1itkMc
xYeiAqV+bygrtheOD5hoKNYXsRgeBOq16SnNtIhKlerT3MxdNQ0VVIl4jl2tpyumbq8yQgxC0X0t
yuzIOlybGtHICuh8ofobSJ+sBJPztJKYwssfn99hcYl+Nrz4VX9gDI9wuxi6g1nQ0xRkf+S4eWjR
liil1b6s4pd+ijz1V9/zb4nVgCVK8oIUvUAyYNbJp1qBSranT/eXeOHgEoTuiMpE0Ikr8Hrs5kiN
Mhla1dc19M5S5sTVj6TonRRUR/ctCZc/OzdXlmZ7qZvCPCh6WDIir5RA9YMyZJQd3+5bWRvP7HQC
9EUhCtirfppyV+anlrabQN+X1pqm1KIh5Azh4VGSAcn89cSBHc9qhqBW/aKxHvr6R9KWG7PX0RW5
AhpfMoQLFMoeYDVBf+AsXNCTYUB7tKn6WZK5Bf3JSrrTtN6TUmNlry6dAzwt8ZZD5Ra47plTtQID
XDsk1Hw9aYtdaORviCPWCLoXQgNI7WA8oCMAIxl0wa4nTgHgXgmzVPG1Jgid3uz6fZMp4WTXVO0g
jK5PHoVs0q42hcgKpI29EWEo+GOt9s0iBl+Z3ttBo6QlPDlq1bg353FsG0mER3Uq+02jTjZvpmaL
IlTq3t+Wt94M0sQQVsDrDlTwIFa8HnSaGrg9sZB+zpP9RINT23b7kK5Elrf3AwJYuEoN4g3ISszZ
b9oxl1I5mhQ/VcFqBrnjqtSRxZuO0CL7CU6xZ22NQPR2c6JsBrk8UNxDYAH+83pcObF6iyN/7ZOi
mJ4V0K+7aRHQg0m7yZd6usbvs7BaqM5rCOxQA8UoZ6dOQsLHZFONsK5Vi2PEKLRcaISe6PvLdWuG
oiyGt7iQ1AEyZxbOJDUKyLE8EJ/lBOJGJG22PQv//bwBOIYwHVBXVFaxL64nL5PqlEcNrEQkB55p
QEaHdbm5cqpvtx6sCF5N+ChBazI7b5ORF8HQasQ3h6Dy8XQENxCC1ueqadbAarcuHtsY1oSgFtpp
5lFZkytTnGSJ7ktlm2z1MseNJRfyLs9UbYsS8vgeSd3a7b00PtG5h3sWWXYQZl3PIlqIg7xgre7H
NUH3ZNQlCZRukWEmNmlYqP/z1kALPBid4fPhJPG4uTbHirErp77S/SmvdMfkU7fpmnaNFGZpUEIo
BU9R5AtuGFusMuVThf4C3wgLm02PVgqGk0Rd8UpL64XXO8g1cJRUdd5qnxMwYKptTv3YjCEiwEm2
p5nW78yARTurRTEABEahd/9sLQwNjQWCjBMVJR2dwLMJJHTgVkd0P6Uld80oQpU57Ut7VKx2xdRC
/AqUhKCbxOgEhchssbRRT2sSWLpfmUa2ZfkoHcGEQ3dUqTu/M+pwX2RRtxslqjmkV5NjPozKKmZD
nLDryAdKojKowggSmWAnm53AeOChzIOC+pZc4FUwHFoSeqT4TjMw5yk2U8CwTFG5sLX81Vh9NCzN
N+5zkCaBwgB5B/H3FzF8WVtyGEyy7kepgSbeJhpcEkGVDLF3uTLfi6bw1katEASzeKNcmwoHyZC6
zqS+SdFcf9S1ZuifkjHOoLQu8UFbqUneemnIuSAhTkCbRIkxx8LkWRZVBEIEvsSgxFxnRvO3HAJ5
5XVwOyhhBdGBjlohYpZZRNlMVIJ3lamv1mb9U+WWtsk0lLvsOG3WsBCLI0Kcp4I7BS50TnTODAD7
Mgn8kFYb9eAa1ZoeAozQoyUrl8KiIZBaoJgLJi+wMFyvlFKZetFwrBQu6+I9C4x8B6n4coVSYs5c
gsePuN0EOdkXusOcwQCbBAUfRuPA10OLfVhlbtkgG5ce677mh67X5WM4TMqhGKTRS8A7v0kTOd82
ed69VEq2J0mSOXIaQFY5qYKtKXHyQwb88VtSjuWjEfXU5XWb/jFQWlxx8wurDhVNtIViKUB8NtdD
NPoaT/+4CXwjDwOHhUin0lx/1bNVSPxtPgGH80tPEHBJ5BVmUXdnDKjA6mrgt7i+oBsjR9EHxV0N
StJCin9XjFZnyKdWUJehPILSZNqzd57qytqQ5/hDsVoIUBEOY0egJD4v5rBMBX9eEpl+YCaJWyby
cK6lyGpdM0w3VWIEOw71bTfNEdbVYDby2jF4iHOrfuyjPj1lqflO6kQ7ZnD8K8/UheVA+IJ4DD26
2LBzxTVZ6bjVdqHpmx0dzzREWZLlYfk8IdmycjRuL0W85qDyCPVeEBmhie/6aLSdyHIVZXrqrdyh
+W8NPUN1h15XaCj+q+gVptxC5zEoikDdB3TknEly1MKm05mRn5j5QK3aVibwWP341wtXlByQHUQW
HX5qngzGUFBdS0FnPhWozOaD8oeARc2hIXJW9y3dvAbQDoz6JFohcG7AozBzlVpqFVoUsuwU4DJ9
zNJYpF4jw8kCPTng6PDNfXvi+r66WAUQBQRLWDBUB+HLrpcqElrdHarrpyKXyeuINIvLSYdu+Kj/
OwWtDnRKO7lKpFkvqjwUK9ZvXluwjsAdiW74B1QnZqPtqqDV6pazE09DckoKUCGV6jBsm6j9m0pR
/MgiuXYiK1Ve7w/7ZocKwwh0BTIId8W8dqd1uRZOucVOQA9ak61pIVS8pCAIwWMO1pFhk09t/Tcp
h/FfTyEMw0Eh04y3Huo+M1cVQxSDF0pUnrqpAM4EEaWH7RTbZta3K7fubegmbIHFFTBFeGDAjq7X
NtELkLpp4HjSqz5wi7q0/HZAmKYwRXmaIjn6NAG4PwTtAHSaEcbqk2INxe7+TM9hgogp8BVCjQFF
RKG0J5biInjqzTAClKEsT5NS01ciAbYi64NALxhQ+1WhwpX0Y7GRQfL5muud3tsxiMaeR9Zm9mSl
9ACovrFpA+uXGk7FZrJAk0BraIGlbfnz/rfeuMivT0XFAYUXJNrm3ruMuW6VcV2e0iAhXgZR6gJR
9rYsTO3XfUs3wQMswQ+jmgncIGrus9cxyj6pQiXg4CZLid2KcvDbykO+4ofF8bk+3OJ0id49QFVF
GfB66mOzCaqYVhoqoEGbuhUvVGR/a5o/t42c9A4tWn3Y3x/Z7RyCAQJ8VCKAFWmNme/HW3zMcKqp
X5EpnF6LKoXQTAF8UfVYDgxaXv9qjqAsLGNn4Tzfkn7pndZPbZeZftp3AFoZqNqaJ7BCy7ody1HY
/DNaQ8DPcKKEQh9usXmuqyR1U0mjafihmkL7LJDNhG8KkHeGK5H57TyCtEewLIHRRWB6Z4cXW2aq
0yI2/QEQPwftFlFsAyqWvvZBpK8RS99ux2tjs1sAGbxIL0Dt5HfA99h4UYHjdEjMf/b2eLoBxIeU
ENA3AAdfb0ezYdGUc8nw44qrW22qIe2MXcTtmAAw3vdQdqB6ix7WWqPpCsjo1uEjDEXGC5UfBAsI
qa9tN0Ey1r0eWf5kDm7Jg2M8xEAHNOeJK9tKOt/flQvzCW4w0KOBcB1NuvNcZdiOrE8QIfpdlY2G
PepyJjmtSVNrJVy42SVgv8IbBzSqAGGKlNH1sIhZKXiDlMyXabqLDdzXaqdInqWu1c3WDM1ualqZ
WlDoDAJ8lEP64pP1z0YZr9wVN9OG0eCFKOvgm0RZ4KsH5uKqCIKxieJgYP+PtCvbjRsHtl8kQPvy
qq032W07Hdvxi2Bnkah9o0Tp6++Rc5F0s3VbyNwZJAOMAZdIFou1nDoF2FCX+ElZngqR5isZ3kUh
n3ArJM7R2Dz//ExIEwuZEJoYJUh7AiCjFlFyL0ZFUawY30U54K/9PRAes9cv5WhWhpSRZZYBi0i4
G3KM4kFdeY01mNdrvOrQabgxAHWhD4Gv8cVdbs70ZNpBH50KjYeUJnaYeI0xblj0j6YdsgDTA/Ga
PHO2A9t/uaJBHw2t0kLtkIkPZsec2jW6zr19c67chU8h+lzws5AAAYzkUsiYjXOmwtIPYqILwLDG
yfOkGsVzj5BoX49W9NohVt1PwOhtImUijqm06otI9ehRZw1m8QlmYTdq1O6LKmsclqvfy9JSMDcv
USN9xWHg/df5Y9F1geD8k46fD3ER34WJORX6IXo2Ks/XNpLX3/Xfbm8J31kHAAhqU8g0YCIrChLI
z15uSaVMY2PmmXmAI5s7fW5FflbXkg9IdrlBRZC5xdhgzgKrTTcxSXqvt2hBEDq9iJASpOG+lM3a
C40yvjfaNrwzBFKeOrHsnqye9VtIFnfTFIeJ27SR6HadZFFbH+nMo2kA323HEhC9K5aL902wKDAY
GoCWAfOJvClnUACuzic26eZBzUYEhhtJbncCfUuR37i9fWuCOP+zEkfgOlrDPPTTAdAGzFtV7Jwc
0/75P8jBM4oMIbLaKGpentIkF11HVMgxtNEWJt2zCvJWqbXHJsO/LWrh0iM8/CuKMy2jTksxj03z
0Fn0Icz1Z6P2u/Gu00RblocVe7kmjDsowQBNmgwmwUOKZUXundA8bbs1toylQ7LwIIJsAJEC0lSX
mydnlCg9UN9gmZ4KZ1DyYteWjbk1R3qvGqO0cla8bZ6VD/APA/3yc0clT4Iu9kocSiXEDY3F7FQv
qNvIpFjRPL41CBEERgHBgZMM9MWB2oJTiRQ5r8Qy6jgYZFJhBpEWhZiZE3f9Sxv1BgbZGIP83g7t
bEvHLGYOa9E+44hM7kYnLS16oqZYxG4TgcLbRl5diRR7LFNVsZVonD56Pc8e9QJDsr0iVeUQ7lOk
SN/FqsG8DHGkzWC6KPognCVyVK9Vxa6Mny6hJIZuX5ikGRnKXaxcUdmkJZpwAIS//tobtr7FBDIh
wfSnlY28imSxkfBwQZQ+938YSFdcqkfV6klhmjQKQGXZ+fV9bRcfc/NrfqzW3p8r1QCYF4VLGaky
BN9XcGxppCQ0JBYFVgJMTm8+AtG/VRuMWRULwe6kt77GdBclQWUsf5nwvxJcd5X23iisYTevbt7l
pxjcqnOka6SSDFHQCfsc80xlWm8ysN8OGPclFJt/tCmfwtAhhbHxgKDx9dqhK0ct7sYoINkLUQSv
H3/18SnD1JGevd4WxfuSOE1DnAtXBk5zbuq5PE2hSxXA0acokJLalcM9Q5/DGK9wsVxZFHSkIuuB
5wXx7+xSXgqxtLKXxdIgQZObdzR8DqV0M8QgEKYrkcUVPAnLgSSsBa23sF0mZyB7ywrDGCNyAlUS
DppRDp6COKOrlfLLUKOpL2Ul8zJJi3w9ktIHFputP8bgOx9is9+gH0d+FAfA1ksJrnUNz+UhhFt/
pIXyVPZoHAVAeVhlmV/YHgxbh/+Lpq35COa84JkXrIboHSEDSYIYrTfqTooCpu1Q780frL2Uutp7
+yMMXT98LH7im2+f//y7z9MSEAjZiKBhf3E4fDZVL8K4lVCYCCiGdmN+cBlMj6BXsJINGzBI57aw
K7DMpbQryuKRAMJeK5BWJz/iqN6RanTlSd3AzPiGhU6k8dCD6L94gS3NjGllrYviURxGJ8A8gQv5
mMuNrtH+04yilgRS3ttqXQKUFqJ8qfU2WpXsWmR4FrQHTfsWNS+0Vd04AULv9hYs2BHr/BO4q1BK
aaqlmo79Ht+j5NkYO/Cfu30nOsoa0mrhTZi5ooDIQJ1vDvMvVxszQwW3FlYbjtuh/sVCkJv2bzm6
HOXoq5bSlRjrWovBGoSdnSsA8Bw+W7fOtHgolC5rZBoHEgl6U3caE0wrwIRr+cftLVx4gSBJRvgD
aBeg+nxYYoYkkhN40EHvayCQq+8yu3ZiHSPO2hWFvbaOyJrNsxAAacHbymdtB6ESzVJVYmS05Lnj
AhNRvuZrQng6CbgmkAIrPOdikKTjS7KJ1E6oIEYkGDwWhHvdedJVL3IFt3HX5rYvHdK5KM5PSLKi
o30GUXX5UxCc6LGwDl2zEoldNarMCwKgGDRSMnwuha856cnYkrJoSSBv6iflVfTQjWc3hv9Yf2Rs
pmv5elsjlo7pXB7nsab1qMkJhbxSap2scrMYpadxLb15bSovV8Xdp1QbW8ywgxQyecTzgXGSvObR
+rk6Z+Xa7QG+HmEmLLKBBC7vgAtGpBihrhH0orwYSv4gRuWmNOIns0n9arIcUrROo75aEbgEzK45
TqPwq0YfqkC3t/d1wWAigkJgiNAasAQs/9KE1HCjKyPPk8A4Skf92fyhu99LV9xigCf+vS1sSTXP
Zc2HfGY/JjZW1gy3CtpiX8loaDI+mpraA1vjiFrSFtxneAgIOBDsznbzTFBG6rjOzCEJdCFxCoy0
oxqYhZIVn+eq/DxfArRKIOGPqaxz5HEpZoYDREU7JQEKzo/Jg74HJjR/yp8wEiDAvF63TME1v6Ur
FmtpF+epJmgnQNofKc9LqbFaCvGkqkkQidTGtCEb7c42cjS9uuJqLVqtGe83Tz4ABw7vpBqI4yWo
KQleNV8f7ekwYHh35rU7BEAr/vCiHp7L4l7NakqYlAmQNYD40rLfWvsFXgJICTtnWHmgly7fuSjO
IW4bEKchO0yC1tO8//TLAZxCRRkIHLxel6cjSr0cRyF6HNqkA4tVPtizY+b++0UCJvePEG4FiA4l
fWIN3ElMwtar7lgppZ1aj1GzRs69uFfI4hsWwjRk3jhlk0E4YlkpTYLEyMEyIyRHUQAf1+3lLD73
AF/BqcDQLKTxOSmsLqumyXBfR7lnmyaW8Exak+Y2AAijPGF+HwVFRM1Uy7yuYJYXDtbawL5rrw0+
MiB+oIrAVUYMc3luCOeZjvoh7CDRYlewzEODNnQvFpVfY1tpLlMRW9xe9pKVsmA90CEMHj0gaS5F
hpPasDCdL3JibZCsmbYIflMnAavtygYvmAx4N4A5AM+HXmy+DK5XIq2HIkoDSftVYv/gEihp48yN
tP+8pAtB3EFGMaWVmghJoMmZB4z6Phy0AIQY3m0xC+/0HGui/QUsI3ML5OXORejS73OSpgEZrNqr
wiIa7HGyPvQEQyVRjMT4azBC211hDhG6/IdVCNTC0V18AHd0k0AaBDdlGrSS+CoL4oaK2jEbhW0o
6oPNTPU+0ZWXOqq34zyzDCVO4CeTGvwzCShdWZZjrCmQye7tbVn6KuTYYHZQ5kbvLvdVRQksHtgd
0iBuMGKBJV42PRmVtpKhXFImlNtQdUZaD0kiLpatEyWmwLDNa2/v6vo9Vo6STLYWEjX/vhzMQ0Mq
CshMGGzuShLkoYhoZViO0niSivZg46Ot/7mkA0L+cym8waaKMYRtngbU04GBiIuvUvuzRI/119ur
mXXyMgyfh9lgJqAFbC3wU9xqBqW3kqGZskCQrcJp+qpESDp4t4UsacC5EG4xo9ZValSKWRBnIHaV
C/s/3G8D6TqkwtADDvfn8uLlUYN5zlqF56B9lbPnRN42ya/bS1hSL1SiEGOCQxY0Clz8ItV5CEKJ
GiKi+zx8YumOhq6e725LWToNgGDx2ABUgKk93EbVNNQapsEiKqCn/onmtdbRNPQ5rxjepTgJwNi/
criXummrUhikOA2q1wzeoBDbIQYeh31oi1HnNLW4CfNsn1W1PY1BZsT3haSu3Nel1/XiG7hDK9uM
VoaIb0ASrPiBqpX+0/xWHRrTjUsvfry9sQvv6DxBYG5jBl4e+blLDUFUSFptSNKgFIKR5EeWYXJl
ux1SUNFWa61ZC+qOBCpSBZjOjUeUR+bThqiRkUgpRmZPdqf/ijDcKTO0lUu1oJFo4QF6FjV/ZNAk
TiN7oY6HsBlxhuaHiOmkQuSDhwaHuIZnXVwOksHoDgNi7WrwVRKZtG6ZjGeaNrZcRs407cdiDfO4
oPpzEXXufpr7KBVuOUNdkDYxDJhVU4c2Ro7YNv9hx3D0qFkDu6MCXX+pBNnQJlHX6mlQN9/J9Nj3
YCIDK2DafLmtbEsng8Y8tE1D1eC4cU8RhmJgcJxmYSnwg5UhBk9Q5CjZBlRdKxd56WhgKGbsJgI+
0GNcrgiFHgwKpVEWaBhITNUXC0w9RvLvkd1sKmYc70x0wmPc077uw7xvIUQndmR6VnSU4rs6W0OX
LLhPKCXNSK65mASELbcYdJWwNoecNg1tQlKvacgu1WuMXw36MtrH1NyjEWJz+7CWQjzIQ2cL1AIv
+lX3WE6bcRokPE6B/IiOAWqLm+Jogl3FpT/6FJC8lUO7To/O+Im/Ajn1qMQEDVbpLPAke5krfJ28
wlNWXpIlITM6DWg4BEloK7zczFSbxDzvxyyYpIeUYXC9XAHv5/9Qq5eV/Zs9BM6D0PAqIn8InD/y
vdytSkDaD+iikqFZxc49E+NyfEzlNZ6nnxhxN67VLJbu1rk0TuMLsaoF5E2hjH0EVPmHGoFvUmyd
9eTo/JturWs2WGfZmqmMpFgTVOwgPUxGtmVveBqLwet0p0ydPj2QxG8rl9b71L+9pbOpuyV5vvVn
kitdUXJmyehquqvigHntj5ba5sf/Twh32/pomkhk4NhYu3lL3tNvE2hJn27LWDJPaIRG6AznH5AV
XobYxNQaszxou+RHieabdkI3k966/z8x3NMhtCKLRyHPg6rVtkUR76ZsfDPUZM1tWloOXMBPsDqi
DN4QAuoWKsWU5sGALmibor3GT4doLjRoa9m0pdcQ7wdATjOvIlzzSxUAagQAKKnIA0tJdEcK0air
Y+b17X1buEuA3CMiA44UiSHeg2BRY1nDBBuB3LITayASaGUHpVFg4lYkfYa+nEqjExhGT0LxHkUa
7toaZm1m1GRZkNA9bWNb6+7l7KUuN7QC8uK72O9H8pFH7yg915LmjN2ae7G41pnEB8mcmUeH86yT
sCkVNkDdS3FrIGiriD+ExInWnKVPnb5aKWoqcP8AXEPP5OXJxS24HfEnD8C96KvO5H7kewx9shXk
rQtPc1KUV24f4/LmnonklGVKozFVB5Kj6tH74n7wRI/YcWc/SPt6xzaFo61IXLgIumige9xCMATM
x6y9ZwZKkkrN6kWYxjDLNyX4wFCdEuKH28tasILgZ1Fn8rj5vHjmIapX6PvowizAADu07m6mTHIa
5bELn4V2JWW+8FjCrQVzh4r+E/A8cQa3AzNzraW4bQXIb+w+jxJQAib5Jh9Vtqso4skcPZh3BB2Y
/2En5+nNc8/BnFDgnmkka2Q5xz+BoQZ9/5MGSf/vABK0mwGvjho/TAmI0y4PS+nDsoqjOA5o91EB
hi9qaIWk+xytqxYK0bcPbUEzkJEFcAT4t7m9jLvn4DBrdWEaSTDFlVPU+zZSMXB7JZhbuMvwDuFC
A8CLcJzPy4LkM5dTTUU9TH3MJ+qK2i/dQk3j39Ejc5/XXzmcWhAjhmOoohxmaE96aLhUeE/KJ4C6
V6zjgqbDxqPuNptG6CDnEJqSxhrQ1pIAlKeeiYDBJZqE0rwE5zNP36a+klaOaXEH/0gEZvhSJ9RW
Uir0HZCgMjJHRfgvJ08FOFZ1jBP6DwpxJok3h1mVFFIRoqTYhoBSDSIWqL8zaqwEKYuKdyaHs4EW
rdlMGUiCvEYFT0lcLUcYuUYMMt8VzrjDkUF6RgV0EAk67i6hfy1MNbMAiKLR2MaS0m2vDGth6rIQ
IBPRrANUIn846dBq4pAgm4Uq7KRHv8Co/eP2oSzYOyzjrwTuUPooSmkmQUIqtl6mvoPB12lEYytI
d+AtcBHaObcFLi0JkTCq8p8hPk+QQK0ELcA6BKLUeyzAjCCOzfNtEdcKoMyvLYBMM0QDm3ep0uD8
CZmUw4YLlemUcWp33Qdbq41cb9wsBNRwMxswsOmckL410okiTx6UVehnlnafKF+Jrh5ixo5x3oGu
xdjeXtb1TQW0Hw8EarkwRrCpl8tqQkG1gOHOAzRp2z0eIvYQmac++WeDcCmGuz4qtbJOoGUeoIMA
/MoGvZ+qe30NJbe2GO51IFXYxU1R4Z3VvSzTiE1aZBjzOrMb6+ftfbu2qVjQXFhC9c5AmZhbkGwJ
mZmIQw5E0DEk1XMHbpuKtVgWMLSx7t6WtqQXoBpAAn0eX4bGhMtTCkUqoFAATzpOUNknSI4J7LlW
O6duul/od1pPylyp+3x7UTKDNzs3KfLseUJkdEycKhqoWdK4LSCaLpi6yq1C2RpX0IIo+A5gbgBu
AQ48HyYYwFaVYyz1QUpCjEpi2SvDZFZ/MjS6ub2NV2YCTzpgETPFx9zKJHIPYRPqslDXfR+gpOoK
RuXG2UpaZP4NFwb8UgKPjcjDTG+bCmvBbRVsSkXqQWLjT0XabQHeSxxBbGRf1VrLZSmTvt5e4HWy
aZaPJx51UwBfMa3jUlFis5QKOKF90H9X5UfV2UkGRiIVwHiCOdNpnHZlvVeK+SkPCRPEXCju8H1O
Zl7qaW1ivax1yp8x0FDgoafuJKw881fXjZPDrauvwxgtnzLkMD/SatuQT5HbKPfyalF+URuNvyvi
rppC1UQOLawIGl8/g1h2R35amHPVeMT5+kt0U3/lzNaWNv/8LNiJIhJjmA4E3k3fH2IXMxZXHscr
qzjvHdi/kflE1RhP2KUAeOxRO9TYu+l7SZzJKWXXu612axI4Y1hWyDjmsxa0+iEDrWnYaqA2BUPy
99tyriNRbimcgUf3NpVrTcH1Ik9J65LmQVXtbhuEvV1lNmZDvDDMHtcw+vD/KXi2LGeHVGl1NGUR
BGtH2aowpnbw49p5GXxF3Gr7b817Za/s6aIenp3a/PMziVNXp1Is4dQ68TlV7tToOVNWaF/WRHCq
XoZEHEmiYjeVh559DOZdqbytbNxV9pY7MU67gVuc8nxWvjTOXdB+WbGjvlatnbpoDCs2obxiKJZM
PBgR0ZAO/xkxKbcmsKQnCrhX+0AkzBZDPMbK2pS0pW07F8EtqY3RTp1EZAhkZg87/UBWHvu1Jcw2
9+zkMYyhgAwsoUve5O6Y9E8rZ7ImgHsGY0US2lqNhyBE9qHaoXGgju+V9+HU35n34uErOSZO9nhb
6Mqm8RTvWRcBOmtEQ5AVtVtKtVMCn1iszXZblAK+DRAdztkWc/752dZVBNwDWYGjCZkj2wACNCu2
dOm9A8nUHwGceoFEZ8jaLh2C4gewG06indp80/deQzbqWili0dohRMNcEBPFPpDDXK4mLrJQBpPQ
EIzSmzjTkPvIUNmxjRGrpqO+4ZBWVrfkvfwROPdIcwL7lHWNMQt0KsURiWN8dGBpGTBaBhmyFTVf
3sr/XR2EXT1LNB3MpByQyBx/WbbNfr2vIDkXtAFESIhx0Y8B95j30U1qDGhmg85VzWORnLL4bkxO
t9V6YREXIrgHqSyrykhBdhrI0rcy+4HrWpfHFv3/D1K5cm1n1eJcywtR860+022ZVug6xoiXIM9a
JDreFfMbwwQRaS0GXZaDYi9KsZ8zLi7lzMZt6BXcIaiANZhOYSKRh8kwqrWmAQueD1b0VxJn6GYG
DGk0cJm6MnFSzOtRC8FLFUcIma2v7N6CzQNptImUCoZoWsDyXK4qEkd5NKtsAMad2oU62QOyX7d1
YXHjMLvnM4wGnyFnfDRJmbq0gkIP4j6vIx+Uibaqb1WWb28LWto3JKxRUUYXDOrynCaYNdMGNaMM
Tf/UJmyXVS9m8W3Or0n03/17pMdRnp/nR8w4kMtty8pkIEQpGXDy/akV7ELyqtoB3iT9Z2gSiPTO
JXGLwti8aBDVlgWYeAAmKiWJHdoUa4H0NSpoFgOoAf6gcgjH+HJBoHuKDI1ggmCnOFUgemG5EYUt
0+0p29S7cq07d8k+nIvj1G4wMeJUYDiqWEkP+g9BjlwyvsiRJ0kboIz/kc4F8d7F4rjTGpGXtFiK
xWl94ualaOeY2vyP3IcAqaGgh1cJeGEAadDOcbmDiSWwImkndgKyC/MEtULdmZG+VrjgNu5KCvf2
FWmcESXDTD3tNRk2oFIZJNAsPmGonjC83r5OfEMDL4vvntOTRsmFFrJSIRDyb2YOUrI3/U0uAoKq
WtfbcbpN7kv2RR7vEdmuVbt4tNxv+SjGgsQKkftV8TImZq2A842d0B8OZjk37z0bHHPaLrlD16/p
P99e7ycO6ewluZLHXbVCLwyCQ2YndZN1X7TJ7TFI08fE5gK1vGIzbMcP/NkSf8Tfwi7buLp3+xM+
xxDe+gTOVvZzzqnVMNbHFL9l5rFDk09Z9F6ZbFu0rCYHA40Xg0SONO3cpvymd+8jQHtTsUPB0DHL
Qxr/LGtPx7BBduiqDt7J01Rs0la7NwXMOzQHpxIe2q7edbq0H9TBGVfqActKA8SSiaw/8Ae8tQ87
Xac0NtgJ0yVEJ9zM/zY7DIbFf2OHNT6TN/Hevb1vnOX/fXKA5H2y1KKkw1mvarTQYykL7MQAc1Pd
qqxR0IlGldgDmJzd0BgncL6haf222GWNOZPLmTFWR52upjo7tTKi+94lxeBr8A/U8AEFnlRN/UF4
kapN1N9RazdEIACzbCLb+qC5sf6ap0D9aoNDMImzOJQrX8c37PzeFQOVXLBi6gj6OLc1MzF8a+px
FI2a2Dr5kVX3yO9lJqpOO3AUGYNgN/twtejAs6b+ljsz78ypREB2uUAwE1Q0oUY4DS3u/UQH+wuY
RvQQA9zNwg2t0Y6iDGPvPCE8NMgZSHdVdULWQgIHxESJnU/KwcCwdP1hLPcVmJVvH9rStiAKAugM
aVUwhfAuT68PhR5WJj017D7H6KKKPEFXmUqctC8wJ/AUVfYwBmvj0Rd0FC1aCvgA0dYC2iB+V4y6
wJQ0oT9N4nMrlZtJ37Rl7bMi95Th3wKW+QQgC8Rl4ClBaYcHClhWjlYH1exPKjtWamz3w3Mq+LqM
rPwBvTLq08qWctmM3/Jm/CjgLOCd4+lNe1UotElS+tOY0vILY5HsVZCLFm/VEdEm5CkZBtkQHOYX
ORqMfVZgfuXtb1h4GEHSCwAQmDQR2PBDoSs1y+SGWP3pyYxlZJhVW0QTpfAjmxonW+uq/Sw4cnYa
EGBgkmDjRFBJck9FNllUKHJ9OKX6WNxPqiY8ZUYnYHphGumgUOnKPaPQeKVqRjfqwLZcoO5fjBb1
yDjJgTCZGLKoK6MzhiDZgntc+dRITId2NT1QYn7F3EjFNeRRdyYDjN99WBVObcGYYcht5ykY/dlI
bbURaCz5woC5n+rYqTYFe7eviiNSwS1VYG80pZ5WTPySIsPmgQoENRAAejlFZrFYRyRPkRbJihfw
rz+qwocxPPb1fat8vX2ofN7+U7EAGAbiAPVFjBrjPLfM7AZws5TDSQ09S91hVunOkjBvK67savjV
g3QQaLCXsR2c3BCAKl4ro/Owov/9ALjFGK+LYiCPsqx6Gk2GUA+nWvVDZm5oHfvzCNiqdEF+eGim
XUH2OSr5uvpdpF9KCoLjWgddzGuRRA+3d2NJxXXwOWNWJaY6IAy89DC1YtJ6VauGkxC+1fT7aB3T
ym502yjvVx10LuXxe90oPKEWDuA2ENWXskA2lg9xQYeT3CUfgGHaqaHDByNH/XsvVA4mAFN5BQ20
fNhnMrnXNGqYXJVyP5yUUPiumJsk3JQVntBoX2btBvAWd6Rg05GYHRaTK3eraLl5A69uNfpYrLnU
LIJF+nLRU9WBzVLqhlOuHtRkV9NAy+5SesS03s4jzCnRpdNUBymBCZ3c4m5aY2JaPOGzD+CuVkPz
Wh1nbVNiwdOy3GZa4YcPKsjDKajFjEJd8fHXVjx/0FnyBE+4niQ6jjkZpXsmtbs6twKNruUfF99c
XOA/O8uFLcKAEWpWgp0dhXYrpbUrIiqv9B0RmI0xdsjWzPPeYj/R7Fzb3L42/4de/RHO51hDJhvD
qGKRXebf6bpTeci2m6/e9PVLu11xupZPEJMR8dTPIxs4HRbCBkn2FrKM/Fstbrv0SwF85/ikhM/W
iqjlTZ2JB5VZGuLOy8MjccRkIjbDaSh+DuROB1N1iOi9cNG+hlxYGfq/yu7Xf9lMdGKBr3omx7/y
nsquELsel5Ti7TJBt+NrCJcqzFp2BMvuta1Jux3ttvHP24I/qYqvLueZYO4pwLwqMyu1AZdz2knx
E6gqv04i4CYVbCDsYDzPLy4TWyQYZhdhTMZuGO6qztxacO6GLnEwlnSXqKe4fqjFL3JIQX+8Qa6L
IalG5d5O1a3Zr0SUs7249cmcl9DWQ8doib0Ct1C2M5Fhi4ZtJ6z1LC5tDdJqYLmcOTXh7nF2K2ZD
SScMqzgl1p3mx15BHaWt7Pw51DZ6hPHWbgZeADAPZx/tV6s5CQUaH6bQLq3wQRbuEMHr5R2IzPYN
sCcPbNoMypYhvr99ggtXA/gdEU1A4FhHNMJ9JTqRY6kS5t3Y5NOehY+assMQdHdUj7W2xnC4LAyD
CUA3jNeS78MIycRSIddwDwsQIG8jZcBkAltPv4vowS/6ZMX7XDhprO2vOM6+ATIugcpdHU6W3QTh
xjfG/7R5fwTwAIqEaRpmjYvDqcpapxZ1byzeo3200Sb0uA1rxPSzYnKKe76cT8tz9izUQjWo7Yjl
HDS7X9mqT9zKrV/OmUi1Urq06PHL5eRLCCCcbLTIt6i7IqrdRu3ctjsKnW10OxM3JWQiiJpUIHma
YxM2e5l0d+m4lqLm05+zu4MFo88O6Dz0IvHtuOBfliP0r0E3xfLBMsLqPh6zeYJ8JxuOOYzpt17S
fsK5N/Za0jaFrdHiH4HXv78BfZL4AKBfMQvq0pz3akWtWIHKVvVjLD+hlo7R4HoUOaq8u30Tl17E
mdzljyjOz0hqVlqNouN21MaxLrbda4186EjaQBT25HujucldCB6WcG0K/KJiIXL4zA6guMVZRCUN
w6aRBAimpWkL1oBZxSzp1lRswa2Zw94/Yuafn+lvy4oqGc1wOInj1iSj37eH0mFVY9NvEd009EgP
5mSDmigbQT5ZvEsrG/zZvHal42cfwJ1lV0lJk2kxksE75vcnjN8gdurRTet0D0fNV/w3wZ7cu0S0
R/e+z7adwzadgyii3D6unPV8llefoqroNjfn1ANP2xKFY05RTUJCLrtnmFMODIoIMtHGzZrXJNnA
/7Nb9al+7drOViYnnO4t+tQ5NPx2+0N4Qs7f+n32IVxIUadlOeWkRFro2Jf2K/ZfemrzbWdgOMEm
x2TRDCfyZCROj7hVHoIpfZIav5ucNqVuV/tgAEmPMTpUi3+kk/r9ZcjeI8CbE808kXcLF9gyCWEn
pS9fiVX/GLtDnL/fXv/iOaAfa6aUB2M0H1yYSjdqUoJzKJgkIKsL8uRQJK7eFF4ZdmC8XMMPLt61
uZAI3DQeXP6uFah4DDlN2AlkH8leaaf0fYyTYqWffPGqnUnhrhqzlDAzpBp7l1I1wNDi6FApceyX
Wmd9ub2Dn6OErlQZpRU4OxZGnPMUKSYVi4Z02EL4U73f+eNe3sgbNM1/Ffx4U71CW3z23U124r71
xvFYbqLgJd2NvvVG/WhXedSXNoNf/IrfNcNp6Q5/994X4mfOmkOw5JxbCNT/fCtnAcDPCkRBBQuQ
yLFdjjaTkBUI7zDzJ5Vl26y3YfTU3f2XTNyFWM6yh+DjIHoHVRaqOyK+leGXXtmZxVEDDCx/qCRY
mduHsnj+Z+vkIsgyNaU0NjN2Mnoy7kvGGq+kfbPTTbLWdb2UjMHikMKapzPinnKLa8DynEekYafS
G/adL2+KB8kVvutf5tMFLX6g+8Wm3d5e4OK9PRPKLbAX2NyWUMB+CkN4wEQw4lRNqQZNG2t2XCqR
DQCwseLuLb/QZ1I5hzIHm55ZxFiqPJQe22rdBGjzsdlinlpT3IH5SA6R1fWEfM1qLJ/nnz3mg0qJ
wtMMUdk+iVp3lBE3oMBkCsOKMfw/rsdfMfxjkGFSHO0qFLospPkfUst0enFPQls2fkTf+iK2DemL
sOZ7LpUmkPaXZy5JtE5rPGA8D+VUoqDROxFxG+WWYyBn2hFMzCUujPFOY5PThT7gyZumiFwgkFxV
emiLb1b7Xhs74T0SfsnsAM41R1fXQpal0tnFx3HqLTVCX6QKrlIeelGyaeljl5xM1R2HXY7WAAfD
y0tXSw8JNe0OFEfWvyd2L+Rzmi4QC/OtBRx9VUQO8fIySA2vqxrHqNbq/4vxEt5dBSPqwMDED40T
lKLv1QavRqi+yuNWp990AWw7m9tX9/847r9iOHcz1KNimsETp0TwVdA0oBSiml+6/IhWH69GsxJc
HhlQEdPNoGsaFMIEXK2E/5EbW7E8MqGyM3KQ0t6RibRyx9f2gHs5iaDWptx37ASOOEdNY6cIfU0o
H+kqAeKy4Tzbbu4xYmFp9JJI8SqkpZ+QILXu6zr5VlkPVrItouowid+U6SkX90m3DSl1wXu5F8yg
ttYA60uLBl0BHox5FOXVNF9ixh3TyhHmxajZu0r6WY7KXFbpUtDnuba2y7PS8j7DuUCFCwU6S03i
GiCC6L7VHxSxs0GES4lPyn0ur5ULlt4KlBZFkDrPLIk8A4k5dorMyhA3+D0qP9p4J4IunNbGZvi4
rdlLglBjR7JHttASzHddhYI2mDOT2YnVtTtVMGIC/Vo1w3YqydFU16z1Qn0PKCckNTF+b54vxVmG
MUV8HvYojU6lsUnp14HlGNLWOybdK9bBqqS9Qn5ZxT92tX765ediuUcwkjol1WJjPBEwhLR7Ur+m
a5wPS+pxJoKvkU8aG8tCwEzGvn0d+mPTMMzb80mm2mZ6atK113Xp3JA1lYBCACIDHACX2iiQsFaE
UhhPXYw0Toqwz3iU6dYc6DZGpfBflQSN96B+g/1DsRuT9i6FRWbDkjjGFEwVgJXG7+V35a2UbSNd
eTeu7/SlHP6KmWmSkQhyBGvfGW+T8VqhF/Tp9mKuo5lLIZwp7/oMAxgTIGOAdKgdWQ3FvVCOon9b
ykLgDjEYnjZXf5BN5dPbGHY4ij2g8ieN/Q9p37UbubIs+0UE6M1r0bU36qbMvBByQ7Lovfn6G9TG
3UvNJppYZ2OAGQEDKFkuKyszMoLTO/UD0U/Hg5PWHBjDKyEt0qzTVz74YvrnWNoq/VePDELmM4YE
1EAu0pVfffrBtwhoQ79J1GzFi2s+NTzcNG3dQmliYVru9+/t907mHmjxQFJaoM7i9NQP52pVGo1M
0Moiewuo4SVLkwWIAVRBuwwsFcraV9ehlJuh94K+PJ2lLNAaC5i9GWwNRoYLAukw9JeiS/t292JQ
jB92GkYWRnuh8VdlZhbNpRM6krf1JQFbkGq1JUvacCAAlVCR1dFgSwLXrth13ehc8k4T8BG2KCmt
+aUm9fs4WYabR/0DHGAqysOTz2sb0KR2Jd+jDsK5plrkPQkz8As3If1e2JMz52u8UhQg4cANfcdr
JaScWgLmw1/FAld0p3Po9UpNpb9o0hOkbrL82Mg+CZlL4UnogiRSes6YcwWYUfCXSlvq089Y/VLQ
9wbN7voVIpRM7VlptbBBFj5zqhPicRlcmCvy10YMeQuUtGal5MEGCdfw5PfVUjvID6fB7c2O+w8A
l5HKdCy2TZ4QoGCL4hBY1us2JUin5eQo6x8fH6L+cdq9vLy8vb0dDu8bByk28rclkf71r5cF9pHH
QX/fyLMzbQXNfFluQdMqXf0dcBZEtjtLssCItPfswK62gu1awlNsDyt5zZnpUTZZW6Ek2lBnkbb7
/n4eVciUkX8dsht3reuB5qlyBM2zqwRgArEqCE55ILdi3srVEkRxJlWOsibuEzCQjFDhqfIM51Ml
KGpFvrIb/02zhhVIXQ6JKYMj/PEEc+P1Pl3gkW4H9JLoWblLy/WsQIW+1uRrSo69DmZw/fXokW+R
5MZp97bxSUueH5v8wa7cmUSbFDhkxvhtSkqmoDUiAxe5fDW2++J0PVp/rL0R6b2uBeTDWh/ROk2u
FoFbeSpPq9VKX21M0yYUgzfO24V7deZBiKn+9TWT+McfUDZn00y+KiQw08YoHQD5gitd6Xq+6zYR
skmbJWjTklFhUlXGjoYQbYcpwIPzWf/Tf+SRKbwIu+EARbPmuYKS9MW7LMz7eE09mPcpgJMNKJ7g
fo55N/bGn/3ROh4Twzr6OkP+5ORjnHQrhtocSdfFwcC8XyjR33mSHldn6VST1cJGmOrKIPQcpx7E
MHilaCM33u3tUySR7PVdKV/dff20t4pdFFi7F97STBt9Pzr3fQa+82+/UZbgibOb/pfh0cv+Kl1A
BQjpYR6GB87g9XSvXYrGzkO8/61KeH087TNZJowSBFE/fdEiWoJujXWg70gDtsIJi8mwazSnHUDe
ceq8vfuiBDp98iE8tjC19yEwoMGQeAIjFNoMoEN0axNExEwbdJ56zbCikulkdrpaGNb93XxrYgxl
fs1hEkBJuXVd5cra4gaAW5NagcnoDXl5QTVtJa4WoRhLFicnFUCEWog8Rrl2RmO0urdiDsU2dLgn
3kgtbNBVsncX3ONPVWJyZkDkCqCnBolhcC5MtqjM5T3vRSVGCY78ZuvrmpnrH74BvnI9Iij/W6mV
kKfczje5Xe6BhrDGOYhtj7DWU2QEK2p05CTZBaEmPYMlm4Rk/PoaP2V2YESE0V8AX9TbrbSO9sy6
0j3L1f11Dp78C2OpCyOa3Rm/BjTZjXJcxAGjFMrVyCzv7KTHpT6+nwLBZMqASFdBzwiC0FGR9nZj
KCjTV3GjKNfKEHVh656Yp8yiFmbMHFbhH98YVt6mtLmX0iqIuk0tf+uTyq7sEIvoPvGYB5B7r9xD
u3yvzrhA1GrwegG2cobugapNkKhRoF6hMmfW5p9irVjDjjeJd40C3X15fEZmUmPARvwyNzkjMBdH
Q0LVa22iPx3QfEsxkQcimvmeGoFFbd9ETE0U47HdafPm6Fhv7E5OiueWvlgIGKZsq5tqnR4C0pEG
NAIv+bqxm4NrPjY4409/0NYaRCvASjLt3RwKCHHTqFOvrk0NYVVtsbAWu8oXfM6SmUkwKkA0DFlT
mEEYuOrW3lmz6SrTlbfHo5kBT0CbBeDx/z+cybMjgsSzkreten1N1mjAscIzELFP3l7eDXYNhQwF
VySSmm/ckuHxF0+PDpjnoJuOVirwtU4GKCOUTyOpV6/VLt/I7/ImMgpTNBS7v4Sf0unxMMfNNzUG
6QVkL0RgfpUp+w5L3ZxrG1+7CrkZiAQeCkU0D+0BS/occ9Esss//WJrMp1cJPsTwqHbVfLPVJR+4
1l0pGGF9kc2W0/mFkG50YfcDk6FuAXYhuO1xG/26mUq0rlRDnGjXZEcv8oU3liTP5mfuvwam1X4I
CXK9OxqQ98wKyPAnb8da4sJmn581PDSglSWBJXCavgcoRVMaOdeu4p59zzf8V/EXRGYm/8QvvCln
LSFKGME5aFJFEut2wurYFWularUr6DPyJ/qpQD7NQjET7M7Du7Kw7Wad029rkxxHFcpNILm1hvTc
CBdDk0x69s7cvtgqBzbUiz+QnuRjsvTCn7n4xlDov4Oc3OQUDcwuz8GsdgSvwUX84r7rJfbjOQf1
28bkctXSTOGCsNEQ0PoNad/REXYs/qZWtUCeMVNrUHGHo/cHr1E0Hk1hB1zgQoUpTtyrEZYkOrXO
mj/1hi7p5Y4zN8Exch77iplEEQwCwMUhF4Mm4ymLZMQ2CaNWMMhuFJLbPp6k0rbG/emjKgyeecJb
MTAAgg7BUr3eth+LLCizc/vrCyZzC+1hD2JW+ILCQEPXmSimbwkfpS2vXw68AXKPt8ih9pK44r0v
AQ5iLJ4BUwLmJnHyUOvVIuZABuVeFXawXH6dF9xm+MtUrfV4gufsQC0dcwumxFEi4fYIFnJelnVW
MldWyzaIQz/zwVNWoHxrzIzv2IUAYfxtNx5SRHKBQxYDLwSwUU2bx3ohhMxHFvLXiIETDtsiMVKo
M5i8UAsL8aZ4t25Iw4OyDuUoqGeNCNrbkfE+4DH9IEhXZjhw+YbNtipdZxpR0InmMi+u+xVAyYTu
WcBMvMvQnaSUSLyDKE1XBLv7Yr33eqW4lyzSB4dDBRv/fhfvabrS1Etb6Cx6nrxt30FxzLVcz6hL
o0LzggzpJPD/xaR+CSNSNaacIzCPUQNzunAreAsInbsrAaPEFYq4chQ2vLtzRMizxMn4okx81TXz
sofQqYI0IgVxghkFNF/5fOaZed27CztnzrIqjsz/0KAB2fG4s37ddqLUgR2QKeSr3DHo6+7AL+8J
fLYuO0xyIGmxrZRhcpa0fqnQP7e0Y4cSErMIlVBsmdwbLVPkHhQUZMBvgJPgCONCYyPcSIkjcCTb
x75VpxsQpct0P3gbqh4TLdRzbs+2OsutfEYfQJb8ofXbYbDKgnjyiauBxsz+8N4qVE0BVM2lxaTP
0d8g38eVix5Ou47ePEjES6QOdXXLvyYbSTyz6mAFlLitVag7AT89Ppz3cfzPDgarmYTUH5oLJwOV
RXCWVgPScZCyPeH9VAB7DC7JOs+8VVZWvVE0EW+EhdCsc6k8V5EMrq4+v3hyXBs856q6pLlGGyd/
43GE0ItJ9UqIlYDwQiyQHHx4pEmUbv34u+8BICPWTgMyDfEshjCNJwWfb+XBUyNHKNVoDYq/+MAz
8tqPoG8QAMDedFDME9zO0jKcNYTEmSXF9N+KW8NdKZIEmWI8BsdM8tS5NSmA8rQY3GtGIeVQcemZ
4siKRUtAYUJyrGQoVydfeQ64Be9zn3yBaRUvd1CNQxSDncaCoisLOVuwnhOnttvqwqrlrIa128oI
nLbaAI4pud/iYpfVuCFuHSzMYsyQzcE7WJpKsshhKrBhmXgOrTXVZBmUi1qXdc0+bXy7DDiI8jZl
uRp8V9zwPtNY6CshNR0yQ4Vwu6m1ebUUTt69LUQwqvCaBG1X6IMg6p/4iaYC7zotPacIRWTaaKnL
bCjpo1i2VQhpb9WAFBphlau25rEDNNHKxKoCStdqzy8hFO6TBPgakM2jrA7hGriOyX3nUTbIQLHh
OdxF9fU43Pd/WRBzDToaSineWaLRtmYSmIJ75ESz9CxAc1IxJ2x8jNJPfsej/ztbxdDbighFdeyr
b2yJblLJVLitJBia9qw4nqgrzNI8juHpZGnHZCV6c3BPg9h6vO9++dtYgjhDGrfYUc+uTHwP711h
F59r5ZCLGimr17T97rd0sGN5WPBDPxnaO9t4faJChb/BJHJruxdaHtoGmefw6gHOwzW8p54BNI74
2aZWdb5ZheKpkizWNXijeI/O7FP7LJp9Z0h0y+mKKfJEOEnXWDVa12gYUwP//pLTub/wsbS/PnJ6
IdW5pPh56jmgS9SOTGl3gikoG28voW5YHTlT3EJX/lXwVsqZgdcvDE5npYVl+ikMTaYKzAg4hSOI
dcRv3E6VgM7QtpZUzynb0EzPff6c5Gbn2W6qy+53xeyazM7rt2SgRBB3fv9ZsIbM2QpwQZ1EuMRG
jqExoY8IZW3CZmbUGCJjDz1aEw5RZFL3BKEMsTCZcFVrhItM6Sx8oULqXrSniq4LUElUSO4y36J8
9kFBUHP7ejNUb4pGOsi8BuvgEvaQY0k2lbSE4fyhPX80+EkeQWTiRowh1OTI+1K20OxIyu4p8PZa
o4ebgL7kOUlWcfiCliZc2mjOf0tONF2FkjH4O6+yZOmF74z+S/bWHvMkAhmebpTeqOGxtfIouxER
iid4G5J0DtrQ+7F7RA/akyJb4LNX/rjiWmmcKFznyREoQ3/UIN/JiiUO+yTbRsCVBqRh1p6qZygc
p89JYWSKmXfbwg6Uc/aKJpXHN+HMDY5CkwyAPkI05FakSUK8V8rKYxnZc6rQknMd2PjcW4MJvzEA
1ooIH9hqpff7tEK7mon2t1JP0M+1kVVd7vfikqjH3LV08zljUPfLiUQJxIza0vWcfh+LaPu1ytBo
UUT3WZL6z1Wvi6IpsqGh8kt0GjOn88byxH3VEd8Nsch4DpOQOI7Ac5TpWqkQSbbArFQkMUHH+cLs
3z/5ERsj+oezHzmEQU91O1y0dwtiUXi+U7EHBjcPHbq976mkzICnSEaaRDMsewLmpA2HoLlRcRz9
fq2pi7R2d+8sfInwn0akMb82bbmOacbnYi34TqpKLUj6Au0g1Xxn543C6W1fJrtSidRryrUnr2Kr
baJ5nZHGPUjBfI5/TeVa03s2Cg0+59KvjHGXoN73T3t8IYRJoTLAgwQP9Hu3c4V+JCWISz9waldY
FQE1NKXQAWUvFTsrLb9uzJJZJ7SBktwTZZ6jYqcVVqgArvzx+MzcFylR7AbzFsJCLJyqyBNHLmei
0MtxGjqyHQLSxL0oVr+HswpFnXfXvLQqCP8WHkEV5Dy2fA8QGi1DzVfADQsIozSJVRpgMfhS8yNH
zg+JZhUeOHlWaXhSXEeQP6myj0viot2CPVSyWaqlkbjsa8ZfOzAG+MkopZECaPraskBWR66uZsEG
pqAFWOmC9OWr4IrxFx6Ad+mlySePYcOvE82Jkcgg7godXo4Fp4MbsmhblkDxRJAQKWiii13qL9y1
M7sZRThEItDXQBJ3mp1gEmB8A7aInAKQiF25RG4zbrXJNXLz6yfXSMC3BXDq+PVcf1D65/ZLETbZ
oVH1pcT+T03o1hKyEOjXARgJuW/kmG5nTyliNxX8MHL6aNh4dC/2G65Q9m69y518EM02fcv6VaMj
tjAY0b0+3m/3CVCkd4BwAZcLRAc5KLPfmo95Rqxd3/WdghtpsGhLwh4dn1YT7ZOCkriw2aXelfv9
cmtycriiHlxRXKP5zigmEvI1iQQODVhvwyB9M0gyPR7hOIDJ/CK5q6DmBbIgUOpNDlQXpx2YKpXA
Efw2Mvx6KAmbsjrTKqH+2NJ9UR9zCVlIIPs0AV5jGtmneel1nEKpkybbXj57zQDaH/Sa8d/I6Ejv
4CuNEjO3OEranawetcoa9uDnIXVJEn4bLlVw7wEu+B7wRiKFDvbpUbjwdm2VKqOUZyLqVMy+Hekl
eD1mnqSzazEDyZJ1fFRRkuxJeRIcTT4V3crLkOaDrFyyMDX3daXxU0SkDwAXHQnSJ+cpY7u4SMGV
5RTiV5Zdm+JcMichhiSUb3oBkV009VNH6gwBtWJx40KuD+ElX/NQpjQfL9Pc9hsdBvCXqP3gsrmd
lTDNu5aDEodTCwLCIa1O7EKgFXC56bCiSh4ZCBKW3i9zRkHOBE4frAVulolRKSx9LvaD0Il8VV2J
Tcmu2/qNq5otUEgDnnhUW3gxzWRAfvgTsPIQGB+5Im7H2ecuxDl6zOogfor9ulc4aDLgvSGWJL50
CMbLwORqU12CBc8dOAm8PWjBZ8fs2CTM4ts6o3iEU0eRm2HPgeEkjNHrUhXDgu8a75XpyVZAQMUh
wQISv2mzjVC3bK+ofogEB+SPhADOa+GSmXPO/G8T47L+utpc+GZ0+dPQ8UuOcGpI6gFx+5cA6MIz
m7z1AoGmVBnuaEe6hdLU3I75bXoSDMmeoCEcykNHzSQF1Cwdo9OIAyQpU/DcVVIVtFNxbP/7s6Hg
hY/eJRmIx2kENvg+N7BaGTpVT9Ewe3WF3PAFT6ddhvMYL23R+1t2FEcSEfBIwAnhJp9Mb9qE/pBi
jGhX5ay0VXmoqHf5ZuCGJ4iej0oOSmh4iFVXXJ0BGUbRqiv6dWBUTAEqBHVIzBAYe6su5S+F9gKo
rZhgGw/8Ykv76KDuNhvKTUh0o70LDD63n1qBGCOLBw7LEW9rCWlXtOoRVTiU0IMbNmhNZUs7XOLr
md1/mCLwqkPBDJmPiQdnU6kXxF4KHS0uDVB5Q/f8wgx6nFyR6xYKq8YLvVO3JWug55f1lqKg8ahO
B40eurE2qoFUY8o2U7Eunw18Fjls2gR7JlXRQq1G0YmKvhOCxv6YDFBwk1Q31vusffvXexH5C9Td
gNCEuvxPjP7r7EmCF2ZdVkUOqInQbbsVJKPNTTEBJcufx5buW8exBX+bmrhKMKtCAEooI4ffo+dy
/apEVuWaL/VroINAwIwsNGFuslBXIPUXHyn0u1beUV6sRt/HtED8qnBmkKIcBa0nRx5yvMIQBlHs
ID1dGinPgXEshMT0v78Ab8xMHHSuplFM2zB24oGiS3kDrimf34I9plvKdc68o25GNA1u+dzz2VqF
KeHC20NKlBf1DeLJKlRg9MpECiywupag9nVZWFH+fucCqwwQICKxUUl5Em+Ax582RZDFDuBmJhLu
771T7qn1TY8lsaihAlzSGuVJ3kL8td/i/lgKvmYup5sPGD/w9+7t5QAwxSR2CjbRSC9rkemFfWI9
HudMNgUT/Guck7jCE1Mg97M0djJDdk91a4A6jodaL7gwLYZflVe+2MjJasHqzN10Y3XiDGW1LKB4
gsEpx6/iMyaoTYWG+NrpyASvC13Y6Gb/cX5sdOaugE1QYYOaDg++n0TLrwllPd4Dh0EVO0yIFyWo
UT9waUDJom5CPWgCxq5bvtPFJF0ClN43AsA74MAAC8kCB4nH+e1SooLjoVBUR04Edr4jrbqMw1Xs
ibXuZQwHMJaUD+plzL09e2zYV6SL0kLaZWlapXrQh/Gz79HmK2S0svnqsAvqYxBkzAeOoOSthKZm
QM6hqYWPRpIcnLIFJ2aFwVJZGfaeNIBRJCjKTEZZotU+GYgIS1YXpmKK5KImmVzU+R9CF3iBUXe0
CPeQ9O4SPU1k3A2iVCWt8XghZg/1SAeG+xpXIcpLt/PBp40k5VkeOcgpVExjqCXhPBAluGdF09ud
hNK1qocBeKFaHZ2+6HF9/AH8zLUEvbZ/PmByuEWRTSjksfBkpqtaYgEmrQOIVIebErrsgh6Ce/YT
PJWdpQJoiiKJ5ZdE2jI1uJarvwXz6j9jlqPqqfIw4wHR4ksu71F3+T98JkDPIEoFBz1yOZN906IF
ts/oEIFH7Dt4Z1d0x/gi6HkLK6iNprXkgjQqwXNJz71aL6RXxj3EwGQ3ulZEeocwPVy7romCZcjr
RbhuunUR4O4nuULYJUWFe5Iv7HIRhXSgfYHbxBvtdlVrpMqZoeMiJ+1Xubyt85CEvoVMoYCuZip8
121gVsjyN5QjTfjag4ve3QTQYgnRCIRSZr5WhWet1+UWfW0vPX3qAXSIjSJnSLtUfp/zBXhN4UmP
l/34iLv9VsYvgranWuSgvt8YXi1nRh73LtEw5SYKqzKJojhdFQWzxJM187gZMYNgUBpbc6B1c2sZ
KktuHsoiZklmvVXZCSUgB/1wkOI8W7im56IBlCAhQoI4HOxlk+A4U3JPKoYArl3gRDBb171JtfQZ
BZ8NG+ZLhZPZmwThLfS8gdbHn8mhYhBpBjUYXRw2RsMTp1m0JhUIsqqr3FuoDAQv4WD0/tIFNjqL
SYgp/DY7uSdd1Q9cmtexk8tEzk+KtK/ZrWrhgDLhNuvsvlh44tzjubDRQeOLHDPKr4CSTZawk/KS
8yHe5/QNshHAGEE364MHbL0kNf+Csoh68hEXUZPpjabUFYvFnQp4vwZW6+Ev129cceGT5vwZkDMg
vFUAokGt+nZTsTnHBDXDIErytWYDRlqASCrpwjOltIcctb/l0tzTWSYO9BrY3YWH5lyiQICL0vAE
Q5EcrFm35kPF9cFuHiYO5ImITF+VHnU+ccUoG0Gwk66yI+9cqKUZLIm+zcbdMMqLoyIEspATDyly
MfBEDSy3Eunyc8kmhgaJEJeaYRPrBZvqpfzSVDt09RMvtiS5hGvEqzAz0XA/cCjp+ZDrBMPYoQue
1chgXR18fI/d+MwxhGIrgnEkCZG9mh5Dpq8kysVc4kCzWmeEtVc2YMfYa0tIm5lKEbBMeHtrY6JS
BlzkdhnyvJbVLBQSJ9oVF2Ydk1KHjBZ5euKePgvCL7E6zmUHb+xNdl07JE1V+LCXkr1viX/H9o2n
7+FwCncyecmgbO6U0E1cvL1nTvyN3clFkyRcqQ6UT5zmEy+CUNwm/nui2FKagTwDek6FSlxpD7Yu
truUzNbF52RGFJodmojqbZqZabSAKZ05fzdfNG6BX6ElM4iyiwdo4qBcPvYLZEbDxtj1HeH877Jb
pA2ZtQfQGgumSrR3TnmG+j4KlDKDvb5DI+UKaVeyTm3/0mHNgbHXWaJn+7FfxmxyXV+1xPiKt25J
nh/v7B/MxMT3jrHJf79jcvziBs3HvoYdsAUhCdGIgNIwAbEr9t13/WaXxi4BuDUjG+fSfpzPS4nY
uaTwjf3JNV4mjZBz+TjvBMBWsBEWO7xfUmp3m9TF8H08DwPj7H08HvdczeO33SkHUdDX4JsIMO5a
7yWCdns8t/XIhdCFbQjrx8Zmnko3tqbXqtgGkepjjKqybcAHS6uT2z933vciRGYuWXRjanKVxmoo
pr2AYQnHGI02yMmgR7jZli0euaQQD/RPC7Di3l3Kbc97rn/20bTEInkeggofJ7rnVmlO6lRn9+wz
O2zCb2B0htBgQMCSmvmFlxcyN7PO+ZfliQ/D9mnbaMDsssJZ5gCqo1YHCbrF4HjWZ41JbdC9AkIx
5dUoWpkRZQ/oTonZjuhHyYo5tD2AC3/NQIFYGas8oVW88y+sVOusamn0gExljHKhVizxmI9b5v7Y
/vMxE3eV1FzkdxzWmWb7xjc7vGsYHfoLaIiPgODZxgazlCGb38X/mBz//5eHHJ+/oJnBPAvSjqNW
BYZU8RUIY26RVGTiGwFRQH4VzbG4bUdV4il8EPoOrSbkMr8HjjYedFkyXCPgDfaz/gJq+vHZnOye
O1sT/8PKRQHON5XfB2hF2z21GXEX1mryUJlamHqasvRwtwQYTVbr4PkYp+0LEi0oGiCb/XgwCxM3
7WmSAi8C+Ezh9/I+wD2yH/AuhkCEp/crfhFLMjkP/xnXyGaLYEXmgDGd7Ico6spUosI+pq7V+Duh
MLQGVPJDCqXRLy04qGxlCFlsPR7j1MXd2Z3EDnLZJtAegd0y14ednJPY0/MA/aYq/nD78ti+ZMaC
zdFt/jpu/7EJnkVWkVGiB5z4dqwS20YZOAiFfdub8aoFnBU5Yb38zCFSDGjIXntbMjm7lCLQe9Ko
GwwJyluLJc0LsaZQn9VyAyl3VjQSiQRf/ZU63WLYOfEm/xke2qSRYOcFDgz6t8bSAPjoOsmEff3X
e4pXDVqLhUP3HF5DS1yiHZwd2H9toS3u1lbb1IPUagmmEjhDPDKvMgpoV+8rNdSPx6s2cViTUaEI
fmuJ8dA2oLSwpAKA3ljlZ/c3y0nEL23IST7gzs64eX45RuCJZT4c7aD8sg/+IOGE7osMSDI9PPWr
wik/lHWrENl5PLyliZzsybJgXXUAfn6PZxINACoQvuPBqNR17u8Yus3Tl//N3uS8+7gYMzfCMHHZ
uQVAoZZSkPBEn4oNc/rfTE2OOBtoUd5R7EfmEj6FG890E5Jee6ADzf/N0OQadZmG5bwq/RmT+sy9
uAwJkHU4gwGYWyrk3d8DIPGEridSyCwwAFMaML8dwmiEaey7StVpyCI/lZl8doyCnDD5V+DlSxtz
3AG3XgtIZLAhI02Fxz3Q+JONmdNM5ZrU3Us+oBRFZeauuk44hbQglEJuGBiPTVg0hEE1iytOtccY
PYOsy+M5vj8et18xOR4gLKo9sDK7e4X/7kM7TY4gq/vfTEyOAsMrYcMA6ravRd6iaPVoNy1S8/8H
IyMTD9YPEKIpHhCtDj0ayhp3XyJL1GSnKt/VS/SY92f6p7Y8KhfgsQkE5O2KiVLPcNEw+AcVfUSv
3DETTJZ+ldoxSmRSFgv8V+OJvd0ft9Ym+6NPiwHFM84/eIKn6XWcoIepFBc5du43vgqpvlEnDFol
oL2ZDMpvfeBOlYAeKogIxukF3dZAJaYR6fPeoNlzXHiAl4Ym0j7QOmqFnPhKRoIwgv52ZlK5Md1+
iQdiPNi3Q7/9psnQcz5jICXt0QMVtU2eXIRWW3vRuQG11eNdMxOuqJA/xriBkIS61HTbRDWaK8U2
pAc1qNAU95JBlgylxqPnG9qZJf6BR7bhW5MWXOgPh85khKA0QoaTBw8mwBWTEQpDUFZsWkeH2uzt
Xo9NojwlBrU8GwqoIKMoUQDt9IIUNt4tBp7ZtmxBGd5yuC91Ibv4AzN69C0TFzBAlgdkEE10iPD4
9E9I+QR4pshCQ5IaL+IPLoT45Zcg2VSFFELZ2CigMdGqLHWeea1Aa/8niA213jKM2eZEoi9Rcol9
YxRJ8o5FbtD8iEd89Eco1iH64tgXLVp64N6fFQiBj0zbEArlx0bH25NJh7Dn80KODnmUfqlcisCo
uzzeKveO8tbEZMX8DDnBKlKig8fiumvWnWz0xQIScm473oxjshSi0kAwFiDvA2tLn7U9VCgjmV2y
EvaDqUnQhiN8ZvZLQd/S0CYOGq2MEkSgYVVijJDdAnXGLzadjdMz2WRI0qItCW9GvBunvpNtPU9y
yzI9oC/TKpUTV1xE8LC2QQhRPCOS1hotSFuGtl8vvPDuA024t1+WJwvntl0tDCj0HmL18kdIC1NF
lhjbF6mWxztkmrVCqHlrabJ6JSjTksyr0wM0yxTO8FQwDJMA1TXVriBY2y6VZmZHBgI2AICA/Lnr
e8+EOKZalWJk4htToVYJBTw+e8sBZwj4pQBpxidD2/gfY5NgjAVOFq2BGQYHZkVKj0L9rqR20S4W
r8dZutspqG6C2Q9POnTE3J5lheZDEdZYL7+FoDa3lv0NgnYFpWCG7jn30gEHi6ay8RAueML5BUSX
O6h7AUzh1Um6VRuQuUmZPD24w7oApWfsRCwpUrsqHYU9Fe6uowsXwTTDOu4ZSUCGGeqCvIDX+nS0
ZZi1qi9nh+B9sJLTB6O3J1EgkgmRVoPf6vUKNVRjKbL+qdtMJvnG7Li1fr2K2DJQ654q2aGv38Vv
5Jl1H41TTIn+jd2QruTWdD95aovqvj32oeYAV991bwo61WVvIcqf1pjupmAy61XnVWImC9mBWbG6
ADYm9CmsA7vbamYY6RDuCnSokhDfBE0VGP96sFexumqmL+JiM/B9hHe7GuP//5qWoc+8ns2wGnQ9
WPkhHQhyXHoCcD/7qu3zHV39XSU6c1LNpc7EmTAMOwD1amBnpBEQfGsZ7HdoQkiS7ACJQeS88Trt
PT3sLMojOZSNJewFbzVrELwAKJshXkaTxq3Btq88H6/y7FBKryCl0dl2T8FQQGUAJtH3tsQ+MuM+
JFA6jMTHo8LSFO6VKwMDqDOfHeLeP4RuYjNuTlK8jdGz9O/dMMR9Uf5HbzNyNNMm2AHkI1xQBPnh
DxpxjNBGcoY43pFfqEnNxXC/7UwjZ08WgMWlsNNY0bW6Dq85dgs9MmZuNFsRQRyCOdTtVMO1Ov0d
oscX31RXMRQq6g/voq0L6/HAZ4IgfA+QASK4hdARNT3TckLhvOL8UGRUT1Oqt0sVyTkLePighgEX
KQAdd7tn+AxiMpKQQOc1iLltB2i3SZV66VrjZ24AVJu1EUGk4jU35bUDU03DFXmVH7I1r+dEsMIV
a4qmtO3IztPl1WBGT5nutOCeciJ9Kbc3P8h/rE88cqoxaZbwNawDRGfGScadeD/oF7weNxN03Qxy
slqi1MYFiDnyA79Jrswr8NOEYQk1bE4Xd+rIGJG+LXBPzY5sbLUZ2feBk5ssX5GA8a0E9cMhRC9/
EW+1sFtwKtNC048vl36ZGEf9y4FKQNqp0OfJD9qK39DPPifumwwo50j9427lD8+IPx7v+tkb9LfJ
yXoNJScGaYlR+WvpU3jFhD5To/h/pF3XbuTKkvwiAvRFvhbJthLVarXcvBByQ++L9us3qId7u6u5
TewsBjiDOQKULJeVlRkZ8Zntw+0A6NguOhpQRDRt87RgeHpU8HcoqMMwk5ARmbLPl2MN/SisAxPn
X8sAMa8tJIs8W2Rrc5359xJeCUZU/otvA1wNfSMa7giJb7LXsjowYqSf3Ym/UHZWh8St6G5RiGT6
9KuhTcBBjA89liJ3DyaQrhaUoStdBazG8SZZgScGr2EPFE6KFaHIr3yjH5j+jRbxyNNb44bl3xDt
bANVaTaA1AiWtYferrY91Y7JXn0YrQ/TbvZkYQ2vDiHQfyhlAac2RWDI/10uoVbk4DXK4DLRnJVb
FQmaja4NiVPhJWbf3i6/HBYXI+NscRdu4ElmlPlx6aZgNI++f4Y/QWsxW2D7wQTgWn2oUSopHqG4
l4L4AzRgf/D38Fn1u/bZ39bDKvHlpe20NH5unbuq8aXSwDfpylvv2xKI3aUnIXgvx8ASwSi+beN1
RGyQ2gjDeuwsIi3cWTy0CYpr5yuA5N3lCqAPqwfaHl/Aur/exvP+poOVlQ+jAvD3uNLISz6+SKXp
3F6Mq/09ZV1QJFaRZ0Itk193pRBZ2OpN4xpd6hT6YyvtZLTUJT0YYPzv27au5niSrJ2ITeAkoAbG
8/OERGnKUtcrt0yTtyL2Vxm6/OqmebltZnJzF9sLZqb2daAuUQZDBvtyIrNe67RkhJl68J1ceQq1
Yt3lKInlC5tmbjznhjh/G9eY2rSBoU6TT1FeWEZqApubL0zbzHhwP07JMQBgkKPmnu1ErQstrUKM
p3CLPqBG8EyKVW4ulZhntgI2AuIMBLlIH/NeXArVOFK7oXKHFzWhqlUdStVpzNXt1ZmZtAsr3OEv
dMgF5OpYuUTMgFw8hM6InPFtG9dnCa35CHrBCYxeZSTBprjqzHeyKCkUKAzWrqQLoItoSwWEmVLV
ooO0sPNI06249mKraOPSMmW/pH0txE7L4qUq8Nycojke9RIoxoBuhXMrYtpWXaEppSuSliaQhxbD
r1jNLI+Etgoi9dvjvvasGDcuK4CNdQBHNf5tEWVRJyeGX7lj8T76X3kpo8ZtKzIKbahBK12+EYpD
kgfPfQEhwI75a5bakDsPxI0mtxZqETpp0LZHk/bB7Em59H1XgcLv9yE9iQ46FJn4rRxXcZuJnVG6
TWVuWJZZ+leABkVF+SPtQDgRnwpCA2UjiLskDleGsi36+zoga5C1Deo92uiC5OX2lKnXzkID750s
qcAvo+OV2ylNM8asNwhi3KF8Lc3QYkD53TYxs+MJdIKmWokCjhu+RA64fQAO7pK5hTTacrjrfZ3G
+oKTmNloINIBR7sKiPJ0hi93fNjUpBzjmrl5vJPGv6Vp2hEYl+RgBA9uspCdnfFIF8a4M5zkvqRn
esVcrUJ/Z/MQFF9t8RMuIaamX8M5cqwJrqVJnhcN8dyNiApL31ZB3rg6+xSUmBpmhe4NGbyD97L4
rKEUc3uhrp9beAyAAR5pRADnQUvEnVal8wuQYXWNC+4JhUWoP/iprdVvjIGQyXTrLZCeIXGGr/wk
7uNtfjLbZxNUPSvD1ff1ErXs9b5BXx1oNUC5r0gGejMulzRJk0FI1LBx0+zA9B8jvYtIvnAi52wg
vQhA8y+Ym6d9DNQ8EVIla9wqQrHDf8hy5Jna/2veGUOY8h1YRJTpkDq9HEiRiXodNUXjjiuG90FG
fdWZ5A2XnsvX++XSzjTYM68vGZJWqwx2jAHZM9ExonWUrtuRGtXCkb72GpMlnGm8zQFD+d1IZ5Yg
pKMWKBY1bqPogcWk/kHO8iVvPjMcpLLB6gIkHx5VPA9BXfr+KEta60L+IbaQaqbqQpp32s+XBwwc
HmcWeOenl2YUgCnNBcRlVVroANsaq8elfLl87S5UtOVOLM/o2MG1xB2rkJh5he7fFkj99B664h0i
eLY1q9ICf04aPI5N8QbShe1Qe7tkdAYPgtvqqtZVq1Ec/xQUToeO+eQ+zyylfMpDiJuOycrMQYp1
vO0BZtYVX0oQoKJZDOEw53GMoZHwOClBvW6Avoclbei09fBz2wjPHYSM/jQf/7XCBXQFlNWqYqhb
Nx3vG2g4q1aCLo5R/QgOKkRMtQe/y0pq5odezF6Kv3qwikbHl5PN7e+YGSxA3Tj3U8EbjcvcZ7S5
7hVGVg9uJOug2GqotjDQ33CD21+wAJ+KiFJUEZRfHsg2UzqxSNsBCYkMHvQtPkan5qW/YwcQ4ax1
O6H+ITyA2CMYnXor0+8lhZ4Z9waRAwSz6EqHSg/v3qCa1cUClKlckDxSPQ0sKd8nNbNvT+TM/sbl
jlcHyFlw9fKcjXqSp/nYe4MrZf1Gj1Cz6NB9nb3KSwm562IFUoCgSUGX/dSKAsXQywntWKaLrK5G
d7BGu98q++LJd+Rtb3V25gz7gYYH3/obrZd6lOfm8dzu9PMzfxemYZOJQjm6b/Zh4RE1E6tfjmma
3bPfrcoRk6MKv9uk6vqz3TOaUM16jFdLqNOZ6PjSEhcjDRUR0DQLS4P1mUICIb83tuo224zr+q22
P+rNsBZWuousNPSVKttzltRYZg4EwnIQQqLaAGoVOJjLsY7GSLKyy2W3H7rYyiZySOEVJJtU/YEK
a9pYKF5axINE1zGXX6p6lVfQNci6hxAtFRCup4U+btr8bhwc2VgIBa6vG2CwRLgDVCfwzPxdp7N1
qIIU4F9fUt1RSEYrHyXVHmU92CR9AU0KNdVXgi6CCjFS9PXt8zNvGTEywcMdHZLcuhAjR4YWyUu3
AsakA/YiM1J01Kz9bV6/hcYS2+y13wPAZZI9AdYHsT/vlUCGFAljFKluWOn3mlCsmBAuRDwzkeRE
l4p0GgJyMMwq3JCkgaSoKZqqywKnOIB+g7DtaFBjnf4kbnpXgOB3akbt7qrUVtQVAzmodJDQQSJZ
7WIm8do/XX4Mt+siD+3vsWeo7vAolhYaZtGjid4zP7TCfltDcnOVlqfxpQfSiaFPwGy2t9f3OjEN
vi7AqlCFEokIqVbObeVG2Q0gtVDBvSoA8Gkp0mO490j2XICSWm92SXAvN7vY2GkSJaNhGckq0j6j
5rikFXtdqfr9Ely9MnTyjCtqVkErSamPkeai6zoB6puq7Bj7D4IVHrTwIdWcRlin5X25l3fBDm0o
j/pDtUuO4w+EDWUqv0pkA+iVuVHAiYkzsnCRXMdjv12eKIKDxF6BmuKle4irWs7Bg6W5A/tqIDTN
zMdU+ftXbX9bk/PidWFd5k4C8iT/scfdz4IKZ6SnsNe3a7Lr7lxz59HnD/fpe2FgyhRJXkYCGJmu
YUi4IlEm4GINP006OYtjzVUeuoSiC58d+nHlH0Mn1qbm8mQNdeCuPwLfB3ULf1++mNJKvm/fxz+k
vUe/iOrIoCAjj5q+yYTeKvwR7GTCOlSrBTd4fdVdfuk0kjM3yOKKtURPNYBkWnT5dnQcwV1+WJj5
abxX84HaEwoYcBOQ87i0IgdS75O601xvsOIKHVAqXhHHUEZvaVDRSZtbZdSExO9SRMT3TiP4xPgQ
fRrgTFJRYecsm1qdD6nQam5YfoFowLMzyc6glJpSZdiw8GEAKLwRj2O4MOTZeT2zy/kAbfCkRquZ
Bs/3UoWnDCte/NPaTQwqGN4UdHLhe8U6YYjzUXObkLkjiTetwdaK1i+8/ibnfbV4Z2a4zYxiYaBD
F1BztURba12iW2QoviokZROzTZ0waYqFIGnmhpwuKuTMsXagFOHiLyktvQQYIc1Nive42ocMTLTa
scK90gnhJugF5/b+nBshNF1l5BGRD5E0LibL9Zgoo69rbtdnVPVfNblbR95TloN2uUoXBjfnhSbA
LVJwCJ4hq3R5FtKw6kMIUkCFBRlwyAqbxMmzjCy4oJnoD6DWiWgfNxBkEHixvaARtCYD6bqrJyEi
DCgcxcc0eVHBqiGqjo6N0jumSHuna52MjCg4xdmqNLcM4o/hylTeQVhCmQhJgxQatwtbajZg0NFV
PqHXpm4abhK0JhwbGWwNLuhCdmB3p16K3jisLxo0Ah1K1QEehp5geR6oscePBF2TTb0GR56inHxz
U2ivpjqxWke0bSDQuJQauy7Sw23oaNhHFQJsJmAKuVykahiZ0kFCwJWGimqKJde0q+qNZzcF/fBs
QKMb7RgeOsGwB/EZ5Cb/sCHPzHPT06tI2GG7Izjt05KyYOgcqHWUdu2jgQyzCWyEOSgLp2BuYwJ5
DqJRAvAMcNGXYxYLRjoy4NLy5LpeI8EV2epgJquFoU3fzrsTKILgHsYrEpRtnDshhaKTuFMQK54Q
4TuOSo+mdXf06eqPSVdf65Dei9YW/ySuYFuOc7d7dX7ox93H81Oztwb6HdDd5slZ371vNo+bzdvp
7+PTS07tve27b/udZ+0flyBTc/7h/JO5S7IwupbVA3YrG6HbDvrEYd+RctVKDxLgGrfn5xpJga13
boy7sbzUH2tjUFVXAcS+qHYAPMrkWc1W0qdQrkDBDTKKnXEXFXvPWKr/T9v61tpwtxYqO0odZVgb
JXlXkbzsKrtZivp4HuXfK/l8gNzZ8j2xKFhPVHf/ltN+BRA8FfG+z6m8TrbQcaKyA0oBMJER6+BT
GXoYd3geE1uzl57IcwEo2Fuw6adMuMKf8hic20oS457xhz95v2mne9qnbHwI670IAQoQwN5e3Lkj
hpqIjFIVeDXQ2Hd5xEpmlALYs3W39ESqoYUqWOi6/n1b8CuIJC18F1Q+EPNzkwtEQQYYV6K7q+1W
sLankf7otkq/iEOsH8/+OYRWaevUmVr4nzZkm7y9TBLWw/F7qRFu7pyffwnnw4yhV+Wxncaq7QfX
U0AmF/4BEGLhovtdpFsjng7vWQRb634wZAQjTumwS+nbm0k/Hz5rkCZUd2+fq9PWsH9S8CZ4tmkd
vro3CDxBIhUJZnSjrz4g8mnFq8d97jT7l8bSFr5u7kBB5gEKlBOtOxKtlx83loGRQVNEd1tPoc2w
a5VNnrYLu2p2ps+McDMgaKxCj3+tuz18hQGEpWTQJqQk//iH3Xtmh7sgaoJsMWMYTOODxqwhNRpF
ynhYiI/mp4xMjTmgdEGS5nLKxMrIzLHtdVfRZDwU7tphIylLSYK5CBMKUag0IEaCAgPn0bs0b/0g
y3R3MACZfEFPQvFMQLIoIjmRf96ettnlObPFOXRZ9DS1ilLd9c39+CVGdlFWllQvBc1zzgzkp78l
Z9zePBGC1DZdpUNI2y0K2kXKtq5FUDiXdt8/IpjqUUw0zePtkc3ci1gnPG9xjZvAH3C72yigZ1Ik
iu6aGlhADSkoHRZK67GAwgeyRFY5hgsWZxwoQewMqOtEEQU88eXmMAeVpL4Ap6JU0qsUIcPT1qfb
g5pZrgsTXJaAhLmciQ38iRSrVAGsV0XaZFyl6RKF68xGBzmyhEcAJBUAteM2ejKGPoslGCrLbyBD
AnTLD/1CL+GSjennZ85xZCLxSQUbLIaC5UNDNlK/AIeenS8kM1Wo2mBRefSxqQ9twgZs7z6BmEE7
DiddxxNfFeqExmjjuL06c1sOzV4A7oGSS8TT4XJAsp+leT12uivIeeC0Qa5QaQT7M8SF0TqVhsG6
yYOFA/yrWMBdMRNLPQEjMnolsVyXRpvCCxopFTHEVUrvCSX0JVq/VHbnTLQ8IS2tB/DyEGd9PBze
D4Z9pAP0t+8gImtb0POgm7/g7qf/MBFn38RNRCoAVAiuB+wek51YOPE6Gk1mlyjEqBMXoFaoCxbn
9tL5LMiXsxBVUClAN5zuGmjMrI6RvE3ChQrtrAm4E1Cu4VxgjS9NdFmf6gJq6q46PnTgnkUbFQSP
b0/cnAsBwOw/NjinZfp1JYRMhZ8cu69eYl9CXju3TfyyL19tmDMb3I3MFLFqkMlHS8Vu2L3UDt7U
FsPewWsaf2Jave0Nq9m9KbRaIQg+/eSWMG2sGFsLzQs52L62RxyfrY6GoInpGLKTlhdQsKhCLzve
Ri86YpjX1qpXVKQbzX78l+2lK0iIgH4CYBT+VLe1OvRDTrDYmq+uoDavr/00fysGfSs3cvqgo2fK
Xpg1LC4/aciZGhNaCuVZlZs0xOmx1JGEuBqB4sYWL6A8iiwZila37cxtMuSVIGIz9fUTviCSDs3Q
VVJIEMaghUHMlNxOWlTfu9roFo7MnLf6rykUSy/3c5JpValpAvZzXT1Favui9vIrCSVGdX/QrKDp
29XtwfFkodPrasI0SxPC6zfneWnSTwzYDFPivjF7AlLDVyGdYydWhHcWur2sBDzLAm1XzDacznqT
HYkiJb1BMeD2l8xOM0E5CL2R4KvnG5syMNH2iVoR1xR2gv4oij8mYp/bNmbnF7AUaJODGxNg28vB
CiTWBgjfgds4AGE2amCHGuJhjaYhp6wcxmh929zskIwJ2AGaSghHcZEcwAWjHHqMuGoaUQ39aLnx
wcbn20bkuQsVVVPkydEIA4Aj59nJEKgCiNCIW3kDDbp9x9DguZGGvz07iAmIaVemgeZI8VDqyNCp
67IBQ9o+GyFVsgmFY9/GFHUOUIZDZ8jr7v0A5EmJXTcHcQl6fN03OW22ScMEKhaodvBcLl3Pqrpi
A3G9IAVUXFkFbN/hoedvZWZrkqWjPcOqZfMf1gEEsygnTBhAjc8eVp1igLVDIa7UQY2VEPYoCFm6
9pBsXKhs/lYmeKd0bmragWcBVAXJjFqIYArE76At7lcaiuWDlVOkK9CiBBTZMdv29sTRV9IHhAFg
3bX8u9YZ0buY0IO//vEdehdiFmhgWsHu8bGxzH+I8kDIBQ4H9DJMeruXH4kEeqYlYBBxw1E/IQg6
6RUpLa+XxYXzxms9/noXUEsDMITnLIoOXAwQjEmRDKkJH42bKtnGtLWl1eDU9AFlrI1kP4T0p6Vf
Cb3LtwU1KEgiUPWVHPg6ioHfPim/74urxTn7Gv48llkRFD6+JtEHCkFA823Iv4VurbG1l+311I2C
2lJ05OxM9Od8ChLg9zkUmLdD7qidbLVjvwLJEpVKwLKFvalsgVu2C30POQclgiQ0ntOxxVhMFdB+
BLt00nOOH+pmVQsQG8Hr19INKrqhjgoWZCA6HdIP/lYrwLW8RKw8F7acz/z087ONKIBgvR97Aq/Q
otkwBK/QElBgzu+gVIx69fSmQ3720kIdxwXOuA8Rz/7ARpkm4clQQFfeLFxRcxkb9IspKLfgDAOA
wZ0pFC38MMiwbBXOTU7fwMlkQ+sPRJcKxa0EWgwQXq50C5vp6N35zs+XQb++VKrTEgeLOZb4NYU/
AzWcx9hGJoLakbVUQJnJEBCgVnB1oXwI+S/updmWMiNKEBmu4n+Iw0c2kX77H2X2YWqQujBS5/Ze
vibjgCs9t8ddZVHZlwpUoTD7xqfo33vKqkw2YFVzSYBbuyipWFppR9XENvdh1Flmv/KyLeTBqD48
MjkGD01vJZKjDAo24B5vc8tD1jR9qks7kd4HyRo9HyJTtCiPSftitE/QKdHGeBNDc/H2WGavhWne
piYOYEJ4KGffdLlfaqnhJlujf/fAqReg2LRVN228H1W3X6i1zqXMwcX9X3u8VyKxbgYl7LWMWWOe
vmrmqziJdj9oYEw1HwsDnhrkCGPo6PEj6As9bYmIhOfs/fWM59/A+6IARAVTN4Lbew9iYHnZE5EB
UAMDpQTd3zW6P2T1ERGMpZDVmFpB1ztE/BDD6lgFmyLwqLTYtTttGd49om4LaiSUiwBEng78mctg
YiBWYYwt1WH9XaVEBij/KgpL13eJvymXxONmoG1TnR0lVETvZMp2Xtor6yITcr8w3FRDW6SjHTRg
z1y/fy8tBm3EEfwf+fb2VpsrJJ7b5GvgyLIXnu7nmHYgoEHhswqsfiM4IO+hB4O+Qm2Dgg7NhgSu
i0ZsO10oZF4Tt+DYno2Zz0cMelkH9WQfUkes1vdtAVHOtLXQxqbX62CoLVY/QDktzfaqbNf5UmPo
5Cuv1/g/c/6LRDlb46b3I6Z1sF+axU4R3gzFIuJWVNA/GQQL53p2PyHyVUFWANkhHsUBaSFtMLwK
xxraumCPgkSrnSAijche0A8yJNvAQ397feddyZlN7tpLlEKpFAB3XUVx1HVHUotgclEIBvKB6uy1
eJa8v7dtzkX5qL3jeQhGIfRFcCfZ0KJSEYzOcENNtFn2JgKNk8en20Zm1w25WijEgL0SIIfLszJU
jaTmFRjjoyi1QnnjQQGReA5Ta0vwF/pXfl/OV5sEewTwZ2To8Oq9NKYLLfDqNRwBur/taBttRQud
iHSkPgVLLmojJxP3cAAWKFThRlugn6iCbfS7Q37X2e8TRsqj6fbuuaPfiZUhlAM5Cqoo8ur5+/as
zO4wvOWQeMDEXL2XA0GX66yDI9eCzDU87OAh3kNYDK+QVTz0f+KqpH72dtvo3E2Pkuuk5TUBp/lw
RJTyBvVwGDVqhWaQUmvv0nVjgnotR0wiLTzvZnfXmTVuLUpWxVGpYUPrcImF/KnK3wNea7eHNPuG
RDyB9kYIYWAfc3t4MNM4k4UArl94SZuaJvpnW2+b7uT7bwnbJIw2APaJIW6j+yhzU2nTawTkHzmw
IJ+ReT9MRAENaKiGwqmU4pX5bF2F68JYF93m9rfOnARECGD90RANQm+Ay5HEqjIG3YDp9yG2rPfv
qndE5yCNu0MVLRFezfQiAI4HODnAeSgtQaL28iTEJhlyM5lcGAJ9xCXlJgjWI9kMlUqjPgBGmY4s
tmMk6Vraj/ifMiiBT1q3cPxn/dqEDQRnmYQkGy9I6ksjKwuhNVzJdwLNyfN1emwq6AMjVgI0WjqC
4P/2PM9t83OLXDRAUtWPomByayHe6v4ovPsZWPU9hh6vryru3jqEJP8/k1yg33h5EyUDTA5x7Iwq
4np26pOHHF3KftI5qqAteLqlMXKHK8XwxrrtJ4M7b5fW4V3sfZf+kYS6nYXtws6d81aouOG5BOzA
ROl5uZm0RlbqChkcN9WR/Kj2krHpBKoDxQgCXeOtERZWcDa3hw7siUVtatr7jYPPLvuu6jKgJ4BT
kwGRMXY9Xk3+pjgoKzAH0j+qA42Q3VSTkOgJyltWS0+1NRI8fZ0sWVjaabdwVwqkgsERATAnupx4
7Q3JbwdIdCM/jI3sEP9TLuoNIwbNuyVupjn/cG6JW9NEKBJwbcBS4v1hYkWnt5BkNNCdQHZMWFjS
2WGp0EZF9x4uf36GocDtl1EbEBfFJ0RQ0UqVfVrruSWJS7nhX6DT1RT+tmgAf4KSJu+Linb0yzIk
E/okjLZoBBjJVs+/RrsV3uPeiYPCjp8bgbLPQboL68ECDwTgMM1W6U+DvpbjpYrknFcy0Lur68gl
wSnz2KwyNqtMSJE8TrsURU8oTx9Vwwn0P4WQbkl+UPz8RVFeb3uJ2QU+M8q93mLUFnRoLRO3hc8V
+h8gF22W/zToE0H9cuFmnM7k1aTjQkTBFTc+MseXZ1YUFD0LGxgTQwh6JQkQhEJSLnF+zG6jMyu8
4xvDRGzHAgk5aTekqMShGtSiC76LaTgsASbm3l3ghcG9Bp4t0GDyaelOARkgrm6kwd6YaH+OkFrz
QLoT3RlH/yVZQBjNDg1ThzOCFzc0AS4ncJTKKMmiGmn96N1gcOLqZ12/ysISqGVuoXREZADOTL3Q
VwEyCROlTQfi9sYpHF2Dff/fd92EsP2Nhw1oYF+OoyKtx9AdQVxwMVOtfO9BAmFmL6Xq0077uG1r
clH8pkOfzTRdaMW5aokvlS6KIrS5oSPUGeWK5vJTMqIG81gjfb3kmefSa4CO/scaz4mKekgiAz9N
3Kw2tkp+L+ZgloreK2ErZR8BSLU8q9Lg2YJkHyWBXVQSOH7GXZ9Ujikj/olf+7qzxHprBC+kh4Sk
+eB1j0HutJ4lgO2+R5I73MflThK3UxvwWO/AO7EF17nR4uAe0SIMdhCaCegcye5AYt0MVEiPBGLi
8pKi9cwVfDFWLmcJ6mcvBPkFcWs5OHZsbejQ28hHdFLt0fLTbZm0VHKa25cGTtrEUAL4Bl/S6xA9
KjGqpm5KIivKxHtDKLa3t8vcEYNwAxrmcKqRSJkGfXbNm17TDKCpJC6kJFXaJrJpEQVEAGKKjFLh
+2Th0uNlNKd3AsJiFF6hNACiTx4NRcQgThvmEff+TaM2sC6AYr5MGf63P/efkf2ZIzn7hv/6FCVp
a8rrq/iz1hOrfb499JmWT3wJeqbwGEPhGbzel2MPQEutdDI+Re0dpaEpsVN9HwcbvdmKI3QWY6tz
WQ2m750IsNsY4N2yQuwOlkS2RN8xBwK/eCxw32IaoeJLRmm4QrnRWbgRSkfH42Q45mB3NdfId2TR
X0+xKryvfkAmMixVqueySxdfwN0jpdT3iTLguRIkf3Kyqutm24bgi9NWRKNt9zj1fow/RRLTNN/2
S2iMuVfk1D6A/kikD7EhuQjFaJJWyFtmgAwb/cyVvGrS8UkF7oYlT5HyIHv3su/40RdL/2rKCRrv
w9cIFnYN1cboXQwHC9rkklLTStZQkoQWqfzN3ieF+4VgdO5Zh9oXSt4oBolAT3MnplEFv/XL2nA9
8w3vWD/17BathkZW3WtDahlqTM1onzIrOChmZhXeZhht9M/Y0tKczbgHExwDUAvE6UV/A/fwbn0p
DYtOwsN7BBVJtkuW9B7mbntYwG8GGYIJBmBuVwa+khd6rRkuM9YNsc2NwB4l7X7ikykfC12lZb0P
lxo2ppXmbrALo9xG7JqwLr1MNVwzO2nm51ToYspq4exPc3NlBMkwEFmZE7HPNLdnfg+7pC2MXEAm
QIwAUk7BPK+magl0Qv6cwT1ZbdBDRQqgY9R8+2gDmsbqXowa41Engk6lwvyH7CqcEeC7WFACDgzu
7VHLZZZKDKvJhHupXHsHQdsnSOGnx9tDnwkQkAcEpJEgGwA6I256a1ZGahljemMkhUTE/XK8b+oN
ShY+orlgKfswt5rn5rhhDVI+eHWlIOMV3jP5owjvNdBx//+GxB1JU4iLZhwwpKhB9j+nRrGSKoXK
pUPuon+It9FgjmWSlIlnSeR2jiGzJG7U3HRTtBPH0klpUCAU3hp5aUPM9RNeWOJcogp6qzzOMrDj
yMVrgh6gIaFZpa5rb0W6ep9DWbf8qBs85Wy2BFqedXNQHiJwx8jkACN3eUCkXKnNJixNV16r4zqO
DwnEA7zGUuSHWDJR2dtqzZGZu0I5CWD0jZ4VNFo3C9HC5F/4Uzo5OOStZXES3b78CHVQlbDWatNt
0dPPQOgxaiiTV75VGwvZnGnX85Z08DAgDgBlxxWfRpbLIYtGwURDUmZr/t2QQvc22krho9G93N6t
cyfiv6au2AgzKCH0ZutD5Vnc1R4ICtAyDmDAbSMzwQ38moysI/o10RvOg+pyL4wGIcLmCZOnUrOz
xNKaN6nGgyC897ttAiRCuO3SPwTSnl7pmOBFbNbAvzFhQxYgI9eriBTHJJuKv3CR8ImOBEA71uo4
MUkhvudS+QaQC9RoSLdKlHrp0T2TV0CHN/p/kewE1TV6zC73DGR0gbjsJKykpFlglyqqKemqIUQ3
wsIakpVI1SWR5uslhU202uAFCclk+RejeXabdDFy/T2LPJchMvTZqpEDq1uAB80P7MwId93XTB7E
0Ag8t07+RtHRXGUZBWGmvq3GL0ER7WxcehdfXxXQUoCqDZgjULQw+KlEI/0geiihuIECCK73noe6
W/nqug2+k+wOuJTbe3ZuFqdVA/0T4IRXFCytWgQgfYhMV0Sf5jDuyq1YRktF1CnFf3nQMaYzI5xT
rRWwIFTQO3VVrXEk5S6HSgMx0folr7PosTdfde97EIqFMz8TScEs7gsd+spIZvJFkgz3cR2POANd
5uZytPMg6gZNDFptmwkmRFZd0K4rP7QXMcgzT4tL09yFZaY5Mw2hMt0KZcw+fn7soVe36W0oQnnR
OrONb5OBOKBdkdwRtNPtNf1fBo40MoABGDfvh4gKEYAkmOZbyhqadT8REE33irzJRtxmI5KdluL7
z/WoLuymGWIEZKkkQEJVMAPipuayLrpWsCrMcHlAPuZ4AkERsM5fxNKheiNYPSqSELlzfPpnpPgn
Utjr6mgPe9MG1gpqiYC4r25PxdxpOv8e7vxGZaq0/vQ9+rPWgf7Tt2TdgdQ6nirv6iIfzjQ6fp+r
IMkGRz0AGYhzL92gHwJ+phsMh8mAzkKIB1GorUvxrfPMVVUFllGtPBXOSjKsCiq7/UB75Z70I553
Wm0NoS0232K1IglyR6C7rNdkibZg2nfXXwhKZPTlQpRCnK6NM6dpSErs68FoupmuHwIh8GlV+cfb
c359rWMPKPC+4OoHNJhXqMylhNXdgMvABLV0XQoY6LHOW1ribbtIdDy7wKgsTjUadEMSLmRCw39u
QIEGB61WrFja4kXoA1BrGDmt5YxG6OdWhAcxXodCTwW5twx9nRcjWqZipzYIVY2TPyz1E89cvug6
U0zQIqEZFDDWy1lWkypQSejhOgTMTdt7SKxJUL6o2cJxW7LDXbuNXNVjKSKAEhr1vg6zDdoEdyqe
btFC38aSoWkVzrZNWAWgn61gCLLZmklZug4CawlrM7s3z2aNCzxDKU8Ls8Zdq7fxhxHEwPhAn+X2
3py90M+WRuOq0SqeLCDJx0hGz/KAslPXPvbN8xeJbL85DGR1294MTQMOg4EmBPyFkJDHD2kkEhNp
SD03psKTCOBjcOrtCZxxAgU6Q5aNrHUwhN2RnduCqOa29bmTCMa6qasJ6vZQ971ctkTt1Qmn57lE
C2iG2A9do0r2KtbAKrcLbWJzgcS5Lc7Ton9eEto0QzjWrYn6p0wfS23BxNxZn/jvCOI94Al44HxY
e4mHSojnBj3Ad7YZSbTp956ylZSdvrRy027jPSWaVWAJlRcRbSSXc6eXGZqhxhqwslS8Q3BioXPF
FgLhR0civDLkO7n7qrqFF9GCUZ6wkYUsLPSh8NxmyIBaRlrU3FciXn5gx2YjVJ8HAoy5HCwFnbN2
IXyI/DDozNEPdDlYD0cij6vKA4BI3bECB5yOg+VJdr3Tlt6XsxvlzBZ3STZqVqSRiIn1s79FfDLU
71L4l4AT9d3/jIdzwKlX+4IaYTyaDljvTt5WDrSX+uFPFN+DfDL3NXr7pM3kDfDsO7PIuWJFYaAF
lWFR9/qHlt2rwLaIho9qyr2fHwvklEGxq0t3fZeuKjn4H86uazdyZMl+UQL05pWmnFQsebX0QrRR
0yZt0n79ntTuvVuVRRQxA3Q3BiNAwXSRkREnztmtmOen62q3gu9eAQ84h5sIu7WkRjVPFOYtVKIc
2fAn+quSf6rRo109y3RnM9WRVCfPDtmkesW/uPEhBf8f699O9+x6mGeOAqlYCDSS7NQAGemjuTMH
j0ID2Fi585ZuCbDt4w/IKhBnCVs1bbQikyM8+1DagoJBvL09k4snAT3wXMLFAKGecD9McAR6p8ON
JYjmXJO13pjoplv24bbv/fEHK13IPK0YXUj8YPfwX40WD0yJGDC0Q21bFZWxexLmluASBT6K7MbZ
yyEapdU/mLWpYjeJPhN0lm3S0q3r905elQxdnNuzzxA2sYQac2YM+IysU6Hh5HTG81z5kT9t9O3o
gekuBPYEVH81ZoWs7KEl526isw3JCs3ikdylC2qtJBrLBM59Sncs+4C2FTDGTpU3Tiu7pb7G1LFQ
egHzDxCIYOlALIyc36W9NDbBLi9hoQHdcEeDvvbavrZdLTTcsrhnLHElsPQ2UuZXqMVIINbs/sV1
xpvcFbRfgnRZhDYX1ZRKZIazR9OkK6cbu9qiNSWsPUW5t6qVm2XJ654bE+JkS+m7QZe5sfmVd3A1
R8iE/RsneG5EuZxTK5+niBK4doQbYdN4mfKZqyDjlt+TkLryEO0oGoydbpg3VeEVY752jpbcIDYP
5lOCAAm4Ny8/IOzUNo+pGQYpcpe55gKA46EHAqglJNzoHes3Xf7Lqo5FAhmjZGOSt3/uPc7si/c3
uETRKZkbIcQw/bzFY3PMn2p3kjaV3j9LePwnq70YS2cW8AYcHWC1gNkWFnaS0pT0io1zMxhbmgW6
8ntu3pvwTirzbagNcF2mB7k9mf2qo9QHNefRsFcz19yKeP8gxkXoAGoKZACEC1dhEqvAeU3gNtEJ
Mj3H3d6qQToG0sGIgVpy7B0TfAG1mgZlKT/fnvWF3gxeEwAhDsQWQfRjCHeCYg11C59OgvSeqy2O
G3BpI92CBYAeRpBtrX3iE+orw6Zw693au2XpTWEh1EACG+0IePcKSxB3Q9tkikb4tjfyzIuTDdWe
ej872Wig80PlYWW8C/k0GAS5LLoBbQjvCb5yDE2aZ7lCgtaUXFYTHxCXboIifetY4das/kr24Kqr
p2thkS/MCq9AmcpahdUjQZk/j/KD0oHU2LSAjHTAcrEBjSXi1tZr4jXm+OUJBnAN+GEZPCRiMluO
k1idqw53Phh15cRBnxSdfWYBPe6wu04D6+oaix/fsMKGhoQQRFcAT+LSI4IrS3DURquByYmAuxza
WDF0PSL9DuwT+9uruXDxWYjZQIYAMnkDPOqXPouV3WCkBJduX1p7C1kKK7mj1NpZRuLK6rsJJtHb
BhePC6fGATcJGgZUsepZpWNbT5oCN01QBkFhCfRzaFAajX1iUbSRPUJv3YVYgy+X4MEzQeEMXJuG
DA6iai9VfhTRsxK9qmsRwFIMDRJPTqgLxAonkLuciTjSE0UtUhL0OZSqiK8X+HufqnBcePPJhdNO
3TZqtwod/Lpcg4PwQyOu+Ll1YR10OYq6totJYIYzddoW8CI9MCqn7nUQpa1BMRdXHQwSGuolQKuL
Vf4kbxQIx1SwBinQOMW2pt1uUhOEGehQyCvoIsmrefiFuwItbCAOQGWBJ8yEp1fBOtJhPQnwHlDQ
U5TOK04225ThqQgrB20SoLJF3iwGg2p5p9Sngt6V48oVuThwg5NjGmgAgaLV5SKr2ZB3JClIMBpb
q2Ybs048EyVjnOZG/QOxrpXdvhD4gIgDspag4oRIjyaEBK0B/u8RGR9oNxuSZ1co4CRELrzeLNcI
VBb9lIzJhVg5zjHSTJdjY6MURlnUwhZyFS728o7E0rjvAb/yrLw8RjZ69rO81A9DGU9uLBtrF/Hi
7KLWgacLCrgokF1+AZnifOpiiQQhdq6dI2sQo2R114ExJmUfcf6+4kqWbiJYk6E0hO5WlD0v7c32
MI0hxWq29C5MM6/9qxmuzvQTFB9MPXPw/JbWqo1LB/XcprCiGeijOlWGTdo4xlw5ld+hlyP/Fbq3
B7c0l5CK5oTSKBhr4tiGpu8Z0W0SNEb4UdTlpspBmQnqo/wTzRsai1ZKtkv2UAxH5R1vT1x2wtOz
zGSloxnWrjPdlCVbcmq3cqe4Uv0y0t3tsS15gnNbwj7JkkQKS75PhnF2kg6I+zV3unSBnlsQznld
MLNg1USCt5gpvuG2CfEJwKK3x8HXWnTaAEvgtkCCE5k64cQZjcFkaiP0MmrjOFq7aHyxwn1Vg39e
rnGB+PHjbYOLwwIKjfO/o8D2DbU8S3XoWpm2HLQQFDMkqYjtshBCMKq0ldbkf5YcFwrqaL1AmkOF
Atrl0ao7uVIKiiCv0t8G474wf8RrnZCLN+65DeEo1Tl2Y4PEbRCCvzr027fZ2pmZiyksHNNL1C/7
y1orya2MyxS2+WixPJx72LSVv3n317JPVf9xe5EWHfHZuEQ3aKgEiRQD21uFD5LyOxkEyGoghTvk
i5uv6H1u1phVlw4UWmYBHAaeDD2lQkhu1wNLOkuKTmY+SN6s6pMzF8UaI8ZSXRnxLzDtOhIG0IoV
bnCahErUVBXAOV7txC4qjKAnM/3K/3itwHMp7dYsLu33c4P852f7vW7DKpRVQFrqwgY/s9/bv/pG
Bru7vXKwFocGvhfggpF1ByZImEGripllJQZKtXbnZeiySuaf9QFdD8UAEH11yJpjbG9mXDKTjAx8
eG+kH3R+Wtk5S5fL+VcIp04vY3smsQkIFv3qQNNwYD8a+xXPD2DeRwd06BJ0Q7yxDMbEDZV7fAnp
7udsDfG6NO2cBBEqP4YCgKJwMHMJvOKDMoYBWIScKgMMND3Ws+30GVvxoEuJMCSh/mtKvHaMaLZo
bs2AuEBf1AIVGXAJh8JId2hjPQ12j3TUU1aASdySj7r21HQrGJulkwOBCM71w3WbxMdsm1atXhR4
/7TScSIxqCRWvMHCkuJgcpQZx5jhgr3cwr1hlqY1F9GptUE3lkRwCLjzss+4xpOuXQ0CF5bOxjMO
za7ggEdgL5jLK7mNOjWPT/SvdkCz9QkkGQfqZ8fxCc0U4XMEwtoUncGb2zuX74iLmxASp1xnA8Ah
CVRZYgUgmvJUrXszPoEOflQ9jjrQWuiBOHpyX5mbeliJVlbsfbvgc8cwzcXAStiTkwJSlp+xkjtk
OtntGxQQvaY4NOnD7RFerSMXcUVyD+OzdcDVhaPZySwqh1CLTn2b+3Wh7Zphm2ePta29hsS7betq
Ebkt4IaAiuJsYGJ3Eq2r/7MFFBagMtsatGPMJNtVzMiaIcGhWyPtojSzolMXPtSDCp5LKBVTxanX
CAkWDeG5hQ3JccgicbSFDFWDF0N0GnvVS9EjZGkP6WzvS+XX7am7dih87nAENNxPkPnT+YE/2xl5
KoF6d4jjEwiamgGyk+nkIcnhabQ8jGpyl+fAtoGLAK082CNS+bk61qW9ef4FwqRyFoCyG7P4BPzF
GGZ70h9aA2KAGvWyFtqDOfXk6Ov2sJfml6tOynhionohFo5MtWpz1abxScLjEqwS2gDyqHC/Wttc
tmOCXB+APZwF/vOz2e1bNF3rYxWftHwnRV+ceAXkFfE/pv7FIuJ5/l8zghdLa7TKGgxm+mjyqwRq
ehmY0bLWbWvwsKxtzuuAjZvjcGNAFZDKFs9bVUMTGq8wmGOTK8OHfaTJ4IRxEFm9r79O5EeWyitn
/Bomx41CRY9Lki4gSItpqlk+wVODLWxLdsNjeh/v4zZQt8ZaaY37JtE7W4aFFD0XBkGG/HLV6or1
YywPMdiG0aRyH+EgHMPklSjbeG0j2vzNc2WL7w1wnHBIrrB0EdGtfmJ9fLr78Wk6rX86yc7Jdv5s
Nqf9Br1fp83JefKfIMHgPD2l3ubrBUSHLsJJ7+XLf3j5fAjev0BJ6NyDUecQuB+B/zC7Qez/+fv4
Zu8f7yZ3ZzqdcwD/7cfu+fEPWOYf3edH1z+sLNCSw+d5lP8MRHD4eYnGP5MPJAq0B+Y0O82Z1xIm
fOJvTRZ3JWfHKVPnRO3LETaiFLGP0RkI9KK1oOA7iLo2g6sZcTsA4mILLygSjSYDHelJ1lPHKH/2
WuLEGdB302+oQ89a4ip03PaVj7xcPezY3LhgEHWl7KUxngoI8AykREOY6gHztb3tuLgzvPVpwtZE
CwzwVqSB4zpAOunnChRjcX7B3YnnsgbPKKb7DDLmSSrP8SkDYV+Wo7t/JWJfMoC2VYjK8gAPN/bl
AnZDpvVDaeNk5Tpcew1XFU9N7d2epAWvyyU/EQlAdAcxqvBoNcoM8PbQQlD35DzorrIShC/tj4vf
L+ZjwgT5PMZ/P7pO55iC5l/2TXZCwcAxd1+V+WLJnpG8EZqD6tsZNa+anKzaS/LfOM8RNfwLqCgq
ZudDVi4ntmedXlsTJrbvqXayKl3eq+Gw0m2+5PhRg0AlAuMDR4AtWIn7ok9Q5MJVncVoHgJF4A7i
san6CIHszMGra62b/hqizMd1ZlFIGQ2mauZyCIvzb8CRnRfLe/l1esjczG3dHwQ9sHjmOezwfv/h
j67/x3IPzs+dOq6cuuveS+EzhGMHIhOWxWoYn9TsXrKgVYEWzBmJTF5vqnMD2PCjNqVebnaO2Vl3
shpvR0hZyHfE+sPk0tWnX5XyEUcvw4hGzW2fep0Oqq44ceEl4IFWgu+FC+xi1oRjltJh6CODYIPW
4B6UvBRQwg5sHXb+XuY1eshL//aJW3D+FwaFOCejUStRDfODEt9DbIdeK93ZYeyRcmULLgSLMAQ9
clScwIwhstqpQ6skcZdBKk76qHtAMgtPlcEn13pUhRSa/qHPP24P7bteKbhcHnGgMwdPXrQ+Cd5E
M5oibco8OanND9mCZ5cZ9LBjZasQEIWH9h70ZL5Nxr2RvGqEuB17mBUAg4Y1bqYF54k2LxmNXrwo
BODR5Rlvk0ZqywhjH005Bo3kBMpIWv1jhhe+1c+sCHuHFdJUMEhbnfr0U9um+raL31jhgzL79rwu
rSSoJGANfSygrRHihaTDm4R1U3piM7q8gjI6hH0B4sz+V0Fjx0a/qYt3z22bS+fi3KYQP4RGmBBK
YNNG/IimV1/zo+5YxroLUYZ/bgoIW/TmQRAQrdD8xJyFKkY9JXghlulJZm7PNcd9IDVr7SFkR7Ka
Flp0k7qCPAZYtFCVNYSB9X0vg6iAwRqVfAIJxz7ltcHhhVTbMJKPSQ/tVSjpGo8k3tTAWDTojLKT
lzHFlA9DUPdfA1F/01/afdu6zfgTCr918t6h0Dgi+EnbfWzsTPDesH2qfKbaGv3Okv8ASBDzhagb
TwfBfyTG3M0krdNTMrMtCmEAshn0nsrgqlyr4C+dIlDqyNhy6KMH8uhyYUKWZDmx8/SkJH+QYE7X
0vRL+9pAyRYIwe80mfD72zqZdDvDUtgITEk/79P5WOf30B5ygEkcGCQo2D/WnsQpQjoJzfaoTyPg
Ee7l1GzB7gV5p1NhoGVI7Z00PSAxunJ6FmfuzIpwF2t4EaEmNGDmjNR2KLP+IFO/Jva3OH1nRgQn
h0krDNnu0pNU/h3pUbc9uXiTrF1sZI5VfqRr3ddLsSKoj7/hHID9f7/Pzs6pPKgTwjlMnRx5cXaf
S6ljamA+KtY4aZe2+LkhYWBs1FsITcKQYj5LeuvLJu7/U2K2m0LzbvueRVMoQyFu4ilUEauILuEx
IXOL08QaT+mf7A6FXuLazVtKvm6bWnqWgw8M4D2Va4oj/X15nCSQ+EGxE28lJdIf6FTsrEZyuBZQ
mE1+Fs6eqoPY2LXIa5Ks4bgX1g62OQ83YgJOEXppW8u1IScKbPfqU1XtCggNwKWvKYQvzOaFFcE3
GdFIbGTy41NnyaVTAXlqpPcqBKvH2XjKtP3KhPKPFsINENkA1Y9aNprTRJGySUm0HJn15NSlinQX
ZnntSbkJkvuq6PxIynNfH4Z5O8o1yHQrM7wz2yQ9xoYZbtBaVaDMWZZv04CXJzO7ZGVnLZxOiCQh
+Q8fzd9XgqOBvJscIhRG+GVH2xZEF0ir/2EadUaKVnA19OSWfUJO/eftSVmak2+qJlzeHEYuLgGB
nrk24jIdxuoly+hzAUI4VV2LYpfeNyBC54xzHNqlimlyXWkjlppZfgI5z7QFtX7tdHMKzdEoIAAR
KCxCwFc6UD3qEHlWa8q3C8OE7CHO0P9SbYm3YK8qKq1pn58acN1no2t8zBCsvj2V11Vkg2sr/r8R
4X7KZtMkzO7y0zA59QSad4044BytnfRn6YE7bBP7ty0unB8YRIctei1BzyhmU1KpSMIQ/TCnprEy
H5tFOraWbAMyV8Q/TLmtHyKNrnGLikaRngT6kFNtA3yCy1FwS7EhhTQB7cVpUHrgeLdmFOgAodWG
uU3VlazJVQ6dG0P7Cgib0EzPoaWXfkglsTEzFcYi6aPqwH0tE0epoGgPdhvrZJteL390EKiikhOa
spsZK0U5cd9w+zqUPwyQAmkKkjeX9kcjtMeiCfOTGuYOstkjYCKZ/m+McPYVLCPI3UXwBkXxw86A
GD81eusY+vvYMIesCq4uDuXMinBLRjPkLKQsoacJ9ZsB81dy7g4Qd9/ek1ePOj5l+AvoOX98YPmE
KdOGNh2YnJ+yTN60FsQG4+IVDU5auJMPpryV9GIvU2ujEQalkBaMd5CiXjuK4nPk+yPAeghcIWcQ
FdHgstyQvrMwpUAwWh4LPbBsucwF+t0hh+c/f/7S0wBkx+2hL50MrqSA8JRTTogVZJRVI2rl2Cwl
i5/ANIdEJ/ZnuJFzv5TWED+LR4Or5+DdjOQ9rrPLeTYzJZbUhg9xhlJH5fUIr5D040XyHEmJNhv3
iT06Nd4kMyQWqvgvBc/xvxixgmczZy4BVEv4BoixhHUDTZyThDvEtQZcqxHCI38y0XscVm3o5OWY
7G4bveoSwuJCTQMPP2T10VksFknABDGHgwWrOthYSPhZzjtlLD9yxbUHcHuA9X/wwOip2r8knXrO
xKCagRK3qq9kTK7Wm5fRAX7ikpAW3lj852cBrtSVYR4Dq/poqUTypVByDSiGuvM0R0hQ6SDCLGm7
vT14fkrPYxiQOSMkA3oVtzVSNd99tmc2iR6TMVPt5LFkU+y1sSIDV6/MKxfL9ebiZsC9h/tSBe2H
COPRGk7IpcEMiFvY8MWq2lUneVOwZGNUoCkY3mt2Fyc92DGDpA5YzlZ84lUm+HugZ18gel4g2vSB
WcmjkYOpJvfIdNdn97pWfaAa1vWyg/JiPlLoDf0e0dSAvt5DV4HszHCYciThDu016to38WfYxeR/
px1w0yI+M4HOFrZ7NYNgnnZY8IHK5T4p02Gb5bJ8UEM0aNdRozpz2soAtcoMvN66ccyqknmsTZSN
BGXUBy22eK8uY8NhZvLs2FmYu6SCKKaEy9urKHuLde0X6aAOX9tJ6scxkmG3N5AY2XOCGnw/6otw
GroirizEYOt8MnJ27OSw8wtNMrweN9A2HVPIRkBDdn/b3tVp/TYIQBjcMFqRsG8uT4k+xzEhrGbH
GOWrgj5Z7ElBdNQ3T30zOmb/2QzynhTDNnxv90N81+m/4L7m2Fy5mL7zQuerxz8EPCAg45BRS4Pv
uPyQyO4LayhbdoS0xz6SD2x4h+wPlL/r2I2ixNdqUPqFd3YPbW4CfZX+IYr98CHvfkV6v6miY6EZ
u7L5QO9hjP8RoY+nb0/Tm0Hk7bBG+HnVMP/9tdD+xMfgpQIuocuvHRPk7Fg+siNSOoexdOxOA3Wy
6Uw5RBbZS5R10Nb9MtB0gvTwQS1mv2W6B+0NauyH6kAbTrIexK3uFmCV1e1nfRo5p+kK/OX7xSvO
KnoVvgFaCOxFDRypaRgYX/PumJu0mp1m0KvHQuaivMocd8BQRVKieXlj5LbTRWZ8p0x5Ejr1CFF3
KUGl20LLLGgLtUZJXuoKMGrH6DTrkNbhWPgdbeQgzTr0eNZhWgAVRSz6e04jwNerqEt/17U+RODJ
bqrjiAfFZ5w1EpK3SpOOnlYwa94UaqYCITDTNTI2McbgK6Qh34XbHj056KG8XCFNS0A7pSPr2IK9
tAoTT+//FvIniyeQidxba50S4m3zbQ5cKhp6NNGX++2yzzy/PE+dEZkwB7hWWGOnehsHa337tF6N
CRznuAjRngdULxyFECQa8ggq6rgkxygJjzQPsfuag6nPdxk5ahnD2ymU32+bvHJIMImKoozoE7QQ
EMq6nMZ4jtQGFV1yNNIDar37gR1HPBET7fW2HfHmxF2tYkH4yEwgHUQxPbmL+j7Dzgky17FWfMv1
GJAPQk8Y4jE4VbzgL8fQjXZtGhNeQmRunNxqdk19gC6U31fTSvAjRvH8Wj63JBRIaTUUTZsbUTBb
s6uQWXLIwP4QZq3Uua52m2BHcD95W/cRKkWwo3X3CDS9qoju9IiiFTj9nTdr5QN+c154ETg4BJGc
7A/RHdiqLidwqrTMjCpMYHWPYOY4hh64VfRXvA16eXN7H1xv8UtT/Odn56hXS7WLO5iK8/AwPKm1
H3bHjH4iwkP0sLK514wJEQORS1ND2RLTWCQHC2Ij4MJ3KqqjqRpYsHZ2QGJ6e3gLC3c+k2KG0oi6
GWRssKjR5yRDhcQKvRn0B2i+jaO/t20tbPsLW8Jm7I2OaFllR4EEYEYyuFp/X+ClMRkrD6uFTX9h
R9iMY9KavZbDzlx+AB0A5mtlI1cr++IqfYOjdWFFcESIpUdwKsDKQN4Tw3rvQ/pWhMqd8pI/1ppH
ouRJKdADp88dFBBX+tKvvdOlccHxzmVlq40cYlear/bwNdF/+Fb5HhwH/qK1D5HrN2Xj2a43yjAc
6EyiILdB3TDKevLcGcrgRnJTbfq6KoO6G9eyyEvrBlIBoBoAtwRvqeAWe0rmaUhYHAy5NDgpkO0H
ak4FrmRpzdSSA0H6hAd3yKCg2nV5qg2jSfAoaOOAaXVKfHBTIJotWwrcLx5TD3lLowb8knU5buu5
7vxQivo1DsGF48BfSxBwRuObhtb7y2+gOVxLNCVZEA1D8kNNbOD1u3Dw5ZERd6qadqUQepVUxaJC
ntcGfA9dP6g9CIMuzdyeR5tlwdhDdk8Jwf2I1Cb0EaNm8LM526Zh6HZGEiggXbt99JdtA1SHLg9E
CkAdXQ62bidNn3U5C8BvnL+ldiltJ7WG+putZu4I9De4ImTi1zb5weRh8Oq6jFbuwgXnijAe2Uhk
zaFkItbmmFmlChnVLCjtvqabcZ7157ZvgAOy7LisN7GhSbmrFnWReGGSxWsdPEv2cU1CQwSfgc5K
Yb2ZGRbEKOY0kCYVmm1pnW/1ru1fJSVCEwre53dSTNjWNKiy1mazsNXQ/IKaLo+4QaglnKx6liY5
6zoKjng5OpVgcNvarAm9orQ2fVNr29urvWQOr14cLnAbgIBc2GhT2imt2dRFEM0F2MjwnC1p59Zw
xegvWtNnvcogYlujhxJapFgf3k7J5/3MVxW9ZDVDPJeBwizPjDpnyI19mCS7TDnSaHZBKzQQy+lk
w6UyOWmoNbdUvevMtSthYYEhnYHuIi5xgjeSMMtZG7NYM+oqqJFhqkyQCsTl1s6sQ9WMnZum3ZNC
Ev/2VF+V/TD6bxYLsL9wincxi5jyzECrdHXQlNauj36S+rGm72Z4siHrC8SAnrJdMj1HyhoL/4K3
Bh7eRL5bwUqDBfVy2q2pRNu5XNSBrBV/mRn5qT6gszTNVy7aJTtAUvCKBbiSALi5tDNkYdaHll0F
WQYPqeXUcIy3MNeNFTv89wgxJbINnBMER0RFa+6lnRQFZ2jNlnUwtYlPG3SSIy+nD8lGy19UfSVe
Xri/oS0BikMoZKFgYPITdLZno6QLCfqpkQqLaPkok6LYRmDAXAmEloaE9J/NTz46IsU3TAmUe2ja
SRNUqgsG5p01yds6jY59+zpIawjBhXOIHchltnGd8mtcGBM2KrEHG7J50GHvWoegLf4wdXgDspO+
pb5RfYbzfQHpV2p+pvbadrweK16DIEFAiYkfBbF9QpKGcjLUtAryHj3U0aekRshB7nEZeHaiOrdP
3fXyXRoTbrMuK8mUVVkVFAzKLw0g/mvEQ1d9fWhI4lyouDFBwosVFEyQJmHU7K0sgDzcpjzId+BZ
+tJ3rVsCcgnkee9Aebteq9bxNbo8BNwq6hEaOujw9hU8d2YZAwQtYFWWcn8EhVSGpq+0De+pWT3e
nsPrc31pSoifO4haciXCDOR5bZp4lvmU5WtopjUbQphMmpQ0oBTN0QxZoKe+r5IcnP7U8oySsbfb
41nYgBdTJywYSjkDrSQ7C2hUO3O5r3NsQOtOUkt3tlY4sNZsCUcN6Xa9SEwsk/RYGht9fGO/ILbr
5nStoXLhlXO5SvxLzhyVDmhFlVJYQmdjObsj+FzsHPnFSY2f47jxKvJM0/sBRewIELVBXguaFkeK
WxUQU4AtVVVYQZuFXYziAzbkULhF1Lyn7bCRptjJIzz6y9fba3j9LEA6C7cZ9h3SC2gSvRwtM6fZ
GKUsD/Ia+p/Hrtpqmcf0HcmOYfuoSX9um1uc3XN7wnvfzJVyojrsgebUkfzCOz39rpzZp2BcWjHF
H9fiyT4zpQnBiTK3ud1kaCJjkS+VdzT+OzLIuU4uSK7RG42WTubYSA9XY79iemkJkSQELo4vILrb
Lic1ayZLnVUg8JuReIkTaYFlIedZ/M7Wev8Xnea5KeFcxFltak0JU+P8PqMjQIYar9JvwhLa8Lsy
m7aq6UXzAEbjCsw8tZuEG6MdnRZqzben+0rFkLvv8y8Rzk0canOnGyU8z74OBr/3QPHIvMHvnooT
IFof0XF4YD54xSHnl1WOW4wuUPy3P2JxN59NvLCbIe9TR1DwzQMt+oH7Y/4BhjfQTXUv9LdUrCQk
1mwJOznMEZ0NVpUHZrQt4grNJICzbOraoX/AMav3a2wm13UiPsG8LQhID/SGiexhnFollM0uD2ay
mTct+g/ILwqsIJ138vxEuj/qoZ+PiQGdX+rNjT91G2MtDbnwqoVHwlsSYCidJ6WFjFYLIfkpNTDD
tAZvzXa8oz/QhEpRr/gzj060ltNftgf3BOUpeCmcpsuj1BCSUZPlFPIUjSo7eOyPkVOkkJFwo7SX
eaLJrBmqZF35l6LqAQUuSQKKt27M+l9cd+g8QdjIn9RXDZVtOo5MqrHBda3dSHSn4ExP+R0tT2M+
rmzkpWv83JZwmGopRSkD3i5AsShqX3PyQOyVwhQ/C6J7RK4B6AAedWBJL2c2U42q61p4YjsbPGiP
I/3gxRao0sDMNn5Y6VoCaskeyFIxf6DgA42lEGgZTNLmoq/zIJyPEZfd/DKMfdTfTcbnYO9u+4HF
awZyHyao1VVA08WHaRInVjlJBMbatyl1KLS8QV+W9iNorWVHAuwsMlxS674y/57WUpVLIwXJooqa
H/i8kRa/nNlSbYok7jMaEAnk5zQ+kmhDTchJdplLLB9K2rdHu2SPPxYBeUDYoItYniZS1WSURzRR
J9JBJ3fA9rhh+BRpnlmAd6YDa89tg0uuD+xD/BxgaqE/cjlALe+luqMaxSVeGanDwsevKcZ/v0Xt
S6SuYWiWhmdxYQ7sHbwfxZbY0exm8KXYFH4vdCIQ9hgRaD4KV0+Q6SieyzhceapeQSuwdsh/Qnse
HJVoxRSb+Mw8Aj6qJUUwz4BXIEHZlWow1a9qd8fUl94eHnMrPA6qU+mqj54VV7mPUAwHurCaezQ+
696c/CbJoXu/Pe/fkCXhzKKfA/1HQMByDgfhzNpRNYdRmJeBVaT7pNfvGlb/Uu3qjw7wM0glB2w4
Hb3sWitta6K4DR6isRPFCF9lrdyEjeFKzfxA0i1y3CvfthD0aCawVkgEgQMLB/1yU6hGM6jGSMrA
NL7GcDrNSupY0KcoZy8iTwXoWJpHY868ro+dMdxpVucSZJ9Jv59DCH4g/337g7g9ca6grISqqQ4k
Jubr8ntS2mghGSIahFbo6hpaYzWzOCZDqnhV9Hzb1uLYz2wJ7rrpC8kIZ43HAh7ptiiEujUmvs09
aq7xWq+NSzh8NEpyC+lMXA1q7KtoBFaeicQ2xbDyWl26erH90fAGeCCSqGJjT4qckVXacGPNAPmd
TKsApCihdwlenUxyu0zy4lzdzGi1M+lan//C/QfbUAAFQBLlArFSAPaEKaV9QoOoa9wyMffZ1Lza
q6xgVzAuftItCVVp5G9scGgJrlrOemK2YUsDFUD2ph19KRnuu+i5M3/lke0xw5kNzRvCZBe1w09N
e81XpQX5mRX3KZjjJI79RluyKTwW6q5R5zks4N4MLXcVq4TioW183d6gSxciCsecQRrYHgNwlMvT
AKBMFusNBpoUf6082tOY+vpo/JmK8aAD62ompqtHxb0+6EdL8tpu9G5/wdK2xYWISxFwQO2Kilap
el2r85qi2w7WGLA6EFiK0DPURtOK/17aPNizoGvgzcIoNV2OVSlULNbAOLhHkh2rswk4lm3Fl8Np
LRW/aOr7loB+NNJHYjiM7hQDTaHcVOGPEdRnp7a9T5A0WHGvy4b4CkJSGCyzwpjwkq1ZYg5YP1UD
U/JrMgCbnK3Uy5aMoGkHgE004IMKU3gxq+jeo6WNQIKAc9TvTeXP0JSSYzBjDb21tOlRTVaQ5gYG
Guj1yyUKaVlJVYgIoiEDkkWPZTKuTNhCjKLzU41GfAlaaKKUsd73lj3WZRE0c1+GBzoy1GFCFG+2
FZlYuI+JircyCSc79QgqiFtcVBL1b2/6hQlFJhrlCghd8SKgcOrAYj01MesLILSeNAtZzc6xIVV8
28hSVAAiSJStZWD3bKSOLieTlnlsGSgfBgn13m2/d75Aou0+BK/vPnr/nbfOAZXEyu26lPs+Nypm
V+zKolpKYTRrGw98+NAgGaGPNJWt36R7ZrtjDy4yP9R2VfbWJAcCwuLb416IC0HJouAVCnixIomT
25c5OpnUrAiAaDM2ZhKHfoNWHZA+oxPLUqtNY0C6bVartcT70q0BgBSaOHlDEGDWwmGkyVgqMf4J
cHNVP2uJDXujHDUXugjDPmEW31Fyuq2mZESbdG24gw0kQSKn9BEdhsTN1aLd/PPJQJ3VxC6D58OH
Xe6BEaqNeQVlkaAmmXXXlLbst4iLDkpVS4eotiO/GarJ07VYerpteWmPo2lI5cpFqDMr/Odn+VIp
nnqwUBdVQPR5E1b9rkjdqZa2t60sRFioGnHMFSYcr0fBNUl2PI9sLsugC/26/qn8D2fn1SM3kmzh
X0SA3rySLNPdYrVMSxrphZAbeu/56+/HvsC9XSyiCA2w2J3FAJ2VycjIMCfO6c9fB+3f3XLo1jJM
CoAixNFSZFl9Wbq2Y1OINcdYJnzFNCZ0HMWHYVaei37WXIoQe0PvG46KHhJRzpLe4CpWt3fOwjHL
k6JED0l5lHLGqCH2Sg2vUCRXS8/9SUTT5/5hbl3et2uukZl5qbQQDdG3bYdPZuBF4vfe/Nil4kNG
VS5VnlVEpBv5/QwwNctf6qA4lXt19o0XYGmdLXND8KfzBFybjSX5Qs3ccEleNTvC+L0p9uJXmb+w
CqwQCYFQgAY18cb6jRGB1CR5NdCcTs5SfBBB5ZckjYe+/zKkX6Sps4P0JU0Oe1qgG5EO0HFiAapW
+P71FGU/6aPvK2SPXSo3h0xtfyjIpDiJEYl2Vpqle/9jbtkPrDbLyBmVZqKe64MUhaTosmkqCKy6
ubL1SCztAM7eD1JP/6e3HqpER9eojysEkQVxJ9bacMIErcR14OBhCl/PnxUUto04EmhCWoDDm9BB
NylJj7VyHoR8ccU7IwYbZsMkM3EQEyXoja5xHYo/Jb1S1vQhu69S19rxnrLWxoaorkrLlD7DHQDB
ro8zTgGj9KDNLrGi1udggmC90MbpfaOkycUqZFBTghzASB4YOy2uDUe6VKoQQjTpRN7MAQzKODRm
PZcXqPKoV1ntu76bzvH8H1q5+BqmMMGrgDlbDziApu+kYUpo+8+jEwa6HSiH+ya5lW0AkwCuSktp
6U6vXiPINLJCtoBoBLnwaOJk+rl1KsM1/doO+uJjaDSw9hi9O1Sm7bfpsc32hOq3DEUmu0MJXAJ5
tJ7bnXQ1QCIbsIafRLTRXpruz/1N7i2wyvn7xpyZwUqrS5M/jeLXsfD3vPRiaisHBuB7gfhwjgQ5
q+RUK4VQyXw+VJ4ecwRoHyC3Ud2iOctHxrakyjb3+icbz59BKEU4RQEM5NRqxTyssjiaguqSLWTV
oegZsLWrh0KByHYnYNk6PsamliEtDIWs4/qeZXMpmmXRVJfCqKVD0cyiE6TRTo9maz/EJhKgApX0
fm0EupjIRVOq1UUta6ebZVdEqEJvYhuCqg9kxDs5x4bnJ4UHfq7KBnC3NcodDsvRnPqiRgSa5lcw
PhqdelLw0Ha4s7EtX8HZkTgtZeabNgxFZZGsJqkvSWxWB9WqnoekK855tGPkWwe4qI0tqJ1lNGh5
Y98EdzMiAWPTqTXBXXochPAilSdmF2nzlx93icw3TALVI1IYEFYAC6TVjdLLOkxiPW2Qxiu+zNbo
5HG10/TYWoIoC8gOnErUylfBVpIN00CPEOxY00NXYvjxoe/SvVbHhh2YhDXsgsISkcfK/Vk+/i+V
AFbJtfnUG7EtzFA06ZnbR6f7TmhjJYJV0DKM2702O66/j0C/NVWYobtAieKq0e+2+CJCT7hLJnp7
bmDRFiUQoGKUqdZQMVnIylztAUHrs2g+j5o5fA8qypv3d3MbyrAK7U3wOBTl8AvXuxEjOR6kgFAm
D/t36pDnMIigLakErfXgxzAgjKNZohLcCAeznazD/dVvzxJXS0wKQBmHASj7enWGysuCF7O4NEOJ
hEwaax9U30hdvxipkY1GuLPbDSDj4tspr4L0oKK5DhRHGXL0UC3LizIEwIFnoZXeNWJs2qkkGO/G
Jo+f54ZQwKwzYMp64+v/6H2JhFPODNnx/uZvLzofF4/PL8KQ+AzXm4/0bAh1nywukqYv8Ce+U8Rv
aDV1TeUYxp5b3kigWQ2mIgiG6WIQJl+v1jZJOKBrsyAc5SJzm6asvuFhtMFW+1T+MBYFtW0hr6Dg
yYVI/QeaK1V+NzA/HTpDUsNwqfRChVrYbJQ7r+6WFSwTy8BaceGUn69/WmP1mRFVYnmB9GcKPrTx
hzpy6mEn1ts6bsTPgJ2BzyabXR13XAda3Gc+sV7T6OcpKPyT5kfSIU1izRX86BOMVPLOmps7ox7K
FQZ6b66Tvn4S81iNCSfaOjyKgpAtaomPRhWXTqU3P+7b020YvRRf6dgTfxGoK6svLGWtVuQyizXF
ZC/9EAuCRqRiJz+xu8Q6UPHeeXy3nAfhOuwpZF443tWHKwifiQFwuk3ySRa/l9IhNB6VAIbGRv0d
63s+/vYFZoNvllt9waFrLBHmK6AucfseqaTzqH8DVbQnabZlKJBOLdS2JlMT61q2GgdlZeTkO/zr
05AGx2acvLEnP5BTYPXxjvVvLsd7v1AdM924rql1oxB15YT1m4l0ikKw5LPV/ZkV86c4/QrhFblv
JZsukHQLLwCyhVr5KuBcCAdrVZXKS/0uSf7tXPlYm27yq+lQtXKkz5/vL7f1zWjqLm0WmroArK/v
dpJ0QtM3agnWk8HqBnQ8xBrWtEfiu3XRIGCDUotXjE+3sv0w8CvL6CZSD5Ql80Ys3UkLvo2z+klQ
9S/3t7SBCmK4mIF1RhwYq2G053pPUmP4oZDILEYdFlWsczgUx1F2GHyMFGfWSPHKozx9MaxPYqIi
VUbwNjyLhjdFx/s/Zct28CqMZC8CkzfF7rwdCyWtzOpSTQdZvzTRU1O/GMFZE3cW2nw+3q60sppE
S/3CD42Kyq+tG053KOz0lxbZjD8/FLCBI5/ZuPMei9pGQ5Sjhs6CWid5GSoK10cdtXNSEj5Ulxkl
WImiL4yOD2k9PIi+ZqeWRC90/ByX6ee53KtKbOD8Fu5xgsmlgUf1Y+Vu6gxuujSeq0sPwI/kgomd
uvLa+ltmqHYRe6n0UZN/iAyYt/5TUkDymgnvUfjayTs2vvEyrUZ8RuGbYGH1M+QoregRcfIZM4zS
MXPkgZuquDuh0cZFxYmDJFgYBRcMxvVJo8Mxp6EvVJdONi4tgMFIfkKv9eW+wS7f6zq/xsm9WWXl
DqaimuWIsbdLnKaPuu7AGGpTezm0+Y7Bbm6HMgQHRkubgOd6O0NQRJoWVfXF7LuDaKYQccgPrTL+
vr+fzWUMXdQZu4ejdZ12CF1Qjf7MflJBsRjVlQGzV2l7Cqkt7Djujcd2yQP+b6nFTt7khYKITi10
sPUl7DGAxNPiwAlj4VPUQlJbWbGdVPAn+XtNve0d0p00oIKiRrY6yKg3/FrR4vpiEaSm5+iXvweo
3bQJ8IZ0UCADBfhwvTHNLwi7q3BJeGObCYtDQfSrxtYhKXau0tZK9HHRjCODx2kue31zhF3VNNMU
1/UlAFkRpbqrJI8MQR+r9s99s9jyWxLjpdBzklTxxq4iI6tBinsMhvoiFVL3ISmm+iiV0/wz1+T2
VJcFIjOS+tRHxnycRfmxjYo9BYUtt7HAN18BDsCDlrN4s9cYjtWaGcf6AsGdq2foLI8vgXCMBPVY
df/hsr1da2WaupD5Xdb2XLZTr/8xn43+5/3z3Ppw9LuQ3iNLZb5w9bwLBcyHfjLXlzz5HKQovXwH
m+lLn++vsjiftXN6fWQY2ySAXg+BBalWDo0i1RdYaYvypCjf7v/9jQCd2VgQWzKUMzBLrzy5bjWC
3iYEKVDIZc8h+/yWCcWjGPP/KjMyD2mbijbqqX8/q06LkvYI+ALm6NjbtS0EfSOM+sAgWNodSuub
Fn4wm52mxJZ3ervE6mrVfdrloSYSH6R0PXK4rUS6sfn0UbXagyi+T8WDXJ3un+eWiS+lOHI5gyL+
unjVNVTc+XfVhRvUa73bq98ry577zlHrYIfCYPNGw8NNEEu6AxxkdZ/EPoik3tTrS13KP4RIlI69
YQZOrWqVy0STdJQUmA2KLMjdJgDw1qWD9ePv94vmMQAO8mQaz6ufYGV9ACESlcG2eSwj6x0JzKcg
ik5SID23+k7Zbvlg68vA5CX1TnSCMJ3VlYtpltR9FLWI+6YIZGmwWaW+tPOmbd3rt4usXH/Q5ABn
5bC9tIivD/Fptt4Lg13O/8HvIzxP65PuEgiV1TICk52h35UE7NYoerKUOdlkPDaxpbphocTu/c+0
tSkL5Ky+aPQgdL/yhn6bM/WBjPMFM6igJoG3vpXqwU216uzrbbuz3MaHouu59OVe8S7rqr4YG/Sy
U7+51G2L7elm5dAKSkDQhXvKW1tZAE16ixlojALl7XXmo/iJFdZdezHCsmTw4t88BtgdBariTuNs
XVomm47mLKjntBOVYyNn+fMQGvkxzEITHGzZ73zZjc3TaIDgZuHPARW9cjtVZE6NMcYNrxyws8C0
lb5zdWXH0Wxdfho0TH8vlRUykfVzLo9VF9Zhd9FPVvXom4eoemqNhsbaQ1EUR9mIuPkPf21GrAlH
NXk6mdeagbMxjJhB4bS7QDxm0mO+pMWPvzcd6ooiaSyijqRZK4eS+9mIm2n615Cy0z6WkmLHnej8
/UberrK6D00aVEo91/1lmO1y+tK1biG9H+iU319mwxQ04scFWkpWzle6fuTkMfbTNo+Gi178HsLH
UHKU9tf9JTZu9iudLtT7IPbMtU+EC6UQ6S0Ml2z24uhzCazaT+SDBVXz/YVeL9LK+1IOB31DaX5J
yFZRdzOJI/TrzXDpYuD3U1i+q6uvFMbhV1SGjOlIhm4oUyvWucikj7UBxcW3PnA6GUGin4P+fdaf
izy2Kz5orVKneJ/mz3r/WY90JxpAibXJWY+rD/d/9dbxAPujjYQIIOIZqx8dZTBizL40XIwodnPL
RaLGbrTPkR7t2O32QhgtzM1LJXcVSE1TWqa60Q2XpsxOsOH0lfIxiIr3U5AmO0stVnPzIUiHoZ2k
ggtT97VVjbM4jkmiDJfpFMQPg66dqKLG+mDXu/Pet+EhmnzcQw12Ehqa63Am6tNxFGM4CPQenAzv
RfsUu1H4q5L+LYV/738q9WZbEEggvrB8KjrP61BXQWF9pvdDHq6N9ogPH/fIB26vIzq44KtMSpuU
UdfGUM+VHjTZUo1Oa9mliGYPKvKlkvq3YpfYGhN6yEvB5Ai8Yv3cxs2sE/zF1EdSvbXFsAF+bJ7E
CF7EJHPmVLwMz32S7sSDGwdIVUhbmhbMBhIXXtuFPxppM08krZJaeTAJfpesfMcJbFRqgXMs8qjK
coo3XC6j2Jh6EhFydtDIuOksGU5hZM96G6auVcEgi1JZ7SY1nSo5NBt3nDPHhzJj5wpsbfUVUMsY
DE+gtbrWXZmWZiFSSkEF/ZAI+UH1f963xuUvXF8y+rbMxFEEx/ZBAV4fJo0Tvw8bSlxlWdpZpGT0
K3oKXbXvlarUuoGp/uvLYDrFaudtur3ehPI0xpaNUdxYi+wIvaZR5zPqSxSkZ43Cih56wQJeS4J3
ivrp/jZv3RbYOzhb4Byl3UlB5XqbsgoimlHZ/jIBbnwoFZQgZDOM3bBtpwdDKcSdD7exOY4TiCMY
R0IXbRWtIZVQSFlfsF7RnsGMfS19SH8ElIVsdeof1UQ93t/grQdjg28WXFlKnUxZUMpVf8kt4ywz
sxVWrgG6asZCE18+MU12ur/i6kh57MHAkdCSUENhcZOlSGqgDKPZFF4VS/CQ6mP+oA2p6ahSPD+l
rbbXsF55tdf1qAQzHyPx/DPXcf0JkYk0NV8sSs9gwk+leRpR4K+M7/d3tQZzvS4Deyezm0vJF6zf
9TKG2pgpjUOWiZlNQYZRe4QZF7b3uCyd2RiUX+2UJh/7AW5KaZqMJ19SR1fOh+FxivxsJxVc2dHy
awALgapEbIioZ10atkr6lZEsN56gTs1RmqPPuRG/6BrkK1aQqQ+CD7XX/RPYOGeeW1ABdMQ453XF
Is+aAPFHpfEULJjhYyGEGjccCHPmcMeE1lj+1+3xAlIlRkCAd2R12GqRKbA0yyg1hVJiHNHz8cHe
dgywWkkkEORHegK3aVPXX8Mi6c2DICHOYReKEPzykV79p2t64UPSTbVpZ91cQxaLpLUC83la1Ica
7i+mtPNcDG0mjMudusu6GfX669HOUhY1WN7bm5h04N0wKrPxaiktBzsJ4uocGHPmFoWBGmHTDwL9
iSA/Np1enBJhFH8AeWxlO+wq4ShUMdR3otA9xhHy0KoPXXVf+vXO51wnUK+/cumjLKxoVGzW3zNJ
5nAKc6PxDHg9IL6I6w+NEAAOG9PZCcy0OgpNlzqaHlq0eXSk/hBZ3PnQr7fmzTPDj1iSZOoZr1O0
pFbXt6qYfNg8KYZ5s58g2ZjJvha48jgvA8K+MZJnFVHzhfvtd8cQsGF3rMGGtnY+jcHPofcVAGZD
WxGZSX31bGaT5tSaFj9CypIH9EvMqSQHHaEBNsNQz39G09i3Tg4hPXlCHygv8OgSaomKP8+HdOz8
Br6wUXz526sjgRuCg0+hgrnAk693WUfzpCfD1HqFLBWHvG4kxpJJHXrN2i1zL4H2+kR5V4iP8cB0
P1Yn2lVLkiqKrAULuesHqYyiQROjBGj5plsEvv95NAoglEI4nWul4yLI8ze0mOMdA1sWWv8QvAUE
LguBODRU15sOijoqBQ37KozRQjInevH1NDnnQ0SpJ0Y7Nm7+7nF9NSYK0sy6LtLI6CJfr2g0qlYn
6tx6+lzChG0QdrWzCqs/jMgH7Gw4AYVrH+5/21Wg9L+LgnMkOdBhgljXIaI+QPUzlloPZc76A23D
CFqjvHCNqpsORIPNqZNC9RROU+j4s57/l+UJt7nHy3zqGhkhQqGUdR2fWy9RYVa1bPiG2IKEZIb6
O8ma7EFXhcZJ+lp2qM3uoU3WDdll97RTiNV4ERc0+irt00Ta3aYv9J4uNtGnVG+QRFJF+GrNUT9F
MCoelDGaDmNXdE5A9H5s2kpwCHM+KgB/nLaSK7fIh+Cr0bd73blV6PP628jUQaEC2ZOpz16bg9iN
jGZJQ+kFAZUHs2WKo1cNh+xEsisKdx9MGmnvy9RSdiLY25eSN5KCMGO1zL3dMNfRSyp7WoO11yPu
N9p10DDsaQl6J558lYu/YwK3ARfzQBBLUgijqM2nuN7nbHThEDNH4hUAID6kKjNfqt5MjqmVTHck
pRZ9vW/yyx9c3WzGLPCMr/IaEIpeLxgFcRjPkVV7ghzPR2ExPGrfe92yzW0txSNqLdRt18PPNG0G
YGhB43Wjr2dOK/VKnTiUrUrhfeSnM5Ge4CvDvJNFbixLMxy69oV4CjaZ1Wnq0QwGcNmcPH2XNGBo
gL8zAR6foN1JsTbskzBKW6wTuOGNSLJRSlZNNtl4FSJxbao5ht4edERsO/BapVGcmnyPDWAjiiUo
ocJAE4YhNYon15+uHOo86buu9/BM1tdAS7+OelocyjTT3FBDMM4aldTpCVvtBB0zh3oYjdFI1ZCh
7P096sUNQ0IPhSFlUmn89Xp6coyL0m+gofYY51U/hmMwH9O+2avGb3hoSoNwc6KYDEJyPfRd0mCo
okjuvUTNnjvLPyaG6E4C7ETzQ1FDKWYoL4Ma7kToG3ZE1YhJZRCenPbaMY/SnOfGUPdeHXS9HQLI
kdrsu9iE50o937+PG+EyoxELbxm6ULy1aw7ErCALb3yt90SpjT4pvtDp50yIe8uJWz9+1uMu/5j4
ZmnZoYKfdsWyATfa1lX2WwnU5DiIhWEnPGPPQRmN7yl+f6uSRjoT4zYPdSJI73sFidb7v3rrgNDo
pKSKOM8ynnBtigH4sG4sg8FrmYoZNKsHddL/UMaqdMo6Pd1fbOOuUelc9DGIyZdy3vVipT4oWZ0v
79RY985Uz4adpunvNpC/h33rNiWgTLXdi/u2VoUiinFU5kg0Mv7rVeNO74yujAav1rVPTfZurn71
6SnxiUPag4aoxf1Nbhg6Pmspub1O/K2TQnOIS2Fsi8Frev08BgbUol9yeFnL5GAp+Sn/7aM4d3/J
dftpeWRpVLy+dzRhKftdb9GcmPhJxHTwjNmE+yabzIc+1ZE9gSz31Kpif4KMtjgH0ZS4mWb+Q5zZ
HiRqnXZmhSdtMvfmwDfMankEcXPLf27Q8xLaF0GcNYOH9FP8BD9qe5qoTJ9kHMODkM57Ezxb60Ho
CqiD+8ebuNjAG1DH3I2S0PHMe5I6uwUoeZub9yNQin+IRdu/vzOgG4lmKMktwLOVQWWt1erIIY5e
F8TfKko41vxvqU2fA73agUm/ElGtHnlqb2BSaUKR8a8JGGMeoVi0os6bdHl6gU/zc9fE38SqL10x
nuenQE4tN6wV44U5lcJJh6Z+RtQrORhiFCEfHWlxZk9l/kfv9KliZsEqPzVs7OhTwbXD2JftuEjG
E+wp8nGg6rBz49f9GiyTN44m3TJZQBayjh+aQjDMukkGL1aNGMYBoUsfSB3MT0GgHJO+j89B1tYf
0sgMzqEBQbMkgzof9JxMN8qMYxkqI3SXuuK2dE1OdRVbx87S2nPR5xP6aVKLNp3u22JqfgyzWHBD
qyPPYZLNyfBCblKmj1Hfgz7t2z0ejI2vgwY5vRaT6Au8xRrDOzLPZdVZO3hVgqYbwKLoU9w3wUtE
z+0wDH2d2WGjfGa0eHLaWRmOuTGNB3mqY7fvhvnQTcBDx6ZvH6HQ9h9NHJRT0+A6WVqgn/JJ8+1c
jBCkUyrxEHeFumPIty8/v38h7l5INvBZSwj95tbUopx0vqYNnj+XPuOrQglLE5Ki973T7d1kFQJI
Hn3cIiz416uYzJSLSY4vUFuhdfNEmt8FcjEcU0PsXWPs5J1d3fp7yvEAXJYaIeHMej5I0hulmedw
9PSsl53ENIZ3EFjNthoq/cFIitBtW7NA5kDbo2HcWhm2KaoowMjBl63iuqSHI9kv8ULNWPqnSA4+
xzOUrUOvwQAtytO7tlVOZTPu1bNvnxwaLsoyIEztRmbg+/qE9azTBXOoZ69vT0RgLgxB4wdNbx4l
4TSVTrPHgrYUDa690rIe/CSvhUjNXP79G7sxaCpNeRzN3lAOJzmKbEVCsi/4UEmqM+d79B6bu6MD
gowSIQqv3PVqU7ccuNbNHuwOnVtbFTgOS1C46ZplS5NxEQBQulO1VJ10fd6xpg3rpZDOINKSXVNG
XO11pDYDGJGzHeTjND7EodfX383/tAhZFqPeEEytYXxtqaRFPsGYWUvt90bK3Cj9Puh/QtTN7t/F
jS/HbiwoyCDIB9ewChQYXDOkQWxmj3GfsH4W44vWfRaTyYEh7P5KG0nOgvNkM5z+gs+Vrz9bOPqC
LqbW5AU1uYsC3vgQhW6cOA1FCNVpv7ZtatcywEjN3Vl6uWcr+1xkv4GEYzXLnOD10r5f9K0czLNH
p7V3KNO1g8MbZB6xFu3JGsPKFrSI4pwWZu5kQJAUVn20k3qsu5TL0wc/EqUwnTMgtl75vVTt6rEx
+BW57Cpf/RcqH65uy65pOyCU729567u+XWsVWQdNF5qVylpdNLtqas9UdaRHLQ0d3pidL7vh5UiT
KRNR2+Q+rCkeZ2mUx7FQRY+6yzsaAOZAXKfxvwqkf+0/clnvRNS3lRzqKvi2BeLNka7BVdTexyKp
JsmLtPRBIGt4QXg6sstc2ANr3h4jKyExg0grcA0+3bXh6GVYNs3gS14Dla38wax+9/qj2NLNmoKd
U9zaFM6amiFRHa2cVcQq10ptWGkke+gctk95bYaI3wjKsStb4dt947h95lGb+d+nkDbDjS5zW0m1
EWiT4sV9Xh7o9nTOOJt7G7p1lODMqK0T8C2Xfj0VMhp5nomDKHtdr36S0d4Qa8uO0Lyv0z2Fk+Uz
XN9vlsKlMKdFlgUc+PozkVno+hQZsgeL2ntFdCXxHSIrx2ASTxAtnGqqNky775Skbj/YAlkktaOo
CKrWXD1D8D4NidX2ChT2PpSmNDME5Cl6eDB3LGMjm2OlhQ2Xh4BQeA2tyes5SOOM7ZV6K3la337v
W4b5ulwvj1kRvJdUVF0rAfKm3kA5KZGq2cb9hPY8V89V1P4lQRqOjCYG8Bt6nEQ2VAKvj5tSXz8o
vqh4ZZLbdfZH8b/cN9CNAvZrm2SJoTniGxkVUwtqc24kBXVGMY5tqVMaWE18WMPVCf8lNnL9Jaqi
IXfJM8hrFK1OQRKDoGudJhK68TB07Sg4oawVoZOKIbxPVtdmOxdpo1sHtS35zKJbxbjOek7Cqsaw
jEdd8YyyUe00SY1Tl9T9UxFYlTsxyOFoM1avKD6Cn5X5sxO6accMN64ZJGOYIO2lpaWzclGDlhjd
UHeqF5s/lG6h0zrnVnbMfHnH625cMviQ0DTlUkMesC5nTT7yWHHXqPDwT0BbehRUU0PQ7bpMi5Mm
lvGhrMb0KKRteOpHZZfd+9ZrkS1QloWHZom71ixbgVDGtdSPqsfA0pNaRHYsxu+ntjmPYvQUJBAY
KA9q9COSIvoIMHBrEpq873v03u4b58a9B3ZGWEY4w6jPGpxi+NrYUXlQPdw1EyJSZiPq8sQg+cv9
dbY+7KJDtiQPC15zFS9ZYtLWsVxqngUBttXMpwkRkKEP4KjfWWlzR29WWrlPOarNIjALzUvqGjDd
1yiLHhvxx/3t3D6l5JMMXNOBoQdDZHvtNOqypIncjpoHQzlqq8M4OCiFfoZoB06Bjgm3Serq//Cp
oHAB9qwBDr5Buqq53/COmJo3DpR3h8kA+mGm6rFsqz1dpI2vRe+FTiOJLUOY65ZbGip6w3+pXlCW
73ULPF0ovtPq3xXc2vcP8jbcUpcYAYIQyvPLwPD1QU5lFFoFyrkeokuPgvFYKpEbirDKSz+V+k8u
H+8vt1HUYD2KTnBA0idl6ev1gNz1ZddOmpdps9i5PZGDjMlL00nq5rF2xiq0ngLIeP8xsxwi85am
5MkQckb3J7WCEWiQJu1SSVYk2r2OiquTasoi6MQ4ICxcWhv+VuUsBIdvpENhC8EsvpsMo9RtJTai
n/d3s5GFsBsicLZEDE7xebUbX9LRAJc1D8UluYpsw5/sVEhOJUPQpujEEiIq4nMHSH4aRpud73y9
jSxg8dXUC1mdf1gXC1WF6Gsp7HhGEDtq4X8cUmbcmq9KGF/ar4b4mHWD3bbHNJT3MHxbzxUVUb4j
MTMefN38H6sEwB3MUJ48/ohmzQE3+D1p3kPMS6uQqXMldnR5LBk/P90/9o23g6yKAjCAc+LpNRos
S5bZA63SPb8HauOPQX8Is1Y4572FQIQsFgezNiVkV8oR/nS6XYf76294OJ2SKaHhArgG2nL91StY
jImvemJRGI3dYCxSVwNA7FSR0uxkXq97WQWjvA3QQUIxwTDZukDgh7OmTCHRWjzHB2hr3dj6VkX+
cwJk01ecKWyY10QWL+iPev0SqAvN+HnKz6V2KYM/6XSywsiWoB1vKKLAnkox5Wi0cFQoD/cPZcsc
lioGdUpg1DA2LS77TdnGN6geKXqqeKr0za8it2qs33QiXVN+t9QcurI/1qNybpI9QtANLNbSYXwd
OEYSgKNarTwXghkTOBHRBmdZCU6+f+ar/WOWo+OnwMLeiVV6VhPtZCit63fnMGrPfj4eay08p6H+
8f5J3L5Ny88h0uRV50e9hqNvDiJiOjUL00lnVuEwmK5wucjT12JPCmFzFe4S9Q+aXbfVVSOZtRA6
WA9l5sIpZ0j4k7hWDySv5CqgfqmEmH/9tC+MyYAwF8k5fPgqSZmU2Cx9P4Kxs5mHk9/4pRvLcmZn
/RSf7x/i7R1feKuI1UVo00hhV1FELZa6XreqThRhOWWqwE3TOENWXOZROZpBR96nE1207+8ve/vw
sqzCQMAS/XLDV1e7DLUQJJuue0L+MtXvw/FXGlBv3Xt1N3f3ZpnVuyELeTqJgal7SlwcqfP/kcCr
KHn3HA+MjRCJQlboDsLO1Nbe5lY3lIubZx0hgMe7mpxHwzMezb2W+IZZcoCw2ROzMuawbin1YVdX
hg6pa1UvhZtQD57Csawe0jTPXFMo24NZwp15/6vdOuTlq/3/oquv1oazboQJNJU904gubSLK8X3x
T1D57eH+ShtejqUY3SBvpgZ4Uy7OW3/ShgS7zK0fEdIjhnXGMzlyKp5z+SmpH/vwHJZ79rK5wTer
ytcerip7DRA7q+LMAQ0T6/Z2sIeKWdzk9VOzbG2ZV+bL4cNXp1hKuhAGmabT2XCl+bwrWbW9if//
+yuj10sVxFLP3yfFs9P2JZC+6P4erc/eIisbl9O6yYVuuVmj5NaGbvux9q5U/zoV4KjA49GjlYDA
ryt5gRXrENJZOF8rCA4N1UOny/LfVP/6432D2/woRBsEmJgdKev1lw/6cqxkITS8WANYqUtx5ZSA
Nf7DKnArLt1Gig8M4V+vYlZinSxMQt6QS8WDOUg0gE3it/t7uc01oLKlYU/kv8AYlZWBJfoM0Nhv
TS8XM7jTs0p0Uis1UfeymkeodmZ7KKqfKXQ3O2Hy1sJARumiLg+yta5qoEwyTYI4mp4/zGiX6Zl+
ZKYwQ1A4mg9jbKRnqZWbk5bkxeH+ltdacVS3lukyqMgICQiN1qRFijKAQBcG09PKl1n8gorwMYuG
85zByRh9H0HkJtJZ1YRDrz32S12HBinj7nasTrbVFGcGjB5NCLEiMXo0mgXUuNtnXl7t1b1Hw+Y1
ZKO2CjPe9ccPsjQujUjg3rdp/AcKl/KlE0SfwM2vnlVBLRyzUhKXMop6KvWZYihCIZBxhg6UhYJr
hkp3rKRBe6YPKjp1rJqfY2vQwYLqldtJws8xm5OPkSgMO1a78YoyEwJ/JskPadBa9LvsStVMJ7yi
MUtOPGmumLtF/zUUH+biV1u9l7Rv97/mxmUkIiEEolnHcMYaBzxFk1VOfg6jlCZ0Byk1vvstoLr7
i2yAGsjFueqL1jT3ZE0pbFR9AVusr3vpVHmFdciMJwr5LTomdjLbgRUe5+mn7v/J49DOwueAQSO/
fQr0i0LbTcqHY2QOTw3pUG0nw6E2XzrzXMnviobh0EMS0lDt9XonbnoVwloZEYcCigToIVOBa5Jz
QaW14eMVPXGWCmw7rf1Pkl5bL1Grt5kzJop4kjujzxBgU7ngqhxaAdjgfPq3UyMmLyv6fPMRurII
WENYFd/82ooC25B9EapvI81BOQ/QQYVGIreunEGZFGpZ+2uctRmRsyGJFFdKZvVXDIAjdGUlykWn
IQ5v4CL1ewb2irZLD4IGM6pbhnGXgTONF2mffLK+a1VjmLYmZJW36FEnAHp9WATkVIO7oy3lOaUh
PDWPxIz+R6QQpX/UMPEpQTQy9YtCS6QOX+YLht2lUhI70KJap9Qc1K/BrNSDbY1a/bkNMzG2677J
v6bowrR20BQBSYtmdRBhBmXigt0E0OHLQuAIVsTj2GRT07nTAB/eo/4/pJ3ZjttKkoafiAD35Zak
pFItVJWr7GP7hrCPbe77zqefjzUYdIkSRLinu9HHQKMdymQukRH/0hu8L+uaIu1O6wo9OqDopJfH
pm2672IvSPJOQNFGPejaVH0vqIV/04M+y/dMkR84RpfPwx1WsoZip7OslTv0VPNXsaNVtHHevnNm
P64GCLtU5WgDg9KnnbFGqdFFUwSBgwVb0HhubT0J6tT2G9DKjizH0mgnHZVUBQml0RYEWrRqaKXP
hoA7sR3O1vRQVPB9xdmU90oP5M2Wemn4ZdVp8CXLimajl7rOWSFuYAKDwgI3+sIRXCUmUWNY7dwI
FPYisTwUEhqsUjnGrlX0/kM0yO3OD8W/TZT/NyjAWIpHOEAbqweOWEuRWPSR/jQld90Xs1DdudhJ
zb6N/rZcsURC0pjLnasIHtBqeLUYwqhTSt40lmL7of7FqrojdaG/fF3QDedo5N0Ed3bhU69yiCwq
1VLMRMpBAhtWc2UfnbHhoChbFJCLotcSiSOG64S3KEzgVTac5qU/932rPU3xr7FpTkpcHYb+Mcoz
u+2102gqBzF/aRPrRzJsqVSu7xxiAzkDZLqsFUa6iq1V1izMPpmfPy1yY/GeTqud59q9Ede2BMVT
Qqiv20icli90vp3Og67WigJeK0khCj4p4Y8w/SxgfRf97RtqGRirn2lFO5Q/rGKklt4kgAH1p66K
7bCN3RpOSYDJzMbtts42iIPME3BSyiDUENbAja4LfUmuJfNJKnLzkDYmRHHQ4w60NGkvd63sBqke
OEh/NMBhzPlrozfl3uytr4khdw9TNkhPk0+mlNZIA09aqzwJOtaMQpvER7VHXd/Xcn3vS+GWivHa
LBEWJjpYdIRRt0NngbV3nihFM+aIahP7T1Ea2Eoy53YoZJ/7QNyL/qNvHir1waoNR1wUSnzhcZjq
XV5OgOw6p8xcTXg1hmBXB5JdgwmJza3fd1GNpvxLmRBdRn4amCV59fvaOglE6un+kyT9DvmIcbWX
mpdkp1aBm4szvjgUwxTuNql5LOqtL7tOjpbogP0wAloKN9oagi+3GP4oTeo/ZVDe7CISRDv09Y0M
7OoYEd2kd7DswQunAEEKjRJJYfKMofqjGAAOYvnO/y34jiI8RX7zpgXDXgukPaLD+OZuob3Xz0sG
if2IgjUZlSnEyFdPmLCQaf6Qyj6Zam4HYrYXIZI3cFZu75KtMKsjW9H9MDD7SXiSo8lutYNQ/pKw
rbsd5KKWsQxm4S7ggsBrlqTzfD03Kc4RiW8JT7WZHOShtxHb1QfgB9q3ukcYPG18xyxbJ53SjRv3
gs2whF6clHgIQguAc30eOotbAQJKHHi+hC6f4QqqcUd0TX/2pRbp5NqeFe1nqvSvQtc+48D674C+
cauSoo33cq5TwH6OUsecPt2ek4vk+/2HAeuigM/k0CM+/2EhJfJEr7LA65sd8iO4dzgKIkBVsU+1
owHXHZpQkH/KMBnHJ6BF/1EuPi0mQriwuVJ2J4HK7eLPcbGzrE9dvZfjfFeOd3HcU4eunai8Nxt1
w8zu8k7iucAjk1uRubxQMAGOFiu+XPKbhf0EnptItL66CEnH2HBMkakrTYhUEKVvz9blvbQEXuRy
SCtoX68nK4xVDQZ34FmR7A3GYE+ISWDKuEuy8Pi3od77vIiwyZT4Ad6ef5dUMgIpxWrYq3zTdFsj
3jeqNO+C/DtEj/1fx2JEQHwhXC6V4FWPMqVyIWXqnGKNBSyB/t5dkPv39PoW7uXGgrv8dqiofIi1
KqkbclpWkJqwOp/ShcHuD24xTa6FFME+D82vsaDO+1BMomMgxs3dfzFQi2QNPDHtmXXiW/ksJyoX
qSfEj2Kw14vHtI5cq9vqYl3J2ED0LsUyCdIGqL7VeUY1u86sLM483mZOF6DjW38u1T8UHnYznd60
t4fwUOWCqxXGRlp6eS1peEa802WWN/Va51sxx9S3Wsxx+WXtK6K+0kOmJcrL7ZlcV5h48KCiz5sH
pgyiwWsWUIXUhmmMOMhqvR/dj3ToHOC1JYCiUY4YnKh8zqgj4mRf1/7Gcr0We9FLZv/h/0NHcrU1
UMfKRwHDUx+xwAH7L7VKnFBApwbJqkRWXkql/Pr3wwVMTFmLtbMYSJ2HrKROFqxOwbQWd+VoZs0q
ByP+yjzvk6aFivzldrzLFxqYFTquEHjY/4jsn8cz5anIlVHLvLyH+E7ZYwgDwS2Lccif67GI5YOV
mHN9B9ooMX/djn1tAS1yV1jJsnqpIJ7HbqcirZpmxrU2g0c4Ty3dU0XN3b+PsoBQoRhxIECZOI8i
420GJknEaLzNM842UTpZpTRtlCOvpE9gVwDWwlUEdM5dcR4myAYxS1o/8+gs2oYWOu0Adaq/E+EQ
hOG4F7Rg1+p2mJmvgt89peZWZnMliYb7A7iXJHXRHV6vVtGgxWBpE/au0DRsUY/bfWVknmhkP2St
8/eILoV2UhgcR2PrO7k6/zCq9i6uxWnvYyFxyNv0DXGwzEl4jNkLRtEJWrnbGUqm7iNar39/84CO
oQTPQx2095rDWM143CdI7HitJewRhjqN3PBN/VxvKjJfuwsQuGcbQ2kDmrlaA5VoJValLlNT73Xp
vjkEu2i4j2H17fCmvb3elhP3/EmpwbAwF34w+jLgGM4XAlwquRPFPvPkzk++4Bzsu7iMjs9Daqms
PE3eWHnXdjCvZfYw0kEy6orn8YxOsXI9YxeJ6W/LSmywPxmX+XCfB1tOxe8OoBdjA77Lc4237IVe
go7yJWh1gXnEru8l6RGwkQNJvNMCK3sM4eu7fQudTcyEemdlAqc0KroueLP4EOt1sVeUzHok048d
AMeKYwxR76ZBLbxkQQDZXmrMu8lqDbdpQu0h0KrkQPv2FFSlsFPjvDwMsRLci8oAHL+t+t+qGU48
T4vUwW+zQmZVqY+T3PDQLQxzT1XPhzqZtBt3+7VbgRIc7HbOE1LZ1QfuU/CslBTxZhTm3yT/b6Ho
25KU7NlDjtoEziSC6f0vFhWt34VHg2Lnuj6eCaYv12OdeygFPNTShNHPoxrmT0b77Xagy9XECcZ5
zFsTcirr93w1JW0bCVgDYbFN0oQlfCalbsvhkczGKevnt9vRLvcllzpSr3CEKPmg+nMezZ95U1p6
mXuK/m9v3C0Moay26+GPGqQPYNU/4ZZ+O+I7xvx8CRMS/TDAD2BksbE5DxmMbTSIEmYoWoj7GZDl
qS3sRIisXy1iSLNdQK/loaZYdeFQc4BDMODEdlLCsfhHTArts4w40WQbfTl3tlHoSmeXYqIc5zaX
vxWdX75aoVb9CECR9K6YZQE0SK3Uvjc4eu5VAJwbA7r2waAGgLp5x6usr7c+yCtwcUPuCS0crlK0
qYeDU5veEnNwtC7eUiW99sl4xdHrYwr51+q4GcOgSXh6FYAp9OMEN/spyKd9ir9s6It3lpJA89zy
mr3ccRya4EKRYsMzgj13/s2mXsdLfApyT0cyrLT2uf69Mot7YAlNGO4sHtO3F8mVrJqAC+sc7soC
3lxl1WYmRwYIbSzZRaGlF4E+wNcMgP59MJT+Z/guZu9kSmK+hqDNdXK0lHLo2BfIw4XaCOb59u+5
On7EPNggUL+gF5yPf55Tizp/lXOlJImjxnQJw7zHULFPclqIVvESqKh7YYdrbURezrL1bqEmy2sF
S8clDz6P3NElEcWEDWqOqtvrgpMkByUU//qZzTST6NOIYuq4V86j+NKIQ6A/5d4g3aGmYKfxp55W
z1DMjiEO8EKSHWWNDUD+Zfa5BEU5A7kjoFDrgpNsJX0qTjNnz4BOiXridbyReV6bPKQKF/4jzHZq
m+fDqvLA8gNrsY9HJKIg90ue0s3W/7X9ryxobQAGQAPXT+rQ8CWFnC33AjyQEzgWlfBp9F99kEjB
/On2OrxMbRaFBDSLFhIFT/hVjtsGY6VMo8KUKelu7lUS3M5R8nkn982WYuDyzdcrDzwYKlw8H5d9
uJq8aKrbcDGkT4TiwQ9exfKzqNpqgI8Lqc2PyfzeWFuqbteWBOg0FiEcQGw1VjGhHTegITEIp5Pp
7xtDm90YcZD97Vm8Uh2kMIgYIlsK2QNy9vOhTT30QkVuCk8KS9xV6Bo/h3nl+NNbfocZvFuamp1s
ZRDXFiO8TrYw5BOu29WR1ittYswy/GnVeCizt1S7r8WtasS1c+pjjNXdQB0n78MeA/kmnhCuPc4l
ZHg0xZGPUyA0bqzGayv/Y7Tl13xAgyKTWxtKHWBrpqW7LpGd3ChtpfwSN+2dpmxZrVxbG8BrAAuh
Es/dsNrM4tDFsdDzvtM0wCJxS56HPPtWB+7KDoMfh3iwRZICnG41pnSUqnbOk9IL9DzfNbOhVEDf
O/kwjVl0lyNPtTGJV4bFmHgdQzCEu7Km5M1WnJZ52pUeliThPqDvbaP285d20fR36EcBH17eDSYo
htXGGk0ziicTPxV1lP1T3yHVZJaC4W5srCsrYuHSQ+JHGYdIqzACoPYEp4LFVYWq7PBWjuFjIr6p
9cADt3xO6Ty3ynRc/okG105B3STEvgYHCrvI+j2lfNcP1Y0y2TuQ7Owko8pINYd6Hz8KKvzqm/Lu
7LWGMXu90Y3f0imJYqeMYTq7w6QWd22lRKLT0RaIXSVKBLePNf2gKlDoXKnLKs3GCt74kYCN+NFO
Ps4gQdXKNquwbpwpntQX5MRqOAq1Fe587IaMndqGw+hUNSxmks+qhSCBaPAvoZPVYC9AJtcdGp/D
77gzx3Gf6v7QfSpyvR3u6rJOFLtCv6ixjcGSo11g9EvlMvcT/hhMOniKEtHdjS+3HHkXc0SJjXI3
i/7CrEtOrHKwylAni62Uo56VR1/MqHo3g3jMQTU6xtwakx2FYSPbTY0GSW+Ji7HgED2amAps6Ldc
JoDc2gsbCcgNwDrKJudnC+5NvEVB3Xh8ptYuUuVYZK2rWAcpVZCvDe4Rr97PkL2CJH6ZB38jIbo4
rN/DU+zieQkidi10HOWpZHZGqntDE+zzSpd4p0RO6BfRRqZ7cWIvgagaLH6edN7WugJVFXdxP5e6
V5g5YBg0Z9KaF0Rm1y2k+/Zx8Df26EZAY7VFrcpSgHkVugfTw+7Q87TQBG5KV9JU20h+C9aXjZW1
5CSrlcWFDgIbyDmX7brtFJlG2A4iuw9geL/jpCoelEj9M3fwOiATYN4YFbP61lQwFvpcKfblMOgH
YXH+uf1Lrn1TUNt8VM5C4qyWFHbbao9vFmCyWnI766BKO4p1G9/zehCgL3xUktp1akGClumISupe
C7CxocNJT5xzf2O7bkVZvQoyi5JN4OdEae5bippGflC1jQTwcqGw9CmE0yik3sEfz3cgAq9oOxSq
4vlQRuECytKdnxzRNnOU9IsUmRvr8r0jc75O2GnQS+iiLLthXfgIRRx7ai1WPVKozAEHPKNMPWni
Lote5OR5Ur+J8heRErWo5k5L3arupz1O1k+BCn0o3boxrw3/w89ZP4laPRiVoOHnKMqj6iPzqT+2
1pdW3o/xw5Bv9FguM1JgSiQdwAgWuwtm+3yyWftJbGiCgQW4qD+OSW7YQQkc0ieb24M2rT05C7gL
uFJeeq2cnArX8/3t/XGRifAb8GBC44QuIIJ2q8KMrIQJyFDD8FLuRzpdbpJ9/fsIdAC4g8GiIQG2
zPmHhNFcpKysuTG9UhRUJ2Gzu2JabrnDXPlylCiAl1KPQaNpfaQ2RdMVmN1ypHbDXlB+AwB+FKIn
9Yjxpcsz/a+PFSoidFAAbgB1U9aaPn2EcWsvJEybKd5rMiX0HL9WtdC3HGkvNz1dPh4u/DfIWTC0
57OHEXMpyZga4BjcP+RNG9Gfj14k39rYiRcpMNj/j3HWG19uaFSIxEmG2TZRQkmiL4CRd+WWf/aV
S36JBOSE5gN/em/pfFgPEUvc7BchopxDYW92jWKLQZDaHVhk10994di3s3+HKDHKZv4o7Lsu1zh+
cnN3e2Fe6CjwnFax0eN9oSlLEr66FUWEJgUj8DG8nQR7wHYty76E8i7P1Dcfuml1MGa3KsdTrOWv
5Ti+0R9cAK9pUm38kovq3sIM47JcUg8OwTUpQg8qELGNbHm8UegnS3lzrFJjuJuUPNmRePeQT31p
X7WBcfQnWTrenohr4SGCo/zLF1EoM5yvsVCvytjKCS8MFpKqQeOWBmlgHht4yVvHGbFxPce7VtsY
9sXD4R1XxRFIYXNBoK3Ov6YuRC1GtcTrflSJDQLFfxhVO9uoOF0dHXP6f1FW12bE5o+CJYr4Ijr9
c/e5jx36JL+rrT7NshVXdxkwsf8EWo7aDwsboZ9WzWYCKYVNqfBL+vv2Z7qcLpoDPIMpYACxRdrn
/O+PuZihe2idp04nP/qqUZSM5t9mfvS1jcfT5ZSp1OeQtgH6hhjTGnjnT0KCglg9erOFnK7Q4aMy
OoL/DyXWalCpfQoO2tkb6c3lCUTQBbmF3x0m8GtSyzQo4aAF8uhJ2ifwYmQfqPw/5/q0kaxdmUbe
wkssPIvQaFz+9w+fqelEbLFCY/Qq2Jeo/didmUPTB5ovvUpRtZFQvR8i56tCpbZFoZOCJ/3pdbsd
+Sw/oVUxeb3LafrNrOzR5Ax3KtXuVDvRHXRp7MO3z6/dP/VBuE+/g8JvD9E+HO3y9/i7fCnvc2fr
5Xe5VPlRLCRkUajzXZRVykDsGn+IJw+C0uMAoqMUMKbKt6TWr001tUv4PCqdkov33GjGtUBrcvKa
Bvb68ByGYPdzu0V7+++lA5b3/sdgqxusMyFgYNwyecYcsjwdsahdSwyelDT7k6s/6uaxF8rHoryL
hI0VdW02SToWDY0F/remEYuCqPZ+0k5eqB8jQzjmia2DQPrr3Q+W4j9BVrt/zgs4xGI1eVRvD4Ya
2ekwPXSPQbibha3vdmUrgr7mP9TDFt73KmUb4TVaRlLPnhIDeo2+KY3siOJPQ9lIOq5kwOhmkAXg
OQJaC5jI+V6sDfZdrnezJ9TQI4yD+VVs4bO5BTk+8uK7PN3I2y4BIwhqf4y4uuuSQU7QCCGi0c17
Uy0+dc8zYmwO9Si8k8ficTTLu3y05X4j8vsjcHUQLOr6YP2R3r18JMLF6SJRHmbv69enyN4/vTwU
9vdTZJ8sO7MrO7KfRpcU3w6dygl2x2SXLH+ww/3Pn5Xd2JINV2r3/Omfx7fiq2Pa/e6bb38O7cmW
7frAA/oQ7qhr25Er2y93bDfXcF939qfD4+P9n5eH0P7z68/tFfnOb7w1otXNWlvmaDQDI9Lswj7t
Hx76vbybdgCIHWuPPcoDMJeTtfMfddf63jyitqk50al9ce4G+x7ou32n2BuX/fXv+2GWV5dwnNSj
rgfLbzr5ebary0NGKWtPbV9PftQvwPKa+dNWirH8pauJwNlIXUit6Ahc5G+ozg9TJWERF8fUxCNh
l5TJxpX8vufWMVCjgMcMLA+ayGpg0EzFxNcK0ZPswvmJqRD/xtfPSe1/Pv8IbdH21E8b3/fKMQAz
8D8hl3Pvw02ZRWo/DxYhVeWb7iR3qSs4rZ05b1+XBfsdHQ672WdfFabYc/6YnnIEr2fruw7ZRnGP
Pode2Nwt8v7bsKWpeiVDOftpq8NemuIkMiR+mpgqO00oefbh+h7VbUOeEu2aKfKUBt0UVdw4hq/O
CbBknJ4UaB9r9JRE11+alFr0jL577ou7PDs25s9E7b7dnvzLAb6bOMIFXY5HfADO5x7YZT3VcSB5
qP427aNV9nZW4vjtTnLv5JKyM5pftyNeOYzhMisKljCckdCrVts5m9W0lRJd8lBnU+fMjhvJkeM/
Q4qGV/6gd/dJPxyRmX7eiLsM5XxlLxxqODpUoReJzNXKVrTO5N2sSV7+KJh3sypRkMd+ZfoXdX0Y
sG3+Wun5TjJ2t+NeJidLWPIfAGM059atuTjtOKs7U/LihpdH8pAI31s8lqNTJGxUQC5rE+eRVhln
X8qtFI8G37KN7e6HGLzJ4pe8Stzw3keZ8/awrn9GsHBkQ6CWYLCdrxyxN1p0zBlXM+3mk0WmgGaM
r2E1GkuogPpIYf0KuGZvh702RuaLBjWtY5Vn9XnUyEJ7TVNz2TMNOJ3WPmyfDaxzfaeLfgjixoRe
GyNLlN774giCRs7qZKrFKJljs5C9DAbmMLhRY6uQKitzl3GTVk9Cn9gpNlq3x3i59xe+/6JaRGFU
4Qo/H2PZhvo0x6nsVeITONMuaXb59BZ0w0Y+eWUuibMMj4yIrvHqcKv8VIkqvZa9sWwcs/gR4kkY
RyXoOw58S7vHduX2wC4szaiAnEVcfb00H/tZMxq+XpHYSYr1R2Hn/VeANYLiVGN16AVXbSz8QQ2b
Sp8thBZcEbfgj+34b6NVD751aDN7qPBtYpk1kXHIA/2QyoajKZBcwv3tX3x1BYDy5LhYhCVZdeff
oogzudO7SvZKYR/7VA/i2s33ANKlCmXTyvYNaP5bWr5XaleowJCqUiPhqAQadR41nKQSVEvPugu1
X/iUOaMV7UTFLXkji794vOIhUNudgUR9Zt3dHvLyd6+OSa4EVjvtMQgOaz6qpNXD3NWdTFJuakgI
NcV+9tNkY2Kv3DtYvpGgooGG3o21uneGuprNLPRZCXH+6o+zV82KU0SdK+g50ggin1OhGt5sHMbX
ZnZRoKYkBwSSz7n6nnpYD7VApdwr+n+RJh2IMAl43dsKWbFpR7mt/G4E2b09p1fDLnpT79sMxJC8
+qB9JZdNLdB/gKM91ftGmNxRz2xzPOrS1zIpP+vCXo4ekZvcyFSvfc6PkVe3bQGFIjGSQPOKsarh
/w9kLi0uZLcHeO1zcg2gFILLG964q2lV0kjJYz/UvNinA59A3G//TNVRwBwh6Pvd8FLFxuF2yGtb
E7jLoh5okaOB6jmfU3HW6BKzZb2gscVdO73K6M5W8WEoPoupsR/mxJY2cojLyeTxSDK3lOMXvdnV
ZE6oIAh4ucxeKsfKrusi/dgIRn28PbJrUcCikBotYo8XO3AK1VkpwnL25Jn8foqwhkM0/m8NpshH
uEYpmdBcgN+xzvxqH/uHpKpmTxfmbG9GiHWZoxJtnCaXd9l5lNXCLzJLB+zCO6nHL/zRwB9th+Ur
2b1sCkfLV4eNubsSj3uTkhMoEbiSa8DsaM1y6ieJ5Pmxon8vNGvaS71JeqD5YW2DKoo3tvaSApwf
l+Sx78qm/5vRrg6yxQK05llG0gVMBpKF34YQLtFxFIqq7Te22bKNzoOh2G9iOQ2lmm22bgeF+QhS
FO9Kr85E25h4tY+8y+NPWvB7Nh+UeGOLXU7mebjVrh4rYcgssOFAHGNHSyeHDec02uf67wEZ54GW
4+XDC1Cm86S2gWgAXyv+Tcv0MYzi2e5kWzZCWzAeBEFbpKO7k+p/GzBhu73flqzjYlaXfghSFjy1
1kI+hlnqVkKe62Xw539NwVH/Vqa/E0Qjb8e53NdU1hbyF/RruFjrtZk2UVgJeLl6cx38zODHcNH5
2cYNd7keCQLVEywEr3cq0OdTKeEoOppFZnpWmkUOwF7GRK8ZalA7/Dfj+RBqlc3pWW7qJUJUtI/N
3DbUMt9FI1rU/8WsfYiyWoRDMMd9MTEg08/2bTtje7slE3dtAXycs9XyQ+a/yfuAD5MZbi6UuZOB
BOiMN1NP0WWKP98e0LVd9SHauh24yAEVus+0SVra7K3O79xgbl8nK3hM6mneWA9XGgMsCHrW6FRQ
FryQm1Xnpo56pTK9acpdGX1Ev22eGkvaibHpzv291XYHPFCPqtw54n0ypXbUSQep6L5bsf+1/JT0
xm8r8W1lPigSjx9ahWEinTJFtyffNZA8YxUcJsg4hWr3SU9K+un2hF1+nmUdy5SjSCy4EVd3yFxH
6M2DpkPDcpzBznK3y247uqp/zFVz64y9UtozDe5EepTkpTzYV8taHdPS0iB9kHz/E1t3MNCzAnsu
wQ5rxHGjbnL8sf2jCM9hJttdJvy1IASs4kUcmKSGVIOGzvkOboQFci6UitejNuvSI1dsNRa3sGFX
0icYFyaxyB0W9fxVLhNUggBHL9K9SintvMH0eMebz/iCD239NpzysN44Zi/XPX0w1ORMVEyQU3+n
n3045K0Cxlfg10CkeqwhBLP6p8woOonJN6Gy+o2091JKCVg+TwtUJ+i8M4urY0PtEgS1Ih3MYSLv
qnymsy/nB4BfvG8t+SfgyRjLcxORpT49Zj77om2Tg0YvzI+OilwqCKWk9b0q9dP9VGs/by/pK4Ak
WAOY4ZB5gZ4lnzz/yGYnQarzQ8MLTOlhEPTHuvVfUVCwC+uLzDMIT3ZXb7o7v0n36BRn6qOm3DeS
uZP6k7yFHn/PW89vwOXXLERhEPALSuj81wzCOFi+D8xE/jKSWJhIIXyzEE93oJpq3c/oX2lwrGej
u7s9CxcbG+lEYFnMN7crEjGrc7fTE7lBS8zy5j7fTeFXrO0doXg25jfkr2+Hulzu57HWp24FjJN2
DLEUxPW++H/q01i4jRvKh8q0tyhGy+I6m88lGLQt2v0gT0B9nM8nJAo1y+OWYIq+a4pXXDBsAdP1
lN5K8XWrgH6xsVbRVle+IvVByeltebn+p50aG4YnigjfFhfg25N4kVsQCINTKL0Lb591ez4sqdYn
IbVC30v1ya64huXwu9VtqaBdG85S9SICM0eY8yj6EMR4T0S+Z8huYrlA8bPwwSw3kperCwJ0LKiq
dw3sNeS/ZnhDahBmBm3wMt+1tR1kTkxLq0+d4PXvZ46KHgArEOKgKlYrXYw7NS6F2OdZUiOv40r5
TyXbOFOW2V8tOkjqjAeM9ULpWr2HZfgfulgGgqfpWeMOWiHYyiBnx9sjedcouAizgENkxJLA8aw+
TxunatKFqeD5n+tn6U2VaHo53e85sKdpf69/0vodhGB07TfiLj9/FReEL1W/dzQzAiOrZWFotZAr
ouCJ9WNMh3/SNLtJvmN/3be5rfquXALAkzaW/OURxRvS5KDmgQ2RYq3Ojq+dEGmlEpxgudv9/Mtq
G7vvfhrSV6zKNmJdnhr0X6j5cmAwuayV8xFWcR8nQj6HpyH/PUbSm9k9iUnngsZDzlF1hy1v5Hfg
5/mUEotqGP9vgPAwAM8DdnXY1DOmXSeV8ylrfnROIp7wXIOEhbDK/Nhq/w6IUnbdJ9hSmNLCHhHa
B7TGDtHSJvqK7ZJRImNusWFquihbAj1XJh/YIwWeJRvjvbtaavM0674VDdHJ9B+TMqBApu2F5nfp
f8WwdOM8uFCcJeOiwsu6gtnP9lnT33qNFrOPjccp71/j/Js/fJ6nxwnBaF9vdoPEiv5VCXbE+wNC
ev5vXp9k5DjVf/pSQWpqFm0FE5p24VcEW4jsy51NNsi6X6R4uTHU1cIQWxhXU6bEJykCLt3kVM7T
0bc2dtiFZwIzwBLH5oZOBxDzda17nnwKvYignDSZzdy2biomx+UVWSLOFwjPbVEdu1J0jX/8sbCp
pMghCBRwtllA6y79Bz60I/C+mMrdFO/bdzD3iJ6S5mbR1r5cDszV0gU5vlh3oIyA5tQqfwK16Rvh
JCanLnSa/FUt6n21+DnoPzt5uPMz7J42Dr4rixH8LQ9RGk/0Y9fchjCXpXQ2zORUW/dh/SZ1z1Fw
3zaPgPI3zoHLFwh9n+VfgBUxsSWRON+XqIlXiDz7+Sks+j2waTtKJrtmpIOs2WVQnygisAx9N5m+
SH7+VI39Xw+WuUX8gBYUqG1YJOe/oIsSoxz8SvMEwXKiCbBFg5wZXQ85PZgbiJXLiUW2d+l3waNa
3gWrTxnoU1LLZsS9lWvtPsoEwCajJj/6hQSTS23Uk9ptGoRcD4rqJhkASIoLa+o0nLPITAQvKiXs
QNRwMJ3cCqTdnIL8F6emcVroTF9uX2KXJzwgOGqtQCvYzhc7TCr0XirlUaACZNazk5eRpjs8382a
E75ofLuZfIvuaSQ24g68V7blwntlaSFmCueJIiIoYAyFzj8s9alMlYaZX+AHYWGPKQowAH/Dx5zW
gNPnbNQ+zXJXQM7XzrME3Vi9viOVlQ9aixra7fm4TChNAJhYJ4BXpA25fqQNYZTnhimmp1AcpV0u
yKNDTCABZbeVP1wJRdEUeiygA2rea85XPlDhrkMrOTWjorjJgi0da6hu1ThtCQReavUwJlStAFrj
B8Chuiy+Dy/dQgBkGnVxdirxj2zhlJlVg4Js7fQPOrkK54Y8fmYfP3KI9JOb18Zdm2aHstkbWmHX
9bifsupnA2tY3thrly+9xROH3ALVO1LfixmXlD4NwzbLTqJvYYbNVS8d+ilz/RIezHep7hxD2ys4
F7aH1nhIM+Gvvziqd+ZCR8UBivNltdk5XdVWLozs5Iv3aq6y51I322oNXWxuCCaIpaJhYy4u5++p
/4f5D9SOPYD5FXmNeh+qstM1LxayNJ12ogO9v72GLx8Sq2irIWmq0HXBFBSn2eyPZjXYon8sR/dz
jN4pAjaaJytbmeJlEr7ERBBqeSDxEY1VTNKxprfGujg1qNXYodQXu1jOX+CZ/qjVqdlzWUUPcR+h
MN9lk6tMTXyPAASKzKJVuKUfCz/CXNjqW1+bd6roqHChf4dsyereCnplaqd+Kk50zlhFkQFJvO0N
OA/x93BIq92sbktiymyms0yAqeA5gogqBTOS9FXQ2oz1Zmj04pQPGDRpjSofAxWueDVkAaWsJrgz
g4DbSxAEV08y/wEX+2+FZFTHoWrNPxuLYUlJL34NZZQFtIWk6/rxKprDAOFRLk7aq3GnPMQlZSW7
t8c/ClrudnQsWhvu5RaQ9rK/vEwCg9cp59GafK+GfVjxpYhQvFGpxWmci7tK0u3gpZ5Kt+kb28KK
MdHvOwszMxfDutsDvvrJl/cRejEijlur+8SKJoRN5qA8iV37uemmeOdXqGDI2qwe4lw0EEad85+3
Y14c5QwW9UV2OIVQ84I/qwlg5oR5Lk4RlWFIWDEWo2UnODUMsN3tUBeZ9xKKBjMwPHI/HiHnJ7k+
Tw25llSeDP+7In/Wrc+3//6LhGD196/2sSSEmp7HanmSDdf/Erf4WNh15eTpgYVyO9SyD1YrE3bc
QgDilUm7bfWlUtzSYz81ylPypzyWz0lim27VOd1bqP4/Iy3f78NiHCT8wVJLKU+adTLMY9G7beKM
zafpVdBcqd04f6+swLNxLTvyQ7RInvUhXcalpq9atJO0l/BHkL1tFiCufKqF+EeGxI2+/PM8ToWR
XKKZE58KW3s0d4c/FRmTGLwiReokY+Xe/lxXVt5ZuGXYH4ZlWsJEEki4GUfZ+K3bgjJcWw6g9oDR
IFtAEqac//2WYJp5ROn/lMq1LTRv+nSf+H/86ihVjo4/dI8Wy+0RXeYelDV4zvPCpLyHZPoqJEqN
fRskLHaoy3P5FGHJg67SI8XmX/4bUiKFeYxRINgi/FybSdyTUNyk1Ice5iqsTNESwiELxMwfQuF/
ODuv3bi1YNt+EQHm8Ep2VOpuS/K2/UI4MufMrz+DPsA9ajbRhO/eBgxYgIor1apVNWtOb6siZnd/
ZGsWpp9/WKvKFyGMM7FAR6GwTSIPzrGBJP59K0sb8H+JgEBtEL3NfAXRErAWBStwTUpvsXpUKnoE
D+Gwb5qVMzXt5bmvoBSuQ9hO/ERK6npAehgPVhRkxcnTdz6U8/FFTlK7N1ZAzkvz9tHMbGVaWO+y
qprMsBHq9MGXD/enbMkArVd0lsChhI71NKUfFqav9SHnwVOcTLNypOQ5XY/1p6mYTRUnCDSGySsS
tNHMLcSIrWrkqcqT0TwghUKvlX7sNhEhvmLsxOAsyYd2cPptf7Cq98BXt7IdRnbnlM1Gk3aUVZK1
pquFxbv6ornnSMMiqXqDAodQH8RInPainfp/WvGf6wHkyaBdYPhwS9DXOdv3npAR6ElGdep3ofke
d0/5Ws1wwblfWZhdJWHS1MiYYEHpBkds/+jmY0A8K4Ue0jWX+5tl+l2zlaQ5lWc5JUq4EeeSU72o
x0We5PWpQWDFIdfo824I40McgqH4d1NsSro4IRuiHDoLKzq9JXL0q/o0dpKjys9SSOJh2N83srAP
oKKYInGq/hzi2ebH7mCORl2fEsixowQ2nCj6bmTDQ9HlK1HgbVphyphak4wR2SryqDPfFHYVLhYV
ihNCXY9StR8MNr/6qhivBq2HiRruImjAXUE9VIK+9+M1LufbscIvQHaeJkBAnXBcXh90FWpqxESK
6sSHgMf9HctvrrDpEay/P6e3e4R3M8jcv5SsbPnZfkSFIwhRfK5OkoAURZpByC3vhWwtA3jr6kHm
MSCyf5PS+pzst0apQU7bsT6lamh30lsWHvXRGRT0IYaUls7j/VEtmCMDRtsoeHr+m9dh+1pR6i5S
agJq/bPQ7ADptZUjNm+lMxbiWin29kzDy/d/1m4qsT1wXz+U6lPxx7tA6m/4u/c2jteijWnJr4/z
tZnZlpQgoEYzZKhPevpzCOmKNR7L4quE2KW7CQJCDVe16/DX/Zlc2IcKMhvksviLMzGN/cOF02VV
bwmJWp/UPUxCn5qnNfDQbdjGqD4YmB1qGDutJgoxAGmYozuSrW+UfbYJdvfHsbDPr8xMn/FhHG4U
l0mJKvIpQCRXbR+nXJSbrxymhY0wYbB5KUPIQhf4bCxSnOT5kLn1Kc6hz4BspiMB6qag+y+uka94
94WVmURW0JwEg0L6Z2asbsnzmkHXnIYw/TXCtxQCiitHaaN1a2/ihUAXMrS/sFoQRFN24nr26kHU
O9WTm5N/9F7yY/tTfEBjel8/RE/1H/dLuzKPCxmoa3szryQmrtCHotSc6l19JPJ4U4/5ln61I/y2
/7wvrkY2zfKHfSF1YpjXiogl9d3yih+jFX3rvX/Ho5A9AudFjpwEF7namZlG0+OMMKY5deGzG540
xXstta0gPOjlH72Dusej5GhJh3BMIJXPPqXe4f44/3b2zLwHqduJApr7Ez222ReMogsHdpM1J8uM
IQK2O1Gxfe9Rznaudh7HzRinTmnYgw8J9rkmB5dbT2u41GlL3vuGmTOR5cwdxr5tuAVI1dZPjRI/
mXV1qMqC7pjx6yiu6cssHHuYGHSSaaByuAhmPjNr5KoDrd2c5OHgD7/T3LfzbLcytQuO+crI7HHR
pvDnm1HfnOLusTVAWEpOr0EGI35S+n3sHUv9v+D1vs1ptW5mEtAtewpA2E2Qnslhoifw0LJtA0dB
nRNxv/Q/V1srryzagVwYHkmykUB9r4/HqFt+EutKcwpC63uHhKLpCz+S8L9BXWOQWvQxiGb8P1Mz
H9OMRtyBmm5O+Y6woN7Upp2XuyzbNZ3txxvag8p6039dkz5ZiPQ4mroytewAVEXRZTbENpRGMWeI
Vpg9BdFz3aTbAsIOSjkb8DTbbqQczjdIrQvZWv8uptXp/mJOI7tZzA9fMNs/QtWXeoB46iluy3Mo
1++av7aOi+fgg4nZOjahaXUpkKoTWgvbSvJtq31S9ZVx/A3A7w1ktoRJUwwwQmJFOQTfKhjuf/3w
JTvYyhDNF3YCEOmxPcSkj8mifqEkXx3y39mPtHd0+ifQuKQG3Dvh71UcytoEz64TxfWDzGvYWoOc
blppa3Rr87u8e6HNpMUNQC+6Dde7SIIf0EAUDuF22VYjWsx7f1Mef8r9rmnt8Ht0lD/d3zSLJ/OD
wennHy6uQIHtKNCnMT3Ex34nOp2y8qa7rfpNl9YHEzN33XSBiCayNV0Z6ltcPAcelC8OgoN5/UDq
/qjF+kMaOCp9UfRKvUSm9uTpnq311VHMqeurra0Kg60h/Gh2K5mWhbDx6ttm0U9cEM91JsMvtnld
kJ646Bcpeqd/0u7181DKKy+KRTcB2peUiwFgRRJne9uvoqZSBK89NfUncQAYYwXPbjAhtOTnsf+U
krgfyQEmYrUvNfHQ+/ka6cfSihM/AGulr4OgZfYk1OF+G3R57E5CV9qKt6/kzlbKn+qaMsuSr5ik
WpGHoeFIm+MI0woKoMiSOqIU0iyk1n+MxbASdi1FAog5wvwCU9LE43e9exV0VErZCPtTMRbbUHwy
5G1fn/ve3eT9dk1IeWmv0BZM2ymPNEpqM/+aWI3gynrSn4SodTo/3Gv05+LRizp9bEPDLmCJF4fN
/fO59Bb4aHTmcUuBMnycRD2vtd9+tDMMMFVf9OzIw+2+ob91jpnXJahEpGxCEwL9nO3MroVRP9Ox
ZGSeUwaVk5rloRHrN9rnN270Q02/prVdBNUpoPUVVe69Ln3Ng++Z0H7TA3M/QuKml+m2l2InV9xd
gcBu81oXCOuIyVpkv7CJwYiTDACJYxg3LwlJ8300fViLRDw02Ub/gkSk12+tIXaS+Ee9TX4G9MD/
hrOud3/6hd2uJHamyZhP1kf7Mz8NB3ZfATpjL4TysTCEV7PP1kLtafPe2IBvRMR9UqCaZ1CNMpBi
rSj608glgELpN1N50bX6OclO/mjaFf1eWfMHuPzWGLW1CZ4289w4pPBTwRq4Ntm465MVN1qjKm43
nOLG6hzZHA4iCqp0kivumxC0P0QF8iqvFvZBIRdbX0QPuzHCTT9K3co8LJxxDVIn4OJk3cnzz26o
VuDVUychX6KKX4vst2g1Z5SJnU6g8+2baK01SCz4LdCOVOmpjZD2mb++IUDW1K5uB0qPuSN5/UHN
t63ROb0f26MPMar3ALRvyL8n6n9lYZ3K743nPsThGnPZbSsEQwbujbzBVJW80Rwx08qMvWocTnV6
CuGCa3xbVh6Ndm8a26HetYa1z+GggoH8OPX0isFOhJtW+p1q3spuX7q1aB4FN0INHeUqceb6WlM2
vEYchlOVPTY5sVW+sVp7BHj5Irdb43k0vxjeGuPO0hakbkP1gHgeyMDsjLnCOEAKmYynHFnWHuVg
v0ErB6WnkVIB4EqTBKNsR95o54jBu4a1lpBbWAEaMCaeNkRaWYF5Hl8Psr40NGU8FeF/8Jo+Vd+Z
oscitAqn6GCKcnNHEJ18sGmXKYWD10AT5f1q0/SXH/24755vHQ6sg+SPYT1lHWiZvT6PpjKgcC6L
46npgdPqxXiEWWStInjrVa+NzCI1KUo1H/mH8RTXDxnMTTkVru0qGfaSFbDqEEfANcOlPbvS/LbT
lLIuxZMWek5myDYEN3/i9u3fJ4xWZ9YNjDD39eRWPgS2Zoh+qCYU4kkfhsdONgJbSczLfRsLCSba
3rk1eW/St2XNz4VQAqGkJ1I8+c2D2x8QWQuE5zp8id2KSq6yUSzP8dW1tuClvYCeHhVqgHRTPvx6
aHIeItTjYhUZzMGGkzLaGgDFV+L2pWWCJBayC7rFJr7Gayt+ZGgxnkk8Zfz+MnL3wPdeEfT+nvvB
9v48Lg7og6nZgEYrjcU61sSTpI7bdnhGzmBlMGsWpp9/3A3oHytFoWJBHIAWFpltKfFKbH97cZBD
+QuUp3LFnpsF1n4YyEapJeKEiYkQ8xOL50waVwaygGiarPxvGzPdkPOoIMjapMkNTk/aQlVn8SZq
bOVB3qQP9XP6LV8xdztvpKRUUhpwUoH4meN8DL9qJQYlnzx0GepyH6NKfH/tb2eNX02cQUYTtAUw
1OuVsSpBqMIqVk7iCFYvLrcdHX4J+Kz7Zm53M5EUD66p4M0NNi9A9CUp2qwe1dOQw7AjHmu6m0bt
IYjW8LQLhvAF9BtN/BE8S2Y+1BASue0iST2ldbEL9eCcu+YfpaKXpE7+uz+mhcXhEYcgHBSxNKrM
q6W839IE2RTjxE1p++K3HEd638LCbgPABiaa8iG1X8QErlenHlQtHevMPBng9JKnuhgulSvhtTvL
rsImpQlE+K4FHYiL/tlCP2jlA25nE3QKHoh2l8kXzStwAW2Q/agG1smvnptGRN3jWS9J4QUr+N8V
O/PaWz+0XuW3vnUS/NBxg9BuwfrK1rGNf9yf0dtodhoQ2p/MJuX0eXTZD6JcDm1knXLreZAfSBTY
LoS7Tfpd8qQjDemf7tu77fedtsf0AKdJgx4xY7aCma6lEQQ7wknza/hu5UMlPYhZdy5NkSbt1oEI
B74wesafrfEyxr5dCb/yTiGQgT0GCG3w72Hd9QdNS/HBFVtmLRuxaAon+VLEtvBFq+2jWzveW/rQ
PpfPwu7+BCxMOGguGHiowiOJMZ9wBX7xqTjun41M2IzC96hRDqVQbAMXYZUOCN4qlPtmL2GIjkZC
AkJH9FenPMKHAZpa57myV0xiH6/WgICK4JFybg3hT4dy+v3RLduafBpPIzaUfG2rLpsy8c1Of2lM
bXgIqurdrFALLIvS2IWaEq9M5uS8rl6FE6ULTQJg5YmLeQ1cmytzNHHrUoMNv93kDZIC+r4t21dV
dz/rbbRm7SbhMvUKTz0hlCaBs4ozV+rluVpXsNS8NMYX3fivLbxHrbRro4AandSVajpqszahtyPE
JrEVJ5T6Gut4PcK4dDPSMVBelO0ID25Rn4kt92XrkniOB83RLJrM7q/h7RGdxsmhmBrMqC3N/XgX
pVLeRLX5UpRQQGPzkBl6tc88UTqA7XhUGjd88iOh3kdZ+jUj5eBAQ5fbmj/qr5lVIAtZnUEjuSdX
H+NN0a7Sg91c0iqlPu6yad3hNZxDZoxOsALYd8yXUKjpBoaSzGsSaAqS15WpUG42GIZgISeyxV1B
J3E9/YkgtYigejDxPzPez2O9h6+6RVG3fqclxg5elT/DkZyiWq9lPG4uU4Y48a7xwKVTGEaGa8tV
aal+2+SQ8Idxt5NKGhfp+jNXYsTbBgXM8JQmPOTdwHTOwh3N8nK3jFXrxRBL/dvgNdw1kq9aXwx5
rH4UdYKTHjrP+jLCUFHYjRtEni3ga/JdP3QwkzSBb8QHf8zafVKa3ZqOx9I0IKCDnDdaIaQDp59/
dF5eJSbNJO1Ujt74hPZVZvvy0O1X1nnBjM4NSF8CoGEKHbNp0DN4KCrZpcncqPPHkeDfsqUyAleD
lqytj3q2j4zB3KpRp71IClDpVM89p+6SZiuYobHNGzlGbDla43688TkAOyci7Cm7OPG1zTxcVfR5
JIZRckpkOb6ogS/tPTeuL64nVY4f0OtIZxAcnmYx0JcFM8b9ibk5aH/No3Y66UwCP55Pvw9HdZP7
tCEZibVJWzHYRqMbkNQs/hkOqeNtTCJHjeKvjDTM9UoPRRBDBWb6Z8Rhul9xQoDfBlJ5GKpYpH3G
b77fH9rtYxmD0+RObQPTs3X2Io/0VGviwAvOevVT7d86NJYh2NwF77mMYJtf7FzBEdQ1HrKbGxLJ
Y1wWm4xuDDzsbKd5PkJuRWQG51RRy4NcyN6uHGt1G+lVbgdDuqZCcRNvzOzNbuQORbmcZzujNB6L
7hO6pBFNIBo5WidBVO3+nP596l9dyFgjqgH0TG8H7AZzr1XXflyRiT53DuJwB2sbb9oNBL4bcxNv
4AmFxFxwdh1F0a/yz+TcSI6WOt0aLHqyMvuKiRpTJJylKxcR+OutJEiITzY0SJ8TjaRcijxv2EKT
omo/4FL9EfmeuRKHLCwqIZ0xdfZMjYTzYyI3qioUTRyfleBJGpHsHs/vQ7VGOLS0Y6/MzJyBVFQq
SkNJjHCCt6crzEi9R8kL9lm0zTzXial+N4p5yCVz5dl944UI5z6ObxaFoAwW90YkRGcRcXmtfwzj
U9HDpHemBmVDyq+H+fb+Tlpawo8WZxupE6Ja5XDG53J4Eaxyg5io9yzkuxKt+fuWFtaOjDZK8qT0
DR6vs0k1BFQg5UBOzmpJQr0N9knwWUm6l1GuNvctLawflwzUohOREDHWnKTCLEOrHuUoOw+ZAXeZ
5jCPQe8g8RUmIQpHTko3kRbSFLdieNrw1wcCFDM4LWoWNLvhfq4PRFdmgdwZI5Q9Vf2t6J1htCvS
9tZO9rd1cpTiwi7FvRTEB32VTe92fq9tz1bSimvYwEQJ2/2rD01gnB6SxnOG/1bGeANXouOHB+y0
UTUqhnOe6zTMajOMiuwsSOdKg6S28va9+xRaj2SMyYnClHDWhJ/3rf59iN/O7P9ZnU7Oh/hkGILe
SLMsO7c4uOi9fNV+RJfw1D6qG1hqnWwPqvop24mPtO6ehqf8JdzG+/EsfpI/Dft6px3Xjuqtv7+a
hr978MMHJVPqoG6q7CzVwkaAl0frVScpj5KI0MpYOqiMfr0/B7fO4dri7EYr/T70xJGJb6uLJ+Lm
x+e02hXBJuhe0Cek1WJ/3+BNUEKUBhaFQzQl7KEBuZ7zOsnTloglO8MN5LSSsPFM+ZCkK0o9S1a4
PPifO41M4PQ0+DCRVlWYVpGN+VlxbaIs4dsqfuc2mzWFm+xXRCJJZwFhvDbhen3Kc90vzoILexJF
iHbTIahqK0qlbOuCf6v6SNxkPdKrsdIn/9HvkziVZ+TH+zO6cEapaEJiQa/330fV9YekgxsQtWj5
OVA73muT2ukDvSRQxK8RVizMKtkB6scQZ1MnN2drl+UUaknL5eesGexU7M8lOLSQxpH7A5pmbnYs
eTuBFOY+JuUx7xGx1CTSxjYpzmYat7vCFyGqbsY1DfGFnU/DKUVZeOvICc6tVP5YRGUwFGfK1jvN
7R6gqriEj0IwfJUE8/sQj/vCWzltt7VPgoyPRqeP+rAv/c4bmsysivMgZMco/FyUZMXKh0Ro7bTs
bUNrAIIf+9xJBeHdK4Pz/ZldWkCabNmy1BTAuM+ORSsbvZ+0UnF2a23X9LXTts22FrKVu3LRzJRj
ITVO0Wp+Y7kjOS0rV4uzL1DQLcDZCbW5G3L91/3hLLhLkMv/Z2d2O5l+oHXgHYqzZhzloqQZ/k1K
oWx/yuITffkr8K7pt823pTlRzU3NqfS7zdbOa5ok8rWyPPdVWl/ULNQ/N1lkOVQNkaPK5HwbSuEa
yd2SmwE0wYNj6hS8pY8yYlKthZqUZy30D2LN4S5sTfpJbjVSPsHOxfuqGdO9EK9xVy5MLnzflFUB
KFH51GaTKwFRMHNYkc6jlqGjaL61hZlt+jS6aDS0BrVpOJZAJfT+kt6e/ak4IGOUdwg5lGlrfTgg
ESCEJBaq6jwYJYgJKfY/V7oeXu5bWQjmJplUAjqN7ASp3JknS4tEFIJEZXDJEB0qf9AftMIKNoqg
eVDxiNWnrOj6z6HQ0L+tN8Iu4v17WPmI6W693lB8BPkhhOvQAKAydj1WPTLrKJas6qyUhWyjfU7O
rbS+S9AJH8cBZKPRTvwhrpY4Wdxk29grLbKx4T83cE4pJLKTvKapzQDZuv6OrIKqnqRJdW7IRGwB
j9SHMUyKlYt/aWU/WplFGq1ZUrQKSC5CQdttebNAujZU9fb+pN4e0mksXLyT5hlEDTMrLt3cVZAw
p1JTPCq1G0LlpP8MZX/veZ7m+HqzAvG59XUYhBADkyC2OS/XkycXQaIIFgY1cUDb3Jd+ypKb0bJe
Gite9fae50Gs8waQAS5NaIRrS2Q4DVoYy/pclb/a/rOC0GbyXrorPnVhAq+sTK+RDwcwJfPbK0VW
n0ndoVACQ6HtI1UMyyFEvKka0RaSGmuENfO9QThCUZjSEvcxjPLzDN5Q0vFnNVp5BjfTOXlelCTI
fXXlIXzjS+dmZmOT6zwd+8IE0G5WcEFBhoQudvfbRURUri6G/3sYqiOdLtk/7pG53dm1O3Z5H5Mq
Ls+W/rkL9/Xw3oef7+/7yVd89CV/TUxzSCRKqWHu0DyVynBcedXZiL7JFeLzwEnRYt/SzgKXN901
qmaj27zirf8qSs/N4jkAq0wcB6S8r3dLMSZlnrsD7lrdhafgXf6qvwXP7YP7lP4xHO8hI2OEKr1T
HWPvIexXXMp8r8o0ZuC2qJCTLJrKOtfWB9QGXdelrBLEtvYz7fxjaOqbQtI2umqthE43yPO5sZm3
zmNf9hNPqs9WTBJpJ8IUgJRfOtB21iK2ZY9CNDz0Pd7poKa9oW8FOa18p25KOEI1Q3ODvStZ7dS9
nsvxwS0qw3TiKKA7Tg8Q7N7kbSWOB1mPwfkouV7FTjG245/7+2TuRBgFAFBWClQjVZE5axbvSk+v
47E9K0Mb7gXKP/to8B9pQgoP7lCma3fcwhJNB5urlmQeCIbZkQvyrFOSOO7OdAbKz0FSC+/VkBhH
Pej8rSu0Fe4lH0ksilXrKFEubPJcgcdXD1uH553sZKN8CPOcXKMgyMcQY4ReyWrHzTwBwbxMhIw6
XfZEWbjy663kCYPaQ13cncPGtWxdzh41q6y+xqNUPsVKqNg9acJtoWfBkaYd6aFEoGQFGHl7hCf0
11ReB/7FLTvz72mXKnmWyd056NTugbTPiwCVwhe1zOttIPTZqQncd8NTXqS8XeNj/1uKvD7IUwkJ
z082nVftHPwey0NMHV3pz6EnF6cydvudJisD5SN/dIhRxF2k0BLYSEL7ZI2I7epJ6x+AeefbxMu7
72Ecpi9RrchO2AnQc8ZaRwIDxTelrww76pBvjP0CP5uXxgMieQWsTW30Av1h59SW6to8iCCZzVzN
0cXhkx6M1q4VW+8gtPprmRWtQ8PnViA+tLukRoUqTbOVZ+fC9UA1FvpeqJunGH8OwEu9qIx9MejP
vvWjyeSNNyDG6n9GRutgRvK5d0FjyTsCwVe+8P6xXDgmV6ZnNwRFYvRoBlR1U1l70SL3tdSlL70V
vVTtQySQcr9v7ib+nbY7pfep752KONz019u9yuG+68W4P0thiCqZugkh9QUh68SyYmdC7Sh1dhRy
YCueuluxfXvZX9ue7XM1bRujNNL+3BoD6mIFjTmjvGnjfSN8T1zDkS13M6Twd6hVtO+CnSGaDpBp
JV6DPi5N+t/XDWy0dJbMQzcrFMe26EvWO2xsulBF4oCWnr6h+gPiYiX4WBo1VxQfSwaAovRsxo3B
qpSqHTlgoUDt0dWkg1Za5b/vI2gepxyNwvuJXpnrdTUVP7HM0OzPeqJdWh/lXZUGwV+qBfXL+8o6
LkwfRTgVUCf+Ct85/fxDpJgZXk0RSR/OQV0cAl+zS/NzMRxVGnOGTrAla3zQKuuUoiHoU3dmrIPl
25lxqIyfKcDvtIz39z9pHovju3moknSgiEVibj7HQ1+6Wl4E49lzVV6nTV/Bmgv8OBi4iO+bul3O
CS9JPwWD5/Kev44t5DyVdEzGMzqunR0Q/G/dTEk3960sBB1cRbgjuG8AypMEmM1xq6WCF5TSOfLa
ehvHQX3MRTWzc1Pt9t0gyJeBwj2k0J638wrF2NATb2xg1zU3Wju2eyl2jafIytKd5yfFc53F0t4Q
O8Pxywb1SF9qlIsFke9KwLsQF5IowbVopHrpsphza7R5PJitGSrnwUs2ZCzUrb9prD9qY+v5ToN+
bXBCG41BaDCCDQSL6ZdxOnelna8lExdc3fWnTCv5YZtSFzcELeFT9AfdSXf+5lx+R112V6yFOlMo
c32FovVBHA0oY9K8n9OjKFYXdZKSKmeuPzvZFg/SJtz9VB7cx9SJXu9vjIWdji1efLhSqG7n7Qxj
k4meLmGrJr5P888IqpbWGnzpNlb8K14yQWrZfoCDrmcOitTWr8JEOZfRO/x9u3CotnGHoKS/NnWT
W7qZOsI5De3wqSgwsxQoSmHWeqac46+6cDC2xX4I92m5I6cmPIyZ0x00yU7WyKYXzjB5UJmGJDBh
Uzr0enxhF7BJg1E7l5r+MBSD6mhaZG3/eaXww5P654TSMeeM54rcBWoflea5ltpyY0R1bA9l+TTW
wZqo/MKeYN/9VbSB8ohI9no4qtzGcu/J5jnUhGCjGUG9URs12VgZtDb3B7Uwc3ScigD2oXqjnWx2
mYlKVSd+aJhnoVB1pExkE7XOfk0ZbXFAky+HghIE3dyKIVRKnfeCeU4qpTy2RKEBt0gT/lcjaXK5
P6IbW8S9kzYLeAPSKJQ3rifPELw8zoPYOleymF0i18uUnSCjiW6XNOetUonemgMsQ01Xgb542hSz
GCig/c3MDUMg1o9tC7kcy/1mKB3SvvuuSWwlGs9DsVPp09bLwvZKd88/bVuBsqS3gla+WUv2P+eO
+5KOIFDEs7WUOksLqjb2LkMG7QVCVn+i0VsTGVgwAus4pMS8AOk3mKflzAJVdcEy/ctpu+I71n7z
bNeLgiVx7fObiTictWvsxgNOMJgPnz35rQ93h1E3WUJfo38Zgv/wJEdNPQlfIvizKzjl4nGnqEct
esv9l9QbHLl89mTxsded0rRWgualD6HVgO3CywT08Wx7ilJSVSHO+FKr4cEPYppoyjqnNdZI7ShY
67JfsEYejj88BCnHz5uqBFcSYpgZwkvRjjYHE1BhuxF9aNu390/doiGkWojCuUDAqF3PLz43j5rS
DS+mKTyOY3ewkvFHaEaO4a2yIUxTdHXHKH/FbqgrKKAoeOle29KSWDVpsg0vQeif+/xrMu7F9rWJ
923/QyNQFHU7lJB9opVjJGcGWpQSgV2iCh/+1oX4fH/kN+QMeBsSMKwltzjFcGs29DRppKES2+gy
EPztgypMFduyutzOO//BCq30U9+jMi5bZK1DKaP3WIv8Y9dq3SNT6TueVq02Qt9cw1wbEnjlqT1x
4v6dvNbH7W7liCL3anRxu/gNWc9TZDbbQWxt+S0rFUfJ9illZaLH1hR9uNZHO157Jt2GaxOLHgkq
kZoTpV9pFvEiShD7Napgl0x/5An7EkaXItr76jEzjpXMNhTAuYiRfX85Fvwxb0AyVPQnk8v8W7f9
MHKYuDyTrEp0IX62g0kpIP/T+Gu4qAVfxQ1NuEEdhGBgPrbW98RSAyp5CSSzd4pU5NnZmsLm/lhu
IOBsLWOiLIfaFvVnoM/Xy5iHhupqZhdfXDlB5XtXaqTv/fqYantFSCEbGpy4hTEj622pDjal+djG
v0BbbkoAYarwnLjRyjm/qXv//SQ474jtpqyjOltV3ddyza0BwcZ+/Gq55rHNyp9at9NS62eRt87g
urYwHAblN4KddTTs7k/J0sQTxk5E1lNJet55JghdqreZn1zSHhyw1COipHlw8N63suDN4KeY4GGo
GpJEnB3pMFTTTkrq5JIgbqUUwXEY38YkfBWS/6/xgD2hiR0ALJm76xVuqV22vqoznWmGzPWx9vqV
TbR0IMhBQrdBMY2xzK7VQBo7RQ6C5FLSOeBUnf7T7Rt4x4V0rWdv6cQDvqTHjcnjJpjHrVEM/Kgp
8vQy7EWIXDp9Fw2HXr+4wadGPgvDWyH++2mHDg8QC8MDjTQnKwb8OiYJ8PhL1MoaYpOtYFuCchTl
9/sb4iajyylHMpsrGxkSSZ5viNzKvCFTw/SiKm81TMKOSELReq9hLCw/lXKxMqyFG+7K3CyodMvQ
GOMhTS+ilsHuMSjtpsnr38EAKX7cWuWDYnrCv+95bJIEoQaDFq46s6m3leRKIzZD6ffYxDtNzR1t
vAT/DIWeonOU8ThXBAtISM2dmusmghpX6cULnDq0dtKw7d9pN0vJIog8gu+v3F9upFm0gDn+oFzD
e96cvQ3d1AyRq0mySxiP3pMSqMHWraP2LFdpvxFHs9p3nthvao8qYpnL6q4oZdkxBB2lES/qdyrJ
ayfTkEsrBaXaIV2l0GivWk4f5vqx6HtxUonwN3Kna3boh9mjmFTSwXI7KO889L5SvW52Jf5qF1j9
sM3zITqWYR4+VUWg2S3dA++xNBqOy6SA/+xw4p6ffooKKd6XCTrjbUOxUSjqjSfI/gOp7fxBJr19
qsYSQRajafb3p2xy4fMZUyi6I/wiki6wJh/84QotZW4bfphdBjVJ9oorpTti/t7RDFLMfRJLu7Y0
yncrbtb2/W3inr2hipS0CJCJp+bRsT9aSpWovNsaaBtUyWkleW+Oxy649No+KsNNIU7XXb6j3fl4
f9QLPp8bheYWaC95yt3ctYI5mkUdZpfONGmf+twG+cWYfPLKOVtyJR/tzC5QWWvkDHX17OIWOyV6
T0+iKtiG+8WcKMPbH/Uaa/iSL/lob7b/a/rbPcA32aUMvpntpw6ieushisk8snvuT+HCVUPqBzDl
JJowQTavN05mRB5oIiu9FHKgHlszoPJioqTcxfXv+5YWJxHGWHJMUGnfqM+5bZLFacKg1PYp6zXH
pFCuhz70ej9Jc/8Haqxay4TKS6MjHU8HFDEfNOmzhROslsCzFXCQ/kbKj17g22b5PVDfOrmxtTjc
esnB1KKdmTmZ6286Au7Q1g68Su1IePAahyhbDja19TSI8YPeovWmAS8x3+5PzQ0X5+RfSbMQ/rMW
VAJnjrz2TcsPLRxevpmadR0ApFnpEGh7W/FYfaG/BeU3v7Rp9H29b3ppVT5alq/X32hGM3C1KLuk
tenko76r8mgzUvsRzG6Xu8VWLPzPtMGtnKilHU5L2sQcSxGDftdrs2aRSL4S5tnFpC2iahPHT/8E
1k89fgutT/dHuOQaP5iah59NnqVlKTO3WqmUXA3w00lx92zqAD2VUS63sGOgER4na0yyK2Ocp116
ak6pUGX45D59HfXGHqSnvMg3ffAljn7dH+TiMio4/unVNol/Xc9npKTNqLdldvHdwM6LU0YHeHQS
zXArW8FLFz+L5Vp6ZsmkztqB4APgjHbltUleWnKuN1F+GeHHhzqtOKRaktiSUqhO7PfDo9Vqnk2l
Xtj7/dgfat/PdoWFCkanjLCT6sGvsbOaTVWo9cGU2vjwP5x92ZLbuLLtFzECnMlXTpJqsllVsst+
YbjtNucBHECQX38Wfe/ZLUE8QvSOfmhHVISSABJAInOtlU3SsaOGKz5Rszq4P0F7VwUkmFDGAUgB
96R+/bXMJQkSirilEu4ykPDq+uRU4AWnrZJCmrGXAZz3Tp7tuQWNHxAwQYMV7DlrV61K3cU8OnH/
3zLvt/Pi8teFXbtWFdfzBL+uO0Okzm9l/a0yT0kCIR7oTR6m9gdz0qBzwFSJ78/jH0KWGGmgwQna
2QF5j1bawjtr6hp3wSbq4nHtwqR8hFjT26i7vpE7IdWmt6n8Bbkciz/w/pVWk+d+XqvHxax8PJUR
7c+PGTkoJbrBzQ+QRIfk9kNaeLUi07y52fWoKAOOtSX9gQi54SCQtbDarFC62LIXyPVTnyfPDnsa
CDnStnhHcr2R3KR7z2yMAel21FFQTBH1CTKDD65LOGaGpeyQ9RyP/grUJLQtW/2i16qHDPeexzVO
j6NpLi9asdSHXJ/cAOVATeYjm4fdLBQOA3Cmtuy6CKoxJqpOpdJ1sdGlIVWPA/WS9NTYD43ir6+6
vaAD4kv5U+Ie2/LfWAUtQ0MFEoImuuCZyJAt4+o0XUxyNQKwvoVIRfqryjrPSc2/+47XPuXO97KJ
yoZ7ipM+z/Psz92K21/5SCHLZtD02Cm/Bx3tm6TiMXuHFsjowFzgtQtRNuHzOnTWsgifunju5u+I
VF1fGSAfYTj1eNI6SKHopQN4GFOMUJnaQZIJ+RNviLODlUDtBsJfm/b39akwOlOjOA3toEy6QjKU
8ho5x8JJp28u3jtPM7WSjc2yojsl9tORMQqxNJfpw2ksCq3zFjvtHokxpF+7ZkKZHw7FnrhmdPNW
PYN+eK2X3+6v6G58/weEjsMTdA1RR8EqSEo7g8CPtOWhNfnJoolXNAh75zSs33TrMUv8tTd8yFdJ
ooS97AQeF1DlQgQIuXlR+kuFal5bcg3z9VE+Vp6D/3TUrmUpif9jjP/YEa7PseSlXbiwY9W/7eQ5
c7ZOHq9V923tHR/4hdC1PNUZXlxZpH97TWCXbDLsmzQOplc4TWk10MausV1ywBGhuWNnv2opi0Fm
RLiLHF65yF/jttDidG099j4kz+nseKzvgqI41tVZ/2abTyXiTQDJghZBqCKJFrZg4Nrx8ToEzAf4
GPBfbhaSmjQxxmXGdWhUkV6zd0Zkol07zoKXIPoeIAcIDAA29/XmgpA4YbyvaawumV+C91K1hgcq
ySmvn7IUAn/24lPypU0kY7uN867tbn+/eHuTrJyBr4Rdy3pc+weuHgz3UNi+LgOO7a0jsoIbiFQH
IVWEyNWt7ihN2tB4MF28nbIp8RVTp+DDplK09u05jkHhmsdxiJQP2uldD6rnygSJ3J7GDZq45qPx
3KEtvL2x+VJcV7Q7doXyqCWQr3Wbz5ITZ4vFRGeBZCdEjqCPuKGYrm3TZF0oBzksdgGXhbIAAg2b
ZBawh4XngpPJ6dIGgwWh3mIYqrDhee87yzyc2qGHOjGaeEuu9ptgAncZut1aBsojQNWIKY4Ep525
zITGeqO9AR37arEG82//bM3l1BjN0eayk2+7iMQ52DJ6MAodX2ye6zkwNQatirmlMRuK0M7QBMLq
TsscI42u0SWYEVqjEOOXUPRtFrQCTVbJmPecDRSyLU27cdYM4QP0CXwRVJ/gbNaEyLKyoLlvIXJA
Y0DZWG9jc8hIXJjaPuViAxVj3a6lip4orF2/c14gVPidztXvtFMfVrv3e31+yi3XJ8bi8bJ+HJjh
p5mN+IUcFvPIOxnya2/sKBSpqIWh8nIjyziV1KWlXdEY0ikeqYiHSizrZAHj3rChCbtlb9GlG2+S
62GXRoUWEcj1xFbCDkOneQNx/+6M7gi1glCypXa2M3J0gLBtC2qAlHtty6BEz/nk9rGTKCElnU+Y
E1dj7/Ea2bmVKe9tq0AompbPVhbdN75z9gN77hJsH3B0gJi6to2qQ2tDGLIH1u29tX4utiRC2ZlH
5HhA5NIABsQVuv39wn06jTScrFMfg0GtaEB0rM9a9ZzKAEs7TnFlRjgRM2OaOlOFmf5DD4zP0/v9
Wdr9eWDggWRAKg716etR9MOiT+u09nEFEg6pwgXS5Gjw9V8YQeiJbD4qzNA1vDYyEDuvOqBu49Xo
fZqhRRBK8PO/pbRtJBjAa/5jRXA2OqWOukyw0geGJzmWdhf7n98WqzokZyN6HGAVippFdqX4RP9N
tR9O9t841YUdMWZKSU6rGXbW8eQkEG5Ke88tDl0pO2d3sAjbbAHlh/YFOOvF1L3STMVctBq2ZgX0
A8RzdIb6Qe3lCiBIngulZujqNgdEn9mZMedw3yP25/Mf64LbVXlTzhQNUmP04fF1HSlGCyLIDMoA
EKK+b2pbduFKA8UC9zooQ0gZiY+fhht50g7VAOezSKRTpTooGoMqN+Am1ax20ILUyNa3vn62AGgL
71vf2186tJiAQMF1iqZc164PvFertiAFxUv/Cq5NVLHCW5dWYmUnCbDRLAHp+tNWCYjAazOK2gyT
ZnVDTHMV9EfKolbXIvTtejS1KXJT5amrj5BIOrnWFBSrHpmmcrw/0j8v+5uJhtYnOjyCKI362fU3
aDbkrFSnH2Loh3/rnGcTuH6ikHBxKw/tJSckXLpGCcxZ8zR7aDyq0idl1Y9Zn0bMfFczWTJmd+7x
wEHICqEwAG+uPyhLLKfl0NSOQRVbzdxjIFBnqyThsY3qZtQXRoSZT9sFXFCVDbGirIfFop6zvOj9
Dyd9VQl0WiQLLRvSFsNeXDpOVmhKBcxerIwd6JlT6S1WXGutbNPs7c/tbfi/UyeGYRVRCsTiQzwm
ntG8u87qjdpHIz2GttvrdvZAbUVrLKjEivE+I52RTaBex3globuRFqbZCZJP3qAa4WJKJm9/UP8Y
Exw0r1uzNlMYa6zfrvstdc6oWutIHt/fCHsHzlashj4HsLKW6Hactgga+DLGFO8j0vxk5gcDVHDm
B1K+a+lj2X7cN3i7+zeAJd6ZwNog0eyIz/lcZ6tmomksonbq53MTDCb1KIgXANi75Fg+FRM9mGXu
mUDa/FsyNJSDN0DKxvYDekwTKcrOkqZ52SK3VblnBHRFP3oD0/7tnCKvCuF60OwQTkLoUli6dFxM
sloWEhbTKz+lp8mK7OSgKo96xYJMhly92WWCNSGSqEplKhdidsDpxWoy+bORe1STAapvy2+bGbxA
Ns4EVs8Vzie7cZMicZ0upgryMPZsUb+y6QNPieLhDWZ8nvUCJAo8NI+107QHTdGU0KkmPeqX8RG3
JfWQ4pmDbKu233ep3RkAmmx79QOPJ0ZsLgRBy4wlXZz5RvmrX98tmfLczc7fBn9hQZjjpSrQ5a2A
hSHHe7JrIh3nZWV66DP7rKeS4dxm2q6tifHbRM20nwZYqzpQUCHfbRSjj2Zkftk6z6RlXo/s4lhk
Hk4HaqvH+7N58xQRrAsLrYzzWo2r3cWmkkAO01oTP7c7GVxg2wNXZymsALqF4g+OHhPCWsLdgCDH
YQnG6NSHtTsW5pEpYE6eapT+bMl+3J1QXPNoAGUh7LghgevdUkwuL2lsQkYDxPNfdv9GZzXsSvT/
DHpbDYdlHreaWwjxivj+fN7m3Lahos0Qbg0o3wKGcT3UZoGwWN1jQjMDPU3a3+A8BK0xvmdmG/NC
eWa28QDdnVdrlcl73twhfyxvPCdwhpFYFOK5tW1r1SxTGo+UHEbIZik/+sE9QJDudH+MezsQoBoV
HbbQyg2Sr9dDLLIeakQ9EiGkQkfzlDq6nzk9YBKoJkp2x617Ym+BDAOlu61ZiVidYNPCDKdVaVyt
1epzm1qIKkZZL2SZFSF0aRvFZGNu0ZhrQaJ4lAb3J2zHJZGe/CNBiCcg6pSC/ytVZeF+s2mcvQ9T
4bXc8ebqAOn3JdN9K4k4jZz6pVK+3Ld7020QNSe0v0TMvamCQatDOMn4aNiFOuR4y/QasDIZwl6T
I2DKSaccIPaioRptFaD9l3MwQ74EXFt0QwIxAtEBq84A7kKSMe27V93IeNg35H2FPPVxQZdUfyZz
HdUKjWhCEBUZ5LU10uy5XGwdIkvVDKUYg0V570Cq01Z6iWNsX359omwjwwZHwRWaaiKPaV0pc/Qq
QwpF78Oiz0KQW6IWUuSfkf+b0Nna0yYW3p/O21Ps0qYlkizRMgo9uNa0j5Wv9bn87n6ZvBpvBsn5
teeMKMi7FgRdUTgV3yomSA6lU3dIe6Bfos8I1AjGlVDJ2+BGXXVzDai4g2EEvAneRdtnXITrStO3
EDZq+1gzH9Os+sqXwQcae5PGR/LoMHZFYCku5NTmgKAfdJquL9kKkiRaUzn5T92q4SsgwbV+h2xv
WX3qZigRoJDd0Y/7s357rG0fCnorOk4gFhfvx1KvO5T26z6uy7eVP6bnBLw8VUK2v73yYQQRyaY0
CzFNkYAOuAJfXQcZOS35TMf1qciZP2XGAzLOgZtJlBVuz08Y21QAIZ2jWmjccT31TeJC96XskZ6z
AWwq6ZEUCUIrWX+JXTMoE4J+vRV/xOJINmKDagPp4xEyR8HaOjkKPjo5QltBJu28O314x6K2Dqwl
EnbXI+p1CEVxQ+3jQXvIXQJZrmMGJlmVfk1HyeTtbXxUfKAaAvI6CjHCUZrnlKYF1LjiKVd+1Vsf
B7ycZ4/0gHaoyJST7iuhMjDprlEUf0BCAnIajLHr8bVrm4LigJyQPR2SBJq1LPcg7tb6OmKY2j6U
06/7Tn/LWMb2xM36/y1a4ruJrKTVlMaCQx7UU6UEX3XfiJaoDJiXBK3PfTQLCPuD/ub4ieSY21vM
S9OCeyazNXb1qmAxlUR5M136I1PHoOtp7dn13EBgQ3ckBa5dk2hjgSwRjiKEitfz29s0bYotP0PL
kxFWOMJHFZyMQ1pLqY43eX9MLDRGIekM6ZvNWa9Nod+KirIhkiIL/54j2PYLI9JKK1DNU+aYESWv
bi/rm3OjjL8dtui7sGmb4nxBSHNttEsHZDzzbIhNNWi/03N7Xs7Fp+Sk+HYIBd0PTQlsmTrm3j0C
8CRevwi80ZNFsOlk2qirLR1ioC4AthkD9d+Ktf4ZFY5MKNQgdQ6C1PWo6j5tG0PlA0Ld16L5zodj
BW6Em4VggodZ2vhGJksy7V3BkHAEiglWEdlsjnRxazlKWRhLryNvlpoP9kfRTgf1tYKmM4RovuDJ
KIkyZOa2v1+YG9JqspPEGGIyLF6CzjGMQmqpbH70+rOqPXbIY9zf97sGUVpF+Q8kjRvEVJW2tjJ1
6oCqlLlGqVOiwzcapx/KpqmP7szHsB1RF0vQGVByru7dFogQt0QNaqt4XF8P1en1AsqGFmZ2mLaA
NBui1C7qoE3HKrg/yD3P3EhXm+wISrmiGi7LKF/6JB/jamlpOM5a49kpbo37Vvbihksr21dcrJ2u
rmpJ3GKMrSrx8sIMjew1Tc8G7SVrtmsIl+yG7YIMrVhts0ZmumMyjXFPqK8pWaCzc65+HV2ZoZ15
QwtbdyOMAQsPhbHrEeWd25ejnbFYq4s1JOXUvNhJWkrAGzuOgCALr3U0Ct3QyMIByapkzlKGthA4
58/AAMVrhu6bZna4vzw7ZpCU20hwEP8Bn154c9VV4/Z6Z48xyxsPZXUPs6arMiGpnYsFGGBQW9GE
Dc4gUkgZMZLFzespziw0jFempvC7efjNAK+MapAQn7rZGiSHxu7IkDhD9Lalp0TuflnUmkqVDDbz
v8bsk16/KLnkYbfjcrhEUNuFrCTUTBzhGIR07cAdAN7igaAQVs2mFigd8KMTGhsGAyBpEhff8Twd
IA8891GNhcSt4BOAD7mLlplT3AwujZbRWqGSBBnW+y6xt1jYQ5A/Rr0UdWvBJcxktROrnCdkiSDy
lfRP7Wr6+qtKu8ipmtf7xvbe5CCJ4UjDRkJqWLxKho6RLM3NOXZrlb9kY20GrtJrMdiY5lHBe9bP
qAtlUKpoUUVy7YFpFov6Ekpc979kb9ioSYHhjOBn03663tbUKFDntos5VkerORgKcPG9ygNrbN41
q/y0wL0lHrqTlQfEDrk4UL3BKYOo7rVJd+iGwTUUFltrjrsTCNWgV/M8crtyRK2za1+msSEBYgvl
BfdN91inLlIWBKQRYiuybuo70fXV1whXj4JkEmezxWI+ki7Q22QMmeUqPsSjmoCXev4wdTp4fNMw
PagslSGLdu5coIoQTACrvAl+CuZdOuZtXddz3OCitXvnuz08j7Xlr+Pvla7HLCGyNvW7A76wKBzk
IGK6aLINi1WGVljsGz2XSX/cmFQQ9rOfluzrfQ/bOS6QdgX7GllBVHrFC7cF46BJrJbHK+R8m3h2
uZcsyP3IGrrvnHwGcnSgNYO0f8u5021mmuhLweMC8ugTOuChKvfQqB/3R7NjBaVcA9wlE7QjaH1e
O68D3F1fafMS96b9pCvgGqdGFSrjINPK2Tn1cNuivS4wlCAEiwlVMo/pCnW4NS6YpTygz8YQ0E6j
ksDr1soGdHDhfbh18X9hL1JrXijEZlms5C0Amr1nyOBktxMGC8DT4vEKagpyGdcTRrNUSdME7jYs
NHQpmBG2XfjoHyw7VraX4XVSbjOEGAiwAsR2RDBUIixlKh/nmCzPip490RbCjGvxuhX6NK9bvzXZ
38n8c5plMt23Do4q1fYOcdB3DBei8NYx8kozkmrgMf+ZuyED6mkKVF1yCe5N48YmspD6xoKZwq7V
U5apoNXyuF8oOnSPIDG3/uj8vu/dO+4AID6KJGjpBP1msXXVwBT0I0dr9Jikn7qu8Kb1r/sGbo87
uAKYKvh1tKjBM+PaG1TGit5qUhL3djuHXUEM5FAs/hnovqCpt+aHaAQW8tmsJTfunmEHWU283oC6
w8VzbdgeTLUq15wA6u94/RJZHM3QFJ8TP2fAJlQy7e2d9UL9FysFPiwynSIDLHeScjZYtsaUTx6Z
j1bJPL4c7s/mtjsFlwebCTlDHBQb10zYvSVSVDgT6jVul2M9/JXphl+iLzdeUGYrMbXj5Fv/KYR9
0F6HILmQl1m6hs+6269gajgRr9jrOlvBjGaBtrKe7o9qxwkNNMJE+hkTCC1sISRBPrh3csJIzOrK
9e2JZEHfU1kD5p0FQn0ONGnsWTzqxRx+YldozOJyEqf17DdVvKbUt2WqXZs7CwsEBDwUf+HzECET
O1eXea+MiaKTmNbhsn5SSsdHKyh0Lj/oOlRc6yTUyI/7s7ezUBAahH49RMmgVyQuFLDgSVmaCokn
bqId01BDT7iYV6+06GksXSJZrB0XREkVem7QJkM/FFGwIlGpYVCLqnH90qMDGrXtKFEfHeCZeCNT
+tizBTEezcQRiFyBCIppJ83thsRSY2Ti85wHA8/9vMw+ddrj/HZ/Fm91YyD4AbEDNCMwXBRzRT08
fVGnoq8GLe4U45Dw50xJoffXexaEOjvy1zJ40NCHQIwaGU37XLEkJFkTrnN3mjL1pUtZRBL36/2P
2jnDLr9JlPScTJBnW95pcdnl4ZoHPIkU62E0DrVznoxRdqHeJiu39Bqya0gaYnVFjibPnBVl3ZLE
inWs0tpL9Pe8rwJosdn1S6mcUeQFUzO6P8adzY/rAU3Fts6tt32x87Y35tFu1Hisl8ybbcZBmU10
yWm240lXVrZNdJGesWuD2etQqPE2rtYEc0sd0XRm9VNt8fRCoiq3Zw0JdcyjhpcPuKLX1mqkvLKS
MjUeVIjRd76WPIMWzMegHiQesrP5t3eVvj2rNlGX7dC7GJdmlh1JUkON894OzYKV6FdQMKisA8La
VLJ09o4/InWi4bRxN7C3WEqi5tzM5pKosTsPQWKlL9DrKMx3lX1XFfS4m+P7rrHzcET8CE4RZAlR
c0XEdT26ubfLqqmAmtCQUKPsfW1/683oN+pyMs2Qt0rkJBCrLp/c0n1iiUxhf6csssWvSOTiskXE
LF4ZhT1WlpNS7L/611KkXxdIPaJ5ykkZrYfO1r0FMKSy1w+InKJCJT8GvvipxU60jSFveM6j7Kl7
BeP8/rTc6uLi2MWcbGpa6CWE9b+elqlCeyhqI3nQjn2gV7BpfO6dWJ2jyvlWFFmI1L+DQlX59+R6
KagTPWDa1ZlB0Xogf0Ng/akAxyxxZR+2g0bZPgwgX0ALXQg0CetVAdmQAjKG+cLjZUF3pyJdgiLv
PNuewnRyvMWAwEu1HAZpZ7WdY8RGqII8L4r0AKUI4YpK58oYnVmLpwkNcJnCKJDpiqzKsbfdQMiC
KBTEXjYS6fXMz7OpNoAvabFBv/C5CMxhRSpDj5JGppa2c4Rsvw9gOLBht2fxUOR65ui1FjerHpR1
GgDtAqmf1MshvtM54X2X2reGKNnREDLjsXs9rjrlOvROsHB14dgRNfGsSUGFjTgESD2OlMVvZc6a
fx9JoJsshLxQqPqDvL82mltWmdn2ogFU8cVs7ADw6HBSnudxOliNLOuzgzHE7YInKcLn7b0jSpEY
fTaN6GCvxaqyhi3aSE7QkLFSPVzJEkBIwU+s7mjlL2n+w+2Kh2n+1anHWYcEyTJLNvCeFyExAmkC
vL9BPhVmm1uzSldt1WJnObnD15m9F/bbIus+sWvFQMrCBgkfN45wSqhscW0+QiSbFNVnlfFnva/b
g+mMfyWuJQOr3GLecSZtzCZI7qEucUPZWqyibkucWHE9IPPdH9wyAiI8MofygZPhLc1fG/azc8Nx
MrzVJaFWjUFV2/i3HdhUxtTcGTt2KNSoQVxGakBsb7c2M2+KpjLitj64fIZIUO2Z/B06Vvf3zS15
BDixS0PCJKeJqTcVL2HIeFRmIFTSMlgmtHZ3+ZPelG+L8wpdk149NRqaWa3Vl3pQJJ3Zdt41oGgj
0MC9jNeN+PAsbLZ2kFMw4rVJ0jAfW3ZMip74rQE6wf3h7hyyl6ZEcAzaiueEFtyI65Y8Kbx6L6Gi
eN/E3spt3BTg/QDfxLtTOBQgoN/VuWHEpBnN10FDibeeW+XE0bM9MuRVgD17WEJkkvAqBL9UsNeg
35o5Y/fEbGnC3hwDyz53phGko6TQtTd3l4a2D7mI1NSJlAXOA8wdhUJMk3uzE9+fuj1HwFYHVhIn
HEgE2xdcWHCmvmJcG8wYxSCKZuQ2YNMS4NLeNkcB4B8bwnShRVRnk7o3YYCHS+dnw8lVykc1GaKF
nDoNWOK1e3GrYOKfXZM9TP2nbjrPJOpBerk/3L2Vu/wUYULJJl9eAz2BG7IKW23wt0nN0ZLFld36
uxOLSwqBPLorACd3PbGLOSx4M2JiqwpaYA2EoM5aIcnL7sW6SGQjqkOletOmEIy4FqUQALDNOKnH
qvJKdUCc2ZlIbdo9C9pET580lb0yo7YroN3zk56AktJOdvfkGJmMZrA7ubiYwYyFQvGNQK/pNnrb
sMSM+XRopkc2PJlnqcPKjAj3IJTrkoVC7jBuNbTJWh+T7HOVFP5/t34XgxFSgfkEjB1hrhn3ZefV
xXcDiolMkUQzu05yYURIYiGTVuclWnBAwuKgcbQEeUWHn/sev3eEoAT7n0URNng7pU2a9RgH5mow
fs7Ov2ZE4zbDiqObmQuhEVW8ShIXEBvi9lacuT97dQUc9NuqT3i1/r4/kJ2FRyHlz/EO4cwbSZME
YlksNxrYySBdNaCbUYj+j33Yljl9BnVMNq695M6WLUUtClRPIPkED7C7YewLklvxTL5pA5rr2C/2
/NgMzUuVpb4FMdxysT7n1qGwvNq0j854YmejhF5S2MhEnncHj/zSFp2g+66YIpyMdi0aaL7FCV5v
dfuq9Elg9y/uIuN67LgLuvf+Y0jYXlM/OR0AHnAXK/VQeYWc978PPeAoSNoAQ4RMu1hCL1HAJ2uy
raPGva5AWh2Ys+T1v3CWCyOC15sbnjRLqRX32tNiP9n1I6RT5n/NLoeYMDA1yNiiKg5EimAFCsmj
k3STtW1flOk97F9ol0uurB0UAKxsrxCCigsg3ds77OKKZt2YmQtyHTGtiuVpNpOzAv2ygFGAveyq
IdDQdyEziNdSd1KZ4xzKtYTYODBZZXR/VneOK7wrNcBVcNVsQNPrL9GB1l1aVtmx6p5tE427rYhK
C2W7Rrb2d5CdAWBPDK6WfOYztUcbKfcT9J507TEZPt8fx95uAuHgPybEcUxpV6otTLg6MmyZ+mPq
PqYK3BdVAmGXGRKWLlMzDjINtWO9/1ZmTrCyczrFbJKVgWV2xDhASSziTBPsDKd1Nt/qdHnp8vxv
RiQBqWxxhKeL2TgV65PWhseD2sq9IXPQ3Ob3/eWRGBFfDPk8V4nadnZcEJSaQT9m+UOdBPeNbFNy
XXRB7hMFYDyAUMKBO1/7sj2NiVUtLtKS6K8a4tzTfKtc9LBvV9fPwdrI8jQ7Zs4oy4f+qfReWkYs
iIoBHpioxyFJKFauKvS/bfmYrGfz0zp5SRI6aNjjVW/VEzuuHwo9DF+cE9C+j7XjW8/Dc2EcOA9s
E0pwEBR4GCGx1oVfsqiGDHI8Hf/dtPz5OCAJNoizjUyh4Elpy4ld5YycE2r1/sxQUWvV0vK6LlM8
jSedV64T8XKu0PC+5Rudtc008LqotoEJhPypcN+66C4PNfiZnLPC0+LVeeUQUfix/GU/9OXBVaMc
IkK/ORJZvo4moS/5e5ZLYiXR8f58ARA2SAhCkQSsnWufMNARvSxzm5wrs5qxWevF06hq+13CMknk
d4O33mzhIEXiEShGHKnC3UFMOmV8aMk5aL3v1Pv+MYXfh4/Oe+gO9+f1hmElWhI8fZhADNZJTc61
xwLTK73W2/41hUClHK2D64FJ5VNPD6KceQ+N99k8TLk3vS+BZF/vrvDlmIX5zSsbGt0mvuSj/fMR
z6p3Onz2Vn8Inh4Kv5F2o9mOI3GrXRoUzt9uTOnY6P/P4BjYXsCYF1B/Gx8LU9/3wSmTXdd7TnRp
U9hBxZBqeopuY+fH5+ivv9yXw0Ma+MR7O0qO4ps0kriuwlmcz/Y0bXT58yOLgvWxi4yTXwfsOZCk
CHZdFSVFQBA3bpMpiv+bRd05DLXWc+tBSv571of91/W1bD0r8fzFy6bgV/H3facVT+dtbJteKY4B
1KiRjrzeiVWRQFxl4OQcmYqvviqr/xBrMhUXmRFhpSyNYRdWMFKdXI8/QZ6NQXHAcyU3zc1DQhyM
sFAV2nJxPMPJmRpR+7X6ZpycLwAtZ58gM2CH1WPbenbuQ9h6dMLM9oz/xlEsdL6DKNjGXxGvurkF
jLleZvUc1B6e/6XhUcNbqsj5eDn7pSwo3g4ucc9BK9BGGRNgXBQGrpcOKQnHAa9yOSutCnG3R7Um
0X3nuFEI3yb00oRwolEbvTpXRV/O61tSel/KH98j1YtO/SPz1leAnjz3GSo8jfcSHo8AKXm/JPa3
m+jeEIVzrC0VMGjB8jhDA6MPay/4/p6H7cEJ8kM5P1iwjMPlqOBsSULzl0z9XTbBwt4gKp/ryjGX
c1fxF8dqj5MyyLo5bCO4N0Jha0DYzNJQSV3OWhplwxgScnI6Gg0Jfb8/l7uG/vAZAYICNkTYG2af
mcaqF+tZzc7oGe2Ov9s1MmTs6T8KtuJ4UGmA+sVGaEQH9GunRLdwXrdOspy/6B7uAfVj8T/6j+Dj
k+q9c6/21dR7nb/lfhh2np95y+Pbefjsy47svavh8iuElYM8XV30hbKcN+69+axYj7NMemJvPi9N
CAtX5WpN6wYLh+YOXgnxTH1evH56WjVZy7Obd+m2CzdVXnT8MKxN7/B6Tsdc11re5Ou5OJkf9VF9
hHZJ8Vd9qjuvQkuov+47ym7YfGFOVKQz6exkZYnJY5M3+Y/PPAt4EDXBqfUPtv8UzkF4/pZ8+voT
AVsY/niLocMlcdabWrUwZFEdfq7ztDbWbD1ryzO1GRqxx8SBHPnqzZPqmcMP5H6UMpdhbHYWFXIN
uH5xnLobW+56piHxm5al6qzn+sX6AgSaGk0Pdv/YRsV6Qkval8JT0F3vqURD2FQSztxIh2PI6HCG
jjwQx4IQoIhbtSsIAxR0ImeW/uDaW1t9hbAo9qlnrD/qfDys8+cM9bqsNN7GnJ0KJTlQ5Bjtj8n0
hnoEE/tIk6Aef9CsDcz0t7muHvl+3zf+PA2E7Y0wAQUr5B83HqHgiutqVVoJfvTZeH7+UBFQP+Je
4D95hPdKhVil7YPmJfU1z39Lg/jLfet7XnFp/c/fLxI0SwotlqFZ1jMfHqbX2fZq+ytRIq6DqBZg
9ymSNblJ+29rgssVhS6yvSLFPEzTOowx1VrPCYe6NHrFpG6Y5AnkB18gfsOMDI0SrAfyXmuhpssE
mm6K4n+sq6jAIyJERyhRlK2wSD5lo7Kep4ch/OBR0C6HSgkh8ey/BWz2ZPJsu6urXxgUjs11ARfd
gfTUmVPT6wBnGGe/ZS2EIQL+1wRVLafy+wb6aOxnmgJX86Kon5RNzj5IrcNsHPo8dCdkK1wIkEq2
5mZadDwkvtFKAZLt4LALkYgFXY5RqUd8mup9d6DU9mMoJfnSXRPA7m5rbiPzKpjox6Rwe4YNWHsQ
O1iP7pl/qc73XXjvjWjh8v2PEeF+LIHjGC0NRtCTPND81kfG5YCD1fKDaI26p+ZkPkWzBeRbAIca
DzgC6Fv2QB6b5zyS5SD2/Rt0OKTfASoEY/H6vNPVjmmp3ZFzahs/iykPteHUz2WoVL+N5N2ao0L5
e0Kbe3X2GjO4PxV7zyqkWqEij6gEQBqRj2e3DS/0lZLzzBWPTx+5Rybio9dlWT1MHN09q9nLGjVq
0WZG6b5UhSQ5ufdcAAliEz0EQBf4JMHdp2qFXlWGtUiKt8n66LrYOkxfnNTPssh4N950Du37gUDi
/DBApAzd/6ZP4JhIDpntyBQ9G1z3rUMZjtUbaQYcAp2VVxY5o62NTj7TL70b5KchC4w+6BdJnnQn
MAIMGfkm6I2D1ysye21nWI25StWz6qB+gn2kG940SN5Be7fopRHhklgo1XjBYMQdDtz6UvQelLFr
9iHxHxEQux2PF2bEC7NkdNAMRYH/LLZvu99G9qUuHrMsdszniodsbj31dN/m7vQBjABZeoTQuigU
3HIb7WfXTD3rWui+sFTy8zet3f4M6Z/fF4c0ApbKJ9JqZz1NoTQ6ECOPgQjutCglVtWgw/KKDjEA
z6w/1LmvobaN/KeXMsieBwWeitz7H+a+bDl2I1nyV2R6R1/sy9jtNptMbLWRVSRB8vAFxhX7vuPr
x0GpW1UgrDBX8zKtF52mDgO5RUZGeLiLWoubSfSCQDO7IY+NUHL7mHQa3t9G2gCJ2QtZhRsMXECg
j6gbvGggUQOtQVYtoPOauzVUJpKOiT4gjNa8+Kh4AqFTjrgRkFIC4zPUO1uBpmOt8RTawhEE66uO
Sy1OaruaAp2BHOvI4CVM0zyRbtkWwYmRCLH4mHGpKuoDkOsV6njAwlj5MAIUL49SDHnpgnkuu7Lv
zetrthg1TAiSPxdNmDm5qs0SLQEM3NFr4CGIYidWgrTUSIFoTq3rxpZezMgy/mWMv/SobCcMBdOG
nFPuOd2saKvHm9EMbPXT5Gl9O97xpL4Z9qrJ6v6ueQhJvAJV+IE/ne+hWam7AQ+4LBXTHmWPKmMw
4OeubiVhX8RGPh491uhzW4VUZlyabPGMJkG9lVNddE+Db0Z1a6TqUYvXiDqn19APJ3c2LdNT+yxy
8yE3WGQyXEJcGfA87Ehj94knhX19+peu8PPZn13hQwXZnSGHGW8gobBXfKPVLAGppqRaOaqL4Toa
zUAWjngYnESzadYgKAX9Giy0RKSWBkjr7oLHdtNYCTxqSIo9uxdtsL7Z8TY8dW85jYsp5byaBZ12
78+Z/es7ZjMb5X6asW7COUmr18caAlo7dZ+OxKBq+XR9dhcD0gl5MDV+cyAtn9li/bhvhizlHHYw
ZMuLbQ5Ckpyunbznrfte3eYjTe5XlnQxRjk3OltTdyySYZAzzvE3CMvASCVPUwz4cqWrt61T5iYk
x68PdPECA6QcfRZTJ402C9J4z4dIcZ1zSHvx2wxcpJXB/0/ZPb6P6ZmNWfDheXmV5BxsMAJlT3Jq
sKmT6RlQ2MNKXLt4aQGsh+sKDzZ0B12ePaxZKlXo53fU2HLjN0nesdlKWDHd6D82IXjDWDSloSdy
PmF1BkneHu9FJ8sMtPqirhR6+1wm7BGKOIG0cvbWrM2mbvC9JhYyWCtdq1cIf+tOeZCopvdrXWmL
/uRsXJNbO3Nb7FhHHt/CkhrrNWJg/1iERtu+AUxxfcct+Ud0pE3MOWBaRYfxpSG+HDy/RtzkBF+R
R0y5DggX/spYyGDLf+c+PLc1G1SG1FiXNiXvjLcsogktIAz3LkA6XYPO4225zdfSKksb8NzgtJ5n
syg3gaQMGgxGYgttJFuQnuPP6/O3tCXOTMxzVurItRmIx3inoWJijPuXdpc+qpzuryRAFr3RuaFZ
MJF3fTuApJV3pGLcMJ4KDcxHlweI+HXEmhXeTS/eN/eF35A+kFf2/WIkc258FlyofQYylizlHV/b
ji6kTYDOwgYh6SmlQb5ypleHOrvhXK2vwJCMoVbgg69pFm+8/MhU23wfZHcj29O4NoPGrtaaKxav
GZRRIEs99U2h7fRyv4iVWCQ8mv2cBOIbU3pHVxX09dtlfts/QMc53fS1Z6i5DpYT2RzXGgCWynBo
hwbQSACVMyRZZweErzLGxRlFJq6mZX2f5nTQIRZsCNmWCy1W3lfiphd17agFKy+npfT5henZUWH4
oaxrvFgd6d2MbMkcNzie5Z4hox6bJkNd9HSChpi6G+Uk2plP4i2/41nC4x/GYixxP4KrEHmD68dr
6UL8a0YAF7pckVCqkg7ZadZB4YAg/3pSVpIBS+d3QqpBaB2tCsAFXBrwmCLv3a7kHPR0DlYOsdkc
eCHqPSDruhIgL+YdoJuEhgikYdBBNlveIZPq2BN7xKI69+bqNzXdooR0cumatNjSoHB5oDwHbhUI
6s0OEIit4sjrOM4B9KSLAPzXMh0QcKNro6mFmgT1Mc5X+VymqZrfxYCXgwkIUErIhM+Cl9xV2HbI
Vby+7QSKGYAuGtVRenRJcjSi+122W4vtl+oTEC0D3yMiJg0ln5nFFs3T4xBpnBORXbk/dFaskMKk
ni7eXd+Gi54B9UgJcjkYHFoPL7cJtFki3y9czgmGl475ZJRN533I1SY1cqsMKQ9KGtYoSxr8Crtd
wa1c0ovreWZ9Nk5GrAbNzSbr8q7JLPG18J4idVN6txLSwmuye0svDGXqIETohlc8CJYvB9sHFX40
BLwzAGhIeeD5NVKMz0JqgOydVBESRUZ5SCM7ea8K4x68JxkyZlluSxsO/d7eV+oB6TH+ur4GC9sL
mJ0JiYxqCIigZhdgNUJ9LVO5wYGwORkL8ARBxvS6iaUTemFjds81Q9LKPPpIHVAvmR2TmCIj7uXK
6Rq7Lw+hd+gZ3Yf2YJ51ZlbccuX/8xfMjm5aDnwzRih8Z4MRVK1Vgu42rkSjR3QGOv/a9XZtIRDQ
E5Gq601RSzZFtQKSWpxpjkcqGogCvEVm2w1d2VXf9OzgDEL70oOumQnDlcX8wfyLV4iKFOx/bMzi
TlUB+q8YMdODNVjh3t/4m8p4ufUI/rFq0t8hu7QRb2Xya3sPTXD9+kIvFRxgHkJiQC98n+vLLR42
EtfHPSrsz4eXN49klKGJVdsRtVDZd3Dvko5Utm+d1hS2p7mbOclzw/NC31ADqAGxocFpRquSb5Tm
tUufY3nl5bVmZXZWVHDFdm2JXQS1OGjUFc2xSlR7DJFzYxvG/FuTqSGlDRo9OOLZqcn9f09mQ2v9
cLhNzcoCMQG5I5jNXyppNoV5f/pY6yte2qZ4+AGWpOH6/iFWHvasNEAAEMACeRt5d7y81h/w7ejm
i3VmYR7cc0KPjjkRFhLSDVQ9yBZabsjtAzZnTMJH7aAdelqT94T22LcBSXXe6Dc+fUBd5fOJMNva
kihHkV6njEC6tQT+d9b32vfNlpmJa8lLA3wf0HbILyLrF5uhmVnZwT26m4Raxo0TGpFZWokJ6TKS
0o4wZkoRdFzfAks3MV6P/1mLOf1HonYacA/j6ABwKFJgrl8gWHoYb4bw72y2c0szBykrJVcVGgrB
CYZcTZOOIasbH5zEQOX88lCkvEeUiDYOK6bXR/kdDF6b72lHnr0nI3iTRJO/bb88gMCeFMBZ+htQ
EuPfsOg9Ob43Zm60pLY/90+QziL3SPVSyN7p1W4VJrR4XaGCA3gzKvdozpl9jyhWguD644C5KB+y
yM5Oqt6VN6Jwn3CcHpgpeuujgSqb6/Ow9BwE7dlfdmfRUCpLjVrHsMtbUJZ/rj5djdDEtFe89Kqd
yc2dzXcbdELnQZIZ8V1tslsdDQnU6cjHynCWvCVYHMCFh0Ik3l2z4bSuEPBgQGNhRnq/vX0orA30
JUN9fMxS3AO2e7Py2lo8LucWZwMbPdQMuA4Wi/yYSjXQerSLkU7cSHq79w+adIOGt5VRLlStwFWB
JDWqnlNX6+zGZVhRhmw1sJCHVkfq7yWILA9yZ6SJ6BpvwOLCnduavXQC5IVVPhrwbGvI4blTQRau
jAfdkNYazL9rKPMjOTFfgfMCISGilcstovqDqxUdB5A1q9LGKpQ9eAWP3DbZWOQO/U3ErEz6lR5U
j8TWaSc8PIo3j5qeVXCFa6s6Hbef34I8JDQCwEoyv9vDahxTTsSoD+Gzd1Iot6W1BfIa8oXDv7Jp
vzm9rhmb+f5OAUWuV07LuRvNtxfzpbE6S92a2Lp3dxptSbw7PnwaT8ZrQZ9Kq3diaseGpnv36+/N
H4woUzSHBCyLLlj0SktzkETXq1GsMagF1K2Y7oYo0UsthmQTYDtGBWj9Fip7vq6NfXbLMh4uK3dQ
dlEqZ4+BnLIbCaU5K2RH5abNghh/Le8sYRSV2wr/Q7edp614sMX4b1LbxNsY0s347Mttw4yBn48Q
qkVeQXcthSViR11WD20dd6O2OWVvX4xu76RNQ1S6BneZTtp86UCJDgK1Kf79gbYu0lz1uwwZ+Go0
Ru5N4B4GxvQJunpXzvyaoWnDnvlPNQS7sItkv9MqzovY5OC4O+WY0JxbMbQYzp8PaTafoSxkGBLS
KEpK9Ocd4pEGtV+j/IXuIclATkVCW8JR3UHumyEf9uOKb1s6eVPr6FQzgQz3fDmTstW8OIH5vPSg
EXaQhE8xjEgTBFRkvlwIv7AMFdsCFUdS5VvOMyJxfLj+EYt7CvkBdM+hbA307Myp12nuxmpUc07q
WdFuJNrrU2VatUeOlmF4v26225PyC14HkprXLXMLF5g2nT0UsMEzjT01W+eEEZSxBHqw2UbkgLRL
Z4wD5rtEgukkHBuyEu4tLbeGpAvSLtOk/6Dn7iM1FqGGwjk7wYeQEHkqv1I0eeTkhqAUklJNL3Yp
FTaPtn19qNNIZkdnotDGQwP4NtBBzNx90cP/CCXPOmlnaulL4b3X3R5K0A0A9kKot/xafWTauNcM
zo6QxKeS2iPR5oTvXHZQuFKX1TW038IxxUMbXbGQkhNlOKTL5Ut4lpGzAjaS9jC0xkiDUU/rNY6G
NSuz7SnKWZX7AayMFfW2t8EpsllDINw7r4HATpdt3Il20j2yubGyXZby2lMmASk6kBehl3Z2VwWy
D8WLFt5WBReDp95r3D5LjCQygCwp+kYvodTXfyqQ1WJoXDnZ2/VNs4C3gnPgvjmTpqh1zj0b5CKX
tGPNAzzKn5T3CYoRGRan3LDPIGCzgUKoDNcYj9fNLgAiLs3O1nUUfSZVM5iFpI88eDqfAlV30Ey1
s8uWqGh7zBVT0/EJif8q3bHIc0i6uG8ftUgvypXo5KePwMfwE4cEuAyR8pidnNbrqghvWR7h3yYg
/m6taDP9/cuDcvn7ZwcFKXShi5sRgwXNjaxsxMCnSC1Sadyl5b0IjXq2OmihXgybbDzU7doe+3lQ
L+3PJhtJCLD5TOMDc1/21B8r6cGNdDe5i9zX8TWSb5WOKh8ZGQgArNcXeiHcvbQ9O1q5MrRCIWHs
cUxRs2qrnDDZsX8qKrsEUNoQq7VSwhRA/5ht8OGA2R8dppBWuXQZDV8PkVQg1y5EdQy4JtuCNElp
YnRQKp0s3kcuz943VdDqUPICgX2X+pJA4jKSZQLVeWAL20QSBkhsqMFuTKI8J4Pf9W/R2A2vGZuM
H5nigaz0+kT9dEGYp7Ovnj0LxgEUyZoMhFAJWUK2km0BwO3I30l9BbHJNZmWhR2BroUJuDuBPX/o
3XBcnasZuqWcQHoSi40aPiSNeX1AP68jdOVP4mUAc4KLYI5LaWK1E9KhnTAwCeCMMR2KasP4ka7k
j0Ksd3FCs2wtBfIz2EG6C+hVEHFI37rNl2uvaI3WNKAmd8aoDC0/iV/71l8Ty1yIKWAF2nYTSTP0
ROacwmknJp4b+LwjV8D3x9uqJIF4aEApE8Wu2bYg56rKUVcbM0ieQYbaJKckLYgUvq9hqxaKL/gU
AYQguEIgPDIni/aqqAFtcsI77iF/KGihS8Ym2Oa7SjdUMhqpSISVWG6hBA2T2Dm4jyHdi7LD5Rwz
vjo0rIRS3XDKSIXccEJFnbvp6U2kS38jfkMWGh3ZqECiYx0Le2kNjyZFCboYIIIYNxFgjPkH+8rT
hAZU5Yjrk+ZZxv951z2tERMvvNxQjcTMAnHEo3FwPrfBIENfC8GH42cEdayBBLa7qXfKTY3k7a42
tp/FBrh7B0/HlTfYggs7t/x9e549TtCXmcQenwsO14KaOLfYDpRegG4aY6y7/ornWRsnPwtBGH4E
XRiDcbJfuV7cCPrG2yYU7aDubWmI6A9zkUCsrcgnxVo9bfEonc3x98PhbKS1OoqJG8F2fuxrAuYk
3dsJaLqjrG9QSNA2O8wvTZ7+RsrnYnHn0XKNCB5iLDCs5Hr0KtL4Vur3EmUfEGDE4UqAsXQLIq8E
6kKkBtEtNlcGSmsk11StB0Kl3/UtbTXy4UlmrukAR3f+61itQWKWHPyZwTllDj9y2ui3La5dIPgH
0vOERxy7R4+7tO32r+7TNsYbZO31vmZ1tpOQ6O7roofVPtmzKa0aq5H/1sjAGwFODzj5Hwy3TMc3
dRQKwNvwjzUjbqAjpddcSCTeKQSiMpuEVV+49KtyzZg3+dBmXLtbkxBauNwkkAcDaopbFCSC08/P
tm3sR1nOBqngdLTfxG/NxjMxn2uxE4/fMotkzq3MFzHP+hgNiLAiHhIivvQ6xNReiudsgzL+WgJ/
4d2K+x4P16nPHTSb8yf6UOOaieXvIemJLdYIyWl/pz68d+/qu8MTjSPyjj+Mt+j49U0hJ+Jduvba
W/B7F98wC936apSiTMI3ROi/ARFJcBS2UL3u3vw13eKFd9flcGf3ShCzodJMw70difxheRZ5IsL2
KzM0u1orRi0cC7SQADQ1Te2Ujr3cLUw5uGE/2TpIxsfqLln+7XjDQRUVQMVvyMLZXmx42cs0IROc
0oQgETUT+y6wKp01jewXtol+PazjFh4zGMxf5qbPOTNXRgqk79RpjUhpVl+dBWA1rkP2ttnfN3a7
xlm4FG7AaU54buBnwLE2HZIze5LKFXmUNoLjJiHptq1g8OohfAtO4HAh4rEt79hxX6XZ2jgX96KG
bDUcDaAV4mwvNiGSaV3U8Y7+zG9HPFVCeuOT3unukTg6reF1FkBmU44KtwBYecD8JE6R7dkwazVq
Br/OASxJjJzVI426TaDHbIwmxsjwYlVP3RhzsM9zEGHmkIIXTpyCAMzvjHZwuHjnj9s442mV2TVA
IPk+4nXFv+84KpZUfhF8PC91tv2IUUeJrZVNsTRZE5UQKKyRxAAn/uXX+zlQ053U8M6jPvKktTcR
bW0WzhEvvALtp3f8Tq8U5IvBqHPd9ELzHibuzPTsIIddIYHsGXfOcAKVLhr4at09tbpGpIAIT2xp
GL+Qe6NiQH79sm7ag52udrYv7lE8BMCmNIm742lwOfzeQ1eXxuN6F0iILE5GXY7UFA2hp1WC96XT
fm5qNtOyGwAnPMLUo64/i9vCIxFDuAOLAM22xRW0yzfr7/wGAjUBdNjAPYi2k5k1ZN8Ur4xwtUrP
1Sv7qOx6vX0QbiLjQaHWngOHDKjWTqVzfy84TkmI8ZTae4J87v3JM1dO5EKWBszXf33LbKGVfhBS
gVEBx0anKTiZTEnEcotrGYulrQwpdrT2AzvH/pC6baVCiQZ1FJxaugs1kqSWZ/QIDVMjiJzre3cp
8pbObc0uhoHpeXfIWLhuHc0x2r1Ix7fAYYzB3KevKtlu7Zx+0RWrS7m3C6szj9qi2lGFHS84Uwlg
INze3crb9oHI+tHY70vCm6/jSH1botXH9QEvbV4Q2iArIIOLBWjey3MSuHU6NpGMl4ZK29Yj3X3Y
/bpuYmmXCN+9qzygL9L3g/nMj5ZjwAV8hcHFA0C5kPgUmn2YbP2ViH6hp2x6toBNYxLiQJZpthv5
2lOVhMFQOrSTDY/eE3qHjxUYGVqbkGT/jg2KJ/F7Sz4Z402oiD9Y3MpsykvTef4Nsyi0kkTf4wJV
cDIpY9DWFFWxZKXCqD1phV84dZQNDx5ENz5l8Jc3eta4aBcXGV859N6IXkCtaOsE+q5DyqFDpBgE
IkUIMYicR+wbn4gA5mQtikqkKJgKSo8e4+O4h26KxlsujJGn8qT0PZbFJDZlN1GMkmneRrSc3Ax+
k7ekK8fmF/D4zWbk+gaaXBojOQpfyQ9ZnsZHPiuhOVDUfF7QdACZExVSWfCMCogmD//uD7/CTCmR
K+Xy3GbEBIFZrWgAnPuheogkIbbzWIEAYC57H7yEmi9tRCmjcVqnHBmTtt6qKc9s4jxVAhJzudLS
nI8bCCqkMdsZaYk+TAIuAUCnU798ZSFewxK56xqXolM3ekswVRWZVDfXZE8Xb4y/lu6HfHgXtOjs
BNe/Ez4UUAin0r02gG8tI8zG37mG5pmev5KQWwx5z23OvY0qV0OKkqvj72Xq39+GunfiLA7EELER
W9LKQVyo+eGEoIKMDmqc9h8dA2hJTbUwdbE7DX+vt+bhENkFgEkZeZZuQYH2muVULHQ5ppTJLH3l
tlgerYzcJmoqE3/H7HBIYuAOcp+IjtjqLXMas1P0KKJRqCTsBntKEcBYVB2a/mZYw8ZNv3l+aUIZ
7t+W5w3DXsYn+SgFoqM98zmNiFBafLbPWqtqj6fr3m7RAyC2AHk5fCrUPC4dKnpCIfLdpyIe3M/a
cGhagAZWqhfLnu7MhnhpI8kHPpBY2CjNww7sIiAN8vW7T9f09i0lxta+/7KVzaO6+v5dHBwgkyIH
TDXeTtPPz1w5I4zMwHmj6OwCmLk+cVPg8mONzn73LGJrZPQYCtPvHhxj6/gAAF7//csH/MzALHJS
pD6UtRwG1NB2LR/AwuesRUlPRDlPyckonLJGJlq27+qVoO072rw2ttnVVCgJNmAB05lxOLzcmkBr
ka4A3gd0g/t9sbm52fJEv1dC4ulr1+JS9DTBXP+9ZrNT13thHno+K05tB4fh6wXvESIaaBDa3MU7
K/96+pU83GwdIEhONnIIf+vQ/2V+jkpluJwVuhBDb5+5/e30AHD1O4UOt/c10I9WuLKLFp0MHmyI
+/E8Bch+NtX9mFUcF8ClRkA7HgYKjeLaGB62INr5cNcIHZfm9tzYbG6hyhF64yAhjSAa0Vah8Z3N
/VrZttMdMN87WDt4lImdGnSHl2cubSMPUumxiFSFme9Yk9qnD7tZe7Mt5RDwpEe+Atpx4HmfR6A4
F6qkwEMGJXW/zLeCpCDmJ2/a7nbzqzX8O7XUb6gQEad1Iv3++hiXIsRJ2x6aRNAIxRdcDjFWmkQo
Wl50QvmtGF6H7CFhXoc1rewFQCzeEGdmZmNkBMicyJUA7/U8eU2ftscQiKmCvD14xMd5EAnZMycQ
c+9pDfZdsFcG5kAYXdNB3tWg4nB92Iu7B9gQoFO5SUJntntyny9YflBEh31hbuPOkpsNlLLRQSGv
1PaXDU0CwxqejVjey/lV+ILTMtWXnFpXZVN4Y107TY02snPt6/qQhMV9hLoXONknIcc5qhCquUye
JDCVGZWhEOZ+NEeBxpuXgwnFkHs07X56U3IK8g+n+MtISfQALs3kiK7kQAe3n3P9e5aqGag3gwhp
EhoDEmf63rMby00YjfN8bC390NED9NEJyvq0fIp3yV7a+jJt6NqJ5ZdusnObs+tZlVyfqSGvCxck
IPsB/q2JUbe/N7HNiPVO9kZdUMOeOFhP+uPKgJcWAE1HgK8A7QT47MxdVLU4MR3A3zL3eayZQvys
+ncCeIL61ADxWdjnVC0shF8MdvdaEn7xjj23PrtjxaAdM1EdpqEf9PKoPSnQhAchVki/QH9nr4z1
J0gY7gLpwAknjPz4PEM3qm7PMYEsOgnaYepNYXklTX1Fj8IWfeGq3od67b9fN7p4l58bncVATTCk
VY7wFjH747N7AJSLHG4rsvnsjsfjU7bfC/SG2jZ9XHMXC9sKnAHAByB+B9GaPDvFURG6oVwlksN/
gaSkQ5pXB1lNz1jXB7gQ412YmZ2YTPTiqO5zOAtpzK0xVDGnTBDSwUUF4rqppWwLoN2IZMEjCHbd
+ZPdk6NcGttCcpCLJBNl6p11tGhJfHIPPOvK0ZiO3cVFissN1nAuJpZ1ZCgvXUE0stDXk7zOAWm8
p/sNBtZ0fmOsjOmHs53MQKUDGnTTdTrvR+uQiZdKT22d/ja64XTBTg5Ii3+Cr8sKqHR4qg1Rr3St
Pa0M75uG/sf4zgzPzp4USGEKRpvO8eQbt9wx9/VGSDaBbwLV2tavCv+RDNSn8h5NN5kZ+eab9hqL
RoLnuQZBkYpA2vOu0IND4QzNJgqewE8R8zTe+1bpkqpFd0alVwibDe8hu81i2u41hwuf1IT6euKR
Mr7tc0sqaBWAD8zO7+XiWEKhFNqhA0NCO30twIFSaabH450r2jnafLcBQKDhPuH0jtcTGqFGSVIg
/CTV6ATAUfiaRDf91L1/KKSEoDEIxfaaeQKbCfICouEfxLewWm1tn47Stamc1vjs1tDcAMVoVWkd
CQ39j1VBhRp8yHsObH74GOUkMUblG+rd9a2zvHNQk+JQCIdW5/zeiPyhVaYF5Ez/VkGuyvXIGpfd
mo2Z92ozFPfLHDZ2ooXut3zHr53pH075e///NYrZBdT3+aAWHo4Z2Or19LYGVOExwhYhxc59vT5h
P7E2M1uzLd8NRSq13GSLoFlQymwhNqTTjUtywtHC7HYcvdeSlXbFxSkEBAZvYARvIM2/3BzJIBdV
zUYwWleN2bgQuhq4qDeyblMmQBz1df+Y+uwaY9VPXOg0WBQzJi36SX5lNrFJFiZK2mLpwvCFHdGv
xqMb5iYNuAlPXLFEAOVkb8kfAb/PP9nbUtWhK0DEZiWYnKLSH2fj7DNmcw7c5JCyadhN1f7UZFAG
LzFk1whQzyluE0Uwry/yd7X0msHZYQylbBT7GvMtFmbtE0mDZEAQbkpRr98zCZpbUBDIwPlG5aMa
GMkmUuzsnftsO93HE9tgPzigCLOn61+1uhqz4L3ygyZTgnjaellsR82dxFH/zcsfNJpkRNw0z12w
jzAlKalkPWJ2wbDiLn7W2abrBewMCPWg3IHi6uVGTPmkapJc6pxK3gUycsTH9KgJtM7gcn9Jbkp6
W0pJvCkkiCugZSQk2h0XPPWCOajw7EaP5hcJudwO4tGW0B1kcSOt4myWXOl0D04MlgjC59n/AdUx
kU9lfCRkyLdhjwWUT6m4kWvL66042EbSS6UdJeF+ZYGWrntQIExMGYLC4uVzOTsCXpUVI9c95Dv2
XHBXjT0dIW0sFMExFF56mQWlz7bkTc4NDQbCUrL2UjYryNf5UwBNjhAoUNGrx+HxheftbO9GjKtU
UoMmq2fResYOUUOi/sLD0sosSDQ1FEi1wYbKKJou3Tsgq3T5kAJKIn3/c31CJvdwdox+fMpsPhhA
yoDmH1mHBaxdiDoSsTcAc7vJypjnb4C5IW7mHwVQMLQRA0MlGA4D7qN3j2qRQ7CcN6RSMuuEJjuh
qUGW8zI06Yq3mHmnH8ZnQZ4XjK2YVSzr1NlD9uom9yO7DVo74HSuNmVmJbk2uwp+WJs2/1mcwLGM
WjMDljdCMUd+gFIQdHOgNVfeJtFab8fqvM6OuxtrbJ9JaMNMN6zhVWbB2mlDexDuhGjrFlIbauKr
9BrfqzXfNsBbgFiBk8GV8v3gPx9iUA4KdH7BfQssumpBn8UMwacNuQigL7m3NYabxVFOlEZwFVDe
AczzckqbkAUrKqD4TigaUkyl2g43mmAXwxFBpB9/VZpV4sbl3Pfrx2MuBvO9lrheWaQNwUYD/O6l
4TEqlNAd0H4mNL77KDdDZ/U8KmpZ6vFESPzhZQja5JFRhXDDscpgJ8yANrw4+5WM5VfEJZ1VKWJ2
ioGFux0zHrglVnrNhzCzr3/p0kFGIRydTAIvi1BfvvzQPmH9LHbxoUFlTjrhPmdluqCu6kLNHOj3
hEyRBhAk8oSVmoWjbetWHcoZIAQtddSJaHgES+cxOclG+NFZNXjuGUMy9ooZbCSr05MNaxYolYHc
9BTp2gaqBYjXA5NZCzCnIzzfkeffNd8hGce7goDvUvhPOYnt1qyrwOiR1vG8F6XDM0ZIqfSH1f96
7/+X95kd//j91b/+G39+z/KhhJhWPfvjv/53A4XF1zh4TX8jTfn52vyWff12X7/WQVUH79V/T7/s
P3/5X5d/xO/605b+Wr9e/MFI66AeTs1nOdx9Vk1cf38Fvmr6L/9vf/jb5/dveRjyz3/+/p41aT39
Ni/I0t///NHm45+/T9mg/zr/9X/+7OY1wV978D9/s16TtwBh+B+/7t9/5/O1qv/5O8MJ/wCmfVJj
RG5pYv3Cr+s+//iR/A/0NAObgUwMfgYR4t9/S7Oy9v/5O/4WIHBIcrJQ1MZ9LGNBq6z580d4KEOq
ECJXAEAApvT7v7/uYkn+WqLf0iY5ZkFaV/jFs1AR4YUyQfrQMI5OWQj2qDN/nFc9N/RxfOL7AF2c
zBCqL2lSSicBerMIxSQUyvNbkQtq7UFptcqlPdgZHthS6j7GPB4q4rFquB1zFXrXVazGT8LAqr3O
5KG2iatMeGrdgGctoWDBa+YH6AeRR7xt2Fzs/G1RMgqzR62HDe1uaAKnqdnipeQ6tbVGvu9qUyrd
qjgEjM+yxAOevKAlgoeapGx7kiO34fW+KNQXLVDRyt8GXlfQQMmFmqhN1nIkbEcZyP6gSyoqJ8LQ
Eb7tUIGPfFc0ZA2TBjJTBiiCoWmDkAyqFrsgs03L2sSvBCdxjra9lJQF8AMq2FDfqzEGF3LHRxCJ
HENAFwwv5TIkCYVGI9qgQoVE60VUY+WhSFqzkms3xqO0g1yVFFVACjB8p+S0btswhc5E3z7kbC3e
1I0yTgiFUVKg7duKGh1FzUciQCpRQEi4oh9wGxdMuBFEfwD1rjrg/qq15CkKa6XXu0Qsnro8igXK
aQUTGHLfpwAKlGHAGSPwAqkOLi3grBS1VG4CZhRiwru5mhO2c9nehgRBxNOh8yW4BLWMepuJM3+g
bgsu5lYc+Q+J80XP1MS8j3UPN1xPCgGtPaRVshBE5nnHVLh8Ir4jasIqHi2iJoh1tWfGh3oIB5Z7
rHh0J5Imj1r8LWBka5srRShClTJYjQmksOJ93AF7bSpuEnngotOSzuCB4Lhh1ajaJigJxMASen2L
djptVI0KrXc+jUIOnIhN1vF/Il7/Rw7sELyXWZV91Ze+6dLr/es2/0zv6/Lzsz685vP/8sLH/f/h
1ECncM2rOWlQf378tgtS7yNLzj3b91/8w7Vx/0A/FF4LoH5F6RDdSrhU/vRs6j9wyU6Vk6mXZwJi
w3396dlk9h8gdOP/D2lf1iQpziX7i2SG2HkFYsuI3LOylhcsq6tLIJDQghDo14/nd8dsvu4Zu21z
70tVd1dXEgFCOsfdjzvCGuFn8imswFH8nztbWuGPsB2VGDKA6zFc+/8XG9vflODQEWADxcQNBrU/
RfaY8PnrkR9EB1R9EKI58ldx/ymePF+fr+3vqj3/k9iO/qsx+q/z9fNiKcyRoPCFteS/vtzfLjYu
faCOojGMi133dT6booRL+mTXWipSkdMO/4SrIczO7Wh6+o6Mn+FYEpVepqgrhofgWfm7G2f6e4MM
+A4QPbvs014cN1EMbyXz6oCowcm8hhC2UyG1ekIlnV/zPU6/Sa8NpOYqhb/JorqumbM9+jFsy/Aj
pxzBZF6R/GuyTLJry1TGcHXcNo3RwWk0e62Hck1OuSfpqx+5qx7HSs68HfswhTuWrGq9VEzk9ChG
Xn6LXUlg/bPEqzm4aQ/uUzRV/anmLvfnhWVsPnQdSZNDhXd+O5kREnXkHJRx3MDYx8uDXDViqDB7
uGUXUqRr+YLsW+Cf3UC37ZJCgVXAxsCK8S4qyIQb55jG/pZsJyl8WX3p0gyZLPmk2Xmp8h2XqDbx
vZ/D9OjDqNJmmG2RHYFY2ybE5d61qiQxRnDVvt6LrITxig8A7BuMJ23FSSRpd+hi0/eN9Ky48VkX
c/OZFDI1Wwe3uGO2pnZsqindfyFPHGKrSeV7dlIrZF1Pve/octl5tPg2lQWkegPZp9fZV/ljHKsN
VZacx/t4Jwh6yWBzTY+xrsha5wjC/r4mGdxVTQXZcbOHQI/W7slPuoi8fJ4qvxugN6AwmswiwCsN
YK+OHKIvWS9jrx5xZEj3FuZtdo2olNSHqhCVvSxqiX5G1O2nqOvRuWY7Z/DMNxzZ14ab8jt28mJs
OI6lUxTszs4gAJIvgZoBJauYl+fVq8S0bs6Ht2qBIVNdxET+4QGc/Fr7HMMbu4/uUxQIZ52x4urI
KEjt2FrAl6laS3gmRTkMRidF3sbKipdqW7Vr/T4UyB7p9TV1jMNPaypiMG7CHDsd7+GwwEATQ4dw
BIKhvwESPmOWo+4qb88lX8uotox7Xsuwdh+ZGLY/Zij6yqZC9MTJzTid66QwMCvnW5Xrg+MAhhst
aNeUZJcfIvDxnHOSvGvqqqydym7+E8HtNm0UL3IkQc0iRI3xxQfrszg0Ce3m58FkMIBE6qk+0L4o
HnUlMUMXjRFs+9ahQlCRi1jBDlJMn8q9pOMfJaGxOxmHpYnVvYADyB3cDHzWb7w2dIBXjc2AIKF4
cksdIqaySz5n0z3Z4KhzlHhZf+aAR1GliJX+k9T8ry0KoJ0SeytUpZB2wQwa3t1/3aoEHZcoXXKK
WeF2jqJzbtg/NFv/4xVQ6sKfFLo5VL5/vYK1ozbQx9JaI3o8FOeI8f/PK/ytnamUA9OhcAWBag/f
oVjs/8sVUvhQ4pWCFv7vowA0MIulkgEnLlqSpWfNzT9c4e8CZtBpcBHC8BctcQzG0I/89TYxFfU6
4R3WwTKn2z20ptFrgIvf14GlhF4jo5XEN2NLE4+lvJeQAh5iVUz3NGOZbsvEcmR3b0583TR8kxrL
oj18M3SNxFlv0tBTlw3RdotIxEVLp1HFzb8VBf/ZTPx78/C3rhq2vHDPRx8C/UmZlmgg/voN9Dxu
OtcFratAb9Hyq6zGu3SOgOqn/3Clzwf6X+dr+a8rfeaWImMXQ7T4h79eiaTUgh0gtAZQ9taVhl/X
IjzLXoT/07P+pWX996/0P18ogXsWJB8JHvxfLxQmmYtBgpFIXd4KCHsSDwujyn/739455J7AmbKg
BZ79f3sJt3yay53ucY3slTZZo0+5b/l9k/mZ+PEfrvWJbfz13sFfmSKYEb9Ay/p3NGooxiX9nPKr
XbldJD9qPtcb8hRie+2L4//9e/2LEP7bxfClkGgGJAq//0tb8m/Q15hLm5Zbn9abgIQlf4+SFudD
ReZalx/F+mLYXSluiFqr/+HCCEj8798TplwY0kfeLFbI31ejT2ENpKRJah1n7q2gK4fdCFyqimYu
HXuUvtqSZt6n4lc8kemOQcX/kvh1Pix20ykykfphPuOQHx75jIHFZsyV7Jt+7iAXhx8e+aaQ2Xla
MxWJJsZxeOXUqS97FWO1ZI4vb90+0O9dsNWPrswxQWNLAQw3znQ3tDSfnK6JcAwTGEnu9zZlypCG
Iz/rxlUANFSipqvhUrf+nJSX+bFgsf+Sq3IrGqNpfpgyW75kTnj7wpYiBeat07DdiaiLkitTPvq5
YKrqaRo7i1SrpNOu8TkJd5EqLAboh2p4SRz7E+cDYMktkuhX2Vapsmb7ojDnj5DIV2/zIb66UsX5
XbUx/aqDN/MF0gZz3BWxv4adLU+Z7OeLiHt5FgWbDumC/hSK+h3pgBaxX+a0ujy5T1JvV5y/lYKe
pUDzXJfrTMBAIbo8Om4zVT/5QIAxBBcUVCcwFduQ86Ftq7pYi3th9vWjQxt/1UwnIKZ09Axn4PKJ
mhhxFgBNbmXo+oasKKUaJhznLUKw5se4mlcBA4Mlcq9sm6Ca5xqBTnU+2nm7t8Qyf2W5XQlraGe3
vOF2Gd0J7anLajEWxd4mfPavENwjbM4O5fi9CtUdx353zuatgzjAJM8oCqtXuG7o5EQZpnRFXzSw
Xq2x7JLiHfFJ3Y2YSi+N6BwSKwYEo9/hYcZHq9Gvb2W33rmZ7aKOoH2GP4/i8s3jrTkQPebbUcbY
Pm6uGhGSF8d9kd0W5qdTKHPyruKwqhoeEfaw5tylWNW56Z9QPBSNtlyXx5znitfLMJt7t6zhYAmB
W9aSmOESq66fX9yyR+q4dXvlrgK38rHqS33xXYXDQ8rd728j1k5y8vhxOZR+VIyoVSYN9+a3JR2m
g4tZuJpF5u1mld/PmZ2xlushnssj22d4y6M69EewvsV0p/3ac8gcVlgg1DPgoPjRj8zyP1YEuNND
t3ULOe9ZNfnXPMr4h51JNV8TOBNfJhkkMgKrecqbXVTZWz5KM9yWRFq4zA07tKpIuec/dFi4WtrU
2QrsOU71U4pODOatfJkQd0dNQS7SRJ8DJKgtv0oM1aRHzNj4NumS5SjTvXrtUzEesz1dbQ0AbvmI
pxRxbcT5M2Br87RBu4fSOVW/Y+rTM49EfBw4Kc/cGPdRagxjZGyweLm2qVxbmk6VaYdBOw+Hu249
270kX2zH47iWHhgJkkxc/2t2VfnSdetA4BQgw1eTgC6uCzWFj6rn8dxkXSSPhV+zOxsrIFIbdl04
0HTLtzzpy4991xT6is0lJ1B3y9PqOD4HyYZQx0aLuyE3lHwUtk/oSdqBHBwjcAeQKcK7WhVvjBxg
d9j7pscmt8IPfLK3NOxfZ6n6D2GEvFHJwx98yLvy5IWo5gO6e703qegj4P0k5n1jVDd82QfDklpY
Yk6ZgCVbC/P6dDhEUyR++0WX7agSX72sQAryU1SpKbtGTm7xY18Mlh5oooa9HTOzhBvmHiJkOBG2
R43ItkqfQTcGyFc6uT2ju/T63mB2x70Ll/lOtjqaUj20C4ygWnB1BoYa2KKPHe8RJjFs8faGz40o
qrj0HxHfVvV9QafUOJFi6wDT2ufHZeU7uSa8kAhXIijGaiP4epKa+lPceapPRcHnX/mcTjvGaGNz
J4Be+sbtJByKqRrSeo0seemjQrBjVMnhS+igPJMOdNPOpbqrFO0Z5pcYa3W57O+lSvJwo3aI7ske
NvemTQQQbhikfFoI708OJPZPpNKWQ+0qSF+P+RhUcojmHtNSU7kMjdyYuk6GGfD3C+QXFzjYe3PA
yFSA8ecQAMu9ou/jGKqNhmE+FkuI06diSa34tnTa62M6xG54xvCLOETCRXcO/R/9MSHUTLblkOn0
yaN+vGk6rc/ovkJ6ptrH3Tn2rG8xsMoeaCrzF6lcjLm/HGMWcDTp1g7ZbQvBYaf3LWcfOcYvzUOR
OgCjAA228shdoOy8eb3DAAE+BGiycr9dC7My+JSpisEojSbsswU3lz0m86tQa6Xw5izDdGWZy9a2
jObqaWI+rg5bvAt1tyNYjjUwmdl5TRfmROM6Y7WtO1LxoWF7DvtkO0VgrqMyjFeSBeSRcWAXL8A5
jT6vI1z/zjgbzBmWRbN4MNUMq2tMiH0VLO5FzQE4+GNH1+UcPBVfGfHhW8AGUBxZOsAXm5Q7b7Hb
rhc95RRvSZ7Zvh5jME4sMu5pCcNa3ITqN4w0r8idPY52M7qe9yp5SZcgcWc3f1Kwcvtgy4BRrg56
gNdktBFagi455DyGk5krIRXaUVWckEe9f0b6bChHABfnaPf7DDtYEeh86kMYtnoKRXIx0Urpbaxy
v0A3OHfyJZ3TQh1Gt0avUB8TebIw3O8hizFV8QDvKPZC0KTIo/8cAAl9/4JtmvK2j1anEQi8Of5t
HFnlHwSZeFNYqR+0Iml5G5iNABGZybjrHKOLOsY5B0CwSGTYo+FF9iTXUZkDkuEIHtn5drdG49TM
AaXV9ul39YOAksB7t5YeMffWj9NBJoMChzlu6SHR4HJ+wuyFHoQPUd6yREXnNJvceBOd59kZ44Rk
bKnhFFGNmlUEzEald8A1NLOIdO8+0MVrTNOlnr/7BcMP7WamqnzIaeDiaraykg0cUWNkhXSSXXgX
4UcYoNbfQhUBgygZMgZXGsUj9loz0jOzEmlUDIOh8s6OI29L7Zf+kAgL53LaBbdCBziPuimDMK0g
Elh6lgdUUGp/K6206ytSKRo6DPyuZJ/T5sBlWs9A40ZZ/9CnYTx1vuqPbJk0JrNzzNbh7Re1dhHM
ysO2nTdEgR6QKg/Tppnl5W2kU2R/IzMQQVarBYamh+xkJ0IkzlrQBnXRWbE+r8Lr8dCt8VidXVYs
D30lo+9Cb2rERuLUgYR1vwqrNlAgS5XCIqSIth1RsjadvnlgJ9CpzSK2tZ13eosXa1D1Dul6i/Zl
ju+rMQUpsLlq+slxuKIwIBW7yDFHvuM8+hxWMj5/4l0QT9tezOUHAk0Ye68iqdrYhgocqsuL7x3r
zLFPVDhMM4S8mSbRd7KlZdkAf7bPWxJLECUCup5Y0BKgQ8lBJ1dekEbzvoyPZQdT5H7vw3ZRK8pF
KDqhTLxL4RL7U8QgHKiIJfmONsoFMEZqJ68YqCwL4E0D5Em49/vHwrtx/xUXstM/qZkpgnMxP+va
aBqQmZmNPbaQRau5cQZc1yUGeNvOY0lFC5yvOsTJvCNfY0X+DNJakjfEUaBPECra73YAhBdCh1nU
ZdqR8oYTY22mvmK8LlKtf8t0RAUNVLPe+HjZx/HqnKjlLpP0IOG5hpjqYMhl3PV4LOaenXnFu8dt
iKY3ZY8LSnkLZKiGTSNegGhLFvEYsgX4NB2rHe4h2JBDmwSGNAgzhuLZx1zD0j7Y8qHU4KrQZWQP
LtrRQ6XC/Z6GbPqCV648FWosr7ZCkigpLflNGd6sBlvzfvFR1fk7SPt1dA2bgtAQ+z/7I08VfJxD
UOSLS8Zkq/lcdggs5hQDr6hRoyMNw74hzpNn67uqUqjE5ooDR9uW6WAyYnmNNgsZtss43uwUR+UB
TICkzaLn+NSZrQuXIYSdXSYCY8qGWhGdhJd6bZAw6vmF5L6IL4ZrJm/llM8YGcai/TaYQk6Nmzbl
D0tws7yNLvjr3MfJfsG22F/QVIHOm2wSDQfK/f4HTgMumzEIOOJvfRTfMf3Zdw1W4Kpy6Y/5tBZn
zj7jriOVQ+KLwTL/Um5pAXAsj/nTzif9Uxd2vU9Ampy6YoRh5Fy5rY712M03Rwb/LVoXjHwWcvMg
PKXLF2ybbNmKgw8T17cZCHpxt3SKi7dFloAmFzxPmFYkavyWoCkeG9Qi68u2Tskz2Tr7o7Q02g79
locrBt2W65pN6ccmYkwDsFRE8j7AvHzEa7yY/iXvojjHMZkOMwbRyX4lK9v9QafR9jAWizzbdDX+
szcZEZOg8wwGxKv5Q8nBPRJipL0AdRx/pizVS7127ZLJSh3DTrvxHurr8B3Cc1O08WISjkaVoCXc
Lf/KFxqvTYJjF7pp4PNTDavDHm0Mzp+l7mxctSQ38Gudc40jwBbqlnDv8wuvUMcvNkPNUMFwbZ9G
/GtVrcdhXJfjvvHpRdGNHaJIFwcHv1mYwMuoPFVrz35woGtviPqE35/syg2T3dPwPBsbvRuKllWG
aHzMgEUdpi23UQ3QoPseG1UAoKP6WsaDeejDjMtuiml1SHu/fq1yNfyekKGDmnyrtlMFDvchX3f0
5UtuABNTnImtzIflcZ/T+DRmObVf5jTb73qoJtuAMKZwxCuXQfWGUYdG+PyP3MbkfgSuzmvBIvmM
knT+7lZku6D0suhkA6SOGAHvmMM2wRS0SEuGThNUUHxJsjQ75etmobccwbvaBHLyOeVHfHT9nMQz
ffPp9NpJlAkZ0A1kng4RwtfTidp2i3T4jY2G3vHKV+mxy3t/2VG/YzQpSPnVGqf6E35a+jD2yagg
7sIEOjrZ5A9oicaDN3q++FDQTzc468HSG/QiHXSb30styHneFDAqslnXN4klODKmpAvboUhh0YLC
bratxn7wTshYHWN0kt/yfknnS2zJp5OIzuXdEKuyBZdvqnrFyMQzGcrtOzFMvOSasiYjbLtOIGpu
3nQzFh0t6MNc5uK87sn4YrqlOES6zBpZTPMjtDLVOR+rdcDkG9h/i35PtPmS+x/OZaJdPt0AznzD
82qxCDJ37PtoLA4qIsiIxYFCar/hAyDLVXZfdL6Vp0Bj0uamo+D8dtTfOka+9GDDmYEkuJitchgl
rJKllX4F9b2n21sFGue5h/cOskqyrcsPwyCUQdwxCe0KHP7VTT4/hdVustnyVSDPbdgRGRF3QCzm
FB4FnbM51AXUH6knOHiKfYaaEf8ZqWGinxBwaCIEXvu94mjTLcf3RRDt9kziskebrM0tdSvm4RRI
w67fh1Pmsa9ldFdJDcoBf8lWQrxPO4/H04j9A7Yc2cSOidqr1uNGwDA+j9ebpJVBfvFisj9h/Tgf
cNLLHy6zzTKU/KWzNFnvVXCwykXx/KXcx+JVuFk4lK2FG/8IZaW+7oak65GEMpqecDvw+mxq3Yua
bhjIX1w54dcgyCMNeQ7C7xMbRB2wldEpjWco0Qa+RPtNwljiYx5Sis0YuGhrEjQWx2EgBnFXBnrf
aB+jqq0ohG5Nb7rxqPsVx9Gi1z/WLncHuIc+pZRDlmIVOqmaEr/e3IpXpyARlBN4p54sHKb/zHcg
U7uIPcTGcR++VbJLv3V29y8AwdBLVjyT1xJvFwVcaRHrIfWIFrp3MYi4AMLm4IcwvHZV4EeTDMWh
orIbjgpsNCTsExbBwYBPgndc0eusIQMtbtkKArWBnTZ7zs2OIFMF/h3VL1ZejUZsW1+7YGr1Tm4g
8bg4RVRFFzuD2j+OIxo1e4smNRwqQX4tu+ug1EA//mfnckIPBMHAjaS+P2adCVdvCuhvFtgY9Gcv
jf0oUpGeomJOW+3mYT/vC8WlvU12vNnRap5joujjNuHBVWPkDiPEHm0kBo96iC7dQzoPlYYgBtql
JpKwVLtXg4XjhvuAgmW9D2W8v6RrNdzCngbssvDOM3fZqX8esfzOe7cgV9KkqMdPhcnctzDIoriL
FrFht531fA9Mfkd5OKNp2pDKe0F4SAqdT6bzd/SG/s6XEuKTEaGcZwb92S+FonKpMVon2lVhadTU
R64tgU61oaPpAvhkXN8X1ME/pznHczA5WsfDuCT91PawqUW5HaEnu4dhtKzOBsIcV/dqcxCzxFLf
977E7ouSLU0aHnb5pRK0R8QLoH44hawVBOouwcah02VmNYfpSfEAq7v5WK5LYRtIWKCelSBof8bO
D8NpsoW7xP0E7WeHWv9jdDw/9VAZfxCMOKi2QOriXReQsXRE8wDh5qCrR7yWzyNy2WHLlX5aT21Z
d6mMS7NjZQdYeUvUydWxQD10r8YFehvWqarliplvaljTxlgLAnyqRPfVoOWpmtiVfqtnPLL3HCBs
AaaI2+QlmUEUdyuHpF3g8x8jT0TXGl6ibErW2O7t0Hce01VTCmAw8bm579he/gKg+Sd8KZ67fhyy
2m5l/Lhnw0yPATT8dGBFN70mS+pOg4mH38k07gp1QofCsyRIdpbFDLYZMciYb9n5yDO8Cj0LtbZw
62tZPu8fDDq2qEHbs72nHVQWdVeO/EoTDJHUzk00ucRBRXCEDMStTemtEYdU5A5RBCkcHQ8TE4Yf
Oen38WCoAD+5RGTt3rbJmqUtBhbWI8jlbofTY9QhtKQqxtoOarSnUU7JjQxLjCRMwfbq3Avg+w89
Blz2mpls02AU9uEPCnB8bUYihhtPJQYVupTtxTnZd05OUKfkH5A3UF8rVE55i9gEd1KzDOMzo7p8
U7mI1sZhZd9c4fA5CsWi8VL5kRBI6wCyMKirVM6foEAkRQvM3gH6xy1DIqzV/kP01seNTrT+WAHT
hV8LGq3paUXde5HYA7ezhFgA4XUqjp8pm3N4dI+SvpHPavfM4LRszxUSdZtlwUB1Soh4NF1uXx0d
M+DmOqJ/hiHpj5ukG6mrTCKq1W6Jck2UYyxhwn1HbqvJgUDT6IjaZLhP16ULp4kw82xZ7M4eMgK0
UaYKGKWKhieUdf5BJnaFYQrdYIRtowL/V751vyRcgA3i77IxacDVMlsbybPtFM3Cp9ckk4gDzG33
LmED1YpOmvIGscy8oxMGCv/iYrzYzYBF/C6CRMnIQo8h4Zwy8Q4BwLgfRu2m/hBW4rGAGPDT2hHG
3wcDOAB7c04wbTJ1bchTe4NpATbmYtQzzl1MnRfz9oGLjd0BUh/9SgIxXyZMr4BZw4n1Zyo4f5oE
hnYl9orltEL+fJjyfEEfXNpeXGfAha/LHjDHMs1jEt+GzFW/pwWdax11DpajfWctklgiGHcfq4Kl
vO6h5FxrtlTTeZMjdC/zVvQXKcaU4Nas82lko/4usj277xxRl6ha/GuURByn67ROdfdnpRR5FgQ2
6bz6NRT1XmWGtiA6gRxsKECnBokwMwEdQ6M/LfWVbtaNl4jRkh1PrmMv+q+865U5DG5CaxYZrGdw
ytUXoIKPaz+9dRQGm22S951G5ppVeIoz1CPL5tBoKH6F8Hw52zkvIFGxu7vuMErCWdalMCRKq10j
iHrxi7o4LiUoAzzqh3TRcj1It3LEenTjGtcmDoRdMVoMhlDIsNzSrgPAhyc+AD9DSzEh4xqaFCVB
DLXQs/QdPmTPANDvYK2gJjHqHIEzfNGfhy5bSqw8mKmMpinxdv8A0Ud5Y2VsEMNbhfQwGLqhwJQh
frOCy8e1kKgE4Qr4yVyheztuwEbHEy8mnAtSl2jPPHSY/I7StfhGx3i4Eshc90czLw5JuluiY4x2
0ztWcT+0ws8a1t7gI36OVMvhaEyY/FelwFnUuvL9cDIqwWFrhmI+rKTzoOqA2jwrv4ZrD1Pc8VmC
nsM3Kxc2PdElK5+HIV7k3cT3mbRCFgTREyp6jBgLuo4EYKNs1CI6yChEaOriPEahg3y1e1gLFV+T
6BMKZ2TJ48OnzcQNa6k7oo6KjtW+OHm3LTT9iYoTdyjLqDJncF1fZusC+JwpWYraCluEUyzKcmk5
Yzx+0yjF4AUFO3fYF0Kchus5sjUgjlgOliAv9xrxHtiup3wl73O36TMvcKTWYpj2n3hw9H4oLB9/
jPjadSyGmLyCFJ1ArqwQxAG4K5JXv5TkE3TsbDtSC0Ag48bzT+5pvSyiYuM5MKXMidksvPFsWCFb
9dv2ZdmToVU7S2474OpnsOj8h1y0OUOSLsylEIsaz72RUIBtmPyBYhAYpUCSEgysJ8tfkVuq4bSh
xjm0ACaqVxGhHLifFuKnl2XuoLoV5RTQG6+IUT1CwqCQOWZsBSBRsilCNVLkvwlEL9Nl8WoBWSOw
PzZJNdlL71BD/FQgcRCOmkvav1jIcD2WLEtge7+ngPSz0vgvUC6Loe22QX6xfqtQI9sSKDrYdUJq
OQA2P4a1Iv3z0i0K1Ncw2u8JY+KiotCf035OMOvHp/A+wFcEasdtfO0zBVwp7XxH8OxyzGYC54h0
zfWwmQZwjIpui4dL3MOYQQn+0vc7VjjH2iquGY7sixA7He44WGb0pD3uPpTcsfuAbnN5oKPXEHPZ
Kn8eYuzDjdeLeCpZYV8TtP1pnZNVDXfdkqtnxmDxdvNxLJHVNrPvOQohW6+YEfpOeAT1sq3s/qHH
UhWNY0hfaJjB4dLEOLe3KwkM82k0ZZtt583B95dNSbhMWafnrzpw/zANeYRunI3TVxlBgVBH1C5v
S5abtz2HlVOd5ooA7B/muzJo07ehIjFyEBM3ZvUe0EM0QkNj3aAQFjcAetMzPjuhLdIClvSPcXfm
umKW/onmKEziVId3pff+HoNkGG0F5d7SMK13OWCTCI8TzEFeZ4bs7LTnGcYu92QqEWihJ15sL5wv
YD6LyMTPXLr4Vxqpqm+h4V6P4wRB5/cBNSCwzx26iBrUY3G2eF8uJuPuBs6t+EGVK6+Y2c4Aq5sI
k+xSd+PJmwiRpUU+JMc45dHzOsfrKR5yPeElhA1GZyfssKvDhlQs2vVnh54YrKWw9By7FE3WIKtF
H6CYrQ4ZyInfOLJouwSF8d0u49OHdcbcQ1bYP83bCEUhlpWc6xz439xKAhVkjUg+5V50rOMnO7gB
CQfr9gAjifgbNQu95RvNDlrhR2mw910jB5uJw6BBIU6xV8f9P0g7s+a4keUK/yEjAvvyCqC72WRz
lUhKekFoxb7v+PX+INujJgg3QnMd47nXMWNlVyErKyvz5Dl1PuIlapbaXS/q3U7phMi8pvUzvFIp
yvZkzuJkp2PR3FRK4N8aWmG8iK0e0WaQ27uib62r0I/pdyb0oHmvSD4FfBpjGTkpjf8fnCVv1xVM
eUZVS6Uq8fhBvq7s/VQS75WwBT5ZJI3ppoST11YkuRdxzR14RnOwGy+Q01+eT+53Cntwjte+KdeB
6yXE4yuSdNCvQR+Jx6Rn3C+S6v6LkoV+ZlMYZTjC961KeQhCr6ivwPFl11Gj6leDRZ5ra8mQ49Gi
kD6N4BtoZ0Zl9FOUvemzXGt0RkQ6bdUV5crxuZzERrwN6ACyF2paeMdeaUHb9lao/FQ4hgdPVL3K
VZqoYqJDiJMnHxaI0AbIIj311DDJpKi6oUgtd9k+YI6MZxE0MY4fKuZzOnm5ttO71ih3dRQCcuvS
lEnCSJmyo2fB8+imrVGgvEZCWzkJPcKrLPGn5OMYToPdCWl/ksnrLHuMiXL7nCvtBtxfKx2SKc0e
NJMkZ/QYm6HyKtU+zxvRI2+ZP9zeq0mq76lzmv6XbiplDkqlzc0tugiun3b+bRvWAKWVMWu6F6SZ
+oPlj/Vge6WgDcdWnlSqziaFNI54ySNSmCTXIEwKTl3rsh3Q0p2SptvpY3EgXsQP3mDEjP76TfwU
tBlteT7FDSTG0zPddr++C0XGcqkfKv4V/U//YyGEnKu+je58SadIDVDPB1FCnh7tjUzgCcujnnMx
sWGtI5A9u8MklIM9DkH1veriPnX0vOm+aJFG0PLKIH1g4sIa3Jj+VuJQ+M53Jl2J7KnF6hNDL+kN
bIUoSxDD79tmqB6lcGSqRhYzOhZdWu8tT+C9YjZx50xtYc05faLuo7xWjV0ga+lVaxKHHRTaxSca
ZxR+S/6s3PY11TuOXDbddaPr7X1fduAbk7JS/H2lmWlsD1QWUjv0dAijJbXNH5RIlW+HTAiUG7B1
+XBU9JASl1mJ+YPQZDHNnY6jQqc/5K1RVvd+pWqcjT47ROQ3NxK6q1+9Ku4/VA1ASrudtP5UWe1U
7wqEUyyH0apS3hcWIE9bKpLuSOVaftHJvF+BmyN05WkKbQe1lL62uTcl3B2Jh2hQMcQ7VYvhBtGG
Ub3u47CyXpNBrE6ZNg2xHfBZlH2lpmXqVI1QlMj+RHS9xCS+jzo2aE+aIEE922e1Ts/U1LNHuhDB
+AEkQVJ9Iu2paqBmJdy3VRD/YrLXFA6ppXTBA095Jqta8hlXqRMmo8SOwTC7UnMTuS7auJpd6uZA
lR4YzhNhIAa5JObcH2ORIlWO1JUhtQPdwh6yKia9PgPtK4iCGvef7PKSIeHn5oaX1540yhH0TBPC
ctpFHv2hmp6uldOuUYZG0CmtkwDEFPpOUSirJyYFyshJAcY9K4WvvqiKCC+RIQc/TJmfclWpQ1HT
gMjNiNeiRGWKXzwEN6NZD6/WFIf6PrT0Cs2zgI6v3XEZ+q+WWZk//HGS42PW55SRQCdW6Nwn8RA7
WpFLt6NVkdpIZj9+ajIVTvYhU76WZlcLgMEy80sAsqlhBr5IK7r5vvkjoH1hEeLpv1BC7Q1musBU
E7qgyD/WQZTeR83IGIQELqO3LWMspismJ6xHSpjAQGTfDD90aSUWd7En9gxfjhGKM6PaF919qkKA
Hkjd8F3kXv2p5CVDWF0sE3dyS579PDIHCDkl9cNYCsxD5VUYeldzegaVXkBpaU89W0fdHJX76AQW
LZOZVzcl0Q1lq/lU8Zq8gVEgro553XmG2xKoR8bkaCYzZCHPkdrvqB6kjW+JbqGWfuzIjP7Gu2ny
qH3HvlC/KO2gfgsyEnxHSQKPy4SrtbmGGTnXj/TOh8cmFtr88F/NMGVtVjGIV4exkrtCp3a/zLZm
Pi+gAv0Ut5l5kPQ2Oo2D33+Vo6akBiuKny+jQ9+jemfqGXAfv8mMRHUBVM57qauDFmZguX4aQ/k2
5eBaxnS8bGUFaEsvUjRphCKVqqoLQLdYRJ4wNhHdeKbSROEptAKoMe/o5Rbqw2VTK1hXC+pBC4y9
ho6BuVgQ+KwiqVMqulPAi030Psa593jZxMqeWQaMWXCVsx7RXCChNaUQhjbGhFI8FsbHbNpRxL9s
4j1+3BShglTAl2lMff0e4ToHCwc5WJigVGlK924JTzOKxSIw2SnYkpcw32GDTRGJE25zyzCld3za
WQkhuxfmYEkKz44o6/WhyBPhSh++p+Z1aG3Ckedv/RYHzZbJsgVGBBS5Pg/AnbMc5AXSXeBsVUZi
J0jCIZmWrrPqEFq3UXjr+7uOdq++Ab5+/8Vm2DMYNhk5CV1cYtdln6amBTYOuusnOUfFImv2yhZX
12+4+NuVIYEKOIfPxRwcPbm3KxsMIQdIQg5duL1T7/RD5zLta0Pfb4e7HForz7Uc6o6oeHVOsxuc
3pUcNt2mVIIuPe2HnQFVxxYb5/sTMSuzUgYA/W2gs7lw18JM2rDS+VmSdT+0L425wWC0lLZgBAED
7Kwso3EkMfLwdt1C4lOlNhnbKXfzuqFjdmVnJoaFpNv+s25m1xw6pA74GPd/Vg3WEnoSz6GW6hQb
J2jJBifTlxQVZnoMXWR6+/c05bmfSX2ReGYqDbY5HlEUkHx0me2IWecP9V66866E9AYBcL7AM/xw
P7Y2fUns9878fO7OTnAnRl3uRZiHuJ35NvnRNJzs+OU+h12DkTNIL8Kjty+uvgNlsTObKczR/tXD
CrpF9LcUdOGXmBKBioEUAOw6kf7tL6kpuxtDhaKCWrdOKSF/mL9Gmu5UYxCiGgVMvBBspfsq1y81
9RRK0scwMjZ4XN6FGYZTmOThpc5g/iw2//ZHSHnKNIA1UfNUIAcPCrcVm6cRBkKnF6QHuYxcOlAb
RMlLus555Zx5kYlEcabNWWoD64kFZDeQ6K1E1l1VvhY9SWSt9o+1kJ/GTN61vX5HH5fStgYBFMNf
D4OpOLUSn7JyQifIvy384elyaF/7Hvwq+HcZPJkHXBZjZlU90uxk+sv2mm95od6IpO5apJZ2l9+a
euv4g2kLWftsycm9AOVSlirfICfemH1Z/SCwcugmLCWwmS4+iCHT5PUHoNZlClJXg5bWQrW69F0K
ZFcxlTtAY98vr/xdFjB/jjOTiyMhVyO4jwyTFY6vUSgTEYinR9tW/VW+xYb/LuotjC2DseYDjO8x
1gGqIs+j/23wCr28onf3CkY4WYY2s7yge70IreBox6jNFMMWR21Hr+lQxGCzeUJcNvMuG4CUC9ZZ
aHC5L00Gqd8eHt8QmkZoFI/HnvkwZuIvuC8oqaX18zQZ+ctlY+82DmJbE/UORrAM8IFL7mZZq7pa
i2LLzvLPinoT6RuLWfvzyZxwf7aNiLBw/8ICWurnYNbGKf/WUNKYemNjCe/2iyWcm5h/wlnsFSKh
A8+CCRFIFU9RO+oNx2jdBqDE5c167wAWAquiSfako3miLhyggGlaaDTDs4VQPEg8SHyle+HIbyS1
7w8rZn5z8CoKsjVLFtC88eWumSzPNqSXJtqn4FEyUDhMALSfjELbGCl8f05J1lE6orFvsI3LhKEX
uqCxSp+SNVZtNWyPndft4iF9jK1p12XThr13n8vAHvQJMnGa/1yGojA0KadDwwOv3rdOl+6SoXnK
xsRWM3+DYeudJeYlOUAsymITLX0RgYS5E5xFumEHtfHIv5lf+V1FlztSTDdoxA1Pn0PMm3yQjEhW
jDmJh9GBMdC3bihWQ9WCdiXetU6tfpC0Xz2zVplIh93Ypd2nrOt3f+mOs0XVwEUsMh5tGY/aMoUe
RMRiHqmOFkJDoP30xi0ts3dOD38E7xL8nbjHPOhiXZRyR9lCycWuhrsBbsDKo+61kS+sfClsmHwr
lZeCqC6iBM3iwmQUn4ePcDIplKnVtZG8ju3L5Q1bEoSRsTKJTYZItxL6TZiQ336jrlEgpoFd2wZN
J52Y9W/c0ijRfByU6GZstV+e0jfg5KnnFl12FY+MNFZ0SHdy5A0b3vnu3Jk8V3X6EXPUJVlfhK2+
LhNrMCTNjmS1B5wDpsVMVeWjonbJcWpkin1qm21k75yv927KBOM8yg06fWZjersFJWhIJLwZCXVd
98Z1b92bW/7bfv5rv4dF+Wjb/Mftfr/nv9lH+9AgNHGwnw787f/+R2f85Jv9ZB/4x0f+84l/j393
N/9z/ubMfyEm5rjz3xzHdp3HRxe+8qubK2y589/4X4e/5n9l/lfn/8P9cfPy+HLzAybDgv/r5oa/
ftzM/y/8zpuN0/re4xRVhGIFyVGmtCBhebsNakvpmLYqCJ8GTtDquyxOey8+efrHyy73/isriJty
duB1Bra8HNj2R62cqgbUcI7XdQXKu6F2kwLuKkJnk0F/bVEcUlXUVUPF7mJRqdL1oWRReYyT4oFB
8SPz1YCM+1MnC1eX1/XejRQE5NBxYWE6GcS87rNLN/YVGKX8DH76JHZz76UuS5cCocP4wy5rvoNA
uGzvfRRS4ORiqBlFI6Cdy3nqQIqVQokCw4ajsboRvTRxgSjk14OQdhth9X0gx5SFnqhFvqKRwr5d
WljrvqrVMWOJnRkfJZoNdtiNqTuMeh7YdD/1a98YuxtgOC8GKJyNJOP31r29SMDyzWkGQV2Zb7C3
9jstyMQhSSmL27/1eeZXtXIPaMoed/yUQ7dnDhXC65/9nvkCZed9YKrt0N8gr2y/FK5o//phOv7e
cMfrLf68OSYtfxry8sqshsSZWRIsTiA0I6POTbtVavoUsAIoWznWexPoLZi/KSFgU3x3YIZujAGE
tQZvVIuONGPB5ZbMy7uaFM+xcxPzMTrz3UIyW0OqOnw3lLKrvBNGVxvz9lgBsHXKEZyLImU/YqEr
nT5L7pVWLJ3L3rxyUOfAw2sVQibex4tfkCaeF6gdv0CiJedAbnLK9Zwsb/yUGOXfRzqGkTXIn6jH
8hRfPCeYyBhpm/A0SprAlYRr0bpNIV7O6v/Qjvx2VyuhYyYcckvuVkDO0q0HgiiElabcIrNe8xCk
SDTF4nU515nfGiq9JPZbCdRLmUuPZeF/j4wtP1+JNgw2k+5IlFBmV39rog9iMMUJpYQK4K9dK52j
yQOqf9omMeu8+29PFB/mzNLCEwYoBMwgZ9dalQnH8GHC8YKfjaCCGE8doaIm3H6twfnrW+rMS9JS
kqHZtMb9RyOA/7JYZNTCdwCEkbAifQz9e6AWqnhV1g+9fBABMqghImfX4nAomAmunoLqBLCqtfZa
bE/518vnYaZIW9mGP79lsQ1q1ITQXrEN/JYxP/jNXS5+8eCEUbQTA9+6dgiHD4l340UdgJSdHu/H
cSM1WnErMkMd/kmuNaTuFpen1OlKrldsR1GJEt21gvsavNrlha4cfF1SuTChfqNEtyyMtQDy4Z6g
X8as4S851/bMSvxkSHlX6sHfm5oJ5BTCjMzbZya6O49ypd+XahEruk1D/rULx8ei1m7A1n734mIr
aL//fLwQIJqj2cOtgB7RW1uouJclHEp4sSIcoKH8rsQyrA7W57/dPczwIJ7Ftw1J+p3enwXusQOU
OWqYMZruFAwpaB+mP/JxR+1ho5q4dgvPL32dfgnlsv9hWTmzZalCXRYd8hcC5QTzsaDDevRlRehf
k6Yoo70S0a/e0Yk0X1WlGSLAFRO3lRDG/ejQ8QiPDMXrLwkkGMYtsgn9T/jtrOnEmBezRwZAiNTN
U43HTjPRvN2DXEh+jR5jpK4+hdqLzFD6g1gl1jUuMzS8R3ooMoOKkcFB0TPqu4huHlQlGgABBmH1
bOiT/7EOm+gzjePmGGVD+9MzoubIfBhiNn/9JcgB/iQCi/PaTF3fM0hoMv8rJG4aD+ix5WJ/NUEf
AR2lOHy8bG8lQNDlliUSM+pUBl2ytx6WZwC3WzODWhRUvq4U10UMdX/Sw3oCogmaKHBVHyHZeFKj
wTEDZpPy7CZnNN9g6kWSo8fLv+d9Wq/TcIRIwGBQy4Jr+u3PsaopSkJD8GwpU59U1WdKuYKPoL6K
puCTOUkb2e/72MS6GfKhqcW7DZd8a86PC12QW1EAlBB6p6g2fvVTM224/LtDTF9nfqiYyIcger1c
Uzk0WRsp8OHxJHKl9npqZpbU8W89Z2FlEZZGKLKmLsJKNzJrRD+ihZsEem6Im/4yAFJupBPCq0uk
qoWm77ypZye4AdKeMyhLs23SGZ1xDNkF6rlT893f+cLSzuLjjFElKHWRFtAq1HdGHiPbcFDAWQmI
2/RbBN7Lx8lsjBI0pHI88kRJWRgLmqmSk4FFtfVMKqTA58hzcHjJs0azRTX7ETLscUCKN3oWGc7b
cJHl9fXbuqFSQKA8SdF1Yb0Z4hAaDyF3/ImJu4iX7QOj0+j+aBkck1B3bNhbHrPZHsyp4INm/UJq
eG8/4dR4na/ymIU9ianN9sWqr1vvSvJvw2YjI19y1csLU0utySlPodNUY0RsGfYh+eqcMQ8+aYCw
AJ28xm11FAX9+1jIxxHE6GUPktbWaZEQzF0F4oq5yD0mKq2+rzCwp92nd8k9nMv0kB+yPQAkiG6Y
jIkf6m/dLfQY2t8iAuZ1n5tenJKs04kp6mx6fJBo5HaPTf0kwx8BSb20cVKWRYOlrYX7JF0pTcCi
OSlDf2J6267o0MIytOui4CHqrEPBnPPlrV0zeeZBy9dPVmt+J/p4UJTCnwBLpa9J90JeOTEzGoDv
6Rhpwkb9fu2UcEJoE9CF18ylTRPiqaLn4eC0/KWLjuA9S2Hsjv63f7G2MzuLUOppZd1FCnZMr3dv
IRrJfETAH4R4b27pX65uI+4502aSSiqL+44yR9wyBFSAt04AnaYHn+dX4zaVdKWpjGtu5OKr5lSk
uNlDIri4OPeeVqTa7wFWOEWhVp10yREYq7HHNB/vrNSSgAt7twVMoxsncfbA8+fY7ygAYJFG1Zz3
/T6oZ3cG3SOvCseycIr0nhDIeMWVWB7+xWc7szEv/sxGFGcKcDdsDJFBSyy+8cLQAc74AQrpoxGg
cc+42d+bBCQ11xoo2ljiIr7MzCbm1AaF0zN/JjiW/xnQV91/THsZhrwNY2tX1LmxRUTJW9kLjCgs
HCNmVrj7oUYM5ksgf5Sv0FDYXn8TaveX17f22ciKuOgZrOXbLdyzCEIQGLNJQZr2g9SQu8BI0m8B
i971D2b3oIVAFx2dAl47CztTW451qUeFA5yYLPSDHzqduQ8YMdFc2efVYxfpT8F0tXTYiGNrm0rT
WYMQnOOA2u3CacTI0LSCsy4OA5kFkM/wWTRe2rkW+QQlED2gj5f3dC2KzbgFS+fxwwNocQZ1ZpKi
WmBPpUD+0DJP0qbyLtAGp8o2SxHLitzvff1ja9mXAYraqVnMvqrxj2DMoAr0kOHQ9OfKD3dhBqNB
w9QnYxf3kDa+XF7n2t1LB5xSKy1QndLm253N2qCrW5GL30oYZPWeLFKqTExsC1rErNgIbFvGFmdj
mjqUxCWMdcp3yz/IDRNR0WtZ7hhS2whl8x+1DGXn61pcttUE+1JlzKakFzn56pe7y/u2+ucDbWGY
0pJVkEZv980XG98sLP58uA4+SEH3TU63ynDrJnj5AIoUJbr8b00UYqVYeYnT97Gb6AwJFcHGsZJX
PQ9o9/+a+P3Pz4JxBokpeHKSd+M+pyNzGo7xYXwoP6l7/YNufy1+wcq4m/WIzYNANep4eQ9X45ZG
A4UeFLitJdRj8hpYeBquVUNsHMA/I6XTrLu6bGTtMkXQ5B8jizQB4LnCuBpGFOu5NI50TuTJhE5G
ceAZTb9fNrb6yc6MLU4TrKBjqWUYkxlalvLEUbeSyNU9Ax5j8USlTbMEuAlZFhrwzCAMyjgHzXwv
dPwELdF6w7/X7SCbQFCYC0GLWA+9LIe1JVk1zQB6eF44OwQ7MleS6q3y2eoXApCrEmhJGpfPHHgF
mSPTCH+WWO0alO5CV2t+akVsi9lHxXv6+09EqJv74JJOaWtxqiwY7JTMwOWL8bVB+lLYUq5b27k/
BkxxPnNnZ2osJzNNTAzo/VdIsezSuA62rowtG4uvE+gotWURNkYdsohHKLlItC/v09oFeL6Mxbkp
xFYs2hoTMJkEkaPWx6J1mYK8bGVrIYsDo2U8tlsFK5VS75lp3I80pNOm2l02s3bxnD3zli93Q2Do
oZ+DgIwQpmkH1nPcFxDyf8+2ZNxXF/TnLbtEL0UWkoWajKXCa2y99JxUh4RjI+GT1uLM+XoW+RAy
CXBa9GxbF06PmgmxUMm1zUC4rsbPndS4AXwEPXMZIZSG6tQgP5KH+ySJQIYOWz9ma3MXGT0TSXWm
zs/39lq4tz6Mj5De2jEtHLCoB/HIWIqb7aJn89XccNHVqsX5NizO8kijWp45VR2GTV76Kr0Pp3yf
lBS78uB6UCEqNIPDhD5ykEaHyx61FrTOTJuLUx7wxmUIdX7Mh7fD8K2EDrHfQeg3dtB0fbhs6/9Z
J+huZMB4Ey6Tjaps8rH0MAZmxzsmo5Iy1e1/gmH2GJUDyVrSag4jrh9yy7oWy7HYX/4BK4vl8cTr
aUYX8zBd7HNneoGCYhmLBQKQNt/73MS7HK1H2eI62gpua8vFnIqAHvMz3D7zGTuLoEnZRxbEddw9
gXCnIn2hag01r9BpoMmIu/7HGOi7UaxBoiZXl1e6cnzfmJ6j4rlptWrqihaHk0q3UbFLypfM2zCx
clwwwagVYFrYhJYwykyHJHkQamoy5WPUuoK6i5jW6m4aZaPTv7oW6qXgW6lWmks8DFACSQsNtrHT
r2Qo5PKXqP94ebtW13JmYo5T59sl6H7shZjIwl3U3pYAu4VhNw1XVreRK65cR/CB/1nMwiemCt7+
uODDNPE+Da/H4svgP3bRt8vrmR158WoA00M+z3OIFsDyJZ2kQlfL0KVAEGlLnW052Vdl156YndsK
XfP1ubQkgYBgVkMWaVIujhRTiog/BLNv347X/tN4Fx7G78LRP6ZYazfAdmv3hXxmbSm8bSAKJQaC
WPyWpI9OxSnYh7fmSdz7h+mgHapD8/nyRq5cULQfJDQ6eD+jDLJYngE7ewCzHzkdg/cdGjZwCFy2
sObdfywA73jrevCcWIPUYkEUHrrhZMIu6bmXTawVPM5WgRTzWxumMBm9N2vvjI+TO95BfaX/qHbj
3nsNvgib8pxreybDUipjSAVYttgzGr9yNzFgioiBOLhRaiUQPNbpRsa1dpDOrCwr/UbRKtDR8IBo
1U+NCmLtJotem+nvr0ca7/+sZVkERr6rFYKQtUSWnWSqncOzGO2F6NVS7rLp8fJ3WnMFQCRAqoHP
gvJZbBx4pgrR4KqA1reSqbnpNYS1RbAzJlPb2L01U7/F7gwGjCRA8G89olCkCSIAwhAiEIl+GKMv
rbGxmrUPxHyiwXmdERlLNyiGvlPrrCucMPhRKXDL7cP6IATNxkqk2XmXEejMztIR/CaCxCIhdofj
Ttr7cCfYFNUeNG+X7IRTsSWKu7pzf5a19IgiDlOtilmWWAOhgRt56OHj2TixW0bmqHt2H1mN1cG8
Ot9H/Yeyv0rqp8g//r2znW/b4sUi5AmD2xHrkDQWkO9HpnwB2V82shoK6HTPo1wAlZeBR2h52JP1
kdj6vVtPzc0oWv/ihNIcpnwFGtwiUr/dKs0MulT2qC4FpcJjZXBykEcyldsotx7V4JuppBs7t5Ys
MKAGqBGkE132RTRteOj1/lxSQJbKbrrSloUneEHRpRPsUNvA1G8ZW3hCCTk8PH3ziy/b5W3rjMN1
DWfmKO3aLbWjeafeHaSzdS08IhcK04yRx4W/7E6EarAGvO5FuzR1UeeALhSeCXPDP1b9/MzkIgxV
cKOPXcP7L0MkMs6sT5BnobSDRNFlP1xL/PERmlBAUnVpWYLsJp7ivsBlAVjcluOX0nixVObYjlJ4
5QUbD8n1ffzH2LIYmTfpmBsyxgof9tAkO0HvdAUX2BGJRGBc009ZH1rbFMS/haVRf5+xqP+3Snnh
mIEY9TosUgR1DWxv+Tz4sj2Ft5m31V97BzpcWlp4ZesRdLt5ib1cfA0ktbLFWuMuGU9GMexSZLIi
MbgfzM+i7rm5+UzKdoiYo4Fj+F4uPvqDSks1tEVkBC5/6FWHmpHlIGCowy2HaTJFSJQCXkwog33Y
T8gLwuYX2P2NoLN6KukzgHBGR0paVi+lWgwaReCm1sWPtfehUe6r7DBBzPH6L5bDiLYsMbKIgMLi
i0Im2AlIARWoAqvOSPnDgri3Hr9dtrK6GnJbpq9/JwMLKyXcC9AWYEWEWprf4sQJvMUDLMpJft0w
23LZ3PqNfWZv4T1TPkHL3XK7UcRhMkf8MQVf8gH2llbd0/W8naTxoyc+G3XloIu68WJZTUvOjC+i
XDwIHchj7j1ZTG5M7QOCYx+gwtsjh7Nhac0XwTbz9udQMs++uJl8NKY8JcdSXp5SY1eVp8DYbWzl
SuODF56FJ4LjsxD6e3v7hQVtD2MQuf3M7+340We0YkDzOlDv0NGCGt6Wow/otm18wbVr/dzq7FBn
6QkP3NEyAqwCI8gb0dHhp7m8sJWvNAMTQV3MOolMnr61UAJf4CNxwNRBfo4VHl+h4n9rB+asJugN
Lxtb8X+mUVQGJzlpZBIL/+9HfdKbGv8XpB+gl119jI9CNrqmBj9P9P2ysRWveGNs4fzG4Ety0GMs
Ta7boeISsvt+oz+5untnC1r4eFJMkwJHTOFMgLwm+VlOnuK6h6Pmx+W1rNx0b9ayuL77WhAhyMQO
PLnPbakhyATeyIL0xrRuoX169hFIhil543ttbeHCOfRJtroedknE50OUPiDag4t8q6m34uNv1rY4
WSYii3B0sjZfQB3QhGOl2cLFba1jcYxaAFtD4rOOaFBuumaA9ctiIclGHFpJft6sZP7nZ6c1yCzy
kQEzk3HQm5PZQL0qz+cJde3UyTd8Yn3fDMhLJB6Y8vLZh3hiqlk1wb0YIbWtb8pwq+b0u5e/SFRZ
0D8mli8+ZJjrbIDpzNH2ylXvjDvVGezsRni+E+/7z/5JceSP4G9ui4O3iys7/pb+ird+xNol9uZH
LIIGCisoXM7FXWiRkMSzpNOgOWbuGPCCwFjRzrStjr5ldj1U/Vn6InoEVic0EipGDtqFTLQ8punn
Yjh1IKX9YSOIbHxIYxFElAGm03Iuu+oMivbjwYQF+9+Ejz+LmX/BmWPmgL6hhJwt8NIwEVXyd310
SGPgfYUbSYc+26i1be3eInCEtDGHKcXgVEJz707TQ9jHThu6vfLl8tLWj/afpS2iR59ZaA2KWKrF
w9hS1ZPsTNqqhq5c/m9ccBE/Sqa/mjYkwRBH0NGuHr5W2ZdGYuJF/JJF7ihD9Xq4vK4tp1jEEoiU
ZFVUWZcivbTel81S5da+LXImqex0XRv48xsr+IpM5ZWYZq9Noe0vL2OtNXO+dcu2V6MXQTfNzg0z
ny2YezOCOcZJFJHu462euZl8rWVbRjc2b5lnQOg0pIgdzdWQnXlEShL1l6vsJjwSP1RI6O+Fj8QQ
OLwvL3b2tXfhUoZOR4Lnaa2GTebjyZg1e98NU/GoUKgwhO8wb2/cNKsL/MfSu1o2YvCILrZYGqvY
1qvcLup/c67OLCyiLkILbSvOd1llxrbRfdfQjas3VrF6X57ZWMZYE9HZiskxR0s+69aHyb8DmjAk
jO4qIMg3jK2GJIa9yXThe7KWPUIEVoxSL3vOsPyoSHRrTBRoT214XwgbR3f1aJ1ZWoQkiGzbNlbn
aFE/iZqriTur2IpI6w7wZzWLiKT4cphPPavpBRKmbicozQ7KJqmAjgElmAoiRgSaFeCWL3H6OUfA
rN04ZFu/YBGgxgKdwqJhlTXipsr3rN04TKsp79kuLgLUBD2Vlw7zCrMXv3+yJMSIH7yWg+umdbSj
tfefOchyjl2bUNbJAhbkR1e0tB1vcnr/u8/ITbfVitrwxWVVQ+8RCUBOCQ+hcCTM3+tTOH7q4mtt
q622ZWlxxJQ4b3qjni310JgJN6EQIDBnw184bIErVqOfQj0I5loAekvITDmNDbPGnGbRfBUa2fb1
b432UG/BwVdP15mZ5emSw6T250rNZHzVLb7NSfc26oqrrn1mYnG4GrOTWmN+Ofbmh6D5NarHy/fE
1hIWR0eLSl3xPXZKzqA3jH0XYRjF+/WfGVmcn1EtTQQYWITc6S4CqohkHRT/039kZHm7p8gRNdQJ
eJdyD0XybhI02wj/llKHIihf4x/PWl7nVQcncz2XsSTjOVC/hP4hGTagD/J8EN7d3Wc2FgeFwcUy
ieeVGJJtXfWprd1/kR+ie2Tj70o3ekXgyk3ge3Lr07MP6TgaUzfCRkhdPaxnv0F5m6aXJghkc875
BgGa6O4lhFGhylHaO0nWYF/+cqvh9czWfAbOngRCKAexUWLLL7568uhOZfIiRorb9uIOzUO3LNO9
pqefL1vd3Ob5aJyZDbwceuH5UzZ76SRBIWNPe3nX/0qdqHf143TIT95NtctexP2j/62+frlsfzXj
OFv1Ing0MNgk0/xm9vsvavEsKNNVV+n7REIKvdERT4thL7lscv4jLznWIpjkQef1DLGz4gJhcph9
4efnhAhbk1sbQcVcBBVDzyppmJcmj0dzQLblVVA3ruQtE4uQ0lSTKnLn45+IeQ1PWfJtc7Th90T/
he1a3sKjYhS5Bce7E51QJztIT6ENTO6BJBR5Yv9WOyDXWrzKe+8petVfRbu/ku9ax3KflUOK0NJG
TrCx4uVFXWamMLb+74/3MWkfrPpJDTcum3UTTIzMbU7eDgv/aBKlL8X5RIwTEjkR7JLPKHdc9sH1
wPLHxsI3Wl32BlhcCNPJ+BymjR0O6j4ePLso8s+ZujWHsHrKAKSIkECDo383GQ1fqJwqJB0GY0wl
NPxWu++q0C2L6yBC+WnDLdcrRDS+oeuE201fjhmlelanA6IZTvoESyuEsZITnhjsQ8v0Qb1DmOLy
bq6e6DNz8tsYhkIdyscGywvFz+p4bZbHACIn83jZirRlZnEbwCeUmX3OqoQr83HcibfhNUzoyWvx
pbKlY3SIruMHzfF2l82uuuPZ4hb3ghYnoEwyrDbKCTyjOLwGwsbK5jDx7ogznA9RDF/rPYMi+pg6
yrOU1hhPFq+keIfgrC0Pbu0fVKjip/j1X6zpzOAi6letLMSKwJoSc5RPaFP0jtdqgHHEcYuNanX7
zkwtTvNkFnE0IFHttFb8OGWBE/rGTTJszHmvusaZlcV5ljm6td9iRU8OpnLdqw+peKdtDcK8I5H4
nXedmVnGe93L48GawY3TzNjgJGJl68Ed6sRD/tLljhneMFYXejcd9PiRoyD3+K/e0sY8gwlvI42q
xX72ahSovT43wOhMKcNJG7/oW9Fx1R/PbCx2E7YQ0HX0IOb3eqC4afrNaL42007yfpTqrtyiJFj9
eGfmFrtaC34jVh5LUtVP2ogs40fdutksvM3n9N0hg90bUmmVlpu+2DhzTLQ8m79dPQ5OV34LvA0f
XPX0MwOLXetVFNILAwNVc4jT61T5iQ7Q5XO7do9QHlIgjed6pDP/NtBCdCAEpk+gRfw1eyqC5hot
Y2k3tZF23TBGd+eLanyQ1Tq9umx47ROB44QvFH4eAA7z2s+yVHnIBs3KBgKG/mQYj6AQB/km3qqg
rO2gIsN+Cu88eN4lVqaXZ5GWQJmPl+x6oXj0tckVMuVweTErngDOkeHsmdQVSsDFLtaagcqYqSWO
yPS7IwaeaCdFuZUbLr8VA1KzTIJsWTMg5L9Ju7IduXVk+UUCtFGUXimptt7du18Iu9uWqH3fvv6G
ei6Oq1iaEnwGtgH7wZ0imUwmk5ERRJViLHptR6MUkJlLy5/CAVG7/VkKkFyUt1G0p/pfgrW+rIFX
QwW5DZ7lv6rORwsEhkoDCmxASSn2tDMM/gAlIKa13Y0JrjZjWksDZX+YzdEZTA78Pdh4belQVC0C
da/aQR8QnhfC1idGv6GTq6Hr9vJayS6hIYGBvxMVnK4zNbu0a6G8wPMAInjM7H6IXIWoLt0oRv50
2cr8U45jw5cVCzVQODgMfnGwH81eXKABehBh4Ba19tEU2ZYX49OgUGieo/ER9SF7xQWXhmWAiAqE
tYAmgszrdD9NbTZ2ihYHaLN5yormNhTU1ay1yTvLmGaBBXSmAtgLTlwwC0vbNtGHKs0VFNuv3lIW
s4CBcvXj1fXdh78tv8LSHFhBC4t2XgO2TgcUon+CQ80ndPVt5YH8dbu9RnmAgZf18kp9zczpUp0a
kjyvN/QBOu88dKHN+qWcUUE9I3It38C/DAxy/pPi19Xbm3fj+Dd3G7Yf5oFv7z9Mdm2y0iN+4RP/
g92bDAUMlrDXrf/o7h4+P6/WKjXnG+X0c6UVgN57HFQB5kWhXeSKNhO4rxW5rwfxN0p6beXl9NyR
Z3PAvwP1PPPzSWfQoIF/oIfglhu1wwEChBsVvZN2X6LBqtmAcGtl2c/dGMTvoBhFhxG6TkFocLrq
RaujmRb6gi70TQ91qaK3aOyvCn2NEEVOSP7jXX+GJUWBhCu0sUsMK7Q5M/gbhEt9wEp2UzvsDHDP
WyTRkIgR77KznQ0PAKCZqR3KQAjlRCbbmwKzNuyhjNG0NbkWiFpJbDHb+Mv7rgYrDpbNArcmengN
Kf0B2YUDimiIaPX1NakKpk8xVOdX9s28LU62DdpINDTK4NBDOACf+elKlcBmqkaGJ2e8Yu0I9EUR
CldyhIXZwhDmXmdEawtNz6cm2ilojaTCOCbevYShuqlBzq4m9O99DscbWAlnEgsEGmkkJid1qc28
XxFKIMSoIA1yHSdvl1d+dtyT6ZplE46MSDfatICWVwJKRXeYn+m1ABLHNVrRe5zfIChM+O9wqB4v
mzy7tMPJIa0FfjaEURO1XWn+OlH0kB0dBKhCxUPY6xsTuMChUj80LXgY4g66wOor5HhBLw7CLDNe
8ZCz0OHAyVGggJcQNE7Ibti2TpJ0SGHdXgWwHI8kH05GyY/SAJ5Eg7CIh67Q8fnymBdcBhsL0lVg
VQcbmExbNfSQeo8s8CZUkV76FkFLCDjwhB/02NSXTX1hn0+WFONDGgZrNroikcSeumcYgWypqzWB
tv/NpIEBOYOc8vTCk25Xxy9tgn6h4LqjylWYzFMNkNzTOGytNNoUsbpX2tuK/6J0T/r9yoctbE2A
X9GriYZ6XOvk5GOqxj4uTUu4UwbuGLBSR8iinKyGui8ICtKbeMyFBShMBcFroVhts8tzndyHia74
Klo1+C4VdhAeKpwMI0PuZ3gQJ9Ufeiihdl7VjYW60ZRBubJVkZmuFkPm2M37HiySZVoaby0V0OyE
ogxaKS8P7dylEdpmDlxNVUEDgw11OucV4Wo8ooTsRpCcNjRPC93J2oNKrwPqVc88lNuZU/kgRbhs
eMGvYHdGYYPRB5wIUoyYyjDjSgFt1gBbyIiJl9eKF9A1JokvWLvkU/PZ8EUahOZe+Vpk1YND0ioD
F2EyI4dCsHc+OPazWfnx5Fcgum2EX/KDEWy7/EWBarv9WKlor/pRFFegEbRNf2jvQEN6efQLDoW8
XIW8CDYVBECkWbfiriSiL2I3zreQamcawtZlC2cglvnMOjYxf8JRwtwOJQiWa5goPgAPNzNX5Kw7
jG/9z+F9ja55ITARADrgP5A1N3AundpypnIokxy2bBTFgGjq67tGRz9c7dVrMhJLfgP2ShXDm7nX
iHQUByjeBsLBgQ/h613DUV+Pyd7O/5YYYv7xyJlArgv3xJl8ls7o3aCoVeQWINe+Bt3t5BU9R7ll
6lD9E4G1cjKfJaGzPRDU4EADJf3Z4R9XU6fVFiRBnTA56M17IPRNgNzQXLmELkwf7KAuBa5MHCRy
vgTmyE4PRI1xjeUtTqyPhpfbQLGfLnvf0nBm6QvcnsC6iErIqUMgDk4hUufITaLvGvnsuo1lfBbh
SgqwbAXIJSixoCYrN5kLqACHrdAjN1D3zfQ5wfmC4V50n5cHszRnCFVgBDBwx0VSczqYKGmQ3HJH
uBEy6a0iCCpHpSkEc0SUr1SoluIV0AhgNJ2d+/wMjCAmkeM1OnKBA1dfhpQ6oLUII+1hGFUIGI/Q
T9aZqujqzzrr6SaDgO5zIoLpOoXGNb2vwBuaInbjprwFrEiFoK5a88+aV8PTFAbJB6U12VE7A6Bt
7Gz6bka59uPv5wuc1CpSFXRvodx2Ol9li3OqV8HZ05qjx0MIvTv5zuFrTyhLq39sRjpBMp0D+k9h
BlKwm3HYoUTpkjgGdvPl8ngWDZkoq1kQFENhUooFjlnqxWQi329TCoGzDJwbr5odl99QtDE+JitE
YnDZ4oLHoSUWtRTEH0jYyIkeCKu00S5EAuV4NBtAhdpEVx8HGOKymbMUeubpxfGDyI3hIQKdLpRR
6dxsmjBxuVkZrG7xgK/rh9FpHYC/IY8D9se2/f1vbEKWBjqhuI7K537DKz4GFDYddOSKDm67L7SH
KselMb2P1/iBFw6mr+YXAxpRZOZ8Px0hhCyIlRsxeEts60pFkph26OBof4sG4ny021we29KyobKC
7NwGl/MZbVXJbagKEwh5B5N9UGeKWZv4er0SIhbcEVTvGio44K7E7UoaU0v6WHGUDLXR3NrORQRQ
JLE+DWuW9SunxcL0wd9x7QXzO2Ks7CC1ExkIKEPkgpm78zO1U24QRH4OgBazCGLofg8G+pX6yMLw
/qNTp0Ecj6J/7nTJFG4rpW7aEMfu8ZpXov1YVSBfm+54n95fXq81U1LaYk9GhNIBCr9x/lLYIYMe
OlTg38K1OvOCX5wMSdpnQlUbPIzCDqTFvaCufdqIXTuZfx81cEnBLxS0ZyIMKU6pQq3MSuPzzNle
q1W3M5lOJqoVL1/IXdFLDZUw9K4hcMg0lUZX5VHU1rGbR6+9VeGC/3h5WRamaxbmsee3M/SryqjX
ghdxaOVt7Fphj52abnIjYtBU/3vnnoXCgErHTRMM75KjqaQG8w6oXVya5Neg44eSiXpos0/oAjEh
xr9fnJNdO/viUTouTCVC/oxda1TOU1IVBqiJyTR6lTVWKzDohQWCKYQHEOjh4iMzyYsuF4gfMEVK
ZW+P9G7U1hil10xIoxlJ2AUFh4mqGJxvU1BFKCsGwbfLjrCwP08GIjl0OEJ4dnJgxQYQdELsMfGC
8c1Q1u5KC2EOdmYlQWhP4d1Rylb7iqoT4AOJK0rzcZbs6Ry+m/TQL8f4xlDstTrO0rl7ZE9uURpt
I0wCDuJEp6ihYlABipF3AWWBXr5zbm8CoAXDPF7Zt4tW8ao2F55xsZHvnH0SkDoQ4PCa8uSAd6Ei
+aVDzRh67amhgZx4xdzSBRTJyx97sw8debzeZ7RWStgLOh2Y/5EpNWG4A4FD/7EHCTrqxGT0nci/
7DRnfDa4up3Ylc5HUGkFqhrCrsanrRFuzPJhNJ56c9tgtKB/yOvRnUS2aeu9tVZuWPSkozFL+8Li
StoGKWzjVQmeY4Gvf1DuxyS4AZEGm0j694Xpk7FKO8QcHBz8oE+F/MV1oKWsrMON1a9x1y/uw6NR
zZ51tJJTEQVtNXvO6Dj+QJrvfd1CeD2IoHA3eSvLt2gMFVZouqN+AQG/U2NJkwRdbaKU2xClwMNl
xYqSfmRzrU/wp2iXt8wcr7NKMEPdq2QbRj+4Zbld8NblK/FnwZXQOQ09GqjeGBRvDFJgUO28jRLe
E9ZXjvEtmzR1fj0hVwOZKkj7OQ1r8ylxY67jFMnS0G9b3rKojXq/NoT9bxbbdgBSw28AkSTH7nQI
YrVFgxqVqH+ltjjgFA5YYgcrB+PiChzZkZzYsNHY1zpYAUXXPLzzu0DGIwP8Lv7Vkwd2AooRqLGA
6FVKjIISmV4xtNguyugwI3dKljr5vzh55+oKCOJA+XBWtEeVZ0jVsE+gQoI3laC4Jgm/bhv75bLj
Ls0arjRos4d0N0pg0lho0SkhXvPhDZGVPVlg7dtXPGivQ7DEvJB0DR+2VLi1HBTboJGEu82Zb4ad
wBOIGBM3UWKva/Yog+Tdu4XL3HholQSMrDcJaHX45vIwZ5eX6qkYIyIsymPg6nKk7Zn3mdW1gYqz
UhHoFi7MbVyPKlNzUt/bzSFMXoY2rxhdlQ87D60gSgCNAfgo0Tmpfok5HQWh0kGvhjBawoLaQUl6
aui1Eg5vSm3ofoxKO0tb9HBAsfK16YvRa6LRdOtYfAsM43uvBS8gSI5vFWuctjGI5FkADe6VZ6/z
pAjfh5mZ2RzB6iDX1hL0u4OCVcXztfHUFK999nZ56s8P8NOfL4XhLK1DMwWfCsu1bay8UP1pSB6S
dEtsrwjWWs/Ok/BTY1LoM6PMnAqUwxhPPDUIWWIEG9CdrLQwLEVYNB7iN27oKEnK4BG9bjo8eKFW
jK4qZtIXEn83jGclG1hJrmP9ueyv6m6j8hs9XoVeLKzXXOOF4IWDOjIKe6cnTUa7PCkNaOro2rsG
9nGOTdP51PxNiQvATFX34Kfvfad/5nG94c7N6rvyF//U6W6a9xFgJl8UVYBmnH6CYuWWPXRwajoW
aITzYo4eDXFoTChvgqpcuWvDmHURtrHlDmiSy/LNgI6V1kdHLxCUOqBy4a5EBj5yFuu920Tbjj5l
w2NfeYYagjYwdksSbnobhB+cQ0Hg0ax2YybYYFcsq39AkduLlZum+J6av+rq0bHvTGcbjeo2APIF
BcYkfWzpIcvWLnkL6eHp0CVvFoLyKQOlK95KYy+0EjbgChaMLDTvhtZD84E3Rt9IuwaLWthEJzMu
LXo0DIqS9DDbjZu2x+Mt5vERNTg4W3CNEhu7vGfPw+XJKGVOSrQ7xjZgr5B5HdGtMY5MTQ7xMIAZ
zNUBNLfGT9UuVlKoha17PET5+V2gw9FSso4wMlholZlAQZYyAZGhy0M764uZ6VZxCODChCv0LBB8
6rx8HLkVt7AzToObOCmr+GOW/HLIQWsfKFVY7HhT7IGCvK9iz9I2uvGJsgXricX0tGcKHr4K46Yf
trWK5hKl8Fc+cP6A89315wPnAHB0ZPAUIr+5hskngHk29iGa4PNmCnPY8xTQlF/JqDFAu30a3E/i
e15APDFljYoW78FxRwE5AucBOrgQqL2zu4BV9FavrZVy+Rlk+Wsej7JMKQigDqmOY415DICpVKjr
xM8i3JcAagGPFDmBZ9JvNp5gUUl3yle8x7bDp5nbK7O16DVHXyHtR73kA405vkKF7KoJGPHMStCm
K8nYOd5tdpqZZA2sRAC8mfJgVeB7Mw1UPUn5kOqbsNobZsJCkTLqeK3zRvN3FROOmzH+/CBD7qvO
e18BP/K04h0LCcXJl0gDhhqvYRg1vqTuJhaVuxZwzCwur2z94HAkvZWngW1F0e/mlmiQyE63w/hs
KtxDr22LB8goGpneHqqZdMv2U9K4kTDYYDbQy36jIDAb82J7+ZsXkr559sDci0zWBEeBfurRSpz0
1OlHAlDnG9e3lL4rRsiq2twOwA3wbnIb4Amg0amt0XEsugeWjKpQlgdGTVq3wO6sHDzshLVJn7O2
qXMPPMKfZoM388uDPE+k5zH+sSStS2BzbhoVLOHFDxcDKOSGm4YMewtiYv+bJeks0FMsGo9hKTBU
j+OoRDs1M5J7cw01/YWyO4tEf8YkHwNmVtp0DBF2RMk922STjr8mh6KdvFQ8tErk64hNgQZOpltN
3erGIRBXpoM05CVx3ozihdoT/vG9H29QdmdVewcOEXBr+7n+glRzdB4uz8xyTJoriCCxQ6n3axsf
hU7LSDheCvHBlsJvhxD0BhV9CDSKa/lgbGLd3AzqhEoO9VLH+R7zj6qClg5Iv7eT03l5sybYvuz5
Rx8k+d8UmqCDA9M0y6xpM3cYaWoDiYPrOtRdR0Fntbiq1fu+sdDL+/fnKSAks+ot5gM0eJKbpBC9
6UWKQJE1IepVyg3vEh+ikysPH0tDhB2KJ78ZAngGcVbqGH0tFBF4IErkKkHYs2gMCy8dG2Bmea1s
8H/5lvP5hanCkZbG6AXKOjv5NwOeAU+owczkcXMsOFp8XkLeO8NLNIPS7D6h/UZM4Bdt1kAwZ4Td
OATQPvjHjpRAJAYfozCFnaiqfwyB4eWO9mI0lqcPuevk5JEH/d5W42tH7dzUDB+sXrsTprkhXbzy
qLY8+UffIuUKbewkaHbEIrdzsYNsO4hBWjf5BHmH4M7o3UpND5Rct+nKTpt/rhQZCNHnWUB4ABZI
8usETx2amO3G0cHSIO7XrLwGLI/syIIUT7XOHIWaYZZT5zagr4OxR+9J3L8aw0OaH4BeM/XrPl9x
oaX0/mRc0qbB23wQmjbGReizNr1yhW8T9aBk95X4nTRAUQDb8vfP5vAndKfoOKPo/AR76rekwa3V
GjFS08K+4OYuBStVnjkrl9Z5ws6W7MiMNKGVWoUjnc0MQeoW/TaMfZ75xvAtNyygn1aqCl/gwkvm
pJlElj033eCUivN7LQW9+A1A4yL4lYQOKg1+muFkdPPsE5R/kBzfXj4IFo79oymlMgF9EqWJ1iQI
u0Yd+r2j3nVGftMl9souWDOjna7clMSocSUYY0G+1c1dZL1NfyuJ9BVs/lk1dMacmsiFGqrtgFWL
J4VBm9HtlG//21xJ4Qy0JSoBugEhJAy3Bpi/hyE4OPmaaNXsxbI/AJUGrB1EHGYs8ulAgnJQ0plU
Gw9Hhi/KiHH7RisbABuvFGsNB/eV10nWkAPMSAMUSdArJZ0FgWkXpI6wMqV26MbfJNR3WbMr88G1
oPkYOnfq1H5xXVcUMlN0q9J6aw+PTrtryadj3qrGZ04/IUBp6vdOk3l1nntmf6XQH7YFhVZwrlxe
hKVwd/LBc3p5dHjlEV4+i9mVoliv7/RoRAUkbz4Mp2jRQ5aAP65MxQuED7OrcJyEq/TqnR22ydp3
zKt9NnEW8ob5dgwoprRMFHKK3Aw1wpqhSP3QBvGlblTqtcYhL9ORYJYM6HvXdKLHMElTCGlN6JgR
RMdRDyAbWLlW3HMpJANW5qi4es3glK+ZO5oZBYtW0cYgbErenURlJHsL4oTR8tmy9+VQu5Q+Kqbi
X16QBXc9WQ9pHlBiw/02x3qEJUogutWouGy13T5O8WgMSEnBQNJfrxw/c0w8m/wjr5VCdJDqtmgU
GE0nP0MJrc9GVonMBz7MbSMTOqXPNrgYL4902fWQK39V83Qwxp66Hgg7jcwasDNJX7H6ECU2ggwQ
nZ59m9C7bKx+m1b6rbLWmtOXqqg47/4xLFPaBJ2RJJjl+VL91Pbvmv47cFSvsJ/yat9E6FWZHgp6
VbYDa8nKYbgQuWH6j5tLMx3qbY0CJkxbJHXT7r1Ha0yXrbjuAirSPrEiz6xllR0fYSXCEdvF9VaM
L/k44bT1DPtHZTMtzBhqpDQHzY3qTnHoTeApysfHImq8WGzy5k13UClN2DS9/atlnx/0ISEIbLJ0
eNWQQkyLETs9b5+H8Sox9kay6dD2Mky7YAT28io13TjbXza7VH7DnPwxq596WwwaX8XJcJHsHRQT
Yz9GXBGJ8Bu0DlW1Z2u2m/MfXbTVoDecJ3gNolBYhgAlqIiUb6nu6dTliRuhDNnYV/Xa980Lf7YF
Z01KHSWDuRP+9PPyyKBlqGBWLLP3olGweGYob+853dfx+zituMgZ6zzO9xk0+489yRGVPEhyUWM6
IjHsUMPRBDiNtU1R7BPlIIrnzn4k5AYKPeHQovR4M0JyPQp+RYMntAerWKMhXt6TR98juSxYo1Ot
i+blIW9ZO+2rZNpoCHmteNYVN25fRhMaSMlTOeKLVmLufwn1/0yGjDBB6zYZNEgNo6raIKe6Tnix
sfgNx8NXiutT8emEH9GaRIQcCiCWjN5mYBpxvKCpRG61yHXb7kIjrN2ymjdj6RLjtYnXGkdkv5Kt
SOd7UmWmGg+wokYfNQj2Wq8MP0jsj3HJomjlHDkL6bI1yYuJgvZcGqMpHJpZbKQuae7BAS661mtr
L8y9lhTgtX4RwVrxem0yJXfW21JVCECdbtNu9ehqSH4N4RqKa20qJRdtQFGgpSVsODq0hN76dJ9O
Wxt3mYrqm8laqW/MP+04IEhT+dX9dZR+kLESbTcvXGr7SuuL1lOzT4VH+0nvgCy5GtZ4OM5ODdmi
FJgLu1CEqLB4yZ4PTD+kwNxdN1eOnzBxU28icCS738bNc7LtDj3DI9yK95grI5YiNAEbZAgsI5wn
bvyAUrdZY42Vk6v/jBBiUGjqNoHrkq4cXasA9KBHNbilX9pwT52rpnwJE5+uCb6vGZqHerx4A7LH
lMNQMW7K8HNSDxnefHqvtdaEcuXyrzykeWMcWbJA3h4OJiyp+UfeM4uCzZqyPF/JW5bXxp5be3Cr
UWUU6xihxSix4tqN8M6RAuJnrzEmLu+uPxakHTyqITSYrZlPQovYKEB5KnKXU/O6yxUGMJ5X93Sl
1vPVgHq+x/7YlHa0TcLQKVXYFFn5Gus0x1tEVuIJJUl3tC5Mg5UmCOQAGjL1D9GaKQrsZXWVpkkJ
+LhQjJ96O9Uf7ZAr1xXKN9dqPxTfTfQIfOuUyLzBqy2qDLbTiV061Y0XFVaFFsHG/p2g4+OlBTvR
T1M3QrcoB9MbwWCEZ7RGQcO/FQTo0KB8kwILDUJvyIrf0C7oblBJCfZCtYaXqGlu6ma+AY25OXil
Y4iPzh6LvR07ZDfR2vwVqmiR0vs4LV1LIX5kDI9qQdNtXJJHAwyEOxN9l36liPvcEWtp9uIeQF8L
9hk6dABPP/VMJdMpaJnAKRRo79CAHBXBqMHM+Hr4e+WO+Sg9MiUdO1bVO7aipIjMkb63FFy07V3h
vCtmBD7JqzgsmGr6ieVeTimXIjRQGHPbtmmqqswVULZ9pGQm9sQ44DG3TjZoDHX7vN1XJNuGePYa
U3T0NerrZbNL8wpqcMC9Z7oNU+4yyIC4bUc7qV1eY7PTh45EMRyk/hkBc6Fqa3wPSyfrsTkplPGQ
EkUdYC5WH/qk9mv7OWr+FmYwR7FjI1IUo9C4mPIORoL8F9q2BCBayUNZaSzJr3RueZdn8CzZ/DKH
I4CiRwmtrkQyJ5KpBxC7qF0rBlSH/+gB760czwAqpH9qsf/QsOHgDuyMDePaz8vWFycUyquzdTAL
yCi+RDGLyM4b1A/0T6D6XQEIVrkS2ZaCKVhL/rEhLVqZgkYgHiosWgh1imnbB7pHI2QQ73r7adYr
NdflEaF7EWhBwMHli7wNCuKA9NjpmWEwFcI85s+B5Cv50NIJZKMU8/9G5Et73IMrX4lzpMt5/RJm
ZJNVjv9vVuaPCSkBsopJyVoF46gLgRKUwsqxca21/sj/kiT/c+rIIxn5RCurxqmTBb5SbM1hYmnU
Iv1/K1XmKNdT/kyB9O7WNtnSMs0H+P+f4bY0vGwMNb3NkSpkfGIa0J0cITGm7O8n8diKlMUpNMmm
PEZULEefkBav7JuQ/7psY3kKDewf4AexR2Rsb1A6ZpyNMNJGj8G0VfvniWxjXM15sE3FRql/VuEz
brSXzS7tKjSQ/WNVOtFMRc9r0IHMkfeHKF+EFnlmd6V0eyN+jMkaZ93ich1Zkw61hApgGgxYU5R3
YXyYIJCYVk/Oec3PMqAjI3LWNeRRwB0YiYoH3t7pzu2gAq+QH8YQXI2oDuVgSPfiQlk5O5cOseMT
ex78UdpahODmmBqc2LTi22kYoC0X3rZ9cFvR8Qet083llVsyh1IuWlYIQq4hB3zHaBwh8GzqdtpL
E7u6BeaiKfJQrIfwwdp78JKbHBuT3MRojEnPYxhzukdu3WtArPXkp53kHqH7sPlLmPt8liHJQp8K
UgHEfGlX8zYrKNfa2jX0YhvQikUD8bN45dCav1n2k2Mr0q6O1IgAsoxDK3duedzgnrGNwZ2drJhZ
SqmOzUgXtLYfptGcYCaYsl3SmNu6a1ll2GAsQfUHJehsuFO1NVGPpZ12bFU6LZ2YB04PjI4b6O9O
+1tvDrrzdNkB1+ZP8ndBHaNGQwICVjMkbHTGkBW2/g4Y0lWtfbtsa3E4YFMkc4kVCGopcGQ0SZvO
7Gq3hyeAqw3koeS9QgP+ZTOLQ3JAxjEf+WislcwUTR6NQPDXLsHVDUQgzn1bmL+NIN+mw5pUzsL+
xSsBqJhwyBsG+AdPw0UVCbPM4qpyib270yFl13e3hlh7hFpIMU6sSBs3G02or0OMyk2qXTE1rFpL
yxbcGwZQ3gVFHgVNkOTeozWKMeYwQOLaSyPKJs3c5O3TVAFHyJWPEMretc1XGlQW4hEaAXSwGoL5
C91e0kI5PIQWQdVUbkmRNamcDZb5QMHtEmXXzTVYVx/+2jFO7MlnSgA1M67AntJtjJZFdb5L0v20
ym1yBohB6DsxJF3fs9CykjqEIa3cF+ae6G5job/Cj50XoHB0FO+TeDdEWzK1rGltXAKnlT2wsNWO
v0AuHONiRPpCxxeM400CuLJu7+I1oa2z6rQ0TJkDIA1a3I7m9YuV0efQ9jQhoC6gbAN+VORvkd8i
moRa/5jjyrMywP9i3IEILOhPQJAj7Yl4otPY623lGkgaQWc1Czwl4jUzH2sFksZ0j7dwFikrZhc3
ivPHquSyYDrSe5V2lUvbjQZiYh18RPVGBfcKdJDSeAPCj8s+u7yQfwxKPttzI0uVCcOs6pvSvnMG
PNKvXGAWpxI8BNpMW4lOcBnLO5qUF0HRw11V0dwOTjh4ajlyn2tG6g1OVjDD0lvmhHrEiDnh5c7M
jX8xTiBbAM8DNyh6FKVAmlrNqMQ92vECXG95oLv6dBuuNR8tRetjI5LPKAk6k6ZurNysDNwhfkv0
rco9h7r9mnbwF5mIlJeAz+bPeCRHaVSnqniC8ViDH6Dpo3gQ5DUsHodm6wx4yC78JL4Jk5+Gup1a
CEiD7Q7d6njLe7/sPwuH4cl3SP7TCHRjJRW+Q0mB6zReMnX0kFuzaFXVY8lT0QKEqzYBXwy64U6P
whjPRiQsdYzYIO44a80rbpFvLg9HWxzPkRUpJQqdIkzMBFYiknpa7Q3jT1s9dOpVWG45uepouuH6
tYhvNOoO7TuJf/PpJ7ppL3/G0sl1PFbJW8HzpkIpVEPwET4dsZy5C2VU1kCZ16pQt1zTh1qcWwAD
QCxpgm5FVhmG9gBPFAp70+QUXlITvO9Q/QdpyNot2VjKNQDbBmURzBhYx9NlTKIyjIsQEwx8iVf6
gweAEhvBARvf4qF1P7HS731xaCOW/EYL0kZcR6+/Cj+902+Fp21xmL0mbnit7v62HWY+bY4+TMZe
o5YK4EOPDyvtx5iHoFrex2sEoUsBQldn+gBAZnEbk9Z1MvoxSTKjctPqpVQRI6JdMx4I+Nj1tYfl
pXk+NjU7+tFFU4yONkwGhtPUvop3i1hfexZcsyCFoLRskj6eYCFPR1ZrJYvXXpMWT47jQUjRBV1Y
qTA7mBDRnlRXoen36Y9Q3UWm3yoHXl9ra2JJSztB11U8UIO6ZCZnP522tsrSMdJmLzA3qu2X4tpZ
M/H1ginHbh0stKrtoH0djJmnNgD3ws0BlDkuMGaHelNvoUlUf4jt6+i1m4KlHnc5w0tkSlm9y31l
5TxeCnHH5iXPUPKUoJ9pntSiclXEaWTG1DyI6d/YQa5vqw6avuDvp8O0rV6NaoFhjsOdsDwz+mnl
d0R/vBwqFxfsyIoUsFVd6WemPATsSEUXws4K0Oy41phxBq6dg4OBznAAVMAOhb+fjqXXk3ZuA0Vp
w05vFXVboTfPfuHBSzsxg+RXsXOfwr5pb5zEd9Z22pJ5kOmjBAwaHTy4yLWOZLSCUMvH2tWHuxo4
mYE+0PCVDB969gSRxHDyausADsrWuIMK7uUJXtjmc/kIiEDgREA2J+2ImuL+Ceb4GtB25dMuSjAT
kTVpkSUb0HwF+nGmHcaF7XR627irm9GxUDstAPTTRrIhNF65nS2cqYDBooqO1AGvDzLqW+01K666
sHFJaLNJ+NNkssr+3Qq/hoK6WOM1WdhlJ+ak0GWFY6qKCeaUHpxsig2aj4FVHXJ6Muwur9DX0SQF
FB30bCBSBI2PhdLH6fSFttlV3Ekatz/kDF28LvdyRkIWe+0h36I7cGK5/9P2Ska+dW7IqIvGdu8j
9eJrqCYw+r7G/bQ010cfJJ+lipOY/WTigwD61cWvkYYeQnZYJawLbopqXLnoL12IMQEmRF2wUQna
I04noAtIbtIM9jQo3DEFTSAg33U/6rdw58TsHZJ3OQUlh7sy7/OPPZ/3P2al2KNDvQ9OC7MvqT+o
LChZu0VHCuN7815cTztn012hYZk5vvMdJfqU/XD2P+odD5jBgk398zafvGYzrgodLWWxmA+KDiFc
XQ0AXE/nI2iEirdKfBh/VjbFdeA1H23JbI9fB74GphQGmKub7tcIYJa28bFZ/dQsDxJFmwyYDWqD
aUbH7NfLM36u2g7AwbEFaaENtSddSWFh+Og8Y2f64ja/jd7qZ+HyR4IaMAsezbcC6STgCN4h9GP2
+3/8BGnR0yImQRKkjTu6NWv95qd2bXr583168/FeQMStf+UuVlrxbEa88WpNinQJrXQyBVL24OhB
gLdVTIGyuxnu0t+Ab+6ItbP3H2/5FsA9njHlO3rVH50tfRjZ5+XhL108T8xL2cNQAUdkQmfNJXd3
tmttu5+aNzBwJj98QL3ObXzDrQa28tB61meIba2jqU6D/gVEClDTO/UsJy5EkU5x47bcr4sNeNVR
HQfDjQU+aFdtbpTggKdDNXLtxlW/i9Af1h4CFs/gmd0HukMAqp7Ru44FLSzaY96nBpdro2ExWC8Q
lF2z3BrGPnfu7JoFLVBC2e1k3xZrqpZLBwpoXEyMnxhUlc9IZdCn3GxhH8RCdoTu4n3mBKgHv1xe
4DUz0h7u0aSg1yrWl4O4ZSrza12zPpQq/KY1fAVbddY08rWqQCaDnw0NKqYqhakwCxuNzL7k3HG3
8cItf7D95P84+64lx3Fl2y9iBL15BY2kklTevzDaFb0n6L7+LtQ5Z1qCeIWYqe7dM7E7YpIAEolE
YuVau+nZflY22nbYT4/Ssfx6Mn4j6whwlASdN5PJ7d5Eu2o9Yp58CjfsNu2sMZIwu9mMbTvgDoyr
aRoULhpnJtA/uCoZNnKw3Fi76/O9dsdhOQ8YRhQw9qN4ce7a06zIIGtJMQk9CMesaQNyGLdvsbRT
saDjfb5DgfVH32ugCB0FJ9hawEZpHII82FqgeuNyu1xqtQbkdb2rRgD9/hlEvSQryblqQk6E8d3I
uExx/315NpwxYgekGs/zBF71yoqCSYly9MIXUeNfn0r2X+OOY4C7kd+hNA1BKJ7nGVxhcWnJeNMt
IJTYS85T09puYuTETj6HWsQwzkLONWtcIGxDpQXFOMNelZFb5seidcPQ8irzMRs7knVHXRO4yrpF
FF6AlGeP8ZynALOjl1mHgGclud+1uCfqbylEoWihPY30Kw8jd8hEj2pruRVTU0JuicdW4L24IzfV
06E3DYBDlN7tDBBbRERVSwJmfHncqTkoZiCnIeHR/IdBK9Jmu0YT5Lcr63rmRVwqnUZNNzcTvCjv
+10JTdu+0/zZHtAGpZM5/rjuRat7Ai4LtCdoRQH5PN+PnaVEIx2rHkdJAmhid5jkXHAzXptTFQ3T
TCQGtUZUxs9tRGk1y7IGmfeqmgmIOAkYoiGfYPtZWO2HsrwJxwjNB8nWakEC0KFvU8lRRNZc1RA1
5qhrAR/YVgvvmeBZvnibU4ci0gba9m4p2X499Wg1QyfKnG+mcNoquRqUZR5Y45NSmeDY1TY5nXel
qpDGrklrpAd0A7qxVO0oaHJo+JmWPzI8VhpQZC2z/DgnNhhc+hwP55YgeK1GTvQb4t6jGSCm5uso
ma7GUiTjy5Xm3RohJE3U/qO2NzS+N2oylXsTvf/XnWMNQceIoP6xye16MzRaWe5gM2L0r0AdlJoE
xWW/0KRAru4m56jkOfpXgE4M6H8oC58Z59wmzkN1SmcYp6P00nfoBLefO6X307wgEyih9PmnYLhr
W+90uPzWK22jm3o23BpYS9T44vIjQ0Ha1D0zMsnYeFq7lcHwqOkou/QklzeJhGj4Z5z3lvNH8DUs
1HAh92z8LECe1DTxLpZH8oSvsdAJ6EyHb8SwARoAfwkz3wrvm/JdBolRmb01+R/JfhLYZ4z0F/ZR
vAUnua7jMZ4LhUamtA062TD/6nOLLFePX1F9UdWdYYLzJ3AyYA1Fb/NrV2nrxCZ33dATRaknfUDs
zZ/iIQCd4yyZxNGCYapJFQki00rwOwv2nLV4HjUpcnCoaVb1XnboinJ6tRXkfStOdWaEO8f0ZJQi
EAQCfT5EuyhKXNN4aEGOj5ekoNf/A3gN1vDsxwR5mPtwTpP2VjEtODWdRPYtdYG065uSJM99ZQdz
igRBqXfX/YR9P+cmpxYNTtgAaZuSDpQhNoHnrdV8C0VbN8v/Q4UfZoDf0ZH1oE2XiwYSqNjHKgWY
V8KVjNTS8inLP66PZMX5zkxw2z9UtXpUGfZUTsstCqPEnAIGOwAb3AStOFV6v25v1TNA4wcNDRMv
xXwdR5sSAMiqBkMqySBpQRfetcnGBht2OXvXTa2dwWD7/2uLc/WhdGZQ98GWtVTy/dzXRycxH+ji
bOoB6GhNlZ5UPemIgooymbp8vg9R7/FBk3dD8yK96+2ieBF800qAO/smbmc4Qz0OToJvCov0Vau6
z0Kub/M8+xWOrwUeALMw9EZQZBhZShYdnath9Es1I1HMWUkJHAflWNx2wbUIGujzLVNHEDifGkDr
wCA5Nj9o7znZWwHyNcFw2dbjN8qpHe7+hzpGE8odNI16D/RQkZ9sQ3QKuQisxNj8kI6z190tfuFF
T9LB9K8bX9ukp7a5C9/gDOlsVcy2mm2MPIWKlbMrQLd+3czaVJ56GZcvVJVBU5sh7rvydmCUdx2o
MqdXi27/ix2IjoF1FZTufIfX0pUVnvxgJ4lcW95YUbar0MImBJR+RxV+zfAU8I8hbtvoxjAlGoWL
DvYvOaYbc+5RXQ6tlygut1r+AZ3erWJPRJt7r+jeOnW4p4bzVsNZlTK7TWfZS5xCEHFX49TJR3H7
pgIWYgKXN+IUY+w76EjNIPRaWIAqo+lnmgWLuuY7p3PALaokSVRqVUw2nfGM0HsQZ6sATfovK4rV
BJIRLSL8S+QoT2U7pUBONrUbW3UQViUxgGPLFMFxvD55fw2xvz/JqqrUDIc57dAzUf7WjeXeAtOY
HUAmkM6/tFAkkre+If5a447jdoy7BKhdbAhNQxGAyE63kSBCASKC6/O3FlxAGv1/88efwhVEeAxI
unVunHx0eIDIZa/oC7c33prYs+xsP4lIcNaqlMgyVKbKZKs6ZIDOZzILAQL97qNYimk7NRNRgAwp
k5rkenWbaZMrmXVgG7+hlmOUf1R0IuPyReTS8UxabK4Pf81HT7+FW9XFUBuQVOLo7sYUTHCAYnhj
o8WensTZ9rqptSU9NcUtaW1UuZ3qMJWN0S4fFBIldJcuhbtMqnvdlGBUfHPwTOtJndCN4BqKdKwa
PJ5o6ta0Hq5bWc0NTkb0XYM/2RLwmryyQpgJpXxDE/1NqgCeN3pfijSSg/krUwAKHM3NZOF5e0h9
CwT3na6TZBTxba7tTgRbFcxfhomqM3dG2vJIpcaAG3fR6OagzDZ7y+0c4zD2PxMFDL7lIjqz1rIw
0L8ApGKjKKnxr80jEr42thFNtVl7cVqakK5KcxgtG6/RVGjTRIpgs16MUgE2kEnSgz4I8Av+ZjXI
I6SNJRvaFvLOSGd3hE6BcdCU13Z4FPb0Xi4vXhCYjiVgwTLqMHwXDVPwGhapit334Gew+3P/y799
ijwRNfYF1QR7qEDnFsjemUQNtFjPw0Ek1RqNlyJxXw0CIW1CDpCuJq6/FbyOOBcbkL2IsBlE8ROF
T4c7k9VQzSs1qhPXO0Kx+/34Pz9BcAyOBGbxGz/+//4P/7IhO4LfkNP+378jvk/8khwOrrd9eNh+
PWy9/cPrw+vvV0Go+CZBPEsf8DjLxN/xiAcSFOT553MC0JChhxWFNq3buUEQJO73zzYWnJ6XIBtm
CJB5gNpQe4ZfnRuSx6rIihmT7+09L/ACDNongmi0tsLguIf0A3SYTVwtuYDfak5RNEmT4L1xv3/d
e8fPYPP2SydvvmCJLxu/2HBOLLENdBKR5DJSQieGpf3xiGWD8Lsg5F0clzDA3iBUlAI1xBpuKEnl
oEMuAdHV/uh578fgD9nAHdytYKN/F+F5Bzi1ww1EGYoqzirYOX5+/nx+fo7IQp6h6o4kEjAF9usZ
pv2D726fvmr36etpJOzX14xH65j9QxDsv98OL78IaDzHRjcHKE/OpxbgFqOMmZywx7bL7m6H6WVy
9+5267qC4X//x64Z41LH0SoBnW+YMQ/eT4LHDXYmLHlbT2DKZOHlwhSedlBZRYxDlfl8XPLURXPv
dMzUke2AYMe2PQsEGB7G57Hf171ofS5PbKrnNiMnm2jX9LBZAOOAP/AQjz9fMdrMTdw/m7fN/eH+
cPAFi3iZejH3PTHMbtYn+4M2gxrLGQwjAlYkCJ43H+6tKKis7vdTK/q5FStSVIhpsOF5RzB+Inre
b+CpLyI3uSwzc8PhfNJM8paB5WHo3Qt2G3IrsqCxCbnwDlPXwUUFZRBor54PRUurUsoglcFWam+R
9yGgvhds7n/V/q/vUOlu2R4Q3DXWt/+JWW77Z1pYoDwGs8w/MvJO3ffXzh9xHMyoAnT+4HkWdgXB
SamTHr9y/OsbQDRAFoBJhJgEvXDYnZ7gYHIuartsxk8+jDsv7DKGhI3+P0vLjlHv+P0HNg7bPOxE
xTHKNiv7A3/i54B/fm8mbCf8eGwbX99PJtsvV1aJv8RITdhQ+eyrvr8t8P7n9GZfwb4Fv3EisB/R
F1zitTEvgOACjQ4RTuQx3LxUFQhv9RYqE8wwMorvH4TIR/KG0d+6NyxMeg+BKKm5yGnAzwqOCbTz
sYe4C5F3re1ibbBhd6BzS6iJHiMHPSKZ4Wu5SEDuu5PobJo5Y1xU7tNSSmNbw+FXkbuIRAQcde5A
/uDfFuC32P+DzM3HeAmGvTncu4+7x83O9zH8r6+H35iWXcA20uvDfvvgPby+7h+2lHxF3kh+i8pm
F+k58mM2KUgI0JcEdd7znWtkY1GCIgMXEvS0AUQ8o2LqL4qGgnozhdTaoHUp2UVtmQuC7MqSgDbC
AGoDIDu8F3JBCb1tzbzoY+ZOCrjJgRYFu1W1vBuzkd5kJUgrBM7P+z5wNsidsSeh76Xo/CWspZXV
DssEnkDgmRoosju+6jCxVP+6nUvsBzOEl0/QghsWWqG4cUVjIqPJC4YUtCMqJl53JhDjxGSB0ocW
xNJ7FL50ZTCVb6q1gVbGrD7lkm+bG8F3sNOD88Kz7+C9MJscmYb4DjMNia2GQe4EVnEPvK9eozkL
yK6DhcCp+E0JaB2Q6ZKA3ZoF32sfwHlWt6D/bFbxAboSA39iR8SQoe5gQBK+lDO/iEK/BW/O9WGv
uPPZqLkTIdRqaqQjjPZT7Kf1TQtSmTwOpGErTR//wRTQRhAJQv+JyrdfdKFDVcjdZ2CCr0CcvqlV
P2/RFDV4oQjbxHzmYipRQjChBG4puL7j70/yETurLD1qofc2OXdLDz3ht0XE2L1uAgLJuMUCYMOj
p1JZH8pGBY9mPDfA2Huz8pVH79dn7DIRYXsD2s//Z4RL6OI2Dhdoj2au3EEhHIIfcudLWkTfiwFI
dxN1n22ULfJTOaGEntf1eOhrMLn6E5WSXZYnhugitLpJTj6IS/Tw/rrUCaj93BjMLrLbxqin254R
7i2QDsQPTrJrnCChKKlZx8RwW0X0AReJ0/eMWHhLBBrQxgXzfGXVPtMXC48h7BHa7RW3kHxN35ny
0cB7iZGQSvIc9G+OEGL6pRs7wXpcpCmcdW49pFmfjbmBC1fyJu5vFyskavLTnr1xfJPRodoGXSsY
8bqf/R0wN+POmDVD2WLAWviZZ49zfSz0r+vDWo0B4Mr6vznl8uqqkRelZiagriO3v/DIXdh3wwKR
KpHSt2gw7O9P9qVeVHhlrjB/WjrfVvRTcuRAjf81+SS3SlwkdzLwl7QDswJYXwxUrL4ZbdcC9a3V
+pYjCNssBbuMNX9njwvblVNmBmApiDXL/TgS3bk1zcNUbhIIhfU3UAu5vliXT0Dc6LiI3UCvNKUS
7JVgZnkPvzqibZef+c9oV+3SR6CCNtkzHPKnIciG19ZOQ/sLZOBQ2Af7x/namVqTt2HlZG6Nbtfx
R5RCZUPECy6w8Y05OvEPqmZKgTdYkIFnISSOMqKiexayFtencC2TOhnJd7XnxIoKnZrRbGClyLVn
ddR8PLHKw5gBNC/YvGtHOvJ3SMYB3QVle27zQlFLb50YmjUQrYraoIAwxvxOE0qosR/DzfVhrU7e
iTFuGyu5YU6DAmNjOPpm9JDqEK4efl43sjp3J0bYR5zMXYgIiKwQRiwce+pwLMwgR+VdDkWhdnU0
EE9iHcdoWudvPnZfRsvc4QivAe+pfk3DSGaj8AzFbxvVt+OnHHJASoUrQunS1pu1u3j60VLBZ6wO
9+9XfNc5T4YLuMGQSDW+okwPxfhjMm60/CmUBFtrzQprz4ccpQlu3u9qwYkVx8EZbmaQmu6XWz3z
HPtWmjxbpBKwNqNIrxnNM3SpgMg5XzqzHuJuBDgXbxkTxLM/OuiPjqmAF+iyxIbwZOMtASo3ILm7
uDnOowIJdWZFkaGPQ/Mm16HWVIGhQm2gSYX4Dx4f6PG2fpTZ9GjbS43OgXGujpNpdei5tnO7+TNK
qJVCU7GKHNVd0ph6dpSrf+QuN1Io2EXQV6yMUm6CboaAl6/bRd8fhkGb5E1eGBMyk1avdU/Xykj0
srm2WGigBhRXQ2nvAuecA30p0QQCv42iemXoFwrkxGxC538LBmMTaQCnCqibgkyfO1fqWtEaycJE
Nm2ExtTU+sprQ0S0wWICf3jZIAmA0ACTEOIhPyHVYwlCubj0VN0+gYJoVMaCGLg6Xw6UwpgcLNND
49xuiGmzLAm0aIH18Kbps0UPlDkZYCpoRLCiteHgvR69mgyOgEaNc1sh3h2aGVQT6CMoiF09DPn9
9fC3agAVOwXoKBXoL24w4FQ1pDzHYNCcj8Npl/a//osBaA2BXQuxgGddcaJ0ihw9BmPEaP12ctm1
oWMjuNp/H3D8qqMrGB3WWHsDcsvn01S1atG0KR4Vpy7cKInvqLjRFp5keprxGqWj10iH0masgALL
69P31zD7+5NAN9QR+DnyLHetpvwBRlFXj1TBtllzt9OxcQeU0uU2hKQxNrBqoTPZ0yZfso1gNgSn
LYuWF3PIUAa6aSm4aHKegDZyy8Yre+62lhK6cfNrYk0j41s7pPfOBFIQvcwPcibKwlaHB7E3dJrq
8BH+VbPA82MfDjA7D2YM6LXmZan1M6/A/SH9vu6K626Cc4KRxeMdj3+UklEsLk2mWz/UmmuGB6u6
m83bONmp2p+q2RrGg6Q+W8P2ulm2Ry8m1sTBgedoWcf9/dxH9KSakRRghGYb36to6Cx/NxAftbON
PgbXTa2eiGC3+WYD0EEZdG6qiXUVbd0I5VLj3I6J6iqjduijzL9uZm3NUOj/xwyXseedTqsenaoQ
99UGoo2gHQTncwLJspTmgtkT2eIOeT0DjzZY8LFm5Yed78vsmNe3VCRyfQn+Z4cTXl2BUISI+oWI
SlQkc6fhNHZxGflDu9RtZEqsPEapWCdF3N5nZe5Vzc+kFQlCr4YQ81u8AFVJqLGdr1mlD7HVqHCP
psf1rlNaNPQKYd8iI9w9P5WtEp4BI8mYvY6h/GyBlf66U6y6Oc4qtFSy/JJvEpZmy5kWCSfJLNE/
TZTs6nEGltjZ2uNn0w4CT1+7iAAc9Y81bkCajEs+4Mq5S5UFibRMfZRcSTT+sGPpLRycW8V4uz6+
S5gHXAR9/hD2Rd8/ZMq5zWVYmlQkEkxWcf0wAo+k1MmLBQp8kBSREYLlRql4fVnXJNTeNWf2VKp7
1K59qxWRKKzP9d9P4TZgCLBpnjc4dhxjdBsJW++2b3wKRFEu6hNdmWgLqpAomuNkwE2Zc8+uVZem
+NZ+nCD43m1Sy4sNYKQAo7U/JVEHocgat6wJtfthKUpsQ9yXzeWlid6nSMU7Da5Mzo0p4oRbCS6g
TAHUAhAS4PdMLrh0dWss6khxfBvWBnU/Kv02+kd7abzrvrNytlrI4nCBYMjLi6YofQI3fFsMuZtB
laV9NsetId2UOvqhOtKCq4zWgofRtXkEm5cKtkKMDOfqeVCxCwrF4xAnXb7cT40bl9Ne9Xc09Ye+
E7AlrPgi2gVQAUfXl6NiiOemZMlsI7nGmdNRez8hryAThbS6AShimFn3pv5v9RYB6IJBNLtpGpoI
AXA/N7hE1RRmEkJ1OqobKtmkx5PGiH12fc3WfOPEzPcL70lq13ZqbfTMTIhrUdodgc8NazWYVEEk
W8tKQOsPCBnkrNAJ9P33J4Yax6B9vTBOtbqFqizahjPSl2qzn3P9QZq65MFOZu1X2JjAJ5ZVFsSp
SWN0C5ll414f89oxiGdZB8+BWEuGqzqfWym21aK30R24pIcaDejGiAb1kOXuRNMCSUZAw3uK0/y4
bnfVXU/MsuPrZAqgg1dMQ6wif5+kh6bCRozN1yq2N5Kz3DdWCiU1oVQoGwqXlp0NlcurjXAKta7U
crdW/0y1Pw0bVd9FzsFydpZ+5/QvtAgadPsa6W4MBVfItXhwOs1cUEVTmWKBDhLH8fSZyJ+jGuQL
01e+MWQ3cjqSiIqsognm4urShU1SmTBYzRLkn96a5aUAb4hape5YfCrx9vp6rsYE2zQBWNSgvM6j
QejYL1XEmkx7GY2n3ba30GBmu/IQkbETlKsvmRRYPEBNAQ3haNdGK+W582TRFA5SgrFpZi2jNp4A
ADLOUCQrdDQzK+EvPUprP4tH9QZMgE8SeCK90epNFwVgB4d4LGofWBs9QAZQxsGjNq7WXIByxrpJ
jVKHZ4W2bxn1Xk83aRfYUrZpIHV0fapVtnS8H59Y4yt6UDyL+hpt6WijuqMK2DqaFsQx/QOClxtX
ujcWqVe26rGJg1rxVNfamclznR4QpKXiUQbr6P3kSZ6SCj5sJeW0sDJ4B0f5jCnkni+LpHUSSmqY
hQnvollT3+Fo2F0f+1qIBisSuq5QX7DR1XhuAoTTMcgLWbTKEivzZjRatZDLQh95uzRJkExO//Tv
LQJ8C1AjyNZQkuF8bWjwYmaX0K9bkja9o1GHOpm8ZMdmUBIvjPqOXLfHRsAvLm4jgK4AIwHaZm4S
cfkwJCCZcSnvJC+kuwUeG/+5bmP1ADo1wkVfCCd08hjDyCA5Dpnq1J0iyc8NzevTkVTDtFlQSSlT
52GynARkV78FH7DyCgmmrr/ryNb5JPzrtM9U5PNI5p3UrZofA30xF39UAJZ4m9RjEeMi8XHd5qp3
IjDBA7FJ9QsCV1mKsrSF6+QjCJaK7jCGolb4Ve8E9BWFVZSlAOg9H5USKtkCYA067buDnO8tsI+o
G2d8uD6Q1WCDDmKg+RUwfljcHrArrW3MigWbqLzPNOmmiZun2U78iNLbOGq96+ZW581CVgnSOvTC
8Fh3uY/GvoBossuatvadWTkHc7FfrxtZ83q4wz9GOH+ArgvEnAYYMYwJvYINkdLMa9Qf162sJjvf
zO7AO1jqBTljjmS2TDMTfq8XD+2ouKlT75Ix3kphjZCib2nt7Efjj+X8pzwL5VYLERLOp9ncvgYB
RuyEiYOLB8UuSz4UNGHHrRoMcQge2GJTGJ9jNW2A0hZE5UvMKQjNvm2ynjvknWwvnuw1ZaJgVzQW
lno426oEucBkeVHyqs3qVpLMm65+bqN4j6cVz9HBHKnq0NJCl2GKBKW3XvQ03upUB6Tn1/XV0C5S
lO8PQ6lbYTVcvBCcf1gbpUMFOHMOUTmp8yQaZTexUcmqmztJ+qqG8vJhO7mzQ7vgCMbOOfNa2uN9
GrzhmRv1S0gaCLC+lW0t35ehmoYeSG8N1i2dUZ1U49RDPA4twZBnNTXPUuP6N02HaPRUqZh+52UK
na+wTYJOn8AtMyam+hMMAcauHOdsP0c2ndwwapdH6rTKc93L2UfYNQwYF3cBtJ274gDVG+eYyUMl
qNGvzYyC6qGF28EaoAyQzaHo4KcWxL82krmoPl57d3XdtjtNqwpvtu2QqZcNglvkxWZn9NaMpEq3
0HkCQNv5kkx2bKXLArn5vn4OS5QZNBH48GKncxa483QE7c6cFnGBgmWNrPdg0ptQpNdzESGZDR3v
1SiyoYmd57kpZuDZnTHFKJSDPHl0+BisQMt28ygIW98uenZaf1vCIxr4ZWQQa3ERn2qpFc0hsgMK
QrneY1B1K0D4IupTslvc+gFcU4KbxGVVirPJnOdkP9ul2g8m7ozuFOhf2X70bW/ZVIf8ttmBZiMw
dqIlu7i7cAa57DY3+ta0BhiUN9Fj8ZIcst3k1678eD0erDg9Vu2fueTTWqNOYnNsWVISWAHom7vA
wHAGQRogssL5X1rGqM2z/Gr6tXjRQ3gA36nk/WumpfMp+07hT9coUkOQG8NKegjB6Bi/dd7gJ4El
eCm6PNA4O9ypQhW9x3Mb7OgPSjBs+33rIy685xtR0rG6bU8WhwWOkwEtqlUgP4AhU94uoRe1u1B9
ub7+l1kpEl68Giq4QiLqYQuf28ALwyD3S4Iya/5Rg50ZqUw1+LP5GFqB7UA258uSg8oSVLMukrZv
q+wyyfavw3fvGDENTciaF27I5K2TniThtsEhUIn2LfMsLlZgeKDfZdx/qGNxnqfkNO9U9JS5nUn9
SmsAO3yr5Hec+gQ6RL49gDO8k+gGCAcvWoT0gysriKTHBtUHBFTAk8uZr/UwdfQKKRYU00a/Dspt
ddBSt96HW1Zv3YDxqNwoT9Hb9VVdmd4zs1wdIk97RY9rdlntbpbBlbTfwElAJlpwbbrElCGZQIcB
Gg3Y4MBncu48KPoOPV7DUCAfWiizx3E8HJEejF8JRTlC1inAyGZWTz/tUqe35TTWUNwbMpQJoEt2
M1pT+5ijbzUC79tSvLSJnt03uUR/1o60CE73y/oFvhV1TAUXSjCxXTycJEVtMPRJ7qoP9NUhha+p
JPbk3XJTBdVA5Odue30RVo71M4PcIkCBipWNYdDpHjQQEloiMoy1VT4dEReHej3qbQnJmqtoPmis
KwlPIonsprp3fSBrTowiMFAlFurOF80kUjM0NFGQn9gmXj9odltqqKUPrQACtDJfuB4jTWcsgKBV
5I71shiadESbhEvt0UskJJ6Te30gaykKOnvBs6Gx3k/+EjeCsXEcWgxEnQEx9tXSH6hKOuDyW0Uk
XbKyOKiVMNSUgtcs1O3Pt8Yg63U+oBEdxSEylJ/tdNdXfpqJvHp1SCdmuCNiGMcG5GLIheaN8wRK
GdWtHq19fhfeJ27/VUYkS4gKMWzJawSh9bIihmPQhhg8oDm424MS73yEupb1YZZhhMqT8aTf6L7k
pz/1h5/GLeqPoPnb2SWhUJUlbrLT3HmbQtdTEIBWXObsE7gtlhlOotozm+Tyw7SPqUgwae10PDPA
rWIqJ4ORODBg/NIS0ockIQPRvUSFcKhPf5qiIutaonQ6p9xyxkkeD2kMD4139FihbQ7kz8tGp2S5
KYnyIG3mN0hUua/acy9I0VYz3FPTLAqcJBuSlGu5rmKo7TtIaneJ7Q1vOmkqojBHcvvHLPj3AfJs
ctkWOrEYAxE65AmLK1NJZMmPpn/96M+5KBdSoANo9gUbU6lmO3NIt1UtGMP6Nv+7CdiCnoyhgfBM
s8wYQ1NGgaOBTm96M9EBqQTXQ9eqHRDgs44+pmzFOaIxoIAO2hF0uCkPi4EnePtHr906aSwIkSux
HqIBf+1wDmhCXBMaJLgpRtL9PBy78U2iIk9jgYHLyc5scJ6WmaHa4R0KTCPRYxriFa7wSzw+ReO2
X45q+5CUO9n5Mf+H4/LMLOduKJ87UmKzYKG7FG0ftJEhRbTXREslmkLe6eIKDdwUwwvtJ6O+a4Ga
1TLvujuIbHBuN1dLWKg9bLTR42JvK5B46sK+6dXoimZOED7g6n5RhKTo44x0oH3dBpTV1PAcMH2B
gj4vXUt+gXycnry2+VMH6vJQgQpr/iyJMo/Vqxa6BoAXAv0E+Ls5t6+6puiGCm5Pm0CDeHgRlAq4
iBtQrTkgIRqJPB1yoZzU2uzioRjoe+wEdn0439S9EZvtzMqGrTd54a7+uaAlviEOOpmjO8Otj/Ij
9IhFUkZrGSp7n/7HLLeoqaSlmAXw5pkbC/fKKYgIafeTS9+bp2YvusauRZRTa9zFzzKzZW4VCxXK
YlvrR/Sk2h1w//51R2XfzO/1Eys8KV3rFDbowmHFaN/L2tOXow2tELA9d1MQFu/Xja2mJKfWuJRE
kZppaVRYA6f7ZvIiLFl6Z90iBUpJscH9R32PUC+KH5+0G+hmph7k7QaRnsJa7fd0Hb/bw0/OhGqi
dR9CMthd7j4Tkh2XLeisnhz/j7rrghCNNjVeDvd7UZ/kutcCN2UCNA1ecM5rl1rJKltGKpi3Xtu2
KCO7lvR4fYb/Pz761wjno+MC0Hc7Y2x9MHjGlt6ipvijOIxeCKb1cUtFGd5qBoYY9M+oODelIPpQ
OwUG1Y2SB+Fmeo4eqvdpcRWTyERUxFydQ2D0FaTuIIbhywVoJ9CdhuV7SYnk+dCn21F0zVk38U+1
l5efr8Y2HZMJIU0vUgLA9pRFpBsEx/hK6D4re3CJ8ZBlsmQnKHtUyURK+1YRZf8r0QPlV/b4rgI6
DCmA8xCZW9D+GW0UcDoE4Uz6mvDsFh9j0QGwMllnZrhx9LHWJ60DM1p0iNLDEG+NMLju0qtTdTIS
7ohZVMluoqwoXEg1eGMnkzp6vm5BNAj2BSfxQGqjFvUIDALvLsDXfcVDT4z687qRtZ1pgsQOzfdA
hTLJp3MrC5DO6DiClTTSCYQ3SBjn4LkmZXmL0gzsTYa3dH5dvUz0JRR1aLJtyMX5M+tccpVJ2pCi
uRD56ZBuOsd6kgcgqyCBHWmmD2I2LwWgqbS7zfVRs5h2zSwX85I8jXD7xqAX7bELD7lxnJQPrf3U
FsGGulxDFA4sEI+BQhpvmDyEsQDnrNnJFoTYKxkSTbS5LUwJxNmxoDB6OY/AcQATpkOwA0WDizy/
p01fziZ6DEv0bdNjDa64Bsxq2k7u0Vh7X46Cx6e1gaHjnTUF6NgFPMxvqgsTDeBW5uaAsysvWfwo
dR/XF0lggof4GdQsnbCCidqgm1Z/16jpdaIWnpX7q22C/w5UUFCoBM6B8/9QcXpckdCStEDM5cuu
3eLLIfUemkZ9S6xP6Wg+ZV61vT60y+BxbpRz+1mqrXGcYLSx0DsJfvNRFMlXchqYsBlkEeoG6LXm
Im3T91GcNCFM+OXzEORuEaSbcucc8l0HuK4L/tby1drU7sNInEO6cQ6i9vXLWH/+BVwQLnTJLOUE
X2ANIKzeGao/aAPOrNfrc7liBkw1rMAIAQcWTM4DGLYX2AloggHSF8PZa1Ngyc9UBNH7hoWdhwxQ
pcFDHAjSoj/0O3s7icZypzpNkRfISEnxmL0qA4n8VHFR1iHJTbIJvZxokZseBz8KiidHmB2u7IYz
+1xC0+SL2kEJCq+XN0ugeHmgfyi3c6CS/MU+/rY2P35fn9aVg+FswPwTH4BTbZHaMBh+GgoZZTd7
HfZQXPONI50C5QuwTyIweRmW8eDhADAGSDurfXJnairPUmsAPowLlPSU3je3wxMA7ebBrFE+WzbO
p+ICaRK60AQWPWiueZHNKB7wlM8qvVwYMKTZVDJomqFJO8zJ0oSPuUxvx0XqdgpE6wX7f22gp9bY
15w4U2YZ6SJpaBwskyYjev1jKvNnNfqwF3U791/Xp3XFc6Dogl4MHBAGOiL5WU3rOGwaLKRTQYRW
/jHNlJj103UjKxHNZltQAQEjNKv4GvmkTH1lORR5KUNDETwOWg9IAW2BV66ZMTVkK2AkAr78YpkS
u0gtacQVG4V+CMLU9r9P5W0ULkDDDHJEtCryKIHESaRCzQB0WcrOU61XNBeTWNRWt7YkoAgFCpXZ
QivY+frrVp7Uo42HNsl+GLogpx7gfNcXZCUjsHVQAIDVFd1LFw+0c+wUSjP0gKWEQba8x+1IUnT9
4JlWCdA7hseFQrR9v9WBuBiJEwevJGjWwqj4d714kQonjtAfogGdvhBZD2e3COXwftIs+LkVo5KG
yax117IH6jljPJJGsYFdQekL4hqYealz9VFCxT9ZunE3jpL+WoQdbiOJPNTbtNayxRs0JFQyVN7j
DR1zcB0PSK4OXTvSA54b29tGmSO6r61EvzcXEyfPMi+B2s/x3lQL+VOdK7RCJHa3o9iIifv/SLuy
5khxpfuLiEAgsbyy1GKX96VtvxDd7jYCse/w67+D4353qlREET13YmYenZVCSqUyT55DCCY4HTpR
UmKwRSiVU4a28ZWq+bCZqDX+ipSRPeR1kD5xpRY/CgySX1OQH24YbDwUVmhcF1mmcS8d7O6KJobx
1gHnt9XEyOd5i74ZPRIq2W0eWZ03qQkUIsZK7X4i7wbyWAsJBHUM7Den6kEB1WdVM10Dm9YH97ai
6nfxYEP/qLd1u4HQDc/3JuPja9FWfGNGnR06OWkwBNELY8sjfYrQrM4LEPe2IwCiE3Rz7hKwh72J
cgoe8qaOgBszWQmaIiX2zGLsq6uOgk8M5WieXWeFyK/wGfXQ120x/tFKLU+dqRfpc9RqBcpnTFU3
WV1HX3VTQjFIMasMRSDTbAXKbSAL0mjfvOdT2HGn41b8i4SV7mOonEI5MEv0A+U1quqNEayN+85F
BHn7wThB5RGDepggPT1VEXJVrpQ53vzp5FIopmhKs51iqNQ0hYsp1j+xslZn0JYCEoZr0KpDgo+A
Idns0rLkYYO4pzyhQJUd3nJITDjpDQXZ6W13DbmTJ3Yr/NJr79Nf3LeQhmmzIujlw774KzCEDnJa
EB1jgPbUcxaEJs1SHHZdbAywVrfDav6xcEFaYGL5rwnpytL7YMitBibsYMNaR7sZ3V+oI5uOdm9n
nv5Q7qND5dj7tYt5zTUpvSuyxMybHnZDHeCfBLN82f5/WzypNtWMpAXLyBwpcb7q6HbQHi4bWEql
kFIgrwAA+BuYfvp5Grw/8qwZkTvmmvJhdqb5nvEQRcTSytD1sac62aSBDT4Emhrd5DQ8iDQPsOv0
dxXqMfZvVF8XUd+tTb4tLe7xdSqlBkkYDH1IcZ327YuClNbgK835pV1zbGD+AUeJjlU1Itcg5+aW
vfYqtGxb2qBzH4urTPsXlo6vVOm1YacZIkoMGGY9fAhmeHFbeFXWA8SyRlW4dnlLi6bmbV70Ci7v
etyR6qrGU3uN+X4hP8TABEU+irEJdjZ2H3Wj1iGaIRsV2SZl+SbdGk9gF/dpQLaXN+eaKWndhlxN
xaig9h0U0Q6U/lkCWGLjNeoN/+u5I4rU6sgraeEGYoadCNCowIig1xgQ3KNekr9StfQyxXAv+7V0
GUBwD0LRkGU1oKJ6uvPKMO/a2sYS9oUb1ZFTcFenO7vSHTbs+3htUyxt9GNz0kaviaBjBilsd0zR
7e+8Uf0KOqdLXi97tdAkmOUm0NiCPAA1mDy2AFWZivdFh2eg3/rmzn76gx7yJ66cCr2myNG36q6/
tnfFW297a9jSpY2PJB9l21mZ9wzQY7RDyxIG21xpHGC7LeBEyJT7l11csSK/O0dQ6BjRiBs15plj
cYyoPhrt5rKNpa915IlcHEknTCCJEZ6wghnbHvxtaBCSG/CqErSVg/jpfzMnnbFopGVSJzCn65+J
+QmNRQyfDQ6Pf1y2812slTOgY7+kTR+XqUWU+RUW/bSfVdQanemAohkuz4Ppo6EF3pVbaxP9WjE7
I83PzCLtQBoEdBR4VU/PWoUQUgUtZmk63KApw9z7Y6s9kRFl3Mjj+aYZ15ENS+d7BkiyuVKASWrJ
VZsT3ofzZI2eZ4VbTPp13rZPbV+kED2/7dBkVuwV1NRSqIT2ggEXVdsEROvUTWTCvW7Oc6FKT1sQ
Y94z0YK7NcrUfWGVb1BAWOulL1qcsf1opUP4TRZ6MtqG1qXAVZOPiQk8AImmnegj8qGJQOFuScsg
2aYYSVnpCizkBZg/wYQk2H/xrJDRvfjEmTBAmuBmnO3z9sYMyu3lPbNwyqHcC/AwZA7Qp5NH5xQA
ri3aAj+sCpH6bFK5Z1T1ACSi+eeypbM1BHsSELSof8xUAvj39KthQG4kvd1mLm0aR4PKafu7og8s
+jTWyG3PospsaVbsxvsX00Py12rjtjFJ3mVuBwrVWG08PdoZqJgFK5fA2daX7EgexbXdoiIKj3QT
Yq2t+LQwWQsitI1I7HcW0KtCrAEG10zOn/MojzOzHhWrCSbxyAAhmsf5Yz1CgTgHZ8Inh6bt5W+2
vJLACYIISDsn8xgxuZloZp+hKYVuSXdb9LHTRQ9M/HWiNS8lw86YSz1o+UiFmAliWJqawlCd/GDp
jZJsKtQWMtsv+2jFp8UlPDIlXQJZMdjmoMPUqICoSXO0tPWT5CoE55AQB/bXGDbJMyk+6pHOVbua
lxC0dYIH12Hf7y5/pfNkRLIhbcQU2m4RbefVGz8y43EkIF8ZHGu8auKratqIHjROTlLs0A9X2Oga
0UtvPxrNPRpVQM8/r/yaeQFPbiHp10h7NNbaPFcpfk3VgaLxGuJ1DiqSTgeceGFc20HlaOoGY5E8
81fFes/xBrNx1CQx+4gpdzRTTw+IYpQitOoxA3pLexdII0A/eKuACMIiYjvaEH3OgAqqPjI7QS4a
pGufYv77Z86D0BH1XQ0qR/J1iNfC2EfKTE5JDIydAZoMusWsfVENdChSfacA59WlwU9qVG9UXbkY
z5to8B6q8qi84KrSMOp66n2ut52RWPC+63/0meEFGigyrdRlYfka2NrezE2/GCAqPA5+yMRb32d+
YDSHKoXO3eVtsBQ6jn+KdMxYwHSoh2MhwFdbhNxX7T86v1HL8N+s+LEh6YBBEVTFkxyGSrNwE/Gq
W1tNLaCe9WygtqngqdvVTlzc63xVl/os3/pe7vnqBF+3ipLC6XLboKrtShvLPddE9MJnxm9dfQBX
fDwwX8R3fLxNNf/frOs/NufwdnQDTBQnqy1hE1QVU+lrID1JPCNO+22VRMN7Zxf942WLSxc3HP2P
l2eUd91UtQlFEgm6c2iiByVubvMmi55SO3NR0vUuWzsnP/9eVAwgQoACWY+sIZWAcCVvVRV/m1sO
n1xVfWA0cQrz2TJ+xbMcG9Tb6Vse3LV/TXR0alqe+q0HhQlrhOmmHDagG0nb1kt11MDFWoxc3Dmz
vJwBvXskCdLOMatBmSoNltL8lQebanS18AaVZnARXwHXZk7utEawtxga0YD6r01p55jTlGQkh00D
SrvC3CQqdZXgYMUbhV0b5XYKfEPxIvJz5YPOB1AOicd2pY5p1FlKmxDYxYiIW9n7qrllBgKh2/SH
tAVyvPGCZIPnCYY5AmNtBmAxDuEthh4ViFtBgHJ6Xkgdj8JOaTbL+L20fQwSawjf8NdEWROKn//S
mZ9HluZfcnQym6FL1KGHpRwsZwXnnt5Fm0L5axprbNI5ZQdh8CwKcgZAI90AHhcChxSU2M04Dh0r
RMzJKP0QpF0ZaVhaPtQ4dChD4z8qb1SrrFKiqErmKlrmggvIsRsO9v3yIaBr0n1L63dsStqfOrow
oY72DMoaaeUJHVSrkLg0vMJYI/E8f5/Pa3jklbQlTRALdF0KU3l2XWsfmn1vgC6xPPDiE30tHaLe
5JUEO637kYtHMgCov718KJZi6tEPkIsr2QA4Eqa/kCbkv9P0SrUOhMaupd2n0Vo3f142eVsem5Jy
gq4MaG2HYe7Wk/kl+KvIMNxvdF6BJoxV8E1HkxXnlixigf97LUqry6eoSLv5wmD0d6xci8JRgtzh
g6urN3GydsCXts0/1hBPT49dQMox1grc/2aWX0V5vSvqAAnnn8sfbMkKdG1x4jCMyoA7ObWixIYi
6i7A5szY3q7bl7bgXtkF/mUzi8ftyIyUNekWTyJCYQZZ5HWT080EE9HAdlWqrUDVFr4Sxu8xVQnw
omFgLEXyKEr+swVNu6/9JKC216tphZEE8z5uFNVj1cAdAEWrlXxifo1IG5JBRAkc1xrsGzKpTFa0
Bk9TnqMLEymPepuaIEa1upVNOG8y2QpUnPGeRNi3MC546t5U6kGe6ngYp+UrNJPU6DBOTh18WPbo
YHLZIWvA4PMWJFjWUecGxB+8uTPJ1qnFMu9A8lequRtZhaNjiC5pO6edTHdsUYrr2c7WJj/SqCOY
stdb4phm6LMm2jYTyM3D/jbKgMM2en8yzGc1J45lJdvEFpvYFl6R2a4Akfbl7bawBwx8Ax27GkkI
coPTnzwJ1BMShUCXx0SanDil5RuBX7bvoV5CT2DF2vk4yAxLAbQVvQAUrsHjd2quslBQ0GZzZoq5
ml895rnRjjLYgzntSO/37VZh7mUPFwIt4pAJElA09zDnKL0OWG5ZNJlo7oKRwYtCNPlMPw9vK+tQ
0mjFv4XDiw1g45oEm9GMvjl1bxz6pBwKuIeuvFcEyFdjJ4l/p83DZZ8WvhrDMDy6Dhjbxszz7PNR
omF2mRKJDj4NzZZpqNXxfdg/awIvzGZnItL/b+bmn3NkLifVpJrzEg7hS25zh9i3cXfHg5es75z0
3zyq4B2G0ufWBtQBpVVMizIaatXIXZDOJBZEtBsnFsSrtdfIcmq2n/KbPHAuu7j05Ux8NpwBHAXQ
1p66GGotG3jS525XeQ3IDrPkTzY+92q1spQLuxFkBv/YkcJ7mNpQICEISszadWBqNRymUPRu3KRY
RQHNO1sOgLinwKulAQSEztupT2M4VBWNYMsk9wO9VwZXQzkC2n5t0znM3pjEy4tNBeBWrG+t7s/l
FV0669icMA02YPwrC+alhhkb6Th8b9JG/RTlh8k2WrcrbFdlALK022RYORdztDrz+MiktFF5EwxZ
beArGhCUmCb7KdXXBmgWP+CRCSmCcUMfe9bBhFLyQ8mqjRKWm66KbphIfnR8XEF3L73ZjldRxl5r
RlIXVoNVNMv+d8XvzESFTlt4h4riFYSun5TQ2tgo+zb0rbbWMqulp/iJdelY2LndjIUNb3m9F6Vf
xmB8Kh6V9ncQvlr8kBdP0AWs9OeCrrw6zpEauEuPdo8tHZRI0bRstGC5KmNPqdA/a/iBGfFdZeQv
dZFsxv5x1PlWCTsw4T+NOoDAyUo4X1186e4QujHmfYHFF+XvJHhoy95rbDeN77rSTbp9NuG1/qNe
Az4uxqK5q4xQBBCVnLiMY6gOGYVVTryseTLr+6DfxNlKErZ0h4CB6f+tUClrFnHQ5gqDFUaRIbXI
VTYT2WnsQ5vRb8+Xg8FCLoayEZRTZhIXjF9IpyYyx4wSMH65tvWiZGJrFK+jrTxVKng4c+MQM6Cn
2ZoAyYpRuZgDBhui9A2MdjkocV4gVhej5MCh36EezDByjDX9sTmgSuEHI65ohIItDzxk8hMBQ1Z2
qFXI/zDjXTSao1X7Edi7y0u5sDtOjEgHg6VGGjTgdXen4b5BHQdMl5A+wfKt3FRrzkh7P1IskpvF
bMf6BcwqOgvosK7xdi5EU6SfmFxBFQMDyvJWz0pMIgq06lx0Vmnyaue+NfkQNkW5du3jLK7bUaYr
+WNrGIDIVZgqgrup+1P2T2b4xJqVN9XSngORDj4+IDYzgv30zrVqnmuBhVQpT7mTi71NXnj+Zg2D
w5rPCehLxIy/3w9I3QHowRUPyKF0tMbSSKDcAotA3DpKE0BLIDwQsE1pyV9Da5C9H5mSaxboOQhW
itkUCO3BALRTtB/gSHSm3Lq/7NS5OOy3KTyhZsE59ASlDLcGFVgxhCx3x6ZKfmdBmP+yCqK89Vpd
PNWmFjB/zJMQtJM8OSTTZB6MEZTcW0JsvhetmeeONUS0uQe6mrR+NPGy81Q97VYyjoUoika2BrF6
4LvRbpJWv2DDULejmSOngqiWtjHqewYyogQzoXrOnb56v7wwSwcGqAdAATRkqWjYn+6v0GiLrqhh
jzelI3Igg98HJJCGem9FfOX6W/QNbV807VGJP2tuKLTKW332bSorAoJZPvqaWdxUYYE5y6m4FUke
7eD8CuRh6RkNVUW08Gapz/MXG0/0MkJRs8DIuRG8WpCNeDRDSp6maNCIq3dJ894buthpNGVfJWvt
n/bAO7/uQCzoDOj57AGiZm94sISjA/4Q69GKBRNbJad97xllx7lfdYb4wTjk1lJDr71YqchXOOmo
dxASktVUfKHaD4ZnzLRBbwvqUTIgOijAo9ILgJ+L/F2jN5oNFQzjodAeNG3w+HBVUx8tyctbZeHz
ndicA+LRq42aU9VRqy5cJUHTM5m8dPw511VZkjgN4LsN2vmXLS51H09MSqd2GPtwMOlssvJVsHLR
LXi85x4sMXcFAUlcsbfDG9SZmnKTFQ+F/Xr5Byy7DDIzqCQhZshpBi5bcDYlLVgW1Zsi9+rm0WrQ
lwNHMnoP2AyXrS3lqHD3v+bkBENgZKgICL5qrALTqO1y+3bs9m3pKphOmwUAAuO1APMfmjzG76Fa
03BbemGd2JcuG2iqgp0hhLvhtI8hHx39ACd1qLpj9ML13cDeijBe8XkhKzgxKcUfaHajKTGvsKY9
8O6PCt3C9uvysi5coScmpIu66LpkGlSsKofIcA58hko2DO1VO92lk1fNX9a/bHEhqIL9ClQhOhjS
QIcnraPSE7uf9AlkxvbVaEES1HLs6lcUbM3Vb7ZkCu9/CJxQUK2iB3F6KO0qxShOCCTsoHzkmccg
xmMJMNmlzjCtQWoWMh5M/mC2CXkVsc9qGrQBmw6IeqCDm6KLmR2Qm/px/NmVu8vLt7QPMVWCtwRi
24wslo496VQj6BJSuLRlwC9nJm0ThyaUe33d5JMz1qrGHcisZwdDsZreS2OMC3llOKQr2POl7UlA
XguBAkhdno2gdiEPrGyMsXdKDPmE4HfFAH1gmSu58cJXhCYGgW4Dxl0JtvzpV1SpajVkEgUaqU4C
RmVVe0Lj1Ba/9DUG0aXDAIIMXcXkGEr0Mn9Ol2HKiIL60LXAfJm9FmPsqPUViPVSZdimOd/j4lv5
mvNul14xM+UdWD1tCDeidHPqnKVUVVGSHNev+qWKLVJah7SRgxn9bhAbYb/n+Wuov8bZGi3r4qr+
Y9iUXqRD0Qq10WGYKp1btiA7ULzYvmfBTy3pnLLfRMGVXW7ZtItst6b3lfkWhe9TfluvMvksFJKO
10COCEMzpl1r4KcoSuUybN6eAEgEFVr1Z2zWrl7ttPQQTl42OqEC7LIbZMO/iLR4KVOMq+AyO5s8
MPVAD6le4k9bth+zO87Bl5K/r3zspcQEuL6ZxtVEDiKzB2hmo6WBASsduhH9JtF+BunWmjdytYnH
qyruXMNsV1w7r6vMghfkH7mG+RgfpSY5pJOVJAVLS6ikG5ptzek9DG7puG3q0G+rB019tvQvaIRf
9vbsq0pm54B5ZLauGt1KdYBpWZxvFNQ8jeFvU+bZAnBXkEoAqyrA0KcWqpCEel1jvmiGF+rEJ91L
rGypsmtF7CbR2rTZWYSHObQaML2Lwwr8kXRxsQm08xYH3JuQA+4wN26oW8cfuRKtBIWllTs2JF37
dcGysDYxi0uL7Kmdsmd99R17FrpnX0Bqb6IXCSa375HWo48T0SDRrQ6Ybt68WRBYLUGVsRK2z9JD
ycTs5ZEJpjZJmX7LCfUvUM0wI1AyUua2IeA+9+Ua7GXx4xw5JG1yW9hqGQX4OKO4IkBCKmbh9BZe
KGtQgjVD0rYeFAAuO4GVi4MrYr10yU1VP5p8f/nwLH0f6KZidm6OFFTG3A/xZE3GPDMUJhYYUZX3
oigxppQ9XDaztNNmqAk4ZDX8J9fQAq6yiZoIDZaI6bUakNYJGxK/XLZy/lLBVgAQ3Ubrm4LwXgYF
qU1sZsDLYj6jVT7aUt9qiu4oIN8dmXD6gR/6GjHQ8sqx2tht6Ic4UlYRuklr/ZtgiAFxHS0SJC1n
FHl6YfSYMsKLoZoa6mRRNzgCU6MVzSHBkLu9YoMECuR1ReTU8eTmk7HyC+agdHLhf6/FPz9AOhaG
XSapOY/CGJAPydqNMK8z8JRAfj1MVR9YXohRrZzEpS177LN0NljQ430fAr1kV8Mman7V0TbvdW9q
fq185zkwXfJNOhsss8fIJPBtZJC0yMBTWvQgsjCrqxAc8A6ekJ7Z/NInsZ2RsLGGPEdfA8IuXnfH
3kr5MRWdZvXzAtcYSUu0Le1Th1p/JvZZGr9GftMAVinotm5XmkdL8Q41IhSmwPILFIS0ypY+cgEl
dIRUEu9C03bsHMz98VNjeTGQlJ13ebHP8rfvffSPOWmtyxzqLArUj92QTz+ysfQ7alwVLdoJs8gh
sb8um1vcQwx5y0w3jXleKQnHKG5so7wBscjW8sYSvczbSd3G41oyuOgWxiVBSDKjuuVkn0dT3tII
dsr0aT4UXbkdSOhZ5Y21ptG2aMoGlRNQOSrgA9J9XlQpN6q4RChQiauGO13x0nwzBj8jfaXAurQ1
5vF0xjR02pGznF6F0WgNTQtJbpc0fsM8gzx04k41evSKD3WzctqXro5jY/OPObp3SSSA/zZhLOvq
bNvFRHUwc9TstVZvVvbgmikpARNiKmlKYErvb83xM1HuITu2YmNp44HABRke8DKYDJa+EqkBOM9j
bIiiRQ22RbcZLB6FpgAZuWJp0ZsjS3N0O1q4GNpDk53DUoiJKUUHZim47br3y+doKfwfuyOdo7js
qIrJPWTFNHJK0LCVkUMYKunP6Vg69XBXlv5li4sLaFMABEFBg8e6tPlw2YRtNmLOf+C3NN8U6j4C
6U68suvWrEi7Di84ux1KWAEliO2A9uMDRdCriGh3CV+Dj5w3yqEEihOLxxr8QUCav+TRl+LADZLY
wvx+imShykDJZBeOUSZOS7/MRNmDbF3D9cOuwraDCAgB/qNaucYXjvQ8dqLO8BI0W+UjPRRoAxbz
TzDpl2b6ALIUbN/llaOanyCyX9maC6FqHgcDuA6qhWjRSAcNdaUccFIVDrMOBUdlgwLUMzWGna3k
12mIabvLe4ZiAaWLfF5YivsMctZnY4oTqYZW1/E1J9Xwe8PyIct52cLCYbM0jULTZK4Dgjz09BMC
spWMFboLQB9/FOEtoCtOnKxw7q/ZkPYkTSLVTIGzg1JsBTbFD2EqB2INm8ueLOz8E0+kb9NHgulh
gZ1Qxah+124CShD9iTTmyopdtoNxjdMVA7EM6mOggHdV2jm5escjSCejGr1G+fZ9lcsfHzUBwAbx
P9uUSRU1SDiXeoVn9VSB9tVpq7EQDqfE9gIyoO9lWznP/bQtbT8A1dOe90O/j3vTPgzWPKKf9Fx4
k1X224nzeAMb7Z9MFWrkVCgU3luNHaS+qGLID0bDFJpOOoqg9xucNXPXQvxWhdparfsiKTQAtqbh
R9BP6nsc1uHBjorxYwgTM3gQraa/U3TEvJwrkNjsVTPcWgkxfgeRmO7NREs1T7G6bFsURdY7xhD2
Mfr4VRtsq6Axu4NdCQVE2bUgfEvCkP+ogDX6oVSlrrtZnvP3YrRI5ChhkGau1QBNBa3lbNPHVWyv
HPClcALs7EzcAOACBg6kj1vg8ksJxrqDDCQUbFshaS3obigPBfXRU7u8ZZcOxrE17dRaGLcRQNyw
BpiTA2Q1OtmY2ENJ47KZpR17bEa662oBbil7hBmi/ybpgwgeu/azXNVMntdG3q/oP4HnDZmpjSzr
1JsqYNzWuYGEv/wsdE9Ltzq9EzwGHde1Em/N/M4u7w3j4bJzS+8MEMf+Y3b2/ugS6hseJngFYPpf
/911zMnTx6QWjtH5DCOYKr2rFb+JXKXdrxhe+Hr2XA1H0AShMODPp4atcmoUmzZgeTejT5p/TB0o
udhD2L20kAkywtG38AwIBdsPze0kAPc1AOPk+dWom9vLv2XhXjr5KdIaNJWVQOoWP4X2xEAPnnkK
A2253oABH3gMUGitnJOF9AmO414iwH2rGDA69T0wgiyiaZ9ivMh4yhMgWKxCuCwNblsl/4K66K4e
66eCrhHwffOhSpvs2LCsOshSInpQBaEsn0/7QE2Q4lhA0jcKbW4wbDr0SHxEfB1PgAtcCa4E1yrY
7iIX+AH+FYy6qriNMAikNdPuXtXGeBeDtCJ3qCISzRnboHnngg2vXQgJbiemvLzifceuRlVN7tUY
13AWrkk4Lm1h5KLorYBIFNyFMmY1Dqe64d0ANTOl61D6bm9Uq2aICvQdCH/hV5V4Rh3mniVbEIfo
DnQ6vy5voPNZasxV4bEMrhoVnxPkC6cf1AyZWQ92m7rG+MIKdcNJ+mr3mdPFyZONZkhoqZi86lxS
Vw7hw30EoH/DoqdGe6JtfBOQ5wFzqIq+xuK6sDZQ6QLXoolzBq5CeW2gp6zTSi0h7ZGBaq7UG82N
zOkOFSUnyLlfTKoTj78GaCwk9WdQsqfLC7N0yMF3A31NkIKqeOafrgvlJpgyIxXSNkr6Qwf00q7N
V4Mkf59UgNpjroWh+IIXgnzv9PFgsBLbeuwnx4DU66z0wbcpJrgv+7Pwoec6I+glwUWB0QC5yVMT
9H2JNYK2R3sf8N6mbwAKVsRLp6tOfaHtJmgdUC/p5eAk0AAB/18S7Xm4U3UXTForv+Z8def6PYoZ
kHTFpWtImaGagIcUBwtFOAbSdw5cDeb71vSzFmIGvhyCK5pbFgq5xpxlH90QSmIjreVQtfU2N3fP
8z+PW8dxr9yn0dlxZ7dbyXfP71soqDFMXoALEOda5nRueWfqQ4kbKYQsLqS/B8BLtdehWYG6nD8O
Ts1IQR9Jo17Ws0ofGFicnt6O9hrj0vm1MlvAa2cmsFLR4z5dOJaMEUkZLGDC3h/Vl2zyRIbhnMkP
/poF7zv+4DGJvh9wV3IPyTCmAFsB8UfYcXPfZBFEt5v07yFJMHMcTaQ1A58H64ymgtxraW+6Eg3W
URlBbMNvp+CrqqPNCCChM+EVMaxV7pYWE10rXJe4NBHkpSszzwOig2QTERYP5ai7QWN1To6C4XoS
fw2PnN38x5aMWYx6YMw4VIddfWpAyWCB8uxaj66ttTfKok9MRz0NSDmqydVIwQ1UtAE2Ay9L4xA1
d8AI0463SfORKduVwHWeXsKnI1vSKR46WoMwFbbwZEVO/kclyMl3RpC71Pw1oawd0U2ub7rh+bLh
BR/xALPBrAHVCLgopXmabUW1SfPM7dOvEFyxWoabmTpqfGXasf8vbKG4MNNKATT3fRkeR6q+SjMw
B2auDTw6oVtN26oFwxxC6zR/30YlmOhARxo5BwDxcvpaNGOphWMJW/XWAPmYsFH2IphQWVm/ha7T
qSHpzBX6WBnJAENtei34zVRsB/23ZvmgZczQZe+ya3RaVO01z/dW7bdi5YFwnqrCPEUHD7cextPk
ClHG7CREMgpqFNZ7Slq7TWS4/dwFNZ8yoPY0/bdYm7ReuAFObEr3mo5opqUUNieabOx4Q9JgZ+pX
rFnro605JwWVomxYXAwV2u5AgYIPH06NDiiZCAPFIe3cSN1E1vvlTXr+Rj5ZUHmGAnc5JMU1OJeZ
qLRdNbU30Y+ppnjku0Nc7f/eGtJSFTRgeGKB1+r0DhoHtatQPMfDP498fSxdUR0U1PcEuCrKtncA
oFlJSpYO/LFF6eMx1mIi1QRxg0KKbT0APirc3jI2EU/BALuWnSxa0/CCRZOFgE5FyvwAT4m5qOAf
xp28MTMdBoWOaMw9LXzNlLVH+tm3AygOqpcYT5uTTCRdp6sZ9FrftS1R0GR1wXVNwHHIDQ1Qzhsr
fsCL7fK3O8tQZmsQdYEQBNK7s+uBRyyrkwDWFPtnnYZuT1dSoO+L7OQ5KFmQLoWA06bMY3QhjO30
Ge2S/Wba/dG3ylXxGrm/Oke4wA95WNzNX0uewLJhIqQAaYjk6FsA4yhUd3ltRmViKk6m4iWE6kNz
W+evMaBqAnMPKebx+79Wq5FMSh8vSUFY3mnYHuH4kaC3iTmiPHayZFOQn52FYetg5eydpeeSQWl1
tXZqugzVWmcYbi1to0P/nETby3vkLFRKNqTrNZjCKTU5bHCE5ABqlH3rAKBe0hVflvYiHleo1KDQ
id0oxRGA/WuuRbBTFc+JDuroNSmj5cX6x4AUNgzRjFOazwaGJ1QkCHngw0p6sOaDfXp6GzbqsWhg
wuJgyQX540TX9tiKCXnyMiegVErnZaqBvKPhq2qvfIflZQJPAFgQIPdGpWwgGDSjw+gsfIjrGXxX
VY+a8Xh5T32HMTksGBhpRnXEAnWlnNv0BjcUo4MXxou2fcOs5GsCMv8t2Yp9tq13q1jgxU18ZE9y
qsxYq2oF7HUb8kTeujfNfRRuAAWH+0N/0A6mp25Nb8VJDV/7kpPSjqbNJDhgZVjJUHhhydyq8ib7
umuhpW06hnnHZy0BgFhF7alrBJqL+wToakDwGOqAMhEwCYUhzAoem8FNmd5Z9d++oeewcPT3pdMU
dl0XgyIDV8douFTv/NFy1OkmWZPCWPNDOlKloYdsnENcXiVOSnaBuoYDOJ/qOnVFRvhWtFXiPoQJ
1DnM0PuIHqZDt/sELS7/yq4Tx9ikm+JlTepu1ayUWESBHU1DD7O25o6PD+mX6kZOiozwun//MXrp
/sX2UraSO32/Ys82JT4dgZYk0gz5BdOqraKil6Q4k+2UV+xT245b66b8arzn+zhxxjuOsxB6lRO/
qNdrWrnnmPx5qY+sz0fm6FIGuzuQEAGOxMicifv5KzSNK2cIfGWr/eArN9c3CdS5ryB1QakHuBUZ
aZSnEcmnOQWID+VX+aq5KIdfG3uyHR6h9XhVOUDPXAvVWduzi27OOGIoqOMfCB+fumnF0zD1A9wc
RO4YzCvQZohvK93Vx33BvDi4Lde6novOgl0WQQ7EIqjHSjZrEXRtocDZNAX1t+pnrVNus2v2iAnA
w7jBPP5Dvxu2sf/XiAZ802PDUmw16rIpOxWGhX3bqM5IninQiiXbXQ6nS4Hg2IwUTfEt0SfQYEbV
3jG1hv7Rn8sGFnPVYwtSSFPMINACoDwxluaWjnZVbOh94zjhoQ49w7Gcl3qXbR/0PbtfOxcL15OO
dqZKwQiDQoY8qqINBWdTNSpOWb8Q9GpKUN/vh7U5tIWbHVZwGcwACUyiSQFHj1ObJdWEOEf9DM0T
Xgk0rdekvhe+E4oWGAZXUZUE9kQK2GpQmXqbQcg4tl9s80HlK+N838PKJ6caFUgw/2JiHwpJs57Q
6eHqSMkwz5xy93rwLDfc2Xe6Y21jL9iUTrOJroXfXKcP1A39wW3c6fW+37JbAy+NzEnv6zvEmuvA
p7e30xY8a3vNCb2XxL28lc5WWvqJ8xodhTluRY0CGC/HzMit6K+F4ev/R9p1LccNK9kvYhUDmF4Z
J2qkUfYLy5Ys5pz59Xuo3b3mYFiDsq9eVTXNBhqNRodzvL89DhCBPcSDGwBCGFWnlrnzMVMM+N7A
LKIDn5yJxPj9+TjRq6ygpqOgHU9R0XxyqQLX8X6Y9nlgNtKXUD32za4PHABBBSFD0JXtz4osBFFr
5esezoUP+gURM1m9twvVHySxmRA34nx6aYW+YyFJQlR7dcaSCWlJKW+hkKW8DAYAZw8Ycbv7UVho
rDB9tzmEu85Mt4ER3ckPyVnfphYiAJd7ym1W0ezqjKBRnUcFDFl7zOSjCnG5uFKaAdEs6wNTEL+a
0Gox5nLbAFcW9ULAvBgLA0ybSFDGEAJk9TR5TpBuC/ShsvoWVmwEVTfYnoyyAIjcKRuMvVTw5GaW
Uh4TrzYycTMDW2gJKirWbYVWTtRSFE34LQx6LgkDRA3TPcndtt51GiOiXdMG2ZBvnkgMeNOXdpIH
pG8bCZtCPkgB9oq9V4NzDCXVmGHya9u/lETdmJmoTOgqgqQcTHhRhio2cwj36u0BC1uKoCxMzzSe
zwuC9XJU0QhrQ7Q9q7Br3x2BxwC/OX3e3qDrJx0lkTI5Xx9qIRkgseKcmVzBIGZpZnv/UCLUIh+y
ZrJaoK8T15RIyv4absIVQSCy3WXcsUDJ1Pytm4PJv4E4QB4NIbU4a3RvK7piichUw97Ry4jmErp4
2PR9F5NaBtooMnTxM1HsqGK0QX8X0yhfBRmYNwLaAJHhtS6Pr8QpU5cNSmB2VnnnG6qh7dRTegbL
nQnMnS/FAqeb2RjxIbv7kuzeuEOzG6g7UuNnb/i/but7/WLA3OjyYyhr1aq0lkHeGJijGYHdVA8s
gjF9azoQM/jV2J6TGUNp5pZnioaSGx7jvl9xZRfiKUvGVJanNR7WIpF+a8TwC9koo3MO1Pbbel5X
oSk9KQOOZiaqeoKg0ZaM1KjvKke0kyfg5pybjbCZ3OfOJA5oXG1iNXe6q+/aDYozjHnTVXUloDHg
lYRIXqXuXU3rdQDc6AFmPK1IAsGBpWiniYVws+KBUC1GlzPggICFRg/wtqEkhsrUhqbcoKflKUyf
by/m9WsEi7kUMH/A4gKqfOTzwgYCmo8aTk43km24921tG/ya7viT7PpmGti2vhW2DMlr53Mp+ers
hKVYdpBc23lidG/kq3WnE0g60d185H6UhzrEvc6K4FkLSh2STmyzAJAuoVnETp3eN8XXbbWuzWIe
6UZp+juZfRXuhQHoHevKR69pJDYb3WvuNDLV2yZH+2w5BKz2seu3EAoCc00ANWN4IPQbXe5fkkxF
3HZIiASS2dvo8cfsW2P1PydDs5rUrozRiYyX+AkpA9/85FHlYRzH2XdfukB8AEZ34L8xuUoItY1E
Gziwb+IDuhDOZvZ25OTf9wYzSXC9c5eCKE1LEiWJGEKQ/JgcVCywgf74Yh9uU/NV/BAdTTdYUGrf
PVG3lKN8Wpxmk1wrkInm1Sd+x5vkvcV6/tZOoYkGXSP9xaL7WFvOb0JZUDDh6NFQL50qghh3njiT
S9kgkZ0F1qDfowWSjyzwJxoeq1F31YJwTeqAHUPH2hWcLj92SsRNAeY/D5IVbVO7t3UbNweqI6Ah
i778J/XYaeZoqNbw0QKpiGFAK5fo3K735wOojQ11BVPVKj4gNSSH24D3VDhoX83h7VNzxt1g+fth
j5kEG53buZHt4yeCfkKT3901k1l6BvoyGF+0eoYXH0TtOt5Aw6RHIZILo63UwE6snBChMkb1b/uK
+Xdo60I7HmqVGqJYka6k1MnUem0LmuxwOAlBjXZfpy/uW7F2iv7nbVFrZgVkWcAx4SkKvGbqtopL
GR2YBKK0vNUf4owfHvqk3k9jXG3yrg5Ncex/SfU47ONw+Lgte/Xg8oquAvcajCb0cEvvSwNXaVhO
Gb7JUzO7Zs1Kzzc+vZAAAJwf8xhgQfvlpRP0I6CYZUqE9ioZZHocYh+1AWx4+Nqoo9mhc0cFZvk/
KLXwu5Tbi6Q2DIoGniEs7yPgNTd/3YmMDrslKgoV5dRJQ/hO4kF6GAwP9fSRh28NOB3GGKj2EytC
v7L4WZguYYAew5A8BtMuFxB1Wb+KWkCw4PWNyFDlCGb6srdcV9+4BO2ot9duRdrMsQusnDl+Qj/J
pTQ+VIFOlkelOWjpq1Y03UYMtcoOcJU9dN7Iany4CjQAnAgUsjnRhSbJq2MW+F2olXpcmjyG0I22
jMFZI4ixMTR4kfy9ZoAknyfC58YjGncuTPxOD/iqxIBA4QZVZmddtx1CddO0NSP+vDpV0GoeNsLF
C4uH5V8uYtv3gFavIUqLmk2qDm6g1tZtbdYWDpNMcBcozc81+ksRXsDxKOtkJYAhAAbY+fWnGnCt
JU7q79uCrvPwUAZRNNYMhxgX0ey+FlFoiei3KKq+BGsJ+N34dg8qDFvvvG3Bqy7fVHexWO6EuHAE
j9UIf+UZMReGGQtcPwS4BHjDUaJ1afSnHDBHfCvdcYlmC/m7PpxV8UWc2tSQWyA5lX8/0w2FMf1D
ECbysBf6mgeEcxuhI7o0RW+0G2+y8ybZCmnnKGV1RNUVQGe1kXKSlaaym41BxNjaq6tnlo/yA1qG
0XIo0VnJqs0aqZT40ix6Bf3Jw6hi5LW7A+ZzYJOISzH11wr27V1eM6eFTBrvrOU6nARkhYHMZYH5
7gcP+KMsAYv2bTFr3kWFRnOeC02GhHKcqdolqBCIpRmGusv3w0cpyBtk7TfIKDm3RV331GMZ0VGF
wjicJl6CVKQQVnpCJnQPmzmog+c5UdIRywdxlhA2Vgw2eq0trbR7iQGr1nW++1+Kp1TVBpAL+SXE
1+2g2mkKXHMS9ggiCKhIwHZv4gY5IW4Z8RL3f6lydPC06hfjI1YwgNANjq4ynB2UE+hCZYhKBRgg
ZOSQguhekUFV3wOVQffKn8Io7iJPclvw4rUBhg7gsxh9S2ubDY5GGR0KArjieer0Zlo1apWuliaQ
kI59PZwLfzpzPv9WTvr7bUXXzHch6tuHLXzUPB0L6hMNopqitfIxS09RhyyEUhEW0cGab0e9AJNf
yIHLeFxd+iRxbDQJ1Im4scA2IJXFe0/kj9vafGcOLmImmK6ORsB5Ah0VGtq5p5g5QfQnFsBU3pYE
fQ0IBj/beJMkkpHVb0Gj7BX/eSy23vBYCp+RXphlcuQKJ502auaSEdxdduG7cuH00vb2x13vKmZ1
0bCHQR7ExRjnuNS/HmSf5F1YmEJpicJktGh5G8WPSD//g5zv2gxgB4FxQV1wg95JHQDCCzNPPEMG
QnGEnqlE2pGMxWK9qhFUmoNgtNDSRd+AKyqvD5PCHDHJ0ExnlbyN3mlIGWH+teGAIBWpVGC7At8V
veSXC6cPMuk1D8hyTZ8oZsk1iul5iPr/ftlwElDCxoQLEKsp86xbTq6rABCLXTEke+Dycce8EhVL
BC0Wpr1qBijy9cGbAXIxlT5XtwBcS+2SgE6SYfIAMlapHoK21pVb1VRyVsC9tnZoBEA4iqLrdRs3
onkpTuY+5kHdpN6nmLzdXrXZGV8eOKgBeCrogsl3hNSXe6PGQTcqaVdg5N2SCsPDTAYJ9oIoo6yw
Je3v29LWtfkjbf7/wlsJghdKSQxpYS/bE+8flITVNzWfwiuF/hM5XREnSYlWKqgqFcAY2tStE8ju
yJvckLqhApIItEuh/f62UiuWIErIuM5TbAKyI5Rf0IYg0rtBAg4uCj765HATbwH55raQ66QPDo4O
6KgZF2YGxabszRv6fATCBDD65dRS8sFUNQ4TSBHeyNHrGClPXf6Cp6wVew8AVPgY+WIPSsxKl6xS
ZI2zXSNDUB8jXu5j3QOS0ptjcF1/4CZ43Mb2QcYd4zYyGu01a/N9B2oFfeLspD8Ow8jwKCtLjgch
mtNwD4EPmS4viwPyBlGOukHqa094t/km0MJqM64TVjA1ew3KnAg4fUAkNLdWIKS41DQvhDDEzFAF
jmyCMVOugQFN/H2p+h+y0p7iEsBSt3f6u7WYFokYXAaWF4YFkbG9FInCfKb1alOZ2UH8MWdMQ/vj
PbKANGzHZuBUNkA37Hbz3Buy8fD3A4QaJjEFTIygXR3hCx08Eo0LZLFvK7Mejboy/LvsfoJYS7b9
Y2dKL1Ji4FV3lz5tYoNjRa6z3VCqAyMIw3xzhR35IGq1fYT9nJSD50Q8Fgf0Zey0bWy+5m/5NnZY
pGRrRgxQIkAw4DzgiUdXMQbJAwRSg3XmHmtz2oADwwUE6Xay0dixiRjXBVMa5fqCRPUnRYdqpa3s
/B0aok+JFYKw4fRO9hnrJbXydsXBWChHGZGqJ6UgdFBufABmCgbhDDQtJJbqRux89HxHXO3aQtYc
Ziy8uiJEOKotZPW71v6FZJ3bvoGw3gAikjOcWGHYmie8UI266AXSYhZ0Vq15w9jiT3XfGd0OA1zE
KAz/sXGr54eUdSavnxOXy0m9aTKQjfVCDpnaQ7oJLMB/WaMZHHTDQXGjtBqbOIP7Dj5gJ3NfbvuD
69I4RiuQgJgTYHjLoOn5cnn7ROfqsYJs4UP/jH863lFEPaN1kB2YdvmWWV5YcXkX8ihLlcOWj4t5
O8kRT+4TuGlRuW3eSnS5TL4hnsAXYyZHzcwYV9zKzX0hlzLZph91UHBCbmsWDjAlf51ll+fZ5rqu
H4gN0N48t7BS9pMIYhEIegcPtxPd9nd6lKzAQuOjqZuV3f0Mtz+DXbsfmcOpK8EP9Psjl7IhPcMQ
F4l6cBG+xT+RZfAN71D9qmzBHOwsMZ4fWNSjqwKRVwc9nY4y2LdhLc6l3EhyJs6G03PTAePi+yZj
oV5Jqx57IYMylm7CQHYW4roYTYJqdm2fhO1ons5vHjrqUCUx1DtxewyffyvG+I7+L8N33GAfWuRO
f3rW/j4SkzHKSTQAgiBpRifs+lAOtUgUcVLyp2I8J5k7sk7HypMJaT9Eezr6c2duksvDOMlaXHqx
XJkJGSwgLwoiUDm8o9+xrsJVQd8DqXgF45lBnQYuj4Q8zkiFQrc57sLNZIjvxJAfFFCw9EZtlQce
ta/pvuUZi7h6dSDExEtX0tA7QddOA1K2ZT2ihW5wOm1T3PsIO2zlxLmYNrzt2lZ1XEia/78wUOAu
YAB9gKQZVtFE65cBPsh/EAE6HuQUNXSt0mcgbJPO7xPsV9k9B8AT8aRNGW41VuSyqsmMq4HyKIIJ
OpaoMiSsuxGW53MHJTuLJQqG5shi8r6uiuIqQEYJp1kAwCuO1uWCxRqmTj1VwdX3MVjANTRiV7V9
Q9lqhyAxJrvZBcZdb+Qb76huWdSqs8XR1zzeHSKqWcjOAM/iUrg+BsVQqrBIVWvvR0XbtI3uhD1h
7Ni6kn/kSBQCVzoJoO4aIGfcYYi+k0zgU3Gm4MJHnntXtyfZCDi0LeV2MJdcdTC4WB2LE+K7uHSt
LWCokUsQEZNKl9q2WRgIcQ7DUY71T+3s49F1AFyuNX6oTrUJfkqTIf2obP+J3wCN7yMEYR1jIVZt
Ci+OmWsQHct0L0/skxT0NPiCdNr2w4PqlRgGsDXQKvzDEVnIoVz4mJbamAeQ46WSEwDTCBb23EYp
xg9HRnlo7YqfUTr+XyXKqc0YbpHWQtTIVUdF8Jxe1q28zE1R6F4q5SOpCkw7MoK31QBqKZU6NVyT
SVNXQeo0Y6HEmJj5PQpGiVljlBVVsgXODMoKDaBnNHEr1vbt5V25hTEGpwNpY25Bxdj/pSFViPmz
KPNgSGpkguYMdL1/v4EqKszoBEZqACUrylTRRgvQ9xnUPxMCYwSroPoOWJ9wsm4rsraOyEQBd2S+
GGY410tNCtFHy0Qb1mYKXCanOJGt58hH/rOxOxvsFGAAYklcCbsvJFI7p4pjq9cAC0E3VoIuHvG+
v9drA80e9aZiASas7dNSOyos7MS4LfJZVliiN1I1e+T1bi/gigO90IYKAMWunprUh4RC38pAueBq
UCGylmw2J8pvXQihvHRaDEpb6ejb4F3lIbBaG0yTid1bj6Orft7WZy1SwCwIACbAajXbBWV4U1on
fJVHGDT/wK5g8iU1cBENRuUqx+mdIWwl0kRUp6GPAlPZIqGLk0MIRgdfTmpTdPUTb097z9HNApNm
P8Gs5zI7/lfNYSGOMr1SKqReTjMATXaSVYMyQtBYW7WSe73QiLK42CPZBJacGkhgVv9A3CA3IqdS
DcHVrFY3Glt6mJ8khZEfwi/5ibGeLAUpawRMY6lMGaS3Zj6nlu5+dQ5vevfgCnrMPysz+H1b4Mqz
60JbyjC5oeWHssCC9vp9mNhcZogSOJA9I5MYPb9rkoAEgvYKdB+Cl3PWfBFWSsMAb8/ntTmm+wpQ
0B5SoJ95aDWsKZrr5mZMWy0lUR5R5MRy4kRIUo4RZ/Q7xZXt0/2JL4xiMxi+mxg7UD21hme3rILy
SpX3UjZloFNVqWKjQ3b+0BmCoZveKXY7+6tFS+fm9tatGepSTcpQy9gXgTZa1Cb5kR2CU7PhjtxD
zRDC2jXKHps2DcIqhz46brFemAcRpRJ0Z6DlY+GSrQV32Ld5zgxI8mhjphRqwBATCnE5KzQ5gIzx
kasCg709bKvNe+Dkb/pRfArO4z5CkiD+FY+M0G4th3XxAZSyAGitK73HB2geeu6rtzK/m8da8w95
tDLAV/UfhHxM9R2KuJJcGaAJZ3I0XI80fRvvn0WgDmSVTi3oq+ZFOEbb8UFxhb3mDphw5T/TbWeg
9cnpjAEd+gJmXUNHxcBb4A4n3XhRt3/dAH35LfSATplWLT+O+JYJxOid8kByBonWd1aHvheVmXJK
QSoEACnUlsdVWE4hX9Vmh7QEQhg3Ndq7ADGMHyArSjaYo9pM97zLOjtriV/g7P8RTG11xmG0uB4g
GHOh05bHW5dHlzAIbmcfHxbMluT53N9SlNpWDrjncZVCXiOIRo/KReUZogBkZt2+7RXmH7ohiB58
17gRiF0a9owfTVUwa29Pwt1cq0adWiaOFHzclnc9sDMbyZ+VpEuuaPWKImB/1+YPf1eXxm/cIDi1
k4mg1+KNFuSojICNpeEckiwukjwHFKmvQMM22mSFVRHUfZxUxsyDUaRfKkvcWny41I8KpzQZVLRy
M1sK8MB4a6h++c09Yw3XIuqlDOpulIcybWUBMjD3aba/vadkz/2IDOVO+oey6MVuUXdj3Ug1aQQs
XtOaQFxNhbukY1jgNQgCZRHUHZgopPH/d8UcsMaZ4i6zUhctPQ0sIt7WDrrhN+IrOd9exO9szrXl
A14NkwWAQqBbReUyiRtFhWr6o7JT99Krjuxxbdx3yMUAOs4pzFd4TjNBapff8Jbw/g/pJqztnw+g
drEvozjMQuyiAAa38gB4/kByBxZc3VqEiGozWpgltFtK36u/MH/QHKrchFwgYL94UNWnhs4cNJxN
+moliYpUKuZFALVAmXygDwnfalBEcVEXM6PPAMR8d+E9ZyV24vZb37q9detR00IgtXJtpEVeoEOg
jADDGHvj9V006sdxk296hvdYN5OFLPoElEjlVR5k5Tbv2QpwFWKDNweDbBtU7A3FAJ32vXf/UZx9
u0HxKj5IIEhhfMXKJoLnBegAqAOAcvE727bYxDiuvKQUAaymoHhtoOxqdfLAoj6a7zBqGzGvpaGL
CL0quOqobSRqPDWRTlAiKiuLU9wqfkNL7tRhQKU9BSzW8zWVtJnLETL5uVJ86ZbLhChTFaARTUn4
6VFpyucRW8oq2K48pNE9iFICipdAxaCRCAA8Xk540OD+9C1vsJI6tXzFqPkXsXlrElsbDmD7nVgw
oit3wFIqfammE3iV6lZCoTH/LBL5VaxEW6uzt9vHYEUKWqX+rCAVk7TA/crzBA2KfQi8ZyLuGoXg
LaZsbotZMQug5CJjPaNOo4RJhSJl5AlR1gVYQmQynbJTQYEZg0Mky/JTWena2SNl+RQmTLSPlYsb
jXMI8tC1gdYNGqu+6QKv1cALDTicra/ZrX5fIbyNjmX8A0RAcfxwW8+Vp8uFOOoaIj7UVwnEVSNO
OW/HXGFHZYX8oiXATG8LW7F+DHcC9ECBZaLjiPIqPtGLNp3Ll1O57YBdmID6+raElQjyQgKljpok
chE0A9QpwHKdxaBfPJP0mNeDdVvQ2rotVaEOctDjTogjCFL4h7rHGJVf2FO5F/IUkHv/kOa+0Iqy
+UKpxiHnUX5tJ648pUE82C1X+g/FpD/wWSMydFs5Yjhgc6c3oHzmG/TSSY1pS4pRhrhOf8jSbRV+
MgsEa8uHzDJcIIHXRdftpYiujId0FCcUsvP7UDb6dtPHIER/7DJGwLMWZwG2/I8kau0GD3ycUwFJ
o+u56dfkNPtfE4oyqi2fyaN/X7jER9bvtnWseY+lUGoFgaYDbs0YQrVok8I98fdqZ5HWGoNz0DGe
h2uH6o8sJBgvl1JrAaQQ5JDVDI9hv9NYdfK1Bz/8+hzioAmWB8fypQA/UydPiOHXp1OumbydHnt3
mDH28VrCxd/jAaNbeMCwcMLWzHApV7yUO/rBgIQw5Ib+TJr0GnmJxXOMCsu6kP9clfTDrM8TvUh7
XJV4brpxgSA8yXeSxqJnWjMIoMTO7eFoDr/io/J0UK35BLqo/FeebPr0POWx0VUA9Ma9/Ou29a3a
/FIa5QVFUPE0cQhpGOpQfoxtLO9jsF416JT1JiCjSJI9wDrvG8GXTSCh5gcVFMtbzArVNpiAQ3NI
unobRKli9VWj2U1cfN7+xLVKKZrlwU+OSQ9AftC0AmEuZWOqjDCqWLS75rXF47sNRCuKdKcvP0QV
IG3ACwSLlinw3bGRRmL0JTJe7fuk3SdBteUEskPV6CTzwPfQWexdq2u4/EDK+oYqB2i/jg9UjoMT
AUrJ3yR4oZHG9DbkMd1muwAH28VE0+2VWTvOS7lUPNoHqlh6EWoCefzakGPKSuqsWeLy92f5i6A6
JxGJCYG7EHGqJPQMNp2lBrsouvc6Q08ZVdO147WUNv9/IS0rOrDhYlYIk78/xmrOm7/ILHSvtTt/
KYOydqXVpr4ssGJc4kTxk4T8TWyJ4/n2vqxVjDBsAGQvjJcBR4l+OYPAKx3SBKpM4gtAE82q3FZC
Y+TIKMquUu8I2glKVtJjTbelUGq3al0qNU+GFfbdcxI/yQley0eF9SpZdfFw7eCpA/P4PLV3uU0E
vSzhCE43s7Jw8CbrVLuhamO37OLo2Rpyfr1Bzqyy5ZpxYFpbRUEMY3NXQ7Kh2napqGFF+yK2wxIV
uLp7mTKFUVNZs/ilGOoka6nm8XEJ+wgad8otnGmjmzDpDjxyno8NIjEu5HVLWehFHWGuUuqe/zbI
sTEHoNcTDIrhMXFIpcjqc14FoktwAjeRoZcdI/JgrSllMGIAmnqJx5p6/EPYvsetWw0MGtu12G25
npSxcKKaT3wMYwmH5Nxp4CbSAF2rVk9V0NnoJGJs31ruVF/Ko843GgQazUsgT3q0yC5x1DcJRHOP
tTOZ4xb1RacerdtnfV4kKiegqxLQyTCHiFlSuoENhTE5rD1IVBLu9xj1v7KEMESs7RPa5OcJPzzT
r1BqpTAhTa+jHYqk9318l6hPPM/yWGsbtZQxH4yF85UQZNddBhmqaA57zPueOTO0lW0fGdNDu+12
YCZyh3fhk4VctKqchr4RIO6j2YouWHRa4mtxivhDnmrH6+LQyOvCSD2Pkei4Ri5CYhkjOXhryZhw
wIDqpYajrDajMvTAI3hU3NwWPriThxNt+ndBiAyZJVhoVHf5rdYa02iQN7QB77QP/iN40ZyQsaMr
ww/zx4B+E40FQPKmM0lNqPoKSNQatC/ITo7XBoBUwLupOsIdBkojwwd8Un2QfgtbPzEyN3KVZ5ar
u174y0+YDXux45jqGitA2wPBI9rpoi2iu471tLm+kSACg4SYhQNqJ0AHLkWkNRFKPp+1LD7b6ksn
nREik9V93T6C17Z7KYay3Rj19oAvISYB+Uf3i++3Xn7MxcEYeRZeykp9bZaFFw6SZcjK00N+8RQP
U+BBlj9EbtJ+TkTZN+JP5OdNpS8MATTMaG4Hwnz8u1FCSx27oy6DW6JCl3mkOVxyP/jx0239Vy6R
y4+ivB4BN7nX8WVj4u0C6pHa5tDlPW7H0JKUt6ncaPydxCJEmc3j0u9BpjbDOgD96Hpij6/0MZdE
pJlSjX+IU+UxiVRGeHt9GV+KoNSSgpgbxrJqTDGT7Coye8HlY4sr/O3I7QJA995extUDsdCIsta6
1RsuqCEOTGlGj+m9IKmBTV8yxKxa60IMZa29UoD4zsPCKbGw8Wsnj1A6kebhPQywbP9BJSBhwMuI
GHaiO5f8vguiDvQqpoBColwCC7+xMax+W8iq+ekgvAJSNgAueZqbRsmqpBlSaFQJXwG6iJCpQ2Ad
eiZoqow0MgPFEMXNbaFr5qej2xETqcj4g3Xk0rWo06CUmozNKlIM3FbSXdJXjGBizXstRYiXIrgS
QCllCLW4MDI5zDGBpQKpcal4vq3KmkEs5VAhYFjGWNUCcjI1Rlh7wsN6Qss9WHEbjmEPLFGUzy/F
XIhrAlGxmFmBZhSViFZus2oOSfhxWyuRtUPzcVvcL1UWK2PKN1i+TQsoRNHQjs2W2LopnjCzaQI3
FmjDgj25O+0UnJ8j89m3ZOv2R6x5kOXSUh4E7RZ9yzezZbaZnWZ2P+VOj34EWdhzvsVxn7fFrXmQ
pTjKg5TA2BhzDeIw5PTEiRNSepimLAvkK24LWjXNub0DXYk4BDR4lYDshsS1bWOS0pkkMIgdNf/n
xLKW1dVbSKE8la6HSYqB08YMU7fXug0HcKfQ2w91ahfavd86t5VaaTPDWMtCHpUJzcqyUIHP3mAI
1dC+VN9I3ySLf5Be5dTwO6PwTe4FLRAb8a50GsyH+Y+3P2B1+yQJaTcMUqBjirLYTpK5IRihLxeB
c8cPzZCYCosSYvVYLIRQJumPSsB9L6qHVj1efA1b1gWz0oozjwfNc60zZrRAN0pPMVBBBg/rmHGn
Mr/P/PfKd9XhIySfVXdSop1SHH3Ojfmnf1i/hdxZ9cWJ94AWEQfzia8n3xJAtyqriIjS820psxXQ
gcdSO2qXuKpLu8mDlDK7I/lvMh5EJNZQ2POLDCQhiZ0rf41zcrme1JYNeVHqyE7BLuqdHr2D9dCv
32XWXb1ypueOX0BhoD0bETN1DXTIAkyNCCmFx5mRKjkJSkWxduqEkHELrKRwIGIhitooHyTBvZrh
KQSmPP1R6IxpEx4nlzuS+6oy0i0AP/b6u8BoyllxJ6iCIRGKhBiKLPSMUlFzrQTS9MZsiqPmDYYC
ohcwwxIhR0LdbnNG6mHlNF+Io5RspD4BAwLEFeIh5c5CtBE4hile09AC72OpEmWLg1L0WslDRiWf
Qf/HVcAbOraJ1WUg6gttoftqiFNpe157qLq9nN3X4Qk8CS0cW8BY3bUnJb5Fw9ISzCyodDFYqHmw
2/cx9LX8O+nUYmfzn8Q8h4fu0GyCc+uknOFtZjhkxdgFzzWL4mIluLj4AOqYZB6HSn6MDxg8xxuc
IrAC/b3T74pANW+7AKau1EVblXyYhDJESb5VRhtexpQp+Qyc3/HhI3Ki11ywwq0PINTs0BrhU+EC
8vn2J7CUpe5GTcsHtQTJK+ggrZ5YBIhhVWqH/g8pevnvJFG3YqLmY5OBl8sE6k/n7ctkNybnenz0
QtbFMZ8IyrMuN5DuTiVARCJRBUmVeKjIjyZmBNQrXUkYGiRoJgPagzbjTFxeEDUpQB1CksYch5Ps
nTDjMiROKTlTth8HC8pJfgCySRadzzfqGKUYhspxKCSArqEZmnosBH5dF0Bdb0y9kawK/m0A/Hnk
Ro1uiL2daMAeik1fVzZpsfe7IxfswRE9yntFuuvlN6V/QBeaIY6g/vPd2LOivLMBNt3z+3hy+txS
J7x8JANsJJHm7VtvNEJtsDtwnzcZZ9agYQ8KzF39FFs3SRVTTUejiPdjdVIb3hkCU8eDyQf+PMsD
rtioCEYfAWhBCAWuiAuRkEFr5yQjDoAHRIdsrh/j2NR5u5Qr67aRrvj2C1GUs817MjWJOIsKD6Fi
1QEQ7cBlCwx9QHMXDM++KgzTiqiv4O8K+N2f+jZJJQhLAJk9pJPDc4rRCG9cf8jbu6honNvKrdzM
s6D/yKMcW1uPgB4TIC/mXngMsUjik18rztTat+Ww9KK8mgCsmaJWZr1kD9yLqaOJH7nsSlPgFqq2
1SZWB8yKQGmGRZp7v2aGCirk4MRA80RFa02hsnm/2IbTj7E5cll5CgX770fKkYQQMVGHBCxy5fT1
n2YqYOF8vTVF2TPH4nlEeTlQnD5jWMfKvX8hhzLFQpACUgNB0cz00xAfE+Ep7BguecVRXoigrn1p
kvQQxbbWbDwC5t3eVFg8j6tKAGEUCUa4K3QBXHpKcZIUPwuwWCRoXxswlndFcM4iRsywqsdCymwf
i4C9EzROCXlIAbaeIaHzNc83t02apQfl8SMu0EV0HrVmmf4uSjDfIteFNOl/JYSepCZyLvk4IOgA
AKVWI297jcDzMqrTjLWiMXu0FH19JIcmfCufgk60ML9n3dZjLbmMEcP/7Po3CsViP6oqLhsZGDMY
qZ+OoXIAp5/Z58CsGyWrCLND2qAYEPR4jPPAsVPtEoS7QyBYQZcZcs+7Xv/YxKw6wbxF1OV58VGU
k8jQMtToHFY3bZ+1/LEc73x/D/jqzj8Ksd21jCbDFWd7IW7eh8UaRB7fZZE422TYu12oG1z4moiu
FzMqr6z9pM5w2+laXejzGY6j+7Yq92n2dHs7WRKoayMvfV0beEjoyZuXuWIjMOx+LfF6sVaUl1DC
ZMIQDNYqkfknLYpAnj31QFnWx/uh42w91pwhzI2mPut+/N8Kp5xH4E8YGeg9HAj+KfUqI8Ahb0/p
dF8ruyHSgcayzziRIXXVGJH1wtWPmgNG2i6to640xSdcAAoqeCwvs0MSodXHVAdAR/5Uznzz+/Ye
rlnjN5M98szofyLUCmsDqYtBh7xW777SKn8akAtrhcziJeaCiisHbSmLWtC+AeZBGYcYwT2gCbvy
0S9X/FSP3uOzeK4+ckYz20rTEiaZwSAs/59qlGvWPJKAkBziug/+LnxRH+O78Xepg9UBuO2Sbcnb
F/mBOZgwdxjS3mQhlcYhLlQRPPYJpOJ1avdfaJ2Xj2QLVI/AKFjoYIzNo6n8NKHI+WyALBQ6rQyQ
51NmxtFZY4EWrl1yS53mjV24rECOMCgTQU4q6VslIfugBwXRyEoQscRQjrgVgkpKm1mMzJtav4uQ
XWNl7VfADy6sQqbc76iN6tjOQjgA32lu9RY9ZQfByvb5G3mMFCNkuOHVO2+5eNSJBpoN38XzJtXZ
i/8TjL8/GuCOcXb4P6RdWY+kPLL9RUiAweBXtlwql9qrq15QVy9g9n379ffQmrmd5eQm+r77MNJo
WlORNuFwOOLEOZvOBmxU+lXcqc8AP7KH5PX22V7bTyE+I24mFa9gmZAfvfmqktoq5ZfbNlaXJwSQ
bowVSZ59gx4J4IAfitXc8b2eOW2PJeXfpv1wHzt6Yakbc+25vRJQdCGg4Nam4VDCNvriQEwpZw2N
eIti0D5w32XACoyVHGkBfkPBqq7qMwXuH3KqryfBH1POikbBrG3B8bY/p8k+jtyEOBj/d3j0NJbH
zN+27aYcHak8RfFmZbvnl/zX8DL/AIC4gRZHY1p80UBRNmBJpmFkra+suAMKs9DtUbbwbcGRFWEA
OKTu5Ltp4a5YNubdvGVaODm5GZgcgAHQc9I7QP6aKgWD0Dbudzw+Suyc5oeq/JaTTWW8Mog9qdyS
cpfIvxTlO8UbRbfkIX5gM29LILukcXl/NEt/O3WxbRTPqJKo0rc0rxxWRFYNqsOm+hhC2W6acwBa
Y63YEjVEg3LXaRgIRPmiPtRTjEbNhwl6UqnR7GH0FHUbgcY03enlPpcyt+x3mbTxox3NJqsBwNPc
0HFTdU/xcPTJWQ8ySPIGTpr9DCBMlYLGEVlFClzcdJ9E50x1qOoBcFiABiA7R+kuGj25Qb6avaZA
f/vbyNia7DUvHkiDigBkoseHBFo2SuyY1dYon8zGS2NiFd1Bp/soeKD5QQKBlfHG0PCfDnF1lxMo
wcQ7I39M401Wf/f7Z/RNMvZkdNucWsa4ick5w/mROxBE8R819Naacz95EPNxOSjZ029y/Z4b3EZL
xEJSFNNjaNqa8pJFT1L+nYy1wzCcjoSloQG2CwRvpbavJYfxH2qu21rwLo+nNDpLBYh10UhRO+D0
TQ/uZ0f5i1+Cr9ibmt8NlBrYQfbPKGN19YsZf/YVhJjKQwcBgwYSwyDcZIMdd16gubVc76S2PDTB
uNHVc0J6S87NjRl/A1rIS7mbsrW+00J3DVxnQG1iek1GW0gkFkn1wK/0sJ3BOLayM3aV14A2hVvJ
ocYYriXfk6PxUrnwsCdM540riduSecyQQtiHKYBwA/D1NTSUiZ63lQrz0SFxVLu3ITV7rsB7aL09
0UPgZPsfaBy91e7aaMDCfCJK9BeWhYNJ85EaFS61P/Ag31X3pTW9BaWVInW1Hw3XOELy8TBuw53h
FE60kQZLdqB3uxIgFuLDl58xX0eXWUJX500A7UxbnalIYNp36AbBuAcPw0tm4YZzjENsfWM/bxu+
zoK+Ll+45roiNkfZQL9sCJww/ShUty4KqyVr65t/vxD/vqxPuOnkOO1LQ0f/KrXSk2aTu9CLsc7S
6TbQP7yrt629VlJaaGR9XZtww6UhmOUbE3uavpZWuMu8UgOhA+qPzvfmeEo2ut2vpM1rqxSy5oRU
oCmf3dhge6Jv/OFEpO3tD7Z0i17sJEYLBU8BvTSNK9iIaPAp69tJznZFVFt1/x0dJ4clw/emVy2Q
mscWNCXsUYHsA+8e4njthfmHae///qho2n39KYwlasHmljySwQcWQiMs20VOfPKdz3gzONMjbjVI
sWVW7ZlWB93Nxu6dvR5ZT7f35MqJoY8EoTtwJc9ExlQEnfdSOCay6iONGiE4iWHDEsG1No6r0P2r
7wtDf2h3AdxHCBdFRVkyJQWFjgcKb6Djo5lVSC5Rvduruf7CghXhTKodmZKhhpWKWyYGe5CfWXm0
ybb+U74jdjZYOZpXa/S+a2sTTmiGqQQjKKPelvKHJnoudK9X7Nsrm//EF38RFiYcSFQspVpusTAp
kuVdEpfpmyoRGrlDPuZHo42S31IbDSt1zCXvAD86qGYg9g3chuClcQSYTDclPdqBGxlkdzKmLqo7
lXy7vbjrJ/Of1f21Izz0Jk2FLgYw3jZDXucog0c3wV59l5gdHMyn7LG404/xTrfrNSTk9bNstgyu
J2AtycziLXy6wJhYz3gMkuIdTt3OkK03TCa4ZFPvIhdZ2hqn7qpB4UO2QdnyqoVBeoTmNyrDG2br
D8ZHDwLocG+eVssRV4UBYYVCYJX0MeuNEAZLHcw1ud2BzcWqkKl5mb0qY3vduP9q7U9l7eIybrMk
70YZ1gZHOZub7gdUUGswbNrz+2za0HONxAgq6N/hTeN27d5aPIh4C0CIArL0stiqH5U8z9Qp7QGs
AqS12/ZzFUunaynX4rEg4H/G4Bz0QsQmAm1Mo2DYViRbLfRdZei5SodyX3z694YL8bLplN4HXrMm
eL7sO6DtQOtiTvXESwMzVm1ATdhFY+mH9gBgvec7yaf6jHlCuzy3nyvHcj52V0Hnwp5wLHVJTZow
zEEUqwLJ0jQW8Kc239SO7PQgzMHrb2Vnr/EHs/tcWBSSWaP1E5pKWKH5EUDfCXVqL/OkDrx2UJ+C
oMB5BNmStItAs/QbEhYfxV46rFHtz2nr1aoxJgo+TIadFjGAVVLUZk7mYJQcNOW3uSZisrzICwNC
CACyrE+DBrG8GShQ3rkFFVg7ks3HrAU8tS0Y8C5o5VeJFY0aStCh5Q9ocvfhNigiiPDplkp9KIWU
577od7FJLKWvnky9Q6lP4msPjOs0f/4mFz9XCCBdDMpqWZ1vN7qjH7MIb0698KnYPhbg0TR/pN7U
O9Ge7Adboc5gj87TP0bAfP0JTEjciKQNVaJjx0BlW8ofUvtgckg8vUFobcUDFz/+zDM4VznwmBPu
g6jTSx7ViF8Tel3ZVJyGQd6sHKvF8IGxI8WERsZMEfI19xsyA8/TOSKDp0kHUd2pPXn6HQGdzHtj
Bc/6HhoEwEh6lXfb8Jpd4b0W+VVMeAO7jKs7rZgO6FLbQT664RrV1vIu/l3hHKcvboEuGvWpCWDJ
ZG+cv2rcvb2S+YSIRxQoF0BeAB5A0irkJUZdhEEflHDJQN/UKHr491A37LMNNIZP6RrcY2k1l9aE
MJjSYgrrBNZG9tYG3ixYfHs5awYEh6AG1wdlNkDNJ035CenQ239/KXn8w16O1w+AOoZwghV1JIR2
VW93xmetQ3F5U3MP0ywsWMlSF/PvC0umcFDzAdy/RgxLnMgdtPNCVJzj6JgGPwM/9gKVAFyaNE7W
sbeeZ6AryppXucM0g27mJz+pVzz+GrGLwAEGFyjSzFqfgHV/dcQx0ErSZfg98W9QkTCnAaioBh/q
CSAlFEQaeeUVu3TEwAiJeUJQfgNBI4QPjRPNDMu6twMfRBPGoSAppmvcvHZuf9GrRGdWW1Pml5QB
VSfo7HxdV5dGoL8pCygPQ15ncuLyAbfxbRPXhaXZBjRYqQ7hVxl4p682jKaUik6uoVb/MZwj3FKb
zvNKq9sC88xsjF65oAUewaCeOmsw/GXb1AQ7GuR7VdB9f7Vt0mpQuNkkdryNWmt4ysDVG0IKvkYR
0pZQ+2C/JmpPx8AbJqu+W83SF/f3r32RRgmNhYJoA+yjtvKA4fIK84ymM9n5pnd3k92HjmI/rez3
1Smd9/vCpvBN+dBFLRA2EL0Hj++OW/EeOsW59Rnb5Q+A2SB+4YJN8604rt2u16dkfv1A6NPEO8iA
nLXgtYWat6jPBqgq8TfDt2W+K7vtABVEM7By6b5rYwec1hmVAQPf3F711YERTAu5UNEMSsMJTKvG
sBsUt1eoO3SP0yqv9XzSv1wZgiHBoxquKn42wRCEoX5W3vQt3Ws7csT0mw7xHY68ayXoXrNrfLUo
+lDU1FqUyLAIfkvtI98OTnQej8Fjt02s9IhkCUl79iB7/AWZrbEvVnb2ukMm2Bf8KYugMcgp7Ic7
6cyegtdkV76ixnQwn8fAhd4lhGrt8lk9TdJK6Lg+PV/8yRAuTCVp+qFRwhhJVGLR+C3MCq+RVtY3
f7AbH9QQQnvl8z6qeyxvAk9p1qKKpxaPNUOFp5FfA5BCpHMlq18TBLmuVQjbOl/mF7nNgHXFmO/H
Z910BznaosRk818js9B4nMWNhr16Z3rMIc+3T8rips5gQtChMRkCel/tFn0dy5OGTfUTqChFmyp/
9fWVPV08jcircHFhWoKJYVctg07qZhslo3g96+xXPCnnRhqLLfQDVi7nxQX9NSaej46RGKQ0MBaS
XzoI2QE8CdYQBNdInvlrXRgRDoERAjNJMfBqa9LB15yOHiKjczMoVVTqvsaUXPED7b/bX2plF0X3
D6OJjYoPm8izM6dKoqPegTknZrnkYrS3+8e5wNclCo6Ryn42GDmA1jJ5CP37EpiatQx47VMJPh+y
KJyMgONTmZ+mZhH0RY1gJV4uHywIpYPrTlFBGjr/iIuDpQOfrvU61qGzo6SAnu6Ya1aD259s/WSn
82dDCuwARYfAK/WzljhATajNWm9/doirsHLxK+aPe/EroLJVjEaPXzFUO5lYKuQI1Mo14u/hcAb1
rdWjuxRCxX0t3Vp0mgu7xle7IQBYSlHD7hg9qdRW4+1UcIfylSiyeCBgBmRi6izRKJbI6qmN9MyH
HUmDmKmGdSi02vp+7kC0fbDCMbVLWXGkmuzDaqWcPLuJuLdgsgPZHDTMCeRMvq6xJBFH4pzDjYIR
7Z3SjZO1CuC8TVcm5vl5iCxDfUrU1yo5iHoUFcuLS3OvGeCBldE5GcgHpHV3wdodfz14gfACic3/
mIPI3tcVDRhkzkcV4P8EihnGr2JQnAC98fqxgABdlVVOmHtp1u+QMP7zGHNpWNhKoIvrUQ1gOIug
5UXoLuCVZ6j+YxesSnrO1/XVnmIkYIYHglFHTA+Tth4gZwRbZp0GFlosEICfrExPnJHi5VYM7vy/
VzU5xUqyhfM5k7lCMrK80Re/QcgTy7ZvsqTHb5CMyH+uDKm/S2kmOdGU450pF4rTS8G0CQZz3Bdc
rc7pUG0a0+zXkDjLm6FDU0khFJRJQpRSwiSFngl+iEwj22+crgUY44fUeLEOAAJKYxDWwiYBbjKs
RcilEIEeGigATUz6gS33q7OpI2NpT0vsAf8wY+AzfjLo4+r2bc9aivWo94E4xoR8HOoFX61E0kCk
vKjmPEPftzTfhi2K6OPnbSvXlQKcHCqDyGtmMTFkMRYYScEVM0IapXYIsYNvvmYG5CL1pkADv03U
F58QL2pS3/bN/nMo8m91bTyUms9sJSUvfqORlei0GBox5IcBSrAOAeIkhOAukXAxVaBEjTGI7RP/
kRuoek+lLfUNdJH5g9amrj6kbrCmor2Yq8+EZhrIiBTYFz8tevwdkRKYLu4rOmx4pX0mY2ylzeOk
NI4ShL/MGM9C9tJh5r0r3psIt1Bfqbtaj5GoqRZl77e/0HyixFOP7wLEGSQPkAoKEWY06rJsRgRr
PkT7uHtIybhJdGL5aM3nWef58Roz7ZJ/X1oUng1Fx5JxBCWjXURTaRGka7WcvHO9sXUpX4mfS15+
aUvwckVqpkHtYStGNs16bhnFa9GvpDRLl9Glkfk+vMglKh20JwqDkRHxMYpKiwcbie19POTXqOyX
XkOXpgQHypOmDfOwANduowLx6bLEMviHHweOincelL/BpL0Sk5dNasANgN0d7CTzv1+sLuoLHncU
q5P9EpYiu4rV3cjQGKLs5NPa0tNzLE0ruNY/QydXfgkxRshyz7m7WJZK/JaiL4X4pG34m2aPFp6x
h/xIrMS+k9zR9nfsMDgYVHHSY+FMlv8M6VltN+z5s/+t/KmtfOOlnMbABKeuUhXAeV1wJJBE62Oo
ICijXgSCVPPEg9WcbdFZwXvIVJA4IH8SAlOepZMO5SqE5AftUfHyfeB2DJ0W1dM3gRc7RW9BZPf2
8V/y3fmjgsAf5KAgg/n6dfMCtYO8bpBgUGMs7tOx61MnRtTUHZ4UvR0Fjf5Y17mxRvq5tFhoiOuw
Cr55cCB/NVwVKe56QJftdDzHxGsyqPmsZYlLkcZEKdYENTsgreK8rNwMfcb1Prbb9rs0nYLwhbMX
anq3t3BxJRA+wCdTUBMWI+hkDGOC6xQHxORPbdu9RlVomf3k3jazWL4zcY/OirUqOByFSN0w3w/k
ASNNCTvqoUvjuz4DenRTtfey7uaKS/BQogele75teHF9F3aFeB0OShv24TTHUNRn42hHysc8XdOq
WLqHLlcnOGIU8ClIe+xiaGiFXRHj12x0y7iW2WqRGR4vWsUps2yFnGLZro6XEugHcScL4U3vs5LU
DVY38RR4AvOuM6gzTiC3g/RYpkgepb9v7+dSKEEE+a9FTXhM+E3KO5LJCCV5AIabE2vX+uuLKc6l
CcFV8MLTShrAhInWX9HiZLlhcB/0bwXFMPNWhbwaFCZvL2vpngAYQ4EM8cwzLm6krxd6PUU63KTL
XVN/77MchJy9Q7rmxEGM2WjpQe7H3f/LqriZGu73uOtg1RzOU3GO2ns1fK2k+1rbAqFRaivesnQW
LhYpNmQYYW0sEZjro6c8uQuJBibllXiy5JGXNoTzloMOmQYqbGgx2moQc9ZCS5USqAY4Y+NO/6Y+
d2lOOHhjasZjKcOcEX5PMnB0DW7Vrnyla0iLpoK5BPc43H6m1RGMkDhoyhqJhN2OScKBo++Cd8jp
0h98ipnHciV7GnIzPoEbuwLVaBVI5zSTKdohcdAfwjJJ7hpMy60JrC18Tlzn6P+DGVuX0Rj5egmZ
GeNFg/f1LJLgQy0KWk1mt6bnuXQawR6gyXhSI33ApPhXKxWIjHPSoVDY96V+kMxSvQ9S/S4ZQMWP
Bt9m7NTeQQ53RGtotMIon+zbh2RpmaACxJgQuqMU8DfhBxjopKcJHrO++WRq97m5VVZBSwteSy9t
CCGHdMWUMdTM7QZsb3E8uVqTW/0kO4ZfuQ2XDmpjWGGHCSgFirqE2XHaWXKmWFB22I5Z4gxEBY7+
w0BN8PbqF7KAL79MOE+mASn2ei6cVoHLyGvf4gztg7UO10JUh3ObVMPMOSR0xIIb7ZIaZQS8KtXq
d1w9h9XL7VUs/X0C2syZIhA5gBh5aI43PDXw96EFCrrVzMaFf9vCop+CzwATY/j5+lVKFkyl3+gB
Hhc5vWPNdqhdM7cT413DmAx4t4ceJZeVRvpSfQD1pr82Z7e6eF1UoU6VjkE8hDwxxcI0h6VY2jvQ
kieQyEav9YE52krtd+k0gH4AEn8gv8Buzv9+YTKhmALU8vm5Jh0SupHwaFvV1124DOmljdknL2xU
iuyDyGteVukoMmpEzpQeff4iQ4tdtdq1FPQaj4n4iv4H0IIKEsMrbiiIVRlKPeB50tqdI78M3Oos
tEFsEzJj/GCeZXTwpbsGHMRroJbF3ZzFdkEMPL8QhTy+rsdgFo5A/UDZa+G+GD7M1RnHOQwLb0EA
1//aEJwESoVamwV4GMkbw+LbwFXf/UPrsU1o0UdQpa1UiJaXRBGxUbeaUSVfP15aajwMJyzJVHAr
/OjT49ismAAaZ2lNeE9DeQgvB5zpr0Ya6NmMMZciO5F4+SLjfvqEsF/3qplpsW0LX/1I6oztfB5J
JyOLmn2UKqkbQUlm6+dyuAuiqnnXBl/+Xka5v5WVYPIiScdcDh50ZJN3ge8NgdruZTp1kD80suk9
HjHGRoMhgXsMmlxYUmmCcmuM2mPDE/hITQub1616rEdDOlclAImWbI7TplTK4LsaKcmRpm3x4Bf1
cNAi3twnUtWiKhUWDEiGlA0eb0HQFcjqpznFbeRiltBXLRXX7HPbco5boeMn3ajA6ct1Hk12QYAC
ASuDUZvWlI/1a0NjbYON6x9xpQQ7RS8VFxNm4WS1raltwwJ8cmhNldWBEzL/MozfdSbTHbVsswws
QmGE+ba890qqV56c9QwT54Bjb9Eq6HfUT3lgy1NIXoJkMvc9hegmRgczwl1MdI8FJt5k7aAWmL4L
ejZEVlHLNWSrsYlen2IUU68m6X1QgF/ddi30O1oM7TAvoh3fpBOj39ImBOZAlqXnCFfcx+Sb/rku
es2VlJC0kJrSSGLxxhg1hySB1rnAUStvZIIs+hAM9C5JW+U7RmvVX1rO5fveSCIMlSkcb0pfTRNH
yvLkLY0pxvYDlic/M18f9hGR0tdI6bpdnimgU+rH9Ij/e4tZPTOzm8QgR18aFTRgSbgzBzU6qlwv
nSqfIC1aoi30xkqVPvRZwCKLtRWBNLFmJr3np0GQbNoiVHc52IofMCtQepgzYZiuIWTcS33Wfxhd
KLuGVKGpZEp5sOkVTQaUhuvJPejJ61PilxGmZtmc5rAheAriNHvMs4nmTlSExa7Ny/I90GiIJrtS
9d+1LpIqK1HGSd+rYdJ8i2JD8iKMluz9VibPWVsQf6f1Md+2sTo9KD3JMAg56rbkS8aDbpT+DlO0
Olr3Gnr4btmWvmLRDM0TW4visdskdT08JEU3QoAxYf6h16V0S32p3fq8kEAkPpT5ZwagzjPBvoRW
GVbSU6DodeZkRpc855E2PKlBo3ywgkV2kDBQZUdFlD1npCu/6wkqj5aaAUJuhXFYvuV9wh58Btoj
KysI2bSSlt6Z/QCARtsNXpLX/bNajmplBVKV/x66fnAVIB6eVcqhvZ2YaCpbqZoPhYsR4fCJxH50
SLkeQhYY79dndVQlL/dbElpyLidgv/WH/pVUAbi8k7RiVtZTeteDP+wUkAYHOJf1AacInFthWnR3
fR/L7yCkhk5kXGr46brpp87Y5cYprVD4shR42a70uYTQQat43HDoPO21Sorvx2hqIa+gheWuxOCV
l+kN6ur6BEG3utGHg4Tc6ydwuP1LAW6WXWomDIA2NAswdxq6WTCWoVNUefU9MP3whGjYOlKVjp9G
qoKdVSMSnpDZEGJcqQA8bRrH4I53HK87NlJ/A1B1+jQgXHtyVKvz1IMW7HJWlJ5JzPioFXn0KPlj
uKUh0XEc4gIHiYaNG5BswEDt1Hn5RON3TIxKljaGrZuOsbHtZaMDxWKgd05VjZDAkxS1Lj0DFIye
NhqgldTK3uVRprl5F+v9pqC0YraZajoUPIhSM6vPedk4KjClIeoWFeAregFlDqvTSOa2Bm+IbQRG
7FIlTsA+QlBKzepBmhDC9Gq0p1qbCrCN1fHvkGZQKx3ysnktc+a7I6mKd0Pzm20XJrE3akn9TgKp
2ZagsrYrqW3cyqgKUOxg08NMmt40pZV/91psWoYR5w+AiRmHoMGQrGGa006BI760qQRE2u2UcjH1
ngtjMu5vvLPE5ECXa3+scZOmzC1LjFwn1lg6JljdbttZurF1KLnjmQWwNYLY18u0VyO8LWNkrsTf
q9IvKH2YyUoZfM3EnJ9fZHSyPmLya4CJ1nxiHbfaypHHla7jmo353y9s5HHVgbMFmamZ/y5jN87P
Q/F4e6eWv8jfnbpKTM0WlxGWUSBUlPqbmX/4wK5Wa+XdpefK5RcRvjxX1DCgOuxk7V4nL1H3zwsx
9PLvCykhFPl65mvYqjJ1yzCxa/1VMV9v79Xa5xDywChWSZcUWENT76P2rWJPsf9w28TKNv15kl18
ceZnBlUqmFC1b2FSwqv+KZsbHgaQW9UN1Dfw38Sewii38SiDFsdOlT0fIGzALdlfe8Qt5eeXRoSP
0ZGkN+QGRuhD+r08BadpK9nUab2+w2Rd8V3e3t61xVfjpUHhy8QJIKsz2Q8msxTcbffT9r67A/Tq
nmxemCMf1h45S8k62DvnyVno1IAg9uvBlE1JLVmDODamwHv096b00OrHwDwDnXx7adcTw/NL7uJd
IFQriJYMVR/jXaBbgLB61bdmd+7dwLTpJrqnjgFVBav/1uypxTbF78zGFfGiKda2R2HFvf1bltAY
X36LsOyQS2NMTD+yO/I4cU8GHEQx3lX2Ns/cYekSxIhHT+u823aXDgUgygzId3SHrh6z4JoPc2VG
DEr1phxSK6mqlV1efJ5fWBCCedAWasBmuCBrx49C+QkeMIvJvkUJOl78BwhF77VmTbd9sb4C/S3I
fQARoStiy6uOalIr0Z9Pq4J709JReNhCLgdiKGf+eXsPV40JZ7KsjagdJBiLTdTW+E7vvBaH39Q9
Hm4H/uZrP6Py94rR2TnFh/rlCoVzmVcRiv8pjEISiGyrn+keZWVb+yE7mGDeZC8r5uY1XJvDY0MH
XzP6fMIlo8llGfjSDC55qA7ESXaf3A6OjWWkFrfVe9+rd2hCmKfgvNatWnIg4LL+17Kwu6yawsCf
XbRKvGKX/A4O8o/qNVplBPoj+HlricKOZizmfhXCEFh9Qfn16k0bboHO39Is+jM96o/hJ557J4ww
01P1Yq6ck8UqBRA8YDkD7TDAfEKVosajTtUKfNBj/ticzXutAKlViTTLxsy2HX3k9+MdHtXMSd/+
zbe9sCzEQZ2FOQtnV2q+mbp1RlqsbKhDDCv/YYbW6FUWd+o7/hltugx8LCvWFx35wroQ+bhEpAyJ
c2SXmIS3gu1ZMazktXcwiLrh3tocytL1AoAFdGqRw844i6/XC6/DBKOe+Mi5f+Lc6qnXFJu+Pvpr
raWljObSkBD3urEaWTcDfKXqua2+kWDXyisusxS8L03MP+Eio4lKuCufQ+tk7IYUwAWF/IuUBm12
9JMIYZCTF45EzlC1U2ecIuvv+hFDSi7TV0rEcxYsnrqLZoYIkFfqtJaVDi0DaTIPvZnsGx47Ss5t
Eq0JQC99+8vUQvgkJZ6hYRbOqYW80TD6W5mWRh+meJMzZ8Wp5zbP1ap0EHwBdgGFDlFnPUpSnXYp
TPkP0dlQXNw/3R7qJKpLfvqPt40tedrMU/wfW2JiqyqFX2YgQ7c7xTG106R5Xf9vcmeDoIqPBsLM
T/TV06qBqoniA0wHPQSdgaZzTSlj0Qv+GhC5FpOsyakZzi2d7iXrPRre5f6GkpVkdnGnAGHGKKGm
4D/CgTFknpV1O7cKjE0feFIZWxjCvv01llYCQhZMtwLlACJ3IcDkxWRikhbQkTDMrBRYIjpaCTT8
Ive2nSWMCr00JHizLEWVljazobopDigIx/sMBUnXaOr63qgwdVZ1EGzpKIYNZaV26KR7CeXEbjW+
lm8tnSw04/DqAQIVYnPC3ZU0ZMonFY8EI/ZkFYNY4WMg3zWYvBuUFbTaUtC7NCVcVlmhlkgWYGoe
2uHkoQ/XoEzLFijA9Eh0qCKmOiRJUiOa2yxNvSnyE+lWDtOih6BB/d+/LyY0GSRjqgF/v8x+Rm3k
BBkqncxwCS9WwtDSwNwfVgsQHMoAqYgTXXBEQDbA1WybHXUwuINsVPL0ILUK1JtBywystWGpAXeD
OD9gKOk0om4/1S2q2mCIwPw8mWSL92zbKqfWZyhar+zFHDjEODnTbvz3BwpO3HR5O7XzXrTSm0nv
Q7pPQzcEFVezL0ETuAawXNz6C3NCAEC/AMkOR3crBt6j5g0YJkdbzbcBiru3j+dSqLlc2PxLLu7m
jEW6lIxYWISJBfLSSCdZXokAi35qQgMK6Tjaq6Kf9lI2y0MBTxiphzBW0HNfBTct79dfE4KrjjTX
0MDAfoHjurTD1G5PmRe4oPN26LndSU72mz+3T6t0oGtLE+6bbjJCcBjCLibY+Km5VyULjRfrp3xQ
HQmDwgVIvm5/r8UI9nczRT4MniUsBzoTiD8u20n9XBtelnxL6oOUrk2XLXaQ6YUtIVr6vd/EIegz
wZA0HcgdcVBfPzG7cPmuhoor6NJA8acj/X+cVnqhK/vKhODpM1r1pQqXCXmxzSN+oFryL+7Yy8UJ
919N1HGIfGwko+0mJz06D5mVGMmK8699LyFwlF1caQroN6DPIgHbYhlZZ5Wxo3VPfZQ4t31j+Sz/
7ykQidbGQlbHjmLX1EZzaP6S0tii5sq+/UFZX4fCv1aEiIHJW62W0e+x41d20B4Gh3k+xqn79+bO
95J99zhaa+6wHH3/mpw3+SJI+bLCDVbjWwUQJsJ8TVUfx/5YUhTeqJMpG0a82zu5bBCoeiRG4EUX
Q5bSUj7oSYsXy7ce6sHxIb6f9iBAerttZjk3YhDy1UGsy65G8opojHtNgx0DGi/p3h/OCabHVOWN
9tsWMA3N0hQbSDkL+KKVQLLoLDN8H41XYl7NXGbDFKM5CdNhvc/a0JbR5Q2jzcoCF93/worgLF1k
xHo4W6ldYKyedGvy+L54ywo3oHZ1N+7Kp+hFmtXt197ra+sTfKbTslGi863DzE1kbKq0xsjovwlT
F6sTrp0y45M+6bAxpAHQ8gj+7cqRXgyEFxaECyboi4JLEizgM1q+BA63taGva5InVJcxgAQ4CpTQ
gfmfN/LicKU+U6esGYCksfsNf0wc3QOP2Za+ejkqOt2RfuNeiEvN9OrDC4i4tisPkaXp3y8/QPCR
Qecm0K34AYNz9B32g99VO6iO0V10IpbkgDByn7u3/XLxfF+sWXCOXAf/SJ5iCiAzo+cIOZCVpn19
gHw4tKTIiLZkMj4CpvAd0wi726ZXlys4DVH50NAStsGa3GGY2mFncJxt+EP2ph+N0JY2GrMUl3vG
ii8tRhtIh6NGMisvQSL965cu476OzPlLcz14SE0w8rDnvi7Rsi4OXW2AI1N+qIbPqXnFDKurSWva
SPOHFG8OQ8WEhwKGLUBOhSu3l9JerRSsPI2UOPJkY5S3WifpP1lSgJvCzJWX23u9FAPg2BT4N2iU
YfT464IH3itN2GHBoFlVYvC0Z+cJ5HK3jSyFuEsjgvvC9sALDUZC8oMbwG1sE+REbfVct6+3LS3u
38VyBK/9H9KutDduXNn+IgFaKFH6qqVX707s2F8EO5lo3yhR269/R7nvTrrZek0kDxeDC4wHfUSy
WCwWq84Zx2aKeo6bdD1CJG9ARQeKpUAD7xnd23Uk2cQJNopwyMpRb4GrpfMRReALeaZSiesleryw
BlAZoecRwnXI3p0vDkEhRass276h/nxDQDFc3Cj/mIfhCz/G2+vjWX7rEsvG+yCqDhD1CVi63jSg
hkVHRxl+UBBgUdS01ahygii582Eomyb6vA64PoH/Aoo9CHbO0ckIsnhc2ozAGlHuaYGXHYVV12HW
t7TxG0cI0aHyoGtTs+AcWO99aVNf/wGGzx41nVHnaqn/x0xyOC1QzfzfmST6+arVlakxvVxsMNtY
ZUCIX+bPBpG4qrVj7xRF8BRmqVcFb4BisG8F0vm1JJkr+/3l7ydnHk2seYwKFcmZ0Uu7yB1SWXi1
anFLWIfKW5A7iYnCPm1zCDZqCHzoM+smLx1fmEpQEoVqrn0y4bk0kdjCqh9CYxsauEHXC36w8zFF
XUVR/QBER7tJQOtcppsyAos115BB2Fy3u9X5O8ESrEC3c8U0GeYvBtOOgid+Q+LqVp/zl1b3/45G
sIDSnkrCRiA0aL1KDzV7rqInBmLGZstR5oYsQnrQos2AwjwNDUylLChZRnDhMfCGqINWX7cvIvNw
KCwNspNI98caZBcL2k9fSaKgbI6ldgUivbDEE/jYPOXUKu7BtZRV3lJJeauBzYS5qDiT7bxVl4Lm
dPRlq5AaEOM0qkdD04YGvqh/TsE4Pxw6J7i+rDKI5QA62RZG4UxNkhOEgim9y3gJOaj0rmSFxFJX
98bJSIRzDIdLbyczYNo+744mhShzqGiHdFxkLs30YDs5NIzT6EiaSpbvWg2/UFL37zQKR9vAam0C
j3DmPUHCxbzXg/ANYg3lTj0aj5CICvQnOM+d7Aa7ujlPUIUDaOh4Yvb1MmRj4dLesOy5ircVpFll
rfSrW/M30q9U68kapmnb2xEDUgypH0agaiejWpdYiehoqFFRyiog5AR3qnqjo1qaFJLaOtkwBA/j
jFqN2l8sU6+9UEiDjM/XTX11QWwDUu4goUBnyzLIk2kq07QczQbPeQnS86rpFeBoy2+V8AGtR9eR
VhvdcD3DPRv+DG3NwlCyXEtz6MbiyLQnNzSOff8zD8FNf6ew3Osg2WXsaPE2hbe1+YBGKAn62kDx
0LH0LSCBYomhT0myeE4qvEMMj86GbKuneVdlLtl3wQ0YlVFR5N4wj0NoW1K4uI6LEgEb4kEIvpe/
n0xwaCllqoQoY8NR+MFiNM2O72gJuB/NLwYISK+Pcs2jgIkHjBVouiZI0p+DVRXyG/bSnqET1Rvn
Y5F+jobtmpUXl8c+81uZiN0qILTyFsl3C78tACo1QpQa6VGU0lTHqX1rbaRBx7vYBrVvGH2Zi8mP
wItwfZTLj4pnEoIGe6EfR6uS+MpNka+hpYb++IygiSfb6/1x6mWByyoIiD9RZoXmTCKSzUFfkeNR
Cbk2BtGjNgTrcqxu28gKro9ltZAMNSQOhoP+YFMsI2GDnlkZ1OS9IslvIdw8T0jcs/bOsKwAzVib
uIkfCNWephTKU/nHdfQ17wLqJht3YOjm4jnw3F4sZy6txlnuHqDdVsabvvpxHWB1Fu0lw4D9jjZS
ASDTSTOqBsIHGs7bpea1VtRNhJK96zBrN0L7BEY4sFUjt0HDgChJpyDf0NFGVmx4+kz+gnPKOsUR
NrNWaUMPDnrEy4hhE9TfZSjq1MDOIqt1XN1XJwMSTufEDi1ez5i3SlfBefOB4iKSP3fknlO/rJJd
a/9F5QhCPBwD9qKEIpZ11AN3VNbAPUbZYZq/qdZOY39RlwwWYhS7g7bEhKb3ubEpRopMtYIcqJOm
kNUEBSHOZtkT2JpFn4IIh4yVzSmJS4AUlv2gWvzRKZ+u25oMwTgfhmGURTUV8D4NSJs1qM3nkqVY
vcyiagNyvARpSBTVniNk6pREA8OubO1XtQIJwnHSnxX+NY0focob3yq3yILPsjv02h46QRVvajFi
7dxc8jdDNqMb+qVj1K1tHyJu1+dvMV3Re5/iCGYQMXUYSwjSeVpjldtEnx778ZXNzoM1fy9AVALx
oc/riGtO6BRRtIkyM6qswmbKoG5ptYVn8KesCa6DyKZPMItCb/WIhRhW72znLHZny22oa8SSG7sM
ZrHOk3Ciou1gjBQwNW6c+Ti5hfXZDbtaRuO9WiR7OmmC5yaTllMd5QieiZx+NH3MIRbsNqyfGARx
o6yG1rqOSO4vijnw3ARRHbwGgQdMLCd30gitSstxmPfqoSvpXc+/XF+ote21vGg5Dv5Z3J3gxEOz
GkZ0TQKCNnfNkhaoZzeJuVukBtrHG6TDDtQo/cH8Nkbf9PovSOxQSwI5CbRYg3tH5M+zeq4ViY5D
RMVr+VBtU/Q3qO9mItlnK1Z/BiOciXjhiEhGAdN1aN3rxvuOND+7UqYsvrKdz2CE2ez43PTJQhKT
t+ktAVEeRbfr40idW1ZBogPpgevLt3IyUtz7UT8BSqHLKooUmqdN2uKoT63mhehVEPOfcQhWseEZ
JoVOsE8H6t7XMVfHeIIpnMYKUQaz6fTFZflsfmbZo+sakCFNO0mx1Oqa4Z6AuBa87+ADOd/ddcuK
KFmAhqnacjve9HNxaOZIcieRwQjjMUYW0UEFzNhtG+shbTd5vLs+ZcuXCl6eqjakPVBwis0sVjJ1
YVOXGVoevX5AF0oSOAxZK7RWF24ne1xdHQ3IH0DUiOAMTxznk+aoUHbgC9QYDz63dsYI1XJZvmQd
xLTxa1BFAUHvOUhbGGhuNW1kncAvAW7GCVQTZiQ5+dfsTFNRvYtQHNMmcq5E0agrEVdQ0Z5q2zDG
y0ZKQDxPJt/pISKaj0icJpVkpdZGpoEbwcZNCj5JvMKlg4WLcR2BdL+zVc9hReNTpx82iTFLhrdy
doGT9jeS4JHmmVpoJ8XwYoeAeoncQARjH5Wxj5Nmf9381galo9IKLY94V7m4CIPIMsydDEngerSC
QQVXeGoFE3Mkp/GalesW7qGwdQu3OOHQbyh38ipBCsjJSjeZtgSzaB8t6k7p5vqA1ubuFEk492Ol
mEFdhQGVyga8ja5FP3sn6I3n6zArwS09hVnm9SS80BRdjTBcwJjzPR2cbVXVEge+PhKKazu2EmSG
hJ2UFznFkygyWkX5cwL3lfNKeTCYf2MAYOr9L4rg4pJMM5p4yRLz+qHi0GYOxnF7fa7W+tEoiEqR
2QFvExZfmKx67ItMXWi9CrTy5T/qm+RpOnxRvPw47swNOyZ7esB77j3I+e9QvXx8XKhGZN0ga5Z+
+hHCpkqKwuHD8hHddDeaLwpPPLWVLJkMQ1gyNg4MJy4wbLIh0bdBA0u2rKBvzffhQd6hoHIHC6yY
uhpzPQOXNM4kMF981kV80xvFMTPSTZ7nntnYrq1BSuf6Cq7FEkujxJKdAwORGImZaMoaugjjSvoa
XDR3KY6NpqjclkWeVQdg7xhkuas1j3EKKSxXX+t5VKvwGE1B71AR5+lD8b2vNcgy25ueFhLnLhuh
sHKEoTI6tDCrU1VXXkfGj7BW2n3et9+qXn1TnagKwsS5K1CPLJnctacrdAioYJdcOFzwf+e+JO3j
tKknzC5KyDZGkuzBre1pfRn0tNvhsEE2MvVBrPTU98YG9aOBHX2oSvSQxxJfcOlxQP1iQs4BSj6I
rMR84ZCDxyGBfJqXcwcUA/ukfk/tbxbdXLemdQv+bU2Cy1HQTzzmNcY7U23cqjXyhaD47P2CKh9j
Fb6plXYbm7IXlcvB4ZUGXUVL6RqoXESynGgu9KlWliNoOOK2ZoyZOyceC39eH9xanhI4FtWspYUJ
9YDnq0nA+jGCaQvOTrdu1czyptzyIQC1bZT0WGRvnQ3pd5B2mNG0i0z+/Tr86rZZ8odIXIMizzDO
0a2+7xkonnBnqr53WYGdkmz0qEck8YFGOInlrk7pCZhw1hqmmoSg2kYuDGzytfWSzdneaaONqfzN
ZQY/9++whEk1QVuRWgzDmmKwD6n2kZYU4Tjd8bG6TzvVZ3Hn2rO0F0U2wuXvJ8d8iU8CMTxw47Te
gUrYS00I8YGGAgTUt+M0eahPf4jQPain6i7k3XNRW/c0GTpX6fJtk3FXg2zCXyzxb3chssSBeiZn
A1+2Dx4M8njjRL5FfNCuudPndaTVjXqCJIx+oAysijFGT8Z3YrhFvsvx+IUikXDpFe0lprt6eJ6g
CS64mkAPZizjgjKaq07fQqSntUhmszIUwfnEQ2YqZr5YkokGkAA0KS6CYMkSrZ4mJ0NZ/n5iNkZn
8lhbPPrMu2+G093E3PL78AV9jQGxkiCJP0o0x1xfLcnILOF6Bw02K0S35JJz131IZ0ODIdnWSieJ
cdYiX4jW4RYE7nuI/wgwNG9r04HQpxdRiFen1g6cStu/GclvCP18+tDYk4yRAr/S9tEhpTGq+eOX
cJ4lMKub+2Qkgq+sjK6yuwkjIVO0Z219q/VPWmmjxkcqA7z8lHjLR7QGklB0GqKoTJg04nStYsQO
gk/Qq4+jO5tPOVjPjRdKvo3zhof3JhTcCagueNDKOnbXHpRRq/sbXZjPGGF5SxgGqiORVpFHKz7E
tjfUR8jV5PwTpEHYBVAI7HWUCA7B9cVcdSIn4MIst3RoOFsSAlUCnunUmyHYnXA/Kr6WjktkLD5r
6dizsQpnUhTFdVzgSuvF853ZBzVq/s1+OycM4duToTzluj/KZIBXDWmphV42hHHB26k4+aA6FTDr
MN6XrIeQWRuUtrLlGOL12Vw93xdaZnBQEaRmBUPqJ7OYQh2pATPuUZKoBQon2xwXmZl8Q2z5xwEh
mPMRzTgqVcHoKb65TlVETIVUuFcYtHVZlv/oGqf39MhK3Fk3v14f22rCGeEnOgjBxQBBXcFUosqx
W9UEHAofCcRa65uubSrf7KJxD1pba8st43uXNK072rzyjRGig3U4P0N2VSZvdjnPCIUXmn4EUXhr
Fp3pUDGDo6Iw94g9BPqYg58g8+OWuLnxFo3Euz7yS9d9jiZs0LnX+zRlQOtm8JPrepDTh2b842Tm
AgLWfZQELFnh5SNODiU9zsaIOglaV4vh+zBa44NN+69V2lWSZM/KaGAseKm3DDSqmOL7pUmUeEQY
nHuO8t6CdIwngSWjCLg8YY2ljAJEyCpKG2wxzajxccjRa4Ztbn3m4X7OIaWzZxQ0Jdmxql7Hlz9e
oKXuB5oryLgg4ygc6GqnIg0XTRAZnQLF3pn28/znVVLGKYRYh1Xrg6nSGhCsuc2jtwZC8eXmT0eh
U0QlqCwi2GIXej160RkjAvbcS3PnQDi0Lhp6m0szFCs+GG/Xy1Qt9UOLvO25pXVp1EOVo8czQPJk
lx91/1hB6mjqPVRexmXQKsry5Hd9bJc+GJhIbqNfwQB9vFhAodh6nFQhMNPC09rnxGYQWNpXg4yJ
W4az/P1kF1GdpxEIQRE/Uq/jz1O5ofM9I6//v9Es7ukEpU4HyB3aGI0Jjp/YRsO99kxU1LZ8uY6z
slUxa/C5C+Mv1EIEj9skMSQwu2U0+fPQP5bqfSPTVVzxpGcQwoEcm/XsOAvESD8juteYH1UoSPo5
y97xLgNT7E8Vohboi0MBrlhA1oEoUpmW5o2xfoyY86TaXPLqtIpg42qNTDlOJ7E0ztDSOExCPKlx
5nXpKzEkNYxrtgUpOguKmkhS4PHkfNV5XE/t+Ov5jH5tjY0RVm4W3pdo576+6jIc4Q6kjyXKXQck
r63Cj/LcjSiIbPGcSyTjWZsvPB7j+RaZX5CBC8EK73AbqS3klplzr1f/5IMuOTd/ZY7P42pkBZCY
BJsBmIVQl3M+Y5ZCa3XscZurb9ATtX/XI5f6TRC+t9spKFzVfbnVD8bGDNBxOruvBbod+kPkI1fg
IhuCOu2PMIhQKQK9qu31OV6hPcKnYREX1bLlhUU4bhn6I8upxHWMm7Xbjl9UHroxWKXQxuKy6tZx
fhIrfewMvsnSR7Vvd3g9/cJ1w1c1BoLlCu6rkV1+V/YicnuQl8FRA5oQcbsznoctGDZxRbTyYzjz
I0u0rdGYmwnbcpplnH5rcJChxa7EAwMsWpiCqoJewEBhZ6yd67eJhuAOLWab6l6V523uppNGQJbG
G3NXKgW6VgnpqTuPdDhE0JcNHD7ntguikaqEuqe9kCynffs1RG74wax6YvrX12zFG+IIhlQ6yjSR
XhefFcFdO3eGMuReMu8m8qqmN0xWFLUKAfdhqSDDQMGksMXjXtfYTHHK9+MzHvOm7Abx9PVRrB2/
aLn5jSFs78kE0TY41RF/sW/zO8HqolrX/EdP3nn/mEfMNXkhwVwflgHX66DTxxCNvak7TiokpjyT
7aPoZwKhbOPj+rAu75EwWkiB/hdCOHhDTbULLDpoOsNgUHbZz9b00/JudgK9/YsA9hRKWCRnivKY
cEA5EKWOtN2QvOOV7/pwVvbG2XCERcr4NLSaCowmmdwkdwl9mezCdbSjIfOSK+7+DEoIxzTasFCr
ATVU3zXlkLc/69Ebou31AV2anQ1HvAR9Gl6I4F0EmESNW4VDDhI373zEkDqocUEewU6Sf7IYJbs0
rn0cfGWA8CnyGzqwn9e/4MII8QH4ATSqgv8cx8Hy95OgqZpGvc47fIDW9JGL/xhPNtPwGSqtTELv
whZ/IeElE5VRuImLLIxLjj9FlRDzHBK+lnnfew7YyYMOicvRRLE8KkRdZtJJ4p8ubEaAFWwmxdNU
aGiAbVByCNb3hPoky924DN3ojwk0BSxhNUvG0FmjYDKTFrR1JRa03v3Ncv07iRcXHoYHthQ4XmLf
gUzbHYYjk1U0Xpj++SjEq6jNVWcOO8xYBEIXpqB6TXcrNbrvml7iM5b5OItEFiSUbCAI0fTlxBeM
T5+ynBOMJkOFOOUjHu9wXDkvszF5bZI9FKx2p7aRVIrIUAWnqFpJbIakhUWkhwHqC7V1gx4Vd9K8
cSE5qjdxV2yuL9uqEZ4MdPn7yS5T44GqeBYFC36v+3WlgTOWP2dl46umgu4UWRy1uoIncILNJxx8
1rYDuNycIPS5t/rHpp08Q3Ywr+LoWDr03KB7jwjDQh1ZqU0TAnvLqY5xSD2zLwKlBiFKKWuxWZ3B
EyhhSGBZcXqz7+CnWvAJfFjjLslGvLGUHrNkud91LNyKUXeDQFm8inPdHuqixAYwDW67U/VB4/yA
DFPsI8e2Y0TavLTE9Bf7YLmG/wfwlybniXmYVOFlr8JvoMVor9bkYCXtsY3Ufcm/dXFzj04SF29K
N02hYpvk++vGuXoELA+F4HREakh0zM2YV2GOfDMUUWo/bSBBO3+GZijxw6u2coIiLGAFEQXepUBR
48RXeL9X43TDIbqbm5Vkg6+equDzQAEQmgHoRV7DBtM6iwpgKV2g9zl0NVFOmft6BL0D4toRBD8M
l8j4LlbnEZx3eMjGQX5xluvcaop8GOBXJkjAWEPtakbqW0onyUmu+q/fOGIt/RQrQ1goPfOqzPFy
4x1ytEMJ1WJQsKAj2WTfTYcE101kWZwLAz2BFC6lo62XpmIAMseCObGP87ovvLZ5T7XSVS3J+snQ
xMyuXaPz2sZEksHVw+dIebKc25g8Iw0Wya7bsskULsODVVqkVIFl9U0wKz5yU92MYOSl7NG3pPkZ
7rvX51KGuCQATjZ7BpkTlPwBUUMdXwedi9SJggE57Ag7G4+RX/NkvEeDzo/rsMvPXltC4azVSi3p
7QqwEWpViib3YzAbX4e45DJbznOEkmAuJqjkEAsp9BLF3DSZEJ0oN3H/wppvXXs0IBSl76Agwspd
QTbznLth+mir0JBCG6F5pHxvQHg0Sv70eiV8jDDPDPot/ZRjwL31VPApqLMjMnoSkNVZPRmxMKu5
geq4ocGIs+xgsDFops6/PqmrfhMd8svTFXhKxS46iqXKu36GL8MUav2PloQLxZndyN5bV93XCdDy
Iad2SYywThsADXXnVj3EdYwXzZL4rksQKDChBQMdnVDUUMXYkuWanqMAGI4ESQwF0k0VJxswC//x
spzDCB5EoUlkZAbWHlyJPV4VVWi3JJ2MCu5yac5RBN+hgNig6zsMxp51v0hfGPS9mvBzMN//1AQW
HCTp0SiKKEFsW7HH2kxzC7EP6awtpJB3zKGQ4hq67WDpskzIpXsC2NLGDGPTYNmCq9ftbK7xEoV2
ZZhBPD0bqWdTP170UNMAdw/sWonbuNxD54jCYhWxYWVRruI8s+Y72jK3c6LH6zO4anZL9cV/UmqO
YNs9HdHBOWFQipF/luVAXjNCw22YQUPqOtJl7IgHbTTeoMECja/oRjzfRXmtzKM2ERQ9ZRU0tHZ9
Z9yRVnebN6RZr0Ndsiyg6xt6Bkt5KZoqL3oeeVvpmV1YCBsnT/u2UZ9HV3+svPqI2rnMbfzhW+Tx
T03Wy/crZX9+lJzjCgum4WpmT5bJPOp+sQ/5zfzQBvN9v3nUIJNOXe6WW45/TSPXcb+Ywej1r+1W
CWzfDCBJuktfNM9yVd/xqpvK74Lh1fhxfWb05QuufaGwM+2qYpAqW77wPt7GX+pXGsSe7TsBvuBY
BwOS2fPBdvUn0J7FW8OVEr5dhjDnU7TY/IkznVVQS/MRHwB1RsZeNeuLlu5J8TAZOCkkxr0S7p6D
CYdQoupRpcwA03NfI7eGGUSQC1NR8ss2Yf3MwmCuJS5p1cxPTE/YUNPQp2WSwPSWtzaDo7KBQhi9
cvtwR2Un4NpcGpam4s0N+xdir+dziZaBsK8Uii1VuaNiuOivc6ce9HlR73N2lNW8XxajYlud4gnm
XSYQQk/BvuGV2dcOxQvqXVG/4/bnOdWtMqESaWNzr5WxxK/5XeQC0eeBmwPIwgXHMdajEmd5CIsZ
76GsqCSOm0eBBmm+DFWU6ldbVqey5hPJUp+CzCNef8XneScBc9YE1QCvyzYDe6fVyxhK9uFlERWm
8gRDTFc1pl7rHVNwcjH2PJezz/lHnyXvBNqvbNIetJocazP3VXtAr1gUZPMr2jckLvmyREb4CsGA
0jyJ8RkY6TDUXm1+NmH5WIzVRkP/YKK/zEOEq8yNoiRb1nM8peR/mrYW8AWDyirNLJwSs2Chq6YB
JdpMXmftxkwf6Cghy1yzotMJFxxfVfZ1Q1sMVUW2k9WQ0KC+wX8Y7QbBdtbuaP83zucUUfB0lWmk
tJ2BmE1f0mY7Fl5UFS7eGP2u/9rSKICIMVP/PNN6bliCyxvBdULmBXWkXytQORJZzCWbSMHB2YVm
tm0NgLacYzcCCY8CFvS2TNA6UgWGEb6USunOpfl0/ehac3an0ym4AaUN69qmDtyAAaGi8ZlkkNXp
qFfH/6TpPvnzrMwyj8iRUFThQWtGsJe5Q7trrsI0o+Ln0PVIxrglRGX+mCPy1w74DSMYid6EvUaX
HdDN6S5sp1vSkUDVG8ntYi0gPx2NYBVm0kVqawBGbZ/KYTmUjE1ZexQFt9dX6f9wKb8HJJiH0YRT
GilAYnHtjXkXmMmrNfs63ULJCtoKyxXe9ObYN0xZNePq+bS08dpgk9XAKiy4M3tstWomUesNuTn8
U2Rk3C7MFPuyphC14kXYPyk1aV+hnNv4PePVgZj1ELC0kKkxrUUBRNPRU6oRcG6oizGfRDlGbvGE
srj1ip74cfqlBrkDbgmEBDSRPBX8egsQQ7pTrGXDnmCFo9knWYtRU8Z90EwCE2Bz+rVBuwhz3gpj
8jHMY2dm20a33ij0RlXUePbjcKP2PxW72MD897n63dFiD+3RW2NUtmkSPjUshToFFNcdWaOobH6E
3aXEdYaib3yzov4zlvuBbWrlWCGJq8ruAjIkYYM5kM5L4wJIthN5FQ3K+kulfouaOKjAi3Pd+Fdd
48mqC7ssQgKLQJgYefh80zFwh3hoIgYzc+0WZuIp/FVLXq4jrka4p4svbDdELwqdLWw3k25Tc6/w
AN34Smp5IYNqxaMzIb/EXQnosjrXLE5wxQ5Ud3lHMadG/Ug5rMk85u1rPmtBC1LEknUuX1KGj5Pt
MucAQT4J/mqABkpdE4/D6C8Te6cbYwpp2yWtZ2o3OPC8weIulIrm9A7bvGbvdtSi5/1JGz1r+DI4
B0tFs6tMSVZft6zfXyFMPckmXg86voLe31tvaN7ZMj/do7BZdYnXIXpzB1/dV9732o3dn3guVDeZ
r2zywPHnt+szsno2nkyIsCBaM/cMHqf1RgWk+/rwjiQG9O7KyedqszdJ64/clNVIrt4lyQmq4OTy
KHLiVgMq86lbbuLY/efduUvc8EeMaySK/zEB0A5x0daJLq69shtlF26ZIQiuL9GLrMqhVOJlzEXj
sTfEflXLVHuMJQq9NPd/F9oROiorJMDT3AQKmMiKgO90CN5Z+0/o1H+arvFj8qKgfg0V1/aTfXno
g85FQcSb8fRd85JNtUelhJ/58k0oWXQxH8XbzrD75bNqnqGePo7RjYhQvd2FWax5VcTGr0pva08a
GA0Gjw5xd2h5gm7etEj4P0RLCfRJw8n5BCVMeuxbzblVu8Lu3Kh0yPQ4j2H3VvVZc6P1bYgeNWq2
T6jT5pspTtFVog+Z41cOrrddMirQjKxrh+MrmjAKoKjdHKLU7HZgLjWOFeTPXbVRtMdR5dYzUhAJ
MraUkl0Y1/Zr0Q7hIWPRFLmosOU+9hXS3sYw35XUybepMjrbtmyroFEU9AbbvLwp0K3nI8OMOrOC
dV/zahoOoeXE3qg3FdLojl3e5jZx7iv04n5A4s6+Lfhcc0h223rqq1VPrU1okvJgxGO2MUOq+iUK
T10o/xDkeVvjLeky/lDBvgsfCvE1HqPn0p+7Iv6ipL3lorvVfujyfgLbEGG8da151nZdbZto3+sm
67uKCTzGTVR2SBNyNfIGp1YNt3HicYfSw3AP5RsK+toUIj7ccdiLPffTF/DvNQ/2OMb3rQpOMBTt
avsGGdAgH3r1Z9LoqH6umPrWd7qz78sYvxjarNjUE22g0D1p3Z7hReoQZUR9VMMhMnw8Udlfe7Xv
buNmsmq/adTyRzhDvz6MLR4unVfGTrOLGhWOUc7IgaOSznL1uHPKDfJZhLssDM0CL04ZH128CemT
a6c6yPHGNnokoQ5d9arOw7vWsfQH3NZjw7Uau3inLApbUE1GIG1pKVNQfddQZ6eSkjyoYdYd4sJQ
bh2ryzuvVkH6zqxw+mm1FvGqOS277XUv+SuHfm0jC9dNMiNdmKnYMfpt8oSA8D31H7JD6H8Hi8RW
v6/2if86HOl+2sQulGQl6IubuIYuxDxF3FZOv7hLe/vJkVnbxc8gNZkfS1d/mwM7SB/R+Ulv6H14
RxfnKWv1X41OHDQSQ34ZL7HiG9SUY1uTKMPou4q43dTcWmS2g5APH0Vqf88Yv6ElFs2spv31oa8H
5gsvNLYcmEHEAztpDFrUI6jic63dhAboHSvb+cjihmyY0eN4sBREngpys2reJK6iIZtUVaUk27Ac
yBcLcPIVwoFNO1bZKh6/PDxM3YXKuCXKfi62UFH3r493NTI4ARKO4x71qwpe2FqPNxw5X571bp2G
N6aqvPHEdnspidxqGIj6YMjag4IUpaDCzUfJM8ccCbgqu+Fo4NiZbJ/RZw2+uYtwv/H78TaVUeiv
jRL8BAtpDmJe3JMx3Sf3DtJNOs8XfkyVfZYUh735ajHTtfmrKSunWR8f0nGWbtigzBRv41EMNe+W
YUYt9Us0ot3+aKJjWuG+jYo1SjZJ4yeaTG16LboAlbmGPn8DpRLii0XvJFHdd2ULZ1SiyjU9xl0S
1LijX7eWVRj0wEKV4lc7kOAXIj4VTR8imq7mHcsc11Ju9e7ndYzlliOavnmCIdyCcAGG3KMOjIjW
zUZjXb9vsigMrqOsbbBTlGWkJxYRTpPBGw0o/YAO0KxxB/ScDLrPxkhy01o3CAOZGbyb4/1PbD9L
rLJOFQVQ5sCCeUCsjTPEbmavaas9WMMst0SyLWa2T2pD5srXVgyNfKi3XpjkNLE7CFfkCMXYHZhh
UQ2BXtBEtVwj6nfXZ3PNX2NH/ztEwV3NmpPxZsBtMlNusNl88Ll+Q/vC11TJ37UQmzwnbt3JnunW
Z5ZYy6sZGhZh/+eLaGa4MqDPFWEl24WGm2nbHszNujfrnjWPbqNBzFpGyb42oSiigeIoeEvwYCc4
TMInBU0kGKpjPJmwl2KC8LnkEFrFQNWahW5C/E+UfxmLZnaqGuPKrejY6Fu9r3d1/c/1NVs96SDu
+S+KsNHSzmZ5NwAlQeOpNsU4xrKnBspaLbE9KLH1XsEY9NcGf2DmF4eVyl+cPacfsEzD6R6s0X1a
FYgyumz6Zo3Iwc3Jd8WodypUTlknuwWvbvmT8QpGahZaP/QhxlvG265/ScbXLnnpuWQrrNTPIHuJ
5nq0RDt4g6KCUYZFXGgVR+wy8+zHrNo/QL8SmDRzjTa66cn3voH6NgiZXG4kB6IXrl1kiQsZ28F1
rDh16/FHbWu3CbSsSSeLK9YuYicfZwv3w5JaXRKFmPJhdpvkONtbDu0qs/VSFQooMvKSdTtG+yh6
F6iNlsjzBdbR/B9Gy1RApMKtS81nSrUnZSnJGK96n6WF9H9hBEMeiTZApgowaf/a1fd8Tv2JbOzc
BqcRSBqQOpaxqMsGJlju1GlhE/dAVIvZ6+wod21UHlfd2EgicRmQYLNRbNVEa5cZpF8z826ETEkN
DtLrnmB1/lBhudT0owBYZHYmNKuTRbUbAry4/GSvQ3oXTanfhh9oVcQB5ba4il2HXN2LoPi3NfRK
I+ksBGR5zbkV6hV8j7mxGxt67dDyup24trmOszp/KIk1wfMH8SSRMyxD4DeD2RdnL0qnZ7KPkfgD
fWJwHWU1vDxBEVapsBcWrRkT2Jj1TYkGpE3UKW+0s2dX1/ljFYFa8DriJXUWHmNOz3UBcuycbLCq
Hjc05XvH3YbexHhBs8PGUzS8ORkuYmqL+Woa6PF71Ixg+KeSCs+1NTz9BOEkHI04z9MYn0Cbwldj
c5ORp4mMD4w/Xh/sxfSikAm9JjgNQdIFXdxlkU/PibkPQaGI5r0J3GBumKk+6nMOdlLdjEr3o0z4
H0dsvwBhNEsJMBp7BOtEww4dI3uhDVEYvHCr+oPBbyC16tN58lnjgEqrgNj4sIV8iKx3cPnxs/h3
AUenIrHRyIMKZAEcapPoJppBdPE/nF1Xj9w6s/xFAihR8VVh4uZgr/0irL1nRWVRWfr1t7TA/TzD
EYawD3z8YmBaTM1md3XV2Dt+PZCdQpyNRSCaYxgbpaOvczyAAAPKOdpLX0WS2vPiKy+sA6O4fAE4
+cVujgI9AjOEDtF/Hf0aGNA1jQyieLFtMD7gFdCmZ+F9BA9wvppZH42c9iGoAsNAZ3uuHsci6Iq3
63vmMjYUzAgJFGjVKiiJYhrJt0oLolf6i/yYfDCT6ZE7ba8bu/Aygi3hnhsLprZGBFu9tccDwo35
vWPLTvzyI+LK4OGF1w/wb4DlCqegqed4rhuwsBbGuEHLTeUiqa16VqtOW3iD1C2MIfWzMgUyPmnH
Oyg6IBOKq/HQ5N1j386T7IuWKRS+COkBiL4CzmiYF9oQczLgBdyh3XLiaQDuNZRqVTfs+qPFUdTR
6p3lVHdoHNpORnjLrOiR8b9FMC0Tb4APEk0C+FvsW6VxOOjQ+gB1hPYJ0lA3t+9Cojx0zgBa0lFy
Z10GzF/WENQtpD54cgjLTPsGDNYLoU+l4rUBOcEbJ6QApfGS/+hjM9mAUuC+jWbrTqPkNrEVy0/m
VHJAv9ZZmPXlqYUHuAr/BDmG8/MTGjYb+5CBzaQyBzwk+5wSZKVy/UVxEs1HKrgGZm9MC3aEXAMO
WZykSN4BOz7vLSupX0aadrPbKpb+bvdIuqYKnXGD6Hl6IHwqGAA8+CW3ac3mpXRi1a/CCmnTpmin
IJrN/FUzW7S5tqX6Qlpd+eRFw7dOomjfjDDku6ydcj9h+nzDYj0H3WgYAnuBNPtDhzz/X79vUe9F
3XqZCXCuIKV0Phsktkg/qTGOnjb76KkAsutnOMsU4y4P+LkVIcIMnSI3qgxWYnpkyXMHWEI6eded
yKVfhA3cc5AAskEBJPZhVXVehrMDGxzwjRkqsuD4AfU8A5/ZdUOX1+m5oeWNcHKdpk7RhkD444LR
IB6m/I74rUODuXa5DOBzEVguKQfw4FBLU5HIFbvulbDLUHSBywLfnFHc97HfWs99eYejkpa+lUve
ARePG5zPJYoFxwvIMIATFgY2AiOn9UUGwDhUWzXroTB+t+BtTdXa7Wy6GWXaNaseAUw/dGnzX9DC
gkUUV/Shs/B8RmuCYz+iS6LovhfWC+vfO+cxBhsd7ptGhhO43I0YJ3YKnlQLdERkFxgybTKsDLRl
qJPtRjVEhJLem7Uumc710dmOg9QRGJ8vMrUJZAHqYSHBKsMBOja/mgls/cfZcZHWtPVAsw49tKIr
Wcx+uWswPAdpTLTtgStVfI7YemuFJjomPLN9nbvnsUJ57qZV3FR5JfVOlbGnXMKAsG2AgiXI2OoQ
MBTppruyq3Ioc4Dxqn3Ne3+kHkn9MA7a1LWSN5qh2Wanmnd2tb1+DtdCrVO7wjlMNFYog41x2k27
ja1xN0wyiarLo46hoQ8Ak4lWngvKwrodWi0rsIKQg6+aPR92E88XLSKg9CWPyLVNeWpKiLfSMkIK
AMQXnh216LE3d7aRuSTPNtcnTTYiwd9HCTRcawYzoYqU4vgwpm9OXnrh9MGksIk1fwJ9AuT6HDgU
1KLO/clCZdkUQ4ubFrpzzpOTOK5jPNbhc4c+B1PGYqmt7QcTngSvVFB8maIzUbmC1BBdAjxow7Sq
61TP2oyVCxT+2ITfoM6u6Ldd9D6VXm7vKHggqjuGHhI12dr9kegftcLdvHrO5l1h+nGRP/391J9+
n7BfTd7Q1IgQeAAOnxC3nza19UibX20sCXEui584kXCn0DpH/QQuTngi0NpuVGZgJmrcUEW8zSZQ
PrucoaskfeTm5DMV2d62CLISnj37WaFuH3oZ/23QQzp+K+zRNUePmI/yZP6yv8To6/TThG3eaehI
GJdJ4PlxIjkmP0DhAGUr6rwk+cZE/SrdlYqfRblf/ANTGjLPMA8NBiS9xccZ56BhQpk9AyaRADUB
nXsAAIjkIK+531MjS5xyGh40lVNApBW3i/qjbV2j3Vr5hrKXwdjl4b0mS+Jfhj1Y65MxCVco55MR
xaAQ8EwDTUqmq9O7EcqfjuzZueY4wPCD1KyJ6Aq1mPNhIW2PLVfC29K0h2rrvp6fGJ4tuvqeyVrK
VvwGrssvbSIoZlwUfCAuDNiKDlNx8mxGNSRxAeEu7yPVTSn6fSXh3Mp6nVkT1mtItChTFtLBNNnP
vIRONwPbg+6ampvrPymUfyHbfN0TrPj6M5PCmiUQcy6MHia1mgak7fyhvCWyjbGyYGdGBHczD0kS
1gs1ZDTkLs8OiIMxra4NsKAMcqytrhjOE2pSIB8Divp8c+RFomf6tMxh9hyP+yG+awsKGI1vRIFe
vMSJ7jF0bRYfsXkTzjuL1v6go5BGli4S8Na30aYO0bfTBVBrBJQY4KJ+g4gi1d2S3Q/O31+CqAz9
+VxhauAfu0KL8fs1YBgOMGtqvbX4r0GxA+vj+lJfljOgmXNqa9l+J+6gtqH7Ny9RSsh/lYbfKN9j
ELQ5rZuyPZmCOt5U9MZRA618aM1DPhUe154c4y3L2baSXUGXvShnX4PS2PnXNCQLB0LwNQ6mGfzF
0a2BbvmUuE2/N4vIDYe3rh63hvFQ5P4w/gMHIibjfwSfYsFRQU6gQXVumYyH0XnRZgCoysPIJBfg
6vn6Y0bsuFHmUHGaGGaK5i2uBz+qdgUvJId4zW+cZm8Ev1FBiQACyMjeUHvfT/+Z/YtGwe144NGv
0t7EZCvZSIuDFW5OiKrhMQiiPxuhvRC59c7MxkE18FaqYw9I3Cx+tcogCw+jPqMd7DtFSqVFiCMZ
5teaXNiFEiwSjqgSo0x8vmWsXJnqsDTRL+8237r3PKC/qM8+SkDn3Hhfp270gdLn9/bWPk4S2yvr
CNkfiNUADQJZ4a845+TspHXLQwvcrAutmm37ebvtx+D6tK6sIoDTKto+iAU5eyIczyq3qpHHCq5P
HqMShQ6hLSBt4KVzjdiHL0pkHLcr9/Wpwa+868mYTK2o1WoMsW30xM0S9EHF+7m7SagkD742dycD
+3qcntjpCTRg9dzBe0KJgEpEMmlE584/LNCpEU3YG1VnFAU8t8egQeaEHnW+D7WkTLJyj0G1F7zD
CycsdoJwt6SmMuc0xf4DYeBNU3Ye5WhVGOKgXGQT+0QybytX2Zk54W6IFTwhFII9l2kfKQBqsaa6
mRJw+2BjLmVijDJrwvarjQ5l2QLWNNOvk3courh6vRtT39Ae0+7z+l5fuaaRuVookUDPgotaTH1a
RuZwoMRS7wjWy22/yV7K7XSo901g7x1PeY09/T66gSbanfITLLhBtU1ufDgctwki//q3XG7P808R
ppmQ0Cw6S4FMbcPx2Di0eg8Yj+SevzxrMAKyACQEAe26aBIy5hyVoBHj1cAZqXc+R0dwbj1Zyv76
YC6dCOwsVDtQlEMdXQx/kjkqSRXDjqp+plaANNbMv2tF4vbmY24NHjMkF9wlTn1J255YFKYP7+pE
DUNYpPc/Y4++NcEzGuO2XfDy23Hnt/jpd94EsQd4VgzgkKv78U3lZofyOdrMAQ2Q2tvKCiyX5/T8
k4StnJGhVKd8mewwAMtJ7xya9odj+IWsFXqlNHVqCUAiwes4pBqKZRvPQBghyRuG8cZqw+gWVEPJ
JnZyA5FTXX7ozIyemGqzrdk56cv1Nb8kHjhbAkhanH8FmdRoGEx8xeDVeDWgt94J2l8ZcR8mvwLx
QIxjc1R2luTgrE6zDvEYe2nHAOHYudmwdmqaE2SfW37bQAok0x5t68do+LyWeMLVXX1iaTldJzdI
biSkLpY8dzqAfxH9W2BbIZCgKPUdG773+qPeSvrbVs/riUXB1dt6CFFcCovU2pZDMGsWyhH3YfUP
lSjsoD9VD5GPWR9ZMU5LPYJYXmyitwhNRGB+RC6g7j5D/YnEL6NzB72a63tmfe3+FFuEjRtGJInM
Yhmf6oNJ3a2VB9MJCicggyT3vOpe/wxQLIKrUQ0V5hKWFD0AfHaYH9Tp7fpg1o/hiQ3h8lcVpUJH
GIPYyiLTXQY5ktnt3AROGEM547VPXGXa9zLZ5JWRmaBkQQIfCS7kt4Q9kjCgL+00Rmyf3FjqQ2a8
5X8fcSB7eGJCcK4xYIvJMCFHlRYPrfZQ96+8RL/FvdZJ3PhKyvLckuAzRw7UDUqEeIi+pe+6Vxdu
5vbf0D+yiW7oncsHT3fZ+wExz31zoIn7+Ul+ZpL8xxeE9TzAX5KlKADingRrm1gYn0DhYo8disCq
ChYLV9/aB/LOMzf9Vm6zY8G8+TB+js1GkwSPK6fhzK7gX3iHJKXVw64dPmTkOeGebXs6HHoy7f5+
q56ZEjYNyKFtqzIxz3b22Spv5n9sQBvL5Dbdrcq/qcltFMqatlZ82ZlJYRNliq4XdoLRIZ00qG8z
2dbOTSGr9Sy/cm3thA3UT2kzTzYG5qgfU/9OFT90njh7yuJdqEl8yuqIbFCUguR6yaEKD1DSDQ0b
BmQadSQKelTlAIOMshsqQ4CunvATO/r5vZMOvUbTFnai+V4z/LB66WWxyvIT4rRhw8ODLHlyQwzY
itZmpRZCzwIYOtC6flJZpnndgE0g0EwAgBKfldRGdsCaoasZqRScMNrzLCV4XDUBqvGlMgVglwiy
QuOfMWDQi5f6KKsnE/pQ10/N2novXOb/b0Dw76xVtXEuclBz548ExXQtvbeyJyYL59aW+9SMsK3q
hPe4qTAO1uzn4pvF3SSUnP81T3NqQthRLGoitP5hJHb5TYl/gN7ZVpCAm1I3k1G0rq4K6HlsG/As
TRUhu3aqD2pDUF8zYiD5K6/JZZBWmQVhMCmClbJcqsotrgTkgSpDEoWtLsjJEJZ/P4n76rZCDs8B
DEBhr7H+QqfRSwbJiqzagJzQImuGpJ9YGozCueDpiBJ8Od4rim+XNzT/vL59V8LXRWv7fyaW7X0y
jKyOmlSvYKKa7lrb7RxfB56ruuXKrqu4j35TyXlZ88WaDcQhahcQERHvUaAbVJTlkXVk04abja+V
eHJNvmLewD9zKYXm6qY+MSeMrzUcBol5mLPrm0HdxdY3i/pTvQPF4/WJXF+rP+MSLs+ht3kfzzDU
jT/NZMvBaa9LttzqWFDEWsTJlkqxcI3Z3MmhNIOEPK1ehuo1Zns9AhTvOUkkEZfEkCVE4Lwbujzn
cPxk2vX5C6LWrPJ64LLMv+30AnRH+zMisWMu0mwACwF480z2XcnA+1nHgSMDnq96aAfCCRBhh3SN
uOMI5CwSCCtji4PJF3pZaIEiHbQiJRHiqsc5MSPsNLVNEpVFMKORR0V547I+lrWXxKI4iyW2gVxB
YH9+VMvETIpwAQrwOUfnNzvaSerTWNuhn/1IhruxKIAl0QoOXp5G0im6UhJBlsAAut1aYmAoT50b
TwoaW3Y7wxXdqcd8i5SvTxQXhVtwo7hgjUvcUWLyq/4ghh+nJhdPcuKa4Ck6UA7BpLYt9vHTS7EH
i4X63fG4X30ie7Bld+qj+pN6Cjo+XOXj+nle2zWgdqOOASE0/BFmu6W5Q+cCh22070v0VBrJblCA
+dpfN7PmNoDDWOIHZGbRDXw+SNb2dG5snIBS3Wrhf/10P6HX+bqNFYjV0kT2PyOGcJ7RPdZB5htG
usoDhMZH839o/dCtrWN4IBuci6cEhAKZ5HCvHYhTq0LqJ5ooiraL1aY4xuizqvTv18e1ukQWDgLO
NrpKxPxEraFveK5wIFqwfHSejg6cLZhQNO5xKzVbz4A8Qe5ft7l2X1IgJ1Ug5yFeKEYuI53BPoj+
fC9s9WJyIV+YgOurUrhnxa29NQYNrP1NFd8qbYjc3pSr2+sfsLph/gxaF9YSBeQmtZdB8/I9t/bc
/tF1m+sm1j3NiQ1h5Tga2Hg1w4Zq7kFo4qIzD+CTh6x9mJEibkK/VEDJFVy3unbpoBEe2nm4E5YS
+flJyDLFpl0GozpCqYwGHIcudDJXyb5phSSwWt05S4UQGX5k+ckyySeuheS06x2nQ8msjn0QK4AF
s+UuyzTEiVJamNUVOzG2fMyJsbkssnDk0Ich1cOk++3wmtqSFVudOwcEjQvvM0oXghdR0A6eFdmA
BeMFZLEV17Lf8bAGBg8SZ8yQ+JPVM/DHmkj/wk3eAgODAU0xmNbtH3P9FjnzY16QIylsxAroEtBl
IMPLGwjX98KXCwEpYNcMQxhjmaC5HlFJ6RXTZtTv0eHcg14FRD9eD5aE7ha+rLM/7bp2obnqq4bs
RXGxjIt9aFfYS3lX1RzBfqgU0K5qe8DitMMQ/9b5I4skd84lSPTMxkXOfrKM0DBr2Ggc/RFNXW7e
6d5IficGhKwSbUfj4mcbTT+STnG1Tt1XqUx++iI8F75AOPpgl2rNzMYXLCBLB9CGprmrWHs029E3
EJ1PsVQEfrlJz+55mFRNEDVgalcaHni2dAqoeukpFYD/WwUN7G/dvBClkGlon5jRV4+cKEa+0YwK
vDKhYUXRjRrp6c6qyp5uukwnh8SxB9mj++IGw5ctEReSOQuwVWz8MMe+HEuqF2CqM7bKbG+q+K+j
xsWEiSYsNGusoD97M08nC1c+WmWjPddsT+sbyZV14ewWE6AEMJEtWuJfIZIh3cSdGSVor8rzncYj
Vxlv6liDOMPf0x3gWlQhFwtYGh6/F/NVJlkK8WJQpSbQnYMKVekcjPIxkl0VayNCOgcsB4ibgEYQ
rgr03OoNsBhYl5wcVfKbcL5rRgLFO0OR3EqrRxLRNgIo4JsXnMW599bQKa4zK13QsHfh8Doas0vY
Ts1SLy/vlfLV7I6dccj7V2ZKnntrR/HUshD/9oVWx6zOSrzCbi1+qxZ7TVU8g95Z7FWdJTfiZYyI
XbLQN+B5QdH8KCoyJzqL8omU4AQHgEAvtaepf3H6KoiiclMlrdvS4ZaQ9MZW7EOjhj+uX/5rYwWf
iKNBOBHY5K9VOLkjwZ5ndHwsSg9142+TwVytpBsnsT1Wkzds1mMb6ZJjsT5iG6dPM4FUgWLu+coq
40RZGGHEY2q8jBo5KJPqj2qLUp4Z3Zjq4E6pcyAV9YzwI9f/obkWbg9zDbQGypSWeKHQkKlW3+K0
lM2NXblts7cHNPeiiR2JJNsJbGfrhJuMQi8A4hfoZZEt+RIqio4XEPAFBY5XsSa+vmsnDpuOwDEM
yV7NQVhmoA1V+WTwDaayy6a9Ht6Og/f3Kw1JFooGJECuEe2dzzqU4kE1uVwwaPhLbtK2zqHp1la3
yG08z118ZyUheJ+dVoKPWXMZDjoHIJwM/OWFmoRK6yKLwfPk6RxZgA4aYuZ0H4+DS9RIUgG4CMYQ
HSwkLIAeGJCaFclQwkqviVWilbY3fjtNt0X7ot+Wjeu09d5CEfz6fF4G64s5FKSgzQejqHefTyg0
R7suXboTEPo8j6Cws7XcK0kaqDZHx/tD7xCv78JNpMrkaVbm9MyysJRKaSZ8UGC5CR+GMPHaoka0
Hm3QIiI7q9rlVoUpXF462AMWNdrzQSoTmMqcHP6hnelBjxMXN/8NUyKfVnWQ5jo6EtimtJ9mkx3n
wdw2REYWtjrYBdq9NGos7drnX1DMoJpjBQY7Kz9b47ZR0JPUPkHl4u/PB5DjJjJ8AONAL00YaWfn
YYMziTBX7Q613Qdw1YDdqb+Vot0p+bjHY2Ir2UKrOxbQRbxp0RZIxMySXllWYSuwmcZ7o9zFxkGN
tnW20wkEUXZs9nPru6HcFM5GS14VPHvbYWdY950sxbVyC4AZGMz2cMhLu68QYnfUGZky4TsS6Kel
W52+WMatXYdeyo5OZmyuD3t1Rf9YE7Mi/TjxOOHw/0XZey35zhvmjyP6fWQub216NRsB3hdxFlJa
51snRCfd0HUzKFAIaP2U2Euc7qlQqyOj6dPo1I/Xx7UWsuApCMIL5OvQ/S769YaMJIZKfQks4AR9
1cqtmg1IjFy9ui1yD0KaYfwUFt9iO/YA4bhuXF85qKe2l4N8cpGn/aCSGgJu6ASOvDlMblQmYy1c
eYiheoDGchM1BB2Q13MTfVNVzA5tsDADiW4nnWeQCVFgvL8+khXyCxAT4HJeuIuggShWJ41ON3rQ
TMG91U65jSOmg40/R8+nHTl+b4zZFs1gYJEzYRxgtmYCVJVFEwLDyHhVcNns+zKfJJ5wZS8tTCb4
H7B0eHvBDQFNreeThcdSmTad6eERFN7YLAUTp6NliO2tmqZHQwkTGZfKcvaEYAEVB4RoIPIiJhFr
Amacml2J9ALktwKtvhtM7muzCWBi5WX2e96Aw1+2ACtO/8yksNBxVzhDP8KkZY8+r16dmnhkzANd
SR/QHIGmB2jgIrIZ3Uwj28xxvCHUJGWdyy4xXK/G8kdddG8BLT/fbfmEIC3pcJhqGrt9hmQYhLS5
8dHT9qiT3AtTXHj6uxObyB3VW72DWpta7OL8obbNXWq0bghu18SMj6FtbpmmuGMlTfCunToDkic6
xRMPKRJhV/RNl0STg1NX9DaiuUOXviWhi0pX2ESviV7t9fhNbQB9B/2zhm7JJKnByixr+V47mDiO
SzMtMjWGeHXhAKBFfkbgE1Ol9WJdHXe1kRcebWrJ02jdEt6ZNvDOeAMKO0MFHDbrlpRBoms7W2W7
ps8CM7MkF+PaDWGh9XkBvoNbSvQAI6EKGHXzyrMZMoMNdEQ/4rLc6DK2t1WPDQARkp9oKwclirDJ
iik2kjbhlVfyMNQCFpN8Y5C6ReCmACNmT9Z3tVPVXY5OzJvGatQb26zVo15UkB4E+Z7kBlkZN566
KvoJUM/Ef4sTOnHieIv1dTKDqCuLp7c4Q01OqW9bheztRtYwtxq+ookN9z1yegvFx7mtUqmAtQpR
mGhqt49vwvKjUz61NrD0N0PbIp2J4vB1x35ZWFrSdycml+GfDC9OOrAdpzAJLSy//o6EyNMvcDPi
bet2R7SCug8H9h/4PTzLzyXuZGVmz0wLMzuxqm6cpK+8pPjBCdDzGcRt7gfaSl4FK9fEmZ0l0joZ
YpiHpGw62FG0DBRCipc6o6eMzR4K4i5VmGRK1wK30xkVAreBom8iHjCjWfs216M7V89D/EQUvwyB
HJI1pqlfoZlwGSFHgSAHzfSQNRNvwTnJE6ugCN2QWbM6MAiOY71tOAppATyDeahbjdMgcixnM+Vt
/Y1UtfagGM5ED62VA+09VOq4MVOKxpwO+bdoo8/T9KhNJaCudKY0e4CT5VsgqHVrF4fp+J6qYwkM
7BTRgM0RvH1kR+mx4U47+FrNdBBbmH3JgtFQ6kNGUCGJl9NJCy1UvLwj6ofTkmanNUM6+SR3lNjv
WVJYXjOG9p2h8MRwVdWuHmikkxeuqdmbQXKbgGnLnvF4BPs18fRYDTWXlW2y7/KB4jk0OamvWqzG
N9jdXW+F1IAMlRK9q3Vc+Uim18+UU0CTUQIcgi5pyU/UOuHSdBKbkFTLQf62MRjXDtFQjrnbVkuF
GQTkBgO3u5LvK7gXqJyqme4DRUd2DtcAAG6zTpvROz6iQJOMBYcHJlN/GFLmQOMhSuyPUkUzytRZ
zmcaVeo+p04M8jUy+U4Glu0DREvAzdFOPeatxCS7UZOADY5bXQdihNYMPYNpcIBDrpnpbRx2DKTb
dWJ85k7YvqtxO9ke5DLq38BHFs9lXM6ha3Cw/La24nxmBib1ySqt6K5WRzSNRlNWUncAXYzezjzo
a7Sx4ibDhTmg470vQm30WNXu87ZLDvMwFHtkTbU9aUf7nY8VmFi0guXlpm6wr5R6pMXBMCaa3xZG
aQca5Ckjv8664kjLPrwlWqXUu6lQrQiCwkQB1Tp2LOShtfJNq6cQ9GIOULtePc0c2nuW4ZSP1Ziw
o1lPVPdQe+OzW4yco57flw108VIWbRI2NHeKMavPej3GYFbk/QwOclpq6kNl9EUVdIPaRag81vRm
HLQmoHhR/eqdCcQ5plkYqMBqZi55r67eXciQgy138eEX7CR13WLP5BXuYrLwMW0Zv9WGH2l8R1EG
Sna0/Kxnf6I3JnjqrjvyNdN4IiNhaDu4PMFade7lyr51eJMi7Glj46bp+zsj+kjBdWmk1VaDOWjP
bUptOHJ09DaAl7S6rHdmxfGBTgc9BgB8ghdILEoVCplzhsDY6xTV1bytcdMNOs4i8VhcbK4Pd8Wn
U2AkTQRWGpitxXylqmRGo7YK8pWda5p3VW560DaYwpeQygRx14aFTNnCC7uUZMUUVjUNcJYcHP9h
oyM3yvXyoJKxy1wgnMB7D9/R+XOkppC16sxhkKzryiV5Fn4Il1emANqqmAg/+Mh3NjegAY4lRiNu
RB+uT+nKOEHTrTvI66MdG8op5xuIjpNT2xN4q5K+CEKwL/maUj4r4xAkVh7Y6GgbR1lr40qsfmZT
iD4s0DSyPoHNrBvcoqYI05+vj2olOgZRGeJwPAZQTBdxYmHlxHozNSj4GGDtKYBRH2uIIkhY0Vbn
7o8V8UFYsKTr56EDYX/n4CpVvsUptE4K01OsbGNF+raPlO1fDwxt4kAr4rCBsV9crpZOTQwJPlxe
YHFoSIfwItxnsfr3QRpYpMBSCnFq5GzEZGOLuoNdMUhuJGob1MYONGOIo17QonZ9OGtvS3Sn4bGE
I4ZwTfQeE9iIaRXFFRSRhuGNj6mFzPsEpTiv7TPoLaBxCl/BknSaXXPQQ9OdEHr8DPuu55B8jNKb
IlKtI2t6Z8cikwVhWEVHFg9KoOpZjwxlY6ahn7ZD+TBmps1dre7RinJ9GGuZgZPtJqabyhYMy3MK
jgCA+MzswQ4/tXEfQ+c1e2D5s9n/d93cqnc42XdL1uAktE3aWENjF8yx8NYed4Apz/U3XdZyunpK
T6zQcyuxgcQ2XXZ3bSGJNiTI7aRM1n289vjBPkNGRQNwAw5o+YqTsTh9XBikqyE1aSKpymZAUEA3
M/9ktHBV9nPIF53WXFcl4fqKgzgzK7i9tClyrU5gtjOGoMoBXp62WScxsjaDBLIa0O4moPUSH3Zt
RpupJ3jT9ijnRZTdp5GsM0hmQnClalnjroxgIs9TnI2QPWqtTE1uZa7gaFTUzkHRtBTqzpeohtZM
nzXAqNukeioa5T0Ks00eVpIn99ohOjUj7OouzmqztWFmwalm92WbI4K4BRdU5gS0/56bEle6Ekxg
WBgSqFEXYhxhC+QcRZbcQPKunSARVbb3yaJbNOoHqJ+CM0+mULZqzsZvglV0ASEI5pLZ5Gan4j0a
oiilzllgcNPXKlAtUXZbyTqN164mQHX+Z03YF7wfRyWZYK1W7uehcTXto0lvW2PDUMiG9NN1h7S2
dKoJZBCACI51wSOlp7E2s2GGNfM/3QocazsOn1ny4gyhz7uPEYD66wbXJtNAIQopcHRSI5N/viV1
OqK8GKUcnDBjYJQh2BEyfXS7NPEmZk1eZ3a/rltcOwRA6DiA/wDXQUVKqJyNpVNaFUrVZeSqo3kf
RcYWelfsH0aGh8/CzIfQxRQ5mO1psmKctQKUJEE/H6FOC47RgNV49sjwZGuTeJLPFoMkGiLhO2cI
Mq36rSTELePXyUSfSLibZGWty4QTYO4oGv4/PE8UJqsLm+vZDHjefE+YFz0VyNohKrtzgvku9uJ9
9OJsIcENCQQfd/hduZc1KV04SuEDBO+SRVzRIhUfkIP1bem46GVNuysEKOdjFC5MSyG5MiYABY4b
dWM8sxfG/N7XD0iiHHnizsyzDl70A2gOF4TTm+v782Ixv8YHZ49n0VIUEk5EnoOuHlE1sKPJJ50V
dx5c5EGc4tWQMcHKLAkzCdaLkTULmLMjYDyGyJnj0fix70GL8uNfxoQjt8AIlga581PegpqOtuYI
FB6Ih6z2ruZeb7+Am7LHqbhu6uJ4Y/q+mCktipQadMXPTZnQNItpvuxPow9SCMDyDo1s2rfrVi6f
64IZwS3HTElKrYYZZRfelu+ooI9POsr3N4NvQOLNBc7lusXlB8/ShF8GwSaId/MXQez5uErU0SHV
NKHNzHpP6OeIWh4P7xtTgi1Z2xNLAP/FEQ34m7D7uqYbopphpSLlpov2RLvLhqNWPnam5Mn1Vde4
GNCJJWH3kdwoO9Yue0KttnPtHJMWHFm0oKj+VZ2v9tCgL/lWQ1JwbJqPynj7hwnFCAmIoQGFE1lm
utqe59ZZJrSGjoii+xEPWsCMo8/rdlY35Imd5YI/iYttRclA/EMwo/YxMY56slFkqMgvosvLufwz
FuF85eqE0AChiEcezUd1z3pXe2z+QyNiuzOfW8tXXsPInb3YR+NdcH14FxHDsi//DI8KGP50NCtk
zDGNY/8dGQiXj7tkRKmefk4g6dCmO0J31y2ungSwuQMRAMlBVdyilj1pgxpiQnMQfkCC11Q/2eRH
mixxtHoUwDhgg+AOtVIR6pBPcaclKI17KaS7kvcqflGGoKnuDVlL9+qAlv7BJSGGzJtw5rIuaiB4
oeEkZMrerD9tp//tZAA01FxyumWWhDNXZ2E8hTUsDdqjY6P49502lgfySsmmWL1B9ZMhCTcomhSB
XAtVDInbt3NfutSsvb5IXlHzf6rT7iYmEC9iL1oFjS32gJyCq8RzMNg/dOQ2JwChZjP2LJ7s9Z7t
/2H/nHzbEmCcHMguQ7yuc3ybyv3GCSr9ljB0XT1dt3IRty/nwgRaAt0SqCGLzdoRdwZN7UHeZo8/
s+6z7z1olRN+mCpv+LhuapXP4dSWsKwsxz2Iti90JwXFGzrM7sGlCJ0TP2p9hGOQNPGAaCt/yVQ/
1iIxfUG4gioOgHdLWGR9StTBTpcDMt6X6n3TypozVrfriQFhpVKqVFPKYYCbmZ/Qm6n1M043vQwb
v+qiT+ws/36yIyyt7HOzgx0j/hnns2ugFy/9dX2RVr3JiY1lrCc2FF1B3WaxMXW5m6RvYxV5KSTZ
k+7JlvH4rM4bmM71L+wZ6LDObQ1Rjxa5CbZqqFPDFLoPCFovJKnF1R1+YkW42FjdDOBBgOdnOLJm
ErRAaZRBR5A12+j2y/XpW71mTowJNxy0aweqLsoZMbkNQdrZgDd046gvLEKxfcfjH9fNSWZQxNMV
eAJoxvQVHLx15XZEgyZ9iYh/3cr6vY2weJECAX5YfLjp1URnRpd7Oz9am/6NBJFLEojqutND4TYP
xtZ87vx3KPJKosnVHf/HsJjwVqsy7YoShhvF3s5q6nOzvQ1bS+JqVz3EiRnhZjNikGKECcww6NPF
DGK43yUzeIH7XtzsiQXB9XFK81TvYGHWPnXgAnm9G5xvuv6k8e8MRH6KerBL2e22epZPjP4fad+1
IzcSLPtFBEgW7StN+x7vNC+EpNHQF739+hscnKNhV/OyoD0L7a6AASaYZbKysjIjGMfXB62oKTFA
1RynGZqUEY07cRhYuPw4RP9ooNEV0IdGww3E/NGHgS00r5lIn1qoeRQRSqiU7nl9IBYX7OyTGFcp
QINaRctRYuM5Bh1zj3kONt2HkvdqsTSh4FoHLSMKlSaxp0vPkuZ12mboqrJr2QkH6B2OI2dlLt6s
ZhBXW08NfSNDD6Dt38RuD+lNy9uEz+O22cQfyJQjMbQ+clxAZpFqmY9yhImRMTo1n3TvHVp0aFh4
Zho/RUtGRc1mHXBpquYGMkvW9GOtTEMDY9i+9qLT6/eS/qb+88MjNsYchVmjXoTlQApYNSR/eqhS
+bFV9++1+bluzJIjARXNVFuqQviC9WBal1URSK0QjKNrGBcOVdmM/y63N9nyDcJ6K0PORRRQAGR6
/E79R7NwzOjeKK0qOlZZ5OSQVFs3a+lsmyMya0KUfROiIUDUio3i242MPS5bAz11HzHlMchwxlBn
FoRhNi2qqgEmZE9x4/TtM+EcZ0vUhUix4m0fk4TmGLbIqK4FpRwaVMOoZfWkQ5hg1w/yRi/GNzOT
YivujG7bV+XghH4rHwwteeuyAr3nkWuGv1V0UalptyH9WHNiiCVPCtYM5Lk0EW6cfW8z5UYJxAwp
KKMV0GgbQpbJQ9/Fz0izap6k9dIwz7GYYS79TBRSFFfaedFZoEezx/K3wqPhW9rccxBm2yEk8o2h
AQiFPGznS06WtDepEFvjf2Kc+tLTnRRLUNA72TuLKBH2GUHl9zj6JEftYyugP9c3weLkTIK9/wMw
2ToDECMUh+spAHwJdJfguiZNaHntS6a4EuXVjS6dLFAJ0w1DR40GClEuwRpDGcSwVyZ+oPe8+110
m3VjlmZ//vsZY4qgUXTfI7iRIn3rk8oJ9Ke651UQLQ3ZHGX6+WzIKBovvRTU+HYW7Vt164muIrUo
KscN9/E/2AMdJVQ74TQGZ8QlUtKlmWFMJN0o1beLakPQFiXrHL+xOCnfIF9vvnNzVK+VKxEgHsjU
DX2LYg+Oo13aLzpITYmMpQxCFsYMWoJEto9wTJFiN0IimqJW7CH6L+RsM5RrEV8VLwYy7JD9TSp9
9tBXW5+N6wYLHFGobYN6Be78oJNm7GgaFf5lAIIGVgmq7JFb0Bo05W2hvWl4+7x8xQ6N6y1KJEAO
6Ki4Za5/wfJA/v0AjcnDQS89KlHTNqVTA7s0LE97zqq3ntfIsLiNvu1kW2t9MZQyqYKdkoR+BZwN
yaPJC10WNxFeztBZiSpK9DheLm1vIJXcRkjQUPlFLR/VcC/SfVa5ES93uXTKo1DhLxDrE+Rs8KMA
6TBkEeXu3HXPg7BT6rcy3Sk8mg55Ol7YHO0cjHENSmY2JQpOEfY11rjRH00rtIbIwjvd3cl6fR1t
yz25rmbtCO+dZ3EXz8xkLupdFtFk0IEcocJ1RNtfHnKO8UVa07lxzPKP0i4y/R4Q5LZJnepBsIUb
wS62/ll3C6fY57Zr9a7/2Dn0WTn5Du8+u3iTnn0Au/ypUWrBKGDNGO/So3+TvUCEsbaixz/Ce3Un
3R8aB10iZ17fM2cBsbshk3sUpxlAldMAOtCgKzkZzamoHSV+T7R/LfCDizEmuTU0FKK3gO3aHH1T
SZrJGfdxtgll2W50dd+M5a6STChM9VZd5hzeqkW3ZhAQ9kE7WULFCBPOkNoLQy9BaJqFtkdEC3Qo
BL1DtXDrFXvVsELvD2JlKypuYvmkx07N7edcuuDPv2Ba3LMjSDDKVgpbfIGf3cg9KjVB3bHJk3Pg
n0usr+jBw4V33ZVelzJNI61ABQ7vGvJUB3GJCZ69ug4bE5caEJt3Cl6a78L8TiiPgQbJbw3iOlls
QUSGAzv9WtZDgLIApwc0N1DIwniIxDBoSjXAmqBn+cjjscJTitkdmx6167Sa6HLBMLotIGABhfaI
4EIid7ikGqOILwNjU9t0/4UKcHoMRJcexBhQmHw5FE0EMfBS9tEbVj5U5DVBjWeIPoh1y5fOrjnI
5DpncyzTcahTL0htRXCN4KAZtwiXQLuxjrLkBucozKwmw6i3gghTcM+w9ALFqjzWUZ4dzFr1RCkV
qQQENb7vUmQNgQGN8YBXoLB0QJpQ1EXx9LQx2WAjNsSsyMsotQW/fIl0866UhBui9UdDa7aVXO/W
B27pzIe6NjL80EWEigTj3AukXak5ToopYmbR+q0wPnOUQayDLM7ONwgbavZ4QlQ6E8IiRtXYpYL+
EF6ouSDMNHXzoRIc5bZ49GUvm5nfeT71YEcQWkVqpZ/CbXjsj/mGHnG5CU+62+GoGF3tJjio+3Xz
Fp+70YGG6n5UBKH0jhlECYkSo6iwNrLAbk0LB9QpPhfdY7yPnWiLGoV1vMUl8r1v2USdGkPg0q/D
FOkfaPX4vxsoHcbmB83vuKoBi8vjG4pN2EnKYHRhCMt6P3HCaDyFfeDIfcd5u1xcIN+Lnj3h4zSM
1NGDRa3abHupvx9x/K0P2qIl6N0Dh9NUQc+qD2mSp7Z+Cogq/02gqxQHbuf/WMdYKqBC+SVKpPF2
DXVdnfHyqZaUKCWFqGhnjxvzpNj+wf9T7oJX/z7/hcQjeQCBivwB2cDpzR5lanQfv65/w4KdF5/A
BISNVvlqIeSpLVaDp6DYVBTvIK8c6Y5CQS3irqMtJVgNSUUxE24n8lQdfOneRZJ4pFVgsYLGoUjA
4aWePBRvNToKdOx8jC2jmWiI7khZb9DVxdkKC0HaBTxzuoitHMVaXGJWlY2ApylI8bbo3CpsIt6K
AicSXoodLtCYU6aCCEMch0Aj5KFGumFE2T2Y0/XgpSE42JGAO3n1fzjaLkCZg0cdTEVBmyDqbPPb
3O8Q5POul0vXlwuIaU3NzmifGFkqJLBLEO49dVMZLgl8RxHPqvcWTw2CglV+kFRAaxd6fl/RUTGx
7CKrY+sgHA2PnfZb9H8MxZPR8qi6lsdcU2V41WmNsYSu0A9Ji7DHtzX5SwqV1/anOm663Nim5ZMy
Olh84JvmSoos7CID/cR4CZke16+4yEioZklgYNCHg/hH+VGAa3pXOKodP4G97yjtC7cTQSfL2UwL
jh3XeBHZBpTnwh0y8xBEQk0FGXu33wyu/NN7l90RCkDo5/P/0Bttk96aWNn76J53fC6aq4KyF/xr
SPazp6c4KF4hQWPE9norIi8a6CLqzbpxi7bhagM2baQ0dVbwLhFE0qMHFjtVJlu9/41+38Gv7J5u
+2i7DrUQqk2sLH+hmB1TgB/T0DJABZKTCCBR3pl0O+gcgxbOrAsUZrIgNDd19QHFiLe9fFsZPLaE
xUmZmTGZOduVXaRmch4CIJJtzX8O203AaxpYilwmzjg8h0x1v1fSCUFQCmXYgq5fD0UX+hOWIblp
/AvNOKF0IpDViDego4KUDo/semlfXyAz55RAEmgHk0kooLhv8CyeopTlF5KDI94pcqfEIx0vvbUI
iQ4CGRxqU5E4eweTzMhLSIuHEmRpkuopg8QU+CljcMYNjRWBWEwYcH9w1hfjwixObQt/QVk7RSMa
4okHl453mXYnSp9a/3sdYuEQvIBgws/S80dS9IDwDVscrFK3tL0PkoDB4Jy2X3WTzC12jsQ+1lVt
rYI3B0gk757UpjhE3sQCF4FZeMBAEqcmn2XypkmPuE0U2intA9B7oe7GsMQ4sgw12Iethl730vG1
Z9kTQVL6O4QwFIoorVald32n3kbQdVsfoAWHcPHZbJAStoGkVvjsFvkMOdt00ouJeknqrsMszgN0
aFFTaIJ6hs1t+krg5ehnRNpeG5WX0DTTdx/LEJLHCglwDVHh2WuqgVpNRP/5v1+yVCiIYQ9LUysT
nB/jLpIihYxaiIqt5DETjzThWHe9kPH7dRxOgFDBNDr9fOaO0hakol6E31/hoRZNt+ijjjem+LY+
hgvVhYBB4S4yJXinA9YlzFTwoWYq9GKS8GHqq483Itn2vqP5Phidb9XRKVpLN0+1XTypilXbtmyp
+WbkucYlczX0mSPsmLj/2UrUOsilaJBhbpH9yWLtVA/CdmhkXqX09bEIliL8g85eDQ9jbJaxTqhU
JHWBJNxgqU/itnXEl/TgnfSzWtq1pZ/TD2qnx+TAU5774tq53MtABnuKCO4JtFexNdKjKDZCLsIB
d5o2BpaA6/WnhHLDI9r/J6bipEYtfz3xFocZqe6zPoFQ0JhKJXGkMMzuQPeAGNtPqhDiS2alOQSs
Rm5XlS0q5LUmpRY4PXw0sxdx8OTpTfXUjRnmjoixsZO9iHceTwvjyh7UeoNIDPlMtOVcLpyiSRNN
iUq8tCs+cjO53riJmUi2LhiGVcjpaSgThOgJ9GgQZ/HKGa97ZBG4oSUIdyE8eF23QUhegjrzEps/
2svv3k9i5ScBOWrTVvbgIX9rkaLeoQOdWof0VrkBbwsnHLn2cRf4X4ffbHsKEgjaRBP4WfLpa0cv
3Lbeq5pyQqvFXfFt5Vc8MUMBYUEbqZMQhlE9xGD0KKHEKT2vu4ClLYE+XVTYgtJn4lm/nMimAj9+
TtqpCSi/kxv1HJhkq3kjjujMMgSPc0Bfx3GoF0YDNfiyQS96xVQGogzBlxqYhPYnyIfLlhxw3toX
EZBvRpSlTccC6zm9TJblYAoBdG1jKui2KzkSBotDNkNgQsWhQIUJOLbxfJDdtx6YJR/F6GjGoGPh
9exfn3EYLXNSX0W2CzwvjHtuvLaEAFaHZT7eoB1ALHZe4NLOUkGBy600n+7T7JaegV0RuCOyKenU
DlYWTiqfu2GbFq4BxlB/pymbnjhZdZuG6K7fGSDxWF+FC/K6F5ayzXCekE49jQAvbqp7sbeEZ9Me
3G77kZxV5wxGt8DRt6/SzvL3uSWhoQU8TRa1wWvmpqjM5XzO0sabD4V8uSnQtoyKr2ncxeJU4kXT
3PkBx4MsOdA5BJPdyAPT86Sp+69JnKbfyyh5HJ2uxsviRjDsikvru7gtwMhCkK/CYmJTRz2NY4Wi
itT2801V34njmxztjOp2QAte/ccg+0R5zwWwG9PYzsSflfrPSUdseiTYVR0V7rgQMNvSKzQ/agjs
TSGHCv0Pq5U53nLJQlTnowAYfNHoRGIQxDHPY1mbSmQJFGHSM+guOctiIf8GI/CMBRY0SCoQdj+W
hSAWXoyGGegMeNoxHR4kcyfEZ792M83xzdgqKhS64Q/n+XDJEcyA2b0Z661fty2A0axmCluJ/Irq
G2l4rvKD9O81/BdGslsxGuCK8snIHCTf1fAzH+WDEITO+o7nWcRusYIm2jA1cwWEWNp4m9AjbiKe
9kusdyh05qAtbej5+DG7rUHZXhWLk02ovdLfq/oQdT/WDVo6FSA3I07qdWhmZ28Eea6WZVFDPcTw
FJSslOGfsAWvY5eNgxv0/uhCVpbHrbg0iFOaDg+sqHoH7eGln+qFgITmVIiXxo91DTJ6WxCfM8ka
TJBuPa3btzCEoO8HFzwo4cHnyBKTK00rZYIGrNpE4ldWtKe81sZNoocDZ5stuMaJ/AQvjLjYTUQ8
l1b5ooeLL1Qg7ZCGljSEN352h2amG0HKDzm5CUSyMVSEx+v2Xc0f0up4mDMQT6INB5yml6gZ8WQU
lVPsX9R/Zc2P4otNJtzTxj8g771fR7uaOQZt+vkstEN4FGlNAbS22AvSc1Qe1C64H8sOtAuRRYyQ
4xx51jFjStOxjcISeEnVb1Kd3OVaBZ2ixA3r6KbPwDi4bt9VgHxpH1snZtRyouthBvukGnnOp7L6
LPSPntcbdp1SY3CYZENteGGUU+DUpvxexVFglREVjtAXP8lpCm3lvtdAV91DLwFCF24tt59Cnccc
98KzlnFmVWgMkjRZWwob2XBylMQ2aOXpuZTni9MIIQSsT6RDQal8uWyglJDK5oBpDPJzWmz6+B6u
2tLK14D3Ar+4QGdIyiVSJ+gmHXsgmfILHpJAjEhRbQUu9yY2LL/j7fnFEQTNKdLh4AFBOuISThG6
pA7BamfXBZBCyUmxwetRPmvomv4PS3MGNX3KbOtFZZyLOQFUrkuPBljpIhWZyE7blypP1vLKZ06r
cwbF+JQqEiiVawyi4pv3IJNF7XvzSzEqjkXLu2CGw3iTSMFrfBfkFRpQXTI6FDxicpA7FGujSJ7Q
i51CpAsd2bxQgTdrjFeJ9aBvshJDWRAkh2Qzs5KyQQ185nRU5bmU6+bMr9EEM40EMZJpYC8nrkiz
fCKIrCC80/9JcslGwdSt0fv7Og3fPJoi21g1nxFIQWKTngJDRL1I5USF5+Cp+FVB3+z6QprwLi5M
l9/DvqO3gk7zrvkadRAziaVtKK2VBBrYVzaC5oCjJ6+6/+BpcPri7QB5Fxz7zIoSskQlPS0x02IG
mQqqu0o2OGNeOjhSOPfc6xQ+DJyDMcsqaYXMANV2hZaUI2mPYHJUwlOXOpn+DKrTxHwN8HiwPqbX
GUkGk5nktBhrtAwCU5EONLxNawxk7tTRY4wwsXGU7OyLuzhyK5DX1efB2EndIagf9BDx1TH0eRWf
Szt4NgSssJ4gQA6GJPicSvXfu7j60OR4m/fev96OvqxGJSJKtyfha8b9SQi1SZgBJtJRkqHRH8j3
3a+P7NLRgXzIXwjG7Zk+0Tx032Bgo8qqlGOFw38U7qT4xRM5KRgeFLNINbOeFFyxMUrIBAbpfSUU
m1wHAT3FxZYzcssT9G0Ws0brKvDSBPVANhwReOAdX0Axn8IRb1kGmSjMkW5Eyp8xKO5NI6wE7Lq4
Qi1LFIDM3zvmhHKmaOnMBZPhXxjGljJMMq8Yq8oe6bkvnzSheqvoTZbUGw0pkQA04ZwobfHgmCMy
u22EjJkY1UBsKKhus535B8aRmyG3DqFgj2CNav+dsBROZZJO+6JqBmXppRevEYfWTY+xFP36FKFc
S9A7N6lv0IJcEw4j/HXV7bSvZmBMFJMnPvXVEPaFOXF7EPYGKYqp89L28k3rS5bUoq3kJTPv0e0K
+d9GshIeJ8XyGM++gdnbPh0TZIthsKZZpvfeKw8gW0xrCBbgBIPsRldahnJb6T/W9zsXl9nwkG8J
dDwQYBeiLggvD2J7n4FVRN7kYBAWktTKNVA+KY6EyGAdenG7zCxmtgtNWyGiA5BzvAqI7WHU+m3L
u9FMU8eevngqgrNE4IQcKRP5Cx00BQS/qWx5FB0wJuDWVDdv64Z8xdNrIExg35llrZt9XdmSeQtG
tVp+Nc1tKZxS5QYsjXbxasrbqr4xst+1yRnERWcws4/ZJ0IRK0JrApokNSgZRWsEbUqAlgbQCGvm
Lhd03qvKUjwD6TEVQuJ4VAXX6eXOVHMaif4IRCF/GtpzbVp6uPHyzkpIYTX1jt/+fVWSPm3Pb0T2
dG0NOakGCsRW39ayq2V3QzyiMS5zaDAxGKEvNcfbGK9bZXF9Eig2oXQThUdsqy3ae2Kq9njyy4RT
1d/H3pn6+/WVs7g6vyHYt3u/oUU2tTLZBYSRoM/gdAmP8I9jBVtGlEpeJySTFSqe88s4c/zhGAR/
1u1YjgEVCBVNAldQX2OWoehLSSgYQEni4Af+vpVKY1fquRt5I3jOybbT7inelxD48jiRF3fADJpx
3mOZpiMKGAAtveR9YJlJa3Vhs2+8H6R7rwqe2uHi+p/hTQM+uxgWKFuIunYaUHPckrHfgtPezTPZ
Ss321i+0rThxLyQ83lWemYyfTvu2J+IEK5vCi+D9apMiAAPmsMnIu9SmbifnvPvi4tLBQ/tXXztK
dJlJbQIlNesRIxvKw0aWeyhH5ucQ7GGGMd5E0nMoDbseinyWPoQ54mwU05rCqxibllF520zjtZQu
7paJcFtCZRRY2xnPo6BmvYlUo7THot8mcvPQB4SzIRdj0r8Qmsh09bU5LqRjAAjSWJ16g8tLFG8N
Ba3YnIB06U6M4OZ/bMHd4XIVCY2qp2avI8SAXEGIEr8Gr1doQdlR7pPd8jR+QzGnE7rqs1CcprGt
d612b3SvtcQ7FP4/DuAbhFkrVKtHcahhj576yOZBLwFFuHFyCD08VlEXzeWyj+tvxWtl4QIz2x/9
BU0OMUxYJ9bgsEY5BAHF1K5F9w7ERAZtR4qbQueE4LwhZXwAJChjIxIASmVHR+G652/1quWE3Ysg
6MwGnzj+RYnm5RIhNEl7Y5o3iuKMPsy3yqC5oOyx13334pKfwTCOpZC1wYg0wCDNbjX5rxK9Vn6G
qrVo43k9B2xx2c/AmJhPMms9KweAFQO1huQmbxV78H9WGe8phwc0udOZl9Z8qcQdCUAhvYu6rQSj
dAOi45wXN94cMS5JzXEAxBEWgqgj/+Gnj4E4bNKielyfo2UYFFqjdRZtYSy5WZFnQVqNcEsSmgE7
MiCP/diDbef/hsI4ChrnpY+nj9Lua3UnmcETRA63ETU51+TFkwwt6P9rDOMqmlBP/MYw4WNx7x+D
reJRVw13Na6The+MvNsrb+wYBwEJyE5pMsChoTGQ7VxurSjklQLwbGL2KpI1gan1GLoUVWtOKZtB
BL2L9GeYGKNbo86yQgdUR1ySjM3T+qwt7l+NoCwHlXngJ2DsK4sqqTXTA7R6RHTcS6VDaocEtij9
l1Qm2A/+QjFWVgmaTmgOKIk0J+IPkFB76FM8v4mN/6stkz3BA2aXQ2Zo3cTFKZzhMi5KEeO+jWIB
sQ9WRwOWIpRe+33HSWQuzuEMhfFNJAbpNpmsMxSnTh5ysKNIeEgH9Xdemi63tGPRQ83gGA81Nm1j
SimMSny3RSK4zbekele0hjN4PBzGRUlJ1xqFCLPkorb6KWosQiSf48cmi3gR4xS1XF2E/9okseET
hGBTLzSAZQbPYbcPwEMZQ2yhscfOs5L4cTQ/e/EpU3gdk9ft6NMVcQbMhFO9oCXamAI4rAwUrX9W
nulvjB5iU3BlRSxs0/yxbQfLbA2nQ7Cat2DvgJaXTMBp3eoPIFq/G1KR97KzvqTwMH55CtFaV/Du
jjmuo+e6ParGfZ0Fhyh50bT3uOTp4U0zeT366FeHrhH6R9mGdSINeV4mcEJlIlpQBmmz3gpJZVFp
39OfQ4IS4eC/nOdfLTlQOUAPH+MR+tiT5bCEc8UFHT1XblX/qMifgseSvJxhmeEwHkBohiiqPJim
g9uA7tMQRHq/k3KXtveDtJXkfZ9/lM1zkdyjbcZZ9z7LKTLcBUQ8nCLpwdZsKI0Q1F2HxVXWrloe
x8YFwbZFsps8O5i1E+lWU5SWD8KRdeDJc1/P51/cr87GWQxD/bEY2hhGj5JsJajo93rehl1MrXyb
xnZgDq1QJ4kECIOi+B5W5PpOQySLbsgYoklDs9GGTeL/c13813b9tozZFzqlqHJusWxUQcfUNS9j
mWzXB2/5zPiGYKIMVQubSoQIgG1m5xJComH2pOP4XwdZ3nHfIMzZC4ZhQxjAwmzjjc9ShH018RTI
xKowYVr/UMeHUditQ/IWBbPjkk5MaSMDknqoYdaTg5fR93WI5RPj2ypms2nEQ1GGgaC2QCkxLc/U
y7aNdg7BRvVfgL7jCWaOIGbVeQqBe1R0dIKnkW/L1HDbnlqZobyuYy264pkHYU53xSjkWpuWHIiP
Eg01ZPFLhRfoxtg0PtrReB2ii2M4g2NOdy2vJChAAc5P/xThjZLbhXFLVY5rWlwMMxTmbIccqIaW
LaC08bhX1eZDamROtL5uCJ4dL4+wRIzMnIaACIvSCRCdCMQqhbuk2KzPz+J+NaZnGElUFJOVCQEH
t1xHKboP5T47Cwo5a6n4opX6wzrMsjOf4TCLGz0kceMR+AXSveIpSyJuFG6IZNWq74ol5OJ2YMQL
wGzKwZ3W8pUzn+Ey608ehKpqxukQQUlV2RYHbyQWLo+OR3uLxqUbmD8rGvzOITOTF7pFm+qk6yC1
W/+OxemcfQazLok3UtLVU0SSNIdcyY8VirrSvrdkgdfCPFm0ZjGzOFNTzTvcvkq7ST9ULJwywuUO
ZcXdK2hbOV6RY9YVK34VexSFuNhu5cYPQhtY5mCLCsczLjqR6ewC5xhIcgxmEhWl1yK9wyIthq1S
/UGlTo4myVB01Pq5FCvO7l48XWZozFyZjR7Xeo+5Ert3uXzW2qNsvnRegJ6FI803Q91w9iAPkJmx
uPIEBSo9MI9Glq/ZVDhLaL4os5uUuKrmEl46aNF/fVvIFiyrQQCZIjnApjdAi4BMwxjVT+sLfrlU
ZIbBXA28CuU+tIdRYiLem2FnTnKeLZpb5daRkv6m6KJbsa5+l6QbbV0Znytv3AuGh/xheBuWE7tb
mURulhAPEumgl+mGDIziJqR5OV8qL2yYSU1yKtxTJ3lyxtV6Qi2mEDGyE4Jn/crfot8LzVFZvpMj
dGUW8SFo662Sx2DUhKeKun1fm7wk0DXxAMZqkuRTQZ6O+tqvUHwWdfo59IWbaU4GGxSzaAO19Tf8
D4Vi+o1aWbX7Q/xV2+KDcKLb+hmsMcm9cBq262OxdBrMP2JaOLOPqAmYPHIBQ1GACrPvpE2m2BrR
Oc5wCQXEU/+7nc1pQmYoHtoMIV+MpRGJ40HAu1GSKzd+AT3vf7dmjsPEORBLjfJIx0ZGFndHvMwt
dPQeKLwk/LJ3AsORLuJ1VmN5g9Bql6GsDebo2nOrjVaVOk2NxszBBXuLqPF64ZePUjRtQyEHfKio
ar8cPr/Tey9WsFKS2E70wcqaU4o3YMhM9MG5o5BXjCyhBoWRytkpi25jBsysDj80hSRDwYY96MUW
iqvbjie7tXiezBDYrRikKkIpDGVvIAQeN7kGKUx9l0Fsen1pLB6S4ApEtw3k9JDAuxxD0IqZfdZh
adDgQS3cEAUXIqJSxUV/NAdqcbXPoJhR83q5FSmdoIp7ReosrRJB7hxxzhAeCjNy0ASHes2UqxPC
k4nCgBDVnlzy2sWDCsXN4DDWCYr/GRCIWQsFqTA9EsiU/fA0QG5DBJVPdWsmbhQnVkE4J/81o/Pk
FqeOHmRYdRU6SpcTlSdtnMY6IGtqxWf1YbjTnqob+c7biM4kTIYe/3bvfyKoW18gS5t6hstGNnIZ
00j6uiONe0N3VRTORneyf2wkZ4g4z1rXDbOXRrLvDFDgjVsEwjgrt6blu7pv+fD/EJC9Sw8pxNjM
0XoVreS52ECcvLagnCpwrhtL+2Furnw5zHhEJqGmYPmM/aaJjsOA3PKTUTqa9HN9XBcfDudIzM5T
U5PKnQ8kOTrCJTdD4xDxqKqoLCG7UtsU0MgueP1815xozAgzm9AwWl9uBYxwZWXnEWE+ukKt3ocE
jxW81s/ew7EmFnpanJ+e6/NetwlvMTH7Rh7jUGwjeGyQ5G28J+0ueq0c3Q1dvMJtfUzofeQYDsTl
9+pD4QjvNVgrttVbjtWd29UOYZMJKtFovyM/yo14LxxD3j1pybVPhAYQcJQhqMI2GqPba4yhd48z
rL/xwh60Dbxja8lBzaMsZt5LmtaJOODwoJ6lgl1FSLcet1FhMWE5R2HmuUzUUBmnIyqFQ4c+nZ6c
wTShBB+kQS1FIkBLxS3E51HcduZGHUR3fXXzjJzOt1lko+BVF4WLgJey+05AqyHKB1PKe2RdjADm
VrL3oToVoAeC9YT0Q2lsquo0di+aAHH55K2KnsVspxb7YnxYN27pcJ6jMvciIe9R753COKUQDvGo
H7vkE1S0r9UgfKwj8YaRcfplK2aUgvXd1oc7VXoe2sfa+/w/QbBXoKhJGqr7MEaOR1sOZdC+jpsx
oc46DG+q2H7N0TADtemmQQMrG7IPCDQaY1/Kt63qdtJHJB0zyRG1dL+OyxlBNsT2g76VxACwvvpW
IoXdSveq/LqOsezV/t6b2DhUNcBNkOaYpbBDMWkLOq5OeDOM7liq8q/IeKyMcLeOuOylvhGZ3T2Y
cZkoHhDL4uyJCHFTSIxwDv5FDAjJomETjdBX1Ve0MiqpmzyI3AQ3mdkhFWQqWfN73ZLFsZMU01BA
bmao7NiJqHaC8MaEAlHlQbAGyD0lgyMLBBJFtz4S5/83PGbkUn8cYpATwWMUD6Vy68WbeDhFxo/U
u+/ByrMOtrj4ZsZNP595QV0Mo1jUADa0kEdX9mVcgQWAUz2+6I1mIIyrjf22w/M+QLyucEFwZYuh
iVyDcYuiFs6y400W4241n0ZyLAIKnKbERHmOW4+/hv6RyEeh5ryGL47ddxqAfUzU62rIEw+Big4G
6KE7SIYTFjy+geWAc4bCLAeq4JaPklGI552D23I37vDevk/POZSrIgtvKJkVOmRPbeGcbsTUSs6G
K3Pm75p0ZwrJZt/ArJK6UUASE2MLtL9voX7kv6B+8ePtSVah6Fc4ra1udXu0h1fDbWxyGFW73iic
b/i6sLC50vk3MIsIeeA+rXyMQwO+CiftbPWhP1bbdhf9Kn4H9wTEnS4e7iV3fYMsh6Mz25kVlVB5
0KoCuBDJMgQLuZZjvZM/vI+GWHgNFzeyVfxCXcdtjsJ53U1574+Lm2eGP6342Q71FCWOzRD46uPZ
BEXHq3fqIhdzL24gwvbQHL0H+QY0M/6vdcN5uMzBHmlVrmoUcw4y8xD5EeU8Ci5X3JeD8nUFmVmn
x+hH6AmsC8tfkXeEWEQctdZYcO6m08euLJ6vo38GI6uVRyJzGkSQAieB/ofgDgFZCkskn2Mg4loj
IkfNKw9edEbfU/fFgjFDVehYBu0A1Cb/EDzFSWLQziQguHvSkCMNq836jF35I1A5T4lRkH+hwtxk
2/3H3NRiUQBZe5RVDuRUG32bywVnP3y9Ml0M5UQYLU+lJHjtxxWEuRxAlNIP0kkgEJS1g6ucQay8
Jw494hEcF6MRHiFwetvKqI23Q7p1fh5swz2sW3qdsWY+gnGKoQ6SCGUSehy2YHWFJvov8+g51Tnc
Z3vzDOKsj/jPSbbi29wxOKH1VdDBQDO+EE0+QRmXk9KeNlg9GCZJxznDrt0tAzFtmtm6IUVptMYk
rA1qJGRqlPf3aKP9+K0ejNtxB1H0+/oUvqf32VN9M/7CQ62v2JLrcW7/k19bm2fG7+kjAlOR4CNA
YltEd5G4kcguTU8ZFEI4s8kbUsbF+YlIofkEKN1KfqCnSuut/Ff6fGpfhE9jp6BIwNXv1jEXIaEq
DnEn0Loihrwc4pj2dDCGiTVFAhNyY9p5wAkbF1gnv+iB/kKwsxiGIhVGQGSJI92i4SHd1o5g6bdP
KIf5jZ7qT+3ptbQE0y7ddFs4XW4ZYKDehL+0m+YYCZxRvvK0WFQaWIsUsHYp0CVhHnniLtJzkhMo
y0gHuTtQxR2Mz0zlxeQLZiMUBykg/gvxtKtSIDVJmyEUTSzeKMw2ZuO3O4qigtHSqar5jm4GxjkU
0+DGN4Mmc8osLW66Lkkew5GEhySV02zrQT0gsooCSV5Z85JHWTCKkxz1UPGWlb74f6Rd2Y7jOLL9
IgHaSEqvWizb6dz3fBEqs6q077u+fo5q7nTZtGAi+86g0Q8NZJhUMBiMOHEOaLQIdHGbYWh8Ky7A
vOnSKJpU8HtG5BGMdjEgg41Kd3HTALAjpYokeiyeXSiQAcL0PF4FYC+CBgoXBf0pCfy6xiq1hMju
NOS+rTeNtBvaxWDVgghZHXSPTN3goZX97cHAxbzBQJ6E0SsZsLJT983YMERJibssUtVq07IkeDMm
rUTBphaNmZ7fKjC18Meg1wXKK8qtdDRjJc5jKGGkHdCBTMmjXVhSA7XccRC46JopfLlFJs7UVFT7
T1cVl5pUDCn4nMOpbK4Kg5b3atwan0apRaPA1nkTD9OOFOPO4KFSwZLDE0mOGJ4dmrLCNWXnT+Zt
sR0dojhdCg2kJraSA0YlNskh8AyHuKmLQPSae6LK9cqCT34DF/iUpGuHYMBv6OMDIS8he09ASnc5
0olscJs6JXLQFQZszPmt393W4SaOHi+bOA+mJ1vJF+DrcW5aaYYJfZ42ipJukfM43zcBHiNMZuMf
MNwtqzy6Etmg5xXYvvHMAQNnRNndkCeCVZwXJP/Mv/61wQXsvgXTZivBRuWmoRvfZc/GQd6pgavs
TS+0lNKaRR9nbeeOl8Wd4yZiIZjeYDKda8sEQ20vSHzPYb/cojgXC1BILqTFQn1gj6Gt1uhWkAfd
oVa2GZwGjzfjlu1zWxa915Y/fJo/LNPEf3eT8zsJfFbmGNagFrxP7xYcgW28kyv1LrKNHXOBqNmY
L8pLf+3bIsjXqmVdBWslel8KiKhOfYWSHlpJFSzTIrL0/Cl+K1hikdFBw1cePy875spFADIDMO0u
Ei5IvDljCC9m2tUtRDGU26lfeJKAlQvskUJjz5t8zDqKRgzWDjS2FuPaQNdA4p4LyF0cFmZZQHc4
R+onj/ss/oHh7curOk8WYOHIxuK3R8et1moJ1LuwIeVW9LtvXuXAiUPRgTuD1i59eBTvwEQDjUI0
M06tNKQ1VKKPue0/y/vykS5uoW4qA92dSfCMXvlMJ6a4BYWD6o+1BDofjIBINLay8JGCkDI0LYWi
CGpXs6BLt7KDOFpgTSUGCOUUfnoxJb0JlDBo8MvyttIGK9FR2QUkqhRhYlYNgesJ2A4NI+A8pCFQ
acXypEfnBHP1U6RYJkilQVjgNnr1cNkrVqKVjM7u/0zxj3W/1At5bmFqWgiYmvx26sr3yyZWnBse
sei7gt/ZPHvDVnqGnK6EiaEPnMzX7hLUm8JEBJ5Zi/XojEOlVFuobbGqU9frgI8YgnTKMHax6eaH
KL2S4pdA3RHockTAZFRX82gP8U2Z3oH46fIaz0t6i4akhm9FQECkIRk/NU5bwpLQ1zNbvUdbDRWl
g7FzEy/xUHudrGlj3kt4x0IzpbOeJc8XnO21r4h6noz+Id7wKv/0kSWJ9VFCMlvBHGrW4UhEm8sL
XPuIGHBfIABAbYCG7HR9pCOFT/G0AFnICyn2s3ovTBXPCUmWPdRBXY2aBxiseRU4PeonmikUb1Ny
lQyOaeWb3hrvo+v5vgW4Qdr8ULfV9vK61LWzBpJsqJwYUDw5GzKcS1K0pMLCMquxuv1b47axhaER
ELp1Vmbd9o7qmTcAMN342xpSM7vMTiAtZAV2sBH9mPPC5LIDRz9GPd3lZM7qMm3wYwB4UEwLZTPf
BubAau/iDZ6T8ht7gHg1HkiRffNTsBHL3+Yu9xPbXOTuMAuhgPoByldvye9p7yiBW1n6Xff+Zfyc
vXELDMh2OFBmxffMKwpLsYX8VqtOdrT8xc2Prqiu0uOyXr5F4ZqP2ltvoal1TTw4nT260vW9el8K
6v3neAjogSMk4R0N19ZAKM2ZxGU/BHUBpdnWA93v5DbXqHvdNo2b3I0CYyvLW17pBuQ1FxVyXuZy
CpKinms0xIdkK2eSNc/bCGKml7/jSiiAXh/gOoiCSK35C9ggRRWVhgIXmhQbU4NgHBZYOC/bI11f
hrNxCSJlgWz36Z75UNVq8oJBQOem8cJXfbD8g9pZ8uNd8ha6QbxFQaKxLi9r7WicGF3O8ZFvqFKY
5UYGo4PdeMFWsQzkv9vmvXxl1+pWvQXHTb0Jr7MrZVEpEBhfSTWgHQ0KVOAZqYr879Q4M+ex9DMD
ohmO71XX8c7YB7o1fqp3SAvv85fIIbvoPXmNHmOvfb9sfCVAgcQW8k8MaDmY5kYRsgo6B6EfIjfM
r/3wJqqumfl7UAVxcMVtFkZ4CupmiiLPn/vtaHuNJMrbJMfY4lC9KPobTb/v+6gzaKhlGwD5npUc
8qZrJ5Bs56A9qqwhcdT8FtO0l3dq5SvhfaDB80HQo+EuPP1KaurrdOiXxx6G47KnwfAKBmrDnUwe
fDAuSsJO61r0ANUg4gc0MjF7yI9vRFk/gfZ3yu229QYXdF0/zN7JrRjs66IX0NqpO7HFHQAJCCE1
rGELk8fZTXZt/Aw31Ok26ka9tcEBfy1/yqKX5opXnNjkUiqlqKD9qsBm4YaQBClwRYZOgnCsXYc3
rbU3AtExX4mRJxaXh+CRH0qygqHnDoKEDBfwl/ySBHZrTbvJahzT9R8VO913O5ECybIM7uo7Mco5
ztCoBZgil2Waj7N0hbGlgdpam1k5IJaXfXQtSz22xRdWiqwntB1hC8+wxoVIEnrNtv6YX8XOHbtv
HgPnssHVDQV7ArwUAUTha8Sg3cwR1WQEy26yZ1w3sf5UAXr3TSuLIs/CNIbxEJAA8gTRsuzLMx4p
gPC1CWipnVLBYKyI1exsKZwRzjeqEkQa/ggjxIdSFvSBtdxrRIHqzOUX0R+Ip2h4hmMii3/kycow
0nGE6k+swtk1ZwhKgQucBfQ/FmADejeLuAhXtW+7sgT7OUjnxsp08soxzAclBXji89ufBBkAxESA
imeyqvO3dFGXeEeWUEnCBHxajZjgeA2+/SyA1IsOkiRFxlfHA4Rbi9QUIakZiM/zULvXut4hueKp
gSAOrXz4EyvqaVCY0sHvYn+xoiU7zPV6StTdaqzxvr9j+sK4hp6KjjI8Fwb6EUV5OoNbvU/JoR21
a8YwE5x1/8IMQY1YBdYTTL18T3eaJZXWBG3xBjLXSGgWkWhJxLq9nIWTkIYPA3U53IKQU4Y6Cndb
qEWVo6JPoaZMyGYwIxdU+94QUKdJ44dRGpwwFFW+z65fziR3WcQGBvjGloFwP9IBTHej8kfgt04y
omKXbvTagz7n5Q92FrdRNUYDA2koBKsgVMm5OJsLWpIWHVXDaJBU42kylOB4KD06Gw+9nwlypHM0
4WIPGS8KW2BdQHXr1A9DX+v8LoNOx+BXXpe6Jd1nplcAhs+ek+RFUe7D8M0MBJ3xtVViLkrXUdJA
8sQLcyGrGqKsRrFVq/dBaBdjazXRVTNC3rkXVHhXQhO6e8iz1UVvDI+i0wWqeZLOVQFTSIJ3meYf
ujTB7Gv1uzPb+8vfbs2UioQQk1+4NXA5nZrSwUs/kB7eQmgvY3S87K6NcGoPZVNJVhtM/yJSQeAF
0yZgpaFL6+vU3qACWOirOBC1Sl1MPFgGQztSVIhZ+1ZQcEKWi2IMBjq1UyummUzwHvQQCyVhmJ0J
mAVU632kpDrgE8VmyvO3y/u4blFb1rbc7nwvr2J1n9aVsWA3yK90AjGfXllzUDdWbCSbRggkF9lb
7s+jBK0Zm7ZgIeyVWfRbDlu7ycf9CEV1DKfc01qUL62EfvDe/10ed8QnvDOrNMGGGvmwKaUnhZJN
IdKOXjWC1w/Y9RZSUR4OmheTCeVerGFM1F2l3bdAB1Ml+f69z9QjK9zOBVlXJ/GC5RlDdSPX/lvX
Vtfa/BVEtQAJsbYeNFsRFHG/gNuc83VtBm/IHE+IxP1DOph2IElWKAq+KzfMnykkBf9Dx5y/+vVY
n2ofwnoYI1ScUH6Vo1cfXdbcb+6r6EfGBPFi1Rx4Vw1NBokW5IFP/W4aQ1nWy+XWnMs9Sw6p9rMG
9JT+Kodg12uPl0/VShbIIFWDJACJDXaRi/S1PHRy0yPjSEzzSwLJqpZHghfxWgBEeqah5YM07Wya
C4dI1tUGsRZlnJ3c5U43TB/oaQCBSAT35Jo/IEtjaC0tLX++oRUpFd5wDLCVmG0x12il8nYZgL+8
ZeflW9yOx1a4y4PqUZabFRbUpnr2U5oJ3fujVt9BxHF6VqSZbdFdKT2gVlIU51lzFZfolYNqIzZv
VXPoH2nmqkO/u/yz1r4ktthE7QbMvWcMC11aznka6ijwmf6dFpV3Y/V82cLqh9QgzY0AgjcWP8yo
BiQ3p3qxEFVJtO/lTIm9UVPAORWXxP/Rhr2oUrpmEoU3qJxAMVOGC50eBr/VNL8hCMKYnHwb5Nc5
0e5L9NMxB5BtLq/uvMbBfVbu4JnRRPyQwnkkKOylg0c7l84YbAgtGjtFpWG8x2tE9+jaaQeqCVc1
BEF1lQd3KlJQs5kA2VTW7S6i2m6OuoOfjtsJocyvu32i187lhYpMcnvaF3Ty8wAmIVVltTq1RuOr
9Z008F2gLvPoX8QzvC8JRKPwyDybrOynqdcDCfGszSOvY/JbLpf7okRPlqnX7QReooy5l1e45jUQ
zdUWcUlIbfNBLazmkcQmUi6GBpw+A2yc5Vd6gT6LQQSluNVUGedtiZ8wiH9OPVRlcUKKDh7qo3Wj
JQOmJmE32MTJ18jApnJT+Y9M3Qgni1dDHTwGPqMDbcSzVoWAy86JvkDiGmYpeXZXt8nGF3L4rGVB
qK7/zwxPUtUYUwA9UJiR68AN2hcJTYuq2ITTbPUifrm1z0YgJgt0GPTTzgiAAyIpsQoBWWT+fg/l
YeOnWQ3MltoxhJhZ4l12ktXzfhxbuKsvAFkcAFv4WrTTbqL6oTBYYSXF4KUk2Khz+j7OGGrKbsFj
JLgR174dEBDoSCBxRpGM8xlW9bkfxPCZpCKJVRL9t9lme3SWK0EmtnYnAJOGUP1fzgAupEWtlhfz
KCE/6qb3ojJDS5tEIsCrX41APwLDL2CU0JbFHuXJcTdmA6BHi9TqZGHYyCriGFc9CLOFNHFnmAtE
aLz1UeJBGFmIq09NGYU0zcMMOB9tW0PZt6YWpNdINsvRgmyoSb2wjxvDooOa3OgtCR/UUO2ujK4O
BXWa8zXjOYfIgl+CEorBt6GJNpChRBZgo5PhDtSafBCvt8TK84fLTnp+/GDIQPdJB2Idc+ncirV+
IJ1motLvN4ecfoyQN0rzLZ6qQJQJ0ppzpzw1taz56DtCy7DUwJOYgxUTjPumaxZIo0QphMgI55A9
IU2lLFC4DPPPzacp9VZCBInQmg1gmRAVUS/BbB13uiKjr+UxAFwGhLcOTfttxtKNJomKJCtmAL3G
jWagiqChm3+6X5OCdKFUUG/OG/YDVCMe8xE/gjL4dk6Ld8dfO7yIgCahHDZoaBTQDCICpbRppNH1
iSIIh6vLMTGT/YeoArCm0+VIJjo8TUWxa5Pf27JRGJZJi9xqO5HM0UrghXgkElXU7VDpAaz71FRQ
1TjDqQnSPmiPZIZrMAzOXBtF5Bj1By3DjaFU9izCkJ+nPUu7Dy85FHEx+sGTO9GoCWM/glUjTZ/K
un5RS9zSMjAqct5YRIIcS2C6l4/vSpxQABCji+QuRRWS85FeC+K0m6PC9pm86bXPdBq8GbnWRETk
+ctfOi2DwhH/WuK9BDwcQTOOsNQaz8QwcYW6kk/cefwgmDlu3UrUPjj3F8RiwGRQcmfsHO9MohIk
z+hV20ndPqOkAIUANXZyrRSJna24CywsUu8I/AiCPHwWnDchtJ2QzaESsNeMGMTzQeX6Tfjh98PP
GdKEmOmx1SK/U1ARuvwBRdvKnYq0LXxg5bGtYVNZbEAadxMPG6q+RsxwG+mNUcGNveoxYHqmJkRJ
znOgjukdGZuksBUKNFV4P6qTI/tWzwR569ppAOzz/+yglXB6Bmuo6JU+xcLAPoLK9atuzrYf2xJ5
y8xXQxLx+J8nIgpMERMHf7nLeOYRhjHkMKgRLCt6pYIMQwu+35hTFuFW5I7oAixp1emCxipFoaFD
/CoNVcacM+YMkzYzrYqVueBUry0GtWMwMP2JJnwzHB21VEpVBuBzUFqE3AlTqj9ZNXeaiYmm1gIu
xYgGn+h0tZwktY9YNZImt0qfXLGMtBtpim9DWbrNGp3sfXU4KJK0N4x6J6nFc1XN16UaBI6UI9Y0
4R16SDpy2X5fqFBTlpCRBbLWby4fkD9zgGc/FarKS9sV2RAP4RzqHiC6JCygeko3pZJt5RAIWCo7
ZW/a0Rhi/sq35fErmIkTK4Ft9t/GFC+tAg2yNKiVoWDGtw2a0kcHcoKsXKHsg55ZQf2gKiJd8fNw
txgxFQBUUMxnfMssS7MqK6cAgQBByG9kj6p4Wubby7v5pynO7SY4iFUC6BTujDONuSbV51g1cSzH
DdlIN5+jk/0AnyRYWarG8qav+vVhAb3nV4fktrbSl0fpKdyXH8wRgkzPc20sGG9nvPwYRkz4tL6L
q1zREiy4GBM3757ZtIxBteN2BjldXXfO5NcPSlkbFhHqW65uNl6di3XkcLyIO9LuSosIbOux+WMa
W3sslas0FMGcV84xlvjXDJ/x5jVktTuYiQp0mlJ604bR++UPunJ/LM1JFCMwuEaga3salYyqnJNM
wvek9YPu3/T5mwaQ4/hgNG+6vu18Qa64Uo1QTuwtYf8oiW8naCFPUVxAQ8cp6ptkglSRPSrOMO91
6cPUrHZ4lnqB164URGF1KYCQBVBl8hNdSV+aFajJoUq/lVrPuJfdwlbf8R6iju5ku95Lvn5e3tc1
Dzm2yK1TQ06VlYAZojkj305asR8DchtJb9+3gsYdALrAOqNIx93+tDIXKrqsAEvj5NbttKvqxsEQ
meAuXouhcBAFxx6YY7BKL6s9/mrmkIxQp8ZXuw0P46bfgT/DVj6Kg/6FUXlB61NojXN7WZF9VMlh
rd1gpnNLPch5XYH3/Ca18JAW6ROsHTLNBJJaRuYNGAC3h0NshBXyeRwyUMhrzS+8XS9/pHO8GOL/
sQX1dPcYK0knZ7AAmt90176pYDST0Vq1qOIkBwgP2j9QP/5+vw6IFtw4KsC0eC2d1f1iDFP3tEGM
kp8UstdUd0hFfrF4MX8bANSAET8ZD1qkvqcr80mt+vU4FHa+i2+N6yf6U92ZN/Nefkwc2wBSDHNx
IOJzLm/o2tkCuJAi/AJdiNDFWU2msAAAADErq528plagocIhKhudM+7hsx2bWRznyOmnPGBhXfYI
GrfFZPUOMsLCNp6Ar008dl0c6he6ra7M3SwIHX+o/M539e/6uNNGSozSlBnWp3ofIwzPt/lhQNTa
aI+o//0qDxWwfz2ExwG2Ref8Vdq7XWenPyZnsshOCIVfuyKO94E7jlSKaSBT/Jy2ccmWPYKo5Io6
pas+loXTbEbXdPRtdYhuk1cbpHyXv/WqcYDA0NiEl+EFefoRAmoUJkqeOJ30qku9rMG493CfhE7u
/6oHJxMJ9a54NNBmGJjCwxHCiHxWkfZ1rZtJW9paJAP5CF7qAZoZd5ERWWkcYfRBcCGu+DLDSA4g
HuAxxVjOsv4jJ5OmnlSoBhV2koMjqDW++gCpqqZ+exYSNx+KucCgLc8ClONP7eSaUvphJC/P71ra
z4PaoiVNRHzK59QRMANMB/oM2EBk3NzRjEMW0AwExTZ9Nj7YoXUYUJX+nRlZQMiOdufMe8hGSdfG
Bmpslz1lLcye2ObOaxXXU9VVsK3aze/spT6kd9pVVlkGnNQsQaGjgS77WX69bHb5q9xhPbHKHVYj
qeAwKaw22dXYvxTflnhYdhR1E3g/BKtkHqOogoS7ABynsKXaLWU0iBLASZ6U5gCdPjXwJtFw4lqu
dGKQu61KEOK0ZbkYvKJee1AO7Gq+Ml3pV+NMDibg5Ktme3kLV844KjVLBQqFr4U/4dQ3gSkkQyvD
N1kx7jtz9ND9s6j5W2OfeGdavsI8ECgJlNNWvxuolxk60jLeZNx3G/q8GhI8S5HCt1sWDDeZpDuX
17XqkViWAn4NfD+df/jpnRYWBP+HCAMQ6fpLGu0i+bpFFaOz6/5ZBcXQfKfiQRj9SDuvR3IlynzX
Vnn8C7iPmRDIdla5jjPhz9JeY516q1fk6/I6z2OmCuwfAjRkE9Ax0pYfcRTDMon4wdg0JYZcHuUc
zeh9Cxon/VaS97r+67KtxRdOj9upLe6zAbIgFdkSn6fuB9M9cGjG40GJrs1Y8PGWP3RqCCiNo2/H
RbJaSxR4B74dKNxcCf9u+nbHItH9tlyevJkFC4IxSaAnkUad7t1kggp0NJe4jFdkWxq2AkkGJbqt
imJzeefWFnRk6U8V8+grkXqOojBTCrC7z9tMB/+CGbvzQB8um1lbEAiSABlAPx0NN27f0kSp4g7t
JighZLfMDD7HOrqWUXrByJ/g7lzL0BYKZoLuIcO8Cb95ANlnqRbAlhqXV10X3M0T9RiYEFG+2CRJ
u5W1OwXT6WmlWuZ4oyqP0Jk8BA0BP/NnnSSCpa89bo9/D7/FbYUqd9Ph98zEfy16xdVrZQ/B6n2c
hHcNGgkpAPkM5QpgEUJrzL99DpFFYHAIr3gVWTkfR4denZKhBUo+b0wrg+iWYoO/CeyKdibhUf9+
+UOv+BN0PFDSBrBZwdgel1HMNKinrITMVz6PUC/xpvTH3AuCtMgGF76IXySp6YclpBBya/a9fAqc
SkiRtOKyJyvhXDaoylFWGqxEh9Zu+y5hwjt1wti9vF8iK1yUDEuza/UOa6GTnQdAze1Qf1SNp8tW
1ncMb3QNND3oR3DxxFDmmMENS6hRg1RD35oYoJ1MQShZX8o/RghXmw/HbpDnevn00nWu32ZsG0/2
2AlACOfXCtwZBWyMkIOHB5ja09BY5cyPR4YNkxrQHg7trtSqQ6eXqdWnqj0ovqcOoq7D2vYtHQBM
xyFNxiTZqc00ZkltZnkJHDsUyCbzALUrz2yV58tfafnWXNQ3kNZhhtFYMNA8fB0KDzHE8ir4AlWv
pxlTvP7nZQvn9+RS5kJGBdI6cP7wzUQw1HdqreFdwYwoc4Y+BGt8OGSu0uQfwxR3iItBJoh/5x/s
9G5e3Obohlmapp1e4G5uwS5g3MT+s+ljzP+hyA+jKoDirzTdgEkDsxAatCbK6vryY46MmTJG/BOM
VthhZOyK8FXWiB1nk00ZOPNyhKPxSw7SR98UZXXnO6tCbgK1NgAegPjju/cz0p3W1JEft5HTm++6
5vrdftA/Otn+7ieEIZTZlyFKhHX+dot8ReuaAhlq2b2N9N2vd0H3Uqv7WURCde6NJ4b4awuicYyk
AzIDpX4Dd4I1jt7llZwn+CqKa4BMocBG8dpdTt3Rt2r0fi7aliKXGq/m9o7mnhS+1sG2Gq5K9Spo
BAXEtS90bI7zwwI0tV3dwVxaTvYk7+ap9vzoQxq3bSzC2q7aAtUDQP9ADgMAc7q0foaODeIJrnz5
pTXirU7m+0KrXanuLMBVBBnPeXhauCEXXLwBLUiQa51aI1IbB8VyHw5DZjG2GYxnv3Qvf6zz4L7Y
wPSVib4epHa5G6SIe2MqhgTZfPGLTA9VfAgnQCEFpcM1n8NAFJ59gEIDacHtm6JUWa6xxYpyT/0I
Zf/7y8tYDUa4OvCy+xP/uK3q5KrMyyou7SJ3aPms+l+BfqvFuwyU+4mo1rrmBTij/xjjghFqu2HX
pbgQDQgER8mOsHtCSovJu0b0Pl9zAQwv4HECODxKrtznaQdjyEmIjasqsGPUnglOaQK158u7t2oF
ujpgcUEmibvq1NHCuiDo0qalbUr3k1laqvkgMZHWwpqnIVH5xwi3a0Y1SIi0MDLjcBa7Jvqalb0M
RZXLa1n9OGjpIytGyfiMUzUvy4YlEcwYCbnKwNCyRVWhsfRg/GCQlVQDPxMcoVWLBF1JhDsZYwvc
NwpJmBPZx93kZz+XRKJhdiXtpKF02sK7vLjVPfzHFOAnpx+q1/O2iYsC7jBtm2RXgefSJEheBWZW
/eHIDHdcqU+qrhtgxk9d2r934UMZvVxeyeqmoU/C0NBi7AyGbcahXgNEX9qqet/Hm5bsZdMHVtOm
IsD36mIQfGRMGCE68PO4IbicBi3DYoYm2pSTZsfA7o/6JLi/Vz/NkZnlvx/demk2GDRezCQdmMNj
iG+5k0KttvgXoXQZLv3fcpaNPbIDvr5UVRLYqUm40zrjJZ+Df/P5j0xwJxXF4yBHwwWSzsEDgSqd
eTuPgoRu/fP/XQV3Zhrd7CqyOHKjJJsQ+kKJVwUgq9QLqxcWDhZ3Pc2/kan+XQ//gAG16NBUOox1
eQjyumEZ0Zs9iXzQznBalrn9rEN/oIvB9txvk9n8/+0nnzVQhhnqKoB9hNdOfep1z29EFX+BlxP1
1C3UFDxURgkbaW06LITGoGkxESZX4OP8xE1FiwGq4zCiBI7Zur2xIeqeiUpXq76BeV9g7FDrMejy
3488XJOnMFRGWBnKLz+3qsnt03uIA9gMBM6Xo9BKzRaucWSLc/VQGaKR9bClesqm20c3xU3xjC7X
ls0WiGaQPNx1W/btV/tiFMNR2CxcUDzhbaizBo+cEuFVftJAkJn9YqIIvvzuM5c/MrEkZEd7GAdp
qxk+1kXzFyP/HJUfiWn3xqMxqBawwYJdXD1gR9YW5zyy5odtqqQVFlSCngoy9+/5VW2xa8mLHNPT
fl62tu4ef3ePC7SshxrfoOM1XUMbWIs6JxxHkGxYA/ksyMtlW+f0cnj6HX8qzheTdmxIE8KYPG0z
V7ajF92GUtlNv6+3yc58lizT7d12L3maVz9EDoQLLv8C0YfkHLQJgl6uCmxtWJMtQAX9+Ap9DE/R
3tXyulf/xYvjeLlcWAb8L6kDHdbUXP+EyGJkAfy0mWpld3lVK7XTk339Azw78hgMQpUAFGJf28Ct
/SeSOwxIpDnejp1T0G0R4Q4Nt77MBNu5LODCueCBn7MyhqQEO4ft18lLb8Y7c3wi/mIT4/ZmDDay
2K7qf/M4+Xs8NC42F/7chEECo91QbzKQqVWDDf4CtXkfMoj5DILC8OpVcGSOK3BiDqtK5CW85B0G
lUB0UbflQyoxwapEW8mFGFVqydxnMCMXXyS2y3bPOh/Vx2042BNkb0XvB9GyuCATpGUojRrs+dM1
a2+K4kmtHi+75fKTL3kHF1r6Ki0rczExD4/j9KlNgqxntYx1dL7OUMGGH9C4hwFjbF/mSXpQzNgq
lfAe/JnuRMlVlN+WKWYRMyo6cecAytMTxwWS2lArOY5gGrqtL1rWHeI0uILk9z7Vo31tyvYMGZxC
oS4ZZcH9sB7DkOUzPI8WmrPT6yEHd0entbiMYkm3U/lLjkMvzOaNMvtOVsfXoBMR1IRWfQUJBEaV
8GgGZcipRQ2jiGMaLyeODC6tBjdXdLCfieD4q1fRkRnuYOudUZvxhD1to36TGYZdD9FtH6lOpv0K
TRFNzkoDDJ/wqPPKrYri5RfpGSqu/ocUWotsBd1V1/U2AFvODjfQPh4t5T3eiTr2q9/vyC63TFq3
Wg/GCaR9LZTrs8Q2O6+F3IA8W2rxmvSCGL2+q38bzFz80kk8N6qEBrNfvEjA8xqvTeHMzUYT3a1r
6exSkQcLAGWgoOAud0Ib0s0AX9mQl9iNknmFw38f1/S6D0ORq6xFy2Nb3PGDakJeyDnOwKgmXhg4
Q3HfzVtUdVxTsqBiCw5g41/s47HJ5Scd3bF6FpRVGmF5Tfo7M66k7vfYPoMs1w4ht3Y5cK55yPK4
hggIkKnoEJ6aqru+HVPwa9lzsmE+OC8+VOPgT8VGVR0jEFLyrcWyY3OcQ2YF08qugbkKGRHTd2mo
WpJxbwBlNJsHo3DL7FdHqWCRq+5ytEjeL8O0ZaW2fEIgmkavL/A6AGCFiigh14LX8eq4i1UrMMPd
oo5lF8NHIttyeJeIKLzXLrqlPg8NPrQNz7Tf0STqAlohPhZGcdOX/gPyBcGFIzLB3aV5IZVG0dZI
D0r/gM6OWzWih+LqRi2TqCB/XjhkOAdHUamKcgOBQsPYshK+N/JoxSLW1dWD+4+Rs8kkFMIioxkR
/Ng0fcztU2SGuwgF3/GzkR7jSLk3QN55+TStbh0AoWjqMhOjLFymkwNSYfgNvk4yfdTmnf59Fgs0
047+PvdpRjmfemlJECNKt4YZ3YYJEANBIbn+9G9qH2DdNYBRABZR07hvRMM+GsCDgm8EKgsrYFJm
RV27r0JR/2zdGf4xpHOl0Y6NqZoQGJJLPCnK1//OCwtC6moI+LsaPq+QkTexCC9dIPDBCJBaBnh3
uucoFDzDVoCV+EIgxcZnArAGdA6n8RQdb9XoAUe2p3vwffj3zvhV7EG172+yXf4aeOM+9yYn2flW
uhchgFdj+ZFtLrjmUtNOhoY1Tss0TZCGdphFGCwbI3s2oSaVpNsBr6XLLr9y54PNENPRoPgHLP8M
R5STOMR8GxDXKbToHb0HdZdVF45kvlw2tPbyBIIdBECA3y4cGdzhSsAERjNqAglIOlefMk9K542f
YJC9nret/guggBuCAlo80UNMRCiHtXUCLgWs8UIrgX+fflg6y0M+xMAM6V0FBfBUzV1lSEyrS4rW
xiHKHTkEZeTlNa/EEwykYToACARMI/LgRzXv8slX0BxLfWjymPPnMIF64bKNFSApRCe0pSr9R9yI
L7P3M2lo1qFTRSf9LusBy4K19spQjHwvTROe16N0h7oUu1KQf9jqHP8AuwYAXLRPrCiAeFb8fQK/
5ScBzA52IJAj8I3oclLlbNSw7p58keoxCRIHQk/Y9cnyqSkI2ivx58QYF1Q7tIHlksLYGIyALklk
slVaE0sKp8/LW71yI8ESOql42eDxwZ+VvEKxwmyQ19VTn0CBEel/GkWSo0zSrpoisqlTU7FAGPer
HYuny7bXVgkuJwguoLuG3IELTHnoGy0g6wiALNzlAbiBchTgOtF8rsiMyh0TJZ/mgmGJQOvWambp
XWANokHNlbOI4XtUYYHNAZ86W47NUX7cm6DN7CiYgPCt7krQw4dVugGABgrOQLQzEWJ9ZU2ABYMz
CnhrjPszLn1EjTTVjXFhAepCt6ibL60dbSrJgv7Qqhno58Dt8X3OcFRLmxJeDzKXPi7f8l6yBqW+
M4U31EpMQelvaecv2hQwdbp5LKIZ0UPQrPhGTlyjSuIHmYZvcxLEbgSG8cwvb5KYvha4Sax+ptd+
kEHktZ2hduJX5i5piChTW/uef6ZhsbkE9KrcCcxIqURzBQqAXgutAU3yZL4hra0kIAsVHIOVPAC5
DNqWy1tHRtv6dPU5Cilhk8RQpBk65TruAt/283YAV0niDyBHkVoRcnhtvzF//d/GNsCe3MWh+JlU
awr03Lp+7C0ZkrJeWxaNqEC1tocEaBAcCnBx4sOeLkyeG78uphYLCz1V3ve1G5rXuWRnlRdAk7RK
vVre0xKMLPqXb7ih/h7WO7+7i0TVvrUUiB7/Em6LkziIgnjsQOjwgonj2ak/Kwc0HPavzkvw2tv9
h7TrWHJcR7ZfxAh6Els6mZLK294wutrQg54A+fXvsOLNtAQxxOiexd1cdVQSQCKR9pz4YNzHPliS
t+btWni0tAtgSzJnWEq0uooWdhjUuh1mTSJgN2CknBzamQpYFxvFxfQC8OWw/dcN66LIORpDggw3
V8yRxdyKMOFcFC7nIHrcY9YO/30bgZZRrdWGlrKQmMr9I0uwrnpiDqmpQ9aIoloRg1MyBbKtK0+3
3eRp2sOIyLaR/OsLvCR8mfGdT6QK9s8ExFTZ8hxEEkU2e8/cSo+qUrbfwtAej3aXaHdKaBq/Qsbt
Koi6HlADuSmHu0hWBpD75NSbJlXBNJzE5R1RhmYAknNrY8xH6xWgH0hE+RG3kemzJAJ/Y8dSuKu5
qlXbMEuil5jqY+7VUhcHSTgY364vb8kiQGPmHKc1cyAJD6NRT5iRsqGuElwAxdhiWC6JXsm0ImbW
eiFDbWJ6DJ4gprfxes1qdPJmEZbXo4LqCIYhlU3DlcBuY38MtZXDWlQRtJ4pAMZCV8vFvExkmEPL
vihTRpIPfsFi47c0NH0GbCk1DQOS9CEwT+ruMYcJtNwB0/mKE2VF3HnXN/bLIReXDG4lIG2ByHLG
0z9fMjBVB0Pr0RygBUgfhzvFg/fscP+H4oFOMOgfIl/bA+tLAuGZ7aT7dIcpSb/Ywiva8ZvRp5ve
6f0n9VA/UXctblkIlmbip/98nIhzoyklk6S5c2EyMC6oPfVkh4+M9Q2zjnRYaZFeOvxTYYKOAUXc
INK8E6CCU1WHSY38S2E1iMulJP+4vu0X7w0yhwjEYAPRdAZ0M0HRFJQckyIqcVtl7c0a24cWnsvf
i1CB4wUUVg07KLY3ypz1HLjN8LuqHrQPNYYUpWiVv+ZiITA7p5smGLuqmCyzmE/IfGhiX7lRfRtE
jQAmBCh0QG9DX/Z+X1/X2jEJhm5MpKyss1lho8dO31XKJlyDNF5AZDlflfBO6wYQ2FsGGdbTe+JP
u8HLvqlufHdQ3Ptpex+ClM/RD0mg+VFwfXVLgd7Zhs7LPzFBxkSatlYhuv9tPU/vw90nqg4b5On3
98WGA+XMuS5weTth6zC5h4SY+DKqlYaApMdjnBu/Ob0Hgt7qWNaiCCBYz5hOFlxmQdl7UqYJa+DM
ysYInFzZQQztZ9Ua/OEC1AFODZ36M/Qw2ixFlHI17zO1/9KMpHTGUf+M6I+izw9qCxM15j8bxXIV
PXWNIttOmHyIsuT++mZe0qDM12GGjPl/J1k4vSyXO6XRZuVEb6mP+Yc3GfR9gQEcYLfOU8CPGfqT
3Ni5I8vJDTcS6cMCbnCh9KaPAPOvGRfnz0EaBKgn4EpAZHSuTDLQxTNtdqRT7Ven+AwAqfW0NfsV
U7P0Op+KEYwAWCxqplQQk5W3YepV4bFPcQLGygDT8gFjtg8QSaBaAj3R+XJ6lmdJW2eFG2VWGgxo
h0lJekjH8Zn0bzHNj03euzUQu3tTCmg+7Qz1feWAF1+kk0+Yfz+5noqSxlGh4xOsyIuf7cpJYyf/
Pfq1f6dKzhvzoicF5Dc7shuYk668UPP6Lt5qFHgxDAjwK8xLnAsforYYdAOeZaejFfYVyubwctMk
Pwu2EuYuLvNEkmAAMTKPEa7Zh206wyPgP4sB1MDBBF+X26RnuypkK4e7+JDM3GvIpKE9S1ybFI0D
Rmzgv2IYkjtFxkev6fU1AOYlU6TPUQcgRJDbubgQY6JjOJpiB2svzV44kszy5K3oyEL9DL3+MqZa
bGAfANf9/JjqqbP0WkLGA+y6DGA142tvB810sFFAQQuuYnlW+Lgic+nATmXOV/REL6MkRJM5gUwV
Myclpl5haqrvg3arhUGtepN5F9fuCEskvdeqm7PeKWWvK3ZmuSPAfbz+NYvvJ9KCcwZtTqWJF5XQ
dq4Jz5SA5U1EHEP/FfIHNG9JocPUJzMEk4OvYJSguTOyG630Qhuate97v2IfOUhd0pVXdclA6ZgP
AygdTh1ZvfPdIbxEHiVH+GDIv6b2vTItpN9tV1fWGqD0RUlgitLnLLt5kcGzSBjFjQlJrZ975Vbf
wH0IFC8/DKozbI3gnTlKYN0lDrmVnHbTDw7aQtyP2NfcAiAv/Ebxsx29tVHBdrbd+wgnY3idNqHz
UHnhMfZfr5/U0n0ArwemBmZYkAsnsc/alhs6g/uGmA+aMyX39j+UjvD2Y8ZmHt1HxUV4hNrELvuk
hjLQEYgnBoj+SmUrKe2KcVzI24J8CPcN+KwYwRKBbFiWl1EOZGU0olNAZExMke8GVAP2jVwXntZ0
8sPQq/2+GDvZdMcipm/X93I5qsOcOyhr4d5fJO3w0EoN0mQIUrdoIelBpAhubaMJpACkaNqKq7F0
chj5QcuPYYDoWBXeXCXteiucyZRBC0y0b7QACtJannjJqJzKEN6bTO6rOp7maxN5k+VkIKTMUUgo
A0D6Arz++vZ9fbH4up1KE94cTHjSOI2woqRBhAlxwOB0ho/3clM4gLD4WW4sjH7kLjLKh8ndGz/H
7Vrj5NIjBM5De0YQmDMAgp0AG1eJHCE+oZlwGXo1ddI+XVGTxYM7kTFbkFNLXUgcjzhkhPbUbDC0
qOzUNv60inYt6XUhCTA4QA6wMII2A/t9hRonkoAdqZtDAmr0KbQ2CdAYVavwsnYKrh/chRjcOgMM
JjNON9hFxK47jJ4lk9nj4kn1Lho+5HBTrJnVJUU8FTH/frKSutJGJMkhokbgJYWHyfSTyUPvLoYg
bRQy/X9Y0UmaVrBYWp1prd3M4gbV1QtyjLnhj8m08mgvrupEjHCF+7o2667G9UKxDj1YVtM4VHoz
22ci7ao1loRF5/k04ytcZjVK1ElnkIZMQ5e/T+BwiosX+M5x9dbZflnKjv1Lrneo0K64A0tu6+mt
mn8/OT3gDlhSRPHI5M9teWt2d3w6yuld8nT91Ja281SMoCSFzeq2krHAMHuKWt0BQmGre5hQm/QN
vOaVRS09N6gRoulCRW+MToRrrA+cqtHAYSreARlox2jLT/fh4xg54T9oI4q+SH6C8RAWf/6Sk+1r
jM7EAAAkycaNnW5yFXxU7vWtmz/2wvT+EfH1sp2IUEetqVk9nxB7m9hPFbiHjVs0m+tSFq3riRTh
WqmJmmk9w0I6QLSofeuMw4rrvWSKbDgZqgk4gDntdb5V4MhDbcEASzTVDganTjF5prayiqWD/ypr
ykhGI2cq3CPCYWhb1YSHN6KAsJkwZFcgOgK+uMOrTUczL2UrGrDoWZzKFJ5Gk2aKiaQxTGyEwRl6
6KLG6YYbuQjY6LbRLYq3DVtR8HmvBJ2Y34+Z5EHG5KWYcpe6KG1iShBRqJgaQ3cRKX6lI3em5lML
t9c146uidynsi30Q8APw0c8PLsmzqE+aEDUTV3eHJ6Y7ReGMoFR+TW66nRYUwHWkjyR3eO7U92RH
Nj11iGc6qa+37lqcvZSEw9r/+zmm0O1klmFGGwlrpwd7Y7r0OfKzY7gF1lp8o+2TJ/nx+vpXBQpX
I2JjXZUp1p+Yjr1LALMWPQBJC6L4a+jmu2rzc0XirKZXdtxUz3d8YkWoDRkkMrRXO5KTuXyfBvcT
sv0U41prxJ1LIeHZlgrXJu4Zs4sa8jqvO2iHaXCJkzmlQ+90V/5e3kbOm9l4tzjiGDB3MKcrXsrq
Fgt3iGIMGwCeXx/QHls1gI6ZwY9o/4ayRmihdg4w1DVAwgW9BpsVclUzZRBMkljHN6K8p9aAbq/e
mPsBQ8+0B2fM/MEyMZT7005RADXeK6SMCDgwdSVAwt7JgNaWTscCWcy+3er8QKynTt6Z9mPUU4Ah
5J7VBsXaLPzlfZ8/FUSSGIeH8yvaTjkhYzUV+NS89RP2qBQfSF8MMqJ0/uu67s07faZ6aK2ZQRHg
YQMc4SIr2RJpMtsYnJV9CWCuetI7BwSda9ALF2/BLIUYc/EIL+eF/QJPbWXSBJ0awLCa9m3ZvnCi
Yi6Vmi9/vxxMw6tolMVYPDIe5zdp0LowA0k03uc4+l4gozupkXtdxIVrg7XMDcUoXKOVBqSw5yJA
uKPlyPuhNFV9jNpTN6GZDWUBgKjS5NUwV56bpZ1D0h/pEiCFqqB7OJem0WrMJqNB5ShpXg0lOthx
80qiaiXHeOF0gFUb7WwQNI+h4pU5F5O1HOTvVgG87zxIJWCQ3metx8hKs+eaFMGy2gbXY57TDjnj
rTH+7sh9Sr2ITCuv5ZoYwZzalUVHRck7t1IBbScDfkECKOIbzdJfChpmVk5oTZqgckXe2QS2u4Or
+9scfZI8m+0+X6tFXd5THBD8NbgAaFVBUHx+QIbV2iQe0w7MB7Hm65UZefqYrGnb4lpOpMy/n/ie
AOwDkWCedYCMtr2itzfqzBckzVWa4G9v0bweEBwDNgduu3iLyrxINGWAJKQmkWaegSPD4nsH1SB3
UrwGrHx5Z8+lCeHIBHgycDxDI3jT3Wjh0Dp11SZONShdgDaVEcRVZuIUhKxlbZY39M8yhevbZ+BX
JBGW2YxPVaGgIRxUeBPiBm3FKl14wrjAX2DV6HtFjckSrJJuDT1Y/nC1qB06ZmchhgQ+mir5Gd4z
9DoBt4q4TMtXnMWljUXnxNx4+mUVBeWvEz3KlAbK3/FbuGhx8xQpu6j4jKvRaVJrZZGXvvfXKv+I
E/yGknbqIA8QB2ZTPzNuLZoid74NtXuDvSRJUPQufP6/19TTJQo3b6hQvchzyIy6rwkc2sDzNW7N
yJetB3stLrts2v5aImqWMtjNAOIqiOMc0EK2gRZpkrwYMmqXm1baZcCNTbWDouLVQUOI7Vl4bq4v
87ILTRAs3n1WhyYYrzp3COlBbr6l9veyeqml1kXbOPrhcD80aTd2mdODYpXAQSwNYLsW2qaNS4eQ
Pgir1JOpFpjoC7n+cfOiz72UWbv/bIqg3V3dAqZDgnZPCK3U8JGa7+kaxPOFzzWvH9jYaEozkHIU
6yRN05hhM0KGFHcNhnspagIxG5zBzHt/7Oktws+10p6yeH9OhAqGaSisCYxpVeeOVvmScrYBk45X
UeYkCSbK0Dc6oOyW1h8VKtSp8VvLpqOuvOSy5GjW4FFj9HRtOjQh3Vzf8GU1PPkwwXDJZtRzOJyd
q3F0QEpvar8dhk0+/tDR/UOZH1VHq9gP/e663MWDRs8nKBrRA4Wy1fkDRNOax6ky7wenW8MCELwd
bdEAvra8i7Lg12Gj/QHWHTBQIrwHQSId5U9c6qEZ3RAkzJMBbAPktAGBB3RJ9VmPS2+wsodxildk
L73kM2PYf0QLNkxnQA0jsw3rzWGf1PVOM9Yeg+Vd/CNCsCEULIx9leHwSMcD3ugwISC71JV/Mhkn
SxFMBjOprKYjllIjBeJlW9TQfidbtNAemi3dUtu9V59AZscchBfb8fFfVOXPIgVVqWgXsRytyG6S
ca8F5G9utj4bixWfdfFhPVmjcEOtsO2tdn5Y7WRnTIFdPhI8Pdkh7TEVvO2zh/9tVeK9A7MmupKx
pbnitexomgeT/7wuYkUBxYRKmoaMVLN7LJXPXLtbdSIX/z7CSdQyUWqELT2/w1oL0Bd7mpdA77rm
qSbb69+/aDNBeIWmTcAFAmL6/O+bxVBaeQsb0cnZgWWmoynpk1E9m3q1bcz8ZuDt53WJ81+8eH5O
JAo6UBemXBMVEs0RRXp3lO5raWuUP8NuRdkWL+6JIOH0GZHBrDNCUGzf9a2B0Skn4Wt9gourQbyv
AdJZAVmnsH8Zm6RU12oYIIbnrcj5Th7z0onld3ms3W6SV85ryQdGA9jc9oTiF6BNz89L78swLItm
XtS21d9sxTNJ0K2RsC9qhQ2eCSgEsGEv+CaQTYpsE1sXmbnXgPQ9zWu83S0AnLbINznS2kju4jb+
EUiEkDkGykNSMAisy42t3jaN35W/ZDAYrOFZrAkSouZIsuuI1/PKpBquvQeS2Cz7VBWXTCt9P1/U
OaKiA0IC3QeoUiJ/IuhfYY1RNMYdXD7qxC7GH/Ym+NDAh5hsEweEsTvjyILbdP9xH3rE7d+f2pve
y2+MTR1QB1vuIv++ciUuS9F4qk++SZx2rWTWNJoJuMnp7l3yo7227W7Kh/xNO1ZgTkrfkt3kP2Sy
Y9zXN5GHmg9fm7a5TFfOnzCP2di6AuoPEUonayqqFaRv3RF5wb224V7sAY9wcDsfozf3mqNu1oiq
L3O0gkz1/NaMeTg0pg2Zn9HkKgf+Jt+P9/J77X1QF6RzLmZGvXiv32DXt2s8vpfwG4JwIaxjREsJ
oQMWvJ/7ZkpMS7vZRnJZwO6NDcLYQ35rB/aKl78Ygpzus+AaReB3CasMYlEn9GrfcMp9ljnEbX8c
6mf9znYkzzxanuypm7VR4K9xnwvVPzljwUp1Y83kEbjELmYzgsl5te548PloOj34XQDeeS/fEVfb
6GAiyt6e+gAe+hrW6mIwcLp8wZ0aaNcwM8QnqEdNgYp1/uPk8EByv64eDYr3amPtNdASXX/elvcd
Y+vz3CyGvERvGD0QYxsN2HfLSaFarY9+C2d418BSZgWJW92kI1qj0totghAlrhU3cslfAEnKf6WL
p97mGE+0IT1UdUcffJWM/yABTJS4w+jwx+CuoM6VlCdQZ966OdAq0W3spqsVjSU3UUdTFRo8DA2M
KIL6KDRnaSJDRNs4ildvYaS7T2jOzQ/6Wjm/ol30DA7pHVgLXu21DVx6YE9lC3qjt4o2KSFkk2xw
I+ZG1IuROpDWqpCLeoI+PLCVo6eLoJ3w3CaZ4JDK6gmCtN6ZfgD4yjXuiu9gBXaNh9wxGjdxB7f8
QIKEOeNm1SoteUen4gVFYXWSFCaf9xh0YD/4e3ZMGwfjTxGmBB3bzb5rCDSKu58rt2MpVgTFFFYM
mAqUswV/Ke2GNKyZhu1VXi0AIWS/TOswZM+Z+poCkTbbD2vgk4tv3qlIweG0Eo3FQwqRTeJkD8MW
A3l31KM31S7bMpA7ao5yCyCQwU2duSqZ+oCDiV9Qu7m+9AWlNhAbYzwGOVrEq4LnETZtEXOwr7rc
fClBF1fcVfoGOUUbLRZ9fWeveaYLB4zM9hcUCEb2LJGkQFVHm5pK3bjoEhw2nKDBTQ/TAYFQvtaF
umB0bHAzaSChmrv2xEYpQFongy63jYuie2BX4/dJl1e8qcXVnIgQDpEmA1xtAyKUtgY47uR17G5Y
Y4tduPuAn59LavCuwfgkHJFZ96mWVBAyATOqjDK/x3KyoAg/rqvCUuoVgmZgbsQMoF4QDFykFFor
9V0Dfoo9h3sIWAWgu2qhE0kOVXZ2fqzip+syl87IBiA8kBwwq4JxknNzEwHPIM2GvnFbuwhoWO1y
qwmui1jKc2FZf2QIbtZkxCbNM8jIKnTZyD7CbwCrV06nBU3nTaMTTV7cAbd3Zfx4STnQfws+YzTJ
ImARTGlFaJUQG70i2ngbhr8S/lT2v6+vbVE1AAyn4MwMTBMKIsC9NwL9BqTPXfVcAyYh0n5YeYoX
9vW6nOWl/JEjmOWYJiiHdpADrIRMu9X7W6Vzr4u4bJjDGdnobURaHBM94IU9VwUJUDQ8lGftK8qH
KQ3nQdfytZm0Hm3kerQdo2nCvHZFD6US7xqifRCM0XoAjF7jAvnqTxccRXwKgA1UlFnw0gvbquhU
C5WMN+6Q8yh3WmK1r6yMo3sr59WPUadcdVNWWYUDuKPMG1pq38ZZjLG/XspqFwaNbvHHyw3NAOTj
1PBLDtxumeU0xIxKJ5mm+4hgOjCRKr4BQXJ9qOKoezFATwjiaVZhaEuOjOSect34GdkZeetGFXVO
PlqvCcHwjxfrSf+QhJkCBW4crvLUjTs1vSv7OWUVVqPtqPWQBGU2lr9ZLCFoAsGi7Efoo79XaI3I
uVZ6da/2Peghrx/lJc6sPZN5YwAAEwC6ZYvtRUzqptFuxsalpuTa5Qu22C95EUxk2ra24mijtocv
9RkZv+W6e7JH1YnV9A0PhlcY6EhB1yltvmUzCXjLMHysoJo2rJTDF1QaLfJAO0B6eJ4gE9QtRwOJ
XBs4Y7VLbhi6U0oQ+HHr7fpWLDyvZ1LmC3xabZ1s2hsypJC2Yrc6YOJjJ7bR7+rIZjLtZNpmj5lM
NpGFTpmKs/vr4hcWCUUG1wJyJvKlN4dBhDKSbdxbNIYccgX9zxI9hFH0D88gjhqDYhg7gAIJ7pPB
o8Ks0qlx4966q+TBw5h1jDGUVZyOBT+NYB4LeQsZrQwI08+3c6oVNliA43E7Mpo+6WfmwdEElAKa
fp6aCE7jFIHFUs0V5ph2S321p9Hz9T1dsLlIPsFVwkuMbg1xvqIexrTuqtlOwV8a+t8N8AV0w+fh
7/9NjvBsNSUtKg1Nyq6i5gExa8DOha9pbu8ZmeIV47uQf8Ji8OYDYdSc/e/zfY1DXuXprKZNiXSh
9pRWYOokwcBeeDQGf7+uU1nCuvQwRiw6QpZE9qTZGHF3lEEpZkm7f5CD+hIceqQL0ZR0viZQwRjm
FEFXkli1H9DQ3jmG1Cq/wUqPwRvToC/X5S24MkRBjAbCaowyyCIuFeVZMmGODle9wByaxh4LtpYo
W7jOZyIEazJ0ek1GArvKgBSZakpAwMnXDe0/mEYMy2PsEV4LxlmFnYsSWynH+TrrzWdTUJeHT6n0
6/puXY7uzm/EiRBBDYooNlr0tzZubX3VXYA9ybN3Ku8U5UXLN4YNcLbBZd1tTzZo0L8ufSGTDOGI
eQCHjrZlEfluAtQPRQ8cXGqzBbHAlgGKhkW3GZKhsdcOa3BiS68AoDbR5ofcAV7E+feTV6AYgNMx
NrPKV2wXpvpG4fwbeipuymg46DoFWIm+MzT2en2VSxo5YzSBVRFdfzCX52KrMJIys8UqUw58HbW8
1Yx/CIDmQbP/ihAcw3xIC82cVcWQk4dBLh5T4GV3GBa5vpIlxcdpKbBO8McMEUEQuatssnoKWwg+
iKmcArWadqQYV8RYS3qBCAjegAF6XcxYn+9YbSEjq+pl4/axUpdOTnBgTgOQHE8ussYIhtgwA3uo
+ZPdV8NtleeZl6t1iH8k4SOdRE66EdRJcauC27WrLafjwP2TjUYa3SZOs3tDyrWjhASon09qtZlh
DyonlGV+CAdr2utoSn7jk5picpyE9VsXksK3Y6XoHIwlJAfWNtMD0Vn13KZk2g/odfOGrppsB3kT
C6OoE1i2kDCp0hQYlVphOBGSGz80I48GH3xs5VaiCvEiHof3YE+o8VaqFgtynVPXqPRho9UcIN4q
5nFQUonvm0FLAlmpw51Ew11WSurOkgxfqSYtoJU1BhOrQKEOo3RHVHnC4IekH4wa0ZYT531Z+BrN
5AeNm7R0C65r23Fqp9exMZXCYVZa3WsT6uNOzuMOaOspzX3biIdnnnNl09dF9iFFiQK+3MREz5EU
ovHpumItxbwYpYJTAUOHUVUxAFWJ1NLcQmAoA7nykIR1dQtc+26nI5v5ita2MHUa2nOvkrh9q9h9
Sh2ejmtcobPhFgIOAg425GFmzkOEBud6p2POXaYSvqJLZaccB1dnT5rtj+2KP7j0zp/KEfQbG6iN
vED2xW7A+zAF4KcHDJFXs6dhsFe2dm1Ngmmg6DIcugz+i1wkDpixHVC/5QWAc1eqR4tyFIwPmAi2
0KcmvFZ9RDpNbbEmrYs9EKY1xrHSbcdSttdVZf5e8YxONUU4oxw1tYoZOCP4XweeWY8Z7TfXRSy9
E/M8DTJKIN4GvNS5GjCEceAbxJZRW3GnHqBvJcZcYgBIgSXks8QYT5jau8pcK98uqQXwSJApg+ph
dnH+/eR9IoRJgzZvIVUOYNwtpchRkW5M8y1Kc/+gFqeyhJRZ0ae8sAZsY2XVwAnp8yKQTPm5y+vm
Ea3q2kposqwdf7x1QeOjoh7b3ELyzCDhp4no14nQ+tU2ue2w0nq8fn5rwgSVH4GWUgNoanZtMw+0
6Y2Z+ZX6HMZrm3h5YBh4nvsuUMKd6zmCzjeJVVZgni1cJUdanD1raF6JjEdJ15AkXGEfuFwUOjyw
gSqSgjMLnaAcSVgMZMx1OEg2oAR+S4pXTPc9f/3brQPOiDJDYKgY78MgwbkKjgYDBEZpzCAO/CHV
PvWSHytqg8hqrXV8wfOEKKR2EKsi03kRRNZ6ZBbUgigg/3i83w8aMk1bgqdRv1EMl0++CciElH2k
1g3e3b9fJ5KCiB0N4H/hwTlfJ+lRf64GONWAz3dja2PZO0zYIxG0xhx4aa4QiKAbY8aq1nG3BRWx
NbAGkhGCxql3QZp7yyP94fpalkXAVwKoIEJyEQNULeUm1g1Kwd8X7eDJoFIxVD+uy1jSvpnqDjB0
yExfND1HMQDLwXmHoWrj0waohfXRgDtS/muWGSAI4EhkaB40Hbh358cS9WnG0O+K3dJvypocC93y
lHYNBvLSjT2XItg+oBIxTUkgBd0GmylpAMms/yxosfLKL+4Zpupn9GJcKhFJvkuMlJQDxETmewK6
rDx06tZr15B7FxLrM8zEf+RgIOd80yqzK42UQU5OW0+qNxP/ppX7CfQFsQlmOnJbYsK6dvO/7wM6
lyuotloTeLPhLFfvfFtCQ/xA8FjZ/sBRXdYe4Uq5f62FBEzXhomRYGR8xCFUysOk4x2g8WG73Igj
g4vuo1B7DflK6L1wdGeChBfETKRY0UYIarW8eEKRUN0BSbC8GZvqW2bFa4PIl/GOjOIEYMoJMmoY
AxWsUS8VWa9oMBJtlb3KNZIJUd874A134I8eNQALhLr6D3uJYBhoD2hCsi+wJTNLkewk7Snajk2X
Dei+jj1CAWJd/3X9BfO0SPB+4b/i5RIWlwysqW0LpgNIPXu7oLFjKkAE0hAm/b12nAI/CILIKFcD
y7CiESgWCSgRyYMG4Pdmred36eU6Q5gQHkkexmjAKyAonKiXZZOrsaC1fHN0K3MP7llexSBr9doM
k4zTTaKtKOeC+QLBH9DiTANTfoaYxqCknHFBAXBBUtVXpMxXR91X1HLFi1pwbk7F2IJZCfVeyaUc
YqIYvVjhN6bVT7pcep2qbMtqTUsWpc0v5AxzCowvITeT8JpLzJ6wKJyXXJU3sv6ZJL+iofVijGZe
15SFFxMJcnRVzOTUCFUETVGkVgYWL5amJfReKrSDVX+/LmHxjE4kCAaklscmKggkWOngUrRNTEr3
qGd5cF3M4kJATi0jiweN0IVd6xI6FgPQ/1G3jR5kiz9pyUpYt6zsBBQYJvJmqJ4Ke1Um+N9FaUDZ
efgYzqjF5bMFhAG9cuwnitT+8GDpR+uXjLiSFt3m+gKXDDGqkEiAzr4HUuPnbxvV2zo0xpG6qX2X
moiM2I+k90N5cq/LWbLA2sxag2XaKsYUzuU0RsEUNQHgb6pZx8muPF6aTgieb0LyzYBaWVKsvTEL
rX/oj8J0NOpCKiiLRYSLHCxRlM1pR0yKvoFKemeCQeeblWs3VWccad+a7qTHz2ZjPSaMM8fIYmXX
6Ezeh0W9M/RGC6quBkqQor1c343LABhVKpiXeTAKgE5i/q2pDFCYjiiFNQxVwtZFdjaqA/AfhRhJ
GclzH6/o8dIxz+E2OnEQEuAUzrcf8+JGYjYRdYEu4oT9J3jpaTVh3mDlmBcXdiJH8Pzs2oolu5QA
ljK8dPx+oDvZ4Ch2bityVKqgYv/w9qHpAdmk+fYg83y+rgTKK4UshmsOCu8ZcExCq1jbKCvLWrI2
p2Lm7T1JHOhdl7YKiKpck9wzq3S6KfJs8nxdKZauCDIGOKZZX9FPcS7ETtoCnbkJdRV+G8bHotEd
29qip6ejfrxGari4ohNhwkHFclO2RZ7C6uiyU9c3arJpQb9+fUVf4cR5Lgk30JrTIDOKky7ms4Gd
BvQcDbatrlvHiDWHmYBHQObHYTzdqWUYGExHQzsyJEaauQqAVQ16zDhKciMIQGrm1MZvo65XjN6S
lsKdxAg6+n8wsStoDcx8yNIYAR3tLA+A/Ljhv7Oq3ZTKC50wS3KsCu/6TixtN9KeOuCkUGrCvT8/
28qSOuA35jjbuki3tZzr6C+J+bHUcvNfRAETA947kVF5Ep4sHXoUUoLFlc10JCOgEbn8bFrs6fqK
FjrJMVgIKSpibqDwipuIRi6zQEM7IlZqbKwsfhm65NgOv8bwp8bYzo47lMZ72QUO4JOScN9Qm8qT
VNkZjH5tfGu+GqKenV4dYc1ZG7Vgb8DVGQGLZ2FyVkETYXnokhd1+BdL+ufiiD38IB2XWR5BVKR8
VPaWZw+N+lyv8bAt2usTKcKzbBKWgcMYUoi9I9XbWN2BE2Rg/3AP5imTuRdOBmypoJV6hLpWUiAK
izRQg/e/ZCRFIc1qS6eSkgA1YNce1xzRpasAzigcF0Ee9gKRNUlLtWgsWB548T5Bf06KHL1tPVxX
z6+ZFVElTsXMnt2Jye4U8LGBG5iCJ0a1XvrMGNBo1SZd6g+GNT7pIVfCABPo1HDQ/tAXXqWQ4Tts
FUNXhxKBOc4ecsmFS6CUjzZ4c195ryQz1ijapEBIgLafYIwBREqa0vosxok8DmaTV8gEKPZTGqbk
gZuYjR+KsP2o8VcA+of+ufe8BgthF6O/MYgkfeiA8CQXvRN3AJl6aBgyXR4ubcvdNK1L21U1OQtY
zDXqM3TvtIHV5qbDpknz2saq7quwnkDOluboVO6rznItblRBDZC5IurAN9rqJcWQd9xXBMBHrL4l
TadMjmly+lMCLdr7KGcA6kks4Bs7VaQjquI6UHRoW0e9q6eVau6zwdI81YrkJ1YPPD32+mjeK3FB
uN8NFUOFhav5XaaC1Ru435HpxLqZb/QcwKBOLcnha1wRbh3jAkCB6CfTrDvUhJtdHDVWwNMB3kFo
R3gLajRHylh9ar2wtI6AnNMP+UZpujIodLuiQUq6FhBfic5uAFrMv4dynPYu41Llx4Za5SuWdOkS
nqqQ8Ew0E5uaIcX1KABV1Ya3ffhoIeljZ8/XdXWhOId6GMDFyUwRAYQxQVCbynqszAnGkd/Rchtb
fioHY/1i25h1TW9Ca6dJ2+syF2/hiUjBo+EYUrCohIxIA4z2Sq3RAhtXD1E1fVyXs7iHQPoAzhwg
MnDnz68haetpoDnkoEC8ZaBYKOv0JdXMx6pnK8e1vI1/ZH39fnLl+UhBWjingidzq9if8vjQ6Yk7
2t/1yp8mv81AE7tGJbEQZMzNdUD+ANQMPAlbsNQAM40aoIcjSUeOUX1fsmPD/4+0K9uRW9e1X2TA
8uxXDzVXz2NejHSn41me5PHr7/LGOTcutVFC9nlIXhoomhJFUeTi4mcY/RyBXNE3Iw5s/IRz7hCk
EUrmFIoXp28s+7i+zPMyXnq7y69QLpcZ06KsgEX4ig6DfeXgsR5Tj8qDG8zdXa9R7MaicuR3A4LE
GXM+v/CRfuf0pnqaDHHEqJuitb+spI0WW/s+EIlZSb5CDiI1UF0ZoFziWYOCvjPKbCpwE/bGo2Zj
xCBGLO5YZB8MNcYcdiXt3UjFI4/F9T4uqsq3gKkTmNb3+IKA9g8tRYBRYoYLT2I1AZlaxnMmNm6a
M2LZaBvkVuuxUWKYzDciG6tHyt97hVlzA4uLwYeY7MTdzgEBbTlJITSvAIb9SqPRUWvspPQu5T+7
8WZUTuMkqtusbutCqHZpSHIeZGGtwZAGfdolxHhjUbsp0Hd/3V5XziqUm0sQKEhgHhmf9ZAxOCQo
tAb5AFCz5flNbT/liDZydGIAjuXnzTkPRPzh333RLHNG1mBJcfdyJpsDrmG3NUy2yb/qJnUTjBUI
0A4mwnytruFCDncYA3DvjKjFwrc2hyL7YLlPekF4M2/Dt/O+EMHZRp3YLfgooQqr7ye5cIZRNMBD
tFicIVhKY+oRhRIpCNZxU+zT2Lo3s6OFWRjOdWNYdV4LZeb1XPjtvLQSlFigDLVuJfOX1BjONOxV
PF0CcupJ4DRMEYhc0w4naibsB5ARXFSXIm21aofeQoZZYZoX5bdjfEOBIleHv85PIKb7I4efNNRH
jTrKEeREhB4NQn2Glu4pC73rK7hmcUsxvGUPWae1MsS0EggQMSIkymuvzIWD5mbL5c0OnsgEAz1I
phA+XC5bX/VlDJw1dcu4RxNQ2AfaRmFtPALTyNT8jEEpyJlZlXQDhFjnqyCh+WH1eXdUGtA5O30N
os+/1xy8gmiSV+GXcRddflHZ2aUdy+DkDQ10INR51rhh1Qd+W5Kvv5e01H1em4WVmmqt4ZkA3a2g
eywC8qsxNc8sBM/qtbOwlMIdbEKbqRwD7KTZv9qsdEiB4XXVPdAOkTwh9HxD2f5f6GUh4YRMyBw8
cRLDMk7LSEGKO46tYJNUsn4oQOGJ2mamCzZrzWvN/Xdox8dFimD3cglZkzHA1iGqbVUw/RR3MTXc
69qsXiyohuHYIZxGtz2nThSkCXgfUOeohtYJ56aknSLvWLdRmU/sO8WIHNb+NfgGHblkHuuKdBdC
QE6mJNnyWA5IbqNDAIAs0IVM4z7XNN+gTLBb35OEEIU0PSB0KOMD7n25hGZqV/UUKxQVxdyZJG/q
QocY77Vypv2B1s/XV3PNTS6lcVlCM+/ZlOeQFiFtbNGtKjPkVRqniAUruNIVNTc14x8or4Hi5Vtp
pKnOGjrrNeqyZ+lso9q5F4PMmTWSm5jE68dXzNFzx2o4B5m5CZJRYDlruuIDkEYGI+ZsPZcrm+fA
oA0Y8oA5cM0myD9bK/JyEJfLdizYw7UzPnOHovHKnlss9EtJElBvhi2B3ttO1A5MJVNfO0FPTDTL
NBqoyoyxudXjsAetDcqTeA4iRvwXn4BuOkRCqE7Ptnv5CWDWtyg4RWdIy21n9ZuZh5nd6dZJTfb9
EDumWQvO/prhovxjWSgHIpDmC0CWEQ6kyeLCHayfE0EUe5eDTL0hkWMOXtj8facHvKiMd8lsUyjf
cbupVEWJiRxoH1BaqzpWo2YdMEYDALVBS2JfRRZky5jVCHG28w3I35BoxsUADeBPv8+A1+MOiqYm
sq80cFS1x4CEx8p2BvpDH2/jFF3Ht4axnSq2uX5SZ5v5LhfZNMOC//k2HIhYZquFYLFymfRT0pQj
RXaEhqJa5ZoDR8COHAUA6io6oC7NxgCVtqKDQNg1lcipx21R3A3JvZEjp7aNjJ3cnBRlM8Wa2yOW
Iu/I5lzXcqWg8E8lD7Of5xc3urkuP6CYiJzakgyw7bZ5sNze747kaOypo+2CEwYEglBDPpp75eG6
3O+rO4sFdAQJQYDa+JdDHwZd3qsaemwq6xVIwR0pjLMV6SL15vW73MVLOVyMQfTCquoMcqI8fm6q
Z3Bs7g00fzbKiIsMgHlpq3TtYxODta5vnJLFSNBmz9eV/e6eLj+C22TNzEncy2ge1kf1tg0iN9Ya
P8m0k2SEB1u3fNRsvALir4sVrfFse4v4qksVcOpWEJvWKiJ+1SmJ6eciBiKRcvNXLKQgZcDCzoaU
OnMtqDE8A/ivqm9j8DNLj8Egett8v1UuF5MzWLkw0ipC7OjWmh+Bpztyqf0qiwjkVqXoGGE2cwCi
j5fbMppFMrwdGm8woEAetpir07cgXnm7vkP/tHZ9M8+FGG6Lxsky8eiEGO08vZmto34Axo9Y/8Be
jT27Lx8MBCNfkuhUfPepWMP51Q6IwgzM5WKeODQbEyNicPrQJ60BRHqof5uGZyq3XeGYmTd0yLbt
rus6/+Y3VRcyucgnZI1qjiVkkmGTJr8HvXXmCCS5YZEo5fL9ZgRGd4ZwoS8cYGceeFxEzMzrBode
t841PbfRudZuWfmiTvedJljLNUNZyuLUahVpGtsCsjQ0rkaGXwaeVpSO1O+vL59IJ+76jYkWFwa6
gNEpm6ElGnWA4ldsKJuEMsegqmu0ln9dokAznUNTTX3YVnU4r2J5W4RfZvccT4lji26gNbtAeIYe
FiSv0MXP2WJNM7mXTPDD6GbqWNmN0R/At+mAPg9dTtc1WnOIS1HcXg1aNhStAVFpsg+Kn7K518Ov
/00Et020KNFpqUNETwbUVe6k8rPCE+a6kNWd+bNkfA7EbjDXMiCzzcWthsoGrQE51oH4CSzjltiB
aDDcqu2paJMB5zCwNXxux2ClVWOSC+QNysuUJCHqAYNX9+NRzqgzNuqrYf892BNnGFlaPF0QFX0L
EGzUb8K6D8C7UdRALOIiAe9r5GXa479YS3RwIcIE3vMb5DksSI1GYBPNt7TfZ0hhosxgS6FbishY
1u5JeHM8D4CQQA8pd0/GvZY0zYRFrLqfTXkEwsNRi+2AERO1h1okGQTGvnquFvJmI1rcy3lJw14Z
IE+ZdkXvqIoXsneTnGn54/oKrjA/zS0RKCagA8PAc50/wUrcw7NjCfuzfYNcBHlNd+UuPteH7Jm4
jeSA4OoOY9K/7HaXfkgbgfi1y2wpnjvVahM1sj2L7zbFTQvSDGRXP7KjtI29ZhcV7nVx388eMi3o
dkLHOwBFmOh3uaxKLoEdNU4aF9wSQND27BxM3qgIvP2qFHAPo6MLy2rytSAMrtWVcULqrUp2g34y
wud68CT75bou/6DPL+9kFTSfGCqJnC3gO/wLfezJNORo4AKVn+TEvoL/my05qjfKASycoVNsG9WR
kcJyooO5jz2M8DnGXiV4BH23VHwFpuTifQfcJBqTuCXV7ARzlfHbGVgLJ08iTl5uouKurAWWOv/Q
N3UXguZVXxyJ3gojFByh7qB+gpko7zCf5UOwpCIZ3GEwOtliUgpl5Ht2qlxjb23UbYdljV22azfh
NnJLP91SBzGCl/j6Xt5avnYWva9WIksViRdA8+fOlPnhfKmrNk5BL4M6xg1f6k/MrAYp262xDR3p
y/TpDpQpZ3IYBTDvFeTtpVDuKMa6PcTKLJR9Alnumc60q0+xo+2bjfSjvhl31xd7ba2XOnKXLbFS
OZI6iEvGE/gZjO6zECEWROvIR0FtqShVM0HGS7m3zqaT30sOkZ3g9Gpj6BM7k/P9/6SUPru7hZEO
dpsyZRaojPtE36vyVhJFdt+voott0rlH8ZgXZhBkEGE+qq8IH73SiZ/o1hSYwxpN6dIGv1FHyugp
b8d5f/Z14RDw4rlkk220J5wFv9iPm3b3bPnUCbeZE8RCylDle9xyqSf3ugqNMNCa2Rx7P3Cjk3bD
Nsl77uN1dRweuh3DGTRxFuV9vL/5Pdwpt5i/7McfAQxVNHlduBackytkmqgB8mM4j62vetEp2VCQ
5W9sH3ThHxh1/CJtk5vH6Ny7yVb09lrJ8lyuBOf5bH3U9XTeifFg+MHWQnLyOPoE3IFfJ+BvPtEu
f2/tbMHbaF5f3t+ilDTfLmiAQp/fpSmXUjXKjFi1a8byNmP5sQ4LwTDhNRewFMF5HNDAycNMGeWi
EXlXluEuxmmpWiqoOq5dUbic0CRumXMfC5cOMNWMoZ6KaLTo9Z9plCOfkpsAm0b6Q98za0N1RXCR
rJ1REG+YqOmAWRiX8+XaaWNggR5ifu8hoZuFN5NtbLvOj6Z9BNQvOpHzVOB41mKOhUR+zFNQ6fLY
dvPrqHgJi8ofqvhHR+cZrp0ol7x2MDE+cG69t0CUxl9OyCCncTA/KNAxdExD9mDkKWbbVcbT0AcP
LXigkLJ/vu5XV8/AUihnKmigqepcRpxohtMdUHaekVufVjK5tvljxHSHNIw3Y42jUYzSvVE0N2iT
3Mrms5yBz1rrDlQ3N2UaPlz/rBXLQvYezZDK3NP27flb6GFtTUkMAlEJQJxzAvZOs/QMPOgtUZVk
BfmD3D3qXEj5EEx7558gmKsn20WJ2DVKMDgEJK2l5JGudMp43MR42JtqQdAhOyItND1QPfGvq7p6
Vhe7zpl0RYGjDnJsAGHTJmjrm6Ev3SKqBBu9alzQxEBdFI9H/jkCuDaY6Qa4hHz4YTAgicbQlRPX
kO+mYdeYknNdq5UNBBfQ/E6d25lB33R5UJlcT3JiQassf2cq3Vikus+n37RDU4wuYsFe1W0hjLu5
K5AAmlUHYUEDdhea7tIG5TTXiI4N2xPU167rtrpjC3Gc26sBxNPrGks5BUC9d72fgDp4iCXBA0Ck
FXdPt6BxkLoA7mDAgBVJ/YkRX5L8kySvnXU0pV/XdVp1cwudZp0X8VU32LUdN1jCIlMchKtexX6F
A91n6Ev63yRxl24j0TqW5xe/QX8XIF+VFCdtnij4qa7LWd8lNCGC0gH1T75AD8oAzUyIjcyCqjmA
/d0wADeiJt1dF7N6m8NX/1cMt0sVTptulrgDS5bKXlDEZDf2oepfl7JuC3+kcNtDYxDvWi2UMZoT
SLg2qvnW9fuSbUEIWVnv14Wt2wI6xizAaZHp584uJg9PdiDBvpklYcoc3oPoG1NBvhRRRRCorOqF
AjGqtUBH4VF/aXaVMRA1wBApJAVBDGQ8qNWrOUjOVIANhrhEBDZb80pISwPnCU4CFE/5ZVRRj9Yj
uHpa605a39SgrivK+7F7q7W/pvmYSaCRowPcGn1wPCCZagjxwb+EjEhI9F1Xh4ijlSTe0lK/y0Ai
9XR9z9bMELQiKPLP2JpvQ0k7WhRazkLwjNeJnyvhzRgOm+siAPnHbnCRK4iBMJYUk+vAus9TNSaF
lY96mjauheTWQU+S6N0MMQ6WsB6goUxJ0ycaSL0vq2Gxl2I1/2SFZbidGhSPpY72oLjMp5twpI2f
UglzBJNYRyLHkk69Wnc3LSM9dVCcxDKValp9DlbevKXZoLp6Q8o38MhbkTuQUnIDqxg+ZEnSHxr0
pN/UmR0AvppHO9KFw1fcGrl6MwRatA/NOU7LJtn4bQysaDw1i5R9OQ2S34dTtp/kyMw9Zqd6cNTS
KDnpJeoJTj7kOuZjdEwZvXEYDUxQkDTMGEuNwlYwyU1B12ww5VrkY/SWSp1GNhs8I/qo9zPZ6Hy8
JLvfXTvYDeYBJ8BF20lrq27QT3Q/EnU4JkTKT02W909WOpUvjVQ9g1X1DqK63VBQ9NSP8jR1DjNt
MH1FSg7QWaCoG3ThZz9ak1nuRMrsoUV9dBc2NgH+XAHPHh1QMQZFbFyXvmakfeeOuWyARixTfSOR
kz3JqOJnZO5yVwfzAEuSfNrVzV6qu+qgg7ZqP6JnvkPNYYjQdgH+6s80aEl40LIpc/HVpXWomREX
fqXVJnhno0FxWVrktqMOwE67eVanMxn0WD5qdZw8KBRYNnVquqe8rEeHSba9GboALJ+VabSOpTXy
jwG9GCAvyorR8DQ7HDCCBp0tG0ADktKtyi58bKeGWY9ZNrSj2+lUeaU9y3elNpTENcATuekJGX/J
ZgiioJqUpZ+DFO55tLFdHqGBUQALoUGmUuvRqwZWYeughZX9hKA7342sbZTAwXxn9TyhB812QO1r
WDtKWnYaFAxHPTSoLGCSxUz5SysZ0/sK2wp0B0RBY+cU1DYnp41LJHfUvug2LaXaS5yHKWY/ZJQe
pFyWdxVWasMQZv9C+46Gt1KqmNRJw+BJ7zC8ohtkdm5VjB+L4L4OTUSrXSAx+6T2WaxAapgmnimz
cMcwOOEBQPxpr/aoogLEGhO/CFi81YYJLEml3YGEW9f70Cszs9t3dQoEzhAPmLIAwoHfatyFidN0
MWKKThkw/DIcgpMqSdmjbBb9F0a9xf5oT+n92BdsZwGJ9hVJA6j7hsSajilNArAx6ep91RDJjXMk
vx0V2m70qsNUmUkK6x9omo8Vx8zL8F1JEhSwyri0+ruA0vxQBxnoeSyZZfda39iPTKnCu1yl43s/
NqO5kVPV3k69EtDdZErNKSKZiVsPUCU/Z6lxDyY0ufV6S8rIiclZ+aBLjB4VyUh+FzoiJrQt2aj9
aSA79tFMi/mhRmp1/SPrKeZYJBU7GJM5eqDgTjARk5ij4LJe6dXAaxhd/KAqR5YR7QuXt1pvm7lu
NRhxjRmIsidNACMNmA1v2p5tmD6uume9+tKyGs2DcJmtkx4+xrDwaHEGt/HHda+9gni7/BguQGlk
uWzCdL6IMvA/4xTS3EvMH8OgelMb/i6qzyrUT1GAGIwxJxYipFbfV8vV4C7djEiZRYc5a98nh4S2
XlthMEOjuHWuoc2N7DTQzhgZUHCo4aIH+1WwAHO4wt9a2AykKOwZU/MN8idVCbjycWsZ9UcaAYbd
RBuVNj/a7LWQ0Y5fdwXg0kXoZWXk2OUguJlXoin0rc7IAvTEo+OaUx9Dy9UhMyuIZ9Wtjp54HJVD
Rw8UZWqBpmv381LU/CmLIL6Q2slkbY1hQGXlxbYvJ5WPpKZTy+7YvRjxdogOrSIIgFdCuHk+OZ6U
ADRqiLQvhaboMQ5Qw0NMhctPn/oX9EHupknGFENqumWdPkjjz+uKroRx6PIG4QfIX/Gc1bgANQol
acpaiIyb2O21ygmVCB35+yAD4eP2uqyVwAp8rBYS6gShPIbnXarX0ajRSnVEdkD9BBDdMZl3XcCa
fSwFzOu72DS4QYAILQhoWRVjYJmW39A+eMuSdMQTKasE4mZz408D2qnA/IpkBwp13HZpeoJ7W5+w
Xd1j3b9EyWtoCNKCq0v2RwQ/LTEapbGUeogY1MEzBlBliUb+CpQwOAOgwaT1hgIJbf1hdbvWfP4X
hWlQRqLsBbw6nAcaiC+3RZ0kfUxTgoA6jnLHanHLg1tAIuSNKuWpi9j9FEVOWfUiGMPaeQK4G0VO
8ASi4Y/boFTNwH8kK43bNcQJ8g859xGoSREaC7OnQRYkGVavB9xT4PWes20Gf3ylfBglNKfAPf2g
Hvpfstv6ldwgftoXvyrmjAJ5a9aOtiiQ3JjopcCJulxW2lZto85XY0qeqgKkvR+SeURc9PdnCh0G
gMqDRB9un5PSRnjlyYg53YTeNrU7BoNTqQgh/h51pwLW/EcOd3b10mZ9nMrQBiMW5MLcNVN2KhCi
ZlQWVGnXDhWIXDB+ABR0yOBxZjFIda8nEcwC4cYps6bTmIo8+dqpAhUVvML8RsYr8nJvxk7WECrA
FNCwHTqdQdF/PsQBuFxQb7++QWsjLQA+x9lC7hl84Ta3cnhjVJKe24hK/OENrx1ge49sW/maOx1L
DFAzHoON6ZvPKLo7Y+HUByrIPKwqu/gAbj17u06zzJw/IAPP9HCg9CsV0WyvJdcXWqJd5HJFbZCS
DOkEIdIO3W2Vf8599oGpbdtsY+yLz+CpuetfMTdcgMZYqzhDLrgy0KyExBSf7NVNra2phMJWUzs/
ph0Gq8Q/IuKG+8dKdpRdnrpCvMlsHPy9shTJbaiKaTJ9GkBV2e32ZBe2nnHXoWvVJ670buy0h+Sg
3Eh38k5Utl2NtmeeByT0bLSq8FUoRS/HSGUB+jm3w0l5Rt4o8eJtsAOYYAva8Arzvuptf3y5bsGr
53Ehdf774toeSdZWdjKPeh/uUll3AkXQqjIb4PcF/aPWbMALAZPV4VUcQkB9AtVed0x+05d4Y6NV
69d1TVavgOUCzj57IYlSo0ljDQuYY0zqDXujp9iXgKbc6Fv7wLbp63V56yfvj2KcmwmjMO4YqCcw
dK/2DKI7Gvh3sv7pupQV3hgVZ+CPGM4g8T4uTdJBDPPyG92R3cp/Qy+TvA8e5c3PZhcL1FrpCLsU
yHkUzRjirsPwa1f9BIo3P0+yq/RO+9Y8YSCWKlJvLdZHVhHvCu2f0bPcG1PTC5KYFcwDsH321myV
d2BYztatftBF9rF2Z4PLD6s5B/h4xFzaR5M0lT2B5sNFOu1Bfew8wBvZKXmz9tEDms/ao7VhP5Ot
aGj16sFeyuXsEk17ahqiDuqSz9SPXqgXD6CDdIYHgLJ1V7nRfiSSI2OOrGguyKrtmCAN10CPBZw7
fxMacVxFBWY9uG0iV7uGpshQ62wcPSlKpH1U9FB/qlD9KVU9h1+1tORxquTmuejRQhbkZNgV6kTP
ZV3KhX/dsLUVv7D8Ns6u2WTVFGQJ8Au0cxWwzRVSv7kuYtWUkeHFqCm87GYY4+WOV3KCcYqWibhm
0pD4Ux9J9d4r0S7NO7ekgBTkX2Up33d6JMhWrCv3/4L5CdEwd6uJRyx8kJBNb0YbSrKtQLlVc/6j
HD+OJTKQ85v75t3+UJ7QXov0C65J+RkTGsOvk3Sefma/ZUcVVUTX/PliTW3lck3ZVESkNHQMZaby
CyuVXRg028kE8M3UMA+0Cl2rMu6aUnu/ru+au13K5RxFptaA+8hY0hwz2LOPSjqY5fN1EasrqqH/
jWCmCAH736VqtBoHywywojlgBMhf6rcGQOTy23Upq7axkMIZfhtLGia9z/sW/7LKfSvCwa9GTXMv
HR4naCD81qxPE8wzjkNETSoGGYP5tXLMG/mu8ozPamPv290gKketaoQnJuL6udHsn8zZ4uKdDIow
vMCN0SkvUn9KZcE5Xt168GCio2xu5eVLoDUaCECZBIXaugDieAAz0303/T0LNx5zgOOi+RFvOqTS
Lne/7yN4QjCyuGPzUPR+Nd7VqeDVuKoIkBl4lyBzIfMGFhKLdazHZVeN/7zFbwI0BCV982/seCGG
szBryvG78w1eJaDlTJ082GnGi5wLnh6rx2UhhlswO5ORmp/v03Hc5eUpNfet5KWiR8D8sXz8OKNZ
/rNmGvf26O2YggACUhTTnZKTXP/ITM/G2NHBJ6Jp0esXJp6NoNoCs6zKd91Kmd5pfRUxt/1ptX7V
+cPBoo66zQ6xBx7xxLE6by4DCXzb+pFdyJ2XenGCCK3BHVPPcg/91ryVHvCeOxety87MZy57b3fX
fdDq1s2DGNFCheZtnt1Yk1tjUMHu5ibkFE+6CzbJfVL/SqVSUD5eDcpn7ov/SOK3T0d5x8I9jO0b
3bbcWMZRL1/J+BrRfUoLJBv2LLnPS6cJRfCW9bhrIZrLrqk16U25hZI2ZnM69mv0SB7AuRE6dDeA
D8BNJTc6y0fMYTIFmI1Vm11I5u5IzHHAsaApAx0eMIUPOTupLfjwbvLkNFSiFqs1EDPmyMJ3ycAT
ovA/e52F8chJhOEiFfRsTK85g40XRbLD5I935rbcodh4Vksnv1UerpvQaj3EBCchaj2Af4I981Ks
WtAq1SfYLPO6V/h+J3gM9+/R2d5NdwJRq+v5RxRvRElv2WEwQcPyrfWNbXWjf6RfxXm8HWpn3Ggb
/S7dyD/C98gR5gPmsOKb+1mI5o1o7NWinbXsPOLYTr7NjuYN3b0/By44wUWGs26zC3Gc5ZAOrKf1
P4u6sR2yu+vc+Nw5pqs+ZE7omqfsnH+I0MtzWHNNRT6ymlm1KNoq0Wp7W0vHVL6re0cyAALyr+/j
6vU3ZzLRfQpWE36YC97HSZ5gZIIb2+jR1ojT2x9dtL8uZDUYWQjhXGlq1Ky1EzgcSQ8cMjygSnld
wNpyzVAfTPmS5345ziLAO5nnVojDPaFaw8bIncLsXAy2G4ISl5q1oAqx5qqX4jiLCJmK/rwS4tok
cDIt3LT1WSo3uagnejXJtxTEmYFSD0kYK1i4YaPuk8KpdrozeMMRlNv1EYg6/Ud7lHa9Q+8H0fkW
Lem8pwsPVmLeOzLqEK1t9U9gBApn8lLf9rXbunTte22TbcP95Ac+Fb1mRJJ532nVTG1zrK5t/cyj
Q2Y+jRlgD7tWNHV+zfaXq8uZpd32es8YBOnAJFbUKaKtgsk4101z9SqwiYWGuRnZ8b31u8lbi80x
bEX9UCqAfjmG2Wut7THrpU2OcoRZUBgHAYqCU6I8gaoziATpvrUFXX7B7MoXWymDXdzs5ywmy2+z
8REIAgcoFhRdHTsRDZReW1OAeOBO5sKPxWdMTTnNJ2tAaBiPt4r0q8o3qqhsKhLBWaZUN50izSLG
gtzTBAkwI9iAxdUVbNzsNHgfvFSFs8O0w1RfzCTGZYqxptnPVvJrxQ+L36p+BuzYi0Y3t2+HThAG
rtyrMBMwNYIoEiEE3400DX2GuBtSSV05hHx0IBDKc0cjj0MAnHi7ua7liiu7EMe5sq6IswyAMTxM
w/quotTTWLLp0CGLx51gQVdugQtRnDOb8Fq0emN+aXW5X7P0EDaG/79pw5lG3UmmOjKI6PLbibyO
5NGaHum/eDJCEcNQMUgbbcx8p0jVgwCqmAOCoX8ECEeP91TEhbOWJlvK4HtDiMQCykrcy6OVeWiP
9uwwd9BQ+s7A3a+ElT9Pbp3iYVfF4/31RVx7cV3I5m7TUVEGW+8hW9bektLv00NW7or4Zar8JnoO
9R1TH8dq35eeJt+rhsBhrnirC+mcRYJTXtMqDBkF+7PmRvKv2o6cNMLIh0J+KcpOYDEiabxRYvp5
ls6vrta+I+qX1iWuRcE/mx8B4xSs6/zlnENBzhOhm4bOfg1pjUs/rIKJurMCaKaPCJcr6SSjtNuz
8K5KIpR5g/eCAmXKyAOqXbeWFs9cedc/YXZZ176AuwmK3JJskkLbZAAyybJ6AoBbTVyTVCIioNWF
XSjLPUUMFZTgMoWybawfIynclJp+UO3OSZUM3EC//o1iAJ/ghsUsGD4dJYdTlFECxfRqrw2YOwzQ
4va6iHWF/ojgfEsWd1UgDRBBgAgdTKfEUKeJntJum6Qv10Wtn0Bw2v9XnXkfFzc2USIwCRAEX+MB
hbPgTDbN2fqFSswdmND1g7bL7kW3qrLqnmcAtoEB1AAYcqfeJkNKuhgy2VPrJx4mhOwAgJVCJ3ZR
5vXVbe4Nfr4pnehg3OAPJ9juUb1rRCCVFXYD3H6LD+EcQJXCLPsMH6LfZu5LegTNS264CvOsEzqn
3HH3M/XKypGe6LO6jwSh/er1uxDO+QMZWN+41rHLY7are1dWjyxwNcWP6UNpVAJXtxYbXqjK2VQx
1KndF/Oab0oPrAbbN7Dmd7vEsx/IA/NBLDduA8E1vG5cFqh6FAD65/kXl8aF1a16Rc5wfRmG06DH
qDBmJPTkYFjyOdMx5QSteIoR+kYcuhlRQPideq3+iXY6wbtw9UgtvoTb6SgiQzN18zsKjWP9WbPB
TKqhPbr2etH0oHWrWsjiNja2yrQkI7TWDvR0RlWmu0vu2M54wkMqdQxHdeNN+0vy7hM07F4/ziI1
uV2Wld5mRgTRkgnUgoHmE5Z6NXjck+4r6jWRUa2Ub8EW+Gd/OedRJjS29BLiRul1iHSnrfa1ucsD
EFtpT7ZxBy4NJ64EOq7GkRZmQYFWD+UGvtNRmhSjLWoIDcCtPCJdbxnlPSglSCGiwJ4//9sdtpA0
f8nCN+p6BaIpDZJCFJ5i8FZgrIhsCtzAuhDQq2CuloV2FO72iq2GpbqcM7dnCIUx1TlprE0kN951
y/guBkwgaJwE+Aq9UKrKHYCgDJIwyADgNTF2CgDNyfJrzPFyok4XFAZWUoMQhQaDefohstoGZ/85
6aXYVGsU0phxjsNfdtYeFLndylHqJ+lvU09cCSOXTaXdF7JoDOj3u+UfxhNQFoFzEc3c8wlZ7JlF
EvBIVhBejskmTvSHtJv+uo5zKYILbZRkSORiAnC3NdKNCei3nGVeEZUCO18JzC/lcJahUuzSPwDh
JDup0XMPpOZg3DeKl1YHI0rcTH6TQhG/2vfTNQuda20GyEUwE+ly/WhlA8/WMCApW+DX8mBDk3Zr
FoojWaJkgUgUZ5KtboxjqEFUZBn+MIy4FWYcu30LFLogx/T9rp21QrecZcBhfZuhju4ruwt1bJmU
uXnywuiGdo0TmM91/qFborhiXbE/0ji/UYdpoyGqQP2fnA2rxlSSvR3FTqoLXMd3b3+pFWfryCjI
ZjZCqzHMgYrvnbj8bcvNYYheO0k01U2kFGf1RVRUSlZAKYn5McZ3pOYHC/rbRmT2s1VfOt1LpTir
V2jM5uE4eFiPse1VYZACP8zumdm/hUp/04498OWjNh0zIwHk4LqXXBUOml9UHOfolMeVd0g3ySSH
cB3jeSTMXRw+pWZv57FTNI9Z+TsUJQZX4jKo+0ci7ywnnaBe1PYAqfwEA/ZB8TVQhj6U/rihDxUi
YHjorXwUPZlWKg2XYrlAIURNRbfKWewL8MuRJ+0CMBX1L9pXvqW7EdTRrVv/xvWtC07i6j0E1zLz
FBDUjTj/AjB1XKDQPndfnm3CMODXG81acNmt1B2h3kIK51qABY9V0kBKUm918EOHyKCZLtD8ngyq
/7Dww3FbJbYDL2p3T9dtaPWgLGRz1x/NzS5G5wCQgUw7jhmEyNUJE8K2dWzsrotadQALUdwu5gBo
J2UIUVTqt1I+bZURAN3ccgsjc2Djz9fFifZu/vvibh3KoGwzCnHEfi/JfYGBpMLGAdHqcb5Tz+yx
jsZ59WoM2irvc7YLzYM1CQ76qiqYpAIOaPRAfkuQgDGXRaCYguukx0zy6vIz+j/Svm27bR3Z9ld6
rHf2JgkQJPfYaz+QuvkS27Fj5/KCkcRevIEEwTvx9WfCzupItI50uk8eomFLVhFAoVBVqJrzXO/0
8fPbdD+4xrl7B1ahkCguAxeuiNd9dgLc7Y81wg39VVvtBy9014Ouv1QO8vDnaBGOnnZ7ghemOkOp
XyXNaZeRTRuqWGoYkg4oD3DMGdJsOfPOwEEdVcQ9iQujjUZB1LsF5ny1a9wbuf4mD75OfPjoKCsu
qX2mrsDo9bsz4re4d705lZ2mgzlg886K6z4BwY8+x1V1TsbCUFUN2rFLtITFFKsGd5ZH9myfKzk5
qu17A1nYKQSJHu1N21nf16tssL2Yu8Fa+w58BnBZnN6+R+pMYBVRJOAHBvsYdZGH+1e1ypndGdOG
Tgipt5m8y/lX3l7T5FNHKAiGP7veRZ/f1elFm349I9zM1/s1+y18sbEBpSSrrIdwKtCvekXdDwn7
7OU7kJwI8ZCqa8dDfc2Z0+boeW76IyhuOeAOLUasVQ16xgxCwcmDCNXZoll/NbruuvYApw/qnNrP
Y7s8WzdwdLB7cheDndo0mJhxlnR2recMUT/Annkwryf55Ldl7MxPVdrHMnjygLfxn8z0nvCFW9i3
gvjauPAd6M0s+kFWN773c87RUOBf9v5W8VXS7Lj/8bTco7q8J3ZhdaxEJ2E6QKzlrts8+Kh6Fnlc
bRz/6bSgo7Z7T9DC2KDnZ2wALI24wU8vZkRAgVVtaBGeOSLOjOfVvO+ddnnn5VPtGTFTyCM1Tp9T
otHqi7uy/lwRxvGY+feYXt/fE5YWNKkLBWG5+5dTryegLCQXHA3uygqByLCx+83URgP2yOm5PO4I
miYb25QQgeH30CbIErVKfgKPt0PZRzLwuJiSFc2tbUBKMKjJnSvQhj80F9TO1xQTbWn/QQD5XYRP
M3mpy/7izBMd3zu/n2hhE+umBOx2MyAAQFoHKKzD7SDiSqWXHmi7fLK1WrAid+swOeNMHQEGgXnc
m4qF4wZGZ+pVAaZCq69NQrYdQ5n+xG7ZTGNZ+usaGWon/9iV8+UQTMCdsi+8tASK4wPgOID1zz8p
9mMMvpqucLt3oSbp5eAXeYSi820nnZdWNOskAWSEdEDs21Z5BOaoeFT+/ekpPHoa7w1k4RaiP7IA
KCAGIgZ0L10k+U/lOhG1V8k0n1mt4wb292ItDGzDwSnFTcCk3KvOfWj5tLXrj053SxFTWH7k+p9O
j+345v8tcGFZk8YWjI7QjpryCJt+19rAzpim9Wkx/5cN+VvO0ohWFLxOuBE3lQyBv1ZBnEiQ29vx
2FwURVz2/WrQEa4PtmcEGy07PCdBLwwMGFPy6htoxcMNWYfgfXJtOMB1dt1ytIDRSwaNR/jS5z8K
5GKmPB6q66lcNWjn5eMZ43okIIV80ycDuLMj4LIWA2YwMZFhopBCbpGU2RT2FQWYFlcByOnn2Jd3
6MVvwM+tW1zqkZVIb+252pyeiPdKfPgci+MEHMLANVJ4jrTT9QYZgTHKp9Re0aq55QDXiSrXn8/I
fK9ckAm+LSSYgOWNm6nDuR+1i1YdAyLchzeC7hL1qTgH12ke+93ymuJQD31+hs7xUMSgWycAPg5y
Q7gKmYdki9r5dR8AicdJ3VXIr9sU1eGnp/LYsABrjcZ/YE4DNHihUhbqP+yRYljTfMOA11HOG+AL
nZbx3l3GCbInY7EvJxYmbmLablESF1hQm1z8f45iMXPZrASfzOKUaTwgsTzfKPHl9CDMQy4XZ38Q
C53rkRkILQsi/Arcin0k+Jol1117pkrqnJiFAzOaehyzzeJJfSDTsxw/8/JjQM7k4Y+vSAiICRC7
4XBfSClnNiazwIr07hh1yaboziz58WH8S8CSqoBncwA+bAio54em2Zb+U8of3OEcS9T7Iwaa5TI0
WaMvB2Bui02Z+BlYBMxs8SEhMgKxHAyvrrn3zPK++px4VvGsad190jzHHVQrCn4mijhyYY1HAK6/
jVwB9d/1lOucucGsUSnVAIZebflF8s1LotaLy4u1ePLiKmY3V/qZPPir8UsQIZONflcgwJ3WziPX
qeYxaAC6BnM+LJHjiQLyGxgIcbEoVu7ltMq+sa/9BkztUXldyKhah5+sf7+751Cme2ivAmugqQpR
XIHjiA2f3HNcEEdt096YFqvbdFYOlCx8f0qum3rHwscwX52et3MizEbZ863LLBwtGkAEC24s7yIJ
ioieY14+uhdAoQjKHWISPovNNgQZwNlyyChVg5bg7wgvJwl4qmBzeizH5ADEBW1K4PMym+JwLHbR
T9Byc489gDU+0MXwIHiQjnEf9O6PqUilPKN1x85hpGpBlWS4WREhHEpEOqEgXYNCt1AA57v/K2Fo
WpLQen+IPDp9Pj2+Y0aLum/A9h5De8GhNFziqJEYvgA6yW0ZMEQ95251jw7IxREMQEMo3rIt1Aek
KykZTmDHnVYVWwMMMGrAS0B+0u7h9Ghel315oDA04gGZF2go75errXMh2s40HYe77ov7gawm8A9/
GW8KFN9G7k+wgG/0DYseqw/sdr6bb78C6GMX7vwIQNCAlTj9PMdmd/9xFptZjeD6TGs8jlnEiaMB
Z346LeEIJAbgNvdGvNjPmSyJyzuIIBvvhn+QW/uuW/k7/6a87L9aq+Gy/sAisQWk3668BsMv351+
gGMbZF/+Ql07t1W4w4F8g5MnxHWQ3XBprSQCrX9fENA3oazYFkDhXGhqldPRlqaD2U3SGIUPpR21
KO8o6cVpOUetlwcBNDRFAv5ix0++KudW+8gip9+CAZCGXEQz+3hayLE9gcvyfwlZKAZLfUt1RgiF
Ucnu9PgghidEIlGPmuDToo7p4L6ohYLIhDtCU4gK+DULxbrqyzMrY2Z+uen2JSxUgIMZp7YGSBjp
lzLbTdktfEWnfmwB4JF/keOZcoBjHj0Msmlzg5vlLmkeu6ltZO4BM0TITxUpIsslUZM+p/VP6n/L
qjPqcHT69qQtB8dDMSInhPv5eYdGaKs+k8k/Onng5oVxxOUIWmsPDXABsIIxGWDuveFzl1wT+6ao
kW8Jv/qo0J1jNf48rQ5H1XvPtTLv7x3O1WDPZWBcq3yga4XEN0zmGjCKZ87Nc2KM2dgT0/hlWI41
xAjvAticIBuFp3guzjq2NvuH82IXaUUSKylRY1eNn4f60g4fT8/VMdu2//2LraMLpy4H06PjtLt6
+GsESXg4b4fy3NXHMWuA9iYcW8gDGGy6w8maHSe3AdsNFJxp5Yxp5Lm7wb4IxhYB0RlzfWxd9kUt
1NlKKwDvKaxLTZDe1MWKpJ9VkK1OT9w5Keb9vdW3BtYBrBhSAvuydED6Xnxm6I/5T4QAbQ3IVgDr
XpJN694NWReaobjPXMU+BaJseq7H56gKoHvubyGLCLVJUFkF7Bk0vXQi0iRbMReFJYUTpf2n08M5
Ksk3xBjmipSFC0Pg1sh25w48TR91kpTf5tOO22u0P58Wc+SW1GCPoX0H8R3z4Wgers1UzJmb4b4i
HnwaK89/yqkfUaIb1C+2kUaWaS69La4uN6y1vpwWfmzD7steaF8wd0SOHLfAbqXj3mvudOicicKP
2VPgV6EniyLH7i+9zSTVaQV9MTU6CUxOXw0r2ibuCkjKKIOTnn/RNbxYuUHzuaJjf+ai9JjiI1qE
whD41IhNDid38F3u6wynhZ/Dc0hkPNbBNQ+6MwHyMV0xaG4UzVhAC1+CJ/TCAmjpBJea8bUr0Ks6
yFUHnr1QbU4v2NHx/BYU2IfjUbMc09r47sRunTFyGt49oHdqtJHkKLEjTks7rpt74ha+F1L00hAq
YVwA7SkyOxI5oL8mHPLAQo3yDATSYbryp9u+1uf8pGNuBRKRhnjCQarQXywdqRzuTKgOjTnysDS8
r2sAvvbqOi3cFXWeO6ABnh7tMau/H+gtBPphP9GuMlbfG4Ek06VJnHhZtXOVe5cPuD1VZ3bfkSod
EysA6d83iLY4cg9XMxeoP2zHAd0/BKWM2OnFXAFqk15mDOByJdy1vssjN7PXSrygJmRly/5cvePR
NQbSPJ4BWTLkVRZ2TnBHK/oKhlD0lxwdViULorzpN707RxPQhof5Lk/LlZM+n57vY7q8L3hhynEZ
r5DiQTZnSirAbu8qS0XddMZdPLYzgYXoOWDARIvMO3SAGgiBjMFlsPyt5ls73wbsh6fPraTRjaXL
jaoCcPKC6Iahl/BwJYt+pLQ3OA9OcsfQrSJnO84KsRuc9gJV97vMmx9Y/bVwQDeSgEVSOZduda6h
4uhYUdSOno7ARv2qMcX7p7zlugZS11RSg66arXOZRGWzBmbh6YU7tjOBif23nGXec6rsFvQsFVzW
Kr8nWb5WTv1Nc3s1uAmwVJ/n7Fy53rFDBGX24KhCryaqchcjo7oUgzPVKHnPSL7C4VjuGok4MJ/4
HSHywzSCHsCVFo8BpCj/7SpT1Iyj2QnZTxth1dIQzVPZ5s0sEdF7P/Lxbihf9BhP7Qag0//+vAYE
CK5o6DWFlotRZs5kJYWL0J0Fn+v2Is+/ttnPov7a2z/5/WlRR673MChKXTCaAocUr4e6ko9VP8PM
YUaRUu6HzYw7rXHjpLeOB5afTYDm/tr97J4LTY+mcPflLjyOqSiIZQ+taXjcPE/xR2vXNpvg2731
FDTrrF03T2eszDGrHng+mm8MCScu9A4HyrTAbYzbw/UVOg68awpQMOe7nT+m0xk9Obb99iUt7Jnw
RhlkRhL8vCh0o9r+PhYx5WccqiNVTFi6vREt1CSZfDIFRk7VoVLW2Q2RiKpL8rFDRn6l7hSPvU+n
teXMyF6PkD3Dwsf81xxmyIh0/LaRnyUoAsLynFYeXSyEXI7nBS6QjBf+hm59OVA5GSQEFoPB79NG
xpREwa3zLXnQcb5VdzWCy0h/PT3AY0cRspP/kuseKkknQNEggxFa2f5IQLWQfEjCzWkRrvmO5RGx
L2Ox4wZbEFlYkDFsQM7kPqlLvpougot2xR/kJ2dcAVgpBlvJKvku4isUzcf/SVi7/wSLvSdy3yKW
wOxq170rtL0Bj0vMUNChg7tBNRevA/6vn9N/Jy/y7m1o7f/+D37+Keu5yRKUHB3++L+39Uv1jzvx
/edL+z/mD//1wcXnti/y5nv5/kMHf4Mv/yV89b37fvDDuuqybv7YvzTz/Uvbi+71+/GY5pP/r2/+
4+X1Wz7N9cuff/yUfdWZb0syWf3x662L5z//cCmm7b/2v//Xm2YAf/7xiPL8l+d/PHTfu5f23d+9
fG+7P/+wGPtnCPBHoDTjKsvkfrDhxhfzFvJn//QcNwQKG2JcygIYkUqimuvPP3znnwTpT0DHYF+Y
qogWzh5+7wT/DEEuD3Zv8LQ5yJH6f/z9dAeL9HvR/oGU4p3Mqq798w9y6MkYiUh7vB7uOGjRuLi0
Yk7eVM5YeC+BwwEls3ZrWqNpxK6HTD95Xl+jTt9qvHYDvMB2pgAbn7x0QiTH7R+AgqWVFUt3KvzL
MPXmflWEFhhQxrAULRoey9qaI1lMXv3DK7p8kivMlchJnAADzXnxJzn39yKdfPEdBQQ1/0lKothN
wjJVk6h0shaPQmuvKW9TxwYTyCoRniGqAXVlWV6DBEThkZOydOYrF0m0/C+rHST+Zm9Jf03a/iQd
minDOYxLX+ARAHwAywci4kNz4Ttl1qcsDV74KIE3uOtKimoJQYcW3X+6TbpsROFjLbK/hM0zl58x
JYu4AfKRlkAtAwV1PFYKD3MoX+ckaHE9lj0jP0EKEM5KRBdgvQhdsGRsmmlMmm4FPLWEAhKKWrqu
7lD+MKMsy6GajeQSPZJVW0RSKsCE3aBOQ+G903N0eGYAf5EAcxWoDQRmFXB//uIZpzSz3LQh1jMD
J5ENgnbtg95vI9B1SuyoAvkQ+4a+P969mZ0Dq3NibYxcCqh4lJzbgBklS7l1P0tfWiR4TmboHIsG
uxbtl5Ryt0qiMc/67LbCdStIUtJUuu45SAVz+P628mbYvunJxOkFzD7kwMy07B2ViTdklj2l5Nny
ESKT2Btt5n3HRrK6C6kzX9xkliOdDyDGmvuHArwuOo3aNBOYlNMLcHim4Uk8tJgADg0VLwyzsWx4
BLmTnc9FxX/yUFdes5WqLvm8tnjZImkKWtkJq3Ja5PvBB36AdgxTugXeT7rITqAclYt8tptnykbs
8s3sMI0Wfq8Z+5aus4BT9q3pMesqatGSwL5Jex6acD1k0q7HM4qw8JPMBIRAJ3jdqGAQQJi9WIpQ
41ai7qwfaYb0t7WbENFjQ5STTFsZ92NONY2zsp3dOppC4OyoyMvstH8oa4ZMf2U5TfUQlmnZVCvl
yca9L4esOkeqfhhM4ToLN8sILSgYimDDcZ92+JT9yIPGVnr6MTVdAyWwe3Rl0DUobYhnRVNDBuuh
dgtlNk03SvOS1cnZotOF2cdjMGBlINEZBpRQmLbDxwiU23Zzy+SPSngWbHgO66VHxP52N3tXhHuw
+23SN8X3MvcqWNSmBkOXtwus3BpQ0Qna4FfLP6f4qyrTYriiU1HLswHEUsccM0moMkC0jRUGx+7h
g05krOqw0uRHy11mlWt0QdSiv1O6y+oKtaSzwsNZfjngPTmrUs4rcLPN1sNY1/yiDRuRJ3EJZpv5
qkxVha4QwLcyjoICz7bEPSvDRJcx8P4mmETXymenurR1KPCt4PUdASd7es8sIjFYKmYoNBCdIAuK
hjtvYTGgmZUaqqH+5nvSy724NoQiKuK8D8EU6YA7C6adz2/WU/QU7/Wv5qR2eIC3prEjTG36kZzf
0HRpxU01B9BrkYJDbgOGZKEWxVS0JU9l/a1usIvUmrRFQD+4TkrmK9L2M6Yj5IPQT2U6zbMf9WkD
ANEYBn9k94nS3NqBHyrXT43Vt+wmQCkT1GSiQynCbdF7ZnlkC6wSdLIPvjfc101e6CctwHpXROgr
NocW8PIsLJCswhS/JHBF9VNQThPWjnj5jJdWA8YpWNUeWEk2zO/N2qGOO4ODoV7Fh0FiobkWfIM5
vgIYzjaePLMq4xt0tVcW36eWVarehEPjDA+USN1dNw0Qw3GHXjaIg62El9MuoThcv1ZBxenTYA8g
0lv7ICfL/xpUJeGinNaNpQnH7OMKEmVfBPxSuCBYqAbhc5U4YS2+aadsmwR9RbZftxFgLKS4QC50
hKE4LXFpjVxgjtuug3PbgZvxTmLb2G06lmT8SnRvlHHsqTF/Lm72cXizQXnsG8+JhhKOCEHb5IO5
1ICenn6M1yLf/WMUyXTmvlb/om/FFHwd7nJNhh6XvKx8KmlVdigFkb1nvUiVKlijtGgrZ91wX2Z3
QxsksDh16slknQSdOwD2zfdHAdJFYDddoTiIPUykEcEctSOqDu9Bh2pnuGjRk7yCEtlplNuUZzXu
eFC/gs2e2tBDOaTwLi54XnRm5w8AL7hFg41fzxEpGjIN29MjXoBmYIg4oOBuYNQYLUFMcDjigvG0
GlXrPw5gm4MTC25iF07soI3eAoaR0l3qjBPUdipQJAS2rO7Vs7VYbVSa9Dmo9h44um7wvK7KdNns
stolxkQqjSLxjRJD3WZbDUYk7Do+lsanduagxO4EKhG20ekhLUphUA1g+I8QmjAPw3Mce2GqFalK
LfPKfQy6lGBvdXViHqCzSG+27us+BtvKjGfj6WS2OGylMSlNrXDQWCnIIK+cCRBOCrRNRVt8F2Hu
0102CjMPCryG7IarCZ/KUmKGiD5w1m4Ky2/Ipg4aUzQ547zAcM8MbREBYGgh+MSQTHQC0zNCF0Pr
AODji17OjyQZjKXqGgXV0kJn8mdnB4VbRXMnlX7y3cqcj6UlHSzIxEqRzGtdMgcFqSGx+vERXmqD
6Rj9nED7yKBhTarMCqFidBS1sW49zOYuc1GUjitVeCQQmHW4tnNjxFgOpgL4XZiKrvNTC1g+os+x
JdLQzfHT2/wYU1h8Pz0JC+uEPDdQNHB+4coAhfLvXF1n1JTNTFmfhtKXsA5v7q2Lzq+hiBFZpkh0
n5boLo4jI5LiIg+gZchxM3hNh5vEziVcyHryP7W9Aw3p5q6DQuHsx/yAZJRKb81HS6JTiAkyY8LF
wCu4LDB6mKWxmUR3BxrkAKykvKMBjAE25HDfCIlPTaWFjd9NFQ6qX8uWqLHCVE6gPsRewS4yy5EU
k1kIK88cvIRzHg73tiwlngS0ujibCtaZOPX02OlrHc2eTcTgzSEAI4H7MHhBy8gG7mBrJfY0f0rT
mQHRsusLUoOM1ub5DWjUaDOvVdqwGpR9qM/M06gBLLK6tEVPJsBQwtuxrpqkREMcL1OfoJRFTslP
OxP2buQ9ZavCr6R4prnQzX0pWdl8H7Ujxls6OPakVyBCDj3AF8F/bPvNOHrBcNOolKOgj5V26aBW
pnHCVVU1Ich7pq5Hy6icAqVzUE4PDZ3iZCoGbIZBN+Msosnycppv0BTW0wcmupmCy35y+rHf1uGY
Ohz+G0+6iy714ZnFvhaj1ghroYr1Ba7NeR8pFMuwzRD6CQERqDXpTyOTbvbUU5HwFaGd68Qz4lM5
gx21a8HcmbnIySaeSHa4D+tWStqjvuJhZdtbZ0QHwgZcPUFqr2tw4dLH2RuSwnoMwTA5fZq6iXQf
rBZ3hPc4Mfz+2WsYax61PyTAbK2ldNL2YzhpUWwB85tPGy1pUMooLCRBPt1vNGiOfzhlHlTPqVvL
YVpBVWb1EvbdiCvcQoytk+8AR6i8YIU4wBNsy0GBy26Af20VxXZgtduK9CUNKtJhlicAfjT0gyZy
gEprp2nrFDCBdsdAcFvRugYofcizVFxX3gRyinU+JN04XI8eT7Jsw2k59t49r1yiLoAmkSbBBroC
wpaoBsMAjnXRBtkYRuAzZKpbpbzR+XwxJq2VZtsxK3HaxIDVojCwQ5313heQV4Ic4wLKMeIyZiRw
W5ybvobXFUbdTNAUeitw/YGX7u2XVpYJvAc2BwpxWrZU/dC9Ct3hMmdNnbg73IpYvh/PuVegd3Oq
cgcsyh4dzLloe1aG4STEw6HyHaiduAOIcy8NveR2Huux9tHha+Wj2Pi4d3Dri6Kfw2C4ZTnxsjBS
YWhyEn7TeWnx5CecW/qKUtFipqwZXWrlB1htlXpXFuGNL66dTGWOuMtzZMT5esxhCJI1yOIJnh0m
yzzSPFjCdtd2ks6ZWtl1kTfBqupsy6u+uIlbQV5pLn4f+yRQKm4QB2Nm3aDPcILEDkvNl+D54bJE
SoXGp6dpi9HHdepUhG3ydDQzRkRX4EW2aWehBMA3Jp8OXYI6zxCtxlAAXcHf2HZhU+Jz9dtQ087D
XVqkciAX+ThLWg5pInUQZALTzyyPU9PU9T47YjLzXNEwRy7J6q0GS2FVRZDSF6UQ0KhNk2XwtOIx
cGZfxVmQer2FFaQgB3zqwBCbVZgvMB7Kbdpr6kwfgtw3j5xhpWv9wKBZkEDwlvoBuD+jYKyxzMp7
s4Xfof3cTM0wgK4AHcRdAJZGFGJVLcSitOJ16ZqGEPUDCbcUv/OmWrKHwqMcJN10DJEAQn9z6mAu
fmkP14ADQDlubpnB8W5+nYweWgPu+jcfN/S0Z34irVd8IHbWWOhufJ1q6+3jf0/y2+eQKXCLD74L
pAM/diorHX4UGauzZptVZMaglasnyEpckmRolLQZWmwiUJKbhZJ66KBqiLz7JrmonHAGGbVTpMPM
bsOyl5ilwS0FPuLWyLE1MdIcfAijwp6N05uUQNPCHvUTW/0I32ZQ1thBsGtvY0rRNjaruJYVG53d
3AcmOrfflvZNPRgvBOaHUbCt22vPF2bwE5tT6GniNEZMSlOGX85S2X76qK0MVQmXGCkx0/umSLqf
ezwlBmm+BbB+Lf4OV48E2tV2qXn0twm1NFidG7D1EUn9tWV7VZFfaNfzp3qbmIyWvR4z0KEP12GO
KsyHuh2xvtngu+qHw5IK6tN68Fgx+GaAs3vbIpdtvtAdzAsdkgAvBhYEHym1Z56/6lmSjo+9SESS
baokwPemijgJ2RXt7DvdFXnTFaC1hZ2//TXlYT40eJwpIwW+BCeAhPC8zgBhuh0cpZn9CM8tByVG
rcBcneHuKOEQDn5HiZCpEzVym6hVNZkbLFPaX/gyMdu5x/mK3xVzz/JgU8BZnGbAdbZikruOSrss
YxFSUaK5sU2QNkRjTo/Pp51q8QKn0RM3perx/1yOSKKhHdxBqkghly9uUGzAkRQYmxzSnTSRwxOr
+IQogM/a6P4I3B8kiSeiXFiYoElFH6xFiSMWDKVWBe6/Cy/EUTV9tdmUw94kQsqi2P1KJ+edSJt8
0wMDVNYglmiBEQpWxBTTsSWvewY0uAIT1nJAq+onkgbg2XpUZExHBs7z16FPYdJiikg9aXONiIrb
1lszbTuwcl1DzfThtt9oDfJVRsXf8qdBW4yYAad3zXi7LHPx0kDB8XkFID78lAmNvDKKsYoqRBEy
QDlK8D84DT7BZsfEsIPXt9CrtySLdjzRcCCeq4a7FwlXGt8BXGiTeuMIy5E1VKCQQb6UOwVC37JE
7ISiJ4HEhHdVFszsp46CPRSYTEXQwVQCIXvGmdfOsDT5BrGembweaDyYX1BWFcjF56JK8OfNLDDK
ryPcM25dAra8abKbkOQmSSl7HHcf/IIT1n2kSGPNfI3GF2tON2ysPdGCZtxyGI18JIHYN5qgIwE4
nTirsfjaohqjYlVpjo3S40bdGrdxoHxvM5l3EploktkZGS5H7ZUAQyh0P1oPDZxpZBV0rUL2DfYW
+mWNtcYM5NQ2Y+B1ZcH4I7w0WSqRwV+FZx2Wcqy/sXBOlfODToKJG8ZUPfMNdWXbWX+NmYNijTVO
NCJMjxry3xau5B2/eUJGciy6T3ai8iSJuTeTdLofffg26jkcgAXrfm15gNTEtin6oQyBr6Db4knT
3qWoXcDpMCHYdxwJnxKlQGHvgFYe0CWhGw/4pYU+HX/EzdS0+jWSt7VUdY4Ecex5ZDbDejU3QgzG
/oVzYqwJvH+zebO2NJ+oXrP3PHfN79ATYeETczKbD3KC7ES5RuRu7jYywWts5QTeIr/R3Qw4gxwb
1ezKsDTv/FJZ+JSwRKh8M2+95cONObWSuJnmhviR4zZ2cNenfjLKaLQrZM/prHnoXoyqMrsc+Hgm
HdjinggvFG5Zd6G0Df2mNu4fbpC3NE9eZLhp/PZLkNeEONIUVMV6eIvYqizXfhHlVd3Tj8WbwSre
Eo0qcEwy2hLKJCHbhjWUrsqkVJJHqWK99QDI4Rpj7oAiC1XK3MS4cSmdIMMfhHms/nXDWRKk7chj
er3Z5LVrrhlX1TgZnfQ5+o6zyEvbqizXaS6wGzdvE4I8sDF6BWq08b20daz8KnWJ8M/xjy4CeuRy
YB+gwQBqRU3au7Ry2qFOD/lq9wENZAxP7SfJhN0wSphZZVGzg8SAxAs4PDNlnv1MdIfAdS+2M+KZ
uTgB8SlK1bBxDwPbpp/A/9f6SFW9mcYcOWA8BeIA7KTTohYJdOwmA4wNWUhZ4f8lD+QYFArI2E71
t47YxSRlrGpO6S3KaIx2hyw1i9pnOVZYAgIUS/bLOJ5+lsMUAnrNoT+ghcDgcR0OPXcPh80HAjge
bL0H8GPCjGWeY/zxtkVvxlpLuM7n5vm9QFDbI3EAgisX0ALhIq9YpI3tiNLm92qqcFAAqDDsLvy5
gJn7tbNPD3BRXWlGiNwtWurBRec6uI5aCJwEMPqqTrD7XxZjTLVJ2s+MzJ63mWgbDJu85rr52I9k
zldlXxl7ToCv/2C1muIgOvNEh5qOJ0IoZRgyUKXsUaToFonGObSt0Z+Juhdvm2qEX4c9PvUFh13P
giHDEqS0n7EzQ4LDAa6FlZoHyWuieh0PCpH9xiuJ9NBEB9MChntVK3wc+4M7N9lMEE8CJ+L1Pqt+
M7OnB7FcRiwcRTkgirqRknWC5S0rzl3VuZM13KRtYSyTfnWE6tar+o+zFfT0TFPQMXmejYU0/1BO
vpgzf4I3Aqb3/ubXsTclqcojW8KygtW6zZJ/K7WGMnnT6Y3MIgw3tuo7c0BGjkw0EMLBkGe8YDjJ
ZjX8QmBfVK0yB8bpCTX25bf9QX4WQKdQVFOUYsAYl/nMcdZT1miv2PmV1RRe7JelT76xBhvm3BZ8
LwpLF+DaKwALLS55F6au5G459wlLdm+uyOAhOwI9clWJl9OjWtyt4dtRoYEWV9c0cQD6d3mBUqGI
mwPEKPxp50hT/9pWLiuMq9iQ0oSTYwDykdguaeP6kd8IRIGRgCsK4BNSTf5jPtowgmee661EZG/C
kcPEFKCb130tGABv2aHls23cF/lZ2m4b7dppu3a9yVRJ9Ghi6OVfra5w0R7LNkHOF7RbXCOKjTov
6ZzyCl4ESoOSWBY1MlLXLkVOxL4ruZckcjfDZ/HkDZ+ywplmoKnhKuxrq1SJ8KzJXVqpdSl67aLU
TdqsLVdB4yEFeE0mRxJ2F77dMxYMQRK55VXpqAmccekQopQHLdeZg1xNjhKSHQIgPytXwsprqMgv
x8m38GfgkHhzdxA5BDjE2Kt5fQuBitfZHNPSxZGCkNW4JyM4ZuBoS7B5ipvK7THdcP1Y79+QVhgn
03rzuWpc2mLd7DpwNHp+2q50dFS1TVihC6j2Rd5Hf6diFI7zNPrlYL1uIdz4jZhfrQLjXPhqQMYL
MU/BAIUWSIgsC0Q7w6WNWxSDxY6iX8R5uGcQuXgkcMdDcsPmLqT1RY7WMJOkaIcG+d/5LT4Mx7kl
apUWfYl0MDJDPm4/IjTEB5LHVi+T0S4jhfpxz70LVVj74zpR7P9Qd2bLcRvZun4VvwAcmIfLA6Cq
OJMiRZrSTQapATOQSCAxPf3+SnSfFmnZDF+ciLMj+qbDklAAEplrrX9yvf6jt0bT1n0EBzkibdSm
MLuvsE4D3PhYSKbgWco6h+awz1WPMi1pLIrh7yst8RCeef4y258tb1nH8IpxnpAf2igqK3tXtoNh
0qGzoUH5g2IGxk+21Mq7TefF3tQamwYTkymhZLS8MFndVRBfGuGctsXA5HNBlx+FCry2yM3h4GJk
Pz/7ZlOteSpcGgGcVIK2UY8tEyFDx+ELFPjnHtmD02f+RdhwnpT7Nq99W1Pd/6j/GMgf69e1HY+H
4cvSqH9UqW1QV7SSirgkLeNJmX5DANeQdQE/w64qO54rY4o+crh04Z1sI6PeN4WHtCjPsvnOg3te
pmsxi0PhTs5JYTrbaaOIDmLC0t0GyrcTElfyqwD9GGHi7qQ+Chb1iZt53RDz9eXPpZL1Y2YWXbpE
FiTzsHbGA004oy679c5DaX7uKj7Hdpb+hT8XMg3cPOftmobal8HiQrwv9PVW1qO5o1sYd9iEODUr
1m++5FLf2ZYrz5VrZOcNTOidNzAahyCTnUydjtI8msMPgcx7+Aay+FoM2NXVuczi1SUzyBNRjxuo
3exX0YJOt9Jz+afDtU3csg32M//kaUif+KyWTuOHmouvfVTVh2pBdhyvUentc+y77yQWtVtcMzoa
YsPpsvt52cKn2mg9Rgy6+TiHdrEz7dE8c82jeXOHL8yFy/hwr8ah/TaUgfjAULOARzU60VcLCIo+
y5LWLQrNvNjLtTV21tCMt8PkMghhK0iHddFnzqDwTfWaOUxEEIk8fCwmO1pPYUboL4Ptltau03Kk
/SqafI0nfAW+haMXNKkhDHXWRNAkUtciN3OZnIr+renOvWG0+gQfiA5m9yAvlsA1zwffOq5QJC1g
u9k0ny2U2ZdmUE2nTOWNs4L8GzsN2f2+WvPstPG2hVZOOy+NT7Ps52+9YSyJXVjb0zCUOIBHZNGf
Rds2sHLzWtYxTC6lU7nN1XLm66zPYtOSxdVqBWzEtHrJNDu1c+aGZi3P1NKrvS21fe7VzRIzgX7w
5vWLqYW4ci0+n2nQhNwHvVnE2dJMQeqtnbNzg7G9krmrPq1yoVY0gd2zIdYV3IwqCYrMk7GhHfcJ
xBxzGLtuDx0DjNjGUv/DYrXVBwyVxiqpxjG77/O1f1SLbOy4X/SCP7dCHVLy+0CCQ2aBfHhLvmE+
Ec43kT3kGM9tU/lUNmRWAD41D21X9ESaTdaHCHDjVNoqTLQyxZlbtO7TEPoLmeqWmoBDXM1FBQ7H
2ujplHV24YdGV8S1VUVPpBqbZhpSN2ICVw79jT9jJs9G7/tJVGzByWh1+Q38ITgnc67u7a6Vh0kv
1qGUk/+kHHE/07/fbz0haIdeunjO9E32beWBHPIx0HpHebrejQpfuli5PUgyIfSxmU/TKf5w8tBT
H1txFgw4rrRj9Ows0vlYKtE9T9u0fdMs8HTC+P3ShfBwMDkp0n7pxzvqXiP25na6IB6t+ryZXXtw
aovEsJYx91W+mi5n2cKORP56yJzKq/yTAMAokTjeHSpPq3s4Zw6/f7LPLLN19qXvDJ+YF/Y3UZur
E7IzorumUdt5NpT9bgnYcmnPm+Kqdc3xTGl3vmkHoT4q8m2/ONXE5mD363Tlrg0fD7O2a8sZ9fmi
gvmUjAMUHp0O24PwGzelbYf5yTgmOt0MJS6EyNUHAsPy+5CRzqd+C8ePHPjZCR9bcLlZxgi3yi/2
dSS8C5B3y8ERjgDLcFtbh/Wu2v2WGd1NBTRwky2d7BMYK+ZezWX/SY4ai3LhbduFilx9DoGqYmrR
dB8zZ4sa9uxm2TlBFZ5YYJHJJDf3OsTlCMRAGV8NgSrUvFg9FwknKtiFGjwNNKP28AKXsikYd2an
qnrEi1GKi9mQ2Q3Tn/rKcNf2oR7VE38HUcRYWA9DQwVT6qC8WqISWqgnreIs6qT9WRtCz0mdz+Yl
FCR9X9jT1B9yu3bcJMqt4NwVnQr3kdm00VmThzIFX3a3eAKHT8Noa4K43EbSlhpHtFedAQ/hfDX6
gGftm/OoLvpoAoCyFmXNp63bN9fO4hofgjYqJMZ9Ku92eSTVLfGTx7C2ulvz86aouiI1VOvB1BTC
Mg7BNAzb7Rq2mMIdjqWHmUb90tVdxVPr5qw6q5gVqDqxAiqXxGu0mC6Z4pRIRbWVfZyDrVuTDvPA
C2iEwkpnxJXV+ciAYHzwCrpSxT6i5Oj5FE5ZC93pZBr94MyzF7MtP27OKuwpXgnwjUizYLNDEO+C
VBz6em1Vmk+Dp+9IT/th95jVkYqVIbK6OkZdLHeFA5sntnO3xjXbMrbDTAOM82zQ2+bFHJVLm9gK
fOEyqNlOU4h7W9oxcTsrcTJPUC9WZ6OxLkN5Xa+GH20Oj7818QBkftRUR/aYtL3mehzdMhzT1S99
NBatHjq+hxDYNdE4/zY719J1flHloMZx0zJ+TrZxIY7SaVYAqUCX1UlbuBjSZbM3X1YF49u0XIh+
czLXClM/NPOAUV2prNMqI5Y0ltoL1tieQeX90R6xV4qWgIQF4Q5x4FYOI0JmiQ+WNNTXKaI0cZRc
7UPXCcvZZVNuazuhhMuNLoEzAEVujoPcv10NtwsozHS4FnXCTjryBzrTKJbiC5tQj7gvl7WMvay3
lmhXNYEV5DtpL53nXVrI/fU9IDPB52Ufuk/ZNH3etjy7z3L5OYukVxIhPzd3M5yTnQiFOpgcHiab
hK+A5QKiBVa7vlIOEYhTrqJEElmE9Sj0UaKUG6+5U23tE6vjr7EOC5f9dRqbLyMhxfugQ/7cZ4u4
BPkMzYTYoblPNw4b9yYacucugNiksHpmBsV6YMHE8PTmr1Ynqw+yb4dwNwRBdjF0uILrfhiznV6w
ZT1lmp0FsdEs0WnTlX1qt329r3rh0R2b1i4a8+68Ep5xaVeLe25LwNQuGwDVI9qi1LbF9NTqQB+2
xbbrGOOPuknNaOqHnbT87gpe4zyeSjULPB9nc0n6KisT1x8mGUdWI1A1QNTUp4PPze1Whu93m1DF
VwEe3x9KcL9U8VEiTVordcUpz+Ff+FWdFiX1BT9B3HLqkHuETi3RrcwfyiKzPjMRXPaQiaJDZ0bN
PpBBeWOUpiJV0c8fzba5R3HNoJfGbR/YovzUzfbYxZ7TdZ8cU6gzbTsIoQXptWFSMLQ9E9LmpjOT
yXuxTAlNuHONYZY+m2YLNWHuBJ8rkVmPleXMFxOIcurJvjt1GGU/AAqQP8WetsjYKc3+0hfCoW5l
czwuQveLWx2b9LVtjqf2Yg/P3RQaxa72CwBahtydf9p6bdElgyqWEQxs6xhiBnNpJU7NPhL7RlF6
l7Uc7Oc8z8cqthF2tnFZB3mYVPy7CWM51kS+Sg8hsraDlBZ+qhW1VpWdNbIb/5B0bYT4SccxP3Pw
otWOjHCeToyx8tNRlsZJ0Xv2/ZHPsLfIvNJxsRry2vOW8llPoeR4oPPcd1rA0uqE51wAKapzuUJ2
iVVGSXOxDFo+I8VciuSYgDTFxVQvX8Zx5Vvho6RP05Lp6tcJNG0i2nWadm05OWcMzzOoXMWyUcxD
Z/3mQm0V+ybIx3N3pX+LDcqRMa1Fb3g7o2/gIpvb5D2MQ11/CuS0JNXgDGltGr15pefAugP1CyPY
StRwsT/OeX0gX3Y8Y/dr593S5zhs9EtE6Qm7xOiunHy2jESLI0NwbUxP7pScUD7AlGERJW7e5KVb
Tfts8oF4miopK4o0tTu2sVMi1r6wqamdVmyPLWYN1bXdWQjP6SpExZZ2TOOUibJ0Vq8Hw7TL1r32
tSPCuLL6wnmqobMabTIZ4VKKPUBetZiXmLL5XZTQbS+ujIkTbwadBBy43prm4GohNkuwzN01badV
NNX5GgpGOsmgacDkTT0xtXLiBfp5pPdKy754xEXY7bJ05lMB3kEl5LTEjC1954/7jFqtPdW5Nprv
Qz8sk7fL4WU17c7rwQDvhGmDCR0kBK6xTdXqGmZ5U2pZ8R5cAxqXLmFYg01M0O+5/W+NEQUmz3Eo
2zWNZL54j57y7PzuZYhsyCMQMtbRcWRrW2KR5yiYj5QCeAxHfIbvcAu+Zq4wF/8A33vje+utISo+
aTnnRh63IQM4g85WlLPPEcF2PD7onIFCeDFSUC5XZhmZuDDrbNB9ddhA3XhbHHllVz47IaYaTerV
oybMwdHc3hajarNtfBu8wWnEnTN6svB3PgTawjkztcZIAn5UMVLj0Dtk/V7KEKcB6INdWsGOurQh
mVG6y4gdc40KiqjQPRRj0KwrOWDuxIS3SKB66Xp2d1m7uEW9kzNMoIjZQduFFxulX7gTRu0L0LlJ
RFITitZH7i5YN8c9gEc2DzLU9b0B62eM7Q5RXOxqvp0dLJjmq9lWVFmw8nNVkZs3YDQxKfgzS7zZ
PaDo5uv1B/v/LCqy6caDtXvCfLq46EzhJJXt68vSWtdmJ50GEtkUAVBLo74ro2UOTkk22/CYa+WK
UWE7V+1BjSbsyoVQmBbR0FR9lZt5zN5RbiNin3NUp6OzrbdDYcwLBYJR76hA6RBFKT3voHx3bFLR
hMuzsYllxc82m3vrNqyKykvnom2/KAyPVTyUE61BuxkT3YgqrXxHOaGGE5171fQ1M5bjxIWK2sZe
mDDWPfqxSRj7RlshpCG7J7lPmG7X7dzVHE6soQs+1VPtMrAMhI3DCQPFwqNDDdbhCgNBU6e48+nx
EUoGdI5YSdh/CVyTfqJAsmz4Tgy3rjI6b6KPe+rwywUgcIlnpwp2QeXXZ0Y2dFDstYfoA86fbKCU
2Kse0rD1IqAyY8wP6Cl4McGSGTHq5P6kl3VfJpqB2fMGkYK1IaIP2jA77hM7Y9+Sy83Ky07dSITR
roTz8c2AVMXwkESXC4NtePhMcznnH4KyUceqy7GLEyoY/0xhUVo8s0U668GZ3PK2mx1xCX0z+5op
iycfztsCjU5oJiMbyb2xLMz5Plw8fTOrOucWkNeBWgdNx24aEA27VB45kIwPgzQqu/nUYmhBUAKc
nT9mx0Xf6FWDe9K6ZQltUnl3vci6/Wi35qOvBiuOAviRuao3lAPDtsbosnBcQ6RWpLYeJsRmdQtx
PyqmaDrNfAVrbmg3aKqZIIIunInGhbJBN5zINljtPcgV+C+2QcWQZpMzsfUa6DCKeJQBtEcnG3qK
gnYdLh0t9UVmW1OYml4myR2BePJxXoIRNvTYcpewFILPrspDzCAowK9741jxDri5tTE19VrEfiUi
aDJVX+QpB3oJI4xxyc3WMAGIN19Kf0eIXLmmjtkUu61f+DuZB80POksj08mR3+chb3e2IFJzHr31
U8BuMZ0vY6tkWvdTeDt4atRczvN6GoKCKVBjd5dOLezzkFTgAPqSwPZZWSI6N4zcfl7rojpbDDnc
wCEsE7hp9hNqHd2CfwQR6dwepgxJMLvFmup5LbHmUuEodjovSH1HOePU56Vlr95+9GfvwRC5XK6Y
XFV407lds8a1bKxPRQQTI24giFx1MF/MXTB7K01BZKO26IXpNbvGKvOPlbeQUMq5SVVHfZ7mjurD
43Pzr2dnZgzt2J24CuvGeexhf+CZoutPztB0j2rEkDQvWmaPMD0hcGX4H0W1+pQZs5lRWy1GYlB5
XCqN7Ghg7vK5zbRxqko+6lQVVXA96rE7G70eDYoKqgvmAsGJIczwgYlxEbAMMv9Z2puzW1xzuJ3U
ap9WQzfaOMqF87FaMxsoPS0jnmAYwpPByVs/3SKDwglr2OXQevZU36LiLVLFcCtVLHWcqBxP7yhf
rPN27XI4i7P1mIt1eYzESDrLoHHTBzDaNWEtvkN3xpjcc8f7kHL/YLnCeu5gxj+a/BUvNhYeHFKE
R7RA4eUC+eAgp5GvLtRPEKfHG6nNVcTh2JkW38F2E2VGRUVjuc2B8wDHbh0OThoGkGb42xdzb6s/
SoYdabjQqPRonbeYdJPuwQhr967MHbfB/5LHKGVrAdHBAK0c58uqmf6rXSWZB6lnDqiqmVKwedRV
j3S0XSNvlTt0rnc9llivL7sB91Q4U6pHlw15YVnLpgdrAAjtrl2iN6HFkB58JHU5nbmM+amp86bc
TiGYr+O9KJaZLFec9KuTsgub0U2Eq8zRSMPJc2fF5lXBsgFrg7dRRlbhY6Ey9tZG2Riaa5FgXaPM
5VRjQQIx0LcXb++67Rx+9tt2ZFPpJcF+NfuYl5teSp0HfyI1Vj/LINq4cL+gSVPGw/Za0Wjz0UCv
dz0oqrnsvpm9sQZDCtAKgXA3yHmtCFjciqyCxSRxqQTcYA32wCBZmW1m/2FywpEWpnAWX6kH/BLE
VJLn5IX0fUiZiqW8Kstu0F06zGROWTtTOnron3W1TRYhGiXezWsydy4lWbzJnJ3hRKCzLiMc09fj
nbh+Zkb1Ic+WKej/0ESq2F5ciLDiv8HRD/zl3BgHGubzch1E7SeLGYXBtP9neO412gtqGIDTo52N
wF9hgR81+D9reAtvRZqE0dzXqpNHbVPzQvxoqohwroPRAUu9A1S+xuSPV0TGDVh51A4D+R4tBn6+
IsO5cDTRS3xrXq44vbBqHK9VQPNDkLsaEtxkLgaSj6IEFHy55X9l1vB3JgyvfBs+dg3/+0czh8vi
i+qG7vv49k/9/+jmwLv9ezOH+FtbvDZ/4I+/eDg4v6MBQjkAhAvZGa0Tr+zFwsH8nbfpY1IUUOND
sgkj/tKfHg6W/TuKfSiL4A/IKgPf/r82Dv7vNiHkDvQcpkhogYPwX9k4WMdF+l+AGWwZJV9g2tin
4QUVIsZ+vaTstRL05mSvII1bYKx6KnTbGGDVYmC72v5+WPTcJ1O+9X4VWzNG0bsJP4NvMxZSVlzN
w/LFJcp2jfMZlixkTdVpKNbHNnAI60IkQL9tnc4kpuZAiL3t7ZhH48QIaLwYzGdC6+OImOCKw9LI
d9WcbXUia1BINnHFlHHWumovqxkZNjEeLPzEnPknTzbOjC7xZgrImDHN3J13XkcRxzeA7jkYCju/
KXsDxpgcy6pJJj+rzCQwGM0mQ2Dmf6A8qnQyRBiZnQ3zvMB+V+xKMcNYXOsNOe0XS6o6XSx+PLu6
u54v2TA1cWf7ZZVYZVF874OivIWEufo7/oljiEBvUwBn1lLm+95x+48uNbSMe1eJe5EPYEzKo12N
+9pzVWwParjDI0AaIB8jxERXDoZg6tzNTwVnEPgL2AtHtmmCUfXbVjtpAb3tO4orpXdTqI+KFiBE
JtFG43a7pTSynEegl/C6aafSTSxPhJJIO6/U+0EG/XNU2TRHbTXg26aqtUQGLbV8GHuHMnfRlikT
LCoyd+dtUweUYDMyysBCvdRATbEl2Ry2dkKgKi4BthoG+2CHK/u9Y2D7u48WEXwuez1fFqWtv01m
a9fnnir78broO8bMC3xi2nrYyWB5Pa3RCWRNPe4d+o4ibYVpHuN+3NWOSyiNa2pppqsH8obE9xX6
v31YeKKPK+bZ3odiypvPzDJnwKZoKtsQGLsPFjDKoarpoAIHGaE9Mj2BlDlW+6oYBMD4BPEc/G5q
brwlEO0u76LyE4t9AJmEvusiT55mjzJodD53qwyeSnxVvMOyOf0NkqsJojYDcQShUQivVxCHAaob
ogRKm2ICyp7I+k7NAQ1NzKCMoZQIYdrGUV91QYI4C7M8RweOuM5wWpgSJ9i36zJSKNp9+MWETXHv
lbO+05PTRfs1rBhodg2MgbhelvBrOQ3uH+XczRuz8EAUdN/AuKaljaueCaiZRBoBVexM04LsjLHZ
47TZzmPVl5zbMDRD89KQiwNyVojvc1bn5+5UZ1/xabFvR8wqnsbJoaGd21Y8j0brfC9qqT7ZeurP
hkK590L47ScTm5D+xEEnRJGn8mzdd15vlztYFssZhBFjzRhYew10UzNbw3ScAnoXl+8RT7SsKz4F
nb8ae1vAJ4kLZecyDcENQaAIE1piY26iKg6gkKBcG0r+amiAJMWZ32vUL1aBvraPSnkIsrpnDuU5
QVp6SG4K1ToTDZnT5CkD2/y5y8Pp0QmL8X5ma7nLdQQbBf0b8xZy5vQ3/8erBhYerrJmtm94uy1L
xxpPm1yqZ1V6tOv24qpno+y5KVVQ4bI0HPQVajZIHQuHwPuWrQ5Dolx1fOC0EOQBVVNhfcY3dTwf
8VqvoHy4jJlprwQKFCcLon1lefDBZzDIj4U5NiLxjcERFy1YTxgP/TZFqVWibkrYshYensFg8TqE
y9Ns+4Vtod5pyy2xn5yGoChuWs8l9KvsKsQOfqHjoB7Wfj/ng3o2XbhxseEh+kiNrqwUWFzWXEYa
vdbFkPGPK9Ib3WT2W6u8Lfqos/YoRid58Lvc0KcOxhPQizoJGlGuvX1s2YGUlp07tFOfjp4b7hV4
frVjZOzfN5bsIn5Wafn9fbj1jZni05CfIuLKUboMU5QfZBGG+YH1rywmtba1fkFxZX9yemVKvFHZ
3U4i1+1uwN4Y2VVhM6CDGQ2xJRVShGv6ewxRqmEiyAMpJwhDa8ChiL1oGp+yzLTb3eahLOY/Mu3A
aaJFrJfNlQS3Yx6ciVI82MycbljqfCzCtprv0B1zunEPKGWjsLQu7HzyXli1/6qA+tvC51UFdfTE
Anb+9m28fJL/G0qkY6jD39dIH/H8GH57ar/+ljwVX7rht9Oh5v8Nr7yvjv/En95X2FgRZnOkb1q8
dyTU/KeXwsnA+wquno/iHw9ECqCj79GfhZNt/R75/GkcXXxgpvAYTA3J7eh/xX+CehkhFCfcKfQ9
rAz/hf/V67KJuDMcZznO+GwgZCOneuNAtxoro4Jxy/boRMeHtQG+tuauS/3arY5I8vdJlfLBsbp/
x/h8uS6lIQwjbKXwXnhdrm1rAJ3IMDF5xp8hnQYHQHhYkNWZLSlnP72gm5ci8GeLpGPp99/S8OUe
PQvmGIQsHrZ3fAY/eRTxKPU0TWuGGVNWJRC0Mtj29pb+81WOv/jtVTCqgk7qH1/oW57xMLgBMneu
AqLY7MahmfcB7LaTAf+Yszlfmgs8w3Y2k+Bhbk7/+dqv+6kfd+hj9upiq3t003ybGeHNOtvCmmsv
yDt2tE8XytguO1MXe1sVeEcgFX9Hn/26afzzkn5AZ4i62iKm6fVDdTyBqMass/0smIyL1nR4vOWW
eL2XvxOf9Ysn66P/Brrj5nCPOd79z+8v4gDjhDJ2xiCLG45auABbW5wKL6jOjWH97BFYF25TfVKP
fvTOfb5x8Hy5Ufi0x7uEwIsJ2eurc5ZVXNszdnLqwiSXwXYwV3boZsrDk2a2VOrYjNbDdtV7lCUw
kcbJSK0QQeBWPUZYhSe5WXjvPJNfPX7Hso5MX59Ikh/uiz89k81CPdJ1jrFDvhvt/Z5eAwsHGWeF
fs+D+1dPgHw8n37NddnE3nJ3rR5qZO0W+X7KIpqTSXjPOaK3zxyZ3n0PdpBG/oyPTwkKVV2A8plw
MES5K4Du90g+tw8V3tbvJXq/MUf48WJoRy2omugMPBxcXr8YrzHJd4BGuLcXRxcwOIMmXsw17NIC
9WhHJVuHH7GfsK4wmXBw6p2JqmuEWK+izpnPZns2/tD+wt9arTpPB9enJ2hb2V/AUtjD9oEQNTZZ
OtBJXhSZ8Qxl1kmAcYOWCV9Rn8AL9nAgQZj+zoZl/fV7PiYFBj5fc4S/24+YoZ/ebhV0uY+MxNip
PMBPbNr0eRCVDZ0oYzczEV1ufifOx4/D1ViWFOG/WFBxTXasl1YGsVry9bLBcIBwgklGfzTN4K9p
n2V5vrOc9b2YIeevXyiH13Ggg5sLpNe3zicLtIS1WzyBiEXgBK9KTQh52+IDgnXhOQJR6xZQ3erY
fFt9uZVueENTNU+ETQqDbrwXDfQRB+Mbvdj4us6wnRPcQI5OOHYEnW6xDbqV0M3uZLfNN0Vv5h+U
yGgacL8IsEOpvJtiierboqZprds94mOIMUKP7qHPB/uMfDXvFpvxcEmsYcGU0VqjeN7a7b7C4e6+
xN7ty+iOem9pVb6zhfz1/GH2YXJQB0w7jrv064XqTN6Evt0VO+EU030tV5M2sPfeOX9+fZWjsghl
G7O8N6ec3HKk/5EpCMoNh3S212+d9MN3buWv5cJxjMO9HGNCjomzr2/F6DDa6b1Z7KzZH1MPId2j
sgkOzjJGI8iWsxiIFxKQau13jrhfXBnrOIoBrEA4A8I3wqJyGKO1sAfM8zynrCBMVAm+MDB8FYFh
WXCPB2TOOLx9L/bpjTXTcZs57jEsbyoI2q+3CWwq9xH1l060Y+R9jCNcQvHgQIV/soeycuNIeUba
II+kKZ/hF2Dvs510SyM98lttQLAlDCQm/ub6tRzEBTykIbUFu0ZctTVkbExrzifsST5uYIBNzKQ7
vzVghnzxa8O9dmRU3ixIlQ7/XDD89YN92TiJ+7DQFb3NSYf62a9SmhG0qmjau3MY3Umvvx2qkQ0+
WPQ+jNwrVJb5AepI9c4i+vUj5YPzzRA5SPjWAq7aXNdwTYwQkXTow6jcPBFGq7AglMGhrPrpuoYz
Gct1FimNICcsHeZ+q03nprGZ1vRt+FAFxJktudhS194WWuygPYGD6++gM/VJo2Y7lab8hlUGFAys
XepCiqsRUOa9vfp4zLyu+3Bswa+MfTog2uCts3i2LNaUTwGRwZkd3G5sJzFD/uI8b0ZrjNdZYasX
wD7FwchNa6+PTpdGdTcCkv/DP7/UN/KfH0uV8T22uBTWvKDgTamygHk5MCn5RlSlOJC1giW9ZbEP
LHEawm29DvLNZIZ3nPMMkJarNbiwHDXevvNDjjva22dyHO0e7f1Ieni7vCLeJt4uOT+kVxettk+3
zTNPSVcrLqjQmCa5vpnUTnaxDoZ74sghOlh4vKUSifs7i+0XKx1iFM+GGTX10ltwI3dsHGUo7Hb9
0DkwAqvw0udLPR+stk9rNwsYvVhPEXbL50Yw9O9khf1iU3Z4I+yW9HCu/7a96noxBmXP1YmUF5di
iDCcQXr1sgb/XzTj0zeAZ/XtN3rx4TeE/l+fRqgx/yvacp7t37flf/pQ/x/19PzbrinUX+yojxmv
Ly255/8OnMi+w7eKjZx3fCkvHbln/c6IDY+vEE8lnLcCjrf/NOT+73gvUKwfjeg5go5F8n8acvt3
XixnEuhIgP8svfq/aMhfr5iAayILxp0Ur0/OWRNY5FWz40dN09d2aaf8lmlfuVF7Woj239n2vlzF
PRoHkzhzXJ9vaufQmQsADm0fuTLM5SCUfDa07k7y0SywlQ6MuJ98lW4Y2T3Uc9nd/PRubl52gp87
8tfdy4/Lu3QvFpQQ4Ga2v9c3iW1c0wkfN238Lcyd0ZhdIvHYPLKFw3f259d1w38uRRYTl6Fb+mHa
91Mp7dR1TkzIwtbbR3u3OTpmUSI2JUTNDWwlnmC5UmQWn/75Dn/xGnm+nkvjxLgSU5DXd6gmBTDA
xpPOlGWIciJjL4V4z0XxWPT8d599uTkAN56lTXHylxaosh1/C4XnpSYGVRfrUrefaVXr2Coa98Ks
Kv3ln+/qzQnz44J8L4DM7Osu6O2b1RlBnbX0HDhpNEJxsJgpnxrMq8ElhM05PWJcqhMffvZeY8b0
fd6azwWCkT20BHn/zm85PsI3N89vcRmpYcDsIjl//YiHYmUQgsUxZE1IyzgnpCvRj6Lx0wwGWeJs
GwIAMVx6/OZTDBvR93dI4Ms5Sw2TBuWff84vlvSrX3M8En9aZ8x1zSJyDVAsw27SzRueTJGZZ2Y3
wGf+50v9Ym1BtsWDkMFxdDzwX19qdKtxzhZ1/HoGqom+ujsSjN85uX55PzwVcCC2RN9/M3Spg9XS
LUZpacSXeuaYjpMsQZmfVJuQ7xSj713qzaJyxYgRV+k6KX5LOdb4efQ/1J3XctzItqZfaHAC3txW
oQyNDEVRZt8gJHUr4b1J4OnPl6RmhgXWVE13xFzMjh2tUEtNAGlWrlzrNxtYL++gfWW7fzFy6AHY
3GKQILZVsvBqkixdLDZnsBXWsmt3lac3d5M1XLskvf0edEDZHcQ1WttvFCeydIRT51GHcCJLv0EU
dMYTKS9uomHo/vGqg/LE4kfkgNs396PTD4qZpqi0vTospqL/ArxaOy5+YX4R0KWu+LC8XXWQdVlx
nEzARCgmnT6qH2AhtIFeh/Pk1Qc0n0ZEJ1t5ZYZOKx8qwDA1lD3M56OBs+H0KbOLApxVGXTRPNP4
2+2s9L5bKOrRitPBHrnGzxTH+ePlZfF2wk4fqiLNq2UxKM9dL5rq0EUE6YuvNSM2IbrXb4w8cK8s
9rfDqKbKcNC7tCnbqbTk9bOqppG207pAzKcILWag7LcN5ZsrAg5vD4aAMsDz6uMugBbt6VMsA2xe
NDrIJhmacbTolx+x4LA31lQwjIb2px30f+lC8DxtXJEDF5Fyz4Hnv1ocTi692AImH8I9MnGmX6oJ
tivIcBmU822TusMuAEJ6JRCemTeX+M8gUnbCgXMVOKiSCQt5WOW6YTlbt2yL2xxzEZQ7ATheXiJn
BlRhXFiYvhJ/XVf347gZJSgtPpBmwofKaYdHfUn8sKqpcdpoJ19z5ztz1HLKIpHPdc6k+LCu53Ro
tUh0jdsww78cgEWP5qbpNg4iVJO6Yya0qTdu1To/aphXBYz3oX8IjKl5SILGH68EGjWUp4ctyS1j
TEjzEO1fOz7CHMi8AoohsHvFfpB9bpQ7o+8z8DKloHIAPNGDLuca2BalRmpfmeozcYG4TMxGpZsB
cVZxARVEE2danj8EfbRHex+g7dTBLOmMH+C54xuQGv2Vb36zvGjkkEJwZyQoma7qwb3eqpMP0rXv
OwDlRpnuOswQNlnlg3Cpyr8vr663k82jiOQu2b9JaHhWy34VgereEj7qFAh5lfTDYUWb0cHXo+Cm
dZHYCqdmsg9QGNLdMtNn2ppR7OHPaw+3Hop7SXj5bc58Ny1H6oiA8/j6537Aq5eZynzpB1PrqH63
oEc0r/nk5Eb8GaGN9Mqh8mZbufRFufBwcVLLfF08WUqfArBTAMDUq3gHJgGlS01IEEaR3Avwq98u
f9qb6MvzaJIhsU7rET+iVVx0tTH12oiI0cZB8CuTi7EP+la7ufyUVceEcMhjLNTAEdgyiPLr6UzH
KEoWZ+Kz6iy6g/oCeKvKKHD0WmIat7OtULly6DD0s+L93IgU5oFMbqcaq1YEcAWq54Ow7yEnJ7vL
73ZuBBD+ouVK746m2uqscyGgaW5psZERHLqFaqRke8HOXH6K2hon4QJnefIf/s8jwHqqJfZqCSVD
BDrIAVwNoKqOtzFOz/fJkiFSXDeDebCgIL3rCKkhOHLtiDZtoF1ZxIb6kDevYCHxwwWJsL02DYIp
mhlVNEIoiFEHMTw3CpuoxBG3Mp27IcdkNUFNGVUjiAbfWKPBx24aip2P7nqIWohxrHUnvXIsnx0W
YJSMisrd1xFFmJXpZdB0wz4CYLOza9i85FN67205zLKjnuioCGOddguKfTlO0qnsK0HtTSBlZlyO
au6lCsa5zj8wBnA06amlmRrNh5rRANc/ZzcDmIPfCzw21ijw/MvLYdXQUhsCey/dodJgUaslgp+u
B3cAyiuqfAojz/pqt+/Lqn/nR1pYanjNW9rWsN0byxVb+lZ36bIfy+zG8v4aUbDulB85/teFWK60
UN+OhAXigRoLJj5AoJ3VTogDQ8Y6nN7Qaa3hHgCo+b6rjebjYisF4HRpP3izV/+8PBJvAx5LMkDi
ihzJolq8SlnmppwG3630EFpHejf/zrqdjT7FjqPtmjv9me/jyARjy7mptPZWY15Mdjn4S7bQpkna
B6tIh51VluUjQD7nGOUJnDVaj1dMId+ucI4NtAXp1qnzY63/Ztgxat4+g5r4jGJslumtWLrumENw
RZyk9BNcxQHLIGEwzNTj6+VK7H17ePFcW3VrLC6u2LudrjRRu04Kan8J9XaItjE35TuMM7rvEKGu
taTehlKLjBDFfKaSEV4X0aBFqHxsmUOZO9FfRRklX8rB+n55wbx9CD6sVHfYfg6l5LUtex3NPtwK
fQ4hzRh/a1Vs/UpKI7uSXr1dljyFCwDqa1TcSPBOR43OeCuNGMoT7c/8xu3s2oCBnBCukS4Fgg+m
7R+fQ+pwxGEWBxBwK976iaAgqwGzpTBCM/FotQ1M9mm8Vv0/N3qqbchNC3Q4+fTqu3TRDlads8ch
44JChI61pEW2/+dzRJquGpNUo0DDnD5lGcZkkkk3h8iiyD38LfduSMU/s3ZWMRSgFnGb8KHqMW9E
AAdImoXnkyOa0rzBy869KbSo+WSjxoQuBEIll7/q7U5C44FSNMVF8BXm2qFFZkOK0hTPK/xEu7VS
MKLAK/PSw1JMXjsZzyxACuiGp2aJTHuN8enynoIzihCIHvVxmMb6IdXFbzDUH1k95ZXVfmZVcKXi
EqGClDqWTufLEH7rNjP4gKZtAq5LEJX6uBmO/3j81F6ibWzatBn0Va5ZDSPVSc1BhsUWfxdRYpPn
WN97otHh3zyI+xlXU2qz60WuDW1rGVCPQlQtyk9YeIgtXLvlPlqGK8HozJJgNSgnT45wOnura77m
Azn3Iyi2uiKqI4hp7TRPqx8lOOwrc7Ry03le7ifPMk8naUGWX8B1GsKmRh9jRKSsBWEOu3VL/Ise
rL4b3X2hGRCBx6BdSjKoWvaHpvTI+UB1w8D3IsiUCBJV44IvjonTtD54yV0v++WTLFtZfp60sv67
dUbT3MxZAe0DB5/MCy/Pz3O15TQVxZcPmBboBbIgT18PWxun8ahVY+jMQt/FsdW9G2Tff0MPrt05
QRHsPKwY0k1hL9q92SXRcfbs+l8sRzWgcOl8imfr5vAwc5+dzXYMK9toDsIkza11dzgooMCVR53Z
zCrNI9HxVXRfYwPnvq4cl2geNnmTvSvpnEfQQrT6HmMx5V2F2uGVWHX2iXQUHG6soC/XZUMHqpyN
FDxcU6omN4nlDsc2ECjFiSFS5pN1fKWDdSaEYMeDuoOubJHQ3D5dncaC9JdtzhPydaBl/WCuEC1x
0ysr58xn2apxTL9S5QBr+d4+t+FVTPYUNmmth7A6h9sGleDjgk/DB+RyhyvPO7dSCfo+5owUYBnN
1UotUjN1zaqXoZhBZwnsZUHYm+V+hOj4eW5y7QdmaSmETjqID0kbBD/9gRzo2t5XoXG1YUjhKNFz
GlB1ctTov7o+Ih+Dn5GYZai7PejVLCtvNErqYgs3fbiXdh5/sEp/vJvN2NwitoFWaAouDiqXTc12
QEPDBIQYeYgdLH5V7KF0xdt5RBgnj9iKm7KhTbX45jVbyTPxUbWjgOKSTRmOuQr5M9cXPUPZOqwR
MsK50tXkMQAj+rEsp+nX5ahybgWy4tnSASAe3V/Fx2ASmo53AmMUtxHUnxrlGemI/b94CpuZLoMP
0nR9VE4IYi5mXUoKyXV0zNEFvAUxFF9bd2/vKpQLQIGTCNJCh0l4OuFziToKacgUoqvo/gUVDsWU
YgFAYsI5D270QgTD1qSu+4RgSol4FrDx92On5zeB5f7WUTY4OmQl+9nLxEfMciqkuyhyHKWhj18u
j8jZVyUVI09BS8hZ33Bk4qD3XzHu1DiWm7lOivtcgBkUSxQdphwJgQFPmZ+XH3p2YXn0XZXJK/Jf
6s9fbQj8gZyxCioZFn32tR18c6vrDaYgyLHtLj/p7LJ69SQVkl49qaPAmeoVTypHZM5KaHXvYpyo
rhRCzn8PcGK61haiHKs4M/QuzBWvlWHlo9MAzxG12KRf2Jk4eV273Jz9JHy+qXzQKAbuf/pJaRYN
0LUIajjXoRKB9+6m7fT6yiede4oqm1LqUNX6dQbbeMgR2E6Hwsc0DTtjjodNVkNCvzw95wbu9VNW
505m6F1jWDULgbvc41A5Y9jjIv7FriOoq5efdaYqbcMMJ4Vl0Sl/59XATQaSKykGWiyDYQoFBnLp
Riu76XYUhf91wvfsVmLI9U3Wev5kZo52j4V6cmcXs+9eixBqRayPBBpnrH/g3pBiVutyBH8XaHY3
hbNp5ER6mewKuK/S8NpD7Ja/RwvS5ZCI20TJ+boSksfsJ1dG/+wcUytS3hE+MJhVSSUdohhnODmF
bdDUR2cE4Fc13TU2x8rv/Dn1VW0tA3kCfANBrZwuWK+2/cqrGHJMUL27pRDZQ0b++p6ztvNBj7r9
bdIJDwpbVv7U/L5A2NTzv5lU9H7MIxWhKwvh3KJ7/T6r3WrXGcIjckL+MfKRKGoZANoZ9Q7+8L/Z
q+gCQEoidQTjsBrhLCMtoRPCQQAREbYvIllFnYkrQU7tkvViAumlSpLcOBGXOR3gdkAF3cGhJ0Qh
XEcvbSlA8k6q9fRg61lRhmOQ1/f63FGosiKoiP9iHdHmgRDNfZcb4moX07IV3iIchB/joLhtxhS0
Zla0n67s33PzBuiRooTO/7DtPP1Ms0EHr0dMImytOf6Rm4g8hN4yaJ9ntBnvkD7qiq2EhvseiGD8
y8nQwt2IEWzMzdIb2tfJxFtr4zhtrR26WrqPBepW18Dx545TBlahCjwK49ZqKJqs0XFJ1CeqGrp1
LISOTDcaRR8X3y+OLkz4jW0XzufLI6OCxXr+VXJpq9IQ5CXzdGCEGJB9Kwhsc5UnO2TpPw7QSbeD
63w3eu1KwnAuaHgMP60IUmvoYacPM5GZhJbCnqFpbN6icYYOVuoM/+L4AbOIzQVrGqSbWguvzu0R
XTmvSBhH1Ep2oi+Lj0s/to+Xx+3cvkHEQfXPaLnjNHD6kMSec/JsegRNry/IzBiFpsioOXX8tv9P
hNDgLo0shJ/0ybjyfeemzAPKELigm+nGrtYyXboxrQAKhZbAMShO2vi2qTXUxAo3Q8UaQ87s6fLH
np03Onnw9UDwQQE4/dimgirOG8lwmoIgdKwMzjEeFfvLTzm3R/ki4HTo1cJSXMX6BAa3jzqxDKOo
gKnUyeCWfkx/o/eZvBJ1zs0e9ixgkUFoKJTp6Qflre1qjpFhEC+s6X0WmHDgUds+ylZou4J5vxHY
JH0rzcj6F0NJ8RVPCvB6iISstkCtex0lWo2sxZLJlwTn8G1RIKV4eSjPTRiVDSpT3Ic8rqCn37fk
qYtupUW46+IqLAKMvTcTOnv/Jnr7HhBgFLOZtrXUCLQEs3RrbqdLIFFixUzv4M51E17+mnOBkc4l
6SQwHgZtNWaNYEVi4iVD/B2nd0MS5fFuGvCjQFavRY12LrQw0vPpCtDlbAkg4FDi0R4Nu/Uqqcte
9Mi6s+wHW582Ttl4H5Hj7J6Iju4xGuV404EDPWB1PX6Ygrj8mC/Nfy5/+9nMEzlyYIVctGCWrdIA
e0Hnz5Dsihza+z43gvEwunr9AwpNcpiX0v5LRwHsO7cFhDhyeMqoLfXOR5Gn12iG5xbV6zdZhbwU
fdY6ixfSerce7owSy9w0aP8ZT+A54wM4zuFA5YAi/zohcOreFnjrkGQj4IrnFnLhGAbntXFlds98
DZkrOTSVfbLodfcXDTizLjAPCKGPFvcyrcZDS5/nSr54ZunS6YUErTBu9MdWZxFSrU3rWLER2r7W
EjTd+VdRKMlJQDp0AgWSIyagh8PlRfO29QjBm6+iq8ojaeqebv/UjJtSxDlS301sPgyZF+9h7qAw
ayLzMiDQcLukMMz1KJ5RmoT9dOWrz0RysDLUHhUvF9zQ6qvbuI3RrxRGiH8l/jRch3Ze2c6P3qT9
vvylZ59EaYzEkV4QC+b0S/3AWETuL+CCOn++a3Cg3S34Cz7qVn/tzDizYIDLQLdTHV30AVaPSibE
t6LEN8IZjNlGehB9zSqOrsQ6FctW+ZjP/Q2UBTgB0J+rqfNbPBtbdApC0XjAmQK3i7/qHfqSB30Y
M/EOWm52zVz9DEiHbOnVQ9V6epUxuVkXu32QKIPSbOCyHsfmYbTNfof6foSadmFjdDBMqKgrYhCF
RMwYgsi1v5iJdudHPUbIfrMV2BD+ujy9Z8ecui+jYcKQW/NFB2sA6UXZNeT+3dzNxZyHXLj7KxCd
s08JsN4COKnC7Orzu3zyaHWYRphLhSnMcrFLAI5cyTlecDanc0tSD9SFmw49eS5bp8Ose8MUaGgZ
kyMu3nREDbf5tljmxjaW7xY2Llnut9nBGX26cCUCz58rr66ysDNwCcAXAY8BoZXGuO2ryNKO7WL0
zucBm2LxgUhXvpMQ3CbupKPtbsZG+PptUwQxxDtf+u6NsMy03idt64kQmcCk3ldZE/wHzeIENUjM
LxylCeqgpI5e4HHB15eyQd+Z4r5AEBhsY8A5j4TQrCX8dW3OUHoBshV6BLF2m7QShIqecmEPDVN0
gGg6jHJk68NTNaY8WTZGaef+DqNjuG5OvTxN1YLeqEDqv4UZivTPxh/tSez8qUXlOpvmut8mcDhK
2iSZpni2VZ9vTOaKQu+A8s9mHqICaw5M1r+37TKYx9KxknLfGRTukCdIHW/XjqB5Np3Z1f4hN9A5
pOdTKZpLPCFBNU4pLEtPC/Jbvx26+ZiB6GyANtIQu0ONOxchACGsSUe7duG3w58JbdlP2qbygwRl
dGrtGV5diZM9IRgrnafM75YH05nmluo76lIbLnUapnpDQk2KlBOZriQxk6+ojHqwjayxeVc1Wv0N
TVV4+abX3tYzvIINiu11tc2n2HosKY5kAOjnRrvF/8iAaNsNy7G2I8fYpGIOUDTFChYJIoF4012O
Q4OHannXIb2a2D36CxkFcdHTtj7kg5uhlhVF3n3qem2wsTHglIcukfpXUxTpvMGzxHqfiBlx8SDm
HLmhtJRaWw/FIxPPCpQb7xs4S+a+gDeA6rE1NHd4/wHgQ8RnicNg8Cq0/6PRa46jr9fDBxNjuS9R
PY7fcP8ZMK6Z6EvcoVzt/pxZsT9cv5w+tEZZ3+HuXNDk1icMHLRWd/fZmE6fdbsIuGDZ7XTrVdgw
YBqTGP3WEFXfB+BsC5mwxIX/Xu+7QDtOSSDk98H3ewdOvWktm6lHhoJ/5kUa5qNu/ZaljfS2plvp
YdRa7XeVUNTB2BVCzB5/VVYsglHzJwJxHuClvhRfnaLMtQ1yq920peQY/ydNa//GSpLi7wrB+4+T
Icf0QyQ8+2uGSaiyJbENDKuQSMDqxsZCnhVTAAUugl4ZJIou724KdJrbTY5x1ddy1NsMPMYUVR8x
6NKQ4sfcGNGiIGn/cjycSTdZjiDDJvLq8T94nk/1sen9Itt5qXC+xlo+jQfEdyJcyZrB+pDFMnBo
pcp4HwPY0XZolC8dft4zmxLXuwKB1yyoUb3F215skQ0PPmQi1/yNFvEiiYMK5gYz2xGno2A2/mq5
Rr0vA2v8KVpd07bm5CTYtvqZ/TWBLiA2MLvRTcviNMlCCdKlRVyBzOsm0LJeD5PAJ1nEscu1tpiZ
oFzCXhbbRgB82Y4RXIatH8lS2xgYJN8EdmLbm6QuLRpeiL5TFXdNNGOxZMNrxRRp3qEnbdKilnEy
2GGjZ2UdTr4zpu9cU5ucbbK0eI74WtwOvP+oFH3Rvm1DrkXlN3PSMdZDoa5KDzOOuM0eGz6/AFc+
RphdT+7Qbhrc0zlqEDnv6LFHPcixwCofpPSdRy1GhHbf4Gdd0Ep3kQ5bYmi0+Hd2qCtHgHxnAg7l
jw00AO3BcKpsOqCbOqNZ1UTucouiPppcYdFMMOY3g9N5mPxoUkN39Sc4vFJqDxh1Lu6y6XUr0fKn
SuKCi3uSxHIi3v4P7C9iBJFcG7GgpHxPdS14dAhFnx2z1SjYNUG3cxM3v02xsNsIY0oILChHtI1n
Ps2xkfLHQdc+oZNXs6LySiuv5J9vEKc+iBJ6V0CNaAEA01ndPwXoybGUgR2mrnhkuAogVNG8yVo9
R2da+X+UbRMi1PUXp1KGPICGFBiI301gE2zqoXt6ziP+X9CC/z/T6FICJP9nLvD2R/njrx+vBbnU
3/+jx+Uoti5XarCJXINcctv/yf7V4Lr9L76vb/2XQQpGlAoIWhTtKBH+4fvaxn+5iu5Pf5ouo7rd
/BO6r6rv/O/0SOnfKjlVyrNgnoDurG9kPqr7WsVx+wgCGcbizy6Oy1gtctR1+qfCdwZXbLxGYgOI
JDCtRfzURaxUmnP0hbtpP0J+n5E2N+nRdzRNi26yb2yKZJ5+6N3FSn/kfcZpjYvCBDDjQzDaLUag
eNsYQXeDVqWT4hkvoswvt/7iabn5gDiWnzzqM/4FiHxk2lwvj1E52N0+ooSJ23s6AQJFNxJSJr/D
10ciAPjntboXJ3h87dAkxy8T3/D2EZ0aE6MN2WDalodG2aXUedsy6GzcUCIO8pRuxoJEgY2pe6m3
0RUAsqtqW6+GGfEoQ2l30MFGkFYxDk6z0GJuCa22L74arignFFIX4EP6DgKI75GDlmjjoOozIGb1
U5POIu1tgiVWKfdcFIfkC942CinNAeAzJDhxIm4ZDr0JoHwnmJwUip/WC+UCZWEvb6PtPfhIKWd+
ZDHYbpEpe00u5I2HRWVeTFa9FYKkQaI9P+CiskvjKee9BNorvBdq6WYcHDqRWm6F4CYusuNtIaM6
q3aUwHTvASYX8KhtNhuj91eLQWP1ZDOOvF2p6eoHorqv82gZi7HIMWDuc5UtOYXozSOaVpH3qOF4
0HWhh0gBHl6LtWAYdMgiDUHwPVAzpy64eIFy/aulXDRM+6WfENsBzjZEnrdtIpzLzGPTJNo43vtw
jxmErO8jfmfj08HTGscu+eymNnReoVXUN7IxmRjEZSDh6v2TgSQx2MQokzY/X236jy+T+5pkri4W
p1PuAS61QQNTvIXMv5ryNsPbC1fP9stitVJ4N8BMomW61dNpdB2kM/FOiXemWGit3VQDPi/LI5Y6
U58e8T9y3Ox4+XXUHfbkdUgfVKsBPgKUUPy4T1cgHhVIGUkZPXWUSVkaEoCjBLjpTsoUtnalGqoR
q9g6ftDMHEOne5kMpbjWw3yuDpy+CNGPQiyYcBQA/PVle6HcjPtL5z1x/6uc4j1aNgjsHto2S1z7
IWBCIhfcFOsRA00zw70FN6JmNFhayezb07wHWKh+Gac5mGJSgNrpjQ9eOs6W9qGQ+ej/rKx+ENk7
yZ0te0fGZrgPl0fztGJA88EFYkgDxwFE76LlsCqbw5sjNjn1/ARHLo0Ri0fii2G0h6miHAvCrsHc
NqBZXclrrENureupBOoLqB7tAvJZCEXqav2qclAg1I+rhyWeXCyb5ugzaVWGiXjfuUo9PrJy9XAv
GdUesKsWVBVmQN0YNO9KiOGl9R77AsmOiBOhduoIUJQ8Urm3qXUhyODQ4I8NLw0+VENhms7BxSad
P5tGhNe8rds22OFuTGPxiMKgG8fgOz5Cqaw/4RCbsottzDnw4w0clFGDvcUJwCaD7qIsz2ezctTG
7YB2j7eznJXme2DVA3FnHtuBNyo6X+1KdE5VTEKt2GXyldE6f7MdZdaTICKE2sLWaoBu5PhBeGSV
W//lp4wN8K3xVu/ThO+SiKvySrKOC/6lX5ZCfZ4s1TenScC+l1XX8HC7opUZ/4rw9ZpmbqISSu6m
cku9+UkQLRnhEqNoXm/Ru9iswygnhw5xINVjDsA2KFIr2/QQGOvkZhYTQmUPaZ1kTAmaaCgKP9QZ
9y/tR/USILEBaJg82fS5rL+PRp/zo6lIMN5f9czvU+M+T80qw8wAcYNUthuuKIsKsMvY81cnLF94
ax9nYL4reLZdtsdeRbXi5T0xfphwM0etlv+qcjwRpxjJYAQECiUnITc2yYAaRbApde6S+o7j3Gp+
ummvMU1/fpTokaZxPyjnI36w7EUlPxWF3k3oDSEbKw7IvMre/DygNaP87HGQT/Ov/TihTb6hb2+k
0W0W41jMC/dD4A53Jn1tYkyJnixDenlbPldzToKLQqlT6wGtSGfV1FdbI3YjvcNXtv9SDTaEr220
LEFTbv/EPK1pJUPmjtnCoplKGoj5pirx8MaR4SUscr3Evju00qLXHqgUqsPaqkxM5w/95LXT49hG
OhpaQ95mrCqu62pc6tY13IMDAZ5KncwsiomPqSGdRCQbPejAoz72lWOC+9Vl2olPk0wd6d433jLr
KBM6Zt14w531coCaVudkqGd6gge8/IZOhVrf1ctqN8ZZ5T2pj+d0cnDsUZtplCQFzjW37ew0nfax
NqpcrzFN7saqj7/+Oe0Mac58MUpf6RBsG+Ta0KrSsA5mPjgeSas2LRa3UU9ZMRW6vi/TGE+4ezH4
bfcLN/CJjUsBzOSMtYxlqLVQAznfubdOZoso2BV4hJfyUDgY3VFJMCK1qZ1aW+AKX57pVZ+IlBWn
eZrNxD/w4ETi1UzXhQ0EM3CyR89d7ErfwzeH7Lc1SxYnXiwvqWFE8z5NFM1dqdv7eMsYzp01WxNR
Ga88PblGb1ufbtBkAg416FU0Oc23id6S1KaTzEn75PTmxMej/a5+ybGV7oJ3fT069SeCr18Rr3u9
k9MvXC68ej5I+rCx9mvWe52EGHLYQK2MK/vY+NsygjWJN44sqX1tcFRPbe+d5qeufdMKLECSK7VZ
VVV/tYtoY4B9pYUJlYkGINiB0wNGOpM21GZjPhpz2whtm4w47CXpBvsU1Dj3ZQSRxbrh1t9P9aGd
dZSEP1+e3lW2whuwjw0a0uomy2ZWf/7qiFva1nCmpZkeRQXz2/k6YS7vzHsNb0iWfObhnkd11MVh
yNwCHn32LvAKa76mB/H2PYA2OqoJj5iOoiedvkfWYNPlNk39+BIbTadTAZmdz7G/7yNohcUO0GWg
NgS7nnSkjwuV914ejlW6wWWREjktM+SWHQQc14s9BUeDEKDVMSG4DhYUtoxAs4YNnuOl6f92e8Q5
s7vUlnh5Xrm6vBkBHkymoxw0gD7RJj8dAWhSbVZlS/0Ya4nL7Y9g4XGc4DCn8cuf4GOVQzvjaonb
8/wFA10nr66MAKkzDzpZlGh+OOwqegLYBJBVn77IlPtVlxVB/VjFgyT8WS8bLE5LZg/p3Z5wfsA9
oGW7/UliimIup/E+pp8x6QgeOlxH9wYFM0J2Rikye5cMCUdejM86cdGunedvevnBFolkzA0Vg4YO
Rgs2hK2/iQF99PIzJfJqSD/0UdFX2g6Pc6DFN/jz2pl7Z+IOSCAGO+Y2Px0lCdnsWw8LU0phJm3W
9pMIkOvBkwmKYDrfckPKR8w1tIikcw/1yORVKDaq1KcP2oJfNHea1En1Ev7TkdX3s2sxsRhvu2Bq
0u5+dKSVRAfwmerQMMxEWO4GKCNcp705dkv1VGLsxBljlIvNGf9yAlZ6O/cevrZNhoX3HYqQBS9r
Vw5XrbtlUdfEvW5EFMm+YiWWZ+/LqOoN+S7KEeHAIScVfOPesXruNPdtXSwtlmkYKOvJHp/bCGn/
yc5qlO0xPwPotfEphc89JVdXq58YF9RIwiVRk73nPpnxCovjxLxC9ZKzTG1hOhr4uN6jaUrAT/iz
BUdWRg9fI3Ve1eOirB8TvMB5MdjFGKfduD7CtcOdI+eYv2K+XFXR6Hf4m3/+A4NtzUKh3Kkuk+Rs
aoAjbFn50WT/CTliERtYTCKmowoJejrasjhy0KsMsJxIF8hFcSjgF/NlRXWlqxKtXro552lec8Lr
O2xDCKE7EgJ1VuPUovE4m6ZGi3lAwljFKPKVtHMyjFzsLB+/Sc/MZnGHHFrSAzrPMUZvdsmAaP+D
3gfOku27EU/p303kPWfvBl6e2gadyiqdNj5oY91CR3jsuUxpomSNYxWV+tgVvmyNhaIM8alHKbLu
9U0UF/jW3BeLaPHP3Qi8DhBUTvAGjH8X3AdMir8BQsHdg533i/RuIV2ovA0n0sUTx8Ivc2UnGUDM
sp0vyGou+FtoKceSgQmfnpJk06Wy9GEfdXCo79xKQMl/j2GBDOZHdsxSLU1YRHaEmQF22YlKX02b
dgdUPK6yxY3xsp/Qw+kZz0LUBaDjFE8PvpM0DeZTOOOmyoM8Aa8OZvnL7ebPfGNeodKj8iWdQsdL
/ZQ/p7I2UKge7wNv1hiSlxT6cuB+Ez19iH5wHzlNIV8BaToNWhCQDHjQVfzp5fygYkBqZ/FF8sHB
8ZTTy3anmHe3NRrAzgYbavb25Xd4c3ggl8SxAVcYjy3gPOodX52lTeIBlWm18UE3h1w+xHrlZu/m
ksvEF2xJuOvQJMAU8FrB4fnbTgI2DwOJQOuVLjd2Aqs7cuoW1KsAzn2KkyjwxcEogiRIKXmYtdR2
CtEbd+8M5JEDeldG3HjVjr2Y0Q4NMqr/y1MQa+0gjlO9MNs7dAk9v94b2HxqwbEzHYu5jpfUIOsj
qkV9utUMPM4+iRmBI7oPODmn08Gs7RbYvYi9euD6w1XPyHFWpXhphWjJWLF+5Q5in8IjOKYpprrU
BxRjBcj4+qAy3GaahJsPn4JycY32R4rrCXkeZjkD8426FA/dINA+EBDKZDZV7bICcoRNN/vN/9xL
YfPvqOKomyqIeyaq5s7FX4BiiIl4iHtf09Mx8gZVdEhffjDttTRtb/vBkPa0CzCXB6zlZjr76w40
mYuXZIymWZXduFEwk77QEmkY7L7U1GlkWFg82X83nuZKwLlLwpuImrZbG2LRWzvTrUTBPMt3+Aq3
tr8xJk6haFvHYFwQDsa9MRiSB5R9KdwdueFjz7vHZGGkI9d0wWDAs3A4b/Cg2sh5VrNc99Hy/O19
Yuh79m7hXmParhNZLoBoQgE5BKpCb2Rddk07CZZiHoIHy07Gsf7GjT6TD0tsCfaaylmI3nE6Osqz
z7RVFfmfbT0qoWAOKHXhPfaMgT7denCkFwGx03+gwJwvX5yXvT5buccSMON85Ikk8MSEf/xcKNPP
GDqIE5gHnD7XqSc3UUZfD7qt8Vy77lQdFzCiio+dtCile7mDEfvm8nNXPSjWvipzB+qLMWqjzLeK
NTnWm1h3LsvDiGJpyzf2TWEl2z/pKgEqNqvbqoDaoO1mbuO18xG50bJINm0az0XHFdeGmHNTxbLB
w5DW25R/o8TgK1LLlXdVsfd1fILhAJAXCQD+wcuu4xNKb8WQ2Fb8ICN/4JboZ7FaCDbqaP5/yAFS
EYRmWkTtExh1ajZbzEtl+ov730Cu++cqEtVTgEV3nPR5WoaWVWsN9IzaUwN9+X1X9WSIGNyDUMVh
dOEmvAGNd42e+rIsnI/OPEsCiZsg242ppw3Z2NzWzwdHMgHpCB1zMIv5oLeJ4GRBpTPiXnL5ZdZn
Ci+DtgVqWGpVg49cLTCVJvQVtfaH0h0S9pI+2Cq5suir8qzOXzjgunJKli+Xn/sMCzqdNJQNuQ0B
DmVrvbn2AzMQXA5tIo3XYONZAstWWxnkTpRtzd5R5cOlgvzuq9wzrrKHPzmX6Cx1YPRBF5EOTP6s
EmvHSBZe+09Frqgbdx4oE0hVCDWxbBmS94aIF1rRniwqEge7mjIn+X35o575pCcfhUYKByVzCy5S
FQ5Ot2uAV/1CI318+FORDfB9cj8MBiIB8S7xlCfwcaSYuZRhmblNJo5JiSJbvXX1XLXiRIdCF7eF
1jRIBUfuLXnFOqZc9WmpbS/StlRllc4NaA2urhvLloGZ7RuIASAsMGR2Mpz+etvNrIONRlTbP43Q
RnRt95IsgDxQRdrEjlXnoKWo8/wLl+Hue7wA3qM26XVITuy8Wa9z6+Bqie3MG4SD9bHc5Rmt8+B2
aMZee1wAFNn9zz/Tscyjqkgtw6wmruvKyuL6YhuV4ONEbuTtfnypS1NhK1jNf2rJOdLrfPhAk6jC
rQ4jtnm+z61KvV8TuM48HbjngW3pN/V/E3ZezZEbwbL+RYiAN68Yx6HnGkraF8RydwXTALrhza+/
Xw+gc4+kiKOnDXJJDkx3dVVWZpZgEqNxTZnXIS2y4Jls+BCMFtT3/4h+/zptaMfCbwfYxe/j32uT
UXb4ewaifxtrR+/QVYK8fpRZErFPgYL1MwysMumvHUPK/zP4/vvj9abAHpAhepzn4T9yTXKtvADm
V287lIlxhcn5IjD84fMZIwjU7cI04irKtOCl/8ft31yU/raMYT1AbGH8A9R06197M+uZ122tzfia
Iq+kzClK8jcwUicdCmZZTgnTz45czkpt1gA58ALt1WWNnIyokRQVe21m2JPGDQcCMt9MlKFh/Hrr
Cezp/CIj1lLSea0ZxH2djgPSQO/2qfvKqtxS9zjQdvaVh6EBBJwRYUg/FP6xtxZsIxhclxA14Hgw
1Qw2+/+9qf8VrrVlDtYC9Etp08Ny/PuenktfQIBTw+seoihHXF753qx2KFebD7FkxDAfPzRWy+Jn
9fw2Ve1/FgD/TEjxWkN9iiDBx/AJId0/DuXEwiAoZeDvl6rujRRLvbniMyYx6LEzEVTS6/996//C
ZtEacTeI6HSXDHn4PzL/yfD8VCZD+iVzkxznXuQSFGyxxQhng5QR1dn4fWJeVRL3XZ80NKGJdSVU
aROMomXwHw2b/9qcN7+Y/706adrxCHQ+SG/g30dWN5f9ImWVfUmjVEeSxREOx72gh0b6uyVoTG/l
4FLGwDOpNKUKmPh2znCsueLJyxZsug5s9IDH6K+Icp663NBvbwuUVcpQwfeg6KB9XlasY2z8UBLa
z4eurHS7dUtAG3JndmHnL2Sje18rdzq9zP3bdGoUB2QecdaNGDswWJVGXawCEwZhE9W4MR1SI1De
sUMeztZmeOpA/Yr8tKKKG6fmhnO0kc5nmemtJ0uHg6GLTT2dh133f7/uf+YCbHqayjTk9VgU/Gz+
sbwGBmCaEX2Cz3tlWbVBP55lbo7JmdJ0weSOQaz//bngwX/L4DCBIcyRYWMuROSBD/OPiGdOsmS1
j/a59zLYTzG8vNql6YP5WUMfpqf0aYBK84jhj+vESNUUu5Mwky84GOljx3eotey7PIAz9mENIA0g
q2kI6rP3dfaW5Sipfca4CnCkzJhImrFtmcS0yvYJSum0mIcK62i34Hw1dSe2xikDD/sSuKZ8Lifm
6tFjo2haKs1C0LBVmToa33NHNRKIoky0uAwNutH5sQNbslR1YxymOlqt8aLAhLqcWqXz1JO0oE5U
FyOyO/s7HfJSytPiVU7wDosVvSSzjIwB8+pkXGHbPDR2smJotA7UQs+TyZ2nx7XMlCrjmsmZMPLK
JaqTJ0ufEJQHnp5Vf2SesYqWZ+bb0FUlbcpX1g9w5pqKu2WkY79czY49giIOhr4hTgI2HAvY67pw
Nn5bMFyb5aFzWqgFsSQhMb64E/oT+m4yapfyLABw7OCSh15JsJ/wQ1pJyFam98IEh0lrfA6nnjiF
cZw+shLTiIIf4EVZcUnLZGqCOBM1m/jYNv00h/G6dZJzHyiRD/FmA5KbbSyksMdx7oImPfToUNMa
Ki6OOM4VCdgytF9S8JfCuTcbZA35G7KiIm+A+3Dn7uCrDEp8H7J5Mj+ixrDD66BaC795MSflkB2U
HeqDbm8/97cgkYfZwAtpkf0v4nEMlcb/Nth178kz00aXBwavlMjTNwkQ9LhKvSJ7oTSSNWJNBrtX
watkXC3AUjv+3DqBaVGzPDOEEByi/gJs3+LDLhkx2hYwsP8r3cbc6+97jJMcogMqD+hqVJIUHn8/
x9jaSJAs5V1HmeXOGJcqSmXxxQqSgMZuVWfJHcpT9GNwRWVdRq2ivreT4G4q6eUz9HnOxYPsiYJH
ZPr+4zT1Cix3sNIvZTlAGYvcKp2e7KDqukM2u/69yTMY2My256biPmxmyYzUQxn1nXkcWv6Peae2
MORLIaCc3RsK2PaC4ZnKj5nMx+9JxzTms+PlaCdK22o/US7l8tQAd5aHdg1JTJXEH+jqK3Muz9JJ
IoU3ZxpAfe/nAEd/C/Gj9RBFtXo2MGEcY9NDGcIcHyTbU5h6a1wz/foIYCej+9Qbu/DsFnXwSHFR
R6cJ2CTkZkXwuawH62lo3XE60Huwv1l+lN8jeOh8Wu9B8dxWEV6w4B/vMKrTWPTtdx+v53fDssVz
6RozPNfexVIABq6ZVCN4dUZn/bHhuLLD4+y5iEUOhdNi//8IBmf8jNBuXWjQ4euZZOtJKRZr4HUh
dqKIBZnTQAyS9AO++IAvcRe5A0hztD72a8LszQhD969m6a7nvmFq7GG0yu5lzBv1mjCv4ykV6XpG
Hep96kPDuSSRKU+yULoV53n1A8lUfTHdDBu/VZUaggqeYOWld4qO/BdTed4fix1mX5Oub98Wo00e
U/Dza9m1vYiHpnOPMpeM9C6m9eTPhcvRh2TqiqxoeJBFPr9Iu7NO69QWJ1G4zDUSIzxlN7CWnyqc
xOcGWtBr5Zr9PSh79jwFiHJjg5nZp7Jq1wdzKaPPwMblvZUm3mtor/jzFNARYljY4YM5FO7X0hva
rxF9mQu8DeMwem1y57UDXP659quDZTBTI4Zb5965o19/Vv2EpSu4Mw2MZTS+p3YuHxm1mx+QsvSf
LeHbx0m1zgUBhf1kox0+Tuu4/hJIPz5SPwfDw4AYdq5o425NrA+LFsBdIBdx5+Te8rLaRv/kp526
WLTWrtkEy91J1uWhZO5vgQBEuq9QbcL5BFGn5lOs5GSADzwo5S5xEYZtcA5LkfyJCv898uXwgfnc
eKmWIooFBWHc9R7xMBfmF5cAfGLYVvjipUFw56y5BF9nUOkxrXzvS0jdSYo9YbaLaYqsvw9V4eUx
GZR8ZGnmhzFSE/vErg8N+Cxbhtn0jylA1Pc5d437xm7DQ0L9ePUIJ29SMmqcM7N+B4taY7mOxfes
FowMRtw6vzbeVB8SlVgkP/Qy4mkaHTxYp7L+IKCiq7X5p8CfgScIg8V24sU2mt8XIxjO3qqKqxgU
qocyW8UbPbb+beKwiRm+UF8GKKBxODv1Z59x53acVNIS4mAwA31IGZem5vFcplX3h4U2+RkNCR5z
UzUGR9QVJjpPNDAn4I33qaChNQ/yt4yG1BVK5o+xc979spohr4n5bAwB4oLIbs7CD5RxtfpGRI+R
m1R33BiulrRr1DMZRRadS2oj3MoamyM5Mwpo92GiCK+1C+nTtgrze2sY82GKPAYJMeT+DwMWZcbA
8NytGT2Wlz/9tfbuisxwH+S6NN+iShr3ouhHNpc7P6UuAyeHvCsUnlBedaQCbv6YODserMXzv9Jn
ad6qpDHdY52J/uzDsH+3ra5qUYUb7X3Qo+0/DiSBv4ysypgRPageHMCGZHvKvC5/ahiBCfiVdOqo
MAKo4yiIkiz83a2m8GB3aFAQl+TjPUw1+2jKqb9mq999knQhToNdZPl5xAPmUyqglsR1WCXckCSW
wAL4RNoOoZ8mxi/pLISfKHce4UMUecyDN+8nuMKn0BmqLwD9XjzPa/g9cWT6VaRm08WMZLPXmKeg
PltR4Z2L2YJWmCdteUllmH9zyf7vAoPJ7y7aoyvDQAKQkynDjGG10cAmNTISxGrVmQ5Vc4+MqD4C
xtNecEVyLHKV/wxV1hzKOQzfWktGUKfd9A555Hwox64/gdOmD9U6qocmX5658B9F51c/mtWqQTho
c0nhELsbpz+1obYXLD0V3Qu3j57zYHZPS+61Z6eZmJnmTbliPLvhPbrYYcSBMr+BwbkPs5gxcC6d
/jJFVgK/h717zFtV/r66dgZ5zZNdXIk+ulPu2H7xwSrpuAiRPxupgTa16OQn7AjHOz/CUgrPUvcy
LUty5/LZxTEYXeMT099HulOoScrzXIi8vog0zIpfBin4+t50iU8jgoEEVJRitTS2wKBGDbT5wqdw
UiuJWn7IociRRdpRmqfDC/YgUF72ClQ1IwXxDk/stVA31b1yPmlVm8YxCCgwY7YSLexFRq2TVRYd
/lNP+6qMUGKn05q/B8yeIL1iGMnEj3gb9k1ypUul4IbDr+BKQx2baqgYIGD19CDf57xPm98S7BDn
Md66dUz5HUMm7QZhU1yj2qvdH+xNjTfORk8v+9BV0DKOyzCO6xM8kbS9axPDUKDYqVpUzK7z6+ei
GvpxwCvL64vTANE9Y5BwiwO6YdS6BZfUS/jLhDOQ3MO5tKoH2xWkeAYE3encBK6q39ypSYrfew/1
lQLm6GT+iW50YlkHDN5L23wAoJ09/wImlTZ5PMCJgK0zwQBdTv2YGCHQWCMkE4hon2bnBFVtT6bu
p14HvDbTfii3YreIyjo7DhaZzhG2Gv8d3TomzboqBpZSglT9LxgzYuhR85md9/OvZpWtQvE0eZ5K
7xfTZ4uF+GFeEoEFJmNGXLH630nIgvw0FNNgXBrs0evXnVZarRgcS14HusT3rUKO1NqE1CAZjzHI
Rqv7k6pJc/7NZdLlwuxVGlQTKpdQQbbUODcNjdvurKBKTC6al1BHgbe91bTzqKLELX2fcagcfu0z
uRRLeKLQoqa3ylKj6c5gr1WBRZ/RLemFToDiM/PRoVw3VlqN1/LGGxFYPIJz39J+hh9qNvLSQCwo
zqxzXc3TYQIPqJqh5AtYwfp7dFw1a2lnL8vJ1qS6zJx0V9AsOTretjpCzcg+q5Pmecx/IYpNXoMI
XKmClB9czQ2WDbJKr0lUCzZPcbsa4YS8POYnaei/o6Tjj2/leT9a+s+2aZUwM5Xgg674mgWjNxrX
0sXGCpQM49JeXqi+l9Z+SUbZyj97jFHa4oG6uEHXN050KtT9msIhHw+2yeFfnQaIlOzTjXRdwzXs
oJZkqEx5dhhKKTYjoKG+1ATwjze1JJYBnw2OgbQtKHvCgjtduZ5+PLIJWW0Mz53S4Ypwlsc4dK7u
z/hmyAMRmwilt6sMWCW1qQ76U5jT6v0FAzGVwNpJWHsBq8cv1neopyBtTZT2WYgGMKNXHkso7x30
/GkFoLlYsh2QA+/PqnHteTZPbWCMNu0z0Hbe2MaTxqx1zVyssEXmZnHtkBOZp6LpF14Mroi35VO3
GjqqmYB7eyMIwVFQbq9p7wGmrvZDhbUoV9QAI0JfXigeG2vpPTLXVZV9XOV0rmQcOBWPoPAbjR9R
WeieIZpQay4u1QQLidwnEe1CNkj7mEthXHfJM7aYbcFvT50B7ItSQi+9ZgGd+Fi2TuewBn0gDyar
NkVTOqnG/UrLUPeXe5o5ZnbICyqHpzn15nCgwZvpexqWXt82E1Z028dvxpEaZXajDFe7kv7L/D7T
P+g+5GIiZHmQUU74L/1Kax46bAtyrmKi79wdEm/VOFWEuffCITAs87eCsGB+Yby5qYjOUVZU5wGB
yfiNqi3/XmuazHQo8H0Tn8ysHODMzE5L8dy1TeG+ZysqxUeGLHPMt9Rj/tsWS3q/1X1meTth+rQy
8u8GM625i7FH+PfGaGdghm3TNWOun/nQYBXF/5dwp+wDrsP6idplT6DYm7eYvWp4bbwV7yi5WJK1
GjSFA4IMCFwMQuMD3oW5Z4unll3rfZsCGks/GLQAyiO8Xhf6rQ0r2/tr094oaRsK1CWMf6iefGSH
GiNQGAN8qhjBUn1XaIYxDSuXYV7MeHFhBOWHLR7tkGVxC05wcPTllAao+mWp8IjFkbR2FfXgDf9V
0UR3YntEWJyqCq+thHkorAXKx/n3IK95tBihpDwpdyM3rrd28oZRbie2iAKsNuJ6xip2ivHX1Oe8
A6DCN6cEG2h6bXVKUNti9H7ML0EBzBqJxfnVMWNiqg4mbP35LaJe5/frDace3ZTHiuZUM2JLGBw2
xrCtLL0vWyiDWVOwJ3YUtAxN2o3dBqDoNqrRv0xLqwNN1Xf6B4dmArBNUJ00H4Ot9EYC99KXaM2L
3qlqpAs1vCSID7j8tqLZIeNkJgnIYoAfzS/elgmwmf4J2Sh98xuXBsquPn7WiXKd+FXbs5TXYrSr
Gcr+Foh901jYBys+TPwkYz47jT6OSc7FRdGiX9e2XnoX6Uh+KfJJu/s4qMfWd39cIGNe56VGKXNI
BaL0inxeCkTlp9KrFsJJMxfMRriOTEYjEgAN6pwnLU1i36Jw9iQmcfowe9IqZU6kr3xfL/CtX/sX
H2NJdE90ZIQL0XYK85s+6LZ5ggyzNF7P9rIZP89lSU0mZtp9m+pw4zNVjE/Oq06TmgIZ6AxPMyLn
N4QRN64RzUActCiDk4jkdyDsP2EkwIt2VzEO7V2S150znDJED2V5D/wZNu3F6pBr1a915M8znW2/
YvFfQPmFCf83AM0Z70WVjbBKRigI0O8GF55mFMbCKXO/uEMjp8k0jHLTQcxxW73LEd3p1eqb0snU
oaxL1f/oSksCZTutW7n50TPHJZjOFm6APAuTFjJPxqng+X3IMdJEcyQauuNNN8fhH78kfXzzb0eO
UXa38/sG8qcUoFxcFZCOfDAOTeN/ewOCrqV+gHNT6wxA+TnHVSLwB1zOe1d9O7z4vo9dgQOCyy/v
zb1RrnWArJ5mrVR3gPw0ne4lDCAubS2ZAvTuYpVmOF5cVaWLutqgpMRRrEFE9Aypm9L0mDrZHIjj
TuylZaclllEYRIb9tejDtYzO47aT92W8beg6G3sneUpzY16zQwM3RDbfOmuempNEzTAumEQ4Lnex
ZzpM9dPvP6+MwOk/oOzfltet4YLhsmRpi2j0SE38gNma3oPptjrqZhBjScxm3x3ZCsoHB3rLtyzc
bBLNuN4foGgLTcb08L3g1+TQ6h1aJJjiUIzMNNG9o9rYAl0Y6q55axQQ4ehYd4xI9QUjmeD33sg4
gxtNSfDWprUODghi9UHVcpTyF6uSUhV2QO3qv5GP/swf3htDRgc/ITvunAhqfb0JlIksEjwSiwXW
pRBN0znPkqQPdWddGPpvMlpM/14qq7XoD6IoByD6GVItf3pkjic8376ihpLX2l/SFgZ+T3ZEV2fG
C8bATaj0DRDnemUK43FLo/cmfd1CpAuvo+HkAaOI9s4Xai7ehLXpoxqSFi5M3tLg7UQco1Ef3oYH
/uMd+xAyjwTYr3R3fUHMouCaL66w2+9CeJoMs6e7gDAtL5DeVjZcZbt0LKR9zbQK0zJgfkjLfLNP
WuiflzBK6DFccvqJ4ikbnZp0jKxMb5vZxoPmPSxNvcn25wpFUO+UCAEHFzInvd69GFfonmbUBf5g
HucWIm912M42oHRNpFsAI6dT4JhrLdHGOwX8iX3N7JUHbNVbAYLf6XDdw36+tc0Z3HE7RavA5Kr2
MmmB7tNZx7rMW/ofW0WaSuh9nNRF1vPMtkN+39MIGrd7pyYuzs3WmFusAP1EPCLfGsVZmjmPbA/Y
GEtokio3n8Or3uVvlSoy1sFQgDEsl2DjKoWLo6Pu3vJzF3QptBW3o21rMde91EfOHrKLLbYPZjbw
zWKcbrkD5up8tfWf8yxx1WWYVmeyruqWfYeFu/IhhnKQ/jxkuUXkOw0NdJrivD3obclFZIY8o+1b
9ih0fhPwCDgAzEqfnX+9zcHWh1vadvrlm+4M3oSnii6l1s7Q0dQZSO/JpGqO6gUUbzD8eFmjUIAw
OrjtqjilswWMD+Rk4lSxEVK29+D0oX7pptdxyrdhqi89uDVV95R7P8gjKC18VCRmfRbvXwEf6Fe0
Uw4oCPUBbXVeFsIZDt3Ug6qwbYqmU/r+/6ISZr0++8U86uVaz7POYjKr1eGjhXWpM2awFj5vl47s
l9yrGQigraU+hTHLyNb3LIHWp5lUNPlIoW4pEDRdvdS3c8DfAA0wypsobV0RAJw7p9HP3lxm0WiF
vqu1AZR2etGaW0mqGbo8b4aA6UpsV2GOVqBxlGiZFCF3bREsQ8MA3oBqNA748FDRbsJJHIG15mUn
LVZhoBkue9G7eqWuzHZO7jAovT8HmPL8TV2u6Wu55TB7tjhGWHhkR03+0Q5IeJl0E04bt347tSrZ
OIoIHfz7W8a2gTapE4JgHjzQwSCNA44b3g3F6A0b2lZyZbBsKZJu/ftptnU/ckt296MbcTlZptvO
t2ooQwBFGrYxcTemZAOqwYLxb9CIfaPe0ibQSd6WRXXuRFiqtkw/1a7XTIvZIoUohlGBjZLeJMa9
tenQ7Kqj/hlSJHs6eG9cOeZG8Vr2tb4/OyPDOJXYdoNb9h235ZpzfiO3LxtpdReuOv1CLwLUX6dP
SYIu9KMWDSV/QCDTr3eDu0ym3/HVfobufGFTCUxWDqPojLWDmJAN4jkYSnOdDpjhRpjz3coZWeBa
xfl7o4vTU+hYPN725Jw1VMsZPrXZyhiihz4Jg2nSaaxll7pRvONznlPc9kViaQ7z7WI5yBfN/0oR
Fb07UaGD906BQM6l4/tWCoRblN8fNXSrG4QBisVbD/xOc2mCOcns+SkETvTdg79JsC2bXN47gtnN
nHHuVomvtilZi3sAghKt85IN/9oKIAN7Ivgdbm15YMSDM8lwP0Sqzs4bQW/rVv7+jZRtM+Zc7y+T
3hBzVZJeP6IOo9agrOnvldFSn6Ab6nJgRzT3kp5aTB8q+1dM4NDwwv5mxab5ZZtSJW7LYYcw0SMv
bfsOnRj6btWit37bIReF+2RgQ2GezXPmG/qR0oW7UVVuC3kjnaFE7Hl49RarwCvJYskTtZGYY3Td
Zdsp7RxO3VNF+JZvlO3V8lI2MEDD2J0dVhnkS62RgkYfsCn203ETNOxE6g4NKMEgbyhTrJOfdWs7
3luqIlc5Q9FuRyQdBrO1sf3Z4l4wSX0ezGGlT73GNXXa0/pKZzjqlqOl7Ffi346nSIo6Xt/Yjnqr
7qWS4086bZCbkmEPVkGdaIFem5S6OK23zE16oWbNZxV4j7zaUCL5CmGZE3YcpMjaFFnmzQ1B2I2W
8uG2n2Fs6PmJAGPar7ZDy0CB6c+GVkTSWdY3lPrLbLYXOMChtRzB6DT/rrQCh30JM44vfF388/jY
JHqR3sBxsDFetbMaFnfFJtbc/OkGHG5Y3k6qFbdNFBRA/xSlDG3WT8n0dXKsec56CzKagm9ilcYU
OtpJhDIO6m7SSTKqG80DAi9duV1vbfVS2BOTcQPY1y2T2onhZI63v2lCHQKF3NKaugp0TDWQvgd0
xPoCbtPBoWsDkLD6oEx3k9cHpI57LYkHur6iLT+wbiX+MFiVnZ6yxnJ78ZlwpxNzuFl6CWBGqF+p
tdAYAQxFBR8msDzQOUEHuIEWWWn4DT/Y3ziNLjRT7nurmaXr3hAygYxSxjkMG4L7zrTaN0WQVjQZ
IjBddp+LuJMHA0dV536d2+jStq2zJWBnCqcDL98BiO0A2IU60YyZ4KkK+zbv6DvdUtEdcjY38NiH
o8krzLasL5yDmiYGQghdDGC8p+vQWVYaU5gGJ3XNg5zqbhnfjQzaKBVlWFvWfL9ayD/ImfyqHNYn
hepl9p77KI26SGOla6LK7NfcmuRQZ4Z62sWnXsCu8S+Z7Y9eiKTKYqzFpcfNMCB3x6pvOBR+vzS/
0N9IRp8aiB7FM6W2VR59hUfG8FuHgsLF4X+qsgI0aF2d4KTwJhOXdQyUf9RolPXUFUHdPIwNpKjs
EpVU4q9LNg7OtV5qWb7XLKM/PYO27nvpD9F49osON1nAvAV7sBTq1L2cmuF3UzWtfA4sJ6kuycj1
waJyuqWQF2GHmCKeutV2L2B+2fA6t6ytc2Uni3lR0pzWB3stxqOQhQ0zSNoBeUFK+IVu4kZSG+pF
DD4zpxn+l9Nl033rjb4EqaG+sx7rlXk4RwW5yz/3tPWGOLLXST6Eebma7dntor4HAwwR8OVnt5wM
VKC5NIYnA/ZwuZDH2kvCEqMFOBs4FCeTcBDqmTVzsW3LkD7dw7WdFlhIYdGNqOoglrnzQeYoggpM
1lYUq3FGfPCPJtvAOTZY83qPzAZymF5uZGIMonurzfPej53RYubDcaRnNb2U0q/a79JjSvMnxuB4
04NlBYM8L+5i10gpS/MuL4rqwNprxxeFF4S6NiCe7lNUdtJ4YBTZoH6EBGX1g+lbfgHGabj98o25
Y4EpTihrR3eMuwFxIMgwHqEffokLBs6T828ZbyJN/sKxlZPSJGKJ6NaGx8GN6SWbc81Z1YEjv3kr
6RUg2oC958curtmAw8BKU+MRZoztv0KS4cnErcsEKwceuyCdgRJMzZAvlefepbRe6iWuBhMUVW5h
2YDEwlZV20GxJ8pbim/fQlEu8Qb6LQRppzjYUiSZJhpJK24Iq71JsDb+JlMSwIBnXGHFE51AUqjt
jxRb/5Lop3Pz7a9Y1s3xBO0V7Yi9l4ECcQrZYeyDhFGcN1ndfuBskOfWIk0cu7nFZge22QEKtd74
gwTKzg9BVRgISux19b4mY9Oa4cvsrrURnkRvkW7meaBLpNWC6ferQ00ma1pqOhH9n5pNJ0ez1RDd
ulBK+aVXYVJ/5L3wk58TFkfDdTZHs3rry96Vf27tze1ulx136rT3x2REVMD5MuUgzF5p9jbNoK58
R90klpMEXRzCM3rRdHaOTpbog1psfa/8lpWk3KQNhwNzlbx+9IYCB9Bl7qFmJqaNZPSlsYa0XC4Y
1vSoZgaPcqLDX8OaOlKKoRYvvlMn6+8DiQd+XT5EyvEghAAvODm9wBHru13ahWVcZFfmqRw/BR1/
PmjuoPrg0v2A+SDhzzhw4GcSm/Fjnqeorg+NGus0nivTU6ehbdomhjRlG4eGLFw+qzlqID8tU1qQ
AuCweM5Ji85eP2XlJeoX6EmQvIPojNWL/VmYRmM+dzQKjyjHZlpGZfmH6HPvvQ+VuJN2OPzg8OkV
wy7M5ZREXtIfYR7yoWWQ9Q+AiDBj21FNv8YcDO6Ouk5+ykAxnyto0vdhMY4nXGvZiD34svtTYb9R
HzuU1cyaGcv5R+tCKYuZjDXlh6kb1EeTKrt9XOAAHQPAlM+tF7YPk1m4jwhWnDpeJ9RVZ9urmmff
m4uPBeX1C9Gt5C0XbgYoVzlfM9Uad0FCnPdcuYx3dmlNLboFxzG/ofkiqpVK9r+RhqT3HS+/bONE
Dk7AsDbogTbo908w6PneSdMM1kcbmXVMC4KHJ1Rnf9CCEN6TTZmHuWwwFdYho6HdxG2bg5Bb/uhf
0oBML85pa/lXz1tzgR42ZDi5Ty/xY60rGEhMuXPMGPdFevGULtNhsXM3tguzeYJiTbe4DkpbHAsK
JPp2jbwylcI5FpYzPRZJav0emjL4NuD0+iPPBPPrXdt5mWb8fUXkJ+dI2Sb8pdK9t6dOhIce3H6O
bTNp7zHdln9wtnEyjGsn/jAstz5nKfuOUu/rUPnZ7wn1EHYqU/Fam1F17u0+ujCVYD47zmx+sys7
e09yzz94kcjPDItLPmHdWf4MJrukEzvY88Go/ea5dh1Cam5k4xGGXdVcnCrIf87SsD53YZfNJ+aV
tD/gvmKGBrMRANDNjFHFzKkhsiQKz/GmnZIYjRaDHEpDqOewn9vuZA52VR3HqHYgmpr5eAn8YPpe
RNRixzrtzIPtYjxtidl9KBLPePI44x/WdIA3mC3eZwsPzPNQJDgfVXN09eoKz9uhn6bkCndzSE/E
JfkZD9X0UWLoGp4UGdzblObTT1v1KQ3oMaQj7xSqa4/ciPPZ0bL9V3NGvkQnugjNg0rn5ImPLeMu
TdYziqHqR2k4i/elCEcsa/iNc6j7A3/mnJnf8ZqrkzsTi/fhK5api+c9hdMcBNmJ8nuN/C8esyZw
B8T/aoREfymZ3wdjInZpoBryYAyZPYBiyMRyTusCFIyivK/mF0bFi56BwNDwr9BzlHUFRxPWx7L0
0Vwcwgjj0/d0hNExxIHFbiO22EDGZHb4v1QvpmlXgoOfDWnO1VEshh/hS8yHMp33JRergEnU60bX
mt9DV+Z8L1umOTLEeQieZrMw6URLlHeP05LS2q1HTFIu9pKvr7JvpyA2hde95kXkyvKASViG899c
Q0mLC5MG+92CVk0eGDzMDDU0Ef1yIe425pVlUDqvxVB663/Knv/OE9amS64H+w+tCTQTCCd/5wnb
amE0ayDn18UwoxnDzwQvpPIdq6JKYJb5P3aar5tm43876+F+8vcPs+Eh2yxOB1ULY6rIlv7+Ye68
2qFE4PaKSS+mhrHAh4SwkHlKESm9zB1neVfZvY0cTngmhI00VYxfpuk86H9UmUh+cG/0OWY7Q/m/
OWiNlrPon7t94SVYK3oH2nW4SKK5YC7YN98eHL5XoPmhLsIcRHdtht6F7/bgIg2FSt5P7Hd83WlY
8JMI1VYuIwTdMD5bLGuNORXDML4ThYp1Po0FjEXYjYbbOkmcbxdqgNByYwHGxPxykppB+ZyVCOnt
azW1Hn9eraupb4+yYjbhvTldxGduNlw1NkNtcvbaNIrKr/X2ICZO8Xn5jb3LxJmDbfWD6bzgozbm
y30FKc0fzqxuz20efCYzYamdYj7CDdQuLQv35Lci45nlXaUL7Szi6K5jqxnhrN0xp01XWyNqWr+6
8+ZOudnJo1mDcwoTNkymHDke4KjNSPakGcRj2kwNL2xFZpub1wxR3pq8lq6fW8VZjm6ZrAc6T9pH
JSsnLDreEvIT/1tShvpScqf2cFMSmBagttjfAZuq039SuWQ0n3ZIKTKFj0VJLaYuUycw69VxniHX
h2o+RNShWJA6wlpJDY021de34pmBK6YVQflLrroI5pUbs75lTDQmyqLOxHLEOWad0ABtiBqQO2dQ
FFZr2xIy0C3yYuzaigbjlPQk59VRYlXVZicl3YaH6FqqY4V2Q+lUxp1IaOrUx91OiJrOMpP73DSd
YL7DVg9/pWM6MAQgfTJHG/+6uE1SSK8XseTjEDwrs5nn7AsN04r+ie0Lj09XmKbwNFQw0Ei84unF
yrzmipYcPP2QmsOMR2eJmDydq9567Db3M/z3EDA+zX3ReHdGEc3pKbXdzs9fCth6XOOQe4pf/Y/9
fBOE/X9tlodMHgERu9px0Rr4mOX8fT/z6Uz/Y6zl64guz23pkNuO4dCBh3dfx00tZ4ScTu8DdR82
zz6wBI3hhpuN55INllfhHCJtbT9o+wq+/ruBiWGY/j4lLB1QBcc3Ij067+ZfImjg+JcGTniVHGCU
1J08ojc2/h91Z9YcN5Ke67/i6Hv0wb6c8MxFrdxFimqp1TcIUeJg33f8+vNkZWosFsekx3cnwmFb
TbJQAHL58v3ehXhxNgkKo8u57nSe7og9FB0rHB3F9ZRNKuwYWoezEwIawgQQHqurNHZ1+Ah+L0YT
4BIGS2vfaPaxDX+32NTmiGFeNGkZnlq0NSk4IWDXFlIaP1zEOarQRmGukvedcJlRPm9NWuZ4sm1g
ugWM5ZT+dujt8TKb6v46NwyrCH7+4WLmjQbPumfEFhQyo7c0O4Q1BDmQIGVjXs4pwpvKL6rDEVn1
WNSH2XKKEZUOnvyIktTPYhO2P9SIk2GQ8mdE7iI8GIGPwvbDWmd4mkJVzmp8DMs0aIBA4b2c7JWq
Lk6q4po6da7IvnUXIeVUis5ujUIt6bdaMQgwhLWzqKIProu6itFJvmuPlY9ScyrvwNTp7LW5pxPl
GM0FwhnhZWQ2i8AikRxbbbhzRvwl4ExgLcOfKwvE0DxJSZsSopBxp3yelKrLrBEv0i6jjezVdF9C
PFypixo3/doZ4ty5NzuHI9dlmSEnhGEbnexlAobcYuHgq2Fvd/X2THgp4cWxQSe/xec6mNt5hnke
7toKnWZGqupdhKYLQLE+qfolK1A1BZRrhaJivH35l5pVLm8C8DBcAV0CBwTvbBqOdH2rwvbnO9Xd
VjQoJV2VvfcoKQRGhypITCoFCP5PpP6muNqviwITEhM4xyCFElE8qaMvFwWMUUjTjZ2U12YPCwyg
nkFKpZiwGujadig6K532Y11VzJVgElqxOKHVi1+W5DCo0YohU+il9zHlROFuYv6O6RrQM2HeSUAA
DZ/QjA00bpJvQ+VHxfiR0GexpSkjroQN2C32EQs3NfXbTx07krM7ZTPCoYT1HHMzzGPO9bI2LWPk
r330oYwqHMb2lCN+WR0oRRj2+w5DCOYFEITYaWDKuIgK5RIeVHFd+PBy2cGKS9NvMieFcDAMw01P
BV8eQtdJ+Vumy4zBtTXG5Ua2GRVKL3syQw6PwdkptpRknHo25qB4ZQaFuKriMhhhKvBfjoG0Prad
hpB32QMpiSflD634EHeo8QnYZF1s0F4we5CSwi4ygeyzeQC4lrJ1mGI9gJ0chsMGcxhykOhwNlMq
Wo7apAvWhiJcQtkBFUp1lvgPLI+m021KrAqWGxOKClizr2ktG3g+EtuM/e0cWQvUbA4SCak684jK
+aDYXrIprE8xfgsPFrSk7BFdJ+QoqcSdCxB/OhfCvFIM7cxq18MAU7Yq9oG0Lc/6E+1vGbRuouji
NZCgceKUKzgK2aFoCPhF6ybV1Tix31U7eh5gTJWW+fE0b/QVS4nhOloLQavo0kDwSSRP3tbrE4sq
h1ELPUI2+RXjsG3oyWQXnZFHUEUVH7SfTdHilW32tLLz4KIM6CAvV6nsPqsv7DWGIKH0rS8suruF
nOIWzl0mOlZkRoceKRllnreiPVQtob11OB1r5qZKOc0PHxy9xMf76AMp5OaBYE+bbtqU2aKRgkoh
4nst8uENJeCG95Al2RwNWzgZS6IdzASwBLOjyhMk2R6OMzMwjcA4oodknOqovTThIMSXMa7lFHY1
YDUXUOQaXbNT/podv6EeXAI6AE9jzVzmiJPokUZPTHWLVBXjW2NJy24ha4EvZlRsquaFepimhi9O
u/cHo177A0u6zwLfrmRx0LqTRZCpDx19TYsf2skWhUBUfQi9Ftu/QNITLc8VDRbVsCL/GJsfrHHh
Un1ckmIG1ZVUBNV+YpNkiKl/qM4PjgPirff2DJ1J0dKVl1VmaJDWLwzTX/sZvq1RQ9mHgujrjzV+
Jhk1tGO2uIWHrincDSuN07Z17USEw0EekrxoNRn1pPRGb1M3kaHVO8XJjeQLoxErBpnsqwQ11lx0
5IYcjIAoDTnWBliyl9OSdoWPKkE0eBbO6dGpGlFVQi477xJLHHOdBemA107iNNsOkW34iBjSmEhF
Mkvw/z2dqWkCbUAHw9Bxppa8P1RUM87Id1VVisYhevysB3F1h6F8yk/LyMS0ZD1g769nxGHJ6tGv
hoNM5rmPFI6qZT56cYTL/ybRizi7qk3NbupdXunRGNz1HEIZkz3ndZah1Hcb+E6T9OjQFigETG+H
sYgzguwaS8hW71cEfPFW2WWNo36iOklnWcUKYOMSXTLitlecvsqgESv1Mg2iu6d4b1lLhliy1TJi
FuiPc498CfX01l7ruOWobvThcq07/x6XRofoI6VGkCzr6VRnFmEt/hKCzGBQYNKDMfV9ZeQQiPDu
Dke4gYXWJiWqTpuo+voRJevKH2TUGTSis4GIouGKRr4gbgiDFr53SKOFGZmFraB/KH8o1eq2ytwQ
dD13Dr7Z6NOzW9vMIIVuepfwvHGTdh0a4Adjjkd3TLdqmk3aFAq6YTK1K6q2zZy2iZHfA0rFuALA
gjnN5dGHlFncJlUmRrDldoK1mkipANbaOobYrcnRTf9py+yt+OuZGZh0LJit9UgSFEOfqPg+OXgJ
jgNRsJEkqsYZ4FgieBS8ngw9BktBxN2yhMj+Q5sgV8iuXepwuDJhABPVe2iMGtYzZPdA/EyV47ak
2mig32OxrUYzzf3PC7lf6NckLVF9H0WHkYSRmSDa2vqo3tcgOeQG6lLOxcAAmliwY0zhRKRCipV9
f6DfhjXHrTKSpXPZiGVSusuOdSwG6FTS6rM+VgHqSofmOsbWz5Gggj6FifAPgz0HyXo+uYfEkvkN
y1OsMZ1kYbI8nx4ySz9tZj8FPJ9uyCRa2/Sinjnn6vvRc1FRbJ0OFtB0dKVeoZaM+EikcTzl4AEI
CIK18oXO7CT+UjeoWIKWpHqB1It2tyTzqCVGEq4U5UNtl6GkujlEVfP01YpdDJMgyOgnu0IkPqIA
aaTwAb6jLnr/LubT5f0oCeCj7KbSMBMHllw2JJR8ZpAbpKIaIHwW9YsiKiUtynvck3BHYEooxKDJ
agHsOOUoOAORQxI1tAIXNhnTHF48d6UEafSXREs3kyvgerJvaU9sX8XVWW1EzYw6z1twb28GWj/+
wSQwncXBkSogVc2nZiRo/iCv0IfN6WQMWUgWmVKW5Bg2sO17bi5IzkokIxnYyRx2oXPZsWrq8xXR
PiGeluq+1SBSD+MniQUOsHg5koasGtTq9tUiHHhMQ2vTU4i56S6asFKijDEwNPe2sYnJ7KU5wn4M
D5Ms/srBWdm4F8dMi+p67mvNy2+cFhEWzVWnCadnDHFYLHd5CB/G5mTVeO5fNv+RWlZiaM0YWla3
z1q6Pd6m7AlP1zYRlT9/BdYsoDTfNwR+wbjw+bNwEK/GjHyAoc7yabBt1qKFi7AZfW/iIozqFrDC
rsKyD25R+6YCv4JLxye2Ti7+D7FXGNxiQ2OH8zdrpAnw14TtNDemyHNgu3xFzML4ur01cMCGN0yl
aW7c1MzqPxBeCJzOan2B03XrLEauhI0oIDr+oYCiSMKAdVuLSTkQSMfv030WDP23zxPnpwnYHtih
YPnDoYnT3HlKdpy3LQKKyrqbEraZignhzSkdqFNv1JbjrjOntUpw4h1TK72W4+7tb/HqLInpIllU
pgv+xVs592bx9Fhzba0zb/2TfklNnSxmNEAbPZ1r03kUFYgiERZSIxHLyujtL3NmFGMaWObh/APf
xSCrA0+Yl0fJNKz6pnPC8TZ2ZiHXmkeqLFaYE0lUKTbgBKD5P7594VfvwqGLbhA/ZgOLG2BcLy9s
9j5JJoE93Dpyw/UQTePUrQzVBrvBXVDVAmMyBOjKIlm3v/01zu8fYEGs7p7BQ+AgfW7iTb9r7CLk
87eEVEjUMhbseyBswW3j2C9kGuos//aVjZfJRxihCXtF3bQxRqMr4J2fbRFURVg/h9pNLDUhuUfQ
uLv306ZuEZGe9FOKnDRLtc7gN2I9VhwZG7Zn+MmooTW8Zwl1PkRNw+NZOAAVgYGF0Tnc4UIwwVAt
1G/UCVux2fqTVlAOUSl1+Mnek2oZR6pg3nlO52iHiXFbYJMZYGCdFvCdXo6U1kVe79h0cekb2SsW
zpKwBZ9t1D8uUd/YA8Lc3tO/5Zkr4GjDakvjWzNgkB9tg4a8BGDoiKz39MIZc5gk7/hlnhnBkKZh
W47lWdCXPANT/jOzpcZtFsNBqn9hGVjvPikGYA+F4T3D4rMQBQf0C7qFSbiOC9eZbsTZs9DJFR+1
ZrVvpsL31/iL5bR9nV3iL2LjCsTOwdLpkTBW/GnyLkB/CIIMKKf6aIbBcDd7+A5M+xIYxxt+Oi5N
ObIvUsuES9hfVIWI/ZUaiDsPtf7w9vs8n/j4e9iOb7omPiyO/cpclPV5xAU/8G4VrVMdx2tcT1jw
pdjCP2kDSX6Cz2mshcNLfftLOC+TgniQhEELlg4LH26ur+xY2UNHgX0vtymyOTa1sekqv70NxiAP
P0fzrOHaQwAtRK6HlZ2EEZTJxLBEuihluJfZd73nLHV2RJKtwx0J+yj7FmsGESHWxu2MEZtIf6C2
TY72QgObQ0kkLLQmImnB4gCC6XtBiRXbnip7mwIcj7Ab3RNO7gpbrqJ5hK3Gzg+z/ilwnQDMtZXU
foXrMSQqPnKYiD+ChegjksooCnAXqqBQNSZ0gEwXhg/MHt+nfFNLq4tYUnuM/MBJ8GyyRq8d9yDy
VueXUP3SGBB6zMhJ9Y762Gh1xB3Ew1AcMynNivxOcIByUySL7j2HIrDe6egA+v6qbWKcdvfAB7H+
+e23Z7waQ+RvsELpDmw11Hznu5bnsx/Ay09uFaZey9unZuIkeQUgibKIcKUpD+h5Sma2I/3NFXjZ
SCd0mOkCoNPXTNjhr7SD+ZckJ6nbLmjiVX/oMy5DE8RR3w3fa9med2xd2rVYxIkOj4HB6bnZrkWO
G3C53t5wiqqd8jvau9gqD5KFrIKNlDcazKeTRdpJKyc3iHiEHaO/NzvOUFcPh0qXnBE3cA0PqPls
QRuhibceTb0bb9VoqoOihoUV7bT5pPf8X9Uhng7D2bHoW3siP+xkaPeLFTvdGQhQqVPcqNalKhsb
WRQSbJdQobLSYu32Dsh83llgCUDkH/iszYD8r4rCbGyEYeNU3yRx6rHQFJz43L9+Xj/3MIi+94JO
9PhCA7+79/I7Xl3fArCCiyfgfJuN5GxJJ9o37hffiK+VV//EgiAOci9iRArDETqJRoqi355Nr74A
rxlSsIvHLgcNlueX+6sLZumSsddd4aB7Wj3s08lObbMRbFixLjvABcnRgdvrfXn7+uIGf+1m+DAx
qYCEHyiH2VcbQjZPJI7jIH2dsrisn3x/wDUs7twQZIEv3WrdwTVJr3pnkJvn9Rc1J+togAMpNShj
7uy+M8carbWo2muiLuJmuPPsulo+B0WbrpeqbV+S3mh96Y1W9M/pC4kzltrek9BMBejapAOnpc7D
oHfdkt0AznRozUJALIoXQCdFrPB0QQvGEAokITYaLbYWOGSQgas/6N8K7sXbj/W8hsMWm4FtsxmA
EYi97uVrDeE7zbhHpNd9MGI1QvS3mWTehpy6NmuwpMhGBz2XDCNxFrD5p4FUlxFrByhyg/vOS3bO
XzLPmtfsi29FE+380DPlELRhnqXXko6anERtsoaU2NPbN//6cqxctIwg33k62/PZu00T/FaCcXWu
IuHr+fRTi5yPlMq9JLS/c8FXpRmbLscoFjGyJHXCY88u2XUhgdBUo1dKzCS9BuYIeSoGHZNo8Ihg
tzG/jhcokQaMehfzpTtzgPCZH0jtCvX2GkeNDPxOQWQq4cOJdCGnkerR+SReluIjbA8g7xJlSNTI
vbMOfY5el0+le+IIRwuiWsJF9E1qKdFll/cYwsp1Ig5pGJAKciK4SimZkpo5wygUA15SiJZ9H0ct
wIw/SMJvOQnYKcUpGDywCvH1ekjk0QyhFX5B3ViIXJFiRPD02TMSUdb9rFbaMVl1OKgNfaUt+lH4
R4ns9oylJtR9K/Hs/D6JFkKr0xLWwkXU8aOKSgcsbKwHcUvMH64sn0OXugKkhp0p4BvlnwHXWQiu
FOVYnl1ycdh8WjBu6w5+q9lRv5larV3cY1eQxBFcps1KAppEBHR9ws0FYeyE6PPgRGS+3cuHpY5F
ajlOcQ7nzKjQGoVQVxiprZ9Vtxow7ST3PwENEpAE0RHg5Ml7Wi8dfUmPIXE1i7GVVrnqzOmbgXiY
XjMKwY1qwOELIUInkxOyKZ+A/CNVUtslmeUPOarQEZ8TYDWbqgbsrP4H1aWfbnD9SOdvkigNmyBP
+k3E4yZQpMAFNAWQS07DtTSE/EqTqlSYCG15qJlWgXtVmPUUXOPU2A2fUkILyaYB1HbWYCfLkkBY
N5cHnBm7giYceXWRhT+JbYNO4Z9YfINilXjbHpTfbfajXgvVlzKzkT4qqMq0CBN9DJnHjWtgN2rt
qzwjimPDfwI267NUd45KiV4CXgRQIw0iOv5cJZSO9Lu3PkSZO+XLTiG/iiqAhFqgnQr7DAfsiJ9w
AUBkvyGZI7PvWh3HHrT765Ctf0jJkdUgQ3ouEPWR3xina+x8llJsGrrD8B3YxLA/04kdhw/ktRa1
ecDwSls+e/aKavQD5kZCnuwgvKb1ljnT2mFjnK5Gl+862XxUsDRxd0IvjSuukOsrmwkPkJTByqnc
NTi51WlFC8Gj2bUeVAea1VAQ+dcCT9/xwfOzXqPhIWFdJYps5SqgCrhgce3kC+x0I32Qw3pwZ6Zs
dpq4Ix5WDXa4o2921R71uxiGskMeaoDsF7VmYqqwHSWHSIICGSlFDEypHExNM3V0PJgJWlx3NZYE
ANPKi0mZY7kppoHtHh2uM4Ab5ggp4Jm24XjnZVY0QSlTPs7lHLPZqjuVQ8xfXHSSSlkkJXjKQEpO
9cwPfO0LPpWjtQ/k0qUaTkp7JSdOf/Ko0k+IunpMP5XIKWa66JKlZFhC9eCLwi1JSh6lr4oSUtm4
hrP2kK8a6Z/nnuoC4SPMRiYQqo6mf6wLE/ZtZTljAW4skXXZFnH9WYxGpOUII4/KaGedyVegJc6T
CaKdbN0osaYt4XVlnhWAmrMcCkJi86SSZ5XQrYVRxQKP6SyKCOlao8eGQPYbI3biWyep3BXNnVwo
kzL0WUSLuXIYd1kV6xn82kAjC3ITaDYK7EbaPkzy804mJ621LP4fhFbzdjchKnpky2R4GfC91RFT
vpqfY/u06nU8BRZ5pfyTK6V5wk4MvxXEJzZZsQsoTznZM/6pezxpZZV6NcIBd/08Dq74bbVLqAav
9CJRy4OEM5VDgJK3KYFiC3eGcVni1JfnEbZxSbJ+DhoNx2zodRyAh22ptcL3xZDCfSmCwRjPpkon
ek8cv2J5Dv6ZuXQSy/xzsKFVjHfTAjUeC3KE+/y+JQ/9qhdUAvnz/aWOWr0gJZ01saNek48p6i8I
Kmqbs72emmbyV9GHUbhJVp08pjtpz7RI8REqPboOtxZlBh0SpZ/t5bpSo5pi0xpE21Pbw3509IrW
ei8abNTpdJH+rKV+GUXjIsoE+S9D2nvM8uqydoPEIg4OigCVkVTIOMpYUMVmPJQMPrKoBIvFk6kc
nDgL4zbV/EW/aZBc0d+p0eX81ZKqEn+J6Ghi+Q3EoD3nKXowGf2VS5Gq6oTVEN7YEBV4Ls0ApJtO
meJWSmC3OTJiLRm7EtAW0oh/IYAHSDCMgjKzDpoL27BCInDSA3f2yVjIrifRKgOdtnN/SwRHGJU7
F6hx6PaDrpMOu++lYb0ctoF1CsZTlYDa7knwZQW4TBpzgHNIcPlaBtuoQQQQb5FGW9p6yJEEMBCk
jlItyKpwVANdKo6MbBG1hWoKYnCEtlmdEJWzkaJvBBope3icSUc2VeMOsqhSxCLTtATHBVcTISAm
a0isOtIfyylNh0KLUHmxzkL1Hxgwa+fG82NP07PHNVOGdbSSCRKanOaqTWpgSUde40nxpggPysPb
Vp9Ifcgn4owmUNhCKqwVIUlaXqEZFFIvna2Ab9XRGGUuyP1IKtC0kwtZLFcnWTy1sjxU3kWq3RjJ
5q50Z5TtRjU8pbRUWia4siCVIE8nK1sYzi5x7mOMABdeJzQYniSLPJjRZYqtDRM90XwRUytHs3It
SOWcSwWVWliEjRYs0raDsORd+n3ZVAmyqNC1nwr5squTg1GfEtNHtF4Mse3BcnXRX7bGKOrGT2E0
lk5FFoFIoMt9T3CQOAKILrekkWjpSavsyD4oCE2Rw17DYcPE6c2mmt6qxu/SORjBHpKQ3Bc0l9If
kE66KKpTydQyKC94/02HQ0V1r0+JZUB1ks56rnTxkg9JzTEI+ms77Hw/WXP3UoEVWjT1mbGNUL7F
7qZJxxPYzC6ZIcQbWYyQIel0D2kNSyadlTuCwMZ1MG/YeEuU4+envvRPnf+sibFosCUzctRDVtFD
7NBVY28Fxyme7zrJW8G1HtufPYeQuap3NgLnLv369vHuHKMIfNMjkYH+mOMTsHoO0q2OO1dJVOZX
RV5DA1cGrcqVZpE9M+U1829d2IL0iHiEHh09Dtpk51Bcnll941drfJXmceM/LZwUPOQENZGgRCM2
2lyU+xKXBZb5ty98gn1+gWWAxznQ+jYdOvorhEicRZVomm+1fHp8UU5L7duXgJK9G10FhJ5CFqev
Pnj+ESFya0DeWIe4y8utnSwW8aoue2pr3mQnt71eL3zki5gWDFN9//aXPGfCQn/Fkcrg+ID3if46
g3eBYuF59WgdFUNNcuBmlV/epgIu1f25zrUDgqo69lJc63zPf5z7sa7rY5XPMOg2JpYH2mNbJVoV
bWFqwWreFAwDq9jbMji+iYs8Rx6V5FoJH9ZpsTXexFSqVrwvMKwGtJezxTkh6qfb/D/f5/8bPVdK
19P9/T/59/eqxu8livuzf/79+FzdfSueu/8Uf/XP33r5N3//VBX8z5u/cpt8b6sOW9Lz33rxuVxd
fbvdt/7bi3/sSxFs/zA8t8vHZ3QY/ek7cB/iN/+nP/yP59OnfFrq57/99p0s5l58WpRU5W/qR5c/
/vYbzelfxoP4fPVD8ST+9ttN8rSAtsuP+ufvP3/r+r/9Zjq/09KFrW1AKg6QToD+YQHOT4Lf+Y/g
fuSQu/zIdLhGWbV9/LffLOt3w6UZDlhGrAP2fL/9R1eRQcI3CX5HOUlwpUPL4fTT337e9ovX91+v
81eZ1svVxIN84AsIDDqFj6bjFRjWLRYdXw7hm3nEWzLou3nY+9iA3yMAbx+91p3fmScv4TBI8zoa
EgJccLkCagZkfokFOh1xJu4Y25tozlPYKra260ztCbOb8PDLG1C3+uutYWH4AumDKm7rdsDpxrO4
ucDyBNz8C5Kv236e+n2PCXm9mJGxz2s3jGFoBuhWkF5YzViWWxwr6ffuowBF3xrv/ELP2tzAu8Vd
Yc8Q8tzT5N2GEBkvFre3iCUzpu4HhSxeAXgZRRduWeneDc7VOMVrobkNNeSUuw7C1+PQ+45GZT5b
JIkMHMhugjnJm8s4D6Z8Gxs1NVylFUb1fTZarOYQKHlYGXuryxuBKFQ1F2XSOREedOJwTnIQKuWc
jBpha+0X9l3owZS/r1w3Mfe9Vi9QsFFnfofe3V3jR1l734p0ruxbEmG8+8hJwtt68ZLv+Yx307Z0
jAJbALOrl3kXesFqu/jaRcQNbNYgy6sPeaqHt9U6Z1awSbysY5npQQiXnRu2jlVsJmOp/Bs0Pa2F
/RtNrp0BoSRGBT/jhHshhvf3KCKf4mupxb21bSetSJvrmbWS0BHdxUhhS/RnYVz7cTPjy0Qajd9B
BkLt5eZCRtw5CzEvIb32/Wr4pT0f84pmYL3pEz9L0l0z1NX0Z0OGbHPrRFpZfvKnCmf8TVk5DtHW
aaOP+mdvmrNu2dYmiW/51gMGDIK9Dw4Ku5jIIlK/NxzBIATh0svxzTp0FVF91j7TodnbV2mhxbX3
oe8bt+geEq1ovHxXIxoeWKGnsPB1sUIvdb+tYsdb772+McpsR36t5RUf1sEb9I8hYqHiS5QG6drt
cesyI7SB2tR9y0uowQEzz1+WB24AAH1Xp91A5ENW2Jjmbh0YxfiYNzpsZIKyDbxnPnrW0BX3RaLZ
H8LeoS3RGclY7HAkaL800cIgasZuKQ51a1bajvfoknsJd4WSK2nRLKMqJ5Rn7dmsL0aMif3tTFhM
dJi8ov2+Iv5d9z2yg/G4QmiMPg8tzQlnw6fp47hZxn6IPmiznkCCNcOixO58DCosRNNSBF35Q4bG
MfCaDd4ASLFtja4uQSQOtISpW4udDjU1grvvWx+8bOx4m1bKAyvdZLB+TAYdsKupK5zqznBz37rJ
x7nJr5Nl5ECAcIIAia1OxND8iIC86y7CphG/ms9Wyu7pF+adq2U6Z+Y5BjPd274TmrvMzTL9Il1q
YEj4cW79rFccCi+cCin0ded60YQnn9E+dcNA/BH5kfNlgqOvflWTiQB7Fy0fRrm0ktmGhn3XZvgm
IqvidDoeQuwN3OJQOfi7b3toqOPRwUkzQi0Y18ax6/Sl3PSQIWdgq6W+MJcO3dkCnoyPLxEi0SY2
Y2fAvlYrsdZymi47FCNeK1ObOuWFb4jQ+agvZ+Rp2N5SpGt9FtxnQR10F/VQTJ8yIzKj25CJ7B8d
znrGYzTbDN+9lud2+rmqwtm9IEiLqOCtZZfQu75S2ms5ErfAGIkv8Ymj2ejzqiUXS5c62g4gsuK7
oPx0wcFirb4p01SPccDw8+aIdD3+UVp067akYhYCMMuaZGsGcXSHTjK3cM/R10dYxWOMh1etUd37
GNJk6+zPm2mdnHE/FgMh4SYbAuJrIxnmR0bl5O0W8CD7j0kzZ3QYRp9HWAyQhcli/ZXKGBOcY1vD
RF2/LoFpGx8BwFZ/hxHHvFR/xVivm+ZXQyujgHE5oauxumhX1EnZmhtUrjh27cEA/WH6gWoRuIOT
tR2GVfc0Ng45eNFWZMTY04/ZjLui+ePfr57+26rnRTH1oX4uH/v2+bm//Vb/f1AfiUiqf8rDX5VH
x+e2+FYuvxZI4g9kfWQ4v6Oq0kU9QP4z3De2cVkfOb8TSwrCQytL11GZ6fyNqo8c/oiaSrbUDEA8
eo6qQLK93wUlDDGSI3rZLrXTv1EgvWxJe8h4TdencqMjjf7Vsc4ICCtMuNrqV9CjhfSpaNOxpkWC
E6qnu8SenfaWuL35u4EZ2eUvj+hf1C8vmSWnK/NUTEEtcSjN7LMuHuzYDOO9GA4wjQsQ9ljXnxoX
3u0eRegyAJ64QX85+H323BVD8W5M9Es2iLi+RVkKESJAxo8Ny9mpq7e7ukNOyBbteRWa7TS3Layu
ugpflzn4A3PD/Nk2l9IkJG01iOWqjepI/pd9fPs5nFWM4nt4JkscOeFA7AySl1XcyELdICJFVJyu
OA7Ds/nTBl6/IvFNSzZvX+usYhTXcikaaf671KYYGLy8Vj3V0zpqOFhmRWiPn5AY+DsnC1PttrdM
nvnIGv9OQfx6gHF7ggxs4kYAwfFsgHWscnSgiMHr13xKgJuI+rjM+zEoKHK0+QhnSKeyXDv96e17
/VfPlZqfe3YoxuFWvrxXMDpvMWuDWCXic9w7wrzC9MqaNSxjhPXfO0/29Wi2dehWJgcXBpP96i0i
ukJB1ObbLM+da6wLfqT20A+HdUbtOBrZQVtWSAj5VJbvzKN/8YBZQZi5NP25UXHI+vUUUA8U7Utm
FTi/uliPp3O2pybVd+Tr/sBhOwCNZly9/WzFS/svxOI0d0hPwvaC6kIwSs7mDtpXUe03mBzrjv7k
oLtJNikr1TuXef0KsU9n7aTVxh/DZnh5ayKS1jfrGTMnh+Vhgw1yR57zsP5YCct9j4l7BsOIm+Lx
cRkHrqRrwFF+eTUPF1f0TNTsY0pN4Y2E6WwLQx+OBrt3t59rUoR2fR7H2SYdLG3ZTH3f+9vFE6h+
BVy0KeKSTtrbj/r1MxCqIgjjBpMXp5Gz+ZP5Ook74VJth7ixlmv6vMsWKUE23SZJHPzbaxEcDo7y
rEWwQ+3zi62Lbscz0Po2qCfnum/QsjuRFSPehQT49e0bez2GBF+EM6zPysBBmR3u13HrsgKlzJFq
O1G4H5FRM4aKuiZ0++3rvJ6ZHg0twa82eKv6Kfj8l1NyT/RwlSBq5nhWjrfpouXHdZqcXb7CW964
ThB9Jyak+FSEGhKyt6/9er2FqMwlaYCyttvO2RqEoWREUco9cgpndxuSddmYKy5AW9dEunE71CZb
z9vX/BfPFWK0bcKy9vCXO580iGwjtwwJCoxhXt5ra55/ZuX1d29f5dWq4wIvsARAI9Mdk//35dsj
OHIlC8Am9r41tHvfTsPbEDekqywZwu1s+0SdMXk/vH1R4yWXmCnK2gpWCheNicpVxfP+5V1WyF40
a5wH7A+DOLgOrci/gBVTC6n36l9o+UpU0pj5eK2X1cCAWnI3+pGURXkhLFMgnRDXYF1k9CfXd171
aW68WBN50S4sKKHysV/XM1aVBT219QI9o66OwF4cL1PXwXPKMEe8Q0sPgthcxvdhEQXbhU7VZZeO
EdN4zZ7RlzXjlgNWU+19a3hPAnLaBM6+nO+j7ocTxqODb/rywY142/gpudDb3kj9L20/Fn/hZY4G
wl1yAmdTTKxuAVwZmNSJlIHG2s7mfkGcwDm2tr44GHZcmANC3l0QjeaV54Ww2+124BTY5e28cNyv
WZKh3bjzvk2HsdkMhLsQu8zDmncLZKsfVctg4kidjeuBk1w/HaYSegs2JDYFoA1u3W0Ic9JvJ3f2
n8fCKOcLUt3S9ABSlE+H2sR3e2MudD33KDPzq2gJhuSAHF9/ajkRYzsQoz7cBEP/cW6N5F63wvJg
Ei2Jkes059/xIF6ANPBZ2PozBJwt9HE+MdHG+R4raG0gKspCZhxh37MhFpmKqF+xjPuauul8l+jW
3O/fHtHnixOrOnU8QilfR3PB/375XuY8m+NixEtRu8vHQ1FurXxPBKk7vLMoiN2Cj/plCEB45fOR
Arh+gDriVX8jnYe2JxTB35h24sbf4JRg2EXoTNVtTT0BN1jbDivO0kj2q0442y7trXvIwBG+ieHY
4RLTWjfuHDl3bokxyS6i33W/djRYs/gG01htYyPEyjbTlNpb9rTw44pFZbOzmHgxVsdrv8U+Lz+a
E+dpLwzX9jD1yV+rOWrapsBLdttNCafXesr3yVzr36ZuuajmJv1Tb7OoFR4v02NiCw9FCh5/g4aC
dOQYQxtc5ow13blN8yCWxOTQVKF9EeKoct9g0jXeJAn8itqv3PaY9jpuer3IRyYjM7SuWA+8XVzi
x04kmFeu2zzJJsTRGGo+THXr4PBEKznTdPcwxBpJx4ItXB9xtMPmNl7mA5RmlPrGYKxfrCi5rNHd
rt8EeXFro8A2d008591Rgw9tQxKapvag5cX4CQ4nNjfrgPs5LSbcu5b0wRhrOrI932LZG42ruRck
z2hXOs6oZC7m3UOoL/VHen3Zo2nGxbPdAZOR3N10Hmk6Tkd7sE7nYwh8NQR1Yx3b3G/rjd51wT/a
2mixY9M0589wLOdlW4ErRJvEIrext3Cz27TePNzrSdg8QK3KoSbYyU0Jl+gKctfBbQP/0Fqzdc3D
1+/KBaJbbWsp2dlDBzxKe7rdR2Vj9xckpT/H4fKXht8jR8lhCv5sGVEfY5qNOIgMDZaKyYQmcDKs
r3jdGBfE6hFnjBzEwdzwHu8pXLBX8weYdLlPE9/HY2mFErbFEXI5BG0e6IgyPfN2Kdz0uigc5yMw
Dz6R6xC59DhT+p1crP0Hadx4qFf4d5vHEbsF8ozD+jtpbI9JCto7tOYEP3guVmtjrzkGwejnPtdT
VkbHMDLNA4IB/cFMCSWGAIdbcYQcNUrW7y1sP4xD02jbwbLE9NAaPnok9+zzLGhAAosVhDCeq6Nd
pT7afY/ZxKrVOdts4AkSuOLuOw0TYgNKEVJNIgpDotNa75MRpZ+wJ+ujKw4t+WXWkjWBI1/SkYRX
O+l+JZr8C3ajK08yc+CyllHENqLZOcmT1XBfrJp+zOeJlGqa67fR4M5ksBJdsbbJVzpoJW4a7WNo
0Qruc0CrwTrEOukPqfM55eRIkLEJF1QrL5c5nPcT+zgoeGBskLXUO2Sl2SFvYN7t1zFwfphpsDb4
XfW4N3dWOX+oq24MN2scLRtAdQKigKD3ST4jis3mVlAw7Aey2rQPZhuDIPT1Fp6utR2d+I/ScYxL
L4ge66ZvHoalSX6g6S8ucXO+SfvuU5A40Q6KIsPU+VbP67fMIyhi00Gu/otq50dgs7nN2vjUzo39
Z7qsHuPZti9x6YM5NxYf5wBMd6nKa72xtS9puH5wZnrmWZR8NdYfbZn8ASn1RzzhXLn6CwGS0S2L
FCEPw7j3+u5IWGrz/6g7kyW5kWvb/op+AGXo3TEFAoHosm+YyQmMyQZ93+Pr74qqehIZEklTvsm9
E5kVKUZGAg7H8XP2XnsD+6r05858jSJnJCVVv9GUjlAMq96m5fpkCBjthTofI3u+KqMw521aPUWK
ZgSIhL/BE9nUUn91rPpNjZMnBx0nIuLK9oqBRh24mE/IrIcUVunymfruHtr9o1Qzdat09D/AOgMf
qOuSYC+GWXDtTujOgzwO3bHV7kkPl17Mi/dUEU7canXv6uNse22VRpvY1m5yc+EOreOMBSo6UX7m
bphXtHnqc0J0tSjXBUJVeJETXAtwP/wE1TrMdqxuEEqSQVpUJkFEAGsjo7qGLJcilg1R8Bi14Cxk
7MgSVQgjTImztwNKnZUCwWr8medkAAtNbHv0oBs8Q4CFbjJAl05P6pqtJ19lHJt7qjeY4W2DO/Us
d/mSUXjULtOJ+UufW/2L1WvlIeQ5AygLuNcss61WJ3z1WXF2JMzdZJ1GXDaN1QdTaXtPK8ondRmP
q2hbv3XOh4woGTzdIki7XvdUE1frmYztNLTrVg1UB7xbP9eL46h1L2UWHro2D4NkLpkAmIPfmzSL
zgAlz7JgD0NGh6UHt/46F/mTYOJaeHRguTGFeCSsVNmU3fCEZGSL8Pcup/5y6VLMdNqnOzijnwH1
E1tpJtFJaazer5X4c6czWRt1dsSyFIsrwP4gieusDWDoiNFX/VmP28NZEnFwegNhdl5+kwBEXX52
8o3jYeyBLSS1Z6niL324lkdoXsUWzUH+QKRl/rRiAPfJ43WobpTVV2tibPpBO0svs+2aqeBxhqCe
dGJtbP2rXjgrq46mxtDhAEOiLvdAOu5jzdxp0/hQlPWJtv992c3pyzw3d0mUWJ4Si8UjivWztuS4
2OLc2K9oFOhnLVB0kzAD2Nj6YQ6OIO6T65Xd+b5txnsGVTHZI3NgI1g3q/nKID2A9W4+VRmHC+lE
rmyi2zSLDw3xw+s83ulxw0Y3jNfE1V5non4MyfB2LboWOwTZ36qV6QwqgFMcnZW8ZXka9QGdbxSf
hzbqN7tzGMo5hm4coTki5NenY1Z1tlsVOgnB+XSSHZOmogIWrI9EY3bIiIDiGTglQ0DK5xte9K8i
GruNmM1AYcNpXIX86ms1mgrXUG0Xsnf55ECQ5WRDhGHbTeAy9WqAxwQ6SEekTCyvWK6bbjn0rbP6
xuC8soHDB03Wj+GYJJ3LqLp2DTulTlGik5bo6hXUgpowSMur5DrcTfCxPFoXhbtk+eLGiJFc2BEj
8vNe2ZxhSh7zjy3AEr9RsyCW5ykJwZAoB+7REPImtybVa+viE1I44WVr+UVNlN6lG+BsJTm70mTy
VZjYaLrRuCmpoz2Qu4+k65zsPKUpc5aoFU79KZq048is+SYLs2FnRaa2IZer2SgLAmFy5a7gIwtv
qENIO0XoazQY8iLbq/kjFutdOC2bZax9s9GOiRpfiTj1VXSqQViWgwfUBY0zxgfmToYP/+BLMsaf
bZHso/O1je310VLbkpQmU+wnq80YIrf8i4I2XAtIepPFtXSb1Q7qOAmUKU+Bk+q3GMJcS31oLDPc
zk0XEEn/HHJqm9LBw2B7S6WxVQG0MLbFcQkKW8/HQ5dAJVaVoFXJQFeGzEE/rWyjDDeZkLd0lZ9U
AsShjW+t3vLpHPnmkPhVJR4m0LwrmjE4EdmraNdNY0xPpICzdfOG7SoNHYxpAm5uM/gP+S39U+Ku
h7HydSjv0Idzmx5YElJxcjscS9tUZdpdo7+hYLfBksXs70Tu7pz5nA9QGkGMoc2NpvYBhOrZcgoc
iX6aS/woBY9SPau9JMh7Vk+5ot7jm7k2Cfn0mBgfNWR3fq5m/cEGAMaSAqpW5dFRMQnfrqyVC9Qr
ZeFCFv6Y0O3xw2xpz68CwFQOiQyYkFZZnjJ7Hq/HsvossF14YLfTUyWpyKmmP8iiuSWgsbwZgJfs
LD3hqZG8uovVhY3ORJWR9VPCqeSRIesbYDfaRYRLqs09FJtHK1Q8NB0UP7b5LRFy5BgKanwU4qPq
pK2bECrhToDH3MFYrxKpl3hOo4QSe3ylvf4JAYNww1bUvl3KRxu7sBtr+rYq8zWY1zk9yMJ4JGX8
IY6Zys5mc8f85g5CeHUNAAMPTbV+NCflgDVcJ/R5OAcBinvUB9QNXRj6RF3f4qPIPSxLOR1SsadI
C8CIEGo9M3EWsZVvaJrfJOEooC2D1mTcclc16RuiZgLHlPimqnPqrX7OZ1d2zTdTy++KTmPzp4/E
ALN+7gA9e81Sf6mM6U5jdrivyWR7UrS+cPWptzABRYs3aN0MC269wUmNWkOPRnw2aZG5zVIIF4HC
p7QYTnpeXyW8wA7NqoQbg1PPhvdVorr0Agl5KpP1OCfja1/mtgcPhX2OcgTbtn4SDpEHG7AK5S6M
q89McOdD3zu9J+LkpunDG8JVDtM4DG5dpA4JGj1vnUUoPtPIzNPaGjmojBHLZhqTWh0+Gnl4pNuT
puw6afEMJX8n5Mx2xs7iqo3wl0IpT7mVri59j806lE8IVr6uViNv1aiLr1TZLIdKNIR2JNzmudIU
P7en6MoYm62ahft40gMGQ8rrSGAWfgIlADTIEySnECCIcpvKciu7Bch2/0yIcOdNS7QXog3YzTZq
7yRuNxunqu/uAKfnrl43J2MNfcdaYKChH+TlRZFDJuj94IhHUr9A2q3tbaNaL0vp3DiDsRsKVdu3
ksukSDlv8mHyUaiQgaw8aUmjHlEk3k0yum+06r6AY+dma/KKQTwwSp671TJPY16h1Ol04kWcwwrK
WTY19O6WYwknGF7V27if2aMqsTWHNpjm2aePsc/XXuPF0pXX0jonXzMhB2ZIRInfjM4+KcI72PLo
H8QZXA5dnXDtrVFMz0VeyA1wYX/WONTOmeSkrH0jQ+787NYaUV3C9kUuascldEhUcIJ1lTNrhWSX
M6qe4ZJPp8neKlPbDh7uHOeJA2P/4KhhnKMCURANKGfHmaukcN5z19DU9ZpwtyW7t7EmV+7SEySy
s7Ixvmo6Jbsjabv51lUjm5+CfbR2IbQb1zq6b7pZCdlMBxDaFJpRZelf6ORYz8pYzDtFjafr3rCj
PtBmMT/D3qpv6kSqoadqiZJvE5wyt1grQl7W2hja+8rIc78nS1mCEIpks1G7afDrQXusxnjQToPV
i0e77uNbna7yZoiWm1UPHx253GFMVt/meTY3jfzEfld76fIG2vFmQlxEioueHuxoIYdCi9M036rk
j73OXCBWWGe4DuJiTrzxeGfpxUDUDvez47CQxlehEj3OpuauJd97nvP7kMNzvg63cKXvaASX3tJO
g1c41s0c57Q+liq90mclC70IZNObFafZTZzWfpWKzEsr1QvXVBIhb741rRQ+eTfTPmdIzN5eTSb/
aLUg2bN2PavlLdNO0WE10sgv0e3eVGV7HIfxQ5Z0UCUByj22Qn8tZf1M6jZNuLykFY429C2d0WBM
MO9dxlTrMXF6Kn0Rf4gzrFCu1qrjrmAvcfPOes4XmT8UdfSiFzywrA2MLzCdPFMhrkXkveFS9TUr
QRBok2kcaBw8oyYGjz224Oyjcie6ca8YzT36m5se5tAmxk92ZLz+BvG/CqJkmR+AqRVnZNVQfuJc
Fr01ZStv8zprtnMi8/uo1unsJrOXLL1iMUuY7mlQbpZIHpDhrLfgsmD5E0AcVIPNfpbCxxvSOD2p
ZWQ98IB/6tr5NqGavymdNiWU26kyPy1n5YmDMB3XkMHOw9K3657XYuu2vFgfazCxp3xd01tgg8tB
rM6HVS2Vg9RQuxnpB5P7cKzMsvJj5G3PiHRYCBRtnd91Un3KK070A+Gz/hT3xZOz0kCwk4IUhSji
V7BJg3KZZO7nviG1CG3/bb068WcJDOWzNVrjM4x+wyWt5bnRVEnqZpHfpNgXXUl+x1Uuw5FSgim6
m6QqUrR5Jr5EP8p2HLwZ/ZhLiBupDRpD/G7+nIruitvCBG1qPzHZhmFl1XdTU02f6pjuE0/MFix8
Q6/NjI+MR0q/bepiP5b9sJdVXpxDqutdVVvjkzEvYQox236BIK/7IDnAfLartoXiDElL6IOfOUXm
I031E1pDyLcXfWeUNmqYebFHb2DurS7rgz0C46h0IzusajdueQAzN7GcEfcfhUwru5dpmb6l+CsX
aYR+Tq3oQafU/SQ2DNCOaImCBaxB9RC1aqFsCt1ur/p6pWNlGKP6ZFog6nS9TkgLdUA6GyXpIBMI
fI8BvXbUk1kNEMTTP1PQPMb9cLucsa+5Zef7MQvhsVsqZsumncct1s1uR8oJgRvFpLVs77myJ1g1
vW4Luz7g80aFVMVLta3IaPYWGUUPgoyGK2w6J6XQi41tWPlr3ifxa4kGCvFRNxFrVIPz0QGrbx0a
x18lLn6GBMY8ukOUtJ8cJ43NU9qFps8cPccp1nba5/rcaea81KRY2gYKFZ6dyPQQFaUsyAV9LFLD
bKFcnJfaNrY1MjIaSFL051SN2VTEHaDEsoSjYrIgd2QK0qlQ6FrzfE/W4EV96nxaVfgYHE5WEL+H
TkZ1eNDipK32Y9jHJV1qersHrdcS82vfTzg9GLi32LKLtWw/pnzm9ALUgHeBlvVG9OboZTKfVFSB
yX4qhi7yVcYKz13R/zmVsNntho7Hy011WaseLwlmkQtVf0+trWpBAyfK2vOusCuOQNhYHtTCtN+i
IrJvGw780U78OU5om6xL95Sni0lBUXY7DLi1vEOSGo4H0xmFsQ37Lpt2VV/0Hyo7Z1EBhOAP5hGR
HyrNmSk/jRChpAfCJReYNctAmD0KvtmcD5hk8+LaaMz5FgV82m6NQTV28Tjajtdaccj5ir4j/ey2
WNS3oikINStUWX3tdaUzb5bRNgkSsDBqMSqzVCyPmBfnLZaOodnRli9Gb45tiDoML8G68+ZS6PSM
tZMdjCTE/pHSVYVAp284bgfaqtwt5kxHVjZvhRCBoU+BM9X385RNL1VK+9nRPitTSqOwu2mzejti
3KEvXLPdwG3ajbSY73CY6ec8Fu3I3X6NqWpJc/sqyQ33MzGtryQtbUAe1ABSZEURRO+OExf9Bn+Z
OPn082RvlpSGy/kQH2/NqhYcNT+28dQiYrUVxkZRp205xYeFC4wi86L2S+LI3ahMH7Wot68re1Td
zJm3aDebG/6J+UDLPHs0nMF6VmF/7eALvWHw5tUdr2LXUG37HKHiwYXEJw4V39VNMyG5xbQpkVAa
mIsgM5J+EZhqX9l3U47TaJM65OREM7apoDNHGbslskYeERse1GnAkPcWmVPUIFVORvPQdFNh0Gs4
j1u32qSn0w4bBQd6kywHdIFxz7mgEgbHE86Nw0B3J3eCqpKLeQI2uFR+U0vL8eIWjaBvTI0tjmWi
dLlbleBwtywY2W2NcZxVgBGdYt2EAwzOnY5DQ/gmdG0O3yv+eW2MVPs41apR7bm9ybrTRl1fN4hD
+d5CNMjG0IwwhUXNEU3bqul1kneWaI4e+3xBGw4Nla3AHhX+Fy4DkygC4x0sqHVHRtpahqeWBJN+
O5dOF29jy6zVs2E2wpbYZpVxItNzMR4yY2q1o9NDCN2phOVNO1lYWd0Awz9vE6NMh+LjaJPQeGsC
Zy+usoaxDjl8A8h916ijbnUdu1CVK8eu9WTHJ4c0MNo4P2rI2elmts1NZLacsHSRLQerKnglmll3
wxpGUN2ORq/4BkKF6XlwSsc32rlOsO3G3a5QOAbmOe2N20yt2x06MkCf6/TckPRA/lhNOmA7Mb2M
qDuv16hM9szivjli/cArlUMWBfixweh7w+bdHxPTPpajzHdF7NgBcoWz8mOil2NYfVDo1erHa1yB
QG9NT2scaqPSnPYxSHS8cQzfl5m5FpmhqI4HmSLUd+LwJSz1Tju31eKXooMsv+0mREmc8lsgrLSg
qS3Htl9OZVuTYGQnrAWrM5pjjia7d+Pcdq6LeZl3eiI7Dl1OemYil6EfVtmSbljLVO5FV3aP57HK
dnB4Sc9t5rDMDQlySSHDbWitUxRm2dscacudgqfubuySKQkmmbWewHSwX1X1ARgCmh9LTbbIM2wa
ObnAP5R3obc0TrdVokE/JGwRzWHmQBZgYvuaR3hPMydsHvRW51RDQ87kN1lw381V+9Hhpj3EjE8+
Zgnpi1hku01fmqWXCyvXXBWM9eovCfCtcqG9tbaquVs7IzmUWjjfCk6qt4J15zm68cEsVz05E6L1
t5wuAoMz0esbJhzLU8ag9TnGVXuXaeLFAE+6mbRC+sU8hndhONTEZ8nltmhDlZ2B9CShl/WVbFtY
Y1UvbzJnADmw0M52yQbJmE522bhvnT4PpJ05bxMa7aAep+qkkdp5Dc2EBCg6lJy+LaTK8Xm3a+Jn
ElyMo6iHt5bQOh+p3x5rwHxa5sbe8Mbor51eGAfkRTUTprb+JJIsCTdaoy8AUEGwu0zHx2rLNNHw
cS6GyQawlPk2KDFUdcUpG83vsoIVlk328qkRWUo2SajoHPvT5NZhcPcSm0v/MuWS14Sh3il80pWB
9+FmMJgMUWCU6wHgl+JsFkZm1xOlyLZTyvGLiUb8rlzj7pYYBTDygr6RZk9iR0OBrpXVGjSKAPmY
sZdVq/EaN6t0YTs1vlEt5XVnAi9vBToAFzV3s3oAr7KgAPfv2wh1IjaeNf5IQKXcKnGlwl5lrs0I
tq7ZV+WAkKue6RPHeo/mTD+uMT1Dck902iTYVr2ptlS6+1Ok8ahIskoRwz8YaslxAEVlwEDSYahH
Fk4Qk9KZgAnMVS+aynW7mmTERcrYvoklNa7TbPw6qBC7OSute840kSeqsE82JPKo+7Ko5n1jU4ha
mWMdtYReVrhC4jCbKYHbuobm3ayL6bXuat3ZhGOzXOn4Pe7LaKLyaOvcX9dSXtPAkUAGwt1orTvO
b8m2U4cMp8F8jyZEeVzssr9rmYpRvibkeJJfQbqYmm6bPDE+dAB3ObmFlrGPLFYiKU+VuA8TFACy
SvO9047Ork6HcHfOhnizE2dDiFp14JHdZ2QwvqKmo6sd0XtUU7u9U8yw28SU/ZxouxQPkTFpL5Ol
R9dWloy8m/WYPo6t3+iz85zZ5/6qVhRpMFhaslErtAXI8WLPocDnbNfpuyxZjSAkKuB2rYecMgO8
L/NK56sxhd2XIiuxtpeT1zbD8GlMdXHdkH/UufWAAlV0Az+HmR7D7hk7IqogOengg1ADHxYBuSbX
Rpfh9hYD6G4Oy3FvkQtMt9Q66PrUeIZIao+019dOT1MfIclTUWSfrR6ZCcYnUoRrk3BW9VRZTmNS
LqAXDHWFmqixsxRhUNFvleJc32BW2JBdW2NU6eYTobI0otY5vqcVXh5nNb8fqZxHWSQ2IZUcJ5SB
cSQGNOdQzSqL1Vo4MpOyusRHTDXJ1iHm54jOo+dGsCc6+H1OWUEPKx/Xh1UFVpixifoji9jLpw4p
ler40WA+CjUF0DLJLWlJODzMyaf20p56LdvRak8PhbN8rDuN3GGuzVcFOArR3VNC9rmxPK2ynjQX
EweSQdJvlsIFqB4fFFApH8IiLGhYiiXhX2gpe+VIEN1GgjDZDFCssdZYpXLM8Ytt4IIrjyR49Qd9
mJZjxOvZbeMh2zl002jCz90N1gYaSiLHomsX8VFmAq8bQs1rmdf00Gk7L6ZUA3qKHEI4dnmlNFD+
OaPqpU1RPyYqtqiMTdUv88LaVrwFt+aqpz5cU7Gp6b1cRZpNL1gtaAliBve0TjjH/myjiq3IuldD
sZzWZWierJBDbEGn8kWxlf2yKIdqGUCVjWlVnehie2rffkwGq7jFfOMcMSUlB3xO2q5ple4plKZ2
bBtVnqqoab7QPFaPidJExOqWoxtia0KvnKo3UBqV0Gc/Y+rAmIyhT1R6pP8Vu3pBRAhTiZqxIvt2
no3MX/LS2eq6YvXMLaz+drBL5VomjC0iDv6PtVLLW4Kz2dk1emF6tM4rDIa8ulf1+pM0uvLU5bwO
t4RCVztRYytJTEIA+3np35yeKX+OqNrlcMf2XOiktXH0uoJeON8D6mYyvBZRo3kAWJyDMtJqPJeM
TICq0Q8bLduEqpgDeibaQUy54sYhv0HZIsBKiQott1nedQd7np3abaGeHCqiTc9D7urjwk4zk0hW
OpiIMzAiKanum1h0HYnLg1LtllljD0jy3l+Qq+0KsfQ+2gSetsRq2w9hS4lJ7wN4zmZUx6xz6dyp
xxlC1SGip6J7xtCIJ3Ae6rdYLs6ub6nJxiU21afasru7yTSVpzIZ9Ku2FO1h7dcPaSOh9nPEujNS
qz0UoV3dK8VSAFeICmNvQxRqaaPra+FNDMc2RNVzsicH74rWfu5bHAxJQqONX+1zu2SXJ+RCo38d
taNJRHYE0c7u1cGrwPp8XowyHnzCosOnmBDgb0YWOsxUFN4FAANyr+9Vlk3njClLPqlUh6ScJH3U
CVcwXVRxuiS8qLGogbXuiL8sC85B5wU9hxUNGOfGCcmv0LZdvwr6CStCTpsOc7YM1a2CdUk+FhO7
n72gjMMLasgbkiwwe5uET2jPJpoKiqcU+7osy9DjRG4bOx1ju6vWBfSrOa4YeZgzQVluPNba4mnm
EH0lWGVkLkqGNkkj2UE3Su3N6Kbm0Dsr+4NlzEwxjPVUA8kB3zKWV2TdhR+IK36L51IykWf2TR7l
MZyS5EQk33xN/mG2FVizakaD51OyWX0x5bTv1Tp0Gye9qsTwmrDI6SbOie4lVTwiTLKk3+At42BT
10XhoboqbwBOlJGPCI1dj2p7p8FlchM9obM0GGnjRXpYBVoEttG1l6Lid7IV+H+KNN3RFp9p4yXb
timDzrIm8q3L7ipPx9Zr80xlfIVFAUm27eIsZv23lrONl5YkJQ4NnjHLzzBeEDkgpgyKRus/pGBv
905FtOUm75t2Rzuq4QFCCMFhV3GXZo5uud7oiNDjgVVP5zNpqxq3K0acbUbukKus3CQsqzUWSSdR
jo66Fo9jxdlzYxeT1PjLkghsbb2VTm3QlV8iZT2wrzKjFUyPqaBoejEfJTpmdAsWn/Rn/KD7Liqp
0fk7QjPYpBkgFw0QugGJCgeSaDfahtFuLHUa/QhhyZb2nwL1ZzLvJ8aMWywUzIeEiQhrtj6O0KMU
Xv7n1adbYscJq39Zy2TaaUadUzjIkjD7TqlfjMFioEquoXhpLQWtoGjJ6iJ9Kj1O6sz3oOgLmXlx
XiaPftzAObnlarM5d1XKPQQouU9owP5WdPlvkktUOrYK/NjAGY8GnL//Xq6M490c2+pvOf0q22X2
poLIc5yjJaIekxKBPet86uxFuF8m2X9iWC8YBPddi0HG4RS8m8IQ2GAzlwhc2Q3nW4eJJNVYOpOz
shIIQA5n3sfK16In33iTDVUx/eUL+Bs8gNSK/KDygoNw8Z//X8SDH7x/wU/4Cv8LsQgY7b7T8/6b
7+8hKft/0BTsP/U4QL63//35D//y/ym2/gdkEYTrkDMEJ6SzN+gvAyCdjj8QZasaEc+WZYg/bX5/
OwA18YfFH2IosjUTzKXDN/l/iATxB+1hZkAc5ywQGo723zgA9R9NChbhEQhipKVhdTiDBPSz6P67
VYrLesnSUsOXTQghdhbOQPMn2jY9MV7D6HUWErHDYrTJB/JImSYr9oOOGE83C3WTpjOz58l80SYJ
43QVbyQzFehOu1ttoqExYM+WonrQqS/PHo+7akKDnqbLX+r7/2qB/tJT+sMKvBm/ttQjX/+B+bT7
x3Yov3ADq/L/gA+VJM1fLch9+SX5kdNx/v//tQ4dVg0LBqaGoVssJ+OfnA5b/sF/ozVV/yZu8Dd/
r0LD+uO89mwWr2mwis//6O9VaP8h8ICc8eA6O/LZVvDfrMIfXSsKviaBUBr02Y+Lz9EJWOvyWTBX
jZkurOuyfIjxEFx/dxn+3r++h2X85OPNC5MRmOlsmeZS+HHbtO09kzo1eozmtfr268//8Rn659e/
zDk5K33BAYQ2BZnVrXfQktAmx5SBGu8+FaG7CQPwd+SPn/0yF56bzlbtdIpKGwUqJhRXqgavOiZA
8uOvf5kfvT3/+mUuTCJYUNQ6hVXpD1ptXmnaZBYPpO2p9mkBsjWjb1vt1i2Wpr7/9Q/82S908X6s
pVqP4vwDR1IK5kMVDyE1RTfEif/rH3C+zf/yPvzrNzr/4O+2NgBak9rTbPKJVRETRasBwKTOOj0+
AcdK9SttgCXpNV1TLgSa56aGMqRkbrz79c+/MF/86wtc7K01LXWq0sXyB0AhjSd1GcB1+YZiHOqp
y+BlpAJABXOqOIhn/gCUgDwAgBJ6cfr1V/jZNdZ/vAR5tBQjHSAuAe50z2irbwJBz29+v599OLvD
99e34kmd5ILCbVk68aJWaArDcUh/Y/v62adf7A25TBO7M1rLR0uefFVhLZ1A92TDX+8Odvz/zAj6
yccbF3tDpUxW3UCe85m/j8/a1HA+4g32vp3n0hDcElNW13pj+X2lrEht0aa3G5ugWPHOr3+xG+g0
z+UCtdEHgDOkxBvbs+k2DY/S5tcr5yd722XYSuGMk5US2BcUedeE9+DEm+HZaFZHPfTMhcQdRaVh
73/9w352My72Hh1fZll1tYICeRH2bZcQ2fFc9L3y7X2ff7HVIIcYVM6tcNQqrfAXhuWtOydQTn5z
N86f8x92mkuOAmIOE2HAEgaVItdiy4yqHv18WmhaNklsOu/8McaPDxxn2BDxkCKCvh90CjS7KlV/
LaHD+HXST/P7nmvjYtNArcWsey5kUAPeewSgE58n3s7jr+/Fz67Vxa4xZbOkOLScQFfmxM+7Vhgn
5iZV8yGzyEz8zaX62Yq62D1i9AKZFLWkGDWXvVKs6o0TIWb/zSHvJx+vX+4eYUIoXMZgYEBhOLsq
6r5Xe63q37y5fvbxnBm+31mZwVZnCL4djDl3AEoMfLxBEfU7v/3F5gEusFzyJZWBiQOCe7CgrHTh
+OBm+vU9/tn3v3ieM0exGmfm6jta0ZT7WsPahS9UrNPt+37AxQMt9MXA7jHbAcPi5FnIrrudk6hZ
3vn9Lx40sbQGoEZLBLVh9smuX43ZceOsmNT3PWK6/uMNnpMF2IneiiDrotrcd8XZJJwOZvu7d/N5
pfyHHenPUI7vap8lSiMVVLUMmnCpW9IwAMjdQnQb7UPUh6ijCEBeyhf0nMbHgZHR77gUP6t5Lgme
+RyFolrR0FZEJNaHWCHamcqeGXDiY/pNzR7jQbqO5Jojz95mM/C2jW1ORvUwqr09vO8CaxcP6BLS
g5OZEgaFUAboYJMIpMiN36yPi2y5f1Z2fwYnfXd5rbGfkW02mIrUta3At4Vj71tEouY7AHxiuYnw
bH3D2jwVOxMVvHU9G8R9X8F4kumLpKNl/ear/ORRUy+eBKMerbrPljXoQ930JoPJUVcggnzXc3Zm
FH2/EclSX+UomjVQep0WqzGQEZAJ833f/c+oj++uoixTzPJMj4JahNhI7dX5Srwyg7V3fXntYhfK
W9LdljkVQavUUxD1mgl2z5DRl/d9/MWVHzTmCCkxM0FUz/LV4s183akghN/36RdXvjEIiFAU4QRW
zikMAb/EFDEk7dL95gn5yQ5xbhV8f2u7pCErdW5l0KN20PfSbFtEyrXGbhETaoc/KBmYRgCsqCOa
2CvQ6Pf9Zhd7nzGVJGborR3YMiwwBDQ6NuZlMJV3vn3+fGi/W1aruWbNYLcI+hpLg3EwEq9g04p6
39e/qCzI4lZL5K5r0A2Ix1fADq5NTsT7KuEz+ev7u2JrpJbOlNlBCsDc0wE2bMC//HdJiv/cti6z
ijixVVJLqjXQOfO6qHM/lIid3ndf1YuqQrNrEJZ5tAY42vqrYSlVSosmZiD3rguvXjzOiEvJ5UPN
Eyhh4exxtzJIpKUZvO/TLx6HlIEwToduDRotybedc7Y/WOa6/fWnn/eE//A6Vi/WfBla8bpqyhRM
ivWVY2c2bs0+q8ugn4T9vt1UvSisjVGMJdHLU2Cw+O+dvkp9zayy9x3HLzHVfUkpNK32FFRwtPcE
GQ6bdCnf98jqzsWyx6yUE46RDkHU5eYxyQtxBfnpXV+dnvqPzxQvauRmmtEHTZWG5EFZeocvCa3b
u3YE+CM/fr7FMC5TVto8NRLjQ9ZH/WlgavOuhak7F8ue/qgyomBCezhEU/dgTKrMb6xWEpz567V5
fqP8+9rUz6OG77cc6JQjyFJ9piQcVi+rLdiTS/mbhf+zDz//+Xd7sZUqGeOHcPSbPNZcoxt0pq/O
7wAnP/v0i4eWTEeTjBQ5cuWVV1yehltifNy877pcPLNZvWKX7Oy/v7qpNzquyd+yWX721S+fVksS
cBRro484R8UlwKd3778wFy+pTB3rMO/49Dl1yCWQmOaArKXvWzHy4mmNgehX/8PZmS3Jiatr+4qI
kIQQcJqQSc0uu8rjCdF2txkkQAjEdPX/mx3/jujSai/vrdOOtSisRPP7PQ/8gng6Z3+NDVeXCthZ
r2GeJU5vlVunkqbCw0Gf7QoFBxp2XmLzml+ZS67a5jAu1S6XczQDXrAhxXyiEMp6vrvTVzvwaPoh
JPbcLwcArXXzl4V5yrPVnX46HagzHWrUnHWy5ifQt74GkMJ6Ptzpp0j4IXhcB/M5HpEDmLbmj8ke
k+fDnW46TunWYjVpz9DH1dDWNyD7G5SQePXThL0dYuIQINEmQJQLkU/6eC2Ze0Y5ubrze7rTTzfL
WQ+tpS2QcBmQyutBdUUsJ0gmz2/G6aps3NLO6mopdo4g7ikIdXSFMMw/vN4/dvoqLCzMDFuHmbWc
1F3aTjQHenX32qVg9/q27VFwA4L2HtliTsNviPW9n3j43u/FnVl1m/a2Q5puLpo6eMLw+HVnsd/x
HQiwb187bZoupn08F+1aJ4D1RK+gTAx+P+g1RPDPKa+XCAmlibVF0MxNptr4IWbj/43z9z8reNy9
vn04dAorIKpJgNzi9mez088s6n7D3fzFjBQ7vTRp1irAfL0XeOw0nw421cj4TWHlN/TGTj9dqgjV
iNzMBQQQ5AsHnh0l1A3q9vy+F6ej2lExokoU2IPmfuTDFn+Hs7v0G2Nc5GmZNNDrNcaC5GN2FFSh
5mOSv7t5/UXDC6eLpj38gKg/nQvYM9JHUEfoowpK/dmrXYTTRdnMZjObBp9jXdYnVHF/iZPG7ycV
Th+FDTxtr+HrAqXjISr4t68K9fd+7+30Ub7yDa4kPDtop1du98eIT79x7/yqwZ0eitRyiRqcaj6T
MgiyoC0fGpQT+g2JroGXUq2h82bBWZD0HXgnXxH8Un5Di3C6KGovFozmaBNV9++HCuUZXe352k7v
hI9tR2YPkAQwolDXze555DeDXg0x/xwPET2dxYAagUJ01UMybAVsKF7XrNCvvH00cr5bbS1eWncf
DxQet/Enr4/PxdMq4EP0IfEj8loCKpa+Tw7hN065xGY7LnKDxGMuUD5MX499ZkVrwyn3e3GnR4Z9
CSkTCuqLKUCUgPUIzZfpF79nOz1SKthakGILzlGD1S3oIH/wFL5uv4c7fRIf9jgqgim5bsR2ipCO
zNM0Xvw6josBhjYynnm0ANUskBzPE5wE+7220yMhUh35CNF0YROEOdZw0gBciVe/hzt9csX9+773
5XSmtb5B/WgKXFA7e34pTrc01hIZKDw8UdFzaPUPRPx/R9X+xQD7H7kujoKUMUGFienCZyiFfwBh
5PlsN9RFQQAKw43i6JWF5MEmVXuHYmjh1ypupKtGUa7CehYfSnSAm0jaj0rUfgss7vTNLbWA3aTo
+Vu4zy00LygVyBlWQI3f0OJyfvXa8RL3HXNRcf1HsC6fcYD/0etT5E73XODYMiJEu1hbRfkIBS84
rCz2W0e49j1TXyuz0w0vvm3PdiB32zJ69lDu9FDgjAiPIUopEhk+XuWI5ySOmWeLOz3UVgbZSLvM
BdHqPQ8U3Nu13yKFu/0zCvq9gsCsgF+BIThOYcbl7U+/n9OZOHecyk9JB7DlosTXCmyoJo5evB7t
Bqs2M5cyYYEpoNCA9hQIpkvfATHj93RnNTtEa58uiO+As0qOvD+GpzhE8Y/fw50OCh77JGugZIsB
8RegKqwJ7lEtsH/we7wzf67wsgE/avGLLvufE1Zw25R893u00z1nTDy1FsNUSFF92LS+Jd3vRJW/
GMvdbNNSJlLAjmKKYxnra8kglCiq/+H33k7nbA7Ugxr4y4q01pnk+1OX/G7Zef2n/8uxtptiWgOc
By8avC4gtqMr31i0j6PQEDS1DLX0fu/vdNJIwgkqh8gUKJb9pmr+OdDy1e/RThfdkHhUIi4N+v8y
3SyTAbELbMDC6+lugKliddSgjhovzunnbgl6MDH1J79nO3203kYNdHE9FYCCoYL0CO3OwVVTtfSb
pJnTT3ldVYlNFD7JLXjfdOy1GT334n+XS/zjvkI1EcgVMx5d7un7mTTvylD4XUNdrZf/3AepZC+7
cdlNEZYdaA0Jm9/Tam28kr7MzWuyeCEoJcSXWBJoJnYDSBz3DIzBX/321butDOYNKs2iXzQ5kSW+
APjheTrsZqFmA3AJGLVol52g1pLdq2jz60NuCgoGbmXbsTIF9H/9KT72exCBPO/N3KQTgAwG+AJp
CjoszyEdHwyZ/d7bTS+ZBrcTYg3GYhLJ54aa9xDQ+W3i3ORSufFOghNvCoGWAf24AgcchWN+46Gb
6IHqcAzaARh0FddjZsCAsUH60WtYceM8hGCfBc/OCGJb2LWnFQcVZ0sC4dkwTvdsr/bKpd3Rb1Lo
UxMrxAfVkMPzF+Vve9DSRgIuzXBEDbphKCbnT5hJPW/P3SiPDfpkgF0Un8sAY4vEWAt8SA3I3CL9
znDc/EIsO4bAotFFzOeXpkIhtJxfvH5WN7ZQlfsKsmI1FnGffusHEARq2Cz8VnR/W5/+MZwjVkzS
auvxzVT1GoOdg8hOWQIId/Z6eTdqtEtrE9OVukiCSY4ZMGfdT+A+V8/N7t8py3+8P+0Y4Wsa6MLU
+wTiBYpH8ctGfrsXN2wUx9uWQCGrC6sEAygLeXiUsnqO627YaFZI34F5pwG6iitQ1MDi/0PuKGT1
+23dvNHWGGFAf4dcvAZRsQHjcFPUb652s0aKDWsXxBbtDnwlpKFkuqxqqG+8vho3s7mES7hrteqi
LaPjM0E19w2H/PN3VrrrmPIvK183tBlifI/Yjp817ctxusQ2CcEhAUX0d3ayX/0BZzmAS0Q59HpB
y6NK/9aYBDAC5Xmn4AaNRhyZg2rf6SI0bfItxqXCjZXd4tX01A0azZB97UcYQZwgWHoSiL6cgI+K
vYYD1FS+HeXNDvMAqA5DAeg2YHRU38n+dymmv++a/vNnpW7MaGyATYBAYigWISsYk7oevAoSN2D0
Vl1ayZtO7+sLlNnqFkaXABKGuh6jV5S4xeMzVOKTeUnjTtxI3EsON63sOcDfqsFhfLWNCYHYmrej
+biODFX5ZB97+ccA8vWYCSwsWU4jnLWfQZTabA4uDlxKArfU260dg6QtWLxB4lAO7Qr+AWhYEWgo
SbtfaNhOcR7CkgeEu2rm41KNKUR+RLHDXkDa3458Wrqw/7bFnJfPMxdB+x3YoXEskoOlCxSR+Pfm
ej6ic0uWKMl6CDVlJuCBtjcVHar0Afhi1IUR6H5eWALo2gIQ5y0s4eYowJhL9gucT4BpLIZX0XmJ
V44jbFUv4NkqDbUGAaVvzxKwIuNTNzQAzK0A5qe3KqQzLw609ppFISBcxxF0T1Jhb10gRdnGAF6Z
8nhRtB1ir1UIdaM1pquWBe6poZBJZT+ZBMYGA/PC7DVmQgn19gMd+2ZGOj8dihRneaAltg/1UfnV
3FA3W0PQcpDhQX+2D7rs8oGsbbHBIui3uIQ09e3LU3B4jiBsNZglXbSdIVe2gDEFkRxzn3GZusSG
uRthGahn+Nu4+rlqfhcFk18YnSbOAlDb1SwjjERFTVLEd+YpBrg+TFv20+/dnTF5icYjXCzThRqB
YTzFwxjiajNhzO8KHFXhb1u/2zjQxjYcChEBO4jpEVDNMPX7Lt0MYshLoO5GpYtadH+VXL6UcePX
o65q5n9uuxfcEW6K4b0jWxZTqu7KiHodW9PUafNoQWaK4mwTeqYUArEghU5GAR3p9Yuiwv7NixtS
hULiOrmoQBeDUmn8CZDNq9+znXOrFoXXSx+TobC71U8oHWxuhnDubvye7hxd1fCq256JqaiM5A8c
OyvUddj5q9fT3bzXqntFyVZhgUAoP1kYJc5N03guEBKnZXS8lu1RYQrHHY3JkCgTGShCxOvYDULS
t7/pSlAqHTX9gEJXpe5EuIDQJUYj/DLykMi9ff7U9hWCTAM+9t7Gd3Ufkm/Y0+5eVxLUTXvFWzce
3YR1H46yttuSl7aIyRz7jb6xc6rHQmXT5joGtE0Ht9oKFLydu99hea7d/V9WT27kC3iqzYIVNUDf
0Icw1CXHXwfE4n7JTyAp3zZ8BGYVeO9SF3CyLsGtTHuaEVgyfydF/kVdHZgxb/8Ayk3LUqikLw5F
Q/OqgUscsjLuGfCi0xC8ouDsKQhS1eZYxck0q1Js6i4Q4UWD368vnH/iGgOi0nemLxqzBd87sNp+
GFBx/ZbObvoMVcCC2Bar23Uf6yQLuhZ4CyiVtfLa7FI3fiZIeOAQ4zoBlzMt77umQmXYPu4zybzG
JVe9Cyu2QT0t64swpI08bUBTczCh+eI5SbohNDEdaH2GP7BbhlD0YT+jNuCH18u7GTQ1dxBr2KMv
tOmnbKvCn8cceb64G0GrYM8Dai7uioXwCywgoGdOXht16ibQuiCAbAt8kgKsrSmTAcdFxnp88GsU
Z8kz18pUUJ31cGqa5GxrVp26qPFcEbpBsamFuoH3FLykrnqKl+NejdVvWC6/GOzcnBgsuiMXZgBz
DlD+O6pMAnPl8P+5YP9HdAYwmG+HolWKJlngnC9CmQywYybJeFfHtq/9OpIbGOPpNoSiJ10RR32b
jeC0S053v1WVGxkzGs7MMoXBKuX1+gDOGnS1wA++/+9fzHUs/JdZxs2Npavcl5ViflcHH7GwIlOV
gq5Nh+EMEPfQ+y323QxZsosSmuxqKIgNZxAOAQK9fvwkHfzm4siZi7ugmWACavBtRuzFzuRDRUu/
gT5yOhXgEnNCDN4dp1RR3hgc5R+W9n4/r+tc7/ExBhKpwDONTflh2QP90teRXzUTdrNvv3zV9HBB
sEldR8nkve7CqJjBjPRsdGc7oXG6QMquV7gMx6nEMCbAJUNX9t+/zF8MCZHTae0+9zsUUgoJASCc
MhQfjl8PlQ6L5/OddTOANGWpZwPIromhz5GPHYQ+fq/uLJr5Agx0hApBFH4OZXsaJ7v8tYajHw2D
uoGyBucIwHVfm10nJQ4cp+S2E5H1+9zdQNnAWrvBqqHgFK5x7ESZPoFy4jmHuJGyVByw6k04f6Pr
TPe8b5BHyNq+bxe/La4bKUuWtdRY2aqC1mLPk4qQ5wH1fB+8flk3VbaLBucI6xjkFYVV764llDxB
mBPZ37x9+Ivx2A2WCR6yTQiLT0eAwPxuBFXZ3jRyGc0FGzHLLlHKxZSPkdqGh2DHruBBxyBEf2U0
5Bcr2HEb82AHMPcoIb0SeyDlu66PNpZ147g32VHV5fF9KPfGXnqNOfdqht5+hB3n94tu57u9qZdL
WNoVjwADAzD1ruHHa01R3/JeXjkVr32T6CnHho1DZteZNasJkp9Pra6DI8f/emoeQzBmF7+lnhuI
Q65xZNeC5HNV0vZpAUv9gTWs8pxguTPQDIGMYJ5aZME28pdg4/uUVs9+n4szxmCvCeufWGURHsjZ
KsZv2TD9DqRxnX/+ZermzihjbdBVx7TJYtRgddya6VBrnu5IPeQr1vDVrUiFqv3OMNyQHHwd8NQu
kSwCDRs4l6u6HFpVH73ayaWP1XtpsUcMZbEMvM6D8vg8t+x37fSLLhU6SwNKoFGGnhLkaGWbF6Sq
+bukhrx6a2nwm/OjX/0JZ4lAyiv0WI/yDMOiFHkN0DHgyovBYfstTCEl+00g9xc/+d+jxj9uVxFP
qOwi4CmumlnKCxQ/FOmwQJ2b7khYhkS356mSG6KrapydQOmORutBhJdcfMZA5DmBhc66AU48ioOA
XhYUN+hzuF7mkP5mgP7VL+F05jhElvNADS4U0WM836Yw8l2GJMX9uagWRbzSBfSKGf3nEW2EZ4um
iQOgLgASRK179SUdY7/SVqhG3j592tOxaXbTFjHcpxdkruHiqWHd8uprbpBuaXAUGUKiXTQ84Re9
7F2epI3fPo451zXwu1IFvzi8LEtzB6HLiQ/Cr83dDN0eEjUNMx59HPxcpiM0qazwaxKn++4AoTVT
KstcNuwe8pb7UXie4rkZOsQKSYxvpcx1Czx8O01zEUThi997O6v7MorrZQ/ho5FQo561Nvy0p4pf
/J7u9FKSSlNGJGiKuJk0NB3b57Ha/eCw1M3QVSKGV4ZZ+LR3puBdmvsbMiq/KCp1Y3QBrAoR70xT
NG075rpOHoIYNHy/dnG659aS0U7hkOZzx5sN1or1ozZSeh77uVG6Go6xUfE+zftlxN3tULRm8JvE
3SjdXm8b9H9YSKnZNqfe9iQ7VPSbkfcX+zU3SQfZC1ylFaTKcoKZAamxTAsQhb3a3I3SHQCGTcus
G1QtddCKVXoYIUHrU79AGqXX6eQfE2sK9SCPZZSi0Go4IE6CLuR+2K4qbL/3d3oqdCZlH49hmsOe
g5ux90gB/KZl6K/a3emmXBwUgKeqLugehMs9gaASBUYVWJ6voA0NBQShR3iKx6WLzgKna5CyzzJa
QMjUYr+MNiXj+dC0Yn90ccSWokzCJvY7gXdTeEdUr+Nsl+nc90JlYOGCMcFLP44CdYN4Kp3DI0yi
6dzEm7lE5QxiMUzBv2nYX7SrG+sJVxYeSs7TOVw7GC/j+RUFm5vXw4mb6rHrCAhPvE/nPabHSZKr
SE76jX7EDfVE0oogHNHqBxyWp3XefxL4Ar3enLoBxS2A25uw+boDNnN124Qksed6klOf+3UVZ23V
N80sIK6FN9bUAnMOFDpQJUWChj/8/oAzfptZ2gNuXnu2Q63PXcLXHBZ6v+N9N6GIVXgU6rCzZ3rF
oa3RiOJ7HntF5qkbUNTxwqdyxsMXCxy3mvh4GhTziz9SN57IawvAge3tmbVUZ+FVbI9Dpu9eje7m
EweZJFBLlPN5YbD3JEGAmryNE7+liptPrBAfJjwI5/OAsNRpkKZ6ggBy/uT37s7gzVetQyrG+QyL
4JRBtlOdmz3ybBhn+G7MSgfcrc9nYEfZc99t8rsgR+y1siVuBC84dDeWKrTnCtUz0KrVdYbO63d5
T9yEzYEyiLKBHxchO/Z96sKXrmZ+5dXEDdjUHY6UB83tuSGGnDbN4OwsEaP77z/pv28TiZuxUVSO
DCrV5CJKFS3Pte2a7rILpsyFG7gpPZvf+XHLJSw5bfGPiFgS5As8JFm/Wb+8DXHzNhru5HkWeHoF
NWueIGxzdfv9+d9b6N+nP0iP366IZIvJG3lGc9ab3rOmgzt76kqvUZKkzhCcahiGuygy50Xa5dLV
CTsBYHx4DZPEjSTuXSjEYVZznutDXegkPx6Qb/r9pG4gEe4xfgw46znrpI5hb9zaDJFUv/g8TExv
W72P93iOk1Kfgy4wWXvoHg7g3Y/cRNw8Ysm5MrQV+tzMY50dUQdzJsj1XhM3ccOIlu44cjZVcmnb
/ng9iN4+tbCF/qbH/uJ7dOOIZbiu1CKsfI4ghcvodXbSsBJ6rWrgnHnb7pxSHFfvaXrh8KulS/Bj
UP2rV0dy018Su9MS/oz4As5XCSnmgZjsXG+TV1qQuPEvqoZwOIhJL5HuesQcW4jKHgRVfeLXV90E
mJ4SiyWfTi8pBL9tyu4U8Zu2iRv+AohrnHeGR3cci9VrYqH3S8YSN/kFP0NT1vGYXo4r+kiulGe8
Tla/z8VNfsHMW8/HPvAcFK4byIififCjCRI39kUixH7CruO5QPyh7YMH3jfvvb7E/4h8ASNUQ/PO
cyZsRwuuFequ67WzH/2ef+26/9hE95qOrbJDDJ893YBQ5xOE8CjV+x1P8DoI/ueFB3ETV00gNYyI
pbh0Ophu5nJZuqcpJlV1Rp0qhHRVd6z1I0TD/4vN9d8EkH/7o+ztPyreGTS67aiwx9nWfsuoahTT
Zwl3KVGXutykOo1Q2GEK68MRc/vW7lBt3g5Ki7q7YGPdSugqD7nst3W5B+UfYbgidtcTZKvlKWxh
+15PWOTo8UEKmujHZSpXKm63gMejPJkDlnCIaMO0gcfQzLG+yssFfrpTlI5D9Yc2dWcptKlx092G
hwQyOd+xoY+rfB+X1cCFGbbbCxBy69LAzQzFD1DZe7NN/YmmNhD8lO5Aw8sbqqUA+r7DmeXcwS1p
FLzL4RQP/UfNOqx627hNfna6w382duRLLpA7D08WLSSzZVlZU8Awu8G6JAmcrJADhiS2V40noesJ
Zreq/to3XKY/uspC9INCzmO4igNN0+5frjG6G310+3bqAY2asnVtYJvMYxROlucDVzbsHLBym7Iy
wZeWwqS77lGXs+WIyD1NFpFemsgeHeqrxmG/gSWgz2KhF/HYEtskOYH5N8zqWIxYhSVwDyYdALin
bazE2CO/2Q41FMIpNocx5JzLVg14s7E38SlhIkbdyNIUJY+xbMRYIjp7h19rqJuTSbCyO6U0UF1u
u559G+dO5Ot+bPEP2xx7eNFmiOTTYVgiPtUjtHtP4VyG4cNR1omtcnWgRoVf0tVSEBEOEVv1iAqN
BL+XbhqNl6vIkVb2QkA1xmqsI8Mhb3YRbut3yFybocqGBYfBtzEqkNJXusWAEWYKqvj4XCXBFQOp
rOrXAFUsB0JbIOjEdrHnHb/lMNyyCAdp7FbIPqlPEsr2i5B1D1n8tnYGW+89mJbrynKZ7omd5Hk1
GKOexFDZ9nXbWNUn+BwGZi9tGE1bNlRQeYISW+8qxylEnXxN5rAf7tPtwDFNHRG7mdOqZxzmQwMc
xQwrqHkOwzCDBS5s31OZGHEBYEVu9z1bKU61yQy22oFr5hmq2VNN9knMyFoKQNaIst+ZClAzY5aY
65c46miS1yU8gN+x90kUOk3HhyWf2miYnqQllXhFPGvsLu0eo0woHcgQ3R1RwOQDrVd5/Nn0arA8
5yYY+NOITlufe13v7FZ3tB0/10GXEIbhTVYiOsUdT/UTmWdJv/O2LJP9VFZpVxXruizRHTENH760
UM5HGbjxBNXo1RrSFGjnSKgf5bxWsjrJUSbfo1CM+jOqy486w+0S5i6k6Yf9ETnWKcH/eQj4Dwhv
l+O2gx53f5UHoTTTNXrSj5bjM7+pJDue5pRUF8LGpH2XGBuLM0kaXX8YZb0dzyti9CzATTS4AUl+
JRGL22md+/6nxM1Nfd+KMdyLAab0shhZSs29HdOYZS0POfuaCMbTP+kqyyeUkAd3uEY6fqCAoIMH
GYrFCoCgIN+aI1nv4JBYjhvAg8IvKm14CucnKgbfx3ut+idalQ29XYfG7udgrNvtJt0NEUUsNkk+
E1HK8kM9ppXO9D4HYCK2JJ1QqtCJablbjikyjxM5ZnIbaqHVR4g7yuEdXNVxfSG1HOJ83toFY+ca
Jaa+ID9NzeOYLuKHAhOgz0qcL63v6o0YDCX1sK1nEQ2zqXKC26rlXrYAHF/KymoUMQTxUr3WyZTy
205rLU5zGRjxvYY0WmdVP8m5PSU9LQncQzzcbifVTXM+r4wE+Tz1jJ56BSXw13BO8QZ5RCoKnOGG
t2iCajKndgum/nw1V84nAO0O+TSuKEw7R9qs3xjZVwG9WtWDywmdgnjEcqn6q0QXjrNW1azLIMCN
hs/7CPksAEddB+TZKZTH0dyuM6pNX3f46Ux5gns53jDeH3odhlM7Y5peTzjxXqYfks5z9WGpj/Qe
LguDWUECWZN+UHjU9dfUUFOeo1TguvPcr6yLTiik7KNCpTSVZ3jbQ7WfKjonx/26TRUOGjfopdIb
Uu5YKKKcra5vJ6jWgtNhmiZ4EZE0kP9yYYN8IgtN83g/jvaTIUfY3izzsaaF7YagzMeVlftDCIPX
M6FT27zgsJft8tQoNacXoOOr+S6V2MY87ThESS5cNpj05rKMRsSxeb09dBVpZTYchs4Z1yYOULxg
prJZUUJ3TPTDTGSHioyez/Nzs5GY3Qy4N26fBuDumvG07BwWHcDFT+NqUnoL7/E0v4umMej/YFDF
qwehwgkfWl93qv4zVMmBz6EDt206D1XSLBf8y7b2HHWSTx+FXOrybqqaNrxFRapQj9YwiLfOGJOU
yOFLCsu/DvCSATaf6ja6mYamqhBBRrELPpQEMKW7up13faPbLkS0lyHqC3OxhvrwtMx7z176IE3u
lk6lnxImcToITHpUvnJaq+AnovYv19DrDVAqbL/Mu4lfEP/cfg7TSNacBpgAs6Xt5U+NKq9PHcow
ohuB4ZmelnSU+w1d+8/S8DYHDrn5gF0NGEkHCSAkVObo4izdGD79jkB68LTobcn0hMXas2S4NrxU
cwArdNvkDFTP9yLul/VRHWznedO0U/TSpWMSXOoh0Fm9DewEIwPBZ9CtKiM2OqZvpmXYliUtQCrZ
jL3gYzuj7vO55qAp5og5lfcr/sPjAaFr3mDthLMFJsMtb7nZv0hjqjnrUEC0PwAJGP5RG7OdeCse
606S22WagrBAna0Ob0cksG7SOOEvB+0Ag6lT9PpXQtEXTykLFnwPKsoYw7xP0rbpc4w60/h0BDY5
L0naZ5aUD7oNuo9g9i7vYoshPo9UF+bNOPw4SD2e9q5svsFP0j7wdQftfJ1wfn4jhdk5VhzzNuw5
MVE4fx5phfJRLLSOCPjCGcRBsPokvoMTdOL8lcG3wvJm1bT/kSwhxvsAFVL3up0QKm8RGq7u03De
lp/I10BIn+KW9chJwJboPonnY/sz7rv1Ui0zosunGoD+d8k4izobt6DW72uFwfBbOHTlycBaHdZZ
B6s6iCplxdVwkibW1d3B6GxyZI5mW6yT6B7XDovBn/0cP4cwrtO8byEaR1PVKE1XaTCWz0zrcrsg
GNn3H5BZm9sXQAjEQ02acoEyfN/3pxgUBJ2bDRfztxyoHEi7LVvZKdzGsf5ie1ORb00dLu/akI3P
2pijPq1AsE8LTqyPTfwYaDPSlxlCxuBLiKuw4DMXGEmBbZrnCFW0XIloz+LGLCyrNAy0d3VzmGwc
bYzbKWFtmcVHtFyS2bZtgc3JoR9XZGKeU0y2sTkta4eoVRU9sbTr4SCGMdGUiOVh/LanoLUl4se1
zZg54vMm0uZ275qsXPuvHYxip3hr1tsVObp26D8jjbdnezjwjNVcCsBNVugSzJAqTF8o6ErakgDS
Zve8UlxjZT9pqACXlD7A9hzseW1qchOtyN/uJS5FeS/mM0Xdb6aUgfU9jABgMKL/iFXvNyGjd5ZC
zEBndFG+X5PYHduw/hRfqiZ9XMI0G0aKnkEpKWoJcX12tC2uGgLCX2i3jrdwjElzoq0KC8l1mlkU
Ej5PRCV3QRv3JiPV8IR9xrwUTMWRWPCbkW580vVYo3ydAgV70Wmrhsew02uAuQKkgvtUVGHeDuO8
XSLa8OUd7YkB0BkX9+krhze9viwK+qLnkdXhl2SCeiefeImzpaQJZvG097qML8S0K3uHC82w/zDN
4ngXcaVoodUwBNtpuh5f9BwjLmoikIFMioVq7E2OvkrvSwyZessSzqvnHcmqINsEeu+H6VhHFNyj
rpqtGTCZpczilDb6nZxwhonGq9R4DnfUbasLanHpOSnDvs8NKZnOaFMr+sitvpqCxXRdXCeI7tZV
liZLxPLOjoRaPAQ14303x+c2UUBznY4OBYivGqW84adqEtC+9xbL+qyu2iCjLdCD+HSTbTnFq8Ag
wSwYFTeVWDUWlfFGsBesZtzkghNgVniKQh7Mtw1ehry3AzpmxiIx5nKvbV/IDfPJ14iYdbmwWCoK
H5cBXI/yJkzyPVb1j3SJqtMU0uNiE7t96fuyZtjyRGU7PVmk9TDiGSzpm7uw0Svu/sv9XbJfxbuH
OcL7KUkkOSewD21YvmGpm5uDh9GnVS1BdStFH82vVpV0+dAbSzNc5Izs267KdcmirQlyLeuP6Wbt
adHBX7tEndWAe9mT2dr6pp41ACkcdf1Y7IXZccypPsXYkI+I/cqX2RB2wyRbi22w6Xnt4vBehmn6
WWFBlW17+70CyPodxZHWc02ZqKApmF+idbkbBswMd8la7X9S3dJPYx8l9Q1rapQXHO10pI9jwMwz
WcEfBv4+egQ51J4SsYNGYslRYNkyfqpw5GSel0AjYD5vcWYDRC7KIPqUJP102ofkEXdWYAzAuRua
00Sqewxxy+1uEvYRo3t1lqwV8tR124zsDWQnLPp/zJ3JctxItqZfpSz3qIvJAXezW2XWACIYDM4i
NW5glERhBhyOGU/fX2Rl962U1dCVq7bMjUQqSAYBxzn/uFhxttAAkVTcOrw/08KZkRanYgqzAxcG
pVtBtp33QH6XMhuffNf3z4FdccF5tYkLO3iqhWneO3u9PshAl0+ZrQeEVFNdVX202oVahihjf9uO
G32I2ymY3exD4Kz6PJabVEnZ9kHc7NO+HltTivOGINd/v1gyfM7qxaNowB3b0DqlTTgvdZRyr0iC
H7bc/l6M6Ta+FyIItmgumlUiTnbmZUuKS8LFdb2tO0FA0jibpiu67weusrXwujLJgtmxzrPj4+LG
sb/YZ5M7qbofrHUYjzPJFfaHPajdIFabP483k69F9oVdrOkpzXAt96QLXfi35TrX1Bdn7czR6mgj
P3hTre2H3ps8fSAraGsJ2RiC/LqzZlV/trgzKTITWyGKxB7KfIwmUbBcqXEKi9jUTN1LlHqW59XR
Jrap+LZK4fW389rN+1eqyhYG/HyUgqd3zY0sdFRiUisP5EKl7pWRdVE+rQ5o1qFrfa85jiEHX8KO
noXX/UVQeujDxvUeMHKV4gZFuOckjlqFunaw6q0/Cp6izcM0jFLb8aayOT8P/eDZQUTUjGT+20u3
3p4Ae0IXXAcR8n4zDPXASZS3ITOUbrj1nyvgl+VzJSp17XdINLyhWcLPzuBV1pcGfhngZ+0EtZ7Q
KnnM1cHkH6XTXNEAY6Y1mZvMyI8BKRXjB7nktvw0DL1yy0SEvcWwkrbCmp+DZS/XLLJcN/SYclLT
xCr1avd+2OW6/fAJsKi/mwIH5UGWdGO+2+p8VURoiM480louqvXQzuQVX6nCcrvHgPuTM9j2zGVA
oB4pBP7OWxIjTqVn58vJq/LKbhJ/N6vpojoIgoxig46NmvWl7OONIZXBmrlnXJ7KkRFxuVJVVpkP
9WB187ErrVFdD4OaBL+xXS0m6d16nb9USuAnDfJKDV/Gperno87sxopVNTk3RZ+lQdyjAxhvt7L0
M34lYYG9dYA3io2eezasPiBo6MO0+0qSPdGnt13m9ldLusp3vedu4xCNYt/1w1bXdWQooI0wImaT
R+ucLLvjtkjGl4zO3ul69wYgh1xNYTSMC/NzNE7jMjyFzhLmP2bKeuRhr2w7T4KFOK8uygZaU057
0IivG9WPRRl5naXSMwXjfuDHQ72XFsvVZltX684VfBW6wgnPI0+W8lXtRZ5sLcEnD507mENh9fuE
psdKrWuWNW+MbZBxTkU59mlMYJj33ptHFJXzkmf6WuWXxxPv1uiQV9x1RcwzUDcfBKSUfSzzvB0T
bYliOcwr1hxgDAtP5x7mTnEvy8UGAiq26h5nw3Rdp0XQckem07mzge7ulJuN7jXzdv1Flnm33LfV
MpzHPmzrPJHbtsZCcHAALmbpF4JcWEayhtO0KE11N462whxBss5yXYcyj/W+0bSDn8k+FaHx6rt+
9Ib6zqTTcDNp3ZWvrllldehkZV6AUbxDY3lMYXw/gbze9tA3cb36ywdBvM6bIQrejnICZQouYgad
qF7C5ujRoz7FPbtqF0uo+pnCRLnCV3BuDoyjZo3rCQwkJn5JrTEeri2LnJyLt98qt4410i9E5yTm
uHedakcAw9HaVXMOl1nkn9Zl7vfb3edh957gms69bYJiKoZ49GZd3HQSYRihgOua2EHZTZSh+w8u
xZbJ3IVrSSRHSh90y1ARPjm5BxyTDuz5UUAh4nkvU2tFMNvXe1JBojMlpCO2uG9pS9nMtVsBIUYp
sSfyrRuB1XiUsbhQ2LjaKJ72kePtzpKqG5+h21xzuxBkwNy7UIJ670/kNMVSGr08NLChX/2dzfZL
m4kx/5h3GW65atS6RgjY+C+Nq9huqARmCagoSQEDolCRs2/WH/MC1AOMeThWw7Q5EWfEmhbRDhYt
kioM8ry+2ZYQ4CTCYOZ8MYNuvbgDWpkfNp3ty5Oteyv8tKR9Oz1Mc6GKs8wVK82hmdKquJ6zfHVy
zltX/KgWZtov1ZYtzXzYlSYmu+r6/T3MQYNUagZiatZo5RFvTms5LNzZbv/B9XLvCMnj3JCuwINE
CjLOo3YJpvA998NSH1Q+5iwt0mnX20VObfV5aUBjInbYyb9zLDdo33SpVJVUXWrcF8vdm/l+s2U5
36cdFW9PEkjV/RVImu714HntD9EOKjytTlbbse+TlH3LgyzjYZ2twl2SNAhXqWNKstD9xruDVu15
JtbIPgdENNk3XFhhdZ4Cz9d09tlre6c0AGsUaG8h6Fzn5s0WXpHfu3vaIv9L7ao9kThvuY8YHsOg
i6lv2heIm3bTR0pgF3NEz6SbGDpETF/bpRksmg33UV5bNRDIJ7tuehaIgMkxcYzSJbsL82xzPwH8
VTHGiHGYItJ8HPfGDlzB1C5Gqz0VCCTmr4u7qYGfKkjHqyUr5JIYoXV1qD1P9olLlcxYRb1ptvzI
IFWzEfjkj6GarC+9XtScdUmZF2o9pyNcY4zBI1MiIULBHghETxuIaDjMLjsH8+rtHM2j9k+ckx00
e88jLAJAdaoIp+deJn3TTvXRXyenfwsLUdUWI5Ljjx5lr8Tg/NBVU2PEqqC2xiGeGx6HfmzVRl0F
rna39bpypCc/TIYKltvLNbdqfvDCL/24dFavexBhUa8fLX4aZUU5y143HS8x1Mz3s9xn/366rCY3
qdVVK88YhK57VG5plj1sjTMwk5nJC+wZTgmcKYwhScQyRvbQqPZbsXFko+DawsZ+M+Ns9ceJdAnm
Qm5zdn9qZjpzHlQ3yQeRl3PGE1GW+/cqh0b4UpZLVx39zG8t9uBeey0lyoEpnnymGh4NdBX64qg5
2vu3XPtikdHoKGKWl9Cf5IsDplbQ2wJwP35V5LBWH7Q1ddZjl8HUPM2q7AfCADZZu3E49wQS43fT
pr7OGwgrLhJfe0cTMt8FBwoQp/4G614mlniH/Oka4tVMWISJLYJR3iwaCuiWIUIGt9Xk+8NzW5eV
OYeZt3TX1kTJ+RfPtlnPg3YNcON0jTVFdegu1m1nE97zZE3DVHyydgoFY8UA0B62qZHmvhhGHCqN
sMP5Za8RrsXSHmBnCq9uyYYxmTV+k8Gg0xcPbCh2W4oJynk/Wzu92ybxCParrxedeVvEmFHusROu
43TaulZ5JwM8vlzVVbDbH5x8FOJcVFB4sbYbmPsDRmDbsNu1IPTg9sMqrGNvXHeKvaAprYh77i7Q
wwWKagXJE0ebaKiuPxaWA1ETtHAzW1TTjSajrV+1SEweCv80rpPaT9pfLbsli81dJhVVXkbJGcuX
U94KxwzDBzEQh/4WZv7U3NqA2uGxFvmknpcFTiWpM+A9bIUoyR6Ltq2DmzSr2+p5kbwxN5srq+Fs
T3ThAFQgLaeKfNvFYzmFTXZeS6Oq98yzoEgghsFW9CAKsgFq9glXK+x44mbWVkysRrDpBAIvlOpY
obq9ZA+Hn0kLtQcnVooEyObQwOEM03XYLIY3dgxLbR5Xw5sG2cmVQBu5G6rt2eNtxxWlRF7t76E9
ALZm7uSj2vfwll0hsG5cKwVBjAKb2Dn3wr9J98oug0BfVWXYi9u97rBMO+7WjZ+XYlJAd9VEKsdx
pKV5yyNnAYOFnHRRS9n9IGfS7UwzfGlmX7qPHXkJg3u8ZLQ6rG6roJVdml3NZayaZamSrTGXKrhx
CO6FSf322seCu5z6Vk9eks2bbm/dgYCZaE0r27n2dy28W2twHOsIrTgWSS0zxVyt+0GDjHlN4b2u
IcXvN+meles7AGV/BCnPU7N/91rhZV911dn1te3hTry2i2Xr7zD6m/GlJkU6f9+1wl9vHd8ath9b
L0p9W8xTEx72SUiwDwU9HcHRTdAhxTCgz+tH/26ym2GJx42uz2vDt1Am0+66VYycPYDm9v2LfHKW
R4Vy9b6eKRZ/by9VNtyZcXfac0hTHRMBiHeKPUGNG2XuQ+iXXwFNLJAnIS09gA4ygsVDy3XeHOCR
KoAGjtDLHrNcJhFlmdmLN8tyDLeJ7A0OBy0u753SrOlZBGirHoZwri0SAoqw+D5dnozfwwmcDfu3
yK77TjGE2Jx09bNnjDtOsZ+B3Jtoqn0yGBaPaqcQKNROPFdYCGK8rE/v3TwclyPnJ+mFc90W89tY
rnq97fawER+ZAgJ/jcq+nM4bWOT6UYaNnh94XGfeaWBOiRoCZPqI+p5sTVoPbJ6HLZTjI1OxCs9D
jjfgHlajwaJOYcHO6t5XbOWCqklfjK/TZPUywgrkLsCZugKwMH3+DmGDkyXzTKX7uxItIg9EWjFI
W1SzTNWHUKMq1HFrw0CBcKWm78aowKHnR52E+fdi2GozvbEoZ8BhLKT2+Mo2thdWFIxoH8pIcLyO
e5TVHf6MiFh5vWTHFUMndT7t6gf5ZzzRgNLRtFA701817BpFGS89id/LmUV4FU5ivBzxxR8Tuf2c
mRNsftt07VAfbPWp9F+C+Q8pmO2fo3JE7c3rwG5+8Ip3kp2nEH/MemL/HJTTkSWn0iIMjzylbFZV
Ndt3A4flv6tl/ydBT/bPYTks3O6Ikou52+Im6POuGG+axepIaBtQtQCHzSVx+qHq3cd1ACCKqcG1
7BhUlp3jX0uPgn8sDfo5VSdbwdgKy4THjhbQOilwDtwhuutjxiUYO9g2+W8c+v9EhBRcvoO/EzmZ
ftgG3/OCI0b6Pnwety6dEp0xZuK6ZhMDAc+tmqFw3dp/4y7+J9LHn3OsSnRVHOauOAaSLouRuJZD
D6L1b36gf/bqP6m2NE14Q5grgeKi+VoZ58MidfrHRJs/x/owJfeNzlJxhOZiXjfbdTHV3h988Z+U
WaPjjG03BeII0nVA8Ai86oBv/OsL6p+9Kz/Jn9MVDkOoIjhmtjXwSJ1T9m4evn/s1X/SP7uV9lDV
8L6wqZFpOyraGffu+V+/+D+5Qn+O9AkMRI1eSy6XPFTu96EtmiW2g82lj0e6jY70hIr5hJNE6D9U
a2f/HO+Ty2wJyToRR2pExUe/N8N96YDO/Osf6FcX3j/Q4P0c7hOWmxfMW+YfG6lycC7VbgsQLv+9
bc4YfPAZfPmb1nfa4KrQ5Uu5Fy8OV5o4pUMx5awKWX6g1fD7Onu5dqMxZCL623f3X79Llxr++t/8
+VunN1Nk+fjTH//60jX8/9+Xf/N/P+f3/+KvV2/d/WvzNvz8Sb/7N7zub183eR1ff/eHA2PxuD1N
b2Z79zZM9fjr62dv3eUz/18/+Ke3X1/lZdNvf/nlG5jueHk1ErXaX3770PX3v/zCvfBff//qv33o
8u3/5Zf/VWdvpnj96fPfXofxL784zp+puvM85frgKCGI7i9/Wt4uH7Hkn4NAhuCa2BUC4XiXk7ql
JjT/yy9e+Gdb+uryn+fb0rW9X/40dNPlQ478s0KU4ysibsmgDIge+z/f2OPfLpC//SZ4G37785/a
qXnsoECHv/wifhWL/8+FFDKbB4FyhBL00fpS/KzJ5lcL/FwVZ4iWPqtejD34/t1sr6KaHQAaF8VF
winooE3EtNT25VWm9moFg+HHtVSk1WJBobpqsz8325J54xQ1gZ6GJJzpn20+MTqvKjwov9jsPrJL
/s68lvnk2E9hmNkgRg3ZRov7Rayqn9vPualVTgSf5a7LGu25yP33LPFLSHJ1Ma3PqClROiLVFXMC
Kivmg9xVuEZatv3NmLtUg5dOPedHmPP9mTKFyks8lWf3AUBZQQ8XfQhR52EWjeduzr9nnqz7q64s
7fzaL3NL3zpkoAbx7AOQR0gThJU4624Vp1ASLR31ypnHu621rNoCL2pFX372R2bQCx9g9uAUurjH
uBEpDh4ONdOX82zpbZVXQ+V72V0/NcsLHKsaTrAElXrsC0RWh3xs1wblpAzs4zLikj01FyqDqMix
OrrtyvdS546YIrfVO7MFmUpILDtP+JGfI4RZtWpX3LoN86DuTO9ggvVllujQa+cr3xuCILbW0Qqa
o5RrgNdkNNWlmGjoubMoJheune3n3iowBCKLwpdyrkWxXsvAEiDvrmO+VhWqQDDacGh47Db5ZKto
pAQv749eDd9WJ5vlsN2eM9cvodku4Mb6vGk7zB4bAtYdpGQW83moqrV1I8FCwsU1t31zD+SMVHnU
xl2OjaU24hKmqtJN5JHaZZ2adKYQpyXUQ8aNa3GewrSR7t84Xt/EIMp9daRoPtwPqitR4BKBhsRs
34Z+OWd7MNz3QoKiobf0SVbhddYTojAhn5xG7dsBbgH0O81mxqRhhrBgbm4EK7C7te+h6YInUmXL
z5qFCcQrgJcEUiBHqKxC/bhbtewh0rvx1kqNudtyTxLiXKREkqvB30qQeR1Mye4GaKicumo/jHIm
cd3OdfYjzIOSVEhgC6Sj6Ens27R0q4Hu6XXtEpqY6uAUsJzUCDkbpZKhC6yHwOp6QdzJUjixZUrV
noWuAblLyscPY4Fs+UAmJ/Ig43eFE4l2GdKj3axI3HaROfE+g3dxuTbWo6MFY2jmomCN6hZx4XEt
wTfi0dHBF4d68wGKJlN2rMC62yijCK0Cj04B6AUy0iwKyZSxI4kENY+7MvP5vvLQgvT2neB14Gt+
mtfG+lHJcgzQeDsZDGLoUi+Xs5XXcTaONG6YQVrZsc/a8p3qmmlKKll03m23rvlnxBuhQ9vNPvLs
XosiO3h6Uq/WGoaQ923u9UfLcGJGXdqZK2G3aXcI56n+ILoqdOKq5bEfc7fuN20w9K+l7N2sjloH
i6DmC3PhLuy4uz+fq2Lv7QPh+k6GNGn3g/4YuCvtt/uk1pRlVY/yldGnUWeLQE8gagSzxOkjEtnQ
Ry0GavNlmrvSfkj1MtRPchNinKMqTNuGStR5bLoDXOeUvi7zMq9pnKUjqjHQrizPv689pwQ31t5D
7oC+oyNVgaV2QUhPUa0+2ilje6dsytyK+NBctidlub1/wVIpCFitzYhDns5pcRPuU1d9yatSAoxh
Wxv75yr3wjoxc1lfjlx/7pvsmvuT05vzQu6bPKzK7ZqEIuFtW84NX6TuErIimBriENVncUhb3wrP
WgWp/pCWc+BfydHJ1X3htGODp28U1RYVue62T2gxvfZJprWaI2dU1YIYKJW+vl6RSYUfURuP7uly
9DbpYZJWUZJFOYcy+05I1G4jioZ/KpGHzRaqz9xdvWNuWt0eCom6Py4pQaoS3Oh+ENlL3+lrdLvy
FZWT+xntvWWB0IuLzsKZ/CeqOqflcVsb5zXfrUomiFCr4jDN6+wc8Pa6+SencWgJ2ZZ0oq3RXeo9
yi17ypN8Ekt9L7W1LVcg/JP/wlSHOQdxLEW3i79kz4E7OS+kRCLVL+WGOpmoYoSffIWwRJvSI/AG
PSGhKx/D9LZOKcaOajRxWeI7mvzEXqN1iOxW6J4bstNWYvy+etK+mxPSafbl/dyJ3BzV6vfFdYXU
FRZwmbnBJtkX6cGdMFAB7FVzWMXGhGFD20Pae9dpTaEQF5Kx9YxUVzufCTFq5amcLWFdZT13D3a9
ujdXw5bZyI9GuCvE8W26RyLw9x1hepN2x4lsdBeSHEVnlOdd/S6HqxeJ8AtzpOBmRd5Ne3sW4w7I
slOb+31/HVad8yIc3/ETp7e84I7SpMmnAw+BGRG79f6jwUoVwBAa5wvXMUpdORQuiCd6pAxyySEb
ogibtDyrpUdw5tTbe4uct+qI3Sis7rdZ2uKQglsiRbALEtkOee7zXtt2UaszYbuSsoqeFFUXTnPj
BKwpKSTthwHpua1cgdK8zG3zgEbMB7WGduTXYs/zcxmU48jx7zs/IJhRSRQWWBR66GDYDuQ+reQC
myx8rMtZ4rtrlKiO/ZrNL1szIN2CvQLHL03wJe8d1Ma9CPI1RjKyVqT+tvyOwkvk0yHzAw/hPGZ+
CDxmwHe6NdWIGr1pON+kWb/uuG3kEczUe0J1MnnnSROBfXCYqoLD7A7hcMNctZoHBaA3mMTd0YWc
e9WvxWutAP+rwyidFB6rLJFGv1/LhRwlZPTpt72zRBfbxZC9QClszk0W7kV7P866n751a7ggQSAr
LJ5zl6yKuq6sPKlZL+Fk/R4Ez2aQUXEpenEqDKvT1dCYMSDXx0P2lsMk10+pv1XWqRIFwLacOya/
vQ2C7sHJvGY+DvWyAqEObX+Emeqho2gCTLiHTRV7WItsyF+UGjR61LqOqmaBsejwzLw6zWx3SYuI
1Zwy01nh9aj86rN26eJ+cGod6ncuacjm2cot+HrH68wPgq/2/uC3hHBHxTJt9rkCRq+PunHbEBbd
LAEhYl2A9lANdXku6D5Rr6QxKphQSgK6x730KheC3zLiU+tVQ/3oSmL+nkXJ9FwUEd6QudosnKqa
USC/yqFru5XS9I4fY+DetbypcLgL7byE5IoxPnrDbWry8kdmCdS0WWmH+ZW7ISbk2WzcPbJACO/1
RQge9TWgH1LKMGTxRh9iolF1fMpS80g8555xPSZ0lMjwHYF/xxM232MmnzqNrD3IPxLdUT0xXaUj
z2p8CpgyUolhgCsrIJBz2zT2Idf/DDMqTbyKzk3jygbbRL3O9BwPk5avOs29MZLd6Hexk3VWyXDV
IAHmAbfchfNsHqZ28CG+EbC9MrVs67GAURboCPz+S8gS+RL2iC/idOqzp6pe0Fp2ARLVKHDQ/yam
7PbPnIj9iMQ6txsMViY9pkjjGK0QSNZHKNTwU7HUNiIL7aOlUfBEIpo8u/zhrf6sr/TcDJi1kDl/
WAmfG+O16GDC87qp3KPMTPEDEpCDYSJ9Zo4CJaU8OQLtbrKHrv3VEWDgkZzSjfa7rN2eu6arkCvR
8P49rN2QBShbbH3xUZkihqvoqcKBfZujzNRdE+d5sJ+yZs4M3BBV1FeI2hAN5CTufdo6t4UMcrsA
QYiB0ImnvPdfR5T2bzhl6hmPWYi5oKxLxlTfmtH5XUTHQaRYNH5rPfyP9vO74htmp+7H+PP2/buF
/UG/tcgD397Gu1f982f+f7inq3+5p7dZV/9uTefT/7amuz4LdxgwmIvLQu5foOG/reks8AFbcqCE
Hwg+52Kh/21Lt/w/e74I4bxdV0FaOwLc7bc13WJPtz2CPIg9ZV3nQ95/sqf/Cmz+z5oubYkcU9mu
x/do043xc3pFh9/L8/3wGJbuaF+ZGnaojho9ASJeSa+2H9mQxPM2XB7NJRAwnkklrNhFuvg9s7DR
xW0um9d+89hKcK6tn1CKLw+bmK0vY8Gqm7hLvnw0EHEIn8ZyuffRv8ubehpRp/k4hnh8N8b6RoFz
biJllbSm4PC7hHxbISi9Kbdax3UFhVmixzRRyBl50RFjlru4AYR3lS4QaB/twmrDaGcye8EJaJMy
UeXpj6yys4akwmbdADCnRcX2UBcftq3sO05ekpvYqICziBWnC1BdqhESajhq8jDSaSrph7LXMgG1
kD59T25H/pGG+ohJfR4/+Cji17NeKujMYQgJ+O+zTijOw3VZsjurIvo4tNu5W7EqSnyXbJdoog6N
9sr/LPabX6RAVMyPDrQTCI+I2t+D5gSoYPUIguvCbsOHyg6Xj2m6Kv1v0NTfh3nw6hJfBn1ZDgpi
UhN/DlVSdTtOs+s8LGS9ewnmvb45mW4a8tOc7UXx+He30T9AkYJfA1b/7vJ0bMG1yVXJFwRKUj+n
QLaMIGlaTF/BmgxWR6+qP7UqbF4LSOTuBI3V5WfVtW5/CIfAbdnYc4XMdiOb4pBjrLpByeQhT0Ie
9bk0kuTTnF9aP7wBTUin+5Rlm6LfoCaOdq0muJIxI4mc9YPY3xue0ePCNMFDJ3IDghdgf5XxIq+/
+LFovFjPnllbHnxYk8qIGVPfKQfpH8YMp/so/Q0hhZxJ30x2nHmHfc98J66tflWQq4to8CkWjnxJ
Fw/itzboUw97uHvMv1KbxEdGRpIZAdr6VBtv2c5hEcw6scgYd44CNdl3u+HZtXFtVYh9kIBgOvbn
/DSAM52m3QDf9AUc55VAIfc2ylycF6GXPFmQs6FHofVtRj7QD2jHt8Ql5Ba5Y9y5W0lgNKDQgwkx
+eOPdlFh62qHvOiJhoyyHiwgGtbAmhMfrjO8UnYjHtcWxdO5CPAAR97OW8AoXFVfx2zO2iPPHEq/
diTwdhIKuNJY+F1DxJztua9Onm1LPFXN5sSBhZ8zQkGZNsd6q1r33b4DW8Z0RRM8tOpuuh+8ZhC3
wdhQ72CTRn0eiPrCRoaZWt1Q8U1O66786WPuqeZXTlpjtZV8n2fEKftFb1z2txjZ6+a6NNb0YgCk
kM1myofnryvv484cTCKomawtdkvUq4e8waRNSGuTX34qBInYKvplPI+W5K0IhFqfYWHcgjFVe5hx
phE2dfNauV6tSP0BL+YyRW8oewwDhdmy8Oy1VXiLQ7dpk9zzVus6H6syT7IdLfVV2QcsFmELUR2X
kK3tYXJKm7UO3OVDBaD0hja3est9Sd/ZbAHxcjfuQX/WmWmujWtNIq7koAMEmOt+GjGV3JJBOtPo
Z+w6HnaMNSWzw1kXpnSO0iur896v7CwXxcdHT+7rRXSuz429jAe9jsvbCgD5seBddJPQN3gz2eaK
LsFri0q5vhTnxFqg3DjU7mweA1ltknq/vW0PS7uVKD0Rp+XJ6Ar5MDq7/y3gPcYpYGV4pbRCGopT
r5Ix7qTZutozk1NG10+jiFPKZSUrTCHRDRWdAV1x2+V5Qy2F1cUDIkJGRdg2WjqcISn6FXShciuq
44jW8RqfSv+j5oDBsdW1i5P0ozBISazVObSea16cvFrfxLSwOCGwH66J/LWyKyVCIxjdm/qN32IV
EkSbod1XLC36IDdilJOezoUnlIyYKsmRmXP8F7s1xN1WrzDqQYFva3Y7+VW6U31nIY91bqZdyx+r
J4KHxc70W7532hwsvKUthrQamVrWX9qo66Vu9zjwvOo9nS7mLtT7+mNqOPQAsJv0k27mHvVom+O5
R6TMMbU7i/us/EG/20iz6SJuIsIMXOqTtmQrdPiQ2RWLcJ0tULj1GFrtUSK//NYi2PoIfY8O5kLZ
sOtbbq2SXXrAYmJOuf5QMRWnwWMPPIJLqXepvLjZ2rDAog3aNPHtbr7dJ0gQ+/cpj8eLCs9P34Jd
0E0buJ4bRJit7C3261nejq7XyekbqfSM0lbflw2mjUnwOcvQyFt2w+7JHlYyRfJ+7c1J1Y2NLjvL
dvQb9GXgwL5J3f2CmE7jBUq30b6f+8kRQNngVlYiXGiJiOMhDKnEVOFNVW875ljf6Cd30wv0OMfA
nMjWLR72UCw6Djoru1tL1JgHTQ73lwq5uTxZW92+FVinYPoQ5b83vZUGLEtW68YsY8VpbAe05nSy
lW3SZaUrMe8Nnr5X2zyFCYtoAQJits1BLZYhfQFTCjS7FbNAkuKjzpIlLYDdp1zaH5ZhdN5M2svv
ohG8q+OW5Q+ecK1P61ziLsD6XfwoMyzMEbVP/XReqv/N3pksyY2kSfpd5o4ULAYz4ArAw2PfGMFY
LhCSQWJfDIb96fvzypLpIrM6KdXHkTmUSAmTwfAFMJjpr/opMgEamhbEZwNDAM5lODjFTZdPP2gF
QiYBbDF1Z0Ej0L7EhuwZ1am76kMtqEyIAjLwLbycFD/5smoMyU4thRvNqUzJkIQhq3+x7e0TirL1
DUFYvIX7ON5x/FMv3TDY39o0xfZCe2fPrsfb8cnXLrpLUhtnGWNnsGef0b2ttyjgczcxp6/ypVSW
JWJJuq9IxDwvXcxhK7UjZEJfHwohvK/AH1yUfHdb2MJtJK20ZY93KcsvojLZ5JHpRCnsK7/p/M+Y
3Quo4x4npHTzqwdMv6z7fW2nd+sYnpDtI/PYyCK06iRk7pa3Pptxf0zWnkPyWNI9TwSghkt/5e6i
IzsXWJ7I6d4vpYHSv25h58PWzMd7Z2cviXzq1N8oKO3J6bFN+qHnqX2t5iz9IItVm0iSoX0NZkLH
kdNaNrjytMnGyFWd/Khz0s1xAPJLRB5QXvdQV6t82odafhnRYN+akZsuas2IlmRXRo9nvs0QiWrF
HckHtcD2oiKgqgZfUDu/Nm0qXxk+7oyGyUsoa4+oTVzrq2pZ+oUS5CJDk/fRN340uDoRroVxb1fu
sveOIc43Xy34fyh1TYl4kD7JEqLPukqaulLzdR+oeuCZvuTDvQnCEtF9H5kEFVXJkGRnfCAWPaHM
zXmLWUzPNeXC6VRhqa7AE8QmrVSLeBxUWNt9XTNn6ovdufa9FQKfGmtrvAoJXPYvW4ZtKV6twpof
Ce+HM0mspf3kE9l2bxfLrPp8sPaRK7IV7goxZIJZItZ49sXokISWg+98xaGUzWVkU13gt3HI9pKN
mdR0xE/HSpfupqOJ0aXoeRmMpV6qgi3lpfb7Zkt5ohNqy6M2W/zlbCLDxFffVMNefC18VMDzLas9
2Bsd6ffrunekyzy8cRUSM1uctLm35LaADrHYRrixh18fez4iF7ADctF8McSx6oJA9Ua6q7oOptBK
ScnZZs8/3MGvrbOmFaW6rwbUuw/mybyfIAXWKQ71xsp4YQezHUIYyNfKnvDTtqEbu2HQFbh53aFP
Or3yLvwiwG5/GvBt6mjUpItnEyII1kmJS3j6vG96754R3xsXi1plp09T2fieg5d0x4zBVsRFAwtN
qWkrRu90H8gBS1dFWJAH+VjQlBxmcZGv7L0ZFSmeolbLq02wOFdYUFghO/O8YeoMGXrl0mZ9zCxS
uih/wtxYeZe3160eSKcbpdXYRb0VVKqMoEV4AQ2Cg7bvJi3Qs/B8e8tD3+M2/OSaPpA3zZDhO968
bf4cWic936lStPqKyPB1ECx7E5OZF97LkpN3MowMmxjwK45NVRAsOm/xFb8aQqnpganwDIR8KwLs
1OnC9sQbeBq2jPOeLPbWEHJKe5cHnOelwwZvdLPrUipjs1BuO9YqZg/HxnFhqvTB4r7mO2GyZCA4
65zrXNT7Ieh2nzyOnwP0chad27FGFGSG5PHhc32lZA/7URkOrWLbSUw0mLXu9Fh7+WFkDFIdcM32
a1I0lugvS8yexaEMGe11RFJQzoM2JKXemuHR9ptip5Hcb9yDIAewR5tTj/cEAHll3VVJekzw6FYp
b8SaC44Ji2AbrNOczDzKdf24MAH+5pah97Fz7s1eLVsXr3U/ZA9Z16YVicUZFVl6/4gqzOvy4dqz
W96nnWDB9jFPoqZB2Nh46x0zX+nw9EZuNd8HLgkcthZlophmd2ZWAzjhqLe3mpN34A/YLUEmPK8C
lig4RLa4247fLarnQirUK7M8BF1nykis0naPuQEBEVucdpFHmW4QLlWMXuwwy57sQTZvO9sl1C2e
EJA1yt6rz3RuQfuo82z/uqsyyJhb5bWOOpOiI+BIKKgM8cvgm05V9pDKYk2Tst+ZOMmhajiXhR74
5qJskEkrz1nHP+2I/180+z8netj/7G4BDVl0/c/2ltNP/CmcCfVHGCBLhaHjeVj8T3S5P4Uzz8X5
EjghJTwIEaecyf8VzhzxRxB6gQwF+hjJ2xPA+5+6mfeHR65B4JnhP/iedP4j2cz/ByXyv4UJ5QmE
M6kU+0iH7Qiv8We5pSRMa4+S7VTG5ENdzs3g31NSRBgzohJwuBworGB/VbcdPQegunJbJXO1W2+G
EYNB1RLu8KrzgQhbG0p4ITGjZXe4KlRdvnlLSM40X728SJjEFJLA6kAQzsl7TJYjCLjiEhxUmjHr
Lh1xLHeVvim/T+8N1Cp8Cxgq0Al84GTR7jrNx9i31XvVVA42d2Y62ZFh7f6JJVETDh5sO2SaXfUn
2FivRjJ1S/GAyDHeEw44ncJk5q9H26egLeYf8eHOaUadCWaO4YpkWOZfglhTDPky/NlHsty984xi
uPQXurQKtoRUJmjePjV7F0M3hmkyC4Z6Z2tjZxUeYh3ad63YrOHYkGfNzqq0zbHoZC4JPamG0zrn
WEMzc9xYsUTdld0IwC9aAruQ7DA0j122XLLEsTaOsHJ7Rr15j91Z5ZBhODDCfFCtI1aAyCURYfzM
VbZ/UmWXmacZU75PhwzTUBN8de1iXaerdrVGe3qYlcnrNNazlZfh7bTY0iyPrtW0u44bw1LXXKzz
6huGmsUkaMJ93CUuiymeeVOnCZNphxlsm4cVh3lHB1nLbodQEVprzHSQwBoYRknt9aRkyma8Qnat
3h2GNCXcBJXr4H7ZcqeO9jXfJowCQzsTA+d+ObBTgITnM/ZuHzuNMnbjmdFUR1XPy8LuA2EjIUrC
ztbRk8uIZQhPR5ds7/CQF65yLzhBdaOM04pcYNwtOizON9+dLqhQZ/I7jSno/7LtipkhCoG1g8iG
FYszJkGuqmy2vUuX1Hl3021LIQ8YKNqnsG1AQKxONd5n88xPOszBeb5VSiTGqhVwkGwP7nNjVicx
i+DELfmnrvmGyjsmWG1/Hk7M/lloi/VVKfKoFU725XTdynQuziRqLE8M06VuXEgkkSgI0GEOSzlv
7nH1Rz/jkym8PFrrgDP1wgPGfXetkQ1tULTICB2N6BpQGo5pgoANUILISQkwPTjhoB5x0y/F+Trb
VEjpnbMNp6DBHpxn3DCUT4KkWfyzgmu9PyNT1k0XWQ2s4SINa3aLRH12v7zxNwXnh303O5NXm6FW
mxH8yUv3UI4iyF9nRuojmTA51scRTpR4H/fM5oGJSGeRCRlDi+z7uJI0vNvXefFu0Paq+TbHWZHG
8CX87psD/3WNdZbLextzWxh7OQA/8uKCLJNshlvoy/oWkPwiYmd2gge9Y8c6rxH4SMJ1xrrKQ7XP
8dJ5xJlpDegFTJrCITSIdv7gZn7tHGwr3/wT6GG1IgXGKTuoPQ0+TbhPzkOU0CmanGLZD9B68gd0
VsqGKk38ku0mVpBJ5DPFqxpYVyQnZEmMQlNBdZruRFSR+GqTckFyPZIa77/6GcNRNlsLyskO9aeK
rdIKLwNKq5jec408yC1Vj8w5c3lgNS1kNDv0cMWiq2Y/ypRfiUMDY6yJVBdkz2U3b18MI4/qEDD6
ZqpZGGc90yLlXhhoncCqGTZ4KKwt+LrujgY0amv7XY6WjULEfPtC5Kh60Dqc6jJNIbzF2rECD2IV
DhTO5queCOvCVT50YerOHLpmzAUI0PYl4lXPhWN7zQ90lvpqgDj3PLe1zi/svYGH9lKFegHTdVpH
Niecv0tslKTIPGCMDG3T/qnIN3HbO7ZeD5L4nsf42pn2ZHXK7VauID8waNhkoQNCbMExZ6EzUTHL
4YFeQXBCQQ6aDOAzLhu0vTDfrwELVfcojpV/8PaWGypzOT4mAsbYm7Rox0wcMW0PZDYz67BtWSpK
uD0uEcONLeOJ0FKnzExd286CCOdbOHZxH+LnXBNV0VkOAtCAPSZDKnjSBXIJX/oyIzZJuoTHpHKt
ExwNDRr9dBsy2FV6Oc2aBHSdMdosKR+KMixGgrqy5hRW2f6O6GdK+2XAETleyq0sOtSk0UVWDIMT
DQtDFRvRwWoPkBkNWiaoaMr0mCj0Sd0OEEUFKcAaZ53nfLTw7IajS1ZLRRWqOnL+VhWk77y1HkBu
WG16hcbdasbuwUQou6q8G1rxkMYi04M3RKaT1C3pYvCm5wV9+VO6+0pGpq71PbcA7zWU9jZG4WDN
F02R8raZaHQvu8u1weyAWHXkoFlWh9LNwulKcgx0Ww5s2q9+IOWhVXJt9Dsxbt/jbLDW8+lFbkMF
+jLMGfQ6StafVUU+IpqnfMqerNy3+lu7GIX+WhqbTD4iCvNl8uJ+aYvDuA9IqiWWnq7gRL+X9lmf
Eww/EMRaSWKVvWWDbWSZhjkCtxrhUZFQtPt0IFaYj84Ww2Dd7is+POLlnXXSyU9d2QgKqA2Hyqrq
L/y97bOax/BxK62da6Ret6eFfNAtXrXAjrDa6FcffZKDx7oq73Jf3ADdbljCH5Yp9yypqC25De2l
+ARfZLwnTdMHnMPD/SUcU/HOS53fSmvYb4qKk0ikhqJ/qGU+PBGyRz3LPIY3EI55PGLwCIfxdIlB
fkXem3nV9P3IaA2KxYvy0JyCAMSW2Mp43QKwIMxO7M4Vpw4Am3W/Ts2yolwxzTnniYoIusu5OpNA
J5pjLsV42fJWELKqani0/HVBdvbs7jqsAKoe8sDvPptgGW4Rg1wTIfeWj0HZm4/FGP+xqlKww47d
O9lhAzulI8J37P1G1JdjzQhsjOd2oc8dC6O6YMyHL7cGPgZtZPWb9swml/rs20V/aQ3ZgDfHLP3H
yOHei7ADDa/s0HCatWHufWOBXXkUC3KTkV6rcYvsIB3uctXTyQyAVaNkYINpANSmEOG4mhbUTPwy
8QLO/XrzepcNJ1bhb1LnlQVQZhmYxvqhlZFM3jinNVq2MMgzr71aG4rToxJnMQbItiNmPclBGkpr
g4149DDLN9upUKWhcMn2OucG7aMtHJhYQXUb8A2ODjF38DQOtLcwzILEqLFByaI9/W3C9ftaeo7m
n23yjUVvl1UVg6cMCGSGUzMls+VAn5vUbn0MU1DYhMEbxrG+4IZBCgfOljStyQSpty14Pv3+5WDW
FMsZ5ClN3Xut2nRUUZ/6QcgTQyM4L5mVh6xxnnbOO6hAzVnV7/JuTb0cTxHWQeI25cokKCeVfDOp
bnCOFrvB4ihpBuWYKQS8sgw38/mK+c0kHSLOoauHNDhrqDh9XFJhsiOjcs+2WLFBBAAlcXcP6EI5
+d873pL9aVkN4adar+3nToAVAgsjRBEe56bkHEH6ZLcfHdd21NNgRFjAtK6wAHXAn+JmHPsHCydW
w9tbhpdQ1y1QsSIMMkyJu8XsEjMcnq0wwqFSrDd6cUF5RUsLATiBnbRz5ueZjbJYBTp8GPYwuMsG
wi7IP9P6CI6tp5PY68GZtY507MhmG+kkoGMaeD3CFhjVKFNht6BFw6iwAfQCDK/fPgdZzXC2rSwn
PzQ5sItIQh7dGND04JaZPrXROgTbHaaKGcwP9eI4ch3m8T0K0Pi/iJX8v2lbOQUF/+cT+MXwvf7S
fvxrvuT0A38ewC2fY7ZQjPhlADEKPZlz9p8ncMux/5AOlhWbcIlzspDwU//0rvj+Hx4+dk8FwiEC
Eih+6p9HcN/5Q5A44U85oit+3v+PnCscsP/7AI5pRkncNJy+Ff4aqX5tYAKXYRjMDz3UXvdNcoI7
C/uOLfbeWEe/xa36L5/Mv7EiOD9Hvf78fbxybn9cEArrzs8H/splItrm/D7TVtnpIYjW2LuZezaH
bns2ynk8hikjb+X5Q4Jly3/Fx4inE2PbRW/a7XJc1sfV76vLAs5eYk0sr2Vt2vLPixn31P+QvPnr
5+LbZHgwgYTYg36tUg/Dbt/bEstMoYZ33S3oCJ4O42LT+jctkT8HQU+fCP4bzCasLacokvtLTNOZ
jGOj3A8xOwEiqOsqj8zK1WEug+5dreHviiP++g0ooj9cOA5Xl+P/2ppdAFSGNdANyBsLGnC5iziv
sOCfhpc300LCu/Cs4Dff+795k1LyOQrHcdiE/1rKW+PUNTWW5Lj1lAUh5JTtM1UFvmPT515n/fj7
y8w9XUY/X9ZcW8z0uLGIcNk2Cta/Zl/x2wP7LSodw+PBOmzopX7OnYoTR2e35rV0HckIb3KsT57q
Afum+yA/ac66H3BJeThgJSnZa24DCVbZ57465BaU5Zj3sK/QqIV8IpLifWPNtd8xh7RLhMk1+FQ2
naPP//7N/LvPjgvEU1yPGD1/rYwaCu2wLcZ/znk6uG6HoTo2WE1ABlcdlmdXHv7+97G0/PLZBRK3
COKgp5QNMPLnzw5HTK/sEy2RHZK+srpUXbh1aR8IFP9n3eqnaz9Q0HWw7kmb/3m/fE2hU6/MW7s+
XrYSQ1AYlufwANvfuK2cUwT2p6uBJZaHN+BvInssnngE//Vq8KEmuPXAr7FluB5KsJ5wQVMOrLPn
HCrqAygbSOEN5P5+8OtuPE59t7OHSOVvUqd/uffArXNpCW4+lE+Mbj+/kExJfDJ+08fWzBEomLlA
+7b1r+qVuZMpVqJwGfTmv/8+eYr8+u7xBrghArCnGNn/EuFlyzJz2LK6mF1LGXvc/VEK4SMWY1ZF
BuXmONsjTBOC2v+LD949Gep8bJi4LX9NLzoUHPlWwfvNBb5GGxZiXJa5i1Ghca8Hi6jTgnnztpSD
e0UwZ02CUrEvZrT+m/Xn333wXGNIkHzojiN+CUk7pCTGqsNsUzVAxayiu26QQCIUNGKBWWhd7jao
q//0cydTKm32xsAfeLj/om2jGtpeq00WK7/ujxtM5HjHQHTZllkYp4raiKCDwJRj6/rNN/5vLngf
VgxPc58LzsGP+vN1Bvld6SXncNZJYi4INP0VxLP86LVZ8RleHbSVqkZ9sar8UMhhOGTIrsk0uNnx
7z+Dv6wlGHbd8LRdYafD5ueXF7KWQdUMTUDbD8HmaGhPJ8VZG7xYwX/WW8xawq+i3I4SLUyVCi/w
z++5XvQp4XRyl7VBda7RWQ6+Z2+/WRxPK9LPSwlXEbeTwE3J9utX5+bmMMGeqFeJtW0jgxRN8UjR
pPzN5frXj02yYrFWkUtma/jrrmx0ljXIdgMKqYfhNYP+PoJc5uw543P4+2/or3cGzxQsoUIJ5kBs
KH/+2NJSz/lEaJegIsjDA95962wsAnloSkmXxj5BKaozU/2mZ/WvixIPNKyownEJGiGv/fxrCz3Q
JuDOXWyUVcFwtbyrtU7b69lZAJ+Pro1KAllHjr9bDbFl//oVKh5rbLfZ/dBo7f/a/I2bavQALJGc
sJS5TDPcbGBc3em+KOw+TyrHFMdussGLmmnNLqRXe6+z7MKrTtMFE9mi8cpbsUFGBpJaMmOF+9zP
MbHXArR0JjdaXiWbDk34/7vXaP9Vg4FuSPNl+U1umszQq+sKc4Q9V11WJiu9w7A5LZg0FwdaDsJ3
JaMSBKQvhe/fEKfpKC5sR/eyZ7j+UKbhDFpAyaKNEcIDYo4g7k9yQlc+rkgld72Z7S862AS7EqeG
AYRGUKxYkEz4OEJodw/e2G77we3Grj7Nbt0AiWPUn0Ni6sOh66tsgYBNKwDNGsyp5NDjFIKjSKII
SrT1LUVH+cyOnXMrWynNiHs398CgiC2BEFXnStviAZVsKQ/zApeS7iPPvy7Wpn7ruhGsAdqC/poy
jXsWzHH2pMmzMFlO9s2IAfEoknXCpZ4sS2p/A0jkvgk4LfU/qNoqyTcwhRF4ts2KSSMZN2rSHQcb
rMPTmi4H24/nAOZONDiITIdOlw7cDcjekMLw7d6oVrnPQ9OrDTPTvGwnW51TxD7hoQ3RFv9cjBgf
3OAyX7donytQDh3Mr+J8gu6sEkYsxcCAJC0h7eMNeebAz+EgX4mnRxN+/Tez2EzIZ+bzhqxPP/sH
WqGH94Y8vcFf2RmOL2tYHvIZdOUZCE6MSQVgLCB8ue5viZIZPgm3BZTHSr5QxdLuQpwZDyXtrIQf
CCQ/UFl9cOFz4FklE9/Emt3q54XypIznaFk2iezDE1KJ6QT/X9jtC3yvHaAgyupbjc+A6cKaAa7z
WnzUcYgAfU1nK9kW/APrCyQp/MJdEOJg8TZ7eVvmnatoCMv1i+oJ5qBwjPoeH9Ym0WzHngTiFACb
ORNC77cMtUIqXdDkgqSc1vqYTzST4paYOmZ5Y4cewxAsPZfbvsmzqUTZw/iKkyUWzBjucU9i1Kjm
sUSqSfMtO0xMjW5IGFU/5r3XDIOI9r6Ax1/umVPiml3nnb6jcquyW7duKXvYuK5pDUg7mJk+VeV3
RMq8Z3thK49s6NIoRnSJQYEhs9TMDIvPQoqEymQZlfy6tHN7Gwwk0SKSfVATcw5pLlmiyQDF9tvi
g0kzfNAQ/VQmO9/PJ2fpAjC/AZFleovyTSckrZHyTKDXiynboUIG2+qTki1xzTKgyO0ffPxsu1CY
/J3I1uL8AB0OAm7wZms8jBMjX9JPO5KoX3lyonfIYeZEcJCZnEix0K2tve9xk58SGO7ccsfnPgRp
qkvw0WKnA/RgCbnWMUACoeMJSAwaHpUV9Hv61pIdWqv2F4C8/fa19Hy03cHSxT1+7HGNxsksgLAM
5uVIBp18pVUCoa6s6qFN2o5hpqo1gRTmGuHH5Ey82DQvrKd2rLYH0C7KPs49js946ZvzHkLW4+ne
Fke5nejcrFLzG56c8IV5XwVZjpSfw1C5XYpYsca10UZ+83sYUI7JQdFervTqAG9FDHWxB+SQhaIF
NRz9Pcu6TwWRipn5MQx9LlfXXFf16G8oBFSWRBs66oNpF1YGiWHWxANj52d3ZMxPZY/tf/jjPr6P
nIu74zIbf8RAVaaJk9m5f2LQcmIY1bZ6IAW66VGSIqVTByQEtEqKSPBtB2rO4mVZ7fmCko30rhKF
YLoA7NSJmaoQsJTYcvAx5kvJnCn1xmStM+/FXYbgqd9Sezz6mzu9hzvwvwtMwxrZmOqM1y3v8P3m
VQNVr3EdFD2kUE29zqDwBu0G8zpMpBvuyv49n7fuG5NzQ4+HoeaK1V8tdUJqdb5iAmptV5zI8js7
0HV1sGU7YFFdMv9j95nLYons3XfScGD/c0oD7spRe+Ds22xjYoKYdYPznCQcdn9Tnc3SN14Mrm4N
fvB1Lu0jXFIQZgxrxZjQVbMx7mFC8lFiftgjApg42/xGPRui/u97ruw9yS1nxexYL5N9SYeYwDIx
5mGF47hcXjkHVlgGKLe429sh91i5VdOdM71mFFLY21zH/Ck+Mh0O63VfBQumNXTnb4SZyvqQbtwM
tFXJlN6R3oVLsQQrp/QGE5e6CJpuAOFXWnhDV3uzLvTckU5ZoP+TuXQoqoQjaOEVTsu9xa+2GPuA
VFbUvCBMrdGs9nyPjCb8d3QZnd7pak23BM851vNwS9PnDQ0GvmeLBSEKfK9+4QFGCF8ufn/okUPy
uOzT/StNZiZn2ie3T80EJSNeGygT+M7mPjvbZeetRBVsbLTTWIekPxsJmW5uKloEKqrbNHRMVVw0
qZE7/V6V+hpQRkaiyMFYgsK9sMQ7UE8IrPaue93JHLQSaALeAvrI8FkzRc6Toj6xJQsaAjuiWxs3
ZTYDTx5xwbx6cu+5n0SNVV1syvvRYNE00Px7hhkQXFhaJ6tu3zAYWWUMkiD45oTQEsiFqP59dibd
sDhu4lHsvIVohIh4zT4LVK+bzs43nIv2d2m1XqJsNlOQW2fCZnPQMVzko2JgNOzdPf0IJ9+25wHx
XJoqvS4CQp/eTqQCf3/3DqHGv0thsBNjrrzhnkS0e2N1kDZ57NVvSlrrfVBYVFn5TCrpGsF0dGCB
qc5Q/3nI4CuCr5l1uFcIWISqw2qqvZaiK6K003fsV/sbNlTxRFJruXKVLsjTAxWnbU1N5m0xW0Nn
Ws4ApUnJJNwIrxWGLIO/vCyMA3t6Vzz7huS2u1GLEUwvMxumL3BIjXORE7t9gn3ssq66PG7ihUHh
IRX1qK+1r8rXE963j0PdmjNXV9AsxrZi3pLNHFvoCCi4seyqni6Hnqhs3E3oUElw+jsxD+DtRzo1
AHUAsfTOqX2CYdBYzs6nvdtSL9HNtr/gpbe6xKz+dkuzCTO+oaIdK564hEKEVxwKj6tY2g47e6ee
sCyxMpNkktR4qdyHG2yczIRnJZOfNUEfS79Mrjd8mMVUT7CN7D6qncklll5iaG3yk8iTGqLaXLQK
R/xCZQOEWmAsjVpPLJ+AJA9bQx0mAn+CImDdgUhVy8nQYrt6zM/SkmaeAxihjIkuw6f8klqX7kIb
XIhHDA8kh9zadV+tTfFAlI3Ve8Qgsc/wRHHzaze34UJidXC/Ihb0U+TQfYdrImzKrzpYDWaNYfPY
T0kfKiSF0sWV2Oy1PpAsCR/Bo8rwHPM3Y2jX9s0nHD4Nh+wwX+ir8MvzyZ63MjKibN62zncfOf2E
H/BetydHjduezGVhM+mxi4qtWK8o1TGWnb6RMp4FOa4RU6VHACM7p+SifTBFZ5MDUA0DV+zr3p3O
DfE3wAElg6IlY30P5mx5Llp5qvTE7xDCMyDFHblsBMjlM2q8H8qM7ZpkDH8xdxlLkmdZ1YeobDZ/
Oz1dD5uTYk2uHXe+7Id+syM1zUEVsSNgRgZF9bRla0CLn2AItGu0Yb/fl+B0anYHqv+wJcVdUee4
KeVBxO2AmmSzcxFkUp7LrjbHtcLgIXiSkK53NnneIUfwzUzTfA86lp16OkNUibrViCqxXbPdWXKZ
55gSudB6EL5zCmuQiG14kuzOd8F28TvZNuzrfeDSsCgyjYK+NlC6o0IslYGE2uULJWnLejCCIPdB
UjNEFGzS0xscjs2LbWzgkPhYTL/rIMNtIcBcR32JeSGBS1rQddE4WLklHgGVZLRJZeiELd0po1uR
kd2GtPsysxmidooeQA7LHitz3A7OKTgFbPim1NCtztS8rqwDkvTaoOwVZ7szrBWS80mOs6ieexAF
eYsIb3VHOQzYdFA/20jhGAP/8UZ52z7FGcHNHSMczl+P5z07dP420Tp/YTZoeVhfMuGVHIF8h1iO
0/AVrsMOvb0De0P1kgdL3p8Vw8VZzutTGTTLdcBwH5wu+3443f1WRTOH5gvdzlxwad2LRxgsyyXW
UudlxkLDaYFbE4bsqNf31HUbWFeBrc92zX6QQULvnhlf42Bvch7Vhx6U1EOqLPy+o6zUE6lagARr
R14U4WvCZ+UwVjGxDy0d9hX7ApgX5bw+iq1lZdsL4dxneL+/j8RH7yUu6xInTtP8CL0RUFKeBest
TrH+zWfMy36QAAECV0paLO5AzjQPE3Tm12kAVEHMORfMhkM4jBSzhBgBcjDWdZJ1NjaSnGduDm22
JHyVmn5/MRiN1it3WJlLmXL1bmE2knOxPaRxZsCWPt8JI/F457I/GVeUSA/kTADmEuhszpZggPhL
iWi5RrBph8/W5oK74st37qg1B9Dkz8MMsgPTRtLjkbtk9EehhVvOOW8c38F1aLKOjE1HdQgbFxbk
iN7A9gnTqAySBlPbN107IUmrdrwe+w5EDRUMINOQOOu3RQ3rw5Kl1ndgSiWFA5af4g+dK/IMC/ZP
hs3sXCmgO60pS1rSBsU+CYqMIZ5dExfrg6OrlXkLKaQw5/bWFhejZ9aPEPDXdgy2YZIJRKgCMkPv
IC+Enp99FZNn84V1+GuIv8DMXXVQY8SoaeE8qHTnA8X5pTg2a7pqRDW2OuY1Zd4ZT8TQThARrfJs
DP3gPBc6xaPki+rLzl3swy0Dw00bEp92ns/FrStm8aOkhe47WJrhKgAaO5+zeeM0ty5h8dkljfbs
kkAhU5o2aUr3aFviFWz3kGAkvTIx7Sv5xTDCFTlZXsUPXZlySoQa1+yNmAse18B1XJHMZgC0htke
/FeX7WB9iNn7CDjldkFQpCLFa6QNkrQkYxDjsy/rI0/Wuk7GpZo7To1BERwqNVhXqyhIaXAcKll7
MJmR8Qh4XLKF67+NLlUZCbyu5baiFPN9Hcfx2hSb9a6hc73XqMxU+a4dTRqU2rTeZYZXlV0BT07C
f0s/6MuqnLbsjBNj/2VoR8rhuP83N6a9NiOi1TdZcAt10v7UFqXaiPwvBAqYBdgf4xoIUCrh6cjc
eXn6WBv6AeLaoXqXnIFTPvvjIl4NN/F60YxafIcHuD9qqN70NdUEyDhNZbLn4nP8ESxziisp05xA
MPNt1lXFIswfV13w7BGxCI8k05wu8bqJJYWwMRhtRoc116bY5upi8Qg3hm1FomSY8/wCgIp0IPnh
4mXrM3lflSwZYbidMO2FQgmeE9UP5aWpwP+w+nanToquVoy0U4oyk3YMnfBMLchvcKVLhjt1KJt4
KuXUJENj61sGYTktdKLZcF3TCfM5pUviThceQrVd9XmKGiRbmJ4atSYmqzR8kOZj6dzZ7GHgWbE4
UzoNhUdmVfXK9IeTKT0NoXeB6RolMO1cGylk6itNL6ZhKxkJ6ikJGRnHx7rIw2ZJ+K/BeAfd3/9a
OIxsCLVsFg9DKtVe3HxsKRgieUkaskmhs5G4t0indoDijg6i3w8maAGI9pxTJ7d185VH3HptnEbS
KIM8mbPhWPyc675M/YTpl3/IbB/zqBi7JiQ171AlDRo4vdfQUjgeEMLUl2gp5RUHCoxylBdA3tcG
MOO1VezUU2/w0vBmz//F3pk0x22t2fav3PC44MBBj0FNMpE9kz0pURMEZUnom4Me+PVvgfKtIpMs
ZviN78ADWyEjARyc5vv2XrusmyW8xIjt/Zz2l9wN3Fu+7lvMiQLpN1HggOyhDjgt2SB6F/YrEK/d
d9bftlm7thYeh8QPzF1WEMy3i4uUSAwaCgW0tGAelLGVBldpEQ9f/wv1lgDHj9JKUlG8LkmNuQVb
0Vz+F/YawtwI/sMdm2upBx/M3laILbP1PyyY2xSOdX1u22uWpr2gQF5hlS1JLOvUQ7BAzmVQLGjz
C0XRW+R/gK9kpvh3fowC6fOLniCrX1QC2IwME+a/gDFin9TL0f/2LRYquXSNJgUkSd4urrG02lSG
jJEYp/5OaDJap5SFPeBI2rqq3XMo8XdtCW6dziWuEMAqrn4KSVaANBZ6YJbLaWi1fSRbQZ1aNy9T
c8ivPr/hd32W+VJgR1xBsZ52y0njSMN9pEByKGng684BBkkBr7stzzTKPryKiwJGt2f1hT43R169
yxqvgoBeWC71QEyrtCmUu7xIqjMKj/dXYQ/qcpQwHF4cM9Lbq1StG+clXyoOBnLZc4yYmP6zGDHW
58/s/euhBTY/Md2eTT0z7ub13eR4LPQ+RFBMQgnuuflGigDGXNaM0ZlLvesazT0UgXCS2hhtN+2k
azQmRJ77cm5fqxbZqhOZB0qQxgcBz38XTo27au3KPtNOftcz4qI6dWoxm5Nwl57cn571YUm2HpFS
Fee3FmfbugfwsKnM/Lv0xejVdFoxYtjpmR7Zi+ThTddvvjL/AH1j2Ueu8PbJqrC4qCjy9emd1pNa
CVcAsWVVNrsmZsvPYczeKoNGicyKwSqUVXsoaNBgVZyc0psUAqk+f9Xio2eBSQsyMM1ORzttYpl1
Ruum4lmodlLeJvUAyL2jpobw/2cLvPKCjK8aPgWRqJPSdDucQunWNQi9J5qSA1wXletcsX+5Q1ge
Rhd+GDullPqBnltnJsx3w9/h85o/LvDKdN9Pqfsi7VXfadpiaWvDAFoXjfyIoWD7+RP56CoOTcwZ
4eOqtBXfviITrWVplVmxNDLNOeaFDW5VKW/+Py5iIxunuW662uyze/2FdQQ4CbVNOcDoibHthUyv
u6lwzg23dx8yT2xGT1sOyFnsdif30upD1eFHz2mOtsalDiVo3THDXLDFVhY1nYAFLht1bdVGeNOq
hN1MdZsgGDdj4srjGDaxqUUHpx6Uh4KclefPH8Js/zvtgSPFMYFlY+BTtdlT+PopaN0QaT5noWWZ
mb/UKJBPbSlvSU0sDjpi5H1aj8VyMluqIHZvt0fHIU9I2G1/CYQ4XBRE72w0ciG/fP673n0SPDUs
jRajTUXwo57oXHAkjAal9mKZlSJbBwVQlboj9sPNrBnK0v0koidbi9H98fl1P3hbxjwkZr0mZU7n
ZHLgAOJojmBQJBZbz8532Dv6lFx7NTs3w7/fBjAiAN2h3jNVw6CB9vbRU9ztsAZEtFmTjN4qbAbs
CCOJfilN5Aat8bLDkHNZ1Ll9abpThu12Us58z9o8yt/MhvwIZD2uNssI593Q2x+RuiM7bbJglp0B
ixAFJuwFpD4LW4VzmfLad+BW3T0lneG5VBrtm+4OvyBQCiQ/VIwkwepXQHXgGUhpX6M/BQWrIYO/
w5zHyaGswEtAzM8Frn7DXcPprIqlJUnI/PzFfTBgTLSvJiRBeF/66YujljpiIWjRcgij/WkStnbr
s3VeYX/Lb/GCKl8E/ZXjoHO2+fzK82s6eYKmLeYdAWJIEzLX2ycYGmpTqhRTliQNtt97x1c3sBa0
W4Q76q0c3XOfxgdfLAZfCyEJUHoWsZMJJafxqqmhhoAdMeEturb2ioSoc/EWH3wINs9TZ1vgIJA5
nRfQdESxwEcAy07KOzUnYNagQH0FtEKc2R7iM373BFlPdF4e6kFE1SdjcGhMgxkG9l0F4ngp9Czl
DDK2BwGSktC7gH5dT0oUxVO+lUgrN1WfPYrIv2Cr4h+0Tp6ZfN4/YVsw5bA7eNl5GScrA86CIGm7
DBafIuKNAeaH/mYWnPn03o8bVDoIV9hEMg0gEHo7bsgNHVOdbwh2yxB9ySuOcl3l9tscye4lhIFz
mSLv3yjXMxFVIT9FhK6dTKmGgn0Mh3W6NLQ8WhMLVxM0L/x1WNTqmU/iw0vZLqJwA48esrm3txZR
DsWdQVKm3bYVnh0USVPiDDs4HPGZS33wrmZRGtL6WRaJPO7tpdyEbpadMmK6NCrWZgYoOyS4+cxV
PnxXLkQPNJcWG/KTG3JEqCZDzw35NBd5TWZ1yKkFLRsY94CHku7MBujDB/jqevOfvzrL2INUIwez
3rKr2ulOWkQNoyyP1+GQnZPtfnQpnbWOhVY3McudTCeVW/u9Irg15mpnAfdSLGvSWQ9KGxhnTmgf
XYqFzuTcOeMLrfkpv7qrQCMgRnQ0s+KyMXaELfgLHVT4ZaECpvh8Uhbv3xh6eI4VDkEgFsfck9Ng
ZuZ0jRv0BASrie/SKlDGGrFzXcLeitdFgb2xzYz2AXIWLe66Gtfzdv+anFEf2nIpgXlJ3/EaxOb0
RRo4JjgrxOLzX/l+8M4/kkElELG55ikxQW3YN5Ytk6w1JCVGVt9fB5SX159f5f1jJ9UE94PGhgoB
66nMkYI9Yu3OTkmlKvHrQWbcSWlNnpGY8syl3h0lHZwvGvtd1uH53HoymIqoJRE9IWrAJCuNYNjU
tx+JK3Zpgjc4q9TUFqCunfHcLvaDWzToz7EuOgYaWffkur6L7shgM73sxt4iazkISHWwRbMdtORg
owm65eXXe4b6dKl1RncYCafclBbBfFStVcpSRV78UGmq3AuJZfmfvgCEzxb7LGC37BNOnwpxlEMJ
jguRAyyyO0UNiiNBG8gSAuWcPP79NoiAGxYuvCdMvhys335iwwR8uihwAvp21SHVI95dNvUNi251
SXQhid60r0Gvqsa5L+79WHbnHTsrGbOkSl3p7ZXjkjaNLFEoF9KoH5xeH2+h21jVmZl4voG3uy12
dzqAEdVmpIlT80lp+mbhJAPad+qt+2nI0LOBvGOtJsJ6Fq7RRux6p98plGkXcPLOvcwP7pO6DNtl
wzZVTsHzn7+axJJ6Eq6WiTlwQLhEoLTxKgmH4O4fDxm2k8B+5oMI0cTzgH91FSbKClFCMwOJ9O6W
6MgbDBHZVzNlvfn8Sh/dj4sbBSwTVmyGzNsrjRIcXq+Q3JmoLhRwKIrfbdUt7z+/ygfnTATj+BaQ
7VPv0eyT4dGmDolCNjdUoXJPEbw4mORHP/aixA1WVp2Onq3rxJrovuUNVv9XY2LiL1E3ranIIBuM
ySMXcRN7n/+wj8YTI2o+gJECxeHh7e0noqdHQfMO1AOxqDWKqWUOvsab6oHWGl80R3HY6esSuiDG
aCnPXP/d4+eRMGCYlfE48RJOZi4mR7LdTd0nOaADbKm4ydGu/ezMV/P+8bO1Zn9EFWL2brDhPLlN
pYc+aBEbo6JiAOPUhOEm7n00ejkIkgXeYWfrxg4iGcifBNGG07Mhwm6ToMRbwUtsVhAHSAan//L7
AfyH9fTHfBL8v52mi6Kp++ecle53KtocfTb/jb8h6e6fOuPBgXcOUtpkb/Zvp6lwMaFC6WO82DQt
8S/8j9FUEfafHOEpsKMxxtpAnPz/OE2JY//TVedtBn/J5lBnuv/EaiognjNkXs3Ec9HMtQVHCroY
TIinfi8kPIFaNZj/zAoki0cZt06+KyE4jYVBn5iAd5JgiSbzmeCukEYUlktkce201z0JCpEHGGoU
Ho7umN49D0E9QnUjoMcNaHevcXO59IwyLW0vIEAm7l5tICcsnKGrmweslBaxClMVfIlaMdRbi1AK
/+j2Qfqs9hM5VXkXCndBbILzrCM0AKXnttc+3dFnOwYml/h18hWjNxDTHsWKJG/7yehy8Dimn313
XWSr0wBIFtRjfAkFOfrqD6Di2FKoRAO5+hcFEcG3qE7zlQFF5rpKEfBzqmxWhjrQuTZGiiN6FYfX
YHER0oy8Upr3lqIseWsJAiobCgAJt8a9NpTyqqLXlHmpLIIbZNzOgbafuZmsabi0c/Q61H7pyMVt
DTIw7NAw9E3dLZEiWz9USW9fw30FVb1Z+H0lruugt3Hd8nmvCzyTK6ZZFPVGK4cNNNusWzZU2Pdk
hTfdorQKh/RgP/pOPxlst53em+AQdtCmgns3KJE8KyhqtrrVO8jpI+chwmHWzWgTOFKO/6tyyqes
Yscxojtf8GrbPTONsezHoVvoJHzuFMigG0DgyYOl92ulL9BCGH0NDzuAngvIxAut3FyTaEqoXBkR
xaNnijfpdf2QNFJchb44RkXyEOkmetIRapOnDVEAtbHyDzBEDTLm/C77QYc58jhQT1tKCEO0UBBH
Hq1eGQBsWlSd7BgeV8hvA4AorPKqrrthX6O0BIw0I7yL0g13rT9rIAxNuXOtDipEPefqGHGyKnOr
AN4QTsDzWsTXI+4vP4WcEzvduJ5DS8DzuVyvpjIKsaeFVDZLCzaotcSu1kcbbZd+zKsJCFXijheu
JBxb5vpBJUdqAT1NQapbaZsm1YKjz1npPo/t7NIvmvjHZEwIo8YauFbaRN1m0EciomifPFp5qt5C
aKGJ6jrhX3WdcVKZ9HgDc8Ik5kWNL6WFH2JUNDDgQ3Qd6U69q2F0LkOqj/sc4MsaPs4F6ukSGCSq
KfjZyNGCWVMAuAt1ZKKVvIQMoCG9sXoRmyOcLmLJ+abC+t4wHXErlV7bxHEgsVGND1rkBosZOYce
owhH0rzzfYua6TABivZyTXzrdSPeNZke3Pqxi2kjMMgvKUor8fq0HK6cfAhBGpG4rSqduUxddTNN
anbVKGa+BvOsH32huFc1Sv3LXME/ELAdPEyRCtIWnbnxg14ZTW10QbsahtNBEmiyFnb9VVRgRgpC
qBejPeZzgEuzpE/1CFfNGg64B2mb9G7cOOuBV79HYY/+0JVjuYPxdQ9KtWKCCsFFQ4QcvjZT4SNu
GlcZofQAYyM//eYMbG/8mL/WVHnF2IGcUgCzemGAQeKeE8ZwvEDO7T1E28HSD2YGl1JV8c6vUAFb
iKy/9BYpRLIXxgHSVLIEP6LvC7KMVLv6oXUJqoLSvpYj0MxMMaNlXY6I6eu8qB+HLJ7GTeUyObpU
XbKt0nMcwh+YKH37HZgSqzofmNkUXlXAhYK1Q5CUVwem2Lqdmj8nxohgpEF6KLFGH/2uozAdp+hq
uUEpbsknQ39Y8tQqYDfI0C7IuWO+0fQavUKQ8epu0JySsSeCNFgAaSJFqCNUpmiPw0ziL9Ryq1Xl
Dg7slTK16cJnwG0ph5GjCHwzicZHFId7STKexTUu0NesXN/+bszITyNcl7aBbUbVljCet2oaXgZa
5hMwmd41OkaHwUc6BVtPlSkHznBD4WSN3JF/L7YpUWKOPf5lRHcqCVyKYz7JidJ0oFKZ7jZFpx0d
rVrn8QRbP1uRO0/GjXMoIUllRnroMv2AsHpToJXAZb7B37NDK7cBtIS9RAPCEy/Lzl1lCKHAm1yh
sFrl0HDQkzJhdNpSQZIl0GIDMipxMNf1nnQNuRA6qLNE8W/1eGA60LYIZjxoqBc9sXCKMWLhAK4P
Pv+eKc0VC0UQDMy6BUuh1yI4iXkyAL1urfGGxqq+8NtSX2lZeCPJEUQelF9JnYS/IL6DVbiuZqWB
gp5aZqq2NdXUuEwxpf9QNJLI9ihZxY2oWF5DBell7vjWgwTf6K4SkTzQVw1JXkADFNu6IEXCYlve
MX2uqz7K1qabKqsmwY9HbpdJ8d39pRE5CZmFVEMQWxe5EfxVWkwiVsExuwvBG3dIInfu0H/3h7g5
+oj5lkNb6btEhv6VNRS5J219hg0U+8Fx8+UQsiWdfcprNzb2TIR0O3upLaISq4SK91oU4TYo3avC
rsZl25AtlyhOgWYlKFcY4OUKkQnfbtP9wGl2FORu2k7Sfp8QrleFe5Xpk7b18biuA6O4M1Uf3jIq
ebYrz00MGo8AKgmXzkIVCIOMWXMNOpXmtXIpBnU6prY9LuO0v+lYCV1saBgHmD7SIfgSd7i5hs7e
tyO5nX59AyjoAsAM02KXbpHBAymr1OxLn0GmYt8AfUgm+VHmo/3cG665J2ss3/gNimvgV0O0xvpI
QhPy26eQkCaAgSocpyhoVyiM2fx0cPVrUWoXVpbRCZFR8hXyjoKmcDqydiA8bwHmomhyjZ/4CfdW
rmqgNNt8xazX4ykSRE5axje/0xwURq1YmQja+0Vrp/mmD50nMQTmElHoXZ+iOKRZiUafoxb5Eh2h
HAVKskVPosW1pdELmgVCsc5SFKHKRGaNSa1KrxKaa2Vnkowz1cx6sxag0i/Axs2tx2qH0eVJRADb
VNByoVNTAaUqGtf6jTll2mUW6xfQeAzsdUJBLT4xU2jKrxq32zGY+lvoSbf0efEWlcABBM7p1Fqj
fvIGvCm/oIHpS2VSLA8LD96xaNrEnVtsk67DmMjGdOF2I0GaVUP2qlRHAJ7odJOUrVc5Kv2iEfqT
I7JfJjGia5nFznYsy4Nlly7STPnFIoBsibQfEUFsk+fmZ9WaqC89Qp0MS3jthFV5LP0h3U8p7Ed7
6u81jU2TlRnPvgNAiFCWaZd0KiflToIZELdh7VzFsYkC3pdivECXXF/Xtl2tkyYUK/bABML4irVJ
nKT4EWgA1JdCDccHoTZuv7Swozyb8DcRB6eIsKMgq/HiKOMc/tncIInsFy46c5X0WvVRIytnYVLI
8eJJm3Yg7/j3tpeTshWJC2dPCYwE9b+peAgC7HLW3GNuTGVH7FsKYHwpM6ygizGk+jpTM/UbcgDS
b4YScEEAG1d+nFRHmj/lQvaDfxlYw3TdlOmkb7NcYmIsUeod61GT39ShD2fau9glttqyGg3dDno0
A03zTQLYFQfdlo0mG7HodMSFrG8Ab8k1W217j+T9KyDRDiOBmMSm7gxxwOaACnJEtBinWMpIXZfr
IcrqFfGf11MItAbu/XdIZmKbkA6bXwdNo5Ye6ZBO94itQYk35azLTBS07fupqmposF1cXFZjOx5a
IRTCG8QwqjjJ6iKH8hkPxSR+DOZUbxU3CoejaAQU/KygUWmQlb51o3TMPAzp1QPMZz4YwmLFc+fK
8DHVfcCUhDKaF6UdKj0RDl0DatsOguqHriSWtegThZc/krCZrki8ifU9NsrIOhaziPfAXF0pG6bx
SPGUiJAJAGDErED7RIG2nLqG8uRCHVW/2VSWARFPI0HBBDVtSfdLjvi3vk3DilcCUW1Qboc6JoAH
W72R4H8GKdfysVuWXA0BPuz91OLS+gpQUBhb6LyRsqxM3za9Nszrb8NQgiizsyyqvKRD572zWXa0
686YGiZXcoTzluMTJzJoo1bcriZoBBTHwwBauJ+Y5ndD9bN7Gs9Vt7MsZpo72WXw8Dlaskzb0kr6
i3ycTROuPSayY5mtuue8LXLC3fzWiG7CzM3KPTpRs9hNFQmQ2y5KxWIau2jYJ11StofeZ4OtVxn3
RTFygUScjoAeNIFX5QpHl7iIfo55F+DuE8n3FDa/B+28uwFNYe6cMbeuw8yBiN5O0Zr3oyxjm7xS
v7OA+CoF2cLOoITXEFfT+wiyW2qHNOAxWZjK5CXhZC1ipVa9xFYe8lS5mnMctURYO1+v7a0keEWP
6+KKZQOvbs75NQurr3HqlCurlRKrA6MngStmo4i7bSOkyjBB3cuk78gIL5xnv66drWF1j/mgQ+1V
7MprjQKfri/DO1+17tKM31mV2cPUhsUq85tl4su9mwG7iNv+Gle0R7qWIIpaOQgqWPxc/b7WcCUZ
Jfi8On3srbJcj9GQrCZXCspOxs1Y6E8Veb6cC/ylA2gCI1ux0ZLmZ1MAyy3Gx753L9G+fvFRfxgL
2Q6AI834kVf91MjwOiwIx1AU+ZySx94kOzNv/orVYptZ48U0wVTr4vrJinkBg4tQjg5HaJO3OIu8
SrlD1M00FCqPWk5fvlbX9AmvWpemTpPle9/tf1L2tDC7uMWlptR38OrJKlCz68Dob5NJHoXUhmVN
HOxyKrvj4NcH39aumwH6Hx2sXzjoCecBAuAP4wWlTHahHdv3YiBTDexhILubqUi/jq7zjfN4v9UT
f2dJfVzaFmciPkNLLTfzIphH20z+in307pZ/nTosZbqOoBF/qpz5tKr1LW2mQ9iiHZV4EeDoGWvF
jzeTSLwgdb43I8/DHHeOpj+NLmrhro+exhC9mN9Hu3Hyn1In/svAp3ZAgPuNiscOrD4y4Wy2Ewcz
SyB7xC+hrmDUblrVflbAAnqEC4SLyor6daf2c5JTQfoEVAIUu3ZpdIDjtem5ma36UR7zuzu4iXlr
7NoBw58k5r21Jh3iHz8ZAcNCq/MnoeoAEDmqAm1Nf1SRsi6aUF3oTOhLVEVgJNQLx1aAz4M1VsgJ
ynG/dWSA6LdAOR/yxLyp424jTbO6iTBDUJTnKTvWznajncbu1sFuM/Hfk9KwiTBL70ql3jYRtH07
36CLvlPZuqtDcBknw+Mge/8hbbNVGvmerU2Xupsgc++8snH2YafuiAzeRBhxbKLnK9qzXlXPTOp0
FfR1juqjP3SNv638ce+0Daf55IG43qXlpCthBLvcze80p6wp0qR7UUWe6Izogtr8vinFRoW5r9fK
g18gYinb6Odg1MaKcDF9o0LY9Md8FWjurT769fZFW8M6LzHtGSspgKHy4S/Tsbp2JsW56ix5ReVk
R5Hma1xHP2Z72cQSjZcw8S8j3Wgv1L4j6Dsrnqpw1A9uqeVb1GFeFTJjxF0uvDgcew9itntN5Ei5
wBkdLPC3IH2XxeMwCH2JlNRAGo/9SYdoeEOaACwIrTxEFctv1eD7IfjliqSiO7LAVw4MVbTURyfy
783EXE+96962GCg2uQIKluT65SAklQ13k3W4kanr7KfS2As7wGKTrDCZKFtKOir0Bm0FBuWO7u5u
NND7iirwpCIPk3SMNalXQKmH6MbX2z3lLM7d1CS3EyEpg69g1++2Zp7lG6naa62HC9wg0p+M8Gut
uHv0lyivHD6UiD64keSXOgaPSnV3MmC6SuA2B5a9t+coC5T2SIF3MXDMwEm3xqAqR6W6rAp5gXI9
WfQjZ7o5sAYPgZe47jI3/B95JCHJQmkoB4fdROPFtKkfq6D0XBl8QZHNiK03NUt2wZnRNo1r5mta
0RXY7tizG/bxma0rR1KVb33fXae5tRqbW9J4d5V0HlT8ot2U3Wo8cNCvu1bjtJazRxdsSTUcuAgy
FuqkUh0sdBd9m2lwNp96eiwsGX0in51wWgVjcI/ERsdMHFtrESikniiE1dSq3HaF9jPPlO0kpl+k
PS3Jl8PLWFlIVlV/vsAcGDh095HdHQPBT6/JntZT6zYkl3bhxM6qzomSIbkI664tf3QyJ7Op/0bM
2zHt/XUjBs9KJ4AV6ZNwcVf5pChVpUUpJi9IJ+qvnUBf5WZzgDtw7Nlz2G22KAvjcZhI3U1E9AUV
71UnwGC39SGXxmUUK/bRzJg7TDilOGKtfGH7NJ1G82msjKuE3mg+asNC0FNlxseFgxBpx0bikbT2
tVqwFW+LJypou8HKNn4LRgKPA7Hffn+huqhnpEVxF2YMlu9WewBS4TVZQGgS/xtaK8MxngAsEwF1
56gZ2b+G6+FaXtd4jRciUjOwu+YenZpYCy3QybnLnlORYVDsoOUObevsRBhTTBXGkzGwoZRl0K+x
uJCvGHEUHLuy2peZwWMJAdlS0Pve8go8LKf2prfqLfvBpwRf6hL7ONZJ6XtsSUkirt2bLE4fcr91
+68uxyi2spExEmdF5B+yaJLzsqiY+3E1EQTC2TpZoKTqHZj/DBY6UXjD2CpLG/qzvmzntKP1BD6+
9LSSiKA1shL/tobwoK8jEnmKgxGThrNJIe49TBnxlbwPeqAro7fEPbHDYbbsZChDjnBF+VSxV0/X
ETNszZGr938Utt936yRpzF+QbezbYur6W6k62N3JGp7BvuyeYOkA3KV6mRq4zLC7T/XKCqryqccV
kCzLCqcNJyknZ6XL+uRyinvlVvZm+dUEXN0v8ctIiVAiHL+6ft1xzq7DMVoTjYAhLw6ZJ5aR4UQP
2jBH1dR+DfG20XvbWgZDPvnbREpeo4uXjxFR0nWXmzyc7HoXu4UlZrO6PqzapG4p4eeOshnGIvum
xUZzgzNwuoKhAGEjF+x5f3cA/9Nm+wNty2d9truf41/hzzT9Wb/utL38pd+tNtP6k740nV/0KrhH
DIdG12+oq8Gf4FchUYVmE221uTn7N9NV0f/EX2u58MNQPBjsVl+12mDB0hi2aVAZeGvo3Yl/0mp7
q21By4E8WNCfp99Hu89+UTq9kgJwlKk0DJ3+ok3BeY2FQ+Yq8ageuH339yD5P0Gpb1t6f19qdrUg
h+eOXrrIry9l9FmGpIoylD+Gnq1QOCnt1P5HioP5KhASUG9Ad0MqArjrbS9aFpKDlgSuETszy6hi
m5MrgbN59Zavfzci/5W32XXB117/9x/v78WehWbAek2T3cCpEqYF7T1CHgiWPKdpC8th1rWB/v/8
KifejZebmVm7Dg1Z2qpCP7kZ+rNmP6VMu5SVf8j2QlJdGaCVtHG7jNkfBZPNLMoJYUwvzNb32owG
YkCgMkFdxFSwLbvWSvUIg+Tu81/2Voo1/zB4bC7KN+wTKC6sE2FBE9YseQiRl3EGml422V0R4Oik
SYQ9MTVG3NFRdObNnsgMfl+URRITpj5LCc35pbwaQCwBPTFdRLi5eezsBnxSOwr1YLMGKiCmk5Ue
K3a/csh/23V0G5aVsC7z0Bo2lk7TMbRijiFmcM6EMX+Mr3rVL7/LxPQzt6lNk+/15C1VvTa6DcmT
y5Rq1+gV7rg2KqEp8LfJ61uSjTh6+lDrV0C1ous61nfWgLV6ilwyi2MSb6kU4rGPfWr+NjUtH17X
z8KuObqzArENkrZvPbWwdw4I1KbbDl9F7hEfWHIyJqzOrxUE2xUhM/+MlPj3nWGvY2pATfzOKNFb
dtPXg8qyb5N+outRupEcWL3PB9OHzw9nEqICHIuIld++V/yxMHCIkFkqpoq3rrAGQDA4IsqC+oGW
xOfcYe/nPKzhqobuCQUUb+1k8EJzR0o2YHF1wtlLTNjQQs1Gy4PnVp4Zs+/nCS6lY8XEjYZL8UWc
/mrIVuQpq6VEd07QI9ksqqBSSwrw6vMHqL3VGb28J8uwXT6KWRxnnHogBSaLMKaHtpwMN7+MenW4
sh34fHR6jE0DXWutikhft62dLFMIVBRHBcnLhEwu+mPnz3C5flcmdw1F40U4NhkFJqJYoloxt1KL
v6HLjIhbVdq1IXxO8I5WH0zi5laYSbpFF9AgJgTa2jmun56ZA99qDn/fmjUvTTrgX/DMJx+92lHj
aOHlLYnpS2BsOyCFpiT1iBnRli32P1pY7TFJ6nNI2g9eHbtE14LJqnPW1OdR++rVaRXJxAEQJ2z0
eghQn46S0sbFmbH/wUT64g82LcMkI+3UV9pzvq9yzadARz2FNWtERTHoPucmUBcOWVRrn0ntzEU/
eqY2Gw/cuSZehBf0+qtbK81G7VgiQ2hwyBWmIU4uFNdJ7tJOI/Mz4pTT6mO6dmxwDp+P1A8eKmsz
24wZK46cc/5lr66c8I1MHF1RDBAJtlRy4Hbs/tsz38MHHziBjCgD5oWCjdTJB+40hOygSGdCRmTJ
/KsNM2dy9MpYOeezOJGCM2uxAWOIuBjcGCOg8d/eEZt5NiFNCUGsEt/KCIJKyxlToYTfE5pNJ7K+
C+ymXnOeia7HKr/ndEM4GjLbTR456aYEnbajqz/zE/P4Hz7u3z8OINrMpteZHd7+ONc3pKMLftzU
khjVU8Y8+vV4zpDxokr9X7HWv5/B/17m5K0WpBlYAIuNRR6640qMrYBVXFIYmMbpO4Gn4Y68+PpC
JSLqXqYBxj7Q1l5EBMpNNJB41VT+XwO+UCK8DEgIrmjXyshZFjPrynb64AaqXr8g+JWmeY+iJIup
VIjW/fn54Hy3kLOvZi8MCn7GMbuWe/K4mJhHaFKIdRrHWRHeLn8MVuo+8uFGqhfZ7feGdFj2PFpC
jaOwY3PZ1wJ+Dmh6tE4k1z2VzYyqNvh4KQtTXFolJFqSFV3o4i7NOSUvAD0JBD5uQ5JuEvX074XR
RWAU6BIYHrBXWA9tMJ/Dp+RcVMGJF2p+US+MZdR9eI/4DucP59XnR8Ba1ts1BCHZCnRNUdE/cVsp
WXKhu2fXUXicZcATuWq14pDT30aguyKaACs/I96kpqDz+SM/Xfrnk4xmqhrZkoxOLFpvf1CtyQCT
zWiz5ymGx9TUfynShEIrJyooBrLdzy8nZiXq25E6G3918irxEuD/PPlas4Ys5pyPGRzkAAZUXNDd
apftkChLnBLVJmFTuZhq30JJDFexAE8IbH4481m+uKHe/gw+Cfx87GGZfSl9vr3tEV3ufKqgUqdl
5apXk+C+aS0kyAz9CxpZc+7YZB61tC4ORDCnqIYkMCnaeatyqDM6DrF4LrWM6aPMCLioZEMSu+GS
rdhJj6bnTxT8F58/u9NJlaOoOut8+UQs5pVT0jRh74So+40C4xcKq5srf6UBZK4EDMKZt/ThlYib
4HCrmhx95t3Oq1HaSFlWneyVhaLkvxAXyE1JbMLSDdVztoLT1Zd7QhiN0J7lgoExJ5u+vtJYGqMw
qzldWQpz+22H8BOpIFlQHtF8+Zm94LuxjgMWiTTDb95Jo7t9ezExoexzYY0tm3rSNoT1IQBMjU1R
goClQfr523p/Z5Cy8Z9T/uV9Ib9/ezG3lIi/eyYr35peAgSKCooW+VdqSjcjcdLpgBb7nF/uxHXM
BMMHzSfNmZimL/vek5VgMCa1aZQ5mDyvPfrM9102HOlUUcR1D3HU7wmm3MQhlU34PZ/f8btRw+eE
o9TibEpRA2TC2ztOR2zkbj+FxJN0+kr3S6xWtZOw8+7Pvcl3D5dLEZIIz4JLUj450bsTF9hIW2MX
kwa5hmEPEilhdPYqL2vFS2ITBldJivzn93eClpifrQ3VBWKBSm/JxPP/9gY7rcpMv23YBHMo26AL
jr1Y5AFCvj7YFImGBMpFhqqXVzTNjAtZ+c2VCFp3VwXJw5nf8m4enX/LDLVRqRlhBzoZyw4c32ng
HS4HOpQe/fyhRsjYqnSKesBnvl1uSr9Tr0qLjHU2mmoOI1htz6Dh369nMGOw+jEngWXBYXDyM2gU
GmpNRAzSN9O6Ziopjxao8XXFccvT3eAH1Xd/E6Ie8wB0iyvLL0lE7QGAUD0w/xoyffPyYP5TCP0D
Q9OrMeI9N89/Wwsun7Of//3H3TOFsn9dRz+r6ue/yLj61zGS7c+0yN/WRfl//DvtyvoTTwxeeh1r
EGayOWrl77QraqY4DOZoGZP5+VXctGH/KYz/x9557UhupVv6VQ7OPQv0BjgzFwyGTe/NDZFZlcm9
6bnp+fTzUSV0V5W6pdblDAYQBFUpMyOSQfObtb7FV+uMRBlb4mn8hwOBaerqmMKB6OuY4daa/3//
z0+jyfaXP/843vse9PLPJzSMBnD1Dg2nwYYUf/qvnj9bWxXWyPz38OnagzfKJ15z17TFuSc7VMzW
QuTdAms8Nzq6e3HbZdPZUpI05w9gm/OVQq5mcSBkWIRIuV4dMnvDnmBzu/SRjMvijOnQKVYJKyD9
rq/yV/CLnzaxsLPjnfWudmLmr0eQJ30G++k3xgbHMbAfyfMcCNCdui2yt2eCRh8DA0nY+h9p4mTA
pQQopCl5L1oo9HLNnKXcncLB8t4Xo/0oskDbxnBut83gaxBtkxwZsXHDL3xp2eWrZK9dEUnL7jBO
otZhmy0QSAq7DZhvLVWkm9lyQWG/HNI8u1CTvYZukrYcyPQT/wS58ZmymLOtrP/iNaiKbWnEgFut
FgxVfJoHtNKCl6cWe9d5+O6ZnibbwSjr729LtiYJgo2zzwfWSFWaPATa1VRb18tCCCvA39dxdi9F
MiFH7OQ3Efv36Luzi0WfkAK7AVjPTn8saECugQOifba1fDONyIJMr496L/0WTwlGwuxdsUbbFA3g
17HuL5GoPBXcvz32hYM7PyJ2R2uQoemdC/E+Lt5xIVdyE5uqJoBXsrAk9Kddim0qiO4syvxaIz5z
GTlOpsNn5PsOlXx/03f1dYaPAt48v08WABYcfcfam4sNbhLSxdR3p9zfzM3Y7ArPf+5spD15P+zy
wdU4U3qwnQv7a/vF04niHBEaQZkUoVXJ97id5jNfy2tyWUxtS5hndhIsmVAnmQmaI/tmXR6Sz0Fo
pqFZJ5Rk+VHGortFxNXtUOiY7IGt6ZTH8wVp1lXktcpGJORO23kBnkcuN7vHghX60poEpgRASQMM
W47et/fxzNEpG6vdqg5xMhczj0QdABfL6FOqdDZlk71Hy0I4s23ttXwgNrPoLmev60JHcGrmo7by
8jnZXacP8TJsR0bpVhococBEUAhfUcMgZXfcnWiMk2FntwRtX3s6n75oumv83XOS7sAdv/5w9/oX
A/71YfrT9U/CCdMmGhMHUANgg58ftohVKzvpvWTv5zVCiMrZz6l7cCREHWTWf1Fa/1I2rUQYXo1Z
FYiEdQj6h0f7KunTRJzsPRLCAT8Ge+X1e60qn810u8TZ5eiMGzTFFSdk+/znv+kvPdHvL85N1WVg
si4zfpmWlIVhVfj21hoie7ccvWJ8MbOlnLjBgQv9/kGgUWa2d+6Xxbm2eLs/fws/11Pf3wElMbf0
dSqFn/zng01Kj034iZHs0cZe4EQ9B995bPBZzXaOqDr7i8P9G3zplw8Xby3PC8PUcav96rItrVW0
F/PhxgFKsA63vpgfVXbV1VzyyM+R5rbBvZ2tSR3O+LgaFbr63WzUIXcS3KXI/GO5Q0F55tj2Y1Bp
UdGfNenw6LPRh3JzsOrmsgia/fIN3STUmLzDjlpvDdK8Q8CUN+Xsg1MevWNdybd0bI9agt6L5TR3
o63uiw+X8j1q+/x1yjU/rC3jfG4I4uONw68dum1K6meMxBfI6fjWWMF9kXDXBE+ugNEu2mYY7W9e
g2yvRZgAGK/d171xI2w8FNDh5T6ng2RrtDyaDbdP33zMZv9eLPrjDDIolMq/ZLw2M5ISp1L2O6RJ
aC2JRPjtc/9b1dJ9VfDP/6zf87VCpSET0f32pP7nn/6zqND9R7WWIu2vP+qnn0wR8Pu7WyuYn/6w
LTvZzTf9h5pvPzi0398Fi5b1K//T//l7TXQ/19REXxFTdetPI47ipzpobYv+xLvZq778Jn8snNZv
+F43WfqX1UmMCZMOkgXnaoz8XjaZwRe6Sp+p1TqNdCmc/rlPNr9Y/B3/GwswNs3fkvpaUpHE//pv
zf4CFue3FfTauukOw4hfKqU/q5wYo/x852QEyhvDuUnNxKsZv655U9VLTbfqx5nZxw06320RoOPL
NKmfJoShYs7tk3C5xrDuIM1+sfx9UXUby5x2NDdb17kbrDssaAzDM9bQDEYxfW0WcjVGPC6+Ri7R
XT1PO10Vp6o4a7r4vOqHPnSnxHiykpNl3hraW965B7OLUdm6XdT3g/ZYGd/qwYjQNjbmofSsjdO+
a40665ciO5bKZqVgKCjoqd7tFGEfwugYPqY00HHE4PcjJuu6ZODh96waMt+q0qiPU9THaCCb5CrN
rWBrt/0xt7l9QPl308vJV7fOcistqeGfSO6AlDLnG09snE7kMTHfCFCfNWZoMHcKSQ+Omh7NvG4w
glSo6gRmvFg1B63r98oseDaTjePoZ8DCwaC/Dt6gIsSBC4/k1eaYfKsKH7FneoFBocLCVKqjBa5P
JTq5I6v5bEG11g68/7anbHEI3U4iMaKyZMcmNG03rs6gFn61OW/H7lMj8sEvPnthbe0FY5J6gE8v
LBdjzipBWwLAF8ZlZzSUYpxs+xYpb5qxjXHch2WC6A5ePCU2w092KG0RE1MR2RKkgvgQ7Yh0DYW6
M6ow89LHlOqnodgsS5IdZ78OjZlgCs30mgtdrpTcNDlpxblpv+FGenZdtOGYMV6W4j0NpggN1hhU
GDoyWv8awgxyq/e4X8p9rkuC3y27veyXivwi57FnCYc0CIMNH7KjwsYpgGU4+n0zupGXxI9GSUks
HXMrnCcX20bVjpdFP+DOsYkBm53lOiACfC/9s7LCcaIFxzzRMO4mztlkTwZ5Xrl1YQ32FpPNzh6J
qDKmrVias8ro0cH2H02cc0ZX6jS55Vav6qPFSdoI9WkAYQz8Ym+TII0SbGeQIo/QB7kZwefkAC3w
KGL/ws1TZG2MlWuUpDGQok2GAF/z+k1hryl+erI3Bgo1coW60j94vb7lU95AOdzCWIxQ2Yei16LR
T6Mlu+nB3iFymkOo2Bvfn/da7W9NW17FXrr1smFXDMYNC7KN7t/Zcgx1Ft4bLFuRht6Seb1Oxh3Y
azx21J2edpKDvUmtKNfkrmy/ttU9vmKhP5K6EZr2dEQ3sa3sOLg2ArDMiB4QqC2wtrWz2ifUJ0XK
2L9OWNbc8qZ36iNEY85TfQt7pUarrmDniPkw6eNtPzl7Y6mubAIrHBQPFrGxoVYSZOXrt2P1FEvt
ZGCHS3MHsfYQQWxrdzos+A6toI7skEupTaetN35qy5PUn1diZ17HzQ3RIWyfRYetaNyZ2nk5HTvC
5FvkU2hY+l3X3xgpWke92JndabLHu75Jj0t7U3Hxy0F1kZuSBjMVBwmnPfauzCHZSoTpPZIJPIFp
OGfvHbx7MRKdRz9CmV9vFeZJiMBHq1YhoSnXVfZCDMtnnFBV02X1w/0UYxV3uBrI6+asei8RldGb
UiDgt6Qsmad3apgNhGMgC1xpMN5IG0ETbD4QKhM2XOY1XlFajQ30z1j7LDPCOjDH1s7t4OIOTm9S
erR2uByIczhbLOPZYaXlUMPAR3wHSN+HeftQuQ6ON0/fItw8x+xJPs4JMz0cd0HswixOvj1eKwUn
htOl6EbcPIIYBE+kh4Fssnweh4it+bQTxHw6C+KjCe/1uvPIbrrlKfDfAlSh7EZCXZS7ytC3nHcI
YXXE2E0V8+Ztw95oDbE/XjF8emo5Lb52vkx3OjKPbq/3tn8DEvieBjESiXqp0WfDwzlkBmboqijd
I0o87vFYcpdz36DjMW1xqRzZXXbO0tBayPwd5u+1ZjrIOYPmGs/bKxTADVOQGx29dci6+qXlWaNw
R74yYCKgoQyM8yRraayTfWCBxgba06AAFldF4dyYyg1LRoozv5g8U2l2qeJifg1SfaOjpiYr54Lo
h6h2lLursWFfVlVN9V2N6Skz+13Dgu3Q2Ea/RbIEqjVpb5tCGJtZYS7roJQdm5GpPTPPwTm3ajE9
uUq2ezzH6sECkGhhydnortZ+kF9mPhl6mx3UhFdycFt741Rm9qxKXNc25pXYwRVGjEXUxbm9Hdo2
3rcjLBx+wZ1dDQe2il9BZyZnWquSIxOZmpjOQGLU6PtTPnj9Q+z4Hdkoi8zIrqWOlLDXZddxwg/+
kyBcWQp8RpAPHtGpbhyDh3/gjTfAD7gixQXxXQ+xFm+ZAuGTqxKP3EXjMZg5dsq+bSVJtGhAIaqC
4skXM8Jr91QKPS7DBuDBbuowW9efwBJ8Wje9fDcQfJySNtaX0HfZTrZxgAmXE4ugjEpPuJ6E8WA6
Mf6c/my2xWGile+Uwv0wfZVd5kf8BvbOlBPTGfeIRflodL6MCKbklgcdvinllhVXBjhI6zZul8sd
4VsRvpInvRyfaa+eapMmPVN4fkuSv4rmuqjVTqvaJ+WNjCgVTHhzUhEAKn+XlM2hSq4mcqBwZuxb
cg95vIS1vnBSOQS2Ag/UDgVSYZF2HEypdYdFJ21q6c+6yfU/Cz9QZ3nNEF6vuvKxjjV/N88kFzdO
a7E61Vp8w+A5ea4StNTtbbftbjrNqqMCY8AVNtN42WVSYInRu7i/L+1KkMcgk1fXboTDXVYpg6wE
e65C8n3WNXe+prNbeYhZvD7W0iNZrJ69jdvX5nUZ2xREMm0vyjHz9spmMEFWhURbPYn+Ma5dWxzd
zq5v4HlU5IFZKQ//ebDkAWEH/qCx3GOSIVHOJP+HbK0F6Q765DgtGY5USOu1morS68eAEL42K05Z
w3WEc0nzzriq26sMpNiLPWtMRgAin9sFKHxuYa3zWjKw8IAILBIyh4+JstH654qTYTv02PIimG0G
aQlBPehwKWzv5A9dDq6S6U2VZt2Re6KztYdk3mWLsIhHAH7g+9m8L7RsOeusJLkxRx4cnTGXF1q3
oNu3v6rgPvPGMwYmy2NfZvOxs0ccTRme2Eq41rk1xeOd1orphSgImA/kukZMz6woSANv67ete1Mt
s38RABK64a3ER5lOt14eD1HBWhqLjKKlMwKUwWBNnKKn8eMNLF97LN373KDzjJ0c4K0fX/MwRi4u
rDZKV+WJGPWzrIYS2ZMj8l5KvXwUXlWdO2PncukRe9XPPq9XMv3Eb1MDmAN5AnFBPLSeHM9l3ewZ
SUZIMLYZ+e3Ycj1ywRxCAvQSD6/mZA9Jrp5mQ4v3QZy4XJKQOFO1bZ3UePXqpToluSm3qnTme7KY
qreCYe2jZDW+hT42Hlp2TFFuiDbCyhXvzNl3HzziE1b6h3kI3NjYNKwPMz4uaqvZ18QuyJKbgNCJ
kNCc+MJWDdhta0hv7dz9igj9RA7G0zhIpOQ3S9O+iOS+qZZxq8dDdpGJ+jimsqKEM7xD7IzHOInF
FWFO+EZGzAg+OWyw/nuuUQJZ7In0r64bN4veXGjxSAMUE9ZlOJDjBik/Gszcm1IiG7Ay79xspjtV
TRto1b/Vhgcv4+DWhmrPZULBnsuviUToV6fus9F7j+lAF66mbjekzjWxbe3JHezzNPvM+Swj5pIg
L9ruWk95EsepLCNsT9k2TZYnRzOfSgf6t5ES1dABBE9M1o7JENzmPjhvPYHuvZrSrPEGwcsToWbX
HZiUU9f2dAfwDhKjNPdB0z7Mg/1SrX2LSZOSeNmJQAEVShgjrjtmF4PL8AI/Eg1TYE8T2ZacKC4C
g9aDokD+3iqPXICzFDORGL2zU5r5mMhJXRTSxiNOtF967QUtPHTO24/UEU1E2kh8VNhwtyP2Lfxx
RM3ssFg2Rx6yiBQUFrsdF317QcJZf5lJme6hrKZVWIC358ooVltEU0YJk7U2qvICM0aToJ11BelR
ON0MJtISfIrAZHA+L11lckxa9W0YJ23c5HUFQJnzOxpVJd7bruFoW+KEVbttzzv4oMTxMDEMSVE6
1BrYrV0NElWeue3EAObgsDx/1vQl2zbasHdn4yPFkKf6xmPYysyvNtwXmuLVhza9JVWOEw8w0PcV
6d+at/xnw5Sr+qO869THR3fxVv9fMFFZkWP/fqKyEW/ffhynrF/9fZxiWivvCjIbwt3fJo9MM76P
UwzrC8ukdb3L6GQVBv1jmsL3sIeFUw+oB8GqqzNo+X2Y4n2x7VW4z98hHLSYxvydWQrf+tMsxYMv
SkHoMYRE+BGw1/5lMFotbm83hnvqtawhMNg30O9wFYigPvoxxZ+PthhNUe53RXZvBZW4gY7LmeiD
EgIJQEqkmLIluA+MxLEPkDHYx8rCmrOzpUe+eVaVaXNregveazdJA6L57Ib7FMQNrSO/Oitg/7fo
EzGNI7fqNtD8KNW4Z6TSipI6cbgzAT2Ys5nnPB4cJ1Vj2x6dMcN3lAKJ0aLJ1SkYZRLb5iZviKKk
n6VjEX5VXgtZq31ZrHb0ydb3rcTYuh81ZHNUEmzL7HKGZoQ32ii4PV1OSiv1S3QzRjySEG/q56Wr
Zc/LUAXFgQxXw332y1y8JV29RNrUDQsi+NK8Zn/cshpRQaUua4/4XMJeHnq6SKxyReyplnpmIS73
yeJHrLbo2bod+2JRl/QIlfaslBsD40iC5DYtwOmoDW+0JpC07PomR9bmFYiJyY+xrsgf9cWtrs14
48I0Zqn1bZJO+tE0ms5z2R8y8qLg4NjJXSICekryVO3ypU5UNe9m6odNbU3jN2pAcuwi4rzfRePN
n9gdCUoO8x4V+hbzmntlz7l+aOM6hU9ixQXI5daBn1+US3qF1pR1vNaa5lXTyhg7nSuIHEqT0pgf
/EofP1LTyOqbPCaRGDJFN3o0/FTM940MeBYShhjpPFQPOsq0m3IZs8NIzmjoYP1Fr5m2mI5jU1h3
81i0eh16nl1MOym9hIjzvEZYR5wPjXpwAV4giDGSjQVGttXL36JAEflUQAdISHa1eQoHY8+Kkrlw
tZk7s5mN0Mc0T+sTLHXAzABIUgdF1yvjmuNLbB0VnmPn3nayK9M/65JRGJFlW9N8TJAJtFtCzlzt
rJcu8iiMVD7G887toXmmqTihAGjisIm7foha0XcKcyIKuIOnsqY8ttXoPLojyCfJfTiqSBncD10A
63Oljw5bvXbr8xnwxKVWMEtAaAV8Apd3cdlbRBaudCANyAyW992QW/PdrGbqmsqZidczquEmwad4
lQK/i8xsnrRLv236m7EqDW9DODlM2wKo0SO7oPJg4kfnWJVcEltSQ7W9PfQIOW2SFO/MCj9dKHiG
H+vGtG8m06vfkjJxX2JOLYVbRFtS0ltHPOkzqc8wrspEIzAuR8MFMbukmvRhRFGWWQHOW9lmmXae
9ln35MaOuJ9mjI1+xpFWg9nELUWuSRx989D1FELTN2FOabwwg+zwwBda2CD5wdC74bpsuuErdwXb
6gnWBdofhBNEPKtNoppHPedniNoN6fY+UOXkG3tLb7qJ+ZAxJsuraZgtwBpiK/XuLsB7baD6DgTp
KHWipeayjSdCXotjxuSorz5rBV0zJRwtixktRC2sFoRFU0leroNp0x9UuS0DxDKYcyFMBcUZRtTG
6Cg4yUprGEBPnb2Do6WDc5is0d7V5GgGbIvJhqBU7HTyVhOaSOPCGltnHB+LeDUcUqwp6ImhU4tc
30tknRgvkppkyY07kHeBpBnlwANpah14ltJEZv9mB0lbPpLCVrovS04Q8L1v5iMjb6Ov1EWQdVJd
EAqxyG2QCWUQkTkSyX2txNSPiKfSSsHYGgugXgaNM2mO7lvP4BKzetZ4B4B+6PwtLNJVpRevgg83
dAJWtyNHPxJODpBiyLU72BETzP0c8pRLrNDOhRMRzcw4stDkB10sTqNOfub6t6JskmgeFnerpAVt
cPL9XtsHvV4evGlsXyyLIWChzICJm7X00TBS6ct+QK2A6d3YT0WQPwqkDFcJ+Q8MDSs9wPkPdsLq
Eo/GzLOPYAm0q96tx81IDOIhdkt3P9eJf9RrlGthQwL66zBTfHZjIVixjUuEIbY4MCerzgNu51o4
Nct8nylHTLSzDmv41LGieFgl1qi+zb1Ztp4C+AH22gaYuJcmjb6TFbB7uoXBQtGf6l7/dGHx33u1
5a0SfEZtdLfWMRB1+Ziz9i3OAH44+9jy3uFxNOpVJNyJTz3EpeZbnFttdVHLaoIBlHp84GjfAaWZ
A2l3WcXD9kUWLg7VCBBBifbZKez4YlK5jTqJEMA3B2Ws9uxOfZacM0wqfUJrCUyNuEDMCGFF14dt
YnqochM5Eu0n2/JmYpu4l4r8X6TUbnnpZqixIru0AezheynnnbRjyfRIT/yLXC5tGYFmA+hAnvue
1G/oOQr38JQE9CJNUMzXjL3sZWuVvR5gyM1YwLsN7BoAG7Nv7bSiKuCCsTFYgqHZ51btvzr9okfN
aJtkMXN13hRt450D3XFvO7V4zqYFvbvOZMvpPdfwN0krq9+opZEy9IxUdrE2shKFJJGx7UHUs+mR
JbwNrs5nfygFjxn2zzJbvrbCEeIyzuBO7uaCwnsfSzmfYfs2z4vacbwwTcB0zZ4mPueF6Nh9Sw44
Fz0oLxx+f39l+f9mCY2M7s9q6Iu3XsnurZRvP1bSv33T74ou+wvKVnTFnN8oCTzfo2T+XdEFOhZB
l852f/UxsopEAfC719X0vmAth+7NVhOtFWl5/6imDfsLQRL8Nbt6hBirUetvbCZZjP6o6ECPCs8b
ExZsW5iyuM1+FhmYbhdUQy9fpT82Ye5N69R5+isrxM8iVFyA64tgxPKJO0JQYf+if7ULqEkAP15H
PxM440F7tVLTTtzQ3PCHo/8vBCr/8tehlIL57gZURBzsH6XLibOs87vgxZhzgK/GGAy33Gj/Uov9
x5dhl8twZtXnrzaXX16mH51BtpXzPDKj1relXvT3k0PI6HclwE8CvB8Fd4j9fvlweBm21rhKaXn+
YEM2pS99v7GeF8HCMIWk8JTghwSoZBpRILRuV3lzQ7B0nh9xJtXRnx/L9VP5QQ/Cp4YQ3ALxbwGw
xhvwi4w04yzsla0/W0XKrtdgDhBq+mxFtqPFIBYKM6pn1rmzJpu/SqdZj98fX5oThTgq8Ib+Ko35
QeuOBUMzGYY8Q8/q0oepsMd4ow+t0eK0CwiH0JXBGEgGWfbWkRVvRu4EdmTHQLnztpVf/6Vj8Y9n
8Kp3wuyJ0xYrzK+GNHeWMNJq87lPgb+4DYOwmukcNpa/iqf44wshpneQwiPXpFe2f7keRwRPsyes
Z63LGoCnTrMdMtigwZQk38ce//bksn7LE/rpKLvcj/hrx/fwU6NQ+Pko0yZqnMDicpktIm5nW8JG
iWNiMUKfYIE7qcbMCJXIaFxMiMonL0hmln9u4cuwnQELhUjo6OjabhRTVFZx+h57MTvKXrnWG6s1
5tCJ0SmSaIgLjiN3mbJqO1gNLSgEStMPTSV9DFGoLd0zqyl1iB3xEADvWwrWjGPcGl/JBrOnbTos
hHbbMF5NmBxZ0qE3S4Y1MIQx6l5zLQulkGUsF76z9OdyWZBCFE7my93Y9PWbD6nDvoA2E5c3fqCJ
J4vawNvk1gTKykyTAO0qMPgAlok1XNUNZB+mcaM/sdMPgK1opHreuUNZTBvSCbp6W88xW/1iXLJg
o+dF9c1wMD5tcz3NhyNNvbpny60HoVvDcCfGF97XoZZJy4C5hqkG/5DpZqMc4FfOUslDkiQ29ps+
nqft4EzzcO/p2WKhnXVJgSsyObwKuolvSi9JUo6VxGzFHtNz4zdD+Xry3sOtul2AOnaXQ+/G/Waa
lA973qCY5cDudS0VzanpTEvod7afCkuPXB482g2lUksKL+LZsg1IiffwemXX7FMzNaaAynI0Eh4L
9q4ztO1cY0KpQ7seqe8vmQ/A0H2p0Wul1g3SzdovDvroFO1tyiUKRSRPcy1278YqqLqJ7qYBD9pZ
tFTyrDBoLmHA2ikMqyQkmrt2fIgrWlLZQ1jgre78+yJPGqRReOb0GKZs4kk+fNA6lLbMzBGI5JbN
hijxmieguVYPHMn2+jphigmOOD4ONXR+hj6m43T3+UTq8BRaeqE+F2X1Daxl3UXONkydquPzwSIu
d752TJnSXGVWvdbGbjo7xGA7ha6V5UMraDoImo4xFsLqa2p2QzZLTbbKhUwgnjEIZgTSg64sLkWg
Z/rZMMQuUxxLqs9xXgmsjqVYUSBMqY+VUfhPlhrItwTilX+keWUmnwRREFvYzjlkZdXENYvyZNCu
Oh9G1h7ajSYeZ1+YzcbwoYfuPTUVy3VMUiGUvdRhQUZfuIRGU6YvEyRrbz8osmpgZ9rkaAABG6fq
SZhG3SPjdn3rvHNj4R7YJashHB3cKkCWEkhgBjlkz25m6g2MQJz8KPVcYp46I2DirWHSrd8TkTF1
dxNrwpzluwZfCpRpIhVkgCD/TDj6oHZEY8fawzx2g3VvLEMcX5FwAGiGplF3ntM5c6z72S108S2g
kHW/gvy0Bj/Mi9kwWtTChVk9NZURaKhmuNyDi1QHFOTSaKdBdzEEXZFbm0HvRnSETauG9CFbpMoR
9wLrHO+BppVQzCtYm5hrEYM551qbLHyWIrEBv6TuNcoaqPJsXHqUiOOQ37QOSMMVFMRdZ3CYv4SG
Ntg6KKvWrcOZ7R2c4BpbDTuJ/MYAMXjdK8KxwwkAaxB1eS0nHpSMDXhuS+MTNKKR7tgTCX9TQsPM
N1btEeqMzJ5lczEO4qLgzgK1wQDutK8lO/pQFmDt4Wq58Q0rxOmxnRpcqlPpcLlIrYoZcRbrkqhN
pO+hLh4GGnPPeaiAjBNMnRQ24Y3VooDHpS5hr6YWQ8g0yx5ufuwocZFUnnxp55FUTCXS6ZpwWDin
dJAZWq6WVoSVWcKCzy+d4mq0bG7txiydx3I0k1ciSbHFOyCUX3Qzrb72uY4UwxkrNo7CTD+EvYw4
XlvZvrqarl/UjZNnkUG6UxL2facLHH7+/FLx8YFFdlICx5mIIHz2jCp4dYJSZhFjm/KMjVoH66cc
2yfW4uJl9p3iXZhjTTeryuYdA6A2sUcdq2M9lZXcC9ccL0u8gsxENFvvd/5U+EPE5FW+O0wlb4Zm
zh8MtP1vaaFNLi7zGXPW0DXyzgA1+yomw36A2jt+5Q6VptuqlwHCUywyEqgkXTnEaZ/wXKZIPUNS
4X1OyeQv4cLLAKdrRhaGNYIgzsAcS2A4dz3AeJOmjxdRLLtrt3H0jXSWHCXACEt1xy+NJq1YmHns
cy4OBsJeR0Z1WhYoL4renKGGpVZjQMTMxkudGL6zheJ0vkZRaH72MiPvXhvGu5xPYITwIpG4lllv
5hdcOvFlBVAWzrntQ+ouA6Z+3Ggbr4h8X4ke0W3TByt2e/pqlTU4BHuYIJVMS5Z8nQkVN8MuEBYG
bRC8BWR/ew2VmZ3qMm9jMLv6MtbvanRaDX3gwOeC/rN4c32FHhcbNBI6ay6dITQbr2y3rORJ3kqW
eoz3fDW8XCDD0OaYKvfnInMGd1PQzqe7RosJjEgFg5MxLk2xMeO2ADibdyMGNrN2bq1WTst32fX/
Xwf9t80a59+vg24/6v6dxel/VZ//1YmP/9owd6l+7GrXb//e1Br+F9emXUQ6q/NvaxXH/74fMvAi
QTHAEP27g+kfLS30JjY/NK4gamk0aW//0dJqzhc0tiYJdWs5ytr6b+WkeL8Vrv8sbH3Sa5H1sicy
+ZE4Eq1fOheocATLqXoHqnaKrKSak4vAnMGxMxhryvNBaWCMgf5l+XYMFjGdJjQmz8LuZbuhsySb
Pug1394sM2TUaIz7PuV8pcFjV125VdSn8xxgWqmKu7lghRZOc9pU26yd5aOZI7fAAllM87YyR1FE
VibiT55Autpxd4cn77EbCXvh9RedVcVE/eoW/OUed5e19+xqHrYEGHjAvb0lQZcYJNNjI72gOPa0
QPOTT4U2n4wZQH00aFXiRo2E+msaFVpWikfsJiAdDIaXi4pfbda3IIAglyZhWpO5HS6LqmihSC0b
wskpWImL0pEXgTaj6gIbjs5uQRShhQMLtveCYKlXnTqfJ4/lII1JlR88LjKVzw2K7XmXTEF3mfll
jcAwyI3PCkETYjpPVZiT7co9jtMIZZieLocma/gVUlSz8nkAJsgZFlurZlieRqeHspLxhPLNr+/R
bSjFryS57blWg9rf7rLlbpSSyqwsnRiWpVNV21Hxy0SGkWvu1ppk7+/1uldMn63utZUDt9HALb1r
NlXwBnvXlBF8b60Iod3TZuTtmPUbW69tLZTIR99UoNRt5SYSsY3s3Ao23TiQkrV41nlpoSPa68tA
0dAbkjGkIfwe/k8ZKGOndA/mvknuRxM2vpumt5MakIYsRTNiOBvoXo+A+5BItX3aSCSpZiawJy3B
HEljrtizB6DCQ7MGBEq2BKlYrH80RxF6j3hrjybGnrdO0i20O47Uu/Msx3F0Lt1UK3bCdespMlzq
vIj2tWxObcb4tMk9LX33Z2abZAWPsol6+GJpSK/bGCvDlGiIhIdKGhWTnVCZNNZSQb1lG7ApLEvv
z+dUBOaGFWQThP+HvTNZjhRJu/a99J4ycOYtMUlKSakxNWywlFICBwec2eHq/wdV/dZVZd1fW+97
k2aVQ0UoAhz3857znNYopElS6KY7s6qZ0Vw4FZwQJz1JqJPrQK3ZQ8OYyT9mjqZyEvdqX1x05Ww9
yYqBxjGXoY+HO0CZxBADpeROjm0/PvpKFPneaB54L5UsSK7mahrkAzCWubgq67S/MHM4Vd/AKovp
OjMqnr9DiB9m7H3Y5496rcec67V00+dBwE745H1bdMdQnuPsey4g/9gviyP3YQPo8Nafp7reZfYi
JAmqxciDWWZ/3Os8G+S5U0QQlTE0jOseznGrrv2OCNp3RZEMjSOEv9wLinQavL54Ap0TLmH/M/Tr
YabfERviwea0gF28LHCVdbJSzbGFQo0SzkkCF5072AVWSEXVdrRWGDwyQsE1+eBRV9fCgE48ppyb
xa+mqI1OKpt8802M9xqNGC56fvTZlWSHIV3CIGlt4qZss5Q9nDfWEOS05mx/KtymlGfgWdoKYsLc
F2ez3fVglh1Wnm3upuCP9Gxiz9RQA80XXEdMObF9RKeaZzNc6d5vPRou6I+mIMShH8h3c6aKTe+Z
LlGNkt69x3isTrT0jL/vzRL98OKSt8O3zz8CwR5dcKwEvsBgu3gpRdh9tkvqfy6lwQtV03P+hE+a
VweKz29Y+dQtOONTG7Yls1JvF3kk1lnfbP50CiCRcA0NJd+E18YHcoxKHT1m2t+FPzCKZTYaXufT
av8CA9m0Z9VSaiiuKVlEJkeh/MCRE16XC59rogiKPuVB030OwFnTs97zuk+mj/4nY2AaGsq2KXyi
Db3HzZormGROHwksoX3zK20El4/yQW6yGNmMlcdUd2ypVl8yY1uXl3i26ynJm8Bedty/hqg/8Uq1
Z8unsRC4YxSdi5GkdqKk38nzLoqK8UhS1vyYbS9vL51Klg8al2x5mv1uts6nTpqGs3Njadi/nvvs
2xTZW2eZaHw3hC3vWJzWGQBejtC12LDVZlx3W57R3uV2NT1WTuR+yNkjxBrE43I3gZvvktTY2bzL
0tF+yHPfPw9SAZY/a6w0Bjbfp1eT8Nxf3QialELRTYzoHKhuCcg5A8/OG2m5alw1XArszzWojqWq
j1QmNNfjjEyZ+P7iPjDzg9c2uQLltxYengevrjrGFClN7KNbLbe0dHrM6mTMNjRs05K1aOGst3eM
69bf2jTOy0QZWzy0vHzJmK728+M6LuJbmplpTki4kt+gswzHkW1V64N2ZH8bKRM8AYNDo3LjDq9r
Kiv6utwpfy5rCmAObYcqLVjL+b4ZPtHnMbcBdPC4pfo9cAf1sNq04QR2GxVHqytgortRRqhidmpA
7EQQ26Wtn/RQzU9A4wVeJkPUFgGouhmDts92QRM7PG7aMQ0PU5pN7UHIrnp0hrZwNyXL5RkTVWG/
L1MrP+cI2bQMtRfLtjw24YWtEgFen7VNC8LTGuK6sy+DQgS7VrjhL5HWjX00+OVvJ/bWD7rwa000
lRo4LFy6qJjczdF3NgFDd2b3OVkhXLQ83nQEFxbwrpOCqBVjeD2ahhEfHV7d3SDS5q0cI7cmPmMi
Hsyui2mGGRdOLF2h83FdhRzyB0c6T95cd++q3r5Kr/PkDbqmVZ6yoelhyzYS/6Xr2W9UDclHJWNK
6GhxbnF0GKkncEKrcE9gmpprpBw+2b7FwKhFWWHPx6z6Gkk7fltHXz2IrPGhcxj3RxNDQN57RjW/
aCKu7KRSkHqYbUPW5wFqZHsMYsUcVHW+99SyDrf7qM62LzlwnLOmszvANtDaqr3YHhy7wpn6d8mA
kiOGaWIJmEHHBvEqCrwz4KXtchjg7kBwtgdzb0mlxc5VVTFBWSumm1bg3z9wPWUfPpSi5UItU/5S
Z7hlEiu0BdUl7KTYCC4L7mh/CJjCwcqkOWyidSbJO8u7GWaDXAhriKlwjIcfrK9rImQ5SnRxqGeK
6jdMS4R1Vh5GF0QPLYwVs16jvWM35QEvd+qdpQqPYKMHAau45Zbd2dvjNEE01Ga3BjVgI1p0vpGa
5zDXxRbO7W5diujUza0HLyJsCnOkrY4xkJtmbXj0O7qF966v1ZWVMUdBrmvmO3B6ANiXskxvKpwI
2IjqNfNQjYO+ZRciiXvwrM2eLStzPzs7N9Xetsl9cGEWvB2TWbQceNb8vWZbQM12OSxXtM93pE4X
F/szbgE8M5SYuNUOsbhWx15L3As5pHwyY91c/5RqbKtzb3Tndj+pPpoTutjCV6pdvB9FU5DjsfOi
pr+PT3REmnKjQ5zXjdq8JOW8YUmZyXe0hXwU2DcotRnHdKcCudw1vurfXc7tlL81ZnoOG0S/hFkd
UY4lllQtsmlmnyoxpreJ0Rv9LuyD6qbrLfkeeZX/4kSFmZOePQOhcRZY9tmZXeiDQQ/qEy5/T3xr
2GveZlVVrgnFNdiBoPYxQFJuG9xmfR6+ILkjSLd2kP+yc+xwe6K06yPVMs3jStugt8fugM/Jznvb
T+y00wzON2oVmygeQvHUlPgTVBah0i8jPEKJ+/q1qOgRwmaGc51nG9mbgw+Z/S4beawlmW3DpOF4
Ul6b2EUTbm3Q0OzXckVCYKnY0Kfo1O/a+BDHM+L8z0Pb06C0FI5+n+GVdQkUdhJh3SCa9dDxgKPi
wxoJ2fRtFAHMNLpCewKVlCeRb1tPjTek+Kf9Pn/r4mp6XdY5u4mGpVxv/aAnYI/PiiFhDqHf2jOF
H9mukzC+BS0K8ZsCSEJOud3RdOXbXnpJw0rtJmIM7IseMbk8pTX2OD7atRv3oKeyWwIqvp/MeElJ
5s9z8S61sT9ysSiSc7EJsr1aM3M5WEBjuTBnQ1BpceerIQqEOgZu2d8XTIPeZY3hNiG1Nf9A4x+f
jFO0bxBILRC7PJ1/NBCE251NdvO+bxSiS1zzqEiYfZRPxVpzILIKLp0dA6X41qtjQfzfjV4qyAr9
bmth9k9iiKaXEFvinJgGQNx+tTLZJlPLxqUFNIMGot38LW44MyT0xSLdZcuWKJx8b/hZgZp9s6jz
e+v7eHgmY4EFUlkO7J8x9ItLAP6cCPnt+q6KSv3K8QZ7bR3N43e/8/rnuCgoUsCwzK3xPMJiG3gM
cHxLUr/qsLd4VflYmjh4hBFvvdnx5Opd1Ev/mblOZnEARrMmeRWtBZ1e+XjX4VGXNN9K/wqDXPW5
zsY8QVZf30LTK0Itod1/jDkxjiMXVnUR1rUhm6UmRNUNApsnWb/F+Obenp5VGzevcKL9EE7DQHBM
OvkIZMSpJmoyfaXYNRset4e1rINHhh7dfB0XYUAiR6s4uhgZZvb7ZWYrSldlnh1saTm/OIdpmnnc
zCtu81Va4U40k78tYHTBgB9jP0i9D79R02bG0VMo59rk9VKxYRiaJ88f2a1rJ6Vcubfd7L0vJ6c7
eX1efmdTLMT1SHKIYNsobfeQlkOz3nszpynqVwcatlQwdFwhYunFnhEEN0onV27cPNAp5RlN6GDP
7yuoc1vQI5FbAdQ+atkoHipBK+IVPnVysrhJvegO22y//SWT2y9GDKQNCCaOlNjtskGpFW9R1JAD
XtdMPEmfjspMR1ie+PAwo/5OFvifovaPDYDz7xW1E6n5uv9Y/iyibf/iD2eI+M3xY7i+8eZbZbO2
4bL/cIaI31Ctok1eIykOrWn7V384Q7z4NybzgRd6gKbJYm5T3T981vwRBD84WPYGAWKO8d8YQ/4O
wOAFwtCDqC6gEDG5if5m2hChM5g1zKho6PL4W4AW+8Nqx+I6bKz8G5t2aOiS+y/N9HAVb7WKnR8T
I/Tlf+JgfIFX/ynnYfXmnTBgJdaPsAehkQ/jz26AIa0gWwtYWQWHS5rc5CvGY0mZ6+p8ytGiWiIS
+Wu0+Pl3r+QEz3of+qfOn7OXgYECptpl8G+9tffOhmnC5YdKI+8svaz/wbfwN2LH9kZh1GDYIOeP
0SfcbCN/si2QGXShxPORtdPIeYGCplPXXtB7sePcT+lTlOpvf7qg/oXfxfmbX+DrJTHb25snwd0k
1L++pNUyckgFsJ6G40+15meIi/m95djQm4OlOWYBjg0rHZ9h9pA3wUGeuIPBjLmZIb0IPW+EHXqa
QYL9bh/5313/j422/O/v+v1H1bx3PweU9P8sqfN/+n01cB1gFGAXYxc7L5avzXb2h6TOOkHrN0x9
NwRGE2xmoz/WAv835HLUchwjIV6Or3v0j7XA2pIahDfcOIAo/LtG/1/YxPC5bFfSP+9CVihGwTAx
4Po5LC32Jt//5eKO6smyDPNjuRiqXfGCEBXuR7no5pNIEPpbz+OzRg2oVJsAHXTof+2EeNHEa8vE
CeaMrjkOKECObIq42L8G+Tk+8poBaFwpYqXVusoTMZLwxmOn8zMYR+gQpWXZB7fkcXyYUzQNBGhF
zXOX4l6A36Xtc9/faOgS/zLmSAfRBYqAHRHFCGZ56WXFwKYpHqmwGhcjniyvhsSFBK5I5mUN1cQu
AvAuSDM84u5kVgofrLWjlnqeADKNRLjXXRaswXuepyQP/XiIvjVlUOKz5UDxK+3CkuBZ0+RXo00W
FEdyoKB/rWF30bjFipsFr4zimI9keqgX9i/kddv0EQBG/Q5McR3PJj+SnJkkYgFGYWQHLPcppE8P
RZsdj1W/jt4Ki930jjjZg8ClaxZdH4m8YeSN/YFYJN1/SzIMcdgmBODbJ/g3MLngXsChcDgj8Cte
qU02dOZlF7f+slCquyJUioFTDNARGmnmWmxd8vQvgupaJdXKXlM5+0l0vE6oJu9zwZfyvRLLJvuV
XnYHimdlXZWx/gytyOIwjlnFnLd6xa5vpbZcj/HSZniA7DEaEp52DQv50PniKHtL8YmIYrzHn05k
giC2jYRR+q9UGbGHI0ga/fCnvJ9OoinYVFOi916CKcaFFBLUWZFsPtwum35MBB0irgx62cgDBeI2
bzxYP+PEwFTKjBShiclisr2ZHMgn2l0gSE0Nmp0YxyjgmM0g/jYfUvwDCY5hKz2v5giBb6MRy+Gq
RF91SIFnnMOqprUjxJzIPmJa0C5Nu3Spom8v1zYphpWpJm3u9VnQ6WxJFC6Fi87NYhovJ+oehyu2
x9CE+nGFe+IphCFsKBm1N9DmcS0kHFn66Dbtw9bkfBP48C/bygwbPbQFdXnN2aolhWuDcUM+aRk5
1RwlXbhofjmfM+IoPTvRKZr06yI8fs6YXKEE2svF+G0lzjRd2rRmrzRfx2hHWpDs5R23Y3mIVd2E
pERL0VzoyJqgs03sU3b0WKNQBakq7SurXnzxjOmOsM7KMd0HBTOSY+47GOawXzD/P054pNfdxMg2
fVUCwMSPsd1m8tSiBvrbWFqF/8ygPlbfaqrMVpHosdXIPFmhizu1xQSOBlesd2dXnLF3+Qx94oSr
ZJ6vtR7D6ZsuiZjvTTnCu0/S2LJYCUZqUw8zbgb8TS2HGRTtoliTmrPDdxirkpcB2lVIbCOu/6Ks
GZjyWLUOfctE598qIv75nkkcUYQMPWnr1p3pVLQIKgAz6Si3z7ZxzNpVS3S5BD2z+XBAkq9mYIfn
Tt0PH95UVtHVHJaEXsg9eR4EksZY32OLHWCSsswMxy7N3fHngjviniRqOOxYdwu5Z6Sh5ZXTYoM/
BFOLg8qusaDsVBN5t+HcROWR0NB0GxghFN97zqKEX3Eu+HF8bORpMM+ftM8OR0EDxphQI4aSJF2+
0oQ5Cef1lKjrPSPforr3Cynv8HfRrVii3JBjsqO62+FDmhy4jLAnjmw1/FsGmv37KqPxmX2VRiEr
MFPgEJrfyozda5EMc1eRdSskkWz0yK2qDRBzQc9iIPo97PKO5uJA8k44dYTWASKE6m+xdjCGJGqH
h02N9ZDSFyP5sCz0ArTn1CEO53Fc/s410HsnOXoEBMrWq65ywURnbwU55j0EvbDex6NqcEb5WEHd
RLfx8ik0sfBTgcKORpOlJsLeoSokpEZG+jRNtrooddGiggCCT6/LeigfOdvX3cEEgkU3pozzRpW0
qnFaNS49I7Hl2rsslxK5Y3JfVLjQU1IHjn7xgiLwDzMIQwacgerbOyQTfemvsA52jlMFhi9Q1Nsk
Gf/iXnE7/3Ba1PeDMyH74UuTM0JhEd4zuen6Pcd1Z7lydFZeS12lnw0Hapw9UbaioQ/9fGqxC81n
gTsBIYR0RkGe74zVZvtB5ZKGItuk45kTM391TLjz8FcgjrtTc3JxeAxJSH0eXjvVK7kDkiDpZKFI
noujjrmUgMIJZkmpVtOhTF2lDlMVLbjK1PLSQnUoDsCRt4D80KAfSg/j5kUESykgU95rotOu8ftd
no/ho3HzkfqLJaQC2CWrlu+4ct2zxuppcFgN6xk6/DhXh7xYBn61Gpt5gD1Qs1vEEHspuO2D3cAI
OzhDhdHtXmp7qvfVSsUZynhPgSeKfXgyvh2F+6HQ0YNoENHZzy5kt8lKkdgsZPGmeDLXO8qtWc4q
2sdveuGk6Q7Nyn2c9OpGSTkrUAi6sF8LotIQmrVc1qTn03hjR+MDgAoH86LI673Rs0T3xdyLmY+Y
oeh2GbvWA9ms/Hkt2/gXcilgZbYAJS4Wymvh1rcLjBHG9zaPzTw6L4KO91MqMqWXdrd1HJJ2oo0R
FCGcvTiaV657UxEpFDGdKBWDHf+eEnZC1nbt5PRtZBosBmawDbtKhI2Sm8qxPsqsD5qjHubCO2aD
pc/XLJqJPnlOtnVmOPEzfQHNd6AykJ0iABKs7mQ/8RYqxi0Fj2t5IME23uDhbYeTgZ4jARmzuULR
ympySpJeyV2ZsTZ1A9Dsg5s3owvDzKkYLE+0rx087fLXU7mCy6+bEW6TbDX7lNKYPD1mZa4uZ2LH
+qzfxgv7Gb11Pa3ZmtbX6C3Ly9S51XTyp2n9dLuQsZbXy8gcEIXS6rLHYGi2a2+9DDpX/0K1sJ7K
VGQPlCdipI2GOX7TiNRewhq5fFR2mI77lQvzJTVWXB3n1XIvyaD3Ezozs4qE35Rnk+nXn243Rn4i
oMVTRJi6FtdoZDMlpBZC/xgdeE/JIvrwWhE3xNVlWEx2s2JkjHrfFd9cg7P20Mo2vbBBl7kMlqaB
jOgqf80ZTBhajfrqvu9U+xpPYGuzwcTl3p7g9CQGnsdrO2cM2Ohnrh8B3S8fjV70TTFLTMbRascP
XRiXFyCtx59sX1O+P2fu3nkqd7eNDgwmgcbBh4XnpfhBOYHzKbplvY+bdj2bSSnxjltLvE5Mxu7Q
gKjLYvwLcmfJ8QN5/UDS3sO2+Ibalj0tofJ/hiMUGpoV+/pNrx0WrbFc4svBDdhfpXmag3SJO+RK
rpQrw4jY2zV5wfyscOcB0tKgViq5bLww20w2upzDpVoTmKSmxZGIh4zBBO7RACBFR3miDl0sY6N+
yCwzn9GDDPioxlF30zErBHkkIAKAC1jj+6VWvtyF/bqcOyz5WFrguT+xpnHexRbA9Lhm4cYhvLq4
2IzbT82h8IC7HxgLWU+inBDF2kCq8hBW9OpyDkYnOHaLHj606LtXzyr6ehfMDLkOc84MOPHEYD2l
pprfA8a5DwUrBv6EYaDcVLLJf1xoVEffXouxOcZDsJ6toOXZLKgGgr5LOXe6S6HPYN7whylMSk2+
O0lTu2vONPGyOBHzsoUZsEMTzLTKIT4bis5lw8yIME/WkP30DjBSwFrfeBr03uJFFXwqbT2ksOUI
mFqeBizrptiECuzmgn2WxcSrBkPjlFt3J/ri4l0ZldbkBOMVNE1rKWqO6KMOngLH6x1QJBP2TsQE
CmKmodIiwdPDw32jRXwYMwXxgc4dmtRE1GFVL5aYJwvG++LnwFWCXdHFcZ7oYbJfIUNwApxy3Qes
DvRj4OoPhwjIFi96kLNxn/me9Y1TSv+liyw3o2YChRbwn3pOBzGKJFzjITogZOY/8ipro2O4WvlK
LprI3Z4TmIeLsUznj9VGbectOXax0307ZEdul/EsJQrsH1J8D8R7GX41ROdtCqE7jnrNPoLOjAcz
9Zd6R6kmRkmGZUF+9MxMJ9mUthwse1ExvYVTKvRZhGE83zX+YEOhLWu4Ld7IWnPsfVUwcJQbdNkH
pJXvle9U+tQvpnMSxxmiY1F4hMP9YDCcOlDnsZ15FogQJdaxu7b8oSc3SHrzKjTFJI5FFjnNrjVW
CqHD33JLw7iETCInAHrHsYbAsAsnR/WHMki3cmAmVjSHu0j1e4zzHEnDeSUo2LgNjyli3oNO5iaA
vV2tZYqhs2k2I4VbBfU5dvIIDwyYnYJ4BTMObJwYcbAvpDHQFp4sLlZ1U9cnNjP9AyPlprzAyh4p
umU1dfZe6ehgr7RmlZ0y37+O18oFcZJR72kqtranvmM4lizBWMZX49IsZudkET9aSQ/xr6KzNIiR
cDsPO7bQ6VFz2sAMyuBnodHbaeWZ8obpsVUlIVsd6E1ejMnvX4jcjrNHO24H+6BlObdJsCjFBjYH
tZAsitk/Q/LNu732S9TuQ9N5zK8zHkMMoiiYO7WKS+vYBRMMSjVFBdtOHNYc/b4cLr3CULbnSEht
60QbrrfrxonY9ZQrHGYVXevpBV5lgp99Rc7sTLVhkZ8LWurCs4wHc3NN3XRXnK1RpnHfVCQzz3j+
y4z7e3PoxLgRh3P95dzpv1w8Q7v96fDl7om+nD7CtyDWsM0my0TWrRW/SNrS7w5wtq6uGcOt9c62
MtUygkAbBH5drcWp+HIY6S+3EW+wbI5ll3UugdLNkTSM/lZ/BrkM/+1mWirseXVOCJQ1nvXGit0L
7F7sfYa18aPvI2d1dW2Bdsfcv7Z4okAdYFaJ/cUb99mXb4oyIzxUAH8wxEyCq/+2xyoo96UqU/+o
oyJ09lZsp83Js9MUenWMNQ8NSbRddCSw0c/nxBHC+fuiF3u6Jhs+Vt8c1gh1Gze6kw9p2CrSETKd
5pfJh/4O2MtZ1/AON16aX2KjwlK2zGVvjtPCEr/oqfviQBb0w+AR9o+0tKXpw/i7Sw3MfMHjeGyx
ErUccTuO6SgnBy4oLG6GaRwB7iUnRFQOXza43y1xX/Y4zvC62LdVMOSEhjyw3EIN2Olighot3ATp
9IcgqOPirdQAMqKQkpYL3fTbjF7Q5LNf+IirYwQtb7js3H4ZeKLCBzoNS+Yuh7UdZ30K3IpTZuSt
BWrUlxlQOASvoBTOtQNszIkWXAv45Q7MsLXcEdoP9Lksq7E/5wE/cqX5XRfcta6XF3djWGNIdHEd
VaewxD5+hLiPaXH63cD4ZWYE+YSx0Y2Ne2lFZlzQ9TfrI2hWfCITs7O7YvNGznVGB5HuNcEK+lHZ
+nZfVkryQ9gqA63662jzWhL0rKpkmdRIRID512p6LGXiy6IJqAC7Zs07bg6EMtgSghSwd3PtLffS
sclvpGthPML3Cqx0sDlBA7uJDRKAg0EU+bFeDgWCIBysMqyjnfwylHpyVTfIA0xVfSw/50hvzKqx
eQXZbukLOrOMadLEIjZ+LUElLEeLg+6z7HCyxlO94In9MrimjNReHemVb8uXAbYtIggD6ZcxVk1y
grTuANMkEWNtld6bjbb8stSCa2OY6lFsSBFzFcevyiITj42WBkfOgZsx16KIvU063AS/uPmx7sbh
ZuOdviy93Ze9d9mcvoSzJwy8QYf7jR28YStaTvNIgr7IyrG44mbaEFILmaX5WlFaP6qTbLqejVRj
c3LGOVfneIIDCxCeSSwdcG6jQNvBtTlwlZCMYI+TPWBhYGtx0zlB4173lJVPVkZTqlfqYxlXejja
weij1Vp+1ut76BSrSnwEpeDgE2ef38doFRs0AqNd1u3zzgbg5KcSjhcsb2PXD05TkV6MXBOAlAtK
T+7xItSgc5qls1MMtt5IDCPpc6Hp2PXIrEX0o+XgxrC6WSNPgFgFZyp0U7Wf2ibQF5wFp5VSeg5w
GLpGVPGTVzt+1J2KIVydn5AoyfuqzK6iMy9PfWrI1yAL7+rSXswHqZuUHWqnRk6V32asqA0YezA7
LhiTzOfJwwE5Z7ko9RyN73mcT/OVrTtOdp0b2pMDNNHBm4dOB1bchVcpaOFMsKEs7VtadEv6Ooig
HB/KFJALCEE75ZRAi3mAMJbUTT8USwKQzfdA56i8f/AzqhN2K3Vu+S8hrRmAIGMiE9yHOmbzHeMN
0grfcywFGiZmsO8Zl0ZzxwMpBYJSdYXWex6TAxhiesMLWCuPXe6Y4jTBYQb8F2HrssEhoISFWPE8
C+IWR/8Ww7iwRn/HF1edpw3YYlBKkIr3Q26IZs4mVx/2krYf5PqcH4zXUXrk3Nr1wW09tocSQ5pm
cTWFxudFi/w+durVOt/Mr6DVrCG8DPXQORdQbwwV9zpK+93seNhSjFtH5hS5GNbBjGr2yQ7ncFYx
pnH3vRVh/sECNg/4a0dwxThi6E1w2jJiV0TLN3mVOC4FxzKH3gUdoyYhD9ntM2i9/JcF0jZGSyqt
e52TOGQYoCtxWFCY8F+U3NjntWnym0nwf9qlszVcIRNlFF20MzDuuRnkAUHT+De1YFKWIP9HeFky
NzVJmc/qF12EpLDWeLb2UkVwkiYLEgnrSq9Xbu1UfhLGxDk4hzmcvarDi79DwWSez/QigzUIfeW9
dQdAqahlsByjdHCcQ7HM3TPGFYz3EWWTd8W8Vck7w+K8c0zLjjJU5V1ZmxwkSJRbOK2DFmIRVqod
9bfhtB8G0XN2ENtsxZnmItrbGrr03A9kiriaOY0b12mxgOk1fG3M7IMnykT3MYXjxlimsuh2wduW
HaI15DKb7FWflVz/d2lNtehhQWK/g7dMEQaHvPxjYIt4hxzCpzMN3Xw/xMuIGAjfreQj6f0biyxk
zZszKatuwZ28Y/dQyKPuonEBYSw3O6fVzE8VbTOcMbS3XsWhhGnVmZUNpqVTdqLrVHBqnHOkPwCc
0i4PsiRYsSuJIPy0ZExZXWPr6nNDynwQ3pT7FJFoT01eF1xizcbFjtcy5YyOEM2jTC5ksSrcLi8e
u+FlT0QUtX+2lvkB92Kcn8fKInABNwpSn3B44gIUDecrExPXReX0ig/OUdLn022iy4pCZetQp7a/
L0iDiV1Xa8ucC+lF7Y7MrPz0a5ssBihSxjW+9jcYqluwTy5mEKv7Qtsha4oqvWIvvYCKAwuVxDmQ
D7Pyi27MGrbIGxy2gQzEAdMusbG2rI12sraAWbJMEc1rCrIARyiHNCTGLEteQjCdnT6zMIzoKDSM
gwhiceTUnYXwwaE3uGdIbf+IQDWux2p181u3s1uuomLF34nxTf4qWdyRQ+Zo0Og4E8dxZAzPvui0
bt9j05pHhzvJS6bU6a81Ac12FwaNdYt3itgYvJcFf1g/MPUalUgfOvpxRwRb11l2bmdxmG9jhiDX
bAmjW22aERg4dvJNmu+JYmfovuHZGlSBTW12mz/HLZbBXTW5wdkK3VEfowhlGB572yLlBEtV7oap
GKtzzn7inpNbeIFRLfMOvVf4Zm+nGq5hZ5jLJWIqnHVXBPUa7NzW7YqXfm2Gz6KdqjKxKzX9Cj3Q
93fB0A/xXtibAIwMwyAoiprxDoZabH0Lwtq9HmLfhElLFO4ZppZ9C5mQ7J6nvU5e9ry/SzzDW6Xi
mK4/PMZOVOPkwoX3RYHPp6cbwqj2LIjZ9JbdkUoOnfxuqvrmJ3mmttwvdtv/wOaEm8DWqnn/Gkn/
bzj/j63l+d8P53d0YXTNX3sntn/xR64t+I0ZOnP0MPZBInxRV34fwke/AWIJ4Irgdhe4YVyycH8M
4Rm0M0yG8ILvBsNMsNVQ/zGEd35jYB9Hm4sHfgYmDe+/ceT81eoRurYrhM9RDtfQ1nf3ZQX5k7uk
KXsndTWbIXtkuAgV61vrzhPb4XX5D80zG2Tin6P+//9KvBCfhsBm9Df8xuDwCEnB/asaYw2QU+q6
aOmWJUVM9ltAa2SZ/OlL+Bc2lr+iRn5/wS1RGGyxPQou/+Y14iQ3515c7PMcL0o3GFbugnnq5xLh
GVT9NhZlg+6REcK0/OP/fu1/9bEGm2vHYx7Fx/u3sGBKqLfJA2zptrTVvuf+XU6e0w81kOgy+0/F
3f/q1aINrOB6wsX89TcvEzL4UHPz7zWyE14E6jPYF8/bXmJmCDr9zmX6t4yPf/W5shbyo9HMSLMI
V+2fPRsYGvO5UVDwKQk+eSw2+6EMGeYVPvu+EBlZF+5NKfjl//5M/2qE+vo+oZdQhugHRC3577++
7hT4pWbPRmTHgdbbtjtchQGrrvsOqI+Qu0WC/b9/RdotARjFzGVAtfz1FUUdMYDuqn0GWHwbBeC8
psBh+uZrkd/zuF33Aj/+f2haDLztB/nLnQI3hIcRWVd+xZn2t4sndJFkTSmO02ARikH3W0kBeQIt
f9xyM3Mo0qv8K0wTfgVrqMULzvMtbWN9BW/mcAvhtH6w3C2WUPhtt5SOM6zTo/8V3dGym9ZtT7uV
lWzpHrfvM1wJzli/zRQ6xgn+X+/GioPOnIzoneqR2je3IbM/91hyepM1ByjTZHNg5EzhfiGz+d2b
i+kuR/c3BMALGiW4IphDdQq+NyVI+sISDSzTslBEOW0ZIg4qDyjZAbxBKqjHCEexw8Wg+x0Oi6b5
FmUwyYqj6RjmHQVDo5yoXRUD2941C2QVCHZeQJzErWz2omidDJWA/jH1mubqF80k5hk9UAYnatZL
2mE8UN6AYPzj7HWwDHTOARIG97rRUusY8DG0GHnAO4Gomy8SGUejxWzZklr9iMhPYL9T4f9j70yS
I0eSKHuXXjdKMA9bn+hB0h0MBhnTBhJDBuZ5xo36HH2xfmBVdZGWJF3Kdi3SqxLJrDQHDaZmBlX9
7y/fB/oRMSI02dHx2asMAM1tUuKwoGRkpelJ/h7adAltGpog9Z3HJ8bjWGlmceW1rU1lkObC7JC4
GSWdVif9RBdL2J0t+oho1W9d84NKqRfblqFDIuJ6yW9apGnzhg6ZLHvdBFJrW8kQHBOYJuZnA6sb
vhinMC0+wP6syO7z7TB/S8qYVP04D5b21TMivm/5VGid/GxR1Js3yL9QiO6TqS2izyhjoL5S4bKC
YDd1VVh95L6iKjdzzecPmZKehEewSQczrb8qT3g4vmpBxQ0l/AewkEVfAxCgudqs/RQeX7PJTQw6
DlGXc7XNYhLoW62c7JFt8Al8R8+Km95DbY6j61wdKSREoAYpkMKNAoAXg4BwTLQCSR4iW6ss5Sv9
0lC3NuqkdGudPX8C/bmYCs/f9DDO5lskzDqlwNqgpN09AQOxdEGguoJ51ZBvKbsbsENwSYLYZw1o
X/hL7ZVSg1wzBcYBEApqWMr9CsxQFMzT+HVREaBtKo+K6k6ngT34RnzRp572qg6y0elAuuZd6fzp
M1MH/NKlkHtmbRkJR8/twy2l55TmaBt0ee7U3NjV0CBhY9D4TvOBbc5fo8EbH+ZpsoCIUpzHYwQA
iLuJg0L5RKl1/MrnbH3fmxzSW21pI9hJ3lDRj0Qq9JQ5jf2NalBAJl6zUpQBJWmnWUn4FoQKaZ7V
qu1phyiniJLTwkf0JqfeFN2SAiqJvmTWPkW2tjzmRjb/UrRJ++E1afbNQL73q9Y9PkNrnqnb49SU
3YXYPvxsWnyJ0jmAL6gH1gCnqOm7w+TWVKEyEPGo2cGHfLTrCDhn6VjGr9BxLPDlQWF+QhZV1YhL
QPbQ8OTUD7FGnYdCyQKBKYCM+sfQIwtTW9OlWki9L9ySHixbSvPqnH+vYwPhH835FAyKD4MJikaD
VMmINB3/RtoXVpThkiXap2UQAzMzwfqkBdqZxasxg677lOx9biWBQrcANdhKtfh4sDv+ZxO1UVDs
RjokPqdhiTvSSHIRGVCt09sQFXbhkltYsLNRzGAha2hUAYkqPeXFeblOknYOjPJ6ROGzNotp8YNi
FeRoA5O0Lz33g/W1clNN3Xgg2u1dg+UGi732nPuOUg/9EW4dsN5NM//eDknr7VVSC/nBTEpA5zaf
/vhAghrJNzl1sfImSGYkuAjdAhIDSoQPD/Cy+RTQyY8SVHfCe4rhqIBy/qwPLin+yKeVMR73eetF
VID47zKPhHkxz3coTci/Gxoa/esJKAjIEXNyxuu1Sc++WrsS7MNEtAW7cqgoNoGQ54tQr7P4ZHQp
WXBv9JTlYKpmlrO70xjyCbg8msmithuMHJSZL818bI1wZyYjrCaltqdsj+OF2e1HTPfo8GnJyYR/
YfwQeo9h5YThbaSiUTksEey9K8cpLdw2EmhpqxQvi35TXRya26ZGQLRxYtekclvT7bXDzGys79Kq
q8wb9lwnJhDLig9vzJkBV6dKW/3CiiO9XdM6mLNyFRzpdQQlU2BGUuXmib9rWb62vUv9rQuDcOY4
MfG1uE8TEHn+4JC63LtxSxKaS0ozQJ3X1fk6UpckAy7ixX27DUejDn+SI4V0z0ZgthWdeRCfMM0a
sA+CuJDHu4r2sU+lq0JpqNj6oMgO+mMILeJPVEXRPc418Q2NmNj69KWi/AZf3B41FwUKMjjq4lfJ
hIBrq832GnmgSrPN0IQObpI2P3VILYvsk+eGzU3pUqehcpjzbd0uyMW3VCOhLSN2KpsdCSzn1+DW
dNrAKG2vtLhTrP2E1dA3hNzm59gugmirIO341QI9ZP+J2/rnGHGU74ED18bGDLUwP4aqC+F3nIrg
s53NwdCCfIUBfMBKY/pq2Aa6Gw0N541Bdmx93+OSUayinOvPS4apUOrEFe07duBOOzgb/a2HfGw5
jUmhaZ+MKXI/t+HaKOxWjrvs0bK57RYd16CTqEzIN40WrJ5PA4ot98OC2aizw+aADos61Zz8enDM
IT9Bf6ZuDGC2y7/ETbjYX9m8+5QTGRjPRqsCeOPj5Dm/Q2zPv9ZL5/1AWKmcIUlQJok6WzvTo0g5
GT3afLTUuIKzQVXdxr6MjPehC0tUaZM90Ry80LXX7GBU4V1ecjAtW0PponyTqppVHU12eSQEhM8I
KhpSA2HiTsO2tWs92YblEH4Hvj6fKL2TIh8GLj8UXCLlu17Z+olSIkm52opM5LL0YBYIK+3lNzmG
9rZM6S0+1fCYxm0KM1o52FY35VslD93my0hKVgEZ1Rr2z8mdveIKBHuQHSlP25SMetohqL9T877G
z31KryfFZePkglEHhyid2/CgAKKmwwHitHVTN3QHPcQWyIpbCl5DdKOS5aIBgsR7ZezznkLwJom4
SmxDDBvaLeVAvorIAdHesKMWa3412asCdFVQt7ZGarYZOYqV5zNSDo24qLXhNTJFLARhBVU/HW3B
5yZ09JkLqTeflnlwm30TcBRx08Fv+UAb8gzAuEvZhhNwQxotI71B50KFt479m+YgjN5wIjIb3Hgd
Iwz+JEY5NFe6TXV5p8ZRnHzJPdKodE0xfe4vDxhGts9YYp9tyyl/Kojh+HP0meZaXXXKtWlFV3+U
cB+Wa/o1nXiXRFiJDVMWn4E7Td/aGjHkElmeMd7HdOOUO52KnbcFfsanUzd21gH+wny1OLDCjk7S
RmcwVcl31DzFF0tzGtrQTSoTuz4eOLXdIYy/U6nB3iwws4iUt2pU+B+67h97KalwKnAyDjRhNXRP
zglNNOlIIwt4JTO/pcY3+1EzcAFk/0X3Os9pmO7SaiLcW5MKg64BstrH6P07EG8lffRcjUGZZGWr
/4DQsnzJbHQzON458W8X+Sgi5aLWeYeqNZ6ium4x60lr90cfefUnz6wVa8OrV4+dViblvkO2eBfn
JDE58Bv1uKj0jtLzEo4dVlGa8jMarRrCXkF9bhpVvAAUPu2puM1p9qNve+/OHKlim1sE/gOqds7y
6IPRpm5LcnUVvqtPIngqaqiBaW+r9/S90eVv83FBqZkMJtzLVUkfqKuoPgla42u5Ku2rVXNvrup7
bmQI8bmIhqegQZ0/O72XHKgupLfWqt6nbk46XjNHa95ClKH8o1ceOvCYZN13tisQAJ4BDQAEV95t
9JURED/hAlo9sL9gZtd+bMdleeiewAKAiDrqMk/AgXllD1hPGIKqWZEEEUjFB9quyWxXtPYVN0k0
mc7OfoIZtE9gg/oJchBwkH/ET2/Vy5ucjLlOk9O2/ycc4QmUYK7MhG5c8QnAA6qz+gRV0J4AC8UT
a8F2CzrInxAMT5/R/z8v+D80j+TI24nB+//9v/pCMKR9+k/+mRm0rH+4NGJz//UMaM3Uef8tz+Hf
UIDH8MSDhWVgjkIy7V+ZQUVX/0E2ceU7r6k7oFTkSf6VGlR0BD8uyh2VNnAXyQIZxf9Cn/MEoP1P
IsLlU5IvVD5jPfIROvkIQZ2juxSFkjbgGHNwMDg7YzpClwHpSR/LpNoOBDYFGy1QzEnAHd0b4GDo
0NxutIZOfpQs9kJD52oAd6UMJTrWYCm89oM26VAAh5oL3bWjKbR86ZQkVDbScbnHQSZzoOusJRxw
ghiaNY5S7NhNEN6b5J7ajZY7zW/0tJ6xzeveuCdrmcATABfT4MTgtfYuHrksmVzD+u1gVNzm7PIX
tQHnJzKd8vd/v7r/n/PwIaX09rLdRnHx47m+1OT//q9ktgEofM1Y60hCHaw+WP//TGY7xj+sNQNp
aUhLuV/ZZKz/rSjjX1msb1X1LNjTQFf+74oF+kbmmV4TwuC/UpauS/E/S5WFv4oWWaL86vNkJDmt
3LVdL7wjRTcejCJ1jtzB5guJwLdGF1LIGp+aqKGU8A7lS7kdEZAdOBEupW/fGl3IiKdg1fJg0Fwf
GT26+z6ZQP6Y1fHZu3slDf7W6Gs+/llmn0tSaluVZ/pVoHnUUeNT3XOVkBtcSFFGNAZVjjpZvtV6
jzDNH9ddTHLS1z/o2YO7CS20tambfh5FV5NR3oyptpN7bCF1zV195IPdMH0++B7IdSWbNJ/aC4Nr
L/O3/1mLQrqYnkhwAINi0nZWpl9AXPfXjdoV37mBOIfSNUA5l3wl4GukH+MaCKBT2smF7PFbb3uF
nz+btCYNgcRZjuk3yDu2QWIdl0H/JTdrQuI9D7yqDUhO+oh0/NDz0AWrTiT3tkWtsYoSs7Kt0fA7
FVOeeAn9IkMGKPXkmhC/joJh4aRlum/N9q+qXh7tzPhLbmgheGlCgzEPQNRfQt7kwt23onfnIDe4
ELslMr45DiLdR4Ji4sqrqEcdvLZc8Io1P3qwspAKs+57o37EDehj1LiSEy7EbjWXTVZUbn6X53Sj
TchfD/rUe1dy0yKEr4UPidoZSnY3j/RCbHS4aXckOxDhyo2vvwwiC5DKavQe3SEfgtoUzyDK2+rx
/cG19SlfOaqe2AjPQlTpg8Jymiy8K6zkQUfXwzUlt66GMtFXEnQxHEal1f6CozZusJxstp7b2fs5
yadPnQsWylIq+ifef5g3tounLezZsziaYWZrIt0PtOSqiUz3qBdV/kFqcFU4k/thRqDrRLXPx96n
YDDLrb0EkoemWNWFALOUSVe5vlV7dMjX1U/6Wy4AEN6YFVWI6aJruppsYeXHuqM+0nmGKCcNLrz/
twYXYrpfYs1S8qnyi9iG/m/S7rSjeAkVUG7WhSOZsr3pWXle+U7ax9dJDoLMHvh8lBt9/aueLRiv
ju2qn4LShypk4MNmjieLZOvX90dfn/GV0BBLysZIi6DrtY4/Ii3clSEtfGNfWNdQyaLd+z/x1vQL
sW0E9UC/1uT6NjaxZOXJ7xiyr1Y4fI0xgpRVm7bf215E03NKW45eKHLbtSocv+Vs6LXBN5NfOzrG
ZdltHabfZSbln3iGZ28VWZOno3YpfT2pkQIpVj9/aQJcheWGF45fd8zouK41xze04IOrPAAW2L8/
8usLhmzuy+UYmHEBo3R2/NjEOyVIPfuzPmTRlvS79vj+T+hrYP59UfJF8/I3bMWtAoN6lw9yDUNI
T2uv67D7VHXoqw0XaPBuAl/3OaYrfFjqP0sSGlf1ZC2Ps9HqG3WutKsurDzYXUNhX2sxDMIpoBsx
oh4Jja39CT5h2ARVed+X8Qc3nrythpj7Q1Pnunc9xfrn9/+Q11c+H24v/w6ar1Mj7lTNHx0+kawk
w5gUSMGFN/HG6N76hp4tIdUZwgameuHTAD1v81TvaHopgn/Snt7sOXlr9PWfPxt9LOOhqlEm+HGf
/BrG8TYd9I9S0+IJl4lhhJUbKrXnO8qIdct0tyzFb7mhhb0mK4q8mJfS86kTAx5UKz9wPLlvUjqp
Xk5JPhdoMABK+qHl3Ng3o5ZfOP3WqHxtvQvrhFZ53e0Y1HecTD1DZ2z3oaotG96vvkftX/9wowpj
VUUzLyCO3ohiV7goGJ3X52D7Hd+kifO2BgVx7S2dBU0M8q/UqxCBUy5i9RVs7PklYUUpPzsBAZH6
5sLs7+WbgM5gIT5uPJ8MWvIATq/+2gfNcJB7cmH7yXUYH9APHN9N8djRy+80HV1402/NuxCzxtzk
Jj3Pro/7ZXy2DIWqdqSAvXXxh33/6Z8+Jl5ZTa4QuaAderdA1uoPaeZ8S2dK7JSu8HKI4/ahK6zy
o+M2wzHP+8DFk7RarlL8c/erQ+txSSrtDv/Epy4Bez9VSfHr/cdaf/21pxKCnsQpdTDK/j4oAXVj
milF3OqL3NhC1KexbTeWkXDD8FLknUW4rRKEPXKDC1FfGCZMBIigfg9h42CWKr01g3fh+vXGrKzM
uOe77KKNWMoiRuFzswXG26jel8ENA7mN9skx7NkebtClrOhBrPtAwaw9xmOAJUt1kZuYNRv+/NmL
aMKwUwtsn2pK9yGPmsfMq3u548cRYjAJexPHUwY3guHezpFvxI0lt1zEFlHVohkCJysdZ6XpJvEg
lyf18f3For31QoXgG4B10uRd235ijtkNkKjwp9k70Sc7AEeV9AnSeM32unvqXeEGw1TnU7k4v7yw
yB+KGFqBBqH5Cwz7+r+zUvx3aozM8cu35KYw5g38pH0dUS5qJ/qhP8aDaUu+JyH0VETQKJuy3Kfp
8YpD9+di95dM9N6aSyHyVp0Qjdh25oeFkyB/ARpqqojg3n9Vb40uHroeFtaK62Q+Yh77hHEObRNm
K3dArSn557GBCqrFRcvM/JzmKwiDV1GY76Se2xau9opdWQ6e1JnPRfgWQy1bs67lRhYCOjVrm84M
LQNYkv1cIH21FF7lhhbCOV9wEu8cCI2IPX8WDZ1ODSpZyRkRDtXUbbCnQ2PqTyYi9xF7jKvRrU25
dWKv6+fZJtpmbpoZhhv4wYR3gQLRfZuhJ5V8diE8EWxpsLXjxdcqxztOyIc2YQJR5f1pX9/cK4fu
SiF8/uxqRBtsHaiuH5jqX0uRr11fZXFfY0tzBNdjYAWyLB/e/611Pl77LSFa6fkaaF7DV4OW5PAG
wV2+n4yslRxdiFbPLXEutPLURxY3b5Sge1CT9sIsvfHk2BW9mKU+VC0aX0hQ9EnlfMCkNzr0kzPI
bQWWEK8RNibpMgaprwTIG3N9OKihpl6YljdesCWELLZhWCNVfeA7lpXo23jO+pPV0z22KbtRzTdG
FbvrRYsuVKm3bAmBrFrL2BvBzF9j81FIWzz8vWiu9G4rN74Qy7AF4TNgt+13vUKnnlkfYMRre7nB
hVBeadkj/TypD2Co3lhdhJtHZ00XltEbVSjEPS/XEVj3lpYmhaRLHff72Cni7bJo6VXeqsGBftDu
uh68mSs3vdDw4s2/ulLj1if3twmh3gSBngamlvirsa/bp0eIPme5oYXITutardUJn5bQzWgHMP+a
gvaL3NBCWOdKVNPi1y6+mdWwvmI6ZxCty03JKgx7vvtFizKZWt4mPghJwF0F1MpRvxB4b+wZoge2
zqvT8QUMzrpq/lYyvt7K2pL85BAFW5MzDRVn2eQ7I92c3CHP9Mi5chEmWhKz4RfY5CYJte8I7BzF
fetbR4vsheHXQP3bMQBfVgiC0URGvPRuQjOX+72NSn2HdljZlWAwL+Qu1q3mtV8QVjoq4lHxIis+
o4yYt6qhokkwQvx5PNca0m1UVsZOYnWurNyXCyiccNFdLC856/ZyO/CnwWE0LvwVry4gxn658qWe
Tyz3OFVpN3MRJZA66KVWkPltuO9fyQ0unFsWPY+F1+u8yDGw9ytgdu+kyuP7g7++V9JsJRxcyWKP
Ew2+yVlrtREuKfZW4CIGiCtlrZ/JMLeQrWo6/BYHaUgNzPekpIYrc9Pl14VTTO+HOO+rODkXlv4D
EMdVNuoyxz1DCwdYYczUDuFonTOz/+hg1UFz7VDL7GgMLhxgWV0naUaf8pnrCsq0rnucQBdfGPyp
8P9KYIm1oAhvvDlQquRczioWvEUd2J9amrKRgLtLgXSf3NGvzMFKFtpCHri72EiCapsuanckjWRe
WV2gfA6hpvKxngU7fF/063lFMoJvdBGIpPVPOobVC7m01yMIU/uX0Yl0ZKRLCN25G+MJ20FvQb1w
9/76fGtsYY+B+juvQPnwPCAx3XgmNGJl+So3trCr0DBuLZFhR0xzz6dE+Wj2iuTQLzeV/4lAA1YJ
5hnnDiMaOpzr5BZGm3PhgvPGpIhJY7cdUWhlgXKiI9C4I1Pc/cxSJ5Xcb4QpB+6kwxKYk7M99A+o
GMutMWXmhVPp9UcHOPByreQhLfw57dtnvBrjidZ0y0JqKPM+6Rt9ObYzU5JN8i7BIk1HUqljEGU1
4YWN8vUHp/X05eCu1lTwMlJyxXn+G/TaHzyhpOrWtOoJOzzy8wlM5gpuUGBa2m5IJ5D6UWZSXLFM
2I/mMsVowc50UXwIOKRWKrZkcAq7t0VjN1gp8ueBU9FT3mlbB5am1EoBx/9ywp3BGCYkS/F5CNsf
rZ5gYR8aw15qVsSayFKMVsvrVE6ZZSMyzO9Kr76XG1o4UFMQ2oVtTgxNG9DWM0ocrg1Xbl9xhRl3
m57G1NBWTt7q5jnlV9XUSn3x4W4gTLhRWZTAwYicBqWegV9COzEr2Pdy07LG1bPsTYT7FSrmgifP
Ou3WIooekn7opA571xWOIKvhW9gapug8tuk+qna4FkquFGE3TBeD0zJqojP4mau6HI+zOf6UmxJh
LzTz2ggHfUTrgqRnZ9rdvHMtd5K610IreDnhZY5EQ8Vj5pwuTUvbuINVAkI3uegU6yUoaTHry3id
fTSqt6OZqFsa/QOpa6Er1ksSOibUZEiUU5PHwVWVVvOun1W5ABXLJaHjOl3YOcEpDas7ZNs3Q41i
VOqVitWSaMH0yosiYgiDAaB5KN+UqpFb5GK5BI8OJFpDGZ0VWz9aWhkeK+SAcncK0WPHrUJO+riK
zySHs32ixu7WKuZgJzcvQnxi8udaAIb4VIRI6f3ogj9y4wrRqWh9HCH7jc+4Ax1tuz/V8XDhVb7x
ZYTg5GUAVfDoNFtTuB6mrfnRgpwOodALwVul7s042H/ADRSnOoiGs9KTd8AUo5G6grmOELsdJ10U
zWF0nkp7wShvGfYopBO5lyHWRGa7wJ+RssgZ7OexjWbUn30ot+v8rSiCJow2MDc6u0hD0Xsu1xNS
eskHF45WuwizMVTM8Ax4i5QknoV470ktpFVt9Px4ouHUmUZNY+gAg8akWL4ZuAXLjS0crGpd9p6S
MnYKP82L6z9ICmO5fVgsivSjHaUmnIWzXofIzdUJP2puZXLr0BbCNhlzZUrNhtG7EZqwZ8Nl62fJ
RxdiNwUbFuqUKDAJbVV0fhA5QUhKNdXboKVevlBN0asmn5gYjEU+B2b3CIRykXxyITxxKM9rM8u4
4pXacDSD4hEdeia3EYtFEBeM/AjNhdWCr4PTK9djnMvkj23uEi/nBOAcUFDV5VjFIBLflEXfgOSs
5GZFLIFYGCDbYReGZ/TU1rYaDS6RUXOpi2kNlr/nRFyx3uEiFHfVzFNOiaIFMAdb8D74UO+WZrxU
pFuvoq/9hBCn+Ml76Gx05dQ1+KgMaYipDH4UUpuAtf7os/uvq5QevO8sPGN9CYPeiD+1Wv1Tbmwh
TPVemxPAjt4p4iIzJ8ORcr3kSxWDFKBIUi6qcnKMJDwXmtcfO2c05TJHlhCkeewOYxrN3kmZcAjN
G83Z1cH8KDcrQpQ6XWzW1dwrJx3UZhBPN41TXJiV9VR4ZaWIBY1cT2HtVqNymsK6OJi4in1IAqP7
MNid9ZVMVXKQ+hMMYfapced4mzfeqXTCnTLN84Z7xyVI3BvLXayczPFIUy+feac8nPrrBBOw41hK
9cTarlg5cUPPzZWKS3Yw5+oeG9b2aigU48L86+uO9doLEI7rHgNNnKoJVRK8yQ5EYHkNb9/ejunw
Yxobth9Vn05VZdFFH/R3jtn4WaEGu9nDFAEDiftotO2rac4HRLigQWI8Y0vDyqDhWupVn0VfMhRC
n6y4Pmpd48O2GjaqBfrWcoboFpBIslUd97PUW16lps+3BryQQ+ooC0Qz/iCMuWCD2PWD3NjCtoOK
FUtNLJVPM2j4HQ4jd4BnpMpjvGRh3wH3UuCNNPMlBVfBnRxcwVieF97xW8tTWPtlUXdegg/jKaic
Wxwr7upikdsZVtH58wnvClo9czvxThlqSOBLk6pU28rEYWsjN+vC1oM+MEG3rXmnIZu67dh73+N8
+Ck1tiEkIoEUNVrvDO7JDFUwSt0ARGerFVS73x9/XXWvhNYqb34+OejWKRaO7MnYwDTbwIqNI348
yV7rwmX//k+88WqfRPfPzkKdhsW46Wzv1NjqCfAcfkBuLvmRYAhbw2zFIFGw/ztBsLEB5peRHh8n
rwpNueSEIYQrfYpgi4PJO628aEwKsuJQKIUrU89erUFfTj9gQ0hqkeKdwn66bxT162xKtZUxtBCu
4zKwRy4VEaXPu7zYq1Ukc045uriDuaHeVjOaZbrsoqvK67eLU8p8gjC0MB/VkqV16JqxrzozrMbc
gOe60WJFcnhhTpwFT8UZ7rwfT7jZgDv61E+lnJhSN4UtTMNdKAoXdfKr1Prc2Vm6Xb+8ZfYYJkbY
xKpIWegWDyd/abnf6DM31QLp/E4iRBld2MGiikaEBcdaP3MS8/fkpFy3MXSROfEcXdzDPAWnk7pV
Fz+Lmr80vfa9+VKPzKvbF0ML25duFtqgVkPnR3Mb3wXN2G+4BWSPjTO2D1JzI25f2Cf0XHjqznfs
NPmo1KG9jfLc/CI3urB/NVOp57PltH5EV/IRH0h2+jG7tL2so/xtd2d6hM0rCodWcUBg+05UmCCx
vWyXAPC8msOgv6r7ML1UIXfe+CEhboF/WkHX4INXd4CO0qpxfjh5WX0GuRXew8gEKQifPDzKTZoQ
xoBiKnxzWpc0iHWIPQWIqtR5wowJQWwktr1E6lT7aj/jubjaX9Zw6uSi2BCiGMcPNwlzzT2nZX0L
iBM6vswxxXMLEWxjUDiGpOLOOKj123acrhYTC0Wp+RaZI3HhesMSFTy2YUKmSp18A/FOKv3pcEN9
eQbixJdZlWEoGHnhD9a2WxQxcvuavi7XZ1ePAjseZVR15QxM/6gvyt2oSmWFeGohcOM+CKcSdc3Z
xmSy1IBMhYncKSXikBVXd8a+WRi6Lz6poPE2Q97LXMZ4bCFQsVYeojJSlXOkWAYmo9iwdVgxSy4U
ITAz3YgxgrKUM0YQOcbTCr7R/SSTWOXRhdC0KIaaTtsrZ63S8U0t66vA5CNQbokLkTkMXhyWs6mc
8VV8xBlpG6ahTNqD5xZCUw+TYMALSznXbrlXTetDkhffpJ5aZInYfavBaeWpsak4aN3nFpsauZGF
oBy03rMGd1bOqprfDktzqOBgyw0tBOXgWthq4g5Kmtn8ODT2bq3QSY4tRKWm9imwUR6bVM0JI999
Vtl/5B5bOEtD3ejm0usUhKJuuM2t/pvVanK795Os6dk+ZWFAng8FY5em5W6WcbrDsfNR7rnFmJxm
epHwGDuDb7nvcypM4eB0kvMtxCSOACEWgRMLsHY2vaUeY3jFcs8tRKQdNA1Mfc87T8Osg23kW6M3
h+UgN7oQlGlu1DXEUBZKSSnRUnbop+QeXGwPbdPGiBVMWc6dU+wbqAgQJGRS+o4uskA4wfTW8njq
aCjO3B9IpMp8iDKyEJSA7sK+CQaFxqHS2qynsAnrWW6ViH2f+dCybbeOdzbr+ZGUwwIMRK4QwZML
cUmP6ghAPan9Re+VjdYbjxrW5hcuEOsgr1ygxc5Pr4MBHmpL46dL+TnGtfswOyD7TFDKUutQbP5s
G7x6qinnB6p4gk+NJVlkc7+SG10IT6vSuJmYNnyXKMLlt9A2EOtl36oQoOCHtWWIncpPXNptixB7
kTkb5Q5NsbsvdVfYirHw5FafwZRu3A+mq14S863Hwd9fqya292WqboxLDrBHS6b+u+Vl+rZcqv6o
p6kF+NVR1Qt7wevr5wmF+fwCWpXOhK6mhlFDOzI3IlRD+04xvAfbtomx99/yWz8ixG4wZAuun3Pl
tzCM78zFcW7cOPlZxIt14Ua6nvqvzZdwrOZVqiBRtMA6mGaLh7dhu7sFIOU5qRbtvm7wea09ywXr
q8rV6B1N7AiM3XlwlEZZz0TjIfCCeFsoza/3Z2y97b729wi34NhJ6tEN6sLX+QI89rRIH7rUNKRO
c2Ci/Oqz09xJLMXAvpqvDgDeN2azfKiTWU7S+Tfrm4rkEp/a4UqNi6JTZQbq/aIli0zTEZMuxLRu
h3D6vWUg2ZE8mJjFjj0+93KTLhy5IRyz3NCTFrxMelcn4d1gY9gjNbbYIz0WXYKhb9P6llpjvoz9
ppos3+XGFq7CXaOPZp3kra+G/a9A1e+0LJMcWojcviePMehZ67d9Gd5iqVHvoI30x/cf/I19QWwf
LdvBg6DuDn7hDthctznfH7EKs9YdOkSK7//IG6Ek9pGWlZbNzSqaqlylwpTQvNHa/l5ubCFMNdo6
On2uZx/boGslcL71dv9bbmghRhVOFGvscvc8tYqNWYF2a4Pg3ckNLh67dY3JyBBHKLpnfEiK9B6c
pOSSESK0A5U0IA0aIR30d+kSfHc6vZJ8l0KETnXvhMmkeOeGatxG09uPliuZi4GA+3JX7OIFl90q
985RzEKZu6LZxV5myD262EPKZSFpu6bo/MV2b1V3vsVL9kHqbYodpAVdu1NhKKXvoJHamLOxMch0
ym2KYgtpPQSKXdde44PL/xaaa72aPJ7URw7w3pdTbpgWVzR7KaB51HcxudIkuhSab9ygxAbSkreZ
agknqDraf1UFBmV9YH/ru9Y+lo5kvhSHsJd/gOVNlo0kiF9xqHwknX1wenOUO6YdIUoLzR7hHwaJ
bxdDd/S0eDvkeXHhxrRuUa/cMMR20iQbWhgdFXJPxzauYsW1sKax5KTzmtgxmrdGlIxDlPh65EDa
RVe9fcoTSi14sWM0L0s3KrDxRQzuPSghTXqYtkh9Z2pix2hlWa7mYm3vT0t8tVjBr0WpR7k9wBZO
U1CQWbMMbuzrRfQxtpI/1owDjNycCDdgHVOVtHGG2G+D3jl5cVd8MyNDuXBSv7FabCFQvTzOFRVv
SN9OlHs1H393xXCps/mtsdd//vw22sapYsRl7Jd1hU1qr9JwksWm3DoXe0Zb7JbzyFAjP3PVL3R9
f+6ztpTbG0WMBqbKDvKpOvRTvJ/wzo2PZh2EkoML56jaAlgf2pW+rMQBjP8w2til91lutQgHKZwY
PSksnhx7GAwErHzAm0WuV8YBJ//yjWZLh1WeOwRnD0HttvFcbz+ls1RjJ6ML110nV8pZwTXrPCXe
d93tr2stv5OaFrFnVAnbJcMThTwQHoWIjx6cTJO8h4odo8Ngz9jExe5ZwYQRl78u3JVNkcitFksI
UNOM8xT3QIf0mPeFHNyuGuxHuUkR4rPq26gO9NA5p/lYbrJwVjZxKjvjwgFKz4BnlpMSnMtCaY+e
p11hTiZXhtVEt9DKLACFtKl9Np3J/T4ls/1nsskyy225YrtoWalaNUaJeZ6r2j00vant+9T7Izfr
YoRGbaJgEG+cqck+OnN1s1SD3A1dbBfVFwCz9mjr57Dxqk251ROcPaSeWmzixFUoUQCOjGclM4v9
oE0bu4/yg9zgwvG54Oaulm44ns3RvVHM9SAypLJ5ZBxf7li1lxTmEGojnp+q5zeLodaHDFWWHGFG
EzuS5hpbcTAs3Tle0pTaDFZgWdfKbeZiTxLETjVbaqM7G6s7rWEsf3mzKrcMxZ7KOg1wBc307qyU
+h41mbpxUldySxQbkrCqMgbV0LrzmHfHpVfu++DS9f+NS4XYjmTRBlNN5JLPlWtEG20xwg0tSg9y
C1GIzchwTRyqs+4cFsXBzr2vXqTIFR+1/8PZdTRJrnLLP/QUgRAItJWq2pfG9bi7UYy5IwcyyOvX
v6xvNc3t6opgPRMUjTiHY/Jk2likEhqzK7hphzSsmIZ0oLoBZbhjqGWjkcDKMu11LoZ0DNhnyFG+
F7N2cyo2CqleMKSgAdpOecWiPPbl5N9vEMlzC0BtGGVVTiHYaeR5+eK3Jii2hkvk+HjaKKQdTEPL
XPIh7YNiTTjkjpJ+Hz45XRYbQenLua5QUGzTFdryiZwKnlCTO5qQDaJkfNhh/1WbZhFkKCd18Blx
i5xtpFEli9FwqKYDK0EP3fSDIrt1OxIrtIXwJ8QsR6w8hGt+A7x/d8hF4Li4ZZwQPGLQsVqbdI0y
/aTrBfKNU60KfXTavI01mqKpmOadNiD/2bL+UFE2bNC99nc34I7vW89cr/IZZBL7iDls9cD3KTgU
0eJ4On748qHbiDcuivpQm9sznkCl64OXR7/fPplzrPlKScFWMQHP0GaQOmNtDkaebAyCX+cQrI2D
pXV8SG0s1i4HsgV90KTjUDzO05A2klxBml94MmwsFno5w8xD3qQqqAaIjwK+KmIoRLRujsAGZNE1
D5THe53OHZq1SWDW5o9PRPDx7dO/tH0rA/D3KQMb5dKmXM3tF6/Lwnj2NHULkGxYVqB7yBRDVTaN
9PBc8/73xPqvbhu3U4BeiW7rqintt3+agfxiTLi9STYgax9AA6RqrAzVz4TvmAfZiFugSy0Xhj7i
xMxSTukMKfK4YSSpcuOYWNiArCoU+UKbbEyziTeQAi73z8iS3IIXG5KFycWcA6TQpKUEFX4ebJ/C
nbsVz2x1p3CUeSkz1qTQ7oygbK0w0B2Qa6SWF264DULqgl3WJVtM6puwK+NsXtr9XdkO/JroyaUf
sG5ipsGCPJjdpDL3eBd3OKbj5rHgt9NF96nlewPAqJd86dI9zN8pKKoeVl254eEAhX+5eDsVmxTV
PqRV2WNqy3tXZpUTrtG3KOn+T2qupwpKximfq+cI0rycGze3YkORuGp3dBdruPHKEwkSx2do1f90
Om4bi1RU49yDJaFPZ+YBW7IH9+tZHNttceuR3qd8L7wg79O6D9YPMqN7slVdfiX0Oq/yyktq45EE
30coP3hdOjYkag9RO8t/2rJYi1iPYgKN1KSSSoeQsHb7a6y3Yx/WPit73afe6rMkU2hWQVF9Ws3h
7fUvKLf4NkzJVLMkDPLCaVeLSfzY/Z7MJzlmzTf0ruX0WYf9LGtwNOeiuYXWGsRFoHJBui8LEdQ8
MNEGOil9iMU/oMpdNTGKc9MWj10NurvFD3aoUVcY6pT17D1DDDxX6WTI8zqYaLlfsk3ox9IbgwlT
n8UW52W+0rj3AtE6XgfLc0xUtFu30i4tRHcLTPc3s17L7l8n/hA+sdyGzOQcFF7Xp00/7eHDGrVE
fgc9F9If2Y7mrFm1DZ/bdquX+25qeoU58QGKZUs7BE4xL5GWcxnyeg0G4LLTOjM3KFr+BGWx0xtN
bF6gvC3kPEApMd3r4SCj9sYvlis544V41CZ3q2SzZEbufSpKEFUdRzmt5DBCMbtHOuNJJ64OfB8r
4SBt63dDHfSp3Nkh8htxqENIyb1tOa8/ScQGgvUe1ZOsaZ9upJs++kr0x2LKB7fvajO90dCH8l09
9ulUFf1zo3VwU3pT7RTYQRf55ZMUimVXkN4a0mDL2phg1yD2dOu9EFsLapEYwhsn3JseTdg4yOSD
Ep7bnbSRXfvsbTsdNxy6yjBeE80qBmO5m14eic6f+q9+Fwn5VPTN2qPCw4eY5vxeeO2VI3/9yhMb
2TVlo56zOevTbFc8IShL3YtSQAFNr9e4k/4XzP33cSKR5Y+oUtCm3gkeCx3pH3Uz/Jl11tzBxYNg
es/X75D3zB49L2sP60q2eKj1dDdFZLjx+6n4oKHEfhhVh87nWonhvsiofCjA3m5iH/905SAu2I20
NtlEXeAPHewmL+o/Rqk5KbN1vXUzSssdhgI0miQQEKYPyg970BcHPgNe7ra45U60iLxqEbBJsap/
i3y773o3VRlig9CCYNZ7sSmTMh4dp7B+BOn/b6dd2wyGwoN2Lx/aPqWt7J9w8aK7adDjwW1125Ps
fovaIjz5UC0nIt5n3HNK+okNQatXzE6DD6lPo95/FlMRvvNEtX1y2/bZSv+ydAx7rsDx5qigBSvy
lU02CZQcnt0WP9/8vxbPpgJs3TWKaFEDjmRZSBVPEkb09urnk33FyG0Gw4Kvo/Hy3KRkQiHX03w+
VRtpHgbO1YNmQfsFkdV0ZWrggteykVd5Dk2flhskRsrLknbSdbx5LXC8gAo7Rbggw3h5Wr2QvjBr
16XM9x6Ql94aszulR8SGXwWFbrqIIDgqxcy/1Kg5fFjDbnTzNTb+ivG2KGqFzwxdWC9pS1S+59at
lkls/JUydbkuHqy2nL32Ri2Q1xW5/Pn2FTpfxFeukI3AQpmUlUWmW6Tr4jfLlypeO+3EgylQJXv5
PZc2zzZSI/8KjbceIDxRxv3M3fIhpBgvV8dUj9fTempT4pWPOybbMfaJdN3tXKzXYydaTeAFbdN2
L751CKYHNbt5Mxt2lSEmiup1VmnYe+PD0EYJ2uvG7Z7bqKu8y9YF83ttCpaIAySlv9aN+uJ0JDbo
ai9adI0klg4BFzuUKv/V7pFbR43YqKt+GftsqjskLwRSmGuY/zPs1DE+t4n6Auiue0sJ19WOQ31H
mfdeZu3i1MpAYPjyGg5mySINHYN0nkR73IC/OpSldPyc1vuRV37X8fpcB/TGn6LIH5teXEm8Lli+
jbnSvALRzLp1KbhHg9tlyoOYyk48uF0WyzhLb4FQ2ooGjF/jjShz777puysv0aWdW7a59fUCYrGl
Sb3uoBjjGLAPsitP6qW1rcCOtVIOMsQ7QebmlyqG+3KDJIvTmdiIq6EwkHiJUFqsgi2G5kticsd4
1IZbFeW8hx6HG58G8YXTeB+yb26btqK6GgjI2W9mXJOQRnGfCBZGjudhtbmybsmbrixVKiXW7MZM
JQu7kh1eiFZsqJUcaU3zJsQdySNEKqKa1j9mqvp4Gffl2e1oznfor+AuWgW0p4xQAKKN6ujJ6t3K
l/7otrj1dqKOHi1RxFTaoGLmsex+ypavbktbtmmKvdkowdsmZP0QbOwmE/3vt5e+dOyWaZoxx7Bj
t7Vph2zzfmRNn1Qo69wzsTtu3jLQqiXT2i8ZApZloEcAD9mp6jo3mhZio65aUPRp1Inb1MjphmlT
ADmiSjePa+Ou/M3zUUfLu7TJ+W0dHprCbe6W2Mx5k/Hq3KtLMOjWisSqGT6NUB14+5Ne8Ig26mpq
Qj5jYqZLwfA+xbIX7wbfc3vebMRVOc4V80HGea7hfAMx0ak0xi1asfFWQ02F4JvqUqmmL9MmP3JT
/nQ7Ecs0g1kGY2vac4tohHBR1KHSza+cyDnVeSUet9FWQVcvte50l4LNvEvCoAg+oppZ3cpwjMD0
ni0QQyde0uf9tTbG/zARr/2kZbN83nU5CNmmqh+3b9uwYLa30Fl1nKAe86hLH78+Q3Wj88ZdxUZH
9cdoJwhfW9F9rYxcP4bNOCWoJkzvaj/Tt7Wqtmei2XjIS/ExqIxK2rrbkyGK6qcR8+xxXXfTwQyd
vC07U92aZZE31Zb90w7auyXbSnK3J8bG9cwk4/42bjrlYfgB4hu//Mx3GnIErv6l95d8yplHmi4N
yKhB6RZMsWmMY6xgI8yirsxNGeKOjQOSSbKDJ7Eyblw5xEaYzRHg0wQK4mmY55CtBLH0xuv64GQd
NsZMVU1OM1E36bb5R7HRKs4i4Ya3JzbCrG1nEdFyVamvoYrocfk+Csp/3TZ+ftP+es5F5S+Yn+Q6
zf3+W8iju412oeM9tFyG7I2uIbegUlHlv3JP/6SLdAsUbATYhnnPKJtwJJXPx5taHEH37wbmBcrz
5ZGUYvSzeRDglW5pe09Jq578ObqmvXPB1/2HbUp486JUq9OK+up2WzZ1twMs0O2iSGrBvIPHGg72
Wu5G3EdsVJjXNnUxo9+RmpnOxXGaMCjHtQ9f5HSDbNzTVAjdka5p4BLobSAwI+N1IIF1W9wKxLdN
hGOmkQrOZfnZY8tw6Is9unVb3ArFt6xrKFR4q5QRE8RzRYq45G7TPcRmotp3tBoILWoowxVenNVU
QVNMfHDb+Tls+ctqQxaYUYGGG5RL/bdyZTSORggWuS1umS0Edr0AeOo2Lao5Q1r/tLNuvXJZzt/t
lWfXxj0NAGtQWuQNwHHZxg5kmMoE0wR90puQ3jM9DY9t3jiGQzYUqhT1tDHMyQCWX34q9D0LiVtA
buOgarS7Ad8cdbotTR0HTbjEZNMf3/4A5/v3yiHZOCi/85pNCwpE2xbdFFF04JW8JZH67u/XUAH/
Qz6+9htn9/TXDWpK0NWOO8MfMEqyHpew/N3wpnzvKQxeenPhP+9LHj6CGnZkcT2T+ikAy8MU6yno
37NMYCedv5Rgrs+K9dc8+Ooabvji1iybB3WCPxGgzNLS34c+nju8pirPuqeyAedIogPdkhvDQFbb
IU+5LYQJnpjw6LdmK4MH0dfbnbeoAlTgIjwA+NUnb3+Ws3G9dmSWu4hoDm7i3tPpLjZ+UERh2Ghw
LL3aCNWR7CGrGN7hKYiiG75QlWwRsJhuW7f8BVg+Q29shxY8anOBOaalOWSgbXNc3XIYvaFhMDUd
yg4+przHPZ/idXDMO2xoGkOZawSyHqkvWUQc5n0IflUnuVRBbGhakxXTFgqi02BfklaRPxn1djc3
amPT/KhCUUCjKqAGgavSsCoGa9uVjOlCycFGp5G5M+BWbtB7yasi2Qu6Js0WyEfIKTrCX2yQmmpA
vcfasE71KOXBjPph3qDS9PaFvLR/y8bBxVWGaAdoTO7J5V6COTSpez+AMffCLVWxkWplGSAEbyud
9iEfPqulfB94Y+OWaNvMWTUomzQBUXGKbqQP6Fv0JR+BJHn7cC44GhuStqATvjbNgp2fJydE+6Sk
995tactUi5XNRmYagizrGsYVqbJYyOHn24u/+riH0C5++aZQiAXSwW/qVI1rw5K8q8lN6AfVl7YH
Scgkwu1pnQLlkgKEkd0Jy/QgCjrTOs22SSc9Mc+DEi7HhLWtFABU6JWsMNWXTlvRJnj4omTko5Nn
wOpWEg3EQBNu1QLLYiT4tESoKECaW125969+BdBt0ZdfQWnUgBoD09r29pgp8yiH5q4N5LHErBwN
C7cQ1IawbZ2JOMlgAXWefYvy6ClqRjfEMEQpXv4JOovoAhHe89rzv4wUd3nEn9++o6/GVmFko9bm
GS1rDiQiCns9SvtF0DX3BBCg26aeoq85k/Wnt3/oPFH+n2gBP2QHWOCOFmSNVBrlXJpYQSUaLc+t
uR13stw3W78Cm7+2JpYZqYEBGuZrgyj/expf+Wm7HRrxpinw3GtU0bv5tC4QBBQjA4HRnDc34+hN
MeAfUVI2JXhgee4ltKnK57AR5ZPePacWIQ7AdvEE3mUJ8REbn34rVf1P3TnRRGJpKxJbmwlcmTXa
BEzom1pjlrcx7Mfb3+1V54u1LScWbbRv2x1r7972oQrGIO4g9uLi2bG4FYf1PiRmi7KEXxHtY5bz
6iDLcLxx27nl21Gybmf07RBCTpok9TT+QPvXqZaDnVteRYIlz2gjq7QsKBCTIaiwgrK7Es1cOnPL
3U5+VdRtntdo+G6/Ft+Myb5cFQm/tLjlTIDepp4/wh9WI72ZR+/nCJl4t+9pw9Z4UfRLuOJ7RkQy
MHi134acu7Qg8JpaDmSe26VT/Van+UqCmwwa3AnYXMtbp8sibeuMqB8IqCal22C8T1AseIBC237F
9104chu61q3+tmmGB45te3HXRlLdo8R/rVv9auyIg7GMSEVt0SMFqNKCsPLIQzAs+yHPj1vdOtWK
8ROWKQVC5PsspjoNenBcruoj5kvc/IsN/+x4Mw1ynaHr7XfPq6l/blN75/ZNLTNSlV5ov5g6HVZR
HOehnRJM8eRu8ZYNh1+asvVCVFnTZZ3CuGTRgyKYhXDauo2z2xoWQV0E6S9l7SMipgJ3nTsRECHe
siyJoJpLuwVZHi+BEohIFZMJb7/bzi1DIvnWzv2KQgpACPxJUhXFpPWuweAuhCs2xq736x4ZEa/B
5OzH3sy/jtlwIEZ/rqJqcfwLrBdvK5hC0Z/V6Y6pWFOCMr8uv7sdjmWqGKihY99FsKOq+Qze4iaZ
Fbk2unPBy9hAO86BhY+gdpjqvupi4JLXOMtGp7J2GNnAL18xbx0mIKm1zw6GB583ytxOxYZ9zayl
dJBwj+E+fxv6G70IN+diY74WHwVnDSLCtFr7e7VUz7Vars2VXghobciXWeUwztRU4J7XRj/2nRCf
86ApDm3TgJiUVAW4oMJg4LFoCvpznaAs5XSLbOlWGXgrHapVgymdAUo8gOh5D6c/botbrr5nAWjJ
ogBXNKTiFvUOdju28+RmWzYPl+4jBY2atU49j97NJmviOXKNbGzl1nAEJoRNBGFTPQfPNW3ZgQ7z
fCVCuPDMhlbcFOaGcx4WSML6NboLiy1/HwFt/WdQcEqJ0+Hb4DDJhpVM7Yy/wKghbiaFCl+zup29
DQ9rBs4MM4iHO178qzOZLiBedNy45fXnBY3q0gw1+r1ob67dbVWHTuTgYfQfOq5W7qEpJ52a3OuO
NKQ3vmCOr7gNEVvmvaOlRoxgpGdij+ZntUC3+MNWbhXTrJYlhykt3IDVBmQI1Y9+AtTB7bJYltqy
rTSsQupOMamZDOEElcmKitz1vtCXVQcebv6gWafTMmSfSLkoJO2RE4MzPqoVmwm8smVfojaWd36d
MOo1Mc/7a03lC7bKLVutlJz66Rz5UfBm3Bf7uN95taYJr6nnll3aILFgpLza1KhSwoo+HiE1RPxr
UhgXtm9jxHIKkC86gTVq/EZB45DX5tjXa/OhLLr5Cjb3bJmvFEVstFhBMgUYvkGpn+zdUe71kkyN
PyFYwwVahPg25b2TJkkY2egxvi3VVAUAu0c5Ee+2Qup7WTLH5MTGjxmw0iqlkYrPqrttqx+hWY9O
FmbDx+a99opw4RVImPh0nJnPb70+++y2uGW+gVk41FSQtmWjaJOQ5vKw+qvLtD5O3LJdjBIsvV7h
GzJKNRRnx+bgBdM3t51bttvoTUUy26t0ZeEv3W0LWLsiJ10z7NwyXdKPY63DEYUVDJLfKZaND0w1
boUVG1BlAI9mTbWotBuyJZ7H6GcRDG7f08ZTAegkFypIlU5yjO5XaBwcNlKsbu7GBlRVyghhOGDG
lK8fe7pURyhXObVDw8gGVAlDdiMJ0hKQL+UPRWj0+6GIBsetn73cX631DYpV3UDQOFuG9rek62Mr
r8kjhK87MRvZNy1tSKqgwjXv6T6i1RqhE777UGYTaOPcNa0fXom5/xclveIvbfqucl8hZg4JZKBU
lYrDMs/iWhB5Nw/jdM8NSM7HfP036KJBJ0x5LNZEDDGmtYc7DXmgJyNoeAMpKXqbmUomPifF+yCc
2GGbyPQhAkkSaCky/w40/uFNO5LqJpuQFyV8ABX5gW77csyzLLhZok4dm2jOoD3dj+xOTAvGn0ew
aB/Zvn0uvEbfmGpt2Y2/tt2aoH2e9fG0LmAFzFVHn+uSapmso6fnAxCeEI7OdnD6QVDhSMh5dqoE
2d+tHqsOOPliFzKWBVf3Zdj5DbST+jD7xiZff4LuDhocPuqfXyQdtveYhqX3QiLQIUR070H52lx5
qi4ktja4rdjDdtM1nlqQN6SU7ofGNFdCtPMdfO2rWq5sAc9L6PkG7Y+5HG5CDO1Bak6JI/fm/N7J
W9oANxoMZq1L3FEqd0x89ORr243X8EMXjuY/YDbBKoEvhbhbiCjZ16A91ovuXIbUwsiGsukehBY9
Us1Ugw03/kwYdRpVwcp2viB3cKZsKCgO9Rbc6XaDlBhup1s2YvN3FVsnW2igooIzD00iQQB5XOTQ
Hp0+qI1ky81cdUHXASZH2yYJJv5uwIS5W5Jms3dxT4gKRVaEfl5+F0ZNkaDe4hjRUyvk8KlCbU63
mIbfhpugmp8A4HECWeOLWhEHmYFZ5wAQp1u+QdjTI/nnaM7Z89tn7p+3+Iqh2tA1oKs5WpPobpcs
F48B4uJ/0YYODiuwePG+ZeRLrYctGTvS3gZwhjfNQoIi6f0tvK+aZS3xP/G/nC6YtPtWXHkVCaUu
AX9vqyeW0Z+DqecrDuPCo2Zj6UI/C2aG6eFUe17eJFRuFNyo6Dgd+vHcOqU9BNDcrpsNrZOBXkKk
F1Uqi+yp5cV7uRLfcW2rzBwFaqFnUYR0yfcawZZGeto23M0Kbe7FBnUeggSswhzNsMYY2GPAFK1u
vSb//Gn+ClmKbp14LkQJIp+AgC4+x8unmVs8ZEPbymJZRiXgndqo9ZOsEXhF1+VarnXJUmzuNQG9
qEiZHiVytg2fymrltxugREcgkQcZGxTznjZoM530qiFBoJV630gzxJhFzkzScTW9W80SXLnLr79P
0saOQ7qKtkHXRieMaN5wKSMUn/zgyvN04U+V9tOKC9bUc1Vlp3yeqsNaTvJmoPuQ6GztHmhb1Id8
NurHjgF0GisTZveL6LxjLyJ1WykUqGbwO1+5j6+TrYTSfoqz0BdT2AXZSXRkeOhk3TxES6v7uNxJ
ftRSMejxgXrwi1lMphOk9sEc8wUv1IH6Yfmw6Kw81IHopxgN4O1B5/t4s6xjWMakKOtbv8Zc/tve
9PWoB0SfL6+3NKU/FaaXp2YMmmNGx+Bpb9bwGeRV4orDvvDhbceiGZgQwiWQpzJnv3La/ej70Ilj
JITIx8vtZ5XG5JHR8gQwEoNaieHxvIZXIsJLG7cik2Hddx4NtTzlLf3M0ShLJtJ9f/vcL61tuRXA
CEaMO0lxgsGFx0LttyjJDgenxe1gbQVSOcgnGZ0I8x6jYbr1ufrotrR1JnkkPcGEiU79Tj83ZgRT
0GzcMAPyP8GahiXsaohOwcQ+1t1yr2Gsbvs+3/+/3PgcBtSwdoxOeSbfZ5r+mCPq5tjsOC2s6BAM
PpYe6PZQZfKPVwnHpa0obR0LDmwvTCfgTZ1wMWKCBFBltyOhL4+kKPuhnZWUpyhc6kM2IXdd+/qK
D7xwv+0gjQWZXttcyNMq8WKSWu8APQq3S2g/mxH4OAOCyP7k79l0m2HgAG1I9untY3k95pL2o8mg
y7XqHGfureF8u+iKxExk+0EtOzxM5UdX6nKvV13l/16yv24kJoPQ6mSTBO/nZLp4Af1hAeYCvzuE
IanvSDQjoyjABvL2n3Xhg9hgceiv9ftWd+LUd+SfqIE+le/fui1tZc4SmEpaeEacmkp3MQ+ndzuv
37utbb1PAKAg3gcN0Mnw9VM35D9AZexUS0BR6+X9D0UxhnlF8S4NbQYRwKL8DPJhJ67RUNoY8ZCy
aF+h73SSWzYfMAjwtefCLZ6Wtq7yXs20yzIsXve7jJ8iVskrfvL8cP43uZI2NHwJWEELcBmf+ipg
j0HFqoeyqubbADSssQr68qb2J++mIXl3xd5etwNhgyGhVVGscgG2vWz4w4JOUFzq/I9Yg5Pwp/JA
1fzsdJVsYLoqIzltZ52tDWqnaecNfqI8IR1v09nu/jLn4Dz/W4SzOEEoF7lof55sWz23d8DWc97r
fkKXtgpPIlDqkEMN6zjM12aqLngGGxVdtYUxoejC0xSVT2qtbxuT/XY7cssz8LKYawxBhqdAltFh
r6L37ZnR221xyzXU09DvbAr5Cdm/PPVA9n4yXZ1f6Q+8zuAaChsOzQGEomPd4rqgM9HGDXT2vhYR
D9JoHb63fr8d23ofjzCWKe7XeXxEsOWE8sZvW2HtJMmwAubNTygf54exCeobRhVzepuFjRGe5pbm
2y74yd+yAI8+Ye920gbXUorXH1Bhw4QVLQxog0V4ikwB2NcWVgfMDSNjyQxZP+zMICBwuQHCrr2g
cblTLgk/hT4bPvJwWJOVq+7KA/26XQiblrPMfaKrioUnXkTyaDDLspLCKfHHjPpLbyHG3N/mfeSn
uTEPeRf8zqdr9bFL27ZsTpES3Vq0pE9k2KYjp1twP/ClO7gduW10uPITii3nI1+npGWaHTjYmp0W
tzHDsxeEfa0ZTmVZ6jiqiHcfaOEkEhkKGzWcm6Yzs4/bIvwWdMv16t9GUv9y27qVF5VzCeBCFcEZ
eeCybukJmGG3eqqwMcNTtKu8LuDohrAmcbdPN1BHdPOiwp5MgiYvgATtzk/54JFDpjKKSol0In/A
mZ8v6V+vIu/XdivDFWe+lH/EHC5Jl6N66XbmwcvF2wxlPxVq3EXVVENCRjrEYca4W0VU2HhkKK5E
cI4K5z5vH0kDXMrImFt8CCbLl5vfmtm0ft3wU0m87H403W9oxY1uHt4GJOc7J93ScHqKxm24z2bZ
3gCSda1TdsHD2IhkQetypEATIJf2/yHMf1r74fvbn/Scjv83/ERn9uWpVMOI3qLc6YnVNf3QrKS5
70xm7vK1rtzcus38iRBh6UHZzU5r3nlAgYsYkgChU5aFKeqX+2eoRPtce+wU+IBi5ry94VVwbfz7
0rmfD+0vYwrMLjVZeixeLmOMcZyHsNmd8iwhLEP1KOouHi/Od52ASWJpmhj8y24lEgTAL3deFibz
ManMT4UEkFSrZB1Gx41bL+nEOa5M2PITaJD+NVX1vab809uX8dJ5WyaaFbkfGIVdB7V8t6/V7exf
0we4tLT1jI57VjRdUdJToFp+WJe+i/vWcwPeC3vKTWXFIirW0RM49L77pXcYCPvjdCY29hua5Zz3
JUiTpgiMKRhta+I2Z/vBbXXrFZ1nuteradlp9JuvEVe45UFRuEWLNgK8m9CUnJHentAOWOO6yvO4
lMzR8m0MOJdjBxTXzE6YSu5iUCL/3Ff9ze1YLOPce5GbIVrYqdXiDzXkj+z5Z7elLcs0ZSujcg79
U2fAEhtjbkh9aZicnWqMwoYvbsS0c056ehrylsesJY91NLqZpw0gN1SGBnERxQtKDmFTk0QVxbUp
/AsGagPI23EpSZY3wYln6jdDy0UpRwuyTD/H8JHPQHR/Ijt7j4G+x8iPHCNFGzRO56XK8n7xTyMD
SEjMCnXdXGZ3TnflP6jxPiqjjRn/VCuVsA2TNpUbvETYGs4t0FR14PdYmvF/o7z4qIFactu19SQ3
FI2+vjD0FIKkASAl799ucqt8ChsyLo2Zy2DZ6MmvRnLUrbyZIbjmVFYVNmYcQg15BVGc4FQ0zedg
15g+qsavbodimX0XAP84jwvSlGFV8WrC9x3K0Inb4taTvLUrcDZS0ZNow+ZnUJPiU+4X/7otbj3K
O4Tntqqd6Ml423oXLPWHdlzduhbCBotnGWj98tn3T1vvbTfB0HsHuYxXcIMXXIoNE2cBNBArjNaf
xq55nkUP6qXRiQcvRAfuZYBVdKVGjWX0T3NemyQH+2e8+7lx+6A2aDvfM12NHZJaVbd/1nyBBUEI
xOl72pBtAG91uFeUnMpK81vh6TEJZOdWKBc2bDsfoBpV+B056b2Bfgl98lj1023jlgkVwAt2tFEE
3nA/FVx+mfXieFMsA1oM7fuVZ/upXsFTnAhoLXwepzV7fnvnF5IsW2ZZjwyc8wshp2kZC30QlWlR
wswC758cGjdXajkXqBaEjd5WLRR4mj0np0CXPEtY0KmPimiQfe6tSiRGHuOVNUCMCy59Cq4H8IOu
Htzo7uXbL94VxfHtP/eC3dlQN6LrLuqZ3k8SBLC30gu/95N0GwUTNowcdAhFMEXZduqqfu2TwWAu
EiqkvgQtSiYbN8y3sBHl3RqEYiDRfmq2ZgWIZwkT7Rx224jypsvGbhhw3/S2/ImAQElYfU3T5/zM
vpLR24DyZo6iTaz+fhJRk6esouo7tLDocSOaP0ymrbibI7H1oAnOIy+p2FEl49t3UXKT+Bjlv9YO
OL8vr/0d59v1V/Ld7XNfyqrc/5+zM2mSE9ei8C9SBAJJoC2ZWYMBD2273e4N4bbbIBAg5uHXv5Nv
5VJXOiO08cILpUpouLr67jmZDORyWU1f/av6SHwn1VA+wzWrxGf3+uHSLQc9Cw5ZHBZSAo22o3Ky
ARahzZ0X/lCOKGzxsoP9CLEVx4OnHHMLNlhd0G3q8HjiZUDF+amBNn+g6uFOCPZ/mui1wbMO7ZXQ
0IRLcGT76BUAzNch3lBxnk7l3p3zKlKP3Ij8zbo17SlnB421rNpTTTsIp8EcIxYjfKkG7o9lHA0k
uKC0EG+p5QJtLFbu+2NlvKA55+3QnN32DHsHXprOH3W9ZbDQmy+jxLv24e2OYboNRxhlBFurBq23
RRnjZX55wNVpdey7dcHwyNDk3qa3K0WjT8Ou4zIqHI9rG+bSfkHkeERrttZ4mWo1Cn4g8uHWcxvi
I5CMrscd+xChEIbOq6cO/7htDzaTJ/djKpXsjmxh+9+9VjoeI+6Wg7J5q5aJaC1oe2RQOvu2vD/q
6rvbNLTCuqmTK7wQR2zMbQP9QCmQjo5naJC6DbgNXGnv0Ib75ZExFIIk0WrMiQ3zPSVx9vqWadPx
c760xuTmyASb/Bhqgu1lh9OY4we9/uovGzIMEP2u79E6BGbzWJS9Fy+8dovAbK6QtF6+l1rsWQ/j
5U/VSPf3YhyJW9dtYLmDSUHjk2jP2rLTF70rqMazaXeL1m1imVSadS3tlwz2Iv/4dKjOnaJu9WGh
jV4VdQWMrt+2zDRLdRpXnT+CWyzuHBTXNP8r54TNXiGiCfy2nLaMijp82OBpq89SeWGqa15941dX
2S0sQBLIaXL9i6w4Po+C1QCyn7OtxGbTD3OyeLtbxsSGrpDMUD0bizkDqzA/5wGlD7weHd/xbYnO
gK1awAF4yvyBQvpTheEjxRu1W9hsi3Suhu7AN8SY1S170tPHTRonVCa0wasxkP50dGzMxjr/4amf
ClKFbivLpq5Ys4VLjptZ1vLjAXp2Qzyt3k+nzdiGrshy9BN6PoKqTcJ6MzHgq3vy/tcN/ZWJb2NX
eztU3J/pmEkzDA/c7NMFwEfwFEBw/U275P63sFiclMOh4Xq9F/6yc+qF4lJc4g+BNzuNeSOXD9s4
Vn+7DZO1L2s5me2YgiHLzXw8g29fYkiMucFKoU1C7aIrVHc0Qwbl9n/X3Mv4IO6E+DeOK5uDCtqa
jl3I+mxR65+cbH8rSRwPK1sScqoXCdckTPl2HLus8oU5X7cdt6Vqi0J2nAQ5IcuQwXP8tHDPi+Wm
dqclBTD95Wxpq3KGByO6jr2sSsIDKIkmxkloXgDnfNl6MNZkK6Z1yEh1VKiSnlEIsU0fXKYi5K1e
Ng5YDo500LLPTD09EFj4xRAUddM5gQyS1Tiu+mJcRJ/BEJc8jZVsHnc9uq1RqGK8bD0gtMiFr/qs
bf2PKEI4Ndv27fejciMzg8L6l21vpoDgBjKRWeCP4infwqd+XXB0dKc86N4Tyi+DDL+KYi3f6Kmo
EtYCftq35t47wuunPIrMX/7+Xm5I+axbn0VU7wYlLZo9jn3kf2/LckuhlFvQeNXB+k31ZeU4FXzr
N+UBwb1Imqyl45h23WAubcuGT78f0te3DiGt++2McasjhLoZ3C31eSHTF6Pd7gBC2te5da7oqCeT
je2fGxIccTe2q9vatoGrsOMwC2lZl0GQ9TzQCZUR9/I+N4bEpq12WAmSmtYYkjX6+EDxj9NQ2+qM
gwmjvdIr2kXBD1T/65gRds9A91anrTVtgpFAdGgzGba5/iGEi+MloCx3CsyFjVrVvMv/H5xnc5jT
2BRNPJTETUVH2KRVXW161oR22XqqWy+Mx711O7yELfkIVmFCfBJ02VB6bSr6YUn97vjs9j2thdn4
/VhGijfZqOjzsUyfm+1e9eytr2mtSpQ4NxXsGNqsEtHfKEMr4n5Vf7h121qVtWhy0CB7l7HI/7SQ
La04YnCntm2+Cp7ZvqfwLpcRJiodN6YqUrMS5bYV2oyV3GbmaV/oLNrm/qRgznWC47vjsWjjVWXU
7XnryzZjMv9GVH7E8zS6rX2brvIrv1RlFGjMlZFejoCM55oqpySOsG2Vu3xiKHq8jvrgPeGK8ucA
G9Tff9Drof3f6B7Pcy8PHxUwBTOmXWeodBB/dRHhZ37gnWCEdO2dAtgbc90mrGoW7UGed9jJGfkE
gZEqDiRxuq+J0FqiJAz8ahOHzti2RGcSDgUQ0XZy2xVtQXmvETMtaNFmUbvsp7Dp3xwQyr+zlG6N
vLVM+VSKrSWdyVYhxg8T89dzmEd9onNQ+04f14atrmr4qClUXeYfWE7HOFUn0XflRW3e4YQsChu6
MsVyrNFUYU2JLoOQ9RM8du5kXG7MG1tws+y8Azfkusk2v1EZBFvzS7UF252xudW6dZ5W9bTBgHo0
WcO777XJJSza1j/dxt2KkCMVhASG801Wes3xXKw8So3Z8jO0uO89irx+Kxe2uubaQaRs4XmTUWK8
j2RdtYqDeh0TVUXgjUklLnvpizu7xI3Bsl/Cx8qMQ7+ETba3+zuh/oHh9Z232FstX///lws/nQoY
+8HHPRsO/qck3YegdqvqF7ZrtDcUPti0qMvGcNSXaUiP3neyoBHCBryIhvAx8tKIO7oujJtqeUNh
P+c4Na3gYFLe0ss1aLKpK5t4J0sdF72Tjyl6bm07EdSgaMtll3H6c49AGy5KuCWP4Tv48mPWw2JG
f1Umq/cc6S3p18/jvNzzG72uzFeOKpvxmvwwGBXpdTYBgYneMJ+X1QnU5ArZi5AX/2pumNuxYjNf
A0C1ZTetzrT2HsNp+WgWN0E9YeuErmPk10G3tlnd1N+QTfvLkKo6O+07NvPVrQCkTYcgpJSl7k9a
wNy0HguUR1b74VYAJmz2q5l1nVOKGG0b1+UU6QO6g3ngduLy4OUMQiSCMpjd1xkNmDxRMTcXEw3i
zvjc2DS5/7J1pgiXzTTiPJd9n6xrDs/GsIPOGF7jq+VE/dA87o2md/a2Gye8rR7Kx85bj35p8fZG
u0sI6zlgcihipNrJB1QIGwpjBacaNao4IkkdR367xD4v3HQJhA2FdWM+Qg0aja8dY2lD58deVJHb
2Nj0bbuOcptgQJnVub9fZNn/gAmvelP7vr7zsa8nyCvbhc2dNTKEbNBIm0z762nMQxWzrfn0+4V2
q20reJjkuivSjDpbRPFvScznkfR3Aqobc5RZK2CGbNJR7GuT9Xyd/hDALL/0qPYsYETMh7hTfQst
18iNJRa2AufSLPmAh3N8Bq7oo9h6dZY5K91Ws01zLVF7CCTcsVVU47/KH58oE/fUZ299AuscW8RW
mWM3Ghnrsj1vZfBO1FN7cfq+Njq1tRpVc9Dyy3ToR2cpTHipobbilM0XNjE1K9lrX84641v1NsCd
JZbD9M2t59dp9Us8NZeMloBYdNZt4rkbRRkXUNt3+542MKXawwu73NTZymBa561vmml2u/nbiNS8
zxVCE1plbV+Ose67Laajm8eOsAU4iS/ZXIdrlXUmaE6gfcipoIdbrGCjT0jHbdN8UJUNbf5njXvi
oac7Td/YC2zyiUy5MiPKEzOIxnvIRiuTPzMzTG9Wr6PvC0IoFNJ1/dVt6lhhp0Q1dgtXNpV10Syf
oOVZnJDPdPN/ETZAU46FFrw+VDbDcu/vdZ+Gh8Kn+5sJWqB3ts4bW4LN0fC82gu1TSprVY7yHNjW
nnQPHwin4bFJminX0bA2BVrn+/PSbeVl68X46Na4tWzhZL+ZsREFajqWd4bPT/l49G7XCZukoWKb
cqaDIqtAPJ50IYKYQNfabU+wSZoalbPtEu5Ftsr5r7qErGtYfnQblOt3/mUvC2cNJxKQf2C7+ed8
HN42QfuXW9PBy6ZzVpgpUhpNr9HTrLsvvibf3Zq2gkwIfcO5puiLTM0j9HnYgSuccMPzxH/wvGDr
Td4RkoZ6PK/N+LxQ88Wt39aB6pPVQw4NTefU/+wfwsQV8dzkEITN5sHq5VhEpYqMIGV32QAkQ3IB
PsROXf8PEkWWuVO+JCn32veKbVk+O1nWC6jjvZwoRYvqsGLzSRopE76b9i58V8y526Fn41D+vBbN
ZMoim7tgeReVbL30cM5yy7vaPNROwpXuHS/AQ9Fr9bmCFrNH78QZ17//lejaxqFKhfXTBOi6mhUp
Y0lY/47TvWrjfPenxxkv2mcqyb2b7Y13WVuRCujlEtF5JWndE8VPG+nUuSvE9DPSk3hAsq192E1P
Tgfj5aPbpLLWMSVLK1WoSLofc/eTRGQ640KRO1UfQtDq5byicIYq4FSEP4iab2NZvA8hcubWcWsh
l3nHG2Pw3bn4KWDRd1Y+9+8cgje+g81HwXYHoUhLiqyNIMTUCGMeDjrVb7TGa5AOJKzGUdb/Bm+1
jglmG5sSsPlpp2kkabthFkcVZFRr41bUK2xuqmRywexFbo1u5gKJzvdmKO7EbjeCERubyuUUVOAQ
ZTov++dmrd4e1e4W59iQVLmsirQoWchYvocwutzhL8bdJo/tYuytO6TlWpy5zNvfBKH42cjBDWcU
NiDl+/AXF1CfSud2fNZ73sQ+pfeMrm6Nt7VcZzYEKy/WPK3r5lmP7OuO+lWnBWUTUmMZBtNSBCQF
M/mDmtU8+nRyUwoRNiDFy6bph2OT6eQ1P0sKXnhAPs3pYOQ2IMU05rafDzgCDGQZIr38HXqwAXQZ
Fv4fPkqaXg1rK9O92r9SUn5YzOoUnnGbjmLTpPLN43mqDsiEHsHybR94cWfr/X+6779nF7fxKN1z
JgocJCnEdtpsp+EEh9FofltUMDl4o3CJeOxRMh9D9Dh/DAtO3mOLa593A4PZOBzm9S8qp+K9Tznt
YggasdO0TTKKzVJPPxjKYD6FXVB/r8TBihjebuLDXLVhEbdwDClwHw/mnwp84F+Bx8A2kb7WIB1X
/6KLSJ+myJu/lZE5HvDAgKLgtWnelSWF/e9WTStsDhAIx4bIaY5LTJmsE+yAkDk8GEQRtdBT0t4a
s7LE4/w6hAnAi+rrFpES8pzRwh9g0VynRUP0I4GY7rNYV4MurdINmuM2HGZYOdI+CCDTXY8qPqoR
T/m104nMbThs5yM4/UHmKZ/3U7eKLp59bCK/n82vvy5wm/wysL+r52vHDWrefw647D2rAIVUYVO8
Lfxuevr9z7y+TXFbXWvczMB7JvKU9t5jHumPK0L6O3/CrbatmEIJDfkbOMWnORxdYqL3C2f94biV
WFEFrIvEAWQiT8UcpCrnn6FP6BSochv1yhfkZ7Qco1TTKI8D8pFQeq/07vUcPLS7X8ZZURfC8YrM
Ms1rlMBPwV48NuNMT+14zG7T0sa+RLOMc9NDmX4SYxsLtmfVvt9Lm9z4prbA1noAzq2JiFIkZZ7p
UdFTt9DK7Zva1Je/gIMO6yNKJ77sZ4bKwVNfd71TEhWFIy+HvujURMrDyLQf8x+qo9+njf/x+1X0
+u2D29gXPyYIVHlTnpYLa86q8JcL6l9hoBnt/CRbcjwfkXDjuvl/tLaQltmglp6nm6l8JOHa97wJ
nVLBqCZ+OUYoLmdDqbDr7JMcT73cLsUauiGDUBt82fjC2Ri1fETHc08/GM+8LcbcTW2P2yQYSlP8
XqB8OV3aiEGKIKpg6txE599/4BvT3gbBeLMJqAYgKhpHkZ8I7atYHr5x2yhtEGw04QwZIi5TZvDs
pzaQ3QerPrt13XobKiqqsPyJTEU7f9Gz90Ox3G2jtDmwuYTz9N5gVKBm/BT1T13YO91WuI2BmQLW
DuSgMo1Il6HEFoIefPjgNiDBy2kYkqGd2XrttUCBtZfXpzAibiUAKLN62XhU06Ptq0OmXT/FpSFb
zOBp4DhPrNWJaVcEOUyu062Tb9tmHs6lVynHKW6tTrUHIzQFijDdVPvYwnjwVEWl49K3ya8xqkpd
q0KkalNJ0OTP0eYY9tvE11Yq0QleijSAnWrc0vXRH+TfTlPFRr4MLSmcDSqR1uOfE2vf1d1y58S4
saHYClsNdLS9sFIi1QqrXfri2WPte7deX2OPX/LUDXYmGu1GpHIiKVn+Durjo1vL17/ml5a3nDat
R69jTYSXUlKRp21Aus2tdWth6qYu92FvRIpcHocwwLqd6ojeCXT/n9p95ZZlI1JzozdYPQB9g1gx
lvsOL5zTVonieal3hO9c/pAkLOM92nji8UZ8w1punvYRe0+Z94GKi9pbLyKYOJ4ZCYoLChxo7zbj
lxRv1DqHEV1P3TZWGwwJYAgnVql5utH4OqndTAW5TYCIYu54pdGuJ8QKHZPOi9vqzjX21oy2Nqfc
H3HB84MQ67BOUGsZxH4Yrm6RoU2JraaVvIQrVYp0x3fhNV9nrEanWWdDYm0ne0F9ydO99daz8ob1
IeDHvQTljVGxIbG6rLqRFgVP+4V95LWpYkA/TnkgblNhm6Qw6xE+hyGZhGl6811uh1vCw6bCyHwA
YSOMpxKXZ8jQLMjW1JHjIWlzYVIWiMxGiFpATu/fJYKmGwvcfG25jYMduobe+ALITzFDIJjTd1CN
uEt53CgI4zYQpv1g6PSC2XKFkOLlakQRCtgWxRTn26ktouB9kfvDJy/3zXDKJzmoeBK9fGz3aT3R
qd8dp611XOdjv3hE5n4abeFbcpgUlVVOFf3cBq2UQnph2GeWjmWQNqZLaV44Nm1ff9U+i9ZEQeot
YN1I22bBVN3D6W6sNXa9nf1yOmFPU97cBn5q1HwOhH6kx+K2/9iyXpPhZgQc6ad4SL0oXiblxu80
fSMj8B+WmSk8KEiMtOhMG+Mw+hmMvD8fta/dLr62slfvq1ZPjPgpAunng45vnFebTYd11Vp5EMny
06nBmAjvg9HScapYkTRFICC3ZadpEOVzHBKV0KNw295sEMzjyhhD6Y7tra/OspzDGAo2rVsCxpbz
IoHxUY5UeqnZ/B/70ONdRN3p+I3JYoNg/hyyPZyPI1Wl3BPTXCf5tFTxIpljFGbTYFxvRzkb/0g7
0TexzPOvppL37tE3spq2fNYwDK0qov7A65lZPrWsqD7otS+/8k0VT6yvBsdbgY2GHUg+Msn3DY8B
8iPqK8GKTm6Bjo2G5X4DHnLlaxoten8iRdedwjl0qwPhNhvmSTxi0A6tyyA8T9HYP2jlMbeZabNh
U7gfNVRVMSpzs8Zkku96pPPuhO+35qa1YA8918OBS2SqsNnAgLXVTzDALR6Xsvbv7JU3dnjbGBG1
+7OMWlQ+Fx1YFgh7nYbOv3e7vtV/60QlHtG+2b01DfeweBtS06RQVVHvlpyZB6dY0ybC8rLukRYb
1zQo+/5pJJCxrpDJPru1bh2uEJfpIJGN0QmAI8Ta978G4ewWa9rWw73uKlh96Q1FKxVEDWQYD7Bt
ujNzbnxWmwir/LkfYNuzpR7vlocADjiPXoO6ZbdhuX7vX8KCxpM0MnW0pCJqz4Ma3q3teGc7vtXx
6///0vTSBzI3zbykLdnfR7qMTn4xj26T3RZjRLpunJjxhlRP5Dy33+EL4/Sozm3XYZ9xsehjG1Mm
Kdw+2+6yLrXbAzK3kbClZ9Pm72RIGemKEyuiD6Qqj4vbt7TWaB+yJqq8bkxL+bn2mhnXntpxvG0m
jMjFQwED2p5Z91UV4x+obnVbmTYQpmtT97qsRnAdRMWQ8+yDSbstHpsIK5sA6S9ejLhhgo4ofe9E
RB+5HRg2EbZvbXN17kbHy+U4mS5/I6bAd/uYNhC21R10QeDqk8JkLKu98Nsuq49O88TGwY4ecqkb
yu3SHPIucRVM75V0PP9t9mvuZxyjUTOkc+P9my/ik6dXJ+SZ2yJYyBwP9Tqh6XzUb/P9EebDbtdF
m++aeV4a6ashLelcnLVR9ATPhnuP1Tf2QVsAS++M9wZWqumIV7AsaKl4uKbw3TZCG/JCkq7TvCAm
3eX2yW9pVpr6k9M8sWku5lWw2OgKk4pdHA+68X6QI3QrZuE2zXUcpq8rVAGmU7H94wNMmae7wdaN
EbdxrjCXsj121aVbuGZiMKd93dyS3jbOVfGyhu7+1qYzLA4TKeTy7NHGTQCS20CXAe8xMzBLKUJb
dUL14ZltMOpz+5zBy/M40EpRH4n6tIUy8sWwbr6EUU/d8uq26lW+ajg0bH6f7rt85jwNFnEnRLlm
KF7JTdtEV7swv8IbRpvKvCbTpV86kD2jN3ffQxjbfqBLGT2Fqz6M44qyjtGwlrD0pBPGiQnvkoez
PNXj8M3lIzAb8vJ5Ax1fEeo0HMj3vg2bOOrzxunMYDbklaNulB5ENmkxdJ8pDIqVpE7BHLMhL1F4
R6+mrklJOAdP88jPOj+kU+TPbMaL70r6+TQ16cjBJE8ERcKRh4yh25BbIS72x8h0c9WkvPHMuVsG
VF9Cnt+x9ese9GuUu5mygaZ2mx5F+K3p9jSfoRb4+57/P5r979RnNucE/iiSKEJtU4zO/CRyU7Zx
3w77eWZN8xbKXuqB9/R4P6zhnE3VuF8a2tFn3pIKe184wQ9M6eZ83QxlvDKdjydIMfZJXs0LvfAB
1JffNztGG2rUJ80QDnRVsWRwnHXD/ZnNUHkzDJt6hdUb7OGPhdHHft6dcg0Ix18OfemH1U7h3paO
fR53BuaafGZuaXhmy2U17Nh6WiGPpP0cDlz9u7x29CdnNkOlgmgJsJftydI1Txo+uD/LtSt//H7S
vH74MRuikke9LjOtjoSo5UczyvPqSzcWg9n01MzyPlJ7fSSlF0B2io7QtEJ1kpvlJLNFILqtjrZI
5SIBhPAWHOUaV131p9uwXJNuv6xTr9sAYO/NkUCgvj9tqLp8HEPmJgvHbDhLrDmJZD7tSThvfpKz
poqh6DE7AR/MhrOQRI4i03CebHN7PNOgUietjt0pLmA2n1XJHI/WRR0mhC+fQiR14lLmxG17tHms
EOZEpuSFgNRJwOMVkWRcFdxNd47ZRNbU4EWyF/OegCfvH9axrB/W3M23ldlE1sAhsjaGNEhWHn4t
WvXARuNWEM1sIKvyZmzlvA6SDjKtu/zc5p3bWWrDWHgGiIRoIz8JJNZ+WA7BCWllp4sSs1msJRgR
YMAwMCHVnOQzPLa90LEogNmqXFUr8hbXdT9B5ex+HmXIzlXglqJjNo0VRaHsyn70k6Onw2nrkGHI
IYp756C+sefaRFbUoo6bLvmWdKzUfzV+tI5P5eGVnlOmgdl4BkE9GDQ2dJCEJWrbIhU3Xu0GIjPb
oawMO4K7wIFhF2aI6QolxKuQptOua6MJMIDTYm/NlnjrssVdOYbnAQeU2+Zii5Vtiw+nB1hyJTUt
VAzJzDc6uket3vqk/svzolhhKXJogs28UyZezfjUe8tnp1GxpcrksrMA8oh+0gcle2gJigAWiaSD
W+vW/SVagxraedOWVNPun2p/es7J6EYhM5tVa9UhjrkI/USc9B6YWBSD60S0MvTNHIT8yKWfFBt7
gl4W7DKbe88vN76mzarJvQ+juhci0bP8tE75A0r67gm33WrbiiyWxoR10a5hQsvgPSqKP/I9dDv4
bTNIE7R6qFq5JQMpdHEaKv8q8c93+HE4zRVbmUzQndIhZFhBkOXEQ/6XatZfnJq20SFPt4VQOQ4i
pGNgTjJ1Am6WQrlddW10CEqcQNbgEJdwH5egAs9G79W2zU9ufb+mIn4JFivjB0HbIZLryDDGoYke
IM78h1vb1nQpNNTSyTj7ybwtCZ3Wp/043HZbGx3qDy52uS9+AkHR7YGwGU+Y0eq5JTKZTQ/JaQME
SzHmZgfg0eVB9SkKA+I45sHLMe8PCRFv0W6JnsLgIULIe6mbTbutJBsapKNqIC/U78lUUhbjnX2N
Ww+1XG7f1LqJQlKxghms2pJGrBVQD394avE44JYzsoWjJhZOei27IPG88u28Lm/2JXTsuY0zycHr
/F2QNeGLJ9/Icl+eBN2YU8qe2cJRzQKHIvjNrUl1wKVrqkv9OWQDPzuNuo00UckMcklVgAMjOovc
u8AVzKnUg9lI07iGiqmx2ZPKiD4myOucYH7kZqvObKoJtxbRjzs6Lofef5bR3lxyKEW4LSSbaAp6
LquCYdA9XqtnquYhyZvjniThNWv2SkrKhprCZS0DjRscNoFieqBeGPzQUjQfg30e7vwB153wtZ+w
Qi9vGjSBpDhNhrCN3hWRGs5aDOKyNRHBGRK4wa3MBp1kD7Pyfg1pEnblVxb27/M8cIvwbMpJk4WM
fcsoULjaexdEQRsXkxBuiS8bdFp8hmudura+hh88SZp4Hrx/nBaVTTgNihsIXK1bAtfS+nOjy/Xd
GgbQGf9989Hr39ZmnMJ99kKw0GvSELN/NBSmNjGMnc1F1z45H0EzvFdDgfqHpiybP3//m9dT+5X5
ZL93lhuOKgh3zUmnKX/cCa6uipAHD5DbFzj67u8n2iMT+vsfuxEN2mzVPgXdXg8MGypf/kANwLdQ
KrczzGarelGu3LQ4Zdo1Os3d+E9hDsdzwCarKriC93BNWpA20OVpMQveDiI3XxFmk1U81B5k/Psl
8WsxP8P6bbngrtm7xbC28BZlzMzQkFmSaYDoxPUhCpZsjgvZhqoCHSJNAN4m0bwL4ojin2K7My9v
TRXrosb93Gykp+g4Xcl5u5IsQ9i4aT0xG6eqvBA0mIdZ3xTQwVnJEs/eun1wmuW2vtawwXZDwz45
wQW2elIhyeN576M7L343DgCbp9pGjSIXo9dkgabap8mH2lysK7zj0qmElt1UOUodMRuuIhPZc1RC
rok6/K8Tn+J8QV7bbYyuJ+gvl4gRtFzdtmJJFjXyGKooNTja/i+3xq9z6pfGTcc1qN91wRFQtDDA
ldk2b25ZPputWrCWmnrt50SGm77A3aRDijL84dZx/2XHm7kDSLDMazIUbHwczRZBQwNWMW6tW4E4
DAlWGJ72a9IXhTh5x9LEXsQHx9atBdvlME7HQ9ySHKqf43qE9nsju3sS6td58doxJV+OzDzOstNQ
yE+QwGUPHnbktGBd9LSLvHY7QWzUCmx0uS5FMSYrCd6iGODnSoWboyezUauWFpXoa0x331TThc/e
HnMuHJ9ZbdZqauSUT3k+JYTt3VvftMtTPfHwTsR5Yye2YSspSw+H1LEm+2C6ePPlx0rxj05T0iai
rge2yKdqSVbmPVfN30vhVuXCbCAqYrUPlWF/Tbp17077dPjxEcyd2/ZlQ1EQrQwaumJMAk8vF2+f
1JnxwE2kntlQFK0Xn/QSG6/n71XSziXE8GEc5NZ3G4pa54CG41KjdaiPP6hjHE59NLpdx20sStay
3oinlqSP6GeITL4ND89tHtpQFKb43NYVxrzzm/ZStfn71iP7g9NEtKko1iooW3nBlCgU0Z8Kb2hP
fXun7Rt7l41FNXyuQW3IOYG14XZqzKAft2msz2qtHHNyNhvFGStVMakpqYLIexiRdX1UmjuG7bbc
VVu03tYf0ZRE4FpSQo4vdGm7O0jxrdGxzrxjCXClDb0tQUa0rp8g86c/1F5fPY+FL+79yI09zMak
wrlrYQdNp8SvpqeWsi97WLpFe7bs1bw3TF8NPpKODkE8DWSIa2+/0/jrN8LAJqIUxJs9eAdjf1Qc
9fXDIi/rNsO1FTTzRzr57ck3hXfqc5T7uiyEwMakUJHlQ416WZLBDP5pFp6+eMXhJhUQ2KSUv/Kd
QipkSCo1phuP3gdVeyed9vo8CmxOSjFtfG9C2li0Pnsmaw/0ffbNuYeQ0J0I4dZPXP//l7jSiwAb
6BAPdlHpb/92nqwu64xVFw+tvBdGvX4fD2xpqAhyWJ0/4R4r+2r+Pleld5nHoDtXaqfPhRiDJ757
2ilQDuznTTLjG+ujqJP96H60VV9dhIeLlttMsnLW0oMGazSYJWmC6EthVhUPBWpa3Rq3do0SFCvx
Nj7ilZD/i7rxNyga+unWtBUmdxVDGm+6HmHgebo4aBf9Tz8a6maKEtjwVC1USY0M18TXvn5X5CVc
P5fOqdom+B9n57EcOc5s4SdCBAmQILgly6lKttVOvUG0BQEQoLdPf49mdYd/axRRyzaiqkCYRObJ
72zVU97UOh5k113EnE2r17/aUgY/rxqYrXgqgRfH6Ia0RXqq+uKofmorsV73PrfiKQarACgDluoy
6KXLOhXfNJa+kxF8YxPdkqeK/rXZtImri5Jhn7PiQgOvs7G2YWbj6UEncj3E5XUVT7ZVO0nPkVoG
PO4ClZzOWVjEGRelvioIYlu1UxqkDgzpZbgMTFXfkBAJTmMIIvZ1b3izZNmSjlXo8RY6uIA/yMXK
YzjOxTsbwt8zF2wrd5qDaBhJGg6XPlpYlVWTYHkCBxkFYQVOMpdQcuVs2izhKO4EaINBdxlfQYMV
nKUyKhef//covXEMbLVPnDsy2mptLwFf5LP2sBAoax8eegEEyDu/4/Ve+7/3XbbVQJGK+GEVarqk
cxnmS4KGqIV6cjfRwexsWqhDhcxzJqaQAu+IW+t1I7dVSMH4Pegt78JzPMt6v8Ize0/m6/QRbKuQ
aseRNvM6hmeiCpbJNYae+cpOEgBd/304T2WE0mKMh5dF6TPg/apYXHcibPVRvGW8ZiEenXJwT0Tv
XdZD3vXfs+nvoSnbyqP8so5jldDxkq4TQgkGUPOlscn8TrHujcm6lQEtWnOVRJA1l2MxyKzpquJW
+YRd3CzYO1HqW1+B/nvoLaF1MDvkx2eu/6BWlOsedIv/Hp5/rtR/WwmbtVy4Fp7eqmsvkLwWKQYe
KubltXZQwG10jy7B+iSVbW+mxbi8V7U7BKOTe1Y59/u/P8JbX2+T2Ups6YYJb+kSO1BShfjOZfP9
qkdvFUOWznPvl268kHCGl9MHk1xHbYZi6t/vxDQrTBOjHlGMs48AfbDxOrUg+jH+/eQphmTSpyhY
xDF5Qu7ze6SuM6Nj/8O28oVET1WLtRDoPzxBL3In7I/rhnoTvPtRwtN5WZtXd/Xv3fxESX/lEt4K
hcpy8kMvivDsUoeAbt4zl75zO35j7m1V3zJkc+kXha3HQdaQ1FMeTf7LdSOyXbZptxaRxLPVoKE/
7DwaIPh1mhK2FTei4cOwsNL2Mnj/wlx80Sy4TrDGtuopNgSklkkanItheU4j8ikZ7Dux4hsxylY6
pSs+ed+T4KxYM5zIisghqmtx74Yg3oFotH68auy3BCaUzXy1JjI4g5qZSSvvQbf+dN2jNwdhh9S7
gRtleJap/206vRtgLfvObvzGdNyKqAyZl5hPIjijB+Z3kCRfl1a+R1F469mvf///btdE1lx5hSFR
vr5vHI138MTl++sGZRPZYnliHlJ88MbVj1o0sNFMu+vwQWyrn2rhCWwaGQfndGofFBtOw3IdhZpt
uWvAw6VOWDxazDoXLP6uePBeB9VbA74516o2Guuoi/CxGUrDafWT4Jp03UTZSqcsq4XSggVnLuxH
X9afReXfiWje+Nhb3ZSeKAhQLT42W8ObUafHtouvu/9sRVMt/LQS3byOSPG9apez8Pyd1NFbH3qz
KAPn6ViGGA9a2b3o89npw1Uze6uXYtKQBpHv605iPwd2zZb6uh4ythVL0QXE0FZjOFqjHnxpM83K
6+6xW6WUWoYihgGYu3TBWGfCzetuLbr3TFbeGu3Nybaif2IarKFwYVQfC7KAn7YuV14ut8qooqAT
C1pNz+kgX8yYvgg7X3cib5VRg2immY2vq6aR937SOffBdVN7K4tyVZF244RpIgfc53qlQQyTye6q
ObjVRZWpsotC0/Gl1bU+gd7PdoNh792F33ibW1lUCcl7QFyIBZ8OL2PZ7ud6uA6axLaKJCFWbSq7
WqgNmciYi37U03xd7LaVJBlNuSTKhZCkkqwfh+M6uSsf/TpU/++s9GaWWozEXCj8kCKTzd3LdW9y
c04mtHKpnPFgNHVgg61yN4jr4pKtFCkGZxKu8MN6HuORZYa3MzolQR+57oNvrokzoVbGYWou42Du
QlP+bHhznYiKsc1B2UerTbQ0/oIFBAFVACkty4AH6697m1s1EnwuxskGXXkZbbGeuGJux8drUzpb
OdKsbJfGna0uxtTfWlb/bJPpOqg/24qRSiJd6Wa/nmFFwrOFjkFGdXRdzLbVH61NNVKTuPXsWL2L
nPzEWPFeWuGNPWVr9tcIF7SQdvsLYfZFrmh771x85TWWblZn0AlRVdVAz0M/z2UetyYBbt+M13lL
s60GSY4am1XYlhdJ4m8EvA0TmCsj/C3haS5J0IYq8agkSzAf624+MJ2+104bY3/6SzJni3iauqAD
yCytLktdV98nGwUf2mrQz2pM2fGqjYBuFqsAIzQSK/OXdVq+lcbdUR1cpf1iW85TS5tAhmgzvqSV
03dRnQQ3Nm6Gd6b7P0P8l8HZCpCSPjbzPJX+ArK32yWzaw6sipaDKpcwp3E05qqpApmFuu8/rVys
xwlz+PtEpv4rygLqK8X5LnfwNZdHOxb8+9wixcHDtvBHMCr7HA46odzTIG53Snf8sHax31016luB
EysGMAEx7mcUn3Yw7LNZO1t63WViq29amF7iaAI7VQxrZlx9tP17/YD/nD5/G/TXmfr/TlKzRjCs
CKvqogm24FxDDb0DmXFITgYymTrv4Q4T54FpQH+D69cJkldS54TIOR9TFe07GyErGPeG7GgpQpOh
paP7yMowuEg16mOhxmBngTU5Jugk/zo0IrlHkzoayXWatjsZLngx4WtU41kUfp4GWRxiGrd3LUV5
2eluvgGtsLrIpnmvfvHG3rcVXclOW9N0GE7ufrVTegmG6wxk2FZMnsAjZfB1VyEsiYKnZuznjPZp
cl1tcyvp0v049qnC54Z5zD2fvtorhcxsK+dK4VuC+wG6kyRXOzQ/vggSXyceZ1sxV2VhJiljYi/N
3D6nhYSvlnxnx3jjRW6VXDYhtEQTYXGpzWSzXrTmCPee65rl2VbK5eic+Lqsy8tKGnY3J9UMgMqV
ritsq+aCTClOZZHqCzfJPczkIDUpr4tht1ouGczMlYBxXaCL/CFJ+2kNo+um4FbKVY+wfyVa6wuG
/jEhyGgmbr7OEheeaf/eipzRVQQfI31RuJNki0N5rFbmugTEVsMFJXqYEDeRc2TIN9sj44M+mSs3
6C3fSvWOLGrtyZkt+gtV1SUqr1O2sa1yS5dFZFWFq3zfduZu9vqmcYw/XnVqbbVbHVlKXoixgOS3
uw+8GzPT1deVUulWuzXIOY6SqFYXT4t5N9Qelglqveq6Q7cyLeZVpOBfhmpnqOUePZBL7py/KldA
tyotz+BIR5CNvbiSzPuKSpGhG+z5mjGnW53W2tdinbGKzsha9TexWNeda+l1JWaYL/x7DS2VmMqh
CMW5X6PmzqEwcwpcep18DWZu/366KxaQpmEzdm6jecwrE7NsKEZyVSaPboFWvmpDOwEQee7C1OZd
uO7mprhO10e3qKlFJV2Y8EWcSVWJzETJt7ju+3fUCn8/iOgWNtW14PnABVicNWHFvSTsG+F9c+Vs
3Ab0fVg2IgA2gBfmWVZs2pfx+l731eu8+N/wj271UqIoW6CnJT+jqTI6JBErzlBQNbuqZuN1r3Ur
m2rqkNi5CPi5n4dwFzZ0+ZjObfr5v5fTP5fKv32DTTmWrWvDgqJMzm3S0eQbeg+S56lMg6xYdXju
YSOScwZo3NhI+xj5FvZMXbg8L0U0PvUwmv3VwxCiPEQx6J6yLNkhNt30IaEyeIgQrB5g+hV8Cl1q
jyNf03wAIfoGLQGwx17hTfvfX+KN+bNFFcXFGEZjY+NzzFx9D1gZu+sqDpTLdY/n/1624HNDOiN5
fI4m+bUh1XOIEPW6R2/2m5BgyrzGMmdShst5Fc2cK56+F6m/NTs3+40XKUB1zRyfQedwaPts+JpT
3oYfQj36qwIDuiVc9TSGs9Y8xEhWqOVFDGLZJ2XxXlrudRb+bXZuMvFVAG9DD1+ps0ZN/INt1Hxj
sHmqvBnSjuVB3QI2xCP6Hp/y9ZX+7fdtNgsUP4exWpv4PKUi3aGndTkWjNgdkCb64BGm/Hznvb8+
8C+/aCvQCsLV9mZCfYiWQzg+V5EwbV63PtyJsnV5BQp5trC4elYOKNMdHCMpWtzCasAb7Fq4FaSv
ulvaxtENtyb6ouNZfbR2SZ8g/eqqLGpGhvXoAig31gnlPzjQvwa1TyIoiwfTE3UEgWv6WAKocjP4
tuiyQHl+Qdrg02oita+Kyh4dGmraMhNsDI/p4pdjw4j/VLKK3FYl76csTpjJqlJ3XxSFJec7g/PG
2Gy0Jx4ew6Vu5Hr2gwdJMfTzPtHsnWTpG294KyJj7dgid2H52WBVHwEiMIfYRdXe2bb+0OnFvFOh
+uc6/Lc3vNk1iqUzjU9rHA3gEwc3tZsaGH5AL5FNsCDaQ+PkvwBV0PxEc0S8t7T4HVIbZaFbykyj
EHLsikW8I0t4Y4P8HzVP1IRWQTd87qr1VwcqTSYdhvaq17UV9JCmAvsvauk5Gvi32WVl17+zr7/x
rrZ6HkaUNbxE8B4QP2ej120eBFOcJWsk8jZI1+sm3BYFBKN0rkPZULwqy3Ii+6NPrtRr0/9R/3Wq
AXo4Cc9YS8mfOhHy0IJW/eO/B/91Tfxtlm22+GFYgOcawugcl2n6OQn6+cwMd7eRSap9p1R1mGqx
nJNITFclSOlWEdgG48JH20Rng/TrOcJU3cFTUV51paJbG8uwaJZi7V10btKoPWvvw6zVYfr836P1
xjrYwsGWirNgiRk7+3X2PmsrRCRqEvTTfz8ebS5vHLnJ5gBBwrsuNVLG5yrghYrywoAP2+ZVwEhE
sxSgk+DDOo28+6WRx059ZlYzgzRAzUQAE9KCxrLNVovzoM5gbecNf1QoLo5l3nbhMBbwRecCZbu1
6pbQ5iRhZfS5/2cJZv2MMuofNTSpmjOUEYb13nAbq5+AGVikpmYF44gwq1dn/D3VU7lvl5QeFSjq
ZN8FFQ6LeRz0yaHRV+wLBsJxL5v2iDL+LbWLgRWhh6HzWPs4yCNXxDvgGwGGCwscwGmPFrhTQ0R8
W4It+BTqQEa7YNXFlA3SFgcAk/8oTdZf8hWxUw69yZog7b/IZJb3lSr5i0vn4aEpfHAoElDRp1U6
82fplrbKypmX8qEFPuOrEyIgxwJd2uVDMnSYHlmH6M9hkmtDMsvC5iHVtt11LjAZ6Cx4x4sdxa4d
Yoe7LmtudagLODE3dWZ5+VzbNbpN8R0AjC76OS+7UO44sSa3ZnBPSTvDnpG2TXKo8TofAyBmxvu0
lHOVy9jHD2DEywciE30qBxeSbAALPLcriMCn1c60foYcGx7thUu/EgOkm0gUpzvm6KdI6eCnjOgf
vtjqXBvdfo5ToaoM7UiBzqEfszsouOOdq7tu10b9cDBCdZCAaCKRTE4AFGzHrv5cdyWFB0hZwOW0
LVI6nKZipcFDSmaI8ItxaqaTaeXMPjVV3SR7Unn8/LDE82seOvI2HxPuTo3m4Q1eQIVP6Q3E9Tf1
pACGqSdkf/pMw5rPfJZKTCCPdTZdij22zcr0OfGl8LehwI9mTFdjvrYqeNROBVFeoqPqIFXl4KU7
TNFAdn03Veqmt6UuHvw8tAeN+X5bLnBAHFjdweIuqZOd7zTLYlxK/M6Xrq2fEivK4BB3TRIcfEoZ
P5h4Tlu5q92KnECGJHpVP/iEDOIubmRTfPZNw4OHSoRrzzOJyDHIfeFtY/FJmpIckTykq8+1Rynp
zCM/lAe6dFN7QAOtYt/HftTrI5EevjAasv36Kx0XO8EZrGJ0ajKKisWY2Xoc/S2lQcluZxSm9E+9
qlDfhrrDf3UYk/gJLjYByRa8jPhQ6NjzA+vaVJwmL1uR+0BCYJbVAVx08rFbUnEnfZKqlwTa2PYA
pTu4PKLCD+xWVxFACaY56uUTPCCA84LYm0+Hoqkj/RuQrw61PFzORvVQM0zEoxjGkZ+rqjZweaud
Rr6hVgOq3D0MZsdHKwa1Ny2RKOo2qhmTrEuniX8pGWP1S7PAOvJJRC5GxBIILM9oCGt2Wn2UzH8M
LciIbstJNwC6z0TdMAcUwy4sjCluel7U/W+WtobdicDY/sW26SxOjMWafFIuqhFAVl0yCygyDIty
kUy1/Iyf8sNj3cRrkGQTI8Lf6yTohiOQi3zYR64L/McyiebhLgkxr4EFdiTZN5Qv9RfwtYYYN82y
wDyGTUZ6rO2QNncrU31xSo1xzddgFdTdLVHdqTAf2yYYVAaTLsZvEiAI/K9Wmtd+kgpdJUcTgk1y
Kme3qEsNyWV44kWKyB067rlcb+bUjZPKbRxXetcHc/S6uw4hGb/4lVf9oR6amt1S7EZLvK90Jc3Z
arRUfRkjzkEA4j7lNPN+kpHK0EoH2U6JvcLdzPhO5qlF71G1l6ns4hs0LMfli5dLl5wL2EwedFvE
5bGc8P8BIV8ruQcNVDRPksKiqsxMaGl1QhizTG4X+zEoT2g41LM/rKkAUn0p8WLuCY9QDYTD7OD4
EQcR+gbCVOv+ZqqGyf9O4PLJT7RCa2SmAa5QWdfytt3VnS3DX2s7kuHoQsDrTNa2ybhkvIjJTnWh
Ji4PXNUM3yuazMGjL731sC5Ho7QCZyoMGoU0FUcaqStTE6zZGlY4oNLYafkDnbwT+ZA0YTicPcg8
8zFyZSJuQxuO4qepaBh+6oE08gfDWS+/srCd6J1Loqb/EBlM0j8jJWNyU6B82wRZTWgY/YgC2rcn
tkYkuHR+nH0WQ/Hf/E7GcVyKjI0w2PySUN2Fh0pDNn1n+4DPt1PDcDnKylEJ+33oB5nei7DsipcZ
C2EssiiZOvlJLFqSg5ET5QeaLLO61WggIHnDljAudo5GDOg9MpGjbYcmvkyoYuvvyB3RskH30hia
bic1TZFnCXCYBD/hhBfoHX6Rs3b3uji6JZcRSkFTRj1tg2RPeRjbW01h+63zFUSO8dfqms5+Nz42
/fd+1STB9WwxyydRCVt8ZBVUIr+HUrOl2rWC8CE+cM2QT9r3fR2KWxDkXPtEDQm64uTAwxNTjl7S
vjkNRTMzdapTqZffDnJ1HA8aDnJyj8bP1OlMlLyO54yvTsccYGR0HUdZT2sy3lLRaJn5VEYJTlsp
O4Bwedu3cbiHLoCLblcwH1fRMRnGfnjpNEA68XGCIwJwnEsEpdw3M8RNv+R8GFEsd4tEI1gmFq9G
nnEfEjGiDUjPR1mKqrNHib4AFe40TwXxZ6TnB/ZER8ADp5zNKW++G+eHus6YDQt9ropXqFQe6bB0
a1aKKbHoXRrrle/E2PukyFPUJIOj8QReSqDVMRPfADK52FNCfDj+iYOaJ8eJalIfC6SexC5eeTvl
XeIMAqZZd0WsD2GVSFWiKDNyv+dmXJdjySdLX4gsfLefBxH9MWviw9+JG5k91TMMW3oa0bzstX+k
ZI6DjNvQREe4KCtxSRUNZhi5xWJeTvEasrMA9XrBeT05e5AtGYNPnlm17nlKZGyOis6W3C4dGcOf
wtHgBGZbZI4CPrVmDwJ3F495OsKl704XQUjvqnkBKyhHlo5CTdRM8lE55dE17saxQQMEW27I0Pq9
mgbgausBhMMRDIFjijCq/YYyLoRr+MqsEzetTacmzQo/p8leMAHlU7bCFsHfTIgssWtoo4csBQHz
SUCD5ZsMUdUU+eNie0o/hCufFTmwJGjms+OVNk8k7ICwi2AwhnANSzcEoyNhPi1+KMKa9iR0cg5F
VN0UFIAp7LBp9TLVKehkTbdavTPJQsVNHHatwL91nnQZQRZO/7CLRP/FOhakOCOy5uxr3+LkeoDI
z9EPsl4DezP2AhOQQ5+AwkZv4t4d4UXe4JMIG63DCe9vtk8rj+F32jn9C0UnHIZGricFe8U/SdIV
Q5dNox/rRwYu93Cb1MViHhjakuKHZUZy93lhkOGeoFN0usjGsoiBpy7ZshxgydBVv9MwJPGhVH0g
XqIhGabneIDQ+1kq18qfBp8V8Y5NkrX4JvsElukQDK8Ff1hdaiq0TpZlH+CbBdxnRVBqNFd00YL1
23bjHObI2Oolq4IoUTcC+e2DmSsonsBvqvWR2jHpsFfM1jxIPiiCiLIM4HIJWYNOHSQj+1EIGBHH
PIDHYx5o15LnoWp0Pe1RmJBxfSpLUx7TROCo7hMp0iJvU08YgrM1Tn5JINhYk/OxnoJ7Pk6xvqHz
GlcZBef6uLrIPCfGKZgs2wT3uENlqkiLbAqGwN1FovV1kVkjXHNPpS2rMBs4zH9xPpOWdnhxRJn1
DsTSYqhyUy9Lhr8nEFeVcTE8dTggsP1BSCvbOVOd9ju2tHP9K5YLeeJrhNu7A2bv4hGm9yt2NNqu
yNdFRH3ErAX/NAHWcrrpBILoDK1kS3Af9o1AMVamcapuOcwAI4QMYyWGPR5cnixABvPHIqnTab5r
0rBuHqdKLsmuHMoyeEKgoAO0UtqlVwfiAp58GFJEKwff8kE8tWldTMduSORtJHq0DaexOiLkUhat
J4FN3RESbBY+rAgD3b6mmFfVvkWPcdfcjHEV1w0i6tf8XhGO5E4Pphn/dJPpkx8TUAufJ07Fb1xO
sZkd0sUBNDxSOQ+7GqjRXwssmnKNUuKh78CakXkrpIp8js2HjcveTGjgaY7RgExGc6Ng6NzsccFP
rdhFA3PTx6Iu1NTvUJHtG7Uj0SoYnACGlg6PcdpN9BFmtuRFN5OAXEbhZiBytnhtxWfcjMETGWwN
D0E4UMGbNskNaTkBNQqp1SjeFZHvAe/q0/6umFnwvWO8Kep8NsRQuaNjTcIkcwadAF+bMCLTjrDZ
DxaW45Mc75p5MjBs6SUi2QHlrqCk+25Wsv4mdC2mvcWKiD8IfInhnDbJFJc5Sj79zjT1MmRRJ6oy
c4S/Wtd5UHEprrt1OX6v0KERHhfx6siTJzNpyWdsso63uLsSu+zXArYoU5a2dI7irKkBVjxyW8TF
3TK3jJ0muJAOMC4HUqXIeuVQbulWVCbiZ7j72PbWAYtJU1AAB5ykMmBZ0toKxyNyBGdevrqWRiAz
7sU0xDvPFKO71gbzi54EOSaURg9+WAjZkRl/Ru6d/W7QVV0fetOYO8wVfomETVGE6heS92PNbhxb
xo9m5tXzkMR2zsAzS3FdQyKzz0JUi5YsAC6oSj/yKJpRhvD1b2Y6NiG1DslJ085rNquUP4kRVyyE
JMDQhbgWHjV2WkjR1ggtfJN97FiLHX6WKzvryrUXrK4uzCtY6SDRna43FmiNnPdrj+h7Gk9x0CNA
mVsYfS/C5VBRt0dTj2oXxmt36lgsj4mS09lobFAiHKu8dlV8F4ZI2IRFbRCwQRgnItmCfr8G+6Rr
wwxMPpsLyqYcnofVcRyj+qUbO2xaIIvtjEzCPVhUHCGCTzImpi9tn1pcyyIETj2u3GvZBfvCYM8Y
aLLmtudTJipYmS4MCQ+YkX9mxdhjykH4jo1C7gnyJxRjQOSht0GLG1PV3yxk/glzTo6oUeHC5hJ8
Hl3ZOQ/nTmL8FQ273Nm+ucDdnuIWEA1/moaHn+oS20ekyfhSVt2UN1HLH2HfZj4ZZuQNzBbl2YjG
Yz9puoyRhufOhGq/aAZ6S8id2kM1jrCpSBtyQqfxsFsag5AOhhj9t2ExIqsl5NMGOpGP6BpDtYkz
dRAwLT7ZGkEghHfzGuUxcRLQPlybF2iPjtB48QuFf0SdxdgajqoaOfx1GeuL/Swj4YCviucfUdMi
AMblNnpsbKVx/U/m+jfEk8Gpi8jyIULj57FSyWjR8rBi0JSOd8o0wb5kTf3Tj5O4DJx3z2quKWY+
1SimcGSSC0yGQxMrcLdNHZ1io9wesGxM9Nb5U6nbZc2XtJ8OjjS2yIJGFr9V6fSDSZn6Wk2WZ3Qk
zu1ZEVafSy/n5WCd6fhZB5U9aNfzYRdGpX+Olaqf6qiMv8uw1n/g50ZgLcURmKVCfForQtgd2nCL
h7H18maiRUqyGeSJHRrTEQMsdqiOGkWg7z32webEV6S5dqZQ8mhiCcfDqC6DIl+1XE4yDVWxrwJC
piwJrAl3dVXFSG5149IidWQGv7M4vvZylUv40rkZ53KmyyW4hFGy9p9p3AO5n8Yj0fsS95huj9t6
FGXdmhb3bE3UHQu5HWDempRIIrnlZxAs7oVDb3DHCWBveHe4IuJaOSKfgHOS7PtEtM+gqIHx2Q6w
OvkjtbF1HiCGuleGzhyS0h5W4oldu0cVIsTsVzOcl4HC8cuHolH3qIbV9n5F+Kv2to/UA7icPt2t
Ch6++PSIL3KBo/4753NyA51fdaCctH9kH7Qrcp6TPEPbWySZR6wa55gdRuVlAPeynEJ0/sCSCcto
Gl+NzJIwBgSgbMkUH+gcJ23WJmkKMGyX1A59nIY1N2WC02/vHGteoeS1RgTp4qeCNh2/I20vfgWJ
9kXOYW2FOx5MjF+COkowi1EBCPYQxCBMSfBWq30plv4bYrzuC2zf5O+qaVmchYIomvMpQmhcDH6E
GnzGLTNfxnQcsFi64KuupuEem0L4vW2K6XeLstzjJNA8mAWBxZwk09rfTVPKz1Ohip+87OMfCNmS
Lz5wCe5kyo/ksoB+/qeQiN8yWkeL2SnESffj2hVrHs0svYSqo9jM+45+sD2ityzA/C+ydSzVhSIC
KfLGeNod5Nyt/qC6aKxueFi5cxO+pkAS/LI0wyN8j7jTIalRNkWZM3RCJF/g0h2VOxUPEBpTNBnE
+TDBg/C+jwMLVmhSoyHtsZsT7Gwiwv73uK6DJF9nRHXnuJ37vQXcju/WYEbGFewjm+4h8OifgUkE
RT+IZhHDikaq9GlFrfWEjAfuZtgUA4nEkCir26YPgiZP/EKgzG2wXxRVw+mXQtXpw0rn6mMVgiq2
W5NetnkEx5921zeyWwccB3PXPJc8Wn/2PUBscyC6aE8W5z8w2JB/I5VLjlUren0ZGobwL24i252W
SevPfNVs3AW4zz79H0fntRyproXhJ6KKJMItoYPtdt6ecEN5kkQUIsPTn8/nblfNnuBukNb640qY
5t/qqJv6gsTumNNhA9o7BS22TQwRTfujQQ79hPmqe+xDXDt5IbQacjCLYEk7dhB5J0Hl5wu/I75z
kRh1Zy90girzg0HzPdmlkekW2UOfBwEa41TZoWLnQPMxZdPgey/xuvOF8mcrk4SqO57sFu1yorks
KPPwNq4sTVhmd7/Kav0sxTgOidkb+IzA+NHZ9ocJAGXfGcL9cUWFvJT1GgLOSpUpGpmPvPQ2qe/K
o+FNrZFquFc+NxnkwpuqaxnD8K3d5NhXl4/u05pXoPeGweQWezgTToXdj/s1rGvtX7vYD78Ps17q
5zAoqWCf66PjheBmC8wV8EDV+RACkF0Oa1uC1J/b6L5Q246zhJ4SYO1gWZwnZq99YktYJpVGy2aX
rHDVsmaF8b7uX7fQcXyRk6y/+aWt+pd4cpT1Eu6Ou6cM6Ho7W2NPRnu9h87zvHTVZz0dLNKi3IEz
iXSp4VYc3/ndqJAJhJifUebO1CPCtofBm2++7YuJnXaxt6w0ZfjUV9bya5jmkoSuWsc5Gx7ACtae
vqEISjWfYqm8LDzmyuVR3xeVdQGTwcBipk9RvKrzgN0yTOpSWL+PJQxvIBJRcN49s1+/iiur314/
2K/LIFt2oaFoH3p7bs1zqDz7CgT5rJrVe3Ioo7wjGY5PVu8ab+XgFiFgY9cq79yNG5LVrpzljz5u
9iqxHW+5tsFU+albbvJ8uCTYf58oJMhtMw4M+Hp96P3KZ0tft85kYhPSPluh038z/ejGGVPvoNGu
67k/m32puZJnFrOkr90o1wCVcdJqh4KQxVf9zXWiakpGJss28b12elUdgQ+cLmt71k5z/FHeDCvc
KAJeH3t3GaY8jrH73gnD0Q/KGzFdiLIbvzKDLIY12zUEjiSTKH2VbcGhl5x2+bi61IEdBSnoqNee
iGNq16yzgzJOV4mRPxjXAM5jD3adBCWITeLYKyeq53fxo4isLbX8qPy9eXW9sGOU9nKq7EGHtEJu
zDz2Lk+B28VVYsV0obA5EMKXSKXb6Xp0/W6yTu8qSpqGDsOsNdHkEOHe19dw9oIncGuRVY0nH6PC
5zlxy/AjmFzwqog1NyH6omg/pDWRi1xvccOoV8X/r+XyqzoT0I1fPwoikGSNZ2mS1fGms9d1h520
o9fkmxDtj2JW08ldZ5Z+NbbwLEs8vM6D3n8KexY461sIhHQdGLnzuSw5CdxIRPazIl3+vTmOmgyu
oq9frZo6pkcTUSfDsr4S9KGhJvZcFNYGOopEuT9rapa9lBcv7JKxJz0+gUrbX7U0+5yB6XMPuDP4
XzL1dj9dbdmEnzJWdffv8Pq1SlgvQQvsXvMhdfTk3heDV7lp1/kdetxCWcezCWRRnwdtLYYJeYof
0OpPz8VMeFoedGUUZSWitSnbwrg+0qEw8nXD2bGkOxkL7zBrw9/eCXdKUyqnuojGqc7c89xM0rR3
LbgYJie2xi9mYVFP5cozRVjd3oh7ZVY13u1lGPQQauAMl1nG7ZY31d58GsDuXOqi/L76wfKDSNj9
z85icwcAz1Pn7ds76U14BRvMOtGpLoz/NLPaXHm1yjXbPd80aTdgWGK7aUKP6CLPGt8d7U/BOWh1
01+/JPJ7CjmwPnY+uoB7CKwu/rlvhwMbNzB9c2AM7d++H/bfw6FceVrtxXmvJOyYLI1zRbkQ3M+r
U1Aw2ovxvB1FyYQOGfN3CgaeAhltDvIZrw8hhgPD3lvQ1CoCgL8Fr8h7tK5PbiH8rBV+vVwYEHRS
ubtipjDTn1hv43KjbbVz8y6Qx31NQ9s1Mt7wMK2tOCs7onwYWI4ctGinTSmj0ne7ar5oAFJydK9t
OHLBMc2VY9Ju/gDsAFxKiSNGiTPyevePMpAqyWJBzkxltfxb8P+UHPVLnWhZFh97Y7aQx2sMdSat
YeHgWc10E9ZW/mv9mCFYkPgu6FLwYVlCWa63fuqMvugpqt82S0FyYhr7b+Nq4zIejxIAc/Mhgk3U
3RVt7LzulkdCorLsfOldnTs2XFnFGcNB5zEZepEKc8+15d3Rz91p9fjrHXtSp7HUYH5xzSXTQvIk
XRipE7BwL5M1XEqTzSBrr3Uds4kRswn1PtjFrS81I+9Sb9PnUtUmKwYhuFWspk36yD1ORUnCH5yV
LFK9xO5lDbvlI9zmuUmngTMEx0l4W9uwv3h70flwO2XwxAYG3w1plnaNGAABCun9GJtyOU2tlC8o
B6JsCsI123qxfputcc9cKOdXE1rNU0tdSgrMqS8qLKwP3nbkojYZ+glomHOei8HO1xEAgbtQnhtv
rnmDyoK1JKIQLW3bkveyPTpGuB2/R7CqT8cx2C9FpFndyvlxaNF7RgVzb+pAbV3cEQzAHmR5m73O
TYBEN1bOibDEbfCHhIYrMpdj38v21rwuqEIy18NKJbZQXFpdbBffgYztun1/YNnYTxtvxPMirPKC
JElcm0ZHp8lqjzOpI83D1Ig470z1u8PKlvJbMWX1Q1Ems66pWt11uWc63uLnuhL2x1pqN4OYtJ8A
dZvHvmyd3zzsXnb4SqeetxRFtmkblkO6MtGespOiO4q8qJfq05Nghl5ry8tYOioL5TFyilvWJ3Kz
AkCz/HT2oD1Tmxqdlgg9Fs+F/yfEejir/PCAB7OKkuwXFZbTCUQaWrTYtswbwvkcTntoJWWx/CJq
D2immo+r0f4fBu6/Rq7BKzZdCpKJFXjcKjirFZz+3ZZ2eIb2dbPS2uJrFA/W47iaz6DXfV4bBbsi
i5iGT6g9VpCK27IK/XeQhfEMaFXf2QLTGqJDw0W+V39df9IXcMjgpRmm9zFsyo/GDqhlm5kBcCiN
BfFsdX1Pcmr06jRlmB0DeMTJCuI2qdUQu4nWe5vsU2hnRef8xlc28nkuIjvioUW/ovYgzDtcu0OK
kqVL4lUsa6pQTygue6wLmamRNZltks+bVf5wK1LEPtXaeRtJoaHdBX4u6XZMZ3Wo1juv08xFWAcW
fMyz2StbPrTz6HrWaQ+wVoFKTZM8BC9AK5ZvyxFv3YWxbd/egFIrDVm1D378nxoX/7eod62ebLWF
JtdOtA//yt07pjrZ1lr0mRqVcW9HTJzyZ1QaW9/xcWNXFy5KAmjuoVdPLlHx3sMxtHXmy6V1v+2e
c5g7t3Za6EZvWpV5jbGUDVx7i8MtaTfGWf+L50GZv5G1BmZPur50BuS8/ALTBoGXa0L69KzS2a8k
mO7uxD/nqWGG9sNIPkJ/1k4+LF3xfzdilbvhNL2rdS7bZB2jwcqLxVR7CqgbMlr6E9JxbkRKZtGQ
9tpVn7upfTivwvKD5rGUhflgoeyZkRqOmzYtm2P/sMkGH17iMlrViWArx07jxvQ3QBUXOUNd1P2/
BfVe995XYu9eHQL/hzQuufg32j/WoUpKXtbqQY+9adPYIWGTvRMay0+4lrvuqZumg09aHqC1Sb0D
WKfN6gxQDZ6PZOYujj1/f8DvWcjvk6X36Ilpyy4/9lUcfXLMfr9+lJ3hYXJdqCcn9/bV/QHxGjnP
NSCL/KeI//s3hyixiZhDqF5mi7AjtlkNwnDVw+x4KUjTYT0z+kwyHyNlvccrTwn5t36tjI0woQzr
gtpsISjPtuayo9FtKsGNJ7GQ7JxGKpq3t0lBzmTliOrJSkKN0BctrZ62FtrXLuz5n7P2KPhy+Dzt
i4etUdQFjUGB9IF7fxpyuout+XstrG79GwMpRS7BecNGU7c7k+W6pYZrHUyZ66mE/Bu3Xn7zKgtG
nHwQL7Kuba/GqM2qHrnZXeMiOaoh4ykbuMW7aJ0Lep9hv46DNbY6C8c2ah7Hbdjic6iqqDdX6qMk
YxGlu8dPf5lbma62h1tWdjNMU9a2pOD+p4C2vJeNSoTeZNsYzkFBWAb16+SmOod4pMgjniGtXRQa
ts8ntCSiQDDQJ5Ylt4fR8UKvvWcnZdtNOpewtD9iF0KMJ28JygP5j9JAFvcYe6UeTlu5gIHNtgya
m4EPa35DYHXHt5EDS/yrnMmGmAzKZi3ti40N1G+ZFUK0cnBbNT97NrltGTn54QRdx+6kJmsiwfRw
LNCGc8uXKZsr5wkLHDV32j2+23IJ+8wbp6isXyEL9lU/RrYbtnZG+og5fgWODLbPJpxVDcO9B82v
DURgNqfS86Q69VG5mT4dXXGYmzwgsMmbDnAVb8AD7fn48s6/9gddgxDwy2RS+FDJZkScpI0ptMKf
kJCc6P4D76/DnLeviZYsmvbhhiq96W6OYDXTJ+7SMKL5dxbsJ7vHOcEn3Tb9L17myr/Zk1uaxKze
6p+calK8/TUVrenijBH5I1P8Tyq7/FyYf7YJnkuJaExpzoxbee59eTSvRTByXR82NVYcJkF1hdxq
xVsdlXPxtNrNMt2sHnXqHUEVtKcV49BmaNZFTtO8YDZZTPRHxVUdJ5tXGV5RyVjByGgm66PlzNY5
P38z5yXS6Ab/fOTlTmAf82PhA+h8CnkE/U8UX+4f421HBLQAgQqsvUb+g4CkZueA2vDORTAguHJ0
3LxGfRnTILYFdhBkS2O7A3ECfvNdIbKZn2LWiz2FGA3NTWmqh0+7x/ub9zEkcOLN29G7qVFIij9W
Pa1eHjv2NibsD8fTrvV66GTB4HGkVQX++myhehEnKGaKWSpvFzsDyWbujWvmLS2KplAXMuMUrKTa
6cvh5cHNqd3t1Uhr9b/Za2Bvnzb11k62zyzkgKPL/rG5zjIwHBPb+GNxYn2eVhRrngzCa+xNwH4C
bWnq1g0FP5Fr8yoBZFS86GUIgh3TopHG3GNHpjUqgEQcKiRCnwfAfS9qAUrUN1ZDAn3VPI9+ZIKn
kWmXoUVN8wZbWLV3dV2GxzXA435Fvh78FvFmqxzBhv3dDcLlTfLNEj24mp3M1jZADRraw+uARiD8
E4DN/yoK3pbLVndrl5GDADIY2oyC1xD23b9DlLC8+KW/A/K3XUTZkrCXx7W2qvq+qpVm2vDa+dPv
Y297tLe4/wmXt/1pi7Ct07gvlJ/o2fdh9SQ+EQv1arrGxRKl1VKplouDJhVgRv5zZhKGauLLkkl5
WM2tb6Ig72S7nEUUbhVZ8yswhP31Ims3hg3Z++GnWqcDzxV0OnfF0ssQKNStP9xx0X8biMI/JCDr
4+3whfm5W9gOXiqqkIr7YagtMoZ3a4lPBQz5kCOcPPos7saWwWT1VPcoduLQ0q4ERDnh+aqs1wB9
B2avox5+Qcl96Yy/4Pox2TY9g+hvqoeyq6U9FDAxsvLStZxRwIndizUVXpFXc6EKu3gCwMXrlaB3
rcd/dEtJJ1dIWRi27HiO66wTe+ucrX6w3O+2LrT54K0K1y//AwDXaigQfYqBsYeEL64N/45xX/8q
HW0cnqFjVidyOPvgHg0ZV3U54vsK4tqE6WE57gWBUjXirQRYmEbdvyyBawA3B6QK5bN0tS9fAaqC
VyDYWv4JRnYKe66W75rsxhcspluXOgHnA5apeeTst+bGepWcXS9+sckwDcNFRHmwqRrZaWgsv7xf
m95rvtV+33FcSmWJy8oCFl7iCMjoFAbAIycUXuWcSXtFotLuEd4dIQ0an7Cp7P3N8KvbkNA343Mu
hX4X7WNO+wBxG56Uxn1vN8Dd7dy47eFlNca9ZznRIpD7qJJ4ro52bVNFSS3w7OrGCFcSguFD/aT2
WhU/G9FU4gFAaCmiNOiLyE8AkQ6TeyYIxS2SjMZPdFMN11aXng8JPRjOpbmKx7sp2tf3fjwMZcPC
HVUSmxbWQUNxntt9ltew5aS/LPs8rpQxIuCD4OAcuu/3kfZz5KN2/aa5lRC1d/7Ojyd7gMrv4pi1
n69x7/PPWNZlyNaj5KcIShJQg7no3uJtDd/tOIi/uYYnOaXOzbb+7Vuv+G/RFX/dyRt+RvYS6tMG
g7Ukqug3mTcH0HFqMZYFv13OPkslc0zKyGu0BuLIl1aN5sPH2W+dGrJNij8dY0b47ejF8jJIt7m3
GHVexz4yaFDqge+rKcQOxzDPYWJbfjUCHIf7yFM/N51Rz77pGvtpcdChPjTFZD30LYoWbs5uf+wp
mXdRZ1d1/WgmBaeC8hPDVauaJhehpcgBaKZDwJY70nvv0M1dtTMF8rlrB5WubAlJzzK9JKsI4svQ
oe9cOst8pz5ojJNGuuqpd4jeeRaciio7qkn/YDORCACMz9SlAXG6W902A51jNBo16JbqSqV25G8c
Yp0bEwvjbS5nVKSOH8Hu6BTZ8jh/yeXd52YcbfnSLtWg3yIKPavroBrzNfvzqiTH7gEv7YsnXrdg
KtFeuwj8zorpv52SsNgPtC9glW9sJLHOzeAuj77biZvsC3ONmRcQWsSW672iaNn8jGVrHD+OxkVe
Ga5B27yXfWF3eSk3FDsOHAyI4FqM8tGmHeGpduxOwDDUY32Sa9FGl65fRPmAiK8CIF7MVPyDUqim
HyZuev1e0BEtEgapiW/gaMdbASDrn9DATxHQ4zLzi+OkzXlAKK+4iOCYLrGelvXaoOx9rWa3dk+9
2xdNBjW8y2fnKKC6lYUY87GFDCNgpnXYzRNPu/b6elgzj31fy2nCJcHNJ24Q3PwQXekiVKx4q3DK
izFIuuKYzM0jMr+9+PWhDgiWCS0nGPlxHrXVnho0PlezclQkFX6LJWVQnR5HOq/vhohInk5r+RKH
o76bFpd23dgKUANZO+qpAa5F5IJ205uE/0r1bNGkaYbC874zUexBGlq+9q7+IY5/Vc9b9L4eTXlr
Ntf8HLGcyKTSNJylrOvrfpumOEBfwdUxpRCxKP/63Xaq+xl2aM1bY43XlZRD/plGh8+i+IrCtWZv
ftybvvw1xEF/DrfJxp80eZt9QcIvhlO8HiHpggdDctp9oTx3YJkFOE6hjrNPoenyN4qFCFN/WZ0u
ncupuyJDGF6NtnzFvLn7e5wJzdWVIgNb1fMyH6gQeBMnVrXQ/od0ok3bSbt1zl9ufOgGE3j3nrH6
+Dq2Zmgy7GD02xU1O/hvnur5pzz2KUfnhR3BDwo95L3Tstv7TesuJ1eOPQOhtT0Js0SnSlb1ni7z
TCTY5HBYZdrY09kco/7DhFXni6jXB+E77QnH5JxtjHcPswTX1HgOfq6xrngg+5ogpKPXmT9O7bNT
FX17bsq9foIaaS/K2donY5Vezlnmwjlu+3IamIWSKj7ii+ir/ZlPeZpzRsKmR00S2FPKhou61Ovl
aZbwBS89l83AF0jV85u90RHkx/2cIakgzHWTM2JVf4hRdOs6HIAFj5X7Yhx9OBE93HxxyB+i9zf3
v2pwJsc/r7iI3O/DUJWUDlRr8+COtnhzVRB9K1C+yRSPUbEkkQVJHGJeHZOhrdy/G+qoI7HjZb0p
oddL49WIYNoDgrYbvmAD0tPvCVCPJJ/94P32dB3oE+Qq3gHo7aZNl45o+qs80E+0jiv7i12I2GMk
cEmssqX/wDfGGLANBcKq2jHkGtv+Y0HzMa9X71vTSeDOedrUPt34Q74j2yLYhCCC4w3vIabWOhpq
Jy3UbF8Ogdool01t6XRAL3eQysRdER2jvMrV2pKe9euCfHx80/XgFWBKwbK/hlEH0HCQzKeTegit
/RHBLLpwhj7rv2DxoMPXYfm66w99dlwRTWeIrn3LO65E+69tz18tDSid6hRgAo3h6nnNkU3sufsT
uDBiNQ4WI/rcOpx2JW3a4a44MPbo82Z3vpUZ2FH1CrlEb9JsxSwWCeSeYbCs7NiK74pKFQNin4bt
KEZxJO7DaYYh3bmgLxyDCLOmri9YMFe9PLPP+59xPwZYjvxFbRRH+/IjQNx2Z4eWeRakefm5fwza
eWTcnIvM0Ujkv9llbQEL2laUh+vGtMxDG10MzwRzGwO2SgXrI7SYQ19Yhqlr3pM2DPTwfHSrKgDz
NseAfI+yQNGBtvaNSWWZ+b2lxJLR6O6dmNLQult7Nr58jB3zn+/rLeNAke/0RzDaEqxXMn6XRxxQ
0QYlpRJ02hwEwImc4jYkwCPpeAxdsPJLznfsfNosJrmafSFOXJVoFSSyITivmkk6GdYa5cm6o7C9
LQysQcptuo0PhNGb6uQgAtmfndmMDqQJ9Tenr3OY3htoSTtKRIOKIcVL4qhcHlUQPK8b3vCkD/ot
eIpbER5PCPnUekUX8dVcYPNW3Spe1fZuCcXoX3bZl+x+9rb651gXjvrrYjkgL9AqgToUhOua2HUR
/Yh15AfPtOyOPi+1pVycRrqRWaBsKuvmraiDdOJQ6NKhn7CZJAbtm3nZJ+5ejn7ZIMJKSWu0u3Tk
AoGMmIsJNWe6e4htH+LZDAIRLWC29R//7+JfN2zHFON60UM7aF3cnMFrinztNvnhzZ36xB4G3O0r
sYbZMOwC+Db2/Wj+gI31u/t2DSF9gCmRbSJnNeiyPTOeepsNOlmwTLngqmgAshp1PGDROP7nYtrp
T+0Ylva5i8Llr1R9fFLBMfaXyWNfSChG3U8hqk8JOzPPj0ZPc3s6lj0aXrtjri1EL6WkKKJQ/aDy
Je7q3xYk/vjYKRmNue/H+zkIrXVPVt0oK6m+XAbMy6087UVZYh7BrJwGWxD9QWfmv5qiLx+UDmFA
I+Wy2UZridjkOKb9NDBKbCkuGbt/h7flo7dkaIPCE/dcJbJZvOIy674tHj3rsL/cnlPnISi3UYvd
fAIKux96HcunruvCnZLgQLyLnvpRdnQ7qh5cgWvyto6QE39lHeLzOjoVvg1fMi4IOjjkOx9Euz25
lTigo6ztuPEgOUzS9XpcxlEUz82BtPKtZWF/9rl00RDgq8sKMW7Hg1uVdXiKoLl/MmyRqed2nKJl
gs75+GZPIh7wAg4or6PdW4D659JPavcQPDja/Bhj02UDzM/fQNo7owp5dhdrWdU3tY7dO28zxKUo
3MsMy/vblOJ42zYRPLjdePzay6o5kYlUPYR2GNCogaYB9gGBYTlUvwm66Lu0ccWO6VpsDxbCvDGd
B7PB+snhe4uhgdW0n8PHFmcoNwR3p2N1Lc7EGog8dKf+R1wGFnRac3wgYtyeDtjHa2OFeAfbIi7z
iij7e2vT5aPTLGzGR2GBfoWGaBxWMTdEYS7nk3Hc5Yx0ZPqJrsx6WlUJw44S8x5jqYlzDG3dH6RR
dopjBrR+XK33SK3Dq9777ZNU7u3BwazyvIXbXc2DdGZWMm/2Yri77HCYz4jP5V20DMNVWy7qaqtm
xiT+y84dsfwGl8CNM6rqAVUYLjB3cyhvicUPhMM9KT5b/HUxtohyaH/V10MK++Ku3X4LOYURnLT6
m5aIai2+kd9qKfW/rgkws2yT9b6hGnolz2B9qJdtvvqIQB48rxr+1LtnXQH71it/FJsNY7W6RUEd
P8jlS9E3Fk6DktDB5jkwFzdLP2ScZBHAo9NJyDB7z+FMYSERZAvgsQ3NTVzBTeKixwUj56B/JZNp
W5CARZZJWD3bF9dF4ChWq8vdqVy/t0sL5Aq4peJsXwZ1GdU2sRaTWZ8OFUvf4vll1oety5VqIzql
mHYk80aAcKeyoacdyGuY0QCGRt5GyyBFGArdpHbtfI51aF0pqCjuimgLf2yW7wHKReIGBzL92itr
RrRhVx+rE8K6zKv7AMGyXq3lmO8xwnRZEQ9RLglovOtnq8ysitpzaFGCWCN7SyYm3y/3oXP2WF7J
It1OGKQ+Q/S1l+mIlwvLrPcZmX66Hw+hXwANQV+9kVmb5LrU6sOlgW6xfY680jqjja2xJtjxacOE
SaBncfw+HJxmFWbwb8HUDb8kDpoXqHEMzytEZW81y5mStokbkscI9fEwZwBY7pjuXXh88PwiWjE6
+q+A36ozd7Hlv73urBwigJ0VzvrR4Z2DvJ0Le2IqtbvbuNfCSYXnO2/SEmaDmrfbu13WPYt0tbk3
tjD7rofw5LIhjhkRM6wNpQv0zoOziw+1D1Nam1mWCRVjWKSjlQnCPcasdmdEQKAq+9tkzX108uu9
+RYFPigsEFzOPoRWLlzG6hlNGKgOQIF13fu4vWgPDpCaPoxDnNFdwuRfZ3ju5t9BF5Tf8WeMkB7h
StCYX996qdrXeNwD/dL6uAiU6tvvY0dPbRLvpLUkavIjFhx80TjqGhRF7lQ/9rWHhAth2bkRVXU3
twWwN833Gxzgtt+VvW/f49AezhbcS5sz+9bvG0Mh+j9cbpgxrAaGkSIy4fbet1bXP7soMPiOp5mL
cA4qWgEISYGYDDw3dVbE1ZdqHxDpqtmFgca1nTFVLFkApoB8aG7PfrWLTxdR3uOIlyRzo46blq81
4BZZWYEU3ETKVFynPGXbh43IbE6gxvDfBbQCXYW9ISY3Ixu6srrytKKGwNcO3xDe4Yf0XvQaDC/y
OPaLcdp6gV1WM6om4/yjgre9w6Juo+dvLXSHsc8ChijLxH8NyKpM9i/rX+p41NG6/lzfSMCZwnvI
3UpgzWc1vCBR31E3oS2qEoadrkhWTGkXRsHoZtRQ5IDByEmG3ktbSgJ+4WuDSEYJNuX2aKb/CjyY
zjeiDOKXzdkRakhTzk2VBN6KBxAzynwK28m5tgNSHSyf82lfJJ4vZdpiThd7Cu9MI0nl07HutjuH
bAJGs8npztO4OaTj2v3xLAKG9jrulyULg+b4VgSqSFtFLuu5Jo7np9TB+JehQlx2VqrTIRo7xz6j
390jct4Pb3H+9hr3ipijgnvpgPJbvUb+VMPiKuQ9rv+g2m7KSYNFZgyeI+qE/EP+UrkSBxuXlnOH
4mIFh5ysn1OMGQ+AOaz/M2vrX9uptD6BGPzusuOAvsdcRkhs3ZbX1TbDTUirQ+QZa/NQWwvPBh1C
j2rnZ4sFsy1vFJAUKbUKD9O4xgno1/bPD8oxx3Eg+DfZ4n0leb9MoLzh5VDvvpEBVtxsxCuP0uu7
M3Bbjx/J7KcJ+MBPLLn0Kid+T78t2rCsVQ1QjKo8/biXnf7VlVb3bMWBdRGhOd4N6i/8n4BRRzrF
c1/hdalAKoMgPrlz3bwcx+qdKNkWgA86/hvgTyLA4LC/xNgUBU+kGFGNOsXP3hCVD3Wxrx9fkphH
F2b/vzD0l++NYvrAT3X8GZwRsfi0sDskLLDNHRDannrDPN5Z6P9fvkyG2F4sHorUxPZy28b/cXZm
221j57Z+lYy6RzYWgIUFnLGTC4IEKYrqG8u+wXAjo+97PP356GSfXWIp0rFGchHHVQQJYHX/P+c3
c8w0nbF8j3TTvFVIrc8C08mvE2Ppv5mNOZqYN+y0ZLan1YDSlyormLWUJgCHuhYLhGAitFQf+NYU
DJco+YAcglUrEs9qE4rZiCNslFGhUz44A57ZDSvNfBV2fVJsWvIE72ydZSLF3/pt6i2kRZNLI/pS
x4uVfI0DQZ9JzKjEXWonP3WUhhur6bPlOQZF5red1TtXziDQFXVa1h+aEN/FnuQk/bFtKVNtIqnX
SAC7SiVnUYjGpKQoHHbpOmgTNDhxAhpvi/Paye9Arbhi085ReYFSWHswKorQvltYdeSXig62l6J3
DH3MRPJHFQV2uZ1rnDKryGH9BoZk5PpjKmxbbBuy2QxvzngIADWGYWlsVH8Fruyp14J9Ow+TW3sV
ywDculmKYPY48I31AZXdTFyg22CnopyUDBLPT9TPnEExSftWr5kJ9QBkNpPfdJ0809RcG19yGvJe
lwViuGURVN39ODphdLaUxmjdgFZbplVaa4xcDnPmuZp/ycvbYL5C+uVkhzzQMmhubKST9lK2dTIR
9osYw4fUgSR8amLLWWtVPWilb0q7XiNCNwjRaZReVfyjYTn3+nqOlD5+Rpx/bBdy0tWwHFWlA9YE
SMwhg79nPhb0k9x7erNpycyYpfOnKqICG19UdmuiaSjqUWz0HJTgvG2XmfMubdlUXkBLMUaP6k6N
NtJFlD/cTl3KMSi1Eb/kgW5Vk5dIq20uaKM5Dm6TXDYhOjKF+m4lw6JZzqveNYvbpUF5d6XbOuJv
D7vh0lybDud2VM5Suvd6oTfdahqsfjpQbZu/ytJFDLLCJ9P7ZUSf0101AXI2NtRK2sOqRyZU7ixb
jGuj1WjY50sr7lxc8xf25ODPoEA4mVgkSvVAMdL5NOeLvaVZWO9NDg83zWTeRMaU7FRB5axvlOXV
SlrfaprfX0IcLPu+tqzNbCnKAhWqKlrts/jMPk9j7YBaE2O9vBa5YCMpURtKp0GOMnZ2vpF5yv7Z
SIIeGZGbXcxR5dyzRLhbq+pYpeKUhdhw2m2MVeAJ+gyzRy3Z9qxySUVJAePYW8Y0/UTaILykOcpk
2qAwaH/b2XUxONH1UmmKQIey8O0MfXvbJpmkmBpk1hpZknE9L9p8QSUwRaJ79BuuiINvPzeBQioU
VTL6arYVdvAinvxl6uZ1mNvV41Tr6P+tYfqEQqZ5sA2NXk4mC/HFrc1x55ojehw2Pv09xMMWj3zc
TB7tlIl3oxzHy2PE7lNp4iz0OFC6vpk683lc99mjlVXjlxRcUeNFjAqTHjuXWmAZHBbVIEEUef7Y
MeLWkpA4YrXTXt3gUhXftZjwHtyW1v1ixPlFqqskXOXV1H/KZ3TfmHXKreSUfXA4t+7aGrH0asbj
81SRS3Zbj3OD+p9zs28xHXCqwyBOLm8U3etaGX4polGwa297a50Komgz1xR3ld4O2mZy4FY2oYYB
pzDrqzROmWxm6AafrSnBexPbS3hXO229Rxi+rIdisn8Ymk7lgNKZ47F+INeuW3M/0li7aIVhPJlW
Nl0XCoWyjm3o0BjSEOjXuwDRCv6Mm7DBoIofMtn0dpOAXTHCa5eveNmqpf2J9xLHpQkHo5kxtGI7
ddAxdGF4blcg41ZmpE1PlBqay45SF2Xgol/Du0geOwwTD+Eg7DX0wtm3wzDHYI7SVl81jmyaTaYZ
dr7GCtpexvBv7Ev8COTLUGijLH9rjJ3xJRl1WaI2QDa0xjrf6P6slYsn0knc5yn9wJH3ZPJ1ZVbD
ZzqottgZCJIqH7hE90R57wnjHZpPE9thvSIGD6uWVJGzTovSHjY6R8PkUu8qGV5ExyOKFyR1vW7n
pFi8IagoARVRXvmFicJ82y/NuAUITRW6h494FEm47hfbCbXI19wR00ZpzMOx72uVy07oQ4vcD/rJ
ZQWucGcVkeOXOlLFfaB1WJ+RWd2C4cHCM5sVGwBXxcOy78rC9N2WQ94Qaw3tMWpcHDC6nim6Z1/V
O5CP8i5Pd8141FEe8Rt+k2c2lS/XSnuPea1fD/QfdlU7Dt/iGb/JJDt0UnTkTMFL7VJqq0FrEMsw
kP2plTV6UzMZv6FoAVtlUA9iQ4Ha6IjUTWpPsDdDZK7SGSNrEDUgT5pEUIUtUD/m7Im0oQHDCiho
2dXVgJqYo9Ke74UOdJiPJgsdCzNV0moTqCA7s5ET70EnjedmhC92ilBbtvrEemBwQOANq0oC4tEB
oXEO3El+RxA4tnhQu/phoLz5I2M5+haR4LHJDTO/aha3/tRw/N1M8zh7lJmLbaEr3JxpUmnFes5C
7S6RbvU850a+QWpPB3LQmtIzFEV4tTjHGAkKQxZO2KCm3agVP3K4KA9LoOiGy86u2ZYsCJ8DiZQ8
jUSziZwBsVdgaOid7KeWIE6asY64hGmYIkdP5LalQeKzHgXXrZrnB7e0Cvo1SfJAOda573OcZUhH
4jz3h5b7h0CE1lqMMuC2gq3GSMe19TxyePG11kLBh1P3+yLTBYWaU1aeQjDJyVBQR0ZUTmeqaMLE
G5JB2+s0ntfNqLMFRoshiAg3iFomqL5ZOwaa261uIuI6oy2J+cWYTC2mjl7S3aLb0OjrQSFlOxtE
k+8gwWY3Zkz1CLZX4nESwJfiVkgPJy1kd9sDsfraLwbqKRfpSEwG7y7pDNg0C92QKxbn+RM5F82t
VoNwwG/I4a0QFbYy10ymLdxOV/gci5bwLE0KGfFmN+KCiuxRHULX5iBZ9x5hV3SNX/Vt1NHztPMn
fXSW415zgbi4hI1R3iB4cQ7SjbvkMaw6E06OmXhNVpq7xrQq9dkq2yVn3sFI58VxWe0WG9c6x1CI
BqMkuCJdyn66TRAzq3WU68ayNhe9aXeyQBaJKk84lGkjvbPoWmTtfTb3Se53R4jPtqsXWHlQ7FS4
tfViWDiD2Fn+QMLAkHhtHDZHoZubhN+zMYh5k4u6oT+pIGEFd8MMOkX35rmKORiYRc4Zenan3ILM
RMn1+xAndf6zyxVSGTpkaXY2Hz99Xzuzru0oX2j5GpvERGXUcRqsUR1QmOZgu7YwvoAAUIqhpwpZ
3bqFHlmRZ1GHGPaZNY5qS86wmxO+yh3xIpZZ24s6oY7hOKNqdjA8ilvak+5tU4nhvhurydg0akbB
xiZ3yi+0Lu/HcwqRyU1BSuSnZbDnzCMYfox9087HwM+gP+3KyqrO4yKlqUEtjS4mXBexnxiaXpTW
zmPcNdi4LE6B32MSzYO9WbJl/5xA2bKxG8HyRfw6z19nmiE1wUNj+xUHBVzCoefcdi4bN1Bbujgy
2NTovy/CVMRfJxx+d6Y2W586DhSoTtCQ4UyQUWzte0gl86oBDwNXjOOjc0dLbqzvkqD0UFhRw82Z
jCrHPQ8AdmycpMcy6uB1mjaAC7HIoNnqbkt6Ir7RLfrlDOnjgu68RF6FdKjb4kh0w1VG/fIBVVDC
MpCGAfuSaPxZ0XTeUvOQsZf3sj9LAiH71TgCyoPYEP/obeqddMmc8SutneQOTMN45VL2T9e1pPrG
j7Wq9WyUchcIMy1W9Mqrxx6633ZQkX2eB/BYMkI1f/YVXZxtKMaRaVqjp53zeZdu5yhjmy1deylQ
y0+byUZ6lrhGm2yigCMaffMEY7iLj6Jwc9N30JLLPRIv/llmo1JfQwtVFToTxB8rZ9ESVG8UqLdm
V8h1X2OMAPLE5pWhbYLUqXKmKLeeMLt0NNy+RQsGtBV4gmnb1Eqn67zMZ1NKS49eQUj1kqP7Cm73
8LVW1QiqIu3c8ax3Z+U3HN982STFFXpCQFbIxLJ9mZAVRYd8vMzytN7bQRBdFmUSIEjrzAeVayLd
J1kOG6Gnx3fpdLW7NRMXIJgm74VezmdWYEna20Hq7lN2JqCY5nGnkqm1r4s6cNsLmv1sZOCEJMoo
1/U8wWZztUiRX7RgWKqr4Bqn3XIxtwzMrndKv21FDmoP4Q8oo3yP79vifFfg0IigNF3EdFPpgHe2
+AJ4n71xEEf5cxAd/W/R1HwJrS7z3CMRyivqTH3mHCA2tIGWNSSO9opq0owCTQR66Amt68UmNBNK
mkSJpYcRKe62NMAx6rVsnyYIEfpZwmLKXrKv1n0l5M4a+6bCnpF1zrpUqQbNKLM32J8+ZRI3ty3q
T7lRiUsBOQ32zzJuC3eR932st9+JWG+uGxtOEmOjvLOWxbyLItB6LJs6pTpynVS8qimWbpWRJnzP
DFkLjUqnkQjQ8+8wQeZzs53GjRQcdVYMJsGsOpsG9TU9ALk3Q7m5RA07KA8RtrPPh3qiiwFblK2f
MzX3rjHlPtshSg1VOrbfStheh9k+gpy6cb6TAg6011asaIPqhm2bLtVZO1nu3aIV9hXUGHnHgV47
0FO0zgW2HwrpPOhir3eUd2sKQekW5IjSIXym2XmBC0V4U6FUfLCyrPpaN43YWQjHOHKGE10keF5b
jKus/HOD85tI5X61xN24i8IuOHeKYFw7THrfJYEC945dTJRECvAfJv3CNaGynRflAyvyOGNfThJ3
Z5B+hn0wyHBMQbv/3Moai0uN224lEd5vaTIw+gJdVfPGorYT7pwyre9VY6QPOiSDFa5PzTe0Cs9r
C6xh3SAqq1ZDO8RnZYutfin09hamqDw44peiaDRqfO4aMyXCBoNzbacXl4ljdig0JSWzYMFzESUD
UCqCaBBhW0F3PiXIT4rKdPcZ7KKHhip7szJoX1+FlS0OU6/Gp7bWf8yLGT8JW0S3qovSK9uO6nVo
cPbT0z7bIeOxLxAbtD4ZczZccSeodhUNkS0tNPatAAuP8xZ9TZTC4Zcggpq36ThXg3dNcCEhQz32
TRmU6DQ+62KWn8a213xtspILygtQBUSfbZSJTjksnQGqITixHyy86rut4bqZeVOvKGoI/FCyHy8j
rZm/9toUnvdLl2ygqgiMYiVFjXoH2zhll5nH4IWts8yA1zb7LnkiCUSSmCCBb0lSGtUhYbGKsO6N
sm4JdsKPkq0g7OWjsWo0JYNLPUpL6gcZWVL9LYrk2Eo82EE5TQKOPUyHDGfXyRFGg9ZjdCGfy685
RS0S6FEQdbhMOT0v7SU9ojRjJjA4FVyxvoICWJV2hiD5Ai0KUbr+Ao8nZPcLnd13FqShtxp6zPL5
bcDwf+AX2y4U6D+ljXXhiGJNkc1tBMali/64Bv7wsY8+AUkDPcnVOFfGnpvzuW6nfdHo7yDX/9O3
Nl9+aw5pQmVZIfb4ifFPbtus+1iElWGf5ANoAilXmjZyT4njprUWe9XqY/VBsPlJJmioBRQKm9TY
h21/xVn3E+vcO3T4/3RLTjDRc4CKEA2rsefsA9kgvNNS3BEfepKn8fb2qCOsMvAUlXnwzermL4pX
/YOffYLmpyWHKMxUPSURCFdmKc5i7YNBLX/JtDfxMBu0iPYRBpS1GRsmvCan+djDlCc4frwmTiJ1
uCFsFXEEpj5KwY9FYMgjC/xPozKvKygmsaw4WsPWezKT+Z27ffyAV+Du8mRMNqLUIz1R1d5GqKRR
cSLwmm1g58fQlj8YSiRPRqelqEsi6eMiIv1pVvkVxvn1x97Ek9E5pb2TtKKo9pnrfEmb8hpB5M+P
ffTp2KzNLs2pk+xZU690jnDl8LFoLHkyNKe6b+i+xvNeJ7XBma7lnH4sheE01L6HlApWIJz3IQGg
a0sco4jccPzYC36aa68qodfUySeGvWNeIS2qz5An9x97lNZJTFDUIsRvnX7c2+Nw3opwq5fJzYce
pXUyMnmSS92gAN0X7DXIOvvcqu6Dd/xkZDomtMxOtMM+aNN6gypNblQ9Gx+84yfDMx4EaAiUbnsx
J8FlM3F0JeMh/tiqaZ2MyxTSSS1NhN3tEapQ9fZzEMgPfvOTgZlQ9WjGBryyjJDJuFrJ2SC30nem
rePvf2Xask7GZqPlFZvJpQPBqjrcC5Rrg0h88JGeDE/HbaMUxG9OWJLC2RIeGqv8+qEX8TTjXgtb
Jx3Cpt6jOcKPkqVqVQvodx/79JOl0wonCa8dzD8TOEQVLXxIpmT82BJkngxPYmcXQ6Z9tQ+EOHo3
FZvZFO7Yx776yQh1BLqrRZXlPiwWB6rMcEnDqvQ+9uEnY7QAGJYIzst7nFPpCoyOL3CEf/DDT4Zo
n7Vx3g8sbrGe3YNC4hRZ9O9lXctfCe6vvOnmyRjF76ibcyK5MRjK7w0t2ZZW/0jLHbxgRSipEFp5
VPers0ot+6mkAdEWy0E6br74wFfCR9y/6VkiaZupoHU56xxr5Rx00DS0P+SEHAy9Y3+MZ2g8dCE3
QTNGHkATpFcaRuxmRsDbI8mVsyH39UwWwjh8VxO1BKy+K87+zvVYuOlVpiP1ReY5XWJdivcK8toq
irSzrLfu4sa9Sohz68fh0zRHFKqWFBEqR72l4LKVKrTx3imK1O9sPdygQXP9tHGPZeHqJsWLtcnC
XiCej4YzgZpWouchaGA+nyYV+gvnvPaBtIydmTVjucIDqf2Al62IMJEDciHQ1YOFHl2M5rZCkHLA
tl1ScUqgLkfxlVsHwRXw2I0etsPnZDawA3f2eiZJeYP55Vw4zdOCtuHM6rMrrRhan3K9xvm8nL5O
LjsDWz/PqTLUelCpndCgV2FApj7kxEcsthIDFJRpQK2stROiwwK1Fsb2Ajebtcqj4BCHPerm8lxU
2RkH1+JucoJgKzVI8Taej0s4f/hAZ/SwA/hMy7gepHk9OHL0OQTmOKzVhPWxcyevoB21of3Te3bi
Zp+SGA1i3GlbgZ7qOoUGB7DwsnJhDudl8rBkueOxOytmn2bwDrjPfaXNI9UR/MbsN9du5qTzGhj5
tYVlzUNBDRmsmeYdkA1yH9LIOYAwHZHkzAcNYzJGUemJMAg8h6dfa6ZU9GHtaRuA4d3ZpsCRUygf
sWL7SEkR7c5AR5SAjF5g8KPOfQ+4OcbsC6nOgwKk+/ZIY9HDho5x0zaac8ds1UQn26rBkdPT7kyS
C6p67g6B212WvIxHkvPGcWFabp2GXRbQqVF6+TDvqDEdxrB4GLt5K1KnLzYlvRbbcu3stkXWcpil
fpGAbd20oLW9SLn4+wSc2QEo8zlWwM7rav1BIJ/ydZDxvGgJJXfp5OmexpOzVZhQbAdbvBVuSZfY
0rs9iiAcbmjV/3RpZa9zBbxAUYM66/EPrmu6nKvQdnLiXxYg2r3+vFjLTdeR0XbthqqF+d82gLjE
dKDfOwM/LxjCtFcNJGcrMU8XM8mBgIPmesFMTKuMZmM3mPtwyuST1fdYhhtHv4PhYh/kWNLvBPSc
fxpBI3ETrNGj++nOd5CeLiR1DeMhKHtSQcqz1LT1Qwz/mKJPq/u94V7XWkKzZUwO8O/WML/ObBMR
jDsNfnsUZuAFFZtaNqveShMewTxvnTgEJgXcA7gI77R39MFhGJtuUrBZfj7G+y41zymxf1Ph4FyK
xAB11jWM7HmplqclzjIYInEst+RkGF45ki4/1NE+1037J1EgMzwWeNBEsri4LWyp4sWvh9g8SIMm
/9roJ90Hbn4hY9dw1oD6UXEug9ogQQq0dTFXx53VlygiAQYkUOZJmvvPIii0BLhR/RjHeroTbUGL
EHP0YViCxyy2j2bKZcivLEo/vpGXewQrjA1I1W5/rGOVFhJbHCYrIFNMM4G1w5LzFTexeHQ1DnH4
O4hPpklerzXofghm0Zrz50G/klBhNtM4a4hWqqMSUDWatnGwjj1EWAs3TtuotZM2gKVU2PAsIpyo
c6wXh3bOrlChBRdknFxpTOFVQRHQNDWcDAjOCN4Z4fExHQh4+5+FXe2KtNnxgmlXIf42P1ARhPCA
XsCEqLFscqQ0sgY5hyuW4RzUy4+qQEWYtmZ6h9rRQHo7hk/Up8CH2VOseU3Raxd6iU7YG/uObnrm
lv13DelIA4OqqO+Dpn9G5qmdQ4pEWTzzLOmP9PtQA+A480jXdaeWW3YVi4+Qo1rWCOZRONIK+z5Y
DQfqwSa9UMOupef45WYr+yLmbiYAeEixmlbGxl1QgkRuU5Bv0Fx3I7bVtCOY0rS6EFVWM/ForNJ2
Aem7X6grhju9q+NPmW525X7QrGH2OvSqh2QcXOWZbve5aVFNm2D390M+Ij5NW2emT2N3X3twPV7h
dgsiJkveY95HT9Vh16WxnK+BAeG/hOiNVwpgkxAObBogaDsXacd2ScvwMGTj2SBFs8c1H0EiqK3r
VOn52rQpH2uuftaSGLUxJeh1b87DawqPxHktVj+iV0rMyLdJyBlK11bnGoz9+osix8dLpybcykoB
v3Ob+yHKxCedZ4oKNsebCLyltCpZPUA6W/q1Q/fSXDuJoZ6ywaWFVuu6c1nnyw56+byzJEq5ibCU
bZ3QGwCgnn4N0wilB1TUgtao+RMIjXNbNrRFuyz+Yer04NCgivKpnwv9vBrc8GlounxT44ZfZ8zI
UFnKSCUrNjWZF8V9h0kqhhKTZGK40no0A32Qw3JTnWPSSzLu8TOKsxBt7c+ZmKwHVVfzlZbk9GoL
maOftyaxcQ0sm2be0VMCjXmVdMNybekLJw/6XcxoIYDRDNGJX7WZSsh8Qe1E09aYai/Xs4Y1qzRx
LrgCR0leFe15GE3A3Ygx629GLML3JcXyA36f4gFrYb/ppBk+IuKu2CH01dj5ZGjNO9RFU7lPBZlZ
ujAjSTZbSz+ujwomoSQrV2PF6VlbLOxOVqQhOXA3cVCTPGHP5nosrYsRrDTtdkw86Zg9WG0wEuwR
3NBQ0QRWvybbGiylbOwgO5k9V0CHhMAtrh8CdmIeysvieg4TnlyutH8lyP7X9+n/hM/l9b92m+0/
/5s/fy+RsWBC6k7++M/tc3n5NX9u//v4b/2/f+rlv/PP+zLnv6f/yIt/g8/993XXX7uvL/6wKWj9
zjf9czPfPrd91v36dL7h8Z/8//3Lvz3/+pT7uXr+xx+4UIru+GlhXBZ//Puvzn784w/FufG//vzx
//6740/8xx8bmF7NMye7f33W//wLz1/b7h9/WObfBXV8xbJh2bYCD/DH38bn49+Y9t8t0zQBfTqG
YwvT4BhGEkMX/eMP4fxdF+gEdR1xjmuax8JpW/a//sr4u2lbQrrI/AGzcqL9n+/14sH874P6W9Hn
12VcdC1f5sWxWHFJIYTCfmAI0+GPp2c1CYcv0hwch45m+GMobOIEaGX/6W78+6p/vsrxTPa/RxI+
luQo/st1TOVaunFyTo7atDS6kRgeULT1U+dmEzrIcthHTHjDSnWkQr19weM57eSCpsu9IUrSRWR9
WqwkOwoa/QLAdapRDpI8XJ3hxOn2aQGL+O1L/eUOurbpquPPs7mBjnP8+z8VXOe5S7JCQ+hKm674
0rJR8EKtiu7fvoo4VkFOfpElLEvxmvAmmcZJHUPYc4jAkp2kiYwfWV+AstCgb3dnaFrNeC/L56DL
jyFQvWH6k1C9n7EdeSJqAjUijd4vb3+hV+4w767Of7jBlnFag2vRipTwJ5CBWtIYVgaWIa9su/Zr
2KMN/8C1pGVipnd4l06L8WHByaVIIOS39Hqvqnrs7yuVynWsMu29THnxyrsKVNcmFsZxdUeqk/rC
CGZ/pkFnA5tNzL1AeHFvE3KEME0rLyR8susU5/UeTRCA9kYEkHx10RHbh9Jw0BKiCvQh6FelkQzn
SZch567omL59Q15559Dx8LIZps56ZZ6Ub2Ye9CJw967qHJMZwIcaJEf5e+XVX6PWtrkLSrcw61g6
U9Cf32y24j2aSVIFkEJN4THo9j5VODXfKeQcv+zJm80bxGxG3qmNAuJkcjjm9BATBeXLpkzn2wsE
l8QRxvdyTpozM581ZxUJ4MIuCUt3b9/H10aVg2FaNxQTtGOKk3qPASMvYbuHSqOJiH1IYIbu3BAi
vT+oQFwRwYD/ORwMWPC2E80rFHrtrrAVPrAerffzINty/fZ3euXZ8tbBQFHce8X0//Kuhw4pc7QR
mStzGdwc1Udrsmbyd+aTV95yB44TDRUpddRqx2/xp1kL094IoTth3gftvRvzhVgYPW5gBecgaXyL
8fz993+XQxqeIfhxgmXg5RWDOtPrMg4h18Jl8LiPoTdgYl///lWOvmzBkuoalnsyTVLKEWoJkbq6
AG03FZB3eKea43/gKi4XYGQw8zsnI2NBtAH2opZofqvhGtlJvHHqpb56+yqvTLEOMxFeC4tJ2lEn
o1wzFpEds2DgWYP0EhG1CQpt5Rq+qvr9H+QyCAxGAtvNv0x6ZL1VNrI+CeGAsp1DNOga/kv5zkg/
3paTke7qJlsXXjiXauTJD9KnJkde0nGV1u6ZJ7FmxCLdmIG9LhvjDrt2TF/RuabS886E+cqthEfn
KtYQZVrG6VSG7jzD5sGG2RpRLFWyzf0e2aJnNIX2zmJ13DGd/khD6rZwpK5D3Dj5kYDYVDexlK+G
pPSz3h7W+FG8SA/7lVYY+7qFI/H2e3IcOadXZC3QpWLHw6pwMoES3ex00E8tYg9MrH9t3q5bk6rY
21d57RZaTM8SM4ptAWN6OX7R7NcQ9ZUFTnowd2VgRX7f5c3l2PfmO4P4tfdE6kxKlmQJJpTp5aVC
C5gQ1TxrNel2eOYC+zzL9X7cukwuh8REAmhoaXaP3XzwyTHR37n8a79Usu6Z3EteVPvkl5ZlZxVA
aZhDcptlT7OyC9ttuotMhNU7N/W1lwW/kSNtYdls5k82GwUSGkG0DY+uGa+moLglVaVZp83y0w4w
yocU299+isfv/vJdUTqbJGHDALd1/bQd1hfMkA6M1RUqcNNPSIw7j2M6kb9/FdIR1XF/4nDmMV8+
QNjjcFaOsO5YEFGj8Mn6ZRaod5rif31Oik+XELyYhyk2nFxFtsSDEGQEEhx5912iR+73vhy7Hxk8
kHcOML+EB6f3jbmLfbcLbM9QJ++EAcqZn8oJhr0h+kDySeATmeRRmetYDPLKHQfAlqSUYq2Aq2y2
G8n/zNaYKPSOYsgQf1kCPmVluyXq3bEdLM0DHtn9RC2aLf401qr1EjoWBgKwPP+cEpND5AY5OQPM
9Sa+mBUyt7XRDbg140Srf7jkTZgeijbU34ohSyWxNOR9MHc0T1Pi4ygcxoTV+h1FUbJ2RPfTZFG8
krJIPpWg57C56qhjgcbYfQ/6VpKcC2iNPX2HUbD1Q77xZyIL+nxjFODcXQWk1ots4nID0O+kgbOR
Qd3mtuC5qa1S0u5NNINrQnks57eaicfNKLsGS7FR09kpGqe6lmxKVByFpMgNrTQu8p7wu1kEZ2+/
t6+8UbQkmXYkbj/m75N1Hfs/EdBCmuAIEKsmpgEa+0gCqvOsfe+N+utAFCZnJ1cHAMVYPHmhkjom
hAPx32qZ8myb2pR4V8EMD532A+a6t3/XK/tcJVj72Msz6jk+niwRRWZE5ZhxgioIM/8+9pJScppV
7jVQgZEwzRpsiKfcPPDEUf0ASMaYf5hRG29DsjVvaul279zqX1vrkxHFnTSELlkjIRQdp8Y/7UCp
h4FWZ4+7qjrk3FNDFvA6JluXyvOSftfJcL+osefBCJeJcjw4SxPhHUVhryyHM4NH+Yv2zgQnn3wF
FVH5Ildofme6/Ov8zOO2jpUb11WSUs3LL1k65FeDACa4qc6Nb22Npj2tNPmTQ7/xPM7CvgyjpH9+
+2m99hay+ec0gmkLXN3JwyJfh5ifEqhABU36QF2REqcei93Spdo7woXXfp9DQYGgTiLDDOP0hRdJ
wvmqkCsZcZAl3oLMFjXdNHH5POMaUCOuu9//cY7CA+BYHEDs04nUDHKZJ5D+Vz1O6F1bSeMx4//0
ln5Cbfz716Lc5PLOs45LcXIji4JopqQEvs0y1J+JUbM9OZrVQavRaX/gUrzJrkkgn8VQe/mi0LAq
lgHu32oBCroDJ8LbkXFyI63hI1fiXQTVy/ABZP3ySuOCExUCBFvZWTf9knWV8BIIbX7J4fT3VDP/
mnVhHVHgkko/zowvLxYpIhqKgPloVFV6MU/W4nNgtr+9ffNe2ZTgLuQ85QJMVJC5X15FhLmAvM3s
FAHouCKFodwtOmnj79y5Vy/D73DBEyu4TyczjqtjStZGXgd6A85ZERnmwY7BPf7+j2FXwqbE5aCr
i5Mfg8WdCpgOf0V27XAzuQZ259o13hm4x4nnZPbE4G5Y1rGoTO325LfIUS9ll2k0liOTNZGGDZEa
18D4D6VGKeXtn/TKhMQsBCaDQjWLhzoZR8nSzwF2QUJvXGU+iVI5vgsGbtvQ0XnnoPbaM2KHxTmU
6rZ0xMmEhO7BIaUCmKfSQ+fQLpODE6kd3jnuvnL3TMFpSafgZBxH0ssXTqIZLEk4p8aS6WrnaE1/
NuWTdVd35KOF5mi8Uyz9NdOcPC4qaLZ9fPMMTqIn68gECHDmblFnqooATwFZeZ+ksLo9xpTkZsFl
+iNOF3En5vSYahz2ww76qLV9+zm+9rPN4/jivbTwe528motpT9ikmO3BvOPZTWgZqkQzHrsuSnDf
dOM7Q+G16zFz6A7WchQbp7uOnDGCk4VfHTZ6cYZ1xQaqGkUP3QIykQlbu3n7973yntIRoZ9v69Rm
hH0yCTfDRDH8V51Ya3vfwe+3FgPJfpTanj5wJapn9AptJSlKv3yB4sTSA5VN7JSxaXijFIDlk6E4
z/phfGdEvPajDBAvFsvzr3n45aWQ52pEATOma926bs1CPWphvVzYDi6/t3/U8fGfvKQsXKRn0Fti
l3062dMeJPww4EpAkdNrVgX4ytpM5mtDkyZStHIHvbFB+JAp/PaVXxn1lLiocZlU+RU17Ze/semm
MaW5IjE9Tc4DaxFagixa3nk9XnkdrWOTi2/OxoP/9fIqlDRc4LvMLY7CVwbo80lhcV+FYCrpnv7+
BE39gsmSAoLDTv+khlGbCwczgznz/zJ3Zr11I8m2/kVscB5eSe5BsjXPeiFkl82ZTCaT46+/H6sa
95a2BQvup9s4aDQOqju1SWZkZMSK9bkpxnKOCvTIyco0Asgz4TQE/ezPHyGdlq2TSMuLdt77Hwfn
TtuudPityG6+rVIPny5kB5/s6I9elMfhpRPpqaadHm4kW5XAWBEPpjV7KBMX7G7x6dXgw0VMnRYM
OSLB8iTDqZOk7Tu8V+nDZ8uFizvtpdQNY/f7B/bRvqLqT3WVX+P9ctI0rdUZWuc7IXwxnzFkF/pC
ZxcxgEftf/i8qYU4Fu1POrqng0EZEkFyMxL6VSQFN+U5+FoMmvNJuXjbJKfblyye2g7dOGqsJ6e0
lH5JXssXMOdtfkylk6IBwol+tNYVx9YWUqImvkodQsLSup9WSD5YneyN9IBzi/hxEhFxkFjSQced
a6xL/bECzfaWD4F51QQ4D//pm/NJeyyqV4R6SPAn0QI9XZovvUO6OG5KGbxl7zLUaofZGtM/Doks
RfvdoAq3xd+TEwWLggyQHS6hNbhGzO9h50ZD1zlv+Ht6qP22YrnfhFvLcP/7H/lrMPa5t5AQE0D4
SI2T/SwxF3A1v7dC34cQX3IJvsNNyX/gDupjdIeLyI5sL4/XxaSL8/u1f90aXAhJwGjT0EWnR/Q+
lgRgqeBoU2tRuZnjxjvnR4UhydnSeusnS/2615EKkYxY3AhhVBsnez1JGA9ubUpanjZ411BR1Fmi
xj8/X7hc0HKiU4rxoHMatiiywmBGucWdKQ0ikEpaxN/ymejgg99i8s6sLSlgr/9dhPlXRcNvQblx
IlicXZo6ukijQkvV+u6PXw6fPlGEvjvX9tMmCjKr2jKEb4VJveo7S42YZOOfEmGHvp79fqntQHwf
UWAamzZVddvbChInEWXJzKmeqJOHleE0b9XQUIUEhfNm4192hdN0tR9xEf7jg4xFaUpymNGoITi/
//iwGgmqVGLahBw2fZ0XAJagwdNvv/9pH7wr0gwkKS7FHYOk/P0qxgImxTNXvgiu0XtMyOyYptAS
/y+rEJK5PnHnO11FtC6+EopVZFMkO14bEgamqD9Z5YPtSoDarmZbZ5XezPvf0vN4slKhraRtsu6o
Wq7IEf1tZt6aPgm9H1TtiIZcBD1SGjLs4CT2TnTNloVCWdh5bdeEeQsLQ4McDwmKxPJs5gR4ARzk
7npDA6AymfVfXFWDAGcAWx4qLat2rnSm26JvTBxYFvuPy8RbtMblBDEAkdM/DZtuuyDyw8HRAvhx
tFtP5y/JP4tav2aSrMJ+oOBDu5SH+f6JpzJJcjTaVph6qftkeV6D2BOHeTz+M1TeBtrZP/6QMPOm
ULotyrFw8ooXXwVMdfCKRerqF1NlrfvMKZZPGiofbAruxH8XFLi1WacNFVNTalhzBiZKr7Ye+DOe
B7jEn+y8D2rRWyB2gk1lQw3LOEnDZz6ZxVFbFwOHmIu68F2soRpx10uFS68HFfEJ01sBYrVpcWBL
q7/WMhvKeBoxecHFq/4kyn2wfag0bEoxak+UeE8+GWyVHGiPHi+Ty+Utasj80II6ubPVan5yqH+w
FIcPtbstHKAnPXmNduUBqzLRdhToTzGk6KuvWOcwJLIm8pON8NFSlKGQoqAS5Ep1spSFgfA/LTis
kbtveE/0BwYDu3gcq/yzmaMPtoOz5ekUA0nKKHO83w7YRyyYsNNU1I1EHrt1LrBS8II4H11t36M5
//PdQM+UQisxb7sWnryxAPAUyUttU5VnChEaZX509UV+EutOnyDPzOHCrXOgo/Djfvr+V02KZoQn
WWUZ6AOBSnJjHc+O+6LS/lRDiBWuvqkTKPfzqszTT9BdaPvhpUPDm65dpJV6sZt7JT7JtYzT/b0t
QylYJ80y6Dh7J8Ebgeg6liPL+GUaMolwKBk/s/IqxiMRR3pvtwZmNJcYfGEMCUMxeVihw+G0Fdfm
Z0Nwvz5d/haOeKryDvvqtIJiVsu4YmOyyQng0FlAZzjmlX9gKED94eeyaeR4vmiWUGW4hM+TF+k2
jGfnKDL8GqvLwM36L/2GovmzEL2tQq+BRuvfHXb7JKOwqqqrc7Z+2PXu/Grgm/vU2c3zHy/CJ+na
SE3JMfky3/+UpRsy/NB0ZsEC5lCyEhd028El/Q9X2b4PPg+D2zeFJ/fkeHNRqTfzxAMrLVgj2Bov
jDSByftkFfs0blASNBAhWNysCL60d9//GqiB9URTm6EQxM7fWxSNr2PtVa+r2zIzCrdA/FQimB9K
3ObfrMno3qy8LeiLTQXex+Az7THEy3Mzh2695ZqA53RHfaq882qcde++rBdRRm4jPHnIkxqf/LUV
6dHLhboejNGbo7ynH3RGDtx8bZqC0SqXcfvvC0ydFcTXoh2bEbV/rK0wRCNwFxWkIFM3+x0zy94Q
SxM3X5AhnQg7N1MvlkzI88B5My3C7KOAVbSa/rFiMuStHwJc1MexLuxoNt0cfItelYyaVP6y4OOT
YKMUYf5mpldzMJSX1eItjzjQtEOknNa5yti4/b4qm8LcV7VcRWjoyyrPdLvqknBu6/oJfEh2B9tG
wChw1/wCmIJ1r/vYsojJtPFxhi0/QRvD/vQAOTBNdr4zqwsSgvJ1wiFr3jPLYBt7GcxGcNEVWMAf
s9xsC3gcGTNVkswuPSR+YYu95c8gNUvbhL2iGWLDVcxu48d4uWbjwURulT5k3QRQRrqi9lBOjtWX
eqaPH6PHB5ybdENbhAK0nYhct5vehC6MRxjF3RiBCGSic8Wq+d52Zrc/y4BtfmcsBMkdw/+DGRHe
5I2TVeW1zUQtDIdkrp9JW3KmdgvZJtEiHdsNVSk8vONyXBHD1K+6C1Oz7Efov30bwu8oH3X+M9+5
Gt3jRg2XaMV9HNex/4H/NwaMl4QFquYqxneoJDFYkWHjYjZNjOvpooNP3pnut6RozMcxYV72mA4N
/wQEQBgrned0sPxkllygrIJMWluadZ/qpT7vzLpInpj/H5OjZwgMksbBvwZqZJ0VyxCc5Zktz3Vo
EZGFbC6c0GID1EzcR0r4PXA218NrV7PUJKNktQpaQHk3McSFD2QLjcOo50NPZeMvffZK2BL1NPOx
+7g5EgSl9o2zrXwuIa8JZk5wuo98FB9zFATZdCudETJnJ8g4Mafs8DGjepYC38K2q4i5/ZZ6uKSj
9wiyBz/Qlf/+93GcK4ZLQVB8bQJfwutRQXGsdFFhFM+IJq+7kEYQNn43/6XmyvuGdbHD2T3ridxb
osieZooN0Cgmt712Edr4caXDygoXgwlXRncagTX+Ugi48bQr1q/4pNfzFTIK9y2TuVPFU9A43V5h
Fa120CIQOOAD77tfCxNfpSunl5Z171TYeTJ3uaRshg7GQNTYRW3FlYuPYai5pdfcIJPoX7KtRXVg
dCI30eM4Y4ItYa/XF/mKdWmEiWj5LG3fFyFuxM6KW1u+PFX9AtKT4by28F+7VVsxx8zn9mvjArI8
CpSHDd26fnyRgNoxYPUWpomUakaoXg506rCfR/k86PN4mxpOO0OCd9uzBqBRjqiv9/Nz4QwYVCoj
9VxGj/ByDHUsd/nKq2om+WLYA78xmea4QTdSedv8YjJ+dTIdvnWRD83XtmNYj6HPgpe3VvZrXbv6
HfG/fxWqplviW52D9eUoNvmSEC9iBCq5t+B1BTsrM2FEWZMEUpFie3tVMGzuRLOOQU6IdHQDSDHY
8ZjlZXo9Lm4OsAvP+QHrrSqpqHv7ILy0STo/Gfbbp7ZXvRlMv17jbQa+Kq+x5DskM0OcUaoXDebH
XA+qaEPaYs22+jiZ1sHcJTuV5taVqjvTjFW1TgyVLmZjYru2BFOsEPumx9rrYQTsZiUG84y6aIVD
6ho00/0ik/EmNYaSoZNM+vZjxxgfdreOMl4TwzZe5UAoOB8MZ7beXLfhKnw2QsiYDrhCJhcL+xe6
ViPNF82A30X8z00POAjDCFjKO+U19TS+zc6Sfb7Ho9PlYWM6n4RdUPU3OShxMI9+OfgHs+d2AyUs
CMrdZBTLpQzWcY2dkXQ0anFPmXcds9UQwxNxn6+ejuU3Ghrn3M2G8QcSrrWL9Nya7hh5R63xNDRV
l511StoPNc6gQmIorlv1zyWVYoEf5aygi8dpxZ4xYVxjazSZO7ZGD22L+zye44bGfTZIdGiFo4V5
IkNpTIl3jemfOUrTjbjRO/11WokCcaEt/jctQ7nP75urH8JOTMWE5mzOuPW7jND5tY2yN2/H5U0L
2uyhclpVh5PlVzauhQ514rWqcmwEVlHwAdfMyu6QHnu3a07X3BsMC+NpeMfnlqaXWIvpPn+7zbha
sHNcF473NLTDwUeL08Su3XH3WOGVn+XK3zzeu7qnOAuEkdJssAK/nLWgnsMJrtihm8r8Rhn5tO44
wvDrhifrHMegC+58LHqh3C/uzFAt/ScnNlJCxs4m5N2IGeAvzqWDsCOSAlz10sCDWWfrhvYF9O6o
hWLFffzoFFlwsybjbAPo6brLoZrl5QB3HRPWbE12Ojr4IOpafCb50Fcm8RsO+O9MAcLksKnij5fL
jMrvop/LNrlaE2MCc6yGxPtpV46m7YdZ+PqVgSy22PWMmNivc+Wq6sBn7UGWHOyc2GHwlV6YblaY
qODdzL3N7Z7Yl7vusOwzJo1xLwb4hY3goA3dwZSVYhfC8CkutMpcjNsgmBzzoDF9bZ5x5WmHs2z1
KrHHD2Jy9jAE0inSIPi+MaE7DVdLMViQ25MkWcK5xpb3iNXnaGzWz3yq3Iid5mXIR+vn75PIX64R
xnZFQytAE5/r2mnbC0/RnnC+MMeA/+UuMxmvLu20vPLcKb3+/VLb7ejf1VCy1a25sl1aEP7TeXif
rWqWgW7EWu3QQ2XKuQRF3ZVAi0MbO4W9dJPhPE978wyr+3XXY+W9+/36H/5URAsU+DYd5KmGYIIB
WmZ1zzUGXuC+Y670oUusOWb+v/uk7bEl3qc/lW48V3qXk5aE9v1PzbBJNxeMMMI2oQGMscFy6ISa
/7BEwQP1qTbpDP/QXkHs9n4VDdPkBPSiHZp9W24mq9gBDLZCNIUt+u+f3QfvDjnnVi9AxkS34aQa
suo+1rcr8t2qtPXQrC3EsU6O44OfudYlgSzfF6vILobN4GxyEv/779f/6IH+3cxB8mBSADpZvys0
ryGFQ1LOePxhWRKxm6AhfvIrP/pCGHuhasHoEBKkk/s9MKWVm9SErle2YmfPGohAj8RimSCY/ukP
ojhPM4MOBFKqX66IEiRLKRsfaUceFLuVrsCF2zv+j/9lFeYaONmoLv09q/evjorhGWQwVJww7kRX
bY7+HE9zoT55bL/WRYxtJAQxPP/HCOw26/tvKWqe+6gPUpbR+grXZSQfO8giY4QAWmixBLx9OcMY
ItMY50u3NrRdu4AlCR3EJmd+P44UmtOc9mrQfNIM2bbA+41IJ9+l+ESKvclBT7ZIvXRABUigQ9wk
9bd0dLS9zgG834C8sc+MmgrdIftMCPLr18qqyIM2qRCV2lP3tiRYIJ+0PA/OYYAxdUsSP2fWJ/Hs
w1WYuaMlR6/fPW1kYcg3KSKnHQ5N7e/7enrS9fmzhsWvJQZmUynMMEPN1BE/5+TV9ivmQi7nA/r9
IMTmfHhuWuB6WFd7Ny0e1f/8qD+afL/Iv8u2b3+q07n2d4PwV+JHc8fU+A918SZO/8n/DyfgeYb/
2rzbhP27EfiHUr7lDfv7/43A//3f+O8MvP4f+jFUHmksU1b1HULTPzPwpvmfrfO7SQdo+bEFOWv+
OwPvMOjOvDOlO7p0BJtNsPnfGXjb/g8aHlQ8zv8dj//fh+B1ekXMJSILohRFf/i0LgoIBi3cIKe4
KM3gHJiifV6mvfwkzJx87/+sgjKDn8hkATZK7z9Fqk5+je5uijXapySYRamOs6qXb/967Nf/BId/
z9qfCAdY5u9eOt0Z02U4+3Q2UTm1oMmRQdjz2iHsMth2SZ1qx0B6WG0NTf+gAS390pZG8ZkI+rQ7
+PfaPhua/AidC6qa9z+xTroeb692jNuUPsi3it4D7VvV+Rm367Gp152iOjUfio0GG3t+kD4qQxov
jVl3EAzJ2iGQDFY1M0JPIWxXS71tLgmMGTy53z+mX98GaRT9ChYxmcDQTwKD7Y9jiVnZGBuZpW65
XWMdb9vUwP4JCGzljw0WTiI4j4RWNkkbDRLaSwx7vH8kRc+lfHLXmctqqfows0z80Ezur9OFv4EJ
B9wUx7V4zgLswD8T7v7yIwnf5HHbMDGqID6I94sPShVGRwGBESwNf/Js8YDLw9T4/aPcHtW/Dqlt
OyN28Hnt0DC2idX3q3S4ziWp0Rlx4RX9y4itVYjrmICcvH5S/j6J5ttK1L1tJjjp1JnAx9+v5Cyg
pj1asnHOJAZ1ODdByzom+BzNs/alKp32M7X9B0/w7xFEcxvl9FAevl8xJyEdTLewYlrV/jFzRyzP
3Fb7pPH6y0dCQGR+DZIYhX18vE72jdM4trQLVrHwfr8tXPy6K7DRcTHn1pmpd49Wu1SfXGc+W/Pk
w6zzxl7slTVNn/qxWSdQBsruu6hd90n5FOX91PM+yfh/XZOQxG9F87M1SU6VfV46S9UXo8maAPLG
YlXXhrWCE8b0s6LpNJVc26t8+syR+9fvhuFKpCSEJj5Q6zQmps2k+UWH534HF+F2dGT2Vq0JnF1V
e0M4UqD7RIv3y5YgAvIvA28XKwD3y6H274yyLf2krzqm2w3liysjEB0IBqyw3bjzC+3s9/sPee5J
0GcOAEcEFkKAiTqTXPn9ekbbiQUa9Bj3bgIvd+jXojkXhabWp0LJKjuk/Mhkn9ar2RxMBUkGW8EF
fE3FhNrRMWRnvFGb1x3K5NSJ5HkvKj89X8C+aHsh186LWmvBuXueRZOFsirsdmdIJ3F3dEia8UBY
M7gUg+K0jsPgtUY00i3wGF0fqPLUcqnFlezr1f6yjB582GllbuHJX2evixWoq361zgAdg2a0aiPh
3GrS1TxSSZnVNzvv0OvCn53arxOtefc46mi7zws30b6DK5p0fN808dw2XCPO3ALLMbDfmeeFzjiM
TQROum2oKraOAX+55GsfZTAe8kouKyoqAYjDAjZQXhR6gJAFXURqHsCEFNcAkqcR+oDpj9caE5nW
vqMp9SyWkjJMAe1J7GfV2Vgbehp020rq8D2YoMuucJ0wrCMw8f4xYUAJkJKRAo8PvUYs6Xeioz3b
yIBT4BtRkgCSq+lqmSVtBYnu/0Hps01NroWyGILkLvCkUolp7nRmQlJmpRr1uMx1kx7oKUF1m1sc
38LU9Cr5ZdXpOJnzMGg7u/QSP1wtO7kJKNLoB30xgtfE9xRTn+0ydu4XfZqkJ0NQcb5xN3FcGDd2
5xT9oV6gZmFLaCsB6Wtt23SnBSUjAvMaoIvA82rUvuIp5xahpuGHcO+19dyE7ZpafcgxgZV0q5Sr
oXqCnRpSH4RfaOJIs56NncJbzNAr/nMiXZoK2MPhS+kXjfFUFJoPt3MqnS99z3vPQgssXP8VzkJw
ny4KzmMK6hBNmhg7aOi04xhaVXkQzVZil5eOKMSyR0eTnCU2B2AYZFlVxa0S7p2USTaHiVV27Rfi
OslGTZdjiRvZwwxxZeO8yQbf9KjzMWoMSwGY/LlTyv6RNOAeonpZR2OvY5mUR2BA6f7Mxdw9jsrS
7k2zm8s9JnrNhG45MQTwn9HQmOUo8FGo03JixILP5idffptHbrsVDK0+SR7LAZRMOLuDVKGJPZ6I
V2GyLfIkzc/b1cGgbx6VuMH5MkVsNVSoODQ2ETxhGQzWASel9KmtIAyHc6llRUgRCmM9bVi6b1Y6
GsElHoIj1AjTXbxoxqYzC4thpLO1rhkWk9OUGH8F2iBBQgkfcNs6IJOJWEd9d7BO1iPfYyIx7u2J
zTBocmnjerJQkfDuyuWYZ0Zg75lM0MR+sZiXjRhqXIcrQWI1xUwzCnunL+ybe+BqaXrLIVjke4wR
8LrjfOsuQR/jW2Tkqn4ZgEo8I7Utrrb7sH0Y8tmBsVX0ZX4m9WqisBlopv+AylI/Z+vqL2oaKfVL
oZl3TZ+uwWtJ5Srdd5ntaFlU+hj4vFopztLXNHASB7NGo1n536n1ssdAUtAyzg4dA1QqbPRJPhl2
Lftryxtk/yWvjOFutMD4nNGLMqspHFSSLSV1XQ7lvb9UZnpmmZU+R8xbQ7YXFVneXppLb153ae71
t5PXmnYX+Upq47FeO5BjTpOX8i+wv8Z8r3V5gQGhmppqN9m97f9IadwC0CI3LSIT7J4OHkmbs0ib
plWL0Lp443WLzd1XeFx2tafnyvyr9FK6b7mnv+a+ZjcRxcmSvxnU3I2vTaaMjUSUtyTR+mO22pvF
ni+wbPUAZMX0yzFIpRb4sl2Hf7hDtfxsyAIsYDNddiVmPxfX4NG7b4XWiFentaYbsxQByoO08x/0
QTmPulSOEXqom3Y4oa4FeCLPvy2qQPtLBO36TJe97aBXmV6xE8rpvfM2mbuDQfAESL3ZFodSd7Yu
sZUWRwYc8/oIgUFcapDl4mYFVBz5GIeOe7n07RwzSB94ociDnkc4mz6W5LBjvpZBJu8BWBCxRjou
Jc3clXYDo2qg3Bynfpz0ibBaeQwgHVRten3stw4upA5U0x9TAKonMgOpPaZdaV43Ghze0DQHzIrp
Hpo/mIR2mr3ZtZY6LxZzPELfhT4zpC27PcGH9diW2Dec9bjHvjHQouHUms3Dc48faRnWNlJQ2uPL
fDnYYr3BDVqT0ZClnk/nxIVyI1JLX3e1nkBjNBjZbqO2KdofNaT2N6ssljzkBxd93GWCv7xy7GqK
xtWU+qHSByvdt1rh31hG1cn7SUcwGBmDNb5tr/Z7RZ5CgqUmVw/pYQV5aGDVmB/oWQ0XGBrMPp6M
s32oxwbyT0tx/1q3aw6folmy52XrniJ0R7S54xTWs8icZWeiP5EoTNOkKa9pd3YSMrha/ONYawTl
JLA7TnBIRUWs1lz7JsEhiWjSWhqNYzZlOM0tVvOqsBoK6HhU5RB3NmfIPW1ver01goGLZhoY/Mga
XwA1Bpt09Pom/5FVriiiRvPwELJg3H13myDo96iZtODQ80R/AiKVWgwTrZyIrI3NG7XkSOtIpclh
rlr+94S5XCU+VdhDh08jc8/LkjFyUrvVE5zevN8DcnbG2EkmPBr9ssnXqGCaFz3AajjZ3qBBWuP5
OzHR4QVtfj1LYWURAhXjrU8xikSekeOY7ZSlO+HYq/lvYGeS51ZXMDnLCVZQlNiz9bBOhrbwZg0b
dpQa2jeNmcAqxrUJG4dZmuOCDH8209CV/fzqm1WS7mWQy9u0wAs0xj5F0L4vQeIemsnv9UgI4c0x
3cJq3pWU3+FImmqI2CFg0noMtXbSwC8utEl5vuUExVufwxmbZ/yZwU4xRdTvZVNSN6Y6RzNdrT5h
08haGE+5Lz1rj9JcV2ejprw6GvzSfqn8sbficlgTDJdTsxh2YKcR/SbrCNOXP1BfQw+x0nEulbxf
/Aw2WdJUA3bHFAzgxOWr0C+ntGu0OBdMSUF+VGgiyEu1eEowwUIyI5cxFkOOzalE3bZfK2f8Vvgj
aoQUXykVaW7hBqGrAqfAENoFM0i7DaOABdN10ipZppcFNjrTkSJgUcU9o2gWFqkCbEwjTHJIUWJ1
niXN/FJltgvSu64z5jBdT90mOAerc9vWna0tb2ePYtwQ3f6MuVuomZl11YmhsQ/65Kbu0bPqYvPW
7kiAc6PPn9B3jm+IhQp/1xi578X4gXg/k7rAZq63kixDUjCZP0dUVnduNQTnOgZ0RTz3QkLB1MtH
BVxLEE0SvudsrY0DjuzgI9vASxhga+mIRvawyMepa3CAnb1BfJvbrL1r8nF86KVYffJxIY5eq/jR
EickF9GBz7y4N6VBES9IqeMV6gJHcuk2N82M2DbqLJEpPOaM7qkvR2GGeMA3563mrm6cDYa+FXUE
84hZKWgpLyl8HAQWwYS4ZeQv4rZHbupQ3tAjtzc7WhKSyhQ7LTDa2GvcCXEAc6pfzJoLUphhfXix
lprTxlQMJZbsMyq6aIRgnNPGpTsaKqX3U+Q7owjOl2QZx52RuO5d4812eYBw11w4frI+SzK8YmfN
NWmi3gckdOY2sRlZazedQSJrnsBN4ttcI5q65HV2JmZNPqxs08vMG1f1y2u2NrKJm7Gq79RY6Hem
uTQPnEC1iqxJJT/GfO7oeOfLcB0kM+72HVbLGt/a4l/6icJgNZBz+hisXd5FaVfR8SXFnr+PWd1c
2vj/cufgxY6hQ8O7342zhtW9n87OQK6IjQxXU0ZmhZ8j4zAdzARD4WpWxw1rNp80e4DePTiyTcmO
Cx4+NgfNGY7UbJ2EhPUGrh/iM3sYW6BhAbzRxR44RKq5gle92GYHvHEQPw3+33nUImL5xpT5OIZu
ZsmrqUi4EszYgfiIGTHx5rkH4s4wQSJ7GD+BxxtWzd3lc2/JGNSdnkdg0aaXNHXEGgZN51xoE7E9
HvupvWNcSyM4i9zmnpGiAAm7xE7r88QypzScCUUPIwKgb37QiPlY4ZB8BUy1yr4QIuuXfrGAOKpp
htaZcIyF2twOr0qi8wy1FJf+qZ8dADZtmzz6fAjlmW229VOg00GHHVwY3AAGx8NBOacUKX2VPxjs
HSykgFe3oaEVwRAVa0NgnzWU1KEnuhXE3sg3SQJm2z/rfkSqMRgyPVeZj64oExKOa8O/pzurFwFb
ZBoJqPjswWAfAz3gbgz/2z6uRitIarSuOqBEU208atxlUYehXUJqaFdcg7y51iMEHt7Brgi6mGj6
cx5h0eJlB4DgIxQ75v/vDbBIa+hMvvNC4mKb4KgKcdWiWnFCOSq1zSIUmKebpAJfulHoHFc9urQw
n4w+uRkERtjR5A7Ty2gFzX3JbQnNFP/A5SANt7ukLhgQYSRGI8QHsyalmltX7AbuqAXvre/QIKh1
wKo8bbvX3JxzqHrwr3ketRqW3VhMSkbOgFUhPln2vT7om2MA1sx3zL2WfmgUI3eozidr5HreBxi5
LEP+lnklJi92UK1v9RpwP/Nrn5g+OHzqYY5Vf4LLs1n8hFea3XLzGrJ9Mqbla+fk4w+BbXuzn7ON
PygrqTmHuc9BXo2O7SQheTIG7JPS3Z9uoS/tVbNY+HF047oEIXCMyosTbq1eXJiLWe+3X/oj04oR
qAXI0QMirDY7Txqy2p4SkhVVXDDKKLeX4keuTdQa64YcOKyx+V8iGoilG3k9yX1oYv7x1VI21tZD
ZX1Ne93T8LsT3Dgz3zXfQG1rX0c5q5cx1dHkeZJ4ErZWoW47hfgt9IWeFXtcBgs9Lh0HAw40a22z
d5VIvpEfDE1Etr9wmdWYeAmLNl0wkpZsCGR6nn8J/te7QxujPQyIPt8SxvA52q08BUC9XWdA3g7I
N2Ti3s1kUZhf13mXXNQNSPpDgBP3RFmapmi0cCv5y+zt7Fk4unhIPDOnoF/liTqmJXaCIZpyQ2wX
qN7a05Re1Rm3VPJLaUrmHKDn+skBPXF9X/Ki66ioHedYpi1QhtEOsjbSVaq+4OQ2xJk+N1/oSjgC
JKmeT0dC6jpFwGJ1LUpNYd1ObtkZu1xVKBMW1H63ZTn9bettrQQVfGXIpNc1XWNvsNGWLl1KBqqB
5LvBzDAIIm5tC0pERSDeaX6bQ7vURic9DE4vsOjXzJdAKXOKTKGRPRKYsX/z8amBfUsR5etQoy47
JJ43rPFgZ0ZJ9tBAKUYKbMtjEmAK9tbQ6DLjAZMWHY5Baz+NssVYFH2hP0SToWcGIiinuJoH3+l2
VLHWatcFas7irq6RfS4qcGPZLOMQ4y8wPiqvoFZjq9F4G0hQNa5BywoVUvBtnjdGaaRIl/K2pzmu
lSiD+PAiDSkc1oZlrcSXelok/wRMD27xlv48zQLuhpPj4XfmSPSpu8bSsrduLVkGrkAdfJE9lgNH
iCVZHeIYz4dljwMrAGT02RlN5jpHC1GPCRMzaOC6SCgFe66E/UWuG4znYAhmrWE/1BxyqkDBHSqR
LVrUd9207rHSboOdnTJvG9cBMq/UttZxX9gAtmO351vZMS7gi2edalWxrxuIC9GszcpHV+QIN7K4
Rg6R1xn9wSh6F99Y8M8JQSuB22CidH1gB6/O3mKC4obBYKc4Su5Q7r6pExmE0hH6FEnHnX9gv249
c9tYFkKFWr/bynXO6cfPBude6j479uI9ycKU39PaDuDe2FlQhTSpnR+Uj5G2KjvNZUwpxlv23mQO
f03e7PydqXcvQeMaV74CFMtRk/oPHFutF9ol3+lhxEb4hiaH7l340hYPyqrp5Pd6F1xXeIM8U9hI
SvQEyCp2fYeWKO6NHu57520HvwaKF0xoZ0gkCCJvmg3H7H9HrEBNpsjoY/aiAOqdzJhIxabSU7Ef
/dT+Bi04uQOcJrOo9hLduVj9vq32sKjhMlqLXkWGqig3aXK0piM+PFV+3ecUC2O5ZrKNLa/3zCOA
U8RvgCiWmCkuAf15TZqCBhf799pcN273ULriJ312bEyYiSeNmFOrQlcIQieLCmSpUNLLon1YOpo5
Yb6q+V5IhUBuwB2iiZXDLfQ4esrr2ES4QsfzXIiv7QxuK7ThLRAVRloMFP6E4HE7HZLGkfLn18Gu
tIpjOxMJoOc59bns5/mNRJUThDbe/iBDjKR8y6rEHPZIrp1lr+VO+3/YO4/muJE0Df+VjblDkQmP
4xbKsmgkSnS6IERShDcJIOF+/T5Q9+y0OL2t6D1PKEIXqVhFFJD55WuHcGpc/0EgMY1Dw1z3dF2j
cd5OdTYzxHelezPT22IfCxvog5soiR8CA3QH+WRt1htAPTC3LvXsV8iGVm4LVoNik7WN3W5pvc6e
UpWkTJhd5idbORG8RUT0kvtHlubh0S8rN96L2akYwAXY0yYm/VfSQ4ypYeNEqnlAkVF/tyMhP2eV
T2cpuo+RLxP8KtRmp+5YMYdrc/Acqmc4aZqbjAX6zSq6/NmcrZpBoJiM+DCXnHt29jzIx8iJJ7pn
det34TCm+spRPtXSaR4odzfmK3ZCrjklxT2s5cznsqPo5IABA3eVq842nUnMC2fDih8tWjs+BoVR
tiGYQPRpziuySEkszz4GU4aAJQgq8xhT1BuQRj6U10Y+lx3NYzJC6mtHpH5k48xT3FnKDzvgK5Sy
fWH6+9qNumQHdr8w0Xh69vccq6LLRJB6Hzpx3HcXWdnUjxE4q9pFkZm8iSA2aXcwjQTlZ1A0X2xI
V760zDG+Rr0TVSFSMKveN2B/8c4bC4kNqg6qj0x+/guWFCTZiR+XD8LF2bZtBpnfIUBqy500Kwgj
hNqlF/b0nd8NU67Y9Vkfpn2BbPYFthkUKStTOjLbtnCWS8KcnYU7xqy+VvNsMSOlwlLPAzl3qJkV
gbGULudB/JEeEFGc6tEYv1uO7l8R+kz5hp2mRVnYQ8tsOhpag31NUccNkqEhD3M5dmLn6JqUaKUC
qqpMYIurlnXCYF3U89GztdVf2uzPD0KayJdtxpWTNeqB0pamtV8KK/ZVqFQEcGu4fvWQidSPtpGY
KcdwG+d2Bup5EWBhAEqTZzzjxeCohB4z9Q9E7/dgHBKnTpfAi27hAuLriQ3D2jidZRKmnRbNhalc
/xzPWnUg7g1Tag92+z0IFoP1SRvlpWE0XkSfiuXUm9SQ2TO6hnrieaor4H1dw+jUisA/hMspTXhj
ZrHMzoyIQ4iIqPCRc5t0x7S+rPtjjXbzwnAL9Zo5Ill1WZAHrJpjau9Kn29pb885QQ4VmLli5I1k
ep4B0MztsHjpk/QVNwtHNrTlpdvxFNOG1t/gV5+/TmgZOetZAY8voyjGYmD8Th0M2FpjNeS0X5LG
tL+b1ZIO26zpputCWXKgBR7lPBtBjQpJ5Ya8tRLNdBHZS5dT7ZMMYB4xt0VosXAMuwE+kyhfTtrZ
CZrNuRmtfug4q1oDcMcItIiNmqSsrQVmY+6YHbCWDyb7Jh8lIeFD6CX4MpZlHIVmBHK/QfdbuefG
xSux1cESy1Pf+c71WDfio1zvbUYsNtyt6hsJJltYIM8xrPAIN9Q4l+NU4EesK2cxbiyjNJMdIhN8
GWM+80QXbW2KHQpynlqrNSL/kCTwlPsACyrLUzXlZN50Bdg4jUcJZJZft9khygA1Ll0eWcZIk+3x
KgcYNbY18NuyLd2heip91zDCJshluo04bX5iHjHqHeMm05c3D8UdliYn2WWzE60natcjFoMnpT50
C2rlj6NJmdHOL5EehR5oMM6VqAEBiQqwnT0B250NgoWpOsziNqO8iC+Y3icelBScFPUR4uxFw3qM
YF4hrwregmB2/UPvGbjF2rr1TpG1HtUHDqdXsk6xJUSIjFi96E3pwtIcrOJQwYH8sBMNZ6q+XX3q
E9O4ATxBQJ8mfhaHrbAirAwqTb7bS0uCcwonWOz9loP1vksQOYcimVoZypqe8U3ftvMXntvS2Em7
Z1PWC6vCvvFEdJMWln0taqt+HmADlnACtPFCO8sbTnYRxfaE9zAKhbKgwWrrdAUnJcwDdUq9OJ1u
rHFzdOsUUdAeApXk6yqe1QR0xBZHV8Hx9sg0PHl7zsnAOAMhdcYFY7AnD9VAcOUXAaLdv6SCcWzf
WDM5sUYZ+QYAD++a39RN5bYHhn1Q+hrYszyPiYD+RHbt55x1C7T8zcyxbG9xjjjPqrEf2DN7E0aA
0IGwSl1BY3ymiuxo1YW+wfKp9bWU3dTeJjkD76Zm3XI3cewNj2gCgJEXeDAcg2bhy3ljZXmabAt2
aXufQjr4u6XW1p5xf5KhS3atSS+j0d8iW0q/dpiLwWUL8NqNUt3Iap4yrWonKD+XNFddoXmZ4ys7
tptmHWepKuugBZJ9KSs3Dw1VBXozT4qzu+UsuNgnjnB92FG5h1GQaxdsZIF76mglZeTuJ2spnwzP
68S21iZFPgMp5U9tM+gC6iAVfTiYNcCEwEDe4hSLi6dgMMR5UB1gRINx+C2Y6/xxShHW4Uco9Evg
6KZ95RSDGmufiNSxn2pWq1JhzAJBViHGjLLYYYFii8AUZFDiWEyyIdCsbucLwLFa71pXwyBGXoUB
0g2QFGw8GsPhEtbWvw3def7wpsqEhj7VtSCvVl7F0Re4CEyRASa1b6PtsX4YiUfrpZlFrn0g35h6
e86avhGqYK2jotDPPsb0Okmg5CD1d6JFvbTL2Ck/V37G/AvsRFIf1tdu44isuF8S3VVbBHF1d/Zh
/C1avaRKQ8UGsXyeU2lNBzvxeewzJXJKwsj7mwHt3Sa5qFvIyG3PEJQA3rpJsW0N/tM+L7RlnJrR
CT5iVmnKnUe5olsCjWWRcwSXGVQcmjEj1reASuPlvoll2p5qlxYy/J30NWfM6WbD8T3yy5tUZZr+
U49nY8WpC0KdgzYCch2WEiis7SrL5LnVdY82zGVbcap6tY5hcElCIA13vBhHPSGzKPNgT2skFX5U
fPd0JuYuh4apT7okLDDZ1CYk4aJP/FVBKPvF5LXVxgEU4cLN0mJuSex6XaaHZbngcuHzJtK850RT
w5qH0Dg+jx4Blq8929RnYxkjzoSGNQ+hTCZsL8VsOyc7GntvZ/RUU4d2he2SjD3AxjU9waSdppP9
vMlzkPywrCdIVKdq/fFs4KGrwzHom+UgdZoFFxKW+2rBIrbxMq+Q+0plLt68vFTBwcxKYYa20jGe
lKTAONZnGfi7xnB1wAfi8sPtvF7umjhPs2NSu1ay1VIFeElj7svppPLCfam9OniRqsc6NCJaGAOQ
N6N2rzg7aNZQxAtqEzTCK+/IUeiTj3E+Fc2bX5FUkndjVl6PBRzAie5Ns9ikE6TArkdQfwPE1PU7
cBQjBkAEr4s3KGp0dT9zfMVYMC2ddyqMOBWfMGvm1HvKobcP7ObC3act+oHdRIpTwsDjQO3aKXER
lxJblAoX8C1xsKAUkxuMXdSeJLanmkeTTbH6aBmBIjZ8QvsRAl2AAlqpq34Thv1HwvwPuSZZ/d8t
Xtdp/L1Nv/1RwvzjFb9JmKX9Aa8D2iuM/hbhmQJx2+8SZv4BSwn5NpjlA4zsqL3+WeNlfSCfi/gI
ifDZQ4uJcOufEuYPnO/xvWNJQTfpMVP8nR4vMl+ReP1BhYl22TQRUJOaR6SCR8bnzxIwr+jw2XJY
LIZsldjOYqKpxzJrEZwWVj3/uvHitVxzSHN8Lr3X91urx5l+ymI0IWHbuJW7GtNh0Al66rZNPsaY
IWpOupDn2JxZvzQ+vIuml1XGado02at5RU4bo+waUClVCgPfo+m12dGb7cwJG5HxvNlVN4oQABNv
cpxi8UUg1M3TLpCJ34LtSE6nriVJsO+KGgmg7nLryubx+roYqYvEEwgO9trx5iu7C+KveZZaWWiV
JisT7lrmmhrykkkVa1+xyREuNkfb6MGvbABCjo3gxym8TRa0W8x9PaNI5o0sKmmirL01uDUZoSKl
6NlgUaURr7KLxwDC8tpmxZRYTov4pl364FtCustjHff+K2hT0IaYPtckgrajZXPWWrqPhPyP5QNy
2H6txhqn8mo2i6C8GIe8GHCOm6hVNZJh/2QX1Vx/hr9xexQ/y2jucm9BVkFCu7/sxLAmcmfg6fd1
3Vnys1MnerminJkCYBejNd+eUTQc6zu9XBABoLqbros4QEK/+j10kZmfTXdtmqy7cXpkP/b1XgV+
MnabYaqi+zrJBns/BkZSHrsIfwTtsiqzdorR87mdK5RWi/K9l8StIiozzdm+H0unfxK0BDs7iZz5
oH3VUD5GWfZLF8EPb7MxHbtDS/PaGApZMspVvlMKQuzi9oxd2BgRHmA43beZ681Y9dKO7Wd2SXzj
OG9BXUo+1sEhQmPYtEp3x742jNcE3gRKbEzTswQNuDX6tHujP+SuT+Mmp6kLzX1YILVsNgV26c96
rKuUC5SrfVFIwk2MpQUscxfTemAlzSXBBaKcOUE4zq22h2wlAPWKfSTF0iBBdQMDydrYmZueYODH
qaK7KpyUrl7M3kDQ6Fs9xYu4rZZPqnAdPhtWcRgEqyYNsIC+yongEu13DInRSwRIfUMtjXxOxZIV
+y6uiWHQnqoQ6Q+Rk/N3On6FGDDVBtrEbA+RiMBjwXEtmKepWr7ZtMHeDMAC7PuqxQ/KGcfvt6KN
nAATm6qXTQLJWV+YfYsALyXXIA1jjuB4xKMRMNpMF7k8EjgRvZREe3gHmoXM6uz4Gps/+TNN97mK
TTvZosYA4h96M/8IFm/eRmRoXEpj6RHot7l4VWowl32culO56aBNHzMndj/18O6PtecVdAo30ktP
dUFP6ikZi/KGozT25bIwI2yaqZcxWvZ+/N2k1pUYmhbQiX8cFxOA2Kel17Hohga8nIo7ZkRGSosQ
Rn2X1UX8BHHP9xPQ/AwD0EtfbN15ZNGb0gKquXARQjJG+YrlScbqKvCz8k6YvBs+1Gy+X+bRSm6G
smtd7kNX57ftZLcRsmu8/5zblvhom6RWHCj7c9jhW3cqdsiS2znUGKLiLR25CMWoG2nFWq5RMMxh
rug2uaa0b2Mgx2u2dkW+BqBRloh9ShjE6oDP198uSClvMux6gDIqhvSqM8impmrcDfKNXHwgS7+l
C2k/e8bwZAivfiqZvvVmHA0oXkOZMQZ3FHML/KuPZKrQMeCL63XuTdFV43OHyuzcTDGy3hi7bb/J
52ZqkATb1i03LN2nc1QWAZOanYy7dFbITFISPaE3eODoaLWWfkSUoukr4oybjTvPa5rkBhFacmpz
nS+bxfTi21SVgEdTtGgwNsWarGy+AtRwRgl5rbryKlrcqj7j6s4AS+Ys1jub3UdvaM7Lyr0fcXLa
uVFZIVeDC97oNJ4qCrMD77aLDLKhgflJWyoQlYH+wDQ+palIdciwLPwt+cXpF9uGpt8skVUjAzRl
t8tjVCohxzBmYlZTITbsGZr2L0XQ5aY3SibmSRaG2haM4R1nRLO8TzvkHluvF6jXFH/NoZhEcw9M
E4DeaVRm5GqIivm6Kp2npIfIDIs6Sretm9HDqwjuIIbFA/SdglSoDbt89kReJ87Wkz12zjjeRy6j
bMvpoZWv0GDQrctCSIkpF++EPq8cDlFq5m/ZZBbXRJ04d0APy1OhIR0Sg7WQrNbafZWdZu6fayHu
QaQDDrFdW79BoiQHui7rM7KL5WsqTX0VRFIhXYlWoKmhrbkGFyzoSU9VLW/nfpEPLq12CUVfdR5s
cJZ7j5GymFpx0VGonBrLW26QgSA9lgESX+z+MBYkwIfJ4AU3tllims1QvgM3taaiMwLkAFA9GeTJ
0WC4Oz3mnJYWHpp0E+lxsHhQBvdLHmPkD/M28oZNEWG02dtZTIeOPbVkMFPcK64SUIiXbjLgiidF
PUjoFMXsf4otetCAAl3Luu56CJXQiP0RWoqJmNAK9nhavL/lgYCd30z0L+jzaMbl9HFZSmeC00Zn
4q+FvUN+6UKoZ+wsE5TFF7cAVd2OxNlwD+TeFB11brRi3ARxKeRpNpxCfGpn5csQgq8ot6tPrdrm
rtXg3VF+ca4IBeMovGTyhUL0cXyVRPmoyzXwwtiyApP8MBWBTrfzmEcIpFxrXjhFJdZzTIjYGFoC
EDxiKbKjfqt0GkVEcfUiQkI46+QBNtWwd53RVdmXfkaFAKuQiewYpWPsrl3gKA7C0pm5MEFvQm0m
SzdEXxEtdNZOjFVgH0HVfK/eDAGcqc/CVQSq2gMoDuK7ArlGweNbpjjMbsaxkcAbx+7HjUN6g38Z
pH00v6EBE/l1xwLR7qGp/PaKfI+6vYpEngWnBGRucXbgO1CP20UQabRPxkZ75zjPAIztJaa92hzs
In6uW6MNtkk/kRQy4a+lM9MG09uZiY7G4xRpZDGbEqbIftVTr4uLOB9mIjWwzixhyyBtHKpO9eh+
G6TrIez34h3JGVLuXoklL0Ju09oKrcVN5X0nFo6KsfIYgrmRnenOH+BNNpXjjKnaZKZS3lMwSvk4
RShID6Wvozehfcs9VHnmknoe57O5KSMhMtR73Mzbfih1v/cVvNSxKtp8PnHNEUzNYkg71OMYTG4y
Fp7iTOiC/m4wQF/5U+R99apZeHtavfN0L9uuMw+WPwTzbqzSykT6IaMlrB03hkgDf/a5aEN93fid
Ye1mVFZNWLvwHJcGv1gReuQQYFtnyJ6gPD31zJqQ6r0zdD63OppDey0wGPyb3tM85hK8u97h8ykU
05qOLfZ3U+kdRiTxplAgMbsHK4Xo5oiTIZVMxFB1lVAAiJAA20U6D0RLMCCg3lHOxPOGLJJVD0Az
urODFNEIj6r6UttM03s9e3AD7YhqICwjObm7xkuz26adk7cKH1UeFoMLHoLtdz6jZQCF6hip+21d
eQCvddtxMO+Uy1G9pX3Nv5BJzCVuPZE8GLLxGno441yEvdVmZUhXVc6ookhG+GjpNtanyqkRUgwT
BuazDeKFCCCJ5jpcRgOddQDa7SHVzghxGLTOqys1tQjS6sJX5hkJJeR5DH6d7AbtDSlqazpjtobg
W4Bg4CC/s+sFDpxQ16rYCq0I7Ohpm+82eA5g7uKxm70tDYNgkOjOxpfBWAqm6C6pv8dNWgQ7FQFz
PKNstud2q2KDw8XcYQrdLq4k4opUEG9AKGDFvYs2rx56PZGD5Xhg8vS7IG0stp4TmyC2FYUc0Q4+
qTfDUnVDcOeyiUb7PLdScZu0JDJ+clrbKvqwGRouKWANGUZ3jJ4ZUmBiYcr+926f/yAH/yCf4q+Q
g4/fim/6J9xg/f+/4waW/QG0AKEtp/M18xBz2m+4gbQkzeDCpI+PeAMAgn/hBrR/Y+WSAVn+ayvt
WvLzO2xgfiBIFxMbHIJNkgT/4e/ABu98Y+QiYkg2iRLEOYZX9L3xcDBVVNa1N7PYl/1WZvAWRLeQ
4CJTNo0G4A0Ef2enVrn7w/X5E5cyl+OPaAVvTAqut7aYA1fwy7xzPIomntk6xvbST1bUFOluaBnE
zUk46r8XzPjbWwUkWDtA2MS4vzM6DkwVsya06bKOgiJco972k+Omv/iFfqQs/wF/Wd9mDeel44Xo
fZTAq5P0D1kVRL/EWhRKX0JZwf60frLvhFPceZxuL/pUjHsnL6S569vJ3/VmpiA7jIgEQ6F8LAjT
3HOWb2RlbRdTtQdjMaM+dBEQEnyBA+1GWVpk4WgL9VSn+RU3nNabqp/nO0lK10M+qPF1SBPjiR0C
sGSBDQazzIbroTXQiQZTMt9mpWne2XpUT30s2aOT6dnpMoacqhq35jBxupwjQa5zZJXTV7B0AJu/
/t7f+WnXq7SycPjsCVQlVfcdSsWkzrSOO+EyH2koZ0Eut5EGzfzrd3nn9/zxLjw+3F8rJIdS/ufv
ArEfgkXE8JfOktwPamvpa051zQHKstv+9Vt5f/YbEV9K7udqLOWR/Pm9Oh1PqdNEONTmdK9mATdQ
bgnm2WdzCP0SZ/sGXDzIu7DJ03B22r0e+gNnX7SRmhPfR1N/g7c5MaB/jxn3ktE/lMGN1ZFXZV6j
kwzzYg6TEQtyeQ+YstWKIC2Cp0brUrYfh/QCVqjpbiMGlUR8tdOHbLjoiKKuQD3iMCEBGyEIseCg
FpneM//iYDhItvDJfeiim6yeP+V5HwbRZYZIcMo+zS5V8vfzkp3H9LZm5inkBXrYsJHX1AMjIt1b
HKhNrNCj+82zihu/MY+Vvm2z9hcX988eKouwaISEBKAQG/0umUUzmQw12qdLlEMSNxgKSL8S9JZW
39O8nnHUyZShHumoQpoHfIYeuR+SL3DA16j6xd6JEmNbJpF7huIe13luI3v9KE1zP9jfBylbxkYb
tnmo2k9ZJ9KPeVrnYWDYn3vSZ7ZIX6wQajEN/VG+woT3p9xzhnNQD96Va3eKhxjne6uK6jPtms0p
n9KRb6qaD2bVJL9w+pqrb/jdIkNUFk0GBF6BQPvvfL55Zoom025/6XT+Osql6Z4Fab7gxIsko7KG
t2CcWMM9sMZsKK3HmJx1MgSnVTWAKHCIoDxSmcmt0+ooNHzbQrUwBIxSmQ4jFhsGcawcns7LnW3n
v/pC3xdh/XgyidsQAjJoDQtYn9w/rJKGTpyEC9tflihLMdTEKuziwD30zcxJxx+rA3Go+XnE0E8k
nX7wkOYe/vqJ/ZOtx+KWsgS7jgB5f3dP0Xs+4N/L9aXhY1iNAiM7GwATh/Xc/ot16E/fir2VYGCT
Y9T7PaGyEzjjRYPYqtbcMPPKXQle/kSGX/KLR+V99saPK+vR/IL6kWwRMIefr6yQvd9B9XaXRSP6
6xIV9dYi2/LTOPTjmYtBqnuCDcQjwPEy4VSxU2bb7R2jRiOUKOeGkdndm33WXXPUNX8RcPAjqenn
Gxeyg61RcEZ2HAp7f/50sVcvY+dLdUl2vrlDK8Qp0xUJCjnSleAtLfSuse+DDFrgEVSBgtZHRFGO
476Si3twAQiPhoEFE7mcuI6d2fzFd/XvoxBGQ3Zuz7UgUcT70CM7ihMXodwqM+zrW0KFiZODD7xw
l7Y6eMgYTlm3uJfS6qtfvPO/7SD05RCEBl7N3LDqg3++NioWUntJVZ3nvPNJQcybbaz96O/uvDZT
HlMlf2h//rcgkmYImkFNmX0uRTvtRQlTknmVsf/rh+vfdl6biEvWahAge12y3z1cbizcZY32Ppez
PFhN26JMEXLDNItpmdzAH+/2nwPHPxwekP+bqQzrsiZi6o8njvUFv2ct2R9ICrNYAoiecPgSuJ9+
O3DYFilMQQDvSBgMSQFrO8bvRKUh5Qfy9MGaacqBfiLK/3+PHIY0P6wBaUS7QERbKAudv3Pm+PEk
/WstoAzNtcjiQBQIRegAmb1bC1rVmSIFC0PHoAHisYnMePL85ZbyCXFr9THxkugsyN2UaqAJGPIA
C2D52aw6QPmsFcuprqonFBhQEHbcAnMEtk62A0gtCZ2kXWabcSjrj1HXllgbEIZcVZJWsXDx3VWu
yKT+BVlxdF/IMSWsGR70a9NW5WXNU6+3Fe5TQxOxvY09e7oCEwsWtHxRc1XkYnmcE8/+rAkSxNnT
1du0TO54hOsHFrG6DQUzgmaml+5BRBlq4nr0sWGO0QMy4+qFxFHEC3/47v/kLPVj8fz5gq77GdgU
TXOQ0+a7oZr4QjkXJf1i5CDLL6iZ2gtC3YosVPnof6rnTr72+UjzyoLcEMHkOIlQETpxi/oqf5jz
YHxbVLEclwjxHzNSCRlgL+nn1ixB9QjIHi7wwzjWMR+ZKP/6w/+8YKw3g7NGWrI2eZIJz3w3PhfM
qIXCzLGxqolQxICyq8qEG3YNBEAKydOv9sn1Yry7WD+94fqB/jCBWJFISD3AUQO8tDEycVOC0gK+
bCxtf5pt7Pueg+Ni8i9wUu2NpLosluK6KMyLNpofzGhgTIG0JtL5ry/Ez7vAbxdi7TZn5GLA8y3r
58/FZjyN3PCwxpR0wmyU9YWRT9HV/+NdOPGjSVhDqd6fvxrEqh2sDreK4fSXbSvbHQfL4RdfqvUn
F9l1adoVNg3P5LK+e8QtK19SOwtctD0+rFBa2wZZCzKKz6QoRPeJTiTKHsgjJNatuMeNYVQb7Yrs
G44WyAjPPnka1HiLEiaIN3QoJdugLPPv0iw6SpsIxd3hRXOTHV6eehvlto+5NaKdvhmOjRmgCsT+
me2yIm4+D7Bjj6pJ3IvZIdwhdKJiFxNrD6BZIeyE1OqqLqxksdYXofSR2bScrGq1qv64+P/Zrv7h
8Nj+xXZFJmD7rfiv/35r05dv1X/dfm/0c5G+/LR/8RN+279M7wMVMuuoIgktY0HjSfkdMLM/2KS3
rn3sYGek0/Kafwpt5If1TMHJiCnTo4KDO/J/ETOUKGu5NAsNKWXCd//O7kUJ2TqP/WsFIeyHkz4W
SzopBC5Tss9+flJ1l3mEqBWHFPtwDPc1QrMbx76pup1huPbRbsVXt7Oag2gC/RWvPJENo9vfkCFe
P0hvmG7auIEZzQmF3ceRDO7RQTxbqoaJXpqhW+UA7oGcQrlFf51i9SMc47tnZfOFU0p3++MnTiqd
toTBPM8EAG3nridir/X8+iGZyj49zXZFr4VupvvYafpL5Vj5rT22zqVLxXC28euGV2cGueiqzdDk
Lu4dNvT5HvUizgbdvXJW4Sd2jpmcOifzjk0/WFcj/uAwlbwW9qXaBVFRXRVVt+2ior9JUmK0Uke/
ItXzrr2inBCSWuYpa4Q44kN5RYxuPKRV2d8gOfXCTHpsmpP2rhMnrg46MYZTOaceWdlN95Ya6TNB
EslpfaWB5PAarsL5YujxVbEQn7GAF5exz0ceR96c/DfnTRmpd0wxCBz9JXv2Yi7g4ln5TesvixX+
+DWSynOPTcJ1+vEpSbPIb4SpvGvcba9jyqvypdvGDaUfCGs6tOiOe6yIc8RO1DtvdsZGH2i7XcLE
HPsbLUtxdLAl3ThBlJxMdJLb3uMnTJ7zxrcKeo9LKzkJwyCRvFNSHhBR5neW4DLTNyJwdA7jPi35
teP1g/cmn3eO2min1Zzf0KSGk6fmjrteEPTctAYfHzpAnLXu4FNnl9C7TZsU4jgk5D1UkhdspPJG
nAGJ+VpqfuaYW9HasWJQnfLjy1NzL9Cue/lhvbgZltTjMpWEnTSwBm+oMZ9VVfCO1vhKQsxzi1Ah
NJVTn9bLijXLOwY2v3I1c4HJWn9eYlGRYMCbekjp33x/bt8crHEni7iaI3ynd4R6eLWmyL0mS32+
ntFefzXxP2GzGa7z3hk/wpGRZtKNnEqs7l5EuBKKCF/WoGrz5FFcQdDKqIrPLaVMOxgW7wYrdX6W
fYQidBiDBKem9O9FLtttHrXixiGKBNOB5V+WgQADc4FsNgFM9156LqwOj+01gjW9E80UnRlYrau8
CsqtRxLoU5qTROvaU3qinyYJSVwbtonXY8cxOi9+XcrWOVZeNUVbx6xJJYE4fLUE3oYNDQQEJbS6
r2FFW2dr1Ut31cdNE/oIdr5nowOHh8GWmKYpWEIbNejG8/3uZuSG92sPxor2FZypi+UcPCzFn5QY
rYdG+5Tm2V69a2MUKpsCYT15wDwI9IS2Z79w5DEW83g7YwO/5q7XD21iyF012WufiiZnp1Yivu5c
2Vx4yyj2skRS5XY122mMAXxXm8CNxqyi26D2Em6tPviomdO3KssddPHKvMrnYLmOm4k+ksi0thDv
tLukAmkfywZq5XaoQ0iq4ZgIMaoNzmn/gFwlw2KVude9q60bIr/Hz6KOkr3yNb53x4svigahCET0
5F6NOreeS952TyCMc9Jl/aI9t7uVLJXEyw2Tc1HgIN4FVXDtppaxRdYmQqm6L5Ki2RHXWtXuLMw2
OytqFJ+wol1kWLUtIsBqlJr2ibSOCEtKOV4Mhn1fq6D+mBAyc40ZIr2jEqW9MCvDfu66BkISxzCl
FQAVjMWqzy/KzsQTH8S+dZKNvOuEmz4Ehec86Ma9sNaAcSQ0yRcvrWomWCyrgYXiZJElMVnLiGZn
rBJ0zFUX3TvY0/Da9fORfDr6iCh2wKfqI/iKSvxiIxEo4Zg1+bmnkPjKbb3oFgl7EIqIczx+EU11
lksn0qbL0Is3nJ1SMl7S4rVpou8tkXebxFhtBdJD88gwr7s0OGqjAaH2efZRBxlZtBcTMhozaYGC
6bA5yb4iJaCd8mM7Jd6u06K95vprXGhdQYRFmd0kMyisr3x1F49kAmCWdS6SWsQf43gyiE/p/W3r
2NPTZHnpmb4Dh6daB7sujwXKaIUtOjeLXWIqJHAtsklRm2R90Eb0bdH4BMlmZF40Fdq2xXjMaYq3
NlOLJD60pzq/WPylvFocIpnM1jRPWIuwS5McRsNm1eH1lwMkaznREqGTI2ogHm/6ZF8GW1+1mY/H
vuf39Q3nXEyTvQ26YjgJdw6OTVRQVUQaFFqasrR2LWkqV+TE8XVI1EkCn5clzwnHt/NsJigaZWty
Q0lH3eJeSY4MJSMO/wlIOojGUysG96EdRLkzRn98MchGYQZovhAlQZBZ3ZR3XRMs94L83vM8xWJ9
JKxrL4lNFmH7f9g7syW3kW47v4uvjT8wI+GIc0OAM1ksVqkm3SBUKhXmKQEkhqf3x/8c2y11W+2+
91VHt6IFEgQyd+691rdm84DGlqMAMBmQAe6oOdc07eYd7itnz2yuYthQLzvL8dTaNAE5gEquQiRC
3hpPU3EXVSXO9QRjWskHAdwnWFt1EFyg8UlEUd6hW1rrgPjQv5iO368nZtGr5rZTsd9lezOxs6sG
q60Yhplm2+gf037JP4bRqMkEcOZVUVdfEJOxPhsY5hvLLH/ExlydXRy0q25maBWBiNxIfEn3ZdE9
lvGcwlxwI29T5hEGRxmXCBenGcwMC363Q0dnHkXlale9dLFz86R6B3AV4P461V58vC0fGUDoY2eL
5Nl0pzdt7uwj7m3QwGjWqo3vpCVULbc+Ee/Dfle3GKYjeMvSSeuHW9AtNisYMSuzSaNLX7fXiRnS
1gT7r7t2SzwLMuQ20njaJW4jh7+f9mh5P2hTFaaqUo/V2JVhjlJmGyUlfDvnOQdSca/pkQplrwoy
rWIVJD42bzZce7HKM+/qDP+Fh7gT9mH0bpawpikvnmzvO4sNIC3NL0lGiEm5vFPBzmE0oaOofecr
Si4eU/gZ60ZCQMAK5uAVmv2g8YpHC7/VRko/xhk76YcSsRL8VCgTut+DnBwT78hKU62NEbtjTSTI
qmpy9b6oqUY+PdZos0QqL4tjTHvsWfalw+iBzGnyH9LGh6JVA+chDmr5lL48yFFXj4bDtAgZuHbn
VEKtkSbGGxVbc1i27HPuKKxt1op6jVZc7sxak2ulFRbzLGtmFuZam2Yc7O9Yhap1kXhzu54tEhCK
vnty2dwIAkX0tYpmQ9vb5jDjPKk1c+StMZ1AlC74uLnSn8RUut9nY8LeS+EbOB7eYFAiTThHQ7cd
ZnRl8JXwjtHF3QgFwUIfmDGqfDokeFULbN1IBi2nPycLRA98Ve6641h+yBCTbeu6PBc4/VetdHs4
GF11p2msEwIUxJPVly+ZNMf1YsDPIc9F27sgFrYOsTe4VOZyLQqXmUbBpK1USDRcbbxOLQQeTKsp
Kg57Cohuwg7XssTFtbPs6kqbNwuO3EDNvR2ISvKiJSo9qtZCTm+Pw07Q19/CUEu3mt3qH/Sh3W3W
oQDUOybzfCeM7umwHMF9LfcTRUFF5sz32C1L8oHk186HOGhDLLku1CtbC+HNiYhcqmGFI8BJLhqi
LXy9yUgnvtIfZ9249C6+6cpkNFNjt96yMeD3mj0TW6qvdd9vUL23gt3tOyxEf181iqerJmN7zxRZ
wMdEMcw6nmvWuc8jjJSGc2M9WGoYjz7Gz71nF9Y9b2yzNxbbOYsGx/iqNfr0Vfe6/IRnt76LVNQT
4jY70xfVa+03NDJa2Jh1svMXlpShM25WSJWdb8rhoxDlciNApG7YkGGDZloZ7YNjy+pa+pr2ZliJ
1AOG99F2tDpVr9lVvDywzWq+V3GrPQy8ouUtVT16d+o82lETds8OGjfoAoRD77W0s58wIzuX1Hd7
0m+cdotnCHFZnxW0FLNGiPsRL9HO08BUshv17VUlfoVj2Y2mbEVI87BfSq95t9zS+2CjWPYAbEAh
E5eU3LtoqrdwMdCyG2LYFljcn0m6GNdOktAO0VVtnGO/KPe4u7P71ALQCPGjg+qRCis7J7lzJm85
gfneLYekbPEWdY6HaTMzk3DiqPSgGeg7IDVt3AEhYNKU3/KsicOy69SROVi69hLwPZPrj6tYpWhN
Y+cVlg7jXs14ggYpgspTH5L/tEYdSc1Y49ZHLdafBrov60njdFIuBIe1nvjWN9mybqUadrFM1MmG
h3dScf8tH0qEtsagbSZFNR5rFOsRD+0H9qg8iEv14C3NVuAeY0qrP8+zh2d6zA/x4I5osko/QOqu
bfwSldiknPOUdSnResv4nqOXuiuS2f4EtmxcsfalJx/XRzggLFstc0ocmKWXO8qfK3q8r6BFJNGn
Kj5PvK/hkg3jmpgU9+AZTnyo2l5b5xb+qnRoT1PZOcAImi6UsV1vGy1Z7hrUwTvs58Zz5GjIe1F5
BPAx8duZ/Unl8wdrJ3yYKhG70rM3tUzyte6XG4x6z5GEhjPN+EedctO7XR5k6fylqivk/B26cjU+
TdhSkbxm9lszJsD6y8y7t+aoetKIQFuZnvWMK/mNBPjqfnA8GAyugdGbV+HcNGTHtsNHCiFmnZfG
+1SiiZ8GX4WDIF9Zx8oZjCU2BCyS8knX6vIEo6XbE8YMNnXJHmkx7L1kgLSRj/kracGBoiF2oYNg
hVMq3+dUf69utVRKmKGc2CV9YCU5lS0ghrwNJif/qiGyC3rDeYxG7XOqeAaX+lLr0xumerVxp/G+
dLAsVF43n6LI1Q5uL6LN4hLFZxkAcKOEr19F82owtBcDOMWKCvA0DiLD+AAAoNYBvPldbp4t8Gfr
drFrIhuoJnu9ceibChoWdlNsRZzdUZYaSJYBf2a0Vtd6os/rxo2b/WLCJEn64UQeWf19QgYF85dI
AFw3TP59NrkQ9SuEUQzNR7Eo/ysDki5UwonXqogPrW5y2vet7zo712GEQmA6+kYU+Nid0rmgtFXb
jFo4oA30OaPH3ANFa9GiA6iKaiDKUeTzHA/VEXDh19pWj4u0CXTxzXOa+keVqs/RGb5bMeiaNj/Q
1FUrg5oi7R2fUUV0TGv2TTo5BBhFWwwQoWZlxwwOcYC7BY9hJ+pN2s/PVaEdNT97Qmk4nu1m1h6a
KBOBYdafbp5tcFV+ONqyjzEHhQCY8CU6+d0wNCOUPzByc5eodW8YL63uv+BJQfRotjtVOccmZ5sT
Ax3aWnSHAm53V+SU76PmPqItW+c8ECtKy7dcIMSWfm5v42l8HXVok5ohMN24d7GLDVYDVsLMpd5G
tnepNeAOpoDGyQB7wAaA9FqYUEcwZPcc6ZdPHnBSR7MZ2Hatb6NywoTrlFdSnIctITyHGxSTBkDx
pBvxtkRqvS5TO2TbftZ6/9SQyHYw9eEH/TkGHc38VlR2p2Ejsr6YWvRCyt9ybTKAuJ1kuRq7V0Nr
rxBIfpR2+dL6/vs4x58ZEmkwICBrB07j/mdcGHvRUHebhWmu4rIvgslOHpah/5bU7Xgc0f3TnraG
jVt0+5vA87XRtH7FWCS/9LplUSvq0ckr62ztaJaHAjnJKTTJHsXLirlEtv6OHQ/7S1fOW7ugI24J
Jk1074mF26qmPADk28raPkAG51Snubs2Xj6ImJsCPg4ulXY5kgH+xs187Ktkx5TxrhKAB5MCS7tV
sK0O+xTXS1AmGh2BXBa7YkkwUVW1e6kGLSg4p62y0Xj0TegVjOc22OaqFarnZoOZP8B595BTm8ek
GNLz5NhUePd9EW1rLHBCuXuJrhCrLLXlCD/Bd+UBeNvzzdQDBAM6yBB/I22BTUS3qPrGLc2m6Mnr
xwLgyG0saOIVUNj7qOOv2qKdeR+2/C0PgDIuZiq79bI4d3aU7Xt8BcEsipcs7h5Uw0YZ1UfkCRqQ
hSGsM7zDC6Gmc5JqIfooK4RxdiUfelml+fxsTslBL6ILY8Ugii0Iu3miAj9H8R7nYCLSYee6TfwF
REEf6O7whrDsyHmY5IuqtKF7G8muYSnbAm7Fr915PL1JQksY3AbDnaXwvklpcgZHRB/0ngaBh/TZ
5qFr1BNNQmPbFZpxSOICqTNahW2O8r1Yg1nqnhetwqo3JDUNDL/SOPwI3JgNBgYO/P1yrpn77gcw
sxuVDqBSqtYLTbrI08qiNbRmZGwc3Lz3fxSmEvsIOTH6qG5672tCN2/JvAfb79SZSrX6mHO7eFn8
GKaxsaQHTKNDR49gIj5ATmX16Mkk+R51pfFGiw02UjWY9yZxok+yywbgR4u2QlGCFYc23aHw8vkA
+Q38SPfvj1Q/U5l4gVdz/DFajnsdhWo41/0PhIfFkdfW2Siv4gbP8byJhDvdi8EjRHWou4dOS25N
o97lKJcYciOgSq0NTy6XfGmI6iQyYY3xMrm/eeN2dmP4r/kwuEGquwpXT9I+eyqpvnRECH+L57zd
TqLuN0nBrmSNvXnQ5ahdVcqAkNs6pFvTGEA/klTbvWUE+oYMksFVSFPUlNLQhnybY5g+9OO2kJ46
cVqn4QB5lRNl+1b5LV0HKA7JKoVVHzqpEz3CCPBDf2xxl5RTu+ucttioxHN2bVbaVzEvP2ZI92e+
UrTP6k5tYBVSaegxB14DbOC+Ssf+wI7SHSsE7NvaG8BMe9IyXt1sVGcOHdU6YfPdwFeC9aiZtEms
GA44qONHcL7x3iME92MYeg82ePdKsITZIf3S4ABqYLdTyviIwvjQVObVhZ0fVMCu8AXEvNwtHQ3J
B/oG52p+xECmbxpAEitaXdOWMmZ4W+gbHN1azAHxPnJnt/BRh15QuHpGdwRtWTyhjuI8bLBiAwVJ
Tkld6KeB/e/UuZodIoSzMIHM+8zP6NxA6duLqhn2uZQicHxbuyR69nXEiLAibvZxIUBzVTbtpS/0
+NToSP17UX3BwWQ+KD8z6TVXNei8HsDqquDAsCGpqg+xeeJCtLNqD92FqOR8yU/ShfmcjX2x80rU
fQJhIta2pFJ7/tr6+5Kr4YjfFTRKTczCEN9+WFll8hDLQTFX4T7wZK7jyDXOI9bowLfHx7gErT1k
gOOrdopWGSSufeWVWUiCXr2Ou7kIB8QMK9TSI3m4QxXak4oPaVaQzWFwRuxNma3j26pi9m5zniau
yqFyDAwcz+uKm7GJqqHfpr4pD8Jiu4kn0EHIcb4MzTw/9BZihzqGjlDPlaJarrPAK6JrPzti48yS
fOo5Xw5tB6g08+tynaUjp9B6piS/NVczum1BA0o/WLIkfeDJ7T8qJM0r14XqUWTMTBjYeGFqSmPj
FcMjHlb12Nduvl4Y3gRFMlYvuQ8d2nUn7zBk/Bq0rOsw9ySIOZICQmWZ7ZZeC2MTV3PujJYOE5nq
7VXLNfccTU604fOc6y7H/oWE5JxVVnkyRf7VlgS/9rNd7IdItVuoDjRQOHOVDhz4hrnhgffXvFfG
OFxUDhDHbG4+cGfM0Z6AznHi4W1wG+QRuStOUWVXuxTL4zadp3cl9SjEHAJOIzWX+Nhrk37Xq1x9
kExgQ4IqF+MwK8SLia3LQ63L9swoKttQoG7oca0VkRcb0x4M6u1qCc2iMkKj7MVGI2ZkXY04z8Eg
6duJLsSRpiWQjsQmktLJAQ2X1rHPkmlvQcwBZp8Z74D2xFo6ZH8mMQCjykHFKl36s1BDxUYs7XRQ
TUXy/biIEDpWu5mahShcrWVdTwZxpgcDusyyi3McNWY4JiCIG2ZBQUyvnTh1AncZlH8hs6Jf++D+
cNnD/iHXWh5wnPhYT8uh2GdO8Y1hY7FtC308q1vChaUX2joju2vX5bpDcHGD97IoIihuzikpbUr7
xRmWIM6Rv6vYBmDqlrzpMFb4ksqFEycRp7A/uVcTwYsk5qOLqaDJDXvEQd9t6xK3dYE5cZu4pcHw
Hp7Q1cttJlEIz29a+PxidD5iwcXvv+vAC+9I6B5/aAOTTNAnno8lj6FYxMTwPDdLu+2mgmMYPZX7
JQWQgGZdo/Ob8g4gxt+79WK9okCkvdoVNwG2IpoA9P6zy8mHjHL6z3xM/35OmXJNlioOJbyHcPGV
elKt+khTgGhlRy1DX98dAYdr0x2gxiXQl+7DT/49xeUvGVzY5+bg6WlYu8p+XXjF7/XZi1juDPmK
1di/tzS7NAPAjdht4VfD2putXH9pR9BlU+uqt3KcCYFvasRNwWDjor7xF/wVPERvB1X6c6Ioot+a
8skhDk5hZzT9QVXV9JzJvgszCsKvU5JpLw1E4V0l4v4wuEK96ZNfXo3egwMf47y9sxrxOVZOjiuZ
WTyULqM7e76yLxiV9IORD1BuEFRBXPJ11jePNodkCnmWcV+/KJ27x3Duk6QFtZeEoXLcZMBpT9yB
mGx3RmAaU51lnIwPPDUuo5kpY6mLs/dW+OO1tapxD0qP9hfE5m1rzkyULb0LfVf373M5Rvs4TfD4
lqkcPuOEyKmwnBXZS5NPeeWZFQisSqtCpKQfMuHRId+nCx2PyBNE7hysJeG3XYDjcgqxTZCRUXb8
31kV7/Kkb+8TTNMX5dvRHotc/XVgTd5burRfkdTma9487uxiNRNHH76vr5hzL8YgXyu418Axi9tn
q4tOCxGvMCEeaQifFxPSaTg7C+RlJYt31Y9ZyEyIVDovQXtfqI+btw0VTMHHx/3f7BmzNwdwgXqQ
2UO8i73SurCo+vcVxi96aRERpqaU9fvsNFb/Mbhl22hXLtMfTUeylgOoEc8IZdywZmg9rDCAe/32
dlcqvivyOdausCn581RZdHb7Yl7u7VEwk7PeQcYiEKgRDQ7bOdc7B7xtau/o9Vmr0kJuEy6TMNb1
bVauW8U7FimyvsLWmsaPiNZu4MPfm+nlEFX9xphdOg8ptqDpLIsKnx8J1Z9zqQaSsuc+aU8EAiCs
j4qEi8IrHeWdPzXZj6XqIYURWNQUlwLWUTiK2jOOhGVAr1w4SSYPZoF7pol0q0PvpRtGiFChRsVV
FU7HbrIUnJdZF+xlsyApeo7ookSPcsxA8GoifshSYXrsm60OLa0cNXYkc5YfpmE0TGR5gyaO8OVC
xHeWAJYwu06+6mXM6ZfON4gqTj3spt2ivZTxMnovFYFH5SZHlzBS66r8WMAPhR5SNi4Pot+7oN69
zH8dndyUZ8Y0T4PJn+BgjJpvsAaq5c5WhiO2Uy2Gg0hrKLtNDxf0OZ1qiGGQN/V2b/oGwUY4t8FN
8rM8LTXL7soYMOt6zZC96k7nfFOO6u+0UWnWDl4lgRSLk7eE7UZxAfMUWit9iLa6ijiGne/gU2UE
C5/L3MHNaI4xMh3SEztmcUIw9gxvPb2NX/S7rtWIoXJJjS30RW6SgXMRI0jgVgne++1clOKe5jZr
hDN3JWeZsWfeTJ0hiFhopuJl7ODUbcG5wCz3uyTL1iPjj2LY0vqoGIjWfXvCwStpVmZwHtMgn8xO
MrkzkIwlAHBIK0G1AGCuTEpY1NWgzgkfo6f+hVl1olci+sBJXJwuqMNo3481BzlC6jH4655fvBcO
8XhBDZHjI0HDal3MvI6rwDWT5tOBnniBFWZHK4+LPQAE5IxseQu06qbK2gedQkk/Ir7HycD0tHHp
9DTppbHBxOGP13x1qPjUHLeiNg8qjOuQXiLw9LZfJ1dbmV6YYKcdV1aNKD4oY7AT685kYdZXnfR1
MhEWD3lPPBbjHl5WCY+3yqHLAaXXfH/TTYw6PqfaJyRFMq/28DyHvH94fCLivCOj3FuQtza+prsX
OiLdVqv76mTUQ7bpEeMENAe2S9L0X6iSLW5an/3geAJ1beqiYe1785rSzk2oLYpnarTzQt+A0AXa
xqk7721jkqGGES+oF1cFdTsRKGHP8IO6+RW/AXGU0Xz1aqUHaUELnRKE9I7B+s48kvK37l9aduKT
zUA8mRN7k7naVxCgDrN149rTwPiQA4tFw9LZ+3a5hYGKcCHjZEL3+jjRBAnV6EanxrUeSwnZMr3R
duLIBKXOCcmpYIo28PxyzEzJQtcjqeH83mJ4dCqqtg9mWmky55Adk15CqbJZmsF/m8luCwpD94PF
5nTN72d9IZ0rBhIqviwxKU+qpaNeAx1ONZYx5lNrb1LgrONKvCD4rKoAZnODwFOHEIvXjnw3vBA4
ySFilqyIVUoXSNZLdZemMn0BZcH9MAFnnpq2ar84yinPyRw/lS3FoTc3zz4d2jFC4TxqEB7JrJ1X
BAw5JREUniA6zXTchg5RBN+WeXWzyqEnBUte34zMxnRP00AdlppRJOVPuu17Z53ERLg4RnH0hvHq
3DgmmXNvL82OjvFe03XYm3ZmB52u3dMck8FYU1+UpbxGEShvkXs65u5+qoN0mMegkP5DVTDNxdkD
PQBEFAPTky78NNAS4zLo9HPhZDebHFBAUC0m7TY7f1+yzttU01Q96sT1rZpmMoMxms0t4z5CT7Tl
OAAl2FYZIjoCEYE6uz2lY9vB8cRPSkXOEUgP4zkx+Q3j7L71aXkmst/G2KeuZeEe49ZIIJ7O+9go
1hrdwX2dZi+2XYZj38Y72oB0tKKmKA5+JujwGUP9zKx0/AYbhCZaD/DOFOmL1iT5sbLyr6C/koep
MN8mNORBT8DEGnMjY7NR77auJCjCVxuImeZ+Fo67Mmt2J5J3pDFOax2Z9q6z1bJtMmv4QabLh5En
dKSqcgYLz2CwsJpnvCH2HqaIuEOVSBNuSYpTUeVkgvGnodXFEOesaYPHhHhNhwmjTyzBBytTSiMY
dYULAORUOlLfFLRfJE2eVdymgK+S6TVioxqmpD7ZWkGnI/7GOeoV6C10aAMZimOPT45jQHrqyQ9Z
ZpLrOsxpFztl4Nzb8zcxcWi2KpcDQGb/sMySuCKQ0xdhkFkmRFJv+FndddQhLFETePVFZN+8Esci
41hmXuaAQsfBbQwvbQw8YT8yNvooNElRMU2CJiPRWd68nBOzEnuiLp8025vY8JERosFhFKFb4q0G
irC1CcJqZ2dH90ML6sn+mqku2QLd4/jwmVfmSVb+d2gVGms5dseOVRpoTSW/ZANDJdAyO598d0PG
m0En+8jQDnPp3pukmB07gsb2c22Zd0AFrpBd37PssXazS06YwLr17ZA22xFgBAEvvQrnTLs340bb
lf2MgMYq3z1ZhHMTn7uujl4bVb/kRLHNqaRQhPEIgcYLOxlF32FRbVJVzF+kYzKPnB+kELS1hHcw
pLxLzKVeVwOcfy//ykE4FA3I6z4zVj7WX7om/nqUtN9Erm2ArR3mwnIotix/iyScCt2tL9nkgKeE
gHUwyrimnRlHa8Dkr5PdvGbSgMxh5cS/65kNutKeTpMkyaoF9OuOqGQ6D4vrqjeds8OhpIT8cTHd
9OJidhax2CeZnYZaU+4XGlIcQxRnLfXuZw393jLx18SU3TlFRoPak091nxx6CXspb75ZFH95i3m6
76rvnWNsVVz0qyIGBVZj7bhEoA4KM3uOvRZCYoOKsL8S7nPsDPBa6bhbhB/SLdlZaX+X1Y177PQu
hxOFb2tlqGrgQFeEMPAOdolQr64Y/yOWDT1JC6Oq66dE9FurIixTFmO5rkk+XTr70A/5j0yZd3nd
HjnigA4TVRZmmotzu+KpLwA8FUJHF5NN78aUUzXQzl5DJnK+WjnKIZUQKxWhaQBALooAfK/H8dok
oaEYzY2ES007zxsffOgcezUa9MaN/kaWbLHwQRtxqrA17ZM79MZdZ7NvmTwBEXAv6DpzYPSOA+Ma
RFVfbjw0pAsDndaoa1KVeNH8BBYMXRbfXou02htJdJGIbC5jkXPiQSDi53ywgsiGsGGLWZTzUDj5
s6DcDxK0uju4KCutstnKOc4Ru3a1l/YkWztAUsVnlGahQQfNEDVWJKuJBAaHGtXFlvB7LI7S9ySg
QCvCX15YeRN4g9OeqlKIU5G1XZDk4xUKDNmFhA/VRCiFej4Q+xgpcRi6Kt+O3XQE9nGXGs4zW9tR
r4CAm5JaKS10GxGr4e7yuuchGO3y2lujdd+q0gm4/YpUNDzNsbGGrLPjcMJoks5QHjXbpJUg25p3
mtPMGrLeCPT6xl0RxI85ct9740nrJV2g+Kwv1r7ui2d2IvRqUPfK+qkpRhS+QOZo9FNn45mPxIct
WpjieHPNYY1Uxvkx2lZ6zvwqOzGd9M8x49BDkhLHDe6ga8JIOfaHa1HHwdP6zH22S5QnZVhWKZW7
14mrQXUcjDMoFnS5fsimI+5GRmanUtRl8N+7GWSMaWX3AqQYvN5boDz/WP7zHwCjWv7t/xsY+nn/
8R//zXDxg/7fHQznGgv5e9oOP/7oWfj3//Rfpjv9X8LyMBW7RMt6FjbS/2VasPR/mYaJsc7Fm2u4
ns+f/G/Tnf4vrAoCdCg2KBNnHR/iv1wLmun+C4M0fBDDt0h3tu1/ZLrDGfEHzwJ/De+afjt74/yz
La71s2dB98g+YHDAU68TSgt4xjmVTNOvrdtBLPzDrfkLP9qvlq7btQwPHwYIExuL9c0c9AeHVU6P
TXUFeG/hq0gFkRQKFd9kAfeqI3W0BAmdf3PJX81TXFJYDgYy3FM6v8DN3PuHSzq5KDOYTiQVu2NP
F3nW1pVM0r+x3//FFxOOzoTMwmRN/vwvrqbCA3SE+JEIvtivkr3nGC7CaOEMm1td4qxGjhZ/Zw7+
ix9OMDxD+sfEClbLL9cku7jxHBYkWGrzDd03Q24v6JHhOwHwtP3HvxwX8wQNBZ+beHuI/3gbs8hq
DROz4grlW3PHcNP5sOux3bWg6g9DKn3/b3632+/yf6w0NHwcz8codrOcGh7vzy9sFh5IpE15DbJp
TI56N79PSdTgbXCeuwyRQ0lkQdJ2699/y18flttFAe7e+CBcE2H/z98y6SOSzUhuhnUBSgu5KUET
RV38zcPy56sIHEnYhFyCfOgn/PLVOAuWaOsK6iajUXep16RnrHfvv/8qvz4dFhAFT7iudSNkmBDy
f/4q01yJpZENxz5mAE/+mM/3uenWjGuHcvePL+WhX8GgjtDkz9+ns+Mswb0A/Q8AFxS7ki7zKrXm
8dUaIdP+zW90e9J+fjCEABQgwER4mOL1X+7emNZtWdPrWhV5auOZ6du3hPnpi80c6EKng3mcyzn6
P/e379P/iH/U/w8rF7dTuL6FHd/kptLJ/vl2IspoW0KuuKrh9tc0WqZjRizhyWpuMhj0p87fPP9/
8ZDQIDXxpekG5n/n9ud/WLemDCG9XjJzTqNWrP2UhFvhMUD9/U/311dxfDjUAmjUr681E8Mu8nKi
GQe/1VAsGnE4dqbxz2+er+PLYxdzrBuH4ufvQo6Rl+B1w7oAGHJb5452B8nBO5ip134mA/lAv/9W
f147BEdYYFhsrQC2xS/3jnQNt6w5Uq8ca9lxlxUxWH6Lwn94bUrjwrCqD3tpHH5/1b9448B5WIx4
YBywEfzyxrm2zjC7AsAr+tnDJuDUm9pz/V2kLcPT7y/1p5/ttkbRosE7gFlfv8HL//hwtG6Dv88i
mJK9rztjvc62Ffi4f/oIYmfUiVYVt01bIJH6+SoLjczMNjgF53MKfVcrtSls+t54/Idf5rZK6dbt
KWeHxoz582VQhqe+6GmqzS7mAAB/ROFKs/unX8an8AC1C7/HAzOl//IC05HumQViwPLbjHGaQrPQ
gRYMf/9d/vQM8MbqDJPwrFNJcfd+/i6zYyCdESU/jC20g8yX5V4gnQ8yt8s2v7/Un56Bf18K3g/E
efjPxi9eU32K03nMKk46TgL4d8YbZe/nJvXM9e8vdFtQf1pwfczgjgEXQEdWQSn683eSYAfrHtDY
isZuZLCmI1jcpXbZkZTqzeOC+mDmbOu2HmdyjWAqGgwjKtB//H1dig+ee8fAzWt5v9xa3lcri1PP
o0mqppiQ38bXt6ZFwNfffN8//4YuOpPb6kGhynV+eY+JhCpj6WDVKOjYbRK/JW94WBAsW4355fe3
9s+/Icc413ZgZ8Aj+xOewV1wCclyEuCyl+biaUgL6hyM5D++CmwXDhkeV2Gtv33hP2wlcxW7zJtm
scpEhSskhwKOuz35m9vm/8IZgpnEGQZPNt9IZzMBL/LzdRzGOIsiNZrEJFiua1ofZQdsNmk/iP2J
5Jt2ky2jQ2qpT8M+bSLXw07B5HMbd3lSPbqy8yClTwBY11LTIMxJE4VuaEZlrp/SvFw+ELqSK4hC
Jpc/iC5FpmJHNoOimbRy+Rij4Pc2EbuxXC+oXYmgNGIjlwcdJDU06S6xIB4fOuauZMfOKAJoGYx1
ktv+HYt0PIt9a2Z+ekVUYasNWCLUitg+zVZdnYlUaeiwGf2SpaoG4+p5QIJXBtQttfKa3GcemZE7
tp0tZGDHgcHjs4P9bUu/gXjTlm/XXCLb17y3RBLGeda70ltWN+YDRjjlMtfWUbj5u5zoo+p+IbJt
3k9keuZXYIBpuzE6bZpO1NszIiLC5iZnVWED9LeqGkt4VbZBgsDBzJ3aW/eTmToPdTdhp0y6XtBx
WRzNvua0edMwN6P2mhmLAQwdIQbp3U1HEkreUVyR0CgaZ4OkyqxekSjG+oFQt9x6MvE60orH45kW
324x6Mm6EZVFUHp8k1cZujOUYV+Jtt9JW3ngvWk1eSvpjrdYhlGA0JdEQoT0ntInwteQFQu/0cwQ
Cwr5jtKUdXoPTcl9EolZzLt6EcywlPSsT9jFk06XqEFwiMKDaC0oLrOUYQdipQkABCfXGD8zqWxM
xI0QjRaMu6Lkb7/iHcdioyGwIMkPyQ/GYmDw+FuHsujv8kR3/QMh78x62sFyv8w2Mar7riO+le6W
XY5+uZYqziC8k4IZw+WDopZo74K0Bbwyi/U/2Tuz5baRdFu/yo6+3qgAEnPEPueCJEiKkjVLln2D
kGUL85QAEsPTnw+u6t0S7RajznVfVpXLIIBEDv+/1rf0ESwW1VAJEk+zcWSREiy/JwUuDmlOXrg2
65wkA8IoOJhZzNUkQorEEeZ2LLxO3qE16pNvk6QRbxIppnsSh6JZd2a7z8gaEBEW+koX5aosmghT
XwSoeUAkCVhGfScEAGAi9aW8/dGD9K5LlKgdGW5bazKNS73wkN63NTTHQEnHaOjVqPYl073S3oW+
m1x7hd68aq3TUg+sSG9Aqeq7Y4+vvISS0xh4QwDitqapXuY0THmrvdR87Qynj6O+6UMhyl3U09ml
P91kSJHRtzuUTFOavn4qsZXD5KFRuVQWR+yFSe6uZ0pd0Q3mChdJDZ5g/9PYxXW7i6Oi+u7xUald
3PENvxStGWN9IinrvMNIPl3kEJnz7YBc0jszaanrwcTHQ/0wttVlN5hRdE56bpfforR3rK0sUiFQ
gjSNCPD5ROOGrFIi0sjjBWRK2Keq0aFDbwR0khUk06VhQQKB5bCCjQASepTHPpYhpwqdK7AuxuNE
XoHaufyVVoAunGHfujH+DQ89XoVDPwFs3Zn4ytZWWzeogVPyqFdh62Y/5s4lE3CIcxGvCFiwjL0N
enT4YmdW057FnHj8faJJJF11W0TWNdL5wflcVX2Pnk73sUQ5Xu7NO4H9jk4LMVOE6JWd/7mxu+QT
enUN8GKeVj9AhrXRp7huJj7NzsK/Q12zqoMhAvxz10gvRyCvwy/mBfXDs6V8guSLrIrvqyFFKVZK
l+5wxud/mY3lIGn0eMm0dyNCqNdGa4GsTB0O/MADYsPelFgA6CjxNT5VaLWWZ5YXN20vS53ee65d
Zkho75j4XUr0pkfOqCkUswamXLxjcVFn93XW1AZwTG+UmABCtBfkqRJhPoVCj3l/GGG2bSJt2rWm
5mHdJ988oRM9Sm9rGXUj6eakMnyK2NVwdK+a2Lgw/U6Tl8bgkzfBfGHtK1LRQea7IilBnPZxSqNk
9r84OQvnGjjI4Lw2zRTD3jSMsjvHPSgVnsN4EODXPUK5nQbX3MYr89w5zIOB8ScadEQoLOIQO/Wu
hJ1NKb+btrpSuETwO5NBCWYAj4nhw+qniVx1eLD4WjBoIh9u1x5ygO7QqAgi/ujUNkbBqTXTs0bX
Q4yAxJ6Jh45EP1wyQLD9g85SDoKX1BBwnBSF2KNgUUZhUFK4CZCJu9+Y1hr9k4M8YNtHNq1nPhZo
lxhb7QzkZ2W5X1Waw3UctULPDhNdUHqvsYFkVY+xP6zqaeZOhqivqg2GY0w+eGDsOfClFT1NZAgg
9RjRX6xDY3HfzLVr0nAalpZmNApnWs/IX2acLY78gdUzlECCp3xYM6AAe5FbAtFdgd9aKZqwzaoa
MjtCnplaX5NJDncpmpSOCCvCe4h9k9pVjXcZ8UydKtR9uRvVG5EqPz3kmdAI7fE1sN4+WqJ0i+Si
IakTl4u1odSYvtJtpMff+cZAM5CM7m9eDQ8bTZS5kLdk0zO3O5GnEQhhtN4Ge1jbB0LPRb7Xixob
fSJoC1RAsinfiyEXayZdP2RGxsPtIYUozxIE0SQxxwYC7KrEJoZoPZluqPpNaELamnQiKbR6CatN
8/MOO4a3dpzWenRnBb+jaA0Opi1qfgI7VY8Df/FAE1NeV91NPM8Ztm09tg1MkynpyY3rYJtJS3oC
6HNnBCztksa7wr9YPWE+N/jky9kkaaWRrqDq2JjfY7LeWAAHk7IWJnOs8B4rARqHQiHflDOLwUZ6
YMvXyZyVz5O0YALXZmXcK88nmaPKRXOQusT8Y5BMACusTN3AjVTrXpqI/z1MrN7osUHKl7DYOiK2
t7eFLoK6cfEQiakOm2tgDE10NcU5WbJd5BWdSc9LqeG8gbluBrC+9GTt6siwP2VZjm0Wo2M63okZ
v+y6QmZN6xQaq9plVpeO+5leNlkpMe6285CI3Oy8Zi/R3RM/JYolSsoKk4NjkmDjrrS4tZBwVHY4
6vO2gB5GS7+Zq474AXNK7Bc5sFVgfRWNG218yULqrJRLFShb15pp1V/ZtohqI+cWqGvaDGQxWFrR
7xMWxHansOLbe0J9YTjUOWndiAdcOGF9CVeBtaNUIyyPbH5q8Pr3B5l7ccfF8Juz9XSnG69PGrqT
BL6TR6DFCZix0OmnzexFKE0p/KCAZtNlqlXcpPARnIZHEPBm7EPX4o/f9VaX3+DWUyAXpD1/rtDp
VOzBm77ZRFJat7IY1MEmOStZwzTqL6LQtAhEmaTTwZN3FqMIfiYZDF3oqyeS9cwnpLw6ww1c1uLa
7TCr+nqRLcaRqYsC/hypNS6ONLOJnO/U+slar0Dro4zUTVSQFhJDii8StkndsjRizCi1S12CAGXI
l/D2YAtTIlfUFKKgNZL0CfgaM4imhYQv0RGnQWm2iYJ2YqT9s2RRHwja0QQtMkEmMvmH4fC5ST1r
ZhoWQ7mqjdq5b9M5z0HdkCOI2QqpMDSCItHR8kRSBZPwpNpPBfGmsEKb8t4mZkeDHQLwbMu2z73G
QoEzycxz6HxI4tMngXMoXSPtHU2SqvJy75R1OHF1mjOrph+9W2NItWJjIYKB5qFHBUq2uFE/8m6x
QUVTzWeYNtg9Nn3a45CKTLd7JMMjfsFDRcl0hpSpI0+1h9fSm+rPhKc7e9K02UsBrOG0xFmgQn2t
Ze0Fnle+VaSMtI71DhvTqki1FK9c72L6dTgOPQ9a557PpTUWgYhSHOywUuJrTHFF/eAnEtY/8I6W
odRPmbtBmGBsC9vVta0kxMDZghEpSvq1NpqDtCoRX+HVY9XLpnS+6cs06lBhu9YFMURRdABOoD00
TuTqD7UnkABKmamrubHM6xE+CDat2NJuSXSMtcCBNrH1476/aHT6w6vOJj2FWa2uvlllVF3jk+hG
ttgZXklIKg1Qj558Bl5/mZvLchCGO2Ty6XiWOhw0bqh5DD+ipixf81rZNvaCltUzWZSRxACN5fNo
eQh/It3CmLwuQzVhg80iG3Xxyp3KGZ0MMmSmaYZPlbbncGhGH3AE/J6bTNciNK9k+vTTltgNHSpT
WSAnXdViigR7bBOH1lVcAjFA51zrbdOs2QDxX0jZdR8LQmQeBpfPK4BEaWOgWxT0yIdsG+pyqu4t
joIwtzmFkrExl5XHUEqnjrzV0fO2k2ao83Fm075GOMgxhK81YdDpgGDAHwqri39IxBAkclbe/Dw2
LWCthpydNUHlU8k41UAE1FrTE7lcRGRQMGWQ5+WA8doW0D87Aj0LJwyI+GMHPBfCfKwSU39UKbM3
k22u45zDpbFPSwRMQZPjaSjJi1iSJdH2IW2Miu9RH1b+zvXi7Km2yYTedF2Zb7OaRIBFP+M/2SOg
jmuROUPIycsx7fpbn3CQu88LmmRfebYwjzNtaBBroywPV9nYOw9xjRd0UymaoORauTiiAM4rtY2s
eQZQi0jg3nJEP+4IuWAvxjzddP4N7K84PS9xy7kbx81gpQvV6jsKss2LMeH2DwaMT8kKl1poc1DO
RugojsGGvOqsqF7LpuakoNrR3tvDnDsIxnAMrjRjnO9nkmW/Ro6PWKLKdOPJm2znUznxl6ybpGOp
SAZHPQ6Q2Fo+Dr2xA0YcewfKp9ixvB40AfIbamgrysM1YT4yjTBGtEjs8Duq8qXw1czMR5eWyC4b
C+W679z2YJYV4a4TzBCiTbwCe/zQV/2zNsQyuRjsyugog3iu3NH+BAvJVgPOelskFcu0N16W8PT9
QFSN5rPIN+Pt3CVGtpvLRTeHsFdL0MxRKWXoeW7NMBycvesONtwWReF5ZSOIbi7JOPbZdoOvcLG0
GtETka1VuEmcusafakMoITW1KJlD2eyuWjKy2bshLT7HpTSOG3fW0ke2fBMb0Jg1FMeOzcffDC5q
WmmVKNrtDlAayhm/d2FuWPLFrSLIiwaqOOo8rpHl5FhVXb1hXDIdVqOPbEMDERNhg02X4Kg+yb82
ANr8VTtZbLNnfc4ftMabr4gRH3/IosHhAopfdoehVuo74zKCAuVw1Hyd0UQ34FhhUhwIe+8MTGBz
TH9aSSPfe7Lvyp3nQspAn+ktUdCO0vWvRWERTVESF90EUu/mbyD3mHf6IjauCWkfqrOMWMEv0KQl
myaVSA+iwJzhXfikTd4oijtyJyy+r6af0t1QsyXpL/Xam9ChIgQ0NtXMSfWFwkFafNVTRxnrSBot
2QBRTZlq1aSc1e8ztnHgEOpBONpTbulJfEdT0UXjGJI3zHca23re3uZmbvtr2xlpuCAnTOpPXugM
r8OYaSCJCGBnniZ/byvxiao16dDJBYKy8IeNWuaVzW3/pVZ+LD6rEHf0kkaWYtN32UKvDKcShGG1
dVrdxXFUNzuRe11873Q0q6kCNOnnLupuy2wCi4qg3MCpwdAAUcFmFyQCxyI73oS1TUh5V37FLHrR
lPKqrKxXzrvZJq5dXGRi/JL6XhsUXuTvHHcAUMSWU6uNnVcgOSMqRFgvkWdN8fl/13xKIay2chVL
zSg3qk20a80pzTawRUq6kFNb1AxTkHuYED38QoDqAHaIdrCv/turxlBKjn8c0MtoBGSR6hj9Ucxd
Ed9n3HEyw+jp9THb04kMievaR0aIVrLPHj6u2B6XoD1SWumIGFCGFpalftRtL31lMzIdjQNIikyC
EuV6rBH6IK4d/2ZxmIMhfRd6SLT3HUDOx0XbkRzQuR4A3Wpkh0Qsgxurm8a/2fLmKrREdFretEUQ
xxwV71vHtjoi6zRoYS4IYqbuiyUH5MRVjjIEqEALKNUc0Nmc02gUxlFvuI06aYkOw76PGyPcotRm
Ix4qq2wC+DHTZdJZCKVcnTNFBtzlwWPBe9Ud4hlONCt+9wIN3aHgvjQ8Lffoh8D4sQxN4wWyUQaq
0bn+WtMXgkej/dWu+A869h82w/7fC6/Wz/WP/3r8Ib//eCu8Wv6fP3VXmhB/OEzizM68BgIlkEn9
RYvVhP2HieOLYCN6PILB/7/CK8P9w6B/R6OQNi4CkOV7+Et3RcwzHyWDygXEz2AmcuT//s87AUF7
9M//VfbFdYVvu/0//7CWD+tfbTU21TaNO9/jB7gUKSGev++WRIUjBttqyZ4Ec36W0U+LqBT6zhe7
htOgstn8ijU3omomTc7Si/sg8TPT3MJOLJ4rIz3EYQ+dkT6JsyHRGa9Kkev5lVN31rPlVeK8pwFD
2nsyYEcPiQ6aV1QlvKcQGfNV2rMUsK+vis9Q6Ui8AFhJRCoNGSUMcy8NX/tMsClaT05qu7i37G+p
bmnPVjGZYAuMIbA4LLCswC/LczWdIWYbNpkjkoc3L/U3wosjpi7PyQN8jXCLFpbpMCcsPbQ33atq
4mSVlearTccVOirm1TZvxmFn9zJcW1FO4YVYVZB+dtkQuOz0L/bkY//J0Uxx8IQ9eKclKXGhqSvU
o+5kHDClGiWrQPypyqs6x5aqK31FnQ0ig0HBNShxHZzIufjtfaAusgglxNtId/H9fZiqjahVV6/4
3+LbIgx/xGY27XLaRxTxNHTYUfVd1qPF8Ssyd5GKnVu/gBrYTcxnk1un65Bopm9hHqpDaFOW9wv9
QqWDOPOiWJ5npbKuzTJO8S1UyQlpw/Lb3o1VwsSMRd+DSpBJ/DiTS2LeNTGIvJYQ4C/oUVgXOL9w
w3SKdPrMrDYfv/OjeXx55yRR0KrknfJWaca+f1bzkAOTEe4PyCNPtBQeyF42ArtOuz0sivw8HAYd
fwD8Y/zRjP2xODF9m798nPwA2pgQKUj9QBhz9LKKtB0lXpUfCQHpBjwZG5MudOfmexWW4nXOw4b6
Z6vOYJ3ZSdAoffpWkA+Mxjaxp+fBaODiFDA7aVmIK7vkhL3q57z5iuoxD9gJuvEGpxCdt5l61Lli
XSuDynA1DmJaoBw9s7eR2VEoiqR5OwMq6/dFLqPPqAijWy306Cr0uVeff/zcf0pU3r1nf8HM28Sw
EEtv28fyBTZ1VRTH3YuppGpWFdXcwwS890mODX7/WU+QtBAi+Brro6CbFY4Y3WC3t5c5J4S7GDpc
TOek5ZFlQzWBa4YGtZJT3X92NKJnYodTHBFr3g0kEPtxjMfhkn8lAaBgLmQaqs5IRpKfDPys9xyF
abFa7ok9wi9DGWUQI5jMGbQgDj3R90OLj6OKlLS/UZwERYc0KcgzjfZltGz7UprEHz9S83fX45LI
bFlPGM5H+6smRZ1nTs23HmDUkx1GdkDYZ7Yp865Iz/rCF89m5rt78iDPkR/WJJ+H7a1Q5WIjUsxH
xCqri6qWFJlcDFF7LA1ZhEnH0nZQKVycV15DDhUd9n7dZ9in5km0N6Qnq3tSSbEFNskANALZytWU
60GBQrRZ6ZVrSoA02CakZipzZYNy5JTTv/L5G1e2owhGTyWU/o+fxnthFt81YiyXhgo7TXablne0
ry2sxBrHYn4ZADBsskjqm4lHhtqShjlZ46uW5eXEJd/vxP66pINqhHXE0XXzSL0SJ4nb2fX4oufS
O6M5ujAWKPPaGdvpj2/up+Lm/ddDqg0QeiYuZKu/7NpZq7HqyfZloorqyAryRd21+RejDNfp7JMd
5kREFWWQ43khnpt/pbaYfZosrDMnfspP0fb7n/JzxKFDQpZJpevoQWc+lLhY+N8q2DNfcBEWHQo/
S16LVEJLHhXEz3U84pZKwwFkn2ZF2lNctsOTSB28ovnQXGlF6sBv1vzwDn34czfScQ98lTD10K59
KY1SUnudy6bEveUDo436xuJahStPvMKf4sr3d2Mi21pA/T5qiF/0g3oy0+HWnGdaPvQmnHx0vust
5nHJR34FH7OrVqVXsr/Jkc0HNd/ND3qD1AMSBKSkRwnyTqRBqHWdZMPlDAA0MMAAeBubu3gecFW8
Tg4+75XQ5pE9xCzugBq3l1k0gVsA3fDYVKG4YhZWVHONfYZ68Qa/f6VRS/Rof4JbSxNqshGdKhlW
5V5M/fQlI2WcqJoJ2Fjd2eeODa/Pqqv+wsjdhYcDPM9f+Xbq0LAwwOoaKBJQYnqJBmqr0poTj1H8
sqj5prGI/S2eAu3W48wxU3Xt0EbiWYpY/2L10gHvGVsUW/S4mCNAlJN0yfwdC9g8zgh6ASscpqEc
eJ+M0g0qhPQWRCas4HDWKSTX6i6KBYa+iFXxFYZMC6awQOvijxFVCq1rq5ufn9h/zjr/WBJe//1Z
Z5Mm36q+S96edJb/4y+HiUn4BTC4RUCJwIuV5p8HHcv4A+0mqkpSYTnR/JRk/TMWQ/zhUlswsQ+Q
qMHOmonxnwcd/Q/EXYsEzkMttsxpf+ug827viGAQg8sivbT5m9jDH9sU/EqL+rSjDdIYQ7SnNNBt
Urfwd2+ex2+OCdzimx3qX1fxMNks0SAoFY8mPOKAZn+gu4+30ZouIuzZRDhJceITYqtwdB30vctU
tKzlaC69Y7FqruLEFANN+KzvLMFMKCdjA1fdA0DWey28C9faNJlHRvOIRm4d1cBrNr6lOqpFi8ym
U315X04D/tqCI2b1CWe7MKnM6ZaCQSBH/M0gIIYAUHxC9WnptS2YghFfmS36Mys1wmQ/z2O/M9zZ
gowUdcbUU+bAqM5PUW0NLZQy921C9kMDi6E2ESFpKca4BTNww/Rkl3u9p/uwgUbvGAEYWvOFJKvW
21tjZ+zc0JSLc7GUE427LL0Kaa9T/WadOh9c0761aYokV3o16o8TkPGlo5xmD0oRpxAQNV1dWgJC
1pYIR+Db0GjGdtd0IdzJodexZAOmAmsh/WUdzDC7eRvC0bE+8i8IH0TtYFhEUY7MY0ROxuFjOXQK
rJcIQVvUmYeWhcDsMN31hSNzokaSUp1rNvpAnKfskVBRTdGZFMPcUScvLE7DlU18gwO9qnwspVWf
y3S2mj2s++k6THROkIYcaOXk/sQ65gqawisZlc0z0V7+c1v740PpyfqV2EwHnnxEKFgE2e1rovf2
i4KA8moRL1x+0dxwRnCRj8oIjFIX3p7Wl1zw23Di9ujthiHovKFOCSLSJHgIpwM/CJ+Z5NWo8drm
XE9ZuGh6jZQ/LcPpxddOogrdVGJEN9QJuhWBZXCo2Ol+A/SJky5W6RkJFsRrnZPQmXRClWzZAesu
zd20IyIti4zhyUMYZVASzsp639RYk2FVqD/PuP+Znv+xbKD+/fQc0Mft3s3N/PE/52YTrx7HZgPr
GaVA6qxMs39GFgnrD4fJF8u66TOpYMH73yIU6d9E+CyePMwflDTtf83NwiDl21o0+ZxPbTLS3L8z
N7/fj7uCwy0mJA+lkAHe/5fML0+bKkNaTrQePAvkPrCXKj/UDcwRgOtWDgQnuX/zYE7P039ekX3I
sk9mN+IcHYfqIvZiObvROoOcSy7KrgiT9ceX+Fkd+Nd28a+7omXOlp+15xfrGN3HjvgCBKf1Jj2b
e5zhG+c1PCT7ZHU1rn5wp6veeZGrA2K/E6fLo8rFz2tzwnF5Z7ZnMX/z5t5Wq6bcqIHBhRHexpe4
vcqh/cdOfV5D24gijUP/ZUEbrJheT9zzYvZ7d8/4MxhlHNm5OOaCo4pJQhpDTEQJqAx6yllY7TRp
XAIcOXdM5KQgrtP6RuRE2TpfP77ysrC+vzDiDraVNLPoFuK6eX/DnUeE+DSJbF1ZVcjJAhIezuUg
V+q+Mk1yfwxyPj6+5C+j1rPoVHiCR8wSLH5WVt9UBBNWjCKCaLlu6+lbO47q4KZeh6ZBu1a6+yDZ
hty2RZqdWPx/c1n2UPayK7LZZfzcXr+5rD6qBm0XMqgKvw3dWEN8y4gWCAASnQFb2Zj+wRpc7eXj
mz3acGDcI9QMvywEBhavX14sbUetycB9rnPNak3EmF3+ecppfW0/vs77OgUDl+tgBqYcTc+CV3m0
gXKiHIE6YizKWjlkR2OL6GmBK5wPU3TiQb4/ki+XwtNp2lTZqb8zJx4NGSdSeC8R2sON71bJfDnC
n0HH8/H9/PrclosQM0j6pb5MA+/HZY0QqKIFk6I6T0Bdu+G6Hej6f3yR394JPQRhUtAgOvroIsVY
IANX6GJlXIVbTYGyHmdwFakeb/7+lTisspJYLk6cY+d0BOhU8I0zDGJSeujcdlW+5uM7cUO/e2oW
wJale8Y4WBaet9MXwF2cHTUtUqKk7l1b3jV5feISnB6OZwy8onxFuKR5NebxQ9MGo6/1kTejWjBB
WWgKmuZNtVeyupv1Ag7HgARkMuClmpqf7SXi4rUoe/1WSGWI9diR9Yob4+/5fn4OS3qhDBisKwAh
9aOlCey4GbWRR/AdSkuBKrYlgMuSp6oZvy5PmCBZwFl3OZThUDy6TqfXRtdiHVnDu/smkdtvoy69
1/3cBnEBHUjoFaSfikZQEcEhrRBbrwRinkNi69lFA5pnb4FpOWsshCFub752PcW8YdHgzHqvf/94
4P06v2NlhFHkM8jpWhzXzxw3snLfcnkq010+fnfDy3wtbibz4ePL/FwY368jXIdtKQc4bMt8T+9H
nuHPys9GM0Mo4Bz6mui7gbSmS9QmKZBRlEokW7UQOFeTGAdnZY5y3wMowSgURbtJyyon0PPmxKT4
65TPng0o57Ibg+V3POUXNXnEqBpZ3LSImJ0puoYT+Zx1+94+6yD+7UssEidWt9/MKZzKUQSZOps/
il7vH4SjFRxf0kVdZLkBEcH5CtrKIay6Ez2d33yGrCnMJh63RkXoaO4aE3D5OoApSjwlwsSOQMlt
UXnh7ccv9vgyeCGXtrxYVk4IaMcbotTQhNEXjJ8aQOCVH5vhph9Ee+Jmjlev46ssv+LN2gy4DJlY
STYdLB6xieGZr+F1O+dYDZqAFmF/YmAcv6Tj6y3//c31Yt1PIoXEfG3LT5ZxPjePxqkH99tLmHxz
rs1uHxfK+0s4ld7LzucSpFk66P0Lj6gLqEsfv56jorUruBOLejyfHbUZ3OZHs5HIQBmnBGmvbTsa
LnArOLs8rMcvCjX9pa7L9rltIXgndA3GYrxuDSZHcqTnU/7c43nm5+8wwCIsn5v5y+2O+WSUrTeR
9QKUiwQJufLCnulPt4NO6CoAO31izPwc4W+nnD8vCRzERPuCYPfoC0D+g/QGPdzawky3s+oCdFeP
kS50zHwFdyi9o7Btb8DsUNIh5tExNbEds/iaJOIFqnNJ8XtvujdUpJr7rgkvP341vxkAcAao3jO9
0lLQj8aYPVucjSBdYnEc2hfNMzPCv1qWwjAcTzVmTl1r+b7ejOeGcEEEUsy+E8hMNNzfsZVsx6Q6
cUvLmP3lib+5paMnrjvFEA8zO/eBRJGLqKwPkCHXg2NdTX5yS3weFTU0jq6s8s3HD/M30xA1mOXk
zF6NvfvRleck64jOAGROnjTuLulk5xJL+KkhtXwt726Q1YvuPlmq+Ibpbx09R9ZgmgBoAddZEcOe
K4r9xLFvZVf62gb2ifTzoaIK6oflAcXzjhSCExPTLwdQtu5807SukamgIjtmH0Taoj72LAKboui7
21mX6P/IEETNjzzxypDdvd4LjJPmSsjw7OOH/MsoOrr20YjtKuXrWatAjpsvA6F3gogv2rinpixx
/JCPLnP0kLEXkZpCGWHdDFPguj3JWslzR4ll5Yj64BRRkCFIafL+zMRSTZsTfLLRqt3HN7uMmHev
evkVVNQ9mwMNYJCjEZW5TasnLa+6y8BIxuqQaFqgGemdmYcBgQx/e4Lkess8gAufiQvTOL/nzSfq
QUbNiMWjWe7gCrDcHRRMuKZb6dhLZtb/z0OmxM3d+dSuOEi9vxy2WdW2dMp5yP4+rpNDbKub1k8O
pdXcGKn/qXZkvTJm9wJrmVjVk4coUp6ao483YMtoJiYe2ZVLr5+K+/tfkSXu0A8dfMk5Lq3+vmsJ
QV7PJO1eaVljycfS7If6LrfMCpJ9rmr79uOXfDyiaSzABOKpc3UEZMelBkT1k1kNPIWyuNKmc78l
wSU+hXpZxuvbkbRchFeK2oUZYylpvL9JZWHnszG/rUVyVmRkgOj0WUloG9MTW8vfXQjtGjVhZEhs
Mo92SXUuoMQvS4g1NkGkhTucZPIyA8Byi5fpxGTwm4vZTLW8PQMCC1XM93eVjhq6mpzkOEvpW2pg
a9fcthUBiJg/P35Jv+xheIBIVlgsKWGitXSPHiAIM1JUDV2u1ZN/VYZbRz6EBZK5flWCfh6TrWef
OUZ14mn+sqRQJAG+wWJCqY8P7uisXLajNncd55JsHi74AiPoffHXj2/tN5PMIsy1UY4gF0Ra8P4h
VilAcjFyZ/WYf7Htnn5SfO11/q2jV08dppCPL/fbW3pzuWXmfTPH4OiFxBtBBk+1pF/NWXMYVX/3
8TWOx8VSW3p7S0ePbfSsmEIUoh92XeTYDnIzlG6gQmZq1osTN3R8MUYG8kGGIRtpas7HgxCbMoTy
kDJD3sblhthb/fNIrMu6zPJqE1apdmLQHz/A5Xr+UkpH0Exh8pg2hylJyHziU/Yzcrw9oEcono3g
4yf4+4sANyKQiSF/TMCy9cKF1IAzG4FjsuqajCzx2DolnPnNowP4xkaCkyjCGfdofet5R+1g8uhK
74r4xXL4TmaZzB8/vpefk9vR5MdlMNXT60AdebyswYIvspqAV5in5rZPs8c2GZ5zl4RrJz+YaXrN
lnGL/rBa5fBGccDtsexfCLdf+4P3IEoeM1aoae2TbuASYXHi53EMYMy//YFgG1neBXs5atwclo7W
XUIcvRjLkgbJAtEfQA78GTbhg/K1n50pJ3hXAw5KLFEWkogSVncVZS171Tm9TWLzjKQLXQrMOgDU
i6ndi6BVfI4xH+SXyFJL91BPCvLrqiPhAb+rO17mg6E9AUBwz028LJB82yYkwLOzqqsBRS4o9Tok
IGdKUxDpGJf7PV5mCWiIpIAfpZeIq1BXMnvwDXD0bEl68hFJ73XT1AtaV3MfMB8UN4OIB+8iwfrg
7R1FFxMzfu7GezQi1Y3UK0RlRgup35nV+KgPQnHemb3pytKL4mzEzxXojQhfE3btT1Ee1Z8EAsbL
1LUJbMu6em9l2attt7N11mYjetxaGQaBx1gxG5TGDlGC0tKzYMqjyNlNgjLXuqRY0OzC0qTKgw0M
vY8nt9BQxKGksUTOp63HdFYgDjwBPBDdqg3Ju8ZoiZPQq2d5UF1iXmddus1FF58P+KIOjZGpbZ5Z
QIUb6XzWtWyWe3sy9AvdKK0b1C7mBnfjnQMr9rJBy302zHGLEQe4QNvH25BwD9I8WuLIQkJmg2HJ
ad9rVVgN31o7n/CX99WwVb3VbQozca+k6sR1B7W4Dwq7YEzzSjfGBF/mLkI8+mB3YztQ705qezMi
wCjOlFfO50ZWY4NqRMGDKwKkRT2mbUm2jtnq8fUAkHmw0m49l9inPL3ZAU5wnxyyQl5xIJnBpJBN
Iu5ZuzXoAX1qrosRUyhDk4jPfHz1HMzikG6wj+sYF8NVU+zIWCDscNBWMxCE73UxxenaKYm2x0W7
0bC1BUuYQItpODIv4RJn1yhU9RveV3c1JolufPKb+ZutA8vWeWnRKolynrNVImjKOK6bfvlqKiTM
eupdV0vRutJwR6cQyIfKAmpPUMLnrJ2/uWbifAFWTtBAOwBILpcfmGT1maocILiVOxto57QzUYvX
2gSiss6gCgGtSAJiQVY9yT1anj2kY5Tj8KnOPKURwNVbt2H8w58WjKkeTdrTaFdXU8U7ZmXDvTsB
6TdltR7mqT7goFVYojWY3DCtDnI5TWhz6BFkifke65Mg3xeI/ky213omFyAgyMHYpoa6AmIp1q0z
GfuhWIgMA1uOJkA4fJ+bjWrJFqUVSUQNNXWlVo05Jl/LlpMRhtUedk3zYmKuD5okrz/5hjEfOJdl
V2jczO/DiF5ibTqxdQjl1zlPz6n6G8Pa78rIf3LHaTWExRWisYfCfqpD5BXG8FAxPEoikuKxCrwB
AUaZk0kYtz5eV8JXs7tBoxu8wt0n7nr91SLrdKN7PYky/oZkgC+zEM+RxjAb2VGtQHroG149djMK
iedt2uYPLTiijYFLPqABF2eHjrmtUSSIARbe9pojXrBdOdukaf0zIOKGiygEWnhmfJK1RUxZR7bi
kK8i3/7hkmjd5vahjKPtMGFG7Vo+IFKDY8/Bw6xyu4tWupjV2jQgG3td9RipvN44yB9XBlh47Ncy
SIoW0Rl66GAe5p0Vx3soPkE5k8kIis3S/a92L7YYCTYdO4x8TrZYgsiu7T+PhG7racLl0k1u5ETh
kKNSUQFBZ+sEnVUHztjva6x65rhClgwpYli1KtywEqxUVQ3dXtWOSdCSMW5Amjwxj+HmznV1IJqQ
3NMaxok+vzqYbq2krpfUy0dEH4rkIqYFyAHpiricsd7iSjG+GTpaXeUgNWRcHCxpzZ+IR3NILk/Z
WbCfoCqjor79f+ydyW7cyLqtX+Vgz2mQDLbA3RMms1PfWrInhCTLwb4J9nz681FlnLJUte1buJM7
OIVCAS5LycxkMJr/X2t9L0jRXzxpXxMjik0xddbU9ahoAIl00XbQUkMR0+DdCsmdbm0rxu+xkKfl
gRrd4ZtobiaUsNxvwokCUBP6lWnkgDTnFbGwQJYa5uib1wKHKOTgfCZ2JD8A0TtfCSldrH0ubesx
JUa79gDWSgDXjiinrduKgyQ95Ar8U3PTaFCmfX9iei21EeJcMzWMJ6QqxtFuDFWcqHmyrjFygnTD
eIdf0W/IZHdZHxDYP3RlBdHK69N8W5TNOJ0Q21Pu/UHuo4nHO8KW+90ipUPfpsQTxndlB7Jb6Nm0
10gVOJNOHjn7hYyt067MYi2cvcXbJG1hwXFfIY6pPPO8SgtxfRBSQDMtJiBjXCmEi2G8tP30oA+T
U5/QrQTNMozRC3STqUFnpS/7xbavcrLnKAcWWThm9UUi8MlwZg4J6QopRkC8mE84hgW5qrcd4b9m
Av6TzJNNX7fTgZg+fTXTRzYtjB6bjcPm4yEFp2qd6DkipZtWCvGqjIY9cj0SS+K6WwjN50KPz6m/
7tsIoqk7bhBuRs1FQo5sS1sCjRnUh7g65jkm881IURfFqtPcqFn1J3msSGbVRYL4dPTSR4wjc37S
IgQ2AstGrxwXU4pe359yHmgeUTtqTHVU9jGVQn32p8w+QXEN/kQvzWbjlWXun07SXjYN5c/VvKzD
dm6RHJUzZWJ6PQ5pCMshHuVy5w19xQesm+5+USNhFfgjOOG2HtYHX7rLIZK9G7L3eZG6IOW/WgBt
VUb9yEz1RCOtpkXRWaC8Jn++lqZGqj/YqotcG1LgCJE+JZs2msWFhlEdXIOcZgJp/GzMw5W3gsYc
4RiZb1FGTUqrzid31sPKFum9lqlqDArUuId8dSFjaB5R7+kkpR3MxiXUQklfXqRL431tVD3uYegs
PkuKPcnQhF/SogUojT4cEr+xV1TQgw9CK02dx9atgcDlWCgQ809nnakd7bq5hX5VfU1cG6KWtTS7
2tEMl29vVYch1r8onGK+igFAAq/wH0TaNee1qx0Q1o0EAcV2sSduztzwU/LSmKpqDU7BQI7GD00x
5G8YIku908vivrVTWqnNWCO0b/z0vMMeTkqvlI/SrNigrITOLiiaQ02YTQoUZvlizfNFCR86PThS
HGKv3mhCJjnqoKG66kavO4uyKX3BBobMsGQPTj16uo5I6neH6tSwu+amimWyRjm0YRdb2aHo4/is
9MZjF+N5pY8hQfEWX7DVHscyV/G2ya6LyLsr67K99CP3AUsMmuISt7Vdk7gyTYT2KzofmpUNxaNc
+FZO83bI9jXrw4Y5LbqA5uAeiIe5hCNx6xGBFxZzz/4QEiNEH8LXboTBHjfIeJYCcqpcnJm5dZM2
Zk4wuKafWHOlTj0zbh/JkLqB2HwtoulBm8V+JNZSHvKcKSfvtja2fISU5DA9ZeMihm2khCgCggHS
K5Gw2HTRUS3WcJV0VQvK09YiH3d7qZ7HuGweushTNzUb38umBV87tkt91y/16awNhQqrsb7BcD+E
ZgdvIuvcsKrq7PsS63AP1PRY1y6O+VV8GTS59Tm2MeuSLfnk9skrpMnpLDYnWRMWbEcnyu3Pk9Qc
98bEhyDLgyJMlnwWglgnlRHVN05r8Au08qAf81NpV/alJG9qb9vEn1kD2/F2Ti6krp91ytz6i8HC
xrnztgH7jF55msBy1y5kwORptbk7Q+1+V65DJbKr5SUR8idOAvLOc3ZUNzYOQhmrr7Q9GcPuNm9E
dTYaojwMFfQbx4vbg2N4QGk9j/wOzU1lMDINAAtZ1udxU8XO1YxafsjM5tzNnZx2dEbgrQ1lcu9n
FEhG3PLVxkRXQo48iVU4plW0dyYHA6UB8iqt6Cbps2oA7E0EXGSim+XG5VDy0kvSakZ7NDdWE49f
wdn6cHjls2NOQ9BHEoZ53N74fvW1JCFsO+hyKc4aBSiCOYTYDjOKs6Pqjf6cGAms5103XfqqBHqE
8aTapT4YGqcHExEmmS5p8tOMCPwIi1htOPBvaGVbCfOpOykFiWJBTG+KWDsqIMhbQjlS4mSlG3fb
VDCrFr6i6g2FcmtmJCdMS5fiZmify5mzehclcFQjgipHdlRz0jCJw6eud7nqrQNeIpxHDAOIGtn0
uYQqEViVdiGn7Htl9uo6ddYQDzH6+WWSsEweOqbRGGLTyD7UIDsFJd3YVDLkwSmfltH3mxOOzZE8
HRazLs+m0pyXio09eSmHDAbMjR+t+i/OmHIKCZIbSJmKuiI7+GOvpo1woVeRLcSa2Z1nBbEX2Saa
/I4oLjKdmK39zLlRlIbFjnbuYITJrPtHHnvM/pNbquIKkSz2Gm31rhwopHoId9NOC2MXXXOfz2J+
SLCEWzBRRt5AqsE2ojm8OnM8N8i60idmzdFF9GBWxZDsdSsem70RGymJDb1bPzVOBHg3zTLysSzy
FO5nIkbz7TjN8z3Nw0zsm3r2X6WZDdAFLLfGkiniK7fNu1vfWcmxph2VW7nM8XS2ZpgR0DkY2tdR
erLYp7HyPmO+GEhiqPJJPCdJDWw08ipmZZBP4pINiTt+jnsTl42EXRVECRESnwdNltElDgzIhbKe
3OQs7VtHXlREbdjwWsAoQMirA5ak7qyuYuMwqfFmLKvlqJWNzWdRr6rLQI/buJfJO+CgFSCsUeKk
IBHDfyC2qu9P6XURpKnVEIKyzPb3Cfux7jAtCRp+jXOUWdsy27J4Rw6j0b+YrW48R+CDA5I4FsIj
w6hsiHI2tJKwP2a27GVUUt0nxhif1WrOOXIZuDjJSyEbgiyW6R41tT0O+zq60/zbJFEniVNxEE+Z
VQiVcyLKUeOOha8e4otqpeNZr4lsbol/E9EJtRzzjKO5PGE1HUJpcYrV94Z+TdDQEk6SfAxsmcIt
DvESQkKVyciBTWuNMIpNCNp2r4etmUD5nbEc7crO2A6eWMpVVn+RJ9GpSOxtrc+nQj0QpDcvEN+U
kewiMVcXMlEiv1bKdKJDWmzGfrOAs7Uv4OZV13Vpk4ZyxQWrx9E06h24ljUWdcRCZXDUOl+iB+WF
GnVyazqd2z4K49SmxJuqZhen1jMFD21D6qmVUNQuz+o2OYsbvTvvONU5HnE/fEvO2MEjixQMtalD
W5/o+2Fa9NeWlmQfJPYSoQkXnrrLOQvYGQ8ecUHRoE4p0IkbrO/N59Fs7utTKoLqzO2rFdVR8+pk
YKWct7XOIjKtq2HPV2UbykInc9C4cJpUlkznxJXu6miMjV2uZ9Fl4mCTMJMeq6vimNOz2SM41SSY
xCH1MHA66J9MsuVC1hT8PJJYgs4wtuNQOszuOaDPIdnoI7tDviFCBg3yjqziaPsLwPtEOYVGzz7x
meBk0lCmdOLrWS+EtrNUFXfnha2d4E766i/z9OLKnFQhU6sz8p4ECcsMSA43buk8AUqj6ELIFvlV
NPsIpsiSTu20KY+38C6TcPBJ8Kn0fG4vIP5FFHREhJow1nnDbNzybY+V9I7MjFPotjHxUmX9Zcr0
o6uikS2cBQVrW0lGPChCqBJNH981KFhJ5HSt19YSe8q5D13DKexQFF1MSosRO6GLFuLCIIApKFmb
txnPyR17UnnT+fXOzh2MAHgj7KNpUIJaRl1cEh3Zql2u4SQIRFOQtGQ5lRVQ+mo2ieFFY9i65DHL
7m5yytp57g0dCFLmuVRAEnsjWJk35rLai8hoY74j+xpyk3bsbajHWWvsqlidjNVwMeALofLmnxDw
VF8QO74tK90IZ/wvGeSoZYB12Gu2gVOwGgVdmEKzszNK5wux+xL2Jshp+7xuVE8vc6ifoIemE9Gc
SNxcUvioJ2TIeSkm4D+Lh3y6HAg8vFq8ZOEc5lbf8zzO02v4FvqtH9F0JpV0IWoPwPRDlaXx2aQR
JHgJ7HRml9dN0bH3GmVGgTJJkAvcSPXLyQCW/kyg3/S2Eel3JbuFmFGWy4XoSDa4u4zqBcFNRCLe
xZk/HhfczUTribQ8a2OzAl6X5eTKSsfMRpJKiQjeL+bswk2r5R3bJzgzvoYFBbfLZH3X8UWO2zbj
fEi0VRr2FEyPPgFrLxH2z7uWRf9brqtM2w+eVlwvFMDZmA6REWako3J6aAmRZ6opUOQDzqNcku99
e5Yv2djpp76RykO04OjZRFlXEeqUo+Y70hkxtjNxKUDc09admnJH8bou7Ju6c+OICIRx8Vnvgqqv
OY1+GRNhcfLSrKkliN9oXeb4QO8lSkZjF0cLL4EoJMMGuV+cCMlMXNcUBuwyia/YQ1n3FMWvRLuU
h4wm3+mst/blVHAwMnqhhayhY3qCdya/SwdGFnUJg2S7Qh88i/NZkdpbsyHQCtNPrhNIg29FmUuj
PY0k7JGeYkU5maHTuFLbmQHmw68r/X/T7nhTZTqIU9F+uh/63TjBljiuaKq0nQoTyl8zc7jj30XT
b1rKH1vajHOEjmRsYrsjOuojScScmg47GP0v2grdxk2B65Jx+JDFzgOH1pGMYg4G9mD903bl23Vt
zCi0pXSBz/99by/GbSK1nNbUUBT5Xlcyuyjmqv6NAuZjw3K9io2akMavi+Pv49coOw1kbc7XGFvO
RpQEVxGruVtcb0fk3HDsBv2fMaUwFgrECR7C1NVdj9bwQ4s07oq26XmyOSMaxaEuKasNc10eFTKd
jUBo9JuBsvatf+4HrV0gkgPwVRoo5mm/vf8eyZIVlVlz4vDadO/LeZN73kWqfPaL8wE2wm6O1XOX
5Y//dHxayKXhfnH/aJzbH9rpCU9ok7mK/nld7Lm74dTFG7t1bqLO+01/8a+PApeySIFYA1d8vAfv
P+FUkuRNXiKXonSDq47MFAxybIV/M1b++iSgq0AaymD0SWRYo3t+7jaXlKT9tkaOIJo0pJUSdn1N
D2jZjgQez7jVWMV+JxVYu8vv7h4PN0kMq2jHRrvjf3gKiHkWSnN5+nqiZggyNvZdbGTrNoV2ln7f
GtmXtmoPktoj9JMd5OLXQnQ3aUq/4dc39C+f3nJQK6yOMBwQYGo+fMuDZrQzEEiS0RI+rbiuRh2U
bREIxVYqP5S/c838Zdyu17Np5OIjIRBJfBi3NrVoXVUmlb1tftWdLkETIvd76Pa//lh/mQC4zNoA
XwXuq1v/w+NYOmzyHdb2DSWrkojAxt2gXLqpbe2OhSIha24I/9+u+EG0AL/UK0wK7Rsn/6ZybAW5
Ro2TQqHW7VaG66+v9lFgh34QwgWaAmxe3tqC/zCC0Co1BBgjZMHJf2I4ESHIsJDZR67kUPjAi78D
7bqL6x9RIv/IXXlXFfz7f9bfeanqWSWQNN5Cp/780/61ungqXtuPP/Tud0iq+nHd8Kl7eveHbdkl
3Xzdv6r55rXt8z9eH0rW+pP/t3/5X69vr3I316///tdL1XO849UILC5/tkkaDoPwP9sqz596lXRJ
3/7ld/7wVjriE+OZhC+kAwIz+/oI/eGttJ1PdKMI9kJYhX1dX73yP3zvmqF/QtOPzBgLCv9FJ/k/
xnfN1D/ZCNXXWC6D0zyT3z9xV37QJXHW9G19Nd2TqryShz7O2SBIwDBn7oTcxDVOiDOd7jkrMblh
52bT3o39jt6+QzWl62jgVEv6RH/J/d408fwbYcr72ebtrQDOWT+VgbgapfeHuZY2KOGoybwhQaM9
2KZDxjgan4NLQwpOuRV31xnShJdm+q0T6/1ywnpFuKu7Zp1xI1xq/uuU/JOoyGnY8rdiIctaiz9j
Ql6CqJxeU+DNSja/ezzXWfPP+f3tYutigrF2ZXExA72/GI+MY2sQTELscnM4x/2TqLXsN3Pc318E
ByLxcowx78NF4qFU4Bc0kuiLxDhqFQ7/hW3K7U+D/eqPN/1zQtz7CZuPwtqIcI71l4+C3/HDil+3
A351o+84kFTXtoZ/f5LNne8ur9JYvmRLTZ+7uAKk/pvl/y157t136AKd8wVEbbR7THEfJtTK8THV
oF8JaWWQHlvnlnZmY34sQo+slPuIiIVuF5kLkL2k0p9EtCzntFT8u9iKwHg1QxUV1NqKNORAsJDq
TIiM2NSFPz0kYgA2Z5maHsNkMTS6QBRsLVqmS8eGahJIPD1eCEIncbcDtUSVOVl0bMp5uZgnQhmO
JkFaZmCa7XoqV5rpBkMvPf+IrhGcjlBWT5ZakdCkTMVnxVcmD8QZrFuYrndJEUsxvgeCSH8/mB3E
GL9ZH/4yNrjRq2cbswtQRONtTvhptFek92kZPVpovW12rukR/b3Ed39zlb88U8QsEIdgsuvF5Ig7
9P0w75KpLYyO+tqod03oU6EnnSsiaH5CbEkt9nes0fer+joW37aCWALJZmOntv79T58KU1Jt9zHY
PMxb3LmessToNFYo65SEqayyUbhQdvj1A/A3H5KuJ5keLLKClfbDjsX349VpHRFTkfVXraqzQwfL
KBiFf1XOSb759dX+5sZ5+Kddoj2Ysc2P2Wc6Oq1KVgghIt4SVWg8J9Ka7N2vr/KWL/bu4UK9zZ4a
0w3zE9Phxztn1GYyMnGFCarVz04KxGFbepS7Md0mHl3SGg49nFyqpQQ1hpWGQ2WDNc29c+bBvkxa
BI9/fPJ/tLE4T15U1Vbfu4/bhnc7jUv0Y7eden3tzp/qjz/5/+EGY9V7/uf9xbbpn7pKJU/5f+37
pHx9+nmfsf7qH9sMwyBeB78yumJs5xCcWTt/bDM+0ZRan3UWAWsNeWOz+2ObIT69/TR/tS58MGX5
qx/xOhqv53hrBJqB34koBGL4PgSH/ipIVKxL958jiveDSwnbtolRkX0LY+v9symmqNXGct4MZaT7
W4grjdhTtK7pvRdJ+WjDGVcQJHxxXlMfJW2tb8ppX5RGp87zWrpjWLCA23R/x4V+kmvH7hbASfZY
Ui9MNvaoTznpYVr/wmyvPdkNbZBTS4/bOlhIcGjDxbRhoJBT4t3p5QwCxddHVog0iRXAs4ymBfLK
nsIbpd6tRkICqjorno5WLczyrHc10QRWX4zj8ae7+TcL6Ps9D1+Mhe7XJl1jLQ9gHvgwfxAZP9m1
TUGWhNMTsgv7RwMr4nHKlxjGvGbsMVXbcRAVlXz49ZXfzyV/XNknVAmy5XrWMtaZ7afpMjZgg/G5
Asw/zqZ36o61y6jPf30R7+ONJ/CJQWczMrHtrXPX+6vMROevC9uG7ogBr8Jt6CbAcLGBgRh4RY52
2pKMQ/wdDXZt0IdrMrfjhBAYQr2zbTsuDiw4QFdZBUAPYUMVtHAyziw4ffSs0xkLi5ZLutt9btJC
LOjuuAGK1d4K4rEl6R3NiHtv+EMFLEF1DaY5GnkWi5A95GHfjZ1NBpDoQ5e2xS2oB+vbXOdNFUK0
AQN0ky1uftOjnPqiGjeGxRab31U1OUlYS31eTtgXsbvQXZLzYhOBY0CtOwoJpS0JnJ+b+pnIovy1
LtlSbHQ2NM1JIaSVhtqMu3yr8kVPz5HR+UtoVcVYbVo1wD9sLL35QufFQqPXeurVc0iQ20xknpvb
bImSJoAH4dJmlzksl2ruHf1gAVibryNG+5Uv85iaj1kN6daqTePRRA4WbSKtJ94cU2j1WvRsjQ7D
2Ey3S9npFlJNn+4u8ENUSDYR4n4o9TrKTrPISSZqsPlQUe5X9AZIJ0evA0YkAIPVPFu2zNmx+3H7
O9D1m+32z0ljRUIjtmZgksvlA5P9mEarLVWS5e23yourE7tR2vVA968OYg8d25gPVFjrBg6LXn0Z
42wiDEpcFGWuh2OT1TCQY3l4G8z/uwb9aw25/M9r0P7p+f2ZeP3xH+uOxWGUIiXBEmy42AAxi/yx
7nifXN3kTMAxDWMSM9yf6475SRiEXnBHdZIM2B7+ueyITz4mmdUes2LcKdD8s/zqj6vOanEkHxt1
K/tcXu395NNaA/Gj5EWTkFXdUpP3zofKbH7jF30/wzFKsW3wBRh4HLBsUiZ7f5Gudmd4QKB3DIBv
aAXWgJllDcOGKvbTt/43a8X7GfvHlShXMWHzHeEUfX8lL4lJG7AxRcZNBGDM6gI1zb+L5fybj8OJ
cSVSc7Sjevxhwpa2h06frZ0N9/og/UpetrMCPWTG1e/YzeyQ390gPhG5PDhdPZvUkLXS8WHLHgn8
T9LOtiLC30BaMgo99NoFmpxmQiobRmjDYrrPrbPN0Tj2p4TPRC1xsaiaUL1A9dig/O/MVU2ACsuT
TPDU0xXYIWJUq+XW7xNdbJHcoZxeYUHmhYzb7DIbhan2nS7kS2NEvtxiWyIXRatcdHF2RLdSjlNp
XGgYC0EWysb5npRLagfo3IthBy3V/p4sieZueAlSMeei4cJGohnfLG1KyD8TJvFxEOdo4Gd17nsn
cLjom/emUOMFXVnnvu8GXltgnqgBKMGPAU3UuS+Ew7n5ZjAjhK1T5gM7pDozf5lafXhcIWF47dNV
iKoIZOsClhna1J0ripMhtptxF7l6+1pmYwE6R5/mZ+b96WEai+J7kSf2eVMRqY4ML+5vpslbaCFK
U8IHqqxY2/htYj96cB+JiC4r7bmlaXwfWUV2H6G6QBthRUh1zd6QKD/8Iu0fPdwdph4acdE9Fgi5
LxcPiQryh6z+SumgJA0F20VgdmN6RnaJh6nacikSdISxPiqeyOeyTZJnnpr+KZ6JGQ3SpXLEJqJ7
MQS6MNsnl8YpSiqDOwPyiJUvl0WBbEnMGS3Hrhm/rCHK9r7w5rndUOLwvkhRigtTtD5CBzlQbEUP
wJtohuxhMr25CUQ2XcKTiCtU8l12W/aKta/MCuuzMUyaRr46YciJ73cYsfLxc5ORZh0kzpy82CJr
b5GDmvnOnNGRqAyVDeo/1NRBtsjpzPMnR4YGE08bxPWkv6KWTl8GsI/pZs05QNo6KHltSrPpw95C
ZA8b20MnGJWpcYJiilMrQbXaGYC/CDplUtbGBrVRVIVjYZfXne73pIUtas2oUDOVBaOS5QqPX4rl
elpGeVUWxvA1G934maRG6d54VGgfeydx4wACU1lCEvJQF8wAiTo6/fqIz6BDjrkdmgwe2NDBQ0SK
atQvbdMSpD8mLrtS5Dc9Qc+jeMGEUo6bxiHwHKDXRBJb51ZuGuiploEo1gcLYpHTYoaaluKGyneM
HNOKzQ1YdasKhNcC40mRHgN5TAiUzMmPEsEk7Cxnps55ynKumG8RidTfjLjVbUwmdhoDhNZGC4Nc
X92rdFjuM2Z8P1S6E3/rrXz0g7iN3S+FaJxrE3OEtYEVANeJN5MtCFJ8db1mTpqnc2THbdBl2Fm2
cKMY/3rt+FZYL2IasS0X9pcW88OL1zrFFcHgaRXShGTc+K2EbZKkupsF7A4LE99DFCsMF9PwuLB9
4+DP8/cyMYBuRGo+Vn7E3cq6frxo0Ti+egPqpKBvomzcRHFJgoCfRWAeZVX2oVfrwKKyKu21sCG2
/LNiykTppxFBafdibEImHFUcfScqn4D34tlvHQErCuMI0iJZtSD1RCQgKcZxnRYgdgAlBm0u5vOq
aDo+pqWhA5BacY8Olx8wiHIs1jltItFIxkCMDYbKhB4+BVfptJigkkhD3UEGQEug5ZxfI76AXmda
1Xgj+QDZbsiQ3Xm1Q/SEykEnW5FsXGQ+FrgWWhDptEMQaNMzm73M2w+ofSdcDaaAbpwMziklnfGL
USJC3BhFwnsi+33MN3XdmUxmeZVd2ZGhIQvUqwzRaK17oQX5rgIniTqfRr1ekWxswB9MElQcE2DN
DoYr87MLApFklSOSDyW2g+ESKt2Ok+7jyWjsKzUUiGSjRSUvFqN1jdTs/QRMr5cX6AB6AapMjn2B
R8ePv3AGTeaTqbTla7LCurbSTocrK4dVHMKwq82Np3fTbe9YmACx4gIMQ7bhWAdAPz7+qKki9TwR
M/3QzBjal2jAYbeJdSiCaK9rJt9W64yDX0qTqspYJk1Yu8p6KAHP5QB83SGME01/BWi2+g+oYqMz
QIYgPGDUAfsfVJbW0omDBkMDUEfpQfo2nPhsUFjBexFZp3Nv53ew6/xnoF/qq+FNOT4orZVQ31Qn
z+3Cay86oddi7xuyGraVl5DabsfEk4eFypN7za3157FKphvLGIGWsrpTtq7aLrkqygiolzWbEKGA
ED9ITOlT0I2A6jfR0KQ4SFLsfpwz3eZ5hZdu895Dnd2bUfVcjvl4XSmktBbIySuWBfeirZU+IhEz
dybUsZeR1weHjKvOxHTZ9eqQeaN3OYNMY5xLxSID2Lysef7K9i5qixgwhT3NO0VJ4ltmYcDbkHro
GKGLYINl12X+CiyjVidaQtd+I8HGy8086qw+yuy8aQMKSh07Bt9zw7fRbfC+VLDcBC4AAL0OIleI
uGHprwISo0TqGvetjtAELWkwYBO5lYPrPiVN0+LKW4bxvLYctfK6zc7eImQqjqy97b6gm15u9CRd
HhibxlOFwQS322SwgKT9nCGyNgaGE1L5HFAKfIkvyIrRyM5zwgyQqAHHV+lb06VrdVZxVmHRZE0x
gdVu6sZvvtgMvmznLlV+PaO2gYsgEESxUDCOePrkBrtK8tXs1ucD6mzvhIYuFR1R/DIPNI6Sr07a
ogtbBls7WLW0d4koIjwkSozWZko87Dn62/l6xAFxL99O3frbCTx/O40T9tHXO3fuzQKf2XpiH9lN
+gG8bHU2K4Eau9BEwgG/RfTCd9p1rMrbAfMPcic5UhQoqfJn10Zj5cNpazQNhYNG2ta1+VZP0M2W
eyfejqCYSTiOMsM3z0Mm0U0uoI0RbHNwnd4OsRnpyBxoCb7NTstBjM5RwbvOGDiVIbbdmAxXqTTN
ao9STGin0+zHGC3ITKT238gFopjrqrs6Yd8JfhJ39QqI7HAdEO209QpPIe8wp2w7FU7bBjNA5zJA
18ydt0D6PWMzMh18PqZ+kmoN6nCOrkWysbI+Fpci5YljIQEJb7ZmJ3cc4HGItBMKnCtgneyJWtTd
hKEvpnemat0diA10UrpzUnesi5hOGQ2lqWVj10+Gk18UjTM9wRNvqG+xLuZhpgm4Htj9hm/KtCJ2
kDAtPSwBojODGEQoGGNMuGXQE1fQMLDIC9hIwkpPrKlqv/XIgJMAkm+pkDRqRrEhm5UFR7aqHTfI
WQa8GK3jtCTgMQfr1awfxzwHglzgUfDg3OItuV6mqW3PO0IJ/a3fRsLfZbY+HPJhTV6l9FMjQ88H
cvACg+L0szui89qai8JzF+W+2RI2bbepuEy63NxR9TOXYzEPGQ8GuSMhttWuxNhJuoPaZr3eFbsk
ihKDKYc2ziFyJAyLsJV+2ZP3gE4+RDrfO09GzPY/iCIOIazLuiyd57Z2BYXFGPs5zEGZ+dZ541kA
K4worx8N2H2I1/Q21T/DP5vqpwTCX3O1qhndq9q0YpapWrIGs69zstf/rUZ08/Hbv/+1dhF/UY2I
n8p3VfD1x39UI+BiIVPRKTyAlKCxTVfwj2qEJj6Z7BwMUhvIwWAuX1MqfpTBqZ0bq05C5x/HoFLN
b/0og1uf3DXQklgGeFrUKv5Zr/2PDvafFS2bKdNgAeHVdNq/hKZ9KEgwUwx57D/FQFFh8NY6gQhg
DMxNaohEu1eNqZ0VLVEEAdiZGhk5h74FHHkDCXZmC3osYmGPYdfQltnw+IsvZsZG7qCwkDYn5FUg
Qkxjp6x4epsMISuLsrjCc2kPJ622+DWLVsrEEIguSUuMshhkzmZJnhbQtywbTiMSw6lsOjR0k7iq
/E3v17yaKNNUP8LX9IcTIW0ebv5Pd8fCbFzHsSO6sO30V+anWp5pc9cbm6gBl7r3p655yFLRszkh
f787pYhAh2xJ69Z+yudl1i8WWJL1wfMHDQSsrIs6nAzRQ/QyjeG7p3S32fppMuhHYkawbvYRX0zo
VoIKRdqjQz04UWbvKz/OB9gzytrX7jD0W29xAW4gbVDtgdWLkirb1poIIKjLDcGZg3M20eJqA3uI
7FcIG9qpbZeOSTFZzIgC/RRBq6sv9j2nFYtyZ2vUJxXCCJ8lePCrg501k74lH6v5ujhJ8aSnJr4R
z2ucvYw0vw9sORc3Pl5fzs1sn6mz4zO7h86YvloSx3GoVXVyzn62uHbduq+Z03Urx01nx+oMsi42
ZUmj4pXDAgj0nOyGey3qYgzsuae3BEvoinEDJ8bex/jF7Y3uR2qvOUZm7EpsqM2WMIbuGSA5x0jS
Ut1b7F8TRuXEjLQwIgKfHkhlDgUOzcKNDsOMDg4Wr9eFttWWuMSkhUawEEQYLNwXLES+ln2hAVl8
RTYVry7xDmRUk8wCRvbEyanU4TKt2yLmvZKVY4e7YjxGUzrOocCO2+MtKrVL01bIgzHnx8yjjKzT
EXE8Hjc9TuJjtsJ5A2foeasgMPn2jFjTADP0FWFdTtdm2ga9M0umBHJ5tSx++iyGJGmPktizV3Dw
1rKZbbN7dqK5fFRiNXVpqDowk+lxxLocN+MpsZLVc0GSLCs+W7drPfFSd6NhCH2lE+Jc4D+Q+TYz
yCfYmIU1LeE8wOXGJABVWEOYTCdrdjGNJHkxEZIqRgIraCNRhM6HNkbhjAv8FLOI8ZDbbn5RWWhL
cA5YE6dvWfaIzqM+u61Vaw9BEjtVvRd9dOqg+H6Gb5Wx5LJnfdRTOTqh1znEcxCOnZCB3inxXWfF
AaGsx25P0QFeUYDbE+p45qTktY16or6tNhbena/YpbRzHqGozboOem0EnjUwnF4SyZBpeFsGkzJS
vxTc0ERvm7Moshd9L+lIxMcxySJaN4BluCXSH2aOq+iJ9pUa1O1/s3cmy3FjaZZ+lbRadS8Qhuli
WPTG4SNJl+gkJZHawERRxDxdzHj6/uBSRJEuJt3Uq6q2qtxURoYEB3Bxh/8/5ztQBnAv4orTnTXx
lXMUe2OxbzNpUBA94UZPaYypcSFNcrbWsimd1Euk2a9kVQzsAaHpXGhmnz/jX/A7D9u//uTb5NXe
RqHdP9t21D/jHqntRZgoRb9EgwKGvc0d4o1xUt6Ltu9m6YXmfJbsgsWqV4krMkVcXFuFHIgCw+Dz
TEC6jvdl0t1vI8YxgqHZp7WEHZvu3gr84IdRm+Vw45c6z8ViSKZ4SUV2kVUgI1ZtMCgLX+G17HQY
lDuZyRIzai9c5eukCOVQUtccPweZ6dzjFCKJdeqk5WXo7HAN4zjyMMVh5vCaxg0jUHokS23zDCzZ
TWPo1viQdj4AI4cG0o5Zw2drVdid5YmiYGNZTIX9xaY0mn4w7Fa11+SFOs9J3XBzedsIejHNZOy1
JFK6DY4Q91HTeydfB2RwhwtX9vKjVrpBtJBunK/9sEQny+8jJcM0Qua0nIvRjKP2x+qiNNfO5AeG
Z4upxoFCCjnBte0wYqHF6zBs6UyV2DMG27oThNAWXtdUwceo87HX0t+VN0SNj/ZikpWYVjEZoqjH
cHgfyjifTZERUjgvbDAoYzitc3tJZjmp0SnhuXwvvZ5lXpxD/osdO3E9x8ItuxhrLfiQCh9nPu+9
uGotp44YSln1xGJg58tIE0HG04qTkQlXJnBAmGimtdDMsV1RlBg5ZpQ29cpilBhWXJgofNFGpNU0
iOrYvtdBlzNL2qbS7McMZMcuYHz2O9wFE59bkcWGl1Q2O+c6r8zPla/o5aqNez257M2x+2Lrg4FF
pFNTZ51oWpguMAbE3y1ESIW28HU+t6vOH2rt85BkMWBoqg6Ad1IgVodS+jH+bhaYaplGXfNlikdC
IzO34HS2oIuuDLAter9cGBSprjD2MC0bRhB+jbOQrG661PohaPrxeXCSDFhVyHbfX3RTlX2lKKFv
NU5TLSnbipbcD/ws4y5FzpQwKlRhLHPSz0dcP47xoyoHsbB7YW0ia4gP1kRqCyAG0dYgAsyr7AvE
frPENaS1d7U9MqkYDInoSjLnlks3rUI8Wo2DjbjQpuHZTw1+uhlDqeFh+3Nrnm2Wu0ON7lMmz31c
KmqQPtb4udU0VL5iJMqvZSNtcj/iVN76YVUqV+QnM+WlVZffl1wJodXYBbjAlqT5tf1zrE/jAx1V
8ZQFWZFv+sq0rgLqcuoiy12cf/OpS/sfHQpK2nnXTWTqe9vu2+iHlN/+dfWjyDmo/JTO/vPHfm6/
Z9kqjTYkHuzmUB5iIfln/60Zfxnwa2mPgYZ08K7QJvu1/3ZJC2HbTutGJw4Z5dY/22/rr7l0jwAe
ARnvdU7H/QMRyuvOFjp2sJSqKpBZzJhnkvZet8/k2BANOjm7NqXMMmZmwSpFpeFR45x2RtXxulN3
vBTyTkSXNATRmh/lMC+0FbWmxVVVEXTDVsqjLGJQrmzOSc/evghdOpI8HETGJ/cDZCts8Ljv2D72
a4Fia1Wiozijb3vjoXFSQbyDIQHS2qkTaGgNh+mk3/FwmydLpOq2oHZ7GMyzKOHT25llyMAr59PW
HOB46nqwcrUPOUXvYlTTcyZumsA8SZDuvBi1Z5uoXOJ4mVkVD9oft8rJU2us3mVBgNjkN8YdckHf
U9W8+akUQGeGxvyNi8x/yctzHs9rdk0wqoXJvZz2NWN3YuHsza3I+nFDm4VupVFbDeUXftVuNMrq
jE3l94eHk0FHzD0jeGg/nbSG9dqVsrWNrQWqzgMyo2KIln/muZkfHRcx6eZzcqWdfqrl4UTVh3Vm
bLvITGaKgb9AQwUmTFGjJWFi597UWw/xPy+Hge/19woRfeqo3m2VzBVrzlfCa8qs+RhOrblmHqkO
7w+MeXI6fWmzItuC7M0sRF/69fUmq7baYsi36djnX4tKjR7LlhQVanMaULOEur+/SDInuR6sjh6f
7kuyR5WhlZ9UjPIcEUyB/ifIU/uhzLQRqEowRIk3jKF/bdYJfzqdmuhLnVWUQMsanERbJCqofhqz
ykEOus6167o6h2I8/YRnvSjiB/aTKPD4iucm/IvJqHEzWFgVeK2xFhvb7eU+0x1zS0Z2dCY/+vc3
RskfPQjzEZOSPc/xL6/kWxzYsSBv86BRV8oMuKdF2f0Yi0KwW5zKczrmt+6My8xWN7xgWJReXy+t
Rq2mvrbNIxuFH8bzjeMM/ZbGd3L3/uD4fWxwZygv0BiiRsI8+PpKQ1zDr2qrrTXhl69pji/TPOp+
7i3+7azxxkXmaZwVkGWDReHkRbWoAsbYL7bGYGMbt/G/R32mrd+/kzeeGYpvmgqzGxEZyYnkgr0v
sEXgAgj3Sw+oF9vxIKDyX4nqTFLzm1fiAnhUEMjQ7Hr9zAT4dLaBxTamAX0Va42yLoqcjmtPpfv9
e3rrwSGGxjpiMdCZdV9fqRpVfdAUOOa6Yi6CjNxYmt3tmTX9rdtBw4iUCdKAo4mT24mo+HAYTbY9
Ma6cAK16EzYa60jemtf/D7fD/gQ1OWBpmiavb6fPqMj5Y7pV3Gjc4E6PiFLO7DODbX7Pr5eo+U4A
zeO25XM/DaO0VM59dKG2he1+E7QNwDe15b7PdOsmx1n5pJVD+Ueg4Hn94JKzXQOQqsCSQp315fQQ
QqPS+zHeJlMVejHt4zXag2xryTHfjmMDeQ4q2jlLMfut3+50Nh9YrF0ay5Z2zCF+Mf/ZdttQyko3
Nc0uZ9VZvQq4K6L9x2mEuoKfdODHOO3qC7ctm4eZdPhIwUgg4DSKGkgd28oPZZHTOu+TCcQS5YUL
oD3yXoWWmtP8JiQaok5Z0s0xa3/dpdrkrMKkdknKlm4EnxyJr33Ak29+AGkh2+u4K0hA1LBe1TdW
lDvpoqmwRS4RdlC3dH09ayoaS134DTFmrt7okQmaMmLQAPcGafpRl3NxQ7hVfeGPM+gUnUBxpwzQ
DtYd/bCMWlu/VadGb+k+h+pe1akgrOqKh+HZWtZfGHBcodo50ARXdeZ3K0A2Q7Tr0tr5UGix/2AZ
I+oJxCT6Lh8S/7kyRW1u6K+P92lrkswZo6jr+Dlx8EPJ43zJqQxVaIZyLFkHgTazhKB8XgGK4Sis
23CcQHIMNBiDbKiqrVtWSbfAhulKkKt2zQuxEwc3dsUpmHNgN/ZLFK8oqFLTJlUKAVWkewWRGOHK
54B636mhxr9Sd9lziE/1g2Q6Sz3faPzbqhope1JYKtfjyMEZlsaANivoaJlSS+0e1EArpxUu5mEP
BseM6XTl45MylpJTe1bTsG7DzMekGafVZQOKFR9qX9Da9au8sUAItgWJl25DIS5XBAmnU5qPN61p
tQ9unzSPPh9YvSxM+nLAE2V3F492cRPO6BHa4kMmjC3oiJFmp95rczE1Es4VYS1RvB3rLDlMJiWg
/RT2ysoKNa3YSPr1mjdB+9/IsrqzlCL1t87ImgetrlTXlegtqBVd3W7AJtidV/Gt3TiaFuBdbnLj
onGS5PMonOkrCipt7wxD8IWtP61KU4kTQH1VRkVJtnl2F1gNqg8xVfZ9NjoF4mhWdGowI2w7D12C
kq31GII7A7KpH0c/QJ4whBqtAyO2om8tVJgnVAGj5rk+sEWPQOkyu4yBKJcMDwlzTOuH9DkoIR96
dZrqILqaLPw2IezQdhDy/ehTqdQ87UlYo7PomwbkvJnK+Fb0WJ09hQNlw+nNsAuvZUqpFwEQFkLH
wgDsYgXudR/Y+iwKyMZhVxKTCljJ16AeEjCubNgPkXPYdlAi4ewEkHVaG416MVS4tgLZjNPaUfzy
a9i5ER+S2o4bUAFGvQpxeIKZSyNVO0xIA9QlDFD5xdKqothaQyF92vKp8zmtqBwv8nCczDUF6TZc
WV3ifh5ble6FUUVzbF2gorMTakCfJgQH+Km0+VOLxqUstYjRrw+rKgyz78kwRrdpNIl6hdrBEB9K
G8Da0rYy8zkdixzQRJ2DjJmyEuQJciC06/TNuXcrc/zQ62C0kVQrcv87Khek/hB0YWupUFpTqH61
bgDiSFFR2FYIHsoE5f49doxmWJeR3ZFfPhI160k0FuWiCgVyOJLZTeEugdGCJvTSrol9WERUKLES
hLq1kBp1sL2l183PFfh/9Nf/QZ1gPr7/+6bn7Teozv/af5NNlP/rf63lt/z7j//9sgzz62/4VYix
9L/cI8Ke8gleOGcWX/9qhGJIJjkPHoUBnwHPCcaevwsxmvMXNmAyWWY5M4wRg/3033Hbzl84Veig
Ohz/ZgfaH9mBTrZSwsHlPztTWYyB0LOdfr0RSIa5ho3taDlOmr4tKqCj1EPVFdK1c0eEo4HmxT7n
eC2O4TNYHz461uLX1zLE5GpDTNEwrqd+C1wokxCA9CQ0PaMY0PnayGcg43jScmFoEdE5DumaLSu1
VxxVm+Y5Yt+ybZIZRWtigVZBIZjQrexEPWe8M082svOPxddnzaFPuB8gQLz+sYT92HXHy1vWhf05
SCaUJ52TwoAN9wV48qGEFFmVzicLZ+8SfbaqjvkmJoAaGpKjLoSCTKFsEwSdhvOYRNWdLSPbKxvF
y+wK3xQywqXuxLARJ2WZFIlBflLXbFh9L9hXUbJVynQl2OEu4w96A3EISNsqQBE+45dsT1C8Xmt6
fOGo8aW04qURRU8hcWxG5Q4bKPR3TuVfCL8Qq+Ng/6Mv/11f32sHYAcXrpU/+F7K+l/rNn/61iCc
/W/gBeSg9N4s8LsD8PgHfn309l/kEwCKRrUvqACBf/jno9fEX9jaKarZlFMdzZhrKX+rH3RynPn3
2V3OngyOt/989PYsp+Cf8n9snflfjD8pv564SueiKH+RRcmNxMA5ruFkcMfNECB3DPcKjalvBOHk
gSdnKQOtxSTvlyrs4WuhYZkm9KLJoQn32Kh3VjDEPwS71HGXNHWfL188wDcqdfPB/cX0cPxRM21A
p3CtU/Q5mYoysM0cHtP9NI7lbZYq4qHsx9RdWtjEv7pu0H9y+9S9F6Qp/Gol/Nvj/um5ZH4eTLRk
IuMCxLR88jzSXld8dnz7vIyVNWokcYVqH3G+HqnX7DjDx/fv9K3LUVtloSHnEODl6USYDeBC0njv
mGlMTzWU2fcYzvxXQI7VskMD8PT+9eaff/pkX17v5LRnxIolW66n6RPCuEQtd1ZVqxsn5r++f6WT
WfP4Drkn5DQqkhskNq9nzTCSZTFOyV5J82aPCD3bxeHYnakxvDVQmJmJQ6U2I9jnvb6IUsduywZq
j/u62JCGoT3LKkK/CGx+p6MZe2wrq1/K1NLP3B2L7u/PkXrkHLAzf70nz7FOJjXPg3AfkIAKoSA3
DYg/fXDjTMK54TjVXQ6p23lZYik3Pkq/czb+N58upACGqElgzOzwenlqd23Q1GRa7IOkUFeljPpN
0IPOef8VvjE4NZMqJUs0V4Eg9foiiXCauCnCPdhg8b0FigcQc4oPQ5KEe72UzZkKywn15DgXEVI8
hy5zudmZ+vp6Og1TagXBPh5kcSmHUrkvIj26LqCsHhxdGR5cdKobDtY0KNtErdfkHqW4ffAwr9+/
8zc+k3kTxH8YwsZvr7fLyaMjE33ftBzvwFaaHEZqepcuzMA/vhLAIzaDKoGd1H7mF/2iDtJKJBaZ
b191KEvvSXiIwY9N1rpHnb19/0pvPV7KcJSvWGrwkM17zJeXyipmMjs2riI10qBOZvVXaODOo0nE
SL7LMiu9nPj/C+zWYYwpKsySb0JBQIkwtZpu3v8x87VO5iHgOtwz6eEo+IyT72fAfQBJUrviG0Le
OaWl+bXEc7XKEHjsRy3IPgPyzHYZsSBnCqBvDGq2cdQlWVgEi+v86l888GwKY5vd3FURJM5WH91m
naQhR91klGtfy4Ofx6N/u54cp6DTO9WAYNAEIkmMhfb19VrXDFl69St4w6gsMpmIzCN3ZOZrgoi/
7ztjuJKh036JFIe2CnEoX2QMjfX95/3GfEXH6z9/xckwY6b3qSTqVyItWdv9MayegXRXm1bUWFXS
K9s2081YuOWmQbJ9ZuS9MVnRQpybvAw6itwns7RFikLUT9pVM2TTRdLoYqt1gR6ducU3vlnzpygU
heNPLenLF9v00lfLUrtSfLVZ+aLTAbRlqldr+dmwzrcuhSLVmOEJR9Ho63dqB1OniE67crEfWl4X
jjb5FMjs1iYxQi4uQCvYo0Dud5E+6sucPtOVQFiuziaj6jOYv3EvzMr4MKQ9Diqkd865DK63PvY5
1g5cGzJoxLcnw87J61AxxXCFmWK86mVtrrTcTa9pSJOZFITDTRhn7rqOJn9Xtm67RpxV7fzCLs+N
//lLfj3+UddS6aVAz3YKHMbrZ+WGjdJVinVJeaa/8p1cXQaR2a5aWbqH0B5NLHw4rigDpQcnNcOt
XdXjxrYkll10mP2ZDcMbnyMdZo0tNHwYg93lySRoDC1JWOTRkBmfrgnGbPdKa5ao2V2KlHnXbSSl
6a0WZ3KllX22ilrRfX7/W3zj3RBsiA6DXhxHfYMd/KspCCLg5Ba5fYm/ot6jzbGv9MD3P4haEioi
7PzGjYZoC/rLhWGdB4exxsI1Ws45cqn2+zg+Pgm0HzwM+k4nHyaqY6ODOHE511affEuUS6Ipdhot
L+pwM0h5zAYOoo0krZjW67Orye7eKascc6kx7ULoABzTTfnB6UfzTPP8ODBOBg7SlOOxCQmKODVW
a5FOKJJlXCKiCLDBtqFYtuNognEa4OVn33x1SpEUi3wJu8hfZa2vY0BV20sOKjAXC6Mbv515cW+M
ZR3uCooLfha91JPnFZgN0QejetmUdHAwmJrp9RTVMFIatiFBWaY34xyS2bb1NwIVSM1xCnfnd8V4
CCVOvjOblLfGMj9HcErkNbIVPekaln0NKcU2LgOsR4xb39IWctDMRTvIZjUVTXlnmmNxM3Q4Pcwy
J+CEVef9R/L7Oq4xA1IfEe48GZ7KAdA7mnbd65dq19hryP9oT7VWTVDDG8lDO1pyh03kIUHQf2ZN
eXt4cE1IuBoKptN1NSLVVU1t7TLO62qLUDDa4Oe11zZqmANoM+2rNsDoINWDuTlRI383uOnOjh3C
Ink8yyxzmzNzy+/PAjcCz8Gl3ckO9nRqSXOyl+QUX0ZFMX1TpcZQnUZMkVYSUKE3EAwjdGW3hzpe
tsv338PvS6zQ2Dczm/AoKOWeDAUl7M0Effylo5XxTdOH4wYJZ/L4/kW0N69iwn9gDp0JxCd7JxE1
pU6Kx+VkQ60frbpDe6skXifhrRuNba5ThsMmTv2IBt4ADVyUBnju0BiWaWtMD3D656YOlq3V+7/s
jUfPKoO0hz00QphTeB+E0tSS/DCejr4dCi37kJkuCuNBDwgbsofFWPg5aRT+man8tF+La8WFQsu+
g+Rs1pSTx06vwwnzTLlwrMRJCSd0ZOOVcOjJI2lxEhBK5OPo0/tgOHcAPJ7wXk+PHHtxwFCRZH3/
7ZYbBHpgisJLaYviyqiwP2V9BP851j7XBc32hv7HimiXQ9BV1mXfS7EWylivldn3WSoyuZYwHQgd
8ptb26w+ulo+HSZNIESpOhpVXfBdqu1d28fGBQKIeJVjXPSkrOl98V/PbBN+35XbcHYAT8wbBU61
88h7sSunIpq2UUvBs5q/j1SSaDCFvrGRonKLFV3R4PD+iPl9KM8XdGY1GE1v4B2vL8hwyfTJtC4G
G95DAOd9naDk9d6/yBt3xVepIsuidswx5+Qi+EfLSYnFBZQF/7qzzYz0RHJHvVHTSAVCiKvcvn/B
3xd0my2fi1YKchXz8ckHCmJCsuuQFw3uoaVbD90qDUmKUUSun7k1Dks8oZcDkHIVu19Kh7w3bvBU
GFPlKcEMKfEd00x1xPmpA0oK1PyLimKGBnzUCcT7pEp90UtmLvwqCnFAsAq6fGfVvrXXsQIQ3qHg
IFLp4etbElLJA5qAF7A/RHXzUetrWn1x7lib1Hbh8Wf1WDy1xZT9UAZ8EbejqSd0MtsSAXldpcbn
XqbJVWc07ncwCWO4tLWQmICBxvgCq2bTr0wnFP2q9530uyyR3AA3CFvkcpYWfyh5XS0HX0AYax1j
bOJJesIreoVK4BW0RL83gT5dZVrV18vcMeSEy71WfRZchI2LvkyTa+xJTrKwSqP9zscvn6t0It4B
/wBOjqJPJEisNn2uSwghdBhH6weQhviGs6r6XOeDfjCini5hWEoS2gJd0x6JEkmDJeGjE1JvThbf
Yrxp3aIDEPnVRNE2LIo8TY2l31P+zxMzObQpaoEFJzrljnqAHm58XFblIo4Inr6cYigBnkTzS46k
PmTEiPgYowY84Ty8IgUDUrboPVuX4DkMAz8k56BPDXYEfxEOlssILketW9l52mgbAAyxtSYd7ove
tnm3dLWmr9ZxGFQVuCw/JFEMO2m3GJvYjjwdbBhNEXAPz0aoygu1S617mSdNvzRYKJ1Fgw1kWhT1
5JqYr8dRgN4MCEJUHKO/LBQ8pEsip9zaa9SULig+jQoYrVXCwBB52C/CHGPwoiZcx12CO+y3NcpI
2rf0bJVlQXpd4YlK+B8z2RmEiTgWjv5EifRr08+UcAO/or9oYom9TwMTFngWlnJnkZSS34POKCU5
wyJTA2ZGpPmXnUsW9KrFyLYJIcd+F5haTC/PG0ZVbUREQJGB033mM0A0NqhihN9An71ZGdIcd0Zt
ZA9sqHQCdwgHeWxFOL+SPFCIvYjGZNfqtvzMpDjQDxvhm8LdC4HNVAP+WXinT1bOOrsQYWUSrmzQ
rSfRIoIeSmrJyDNUp7lolYuE0TmK2x7MxIMTGly+TcIq9kprzht1qlRsuoij80KSSJ5sgw5tzEUU
unAYwiSmWKDULTmtfkP22QLGxvi9tCKwPlWW5iRpog3YRH0CObu0pwxvtyRsaBmQI6d6GulK0HkY
PO2lGUdFtAlim605sSgVzoBiMArwcQKyhC8x37GAuUQnlPARUy/NsrZdVmPj57yAgrCWPEi6Ryvu
bHWhmnb41Z6EQYznaKTqGktVcGWSNbXp1Aheh2LGMWmZbWsh/QzSjyWbQdKoikzjHziheWWkLuiO
HnREtdPomJNyNBI+6wtMZ6tpVDJaigMZ8Dgjp8oreMndCm+M/2haQVyujER1kmUga/ilfUW8zZZU
vObBR3rUfLSboL8RKEchpvt08hYGDzJYK4bjf0YUEIFpSWZgRNOrpbNMzYiJxu/bKlnKCvknciMH
83dUOuiFmqg7OpxIVV50tWVnK5ZK9zs8Rs1cpeQ92SuU05lzlYwl6pARl8y4iFONzf4UM+eYfuk8
BhXQRNxEXfx9shP9IlMr586IASwuEMwjkyqSRMk2GoYsiRHMIj4xAYNge1pb1rcWkBq5TCW1gUWj
ObFBwQy3FlFs7ezcKucNdkRM0KeoTUTiaX2RxxS+Y3YkrZaPH6ZMmT7Bl2HaCToCc4K4IE/TbXvl
2Y5MMUIfsmALWmJQDrE/kNVtAR0SXjwy8S4Sve727agQj1aVRXFA8CHBgpAL/UXVuv5B6FLf86SE
vrBCJ/7EC+huAoBLt3qUKobnZDkZWVmQq8WqgKIUrxwLO/jCN4baxaKnIXjTg8i+dTnNYpQqaCh4
NZiYK2Qd04OLPgu3kpv6KLY6iFCLRGjALh1ZEshWRH1lLbrOwa4+mqwpXt/7xpOAdrwn7yUW3sgd
llsYzOEtVNfyCwUX/bFTi+H7YGethYwI7ovN0fXaJAniswKh5UNg+KB3gixXrBVmY4uUI5PsQqqk
2DOXqub7yZq4R/UADRHMQ5O6vBnXHgjTlaXp8jaCGlY2G3KF8GS9Yelr0n4buUb8RTc77Qf1WP86
paOG0VkdrBsUVBBBKvJbabGxx4ZxyZujn057ecO2Hjlq10+skpYj/GA5qWr1jNNVbQFrhIAiel1r
4xVWQsjPUVNjaOsYlMWybGVSXNRC9PduX1tiRVa4ne7UNIrvMe0m3ZLvqm12o9AseTk6oXI3KrZY
KVVrhJsUyWWDOtvF3qsTGPoJRgvBOmDWrI+qUpE622ZlAL1iUBtSnjPbab3Mgf0CEnTUrti0ULuP
lQG+fz8qzNoCEy8uL8WXhNcNffFjoHuTY1RjxfUQBZEqZEvhdrtySPKLKWYjgfsi+Rj19Fd+COyv
W421psVSq+btxYBZEL4k8a2VZ2qF81GaBXGXsMeY0o2kNL6aSpZUSzZDmKSqHDbWkgT67iGRVrTr
dRCbKAIM0E8DuW43eZqRozrqevLk0DIbPdzm1OWoidnEaJkanojcyNobTttTTIYH4aCoCkT2HeHc
0K9NW3b1vh/FaOyC1LW2OeRJPOUg3Q0mtFR8DzESfmgmq/zeRzKpFh2O1wMSVuWxMNygo5SSm9my
xqIgF03rUv3RzBRWJ7XiignHjW8Nqxk+ZMzyNLbYr7MotM0MPfMDgFkk66iE42JUvPB9u1e+ZIUY
ko1KJmK78/syh1uRSzhxhKsr5l5j/mFPOHKguDZNrVM9QwEshBWafMMev3kbdx6O2tRYQfJQdaJJ
GZqLIQXvAf2HCvoqxNDx2Sp89hRdFZUU0ehMrVJLyPu6Qiu5DGw7iNcSDdWXSJXWk4VnEfVEx7aH
4k2kP5mt3R8EHUNnEeqpFpBlK61D54M385IsgAEnx0wlFCvnCRIpzD4aAV7Pck6gcqkuOjvQ2BA5
hrgPlSjEtW85t9MUjLcjxdc7QwtNQWxe6bKKMuDtRab6ZbRymqEjQo50xctGjWGr2LDRvphjMv4Q
sm/KZdMZ4m4gXvfOdQIjglkOjmYx6b7doX8pye+jhdOv3axt/JtKSKTiiRCIAVH3+MhCjDnVKqgx
xXu5Hbvaet5Y71FEVqU3xFgmiQyQ3cHux/BrhtVy2biTuSeypl6VZFmHG/byzCl9T5rrwkSw/EFx
Cd4l0t5NwJ/xT77qBRXjZTiozrCKmX73ou26u0moWbWLVbPGM9iP2QFEjL1hkolQxIylOa0C36IE
4OuhmZMgafo//FDNbsgSCFelmVfwYAMnQXeAtKX3DKbPHv6pklmeGY/VhPvcLt31lDVKuIYuRuqb
ribJxBa3dZ+1GhkOwehINZdZ0fH6RjdrCJtPTD1Yl66J0C53GtNaqu2ERm+cfHGbp136qQz5U+uE
JZ+kZaVuHrowVuTCrO0qu3SOcklEYEgnKYuKp3gsYsQtQxYtLZt3ssS6gkX8KL506z7I1wiXKfl0
JUgHLz2KNd3GtO8L8mlNUvem7E49Cjuxz6f1CtzBmKxUyw++lFFPot+sBx2cIflszhpRJ8UR5ZWz
ctTNJOLeYtaTWkNiw70pp4rtz6w4RYeb+Vujq++6InY3hiIzzYuAKBcbQ+rKKmfrZezBv3NCOEpa
y1ndynprHl3mEAChuDUte6G4yzAz0+EobspZJZsfBbMcpBHPOrOOFpte9zDO2loC2pDZ5kfJLa4b
5LfuUYrL9IpQtD5KdKejWvco3HWPIl7/KOiNB3N4kkeZb2jWw346in/Luu4ejKMkGDax/jQchcL9
YJTr8igfdmclMVCAApv8rC+mLZ0+21Os9ksSDsz7QhdduFIiDV9voBW5uIggavQEws4CZvlTzKxX
CJuLo8iZcjaCZyWdxc+mOzQ4hMpBmp7SCnzy4ayVxk3WMqKAUiRrP/dJASBmPFuKWWNNMQtZL2uv
1SzTRhnuLRm35sbuVf85nVXa4ijYzmft9tyO+BA2MKJ2vIV+xfwOAyPU9eGzK/m067TOPjpB2qLB
mcgTvTIcJb31A86+tEWcIVwakH/2U6K6jsfeD7hPV43I9IgPfAzlzFtC1AvJyA1RdSxqc6aCuFra
EnWcx+3C0jPluiWvDMJgwHlmyfGmf54SqbRrOWqAB1CF9AM1Ctd+yPkne0jR9U2NdP469Xk0i5zk
WMA5lu/e1y2TxLqsG1tbdENBvHBphRkciKBV7lEtQeYLK7re695Qs+fEzpW7KnaI551aO0rZLuEP
QBScRvMmdIZQuiKAQmcYKWRJO2avtgLs3XZrBcLihZB0addStOyY0buNNWckoGHs+Uy22XUeim4v
SxH3K6sYCNds2tD9auoyJzw481HiqrjMPwbkcUMnqJwIb40qyw8Tc7wC1zziNFmg/H6A5ABeLYW+
VKz7InbuZBNKudZCPfh0LNX8kXru/092PtXvF1WrOfznlzN5Thf6P/8B/exfd9/6KH2plD3+mZ+S
OcNEFocIdvZcUTlDEPu3Ys5AJYsYDKINNhX6Z3O+yC/BnK7/hY4N5RbkX6hBRwHtL5Wsrv3F38P/
SN3axC6Glu4P/MonzTvKa0iaiABDgWegDPnNRWo6ItFZ/RFou12tPfr8O329mBJXPvulEfLdxSFf
c+BpcYIVyRNkQQSM+i5GxwRQEAAa4VJSiJs/H0/vqjHnkflP2NN/jRgnfLXvjZTbH/mP4NurcXL8
E7+klSCiqBgjg9Qprs6CZYbdLz21Zs8EbHSXvHBEjUd61N/SSusvC9mHOYu3/pZa/62nnhnYCGOo
Cc8Od3prfzJSTnsDbK2Ra1MjNU1KzeZRefmipE3DIRrGzD9YePtYFYz0E3GEfeNpTDeGZ0IzfCwG
29+8eELXP+uvL7N/Tuva81WBWVEEnhHgWCNf17VtJ0DWkbuHyNcq9lKiuullZZ/pzb55Edcgy5C8
QGh6fIcvq/VYnSqozs6BxpZ5P9qyvkuCiqrT+7dyWj2fbwXCPIp3lcuop6bI1vEr2ZrOIWthAS4c
PTAPJlXlVQBmaQvL8IwR7rSefbwcRlyGDMsTru3XN5XEWm+zNh1gNVWX6mDcBr0mruoW0Ov79/XW
00Oq+PeFTvP0rNzF9dXbhz6VGnnjjrVQUYGdq8+fVOePd4PGARotxyf7GNX0YvRZAQYsKGCHzHfI
UnfsjmSAfpouUsrwaw5zHJ8pZYXL92/tmE/xsilwvCwtKZcvEuHzzHp7OTLSeIrGMHUO1F3lsjdn
zmlF04+UbGGsKa4kt610ffaiqf1FgPJdCyMLHnHA2D42mXZYiHQyL2O9dS76MNV8HL0ZJMP3f+Vb
X6bNuoI0E1MvzbPXP7KVsq3c2D4UbVUj24TW5DmxaXsc9aJn3Zjc6xLH5JmG9Rtv3ZkZeFzPOarw
Xl90nOAgF3OBX/blZcl5bGbt9Ge83m9ehBgpFB3MiXTGX19EKhIxUqse3KxLPPDgKuuO05+ZYohG
5a95/Zbn/CTwFnwpYOlPp7YyDGIpywgiWke5hrWMAk/spMWFhLVZ/F/2zmS5cWTbsr9SVnOUoW+m
ABuRlEiqoRTSBBahjEDfODoH8PVvgXHNKqXIStl745plRsa9JNG4Hz9n77X5YR49oFzDMLUarr0h
Zov0iZA8af3NtLSP2PaXThLNOfi/1w6TLLkl22ZuSQsj6S68tcUMSJousZIGyezZD9m1Y6Uvzas5
LTsoZ1AyO59mfH3BeVVfMOTithtG0fyKB44y0IdcdVgMGHRConnEgkGQt/EyMrAu/VHv0idMetz8
wtR2SPiNbh2pvZYxe0hafcWAbV63nSg1Otb9eBsp0rivRxedSUkIxndLA/QRgE4n/rpybG3r0s65
hBLOr78Elz0steS4wQhmZH6jNQUxKryC24w/0P1JNvROWmnJN1tjjAJxm76Sb4kaaJBoa7cgQiTh
r4gu7H6acQlwLsOv/R71+virSVNz5zJqIP8UnP0QuI0SP9Kp83b6WBbeTpsLhha8YtHBxgdX7Kop
7p5UI9OBUpdduCtVmjRB3eqgBFs6A8w2MlAS27LSSBWJQD39ovdQTD5AUT1aJ6Kbq1udpGcIZixh
k086PRQrGKPMiMaB5lbDmnDj2QwN9mFvSnczupb+Vi5ZJZDpR3L8TKEQMd24Me0nqyu9RyOxxBnw
njhWBZ8QpJmTP5Wp7bV+5SruhU0FZQvRZDGEP1u+uorsMd4QKrJCYNKcZ9DVB6F60ffYcwosemlc
alu7GckgStoy3SSZBbmrNcf+NnHbIVuTR9PkQQxoPtyq+PzqVQF9IVvFnkToGqugz2vbVhS0xY3Q
VpYdgfXWgGz5hpLQ5tJmWf8o2qUT03IIPeKr7tLAyGCIIQ+OIWjPqcNgBOl79G4NdGx9s6ydLIg4
UL2rUvQetiAnWRtjpr84dW8XTLrTMfUdUhQ4hQhpiFVTaeGxyno9vxMSejJKCokrGli3fOySrLsV
RgVyjid0OtOQlgc9yuQRcp7QgJDpk7lCZzKD5Z9i4LhFr5GAXc4e3GKgvRiTPIlPckOgHZHYnilN
AmS7hr76QLAzceFdrz4IjQa0L9RG9gGNdh1uN+rnxU5IRAHOztj5BdZM7X0xuEyYW5X3psXkCTbX
xhK9yknBTdeh0Y/vCaKki05qzJvsRPLoSIeJB/UwTEdd6Y3vUkz5xXQK6z4z5uSHNxbusEpMpFSr
1KuyXTXyNO+Q8oxHMfLqbRH/VLu+qOC+81vrH4kuuUG4kosfi2z7lW/QvpCF1tmBXc7OnrED0xVX
q7w3L1/g7GQCkftQe12BMmrup9ew7HBA6FzbiKrJyzLmiqp6l2dq85aYQOuCksj3nxO3ge6VVg5P
OK6qd5sQgleXHkBNYL0evdWtZj6PhgnTMwPvdkrLCHOY6mWKXPBxGR06k50wgLE1nmkn6oqvlE7y
GioxkvpWj0vaoKFl+w7iAHsTVnMjN7IQBrOG0qjLlRI51qUyabWp+fIMjmr/PLYp8+mpVT3QjUlN
e6IboS8ACDblszba4b0gPSnbigT7rz9rfZaAM/OMNijlEN+pRmK3IM1cawJ7NpgAAcMycmktRBpR
FFai/ZIN00k/Zlkmk7EB0rvSG8QmNE11ee6Icr+X1TQxYLMU7XbxFta+NXSGuqZHIGA8K17k0d1A
nsBlGvL7jOce/RyQ6nLddKZ1biWw6SDqovmiRWZp7odUZrthxrFIx6rr67eibyrAZaYO+37jwbBk
BRIVHHcnsCurSG5dYiVaH9El0Ul+La2C/nTvNNJ4tGiaNUGltvqxa0xCJyaiNoqVApZS3ysesQO4
zZlXrcqu5M21ar32Aod/DtfLW4Hl0CNmb+V4s1g2u6hh2aQZRytsTvL1oDj6AVKs86usEHuTXZDO
29mQNc2YRFQg7Uy6roAVh/zGgpl6wJWvj8uYwH4lbIPuEjJXrL+zPZRBb9jKX0OmtM/MtgHstOM0
d+sqVZO3viiyM1kEw08oCNpP6m+mY2OZcOvrJo7lrg+jmAgrdAojExTXvK/1OC7XZI5Df3h2k1Z9
EhMgt1U9tVFyQz8pQiVoJXR0awO6JRjoBjVBXBdTvurG3Io2OJOYZpE6Ma0IOcjGm8W4kQaQrzM9
mGWojjdw8jMUQW7jHPOWYIubzs1T+MuGwCqhekJJ1kOd5dBIAeq9pGlHyroO/eYlVF2gjVit+u5A
EtDERyDyy/zSXJ4s0xYWsHygjA4N6Di0V6Q5QEItS/v72MisXIe6hFRoAhoQAY6wHqCi3QGysyZB
GMxoFhNbfAerkBkITZ61mpoxETCMhHkUmXqNUDLz8N0YzWUSm5MuTzYQ7w50PtFtKD3ycD3pWCF8
qpkGAiPwOoLLyH0LfacwJuIfAMEwJxhmu2CcWQ2an3CsAESZ4MUJZMJTv3aysNdXHFAzos+KPBJM
pGK2eaDzrQD/MMpu02rSHbZhW7FT2bkLiyMJS1u5VfNqiPeo2UJvXVlZOiJ/qYwXRLHuzob5NKw6
3FzfGCKj4ujUKQoDOBZuvAId3zItYtDlPRWGyf5zmjWBtKOg73A/F5rzpgs51H7oiYn6ZMaK6mpQ
RdmEjIIML0tmuN6FIGojmGnI1X6LSeSk27k2EbZqpMTuGQvR2JBDweVcSKObqO8gj7Mb9cwSe8IS
/MYxyxkphAQb60DlxollhNov8GV9f6OH6Cn8kRyirT6FyngGWUsuBUd2JCCL7US5QR9UPNqK0bs3
zQTsPRAJZrnIbxdE7r6h5xNfwilkjG1iKC62qD6jOejZRMpN3jX9AkJFGLmq8dWPAXNjN3kfXMBH
dLplCDJSah7mN6RugggUTyz8Yn3uGP9t+uvkb2IGWC3DQKSlyrAbrzNCzyPqJpDX2aGZRvXP9vdE
8TpdrFBcVEFynTrSRWICaSzDyL5GuODbVCp9QA0Mi7m7zi7n6xyzYyp3Sq/TTVh4DDqvM894nMEv
c9Yy4+24jEWRMChP43VWWtjD0O3q6wx1XsapdDCZrF6PSf+/Q/m/MUD97cT4R4fyEUZu/L8OVfMx
2PP6v/rde9IMFQoizZ1FCcsZe/GM/2494dX/P0ixsTWpV4//QhD4T+fJcEn9xDSCzYsQXo6e/Kf/
dJ7obKLiNlQYbnizHFSl/53O06fzGYYPvhqdUEBSxKwtvc+Px0Ar0+xoVpToDKx5OsfWSHYVu6AP
nVc5hv1c3YwRupTG7QzEAhJEjoKE/aYAE35rt3lMkm1uun6YNQRkxLpYmRkqA5YLJ94ShQ4M52+X
9x+aVp+U7NcvTK9gaZSBs3PUzwfKpo5p+nZNdE70Wbk3IpVcRdi+m7xBwGv3xTfSxY0nk+0+DpTI
rrYispUvjGEfuwLLd8CJzfEcRgPUSyS9Hy9aJ6qYGV2en5XUNk/h7Ojfi0ETO5MZGkckFZSeSVTT
yxc//WPbaflYbhCIQH758g9X+sDfGjXkXrQi0tvqHLdlYp86qv1Xq7D146RT6VLOOLczCPenhESK
mJyqSgOJVM8uI2snzJJNMZbuvd7JMPdBdpdrVGPaF2F6H4/7168IfcLVcc2Z13z0j1emCI126usy
P3feVN5Kc2C047Vtw0BpmOAdCEfbyW60jsYQg5X94gItLaP/22z4/emk0F0peTSzPmu7W8hPLMxt
ecZSfEzVOn4ysyw99pgi7hTM0nvbzpGZzWIMgxidxK4VyP88VsV9NsXa6ouv87HFwtehX4R10XLY
Zxfp93I//3a/ON15tYXS7mzWwBB9ZrzyfTZ77ah6zFY3sRJZ32dXaS9kxuhBVpFXijqxnmgfVGV0
B1C7iBd3TXdRv75Tf75INLCx2TGSt1Ho4+v5+O0s1MbJ2HfuSdRqtQN+M+PN0dtXTRuSbek2kPJ7
JPLGbHaHPE2VfaVV2ReX6GPfdrlCi9FxocPS4rTAhn78Dk0VV5YqW/uU5LK7JMADgmRMrUNryvqV
7LL29yTt/2mxXBqzHx6Q5fN4QGhGgVIAqfjx86YoVUyA79bJI7f1xjIqhBlaUgEOqFIOvwblOn3k
dQ5GZU/9+pUS/5MT5ffv1Raky9IQ48d/WjiURqN3VLvWKVOsfsf8MbqBHVa+g4trfS1dEs5186TC
un4eZre80yf3qfVET7dDAq1qhuGL9/WTr+s/34h4Vgv2Hsrjz5A/si7U2qCNcVK4P8SyLdmwqL/Q
QHCgQoJsO78wYjhBDFUbM6hyg/iw22ocFxDG6Ha91ro4+SHVSL6PM6SiL3rT/3DDuEpcahvUncU0
7eMNq02jUCJ8iyfCd4is6RFO7dq+kO9prFc7EuBGhNaVDhef8+FIGWR/8YT+w2ty7Y+6lkYDGKvO
p15/N1bYQ+LeOrlk+Ty0ETZEPYU1NU3ZobK67gC8et5oENRvknHMt5nNYP2Lhe0TBOd6l3Cqgj0m
0H3BTSzL7t9Wkr6vKxs5dnL2rH5PsFV5p2jY7YY5dM5EJM3fwGa6vmhi5D36YI4bPbnP7Kw/GBUN
WBSZmVi3hDH2EWK9kYr7r7TX+pOtaIRshPR9ksxBOPXv698fuyQ8CuIaWI15XTg7fLp3uSVNitsu
5ciOi5J4Q+e+Z4c7mLXNDuS4nIuINHO/cGv8uaSwopE2is2M4S4OkY+XqkC4QLctbE+RjOrXycsV
5AbLCpdwFV8JbLS+KAY+j3lZxECzui4VFAAAJHafnxBofD3gEXmiPmLfzZjp7nPUu8F1PasULJJW
ksxBotKFYUpFKp82bZQ0Hr94WT6ZrpbHhK9CXcDD6uBv/mwiIbTFjZTaHRF9xdFt52JOqHuh8nZg
KfQ5BSV3edrSq8iK7JYQSLqtSeLZq6Fy1oSVk8iMEvibm0T/Lbvb9XvhWV+eXipXbs+nxxeIclRT
NKknB67+VqOpvjd1gyZaVtmvWlVzKvMm+u7VnNz8+zP4D+vbsrPAyuJTQTN93uU0qyfEkGC1k9vW
zqUeCCEBTlOR6ZV68n3QhXY028E5I6vrgijMTX9WLJpPSiudIIvVejWVUt6M8VTduJHTfcW3+nOB
45HByQTDhiXuDzce0hovlmJZ9A12wB4iXoC0rX9b0utuY2x0J2fOUF2VPPDgtnL7xxcXaNnyPm6J
sDx5X8AL8TU4inx8X1Q7z+xJSyhjK095aUnChQrYtis6+SNWb8ySjtCSO1pZMQkh6RQ9D1GYkimp
ebB1SP37YsFdVoV/+z6f5lLYqxhIydg8gZn4FsXJXvPSX1/85j8KaSzMHMa48iqqjD8eClcb0saN
XP3kNFMCdZAu9oac3WqH6jS57aM8umW8oGxQgtevY1ZbN9j4xc4ZymyHPwSVlGZq3V8VgwOom733
xUP7T1+PRxVdPnDkRdzy8ZaQjDYj3iIfjZekuzRM5bcTyXkFSIjRMdZfXIx/eAIJdoabDbiMyv1z
lapY3aiX7mCeJmtgrUzqdnjuPSM+uEU7vheW1wV26yYZU40ou6EcHdYYeYdbysYLkdbuMjuzCDty
23IVk5mX4fRo8t2kRu12Lor8Rp1iZmhffOt/WOY5UZvQl2Ah/1m9zpbHMEtvtZPoa8I2yFxtIMBF
gibMyFcqPXIw/LoxugMCxv6JyfdfXs15iIaK8asDtbnXq15deUVW+nar5E+D1nZfVJv/UO7BfSAt
lGM1imO+7ccbObuzxsGLL9kKlRxjSXrUscTXuzFR2m2jvPZ2k+eFT+hKtSPddvlUwsksqrwNrCH5
iYd4aP8nF8600N2qFHBcwuXC/q2U4DNnUxGafmpni0K71brLqBECQtSY84jfIiFetxp3uZ7OgYPO
+m3oBnY1WuBbqHHGo9L1xm1add3Fkq58N2FZ/E8u27UxYpjwk/+odqxRNTB35honXKkdRT3nZysN
Xxi7jYe+bcegSOscFGBRHRhkPNRNzUo+0+pE4tqdFFhL//6wXSuVj2sSFQz0dc5JVDO8Jh+vWZx2
0pwZuZxxCERbG2nhRSMgZycVxblvS43rw2vi3kdZTAVcxBbRB+0Qq4wDuuo8xTFmECXNnZbMxfx5
Ms1HGMSjXzNPEIzcTOuAkNg6lFUr30OpOUs8Aw1rz7Q3UzY+CUgUpW9UjhnQHehvwlQcpMqPXfVa
QW4TMuLiuQwnHu9pOU6qYIMvYp7mQ6gg4CRUvX+IZ696DYmCjf2UCQo1UTppqzlL9JsGkeTJi0r5
/u+X7c+FBVQRDSq4Xjh1EVh9vGrFYGeNOVL/mZBEbq1SzW5i+Avf0GFqQZFnwzGuYm2DPL5APt2W
X6yi//TxILfwQ8K84uzw6UGPvHw2TCmTc6vEyl4VWgaKYrIOnKXJ+JTVoPhRnIsNhR2Zt4Z+/vdf
b/75+YiRFs/3IjFEUfhpFZ+YygyVjPIzxzmeCmTi5Vp4IDWx9s3ynZzD+pU1tNqNOLSOjROXvzTm
3SRdC/LmyXiynfuaFW1bhSCTVx0pw41f9612HFCFN/g/kDPj2oppmZttJXYKw9MjGGq8c33Cf9Kq
fqCHzL42+xwtSOVRxull7ltMkG6fu9oK4Us8rRKL1rqvYBo8plXMR1MXco6g10/gb9EM2rHH9DcG
ZV/y0nv8OyM1+Z4RSHxADFB8i9VBXPAFhHtbkdNhCUTFMtmoyGb0tn4tkmXh/fer++fFxbQOYBNu
DTUTx4uPzxaBXkYpGys7K0teIdZR1TnXmhHtdIaQN9jTph8lEh2O9BMK7yn6iinx59nGAMHHIqWC
Q0EAtlRVf1tFI1u6DBOkdvKYHx5IUK1fhxA5hp/HKm4BR28eCVr88qixFGMfFyI+1l1IbioS0D+O
VB6HtrxRSv0UlV70Q+8zm0YtWG4qS1Ly9Fnep6SCHRo8Vfc44avd73vx79f+H47EMEuAwKCXZN8E
zvrxx3sZUxqFUd8pc3VcZdhn26BX7HidQmj38776oYo5/G6Uo8kMiz8n7Kzd/re/BN1vjUb70kEH
b/np9Xb6hryUUZ9PLADxAY5GdQe13XzPElM7OgTR3NZjfpwlUGvJmPn73JruF9/hem75eDuuejn2
BOp3GErLU/q3p8CRWk3ssqmeRk4Zxnq0VZ72ZS+PyqWUCouEkj7PMntTIuo6mrHQHsdSVD+rPoln
GJVW/RoCkBZBK5vukhl9u1MGU793AM4frOWsGiVDtWs0u70UJeE6gP5NxolTlCfITuAJcJpJeGVd
h4Xk2tR1UCB89bZxWZd7+umn8jO54xqPHlXNp2MC7mSRRb38T9mQVxPnJqdOtjGD9/uJ5sWhgaO+
qiLxPe2dHLAhvWZYxdahV3qo75FlbhNVn26bUn+MEttcj4oi/MorxnVuWfMqak35s2mlcaw6i9zH
gcVlnJlVwxg/J0rbPlMrQ6vHIB/87qeOo2GcxCzdCb2JBOSOR3vYzrFp8iqM08NEFbHqcGv5fTrb
GLWX1ivNP5oPSmVYB29KsuOgD2thz8oBDLbY9y2ZyWhfrHUGKvCbKCKWFbgd60mrql3lNdm9hUab
B1/j2crs4q8OR8LDdRlXuFU720m0vVdP4mny6v7X3Al9Xc+0GYtBj+4gd/dbL9dnpvVK9ewMivKD
SBwkS7FG69Pg3zme6g3rSF1ZBKImpbFNY0fchbk7kpKq8KhwBHPvB1lWO/xJzr3w2vhQ1CSlz1m4
NyPnRU2UezqI5jZSoypjXtMn75Wdurdz6RXrYe5Y57Xa3TN3T/eN0yZbi/YzmpV4kzmds5/0eFw3
sy62ejiAAZB6viuX3SjtB+j3DIJ/YhDKjklKo5jg+HGVFRjEhSHa3UjOwYtbyp8lMvejnPSUUIgp
jHdN6BIfaBTfi6z39hzAlA0h4YPvplp8cr2e4Nxw7oDx98l0Y1bWWctT3FL1fJtkChov2WvVjiz7
7oLEZXgo0m7ZY6L52dEA/Oduq41BEztLJbb8JVPNy1s2TOux0bJ9WPbFunFSGyMZI3eAkV7+u3y1
61En8Jriq+lmNraSNzhOhbUrUrs6k2uqbpeBvMR+4oz3FHZ9QboDJ8Vk6T9eSzfRCy7D9aYZggsZ
Ms77kWaZeUfrxdlCUpj8fvCQi3DnxM2EQGiW7QEtTPVmhMNdPmjOgXsKkAXIe0DNa2/M1ir8MM3b
VY5IaWuZU/dUz9j7Y2FZt4nVuntcLmTc102F71kAnIzMIjtcd6NI2AmwCky6RBuUZAaaZn2nwS/b
zaar7Ou8ymFrmOYRYiaRfJRkP2QlqnOJ72UXWQqCKsQiq6HU5s2UoHVDEdxtdadyHOzNg7I2yDi+
Qzn+sNiZb0tPjDcNUKEVs2wVMGKr+yoJvVVQm7H26g2wuH11Eu0KE+6MY7Fn6m+aDOQhoNNImBIl
Xml2HwZ63ZgvrUjGX+gNd0pthjs189xDbNfhxhREZ8SyeNZaR2cpDb8XRIw9dKPjfJd9/I1gVG3t
4kvdRiQ4nXOR2zTzS3lzXRWRqnQXtqENMxe+GKEvKxIMEGPk+veZxfkoEOT6GMrejCaGgY92bHhv
3DbbsfbDuOhU3klCcxtjcVx+R4rZXjgJ86AtZc7vipr0AR5C/ARLmnkVf88aVj+iGaaA37n0ZYl+
0ESc4ccSJbEWTURYqzC39hDOF5EX5dojy3kz4h4L2l5tzylwps2EDOmkFF20G5yyPg5WWRwI8mON
d0sFBCdoHzZdx5yntWYUKDYbV7y4qRoeQ1xWdGgclpcktca1000Poe6JvVTt+rXGHY0jHGWPCGqe
6/UsbaZ15FPTYW9S8YoFkN98bYtcr14+2fZ57pt9nM7Fe0gkeoPWkJToYlF9qCg1aUoP+btp6tY3
w2olsY5jdTcqiXuyEeA96r2Y9niSrU0ztsZOdaAeauZcQhHtiK9IinpT9Q7UhUnJ/CIELDqAkwvs
NO8u125xmWONCWYyqF+vS9mELvdS1x6qbzMhLjMGon6vp6VDU2C09mw5+rNdsKp7RvUElfluBud1
mcuwKcEadZaP71/zCfG6NRRt3hcgEbaZmLLblqiNVRJBQQimSaufTaWnaVvOreR3Vvqq7bvm1h69
b0Vn1j/rLmRw59Q6wslyUF8rO3kopT5tFVlswjQeDqhjoxs7y81NA7HhDhSUscMFYt242SADfUDW
n7syqJK6e5x0ma68xrXWula4d0VcnG1bpocBgNq9u1SbXu9w567t7BapTB1QETpbneVWFsMjVhXC
iWdvTVE6/0wwOt7B56t+9xfTpThKE8XcKrBNg4Rbtc0Hg26egWQ5iJ0s8b0ot30b6dEt/a581Wde
uwVDoAQ6Jkb2NiX+5rr1ra1Y6UYSPXVQZQSHRFbqU8FQd+t2YnovqftW5phH4FJnrHQoLrv2oqTL
nLr3IA7VIXEu6ti+mFWtRHRj1emA4kcPPEXQh2vTaa97JsmsjVNshwn/3hSK7K5JFEhVw+jDWcmO
+GMMPywzses5saDOUZWVLOTPyh7HO9hH7j7jZLgmYlQ75o6ZPOqZau+rqWdh04dw4+p6+JArI8Hm
hOOdcKnSzzNDYfFW8dYXLP8XOzHz04jci0n2pA1vmp23T9e+6LXcE3aV3CMwLn7OIYySFuM6se9I
Q1vFRolmmaHv4hc5apKvw+RoxCo8CefkMKxGwLYwgz05PeeTouznGg9iaenNcYEZb+l0VDtHxWds
QOEAK8OF3PWCUnOlG22183jBX8I+zJCd2d7dcN0hRTrvWtoHu9owloEZAy0kWX3KWz73HrtZNTNj
NWp5SoflXdYp2iJRGQ89wRH3pQdrx7TgX0AfiFYZzv1N7+KyZu8K4YqY6PUfJ0Pah76ulS1lkHZR
FXuHXNOCxhNaLrOExEEqMqTufQmoh6p4kRrIyLbf1HxU+PlZ7N6PoMok0BtVf60pKzhEoClGwI7m
Mw0IUWDlUYeZP5FS0GRa6kh8AfWr1yyHrDHEKIy23O0f0pY/nUOVStmZ2m9RG/EEem4F5sKezT0a
hRhXr2a/e/rYHRuPFGjfbd15hwO3PSRtRb6SMrfih2kKPi6nRUIC8CyfOvQ4T1HtKie3SuyNMOYR
6bw2l7vq2mnRFSi5q8HQ+T7aYE/m2cwGW1lPYlT6Yxpi30qSbHyQZXLKQkPMwTDwcSS5OMMj06T2
L7VXhm8dB9bbKvEKd2ULGkGuOs7O7tr4JVZH/6tsQ+WbStVb+aow2nujr8XPqtFpCLVxnO9Spo1v
g+7I3l+MDElgg8vdlZ2+SQhSvm34Oq+sPA36Sduie2241R1uieaKJXlLZElidFnE8jDO+gUMgPkA
Yfk8pdbFyW3vMhmju2MdBVAEDdVPNBLj0bnzlsFgIsBU9XUKjfVko4nlWSdxgnoFBqddaPjQK11Z
FWGf+4ZTP1ihmu1osU1r0QLXyBk4v8ZOLW+1zDU3sTHIjQGY8jBX8R7tZEkRkSTfXCf+vhDMFs0l
gy1CmIxA14W7imB5BBn0si2m9MnPk2lw1qlpNO+IhUuiMCJ7nlZdqTQ/6jbFMBDnXXgsLWmUSFYN
8y+evdDbjXy/9K6KM3S/djWNNwg2o2+lXVvHKI7rX6WHmWBD0FP8IrBJpC/5pC47gDuSuq2NRvPN
HeJWuc3kPETrMUU+fuuMhfIWI7Nb1VrroVwcp23e5m5AxFfkEyh+KlxIebLo97orx6OEKEYgUy7u
0lD9ifaa41CaJvl9XhIS77MPZN9ZEQ3ybpPRKwI7YTFb2yimbye30Dxf1p7zvR2o5YPcJphyn5Wl
+ZxHHdFzidePp6Ftvf4cDhE+a58egsi2JrDQZw1nPv9/7thdmOVSAVmo6rfSqUqYPRwu8GqE8P1C
rA6Mnpz7WSWeO7j2gH7XDznucRdnhx2e6sToF1wWp+9l8RRKWKxpQPFPNudYfRqpoknk4v3Wi4FX
Ry8qXp3rX0tVLUFRLrpqpyLR4HmJNVRL19oDeHyyTQtOKde/2obUW/nSeooGabsrz0TCazb6Mnsw
ujMIJnfVqIV2ZNNk1Gh3HBjwi7wmaSPfWc+lfz3KsQ3zibB/qHiLmqIA/OqLWnWhupK2yYCnRK38
2mdT3vjemNi/+kSia7/WkojT+Sll1KcHA0H5wbax/OdiRBtXFkn13C0H3qiQjGpoBdPRTVzWOnOC
+u17CfBnMFsuP71fxgFdZrLsjLUNy0MW2AzW1CiZs3Lc8d4M8/akmE53MazQ3NigV3wvDvXfX6Oq
W/4Plai+rpImV00uLca5xmvi40tw94zctY2a1clRzKIKfXoVjEpAbS1NdX45agGkxq4Qm9abx5up
iH/1AzyhHi/Nju3gLOFVBYPWwHyPPdLKatO5RLKhUEh6Nil+InwtM7pRsjDfK4OX3sJ3K2Gw5dFj
WxX6He8scDrPG8YgNTvtoer67sJt5/pRbWbrZkRoTTRPFPqRXtwXZkg8pzEb6r6OlY3sLXFXdG1+
FKXCP0T592snRJMWh/EWvxZEj3DlzZwiECVHf3mKCxLeFagaPGwnP0r49RinwiQES7RcHMddHrGy
Hc6Mh4zDqBj5Jp+ShIk4m1QurfaijRrTBCezbwp2dE4n+bCiB2U9ZHVxc721ACTUJVVWDfM17hLV
l21X/HAovB+H0qjWaL1flDzmuDpEpNvLVCvWppbaT4WaaTvOf7rfzGCJ/GyM1mjw4yNmImzfVAiP
StKx2bIO8nxEYaJvQHe420LGCcdtnuA0o6kXZUy4nAlYhX/dKH7vqEYoUVMzZt+JpWMRj864Y3g2
7QFsXGDO/ECDZZ3g83c4pFoTUwKoGNwGen8rMSn5cKiN+x7KzrsHn+qhjUVmsDRwwUzhKT9bh6FL
kEua6n7ExOhemll9jKawW0MpiSfMTInxbiW6euPiw/AVTwVxVBdi/KE5gMmUQaVMnPow3wg3TYIw
GuYbM87Vnas4+VrCMDnNTdqA9VGSt2uDJsrxuiA6qm2xnoUzPf+eX4DKLgI8EsaFNtaLmU8FFhph
ZW9Km7mrtjPoaV87/Xnkln/lYxier4+7iLzwvqK2iCh3ebuzPPMCuiHGPRaGp2wZaakwgkgG1oSt
+8xOWEUiuiVCKqxGi/flImyFYHrF8JS738sRwH7fcuaaFlcN4MKXXTJXS1DwhbGA7m3JPW7gzFTq
ptOymg5I2dwn5kQBbymSrMIuz5lczhy7i5XRwc3Am0La7hgKih2VaOFNFyvLkx7qxRvkmSGgro1P
19XNRDpxAxfhMUGvfhxaSr7NtUt4PSLR6RCJnzgQOUKjti7NUk5ej3fsRzQLmWlxKEUkc+8SJFX7
7JLhbaVm7r1EdnAhOZklpVH50WUYH0j3wK8Vjwwbekb/e6Q9w0E1u/o46ma3GseMP5rFXlRi+AEa
KVwbiVDPqtrEmypXslcrmZpdMprrBtfPkeYYHCtGEcG101cbTEQ6rSTYhmetuJNW3bzmZmMHGhO3
IG/68eHa2fZCqzvYheRQMxZEX1jmrrPL9lRexxRLa+vakGQKVr2AiB/3dhtVHMQmBeBZGK2VamkR
tUPVPmQgo445Ipr7wRuirUoSy7FHGrJ1nWVhrR3rO6jE/KAuG18cxf0x9nAzIByUv5jmqrRF8HGo
zWjiTFYpG4eQxSiHdrYfC7U4qyKvbopuihlLGt67M0/0bBCiDqXT/4AV1e8s0MiaMWsrp+8KHDDg
QXNFc3HIMVZ0UouHzhJU5RgR6tbHMhkfrWRGxDQCEwyuurfWzLhLXZcna8Cy2LL+i7ozWY7c2Lbs
r9SsRpA5HI5uUoMIRMNg32WSOYEx2aDv4ei+q/6gfqwWKL16ypQs9TSrZ7oDmemSjMbh7uecvdem
+WVFOMpy/WZiOVAnPae8G/ir46u2F/s8+5z+fZ7zbjRwRrnL2gggXoy15rg538M6E678JNxWIJR3
ZZ9EtzVb+IHukUvzQsx3n2sJqbG5r3xF06AaypOl/fZQ0oM902XtHb3Grs+asEjP/IZk+zIUF6YY
4gdYSy9zouMLLjRcymx8E6Jfjpka5PeuVv1jvoouvNpVZyL0JbxGIqfM1XFo5tP8kEl/egiVyK5I
kEwOTml5Bzvt1akYBrmvlHflUlRf+JUh31hPyTN8Ofv8c8X/wwDibzriTJVQcoI1WJHmP3XEmz71
qrnqUSC4ff5A8/zNWxIYdiO4qMEERNNWwjuMRVvcJfHwdRgGlBESPuk28cvw/Xe5b4Mo65A7Y/gP
08d1uPhTux4ZGIQTWzmoa38e0YB119zjs+VasF4BlDlPWUKGAIsolsV2qLL0HAprXAaibkL/H6zl
nxr8H/86A09BXBkRHkivfpbZhrldOqPbqGvsRXB7F3+qnz93ZLpUYmcmGX6mWHwZyzyligCRf2PV
VfyeYWO6zN0i2f/6q1pHQT++HCwOHn2nVfT712Fh0kIk06HhXdcu97FNUTO3EGvJKFy6gpli8/71
H/ybD2CNmCbEDSKFTwj0Oj7802CI6/aQ1kVkXM8GZ1dOT5EkwET4b6acxfVcV+oO39Jw4ITyL+PE
xOQneXGbsemJJk4c/8uvX9DfCEh5QUwNPRQfGEt+1tFCm+VO0C/G9aLokRHb47+2C/1d0Ybjvu+6
j3wY/ENkefOZu0wLV6Hodu69+sNXuIlRpQu9nZ26CUpDpLupa8NzUcbceJPEe1Q88EeNr+4f5mvm
30x5WUUCpTbCCyDyPz1iYvBl3sP3uSZOLtstXd0fjSamb5SRDdKM4TfkB/1NVKbhjA2wGHZhWRoX
boq3T1fIQEp/seCCVjreRIlp3rSib49j5Gbnn+eFV/yj+tT8q3zN48q7yrvR/fikjf34zVcqK0l9
je1rF3/6hSs6az/EKjsk+B/2NJTt837kdg17xX6ephaSXDQ+m55JVbwWOvSUvH2GQfafHsl1xf34
DPC6ODHQMONIgMbw4+vC0VI71MLqeoy79EtVQZNBT6wfiWzOgySP5G0xpdAUpomy3vFPLmMeTOFp
b1yaenFOmEjNKwt5aBBaTveqMXoEn6LrXy9Uc5XS/Pw6qTwdXiOaDfdnedKqpB0jOMvX2eeE57MH
BuK4fk645hPdzfxhC1DwzGrzlzJJswDGJZ3WdZ7361fy103D44NanxWWoAVc5scPjDsXh45g4Pk5
0BXxsLz5ZPNuaOUWV+E6Mfr13/u7tQ4nw/ZRJOIr8n7SGI2ywc805PLaqsJU0Eh8ZRxTgs1O1U27
CqihWROR0dYDQxguBb/+63+jk/WAjayrQwK6V85Pbzdp5oEEbB61KTT7q7F36GjPjncF3ZMmdj+c
mDBkF+Avku009TXmzaa5tWO/gCleGK9TVT94UFhvESj+0yfz17OM3Xv1FMGpZ8j+qbL702YajRUW
M5VXN9EUEo4FQr7exElhxpsZRXNOu8735g1zeO+Et8P6h+/lr+uAIknwxUiUmPCjfnpwnD5vlhzz
EF+CQzWSxw69ktwTV25Hme8CV/0nMo5cxSs/PANc5SwLWaO9Eqacn/WfcQYPuvB0emsnORExcaQs
su4ra+9VNGY+VeXYy+ptqM2e87Jvt3lj9zdtqY2dWxd/TEdk64o9GfY4pKecT8xFIfG5chCpTedj
iOQvSpYvnyYwtkjx8OsV9Zl1++d3gcgQcDwKHaAwLhKsnxa0C4K0tvWsr6MO4qrfyubcVk3LbFPd
z5Q9G66PeGaLocecXizZq86ax9bkfsuYNKo36DHtM7rvaQDVk6tLFUI1pOdzM4LqvKzS8inNWq62
g5kt37i9V4dpHZxzhjUP0MvH98w355tPqRLdbNrlTrLcTQjm3vBrN/tCOISKZ5M9fSsWKb9m2h3O
MlrY52WSTEfhtbxCMC0EvzXG0cyycI8R2gkgDZb7YnD96xB+9YoEdoJ+tr0dzd8a3iyt3EM1MuDz
0Be80MZRiIJm2JWEm0NT+LQ3lakYbzys8Qju6y8Gou8LNtp2N9ha3xcKhdhiXwNfTPeMBv0NWgrj
pbDxT3RMeXdOwTXe63tTH7JWxE7g0h2oZZ99xL5RPn5236K+ltllNA3VoyxrcZ6GBYYAdBCvXizN
54R4vzN0q80ehC5ziIbkpODX3//Pzw2HjXJBi6EqR6bzl7Pb9sdyTs1WXDcl0xeAn6ga7VVipuxi
5w/p9Lva8F9ZkB+qgv/9nBP8Z5jd//qvcRQP79VKIOx+/lX/H4Lx+Gz/9MX8xaC8/T//u3//H2//
84y5S/v+Z47i5w/+wceTvyEm9VxodkyOsUiuyeF/8PFwIq9CdB/KB2cTYly+6P/g44nf8Dfi6SDV
xpWcGfzUHy5l9RsaofXURPQMW47z7N+4lPGj/bAl2mg42YBXIbXl246Lz+bH0zjN8VflzQzHO4z6
hymMKP62uJMd/UDXRdABoktktM+OSEsAGHDyJV4tLek5QCgfyj5Ia/Tr3tvU0KwM93Fd29XbosNO
dZdCF8bjErZptPXhHhsXSTm191zF3fpYhn55g0gIND5w0++CXshXDzstNmmugf4ZfeGZXk4KhGUb
kmgwb2pzmT5QA4e4oPMmZk6DiKwOVOZNyUWmCqipXmnqh0EvtBOKxtR2sIwFGUj+WGW3worbsxo5
2fsSiWHexS3GDeBCrpldz6JOrYfKNMzsSUKf0FdR5ZtHzpHimx0XwFZpBQD+3cb9OH/AN5K3IBk0
qZmejr+BVCrVRolouACOFJK44ve83jDL6AJhW3Ls4WJcUrtBjUEKZDB1ib3czjBUQaF3ERwPt/e0
+UXqhA09qa2Vr53Xq5HHrAgW2DtysvRW5dH4VSepys5nUtrrnegthhGN6+RBZUY0Fdu6WlYsgl2P
Zwt02/jMJoGkv7Q8ANPfC7NL3SfL4pxDxBIbwHdQM+Gh4hoPjdYZZn+DSm3WOyac9rJ3ojbr6BNZ
GXEGpk3HleaKVzKaM5u30EULu9e0+y4KG6b3dgHzceWDrFIbKyfaYWuYVv9gjLIoaDw7Tbate4EV
lliIGdfABLw3nCahXl05RUxigdjTxQcAHp3HfkyDyiYcKAt0m0KxcGUTd4dUEyuyWVSZcithz+Uz
t01+sehjfc2XTlRglYki3Gbo25iACN0TWaFK09mlpi6fWy+X5ZaeIrg/t5Mg9XGU+1+AzMDkMWH6
n42Rv6BeNtyIBLcR+uG2kXxnpEn2lBoSeJG5RVvOXN0B1vPGzZFFl/t5y8ifPIYZ/hZkXe4yfeie
K0qWaI973L8Jo3F5qaex67YzzRdyaio4z5sqSRyXUB41ffNQ1t2xqzNuqicDaoYTga0aMhlGtOsF
U7vZsjJ7O0RD+JKa/oLzG77uF0ApVrP1AI7ZWxXxO5p66J5SRMe30CiiaONXXfaeNjJvAuYKyfcI
Jdn9jMOAScHQTsd86Ay1aTufpjeFrnXoErI1j3w69ceYtiXvzLb8R2QNxRf+n8j2BES0nYts4p5M
UeuiALLEGNu0YklaTQl8hRSgotxODDB0AB9jeE4tZ+1jm2098bHmGqx5XMsPs5HVHR1jGpFtpyQa
EKZMzmbOxv5rxORz2dpcVdJ9bqLw2Oi5yTnuWga2TN2712xxxXXegS0M5oYMou2QL87VOKXRuG+b
TAgAzx0zfgwsPeEmLrqmZUqNHWzoFm4RyLBzBoAg9o2po083EzDAdwHqFL1UhErCccv5WTCC+G5N
aPk2MEPUFZ7tgWPdWwh6Ftna9BhKUTwuZlqrTWeXuXcWRW1/kRmG+J775WBBNnbdJhCiKm75oyql
6VpCr7cr072WUNm/SmToLDqzb86x0jnfKwhB5Bw3/Nymz+L5SwfU7Kprwvoe9vsaqzi75WM0iP7O
DRXDlqqBzWnIjKahmyDadotYPyXFCCOsjOayOdWQYLp90XX2M4Wnm56F9NiJtGGSeKuzYkV4RSir
NlbjNUR+NqK5xH5QV0EpcuOqsdwMGh2k+/uCSJ0xAIrQ3tOaWJH9dl+c876rFpFaTKYIf8qnu+2b
EAO9tGmLSxvS2LNuvfJLYxQtBoVuGPEHjY4Yd0OU08NcIX4Xdc+OhQqVvWgLXcJiVlmJogPSJKPv
jJPIOVFd7DLAC432NWuLdL5wtWsgdmjT/H2iNTBtnIUMT6JV2EuBYA6kzenxxopIy0GNxKveSKdK
uRXHcfwq3QkezJihhQK4NJcayEVj1hvg2Y4MUHe47s4qQ9A4XciUfx5TitSildmHrB39bAH8Qols
dwtcuQjK0rbCLvmg8MY5cPki7SIQHeRlV1jNsM1paaJT5Crw2CNauGOlEBxEMIP15ofV2ILQL+On
KMrJGJrEOG1DVQGgWjOIMrcj+ERmE4aUdE0pKrA11hu5ZheNuT27B1NVsAv17xlHiaO/tHxNwyZd
IDJu+tmNFV814Uj9GpOkPxOTvM/0pIKEBEg5JpObXVqvCUv8u01z3HNBZ3XpmsJUdsWIssfw40O6
xjThSSGxKVTwuzZqDXIqPzOdus98p5Z3SzyLIcZjX2YrAsJiM9/oAhs7w50Sg4Rdcw5ONm1UFJlr
jtSIcoGsQo94KYa1aN88snds/u6aQNV9plExRhLuhhAjguSXNbDKRdVyytcQK1JLmDuUZh6mR3SN
uDwsFVbNzjN7UrAKgXIryJx+QbzymZbVg7foLvVnlhYSBEZda8AW/KX0YXQsVFoLdLqYoLI1lotN
iTwofmE5bs0eJ+s5OWCQAOlPSSiNZWc8FMXAYzDNVBGI1NYQsLGOQXjpNRvMkAUCjxJ780v4GR5G
EgJBYtWcye9kajHBJQt4hSkBQr4NVWN+EBWR3pl94r63n/FkUA6pPj5Dy9KKucimXrPMalO3H25N
vpn3GXU2gja6GT4D0LjOLOFqNyYYTRf90BEo0C0XEfG1rygaIZUNVmfvzM9otRAItr/3o3HGzrKm
r/VQeZjAmx4LZ1jz2ZRrWONOS4fYNjkxMWceTJpb143UjKNFxttoayzPa+4bp56bnrPyQwLNiqW/
jDEn14e8sv0CbZ2n9KHNyul29HxaPibE4qH2yW8gLMq5tuTqNqzKFqVL1HaEY7l2p95rv1WM7qx4
ujZV3U2Bzb5HSNm8ps44KQIbFN4zeUvaScV9rz27OunYrP1DZYAQSMBL2oGN2OCaPMO53iSsIYav
WUS9RAjJZZ0sKGB04a5+McdcJAIrJOibGe9wA6LS7Z8ZEHrnbZUOj0ntjt7WcMv0ANkRJmPJiuEa
Orj1TZtxdQjY8ErCqBHfnNPE0M8EueBKlxViPsmdgiGcUxIO5IwIqbak66blIaI38rUYZx4NMqCN
i3SSBnF681y9tD5v6tSWZn02ZcJ6oSHR3kUlzZpg6FXCuhGdd99gWiAnDEdQi7fJiB2eq3YGDznV
ag+xC7MMMXrjo9kq/wN4DDoCH5uAgH6JdPmglB6ibQnI8JudalwnkMgSDoGwlyfX9MbnCEHtCqGs
y4eGfeYeNAMxFQiCPXyXTI5oadfpMTfEzkUuySTaQbcmepm/W3WUPugsNMQxs3rj60SM3dewkf65
g7is3fa5aZCJ13dIxwTOH8HQdhlPkVYI7CodFefmBOplS3lhvKe1w92gbvLSD9AU2RDg4jyO95FK
2kPsZAwiJwK3o70PMjrjeHX1XUGyPTQ7xugX3thGUwDXoRNBnA4S5qZeGP/mThgW+66gf2LFTQ8M
uatqGxOfzG5aqSWyjhGK5YY6nus+Aktot9kQOca2aDzOjM8S8l/V2v/dAPLwIH5VJ19WbfX6Wv1Q
IK8/8UeBbK6ZARAMVpyFXLFcdLP+EyCPzwYGCeWpNGl4MRL4D4yX/RuuX8pAdy2OLZcR4h/1saR0
pjrGGAwcQwImsP9NfaycH8cOuByp3FGhECZM+9imv/9jfewtfmSUc/TSaqbw5wU7d3FVU8Jg4Ct1
05xFSUm7HytooVDgTytzbFOT0dgZkuIwJVvjkCeydARcyajU88049QzMLzJa9WS5itbSgPwQwX8U
cCYzDg64n/1DOlqcuJhViIsOz3CYT3WE547nS4Gw6/zmawTjIbegept2PLVBIxP0oNu0MtD+omMt
BgJVH5QRVUjMOINFX176apL9sNeLnev7Nk51fjNHWttPa04Xdpo1DPAGo03I1urRzX5JCr9Ika3G
7rzNSz05O1xF2IQyN8ryfVJEQpwiCXtvMw29aHbTrEhgiI2uPaCPHdp728Ixd4fCUfTXtVPkz2iQ
DffMHdmsjqJA/UyGpxO9pMWoGwL4Vtdb4axqBTfyJkjMNA/WYL5WBqo3cDrYXYmx1MhnnkjtlcO+
BFlSXbtDJZD9DHXq7n1CnIxj3xZWfguNF9mwNzTaCeK2t+tDQvjkEceaJJ9k7fVuOK+cYYNkBbME
sOTsCY36fIlimiSXsW+nD6AqnX6llsnKqzqchHluJl30QGSqU20zzwpfTWF16cGaknp8rOmcE9DJ
zjd32S4RjK5fChFb6oToP/fem3qO0yd/Ukt7zSXL74jt5jftdFcRshsP7mCtenmFESmvvb3y2uk7
6BUuaH0ZZv0mxbfHiNMmq0mZONpIzelluEsW7O/bOoonMNe2AwElaYgr2yxMkb/ZZVLeL0UXWUEL
dO6h51HL9qS0kSyVtTixaCnTJaFZ1c272csmK+A/gSuOqkp+DJKW6DYTw3BPzhpF6eKWNglUsWiv
ucJ4SLITXY59Cmgz7+pmTyhmTA89syiz4gZA7KFMZm9vMlLwT71s5s8wcNntOgrF5bIvPTq0CygN
czNPhmnv4qT0sytAOnW2H8x8fqy1qC9jF+vCiTjriQgqMJIRUu9ERgFapKQjMdUxv+We5oxYhLkg
JKk96yA6xQMjGpDXl7liehvMvcjvino0vbNx5Gw8MBnimxaRgnLtcJbsE6hldpDEVX6Xu8QRcBEy
fMmcszWqveMo3D8TqPyFQFXUeYCFJ0GfquNsPlT24jXb0q5d46DrufKOOqxpCreC4RKWf8IUt5J0
MAsjiAtj3ZYZgritxPiEiQf7TrgTI0nxjAfzmC4XcnNS6iqoligxl/GRMjcuDgZn022MWcMIPIJ6
my2CEK77Cox1yjTCKSO0wdNIG6LIjYtcWvSiPK9BIN9kiZtuzRJ79ibz5o6grgn3E+pw13xgu43u
VandaRN61Gs7GcJRfyBfVYyHRBMRepUYQsdBFGbFgqoOqiqKU1N0e3iqdvw0DNNg8gaI12Q9UnAE
y1SYL3zK43gzVY66TfteTCjPpWHc+80wHHnjxk6Xpfdijk1Vn6mx4Lo3hCsqOvVURvOhLetyFyV0
wPaIAGmXjLqEmZHWTCfgvHYkhMKHIo5rn7jcrveSuygtmJruqgRuj5H2G4LYEkkVKXw33DK7Ctor
93WmN+DPN6jKk5cFfv4tswd2cjk52j2QnTqiyk+j5sOlCjgO7PL110KPZkxpkTTeIUFUbl5kIIoJ
Fx1NMzpoLf2nOQyrBxV1fFrpaNTTBb38Zdk53N0JNxhKjzC8yabgWwpm7Fvk/JFBJq2j5/hqHGol
L9PccGdj09WO/KIpQl+QtGf6K9Ilu99bfDTMl6Y4y+7tcPKBDxnAo48j8Z32mQKpO+yhhhjVVTlV
4j5z8Q5ubGju6SlWvRB76K2EX8aWTWcoQ4+8M9sss64FSnW+O6PuKgCxGXg8NbuGZFtaFti5msCs
bddkk3pv5lgV5E0W5jK0aFizaJoBlYBnnjcCqDysy1RpPDAh0mJNRb8koeb5XGZ3khiDwkoj04yR
6BOq5kbxucqWhNB0TJ+9e2GnBbpyL4pC5PN+2Lb4iLi9j9bWsIuofpP95GEDF12lXtHui8fOa+eU
CFt7ILcUj0sRsrEM9Avd6zbSszqSLFnMezdrehTIqRriYzqXXRRw8mXlNh3SQt8MFLwzRPPV9xSo
dtBEZOWmDMnftGVKdqmE2X9XYIsgWl6OS7abpsk0A8za9nKVdrE5nRGua84Y1JWODpXmPNu6GNzX
tBSXHmFGFyBCg4308WCTZJUxuko7+wKUXawPS0Tg3lNWDYuEnx+lySC3uV9ZniRmMQawtCWUN+7f
kwhj2nmXCZveRBXiwy73oW14/Qvpp+WEXpwnrAzgDCqPuqSZZfklzdPJkkQSA/WlNcuXW9O5Zx6R
7+pwHsNp5/d9PF9SVrjhDo9nMZyrTmOE7Ix5dA5KFglf3BK3Qs1bt5j0tFOcctCN2SA8tbMc9P5k
BQizRq6d+EIT/uta5mQTaY2kcTjMEj4CjXCN/+OMpQvNayNn340vc8iAzremt+fucgCYp6/HknEw
wjdqkPYrLfDavugZYctLqVvDOY+NtM9uvD77TLkbXTeHh1Atw80qwpgfmrAVw3NPF3jBn9siyaXC
nsh6m2XUuBxoSUEJZYeug+6vdCPro2pVGp7n3WiUO5In8/AZ5jf9gyL23AcTXOklH5y7BAsc5e81
KbGN2oK5TIdvo93BYy1jkgmxh0KnOyXcBrKHOW7j4YW2UvGdGL6wPoKQzoeLyeExPgsROSY7IDpq
vMmKmgjKgUuuc8yI7Ysxq1qqOCGoGssjNJulfypY6axCkUTtV4zEuG4LGtlMiEz5iBUkzQlTnFt1
qBdRJ8cos2l6jROecrYUmYtADmOrzyjjEuMhz/NqvBt9UO0Gzy+Rm0dPxTTahp7Ya+SIzXgXCzb9
3b8vav5r08H/bqUPoVe/Kn2YdCbfk5c/lz6fP/F76SPt35jduxY4OSUQiKyjud8rH0K1QGAAmkMd
QZUDCeP/FT6G6fzG4hBrYeQ5ivKHeumP0seQHv/NV1zpGOnZDmKHf1P7/CjD9EwqFf5x0K6QlSOY
Yf5Y+XCA+kAzQfU7Q2vedlP/rTMxsDmZJ/d/+lRufpcu/Dkv63dJ539KGvhb8LhWQgviDK7ev1dh
f1KidE1r4tpl0CNyummGpnVHyQB9Ki8mY8vNl4agnY/dtuGWc0VmPUmlzjTecyUsX2o6c1dcUqJN
o+PizCvs7DgoCv9UEp2Sx/LdNxx1rOvpawIK9sTmZtwket3q6b3cZHmoni184veVV13FpoHufLL9
XWcP73O7Ritj5XolQMzckkL6FPpLnm6cGjGwgzOcoIckRNClDC9xEM87w3VX9DeDbPr30ILevDFt
97vH0OiQ+Ircls5AcTylp3yYrS2dSuzci1v421a3CpmdLt+wHuETtYTFfaGtrYCsyua+RaafBjXU
kHin5xDikYNvg1FmtkyBNUXJPgZgHGSWvQb1JnitGHvcF4ZvZObORTGZi3siKVf/z5GcF6RogaVt
lTcnUhnl0u/Jj5zd8eROjDCfZpm33CXHdDXGjCiPrlvf8m+GzNSvOQkDWPv0qljKRWm9dFNjTmtq
D8JiT6UERFT97Gyqrjee/XB2oN2H1ZvGz3ln6pnYzJpEdhXABRtImyEu+VvP2Mc/y2uYaPhwJJ85
ChA/Otmx5T7NFf55YgTShVbqKKYTAx0n2ptI4Y9LOHSPpJqb2WYk0dk5KRyH4IjIPUG4GLf4p2cm
xvTzqD6+yqpL+xNmhllsonxguUUNyTOnqibDDm4mkSNM+iiId1GBe2jjr8b9oGxRZG36wrKJ2myi
+IQ9kQ6dMWNF3GRLW36x8bcRV9A41O3CHv0VutiJTSK08+GRYjkHCyAy/lo/ZtPWRENTbkLm1ZBp
adGHlP+d5GieYUtuK65sX7t0iCtSQ7mt05ssjfch7Npi0+LFfiMGw1gOPlL6r8hbmEQi3GYWbpF4
iKXI94BNVnHrn5YxIWSmcNVnajpkgy08U1ZuZcnqNS3M/FoJwt2CFMdds6fQKQgLGCtzzVjvmzeu
Y+jABihr1Y62XuMEI6bVltAR1Qz7ofXnPrrtmIazL7ApoaN/z1qOk4Bh7Pis8jUsHv3adKplni1c
EmK/wR3jMICF82c2u9JAJn2iedlWR7fvixe4fNkTA+k2D3JuD/0eUzAfTgFomXZ+RuLJBjQQPjOD
MKMwaJlA31p26r2yJhJ1VmNg48PNh4xdxE29iA1jmr+3sRGrXS8zme9T+orJLtPreIHlUzxni8A9
n7qUKiP9JxIa1Iyzo7OwFKoU4+bBr1gzGzCbI+VBQvXBxBZNRJ+3It3Myuq/pJVG7EloiXvGvQPv
OzuYTfCra8xEw+D4OCLZruJNNYnuvXRMYmnwReldWfp6PvbFwG3HqJTd7CwxyPRGDNP45lpdC5OC
/GQCXioK/01sGMZNZDbJk5hCHT2RdGy9TaatXwmLzu/aMC6soIKmRuPcGJJlUws3NGmJFJHaN7YV
M+VcO6aLLNJdMzvdTViPi0OZoeNmZ5LeshxpubZ3pi9pC9SITyRuhzr6yEiHS3bcy1V9WtqmngId
pqvFrGdQshM0hPQ1V8OF56WYMOoMpE1hBbawIuxbeOHVTo5NLLZxyLX85FfLal+wqN52A+Nj8+j3
3LcCM03lE+wsaW1H6Q+HaFLE5xhNuT5IEm3FxdzMiQn4bZyd3VIKgKGLpLJ/kFYbvVKKjyTRel7s
bZzJH86zpOjDXRVZI9hVpt8IzdphzbtZQvix0mAyPhZgDb523JnwiDiec2EzFnJoWdDZ4OHNhy9l
G+U4DoU5Iwf0KUC+AZa2+3evNcvioxnKhfzIUKZFACoEqRdFgzm2d4zSiUzESmIsNvV+mc80QgYP
w/yc12K891HiJldzmUBr2Yy0EvBNFZ1M+w25UOVQbz2HkauzabrKsA5Mq9ORAm0yjbPCMyrGXcIZ
aheihLGExzgxwBFH8ax4S5PKc5rVoYxC6yM1Pp118FEzzfBsMLxqU7kMDPdVYxn4nCmEymRbGNpc
miDqjZAdSbhN9zj6Yu6QdCCm8L64M5UKm3OUNnd1o0Yr8GYpl2OJHVIRmWKtJjNmnGwlPRQMhoJg
yk7IwmvnSFtRuTdGjwXX3oyy4gzloNVPaEyz6iBKid4Am3BmQohFkLjBwC987MIpNf4Gx1WjcBPx
dBzLrNXumZEXPhZEurBm+kbR3fhf587pxa5sfehDQV21Tfq6DL2E6kJbT17OBZ7hS9uuTYaOhcKE
xzNZufFFzeXdPoRDXYSPIpPLEBBYOsQHmdpVwavv2mWXGcV4PY4z7bnYy5P4kv13HN/7RRRpQIZs
Yd+OzGUupnhIkBEvyBiDLouptrzZmcq7zIcrdIpJznmtTRWRrlP5qd4lpDC5Qb90sb7RsJS+Ex4W
6Q8c5WH8ohTQ40ul8ya6gC3kyrNMlAW65Ur4fbwd2UYZhc7l3DgHlgqFyA64SzvbcPcJmzqJZX6b
bAKi6eww40iT4soBpsjFI5wLGTAD81P21MU+arh38M+LLldMJBPcw1bHQBv7ZjCHdnSEx/SQSqd8
HrOmiWBu2TVtHfxQURgjxJCIseyKKnLu2bYIkTG6vSrFwpOMaBigannd0kfYS820ekulw54LeWY3
DCN5DuQFHCaB8boEChEAUKnPhqFavpRZGkMOoa0fgLuIt7LrKfftHm9gpGzjsjQn79CidoFJ5ZM2
7tlXnic2pLu5R6u28Lyb3bgfOvetnrPhGGP827qCnSSLwnoPUYjg335Cn2b0BwoksKVhRjNsrPTX
Jp3KG3/Kxm3qxuaxdVT6VI5xCKe2aNeB0qoIHbzS50vOJVO8EHVrSSHLJdOAyY3/3KX5mdpHhFpy
hwygn4OuoCm0dWphiU2rI4fBuZ/vhbsYr37ofGeZdDeTMo2t1bvNJm2VvmQiMG4ZAsqO3Spvd7Gl
l5u5ylHkz059apzGPpj2GkKo1IUXT32A8q6gwLeM69CR8bZumuyUunN7Pzi4NbaJyzCaXaxND16H
E7lUmrm8X3FOloiAIz+xr/qJRC2p8i8ZJfBmnAyP1too7mp85YGrlHvWYJ8kVrks7mmCz5eh6TWX
fZ+2Z6TZcflB9RuAYRL7WPgj2ynXp54OxWnuWDFYmlpr4+QiuTB7eT/1pDKZVVwHVhTbmPfp8IEu
WH27ZQS4oW8D1GX9s5Cl2MI+kpdTa0MMqObwFp6/u6ktGt+2ad3Efvko61KQi2YYRzgEH2q2i+Po
J8OGm3HAb0b04bWVPriJgAYSTkuzj331zeaKuxm0M52VIFrWEUzeE+638FAHveE5L9oHAQ8Hj2mF
39mXDgfnoTbHL+7UFs/zQP9szLR1yqcV7VI01Vvjy2FrIVI4ySUH7BXn9DjJaoohisFLWOXASzGW
u9QqCEzr4Hkx/pfOo4+EK9moOq7ezap00p2VOu0HQXTJWaWI/JParvzAi0bisbpspR4o6AM+nB2N
01hkGY9d2r/T6tTBKknYNQPXU/xKyLhtlxontwMjy+wzu/dB9/bWKHayn/VH+n/ZO5PluLEs2/5K
Ws4RD30zqIkD3tLZUySlCYyUKPT9RXPx9bXgUmSJlIp6ejWqZ2lhMYgQRbgDF7c5Z++1m5jO77/P
+kLuv/zHP7UloOD//J1a/pMc+OyllK9O+qef/3bSN7W/FqkuMBX0tWhS/+ukT+aQh4mChCDKAKf2
579O+tZfHPFVWPsc6RzVUZfG6N8HfXORBwMNpNGpUQTwQKT+/cG+H7fJFv9vszve0pTp7lmeStqr
AeTWBci7aIR/OH3TsEskkNJnayoBBT1OWjohmDKYPEc6VXlt3XihWMBhFEZfPCkNBwx0OSnHsGLP
EEDenxUM2Y7Vy4jgQk3Ijz/cyl8UCF6XIhb7/JI5sPxLb5cwE27Fjx9Qj5yqDrP+yxTbWrUmndEs
fKsAnegDKqqd7ftXe93ydTUNn7tuU3k1tFM15Q1fdgBmxTxMEFsSaVFgdnN+TxxZff3nV0H0Taea
XiOM+Tc3PY5lhmKyTKFyNdy1Ytljlc7vYkheW3y+fRdDw+2CVdImYvqNycZVOUZTDF829CDMhnpU
L7wp7jmTWNFZFiveWo3rF5P0jd98vdeP7PuFMZpRpaKOxbn/9SNrGm/oRpOgTgmpdyvR6OzbTsk2
1Hl+F2Xy2hDx/VKLK4LkQw2L25s7OZcTkjIIB6wIKfGNgrZQPDdPo0IX0Ci01fvP7acv5qK8J56e
9APqYhgoX38xBEuEKqucjTMZPdBCVtf0Z14k2qFvU+l/+1ouH/vHmhjeRFy+Hv0hzLXkTywf5Ie3
MmVm56yN/T3UNCXQ2ckBxRjNNRIigkyhaJ55bSh/Eyjx09h3OdipluVSkqMf+hb/G5oD8IucJm82
tk4Bug7WJmGCuGzfv4u/vI7NhRyNtB/trQkQ/yn52enSTDbj6tFaCF9RUqfP71/lZGp8cw8xmQGK
5h+sbifg7g/30EpTKpi6i1IxRReL5jhHgzkATI2yO7bN53lUBXlqbrHd+k3T7hguu8we9rNanUsP
JKXWVheGPf/GRP6rb68Rb2bpQONw87wZQ5wWSnjQCsTw2Sr3mkWxKsOQ9JsB9IuRCiTbIoGcbw7O
nyryjwNInVMyfE3ucQFZxl2pWjWZNKq7uvJzA+nXbx7pT68hQ0dHxcPZdFlOjDeXM70wU9yUmpNC
S3NDPeWTNrhnnWvBC6yi38zRv74Y2h8cnfpSon793VB3aY7JeWk1mkUJUEYV18RNcXrPFEMnl7Rp
fjeUfn4dIacZ1OtZKCG2vI1aCa0JTIy20Ci8sQEs4z52mks5Yxz9jEBtdd4q4jEhEXcitnwOYcjj
m/Cdgf78QkQDm8WnlWV6HytoXN8f5z+PJ93gSesIjDF00E94fTeoXcAJdpGt9jhziPcdVQ5zhdy/
f5WfxxNXQfFq0LNACKW+ecBamMQuVwIm16m2PJvqeFHUpXk4bjm9p95vvtQbxzJjlmIPw4n2w9Jn
48a//lYG2bZY3NA21iq64sMwcGj0CSDOvpptZY4ry4iix9SK0tRX2i5y1w0+lweV9jOkKjjVvwsr
4HKv5xLaE0DR2XCpS59iGZI/zCViEWYV0ORXReb13W4c5n7aTdIg1+v9+/yrp/njhd6sZxQ/8BXE
XKgkKXgHQgYbkNb+bnZ4Axv/dnuXHhINF5WG4aKu+/H75BOKC8CTaNeQKt+IJKdLr+Ba/NqWBioN
2Jv2PW6KPtkJVMpyj2GCHGavz0Aqvf+FfzWwyMvDEE7TiXnqzYOutBzmkmA6zBxlDiC8ehv40IIz
zqDs3r8UmUhvH+OyIPD4CAnlmvzH66+tdgbhz0YMUiwau2aXawMFcrP1OlJg6PSoQQ+K8U43J5ow
YdU5gw/yGhDsjNwDzATn3g+YPEsOyAbCUIExFdMVgm/Cad3qma1+U34mLqx3LkAq9oj8aakbExmF
AIH8LIUJ81HUstcOTlGm2moqKUb6wFun7FoZNci5fQsJ7yaGalGdUwFbCv+RmMNyq7Y1wMBV5I6Z
EmjSmkUA/mi+iOvFQNWnfCZfQZQhNh5FF7EeJlsMwdhOxrZwPYUIvj5NvkQKFr+Ac2JkE2LmzRGZ
7AWVpW4UWbbtkMQLmh1lZcP+lwb50fSK2gDdjljCfd22IRc8tz6xNzKKI9WCVt8WaAZpGzSF5dB1
MVCuwfnNHapL8VBwuogQ2SX6GJ63+Fui/DpW4I56Z2oVmW36Ma1LLULWk8fZ4EETKwbP3ElPm5QY
SGnrSjdwlYgutlOF4slsDHFVF3ly7YCyEX5HWMkAXgHfjt8kZi1ha2rzbeZlDeihlCq439dl9ol2
fPGlbbFkrIws0+qgk04KsGUMPdh2TohzN9XYCPRwqlY9L15y0ON6iT6hnp+t3alN7CCZjDgJzNEj
E9oODRg4iq22ZyQDoIr3pZAGihi2hARCjybCmxTQ1selmzA7ASl3+aKq9yzcXSI2m0NIvAjWK/ws
5hVFmNI5NEUbiVWOiTENemp7lFTcMN/OYGbRSZdUyXAhGdETFdYOf6EZFlDNMwVNEmzZpD6Lh1re
YwN2SV1qTJwP/RSau4hOPxg4o0IRSXbF2GgBlTlNpYxSA0jpXRtLVRpDgoIxlxQY96R7mbqNd02h
YrI2lIEJIGSljVCptYtGs1o5Y51M56lTKbTs5lmh3MfOyo06LpyXOSPOGduHqNegKpZC1NdKlQOY
oJTaHruO4L+ArZHm3JXGPKk3Y5G2HfJWDG3b2tRmdBU4KIfyfpo6LGRaJJAyuZPdrl2d2Pkth1Lb
iQ6mSQace1YOdqck+5RVK0Fe0pcQ5hQ8QRRL+7zYTqmrXjnQVZ7JshbxeTUlXhuUQw7hAMaTS8u3
y4EycF6AIVnhwPBZBZrc76K5rFcWGhlllcgufsFHgDQ2i7vJW+clxy2KrBZ68lRPsQxYljl7cPcH
IwSdq9hhgB4VV56nC7XfxM2MlNAuyymB8+kuv1JbLG9pRdmRAaeJkBduMqegxrKa7eDDoVbUAaoe
U1o3pAl6noVNn3DYNqhnr7vkWFd569ppsHymFQSsVUNgHsBXNcqPdlFiAxFlhCo5rAEWBV1pYCui
NE9Jii6D1H17SlxlRZTC/ISf0ALAqZnjmmJ2vk8iQ8dkUNZwQDRUYR/jcRw9+mXN3D2Y8NPjANVp
9rkh7IS3YG5tfWtHZukR6FxZxsHF4eusUVQX7abFE5rSVy2MT0OI5H9D7hCrjuHhGA5CfMWfY4Le
h20hY3WncwAp1zW0upSvk9kUjU19It4ccHazYUPg2KDeTI12LS+09DmfSKh7Kb4jH5dXc9FplfmY
e336tRJ2iEWh6+fej5rGMQh/14rHzFPngt6PXsc+gmpmCSM2Oprq40A3BgvzlPmKqAqxhV1q3USo
mWzgnwbeS3uGGYJ+EWKEP0hElGdYihp5K2wt01EHFALouK7HZY2pUOAv3nRwBFpgnTkStXGckktl
drQIgwsI6ex+BDzpZjv2/+xn1w3ox5qn2DpGL8QLsB2r/VjEtSUaOLgtmCfGYssb1rOt76+mIdL3
SjdXn8Yo1TrAdsj8AsdqsuxA+KtZMuMs7owygS8HDc72HHx+rVGMNrV10xkjc+sBTYLxfFpi/8jD
8P+n3Ieh9sNu46cS4DF5fmlfy31Of+O708HBuY+FgKIdtQrKekvl4G+ngwYmAEGPys8zt2Bt+FcZ
0P0LVgm0I0p9y+EDS8O/yoCgADAkABFYDuyUPrw/qgLiQ3y1MwIFgOCU3wdZAi4P5co3+05X5ibc
kxkvruFUG0fBxOBnuYvVBSY9thehq1hgACTTYVQceoyrZnHJeBYgOMQWi3kGE1+7KU6WGiLOsdcw
AxloM062m2yu4ykgdVE9okBGn2MvHh2wabSLkWQu1p0+mhUfJkm7HUIanZuuTpAAQDmkAj64Q8uW
bPECQZ5EO1svDiG0Dhyn+sU3pI49lgEDalzG/1isRaTpYTMqdMU7I9POeMgXFxJvKe0dc/EmsbgW
L3ZZgew4WZcKTEzF4maaTsYmb/E42Se7k6zD9BYZd3k3JnWn4ILDGSWyXD+A3cMuZZ+sU9XioooS
JKC+eTJXhSejVXgyXdUo/L/SLh0+TCdTVtWM5qY/WbWqGe2Kn5wsXO3JziUWZ5fTVZi84pPhSymM
9kYuLrCSPdq+O1nDrMUllp0MY0WG1rs82cjixVE25X1Sbmk1YjSjb+62K+NkQOtTYziLmsWWJhaH
WqrjTctOtjX2Ee4ciMXNRt0nL1fVyeQ2O326TevF+lZ3WmCk1nhDooh7Fi3uuEYzaqJTTqY5wgwT
8J6uIOulORnrkG/q54S2gfoE0Gv4lkQpsjIXP55tzLGFItcQZwZxw4+OXqL8sHLhVAcyGjHzESiN
T1sYePz6k99Pi3MN1Lu5+AAHlN+XOb/CxrWOUZCm/1MpAf/S90kFLn/bQhCWLtbC8eQyDBfD4bRY
DwdVTtfhyY9YnLyJycmnqENZWttu1PhG3aI0MKn0GTehlZQvZSerL7FCwPt+AGa0rUO2qYGwZUq6
cxX161bqLVtoVgd9l2e5sQsh8MWMv9A+N+a6L/eyVlrk1Hlkg74dLflAi8qqV26dSNDeWlE+SDfS
K19vFF1s9FiPPnQsIe0m0nTnrkD2jPrImlqWuUmRH7W5wkCrRlmtrDIOBheoepKRJ4aGzVdLrbq0
ipAGcFQ2RYeqd3Y/IZpmj8w4z8Z1Zln2cI7AxkBAmjiEAPSZRlI2RhkwzzYRKPHGmcfyQERrP2zc
lF+8dhqkbz6b4hS/OCWZRUcxxN5KpnOIyQLwQR402YLoVwsnvJsMtfiqgWk1NlQUZIPFr1ceF4yG
gkS1YqfSdMIB1NpberWRyug9VnpG5zrGi01BRRs1xmHT3VSt1M7b0nM+htiXJnoPHpQQNWuVJVy0
nr62UaN2NECBw+LTK5SrrlE5kIRkQfrCjJA+1WXJdrxSKg2mEHi+CDuvojylbCVIhdUFHcuMPo2P
M8o+dxsXc2tI3Iy3q7NMKX0Z5461Qnu4m+NxLqA82FW9Uca5uvPkEoQgza7uDkarpV9taonsnjl4
4xAMQwmkGffyjadH8ZMLa5bVHFooG7oY764TgBVEw1wPWdLdDCKDqSEqt+6vRKybFw37ZefatbOk
9b1WutSTmFcgIplduBHzUl7PnLYBahbnlL4bt2sfsQq1wFlHNCdYb8ZLSVjOBS6Kls0zNo0Sg7Ob
PId9LT4Ok0ekTNjz+Hlq1YhReoLF3duj+tkdpOKsIep5zU2i6xnqjlid75GXqI8FFoUal0bvVbek
/zUJtqQyq9PLcRSGvCwUkctNPjYkhEW6U/SBSDFBbLqcHqU/idy7bEMFDKtvVFFNMMPi4Lk2QLhj
sER3EgczTGSQyLAe5XG2QgnjsWvr87orbdePeMk+dRX3KkBYgt+XvX19j62qbNjnWfWwMRT8WNAJ
G+AsvsEZPVrJudUKtDhKATi/c8Aaat3kqHsnGnuTNF4CgToHQ8++9rLqY4tf7jqEX63CrJpKDQ91
0vKyErV0J9PBLnYp89a5lBwRrsoZbylCsSFDtBSVLtaUkjVPLbBWbdqKpAJCMxBflci7gPzG5Ri6
Z5SZ9OkS3VuoktfCiWTwgZvUl9Y8t+Mmzsk+C3pEb1cQdmXu2wNTmqzTNAzipOv7Lfniw7fSyL/3
bf+k6/revu3+SSSfn8p/+ImQr7Xa/LVvmzcNjhMNJlhNdLJMh6rk33u35U/oYBBUyJQJTYlN03eP
6qnrC6cNZiBFTO1UMf7ewD39EYY2fh5u5GlT96Zf+17/9kTr/K/KpKPjwIUTRdYwla1lF/empCVq
hUV8MrSVR6hB24PBvqZSQgQShyTOfTupbp3pVrU5oe8uN0V94yWXuMLWYawHFkNVISDIiGyqf0g0
27uyuTfqe0t+iMcPS3mpuepFE6RbKlurdNraoS/da7v67DoX0XR0whtLu/3zI8Td/wA5toz5zxX0
oiSKBbfy+zuw7Nhf/ceCWBbyun9p5c1L1+fi76ew/OT/7R/+4+X0W+5k/fIf//xc9aVYfluUVOWP
g+n9o8Ntm/zj+FRmT2//yrfh52p/uQ6WGY3uNyU+9LR/Dz/H+4uN6zcnwHcj9Pfh5/2FoNC1PJ2u
L4cEa9nOfx9+mKdhb3LgoydGfxGK1Z/IB15XbxnglsGnAvvBYIZNhungVR0ZALVNnB2uIK0drGvP
npozDsSwUjpcvZsfXsxfCAGWkfzDSP92LXoM9CgpW1vem5GeTHnGdqWcFqtpHCSUcs/nmvgAdHzR
VZZyCH//er/6buwUeUnhY2LE4L7/WCN3MHJnpVNP667CMjbQbFoVBWIrs4Hd8f6lOMf99NWYKVC2
saYvbvjXlzITR+l0Wx/XNNK8K9R07XMfyv4Or7RGaScPKZ8uYGzaa23nrP/84rS1oMI6nEOZyl5f
HAuk10FjnNgYluXOcCg7EVOrlpcpSXbnqqV1V6qeunuaPenn9y/9utvxbfh4sIix+GtYSpb35Mdb
rEeaoTC/TutQSYtz3S4yhHz976CJb5pJp8uwUaZrZdmMHVqvry/jQIqECi/IxNQg6leD6EFCVOmW
HAX9tl2GFE7+ukKkJrMru+sBooGYv4LL2w+/aXf84hsTQs94QrdjLVmirz9KKOikTIU6rRsFr4JS
ccAe4+p37ao3/Z1v3xiBiQN3EGmR4b25DIeJKUldnilROPO8KbRMO87syTgVmYr8RPxsAe9q7MqY
raTN0do23OhOc3OhBe8/4teFhW+fhKYZ7eFF60Lt4/UXNqPWG+jv4DTsO3vnIkm/N8VonimEi31O
xiEOShbYm/cv+qu7bGKjIiKahdl7y3rF8Iz9ds7lWg1THq4XvWjS+10b+lcX4QHik6J+8/NFPFHj
HcitYU05PFxl9pJBWNf/DwNmYfQy+9OoYyJ68yRBT9QxQmMGjOHFZ30RkeQV2vnhj28Yeg/arJzd
GJ/um/KPDivfHrRmWk8gWclhwsPf6oX3mxn8F2OB0jGTnOsY6Fq8N+9h6+QDpSw8hqIjwgzb9ABv
qE+qD5yj1MCahLKlNCV+MwKX3/pm3SBSwsFNtzRW1bdiKyMDtJyQrbBuRllszLys/IjdOO4FqInv
38a3arpljWIkmHSvbTRC6ls8b97UJmr+eViTFW46mIgS48l1K5S27tyqBp4fsym3k8aRb6vkJAH6
FdauF40T5GWspSEoeHpX096ttCzevv/hfnEfwHxSYGT5Z0C9fSnmVBpJpBti3VpCOxSjV260qvcO
I2CB3zzoX8w/PEhUzou9Ef+0+uZJi0Edumoa5doFfqIYNTFT012C7RuyxtEiWRS4p7Mu6vgsU9iq
vv9Ff3oxobZAXWWvZKFW+CkjnlQCTWqu0q1Hx4r8WScyq3LN6DfDalmTXw0re3FJsrnCyr2cD968
mJyfW0eQLbmeFSMlp6aRq5ZyLSk1hCYiRli//6X0k6zl9QVZvTzu5iKzweX5Zj8y9hW9NjXFUiMd
Qj5yqnwN1SPdGigB0LH3YyjEX2oUJiYYRYRcAb31JNmptYM+jnN9bJApxmjc6LYqo4OOWVtfTY3d
H/NC02vMOEP1OYzolHD8xHi4yfOSKImCso5Bj1AQAS2ssKeFNC1B3AkklHRFY1ZLNmEZO2TGpbQW
AmHVzeQDdDeuY6NdPEluod7jyiJBK3fD+BEcPZGUOgENID4Ll9qvwPuj+Z1m9NqahJZO/0C3ls6P
FlsufY2ySowAR0caX1FqqCRN18p2r5qJPuyaqiJ3YMR7+Bl/mmmvHTsLn+t0UO67OU4ODYaNx3Ly
+tsOcSutxHCKaPJNgq6m4njFbTmkSeenZa8bnxCsQ5usyU5Kg8YdmCqgVSOjNyMNnKjoSOnzFxrG
JfG7tEXnKquvShXDuu/2dvOUh8QL+mqVoF2vHa5WkQcLwtZy0ifiWPNh1YaJfOmiIq38VM27F1Az
+rzGrqKpOyUy43gfwpk6pr03k6nBM7fWiJoQRjSDlXmAOzIT8Ew/N+aF3s9RdYa9q6uOllPPvcQD
Jb2EpwzzJL+oonYpJAwW8nsShhGowySqCz/vWUBoFtWasRqZAbL9oEDG2uuhUn6yDUF2bJRkEUQZ
nDXPUdVpMWE7egZ1YCZFpDVCVRxM6EsX9CydBxq8QwJ3xgnTNRESqXszgPdID47QlWtXwUoYVHAf
AGUQXj4EbsdmBPIMew8/04RKecftKDOKlh7YqnIj76m2vT7ftpOwibnO3RbOpi0ShWp7Yzp8fAmJ
oRRaeG6WgwzPiChc+v9zrhwabnLtV6AeUlBAIqzOSP9WyZ5i+umDSYYm6dOR0R4UnWLRyuBu3kmg
etUBnJeQa2POWnFWOWZ/WUA+MoOo0JIooGZfP2TpRN+UELYYy1E06ZfJECbHKW+6LlBoPH9lLyAf
mPTgLCZYfmGnkUS6auoQc4fQe8PexFlIy7Et3LRAYV0lnwESkmGclRJtA1JrMqyXTTbmEpBQOTOB
h9ukzm8Te+J3TDUtl3WcxnO6c2LRQCtTG/t2MhTFoPznphLYHI923ZrCma4IHJkpqJoYr2jYGlS6
PIt4UR9GM2leK5oMXe+rbkdUqTqYgHppKRPbKTBDuPvKtUcGMpPDYkfJG+VCYF/rPztRExcf6IHj
yoVbUn+obWJhH+Oo7K6nwVWhuDEbMmfEBhXpog7ncEOkrUqlGe6m54eSCcyntavuDby2+Ab1OBRH
0xPhgwEKqVyxwcndTe9F+jd1679LXP9kuv5hLfmpNbnuRopcZfJjeeH0V77VFwz9L23ZwXq2hWoB
jR+HsG+tSQOcGvI7dmu0hDl1L/zy7wUGBYABqkKk0EjzHZwqFsvj9wqDotPt1BzE2Iil6VBatv4n
JQYkhq9WWovBoFKuoGe57E2xTLxZaY1oABA5oZqI1Gjb1PWdOSEi8ssB6se2pWpKF8h1kMEA4oaj
VF5SK07OQLZmjzmM50+T7srPStx2GUIKnfXEzRp9X9XJ5dArIIcrpv+sFJzEUjDkNjHKQ/KMtN3Y
WKl5KAXsVSN01xjycTlad1zL2lZlutdlu+ntsA96tA+p3j/2LeWyyLCpkcVAdCY2mfpQ3Bl9qPrG
1Jr3xRJcFONPz7FcikLl3CuHfotISMR3aaGHX2g+TR0R0iKvbqe4xIEaa6x85PvmMAoK2AdWTmSL
qliR9ItRbS6i0in8KWnFFZQc0rDIBC30rRuOAx6ywWqie70yyv6OqsKYQwZrZbIWY6wNX8ymWWR/
3TCIYKmmlT7cOUVZDaSVQFGsNS3uYGaNGkmuWnNEUqHwXXM7Gx5605DeGouivU0ynaRhYsvUcq23
k46mkObsdWxa43mMIxJIi1s5qxaDHn4mA8DBulbC6G7WvKa/YFHot4Ra4EAj2Cs6N6txuqek5K0r
zqjnY65tufY1NqiZrQYq10iyjR5VpdvpYxUdGTrETIY8xRruO3sfbw+nKjRA5Ia7xk38cQxXJJYF
UR/vzESSiesgiBkbxzxDU7OuM6ZoNT0TbXbXOEtCRtji0RX1Jhnm+Ro+PIhxJXmYLS8+1+M43bYJ
kx/WSdzsRFSYau1DRWq1B7dVvOJDrBY6/VZRxFWEkc3DBggf3gBUfnqF/2g2+99GTIEh9948dXyh
cRO/hkUuf+PbNKV7VOHZblNmZB6AsfuvaYrpRtVwEsBPXoxM3qKt+Nc0hYTCQe3J7EUdz3WW0tDf
0xTTm038LtkHFolz7JP/aJbSlxnvhwMBTX88VMgnsL3gqubE+WaaooXkNurkoLzqhyFoMOD5PcyB
VTS6oDl69aIu2hvNbNemHPIjQcliDXL3oBrNp6YY9hzAd+wlQBeoUKGsbNjo5JCsKj3q/caZYj9P
vKD3vOuEnWvmwVJ9wmPpR1OxaqL0IKEn5r39MAgYryT+XQxqcidBgl8qHYgHwRnFc764jfF5KHT8
qGO+CWGVgJXYDyL9FJkQbDP4WSuEINN9udDRqDG3vmG09yFpLLHTxviIPVqww3hpACyiO28GsVkd
SziXttJd2RmFUZuZhbbqvC8RMVcDOraaJFXEqhpMkb57ISPxkxwoNqY4M7pk3DTK8JWd/Mhpo/aL
aH5Os/zSzvhaSp3nBziNAdvnTzabwsA22o0Tl1+VmV1EVfWPbVtc9fjXfE/t4HF7RKUeTSvaJ/H9
pDTDJ5AczRKw0KzYbGCEGiPgWqBO/EFIuoxRVCt3JannJa3lSTQjG2Lnxs3sxF/irf0aEaCPv+jR
zkUg8snE6FZCqDCIFZ3iM6PTupXRE5SZjNfmoF8aaEZmHWGqVp1nHgAP4HMf6T7mK6+eDl4WOb5Q
y3OrCktfI31xPSlVDd9CV2koh+kWGMx1nNZrZATbAfrjKpqXvOJzoy0ulIVeAzttxWb0tu3Tmwhe
BnjcBUwoMn80FeezMoVXimMfJsdl5m74YZeYvJUhZEO5wSyCAVU0XeCiU854V/Ba45+e7WrXFfkF
rDAfQUd/VbbGLUQb5TZrcZyWYaSCZPHKLQeOe8WMgLbR+m3nhuW0eU7ySfUtGlBflbBGSiDtcTfg
gvQ7Q4b3iYuLrjQ44gGPNFgxx0OfpiThTXHoF3mT+LLtLD+1pibIEKXZsCnaNvyKsuSc7eVDmZVt
cBL8T1Z2mQBzOBomvvLBgfUpO7lR8Gb4aeOdJ63cSWKCAks4h7ggCx2b64V0VLRL9aBuqkhTrkm7
vzHRPG7ABCrIYVM+VxMDX+Me6aTHEQWOxo9O+THr28c29z6oSn7u5LFEw6mSCAWK8IIKzz6frT6Q
ffpx7LUsCNtmWKv0zTKA+iuCDS7Gmu2zgkZ3jTb32Uj7c8I8KL46WHwTQ915KUjKoVkBPhj3As+M
X/TkyhbmqLHWT9UZ2ViF33W2JIi9KoIELe3KmThAxoC5Ry0pVpibOU8Ltu8i7c+0NvmAonAIxFjs
igYK/8gWxIlQHTukAnlldqTs3ZH3bqkbREy+3hbwflgylalZaNTPELG3epdkftPnZVAksNxj19p5
CYDZjLMlQdHrOL9MOA2sUVuShnJdhsrG8z6lFA4ZCunnaDwOPeB3NFxXsSl6P09BoJtmWx77QXIY
AQ0Y3Rr6UO+Q/TRHYNGdj4KsWLfUojewODlpxvm+DYfhU27XIxiYUHscPWCyvTxKcpHRVi3M3DKy
LmrhWb4k/oi+HJrSHuEIYd9GuidFd/YlaSETEZVrt/BKaszVJWrjc0KxD43mTjsTVNBh0Iin5nW6
Gj3lTNbDGVyIL7Mz3KXpeJ8Xlk9KahVAoXpJbHYkSaHC6IzCy8iufXPWD+Ygz5BpIWazgKjbNmUg
6RpcqFJ2sAtU4AXjuO0qg94GwCdSQ3o/iaBuVOMOy8BV7PYXaQWJkKpYTtYjdI8IRVZvwd/LFD2o
PeTMs6ceidJ5bGyhr/RmUF9S4kGBejJ/1bqbPmelXhzUshpW2jQtdcbpqOYlsP8CPXlHOjmYH5Tc
aOM2cihvLSf/mLU3lTR25QioOEoR9uVmvhYDnP45y+VdmO/nanG79Nog7qWtd+dKpKMHmtdzXx5i
OXYqlD+XzaMFkHW0zHHTJ7rF+lA4/kja2Gc1Y/qUmZ2dUxi/hIUJez4XIEb6mE1XLqaN6kSXY/Gk
L6mTVtVTJsrkRS5N+2no6y9JJLotulfDN4W1I1JiF1cYy+A4UkwAcNON6OjtwxjNvqMlF0qS3M9W
AqtjKA6Zku0Ti8nXautgAPm0srFfuVK8SMedgibKz1AHh3v4FpyqIypUC3clG8p1qbLGNP15ItwP
rc1q0IdndjZ+UbWGNGnPzyzht6Ebn7PbfWm7/IMGwGVdma21YQtYriuLXD8AvNoqics+oEKQbaQI
N14J+afr6NI3U9PvOAknG6PtB1/04405qB+nZCa/o4x9r2qfMlWhwKExAYxGZm86Jc/OPY8VaJjH
j4kT1ou4UdO2TZcglRIwMSc3bDeynS1orD2y385GTV0q8yM1AE40PXkaI0Q1qy5Yrwibof1t1bvJ
qgYfhSE8sipOnxOAXxtSAkp+0EGe5xAItWpgQPmxnfTPlA+L/SzHbAdUqX9ITF3eLxrEj9Iri2s1
s9YelZigtS6taCMtC6mTN8H+UG8NxXwoyqwDkDWMAM8eSnTN+wqXwoaiIrCGMS9ZzZlklcwRHHAo
tXXkkHqd466cmnCVSB2XviuaUK86TMSpYI96GTvbOGLJIRZCIVZikNZTmnrboXSsfaEp6m0TiQdd
2qxlzk3o9FsxDsaDGVWJb7XKOd4tCl16Ux5GDYGN0WhDUHeslnlWiz16XWRpAGMyyndVRFYqEFVP
3ffgMKtC8yudKpZVNrsktILW6QIKcH7mVMeCgk5Kn83MrXsnaY4hZ5NSz9GDwfQdO28jQ63bACAz
/M6td9Bs7grPJNaGOPoVcn7g+9N4KQx9G4vlfbSjoKZXl0lqvQ1ZRqnDmlkdVVIJpygmhYCXwQsv
IYneUtz/JEmP8uTE2truxwTkq2l+6HLKsRpK+DlVAo+0EDsl78VDyUsO5TqPtQsNQ2gZ4izOlSC1
Uc2a+ove5dtKP5aqC9cTuCmtUMScO9MiGjb5nOv12dzZQW33GGkm9ksRLwJYY0eJtkXY78KkPlSN
vs1dFHhjxEHZPpDK4G41r+WRl9jBExk5MFHmm6y0L0i7riCljg1CqvkDWj2sFfaITCzu+13Tj/cu
qqnAlKdUE/uyL/nelvocOfaZprKedXL+Cl7mPGmqdGONMzaMDoNXtDeIPWVQs+VLoO2R8GQ33mas
7HVemLuhC8+R3j+33Y2ijre1aQdZFwa1cVtV+UeEBQ9lpW1r4W4GckJnJT9C09sT633RWEUw0Y4P
qjTXg2mkWk040mbqGgMAjvxaZe6jBfdtmRsyu/lYOe0L0LUzmh9wZ6pjl+TbUUfMlZhbsilXVlJv
M2v8MhBkldjjYTCHj3Oz8yh5VE3Ebp6MgsI7GkR0z+OnQerHjtOveRPZ83U1eWd9bvmm2W1c3G1w
1I42TPQmpB5A/QBt6NSeURyfVpBvz/ssebLZ62bAbXxsXeyZ6vJZb/QdXpqgzs7FXIfoS4HzeC5F
5//k7sx260bWLP0q/QDNBoMzbxqozT0PmmVJviEsSyKD8xhB8un7284zOLMLdVDVN43CuTqwnVsD
GfEPa32rqfjPzKb3VeU82FTTznkmeGlYwguE79va7u6V4W45Py6ex1/Igzt3wj/ePdi9QQhzOeGj
K24JtBlWRmtdTAkSpbNISzG4TFqzjhBZpYdwfpso1FhuvkhZXBwKVbcXJ9/yv0knfW4qsDKYR5LN
LNh+gIIq5HhXC/NNJm6xVrXN8BK6wTzat/78U9npOsiy1TL1M5x5Y9VN5MpV4bfBo3hph/E4d+Z2
AiC2G23jXtniuW1eEX0Aaw1/8iTJdTnkDxamIMbPKVT3okg2OtXvVbqEmwA8uUWA6qWaG3tXIUNZ
Jusmy8w77S0bHFqIsXrk6/Goc0B8n550GZKP8zdphNeOIo0CrrHk+liq8G2iVsq4ykyClgFBRMv0
jNhr1xg5i7KQ8ZTnqIdKqjU63tt2gphljaecOxCyW7ByFFfAOLkHpq0r4XlvSt2GRXMzJ93FNoLH
cMSO1NmvTjysBMced0ZHAqrVPI/Le+79yFzjc7FP0nDvTG/jtUgxOfbu5xlY/jJe6na078lA+Zhq
ealN91spXDdynXmTO0Ok+erS2LhxQdvmwXC0HLWZJRHXor6HN7+pm1cge5/YbPZlVp0SaU43iXBX
qY5vG1w+JKjYRy5turVlZQ0IQKFAkSAab6UAXiuh7i3eR9XWeZT29YFMYivShW9Fhu4vRWOQAb1s
mErvu677nuMB7hovyuds2rrmgHevsyS4RvdHUeoD6LUbt6MkJROYwCvadHh/WkQgDoKInJ+NYRJH
lmtYcW7afIEbXjVWTPppZT7gbw82vuA0lz7zMn/Q9kFoRj3SryMGeE9xk741JejyXo1nhNs3oJi+
Ef/LcM6u9LHBGcH42/3mlAuJi7nCI25n70PjPAJ6q3fVkP9ILWpJO6jbHZXps1IEHVhxezBK1NmA
L19V3L6VOYRlCngimtKpjHyd/SxpWqMOL90xJoJ6u4zBuJKB907G74PZV+5ajMFdlzEfw7YFFLPu
yR4bL0vi3eQOYKEsw1IF3Y83ql/cDeJn1IJ92K9YRb8xsQQh1Dvl3g9Svcsc11vX/bTsTDwjDMnq
fqXR0RAzMekIY0J1LHoTU/Ys4xc2/E9pS2YS/TEY7DYZb1FU64QLzNgjmt/yy2ElZpDnYlpEJwYj
+nHbGU9XVBO+7uSexLJo0tZDFRDW4IWbWPbNCt7WBoLVp+2Lu6JbtnFRg5YjPZIJCKL4bafj6uJL
i2aiBWjmB3jNJgWlM/XqK2BO+o9SObi+cC5yPsCHLukhE6qVqZ7uhhimU+Kp+CzrEmOwjcLyRBh7
tSUEGEwXEaxQtRpxsHJI4W7bFt/jYCoPniGBLE4/E6yrgZltZ4dnI/dfayM4a4NGqbeOnlt+Bdy1
9lx+T2MTGutcg6xsM+2vJkt9L6X+FmfVwXA8WvfEPi49VxtZWKsC1JyleMynyjpRmjJV5axad6WM
cjQnjeGcPZcTzhf10ygapqJonnjGtZEeuFpKA5p+IvCqXEmFAekEW78S8ocoJoHmQxU7SFTWLhmY
weCi1Jh3mzQ+yKwABGISuxV1AQJ7k7eP0yM+ZUl8mXsbAn27eBFO1466zvo2xuk7GWNrMYmT8qsb
hycR7NiPhEet8o0nGfT+WjT5Js6aaxTeNoWyiENI4FIY2I3OhIkQprLPytrBjpd3EfvmDcyylTUm
e0/oE17ghIS5edsIAxglsW5R7VZIqu2bjFKttKpjp+WnE5K/4agj29C9KuHMt++E/TyTjnKntIqQ
iG3HgIyjboQDhttzhD8oVf89DmXUF+V7l+ubtkhPxfyW+GNUV/O97SS3+Hpejao5N3kLIg/BWO1G
ZSiPbmDeB3UW2XLGrUiYSGXoMwr9O5tYu6Yf7xL1Ajf8IWvAMBIisXGD5pWpgnPwKYkpGOueKxbF
CFxhO9kWySC2RTbLs5FSnsbtzRhbKzwOoNcmdQuA7p7Xcp16PWkDxFAsxqdD3bfY44tO25HXuD6x
EHrAHRTeKKzE39qxMzcICNZ4BonsIKnMJtcVAQoxdAbnbi3ORgZbMOaeWmFNPGV99qzgKsA719Ox
T+V9bDcsH0xogHnV3gyKQT8Z9o9LgRtLw/rPJ+NlqMQteeJ+ZNUW1eXiVFHVta9JPs/JyhIPRth3
VEQFKwl2okvLCKJoKN/HcJuz5MArhEEmSb/6vKvBpevwQkzbzCgns8dtlgd7tu53yKS4FgOa3XHb
18E30IfPVsjJqfJyPsWLf4Asd2EwhOGlTD0uBpuQD7bxcgcz1NpbGFvHjZskh3QBQ6cc/5FcrcdM
Fq8KxO9/YVD/39MRiWDzPxrnP7LTT//Hv3116Ov/tHq8/rO/rR4DAqBs20bfhjLG/231COncQaJE
QDI6GB/10D8G+mwriUVmt4iKDET6FXfy94G+Ax6dnbiLVM6EDHP9z/1d0333h5DmP1LWC/cvuAgg
SCFENIFuEeIJPLa/5j85smffoCyQ2p6An0kXSlNrFb2PjY0M2jdrcrx5pYyq98+pjVEe+1g7MTeJ
8R1hyxKLx7HMZA/XUNNN1AmOM5ONSbr9cuM42Rjca2R9wI3hOSTxQ86oTJ3JMWfEZpvE3+2X0sto
C8C7Hi3dXDUoosIov8ZaqNWjt3BtlvgnK7tnumQtI2vFdu5/gKJFOkwGDArbYM3qNLmvSPMgQQ8n
kffd7POhCZmZY0zaoWuAKb+CTTFPt1AzJoSwS+XE6Bq7Mh+etd94ftSyY+F+DOaluC3ZQ3Y7ToEg
ezQtw6VKlktTvkM39+/dhLyre3eE9X706ha3nk1qVLW2xFQqIt6btiZ2tlPB0zj7tdszJAnqfB0q
XRXvTKwwYA5BqBf87+g3ykPmSRVeVE3DsLbV4vvkM/HEZJgVS9RfLrCJhbIOIuXIto9vr57f3CE0
lqOe2qH5JGMjZByKtKmXP4qU63YdgmKk2HHYQFJ0uNhPrT3RqiK/b0Sadd9T15f9jfQMugabKSTo
XWKZg69g7IdxLzhGYX7l3LTgGEmNdLBgKSK7rHXBEoqIx8IbKnJ5026SeF4Hb6mXfZbwK/kiLQgD
tqwWYWzZiNT82tqSaBqIK8QWJreVxjnM+tjOPO/qxoyNiZOOL1byg5AFWSr8ffxKt8VIv3OjgJQv
r5yeA9OEaZIQHw4kZIr+uzOJPn5drHRqv7WDrus7v602RG62u6WXT+zEnFPOdOlb0uTDIdEh4zRq
Fdrr5kPUOWkqhlKvLGQhCKBK+vXg3pM7Q6vmTcmaUEo67LKFM49gA+cTMISpuMuS2rdf7ATs+Ftr
5YU+uRbpqS4hNaS+9tIk7SYYG2cM1j7x4UzuGbiWT8XENh1hclZvs+vSNb6uX/mlGuQmpSa2Xiyz
PMboX5kLuTlfziQQKEWhzLy3NrZFdghd2YUVdzEzjxv62o4+DJ5NEkcJHuZubXqwu/OVaJx5PEsY
3OZOMgdb3tFyxrCi3Sl3rZs8g1DN9drk1otPDtIbw1Br0zqGpAQY5tLe1cAKtrxh8Rt/1cIZO9oN
khmL/W6b8L9LWKSddzThUZHvZnZqeECIzAh0lWLqg8Bu1rQXj0SYOMarVHOv3ucyDPUHHLkwOJhe
abh79l5aXtq5IYALtkleb4Uxyvjo6TbLkA/M40jZamNpue0Aeg37xejLB8Jnszxi0xMLHr02t6Nl
7rPIGXuuflNhHowcX1GPjLNRvxkK1PU6y+3mupbj6CDejHcGPKJ0cAnyQ13pwGBaChc/2PvV4l7D
1Xxj49Rl67FKHOBPJAH1j4VYq4260cjOsPVhHYirXpB7eCiX/QCRgaF2TMDJyiR/3YIHXpevijCl
ntTlMD8Zdqfu6rk0CtzFGWWv2zgFW0jbrV5Hq1w+Y8heJ+HJJVLEwn/UVqA2+BW9B1JaXpfYnR/i
3nVsVn5dC/OcXnSrrT7flbnhbWJqVyuaWs5PvhC4PYtv1sxvpNgttdJMWojuXpVG379N4QRxQpaG
/JnE2nipHMXYj/8mzsheborZnh/cKih2jenZuxYd5Jm5XvmU4HS5J5vcto4kM3x5pjeAB5YV5HVj
ad7AddTPGQbqOTIHcU1UE0VzjWmzV8YcoItYpK83ZTCIp8ReFjrPSiVfJnj/V7+wgF5NI122nMnf
6wbMl8fRI3A8lgGdpKfpw5ZY0H2VBXhXqi7iWFXpwwqhcbwFM+dvkHbDsBFmR6FY9fb0OXbqeeg8
hUVZq+oVbnP7xAlgkVbhGHG3KUvm5yPBjB9BocIb2SOdDVyCxezKmi9F18ff2S0t4lzUBMNSPjPP
Cyyd3fpt5t/zY54OXhnm3/tmhJQoaoA0kJMVm8TEdLp1UiVKRvCfLdbEQjT7xvK6F81lz6Rzsrx2
5yvHeSjg8HIq+ulrZfrqkqjA2JmxcJ68tO/eOvz+WxCK3lZPvnxoHLvftGwiWT0aR9Q3ZKLazZOZ
T+2NdkJGDTP8yX2XzQKDd0kHoDt3xqrEYWs3w14CCiSBnD3efpwr82hr033uhHx32qY6iik55ykR
JqtCu8M3wUSap950LledYD4HxVOzLEg0AXUAcFqIEqzrgXFjfB5qiyz7cejux2KsT+FyLQXsxirf
ZNz7R3RVxoPu53w9VHV9a4KjXlu5kbzhD+92xFOoTWu6xhfgfuINwpbQRjq92rmfzLrFrjrXDPQc
fgpRDxFkizhYnotl/Epkdhv68lC1AKdiYd35Ou8fkfsYm0x2zktrSAbesrnxi+HSiXY8ZGkjDeQz
pfkV54q0iY6eqevNSLRO+o08c4v9X7+eqtI5sGWkXOj7Yxsa5qo0FQeL7TDFI2XOSleMJ/F/EzS0
5eb7sGzyPiLPx7vUlOMuzLP61OhqW1VAXdaqL9zm0Fh4zhFKmmo1oleoemc6UeQEew7U8Fwytd5h
bHa/UQZdA6PqTiUfkzeLkMSYqn3I6Y1JyyzaZR1KoyJeI4uHF7TLJkERkMLbtRvUPbtvA+Nzw060
C0kydqnW9mVCVfIgFlP7b0Uo1HtK/MoVD5XOe5mN1VoPzKGNRnw1ySjnLadc+Zlz598g930paiN7
K7uU87luF4YCJgCvuE/ak42CbB8PoVijwiCNCmc1B8yYWeROme2lmIw8cj3ZbP0QMcc0T/m5bObg
lVfDmDeZYSMws+0rzi8tWFFTa35j9yuNA9h2ju0RZpYXjUKOw9bv5vnnlBLJwkRf1sOt48TM0Lum
/QnS19rQIc/RInQBgCcrC/QHnoK8o9gnd4YVbrPe7zfZ7DQb9kq3VkZ4xsYJfBatVwWT0V7zCzrh
lOd4gO9QEzKGvnY5u7EGp17irT8DjAcNV80V6wJVN5Fn+GJrCFavQCFZMFI6X+fgPQfqytOJ3pKt
MW4Y++kzsrouAibFiqdL2LOFWV49MmWu3oKcNM7ZUM7rFKfDw0QuF3QHH4A3BIcAsVU/7JXKq+00
1h9L6Zv7NgMhkWRmcGkIaLgQF95v/WApPkptEaTApGuf5ppghXDsOCnt8rZTZrp2oXes+6SXDzj8
KoZqhtjGuiyfLTdYjq7lihcUY88FmRDUyIG5I0NefVpuy6Ck8D8h9OU7FRZ9BArFWDUpLbzK1QN1
Qs9tKoEVg8MFH9S3wZ1VxemBZPbk0oE8pLKD3UZiZXzJ6/5TFm5mRLwA4RqVUfvQ8dtE8dF75RrT
d/ni2NjX68pEGVIX6bumlNync8Ab17OLeu6Jmtg5RKbf1Ljav+u6Kp4wYTLypxWZipUxGf5umBrq
U7+a01tHM/uAZpvXq9gf3BxFNYIllChsy/1xYlHnZtZXJd0RsQMFxqqfTJgAfml1EUmS2OpdAk8i
K9fFuCFZ0Ts0+ULVQMQ0RYNhOQdwQ122qcoAkUyb4Po/BsHC3CeegnHXExfxXDJ4DXk4m2GN8Htk
+BNbzqthde6X680FK4mRhU44UC4uTvedRLtrqmMf11GXmR44c1zzPxBulEdR9aC1lniconkh3jqx
4wY0PrqM+xIYHXHl3pJQ0/V3pDg4N6qcup1AG7opi3J48BGH3QwmhLCoJ9mCfKCayYgTI2EerbFd
EFZV8uhZC9kghdnxJNq4Bv01uURjfkGVPUYjq9VITJpEz85QMGLSMnfXjlUU69hPF0RJ0K0vNc92
sYa/1fEtzcKyV2Zr0wryxOqbcPTzp2nRHFvGnMbNacIjs0/bwH5oDXPeMwJ3sqPq2ADjsXBI6mhM
eg+dsQ+Ye9j30eiLFJxDmovpZeznS2dVNRsBA78slbaZ7uEk2BtqGPfOjpWxaxPH++laGkVlkdfj
XcA5fHDmPDtP5ZK8+30Z9AdEt5a/yeu622jHZa+Rz95VgQaxJpJhNuUrNmDdcnJrV7Yru5dqG/pj
/mYgUzjFhdc9gY7jVawpHEkodc0vJxjKDZyg7DrNtwHFufJdZaTQ1UOmXru6r25Hh/NJeMQCWLZX
clQNqXELzCu5RZdUOVFs1eELFMJrCatJeJhpEG4N1O/ke/suHpK0JiieoMMbaefQGEGGMuu8wjpa
z/mp6ppdYJW5Zkzaakw+PIciqpOWTAXHq56qIKze/CChnkZJR+Dl1AzNQ9OE5ratiuI0m4P5nRx5
8BVZ7B1Yp4DE4P6JP5wGt7woY/0Y2J2+N5fCyUmEIjBpPVluwrvpys04mA4ho5igOM3D51xdJ4eG
0nt0++OLQ8D5liei+e6ao3mYHVBrM2C6cyuD4DgQeLVrjNlBA1u5x9YLlnntms5LKkR86AY1P86Y
aT89YleiObTHU1vzOI4MbX+6iUcWp9unNx6UuQfBwcjlI0dNGigEytQKCx6yqf9Rhw0yw9iMtxaU
kA2U1gPKTGxCXpkcq9AFVBbwI4iqqmgfA6eMvw9Di8al6ei69SjPaSm5zI0URYfLk4yafF/EFUGR
vbRRmcnStb+7ZK+fkA0258xOBPbG+rFnvXdNExH1NrQz6W05w+eA8fgsd7qI5VEkDGvFKN2OspYx
orP02o6ShUvar4p67WPXyDnDS3GPgaB/qVq/95j4z5oqfkxyJxJxsvAvGHHeM5RGfJfRnxGnU6V0
2IxQqKxx96+mwPT2A6VThXXDdcK1303qR4sS7XWcev3ciAV5kDNh02L5JIJvolocdI8ZI3iYNk14
mpdWZu9LjVFtn7UU+jrEb3ggfLlF+0Kj1++olz/gnLADN3t9pyoU0yvVBl9mkKk39sNmf5qWYMxu
a8F+lDnAtOCvwMxMVkj+3rvdREiLwptVoLqu2K/o5OWaubbvJ6d/ZPoR72B3XR3GVmK6Bxs8HJ6O
Lpn3mkwNqD2lKxGeoZAt11ZCshIWkq46Gky2q5VuQ30mkc7MNgtjuHzXLba9DWPyxWXduh9eYrY7
xCGZRkFASR75VFQRgUbGGrCi+ektM5OQ2rQ2U+iXGkmkIq2CHnXRm66kkD80nmaRNgXWfGa6Qxq3
kbTlU82ViVvEVZBDZxwGK2U27TPieRmsrqpUxAjsJ/1Slj/HQbiMptWwGn3vkaRZte5Gbfw0+zKl
+bWZByz29Jhm0jlTpdprhlR+hDrevDEymd2LYkHUqNliBF3lX0bDmR79ocpv+E7pxowyfyO2pOvX
DVJLyGi4/1fQ0/KbGZjOpiRgbsPdyhKIWIVksyCGubRDi9Y9ZNYYRzWI861bd9mDV2MCk31VhBtm
/pYZ0XcVdyyM8iu6r3bNCzoixoO5KGebgmCy/eO4pIv5gASR6OC2xX1zYuSRoCRmr5VFchpJWKWI
MOzHrunr5A715UjzxpOlySiz8tTxPlk1jtU7pLQMDYLbtUOxHoIOKVLntUuNOJPjYz/mOWnw13i1
KX4dCFbvTJ5CtP47cuTTMSRYqUqTXUFSmnvX05E7h9jPctL7CPMBhBXqMD6llpqXTWBKPjUdXLJ8
pyb40tmQYb8I+tglK3vgcNrUmHy6MyHP/h3tg5M956H2BqhgePAOTh1kwTYFwxpcYprb+B44fFxv
CQcc9WHRHJTbZcj5VElUywd4ObKrMLURbIc4ZFlJm7QkciF82ttpBa8xCdeza8ViE/s+f65QkGNK
LLOm2GdCGeOGzx62RLyGYpOMajg5Oh3kVpdcNQ+t9tWyxd5QxjucUIN7UX0wLCcyk2dn7+axne4Z
EpX+qagdgYtjWhhLrpZxEfGDERCLvO4N04Bgyzea7BgXzupA6Duq69kYCA7CfpbOuwz7rLElUb0q
90NPOvZdJoGWkQtsY2Pw5t6q96GD1RHJ+ITDpaOXMp89wkE4dqtstCm5MojYuU+reBcuE5+7oM2Y
ov/5T0k6JJT5DLOqokJ2foSpaI69SZoldKswWdZBjIeQ5TZb1zJV5LV7JGHPrNiF6a0St/Tu+qnU
53hEr3mF/63TlteTDqXYL06887TRUSQNHlDVfil3V7tRNOQhtUdZeu+yH5KN6kz2byMQDcvs/MPI
CPFQQs48eeCZDjFRTOvYopXPlWtsUqv7idzx6qocX5M6HIk/tNoLQ1j/yS2D7lYVlBhQqHwc5AXt
2y1x3h9tPD1PgDj5rOC1m8sJxH54BNl3tGAtoeJg1eqGqkZAcs3/Sa8B4MR/oXm0MuSsjLXSIn3p
2ISvVNb4q6w1+kgPRrcdnKXctGmS7tKpN/a+gpo1OJRh1YAnM0fjiVxjg8y8jBp30SjrTSBT4TBu
mI6LO7dv40hZiY2059de1e3ZNK0kAT5MVjjAZ3JgNsF1IdvbabB12VOu85yk8jDyU2WblwUf7R4Q
2clgKbfPwPluHAPBHOF2D1D2f0ivYM1ecsTfw5cVOwUd7uBppz+kc2M9DbnXfM2EQN/0NGZkEQFR
viuWgLurJcwoaGoEyuPYvjkm2hqzt4oDdT4phw0f9107Jr2TW9nrkncKCUc7fRGFhQjP7XmxPZmr
XdwI7z3N1JkEleJboYbkRTUGwLWp8X/acea/m6VkbskP9tXvqTsUO8VH1oJsESehboSA1tD9cosv
JEKVtmLehDQmuuKftyb+7a3ZpC8s8OdsNwgYb6yedRbNVpg8GKPX7HuPtS9KsoNs51tcC4pYBf9Z
VKz4RG5wVLfSZBqK5iOciIpSOkNrXAbvNRZjFLn1XWuVH4h5yEYNAecuQHFHz85WAuj+OtVU7MbQ
xqy1u+aOJOwflPVGVBVEuF5nNKsacdydDABWe4KZ7Nr3x3tqsHdYH/gx4pDbZ8ruCnY4K4oUvRVL
Wr3iH+6QIDti2DSyaR/zQRLNJ7OpeFjq+Z79akzjNpp4zHVzKMfEWMMvgDcem2I9F1JE0MYes7Q0
VnEbdt065pXdASlufqjcfFgG+2Ee5uc5hykMF3DlDPWr4Xf1CfvSXqI63rc5z1Vm6zfC1RakcPOR
DTOR9bZDNGnakPEnquGkpq6+lFUwHYXLzEdT2x5ay6D3geq5EtIFy7xUyY3UwzZpA/HZhgPlnB9Y
1zkwIhmv9WB4291PfGpXw1WcH33sVlEw1fu6YFliDddotJZ6K3PQcLJZWydKgHr0EpKyeu+VM1S9
jY0+OoVCmJB35G2NmQdpAVMwK4Ks3w+IQ+fCMtaIdwpGjBB+mcQKV0eDpexbKEs5hhV7cMkT6Jzq
SPdWpWvB+6J3BZvvk41Yk8QPHttmkdMeyDnprap4acyMO7WLxbNZCDDexny1GYTV0U9LqpSr2aB1
q+cu8V6Tjiczl8OES6Ti+PbFS2ktTsQv69q1ZbDgJGw5RTkQEKxpei+iED9rL8X/UHq0aY5X7qgF
yg0sZPfsVKPxEcYTZgUYjwgpERstaf0MmjDfo4Qfg0gwzAMRdFWXKJy3CNuTF1Tc1H7T2G+lT7rK
chVjy9Qr3xRLxE1nzBM/XXh8TcbGjeYxc+/tvtc7XNYc5HbSXC+COfmgGaXWsApQ9Rj5YMU4RBKj
IGiOmgEwtE+E/Xiav4muEZGfML3OyBDE/tiSYY5zmjsC8DCaedfbE0+xg8MhaY2HwVmzJZz1ptIS
cbs3HpkQcoZDjZ+qor+fs8w98TusPsk0JWs+r2hSTJk+O+PYn3VW5E8pZGOGJy59QGRV+ud1QPxl
DFTTNRz3Z2s25Xqkl2JuwvpojXMS6bFpYx2fhaGdS9fwxB58x/0+MUc+GGFTO1x4Rd9thmkyLwqF
EVJupoelmN5Ty8AfhWAIk3uMNtBej7lhNiurgga5075lH4kIGV5iBqmnmoTVSMJQuWe5jcvdQMSW
Xwdp8PR1iPNbGj8YX1A+G/mOZkdcLHsonpc4m7f2giRwaOVHMLu/oFP3ogrvByMPOIjiycN3QLRd
hlB4LRyTOXbukLoJnAEdlc6x9oyttTab4KfMBvjebCPiDTLxNqFO6hB/tU6R2ZHVNMht5oR5sOem
kcsijXq2tG4Vq1fGP+hIlUTTUU02GN/aQ3Q7d1c7xmJx+iB4VdtmnjHFmIW5B5TLIi8Uxee4VGQP
TgWDd3M+yV4Yt5zU3m6euZQpU411F8Tmk+cQM+DPWv2LkI4/A05cz7V85xrNBK/LdAT8Hwx6v4V0
tGWiDbsifRpH6p7ebJsTtcB+Fxndb0KGv0kFfs8s/zNgJBCBjZ0QlsyVpAJm5K/MvVi7OvfjMos6
u4LlX3rYgk5kMgjzXzBG/swFgymCCAIVm+PaAs6I91dkSxzMOmvKihBFlqnwF5Q/oN4uw/hN1VSN
a1ImelSkeFOfROK56l8QY/6Cs/n1+de0K6hgvuvBU7r+IH77ieo2COPaC+VGElZAPihDWFKEJLoF
J/XtahsA0EDf6ZqZuphQPe7MpWHG4LRuvGafbqTnJGzM8CKwHrn/BWHN/wsn8HdM4P/efdY3P8rP
/hct8Gf9N3rgH7zAf/zf/z9ggghffnta/y+3/+UHJLPh83fFza9/8YfixnH/F79QIEVw7TxQ4yYm
1j/M/vyJeQ3dMVEY8Pv+pcX5u+gGziUZWhBncN1eEUcu3tu/i274sysEgBKQbD7+1PxP2Wj/4qHl
g3nMQIXh8MXTy9f55wfOwIRh2Tma5ppt/y4j5vM8AtbaUiT/jIeg3P/2o/nXLzIfB74A7JVNIk7I
SOd6ovz2fDuT1AgMm5BJcmyhGgY4AvO5++NJ5QFKPut/51P+QkO6/jj5GJeMGB8AGm/RXz4mJXy9
NQpaBUKL4dNQ+x/za2A5xnJ5LMZE7+O+r0iEn228GDM2sHpyrH9xlvz6lH/yg/74KjzXEWAGPb5d
5y/+5G5qzXFquIDKpqvfs8JM7pd8x/1KXEJdux9QWBxWgEXPgUYdtohUYSe6soMrbo67CmnGS9Z6
ZRRzBeW7Soj8K/et5qFVpfswqDyLFsi8Z9kbNDdmXYiTMGhTIx8HFiqcGKwHc5xDopjFMCVn6kna
dpxTBWHgLYfC/Ai6mBLNk/DAUSH2mDat8XtaVfr70s13TtjEN15TkLaAkGeLcUE/MbLDPmd02bpU
QbnQ+2tcsb+ekv+U1/6/p4QPNsdvL8y/c5YUP/SfuCG//sHfxHuQRPG8exwlxAWY/jUS7G/cEI4L
IFWosNBfAQK5Rtz9/SgJCUK4YkOcAI0t4NyQN/wfR4mPto81GXAy3+W1FOI/o9+zxK/X959PvOtd
n3bCUu3r+tkMfn0dv7/eZZzhNbYWtpMToJ0opqRbzr1lYjLJ4/pbWplob/keNBHfTredisA9pPDb
7mSIl7QKrPLUW13xBH0o2E650eEdJeS6ShpxpuBhmnDtTpKlp6rHzTsck6moD9RW89oLcRXq9irV
PrleiZ0KewsEEThF5G0tdLhXCXRdK/pFzTTCnBq4iObMV4Ip12qdY8Gno6CIBq1v7W5y13NT4QUI
kf8nxTCuCHjHxzSrk0mgz8oTVL9W+DLW+TZZWK8aqTjMhNsQeY55oHGwixkkSDfM5wlMlvVmCZFe
M9Faz3kXP7XtD7JdsQRJwsEt3BOshvj8VjwmZc40vr4ZHMPZLmb5NHnFLmmqdTot+yZu90NGWhfu
a2ZwiIuuSzWle1Z+aXqLDJq2qV/WAM1ZbXoXx8ifY2NDcBOIfVjgopAvqYl4yp5wdbAB4vXHXfs9
9vAKlQO6qcy2Ps2+T9/MxKvW5uBi83YFIG9G8NHYFgh/EmyCUxxGU4hDQyflfmbSvkLYkz9UVx0D
oCXYe+UpD6GyGWOPa6510OCM5k97cIAjuR9p4x1T07hvyicX+4lbblU+XmhiaRy0/tHh2trBgUwe
AtHdtHl/bAa86cd4RuyewU+PTBvDKdqmgx7EK08UxO5AnaxweKis6txooOM2StIdiIa7pZo/Oz/M
1nZfHf4Pe2fS27rSXuv/kjmDYk9OJaqX3Mr2ticFN9vse7JI1q/Poy8XN1+SCwR3nsk5OMDG2bZE
VvOutZ4Vqlnt3XomrbHsc4abkc/lGEIeXRy6/EnTka5v9157PEuUUeG3IDSfpQbx+WX6dXm21plT
HUpXbu1ywn4utL2tnZEeC7RHA6fkpoNcxTBEYOIA6ZXdZyKmdShWBVENfbYq39mB+mfsacunziu2
fYXTJbNJp8s0Bx/X3/UTbC6naL/laH5XtRONy3Kw85HTPsgmGRbcjqmpW8kBvhjlGg8Mlf/2qfto
dvqX8i+gBTH41dpkRNOhIlikwjTDLYQSWuD79CVwhpc86+/iRjw7Bn+iDAiuD4sZWVZbRMFsb3y0
81q3x8Srvvox1RufAMuncrovR6k/gA0gtcyZeY/9P6rC7hrWmNwDxkv0swOSs9a4Qn7iYVhbRP+h
Gj+n9FY9tDfFybYraPpiNLFpWt95gpUrMRj4QI1jBFY3VHEZxbHN3U/UAtQLzbOD3X45hJpRYfqg
4xNVhexzfVQhUyzmXhKbI7T84y3u0ZLxrhmPMM40jVtq5l6H4S7g5b/NzpiNlOWh6nZcU9EryBN2
crvM3Ydp88xMAcnjkndhKlQ025SnFHCynuuZoC3tttltnJrys/PKr3NqbykxK4q137ypwPtJIGqg
zoJH4w+R8GnatROj9YZj7TcfE2AfbJ9dVRvY5uizb1Ze3mVxuypqd0xI/NnJ8hSIxVgYl2hMa7a9
pO63mykqvLYOq06WryojDbAEyVkkHyKrEB/WweLn1aPweqe6902yQe+gluhWTVIU9WOIow5FtffL
xt/LxeJWPA62zE+kG3KP3K8Vc4HlqIllRCUJP9QQ219dUwb3IkzSLjINQz0yKXBgGLhOc5izmkGu
rUvlrmHrJowzB9giu6R1KH3J0cZWKMRNt+tb2/tGzRbpuqsybW/6jJjfiZk9JJOVR5EEgQFG6SRD
0TXJ3MV2pqJeLUa5GUajQHtgv3Gj3hoRF9omliGKlI0nwLGL+kFbrr+RfRfsksKJ30sMCXIpeOED
F0pjwizEc1R1kV1/KHjLXQoH/oCRKD57bd7BILl3gsy4IH7b11ra8bqpJX4hDObPNrbVlYvj/L3u
ggo7t3xFsmMwM40/oeM0+6GZy3tzULw61N90brMOwnlfWXDuyiQ8tnpLYn89zPlpAMrkkLkK03iN
02ntUSQyqn6vMJbGueKDrx8mmy6QMNzl5PI6w1wbDRgLVtplH2MQnaphLeMtaZ6SGcmcRaSlr2ma
EppSkr67dIOp2j9PEE5X4F60UxAcK5kZesm+TP39zXbS4q2J5iwdUA3zLcWEq9YGa1gY0wBMd5RH
I8E20YHRHJX7gRAPzmm209XsesNW8xYdvHh89RJ8IErptZMee91EU97iIFG8klabPHmpvARNvGV+
9yyFS+GdH9jXeEnKM34rRiCCJHA8P2LiKg8Oon7Z5cMK/Idce65UK8oBd3ybu7Eem1WzQGosCrJb
2c37YaZ7VBLmymFe7O2Yjobe9zddgQ9qbpZNM/Pu6anYALssH6Zy2Zqq/MU7dnbiYSe9njSmuAuS
d9tZ+i159FPZNw8DdXG2naxBBa2WNNvhdaDARm0YyVAbO5+bRj95BX4OzhcInV3JpuNBEGjyXdHo
vS+6X7EMD75dFvf4jEgnO3rXm12woU3xrNzxzu8GRhY5vExqPur0iqr0Kad7iQAIjpUW96k0twkl
gKE+d9iOxkrh0AMWlAJu/KmxPjpZxhDSZ/EfZooHjZK6mmS2b0weituW9mXw56NOlL6TRrn30JrP
nr1s3dR6GNyYUtOwxBYwlw+lS9+kcrKrTj4p0tygDWyVng6+RKlfBP0tTcMkGnudxtxh021Z32a5
7RgezCE7BTXpU59PoEExwvnEegw5mHV5FuW+DwB2pkAkT8Rnf30b2oxjfBVdvQ9qHiQGoNNcoGou
6yFEsOlaHgCYkvkuT5fXxmq3C8a3WJj72C/fY9ldmjrZtwz+YgJSi1H9zVS8xiG2ufF7OcagO9b5
m+0Oew+owiCr+7zgxtOJONgGePAQ3uedTexh6eftlIRfOO0jJ33o5TlJebZaICwLPVkBi3F47efm
TJST882LciQGZm83TG8t8VmxeMXr2Ah2wftQi3BXDvWhlSQpLWM1Eyu2sSAxRXoT7acqje8wT9j6
z7UEGZKW9cnKrTXdMSs4y1Ehwx2I4hdK8eQmznxrV+VB+crt8M3EWfbMOxlgt2OXq2N1QaHexYX3
62X2Bhn3qcIbwOrLPZWtcl5XSfeUJn27RD2+Gwzcb0aLr89Fd2WAVe3c2pGcodEeO5bCYFlx4pOr
3rgrMwKE4YcXb6z81KePZYp1RyFI9SkB6TrV8cPU1G9ukN6NGVqZOzg7HjV/FSeI6Aj+JzWwZYj6
c3aaUzMEd2FuGoc2bQA3ZN0+J3ik13gfKLahCgfWQddvy6zXf6ZUVey0H00R1hEGjnhzQ8WM/i7u
2ciVuHMGqn8Y6wZ7abXyJZvkPkz3TTX/0aX3WJjkWjDivoftlyraaLSSvaqXYbNI/9Fv0ikSQH7s
uFcr4cAeoa+m32ae9BGSpnXqLmsn4/lZLBKE3h1zml0caqIwxOs4E5XdS421xl8Jz9HfRAZJwvPS
qbM9K7pB21lvKYicIvOmwPTVRPNS41y7ji3GbNyHulzmd231+hdCb3Sz90CJTy4Zz9CmGx/CYXrR
sKFIsh7xUx4KFwBzhquvM/P10qZRtsRnu/C3qvG2HfQYlzpZ1ykG0nS+8agX5PoQlfiVENMV2F3K
03siY4IZSnbkJJICD435Zkjv1Plyb4M264YuKgKQwaUfnoM5OWdpSGA4u6PB820s529gW3dJ9RiO
7pfENMHm8oeUe4Q8t5HjuMmQ+DeT7Lyra1bGXntk6XunOCAN7r2hPpmZvlgkbFj9UQM6RjnpWG2U
K56xBdwT9tnOsorwBXJP4OKKAt12+yZAEOu5363jW0Gj6z80WMwTxwGRMQBJq709twcUmQHCnxfv
e8IUDXjCNREmPJeuR2u9ypc9NKEXW4xc5soAT82QX0M2Wex/u86SB3saXzgIHkdKtLayJ2batssx
hcQozDc6ikiJJK518zyDLjOOE+uXrMqvEHoahWGS+ldoje4j28oV7PC6c0YKvGz00w6cw8q4kY/p
Yjo28/iW28baS8c73ZgZhBPzd+rSv/EstmOcvY7heB7xGKwQmf84/XwBQse7He4XvhZP7rEVceL4
kP427bgTOBxv68xjfxWbobCIyHO52+CpfmtBhr9myzgA4gr2TunP67YYt5Q83OuUHTn1AWFTVjRE
sT29eY39UaFvRn6Y3gGr+mx1uukqOIntvABRDEFPmT/jENJK3/rHXt23Fnxpv9u3XSsYkLXR1DgP
gZ90z61TbfH4wkSxOJ02fvNYtMF20j6uw3T6jXXHr4gxkCUCy/Vgsa6KkBUrHLHRz9Yno6ZxhcHm
RyZeh16bwHeay72Rz9W2c/PIllhBbhgliOLEvn1VnmBxckp0Ph0CMOs4BG8Qu8tzoO2vuKuvXO8x
RhtrHwe8DLfDOG5BmtG2mvtbp46fprHZutJ6mjLsD3go3Snb1KP9U/XdHjPXsyebP2CbYVkUHJW4
I4GDb4NTWDhbVNIXICFVXz4SeGxpovOjVKl95+DYA5TQkLPWxS6d3sZR+pcOGZ88rZd9kNYBMIiT
o8Z+10IHUSM3hYfRD5PvOMGVx7JdJH9je9QXElcQfkRdmQeeKKPe3ATRN/APpCdq8AaJksTIU3qv
evDgDwKf/DnPefZanJLrgpo1sD7UrLlMhQ+F7y1Rt3B5llpf2pIjrtPgUu/dusbvBrRNYRVGTIzN
yPOnfqc1ODK3EdspFF/SSXCWChGbB9qJoTm77bxvKZXbdUp+GNSqvjDkM7jQxdYX5PP2rfdNf5d0
ZArD2E93lWzQPh38qk4+1g9cYU0SywaTVem5e9mqhM++bO1tkgT2i51UqMKEy2DYGfFiPbmIby5/
f801x2DQdJVsZcem8ik4xm+ar7ATsswjPXOqzykTYUqR12e2lpy8SqaLaLqNOchVjpekScz7ypPT
EcU8LbdiypcfdCQYDUs7H1iB6kPcJ8tB1bFx1EPF3WNw1nXfxQwMUmu7iHDciMSf33Kiigc3t+Y/
feOTstM4oKKRH/OJWrHpV3Kewg/n+rvKVnKPujjfz7JcfnI35NIrymWz4ANvcDXHAVaSjFtQzW9W
n0EXUCxfN3o3JPG89rs42Bk8D58xLR270F3yLxZyiNsAZ1utxJ54Dpo2O9X817mF1welyFdbuWdf
8VAtpJQq52zbM5poTTf1nlAn5PmWKXbJVb3PKDLvXWVTkVE13H8x+gXshyDm0kxuRz587AUQwUVs
NAQbRvgFylegCm7zxYalxMPn5k6SmLl27zxr8L9mq8yuAgvRlvYIi4Yq0RjbxhLyqmhUOdVZY5/L
VOXot4KWgRTzDz7RagONiv/NJOrh0Xca8RG7yfie+BagwG4YQL6mLReSYCqLL1phOGxQwGxEFqfb
vd8OhAjpUdi3zswlFv8kLjRRqGWVtvYEKUrSIteiIGAS6/Ojy4z7nHE8+jPgUj7g1XJPjPzjjt7v
EF9mbVnyaPO3rnRAffC2qDuX43rd2m/cn2qyPmwyUviHlF7kQeoDpUiPpsszAJn9ieTDJ3SSXdvJ
40TfHKBci4QFHFSQh3kflIdBDgPKbT8yAaj9OgjWQO2WU5MCbllJxe5PgDXJNBCwcBekk4q4yKur
Z0wWSq2Nk8HnXl9F3uC73D0qQGaDgYmG6/QOzdK3QTRRAVZPVbITfCqLu8DQ4h3Y0bkRF2jkGMYi
VFm5M/h7tl3QmDTwJeT7An/6DIb6TanQfDDE7HAOqE6FPV0aAyeTlYM7y8MQk6bW/gUywlPtlNsy
qB6XuVe7wdZEceu2VfDUp9G/zD4O5IhoLBisqvnIK/P2puLmO5Rp1jtr21pwdBlNl55aYbnQ7nKW
VMrZu10zO1+uHJaJKVEwX2K3AnK6FKV35oRsbirMeuwbtgVQMFVDe8TeA04Ur/nO60IKo+2man4K
i0QU6UIv5hud0XZAvz5OgqO2ZXGX4jAyqvekKZebRF+Q2iOrEKyIoLYywojjwFmouhdQrc2y8vn/
HmVMeCKliOCsfUftqWo9DLTNkaQA3TJZTbCx0cqutqNvRw8dqMPkmLQW2PQbHokH0PSd5U1/oQSe
1mgk5rPVSDJ+Wpnh1p64IfJuaZOhyjAcGMpAN+QaWOE1UvEodp2vxi+SYWkEiU2tyCOTc23rTeip
rZGQp2mncz1a05NFFbdYjbaYv33sviu34BzChTl3aTyPg4SaA6M9cL1q/7ppn2x10MNb1Sq+0TTd
5DKXyXzSXs+4hPZsBXN1rOOjt9QPZO8bDj9l3D0WaNQfMXcwHHtjS8TLmEkByyw+2bc0ZYYb6N7y
41dnbF/I0jBYHOJHU+FlqwzLizC7UjfJhZ5xh8PHC6KtBpgJwvB5sHa6k9N7KI36XNhM2gq/OFqs
tVxt0g/bNJL9VHTvXpk90BlxVdL8ZRnBUt2tOJZyDzfuVAcQoFxqpjXOFLWi/8MIjD+y4Kelh3Tj
FQEeJig7m6oOIlF7kEFhW3Fkc4sYUNkky3Prv1u188wkydwRQ3RWYWE/kG1cVmKqd6ULTzUHmoNe
+doDJoli7QyPzJke0mreYjdCRLva2vTP+NC+ZtY/s+iY9+Llbs9jZbSPhsEwvXeNdKMXvkggxc1W
8SYFAL9Nn3kdVMdtYknrQy51QtGY460nrfyXtMMYDoUmH8UVWo2DNz64n3tODm5YfheOdSccUl+c
sIGDBzeWFzaWxhX1t8uz0rAqR/hE70Wu+k3SSnicgL/86bnwnGGnRdU8qVEEG8uZzy2560rb3/3g
fQ7ZSw9IRMh6k2pl7wr/rS5QIMi4M3Ma8IiD+lki0/3UIQw8mfovE04D4OcTImbMXqvWTBE1ZjOT
YUrWr5phimpmY25cPyimfKoHgdg0G37VrcuKIFFfykFsuTe/zovPvl5i6ZdtdgT5U95ceSUDV+eJ
JL1kbNpdp3G8lyExDi7Q50nbu1RwX0gLS2zSpfib9KpjFuk/KdFm+5xz2pl5w56kU3rJTQ55QUA7
rlHJB9vkXgAX76/tcSDVdV09MCB+mjn1rzzFXRnHyTMKM5Bnhttt6oebQZjckqc9mg6RhFuUOW9e
Cw9CImN6XN7l3ynNsLUlZKvYmTJxn2aV8YJSXR0wbGMyw+f2zuTgNFbMqqEovgbEmLQ/z3uh+seW
0uNmHNO1lhNHtLr8peyF8Zb4pRL1DdhCFkEvAHPoZEC0YjfddQE6PROVl4lU0Ap63GMsmlvbmq8v
RirbbTnRX+8UZbP2PX+M2t4+18v84RUFkVKTT45p2Goq6yvTeGPVl+CsvHSgB8RxoPv1iEeIGQd3
Kdc1JrcbGsutLzUeTTLqHrWxwU5QTRIJs+WTw36viMbxObvMcuY/C/bMqFIhYF9tXQwQVavcCKbH
eTSN9SC4xSZAhRZdO0A8k2U1j0POb6hJvjANa9riUTZpAHLRuvpWixkry6yP0U2mvZgEpsEqxslK
zie79zIoB8r2BJglAEbzgKrdu7ADieAuWuXvbOTzCdzllzZk+u7oOLiTwOqrkcclNjyuJ+B0hc7i
ddy0R25Fss3lJpXgLUw6pFd2bvNOBP1y9sLc2No2WMSixpwN8pVIghmEnzPdNT+MPQxGUghjob1c
BpdE/zz9tViX2yL/k6DD1MhDwBvzvWaKw4om14VVi02SjO7F8nhPG+hQvZP/0LyzrUjimBzzVv4k
t4Wdv7Td4B0KExSuyaDazO0NmCu+JIszNfc4ab+kwIVXYzL0zKOH36xv/+g8TM6AsSPQj+aqpFd3
4ISxsoGw7qyUPmgSblUrDr3pMtVmiU644aamVh8uab6NkjDvZBW86AmOuZ+CSc6OJik5HIFkizlX
5T0jlX6fTCX5RNmeU0Ild5Mw5ToPaStqLJbqUEgdIWks9PHGNGanIYtaxi/J7Kpuzu2oD1YfFJxa
R3dvhmeCOeXeaYoc14aB771xyHM2+XWR5Zthz7+oWPy6+h7XRM3SfjshJH9CBkzjWIA/gQZ5UJN4
TrOUHAtdLU2VHBwI6cssT7IyL27n7TJErBWq3yl1piMbI3SE1MzETdfcDq7dRBk+P+2jbsBsYOIo
whMlSkCVtPvWa4gD8TQFBEpd84gccqWKYK3GBlyI0b5L1O1I+dK55Pwm29q7tcAAliEEzbnNfq2z
9376bXvEDjzlACN1xikldf8OsffRDfOq8519XdomAlbFwNexw5fatcuj2/DCWvEdXBZyO+lnLbp3
MSMrUD++IYC4BszSKtyjeOuXlS4SZ5vFQRCF3DBD0yDbN2Jc5njGsYEIWM1fC/HxUbUZVZt8Dhk+
aRkTU3UlJmtxGmIwdM3A6qADRg15LbhAGHTcVGLjmtvJa6lh1/uwzLMVYAyxxl4yRFz778qZUqvC
BXmep/Nxtm2gm6UTvPg582X4Y0kEera/dzz7e0TtUL2xu0mcigjbmobTJGoTs4r6Rn+4Wf2YZecp
nzfkSEREwo8LTFFfWz6Fs85NFnDTu5qgUqAQsuURGo0oOkJOe6157lwlYER8Z6qbvgb0w63r0wOZ
Pwhi06u+luGd7wePHcVluW/fE0NIkETK19wiDOLgQc089Wxw1thrKLhhOH52PF/ZqginV5uBbHaL
mi2D9yiseK8HnzRRvWOmiqiROCjkbO0z67gwnwQYTAwa+Up32Qt+0nqVTvavp7fQgy3M38RNI4I/
f6wu205FgLJoYRgqERvn2Ty2sX6SHEEckaA7I5HE5W8MrYKJNkFcoaedO3JsZau5b1nk/aba2YEb
tbdMewgMmuDkKZ7Kk93C3vO1N0Z+TrN2ZR/Chr06F33xzYYCNRoz/rYy+l2dMl3viaFGodUyn0HG
E7Ks7nm1qBGr9RN3IRjciHIAop1o6Jw6qqksX1n+dGUCzLhrbPYyQQw2fzj478vEuFQNd/vML37i
frp4RffmkHDjqwrXKnlAEVornmRQ5VjuezuKl/ZccSgs34ppPJjQHJkVMVPzxhQoZoF5l8xbSjMV
FQLN92STzZh4y4QnDo43MHxMTyHlI5kZ/8l9FPzGbH7LGjvCAjR3YAtZmyK9SWULQ38KXlaWSi9l
Yn6NuVdfrLEjUNM7JxGPI/ZyvAwq2YTVtHx4ouzeUj2o3WQw/PMZCkWcGffDYrzPTr6poMJtHXeK
8IFMhKc1+mt+dMof0q93Q6XW4QKzTs3X5Mb6ENMzbKJNZw2/zDrRM4XkxZLLyxRk6QfgnoeFy+rU
MaBu1CZXBtehoD0Fw3CyGuoD9Hss9LrBrScac0UJ3SNju52dOLtRppubM8biWZR2t5tNhne1D9ad
++rWLqZDMbAm2UuPnSsFMkeTlFL8RzDc9Q1bc03oxHfukQcOTWZu59r+pkeV1a8bLpUS5441PmzJ
u/aPyuo5Z2LpqOKRvgpgE/YrCQpY0lRXOc8Q4Y/DIo4JdTyr3JkI6IC9NBMRBRU7YmD8MdoSXdmE
Cu/DLMiXnWnfKun6c1ZL2CNhFKixP5gWKFK1F0HJIZJnLw12w5J8002AcbphulYjtsBuZo0rYv/a
M8vPa1nsRscl5cuWHoLP6tu3BMDzkMf0ewUr5RIHYINMfmnRO7qxXa9nLz9wx191pbcBNjKv4iE+
dN5y6c2UNwt6SZvHb4KGRYDS9Is9ctycthkq8ZwVGMGzT7cDd+0Y16HswQHFmwZOkKG5N9jcLToT
2cA6jdjzGk8PIPnsG7ADfjw/JlGgEle9wCgO1qLSOAFmB66j3pkSs2CGs0p7K1mUn27hvCl/uWfm
VpDsJEBTnVTX7quQzcttk0ejpzMA/WehxVlQp5ZmzfLXklyd5OL8Uni0Js3Fet88iTB/1u4xrAaC
LtZzWilILvw+8BW5UTU9sdJ02GR5ji2i3iE10k6iDO7RAU/2wv64qdr8ziaV/dJzPGWBTBi4Mk5x
YucI82sTjPBCtam/ew5OaZc/h4V+Dvppj70ZnbwML5kO2nMrxuwOS5K+r9V8mi3NUUf+/JOr7n82
iP7DqGaZ9m1OejO//reS3CZUWuYVj4asffd+oc+IMsVqzH8qvyveWrAC3jqtFv88qwaQDsaMwYLm
hdS7+R9+Evpwmn+2zNGT6tphwAxP/MOE+1+sqmnKQbscTOgHltt/hoBYHTCPPcm+AoT7U1saxg9j
++AKz6Z/DgZ72iJc9kNkaC//+48f5n99l/9CXvufvpf/l+/yv7gu+eP/x8D9r5bn+QKzMgM2JzQt
vsB/d10aOLEtR1gBaESTkiQz+A/bJW1tMBGFBwrI+fe2o//rujTFvxKVCAQmbgtfZvD/59/GRP6f
HiDGwB4/WRgKz+bfPmmM/2ypDkxjiMeci14/C3dfZ1lPYc4s0uGPPbnCh4mLs6pi2hTqAH7EbE6c
fuK2PdGqNYY712sb9QSE0PIvZTb42UHE9Pf+JrSq9CeuHmoTln4zHvrCyvuDxUy1InLmFfPBgVaX
0LArEsn8oajGVz9noAZ+WU/mvtVdbUZcYJLwD8ICiWyWnLSanoOWsrMf9BhCMixsfuJFRHHL/gc4
SXpf2j0lEkkNke1n7q2bgcLrKBmDmDM59/iRmKfA26AVVGSO/5gmGmLfXGkmcSgIprwKn/qSm4tk
jtKF1XcKv+twunAchwTV5Y/SMc6dndoSBESRwUB2HSD5Jdl2K1kjtjPCQwAOXoHJfYxhA9B+dqQt
1pbHuE4L/8VJkzenHcKjbsMeFwaNHHykrF0l2y09rmvd2IrRU+xT15F4NsDUugdqjToyM3LGTRKf
pjBvj36AiP/qGJmhd16f9GsycGp6pRJTc+vkN+iqQ86Oe8+1UZ5H4nQYtHNjPmCh4fRYYfU69BDL
4IG3nXnt+xsxMklUla+D8da3QS1KWDNQccwnu3QA5JnpTOJ7bdbJ/JUFczpva4mTbDcvjh0/aIM7
5LogMf1l9aa8I0Wq/cdu0klcruOO1bvMF+vdasflk+MD41aomISTksskgVT3zCEDONit9xQa6kVX
g3XgTmX/LSg01TtqNKeeC+HsJdxtZ8t2vqmW4djtUFqX7VxnmcdLk81cRQzaU/+kXhCwnS99Sb6y
6IqPLJ3bZSdb+IFRNnScTpZhauUT8XLmY4MpQE+bKs79v+noFubfnOHw/JwzfJsOlB6F3V0xl4IG
XtUUtoWZx2SqNexs7dutzXHT1Lm97310DJrvrCwXh0bMqfXNxN1vYwDbAjlRjEOZvDWDq/13NlSR
cmgl0fCXm3eGNSKwE/J8qlN1pXb9LcxTA1VrA47GVmHHF2YhaK1b0fFSbpbKCjNAL31ff4VyGuOD
q+bWf27mgXIhzAy9mJiCpQXyd6BrbuKD1Q79Qy/CtLgbAganMIkFEcm9xHZkbnxO/PYtLmSGCu6a
z93P4Fxtl7518OqpPuWZF0A3VR0Uhr66C1purYyFLlz6KaHNx2x5HnTsf4Bbjk8yM61t7LuK4T75
ujD08y8MrzPSSx7Eq+EmwSMWTAhpU7jVeVIh7eblLgsluqoQPsGkBW2wWoP8gPMBTeNkqaCYiaJV
+ZXaZcgNCNs8vvk4vgJZ7E6scRkOA+0dK3p6IhlOvxlUgbu5kdeiM4On+lYoJKhZfijruOXeMoYe
3+jE+9B5oXdfNrN9DSgFZn5YddSHsRIeJzLfGHBlRqCOIsttbM7ei3A7/RhiNDsW1GScu4WA69J3
XoTsbOyGwk5mpii2enNKh1O3ghvLZCRkMUUC78SutaaUGIsdnASh+QSEA0AukMlqr+HEvVtVw2XG
Sp1NoLhQ+YwEaGZKcQ41QLgiE/kDKxn3aWH1xsEqUuMyqv7BHDiSZWMvtnE1ET1tNQMjmXveau68
YG0xtb0i0I1RmA3jae7mcFNMORK9WYq1pxbmscb85SqEWNdtu6ehn9O9IdKArgqTZnCCvltwzpKx
iWGeYHwMxyWZkj8xfFU8X9ONjeLR+TaPZH5LAtI+7liKlm52KS/eaXfm7F9wQgMpU58zo8OJZDTp
QaUednuQAwNAbcO4tknzZQG/3abzBFEgIJzdDtDfxxhLmNlCsveB21uwRU+iomUXxyJltQbeFS8r
PmMNi4tjEN8qj7x5iXXJHwkYLrugISNA1BYoNOYdTlfnG4rawn1iedNhROu9wGZzqECwvJMTqOYA
v6k5DrI4KQuyiL6hlNiy3E3djdUeCGgftS41JiPu0+OsXHmJ60TubMO1GFZTDrRI1W3M3m4PXpNJ
zKjluA/18OXzFW4w2llP7QRnl7zrOY+zam96i31ytAzegRxhBxZliDsBPbRc0wdRr29JrIemKjJ0
XMt5t9IUWFgR0FM8pG51gD1nP5jJwmArlsj8eDExhS3xVL3ScPMIAY8d0RDWk+EEdmT0CaFZwVze
sMriUfniWXXcQ+0yY5JE4msN4d7epqLHapTbAd3zlf0WLr4b4UBaSDLO30YxsrSkdkdBiDHA8lt7
ocHVjGootW5kZj+LnOGqFcxLxz/F+DTw5m5I6HfYeeoAc685bloZtzxAjXEZYiD0bYctnltiPdyh
krKLO8KlbcnIZNFtkRz8xzb22rOVz9nvBHmjP4+ClARYNGnYY2oqykcBAPa0LJGgTlA4makXNr5c
L2Dbif+MQdyZqDGIkYqUbd9LD4xFbGQ0za2g01J4ndGABYSTip8g8X05ErQOssQWty+8SwQoZdPq
xXyYbp2ya/L7yXgXeKBd/5Jy8eSn5Y0LnWJB7A4fAw2Dh1a3NPO1VUhyBeBkXg4fRVsuaz+csn3W
u+kDuk3CTCQprjl4OCT+VNuC5i0bM0+oOmy81ZQBLQzK+mlgGBxVuTQvWegR1+3cxuMKOGPfHHq9
z5EtowksA4yfZqFuAWSjo/oxWf8be2eyHbexZt13qTn8B4AAIjCoSSayZyuSIsUJFklJ6PseT/9v
2L5Vku2y153fiQeWqGRmAoiI852zTwfqiqKOfjgZtD5cLZGTfy76CVhOVqnyY4REyqyoROCfYk7D
ATP1vV1nT4XjehhuDXW24xIfppMm14YKk7eqzu0ng6y/sesA0uyB8XfnbEQ7pryajPmovfm5pQrq
mJdpvp/GxfmWzLPculZsHMJFvY0Bnn3BCfpeD5l3BurYfVJ9yWODf5DLJulVf/KSODI2sA7RzUtL
btrUfaha5EknSQaQ3LOhP6wpbjc45tQTfT8vQTB3D1i1aEWM4Yzdt9Zg78FydWdhWBTqYF3O9lk3
Ot2lws7h+VPYWA8jNYA1i05WUPAIFOAaolz0Ok3egwnC9q5i90vQvEdamKPkrk6MEag1xUSVj4wK
OZHy3sR3GSK/ToPMr8lqI/4xyLq2KfMBu1THjHlUdiyjwbI2qtH9o47d6YpcTLeNDHzpZCCc4aQp
ekMVqmGmLsu74aGEdQN1g04hi5dOzQQYgsHjcJ+WE4BPiypzijtMAjddS5qdqYFn37uLFi+9vZa1
tGbVQ+wMB/d51LX8WHLRPrEyDgVW8yXjA+xTXH0Rz3DqIU+Jm5iPK7Dw2qGH5XOOvf09JYMOiqAv
p6cBU95RTfm6lOdjtI7dres5zNrryCWOvxpVzyn/hLeVRiWulnxxHwuzqy9ytmP6NVvg6b65sI+p
gNQ90SEbXss2xiu52Eb3MJijhaaGrrpJl2nSW/YaQfuKPyqGvMDodfw2Ydf5xG/63BjoBIg8Iwxl
aEmm9a7rFf/T1G0z386BmMLnOuU8dpv05qDR9aCwETITmP0eCTfE1bVhlDQ2SFvbrR/hqSl4onGC
QcPPyjShlyKvWc/7ZjKca3MQS7sLc5scVJ4xcjnLcFTFXg0eqf/B0rRuaWdA9cBihDuJgMfUxsGx
MfOTtmsWZM4FW6Yrz7yvaheOQ8uvzR1FhgXAHfs10CH2WMP/wak54rGkWWO6nhfHu29rmVzytIWB
nHvo9ONI4KJ3FE5NeNEY09hTmEboO1VyiRwsEirK8DhjEj+5KnRPjgNTIs3ue2uofQpGxRaf6hcI
QcSAuKv9Kc2Mg+GM7tHgfX/nBrWpKYMXILvR+tKNU/REJjZlwmoGB6yD7jUPU2gDBt6EvYHG+9a6
dXaZgsF+ExURCGY55fQxtTCbjrKBk8hRaRrNE4VYaeub4AaTG3bx7itav4BGN5gY9GSSdTUBiT7J
nnNQyt9CExIKEC2hs2NuukN9irKA36yolHWsh1G90iiZ4xWSgRfsJe50cRI2paX+7EnnNFYhn4cR
Y7vYLrlZgd0iiJdsszSBjtIHcO+PwtaVvdOqjCkwCSMuYZWzMzsBgU0lBgNnbG9njSHsDUEqsHbU
nAUfsduARpjqciTIZbP0gOZRuWaCP6voTVGNYlwzzVH5vaEGPjodgu/w0t7mce7QO3hePI/piGuK
Cf90FWM4llNFksux+1DdZwF2hG0ythXuCCdTwbUcmopEyxAQN8sX3AU7gzf1bXCdorzRHP3crU4N
egX7YWFGmSYMAhAHDb5tQ0XyKqILD9WUVDfrwFJn5XFBXSKlhqH+aCT9Zzwf2TmQ4I3suafTKfHE
bRWV8Z4cpDxaQdJ8iKWLUJXhoaolc5+Njn7YikkTeIygOiQFfYRszjXYGEshkUX5lL3PQ4DSW9h2
dpQisy56KrxdLdyXrHEGrnyh8nPUtMY5HGk7dFJM+ikTHj8p+LGQNqn3wcrhUWZsCz5wibmERizw
bPmcZ9TQlVlzNJym+zpnS3kWhMTfwRh4PAOdin7TVCxyP5v4fjYoKzVV9B20tl0oOQQmwq4OBum2
PRmV1GAQToEcmabuHuhdcJnNcDgow7PuZlEsu7FczL0Ku89Avea9gt2/w6baXNa2AgydhXXFENm6
DtNErSOtRr94MfotPOju3S4NmpIQPmkxAzuap9r6alRdc4nQaGgHtmA1iFozQpsVkzWT1WbTO32G
JEzp49aSNud3bvi9s84CwwV3dG0F9/bccLKe7OAyypkWhrpPTyqy2w6cr/SuOoqT/cAJnIdyDtOn
LgQ0VRA6lH7OnuaEmXxm0GIRPp3rxM+wa1yisRyxQZnpsTMTbEdhV+2qIe6uRaZ1gEOzrr4QBkoJ
kBtD0Xu3DH+K7twZhkP1lOWEE0xCu1L0hUHhPqRmwyBsg9vI627/ozh28+nrf/+Xqf6WGnETh9+a
n5gR69//TXI0CXp7Ll0syvUsrUyB5Peb5Ih06GqPkhbNYcfybCVQI39Pelv2L3gzIR5I7SFtK/m/
zAjT/MUFg7B2quD0+FXu/jd6WhCof5IclQ26wUV3pKRlFUUdFMyfKA5xU89xiDctCAHTXPJkKVm3
aWPJtmPdOCDIiQ9s2x4jJdUKMxazsq07IO9sQYyDbdoEiaN0mNO7wPAGnlYuSv3XSM9xfTdq27gR
aEXpgbx2sfgSiec5qzRhncmdChjbXfTeTokmLFyYmhsMRPcW2rN97iEFh++jZVbhlWGZy1lbXUkF
kYt9osB9CUYW7+g+4Kg8jb6XN4ryNY/iXA99SFbN9dw1RPN4gnZP2I3cYcPxAR+tlVCvvlvA/OZ4
mWgj/D5zxFdXHLdNjJNpUh3x1qpkV2lPhbsJQ8rI3JjpuzhQgIv3vXaYQn8r2NDVxZ4O0EHC1uxL
FqvNMhaePOYzxz7s4MEUvBI1oS00c2bbvnGxr5vbYAC8RVk1YA5SpUMDQFPR4fa1RyNkYzSzeNVz
QLfurAvSBwMTvO3o6uHTrMIx3fLAZMoo+jG6S8HCFNjDjOqqLCXhzsmq64Z9dBxAyxKrpBOghPlN
UlmfKpB+e5438hK4IoipusheYDnZaoOumNww69Ria89u/lEOMkXOmIrowWsr+jin1GOs2liDn2NP
e80hXCVEaj3sjSbdKtTPVQ0QQswSOT4RWlO20SxINpt4mW/wQLcVNmugoL5M+i/mOOJoGfRy21oR
vqu5mw5xadn7hkP/p7iS1Ye02I9umnrE0oI4/DJ3ZnRE/4OtnU9q+UwrIMZhJ/UAuEWju9p5KBrf
EzA3+62ZwMTQJJYfcrsf0NyMslyCI0YLPivaHDAm2TYmtkcoexhDHGWpHnNkMwGRpxhD41fp9FRx
KXL0J0ESuq39NibFusETptdS9YFkDcwecRmfXOzyxVIAws6A+4KyEdHK8nGZneQia84wTupeDeV0
vWDh6cuqoMqewug5oFQnymJoHiRHCpxMIBrpRBeQ33YAvq+ydhQUkWbFe+I0j3MDRoTdivAJsHF8
mpT+GJuqphwIE4tXr7UhOMqP6bjofUNeLgQmvImiDOdrCIysiozPAEI+p2jfh1J27X4ZUw6Yc5Ud
RN1fTZXnm2OMAY33fJyz6mC16nMg7F1ZxMdWE/m20H9gV5vJhpbHaYfx42s7geCb3XfGB5eYRthl
csM9ur7+hqvjq5EtWDyDOwPq1UPRCLWV4wK+jQYXbDk5vHyLSqKZcTaph8wH0PSVbDH+Ixp+N5E1
hj4HFz91qvqge/N2oQBubcpstyCWsfJ3Y/w+8H2zufUOgJWvvLbmohkdPJBl+NzhgvW88FWiwI4J
btcxzl49B8J1LXPtD0Z/U6Gofqmi/N6y9GlJBhuoaYKttm/Oi8L131XGbRgFR0SO51WKoKoHACh6
DzRefPJPeFXcT21VPTnV+MXIu1uO2Aziu4tIqCN3YEICp82fwHcA6uu7kvwfvUUItyEhEoeHxaSm
+TxW7qdkXHDpDKA1SRO4sPw5DGd0FG0b/KE7a8kpJwFnR65YLPGmcgntYjS3OKZk8V672IYLC3MG
2/RXuuPBzjjuVw3k+LpeRHZDmp/O4YHA24C1mApO76ptBj4RBThjdlp9IwpKi6ve+dS0Jt4MsU9K
W2y8SKb3ndcd8ep1G7t0TkjVu2QKvkSufC+8mgJ19qOcW6bnbkIqhAofQM9AjXPtNrouYEnX6doO
5IrkCLaGbIgD+a2pm9X6RAlIbF/bsddcwtpKzr0yUs5HVrVz0+Gi0/ZB9e1dhb30Jq3oNe3V8uHY
+lNuOvXZRQuCGze+0CqbPzQl/IuMwiqf8GWNhcSyjswVjpY5TDe6oa4vVFTvVkL4sV1fdZPcdVZe
7trUSL6gqB0aGSKG95Lsg7zN8tYvux6vBO1gu6Q2PbwusfaBxFVHZ2ye2qn/muMoSdP4UlS4h+q5
50Buf2mp/MFMTp3r1EFN45KjMMIgaBUTbQZy9tSJCXq1NNkTL9frKaUes4MidbU1kT8pOlKbiDsK
EzXHOSkPaW+WRxpb9l05ULvIpL50PD+bSXl0tXE39OSKRX6eMenZZn1qF2GcAGHf83zLb9TCe+50
F1OoTWrPcaqvczE9OaL4brXz2aXCcyaGv9atXA3x7B0aEyF3KYz7DIPDRnkN9/pEexc0lWpou/cI
myxhdtqxS0pITctBB8wytY2W+qMs57s8w78cVt2HCuXs0yJTUIJCL4oeV8N0a+1TEX5aelieYMVx
qHhfjWm57bpM3peJc3ZHdb2YOlmw/QY6LxiD5ClM/MDKeNwVwunq72DT08eu5GLEyY9fnoEVhRaY
VkZb7u1ywRtfQnYrPybc5uTAIkVHmBd1i/lZRiTJA0QdzGSImFxT1B92Nb57u6HUC/6uZUITRXpn
YmSHyu4rnyFrvK5jo860eqRfNR2vurxOTpbHwdjh4NI7sXtPhULp1XthsOKU3y2zVzSv0e6V0K3b
45zA8B5ASzCBSIZj4if8si07J6sdrUtsjuHyKkXdTfAPaH/Q5mGCApNZBxv+i5McAru0poLKh24i
YBm2xdFr5GA98eVZ5UBNsSHOAhDx3cRx+J4kgHivBfeRX7FWWBQk44eZHhrlpKVzVMww6cLMV+Wt
wbbmPKc0x1HjE6ZE0jeF5Bq6Z+ACsXFXGvYouhPFYmFbc3cr0MLugomk8g0hqxBFb7YQYHVZPgkz
HzPjNmYW1pqnXqfiCyjKlVAeJR3HfBY+xyoWiDBzL2U9XSXJqPMt9TZ1JD8BJyLHETswh1MKfOrk
gF10TbzbIVE35mrMo7Y2jESMWxif5msg5JAaQX5lTo5yAgxDrzOypWBiFkSVIjpdQrPGxJrbDk3x
vw7X0oWF5iYKmoapWyAaHrINZpL7OYdxuLXbOj9MXQj4n5lRG4N0bV47FoL4yQzbUj1MFFyEJ23J
qnyPJRfqji3UXWP0CevJb5PAoOnC66ilkNjPvQYhhGVnGQmzbgBbRusQkQQM9lOLilJ67X+dNWLA
m+O7MdVT99KVOC1PJM4nmhhqtmXU0vGhSwkgwoctNi2P6NfSJXpg0Bi1aDub9S6GbKP2jMYHBEe0
iEM60hWNL29Ipucit9pPQe6ExL5b14T8X1cZlYyDV8ubaCDr8CtRdTwUU0b6rGMS1Z7tzHCPcGlq
MoKBSAS390rxZcucQy3wWEAX08tp9g48smAROxqfOz3PfY73K0PDcOEKwzAq2q7GcwT3MJpvESuR
rgMyZ9mJw78lP0djR2tJMTL28at8ab0d/oGy5EMbEEFWPPlmLFEn63kBPNMYbvMCXJKky0RLe6vT
7Jx3FvEcYCD43KvlGZdn9YUjes9ezUaFAL04tY51GNMkwB1k0MEE66P3mQaS2kHj33I6MK5A7Jcn
103lVTr043GRE2XXrao/lRlPO5Ts3mE2MvodH/fZJVEFYkBbR5URchSaxxbv0th5ETQo1bjYSEkJ
ggymP/6ilzC96KynajrI2r0du+Vjy4hy2yKeUWJeyWuDCTZ5DQUOKDKSz8mkxJXRh833Yq7ZJSr2
+N8y5njfm2qZmEApy3hnRplnG4u7/AaeVLKjJMhht5X2fhniyNivtWHse0hDRipP9lTo6A8dp6D6
3InoCaUd967NPgse7zvLynulXb1pSUwz9KFppyau/M6RNdpVjUFgFfHxOE0ltsOWpfLU0EK+x+b/
bpTOeGrojT06DfOAbWwsjNb7iehVyHPRCFP3FMLJ3M/1oLe9Vbyw6mQkFabqhQQ12IAUQ2VeBdFn
hqeTr7Pu4vXYoewMW2GXVpxOVO+ae6/ncbMpBga4Hu4LkrIxMABOUOByXHkEL/+tZei2XwkK9+NY
3+XFkF+FaPgcyXDopZqlPMVWsjVzRTQwyz3Lt8ZaPlHg8RSMkmIhAeSLUcdehvRtwm1wd+CUzLMZ
AllK6jj+oLKAc6zKV5azSRtibxKlSdrsgXoejo4jZUGjHKpn3gk71Jng9KHMgfZXnCdBc5jLzQip
5ETPgOKND1AtLEjCvJMu3f9HiPldiNFwF//fv/SOP1m/bt76pv9JiFn//u9CjOv+wnXOBt1DV1n5
ev8SYmjK/YX/aylzdYDZzBX+R4cxxC+UGghEGn4C0KUwrR+Qe/whdr/V9yWZtlFkAhDwX7/b78bF
v+vMXd1nP9gHUYFAhPJLQPbTUrrMjn+WYlxk2iiuy+BOAQD0aaoYeO68zzV4uIoHjp1iOKBsCraZ
DgM//dYY9SNi6eAzf/KLLofmYUzqs6m3QRRPp7gEQiwCFW774YNJ1vt/rrLfrjJrRfX+31fZa5y/
v72P33680H79kd8uNNv+Ba+gLZVno6lp63/RjhgJEe2k8BzPdPkOV63td8HPQCdE0+NCs6h3cNWv
uMV/oR0t6xfgsKbQqHP8Mdfov3OZ6V85sD/bVE0PF6SpkB+xPJpc7z+SHWtd6Nlj44FC4zr9cS77
oCsewqpgbno9LWtlYNTECbPsoHX3tWmXF67W5nEqSm/TkumD78BTmah3SVglhtvnTaK5xJwhuQyh
aWxjYaJX6WfHcy6qtaZDC9blUGuH1pWAsj2ta2oDwKVfCEkQdGDPHfae8yELzFWqah8VUsy+7yec
e2yjmkBExr2mIRcao6qngRTRXHwADsmoeAI21LiIXTKCSZ7w6x8r/spDhaWRjhK71BerNNyDFcDl
KHBLb4vQoX0+RBzKYIv5pWQ5Mrt3AmkX283v+UopcaHKBScH8UGCD/lRU+l84UXveozz3lzcMym+
qelcpQky6i9qJsXozzO1zoeFHGj8nRgzaeU8jMJ0DaaYB1lOwIcYVnbnBg/GFcYu541pWbtJJg5O
k8BVX8PfGWcaMcgvWPQsaXzYQCL2EaDwWCXQ8xlBqD0nNaAbo8KiT8sDOWioL9MyfGD0H+8rstqk
Rgj+iDzxblw5ur7Gf7ATmrLWtA2e+gLkgFtV+CW70nFRyCKya1F7h0hVnTpCWSdTRC30cfQY8uLl
hVkCjYlTWm9Nm01wQqbbr4vQfBx0UJC0H4ruoxkZOo5s/2H8DPIyu5H9yhbMOOTgC44Rn99Jd33O
Fxh3Ygf0e62d7IrKpwrE3XgBsAOhnKu+Y4jKTpORMMyafWryRCTFC96xglEADCipJB16nuhg/ZCc
GuO82ZKFb89zopz7XEc0jJB9w9jeO7sqqth/za3YCFLdYJh6PkPXmkA9tZn6KGlQeNFJnh9TTTJy
oUH1JCc7oRhKTft8Iaqe0gtAPCctz1FoNRfCn/A+PPAFOG0x3dEqhqtPhsFmrDov301wu/d9ZMqr
sRTGxU08kwAG+ZjVgkPRQ9Bk5ds8jsNhpgviQFquQWhYGPHatYYvYuPapeyqgRBCAfOV3XTE6SJM
j1hS00vZzshwUUxiF7zfxjYG+yMajHeqTg70EgbBJmlH47OXEbcqO286BH3pvZVFWz8ZMpIPXDgL
VwqZKZqgp3tp0jMKoEHQLNe1H6SijTPq1fCpSRcDCE7M8UGqg1PQllQK3ULbwd5Erjm6GmsTbH2Q
2/vKWMwdGPRm7xAO2U3s9jtYINSIbVI7Ut/rsa4PnlfIi0rm+5DCa7j/RXxPgfVhmIzbBk/xocnL
Y2s4+Q3GOOigeXMFgfmII7R4ULAVmVpFN0DWHxKveCuxfuEHaI6gM4iQM3XmAxvoN/SMa9oVPslB
vi9OCKYtkQ0gwznDp0XRh2mwzwd2Y6IJmS9qku5nzzOTvV2I/mg18jio/C0NLLEniWjeAAC18Z0s
HzaVhO/jkN2mgfdIhuZQzWbua1dS/BPeRsvylHsttLv0nrntG0LzyzyopyBv/LYwcmBThYP/qdm1
LmVwSmDSbr5L6YSXUjgvZjZ8KBiXm6Ieg92Uhe8Qs261wOOCSOhuygUH1MKJ51vgVp+8SN20gFgu
dKA+lzGRQvBd1KhEPv0tl3yKT25E9IaT550l6UKN4/p5CDVgI7mpEOWYakd3karPzAMN7EvibPRF
tZeWeeVq50CinYo7u9obcZjs6pVoC5oPU2klHygUaqmxmnk0KnOJHyfGIN8rWWd7XEcPjPqhQLkz
Zx0+v2jkuFUV3k0I9naD6gQMbCE5OytG5BK/JrNnb9otvWbH/VXaaYWlCXA4z4xrPaOPM0rKzrNb
WuechLwXRgqah6aEiNqJY5M5V/RiLEx4s4/Em77Fi3FwDIu0t4yuvaQ+xwnn3wmny0Y5gHu6BHd3
+KiH4kjSxd5EcmJkEFzbZd2AFGNN6Rr1DdQN+ILCvQcy9ghd9zJxZ2wUrqCX3uB+6qkFzgfVHifk
I4qFrPvRAujmjXeZ6Xrf0zCiLSHt3H3UeXBDIRtQyuXCLSOGp/gH9ssa1nMR8VTMPCVcOnNHM1K1
kU48bOqhEL61qEsyIfU10fIkMOpvGN30rLac4hGb2ges4T1Av+W1b00KYhOdfdNZm2HR5kuzIdUC
KCrpmGiTrjuYVl5/aCAbm5gUOAmjtPm6tMPil7zTg2cZ9aFUhlaUmWDHu4zwWbz7XtHIQSEz/YSR
pJ1sj2sguCnn1ZgfDLFjwqsas/e+G+KHqua/fiNWipGOeioY+5mOsVq5930EeYBEAsnGDlJU70FY
IstZnK2sDbZo9cMux/IRS4uxSxerDR5Lqu88GRO1ZKzGl+3cJLo+WIxvDgYjOwTHOt27M4cnk4qR
t1pQHIF13KaevVkznIhUqEwuhU3TuQX2YfhD3BLKy4FPeOe4DNN6Z2FlC+iAmJiZ3U2cj2mbXXZ5
RR3tOJr5ngRlT1Y8Rq4GVwIhxukh+DShbwG6Y2WBDZt+ETVyYURHFCZM+TwlfYdh1rkTyAmqxstb
in4bOfWOgQr8tfAmkKnvZQkDmZgVYFtNAxCY2LyIbH6vBnLojkfMdhL3VYJRFJbynUnF0bYUrKxd
ACJ7GWreYx2jK6T5dy1m2mLKOMWoQlksX6Fg7kFjGVjhcfLrLHtL3FmuRhp8wlBy2Qwh25MG7wvr
sSnWe9O1icsuZbZ3RuN9Lidy9zjuDrlnv1A0ypOz9ZhS0Fq+RQOEgVO6T/RCXWPz6Y5eTSdOqYhb
ZkZDZE/klB9jIt7INPQ20JoWDA50taU6tmGWChr4hBPMfoov6xp1L7qAS0iPmdfAsFyVN9EWX2zc
9ctWjS4OoIAw9K4au+CqlDq4kWQV6PlCGhnrfLmAvMGPpgCbRnVNoag2ruah+w4ya1/X/CqCS9LI
x+HENsx9TVqTw3bCyIugLlpiGXl7sykPrVq4jLQvXTBRTOP2+K7DHZMXCBQzIoThvjhyjfqFc/KY
59zwTUmzLLlpjWuZMo8R4+B7X4PknfN6JuasWkB3kFTe6qThPIbiXnVdumNhq4p550YWDlJoxxYa
jMMgd2t0C5A7ulR795iGfB90aRqwcq1xStO17X0GO2LW7KZJ64LTkT6s2qW5lN20lmzN5tTgYJ8B
y27TjmE7ojXOQ+zs0yp0WyE+7TmeqVCLDLvxsUpCnNVGkcJmFTY5GBXP4l4wkhLbXLpYc3OGS9kd
PC/bfG1tnLS149lt5jfxnEN7T9qE+XAH5ubGZJICEXmSs/pGPnSkQdeOqAw+e5kauwOA7/Fr2YVq
MHzXyhL4ANQiT8+iccPvk4muxwQzbgwUrGhIcBGFGObPNt3fnm/zqXSPhhLupRAiqt+rTvejj9HP
No8LwVVaD0pjiZ8qtrXnyqWxODV4kkFiqiNKwxP0/kW08N87Tikthw3zwrQrcHBEguJ5dXEWX2Kh
J4ySyNNDQywSA9+lSaPosaXszpdFF+9aORb9ZZ4H4u59TAR/bmzdHK3IcKCPoYDyXnsZs+CXhUGQ
iJd402pO6wHcdI9hl8YuZgXmsqaxqyEPrBvGyQNnEstohpNN9PrRSx3n3aNCCkSra2r0egh0PUav
mmhStsxt0W96uXQr+XhZrLtkgDp2GmANN/44VZpVKyraV5yeruOXrqaMNJkqUx7nPq6sF3AheIMx
Prg8iQorRvWk1QLAA7mdpjqGE+7JTykBFwQ4gBftp4KeI/ilquVRbeNnxemcoeYeuLsEQyS3H2mP
relIp0CVRa2DBhHGBrlnELCHAupKweIP8+BamXmM+54EVrYLzZjaTEibZB4ynhnNV3voRtadyBgV
S9LkXKV2sLDiBR4AIkwgb53mwbspwWE+acq+cp9FIYdE1wSfRGcKWCWziqfr0VnaIwmoxfyq7UG3
hENm5lbbzsSuS0/53M+XZUjKG6Nj+Ttwc7njGewUsetJG8lBRo0ePhttJ6BDJNNU3Il6JNlSAIYX
G/pz2QwQH2NsbWCon0Fq7PoheAFTiUtBpPkpxoXAkJjVpmnjnHPsABl7mFLfLRLmpMk8HcmTcLCz
rP6kcY7fKfoS7yxBNCUbPb7XhmmaInpj1V+8MTDvPFgt4CaiJ05MXJ9w3GDbRrCmtha33ZYgUP4y
Dm5ya8YDznHRAZ+cC1qLfc0AhbHWPAlCpy7TN0FWFseb6jw66mwyTknV0R9VT6o9VwyzhM+gsb/U
U0FDpdXWVNNOnbV1yWNBXmCO4Z0HTxeAfiHoPLpT+NalFvbSkhBIHWAj7rW8Wayh32V8AWTEIYiq
kTFHct+GchvppErOueonpimjmd2SLP+Oo631VVim3n6uIpzwNn69ukY2HYaVHqJt3b8ZUvb/KSCJ
f9ep7L/VqR7pVW/jt59kqvUnftdDzV9ImpKmIWWKTUsqhM3fjGnqF8dCICLNqjVphtXL9rtKZfNH
ktSsMBWKp4Ca/j9JWFv8wkRAOB4/ijvNdqx/R6P6OQeriHPbWtETRjGKxQ7T+0PbTgJ9G/2EEZNj
ivw1S8bovMjY8yNqih9Ggx3B3CzTnSrEeDGNpj38oOf9RaQcHe4HIXZ9ebQ4OsP0WouC6PYHgYxC
zLmA+MHevIzEXVksPTWswfTgNViG/s2X4qiHP1DRMo6tz149gD9qcbkRyKnFsM4mP8kepw5sbJkB
oKjNzPuHd/WnD1XiNxSslCZ3P+Lj+q5/6GuymS43ZMyoS3FWfyzVh8Ym9agfYmvulJxPTMpa6AEy
93MYed/asZ3t09+/W/NPnyzvUnDNralpLjznD2+3jelr+rVyZQl4OEM4GYnKkq5BOdRLjMMfO5t4
oHo3++KEEno61Mvqs9f3ECjGYt3mE+j47HB8xqg91q1FCWJT5Zu//zW5KX7+/qVar2S0WvCfnMn/
IMTHs87MZc17FWppYSqSOTDyOj///atYf/4w0Hkp+RGMHZgf/PEyAwNWebUJjjc1ijggDDWtTJSB
dCjiiyW+AC2Nb/PeIO8li3wEN8pO5lszdO73MQ+a6L62RHQXY5SJabkeSmM3B2vQSDGefSA7m1Gv
E1ABC3S5YyzsZcUN+TXqGpoQQO+BYK4DtSuyUbhqZLWPv397P7eRKQsvprYdxzWZZ9hSIlr/dLkx
Kc9xUdtYLjFO7N1U6D1dr4g1cz7u2i4a7/7+9cy/eMG1nM1BIOdO+lV3//H6Dr2kH3W55CuHBMJm
loJIcn0Az74VpK86aB5KRI6EoKkHfBzw2FnogKKi7lC4xTVHPpQOY/iHK54n4k+XEp8CYyHTRUPh
sanXNqcffylME8IhpgpqqXE4MvM4o7xo/ra0qb5M+Di2lGVkv614/2dl2h8vX+YH9M3xkuttzi3/
h5sMfa6YQunhi0l1eYooSt7TC/pPhZF/9Sr4j3khCqnwu//hVfrYAUZJBoFoU1Vs7bGzt7QzuP/w
+f3Vq7AUYE0m8Gx7zh9WghmZjkzU+ipDFp5Mp3P90lPZzd9fO3/xKix00AEgzzAEXJe8H7+l2ity
g5Ze7sS4fsulPb6adSO//sOL/OmGtzi48DImERIe+MJcf40fnsCT6balOTgfjdfzxBfR6OATiBev
+uZiZeE2FeFzSw2WOIZSGpafEXt32EQPVBezO83Gm77DDnTjxDHMQ9qiVHlj5yQM6W8GPL+dcNjU
p06S2uQw0HQwqgg7oVC3mBXucwLp2QXGgLavQivkZ2Vfz9U5ChyUE3sGUb1lApT0bFyTAn5VE3VI
aFEhsV+GeMKosRG5H/QRfr608bxDXax79YEvBLty7oALZqM3vXeOmaLMdiOs0SWnFWeVEMfwthpC
+0jwdMqeOdBx9O9QL9qrLKIx/lNvY1cE243Mfhh6dO/dyMzpw5uAxu0baoM0O143yY9wre3UT+Mm
GvyCHL/c1Aqpy+9KC1ompm+MznXl6PAwy6V5BqE50MYhgrDbEwl0bou6ScVubrTuz8HCDMFPC0Rr
v0Oamq9l1daRP1pTOftOLJmxyMCMHqlC6MUGvJJn7o2ZYfHGlHMwbuvEWlWqri8I6pUA5jfCrg3W
cLN1zB1b3z7ctoNpH4XZigZ7ZFba/5+9M2luG0m79V+50Xs4MCSAxOJuOImkZsmWJW8QlgfMQGZi
SuDX34dV9XW364uuuLXvTYWjbIkiRQJvnvec55ykJ3h9qj5cTxKUFV/TZ+6XjnN2tVeFwBSjqtDR
B0xsNJFk6vIKhnVT05AQhdkj8hd3vIIb993ic7jZZLykuDo4K+MR7RaMlGu5Tm92UeyIWRH1e4Kh
NIuhfnifzGR4E9RCPJF5pmOWb0bnH8lVOLummhp75SvQmfuCVqPPlY9McGu7Mh/2nm3dhN0XwPdF
NG168nsuwmdfLsO8kYaS1Qf61bU5eJVfFeRA80ozZYzOq2eSbtk7JFP1RtWmeZPB1NBVkE/1hsG0
KG6xrhEPL70hDLdcuX3OBLFZxg1TYPvDAcmv94Mt8BkTQuawWMjS3/Vuo79PAQmbTeIX07Hwqnqh
jiKCVzv3dU/TR96W/CZC8jq8uRZvDy7EyzGfx028nVDK6J8KGgMjyYRBsG0LG7wDXKfnLB8GNFrb
OPmIhcZ69bXyqokAXzmX59kZq3dNLS8i3Zqx7VCR6BGcEVCrbdY5BCjStuemXSCTfV1iTSaAHJ4w
BKQc4pC2Yv+EcN/BBmysQ2eb2wx3DYex+KSCrDXnkhzQ9BDWCUQN7XJ8hxUOXHaLT530n1vWHibK
CXXjMC15VOyJ3vnzNgwrmh/9VTnDHVZZYa/aZVzjB1AE/lvkaKUe0n7J0k/eQLz5rMeuOK+untD7
CBTRlNVPpLr7yvrwkuY8QrzFT/BG4g3bNYaVifixjb3pQM6+/bIkxfwY5HV+4SimsRz2GD1DmFdV
GpYHAYU2IqekaLDU3VKtV3l1WdwV1TrUV1QQhN2uyDyMhQaFMDjKdlzJ7iV1/uwQf4ByGrcC6TOM
LYMRl1K67GXeC7axGXF2uyYxWklr5LVW/eRvfCw97XYFr3aHIJ53OwB2+aW+rxHrgy9xJG6kr8V3
uCKXXaylJvTgrn722UqNdZDJUn8vgiG+9TuSl/tAudyeRxrM9jRIw+9tS6muI09HH/mR0luwixJo
S9fC+jMU1gQ7qPr6WNRm4tNcGqptprClJS0w4uQgws+7yK1BSKqYMKvGRTRvIqASAO/qEj+3W6jk
jGDSmVuiRAxJRNtNcPJdlT6LeOUZT8QuvifZ6N05Yo31qZEd0AmB/M/eQCTjelXVyap2AXZ0/TCl
YDdOIXhbYIHhnETk2Jc6JXXS669g0pdrl0xwgT5cxR4e0bx+8WyTdBh8O3O1Fi3pt7rNA30oMENS
UsCOdJsFLGoHhsv71cJh3ysn7Gfsv9zuEBHCZpePeJtl0TcBcFXHuWanBeUB1D0e6Eb71UGhR2m2
qTNdBiv+85k4jpch48sSQ6SxvvOTT0T/uggv+tqpzjEo2zpgf9bg9gK2OgyYFnLV4U+W1BJsZpsh
vuaVw1FRRVlC6UXS0IxgFQoxchfCbZ6jDh26eKL8OezzoYXF0DgPy0SmdusCXXVJodoe68HcpwdN
36G3cdZcjltkHePu51LN/n4Iguy15J7Vki/2c28LnR6hzHQRKYG0SZIdy7/uGeYu3NzSI+C+59pf
fKwGKz8l5Lp/NiOOw62jmdlvOGlZiWALQgm7gMp+9nLKBV0FQfOyMNglGz/ryYPk9nLkoYwLI5x2
gH9SKmjMLWHXHo8gb4NNUcXqIVLRzCCZ4gqu0xy/LRcU+bYOWj2GBOc/dVUvvG2FXzDc+q6vqMnp
WnfahWm0LHvh4oiid6es7dEbAR5ekUEyDgi1uQfNixPjTD1RMu1yaTAUQSKZv7Hhb/lNRFRAcFN1
6C3kYj8mVJeEkCJw323YMWGdbqYG55+P8YW2dwQt5xhwGODuBeua9WLqxNW4HfzLxyphRcO6rdXN
nSC/Wuzg81oAP2NhkIhqszgQC5UbZw9BJlr77IB9rs0Wo80Qnzv+31hsyIfC2S1bmDS8teqIcrEd
MYtRnnTfhagGBI1SrrVLH/wcc8Ea1+pMtg1RgIKa9t1v895/CWz/8F0m1/9skHqav7bfv/6iO12+
4A97lPtBIuiIJA7JNnooPf+jO/nyg4zIE9Jg6zLq44H7p/DkeB9cPG/iIljxFSF/+qfy5Pgf+Ncc
+6RPzhJ+W/S3pCd8Wr8c2UKsgXDecEWFuP24sfj8GP8+pXdTDqkiiZ+HKid0UyQsbsCoJSetZvPi
+4PY90mEkzyS3WO7LvJ29kL77rYDE3yZcmfG8Q2WIejv0Gbtm2/T+Xnhc/cx7FjTjsgqJ96L5QsT
yUfHy9ZPZADAe+R99sgibb0WAxmafHGwOUEMIQrNsXnfltVwCkZ6ULiS1Te4jiT2Z7zim6Eugoyu
aTO6O+WH6V4TVXmtJEFBbiO44XdFy9UwbDw77jKxcnevSejc+wZnVKlDA30y7ZszCj/akNH0VXD9
VETJGg4zwJ/qCxtaMAXAnXboJRGQyaGyBN2yCQehHpugjfLT4I7jCxbzotloos+PzVzFV/wo/W2T
gnzG1ug9CJKW20FAreuWUJ0iWzjhpmoHyk81eK5NW2a7QXnnnr0KwYfiTkS5e11iPm9cZR/m+DUJ
xoehKDdLCRw70vqnDr6ELBMeITifp16+m2q5Cdp+nzbXK/PNPA2fQAdsw2o0NNeh/rvmGcbddydN
prM28ytNkTTYqcm/N4KFacz2xQR9vPPL6N1nV3CDif3MS3Uvc/FsE632YmIo1DP1MGmevZcltM5c
yW+hT3wsZ2D5yjj3PYoYABWpwTcb9m+FTk6z75wbgx0sz9L6afYWOGnadlSgRM9Riydk9T5xMnhO
Q/e4wJyrjDn0qazIB/In4g4UxxbBb+ApvvXKjfpQKqmOC+ulvXHEU0T/Lr2m+qb056+crxZAKylA
hoXXdBx3M66eq4nDrX8djMBcLCWGfTmDpQhIicMhmF1/n87G/dnN/L7wmgpysNXWyW1O1VodtFBS
O5wWtOZM40kHAytZQV+Gha/JJokI2+tU19H43SnGZ5NhLGjfmAhH1iQTk1vfUFLULRLNTqtcbpl8
DX1HOcld0kkmZbPqBLAzi3QZz23i+ONlq9dMNx6Lg6+OG7cP/ZRRpwCN4RTmJOLZoHh0/xFVLTBh
tTsIfM0L+RFwBKTNwhwCq87GuwX2MUvX5CEuNRvqpT/Oov8MfWtvguYpmBcMWv5zuTKYgUnaDb56
HDOidaHFNxYmrAfHgM7LWhRvhI0OkY8dSnb4m5B+zhw0/P2oRtqm8vxI9vaGOxwGx2FdWKzKmwpX
76afaFHjjnnI+7C/ayrjntegktySs444Kub9bmLzTbiV/zDesUtX8RXRjXvtVb0P0yK9aal52fZN
fcPmmLBda5ptD2JrHzstujjTB9CV7PkSVTu1i/U/OoQ+HlE5ASVXvJRBJJdDEs91DpFn/F4XGTAP
c3Lqn8NSeR9BOut9oyPnpeUwc/I0EC6lP6tW+Ae2z1yeWMBWTbwbIwm+yfJ6uCVunr5UdjtFZt6l
vYRq4+TY6AaXub6XY7RdA3GkFFQevHb2roJexO8eISwccjPHOLX6b4tNnrKKtJfjovar8oh29Y7f
7rHLOdlH7PtyIlN5Nzz3E53HS8MGe3FZj4V0gMMBzraoUN84l9Af1XBaV2mIJa46sUbd1Xn+kilG
O1g671XbH0sjOHAwK1k9btNGFAA+qKDxw3tO3XetFz45Dnt8F1/d1hfj0Ur31TV8HF1wSQUFaJCO
GAuxWVQThqfW1Me2vThVyAk98HQoLOjW4q4BGLInTZoeHUHjXCeDczYsGQia+RhnXnwUefHiRjhx
iCq+JYXPLlTEefpxaAHi9Y2XH5rCT8jIA06b8IAw1tWfSy2uBjenlzl6iy8la7MnRXtU5CjTPRdb
8Tnn/vkQBCr4pOaRq7rM3j2YZiyQc164S7BQs2/vVrRfQesEvJxJfJuhkXDpAVHkD6FzUsmlJAHs
2nXgTu74tYareC28cXjvbDTbjfXD8FvrU+tF1baYoTQWIQM6iS+9a1YSQwXbybsOJLDkLNV5n8Yq
hiIqWMBeNW54V6PS3jUT2hLFXWnwYA09M4MxxNSrJTlkzmJOsyE+HXuXjh8dEAPrkr6+w7mSH+aW
xm6HKjQ+mBx8SofeCDslMJqQxI4r3WJXVor4s8qyvWiYJDGsmJEGaZpD7FQfPeL/x2CtOaVNXAKj
PpsoEpuPAf2c4DX1dWBJiaLARVjvCWLjcRbOEVtteeio3TzEPJce3vC1abT3wOl4m0Ukawuew2Sj
l8HSBI65QT2tfYiTpf86rWVxSCcVg+Ra0oONSZeyTx9ImABLLmkU3adANl8yt+q+OkG9fgSvR2wp
nZrbQFfli8NJ/ISvmHk8KLLzXHb5ucLqeOcwEj/SH63eiiViG5IzinD3XECFVqIBnzQP0dNgnJYe
L7d9Gbyufc+9aH1G5Uh3bmSp2xape5ANKW12gTWLazc99VhEv/13Dv59ARuw0fnPY/CGPpGv5tcF
7OUrfp+DmXZZk9L2APmATSoA1H/Owf6HIIy9C59YUC0VuvzNHwtYIT74XuR7MSnh3yZdvt0fKQHh
ES7Ae5QwPDNCx6RH/kYWRf62nvlXSCBG0EfzIqfAts5FEr8QSP59ChZzAcU0nWZqKLLynjWcvwsp
RFq3EivUVQyBC6BghfADukZEPyrSv4Dog5GqiMLty88Rb2tvP6mwujOiSPvtIsbLPRrkU7olUr6+
esIpAjZdF1oP6ppP0Qn/m7SWDf2OU6GFFKzAvz/BfeOAnRSZwCgnlV/CNvDk4+iEkAk85Kpsk5oO
ubAlWbmQFM287xyxs69lE9qXMl/SG2pjeNgpsxj6jVKxe4pBOC1Ut/9gkMAbV2WK42el84OZ289T
Q/MgMHE/aO7zcHh1VsqxZ3nrhIAhS2hlfIwpmeOTjTainb2f2X3qN/tcWRpIWTz13C1LWxAQC6Y9
Nhf3pGW2bqEEBsODZUX6HvovyKIhHbe5f1tKs2uTAkIjoIc4Ovau+qqHmCLomQVVea108snFsb0Q
96ddaiCnzFeOWC6cTO175CYPKhskFKpdOxhC/Gevs9hgOqSQgHME7bqrwJmHh1Hh2ovH4JUFwGFp
6bmTgJEPyIObgV4HW4iFAOey9bXn/Fi4pmxRhl4wBB+GyjwSYHzPtBtvIsVyca7bk5J6G9XNSXmo
wNVHQSlHMRLzw3P2SJr4MNBQFKrpUVTFlpf31UQvJTUNnfOW0eBU9hCiVjYdwYyPLbp1qKFwYrtZ
Ly0nmA+zV6mJAYQ9E4XM3Oc8pix5gXdHJ1iRX2XtgguOqHbdMSYQizyoqkq4ko3AlaGXrtWe4e/s
pgym8Jmuu6U8NYt4gEy2T71uK0Wx70ZKRH1KzYroCZEOTDaFrUWwmWMifPjFUTEcyLqUjxXxfBP0
54uyj9BxWMsXt64PHjXjtqH6dfQ/jZm67odLIXEdwIT8EnXxbacqlq/6m5HzfQjvK0uJAPNbK+L+
oc/M3prwqbTtzxF5dLUwpGPYkD3OO0kfYOzUe0+o+0vvY49gVfoNFSTRSbDI3RO/PtX2jjwxI7x8
YubckFUFMfuU0jBd9W12M8f1QzK51ScIn7jklhyZqD6CWDiGzeptYlftfdc5RwSx34y+HSki5MaX
QjCszIvDP/MhlcErGe8vVRu2Xm5iKT7WzURVlCzvs2K68qkvoIIDJ/7iHicOhxNzRi/2LKwxMUUU
v9TNwSuK61Cn23nUnM1MTt99B4+ljpnkwawW060PspE2YM7ahcSVp/mwFresJY6uqs+5HMiDDNFD
rCyFyJRL4Q6heZfaSXdJAHUR85+ru3TJT/7kHG0U/rS4jWQzo5BTYkJJOTL6sK3NHWhZfV85A5PS
eikmGW+m5uJWQ8WGSIKe/lxFTOCZVI/FMnNUSmccb7N7dHD6Ac7+ERl4lJRu+CQwBjYOyUKXTOZU
b4trBF3qJT1n6E4ldZlkaqst9/1jzoi0XtQqpK/OFIe5UldtFsANmnd1Iu5n42+HnEwqiRNbmw2n
aNx/feRsYl09l1703OBWLVL/E/DjLYyzK6y4G8bgM267Y3mRKaDvbILeK67xeTzYJrtb7IrFPb9x
R7un4HzXan9LjPGUUzrVC/BxiSZoAy6QDdFtk3FhgE3LB/enVfXOcbD8yeHoDTB4aNn1msewoAMD
aEBxccW8LvV8zeHvHvPYmdMrlIV0azz3WjKEdCFhXVGeqLTh11NFR9MPiM0LzV9yIKlYu/sqYAQL
XD1wkgrfVwOgLpc8JdD4mygywM049ZTFGef8resRWDDQrWPWWVWkPqsAzaJKs4Pf97uEJjRC6jAU
7K4p8lPDCkmL9dnNhtuc40EUB+xZqGkN5vMydbydWr0VY3io6ehjGfno1sHPVXaHcLlI2HayRypR
73vOfrYnoBDaz3E1HIj8TNs+n28IJGPgHHZzvgKjIZx28TsyFEqIe/F5iMfHTuiby+XI0nxEw61/
suIHcsMWHjGibwwJXwPJL3Zwr0PXTocFXHeBUdSg57LrQ312ftr0dmjsmbPgcZTUoAacnafOnEY2
LG5gATlSCYwt8N6myxe/p1tv5UAK/YHaw2CLGMqxYwWn9NpoBeMit0fRPUsTHuakuE4r91YPnOMJ
8KS4IbxmkefYdpYLIntPFlez5rIXD/MEx7lLu++DjYZX8vrqs29iUMuzSele9OYgeQxwZ8G+7Hpu
LQmEge8mCcwLC5qa1etAv2Q6heGDnbTAg43r6wsn5/4zNKrwfWl5aNouiXPvWqoObsKgpM8Magyf
xsbV4X2alku4VexgvgXgyrm75X7yaUkadjZNE8MYSgmuvfcZWRKoU9lc7Am3+5B0dJYUhzoq82nL
bmW+EdVQznsLW+MHp9C537LlNDc9Aoa7pfeUpw5JhGtKrfhc33TQOH8Q1Z2/xYFxsTw3RWfeq7Li
s5NDW79iKwdokeWtGq9ySWvgITZdKo/A5T3BWroaBD2LIjXXFhfV6xDh0b7MRf5m1WnIttyKONwU
UYWFP56nhvrMZiyLUwWMh83lEHN88locpm1IK9YjVKLx0sVV9B3dBY4UJLZ6TmPLUC1o6k6WeTdr
Ca2Eo/lAxs7jErtsSaK46d3aDx28FeM6gga+Mk93aVaA3YeqzdpfZBSCbyCxsmGbEWbRhaIOHlTm
jBxqmhyz36a1CJR3mcdAseOl0nh4+h5eUoB15Sywg79NonPrvZbUxZ7j5QJUHIti0sd+GfJnbaPe
2wIr6Nl/dJGbgXWScN6aPvPUPueOofbDLEVyagCU3+shJyyRugwiR/y/ZOQZ86B8JcK4LApXLAc7
bx6svratTL5562DoXhsVgEZW8gGH+wHwxG7GwmW3XIVFt6X8PfbZmETOikSTDt4WLxStfB3oh9ek
S0gV5RMk3J2ZZdof4C5MHsu3FjmG+rJLzXXSXjQkYgjNOVigdJ4dN21nkGFjS/dlSAkOnFo5Plh2
gXdLt/S4uhU4kH2tiwyIzzyTNrUg/5yD0UNp99KDgLX3p8s6MojBtG3aZM0hxUTQLQ5QWWOobkAz
f6w6Iu/mVL1a7gnnUKxLJsnL96tU1HtMvKO33tRAn44zJcU+mJIoPLDyxnYPA2oeTrMN26+Jqaeb
VM+Qh/2kHs9NhgZ8ge6WVLpmasLzN8GNZOE+kHNVnaCWiPmdSwrmb8sBvdHhyUkI3HL8XmPBJtGi
Lw5OJb6YlgDkntwgZ0jXXaCe1a2ln6OcouvRKodkGAbwm7kP6fVwUzycG04WCJmOxzJot06WBQ/h
SqjHuP80wc5C4QqkVJY7b4C6rHYYlwd7COTsw1TBua2QLIKp2/REFL4sY4w5JVHpPDNnlHCbJRC4
mONt6Ql2/guDzgSXA6J0kHeXsSEixhh3Ojb7DETp94Y80jsaX4iNbqR1iftoGt4Uyah+9BrDIV9N
OSUdQhcvmcj0rvf8Z02d9x4qaASNrwRAXiH6UP9X180R6E8Y7Ay4kJsVXfqzEE0mkVfsbvX6stuh
uvrvIRV7DcPgXFAsNnsFdeFZf11PTH77qKV14arpmqK4gj3gPC4+fNnDlHXZWxi/ZCF2cBr44FBZ
s9R3chL2U3VBCe78DITABrp/8k2kcYGCtg7L/UILMyu6cfZfSi7R6aYmKwsnGHcKO2Hk++dYieBb
0A0dliEI3OMOZ636RlC8N/tUQ9i6atKLo25204ChBIfpKde2h3trm+F1cR0Vk5yZYZIngxd965QM
fobpHHwXMcylnaNt8MWfgxBqDs5QOCVLNFE9WGGBoo7RE82upnv7ZzYrVL8ANR6xEj8DQ/vaRXaj
koFebkk0rGEy7eiz7oX1Nsla9eCMW8SuGDQzVEMdTQNCKAWqyGQ+NyYXos0e0kaRb6VHoCqu66fA
EBWCrlZT5NJpZJ9tHqOnb/rfoFd6KVlK+s3c1SQ4LXZBs3riPKmA3SJk3wxHg6xon4A6RFxtSh27
I2WuH/O0gJaSjWX+hc9sQthuneGhrxG53HCRZt6S4KCmNIjmqTwoP7dPtSvax6EIvK9xwnaIJ9Ry
C1tXw9gFXzldoOpN+gzLhrQPREbqVjtaMSwhKVrhWItP8Nj7oF/FfnW7S/FxD+eBVHL1To5CDvg/
Yyfe1o0BS5NA0he/Ww3/u+P8BzrLX4k7z13ztf5V2/ntK34Xd0Lvg/Awv0pQDzAWkgtS5HdzvXA/
JOw94zjGnHkBu6Kr/CHuQHZNWDqyy4QSy58uWtH/ICC8D1F0sZJewBF+6IUy/jvqzmWD+W/aDooT
8pIbeeg7aEWChekv2k5Eh1LPAhTefb6YdxB4QAhGlxvov70iD79/w//Tjs1DV5A+/b//+JMh9/eH
CficRaQJQkzOvz6Mz1Cbpqu4LI9KDAuyhx00D96O7CT3/XiJn//68ZClfnli0oPsksQoV56PFoaE
9Se3bVoNK9QADmp8qkuGdPxOWMg2VFLBjSIY5wxcvFw9ZqClGlVSL9mrnMAwtUAs2sTAtYBCSVKi
jwbHtWS4sSI5CDEtnbyqZJ7QVzgkbYXSPw1O6jBcFuU8hLtCJtlA8lBQSZHiOYDgGmyrrDYzGyfl
jLT0DFTSkhxcVlwyLD+CMY4pUVchqsK1mQC/fvM8NU0ITbxFZmYvl9X1xFgaAHvklNgt8boFCcFW
9s0QU+K+oQsXXNEWzdrBNAjSIMFeExP1MB7tpIVskiMYtgx+ZF61QfoaLvOwvsRoYybY2t4LyNib
gn+3NUPvZleu0FEAeWla44QjHFXJkEkvvntQnAxhAPLhyZQRN42uiysi2GFoa8R/GB3VqV7pT9u5
JohagOyWLCBmtAIFLmTkKEDRSUfQQsUR04wMxxyM6I3GwOSYRwlSKj834+SA+K944tyVGLib6yb0
6s+iqTUgqTKpmO5hm3d0O6CfZl9wTTb9CWPAgiQYm8bvfi7lYGgRGFr/5IDZLTbarr7ZLTognt2G
3pxscZhI/6PwesXU0WYtq5o4KsrvXVbCwYxc0odXvOYOV2BPSHNQqUryb3Ply+BH260YhDa8zcAf
sEsImutBU3O/W4OLCZ4Qh5jke0WGBrMTSdL8IPxmYX1etZ1Gk4lqRs6bQswM/yau0hQPuJ2aJ7XS
eXCOYla94N/dSbUeq0vtsOi37Tg+q8y40W2txlY/LSW2zV3l1JV7B61zDq47jx7MLZ4+xxZg9H36
kdbVAaDfyD6g3n3x50lgywndojsUPQyL62jIdHRvs5xDP1vFVgH5KLsEJakIw2E4sVd1DVJS3dDp
TetPBKZfoPYgS9ScGwCw1XSzdIfMMAS8JVPgk7Y3lRjdJ/KUUcXEKAUE0oZf2wM3Rz+5M9mgHGAj
smqeEX6L8S6UJJM+CtNHTbWlW905OenacPwGph5GKtnm3qXUs53YVgFsmVMCDLDhmuIWYGVGEjBY
cBEwGzaZvp0yMaO21MZNtCFKXLj1lZSrWk6afVx0LiNWsnfLKnI407GKvN3cj9PIVJ+tK3LlqvVc
enRZ9kV8VJ6KzFuiwb49MtemMETXxLTTs6msYIXqOrorx00+1tWXDnPccO1MVSU/UdIFzJ+hBf5o
uhsROBSf+IjWAjLho2j0+jRPGAJWVqUjltfpWdBKYNTzkgywUO+4ZnUUibOiBFXyCAahtaT0VIxb
+R0/F01lp9YHYfhxZER3lmfdWVJKUxEEdhd1Bh8YREzMvntcsG6usMob9LaY9pCZ6aacYKtg7Myj
7eSpmWhGx6U0uccMU+ChXHjzERqA8BfjT4XWaVE+A5UdVoMGexX3Q+zeUz/uwFNwWsfZg7UnQGFk
mCK5DRnsVVM6xcKr4464O7hweJ+cytHhVVsXqJqjZGV4rgZlrtvMhfpXCX4d4K9ZlbJeF/4idyRY
Bmp3VpCR2Ga7gGMFoSDT2wvLrcuEKd8y8hQmuWYdPGX1Y9IyWVH0NDWI2xlc6jj/I0H4/5mn4K4C
QgmPWkAQCIFWBn/KIESkZweSFgBXKMfAxUvsd9nU0Vp8/uv716+35T8eR5KXibhX+oSY/nS/JCkE
DRUOZ1cpQsSqVtNz2SHX//XD/Hpb/uMmGQtuk9ipmEP+dJOMS2r9CEbnGwfGZHTC/XitXfCxJjQ3
UGIm//DXj3f5fv+aNi5PC38ufQnk28Bp/69+VlpZgVBHqAwIrli6CyaKDYGzbtfGwHEgwrANEIsL
e4Wdwl8/9OUV+9NDMxNwFbmYKOC8/ek3h0o8RRQvINSGab0v56o+DLoj2gz+c/f3H8oPBIszSbyO
8Nivvzxu1mEzhTwU55Pofvaq/AZCoL/Jsv7LXz/S/349L0/GDxIRMw3KP+f4qFav+zhYkTsgamvu
cIonlDbhqxC4W2UHjRDbaH6c4Ab8/qv877jPuI8N8D/vcp/H71/bXxyNl3//h6NRfuAKGTHM42ON
YAvyN78P+773gY8zoSW2vGSycDz+c9j36ZvFl43tj48E1D/BX/0x7CcfeAtJ2GzEqryAG8bf8jOG
v43Z//oQxAHvSnhsYcLUIZKIde6v70whEVTXIXrtzTpGH3M96RiLsC5L19xgfs3iH5k7mzLfYT+h
JeWLGGZoOvssZcg8oopRNWhWWrsj1yYVWkzTwNfnep3ka3LVi7UutqkKgsG/Cyy9if6BGm86FMs8
ZN7dNvg1e6xDoK62XQFJf+ekQ9SXt2MnuIcTqw38O1alEd96dIp2ruCNuIyXBx3hhLnKUOGj9yzN
y6U64BpG2zvMMgir+BhXJph2iJCx5HIc5NEe81citq1dgYYVCcSw7kp2UTdjVqKMLLuwYuuMNVtm
LwB8h2IYarGcbKz3AzBjwKKYx+gkrC+/yzMr0TD8Xra0Pd92lF+Nh2VZCg9FOxdtcYiR3TGerNK4
Gw30VG271tAI1pUtK7BVjE0HpwV7y07xDuEoLtVwq7tsZZMZzotmr9iXlfoZgFzBBbaGDTBeF/S0
fi/HNdd3UZZ1rFzCMGyJNiymgnptsa6YDU6lgDlRy0u7qbBSnoYe/OvPpRMtEZDCz5Lx2u2bkT7F
OcdXvfg1vikZeN3nFHwOFaRArU55CpJ5YzOXvgPUEP0w6kkSrkjE+MyvKxw/9XExBNfaEVWFv6wd
g1vbSHofdLXSUOFr+mnKEbAwulnrDIcqW2d+PL9eJ3ol6LVhT9W2/vdwiBNw8dLQPl7xBmZfO+YY
LYdpGdozzWcZir3HP8xSDOdbnXaB3MZLif2JQ0g2nsNodj9LDElyIximcqZUTw10Ia5NjFMM0zu2
rgSiSNtFFcYEdwDVAlrYwuBLhgu8yNNQZy/+8hXIRQ3WjLrFIVZ7ySYqhLdBU47dgbTLR0p2rWZI
bGpaEIHfinpiUab8Ud4TCS7AnvsSRt6uoqvs+5wGVF/GUUu0+zR5oQ2+0tKhg1eXkAKVqJN2VFZu
k5Xb6qnt+jUor6ZqTmGaDIbi9rFeaQa1mQr8Ha1ZwX2bYPbbGxZSLN7LjB9qLTpFu4QIW2IBRcoW
cWkStXAcdUKWZHmZP4xe2H8Xo8G6xRZgQYRKZFpDilIuWusSAbPwCPA98Im1L7xreRlnsDv4Q5eS
dZkj5+He5BXfmowAf1lOqSEuNi09ga8RqHJCA1rPptxPr2YHD+kuK83whYOy+xxzwv+ycgJ8Udo0
ZjPZoL2pDcVNRxnX2Xwz5vkYA6PwCSLiiiIKk4+RFXxCSt5starFvCHuHAMBbIZg3WkirSz+Bpfj
oaTe40QgjKgU8PzpiROteaXgPgerQtUpNCWS4mbbshmB1ZVH05sWXGI447OfPCpXLN2NWZ31AHms
ll9sznxdb3rOofZ+cH0EMl9lORZYf6ZTbkMqo2/PQ1REOL/mcgl2ZeeHw3OHVlLfttnA3EfJRtck
gO5bcr0bPyppNaHzqiEmtSV7H6+fhypx8ic2zETWCHzMKefvxUeIGIm4CC1us4CPqbfpfZMiUwJ8
K7bTqsIM1Hmfx2zlqa8kniFm1zMnZMCkwWxCLonebxJI107miOEEzl33t8sI2eeaz20en2fRtZIS
hETbi4mic6OtA25ErtsB9hm4RVxtXfbND9x8+mITLDObcE4BZ1IG6TmfWzmV/pLvamWo9GJnbhfg
lLmIlfee+JT0UVWF4c4HM5uxFCuPyYwU8AncDvbJrGFJAfNHfJrJc9X/j70z2Y5bubr0q3h5Di+0
AWBQE2THZCOJnURqgkWKIgJ9AIH+dWpUg3oKv1h9oK7vL1LXkrVq6okn1yIykUBEnHP2/vZ5ohPX
OdhiaFtg7v1kivLOBnJWbcLBqBxgi9JaZtrmgomUF7hnNqk1yybv8+5TpqHAnw+9rfqVSmOpo5RY
M9EL1rZE4To4LRtSUeHecIiRBvVNFA2/fteH+yJxbLmzGXw5V0mpTZ/Y37i7DLBjgmch0htsdmlk
0yGcFSk5TTaW7+KBVgTTAtN+QAYnQSHF/UTvwpTlO41yC140QhLQA+H6SJqpB0KUEqlBCjiKqrjA
EJMZDP0FADmjcQgWIuM6fzcQjcRmqr0u7SNMXfb7ThfxfKCqL8eDnmX8AdSVhNkYkgVxrBlv1RtT
dM1XLYS6E9VCDFoYZv4FacTqImFvWh8N02R4U3ogqFJ622ge4wWVz4jU5pgKze5Zs+/a29hiUdn7
zNuSPWWqKJJNBm1M7pe5Gx4MushPSTgF+YXRYr/ZZ3AAyVogvJTJKOKzdWIyjjwyiY4dhmCueToC
d2u3hI0GeH7zEg4snWeIUlHTELEOOh4gWwSz1Eu3ASrXM7I2GNhi3Bg/B5zNkY62oSSxqVJUNGzf
Hasqnm5Ac4FKSbTFpH/KtIBZ0LzAyos8HteTvAv1uE8y5X2egMYQw1LgeGoQSVmdQm0LQvaEwLNu
uRKNpq5FbedgH0amBLgpxvDQhJMAmNyO4pqwOUUHaTLlk4iLJgBV3s0Q6eIq2KrWRgLgKAUSqoc9
dIrZ7apYhw+bkGiDd2E4BHMUGHP1gL9M3YyGFsFuorpgOkiBSDBpA3MSBnpSWfMtJENDbhVBk8ZJ
rG37vSvcSUe6QRX8vpD5Uh8zQqPrDYcPCQrTcO4daM3pCbSQ9KvHr8wNLTPHvhs6hMi3DDrD/mCI
jADulvBR+5SZz2AeKn9ompMKUx5rUFiyLPpugzypE8z9jcvJU073hJuPUchGdAShb0YzXC7iNrUf
md8k143j1qiGpGWioZZxuUmLnhlfXTdlv5u511eMKLF7xGPrrxufbG/EaJlPOJ0RR7UyQatFv3L5
UiAQZ5n1yjJDkV0QGSP9yn/IJ4c2M+c4ys0wcJwzOKw5v7Ce8YgZnGLGnQ0D5uiV3AgskbCeyCtx
hwuZWPAq21aZxHd1aMv8OuRQkWRg4bfGoqw0GpsEUTXQ4pTluCv48Jm1NI94LJgVQQzuHkKr7k5F
68hPROPVV5YUs72D0+WSrafqAZ4RfA6c1D72UOEtGKXTji4L8/syPAI8K5/RLshz7Xfxs54G867n
6KdAYjneQRQm7aaWgIcmqskvto+dQS7Y2A+CziFap49mOupn6YV1/KlpMzzrjanKaRcOubTvp8Iu
h5ua2AG/2iQS//gBL7dlbo2CWsH5RR38uuRfSwDoCWAoReDahC+sQ4fvxZzh0NAc5EtFkhzVkl9C
FcWutkx9mSJuYcrbDLSMvyuQ/oPuv03FS9Vh0/mEWU274fU1mZZ4A0EaPtPCHAm5o4LDkhsTrpkJ
5QSDzt3Pr/fatsV35HpgiSzHXi8o3l7PM6aMTQGBHdGKl4L9Frma3e+sbAl3idGR3zBZw9buybp0
OCN+Cz/8D3tEL1f3ESfRU4FTBWLnTZG15A3dXivn9IzCYUcGdAf5q3r6+Vd83c5YLxL6Dgh614St
wnTpDXIj61QlJxbzyBgQL6lZMPHTDradJB9qDHl/1rd/8fP99bUE3RO0v8yk1kfqO1ZFbGWIE9Na
0LUrw22XGOWnZgzN877Nev2LjtRbdMvLF3O5UEDNi7tvBaN/fzHDasalmJSgpmH1EdhsObdCJDxh
UsskpCvGneLUjQ4AvKtfOsEj4FKxk07DgVPRGmTfcUnwbboHVVQz/UnVzr/4kK+7c99uPqMTPIYB
PwFv1OvPOCSJQ3gZNz+rgxoYXEp6KhHo/+2w/EkrY9X58wn8IbvhhnroVYPF4f/+rcFi/YOmCo0L
EhGg1ZuYlv7VYCGfwVqV8DQymZiS4fBClPqfeSoTTpqmlre25WhB/tliEf+waKDBDeBFsoCV8UD+
hljeFuta9l2LxWboSEfOgunPsJe/t65N370syiTxz8+e/TR3xaEiCunczyp3xqldc6Bq0RUsD8S5
z/ipsQSeSz2RMzSmoSQ70CqfoQkT7YIJJf6QlFP8MeOM/lkiEr1l8irNHQhBJwHb1aBFkYlpVzsR
Dt1DTW66Exkjcu3ItCXVamiR/RTl3tC/B/jHgVqHsiOii5h2JFWuW39w4FCAu25alL8zp1UCGbU7
f6niubU+WX1GflCrh5C+CwHv04UI8vQYchwzt0xHRHNbWaoGDmsklrh1DAIzd8oygr0LtR5EF/nc
027wOwHev6qV5ez8USHQ9Wtp9EcxWwOZxMxmsXKLysqutKtAnXfJShfuDVecm0lSXpAvmWNu9OtV
RDegeafK1e0jx3bE5QHU7z5K8jp/X3vUGCM9ivTDgBscpiDhgbQYKLyccoXRtwO5Qz1HbSKcfYZ7
pC8N4XbpMclFGMS8+HxOVRVviAnsbwrLQ6Ie2py1YKHN1McRe+WgnzCIwtCyDKFuPT1579JqStGP
apkybWXwl/SXPrNw6AxpTOsBdugzjdjkDFUWZz48Z+Ou6RR5Pw3BmvUesRXam6BMntw4JlyGVpMm
gRrlNMVFWVjBfoYK20VjlbXXQW4T2uslIS7OFg+tw7CHAHIKO9RixzD2FvMwZxmpdguFUZQMCtl7
YzIdJLgoTp4hBSSEWeYdTwFSIdT1grIV62wGjQDxy9I8aXZpeRgpUCCmdhy+qJ6lT6MeFwcK5kaH
txjty5Uss6a5ZeW80GVIiBVIVBPfaaYUiIaKzH2g/3mWhlOlDryR6LuquM+v4ZLxxQiYJz1gxOBE
7eDBbwo9w/zEmVvXZ+tZALgD4+spsp3RvxVOT9LpONNhi+IOjcLGaZPySTRCs4EvbO1bhpiT4jza
JrTu4B+8o+OXfl0Aw/gbXaX1JZPnlPxKvdSPRZCMZ4mUITxmKnOUaSsyifS7orrDatI9ZgmDqA26
VP+rPaSpPs5LmD3CE5MfcF6h7mVEnxngfZ21fJSGATdagaKmGmOIB3jHxS6QowQ7ouFa1fhmlQHU
TlMJI8Gj/wAdoTLe25XnwoeeMhynmdOtTH97oGJtaVWVpqSH1RvTNEYMjp0NB3eTtJde86s2nSg+
E62V3xtdV3OwSPM1kpFh2GMxOyU6qjLothlNU4Z4sG3ik6C2h3IXJvA9NwFWQgbUVsZH7QxbXKP5
Q/QqFtU90mcKm53vDqRaLHQEDuE0wOvmO/jeIRhNZOkzfDG9ieNOgu3tOuO2a4h63YxDGn8tTJ/g
u5khXXu+LCbqhspyYEYxtiwvl96QF26hjGrLwSz7OhEoeSvJwzMixXPfRp0qS5K2ddjTHZrFYcns
odgMrVk89L1sPvPETNC9mavWJxUrCnPABMqwr4HCY1FMxC3RcM3IWDCYBNigao22syrjzF0xeejq
kLXQ9hLntdXTDyasUJF8pmUFuqSoWn3iL363sqwHOKaCzIVDRYG6YjFy7yDTMjRORO34f4zf/jtD
+bvtsC/++x3++p//u/7bTV3+8//8DT7E3z60//y/1ZdUfX296/Mnvu36/j8QJiHoYWrnI4myQrbv
b2MVwX8B0cmWj0KFM/E68fjXnk84tgvJmDkHzjmCWvhPmtVS/q+/c1YwwU2sQ08it1fGg82E9Te2
/Zc8pu92fYexjgvDMlgjdGwX+unrXZ90VvrLDa5gZHUodtQRxbCeNqML7qtIW9wrtpFuxi6D8u8D
9Tz6JQg6xqDSOR2kMeCRyv3y1pyS5oNHTpPFTjgvn0lLM7Z0cOsbVySdHX13z//iXO+uRcKrT033
hlOU4ETE/4LLeP2pc7emZerfDx6+cMT5lvVBpmDON12us8vEodElaRde0iNlylMi9H9fBKJ5JsPc
uXAKxz11CPT5SAwwnYwJ+gqjpMA6m+iL0oQje+J+KFV1w7Ni4gHiYLTroIWfW9xEdo+0ML60sTd+
NdNBXY0Vgahe7wyPmTukFwZqxd0gqW2iFlHx+VxjPh9oi0RMEow1RCLXCzawRT97eRxsFPX7uVOQ
xNkrbdSbn9+o1+RGyLe2v0rxGMPTnAuot17fp46UrsJf7xP6VZKe3smePm3eooex/W6OLKv946f5
78rAysCJ+N+vDDcP1fJQvVFTrv/k20qAZpK+l+OZAg2BzxmfR/aPAWv4D8emewj7xWK8T3rWnysB
rzvJ9vQ8QMYEvk+VEPAH/7UWoLX0xToP9VBgOoI/8jsrwevSEIUDVSFPCyFYnP5D9y2kkiOZnUDj
zug6TTn7btigs2qAcB6+uyt/8e6+rsnX6+A54WkM8f8i4/fXV/u7MgPu4NzQnCYOGr42qaLO2H8B
Dl9/YnryKz3Dj9/Jt5C9MLZGjgJdZy15vrtWbuNObeqR1QA/x47usIoW2ufnP/9G62LzP4vRt29E
fw9ELM5XIsn4/b6/itRkKVHW8Y1A4116uqHwh+Yn3+cBYCzkmQAnf37FH+7hSqjmgVkfFtf6Ni1/
9b1coiJbWpqY7zlyFWk6bSVHohUhkkwn/38Xe3MTG3NextkhmLyxgnk6FNDlbkl7MJmgsuh/ax38
hy0o7iV9PTYhdPEm6mGekzf3sjPNqgfCiX6+MS4zRY5lMnrtL67yF/ePlt5KskWdZ2J5eX0VvGKi
syXQxUDN2VkONO/Q5ihTCVr9Q1z+W18I4Y6FBGJNWPTfXgrQZz8zqY8kUKCjx5fZ8EKPv3ipfnjQ
uW1wX00WC4cVxn+7i5e9VzDYX2kyrkXmNoWaBcLwF7Dn9Sj0+knnMuwkDMoQQ68ykdf3DR9t6Zsm
jgaSgvCvoGgDxMpNVLI7gE6l4PMXODkXavCah6Q1svk8R+5JHHSzyi1LQKrtjU06H4FPOiQjh+kG
fsJ0YAI1V1YwRFYX98xtaEYTgzB1gh41w/B+w2rUMtvxzdpgSm4lz6MGGbJl1lpTJQ5Z+IAPF9P4
UjnpguGs1FdhZjbNMU2XhcFYX/v3Cf2P/hcnkfUbv3r3uSOr4J0feD3NiTcNNVaDBNOgC0tqzgMU
n+g+GRfVxWWNw/dKDL5BBENv7fVkej1woDT8rZ7tywuDpg8WuclhcX3AXv8knR5o9cHgZYJh4M8Z
2wn9BSrd314DHBT9SOCQANMkerPEoS41Bt/086hvemz1g+2dUdsNW9h54svPL/XDarrCi8GW+Xwt
+8cWeCaYNTKwwD+et9WTPw00AyrP4fjJECS9rrzY9n6LnPxyD12Tt9MB8Y3KzntzDw01pXUacEnL
YkfqUTPvEZTPv9gm3r6jtole0aXxjSsC2rT55ioppE9MMvH6jhpWvsXqozH1YpwMfrE7/Hghmrvs
CuuGZK+PxetHAnuxplWVMYSyhDy1Fo+Rq6un65//Tn91lW8HhoDWNyPk11epp6qRcjVsB+HkRH2v
sq0T0EX57avY9ET5YbgKkJE3C1s5WrShbMSW+LLKs5pJcLQMhfHh51dZb/33b7FN/3TdblZTCiex
t2rELEz7JknBWWM9wjJvEQNu9Pb8ZJVPNoMCTEv27udXBGry9pqc2QKTw9bLZQWHt1enhmoSiTcK
vZo4WmDL2qxob8qyMvpdwGSwOgZ9KD65mCli2O8N6WmsNGgjoaaTz1mq3o0sHObFiWT76ncDHY5g
24gkYIzfNn25S0GABzs9Zh1Ojb6cH3VoYfW2ShvsVl63+fPSjIW7HUTX2tuA2T1cMGfJIIM4nW6B
vVZJceqhPIXIqtBdR5azBMwFM5s+ULFUalPhouyQ6DjjtRdO7mdC5hnV97O010ikmIbbhOrmpLUr
jJo1BsxxBcHBBymQ4nyd0W+DExltSB34Hus2wo7mFJvQGlYCEZumuZlixir0Wgp5VwQIwndWiOUF
Zmyj6m3RWG2/04EsJ5R6FsIWXAKMYIm4sPLThZiGcEManvA/FxNx4Jt6CJCZlojXwX0sUu4Zr7fm
RbC4/iNYP6O5xRwaAK7tRjeB7FkDDq03rYU3tAAEJ/rl1AxpbEaNR5/qky1XoOsUT6y5/lKlCveg
5amDhBkLTaGYRkC7pS43binG1WU3o/6P9IghkRFewCgoVmhQELgPk3+SaEeiLFEVHkYeAvAFwSAe
O1nK8SNSh/jBrweUbgjLERA44G+viMkxnqbcYnzdl2VzMxAWaTwqYS43LkcSnIQaN/NJLazxOgm8
ITmqbGRySpe5XKDthY1xS47uhPnFSC383Vp+NmaFgkOFtrpvEgIdQEh1vk622Yg9BiNIjue5qXyt
SGwtR3dDhGYS7LGowykDt9I3zindbqyBbm8Mn7tqMNVnPy/hTTLui+U+KygNDv2CEXFviAKpcaMH
x9gbOkH0V+oFjYwBoNom3KhBzx9iZflsQCIHjCMAgtNFT3jOw9xxMB7SvYZqLJruyU2Re57pEmfn
MfCaNY3QLJJug923K/Y5Wr8P3Hcr+0S7BZ1AC0Gku53bWuuTHisRsgB6fBbK/dm/o+MY0xgeVHZd
GnPqwKJT3NgqLJoB8gpa7Cgrh8Tce+aYOxui03CdZSRv+c+iNFe4m3bc7Au8+sl4R+c489G8IX06
pU/ZZefYc+mSuAi91CNU6jIjKa3tF7B+g5DLiccbr54Ys0Mv4LjYii0A7AkMibBSdTmHo6x2qFph
W5BVCXVv8CSU3dwqoGBU8Fcs5uO9q7cNoW63IEHcZusVqqzOaIsSP6nCxU92npO6QdQOCWfg2lVp
eQEm09YXMk3zssKm7o+Je9DwCgjm0hS0UMLqlCa4QvtUTJDVmVtUW+50np+Gblhm24RST6NhWOrP
85DYxzIDWvuBJUfqvc1kXs5RJZWHYgZns9feI//uu+5rm/YUMmTPe5lX+7tJhEmQn8i2Spf8I3pQ
i0SAcUrfD0NBvpKlMnch69VHVpiEmEzzZhyjwW5x2ZwtosTuMRVL8QALNAswprVwQ5Syw5swWTWB
SdpPa3hH13ycggF7wlhOCVST2imqfT3imI9GV7RIIlZHy8alTAgj94Xo6L7QHcMX0qO2DHPcBMDv
7RMkcl677V+YkePCeGLjDE2vz7p8pShXnFIZbkxDEl+4CefUHerLlQbBiAsE5bIK9pCsmS64F8NM
d+ags3fGVLNle87ojbusS7AHpYFGYQG+B0gxDuTwQwHyABVzZ/HpM04tuIt1Vl53kxeMV6ZIKGMY
tDTTQXgx5t/edpnlg9JvSO9Uyrw0CnOJTxVBiooXRSUfMvBH76nI6VB5Q5xe8zdQO42I3ogWaFNN
bi+RC1QVM0HQiHDFGGzGLJDWcdEmNH0masE1d8oG4GKM5R36BT/eWLUovnZNg0mwGm2PSnWJIUSx
6FTpqVMH8ToCn3uUS5ozhIOHDYLLYKhHwJk+Hj7w+zeOlXX9foLEYB47y2pIVmX6c2GQAWkfOp0m
A9UIEc68LGVYoBYTxUeM1kSiwTC3b0hFo4ZUFi05wC8JpYQmiNDaLfMiHhRbp2JuYacouAy7/lzW
MOaYh1nNMSQnDnmwphKiJdizWtPfXT4amFGcvd1JOW5S0Y2kivuwMDKzUhduxhgPeo7Zm7vFjgnT
lGaTIObASZ5vprbUfMnOS277TCNZLYn9aTbmVLvya8qwo73lYxLO1xLRWvAAGZl3t8hZqLOuNP3+
LIVAozal5TfFDpYGOkTSMGX82eWf9Vs49L46WhoQL5KjYBm3oeiB1g5yTS/NGtNOrvvJ9eTOwclP
I7K10W5hKQGkonMD7CSKSSTLRAcMmgc0t+vToKhqwi1Vgwi7thujP4R0VMz9IhE6HucMRdl5lWNw
OgtYeED+2e6c7WomI7B6bQbJZpQPXj4ey5Y9ec+gZU4/9jg0AfxCzAb5iK8tfoeiqKtgWOZVa56H
2m8YpTJ+0cGllzSqfYxlTd7wmMU9MTdO7pVEi6D8ImBvVhATtTWjBc4VlEiDtcU6oXclb9s8iTHF
G2KcN4sOyHIt0sxwI4/5WYHEbU5ZUkeJ0Bg1YZ9EjSvQXhtp6+nTjCnLyo6xQ9jwfYpXlMFMxYbK
2cm5SU2nh61JlAQveEHtf1K5bkgalTEszqYErWofgS2Rm+eBeUTcL8cRCb/DGpo2VIO7SuTsYRTJ
+IcKkOHDKQIrlvt04lA2E9C4bGQVjkjl6f+9a1MvznYDx5aWzAD2rUOf11lKOIqPV5RlNmA8JpNb
uBzY84lJqeIzzGCt2PPu0wk3TKbdW3a6EIOZsEljoFHEHNOCaby1MPbdStMCgrk42kP/ineV6NK5
X+9v0Rgfy3LhHQmKAvVb5hUvOuQE73AB9/jgtl1z7iRGTMNQIinb1aB7euagzvyx14PxHoVpILZ2
2IrngB8N5GVDfAjjTrhXuyEmZT6mql+66Rl9n3cPQVUMN5OcJuMAnCSB1CGDeY6GxGthH3P0++SQ
zfAl9UxVnecECwfMeCsCJQT2wfnUIfPSJmjKyA+1GOsev2hageHwLKzRXiG9cW2zMwxuC1lFzPGY
BuspNe+y3jdCEpE9pDvh1Nrl3qh6n44DMn78jaXTHhEDM1HWrQVBluEDRb1fFkga9LB4XtRpwugg
wvW86R7y1Ru4PfWj68djdmjApdFhYkU1NzXhES7mCUP4OzoLE9T6ir7OXiSD9t95VcYeaOVTsXP6
FEJGVdjN6ZJOkgmNU1s3oqth/Mklrx6Gzq+4P90UvmzELbQ0JBE238elWde22DwjagK4wnRjnKe+
aRmtVmnhVpElSwtGWl+ru3ZcPdCiWEqah1W+IkKCFkGsJRYPpKEp2Yoo/3Pap36gL3uHh3xrD/1s
bgJYDogQtQWEiwkHTgBPaPej6s0Eh7LIirOB2ibYe1qZRdS5Axnaok7ny5+XUs7bjgGFFEIYisMV
nc58/k2NaHocTiHowALpOPScurwca7JkHM/nddLGYp/KzggPiKWhB/orFwoxwTJ/WHCRcJZnHJLv
55TFZCurYmFmPJVuErlCdfWHguiz6sodEBhsGI57yz5AwGsfE3Tm911tVAN0C1bDS0rtJCU5tcKn
4CCJvMcALP0ba/Gdo9dVwofsp5KPrp1Bc1ycOHw/F7iSDqhEEnEwYnyyEY0kgSWmRX95//N79OMt
8uwAISObFW0VvFyvi03ZSBUnlVdFQWXhZxVLfBKHmFAir8zM2wK48M3PL7j2GF5V1LTDAzSEvh8w
pYPp+fqCw5z5Zj6DoSEIqviyGC1YMtp/2EIXyEW/fS2XnhETEsyETEneNKdy4UCTdzFPeC3juoY8
5X2xLMlxgUz1i7L9x6IdbSRTQkShDCDxvb3+WmEVp9orUaOA8LwL03y+mIO0/cW9+/Eigonwy5xo
nfr463//rruPtgiI9YDTp5R99lxmtvzQlmo8/vyu/dVVGA8ykOKdEf7b/k0ZQCxzKHIiGRYD9EJ0
QxaMicPPr/ImLJFGlL3+fVoqPqlknum/eRA8Yeahp1sVrT9SvYNvbU4cES2Bbhy3rrEJ+rniUIb2
xh8iMUEQuc6o5RaIoxbKBnueXRtipQc+Ye6t2Yf9l+T+hviZKdz+/MP+1S1BYRzQBGSmZjlvbrwT
KsOlmubG+92VgybsyETW/8U45S8vYmOWpJFKK/1tG9AawsHu1Ew7E7BYw8FWtTjGlUKa//Nv88Mr
CLWEjY0LAdJFL/2mwZSvunroXeTvIuTd46HryINvAmOzuGPzq0HzjxdjurnO2tYZhIkj9PUzK5ee
zpWHi4MOUrtbCtKWij74CMbO/MWP9EOvjgUMKSSSSCS9Jh3v11ey3dZPmUn1EU9vH2GOGo9sZ9n7
FI/gBdk1IYKj0Pzd935dNWHX0GZfZzhvUy6ToO1taDNctFTxFoF/vbddHueXX+y/s/O/v1Bu/v3s
/Db5IWxlxeL8YU32/oHEFQdFgKx6HdYxg/lzcu75GIMDQWOdUQtP+L8Y03Ck6bCjY/fX5F2Uzt+N
zbEmc2KAFAWz2ncdxCW/IaDhpeWB+36rYyZPNx+NBakvHPZXhe73y/VYzJlmkHlFmbtUxzbt6MDy
fMoRmetkXMxJe92IkW6pUa+wLqU8+wJOVmhEM8Tfe0LE6R/SITSzqLXAvRw6uydIUc6Wj0bVD3H2
FRlVXaTLZEE276E3JFBgGe/Movbm4xhks4+iZG1wdGEa3wwdkS07uwk4HHOAKx/ml8ZIQm5Kc964
ZiPjgyPNjs5Jbi1DfBkuC0tIAXCk0tYe81ml1IbQB9RkMqZ9YhHny9HqeiRTtzhLPE3TaxAlLic8
wHzUkQaS2PiwH69b/NDtAc0dBM5hJOkdzKJdy92ULygJkrSDTWQOdMl4kyyiwHvDd1B8Vma/SWxE
uCAW4+zZpGFx14i0eZdPJRCixIaKi2oUVDJNzd7G2bcg6NmQP9c2exaKKSTeXggvYi1MMmxvGCh3
JefOk5AE5uEQiyz/QkOqJVxRLQm9s7grrP0wms5nJ7ObW9XrBIkxZuV9sMSNv6sTG3vj6KrsAOCM
+9GAWQrPstTy7UNbQBu5x0maf6E2K/AbLs2iP6XjOIb3NiC5+2wqwAJmiQOPd8YiRt/QQkML2NL7
xBFxefCnlOeEaPSZ1KsyteZVdDtNGwNiRr4dvWwbj3aXbf2ygtudl05+3kJpZfRK5x6wjt8sxEbY
2NZ2zRLq9yNTZbzfPPUSrs6kkWMCDYR0jPdq29Dnyk+okNxpOzTMWGnFWdgDhdYOriTaJyQR+86E
1c2qiMDg6bL6fV7iz9xASREx9m8oj5GAnY6CEWExRBgQMOa2rARlTz7VY0jKHMFUUTZr+dViN2BQ
mzAkiDCaNAjFY1LfN8Fo0MkMgf/BchnH4F1r2yk2wNAI2+1Ep0deVE6WP1rAgz5Q9BTlgSZq+hTo
bkSwGlYy3Q2aEjEtfftq7CivyJLIy9ZWOxpuZgB/vY8dQhtxLzbx/ZxDsX5OyqbwDIajYumPSQop
YNWHTXlN2J4n1pZHGGIiLPLgSxL0BFn05JTog+Rxg8NoIcAuHPLrdgkGdu+Cjp9Lu6juh7uWRthF
WJeWOpgL6aD7itAvb+eXxtBtKh83JALuOT21y2B6otL2aTP0nWd/TPwUTk/oK0n6Bu4A77hgJzsw
ZukeUan6N3JJwWctuiwuEXgxe6Gt1WFnDghSPuvoR6W7GaXtia1s0CNtH5IntHjTu2CFEOzLnBAS
t8jb8VAiNbsZ0cf7TFfs8JlmX/4ujImSvPCNoNEgHpHTdnY63puDbFm6mrCfdy3DjY8j4azxVtp+
6W58t9n1uqnhP8uswwgPmue8rrKmuaohB5K3IRjd7rKgUveel9iQCJvBuZfUgZ+aEhnipsReh/gs
F34dBbEpPozC5rnzqEu3+GY84OChl98mYezG79AGARega1SQW0RAxGFhyjTti8BHa18YnLzhUJNR
dbC6bn5WtUO76Nzr/X4Qe9/J6WlHsE3LK1TgyGZ7lY8PCH/q92TIQvNOfAmjv6O5hs+z68uLjBAW
+aLQdw9O1czvk261lMW9SeiNF1aOS6es1fEm9oLM5E+nnGgrV2b60jWlMHYtpFfk5pBXYQygFdBb
Y6QHfcIphr9Tgp3HrtzSiKddEEws9W6cjo9hkLndXnRy+tKwzt8h/PQfOYRbV6KSwd7RFE872hGL
/lB7ygVRrVGRnxDPGVNKF2n4hRFE5W1rVIXjKREfdDzmZGWgyiIjPs4htQPYVeMtJ1Y4wIv3YsXt
mKasTSI+EvGWcCKXzx1ZjtDH8GQuG2KDoJrbYtEjtEWbiMppBs67t7Urky3hXkQTjUTyoLKwDJru
fW5B36rN8SOAywn0uaeDU2e9BVAfWoyZKM4gw/73pPQtjgOV23fH/B8cRterDvhvP5Jc1n/153Ep
dFmw/DWdbj0tUYD8cVxykCCuVBaKckE3YD0U/UtyDMkFBSEyeGAtKKIEf+4PmSH/COYR43E8SNTy
9MZ/57j0+vSOhQTxEBYjokJMTmgUDK8PS8iG5OS3xb2XWeaNh4xsV01FcUrzBZizGzPep9H/Kw0W
HfhXZ7T1spz5bDTT6DxWoeNavnxXUnshkWFzMXysW5asXZ8HyXQgvi2+Y/YFKDozBw5D87raYtBl
4aXy9m/sdTWGPTcjDgMyduQ8iV/OgLNnHdTLMj69LOm20NMTNDeADyLW5h4hHn8iI/KLbKm+m5K9
6gEBHPS6WyTrvhG/bCHGvG4n+cvWooOcRedlwyG0zdMHw183IrrzwZfVOJ1fOJSSAc25ddsqWz5L
v6kNDpPs3AMJmc9daur43v+2+2Xf9kKfu83OyPSTYPAdQxc/pSsiXF0cA85C4g4/CdgBizXXJFRq
koQWbVVg9+GXsDYAfNQLfG18KLX5SI8tu68lXqPDJFXrXQXMNC/cMRiTj/wncp6iKQiXlQ2dOgjI
e4t+tWtlHuSJHq11UNgSPwwCC7Rw+LH3oXRbodkQURYZEQgtMo5K2U5XxCuTtlWbkOtZf0y9Bb5h
njQ8VHrrh0uc4JSEc3zoJ1KVD5j5jYs0mwAU9vbkKDJf2X62JlKE9/XYjuQ2LK2yTqbEkATwrh3a
iCI8DHclnfLOjzzAduZG694dLxW8WXkj/fLRbkfFAjgyUNumoEYZFS7is1pPX1GWJWAzEq+vAb95
vew2MuxLRjDLml7N6avISeZaZmxCTJJAD6gyv5MuZA8GU+US9TMTi60Zxnm1xRfuqh3sS8KkZhvx
GlFwmaIFkS6VidO8MPeiGdUtPjBxH9MMN6JBcN8OdVV3GOf6rimiGn0EevNQl80Jm+xyDBM3OVvc
mWtLP/vaj2P5FZIOmRCkE8ecdLUnv2rIYmtws7Q3flJVzCl4FzdLrewTNtSkIfqvLtgEbTchIaYt
gQ7ZcTmet1OOdnxmlJRHnMJhGDtpnD6Z5TTZm8aJ2zvQPx6jLj0CaMCBu2pJUnUKiqm5dZXdNHvg
nDZcZ8fziBomStc/jtVYHUrXC7EGzU588OOG52VhnsNZDlECFPKctLOt2yce0j6lnwisTa/GJMZg
ZU5l+y4NvPqjaw6i2S2GHs+NNluPb3neXjFPhWxS5GN3ynEgKQ9Dp/I9xGuyf2s1+QeLRgkXLqfl
PCzzBcXNUhVkgDjMMzaBr/0a/A3Xi8LYGVGGIPDC52unCFVzVAQ0bfNRk2g3DjjupDPl/X4xPY66
qu7bG9Cg6jLLQSUScdEuF81UDmukove5TsLlkxPGKiCULOs/MKdIr9mSq3dLyUmZUO8xfB6WOuQ4
P02+c2olHEVByjTNnctZxIQVKPx3RPHONzOE04bF4P+xdyZLciNbkv2Vlt7jCWYDtg6fPdxjZEwb
CINBYh4NMAPw9X3ArGrpqpZa1L4Wb/WYyQwPh+GaXtWjQ/jklv78you9/OkSgyQyFg80B5WNwc4r
UCWAfCb4+aGhY2sGLgJFiCLkqcCrSMTK3wSTdGFx2qCEgKGngE6w5GCBinOvMPe4S7uGatvSo/2v
xGW6iq6sUNs/NJJqGOKJ6H9nEOZpSWazc8XwDYXfIc5FBsGrauwlf+lSuuCKxei6UqfsvwSqwJbQ
qIy/ZKrlH0xV+5dZRbk9/KqkX1lW1V+ulfwHcuW12um5fS0xngRgjysRy+5DUKPsVROQm9zmGMwj
jApKTHs1ShZaf8laS68Cl0vuStxq/9K3eJ5sRULUs1Ys1z+QLpDgfC6IZxJ+lz/SqYwftYI3sGeQ
KnD19m1QcxTZiWd42yVdNFCwpocPuJVggpfIbpQl6QO0UzBio9PDFHP/AYzBNl1xY4VLOpWvvPLn
kIq3v1gyezFWkhgXcYBlKGhmpENRzPQLsrBYa0oa3z2vrygGrwIRUBy7nJAuOP0q5IxL/8GiiQGu
w5VomkNvkJlL6b8k1V8ug/MX0sCpCrCh/YfeMP9FOcR/sQ7EakE89H9xD9bQ9fGbtVIg5pUHgVmL
hRDeHvN3Y08tPCgz0R3JoBUkMdOmeFB/8RKcL+Y7p138hzkyvRtyOBQ5eReQISucIjEMt6Z4MWDI
z/8CLKiXHq/BX6xF2jsTOAAN7QIJIF2L8Aa6CmBhjNWw8mmouPpyqbcFllFN/MA4OYBoxMsK1Egw
D7VwRFfQhqEYjzcY5VlxFLRJwGdRzY0Ty2DxUawwzNlI5Yl7NbUavIRwrSnVxdYGoce51H+BH1xa
gH/gDRQ/IYXl+DLAzPPsTysqxNPN8kvGvPs30h2BieCeMb+dAMLISCVqjhdkBY8sK4MkmZqSiN5s
c3mynZb/eOpFcCL9hZeEbZk8hyvRZFr4ToNb1fyg49xO5hB1hup56frs2/YtPisv8uuCvXWV5tOj
p4PgFRvMMOzMrqy8Lb4hxWrRhLd6mBqnwvwnuwqJgrir3JW1VB+asgZ8P/mcwpyTkJy5IpDJiAYr
FT/o3CwUVTHSb3fENUG/hfDTMNk0YOf3SdDkH86ssS9QUWZ/TzzWWFCII/9M8NQrVIcaTPKUFJCJ
TTgs+Rb8D6vBNlv4x9nNiRt9lXWxNW1QqJEdAKPdTIaDa4ojmOVZ5zTmJUxhO0VjT3/blgMZewPN
Yq1/rVS/Ar7aHFS0bXB8RSJYfOY1Y/27e99s/VOuXOOt0A4QNm+Z7WxLMw+pSnBdVrdzp6rpjkGS
NoDIwoIT3cezw02bZnGkipJGiG0A2G6mQJ6DiRgz8880L7SGuFIW5UnqRrm7wHXFeJjBywGmchJA
elUt/HNmZt0Rl7ahtsqOQ7As8ehzLgWcuNB7cMemeUwNKn84BMBsgCiK55iiTt9I+aYqT8TeMWGN
B7t2mfI3vSprxLmzCuNbZcnvcTAEuXNUOzZrmBfoZ61LtiRdNbkPuaWCR6Um42gtuEE34eRxfiSo
NSCZDO+2Ggw/Aezoqzv4nN15WSw3vprTJ/ub1N7je9bTxh1KAzKPEvfm5NNN5c1J9ruFP/egFw8+
3tQWxhs/uY/mCNj2hfJ5SkXlLLwhAneT0Fg2B+7PRjQ1r6jQ+e1ZouXpdKFx4FlYS5SmtEruJ0Bc
n0iU/a+5z8HLIaiEVCjXffI+MS08xLFOr1rOxRu/rfGEWwJTnwg6RHgar9s/GMSWfEs40X6h0Mly
IrecRLedygnVo5FiOeB8Gj181kZIvWsT5B96LLmMl9T7TQelA2wds8E6m4KBBk9ZaSqwV01HeGBr
GoN4xnA2JIcm9dfLtpwwGg0s5t8CRhVoewVHDApvzsZ2HfVpWsoMniTMITlbTnsCB5zMAMBwoTmJ
h2Ozw6SfUUB6p8dkecKMkKdRbLkKx9QS2nKPBaR4wOll/PHsxDgvioER9dQS7zVf+Id1Q/YYDkNw
UqLCqBHkhUsjTboWVE3akPLUhRDiIsKODmSAfvHNiPxjevOKIfwNItP5rDhr1gIowzf2Zu1yKHiM
4AX2ptmt9yF8S+vEna24yyc4Snu6s4hoVM1atBxmS6Ait+Bw2AzItTCoDKvq6HabmUK7AbPZLqj8
/snKSqqqM7bN4U4P1F9shm5sYRIw0OFcscbxoe4MLCZMMnwHs7Dp72Ft51iO/IwuvaXmaBKsqu+F
tsL3qh2UGy3Z4iATE1SlVkjn7j6H19jsu4p6v1rESYUDJhmrOypTZLqV/H3Lpggoddry/KU+1CyY
jLuAMXFC26yWezp52UXHWcaQt2ALMzcyV5K+FL/HhBvnXUCBa949UMWIDxCXB5KpLPyCkmi7gAkP
6TL8tuIye694CH5MThdCpZ4lOnQr5iCNWiwxX9SgTh8ZeqWxp7fD+QrW2P9GufYgtzzf5medhsyt
rS2QVhl7fvS2FaMxGXHzQOkqNqyiafjvKfIsB8iOpWFjo+I8WU2BcEZtcfCCBVqIre5LcXAlcVhm
IW3wtWhNxQhiIdZspb30/lF4de9HTh7WeKJbk3vP0BnLXcKMjHfHGXW1MzhW601tyNAnPT869OY5
A/FZo1MI5k4KZY8nUfxoNBCDqJvWYyqrG96GqWuYyZnDns+Xlhm72vIyDqudSSXb+1gF8yOd8tCa
eKIKtUO1tfiQdSugZY2GxzXLBwiPN1iCYaXmAIdLrlOa1AQlmgcH4Aa9Q8KaRJQwuqyOH7VACaPU
+11yFan/R1z6d3yNi/DxX6/hNmNfZPXP/7X/Kf8jxmb9x/5Rl+x/oaBA9Q1EaGEjgRb17+qS4f1r
5VYR27P+cZmsIaF/l5dY4QXciUi0O/gAcIT8X3kJUDAaKKkxGl8904Tl/d+Rl5CS/v9oOKY4h/+F
DvkKQEz/UeopC7xNIzWBgu6byBpUt9ycitcQb05WSKVUG3epV0xb6B8qVdgfNbWgsCePcMTNyMZV
YG+62drx/dsBio+32sB8FQbGiPs4FJclxsnM2YVEPrt7pvbs2OKeWold7mYgT7CFY0u+jae5H86z
7lqaOVlbIF13x5Fn69LI/Dk1loOepGopMovveS0Adgn9vQmBsod5cm0ZRncBAYl7IHkoPSHrFMvI
UHbHfnjqwZFv2zl+JPP3FteKEmnk7E7sqzTWe5968jcWgXVkifpuhhhHRn8BfgPA/L2aZHpoyY/g
1qc7fJFoNbHfKWK/8kelcu9eDzaVnA4rOuFXf6pSUDPaafnAPLv8IcH2aQdUQ9qLRbVQU+Qnurvl
ruIvvc/D0b3UgS4eIQxZpyoFclmHUv3IRNXozRhP1tmLE5MUB0DgJzepAJIkHqqLxgHhf2Itt76h
ComBw22qqI218CrPU62SbSfd+C7gymHxt7rcoYfFuZIxrpud5iW8T6o4+NOllrdLU9rrd+B6g55C
rSr5aAJJFx93CvmQFLZ4K7uYN+SYYQFrGJlvDk9FusFiM+Mhxq4lucZ2DxzQ9TXrxZ9wKOHJxHyE
CignlMsZlf4ANcGfYcIMeAgPfiIS7UR5zU4S22PG4F9rTtuRkWyrkyp8t3M3mL6kTGKYvZ1531aO
BBqkStt66czEvKlePNY+9XZUmuLO9EtKy0lCAO6ELGTw2XXFXZPhrWhyp4YUXE40ftqlf69Cfhtp
kbU7xuflPu7bm2ubvN0ALU03TNuIRF0FTiwRryx47eKc2W59aCz3qJoWPC2Ri31S258Ve8wG3FQ0
cEF+o6cz2S4NvN4cj2NreoduoRAstsUJGulyz7o1Pc8L9zT+iJM8rpzaTYVwEWuXokLzLi8gBzOy
5cP8Lrr8mizVLgmyCwbNYItAvUvSZDcy2+PFxRFUG0c23uy1200biGhBigSL5nVXIYp7R4kDfa2I
OfTSVPJF5ElEJrM8TKZNL4mabhPmu8E/Dc6Tap47D2Crmlkb/0JdZX8x83ma7xgF5dNYjPfxWlDj
dgeOo3EPWXFjxvalpPjUnClhcOotVzUc9eBd2tzeDXWlduESHKnJiY+lmUVMDPxWjfASoIae+FXt
yURcyhapCBA6bGTPisZptiLtOyfMiPKsXG958FL+3jTHlmkALN91omyfeWzurPxhTuxNYH5m1G+k
Zh0xXhwwlkXdGJ6gQK2VWqd5yO9hDUUt5iemuwuWiG2a/XE5VcRkpScJR/aH7h1/Q3XMpsq7g9sI
9nakrWKudaKMWb6hr3DOyc+YQOtdms8qmorsT1OWDyWSGkgkJObR7N7bTn9T94lNm6fxZLvjZaIN
b5zKW91JOqWyg2VMy3FwLAowiym5Yux3tjqTXIryOib+WlAhVBgNkXSTtC883wM8YxBDgd3eCPZG
Td5kyUnWC77wvI2NbY72QIAnReCsSvZTLAKVw0s+3CcdVSxpsTXMeTfL8jkp8Msb5hddvRxxaVA8
VouOFgXGK1YL7mqXCJwYjSeqFOU3fqQnyjzip76KM6oMbONGoWbj7OIyBIqtzFBdvXgutiSA+qNu
G0ER21iekqS1Xgn7Q5iqZPNuNLWKMB/FOwP89hNwJBq/sU/8LHqM1fTa71EihwjPONGqloVX0Pg5
5CT36uNoo+6EYEUWvJdGMOKJzKeTDmmPLZV512d0xKYoAueA7XOEQ7S9i6kRYYcX0hUURLKtXqxS
PxA/2pIiJ52yDOVdF9f5fVzDTDLSH/BAY/qEB1atzd4tfiLNR16aPIts5gLSmL+DzD8mfnyuZXME
9cDaNOOt4vjTJVFduzPodoY2dw2K8Vc1ZbCSJJWT8Mkee8v61Rk9IG5qIunYzI7VRIObFvau9UF+
UYK6iQmh0daDjh0IaiFjttv4tmua3OYahcHxK45C6K2w2mnwWdpfsWUW+xJs+gT+91vpMjh4Tf0d
9s1ZFyzNRVJEleciQNNNjs2eQtTqNlfZfbei4fJ+FpGqU6pLCQ527bZFPKjdV2t6XZYP6eFOAbcC
H+29Zwe6funQb99CpUF681YbXAr8xunoGR+ZUR+cgq28by9vAFQPufFBUyWRMH2FSf+SGBpQfd/V
iPVcFEYs8Z44jGb9SBUlYsZ0WhKfx8EG3STUQzK095jSLllLRWWW119CECrmSne1IRuPskfldrcz
Yfewc3/EFInHrnGG3HQu+BI3ILSSIb/gqCDYQb2Wk5ifqFY3v2pPeDmiSlwXMb5BmTgzmb8YlCVs
RG/cRFj/XtRzJ0W6txQBY1SDZKNm948fezsn9w6x/dMdi23AnW0DnQ44vPeM2ep9ln8ooD2qKrnS
LLShHYiT2MxvTWkdqXHHZhNkD+zGN/aYPpDbdiNS0mvKfQW24cegTmcfBOk1dS6aWqxdVf7qzOyU
tN7Olu2WPUbEroOVhqv34fSZBUHk8GvfpJPn0PxtXcNYHbrKILNnylMJwdagXCu3QAHmlCnLt3RK
Ls78Nuv0AGxuP01zBGyQLmtT04huY98m//OkuvColumRjA8lA2G9G+OQQkxcUtI5xKUEOyji+YQL
npupNr6JQJ3SMNzzgUWrtD+X6ampQCMvwaHu510Ou8j0Xzyj/9mn5sHJQY9xbCSoOzyA/S022VrU
w5NNkHYNrNZGdyLzGAmY6jF5O3Y+WdSY9JflxXWNbqEAVh+F/B2U/m2q5bttzfuxm49uQc1puyAc
65KkarOl7wnU0ikRhMLLxSQ6mvYhdiOHX6/pE3sct2TjOarcO3zQd7MZ1hvTSh4xPnAtc4xtpT8W
NlEVJV1HR1WC6l4j5wcN5/NQffOrPBU2n0kDdxzbw5pgmWS+VYV79ukL3cD1vfUdXeC1Fo++qiih
GnVOFsG7trR4U3wjdtQXPyVtjFXJlk8oixs1qAcj5bU4WVsv1aeeDliCm4RctTxYk7f1NSRURz5P
dMJsucCTdAmqlmLKjipSVCciPO47WaL6RdXIwo4nw0to8PXzIYVvmsnwXqjweLeal3CZbkPrPDcN
jbqU/IzG8JgG3cW37Tsx6NVsxsTphlu3l+dhtjbIX49ub7OsVMfJzj6J5Txg+Ngb4Z2tjW0KepA+
gs3IZ1+68q7SAdlZV7G9GShysId9RXiXE1QdSpbIVMz96KhlM5cCShxZ4qJFyDN5a1MdvqMtjExm
tRVq2Iv5jZgtFEK33GMJGln+nvFVbIIuOyraBHamyKzd7Hl81VsKNnOu36H9K+m/akwpB0Z1xCHX
pf7MHl+paPtgY/hpl1N8Bjy4w2rNEUBSLbHzN6eudxkdSOy916oJ3hmcC2rhnk9LE2+OrEB9EvHP
wVPRqMqbQwSY6SQSBJqciiZ7R+/RNhAYr5UT39zkFmefNZJt4N6XhTwoOs2A2nxI4rhVSbDQxsrY
mp9OQrAWJ8sQpxudgEM2m53XBJt2qQ1Chf0eyvp2iAkZcMb87HznkLOkCTJ+IZ7xIjQ1YMRJUX0O
4AVYW47bxA758mgybq19qGsjZrnLWyNnv4RtZ0dnanwYcPZ0bvwkus8cYSGqg1rsF/fJCSpn53Uw
MHQR7GNchSwFIpV51ik3ka6EuOOCt489HAYQ+qOgLF47NWyzWRyzKbx58wpTL78wq0Su9VMK92F2
xZeV/CpNnxxl2mG6y8+j9eY09k+vYItbEwXri3Rf4SWC+wAEH7Q6gyWZ/qbunM80tuKPIMFrXdRB
3hkbbSMr91wkM3sNkff9cz+J+DVtYmigFJ7MV4kPaj9kLTMESZ8TuTRemJI4Dt4IjG7kT9ZA+8Vx
iy/A4++a85lyJjYWibF+JX21k0n2YM/OVzWJbDtl3TOyyb5p9HJmif1md+mTRvR7y83ie+0pRzG7
M4xqY1v6wNrq0ZsHUK1tdsP69C0749xnFfJ07a+0+y295N+dq6OZrxDg/avt2zc6z3ayLChOl3SF
mLTV8ObfqcS4wwkqH/KQ6x7OzuJaqy6/tQQIjzPBWabTsg9x85X5GFqs1NngctM19qoOnRPsTO+5
HFZVlK0H0XRRfMZs31juL4T3XFve+QBvItr4lk8jGYizKWXsQKEEV7UY4RHaA9F9y24VxPpY+/uB
epQ7xw5KvXWM0bTYIuHi3lrV4v5RbUrbDbRbfStyZ7wnbGaQ4lqCgAeqgTqwSeRat5lYfZptrTHW
BBkyu7XuGuZc3R3qwhib8Jg30xhsY/r+vFcsrsBa19R9fzBgC2BNT7ID3zT6kus1x07J89p0MquH
ViM8b2aOXMKGcXYLM0dz+TaG09DjziB7VNebokytc2D3uD6HMklxaywF2xIq9CgB5MIBiV4JKmgU
8gcSB4PF28g5mvF7w/eIOG74xwVAh2SQi1lql4tE1o2JWdIrk7gz4afS9fe6YNjQQNUR0vPh6OdZ
694EDYC0tNBFSdqXQN5Gsm87zr3oLyE90eASeRNIxzdqRrJmqSJSr3yji8oFvlpPjbjFgzSIy0Iu
RWbvkuPI9LtRaK1XtHB++DEo2kckpHIOdloaOr+HtOf5+x5Y3vLiucTStxhODW6Q9Ilv5tDKThUp
ALz4Rjy/dnWTOnvf5VnqKflh7Exg0uZmKy8JtS75ToiYVvsI15Rh/Qp4LZMlFg1FnJtGeH1BD/xS
mDg1PKuz2quhnHX1nQV8UKe4DuvyLteTCfa+Z/NCD9PCOhwLLk6mW0mIQ9MbKvzpOYfCZP3mApeK
31kdcvxoWbvn1Iv96R1Dh74bBpeuB8uvRmawSZMJDrIjizDfeurovkH7zUfrEpNP4WSiF2Q+1ENe
xgdvwEOAG7lEqOg4TTjP2jq45n4QECTBMO5tFa4+zVKPNeHGDLHTAAfz+V34Sy6vQGfp1QkLYy19
LQrvq/EcN4lq+l3Gczwht++hHMan3nPSOHK6SXmHKomZ9eYBq9amGU1x304BAjN2PuPJlyVFom04
fhHOsx9na5K/m4EJpQwLbzv0bXqY6lmekaGbj9bCFbuZCs9eTtqcTTsaQ3q9eZnQZEAnfU2q1166
p5T8+VnlcYJaHMfpNugWTEX+lPR7P5tYNdMZF3ldmr1ndPFe1FTOj6M0+51rajGzixmQsYi2cX8o
Euv34MfhCZRY+NwOXvDUZUFztYfRe6QahGhjUWvr3Mt27Hd+5YVv7BW8x46Y+nrtzgsdlZ7sWWZ1
kvxphT599quqXX/7GmJDm3nhA/cnL5qMPD9JK6k2XSqaNV9cCHc/EWd4m7x0+GP2Ad91HZskK1nA
Pde41e7xjxr7rpjtC1FD7gvWHeWxqF6iYIbATlydsJ1x0k096yRaRBL7mWaj8B2GYHvOrSZ5joee
ecTVEvv1qFDbPIbxWwUn912OQCcxENGEAtBiIntRl+mBAPGywwVg/SpECeV2UFb1mhezh8yYGM4m
b9PmRvK9/20l9T3fI3rrhzb/Y+TwpWAwLKo5sLjgFcPn7LMcym5maSKS1pwvDO1JOz7lbGRwncrE
pQpEEnagEN0P7gBH+2/WtJa5JkLiQ3aUhfRjcX1bWIa0fL0AE0JVmUit10Oqf6C56hnDtkkyLVy9
qo3LkOzeOz69WRYAz0NrOrGgzHIs9+MExQMZjqAlNIeH3grAlixOc3KWz7R/0j3bxRjX4x3K5yzE
9CwUMI6Op/CMu48CLgi63mZMGsZnw8p+WwWut2iy4plilT55SJLAfWafzAXBZe9g15l8oYCFiy8S
tNwnozddaaF3uba2T0vhzjcLqwQPlxNcPKL8Rz7v4dHhhGHs6Oudnl6cAoXARmI4lmFns3NtDHYr
bPXoB8LPlbfmdME7hv4S9OCVHZaJHav8DTkSM1JejKI63EYWpGbJ69TLDzxW5dbsi/du9p57dsm6
ORhTeJlAdNdueZCluzEYbQTWvyqcj2MIs8yOGTuWeGfGy3inA0klMt7GqHVhlnLKkPoWCM5W06ur
2+j47Pazx+WncL79ajDeSDek1d5stP9alOuGyNop+4E1X/ZON95lBlGInaFKr9U8OX80gwMdUhi0
KIO1i/eymeffpeuUHyCe3HM8G9sAA+KupwiLMi1ALP1RQZkLTyykZc5MWNQTy6C+Sk+KYN17Ker8
G5wCnMVicWBIglfmUDaynSjc8gc9F9YHPpD25kjTSaBVSAMmXSdGlpYTdUzFSDoXtg/0m1Ddz3ay
PGoMK8ju5uB/5b1bnOFC9NgHrcPoafNoTq7/3VqluEuZkKydtgv1sx9c5Ak9dPdOXVbHoPPMQ7YY
gjsXK+jaMDeGg4NgQh8a4wthxgUgHI47lU7p+9xX1kGn2BhCc6yjqrlPeAWCBYJrAwgl2cRJFp5Y
Xu4lh2lnYijjRU7GAqxKxL9z2KdLd1W6kmjPHXwTlVyQtchZOIm/c0uc2SpB411ASb3qZdpNtXNs
bSP9HoSHB72BUwKIexeP43BsYqqvi8Vzt5Mh7kSIYo8VAQSO5DI7SHWUM+8gC598gSAqPNfelE38
A0ZvfiDMmoOortiCt4O/85t5eRCy+Ziy/neupm1eSe4qHWlxt67PI1I8ELmpAVuTnNVQvRolTbxx
5/yEBoKwlObG3gf6BW3uAKsiPrVBjhCj/R8WsN5br2JxP9Y5SotR9Xs0LcIQAyNdYHQRAm9PyZ33
rHSC94ZcBlEEEX/RzXxhGUG0ZlgOYAQ/uhYFs5lwPFR8jcNWUTjGdmgYHbEL1HcOKwDnLV7IGoTT
PKjHOPEhcNd8LlRKi90YqDd8Lj3PsXdDtMlfGT/hDnhK7TjeD0SFofIlsuBfMz8FTr5lL7RPyrTZ
KxU2Oxdg1bFxlHdasY7wRkYe5bpXHxQdVozWPWIFaIWH0nv3guYgRwqdkHbpnuFy4/jzo1WEw14l
+WWcneSIQ2N1BhbUMps9pPypKpJtUWJIla5976wr4CmzNhaEZAIvLLW9eusj1AX6V7BoD8HD3HO9
BiFig72f0Q0hPllPZToAPxbVzk4IlVFyQllR8jkHzYzK1jIxjcObWyCdd1DUiSyxS3M9/WAEkAhK
5rBowMtG4zpZNm1NJzkNR7LaY5SnWf+ILRVCSElshYIzzjo/35cVfNaqL9pnPMlXVszWaTSqF2nN
d3YyfU+TOHdtdwkWcUdG5DX8K/Xp4ZkJ3txUDQ7ulgjvN+CkjZ2n/Y24hfGZZ4Vg51/gbp1ojuDc
HXdeWZaXoKpzhg9+GD02y6NvF1/DKMA+8KSlbBcxL8EwCWSRsNdJblWf/gDMjjrVVOj3NpP9eMKN
TlCneGRFeKwCcUxTejEIefB20oxfTnUsZL+Txnhfe/gsp/x97aZ/nLsxcvq5fsxl5/1sgDM9UURU
Lmya+NpOhVlewoEmCYyh7gtFi2NUrn1DenE3vd/Ue2CGCG5sWTCzlsOdxhxqI+JFytQ3GcvxFdN4
eh8bck89QPZk1QuS2wApY2xxXBFqIuYVBj+7jrUisKDZvmptoepIFZ/MxkUQs7a4jz/xcQI4sTCO
ZqGNEKgP2kmsfTM6LyNHyXZKpv481tXwNa05RJ9uK74U9ZOTJREs8TsC10+GtL5sJzmUHInkEyJ+
o2dnoHkwfC5qtjZJpjcEvE5zbFySwj3ZNfN52Hy2M0CTWl20UQ0M4v2wddum2MkFObFtS6R1Dvaw
nDCrtuYvB8tDSzYookviG87jU9uDLXIyysr6LUWcNDO0hn/gtjQf/dRM98ouX3EAnfC2Oj/GKjyP
CHk1/Tjw1P7KgjwIU2rL14mI59tUGbsCF/o2SGUb9Xq291a6eBfRdx95kl7wtq1W5BCObDdM415M
XbLjvZxFpqnf8RC/yap55jpb/uDHoa/K01isMZpQr164KMaU3W3HPLlzvLNO2wuljOmDHs0MoJ53
n2ffdqnzDNAYukw3q70AADRxIcRhYk9ffT9594rQ2HeWUHWPt5J6z2kaVyU96zDTGTyCLoCSFYRE
LDZ8rHC/MwYHU/iacAUxLmzIjXtnDuqPJvG8n+aquZX8V/r8ofV5Ap4HZIS5rZegS+xu21ZGWW1t
shuMMHUJo02Z1sGzNapzLNU9HNlgG7SpebVwmS7bXrCQckFP/RIpIwZ6TPWbYTRhj5iraBDlyAFW
WklySRyWl4jBv82Z3CtzUDY0+mAzmEXp4ONAHPWsrzGhDsRNmRNb489bOJyH+R+4xP9ksv/33wag
/9oM8vmz+vpPNHOfWM2/hYycf3GBCbxgTRrRXbCiEv4tZGSvaW1nDUVj6wi8NS79by4QI/iXzRfL
4f/nD2D7W2P0cg00UWxgBf8yBV0JJpvHUOAi/m+1GVneCkb/f2LZxDYJD4B0ZeGKwcSxxH+iwgxo
LqPB1mPTF8RtoI9UMMdCu4JMacusBvaaBqtD3+r95A9Un+mtG+IqRMLNrARpONNCf08O/qgDocak
OwP5NvmODSoLfnuQ9jISF7RYpreSHKIZGeQam9csjGkO3BI7ZTeU5771aYdTUT5UWCcZJXPIcXjV
ZvNxiSkFPoV0T2K9iBeUkCQz8LK7hHXGXTVqokl1Pe8XY5wDoDNl1S2buSqqOert3OrZeA2Ts/bX
hGZ/YWJgeGtJOUykDTGtdY/xqhsidhrIe1iD/STYjXTyMAZQalgcfPIJAD275JOMT4Zh0Q+v2aDS
lwUX4yX1TOT6nm5ZAlLTO/XU7XkO64D/MDk+94R49lncfLjtumoe6+9SlCxQZ0tfNB/uZpjdYUu0
u/sp1pkVCMlyiqk2Pmad7g/e1ORX0xzvjQwWEf1280ZwtY6sMJW7Ip3cY630eMFuW2+xU37MQ6Zo
5zaDS11J8WBXZozGzf7XL8ctwaXxWE/C282p88bhqy7QaNQ5dc36D3um4cyG0DkQdjSjNiQt3EkG
woZW803aieHdq1Yo4jBjYm5iYhURdzXupxus3e5wP5R+YddRPrQdJzZ0Maf4Mfl4C/aFkPyiNn1r
Nv2jgUoVfmhW0fISFpJ/ZFPXuY3W3I8ixBTID9+7IrIHh6mV136i7nOVAdHMk4uLXQpGKu7LEhW6
wR5pxsku8Mc2XklhCDa0aqIrEI61N1aIk4AraGf7P+wW5Z2B6qWgaxU/qKk2ZsAJPRkuaXnRc92v
uC7HPTMbq+6BOzoITk5qF6mUe2UQPmW05HCXN8LxKnNcy1Ns68eFGR2PgQo65zlNexuBwRvVhyKV
5R6ddsji85KDm78SwmiyM7/wQtxxLfrinWq6J8OhMunsrQFh7oT9p+TF8Nz4tSf2CSR0poAEFeNI
QIrbb0C6DDvFpk/b4ffiDd6pAKX7SpcRrVPtbD2AfmY9M9dH2ulZJ4a1VV2qAFCAbfYw6wAp1N22
JGW9HxOCAdz7WbD9ImpHYZNTpAy7LE0OlhY5qFklCKUAbOhXNbHww1MQE4p+8NM2GDaZhYWc52C5
c1Xy5OBToD+8PLj58NuRLTc29EnatDrnzeBf17zLYOmaSyspYN8aLLTP5Pni+otS+pQoWum2eitm
kjhb7O5ed6GPHahuJkpjohDK0/kvBSIgjMxR3IymQXDu9f9h70yWI2fSK/su2kOGeTBryUwRiDmC
ZHBObmAkk4kZcMAxOPzp+8SvqtbQrbbWvmtVaflnMkkgfPjuvedO+B1X4zg3IMymDBeQ537Qbs3Q
uV2CbxiBh3KS4swCZQUI6ZJnivqFXizSjsonHHveGw73o8v32TDLHc2vaWkcH/lt6nOqmBZH/WYt
EAHj46Bicx56NtiiohMOB5XKGU5P9s0Kqp1JHvMo58qmEqnjbG6y/muqYEOSfkLw3IAppaI3Qnfw
Vj7YlDZmx0iiPW7RrCA9YuCtuEGKU0ogzgPYqSsfXrXxlrq9EOEZdyLNOXunlf61MFgAe+GDLQ8m
oAJc13+7RYUMznxnLUFWHKheY6I5zfqFQce90eKTyx0hORIQw1jGimFksJxaFv0tofLgFBZ0vg91
5h7dLje+6Xv3WDjTFseW50OStNxx6baMc12whJ30YBOOP2VaRrEFoPOjG5o3SXxkC2dgOVZdi9kY
EuTJgtG86Jbvu8Tu3jje7xk8wYUTOK7Uuem4IM3u28wFbNUsuT76ORON+S9039SqFOOwO5VniMSa
hqZR7qvG/InyNntkvU3OUajhTOCSQ9iD2bHuQ2xXmPB8qmVb0L/C1x8AQdutYQb6w+X2ViHJJMW5
qJrqACqnvIa92xzxzt2j/f1RXY2JLAiT8OgDQDzXdMcdZzUO2zbx7MdShyOUDQ5WrLThIS+nFOO/
SF4cVaUY6IRDdXzmwtdZ5HyPr9vvN2K2KPZqbO8TsGNEEgSbN/mE+QFxp7gumKrcMKm3ARL4XlV5
s2esbpyFQS5LwDTkSuTzQ2SKKvmXBP5ZTcMJF3ZwF8zyuUlqUlR4qaW7cbX3h/Tqo+c17oF52LTr
i+QMYzAek4mfRdvuCSp+CmtcW758MOoRiYr9su4a88lmyoY95lqr7pRSRBsEUtENtswnzIoav5Fo
15kz7It+JN6/DBB4KzxJZo74ZsMyGHls295dHvFrk6gv/bh3ua5lZoA/XssNP3/3NXJn/ioqk9YL
8A3KtoL0opLQ3LLr3+Y7VXL0VU21kGukXy7G96PW2t55C2CQbArai4XLImhrQKARvOvKW76Z38zX
EGW0z7PnXi4ubmz73hOILaKdn0dO+vhJ/kJaphkBB2f8007ttSQvSvB4XA3OhyRtSR35UbaCOjcc
K4UKY6Wzt7Sb42k07/PeOgY2F4nBhzCQ5+mlqBy0zb54zILuHBXzMQt1sTH7lGDn2L5ynN9n4Lo8
aTC88hBBUeNOBcCCg/oLupnLZtnZrX4pGGTje1rqLZXED/4c8r0ocg2OGVOMwM7b9798RzK/UpMf
e5RHU9iwQCTN/axkXXLNx6xMoucy6jz8XPmCXapLXwmJ5cbaceWi4cwiEq+aieKTmOAm5rFI5EN2
0PlkMDitMuwYvfSrT9vR99Tbi42f1Sp2/N6JEb9w2Y6ajyG1hNk3rPDq0AF8NYeLVTrjCjIz7WoT
TvV1Vi/lNo8si8W6NE+ZTmqCH+ESI2cSG+kxWax0F9S5v+MTJLbWUjuHcAHtaBRjfS/1mGEcc8V4
tKNW/+obG1x0v0RVDEw3wDoUGVejYXXhdjNriwlwUfs74Frqc1qWsL6JxQYHSV1YdrcuSD4gFlJU
gj3RnoK3iVEUwJVhAnNDwCB9MO1huNdwiPZcpp37kSA3SlG6cG8nzYS6z3ykwHN2MyW4VdBiF7T0
Q1Qs7p0ApYoDxCkhGdJvOKXEedTIQ7drK0Ks9JdYJpW7GShrvxfpYF4IMzqrqqZJfXan8RV0aXWd
F7xizAPuS/y9IOF5dzWn/d1ki4UpuNdfFm98zA31q4PBf6VUmU2O/kuOgOrsjh2NJU6KdqTwB23h
VT+lEglxGCyxZvb3igbfxzjMz7ZJBlO5Wb3BBmzGiKZEiRLbxOLQ3M3SnFFvif0S6NmbOSMRvKo/
qW98VoGVHbNgSjcQQdAuYbv5xfwJzgM+tsQ1MZt6OKi2Y/x6C4SvZjU3zzzW6RdJS3k20uhbuXR3
Ypcr96303oQh+zuuQM5hHr0WQEvzBCCALWwJFrxpgqGP27K6YpbAQbzSbo4BNtPZmTAq2jRhjWJf
qcl56LtKP82eLo9O5jjxYoeXylpozET6OkwOe4mXL8szUcfmzUpEspv9AOmnsEQ8iTzaMnfx6N6k
lpr09O95dK74ycV7fZt3BTVGjcEK1/5s1lcok2Jjwbz+jgo7OrehNt/RqCDdtJz9/K59J1RlrtMm
DR+xPz+ZeVO/4xT8bSgTexaBpYhQ9S9TTlv6APJ9ldbuV1vK9ugxCXscRqvfNASQvsQQBF8wE8b7
PnPdlwiTJCyqhPp1kSbeE+2y1Tr12+FpNHV1ojESfA1R5fGPtxjL1jPqaVciQu+IYbGn2dLY+XYX
fCx2Pt5XHQai1Ddh7Ld5x9zYrZ4XOkSxdLTqyZxQY/PR3pk04eDdQCq1Q9v4RTqs+ZBll23aJbQ2
dMoU95MwI2LObk073GL+yuva3pp+1cfMit8mR1k75UwI60xf2zm72ZlTzGGV3x9GNxrXIrDxIiQ6
WcNf0UeKJNsdMOJ8R14GlJI52gErUtQnJ1oMpp3Ad3SNxiEOe2yeKEs1tLzW1A8l43KEkTE/GrlR
vugyu3miqb7hg/qYiVIeFxNpCH7pNVuYSbbZYMWqwEIyA6w9MTkE74u4N+WMryhp2RRjId7z3rSu
Q98+4+TvTspJLymQsVXpE0EOuWvunSGkftZwvI3osS4bThp9ejLj8xaOv0JXZQ+1lfonoS37ySI7
eHbZOtal69ixn6cY0ZPlJWmjI/OyGetD5jwWHJG2qWHiGbdUFfsNkBxV9aQtEBJyjI/J8gwSLHM3
5Wgxah8bEhSWy4VvYaP5XRD9IhZm5Q8tXPRHruncLpMgknc+9lR80wjHhQPQxguz9NS1eLgagMHH
vJNyxRUGPQ4PKuudIVhBXP2Q00RwIl+Un0ere5wclOdhtrj7pB5jAIKud2VXpZewgFKTcslif6Qu
EAdfu2L2Fe27hUFfiH4Y5/Ygt0UpvMfmdv7JZ5yHri2+8RXyCe3wCpQRjqPEBKuL2wScAWoY48YO
GkgvXwuU/BWAWO6hwyy4e4t2vzAGZyPCEbL2lPtD28I7hhz7RWc9XQedi3/CWtQXz8s7GsNfF+X8
XXLpf+d1PiQthvdAVzQq1NQ1G9MkaE7Wfn2AWFZtagYFfVxES6q4DiboLn3EINKBirHyMujCVM86
R7csPI7RKdAe5Jt0CsNd4gGqt81H28ZiX5hGfjdmIQ3OU2yZbXQQUXhxFky5qsN7Rdqen1QTXenw
xW02TslGd/kncxL0FJBxO5889wmvxB6xRq+KTh/MtPqY6psS2A1S3uO+RvvJ7bUmegwRt6lOuM4F
cCeNU6f6zmAQ7DNvIBouA39vMyz4ABfNVLgyWqIAemcs0QkNXzwZeFW+ptvuPDhqMxqifMKmcgaP
gJ0a/9E2dYP6uQvKZwZH8lWO0Xw/sg9QrzBBR869z1AYd63VfDcyaz4J5/TnailbZPAC8a9Nhb8G
kAqfwCgl2XwdHgOBcxpTy1tm9vkuCG3/s7B8713NrrkjwHOuUPnWLDLI7bZmVE3wBIs5yvueS/gH
POeRtqHh3XfVb16RhI+F094LaRs7lczmmXAdNk8n3YB+LrbeULl/MPbMzz5DnVVUgCQebzF3kkc9
El+CxJaXaj8YzvdUV52in1nmsd2ZHkGaqX65VSmxbmf9QyHFcODK5sdsvEYMRvvGJbSpJrNSfIpM
UXAjLjAvvAo8VU2cwWxNg7RoR1kCiPeViKzuhX6OZk0MwMWVNeur7brVkT5ObsDmH60wI1M1mG4h
QwE/FoUhn8SifxcJiY2QhPBKNmZ/aYyavTKkRki1VIL3hqdWGCTAm5hdH4fLpE62jsxdSozLwkow
L8EbxyMO5W4t70SLU2IguXEm59Ku26YCloiGG3w0ORfgSGR/1MJefstexXLyG0AESmyCJArOLd/c
OhRgIzLvFSgKlDCMqytR62IVjRFcmNypd6Vs1Gc1WOoO9lm199A4467WEE46vXWWMTjnuqj50rb7
Q/WnsTZrw70CyVJ8eigos9KhvrSZ9ClslsGxGXL7KW/Mdittkv2TebvXORo/Fr0zOu6IIOwwqrjc
q1njA+4ZGzcMrp2Yyeb0Jl5+m0aXJdHdoQOxd7CGyFqDDfjDBAqnvVc8SYbkqwqPH4qcnawCmC7X
qewtyiKSPzZFaadmcvx9bQfD3raILXfEXzd11D/4NkUl42JDm/Bzjz1Q1seZ89NdBEPwRkfC8V37
jDtQLKw5xsTJjQnhG1Op462lasYrUl+LgheR7hR9xHi0kqDdsOKxKEYJhPkliCepcC95CPT4DNaG
Aen3LwyPmwhA7T7+hj4zPtjxDHyIs3kKcbUdUnt2tjXhtKWpDyILi5OVKrHrW7J4SRJwdmR9uKWx
wiJeKC/fhCXGqkIxWboRoXZOJ1Vc4tjbIPDLDfnplzZVr0TbJ6Td3P5IK3qoIQbZddLHtfbm12GI
5O3dkgfbyik+MO17pUn3lb77Y7LLrocWsspMfnorDBJrY7Wode/P3dFGVzkneIM2Apz7Q1lBnALy
v5OpmgkMYL2dhoUJopt9KtqdnCN39iE52Qu80NXUyazdlT7BqLM9YCqDyuN5QFfAuTwkKZN4sj2J
2eAytlOSDRSBLfeS2qYzTSP8ZP3EwWlUFp1MmJtFU/baBViISgxVKb65omjeFW5fbtCmcgg5+XX4
PmvZIkUxxH2rrFk85wRuuT00MGEOQC757PQpIBtsB4o7YZhZpkJVduTEZlkZKffKcL4JUrVgyZNm
xS1lXoonYUpsWMbAuO4a+PNsHIu+tQ02PecWauLLD/Z1mEwu3EXnjDq2omQUF2fubRt7ThdxbYxg
UpzE4jnTxrPAcMUsmpY+Eoy7sVpSWoCPeKA4/uvMr9W59s3RWWkjse+HIlj+QLgDVTlPJhEOJW9O
5ZzR8gOT/2gfyBwdsEmfaz0W22nxOabVl4SAc2VBt5MVA7h0rvrHJvWOnWt9JShdqNXWsJnq8gYd
Cn5Pg6VfeRHmF+a32CBMhW7uQ499s+SCrFcw6qjhD2yl0jalu+TnVxj3xCUqpJk2dOro5nYsD2Gi
GNVUvKqk64erLceG9wF38D5CobbRz6fmMWeAVGyApVb1UwOe6gTtQpPpYmwp6ZZ/A8yTzjCIxHiZ
BWSHLLP2uMQ7Ev+k7CqoMhu2zvZVTdNb1dbPdYcrvA9L93Gky+FRWEuztrPlrEh74Hvzm19EZThb
DN4T0iTXAhbJjEXJrndE+puHesjEoYyMgHEnI/NXLZPg4IjQ23ZF3r/b4BX/OElD8svOi2XlCJ8M
VJu8YyxdMJFhPHWm1CJOmXlYTsG+Rv1oLOuMFSNEM2ildQkVWaqVp2ZyoZiNWUK08JbP2l9qe1/n
xCc3HMU7b++M0Al3vPTYMPJc4rJFMVTykGOH7UEHiK53TiCWvHwDwIZiECowei4QNsIPV2QfLknc
uDb/XCijxSbKWRCwrk6y3WI7rwssau3YPJfUAEG/WpUgqD3SaGWNkz6Gjat1t09pb5Mci9Jgns9h
B3ESSxXWap7NdtBRtsZrpTd61G8qax8YTR/TxcTlljnBKljafm9pJrW1WYSHBkmJKzsWLD0v5hGN
IndviSZOnV4z7/Bje1snZYztsdrhkytv3MbwEk2Ed9A7VjPXlV+At+4rfDrAelW9s+k025aV9Pdm
q4z73htbKkha0BhFiBGc1d0CLGNN3QHkL64RIWv71GCf+cDCRSkWnptzZ7mAG7Qzf2RdmB0VI1J8
7BlTWTCETHlrjcFljEJsUAoeQObU43YW2EF5Pjm116PNbi+ytDTiileGJmrXqTdBZtoUcDWYsjFP
PhIg/9B42p8QBs61ZR3mJRPj1lPZ/EcjcwPr4lhugsbDdS8aPGc+bCtJAQdKNzRd9k9xP1GdVa10
SOGLYFK1JZPhMI93F9JgNiOfNw1sVGCbZ4yrON7+wuf5I1tmzFU/+GcBtmfN24RnB8ARA0O7vRCL
Hb4mEd4PMxeuYsR9xQk9Il6g1JEGFmT8tLavWevc+RH+n35YduGU33Wl3PfCj06Wn4wg8cyiu4/C
Kb24qANrDJzzui9xFtOYJyAtTxLZZyBabLBFPxtBcofawabIZfpKZLRfmQwBHzF/XPwuB6TmHant
2PVYhmskzeZXZ7Qdw+fg0xPMqV0XlSmLivTRWjJ/zxQgu1ZB0W4iMBQ7H85SZGf8oyMMSQtAnC+h
cbNG02cDdenms97jzIT+wzQgGdJrjTHxm/W2fiOvPPNp7MCEmMu9a0gPquoQ1usbdg2obMkUyTGt
eT/CCnwCUkUoxUxq4uKz5eydQhH5BrrzzFT2Z/bTl9ozkb/43J097IJ78tQ6XkI9rKI6uvPxLjyk
gmcIUQd0ReWNPa6NOjx0Cq0JMCsQMBLhVMET42oHx7gbLXDIliXqkzK6eZOBLin4QIfGUxW23dM0
lY8QqDtusKR9QrTNVWaVVmwITMppRfbYIrN+oAPmrSkck2RwSOoFv9KlNmwugUlPEbIrv1JqXjfW
mN4Ftx9qb/XBhgtcEZu1s8Q5pzk8Eu89PpX9lIwc34r2NSux65V00XFLnj/nwtLr0ODkDicaYLfP
EnJqnKa+kCb0Y3Da300Ag4dTsflMjMSmJmm6+B55I0144eCkyZZvkHG0D0eNUdldY5bMjptl44OF
+Qgow1kJFq0jnu6a8IKuIf2VWfY8uexiJwqKpv5ukRyT0pUnE/9UM+1PPnpMdt6mB9tincoBZ+U0
WS77rkM2dJ7BZxrKOZHC4+oRCU67uDv9o5/AxHtB+MiKdRlxEd6Xy9wOMTfCrPuivdc/2YOuh+e/
KBX/36PxD4Fthxad4hzyI1QDC1vF/w3g8S9fy0+OR4NrxLAcfv/T//nP/43k8W8Y/eAfQ4eu2Mg2
bXianvlvHH3L/EesOT68DxeWLLx8QCB/c2zQWg/xPiCsQEuvcwu2/7fAHdhC/p1dgyud61oWJepA
a0MWg/9s18C4ncwMSj+WRgmsq1Pld9CO+9TE1KhKOuWZFvsNuc3bubZ3lv7I2IU8xJrASh8+SrCD
VbJy+qkS/QeE/J6aujkvYUvDxsFFFJMcdoPv//6Ldy9+mqeh//kZLp/if9ze2W9kxj5Ps+Gf/+Mv
5b/+Ov1pb1jf//ALVnSe2HX86ZfHHwmG6u+NBLf/8v/1N//23J8X8fNP//DNcQTx9vEnpbno378S
3g3Z8l/bfv6lGT777yH//vzf/tC/vjdAgP/u9cG0w///u7vHN/+R0naXZBWvamRhW/hf74oRAoCh
ioQgX2AHwIT5vb9/hw+chtO24YfzX3aq815E/xEk7FtegNXBpxkYfzE2sug/2XvEYnKdK8Lbuj2S
C6Gx61iWVpSHVn1MnT6xLRVKNv+5rutp+CM47Q/mQ+J6lnH1jQ7fZEewv6dsiQg5SSV700IjlsbF
yVLBFa0Ko7HojsFSaHDkZq5cxRw+TTK2BrmwxZDKnbSrnqTruYUBcrQb1XREbG+wBEF8WziLQ+wm
x98jb2So+0zx7ttBWeoiAAmij0QmJ3TcAkv/25TDVG+W2o2Wb5qyYPADPVxqosi6Fxu0797eCaot
6/aIDTJlqR8SaZD1Bh0amkQAXKBmDEWSqGTGjrIBdkYhcZrxtNRWuR0jT58rsv7lHXNomR9lXoGu
RLXIu/ZbKqce3nSrkkceHtPkuRqDLGZ/srNLIttofqPsctlY1LLHbjZHFY1sS9ShpYAghpnsiRe+
QvNJ8564U0TE+hX4yAz7q5347d5LUNElB0eE1si3s13SD9PvKnK64bTUmf9A76vXkoGjXLI4u9rI
d6Xjh9P7QOfq4da+sdHSdz/LocdGnC9+Zt8mtP7aqJlK7kD7mozCLOt1YjOjnDRwTRABfckFET2s
GNalGhzqis1qztblhF0wmSeXhHDWt28zzIl4GBejhFp1S0xHo6L2QAdabmG4031QYrdNyLOYTKcJ
JuwLT+IhB1pIBvup51ZUvmIAMoo/khsYEz8sVw5QNhql742KCDtrD14ojnAs9wfw0WPBk2bcfupD
uyu/zNGtd+FgAS1GgmAw7KWnyXa5fSo/ekKzrRioZ1iuVxkE57jzS+MefS6H7MV5SxJpYaB2qw+L
5vJBL3M/E0nO6o8QJ8aWsVrhrnHtc0V2GWKuTcO7pb5LG/eMA1p+VcEbw860OAdVjf2bzaCLFL2/
oDslLJovdSjnB7YAJGOy6vmz7hUDYEP0lPYRghbDxgOTO10x+JRrbbezxJ7q8Dg31DjRQrqBhZNk
myaTCxGCFPoLA9p6XVnoUmfiHMYm03WPiaKmwnZNi4BvnpqSv+KUkzAkTJAZ6c0zk8kIl0VpVOEg
NnU+8q/s86l99VsaPj5rUkFb/Ed6n8zcKLHyZhysyCYl9g+fYKS3hvA0IyRpnDMOfXIPUgG0XIPx
4i/4bv9aB7Wf0TpRqhjoqbORAekeWQ0agrZwp58Zs9FbpPN6T5Wp8T6NY5lARNbsNNPUVhfQH9VT
hPCwTlicrTiJxmzbalPyco7cAmPg1fK+zGyXJ09Idl7bY8JgPx3FgNm1I5IRz7Pr4agY5xG2HgWI
eq3TAm4wmSNnM45QaDRQyM10q3mgnsApw4srrNS84qfDRDB4VZB++47TvxEaqsSJs26o9imVnnTc
4e8tNyNBqYzgO1XDs920FgXWhp2clZtXFxQAnOKIG2/dlLYvw2LPb0u5RDGJD89khDmkmNdsMHhN
2lL+RxDYDetN03r9xoL4ArRQuTt619KHqQpsa5eO0kdHoFeFak2Bv2csjPAMcrm42HiOmIAWUX+R
dGKhrrf8D3YFzQtxkE1lHDi1o3khFtwhbkqmiy4/hfF8Ci4yk2EXu3XYtCjMTsccfaFvdhpvXrJw
7MM1EJr0Du5mjRmzde0tSWEYR72rJ1oQlu6mg7asHetJGtwWadZ217K5zb3BA2N4Tmdu+R57KfTT
qQguczd5r0nI8o35Tk8yLkhI0IXe2ZIZtkXCT1EE7v2y+7Z40CKNcCaWPq0uXqss8vfVMCVnI1E1
TrhFnos+UU9tEEFBkRyk4T541iMtfe59wxT5FSNMZ/zhoByWsWpapnVLV6d+w3rLuDSzlyrBP1Qm
9hrKOLoAO1mO1TtuplYnr7J2IEi5S2R2D53PEkNwvWeQMc/2MF8paytQUpqZgWSeex+6DdD8+Boz
mNC0LiMG/kW3bzIlYqtJeXwOJFyqnieQvch/hhORVZ96RZ+zF+SP/qCMk3ZEU4Inx2IL+LBHOUja
4CZ9JO3V98QCxNTBEjphh7+2IZlA2sE8cJYw/OAMiCX9BZ9wfkEfsRnjNgjiPyQVvfeMdaljyKlu
RoKqgtjEhwmXVlhj+6bng76RDH+iN9yiBwXgtXtBx4a5SVSRXdLRBclr+NMcMSQIBkH2RxOAiroK
dwBpdYARYd5DMedPDu0XVMPbl2BeicOyLNK9XfbC2svJRM1tnRHvTcTvCYJGjUcKumN+zvYuPXj6
JNhT7HMUTXd43qwMJ8+q7wM6whg3EATnVodYwj+tT2oCFGarj0HgQXfL27ChVcNoxFbB/edfNLLG
c9IdoM4tDXB0Vj4ny2IrG5wt3mq9pXog2uDXvRWQuh1R4oA8igX2x5qOoZQKApVt+OkhHc0MfJhN
e/DX3OJQ7OKmZoNmaJvB/GKPtx5UbRp0+UhmVvecmRaWvwIGiR74aaVVzpmn8Bzvc6qFG+5AtNJb
x7UzMtoV/FZr7zQ9Po4pKvnZlGyEDXENZVQvESKA2nSGOUok16TArWCLCFuQU94Zc00qaS2Wzueb
amCM9EleNrS4FXA4OT7KeceWOx8MUMD12jJugIGOYTvselgHN/MkGCx4vbI/dmR8h4Pw0Khv8VH3
uwH2n+7TIOqxeOHdngB+1XOF3TgqH5qIZW/l2I1Q+8Z0CH22tBJc7UwIb+0RidRrq3GLNzBblFRK
l532JSkX89mkM8pcjYUbvZi95u0Fhdw8ZgzkPuapMn4VqMXikkzYXO4zlqqbiZhCCVEX3OgH2lPz
jW3b00M3a6p0LODEAVT5MsjfSihoX0R1XX+dDCMFL4CcUvc8UoDdEHIyrIGYfM8MD1cww8GIpO5v
/qboVvaTN49h61HyrYKUU4kduu47jQcmPuDS5MoeC8phqo2HZUbh9HSWw2CYHoYhqWnnyjyHzC3V
BoTgjUgXZMrY5T4Exds2FqpUGdvZNFSNbj6k1QqdQM1PmlqE3zrHmbVYDStkMynKuUuLMioY4NwW
MURH/hUvFiRwmVlCvSzFkIiN9HTE68t0KdomhBMrnHN9dOYRD5hTjdLf93yorpr5yycGa6zPeN0s
c12ObY8JPSwJ58NtKKvYmxuKs/oRXycvfsASnrvu5G/CLLQdzrlFII49xjtYBHUYtaeeXL/R7RzM
dz6D6mhO2h31zjNdEoU/Py+jW/6WgYRPEKjKiKWkthjIBh64dch8kSP4PIRPdDYa1rFRbpnHpQl1
EE5FwYzQsm3TuVuoZUZ+kxnVspEM+0tbgfDhrDsl8kLBQ/s59kg6FEgVjIEXy06/0OTS4cFrsiw5
Dpild1CoYZTx9nhECOtAfOI4z6kAqMewuanMZveofGTHa6V9zSKJWQvQ62SHXeTjUXO8l07PlJjZ
Xp+dJCDDcD3ByKh3TqQUlUU9MaBVFoTzV0JTo3WEc+k0a9HhU12N7RS9DAwBwW9YjX32OHIhoxS0
QhCoN9piY81TRqdR0fmgNoYZy4DPloSonnpuuaF5AE/VVEXqiPdmxpjoicBdBUATqa1Xk34clFTM
3wzNyK5BP1pxqMcU5VEMYZIYZMXncUzeOaHqzuO1YKQNlJNOgRy0SICnw/ee29uOCl9WpHfFODr5
L9/Q+C1st7HVJvREZj+UQhO+T+E3ZsegscOvmtJRCo+8JDkGONZc5M4BGjW7sp+vXaPIPsDnzMaJ
bZfqkDLFU/4QEjr46bkiNugDxUhdA/eEQ9ANwXgytZF+qlZkJz31/rUuDCPfwsAlVBWGc37h2omS
xt8+rNoW8i4zVHy/OYCIPHJBDtG/e1qKWjjxKFvjt7Cz0TmGY2qWXy5Omem3mSao24XonZs8kc+c
OGe//gKtv+yybqpOU0943Ufc4aCWpl9B6XXdapC19+aocHA3mDayVyPQPuhF0dZQnPLgle/ZxG0k
WA9WuYhwo4haToijdRng/Uza4WUyBzu5VN4QBRtWJSKaqdHXzsWKDI/5ea6q7nV2fJk/41KYsthn
clU+KnOp+2Nt+jlqQpty51s3OoSTrtLZNC8zHuBxI5SkqrNOsL3hgnGyd6doZbqjAnd5dhttmhu6
VmdYC31YTHe28pMPqlxajrkk84aChIleUoDstqdiClkL9TObg/BIYpS23NU37lQB3WiXL136OOrA
fLUo8YVm6o+H2sy1eHVhHceMYYdf5MSM8Fr0DcbeKfRm3mm6isjdlQB0EivsCE8Pbd7j+MILAYnL
AdyDYueCYccopvy03Ad9E+5yKO9QzbOAQX+ZXCwFX9FMSuvVMKkLX9ngtAQga0yvOPqh0BQTR7jY
gxE2rnyubw++9i0cD6CtB/rAXUej/OclHCVqwisoHwiEG/qFogtn3fEXx1AE3PHG9TK7ZYEkwimI
lAnoCliYWM2A/LS5RU1h79OOS+iqw6wn+EQ3kddWbxnvQnMRnsWVQt0wiyiLmsMFPVHFc01YaLl5
pmwuwrMPes4l1J00Uh1qIyy/W878cQJn+0mZTWLe0fYjNwHQqXuUue7iWkPDBULVARdyHGp0CZp1
8hlaFTcXHDzynjJ2oNRjmDdHr3XV3WyByvnVOkt69CiBgLOwBNkpDOV0Giupf2unCoLNsFj1XZW6
005FqSDJUUxwwmmYK8JYB6V+bGhQx6CX5bBW/EgNTyXMfsD+JIPx8TYY9QFHZvK39rL+JXGCyT9K
PAOABUuzQ3bJg+jFB3T6dJOqboN1krFwDE2C90ZPHdHoNsunZyzWkzG71ivkvXSd9tqgnBgT3q4N
bcjYcPhnjradzaHMLvQdTgieqA6JImLGAKpQDD7Sr49Zkifiw0KzO1VMO6PJ5nu8iOEuIpwR0Uw+
GFu+oAwPFMI5IEeZHZxH2C7JOsciMPKW2FTCc4mw1nnRUxsAjrFaQ7mR8MuzxCjfvcLgwZkhI9G4
zDn7X62OU+wDl+ow+cE2nb6ns8edU/GWHiPfbR8LKBAzV/JONDHnwAH2hwXeB492FdkbezDNo64d
E4qRqsW35dN88D4Yk+8jgYW+izG2Ererqn0pubWqR3Y076P7nxyd2XLcOBZEvwgRXMDttfYqlXbJ
lvzCUMsywZ0gAW5fP6fmZSKmux22S0XwIm/mSb9wsEPD2cDZnNcfTdLGy4X1SL71IKdg6ZQAMW3Z
l6/x6mnYXsvcUn0A+gf2a076K1gwLLB/p+rknEZN+7HKKNBsMvL0KYPEGG1ywH7UQtwC2qnijX9a
kzF+nxMerv0wyaW6K1VkRrAxkQBd5YnxK5gD/x5OEYEgcjwPMp/G71XKrjq2aErspJPsGOVj9hu+
HaRI6xHy3fpYTTDHucEJN2ULgGsGsVFP3i3Mk2GESGzeDQ+MxNHh1rHnHtswWykEilj75mlNXZUO
5Nw/O2CO9W61vchfaefjm+MaMUE/X9ig8m7WYWCRtxvzqCxqgg1LX73mbkIwjq+Y/4Xg3N/lpA+9
TVAEUXRxmyV+9Sk82vO0FEfiZuVZZlH6HIg4fnJ8dmiQbG0dnqhoKHcmcJNLEtC9g3DgtYd5act3
mFr1qa5tpzZrxqX3YAmSw0EOI/0HonLl/oK9NXl33YAMzGEhSdBk/mTOlqOqxoZ3kyMo9EkIGbR9
kh55Vyav9IcKFpVFBSuhtNX6TKdl8UekAeftTW6479OKy38CA4xmapNgP6OhYjwJvDJ8XFMsPhmp
sPqwmWj+drzMdlVjwcKPXs9tXYiefJ83C2yzqJBMDkmbXgh+RN4WOdG9p2VjDPY6aDuWwNKtmv49
MlVnH8sVv9o/cGjzU8xbaXko1gU1LGyQ56bap3YpFWr8XYCOWradmqB10guj9zQ35mWxW3HQ9nsM
mtXwEBW+qcg0IJvAF6qbd1/lkv4lf7bQjjikQmKN1bDE247EBpovRIefrsGPDfQ/pskFFul8UHK4
OWFJgnnJM+Zh8Jdwd2X01HbSsDhbUnPISi65UMvxqS15GD34bOr9TR+MDuwnEKbNNl6G5hrWHcUD
7mQBOKFS/i1QWWB+Rtx/D5NdIfW1BQZ6hvzuFHpUzR1yVOpHHuXlvaZt48WkGUpAn09KciePRsKX
aqmIXLTyuDQxtl1iGkTEUoGLvqAT82OOwvJa5vZ2CoaDnbfuwhdkP9E5FZ+6jqIL/L/ses9ezqO2
y8FcfujMw9switg8+d5i3lVFzSjtWrEsz7G/dAmrxDR/q9VIxgv33pjs+hUn7K7v63C85gr6NawH
5081lDmpBIKWFqLcMk7vixvbP2zo64+pxV0Hfxz0J3lzhlU2RhfhzPDzQj3Zd7UYzkzraJDCvo5h
O4eStGmbDsly5Dht2ue0BJRMDkvhQJdVgvxGBIDDe050/FUo5JZNC3Ebb3BUdY9e2dG1GnbNH5J3
2VWE9bIrCK3tE2JU2zJUCfrSGE7+Bg0kOOUK28l2QQu/VUhF5V+r8Z4jpqljVWhxjH0jrg3dgaex
scE57F3C/W3i/Cn7abzy9+oele8JADkACIq28aIjjb7C4rgVwU8Tt3B7KlxmJ7uE3ZE+tewnhxvw
XmrY9/cg2WY8Q9OS/i7qqnnOGlGcUmMaLtcJ4Ezc3mkJPVtgsXfwVAO3HyZcPo2gZB0tCzP0hrLA
+NuvVvmfLsVwpmiEAhIi0HqTL3lx8MsFI44GtQ/bZhpNcXDDtf3jIcbzGEWt+9yn5BovSJqtvOR+
DI6mZNsOY63J3XhXm2I4mXh09S6hFQowv0pANRmv86pjJcd2QAfwBn9X0ZvBy79tF2Z7V6rkLl38
8HcTpkJuCWxMSH9eIa44x3X0g9DI8j2lqBBCsYeriqpci/Tcc5ptVDslQPmZeX0xdw8Z0EmJ3ybJ
poNewDFuC+GvrA5kiLeWiDWPnA2z57GwBr58SGh5jz0JZFmZmZsjLfaqp3ax9iMFLvRGk1UI51kq
FhFBP8UEoNzFs09S0ZEUjwx983btZI26Vqk8fxoJmT4HivfFAzFrfGPkwZTzj3Mv/aB3KGyJYRXQ
DgvtPaGw8yPwa3Ei4giA1nP9kBKaVHqXIO+K7hMOcfxlg6i6T6s22gdlqT8gaJQDuNyYCXUVY3xy
fVpgdz2DZ32gCQjZkn68qTlx0IjrUg41LKgqpfpvgMb9GOLQfq5mtTQXoeNabvKwi78IlHvuviK0
y1sGs8gu79LyACso3rFoIn3bkSKD3pw3FBStRofzpizLmHdLI1uamJcJaA7Amnh+NVCgj7UXB5dF
V8PXChBty1NKTivzQhHvEiX8U0Bz9LiLQ5HfkfO9YW0rO/xRJt61uD6IUmWHccDktStJWEGuX2/+
vKlfDl3six/rL8gpY8NBuuY9ogzXbIt7BjxHu2HeX/6LGXJgsw0CrVd086M7VvI782x7WrWwL5wr
MyGoqk4P6SjSa+AJ3PcgCbQ6DoXG9702CAX7AIv1tqyWrnghJlpE+9HHRXPQvYNMsFZzsZ1jp3rv
MXHv6sGnprkwzkvWBu3vKlsx+Rdj0v3OjTuiWdWiLvfOXAfPQywIDCNSOv96GS73SOd+e/FHj7k7
BMsxcxpWsj3pJKPaiIsO+dJkQXl7RhqZe+YIlT1FncIHUi3JMN8pPJ0KKkFrHimo9+K3xvN9/RS4
Hd0zGf8ofKJhNgGqHPvxcclpIX8BnjbdGRlgQ6RIPMqOMRbFbSFxv5AjC6gn7lm7WK5VJIOOBjNx
xiGcsu4KS5ytzmhjeqKTmdJ1SuiocCtWj16M1hV4XbFbFu4OxRMs0xapIrzrc6emsolYSAVMkpYO
Rsylg7M+MSN/p2us84eqH6eWJASeGbpdye/sgN12VPhMpfqdSKK8d70Y7avfFaNL9lOEOy6U3Lpy
Kcji8DKR23Asqeko1YR1mho0Zt4iHnchDoM9d0JICcRNIXLt4roN0KQFnG1vw2o/pVVjps8m2QSC
XCf+4gp1dwtAFnIOT//r6sTUail+fzBLY9PDWDYi45uMdT7xc3xBPWSCD36tJQ7pd+cZCseR3ZL9
Wj3j/XaSYXkji8WaSlKSiRmReiICRZ2/SiakeSYAHOq1+lVNySSucdQo/RzIjK0n8SkvZFEXtm+i
7MJnaHNjcykLiSdoXYfouoyathFmyLZ7bgAaRWDAb+krmERgj6a8i+xnOqRe+0dmw1r/rPhaASNG
Edd/6YI8hxvXlRWd5VMMkl/B6eStT+jlb99A2NquqZUQPglfhduZDR7bTKI4YruQ+vhGp0IuY2CZ
vjrjJ9Gp5ePcuDKC9EKJlXpYphDyPK8aVCmrLG94f2jcfUxYrvoMBx1+eWbhcpbMLhE9kfb/kUU1
8UYWths6MsMl5rYemTyDllj7F1t4Nt8GoceSo/FwbWHtjO6rECbqtl5sQMlRPMJkK+lNppsdVeSN
F03Uo/KEeM75Q+aMKKga9h3nQbpenLGtjwGhhfAB91bCmhIIhHsr+DLdeO95EFDPLgrjcIAUcdPW
0T3e89LjW7pmo/034z7zLvBeW3XhhyrvWDZAc9U10OAdVUcrwYAqqN23OcS5eZlarW9v5aX9TNnM
o5P+X3C//UlXTAAeQe95muz02kBo3ePZWD5oouVihAtyUBcaRvzxPOt8gj6GF+EcarGEbOvQKcAp
T+V/iOtib5POm3cJaWt5DG1b3tMDAkvJ4s7flRbSGD8F7vI9ou2dqBL3ZQkrQVWH4qmOo2AktaPl
3gJPOedMndDYZq4Iaaej4Y3CO4ivtiLge9+Tna/ObihmAlEAIqfKde7YyHa/F1NGPL3zuCQL+Xzt
3rtT776UErsqPPGEzpBwWYJwRyPUAAVRThDH5qZ6NzPND+uGDW2wq9gO0daKT+hjbkt9xyjO4myW
2BUrxt2wevfiZf1yrFp5fnAs/OK9h2E8YUNR59eZtOnqnhhunMkBeIAW/QGUReWHuvJ1+Lhyu+Jm
D/SOIqu2t/krN9WI3sOI0e+UZmg69SZMgHD+GYbVD5Yd66Iuv2Z2ru2eOaJIgDalilvctbZeDLRW
9t0IvgtGYR8mx6INE/qdo3FqdgERJCP/o9RZ+BsGFjQYg9o5PjuK98S6y+xQZ6Sz21xFqJWmWy+y
dyW2WYqBA3unxsrE7b7NXOk1Z8WTOX2UQZ55T207RuAb85Qs1o1qdvNw8GTg3AYT44gHDxsxeeAQ
dPZxaQMwu3VelM5xdR3gqw17muQT93rSmi1GB668dG463bQXNhlwsJB9JhaSIkwfJmmJrLVkNIZX
zQIGDg6PpireKKDL8HhhTkSzv7QKeMC8bYNAmoW869RmEDDXKhdg8HvmPX1MEKVhAt9Kfk/kR5nw
HvBsRu1/Dd8apvxlXlsi5iI3DMWRh5bE10UG1EGkTAssmFiWcUVAw9ZP9Uw87okqkqLWW62rNAN9
gS0n2s3SIey88YcqKwowh8hsJ8Hdtd24IClseczyymVInhHn3W1cL8aeIHvzZ7cwH/K70mu1euTk
MMzTrHZZB9amJMSLg21oKe7jYxwCHMmuht7qTVM10JHdmKktL2k1dxBCcwA90U8roz56pyjYz65c
ZHW9nxqyhTs4JOC1SGZG651ObcXr0Uljl5gPcFLnVysK4IHx4FfNnmU/h1sTYB05dzpzyweENJ+o
vuknIioqNumxrdIk+YGQQXCJ1mUu0+2Jgq/W38klWJJgC1znZgdq4ZYG057l1RQBPCDhQKnlJNAE
WRNnCYOEwnW7cJWrisI/kb5Wwx0GMkMOLORSzOiMfyT/2xfsxm7DejMQUlyhSHjBsZpJZ024+7rM
XV8hHfnBESsNu3gmJUPKjrAATJMbPBvabJZoP2g20YrbZduCBwUqFktDeY3QMEkovqYJ58z2wrSn
KCGIA3Okdfx9X1Yjdu8+K5GjWgOE+kigL+zTI2fD5GDfdniIdoPQrIOrchHTDysY0LAHP7aCWopY
BP1ZUdg9gDTMZ+dfEacCbZunovtPZ4LFyr8gByrCYrABx7oLGJbXhDo7qtULWN/0W/MmcgLeoDd+
j+jFTz9rGixiuLPlscJf0h8E6d8JSRgpmKUcut6my5bKPvigI1jOer2aL2O8hBTcUJvZbucVQuRT
4icNr1FyxCLotkM3Fe2rxoeckBkLScCoHoTRtcprJtQgNevMxjhX3lcREiCn5hk1ywXKN2B7tmVA
H9YAEoUC6dxpgEIiLg8l1FDPA58AiM/ej61s3hyPy/K2b92k+q+YHdMeFrPEAakZdPcKLQmuHozm
9rzOOBHerG9qAJClEkFBI7IW3mHULAr2FsICUcq27RLy/qnNPtqKIegslZjFn9uOIDwPvLCjT47H
jrbvqerKXwBgFsiPuotgpdawmWmOqrpsvUvqeSA87kF87A4256zjbWGhUdwuE7F3iNcs79p96sVq
PSRD5shd1Vf0rdCUquavOBwy79MghgZXhCiG501C0xZyngxFdWy4PAjiCW43rEQp1qFYK06siEUy
W8EkYYvq4PepSPZaojuI+XWNn180TgzzIFppxNR7y9ibXNByWnMGrROsH53kXnvRIrXCwUvV62TX
jUs3n/HpeNBfrQzif/zvwkXLkditH+KILRTBSPhhVOy0t3Zjir75RnL1SWPyewXZwQOU2jmFcsJS
9YV4Z7YF5MUtgTNRUCTBlWoeuVX41QTapkn5aB4a1lfJ7xAk/gKbJxxh0oJf8OvLgHUhPXouZ/XT
HPJ/TpHjEFHYFM4AOnFDojpmxkoUDoInCut9vV1ln/WIOovXp+dwytr6UE0uySZCL43/wvmBqeLI
nn2tX4qyVtVuGXPDcT5Udb1cMxGPDrP3mANEc+uosb9kZUT7M9bKyX7CTtvyhRO5ZRPVySHd9Zw1
3rUXRssDQmVpfnEFi7PTmqEwfUWwrSJSdh7a1CNf8km/g0JN6DuG7dLPLzR2GEKm7kTNMiMm+7Ml
XHO33IRutNQfS96yRV1oVM7Wy0r9aHCQxivdfzKaO6p6HRM/463nvGPH8hhlo0cYxisC/pCPxVKn
kuTj7Oq5OdfRaOdDaIwDwgY5UI9fY+dSr8ptPrAp3yfrdrQbBQtpgTtkEDVqHFxhkDwua8zPabPi
NMnVN/nHdRwfR9vO1TcZPi6FyFB5a8JtNTL3+1c3LoOZ6QXVaptrbelVps5j2rg2CiFdjpllF+UR
ihD0dtbSvEhVrZ0HfYJJ79Ur27g7KcubFC/OXNFxuGmSvik+w3ElQUTRx4Rbc4NPg2qeQ0n5GuxR
Pl5NOjBwLa0CvialjFcG48ZTi6/PxfaBdas8YT8hTFPzDs8+Us9bJpq9TL1krPTH4YbKHccoJlMn
Lb8plFPvuaBThZqW3KMyh60GcGQKrd8D6VIB09Nx+FdNqv8c80E+10KBQfCVMFerO6h5gQyHZtv0
TpE8CAgcGHZrnO8WVwRZhWMaBzF1HHHtc9WG1GPNPnR6h8CkLUf1knp+7x7A15b1jxmR/R7xcnnT
J6BUL+H9o4mdg7CMuOeRz0/D+ohl0vKlXUvXpe10ceRydedePtBMnR/6VBNhLozA1EnBPHliN6V3
ZYAMgTLsyv6pIeN2IjDIDr03Wp1WKtQeZnxh9aZxjdkiH7Y7M5XEdyjAXV8k1LdHNbC2YhWji8++
JNOXkwG+BH6Y072d9D7kMEHzVSj55alA4YGin/3qSEHvckipX4ybEkhU4N65/DS2zthB05p5Ex1s
y9IPtpu89E5Q7cRKge8Wf7H/1ACcf1RKCDjAq4UJIcqUSkSGhweIsc3O81f/HkCBw+IYDfrcxmP9
SpTK24ZzE714nhK02IAR2CLVUobJWgKDHyfEr4ab8R6em/2IsBGTocybI9lTGjE1nXlTOg0XkbgE
u5wMLgCXJkL7XC4US9mkSYmUaQExzeuiLYJj9UEklrVy1Mz/nCgLl0dWO1B3176SJ2hE6u8wTBSE
B3zHb6el8r4rufbLlh5UAofhAtaR/x5zZ6Yinoogf4itX/ypM4uzhaha8I5hFl+GXEKmg9H65z5s
4m2dqvQKohOJUVCUwsCXE1ASPZ3OnK8dZsvWYqEhdNVjmuyHneroCKJgwjsV//fmIqsnCP8zzRy8
FJwHf+bauZnKNHpSALmibVtO/ZtDfQMCydqre7+cJ2+T5HwRsx7CdFmiy5zJHGJ0IffosxSN1g7C
naCqLe77lRD6sjyEAC9pNwtIEGY0sbmNwYrDS8Xjq6Fnf0OpW7HF6BODbZx0eCyXOGPbBtiKlx56
IlthpO4Ctiv1Jn6Zc1OfscNThijx3SKaHGmSlJ9IWeXBp/bz6FPDdWBLhlhopYtOAPX2POPJeFxA
3oKhVEzrxRiu6JO4WM3VW3lMudzVr5VgaY9iEK/BLtJBdUeOjtuupoVOKa6MW+jJlLKDhMLjFZbA
5dqVPDcbnXXGSBBT7XdIPXSjbZB5w55NYXCDCpXUm3mSLUW56HgnvA5mApd56Ewkmc85MP/T6JS9
YnPhpeeUs+dsDaHHaC3NWWlUyaqpgZXzDz8wzzavueVyGq/S340GVZg7Q6xOee1Pj3oqyY7HKrmH
ZDFh+4Li/OCOExq0E4bgYOoES5kfCHmC/CUuaTTL/ygc0SXHC6gLeV68trhRR5r1vU1F9eaUpn0n
uZxcvLn39tXgshh1lzU7MbWy1UhHFairsfGvqJoYMsEfyIxY87VDOrlasPkt6xvXvU5EHO9z7Cwf
sYZ9ve/r0t83NdDz7S3gEJ+kSXpSq1VQXogP8BS6tq4fe2p8rmR+uq2SfN031Aeqa4+dJT+YyqVn
ZoxBo0kcL1sGP5AocT+bh5KN3kcDH3s/kwQ+cTFuDj3kPRaokIfBq5nmk+9zeZenUD5urAW570VS
3ndVGtEgaYrwwfBywtvJnpO3BDupUxiT1UAYNekbUvR6tdzQPwwVXRe22rdmVbgyG79FHcyoc6Ku
sBqfki5ed1VxIxwg0x4Cv4geJCPqNalWcNRrtRbb3GVwfhpgIfRECHTx2kbx9ES/DLeQNPCyg8uZ
87PgZe323srdSmOV+2L+ooihIfe6a4tMvDQEO05xHHG5vXEWiu2q5/x3wXv2M6+WXPG+ER1zk8O2
jTDXxKW6Cud8N05mZJUfBt9dn6avquslWgmDC0rLoAHY+2w96G/sBgDuSCESdgC7rScuThP3gaB+
H/AK3/mdn7zZ2APBOaBlHe0tK/64YnNxN3DD5vcsbZyHjJgLC4oueXbRkM7O3E/nlkVCt0G5j93D
kjoSWEeS/WDADIKnmdT9KwrkIA5ZDuF+Z5ldJ57RDPlyXQqZ7dKhGnc9OIufgHadswoDceH9X/Rv
fVH7yW7MHd2eiwGj7r6L6DyP8GF6Gypa4STOOSn3wwI407ut88KHWyrTx7flDv+NMnHfb46ImGDM
SsVfCjUsz8qmPjo6Ucsx81Jn/ahNFxVokjO//sQHX/nge1dp/2azooZMVTl7QDb7uH2cGUaKKCI6
Ds2CV3ovZFINE/sOapj46idD0TyaFDYWAmVSlM+pw+7hdsN30xCiCMUsBmJtlvh3vO4mCjJpRsZo
kC4WBIgn8KsMmLurfOfIzsOGXK95Zr1tm2B/Z2KcDZqZvwT5NeYPhxWBPeHEwpj/+jdG8ppppaQz
4Y4JLIFqa0P/KZhT2z6LpJLOQVCJHJ9bJC7JBZKz8MJbEEBQYHGApBExgp3OYvLIs5jmG7s2Q9kW
WdBXv5RwU4WxDvv8Ab7KvG5KYymnirj/4UWE0/8p84iLYtz6wUFAAjR/Ry6F2ypptLlwdokvh1FD
78DA8bcXLcPPgPGTh0tziGxKPZYWE2e2QMcrZKRO6UxpGWJ//pzVt8DIWjhGfnZGa/07VjmOBqru
6cBRvfAQR0XMQpb3FCMwIOYovwOCVRabFFIgzsPZS7W+A40+RG9K8jEcA29N9L+aILDAOsDnz6yq
OfZPiRlAjaHVTgfEDEyvdRQlildJR2UcVAcMt8nElnZnsiaAmgpt/ptMTWd4Wy+h+9L1iIRXli+2
QWWYh8jd1XRgtTT4KkJNe8cakpHbYOmD4IwK2b9xKfUUoY+yubgJDTd40x13eFIz/UzupqNuDEuV
5v3/C0pg5O+6haTCNzwM5MoyAi6QrmzQFxS0TNKm03uwq5hBRMcENXBC7WClgTsAHpPCxxIRemRD
viIl79ZBQvMnqruxuUEY6svvnl4/7OqOU39l68iddYVHw76iDNKeHFXzEo3NDDSlqEIAUM2QnJSb
twdrnXK+CsRX4pmKPhhAFXqYvpMgmCtqrdL6jt6BInpOsd/8YECeinNoatCDc8UL+haPI3zRZtl3
PciBv9xaIuPNTniCa1r8gA+aLizXQgCHibNccf/+OANo0/VYRLnffK5zT4YO+SuoaUDHp9oB3lxp
P95GbL04+LRQzgMWq1ZtFR9g9q1XGQxHKNUD1YMTVDICb0TuhpO/qDSstroNBP5zrnSJc7KSqyxw
lZp22rqWqcAG440z92AiVFizyjip8icwSJN3rJPV1B/CdAtbON0na3kYaeNb/uSOI6NNydhOxWHt
jaS1PA3YkdI04MdRooeNVzdyJvU3YchBO6e1L7g1IicjAIVdOAfDwG2v75vvznHVfIcvOiLfkWQm
EO9kPeCbM8xMY/K3Y/m43nelwe7TTzkelgULWHmvGpVTZwvlsUCyXM3QHh2JCrN3+Nchs+gAd3ft
cN7Pp7yvk8RslyFo/tOrQcy7TMBDVLqbQq8egP7VyY2UUjhtRGcoDUeyprYvW+yy3IWR6FFRGLvs
6u10ivKNOWWqKCVXA2mtdsuCUOoIC4+R0M5uOnhjtzSwETPJc+qMwnxdfofD0A2vvs2g6IRElPka
M72EUA0aMfbVuSyN/F75pCp+K8fJgCCCtOo/mx7bwSaAqMFw7bPFXDZ9BKDzbFXkd/1hmOgd26tR
wEsBBSeX5tFt5cRvaz0az+6N7Wbx7LSqCOU7YlUR7p24V8kxl4jr3JCk6XFHL0Hba1pxCZRdgd6E
Jt1VJEjrf6ZUrvcN0pw95r4BQc5nHrBXwc/+TOl85l+4+ELc8CKEnWdv6PCjtp7vTHfUL9fua48Y
Pu8lzlcL4aiU56DEArVx2ps+pWmjO7g9AinueIjvnEpdexZkru44k7JtPLKbuuDTx0XYZeN3yVZx
V+JF8ne0nQ5kmqbiEikYY4c+aeTB1xFdhtja6TPqDGfQfqByqj8Eyk4ugEkpB16ipNKoK13CRU3n
rlOBoA/b4pq1hQj/rkV7I4gGffEnEsYcQTXDdPb8OgqQihAy+JIu7NarXoW3pKqgmyhb4pGe5Mke
usoA9qAna3L2gbTmvq+IPXIotPSjREl68bqgfQXEO6fcJvsZwoavP8zAamDXerSujTYjycuitpse
feqq4ev1oYv9CQesPeO3WOnT8gmV4MWtFEExXpNIxCgE9BDWSVsctdPTscKK0Jz7ShWPZQKJ2jez
lz+h7oct/R70xu8mZ8qfgyABbh6QK7/3NJ4ULtGsTX1WouMW8W9wHhvLIvW2+sSxDmxBvHTuGBN2
rXrKYvDkUUQOT7PhwR7oIvRV68HWJxijD03Ifp7adkWvNeCc375LncyU2NjlDkP/yL7CbC4ewrUa
jpXFxbaXoPidXTLjgMcCk8CkjNFaNkM8ZN2hka6y9xTscosj6gbKe5IlqyiCRDN/XWa35HNWonuL
wGnQckM6h3NQw/w+134wukdeJtPX0pI1IIODS6cDavfuJYvTbh0jqM/CcFL3dyMOLoKgawJcYgQX
2FWzPCP2+uqQDoCFfKFYtxWswX+FgGRjwsV2+VEBid07HSXjS62mYDhHwTq+uRDjEFmELY4BjPv2
4CTcJw91ZORpyAtv5vrs1vJxQEl5amDxXLScdPCgI9NfqEvkuVdM1abu5zN80eQ8mSE8B2EVfEdJ
NKFPKORxKcvuidsxPy4onramB5Bkx3dks+JUk8Y88aioPbeViQFsQHS75LTp6bNLLISgZtmvyX3X
YxI8aYEj5uD4C/NbrQR7UoGzFbtMOrFYrxMFxVsDAndy5lRemqP+MdnM1ZY7fIjyt8I6cXVO5Qu6
PE9zZ8RnoljbvLoU7o67dBwQPED33pPfUKyNeU97XBooTuxMlE+7aaSIezZZx9Q0ll6x9wIsBKgF
iT23kFDKXcI48NrDgfnV+TpF/6ojylbqrgYWxIYueWwnuDMdGyQsBLkfUukIrIuOsaXZV00Gpqi1
wj6llB0e1pL6nmVM+z34X3xHFrJBTfhxK8A1EPIYe/OwVCW5Fh47zY2zAhXjjuCCA0rrAWL5kT4s
gVc/ar5zWx+Bcxd7Tg7IpQLx5OLrFfj8Bd5NStBYY7Eq998tBxPQLRPJo4oF9qY8H8Pb+j2zKMB+
hasIoad1zrRWUNgdCp1gK7Bpd1xZf10E1hxmb0sA+IAbBoPzGhU8vnkJi7cmkkh0qfAwBSrHsE/2
bBgspxyDOHnrycZMGR610i4bhJNxJvcALxmdTLmp+EtQXB2TKlR/gh5P7oYGSv/s2RuXq6FePNp4
qIloLH76R5Ir+iWhRoktgPz4QsKsPajA6r0jm6T4NABEXwMvyFccAmwpfmlxK83S0vUPDdsiboa5
lwDFYdvT7YNcVX+FteGTTldRnWgNyR2o9AIzcFdO31BU1U4Senxulq6kG3xh6aiGGV9DJyjc0Gxo
z5pl7hM9kP2TMX6VvuRsRR87y/4FO0PIXarEcISQ3/hq44GaDvYN1z+K1yGcPQy0X0y02tf+N9WE
S0rVZJte2SbwlDWNH/lcQrKQMDYS18kUuNbqjcF2+mjr1hSE3rFCCIpd6SWzS/GmtNMUJ5s6IUwd
3zD8WG/HMnlGLsMcXYBbfZWBywXYEM3CCEZlwb+pHwwtewqtf1P5GYcq4RXKBC0hQ6X9xTl4+AZe
l3TBXIug5hz7oY8zjs0b7qknaPEdi5U4mANQU7t6eHQKNw/3WcuxsdWFaFBBGDnuSRh3QKhZtDzM
zC6/Ju3wFwxNoPiA0slgl0bh8qgIgNlcBWAUy/GFS6+K7yNjsnPd9v419vq5uCRkKZKDbtndb0KQ
++nFkbWnf7MmgaR729L159nvZ1DY5M2x8bJeBW2IbRWzAokA5z7l+6FPOA/sFz6C6m6IluCWBxkt
2e4kiHZeOrbjAUZUhE5QyAe8HlTAKgmb7ZzN7QCHtGi+Wr+mbRHZfDnzr33KwRs8s/wUhXeJEKDd
e0o4vIcpcdVF+EN9gsjcfXB3bcx10cm8AIMcAxTujrcoaZJITqS1Ip2hksN3uJjbZbWm05IE7eCA
IB/myaA8O+U/sPHcLro56P+tOFRpOHH5wpJxTEhqbaDheZfUZax4myLjMCjIJGvDfd2lFIvxADeX
eoQEfbNOwtGO+/JJyFZmR9C3pC0ndyJG5ZKs0++DWtbcocm2DnGX1YsbdH8JTWnKi1mUbolhYpkc
Boee5wrLarXHw8004nij0UcSbLRlgBwoGQZpvzmxv0vI1AAL2fHWnh4ZXvv+g8wIyXMMatSOxsxO
8WmlReSyLmL+Q+/Hgvzi1LiEEvB3C4mf55uIPH3oKFxIo/2PpPNabh5Ht+gTsYoZ5K1ysGzL2b5h
OfTPHECQAMmnP0tzbqd6umWJBL6w99psedv1CHf8s5iZXxBKnC+vDooanmh2vKgXE/qxezerHQCU
2BkQyYVefuhr4UbA5Ad95k+EvkCH0P8jYS15dRdHMU+WKP4KALs+ix4HJgEiTFhxfukOYi/YiSQV
aIEuxaeBdCbFhoi+SCc3uRpUt08Ox5wdDl25l7KawD3Lwp2N5yGdcEzvY5g92cZrNOI7UOLQJhSB
nsrfSFDA8X5x8/7HDccODDWA7BXEY4aOPAps/sFE1lcgWOETuWHEHiPD3QzN7GytTndbzhc4nm6E
VndASTa9BBo5RrAUwx4tXSyfIqhs2TkTWdbtPS6AgqlrOS9HE4Dw2KZw+Yj5RlJ9p2q2VBbemGPr
ZTaGN0HWX7uQvDbGjH89xR8GXWJ8SJDanVIG478WCJmPPgNEwKWlE4zKESqbGq/RzgbYyrGZwXKg
4fBbNj45SZUqgKo3Fb7e4pbi1DGW29ebeV6wk4CAwR+j7HxE9zvy3bXYJWb+vbz3AX90y3phM6Zj
VFerhNDA/+X9obzDO0/FtEevMX+LRBEQJDVQAcpZ+Db+zQfVInr4jxexyXDvp8M9baXrkaTtV08x
usg/40wBzxOD1lXfVHq/tHq4oGhhuQvgCxChXXREBhjrGMyu3stpqRDmji0DvtRlebnle7GehyHA
M50tqFWJwYLpUQBW3GrCI0jvoRPY2rgTPuyUd/PfbHfK/rJmJJNgvhB6O3NOVY4vud5ooeUDpqPo
qBybIVKph5guKrUDFl1pDBGtWiZmNo0BrDr7zz09zUHJTNPNZIQ0AtiGE+oHM6LQru8t6wDRn7pC
Bvj1d7C8ScxeJDNx7NUhv2ygooDyqVx4yvifcbcow9dXxTXxoY26wEMt79ANYTCrEifguesxFBPq
izlNplhNRDTUJ9pNf4slJPpTY4AjtVc+9O9B98nWKJstKcCNGBegMgg4cRq8BHXgdW9Fl/mslCJh
QIB6Em6w6DDiEkdUcS5EGOVZFjdhX0B1y9Nd5xDVysaJefZKsACoXpx+CCIWqvx6rOLZMhy0J1S0
dUTjVOtx8LL4UDNKbrcVeBakL4KtOl5YHcbSQc4N/lGcXEgqLJtJj953lrSdR3ymoyZxvYwe6qyk
740MQ/5HWygU/IgkfVQN7NX2Djg6hn388tYqwr4q4X8MAI2LYnmAYav4V4QYeTBUv08sy16oMxEz
+j4I1jOy5tzc2eNMdmhpRrfY190QRbs2CixFchHk6Lt+sUOiTZwbqjgZWnkIGN68I1Ytvqa41B3a
wghxLHdR99pb9FE2d3eOjg9dntqbxsogHzjBHo8sw0dwnhrvazchTHSLczkm5WduKvHnRX54rdI4
cC+LU5v8TD+AkJHbfao3GbMEBq/Mnu8bWDO/ZM/nD4qf84qEfcDkLaqC5BikjzNQ3dF3kiPoF9e7
CrTI3tZzSeRczczEidxsMDGsQ4PmheVFxVrIpiMj/ojS2xXktCUahWFKaTr1iUWxDg824V/4XwXB
tGVrbsXpVqT5SC/QO1gZi2yIo92cU/HhekFi8iYm5Or7KEHwshV2HB/nsYj2np91D+0oc7JICuAi
Gz4NkcA+4ryjaszcrw35Ne/QQbt/IUjOdlPNIVbmJqRCW4lynB/A3ifEjN9SctctCqg7ETJ2up/S
xfDteC2KU9H2bJSjTDDITsjLKi4LcXRXSwAMvhAUhZIl4KEVe8tk6uQu1kzEghOeKi9Kfu0JsQOn
cKjEOWiRrF1gXtWgHW1big3y3ao9ZdVgP5AV1G9YWSbXFm7rS4mkGPBrcgu3a6kvIohJi8+KjgQH
ttM9fql1XFtjQypKzdwsZaZtvsaRLwgYdKkTJO6BtOsDW3giQUhJGnEC1UAu07I7kE9aXNrJtQ9Q
l2b3g2V9hK66pHLICnTJFHWDHJ4sOnp/TdcfRUdiuJYDW60ZF5zU/vPsj0n8gDiCjq5rsfleYvwX
4Hhry9vUGj+CmmJ24a6Dsu5kLNvfFZaLqGptJYDiPytn8oqXvlHNxF60AU2LHSt2qY9b/l625Y7v
YeSSmfOCm4eDAYmD654d6Kr3ZUKkssoViQc9sxU+Lmy8ZyT+8XhFnS9o0p2MYwAmes2mAv6ZvMJn
XeQZv2ipIcnamAP4Vfryn01p5796dWfF6PHCwMSrgaSzszEpfJ82a1FUYMkfFCdtlNAi5gAY/hxf
q52IKju4WIDFkX62qQrwCIz1whprxYzIjoIVJCmi8NzYI4xNinG+8KLIbRAoGEXVFG8qN0b+ntvj
uF8sJoqrWvpQhBovLpMdao3gVMzU44SNhnc1xg5MFbOXXvHtdugLHIqEkL7zUiWQ901UyManXsCn
8ugSOBUdAEbhGAB9gBGYXDVk/RVmyrqt9KUUceNuBT6ofqOZs4N8cOZbUAQdRLavvYGRN6j80aza
0sv13mst/MDFIMVd2YO0/8ImE3ivEv/Vtwz4oFkPqHnXgSG+UckUhDVpnNuFI8ItavdR7JjjEoPo
My9azc5QDScntHE7Gph0d6OXIq8EtOOz52imOfgaJxM6h3QQNNxondhwAJHn3rCLZpz/5qjsnnsW
XDP4KKMQE66bqmRwPzdlKf6RodMW7ywg7PSAsqGo/7f4Risiw8lHqB8U/S7qPLrdMuhItFXVWEes
14U8+lQUbKRd8L/LrkfQxavv42yJbFPHZ5rghWzFPlq+Q1rZu3bM+3eIrCp/FCYQ9wyHlnLT6z7q
4fGw/QJJSv7af7Xpewd9juhPLDE5ydgNWnfEAU9bJJ4VhlGBwtkphkOvSNsCJtTC/kDAXqAibX33
lfg3tF8gS8U3gIJb42aKIi0+VQyaP7VIjWGAPFFQh7waKekY7gG+DEeI6+JjfkNTi/ILTBdH8w7u
EypRyfhWbGPbLONhClw4UhWD5XevbBirMFiELoxGOEHiVC93JZMfsF4SFdWGP77Fh5vEzGXGguV3
3/PyYbl4KuMi3yud1h0ANsNYonOM1R614u8kOCvVMRwcLKkPBJ+4w9VyCCIAGR/mqEYV/0iYOzfh
y6CuvMrTFRaTcyp0XT0Gxohl1dpJ8MuEP7qgFR9uYP2FnMeAyhJ0G/LuG8pLhR+uHG8Tkfy2B80W
LGsn5sL5p9fFIlhhqffuu4B9OaMTIsKDHxb8iKQSdmskYPrlg1e3AtOK609fUEjiS0pGuwZqW042
Lk173k8+VcN+qq3EB9LSyWBbzYX9ptDTM1AkBEIeU3TAw4EXTQCH67K8RpuEaKI+LYFRd7Ko9Esf
IR/GUZKaag8Dx4CyLmoScSA3NU8L/fI6MFl1TzBgNq1iJwrWCcIQcBFo0wSiwf2AWGdr0er/x+uP
K8pSLtWX8798zWaMyIyfxik6jCX45wPGr+W1W7SZ9mHtW/5T2Rfs7lLEq9U6jGG4rFBzhYzjIzAK
n9jLF15YlYbxlXRhs5CYHnbvER98AnZhc8LVlBSnMMwSvLEZKfRnf1KOXutILZ+I6odvmgTS5+Uw
Q4dLCDhincMIMUWutltoAJ+drFyYF7BYsHcDBjPCvFmj3shGyMmTnefYiOMKB1Epi5UMzTgXJ/F0
HFDdtUtFjvKM1JZdEzXyMjlcf1csTNq9xE5F6GHtk6weCXZlR6TuvXe2HIjujAEj96uAUhGRIER5
hSXBCupulwl43vcVOuniI/ba8CgDhJ8QrEYlIDDkjnnSg1O/Ri01XxWn45a9Ttmdy6Zdio0I4djM
wKV8+91k7fST1K11mFTrZuvFzPNTZQViYNms2n/BTXa7NlXfu48YC7yK3M7RQhNYCQhPfpZnsOGJ
qbqrqGUukBPYGcSeryRzQiSSx6geEwI8GFhVO3pQSq4hMjVREAPNJIL8xWdaa8X2tXKWmzt39qoO
HZWZ/IOD1fNEVK8izofgLJqPaTnqJAy9XYIiEZlUzbOORjceSZxopvjgtXH+GARoj8ByOc1LiyT7
N/YS0kfRPt3lner/m4LSc9DaahgbqW1fuEg160sZv9tYLadVJpEj8XT55qIRrp9aJpZrkCOEZqGt
Lu1HdjU4BB3DTu4UZ8wnX2a/yVE3uXBP6q95sexdMuGIpERP7FvwKUilbeZ2rDfohxB0UrS33d2U
2nBLc4O/RzLjcLdRGC/vVTnWf1CYrZNN3sqIp8EPUJjByV3FVjp7bGJM/JyznLgjTaV8zfWIgJgv
H8pZwAuhw8QmEQMWk3gplMUStDOhh18xQMp4818gHBgGcWzYRsurRC2PTlb01R9sBOwSmT8xDPVs
cTsoZ7Zj0Oq6nyXu2+uSz8tPpoX/asWWJe5gNTbWhbHJLTyLbaDH2KPxzBYw+FK8mtyPuJyYrdyw
aMTCsLgXHYYeLsVjnQt9TJkAhru5kAt0eRwZey7WLOWEL8YHrmLSAZc0rndRVTvEOHROsRdjRfJD
IQv7LiAbh0go6iCQjjxRFojFuPlhRAxxNMZ4gRBC3WZg2aAOhP0ySrQ19Aj8ltWRF3NAN+bJY4/a
kziceE5cAigRJIGu6rkK4ZthlUmrgcgdBWkjYy/jFb+2bbItkntxBvjdU0f7Mdre3k3Rw/VDuGlr
iTmOhwH8cZrEmLojQKmnriGhB6NutzQYbjHVULixS2NN5OCU2uEWmdaNHzG9NFOun4tGZrjYOtw5
1yobKM2Tmdx0e8TlHo7ElD2AYVhcuPq1IknRwZwBRyvMXjqm0aBxnF5mF2qN9KIzTC3gSCkiOO4X
e+V3cdw8sjJe+gf4iiivIOKp6G7qBfu9Zq6ld2rZqvPsgl5EwmWlct76g27leZnnOkePYzV426DX
E7zHrov4hNDDSU1UKelhLk3HtEE7PHhrkBkoJGM7dZt/coma+5Dr68srVPQ0Wb4++JbhXCLzsl87
tjs1LH9b1vQ+wv77oq1kt0MsEz0MgdO8LUFRmm2npXlmniiypxgvi8jXZITb+jNdnLgFLhbF7B5C
RzLZGEYs69pn7vAvytPa//JpNf4RJYwttS8m8SlaN1+nCEgiLOm9YL1UEcTnNUEf8FebaXmhTvZu
NxYTm2qThmoRh4oGq3sNddL2f5Umle2HDiPH3qCWtDxFS4/pnMUQN69g37cglK0if1dFaQMuRNTR
v84E8VuQZgA02HRz7aO24Llgy6r0C8NA3sztgAviPrC0kzwgOUSISMTEzNJ4zqPgPYwq/zpZTtke
tKzmo+c3CCDcuX32c42wyvaJFfCUgR4lCeYaVnbez6eiC6KvTgKg+m1wYvw0wOJDlpkkvv2aoI67
+wSdBYGYYx40KMsiegGFGZQpR4PGvPuirZPzHxaqttxgS3b/k44b1I/iRvmw2QV46CEJHGj2PWoh
LOIRDeXKEwTZFpy8l8DMKoQDItxv7erw4MVE1q4FySpbLwl5yhX5JGtbCOOg3PD6LYABGrB2ijHN
AMFYjgWqqOlDjn4oP+FtuAV1zpzqL+VKY7iV8/AdrYFRTzwpTv8GRFDCjpjiYYjWE1NADNxt+cgZ
AQCmNxnSD8XIXoZ9ulUijs+SOpzo3cQBiIXdbfQPdTnV2TEr3PQfknZBtDnrmEcK1/FEQqi4zb3j
4aeUdffRkY6AxDVN5QGHx/CkAAXsu6jvvjXQp3uJbkI9R3aao16x3PgSDu5ErnWW2yyb0UMCq6Lq
KX6YxZOrshsLhCoYab2o4V+TExbJdjQgZaJF8sev5tWB+UuW3ANa3CITHDdxAV77k5Ob/+RCwZQw
+0n8e5nROc1UTu6p91mqIH5abLYuxnZysnrgTb+VMD5Khm8F6ArMJkKs+RqdT4o9AYklq2QBSwxL
MU/0ZI2kyYAUNrsiRafygYmhQARoaV9f7brn6V+5OGu6uxETYLdp1AyTJhgytY8LoRmYtWiGNtgP
8xxal8KI5Ue6cR6DXFcU5AMTwbYPaBuWvIosPLaqDwC3KsI8jmDlmwDtazf9DQ3l+F1BeLt30n2R
kn9T2t95zK493aas7tCo2S47VA+c6QR8IgGcpqolu9Kno4RSPSl4uZqma+IBzzZrfE32gQEqG5QG
K8B3G/XpQuqXX8N9Rdex9ySrJ3Z4HDyQ3BJ7Y1w5y0PGpYtwmSe6Hr6asgkvBVaUhqVhmwf/EbBc
E/GbJSVtG6JSnpkbFFImV0xYbfVa51Actz1VWrGb3TLdkpVHF50m3Vxsm76IGxAUZVL/2pj3nHcv
XBwkDD6EwtcR30L5HqFBYC2KZjbJiCou3WeWfgXTlhx+Y2mLuFu1HF1bn6QunqaOmKrG47Dt6Onr
O0FgXsdSsHautaOEWgtjBY9Mv5N8WzowbH8HNxt5QCCJhsOe0ga/CcRFml7tHhMKG3fD2gnFHpk/
mbXx4hGbAmojjJdBLlY2Ls99U5EAQFVpLYfFjSzrpRnAeO+jMUvz287eSe8WzwKx59WTL8/KMN+/
EM/USYLcCHzZK5/x7CZN8+GO53d5A7SlKu6gDjGyHFCctKHtsBJxcvmTTf1YrqTXFGR94R/ktYh8
T+/tAHjVdh4dAwONAF1ILHTqkIua+dhOdjHBKXNJWET4zfAMU8fR8QKI6SIa2aXULhbKFQlTpIV4
bXrHUqR4roMORUjh+fVbXAExocNps2+2WekPVE8bConRSLPRcPLbwiJZo4r0gExZQVrXaNiWoFJf
ZTeH+lBMdPslgQ0+uToGAxM7CzywZCBQ8AXg/d5umLOC2pm3edtT6xDK7bEL5Zlq3X6LLFRv8HxB
IcNnAXeJAdNtGQ8xEshX2ywrR4dR88AgHoN/TmLjGn4DKqA5DEiYrBwXd1bDrCDA+Albc+WVi8Tj
oDQTlSScbbUlCStDqhL2s5NsomIx0WfHgQS2tWOW8QxR0MqfwpzhxTOLRCqC2AHPfqDqmLPXhXMw
3bpphjGKpulYs0+EPpPofZCR0p6V/nxCig/4DcroYcbz262kX7DUqBwtMM7c3mTbhla/5zLMA5vE
+86RDN57mCwIRybzE/EdzncMYReQbURAMzQ5sBdlyzrwNDwvPLblcUCPgAtuwC2LXjaMXqMqN9/w
Ubzu3cJQgZmh4WOkDHVOTSjEXcGE5h+dZYJKsVcV+/ih8d7IQ0y8A9Pt4i6jVaY/Lb0+fUSc4qKU
mA3L6dSkF+ZF7MuKlMVugA9sxfjaZ8Cnff86NBaoyMAh/G3wmYtvObGCDxQz1lNbuihDfeVD2gU7
cplGyCcZOFd25KZrv1sQXWfV9GpH24Vbybdr96DRN7xkGWj8S4S/eQM6wiImMPRzf43GpXrIZO8u
eLDxD69Lx7D6Z/flbdnyzu2WP1A/zzS3LwjhQ3sfYnnkazJlx1h8KkH/B6I8qUAKa9d2iXgI9SBY
as4pGkTkBe7wlsV1+2scJtB4jHtyzC07TM65IC5pxfrBffVYpDdH0j9Nf6P4qPwA8SC5pIrLDzfc
bX62GmJcRLe3TTkfrYBs+E0V6scPA5LRnjyzsRTnCF7l8hLFRHJ/9iBDd00XA6WNnbb0N+5CXfWw
MPHdRE4/f7gu3s7b8usfjEOESbYETNuESKySse++/HqmzuiaUQXrvCvKOyjJ4Xj1Jo+JSUtxA/Iq
sNFU2kF/wFibuse+p9QYo4C9uWz5B1eVNfdfnbVMH5aF8RyklcSNNOg9UJEg5GmQzVFbbsM4L+Aj
soWbI3kvIo3eZpFVcXEiKDRPkDBIfpRO6B64M5Y6RfCKhmXLwCH8tEFaXPFrlsBOWtJci0W59ItI
rDc19QLcHIu0Q3AF9PXgnsv/stiaWCnrMr03Q1NP37KIENlNYTgLSDej2pNtX+mdrkACr0dE+d6a
erf+lKELY7VrcYybKojIKmTS/MANIZ4ruleEJ16G56OJyh8AtfIC0HtSuLeV9wjFuNjUOef0lkpi
efZFTDxSL6xm7+Hm3zZ+gqk0ceYSjwkkFg4me29TbL9mBrs66dDa/xxm/N80wvxME339xrHo9+gd
rfzNJpngGWdD94gb5htNqvmBZp8dJmgzDO/L6lQhlTl4wAQZwftdwfDYBEchBKCf/GZhXkX2YPdr
eOvm7Kg89raDVQpGPXVqX30/Cr+V5LBG+ZP1h6puBPCL0X13GSYwJBqly/EwJARyuQGLbf+G8UGm
wKdkVJz9W3K/fMGlOv+AmbSgWwQExzJA8lFqIKdGM5nHD5Oxm2fFx/6EXds/UqFSivnggnCl2fm1
0ib4Lgq3wyAgdHyJbR3O59TLQrHHaIttZbKmcG9yej8USnCyBK6ce99paL6oFLZ+hpZ+bUvwuzBX
UY7qebm4SO6pNCE+s0pHYqbjrGZtZafLxrc9HW7QFOXvbSazt4qun0NexfdEo6nnrsvBZlHPlO+j
GD7yvgr4ukoEDUp5zcVJEv+zBeTymnkTDkgxFPkhnNjpL/7812WR2RfpElyJ9ynKQ8SLt/W49YZV
H7jiQTY9spsQ093daNOIb80Qjji3Qnmcpce3Krrhg/pj3vY4Y3Zum8bTT9DXdrizYK7sCPBOi1Uq
c9ajyL5RyVqI5BS/FkEmsU4O1tTE7sYa7Oco9s29fWuy0I3w/GYGDCUC4/jsEsz5ZDNJWHFJVRuf
rRe7DRJMTqrz8iNT+u3sl2ZHnB51FhbzvmDV10UnreUI0sS/6ikDAOfP7cka8/Rt1uEzVitrRypp
crFRPR+axokeBWby/VK1sz46RB1tOIs6+gWk0s3G8Tz3lPP7QDBie+CsfM/4bGJGhzLDr5q3mWP4
BO6O35ZNE0FdbZ9H7y17zOXgI9O4+lxWhyJL7HfkD0RXIHpmqSrAfoT9Qki28fzIp3scvpFmqpe4
aJECVWHxjhDTPTYBDOJqdLWHCh80JBLv7JdNUbbNySta5WAyV6HicxGuGKyK0UE3TVO1aT0PClYp
TAiA1zAOdgO7fMDYMG50FsVPGcsmWnoi2JGFWSEb+8KvMnJ6oHchqKjtA5os86enbvr2CqemnB2+
0BtOW7cyE1rVOonfrChBrZZa1+X2lyKCbGeiMHhHbgQYbBe1CFksgOAG1EsHO6IHGHp9KInYWYOr
c8/IKWhEIzERQm5K0nMrwgNPAqMNH3WBllvnyDhsl1IH7OlaaSbaPmDqlUOCxiMLKmDRzH2KiYKp
d0uP4zDtSURQ3RH0gSLnZRzUY5wuB77reNvJBTmgsFj/Yan9dpEGbHpHW6cpNycs1Uwru3Ao/kVO
RgL64HL5Kb7VBbpy+bzMcRRtxtCQewLxQGFlkmvaz4oLDSDXR0q/eyvYxr6/rYQoD1FJPZKjEX1a
KrhkgdRncAGpe4pTh0PVAWF9b4/I+AeoT2vc8RBMUdVcKJaqSzDdzOchUoufpHP4vgPiuLq4jMId
SSG9A32DJ9pyrP8KCR7MzWdAi/gMdsxdNCtHpGCV9ESzBiDKRRyJ+rlsRQnnsqzcY8S0+TMSsj1P
YsSCTjn8Q+Xe/NZ1+1DdHJa8uong/0zY0cp2LOfLdNVDq2T6EcExXw1sRB+SKKx3kNGdbGVSsK7r
IiAxE4NNy6We+z+N5VRXLqzpFFBpkaIJlodUaLJ9DtKjfqa4hSTnCXAhxO7crtCKG+vNS20Ausxy
+Qbj4cCUwmYAycdcJLMLOefzCWUPauuswL2AKERuskowPaC2XVHSx++kZWIlGFtxQAYEgKOosNgW
lXxRlaLZJBBIIT4KbsjUxeTbNgxyDpn/fyNqXf2xnIqbrT+nzr3US+piaGBmNKQDtHnpweYyefMD
cYX8RB6/m+BVDtkrmcDuPTkuxZPP2nxTqSmCPE79T5of6hCx9RRBfpuqHjNa1pQg1hpmA0nmVn+r
LLLfKXGHZ3r9zy7xkr0qwB7jqKdCYEVKBEEtv1jEm5zCr5NnrYrIX2dssWEDMKD7mqHsZOsw6Bp9
thUtvxz7P6bDyUZFngFmNY3dUx7aEdSpOL8Jz2sUQKK4oUVHkO+4w92XwDOE7AR9V33Jwsn2C+r7
ddH7DLZhm7X7GZLZY9rr7okuhbMk1J3+I9FDr7pxQUqgm5pRSxcE2ZpzQRC3A+Bnq5YwG3Y3ucKa
rtKstQUsqJ1lsrFqC33HlGJFdEt6H7SsDduM0D65CbPdHrPWBjGx2rY6lxgaaqyqdqH7dTiNJEIU
LUm/23zpKGVb1FUkcnWbEWAlx8n8BmwO/aNnCNZWJsbaat4JSw3Y499AHaidYN+kH9rgK4WiF2Py
RamcTZOGZ86ePeQ4w1PhWC/uzNrG83R5ZwvP/WBGk31qYXfHeIhDvXeqcg8h8iY/Kvl9sIe72WPS
MAzbCRf+Yi9x7qxJG0MaQ7Km8AwG7CKXR7Bu1jFn8djurYHxoK9F+Fzhyn4WXpBtYvxv5HLFMNCE
ct8rqewPC1ybta9yu/gZtY/khlur/i0DZS45aqwYuDsxXWuXef/NL06xTwJHzckx5vfNEFZn30T9
WuqIUT/cBwwdwHeSIaRdbrEL5WjjScTu4DUisesOeRFhFMhZddUi9VH6Tf+lE8Io3JKnwsZY3lId
o6gqPhi88B8b42s9sDmNy/qESSBedZFR7wU0ejwq08xofSlT9arL+SVNbjVCwZu2N2i5EQL7wWaG
KbQNh6g6YjxLHyUrh88i8W6pG7VgrH3bNbhTxvGJx4mSC+j6niUDU43IJo0T8uR9H0H+LOZSvhj4
FOuy1F6/RphAFiw6rpeb1u8Ny8NcnxKGHlRTaUZo/Azi9W4Bo74lCEX9YMCONcustOGAi3OUYIEg
gRTwpuVtu2GafltZsLsc+St+A5PzZOV1srY6ss2xZS3zV6dLc66Zznh7SqAIPDebcLxoPOAIbvPa
YqKLrgQu9y/0iemd+Ym9j6o4kARdKe86Rm2fHUuHdfZOLb6PkQcjnF452LT+uY7PVTQhJt2MmT38
8fg6zb5mY//qFrlpvmytm4elX7pHAfPh0SA7obeTsYOzPzLlDdMPwuaIms0nVSq2gfUWsDjNRkFj
x8oTun1YP9E4+j3Tjo4bHJFr4ZJe29woekltznoyU/w10ucJhFIK9waqJet5QXY7/8mcV2ARAtIs
0yZkIiPp1adw0UVzzueIm5cfsCjqqzCjBsKxdOUpd0UGM6/Nf2Y3c7hV0VYHO4A0QfWIB8A1WwNO
7J00OmotjQFul4VNc6A7RCNdjI14cAzovWjwCxrbaomeSUYOAMppxH7PNqPfnGMDng3VxOjpcYvs
odkmg2PFdyhg3HA9VHWwzYvA3hpJ341eEH5hmRP5t6NxZbU0eOWTy8uHyGypjraq5Q2d6dA7zpFP
ZJLAs63PHXnu2dVpIeoeLGIHdnBK1G+OQPOBuQ3pPXVMjjCjR/K6bwwHVo4RViK90b1m5mNDJ2CQ
g7F/PfqM0XdBJJZPVDaBXgl/CV+1quZmk9pNKB/MgF2UWLoe/e2wqoYAQGDQ58WNBefS22UbzK2S
fEI+4HDxQOE1L6yurBk9zs3v+2XTtrYfmY+eAFFBx/oEJwWdPv9452I0DSarpsgis0mtXcUcSqLd
TdV8pDvgY2KHKp7hlzCBWrPdcPh0bEDxdZEQHEKOAq66xuHTJFcvLbO02CCnyiZJMcvIOT9wGFip
w0zUS72nGBUFJmEUkdkr5MQieUvqUcefBlv8cNIGAT+OldbSSLM1/LnWcP+QTOju0QMM5pDxdhY1
W51MW+A42sTOL26SeDY4akhO8NsiUh/KY5nmYiLDalnsgVQl2U81IVlDXlG08T8V6MxDBwM7BUaa
YPyi8dD5P/aPdvifqSCfGNAKeeGT4Y5NxcinrEpkgqKCjrgMAOBBe+l3DJMBf3PVLE8IQeKbY4Xs
y6e4sC11kAmwIGJTuEBWtF0OJrvOjjd1KMlBSlE2rLDGMgnLppSRMbJo9Vmm020TVbn6Qk+bAFGH
dUHNhafEXw19IMvDWJtl2OnYrz+Jz7Dro1WSTeDgABo3bmGXxYH+mbTEcDZLcQ/ZrhD7WQovOk6Q
1RJEnA1VJggZ96S9ka4ELg+rpoB+9RkYD6zHleV3w3Cuh4SZDWr8toGqFeXTE04mtMKNDmmaXe7y
8b4cJhEc6r6JzS6y8kViqWv1p+uOEHlXlEiTf0e/Yg4KPyQC/KoX/XN/43O0zi2cEZWrQ6t80/4S
tZjk2OLRMag1zo502DnQu77afEQO4gO05napA/dRZMF8o2QNCJpUSFbKETlYNB/7zguzneOaqr7j
PxlKQkQlElwOgJAQU2t4661ZXJE8afNCKpF6CIX2+aMIngFN4nly36jaA2MXM4NxXEmLHyAoo4St
bMNpnrWvlAfN+DtC+fklkg7/k8s6PMJAhmX/giihf++qrANmy3j92ljj8C/2cYQccLkiYq0Qkd4z
OfSKB1+6lDpeNG157LJv/BRCHS3mqauwS4uHguOg2mtTZeWuIezuJwxJxtnkuA4JtmBYmR5KSG4Z
xs+czwlxuD6DCAsJp7Lc3N8sZefO/5jAj099KttxH8999AMjzsZFTWYig0VvoGoOwWnYmywN22Pr
F+2fAifCJMm2SKNTi7HPNnu1Lxyk09M8ddYbry15T+iDyDSLxmIURxUkzr2hT/F3jaPLczZA+6Ue
6zjc+eULf+fLkp1wz4gAkwZGf1YWsogvFew1a5NixKA55ARyzqZa2jc8OSFjflojdNSOm+NhmYRD
p+aGHm0RmWz9PdkHhSC0qUMqUoWu/E6I3bgLgjA5jQHmca5oU0K6cf6PozNrjpXHlugvIgIxCHit
efJUnv1C2P6OmUEIEMOv71X91nEjuq+PXSVt5c5c2RAglB2byk1QW/JlSQhy8L9B7oNyUAp2N84g
ggsNCqSjpAUr8JbJSQ2iXSmrDX42v3irIKGPh2oYqh+rnLCjDaixfGazSRAYAkn04+WkUknOizh4
gVpePPMXrdkC6LI7UfQRfAifV9sB2c/BddQZ7MZZHQ47XSvf2oW8epv94iKrb8ii8N50bc+bdhrT
myHZahPp60h5f2bLGKtz6cMDPmF7TZP/tE6rfGv1Y59srbFty2MMjjGDDUvtGuGKSTyDNoe2Ldnu
3Ro8Gc0GYn9PgR5aJBARi2JdlgyBq5FfJnBQBVj8VPCSeMpxbJ1tGJvZXvi8TyhN5JXMxlZemUNA
mJry9hP3g41CUVs1BTh+XpKDH4eIfUVoMyu4ZT7hJq4E57ZZlBPsSbbAauakJE/ccfI+kR2oPkTj
03LLp5cIQWKgIm3oBoO9xpVIIUTLQXQ0SZYlL3pGbN4OALOGNYKB+5iBCms2Lf+Gl8TA49pMrpes
gcWKO6vPbNIoyVJcmr5m2OqQWatP7VtavyKg1herX8aExNaoshMPPW/bks3o92hpfPZYgNUT0E/I
kB4G/AsanH0SCaeGSGPzLaqwJDpTLqidgtQc+58Z4uXtM5fUx5YNIX4ZCs0EpknyvPmmHh39CiJM
zv85cUUFyKoSiHbfuWswJjBsuvLACGjkqtO2wCUNfTm99kXNb6OYxUjfkSenCP5OhHY0TU3UbeeR
DP9KwDkd16VVmXlvj1ac700Whu6+txDAnJbPzkqNbf8TCjbaO1mq8SKw4ahvhYJcYGFIdH9ED7eS
i6JCVO5dk0vJzFSCjRmRE67l5Ib4mTRDNmHSHA6fJCdElQl7NugmqLCCX7U0yWgfWAT02Rc73aG9
8yQJ84PjeI1/zZGX7ZWtB7UcyqajVcxtxto/zLbOwyO3xYgEnt0wpn3CCxj6jMOG1LWBqK9tpYKX
miAkDVNgoJLv3gy1OiXc/n9Us7CZ4Y+tny2NX3PTwQVZ7r2ktv/wIk8PQzKCkVYZLBeiDsJ+nFv4
BZtphBNz0o0T/OFcYC8nPTsL1gFGx/BEv8gSfLXwQjdDiOmph1vI9FCV2X2gPWNvDTexxUuI+JvA
yLueyzQ4LWFE+zGjFZpbrlMwflDeNxWFkhwGlCKLXW6z4Xx2QawdSyA4jA9j/TsF2KBXRve4RowP
wXkrkhoxoPcGkIh12fYPGlIIE2VlGIKzNvNf+DfFz5NvA4Ljzo5swHIx9U15GDbDU4Y58Jgv7PVv
2DT7nsB7emla8WG3LHc3PcTGh2WcIK3QfteufLAt27axFwL4lnsKwQomHNQSb3sdxuKdBGqfP82D
7YOkQvleO5y7LD4s5yGAJ2STda4k0ldjPQpc55ccBbVYV0h7O2XlVBDemh50jU1rWyKMHzFIpLBF
piraYxRjk+9GefWxVIZEa+VSErUfzWQVFz27WJOMgBHWtxG/CxPHi9jCR2sVm614KQu8sAsBpCZ3
/hUtKai0mriRmqa+TVPh540Oc8/P0N4DZWN76rJbVZibysJZZWMDvayu5i/pVhrU7kI2xSaOcvIc
9yVB3N7GVXjjVBlxwisFp6Gpog+IMf9BN/IAr5rxEYch3/98WPgSoNT6DxPPpiug4IkDDw11h80x
eeut3tsXIR/DYpxTmi2qTEDNT3kG+Mot7+AW4G6ao/6f8vviVCtbsmgtMGduo6yoLpETF4euzOVb
E5bcgayuSRpp2MCrsSUjjj8wTPMVd0KwzXyMyKCG4mjV9pEDJo3I0D4d6KDG+01Srl80xd/F2AR3
mSDVDEQDu5ohHsPuBC6J6y1bP/a4ScEX3GdFKh9SrG6XUFAuhB4NryhAJMVdqdqfgWlj2DC3zS9m
cQEfMYlH3neDoOoy8vIPW0+ugxjVcFkgjal9yUfA3uFVjxt+ey13x9y1MHdqVUx62ztDNh1Z4Nrx
xpRVD2qWyYLkC9+NZ77WFCwiJhdqZ4J0sDeB16riu5gNmwPfmjhyc1BbIAQqSglfMrxQOGyUgUaG
G1qm4DqoeAM6gF/sCJbXR5aebFAMOyH4+m14fFTzR2ertF6LpQv1w2Ql/XhBXSHKIcnoeXz2I7wM
qyQmhLpPrBvZkpMATpVCOnHXpTPiAUDmiTBO2l6095Qpb9Raen24XhL/Hh7FbXHWp/+ihAwZtAA1
3yp/OEHoPcQmD+jDiekf2bEwp9oWh0QFmiyi+YxX9sCR7Na2oR8PmYz+uq7CFWNmGfCPF7w+b8ox
BqV1llbtzG1UiQHBCsYZnnIs0pvaSYJn+Fnszvh/n7+3dcNxNoeR+nJjFntrSEcRNwipXXXtSNby
550o49xOuHVJeBFAJohKQhZYSBh0ww6DpfcMfyxiGYdXI8HZl6tsnxaMPFvObJaSeZ9GIYzcGC99
wH3E15wGZjieqRmhL6bAgjZe7XjzgTTQaNa6nnp3TyrVifYuUKNjE4F0wcqRGoNY0rb5hTxE2+77
gq3KVnSK/olIdgowSmh1D95wa8QI6Zt/qyyFd68nKHJtvQKaLBBBjMC5CbOZk0TZ9p7iGLRDPkm0
zGZ0ELtnTZuiQ3ir1ukvcA7Ay3U4x1824DIMJn2btZs8Kkv2TW6sX2xqCH+XuQOZTZMT9z0W3YYH
fuCJ289mwuBtSXrSPkydJRk6Dff21M5dRm8glXvurpkXGoJ4ini8mBwmN76uNNDtQEv2ywYPLE9E
DMmMgfT5mmUDqduByOfm43RQoCz+HP6wXzVCb3hXz7k1nTk0CUTTA+cRseOB9cTXmwRrMOmQLVVE
wQsTQZRZVNPIGxEAr8JThLsZ3lzMJofPk10cxxYA1tp0c/RpxY7lrIP8lhLCu1r70Exn7bBc6NQn
hlLQbEwI9m7gSUH1jYP/gDJrHfU7D1cTFk83nBs8F0MXojDxntn2jQehySmBQ62GsISaYVonLc4d
4oiP1N342YEdm2UffUfi2TOxqsAYGhOG20n1fIQgkMhhzVKrcdnUVN3VzzHF3/Kiow0ej8OPM8XF
RlznNc9bwYwfblhgceKUQlCbk5BslBCnacDd8ntoClg0sfKO2FXc5NkLMdM9sFzvqNTwG3/69IXb
tDvwns6wL8rQidbYRaTPJhYDFnVbYfedcpHQRVOMwU1kpVpvneI0fp6ykipIUnu9v0+kNfpbhnDt
vmYA+e0XwZPLggkdZBFxBT6fG6wnZXEZMP4BQGIQPhXS0r+T29/g5dVU7xkEk+chICKyVY0gSQ6L
ZgovthRZWEGhNiVkBt/U81ZODYTZAAcg6/j+5ktlIpV/UIZZ3zE5+OFprpz4b/KHnBaq0s1+51So
S0VdNVIKXBf+7otXxjSGYqDEBBTh/tHsUVmrQBb7xHjXdAi3DpQjwq0Y1NLEsmBjBNk3moExaLMK
Z1LcylOVYMYiQqHmZ/5vwVOE1VZtFxfv3C5FenbWxOi7H1avk7VhVGn9zWCl3fCAUFuk7M77Guyq
GH1ekx0+pDsnCSv/w4qJ7RznIkfg8bSh0h3+41CspzgfLmYk07+ZMZrUWyQm1a4Tsn1XXBC8fnMN
k89Kfe+tnP35rHHld4BjVfAIm5kyGto22v44M5ty0GrWK8CzMBLCmRzSA/0E3Z89NPmP1WXMwmOH
cfLoECkWB5/b+mUGVvkHmChuH2uHaOxKOdVyPzDEPOgu9+/rRLGAiDlMwdeMjfWUzKqxLlXXlt8p
XfD/vD6h8qtV2GERBhRFDDR+ehuI/RITnumokIy0BUfN2O7PzS7I19XK8nvJCvE/SEbiF1d6/Rgm
M3a0nHjfHn8TnFo7cekMY0UF+03TLkLaL7uhtKJADizO3IJ5zROCYZbcp/tOVUufrxmdvaeyBWm+
LWqJR01ZHstMrYB6PUPLdNRGYy/8UTbvcqonbPUmqBkL1tRhZN1Ohx3rm1yjAt1cZtGV5DX9XL7I
E8LhJFThjmS46YgHGzvYBHOaskglf9CrKvqO20yjoUBSWtyZka7lJ2xZzuwyJeW9tDrvFSrmtWjm
F9CLj2WWT4/WNFPXoCdxwU0G3UenyQMJ2fle85HKgFlPxbHEenuUjsFkgT85PXamkztumeKA/bp9
ptNnvrK/X7a88CimnALrC8uifaaWl/MZ3s1WdbR05aCmdiLs5vdE9i9j7Y04FfJ87aZucJ4IC93J
usPpXITWqQ4ne2N3/ufCB2Ub+/1zC6JmU4Paw41Alx3enZp1LMojG9iW2EwUpOaDaMI7K/rwtyTc
9GT1sAmY77NDineSpucy+lISOFIiDKsyhXi7ipuy5FQdut0cefLLB6P0bqX1jVc1ONVjLQL7zh3T
eI2B6ysOqaMBEBkoTKoK5gNSSHsh4PSycOOvevIA8LQsvSGekdNjOGW/jQ1Pbp4H61RECYjwHCaD
Xer5EbsgfRjaokMoDPUZ53V1Looh/1EqAfeRV/lB0wL4YJlheZd8KTc8YwMyQf7yxZN9PnJ/EmZI
AY2+TxlZRZR8/1+g7P4MRemGt9Txb84kv0nCRZ+jNmwvDvkjIvJdfcC2NbwNmMJY5XbtQ9QGvK41
fEjLDvoXTTkc4AwyJsB0Zv5d9U+eBtG615XzamOTXIe+dI5Qt92DZ3r3Lc4T+W8g1bbXDn1AmA7E
oyO64tX38/bD9UPe905D3thhba20VT7TDNbul9YmwkAuemsBQZGqzfeiUv+oW6m3gCMQ8UokibMx
kMDjBi+0b1wPtRfT1j6GlEDgxeso5KHQaD+X2GEZVXCDuRjPNqYoxF3ZmuwNClCJPZrBERfJsBuE
7A++rMc7IK5QfAeJAED7EEJihLpIng+/GrLJEd7BjNUlH0OWOlO4YlyOHrlZZAXJeg7uRy98HsiS
3BUp6VdO5W48OrZVfuPAvZIYUZ/uQPImSgeMsc10pJEpfmuKaGchon36PIfOc1c5+wYLBJFS1FoS
c92BD9Aj+eCPrONyFqU1/BH8I6XKm7H0pu6RM+4zqJfsvfC9cQOOFinKgfpUU6oIl7lDXUfjepsy
WPVpTd6H6d/fO17LuQBTkHyq2wXuOqYv6VoCjjKgM6qtaKLyACy4faRtjOxnNQbHhTTQrhT9kXid
jU9ERfmGnm8ebX3nv864QD75U4x0LFjPijDep1XwZMAuUV+ogqOXxsNFA7ZvID5UU+58UE7qHXzg
axR6wyZkrVwj2yTj8luJdMbs35vdIlqCU+PwLiwbnzj9sZL9awILIR4HdEoeAlxvYzY/S8rAKb21
knep23g9U9L3UpiUCtDFb4MfuCfjQ+Gyd1zVeiGUQAoORR5nqPOTdJ2/kRCcxMpXfQ7fP3HV16Kq
p1T5gAQ6eWnBi2KuqejE4H+jICXW2msqWfv3PK3NM38TueK+DvaCnDsCs2/+sz07+ghGrI/pBN++
bf3K2y4J9v0EbhikX2wym3pJxIs7t8Q2fIdYp1NTdEr19VXkDb7rHGrcgnUzyF95g6h96FTTplxK
aHhYy9VRJiDKS4U/wWtQYCW+hRYc5kPp2yxAu2b5tCeaP6YYCz7rQefMQrbfeiM9hMLBYhHAVz+2
cfQx+mD8e15P1ywJsz9ETxwTKuP9bxdNvgsyGWzIFJDuYCaM0VxV/+MEiNZMvDTaoMzT2dMGwP0a
F3NRx6BKHEAQDaVRCNuDWiD2tu0pTHHaFDLi7YfyvdZx1B6Ssfr/g5QUBm+i92ywzQfBPmZ3FlbN
idM4/SoT6Zy1Nv9sgx8BItpX5gn33DqUYY9UAexiMHNr0TsGpked3LPCIvzpsiXf4M8iyV/a887u
+/qedArAiUKzSOlSEqJNLuuWcDSrOYB67Xef595dHpr4QfhTjinQStf24L8Bf03eEGBYOuNxe7Cs
MvsckRaeJqHJDlZQ4Vvok3cUDTzQU+A+liYQez1P2aNrCfPulNhv+0L0NxDpDe5qqfDchrneRxGY
XgZBl4QXEIl7oiRkfeVg1mg8zUvj2fhfi7HdNlHsrCE5mR16m3zM+E4wLacUH2LSJi+3BN1fEYP9
wtgzule2MzHRcSMOLcLgxin7+LqUIXCGhD48nInxnQkoFOY5TR8S1i73m9QXQZpp6hgTvYHTijzm
Ga4KnBt8GdMb8LQm2ciIF+fKt1m19YnrXeY5U3fkFdnei8TZLIju91aixAWuZHeeprA9kZ5o3wPN
A1KKoN2iBM9fOkmfwELinU3CR4C4X7bnK5yniHWryiGUI9PaucaALna9P3dn11HcPlyDOykH9yjm
8nqLA2+proJJXzgWu5N+3M8Rv5AxKId2rcaEl1nod9HK4Pl6yAhQngyOhufA78Vr32sJJ94GariN
yXf2q1ryAD7L3JeHsKvtI6O7OEyzbmnG4Hl/5M1kM3Y0zqdc3PhYkO0/tQtPn4g1w0bH0mwHLBwC
Y7LWT3NT9Yc6m6Z3Mvr1IexrMG78YgOYgixEn6dWLXeRZoluT1Z61lHjvuROyE8bdnmErMQf+IbQ
GB4sXVjrwkpfpgy6IUUBoEAlhCRvPdpUQhgDVXYiooXRNUxY43tIkcBYvfS77eJmI8Y4/jB2fw8w
zH9yshu5rAri+Ox2Mn0om6F6JaeG8bUEXxoNNM6ysh2arzpHpGHbaP8WDnUqdd8MGx20JQzohmYL
a4ivlHiwUYRz/EPRtvcNw2U/8nAltwNh4yJENe9ryCQ8FDFF12iPg7vpZorbTnnHnuoG2d9kceam
G/ZHlDVizsSyaDUzxuvY8TK20NWytcs+2ccTQiifnHxd58KdcVpyq8Qtc4G7yOY3TU2/96c+eOsn
k/1iCMZRAcRr4xMd/5trgQ2AM0OvegqC91ngvvcjcdZVNPvjuCFfXl6RSQoI4b5tPTtkTz6H2hg8
Eb4V72Tjx/fZKFOc3TwTttQZv6V921OSIb1HHE2wxjjBCya+qaYXwCN9kVOqQRCHDc1HTHXCC09S
3G9un2zwI4Y7XfnWPqmE+IvyEbDHDbEO+z9lNo/9F49Cd2I/TvuMYVnDE4xnEBZ0cGfV1NP/SysP
a8NyYHId9ZV4zPIEPs3idT8HKHtlaY4ZrCEmujmgvUGFG7oEYzybyfDtu5W9a1xVX5tMRhk3iJ1u
EiFY/CYhBQdN3DAe6CyFwxzJI8XW0X2b9/q75yq6jGUQvBK6GjZz0rMU4OHt0+nk8kFo9VJEK8Tk
Zh2jXn8Xir54VlHTRSAmHzISJdc8pRVx47p2/ZmzVv0lR5nuqLxkzVbY/WOnAC84RZr9KsfF92QN
t7qs2Dtj0Mvvl2iipnK2vLcat+um6athl0QiuBn+VPiOoUO/spqMj65bxW9zO9w3zdKf+hxsf03N
zU/Cw3lLtoNjY+6cVQom44ZGEcB1QnqfRWH1J8yQ3b+gM8OO/178YoU2z+HWp2hugKZ/gqrs7xze
+uS5gvkiYzEd64R7e6xY2yBBOv19xlykqIu98bdM9d8418N9DbPvzvfJi2HvhKNuT4QKyyr/ZePP
6Z6l1o2ca9rvYaI2FkHvNIHHWgF5Tv6hZBUPPAPU5zwZumhaI+rXxThvxOdQLzraBteqZ9iOVDA8
RPCNi1sWvEYc8vx3Y+GsI4YfjJQr+PKkF7RNE3PP1kOVXB1l2vu87Q1I+qmtVjSujU9AE82Or6hN
1YIVnlDWo34foDRhZvh/gq11lu46hYk59UBGuhO9iMOBRpnqTkP+XMmRZ9YKFG4Pd6ysLc7dLPks
/IEKZKJnclUmU7nLxoQXJpLwm9/pmshszp4WLuu1ANa5p2QshAVl0zhKDGTCbgrpyBCwICWycoDN
/b9tguyGa2i+xcxKgozJgUc5/qEqjeMDvsJoutJwMsgLFqJiQ49E/AxXQzDpw0hqAO/fmsj0ugQj
vdPS1RRBhLcKljCnAVo43X9gN7MHmrH87MvMIR+3iXcC3//Xzsn4kbTbf7AOKTYlv6xy7S2h3OY+
12KCzPwegjKlEnRKmtVoSUbdHiM3stLoKTQF4R4mWav9FInuJ+VS///uJPzCFehRmQ4ukiNk2C7E
WqrjYrU6Q62NWFqxn6HwkflGFVvNvvEpJlv0G2vop0UbSyh4lfeX+INGkEESv3DqRNbK55tDRqVr
jwGpernTU/AFqBS2fDO71AsBkTm4FOrxiUoZ29g1EIdTs20twFRhS0rwx//ApShxlyviEmuQP/q8
0I7zPPaAIEiYpecom9p/qdbdNY7qghBuqz8zTqUT+VmzSahmfabwIz9GxHgvrFD7vSWZh7LKx3o5
e1a9DZ0+O5S21tU28pS+Cksub1aVyPNcWH6IFQ+vIOaGCj8eUorkT9LZO8jw6aaf/OzkOpW7taap
v+IDtY8RSvRH0ebOlvhcgbJdd/59mVs9Vk4mM/moXKv9yFhUcmghoajYmwmQLCo7TJgtP7skmX+k
Uy6PbdgXD7NafM4EmizC1hYPopM0Q5uqfvcoUN30sfcfRKuOJgogpl3VWd/WSN3N5JrsEEAPu9n0
689uctDvb60UcZVKpCs//SkwfrAJqJ2zpMJxNRo3I31PxgxCRxIAMQNY8RinOKZWgCLlMTHSBeBT
50835NbKpBRJyZFPdi4UQA2CVR2zplOGjySm+xcCyvqu5o1Hg2exUyPG3cE9AIJx9wteB0Qjb76j
c9J8L11uQYtYUPvzyBCywGFa1x2jFCJjQrR8CuujzWVGwj+KU/duUFiibMR/jJulfDO8mqIVALV3
YhDkpy3yJZ9xrMw9CeXxaUmT/lhztdXkX6kJ8SQ5chd6Bp5eQA4sXcZwSyPDshsqWe6zKB5fwab0
Z2quq6u4NY4A3/AwubLcZZMIOgpNrRPR1fJxd0BqhteVkwu4+hX5ZEpleHkTsDZ5v6Pk1P9ikBqn
XT30tAPiQBZnicNb7ByLdTtEA0ZpzSJvPyi4yNzZ3gdSbU7kOTMjENBwpmbCc8LLPE4B6Iwp81Hf
u2z4BZkhHKxhMuX3jhdvq5sMF080SSovbqmRnYdL6r2+8e2fEJyF3AKEc074zdgBIUNXPkV/vm9H
24wR6YVdI8pTXwVs/7KcerYfYorjEwp4InZpM7ZqPeI+mc5u2uHipaQuyR9x3jh0JvG++XWlsN11
VbJIucPl3zWghtP8EyUSzxP1o+myIuCDhVkUk1+tK8UvA8FNlo8m04Qs5rxyiakVIwREhHFM93yP
cSJTKoQzOeJx2C+TdWfKG1AGXywGM83NRvNSUDwXkXdrxBZZxW6mMHlKC0+Kj6GKdPI04ka6Qk3C
IJEWFuFniCxbWIEM/YHr1geFtYMJpazDDn+e0Kz3IsBIx8oSN2JmEC3/iCqQFAqXfjxps4jlBL1S
vYBeBgGnWVaDS2huk1geiDh8BOvK5pfcFLell0IXAktWWPy1/ZHEZMTrCu2rJr14doi28mXI+orS
ojDpy4MBAwbwfgIDRuZTAXqDyW7vR9kRScnr4mPEpMpYSExOrnAh0wJnGhWdl0zzV8lsZwHLB+l3
DXvPQTpje49nlidwUEXsPI2XwvZoLWgW22kO7X9FZ1F+QjrKPmdAAHhrNgocJf9IsjVdNguIeJXv
n8ZxCIJ7sjmK770SVCfbVmCdZ2GqeOtIUVcbDQxFnSsRBQdK2Oz2OBYl3LtgysT3jWfK9Gt08+f6
Y7CrJOUXq5z9wgur126hfAZOwq6lNG08Z8L2/mwz8HQp01DdgX3wHmhlCd4TDnOesOigL13MI2kr
MBtT5AuebO9XDfiaiNsVVqf1Cd7UPkKkNQitTtWEO0yXItwGFQvVDbIXjgyajfZjW47PDnrrr9UX
rxQDA2xJIrRU0utkGDxYKWb+BiZ8wnSLCzsunBlbbTs9w1YJzzxpGDwSnubv2OWpbKAQFVUNsHxc
mG0EfnNVOu47L0cEBlNZeybt6C3T09/s5tmOthQee3JAW/eq6NBirGeUINiA+t2nT/guKFvFgZD+
cwd8HXwZQFXLn5nj+h2M08knOLqaKNdu3PGRDod17ZMJBwf3SCzyGt4CihFDJEnbd9n5eBenUdNi
Dgl3W+Gz2ohBEtSDckjBYuLscFARa5UqPzhdV2IJCYe9Qw0iIErZ3pNiCR5VjwS/junhAlYwjzuS
JR8YHMc7dGv7nCcqONp+KD68vo9PkPHotAqtqPlcVBvdFebmlYq9l3LAyj7YUfbfzMN+b5OqJkkL
XKTBYFNGLKQ9s3KK8BJOznQnYAyuy8aWsELJrOFpSF9aFmb+yuvxh0I9vCIvizcEwfAOva75TWJh
HsPmNqTEd4CGQFbi4AjPQSnUAxNAqG+j1HLob978gql0ckT4lMJ7BQwFKaESAdYVrSqC9IsHn6IE
bwUW+r0K9V/EXn0Hyib+mgEn/Ytp3+ZlbLxHH4zhrojVtHJD68A2DNm7CrmwbeI4l0EKQmay4+LJ
6uY1sfyngRHzKKCp7DTNkPdgHArWqRxR7LkOSUGOpItia1c7qVrlCNZ6M4GRv6uNX515zKLBhVd2
hBneilae4QLHxF9TO2UuHJ/FUs7eKtQQi8uR6tKaE2eLoszOAafeHoMJz0V2V+gdA47E2f/U5CBW
/eC+heyWtqx1qhWB9YdARfG9NTl3OTG51UDKegcaiV9VV/abeQnMbp4itUEJrreLBTl08Dv1A7Sv
32Fn7Xed572nMwFIatjXzPGgJAEWM8GyWIjsILzgLZUn32A/1oLSLB3jtzOanLNjopcygRJHcTAM
GPmzEHgE42hq9xxgpD7WaSrfWYmf/QWjuNBZRieyj6Y6iM95Nv85bXHXQT3oWuO4SKh2e3bjKt+7
gTziVvU2MvQbNJ04PWBNLreJTlERG3/eNb12HpH8w7OfzWcwemjN8fgCQsdjFlq2JvXmMz7Lr1QM
AUEbDQ4bt/IOz9M32EcWbAkNktg4AURQ63WzFyZEQRcnGR8HGy2lpOSdU8I+0b+Bq2dSwUZPniBV
585euwrSuv0UeI53Y9vAA25HXMNnijkDuTYBdwPfDDCsQqymEAsvCx5/DwXJeWpv3gbGV8bZufS2
nQE1Md7IeBxPuKh1I+9bvJ/40UW6sWnARVajmZxpdSPIPeOGd/oD8TCsaaMwq9SU/yqXj08fLtZV
MwWeQlt3B/At41qHWXOJ3f41Yvf4nGgXqSnH4mhoGu1id68Cd/oRts9zwgsvAQoYbzAgQUAt9A7K
Ghgt4nkHOEfFfQcnZq9668eAK15RpNVjEiZrEUrZ0Y3BUXQIMh38UCiIS6Qox4byeYKutmH/VEbC
3GMguyOiTLO4b7PFCee62breHB/LwOK1y+ScndJ6QN4ACbAfA1uwwiDEUIH9hxWZtzTW0k3gkayl
LDsXFBxa8pMcd99jTCt9CBqBGHiMY8dcQfPqiYyK7L6FMbQDJdVu2khlr6mwfsCzD+MpzCxgmeSh
/7Ab2wBkIFXv8fw3+KYzar2tevJ3i6auFuF0nI7M1dyDjTuc4ddYhzwY1CPtK/knD3r8UUD8+V2i
t2Vqbh4pfwgujmt20fzrNZmHRqRJxN6QYqAnFtKGDcFEKR15NBG6RW4PxWNYuv4qCh3rynWDcWX8
bjHe5PsJgfDTc3v5nxlCvDMimee1yZPOObL+5VmffQ6dFz9IbqUzuuIOM0F4R8rh4rsB7ap57SXD
hp3Be20w4nPDAqTqeSZktPxUU4kNuxkIjfLZZ0n2X9YFOMqjttjwH6KTnS5qPoulTt4zi6bqMHaC
NQJdSBOQ/J7d+V87GvPUphSXe+BHkAzKHzuM8X2kyyWks+ChVXi97KS6tFWr2Yo6Beblwt5WFPSs
F5wf5cr3Q7WbxyF8ZS1MmqMceFIOdJbsc0dzK7VBdAlvS/YhQ32kTwkMR5LY4qwmzQWo/OqF/Qot
s3ytJ89uIHWkxSvPKw4kNm6E1zj+vQY5IPfZMQEalVXwwA7/IbmNjQDhyrtiGdqTW/fODlN+80wZ
d0y1NUVMG8emrl0mRCorxrUv/FT0kw/9q7YwxVV1KGnzayAkqYBZymbL3EY3vgjb5+skzMkepvew
TXZRj8WqJlyzTO4Eab1WbKGd6r/EnZWizcOCsRIwEqJi3/VZHrwVC1Ut05w/2L7kymq1f6rHeFfq
4qezSqA2cP0j4IFy5o9JroxgU/JfZy3DmUQPpKWR8xqSi7n3oshFps/0fk7728/QJQ/SSW+Xn3T9
ixUm3T4RWffCVTpv7bEB/eFVffkRSCl/7Unkv/jLYKikWbOlla75i4P4McsIw2yHof/o3OXByBxx
YWKLte6pAkgX2V2lo/ZDD6kk0D8JXuQ1q6qcwNRkH0a/NheWY7fK6BvCpWBdM6Zm62NlXHOF/DDB
nYCQTsdm4aDxCGIfHT2TGZn6JFt1mtq1wahqiwRb7/3BDrdWN9z2HeqVLdCz1EVMIiTpzoVdF6/d
wh5mCAyVnaikhs1hU7w2LudqYCWEW2H9HoYw2gNg/4fWvQCv7rYllLFzVuCvzMB5H/maeHeNle6n
mfTX6NZxvukQwTe6dmBYZ8NosQZmr+GrV40XZ8XeHJCKYOid7Aosp09TT+Hd2tPLxb8nUzfaPJvh
QMfdZ6TMAfBGxXalaoDLRI9FThwriHFgEOahiSuYsyNdefmZ8Sv5H0Vnstw2sgXRL0IEpkIBW5Lg
KIkSNbY2CFu2MQNVGArD1/fh5vWL6G63TRGFW3kzTx5mTBMPpvnCyoMNe3yzKCcL4IkoUkdYFFDR
V2gmh1S2IYN30xu62WCKWjD2DuOE3bCZyqPda2evpV+/GBKCcZvftcKipvOprxiG6+Ca+sXRMaR9
yJH0v/Dv64PnW8uefj+Gb1dC5xtH9WjW7BbCo2EkgeFcQ3BWdxncdUT7m1Ry/tOX/SsPkENPZzW/
NT6Gd7as4odrOp0MHkHqW6mq7tElfUivKNKxG47fnRCEXTbGyW/Z5OKiDqL0rm4yRJUgNuFpI9QE
uXqIBnPFQ/iiHEzPCz2FGyglvyPTtBfAM208LBnTorn3jJcsji+dpfRpCPJoN6cUEsuGuS1Pfy91
x8vRn/09Ro23zGmuSnW8SpFGZ7AbqTxOjEO3kW0mOaEZFzJ7qGrKw0NvpPWaEc1BvGVP7WLQvT/7
zod3B9IVEWMOFs3qaInsZWW9gxOnbHcp3ukXKxmeqxKuLkOFHaPV2LEKdfHHxkfAMcODO4ioPMwI
WDEnSAejCYtSTLGloHPeGl/ycTQU+5Da2GD6LVKcRPeavjzIv5Qgs0Jp173GW1/ShVUmwf+94fep
lC/3BEq46aWAd7kAg9vedbnfHLsig9mUQJUJwn9Jnz34eKlhnbKfKcNfXAeC0wpv5OBOnniUHO0H
qyDzO/O9aBJejjBLnBjPLldaxNJh2qsknN5Ckba7XITFG20HZ80259GT2vtLroZV3VgkXx7h3Dtc
D+qbGsOYndpHGtojuVouRSHZm2XGrdOuKOrRtEysv3AD7+z70LGzEqZWoviUZ6dRegY6/BRZ/oTK
Dv2l9ChHOK8koR8riPlnuQJL5Jur5HdUy/7WWd6Tgl/Aigtp/oTjH39iFg35JQth8LsMHBs87cV1
LdmbjCM9AgVPx3vS1fl2Vk7/tbKiQ/6gchsOTX7OxzQNTrXApdqihzDLo4kBjAbNB62H66ZbZd6B
ZFW141lrD6ANOhItkPx8yuUAMkvMysyddCSBHeVDmWfrCrWOT0ZU1hdTKPh7omNbbJJPd04km1i3
Pis8kaRLFl6NF1fO9as/p8O70UI/tWVq7/tsnd4c+P/od8hF5z5ApxD1cqkMFTqtWzMb0gj8D2x1
xDg53TNVkiqnHbZAkFd1mo/VnmYl9aRV7+3H3vlVRs1ZhMP0Y7jDXQgAOpy9hF9mtl1e/y/jg64O
Ze0H+Aq1hgSQF2syHOhzmNiuJskz9u3xkpo0KG4VYo2/nwRq0Clweo59xZWZgCcqxCZTfe+wmmnl
hyY9EfsURD/LHEHaWgec3hgeG593QNm/SBn+OGOeoVV13qGCoBXPwYInuXQjAYk5mGOfq9d+ZZA4
tCHPTT1KmEkzIaKUth/86/q+r7Nn8DekbjGs++X6xwy5/rXU8s/S9MGhMl0Zs//OSnyENc8yattx
BRbzUoja+g5Vm1AadU+sYx8mYhq6NPDCN9ZcTKtxA072D7Re8pUub5s7T21b0rl54OI0bPVAfQy/
efgX2f1ez12+PfdtqkjTEyX3U1rZsFAP7naNipNocsxyujNYYhf9wJEJfQC3OFZse1w++9FtQQqR
ouKwpNiyehs9VpVnOU0Fto2u4WsKzwqz4pCxE0RgoBEm5xPZY9gJ5AFWQH+qGixC2wAD2QHnWsda
M6+7D3pgiPZCkfHFuYZ10E5PEnsWO19rNNl9HsM4YYi8tjlGPHt8WLEvg1oJpIjXOvmPaXu9+eSo
7Q2xdPeIRGVOI0CFN0LLEpwIpsAPLQ1kfqyI9c0203QoswjL5cC/btt9+g/i5BhHlF+eCcF/k9xo
jisG9ruZjg7Y+t7Ebi3wQ/cwU3QTe7L1b0zvw6WcYY1hvkLAi4yTXpOgC+I84nuJ1R2DhprQat3i
i2aY/pwZFvhccDtApZJ1GLH68WxDGGWZjg7J4p/1ApvyDBsiBXz0Y7DC/k2GjKysl4XuBrgUBVm0
NYakWBDXUEw2aA7lgcWDV8SVg3EDM3/mvLul+SiWBhlyWaDaEPT3MO0J/a/PasCeYElR3d14ksu1
pFl3M2bYjHh+dnMzhk94bYLHDqcu2GKwjNpn8bsIWpR4H/zJvdHZJ/WSsQGbPlLXA94KWQ52DHe4
k17XEQuIKhNUOSOnM2306yZfTXXn+zjOZbQz+dgzCB+Jhni08cAiBVBPeY4G+YV5bTrPTk5Oi2VQ
XFHFvnrtiopwtDVbgCbKsuMQatLWOUxvv+qjXYcOg82Uk/eb6QozezL470nmfvKp3hVwvLmb1Coe
1kSun40PsbDtJyxtnUuB5po3z05pmzg0C37qQt9oHmVpnwByvndcOP9S9A/of/d1DvqeQzAe9gT/
kfuCAdGcNxUYTygsktOXb8/S7cIOC4+yWyalgoYyOt4i+vh0c6F3ZKSGMglZLPVlXNwn0QQ+IWUY
c4jSgs1+RzJ203oFU2Q00RMFG/yqCvlvWcO/A0F+AjWwSAaLliscShVuy8HHBLpSyB4PQrrcnQTe
T4iE0Dfzot27YXN3zqwNv+Aq3smgUdweyCD/jxfJCyFPGhUcQuzgyRn4qfFa2WPQN53cFiggJBaW
YX7i/atfZpKZy4nIuUeUir8seAwWTg00wIGSGP+5cJ3zgPP1iKhaH4tioBTEpZaPDV60Yz/QsuZ0
sOq6aXGZsWfcwmjeZZCED9L2WH9X9u81tQ5Gd/RWVnAV9VShb2Vu9LJMNCnImZqRalGnUNE+hQnM
+kqL1gPy2NkJT1OwwgrUznfTj5na0ycKKGSCDdoEYjgwhHbnesXqRRmmuobd4h67fLpTHKiHi1xD
jMCL2PEUxYXtVPRcRNZt8tx258O9xR9roeFWkztT+aOxuXdTDzBmoEMzvANWl29F0xqQfSrrL0MN
X+UeiQi/W8+IJZ6LZa0vNpTzV4lU254xC6BXmK4/mbqdwJd2YfJkBh7bKwvdtorntoT0kC31OO1F
sBKL3bH3a3piN7V7mbv74a2Nfp3L+Va4tti52vwmVDSr7WJwW6IPMfmpleZHMOeEYrsUyg4eqRQj
mwA9sJu5GR7rPOIHONvizzxE6pyg02FrRPrrwurdskgepgs6uo0dLAOWvukIvKdEcmc22vOcok1W
mHtKu8RuYVfQiBLiwKg1nVNdwpVGV7FU00PpV3DeHJnqbaXCmrdtMdnuFrMC9dvL5H5wrLd/mQLW
T8Xlco67Vc6vaK3m1V/hjRfEsI8OiuS5suyPOxM7plCij1Pbjd6wPw9EfbIJc7g39KwobXUObB2e
GCZAXpSzjLGbI9i51LI8Q1RYKjLJuiAPnSYPgrdSebU840wXdsDLGZZKgHUrVMMRm8UUserAwFRw
Tz1KMyWPjrPCkR5k+bXUVfBLUR9089fK+6DLla2Ark24cYFB8xQZyoK2LKtSMiIJzdc1kkAE4AC8
pPK794Jf+FNXrdqPxo9RK+hHXAnq7vktuoxlRhCC5hRP1nMgk/yWg197nEKwZWhisLOAQhbzPl9m
Aiv1JMrtIk3/J2zZyvdSIz9xUu3DgEt2y3fXqvMli8FNgHrX5NGOQOs030GueDTV4mimSLbId+Ci
sELn4bKziYkc8zqST+1a/gdPPI1X4sRE46Q+Z0H3VPfrWwucyjWsjMAwUUhjrd3fIUU9jGSLFzuY
4HsHvmS/WFfWJghqDRIiE+P9v/WWNHn1U2MFiSM9anxYebQSYrXK/dgl/tGG6Ixns2o/16A4+Hn9
HGT5vzLgECCATxp7KAgnsIbg/aUmfS/CEJJS8NwqtmkGJakYAe2mEEDjpkdAI+DX1x9mCEp2ZQC3
0WE5YDu8THuLa//JNl75uBrS9j3qM8oNiyKVRMceC9mx5JYgSbgtryP97s8UJbd8aRZU4FGbfR4N
4oJ8w9VZ1uOhJc38kIIU+pvDFAAfDOYJOTni+lG57VUuS3RkK+3iwCKEvs5a7nsZ/pVUfF+o/WHk
gKl+4MiBySoKPgQe472cmRFwtK6kwIL2S7FJCCkeXSmcGYzYim50jm3ovjvRXLVkWir934w9h/wu
7KhsX+XSfcFZ/kJtg3fu77iExA2fQmWJJzyCbDNZLNNM65Rg6rPkJWNLuaPK0pU7nPQD3R+jF8XQ
H5d3PQ7O7zTABOyG5KPGonWuanSYbzQcZ/vYRF2wE11bX+uomHceyaYbCEMR7Rf+drPpPc9Axsbk
dGHJqT48IXW3NyabXktTuU9rkfB19fLiSDKyOjMLsiEJXALi4Crve3WGW1ZHNDpPFp6EQFeDuU1S
qF9Dl/r/MccM5zJdrIMyTnGJsmEI0Dss/wBWy/lBxM/+2ouD4R2RvFr65lHO1ePkm2vLIokofURk
fKry6rY2Y7mnwePerkLoaRtNgQd916KumnqqU82Nl//xG0DTdEezVaCKo9V/8xwckNtxrCPE8sIj
Ls+WsEHO2axNAxZ2cm6dnvlFeGbpa6++nKLX+4nbSrG1bdrthS+T/TQ3FIfR2QGbI6LLkM3nKdPQ
P1Gv2nWBZcRC+tjMTpoQ6Rg862RxmpMBa/V0611tzWgwTvKgdeOOx2LgZ/G6Ai4CxFkG3Ix9ENNU
9FCTaWBt7GgbxaGSSDbuPjSZgwAXeXD6BNvuKjgX9ASxTFBDhipuSIbSExw4PxlbyyuABOq9FR/F
v0yu1WmsJmmx2+G4a2waQeKJJNw1xEV2gU8V7fkGVs9LLf4YUn9x4kA/zgTgQlIF3WbiaSsmwtNL
YOhQBz9R/Y0EYTIyI6zhBzSkf4VKEcQHp5oOvbCOrqgr4nvNi8fdAic8kQYEHSoaUpXheQEOxkrA
YQniBJZ78JTmQyE59QpcncwuLUGoo2oGPsVic49lD5DG3ODwDkwwP67kddGCtEgQcJH8MCWimHph
BBurCdpj2rI+wDftReubGPosiLtO9t9G2XVFO0O95LtkxgS7JRHHQ4c5YjQfwJQw2/jtaD9IerPP
UVFa0Sv9a0EsHQ2AtQGfEtMQ7f5zCAO/BH6amM2MdWlnMBZ8ZT2UvU2Z+d6jTpaBrjVM3/siytfk
gMO96dCAanNvGWRLX84D+sns9kP+ygVw9mJAmMjZjQ7rXW/NxZfI3HLvcYsIvrmPT+PJMmoq9r7d
Uz4KTwuHWsCpfXGXXL+0HXgqEFyJ/IZ4L+vnDAHTf+2Fz14JyEObvRheBm0cJZFqruC1Bdc+mqNH
dTaEP+e9EYUl7iJa9tDnlDeqKS+8V/aaRFs8Ow37DSQUWge33EPSfZ4QWEamoToaYcylElqt1QM5
UY/66sYKmfFnsZgJMYNKXzZVCBin2pcligeuSOy9rYGildPCHCrfEMmuuINtpFrn7rIErlO9zqBb
rMOQy8lONo7RLXoILi2asdZfXU0f3cUHXvSLiKq7rxqRrld8l0UXd0mfLu+MagT40dnz5if0e/HC
0FfLQ+WHCdHGEQGpr0X/ZFV26dDtXk7BF7nmVl095Yj1wDoAd8tmddAGt0sGa0VtEJtGWIclsM/E
SgiD5a7PG6+l90ttrdmvZh6/Aama65bN7IVhN6LPvPVORBXFL98vKDLHxiZ2vCJoek0KZ3zKWSRW
DymAWpw0GMNOa9HV/pPTAuB9pB2huXH5K8WRC9DEsVvO5IYTB7DoJsv4vW/KEG4V5JgR2uPE62JB
TuBtGUV1xdPquxQLjLJVzo5TJ/9iPPQoUbRV/b505ag/QdrJgp8g9niwBObQJQWLd03dbHKmNcx2
TnU2pPMDi/ZF0PDLdWsLTj/7bOuulbspGYmwGD74hzoX/nTGc9b0sOO88IgFrHc/iPfSYupTFnoI
mI1/Cjo5PliGaPGTz37+MImBCVWwQ42Bt5RnGDbDtZqc5mjfwyStTf/UxlJI7Agawd3aDyTnA0Wt
pHqykWny3TKxTi8B7mPOMPqkvdryKW9p++Z+3a1HMkxBn+TTv5nAc7trRCb1HgPOPPyuLBOlvwt6
zaez7U5u+VANcjyZAMWU7qCuumfRpw5PspUmZ4XjyL5hzZ5vBBLB/3W9oRE7qFcw9lTfZNx+njAv
udjfco6L2cuxf63CH/OHhgxc8WTXLo2N6eIWZw/LuIJOk/lsybgrmwoBkdaGY2MXGH0dnZa4ZLz0
lpqILgJRdeTtx7qiF3IolgcLE/fAwlnkn9baoLT7DX3IV+0lFgZYD4hWQL+3fCzmNfwcR7zDG2um
Jj5Bgv/QSoldMyf2LWxVcxJ5MPxK3SiQ8E1c4WCuJBd2iVa4snkO0Rbq3WKakQ5XFA/04qLND4hi
FPJNJrWzg+sRcOBgJ27AiUOXy9AleLbxM7ffXpCOHpNCYQj9zezqTyq1px8qocavtUTRzIi8VeMc
wwpHD+1SuDd324WTqFPSaxdLV9WvOMJtbbfnAiwHSNUyHRHbqHapZ9YuUKRBBhGV91Z3/e2MYpg+
6JtI+30xt8Xd5pHltHboOQ+LQzfZ/mPHVXy9eQ42uBLCkWw25G4EuX+aeCgzMko/ZwvtC/jIqOnb
OKNF10/TIALFhl0tGiza/nDprWH0ETRTGT7ZcPgTwBK5+1/LZQa2Ijw755DRpXXWaNozHlPXegeq
BouAeo4xhPB6Jyhn285hXc01rnfBxp7DEpO+RkIqqNCuihRbgZ209zprp4GD50EJxqbAq3seOv1W
avgK4m7w/VBj50X/DOHg8UretIUgLwxhF4vlJlaYJ2fpbeTM1paVOIe0t+7bBNfkthuhVz3k0+ga
WhS8JjupkAnhOLLnj3EsDu9elwNGU2nL5fVutDlJH2IDjl0AP1RXyR/G/z6m7Q1TUQpO8zlyWV1e
lIN17zYEd4fhsLQuJNKO1SbePrp/nkanCslc5yTA6ceiXIrWgLl2vZb0nYlwL1eNPhnnbgy0706a
faGi7B+dGE74hFwZ1E/YLX1coJETasLADso7UmQhJGGuYuLVIzN7cPYeO0959aI0Y7PCumLnrdBV
dwyp5fIwD7xgn+22Q/XCaKQvsp7aD/IdM6NSY/Wfle3quMxr5Xwxt9WnnOmEzbNIA6AvmLX7d0W0
PGPx4gU7u2MjeXDTBApXkIWnou6SPxI4Pxr6qC6AsZMzNc3Tg8ydGlIOvwOfDuPe67B3DsQ+CvZ7
sEEFdoKeixjLLv4CFM/LKngB0mCP5+qY7THT9/POzwRgQDxUPvYxz2cBS1oxi1OHoPClqaPs3nEx
jGt4CXwXBtc0kl0Z+C4QfmvFWB166AMsiRppv4fNHdUMBAtp0V3zOi7ZUtbbSC8A8klcco+rOFW2
hdGyop+u87YZs/NHPsroyh+TvR7O3fFuM12yq2S55W7c0RuyA4N3j4mYmg1x7fDpnqyQxSxB8xnP
IZBTvG6pFjYrC2/58Bw/+HAz47yUY8nafLp3EDyGndcNjzbtJs3jgAST/NRs+Dg5XMl5Co+OKqsj
V0wUR7QmeplSmVdWvouIUaYVrwm+v0dryj1eOZhS3tK5lg9SDpNVbKirsarHxebOA50qAwU/c+6r
TV9b8ovJ1LFebJs16ZcNUfSA1an6GAnUTT+YciGf8T73si85MJ4c8LGr6dYUS0bhyyzx8gSLWnad
ov6Dnlvpk9GR7YsHmnYhWc3ddRfQmcOPrSVecVnrwuD/ulNaP0erK2IuxerGdyIxDyT13DfaRugc
t7k0nHK2q5Kdtki/iE0Nyw6HXMSjxY88uSRwJElyKh2DARmpQposufX6ufHZMrkiC56E4YJ0BsNY
i3UDTmXBD6XT/A6Q8Mj+vyNspNi1PfT4JYkIwNpZ/SdwQn5ZFxNkzD5r8vB8MUIfk8WNTsDuB1b8
PCaxvYw6vXgz9+ltic++vhY6gP2AlMXsW006AHc4uKzxXLuE89HKoLdweAkhydSFLhlc2ePJhX4Z
BTHNDcH8HYEnfbIcfnruDuV4+hibwfKaHV1X/Rd0bFrCtWIQ8chU9Jd00PKMQJAVW5wQd7Eg8PnC
+YXfkUh0YE6GGyf03fwk/MCJTk2Ry3LrWrwxNmiw2BEzGUwx8a71AQl4/Up7x+4O46IDpJduof5n
XCmvIps2bTHv+Q8NwDw4fyJril1JU+hKgDfprQ/cnskplJ3kMARb5d1at9HzS07esy22FXQicmKl
TkOxdwZHdS91tkysLiChEiIQWFD5EmgDhsQzJ/RY84Ahy6UkeYEtYgnxIOG/RDusygJCRdH2zrcG
Jh/sxo6peVvAJlmwqzh5VIGgks10dqL7jqrNXKH0roUuEnGNlpNYxl0x8Z1k+0XTdEXvNo8D9689
ocB0l86j+F2Qun8M+ZYeqeKWA1V+azvffMtGD9ZTAvp8IIECQrgqfOL1HYJ84EVztxMLXLmq03hq
cVVPv1kSZdlPqGgYfiQlXRE8dekD3LsImQkuzKIvh5fMH1mme0PYVAfYP464oZHDq5+k1xwynVho
AjqpicZRWqcMYfljYJMujYu2aC8YCKrYaFse0xnb6a5u0Z/GWcCckk0m78zJlI957R6pHmaWTsXU
9zHGOm+PlD7huWITqOHiFGP9NsxhWT6Udji1GNxX+0+UaecPQg1E39byIod/Hfjgt+aBEbu1A2ST
zgOA8E0e1KyWh8p/J8np74hMjODEGutiE3hmqEMbbK2dqkKngQlXVZBAEpAL+HjcJvm1zv0UGygd
ow+OLF0hdw6N5Z516tv3nCL77ZE42ntQWSr4ZfdZ94ghfAW6pNoD9gT6TlgjFR6+n2XcQxmbWfa3
I7oNtEA/4/Mo3DEGMdhxq1H9sBcaizqqZTjdmOCK9h12G64D3rJGkh0cmGqUWHgLaBMG4bbx8W4u
7YyvHMZ/um3py8TDrKylfKEqeg0PZmRUO/WDn4hj2KaOeqvuySKkdxAyv2azzDABG0hTxd05rdR5
BVFGHFza7sidYE3zF1zhnf8CQGsiD+abkMt4lFmwaqiwVtN0hquYdfTxNYw9b7DjuEft3OAOwmwj
S8QiyEd2rStvx55rjSqy53CgdnAzGryEJRbrsiU3Z7OCohyEEso+VnIa/vrVfQ9eIM+cOxnCueFK
StGVO+j3Nk+jQy4cT+9T18lCjFzCf6vnPnodxnJ4c7oo+zsDVbC/BXCGO9w9dP5gO5xwmZfCPDO0
ZyBJshlDQin0xIs8A+/T8av0UYtwag1p9maNi/UfItFyi9LCT6iWCOHbgu2D/PWQwJN7Sbis/9V2
hFjEWRC8gcOm/6gqp3G5VqDQH1U08IcHmuDRseqbOo19pX2X9lMNtXsMsraLa4dg6NZ3quViFawX
6R11zNucddmvCAeWs8fjntXPobIJlCQRqawY7ZhTzZ6ZI1Lcx2/gKS1xXvxwnJl7KsDccK1E24D6
LqlEYfPBrs4eo+iRrItSVLlqaoLqAKnsUmPBrShTpViT1EnmO/FIU8fFVSygAbjRqs0uj/dejB0w
mZ8JBUVfJEGqd1bSk4k7ttcnWQdQ/QEC3VaX1cuZK2lQn1M2n78zuzMfoW3CRxIN1oKEES60X7tA
QqPUmYZveiz1pC6rRhNqMVHxrnrKDZs/+oEtZf6j1gaDCiaelZUZmMGEyGVkYx4Dc7sikHGsQzgP
McT4raUvM3257ZbFPKugbOwn9oJUU1HgK8KggzaMP29+Mk5krkYP8snN2/o1gGWYXK25pJHWTcxM
T7KSQ+TsGkf1zH2JitrYhXqZAdfX+TEflfjIfNrpTizpZf/WM70QOq/czNlFtMZIrtIKeu6GHOQE
YsYCzu9QJnhMOj//LTJHvwu/A3BTGPunKqrojA1G/xtye3go8tC/qCpNq4MbGSqRIsIRyHVTnf+p
l/6ObfXW1FCxYwVPMmG59dRnSRZxN2QkvizC7twHPM+9PnqGPzGOLchGUdYQ0mrnMNfQkN3A+/bN
YJ0I2ffTB5m0yEZ250IKxL0jdfy3DXn5X2u/RutlK7G20R/h937xWE1jgcLkgveiOoBXCka7xJt5
vzi8+3cNhcHOJgI8djRmzc0j1w7c1OTjuSLMRQHCkOpStVIVvDJpnoKgwBM7LSqi2Xwx6a0jaDbG
4+KUoMTXzPOumF2sEUsqI/95piSD/8ZSEJZJvHB6MrweXly5LlcKgwP1TMNQ9V/TpEiqU5QGEB9y
lRNAu//sANTiVGpIMu964i/WzXcBXjRHJ6UqBLT70kXqxfIjMMhWIQDnbQxnjtvei4AL8PMii0B6
yES0uFLlxC1hw+J0sqB3KDHD9uL3e04gnVLYINRYm0+LjWDmbcWgiIchR+VzekRrBhfteut98+tT
a/pga04fLIwIcshIS/aRApVTpMvbtduxVycDjpQyy3efEjSI4FhHigc/6uWQwwsEOqM2vLKi7kGw
cvoMEvD/3wOMiAqlpE255NcLxagFTAewEbPfknEGAM/NUoiSfpCBOKbzWdfdALZlMVlqP3KNHLDu
VaQ1WaJ7rV+SkSA4glUu9FcLNZ5kLHsrtKET8+7Mh9e3wbF2GpIaaTdbVOCF4uQFsuzBhzCVQIMF
fBK83mPH6i+o3PqQTkIdPM2V+68U9y/JSCXHSUYum0mj8vpnLjy34HLvrDtDubnc0dzNt3EaNUJr
NlK49nudSLAeq5brx1NuSdVeXdca9b7DGpZuHdP41cnqZzsgfu034rFMSwyT9O8RPKGl5zjz/QeL
6U2B/dfHkl8dSLJxbBZc7S/BlELRzctKX8FW8ypPSjU/tmwM7GjTDakO3ioCl/4r6YW6SjeYn6wY
axs2QgXJCsNfNH2yCYTFkEc2NnkUoxQvh7Lcx4rR+91hBqlf1qLJXwMUW+5u6MY/VHMw2oV+2r04
fVe0O7oVwkvDc/0fcccVZjL53ZgLGWIRu0xnLjeCq8cMSb2tg0vepvwNKPewBWldCAF19lannliv
5bBPs9XTwUfgyOUImsAnLdtQS4iY521GWUD4bUp96j1VWteeOxAWDscT87XlPGUjykqhXndzL9MA
10vkveWgAHFE5VFTnXN259sIY/KodlNduN0jbtq8/q/JcM9++0FgRmoLMb1vg6Qfpm2Z21bynFkE
hNis+0wI5GFbN/hqQXpIa5PCH3M/CQGxJMPUFZUnzEfq0Z19oDbsGsSviE64hEgSXcfU+nAaBQdr
RbyoueUg3j9aTlImf6MW3QpWGYcyWN1vxU80OPJYdQPNBbXt6Eevp/v4wwgE8H0xusohhGlLGbOO
IjmXDtMak0KgbViyhwL3MvirfAgXyAfgKVb52NCqIlkDLUgfUVyh57C/AWz5ht6V4V9jD8oQEhLJ
JwnlcYlqCUHIcjwXIZahEwfaGtwo8NYpcBQr6ZmZFXvEiqI+71qtXrNViYOlkYExa8L3HpWKm7qq
5fwH+RwbKzfPBdcCcqMqkSEpwZrNXy/iT7h1/ByNIprH/q2sssbf1qhBXwtnMetQK8hqJrBlfusZ
rp+r1Vg8WZn+hKPjH7VyxvVBC8O1NAf3ug/ALqTvvmPPiBmrUwZ/uGP4hNdYb7mvVabDz5WKiDTd
u+4KxGPm9Af7IZ0SLpafFG9N26bJdSSjv6cyA2B6X66vowN9797KbNLx3Z8rJ4sjs8BOpaRMN8ML
r50Cw3NdN+2nq1MeT1Iw2X8cMeFXv0wSwaVaKZ+ledx/diwR2YQRtDEoatWKYaL2/ZeF+4F9GqjG
+G7DMcw/MRhBMJtFV9IZHSbezbSJS05Il1yJssn/cqmmP5NDJlPLvCrStwFeV/hCHSm3LZ6c6Ndi
ZnOIPIeQ8qzqS+fcLfeIpNUnA+xyRP4lRRl6wRBTzwwqEbD/AAkM28DyWIul+yQokc+vZVhNS7dp
jcs/eVdIER0ZbX8Gdtl3535AzxWMGshJoyJY19SdjFduzAReUu6C23WIvPxvAnDyYV7oZjw7RdSy
qyuHQB3ccWUAhcqnDlk+FixlOg3fxWVoJUbL1ovm3jnwt83Uh08UQjNykwBhs1u2dfgfK2f1Mvqu
gbAhatObmI/fsh+aSE7dfw58H+t9IiRubVcSX1vFIe2fHOl08L9aaRn6GDyT/ZHMp9WpM/AiXPow
5ANitumOHgFlswMyV+ONivpSXcMonEjDcdOyxD/0J0Gw24K0oG4Vnuk2dqQkjwgWE0I28eKJ9aqw
qvTZs6C72flM10Nsrb0Ob2nRESllhkm2rDgBf4DuAluVk5mzYn5/Uj2qyW7xH4eczPQpQCdsE671
u2QV4c/KSolyZp6C9xTsBj6LEu4yeQqLqkymQrfa9ms9RTvuRK73O2oI8G5hJ7MlhvtjLwzDePPZ
NUEwAC5EEhC5gBXZqzdY1FRotqBwHwPWlJNbxwJM18hOSXIPAMaF58TN7oxaaQ9EUVB20/3kEdI2
AEy9rcc27g2PvF3uC6aT+4bcXsJfDcBZsFaZq5s9S+mEACvlr+d5apv3eug6Fh7FuKQ4K+/YTm63
OPr2GQMqCd8RqApIvbT6HjnB5mtYRm55cYoxH/q9vShpfSqwW/I/NUZwGYeU984Z6hbuPO3w/xHx
kE/fIBxUDMYMz1d3Hu1y3fgeNq6/th0UfG4cLBFAYrhsK82XeggBsfAj/lIAsNdP0gJBCkmnqLPx
taUn8JXd7ZxSoRCm/wBsj+WL1qEP3hunwqGy+AyZiiV+J+o7RfRNw5NDB4GXL7+WgUbjrErZshIL
/Z+zM+txG0nX9F856OshJsggGeRgzlxISi1Mp5f07hvCbbu47zt//Tx036QoQUKe7kIV0FXVoQjG
8i3vIjfOFIDBViIghaBBsegmBUH8VHZB8Sf1HZcCgG7xZ+gG9t52empNS/t78oB3W/XXOhr9P7Tw
nOLnwEOBTSS4bsIjza/rTznSDCjHUwN89q2K0kCCQBDvh+HMPxMtLCHFEdhB7MOFHM+akkvH6oCl
PtmjGI7pLMrHOhz89hNgn1E+LyIB9aE1WiQLdmVXTbiJdD73iBnCmP+IXVEWfqTFZDCmSOCcSg23
mgNmFfYfnIlIRGOnDWktxd2+ch31rjL75GSopHqo9Fj8W0Hrg0sPMh84Gr421Rt7NnCmoiwGQGvm
SO7hKQgBiCqaD3qRkwR1nA1nlBrlHdOnpELBCUENYc0fag2Y1c7MrOFbHmSje0iwqpzQbvJdPBNk
TDViiyR7jvkglwfyDKj4+8Y4f8tpggEU1fM5nqBB8LZv6UnZi/glEcamNyyn/ESDzplPAQTQhKRn
cpBc416sjqHV17SOpvKJdmReQ8mxcvmrC+3ys6N1uolwzzRYM8AbjX+xzaf+vZ3X3RtAPOqIY44G
dycxAFzkA1IEk6vcpeSfI/Hq5v38VbZlhIiVGIevAj60RYUJeqjoM7ZwxLqaR4KlABvC3P1Ig4k1
zjQn1rjIXAt6Z475OZzcLNaLj4FbZljsccUBlewK4msfbRQPBCrVxQCF7PSBcGsGh+GapdwmoHDz
Q9HRBQ3AIJvoo4MvPGb2aCWc+762voOuLOKWakNcUReYZ4CT8mhCN2CEeBKh8wEEbPQ0N1laIGzg
9Nr7fnYGLMwq1xbvxkpvhcddBomQLKz+UeN98z4RWul/UWWnWYvkhFGfQt8w9hVEDA9T3emtaU70
ZLXIfppIrZpvvU0PdkslzvhNlaWIPuPGMH+uNEXURi6otoXDsn7ADzH63NDF2YKDLa3f9B7m0sMt
033MOnx1tmieuvShYoyIoBLjbPCI5H7ynncBahIpgdQeIlW5dK/jDF7jvsnUDIVliDiio1chmYcI
sEnlF687XFDxjtZtzB2QQnWHeKunRA8GQJceBuUxaYWt4l3A+STUzaxOfYwHMstd080D2b2ctPel
M2nwjLOloP1mBk4eHIYYpg42Sq7V/9CRXUw+Tc2YBEjQiYayhDW40GQgWlFNDtCaGvdaj7um2Ers
DDJt05klfZjKwQsEMfvS8Kf+GTJAMFf/KFF3PbTFvpygUUKLakfqlgW4tXza9VWYt+Ijerkxjt++
Rmu/+RRJpPK+tE7Rj08AdbQy+O0SbMf+nv4ZBwzM9whc/uB04I1xWMug9L4l15ux4TCVcIMUIQuE
II74iUB9sCayz7fU9J151xVG8SOq9aI/xKZW0UDSK2l2h5iHrIOuN0IQyrcqA8Ipj7SLwvB72Jvc
WMcJt9Cp3Os5+Dir/edf//W//9///TX+n+BP8b5IJ6yM/gv5q/eAQNrmv/+l6//6L6715X8+/f7v
f5GGoFJpKRRdiNpciwoXf//Xz+cIjzf+6f8lkyBrYV+VP327raodmc9wSEWqf7UN8gnYfvC0Ic5j
w90IdyJ7qR0692NCXysCnnT716jzH2Moitx4RbhwOm136aCe/xi6d5M98O5/T3TgHjvdLN1vOpyW
9sHosyk7YKQCHbhKQkKKV44MKd+yDKGkLVHtl+b5yIZJD0gLteErsWJyqLMJWxYbcJxSdvAGcuQv
3Ufg6vaYuns+XYngnHR0k5o5GnAKO/fzQYFNUUpS4L0xABmaJ0d2NsKRrWllG/qxtJ42A8eGq7ls
LP29ZcA7RQjfclNeZ6koC5V0U3f4vBbiaFOmjSli1R1BAZaaCz5Rw+A6GeOy/zjone94QUZi8+b2
JFafTApXIinsWK5pmCCtXOd8DgYLNFtBL54npffAk8rxB+p5/UNjCKS6JEHNt8kwgtPtUZf/1xe7
VuqG0DFYoYrJRrF0c9nVL3ZtMTdJaPl28RGpR0wsytzJ3vQJzEJoxHO7pRys6C/jMXsKHdw57mxT
68ro0lQmu9XgL8I4H70DK1s3jSg++sXQPieZtD4GzQLTRR/xzlDLjl9PVDqWIQHm2a5pLlvoxUQb
Q2o0BMziY9OSWeYAP7aQiep9l7jjvlbC+Xx7YdefUzdMNiR4Q8diXxpi9TktBHuqEfrDM66T8BZC
d2mzUMdAWC7KjxT86RvZhMe3R71cUEa1KOCbukEQbonzWVLjYKI0356LhBB9M2v2v8OGCjZdM23+
9eqx2KZUxhxLR/d0fcewNytBic1/pnUuPxMoolsCHS1aqlGw6W4PdmU5TWnqyjF0k0arWu0UExK4
Tel6MQZa6Pyo1/2cFjYOUkAG/DWSdWwl00ifHm6Pq1/uG5OBHZuvyD3qyuWHvdg3lgZ41HBT/xn0
lVdqsk73tUSLN6DWgql2g0R9NMz1z8zWv5qLR882aVp8BnwUK2puWxviw0A+56L/8h7Jkk+u25t3
DvGV32iTcFKFtik6CrH6jVVYBkODeMXzZOJMsgkzm7IcfGnzMW/wfYzSovp6e1nWFy67WxncU+wz
loQr5HxVQrLl2Qk189ngbAMMhD/QUhQAH22j4CxRkTqatkb3HvpJu4+wxN3e/gFXNjr3pc7voLql
23K10ZNehybSBerZ7kbjlJoNlaQy9QHj9t2dodYvO3ekuUCCuGcBtCGXIc8nG8Sj3zlZaT8jaOfu
Sni1e+D35IS08w95XD6WRH4b+K9yp+s+KhtFATignrPj7Tlf3tWWq7sWP0Ywc2GtXrkWMxdw/KP1
rA2ugd7t6OinMk2/waYn0i+QYu1TMe3gyEZ3Rr783DxLDoM6Dk86y3C+Au481K5VmuYzkA86oJo1
qt1I/WnvzIn1hqbUuxSs0d7v7AUc4pSPtyd++bEtnieeRl0npABtcT48L5QDZ6DRn42YSFaPh2JE
9CmcdzJq+n/fHuvyLNlKCYzqTINjT6vtfCwspvHdaBz/WQBn3IvGXRK60DoAkW63uRjjw+3x9OVw
nj1MCmylVFwyMJIFUlLnA2YgLnpHZHT5Ak0vHzE3jOWxp+NJaTjyrXpvt4M4ZdjcICI1BdjcqdmW
pwlTu/l9g+TkvwvA9nIDsFV9b6WhlRz92EdRvQzjt25oue9u/+LVCtk2eHbOgrIFf5a6u9qGfTN1
CMbq+aMx5/MRvbD6WGiZvqMZlz4Hobh3/i7Hk8Kw+STI9rpUbFfjCSBHGKAnFd1JF4fafIC4joio
j84/DQvUxZ397Qn+vb1efBJmCF5JOAo1L4fT767u0x68RAGAqXqkj9x+dk0tO5imkW/tUIynSM7y
mzaYCT5wI3CQMmuTw0zneifIXx4swxjvPOrrC+g/v0cRMbAh0TV0V8dPT9FT6QzklMDL5FmIp2ct
fw9x6Yf/+CUtuFMdjovGj0jjQw5gBpFhlFE/mhgUOZ7E7fTznQVa5Tp/fxAQJEdKrkO6KqsDSatO
By7Z8kmCLO23CEIDUjDxaWJzWrF4h30kIGIKs4gZ4dQ4yb3VaeKftDSicNdnJp3G27/oyh7Rleu6
liMMZ9ku54fIFdpA0D+2gAHsdO/G+vQRbanpQN1B/hE6BaPb462u4mUBeA9017ZBOhvCWO3JpMP+
pqPM8VihGI1sMCpOw5OR2DS3Kwkm/+hUtT2+ralsf8Jds6/vbFFjuRVWW5Q4llef9deJwVZxe9Ol
OMY0YfMYjul0arGoQxhUjF/cqH5LsG8ioxW+W3xrf2dLr4b0V/IuVZTLbYxTj1glIS5OX2fcKDBQ
iALrzj9Bj8BSYA/xxg/t6OMklTpGMgUJklFhBDL78/Yirj+aQ8rMB0MM0uR5obR6/tEaEy1Dsvb0
VPLTcbuxLcRrVPSO509tdewKnm+Pt3pGbMexTdeCGi0MmuHu35v4RSgXGnWo0ALXTo7j9gKSJ8Xn
kT5jFcB126TZxON9Z1+uLneGJBvlyZbMUxe6vTq5NtwEav1O65mtKI+KijeWHxN6Ra3ZbG2rGh/Q
WizubI7Va82gjrLIA3TbsBYlx9XmxC1vyoB74kfgKIfOYQY7zXpnp7RLjpUo62mP4JemncZGL1sa
9uAatnFH5+fO5OXlD3EFkiMGb6nlEDWsPnAugPbUcL48nH3E8IY+W9g+Z8DJM15uu2u+mZ1uQ+vt
KPjtZIBIT4bOWjtOn1QfWc2bloar+EJl16JAgoqwiL4PcnHLAcyL4ubbGJBf8lyhyOHvBH0191dj
Irz5oAPZ5+IJu1o8l4i2hmSwFVA5BC0QsQcW3YZEaOUUYRQdDaUuTg3SQBj7ZOZIz3SKC23JQSMR
eUOXdT3+jRHo+i08KS34JAeEmT/HYOvT94TWyBGOwzh2xgb/CGS5b+/ZizNCbu5aUiJVQzpn2MsS
v9izBnA97BCAKNlNTnM08Qd7Q3cRNRxjLn9TU3HufLRlc7y8WNj7NNSEofOHw5dbLp4XAyYN1G2s
yDJPDGP7Aa3c8iOeqMGdUS6etP8MQ1ptcCh4aVfzKlFvicGbZx5YDWycKRqealNi1GL2Erfn0jhp
GRqL+H+H0J6wK0nLrNmqcEruxJbrm5wfQkppAY/Rqb645uqtHxOJ3iXuAF7gmsNns0qjfY4ttZdj
xNcjML9IQEZF6ZHtVncW4crxMKhK2VQKFHnFeql1hPmKMtKxDIFZuLXzPHqXIWP0MCy7cITTcQLu
o/CJxH84pRrz/vbWuvKlyWck+4qI3pR/n5gXXzrMGmOeMoCUQa6DeAUOmv3Woix6/Q42wLQJnkkg
vMJexQr9UHQKI3K+9AwzEWXT0X6Sjj9Z+yAegq8g+RH/vz2zK4eGL6qQSSRmQjdmtbniJhzLMAtD
rzFxxDH75hHyIIj6DmCZZWCHcXu4a5sZ+WVdAADnD7bz+ZmpRTK1dMNCb7BTntExqbnffC6PcUz2
qDzgkpKWSGxMcfkm8OkOTE6rvxN19ev2D7mICtjMVMcpOSl7qQCvw5LeHAEP1EHmoaBqYK0+qtHx
4OmMyTcTr9J5U2FZJX+MDaC9LcmTEe3sgmLxZnYsLfidqFGU7/zOQG0VpZZ6trUNnQ1L7mrdDQy5
KYglYy+O5qF8O4NI6t9VuoLp7wo0jppt5neuPBa5WQPAAVGLNuftCV684Dymkio7oSehsDRXWT8i
kfhHGxRiHMDqfxax2EPb96i7ghvC++/2YOvSD+8oq8kfFhBiiirrxANQQ+5EPBKI5qUy34fICv2C
4olKduJM9pFLTZGN4r857w1gA9VizNV/KnHjSd/wr+YfDbAw/lY5TfSEYbZe7vHwNX7FxLD6nS14
ZceTk1FyV5wwmwrgagdOhYDT20QeUpizBKeNVa0ZqOazNRtO8dTS1Pjn9upcuTdtVoVlIQWUxnrP
j3ZsUGrXEm+Y3H6HrZAFIlZFXsw1ti+l0bxpZIDNYRnEn2+PfLEJ8AOXyKhybfNA0XQ5n2uT6pgy
VRH70MZlFhaPEWQAP7voMQPl/XR7sCuXJAG+RfIFw09SWT0fTFqQAfSywkVPOuOphV+51afkf/AI
cU/ROVKmYZNYraL5AYOHPoLw7DVzQjUTgDPYUaFreHiiqYSQQofh0AQOzk+zh9sTvPYdCc2ELbgv
l2L1+QRncDluaxaxh5lQSvnOKA4tksO70GH4rIG0Cj3K3AbGPBxuj3wZG9NyWO5pNizvg746zGDY
5dC5SeK1jlmod6FG+ecBU5TwoxEYNHVHnBqxtihG//Vbd4mllveeLB/ezvmU69KUU635sVdi7/KQ
DKW2mUCzvxnH2P4zYkGHE0ZQwGmh1lreefMvNu9SKKc4L2gUUlCTy+d48egCHQ8ip5sNz4ZEty34
pz7Mho8UYCyyO+nVxfqS4dCN1GkDMkmO6PlQFpiOnPqQ4WHnbMDAw9NJATnfBHYzPkxI79HyFdlr
LyIWdRmVVwh8P3Hr+aB1Clx/ElJ5Kdodj6RZqFjhCbTJ5zY6tPQ+7qzn5dvLk0CiYzvUz4TN03A+
oKEyvHOSzOLJgzoAMxLz8Dj+p7KxIcC9ZNrkUcbsyxzx9hCmB0xHY1+MaNa8cjcvT5OuqD3QJGBb
rTaVaceJ6Qe+6TVt5R6aFmQnshT5zqyV3IDUFZ9y+Gl3Zn9xeJdBeaeW88OQ7mq1Ix9JzFH40kub
2A4B73YzYJmBeH3jErp7CByiRq2sTB1roKuvjewYnVYlkYZB+MNdfL70ptBrbvfYQnGJRvzXWmEe
gPpHUbwFk5WgkRE0cA1ev8z0f2zuSJp41OfOx5w1LByzoCeYwzUMQkoVP/ha4b5zMDs5BIvUG4DY
LL6zq6+cWneJJOl0mYbO112NqtPgGILW9CaRSYEaVdMg7BT4FGP1EBzt7TkuW+UsBVvWFTlIjhCP
Oc/P+WhZqrpY03LTM0tuhjZU+Zamvb6PwumnRMzQuz3ctcmRBxAuEnjwoK92bgeTLUL8SSIYMWXb
1ojwyRPgWXLUCe6kHNf261JblQbhMpHyKjCv9GqYTRosXtrhEiFk5x411Lr3ucrlqQXy/rmNdH1H
+bIQdzaOfnWaDrcTORcJ57qHUSN9gH5s6HoS4fXMAd08l8UWZZyx3lTQSvwHNwKG9oDVhsBbF+9e
E5eIwJ1c6l+ttNHo92Hsb/h3YzQykdmbxH7O0Zz4DLrCN+7AAa5tAoWOArcbNVau8fNN4Le+H9QR
ZODZAYTYA/5EKUNlxzwmpZnCRLuzPheBDptuQU6w4UibXLXKYWZA+GU1BYiLZ237Gz/H+gAhNXv7
+r3m2EJ3bGCK7ITV1jZbZ6yEqE2vLar2IwZL2WPbou4UNbN55268/N5UL3RJkZIQngBnNSGcCSwN
VQpFgNqLrR+2xkNXmWg9R728cxEu2/b8wC6FEgHr2NHtS8xLElhNDRtQAd13gFsFyCArI2q/ABDv
9z4R+ANIen83yRJ+jECU5faiXj70DK/ojQM7ApX8d+e/iCkkYktoTuSuN4XO/CYtzaekROiWEpuP
Ez2wQyNEQeD2mJcnmTFBFin2KJGxswobEWPED3Ba9Coo1T2LeUTGTA0Sf0aVv7UKbJaboYeAXWi/
bg98uU+X2ImdszQjF5zR+blonKGsKtBAnh1ntvlUmg0C6cglV8mX2wNd2z9LNr8kVZQR1lCKXrP6
apLcFyH6EB7W3eWbyA4/14KlvT3Ste3DMppL1ZYPuM4zk7AV0WQEjleGtQaCzW5xo4zq+FEfBiTj
krzqPySpyr4PnYj/WLyNH27/gGtrugQRFGhsgyRg9QKQu5aalk22h3LU/M5HHhAjI/L9198x5GuE
hw4nhW7NGmzUx8rUFJoJnhXGcY+yaVs5h4Ty4qtvGcbh/QSOR9GZJsn5HqF8OztzqTC2BGb6Q5lz
/giVqCaHE79vr9yVY0Cw69gGwL/lP8smenH0lBma4KddyxvLSXvwhZ7tqXGP276vMNcGe0aMjeuy
Rav0zje7NjKhH1eOrSQfb/n7L0amz7PAw7lzoIxn35FMindu3sLy4D1FsjZW2QFZv24Hpuxe8+nK
yaA2SfuLhiTgi/XJKKIePmnYKS90c2hYGt2tqU2TXTc40eH2+l6+goRbLiRPLhtBQWX1XoSx1v/l
XXpwh2lj+VM0HDOTogp1YrRWNJwCbw945S5lWg4NIt5d/rteVq0cVFnGXC96gJZyb506y0XbJJI4
KA5FvVPIftwe8tocFZeMzlZlF1ny/EuSNwwVumzSc3s0tgMAtI+mAXdBqMJEYyZx71w31z4fEAfK
lDY5KPCZ8/FQxJ7FJCvpSdMAXcAvQoRsxpBkcF5/V9OVJdmVVKQuyxpRO41VKXrpzYXlftX7sN85
1ljcOe3XTgJSHxZFIa4Ute6xGY2OCCDqK15ZoZ5cuZn2BS+AfBf0BeB2qzGaLUqMPyLlvxKyycVC
HUIqxwHnZ4L0W8VoyNcnGPQRqOvgfvMNNFj7S1O4Xw0djLU5wouol7Ts1dvFIBxELnNJEqS9XOYv
D37RqrDsE2qgFKwObZAEO9Mt/E8doiS7Cm5mdCcyvLI/DdQQqdy7fEhwR+cDok4AgXsgyezbxsTf
OupPRm74J4yJaLVbzefb87tAXyyritArCSVCwKD9VudBxPVkRW4nPUR92q0VxEjcADXcRcMALWEk
Ntj0kURwozcVqUJfPxULyWeg94u0Q9gMdxb8yvNsUGCgScTjxfFcfeURo8WpsAfpYWnb0DV38Hbf
gEmBomrjC3msB7fcN/AYjhVIrGfHjtP97SW5cmLJORckCro5AOqWL/Tik5v+7PhRVxtY4Qz+IaKb
7o1V3TyEVRHcmeyV+0/qAFdpOToAX4zV04l8oESgtDO8OHPEIyQTFFG7zv5SxHP0Z1Lx9NTKXty5
5a+sMKBxAABkBMutu7p0W9dSvRot08sFQr4oirvdjC8EGi6btMJRdtMjKfg2aJG92aLNrh6VOYTd
nZkv52YVxPOeguOx6IdxllefGenJGNE+EqAJt8XvUTP4H+Y+NObXnyZwMxbl1qVNj8jM+bcs0gEF
vkKXnu4r+i4deqZF2Rgw82HkyZxO7+v3jsvtC1KFr8lVdT4eDsUD5rF0v2pNz36Pmml7+Mdrbwuo
B3fezivbdGn0G0t2Tyi5BoWi3hdotZmanqByu0XsdcS4skU/OTBCtMtvz+vKrUTwAQRnSUEAzy+f
88WZcJN47mXJq5kBVP/k9mR1G/h/uCxJPByweXUd/86QV+bH5iTH4hDypq23KYyYmOfMMTy4W+JN
XVglxb4G9T4bedPbs7tyIihlWlSn/9N6WO2SJsLUzY99bJ70BaNjobwxbAJcwXcw56B4y378rsnB
3g9oGpBiTtbz7R9w5R6AI+fQbOM0gL5cXcJTlKo88kuoleEwa9Dj5QJ9Q/QG2Q1j1NEnArmTbCFm
OdWdE3KlpMttC8UJ0DVJERnt+aeFw1w1VRGmhEGWmqAJ+gjNCRv3pRnvbMy7NAd9vihM3g6GHm97
BytvZw6dP2ar7Ifb63DlVqCVSooLypmN/Zd58mKbJaMmyKpF8jhrif6HnZFtyzS2Xh/MvxxlXUnt
USLqUMdPHi0R+zvDHU1sP1CFbp2s+KIs93mOytrrovwejvvaZ+ZhUZwkOlzQQM6X2swBcrqQ1h8H
KGHm41Qj4/DJDSz9I03L9Ec7CmQAlZ6q8U7QduUsLc0fyiUk8mhtrd6ZuNUMG2HK+BEJiPro5I1x
iGMdz4oguvd+/20krW52x/kb6ToKetA6gGkH/p7E6eJR1amJmQqoVlx7oizD36Iru7Y84d7X+fsA
m0h8fcccmPexqiAcz1hHwyi685xfXl3gJun+LDV7g2ty9ZwT9CSzP2XZY0zcX2ERWk/RVhDzfZhK
a3jXtfk9ls/lai+obS5LiBoLlH11ncCKCiyhxVjShmN2yFMRPVRW1uyUYd6LVS53lLRcyjMLDwsI
tbv6sFi0trgMQWuL7ar5GepRjpInRxRFn7yFcx4a2U5MLqqJtw/qlSkuQEJecPA8MGdWl0Zvl12M
j6zvjQjS1bykdfbURWFebMskoWV/e7TLnINKDe1g9q4OsXY9moSziu0I6FqEbZ23KVJoD37Z4RWD
yTfquVPXtVujXHDqlLv9X7cHv9w/tPMWMgLzVVQXVndzAbNDDfhPelaUUeFLu2lTW2UPx952N2kQ
VXdCiMs7cMlu6PRTYuQ1uGA2ygz5Okx5vNavKKJaqXEYQLE83J7V5QfkabUpDC9xIOSl1akYlIGE
Lx7m3kRQ/b5onPmtBofcS9vcvZfSXBuLZ01QtqHUTWR/fu2pSKUleKfJQ2NoAXZkyFCj/g1POblX
nL0yFInTApnnMIH1WsVfMU727YCeuDd1KvqJ11b6Po+1dKfNc3xnU14fCjU9OoHgTtf3HI4cpUDs
qoeCUYzvURTJj0Zh5g/Iit/DP1/ZglAkFsgJQezS9DxfQKfp8epzs8HrUfs6ODXq2Vk0gPkoEAic
h7a7M7W/LIjzO9yibb4AchRNe1QfzweESSzCwfZ7Dz/BDLNNx4pOUzj6Hwuzsr5jPyEOdeGg1Vdn
lE7sgHdsV2bGcDRSzGa4ykusaDHdvb1nLy87iwuHzAUwEjW4dSUsq/GGM2Icr9A6QFXDmIIH1fmJ
F6IlgxDHeEAb9JVkL4oOcAdBL1MoXq7zdUDfZeaQpwhzehIB328aiOYvYxWinIkaxF5vMKu7Pccr
u2oJDQAQQPOyuXZWK++OSOtkUec16ER7OXrIJ2r881GpRj/8D4aCCwNwgVybLt35UJHejX2Y6q2H
TldKuh34J6kF5j4kMbvTXrs2K64ZcymjLLXF1X7CgbtD+CpuvbGPmveOprsHAl79E4UO584CXtkk
ikI0hRNyImWtm54RIhulqFTriWpEcV6r3eOgcFRVYTw81dWEVtVcvD6lpuDG1yKGBuVCxnm+lIHb
1I7KRO0VwwzcZIfciQ8ULcW2McOeOkRsGQO0MTzQukcLq3Bl6v9GmKVs7rR8r9wUxF68yzqgRCoT
q3ig61JsjusCDDgCv9OHFruD8JTXFWJ0JDkaGqid6afbV28kR3IxLaAmxl0/z6qZKDTMZuMpmY2H
CdutfYQIzNHUEE66PdS1+S1LTBrqEl26q2cLV64xwTeK6HwR3PGF+zufI/8B3N2EhIHW728Pdxl4
WHS9eB1pStFBX6Npja4nbQyt2nM5+ajxw3Cf8Ms4lnnxAX+h6NgsVl3I+zR3zubVeRIGkABTRLgA
XiBWmE8a5rze2FjRJ5Q90m+DbQU71BcWWcWyfrg90StZIBXq5dQQ+QIJWD8xMWFGWbVl71mwsACg
xQlG5SluYttpaJGZaWocSoIpcpCWzOaRhCkL/p3UWvJj1JPmdPvXXF4XnCWoRUu9FaTa+roIJwTN
kaOZqbtVQ7DDhG1+6/ZJNR1Eoxf39tTlR15OLgIOC7N22Vvnh7cP63gy00p4elVgZRYn6MDvcKqT
nyc0xD+5NpLbuE7Fya7ukvIO4vHyuqIt8Lebzb3Ie7s6sECN9AlpJeHRI6m2qonLH/pQR3+KXENV
xl2sgq02dn6+eoGBohNQU1qBT7XGWcZotZrWgCtvoCMqZ8at8y7PjGbnBE12Zydf+ZYUOAEuUaoi
AlxDiJzGqkLTojg1FIn8katxOiGagvigQHzv9qyWtTqPWqCqLxwtk/q54GOef8iAN3LR1J+8AMT0
nraqhXRzbh1T0H9HPG8BBjQaGJi4HFGZKPM7Z+jKTBXwdz4nbwHZwuoRcJDjzRZSqUfIVBwaUpHN
gC/JBlW5ewHalaFAD9ENASAFDW/dVGqEJok9k8orAcM/6O6UfsywR8IBtY7uXIFXNihFIfqCFKdI
Gdb9spryD87QI7NCGRV4/6g1Hpj3DPd6VKK/ZiUH+bHmuBSvfsrot6KqoJNfwmt3ljV4UQsCHxtN
YYj5o8QeBPhSoCZFcK3medeilferdOshfSXZFqwzeBlbmoT0C5FqNWaLJ6HAETv3Mncos8NcCTfb
V2GCqmNmd5igFFR971x21xYYfNbSdF2kHdYYTuqCZQ+fO/PmBLtUv7J+RshFb5wOPqBhl79zDYe7
2wfl8nVhmghJAH9YXtJ1J00fF/ch18+8upLNkz035b4djQwSVpUdBq25Jx+wHg+48VLVW1hVFPWc
dVSid8jp2qNjniY9LQLU6SUulvjbhkH3Nm5F2uWbpUUl7uyg9X2wDEtrYWmbL1pB6xxXFEUewpeW
J3yumv5YTgjVbjNZ24hhd8jG5oEOES6znF1IA/9hcMbh4fZCXzyrbH50HilAgTXhSlijgusKF945
C4wT3kEtxdxqzIdPtQV+ae/OUSXejzh22ntfc31/XyIbgnVWWibB01BSY38IEaeP7sTiFwU6fhMF
G7nAZ+FCQZc8P1hhYAeAWMvplJaVtSmCoH4c6axuLWgzQClCjG5guG4dLKWo4SXBocRi7bUp7fIj
eGqXEA6mEhiV8x+h88JrEWyS0wBM50E5DIiZ+Ogp1f4SmBnfCVHXb/wyHIV1Uo+FT0+Yej5caE74
G2VGfwrtYazfJ5mbwk4KJ5zA9w3bJFYbxGsTjJtxfYsmWp64ItzZjsuUXj5P/AZgY5QmOOQC5N/q
eUKxPsJEw+xPWOQZ/9jzlH5J6zB9Wzdhf2e6yydcDUUBkp0HyoEC55qTOuP0J5rB6hDJyxVmE1Xz
YJOA3XkaLo81pRb6h0scwQW2jhndzMrpxA/9qe/L6alOofUiVYErTTqKjYO63eb2abryERfZFR7Z
JRWn7nn+Ed0Yfmauz91J8vWGT31SEI93mZzGDLfDzE49KG6Gj0MixsWbIG1NcadzsL6rackTLRHK
QGwGDCdW28guE4XqeNCc2GQxHgWxmU/pHnodZJKkUihf5VrUYUGZSTy874kqXRDOluGZOk8U5RkC
nWWBXjyJXe72ClP2+YQRV2C4x74msU82Dv5P6R457dp5dOj9ic+5iVQe5XSnLd1hW8+id753OK3o
b4fZceQhtY1I+64hsFfuZY/8+YMmkC84NBDMgnobjJQLfoV+Hafv9S5WeHMUCxHqh+PixPzcYF2O
jmYUosL52i8MqoRnQqc/wzFZh1Bm5EbgfQN6X1H1KQ87rKBbTG0aLYVN0ff5Y6eMdi/1SLsTpV4e
GAked4HjcUMsWfz5yiYS0+rRnvyTECBJY3KvbWhP2ZdXT49R6AybJHXsntX3q3ENLgyz80941hnx
Jmi6RSvK7Aeqhp1VOgfHBhz+oMbEMMGSZsHH144PoAT+BmEGuFnsT85nGaoiH6FYuadZ+XBDuanq
TdfTc5rDxP+JPWCwS4K0c9Hqstt7/PTL2wJFG9IZSndQCQknzwdHka9E2WZ2T2Ov4w8krOxNXDnZ
+15H8LFyGPX2ZK+MRyEGPb6F9wN7Yfn7Lw6Li8htH8ajOjVJhadxIWWP2WkNuawpNRKAJqjuRI9X
Xlb0cgg4SEMWTMP6UbNtnwC8ytUpmNuFCoLb+VyQfoiJHrmqfIl6ZRUWNDIA00QRwfMUwVYd9DB7
Sho3ze8cp2tLALacAjWnc5FVOl+COkUPgCY9S4AFhacF4yfUwqsHvxfJU1Zq0Z1o58pwdEhsiGMA
WxfKwflwQx6rFvcn6xSMcbYJW4ghRTDZD3qgj5tJ0F24/YUv4zuAbhQtSN+Npbq4eg9Gk7XElSbw
ugIrg81cGtiRoiCi/7QLP39T9ZaNx9dk9p9RgMeVyMWuJD/e/g2XLwKvAeNDWETl4uLiyGwayb5s
wGeNenHsGtzakyhMMWmgSJIHKBymXHevbOdSQ6Wdi/Ajf13SzeU2e7G1M5pcFAmGwENNz91l9EwP
bqHyPcT+e+oWl0ELQy3pyZKf0ANbfVMpqDvjGRN4mIlrxh4RyqB4sAQ8zYc+bdzXgl2ZGXXLJYFH
cWTp45zPTC+TEi8jA29mpTUnvC61TZ7ZyXdsje8VJq6dVkBBlJeod7FjrdXpKH2Jf6jeYdlmWfNe
Jhh45jZWZaWOfHg9DOY2HlFGRU4OP3OYSDjwuuH+9va5sry8OKTVJAgLDHY1Xz/VAlH2rntqu67Y
D4P1wZnm+I0PAuX1dwERA8ELFz+ruy75RKlrzRYyNqee9Tg4WS7KTS3xRtjmfVpv0yCLXqk3ya2D
bg+PKtVfkniyzfOPGc0m2vyDhmzaqBtPIB4smPl6dYRR1t7RlbjyMZcCHmUmeuDLYVztUyMYMj3A
R+E0lw11gqpqxB+/rPRvdp9gjVLBm/bMqR3xeJ468TSbWvwVJ0DzzpV0eQX+pZCxiYFmkd4sV9aL
k1kWcyuhLVensdQcCrUtull1kjw5RV2fdDL8w+3981fg9TzSh7JGyEIiRauYLPt8wKLF5BALk/Lk
4lyDZImdZlrhoUmu7E8zdhRMWPoZAuWLNs2hdc1Kex4xRKneWINIqn/8Spssz44mzX4eMEfFu6Zu
MvlTxZ0d4MwzyDDamn4XZafRmMpu7+pDjkBzVONjtIkNAx9PjAcx9t2MtHNFtJmC/8/Zme24bUTr
+okIcC7yVtSsVnt2x74hkjjhPM98+v1V5+Bsi2qI6J0LJ0AAl1jDqlVr/UPgGi+hKzDvOWh11YR7
y0x68PpwKfQfKo5xf6OxhcWig0y42KVDHCQfnbzIuk3k17myezxF9xEaBWN2BVcFhAvSy9sZyo1C
ZyL4/VFT+gd3nD/TMR2PNEayfTOB51VHf1zJPe6PNam6lO+j5im7UIsxFcXE6NpOkHHFyHEb1dg3
q7llY29FEfK9nwdcirQK4gUvPZrfi8+LpywPlSw9jdWkfzdxrwi2beI0o+cLvRsPZT+CUZ5r4unK
yPfPMXr6EHboVHK2wa/ejpy5QVbTBe5ONgpAI5z1QAV9ogQYuFAMSfaOGeEbWfV4t87EuJXIeb+s
vAChKlDYoXBGFfR2dFhfVc21NZ6sPjNQ5oZLSCVh3PVUdq556syfcknEfjzZb6yrS0uCzhrFVxij
iyujAypNzx0faqGPYXXsc2iDR1UvQsSxm/ffhUisCQPhTdn1pt91+4VRgPvDpDX9Sa1Ua2c3+IWT
4LibOTbW6lR3k/kKCtPRBhA8C2h23Q4lEG2exiJsTyVYS5w002qHz9/wPAaqds7jNMFNNVnDlN5N
psSeUPuhuwVKjLb+YlDeleZQRM2p9QNk7ymHWc+imtwS/bQy+PZ45eR2uImTKCyRkYNWAlDK8i2+
MJpiLDcxZjl1zeDuRvpbz9lQupsAibLdBHNxOyVkj06XS5Puyly5fe/vJ/nwkkgKWbLHOGBxPyUR
sCjsjqpTYUBYRxHfPZj5kCI4PdfhBwSNU2+i72TyCzAU3+JFXOnYirwb3E5yDv6Paj79A3byUrMm
cQsclB2tPmWzgQpF21k4H2AEvklRs/36eM7vLkM5llQPMegMU3NbRMHO0pHXRIT3ZE0GSNYc08x4
k7eImO6JKNbeDCtfWzmhb40JppxMh6YautPLsGCisFHbfnWqGqsMj2WmheM3u1YwtC4oC30W0Obf
2/iRc2rSqiQSyVbxUjDVF+moJJ1VUdjrin9sOFSePQf2t6lD4+PxlN4XlBmL5IKNTG5F5r2Y0zKO
fNvKuvqksMJxR3e2zNPAS+u2oWSr+JN2JCFws51Tlu43EvXS2oVJpDefFQxM/XjTGFXRrsTiNyad
xBLIFah3WWVd/ChURdoWV+vsFOPr9gIksf/J+z5UNsD2+gN1qaB5/zJTxOahKXWJ5Lm+jR1lPltC
KYzs1KVZ1dCdHrVoG2LONv/0zcT8brS4Rq7kmLo8o7cxBLYL5UdIEwZbevk4UZPBiCzKZKcZYEcm
NjMHJyo9C8PCCRETWSbTw7ScwrNhYFX0ybbzeNhXGLRZz1OlI2bTWtNQ/K1hsmN4paW1wavRYoy5
T2dTBXGjQHW73RC6LppzWIAN1iYscSz7qopxrI/VbJft4fGOemPtpBYuOYRjAzpadijCwmhEPlYp
qNwiOuaKpR8TpR53eml9K50wXuk+yKfpYg4pF/NklTLfPCgXcbDMskIro7g5qfT3zsnYNpdcTGt1
xFdJ1MUw0PsAT3ClcVMva+116KKwNVfDCdeVXpx44eZIsai4i+wrR9Dk9hWw/PZ2VDBJ+Fqhl6qd
A3I1lKSNNE9+JDNOIx8xiR7875Rn3PBDbGL/Nm0tNzf0HV6CAVZ/CZmytGwdSzzZ8M20T9YwEtPh
gzqIwk9VauysKPHbAyj7SDlCGaXiltd5BRMQyIF+jEqz1/CBLoW1SeZ0Ep+QtVVRyPFTd/7ZFpjU
YoKJq9dfuaKp4S7zdbN8Dl0tinYpgh2DFzWYAm1Tp5rH76lpIvkS6Xr/L/YT2fQ851rbXdIpVAxk
ao1w1sjPwzxXzrVbITe00XRkNZINuA7LfUby0HeoR064ED3eZPdXPY0PckUpuwxhegnoAMvCb+AR
cGoR0x2PTamPmHQHYZR6UGaafx6PdpeYAhIGckAujDoc22CRWMAgDyaXpvVptFNRhVvkxM3qI1b1
QhzyaYySf9oqiDtt6+BZJnbRiLfK58c/4Y0PBpYN4ROmMpWFZXxShjoFjjxV1BbG/MWAUvFS4zmD
6ynOKv+HoeRJouMDk2N547l5JiY7yutTiyy09jJDmBh+KAkZ6r8jOl3mp8fD3aeKTC3cREqKr/qC
ixr20FVxCRDAPuEG11yzGjM4GK6nVKu7K56r6Qb0oLUSed8YUxaOedYTdyFzLYKGGYNRxZQKV9h6
yrut3rV67dmKmX3rg0bxEKfpvoQurjePP/VuESV1DOyDpOTgGrN8zJPW2DSOhQ2QLTevAr/rc0S3
Gj/Ldu1ev4vCr0OhIwixVnLzFlu2jkO/QUDDPjahUv1pNu5c77DZTD7qiKGcMmPuV07kmwMS9KXG
O8X4JUzSKMKGOr1iH21z/stH7fo64Na11Zz5V6ar0bfHM3mf/iIhSMCHEcIaAgWQ18JvdRGMaWbs
JYV5LFQl+aR1lvrD7EgmdnGS2yHyyXmBT3I8tP5JV0SrbVQf0agt1rP67vFPuXsIGLR3KLUBD4WE
w1V++0tUx28CpxH6cegx2v1HmcKpEbvMcYa4fSpHKw6kHlmqPs8xIBfPrgD97ePEyIaXxz/kfne5
PJpR1ZC9LgHv5/aHuF1DAzPCbnWYm2ATGKF60K0mP/RgaU7vHornozTtYTuroGNvh8L6Fhv7EidQ
DG+dgrJNmBr2F70O7PGFNM1xvz4e7y4Ao6IkpX9AaNJ/YY/djhfTM55GVekOdmwPuyazw7+mFjMp
Sj/1ITRL6NpOG1xMs4y2j0e+b5FyhLASAGqBkoh21/JI89mpkbhpD6Fo8G1DVORzhNvvRTH8cscU
lVs4rij8aKIF6KwJJBOL+alp1OhkdwVGcib6oQATsi36dIh5ZWVxSlF25mHmVrid9p31ySqH4KQO
mBymfq0/m1osVgLe3emUX4GzFQRw2O60Qm8nMAKuEpj4HR6YJ/sSVlV1Sgs19mIcIPY4mq2pxt4B
/kmAwIQgqspbHGjCMtSRDNj5UMaAukwzLPeouYe00A2/S5GbnOdKD76MKI1251r4SfChA2mfkikA
53lycOhQv7pj6CgHfDUptW0UxJTMtZfdayZ6k9PxGwkfSCnwzAJqvIiRChrBVjt29aHBnuGsNZO+
qeuw3jRVVHjhoER/2Zlu7NR5MK5j4fPIROdh21Yx1rZlHB+0TnW2mhlgRhWG8SccuM19Y1nVtpmL
5ISaf/KE/SAuoGglf3PbUt+7dWR5KcHxVIaNvbHwVd0DGVGO+AVPKzv3Li7Jr+P6dsAsIbi2lCFD
6A8BoUKpD1kg8i30qvTp1TC8KGt96yddex3RjNqqbdc+0QwL3xsi5PCUmxDfkQ345QWU1BqyxGPY
HLJiAnJaRc4hrKvZ621j7R11Hx0Al9IVMEhZeAosCacaHL+xtI34VGWqW/dbLYmFvx+seoz3xlz4
xbOj27Hx0w/CfP5zrin/qSuTfZdQwELidBn0fkhkwGgtzpeVDGpa5/yEJB0vYVA0HsahzdUasurc
2Bx0pZ3n4+PY9OagfDCkLhnwl+LiAwKutWMHycmt9baPvLpFaRxlcbsQRxV7kfnvRNezOPHyxKyb
NaXxu+sGISB2l2yPgPolV7z95GmoS73QVP+oDGiBdZYA392LZEedKVmZ3fuhqCTSw6OIYxNQlhIh
IY8ZO8om91g0dnqkhKh/QkFDeDNOvCu3+V2g5JKh8M1DT9b3qUXfflUwYYCsCt89jkkU7NUMkTin
1+0LfIDvdaIn723vMBy1ZnpoJEeyH3o7XDIW+CxhwXtMIcrvVNTUvRQxtaMS4pKllAgUP94yxmIq
6aGDKCDjfW1f8D5ZZNvUMVXfNAblyQQmkoEOLarhKYvqKNmHXe9UlA8zgSAv5bSg3tRCLfM/sPsd
1EOCQaR9cQZTRV0WfxKEZmEsqnvy6G7+UfIo/ZcnJS6t8WyBWZ55vsY7007s6WABDZibLZ5TydM4
JKq918YyCTcuyv+V57fjOGF4Nfuj8uzCXv6IKonZHeMJvqKHEDcdD9MH2XAUcWmN27ms/OAQtb7I
eIJn2mysIT0WAQWGLfgOaXkgkTvyuX+7Kr2F6zyVn+BJTQ3/UNf197617K+GPwpPmJ29jXsBnmfq
1+peixPNwDwwyd+gpZJpmOZiYI1X7GtdGamyACENVfsTjo2yq5JWP2mhORylmMf+8ZZ4Y0wEOYnR
htz4iLfcfixeyVFpzU71NAaOfQwi9AryrnQudWxOiIwHyRb43RrN+DUr/u3uRQIcoVWGlIBNxCuX
D/ig53q3amu+UMAx1V3fO7OOLU+bFvTQtCn8VdT+8EeVKAZ+ykWTmp6DHvnnAHdjBBxiePZeVdlN
s5nQC302qyqv934WCnENysD5bs21HrwUcaakLZEYMB/y3mlo4FCehVOFkxtTUW7cAGflZ3Sy2njb
T61wvqqV5uTbSi3a8pPhlLP2vR6KPnsSOIYllFT8KSm8PAVDnSGK63bsRCkYHyAPWONagbHDAOr0
M5U99Do8tbJLIDqidMdqqwVNXm87/IYuTQN3bc89krz0JTJ1G/rmwwkZ+lndRVybH0aodL8SfO3+
cSEoOpsGN+z3RTpWgN7Mq4wbLTdC3eLKKtxwcGckrS+Zq9XojGl/TpMfPZuwc45TFBsrGejdNmM4
kkKSAZSIeJIuhqvBwfkjkEYEI6340vi9SXMWS3CfstV+7qxfuRu8k2spPxE4BkcJzDuggaUyn0s/
qBnh2l7Krp4+W+Vc/NHqXX2xDfq1rhTre3yU7oIrGoDSKAGcOP4tvMZuj5KF8GgUkBo+V6E1HRBW
i5/mOSwOgJ7nwzuH4r4nUOBriCmOZMPcDjUnfpVDDvafKt7bX9R6nDbYF7U/0nFcI2y86hP9flaB
s7BqqIm8CvwAtrsdK8mcSuNp2VyIlQVvMMNss7OlD8pPQ4lN/MoSp/6nqevuT+BVQ+cpaPG4hzoT
wzcn1YME8h42KMfWoZANAQrNj2rqtJd2arU1WPbi+pZhRYosEbslHJLc5PanzkFBXbvqjUtVmNOP
HGbO3+QVxudJz/9U4rpcKZXJL/99ZigfwSQhz7XguFEaXsTOPGnsbMjN+QIap78MOBRfh9au3huh
QdjQZQQIQmkFIpA8Wr/VOoquxKEyKYeLFhfV9zgZsP4t0+yolVb7MeiiaG8Oo1gZ9H4mGZTchD4x
9SOupNtB46kHIDLr/cUc5gkRkVJzPRbaOqCZG+zzurDXJH7vIwSzCW+OtxhRArTL7YjjlM+FkpM+
i7BSVa80EDuPfCPKvDFrpw9qgO9QP7nJyofeHVpMjmUOTVySneplYFI01OphqWmXxpr7rZLY9oZX
1b/t7K4JQ78xEh0ReVrpwsOTW5yjFuZlkqdde7F81I82Uw8PxzJ5Jm40O6xXAsQrWmKxN2UApGPJ
ItIVX0ynCsfKbtOgvfix4m87nSveU2oAan90hmjrjY7DZbtxhin80bdmX2xatzNddFl139jIZEH7
GtAL649V1/bV1uysBN8OXXnhKnSLXdZa3Xl2W5zLbC0K0FSra818Ehin07WiJxDvRNZ3f5m5rSYe
KjzFJzRQ9WSvmtNUIobc1TRNRDOuncn7WYbIz7MEV0Yw/ZB8brcRNL7R0hAUuFjYtx0ytEQ3vfD7
Z9oXw0o2fX9GCGgUyZHwQbYBTZjboeqm16yJBsClEP2/ecV73x+4xCS/Pt5YpVr8/c6gz3sekAgy
RlJ6hvB2O54Psm+wwwFZyVQ3/x2xH9r1rV6N+0kE05ra66J+IPcOd5g0DQWDSaBbRB0xGX5UF655
sRB73pa5iXAAx/5iFYFAhr+f4j3OnjVwYz2dD0YZrumW3M8uVQuazq/CG9xzcqF/C3sZjeliwrL3
YgbOeK67ziw9N9HnX45dWx/MvI78lfW83zrcHfRWwIsiXggl4nZEN8niFHN3++JX3bwL8cM5Bd3g
7IIxmleizn2ww7IKhVud1FuoiPfeDhVYvWMGGg8qw0+0nYps6LEzR27GEuULFT+cn46CIe3j/bM0
KyXfQ/9FsgXI91QyCDnlv01pXBd+4Lh+eSFpTmNAjGLIvB6p53lXG8pcPiH6Jv6AJOarAID9aj6U
aqCbHmrfWbGNJrNMNvVcOMZzHA5iX6oQ8jdU9IS+j6s8Ug+pr9f97vGvXu4D+aNhl+FYChxCIkBv
f7SeIUJgT5DKIlLE+FPeJY62bWCQ/VWGYVl+HILBemf7RBq6UhOE4se7XELQF0Fkdkar7+2pukRJ
n/5F2uNkW6Vuy6sbx12zd/1++vner+QOkhgMyukQOpZ4IgENNp1Gv7nUfVVc9WZWj9TB65c4UDs0
HI01BY3lG5cvBPlBzEItFzD/UjSa9ez1IsNyMwDqHvAI16J2GzhG5p+KGjOsjY1I6Dd7LhVv0Lv5
5d1fC8YQIQKEGql6LPVgHCunQDVo1SUdRtvc9WZpOZ7blW54HYdC3cWpxQ9595iS5ATyjW4N5ZRF
QJOW15kvLNzEprT4Ho16hSx366gbS2uyT5GjNJ8fD7gMJ9yRsg0jq7DkxHcv68a0uRZ1ZbpIVuwx
pQG/r13QlF3arD0H7s8IbwEQUUQSygZ30L7Sd/UGuZDxMpSasatMs/CKyVUPQR78PVOYXHnMvfVl
pDCMBs5OMn9vj6SEeAwG9PRLju5l6NWw4rvtEJrtT6uM3qu5iSe6TDckFls22TDjvB2td6fIdMBe
H9JxHnZCz14GyGXbHlW9p6TvzJVO5utR+z1zYjxoTSQ4tE4l82aROTmkCwOo0+pQaEMIkzg23Oy5
7Ry33QDASmFS6VF5GEtMJTdBnhv0vxQUfY4ZXKAvOGq6IYqPZZ5sqjJzIKo0+vDJ0RLnpVLqRt/4
qJ9+URtXyb08U0Yaz9AbHQ/L6HQXxOh8AphWul2QQxyn0lTnoTcFiOt5oSizb4+36PKSf/1UWTKX
KApogIs4R2KHeWtf1YehU+rnoIlDcMxqtacTltMcwn9ntCnxarmZHoTrTysX7u3wyMpIgUiks6mx
0YkhvN+ubK6lre7QiNpPo50cfT3Tz5MyxDuDoku7HRTMsJUpygFZWOWPIFHX5MIX6Lf/fgDoEVgb
BHx4kIuNLKzKDRKAf3ujwVc112Etx9qsfg6B/m7xQ56vo+5YH1o960+11gS7CrjnNraVcuVqvg3H
//0QXHgoiEkuHb/mdiayKuwUd3ZU7MJ9wABUrtCQDFDQ7aqmO/swpj9WnQj20DvMw+M9IP/q/93u
BAxZ5SQJkYRbKaa2mIMZG24QF6F+SIQdfE382X9qyOJXlvo2ZLyOQkeQK44CPlWgZZkxjYpZ7czZ
ODgmz3McK7XP2qTXWzf21woWt8Hw/w1FJ57UnIYxD67bufRBVBUiNI1DJDr9Q6S0XGG1Nv7wg9HZ
z7O/llbdfRqle54byF7RZUNsazGBjtK3bk0l6hDlPUwYFd4LRqTKfqB44D1eq1dxyZvFQu6TK5Mk
gdWCar84MVbAXY5ToH6orbb9OHedv9UUx9lANdUOahv/SrKwPPFKHr9hgDhvAit0rqoTJV/tHMcl
crzmwD4EIWEUznYi6TpPNr7nuoij5yjMlM+znQBhGpBzrqEZHvrAyaBBS5NJ9Ax2ud1Vnx5/06JX
zHrJb5ISGQQi+TRefJNmNRPF5k4/VAimfuGOjtEKEPPRSIyaMjQoatXM+6Pe14oXprM4prld04xV
6p1jTIgaOKirPv5Nd1uInyRRjLS25EtgOc1qGWpGT5/p4BiJ9QEF5k/t1EzHOkfatSjmfx+Ptjz8
cgLIErjaKI0yCYvDX9jzSAvVMA7QctyviYuQGXuAirXaqIdyNrVNBXvsR1wSGt89Mg0o0kAU6SgG
Lx/LSUiWBrHEOJQczXOoAZqJjdDfCFFOX1QjUi5hM+snX2nWOlH33wzpgXIIXEfiHW2P20NqWH5N
sXQKjin14q3Wdv3eiLHyK8yU56VTF7s0zfDt7Yw1ceb7tSXD5nOlnLbF02Ix231p5TUIt+Q4u/Cb
ykIUu8IywmvikKUhzrXGF1qMR0tN+ifI7IXHBNFvMV46mqjOBCUMIaOEP78fEoXMLON557gIH48z
cqeUWPvj46W9H5ayFgw27nU2FWzA2wmuRYS6sl1rx8w3FFwgcezCPP2XWQ3jPpqDNfzX4irnK2XJ
22FRLYir1Axvh4Ps0AUm0tJH7MjqbeOKbpcUvfFi5FH401Lc9piMjr1lptVNxmqvJPeL7fQ6PJpx
zn+G5fzH7fA2JlHdhFjDMeU+P3egFTdtpAyHqow/RFmr7tIo+QGN0dg/nuXbdzw1H0oFgFzIT7kB
iGSLcYNcjdwmMLVjWvnRi4M9pGcmQ/AR7TP9MBtkd7R/s5UM9c1BKZACvpJ2P8vopEco4jluph/H
2jL2SmY7SDIQMM0mhIXPc25btdqa0+gbC4z0DMeFVypsiDsxLDC/9pyZ+jEEXnbAntDfxJpWHYwY
XQqbx5Xn+l1z9IvC2sLQ0f99PNH325kSu2bwQIYbhlTV4pIY0HzVo1lYR0Sgx13aWZmniyE+OKEV
b2Y1fJ9noFxYfiT8QdJ/aoh3MPYp0o1kqBL7GDuj49mF4zyHgDmge1YIT65c6299HCpG3OqYBsrn
+O3uRf8iV+a+s48Je/iIr3P9rA8SPTmYw/eMg7OS8i2YB/99HRQ/SBZEXsrei9NaFfOIJkokjjPs
gk0VG/NTOQzZF73wZWVYMw51aOcHPTVxeAM0eZi4AzcxL9dDn7XzU+zr/ecmxl2dN0Lx0Sjz7GMr
4IqUmhZ6YIIy4CgqKdHgB0P2vlRSLg3vMx5m/BuQxhLoSIm1Nwo/xsJZG7KPVpdZnqEhzFvV3Zru
zX1YIWxLFxMV0QOydP12Yebe1/JG9PaxKpz46OowYzTgKB+HxgaCADXWK9LI2UcVqo2P9/siqXz9
SMhsXFE8GKVV7e3IdsMNGTogeXBQsf6YXX7ApjIqxHdyTfv6eKw3tp/5+1iLs1Wi2orteCuOItCw
DBfQ1SfR2WcbLoFXm704Ph5v4RHD9pMUdTBhQMQ4XxQsbj8umsvO9mnBH7maus9K2X/MtS7Z6k3Y
fh1qN/xVufFF70rr1KMeskGibdyTqEgiqlJtH/+Yu4kGeA4YnLyd2xJpgsXZEz3O0Crk6uMoFNtD
4dk6w9e8hm5jfHnvSCS5UkIWPDbGdEspXiBoplDIbknP0TlQ4lnZDaXQT1Gi2+8MKLTPGAKOBZNL
A2j5UZ3TzkWVu9pJt6vskrfhn4pT/orSMfusZeq0e9+HyWYdKaxkI1IzvRNZwOinEkFqmJCPbNOr
Gzd+cnNcG9M+W3MUW159DMUjgStPosHoFS7u276e6l6MbIxIbaZNObW23BOzl7W+tgsn4686M8XK
A2V5PF7H5CUkXQRhhqmLHWJNMX1Js7FOIUL8e70ptC3morkX2XW0a2dqbY+ncxl05HiS0kRNBCQQ
wfL2dDQpWv85r5ITuPJq22ml4akjIMLtRLH0715Bll4dM3eGpNdzVB8PLv/y3x6YiB7IwRkb0DNX
wLLZrPq56PrRsgBTVuoPoyzVbefX2GM9HuatdaTqwKMDlh//LEJOkZVW5zqDdcKxTdnb0/TNUKDw
xAJ9asRVgmsViGrl1ntrHel+UOxBDuqeQ2MjgVu2SWSfYsMJLqjI959i200I4VPh6dmg/vX4G5eR
RU7lb+Mt6xBmXup2QiXpVIzFN7Ue+ifkCqd/+kg4a7iHt4bimcHHyQjGtrndMtSUYNzVA4SWikpV
2hbZs+Ci2kpWxkoUe2sW4awDGAO2KKVcboeK1SH3HYAAJ8fvk3jj24HjVVGakDegcrXp7TxfSXff
+jjuelh3FKqkStrtiFnQmEaqhvYJV4j6QKBRrp3uW6cEgOq7h0LYSXZfHIK0xqv4dqhpMjorrkNx
0qLsV5oa07Ma46FV+uW4Mo33H0VnQOYVtON4Lr0SXH5rxXX94DSF6MSJHkL4Ab68gWfJIBUaq/cB
K3jjwqClwwO4UFY6eXHfflTSxcXkB4Y4GXp3tlNpm+wMLUg1B9SagJ9vhPb87fHev98ldHfgSsKH
kWiOpfHO1M24Ezqzf2qDWt/Y8FrPaq1JFYDGPIDifJ/e2us3SjUaCnCwHHA+W9wLmd+PY0OGcOYu
tbdTXgcfhZkYK2WhV/mc2+joyg4SqTM9VEo2i2EMLUityRwDLAPd7CDStPGaOe0/R8o0bYY465/L
isaBiP3wc2VGsUeKOoQeMubRLuaPTdP0+hFGTkcHU+/FSlR9Be3d/T5yR7qWEjS0xBOb/YhEV6op
p9jug00DTOAXPlD9U90N39MCBSQltY097Gpja7Sl8Kwsdw+WlTfbyQ/1cz+M7TEfE/Oox40h9WU+
VuMMNLRKA1T2HcOjQ1n/YWFb6OGmR+BOUdNTFDvY2VZs/0riwb6impXsStMcroo5iFM+ZuOxLxt3
a9WgqYdYBCv35RtHiZY9iGRZUeLYLg5tYWcNiXqnnICMjuc0RDVxinPr3PJKXJngt4eScHeaAjTA
FldzkdSNaRWTcrK4oJ8hoqM7DaLnHPR5vTLU3Q1pS+wDrUo6AiDE3cVWS1F8SxBDic6ib8JtFCv6
yQ0bdSPCRjkZDnw+00RI6vGxvfs+BgWaRMuNAaXn0G2ogCBIGDHG+IwEWXOIOqs5GE7UH3IzXruN
3xqKkqcUDaa1R0n7diihQHwJbT8+K22BI81oj9dBH1tvbLJ8hSN+F4z4qt+HWtyOXdpbkzU6MfJm
TrepQy3fTaERbpn/v4KANubjSVwAJglGcjxH4q64RsgXFxvSneDNigphwL4rLC9XimIbJGG508cZ
rx+RB0+DBdbDyoXYT4rRgf5XZgDE6CjosZZ/cBHd+ToFfYkgDA+TokyD96a0/EKBBx7gE3YXi3A7
+b7ISy02kGEh/Gcf4s56GXUt+JEy5t410+J9Qob/zQjdCoCStFbZYMbteDi9BAOa+AlOK32+j/O5
fo7zDrGSXCgbhAwqZTPoYeXNpG75ZjSb+GJjCbeSAC5Yo68/A5YOUC04K6D+llg/3anUPG/U5Owa
MwqOiopQ7liOs/k860mE+1Jau3/aTR+1VHyy+e9G92mwuJDwq/fGLAk2fFUEp/oN12SxJcHVI/ha
Osm5U0EdzgE6V7D4s73F6V4Zalm4Yzfie0AaAbeD1+cSa1G3RR8X+PGdyyTVn4MsFRsL/Pku1MRw
Hf3K9hxsET6Gdqhe/ADDr8en4Y3D98rKsgDjvXpd3y79iLJg0aIlds61ftw7jRqei1htduVUTF8s
mpor4725yBSIuBKAnEs5+8WAw+zPZdan594eDTZ4MoBgmdtqM7h2mPJnaHkzZIDAm9NO94oR/RwO
5ZoP4lvTDiBa9jhIgaxlSu6XtdsjSpiexSjGLyNQsH2AfdrZTLvv/J/hxVDc1LOnJvLsFoeelevj
jfAqs0oQDDyYee/IZfktv2znKpj8ck7PZpf6FI0a57mxy+gMhGLNoe9+hdnCvPyplIKlpY5yO1TZ
w+DvRzc7K1U4bYpBDJSHXeVPRDu/6l2UrMk235WPJBAduDXoRJIxyJuL6AXrDOys5jbnsRCOp8ao
LTaoCcNdCouNkucoqWTQAdXOTXe9YXSHxqicT7QfrRfRm2s92bsNR+pBPZItxyHjJltOdZW3djop
43hMRNq6mwqgyDGlqe6x1UpEQubsOWIeTlPZmz9o81eHKFL+ft8poxQq65SIQzAdEJf02zXAOssq
hgLmWGe447OGA8DGEkV4QZNjvIyiWiuPL7MTSuNcHlQIuDx4li0TBRyNSbZySzu7Zm5tTXDwW0Ov
uw0GRTqiHHrqJUFur8RvmfL8lt0CUZHaj0BByb64SJa6SGblt8VkJcqTMxXGOR9F+FFp1R6t/462
bNtbx7HArSPL87UC/ZsjS0EMSRhG8m8RrscxoDw0QZvTEks9F4HrHLAKbE59gYZ0jV7iplW1kIcN
Fn6PF3ZRj+GbUWaigEcVT0bQZbE7Rlgk7OnmXBvQUduk1/x9PNTv7FHKUThUoAF5jvJMXOq7W41o
Wjefs+s4at0xVFtjE7RjeK0bdfYSbVZOj79qEZ1ex6NeYfA8lDDYZXKbgfcZAmvKrqkj4q1t1cGx
Hlv8wGd9rd37xlDIklETgdQHHG+JMYKIHvVZ6mRXXrmsU1n4QmyyAeFSt4qdtQeizFpvt6h7M9ri
HAKTnpUmw7ySRoghvKiGDNsNdkobv/hCIm985IauvpZm7V5RFjM2WDprK/nnIh7LyZV1BS4XAhO4
pkV4HHBuSdJQZNeiNrNgm6Fc5UHYNL7UhnkxlQxdzMeruQzI/40ogRzUZmU5Y/FWmVo+WUzMsRXM
0yWxpiuGU+6/eadU5w4jPeBvZLll7L60rvBVL7CodKCIm/PjyjUS5QLlTGSS388TnfcgwidcEbex
sAubpsH7OL8ms6XQ+a1T2+urxoSInQBoa2NWI9ODgz6IzFP8tA02GlzTK8DiZmeFJirTBlXCoHTs
712B2qRAJcDY+tmk7VYm7q3tolFn4tRxGFi025/aDhptc0XNr32Pk2UCoxYLgMD2hG+qT5FCptKC
j/tZOY35rSliYxc4vdOvLN8ilr/Ol3xiIs8uS17qImFKZbbsxHZ+VVVrBhExWD3Nc7s8WFWfbPy4
VTZCT97ZT/5vVOjcQmpq8VRa7FJfyUTvZKxSkBjiGfjqH/moF4BcpnnXgyf1CjP8p6hU59tc9/PK
OX0rKHBV/v/BF9nR4FcjMhNNfi1p5D23KPlt4ejZ50gvfzxe4rcOI+mXzuGAKoZ2ye0KO6Xih0U5
5dep8vOfwJKTnUi6gRoQF/Um4yW0fzzg/VWFGgBIO3paaH3cdStqOy47Cj/5tY6q8kMd4nfmR3Z3
GKb2I4LlEaqmzvi1Z6VXYvpb2wisCz09lccVHZrbL1WNYWrU2M2vCh4zh0itoq01wJbVMhFeVIFk
/hyACnn8tW8OCgxZoNBIL3vJYkUKmR7IFBTXMOrmL7EtyicjwJBQ1Jm1982g/hSV9ppI8hI2+rp3
eV9IvUTAYdybt59apKofJGPJ9glT888JQf4jN9e0a6q4+dxo1r/Yq9rPTqO8VHDZrzh41BSRbWON
Rv3W1yPwAU2BxEj24G5/hz9qMXouVX7NUlfbm5Pd/VJDl870kEY/R9fyn6auG1bW+XUhF3ecLEkB
5aRIhCTxYqEBJTjJNFHm12t03DFWV75UnQXB34nHb8akqq0XVOr8Z2am1h7gUXgQkTuxJEVx8v2i
3NPsDZ9YuLU6zxvTgWg15V8uel4iy0S8tGmsdnYWXunloLTUOdNWWLWxEzXyiJPm+P9D3Zf9xq3j
a/4rjfOuvtqo5eJ2A0OpVIurvDt2/CI4iSOSkqiFpCjpr5+vcs69few04jkDzMM8JEDguKgSt9/y
Ldtlaez2L67A8yWDcBTbDUiRn5qfpdNXbQ0rnpOaWAXHK0CqqWs6uDUgGGgvJ2ugI0PG6INZ+Om7
YliE3fgLyCPE/O8moa9Ch4AZzk6N9rzvDayk94Cr1IdG2id+PtSCefkoFn03JmAIYAGjeoLFhtYK
NCveLrd+VnVgm0Fe9fB44duxTGzSUKBqO9JlaOfF+tottWmK1NdL9NdKVhj8XNuF1AhwT+Dsvrdd
FytrUbCKzVU3rN0F8rhPqHCBwzQrj0LkZP7gUnx3bgMKieQSTSDgPs6MsOBdedL0U0S6kOhb/NmO
BixJS2rovsPpZgfsYnD961WU4tX9aU9hOEDxAcQ8s3EQ6KfvbsOxi0OZBja8deGbls0+MphWQA0g
glQbAsVl3lh3hPU6a+Sx7qxz9+vh310afwyPJYVM/nxNvVtNwBCA1B3w8FYFq9ik0zztnXZ0AYdc
0lzM/j2xSZTNqDrnvx74/ME/f+9/DfzueweqCjSr+vA2EXWXK2hg3QjfT+5/Pcr7hfv72wUzBhsF
Ko7vy48V3B7CoVfhrUhr52mcQGh0kGkWSxJXu25o0ot2DKYPvtrPKwhTCgEkVCigggSU7dvdMqaq
rtxqDW9X3dkCvnFRHmkgmuGFRmiblh9hPt7fSj8m8YfANwQ1sFPfN38aHnMZrVF4O0y9yaQXDRls
0KBHH3RLDtJQVURiFEUDdY/7DtK2mc/c8WaAgMsHJbh30dX5QX5YNASIKM/+CedJ/1PtqVbJ4tVc
kFsWVXJDzMAPvgKbe+26j6Ra/s1LhoMW+CvgPgE6/l7lKqqaAWgwS27nyVwP8eQdgoqQ52aqgZSK
5+Ejyu+/WUlo/KCMiqwViNf3uAXpq7RcR0NuF3Crd7I16XdcAE5uodCxKcMlhR9g+BF34t/szgBa
NCBBns3ecPa9fZ9wrwtE7ZvoFj56AJSmQu/T2UAAu9PhaS3Bp6i77jZ05+UjY8f3d/15KlGtRxh5
Liqd0XZvhy4tPMCM9Mhtv4AI20QDWrghxNVLICaLpXThYFlXfENi+A6hVW6KDhggyqBRe1VqEW2Y
7N2dqsaPgOtv5wG4EVz0CL3OkHVkeEhM3j6XJ2rGUKuJvp2JEukFip2Nf1FydxzSvAwCAH4nqcX0
qTVdRf6aav+PwTEsuNHAPYFm8h6+xmyA6ipszL7NfcyLGnYMB7xEltdR/BEJ+u298PtQ6FOAggpz
xRiYubffMxSIWJJgTr4tgKltm9gbC+s3yy6NDAQYnBj8/rR23YcEVmBUwMD0L926KIlicMDVzsU2
YEvAkHo7Pmm82aC8LV67GYSRXQqZRfdaDWyKHuuBebakDrQD1g+OzncFhfOwKC5Cog5VW9z6UJN+
O6zPB7nocPBfV9U6YMilLKo3UKSKhn3cjP2kcgCIXHMXgHSYXAMG6orLRbVM0dAvAXmHjES50SUy
6A/CrrfnDZ7obHAMuW6Uu9Hhg1DU2wdDxAXIXsTdV6AkQa8J69orRCn1lBPVDk+J7KePiPhvT1PU
scGAB4UU1fwz7vonsGTiQMZvign7jnKHgmX2bB9gSzhTr23Zt79yT/4x1DkQOXvfIJh9d3AzbbDh
YGn/HWQ9HhxFaoB1A70pae49X8TXy8TgRYi9FpMPZvz9e8VKB4geJAkU6CDF8V5tALVtmE6ls6ho
PcXmgicy2C6Q9w8ojyNnB+EB+ZHk+0/vFbBeiAKh7gEPSJys76ZyKmEL1aYM/rFOjDa7U2mS9RVO
deN21fbXL/btCY4XC1ma89GNWge6fthUb5eNgzMsdvQwVlSQqNx1skVfv+ksXXqPX9k1Dq+gnVZT
Fq/t7tdD//RmAbE9l+WwaM96GO+HHtcJdUIIRMJyPEyWyw5JYwaXrx6FJkgh+QM6gb8e8Kf3esbo
p2BzgUIFOM777rfijgGyRZb4rqYUzxA/7CMKyJg5tqtK1Qdx+s+jRWeePthRqPnh73cHZO0JVM7X
2jJ0jYE1BNSobqkSTZpSi5vqg9F+mkekQGjwwIMK5xP0Jt+N5q5htVZ+EzHqVqFrMRq0Q+lIWBmi
CdKQ+ozoBTUhJUt3CpYwefr1u33Xa8JCwpv9XcQBJUM0dt/tUIvybRNMQckoWiG+C2nhQCx5b9uk
OXRzCpevsasELLzdMfnGEkj+01qn7pPWSv81BzA8y9n196z0jz7j2Rf53bMwhMxrnNqYURMHfGv8
Rl/orp8w5bGEP9H6kSrDT28fLUaUtGDjBvYWDol3u8ifTDWjOgnGgrRa3aKdagpoTTk0bJpyz+rO
3FRRYHOCSOSDXfQ+3oDa8dmmB1sYXxtF0vM9/aeQFiYn8Zi0E4aeA9F+Xtr+FlbMwUMnXbSQY3/Z
1xCf/+DU+KEI9K/sCO0mBF4I+SAqihopwHvvrsGp5LiJusBlNEQgr+7cwao5H+d2kRn+Hd4HEZu7
3dzM/udIt/wmaH0jX6LGm44K6oyWkq5eHogruUfnuF36IxcyfAJyj5w8iO9cj4aBv84rYp2tAuty
fsaRaI/aBe8404jgxusYEl7m9wzhP77O/1m9dte/fwf1z//Cv7+iujnyiul3//zniX8dO9V91/91
/rX/+W9vf+mfV9PrqM34+rfTS6/+Vhj57UXzTr7/nTcfgZH+eJL8Rb+8+cdGaq6XG/MKwbdXZRr9
Yzg88/l//p/+8G+vPz7lfulf//Hb185Iff60Co/12x8/2n/7x2+YrP/486f/8aPLlxa/9b++V+xF
wkvh5f3vvL4o/Y/f4vDvUCBEhIu2AES2UU/97W/29fyTyP07eszgyZ65WIA1nUMQ2Y2aYcTk77g/
Ufv9gfw/Az1UZ84/8NO/Y6PiXoezCdCgKHv/9t9P9mau/jV3f5Omve641OofvyEEfBuWns3sgSPB
VoRAD2AlID6/3Q6mr1zIyzvlxpNWHGEd87qwKsghlXwMOYuyhtjDoAU7IHRBiXBin+tQnKVUSeb6
i7/xYPR16qIZ8v4K/jMFbJiNoaYCcS/ryvO5bZIxvTYEAosb4HFiTq2ubHNdC6KmzcBCMrj4lAH1
9JGKGTa4X4lCV+0bIVDBWGeD2muf+l312AvdPk06nk46jL/ExjM3jWxdlwJA0EiasBYaONCo2lQm
SvdDlOZTqMs6d50quYHPtxN5tJtd2Z8s+r6lorYbgRTSgNAe04Qn646HbWYA0sohGGkOfYL2iQII
8wBwvsnIYOdMO/w6Xmc3J6WaqMuHyxbnOHWG4IKV5nkZow7CkKHfU2/m4wHKrEdFJG/oWnlx3syd
yKU/RttIrhALA3yNKXDomRHbpnYHVUyDloSmbmm6zEkluH9TSbpPalUQ2vJzpTyU4auz+eUUQnzL
XYP26EVAOQ2QgNmMbQo0atVEVy04OdRtve/GWU6iVfauGtpLVL9Uddm3FiqtCNbHT+MYUgLNzJPC
RxqKmkPt7XHDY9zFZXCfqn2OI6th7atappBkwML1thh9+IzQmWnm5+eurMmYIp+ccUxUZqtqBU7W
tWs2Q9sThuY2KToDe5tPy+KxO5MG+gLNjE8DtxAhikzYFl7visK4YX9B8NquXdHvzbDmwLBdd9Lo
zeINft6g95YjcSi8Sb2AkQphLk+5W4LLCZWiWhWsgQI48Dha0MZLKeQevCtwIAzZ1H5nI9pjyUwH
qwm7rpKKIelCEdRCwLtZHuBl6gFtzPtLReIdEl5AA+zKiriqQjSw1qYvN2yEuw+sPpE0G8hqUiES
eyrLZj/qWivKws72N03LVnYA6xwad6jz27EgjY3HnICqMGah41LISyO5gS4OHYCMI5mvYr5VTrU3
sy3RV5qqjDM1ZdNopghynvMG21pAUt1d7wAKbkfqzBZcjsbce+UaA/M3VTV43n6HLDbiANAkoMxC
6OMKiSY1pcQN00cXdq1MrnsIU8hwHujIl2e0079L3Pe91x2qXkPiUqCNm36J6mAu6j7WtBzTY+xx
ON0woKxS6yM1JSXJeQ0gAyUSDi3YTBxi/QLGunrbTbPTvvrYUQUW9jKDvyv6OVvX+hARKQtWS3kX
ruvCKSzRzWmd4fxMGc6f+tBNw3wNqKOAXrKYkoUGQk5rxqvO0BkxWj6vQh0c321vQfuO76rJPUZ+
70ta9s5yMOME0JsVF10g1UC7IW06ytBEgPZgNIFdazsITS8AEDUFyldqm0DLH9SfGJXY7QwLuBd3
cGCEieaUarNVzTDzCflMDsY39Y0LwiRg2GrsT1XXcZ8qd5HXvhlMR/u5Z85Wo9L0Zao8qGTGo51b
2sRdTJDwLllYhUkhnLb6voqz6fG46ByeFyij2Tq6cZaKBXRwmu+pDcVTk0IKYjtxNlHDjCepMwob
06Ss540jGb+1cXMpfO0d/bVmp6FmdeZUQXAPpIA9xM6ktq7yg23LqzEXXmLBbBy4rDfOAr+1telS
dzek/fMZ3nBIYT51AYWAaqFo62lLw7kRW92XZKbhOARnj6omxdGnx5n6EKTAu4Z2Q2PtiwY+KAsU
eFR4p1hmvNl03TTSZZ276cLpRwNmXO1JSW1UjSuEdLz10Jm4vRRx2D+JWFlQElO1rQ0bc1vxcQdu
7n2QKMPymdwjWT63JFSFGLycxwdw0q+aHhRhZ0p2sMtLJGWg0yLQfML5Oh4UWEBHADyz0J1qtauW
/hS3KEkMtEFV5OyW5c5QwRl1VSZ5O0C1d5yhC0YV8XMdEXNkazxeOI69IikbRpqIBiYfS+hznrXo
uUe7nvPopnagZRAoLj+DM8MeVgOuCx18/3OQDjeQ3mmohC8Xbcf+AQscioVTfAPEALJhL7wBiX9x
6cqGU5mSV7HU38B8JtDkRFqZw+jFvYSvH2Qr00rOOCjabu1BZ0KRMrNDIEFgDm9xRSUHLps4H6tw
Pg1u397L1gdoPUzaTeC4w7H3gFsGJBIWc2s5IqgX0Ix8gVtAPkGAu1OeyaGgK6geJa5c3qqD7VJJ
UapZNuBRt3Cvmqa8H8cAOpMwRZhoD/8ZOFqs4aZNxUhLZY+dH8C3t7+F3NiqC6tgWRhho5Xl4yCR
qQPmDolIKqO0KB25baBPnA2+A5EIzmtoAXHPPK/eJO815Lr2XPvyClYSnZMJoKgXCj7eCLsqwP7W
LBrlfRlzgYlkK07NFGKt3Y3jrTMVLpRFsrIalDhAs0q8LBoq1KAQBlDhhMfocucLjoOKCzALqO+b
r1OMPVuEaObKLAFB59NqEn4IZAQgObpwj/3kBcNBa36JlhIullWVlsaqAUU9dY8zryBpZNlxTmIn
pYSBtCcEkQ6NALv6XKO242Wo53tJgepyex0tJgg3ZeM2J123kb5wPTXPFFKZxxSkkc9xVY/+cVb+
pTfW4lo13VacbSZFI79K4eZ8moImKxls6jNfDvp+5bU7U5SYjigltZBTQYhYb9AgXGnUimoLvwSB
Cj20RwIzzyRLqhYiqH4DpDauSpS0Zn4cWHDLSx/4eSwTNmwgmZpeMxeTU3CoqqW0bGzzpfJ0bSgg
OsKnYPmOOoP1SNlnSQ8URM7TFt+j9sOxzkEdCvqtniNjgHFxQ53BjkxW95Ve4tdGTjelcDU4/gFo
5fuwR2SVYwa1T1fIh3afwj7uK/hpq24s0jaJX3xu3RM0T+OWhghKy0uGVHIER1NwQ3vgMmc4YZ5d
y6yP1stOjNxZ0aeFRkQxj5EatlPo2O/Ci6Hb5YzOJw4H2HzBUto5yvULwNVQcnO0nIJCkS66mnxs
WqjDwCRQVMel65KDEsAy8W56HBkbi97zIV6Fw5SZzEsHwMi5hKcxVlpeQ+0KXpywrXHCSBhMVdc/
zrALrbIlcmcvRyPrWnnlUXb+UvQdKS/K1p8Kp0wclsvE1PN27Y3j5hVrXeDlW6YzOAYsEEWbSdXQ
YVzXPZx5+MEK5jtw/ht22vi2QCY4Uo83rw0PIwoXIv8SNfP4VC6TBfp+qeBx44C3CNqbnL6gmjRu
grVRJ7cdIIIQqVzEvbhhc0sUNgK6/0ADX5AaQjmYZQTtQRueloCwbWqcu3F2eZVPMVcHDtLqRojx
wa8iGITjCvq6smXn1q2EXbJSn2IrZ0YnkQRfwO2zO5N03ndMbL+rGhFtU+vcIOWYU8ollwli8PIR
/KV5A1hb+jwMnjsVbFYcRByb2Aec3Ik5aFZCT4yMdtO1NnlguKIbOrmA/OSiruyXyYEvVVA27bNd
7QTEf6C35dQQmCf1gbNPu6B5YUFdZ9pdRkZ95fVf1056sDUAxIMECGA2UgyH2jFhB5vqEapw60yW
5giFXZyUwG5Ga55a0Tyt8wQ+YRBPy2FaBcTUpDVruk+cHvYwpeNBYHU1XKNDZup7L1qnFAx84Ce2
CeQvZWYtJAopbEGj6pT4KyEnRkIDBkMtebAbBbpsUxrMNlvkEMrLcKyGORMLjivKoq6jJciGOsf/
m4I74INwaMReK19RoSEeQu/UBj5FA2VYaZBqf9mCitlnuh3SH+SVCSA5K3I/maMvYmqn6waIm7Bg
FgGf3VTYYnKhFdog6106wSX1eWxihNfhMO5xENhW0nTozcsKs0JvZyD6Ux/VyjtqWuFkrnHgijSS
erhpYOfxrY6Zzyk8lc7KeWVI7nVIOOJKE5N+0w8N7t1lXk7tEIbqHtcIwIyNW43lxumaO4/7TXfQ
FVunIoIYjcYgUK6YN+Wo1beBwQyzsLa/Sm2/jQPWgpW7qKeIeF2TOYolj8SfcLCLEeKUuCbUeNXH
XX1Rlpx8aeEoFtMJfkSfp7CResNgC0iKGpogumgV4ql2HK/RyMcmDlj6whtkRxni4Rsw6ADrWyKt
N6rCiZJPhsDtMZD1DE0NUvqIOFNnIhtossIVo+967hQu7i5GPRdTv3VtDYVOXKrwi9K1QMsaImZR
BlJDFBeDFcLCsiGNssqxdVhoJI3R8zypIdzUMBaFx0+vw08A3EUT8NmLqjeQQ28XenaOu2lRNRsK
Bolbc+QMvL5o0hU6eCPY7dAnbNvvI3zWm6JLhfeAAGYcMxVO5yipqndymuRl2Vbdl3mJk4F6Dncf
IzhhIs2amEyPblh313Xak2bL0SZBEBd0gP+4wVSUQKyLE0Gilu4FgI+491UfuU9p2jCApbzeOTW8
inaAWJeXo+vwCtQ33j3Iii28WCo93TSlp7+MqE5m/RqU35UcpqL2lojGKXMlVsuMYBbtouCqcS2Y
TbM3dBX+jntGI1aJS3cOBntLbNhklUfWgPYrcae8BHon2WheSnEyUJ8cEJLGiCEHpsC9L02C5CiY
vCWE9FiZVBtS6rAsDFTtH+HcOd6ma2kiGJpYvgsmnAFPXVq65QGUQasQ0QPRmTPwYMdMEP8UO4AI
wMry0FRuvfV6BDU0Gmb/ekp7cDiXcjFqywiCAopeYD2fZIrSOlxPtJt7SvJHseq5PaQTd+q9goEy
Yl62rHndrFV1hOoM0h87zgHq1Bbyx0u+jpzdJeC8L/k8oOl7FYR86ejg2cjuncmN4Y3gd70+sRXp
2bWqRCpyJxX+CLJSIL5WEuqM0H52ywJhLm4yZXv9OQ3L2qHaONHFLBJ/AxgropqxEc7NwhqFSwqN
LFyEy210Fi0ykMnLyzBAZih4eAn5uWiPQoy6Hpv6LCojO9o4kXyK4Z13RASS7FOkK3dQpmHPTQUV
NvSkEo8GyNFxlZ79MLHgpqGisKODFVLizzavoSd5nHrPRZTTdpvIl+oAeef1ioeYBzbzS83QwE4d
eEaVOA7yWZYLu4wDEeqd76Ehc9f0TfidgRCJFvswQXM/FU4Nk5QhZqhTTZOHbEumYy6jKpLXieYr
9ASaLgJDlup4lukXJ0Bzssa5OtTPk2374zhg313FvUPaneUOEGvUlWYXlskGEMoyRxHrDh5ydxDt
exQp+eaY0n20TYw96Q33c9ejfuOM15Lgo9zmxrrVrk3Q3UlKsVwZhHt3PSJt9LTIqezbHUkSBx47
1Sdd49oDK3aY2i+IWWGHMNykqr8dfe+19cTRN26c1aLddGp+8ZnDARnR+6pcb9FVSKlWzctwdilz
Y/LogL9GJ9Jdj0kHbHf7mYzhHXedKwsP2WNXlQwVNUDuItZdtbM6o1AvbIpFNnrrC+m6z6CjuXkS
c1K0fa8oWAeaspZ8HaLa/9bAQBwHXYoex1i9zH696WR9dNIeFZoUZZQmnjNiKk51qgbUjPzzgtEw
wEAyTT0FuhPYP7u25/cuJFlRhkHQidX+alG5p97k3zLRfRoVEiKiVrpEvUFeDifritcKPtg90pyd
K9yOcKymxpKHVPbrsJH9YvAIcTSG1UO9BkBCrOMR9/NluYy444JF03Sdr8iQQiMrukVN59R5cm9l
BANfVDwagnPLQ0qB5lBervWuH1y1t84EbLkvitidLxwlLwOE8GUtIrpG6CUDlQyBWHa0kdOeZC9c
BAbdlTs1CEuis99HsBb1yE1RDzzd+2LGk8z9FeItBRfoiTIi7aY1SbRxtX5Il/h69NIOCL7qCO7K
vYvzCZ0B+NM8DJp8R2srOOJgSw52QpZbWTtcOPWwXnrRfIlQy6ddHO+S0UMZTbuZiMrXSoYEPg3r
C3rYnz0IXmxsU+877vCj6qrrae5A7vUvJ72Et0GDloRLlpH2IGeBwdP1ewVxlR1cAiYa9ShQxSYJ
KNKe/sKHD98eAIinlDlF3+MBcftTxK0HOC/ZrFwdm3lDvJ2b5nL0yLyPmLjtQGXJkUOWWHwDP3YO
UcEmOM851GVBC5u+wAc0pH6IPBAuNy7tmrXPofteUr+Z9R4wvCuIk96tbYMC0tQvV2k9LV9UmOyh
5vwJrK5n3plDC+rhNqiXKxQTBgop5FsPwbu7wuZkmYB+bmF/EPQe2Qk0lI7MC2FU1BLouKjVYJ1N
6xWZ/X5n437Lu3aiuIawnHB6Z43fqjsM00MaENvjnE/v4tF7GRoEvwCaW1r3fUyl07q7SHlwKxz9
k/StuUpQS6Omr+/HqL0lovxsEiiApLjBEW2gLuCWrw2qMHXqnqIWgWnJucZ75biGTHqjklEeOhZK
RCMNHMka5NFqY89W2mCtkKdqcecCBZArzZLnoBwuOo88w/cAgszgt57jIpM1aWUpOvefFcCDWcXX
yyQGY33x1LGKav2csqkGa53vhyY8uHpIKIzEdHoFh0KLNFJEfrnhQ8icnYJjKtmhzI86qSRAkX0N
pD8038bUs9uV1emR9956p7rOpUPP/JuRJcF9tIr1OMnKhyK1+5giy9ow0gCaCgGfHA4JgmVWLXZn
odvwCGdWl8ppiTcxH+PCALJ6q0q2HoK+bLE9Z6cwC2r/rj/GX0yLegZaJpupR1jERI+bZpqHO1F6
bTFCEAJIO3YRW1vvKzl4RSyEpLrnt6Xgh67u7pN2vQF98r5CmE8HM8QXEzxs4XEG8jcCUj+EWqCO
TtB8HkFojMqccT5RAjMCgPaYxRUX33u1HjKUmSSV3PcuBgQpu6SFC6nLLrBxI1qjMEeBTXoc3VXs
a8XbXaurFZmLWPOpj9uNxyGr2upTHKA40db8ygj3YRminav6Pg9RPbsAUX14ddAJ3FVmXtFmbm2e
jOGRS0Xg9T3vZWr2Np4Pqm3Lu6o3y7GCPPWYx3WwryIkkGVQqyeobKJiuIpL6D/vBGvrU9BYvRn9
qT5yOJt/hmba1zBZCYV2OVQNEv2wQm77Hp0gN2dDXxc2GQ+zmKH4wtT9GLcyY6N/gK8k7TkMSZKg
lY8+j2c6m+5L5VRfeiVzCx/2oiWzztPGfq+xSboaHTbqNF1b8BAn7YqkEdlkgPIGMlJ8au1P2EpG
VUVThSO1Ft6sSIq/CRgcxSBNNKO3JThH9jxsviHBwQXvwFp3aOFoxJ7mpMyItzxU7YAEujIPUdhH
n4ESCAqsPTx8oiqZpVN9OqsNrJA8+mbJumVz/Fxy+WjwQqFXhGceBn87L/0+rKP9XJenqVxffXdi
WTugu59bHsDG059NtUc/rM2USdFJQrk8hPpc3RXDDG9S0smuytFcKw8Gx9SnwDVPQhO9SYbkU1yK
z8hOvgeruarPjhaDry8RFy7ZFBAUdEyQAfVf5pKhYIPPvEsijYQHdu6ncVxfwhAHkBFDDJhlXcBf
6TQFCXxkoFTrvzQCHqQABQZzWVSJhrlXN4Begzoml7Q1scrDEektn2FJk4ERnJ7LbfGVZRqzmSBb
gPQbOQLgmWxm7WxRgIk3FUu7pybpolOKWf5G3FK9eA55clcFtCV0FJYEu7oR6goey46DfiMpeY7W
XnqJiEsGO4iClNCuDdEv3/QWryAr63L8NINSecOEKGBMag9TJXtC1yReHyDzvAhq4UOukRQ7ETfZ
3PTQfneCZuquJhQVKrxjsrZlQsOu0+J2WoeZbIw3GlEgk7LstnV80mREo1uzkCk5jDg6vtco3p9c
Y8WrH+nKUPC++PxA6mZycSLEcpcMgTrU42obajw7k/qEbxezKwYRGXKA4pFbtChtVZTVOtiiaAZL
pqaGrWsFQ9mSJ89L255qCGO2kG7CRdrAXLH3lwxM+wbwlK7wZZ0UFqJpAQUVrr90EnJqS+l85Vhr
1x601GD/peDlskxFaktUmuHWC8nuAzrEZeFVzjccN5dyDTZNrEmukgokazbM+dSxTJalCFFASOuN
gCHNN+JblmPrhPkMOOgTxGNwCRh7NZQCBO2ugpThCgZtH7Q94m+sMKjiArVdETRLRuKgvPSdRe7q
iCNo7J4fIdkMOouYIqiKWpRNXNN+WgG3oVIF9YTN7bsZieu1MKiKVkUfTuVTv9b1FwHhtomi7Tx7
lMku2pioyZKw/B299v8CztC/yjs9vr5q4Bn+PwAxAEPwCxDD+jp+eeHiLYYBv/I7hoG4wDCAUnBW
IABoGcDJ/8YwhOHfQRMDmhjlQTgZAVD9PxiG0Ps76BagO7sQMoP32FlR9w8UA+ANoCkjsjrrSMAQ
BsSjv4BiOKOT/oWtOQvDQ/EeGDUfLrae/xOydmXQjF0Mczfx2vGdM5TOZ9Tx2g8c4t6RUX8MAyGK
szByAOktXPFvkRIynTxvRZNvU0NZb7+gibWJJLLDyF/s4xKE36xvofMy+jijlFyuI1H1MJ/16pdo
bvQJpcBK5FpyFEJIjT3X6An91fIjnPFbaNWPxwSaDc8RAGUEhOsZ//QnfBMHi1j5tfQ3JAjVdu6Y
VLRd0+rC6Pm1Yk154gnaOxrIkw8gde/k3/8YGhVFUEzOXLr30E8pPMuXpPY3iOuaW9so/ahB4Nrw
AL3A1cS4VjtdvrRlhfyPuRq2nkw9hgYpVRuNG6+Zlg9Avv9maUARHQpa4FZhub0XlBIM7CcXqPfN
MvqQkJodty5gXtZ+/dNm+QNX82cczb8bJiVou5zX33nNv33ng/J0Gyo9bzrWjqiBoQJPCFr//xej
YL+AxQTsIvxW347SRT1qwskwb3izplnDeqdI3PLLrwd5C4/7MYcRlLvBRsMSAmb7HR6oHGqbpDVf
ILNdBieIzS75Msnu1gcTDb6/JUxYISu0+fWgb0FIGBQnCDBIoEa4ANf+hD/0A3UGXpc+Ek773Ncd
v14TH33LVFbPfiehYr/UbaHaAL5hU0c+/Xr0n2bvPDpOEOjcISyCC+Tb97quuKfUkPqbCNLDJO3i
66iczO2vB/mdU/fmmALy/gzghf/VGXjqvjs/qh7hAFQcxWbonCW35H+zdx7NcSPrmv4vs8cNeLMF
UJ6eoihyg6AkCt4kTCITv/4+pXMnplszcTrOfhatjlC3xCqYzPxeW6y3lZ8TZbU5DeAFR++3LNKM
VZC5t+Pq5IfNbl3WmK1Jm2X6jGw1vw+mhsYQJgRxfLXLvOcLs2mTeeulqNfmDJtJm1tZS9pp+EYB
h2QkK6GmbcvC6hBn2+K/ZUKuiCxqExFEO3mc5ipZ7qTnA8nA6UkQz9xcXpZRl7txduzLNHrN4xVh
Tapi9N/qut8OVRUFCZ2v1a9AuMYXMGC9l8sqU81t1knNoryrhC+JyQm622as/MQhlXHv0YvGlNx8
QlENn4Q0Mk4oTrkQRhprXNbvEDlnd63qJ8A2VQUXc22isyPQQsazdLafG8E7Z7Ikh3MBm/Ey8f4D
cBjkWqP69ss450q1cTgM1tviVytawe5VBrikeiYV/h/kxTdVW/ZJ4c9I1YL8ysdpAKQhtzn0TtOQ
hlAc+6jR8pU4Cn0ls6PU2Br3zmQKAIme5PaRWzT1ueM0XZPaybVMBrekfW1d+icC0eS3yWnw2Yhy
iBHce2hmfHUM/SWP274B6dSDODHOgQnMtM0HrlEfxt4jZoGYtirxS/Wt6Glg853RPXiDyo8Di3jM
Lm2dRqMn+rTySa9dQ3la3AUShA+Ktcd8Rzy7PSBepx/FidLeN+YHms4iEKDZ381mL4+9W5upva5x
JrNnvRhP+TLrkzBN4KdAM9P2+62cupuFJmFXMmpnZgvymg3ucTSkDQSJAnxWbpkU5ArATHjHWdfq
XFFPuTNEP70Hy3x0/MxKhoUnaMhwx6OvQPidLGv52jBiTrV5WUqbcRy8MHe9BxC7p8qvNqzl5QBj
l0cPPjrdU2+49qnrm0vR13dWV3k7dMzySHTHOznefdX/mJ3mhpqlr13ODJPr+ZyZ3TcPY+spzLli
jU8PhNV6MrWhx+K1yHTiIQwuUWSQrZOP3rIrx2tUgZqQWgFBetsQ97OqaLCwn3uMDkckOOYxWqI8
rV2cUX5hxJmeH0PtZbFLoHBaF869GVZ35bba6Wi6Lfm3XRUPNVRwbI/VdOdmsMiTFZ2msHTSpbO3
p8lQ9qkQMnvIxvo7nQrk9OlF3tpFIXddnSuq1xcjvopKUtlR5dK2+hYgq4mh/zgmD5M8Tr1z0WI9
Cle9TabZU9rQfSOxOUfp6N1XW/doQFa8REhzHmwqEd8kwroTs8Q9ZFf00LWeTkqKrumeGemOGeVP
jwQ37QR8bG948HN16OryZ7ZsWUyX4ZgyUk6pNLwxgZ166W33pvdUc8lqLlpkvctykGRM6A9mGp0a
XcigPBytyZJAY6ixQ2Qm9vw8o2Bj8CL6UIYrr5brtj9IkTkAjlxyMZhgWz1t9dvwasAkGiHUDCPZ
ljaNcXTXYLublPHDKJwsabqIKDCncvS95tBH5oV2Ep6qKtYmj9Y8Z8Ze+dP3TIOst35xWKPiHfXA
fd+Pr2GJFMcn64nqhYkX9LoIau9ke7BnFO9UhOUjAhFBdKitDAGhb+xcpR+trTlZYvP2vUE8ktS/
X6fmQZl9mNiV47EeIJQoIhbwKThM43xeRfW9qhCpBYtz9vJlc+NWf0hh0ELgwkcN3OJ+WNAb5GNc
T/ptiYK7hYFzJ9aoTM3Ry3au07nf/dac+BzkgZdm8dJN1TeyjP5Jne/9tpL8fa+6ls1y3L3mnOPH
/GOvakiuBoUOhl1kGJvGaLoO3d6GvuWl8LIIDtNRDW2G1IaKO7S+6DDWkdCCU+RLorQHuFRwqt4W
2V7Nc/FUli3PRaYcTKxN2/ffV1CPj4wKIG+PiLPbrXJevyzkXv3KXRCJxDIMA7thI/BhimnR77qM
iu9GuZl5MlGvzgGry7N2ny/etcpxbj9ICaRrTXW+96OjyvWhpFg5j9fWsFS6BWH7K2iM+mMB08E/
04czP7jaBpGaZtUz4ecBIaiyVO13Hj/7fjbM8cH0cjgamzQAb09pRvnQ90tPQnlOE7zMzKXCuUXc
ybmc5OoleisgQMKQ2MsUqqe+Q58VPsHYbnRbTLYcTgqz10dhrAzkhPJvH+vSqJwNyCu3x8J0smVn
CvDOtCcmI0wjdxUBHMGK9ibnWDbFU3vNmSTst/+RtYEg4FEaNo7VsWNhc7O5vQ/dijhKEDLvBRdb
g1TUnusHxmSH3cWTExfTCFUY540d3Rh1MWGzsZUCxXddWu6nzKSrQsxYxGPiZeST4/dBmyKvcwnd
swP0usxg8B6tWQCtEtnR3pZ2ReWw4Y8ocmbbUfOZwtI12o3O6qukNUvwmWHoHHSAXVW/ks1vE4K6
yKhOyQu9BjvYJALEWd7CnOBQbfUlCsig24/enB0pMkPYQA5tALK4uMqH2BKRJpVtachosK/+NZRa
g078IMt/ekEnC5RquUAyJ3UfpeB95SeGHpZ6kgTB3QaQoDhsmo6DQkHE/BX/M5FOm+vQsoUjq47n
CtnUkX/kO/CM7V/KllzF3WKzbdz5m9HWN4E3hhmpL243WecmlF1XJp2pxoysuqqvUzkpTQd1bpen
Stpy+xqF0rgylCJ7NSbwD6RCmLx26OHdc+ULd0xVYzkKhJs8pAR+xnV2c6uWl7EzWZ77IFPPqyQX
Ii3YGYZYeCuNrQHPwaPA/d2QS5q3hFDVxTwng1eji9v0ZO2GcbNzLmBuKiRY/sjijsXWgsQI84Gn
qx6f/b6cvxWWZTz6iOq+8VfmS1IXVf1jYXD7ELqBRtTCe+CRh4WTRuktR20Hqk/NvJL32hGdHS8b
rG9iLSNVIoPvBm+5wKmHECga61iuAQw4i2gJ1TSjM+ZmIIcrl1Vxu+pp/TGVHgudkS0IwyanWItd
61mjxfMqvacyD0YfGhmlcVxKLHh7lvPAR8aYV68GNDzIbTkuJfPlJm9CVMAfxiSnLFW+zXbmIirX
vEOT8ZW2Gy4EXj0ld40lZBj3SK5AlfOeQEfLm+v7wCJLUuWGjbyOY/ZNVweDw962Zn0i1rnY4jaM
pjk2iKe5HSNTw+2ss4t6JZ/C99XpqJbhXUGDPAe1vO/zeh1jclNq7zDNLayymy0YAsbaib5tZlA1
F2RC5HkjL3PZ7Te/APILe3R39WKqE4eU8MMD+nwhVtZG/W41RKKUK22Ve5YJ72urKzRTsm+H+gAz
srGALXMb2zNqfmA1Hfxs6MjaKWOkBZeqaeNu1Wb2ukWN7Z8phsf0jT7cXdnwkUKflVshyd5UvjA4
lIqFSPMcrsfOGiP6gLYR7J88FH2vVnuaEnif7FEEM0k9sylJ3JId7wx0DP7HRI/NaCK5MLYNi3tJ
b4VqXTseBkbIdLaIhIqnqHSfHU/mxU7DZTxsq7WV9zhpKCSqcVjegfi5YUJgSGnGhJ1i9zA7zqII
Bq6i5gGU40vkle6XZnWMMiEQIizTIlSITL1ArPe+0OP3CHkxLGHuiyY29bw9MnFU37K8GCholJ5z
77oZDYbWZuXffR6RU4tgAnYnRGaM6n0FQkFyNnbJdF2sUHKElgBiH8evaLyDnJfx2iKhmLtGyJzV
rBD5F+v3oh+MFgGO4XppMNhTGvldjibEUNFT12+Okwy+sNmOMKrdrM0gHsPIKH4MrjE8S80Qk2Rh
N31kuAZObR26CJNM4j8T1XlyTka+2Zuhis1OgrkSAg1JM7xou5yLnbSapoy7lY9BWOUaoFEiGtg7
WNOc/bCFcj9N28e06jiGfJjD3viMPGNpmP4QlKboINdD2OfsnN3geO8muqB5JxBwvLas/JhbTSH7
HXYPBNVdmG39TWuN/vu25MPTss7lGDeUizMz6FAAYqMhJj0ziDaktNpiawq6EqR+tThFNjpjHVsd
gr8PsG/1S8MAsUKaqSE/BQBl97jAqsfRLAT7AHpNtEydCXUz1IuFztBa0GLmHGW2U+3K5sPJJ7XP
V7PkDchDNibqQJBjB2XxAn2Sc8zy6QresYb0De+IY7UngnoxWtSEaQxJvYXwGtsAlBSDsmw7oYv1
i10aoOSEcvZPSMWuD9Z1rsF+/QWF4/o0+4tDwWvYtg/rHK2cN9hYg5iOGGwhq88IlZZl03wvJD11
SY/Fna71aZy+1ng17p2qcp1kDIgug3ItZBmX0XrNtKXM59Ee62CKa3WluiP0FswzeYb5uFaF/j5I
Kkz4blv9OsuZuUYFMzu6YUgXK7SUjTh0CCuKL37boHVbquLNaOH/47wy5KUNlsa7rGYo7mqAi6dR
dTiIbTtDGUwcxVIkzeI22b6VCPaSWTW9SLBNhc9sFyie6jCfnMQIAMT2pb/OaGqNZYoDM8iy2LKH
6kOpFZlmh3MifGVIKqc0C9W2vUyZY3cnr5zyc7Ba2Rv11VVNsn6Yq6Rgg9Q7kEvEL5UHhbos1ey/
huHihit3p6M3OKykjqnVXoEjVDBO+9myM6LsXXbqFm7ykbT4OtwFHCCWGEpi7lNbzJJHmkPcwZGR
MHZlr8UbKs4y2muSGaLbYZ02A/UJaSExzM9VapQF9u1EHJaX4mgi8b8l8rjZO/zGgfo016FlFuIY
LWbGjFCuxSdFfWyEa4vhNu6LAkbU5zyHKtgYkXhGk9t8IuVmAbFrBKXX0wuy9RzO5N7FSLPEaEDH
/yE0/mbP/Cs0+btH58+jvBOQtGpiGrTx+f0d3cL+rPB95igWXa/7Yrt5hB7eK8lPDHC6kfLhWl8G
r7VuKgxlOIXmcbe0wyIQnEtelyaawpMgR+hENzStjh78E9KAyaSdujKU9bMqQ5X+xsr+PwnzvwgW
/gtseHWq/s1Levupyh/9X62nv//Av0gYI/T/6xpURw40FaKQMFc0+19OUoM0LXyhVEOCn5Lg/DvI
5H9bSe3/CgByid7A5wl0fC09+h8axnL/y7tOeFd7MkF/NqGV/wEN83fiwTMDxwZnN4kxgyfmabvC
rH8hHvCQW2XXMVAXjKxBKlC8W/e1K2r7hzFm9vX8xnN6mUkaMPYZgOD2DzjuH7FJfAK+N2FxBPgS
4kZY+h9AbrmWDazqIG/6SWAYtOXoR89u7ljLSaO2GM4KbJJj7DiqyUCuqHz33LQOwghEo2PO9uRP
dGwW/xkvwueCLeKsa3qBeaUh/vxcsGbebK0Njq11bgjX6/0yT8YyRKpeo19H2oX9zAfTYN1Dhqwi
Cg1g8xFPIxCoHgSQL7Ym1DTB2eun5R+zS6/Ewf9ZIryrD9+DJrFwFOPv4WH5+52rnQbDqoMMEQSE
PhOzNx19cQYjfDCU2Q6/OExt88WqHQ+Dqj2W6zWhAWhH18UypnnkIZSt7VBecntut33jsc89rJ0s
vYe/vA3/D57lj9AEeC0QIs60UIbYMfn1jzts9dpyQc2sy2ZilT+RDDRkaJBCNGAI5Web0h3U8GTk
L48Mp7VOq1VMyI9cNZf/UTYvH8UhrhHNZUhoOPDtn32hlKFmqvGt9WJnAacxgRywuV3XzeFkQ1HP
8Fb6gkC0/4gp+f1T4SB93wxImLMhXP9+qzqO735X6fnSmxaQ5rIRk4T8m+AgZBibJ75sHlglzg+s
i4fexh2dMBOE8h/YjL9TJtePwX0ANoI0sa8pwX8QXo5Gl4C0p73YY1/XOlmG3hUiFog61T9EJ/zx
cF5/FBAr9ngWF3jFPx/OtqMxeupQL5qqstGGOBKYyW0rFE1i6Mv+HxpG/s5/8ZWuiBevAoc3lhOW
xr9fYJHlfojVUJ3rytBLOvzrElpEVHFgQg3HPN6620nPAMPHf/90/18/GnI9AHXjS9p8DPd6Jf6y
gBq+2ziRnsTZN6xKHUIfvZZdD7Z/35ccQA5GpbNxR14Vddn//if/eY09SK+AHcBHm2GRiPLHU2WY
cDGj0w3nKceAk4gZV9D+X8tR4a88Sf/+x11jD/guf1lyLPYw2s8j/gsFZIRBXq/FX77rVA4q641B
HhCN6n6XG5P+NTublkcnJ+dnx3vdd0kVtVsyRqSPVY10LxReZN4uG4S+dwLAflm7EeONblIoKD+G
0gkv2VhCI9rdmoxY0gBWZ/T4buuQ3+oDk5uG/0R7RJmoEVbYWdBN0c75LLNgJVK8iTIRGXtRqpLu
YdPYkDB9yt/dUKNYfkVzNn4nk1fuc8NqToWzeXc8Dt/bZTAOnlnPt5YaQtAX7GrRNb2q2cLWi21h
h5extuZDiFjmi6G88L7EcQmQ2F99ZH2wN4uhvRnR2KSlYYKGVV1DjIFhdwmb6gt63PGpILk51rKt
r2b66uyjDzt0WfuyDvX2KFdb7fytx+Jp4R5GTg1+NfXFB1DAr2DeSBhb3VowyxJ1la101LT+XB+i
CP298EYZHbgMDtZVd7ibQ64EylmmKyi04+zgvFw9c/iakc61s31VhzE1guPHWNP0nmkv2Hde1n/J
xRTuNmoHU7Zn63u42mSsaDHqne5zfet69cMER//ohRzLUTxbj0w79ZPsTflLctZPwsqLunOEdCyu
tbd2jyT4u3HAJ5GxhWp1AvP1SVBZyNd79zIr79GmR+LGpkrgrMBZE9J75oOn/eiw+MMzkkAHIawP
Le/iAgp6kSU4NrekW6ZZ7HwjcoyLnU+U4Fbt8oXYg+KNCuQmS1keqvua5NNnomadeyMvyJ9zrY1T
vYx2YqmNi/ABa1QZgk9r8uXGWKDdP0ghip3RtNiVxho9TRpJXf2olXexmc6xq5F0igtjHxii8tpn
kRs8XHfKVd5y7jP9w7MGL4GusDAV6ulkdLm6yMgNvskVIgQooa2OuOUhEecymI+9OX61c7P56WjP
Og3htB4qRzCf0+Z1JwLjGgFeYUCqSxroiUXXCr3KgKDzRbtbmW4Rd0i6W7CnkdlOWg+tZrWgybJt
8gfGVW+3LjbTlC1AwozZRBANXvGMiPmmumrj0K//9AVa5ZVZ3Rp0+2x5xSuJkUysIQbrAAwYzbAy
36wyPEivdRI0c8ONzhczccvlnkyR9WD3CDnBd6qjykHlShuC24KQ5alj5ttLyyBUQlbb3TpDxNh2
NRztdugfOkdPz/6W0ckhyvyhzHJ9U+WI+UehFgzovrGA14DuJNs6AmbNBE+OyWBLic8naKlHDnQz
SIDYQn06Q2l7CZ49fImWam6tYq7qS1ggMP5W1FljvJVSY7idr1WXTayjoCpuh2joqp9WVlm/BHfO
/rp1zvgE++D56Yp/Y74LK9v3X6NgJEJhHNjOmb22EiWx9E27/hX2kuwMw9aT/4wew/w5hg35DkW1
jNuDdBmID3bJrJWCaljN/l8Hs87wF6zd/lWceVKFy6eaNIHyUGq1WSaEQ8DMhhM8DJVUkjEen/q1
pW5ZFHm+VW8XJ+byLEx63fI3SMco4Al0Wd8WVk5EglTDEt7Qh06a6KS6sj6T04TmKelr1Y83ympc
eRewErsuUoaw4dhsjawrX5eiVnXcZjZYfWcu1Jo6UDDTzmUd9YlW6lf3xhuI1roV9ERtD66Jzyq1
DWp+Pjek5c0tEKb7YY8cHM8DhPxLh8uhxxyMDta/o3qQXSkQZeZ9U8Li2kwha0cyGc183vA5OQhU
Mt9kxcVEJqe+jZXemi3bOxahMU9tK3Jamgp/2B7mDrr1C3XrfbMjoXKNiHdpHUkkxxoOYcyNxSDN
K+1uv72VRZsK2/V6nAzlWJzMSAI8J60Rlqu/30zuULED04rGcU/IXXfrz6sNPDAJ58lhGKowXZud
dv3EaISo2lsLgq3OL97SIhYBVFbkXNBFxtYbagfQjlQUUGRMWWbUkb/ewybEhUTVuutCs0KqCQ9A
FNtGgbsNdVubwc+orQjAiXtLB0TvKTlrYxdUkwwOXk7iRY8jkH4O6I16OXhEa4Xg10XY3xDLUOdn
MALX/RqpcB0/227lthihOcgp5ZgHEpqs/KIOjJ9ViL64n0tcRl1XL+8z4Chwn+jNJrxuT1nvfrqt
OYOYIxbyZietmIryX5w+xuFx42y6nVgkXTK/MhZMsDyO7ce+QP76MsyIjO7kpDeuFBYpJ3vrRn2V
2GVLW2ZPAlRGuzH9uY0bABmC+HToKApR/So5tuDcIVMZTjVpMzjEmaQDbXMo1Z1aqi+GiIrXAHn7
zighbpowEvJADLY45WOTTckiMvdudjz1Todi9mLRS3QeOgKQ1tJCD9JY/leO5a9iyssTX6/brx0z
EF6h1cd5Ul98N1ubvVhMncVD288P0aI+hJwxOY1uecjCKrw15jZLVlfznNnDdPJVZjybfdbBEw/s
LQpUDeKk50cq83FgXUmjKQIADaSTRGXkp6Ste0jqMaGOpF1fBffE8ItNYuIzvOisbRjQIco3J/EV
C0vYqzrdpDk3TwiemzQ0tgUrO6OoSunlbs7EyjVkd3iivw1wm9enaHPNk43c+li2tXV0LFnQdrlm
+5LAHku3JXxhlE9J1PmCfArXu0g16rNbeeJit0hKuCfNRXY81d7MtS6GnniMDmH2dzsfmoNTZV7c
qGWDy1y609yF4rHfLBz9JBufRmQnOzjtT3drxyeRY3qerGBJMcnivEc89dRX/HWTlQcvXrNYYdK5
4dU813UOhoaBLBw6xzklOF7OhrcRjzjOlkyAtuXLtg5juyvn/upOl06hEyeAS0LgtOJPz4zwptKu
89XOGIbjBsVJMg0GDa6RWZX7hfwvGTNbjWJXFJn3FaM8vA9JzG345o4RDlS56gr6l8WXqdObKo6A
U4HH3wvBBIcuxHeu7WUsEX62s7iWTQ7PJZv1Oc/RwTh5j2HDWe2TDdBK+E+Uy4MzwLbGoWfrYz3j
eiERMKqWuCIZ6KxIa3nt57F/mL2RAxXfPnyaRW+x5/tBTSZI1auU6kH7taRx4KUMKnUuxql/wg3r
nIrrYJ+6Wk0n82o4iMdxKndbLVWdlKXn7k1/GPwd9qw5Syh+yX7Oi46+elYJI+Ivw2yiS9H8OQAe
skNGQ8F6iRBReANge+QvDqFFpFk26QSWnCigaWu/gIOe28iJ4sFx2LckzvYiscn6WBJETMuNLsfx
HeN2/WxB0WTYzZft1XEASztzaHDWkYzo3IWw81NsEWWw0px99R7XvPbnMNTTy8zA/8iCjm7eMpvq
flRZc5yXdUiVMhu9n1a0b7u8Eg5JMrDCiatNfyF5Qqvb3PHz6VgRm7dyfTXcTaRq76r1gaSzdY6O
qNjUB4B4sFNjaT3LBUYdSRqGltrL99OoPLL0834/ZW35pe6aD6u/VrCWcO9Jz4j1yqUVHuVIiGjs
viQSzIT82UOJ66s5prsI5qaDg0osFSiQRazGppB3EefDB1Ga64tfBispAlW2viinm88wVPVNvdTU
FHXtrSH0/GMVc3brNyK8R7kw78mS9o5un/lt7KzBiKQlP5NXBycR1q6NzKUabzaz4hGb7ImZypyN
I0Ub473Xb8ZHyKCisMls2w9eVpvcesfv3hoCKuAku/XgLuFPu+OAyddZwmVnbI67cFxZGa7KqDq6
JeNYC1EEPVXmnzBq/tkgTCodCTI8VFOzHbS0cKKP3XRrzw0qYG/4vsyoUPcq9NAIeNJ69pmCU0lK
7pGZfNh12vukeLiA8WovebDkWOez6NHMbPML6V7ZGYIlSOwxWu/mNXcpSe6RQ/rbvCtlFXzzpmy6
I2KKVceYiwNyODtGzR2cPFMOB4S8Hnqx0kybEJmJ4YobRMREQ9ZYVAWURkLLKX+09snpXDPeEdFZ
b+5KKN7g5uap6VwzmcsGLjKcjlnmO5zG5BA5V+aAz8IH2oeUPKSbWf8YHezHVWNEOymNloPOrI+w
m02KloZx1KBqpY3yWRyU5aw/9Oq+YCquz/BG+dmrYIM4ZT35qKZ+MWNRS8UceVcxeUw77esaWU1o
rE+ZywE5JVcJdxpam+CWVlMy3A34sUvREu1BGNcYesh5vNlzYqPX/kPZecYXj/EqPISEV1bHqgsq
goDCOXvn7GOl4RxteNoxKJqOaX/To5gOMLz+HId5zVBmWfXXUDUOQvNmTOsu857M2lvBxqLmVPb2
G1LR4WklcwVbVCYfukGsZ43EkTU7sC6Zr+ck45zwnJmhTKqeeJFSwZApzwlfBdLAZHIa476s7K8V
/M/RLwieutKuftpFze1isoaF4xxcsB7yIeTQ/mApm9B8GOq1pxQCHp4krdPWsV4TAW/VSeej70LL
oe7UGOgb3m2EZdKNKE0u/HOV1d8ZjavHmjEkUYawHzt35llnhzpCnfn73Mw5lPGcYJy1RX1qe1UR
0NCUzxUBAHcYK0z8Aaa2EzMM2ndXGMO3QQhxB42PY2toBelIwvgAOGURJ79pzxMd1MfQNrY9kPWG
hsHJrF/jSsbOFgTNDtVOjo3HozAxIuYhturRiVlyoAyHgZVx5/ad5GEskPbU/Wsxj/WDXTfjk+87
dVI4lEIVhiZ3pjNqvFmczcxunY7DIH+Wbo3uSIrJ7w9kExCoENTD+xZgDzKh7iz4fNjyeFGLwEqZ
f2CBGtuk1CUBGaaFD6nviYxkrzWFPV0cV4S3StruHVif8zhJG1fl1gY0aBfZpe0QfV1D9oKEqYYw
NFVZzmEm0UftPA6Az0UVdveLY5UfUTPzAiID+1UAaHCyzxhXV7jiFKAue3bN2bzrfWmj4OBMeNO5
NjlfaBLNhLBF/zxkZkC5ZLQeaF05kSBjIYXCkpUPk0fYMFlWbsyIPn/iXfau06RMOyX7Q9NTBbC5
lf+OcNX+2MBioDoX1jHO+1ywcAr2tBGLHRfgs3Gj1yGvMei2bvTkbtaws1ZyL3XWNkdrhce2RD0d
VjFWJ3yKsKq5UiSTTZa+wQBlIc6RnveKG35+VDKQQCJQ900fXBhpvRd0HOrDn6ZuDwKMQFw548YU
FQxvLdW8D6HArQYXi3UyjqYN9hK4kcSJuW7em61Zpzetecs5HUVyb3UIWmMyud0fUZurTzZLmZTc
2JtJGlXqEBYXxh6Fv8+LWzooO0Ozv2mMYGXFtBc5JA5im5SkpLq8ABll+U3m00U/4Wy2vptrPgRH
5MztkjJ2ea8ITNaXpnbGtbAYXiKji+LK8mdxs/BgL/Or8i3Si4gMcKXtiDKZrZBALwQJ5VQoxdFQ
rbfaKqxXNFVRbA7u68hOe2uOdfsJVsKRgwYH6T7UsyVUnxF0g2N3SHyHz3aWv2eYsQAZuOtqwSxZ
yLlxDyAwMyFZm4rYGgKOSRdhl/xXe0C2Rr5eSOPTpjN+R08FRjvOjd4meMMI0ERVNvbYFLclKLeU
1BJXfskJlrltZqOjQH0dTf996Ry7vt3WVWe7zKcnMQ1Kc+4OXRMavIGbCPlTmngX41Dg1ozIBuOG
P2nbUTBTndlW3BM+GDNCOTiFexh+j88s3JlCBBtRAh9nmSeyl7H2J2dvQQRM+3DNw/azRKm0PQWb
2QDqDRtumKT2ifk9bEs7Fpdwy7fqkrubDB4cY7ZHAheofMBuqO2Cf7mW0IxQqN6JU4xVawb5KdTl
Uh2JkQ7uGs9hjt9Ivinft751gDSzjeFx0c5E7lyP/DU8zxSeq3s8Hgz+yPiwEwjkVzVra1MYLXFF
Uw88gQ8b618YZQ4iis0YzD1FOhMoSM1Z+iSWRreX0MiBvs0IX+9xYaWB25BZrl69vOpCNKOym/od
rETmHkJrtucDR1PAAgq+EM3rMmRggBWaEYW7NFaeTeCFhWyMyK1vCa3qq19GOQ4MQcSDzKfButq/
t8X0DfS5upn1r80Kx62Pg3wL/V8BoZw9sZwLWTd3llVcKbOe0IK9Y4z8mkXSl0+e2djMpUixYPb8
DBHEDcYnUV1ay+FndwFH228sxpX9wFmoGjkhW+LR7hvrA0m574m4ZVobmeGdEd9PzmjMmzNAyOCv
l5Xp650gxvIK7KJjzwgnMfxf6Nws+YVeTIdb18jQ5F8BUioeFk+7nh/PxCRxeGqDjGlkQHkZFxlH
zC8EleEx/2/qzmzHTmTr1k/EFgQQwO1qWU32vW+Q007T9xA0T38+0lv/trN80toXv3SOVBcllcss
umDGnGN8Ixgnt1o587CQ5CLH2jVBwiJlNN1s3vQh7MxdHYDd3FEmTxC0iDiy0c/JucBokHCesHVS
GouzSKLiCPnHeA4Sp5vg3oW4XqjjmJKtJY+Gzydw8M4zpa62JebctC6KuUVqyod/FiB7Ww3KW9ww
IA1y0sTbCeVfmvZ5tyOVjLOm2eGdsOyiaLUytXTO0pCbCQAVsm7QURHsYlOCbVnnSRFshtZIAQeg
j7NWLHxjfSyUxf9lOcpxqfmYuR3bwZ3dox1AeT1Q8Sg1b39ORa3329pg6zfuRNbje66VQ4pF0Nh6
vaRyqvmstZlUKAqrTu2mPgee481qKC6Htm6zTTL22omHS/Mu+8YqDzNHbG6txEirr16L4nkzOTLd
L4Lh6shWU0wnBmO9s0saVxZ+Jvpcv8XeMRUbFkIbIJmmq+SyniVwxcECIXQxkj21QflbBbuZYp8a
tvCkR8ouBA68I+nin6Z/nBztTsQ0dy2veVJejsNKdyRPLW2azlunqATbb1aSotIzLFW/Tr2trpGX
ug66T6Npvy8pUylFacnt7kP4BxsTm+aTk+W8b4Bt2EyJOay+w9edv9IjSk0fbh8OITkibdyIuAzM
zcTCEGyXN4wlGvCN4xN5xqNBrOf0+vPl7Boko/xwRKW+3s0kdawa0Q4zvCojmzaRFDQGSYaZ26NI
cnvYIX0u5K5r6CQyFKqwQaYJEfQG5vB+FZtmV2wiPRyno5xEE16Z+I3qE97iTIcmmvQdvdSoTNhX
drHhKmNTgM0FjlI6MYbofHB2TufBUA9LLTmpyavRqOlG9cNp9SH6YZa2MdN5FoFMuHAWnZ2adCrn
yFAkz58t8Mv9JkYU32xRTqc0TsMyYzS3nk1O7loIxS2oHCtL92LOw/0gGgG0IyO2A9FpmNbZ3u6c
cjqyY2c8vBKsuMmPhN5OeuQzINMLW7kJNCgb+36zY/xLZ12zK1nsSGydHmt08WcxpQzFGUQ0rJ/k
I7N6jWlB3Z00Qw3mzHNkfrTnRK93nRVr0wD9ohTBY+zg9tl7mo1GikY5lTbrdB4MV5lFT+zKG+Oo
3LmJxxMh4GfibcdqX28ie+z7dp21iEBXeZVrhDqkcZllUCdczdmgP0v8WXix7RtR1iUHthveg2WR
GbriDa6mTejqiN+KpGyiDbkT9auuYrbdXRsbaPhpiT03tRsMGytNMrH++Y34OSqFppgl2zJOjDs7
lmV4wUWyy5vSmgJaFgxTu8dqijp5+XPFdGqRGg+q0csEtJiOH39iZ2HOBOOYKtprbc+N8xyXwa8V
WcayAutF5IsZMPFBcCsPlYqsZA30E0adbETQbUivWkbzMoP5PVGHPaRW41obvcjal8pwdLVVE2az
fo0YaxCwH8deUilzk3VqNowGJKZg02935NpSE2sGePLrwWJ8QeezGzXCGeLRu9LofAaruAx790tm
u3Z2YY2p/EaboZ4wR3WWtUn4LKp7KiJb3WIfogkeCGWqe8TeNa8v0F4QPZpU56wg6Py2IaNS3Uuk
RT1tEJ6k+ICMLbK+JYWcdGMX63wkTyYo5/qN70mW8kFBdImwmf71rF22yAeqPcREnew55Hw0hEkT
sWxvwxY6AHAYqbCW+Bga4NUuiLHy7DZ2XkbLMmXMG4i45RxtylFoAXg0j4HCcCrqcsJHYrvlgE8t
N3P8cYov/ZcmVxgXAkjDvFQMBzxGBLGHDmVl0DanHgaDW6g7YO6qumEzMcU4erBAnx2sLdY6SUSe
+9Bikpe0mQzgUinU+qWHPTLlIBysdo1L+k95jcEE0egxZGhKs71JGHv8u0ay9d6k6kJkbPltnBZ8
ulBlOB1vcZ7Pl6Gequ9GPLECwKGPtG7tUlRWXxpbQFdAzKiyC2SZ1XiHcRHYZoyzhSO7UA/uyWK1
ywOti6ry8cWEqGbtMe3vZp2axtczdj2+mh3tkUFT6w+DjpAPGm6RnANl44JYh1JNI9IdLXxzHGaf
X9mzasVziHjzFT9GUn/TJ9KL0K2PkXSQ49bRSA3AzDKCeNYRsfwKLmWIngn2qYOv9hTwbAS0N70f
DFjG2p8gdKpDMyUxHmEtnelhR4wiTpARzfSiDSnkt4GSrX430c9CDLxcWB+MstadcXzUsAfRYlS7
Oe9E+mQz52ehB6phlysjimSL7JI4J1hxIUXX9yiK5aLcD0pXroupZqQIPIQdVWugm3Xn/NoE8Mvr
68ye2k/8ZOyuvZkm800VMJY+oWDFEoYpsZkQVoXDuxqZJvOpqURV+g0aO2MZssTzeW46TB8VnXJI
3A4O9WlVDmzPgtWsld30XNpYPOmOFPYAyrIrrFtF6rzl5+Btkh81O/T0IvEGOR/R4xbogSpgP2DP
tHRq40PcBqV3nQSO5Vy6cxcIRi1ULJKmSGUsb31natOJPUOPN8igJ/Lk2FrsbWkD50CdsqTUW4Gp
0m7oFWZhHtSbHjYnWGeP9LYw2xI6OWnVFTLvzvAuNOKwo2QVZxS6/XbmsEBdPtd2fFABLtt3HNyu
AwEAaSmKlt+FHTY1dYMHbNxjSJDmXUeQXvtUJFaVfh0jm6GdR9wJewa4oPazl3l8ft5/wP+CeHT/
Vi4RHu1HeAfa2v9kmNyXOf98/CPLr/mfP/P/RkgJCppP+B5N/lbEX39VlvLnf+pKLfmvRVyFYNPQ
JaqjBeHxU1Zqmf9CkWQj+QdkCMvDRsXzb1UpcA8T2Q4cjOVWo99BJ/VvVSlwD/xpzAJhPaOCJqXk
v1GVGrq+SK7+oxVCM6mjKCUakk8r+GkYJL8/Uo1sGWY6fbIFbBbjz66ijUWjYFvNkYMsUobw6U2m
hCgiHmA0unuRyy/wSjbJMtPWUuJOnUccHQeY8E/mJI9tFJ74wm7SBnkLVLayqlk1Y8A35mjtRitY
NWGRP6aAZE/kF8DfAv1PzufaZA7NtyjOvpi512EGp2LO5ptAVvQa2OUfx9SAih5+JTQTAEeD/YDU
vYXcl6xGZ3wNyUxeWXiN1rQPwxXc2rvaVX6cuB51cPvIFD5cWxWhFLXNljBqjBYXwnzbdfY+BB9y
EVuFeytRq9wMyZys9brLtvBhDX9sahxJQDTaQCuv+vKOheVhSV8xMY/cCNj+q6JmdhT0o1qNAX5B
mGIHELQloXd48wqksg+tXl2FQWUzDUkvK6oYEHghi/JoZq+t0ncof5ODcpjeRaw+a6MIcKRo8WFI
ppcaFMnaMPHXz/l4VgL1UG/ASDVSb5fFQ7cHr5XgbgpZZBFZVIH70FoaWLq8w/CaPJB42fiM4I0b
0fZy6yEDg2+EZ23SgLm9lGriIz7i6gDKt6IvzeQE0zpbgqdKa99MmlEQjj3mGYijNxT+mwHAHvTX
vT0QEJDj2mB28yVYWON5xnBowbuuCru/E3GBNqhow3KFvOGBPWCxsjU4ma7T6c+aNLuV0eoPnovB
O7qcyAeUaftcVBgmJP4pA8R1I8Oz7Fo+uqBgVyEGDQRcybqb0JtYQ0z7CM/nIz4u77KlAb/T5+oL
vvfh1aJD4hdaRtHp3GpwMpEBJPN1ngA6LslCWwzLzLFgpy2ehLPAVLhBasx1hI/ZsX6fM0IVVxRy
SOgK7ZqR8Rvd7306Mcarcnk0S8yaSHHQSjbpZaDDsafTATS7f030R+qXx8ZNQf+TIfIaEcW1CuK0
Y+jEUBvJVHAllgT2XM81Bsw0hp0RIRSfQPOIqI/WA4/kjuD2W5hc2rp2s/DaLPJok+AYWde0+9e9
HIK3OOOJoVf1QCyluY2Txrw0YT6sHelBhAEOu3GLWfjh0ER0tIPploknQAc9x8iDjdxYBzIE9AgW
4eTVY/0Nt0p6oQziOWb60r1K1io4ODiFL1BYxbyk2cNM1Nma9WudkegRka15Q5BQ9Yzqg2GWpWcP
joLPTInCw2kklOyZy4NC3Fthhjme0f5WNW59YYdhwaa8zm+Ywb7SJxouXKvMj6ACoJ0bSbzVqq6u
1nbW4SFv5AzudOqHjPreqS9iu54WOUz70McWfYdQREfHsYun1BbeNZoROsETPA2SSapplbR2/43q
LvdB81XFukmo4qnK5xtWzGQTG90yJIVG/oA4CmF9UTtqk7+7p/K5R/5HMTTeYtscr7pCDqdscIpb
5916BYGstmAK1sygY6xw6z6QaH7Y7857NQt7i9F4gI3K5mPVOoH1BVdZfOwrzCurFPLAsKLtQ1+h
aHI6GmZjfo3ptT41TpXRbZysctu63bw1pgTLH+BrX2gpT73ljvmhZccPcJEm6dYY2+gx7zkZIG0G
k0ZdO8tsgvJsBlx6ZDL2BfqS4XrEMPutNamSYrQCh9mOu9ekLhk2F10w0FkpvAOgb1YYrU5frd4x
1p3TgDYdtR4e9AIwp9cpcWeaebSbbcjPTLukeiwM3tTWXsbN4UwylGPNzsrMZ4sEohKVIbv9mU5G
Y5yaHhc3YEfBeDwab0wUTLdjrTcnK7KHN7SkDFo8B5fq1DDzQaYzPThxpR2Gd9ue08Fz571jConF
/zt9Y9oXQDHODQ2HHS09QRIQvSwtSupTYbANzlmKLzFGuM8gd7OtVnTDHo9nSEd7sPEMaklergXt
la819l2B8ThTX5IB+5gQYefXqdHeYOoeQBWqbM+ggTe9DsN12BvVLpJR9qDzt2/7GS+EtAfQElUa
7FK+q/vmp3lxMnCeTXlnv5HxYZwRcxVfune7Y27E8SbP7PqBhn27hi0DxQGrOH+5t4oikPF6Vchz
h/P9IqBlh9Pam0DuykK4hwlA6dqD9LCKBPhrG/3lPsJ7SKOBDTYQEdAiNZv9TY9ZmgSZuT2XKR5b
ttLypJdO/+RG2OND5LU3SPy+dkFk7MKJPYSREahE27bYoe+xNqg1DJCDpfNMJE77Omlxch+a7nQ0
eyFO2GL4260BcSSxq9Wul3Z1iIweGRfKt9KvdbvaQc7MrjX20DtsxMMlgV8PNtlaQLTZTFQo3ph3
WvkNJZGz6ZJh2I+OhcwoZ7VDSFgzh5+yVZAy1Y8IAvXJTcTnR5fDdxHv7sK0NL9M5AIw75kBkZud
S684eKrdcPpBKmB+7gUMULPxbrQxVw+2hmq3bdvdaA5bo+xeAo3PdoVigpuxC1SB/yHQD42p7sLY
3E5mHYFi16Hvuq8NVHsMvps0cDZk8LyWo3Mc8yRlspJtrK4V4AKMDfjZco1wDKZjuNAda0GSWUMc
NEq7faTkc6gIKWKcFlzw49eMiJ/bBXhsjf3G6xecTSWyN9XO6W0hguSxGwFD9xj9ngPpcMG04iqf
JNFIjPMu0mnQYW9Z8ZM7Ku92gmYJyRYLfCkHDzUoaFQw8vqRGuLWwiWdDtRbsW3u5VhsDUdT2FKd
q9yKdsgJ1mw69U06xGCMI7nLpHYr8yZg62/dRpr1Mula98xY4CXHoobGjS0a1DO/6n0zEBuXnZWF
EvWQMauqTBdF8IR4q4Ok7wJxQKAW/tDqfBPh4VvXqBtWOgMq1NE0dPK2QKSFsKFTEKkkGJPSghcq
azveunl9r+t65Tsa0jA7DbYp8Y6gwpES0iZxeW+Rp9yO+V3vDL5ryReSRLZwcS6hQJOnJsOtA20j
r+19732nXXrbMNlaECCYBVn0N4rdeN0Ml5FbXfYUXX1M5s+gq+uWL2maqGwXYlXm27rvalDVpjlu
ZS+cTWy5zinO8l2qA58XrfeAoAM7rTP90FusvUpmWBiVNW4ESHYqVPbxNhZ+wgMZ/8ttQRV9xKON
hiP/waCG/zjcVQoVI2PAigG2KXaVPf4gUOmByfu8wbw2UxuBKQjDd+TqWdpIHmJVVWvsHL2PLLbB
HSm8vR1D+uLbpz3rnRHv2Y3zuWmBXxVyj7B7ESmbKytMZx9lvH3rxs6pavth3VrBTSmgiq46U9f3
3WBPq94ibSY2yqsQ1dXRbrlcRUU+RTxZp7oBjJBHLOhuhG0Va8XkGuXWqLN7dvKwK4JyupsEMq9S
9hRvUXjOHJTHOOr3nh7/6JACbUKhJKq1BIpCBuwFLQ6+g9EY+HTI+SlEQElL1ekvyLMjBXFmH2JK
9+ThwKH/HTonBrYEYqWuVj4NDXEZ4ZgPB1ASgLssNUOR7s1D2TTNvmkYNPLsBg96QOSfytABMm7u
1omblkdGA9HGEyOG1RiyeFWbGjig0tqHGcrzuoyuHLTCvsw6cW0QSHFhOh7pnH1f3waFHS2d6KVL
q88nBLrIOFzp5hC2db5pxTihhM/qaisU0VuVR3SIA88Uq7qj1qMZ4A1YgPvWABK1nVJrbTUUo8yu
gVpJJiZvA7E2S4wR+QoMB+u5Bo+D4de4LD2yGOhhJUcQJgY5bUGwrmp6n92giycyqtIz8OPkmlle
uTEK5NNI1attp2FoqmxM4E6ZOCuB7OOZJcD90qepfQK0i2TEsfoTygFor8Ls19OUfgVQQwJGvhDJ
nVrzw3pIESd+z0MQrRI5YV8Zj25V7JMo3jpiP83xUxnLozv/CKD3QYD8IXSMbl2F2LIXoJl7DBoA
SUQSXgSChTilh5mUAZ4ObPOae9/l6o1quz2UDKjREw0vjRXEuybprqL0ejJm35DUU6qc9nkdLa8p
jfgNszW1bwaC6ALmTofAg9nSNnxX1QA7gt4r5f+s1qKrr+FFduY29OZsK5tw8G2gYM9lFkMXyudw
q5IS3NhoXzdxHHF8DL46EY6kFpXavQqyJODDIMPvepxWWwwQ5EpIVZZU4WnFDiZ3EGzN2U3MpP4q
1tS9jQTSRNi3eDAapvEvdG8hBuTdWK0DZMyvvUkHir5sDletrZ9bzSOaylzkrFU7xvus7ZttZ+TD
m8g19s8F2ouNOQ3tGdQZiP/KDi60Khl3OCDLxyp1srOoy4dUT7o7/NEoVA3AESscEO2ZbyIfC2iz
x54k8XhlMDFF/hx4bMwny2G0GILEowFm6V/jttdRpxCGu6+Niqg3JAs7ia77x+haEBN7VNWcloz9
1MnbfbOwamyCdBDuZc0ZuTsNZLvq91E+FAeni8pHjf3tykhK526sgg7nuVJ+qjqFzQbcbRIHgV8T
yPZKwF54Qjff3KKFo4mKbeKEBz9qjlgfsr1cOG/GQnxLF/ZbPchnU4k98RlcNp2B+caGAbFqtcbd
os4dnlUpUWvKcsaQvfDlzKaFNTcYMMHSBUA3v7PoAASYl9ECqAPIyejHStUTnVmQVg0guy5RwS54
p9vlqlA49dGKokMuqVhi91xSf7FjRxq7dqLsqZeeWt5Q40VzBQy9csHpacRRtesGIA2bsgW4h6mw
Ok4LhC9yc/27gzrbWOkdMQBiwfXlqA9SyKahdqkWnB+MU2vawv8LjjnOCjk51RsE+DdrAQHODREi
Kf9xbS6YwHgBBqIFTFC1CCiCc0aiR7ygBUlN1e7BhqD1XsCDCBFm7E+u/cLEj4+B1mU3RdaLk9DR
sfYh+MJEWJAM+3eqYbQADrndsA6DBXuI+JuWsLfAEPN3LqILnOhGvtMSPbiJdI4gKJI1Rb9pwSqm
C2CxHDvbNxfoYvXOXyzfWYxcqO5LJKq3VO/Fdb1wGy3Lqy+8heU4LlTH5B3wWIAH5EGA+ihde9p4
0/RVhPOLsoNr4CQsllp5WtzBU947P3uy/wst0av/z6DGi6/w/971XH0twuzr97c2+rXxufw/Pzuf
nvgX/GHMtAKHttBNg87jz86n6/5Lp4uNKxLjvBDSxmj8786noF2KTZLK1HCpa6RBI/XfnU+h/wsQ
MuQ0HPjEy7viv2l8LlbmX7qejDsYonNkixEbP2T5bb86JPNQELqiebE/J6W1o/OToBA2UcjNRbYP
TeKhfrk0f/BWL47LX4/HHNJEFGnTZHUNE//r78crTGxbYKxCH7rNiPCnDe4tFeWHaVbJxeRGOh9n
sjU+P+jvxlOmGhyUrjP4ApOQbOudKPyLDVS07tCr0gr9rra1M6YYpoiFZFTIv/7l/D4wZpdD0URm
OAGo2lwgCh/OT8F4rKQg1oO0sjNGBw0lgGeBuk/THakjRAV0Dt+D5d8iF6Ha52f64fCAGQyXLTag
BYyv/2xi2+jsiI1xG5T8VIYD2IFdh8D6WkCfYZZZkpBKAWNdgtOoX0E2tvvPj/8R6ccPEKZhGxYX
HUACz/Xv558ytCLLyqh9pC3c5HQUD32rxV9SMgg20RQzOA2Y754qUcPir/s9GUE25LlR0FNTXWvc
ObLHlWz0w/MwmVm4+fwHfnje33+fELrhWZifcfJ8+H1xaZP3num1j4sAlhYxHZvWHqXvZmrcdkt3
8/PjfaBFoFSUwrV1TPwOL6xu2R8eeK3pcNB1fesDdiUl1jJ6Yaw4M0l8Ezam26isk1vE1BtQtsEW
MQ/ikLRHGDxiee/+4sAWH14/17b4xr8vOJDMDevj68eiXzYLNdBXokWSWTWhV66UI9ojtieiMcwm
SojA8srnuK++S/Le9y1TxW2bTRb94MCNbjFc6V9oKeMxQf7BlJhsZ+sx7PqKySw9RcIQHdwwI8PY
cjW4vHAl68s5L2rtkEfuQMuIFhKdhTK4IFVQ//L5BTeXO/jLCvN+igsugLu8vIcf38Cq6wxy6oky
sekXI2Mr6hZldleND6gjUgyC1fhYejXV/tQb3iWSRdIp2KCcmx6SOZ/g7kDmafuqDFu7ngES3WV2
r38ZiVZhUJFkd0lqVC8IHOgGt33y3TSyDlVxJ772s4bob6Sphrkd1cOjRR+eQhu12cWQK2LoQy+7
+/x0f0ckLCoQkykEgzOKUUNHDvn7+6apIWCfF2X+vNA+JR6adTvZ2vrzo3x8aziKoS8zM7gwTFvl
BxADDgmnx0Ge+ezRwmdtaZwFXXtQzWy/uUtW7OeH+7BeLycFAAm7AwsZLXTxgQ7ujNCk5obDmTly
GkDdR37YyJ53VH9ZDv7wPvBhWL6wPDLSEcsv+eXLkKMqDM22zXyAW+EFaWHjQyL17G7W6vbYm3F2
lxtRfPv56X1cpJfTA38CLQeuhaGLD1cT6IWnZ11BHgztoVdafC4b1hS3KuGOpWESWyjNx4lUrpe0
WzoPja397Yb+6QozT6UuYZQOXmO54b+ctzYse2h92ZKVjkbpq5c8Nz0mBeBneXDx+fn+4enhTiL6
ZawqYEN9OJgyE2iRadj4FdKGOytGb9/Fg7MvqTYwU3bdt8+P9xFGtTw/mPYFqilGxFzgDy9FaWOm
q7289NGkzvPaYlBE/KZTwkmzulKRWo145NpwGLtEi5ycAEc3PjMapGuiothNDiWzk4siiNvXXjb9
ay4qImqiISDfPZbaObC66uXzH/3HOyIlnApWZv0fXCOGyakUdNx8hrM2W30qk8DJipOHaeH+80P9
6aFnE76UjpAxCHj5/eYXbly3NadEOdQEF4ZojYseqedRE7V7JGKxOEXgT/zPD/qH8zMX9YzjCbrg
jr38qF+euHlYEE0FjRIMZdbOMYvggl269IE6aH+Bq/zh/YJrQlICBzMplT/e/giV+0zosx90Q1Ts
cpkkZxQq7lZZdXuDcmU6EBPdMdDvS/s8uHn4lwf+T+fK0T2KdJNK7CPXGE+oM2gA1/3cIrwnBw5N
Rl7lXZGx5P0lL2Q5lw9fOxzbxKV47Ludf5S2FOhyWSxzH4N+exwLYoFaSWIn+rbZfAyRxieQoBCu
avVfb+kfrjOKDPJ0HA7Ok/vhOapdIkPtQVZ+XOvYSOlD3UY1AwKEEOR/JPPE2hWDDAFk0ES8e1lI
tfX5U/WnR9mh4HRsRBvGP2713LqBImepQiqpwyKh33vAf6WjxmxvcvAp2IBF9rea7g+3lxXTFlQY
HoikRZTy66PsYpnUa8wnfphY3mUArJ5OnKgZSZNMn+w+P8PlIn64wQR+ADOgfJQOu7TfD1axQ3Kx
KTI7ola7jPPmAU7R387oDwcBzsazSr1K6sxH3hNe2cae84gVIQRZuiJL18O3GtJg+fxk/nDlBIpM
lmbL4qw+XrmMphZ0v6HyR1jEj2nM3GlVVaByVQoX6C/Pxh9eDcG3lJ2UA3oMbc/vV64p6W1CtGx8
KnSxzyMvFhvUh91+pg99irRauw76UqGF0ySapv9pAFz/vD2/4hD/dD0tJEn2crIOK8Dvh9YSvlDd
WDR+lkr81Mp61RK+ep8f5A/PPt4M4EZQQp1/fsOR5dfOqDu5X+PKvwxmioaZNuYx7IZ4B3KA1lPs
hX8rXv7wMeddJ32GM+NT9XEDNVsRTNAsyH2y7a3HgtnuNVy0+h5rPfZNmf/tDf/AcHqvcEGRuaZn
8fVAKf7hBQhtaeTZLEs/wcwtfYDXAb72WIt+8DLg0HcdD56x5w0Pc+UG114xeO2K4GelVqGd1D8q
y8juhkSwC2iKydmjpTChDQ/Rq23F1P6p3Q0QY0rFcAb/EemfhCX4JX7CewqX6unzm/aHN4BoJOBy
y7dXNz5+myAbtvAk9NIXFQDVVUV+Kg6CQHtieqmu/utjLQsjHwbBvWLv+ftT6Ai3YhiYUtxKLdx0
xjDv5kajLbn0Iv77QxG1xfrEVJrKnebXr0vihESsmMSU+e8dj1ZHVKEHxO1ZQZT8pZBYOl8fVkR6
54I2wxIdZFLF/H6sPCa2XB8DXq4xZEfdgRmhXyCrvdFk+peiE5gRLTLs5qsum/j49JMrv8MTzu5a
bSjIweM5u55cjDSdU+UP1jyi8uOWEDRSauXr5xdGLB+D39dv3DNLpa0LhIqG/HATamtqAdvQEKHR
H56qway+ZmQEnJleRGB74zh87fWowVFeh4x7jEBbl41AiuBENckaVgijRO9umrJDBUeg+W2Z9QpL
StceZazcm8Etxj0zJDQAmO9Pg4z7vyzaH3CIyxvIBpMvPAUNm81/lDNGNWsUrG7hI5giUqYvvWqN
AytY2ZnOxp7l51KDsbVJu2hY66HxOmXJfPj8OkL7W3Z9/7mSNC2o54TUbVtflBDGPzahBap8bF6l
73SMMjGS1GF0xWi0ITY8qVB8af2Vw+q0mrvh0UlIYF+hwdE3NjKjHyItH0cgDvWadlx3149azMuQ
dADtSxQGU5Os4ZLLk9VlV6poiOEBAt8iUNAG+3WI4lUQqRPNm03Tqts6Cr8WU/QgneXxMsdDmHt7
OASwKQh+B+m75L2nJ+wX6zlliuDhx/EwZUPtsqLiqjIa8m2TfVtNDzr4beV9EaO+0TJUemlyMw3q
BEt7PmBVhvHMhI/8COXNVxNNjGQjC3lwE8DPTAJopUwH4IyPrlYh4ZHrCrNBi7w79JpDBwUfy9+2
6+pdEmYH1eZvfaBtCbneW7gdGdFCqFIvJl5nF0WoTfMiykr6N0RFJ9oWNg9s0FTz5wGiO+nj+tCG
Wwv9Q+sphGlJZzIet7/0JKgghPLuLT3Agn9thkyO2C7NGZwmoqgu484I/WLWzpMd3VqNBzI8K16K
BKsnMZipHbyaTn0zTdaafvczLY1NJfSdY5/TLvge5xoXMbyvJ3WILDTyzrwz6qswFCflNi/jRINF
kq8UZMMKPhT4Qm8LQWZtaHgBwgAt0nSCG7IQakB9dSCfCjKU69uhOmEeeVbyuzVbaiUc+8pF99tM
361SQ81Ia3otK3GUlf7m9j9mYTIVRLkxiQ1D+33WLCGgNuY9eyuL9hR7ZGxMpvtYGeADPFq889Bc
COzUbC7To1EbtxlxRQ7W+60qw3tRyx1PMdkmFmM5ErH0GreQbs7rMIXD007qKuvlQ8jjnDnJQ9/g
RwelIgMM//OMJMT4BmZ8Z2vK3RhjcOng/5xb+VCl7XcRNeMqIQcv00Jr79jRypSMuvL2RdMFsJGR
ySQRTthgLk2kt5sg0PYQ+drmNCBLZBqwhjiGFkw70PbBv2+f59ZEKcFntpCnsJMXJtGuRTmMa6S6
x7rJBNq6ZKe8B8Ssa7I979xRw62ZFRde2ZYkeIyIIkChOHG8Rfj2YqXlN2YRxAxFpwJISZd5KOpE
fiKo4sIuIRSF+bAFxBCvWCYfkrm+04f8xvDabzPE/pmaa90Fbwwl11VjbI2Od/tbbKQn8H+bSiWP
if5cLOoeXpMYyOUUq0evLXzNa1/RrSDihgTAfPxH67aHoDRWpobfQ8mzCJpN3nARRuJwVLPVlLLI
wHNPeOrOUa/8UAaHMm2aNbOD5gRzfZeZ3YUlBcJGZzOW9j1cWjJTMaui1ONNqfk7xD5B+YI74rbg
q7jKF7BeRT4pqQdiyFfghQ46PVm9j25nLmBVp6eMdYSUNfTB2AQ3SqnqxcRElmPQj0w4CyNtR6pm
CNoYZ6uLLLJfRCFXDk60wiKEoKhuYSugDJWJuyFbA2OfuW1l1SHJBkkfuNQezClWnpeu0k7Ku8wh
JLieysu8qV4VYWiPbltjl7V2te59dQp1Rs5xW7flDd1M3Dvwr5Q1+EkXVvw8Z08S9SKcPBcTiQxh
xxIEP/AKijdG29T6TkDOPYPQSzviB1ehP9t+X9eKJyotNzMDduplfOfRjZ5+NzA8u5V6br0l2Hu8
mTpyx3PnGfvLOmBEH0zlN2BNjV8ir9wYztyQORLZT/bsYMAWVlARK3Cqmia7QqlQ7Ly6c6Ak4I5F
hUnEkZ617X2omjpiwQnFVRKygV5PrVODASWSbdjXQ1e+2tj6tA1Im3jTOUgx3AnefT8nzjHwUufB
QJu1hMWgu7ZKj0Sy0Q+wMm3xhRFfyJw1u4szcnDdKmCkjdtUvTntfDunxQ/dKMWGyIx5G40GsqHU
6xG+hACcSMD6Sr6LdiBs3CLWvsT9DpdjWyJFvCcV47sX8IaYlUdqUau3+cpiEPXAK4okGKO7PAiv
VRf1guDaZ8Yi9WCZvQqjOkMtC053NRSBdo+/LX6eAIbaaNdJCsU9qf2wRUuGPFQBYqJJZuzOdpx5
9zF8tCtshBmli1WQmuc25BdUHfL9DprFDIoHVWTSV2jmF0LxBYJZFnjZB+qrV5upvlNMo9djNXxp
yQp7nWYOjjU8n14aZJmHNqmhidGQSvc9TOxs5f4f7s5kN3Jli67/4jkNBnsOPElm36lJdaUJIalK
DPZ9BMmv98pnGLDhkQeeePAK9+I+qKoyyYjT7L1257mbSvfZMwOUAvdDof5QRpc/YhqmA+sWGzV6
0bxBrsK66I5EnlZhTFQBDFu+Iy2/Sie+QWR8C8ui1LxcS+hsLQcc9irDJ/HQ69JfZVMRdvAWllGt
yNwgjaJIi3orTfCfE1LNtbXgAwP8Vz8abdWfU5q599QD9Wx2cXqET1MfDLsyt2B6g8uMtxnvaD0E
f+B1doelv589hsd9qtWH33holkpDHgnt+pt1yt3Gw2TvMS4xm3GDmzPVX/4wlPuKpuA2qLx7cTPf
3vcL88jRqicbD2CpcCCbTo5i3ZabXnhcZ11rfTO96p+knUOgg7p3ZKtjHbA83vXbwtgsDDXPZiw3
Xpm9LLHK1iMuiSOrO2JGPAMNeZVZy4pEHr2pwSNvsIot8s5gJBQq88JUbomqnrexgJcBbRP2RSLZ
bK6SQWEWG8ypabntCoZpwWwC8SKzpojoZ3ZiMILvqU1zpl4OWs8KkWM+xShcK0liH8jadb4UyXlc
kFj6vlQXiURxWC1podbJPXoM7eDsg3Y1A8AulhFVqTNitHSDT6Uz6nYEYASH3G2/POPiUFIEEhyg
bOONBIYLvoXlvUO3tZumVPxLEUP9xombvBqmV38v7VNMqAQtH0X0ToTAnQgezB6mJW7OMBYlAIty
SME7eYhXXa/l332NXBGZ5Q4eY3P14Xx+N1067bHbTUdgEuYz0QsJ5ZBhbVSBrGdupuWIOsRfhZ1L
R6QbQe04KOsfiisSiljErXtzGrZuZb33ps3C1Kha9tLdNCxos6Q5n3IkXiDdkoaPqya7jZqk9V9h
647v4NJo9kkiU+Br3KrcMklRe/Dk80/gTxWCm4nGNtdmW6C2QXy5KjNuHoTd9sPsBqTYuaUzPVVx
uLwTkij2bjVZ68kfVfOY2vhFVmM7Gd8iw8ZamBaIvlSVb43kNpzIS4/ajmdtjaCQ/BabbMGIqAy7
j1SVDztZpdkmpsjeAx5QRzeM+xfDlS4MR5eYVh5iq3mEoCcNvAnAhFc5vmHQRkPObd6TcA4OplXp
ltYYMFJJTpc5InNOk8Z+cZuQUonvOT/w5VktpOJG7ZK8LP8C281uiu3Ad1/9TtBCIUERh8Gayt74
SDpzfQZarNZh5rhPvc3hO/mxH0mkmVFRmP6tFWV4GoYxAL/hVWj5tOIwlzZ2VE/14cPQZNVR16o9
DuTnkBiLH/fD0+V0EeXgRa6SJ7dLin05ZWZUCRt2UMdFDchVg+Pp2h2v7QiX18IXCWQDDJk1Esml
jK0oPecAWO1+g9BOfmoEJUSwsqm5oTUL84/CIOIs961hLxwIyTz4Tblqh/mfazTjxZgK5zAT9/nH
pSvZsdzOnqzG7XZ94De3wnL1pvQN+Xd2quUNXG+xadtqh+m0eBp9563vJNWnoTVZn/f6UFrTzOlV
x1TBI4zymIohVn8cOAKXMXCTY2mPAAVQLTWrCZnowZ1tE9k467wsgs42nBqnS8EDVgKLbW/k53u1
8NDOXlcfx8F1LZTkpktY5qT4EmSRPME9urtqcGWVRs3N5oY4kExy1V4s7ZvbGDPvS1cbwS6WgdoE
LnoCVMFXw8EJu8JwxdKzSofgtvi1N6/Zb8UGqZxN8CL9qXwiEbppo8YyZLrTg2BQ0fv2P2l2yRYe
OuxbDL7pkwdZmORALDOrRsI9i+ewObguJQqffnF2TGM/s3n+tpn8H1DPg2IsHFftvFiHhFaqrjir
een/yriVknwfNyFM0mnB/4LNJeIu8THsTdRBQLmL6rcwRgzfnnRfVVi5yLYBSJxVkdoFpRCZj6QH
qTtS14ORWFfe+IRPztrDmasPFopanGSpdZrDwCeQ1JPXZgYkhWd3OXUlf00C4JiUTY0n6JBAR8eO
/dUzEooCCnN4/T2BMsBe87X2CLkjeQ3IGoXsxnFlgzSnaZcTB9Y/aYfVZqFaOfVV0u5r2NVfakp4
4P1k3dSGOgxDGGLDadU5oeak57TJ/Rz8ZMNKcI6Cqc7WjWN/Z0p372RM0psso/hIeywLQ+y/iUYs
UZC3FrS7whxW0vTtA7gBqti6hJdWAfgDOi43idLDGmWxsU/1HK5BbdnnmBLB0hoKr2KKSOFpzSt0
kBq+HBTUmWP/hqKi3GVJJy8LtOWE/6yqLbYm+yGHfvNs53q5Gg0WbVOHAzuhe0hRE/e3DmnGEOUW
VkbClFDTmHNw4NmHcGZ3xnrQXfw2ZW3/ZOgaDmcKengLY6zd934+MyvJRghMXrf3O51s7PyD249T
vLIS8eKIfGECBH4PfKTJEEEkVXpJeg/lZpUczX75CqTVrewe94YFDGwvKnCdaIaxIxkd2k8KnF/P
KOtPtVT0IbJ7H+Op++N34TdjBRXNPmeg4PzVuYutphOfhC7WjzbnwqZKyuXZzwckp3G8Je4gfZLj
QpJXkyUAItsSH6BVLZEYPb0ekSNThDBj7cIBCJbXhxvHA2wet2V3CkJCK2VdhFs0m1EJj/Tg0ORd
mEeREndnycf2LPAaLMk7eMYEow4jALt8AahL3wCw4UhfSaQUFJNzaJcg24Ua1lByv0c8gtR2Ey5N
i18oNjdV2aR/UgB6IEYnZy06L95nwVKv20UGGyMjWxNTIWMFrww5DKZ+Y5XVvdDsLjOwa+ynwxt5
kzQqNiR0MzQxxJkEsUVCpLhWhJeGzB1iHASO4b1mc7lUK+isGUJnAdhqwsgH4S4JN9VoeJesGGQk
llrtVGkYO1yCWPRU6eMum8qHKXObn6bCXuBX022s4/8kgZpbOabl+6jhrurJmTZWrV/acLLY9zfu
W5HiJe6SRG/6XOeXxAjDtYmpxKnmY2E2QHMLbV67EVWwJCV0L9okAJxAFh2Uv/4IzcX+wdlvbgcv
64ki9CnOxmACdAJAns+/ifzGwR6I+RW3hf2Z0qyu8d0um2LQPOEi7pgOgyYosyXKXMKrCxiOVElG
Wl1DPTQQZQgytnTrPAS17R+AqfyIPh3eBmBKe050dYR3wgYJR+7GGd3kW88Ez3ptJZHE2Pkbs5rx
C110/RQCPPqwFAG9rVvtwBjZp0HH/RrRYEdIYKiOhhJVuE8rxsq1MzWbubEhVLN0xLEqVfWLlRsQ
xNz0HCg7ObJxTM29aXXyGnqyhbjApWsaTLwMObbHbqaalipW4Idqc81XVkSyMTpK8EGsQh3sbD5T
RkQiQK2Hk7fth8hIc3fjZjht88Ci+MQZa8xFty11nkV2HzbPU14k+yblLNRl3m0ahFIYBTh7PHqY
dUYM7cUjWG2TmwE9cwiyA9xCizELrRniaYh0K4fCPl3pLFeXGQ/Ro+8p78S4vtvOnr3wnHpHSJFB
tQYDXT+I1BUPFRXgHhgf6dP5iBVhsONtjwvmuaBnWvEb6PUQBHhf0go3ZjAF+8LoWcyaDbOOHt4w
cXrnok6/Tbi016LF0YJ1/aoqCnxlLH+ddsgiv8wvBD2HK0tb1i+hBBJ+dTU/Lb5bbC2mpR92Ohun
AjsdfLVpxIxneuNrrKzqjDsEcJJbXQelPlkPY0jvzfcqx25gjHUBqc8yVlbjDVFv4jIoBCYfKIr5
U6Nq7u073N0cCAYvGuD+SLvHo1BWSmPexjvTSiVv+5RvpBOHb1oQKFdk6U/u6uXc9qyuojpb/MiH
+Lty1DDv3EWWfxW11XZA4HYQ5MY96qwGEWVx5vog/roV4wKsO23ZOp+OykmyKAtjEwurfDX6Pj4F
vRdsSSCGjjkLfMtDjMUJfO8D6sFvQk5nUnJS7Oid9L9zImMi+iaxD6XjvIwoy1dV6TVruDoh45Yy
s1epV/hcH9lCjDnfFoloCwnlKWHXYXgW+chQ2tf1TvfTcCV5qHotCZjnQoE3qBo7P2pkUQx0ZsxH
JGy+4J7bzbXuD6EjcTSFqvsaRuLYzG661gUOd6Pi4caj2jx5Sen+mEX7Zjm6OmO8baJ0JgNvCab0
GJaxt818bAK5l2L0nLx+PHdx3d/mfNDRWNI/RpC9GV02xJec7HjOcRrK38Vk2T7iwdiIwjMjMlZA
30HvT5mFNdN2sKW1xWu9QAgiUF1UgBUCVhqWAaY5GXumbNmY7y3XWX4nKtKzEftiA7P/YqT2cLO9
nEnbwvAGPJi5htdd/7VBIEd2a/RUB7x5oQyAa/rsyh8zlGKIOzkd3/100jvXaY5jLtvrkGjGxsX0
GebdP5lmgLY6FgqATWbs8qG5I4WzPE5YIsDiNp76x+JDVBEoBfUK2kq+F0HWkV3+m3U+vaaL+8mK
2RYweisjH5rWn6QGgmvZ3njslHaOOEzU42LNXCHawy1pYSbZk+QQMO4cEm9nlsIhiYNevpEAnVnh
xM+J5vACkVfsU7wcN25X+AQNYLmM8N0obshHWNm+U0MhG3iTcqKzsQ62PQVjDTw1LvXEbG2ImUTl
cjOMKU5pV+BQ9cPvDsvcsdNhvMsx17yxpPQf5oocZNIgzLNrh8lZ10WG99CsQ5CmuKro0DuJ45cO
Q5DYCJ5pVeECw783dzlkJJI5zI3rzE4RiaQzCa832kave2tm3lbcabjrWi+Ye1z9wsi42tYsLQ9+
nj9K17c3dUIJLhcWOs6cs9XJMa2a9ZIfkI+SjtgGzdtS1nhvKGanJKLBI3MY/yCQNziz08oVo8B3
nUmxGdP0mZkVy2GcP0MzUw764GQpoydvbXtYERNWMlt+G32Ngz7eYa0fr8BIzciSi7MpSj8SiHKx
WeYXf0y/FNbalePgzWX3lG7xuIHB99qViCE9Lm04nrQdxvtCO4+drjumNFjm6J2aV1M5xPiak4V9
aEyNDQjn6Z09eRqVLp10bXrtL7i66gvvYfaUGWpm5p4leJwaucM+bl9GFpkfFYx1jgUqbXtVllb2
r0kSsbt758OmwZMZ3hOR8RAchJkXB98Qp6R23wlvxVNU4stJ2/G1BtRzKmCL7UN8Y2sX6OGmDIPh
j/KAgO3m+J6065BdjVDVcXcaA/KNsWm+LuyxBQ5fjJcJfTJQ23TeSsuRn8z6oWnBUWCy3KuGLUfc
b/ywZ8sWpOnVUG2wo9MCYUHFdxx5Sk9UBjUAFD/c905iEJpEJh68KpMadrBfGSkwYgaffeqk14OX
m/zHMEzY3euQp7AOqMNHRtpbr+eVpZ3C5lxM0Bbi1HskbQ+6qWSi4ybdeK/F3FM/KcBufm6PX5AF
AKSABXSC1cRneDMHOzVWZFF5f1MEPti8SNt4JGSTC6NjyTRQNxzjMekvXNYs74IYuvPgNWytsNDv
RysvD3cGCGzalvkOhNf4A2Rgfch8ZR7uebZvghnTNgdzH1JJyJGjVS20yIgeP7sYsXmWNsNWmCGs
TR+TFD4E7axq0NfvIJq7m+ice9x9R81dZHcy4MRJVuMjMjocunCvJdGqcHiSeuZnw0Eqk/VMissF
c7IPGauYfgaJedRr5R3ScV9IxfWiHxbD6J7qOLdORVw1L5lIcqqJaqYXZJOwAT+tTjle4yxKsmGE
W7CE7E+WXIi/ZB52gIp1+W2WXh1G0puyRzVLJvJgRlLvXA7ANVZBW2dnKA0Iv/J2DOTan1Lr3UlV
+9uPOaRn7P/VycoCLmZMXIFBhJwVP1Y6Hbl66bjP5ohQ/NL5lWFFQrvevm2JHZlTzBQL5+JvAoE8
OFGHeXuSxrhXJ0NIsgNCAXzZzbvqBIfQZVLUG+0LiUrOWwhB7sesmoZpYZxkAL0G5DKao+pz7E21
XkrFH3fMjPScwBu85aQ/vhVh3v7CHTI/+ZL9FSvVsNtoy3BWo8yaZo1YJcGE6w0FLAvbQBGKzjzY
9rR0zO9zax9L27oBx+6vszTtkpsxnSsShGvnIvsS2YI2QQuuTDxc9lqOd4dImEyvFexcFbV1iWXD
+c+fywauFvVNZmZbCsz2Tz9PLulBueLXZuDEg7TC30T44YON0vDijrJjPBLKeD9P/vRax1Zh7nQ5
h8esW5Z2ZXlj3l6SyseHi+wz7W8Zm+N9EpuYqP0SxUyqlOxvKmtysXXKzNmWoCshqtZ2cWNXmeQH
HO0SbjILWHttsg0jEp0ULNDTocNkAwAcL1Bmd+u+Z9vKhSDRz5ezwPgbxOXJJxjoBqN/2DVjOZHC
5o98IP3c85EKlKcJ5X8jnC1PaSa2aCeoLMoeFU/O6moEvsx0I4r9pbgx0kg+GMPTQYdG42xHoc3P
uvf7I/PzDMBQVryZUwb+OAQ/wT60HnZxNQ8/vSaTTcx3QqebjekpRPlzZSDLjwfDhKf6Ll4JBnDn
WEPbGEIKD2aEVQtNdjg2f7yKyiTMcOn62DS2cauyfRB7KHoqf06+hZFkZ7zEfb9S2EPUpvMYPEWZ
pEHa5AwtVdQgQyDZHm7ezS/Z60dpn8/lGvwKT2MSu0hW+oB/7Ow4BZNh229MBMh17tKm47Ao+umr
Dt32JdPV8IP90vIZ0dnGlwFw9MOt7faFqaZBczfX3joNcttfYXbRr51pd6TUMbCA2BC80TN4V99O
yDks8vBSdx71QQvhhkueCKiV33NeoaChHgcbh4CuaJJxm8kM4XDvwpifDOrKgYP0ynswlNHEcDaP
srFAzm4LEv/WVhOzPBghPSY7iATmR0PKegAzBzE4EyyerE5lzlvAhL7CzG3zRRBbxlKiMwu+TNBY
J5Xi1LBnMNzPiO24dxkGlw8pRod1qwJ5CYuweAyHKi62ImauugJtMfwA/akZgJK5sUHMNssjWmH3
zW5LHgJWoX8Ka/D+erbMzgQDWYwhZ83xYBKfcxkMxy9X0OMm1upzms3sGExenqK+SxZhZBM/4RZu
+CLhQKDLCXkCjablS6hGNkfbHlwMIfWZC9cTPglKXBWKcs+MSr+S55TtTbRuDzYLA6ga6DgKzYPL
tRBfpO8Vt9n125c8DGR/hBHu/6XZ0eW6VgPvRjrgRqEgWAz8CkZNZTagrN5RR4NJqkmYr6OFOeJH
McPcOQD8tPqD5dvymauoBYLU5XF28Gbg2l3gJyhReD/KSLPi+JSkxfzJ2V5BLuftnN2aGMCm4NTN
5+SD7RQfpy+suXrQfTBTdMhk2ZhsjLLtfzRMI1rkX1yrNRCUWHHce2AvIAVk9/d7aGh0rsHd8VPN
fb696xpJwuor6Lki15z3/Cb80HDW7yRUMhbWodXdBszcrKJigt6y+8lccQFsw2WazqYb48mv6ua5
SquJzZEYpg1FPTdQ7vGfmTibOxIA5otnBh2fARaQR8BDtftJikABVSmTHkNU5ur3CRVf0lQWw64G
UMStWpZeEM1W5hUPcpjUriX15mAaTX0IQRgch0XyXXDJNbAhLUKpOqCY9pYscXSGcsk520mHjx8K
F4bPOl0gUW6IL+QQMVvDfqOlNHdFhrDHTQz53PF8P7RTHl80TsXNIF21NxLBsmyipo7KeuFDmq0U
FqqvCJxa+1XFpLUygtg4ziWJM6u65oGzFImfEWGAamdZ7FzXEOgptk2mpDvJugYFzrgEq8zOOUkq
n/xBNqYFTpdhbF8mWOQkCYFoe1CNIpJA8urfkyqj3C67dq27umMj0rvHmn0CG/sAhaklGvfF4ene
5cSWJtRltftVcKFQJWN53jeJvmQloqkzq1CurMHDb3IPW11TPGT7cMKoPmaTi0IJ3iqzBzFFTcDm
A2EX94UpZ/0KeNSjbuy4pNzARupuz8WNQgtiOmUPD++QhewoZRNY8K+gZwLKYQ12oo0fH2bSsVa6
kYgiZN/j6MomQTbz8DCSL70KKlz8HoqJyDAm3DDNZBzHUcN5Jpwm2brSJrSL0bixn4BVEM7uK854
xfH/NNIcKUbUU2+eMhJ84usSQ16NDM2MbTNNIjUuKA9IeDLChk171pLj+R9R3P8Dx/X/XxBKZOr/
i3rw/8g3v/5DQ/m/erH/8///H2ZsLNd3X6CPaQC9qhva/CT9rx/+238JzP+KeMC2Q+v+S+Dc/8v/
DDc374RKy7wDJ10HJxwa5B64gvxv/wWftu2wJQlcj2Byy7H+r9zY/FH+d3WrgTLeZ0CFefh/V7Vm
Rjkj3M5YFxRu99SX7fhABFh56EKxbKBhG0+mBYZjFUIEQjOC5JuUSjZrbDb88bnOUW21Zs1YviuJ
VZNzusH3Pf6WZeqtc3fOv7WNfCnIfVHQPQBQKWTqbrjsmBro0Vr7CVcJF5m1Mz1H3to466+SxI0V
isWWFBthQwYb9XQJyji5ERuzbJJFmP9yXYfrjFkAEzQzJ4ijTvOn0CzTI6mb5svSZMiroFcEzzlJ
fAcPOsuHMl3rkEEP+17cKfvTM+0qmGAzFfVqm1BLJtonwuixaMIzDi6gzNnL9FXO5WWwfp18/z9b
hgOWC/85LpP5akvdvrdWHS+wj0LGJI4j0GOJwbG3U9vW/9Ksmp5aS9KWj6M0/lCD0kYptFPXNp1b
rgjlsuAu3Ue4uXfhR3ICryyuZBRPe8i+8zP1cPFRcvC9pnnrka0Hb3ffAijMIoeM3k9VD8OpROeE
Yq8o0w8iY9ppYzr02HnhDGdW7M3n5MIdIjq2/6W5Nq4Zo9+/OZqvc9aHUx9h/SIxcZJkM465Eoc2
WwLiSnKB7HSxjzMJNBy5o0yw1PiZBYJSOt177IDowLgXiJ+mncsfiOzVYYEU+Td3G9tE9oIibUE0
QUSeOTM88+xtbzvdplP9jSKw3NnDS5OEyEzqxFm1ZPgw69l7nNAbz4GQmeYxCMVmzJ4ZoDw1xCEL
96VqMo8IOu1v5lmXOz8vPSwjIdxK/LQ0XnsphivrYCRTi8Hm0wqf63QWTL+0vTbq3wQL3y7FYhmN
dtKSE8lKIlu+vbnfi7CEQZ53a98F3qFYv1psddToPDOiSFctfoB9nBsbGSYbnYZfOmPbngWPsAzc
36yCHO+LCT2asBzzr7aQWVSB+G0apd8wg/abNnB4W4oE7Q//CybxZU863ZPm9q7DUj/0dpefYP+s
p/4b9v8qdDryjYxw52vf4E7uV6b1SboFudn5somlcUghu/hGWH1atGfboHwWjmq25B293ocAhfky
ovWpS3lpxsA7FDkeb8QlPcGEQEHVk4AWxRpAP2r7jqQexl2CJ9WS1U9bpcFKwN8qRfzONuxgu5mM
YNXdkdRItYYANpvZPpBxkR4l+xAGQH9Q8/71RfYwdgwHaKb+pb73mKcxXB1N8yr8gYzO2WMmP0mU
DjQ7a10YJ2NIzuUi4WTlrItD/ejLENsk7GqQAyvU9QZ/xvQZHu5TGfvdK6UBV+KQ5jtm3bte2PHV
xU4ziWrNsDtbD6zPJpRz62JEeMYIaDX4YPgbwZPoOU5Fs1O+m5B9eru8qzgUtPnGdQ5QB29WW/2O
xSsxGQhK3XakD5rDu3zvEXgT8baDcDamGOrjlBPuYsz2IRQDulbeuhefnovUAJMHZPrnUb4fAz9+
hd1SPaL75q8eTCs2NsE2NGi4OGNzX21lOc6rdLRv+NRR4CdPgQ92JzUm82nuEv+3QlC0kmTrjKqc
1m6X21e4jl9+DISLoWwZfDlzMzBHrWka6fQI540nMH5e141fk8OXJtCQPWjHTXYGMpIrChiGT0mz
oJXAvMRUX8THvCYjb3XHpr3WymyoJIV5CnECOK5uSGZb7C9K/vSHWKPqn12a9mPS9c4hbVtNFkzt
kibnNMxb9Zs74PSovdjdu4Z4K+qWFlk0PG4ZylwYe3rlkeZyXPIGhcY81cDl8BL+BpN96ggMj7o+
uUfamVA3x+ETCOJ6YAK3vqfsnoRdJseKZCJIUISEiaG/0tw1KJSV80Kq7fhkOdOpYrPwmE7qi0VI
To5yAAVKmT1zuTp+iH2v/Inr2P+BNgkRzx4r54p2AQV5bCFmH2QXVBH11LQJjKx+mua7XjzJAMvd
pUSagemUCDx+4mdxlgEgZSoo1zzrBYcZxNJaQGoiImDiOMunc2EF8hTLxf8YpvbWlqZmlu0P8Zfp
u8gZM6ONVAZpkbY9q/H5rrg+OFLZlGz7BcibDpGMlDn5WaDUdkGMYBDAuEMo1dS7gloWBwURz173
zfjJ37tFrU8DmdcH0pf01a8N0Mxc7g4P36JJ6uIYg5CYghhd5Xq0kUjznHXdRaQDMiIg9w5Tm+2o
wgRBRwsREn4ZOfRnRjzedRw+ClJGv+uusRmYIyMy24lxv1kxS/FI6r3TjuWAg5ivouQyJqY+w3q9
JXlhz5fIV5/Pm5oNHLmV/EWRnYPOFX62ogmqPmPECcj7HXPJka2E75nMyUoPFp+rIUxRVAYGSMwu
pBG2ma2SAaDC9dJ0m8SVjyjsbAbuyaVyYjj6RbWDPDKu1eD60ZQhGvP67RJ0H10+rFmA/wYm4zX+
+IS4en3Mp6Neda25pJfWv6SGzWaEVym4sxdXpDgcG2Rfq5Ri7ARNjvK7zC1Cfsis61wujuX+U43y
T04I+7a2/mLCVZsyCb+IuogcBoOH2vH4Dkf9zSztHNS+jy7dKJBg6X8KYme/6jB8cLxoltycfrSQ
9yhVZe1tg5SAnAG+589HHJlRqEh/9QUep9aLes/KtzpuwogYUXKuXfO4FOFapsWhatSbORufE0vw
K8p1N0qpGU6z0nQki/3rW/YDvGqUmLY+2oazJyvzkgF2HSZUUA3eOqh/5o9P245UeBlWJElFqcs/
CE0MuW/3v/cd7jQ9eG73R5X24+Qg46htoz0qups4AJ8KXPjfQEoweoE1Z1Ea1Un7SZEznEaIgWDq
8nQXBo1YL7a+jMrNnyBoEzJsgOtkiYEP7uRD7CNgceWJHhVie+k9W32kCtbl9CzuesYx/pFtbJ0T
4W2GKUDUP+S4CSp41cOVoIqtMv0oKdS2H6p3WTHxTcGfCxc7vm+i234EmnYhAOtg9p55zFpkXXwt
a1fKr9Qsg6tDhE09MOvO7eXJBbE7p/W1L/xHNSg2+6WzV5zRCG+Kd/z94TaYhoOb96ywwbizS2Os
72AKbJ1RHhTOgokK4OhX8q0vDOfG5PXXYp5cdDcZsICrhvwD/SYntIx/Qn9h0FGec82gDrnet7ek
T7ZGdtyWPKwGNLfRKT9piLNz27oRkRwN84jliRDfq1/kYIhTe82c8mNGrPHQjE63vn9MiISKrVe6
7cVxDOeae7e2yN6CqTq4hkahlxbP9ngHXsZi5dTsw1RvLAcdON1fI2XNkbBIHuPqVaXmiwbGQ1hy
f+aZzSm6yo+ATHCOAM0cgw0yb1m+xXiBMiBG7u65yyN5TwIcKr38UGBeCo08YPBR/PHx0vQKE4ZH
zI5wNcqHmTeNAaIR79xSOvCXQTfmVXbVVX0uQcmvxql6HhNv3yCKmQAV2iNhuAgZ5W0U+T7TcqLG
IFIqrXmj6zka079Z4D6ONsPpxEMqAGqX5Stt8sz+u1nAm7VrT4yPXlKc8tC9yAX5eqwStBppBWQ1
Z8uwTnje5oXtapJgWUlA+0WGh6a0cZm+acPZkGDib0P1k/FWbV2fcDtrquTO9cYDQnZJXzP/4+Bn
dHGaqUUP4zwfUWhRUy17YmZIKRbb3iKc1hVmc3NJ54VTaXqvRm4fTRaZZ7OpTyHOAVY1zxY/bS2c
Yl+ELQvfgMgn86Wj5LFa+7tVeMycwX1QPYdog8nHWsRD7OZUuFl95k5CqA0GcFrayLSCY8IhzgB4
V5tiL2HJRwzMH0zxkAYWuOv5CTxozzfikTY6Wrys1oK/ZmlOsW/cmJiEm76Xn0ZfIotx4TwmnBvD
ilgPzumuefGQwbcrswsrIqVj708MuAfPAW2Y0t88sNzDmPZ3KbhN1DP9lgv013U1ZNBaEmGdAhW1
kqsxEZEemB8UUzEyk8AlDGGk8AlNvcGRdPNT/1pXFvkCXZ2/Kc/lwXTE/UzKeByWAmJNbR0qNW/r
ymgPYfcXSZdez4KvOpXLzeduieL4jaQ5NOsFeSfFiw1Tnxw2FLvC5Gbxmj6KyXCBuGfJtU5cMLtY
3H+qPJ0+Rw/LvHEk/2ViAZxsltI+A4fqV8OAImW2GPL7SUsBRJ74WmaB3voDCqi8fjWYfWnP+puP
BnO2QS0HGwip0Tq7qkleq/5ehoTtltzDgZ2fC8nVjnm6u+FWalvyirUkWmajtc0874l4mmxlpcND
3ac//mA8+XA6gZKUO2haqLvDo+isZEesO3PYgGLZ0EJuZUpA910KivTfysRH11Kk2VZ9rrPh3+Qv
6bUJ+wzVTPX935k7k+W4kWRdPxHaMAewuQvmhCRTnClK2sA0Yp6HAPD090Pdc7pYaCbTGqu7kZlk
VQFkINwjwv0fRv4TbF1SmDh+jYg+5WBX+9Lrag7CVmseNbT/joMKbt9suCNE6J9ekSK/4fZOqXYI
+vvMyaYHJ2RJadAG7Rp5MhFPNcDa/B4Y5GMEox8RZyRryz4/GaVdH/uygyeZKz+yLvw1VeF31EAb
yl+0WwEP9FeGXX+h/Fx/yaW4ywCXbLlHlNugRUXYKJODraUnVUjABlbc0t42nUfLhZyipKMX4w8B
VNy5kW75G/EIuY1BstzAQM42voGwtO9rATq01RX6pNeGVB/58tnOttBHtuAyYrZJSbRrna3aqNaG
5Zl9QhgKDVVd7qhnBCjvUh8A4nJMWwANfYVecwZvxBz2si61g6IATonb/qaC6m7HwbNWg/yHz4Ag
Fh6wW8cV4KDG67g3fzZQbgMXGpGDVrnzM4hJcW6LR0LsIGFemzv0ECD4oQlLRfs+c4HRjBypBScv
VO0ZquAsW7z0BeAsgTF3EEY3VQwmF1A2VzbQIhtQ0hspJS7mgQJGbTRbGEUqgaqLXUl3AjIs1vTu
tI0Ezc9JrTWPbjG/lKIwR/8tuCW0OPq23o3YjF31NFROJSaOnVBvMmvqIakFd2A+9hO2d5sK7/KR
rwrB5LUmSx+lBk4wxDBoG5T+V1Ltren6oMpdpJdjakcgKvihsuWP8I6OI72C4R5YU7KzJVKsoe9c
Q074EUnnd1fAFJpwv9p0qoJUdDI8aDnG1yKmG5zRobliX91jJNQ95Eb1qvXGi4Nn3sYeUFr1u13Y
WQdV42zVzjRVxKbp7D9nLaDEUt9EcsbsVeFRiaJ7U29+tFnyEidgAePinmoZouiJ06AJFgFATR9q
vfrj+8G8UvyRRjY6tQ4gdPw/geZZgNjC5E8iUJEPDOXRUOJ7/MxY6Zm2qSy0nBFwhmzM3gd2eWuG
wKmVSfkhFXLtNMYT2Ti1KOTI5mejSX+b4RUdAP7IAssFbWR+KsYQSbB675vhn1iL9nLWKteG/iWo
+0MCoBM9YnofXcHtpByrz0ak/0gddoIeMOyVipPnLlb1uwzE/6GsVEzBBx8PXtVUwgc7hS4xupwf
uDhtg36iJxhujD57zLAXaxMTwhru635Y5tdGG1WvvYF/mdY4FIHa6GvnTPfjWDS72rCfioBJnPRh
Sxs+udJD63M5DFw8RrFNsfBQ6Cc/xdgJhH4EYgW6ZVbbz7UmsNmk+B/RYi+zT6n1As3c2SZZ/hrV
+jFRxt+N5WIbV9NgSXYdmyj2W9j3wetpdwry6pCqtmCI4x3enIcZ0FqS6HczZJWO6a7oQcFTmHdj
Q2WhG7vMMkLOl0F5JQMf3i5cdao9CeQ9NQZ8THIB1eVb1itMrysNZw54GOURdbYTijmQcaPHHqnm
zeiHn5MO/XeNljt6ajfQFG8BGe2lVmFM2n3iClvcJoG8wzuFGwcC8jiyJyfqAsxrflObabN3EwEo
We7V1L1HdD0FKyYBiIGdGhAjvkJv67ZTnDu30mPOz8mdD8roEI+BB3V8n5oUa9mfUAR8TKf81YSR
sbd7rdxaAlniFg7nmOAkTvPiIeCOYMS02oT05aFUSD19H6hPQ4PMbu5Fxl5HCWoDEpc2ErUfZMVm
aONPCmK7JlbbXRdq4l5aIKamwjpogX+Idd/ZOzUHFZb6EZi8i3mvYuJi5xZ3XDyvcW/45ZcYDiXa
84A8O4RK5XNYUMJqCsGhfnztggjMmc4ZoHyi4VNtRfHqJpy01Si+aurR8OTwpNJ9wvsCPXU/Aj2t
jftY7ZpvqaZ9U9TmRgnDHcYF9TXV02YDYgrDmA6entnct64VbKZwfE7leNe37TUhdTKm5KXv0bCX
Qn7Oo5LmEN37ZCxurNy5LSbnYKONfOVPpfYwFh1si2EEr427YJ8hGU93XzM++9wJEKZXPCMu72NZ
f4mRD95oAmCRbrshTS+/vNHr6iYJKfNZ5l1kGU+qnh6dzrmrlAGYW4KDQPpbdBS5KEcmG40aWYrr
vKHPd+X6G7TbK6jdlGV1ecB+U9XHW+zHyQJNPtuLTluA0hsHMWz8UKx6J6q0gmyPOr3N4XOSEe16
7n4ZxHfwXJsQW4BYJtdY+I2A7aH5x9pPNVQ+Y0KKDGE5gwwM93cUdmAJ4HVv1J5c1yfp+Ng1HU3Q
oi1fqS3ieOdjKMFNBlgRjKcA1rD1FUbnVyxvo22qyuTkD3FLmqyDWzDanpXIa7ui9xvp2XaE14Oe
N2JrWWN4Rf1kWu21FqV/ZNGFL7Zq13vTErU3zdpUfeL2D+CFOPpAfr2qm6re2a0jD27GZRVDkxuh
C4ym0uSEE72Xiy9AI5Ld2DQFl/GfUQx7yqR4Bgr8aqA3i5/kpq/LF8fyv6aZq9GaZ7dTv7tp8Azc
/4TZ5x7KQ6pzcKwsQBfOn4CTuklnwhHGNz2tf+YqBiZTtBusZpdYyqtVi6Ot2zvkVD2cJD5PSXic
8vjXyLcdLY4rbfik6A8K97zWFDeqnT7oajrQ3zROnYNBOYoUpWi8WLWBz2MMDovBLq7Ar8kNtoLj
jRoF5icg8HJTow2vuBSmxs+xXumIy1Ocqyv3vpjgbNbpPf0RjrcOTQGf0lHN9W7fxx1eXzJ4tsGv
coIgp1AxIt+B26tM/YCv8PdWTTjG+nvh4p9jQxO2/VrSR9HuExxssBudodVhI/eRTKeroumK/UhJ
c1eNn/TI+TmUj3VnhhDoeR0x5j/ZvbkStkEMa5ulq4fBbdsi9WCJ763UWvT1rb1Qk53UKI6IhnNJ
C7w3Cw8Olm+bsFBvG1ZWYw9PXODurBl4piu2faLve3T1audGnF0tUw9OVp+KbT0o37oaC6aIUrcS
/eJI+dmhIbVLStYMWiP5URk1AVkSe99EV6/DbK6BApGLDN/eAq/nRkmDIHJ/6w65SaBEgxLIgz0A
mNd7zdrSx/d0qt+Uies/AFuZEgWYE26FNzktlyEFRpYV+kMxRREY46i8cSOOaBSiOeGyX8Ixcstd
r8/UCjfaNChNHujZASZDaq1xwn2hKvcl2P5N0fjUVwfVC30deDVwxjrSvxkdgTMZKASX8Y0FMRJ8
fgT5BjvGYJvqBecWfE3UT71lNUjJxdRz4sl+ziuQQ5tocsr7AS/gI0rK7jeha+On2s+L7xYUYPoC
QwCot8G4FhOarOVA2oS41ySDg3h+fEOJ6EGO0lW3nSXsgWL/YD+n8EfbreJn5SfZoVhA0vX7dp9r
ZnUk71A80Ls9GKQfGXo/WKA19243O3zbMcae6anQxH6Is+xqSKZPmmKCffLTbePY5e1EueBHVfr5
/ZDGAeEZOw+Bifa50o2U0lKngo3aB2l8KFG85Dav199jtc8Jcc7AoIzqDK9zDfwRyPHpOlMEFg1K
MnAAKe3q0AdmeJePnfoEh9g82NUIMXsqwD1SIHF/lVqs0LqhcA01xcERIoh2KRevnQ8iZT/o2JBw
zNB2E1jpU+Jqzm2I3M22BCNGIdiqxg1wyfr3GNECHa263QmgjYgddCpmbpNsPex79GuZBsmtEJH6
iLSmAMDgWNMRWCBXP072frRJuka3rwKgjsd+srsfgV2lRwC+XJpdlAew+dv5FiTFmYZ5BfuOZZON
8sSMtnu4HJa+V+IpH1DWHQKv5Zyjb3wd6BQJ28TEbBI2Tkx5iimmCjnybjQG5wTJ2UFdGcWZP0NQ
heDjS0LGlUiKTOjBRBuzm91eVJCtrx1KE/COSug/2OGBIsLa/ZhVbn/T1JytcPBT2IksqL2z1Iip
nRAs4tzUZ8A6fbRIdPQqviVTpvxSUDvEvQ8u50x/DY6+lpV7i8flnLTdik0UvG8wDIyGW+qtVYbT
nk4trF+qbvrXIdOGB3Mq9a3fu/W+JUQSEEB+cxjttrwJKAR5eIx/xcRretY0pTgAq2pO7Ff+CaPg
4dbhPHNPDWM8xsWQ7Q2tnlkJJlUGqzSPtoHOhqSKdRd2cEjUhBIUrnmFhZ0D3k133HVoyzltXnN4
Bxs8HbWuDaioE/0/oI+I22bshnsLWeNHx+DCvlFzW/lkUNvZwYnAQRANmugrPnv1JzN00jupFeaN
BkP0q+v69XidNAiUegWn4hM1dnSUVBEpzVeRiBak8MCpslDL7E+glMahDBQfg7qcPqDnAP4e6DXF
PUURgLDQDm7SHOPkEAIxJL+knbhaya6kW64P1j0JxKZGk1TOrW5X0ABAwpbBVpR0syUcB32PWgRy
eBCZH9VSASCW8AkUh7Toa3l2PYGa/jwpffPqUMvdVakGUE30wbGCg/CpdgrjoDvfMgcjIRtPXBjr
reY+gXXKtoNulLtJV0W5A/YcPjRJX5GDitYsQclniD2Q4h99GRr3Y4tp9oFo94OT2UPmwZt2oNbu
SKQlUVPu3WNq+NNNZYQ2Zcauxs/OdqjI7J2mvdft1Aeb14WfHK6RNYRhZdz1WSU2oNTd9Bf/Vho/
Y5VSHjrz4NdqGIEUOdwAvZFYpgAcVNli4QVEjp6stD53XK5eK1tIihtilNed2Q0nqmztsS0s9QQV
wf/WKY1FSYT6+abIp3HrhBo2cKiR7oqEKj6Vak4RahygRdElj649wgDm9O3cIABtfoHHAMvKzECh
53n3AEsP6pwzWfskH4bPyHk+OXiqPMRBH+y1qKbiSf4UXwEMBHIvTdukI5iLvQkMSb1X6qlTnsZa
ilshBQztSv3dUSu+ihpJp88y6aAABeC+ViOZCjwqc4/JgJXovZbm9vNkhNNLxqZkN0AYwY280K90
n/rIVKk2K1SFy3Fu843qlRKB9dwMOZD0bTMAhkAV1Hwc20J5jaB/7CTgSEyz27lKFSN5lRn2+Mp0
ZydpuhT0FMVHE4uL7yYdKePkdlVv+jYJT2Mz+SFXLdP4qsIEeEUihTKzme3DmPJU0MOty6mWvXZu
Jh6AaKji6IbMKTolvbaLhlY+Z7G0rnsQL7vELrjLdNaUxvTt42ej6Khsw2ndRobGzRFD8H0c0x5q
sjYGdiBwGRNVksE55erfuI5xl+p9cwNLxH9odNk8j2FANTSF/OqHo0ofTwfBux3KqaB2BDRm1mjk
TpXQIoi13rktE312/swLeAllPqk9/iIdbOaA9fKpNmsUKUd6jGiCAFG8n0ab0qkPZuzTOBkYvyi4
hG0zVUzaDtA6tw3bsIGc6oN54p7X7oIqf6C07aZXqUv11YWQcIXJEZXABsNsch8dFFFX8oevcDQU
4dDfFaNpXdn4x95ZBR5ASm5Z6ZbMPDoYPpbiuYfAK7eusCMV7EpQfrcxlit2hsnZCLMh6q0Klk9o
MWkV5t0q+5HRR1G0R94qeR2dehYOA6/yaaz7/ruVaPoDghz0rRIA0yh/YDIT/9VqMywn2AVOwo2f
1m92p5sgRj3drbHsYYkdphKMgK644a1oFGNLkTi/HuFZ/7FpUF3JQkz3uqVi7TMYwVHldLozEJP4
H/Xx/wpV9/yuH/NbO+b/cw5S9/+hafMMMvu3fOl/wOU+jd/z7Hv9FjA3/w//Dy8H2O1fmqAM7apo
vyPv+G+8HLYmNCtZfCh6W1whVUBx/2te4vzLAsQ2g+jgSDig4v6Nl3P/xV0P7T58MtACtyzH/m/c
S/6ps/o/YDmiayEQP3EMqg2wt15tp8XJB6h/MlsHlMibeXhHxpXf9kZx8O/hF8qxeVwGEN8SHPb0
pjj68XAaDTPxRslOzlleYAg9OEisXFV5fkG7+l34n6u6C8XYUC8EVT1R0r4Ey0H92mm/DCEbOBoW
RQVGtrImsGmREiQXtP3fn0N0Hf8JOMREySq4vhcegm++ya1TK28AgOfTBRnehQPG/84iLgX/fAAM
Yow+0rHwzKbruyP1WbhrssbSNQ10rGOhjZg/rEK/a1JcLbMRAFep9ArcpUZRL8hk/1N29e93WIjH
KiltVdPsKs82B1TlpGoG6o5tv3sxcjP9r0RQ/37IQuIzBNwAd1gUnhHgkplLsGZxCsZsQ8EGnuTH
a/Lc55r//Y1+OmXD3MZhtfSqKKc5I42ugCEw2tXK5bDAn86aN4OF4gUX3RzK8GDLBwvU+c3Hb3/u
O5AQ3r49tMaW5oNSeDC/zBeqOROSHLlDtR8VNE0/fPyUc3O0SAtq4OL56viFp/VYVSvAw/Y0mewL
a+nc6IusEEOC0iIRlx7kmu6hp+DEPo2LZr37+O21M5O0VI3W4EmbXLxKD3jOIO+CyBrVY9zSEdxa
dm85VPO6Ej9ctegfE6RYo6Mm7bS8FpzvqpOVNWa0k34LEbWlsadwD7cBLIkk17RLr/hPLdZ/L/Wl
3QiIC1mgAFx6/uQokDILiuG7xAzmw5oKCvNr1CbTb63s0XECKR9e6+wcxRYkGKSbBpPTft3HcBbJ
xTKhEzjJLLaiSNqayPBhbZ537o+Pv8WZb80u9Y/12qUTXn0yrrygCPJHRHLQ2RhrdP7WRZszL4E3
0RxEJbRKqkceHaIZ1sB160XgjvN53esvkkUr8VBCvBrRYTWNX5Swjn/Kscou5Ltzk7NIFR2UFLSy
kgo5zbExr0qVtjeIRyHWhbGzSBbpxE0qn60wHLVVfWCLQfWqI1PXXpj8c3G2SBNssNw3fDaFsW7R
RaFfwJ1EnSSdQcUPlD8ff4N5qfwtW/x3qCzShY5R2JiCLsRxnpIEVcDmt0TvyblpWLrp7dDQ9riw
N8yL/p1HicXhAePxVvitOpuQot4FVMVM2icg0IOAw+y32rbj9+KO2epVKC+kgjOLYGZkvF3BiNNV
mlH6JahpO3bBTQyVe5W5QRhf+FFn5k8sItyoB4lKoiy8ICmx5wStYRTKDl8NZHCzFGQoDCO7HS/Y
R537OfNbvAnIHm0c3Ycp4HVN6eQ7v8T4dzd1Yf7y8Wo4N/4i4IcSui2mWZxYE91BMLNsil9mqpJW
1o0/P/fN+0MQLNEOjPDicGmMoOQIXwu75QsfW5sX7XsrbBHykJz0rFbjwnPRXz4YsnXSn2GgRRAc
lCTUvyoKMvT7UIT0g/MMU3f6vZAmMA1uVXEh5c9T9d47LNICwlk92CE+EQBf94ufGfovqU5oQmSt
ozysm8ZFarAVRVCWGDmGYx8RbOIJDQ/pC3EhJ8wB+d5PWOSEnHKTKgC7ew59r4bia2O6uwBpHp8i
bkTVwGiiqgTc4mgBDJAx+Sp82/j58W87E1BL/fQQuZaxMjle4PVM44GmtR0Duwxb5S4qFak8ibAt
isePH3Zmvf+HC5uiB77IU65QDfiRKLG1FrQZ8poXcvi58RfZwa5QLauGtqIQPipbIwvRo2nxbfj4
7c8kVHuRDTK3DLtx3p5D28yRenO7HhxG0OfXXVXaErBXJP70gxWnK3/OIj2MVlYhydoTvhjLXnWi
eqk7Lbsw+LkPv8gNRgqXCw4U50qqvt0+9IPhCYItnblpRvMr+F1vP563M+vbNv6ZhXQojkWEHCeK
OlgrviBArD7pAEax4cnV6AtKQM5Lq0Ae2SNq5Wcb3GhQc/n42edWxCI9gKvVC+hGpYccMEV+ePQx
vW4D4+GPxz+TfuxFanDLFlkklStMOQbwYDnhCrlzSp32ydQMpnX/8WPO/YxFighSo0SwUCuxAMb6
3W1srARYdBd+xJnRrcVJoUDbvHTnsMRi3X9C7FZ7UoDaH1e9u7U4E/g2XCCYTCWs31pe46vypKAN
t183+CLiQ0SgK0VvGXy2jatBO+9xgNBWjr6I+L6CNNcDjPWMxjBuBHIQG6MAXbbu3RfhHSo6dnQK
azNCheo7euPQWHrNblbO+/y132z+qK40KXKHpRdnY3FXWLRAKle/eBI7t2gWUW1PilaibcXbj/KP
gf0l2tZ1vFs3NYuwHfMkdUWRcxOqswJKvA2yBxngw7rRF0Eb4xND3cQtvCGOrvN+Cq600n5ZN/Yi
UltoDf4ADtkLhdntMFKdNq2NTcaq0c1FpHYAq5CT7wpPGaxg3xro1PVlnf5YN/oiUunZIDOrMi/w
MnChwcvpKiqyartu9EWoCrePaqPk6I5avfEwqchScaq6YLJ3ZjWai0jN7aBH/odpD9CSD3GtrCmJ
5praXTIrO/eARbAqvZU2GtoXnubUsIA6hNI5vq9LwP/hmWeUjggbvfDauro363KHMdXKWV+EaZi3
JvA3zNVce+oRQQUgPJyQHazlyiW5CFXHqlAKquoCc2l0KbelryCaaqEh9Lpu2SyC1RpGS6uRKfSQ
hR1JxEXz2I1qeKHCfu6zLsIVd+OOPheLEoW+Jv0kbRTHt/St4Q+sen1jEbEjKk50U1FP1RMNzEib
VqO8MjvNstelylmg4G2aB5IG435OCZmRg7GDA3uy4CysS5XGImjDvInC1KcfYDi2SUu0iBEsCaqV
776I2tYqkzq2KFGwOGN0m6yTllvpBcOzM5/WWERsWQ5Clchdw5ge5WGK2/Qnwt9JePXxh53n951b
mzE/9s32Wphq6KZyYGZ0XydwkTrgdvAlR0nXat2HCdV2L6la60IYzG/93uMWcZw1vYFMLTCcEBCr
2IwDCvxX+eCgHISq4yXH9nNztghmYB1JHwfM2aAMIFjKwETb2hTrUoWxCOW2wY8zS1hMBLTAmKDo
jm7rX3KdO/fui1DGggMhpZwkWjp2fRi6or4WaC6vO6wt7Zl1pbA6QyNRjCYsCRuboHuf2S8urKYz
L780JwbYGmtACFMMXJAoABQw7QaRN5de/tzwizBGA8dujASvIw1VBmfLX6svimlDkOgr7JABgA19
dz3AvC5u4yyoH3KteVSseBZ4xI4j14IQ+VwzmpLtaBoA1qYW8edNUxRzNadx49/J1IcPrV778Seq
5BSaOif3UbvPEwcaZpdg99Kg2Bsh+wswzqP7MCCDANvrBdcV8BJVYzjl1gGl+JhYtutBLrWUPbpG
kfrJwDo+h4adzoj/oR1RO4/NxPqJw4thHBvR2n969Bech2EaEcA37RpfDYB5zucw1JNOvfCNtDkK
3onBpQM53lHKJBs19fCzLRBJMoSd7tEPAiQ2TSKtDgFwa2ujIhZZnnTonMDmHb8OtsWkIL+qS4QO
Z3EkM68v7C7zLvLeGy0SKHaBRqJnWc7damqf21yPbilUffdlDWNiMoABxk0CTxvdfsxA6xK7j4+z
37kFtUiu4xhGOS6FBSyoTD1gqbzTEZm+sOnMb//er5of+ia1WrmUqUyiwpuaFsyWCPRxy4EdKRFk
aI9dPcnndb9ikVSbWnVQVU1yL3X07EXTMB6bXMW5VIE/N0nzOnrzO4YGGMRklli6I2AMKU6YW6gf
xrr7nb7Id6kGIr3X4ZWGZj/AAWgbGlGAUC95kJ95e21xcmkBOPdwxlPPpB5zUE0go20IW3zV1P/l
1v5mbka/l1LgQ+rFaQ3RNFDdu0qrxfW60Rf5zjcVyPoNJqeAl0F29WN9sHLXvpRO31+fs/DT2+/a
YetjV1rXeEkgciwNmkr/1YejoVwY/8xe/1cr+M3cKGgap4Y+NZ45gBfcpGXVE8JR4kDZKbL087o5
WkSZZkUyMXFi9JIis25SbA+enDSaLow+z8U7Mbz0fg1Tc7DQG2097E4wL+q1GqWUNDH0q6SLRb4p
yrjuLmTBcyt1EWe5ZVsd0HTloDpdgmiS8ityp2TdDeEvIMubjzFpXQy1a/APOA4MB3A3cFxrKCYf
f4Rzn3oRxInV0IvL9dpT1VnYAapLYO3gpc6SqZmP6vTHjzkHu1GXwVyWIgWpXHsNgs39MQm6EU2v
VE++IjiNjoNlNg067z08tAMMziTfmkbUWdeDZWn5bQcXYrrwKu9+LGQ5FzsHSihZR2+m8HBgrYat
wFnilR1cMS9sHufGXyxrtOWFrbpKDkEnfe17fk9ho2j/8Ty+O7iLv+0/I1/hlIY1XhN6QVWZz1pV
4OXgrgxIdZm0isjgplIxeO4M3ugYERzhdlwz77z6HKhv1rEFHxmqlRF4yURwbgxy+dcUIchszbwz
/uK7Om1n6dxw3YNTqypytmqFVQRE5nUTv/iqGlLFWdWa7gFxb/OLHDT3MEALff149DPJaimzN2QI
5ZpKwnGtsBW0T9FouypijCe2siiqHq5AqVwyoj+3hBbJyq3sPgFM7xwA79vbAblsD5G1fv/xL5nX
yjtpd4mBRIMp1XARDbwBm4Xot+hxnbjWijJHzQK563ZHfU/m10JF/unjJ56bu0UGa7IgiaGD+IdI
AYOfNxaoYqOMKhNEnYYEKgZMfbD7+Fnvzh25Y5HFYEGEeJrC25E+GnhwL2SdbjJDbbQL6fjcAxbx
HdaDj1A3vj11juj6lSnaJNlmQ5VNKx+wiHHwKnqNsJR/6G140RLawYNaq+7K+Zm/0ZsYryy9iIcx
UwBVFdzO+lHbxo5+qd9/bnKMf44OCSWSujlimKuO3Z0FUQy4vCtWzswiLpKsSmy8C/ET1yz/WHMW
n7UZLmHUzr37ovTgBikMAT/TD0jbWwMXFixwdqZRmWugjKzMRRQYFWBo0nbmyUliRlsKX/7gxDNB
jQDGtSp3OJiu//MLOOmIQOXsJOiPceQJVTNR8Y38db9hCePLA8XF+0sksAphCWJr155SqerPQTA1
f1YF8BKgV2KJYPQkJc+UUXndCjvfZ3UbfF83+mL5+7pUEXmxYw/1+77b5+jQQfYTeaCvW6NLgF5W
d1ZVDjxAbUT3Wc/y4rGfNCtfOfy8eN+EbxzhCZPB7DrkeBjcYraIV1kOpi7er5ufRQAXuj92dtjE
3gSEBSPBMZ9usMfBIfrj8eet/j82H5bnIoT7YSptmFfRvDxzxL9NlIMUrL7GTVHY9oWPfO4hi0gW
yC5iTebzDbQipBdudthq6Wll4RMZUJLZfvxbziQMZxHQIEcbVcclwDM6hJsLCQVbb7RVHUhUYRaB
nNh4whZDHXu5MyJYbcGufUrjyv6y6uWXMDy9R3la5gw/1Pr3KqSgEVTmmk4br77YwdJAtraOI4Qn
m7C8N+YvgUnmpQg783XFIoTlgG5jU1MgxJ1aYDYIf3fY5LgrPLuxhlrluvmZn/420AJzqsoSH0Rb
DVvkfxxIlNDJDWdV141JWkSyMkiI5ZYTelimNLuqA+XZD/qakzyDL8K4FKGDl7EdelowtgdcaNEP
EeOqQjejL4K4THoJCMiIPPjqgJBtTbNu8jCmSLxu7pfxi8pzWuP6C/lCeR4zVzlptTMd1w2+iFpY
2/qgyVlnpNAU7DG57tA+NJ4/Hv19wKPjLsFygSK0AFvU0BNT5aa7oHRC5EsTbrB9VbrOBj0N8wde
kFn0jKSs8n1ELqaa9eipUa/pofAKixNqmygS12YO+FPSVd/RXktu8yAWLx//wjNZz14Et2bUvZXQ
/fdwr9KPoqkaJIGhNK0bfRHcNgL5g0WFw6vjwL0xpGUd3DG5CHg+9/KLqC5SxVBFyidXzNi9QXJ0
2ra9X6xpJzLxi5Ae/MoKcPALPM31/1gNhG5qJuFu3cwsQ5quhtmGXP2rjlK66nP1HzA2ujDv8wS8
sy/bi5BGw7iNIA/7uNzMfn82dn63YaWYUAyKrjEuPOXc9C8CuzZNHSxKw8rECTA4xLOxGJpmaXNh
4z83/iK2YR3asRFMiDbg6kx7SUM3R8bbVR9gCYGDLEPdCAPXw4T2ySZFV2Mbj/66qFoi4KqeVBo7
DA5xEF+bokxuZvLturVjLWK2xlejR8vCPYRRFZ2MYVKPlYJO8bqJWcRsRtdtKkrHPXRtZu8FKvV7
v62zldM+r9g3G3GU2VaKJFHgGW3xxylSpNZsfJ/Xvfq8kN4Mrsc9VBQFMwQ9d8NTkUm83oo8Onw8
+pmgshYha1S1lnf+RL2rFBCqTByW2m3R46lS+nhurpygRejSZJsk1ANu9DhNeD2KnbsCm6p1Zzlr
EbIdmoSGGxdI2MdxvPMR/cUTTM8vNGHOzdAiYDVnaKfW90k76BblqGrF7YDoYoXCS5hrclX133GX
mLhg0vU+hBJ0sPtcbDAmPgw0u9clNXOx3YpuYDuvonnLSvCCbmW6Ez62lB+voXklvpOYzUXoRnnc
V0pJb6G2NfmlxpbSm0KjvV83+iJ0xQQfI4oN/yBLiXBnX742Y6utfPVF5BalhXA90gSHQQl1HAD8
z+iI/1j34ovA9bsCEAoyXV45+ckR7ezwpKDLfolDdG7WF5HrjkU7CRwGD6aao1FUHdOSbv66V1/E
a4uRlm1EkYtnbJycmjpXEFJHxW7t+IuIrYygB7Y/KocqGazPfmS639MkuXSBPzczi4jNTVO6Q2i7
hwm4/imlUuaFnb5yj11C4TJnlOMwsA3KyqyPWWIqWAzozYVsM6/qd2JpiYPTc4yLNbzSDsaQGdsR
ZAhJGTe6fZlkmE2Eib3ujrGExOkJ2lNZVs/bCmRbH292iRTYftX6MRYxGw1MN+bByiEt9eHQJuIx
6y7eSs9N0SJm9dKJlRjgNotHbb867Ygdu96PRrsxSzgaJ6sacM1c90MWMRxj0d3LLvIPaaXNxjsu
KivgX1Z+g0UI224/mpAg+CWi1tHXywNMUTTHX3fWNxZRbGX48I0C+E6OjOgRJeLoJ0WJYN0VbgmD
w7Wh6E38BA+mZT/GtVpg7TCsLBEbixAWtqsmbkYrC9fdahd1GiqNVjeuW55LFJwR5XYam6Fy6NvR
2GJPhLNs2hpruquOuwTBYYdcGT3IMuqfRnXn416OQngRrCtv/+Wx9eY4mImpLp2K5tGEnikGPzJP
UZOeNHwwIMqKeN3S1BcRHEC4D4XP2tF63d8YYSDR2LbFhZU5nwzeyXL6IoQrWRXuBG33ELXRlHFJ
zPT2psUCvMFCPcTeOMe3QN3kWZLEF+btzKagLyK5dRWrzSOpHEK9b3Fg7qUH1ks+fpwnzv2gRSSj
MmxMJtTugxI58Z9iGq3nsrG1B3T+hLrptbT8rKbp8OXjp/0F0Xlv/haRXTk+CXZi7y/Uysb9MjQQ
OAUklPv3pVpl95qdUYzCxsTSTqECMQfnsEnHNqIwptd0yFB0DDJMPHZjkqv9Y9BFZrtN7TBSMaAI
kSL7+D3Pzflim6+bkRJfYCqHrA3Mb3WbgJBURVt8Xjf8Ikm4Gn7UWjFwSlHxEB/b1PWEq62iyzru
EjhmlkhlhWbl8/L9H9S2fssqKddNzBI2Zjhxn6EawWVXHTJPlXVw1PGTWTn64jyO24LTBMBwD0rf
39mp8uBH+cqa8xI01qB7JEeBJWYqtZ9Bar9YfvVn1edc4sVk1DqZ4SScSPwOjGSfjsehKlc23bVF
/EMPRUyt4MUdrfkZ6fFzbNcXzmxnlvkSJDYmNb1AKPaHqi2iayNRJeqF/5ezM2uuE+e68C+iCjQg
cQucg2dntOPcUE46jRjEIBCDfv23Tl+94YvjKi47VY05QsPW3muvh/rHbrf/yXj/Z8PvZiHD3Idr
HCs79kxBYvuABEyYHRv03RLNJ3iQdYJHWVuAFQBzShMrA+bUsafvVui6TYajGh5lfWh+Tf34fZuL
Y8Oyl4Jhw2tGYLpkFuCS9dwGbXhFCnvw+NsrpCSsbhHd914WTLL8Wqp8fB7KXByLEPYSqSofUcwi
EaJKGU73yNd1mQsbejo06HuJVCSKFtLjXGa+aflnN5nuEQYg/bEJsxdIETSNLwDY47I/wf0a/FfV
3E+9DyPbY2+/W6faI7bWM3aBIgy3zKz9+gA4SvfO2PwnK/7DybnXSJUzKqJL0UB3tU76p4AWobl3
tqPflbeNPYCj2wfiw9gTXPtXOLTOZ8AGyvZEVL554H/DUiBDl8/PEr5A8PWGAyYMjXDCnqHTb3Wi
8S9TCh9w/qUcR8neees3Nhh/d9xXzcptv2qZbZQjrwtzVtPGMLVsj4Xye7nVCstsDWYjjrqS2TNq
0Rxu90t9cKXuNoGGDgVsNWeZFQvIzEVUPORWHcs9QbLye3a0lpc73xbkmdhQ5ut6SJzA/OgP7V/Q
AuyePgfgR1bIJEwbAwclyPOTX/JDtmQSRcrfnz5PogoCzfMM+YT+IeyV/AzY6vbpyEJCqef3p6PQ
3ALgaPHuwUbisghFDEb0MRGG3OtfhSwo7Lyx/Qr4Kr7C8H06k17ln4+9+24TgMfr4oUS4TS8qZ5y
Mizo1Nma9NjDd7F6P7Pa1wEigQp8zniw4eclZ8eUcbj9/T7qY+h1ntwQ2cFfl5wFHHfuV2f512Ov
vjut6awIAUQTES88GzON7qK47/P3dHcc7/j/90a5V3+tbvY46y00kLBGf6bwtHslMOC9HQywM4di
U0z638fHKzsHPFcksxWY+uuet+Ndx4GpPDQ+e+1XrfOt7Vous9KG31kA2huAMMcevVusCwt4v0w9
Al8XiltYxjbXeV/7h67bcu/JJtFYMIQXa+BeL97ZraS4kCt9eqiHRwJW9vuwLxWnk/A0wjx0vKWe
79+hXeI9uekbggIp98u1gcYoDGrE1r5pTtEiVyxYvubwPA9cuGQN0I82MZ6q7bXomqY9ccLFAovR
Hnf9Y99nt6phuYI7sVlkBvtg/4SiTRsbHMoHn75b1p4FiyL3wFlB9sW8wobYXflu3g5dIKTcLWu9
Bisoc5i2zINrftTTdAiXY6VPuZeAbbNHNKuRy+8UHdHYTr7YBqizQ6O+V4B5KpwjYpAfZToaTlag
kfjiv/2OK9af4x65F4C5LnSByUfE+EOxoriqCUiq5dOxV98taPQ/oE2eTCKbFz3WyQYiYgUlgR7N
sTmzF4EV4PiCGWxl1k1gDkNnpj8p+Nh/Ofb6uxXde2gjdWSQGZdGXUHiojK7UXPohgKv0t/3C2Ti
1qIWqJcvqivP4Fw1p2Vc3zNteuu77taqy0Eri0J8V24MWHljjyYetEO+k1x86+m7tTq28P6FEy/G
XcgPa0R72LH7hyxdpBT7pQqxDIFMU4DXNlbPkHfTj4AS9IcCcSl2obKhsCYAej6EvhsQViG7/CWi
3XTo6ib3ui/iW3/p4UKflTICbQisjfkl1CXi5kNTci/q8keKyxWjYSaX1QJOgztokcBYtPh07Pm7
FUtz4LxYgYwcKGr8pWGB+QKKbfHx2NN38TIoGAObAAdC+3PPPhPRyA9q7t2x5RrulmsnwHSSFPFy
ToAxqxYApou5P5ZngYfF78s1zB3jwapE1sGH+hTpzQO4Njcfjo3MbrkOIILXlWIiuyjq06GAfT0g
xMGxOb+Xdc0ttt/xcj71nKY6hLMTfPC3g1Nyt1wZ3QDlWXGzXYBRBHQSzlHX2oydd/D5uwU7F7Z2
fn85XKv+aeuHl0jTH38f9cvM+EM0vtdy1fmqAZl2eTaZsnuGy7CrQG/1myCLjDoY1e41XaNrm8Wr
kCtaasRjU69BiKvgc/n3n/DGTrzXdCEzZyCUBMGx8GmNq1bU+mOs5iqfj4UffLdmhZdvoFjhNgHI
OuCASmdjdPQqx3dLFiCGdrGbkNnEZFWn8N4OKWyqJTvkUo+YfLdqbW0kAK0SYZ8A5HvogRBXEZA3
xwZ/t2prCnmILLDj9HAxTaysv5HFe88W/q0vS37fcEZqq35YEW1vS2Bgfw/FHixUDyWM5F7PNdQT
XAEmJIwm5+kYYG4QzxwAg38fl/+KLH9aWLs1C+vWsNH5EmVlHaniaqyADroBvmp99GRf5zcyAHcB
7v7DU7HNzibVNgIVk3va/xb1qDYFlk7TVzhyBt+KBa7lVzmT/XUF/dzPNe8iDkF7s/78+8u+sQns
VRp6qTxXNgbHBnA+X/nsgefclENk4sCt3re//5E3PuZeejZoC0ykW2XWdmgRTFHK2AAbNXlO3xny
t/7ALo3Ge7wsWRCrgng0fiUbb1/ZNB9Te8u9/EwapEaLgmAZDeph4OuIDhr3emxodhvMuG0eINyt
zAioO2Csl+J5hEHPsXsf2+0wMsBp7UPLkim08MGUsd1qEU9RD5XJsde/fJD/qR0hC0KaHqYpmYMP
xgtnIf8mWzp/Pfb03Q7TgPeIQjd0l3J15Y+50vX1mMtjAiV54az877vn8EuBAF4h15XXIJQVFSTB
McAAXB7bINkuNtiIMGvU4XTyNNr2S2oI7J3L97aZt+b8bpcpBhHVuYWes6unpEZ9uocTxqFx3yvQ
IhgegG3d8iwfen0GDwkwUhEemzJ7ARpVLZDpuccztCgvKDgEw5eRu+GdKXNJ8/1h790Lw5rRCarU
IjLSt0BvAz3zi0xm9BPKu3OLPo3OLZ+VDXJ45OiDueq9hRr64uHp7UByk97ibiLA2Nd4WZflWMlK
7j3UtpqFztCKIxdeI/qQPuCytgm0fzr2vXfrDM7tUGZIDJqP/EpCKRCb1AOr+NjTd+tsYANbyUVq
Rf0ujNXS/TQBOMrHHr5bY81GcHp2eDhjcHGPV1uvLAbBjh1L4ux1Ys4agDJWdA1UQvaPMAx0Me/J
8v3Q2+91YhJlVDYjWZuNHb2HX75LAzWq87GH7w5F7XAbXCoRZt22BRn8FZtsgrfYwafv7srhVoJm
LVmYwQu7jwtG/8nr6D2/rjf2tr04rJzo0NEpYJnVzXDSTQGtG52P3Tb32rB+7dg2wQwn45t9yCkg
xGOv3lMkBZff/4cNaC8DawdE3MrkYTb3rOmuUPScbqYQQI6YuH74BD+naYq5YuDClaT28liGpbHp
pQLCYPTd1yA9VnXXx0Ks7h6ghtaLXe/ljxrE8iWuZ1mpY3ksslv2DTIG2hscEpQhZGvg+qkE98Fj
DZKS7JY9h/4f2i8VZsNizjj2nmo2Hnzx3aKvCshkHUdmdXE5ySI12Ey3/L206n+//0+fcHeyhn47
bMwhJpsp8EEnudW6eIGJ21gkEsahQ2xLL/hQ+vVQoKOaF+pmLlvcbscLbCyeeGH9UxjYNUw96KnX
dBbD8pmQCcD4ehn4EksgOZaTcdv6w6dSpB4JP6wWYV8ctJ5+Fa32zSFVotiXr4GmRXpegK28REoN
iQ5gVhi31LBff99kLnHq/x8rsS9ge/PQqn5BQtHBPNGLFVFSJMy56J9QdOzLhprGoZ1Y7IvZzFbw
ZFSGZ3PdVudQWfM9mgIA0f/+Q/685Yh9NRtmigLRDkFu0QvtNYfNPvJ0BxvZxb6a3cp+3LRPcIIv
mKhJPQXdg7Q+bp9H3l7utYSmhNYPylAEVZ0o4nJdVdwRfjDvulcTlh0mUFQxnnXG/gywqGOkpI71
Jcn/NtL/uULUl5xu4UJgcIu8iLUrPgMi/fPYsFxm7f88uxET9SODDMss+XjbwlgfS9KXybGn89+f
jlwxCYQxIfzU1PRIJo//u4Ii83Ls6ZeJ+j/vzkvg7h0X+KQzIz+WGu+dFhCKvdci89Y2t1cVog3V
auQfQhScRXNH62V+qRti6lOrcvCIA8hpv0ACLh/02mzsFkmMdnrWvIXx6ore98+NI+1DFcrepMhd
LB+0KZSfuq1ega8uNuklqDmOKNT6dnkAcpK7ZM7nrkrpxbM+nQxsg96Z/m8UiEW0Gyyoi8sQ1CuO
ba4SECOHhftXdYSxGFqdTVwXrmjyewWzsCdUhtwdZDAd+tTKQB/TxOJm/fvnQndXUbIcrdrEBzn4
Mo0n7IUHZ9ruwFuL3EEkRkRWU+O5OGi0DZJAlcf4H6gP7468js4RFL2orIwTY1kHi5hTJY04Fivu
pZRRPRdgfPg8cxIWfhr2wzeAWFYHK/N7LeUGG0AEXZcsB6jRP5feIMWJ+od/zKVC7tWUorBmmpeV
I0QCMxgnOLI1Wg0HB2e3R/XQlpdAs4dZrhD0gk1ZtC+qz+tjJe69nHITFsXnccLY62K4popPiQin
9lB4If3duuuB3fHXacTm3WwoKqJkdtMNB5sn5V5LCUJZg1BIMtwcJ8g74Ccag/BSpH/fYC/b9P8P
XeRe9ChHcEumFtOGjb5hyapaOCYTdD4XNzW34b9//yuXkfjTX9kv3W1yw7ignmvJMH9eZ6UoHKID
9V69+I2Eh79buXCJBK27xjFhjHg13drAOdTv/C1x6BxMtlzxX8Lvuh81RwYTbeMIz478MODZf9/w
GllRxJIbz/pq/FHl0avRx0wYIcPbbabWCxop+4VnUMHmjzBtbtEcPfqHVhw6Nn5/84gxjZgV4Yyz
gbqTrAiurOL1oWQKfDl/f7oa9Tq3bUAzaaP5YVGV+RzJvHr6+6j/edJCIPH70ykLq60tSgpRSd9s
iVJlt6boG5leBhh5r4cSgGIvc4MZlVVRV+A3ILCM86H8zFzPj02cvblZwwruqmKmWV51+amoyu0q
6NmxswatC78PUN7ka2CDlmV5WAVnPfvAuC/+sc0akqnfn97DobrzmoZl0zzqIV6dZ67moD5YThZ7
oVuIbPEEXDzL+sgz9xv3oQYHae6dMOnPe5GQuyULN6ExUEXFMs/MIQRJ7Nd4YZD+fWa+9fDdmsWb
w1nG4KBZSlfdBnVZxtR04Tsluz+nVcRewTZ36xq0M1LS/thpl5iuHsMEPkYbvMGI7Nl5JNZ8UzOZ
fvz957yRyBF7WVueg4LmAkkh2Q+QBSi3kY/xhg6Qfy+pqXvbSV1f7itTY8/Bmod9BR9MJAhTmvt0
jB1yTMFp5C2ZY9d2dffJykHf1nnlNzGiRbHcoJsO5fC/v+4b+8JeJ6cq5S60Q5otbTCtcQjZzVcf
koQf/VAccgsHqHiXUBwb4SLtL9gVQCdPh2Bkide26zvH8RvzZ2+YRirmdY47mrmFzFeGWv2Roz3z
2J6/18o1CyRok/JJBq+TIYXP/HTTDqY8FAYJsdsWlp4WZugYnj43LqYNKe+pd1BoL/ZaOWqhHApF
SzN4qdBrWkfko3TRe/02l43x/wcoYm+TNleolxh4a2dtH2nkbtq6f26daeoYrTG2S5kfjofYVphB
uz1ihHPKaDUNssF1mPpAgesfcqbbwSm0O9jDYsqrNRckkwq+YiemOEh0/dSM79mQvzVHd2d7rTvs
+5dZtERRdQWoQJ4qSCuOvf5ePqetP4hipD7qhVImioUixcc4pqQVe/GcV5oW+Uzg4hclptOW+zxt
9HCsAi/2jmjNuBZjiCJ8xnG8JyiBwZJTs0MVJLEnijZeI0YHZG1Gu7p9qYDri0VOu69/3zrf+Kh7
5dwmVc105wdZaKr5K7L21X296vfIUH+Oz8VeOTe3EvmQbgyyoh+gV1+Hsf0qCpZ/hzvG4MXT6OU2
9sbC/+KrYZ6zAs6mhzS2Yg8ULSnhWzUvAeSSC6odcABNUDSero8N224tL5xptlRTkLGpq7Kh4We0
vR2Ms/a80G0qpGzWPshqY5cvrKz4eSZ8Oh179d0yNp0gkdB49aYQ5T9+F2wa3d0waTj0+L2wznHW
riCA4DRAyv9pqkaL9lRCXo89fXcKKyvnHhGIn4GG3Jw1cgYoGtaHDOSl2CvqKI73AHuHn40lxJgx
ML4juJKOH9xB94K6ZpNwtAqsny1NkKdiVQtcVqJjkg6xV9QJbooR6qUggwyg/NGrkKNuczTRJPZ6
OmCseDd3eQBrvXW4WcBMysag8g9lasTeKU3wCrfQdsGH9Xrx1Rja/HR1Oat3ZuUb5zzfrVfhNUVf
amxzpYZpZex7UbPGswdlU2yqsXpBhjZcjy2wvcBOsdEr4BiFk2yj2zX8MLaHYpjf00xdZvofIha+
W76urALwozw/Q3y+LneUVOIxdGyDrT7lc5HkVrTDyUcTCkmH/2LVQytvL2OrZ13Pfdv6WQlU3oNP
XXE3WWWORah7CzUnxCz9Atbr8FIrHrsR5IFm25Zjk2uvYbOlLuAWVsLYXVhzGrj6AfCee2dqvXGC
7qmifBjg+eywLnI2zz/HzekvfGreYzW89fRdcD20ko5EFyQzmvkxgIFdEoXtezIq4MMu8+YP82mP
FfVQWNdwbyWZ4hbNOWM/dxuP4ftUNTaGymoZTmsBHsu1vzG41/K1nteLxsRr0s2R0H228GOGtBaG
Y//IxtEpLtmG5ANfkNlKNtPq+ZQPbZjHINGWUPlxF5Z3LupsGUNTL3gaTUPuJ6NAp1OCbJ2NknCQ
wgIcN5RVIqeabEmxVv6SjVXVTUnVjd2WcTpTexUVJOInu3ArYw5AnoUNsW2780Y1xCrb5nxzg5bU
2dyaZuxtUleo5nwwBUDcV7xERuCkrAP7rCYhD+PSqwi5tU7BzVYVs1OoWA61/VACLPLsI8qbvvcW
YGo8mM8qIXbx1kRXzq9/0pm5NRn1XM6xhr9g+SkqR7+M/S0IWVbj+rvEC8QuL1CzwscpnIaGxrlf
T9uN2BwmKHB1aE/5nLcBnMjqyZXDFReen9/S3nMk0SjiuHsOnlqVbr7b8te27S+qCWzxK4nXGiAA
UJNqU7/CE77+hQ8n81NEiQl+BCSf8gcqmxBnGq/WOh68yQti7fsM9/N8HJobOyETmKwwcvavYL9P
h+sAlqEdXtE3MgnEpFuEOWHwChgj2xIPlEORVIUXfCLcY9EHDfTUNYCQhl9tMEUvgA+ka/7kCPPn
e0NIhaIssoElv6HeaPOk7AqfpcANtf+U/VK1p8LrqwgeY2UwPYw15L+Jv0VzfZoQSzwWSw32VzA5
ul055+Qc10ueTye4lRl3noqBfAtqFQ43xcJgtUbGQT+sfa6e8IYl9FwFbENferZuT6WaXjmC0tfa
g/9ROvQbVlS/EfOl7ez2SU8Ne1q2capOZGMQq1ha6S7um8qDlXMAl7i40SFJrQi9jxHsZq+aCbcJ
JDmiwSTDRLZPBFoScpWXEzImIw8XftWotiVpYDiyQnAkK8e4VFuJOvLWhf1VGBh1Dxh0035hsGuO
TtGgpmdoJXWZbltYTd8q2uflmS6i3c6DDCT5VOV6Jue1r/LqXKOOiUk7+kv7SZKCB9cUZKsV9MTG
jOmKlkXo6rm3lilD77QX63Edq1MkqdmuOjOtzTUNOaYk5m5Rwod6CvIokdjfUUr36q2PGyWQpRyq
EaSpdYqqISlZHzAIQZqFpB5u/g/K2VF+WtqhuhnQlVz/s5mZiHMntF/dMgXgCMJBNaLwZcJ/KyQS
f5Ah5I9BT/V6Eg5f90pabe8LtoX4nm6thpPZWD9/nB0j9oVzDE1SG0h4gUY0drtrN+K9WFE7GELA
WT58BNG51HEHS6su1kvf+Xh7OFs8qAnEzJQvWOfnSNp2uW/MFPkpPmYuT8GoxD951zb2ZSPIVKdQ
uklxDiLT34nIIhcJZYT3igaIIExUsTbIapVlH6WkD6L65HtqvgPtCaVfT8P//1Z3po4eLzxfbWLT
0ws8sxjQPbExM37mGEKVMuk3XjIWUJnebtZtTTKH6wqbqcCjP6zBEkePznDZTbogVKeLm+NwXhRG
/mPuyoVdUSBxx9uQ9U+q9k66nLdXvxjwXVoYgy6pLEAOqOKQdxfXzW4RRJ6Y9Rjwi+0a6hsYMBc1
PplER5CFvcZ6J20QoPqTk9ndD+Bh/5CrtNNtCVn5/FxZ0tr7SpfVet14AV/Gy+kgyiBmXWuQBpYK
glLf5Y1OVjHNOgmnPHyWHEnLk+dr84+f10tqPWQ+8P0v0pjp1DZ5lK7lNGWC9OC2T/CnD133/SIh
iCtLh0SZ+l/lQyEYA7MA1b/k33J47J3pip7PFv1YaTnPuELKPkp8bctkq2cT4zbGPyJN4aXtAlnz
GoX2xzbxFn4ny7MBvozEAov5YQnkkMCBqk0LVGWTRi0IB6XHT5gyqsBQMIVrthbFbaW8eUmsCb1H
UEohjx6lw7AuHbq+49FnCs5BkBDEkLDbKxMsSQEgLo4AU5yEsTQFt+0rTjB1s5qOJD5cFYu4KKJ7
t7ZTEQN5EaQc1doZLnPe58WqV8KC/BU0IfIxbEIQ1mevjzsfx41aCHZ0X5UJ0+P2aRin8QXQJnvb
V8T/1vRqfKGizxNTli7xmeg+GaPxAxsvuqLB+q1dxScL6mishdEJC1WYwgmGxJiU5KaBNgoy/FXA
RLiqvsK8QTwGc/fd0yVStpsGwaFalk+rRgNAGHljqnJ4sQx9juLUFF3VM1KhvIHkgNL8Y1c1H2lT
r4ks2JR53fQ0lO47Nz45regCzFr4S8ZePY03YeVhhve6/OVNOY/rtvhYhezVTOEjQFS3URROZ7O2
j86t0RS72S9/wgyHuBO3dfS1iliBLBF8ZNw8n7ge5FUzArRc9ajX0GFoErc4/QsrOwwSV5ufXefg
keZLfYPgxJwaZe78TeKwAqbihQEY+z23/TUl62OjzZoEjc8ewqXJBuY+1lTQaxwU/p0IlTvPnJjY
t3L5ZNdtfjF1vcWVN8kEa8ze5xTjpBB9xG1Z5+cuxE3GV1YkCDbUc6637VOLMveN8DB9S3hEp0Pe
NbFfwPF7ns2WTT357ooQg7aomEfNGHdUn7cOTkAU5ooZ7en2EHgRRWtTPhYx5HhTUpCAfIelkv2h
LP0BzyyaQKwyZn4vnqF1rK7GwIPRCsD0Vwr01JgK5q7Cre/rWDC4RmOhYXgm8qLKCMARIBcw6cby
UeTVJmIYuBQvdYEDbQrHKVZ9a6IT5shJFp1JlVbkYfJV9cqGcbh3oUfSWftnJorhgREEk9PU3HAE
akkQ1v3JDysfWC6NEInM7HlEkfvKtGqNm0Ff42bM7/JleSiV96VWhF1h8ZyCgovTtkxlrPPAxSv3
SVIP6sZM+Ze8qOeEAtOe1ME6xg0YhahSVOXNAspdguH4xlr7SmFhk/SQHTbxEqzDCTWD6RW9nDrt
pFcWsV3K8UrU2Gm9TfoPMBsTjzRQDAeFW54dlO7prLoRbBwaxVNZmD5xm12qZCNk/FVCd1Gmvh27
MlkaoVKAJtp4ghUg9paWfy/YKotsRcWsgTKnoCzj1puGxARec0WMnJNN5WtMA87jFWFBQtz8HXfJ
iUFjFMgw7tCM3kD6QqQBtWW95dXI2lTXtnVJNIsqIQZbYrAGxY0Fj2l9QLtwGUOUGKY+IKGpveg3
YUlG0CxIb8o8UNnS5SZRbfkdnkt1DM+TAjaGIkhXYemXAd5lSbkBMYQ/QoS76mlOLGz1GTtHph5u
ubYP8xZ9LV3zMGh9Y0E7ugqjcqqe0Gsa3SEeZN3HFv4YOOTkMn0DgnnZEn+l2mK19BCGzsvHvqi3
Kg3yAYcDp30ES15ZBSeNlFp5N7sxOreTCe6bquUqBpsolAldVtbFzGsj3DQiivhCY6+Jywk2xwZD
cZeDqPWtMGuQDIj8P/FIVjFdfO+udfKkSnGLAGi496geVczmcTkpX36zxXjTNROgFg2CtBqx3yM8
59lp8LasH7V+hNXDy0ShW456HcXj7MQQA3ovk9mvcXlpS5YgqzRiavARUZLv30SFGIIrx7Qn4mH1
uxvcToiGlJZv/5Ywm8nWXLdDWputOAGTM8QeaTd6nmtaIni9WKJLWdTnkrE+sTV7GFBCi71CNbEg
Q302YhBPBEVB4KzAHB1gqhU3OcP/hZtu3Gwtxk73k3+tynJMc5ygNvF57a4MwTyFKSXl6MDT7a+G
loYkZVB0n3JXIUPCcQeL+znSUZqvMBK4NlzUH1y92lNk1zxtWvjYDVvZvXRM27t+kRawqLoAzcH1
aRvM49k0FYIgdBGcAyTtvrakH6+wa7SnaOzbU43z+uSptfxUB1HwMUBMgVBx89rEEyK6LtdOfwVr
HEI1sHNBPW368tqyyXzAHW2+Z0GAc1E62U6AoLY0YfWMIZ5LyT7PZhp+LRM8W4e6I1ekpo0f520v
rksE4ncwkKVJuQ7+p1EvdUbrAA0yFhM/gBYTNuU9MDbjyoM4gBejicu27/7xA1xpIzd/4WvE08pU
PXI6bXMD7WaFrtW2eGpyWHuiu69T/smKwAvjsKqrn2OxdJ9RhtR3ZpkRHYtxvCGi7TDFCjXFkQy8
68hRlS7V6t3QfKqu26ATJ2RoZf3BLIOtTnWLkgN2bLFCBwT7tHxjhUrhTZs/LbzqZIxlOb1EmwIQ
lsmgu4c0pfy65JP/jdMCY6dM0z5ROga4SHvGQ/AfBqiSkuY5bFuTztEluh51E7pYtFN47RdjeDvM
Rf+dFyj0456DuAm3SnnKI/hzjRoe9B7c9e76reXTVT7aNiZtpaf7lcIhNYa9lJdMcprrRE2ew+lU
6Rz3nTAQqAHkuD/RNcL9ZRnnm3Vr5QOyAcHrBYkTA3w5YDIX9QKskClu5jXoeGza0Dzh0JF9EoYj
JJbwySxE3MIeONPL1GUrOkOvscXJz5US9XPQkAUwB+8+HyHCjw1zoNGvAXbAvF9EWo8Rdkw2rO0Z
R/HSJ1VpHzzoJlME4dEvdN0O3QmzcqweakPRN3XpZ0qWAQkDiNQFjlwSPWCe/EBL5wKUfPSh3yzm
7VatJx7aqIurrccOp4SrvgAmeOs0AJ7F1D1biiRCvM6+38IvrOrpKWA1+RgI2s8vc8Pb9Qz+MUM7
Wx0AD9S5ZFlK/8PaaOzEIRlKm9aLz9GntEzkex+Z7dviFXMdb10XedjYcrAWl7LAzST3ii+KlxvS
INSDDn/uC+8saRi5eHR8fFBkVDZdJMNtEPkQ7seigDFxPCMBdGabBy48JGj9Uz64MRVVDigMh+Tg
diMNwhhC+T8dApGkb/L2pLCzPNQzqfF9RgrKWh4U4kqyfLvJ0WD4NKO6dFKUzbfcqCcokORtr5Aw
qrEnxGgfqx3M5ZDIgdfNkHYw6r5mYqkxRCUprnRXFxnOkep+dnpKQ7K16cgKdq58HaJXy2dFnC+e
PU3atA8DikwJguT6yYSkPxv8d4L0S5UuwPFeDkODLINP9HekSefvEByaLBx0kdJx0acNG2ZC+6m4
Ro4N17sNeVSkXiAI7reLhxw3Hys4QaRChfXnMu+HOoZ0XvWJ8vunGSSFmM6z62JYt4ZnYPrceaix
I8/B2Kc2COlJw6v3eraWxBN2lEcurYqhHMYMH5uliuGGSOs0wCabjiQPrnNm+L/QjvIrBErRdd3j
4ogHfmQ1Xgk+9iZFBMhPgS2fcG8lZ1Nb8TEU8lG0ffHsufabZRXqL02dch2OMI9q8i+gjVXX8Ilq
prhZAUmNK9gXI+xjZYI2DFx2mB/IWzXRKqkEyGcdWbALLvAuReauvYf7i46JqOZkshA7rnW5oYvc
1j9mHnTJCDbArUcm8n/kfddy5Ea27a9MzHvqpIU5cWYeYMrQuyabfEF00wBImETCJYCvv6sknZkW
ZxS6o6cbcUMKhbpJFqsAZObey+1dRWS28zQcH3bMuud80CioF0xvKUmuko0VU4pwx+G2bQZ10+EM
/oIxg4j9ssIdLAdQsbns4PdFeaX7ooFHHcFNSz0/bJLRSEJphj1c1mclBts/dbZMWxSfp2qsirZy
8FLWomMfwSVg968StE0KzVZ5W3d+H2N0cpEuBXvzvNzbjy0ekZLbg154GHGBEoxt9ZwiXvVjQ/js
twBNxZknMT1NVlUddYq2KdiE/pr1/l5Xaol7v3leLZlP2mu7U4yLuDaqjMi0urTWYk6yER+LarHu
gcyzYxWuNytKrn0/FNh0hTn3pXxdGzftTRlcU9/hE+TdzVSqK1+iUXRqBmzkkec8VHQvQw1UFRGB
V7P1GgAjgLijqs/3GeEw4QQT/DjwsD64VlwxcSqglGYx0pubFCqlrx4pUVIG1YuYgzFmo/+91GZO
OIaJX0laOaySYYj0sE1fa0SJpf4KB1ZZ8ditRsUODqT92rZVnBuk2hZLgCRRsdWXqE9wT3E4YBD9
RpsUMACqLqPQSyASEDdnJAj4p/kuW5cgbnr4zjqkVp9wURaZpudPmlB7Rl1QJpgf2EaoH1ZoVvRz
b3MgTUul0qGV191coSzV7QNbuqfQ+AYVg9XxnPMamsC83c193adtlb3UtIKo2JPpjKTJq5xjVCOZ
2W2PsTO3mfSmtJhnVHBFpaO2xpg20Qc7ki9hgoH0waG0NYsKpp911qmd77lFxCrMyJOHmwCoei4e
EB58nHC7o5BAAoxH3tsxmWE/6EwTD7y0O6ST3wWgvQedN9FWzGuLM7wOzibMTLuhYRXGdUuxJakZ
DqilMPY4YH78uQ2tSguVoz0yPYLW3ADaMGN8iFVlpwtNqqmLPKT/fEW184KatTobhF6vOjGR2CPr
eg63U3HDrB1w/o0bPhyQYtNHxClxBZC1upxy8dS7oL4eRe4vJ6y4Xb5a6AFix9sMb7wSV8h8c9EM
JUwEpcf8sugS/hdfW1yqEVYe5wBWD4124qzJQpzLM8TKBJBX4d+oHDMG9gvyJuCiHietgYJn860o
tsHsFl0N/C0vtz4mJhD8rFVu4rHOgO1FGUetE3klC81V40pXXEgy8AjdX5PgzvZYgjhzq5fTFJLi
OAofQ4YRVN6y+5mG+vuatbP/JMNTeRG5WgVXpmXrcdV+PqNMwQH4Mjb1zM+Ao89+DEvSaQFD9Lkj
mKa6wbw8+RK1rKFdItmMdvQExz16ZvL7BOeXhAJPEXVRMNrr+8z36/ZOIChy2S153mU3GCHc7Sei
0SOLoUKrOTWzFZflpvqzLIDoGgtB3VA60SkKQRUVtwusiC2QOtdcWin7ab9yNvbJYHuTn9FyG7v7
lk44Z+tqnfr9ICTVUbXwJXseMsn6FBAo+JV6tF8gdOHoaE5VVrRohklrFpWAuaUDV3A4wpd3jZAn
RHRG4HTczvcBtr4NI+a+ny8lGbYkXzH3OCrINs0frNpwCGONeG4XlGX/ZQjD/DBltbmrhNnMeeAP
+jrHqYSF4anCHkfSlw+TydH8y3CVD0HTePc9d2bb5/OpushLH9G+WI3ARK1nHebiIlpeoqNbQnnT
eCO71qfo+V3vZQbw+7iYFXl90Nkf/ULq6hJnt60OvEOK8bHhJTvg+cLp1c5QIumyma9r4AWvho36
ArbEDoxWzWBcwIT2IMCI1rXC4AP0S0U0eS3XmPBQa500RmXtQWC3AEgKrfgBv1bdO3Qy4jgh11Xs
ieeZG64GRMmYKVthdD8lF2OHyuwbkmDHBw172F2/NHxJ8g53CBx/37+NaqIkQdvNyQ3GrvuHpmI+
MCIj1X0v81Z/uNYg/wSlI+boZCIMhyjDpa/jzHcCg2sXcBBWN7lDpdZlX8vJtMVlhRnAMgn70mKZ
FKRvz1tS6bPQ2uqiRg4kTTFFpZsiTAHLvBvfG+a4pmMnrjoi+zFZizbs4o4UbwKkRxULlukuxVT2
4i5UnoBb2lbrAY0sZ9GkOACfqQ+RoV/jcIvA1VQfOeNgRYqwcwlw7c0lmauWj2nt/XuYIPm60yDj
zhQravLRMODHaREOPUzSpS73PozYZxW6XHsSMgWPtAXXeLGW4+riTixsfDVr6fE8CrR2/RWZNkOO
3uZRcVupTRWpa5GWt2uajp9hr/bnsy5HBl0UMte38YqsShUvnvBvcDNUBa6FWhQidQAnLkI0gj5p
tLrD3Jm+wkZXMCAMbJOA1/hoDpNn5zauUItBmGRdVurzUWYefaPAlL2dWac8OOVuImT1VYH0qM5B
nlhxSwgQoKQYeV3ftPUGinDB2bP3Wm9cT5+j2Kmt9RHzJyn2Tt1Xoo09TDN/hKR0fUJOfHMZzC7Y
Tc02f4EgAQD2gMP7fPXVYGLY+EoXkTZrMepHzvx7i5LxrgNX9tDNUxMe67Kb0d4z6tO7XvXDJVlV
1yRYs8U77sH21elA+QflEYKkx3ZpY04qeT0ter2tF/DsRYPuMiKNRivBGyHKI6kyYE3A9osGFSoA
m6Rh2n8M2TBdo/gXN6CFsioqSj1pZIHOoX0S3VIGcR9ubRZ7gHBPxUY+D++MLTPZCVZizGk48vC2
0NO299EZYPB2Ab9SU7vqygsVCAS22R11ahXYNZcA0H7BWBdTrWpyHJnPStC2duAVIJauIk+tN3Pc
O4M4VMzmnYLsAmxyM92sPfOB2m+TR19LZcoXjFfmF2M2+yQOEX4hz7uWL1D3A7fW8QIICZSiDvgj
+rihT9daq4eReMNxRQe87n1Ph4/COLS1yE7qjmu+Nc27RiwnYp/b/kT2ghU40IVu6LHWrUIhHKj8
obSijzJGaJFu3ikGuZvBzEezy4Z7xGtt30L8N4u2XE0iEvB1v61VQdv9OOKpTWeUqXcdUAj0alXZ
Ryup4PNe1WLZWY49DFvAGgAS67BP6xRR1zWNa71aEUE0aMpDO6v13rk8/N7oCuV7y914jzq0uGdZ
jQuRTUsLQyKI2NcGqpEyqnAcDODjaRCmSAFEd6ckKJc6z8wxc/D0R7JezQ06+u28V5t/7mqBrDqM
P6kUT2orsi02Xc3e4YVS+Y67rqgwsWGtMdgPQvK3omnHV246bk/0ejsdN6Cp77bNdJayBpD0bmDo
YIE0Nzh7zVBRHLVyYXd1awFcM7/ruwR8uqniNvSwXTSC4GjawNhnQKrLcI5ykoVPAOby/DyvsH8A
jjIkP0BPZ6H7LB1DY2/z+mPytP1emQ1HANjA5W22oCxjRTt3y8vVBRc4PMFmsLEBGyhKJlDHju5I
SKMue2eK6azvmZZxQRqM2BnGFdwR057+0oGh43iioXzcw8HCttTQenhTQD5fSeOL5jxE/nOWrEMB
3JiULfZwAKx5sacCwcRxWIPUjrFmmUzyFnQYysit/NLUsvk2tnNHz7Ymq4JdVgfmDUz97EfbFNax
qAL+dmo/whgS/GaOO5O5azqOWRUPCs7QGEQ69nqajY9eA/3FztbB1OyzieBYlirrkIm8eQCBCchu
VFs+vKRJTl1TpT2C4ES6tADAUlTnzfMCmjnC7iLBag9NtwtU5bDT6qW9wiZMzqkjYHSDefkO3Dg0
MZPTBmCSZt09xo7iibEDJbikbvbovmcD/NROET8HGFcPwUOJ6AF1xCYrVMQ8MkKNzUr9xXcTfewJ
mepX30LJAUPCtg2ALaqsTbZlgPl7arrgchvy2SXMZuOVKsL5+wbsYIvXsl3ZzvQOHWK71CMIYqeQ
f75hmE8MDxkjF8tEF7S/wJF2Yzut567Hj14DuwJsD9uaDg6trk17UeHtr9gVNVZE4Xcd2Iy6g9jD
tngy0JcvC0ZOOILplTPqzBZ9NmKK3nVA0ITZQS5NRJaQqV0bhO3blCnAARQZNzKRWzM/gDx2YkeL
ap53p2ydPCGbP0EhI9ruEVHG+bbPYFl9zWfaTlHlhT1P5xHFW4ygyra+rVk5gJeoSiB/RAOUwGNd
tcBkagtxL27F5VCx8qKTDWTutPKyNRoYbGbHYeuGEfSIRd2+zU7YNCja+hHrg9KHOVi5wXUK+iBZ
0H7zWHFuIChBm/EUtBsLD6OjCJEqA1Q0UQZbXn+3rJscUY1WrvtgXbOGO/yK/is2N0zGLnQNzso2
VkKW4efOT5FKb5oIKQGlDwWP0nLHwEBPMfAL8zoIx5d0wJMwR8ByMR2DOjBZqcxHzyQF8XBZR3+r
UbT72/qas1yoy9qiaUP72Y3bCZrylunKB+x+HrZgweJF8GpM6xyEx56uWXft4M3+EmTFKQtkHOVz
hfZ02A1QhcyJrTtlkgldCH1CUt043DKzOv+8sE7ClgyQVqodGfMVvXdrZfMF9HiLv+m8oHkjfmHo
FViAwO1WAh+qQUUK/1QEXAAHk/BEGzyVFcoIKE4QjHpWrzhdEgxpk2j0A+g9Yi/HQXPVgAgn4ENK
MsYKMsD8ctUEG6eoib2XdSufDV+mFwhB3SGsTOHj420GWgLOm/noWCPreF0b/0TMrQF/LXQzC5zw
Iyq6DdUertBelBXrt2ikW9Ck7VbxIME5eeIjanuDuZj2oWwLUN5EcHvVkxJv2jNlUQATnqdHS3Lk
Fdqlf1w9LsoE40z67RjkTfd1yX1p4pwuxRbjhmMrxSB2b0GJ3nAXI8oEojI6TznKPSelvPWZT7vr
UrXBfFixg4cpGUvDYpwA3WXQ6iCIPFg734DFuCz2UZIDANC9HU6zguSQ8Gnpxoup1eW13nxFItdz
NL8O222CLardznHu43lWaBbHSHsAjCHnC+8c1OlVPHU+LeOyhtMhMssG+MoI1KpnYaspgOl1buwZ
Hya0g2g9se0GW7fUETAkxBWaDo92w4iEP7Ee6ks5r/W6z5GX2n4dNbi8I9hDHCo+9EhrBCSWtWkQ
ZDM9TdqY62STNWNXM64F4rkzrsOIBnacv0wTMgfaqAyRVYVjQ3vFDUaJ5NDi5eP4gKQpdtsForqp
gsJ9w6VCWaxgG5iOwbQWFSqFzvsGEaGATMFT4wpf9NB5KbjQEGPEVpG917230tgtRaFigAb+Cwvz
FfRo1S5YdhXZLgY524tVadAn3jSXqeEVf+l5vd5Tv9HtI+tB2x2GMMNLAmP0+4OjGCH+EUy6htE4
w21LBzq13nlOW7ZcByXtPybVr69BZeYMCqdTn06wF+S7yXC+QG5HqzoZfcGTjDZ5mxKEzXwETIL3
9gbZkQgHLX2GdHDDe2y0h/HlUzblMYYoysOqM8zn8vxqHwj10S4Ok2Rmj9AO45gJDj0xII8kEoh5
EEkFrUd3k41DoC85lreX1iHPnzCTxtiHYMqAoLcYyqiSikpxjgrM0jtIZVDlRtmqig+XdeYq93ko
k63Pcc61W/1EZylMXKxLQ9K2L9Z7H9qBGR8iR3eS50Y3qcQozDzhYlN+3Hnlhh3BisJgXJ9q+8i1
HiBPhnOqiBj4UQVI2jPZcRxJ9UxBWi7RNNiKAb5yEyJiRm2XtC8oSB2H1XheUhouqR4DcekVtn7q
O46ing6g6Tn1sw2CvxWskNsEp7FCy3Kf6WEVR02GIgO7Y7PsAKHLhqrNZxw0dA5O8hX+CgMcOcTj
HMt+U+KsMqdPgTa/vmsW4t3asALmqATuD810YjQvwbAPc3DsNERjSH0aLS4D0NUUA9UHhzNc+D1Q
rkVUh4pM1SVKrtHtZiR1B3iTIXsVmSofut5kwC8W0gPYowPZ4dwp210dyhqChQ4GohQ8dfBUzHkP
mt73LUox5HxaEKKqfiEdnR7r7gQpQfbdtIe22NoCw1A6QJN6CMp+F7K573fFRPwyEeAScuhWRI2D
b/T6B/gPoC0t9NCfrjva/Ic6KOz9OmGY/W2mBJZ14GF4VqQlXHdRATlJm3ihLd9Rt42YvSYsLv+o
CpTrgVeg1QZiyNcUewRQ/SKoNBDhgcgXVK4SNFZWKsTeBTV7zFB2lYAP2SiAsHa83m2jv1y1GLiu
42HmwzcHPeRTNgnWAN8QYyIxaFLGdraYEGF4Vo1JVbaoUdbFTCC/0EJiJ3JMfPHJCNA4r7rp8jQi
W+/RK+UDxn2Db96BmdvMWdH205KA45EgH+tO0gND7agTtZJTCvxW249iKvy72UMzCilCgBT0pt3w
skT0uPgbr4swVpmWR4LpAPY8rFYvDnN4ptLRGqBwDobrJhmCnL+Tql7ut6EYoGfqmdmSCerT91rO
jYmtpzD1UKgCANq0LRkG1IZkGiCC3QZAKawurwsIiU+X3qtfK1INL1nnYyHRWUF8hUiUc4jc2jod
Am/5KId+mFF5dQhkGdbMXFZZLXhMJktYEmKY0rwT3Dc2zWdiUKihaPF2ALiWYVfOYd2iyd/8bu/o
YhfQq6IPYdc3rX+VBUNWXhTliF2Jt41aQBvKLgdHXTUVhpa67c4gBqm8moK24yCSJF92tNLhiBP6
VGo3asplPCLgwzw2UI8uf2CX/T1N+ScndDYphk8UnswQ3YIKG5r17zJoh/c/5xT45LVYybYsCwVL
MbKtOcUxzRfNYsQfOK9+Tuj5d4L1Tz5HOOYxUHMt6d7LULAeSY5Vuh9DSAEijDYrbNIIiboULfD6
Hc1098psLfukbDCUdFegxWpSnO+tf1wU8f6c2exncf0PcUVgEUvjQ3WLTQSy6LKo14TpP5rT8Tve
lc+BpCj+eRUoICa2lc1X3Tj7fQFkvkVytB3ycJgF3PSnbt3neNK8sH7VhmLbM7fk5yupse5kz+//
3Kt/Sk1kVDhE/PXbnq8wYSox0yOlpvxzPozP4adhW9KcY3L1ftUdTenI2h0GgLE/Z+r5nHJa96Gh
QY33bljYIPLRkz7HFB5d/IHF/3fW5OeUU3Iasdj7bt2DsP9O6zmabHv75y77p+WOPkMYzEPd9liK
zzoMU0ySNn/ygfm01js7TZDGngjAyqsxl5OzFB/D/Lkkjs9DsBeoKlRH9bbH9D99bnLb7+wm/9yI
Gv9zumm1dXWJAmPd26Ev37yur697YYpfhyP81+vy3/m7ufllSxr+/j/486vp1r6EbufTH//+YBr8
+z+nn/nH9/z2J/6+fzdX35r34fM3/eZn8Lq//t7k2/jtN38Avw2E/HZ679e792Gqx59fH+/w9J3/
t1/8y/vPr/Kwdu9/++srSoDx9GrYvNq//vql49vf/np6OP/rx5f/9Wun9/+3v0bFNH77l+9//zaM
f/tryH9iXHoypBLxIUydxlG499NXguAnXwWUeyBLqUQQD4xOLewHxd/+yoOfBOcY38EpZSHqJ/zQ
YKafv+T95MHYgn+8ALgfxev97/v6zY355436Szs1N6ZsxwGf499OfA6E+Jx/mGdtBqZF8RNC7s6M
AhRTihCEd0lsc8A40f6MW+q/QaAKcA7C+aACZIYRmlEpGjZ+KQH3PRKqngoJoBPtWTfiBBqXodr5
mEYKIYXyi9sRXqga9nB/PombCLsNgNl1SUHr8HnBsJsXB3vEXUBCbC6RlCykMRMYzg6hfRfcbw4w
HmQjgMkuml6rs2Fe8ru881mHogS2jQgAuAeHEx2DKIcU0U+gku/O1MzzRxvwbAXyD3USCsMik9Cm
YjUx2a13Xq/W8ga6wxJVj7A1OOLeD7sUGQ66jQcP+vlkqoeqh6IxaB8q8AC3cCBsN7I17kxAmwzi
qu4hObd1JDavvSyg83iZvXw9U1KGF9zx8gBgwcV15wjUpgPGDbDSM9+zaWh3GOwxxxYTivYVK8wl
Jjkt5+ghihSYBKJggAPkviourd8ATGcj3HAQmW/TXtmFHyCPiiYEBSSYQP7YSy+PbAAuoIIe8bAq
BW9z7ZXec10Sc6jyXF4s/gKbhkWpPvrq3lqHCQNZPsVyohuGj6593AchRNJSXbaeWF6zE8FQ83W9
khXkan49rqBhiXzoAh+6dGXRC0CwMO+FR8KkCWb7NNZUnVmIF6BddKN/PCHQfdShBD0Cz1mwU8zs
GjGo/AsFK7Pztwk0nqm2202EaAk9YKCpJKj34PTSw12HSh8SohnZpXYIzQAhRIEtkVQYMgSLC54f
as+tHg8NyfOYYNIF+qtgTMxcyfMC6P6TD3wpmSV9gph4Pl9ZJS8d3D5P2Ty1Cd2QiY9oXaQh9J2F
QhCimXguMPZK4gKgqC4Qx9B4T9qUXhS6Qh58DzAEHsrQl9C0+nMRoW12wKMgcgV8rFAOITYpyByk
XPgwqNGNfBuLFu2fy1eUbM6UwOKD06wViWang7bmEhJzci4gIamBZ0895Ldr3wxJaR3lB4x8gJI6
12B2wMFkd+DS2263KZbh/WYgeIFVWHE9rQvIZYhjwVeMNffhCVQaEBTCohyMgQ27zBGq/wgkyIco
oG7m7jDlObuoe0UfytAjOCPbwKXeCHYoAtAn2V0PxaM/R/AQ8HFHrGZjTNBqEfykzc+8qvIgmy6U
OXOAfXdtHpy0ZEySW55DLsA5cgup+HnZOUsvQROMT3mou8uSDwHBhzSTjRXDrA+kOY17gSid5gD1
X5syJ/UlmVwBpYlrz+uZyjAxoBvAwuAWIUcXExl2yFoMABCsxQgSoiBfKBPtJWC4foSujt5JZTg2
JYvpPEUr0YqJNnRHT83qKLKOffhrmN1i8mrTJ2s38gd4NEcYFaEnYUnB1sBPM1jHADVlWX+N7D8G
ywq0fQq0c8crjOGcllfU35irFwCyioaR1DeFhqlxgm9+jnTpYHdZhsGfIKxS5nrjmCBvPHjDgL6d
1HNFDnuCm8yx8xpPRZN2iIXtdO1TsEB6cdiHc/YyBifjpw1dewZX8HZGRQAVyFguWKkaEsYbPFzr
Bbe+hQzCbJ1OKg/wQgSBRphYnC5g6mEmPwxzWZwLUL03I4iyy8yzkAzVrREsyqaZX6xzRRmUq5VO
2y4I3D4cGv+YEYwwjQakkF6pjPkXFGRRE9cN844DRA5JkyuTQveG5pIj1OUWjTNY+xBKmCMjMyAI
3QbleYBQ04smIP2TxWiwFesRkoWozNY7M/AvmH1R3nthszx3gWeRC+NymC8V4Yc5W9wvndn/xyWJ
F4a+f+qMfr8uuR4wi3v+yz3gGoMC5S//9c//haTqW/v2Y4nzj9f7pW5h0vsp5JA9Mg4dHiha9Ga/
1C2nr6gA/kOKUbwykKeW6de6RYqf4HWUNECXAa0EPyW3/Fq34Es+ypkQwzw9KfDT/n9St/DgVGb/
sxdG/CDOUYnX41JhL6GfB9l4HJIcHPnbF2LZk1z5WV+0t7pnr3VTN4lW4pwBTcXrnPMq89OhNu9y
Xe+zwDxOYElYQ8pYD/xiJpApFXAAzDscAzGEFntVl4/gST2o3BckT8MHpmbInOeTT3sw+XEK1/u1
r26xNlFleEffri9wN5y3QfawQqQXNVCjRZC4QxAER2xozPtcYf6q1piMp8bwQWh2jyT2FOLGw5wH
MDoh6Qmr2PvArng9jeJi4f4R0ckPxicPoKavM0irsaIOdqoPU0AOUN08N42GGht2iQWz65HEnZVx
U5n3nhO4dydUPaPDjGnZ9vA1lXBt0IyfubkeY6idXxB7iZ9Zqmci6hqBEE0HGVT5PWfLvQR6GPVM
gRseROJmqKJzYR4DBx1cNwXXEn87QOgCB/l4RwZygOZq5xr/cWBLHhehlfA48J2U2SHs8FIAmyDm
k+4+r8otgrP7LFyzDwik7mqGq4IILZhLQlxbbBFN2nCcDoGhO4yIPu1mI2Rf1WBhNCbzHiNhbmF5
V5G1EE6s9hE/20Qs8A+r5+NljdjVwYDPO+KvA+lfFWZuoBpdQFVoizj0wL7rGm89JHDKYbwXPCWy
YNGSQ0GGqUiIcRssSJ/tyYksXSm59mp6DsWTAaxt74ijrwrzFKNgkTZinKkIhd0dm7wHGkJOrx6k
W9+HLrgp8/IZaeIsHob2PYctD7aHnQ4VlH5B8w6nLNiYAHYezy9BldZQFmOuTh13gw4PUKg8hVpc
QFr/AjgMpb1/Be1CGAFW/pgK5LOY7R7FmgF2B5F1PZAyVWt4gDUoizpQ3InKSKq0vbOMHNhMn2aM
nqqYOirfPEIVBU/tdLny9o6ZALYt04ARXu95WIN2Jdt9CTFmlCNmZitHHBUgE6INEF/sQRWXIJXn
63w6ifgJIYcXF6MNLjAEb4uyoe0Sq/v3iuEO9/wcqqzbOcyQpw+LkCgOGe78ZPv3OQDUHbA00M0l
K0+3IAtuF4mTIYA9xgc0ToJZRbof90jSh1SdXRSjm+Npyq6FDgfQ2vqZ6HGPtxctMBVxNuxP5QnV
9YF26GCQbpJ19MVNXRo4fjG5+paBh4odxBsQKIcP4C9fw469jrBQdGPz81sDM/7QUvJRFRIlr3/s
CC6OdOxChsX3laoHJtg5GLA82Zw8g9TpgEmgd0O13FNLDko3hzXAU0Fk8b0g3R3ly4txwcfckmtn
xRlFzIJetxdtvGOl1hdwMu9Lx8+dgkToh03+1ybvx6bu5+zpf9kbleKYcYQTApQh9s4fsDloJUuV
I6PiC8KoaIKY+6+a1V0M+jBpOiQmL+0F5oTstqy9yMcB+NqcQOjzB7kmn9DKX3ZoFYYqVAxSAvY5
/A3ze521fU/xLpouFXlGoq5SBzuTFLLlC0C897prXhqWn3drdmZ6gQKy/EDL+AuA9R+d/Zfla4+Q
jI/xM9jwG3zid7/r9Lv+AWP8PwJJ4K7+/tEf9VP7Xv54vp9OyF+PdqZ+EiqEExJl+AmRAPDw69HO
5E8UoITnoRrg2Df/CUmon6hEfw/7cch8H4gGQOj/Pdp/ohS5+iFy+iH9O8Ec/8nR/i/PDRMU5akQ
QsLLJGCs/O3Ti+EntJDMNcetXLxI5F9IX60pAAvEXIbro5MBrHH6opqPHcWEMB+MLBIyuqs11H8w
pue38DPogNM7AdTC4QkEO/B5oNc0FBgAD8/BsavcEX1Xhm1Pls8KW8cfLdkTIvnjkj39KlxDLrBk
JeAgXPgfl6wdtKBFMzXHkWboXtqUL/wCKaPiIPqC7boMFg0YkesrwvI+3kqzAnWs9W7jABrYNIS/
rBk8xv8eGPpt1tLPHx3DPULcV2BMwKhOX/9hC/FDYlaIYGBOMS5McxV+hQiqTPtOHgsPfjI4lIpk
pN6XHx7Sf7N1nT7mp8vwm1+L8vbHX0u8SrDVrvXRgR2DTh3iP1YNImZB8AfQ8L+5tz/+Jv9TqNTE
1qKuelYfi8J9h34D6cQzIOjNf6vLP/xU9MTQ/PNz4SlG0xtQ7+eLidv7ORE/68OeDpAlHEmdwZjp
V37iZFYn8DpGXa8eAbbsm5B99NkRGRZpXp11heQpBoV+5ZDN7RvQuQoKuKBj6QQRJOTiIDH39Viu
MFi1yLaAXAO1Hk+63MJXvJoEzl9zxxRnNxPmoEVgV78Du7+2ECBGRrOvGW4+7qBBB8cORTF/qcDt
7wZv+KJPJx+EGEuK+StzwlTgorDMnrFBzLfIBohUCEG3hm41WXhwBRiDp6iXzGM/Iswmmub2mQ/k
ap20OVtF8UCh4N8pPT+RGW7NtfRTpOPcMyi6URXlxSWMDJfhIvewG09RBjQa3aWDp7s6+z/UnceS
5DqWbb+IZSQIquFzd9JDi1QRmRNaSmqtQH59L89qs85g31vXGrNnVoMaVKIYcBzIvdfmtTUCIOez
xbQwpCnMb31CIWLj++iW6eXkWy1hgzf+PYvxLery4hFhZtjbox9xQTgcprQ7yB4hB0bDaMjGn1xC
/egstXKxRD4WrA3qaztORvrZ3zygClPULCZnfeTnva1CP2s/Igh8tWrAya60Dol5bobvrlhwaxlZ
fMWVV3M9NS37Z3Nor9QQXA0XB67MXud1fMRC9LMgyQb/hNucfW5riIRfESmwNedul4uNabpq68zn
UG9/ZPt9ZqB8M+LUOAwdXsip5GiB3zXpuPMYu/M2bFy5TWxXK26BDr2LzZZN4qs5xuZ5HqgXYjxQ
Jw/gUDi7ve+ROQFk6B6GBFuGzxtlOBcjZskhfhLOhrZW8j9o3E+exbgI1qkKzazyP40T3jmx5l9E
Y6Lt5I4GuReq4KBlzgF5daLTsWDOaKICFCs3yndcEDr+J0NcXlbd4KXIl4/OZinuaLk0XiunPOX2
cKxnEpYCNnutp642G42ly21nDsO4M1VYd9e5131XebgG/mEq0GpbJscJ7nI8gpzHNLVPRjregLGz
2Otmt6iIEjaQ5JD4yzusYM8qxSU0Dd5jNfjPPjeDCHgNJFajoGqqcBuzdxvyjVVly8lU5RXi008u
NE4MTzfMzgAVkMl0U6hyJH797WCxMa6vE/UjScVdKdQRxdMZq1w7wVM1iB6pv5lyOzlzf+3H/b0g
LWUtv+Dvx183HmbTuEosdus1RgwZQgE54KNBHm8elPeqrMsM0ISii2+gwR7Xcgox8PhK4JJpXxTT
q28iyqL8kuYJvYdr4VJ3b0h4ONvoEox738GyinxNFg9TWd+1+JXd9CGZzon/LgFPZfdbaG4nc+Su
Wn3h4mka+euK6W7qHot2RhuqIKx9cfz1q0y/ttMPYx2OE95II8fz9GM0zLC0nhLr4wZ3q1InhcXC
FE/ELvNf1TEwgDlh5E5+5DW3yOkvtXn4XaJ2/IHk7ITZdquM21HMkd/eqOpdbSPZD6xwmQ8zBA7k
cEekjdIdH+reCW3DOylOqwavEDCKI2G7oRG8ptOXUp0wDHIjiZ2o8I/ZC90bDOqdkhfCKi/uy0NL
vktcyhDx1iFFv9uAn0rLaw42Bv5aYd5KFPRxwVGzkzeZGRAM1N7kNglrCUN4rqIGy8jUpEBUvjvV
Fq62xzA6c1w9gVmI/Cp9FPN85F4rdJfgNPZTeOnLimSbjL0zVKmjQPpSVWSKSqT8lGnQ1SjsI7sS
75wOv2vyvvUaJO7+yW0v6glxUnYadd0ctet8HMrkUMevFfLpaQu3AJ4xYCi8CDcrDhkrExAT3COq
mVtffM362ymDtpEZhykw78bUuupM/OIx/oVa3ou0/NzzEIBHJHTMu7Xqz47J2dvtIeFkR4PzW41n
H4ro0BtXUKSOnfGEoN6R7ruLkmAxCyBvIhTbFMmlw6r3lRhNF0Mpc8p9jc3TlY+5+GKhzakqi1bu
RVO8y7P0Iei/LvVjUpMDlHBY9qPA7U9gxWDY4V7HZ+iY2Qk3wNGLH0Cpn0VlOnBXHPty0x/zKMJn
d04ZnNng8oPlTnCy+/IK7Ob1Apg6aqzsS91fwBc4eHAG2EPUlgNGqMR/NZPEPVajteJvXCPExNz5
Y7ebmDS21bIiVV1UJcmvDtv+kqTbDTiv90omwW180Rc1ZVGBzuN5YibIzP9li/mpt7jEcc+GTPxT
ZvS3jWkc1EgG9lKlp9kof8YbE1DeA0dwlltEbT+aubeusIg8Y9q6A+p5ZwGbC0czOf/nrRIur/+1
qcCbJAPb9UA/BNaeH51ZgwN1IzCuxs44LUQHAkm7Qn9fv7+QK8Mi3W6LacxPPW+MxZEdiiOBvpjm
beAu3dmSWXW7qm5pDiO4IThpE5DD67kcImtAAZyhwg3yryv34ohBYZD8iLdOuief2YdD9Kdq9uwP
neG+oJdKw4C6tdofbenjGMrZF3CtkX9QI9pbEg3VQwxdCKeEuJf5dbAa2S9kzt6TO23VV3rH6z5v
7WNvzGE2NscGWeOhAlgAOg5XHVyXO6TMVpa8JHbQHxPu9NPgwcCBN1vm3SK9/pBbXdhuwctWF1C9
EpZT3n8wnXxCH3Vs5una9cb4WwOWZkWf/t6y1HhLskP35Ff834yr5T6lXZ/fr4jTjubsM4eQ3gi/
qF+/pWvevGRrEwF7ux+H8UHYXvE8ur4BrK56XZwY7M+C7RexB+8iaLKbLbjEKalDAr3BXGZUxlvz
TfgYnEFMPsVe+3GxU8mtTQ8KLeexAyJJRqg6D6XM8GJ9FAGaamzikHKWtOeSBfdwPQXxrdfX3cHx
CX87tEGxHaumY92dSzOCRP8lRy4HzgDwNK+EhnM0loWlRAw39WSuz81ovTQCO/PUmzc9ItJ7o98Y
r37y4KHi5BUp+OEBiuQ9q8Id3IEix3DpQnZgW1LVWXMOltW/YeMlL+wmiCu9kfAUwIzMFMLcFHTi
umlm8AV2/ziUM/dBNaAKHDB50D4wD96pzfm4btZNbUqYU1kRrlX1xfbwOKTjKzxEeRy2FfvYig/J
HinrQojunJjddLLYtN6DUCph3fHUgyqh/xILh+eZQFn8AgotI7/kZjyXwTJ9H1HWvq/t4EVW5BRi
PmSjLV+TAL87QIInEvnulMN1UF3OXyGagHYb2vxWNao/enP8uCFmlhXbEEAlB1GQQzFx15b25Xwh
xrATEciujJFYs8F7UWXPDsOeX/287OovSDfdFWVn05EXsRbBDWozyzsg5gXu6BugkGaJijpMhYPP
Yw26YHgGDQYWiRPe92IAznAQXrX8LAXy1alO32+tZTAUOgGtjxFjOl9z8yYvzlaXfieFNQtCL08+
TOPUfq1NaI+qfcTGcBhBbfHyVSRXOfjLQweqk79qktfO8KVemB+O62SvGO3H5qG3JvXiKetmBGP4
VFgrLI/O2k7tBt5uQllslLdFFzZ1kyCqXq9b5PE3dXw3rf6VKjkqGPLeMpxXiQYY+XLmYBOTvI2K
eelOvvwixry/54DErmlaQ4P357CU47Hs7mVf18fLgrYFsHDZFQybfxKUEYV9PfCaHTc3Q9DeXyQC
DetliamQa/2K2g+cX1YewXlEzjzLb/Z0NmBoHDHmzda3BjKVpQAbVvMBg5lQTVgr6+B0QCcXzCLW
C3iFDJrY3LTvG2TIRZleB9lTt63ofe3bYeueRM8dpXe3tC/dfOuu67FgFyHFV395MrHtlf4cBUR+
QO34WvCKWOElc6bv01LD5SnG89YZHzoKtp6Gu8TH9iZgXSTiW7bVNxiqsgOgreSyMgKTcVv3auis
Q5fax1yNFQ7AYLtqMrMLh0JGZsCNNiqvICtw8HJGKl+n5Wc13Noj2VJZXx6TbjwYzFyzOd0moImK
2g07d+FdEvBrT6r6ZU/FNvqE7OTQGtcdLApQXTl5pFV1O2bllZSfKss7xZmMJAb/yxOg0V38PmUe
uhcQybady/WDxxQx5Y9YgW559j8AqCjT7Jvt/5zUXV7nKzwzWZ7bOWuBy+QPvbo3YrZhqvNCOHrl
EVTQEyiW09Zu/r0aWFBRsfHIWv2EVGFfPC7LwVnsh762bmWfHn+vm/+n20D0BvxH7yrwz5vA/58k
TBZ3En9/X/j/+uQihKq//nllePkn/74yNBz7X5xueb7jnlq6ZnB59Pv3naHh2f9yHP9ypuOyznN/
K5z++z3QENa/MCJwg2RBTzTZW/DP/vvW0HC4UnQ8z+UZ07EDDrv/p2vDv1QR4ri/bJL+uKiSnJ/i
Bt9umJTTyxasCGw+/dERf3En9XctX+50/miZoF8AMRMtW67Hsz4Hpd7/h2u/v2t6d/mUERYEislm
+Qu8J9M2nkrLNvTa3lPL28kDZVGgEDcXe7tvHI6s8Vq6J61O2VPLY+75MVr5BRTEyGQrkWT9P9w8
/k2f8D78prub3MwVaQFFCCZ0vtmgP5xgPwQ6Qlx2zZfrwD9+TBEjtqpJrArbpUeujAbn5BryRa9T
LreafzTuram3SFcV4VQV7lVSj185QPma/XLprz8a3/whk51nlqE9dIeYvXDWJ1d6372TyYLeUj6R
FSWWH2QfX3n21mt3V5P8bC0iNhL2hmQQD2RiTd9tMCrq3zP5395R/91I2RVm7M+eD76sDCccO8g5
PxQs3npfvitMgru7xS3xSeT+pG6bfLLuY9/QYfI77l7V7oyenPqVboHW0YEAdhEVaX32XsQeu26s
vFzwQ6I+cFtu+qTBw6pe47vCzGbyRGXjFWHWdo8Ak5Mrp1Va2Yz0ya4uUTU1LVbcMuzXlfyLvkqu
h1wE/+Cc+JuRspewy1IWqpmHMnReOUHarWaP7Eoy9h3BGzTNLlAdkUpAYpKbluyeHtkVZQ1cs/Nq
RgkBAOc+4QBXcbbR/HLxdjKZC2vk1rQvw5nkKVhoWXyEYtlpdveuMDlyxFuysDj4QcmEwisCVxe9
5qfvShP6xLYkw8ZlQZJVJ54qweh446j36WL38OSKacLwRettfjdMH5pWJ8qKrdHuHU0KWeebsZZh
BsGzirmV7+v2Uaswxa4wXXvDVL7JPESjdd0UVfU1Rcf9D2+gf1M6YleYnQsPTS12HuauW3zpXZNb
H4A2daT37bslc6vMrMsINw3jIYu25WJatQx11mt8V58lzBoLETCBBmXZnGKnLq5md9RcI8SuQIFk
mBCtqvjU98jQ5XIU8w+9795VpwvfNsc8l4dYrIeDM8kfdqwVxMRA3NVmPW7kOSDrDzlEnirVfoHy
tuiVptiVphU7Ho6bLg+xynIx2w9XlYegTKtTrF1ljrM3rn3PhxdLclOBSOBisXjWa3tXnTOwB4BJ
fHhOs6YNsq6qnvSa3hVnja838EmHCHsPPTzEthuzV1qht47729Txx56wKNdU9gONVzyKOc6pl5pf
vStLNcihr1jPwAEtx1Qwebsed2N6XbIrywFe2Gq63FZYncFFX2pK7gPWj3qN76qyjDG2FxM3dtwQ
cvsQW8HqfPaapWn1dm+/RVd/9LlHhkOboqEO0208+sZL2tt6c+Hl1P3nDn/1DOjSNi03xnozJohL
qmH7oNctu9JsnTSfZm9LQ0yU3+DI3MVO2+ltlveihsZECq9SOw1nW7nvclN9BIEkdPylCHx3pRnD
AcKPNGVE0KT3tTFy7jGXQW9VNnfFia8BhG5WpZwGf/bJtV/rHagumuk/f8nBTksY0rQbLyYIM+Ok
pkJv+Jm7yqxx2CCaLFJQcOHCJXjga26szF1ZigTMz9phPjIzX53suv7MgTbVq3lzV5ZxW/DZGP95
2MHg4RsD+BwwslqD+/cD2R8lWRvcU2XAeEDTfg7SNkxTU287+FvP80fLoDLynLSClNGn/EPfWgHX
BVajObZ3RWnmpoNZi9bjpL2jgJ7h8AmtDkd/+XYIjv2SGATPAPtNvrIo84RK4I1m27uaLP2MMMeL
Tc0sxSUDY/w0JIGvVTtIiN5++DJnlRAJjV/03blzFo3e1sfZWx3hOXJ2gFVC3eDYCswFP2ChFbPr
IHZ9+9mIwCFezPQ32nL4FxWJN0lgLFrjEM3m29ZzCPmYxESKFGeGX7IkOfoTnHc69QPx723r8Hen
Wfm03pjLQ1ksP+EzuZpjRbxtG6wtNkISUsLe8OUBS2PIU2ystfI4wW7F5DF+mbuUpCjcTPnJt0yQ
zlWXapWn4+06fQwIlh6rkRJq4+kcF2sHex5ZiV6n74pf9MmUmCsd4xsgy9ont33VatjfVX4PLGdM
oEuGNqF+yMmC+ZlnaV+z9V3tG4to8yJtmLPA62M35G1baxPu+LvCTxo8N0VHy3lH0F9/VW6bXlf7
u+W4X+Ng6QJarozfaJRvauJ+TK+3d3XveeYKf4zpqljQiKSrUx8nVemgES6PK2+Lp+18u2yagcKc
AlK6NnwXga+5Qvi7qk+BbVep0dH4eJchO521NlXOb8fWH2umJ5ppnLcJE3Oz3rVleQ/PRa+vd+VO
HOMGGJWCJC+K9/5Ba/uAFf9tL9dyQeE99OxNfHXtWuOtHf9T+O7lh/of3S/PX9KTruN4u1oMurH2
0dRSixtyveXeXrNbrb7wdnUIssskCIjFrEvz/F1qDx9rhFKaM9+uFBXiqILIlUtHIx3174kw15s+
vF0pwpLyxl6yTMr1A0//dao36C6GhT933FBXjR6xa0qoiPV9JSILcarextjxdoVSJWUxQOGmNxoD
gLdo4pMPal7vd9ytjzZc1LXpahpP6varh7D7LnU2Y9CbnrxdyZSo7uY8oPmpgxI0p+o8AmrS/PZd
4QD6A83XsH91ir4jI6yZ3Mj2JkfpjfG9sC0xMZblScveocyfCTc75P56pdXte19DM3tpOQ+McGSL
V0CLUJ6Q3qDX6e6ufJBizR48On7T6uzJ9XFVrd6C4O7KZ81JmEGSwXxS+1cFXsQLOjeP9PpkV0Og
ufLBRQZP/Ido1wja6gpiNieXWq9f9k/SJpNKp7bWjYDxT8+O0SkCYj31pPX5+yfpzA9slI21Gy2T
7x7zefRfK1T1ej2/f5bu4earYirdiPhVojSK1H6au3HU2/vsn6W9qgpGlFFg1guBx9QsKqJ8HUOz
jnbbiJ6Ya07H/LC9IdGCltOPHB7bO61ud3ez4wSjwxZ4gkNpfbgEwFlKT2PwW0/y55xO2IKAhcpg
F8DzUju+xG8iq9b77N3ESOB0Zih012G5NCif7zFx6J2m3N2sWPpi5AqZ5aLwh6fSN6zITVfvpPXZ
zm5DQWA2kdb15IVzMM53E2Fadx1veHobLGe3qXBN/ArVuLlRluNM7mdZX68LaSx6376bFovaylmk
LwjBua0AoIzbdQw0WK/bnd3U6HntSIBCxgoEr/1oI04LUxe7vt637+dGw9/WJejdqAiG6apPNlTk
XK/oLaTOrkCJTTECBL1u5E9t9RA4yXbCbz1qfvuuQmsnzoCYJG4EVxsoro3hyUitfxrul/79iy3u
XngFu22uHYOpq8qb/Lu3qe0pH2xSzbouJ/0wc/UmYGdXsIgU1dhiWo28uLdu2TXhn8uSWLOudkXb
rKkgnrPhrwjc+rmTnX1dlEGhN9nsXZ1w320YWixNVT75UBncbrs3R8fQXD32w4ckHIP0SIYP5N6o
M3wLGhNwHK2hL3fDx4OF47sZq/bSpc+doaq7lkBTvbOXFG/37aXNzSFwbeqK0Pcbe7hEwZiu7oZj
N2Yc00LWn1BXDrFAHxwihH+lYBQ0O2Y3ZjJC4zuV0DFqnCr4zMD/JnZ9eov2XiUUmIPtNZeqrfx1
JDCyIcyKKBi92XKvFKrstSB1InaiZJrSs/JxTM2+WehdV+6hLBK9Xt5LZvoxL0Q0zDaIJllpDsi9
VihbuJCfUoNvh4OGdXWpbifX0ROtAZV5OyLdgtyw3KsYM+DjrtgW+EQ+roXeHnsPu1Rb5w6Qbymm
jDQZuElgJGySObRKda8ZqmD0IHS62NCW+l1nOJLMXenqHZnsXalORQGrl9iKyBybH8WApcAecy3e
pePseZdJ5ZepuflONJWOe0rsYjqnhqGnhXX2vEt7IoS9cBXBlLWZfkGVbp9zr820nuScvWaokDn2
rsom/270YcnH0rsxVpt4S60fdS8dqlMDs60cOBt0E+wBH6dG6alKr1T34qGYlKbSqgMnEnlFKnkN
l9rf8lhvmtmrh2Yw27ktKFVZVMZ70A3qZLVk3Gh2za5WSXqWCr8N452n7du8ztTRrNSstysTu2VV
lMFYkd/hRl0G+h3GRBYZPhDA//yzXr7xL/ZNe/mQDxK+qRzhRqB8AHgP3XBLnuZ8XTSdr7epEbuK
VV5abXHLVCYtsb62hPY9E2q9/hMy+e/+gt3qSjA31JmJvwBCcP3Qx2QdcYnF4O+8Vmn+wrs1NiVC
hEHjOpHdKvc6SI3klWV8+f6ff4PLL/kXv8FeU1TPWU1GMXE0rj9lV62VeWciETQvf63daary8kyA
OnAwyvv5mTz4KgpmN9ZbSfZwH8yNNcApx4l8ggU5jMTeGV1AqXcDvFcWlU4xcdBh6KTScENJnmeI
mFvoVZa1q1vw9QQgyM2J8FkuYV3DRbALckT0ftVd3Tqmn7rDxkmQnIkK51QPuMppN73N9m9szR/P
GwRveh6RCsT0kD1wRK3oX3m+r/lUtVcXWWNMhHXOrs8cq/aHakkjX5J6/aDXM7uKHZ0inq2WXd8I
eScUxhJc9WPm6e1YrV2tzmZH0RnstvORzJeTkXv9zzZp4Pxqff1eZ6Q8tycej/aHdYWYAafDO8ez
NDTnmr3USBltUdc+9YocY3zxzSG720psrP/56y+3HH8x1+y1Rqho58y9jMrBLubkWPJGdgyCJnis
7Mw+xcWAO5jHxESvCPYSpJkXilzAlyHBASboIHGmN4uVP/3nP+ZvJs69ColD2+bXMRdF5CJ1B3FJ
Q7cIjQv1Wt8VsKtIRjJbNskrgoSPrOrgCoC/vtdr3X67wSdAQ61SsZ8asGTf8u43Rls/6skDnb0W
Cdt9X5AR50YuChnrWEMj647MQXas99K1lyRZPIuXCVNP1FVi+0Tuo/zVB77mJbq5q2GJRKudBa0j
3w9CX7SvmUOkg07Py70mqahtKJKOR+OzUu/nWlpAJJPyHwrsr8ekDPbLrSCOyTN8fldhjU+zsVpH
ryobreVW7mVJEHOM1KgHLwrGhQAiUnyb9yNVYGiNeVgSb0elgXWsNUUVRE4/BZChhjIyVjZTej2/
W3BzMEO+bJsgGgCMPUBGxTM9FN6rXuu7epWF49dp6geRT7rVyZi84GPSt4vWxR+ci7c9M5AP6FuT
HUSe7PLrdk0rgmzUrDWTgZp723odNxsgVTeI4q1AWeXY1fcUzOlPvZ7ZLbgrhoZgngT97hrrJ9Rm
Y3XIUYa+02t+V62ulxZBBsg6ApXTjSdnK12AOHGwat3Oyb2UyDHrQaVEUEUr7w73JDkSxmb2tt6Q
93cF69jTMoqavPUSWv+5M5f41Dj5qDfZ7OVEDUSURmJKjuxihI5TQWBqxzLQ6/m9pCgb7Izobjbz
PDaWt8uY2jdoU0a9cgWk+EbNUJX44ZKijyNQ41nokrj2QCqn1JOegep523yWxkHlp5fAucaEqmUb
+deqrsZvWoNyryvq7YGYIlEbUbagVXTnXETOzCObXuu7evVU0BCjRfJZGlTWR9duylO7AKXRa31X
r1tbAO0bKyOKq1WFk2/F52U0LM2fdVeuVW30+RCUcZQMZQl9aS2ePLuwv2t9+15rRK5ZoS4vSVFp
l4IgCqP7wPm/POq1vivWDSrl6E6rEc3drF6FAk0Ye+amdQsFWfrtiJReDlN/auOo3jYRLW3+kMVV
o3UJBZrgbeNxtZAT1SxxRPpBG0IAjg9qS1O9WWyvPIpnt26NgpRvOTttiKEgPxNmoqc9QkX29ttF
bBO7upF7OtakmV6TxNq9vyQlaM7Be21TUhF7UCa2EVleYaMmWZbWOoopM/UKag//zT3btzrJ91fm
6J64n45fbJllegW1VzcVzlSrIWWqmda+u03XNb+WifqnE9ulj//3iU3u0aCs04KgWIdZeJ3K60ve
6afCXap/Om5eht9fNL9XN7Utx8C1WSBbppOTXCLJTQJPnSkquhR0jtu43qZXvHu1E0pmv6ykMqJ1
8JYL1EbgXmoGzdZ3xZs1rllmCfHvqa0AXEugbD0XAHrbv73kKUOoFYB5TM7D4gDcviSKfGy4den1
Nvbubq1Ng2YdlW9253Gy4oj3oOUqbwfN2cHd1e9oCNlUXjOcm0tU7UTKRn3Ymmz7pTUr78U3cnLS
zMI5D5BT9acxdYZTlRLhodf6bq3N09VwM1EZZzmxu0ybcjl3uaNnG/sNkv5T3hOngREbthOfnbWG
OSpyw/0p5z7Ruo2CVfN25jRxNKQDiNOrQhhmfWpr3tzdoleao36vxJnBsgL4gsHhkQd6mMU83Y1t
keiNyr0ShzgkL4ME2F8N0ygNYnySFlJJWun5rqWzq9liqu2qmPzuCkxuf2x9ftUaGIrewNlrcUjL
cc24SJwr4myCM+KE9rkgOlbrblo6u4ptimlhXCrjKuval3Vx6p+ltwyftcb8XorT+3O+VFnVXs+2
LL84Vg7McKz/SRkKk+yvZ33HfjssiwmsnxRTe52uo53cOlxFxdbZG23bqe9WkU4EPOTVkJu3rd94
8r4A4OefhWWv8c+FALnL61+d91l6MIemnfJDamzGeG9Ir57ro1HAK40810jzb129wND0hKlW0g7W
yhU3aTMVbXW0N6DPUZ7NdvHNUHaL6WyT7mJ99i7/RLGBzLrtnavWvgTtFmTVvZd6eX3jwDFMPk/1
1IEsa5tB9WQeEEXSHouVzPj8wB8RJ98MsVhJfChM0eQ/jMUY4cgSV6SSj/GaLh2gV2mkDLpm7ePH
xpK5uqtGtbn9cbBm0rssWRXxu3aGgHHf8Ci8GUS2tWv+zuumwpoPiyJH3SO1aXX6T2Xfl+kZy0Hd
Xgf+5DuHZJyruTnNZllW/P3ptHXXWy8DPAOmkXavoi3t+sEnzbIj9aKHOnvXBLMgSWRZlO//qGRr
dQ9e6nTmazWWszBPs1VlnL4aODkeOHKRJqD/YEsX63Q902bXnYbOl9a3DRAapOnF7/KsPa62IrX7
gCCaFF34i2wVib334rkFY7/EzUO+1qPz3ANrpAXS7Q0BRo0HZgfOPVF7zmM+1EX+EIhthlDM2aTl
D4pls0bjYHHu3Hw/K59zVbWLOLHAN9s5dVZnuB8muyRsJAO+Nb/fAkeQ4DEGnpsAjVRb0l6lpuUY
nyt7XMkNzpDOeelhVlVN4JXpKAfy2ui3yzCdEO3Z/XLE77fa9u2alzPXaqa1jiR9qNpz8jPIqjIZ
jt02GA4vLaTfuBnpfYFsv872sCwfp0z46ccudjpyPfwWmA6BGq5QkBgMO7HTa3dqHPdLNogy/zWa
nrHlESr1jegq0sr5Z5fIkVxd5Yq/yjqvVTyUBik64L7JBq8JjHbCOkALRk0szeT/MocktfNDlncx
xsfOn2rj1djGyclhE2/29h0c+mr8INiIiCBMFBAX07wNqtBul07Vt/VaXArM68YU0mG/NgEM47qZ
A3UrMxKz+ig3PXckjT1IR5vg8MlO4/rk+RmwRtB+4/SOLLQ1G05jM8YEE07JZ1f1jRfmw+h3pNmY
DPO+I/TluzXQRz86IojIR97qylqBYtaVd4dDfhDv/I7HVItgnqF8rlw3u1mswnyCXlnKH80yN8UR
ftj2XWxDfrLl6sEUspINsqEFjDlxXVueEy9IvY3sHpV28b0qm7G4W8Zilct0VDIOiuR1IhaxKe7l
lgYiuwGVozJSUiBKpi8Ds4Nswj5XHqBhEbtLc1PmyTp3J/R+Sd6dZLm6ywux8sP207DjpP84zF4b
XCjd3FCbh8mW4/acWjHL8alkZbDqY7l4l6xvZg9wgAfyZZOsjWZEAr248kywte4ZH6U7xGQoxar7
hTeshYRK2g0BdejTob74h1GuvpgP3pTn3WdyL5FGRIrNXBkcwRMVM8E4dTAlAYB22Zl0+wo/69Vh
Kg3e9aJe3M/2aowJZNS56iXftsyL/FWOvd08Z+ngd6+qqRoLAKWS7fQQm7lQX5dkJqINFqrZZucy
hvcN3qprwVAdzCmtMitaEtdDg0CIn10I4iksc7YOpaw7ez71fmwjUiiFMVivxEKuZujJwpW/JoND
WHlNrFTQlJFX8IoQWaYY+oduzqe6ORSZmreIfBXpvU/BPpjf+FmnJT74INczQKH4gQIQ/yO5EkRU
IXjh33i1Wr7ldtMnjOZcmRYBl0mtxHQuunYEJUr2t5s8uqkNHFuMzkYscSZH1gvPvcBvjW6Jf6xF
OafPhVcu02MTd4440zeJ/F76kjxMPBmOn3xkoZ9IaSQMtErmQzpU9XLtd3IjGJwY00sUHo9PPLAf
Qe3XYjl6UzklHyUBBuOV2YtheR3KRdbGsXOytFhCEkS7cTm2izLn56ljnrkf8rS8UH/MzDpapCxA
0Cy3wK8OQ9NYz14qR7KxyjWDIdnKRZUvRjy5W/PM3j7nCaPHEJy3t6vXbl64WEOrbnlGNBzzQEbe
MJ3RJFuSXCbuxkr/UJnNWn1zSiUzwp2CdOFyEjKwJPSJoPdxLEA/JOlj7k09UzapHPIrZLOyrk7b
nI8WaYOV17fuoRa08TL4XjA8VkWRN/U5NfO08M+1Nfe+GVqJZWS3ogGlvj4u/lwIuKXDKpLt3t42
fqtDZ41ljzphXE349o0geL46kS7pgUvt2svh+jButtE+t6M/ePkBY+YqunBbuOSDadw7Se0/lt2S
fI6N5hILqvpRqJ8Wf/sWX2i0+fxDLkuA4k0NFsDu0gDVeyWFv9ikupvxQoD9Oi7+O3OyMCYkAUxo
UqjKlSP9r4zEtLWDvb1twUdmQJOoy1lmgRGZgrBM99y77UwSQV2nYv22dlvb38aiWOHWdt62fKjL
bZjvpbk2o3kcuyJzbPYWG5MAeFnqcUs/qmVggBzFMHpWf7Qde8wawP2iUp+Y1XPjy+StnoC+LSpE
EP9F3pntyI1j3fpV/hdQgZQ4iMDBuZAUY2ZGRs7OvCHSQ2kWNVAD9fT/Cneh286uLqP66gDn0rAd
ERpI7mHt9aWFCrJvBfD0/WMfjoFJd8wEWUjjrhKduuakC2EPPo6mnAaY+LYm37tmuVjBq4k27RR1
Hnan+9mTE7ZkxjrWnAMxi/Gg1WLF3UpKMqUXZBdfC5i927QZ4h73JIwAZQkgIUFICuJrmaUGM0sS
2N/qQTUGR3lkeMbtm7fMU/qtLTQbWgx71PPo4IM/iOJVle2FA+XNVRG80An4ryzqeoMEBsCwcQXR
DVyDGh5jwwqeONabQ0DIo6lirrjiYgJEF53fQD0AE9pV4A4wn3YowooO1IAL8AefJ9a0bI8h07x4
rtaRN1+kn8NPPmJNsNAuqlRPxReQo3AMRH4uKtjsu1T3KUZ9PcQ+0dJy3R3qISs0AL0BpNPPQ9Xl
pIzyiWQebqCwFq+WBuIj3fEccSxgXPAELbAPTtyjGF6AwcyICKpHWhyB/dVq8FfGAXewdAu9RszB
wuegwt64beGZDI+yZoX/3CeQ3cpyu3T+DMIsG+pAv9YrwLB3+Ckcm5weK1jhzgRcybOoGTCjCrI/
Gsm6GU3sKdg9w2gbxn763oB73B+A66387crwfBBwT0Y9WZktPSYeh9S96lX25Ri5zAtqC5NeYtiN
t2JN3BGg1osA6Am1AkabpwKwQGyxlVW4fGfSAhb5y9TUDUISlrNyE6ghld+GEtZrbdQSrvDv6wLd
2z2vcUq9rE5LeVwKAAQ/gUq6sC+rwQ27K3vLp9vM1MF0WqCayY7QWUnM8iF9nsOjBXjO/k7btZk2
hCjJx2gawRLe6ykoxk9lC0+PhwCKx+x+mr1gNJHBnLJ7LvOh7Pbox2YzBQ5EgAjXE/RMv651SBu6
CfppEXPko0k4P5Yw9EZAP6Vzyw+uK+Zc7uu0qDB3mmfeCPKeBgbjGx3LguN8LdP6ecYmgvuDilzO
cQ8WT+MpYD133dWy1tX6TqAMvHNItfi1HD14pE92JOfFjJisCHJYWT/leV7AcxoZUs9vvFKV5asP
66ritkQRwt/2Bdbhezp0WJNxybXiGD2iKsCAJmXfJm08dQdmXb8geZoBqN43BC5ABzShQ/toKkAa
PjvVh7h8bPWlu5VzU9VYbcDFNDep5wpwW9Nsbj4FC8JIMIyFJIeiTdvuuifZEuymMS/LR87brC7h
8uz8el+1zAD9hpjueYTUq70d9TSVu6GwHpCsE2lC7zFruxQsmMrO4w4nXwcwCtR5NMKxKPFW0gKO
yMROBbnu2ajVc9M2FcOeHfI2ofkYtk8LcLbVAXd5xSIYVmkxMjYCOT3decNsUXoeS90Um4l3XplM
4WTlvZcOC9CYU8rkvljnqsKg2aKqU1Ct5Qp38hW7z+Oi3MJj0/SjwWmTalAQRTGMV4TMmbiHSWA9
lbFuwIFONyENR3aPMhwftsUyldgJgXYMii1bJSe7dqgB0CXtMKVDggllNm/gApE11wg+JVDSYUrF
ph6AIN4WAVbosV4boTecrQWSXZnT7loDSHtxOh1NXl7lNZsrCE3oXNoDcXaEMzjy3eo0Qdk1HMZs
RY9VZJUBIXvELxR72aS5OC08DIPrmqAlkgBwXrT4sZhxksCJhSu50r0ozZdU1OHwaZS0o7e0QhSN
BA5zOOI2bYH+3vSgq07XYoYz94HpzmLPp+NEDjnr6XKN8VTYW0SisEy9lSZvl22YrxNg4VjFcHUo
Vtrt+gBJza2YBtYitAoLmQF84vuqvqnKxl9Pk8CNbirghxbiFwfuUuatCbSCeZPH2nNSwdLTF14Q
/XdFjg+FPV6DCGkKlh4WnIiwhgE9ABIb9I3f/rvP/9BGgz891tXUZ4dqAaAb7XVyKhtQr/67T/9Q
2fNrO0rESSsQWdkAm3jaPbqw1Xf/1ad/HFKVgCF1TWBm+KLn9AiCSvFyiZh/8dsvbL0/q/p/nFJN
ZwqyAiAPh8pUWfsd7gIzSMouxC8InTCfBafINLHC9/DauxoiSQLD7m+5KpFrFSblpxwvEhAzPkKv
dYlZq3qgGljvQMYBWbzwEjbWIf7B0LJU7/zOAHJelK0vQRiFgPbGU7IZjumU0wyv9YCeGFkd6K9/
ff/+Q1vj3wZlJWLFFPjqg5JIH7ZTr+yyHzSdfzfE0jIp4dDyq17wf+jQfBybXboy8CbQTw8TTPW8
Y5Ub5fEkyCkxiTIryjAR1yvjCaoJHqzwM6hLAIVBTgb4kudW4iKcGPOwodx6/Xap9NDvVR34/FpM
2itjwNCXedwwW3rgbcuur5rhlPuVQEBmLSi4FlbMw9D2t1AjzuMJTjEZkochC7vjRbxmvETqEln1
Ji+8EUSyajEw2vf7zM3YMbHv+LtSpP6ym9Kezo812JXUiyoxASACjpGG2xeyWeTvbtcB4ohCTLem
QxYT7TqT+DMsjTZ16i3DdGThoqZTHYoUZmPlPMxNnnx/pH/LMv8/ojF/8sO/nb71duy//c/Nezv8
z3Zsvr4jKG8+Ou3/P4jTZNhN/rM9fvxefzZf8/cf3fEv/+MPoCaRvwHgLjhkfyjBiIui5Q+gJvF/
CwKgMeHjC80JTO7/ycoGalMg7lYwwlYAo4UXt4A/rPEp+Y0RRaTiHFQfAV3x3wFqfp9X+FejESJk
KDCB5VYATEpQJj92unzgG1ac1XZf9kV60FI0qB4PA1RyK7/qEJydm5mnB1nO1R61AH4lCxPeDbYI
HxZdgHMHgO6581J/wwkfvsD1xtt3EgllaYd0jvJqKDad6vkdiqlIzpfpcZWMbceeVb/aPX+unn+/
FHnBlsLthuOKPrYvxkmNdd5lw75TU/416KHmdNSYQzCPxWauZrupclfCz8rxqwBX/clwLWBXJuQd
D9Z8tzhCT2ASmlNYB3uW9t2+9Yf2NUPuvsm1t+LIzvP9dyQJQ/3kdYZY9Eu48HxnCmEOQN4vdwSh
yS9aGt/V4x+ekeQ+MJYKrxD2mQ8n89ibjhSp7Pe9RJav7VK/E1cum3ahZu8WZw7aJ/0OOo8ctLMh
2xaTACQS4dRRiDnfjUU6/kpv/e83m7MQ7wujgK1f+qs4yn5QvFdkROEro8NeXr6hV6pIUt0ON7Oa
kToJWKGUeZPtflhX539c8o/w4j/5Us4FPBuQs6Cq9VHsbWHEbKXX2n2NB/2a29ZDOXsFsCmmthPn
0jXj3pvhIvWLY+vPvlcEWMNgsFIw6tXPF6uLBfWSFd/bmQpvNl/NcfbMU7H0eDuQV77lXvWLSIMG
3113//XYQ8Y4BXxLQcglwcxEEe/nbxUt6oNqrWaErcvRsHLo4zBNydHlmf0KdlfwRfaavqJnYKAE
IXqXTX772PcsuyZAZoqktjjLAjqzcQc3I/EEszU/MvmoXbQWuep3bYtHnKzemodPU2aKmKf58pCj
OHYErebLILLlqskEQO9ZX0JJKPp9t0hdQTFKhhdkM5GF19ph6Su3y4usedQsXDdBYee3yklzOcXk
e4XIum8hXihrhpw9GPz02SLYAHuznvi137ThI7EdkPEWLUcQI2U4gATfthvU8IMj5EqXPwepWaLA
hC5PUvj7AxXJl53BfnYVcl69Y9UxVOqVTUCVnuzBwl7B21dumt88vxx4EhLWAx5Xy+6+oXXzTjMP
xum4gQuL8wZIz8ig3nOrJsAm+3GxtygS20evDYJI4EW+8uAWth1QrYxcisqVrhcftqlaHpFOVlck
WzGGVwMVvMQ5wrSvRnZkqxvQdYZsnopN67d7rXX/UpL+E+sEZseQNOao4ORtfdeFLnvRQC8+Vv4Q
XhkUm/dNEVRLFA5YuUHWo2gIrufdNGbzAK6Xk0NMcBcGSi+80BJdPmSo39AsaW9Y1lU7N8sgXkc8
f1kP/rFhjb0d8kbbqEaRB2V4U6BcuXKj4wX092OKus1XQL3Yo/ZqfqUwhJYMy+ISmfVehD2yBBWc
pfPGpohMx4yWj6hnoNOoBgE+vQ4VislN8AazBR/UNfAIZe5vYFogN2vvnSdB7N5643qTL+mumSQ/
N9zaqGGTO/qsQxXfDEdvQfpdCgxYdF8V2pVblVa3QYCNdy2AGJhQH49G9DfuCTc1Bn3tl8GsDFct
w2T054cAbbZ0eyEcSBwBfVS6snkMfZU+wCInO1NAMvbImaebZmyXLGrzzI/VasMEjznbypoZoMMy
PWpQMNmw7Uvt7ljhM1Bsx+VswBzb4hnZR5F5MtxIPIwxUrVZcjxLrEEUjC70VuX0IR2F3XjZGsbd
0PoAQpZFGnO/Q2FnWb0HuZLg81KAzufJC0Jz8OZbGGCBdNsuYyJbsOLGtHW7oAcRfqc8jGg0upVb
nw75rUB7csez5qtGlzHxy0xvLjX9Wwdo21vjQ3SGzHsC6hHo674lFxqnc9/k4IrYjuVbrjqNqt7Z
antggyExegMv6ITcDp337C+hSxAxjonGFNZjXfXdsWg6+4B0AqDHrPnSgVm2JzUOpH1fIWWPWqey
b1OVdrcjRlUQWweZfwOWI3iUFNXufTDKPNKNibuwCKNmyI+u0ShHtOW2aptzQWVwoKGHnlxer8sD
ABX+ZukGrJ5hEgnicUyh+kX1qZtU7mKBtTlErajRbhkWzKhGsDYkeeyn1kumYEZK3/uoVKMkSocN
dj0T167J9kg0l3v045AhjSFsZh1atpKMUN8wcMoK+ATlEdrBx37UIrimAVtfFlqIeGD55wkZ2Hni
YS320xAQfKrlRztnV76PifmYdmEWeXlKUHap1Gmihb0b8qpJSKjT22a0gO6ly3Fp+FPjp8s5WL1r
3+vZdoAG4nYm3XJEn/6znT4xT4fxSNlV6S4ujSEz+e9p6T2ipBnsEBuIXVjwFc0hzuMah22Sdu1t
OwN5uHaGP2IaUm/Y2Pix36ynUBo8AUxQb310qncUp9YXZ0x9K4KxicBlyuJJ67Kpo3qs4GJJCW8K
2K8JudUI/vYhegSw+qadPZXhmiaqT3tv18qAHPOABWnMEIWhymc6YMsAcbYRQS/lfsElPpFWG/Qq
TblnXqPiig4Rur3yCvsaZmYBJwWrrUHfKUTDLCp7UKP74OIGWofmpYPVw51WAxqvHKjVFRUwG4Ww
QrlnPZEJh77vkE1Y9KPehCjcHGfjhmsKW5qdXWt2Wo12u8GnR2PXl9qNj/DEASjdNUdbrjiF1npE
E36pc5OAUn0IUkCLC97laMPmJBbNbPE4YOk2WDO/4izxEtE576BQNY8sbdyN1wBNGPT+uQV3Tg/F
cz5md7X1pN2EfZ2dwrJJdzX1+T4b4ftYKHpfDKRDycZWW9fh3IornJ4YG7GoS3l4SgsMf2XEkbVu
Uk/TLxXcmOI8yIf7kHj1PQLWJyBkeeLlpd6la8rv/FWhFSgHFPNtH26asAOwuJ/aAwbr1HUxdfUu
w8wzykoakNdMICPFxckgQCO39J/TujnMXomG5asqZsCrGmybQfd7Poc8EatOGxQfUKxu7VXqlt9H
nd9hVPsGLTfAYyQqj6EOw5gH3vi5nvEq2ErY3YXPdF4v25EbP8+t9g4Auk2bcTgyjMeg0RJ+hm1v
mgRTNx8CLxfHTHT8CtvtfNWOdNx0477jv2t0tM9GdNMj/PyXpLAwV71IR8DI6y7N8CaPUOkHRmQI
7gg0P59QVjCYKxTITzJOYozpFfCr7da4K2Fuh15eXGIePEJLYkXpOfV2DYrZ+zxTIFN66tyG3if0
QnciW9/DaiquOoYzfIJN/FABvadCGd7l1dht00VJSAJ8mwhlKDh8Mpvf7Dj7m1a3Mxwb5FNe9o/o
7id+279Lf0JEsq5fAZV6aNYwvQvTKlbS5zddZwZUYv1YGwoMZmi6m7rvRYKOcxp3tMIHlCuQjjlV
+zWVe7VqETFUt+KU03qftYAG1BiveyeVtltNIF/TKgQuehbPAS1fcXNjIwvxjJEBNFQQI6HFDJhx
Xfmx7FyBrXW2N0zn7ymiq3io2wuri9yXgj+hgUY2mlbDreCe2TqyvFjYX0Taz24HOkMB0It+l4v2
9ymlW9X2LO7Rf/B0i5JwAf7qBJIwgqwqxCnqHwaBajThxyLMP8GX6q5nywwYK4CoUs4sQg+p3sI/
99WCT0i9LMQ9SHm8CpPkLTqDwmwzIZctEFdb/OaXcHI36EEeGVb6DvBLea2rVOz9WtgkV+58acJe
QxODmrQw6g3C+odBDejZVzppjXztvfYFRVW5z/pB3fmqRScyRWmF02cqMlCAwEXtp5w9GbL4STbZ
dbuiz4sllDUxKwnYpkPdo9/qpoMaZXZVAa+0MWG6POsODEwU12LKi8eVQvQC1i9ebIkK2wUgPLfq
65hBmjCTHr6O/mdfeeTKC1R50mHj75RcDpA8rDdFD/J3WbXA0AOOmx57gCT3wpW3Bun41eQWdsct
vdW9LXaZyx8UIvpotZLdt3j4hzH3up0PGy1Rz+dcf5YlYOZYAdvSlDqBYb5MMqLTJAyRBmBGC6/Y
mrs7r0eTE0lGhj4DmjdLKqF8shtFPPBhA3vwSbPFwXpTLYOLPRocxzAPd7T9wgAifUw1AqK5qItz
ObEpbgdzzhYDQD2C4qHJ3zvcmCRlWIUdqG0jEo5NM6F/jdGe/E3Amsgr+j5p+3VoMB2JAYvO/b6o
7KrPni1yhpRnO/SO7BBDgKE2k5hOazaGcdtCaDG122ZuvzXNmc5QcyqRb4FR748jpAGxyWwBDdMi
ro24xjCE2M2o+j1gBB8l7oGOp7JXG7UsKWAtKMOjJZNlO1JDz8Qzmm6NquZ3VgwMv8oGMd5s75QJ
+M1hkPAALdxmQLwSNXOjHhBRzIBximSkfX7fqB7I5LktzWvjD/WurcFA9l1NCih9zXoofAHEEujv
pXRRNgZQJnULfUb1IV4k2fqzrTd8IKCFBkcJ4c0n2tdXuZrFPg+w3AfEMA2BZ1+vxoN0O9k80TDb
p/ozH13CupXEOHlZQqg7telSXwJ6EfdBT6PGsUNXIoTzdoWBSg8ipzPcRqNJifbYr1eoIz9BlrSb
BfJBb3pyAAvT1T9OXOCMlNmjV9hw29bjjqPYyCgPd5owNIDndY7Qmvb8KO0AQi0rqNgr04RoGM6+
2qSBCOOi6A3yhK6+nWrQn102nYbiXs/Y9tI5gRNp4gHV7qu9U9UXlEqTeUKnUAcPs+qeV9SybXhE
p7YAoTu/zey9X7TJuLy3DBeC6XVg1pd0RR/qYagWRGvuCqo90EMzlHQBLAZwYAtw4zP2zj6e6bEs
BB4H31tVH5DMJpw9dXBdjDKRIvQNzzp/mkpwfNaJQY7W3wctdp66P3hq2tHiEYvMT7r6Ze2lOeQu
eE9ZdhLsaDrA1sL2DfPKdB8Gr23B0Y3vy51g54WYPTQW/ddhHIaXqW7ESaf6wAoaxnYtk3Au2gd0
+h+w/YGk3mQrO0idAptFFK9wiocOyYYdbZSOsvaj0C+xMSjUrFaAicesbH/PawkCq9M3kJcg8enJ
FqDN5akaIENhxiREFglZZrRGx3BsI8/vVqhdAHUonRdcc6XlHaY1ofyD2EzFqCgjf4Gc/Hp2afY1
ZE0FzDD1Dhls+q5d0ySY+K6PEFcuXjwItiYZiK2JhFIQ3SnEvku92NjUoG4XEi1ywubbhpHwNu3K
OYGi6iufPRrD0wriybWZ4cET6MSOT8M6iL2ufSQrPboeDNnGKyRDOZYzGjvRpZf0qaoCb0+1px7q
5VMnmXolJpsfO4FIQY8UNSjW27s2gLYSsE67JQVGIb3BVlEJ4VMYyxJwLE45uZobz8XFqG+DbEaQ
SKkv7/us5gcU3699pIZ3WPp9EvilinziFTGQAfaAUn56A/VKBYfb7A1Sk/WhVnNxcGu+3tUhMvYo
49x/59rB4W2FLT0ECpDTbnjv+V9yFCAgXUPNzOY7z4HTDvk75iQYn5WJ/BZqqVp3zQMhozj6ngOE
W5QORwag8hjZSPdYPmks9XBTLw7OjNAgnuUqXEzLYIihMMGOEZLilOZMXfnQ1+ypWA6z7ug1tN/t
fpRre5cDIAAg4DTnkSXCQq8ATdm7hRJ0lzcM2Y0oOBLkrikPHfLvbTl0b3QpWWSmrLvSgUuvA56K
Tc7b8ZsLB/XFb6clnoFSR8wHxDuLM9qwa+hryjWiUzNGvefmM0lp8bQwSEnQOXUIBXxDw0+5oQ1O
0JKX5yLAhD9Sl/bFNyt5dDVdsqToM/SnoXY6w32nfldNsybkIjyC1omd85JURyhUgojXUmq0FwMv
2Kq1znEa63mA7Yf3ABLQfCUH5SPxMIvaa9dOBDZKXJeJwd6c5PD92/pj7R9GrcOkqvPPsrcywfs4
nWBc9CKDXr7XyPOjMCjZN0JqONugzzydUKPWBA3bqTkg6qDQ++XNjHOvgpx+Jqx+r1BYGvJ13koo
G6I2KEGEILgdbxio8FVsAgrly4o0AeLdh97Mn3gN81QL//gsaGQahWM/xistId8x7fKSh016E4RF
sPVG/zHLXLA1wJC/6MAeK9QlN7j9z2mQ9psaqHaIhFXk9DRe1WQtoEtA9o54nR9G1+nqUE+2wzj1
XOw4XJD3wl/vxDKQDCUOercWw/PoK3VCROvueqoKIMq98n5C/re9+Caf1iJQuw6q0psqdVdl0zMI
jebmcEnHE+5WdouX9GK/CYvViz49PSsMKp8ozmfipIvbjPHPeIomnmT5hgw8gzgLSPUpWjCGdvJ6
P9ihTVqcYBdMIBzA/hjROev8BLreuJtceZNZO+yDfGzO/VR5955XsRecA93D3PhgGaY5itRuCDA2
NM0+TP8FKQDCNF6RfXWw1gsjOrD5ulWqvEXuDllDGLJvy0zmB4YB1iNYODZiygMMHIT7mOVduPe8
nlwTL9T3EAPKa1qWwZZwzpEoa2CmscvaOEW1b1sN5U29rhCOkgXxWhNKFCVx2lTdDuP37lCwdfmK
rqTdIG8oEfJg4uAt14j0pyalR2/NymfMhtmn7xX9yU32qVtn7zBnqn+xadaCqH7h51AznvgC1WkC
vphJUBPgVx4jUN45N73qpcyvGHPrFvnSjQ3r9nVcLT1BjlfnMXRYOq7Wmr+EBtR6NnveWS9evSEw
Z30VUoc3SKjhHELRv72mXuX6DR40JgVaGMR+gVwW9XjtQ7g2YO75ai5Dfu4WN0VANTWbDr6fR2c1
venytLmC+E6g3lSwt0FhLmzKimZDhoDNkUrh5QTfab2ltcU4bzW3r6VLwzvtweobUin/GhjgAcIu
baeTWqFBBn65Rml29TUUVHY19knZst5VPIeNli3IvKsbViOiHzP1zfOQQiD4qhB5Zu3JjWz+Ai2b
iWbhmhVrTN5nEGrvRk+0ZxdKtusa7/MCMibErybgV6i/BqfOQfINUwBwWv21LzYrz+Tv8FpaNgVt
5ybpCmLOMBIvb1pM4eJw98vPS4+VnEMGc9cO1D/Mg/A/046kB2+mfIMRkHW78IaeeIND2KmlffVq
/BHwY4bujh1PzoYsSevWPtkx19eDwTSAtNUTrOYsFC3WyVgTAhLCyKvwrsr8/KC7sdlx2eAmoZAH
rRP8kjdMN/U2x4w0g1qwRSEYqf7TWPCqh/x61eiqjCy9gadiHfe1xx7qAccthuHgR5M2E55y6Fcr
VHzBuFdDtcaYj5FfgOKjCn41tn1tnU7NGbRC4Ho8WcstmRp5p6WyFGX+pn1NXRtulj4I36Wifgf5
4GB2OmtUiL0b3m0M3ZET4AX2iS2okCfpQDGvwiyFrMdBtOczvskYdXshUB3BuY5wPlCzi0RakH8M
Gf6tDvfj/49Q+IvZ0V+0vXuD/v1PXW96+R9/tL3Vb4xJXygWKIGqxmVE84+2d/AbTCPQoEU3JKBM
MfrPtjcTv3Em8LeSgosh6GUy+I+2N/PR9g4o3gYRYpTk8lf/9/9AXpB+M380DocPf/6xkfizNkQS
H208gg9CU8+nyv/oAzFyoOFHLAmM7UCVb4TXJGGDSPmH+/En7crvtqD/6uD942swuoAmvxBChh+b
6xVmsyZIShGk5XS8F/5AnjtBPBKB2t3fj7JrCdZbfkkhbQNh7QQsXA/x/OK8OF8leclgm1BGGIUM
MdTiemEi4VfeFW9E/ZiVrqphD4hDOlIB4ScF4SaIj03l5ZEZl8JsAh+mvBELKKZ6QGd/mKu8eJ7K
chkvDSIQdTC/D1kwhopJxFJOEshIUQAraenFbCjD24tsePzFRPDPGqDvN0WFQkFwSaA9oB8dFB1q
zryCpDFe9Rr3jTpBuPrAmqeU41375+v4J7f/0pX9cPd/+qIPI4E4MTHwMuCLunR8ca05oQQZiaCO
1BxsqK8wJbEcbf8rM4QPzWJcl7ooM0LFQxR55UfUTZrn4xSgHRsNrm7iyah5A1ms2cCMT2/ZVLeR
z+2vOtTfOZA/XOz3b8Wmx0LpB0Kqjwq1jghM7cxwMViDEYEkFBCbEvVLBOK1f+5KVGGQM4hyO0Mj
l2Q4CCB3YG1SYaH8Yrb2uwnxTz+FB4GPZQ/FgpKKfDSIsa4MK1EtXjTwMesStMn4Db9k5xFqF10Q
5QanQeQGpk7oZ89LwoaqRlBQ8HyfTpWqtyhBkWvKYXwXBbp3LzmMGu4Zem/ITI1yx7anUD1NZWqQ
HcLl2u1YMbp22/UCY1swXK0aNAqrKc56w58XL5jmqA4KlMEppkY+X3YZsiU1xdxggFk/t+lN4e7b
FFL/WFDE3LHkbtkawxFSyakiC1qZQ/GWAT7S/UM/9dPW9ONW9LPmD9sP7pYAxyAIIbUPSIjd8Ech
BRdAaoBJ7EV1e0nHQ9E9O6g7P7eL736x8r7bP358MlBOQPQD1RFgdh++q7ZQ9KJ7DucbAck7uuVg
YqDDbK8xKZKfCwtUGgz1kMdjQPTklRABIj7t73hh1n0/GYhRMbk5XqPFZ46OIOgxQVEkyAYRxP/1
2v2wSXy/K9C7IMDGK+RDPvXzXQlluZTODGnsGm/eCQgf+9h5M4bnvMnc1ZMPwPpff+Of3Ry0rKCt
Cn0iKP1oUTNmfdtZh4y6w/q652huftN+3Uxvru3REKmLy1RaR7Jqj6lHRaKMgaARBw2GtmyFHDie
PO0O3ZrDMmpuypJHM0KZp1z6aANl+QRV31//4g+H2OUewdAME0oEAjJsOR8krytyAEyL4GliYdx3
waXUjnlhLPS//pp/2884PtwXYQDpDYEm5cNL4zBPKKoV5fwVicOthTZio5z/0GHM5gy5AjrA7WJ/
sXV/t4X88KZiTYTYziSKQf5HeRF0A4GHHBzSA+KoQPbuVuSlquMmLszYvrLWgQQ3DzKFdpot1bQb
MHmE80QExeNfX/+f3GYuCeY+EXpcakEfXkXmphXBhIHUDXOpkbDBuk2hofnV6/enX+NDWwSdYIDZ
ig8ao5pXjEPO70Vo3pMDBBdmU5Zwjr9ATiSa4yljbxMm2A6hbdQbWkWIumHX/qU18Kw2mLGDLCPU
SwTIn/+3PKy/b1E4xxRESBfRFfnoPOUwIB5kAQyzgLSDodhIkHb6Qfr3v0VgelFA6YawEOfYz0u+
RXvZQCnoIfWFVR/ozJhfbP3g5a+fJgLSH4OCy6LB4oYOk5D/pe48muPGujT9Vzp6Pei48MCiFwMg
DZk0oiiJkjYIWXh34fHr54H6m6+YySRzqnYTFVGLVBDm4tpz3vc5DBkkbMd3sZ3OUpeJZlb1uNgq
VpvtEgotOiytKAAyo9gTKYr8pbDDC/rEk+3InzvrtrCoJeeC6jrljWvE1QCZ0Y/IJzgOq+AKdKG7
KQ+pMbuB0k3VrbAs5bM9j0TjxjpKH95+9z8I3ZNRZRkICAVlwRlbp/q5NmpEbwAB9Yox0f1EIZYr
ySN6SUbmXmHF3NeyA6rS68OVYWPKy1K158RtTcGS2921mo/zrRnNIWtsu1wqwXpmzmeAreuhUC2b
BPPxp+lVElll4kS+Ykv1PrOs/iHihFv7ubsMN06u1pfwLuc6A8vgOq+xa3uxykwovvSSmJvPNLuK
w9rlQNCj+l5Gbu6r6IWCRLf127l15s9vf4ozkyo+azYaGho/jdnl+F3dqBeFWZE6B0PPLkzqdMh6
HALivxKlXIvvpW6b8MJUduaudEACK8JmX/qiaB3aDAJjU88SJ5CKirGJvoBja9SNRCM7eSZWosTH
Ulzs3n5b48zk5hiqSqCLHep68Dt+XTlJ/IxE5f2EQKBDp6vafas0msrSXjbXUVmFJtFtUSsIzAb1
GoaFPlzrRa/8nrsZ5P9YGEu0bwYhfidamEb7Iotwb1KZSCt8SEnkgcj/Lt+TQl+0vds3uMRNolaF
j1yhyTE/h0Rd1dxxPmBTLgbEQ2x89qrRm/NVqxUzbqpizT7WXH66j+wkJYo1pMMB4aE7Byu95KPm
THrva4pm36Vjb8w7jeqC2KzK1Oq9zu7L2cM/RSjOnrDJe/PUm/DiirG9QD36A9o+GcccgkmYMZhx
t7snS5LuKnlvioVxTLXyQxiNI0GnnLi3Lqt410dl76dFJoKEIPwNFR+qAy4ucYdI19jPlFO9cgjj
XaWx7t41ndDuB33kgHnhm/NJXzyjZttMtwwu7XQ6nzUzakH4RD7gav2dutTmxoZacslRcmZWJQLH
eiFoD5u+fdyzDFdOM5+f3Vdc16gHnLjAAbEyLZxOJIETUm9UdTgzBU7nIOzIbHFhV32ub9su5z0V
eTCr4/rvz5TQ3Zj1yTxbCnYvRf2Mba/1U1eLLonAz4xdzlImI9fQmLFOSx1xgisEB2diCTUgYYMK
ZaBLevSyIQj52eyhJZE1cK8qCEE7U5PJ1mmm5J3WLu5VnWRkZItZlp/iink7FSSIXTUGXwK8Q73Q
IC9nVYa6QcSDIA2TzGnNeELpGQXdWWKL0malKKmnVtYifaqrMbpbZle9mqP0aSLddGGF/QNCP+5z
BnvVdffOnTXnFMNeCnTo2L8Ur0wbc59rkXlfDm6FORDskLsoEdmtwfpNuEf3oIe116lIxztZ9VVg
ljFJlb87BHgcgxMMrcEe/ZTbPqszuvyiUTxkJTIoqlW6O2v9hbv8KRlw+tYWxzodZTp6/NVG8rwD
WoMxlVipFG8CLx000+qulDMCV7UZNJRo5fKOPEn3ZVFFWPsyHVNSyMUcoHerjC0aoZIyfcIl1EuC
UvhJlT9o9mLvyiYx8DdH6ve3m2Wd7F8875/zp+boGgP3+HnJrxZV1xEfGMfqu8FSUHu5UDo/Maes
u9A4L0cN6nlNrCc6zdLFKck3QtOrkF5k8x6mzn2/yDzB6q1/bGZhfaTWBpsLsNkXXvBsP3TWycDA
8qrZL/ZZBXE3OQn6oRt/tPGHbgVQEN3TMgHmZM6WeKMU5LcUzlWZny1G6emtM8Qo1RLXS0yUGH+/
yTlGE+kkxsDoOFl/sS7CFeFI5U0VytqoAQ7kKQjTyHkk06XiE+c6JAgBzAQagSAm5ZM9th5bBAdc
Gh3gq/6+Hyeqi+jp1LDncEXsZnt4FYhGXc7i4z5KQpIiRVGmuR/nTid9oZlTHjiakexsiwqbn90c
062fW2h57t0Gqs8WpSf5qtm0YnX/dkudmbyMtadw3MGtxWscd85Cicg29jy7Pajjw5Cm6R7TAYm1
fJC7CtfSrRb26NxMzbhUkOzlUsZcQazjT7ychju5NWpUSWjCJTrj6C26bDZin7q0wFsslCFRHjo3
b29waZnmL6GPy4cJqbEM3n79P6aSk8FJSF4nLkv00mWtOX7/mWoQU40V0kMYnXwYcdUHVR3h4JjM
j04r2/2wIHdOBNW7QE8Mn2sgD62XqXP6sRnbyU9NSrftwzr+Vxbm1TjZmQ9jqnwQfXVB6ZwSjh8s
nZ1BaFHEjjm31S9Qoqku2FaaepvgC1h2eSeQxOJW1pOr0YWZ9PHthnm5yht80jVqbTiWypnh+Paz
EiIktBNOhqGBa18lw0c++9KB5MzUaGkcTx0SIOwpTqer0pnJ8FVMHKPtRqhDmjT2Ky21CxKP1nRh
nT7zSpbGsZSIA25C69Qom1aY6Sleq3hSJ6rhJZ0KuQNvzaU5+Ox9dNpMF4LF+ZTVnqFANNVoHVIl
iJC47IcNQo3kQtj5T12ek55raaZm4pMjrcC57PgL2XkyzEa/znFIAHEcLeOnuEewf5UkOLSsQos1
bIyaG1DbKg8W9Ce1FynRT23se4mOOv/mACFTPMe0fxdJBClNWFhsuJgeeUOloamd0aE+/u1+xc7A
0DkN2jomsHVSeLZ7JKZoOrM+oEGdHFyGHaoSRPGX6km9PFobxAiJFvK9LQIA6yd6dpe8aIh6RNxF
KXtMDUylu0Rr1Y96hYSWDWy7ffuttHUNP/0YhMz4DCS+SNaerPEInZSWXbBCdXFip/XUKE9ozJpA
X6AqRRK9ZVKEEx4BkfmUUh+CLpsW6GyjrgV4xZarHl6OZ2ZOsac2XrRtHAmSi9PxVYVIDUF52d6k
XSsv7LLPdVXcExr9ZwWjiJM+pC3VpKLcUDCIZA0HUiSqyizmzdutc/YutsbiQp7Ixnh7/DXiDm2o
mXOqrZbWRHNp4p1S5aXKrufmElMlt8Ciz+g+XckA+iTGiHwDFFboBnKCD+3Vrp4GuVrA3Hr7lc7d
zGHzSf8it2edJvWmxRSFzGfFA3wS3yRjIq+qllCSAbvswi7/XOsxxIFEM6GwIpx8IyrlNGPZ0LUW
E6c9NpL2Ku8Q6L39Qmc2jli1HZXwM8E6UjPH3yijOrMcJmaTIbE7nz2+3FZLR8K4fT+1ZZAOSfO3
ewWZGYaLoxL55oh30ivMNpG13nPAQ8yDK8aY6nsABNOFHv7yQ5mmqzum5rIZ5rR6Mt+ocHyyuWUd
G3o09UKxASTCjrI3qh1Hu7fb8OWX4l4ETpn1mQde0Hb7VJWxIrmXaegCnwO4m6hplws7tjPREAJ4
Oh3CWju7dop+zWZU8FWIbjAcWuWHzK3JMzSjRphpNh7SwvKryNCNjQWCRTOd+31qK90W8W8TqLL/
ka3q7QlQAc6CJf3UCuimF04hZxrdQhxHWF9HWsSh4Lgz5UOlJ4VLZ2q7mCi6UpFNsbvRJf0aal/e
bvSXHZfggKZZBkIKzsCnM69hhoRAVAIirbBrT8d/dgOxufBLXaI3jRQZYfAd0eW8fdszG8fj+568
o9vBKq8quq8SrdAeqX9La4SxPMoCBLMwP+TkQXfI3BQE652F0zb7VmQuRMJZyart0AFMmrOx+vb2
c9HCL5YiHowcFtEystKkao4bv7BmUsjukviWiJv6oZ0XRcGhtuT5tYwKM30Ek6XlOAgj9bfTMgox
3oRWGiD6TOsHsx5wsEmpiLsSR7a5TeO+4TgAK+iR1J5l7Pnwub1Lokj7lJpyhgFiT8BRhyGyFDbC
rrmhVCfGUKi1quaxGYl1DzJNqviOQ/1qH5OKzK4Hd1lMvBcLYijb0UGumqgF06CbMmCiRLTEL6B4
EJdwhCf+Mo79AzGpVPPKSJY/hkpN2kPXm3XC/qU2wPdMOtwmnnI2/Wake9+s9UEXVtg1WdtVoC49
FCDzk26lebwB72YnfhQulaSdtPpArLCZfc2F7hbgmxt/TFrD+HUQlkj+0IXQtcKcgyIlyoTGy40/
UW09Sby2R5foWaGrfmqoOOscTJwvLeI2agoDfAPduBnLagHk16vqd+polN9dopEl27JYGNuMNkHT
O8UKAgaUeh9cVI9sWWCAb1RntHE+upB3vJb9cbyheLP+xW5K4ye8lVwLJnMwrqNwqCI8PcOwg5Ol
BJMqaht1cyLZa7SUP/PCFrlio/f1k9XhrFpo4TEsTd2Lk6Z6GDS2qJ4c9db11UK3iy3OSHBOWio7
Ax2BREarqqHzfozJ9XAyiutxl1AEdPCVJI71XSyT/H0xptPnFk3G52kuHvSmT69kYkl144SF/NXg
UPyRDU31FLrK8m7JU6itVHc3fzrjNOE0qRUEdIYoa3yqho7mEoNkLL2G8k/oYo15noIWUPrgt1HU
fVAHZHdebrfqJwId+nKdmrGjb3I7HSj7HdtZTYCrmHeOhppyOwKawTk8dIhTi6HW3tmM3QchLRif
CV7cpy6ZnR8p3q4FoWoUP+r8rYppsiXpCPrRsPx6qcev+MF6A56qIj7mTVrcmp2Vx36hTXjjM6nq
xXVv2LhTsQmj+6ObR5aHjSR8nMdc08D+RerNaFnIFVHjd3fDnOTfs7QY73LD7r5nMHbTK3tUUypc
sPuDewkNmthf+1ilaazCQEwS0yP2OkdeBqXwgL1V2hvT6rXcq/WqjreWOglrE7siTTcW0o/KL8MQ
/fHs9nHpGV0i4mBs6vCbgS2bhbAw0JVA3bOA6QwuTpCiphC2MmWW59qL+WgOStQR3rWAQOKeaKPA
mByZUys7mn6iNk+/Nk0Lz2ipRS99xOyEPAhq1Z/yIi2rIG/aARQcqcnvvZ0pESihBEF3HYFNwIan
G9ZuIvdTePXolnIzWbCeDomghKLXuOpS7JXBxIvnoD99ymRbQQtUZ/3A8yJoRRk2/M5Uu/yg9hww
vV4zgfnaXTteA5qxEbBr8Rh7K8n8V+Vi5fNsoYSfrTKqbsrZSRHejqH7VVQlTuTKyfluC8Ftj0jW
aHvE0ZpsBTaqpi8ArdwreVEZvhJr3Qe4Msvnfg1J9NLC6xsbZYVzpNPyOIi7pfskmlGH20wlgvtF
NREEh4upfbGHOHyXMGXDYGqT/j2H/+XBnSPEO1Rc5CAEcFyfd2gSVjuHPhvDdeMYSc0nlyApsRW4
92Vb5T+6Vo2HYIRhtzFBGFAqOlHGh0Um5vdmwMkIckli9zcG8X2ETG4HwBwyQRQcF7sP06H2HZlk
v6G2iqc5FRgisP9HD0i3EixQidla+CtHkyauHbF4+LcsI8C+l78fHZ0QojoNU+qnSQursV46lNOU
VrvNezDPgWlgdz2EABGnQKRJ/iHSx8bZEdEyPqganFDParL0vXCa+DunNALmIRCNbxoh+6dk7rtH
QxumZS9sXauJCjC6PeRT3ZOISzTnTEAFU3ra3Enbgr8eUS+b/qEr4e9qMuenDn1E9mjpS/6Zmdt1
boTB6djL67r60VlAqPZwFqENDuOczx7D96OTN0uxbQSLlecMyfAoBWm4DWdUUijN3EfKQWnAUhL9
iQH9OjjucaMMvYTpq1bz7NX5NNwgXB9v9C6MbxX83N9atZ16LxrzGXDwFJU+lX3s5crF/Vf6ulFa
i2e4Mag8kRWNJ/NRHmIW7fzaJDvpZ26qWqD9dO0O6C3rVmfqrbqnICFC5VQPs3sS1qEMUBKhB3Ob
yuiwcNkWJh3KBOtw4im5hreDjLaXKTNgRLfQkI9DInW/cQNAjlhcwebEDkanjS31+OPoLFLbhWh2
ZArzMNej+DoaGXCzIkljZiE4fmYAEKlkyxVFDSq64LwHIKjctZYbx35rGtGPxZiLFtvVqN2poVTV
DfmqCvCZSepfiZG5G4sB7CFjrqx81M9rGlPIydmEkWKMfuJIq/Ts2gjh44e9892qyuJTbkF3u3Gj
atlkRYLgXTRF/HnBpVb7vWVQTlsWhnjAjUTIeYlGPd51nU5Ckskhsq7w/mhfE91doBZYLBweeQr7
3aSqJF+pFcX1lLKJAcVQyulG1hO4sloo1X00G27iJ5PZiZ02S/xHvTq4n5vIiTR/QWh/3c+WxQTT
yOmWqVmAtTeSJbzLAa4EhdYVboADGcFQa5a4QfDtmyQwQUxhA8YH72u1WCwvyxZAjiG+Qkr6uV1D
QTJDwfUFgXVQN1Hr5P1NyJf7aUp7/EIA08hJYoX2o0uJ8sHLZYo/XW+a4ht7wlxD6uC2dPDBEIOn
mqP+bZ7yAmUgez7Fj3A7U1XHnkzVSykTWWAbc6lNa7mpdme1vXuP27F7D8ANZ9/SRPdxrNrA2KHo
fdBmvczZDqjTe1lKXOrTkGKYcgY0jH46t/NXNn8OXFcz09IgFCOwXKEm2QAgFtSUz16lfYjmXPuS
NQLfaLTMmRFkvWXf5dQv8l2jH8lkxyLo68b9nVIt8Fuvkc4EzBdjzlcaHaQ+a2joiTLCnZuMYtjq
+qzuzVTi3Y0Bimc7qSXa1iYv3by3WjGlgdlpQ/Se8YHfeYLoWfmrCxdLXKQ4X8Y5i/PrOk3L/JAb
Bu4bJ+nBCNsFHJiHNBf4Qlrwh9lVZgrjti9hofu13fQmpmCCZp6GvEDemn0TNix3RVZsGjN39aDp
m7Lb4WLrnZ2tlUl9PTlpxj5BpDLaKqGgaADMFgPRUz93nqv0WBalkj5WieZOG9DsuA7yVjFMz45K
+VEA/cXkupiDyp4lK/DPQgrINpOZZnMACyx7QhIFsyF0K/EJP1j0waymQrvW7Cm+riZbXWBJ1MW2
y9yZbTZd5Z20M7ZYeuike1fVx/TaGfrxFv8udF6g30QEkWz0ZTAuQwJ5YbLzftNarb1K0ADOXNHb
p32ZOXYR6O5Ev55Nxb6hAJtabGz8l/ZNXkEvAzSy9GxfoA9EmKxb971a2KOzreYh/DkMXWRvlwl7
ii8p+1DutZ6CI35ZOfHvwU5Dno3Nym1ezuLODLVlvTkihiAeHe0Hq+f0icEEY0JHHv5Q6aNJdKQu
3tVqHIdXtRbKL6J2y3t02Vm4KcTY7CgZkKFZ0Ip1W12ruPcipbM2soeqTpULpb0xjL4bfLMWc3Ej
F7D0m0WEqtzU3VTvbYzCLWYhNgU4uUw8LHkLn2grrSLTAkovhCYjDAwwBvpI7YO0AKMLM6GcfEkc
zjK9rM9LaFBjvHxCI9/cmajW9X28zErtdZQkLR6yEWfrxoF3MGBhHygvHKoNTl0kDMa8N6F7NN7/
ikDf6lGPnKcy2VxRDCJufAp/gLQn2dJqF2KcZ7J8BDVs+A9IatC12CcBmyzP3XnQEItls1mjQAbK
FRuc8+YYpRRVAmkHx1zJeeJ7K3t5HYuhvcbXH/6yrCn++3Edi1y7bZBvXCWhJ/GqGWlXKVd+BH0m
3lF8rv1lZ2UI28oAgX3hTH3uRO0AhCER4vDiJzkiUw/ZXesdL065Iy8G3B2Mbdr+LtdSJWS8tQtn
+DO6NRMfD6IwlFKrRPekpfUG+UJtEEgyLDLEgJAB/CzK4gKGyaefYVyMHyyzZAoEI/oxU5z6HsyA
selNcAtNuKSFT3XLGoq5Mk27DMOYcaFFzgVdLDTsBHRRoqinghwkmqKy2hq5csRTTkOcL547pbW/
DI7yrquRW1CvYb7QA9dY3XGQnaXaQsgFWYes1GnpZKzU6tSHyLlS2bjb1HW7g7Cl8SvrUjfQsQ7v
s2Es8P0nME/t0XIvBH1fpuQYAKtW1aYErksS4ziyokVumDkl95dLOl9X2ejs26Fov7Ra+Y2dcfgO
77f0WnyYF278srntVeqjkyUjp01a8PjGU6K4wHgpLAM4q7/mCFRc6yKkvAGhT2xuc/6ZXHh6obWt
F62N/hUBDplZ1KmqexLgUjC3Uc8A/aYepfo1JhYOCwt7oYriFDf8Q757e5Sd6fVMLi6ziy4QShB1
OX5LBcDb1GDS9VsFuljVpfkmMsLcXyZ2nKxrVqgG9mSwWjpGNhqcURqOOeg54/euaMrtglL3mh5C
ho/aC7E/agY747cf8kyjsBQyC6I9IfZ/Kuwb08GBdT3h2R4obDFmhMlFdRPjSBaN+vPte73s7kiw
jbWzo3RBKbwG+p4lseC15wXVhVBADVV1AydQKvvUUFxro8fwM6llZERP/TIp0U6PyQZ7wnFK50KU
/qXRhpgOHhDSmCrae5w2x0+Bts4Eq76KG8K5K64rbYFrIeMEk6Qqx/dK06hfp3BY8qBk6TGCWdfY
XOGvcH4qisDY/3ajnIm7OmJVOwlHt1E0a+sXetYqie4AxFxtC0MqtU2TLwZCdTYZ9ZI5D0VcEeQu
4noXVQ0EhmaZg7zXm20DhH4v03T4MhAP3PR1GwZvP9jLnrE+F4knNFC4Wk6F1lKbwCp39Iw0L/Jg
WlA02MmMF4qCEft8aS7pDV9ORuhayTbgGkHjSkr1uB3whYiGjki+vBydp5kkFRntrs3YQazHgmhm
h51S4g6PhKONF77CevHjmZg3ZCIi38GUSLrt+OYW1Yb0OpzRt46z3MmmHv1uyO0Lfe9Mk9LzGAQY
YwwLYuXxXThdpYu6Kg1jjo0fMnTU76RGaYS2XNorPFfzJRfOy7wFqwppMAYKMmUW3uMbZoQqFMVk
WesbGd2bhXCCMi1t3+hw4rzdXc7cyibThrtz9bCJP6ayZ914KDSpUgYoQgPUL8HSgQ2eEMtAtgun
SxPry4mEO9BZ2OOSmebFjl8rsvGaDbFgoZ7i4mD1Zf2EmScH9GKWzi1QjWn0QsxGNwWIpv24aL+1
AVwcmkrh17Ac/d6uqmtDoqlsYBltiNqEW6tf6wBllMa4ztG9Xnjms82jgYnGV8ei90dy9bx53Anp
Z8RoqntrJBoWds6hYS7aJmK5VG/55ZRCTpqPvUJ2GcNsJ4/bZ8Akl+VOGfvkqEVxL/usdaha1kw/
01iWLR61If9SWqiPrtOJ2ro4GpN4+NZocdZt5CKpmgdBObYCnRyG9lBDNXEvJP3+6CKORhxqCYdZ
eE3sIE48zWPqnWjhoC8xrDDdmp/g1kaqPzb6Am6Q8PUE3Z1ysztLLeNx102aO3+sRd4iEc7sMJhs
U0w+WgiJyoM5ftvUEPGJtDSEq528Qj1OKki5i/JOk9sha7rRawCmaZByerRzbLvK8bowdXkLc7rN
Nl0eTZs2ogbIldKHgkyEkk3zXUuqQrswUk6R3RpETBxCa+qbFjDs08kmDAvOrFXItkvvF3hWlEsL
cuFkXwlA6FWwOH2Rbggi2nD1Z8hIWxYnbUvRzTzbxBPmmkNLtVmdGmyLNG8SyqQom5y0w6OO6P2H
baeEEFPXWCrf6vj2Hvuv/mtaVKB4xGDM+Sad4PaQX0zix7cngRfTKG+Ga9ZlVPIfeY3jjtdEYZ6x
44x9RXDcgxpu+7WcxwtiyJcbK7QDnJJ0k80z+8hTnDNN5SRq2KEE7cP6Ji16d9q15dzGwF4M4HaL
oywfqUNZEvBOymIvnbQFyNjXFJAE9IpOsTRdBZh5hxebeEeobQZnSpcLiqaXrYH1DYUsmUsN2vup
aMci4K1OJPZ8W02nXbTCFwTHvM3fbXNGOhOhg7lrHUonSxeRETNltBJKiu2IyDjCAX8AD11f6LYv
Jl1U+hoIJpxkHJVp+eNvq/A7IDSqQI51HQdmYqnQrJZpMxddWe3SaLIOw5oz8tvJaK+lSb/cvv2m
L3YIPAHtiSkbEdRKuz9+glGUg94sPIGhVQr0VQGKDMPZDflaytNR9nLaGIrq7jTShe/evvWLlZtb
w+xXOSkhiSUrf3zrieR7LxKwjBGlGvwR78ktmUbqmTaV+jCFWXHhgHSm66xnUXt1UQE4WGsOPN8U
UgNToKcl5EL1YXE1URdyxmV/4YvaL++y2rY5C60OzXVPfnIXzsMdiO3UTyyYMRnB6mwbuwYxfcm+
IYaomkUZacoYv00ieqpRLRhI5xpFGAVgLdQYlT7cV0nb/1AMsJeeMZMvtnuj6vdDWeZPqEqm76ES
98wDVUuUvdXG5T06Nu0ut+0OIDJVp3pvWiodyC5P+nWqVVfZ9BkYwmBhTFkMHmUMMTy1BTE3066o
VzjXUBZyZJFk/UtFeUzQAoa/nFxvhj2+GSvaFuOkwxnkE+HlRSYMkFFBJhB0BqCbDeHnwgiokRkZ
W5b6qfOQYFlPWoi7OpB1rT1wKhmrDxVBoPkwAfNEZj4NXbNBdz1xUGmnHBBf3VEJjOx2+3lBlqUG
cVSvwNM4rgZatK+0HcRaSmZmgO/uFSW0u2CYgZIGLYPlIUJwhYsBsuWHVJHDt7a2agQEGBraL5Ct
4ysQX+C8OA0u8n+mjL8FRPl/LPkBd/Gxk79+ddT8+P+g0Ie67qn/zZgIvnXf/uMXhXS6+e5b8eu/
/3NfldF/HNb/Pf7v98/Lffz5u3+BT6jdsWpvOAYgsyL/oP0bfKLq/4UeB68SMQuA/hqbvLKCjvrf
/6lp/8XRQRgE7pBnYurij/4FPuGfIB3gB0YNjMuDv/s74JPjfaSCfNnm5GCfykwFoNcxloM4RGaL
4eDaxcuvKRcmhNcufjLb0CkLBHkjFL0VUNK3n+okuhqob/Osrd/9z+buOSnheLr569nXaNDzva8N
1ijLWnFwoRLipglJ2bx95eOV4a8rn6x9jqhTDYi7YCu9QCskTQRLJV2q3TzdaiYMluHX2zd67RXW
lnv2CnhMKX8Fjv8gnVtV3pAuuPAGrzX9esNnF656bSG/Y4hDjyBy0gw+KvQPZ7mwZXrtuU+WTIIL
gzI2awNNgVV/tOsLkd11MDw7OP/V8uvvz55bSZMQmXOtHlRj2UITvyad6Q2Fsh3tam9mw32f4Ued
SGNM0R5E5TtbNr7TuZ5r1jeTa96T9toouXNwmu6WyhOEnal1Ajt0Guv9299s7V5/nTT+esST1a2q
TWewKyEOpJQ+z6Hw6jQOluy3axTXqjlcOOC91sInR2xcm1BOKlpYLb/qMGKn9MKoeaVnnMZIo1LB
nNoy4m3xaaYqqDVtC+eCEfWVcXN6Go2mivqKgocuen1T6xubs0Kq/rDje0Gt5rC68Ap/EgpnPsEf
ZMezXhIhU7OrnJp8pv4LzNGhQfqmtMlmzqlxbIYA3hTnWq/sQK3y60qYW/JLH4us3FCkwI8cCgDM
goPgGMgwBBddbxV7uW+sOEDuEcQm63ykbBKjvE3DESAyZUfDUe4n4fpkhzdDrWw1DKuLoexk5Pr6
kAex/DTNT3XfbWPAemF9WyI+osKIbw7x3SzKexLZntMs2wpJYdZPd+OE6IyyJrp5XVXaNm+yjRp1
GzuTOyaeAIzlVSsqv83GO6X/OkChteTPShPojueNQd2P0P6JMp6KYQCT8IE4xvuUnF+ny4e3u/lr
/eRkDizHVSq2pOIwl4+N/GqkNyox7revra3zxLkPuN702QckviipLsAYQuSCzJiq2d1a4nS0fWqT
76f5au5g3kPupBoBtNRtXZobfXaCMYkP9cTRk8psTq580GW0d7r+OnPLazC0RaBEqDswkrz9nMdn
lH8P9dPYYQkYoa/ZoR8GSLGj9jlDCybnryoFJyqJssJBEHSJ2PTHsHuuTU7mVIbltKhKJw66EyI3
InznvLOo7RMK1BqucjXnv9TUZmiZ953VFV4n1IDq4Qc96YIwwopC4i3vxVOUo7yJwVhGdHipmofa
WqU/yDxykrJhgXjT8IdkwUC0gpevXZ0kkPHFpG/FvXJDQpSM7m+Vi8hhhPNKeBhtGel3n6T+TpsW
vyOyHYnHUf1UVbfhWiU4/OBkvyokXgVE/7fb/pUJ8NQkC9OxH/uCttd6KqgTlUnCC1c+CZj89VlP
Z3A1X6ZCUfmsMOVjaODUxvBgOcWS91Q3k6L4JLFzimsL9StoSXtBg6ki7aKWj4xdiiI/UeCen9as
pkqVkIfSIhZKldKSSrEXxshr73+yAJA81xvbcucDu9B9ZLCaKT/ebtlXFrBTFyriNcIbpcbSEoN1
1jcKlY70nxRaxP9xYX/wyuRxmnWuR2hSYOfEoVNYsT8N4zdd+fX207/SLqc5X6QZQ9bO9AvX9TiX
zeaFBfe1VjmZ72qKzqS1ynUtppGw74G+TkhJwerElHZ7fPvhX2uX9fdn855FRchBbbnJGL6rrLu0
+WGl929f+rV2WX9/dumKouNLFc3iEMug1PedGVy47joqzsxLp+GRxm2Img+TgJmOiDeVO6pFbayZ
PJagsHvqXNnJF4lXW5Mfk/SqVUNITMaHsesCmwxBorSBCtJdgbVMHe79MCRbF3dTYhQBNIJtFOrb
YWl2SgEWOlO9WFpXSf+uTaaHwb7TsEC1xbfWKDfKfNWZhNnrqyTauGJbR09GlF7Y073WeKfbzgEN
POJFNkVS2ZIGk5RgutB8r7TeyVxj1XOL5q1YDynv0/lGR9T89oVf668n80MdhwQlVWs5FFR7Gcds
K4YYijJRI8ezc3Hp6599/BdSgqZbFkULM6bKeKdoV9K4MBDOPz1UxOPeSnA8ZcSxAciInS/RzZI+
LfPvOeqpRqJeaKHzHxVH3fE9DKPqzCQNl0Me/ejVA7qHCwvIaxc+nSpSWY8UFubUFm+GyGvqCw98
fnYgh3H8wCO1qcCTa9RaaGsk6mNAhap7JbowJ7/21OvvzyYIMG6y1SkDfCi6JOhQBKLFfrsrvvbc
+vGVo0yEFaVnl0MVPpIdQZLKLhwOydtXf62raMdXB6YA+2iWbPZdpOnZh0m8iw1i9KzZ2vjz7Xu8
9gYno5QiDUWPO4d7yH1nfLQBbVOu78ILvNbwJyMVbobs556RWkF/ZoxeOuO/ct3TVFe8DAWkbq7b
f8sR0V3aHr122ZOhWYPJTPDxLIdR7ON5Ey7B22382nVPhiOV3yIKQvK4HWSxUX1srQsr3ysfzzkZ
jopW1yZ+9eUQRfeDeFA5g+l/i0H3f3eK5KCP+17ez8k4jLRFWV8pQxBX7/9ZW6xt9Gwsam6bKun6
6XCB6cueum3/7LqnI7FY3Kir1+eNd/b7qt/8s8ueDEGoea1sGi6bJbcA4oZl98+uezLssoZNomy5
bhE9TPrXZvz1z657MuKADOHUc5mQcvvbBP8/lf+sfU9hjJRHaYwcZNjBgU4bBXH2zxrCPhlzeRQD
Vx8MMHPWo7Y8dpcOsK/MnadS1Pj/cHZmzY3DSLb+RYzgvrxylURttuX1hVHlsrmDIEBw+/VzVHNv
XxfbsuKqY7pjerqHgkEiAWSe/A5kJ8TqMBHoWIRE8k7wGpmwFJ5w9hqSqRtnZbEA0y5L8qLBr2Rw
hZgkqKjT20Lnkk9De972M6dyDDJON63BZb7pA/lbwfqy/uosL/E/Gj7oCl5TaNy6baEsWRNCooVo
dTx3wqVBeF160ykSetd/44U2Ky3IOIgXQw3P1jC57dIAuOK/z4WblCLm1hnjekAj4Ap48Z/n9/vE
CTDh/z7XziBLbxvMw+z8GtinLuA8K7inJdx32ElP2zDvjj//1IVtZVm0LxXYgvXMmnFPRipJnNA3
+vODzzH+v+896L//92+o24FaHcWalNE8i5Z5NLdgG7hWfL407MVuWNaJU8kpznqjCjvOsxvO28/D
vvTgxWIsNFmjxMLU9wwCpFUiwtuee56mL0umI2ZLktHG4dSyYahxyG8d8GIvhA7ShJ8HHqzTowbD
LfH/JZf4z969pE1BBFPDlgzvDy7NlYDjEoxuf56KS1/GYjUyPeWw58MUOzp6nnGxFeqRwBjv56cv
cFn/b+CLRQn15JCCIj/HSvHGp+yYATqaiXACHB0ILxDHHxu0ObYlRz8GeOmw0U2V+0qJJj0Er9tT
JnmVQ21+ZTTnJfvdMlgsZZA/QVZhGA3vYSKCZnydorKubAR6nh2sjK7IoXu7H3v7tpj/XyozOHZT
UVdTnFTZES2uB3Yl6F94bUt0x9gzI0On/gwlQVQoJRrZDllxTfh86eGL9dxxlK7Q5oHTrYY+7KoM
bfkBHlpX3oJ6fvffvIWltqsCTI1xaGdjFb4EEiwhBBytiYkO2eYt4Tn0OcRNVWmjTiIG8s4Fv8Cn
Wu4PQDl26HIHGSKEZGjfoO+9KtBNZ8kbqIOvDO9CzFmSNmZ00cBVEks4k2H0XKzH6drl79KTF8Fh
nK22wmEFUQf2Zc2aWFei2aXXpf0bzSBiS7iAf3GcK5uxQZOROblydg2sr144dxmLCNEW4D2Y55g2
cHjmFFVYTp4M7kIJKailztFYaJ9O8Yxe8qDofxPrpIPNiW5qGHjAn+lPNehxr4cTfdbnOuC89NEz
FVHV9IvZ8JxKW1P+ZEj3Py/x887w3be1iDdMBmmCDzVMEWU0zOd3fKDoHwfcBtY6P//Cpbe4iCEo
9wC8q8lT3OiNW1Rg994W45fuFpVh0CyXyRTLqO3hYnLj1Vpf7P2z0pRwIkLWbkCdREIT4QRz25vm
Ql8EihyNXsqIXjdQCWKj9Eh/5S1emOMltQ1kvJkxoSAAWSYqi4MHMPZtr28J4G6r2lb0tpliE0VP
WLQ/3zYTi7Xt9LrETWA245n76hFmdLc9drG0JdR8J0AoJ3g3+sb+5seq/0YMpyg76H2TMe5Pc97/
phV//3m8F0LRUi1HoaPvgJRBipWtCul1tPMg0arbLg5Lpb4oaG5kAG3G6LVCzZDddsj8L1X+hKNx
Q/BYMF6QwG1vG622WHYjrEPx+vBY+I3eF+Ntn6+2WHGDLOVAluCDINkRlqdvlUSuFemMC6cjbXHa
hq3E/1l1CW/Q6/TqYGsGPQUCwdCc19IMV1YQI9DL7ErMQJuw7k6dE2T2B0+I1zU0KJMHSaKwlIkd
GLOdaSoocKinkj2bLS7THYjkII5PDYH/Y7seizEgxfvAJNiTTis7WRnivhs2pr0C4hko285FpjEA
Et914MA9wVUHnJO64+48y26N1nvnjJfNHpn88vPXeyHsLBu9OsOqmQ1MRKxb3pmHcRU8el6u3+xK
f/FNX+4blpPn7ZTKYwws+8a0HtIMfaWw56mHl0S6k/M/VfUh1Q/t8Gz0bymOP7f9PYvokQE4k5AW
N21bCghZ6dOVftxL87QIHzDblgk8IpFx+NU3KzQD3Tbcxd5tOWOZJsb5sZ9GsxH9lePRhSPB0pMC
O54yVee3mhTPJg5z1Xxvmu/JcFtxHwy0f4OpVs8pjGUw7CZ50tCQpV9JBZ+X9DcfjboIIKZOiamy
eURpG1wZeG31EE/oxb1BXtFJ5N00538PfV++TKfqNJzAkQSE9SEE4sk1RfyFjWDZsddaMmhW+vld
1pEpg0MDwJgO2uttoz7/6pdRlxPaP8wSo24g4GjWA13//FztwkJdtl8mFXTbUidwuEu2SqrdqROI
KLqfTCc5e8wgxgLmxJd7A6bfxTFXFFdS9hBjh9AiuwVvV0bGVoYOeAYKlxpIDS0VvtxYd4pk+JKE
Wwp1G/Ih6IrlJ1mBf6nCvQEFoDllflVeg9+iW/3Ct7NY+Wiq6OEHgFt9zU1gYAc0P+owBzDQPfSn
SBSvQX4pTTWUh9E2LttBbbTuDO/hclz3MJAzhLUecdrnbN/TAZI0WAfqAk4y1arExs7MQJVniHlS
qNR08E5xP1PJ1iTb0dC9pkHALqvAUeB9/EdTC2huXiwqPehKHxpqfWjK33L3ZAk14EDAZTAXNSUz
1ACDIj3gM/o7zbdZJkHRYoZdc8yy56oIbb3dKf3sjyP0YcaayFgT811fYZBd4zaQkDMDNB/7UYOT
Jht/VZXwevm1IiqaeMDKYTLulMyTJphgWBxYOnjw1I+zARMe1UtKKzJgLkTsxB8qgB8eYWbt1SlI
HfAcNO0nW9uW6J2a4GHjTA5MHiIpsWErLx/twvRGUwK8Q3Gb+hPWOEFWvGldeeTw0dBaflvMXbaw
zDrMRlvjXGXRPFTI+uZKAFj0/P4nQ7OEPqOobFcAkM0xpRDzb+0/zRYQFxsUnDmkyiot10lzZXld
+CqXvZ25kWZQFOImmVSbXqCzPYvM9mpl8kK8XGo7APGAb56NP0SWFNdkvywcM6bPStvS6lQ1a0es
E+0OPWyeY73z9KGhaGLkD1IZ1gYa3zLL64FeM4DdcPQdLk0rUKIeZCFWmYLUg5V5NqUugHgsbZ4y
FlZV5ZncDGtVAcWcu5IT1LSMoEEbIK8TgUpA5HAGX1c3WfGUW3ckjTorAvPuthi47JzvdGtMJknG
ByGDhCihCn73cxC8sLsvDfSSiuUMdvWIHQ6sbI6sP/383Atv/69M+kvQnjNTydtzYsUG1phtxmIl
jVe0uhdS9H8zTV8freatMdXYKvtSh1TwTwuAHenQfpIVIQy6/clsN4Od+z//IRcOFH+50F9+LYGj
+TQk0xiXydHgJ1budBMOzP2VP+bC45eiZlvJ6dw32IOSfISPfB7Q6Y2DSmXC0+LnP+DCSllKm7no
5RIQcawUEusEXqH2OoFPSLExyyt/w4VvaClqVkkniarDBo2rmibCagh+Hvml557n7MvUK1VeaSXF
c9E4N2Zh3V2Jgpeee/5mvzx30AAg0kxkPM1yPcpwPrhyCbz0Ls+/9+W5hFKmEJZOMRKqgK0SyKfR
/KcfBfJoV17mhW9fWWz1wGz3un0utw7tU9W+6dKelYOryRx1HsC4prPg+NrB4tI0qf/+OY1ZCgnN
8bgqd8RTQbmC0Oy2qPN3e/oyU2JqG6LDCji2Jy/NY/gr/PzFXPrWF+k6mJVrU3auCuYd3ynDtG6a
3GvRJqfK1UYGu+Lnn9HOU/DNaX0pRDWbHDAEFdHN0rbot3NHbetYrTfLRzi1e1PVRNT53U1HCVp6
O19p+ujK/GAAoIVuSdghA6k7hQlTXMAN/UHKI5Y7HkiLJ9o+Er2LZuDhbPJR1jvJLl0pZ2HLPNu0
w5/HfynLu1S5jib6N22GlUW6l2ribgvP6AKeAU7dByT7jZZBHHMAzEORAYBhmhwq886yfzOwW1ts
dUUN1fFc+mrZxjPyapLj+H0RdnB25tmdUj7Bi6e2rkXgC1vJUjc7jpLNnA4FR730B3QMRlpxWxJ2
6dtjg/cIj0C8xpT9FiNAXuyaldH3a8dYgoySDn1xWXv+QOx30hyl4fXnNweww7efnrHUH4LPk4nZ
wQWXoViiwu8mZffl8FYrB0aQJ5vStxQVgYq+3RkuE4Zv6SB0PSnpmwb6sVDhHY1khzXLkQ7/h3T6
HCZ8m8VLNbQgwcNOqnxVwJasqoC36GEGUlYqQOnsPbUzgt7SYUevuGOKxpJx+kikbQWwZbGV63uF
7ow6pmQnA+VmxN300bEV1UM4dZvlQz4fJZCow6o7ceArXFmadraS3lvoRAePVXku9RL3uw0zX6fh
kJaA+tlvHdsyME76ZwJLFi/JnGCmPKjnT6u71zvmdtluNgewQ3BB0aF4Bxdas3xNd9xM47usgyt5
d7KmU06P6nBqh/tZCF+kR5mAkL1tk7Us7UuySustbQ9T+1Dosalt5tz2szn1rSwu2gII2UOppsge
P5Z6TLU/HHRGU9nkUxKBueHb/E/VDQF6/w92y58nND1l5nM2AGMs3WHouvjz85u/9N7PIe9LyOzP
lNVGxkENjSVFt8+lm9YAQGv/PlevTaeGRwR2FBXNKLv5Wij+m7n47xgJT5Z/H9yiGSRLsxEPlpMQ
ZVFXEo6fJXdpDdyL8Vgpvla+FM+vSWjMW8l6lYz3pJzd2V479rOZfxhjfU9ZdWdIK6MvV5n1ADxH
aOB22qRosLtNGAW6/7/DTORuoLkCFUZCa3RTx3J6ZameMzff/f2LrRq2ybCSRmdMPFcgPOawKI/6
8VEbN73sj4jvt30Wi006b7VSMMC/Y2BllclXr1nfXfrcFuk52yQEdNmzUqDcFpZf9f7P472Qd0aL
8L/zXVYm+V+BTY/uVFaQwLF+ZX0IVqNLpNIXyv2YvmvWewtTdGCm4K7iD82mJlPI2AqkS7cFucLS
UJzsE1eZf7Npj5RGZY9uBwITeKM62Ut8rwH3qAQdyMcAwAY5gDdOsSL1B1B6a0HInrLErZRNOUpe
Yp/9j3t3po+cHaok6MTOAhxI2xtGCIzFbW9qKXp1TGlS6gR3+ra9L5Ut0Fc3PniROiz6USn1FF+w
ogbmu8ivHBIufAH2IuCAUqNJ9TkHIYMtkJkvQN/edP6Gz+i/n8BkV1QSsBaPtXeYk+1Hi10RvX5/
UgDa7t8HEzGm8gA7hJjbjUtwU87MUz9ec/Vd+Kr/3+SJsWReZCTT5MzQcRWEbwDLLFjropmqklVk
pbow1T7AZvFAAeUezCLcuqxwXJFBs26LfUdVbM3Sm0XyDyCYbovdSyLZDOl6jSaHKa7N7o/2DHTo
n59X6aV3v4gq6ZCU8E0fZijXXcCF1GtHuUvPXUSV1FZzqjE8Fyx5Gyj1j9uGu4gpuYRyVVFCH6Oa
z0ze3ChKBqfs3++p0WoT1iYYbm26ox2Kq7WP74tvQCD8++BeLgTNBAbcgX5uWUBrmo9A1riUbEur
d9P+k0y4WHR+0Uqent0hkenBU9u1x3tiv2eFgbZeAHIN9dAU6EKpXujUPwxoo+yqxMcuk9To6FMA
8VfAFgWeG6K3/mVW93NzTNuoqgC6jmZAnbXuMPAXLZXXN72IpWq3UOG9CVQcDilvGt20w22hyFoE
DD4BRZTPmC6pPKR9JPMr6+f766KxFOlmPSAlnaKhjq8fBmMq3bJBfiSDa5cOS8Auu201LTW74JWD
Ed1lCEsq8XurC7l1um2+F2eMhs8G0D7n9TSuBPet26pcYLL++31KYHHNjY3nKvJWvAzX+h0uzfdi
+Y+aJtLZ6qFuZycTvb2kQY30UaRBwx9um5BFJNAalZpyKpAb7Oqd4EjBiivHuQt7y1Kta7ST4oC+
i6SR9tqS2VW1LbOv2SpdiItLxa4GfLzNzw+fjUBMIb+Gkrw06MUerlI97docZ1CjeDWdzwrlFGZl
wU1zbS5WZZ40xjgAXxS36MZOPP3aoC9NxvmP+XLTAXCqKKwGqocu1EEfp9Ftwz3/3JfHjs5UyabA
cK3kF2xa9Gt+1peGu1iDs8SY06oCMa9CIi4Q7Y3jXaxBex6RCZJLBD3FV7lrVFfEpJfGu1iEk4XG
Ts0qkHGOkmP/eNvkLtZdLgwGqwM8tN+y4Brw48JIl3rawdFhDaX/70iR9vl5pH9Pa9/cy5Zi2gTu
PjZVxjEeDOoVpQ2FSW3+HuDZ0gDTVtUcjjpxZyrgC2peCQhNXqP6CTM22z5SwJBcbjZRgxtGcSdB
rEbIriVPNX2p9HQ1kNTPjdnPU9hLKWPQAhJhVUAvJMIzOj57laZu4G/kGvmjnR8LdJywtdHvNRUp
lEOj9pGghmex56pv17WG9HTxCoWIR+RZW5eZAfmrCXdzGa0x3ihbrpTSNVhr677hmywDXWKc6I53
+0ElG7uLuuR+HJFQibN0xSs1UrngrjKqkLoaqY/EpU+T/DgPTZxLwWQOKxU7isunwdVrmJk0w9px
SKSnSgQL25AMzsnJQbenWWquGu0aA/vCa15qp5p0zq1kaFAqKv2kgavNlXvRheC3VE+1sPArRgu3
gbzbcvXFtEDOlW8TJaBc8G80cVKRU6JhdVLjj1Afpvr08+d5adCL4MdBtys6ULnjcQp7+Kfq4oXh
o/r54Zdm+vx//xICec0G2Bmk2GbQx1j4+TVT1kuDXoRAVk+M9gpmOusjnMThOhWeT1E/D3rhivif
a9ffJPyXUcN6jHUAKGGfgfXnrCl+RxxE2ieWNbDQ6j0mRpcrqV/Xqi/sT8l8odC9ljyJ4PZxp1/l
nFyavUXgLOxUgUUzAr1sv0jNU33jmWUpWcrlXHFgAYHbC33i9kETt73tpf2mIvhYFwPCpxamj9Pv
n9/GhUlYyvkbGabImZOjKBSmu+lK2ea8aL4LyYuPXufUaUWfTbE1O76OnPbZcqqSTGj/rkR968Iv
LL58o0u0dmjRmqElZkiAQZIBJqxw2s/5qZpebpubxTLIISvVxwITXq3b3W01CsNYHANKJTH18qwB
BejhETb3j+ltR+W/NJ8vy0ricMPQkYePC70Lau2eorni53m4EA7+pv6+PBnEYTbK6ECOO7YWo44S
EmT5xbUWhQtf4FI5D32fOioC4yYcopwHGV1oNw17KZ2Hf9eUAUiNllPrrZXmO7sSLqBX9ZVZuTTu
86f5ZVbqpOUDAY84bucDn/b0mqbnnIz4ZvEs5fPS1IwlvNxxnrMTj0KlhqKQV6KLpk5KYIdlH35J
AbvW//230vzdzy3WairgFdeDLRzDhGumDijabyMybaBPR0PFIx1OVEBJBpS1SMqiKiOO5TUQ/6UZ
XCxizWzgLZQj9pT3KNlciQx/d+zv/qDFqmUFRGYORfCBMWSciaArG/igGQeCjDq8w2ARx1ZENwKK
s9NUN4EMM3sirakO1Qkh0WTb6Dl5xRO8gUSl/VTLh7nZlCn6lfunwhbrFF0pCRSEidL/HvpfJX8o
+UqGIXjbh6MFqwXnj2RdQ0sukOf/2S31RbwoalgHaQabY01BrmejQzHe0DoYgEADsDaGCkcv11N5
QPdCzRWPK3e5ev/zAroQZJf9AEVmoOW5wG2zznYizeGJuObqc+XEg31jXXXZFTAhmdzhO4Ak5Gm+
L8Ofx33hu1r2BDBW8KrS7DGuSrxLK+ina2texT++X55LwbAOt+a6aghOt0bvdsJTm9/msE3lF5u/
D1AX1toq7Q8ldTxi/YK3PIrucPGdwARlnoCza9+vsnRr0xGssufBerbNzaC84It15VqKbKXxuYRe
RuDWHPmo8K2lrTX8v4gjSaCoNzyhsWhuRCRB4NeYK/BdVxwwtC7bOPhnZd6PerKhDo0V9m45wBrT
0oMZBex2wVrRPxqDr1XrJDF733RQUep7pNgD2MpEo0wjNQcFooGnVjPdz6Pql3TTJcdBIUg9mn5C
Eh+GnB5cTRILVyuTov/bBqWd7Bqn9dOBByg5e2iV91lxXyMxUYMrPIJe1qfDfUbl0JCeCP2gloKC
Nv6dEw2O5VV2FajJA0k3SaXGyZCHo3ac5y2EzR5pfeBaXUvawc+g1xUvGzQYV3xO0lbNcviXrvQi
DZleYzYH+F42QZt8yMMvAKxd3YLmUyk+KabI7IWXiiGASbJTr+ShCFjbrEolRUMVG10K0nY/gUM9
82iSgTSUPoZ6PE6Iui35bOVN2fGVZr8NZ+Vt3iCFGxqopRXqc01jZ/jI5TXPn9Sm8GSw97ss8ydp
P9p9xAvjiSf3JTT8jNX3BgxbJyxgB6XsdAjBQ/AHGOsZ4nNoKOxYKHoW1Ug2jk4h3FzbwyzFlRCW
3GEKldQJq1T2DYvBNbl2pYTBUAYub9N7Wex0qkTw6PEouh+Ukfp2Pvu69YCsGTJGLh/tCGYwnsgr
z0GdTlVjxkq3Lz/gNLHXZ+Cz0M05aPsZBESbGx60mK7m/KrGCPpjf2BmBDNN1xJ1gI0UahAOt3Qn
0INCfzDUI3dO6Xjqi21fHfspHPFvu/P/bkhnnKTXtiBLPtJyj38l+Nf+5EQimNsQlVPmBF6Z+XCN
A3SxQ+484ipzVdyz+37fQ4eSoX5n7msWt+pLN7VQ1SAQk09bfeXlu8bfbDvqk9cpeVXEZ4X/zFKi
Eug7ALC9qpJ2VREU1S6Z3xJ1VRjQCdde2h/H6kCrvVqtcZz2JEyo4iToXYYa00+GXV3DHTIY5Hsn
l10TnSyttE+gpSgyGsjTAXmcMJXaVWunPq9f+oJgf0GnFE4X7K0u1kSwXQKz0rIcQ1klYddCXIGm
F7jprWwyrmr9AEGw10mwkdsNZud1XTAAtK3Uv2zjRKbGt3jlT0ycRqDLVOQkQMnb4ZwUdMqhTjFg
0OdnyavL57lZG90Y9mkMGLdvpq2bGxtG4MWJj1QqHXdE1JHgv+icC7NtqCIQWej1KyyX6yUk2Zjy
oShdASPpUoXAZB49QPB9+L/CtdTNsaaySuyc/GjoB0s+1jZ02T4E6aiJKSIDO+GXxe4Uddymuno/
VlChaLorlU+wGjDhoC0R1HZxT7fJQ9nlK4dJPvARAQCpcGJzCVS4lbiv6R82lkcwbzZF1cBHt4g0
7T6Bu2ZVMreRAAlBgWTkGpTmg6vW8OSshe8MJ8eBmSvXA6t9NVmJzlboz2nqdymMGZFMEQ3zC+UB
XF7X0AeXOY+CQwOFtWengKPD2Nyy9yVmwKl/5QaEN60F29d6hRo/3K0BLEYzs2ZsTSj9G/YI32VX
4/lqrNYG+s6t3ke/AYRWpc+0J8d8SNQnkbO9CvRkin5HB7IOVaMhpPUB5W9pj7wL4S9MHn8rUPRZ
jrQbOTYBAhsmsDO95uzsycSqAPI91bo1w42pL9GDINPXBhL4amxdGSIJURk+tc/spjLU+WlqieuI
JBwn4bM59y0C//dpzasuhrV9loadhBSxGZHxAV6rcGAKiIgr/jLoB9HCyxAN/HcSeUYKVaIbAwce
/DdG2Epr0hvJ7gZ8QW3i4Pp2RsbCzPBsfqkdFHwxqnhIG9Tk1TQ0e/iJB3ZzKAYkqp6K/AHexG4G
Bzw52SSqE6M45sE51jdhANLQDYK1g54zCS4ajQ7n+FEJqHzfK2pUYOfrtUfNup85xJaVX8EOemqf
mwS9nk6JX1oP6a4hTQD/YqTVssBSx1OuvRG2UeC+qWXUr+GraKC9DCotEGgleIDTP4a61jgOfXTd
GHc0fVdmjhWxBURnVbSrrvqtdJsCQ2rSDcRSa7PvcCKMewPenMVpmCKpF/6UPEFBpDSK78Czk9JQ
tqC9yt/hNus5w53B/ZQ/OO0Ls8N6PEj9Rqj5Gs6sSPZgC62mAVa7ituzIlAlKapmfEWvJgEUn8In
Gh50k7XpEWILCqBCsVYLdFXvCFFAVWhw+GKrtJncugmrad8IWIkSRK/M58pRKZuIgAbb8jlMrMJV
0jTIjSOaAddVup+Rwa74apA+YNqqQrQjw8W9UJD4ZB7ShLgZGSD0pWjwI2TyaO2453gzN9yDA/1J
YJPnd3UZTulB1/yx3GZos7TySNYibMbQjnllDrfrypeVX7K8GtXY0B9ncVD0J6U6apVAeeyulSDg
QgOz0N1EPfS2HSqoQYGDUWA7HLLnDpYEZIVSEqAO93n/KGHvYzZI6h0F/3hmSN6eHbUBeSDpIU2h
pS6kmHW/4LKAham7Q8/Wqkj8AsKyRg56BweyfgUfhZ1dcZd1tafbOBfM7UFl8GNu4fdbow6BU0td
lj7wwrDgXCM87y0aC0SnBnbbeQqfJ4dH0mB4qjXgqAWsKuwhVLTGC/rgSGlY9js4GUQOkUDIE66T
h+gjO2ZIXmUc6VmUffPsU552pRrXzQdQkZJyrLJNJx6SWrhG+9rNCdyCj3mLGDzuaP4050Dizsy3
taBD2lrPX3n9XKhheXZCF6FAf41dIoKl2N5FEVpgtTSDjAD+yYoVGpVgpZnjI4L9Au4wMyLA+Ow4
p8pazd2+NRq/zY2oEnHj1HuFDvsyhU4LYKBRyrctmGId9PZSjv3FHC3cjD7QuRyNDYcFSOvRJPHz
uYqynr53Y7saRWDhj04ceMgn7bYeBpBx73A4RCiwQ6htzOqXWjdunuf+1Ek+b3ioqCeof1ySlt5s
b3vjt6qsa5gECaIdeaK6PdYQ78q4wxSYuGHkUmTCGM3WIyLTkJTvM/a3GqeXGWd6Db7FsMLxNJyw
Wy0Lh9Lw1em3hA3OBA1YsP2U/mpwmJZBqLCy1YxZJi33MmM+CEMOiK6fF4CTiVXKnV2HRifN+GMx
HpaWHaQSusISsu4m2dWY47VnH2/arCo45xGYL1cdDgKeslM6zU0MNWBdHiq5GfR8xVjrw/LiSZPO
LIxNKXalKR4K89PUj4l5X9ZHHEA7ziPWDMFcxk4KeYnSek2xAiTGMwVsD2aB+I5ulHpXKYavF5lb
m8ZOb2BV0uJs2Kirmk4un+uoqbCxtVXEW7SDGQqWBlyqEZ47HbMmVLRV6VFv/BkcsP4mFB56i8Kz
ZK+Nj3R6wZlh1cvDG8wg8PNanCqlh74UBLcB+q33iUZyagQFUrGzuR97y1VUHOcFPkYcy2nbH/O6
8rh6R+C1ZhsUC6PzJByohDlCpD3gQjBGivWc1Vo4C7LtieFO2Qi8U3vHQKvMmHLUDWw5A1x92zJW
NYK7gBWkRZy3PqypfadyPN7bXlsDEmbqyAjDGX3G6YbZHs8tz5LXLcNpscQDakwK43BMDmdrBFWa
HidxaCkJaQkrG4t4tZ2tICP3JNAvbDzUgj6joABFmzOKfPZKo+W2B/BbwzTDunXrEOjHdOMVrmYB
A15HwaEIRmsdGv3MxHKdpl7zYW2Mldeig2iEqQsDiEY1qkCrx/tyHiKCxWnDKqVF4qnHSX4ss6Ot
jLu5A3xDM2SvI39MqzmoecyaX1xLAvgsYfMafHPiK4tDpZ/teYMeJzumpeQCQh2ApIe7Lfrcmgho
Yzf57JPcT7onYTqrs6Um8OWx5mzwd1TKc2ZkUTaFcKfWtDFIgB3qtWiq7Y+iByrHIUFpjTB18em5
Y3orhi6EA2xnHeC+5tro6iMDhOpC7FtqBeZwr6pT1CEH1Mi2CxJfOObqHaP1tu0giGSQsNq4OFJf
NTMUxx47XBFT8ynNGq+FOB4nxyJNAjttgny20K46rHu7/bTABneHDqHNEnxH6QPoLa6p3okm/13r
2XFCpEEXJGlhegUHKHlbww8vG7dE6XG4Aw5cQdTO+UjWNcAyndbsHTuGE50HwI47mAQ9Ww3UyfYq
ofec7YbURHR8yZ3fAPPB+RwgzzLPsKXhBpR3kPAjioMJrAllP9jI88zwK1baMVTkxi+ZthvAGLAU
zcfaiuj8SNAtmWLjNYYHYBQDagNVnjSnwRhPMvjdoio9FH3Q2BhxJap0/OAsueU4bR1pCPrBCuEV
AaGAJ4YkaDPhmsVJSSsf7ijeNOE+gYvkUMCOCUtwTEgg5ieL40hQ615tmiunULChO1JEIIKsESrL
Dux9Nh4dDburonR+ayRP8Jz2aiPbz7rjq/JaLsuj037are7qaODk2ujDKhvbBa5Vo+51uCxMNt/r
02nWDmRI4rlTAxjOJ9SIneRuxqU8y7oIpuVoCW59tdM9+MxEJLNgP9FvaaN/6qDSg9LfNsdOCy2y
T5UNmNCuo7yq+VOf3fVO5jrdFnELanaW79oCaY1WQAkdmkDrm/J0krLCSxLVK5vqiDIXzg/URZk3
MifnTiuyVTI5665Md3o9hEaq/ilxQjX7bDtYT1PfolqFE4NTIwUzuznTQqfOPYLWWAJve92UIs3J
NjKkWLyfcCFHggHcNsChVVfTQOCpU5fiLoEib2gmUpyYew03DW6hmDychDXDnwbXfmvWolTb9SYa
cM8s+2Z0K5MFKgxUDZt6sN91VV055FK2G1AyHmRfRyuYhJNOnaJHSfUlFUYDk/k22p9OlcUtnECV
/HdH8kdUZQ7IigDeoGxIhh2uEtbe1tmJd0kEuR1uC0e7aQ40uyvG+/PF1KtxGM47zSsGGK+jwGyp
O3OYPBt+ujlCz0Tj1GR7mmAbmH8Bi+j9D2fnsdw4EnXpd5n1IALeLGZDAPSkRFJ+g1CpSvDeJICn
n4+9+odTKkVo1dFd1RAEIG/ePPcYq9AWaiH5s/2WgCkKVhG4EXzcLGJEPsyLjAlx8VZmyNavSE50
7pr3BLiGPFU6s8yrw0/SL8C1iP9lrbUY1U/a+wgxUmXqazofgRVd7IEveFoZvb0mxXLh1No+SjWv
Mgm0uUppGj/KjVXu+A13ZonP0jIXUmutjeoI4ugqvHqsxFehvY4Ka2Fmg+tI8dIEetMHnQM+a4JY
gM5Goz1eC89GC9s1bkVG9xyYDUX2c6Zwdkg+kyA85tKwDmlaM43zhJLCQE5csm8/x6olxo99TT9d
YRGFfUzo3SVR13Z9ZOiGCgZrs+JPXL87bbCL5W6l1Ow7ynRfR7lvZZ/SvDJyY6kGm8zWVmPkuIRa
rWS+2oTAOH001gbdA2djRZv9aJqpebK2qS2bc21J4Hy4zrPhvnDeCqU/lqBRhkH84UCvHsrHmVvr
kLe2RDHE1ks+b2XreYCiE0p/yukeWGOyL4aX+iL+3aj2nphtbLWOU+ssU3qqQqSovN9U4z0PtgKk
vVmLrli1+rJFiyylh5RObmhfkmJTAmLovW/IhyDuFh20WBH9KjBSTiJzUbGYmlhfzvPnSMMyc7ok
R3yltftUEX4NQJxgqmQgdwJfg7Yt7nIhPTcYW/ZpcUyo03VGeEKebaIaRYszL5QEOlp1KobRS4l7
LDmXzqOXc9KG+70PB3tvRdo6p4XLzZC48re863dycFfFMUr8uzK0Panuvc5511sd16z4kDC6kLnf
UDZ5+sOm09M7yajpjD9ze3C7YCAzje6vbL10GLwhjMn1CYArH4M5WDv2ymbGZZLqE1vZLm+eKgLq
nZneqjR2vY2kRgbJ7a7nSONQR9PWaV10AW5jwU03c1fKoJa0uTvBU3dSfV+NFHGnWZhR65flCNSk
IH4Qbk5XMNY6iB1EVAJX6oEPsFbQvaBUpnNqyj9tXzxZ4dWaPrkLJ8uXDaqG6XhGHXh5JfirvRcl
tRupYi9sPpQ83YfTcVSzc1KP981YoLSniCXSUlfi1VAG4ABo+wuxTilVjfVmmaTDwn/R+VxUmTaE
9L9IpW6Yzx26LEVSTrXuPBm4uoBOPKLSdfF6P9Sz85gWYqO3yoE83MNE/G0LlVYG2ValTZ5huw8A
ef3rZF/TjRe+NSaLbJA2bIfqRAK4atOOhcOhm36NZ7vTdl3XvaoCKorKKbQPxDJUAyDd0kAPLF2i
HoitgY+mAI4YkXovNzbdbzOzwePJYA3xmlDjD9mpVrk6e7WMZC/Xt7ki+V1pSCuRv82BvjOgG0wG
0SWpr8ZpiAIK8b8celP5OhIurdbTUSWwvBj2JSYd46tmjYs0eDDCl7Bxtn2V7vC2e41mKrcjVs08
uUbCAjGf7YG4G+WzHp5r8jn0yPJniRCdLvAjQkJzVdy1TTYuLDM6cyiBHeANBQd15yXq7K2IivdR
QN01y8NUGxslbXCUkKV0kVgdIynmUByEBIUoTeDBC76vyRe65Fr1XlLEXmt4xtMlnPa2dDcmvLJ1
G+WRK4ePieWXJm2+0xFTYONVoZampxsNYS6z7NbNycDDrZeSkCbKcOfgeK7j+bPSV1VTEaUigb61
nDOcplsKzv2R8yg3ZyspT0SI+06qbot2Ar+uly22PqEGG2q8OLSrbe1sm0rlbMYXZg8OhkHVwozf
RHvJAS4CR93KnQWyWZeLrjHomebSk/Rjkm5CW8ecSOcDaMq1SkzhfIzg4ttCeCUhDb6W1Rl06rMR
ImMZinf7qmxMe0IdVYZg/fL674TFLDVmVTX/7BgSXP/9qhUNytmfaQaFQvY4MrUuLq7nHtySuDDZ
i7SIGZ6S+pWPvSEJeqHV+46GoZ2jk6X2C8kg9lUxPsegxF0IK5o2twmgRdNi3iNn9FLGOulO5IAw
Da30qDWXtrRWo2gWgqlzMMrLsAd/cu7CWPNkSC+9XLvd1F+IcnmvHPQHTeH2+VvAyHX8NJoHK/iY
e7ZJyVp2RrWqdeBgvD6G6rdVPdTWNncG9tzWb8RhjIpl28e+1t+ZtrS0+OvV/IfTsT8Y1bZv+1Xr
6B5mr2gonAUNwK7ryZE61E2yCqe3YtpExi5X80Ve7B3ziTRKvxLKIpxlTwI1SGTfltFqKirBjxbS
/PeWb58E94XCjE116MNLAOMJLYUC60uJVrHUvMSD+lQJI2M5ihXQ1zm3t1K1Tq3QF91mMuZ3mbaz
GTuMphBAhptArIO6XvcSxp6FTCwwKFXfLwPFWMoshImH3Ue/x7R4j9ucFZZ5kinYan/b0+iWo/0U
a9hMOlZ6sRPFVVLI9BL8szlRDxjCLMNUobfeDmLHtrHhA191jbxpFOpAOnyaVKmyrdaz8hASXWJy
/zVPf4p7IMbA8iZbf++6AaZcfHJCc6EN7NFGgZtWCYA0z8W6GOzcs2SdMPkTQUGK6wD3jePkF1q8
x7XlRGbMXrTp3jbndRSrm4D0brmwOdXp+yguTgpELiLhVwFngiEn9Dkd1vpA8ghjCyU7hNpjOj2X
yYeTfCTiPWQLUPA2Sfed9l4KoPbuLjSOwjwNnNkKvIJDkEgAE0nK/HT+SNpnZ3pO+88RuVUxHfVh
DYYPTVC2lyCoWmT4ZopM4XAdXzdKiATznoGi0hRc4T5UTzaojCNvpG47ilPaHMLqqGcHJTrEykGe
Pkb16ud94TMkhThd9pJ0whS0oDTNcuJmAcLkVEwvEcLO1joOxl123QEf6ig9T4Te9nXuZ/Xg8jB+
l+VHYywrQlOVlh139MfA8cfYpRLZOLhEF5N+1wCELyI8PkOv1ip3hpqCQeDW0jmAoZXVtlp2vB4v
J+c+lQgJBz0qDlKgnWet2RtsaaHOKHCNLTmjt1VrIBum+5/vDbEJ8s9rrrFEfyJ/KFK41jQWlDgk
id9KT2P82IyuqmyBCgpco1Jx9alpd6qxqjTHy8tpy/E/s6/ve9db2lGKj213Z+hYlzDtZZgWgl7u
RLotelt7TWZ1hbpol5Vv6ujstf6styNezIWMG43z3pMIa5A06DnDuyE/dZGy5KS1DJ2YxEPirjq/
6H5R808zIea6pB2u9jhZf7Kj57yH2N4/SvFTzryou9iVl1T2Vo+2Nq35Wrd+S+JivBbJRmpav530
VSsflfwOKT9jDbdd2QN009APAwx7Wu1hyhXCy3kJQc13e9Sy4RSnR6uNfAzSV5kavJrRKaIiyAYG
P/SIDAw4+NnxorBWzYbjTG7qbm9feinbSBrnH5kfVJHM9ABT0pd7UEnpUoW/8zD/cOrSnwdnL2vh
zlTnvVoxem5bza0tuL0YsGb04U5s+wblO66XJsNHklBiUIBLypFUL5Kl6IjQ6ezebyJ4S5HmqcMj
uYD4BLfMnHdy96E2YglvaqECfWQAGUYue50iXcbqN/KrugXLqPiTInnsRXmx+4siS/6PeAq3HmF6
FLZNLyAKZq0nFczvv/Ee+4L/8J9LwMf7OS7C9v/8L+V/J2Nesv9xXbtd1s6hsn7kYkQ2+f/LeJLj
WC6NiesmDDL7tfxDwuQ1dfZ/MqkKIszUyoYBNjWYSfOKviGAfSXwuzUEC/NaG7tcYlPSzE0Svw3S
4Cumwh7LRFbVV2Nau2GmLnPnjx2MlyxqFxX4a+g0Xojkvfhlpuk39/LVO7lhJaHyN7Lk+jvWBqMp
L/3hq75hBw2pMO205JXI+XFilMUA/Gff5g051p5NZ4jzHMWQ4vWJH39H+PmCGnprvxNrjZ0GKvpm
NpvCyFeafeTYvgiy+RvyzxcG1catA08sh500xJLAxRS4rnb7uVuFFT02w/FB2ViJvBglMgg1bcOJ
cRcbhq+rz8GU0YbeFQ6zlYE6DDKiBOVRboa7Lv9GqfHlrd3IBLMhneUohHGcg3oTF4tWfY33QFhV
+7T/zQx6U/fronuE7aObhwoLdRMXC6m2sHFIFxlnCE5CpALug/xBNX4o3721++F1lIAJDja1uQfm
TFLqjz4h5aZc1Hbet60M07VjNDupf/qf+bIbyk29EGVTWs3MhfWVRCT7dxaqXyzR24xNS6SKLjkm
lo2qK2scQ72fPYebpW81elqLuOF2J9ULYR8awCA/u/TN8icRTy3mHiVi0e3kbBmPP6v0t34+EXEC
RThM0075mJ/L3/++We0LPqFyIypSYlWyjMmiHOuws6B5DMbVjRb4ZJxjBtfZXZxrtIDByZGuM2uM
QRrmiyLbV/orIwhJ2uvJNqabqBJisVR9wyRimZKUW8+/iwFbWTEer9P5WHZWg/IiB+9DfXZUeWVK
D1E4QIjaKrOJ/TCLKVfO//61rov3L3zTW+8gS00iRQXx32XiMuFVIpqBLIZWvGpV/R5X/IpRMP6s
Kt/6/EypkZtZzadkJXdzs7Tsp3//Dl98+reWPFqh94Wix1T7cF8m17PCv6/7RbW/9T009b7Ca5Nn
M0glhZgURikAWLJJAP/OIPY/LfLfnv9NNRgSWZNrgzWQqJE7F6ei3Mv6Qzm8dZkDyhgwQN4M2r4t
91b2VrR3bOtl8VxLEkS3dAGKCXSduWX9kQ9vjnQJrOdYfSVe3ZwAbEnUIAm9vU4tJWx2QqCdMluW
9R+NOSlJ2KZasZ0/xumTEXtwmRc2I5vEWSmYL1l15HbWQe1XlriXwRHlX3FyMpQPZ34FfXaH6E4Z
72fzmsV2nzfOUWp2Y3KMS2gHZc2Q8a0C3zHr5j4sNHiRMHjCM3aGdjOTsVteRl32qvxpCLY1/Gxn
G/bfqL6/4oTfWj2aiMK6pMeT6OrNwWEQ4hOjGrw1pxGg34T86LhGqJC4UXoVJ2Ed8N0Jox/Zzxny
Tb1sR6eUBEKv3VgfwmAtvqNSf/WR3xRLtQz1SII/sOs/7Yfqmz39q6Im3zRKUyyV9lBD1y+GZ4N4
UaigwGMurlt6iPK3BY7rm+UYKp4ymQtZnkmYZiIRWl7VbqJ0w2lfdCsjmwANedhMNSxDPYTl/CLH
7Z2jF7ANzJNdRB7OgisFcHmMzU04r/NQc6M83k/gyam2z8lmibXvlN1fPaubUt3pmSjmVKEn2OJA
IH7mQqPf2mgNLdPsJuKy8ZFpXPydY8p1qf//JUC/9dC6hg2kec4XExiM5X4jnFibzc/2Qv02vDNu
Rd/UeM/t4hkPBj9PvmlUv7rpm/ZIkXIU1xXXjcLcdQaQDsgk4mfZifqtW5NMXEcu95iWKx9MR390
2tBvvZVaSS3abEQrYr0ED+avf+8Rf//UdOdmuadm2EoDNJ2rN0mbeO3PTly6c7PcTdGWgbg+gfll
Pn7n9PH3DU13blZ73tuOowc5vZxTrxoHPjocJEuGJmF33s+ex83S0xMKisi0cVe+9V7x50cXvTUr
SnBjlmObj615qS0fFOdnl7050ORNbDlySZ8Ii5Exl/ONN8MXT/nWqkg1wkYSqsoRTuvXFgTgPKxc
q9VWWvadAe9XP+Jm9aUq3po2TFx85RlK/BnMU0JQvZN+41z091ZXt2+akl5OIk1SOurnJPZjOCyc
TOxs4MxJvUfM86M2Xb81MEoyXZhjinOumkMzXztduPzZe71Zk2qtD/3UKmjqn8IH6Wcftn27IPWS
ga3MiMBQgg2gPpr2f9/tF5XUvlmUZhAGjXI9rcTpOoXkRH9VRoX/74t/UZ7sm+WoOkQK56gdr2it
GDaT9rOncetFVE2JATLOI27b5XTliy/+fb9ffHm3VkRYGNQq/mETkXCQgjuM61M4c6d6SvxAn7/5
IV+snltfINVM7bBL+CHAoldeB/MFHdaX1v5so7k1CNIM8kLCFk8Hs27jhakrXgnd8N8P6IsXat0s
zdCwlbS3eaFGgBsczg/fdM1fXff63/8H6mrjJ55PE/esGp74kJLVv2/3v9/5L83NbZKn3gnDSR0x
7mQ0YROegAmctDHcJ7izSuPvORxgPKIratFqTLUnjTISro0J51JWFybjrKyEzXVnqjYEYGQedbRK
Ko2hZ74S86NeTNdJ/y6yVRey5NUdVKuiRyfXfXsyV+UMKqutFHPwAMxcHQuNoPh1VUdIqQxV4W3m
kEWaw97EsG+cs50ud1A1Ly3U7thkfo6bbG69M6L3FU5ZIVCfycglyorVnI0btWv8Dn8/u/Ck2dxn
4bRxEv64/2MwTO0eZyVcRiiThvy+xc8/0M+2CjMhV9GjPmJgB7vg178fs2Fdq8XfnvNNeUIqrCj0
pgLn7g6t7VMwPhrwjSQIlKV9KSeeT/AmEmmlOtpmcrpllzbbqTWZYWytbmIuL9a5dSgCnMvhp+o4
l48Oo/JqMdi/r6hEWm4bCzGRWq6uFiSj5qfQAEJ5C1VwFeoIdvjTab6r09+J+o70AYXDQ8HgsNDX
M7PnsV+OOjyWOcTe0BN17sXwvGPxUaL7wsLI1dt2kUEWtsYRHdBaV5JlynRjhpSUMag3fpMabYqd
1r8OmbPKbbEyIkASGNrTr1L9lZBUMopNAi9DueuypeTAu2FmWytuU21G9ROY3hVm/5i2xV0ldbsp
Zag0MKlEpNxqpdtAKQvgmKQaHrDiaWphSg/3E5T5MOdJJEeLmRwCNThSuKDF2O5L/bmNajhg+jqL
dHecpHPZwfl8V5Rp0XPYrKJymc7p00j+dxY/lfPol81OM5elzKweP8deaTyLPxT500wUsjDESUJB
Xuv8z2o8wJCVZE+DMN5P6oJlUJlHfLAWY7U2q27RtCcCNNwi7n1N/8jqvTEZXmIWriaU56KtkSnC
Seeuhlj7ZWLjTtTUOnZwXRdDv5Rnkq3RpORRex7r6sr+0oz2PA2dZ6Ok6FXJg7exGuN7eNNWXvgZ
BuWWpLgiHjYDLPzQylxiJeeK2Ilo3kgIrPQjAXteBh3dMVKCMmxX4RYMfnQNk2UIoWJdB4y+qgee
HjQbJWiXgzBxOnW2ClJPJxjRVOV+ZHXrnllbF0d+BlkhbcZVbX52Q7CMY2dd4K2pRtpHEUKdRqAV
MqC1c9k3Y9UrssvUaFeLGNeUsPZtsmOm/o6t+wkpAyCpCxwCNdUhPy93bavfdJHhTlfd4RxAJnrJ
nOpkz3gyMUExFhJ6BEk6OEl3qBj81qOf6y8T8btzvLewv+vXHITuwcvu7FnsFeesRH/GELWmAiWh
gtlulO6oP8hCbJ10BaLEXDRYGfAt+NGLMVwypbMc03XgoEMLcloiHA5CkaGLFZAwa19k80NvIwiq
oY3K+qLgjenFczM+y3yJUKNGhgTBELh5UEKVyhdtKLnNhAcJsS+zYy008YzvcRtHbjoiMclhps75
UmhbGZqD2UXQ2ZhaVrB9M0QA72WqISvc1Im2iCyNnERs/nKUjc0+nsYlLlBYD/pJeklzG+LAn0Gz
FyTUKO1WKhCngxONAy98MF0NvyBNPhuorhHuYB+uYp/VGm9tmS8jphl28pBP51aGYB46Li8DjtVO
RTHsFPDtHb5jwMgufZbyBmciDS2Gus6EfQoN5zJYO+hbObTnKt4KHM2rcWk25qGnQFvti5ShCUzR
isatJ1eYNSe0VjhuMTaBPZtFqZ91L6PB+uyh6ZA4Mmh/cGx0VRkB1qR7lfFew27txqduLFZybDF7
PaU2tpn2GnKQ0qVuH5EdeRU/Dum2nO8UtjAlfm57WPHJu2Pq66oyoRs2a8eSQeeGRYmUMzOGhSSz
6BD83Jn5qUz5jEdjYcPrl5315BwCi7i21sIxunSH7tFWYG/CsffKNPojJ9k2jC4583XW0nVDFAYE
KOtZFwUlsvDnLnwOmHZ10IJzJz+Y4ZsdQoXng+vgzwnyYRYTpKGKJSrbTwlMj4IInTKd781afszh
xE858uKxoC4nzlsuURGjMW1W2Wh6Zje6jQH2bDTlazOYm0HeQ0qNcIvB4wHpMA6kZrHU4l03/FKa
Q5wdVPnVFuMyKdmVR4aS7dUyV+xUnW3/99TVm7bSVmlyhmvoT0Fx4ATg6rw30mCa9GJUeDIjA+wc
+LUdw6MgXyuWc2jUw9D8qpnIh8LtMK83O3wMw8qf7I3RjIvaeuzsN7AlL4kHrzafjPxTMy9D8kpu
mKcjJQlpOvril4WOYSZ5R22tU5PcVy1xKeElaZ7yeMmKWomAqxlZfAjT6V6QCRZL21RYcOmowHBw
8VZ1mbggxIPVlCYtmmB72xayK3LIA3mb+H1yDspuNxToNODimNC8a7ibJp0JhynTcV6D6SynBTxc
CCxh9BDOF27DkyEdyfbwSxuCfSOfJP1RxKsOTBgp1RiLTSZtrQBM2DmkjJAqSOxXu5R8sj76kh1n
+FOizYunbJn3476zkLo5rN/6JXCUzRgxZW1hdkp8rJkso5cJFgZDumukrRSPtMKCRu1s9N856H3h
aaGbNyeciPDEAEGM2DnTsWsVL6Y2tw3K8PpTF8mqoLXqILrETUEIFHJ29AOk//qhKbkiQvsWf85q
fk4DNrfg0uS5lxshfZ7qlSzPpAR3tDddP0C6QvAed24TSeumL2GFO2g1L04GM7Qol2YHqQpi8L9b
Lt34qmW++bXKLurTKhpAegf4ihmqd8xr6lOk9utWqr2YYozSeC20VV3Ne1t5bezfcGAXamZ6Vjks
ohntJUKsCpbHmBgosu9IGFnMyCLEjIBU8mu930ErjMdTUmV+heW8md73BaLVRN21Vy5hRYPKqK/T
UcVblZsVD6ly6jA+mDvh2aXmy8HkcVb9nSNCddJ5GYe4UjE0mE4Epi9LhJzxRqATi7t7AxaTNpFB
JD8OWDNaiEmS4JBFH1BpjWrYCvOcsE8lovBDzpJ2bx2SFEYaaH5AZ4WAjTlDmRKTKJBOt1ucgpRF
XsdIypcNknvBdLqBFEQ5mJu3ud7h+UMnhFzZKp9lCetroMSrDW0v7Y06PHcUrgklwNgunfrgGMem
8br4pJbzWk42E++9Rc0VhLCKpXKtqaELOY2+YBtUqyDbqKJ1TTPyZsqZYcHnRGxh65CzlcrX7buC
oizX/ULtSqo4lE+ERNq73p9Ffo7Qn4HClleoOj5VEOVwzHAaZxmnNKD2SjLRqWnyPs6Os/TGlgEj
U3ganVM1nKeEOWm4lIPDzObZ1Bd7tr1QXUnjQpyt9lCP8yK4zlrkXTif1OLBUu6NtPEJO17oDMnj
/tBbLy26zGwzUtZM2mV4Aov/ePH4CaS89zl+szGbSJH9t5dAPMnyKQp/Dc0uTp4DtNUx30LO96cZ
xyr85TRoqbhw8lA28TXxml6Dgmsj3WekRb5CENr3ESqc0YK3TBCa3yNEbHL5YcxOJXN1i+QBiLa+
nasbR1WWthmcCeX2U2dHEIadNsuqgn6vqvuujDYFp58AiniZmTCneD3OxLigfirbtzy4tPGjkjtb
REIYAmoPwdi/SHK1y1jSpfUxm+NpIPuT5AVi3ryC4LMW/KkvH/SOCiEjZIjKbQD7U4t5AKilYym8
QPByW2Sig8wmMJ3KPCCqbFwMwXEivbOC6Va/B8p5UMtFgxDDsfAv0B8NDGrzGLWsnO716nHIVv34
kqSTV/Zb7MquQaG0rbCwdAqjoh0KlqJWnUgdXrDI0MCjYya6gcX+riTnnvZC5u07j+i7yB3pxHsT
7DSmwuo9cAntvq9CJO7mg6Hv42Fc2bbj4QDSybuJ/SPX3xKUDqPzpNt/FCL9zLj0w6E8W3r4WCDW
jrEZwQOlwwbe6wOo8RE7UMr5M8Tbe8V/VDJMHaZolSsfQTf59kgbACvcbfS1Hq0mUaNk3ykMMTOT
s2/7nCYlgugU3lyPqB0bhqF9tKV2J5eExtRRx5nZDNYz7XXZty8RBtmm06PBila6g5EBUyITDeLQ
wfPMOz9EddDq9YPZOxs89Y8CVb81wWrNvNzEPk1BeKc4riBiJ7kexQWtEOr/3rw3EP9HwfGqosE8
JbCX3egwm6OMh6iVMRbI52iJoKnmDCCuzRyxeo40LiPovkU4ejaiCavdxvJeLZ9GADQtmxCKzG4a
0JGj5VBM+1zN5IRc36czrYph3Q6b6yakZvVnrGfrJNBcJOeu3SCI0C8TEEIO2iQhyZqz0EPwgWXF
Ju6hQZvrcdy2iX1n6TnC2vigaZjkZpAK686PwlWC6Yrd5udA0VcdSpiw6Y+Brm3xTVtNEdQpQdhb
M65n3d5YvbxrM75HKpKNEbMwXiVkP0FBgWrPIQT/pnkbmmBp5fCbH8jsqaZgPxXWJUvFWrFhHmKE
88129gV+cAMUolziYaCZ3k0IC9FFR82ff1/4P+bSX5CJW6tioQym0NV63Nl990gxOwbY9IwmfaiG
MQQZURP9v51D+rT/YNdAD2K6iMt2s6TcpaO9kdv5KbI/Eyc8OsHnv2/qC8z11uG4mZ0a/ryJbVim
L1KaoCtFWVSl9+/L/8fl+dvvfIU3/weapqf2MNQZI71K1rxulh9FuC1UoorEZyxdwl5hML9RBEzj
bivYE/spOWbWsf42fve/PLW/3cHNhACD8tLkG+Q3BEeZUdirU44epPZhkm0D4aC6IGWyvBvJUYhR
OrfsVbnKLlPsu2oH1XXEVcFW5Z9h/eYNbBkhBItTBuO7SFop4nGOv8EX2V3//uGaN8ClZRboN9iv
dojvFzUZu6Bx6BLXUCMuHJ4RhxQ7GiCiPDK3YOpfxB91hlG94slzeynZUeZI92pEauwFvo5UekS3
kBUcf09D9aqF+tIw+6U+69uoGvxIetVhiJeafeeUL6Ia3CmM/Tx/qmfLFSlquGrTtvtgeiq62sPd
yEERq3R3TZK4OaYiDUBzHdxr9tammlLT3Mrco/yr6+dU7oHX8LYhTGhEUEZ1b0sEQensWtUrViFZ
gJpt2w04csseLJA+t2gekclL3XNEoRxRHI1lfkUS3EBqF1eXgbqv6Cre04hmMYWoi4FG1qEMjexD
Z44bSYfRf3Xq8O1s78g+IlZ9Rq5YH6Ny006BawARquAQo5avE4y4Uo4FZYeYXtnoVbrA0A2Najk9
Jl3pNX20sRwbp61XS6Ntjzdpva2A2IhaisP3efwsynBXIfSpI/jTqBhxaFG1lSH2DnbVJbkGjMj2
8xwfmzhmN6ZvZ1cVSsJayb1wRAEukDOGq2AZGgpuUxavGunr+Jro6qEoP7WyXmf25GX9Vd2/raKH
uJlfU0HzY6IbNBWfI6dbxew4yPTa4mFID2p6gCiKuVOQLJ3pl5Yr/iQnZ6v740Qfuhp5lcA8LrcA
PhLOWumiUWV3LNZSde6sypu16lO0xbqTZs5sr5a+g0iO3LXb55rm42fCQV53cVVaDGZ+PyMmF+iN
mmFcijIAQMr2CN7+SxgPo+zVhlgQZSWZuS8pAHF/lVdipGjNCTCStcuVYzQfOrrHZgofDel5Spqd
U/yxIlS1Ru6NWu1P6Ap64Rz1SNt2ofYr1kAgIG448h9p0NAeE6vVGtjWVgStPyfotnAX66ulg79G
kev3iSV/Mwf5Yphj3uwpdZoMfDKBoOsYQA0vYxh5kg2FJEIdN3/HcPiilt/6cuPWWqiYCIldlz7m
xAwb7d5B1vrvSv7FGe/WntuZCw4pdFK7Ul4nIYF54/Td+fHvdcu42SKsUIl1kF2xG9tDP1zYAb65
8BfTrVtPXNPRSlFYIOU99hBDMOMMhokcYceF/N329sWwwbip5oZVZG06G7xYlBxV2pEhaAKXbRMs
S+LkMZJXU2FTZ2LX0e1vhvVfveabOl/MimxN11+rid4169oZounDAuDf7/mrh3YzMrbTKMrnnvcc
GjJJ5LtR7RCgYkInfv/7B/wnM/jLhmyo/29LkAQdTFpDYwc0p2ul3sRNfEwr/ZcSAtITzRtTWTvl
wxpGjrfZMQ9e7IYjyTUJD8EdLkteX2EcFk7rtOJEK5e/HDPfdOgtGd4tm0HxkyTbFXTT39zxF2/Z
vHkmsjmFclCNjBpRGJoRYwWz3IvskkavonoJxw6XtfB1xpJLx/TDSfH0sSQszbqFJGB1VUg7W8RI
dikzUnovpI8EE/h/39v1pf/lYZo3D7MNEgV3ORssEd4hm8gEPvjvKxvX3+4vl741Iq45Byu9zpfQ
Fcl9bkyrOg99pxMb1ZxW5f+l7syW60aurP0qFb5HdQI5APij7Yg+h4fzKIqUxBsEJVGY5xlP/3+g
ql3iYVm0+qrbYTMokzyJRGbu3MPaa9GWZtnVpi2zA4jrYfmBjaMo730ahGyS2mFx7CXjNjEPdgKS
spSnVJs2QQQmNdmW7ucwwXKnt/VKVEJa07ZxM9AEFXQIj3BBhS10WgJKtyA9br1uJ6NPafCY6mpH
f9xxNaf35Twdp8CNs/haUswvkFnt/YcgUNvWPypiqB+W6bOa1DtUo8kSyDfeyr86HnuWfE79KKyh
5D+zs5IkSLadIAxG7I1K7h/49f/4Mv2/8Km8/v6K23/8J//+UlZzE4dRt/fPf1w+DrS0l/+5/tE/
f+nln/zjIv7SlG35rdv/rRd/xCf/MfLBY/f44h/0lcXdfNM/NfM7+tGz7nkAnnH9zX/3h789PX/K
+7l6+vvfvpR90a2fBolm8bc/fnTy9e9/Y3v+x4+f/sePLh9z/uq/+ISwf/ztsfj62+YRac+vj3t/
+/TYdn//m2Xs340rXWnIVjlGm7XTaHz67x/5QkvND4UnfU9xUIqy6SI6ptzfXcfzPc8oVxnhr4IG
bdk//8j87vuedHybz/JdPvJv//2UL9bpz3X7rejz6zIuOlqxnptf/jwxGrJbo6TLF9sTuHn7Fq53
Kphckgbva8jd23iCf60jHVNu3XIRn2Xl04WMdmJwOAq7vygWL5833TjXRGDQfp3QPFjf6KkJTuZ4
UR888EbwyHTI/ZKcFMvn1AmyowCYaUGJmAzDD+/8j9n8+PR7yWme3nNs4XuOJ5Tmjew3DaBmHoi5
1OMBSlgzDKzSuU2NJjM6+bRdR77f3NtDBH9ZFsS0CsPub+L+cBYjxU50BdVJA3Ez1sGFBBf+DZtO
8N5K5V0Y2bs0F+6la3vzdd/J8aNs7Flv6gXCtWFC6t4tg2Vn3KzpNwlFl4/IfRbiKswKyAbor51v
TJJE5wQx6QlFLLLZY67oaO/mtD5qYzE4b5zyl1fs91dhG2E7rKJDvnsvdlzNX56ZcjpQtobEu4Mc
p5+EtfUr8Ra7+UvX8PtQDvvW9pUwjthHJMZlrmwaGqYD487NLisqcdpagYV8/eDhpgZQLfXFzfNS
/5KF+ZfW44XFuRqemq5vnn67eKza36gJfX3sONr/FyyOYFH/tc25faQh67f/ah4/xy+Nzfpn382N
1r8b/uNiMBzpKGfN53y3NlL9DiLXdoX2pWNs1u6fxkY6v9vaka4nPMdxtVzX809jI100qXxfSyFA
mfyKrTHrc/1wPbuODdDJUUZLT9ouu5SBfsywwCkSZi0dT5ustkvrKAjD/CkmMekdFI2rTydNq4HT
LDBFOJYjRphruvmehHxunwyJVftbYfLsW5PbkE+EPhxvjuqS495zkiMnWqgjWCIK4OEdA1LMflgj
HhwmcNigFb5xwDB9Bf9Wn3itdYch09vGQ8/ezudOUPgOmg9xUkMRUcQWcG4l3rlVYZPeI4DlRX+S
Y5Bsl7wDJQFdSka0Xcj2pGrS8BECFDSHw5S2Gzhc3nn2DMgm6NL0JA3VvGVJznluHwJQG0YlkC2O
/haiQJJtMogiDuq+UNc6gMtFWi2Z70DC7Sk1DEtpH6IOKcnLH7XAI0nc+hEZSaQicUGmLh1JUizQ
/1Z1vqizoJ1cfJc0Iz3iRU1yyy2OHJAk/KkOOJZpdxGlU7yWMZ2LxKpQyo0LV3+EGCOe7hzdN8XJ
EuCOunHbPgWRyY5UlInigDTy1Gwyp87uJjyf9gAds0je5klYh+NxUdRB+iWty1V2MB/SPsvvwbHM
PnS1IyqCNUlzyIffD4s3h/pAV7DORDt0Vfp6+DZGk3BsyrnCq1pAZprCmG092fRj9NdOrWk+8lmw
0PF3RRxAr2sd5E3jVeJiyrW3MisvSRzCA9dnJey3jovWoqRwY/o0VbTLF759kXheUW+WoW/iA9Er
6B+dQvRfx9GaeWB2EIzNum1OxroH1DHopPTOvaV1yFCbYQgg0ZzMh0B7AGFa49WUp5cpbDcjtACP
PaUve1NqiipuM+juvMo6cjGbqSka8KZRl4vDYVqZ7LPaabd9L50MCptMDe8MOgdsrVwa9Ulr8ER6
AeVN3r4ZfEg0U++9V6flpamSCNxPBJWDa+D3fofgeKFPxqBq2vvR8sx9sPjJ10gUUl3V5VA9THNa
xEeLS+2qmGJ46erJ98ctSSZ97VUGzERfAYA5MHWeRnft6Kbz0YC6IMlUtxi/mEbDVJMKK6aokiE+
3tbRyuFcOV1EUm5aRvBBjV62nbZa/zQb0+VjJ5/Jiew2PFucEU4Ty4dGjSs/XoUjCmuhpbQIwdtE
NpHSUEHxskC74h9KbpCbKu+dO61nwEtBXM+fCmhHZwhrPHj82rRPQRtRaNCp19mntkeFpFgmuP0C
Pcj3NSra7cp4598l8OQkO9z06KQpZ8jPRqsKSYaFIwggiDxHuD+8sRl3jVzgMYzcOaxOoySt2+M2
j+Fm7jIpEsoTXXXl2YGAVBNSneV9EVWrCzGzF0lr1ba6ysu4h2p4lu5XSI8yUt/ZACOEMzbV+z5L
oOaovNgsyArlERqbtRvnuzw1gBFsGI/IS/l+vuuaMho3lW2ixyoFjVbaY3TluvagDnNkjD8FvUyg
ryh8ZcGjYzssSmCP7VmIbEQBU0+snhZTyevKmZxTX4+SWlxYJ99cbxL9IWyN5FE735nh6FgigXi0
lcXl6TzZ1QExIqroYFZymK56MuhzGRb3tIo7H5fFQPTeLV75wXEd/QmdlA5gU2OoQdsFBalNpQNa
tEY4tgeQPDGRI38dRjs5GeiVi1jB3UsNPKQDvgoOljCsrxaoIj+ANbKqzehzhg6jTuUnpVutDLY1
rEVg+gIqpPno+xANJzUA0s2khiJfy1Qxycy4yIrtTOlQHkIARX4tKOvytGhk8VHV2nywKUVWPsRg
ZYhTWvtlG20sqkQdGuqORwp3KAK205GE9jAwBzGyxMFhNzSk4KwgFwOR/DjbDelJeFKacRU9GQzM
gpCbxpgTBahnk4bt+JADfEILupYre4gD75c3HORJWSUOzmE4W0F17Y6OTNWwqXVeDzrdjDXvGPJy
RE2Voa4kssKe8BEFu6VunBZCR0tZUOClvGxvF8s+cckKuqol+a2o0cE2q+smPUm0VcMexzVpnxei
mBxBk7zN51LDglS1PJwVgStmqI8g7aE5CQosRESoWqpsgYZHNH1AnjEMw6nvdz1QsfEMmsYAXrlY
pgZCdEstgYc6m/Lzepe0tvVFRxLq4GYMp5pOWBbYIu/8oMdyTm9nF8TAgfb62T8Ivaa4jWvfLbcm
6gmHR8JwsxVB3jU3iVeG/XkglQv7tfaX+VhPbfst00X73pr8btp1xCghD1jlTzBJZSH8O6btgPdl
FENLOTkPVQZe8b01Qlu/bbJ8gaerqGbKBq0K3CsnlTF8g8qBeTKZROBxTCLo3rw4yBG1GzNCoC2F
Uqc7QkOn5M1wJiH5bKFo0x+HXFfwWc+NWbqrbqHqAPFpCNyzSvKxPXTtLIdxbQTwKjdhgnmWTtSZ
E7nMJj+PRB8S/WBYzse8F3pnO3zmciSKOINgytSTc72IIpfbKWui9LCeCkPrB+15UINAV/QQoqVY
bTJ7QcADroKkhU7HT49pnfGuOmbk34deX3oYGTXoyywLBnWaiYEbK21Syp0bqWxRXHVQ4oH7G4W+
QtwPmoml7wABwiGczV9aOwhLCnb9+CmrrbDZAjIKEQOwZiBbAcXKSGFGmzmOgPArJ8k7G+rd3nmw
4wZiS4yQKh9Kt48/ZjaRMbjtlJzwjFKLOYH+vIaeqIqKW3sWjr63Vs08QWNhmjmnWBJf0WFtxg4w
tu0331TJpO5LLy/8XZnk0DWSNqk1Uuy9B9Vhk7lKgBenDgQxakpzVgfOecjhx1NtDNS0VrU8DZVI
vlTZYKjCDuGybCL24nw95FMUPvTdkj0kZtJUiBPDgyZ5ua5pVqxZGVzgmKaKodXvw8LSIKtyrbv8
EF8x6Df51E+HhE92cN77aK2/s70ltN/HcyQSwGKl78agOmrnoXCivr3OZ11cd9XkPtAaIyi5tCnF
kb6L2SoF5MXNTo+qGjajzEEgVsUykv6Udh4PD31CdgDr0Gb6cKawhORKY4F2H1J3ZUEU4eyBrZbZ
x4C9LS7yKG80NKLBEp10XkUw6pmKq8EsbkKhIxs6pihrqweZ2/rNsJOUWyKgFrOCPAc9HRup1Q9F
NiVXDp2A773Sm+GTC2xq4V09yhlC3gGvvLO5kkWJf9xGs+DzvQG0ZZ0pWR+QU2o+CL+DrlxFfQ9F
/ahda5ctqUmvSHl16ZVN+OlQJCr84yWe0Y2YfSgf6YGdEFnJRH8atMJ7DKoW2T1oEr2HOgygH8zZ
NOaWrrwV5xi4img9nftD3Nvsm4GV/TjorZDd3Kv2W0l2/67qBxsZDgHRdubk1buFozofyrlli8ao
WWwNUzgJnSHbwVcsboIGkvjGstuvbhTDkmyLuHeo1cObai2W0Ox6qTrQ1or9Yo0Ru96jgw0TUcY+
gBZ/FM7OWMUCwGFYgtAcesJXyCCqSYDNG2T0NU/zWh/qLA1aeFgjzc2b561/Ug/SfCwtyPTKbgBD
GAZi7LYp8shUWFIxPeqmBo4k6d4mQYD/CJNum5kcPztoXJi7yugCRQ1SFGXbaIDvEAZxNZS9e43X
7j/meVoeJlPHluhkAMh9dnrOi0zUNB7g9Q7vo2V0ezjZo/naDD2GZw4V1WU2HZs/Cgz8Vl0zfUY4
0i9P8kFj+lrLkrDaljZVCKHHvjztpt5GBapyEU2sJwz7GxmMl2kF13HXN2w7RKI24j/qOdnzQ/09
VfbkaHvJtyn0kCk0/233bdIjz0KQwDN3woc7um265S0hV2LfF3GpC95DIynmYygFgfBeXFo2+Bt1
URXbaQKkQQeJBlJaBMVBllGCjXIDAHfAZ76WcVceL7gU4xtzf5kTZ+6S8odvO0LbyhhnTQX+GBlz
TcPjGGOiq1wEl60FERuki+23H/IFf5Eve86H/Zntex4GnVHbd22jlBD7EIolW8Oi0cq3elrA+Lt1
m1dbijL+uTOt8l6+VQLJDJaJt4BXh0GxawPLYuQa9V55JqreKAy9nrdy11SAp43xgKvs5ag7Ok+D
bFWOWWapDm1DOF9Q7Lz5+bz/ahTIzcW6qYQR+6OkdlQObkQ0oT1E0wiUwP6poHhDAn4/u+FKrWyS
kKRRjG/cfaYMTalZAzIqyFIQx2PAHeDeQ1FTZ5/DsPylKsq6lK6rGNEl40daeZ/JS3pkDLpgRNSk
8Dkis1YTuFE40d7YmS+rB+s4JFcd5aKFY0sjvb1+26ESPdcdZyMIiiE5LC2NvxogFbQRsoLOXXZx
8EY720tak+chXWGkAEttjCT+fXkYfADjXK05nR7gRL41sZHXOoqGMxH15r1YxvwL1820FRb79I39
+GoNmarvOy6T1YJgay+LWhpR+WYGJRam2YilnkCpgjXPe0pAYeI8/Hxf2i/xL8xUOdoIxVulCZ0C
wd72d6q4ymPbw7ehJ2MN1yYuhiSb5zs95LhZjO/eBDrS917tBcWRbtzgEnm1+OPPH+TVIvMcGD/b
lr7jU3nYe+NzKxJHWjrfJp23+iQrw8+B3eBLbUWdGjgnM/PmzvoLe2+wttKxV4NELv/lMseBzJfU
GzFGndb3eenaob2lhwFIRFaIITzyQ2+htyxt/DB/o3Lwap3h+BCe1lQ88G9e2R07adaYOEKwa3Dh
5NMLKD/EBNpvYaQIYX7p7UpHa+rcwtiOMQzn722quTVwAig7ggS8Lc/6fgCeWXvmE/X45KDxyBS+
MeCevVsH5ArB4JEAZob7A1Z0PgFop0YJ6If8aKKHA6gw37Kqe5uGNLLjutzWa3pYSMzey/XTXpxF
lW/BOAM3/a5BGuBgUW2EsBTllWMjpreur70N833Adbi18OXRLPNyQAN/czkEFfS6oXQeMgLWDxMm
iAwK6Fq4ozbg+jmoP1+8vZ3CoFJ5RBzUfhQewr5FaNG+Q7ENBK60xq8Ihc1bv+y/Zg6CI788kKZ4
Q9ZLoaAo1Z4tiObYrujJCWGuheM2ozEVsnmQS4mTvqV7+xdzMoZikZYM6L/iqRgFzQMxQQCouSo5
eJ5Uhnt64K/T+/msbIdF+cHlWN8fhUwud032dfXvXi5aFhidtBIAXSWZkV0lBSA2NXZIGdV6SU6D
xQ1vZNkGl0tOqLWxNS1RW2/Kl+BoUJnJ6OGbsnH388d6/QaUcozSbFtqWGYf5VR0A1XPtb/OgSd2
h1BmukFoLtn563e/PpRk5xAic1W/etlIGEVTEYURoh7DnduPd0Pe3wm+//VhcCG5u2z4JL39GSVx
oqoiIoXe2Ql8j3ZGf3zioWDVNdn/4OV5lIVcQRGQd7i3pGBeXG+gHZ/WjXzeRjE03h7uxzZev/v5
rF4feUWZW/oYanoUuCte7h4SLAjyOfAC4+skx2SfOd/T0C8neYqNod4RXmirGL78fNS9eIA9ixPO
5WCoV2O592+moUANOZHoimLhEB0RxJqXo+77Kx81jMslisYPS9z0NBVT3um8On/DX/2L3emyPz0c
dEmv4f5aEizTxGvJ9f4fKufaFZmDKsbqG+Qm54F+PtvXozFVoY0tpO8z7t7ln+dZ1ftuTWdEM99Z
cJduO9Pd/Ru24PVAlP5cPCtFJdE3+1gDOxm9EIl2Ep3L9HwSKKT9j04CcIZnrIXjecLZf3tdVUJX
pdF2q80y0LCu5vt66gfKWHz3q6/O4B0r3h7Tee3CjMCZQmmDA6vb5HQ927mIUXn59bPNRlC4izax
oYuD9vIUZFoTC9fUTT0VlUDy56+5VMVZEnVffz6fV46DcYm8cQPZc7hH+8wjOrLiJgHkhKyGnRwr
PQ4Hb8/mLwYBo+AZxG2U93qQzs3nuAQgu8lkUdwqHbXfOFHq8Jen4q2xtAHGQbV03zvJx7KmMgRl
XjrI8Ib7pTiru/4tH+j1lnbX9+VIPCAMhVp//kPOAv82jlXUBXA5G0fC9pjPw1GvEtxnP23x4H8+
qb8cDo4Bn1jZp2i/Nxx05kXgzqRKnXKc77JxWk7qmYRBZtxp9+tDGc/HkySk1a8Oq6yX2aY0YNFS
lgbTQebH5ZlICZ/LOvbcN+7IV1uCJIBtu9AJSeG8jvjSPPFnkt4wDdAuf2iRCdqJiM338ym9GgWv
UQGOIFpmP2i15z9aS9oM0BchDrFut5aM60E1e7/84hiFl0b2b72OubNebokeonQagtYuP0Ln8bgX
nk3TIqjhd/iSqn4j6fDKCWc0QB0YIRx+XMc9r3HqZeshwhtQz0jjeylLsAxC1u9mG62ZIDHhLzEk
cgEzno+qs4crA+vdvnEVSYKExihp819TypZxBtrfvOT4l1eKcSTToWdEvvKZAkKbMqnpf48yK5hh
mp4IB+HLrsHB/+pIHpYO0RsgLiCj9qlUZ5QfKxWPnKi87mETAENcgozOoRb7+UDP2PAXjjBbYvXM
fPJE2Iv9fdGG44hoKmcXTabibPDT6YIOa+dzDjrhvEKKD0UsupmuEIgrKQgqSQtKOCfgPRqRIK4Z
pbSLUyBZhWalsM7EnPfn4B1actldHu9sd+4v+27QD7o00kLiOmvBr+U0Yvk06h+RfpzvjOpKRJGC
nkIUDaJEnqOr4htK3OT9unCVgIpSU4cnaUul4Zj65Yc6GGVymgc6/NSi/BwdOmuUdYfGSHBJTh2N
ZIo3dI5qUbR344IgHcIDeaA2lAHldR063nLQAnA49yd7RJxFhUGyUyW45A0L4z8tw0QbDLZ8pAW3
MXTZhXMJb0Pc2g+Ja+HuwLpB+vfny/HaFnikHQjJyaCteZi9c9NmXjslPXLtfYgP26ZWQeHpzX38
+nR6z3fpCrAU5HbXn/9wPQS8DhB0XA/IwZJOktkUXBb0PVwuoxVc2nO1vJE625+WFOjmOICsBA66
7+zn0MtmzEgRaQsYSdp+Q1ZZHWXFEL7BevYXo2BIyXKSISNnvZ9GhlQ+XjTwj00zSVzxGDdr0VZ+
+/Ml2r/smIsP5owMIIaAlNyeuQ6y2OnbCKHAoejRDW6rEAx3FhABoJ/5VqDxF1MiQuOA4vrjCO+7
C2lS9XFZ9ihejpaiq4lrIaRw+d0I/BKK8X2Z8999OOILCOO/B3Q8eipXMHK7/1Hr0/wTgP2/A0v9
jMz918jGk+JrWTy1L2GNz3/zHdZoK/t3NoOUOPTckT/AGn39u0N6Gvw0R5jy0QqU/gNDDRTSWyMa
zydHTqZcs7/+gDVatvgdn10BHbbJJrlgEn8F2EiBinP8p23HKacwReqUq5hUrufs9wXlRJGFrhNz
AURiboFAW37TIzw/Nx1H0YT0TpVw+7B/uWzojI97CbihHh2od3Nl2t3slJY5dYJhgMSsg94SUg0v
rDeFmodsA88bRRjLC3uYECjsLIekKYPPQB7b6CB12vAzlWu67se21QjelFO+SlTnTe2eeHIk0bHs
OkQJrYfeL0X12SXZ3OwI1BxnMwJ8QrZt9sg0TdB9RLfZ0geomQEwhQLIeBBabdf5L8ex3ffZ+3Ue
YmOZtEMwiEkW3m3oBcl9MMjE/lwBISuXiwEwQn4WTmCQ7qMxa63bxE/Rx8tHu7jp/aRarwAMGb9D
8B9qJB2dBgXYYhxEfubIRHA7WKldGCSWK8jeLpBl7K1bLXt6LeNpQixJ1GL9kzQ2c47t9gvR0lyY
IHUTWJFyPo1uMpY3PCb/j6mzRMEBX8O1pUgopBeNw59/HCmkeyjhuqG6DbrI/9QDZKb0aKohbjb4
QhoBcbdPUrLQQTr2TxKhnZJevsJGOVhWXRacuBiwfKPp6RE7YSUi3EGhkU43Et2Z+nNUd6hmylml
1UUwZnZ6NJAlsT/0jQ4/1CpL0e8WreqOu2iULSo7k24PAxw+WiCcIocJg3+g4OGY5My44TyexCPC
vvd5PmfjlbUsSfLkl6NQF4vdFhA7N7KcjtKWV/eptuLRuh0DZerPBd5PeqWTrPCPxpKVPBvdJQTF
iL+aH+YyHQPYdoL6PgrLKD/JBom4ZplWVnoYpamT0nBcxrr4KO2e0osUutKXWtRz/5TFFWtdhMKk
X6VoWuQ2e6WSR95ztNy0kemeF7YVNKhnFanWe2AeKR31bp1n7adGhb1Bv6+Y2WhUJ2Oa9VLKMOVV
nlSLcwW21o+OCycAGYYEq+sfhXEXAeuLoMSiPskpz88yL+WNV0HUyoPSibLoOmwzXt5QlLBYw6mH
qGc3uf7VDDFFcZaGfjDQDeua81ggUf9BDKviteMXmX/cZ0Yi4GSlHQfKS6zuxNQaonMSF8x28BLG
G1jt7l3lEbtuipY2rgNLpP6HPEjL/qhQg39oV9KLLkQ5ls6RO4EmOI6Ipu3zMYV57gjYLsvsPH+N
qQEt91BzdurrLNC3mhql04vvD120C9u3J0edXrjRxPfZVC/i3usdAP5jBsmRAgVS3QS2YBUEHZoW
ur1TTNct5E+8uEEs/ZP9vCNDpx+LsyVwg/pT2aTJdDMXWRzserQJrePCHWdzapJ5tB7aNIq/knGK
oLMXQAXeFWEWyGjT6xhSjY0poKQ6C62Bj2AoR5/M9VCB9BQWTE1RJZGZr2Q6AXSJaRPoOmeGJSOY
ZXYEE2Yo4CIbS4itoDZ0w5PSxMkCZHidaTrBanHTq1TWn0kYr/vf2J04LQFp7/IwacXD4MWLc25b
ehyPSmob6QUtmcw9gBIgP0vKDhX0uVCBpH6k+EhvVp34OHUwZTShT4JbC9OeFYFyUpDOGUK0bllg
ibwqjPoTun4kvcWyK2GMyFTnvy/Dpoh2rjNAM1mHcriBvpDybpsb5KOoXLHxbHtxeTstqIrxkP5o
j36rCU7AI9xj1tkKFpsTGFfsItpLqoCDP6RHAcxOxBo96NjreOy/LpVTRu/iukyW034QaBI1gwM4
1adlGvxNX8uj0bFnaDwyDuSF7S8WcZ4K4+ixX2RkH7XzFAaM6diPYVxl8AVEaVNMNxkQ6f6kmEr2
sjXl2FE1+jOHB7EdEON0KiblKbICUcFnj6t4aEHTfZohTDXbGGJ7rq3oHrajyRzSc1lMlxTNEsR0
B8st4CVaQHuG10kz9MO59qZkAULRORAgZWiADxC25m2x8m4YO0dZPrX0OeRc0hzFfcb6EC1PtCqC
/YCnz3InCQXbDAnrZgRAWl7FLgk9+mqsGPs+y9mhfaYN0dlkS4JbUVHbwvsRkxxTHWyi33+9nkfV
Hn4/ZXMzszvsMcgy+puWzpx9P3cdBnA+dgObLE2EyoB/U1S1S5+11N1ylwDX1gdVVnX95Tw1qbgB
PZZx28qgludlS8iI8bHhmks3QdBNIbkEH+zrReghkWIdUPEbvBu/98P+E/1nbn61wNuWXojRg8DB
hmXHgwdAqjg4jtTguUg7kIKFyPT58A9pNXD1lc+fWC8VG/P7921XDdbtzK3OlZriN9MvWKJ9HJcm
rc5tOEKji+/mKnu++DLfS5f778ckBC1ljiZDf+cMRLdYD/SUJiuuPWtdkmPgh0Fav9WKau/l8HGI
lFC4C6R8BTUDf3W9fwiCVAz4gTA7OYY6aErejVYbLOedsfXaEVn3A0zexg+ASbeyewhaP0ZwVM5V
djnL0WTvp8aZk8e66XM4DDHfLkQL5NnIDTR1eW+FwYSBzPusfiPI2eM+8eiso2SFc0jTjCepOO4l
cppokiIwQXmUlzDb77rI4hYsPd7YJ8vvV5HUBIwqdEALkptt7IE0s/JBtDeBn9GAUg3KPmtzMgEb
wPWZPALShZI7mMjysENItLzipsI3SPpVjtdJtVN//nkAtQf3YQY0D1KlpcIn4I1npJdvnsx+YCxf
LEdeEynuaIRc0l1c21l0Qr2ujh/wwTgncKp45VZqUtDvOlVaC+0GCsIpN+zSx58/0jN2409PeX2k
tT9N421QVV0L1C8fqalFVUVt4sJtlGDdY3IizU5Qpw6vA6sy6V2Z5Qn8fsNYKbEbKhQiT+EghAM4
hoyxp3VCHq/Z/DJkKawsoM/Gg2B0qCiJneqhpkGi4oyrY8QpFlQk67CnuUVo/JvDqZhCbJPnpIwZ
TpaE5BY0CQGmnxcBIPdpTBDJpYGFdNqMEP2hP+mg2ak54pb5PlAYFdwPXR8zRMNmxUnKJ37HnWo8
DbDzvjntctK3p2NXYy8mZ+5gykyJY1GfLfXwDhaJWdNJUJUhdL/Pf+CmLr86tD1McaDrA3mOqYWH
sHQSL7qekygIUOVt6+piyWIaCARtmLAygJFWIKmHzrmagoHHjaw8mu7mPly4mtCnCcIzKPWSYO1K
4cdGznzNfAB/b50V8azX8+PCkrrlkFA4ILdFL+k+/XzbTXPXg9E8CVXhZfO2zu1ysM/cSQBu26oi
d2l56WyG5kiMHOLADifaShO6tQ7XlKo6DpOKabUya50rMPRMZUicYLxrir53rqwwaZJv1dLwhnOd
N59T2kuqS8+vvFsl7bo+AaMuPwEetKBCLlKWKV3kkJ6AbKGyq/yeIdJA2MHtlAxNd1mmNm+upOqv
jv1BVQ+xobSKbGOV9gffnyUiJ81WKSM8aP7HL5LncNVxTUijPxp/UpetABHKnlsfK/Z8M7xLnS6v
4E7jVtp5Ee4KyREf4q8R/fXuxgrKEN1Ld+QyUII+gXfB8yYTS8TTuK4mUnYDEnjfEjrfEIrja3zb
I9vhbr8/TpqaObgzXbguZkrnxGHgm/WNLnHH037fzHMf8QICS6IJnyp3zaqpGgqwYBa6vDdVO6Xv
6BDiehYF8aa704ZA8ZsiAVp/XlTBZnbhtaFZZmHCkNd0lv1R9B5s0CktAZQ3npdsaRQ7t9F5bl+4
sLk6ENZMnX/qJ5Bsng6DFYzvc8Cid3VV82z0BPDrBY6QcxXVgMF37bxMcNEX8WTc+xRLvFxkg4iz
B2R6Rf25UQtqybD1PFVh4RbXdhcauH2E9RE3y/dPvh/sWlVsFuFHDAG41O/ONLrCSDLLloP7/bzP
zyddRxWbro2VsC6Cvg4QTe/ihKfpbXp16BhaOMtj3vXRWQTs+2uXiiE/8uUICYuBhxdQsAb+Waxg
3Yqv2eCd+GXd1p87h+3xjjjKn49zGbl4Ap1bMTXv2ZLkRTTnx0vaiQFhVNNjsjgY8MpAh9niBboh
LUkJBkofunHvxbchGqLzYSS42C9AvJdWRvQUJeajk4yYgDbEAzmUiQ/sxUrneD7Jgm4NQ8aBZzPO
h6z0zIldJHARLo5zS6m63sp+UfgZ6GSHgXLheI0OkFZVW7q0L1MIjLdN7sun0AHT02J5wfpa1gGE
RO52qUCJUxaPzvJ4rs6dZaL/ywGvOqeKwBbCiU2X6Y7Wuy6druPAQTFN6TZE2H4Od5lPrljH7tPS
ML/ca7rdYE/v0mFUn8vEms+zuvVuF9pSjpvRn05rbYL/z9mZ7UaqbN36iZCAgABus8+0M92Vq+y6
QdWsCnoIenj68+E80tr2kso652L/2lr/XjamiZgx5xjfIKNmNM9GjMwgyGAoS/ybWzHn88UQUbTT
jdc9VM00rE1zmihdDLp3ax9L1pnCAuxGCF1yqLrtyA87ZQVU2TboTMrJuSP6QGXR9ybJ55MXA6gU
VmZvi8mpCRaeI8KlZOW82H1s/nSSEd4gznl0cInYFYYRnathCTzXZMhPYnT2icWnvMJ/U3ztnGk6
ulp/SSmiCdGuo2ITVjq56aQJjcZwxa5neb/U9HCgrYT5hrfOIV1R2bt6TNQSI9d9H9hd1o05+Q+M
35IX5ODQo/H0LvhUje1tAqHRic7cYKKdyHk3CGpEnh7uG2M8pVYybiM0J1sZF3hLayaXuxpZ7MGs
rXA3B1MmNgLzMGng8MdZhBGU1+HUngw76dDPV82D0drRMcDPtTezEWhVb3/Tealw71X2LhDgNFhu
b0sjvs/nDgpkX4zbMJkYnGBKm5+Iay125jT31HQlsOoV9TppuF24ja1YPJupb66nCFKpIOX45zxA
pjAGK3vuyvEfM8zGDcL1Q4yQ9oeF1ASKvMfW+wSVIrKxgLnf8JmqA9YGUQI+Y7XhPjfwn1EMAVcf
7ufEgunBWX6VhYUNeyUBykEtN++7qWzltsN2WW+mEcg8RkI/W9dOHX6xcttZuXY6B7tSVeLY8f/i
hEZ6QeTCWeyWZLchZn2bGyk3Aw6Om36O6oPFGeg7Rkhz41p5cMC3+g9dKQVt0JXr0NPTuTCAlto4
vL6XqZM8O2HL4bjXLencSfItMTrMP1NmFzdOCA3VGLsfeVuItRKlvy8SaFlKGL7GF9DRDvRYpIpS
INuvbEyvJGeG5sbza++hRN0OBwFn1yMVJeKHIeDOZxhnFYJ3Rf0AcsrqBvV7iJ2HJLXC33nijfdu
BTq/7Kzxpeuxw6yFHLDlWO5QfevMlJTSOfC3wRB0EkvAmHzBoBjclmKwb5zWeAwTgrLDqAa4lXKA
wFN2Z3h2AaEboy108NjAB1RXGEBqA2+EojG0nyCxHn0EZxdRGXrfesb8Qh/XXdPKNbd1783PbocN
WZKkx9cNA4wAR4d0cINURsmYDPJ5cPDkPISbBMNwA0jZ9TBuYo3iMN+2+k+uPHXXBo7cWJauT7mS
X51Yi3tBRZJBWlo5TtFsVYbTz+9AtWUexF0tpiecuuGrw37Jw+4JYk8tcHNN1tyHtCZpAU3qHlPM
vaPTet1lXX1Mhqo95k1r0fUqlluk+nVTzEG/zuy02fc+/sFq6p+mNIseRCv/wb86sh71wdEN3ekg
pjHA25LGJKc4LLRpko3fU6/YNfQObgfUBWu7HK0fUluzvWq7oV8XqcL9IXv1RYiZ1d5dALHtkNtf
EdRZF6XN/rkIkvo5YKd+zIXKBNGXQ3mJegn8zS6aX3VWFHs60TFHfLIWhtRL95UVDOdCYjv33VKs
3bifvo2pCxZ47CR878n1v9iRxJoXYqGeWU6oslTyPVDt/G2uABzjnyGwL9CWyxsVBPFL4YDZMRyi
j/2FR1HORnl0msHc+UU1PHXSP/uxmI4Cu/h9MKbElYON24NeDBHjduLOHQN4+31U7Xs7hiY6115/
m8Ru8DWNFzt93dhfu6SOdmbiil9d5hfHvizL313T+TeerkvU8fZY72qvKNZM4+OLA8BrLY3Jh5xq
tOvM6PVKxFHfruYBs6hy8h95bebg3RJ0Sn4YGLcGOFpEJBw1siZfQANDvjeDsd+NY9VfOlob9POj
4FyoSH1zWoDDo8kd6Uj9fU3VG740mvdLgtd32GppD9Y69QACmwNQPsHEKc0z79eQ2Ze4A8JXTKY4
5tUAOkrWZdCuKS8d7HooShbHNKbqFBm+leTWDxcj52EODbnNBtsgdl2RbLqq/a4xV4mViQGEsmHt
B/pad6kAn68BITxkmRdMW6vVsdpDJ2p36aj8J8+L/G1ZkQUcls4+pJr5Rhjg1qXhtc0mmIWDP3Jq
t/AoFparsdCzsLNNVg/sjs2BRtm0kXlb3qbUoqtOKGaeVprv2HQIrxTZLsjRgDpR4q1Hd6aObi3n
QCMu2XOfLga2qy9WWiXtKkzs5mJUMcOAGXy7YZhgzhONizXv2le36bp9hxHwyLEdJgAcgpPMO7lJ
o+p1ZInZo22dN7ErGW3L1m1OVj5+d0dPnqkpLgSDqLtJDcZOS/tYLTzBXHuUzpSf61Gr5tDSAfnB
SSagbksuIcUZCTRDSf/PnHZBY6a7YfSxlmvH2why5F5RKWSXEAE4UxLEqmXfGBfey5rKpwXY3kqS
4PB6tuxxuJhXCXPgP4weir3vTTOzGhW6q9Ttx5dJWL9clZjfZG58lXb6vSs7cejGhDgB3KXVM87y
AUtZ30dbmqfFjzTtigO1q//gpKX8kgY0VCyg1LtCZ2qlPJgNyNqHuxyHNIYtP/4VVsrdB6HV4bN3
aQ8mk5/tiCQLj2yMxSUlguKQ1wrgMm7F2zLqLgWWvdXEBObGFWlzyVwnuvEzBf6/7a2d9LqMkJmx
Dp76oKmnQ9L38dl0lHPPz0pPAuXvWsby1aDxvC7ok1FMSPdktENdrLVZdPPKDUbKS4JwjrWDo2+K
83CbdE5M7KjUl8ppyAjQ+jV2PFZoHfVgB3K5rnRg3gP3Mh+aUpLoq+v8rk6t/iSiVPOJsIwITurP
LDbzGYwbK3OvXq3eBw3UkJvKPP679KHmAiBFce1XGW/0ZK8ajpGNDnNEDgAWldvjFILKBVWVYcqu
rRKQlzSqIREnFbVn4s9P8PPyX5asjdciN/kDijy4Ca0w/iICjZFkQdStE4sTQtGHyIHoxL+E1QQp
0+2L7wG9n/Pg6v52Jqp4wyG+2HmNM+11VuSa5Acg8TAiBnMbFIbMUEyoej/kmOHB85+rvKL246T8
rOEsnfOR3gmPw0iYFebNxU3daS9D5MBZPJx6xzV/Gxp/tu3Fd4M7Vd/HgtFbpmT+gpnVpdimbkj1
kN7jkGz25GHdTR7sZ1I4AGgGvX0jpwhK/Qw1MGuzs8tZ6isjkuZkGgKznOl4P7XhR4jXQ/fSRwlT
LSNuiNbws1fDieyQzwHAXBGZwRbUKxAIlwvWoyAwDCMMEpTM9B4nlP8XPI7jvggJCZCD79/WXTyz
WtrhLs3r+cb2mxr4ABhm0xP1jZ3RQbYzZ9oaiSVvpqAINkjlfpmhEI+ycMxm59sQ913VTJtgKBVj
lNmPnq3cz06JaVgb3KHuzp+9fqsAozBDAgE8zOkLaYMRJsgGbzmLWIGmq2g3rd3yDEUfPOd2T+s6
XuLI+Pzak5Um1tbzTJr082hW9zOpX19S2zOeAvqsaxrDUACzLnLIDuimux7dzK0Z1Qu4Pq261zl1
ZsD/mk3USzKY/FR7lTDbE7JPHT2mXe7uCN/SG5U3X6fY9Pcy9uzN0Ea/K63a52zMkx+y64MN0VXR
OslJ2PJSGR+9ITe20DDQToCKprvm4d11vKpeE6AlyYGVxnCKHH9Ktxifii9uWgU0kmTJabgRJnuf
jaSWplrPW/sYNB7zjK6P6qV9kjnBDdMfCcm9Tf3VpPoOZDutNC7eRZQW7mvCxIrL8Na0NVVt5fcw
Q7S5q/rez3dl5EMi7CKtAPWGXlluhzkRwSGlBxFw5CEvZ9M6sYCewhkp+9LRyQkJQlpaYPMwhsZN
LOyG2j9Fm7ZjwLy88E00WeYXQ1nls2U3CYNsozaKZz26MF/G2CG+uBhhznzFNGzcNr3DkVrDXKE9
F+Ax2dX0zsZnmifcABG7pd6b3RwcZ2aRah+LNpJ3ho4CEOEpPZejB8Xxt8092tYNrchNWbuxeaPE
yD0LCs31Kt4Ue28ziSwu1/5g7Key2aSVZj6ystKWzpEJS8Q5tIkVtqdSFLLcD1Gsiqd2pL18ZzQd
V3NtSRbXpqMaJQeMKBmNu65pM5qbo1AFk7KyF6znuijEjlQj2iLs3u1rMPvg7eMpXx7lWxMGGVTv
r0ff0hU3GXP4S11Srv8Z39pH87VtmjFt/L8NkhEjnkeAOv3J255d1TmQQMdrwLhjEqfA1728E31J
bysAl2HfQb3p6FzkXlaGT1WbSONGDkxDnqrZJJ7It6pxO4ZDbLtkL0CJe3Z1Fc9H1MGCXFYvpncL
hJluavv2iK5PvZUed2hVmfCTl+EanaaMeeDS801ozsWJOf3ox7FMLgTWkbcZU9fMDQt/x//S7iW9
IuA2jf4nh+wyVlTQY3M7UgsaB6ECYs9MY5zZ7ZOIn1bCagt3JUN798WauqVDnBUG/+jvjfH/TBt8
eu0cwz0kwy5gNVBb76YktVWBPKJpeGTZ5c02FZvYWWUQovZBXw2K8BW8T2vtz7l/2zv0G85s6c2v
2NN6PqRJTOBYw6+oTmHhpszKKJlNZnwBbUcGJNkiLYTrGJqHmkUo2g/oAppP/gjH5iL/twkcwDhE
oI6uxkElilDn/R8xAv+pFb/4NDgqYyBvuUZ6k+cDBCNtzMp/cGPHfrB5HVxoy2k3bjWG3fHFzDnA
nS20u8zBltF9S/S0QYaYrW3G5Uw3TQhOaVfOD9efzAsr8zNkH0atXRcwOEO7mC0KENtsG39dj7LP
vs69hahgTkvGHpMT23Dqp2raqN61Xyt7HpbYAQZeuzRY4qGgQ9Te0TF7cTa7TFlnOzD03KwDBVXh
ScfGCC4lj2n+KWUwuGwCrHtHkZWmRS7P6O4/eSMWCeL7m8lbAH6NhqWJSPUjg59JGlRCBBWna2PT
0LHF3ODatb4uzUmnLHOTthUZzkKrZd5xHZqbMWbtT3r8jL7eXZAE2OZioHa9RX9OQftRKwv6IMwS
RhU3URPGYh+ZQ5U+Z8phqOd4Zj2fSseVVBBVHqQ7pC2MeCMAYsJdwVFyvsZmXdMg5LnH2yxvelRE
VmmRmEYGS1av8ZnysHrOU16/mr2SnMYKMyjF6GBF53kKqfJV7bTdzwrzY/BiJG0O27mj7ZQHVRaf
6LfPT06JGiHpvd9V6RCR7GaXWABbmmjSYmpIH0E3vrg94+MWxcSaMXZLxIS7Llr3YpXlt2yGzzBJ
Y0VFv7PTaFeSFEczbz16KdXhQvr2dXuBofLQVWh80uk0NDYJIcAX1rkKHswx8c+ic1mDA9CZlXT6
9RxSC1vQroa5G31Oi3HRHhLTalC5C/MxDL1i35edQ0RK36zdYmTaYw8FAWxp/9C3znHO+2NRyO+y
Gr4SxTauwnEkLERZj5bTnw3X93jvZxC+UkJaB0q5Np0WAS4MnX9gAnbLGdCNaVvZs7qnK9a3v0yv
dJNLBFK+WV+lR5by/fYpr/SlLtKdnKR7oPo/j5537xEHSRfqDDj+TpkkKcaCxk1VTT+7Or2RI8mJ
ceD/k4zBj6aQ9QNIkxGvshPTyhtoq3UBHTlBOkvELGv5ddXK6ttnUw8YC2xz0wtKzr5+Mub4PovK
34KCfKW019BUFl9qin4gUcZKDhERMerkD/reCIndk1l3sq2xWY998isS5B7qGopXQqIZxKqV3egL
AhPocI5HK8e7V+P0XRryaZzj5qby+nJfqtmnLW6Lr2nX/OMTuDtLx99OqugpKLFdB80fk/4P5Wr3
W6n62RYd4HUByWochz92OD8AweSBZP4DzelT2gVbUPDsdTHCLmN68Vqya6pFXU0kwGlwZ3uTaN23
WyOwY6IGexQokIUWL6ZsLlbo782EoDxKdYG2/hYtUU/qXuIA5h7Oqpt3uZOcI2aHq4Qx+sZrxUiy
luvvG8/7gWvnnzmrHnQqntw0fGHcR5ukSMMSUpTlbQe7oG2Ru8sGR7TBAKuPmYej45+ETNgxL3ld
lisk3TPVPzEGKHRw2IRrpLhteFtqWE2nsXQn7y6rwxDhw9TGt8zbmuKCJtkdN3FoWQchkFwwCk+T
31Vrk3VG07+NoTm6xUDokGjb7x6H2nOuZpWuWUNl+InW/m2f+d+lExMTXhL6dDTS2VL9j7pr5bBQ
xLVBg4Pu9JeyGmfx5KQmwjk68QzGjImOwkOOviPdOkRZpVupRRzAVtEegZ8LDydl2IrW7aHpjTq6
qfogyDA8Ur3e5LUd1rsRuCNxOz3tAI4daVp/iZhfIUUMYZh84vKw32+saJ+BRWBcsVwkplhlPoap
88VaVde24y6Ne4qSxMKacSoRe9Oyc6opOmhTCVlsrvtCYBrLFG8mpnpvUFzZh4EoPKoYyCZAp+UY
eY+GU3QvhEW0RE30hggP0kmcdm+oZb7dz2OdPDMJB81YBZUcLopYXv8TsfqbYfvfx7T8VZ4p0I46
iyYA288HO5NJ1mLr+WrYQdbiQcyJSyJXXoeJuaFtlOjXITLQT9H6G6PHPsloHoF5s8IfSTYniqyo
NDOw1TMbCeQBV5klV2RR8Qzat/Fq9KYB9LyGpEhmSAuDuPd7fTvFFCkbP1mm+lFlFsFjT8aoPljz
PNfMTDtLfauapmzukGH1RNY6BgXG/9Puzt++KOcx0lAqWdiincWD+j+qmIWwZzE8IJ7zbdiapviJ
TjPG7AHfHdIBjAnLhC98G7NaFINgGZreJsFzKjFSffLFLFr6d08Cq6uD4B6xNBod/Pzvr8brmkCT
S2ejluvM8iuSfGIkAY4tJ623Q0CUtUl0xKhl0N+OUcWs/34/3l/A4g8XCxWWqpH3wcYf+v4CpBvk
tsii4uRYBWsTbaFlXA+nIYjB7YkYnBEJztNdW2sOSjFy1vQTZ9OHb2y5BDTkeKl8y3+zxX8oXuvE
MuFvlcWRlrLnP5sG3RcEufPESfhteEz/N+gfC4cGLF2Lt4F2zPbsHKK5soirjZX42rydVjILk9xL
LtXgVOtksJA73tDbhs+mg3g29ykLSXNusskDK/d2Lr5W/Zqp6+R8cms/fGZYm5gOMuazrWU95D8f
/jAxRE4z4sihH9dTCTe47/Ofkzf50SlGCFDvgyQJo5uEEWv8QA3HppDCl2kYL9NO2V+l29VML25n
jtqebyunbO8Tc2zVY2QIoJ9lO0XiC7gOWaLOKnPogqEE39WXRVO9OqOlvecyT+b+BfaFKDeUjoa6
RTboZdvBG1TNl8mB7ZMK+r2B5O3vRg+8yIw4kvBWf5A/8ZmzniKNOgUTc/JHr7V5aUilDIbnq87h
76/wB7kVnzSeTBytGGL4tF0q5PfvMOP+JkV3SsA7oGP5MpFmzYtSs7nXK9+MejbYUFevs81oHh+U
m7fn63odJ5FpnPA9WeVnYKn/XhTuJpzkHu5A3I/YlN9fVJIjr/esOt5fFdFkd7GW0RniYUYJ4Nqz
7xY8aqvKW/UrhPCZAzlvZ/1HLF2VWxtJPceqT+7U8jW/W248c2G+UMLg7+HE+OHJtMYUJ5aVxvua
kIL2Fy2Cov6to2ERyCLcUntVI9VEkhba5j2dNigmoTOL4jYv6DLum8ouhmPgdFx4nZZI6T65vvdH
L54kaFOqBozD7LW2bX1YjazeMgcIjenezAOn+dJ6xdygiS8LOquecokoReljN1/cSbixheal9b0H
jRV5uvEYNnSfMSTefuG/N2x5lZFX8Uq87RWLW/H9U8zyGrsFGngKTAF6bR2MTR/cZ0JVD1DkMJgN
BN14J1WVPyLbTwkVzRK750BRDe7PAXZZYK/TAFfDHq8Ddoy/3y/7/fNcLg+bhsniHdAYZQf5cL8G
0IND6vvBSQDK3OZ+C1jbH2w4N57RNPVuKkOqitb2aMM0MFgvNXp9mIWSdN3tVIcQspWjAvs2j3U1
HhFmhdGxKTyLqAymYkJumdEPhA0XVc4PzcIGcbU3xPN8O9sCM69qw8z7MqUhKoO//21vX+2/t355
FyAzeW4QLBAPD7fg+1sfp45hhyl6beLDpH3xIA4Ox3YAOH2nh8nOt47J2fvHVd6r+Z/IvV0y5T8K
yo//n0+HfRJ/GoYndDzc9/eXU5d4X+yS+UbsC2qmSaFX21VDIc6c2mtCbfEZNBVnmiz0PBAINpWg
nJnenDVTifbYKcFXdtUCz76Duujv92sprf+9Xcsu6rOmigX0ThfrP4baAmm6FExAj5o3GhtD3PYe
I7qhlqemps38HPYBQre//9IPGmN+q08OBFB5wghQuvKhvL8rSiSR46JFQLdh2O6PwXDD6tWw+0UU
KqyoYNRYGse8KyXvWzSb/q7BYLqF7jq4xz7KyxYJzZTswUELxrsdtmaNzmK4KQVpg2cjLKzPDinL
J/vuRoGf8kAn0fSjnPLtD5+0J3M7K8pUobyf0HQHRYcJgQB13ZErGZnRDk9ZvtFZS1UGESi6j7El
Neu/3zjMcv+5DN5uD6soURoQLD7eudSjFy5Gyzy6yYTTyJIqCDbR1LbNsZxQGTzWJROil6YozAkm
rGbhO13111ed7VWumSAIQ5IbNSk7ShX3bLFXvey1fWrE4UzvquCAyQ+5KuJKwPHx2YXyHbBOLSLe
5K1TzcyfVxZCu9Q7fH1MeU0jpAN8VejVdUVdCGyK34AQQppHPkQiSf1gEiu/1G11LwJs6U+8Mp6x
TyI7LX/pshjuuQmdfY/+sQ631+tU1chvVX5Lq99CwY8wUOSjesJw4TZrISrz2+jIbkkx11V5k9ux
0z1Po2s02+ufQIebBrVlhkXyByknep5VDdbdPQmOpwNtAjMNSX9WjXtfO6OR/cgGJE1r6BAN3vmG
AKGrjE+59L4eKxkRjj720gnvsQpY+ypG2DStizz3yp2Z9nN6buisGGs3Q2NL5BVdtHLfSpd+8bWQ
sMuUZnzVUXFsE2LEKO1SN7LwNIWjec9rZdf4zxa94wL0Hp+VimdMH0NdYii5Hpqs0Qjcl6vM2Qh0
b8ID5r25DXqZjGQpGT1xjei4Jv7Y2I35966l+tQMTAOgvBvudpDQzl/45pFYAdvhc7/qG1u6xu7L
dSByFasy92LyYrwtCX6nmG+0phtPu6YBvwzvfJEIF8PEZ0zXmp9z/XevQurrnIHmDXMG6jEeX9a6
vCjXRwkGk8r8qosevZHXJfARd74EJXvYLkf/IM0tWVhteUyz0KoOaKAWheqbNtPyY4YgA+B+Yw/o
OLK3ViPz5E+rKjPh3eSv31znUFrjbiCAFrdTVu1NmimPZpRl8dZzIhWfIwJhQjp1dhLsZ9zY3j6m
/ZbeMM8puhMVZdc8WTkDwy/+KIvxdajm1KUTndFSyzVhgoVJzu1TmDWjccxwfR7RygQPaAVdSej6
2yUrfPXhjomv4R0EkbX5oouz+ua2rr1Gn0Xi1eKrgBXt+VseWBedo4BN+JiSoB0wQ6smqPFSxww4
AJPbwzGde1mcI1N2aDy8N236XCR894tbw7tTUUzKJaOlnGO6VwXt1i7czD7wBoz1IdRep/cY5gxi
s+KC6F4mwkW6rQEA1wfUWqp/us6YpEdnBaRus2iXywU78NPNaL8dzLdv8TplSSOy/CQBWy6DR5h9
aEw4G+oKcdtV1ws6Brw78RhB+63waz4FeG4JMR1/XyjfzuPvl2uOh65N6pJcPOkf0SvMhWD6D444
zlkS/PRhvFDUJ157KEXrrek908USsuf/NtrV5rHgRPOSiAL6limKnjAIZQ7WHi9pvFj26DvDRFck
kdi+M25GPeLfXRx4+WkSfDePhdGG6aPRWAvJm1NattdGOfV3YrG6bPB1ISvweiv45eii9faCAjF6
ZahexSOzZwMtWglkbSZ3IifdWBbSmTZmF1jh2kjBEKw5xwHsX/Vu3piXKIpltK1C7aePWWGPGvJU
Rjp4VeUj6tzRHuWJGOOxWi+nd/KRVazXNCx7C9FeKS9ZnVTys9Pbf1oCgRW43Gix+LvpC3w4tvr2
TK43/u3j9ebyBWp7BdTn19hxb1ct7tSfOs3I1UwJcHrGO6AeQ4G2BvFTP1tonJO62VaIDPeYsgdr
XfYl+3q5/IM2jkrnvuxnryONG63aioQWueEJRxD06eAmt2KMIHCVUy7iU+MwsQL4H7edtc6HfijP
Kuqj4TExEPDL0hMtJ1izqjnZyvZJMdhmAICKcVp7nBE46TvdAxEHwY82bcz4CELD3Y01ElxCSTmV
Mj/iCSNiKmsYnOYQtlu+2vyLLOCerjnFzjXhoV0+bMbI1echZPk4UeaHazpLlHPOLON6Dbc37DZ0
W52SgWja//SzoDt6dVV///vH8KEm5mBEIezDmORToNyiI/m+3KIUR2WQMyON3kwRtOyAnhdNWMeP
He0+a53FHWdtT0Y9neuktpqbXmbxsfK48M8IjR8LKS6GrCPPl4IB4VKDv78YGbpdpfBi7K5mIkrd
3m42cHHsnd0I62LkGQ18VPhiOsT0CotHfJpd91kAl/2xknJNaKam50HkxQbDufH9dXQV7Y9coXIl
osD4A8R8NLbarfI7e1Clu9aT0SHH6dyouFuUkvW4wv9VwE+pgzGbb1pX0WwJzYYi/dqE8YyB5cwb
Kwa4SRIvHtdmFpdOVlN3Dq2cpIB6crviKQfTqcWG+EJ3ugRTpaufmF6L6pMqe3mq75bABTnlB5Yp
maL+t4+UA2pnHendYzka42tszunAcNRi0kRmUTLvLfb+RSkyts2PT164N9Df+99NqWzByl1YDh6V
/oeb24cK/nsWnZKYTI2zGQW6WbPVmPijRL7E447KJp68wKe7BQLVLmHITpsf6GJkRPWSGXBXZcrl
i44sAqaSeCT7nYy2ZT5nQbc52EHlWpsgRCmLC2G+c5bt9pSw1iV77EZ45Qs9muU3SAnBBeVOaKwG
SmJkVtTV4Qq9tUm2Rm3V3xB2SbDBksUk3WdOlj1PDRvXyQb9Ut0Ku3/GqaResco1mlwqHv43+vUs
UG/ZsretjKYbp8/ZSgK0/9aaGqxp0T9nXn8ognkcVtAEkqeWAKIAeZ2ufeI+zCXK3sRjvHcjLjBp
awDygeOTG+2jTQpX+JHtghEQxpm1dpinQ1Jle1BGNOyUCD1B5oDTSPer6gbwKjQVMvb3hNf2GFlF
z4gH11ex7rrctHeqZLkK03hut4PCE35TY8ojdUabutzYOQvyEWw+0TBzWSabzCBhaR21EWtzZ+g2
eYpsk2VrGPoIG/FkMBXMdE82Zjn60S/fzpNLMYVTdl/j4rM5YWdkecyM+44yDrMH4qc4CWlRO5Si
6CFox2SW9zuV9eIumjBDHAz+6bwxzRaLuoXjAAaEVLSL7Gr2YzCfCVABRmRefczFmKkz3W3kAAXI
QH0rhVszv16gAUpyRruDQunqn6xDHYgCG821GQbVH0EkD9kHHaUWia6JcaBol+0dqTrNuvA6Oeyg
zjlq5RhFOR3RIwz3Bha2HtiznBWyX78fdmFbAAkLJ767M9zCxW4DDokBnZ6e24KkDvivHTkNn3xP
y9757+e0NDUWyCyf8hIKRz3z4bxsY6DmlSmyfdq1BWpezBoIsVBL3hVJ3EAr8Qe/OS1BZxEUk8VM
Tf1vE60a9OGjVTqfT7jeLy7LFflQLWhOo+5bVAYf+hoeSKppQAUG7opooS16OQzWqdPMDxDuumgV
6pkvnnhidUtYuEOT9c1PL3hO5JSVZhkohvZ5tstyfyITpW2NcE8BwAqap4NYt00SG9vRby3vOBZt
xek2Mc19UdGqXysfry9pcaPUixTLQ5Rt5mW9B/cZ7Wp8AsVnXaX3DwAfLAM9mnmMRelQs4F/+HO7
CtlYPyYozRjbxY+VhqUANYZc4eeqN129u1ofryed6ykmzZq4/ZI0Va3v6lZO4ye7+n8GIK61IOlJ
ODIJJCUK4UPB1ZNl1E2tTPY4ZDh3VSj3QxgBjTFsgzytH7wyK7y1OY/jPxJxh22TKIuFcVdCIrBf
lIf25E/QpG1+vuq01Fs3YPKa1Nt1Mc0yknxSUqM67JPB6jppBBLJoW9weDkkPIEgQcP2ybu+vMv/
vutvPu5FVsUPWLjYNM7ebx1tXTeCPKdyf22xSM+oXpu3zVb7FVVKSx5Zcyq9NLZfrM5HhJLQ5Wx2
49uwl2rbv0twmU6nKUIcs5/GxNY0HBYyyN+v9GPBS7eMLgwITvqa9Hs/UoSEhB6aeDSdrmq2a201
Iu7xCXnpfONOqpLjUTYXo7sl4czobv9+AcHHUiqAkkR7EdI1bEmmpssV/s9QUhNO2yK20jfDVOe/
qUeS8YmwqyzZMBvVL9dzqe9rQv0A86LvKYZ2lrc2upL+PL7xGgYTfCPOiUwnR5O8OlQnQE3Sbf7W
s2XpWDqjGIYgfvgljR5WUTRiY1WZDs4IesHHNg5q+wjOhLxBg393X5MqNF3Cvl+rPDFf5sod2F4r
A07RMRzapF2jayvGtd8yQdzUWtXGk23gTSCGxaI3H6/R3tFca6quCG58QY7J2haTEjuLFTddES8z
suT1wmX8WOfzMQ6V9vduOmWyo2k1RMPGDcHub5tkFDCLpoStAVM2a0vbOmwNcTgVwTpMmFaffaIs
/snDPA62QnQFKJCM2KBtEoAa2TiDz48xwxSiwxVYQq4uP6as4XXvy0ry30WluNgaakzxmuBxofC4
LnVA+uktoysCLOLOxYxXvfaH7gaNnKyIlO6j+VBCtf/m9U4drNhkaDaJyUyxoSdJP/3kkFBXoElq
GX3rGKW89N3/4ey8euxWrm39V4z9Th/mcHG2H1YOHdSt2HohFJlZTEWy+OvvR1Ln2t0CWhcHMGxv
bam1FkNVzTnH+EZIbBizgnmQ4pNBtuUt1uurG3WBhmtnSHX0ESRixY/r5wzbCq3EZLl5ehw1jfFd
1at2PCVjWoP5aQkIckpcjaOQ926jzPYP6+ZSZv/7ZV62CbRkKCFYqVyO2i+eUMwhwziA2TmWWV+Q
Vbxo8AoTEsMBmMIozmmp4dcLMJS0B5Y5VIgiq/l6PU2FZidqKYBeVW2c7FCLmnJP9w7vhzCH6dSO
tSt2lac4LQSFCLJzSfRLhAeldHmkM5bqY1SD1Cd909R5TqqMJfI72XlW/wexHS/di1ULaLo174ns
hwBpWBOev4otgrB+JPPyLFCfc8kNIy1vapGn6Y0cs6J9CnK/wMOxLqMrIahxGFd/wPE6s1+soZnB
KVYpxO2oTF1+qBGGghmIzIRF1k19xC2l51OybKgfR3UnC2+mwpBBheYbg+HEiWha6CmO11buOR8i
w75bh8LtMnZbe7Ja4YIjCSL29iMoCoxrdAY9PyHSqM+j/kcVY7t6hMBlySfR27K/FH1Rp3t94six
6fuc26P7jFKuoh2s+msURgOoDbcoWGJBTnICM6xJU3xZB5/JmSkCr0leFfOnlfjj7TcGIqf6W2PH
uryFQ4mriolTTtG8rPBumNmUCI5KuvZzRl9Y3NuuSIprRcGBAb9pbP9zhrKJY99Et/y4vqbrQ6Si
goerKgd3ZpKVkudKJpzUr+trU/c8Ckz95iFq7PmifYoCdJF7H0qZ/KH5QqveQY/uCC7lIQBuhrxb
O4O2igknI5YaQBreAdARQw+lYB3GqhCLzS5rW5VeVgmM1lNyHst4oAjUCUql5F+nS+sLsA511k9N
T4r7LjKqd0GrfWS1oOS0zTuz8rRuH+QdV3W9WZZDezzZVsviQ9ugrc6t9Jx8O6neHE+0+aVX/yId
ZW5atU8whHJCSiHqcJTdCJhC7VOWIFk7pgPObVrJi6ZsTJFov0nYx/yDsSj1fwGJkM8zFGIkCPIK
J1MQjxtEf1ryw6pCkGcl0GGmm8Sf4+3MvSkvCUp0honYt7JJIdnw742MB0oOLSK5uWBep8CF53El
My/kykMux/2wkTpeQAL0vDi4t+IhoExeKGFugw3josOgE/uKc5p7BPyWtU8yceTMRCqRBIP2KV2c
FxuJWYx/UsxOeLaXkkA1Kafftaaolps/t9L4Tet5oUS/apNQOLT+mXxj+u604IgsxsjnxF156ATH
12xDXzMYN3GrZSRV0iVG2mQuWCdW9nklJcmY0RynMVE8+TiFzQfNnx+reAU7aZxB+F3EVnEDpKxM
7nVXjVwhMyKp7jL2luHcrtgXmxBXUD+6VF52O5ohSwSei/lPKPgw5FcaqWkTVkoLIb3YtcQQGmsV
Hs/CNbX6UJBt6R0NCdXiNEadr206zavz2/XxX1VUblB4M94N0Xb03SykPT3ywnT50W075W1szurB
viWKrn0Y6F5gYkzpoZ+F0eVsbxpzD/FVREWTHjXR9FjOTOJL2GOtZOLTqqyaUW/0PO3mbaAXw2Nm
RUlxG1NZ4TeZX8/Oqmpxn7XS+DAn13pfw7hm6R8KhDmPdIg9OtmRjZP1yKh01DYqqUrrWme8n1tl
aXOuY+Opfk/Di/QJLm4ynSQDA6RkHTTaHX0FmaAxnxUHQ8gA9lrH5NM9SOBoG2ayOi4pho3TvpgH
IwcPQY55WN+Flh1xtnNlrA+Wy14jiVbAem7V2JNZDeZFNhirJ3cptlYxIlIHPj2YGllvg4Yy4m79
dZh6DFy81CAsDKtwYkRvW1/28hSngCUrwh4552xLJmDTGxiPsKloF4yQvJiUVZ9cx0+Nd9gaaKCs
P094DZsAmK3Qf2os1aNz1IBrPQCPMCYOdzONce1Flb3N/SjynqJyflS68RyjL+Qs5yM6OKcpauxt
FuZmxV9p6uqJOS3guaCTU/ie81zUbYw+im5rxAE7N0lS8IlGkKndCvCrXAurXZvj+8a4Z7vabp2n
z190+jDDtsWpZJxqXPQkBBDFScbsbmBjcj9E3mTRDuZcKnhGVP+RJcIPzr/e2UXcuf5/hLoshnHW
GubB78yxeM+9qcMDwoox2UfVEGiXdaEld2X6OTIQq3aaYJS3jwsMyVdEW/imsjKnRkCHn5tXQLGm
v+kXeEiuq4weCupXRoarnsuf00fEhmndDNtKB11qb/PeRIbqR17PSicGbMggJIfZpyAI6/3RR8J0
Mcb0YX91wELPr+nCDOs9wQX1Uo8/ndoTmyKd1nmDRBaC/UGfUkhTBhEg9Mg0nVXW9QdQY4qLX1wt
HTXsW78E0nhbL8s9bD9+xPoSd2LQ/NvG9Dr3BJOYfTPIWRkvfVVbxFUGJsfTGlcfDpSPeKrYolex
PkZ/Mqu3Ui/aeg9rJmSeKxxfvukWLF44gWu6dZHBWd0eIjuPdOEnpAQTJ6W4ElXFEfiYVtpYE4G7
LG++MwS86rXfdmxby5l7vTgDRTyFGVEYaMUyk2dxUBnlcB9iIdikGoE8x9eLIeNlP5fu2SyaoiYO
qIicl+VwJ/AeG6nIGchw+GAyGLJA2IQ8EihrGw3ruxWyLNxjfhvlT44hiCUJdyVrcUPXlxNKxpxC
bEflt9iLFkBTtDjCXv+c3svPiYJNp5dAUxSPyJyt8fykqDcCxYVrNZeVOTjiaJVnLMCWPLLiV+4l
NZzmQUQWZ168BpIRFrpDsEA0sU+E3kzNbj0U5K2cF1HIfs2OEXoRHbwsmNLdzHmM99rCV2SKFw/H
TtNzdYgmszNPgvqaMa/eWeWRnsIMpXH17AirUSEuF/gFLgKNbcAbjXvo2ONMp95xdREOm6iVoj7o
bUnEUSld9g7iSXHcZZzQ36dFFfJIkzyaBju8/f2xrXxZPqYRJ2coUjYN0sRokWvnfRbwVKkEPQUQ
SuGT8qp5qKWkS3P1w6qUmXub7cFesaHrsVYxuoamt6wiVRfOi+pKKBoJ8qUcW+iSpeFr9k4acOn2
8Dmndge7sK6Ppt6y3cI6YVcevZnd90tg47HMH6FJ87zWy/nC5+SH8MYuOUPQ+eDXEzuoSLLF8qp2
rz8N7su6IaCdB/kb9LELbi94WTdIiC9FMRbWBbs5QBAVDPg11mPXAjjbRpLe3klanoy3SIY6hEOh
WX0BwscjS++eK7IebqzOrIwZ2WvXH2w8hP5B10tts26C46LoKgZHBajOqDIYjoH4eCNmFSyKcuKa
d3AG9PFKlp+hPgKzAraRQdTlRlWg7Pu3JhjxdyG8KGtDtjNbCWBb7lDqkb+z73EkJkf4ulFxk+lg
mKgpQnrlD6sEn2hvLmO5bF9gwGaZfobC+NEtkuZ73AKhBDtS6vm9Bp7vLR3U4Kl2pdHtWkzYFwVJ
+s4IylL8NGxM8ZuWE9y33seiti/qiesQL5BdFwCnospz4uYIKLW5cTKpGPuqWi9OYnAC9Znyafr0
+i2k2fOi9kPEhCuKpUenLzHL/p6/0Z1VVy25BPhFaGO0T95SCK1Vz6qUz5a+Zpc1U/kNXUsVHQyJ
Xuk+FS1LfqQQBB+BJJTF2cFJ9VPL+sjBhkR28J51SKg3SRpidt0A48PIUpl5+zFPi9EBEupa6cFO
ABjdBLpbevu08kDpaIXT9ptW2liVVu2Y0FJn2KcD32ODWN8O73mkLc4jMtCjG9KmcYIFmI/NLUqe
Vpz6UZT+Jl5Ea+vBgqYMtRRz7qb6ypm3UBfGM9NJZ1UF95cLOoXklnf9viEnzL7TyVd2ad2mBhvE
+pquBU/S10aCRwqR9ruuRBT4QZaxhT4UEuc9fmKFqj3rAlzdPvqXzToHGKDixNsiTIrvPF7gHpwF
IovOc4R/4GhTvA1jm5mIxpDObjdNI939Wmzh8Z6+8DSltHNoSkOU9t2m2PUm4KGvuEfYxBMozBQi
JBzGu6gd+P8rLHdtRbRNWP9MrQETpNuP7tkLNQ4wOU2JB6+xZXlc9Y2GgwmevdKKJrGByDuMG2qD
+c5CiA3hN+stQfX9CFpBLxr8asxZd4aZ64isSQSBPBCY9EDYu8/a1Jjp0Y+dmOEYqRLxTbgYYF5/
cGfY+rNOK/NBFImuSxefrANmw8+f2zg3xFRXtn/RTclmXy6Nl2mpndb2X7hs8kNXlIxWnJBDj52N
gf1ZdKUovsrS+dr4aF03q/xIhVzZLZn1WLjiUN2kiNvDLSqrxNqNqs9ukqTN3qaSqLgtozZj3A0u
uRJHQDzg5VgsjL1fcIrfGkHVbNoW7+Y2rUPuRuu182kWkoN7rA1HJ0VHVOquCj3ns+HkATOGPjLi
C5MpA5AZNtDgD+v075fK8yx2a+TpBmrOlw6lgi8VwmnXLozsQQmuVEAGQGpEpzmkd43b0XxXVSrR
WUFfolP6+s164eacterzwYFZbkC0K1LSF4uM2VQKzHabX4noKMaz8oL6Uxv5pORaCqXJfRrljE0M
gqnmTPCwgPqNDaU/rSYCue5yS2s39xI9PraFN8J9wnKPmSq3jfAq6so0dp3RMDZbj3dRPhny1pzj
cDddI7PoxANtm9QVzvBBC0wjP+aLJ2u1sb7+jX9rbnMeJguK3r3u2januudP58DTj1ZWiUvE2znd
ZeY4pechaGanZG18DyKQhXSYGRadZMWJ8BRVyBIfX/8Qv6kEArKBSRzEj8A+jTHvxadIoa4pWzj5
NYpH3pE8NqnGViKxG5VBNjP1jYTU6YqhBgSMCoh8H1SG/LE6n8UU4Iu2AcB8G+rCNY6/2g5LfZZ1
BvUyRyzU4ttVz6ebMwnTRjAFxqtq9PC6Hk2KOKa6NRdC4utf8bdHe9ZJmehxA5J1fHT+z69zrPd0
niy/v3alEWs7Ydr5Q9wzVjwmOvjGTxE1inHyCmmhZlvom6///b+L5dk12TTRpwQO45SXl5hFCrOL
skceQBtlnBeHaAwdZPMhQ4N5ptWmhXT2lYxBE4yqRonRxk5wX01anD34s5/wgsuMSlsuWNk/fLzf
nkOauZzQXIOXjizql5POMGwgGMK+u/TLGbEPKWeua3dZd1Uk3naQOs4gBtJh17oKyULh6Ond6tKN
HaOHSzfZxaVgKD/ekG7LOqdUMnGY18sU3BD5FPpFLa739V6//gWs5+4IVg5vNrgYvoEFxPJ+WzlG
NfqDho7wakVOnu9aU4to/S9pBUWuG8OhqXLPuquW2tYxbNWxk9sDCFRf5O331XUZ5VlPg8fJwwvx
9Y3z5tcKsQzcNZSn2tu1u4zmKp/ehUWHHZiI3q45IrTl8EdePO1UTVjOtaVPZG+7YkrS+6KptXnc
OB+/J4D8oCPa0fvD4jk/wv+eQnAFOPv4ZBhiC8A/7b0sDc0iQQDoN841BU9Qf9XLKieH1pxFKWSq
zihe2ZPh/oDC2Gj/UJf+9vhwwrdhaXPl+d/fBuUSt3c9NZ4G6l7Yw09srnl3z5ZFNNfG4sFuSTMa
GRMmUWKXuzjnv1sM+FPi/GFa+Lvo3qHvMo8q5/WUWcqLHURChS8SV/XQo0QWn3TZ+I+jO1btFfCI
OZK7IDOxocYvzkZcjD+00Wam33Qob7Y++l4A5/Rr5jLZmTZhAR7kVGAOkYdpgheyU5qlkUn/+sNr
mC9vnY6hI2Csgk1l9mC+sAbPrVJKp7C+rOLi2fVa3HQVVHS0he7oH4RWh90B1FuXbMRIX5E47LGL
D2gDy+4ofJhsuxV7+/ons15KAlgSTBcrDXK2AEfsS7yCFem9aWlhe1mjEIKadv05IrQEG0catzMw
a6jCXWFQWV+0SmEtBF1cgebqWcn2SY8EmZeAugSgmE2xb42FYaEkmmuxePEmC5kYs+qp75LDWk4Z
UB8ZJiRdfZS1VJxZm8rblcVkiMMk6JgeHWlCCVtXqcGj8oGvRLsyWrp/a1Hy+oVYsreev13sHnhc
5vgvFsiXws+0MkrRNRgENfCczV0Ze2V0A35VZAeuAIFQYeH4/WfHZv176NN4br7rtBS173VZ0xKe
SS5iE7tN5jxoWHvHh3XCsXY+87xCI7s14zRRW3MEbnUqdeQBTDNYclwhnKewgyekm44G4o7DJdq9
3ja9fZLbnIWKvorNCwJT2ITC07wMWo0fpIfWFuoTugqdgaGJC2U3NPJNb0B6PneOppc7bcQ6estG
TIXtqJRp8CqTeP3q/f6Az8X/DHzHXwIi5KWTtvLddnK7Kbi6dTDv/Ekuixtii5rsbIxuQhKGDB5b
w/WNnclp+F1N5Lu3LUdMBjd9YZfQNhG0uX967+bF4MVNZa3Elk5fYkGXPD8VZMpBpmkRtm5pHtr6
ltpXbJlNEoSkaITQxMtT2X01AWVGDyUoeII30sp6Z8mRIsqOPIm/xAszr7vlzhT2AZUaO7RfOx3y
8dev4e9NFD6qbuAMwvalG7iSn3/YPhl7VqasvhnCUaYfYHH2HjOhvuR0jM8uc2/Wdska0rKaZZcm
Pv1UNiV3CYxZty9mfrxgv3rGyxx/Lc8Ju18OyrOKQrOMVB0Bp3sNUuU4y+9IIWqabQ/eKjzJOBmG
nRVE9TSzCMMatTmn1mPkBKa2Fa1xkcsxPK4ZGZ8dPl1101qWAIs5k3fQHIhe/Rj0Ohs2sxHoR8mE
Xe4mgvk+8DY14Y0Fh7HecRqiuKSZ3A0MnSPwmBRkSXdW2eSq4zQGOgRO2hLxNtLtYYBWPYz5xtS8
OIPOX7T5wdUwsmytoMRMzKkv2fYpL+HGjmJNvyXbHPv6xtTrVt44A7DK7ZT4LE0MeCkEExCef2zh
Pm+G8WWgCjDBQ1eDooWn7sVRNGpqrmlhyguPEk8RwvHWfQiiiLedIz/48dUMs5qUAqPIqnPtGM4j
+THWExyjZKbrQBHf/i8M5/On4yWzyTkj0ZcPab3QgDmTVeH77M2Lv/T/qySIvHOWxlxCN+mqfU1n
2TmtXl2kohxo1pFLbaoEoIzvJI+Oqlt1susReEABpcA5o+rx0G5VU8iZKR5RjDtW15yGfOqzBwZb
VfY2z6EfllGY/CkX8LeTIeJrFg6OdPyPQxfrhYKsCRAQMPhxf7kMJx18wkfbbcwDarpKIvCKnPKW
Yl5E1xQjhX+Ja28cbns9kN7Wx4Mym2nzydlL4byr4OiU0SaoMQkdPFCqjO3rTps+5BCxQPotM3dd
q/L3jKn18nOmKFLNeOrZskkcEVdAOwyV2WCa2AISRIfwW5Urq/oR+brWn9d57utLh/WidweuiUWD
2p6cE7yi7GDPlw4y5UtsMpp5XdeGVEg3vURGVcl72+8jd+dpUPG2dKFYKHCGJeJC7Fr+eQLlTwxI
UBj+Vk9Be24ZmrJyEDKV5ndu0jrVA6fJ5u2qciWBhsXdy3SA85s0aEELoIypvloSic9lbSAVPayl
W4sYYvLJEI2N0Awc/cuqQ1iTxtwhKqf7qRhpwzdM1sy3Xe6G7rWw9F79QT6+fPX/2AK4NDhpOTlj
jUd8+tvzDnwPUWYWe9fa0rTiaLijdZxU6yMCYABsGSeDM4xxb44GLfViCA3vrvXiPtqlKMCMwyo5
AQ7OAYXyvuoI1PQ1IsTQ1fsuUagBjafRgr+55XWPbfyfNo+C6seaa1/6k7FrcoNfKXtsoLsiNBgB
o/vtoxvl1eZFN/QOqnVUDBoX05EE9Lz+bJjPC6d5bfUIs6U3RpYKRoGXDgHcPZOBCMUg0WROJ8uW
MV2hD0VzC5CA5Dj6EnVyAQnNd6saKf2NG+aGf666ZsALtsg/JhO0zh16ChyApUENUhFj4KAQbBqw
y3kUBdUG8ZAmfpL3lMHFpFDigPT6V1nWpv+4l7zdlsPWCGV3PmmQpfj8Ma/wARSIQgHPGEwyHweD
qnHL5CWy9oklBB880jmpbiJ4RN1Gj7TSPK6uy7Tyrf4RqyZRICkrckSoTtJ4JPktDD+nNWZcIuh8
CMJOPcuBkM4RyOJQG99I6t9qF3ZRW23oMVLLNy4itoPdqQ69GvwiUh8GKw/3KyGxKXNNO3tZG2V3
/7Mf62m7l7Mr8W2EPtH5Q2MPEAZf/T8vjQsajQ3HRFg9Hx/IlnwmopxaT7PB0IZH1VXIHM0qt8Kj
UUnt46rcqZcWZz3YsX0yqySN7taBpq4kz72buby0coCDC3cLwuGbsmZ/3sED627BhldJTRldR8XW
HmNwZMlsythqoz/l53Xo7GBhcE4yHMHetGbUfu0naVt74YT+wxr/JRaWx7r8Jcx3oGIsO/FoK0c9
MrZtFaE30FL3TqWLp1lTSI2wSBczGXKeXl9RoQXIeDhOUqesZyB01dwwpib8CoOVYvxqtvrAZH8G
Mc5c4SST9uGXZGpJzFkHTii/5wF4GnXZk4Epu4YFOPIzqqGlV4L/ticLpKayY16wvARrnz/0mWVd
Cz1s/TsMALNmd1FTKtFzkoFlQWNlDebpEtIoiF2aRf4paG8ArWtHOhYeK4iOe7l9WkUkq6Bk1X6t
h7d1YlDSL4pJqlxkbgGlfrZfhzFsNbPSiwNlcWXbqtun0OxYuYeKovchXULO1gEX7paAxBHCD4ry
uv7NU4W8RtvFtho5TNVL/OOaRLc+rlIL+FoeNKT2UgAsrrOt0uxETyAhdaZx7DuPY9Nal62KPST7
fDTD6mNUa1miukM+zqF6Qc6ECH5kOcQPPpQaDwdlMBAov2G2niExtruxv8+jrq4eerPkQFh2VKv7
alAegAl6pvPDbBJPTdYBR2e4e8zuJvNnYbCpvs8RLHm72Iuke3bXwf1KHXB8bqeeQW1udyMScu9j
5YSYZ0QssCrGmtZz6KzQVMzZIdK9sTTLhbLMBuu3e9qIudlvvKhgtrJOT7Klg098Jr17n1wc9E+L
/KJf5qthnE0oEop+DnIknPQp0Syr+xqTd/XJlm0qIRfTkEd1NjFx5CTFIbxcFJYrztE1klmqsc6q
2YxLHvChjZE0+qNpTY+16zWtC1C5GPaMGehncLgL4AsUMoKronUtyZL4NBFEwFhjyEAHjxfGqwpK
5nGoTrR18CytTwuiZc+/kxgHv+nUQM19V5PTdExNFfZvZx1a+2Rr/lzeFktdYcIz7q4TGi5sgquC
p0ejoH0v08HBmdJkyQfEzzoIl0on5SDQyC87DaGbRttwGDz9bJCFVF68nhpxh7KtoQvqw9E4lhwP
0+2vFZI2RLan7dfmtKFFjO6rMiPPfDcio+SZWqbiY9lkvA1tHfOm6cvq4YXN/IKszzBBqfMcZ5ir
7zjF+9oi+08T+0PBWGuLkMR4A+OFMttDQabeDSXP0kOEaAEZmeNbyt0hY8jfuygRowcDo5BLTAuy
nuGrBzBUbXlKHPvnKtcnfg9/k18qiGhu7mP1IAIIhv4Md1vnSaTx5g7XdS50/YbR/i85FVqGaJvE
kTGyNtSEJzLqAygWkDLHQ0BJHGNfnGLtFPZ1ojhuOdTujaqs8I6J8eg9DCNRldfYtUkoG0N2S6jL
ViDGzxPQMyE3LXCa5mOxrFle47gNRSQ0xwF1rsuK40L1nu4sfq51m1Z4kz6sg49syVRNpDT8W0IU
xTdVu6a41cE6Ovx2H4B7aIz9CRDI/LQOZoOdsbLJUJDbjCNOfHJ5HZxZPGrZzqYyspYZpoGgNCFN
ZxaARk3uFAhDG6nfeFlDZNbYy3o8slK4LV6pRJVXyvVCnALVTTkLhxfXDrY5EUM0Mns4ggBKmt26
5uTYV1kCHWuZ6M0aNYgNoX7rYE6r9qBvlTg6bAWfKYYU1ptcBtP3hLm2QeudrM7xxGmr0zc+a2zO
fGYq6lNDxwJae2cXwzHr0SgeCeNBqyJ8XdhbQveCZkdolLJOjGUZZUCWBU6wyaqy6G9sBDPJkdHV
3K5yQna4VfxlmGkqz6ZNQ22nkjrNMZCl+Hb3rjYq/aiDbIpt9Foai0hoNVb5sW/ZGxF+iOapgGcf
I1hDsnVKBzsB0dFNPe14DZfZFqmowxOf9lWPoBN94QYY6iz4TRUM+77G++FzWplXA6J52CZ5jpdt
kv/yqRLFHhNBYX6FZDG/RvMaPz4AOrXExyTRHHmcNBz3xGJ60jEZFyNX8B6Q7NhheYehiTRgvYgn
8QZRdO094qye70U4IY4MMsNnw4OCAQDzQEYSsIgNEN7M/+npwzDlW6vLa/V2nY3GBs7SbezJglMl
/sbJYV/iSbAO47Kt/prwLceU9Qix6rTWjNlBr+ZPz0Ku34UTnf+HiHyL9FDUTmY/9myb9rH2m+YP
1Bkkjy9OXaRvU+ojfQH8SNfrJU8Pyypp934+XCSz3JshQFbxpppqDyaiNigybsw+900my6pELtkz
VQDn3ETINANia823tAkq87RGJpPizbfYFGnwFDja0H+wTTSJ79E42eMBi79+D0+5TIgtGKb2RB5e
Zlwx/XO/yAyDC7QeJ3qjb+QNkOyA09tQBrD28bfNt3A9n9hDHVrbugnz4Cp5Vj51eFj1fauZ5IKh
/Uz1LU6Tuv+G7cqtL66v9SXGvBJcIWrbGsGBNVe1rh8dfOFE5ftQVInkh6ui3CSxXqrvXaWPJnlm
odJ8RGkZqgZefM06r6sgmyAvjlc7HDHWaWE7Wizxq0KwLUKkI5BW0i9+4inm6kubKVtUjK5T1RNa
AqdJwMEkot7qwCOKnUvvXh1jwln5nrkUJZlNJZX7SbOdpNxnUY34sudz6cT1pYSW0MPKLv5YKe2w
niTxlvfBNfG8iQCeNWVXo8XrHYVWhKgyVro15KuOtIfWrt0P7MtDdDcPSzgVGa6WbH2SkqmCdCK1
riGt/Tl3g3yAPdmFoc3sgRS6rSZcmAd9a9T2TeKg0CbnNlENOcBafupTu21YWGijbAuv7EyS0NFo
0x1y8Q6TRp0fMg8C/JlWrIZnZGF201Aqp91EqPBDUKRFd0wm16K850g1T2wT9cCssUxPgHNK9EOq
jRHKpLBDL1nbBdZx9UCYk18Qa0iCBFYvDGHv1WBM+e6XDNKRE2HPzTCS2hO2ILGEOZb552RyZPIW
+W9hbcqC+use5kn/pwL+t8ku7jkHTOQsSZobay96G8APcsbrAVyxqESCl4u2fnAglb/TsHay/lf2
kJzGrMu1p84vcQKHxqBG7gkd9707KPQEaUWU744FzZAH1yOEAY17xMMJ5Katdgi8s+KNPirxBjqI
35/XxaYy6UZs/Sp0dmFaug/2oDkH/P2iOAr+uvck+XHkbXyq3rev17nGy2IOElyAbdDwZm8q+Y8v
Ooh4e71KG8ryErjKOlaGleUXHZvNu5ZBZ/7es0m2psE6xPspKJPkREx2ZNwxcoMBZ1ZpUj6u88AK
Ern5aFjBcL8mUb7+OX+fmUCqQ3ADFcxEUOK7Lztv5mBJLwuNy6AROXyeuqwSRyZI+KZrpFQfR5/3
1tnoRHYgtFNFQ3AUtr3bphokqRBiwkmGsHauPXnx5E2BgUDfxFaZyUOrtOhCCeJP+8rxfaATRM18
XtVNYOU5AK4C6AZLaP21xctJwLDDluMfJ96vX6bKculGBbAXKDd1CrJ7F5/pOzZqS0DjVpWACt0h
Pt0D5W/JYiJO9LOWxyr8zuvhTZ/UMHTtfZsVQvtDY+YFJJF5ruXNs0yWiJlhx9/4vGQH9YkATQNU
ljU+dlRACkx1C2vgIBO7AvKNY42odEbyF/mVHh/m+wi+jfHVy3nTf669huWO/te38f9EP8SbtWHQ
/uu/+edvaItA78fdi3/81ztR8J//nv/M//s9z//Ev26Tb41oxc/u1d91/CHuvhQ/2pe/6dlP5m//
9el2X7ovz/5hX3ZJpx7kj0Y9/mhl3i2fgu8x/87/33/5jx/LT3mnqh9///VNSGKv+WlRIsq/fv2r
8/e//8LY9x+P/vzzf/3L+Qv8/dflS/Xl99//40vb8Ucd65/gdLmXf/1j+LH8imn+E24ftIp5nIOT
7q9/cN7u4r//sp1/Iq3UDRyF86SRCLy//tEKgEZ//2Xq/6R9OA+JMd2jFSLD+H++7rPb9u/b+I9S
Fihby679+y94Vs9OJnhrYPxS14Ono2RFU/1iCYFHgK26z8o3cz/t6msi3KRZSKJloo8Hst2mrTd2
IMy64T31zR3YpFAdmyc21V3uuOdkEDdS/0J2M2E38gda82ETxMQQuZesSA6HKZ/u6Hp+Bmi3CZOH
wKTiU96wM3WCFSEBFbuqLcZdpDshBh2q/rCgNPSc9IudArr3Ji2B4dAUSDQIMkC47mxbYoa3Ptla
WxhcUZJ/mmDm7crU/B4pxcHYb+CXRvdt1F2TVHzrpgailtLyzWR5EUaKt/OQZ0vMDWlNTWARuWN+
9IX6ZqOWONGGj+94r/N9K/r8IxS0gh61IU8pM63sTfoG5QU7b3QzFUAhm52f6edguvZZ9KiR2nP0
hrralNAwdjpRR/spij7VujHN9id/U3wLKFC84WLlR888KzvYBtYhjWEozYle9jeZldWhiB17g3qS
7BFLlRD3SzLc91F0Jo1a22keATJDMmfYuBhGta1rfkvJcO63dP6scjONnCaTEWkDjHTjVJK0Jjde
Z/0ksaK5j3Bq7/BC2J9InKHXbs8HiMze22wYJARMKWmyxfe0bZEhRaG572isbJQ9RQjK2dTtsG+2
ZV9ph3AS33o5+rspEsG+TmgAtarOqXnqetPYzrBj1Iutq9ST25ljuB8Eeo/AaMxtSPvhHZkK6b30
W4/RHYSpTOvjm6SHFWKQXhTVQ8skIv+K2arYEDpIJnnP6crsCQGdwj7/BAPI4M03ijsmjOZVVvXn
vFfhplQlbvC6UzfWMHrYusXXecZF+eM9lTktwyjCU+XUgbmHfjVuvU7GB1D6b7l5ybZso+jS2ZQm
Xu2OJ5i9D8pB2oDqL9zXYBy2vaPEW8a80XHMgvcOCL2DTa4c5mqT2ZAs7Z0/DO1lGpLwjd6FgBwh
Jl9Le4ieaHt60JymcVeXBoa7xpkRIIVMvmAt8Paqnx9ymdmceMFj6YzBNhZ8tb2MEAWm4EbPHHkJ
Autbd6vVvkV3o4i2clA2xzTA2+GIUgznb7VJKsntG7KK3FkZ4cElOCpJ8deiE677n2GQ9LeFa9Gz
7ybP3BM+LvYGnVA61IfEOBx6GhqAJiYywc0xvte4kfskI0XT17BdZwnS5GwCnEICiXdoNY/31aCA
zz1avS1jvYONW52zBuEFHScQfOAZ7vzYqDeBMQUYcrr2aHp5cyVjgto29anhEiXNHWvjsBWiyQ5c
B+YH7pTv+3jstulMffbRCpxj02zhj9CbG2UY7btIWOeRky1S48rALFeE5DFbcyRiOkfEkzWJeR+m
ifUBRtYPVZJ0X+jWFyBsyaYZ3Y/Z3KYcheFtEy/56dlRuyNkT24H1N9wr9R92VQa3awILEtT2Hex
x8tMsuSwi6Ih3yK9TfeMUI1Nkrj+UQnN3/WNqG9zkVtnQJBq5xCShxNkLPYmfaU9W7zEnU8iSClK
XhUPpHETRdNeFUNGF4pXGGVyj3MQTzCGgS+cJoNNlnn/l7Iz240bybboFxEIzuQrp5ykVGqwLPmF
sGSZ8xicv/6urL5A26pGGfXQ/VCoEjOZweCJc/ZeG2Uo3xiaWM8pmYi+PWX+BDR0eyXupvZzw00C
QeorSo6+4Eftk4B6uQn7Vtp7XF1W1OW0d395vf3/++TX98fvNfd/3h6Aj5AG8QJjpvup5lawlxBG
0NcX29VPlTsGJg+DaJ3AVaovMUZ9nx7Q4Z+v+XvRyzVNi/YUnie0k4zPP4/NR80YehoHyFcI9fVx
BDrnRoB8pwa1z/98qevL77/DEi6FEvYKjbUwRArk3Nev/wtxYlVwF6A40i/Ed33r6jWio3IkhDWA
IRosg77758v97V386XKf7qa6jQlpWY5+UbL8xcjXFyUlFq5Yji2X/teXcuAUMAtnGnyV/P7+zfRm
KADtdS438Sxp78lzbtw3yh+SIf72U6G7+/Uqn4oLZphx09lcJR+/LjXZT/ci/cOx73/8RCAxWYKM
tDWwZp++CCrDMcUL4VyW3gGkdTTyzVuMe2HgkHz953v2P74N/RvLMUA7CBSOnwjqlqWQnZyp7gUT
hNb4mRqk2x/ICr/P568LDsUizB2D9YbM7vO30WLM2KhdFFrwJIwGFAL//BX+x993GY5SUHKR68Pz
+89OVhmslmTK7/ssv6e8+Frb8uGfL/H3uwQY8b+X+HyXzGXMlAH/yb2aq1/H3D242fq6EW/xz5f5
/LtfoSgmvnZukoqo9C8Uxy+PJkywrZl7IFxpi9n7DoQlschr7EvlD827z9+HC7HXwIPXbNTaHBJ/
v2WrCeVydZLsYpcVLvjvSvZYGH/Y0j4hC0Hfo9W1kNmwsByW8V8H/V++zWT0ScyqSC51ju9ppE8m
Lrl7n5U3tZiOlU14vMlsMH7+55v4eTkYtnU9X7DtsJ7pOl+/+y+XTesZVz4i00uHkeWjRlH4z3//
k9zv+r0sOjIsaSROwKSdT49Mrk9Zqup9eakbkoddcBJJErnqPW27YHTgY2iHmerZvaSEb4n5T5Fv
n4QA/7k+xxrCaTScDfCsfv+CmZOv65bm+WVJVqCc09Tc9npBpvxiQwsV8RhWqKk8eCYinIHF+hP6
22/Eg5ONqzQvmph10Dtm42tdbt5XNO8Pq7A+FgKrLlnjVr7tgjet0VOE6mS2vqPwxpfppnKI6mZm
/hkl7XaVmbWFo4c4uuM7Z1IHb4IdFuEEMPeNZs5/eG39fclS/7KO6JEYTFA+47uKa0O17WyywcTe
7Y5uc1aLyz//sv9j5XAJtgvA3DShzE8dnZL5BkOihPPQvYsNfQn+7Z/nZY0aVUO6jUBOfFqY6Jtx
gM/deJmbzXOe7D8qrf/++X+/wKfXhuFoSqleLwABo1+9dvjDF2DPu66tX4sHBFaotTGbYDeB6vuX
1+aXhyvHq4iypLPvEFCMUJNruE5gvPYD3q99gxA9IBO2eNEY2/gDb4PdLAl5AbtJsLztzjb6mYSk
SkLppm4KF4jZ3ja5WdRm6buJ9f7ixu54TMs8jiNr1l6FyIHALniigo5k9kNPVCi6o77nkD5rZ5q1
iy/HavVpphHSKk3nlHTwWLxxlI12MEXJ0Jibcp6aoXpK3azdrWgo4aZDTgMBXO1wE+fz0Wb8EPbm
xGE5d5aon0fhLyRSBQR8fyGaaUppjMuk9iZKYst3m20+FptRRrqsWorgFMSC0762i2vuphYiRCtc
/gITkjNOrSooGL36zQJn0hNsvl4xD/FXPWXOnLtrt6PJmIKs7WhR6FNz55Cr/YDSrIH5LJ1vVjFK
sLZtnN5YztZ9QXzYgeKorKNtJX04SsJ3i3ouo4yhyVvGnnFEqTcGaByLnVk69g8Ip3DOpS0CmAsi
XGg++KujIn+yHHFwHOp6JdGxkTjre5UVRNrV06uNDTMgMvJKsNEsnxyTbtdnKKS0JH0QWntFlhee
LhcryltyOsglXtDXJUowdFNhBppOZHvTMSCi99LeCqnUIZmrYIwdQvc45VgecbtAGEtjO3fZBKnF
7HJvrHo+Zr92e/KRWmzd9sBJz2g9WibjvpmKNFRbfQZdhuTDA9FMc2YQ9m1nFOhxSo0TOaGB98io
uEC+aPl+q4dndRAEHtL5hziPnkcj5Jy8O0zijN7ck1qOxo3az+Kmt65i/tLcjhnodIAIaRYBkmzp
6wiHU66r5JGCK974yEfzlkMakcqVIKFUFM0DDgiDJTMaHzZHPyNMnX78kNX2UjtlfFicHiM08OWb
LZaZX07u9tAQWX0CDDb/xCT+NlVq74uityLpsg/rabtE3GjlDiTKdl/MJuFtiZXuVVxroYNV4s7B
isRvaut3NCqsQ25LHSqXJb3c7jhqJTBqa8gQvlslzy48rmiV1uQ3w5JGeAurnyCxGGObaHSq0Qa6
AZnrtPC4HTa1L4+FYBqfVMyP6yblB843pjKDwSQAiOuhZvk+LIjFMz81pH7fT5OF9djZfGRllW/F
E8zrKmlD1KVD5NpwbMpC2iDLzNFXE+17T/JUWOvQ4gajlftRrD3/HB0/N7nCBl8nH/YEfUJvmLib
DhSkdkhs4L2Ne6hNcd9YWx2YDSqQNBmbs7JM3aEw0ilk3GTuC2aWBw5y602P6TTqmCQcVOBi/MsW
mFU0RJhKLDDU6zjn8LjWMqgZuoLXNuYTVpAe5tKYR2rSC6/pSwSuLV2AtgEXbVUqXZY1O3YSoswY
r8dYoVn3vbK+0Hc4KyAz/TjOmhuLIusGSB8NHwMuXcKvB8JcMs96cmYzcCsrZCZ3PSLPWUgm4w9K
psdBh13FbtkY37Rk6QNbTl9miwyAuo7VA8HUZYTfPr/bUPXus6ofkRms8mgyHmPkQ2ZYT/dzXzVx
uyvXbrgdAYz4OEubYC4JiMNfDVlXGcrpHoHwO/LhLAB/7Vzoo9DqIceP4dpgB5m09NsVSc1BHxrh
GfqYXwU+bjiX6MqALae+U/dTALcENPySLcgOZjtJ/H5g41IBVnxXULScNmeBCc6uuuvTAcw54Fsf
AQqPJTCqQ2N1VViWVRtBvyBzgdYUmoSiuagz/Syybcp9DQL5dprMLUq77seWtxjlc0U56pngXJ65
hdeojXscm/hlNN1vayle53ojdR3BpqdCK4/MSU2gCtbv2iRGf7uyl+bBYW8syuJtWSu5Xxjh3avd
PH1sIi1SXx8NbPTWOD1NbZef2AU72COGeWKlWacRurAPYdoAvpVnu9XNHtTRbkNALotPofJI8hjg
4CSxo2Y0swOtFuHLa+NzTIklSDdieEHUZtEIu+i89RlgY0T9Pv4u9xUdSB82eVIdVsDSe8NaklcV
Mk5oNdgJYm3ML7OlOGEGPB7j8KJ6G+z/8zpPlQ8dNCPxTLtiBdsc3a3S2k9zCxiAhEy5l9r11Rez
x/mmQ4JtqVQDM/nC1LzMUWa2eN4J3jos7wx2s6gUvYXHTC8e3SansIUhg4lJjcVxg8t8HkpyWulk
0gu153dJpsJTsdEu6XMUB7RMHzrRbJGurVOkpsbmqen8cU14wd1Vu8c+ryC1cHS8BU83sod1ru8w
gsRtnn60bs7StjZG6HEt9kpaa0GlVGTtmEp2WWz9rckk7JJpBt8rY3nn2HnzlqOcyHEhKVmgaEt7
tnNdY8s2y12lQwxeU031FXXOT4sjuHXjVULS5O8jYj09BKmimwGSueI+dayVe0fAEzKYNdNgOfVd
ALMg28E9TC6rSxq0V0uxRQDuhzMArTS0a7305eB0Xuf29q6UTY4bJH2nDbZ6xoLaGXL9V3I/1Fus
Hm+CLxFgHaQXvNILZlyOwmwkRgKp2xDrzaNh0BzuspL3dt0y7DdjawAeCJe3H0xxVrOhPDkiSUNc
gqvjya1yPWFgn/XsajCOCrrAABumcmliCw/IJOT9Uo7IZeKuPcuad7njFBIZJO4pOYpr+kpchXYz
ZS/wS/JDdW2ENn3Knza1b4KZ8QmwkuN3NOzDDAZQhINmhSUIqrObRowdMv+ZG3H/HcHwx3z932yi
Hcqd4QhM2x19JE/urZnM33OLgYqK3sVDH1Lul74rPxgNgbSRCHbQCr4befq9mXXl+8SJOcL4OV5h
ONrTakFmxaKw8p/m63AGB8mUBPtnUBJTu8eRnTMXIAgmc1PhzxnM6sxZFV92WhNKMZUBiC5KDDmt
l7EU3xNY2TPaof4N3OGHYdbKgYSPfgBAgOKNOXt2WsqaSXrFjGC2pje9tPnOhI5shOoqnJ2xyh5p
9M9nC9S5p/W1DGvOSyB82sYhR9y6m5P1rDOFGYQR9sZzn7w4iRtmKjAQhf3SQ6y73BmQboN4bH8q
1fbRYyuhMSoTTxDo5msMk07TpNTRVXrCSdrSkJzMYyALMfmthUsXHMbEjHjoQkns+I65feVN9Jtx
xNnoHqD93DZsP2cmUrW3XFuMZA6KqCdkB8wfPwRdeUFJZar9buyTeTe5cRZwEEiCKo/XaHS15IA+
QfUJOv9Wq0W5X/OxgECDTEYv4B4pRFAfu8ESvDUTbp2G8kfPVgcprLntjI3s2qVMJ9Cs1rueD1BS
BbEETs5uCpbI3Klml35R3HryWp3CvUCYeiiQK+LMSDvAqq57kyr2+Uon95t6U56TcjXCkUHIc6aW
TOpqJoIdr1laz3mdp8cRXxwNf0Q0Srssx6uc1e86w3lYHbrg2D4XWiwLcHpjeK8nGd/M42bcYjj8
bqmUXdlVKOdUpDx4ZJc2e/SWo0eJ1JDeYrTBwOg/XOrR3APDG97WpY7Pi+Z0N+nazr4GBO+hR/Lm
qez/V6DJIV+ae1adEQhUr9CNp+JSSupXa2m+kC9msvZ7MKm50h/qXv/aOoMRxqiZwz6uf6wUSaHl
kuibumxCWGBUQJtoZIOmMta7srOY7oCnRGyQTSF9fbJOKoStqx8vdRdh1QHGx4Skp5PUxCcQlBhA
VH2UUaGDaJ2nPr5Y5YQrCB7MLRvdup+6Eg2mmcPn7CaMeD3zKhWxE+uXpAl2/Xi4lTOhqW3eUHWt
ncb201el7aWo2B+k1M33qi7ysGoNhH+FPT0ZmAvvkqabdgaSlC9Fa2eh1kGUZzG2CDfJqyE3spt8
hWMSnFlh7qTkMexUYziqwvlRa4mFApxxaZNo4C+6FENnviQRETpmCKKZEHHD0X3DyNxg3bQ9cUyl
n2WNEdLCb4kG6sug4nTAsKzLoqVb3wo6KV6et+s+aZIPZhvzrczj+anaDMVLMzM9kz5VeBxOKs/u
qRt1Y1KitKppyBZa4mut1AKGQiko9FzbHpcs6+7iGJaSh7q43mVSuntmuQhTdX1od92WMv1s43xf
rur0hipxuwXMleAZEeMeZuF6gRy5Pud1ph27bVoDQ4E67CZrRySaYh761ehO7Tq5L6XV5V8URZ0y
tjxcZ+i6i53GAWvHkBrrrKs/mOnaJIwvoYTiqS0edEKXgA7Tt1E9OA7C46jV7KjX0iMK4Oo5Fx2l
HAJ1eDZGErFf1juUanNA0Iju60CRfe1q1YEz2HkDOpGoFdsjRy6CxsjFICAmRe5K3Fy6X2Pmelum
zt9rAsrDUU/kHQS9wdPVNT9kuNMDoSbvSec+Mgsli9uppBfPhbUv9dy8newuf7BYOyjbu2RnSN5X
FKT5mcDG5dyh9Y1UfXmtNKbrrYsuNB21dedaaF+3jTP/pKawhmbmohyeK28wS+s4Z6MMMotqVKy2
ftsP6k8IqxXanHbeWTifgzlTq6hneww4kN/DepwPqZNmcPjm/mSJpYgQ16ARSCftxmZ47nPaTc/N
NYC91kr9qNa1Ga4WTjKtsdSglGW9BypFdG2Oqpb1RDoQOS4EK9DIKjwEta9tmn0oDcq9pjXNfaU4
MdMw99tQ8RyUqvHVYsi/79Za9UThSughGXyj0X3mSMU0fKJymoCphprE8uFunRrEE56DLdaR3m1U
55ZBegh+B5zrGqCC0tF58jPuS23Q6yfXWENXoIogTS0G+duTkmnUYSavBDTB8y0prjQApekep8q0
vhjZPO3MhMDVDOakb3QNSQqjReJuId3d4mq5F28KBwEIO1+WodKCOtsSf57VHwzoC79FTHpT5eXb
Gpv9YSrWyYciuaDCT5YdxrqP0R7d89oqXZDjtWU/bJZDUpGMnPZs7KmS1+QD2u6+0vo5TFZKJLna
vPDinHMTE5PjNNrGC+pTO1gyzXzV3NHBThtXD9y4hFu+FO/dolyXRfXNmPSF/Uk/85xYN02p4XZX
BOFag2l6iMAhfDeWHhDHB3u8RQI91loVjI0cIlwwWWgovIL0egQ0WxIGlNiy86ahiP1kGoE6jwQJ
AbnWUFQrjFvtTSJYJ5bemoaPmNihoGhHK5BIXDE/UOCSx5Xu43lM9q5aD8GYYGNskrmAg5DDvQIJ
1qjyILpagwhk+kRjHZitm3cQ/qsnxdksvx3a58Ilbc+oQay1SJHRrWR51Gk130UtacObzRySEGoc
2lx9ITBND9CqzmFnS+GRCE6DoI7XEKLY+IIfWglFXuH7FPq8o8VPvA8xwqg9kEDu6Hm5cGZr2Iwb
x+LDLAqM5bFS73SSkBDXILWYNLY7tbyWpimZSzkGi8AmNMlTkcadMzmwYzcaV54glaGxxjjWjD8h
5KDYBVaEe9CWoSQ9xiucygqKySgeGpLtPLuT9S6d1+6A1FjuZDPXe7Imk73VTU4EMpVcOXcabvkK
ddgtQDENHAEwIZfhe56rrwzWIWIsQx6aRr1ejRkiyg3Yr11qG7ucuAQGE8m6/8uuxv7CtHuDi+fK
tL265BEcq+pP4sQT8hlxAFgT8qBhRv7hGnm953O6flVoVCX0SUP4bz0saMZFYGrkhYzB4jQb4xvB
Rjb7G22SUsuKOw4uMBknB/bWuhVUPyyvQ1cUDcS22d0XrWxOyUDbfR4QHqUxt7uUXX60EZa/QCPR
vpMksIa8Rkdvw3eAmEK3923Ok5mnLVjpAWYinDg4w+1i0jpjZ/aMdvriIPUniCWfAtmDl0zkWh1s
7tIdkwIeBCfvdyLv1HvgTAhLNikoJuNsN1t5E2KrsSJiilwkxo70GJrwbTqj3eXbOO6tpJwigrlf
O0MbsIeZ+qUjWj50sw5xu8aShY2Q3uVmNu2aeFF3+EJ4V3GYi2yypGFKkjRDjqUB0dl6mfoe3BVy
Fa/isOJX9Zre4w1rDjpyjlsEKTKI9bk7YNe5BotNJczZBZVPikSA6J3iEJcFvYfcKQJiBWpv0Ke3
JS0qn1BGa59gCPMI0m5DFif741CpUbvSdaidtv8BBCB9VOy+Dkhi16C+0riOs2vLmIMiULhej7aU
Dse8g+Qc8FrLfCl5kYzIg2csA4TWldpNMZUdDEWV439L9CIiibo+wRoi3mdUX4q0o62QxwTOd8Po
ZTMUuqZQYi9NRzrWmJ48C5HEjSa05QgNrMIHsfVhazftjeYMEoasUe+QCBeeCRDqdivFHAy2VUDF
LNRLikxoPye84Tel/thwCRzYcseoqWnPbdW4HnPYcCyxmIqC5Cecbk68n5LrKdGUbtBupvKi44II
KnKyUKpayxFhUHPMENA/dSm79KYkiIecVJDIJd9olQsaMBsES3vmYFC1hPBsWm5GDt0wf1QK0vmM
IveH2Ua5opUtbeD+WZTonda100OCP0hRYhJ3SJD8PxCR4UnVmIkvamevoJbyVKNdfYKHVp8D5EBX
j4N7yXn4a7Vpy02rK08Wfmboc7Hw22QWvCnQ5CTCrqg4JH2prXs3SroGkyLtEGKD6gF06i/Xjr7v
SocXtmaDcpATE7RJGx8XV64EJMNRK4gFDDqjU77GHBNuNMiQQVZA0aGuFh6BvEbU05x7yIsL2cxF
bihvTrUQPGdIN8SWya1VW+tM5zKlgcVva+jKepuqRREpk5PvJAb9Ayr88clMYxR9mRhPSybI4taT
IaKwn/yi73q+eHmdNAwr3uysDVxd63w01CwOa8xOM8CUYKr0xMuhArxkBdItPNn9I/RKp+Ik7Cx+
WxbjbWNiitSKQvcVpdGemblMXgY0nD0M7yuzhNqkP1plYVyh2nEBPw9leVkU+bWfri3/eet80vQm
fuC5v4FNjpvRmfsfRetOdzGpVndak84nTB/zztmyZ4CKwwkBHEx7zBYt+xmOeI+jix3YdG3DWqPm
Ia+++WIYtfbTiIUzsFDIHFpiBS2TQ79tMBtxrhf3+6puYAXzWaUjVVIfil4GJhjgkzpvW6Cx8WFF
y6cIBiWIDB2Xk1TWIuJkZ+Dx5Dy3EGZE5WvqkPYJJ0ZbtpXJ4llu0t71Y528wlVSziPcn2BYNt0H
4rGBrzHjCxDLJSqTSns0Y3V0ET/RKaN9kATkFTa+Yyzmacis+YzWiMiPRm5fJUv3bhDwMTgaOg6y
vvZrN9Vom9S+fTIY3Rnq+B63qsV0grcOiefldycX2kGN0/nOovTydAKy93G6KYEpM/Wb41biJ4fD
VxK25jPTNvHNBbb3nFso9DGnZ/IrZpzkgCFV3ymzeMKslXidzkGhtUkMcKV+ZtE965IcqkCdx+pJ
jG3rGWlb7iSJD6S1gITfYXSygEitZeuEGGlXqhzWSZU39LB724QBWfxgLxzvYj1TQdwMDwwL033J
24C2LqUDPleDz0NPzNIH3VvN3Apc0EMsp6JnqzXye2IB3sSclSdRc7DAIjXd9QI+n9q1dPfArV45
oYDluvkNTZUVpjA7d6OuTq3Xkn9wszJgCBzEqYFkgVxyQBw8EObEuZnzvmpkVFJ5r99UYp2+o0+q
6Rok5tvVPrfSPJuWu4zYbGIsgQ6puk0zo1QQkio0qiWN0N6vGOxH6uqKnxusXj91tfJBK8r8MevS
7gu8zuFWL6ptR1EB6l+6A94MPdQ47pbfFHXZ9ko+TIdUdHrlzcsCZC0nfB353PhGrLsBkCSbL6Vw
WIzOrLtH9qHSL+w+/epmRXvUt3E4zbwegVRtTZCnjnLbrEx9pTrsNWvLAoeZVshhDP0BPM3cM5ua
JKhW008tGI9dS1qr3+qipP4v7B1oUIyoibYuUKnn9QsWyBzbVkdDtrfT9oDQGq0vMV4EgFGmNaMO
jqvpnQ9lnQZop/H1Fc2ZS7v+X501ys7NGr6vzmysLdpvsT4AmtDyH0qaqfe2ImhHj2BpR2aAikCV
CSP2yRndR9JkxLBjZZa7Kwjcn5dBLr6QwnjuFNX4kWMezoIh0Zwb4nx0Kgb6U01mVbzni+RGlo1+
v5Zbxdyqs0G8gHEfbzNHIyUY0OAtnwNrxpIjVNYqXN1EmKY7vUBQLLd45hzEGkHjkCf64G3Fsu4G
fpadFSfTa5rr+c3atd25kIxfahWVY1ZZZYA/MD83arK1IYHSSR06TBeDwm0qZnGu8rWxFKJqLWmQ
IM2rX0uaPsoYDUeTWjMfTMUWEM+Uho6SpqcYZd5RoCbZpzFdEmAUHacYu/CbWVWIyShYhQw+7g0y
Cvdtt3J4AY7+wCEMWWhnYBB1rXlvqhTORqy5YW4YdlQNcRI11YT7eOKRh+zXBoZwmLmtzbbHdBIj
79Uo9BOj9KfEKXy7wOU2FrEVTLO+RYvuSN/+EVf3ufI6de3KOzult6bj6PQrt/+ZYXkhCCHBDUp0
HrkM/bVE0zGkEXexfTe6XvygkS0G/t7aP0597YTjmCx+0ZRDlBbDzGGhwngq0v6WDESGS3AEAuiE
dWRL2wQoYC++AT6Cko9O+CKzH5yvwX0RVxsW13JMulUfZCQ/7/DktL5oGS+JYf3uqClH62pbqC/Y
yzPHKxB2+jS43mZVuzKGhUVzJ3nkFWc8x1epPT1WvDuZrb67HcnHwA1RIhR6doIRWzCopMnEJv5e
WnZx0RknhdVSWmC21fJhHV3zhTC25VmR5oBdcMHO7SalBgNbtl7VTtLrBtrEuH5eTNnonl1zYnat
JA0w+GqnrSYbq8yUnPGMzaCRMxBO/MGmMM/bTPiCoc13ZW26NMrBrWvBIIo6WIrl2xzzUHtb3hA0
I62poigtdOzUCxAOHVdfQY3QAnulo2z1kebMw16BOsEHGKd9lczJEfG54YOf1l7WUjWFhyGHusS1
57uxa81At9aUkCpdYBAyqI1MGTeRWS+az5oDDqxr5N5yZHmyAXz4aVI5p3U0URI4avPV7VnJubmu
hKYbqMRjEQecGzCoQ4c4VqLFMVkiTgfoP/uDotvRYOhqqMAU2vFplh1Brk5kiVh87euOFriIyQkF
x/dYgnt6SiCr0n4bBwbezB+zeXiLF0lH0apJyGhFS9NvnE5pK2sS74cK/XmWHpXN4PcgaUUJbCbS
DVVdbw6B3a7lk7KW+Q9GgM5bGhs5b/tl+omjrok4ss+7alGLx3yN3b0quuxtKQo69T1HGJpsM+fG
agg3YnGe7GodH5gmMi6dFKT2ntuoGkE0E25WjQ79DKsp8/QNmyJvP8awQmIqH2PylVv6ACzMHnvI
aFcUhKuzMzGARu6oixBHWE6OlqKvJ9qBWzClNoO50cADppfERdXT3aK0JlYQ/QdeSkFRSH961uvh
pG9Vftjo3jJqaq6iGsV8F/CcYZLbglag+bYCyQntdN56rCniI6XCJ/lBSXxda+wIf7q3CeK4ptmf
smuCYKWlHFAXGnGDQsOnIQT6MWXhPBQA43/QjSOl1Gy37MLgECE7j8sO6eNG/ATi7pIljvtf1Vav
0fv0XDK4o82+iQPZF/pXtSndPXdb3tcgTCrPGbVLJnSGkK11N1Hg3Jsc0TqUNSWm8JFHddMQgFDv
ihAqcXdoihJzWb/XFPOUgJNEeLPyoKRVuwaWLmS4lUNFQ9RWO4wdzCRuslpjx+7S6qiPcfODMCNk
+YAxTxa2u9eUBEnE+CWwoPJap1GYRDT6GcrZGIkZArvHQR0IL1id74ZuLlRQ49qR98R20oIJ6vIk
JXch/sgSHnWj0bU7Zg/aK7B31wz6jTpdkkIHapXdhpNMZvQ+qSLrcwt8aa+pBn0Gi0CWXZWS9OX1
qnIushGBlZ32oTJIkykVThSQityLWF+HndkP5c8J6P4LcYDbPShv69klNoYaKKHqUlomC6X9MEN5
kj5FpvyTXPITggm5JDp5FV6RrhoMJj4L9zphJIKk5e6S2dqtzeR3JPqF4KeT2a13hl5/GZL4m0Bh
0LRT+G8Vd1fRMTBBwM9IJT8Dtye3E1vG5nZJ/a3fufP+3/55iN4qdja0rUziPrPXqGaY15tTfKey
/Yw0fv+lcPrKpoHL6QCz1NB6mp+U+uVSi3kstRh3e3lbuFMwKFP0L78CQFahugagPlTtXOp3LSne
3418vnm70M4aCnIP/5QF+hc69FfF4FWFi9sAdvE1O5AF8PsVCqJ0zcTquzPBkCq9KsW6diYHIjf7
AeuLRXQvQrotTCQd8RGexG0sREH8E0dvJZflxzg5G8ffiYwtwKlmSJe5PpTDqnkaicaXBp3LNyoO
Rgt2Q4n0h+V7FY//7eO7ZK+zgHQdVMzvH7/URN8udtWdmUN6U30n511mg1J3ngU7QaPxvKbyDzrL
zzrO6y3D762BGraAvf/lnf1FZEkKNHqBtevOMc2+pX006j/Iv/9z13//WldxNk0TMgMEGIfrR/jl
EkJJEpOu9HBOLNnjYbLp8hYqFSFCkG1+Y8mkHuzV1q9zFCNanl5/AmRxHmUTvcKNc8fWussTXTJz
nzFQuFYA83OMX8UH+IsVUbv2vMuKdwHNngigYL2H8MKJx3DK5oD8wYzUTNtuwGhPvjlQgTLBhZFZ
qUzFiBwsOdIHtaa4PvPxZ1ovdYDTs8WgpSpoRHp73ygrrdaKlg2MQ/dY9/AY+LNUmUL1miTVDN+A
hH8tZdnC8f/trNEZQgdb+L4c0+FkZwNZoTZst4FH/HEdx/5szzxndrc+NSgqz5kq5KnWkYI5B7UF
QTBga8OUqHW7tl2UALzQO/WQi+a7k8/2DOIQ4scQ9AhMApI8nYPm9EfKfE4eKYDso2KUHzwMDnh2
B5WBNW235EF2B1t155eMKQqN88myo3VVW5Y7Z9jV4MThTTkGMrxDP9eSsECMI0owa3oZyZquV2dK
+QhRc4mWYcrPJXqU+7ZNCjNaqmI7rD0n4xrvVqgvZKK7GMJbT+/V7AkTpBkao7L41LDvmtVZh+2q
x1px6x6h9VmDt9Q2Tk7IZl7Bv3OblitvCM5hlDHZAl6jKMuDoqz5g2zaMZhtdQKp16KhrGT84Vhl
Gs79ndoZpDNWnp6kpzXTGBdlFbZKMcNOoRv6oVmY3n1IYnywwqJzHW9IYaW07AOCovUm0bQuIgq3
9loFWpGruIZPyUG/yOGYcXKt8UdGS/jezW3yFG2y5YC952eINeVh0zU7qAa32tFmoJ5aC4nNMBaK
P5NTf5/LZg2F7BjaO92KgmeCXROtcL8yTzWr8TTQYw3UIca711mLhbzfWRl+WNv7pPDPatZf4aVz
wRTH/j/Szms3cu3aol9EgNzcTK8sVlCVUim0wguhVmDOmV9/B8+9gI9KjS4YFwYMGz4Wi2GnteYc
U5RAcgkVY4NRRiUNjbB7RlHO+m/NybZNpuJg5O0rgS3RY1D0FKUSpFi4QYLrqlVHL47r6Koi2XJd
Kb3qzUNLqFBYlMSjxDqsnlQtjqXyMjVPBPDCEtgidMXpBwTqkZSXW6UuLiMOcD1ZuFfR3CFcDFMP
nWHxKw8b/bWGCXcfVE21nal2XZRw3/ad1oXXxGfal+x+qESSnM3rMcJFQl5Y5gGaWbmWdO2fChST
j+TETBkEllobanqWca6tI1wINLas8ahaNCGD3H+pp/Hdb/Tyt4K5fxVrSwuUsqp9rSB9QeBq6PQq
A82r6HCTnaemF9S1h71qhRPtto5iRZN38xYJvb2tqw5EqWi8WKzT2oOkLZ7sHtWr2trIp8dZoytd
OxEdeUeBaj5DSdjQixJQA6ZgH5jKRwmGYIvb9DNABuU1KfIbfoL/hdyn3IxK0KO+q7uVmPBgw6X8
mnoOz2ZoUYwPFrVsqlo7ENaO1xti2AuWMF51ZCLh08SDLSglDOb4ZrL//NDqQOyDxIqwBefySgmd
+qCYU06Ar6wu/WLo12UzOJdFk1KecCrgQgYWyQkkCx0LHJuZLKltt4D5zrDjl5X8XzM+Un5hwoFQ
F7iGjknqxBxAFpRfB2ar3YowtMY1CrD5RvXz6D6A7vm7tc3msbbRUuYo6aMzi+h37wYrP+s+OCBL
0iOUzo9FVIWtbAPvcq4rFBHDWmUeTc5s9Zaf/5/bWy6hAy9fzDHkT2hweL4vaOACfA32kXON63z8
qGfPBzl5brd07iInqyaRmIRp61xETjS5PBroOvyb+Mzyf+4qJz4RqjlpnGSDc81BZB6ufbESSBC7
MzbG75sMHphjE5QoeWI6j0ucBirEOopn2YcRC0fUbQDlVdcx5Lft3/eXp/fi2JrAWqhLTJNsNU63
T02iNYCHqvmWLm/gdfOUbBN0MRsVgcJeEWly5kv7fj0L+x8+PRjPxvLvBn7G759B0s6hNk25oPEb
rtFftaqnRh7D6wy/5PvT+3mdk33zgKWSg3khruTc2zfRbE9rpUj81//m6f28yomzETNZgXKYuynh
JYSUud4V5Nvd9N89NE5Hlq5hduZfy4fwj+nnX5tBzCEg7dTUv6cpTE2Tst5kUfw8M0JPzI2cAXWN
sW+bJgpOns/JZy0qfF00eao7n6Uy0mHKhvt63MX8p8GwztzSyftZLiahgGAGxjIGXUZ8/w70qkul
XXbFnXilO1s//v29/OGv8zXja2RbBqTo1CimDHrrzL6a3WXqBftWdfff/nlskypUFSwYWBjt5fL/
eh+GMUpgAIZy10Oajo7I/s88neVR/2eyXI7jlmCMmBKvkomO7mSUVNFAqqyvGXebKfmlhjrajfyM
hfnHJRbUOlMy7GVigThkfL8HSKMMzrGtjxYcKbNf99ih2Bv+/UGdjHZambgB8csuZ2Od4X4yCseK
NDlVDOWRxOp1G62rXkXq/StD8Pz3C2nL9/LtiZGJBe2JfhIZUBgaTl5JXuaC7MlEP5ppo7P30va1
gcvMaBEHFl12s2i+qO8emgaz1TyyCg2/sKL8dwUB7hdEADh51nATfNJC0Pn3h5GU0iD3dezvgp2v
bHPlv/3ulj9vC5zBFAUo25ysoRp0NTQsRn8n1PnNKI1nIC5/f44/Bg5BGabB+qxRbuBRnnwVcUfG
UY8Y7m7KPIcdZrD5//39kwdEnrtd6eAG7iqOPfSBUO/+/QLLF/XtO/hnSLLMUDchAPaUJz4OI+JU
Zpb7tKw8YN8H2iYejpEVUJILcOmkDtJk+fs1Tx+apFDIdGkvmXFLgsEy1P41HWhNYXR5nLD1R/Fn
rdlR///+/jLK/vX3pSiLhsZicUzTo0NztTyzBzh9ZsvOk+IPvAmmAnYbJy8lcvzGjymi3RpkKLZh
sDUkTODeWgQyuVunPgr+8cwz+162sUk9YaXBw0v0CVeldvP9nrQhMIDVhdmxCJ/wfc3Ds9PQEbwV
zbMf5RgvzrrCv5c5f1zx9NNGxAvqWuQZOKgax76ML2vHJOAo/EiGBg1gSTMJCdleKZpDVnbHv7/D
U57a/90wtnCbqVBYp+biSQevaQ8BTbqq3rPKPnczGnsEL30URV7f+yaFBTxkE+nEgAweFPo+Z37C
n545yyFbfVYuB7f292ceJbWutfSYjkLRrwGtXvVpjFpDzF92MT+zX1qZTvg2jvVVMRoeGMvYpTuK
LiV+ixVzV8eLblRbjRnxkaI+oNE9s1z88QdqlLsIm7Vs9RQLRu4Sdk2E/Mc0YyKfRwQQjuO2EmlT
jo/ILCavNtv32ErO7LVPUAj/+3HQPyOpg3I0xb2TIdyUjZbIOM2OCQ6qZqJwn3NMoQ6eGY/Ms3r/
ajeXynhmuThZtX5e9mRkT7Rewrrko/DlSMFkV6F3G16n4GiEDsHDz76PcbW5QTOD/TM8M60438f9
z6uf7DLUIiKZfMiyo5LQ6sSVekgBn9J7wcxkZr97yIc084lKG0KsC8gF3um9fqa9eW+kRJPo6qaa
rcsSHxVr0YVU6eGOWolloXofwlpBQ6DeGpSeNlqXw0znGlCMb1kAMgrMNJkc0paFsDdT330VGV4l
ok1Wi7gbnq+n5bhzFHMd5xi/UdFdhyPEsHl+xnNCNCDaH3sosVM2Xkasz9Tmnq7zwQRM9YMAnuyX
lEH19JG45AczV2/9pFxhEB/dHmFhY0yeVuZ7u9LWcqruB9PZgKgmqY5MDHfIzGRd9iEIJ1pnEvfu
yjeAoU5a7FWF2AJ1/Owr+YbdCtfp0K7rTF/V1I4ilKJoUdBBB8FDFTXdKm7Ek9YEB8v+TOjBU4n8
ZUpqiGSMbcuZ4T4ghSQ/SUP51F9OhXwYleES0vyajF656rFWl01wd2Yi+L4t+78XT7uFQwUbftb6
7xMB8wCFN0plR9W0b+nwwuQivwxVEdmrAaEUU7U2MuxF5rzV4/mgjf4jgUsrDdUAvbC3vFPgkkfn
ZkjBVf+zdC+/CvEpzaB/dr3AM06mJ72gXxzJojwm1YfBSsB7kshLFO2xijcOagdlemv7Bx2M6FSf
WQK1n2MBJRK9L4Pjtrn8p++PBMRO3AOiZqeKj+swo8ra6Iqo11ErZxSjo/pVo076PTstfgyrLm/a
dP6N9iHcz2RfrJVUN/fd4LQ3dTXhG4uCdi8prJPOlnQff399+s+VjN8qOXbAheFwcwo2tbFIIJU0
imPtXET9R1Q82TPMBoesE+dWIiSJu6tAfUVE6hYVbHT1dw2+j7iby3q88QGE4H/xdPstJ9y9z79G
mqCpUjN2cTCntP4gOgT65Uigwqgmt078X4FC/vc90zC2jeVdUw06mWtJ9yhpSE3lcZbtwZ+S2ySq
IuABSnJmgvvDrM5uGUAt16S/yYnq+0sFWKjVAvHekaAQsXQiwg+ENemuVayPkXi3m8iR4xXMjOmA
SBy9fzTKMxveP3xXNnMYB126rMu++vtPMC1SEfyuKY9R9WsajDtiBBHJVC7Cbyd9l2p6ZpH/uYRy
y6yfVHIMukanMW2KGhSqkfBwg9wx3+VCMucLTteB1YY7oxjFY5bUOepXDetBi/Lg79/mH29X5/RD
u5JG0ykgSVE7hHxVXh5R3mCmpjPoBkV+F7UZfsdJvZBB7nXOuVCz7xvwf74oW0DYZQ/LiNB/BEyp
IekZ8/KQQ+icTQqvcvzvdwg82P9c459B+a9NeGT5pTL3bXmUYuugdGgnuSqNXwiK8bSNXu+scyLX
py4/8wEto+FkVqRsqlObI+GUfKGT0VLqGsZn3+aJas5Db2uIwfrHGYnc31+c9vM6nJngJnGGIaTn
Rwm4itA5C9L2jo1m3DR+/qgUParldBeE9K6QSME7egBzcdHKekNDmh10vUZ61rtOVt4NiXbmS1om
3O/3/f33LF/av543LlnS6227Zkd2YzTMTnw5CJ9dpak3Q/Lw97v/uSAuFyN+iqIkm+NTJNUIDGgm
TgyXWBRdqAVC8669ADq+Q/h+5uDzh0tpcHUofS6FUDI9v99XNDH/TQjNUNHG96ZROMdEK51NEIuv
wJ+sM0/xD2+Vq5GtDAdLX2i1368G9LbTiDZdrsZmi4Q41crXmTgz6fwc9RQkKE5SslYRQvzQWTg4
99pwbI6lUa+brHuz8PAbus0skKzjtrnENHJmWPwc8sslgXovg57i9clmQZlqKx01LpnMg7jAKqgc
1EoZnv7+XfzxKiD+ODSpSz3kZPDpDqxgHLvNUS/zY97Le10Pzzy7PxwMScWSQkdHAjYL5973V4TE
W2LMmpujnX3VEP6qYULb+zHaHAFLmvijJ/PjjIkrdsIzX8efbu/flz4ZYzqemcC2l/fWlLsK0rhr
9/h5/v4M//AJLvUwVj/IOYK6zPf7y0ucTQjOjVur7yu4R7p5hVk8O8wRlOa/X+rn2GLnBlYOND2F
2R+vS4l7zB9mHB07w5r58FBahzqwookerUdO1Hxm0jyZoxCoSSQ5OtolVYif00ZC3pLWkSR67DVg
qEqeldu5U4HbplO5dhC/cKho9DN9wh8XRfxLH80xdCz6fPsnX76fihTzUWcdbb/pNr7mcOAJp+TQ
G4O1GXm++2RQknNf6cm+AhCpSq1mqUlD5aHTfDoSKkon6agqR4EU+0KttWTTttAYukLDXd4E2o1i
RcMTB0pwRWyV93YAln5V90nyPFsJ/khSKOOV0w3pMYISdMjSRtzOhMIcg7EI9wV98r9/DCcft0DQ
RhmQbTIMdLhOzslzGuPIqQMj4+9D9zHDbS/u/36Bk6/t5ALs8r9/2BI/sN2b7HUCk+S9DLVgRHFO
1gCyzhE0T8bQ/14KcRalX+qbvIPvl2KpRY5SacWxmPEUvMekX43nKqd/vJ3/XMM6Gad9k0BIQQx8
xD0j5RMkBEQhpGudmQ4gl565m9M9qqWO5uRnenEkHq5ADu3Y1ykp7d5Y0U5pcPdcDHxu1wle9UPc
owkFL4VPw0LOYlR17JWwrqhK8f8AW2df1JWGBDhrFsVuqqTRTuoEH8oSQAAGUgkvJ8jtL+KUzV0x
WC8hs54XlfNnopAWFKN982K0XIbXhRa9gUg3WpAfwtnlWQoKsA4SasaZvyn0bHSZQxbRfEgyyqhZ
bmAMrVvj1ML895giUZjA6XmYYMstQuJ3u61DrJwaCclV9Irs5GNA+7+Ox6qFnNSAn2okJq55MD8R
eHGfIoEGQI9jmyUA5QzONNBz4vA4j9M+n7Pd0LTqygYaoGARwM9vNsJeFWHOVnQQ9v2A0K7Dojdf
BpUFNW4ziZpNqqXoV3ADIqBSNYoYfCSwEiLZupHAHy0S03Edrco9ywCdwCzuwGkBH5OI0d+ZRlze
iiJ917NArtHtWy8WxtGtDgJqm1dhd4NFBPmuQIVExworm9oOXmNnYt1EzEVqkoAticx4rZitcdfo
fXNQS/yVuLKbSxA2JUHQPeMnquRO0/zixSLJcmsMXbW2BKZGp0Drboe6tc9xb3lzmirrGsOoZyEG
9Py6f21kYK5yo9O+AHZPq7Bjnp/UQUJcMwWu5WnsYFwBeJpkzYI6L2rwuvSxvNiEukV9F3lzFWgA
fKehchFbGdugAjvkOHn7WLSm9JIs98HbgdC6TIdQXIog+6o0NUAaXtgXfdcXLjppc1PPcD26HOc5
rhMB4pGJYYjs8RVy85KDVaVr1fbN9ZRH+q4kjYzUwLK+ihLb3mdD3e4MZ6KPTKuXl2xqsKyq33wx
1iYVk77Ey2NiEfCH+o5U5AqxqBu0U7qO6+lDDIcBUHefTw+V5cN4CqmnkdjUX/t+6W+N2I+JL5iN
3dhNH4i/FVyuNi+FTBrPhKqQemEK+6xExrcl7Dxe203eXjQm4qKhREAbXfbJPqpciOfYP7rMcnGs
ii0C6GCXN4Pc+UUHbQsEBdr4VMctNchkpSfdVz0or9VkcBqsLX/rW7W4bmRGQbApQ6bMyXqG8jKZ
LvmveHcjGunJWM/bJq0tBN8NvGPoWV4fhcptPhT2gW5Iu2mNeHRzgfOg66LxMICe2Zgl2Lo2rIKr
xpKfiqMiVLdbY6VVuKn6FKe0TKzXUYspX7MNXuXotjep4quu32rjhRYRlTyEenRFjF9/0fiaf+cH
c3TRLDEsxUjUsjNhd3VmeJVYC0Ek5pDSFYEXXkr4KAmewnWWRhoeWN2+jtoQKj5+mK0dGu8mLEvM
dIi/ksr+Dc0Q4B32n5WdCNwnmc/RoyjrA95w1kM1uBoAUlzkvk0pFrsm1ZHw1lb70QtJu/oVZKZF
GmQ/bnTZGd4ISm7Tx7OFzasgkKaHjAokBQeUMohNWUzYVcq89KpOhXnvYJuOxOIrHDH2ZOlCl8uo
WaEuDS5N/usqaiAWhV0RAUKry/dAwS4LlgvgobQU6hZdNa1aw/oMTTN3g2YB69t2SDJCsMSm2fi2
42REuG8CfrRtsgD6oPDCVjVxzbTNgShM6aJ961dDUHX3AbWzTbvYY7tyLvahjRKcVHmiJUj+xSI/
U/Qn4NLln/BvtRnGjhqWL3EX6atkCsA9NJHkJ9ccDXVQV5AlWhBvKL7DEOhL7BBjARvfWRcR2rUZ
/tcmU5KKCmwuf2f+qK4qnE+rqLJea4yaKxklH0PefJLUuoic44/eUJ70soOIOOrvuc9KACsFJxb9
ZZf3824YlHMs4ZcrreuAqOpx7M0dPZ2MrNt7DpyJ61swYPJWeaiTkZ9ZmSmauxB5XabOyDQBawVt
xrjJagyXdq5vTUgP7lCxpwiD0AfAFI4E3U6ov2AONI/8g4zENBox4EY1RwZmjMfIIiHIMKr0l5Vl
jyYqxaeuU7LDgNluP83EiweoASqsq0CfukXfaS1QBAxlyrsMbMfLcgyHGAMRPDoBukZHwYhEJcDT
QuJ+8sD6lDa6rRmn7WVjOXDBiKJ12R+rlMebER84p7+g7mm/m2W8FYOU6z7OYFowTjZgDcy7uNOG
LWKk5go0GXSwUsb7OmPuXfa6l2yiEy8ZwwH/qfHFJFR65ApZTHcktvRmW7nI1OJN2TvTFhDLuAnp
IfFpDx11JTxeWL4wX0p9WrEKz3vRd4M3N424LwmQ75Hodh2Ma2CS2whBsjuoTvxL+g3rvSiM/L2I
R1IoZyvHA64OwTEeF0au6LHZObS+nMJ+c+K8dQFVguhwZnmNFS6BPUQGhSswQMLplAk5i9az1Rgv
Rtf9mgzwLbWeRnfAJhMMCOwMjR7MoGlOjgsMpz6knRLcEgqZAAeIgZY1Ogf1McGwMvhj6uaQYPEP
RZrUdyTe8vyXTMV9XpIHS4nVwLUVBDeCF0YHwgk3VpIT4cLGd9Om+IXyBbOTp4x7Tl++m9JrWllW
B6AkzFM3JRlkP1ok+Ilajy8aDHXXfSJpQAYSPKwvP7OKHliDk3Cvtm27HrTUfva1ngyKiBzM1KBH
gvZeJ0GxwplFZMNzA+UMozaSM4wys/EwTyRRup2MMb0EWn+XARLic1fzK0KWNYSd6Vc5MzeGMarG
RjVr4KdKdDMXqIwzo0929EvmmxINB/+z3gSX0hwQwOLbPJANOa8Q4gcei51/37Sp3AZGI7etCpcr
xUCOhagrf+UVZawuq2xsQ7q2UdDDbdsc2+OKOPAaUnLv3GAV5xOeKufdrrEP2LWiecDTnFugtvZa
qgMa4bFloKZsniAoE5Znlb+I12zfTCyDGKqSiUh5f84MfJIz87xIOggDclCPWlX5D34XwATpqnGb
5JrvBU4+rc2AVpuTz0zIvk1GiaFkZFq2U/Cgwhu5kyGrH/JeOAL22Htl0Ptrzpflg1wslaC97XWr
MO8AT6JNOOrxBvGtvY1sNfbiqsef61Dwjjv73swbyFA+e8pwsIeChKPqU8f1AxkzHdAU4IhPNfNT
lfTESHAmSQlOHvMs35ab9knxG2KqsaG1pbpoReUmimcylKa5vlHbHrVt7HCvaJmL7EAEWPtQOdOb
2agNG5/uYxphlk2jXl/1tVC9RNU+RmN5aSMFN7MU2N0Gm9QW4BOgNqZwN460fuhQ4RuwmdHLKtSu
Qzo0rpIzj9ptNG/K2qBlgK91IydtvPfHqVwpIYMxTNPHAcW3R5n7yxYx6ba0cfcgY2+6TPME+tZs
816q4YOKuBb8MAd3nBjTdqiIuBnARbjqOHRbNMjk9sVTQn/H1DZVHYxrqc8p8ng/XZOLh+2rCQDI
2OyByVPVOFPEabuPorS6M6os3lWjqa8ARw1X8KTbNx78tBV9ghVtAA+/jq1/jtBVwyMY0wPhQDEO
5cR/wAqOMx174TbnfAvj0AYYy+5DQ0sf1mSnat1TW9iwV9GEeE6Z21eouIONMbNr0kuzvYVoxQFB
BQX/2sQcRjZJPQ3HEsZEzT61r16IwbkcR+MVbRbBi+yuc6xRRtVGuueXtH+WLRygY9yxy/eY9AAE
Gp0Mm9zo15XZ9q6h9k7mRq2vaWvBKJ0Y8ZCLrsyBVbk3peVm+PAvjBa3p4A5AmCKDjLZj3iKc2mu
Hbssdskcma6hKS9p02Klq6viwi7N6impNI42dhaCLa7lTLMCiWrGMYfNNYl7gJzSVk8uqCJM6z6L
w1utJHcHslFt3YeRA223lvf9gH0jCOmJMdXbt2aE78S3AHhWdYWjCZS31b6gtESrSRfE3pds/C70
Xok2FfCHizilIa+wo/ZSrk7yyvABMITw15B8ZqdJoG9JyKCUu4DTZGx5VDNxsKaW+kVcWk8O6rCN
atcBiLMaYywzmpuH/kvqt/lKJlJAchWxlwzLXIgR1C1N0neBaxouR73wqmom/jD0rPwhAyMVew50
ODb1tsIv1VK2MEBFmDKNeLqC0kKUkRYb85WtlbdJlb50MHx3g4mJ0u107JFK6tTADgDkWKNak0ge
wtDRZbYhwoblAQwuTkY+Tfyv4S92AZSUoIZ+mGEwvluq39+SDh/v+APjEuwbXgNNRDQYzIYGjdnq
fWYGrXhuyYZ2RW7rF1Y8Wjsxh7qr+KC52HEQWxl11k3i14z2fCEhkl7NHMkex6ubCUaO7Ts3VLQA
nRnNS2BZn0pKKVJwANmPZJA9OcJWtvWkFG/O5ENkoL/lIcwqV2ELpkLJwhbvoq/QENVxfDIzrAyl
UnYYz6iK0QZ0VejwXuUH9aU54AhQdVsn/oxlSk4Ku4NBNzhJkbm6lcNA4pQJf+1WbUbbBasj1poP
+scIyHnJEtCEZIhRANOteUWxR+Ak0j+dANZHWcDy1vJAurmUgRdJA0ZJ6GtsrohGahxcWuokYQiq
+rjJOFeUdbdRqupAuvJ43wpKHFXU9rvaoLsijTK4rIlq3eqZYQPri7qbJDM64tJE9wrA3D6YBMZe
40qCpToYzSYDv/8cMtUcwAskXkz4NQFbdGJv2dpCzChCWHVO0d1DZ/vsByj9Yds7Li2z+VKE9126
IcguXnEA4o2IRHthC9szx7D9KRWjXQ1dQxO5La11iDLdE4EwCKgsOfhhdE28KAwT7s92nmVhYi03
YCP8nn3rDU/R8BiIvLhoDQVIv5pNRXRBzwOikFFpUOTtsDW/wsQYL5J6ZBoa43SdqrSgy9JHUKHh
UCU1oymum1Z8mLqu7EHjjS4Z7QKZGn42hlcEa6Bn+M8EK8CHMF9z02p3elpQQLGkxgawxiBe6LQg
85iSCc7iX446PVlYcdhiTQD6mpKNnpIqW4sQ6VWSjSDucvasCLWAFyVFsapJENiY+Ltdq25JMZ7n
I1WMHp0hWhJ60eaN3uM3iyw6gXEFyz/K1HAXST/Y2VVe34XCtu65Kd01Lb7OyEZW1AyvUMRwq0ls
1ip7KZciL3CPtu/WQ5LJpy4iLXZqU/21DYW4duJERG5FCNXX3KaEhzGVHnqJKCdtGyg/qv+EdQr5
RKiQIycAxrSyhw6U1mLXOH3gYZf9PddJvwZSgxvb1pk+UcRuYsfy8YOVv0dQXo+UniDPEAkGoLQG
sCZ5xdM0ybvcCh/neCBBUVHBKel2gascxShFSYaT2X0OJK2tiFgvd2FXS+Yf3p4akrtSTEZzZ/S5
cqiNwjrAOg6vLZnOmyyxk/UMoZiCbsltaMu5X3lxCr24SayRDWub1xT9JMWLwGd0Gu8sLp9Em8Cp
QiWxkhOm91YZsVsNhuOZi5YoiCKLBXQhvpt2dxPhQLy0cla8HP4Hv88MybUQ1TpQnTc6y9VG6XKG
pWI0b3NPeRJRMdusZtgIWWTXbA57AqVgXOm1H5IhqxbwB41662ddsuBFOBvMpZm8zJjIN3nes92Y
jGzNgYYwAXXCkl62abxrC2DogSW+QHUgvyvneVVW5DFTz/4qS7WCjZwme6Zc4wpxUe7JdkAxFQR6
fVdl3cgJPm3xr5F36OpYUTY2rlsSyfxmU+Lpc/U4+42yN2TY1h/hCCEGRIGm782cr7+btffFlu+G
akmZDtgzu2pyGT4Tn7yZojG0G5LqqjWYa2pyste9rl0AoLF9ac1Ae3WktHvHZlKgrtWRTpTY8CUA
U9AeJz5XCZVfKez1Y69r4bFu9PzKSWzrGZMg9SnOpS4PtyQQElAByBdjJ61m8nCM6uuWEL+1NGEw
qiJuPSXoBAirosle2tb0DwAE611InN/O15rwFqxi4+UE+21HXsuqiwdx0HteTWAGwgWKZayLAQZW
5sfztogdcRDgC9b1qOGs1MG0O45WbP/J+KiDZjPn85sSdhYF2XI0L9pBhhvEqXCi2LVttAbCQkPm
8Y42HQgsO+R1pAOJIpE0L4ZR7uwyeqgwCyOia7p1KlvOZWoYX9A3r64dkOV7Qen2MAMrZWWpNfnV
p1b5Ytrts1+m4UED3LVNGihGYxR/BM048PMpCMt5iebz2w6naNT4MGDM0aMrSqGq4lggrUS9AQ7P
+DagFUyBo66zQm93DE59QwiJxAInyr1Sj/m98GPreZzt3xxw+V5U5hs8lO2mIJzbHZXcvpAG+dRt
UuUPjWI3HslN4Ehy8om0RIleemG1l0RuAueNlH4ddmO1Ii0dU2SZ4sbLlPJxjlriEKhLAHg3W9+/
52VoHP7S0iHmErqCpZUAk020gVpjGi/TbPR7gwkDzOAo4DXX6vDIUieX4q64QI2h3oQlpQlh+f1u
6q2FvJgAhMmwdMYSgktWcg4wqMV/YFUKHfBkVfYeBtBT8i7Nvqi7IhizaybkqRvNK5vwo7uQ/Jmj
mkkAhxItfQyFxDPyJmMPgn0fKxzcBsmHfVOPSuoF1lhQvGjrle1PI1vStjeuOpNS3CxgD5IE+owp
FNXAWH3iNBx2xO8ASRmHFvmEivZ5Q98Ces9Q5htd08MrURcDfE1rRrEFDb3GdvNkTvKZ5prKdq18
NZKwgShQcfoHQdNeyAohqEIyq/D97kPPHC2glDtxDInbst3bxNGvc7wkeKna+llkArBNnTVejxFZ
5M8Le29o7kUhWRna3PiymfMvrWx4QdFZ7onYcfMmcSkAKi9Rhih5DEjdoXjQrsa652BJgssajDHT
L7vfl9gCbiUyrL1da8X3vVbUNAngTINetDZkkYe7odQE23W0IuSmZPvGpAHLiDNCxJGdWbhCdM6h
dLTyxZjL2geO3ojNJKPHzgk5oejDS1gukG7J81uxAMh7m3oB2OMujTxMG3O/zbJMths9031Xjf27
MhyGq5BwznhNMbpqHiOU1t0mbuv2UReyW6lN5ABEaggoqEJd3UMdtS9GmK1Pfq02HqOWDqXZ+BfB
RMVYOOEvn172KrcDckqIgtv62OV3HG/8C5wkmmfEAdHEBaE9c0fepBI06TbuBsp3Tl8spFrDq+zy
d6bmv5Mi01ZAQ3GjGxbltUPPWbJep353m9pgIzsbTDXxKjFnplCsK6hN1HaT353GrNiXWbrEENNO
UTvLf6rUqWArPTrVjgSKtRO/Ujwr/Ms87yz9Cuz0EqLat1G0rWkRX89YWxFEyWiL5I78Yqg5BH3W
kFQyDUK/qZgfcwK3N8cwhfW9ePfTYClJ/qqfsvhgVhvtfrkBFNFeUWxM8yAhnoHnB5Ilx+xiZhFx
49m4ryoAEYVPQoumV9rW1IDYtrSTIEg5A3vf0mdSZJaYyq4lNt1EaN8r7hQnj7g46NXh+97EqW3c
kSb1exLaYUqSh5nxvlURO5JGQkE+hf5O+NmVHCaNxCC2vI0afcJWxthjHaz+NsOsaECipNIpMpON
e5b6zzObsSuR0eRZWZMSfpVy6B5i025eNRhynjNBFsD6rM0s73Ys13HW9kdL1ee9LaJXW29+BaUK
xj2Ft9ASWI8HWgHQPhY1LziPVo4smWEK0AuuBDF305XqcJAFoDXqwoNbRAphmgrV6DyiOtHlRUDp
t63JX+ZoCkmJHokOdFPvwdVDRBjcNCfmJ9Uo61MxSmlvMAlPPK2VHEBE9aXoSS7oog18LTTMTUZu
ypSHAFcp2BAOwqImre6hGWmmVFFoHYhheGE6F1uLfsdKJx7gxsjs2PMRz6xyNMomAx9ntKsiz0AX
SA3IlTrjWYH3SR2ItcdNs775zCzOSnpiF+uiYa8GfICMqCH4HK0xXJOUNedrmhzPFRPQivYKRCp/
fMNNFLs6lSJaMSpbEmDOG6FIToZROaofmtI0h7IFBxGTjuMG1HLcuifYlkLUwL60LI76VLR3cRQi
B+9hvNxZIsvZGs9ltZry4VVnnvJSKOEr2EZvJInTjxVmNVGu7SSw7Fi+icDWrujaFFcGcwk/xPhd
cCI+xIE5wYQ1oDsbVDMotoUYXTQ6tpmfcEBPX9QgqHbYoZw9heffbdgN/NmY6mCcV4ttvvEnL237
9r5yVCq2flLDKYM7GaWEJBtWEBJOE3Q3eVa/ZfYs1rJy0CbGLNXs41I3gT/bg9q16okWTPckM+xQ
cDOzK6Wrs/KQiSS7Uv+Ho/NabhSJwvATUUVs4FaAsizJ2b6hPA5Nzvnp92PvtrYmeCToPueP8Eg2
0vNuIpl3SLbpwBek4NUPCqnmD8aU6dcKJJ8wvoJZUe27lxFHkm8kykTGfLW2POivJaEemNhxt/eW
lRwX202PQl3H7YbvAk6VFVqX9baWaeQ3btdtm8Fu9tA1tFzVRbRl5iBHonR1jr5C3biA636YWO9a
kb1SmufwVrdRsMShvqd9y9q7k878FnaTs4WonB8HAwlYZ4/GgfiIKRjbNj+XU0NQZ+ssWM3w55LQ
zmdiSJcSM8GjaIrpoiyuc7Ilv4Ma4M+yJStxSjXYAFWnVb1tqHChm9xj7+XQBGS6R1oTNb4aioak
TzWVl4ZYdJgZW99Asw/brA1vnCYm7VWhdhRalu6Hzoz3a1ovyw0dilrisiDQFhKkE6HTiOUrb5wB
sgiDQudpIUBAyt/APtLcQZCeAt2BkH8CzN12EmhcxSz2qTMKwWrI1Ju0uj1NmF5OqhXrXyndVBuC
1QFkGnLISE0t9445ZHeNiWwnk/6eUpW6S0RNH4WZaZcuWXXcpjH4kciWE4pq8yiEVR1MBfND6YRU
izVx8xnFcRVIynQ8k9mTcvdc50bh6KecIqWyRh2ejAEihgCV9kQXQUPUbtcGVrFwfEQaSm/NopAN
QLDZuDO1Tm66LHvXlSIYBjPajdkItby8LfXQ7GkOKQN7MPtHzucZmgjraIKnd29oYXyu9KY6EZBC
AqQx1HcgRQc2a+4Z6xZY2Fom17YZn0xGzb0yGaBhnWJS9Ley0qb6ZblNe5lN3BaF3YlDO+vzUzX0
wEzMFJ7NHFOQY4aNML82kXACxR1/YoI63uVYUP8+r3EOIuUkqEb5kw+z2KZOHLIvjylktspvGNb4
wmI076wQ8quzjGJH1RxdSGvEkinrxEsTe3hATkwEv1qrXGFhjaxLukfaptwjt7B+kGlSoa7IyaWp
UioLuImXNp13gKqNz1RfU+BcjZdCy9O97Tj9OhkqHv09DMe9Mu81pSrQMwgm4rkk9noERRWJ9ZJV
vbuD32mOlWjXjrdaZd8d8GWIjnTP0CVBpQw9JR6nh2qSJencazy44ZYUCLl/VEx+N2wh8NLfFnKL
g3CU7G00zPQ+zPPoqY3sA0yA5pXaVzNIByhd3ZLFMXFT60hEXLxL8vQlMe2M1VNTT62lT3wAHdkr
RUqICnQNXBMyNzGisoO6mg+6Fcq3VM4/RVd/4LKJPI1L38vLNt5CnapbW2V8MhVqVNZiATQutnqV
ISpm107bbWkt+oaCGt2POXsuRdZGm3SeIcbF9DKUWbtT3CgjhBkiYBRhTlK2prySmXtAnPkwl1q8
hQt4oOfS2S6D9TnoXeRbM5ero/GIE1IXnV2+1R2bmfbgkj14R86aeuYEHme7ZKOHfeb8MKNpJJHa
JWRRSmSQ4jSHuSVdxpitz4Z5bo/kFBmJG5IA3U/GpmAb3kb0lPIqGJ9OAruHArYmcHbdxmr1fTHH
+OwWYX9kjcHkAAkec9EqI6I08IAYGb6nmQWPS5UYd8rb0otWEf25RHiGliiqA8JTaG8sG+2qr4SB
W7APmgjmNpag8xCXeH4XUjjkNYxvIxjplocs8kG6CC/SWmu/hC60u1DMvxDj9Poi8PvZMrzQTYgD
t5UfS6g2SZjVhzsR6RKNfX9JOaz3icI/RxpgPlVrviIgiFaf0rJf6LP1xJLfnXHp3gQ/mg8exTeu
6uFJoY/RT7voA/0OSc2m9awPse1rMhqfndK2+VeQMWylwEmkL3WHqrOXbUtWj9MNr2UIk5iMtDZp
TR9vBoSXPmxH6DnNkAdupHUHvc+6W6+G3a5N4+KZ0DHDp/RG9zRpUYBI0l/hhfUoPi1dbfeDMxvv
ktiRF6VyJOmcJe2GkCUOFrEMFA95kNeyTgVOBDw410xBJAsTHF+J/t4YxfI4DAOeI+An6hH6TYTs
8WKIuv2itKw4g0SZcPt2+ExIEu9uPZJ0KQug2JhEHLpKOhbORv1OW4ctBzfVv6UL6/dMc5b9FCX2
1ogMAEV4x1IxvRK/tU7+CjP6b1eOb5Ein2kGo0pjFeZMGQggYT0OsjQxvjqSv4FMxTKoW+hDVqLe
XwPLrlYyNv/Urh5eNZVtJ2HDJbl77gOWkxSslou1dRT1gQVREubf216fjuTZkmfiu3avBdJFdTCF
hSShS+jPWm/8qpabIPmnc3jSjcTTtDq8uzihNq1VaveEeWzTCagL2h7o2tEZdNCjksIMUbHXjAoW
XxmSqxGOg0c5ICkZeZP0m4E89nf0T/o2HuwXpxX6o2FW+p5tC1mOSGtO+IqrxbHCc5jUy3Ye84Rq
l/ApJmj0BFuYv3QWeopidrKzJo7IoRqCVJXkjfIO26tKm6bRko3HdJCSQU2oj0b6iXoWBOcedlcm
AK/hbVXBm2PiiFIo//E1ybcaOiIoxEtdfA9a8hAuM/nFN2qxSUtQ9RPIDPXMjCryh6h47krQ3ozs
uZXRdy79/IK4cWuJZm+KZ5p3lfg5aeD2rKdKO1kWAORVRkdnutJqx/t1reMQW+1vbSINqBnvztRd
hPSOuHnB4mNSU/Ru0tJkKHzI+yXbi/zHte8sXJtYZWdozyCQ2sISpJ46MM+iD+KGu4VoI76zr8K+
l+qLwTZVXKN419rAetZhLunyyX7zcZ+BPrWKp7cQVOV5Bk6KD9p0W0nnHnoxGzovQfGVcsM13R/Z
WYwKv63ik+3d9Ocp/+lxR+rhwyK/tbyhs4r2Gze9FVGzleWzNN+V+qxVycGCsRbm3a7dLZffuQxX
cU0ZVHz+RDv7NIWe1H47tT8zyIWVom9ko1LH1xlIqpXBOCAxYCUymLuAtLNxryVHcz45EUSrmdFZ
v1eze1E9F7xADSv2xelA+En2HLrMrwwazR3P6Ry/HH7W705Ef6yXVILieV5oywgs51o2byrHpqzS
Y6rvRu1Ehc8hz8g4ZX3mfOjV7ySiCBJ5qkbg8kzw3fgUSkxNPcm+0w/n0CYnQbEHhDOrYzNy/RCR
n5I3oBavpTgIMAi6LTdxOG5q4xghNOK54Trx+anTaFtrN4WCW/NDlrdMO3TRz5oBj+3IGy0+wIui
0wJ1cfOV/foAXRntu0uETmvR1f5tas/z9Io5agO/0ZqX0NlV0FgI3xW0ON0uQT6TW0Gn/WTwqDmX
K6nk8aJQO3Ypw4fYpPAKqVZ6cbjOBYVTZqvW25JFl4h8pF95qTTwtoP5Eg1WcQDW/dJTPX0gHDOw
F9aq9DJS4OzQnMcM1jUTSijz5liKlxvUKWd06nL0EH0uzqFenyLSI7Vsn9nFZqQxjTg22hao3iF3
CNUurFKe+vZ0MeiGMjn43Jeh5vx14dUyENRwYw4vRIz7MMNezVCYpLsYNnnEb4aSdT/LGIPj0wTR
ll8ENTgTq73VvicEfhNqA7/rGJeUMCU3Jcqsu1rTi+o+1uEuQX+5VH8AkzuleVWXR919kc1uyf5G
WiJgrspaWw3pe3VIEKPt1voR3SJifv6I65eYCsZB3YdyOohR9VLyoeoSL61LmD5oPTMD1MFhRnlj
on5zqRdoiqdWe20Npkxlz4h7KPW184J+j/jXpKwgg1Up+ZlAGDbVUGxy8W8SfH3JeeHb6uNDJQFz
5tCzigwkSbkhLPLJeZws8jvcH1r0uIRvtvhB++dJ1LGrSVsDaV/0XU9IVsKhO8PEH1YRpElbXXRx
Z43BhGORZ4BtyVeyIohb5XVAfUb+7sYJ76l1o5ZlnxqfOnL3uSA/GFmDrD7LQSLPeiZRcL0Qp3X3
Nw0/U1ACVBuX0pgkYzDNNTQqz7THqqyINE0U88Wk9NHANDGFb5aLLCMKjyGpyHa46eIfW6HzxAiU
5FTT9eVYmO+Gm0Yw39DAhMMUMbly+tc+ve2nhtqrmc7CyPKl8VqUNJTziUzsPQgCSkFs0ha2ky/s
WcgWvOOBdGETU690Pjt9VaFOD+nc+bkS/muHygdUplXqIuaDkr/147el7ud8pzE7pSRaul+ldcMi
7MWEAacGsaPi2LAgFtauoMxppFor1fAF37ldYwIGLS8bFW+yvxfO3LH+btJn2zqzZWys6kP2H8jJ
AgvVAAoGFJcPS4K4fT8qF2fa4znvHN6HW0+RVv6ulB/gVX5lstzaX0r7JNcWtXib5zs9eW2Hb7uo
djMKW8QGyNuIKGUBQl5YKP2R1G+ObJI98i9T3uyWENHyADGDz/+prd5m55TTw/C/j5kmHrZA/mBE
jMO/yrqt9YausrfEYzb9wXqU7Q/y2j1h4yzO+UbVf/KZLkd3N9fnpOYK5RTvyLK2USkayW7Jn3sH
WexyFdaN223LWO2RehD+1WAlfyQR0wr825GdI1+T4a7O7znaEK07KYxa0nY7+rfMFHlGzIkkiFBO
UDAFtFN1x4yWpR3ffkeoaEkxuyGiU21ktxHfFF98tGWK8cR4H0aEgz3oYP6guWCPCS6113ikrdP6
tqffFtlJQiC4NZHhvFDIwVfCw+DNya8C4eBQwtQhrR4j00dAOlvKDliRKpE3ZGWBCJcH6oF2yySu
IbXZENqBluJeR+6Uif5j1oxtKw+58w5TwEadbXPrLQp/xUNHsIua79sv51B3V1HxP06szJsh33VQ
ccsgD2N0EPQfVCQxR8t5FfMM84vBqZrmnBnrAWH+5NxTVIQT3XWzc1xjdMOVjw4dG1XKl/zBIeZS
D0guXpFmvqBgmbPF0fDlLB/Semr7c+L+0o+QDUc5nekZ3Ijusr5pUNG8RAeXuVt/iKvHUIeJt+yA
ljT+tN8yC2ZmPUCSsf3nAoVBn3D1NF6zRljHX0l6qRAdEIiwiKB33hTrQdevs3ZoWjZadW9O9nbg
2jCco6bARLRbM3kQsCPjckebiiz9YW4e5/HL1nhiPrL4U4logXfQ01PqUymXvvah/QMCND11+Bjt
01LeCJYsYQSr6DzGtGJ+AfooxbQncjSvn1UD5eWXap+E+RiOL7QMlfKwWNsmOuXEhi070go8M39w
gWTL8ZolNxOhbdx9ZnHHQ3CynJfB2k3cYrHEwvJi6c8yufXDWZVUyCOT6t4TcSQsol8c5pUgxrrK
E0p66qOr00RKVtBWDBbv4/uiXd0+YJ/zre6b+wiSm9hCwS33O4l0axRnh/piK6MhQc2ChpxU1n2z
u0cp2Z46sb+JudHUragxz6CLCrmc1bU87JLTlyXLQ28/Jup4HvRP2Ye7THcBqWkYax7YazxhN2w/
xWaAu5jUHXZDahWrgGGdsRnUmj1AESpFySwn0QNFJBubC9gpHvFCI0B9oR+b0y45TqTcZ+13jGg6
L0hgLw659hsN9qbW3xIOAF1NcIYmHmh0zhg/QSPK8befI1+JZ8y98zVpc/JBgG81rjn++Vr7SsRd
W42H3r3hp2AkkNuFTrWZiWOyA5sA2Eo86SLbxmP72EvS/heTU0b6TfgxWWj2x5ewumSh5Sk1RV0g
Vov1N7S5v0RYZb7CiOwSZJ0J50EJdtkofqxeW9e6LW567iq5HU1uLJlvQgWdNB/6SEuwqyNQFJx4
vf5SZzzNZUYQvfw2Dbiq5LceClgIFPvoaLgRKYfvjwN2Nzhtzlwy+kGaC/7IAlFLSEGvDYaUNE/D
8E4lm+iuJNqjuuDEDrdN8WPArBOdCtf5VzqB6M2dFoaEKCfs4/WBgubtoP3UdbMJXQoE1wSfPm8O
Fdinijdng7SydZV3JZkOZdEf0JisCL/8a0K6pfca6jbFiTfzxEUWPc86MbplE4D/nTuMyTt7sVDT
/1UOvZvNayeMVz2tvxZVbDLaqE3jp87/Iss+WVRcSEI58ux9bGL2dPRu8H+QzMtA3d+tUrh4o9fY
fYl0LegbdL3LvwlBSPhczH9uTVMYZhvtoychtucnjvbmclhrtmd2xUx8ShpYGz9Z1P1gD+dePI/1
VsTMKgTTJMpGgwtm41GbH7on+/rLMu51uXrGYGlOdbnNtGtvkwd8sGyNTgofE0aAbMLrmBFFEe96
CjRHVH26eu+aU2+eGvhwEf3khuVNYMedctDhSCvw3ER7se3LoGg7VJ8blV2K7AmykvnmMasgCfDi
dSMDv+lfJ4O2i5461ew+OT/Ugv1bKMYwc5ME2YfSeEaxuonLCfjnlzPeDB8a5aTZhzzZ9SkFn/xs
8OXW8uhafz1tzMD/WbPNo7fRDgkd5TTChXRUeIqgCugrOcM8G9ZvIStkos/wJDE6N/RlRLgk2Z86
XdT62UKoWpy1hIcTB6FUH0SF3mvfrK0nzqlq2X2s85D/GUL4knaSBtgqfhY9PBPFEFV9C8VLOlre
MD90dQjPz1j2piH5mkkMsUHYWfp4ANrwYhOuXBZP+fCq1E9O8zjOu6G50yHpAQIDnh+tjF9Q3Zr2
Q2eDMd1TG6uHEkwjnZmAcCDm2SttutcpfqiUE15B+tMfM/uUi/eEWPdl7jxb0NVK21ZELjGVd4sG
I48vzwBjzRFPRsx1avI3ID6t+r2sLgkll3HJmsvtXRQ/Lv0YtJvvYm1HBaKh0+VOILWc/TqhiFFW
+z5+HUr6s9QG2vo7Hr/cjn8hcgPFeC/0f3Uz7CJj9g31QNUDYi6e48Xp771CTTCBraJEqUG6dtcU
QYSuYKEDSNTYL0zardLxn4mib1ZTspf6M6auI6BDuMHj90pXiLdwUiOqTo+hC8SvOA84Cb0lLc5Z
OcOUY38E9aHFJZ4DfWiPLaFefB52w9KTrm1Zzc0gBqbXlL/QrIM8xPNfm14q1T+nQYukTwHR2B+u
xDsEJFvQ/T7kxQ5FxdHu5n1HsYy6CpooAkMf3xHMnuoqCunlWwv1a0PKEXHgrGDuzmg7mtLXCpDB
rwtzX8+87PY8HpxSvvdT+W6ayt5dhsAR6rksqUqtFg9QbCPm7AasGRjDdATq/7AYEIU7HEcjuVNy
6I/jvI0rmsV1uyTySZCqpx46RznnqTxFhrIt4P03kBq/jSK2fT49ylmFwoepGnVvsdpDy1sTuw6X
uPGB5IVZgooabuNmE6eKR47PU2QYvtaol8KoP6fUEYFekiXgZu5R48JF7O2pvbGpFSNYSDT3yIHG
3fc35/eufRLmwIiMOFl3120ue4cXuo1xutUm7AL2fFwWuUcGd8tcCCLD3RWNBkVJ543WXoocXq+A
nu+b/RSGNz0eSGMhi61f2od+yU+0LPgpdF6oUqIExkzH8cnhgN7IJbwhJbxMRPwU0nrTq24zcGl2
qY7RD0GOLk+4k6g3SV40ArMmfXlplzZw+TUqssh+lp47JTTj5puaysVlXlDmULAjXZQVy06xtHNb
5nuj5T1FSzlGwmscO4Cz/KgVZ5+W46XRJq+0xpeWCjvoTPqW5zVMU9X2opkeASXfxqE/mmnoU4RG
AyStviSnsPase+1YMtu1oPP0+ThziYTXvKr9Tx9apKoo+5j7JFKtwIJrprQOrEjdIme/KxZXsODt
7eblFGVM7ykWuE5oN0MdAvF/ARNhfmbrIyvzoqjZ121H4VS369WJwiGEtlB79NEebL30Be4/I13f
H352Lmb0zL8ujXWjZh9bbfHJcHoQJRPboI9PAyBSZ1dbqYDJqSA/kzX5GVg80NSvOruPMVlGnjXQ
dc4M99uUfN8OYiKLKwptba2jNjMYIaldpoDbpLyX+FhkNag+xi45pGPmu012UNUCc2eyq6fiAzo5
o7Q8kvxrlG3TwMisYkO9IGmfsh3fHicyAsMtfLEZ9Pjxo0SSdF9SdxZyGwj2Ul3Ep9QZaRKSu3CY
qCl3FeREdZBN1amUnOXO8mIieR06BuKa1H5K6WDBhrWS2AUNVNXmhLLokM4E6OLkC92IhYQu+nI5
oBnqWevozBXGE7V3yKemKx1P2SbBg5A38q3m4aUigUyc/l4YNgF+Zl5tFS15MrrXdGDLazHLawJj
IB8nR0ZdPVld+pHMAhEglfJWsZ9ySVUEk1VfMdbhB0X5WKA2y/0JbinUsnMDKVZ1HMlMPzweCfdH
3VfXGblkG/FSaIXnoH9AuYqbGwn4wikfxrSU8SZUNQMGC47VRMci7DZJWPlFCamNvYFKObSQpNaX
XESEnqG3BqKvgqhx9joAK0GOQTJMQdrZGz01djRE+LpVPDBmHjH5smkxFHeKJ0nUcnRM7Y3AL4TR
0sYDGRfgYSZFoNAEqAyS0rMyTFldfXSTYVOuO1tEbXGutXuTqbfp8z/qI6iXM5Z3bYR1G+bLwGa4
AMtWNnJnh/xeJMZOR353wYkp8A8VfQqyp2PyI03+orsOAtsadKU8tSyEbZl5mjJuORkOBnq6uW18
HVGeO2avVZ8c+ylRPYSy1yUKKWMz88fSQp+IfILNEPdaYhbvLY409jXoFgMxbKKpl3oAMnf4Qelk
4Zd0sLSMZGsPdrTDmhWMCQTwwrcIMIpHyQ/DySOUbGuE9qYXDjICShQzgY2Mft4RTbgNMJ9WBpgJ
dlS+zxlxUzwm4waJF1/O2ru+hEFFcFe2jLknFAtcI8l96j92VaNy7eIeihwfrZYnp3Vfrz2jKM6q
g8lY42Qp2wKZkk4Ht/gxsJZ4c2p6kQnzrzpIprlKVSr9MoGLv21/Swbxip9XWUa+0Oo0iSYIFzUw
gPcqzbhoEAA1no2NHMgTlY1+Kszl2UiMPbLuHZ0rTyR93iGHLxUfzjCJXa8Ek1uCiSbjPqJLWnZi
h2PKx0sWwM/d1Y5RFTrSwR1IPMfdzpWPakQc6kAAaurCwoENQ0QQyK5PW65nMsNFvfLoGqxvY3Ho
mNgpr6Q40pqIdKVuvm1wOuv2zp3+rdaaoeKfhvuhRZxL0/eQ+53A7MD/1chdiDtGYVMuiN7N75n4
LpT2Xzx7HLBYh01kx53dvWdoHI0suY4AdN0UwQ0XmLzkKW7qHV5+iJ7OE1N6Nc3yoPVY4sphp4vk
Ees3eCgkLfz9QRX6QTPdv1rEdPOmmG+i4qkkdXRl2g3VBZPhpZjc7tDDmueheSu1zsc9z0/Z5rSL
ojM0OJAs+31WAOK71n5g9vgYERF6oVLfs36aIIf4Awsdesl9S6vwvPRY1MYOPWUkn91iunRZj3sQ
1b9VEX3bz6v7aCh3QMzQGjFWQTpm4wSKgcvBxJyI4nolVBRiBHA5TmNJ5ev8oSfUWDsDah6yF5i2
VUwKcdYzQnfqkaYPqICwIo3BQsjdwLMGUTdRBoZkLWRJ1d1lv4o2Z7u90Cm9I9boZPdzv4do+3Em
Y2vFyXkCZcR5ElRSvKly2PZhYz6MYwl86JBuUbrsNI5vQy2HgsqfgaxMu3Z8ua6O+cwujy9VZZ0Q
TftQZyEbuHY2qvivNJxf11kuDdmfFXV2ptkyFxbHsUkDKkFJBIuOlsz2qwyGmdefHaRoKwgEpiQA
YjS9ATOZlo1hSRpGAeBLhRvbAcgFoJTrZajoOr54VGbNjOqIVuw6jRjl6NNLBBEaeS0DtA3bSaei
u6IxEvZ+O2TQry1e8mJqyoMZmZ5OmEI9WQzdJvAKaQmLASbeDTs7K1BX9mjNk8LMg55smEdlxpqf
YKV7KCtBzihhzaxJ6t3lBa2yvKGw1llpokG/a05ZOVtKSrtdHkdYOqnl/U5a55/aqO6DatVwEBrh
ZK+LAY2lW+e2TezmpUT+8UaKTrYbsW75o9WjiRbIhAzyTvehTQ3Npi5Tuu2N7FoK9F8IiMih3YWR
LM5mT0ggFgaFbcd67wezPlEa872kbb/DXxjjFy8EHUlNSilhFF4Jv8bjKZeIZ9qIdJR4AHk6QRWq
81pVjf6uzdK56eacp14/NfrOBNP2FIe6VK0AcUiHMDkOunWsXMIwzAYv9aKP2v/VlnsMLvmlJgtk
1y5QlDr+yz18bBfUqY10qUWtNwlsxR1+SDREBTZ4K20vuf5LGj/62oR6GMOx9S/6QpFrDYjhZdXB
9SUyPLYxS32e9hN+VFeHesJI/YgkLTrQ+ItsSQ/jGjS2Tp7LHJhO4AmP/NgFOqa7gFgXHYvOPSGA
wyG9RI63sYrtb5FbhJTMPYinQ8VsOlB0rFlmSAlRqyDAHucnuP+tlPRk2rNNuENLS1FHSQmA1DDm
3462LFuyyXNfzQjuwJH01U/KKFFHteA6AzED2Cf9JLMQvTNNtZycc3S3l678S5eO9TYuCxZQUxcu
6mubiBHswvr8nKKWCMZefcqn8adSm+RYWNolt7JwZzoDHDmZI29E3HDVdg4eY4tslZsbV/bO0jp3
uzSj9g7/7D4jS55eSX4h0p4aC96HeTg1bTNsJZ1GJ9UV/UvX6rDAbr4cWCHx8iDMuvOYmLeC/IGg
VPX6R0UkuauXadgXsKZkJYqY1yQJYXYaaTCdj4byY4siO2gpRtw+ZqXASvD/E1+QRMGJliY1nuVa
5e+rxu9UJQXFnYguNmbjKXZqfWeNSEgYW6pUOSJXUcGlW7BqS+acTxp4MFBg9op3dhV8LoW1deM8
PiOM0X2ae/pjhRmVUazopsOg5+g+RN+/DNOAG8N1gP9Ut3yhjZDJdFA4nlPsLOomS8xmZyZ43lEv
tiaaEKvblSvDU42u/c+NmyxYTV+kAAw1ZsSUQFTRMpFllTWBYUiG6ThyPI2yVLBaTp6CKKsn/gpO
Jh3yu1Tz/kHvVcnZOa00tJA468AUdu0Q/5JIHaNpHkGEitTFoFBDfUV1zn8tFQWQWclPoxmtQygs
badZPnPbtmQ8zBFKWwckNEn6+apQbxaDnR/7eLzGGuVyZkwId2IzVNhuta/K9NsIl+c8nfCuXIZY
3JyIZDjcmARxuNOM1g9tzV42Jae4Xj0ljFCUFUWcorSoj1crtIp7OhkOdxGVCSyjZnig6nRNk9Cs
F2XqATQpIN1aIZ90Grr4QVox3zo7p7erHByEuqAL/qTTNOyyvfaMvu/prJV4LPXhML4QHhANW370
5hC3S82bD/TKMNiXfk75F7WymfwxXPnJaLJctKko3zMwIXN+kVkF1h1uIuI0QuIMcJdLD7cpZ1se
hn+NWmePau+Ev90sNAkfHsYHO3SuIdff0ziazclUEBbmCh1ipL65HCXreZEtWjBZsdeGu9lgmjUd
zKdZ0w4Hy9Qg9SXV4j4DT2J5ajS6GiHMveiDtsmIMcDnWu0NTEQeAbmgq7OcIUeSWm0w34KyJpOO
2hHMisY9GW35WuVBoWScqijuZCPReAAXRbNOI2kO6J5YEs5Z854371tMI/4YFnh9TfTDOqPZ4oRw
swNpzIqg3SvtFOZlUS/vygLTbY6KwTNhfc4TT0unx8FAghJqWPYVEpzRkEQKSvYGdKsy2s9xDSTJ
Rdl6dWOGu1ZpTHCfpN72c0tsSO2ETBujljN1I7zqYg3LSp4x1WGcYD7H00fkuEqOVRQKbLhIfnjz
1XSLLpZ3qM9xEEFzbxo95h6iERc1NIXPJM8j0FyzlqRify3YHfxM7ekAT6nhYIBzAahCfCB9lxVe
Fc+kE63CwNAlXgW1Xe21USPRLYi7xC4ivahCLtE3XbgB10pKiqnCsPGHpbpUY/erktc7PAoGMhQI
YXJrRiM7tI0JR4RDyQREpzktbidi5BU3fJGKPv7lXOXEgBn6P9oMf4Cx3KAac9Yrpv3Uc0OYP1cO
x8H+h4oXfUFe6xWZB7qCyJaAYm70/K2oLf2Ou6F/JwQI5+0qmR8d/bPrysQI4mzUGPw60sgkSWcH
SIPu4CwobkyiW2/1qn9MdEAqm90msLs032aSWxhXFiZls3VvdaajZWy1U5ZO7RWPQIXKMq4BbYSC
w6bK3p0l+5aKU32xufaok2Ra8f4zmQwNJbIe5AAefieJ0gtBBQ2sbOXgpW/Ta7WIv7CP19nWmr6R
+f5UMzKoqbavrlCmSxiFuHnpI609W62HLiDlzpRkM4iWBwSPFTAVwP40iZUxdxV1b5SJ9hVOIW2I
QhIrPbv5DQOldc57whs2oztGcKAYm19z5LABfn+wAxqMlYseIYF0RmqzO8uGIsYr4SUqeQXnUojE
vcfSha82KT+cpQDkV+BJBLkscnI/6g7lJkEVYmtZ8VWCbNe95kn9PexYJQBawjKCHqCK9JdSzMfG
Gh9rswcgrIabMSrnoknr1zC0EmQPNaBAPxjPBuJrWJB2+Mn1VoU3Nl/GjuLqws5f6R6ILmYk+xeL
HYQ9fgKsNTCoUzJ9n6vyEWPVc+bgnjIxTHKPc5xulrp+65JJPOQJ058pFJKMYkJ1UrMcP2oDgeo3
ZpznBX9gflWr7LWWq0lstqG0ilHRqBJhMFpTknKv7hfIAYcrwwGd2ORD95cV+a9qJgWAFBIhYUFD
12RQ8cIksh+8/0g7kx25mWtbv8qFx5cAgxEkg4Mzyb4ys5qsXpoQpVKJfd/z6e9HH+BCKgsSzvk9
MAz/drIySUbs2Hutb5XSgMNg8pj6exERf0sIrELNT8bTamjxTvfUpOuqMvK9E3VfrT6DbN4k+npq
gyVowUPAoGLAbXVI83DihLQG1AU1rZHWoZMF2v2o9wqxGeNMCuasSgDUj5sfxINn2zShuklntNfp
7L5HdON2eRF9KcscO8nE4adMjXkVw2hZd5Nb0UCYmXdokBfbfAqz9zIzszcQaYueO6EzuVU1UzM3
cNHgO6pk4bYmJpCyc8t7YcWCk70ZVjN8tfiRlganTrYxJAkNabZREfbVwRg8e9p1daJI/tSjuCIc
ceDt9wV6w3ryAeoEaMWfOX84V3VZApdoBepBZ0j0zoYwTnPCNCE8EoZ7J4Khe095tZOtoY2XYXK+
ZQnTXrhx+Q7WNrQot7c/epl2xTq3htuhb/pnPgUBtNOgkYrChSQAf5UjYvPICPfRxCC5SX3DxY5k
tbsqZZRP2R3icDCfZUhQyQHxiCL7U3/0ml2Cw4677TNOz7sKHtOVtGfsv6mesttmov9WuV7D/8jm
9CSZjRPuEl+HSXOZa8x9FHMWlVlSqUsGP5CR62QyK6V4WiV5h/sfNwYjKO4JKY3ZJmpalx5K9TQ5
g74YhJPs+rDPTr7TWVsqm4peJ2B5bYPQX7kq9AiU9eqPZOGyIT2hYuxd464DKfUdNtZ4bpXqT9Jq
6qtg1P6G1g9tSq91D46a1cbIzJaziNmdecWKdap41sBiDQcHYdJ17znVVaQjfZXWhK5qFWNdHdqC
tplQDDrG/LYeWFqyngYbrUq5NI0xHNUgSWjnGcg8l4XD74P+FaKNs07czr4pcqv6kphNc6xqL7k0
Y+xfW7KPX0yX7FprMLr1kETTrp8S5k4grY4u8wyqw06F+E/q6ahs852wZoQ7Uq/MArZ6FnvGVY/Z
/KACq9vadMfWsSvLAy0SBAuWyXKu+dP8UFrHIY+ct86sxHqyo2FjATrYmEb8lPy3tAuJICYGrHvk
YXTbMTLosXnC34lefMxd++pMWO7N2Jy+alo3Jzni3WYSXxzh3ycPs4mmzkzH8Yyg22nXOFOYOzfZ
42xHAGAcepTKQEZmOPG3UtWUSVReq8Zr1Q+3tXknqaXXJJpP91i4rPXIoGqFz0ysGObTY82OkTct
DCGjXI9JtCjW+5TFfx7CbYP+H9YP9Vnr4xxqglLs9OiRD2oyWu2aqYSOQA/LRteS2e2Wtx/ah1+6
p9oV1o/Bwt7cjB2HozYy5l1EEf49Ach0N3kmirWw4gwAu+fcjeKOYOYPYGXNqg5bJlQUuh6VQ+KA
Wutzfze6gWIMURkPpZvYm8QZccv4MieODDnDY+LV/qvTleEzFYf32hRqpm3bz7xzeJp39iTckB+m
d5/rTMX7AoMNxj+cxTSGquIlrNqGyV2SrBvQpbuuF84Px7yzkTnOeEvvqxSA5C4LmBaWXgBzExrV
sShp5RpuPeDBpAKHsJa+qqECG1HgpaDfOEUvBPpMHErwRpL23JFRP9PWsUG5nhwjp7kSIneiBufs
TQPlmBv5F4B7yYb43Me0MV6ER/wKGuv+DLyqfkIS3dwwmZa4EQNaWSLxTx7mPjyEVfBOL4eIehPL
ii79mhyXMrjOMlM/VmmDzC0d6LXMtX3mSSvhW8iPtKptzARddggzNVsn2wqK9vvoGk60LWLdnDs3
EHTcrehUI+I6ggQZ9lnvDOiaYvA2LZZSNyWhto4nek7mZPUUvzia/LXHmVsecii7uL2zBEUHnZY+
3dUZ6+3WVqO+CZp4oDkt5KlSGCCnzJ8OM9r4B8XUFAl+k+6oSYl0wYBwFsnMYDN2io3lGYI0BA/6
aRqF23Qujc3suoNLj8lE/l5PpVy52gHTlJg2kttJv7QR3fjEkkGyyeX8LGfJEAmIlKRl6gdoPyck
SaVfJodWiLckZKOayonpQ1NNM8PPuKxf5yTqENZbBfKBbAwJDi07GE6ukHda1D2Nd0vdhEQJX3wT
GNPYI5MZO+Zx0L3mbRY29T4eguUK3pPbpu03S9BzaxoMAha6sw1Dg2zddsrbZnOSfidqtz4nZezD
kfPTwVk3kllg7Tridlalxtpd27uyjfU25Rx3zMqwZfrHUKpxciqFUNg35Ol4l8q0O2r7Fia+Qc9u
QLA3RXBQxzmdn0DyFoe5GMSdkIaz9nTc3uHUznelNcMwagQRkpxK16Wj/G9pT/VBr5LaYZbmHics
Ao6G1T6KI/BbOZo5H5jhPtWFgIROdx0HOZotovaI9LEp4JrhbYib8jbOM/sdigAQN5t2fgbnceZP
Zto3j5WxDxveVYfyYYOLv984o8iu53JCvCATHieQhiRZ9/BlEqD2u3wSEVb2wN+0rhM8yZiJHPuH
IZ/N2siwsbfGmbRWynx2iT1tu2I/Nma2i8Zc3PEWLBMoOptZSFcUChppBX3mQQ/qvnaVr1cGJrQ9
Ld10K8wofBndyTxmZlc/Zh1PCKqLDImlQ8K2YTAnTZVpoOAMSxiosJA1jBNAswzFkrz+KsKo+j5M
wILox3ckuxNxVwVZeZP347vpOMENVUXGc4Wq2auJqB+cOT94TjnczWXunPAFA85jDLlxWhvOjAxy
jIR45XrNCl/WzDyKviL+OWA+50U0v6KWIOi0aPDpVICAkfXNA5pkQMpAiglCzvH5wHXYBQ0vm6Bt
v8zUKTGTYHmAWcOmiaZGi91mfk2CTj01IYXbEGLRyPvWAfiovV1qq+xg0sFaxdH0AtONnjgnZMAc
jkkDgwSVjaus8mkcEzYpyhYGQmBgsNOPewU88UeIlGyVFoN/MDNspHaGDq8H8sEggPONiIDqKycZ
aIB70Y7pmNx3rG0LG6m4XdatlYv9cpWz825zwhRwIRfgqrr662Sizo1s/8Z3MLX7Ux5vamBTqFfC
HxGl68oR4+vUIzCua18ewiF9ompq19o0HlJJAbfKBlW9dE6K7EcM4twl9YcihwNiAmb7a9fCLasn
I7uxJH7QllzRWxeO/WtVpnSqlUQoVwrGXWH0kc2aITFBcs8lnsiNRUjGFTgp4yrwVYNtOWQSZCoo
eq6bHYH3ISQJ58Batjj2KnvU5jeOsrSVpIFaZWyltTV4PtahQwFXKeHsdcGBeJCifw7i3L/RTVef
iyjvtxyQUPYNWfTAcAMfeY1COIJbHK5m/FGruY6+eVlUnPqiTk9IM/jT4SgNYGuQShddK85pUtJv
0S0YKRnAMqQ6UOkDFDJ56OZcXJgGofFuchRpPWYFVDvLfQhETCEyt3ZD37WSX+3BzG945gAvhOEH
JA3Ea5Esbl1fIo+ICsLsoqiVm0bSQ6XzAW2vzdgtS8NaaZVTqcOU9nUmtyNu7H1fkTAVVDWzVreg
wW7l1Zq7S5hY10j4jJZ1mk1UNjJEf4yGEzlYW2C7QKK0GiFp7a25vU/pqdAiyR7GTt2lXVBuzSIY
9sA+zTd3EZUXi8WQt4cSUtk1Il3bvHZ645tIh3oXNWqsVr0q620ci/7oJe4AJz9+w23tr9l7UfNa
GkNvUJk7z6umUzgr2gw94CJ4c/2u6iyT0xd0XLcL30DcZLsAiQXAs2Q8F3nBQaP1EDUZHAU2oSqp
603UFJ5jZftobtxtMKV1u0OaxoB69sa1dAwOkRYaLl2PjDPH9uRhlp3OesqhevnKC5elP7kL6ft/
C+z5ic4VRrBmsJxTWRQWMXppC+OcESoCfyZvzcFq2/pDNG14iRyt7/wQNXFN3NItmWkLn8qvWSfT
JKZdHk9FgXQd3S4OJJw14SIub9F7fGdybN/4+RjeCo03MKexDNIEHpdVph9myJSVLjbmPmbbjMkD
/JbZrJ4rot8OIfySPR5ZLP5OYEIfIe52KEGiOsFS31Gk7w0LR1Aj6OGin3U2SgZvA2f2g+rL4RLC
StrENd4Io6ui9cCqvE5Gzzn1OZlR7pi/BATP7gIPx28yFQNuoVBvWzHJx7og8rwdqKuE0aY7axoW
OSa3NVPFlzjQCIO1wfPc80pJ0XzndMtgdbbw1cQzTlN4JQ9W33q82+ZiTECLz/sBtGhoenwclD22
oouc+kBPs1a2gD3sxruyaa6jHM1cwE4BA5JHiUG+3zZzNL3i7WjWXoPjOcq9fuU7C7hcTBxnao2u
QpYUOUOaUDa2Q3z05DitVd495BUNqC41jZU7GEyDgUYdLLfX50HhC1ipomIeVxUND00cWCND7tp0
plMWWaBj+zF+9MvsOwswQPPcWUZDRXzfTf74YGddwaoUY+TULipxJ7ReJ+hrZzVOCTU+eh+Pwr2n
Xx495VUMrH9Gz+G7Y7gLTbr6yvFNdB6zLPboESjytfcRuNlby2mTH0VE+5n4hFM5VkQaDi51XllP
PB8g8Nj6IgQCNB7NpwAqBfI1ZL4m7GzcNnOwkSNDqFXMsGETVHNEc9mQLV3VKhNrU/KTtbNrPWDx
FPcyixF/SD4njr7SO/A4VWf9Jh18KoIRBxCdIv8wYytA94uKbizp4Bk+g4+4Z6xr+izYaWQcsq4O
v6aGw/iAbtnBMsb66KVusUFzgZY6B+x4TDPRsq0a7citoaQlsiA5E+qJSqVv7B0/UribbO+DOFzE
4FXgnVJZc+bmnQEiXs4cwSODTq6XEhFQ++DBAx/LKi3tfjqlfQVSPyqCveAMtpumnvblGCxAEHgT
jJTjCjx30GyVbIp9rGP7YZBO+jBFAWQFt4wXYIVc2Q2Wy2Bg5NNRobiW2+zC2vrSk5t3O8GWhaQt
8B77in1Lqt2grnzrA1JovzH7zgG95wTiIRjD5lnoBFUmph6a6E1LC6nhWzUGMgiz7epjrYz4UWlq
ZKuVDh2TrtvWORKzIkrbLyNYyfuiDcB3sn+/6QjratJzSgQYDpB0QCGQqMaCrTuBt9ZI/fLekXuG
AhTGNSRJED8jQ8B4vECPFkfDsds3v7LthS821ne9AAxi6KRZi7T8TpdBfvSdYDlnDLd1rJjjs4bh
MBsJEg78A7hhlLPyK87JoguzNydN5LYbxvY17zhUQCOhxh70u5DsGF3oyx0lBCoXbdf06puxu4SV
G52Kjq6pQK42yn6xtcghZNURyRfNUJ+zO3qFdqqMuyrU2W2qnepi0dCio0pHWAqFy8eZUWKOk4NA
PokIYQCejxVkcPOdllEPwq7tSLUY3E1oWvONZ1NK4Bik38NcBVnTdgQ6s63iMtp0BE2k8fiBwjw/
aKN1d9iKpz0UwvrQV8QJmCi03lJrGGbE16o5FKwYGzU3rKdqTM4T7mTksIJg3hg0vV+RwZWm9DIl
Co9ra6IcjwZcOPCpWP0K8UHpQ5Fmp8s2XNfHxqCgmIma28KMJE2zIazx3tfob+GshXcCwzlYfpht
V52M9b5zhwwju1Pt/WpuIXG401tNMMQOuzzrBVBAln/srEwL2mdCJQBpqcxhGrD4SygPDoJ50+PY
Ih83B3O+HquWsFDSUfeAX2ECm2y/g7CMG0urfsfRyzoMdRt+y0thXEk/TtZzMX7rbUL42iKLfuRA
99A8js1OxEO5Gwij3dk0u6BZBXInZgS7TIo5M5IFsFNkcqBMRZcWFqJR+3Si3RhH1n6EzL2aJD7t
PrCZ/sR+u51l46IxJTSjaHvntS4HWnXLYjvh67vqpeFjRaYHvorG+mtiKP1VTTUjxcIpiysAwPXG
sWzuBxCBIPiSdagPUc7lW8YQ/sGN8d34ZKdsc9KVAUW4xiEJg3gbBZ3B4hrkWzkhTa4s/aOlcbJO
FhAYjR7YPWEC0EQA02nnip4h4A3+I60FRp6NcR+YhTotWcD3I/QqkAtASTCfoFXobHHlJwzyBsfS
F9n25O1o5wuVhXUmCsA4OXAFKVIgTK0lZOUNZuEPxnSLhMpx3XVkupCXmoLgjiTpAEAmXnyV2ii4
UwhqjgeJmQ4AqPX01c0NOIyFXxL9hfsm9GZxMpKyfLE7mDMOprNtx+N0KymBjjE0gHXtoEpJ4zi4
dhlLnQcefTapdkD7gCMgT+ZN1hdwA0P7G/MheYf9/B3BH605wo73/eC0myqQzt7j+HckgEKctDU1
O/bfcp/OLH5xnXt4PrMBWJSKdlHSeF8YyY0rzpHmqsqQ/noOmRX5FDfrqKZlwgO4hl1GvyRDT1mC
Dlkxgom/0XwFiIQR4JoSkedRmjjPyL5ej0WB7tLoaezrXC2VnPsIIgB3BNAgwHPgDzG2hIsxfQr3
oTOQ7BjnxTp2jHc2+UgBF2NhGuJZ7WLfDc4oXdECzrRJDdJkN7Uo1M4ysxd6XcG2oqe4nnrLoOA0
ohNNvHA7GS4FU1aaP+bQe6qxvTw5qcEr5ee2d3G70bzGX1zvvDSipsLuhqFektELuBiiBZo+osj0
pp4R1oTZaB8CC3lJAFKhBvLhMoi9YQqpX0QAO5pTSX+yTJ6OuZjLTRjPML1CHIO5GdyDJDnMZOjh
2qqY15EYSg02pTS/8DBaRp7ukwx3NaUBPbzGMLdNChE4dM1hXZi5eUWvFzxFGpUn02UdWntL3o4c
JvfWMFEFtXSEwIBh4kkKd5+V5XzbzI5/L9LGPMPenteRoD3gOVFx8JhkHJDaQjgQlDO7zAIWMEb5
c5MzL2fBDa8kDEUXkf9E0VxCtVyNunU3A+k0W5lX0YvKJzJA6BOi2aSVf9SGLV+QONm7Zqkq+r4v
961F/5lOmDrNWMkPMTCuXTaio42iHvDGgHgYbEHxnERufm/YeG45Mk9otuh/J2n56E2jtWOVAATH
AObQJqZ7SUOj2CHncJ8RdUL0SDUDKRQKTDwLgXWVOc2YdpDli67bmQlIj9XIuHSjl+GQM3tyBuSa
IF/ORYXUo/FoO+uWvQEx6RJqaBpPKsmgVqRh/WRkI3gsRoU3sKL5idsyu4Bxh86hQEg2c9lsfHso
YYGbdOCTOj37aTk/FhRgZ0Kp7waoFZs47z5YVDgie0FHPQge3ifTBLIIVa6N3GflUCiSlUGjGQAb
PQkyM9q0vyrBBJ79jK5NXdGT5MdEdDxKgZK4NffQtV9DzbawyrsQ2DEaMD/tS3Pj2skPoJ8FjyuI
AoyiFQolBLzwOcRlDIY3jCVfGzgXV8McTs8t7fINY9l+NwXQ66K89agIQueawVqxb/yeowlOaaAK
JOUE5B/9W5SFQxoom0fPYg1dxlslCbPFrHSKtWycCs4wW1BNtvs72drZudIRI8SeetY05/CaM13F
6QTd232pk2yve09t/In20KLJwezbE7OVZuktcr9hPbC2UTEj/ekLPcLnpJfZ5BGS8MJ3z6NVYphN
znN1aUzgJ6D8zS922dnfImsBabl4gxzoK+sY5um18Ad37XTJtMtn39lp06tf4qGhn+ByPCay2aQ7
E45nFOfinRUA02mcusTPJMRwcDa4BuHIZmoFDVYdRtFp7mVn9KMZlVVB9VGVxnu9KIeLCoxOjshv
T3q3e2LYl2ytUTbvftiF340CFmWc+NFOVFFPQOOCvEx6FNGI38BaS9pZfdk9R2i8XkyKNnS4mE3d
no7VyvPJIorLLnxiLuxTlqfJ/UCyyMUDSY/SfmpBVw1EjNkVIwOF9IZ/i58HV6qDjULiquroV64T
mjUo4dMUOWwEL/9cJXlFy6TKrlit5idLlsbRYoS/T6uOJYZiRXRUTohjOB3GLr4733wDWPPSmMGl
A+UO0p/+Uuo9lcNT4dLXEzRxbqvR1acAvTk6DQR1DGBDHpeieI/FmG6TICnITHYXAzkJgPfeXJhX
VtaRo0Cvdi+tJHq0FkeY6YrwTL8s+cgk82gTIdmNWaA1rUU3br12TE+cNYq7eczUziAFbQelhWwC
J3mODFkV6+YQF8S6wIvzaNNquusEo2zsAILyIdNbid5RXYXZNfZVuCSdz0CkbC0sHjF9CA32ZyGk
tM9Rv1A2NIzTeshQlyD1ZAqAnG+U0by23LrYsppE25akCC5B0MXAuXUzEb/J8yBrpPaFP7/7Rap4
AhZtRx5Vx6AJYpSuBoR2k/8OQrK62PMsmc+OxcZTrbfXktvl1AAJTB/AF7CfZ9rL5huZRvbBiYt7
s2qqHe3e/9bQ4dUmd3wlRo+Io2T8ogddXmNzCt/Z3cZrVCEId6CCYh61cVR1BAUAeuqyO3rC00tf
sB4wiC0OQ+o+VdVYr2qXD+mF/y5nYVXk3XC8gzuNjkBNLxPH8JXM5mgPs08v8DY8dNJaZjwtjwwv
2ynu+C1gw5O8ghml41CiIBouUSu0ospTgKZ+FTnUWV4bbjvwxDn+2cFa0mFaiL+eFw7r1r3rk7B6
KhRgniXNKDh5Y6KOqPrKjTNNTEBNOV1XcabZwFt9I3J6ZYT7pfug83hqetdDGsQcnrEgwRuTV58r
Os93DDUi4LD5N7Q9wRZwdHDnhJU4jD0ouZhBIvoiKzvqIMCDm1nFvpeA5vyuDm7HynkHT58fRdFj
8JWDhrLvz6uJo9sNCVOsz2jKWTM4sYux8O8dB61k4JZ0VnLIjgkTTXohNdMjzj13o4vHIBL0H+QA
jqiNS31T9w37qKeWOg3vRzyaCZ1Dbt1kYmJKEuIUeOKNLfmR0SHSSKw4vlkL7zk/dLyTwG5ZsIbW
I8E0wo0CP6O5tydN+BS75rUREL+EqNHAjgMyk4NrxJaqy2/BUkHnVdV/aKvv3jOnC3YpiV9w5iCy
hIbf72lg5g9mPwVEw6iWARfk2ThGquNKc6JlDYXQR2xyal1818SLki1hARhQE1/SqttT4+IXsD01
PTduZdFg9NURWQ7+cEd80TAl4piWE+zD1obkRuo4SE1vbyOduAHmFWHMQtNBvN2wIcerQ4VR0k5L
0RMbOKqFj8lMpyXhCrk/QoCC5NN6qUlmolDHElX+zpG9d1Vlc7k3BGKabjbqA28fVXVDs72N3WgT
WJk+pShjN5R3LElt91oiLzw0CGjuKz03PFsEKUJSiHf0o4crgJ+8s25D3T6Z+skX5r2b2sMmLiZ1
nl371eptcPIp22ubM6RAeanvO0x156Rl0ytano/KRqGdGl14YLoSA24gLWPyCMuuK+RYDFd5Seia
UnwZEoAtc6frf4ubh0TiwAG4zdkGV3YzNROLflOchIdbQHZ4RnlDOybUeX6ArmWi/u5ixqJ29Ubh
SrmDKhUmTJJ2rIPKbK+gbfHgwggykC5xhs2+KVWbkAPD6mDHRnTNcyWvyGibgUnNLmbCsCGer8i/
UwvhknXb8guhSLiHe6NzV4ITKtJFC7tJjRSEvh6ndFcKFkwkR2NS40lKMM8YaNDvJS8X66BQG2fG
udKrGqtV5DcvdV03F7Mh2zGodLIPppEo81DZG5S6b4gAGAsC3TwXbD5bpw2grpcMnBUu7TX6HveQ
xsAEZOex4k/W1250q3PDFB+jESOgRiBhTpF2r3qSizaDGN7GPjH3OO71Tmeq+yC1yDkKL2Z65Jnv
4PqyXQ139d4bvLfQ1YjbajoIDNC+I/QVW6Y3HFSjlMBsA9qbLgdkIaojSqt36P2Zxd5WlGoCLziw
GtvfuROuQEWC10YFBt55j1SuYrQK3vhSZofOkMGdZbfZveLciHq8HWnc06I+8lC9Vy1zijIrOEDo
kN3I783tYJlISxthrlzXyDcjRl6SSnJQhdRx63HGmIkysNh2Adtf6zNxIqAvxCIXjfvRCC2MQDRk
6OZMLZFZ8BA9222PMZkXG24FR/HQnLY6zX9YJChu4Dyl39qJRrftdsZbRdAXzQbZ4kJU9xUV5g0D
NjhUpj9+pez7gtrMoemKLYYY1HFTdzSOhh6ZQhwX3/lyvNLFiNVjCRwpYqZRugyb45gqtWrqqr6E
LDuHsISXie6PCQVzVSvHxo4ah2QVBhkWlrjEjm9sYqI3IsNEqyJOUO7odVj1/cm/skg3ochyJ+TF
bGzmDH6mI/YD0RTKpsat56Pn9dCOQ528tD6da20xdGgStgbbHPgN6YSt28Iw6L3VNaT8ukGiM3wh
bpLWcpK6AEZMOP44ScaxODCmMdZJggWyF3Laoqlm1zQxU5gDmUNzjnvSI/Jp0/at3FtJg0O9nkhH
YNZ4wn9yGyeJfkIRFK+rvHL3yFzAO0H2WNPuD/EPdOz/CO4xzZgIj12jOdutUzF0QGvDmEBx0Oim
Mtjq3v0ReF0fMCEdx+W4b4CywjGFi8beFMOkaP76SJZh4vbMU52pOzoI1gOqwDhIkPBXSU3OLIkY
lHVtI15QHr1UZ5IjO4b+BPk0wMGRLXh2z6jVhsZoLB2/yGuSL0OHRstyDGjnoAzRrgX2sSkDOioI
Nr47w9j9CBz4hQrQr5GWH5rG7B4ZDsHYk56Wvy770YhMbXrJMD+0eLsBRcAUXBCmJgvwOtIgvLMQ
7o/5WMHQXBU1E0qdqmFTOWayr5HlXikqKwISKd1WDdstvjc3OdTEPUE3BXIWaXwrnWdBB06c+swQ
a352CEZ44H9LckEbGtusi4yt6sIJKx9aJBSJ5nejQ4lJQ676njgy4qSQWJxRK34aufAPVI+T35Ga
fT6X9sl1kPA1eFiuOJX2+Azi5goNBxwrjCtHi5EdzBDpAgiJ7aMlkohE0HEnK6zIJdNRgPV9b1jP
jLCxRiqLpqTjOkflU1GyQ+BrEjLYltlUX4MPt7f1nFUAIsgHcOsIWxvLXDZKyEA2H+LXFJJlsfA/
aFCjQIuitao70DWOjZQzsI29Fn20Rz3DEAGrO8Me2X9plOoeLTBdsFXpLF0qib6MnGN7PZc+yGXJ
41dHsFxImXzWDMJ3rn/rYWigrFsiScwZlWtloKCxOX+eaQ5CIMYdhvBzmZTmnfoaUB68VjkDsblP
zfMQ5vZdmNGMNdDd35tliUlt9Dwc9qha0UPW9ONtZrrMvbFeIfx2bSFOzoBjEkr5l7lbFJMWVFoz
wk3O+bHbtm30RbETrtKeRgVtdbXneacZpwYFiAa5WgQHfA/PDoGECZJtobMaBmVHbHqMWgW2I8o3
79omggQ5zFg/cwIW+x5rOGZo7fvHSghelbinEBbxeLDYsxDDGuONS2fbPIwVMmSSxhK3vBQjLl4f
BRVLEP0xy6r1Sqcp71upuW0ZwT2RZ0PAt/PsBUn5s9s6rDJ9RqJxRJCw46EPANmL2IlDbwNL1kk2
czZBFCOGeOVVGGOnkAXcGMGUtfyh67gy7PsZTRSSvKh+IRrG2usyHR6S0HbYSHjsGosZKsOzmTEy
JBkdWepkWQja2a4FQhXZMU2li6WUW0F7y4v93EpNJGZLwKZmNBD4iKX+nJ/+24B2qbXCb6pc/vWv
/1O+v91HVLb/9S/xf1G6EZocQS0Gjgam0Hn5n368LS3pWbZk8GNb5qc8804FioP2VFxwQT8Gc7ku
xPT1z5f4j8h0/nRTe0ppi9Yxsqlfv0FpphajocIAtPWWTBuivZkGJdPpn13F+vUqqrLnZLFYXQZP
P/DGFA9OSL8VSZtxpqqWuz9f7ne3hRsCTtjSnlRK/nq5xOTsLSO3urAHsJtO/l8C4P/2+cs//+m2
Y+TPRGV61aX6ytCEoJ1/9ucv4fM/fXxJ6xCbNH++mrZuui/8zZ8/Xyzfv4B9WeRX3//rX9oybW73
T7/P8lD8dAHMvi4uML8CgXunnz1xCXoAY8j5cJSuYYxBrWhQ077Mxv2fr/y3H+7T+9IieGSFV9XF
sEG0bsruL9/sb5+vf/1iZZkNoWPa3Bhkj/i+w394471fP3+CNWKYM3cmn7Fm39P0+Ee/j23++vmu
R21StHx+wOBXKKy0+z9fYHl0/vPOu4RnwbUQdBp/vUDDFLjsHLzkWj9UKAChcTXvf77Ecg//cAnx
6TvQ/SYYqghgJalxixxi1XVUN/rFQHuYc5j489X+8oXEp/VLoxJCGs+riG8FkfrQXNXqLw/V3y5h
/fqbFTL15LS87Wgbclzb6N/mv1zi98/t/78t/35hf3oh4VkFAs1edUHAWPQrBgV//pX+9vnLP//p
833Q4jkqo+oyUGNiKH/488f/7Rda/vlPHy8MTi/JzC2HNxR1DAhRrP3Db/BpySJCMHWiVFeXmmqP
1ekvN2D5v//HQ6uV7XoUXtpWnz6+ZBNm8tjUlzGD1E+RHMfrnmOEP13+/FP99k78dKFPK6BujAw5
XV1fPCZoZM+DWPrzBX57LzSp4ajnFXX/p70vc5mbiiYG873gh6nlneo2c6//2UU+PU9ER46OQ673
xYmg5c42LmOXuVx+/PNlfruUeEpr1OOWdOxPL3eXzT2ZiJLVao96EPH3nZwgXN79+Sq/vfee5goC
RIcpPt0Su28MTbAQ2y1wPf8kCaTcOK9/vsbvbru0LOkqj8Ov7X26BoFmbevLvr4YwPf0rsSF+M8u
8Gnncxh/1rPDBbxm3VVfo6r+ywV+9yspUyjTkpbgK3z+BjB9+QXn8pK9NUT7jXuatmVx/vO3+N3D
q4S2tSVwvujPP5Oftj6Y2La8ON3ZSF/H+qYVfylFlx/i85uuLFthjZZaOPLTWqW9VAd9liCIGEl2
8KqzYeobG9Z0EgRHnBQzIVhj/pcf73e3/+eLflpeaBL3FT21ktbU+8ryvv35V/vtrfnpK326NRNz
riHr0/JCf9sJrvyIRtmm7W7/F1dRlA0Mc5jauZ8WljzQMZVpUF1oHEW3OnxXyets/WUn+e0P5TCj
8QgGl47+9MZbJo3uEq34xUmOeOmdv9z83z5fP3289etGNeumn/AicvMZisfWhc0KhtKff6ffPmCO
4yxPMWd29anEmrOyiC01lpeAcd84k1EkACEuM+SEntrB/n+knVmP3LiShX+RAO3La661y1Vpl+1+
EdptW/u+69fPJ89gOpMppGD3RQO3GwUokmSQDEacOEf7oyn7f3tizAgK1EzGGHsJYUk6nUbgD7dH
9Ctku9ozDqtumfp8Rgp7xmpSOKlbL3+tLBAfxwBkrn2AYI0qMn2W6TdojG5bXFynM4PCfgmDPDXT
CoPwVaK7EcjbNL+7bWJx0zjUKh2D+0UTH76GUSGcnWECyUplgKW1/F4a1sa6v21m0RvOzAgex7Y3
JivFDDwJ6LMdYeKHYGTUol1H0crH8G17814Xl8qQFVk3DNbJUgXvK+FLoNkyKF7r7EPsfU+9fWw9
lRDYdyvzt7RTzwxpQphPBY32GBtD9s8wf9L0l9vjWPIAQyYtoRgkQmVnntezkFIG6qUgBcjnNYTb
gBOjM7IyAsEDOMZsczag04RBDke892E3JY2WaN0zDN1VSIuO9ZjpnxXp++2RCB7wy4yBBQ2gpGrJ
4pNrjFCBHxB/fTYpoHskwWdE9RdriP+RYx2QmQMPE0rdK36wNDhbx6bJSaoomnAnBEmvOVLUTc9N
4JFncScDmU0wcmCMbg/vypACWFMl1WLicUQ3gsNBQkovM2RHru486dknDwRwfEitr79vhXPbJEel
OMyicAIp3phasQlPQtd9GWhTk2FI8eyZmjtcOeyWxmPqKvg63M66eiFHcaGDDPRCJMm0B9hvjzoZ
zTbJHxLTXnFAYQvN0RS3BLtUnh2d/7/08bYz0PMrzcgd00eLMPr3gvRfn3dsE55RWdV1DrrLz49q
oXq01gcuSrGH0oo/jkiwmvW0EheI2aT/tTOn2XTHIjTUhbUZHJky51CFroP+oFbQLP/Th0gpfvZm
aT2qLKciGzZADQHmv+XqsOKAwon3f+bpuJEdncBafPDYTR5TaGnA/PRUlbTyVAzSXy2KuNBhPkxR
9PdtTxQOpitz86KeHUzTAHlJYNShG6tIYUC4ohhfgul428iSZzjOv2MSplTWB3ptxi50s74G1PDg
1Cv7aWEUeJ1mGXOClFNQ8A0/yEdF7xkFpQZUXOhu1t/T/P63R4ERS0E/x7Q4aAX/ppYA4gZ6dldJ
vnrm+1pQvbDwFp5NlMj1beLnlyuB38kl0IXILeTS2kumqj1mvt797RSQfwOgi94cu1/LnS5OnMq5
oFuKbMhiKNSntj/1CES6tO5vVRsUuHMPa+zvH0II9OpUy0yDeRODE9MoJWQRJ9ZfoyECjcfhPaop
2ikrK3R1N3H5YQVL7FuTV93lFOppQPO4YcVuEyvRYbQH+dAUnrOTe/2Tzbm+6eHRQYyzMFYc/Fde
7ixOmbeRo5OG5KUnk6cQXxMS+B4zpWrnamWwJ4F0JA1wkHL7r0Gt78Ft/KgM4zk2wSKU2ZPa/rzt
mderaMh4pGPqbAFOesH9ZbRB7VYOc1d+pXkSCks/Oty2cL2DLyxYQniUgQ7XC1DPbtE5xltTltnf
Qzzjym6bWRyIaSq6zhHvECddLiDtBB497ghoDsMh+z60lN1+L2HFQhkcrNxOpMVs9SqfNHdXlVOV
Fa4ekVqIqNrukMwu9rfHseAPmKFZxDZJxFC2ER5+2kBPbqVUhSsnCYxaKvxswT533rXoE5x3T/ak
0GqBCnvmAClLd7etXy2WqugqIaDNYci/is449qY9ldD3uHUNMKuOpBqVSrNeyWbNa3Hh8oKV+Vec
3RxSlPsKGsqTm3nHcOx3/QT/6Wjvwb7myVGfoAIqVrzwKpjBJGhs0zF5DdhXwVk5+bWRqplMO/aA
wjpykG46eNHcdl3vHK2KVpxl0R4Jrjme0XVZ0y6H6DhZPUWVN7lDlYKfKYw9rKFPThH906bGyqJd
uf48tjNbwnQ6eaZpMHrLrkTTga3Vx64a3kyo8m77xrIZrkieVDzoxRqsVPiVhjLv5CblCBIeIuCE
phKEqPqVwGJh7mx5frTByka5VxV2AB3UykRzn+Rq6tNUfI6rFw1UWRSsTJuiXruhDQjMMDXYPzQS
OpdrpJVNXLZ9I7lyrr7BRbWZ4gly/ccMxKMOj2wEBAF81YCol+QhQFqid2Z3cADfnterq0el/MTN
oxGfMqviFUfpP9eTNJXciV4IGSXsfN+hcCx5pywGilIebptbWEbMESoo86VjiM+U2DAlWVEZdZg8
RDYQ80/tWolixYT4InbKUIKwtZWIR16k+ItqHmt95b6efVo4Qs5HoQk+AiVwa+hVL7nIbvXZAZ6e
/zRL2uw7Z0eUHebs2YpZop0H8Y524wCkVvv321aWlp6gxphDAAf4gTAKXc5TKYXJ1220f0Cyw1j6
ga5GRXp0xgkmUWPF05YmTbGhezS58C1HfApnUaCiyK56bj99DR2II0Ge3B6QsrR3z03MIz6bt1Gi
b0KNMFFQlXkyU+097iGcjozABUKGJto40H7Q5LStGtr0QXUQlBja8W9tMHYS6qOep73lIe28dMkU
Kxt+yS0Vxg5cC25+TRb2e6VFhe57nueivJ5bT7QqQMS6VhhfmgDO+/mOocpBZHU5ATQh6YB+Zdsd
STXcf6SKUq0khAhpFpz/zIYjhFRdkId6TY+fqw624o4kPWlylsdt0aOBR7cscM+h+KeILOfQ2Vr/
JUd/fl8PmnXfmdDx8tr6qkSwdIaR/532bSSdgaZuZR+cl1E6JORSo3vIMfEAA39xV8pqe+9nsNl0
EAGiBwpNwFGSaRZX6Ot78QHntrTJtkCWEj+4N0LuVdBnkNqlNHRC2KXcNUlRblUdOnjPCP+yOhMe
17aDmUMx6MQt4fw1NZjBEL3c6TQdIqdBs2XuyW89ffM2Hetbf2avKCYHItOkeokjuIeBeSAbUmVs
0K5XXzSYx+B0UqAjVLRiAyt39dRHSvqk9lZ/Jw+hfIwcM38KGxRQoUZBVTcLgbNZtbWhsyn9UndD
I28GCH53ySw0vamhCYVhuWj2nUbjdxMHxQeo67U7jafC55n86+gYiLZBGtY89JUXPkCtljwrrdQ8
wCQYbWTaKsHYy7UbBBC3Kx1abWNrRMdQst6DMNEeaIjy9qNqZQ/6VEd3sYMAcJsi2OMEZf0SkN3Z
1Rq95QhkJe4Y0iUVevCcEUUznyktppnERezRvLSvTC079EbGy8WS0E+yU7rJaTh7ypsAqi7NLLY+
qL67ATbZ/RC36j24Yxkq99xBGXdQUX6hrXMswKEOVWtsAqiNnoqxQkyRa/LJo1VsM+i9eZQnuf1o
A7pDpQMMYWVF3qEnL+XWFuRAsO5Ae1wUIJxDXdnBf2QfdCh3NK9JkJOKaWXJbJIFgSx/un34XD2D
51oZtICGaTgklMQXKToAZR3alYnQFHIwMGjF3niULO+p8+hrTWJl7eZeOFAwyB5XMamS2bzc64rS
QKcyNaYbhfCdSNNHXZKfYVz/eXtci2bIXlIE0qluiC8CmXZg3iWe6ap6KYEHVb+0qgYHtWoUd7ct
LR5exAWapnAtOWIokugBnaGeabuaYm6tAOLzXkkBxvPobtXPt20t3X06RRQEh8mUGeJlFNpGQaTn
g0EdMjTyNP1RT2JkkSFOyez8CA/zTkmclbLq4slp89BVaWohKSxcuLTvtnFHbdVV/6LrN9vfHtLa
14WgodJon4N+y3NNNFnUKEIYaSWTueDizJcJtNVQGIHo4paqJs6EmqmrpMmDrwU0B6JO4xhw8BC0
SqG54hBLI+ItSvpFM4gZxGeMbdH53WUtizSlPyBT3FdR+AdDmhGdijoXBmQxBhpJV7Wd1ntuBktg
o8tPFoQGFkqI0EcGkrNyeS7sJUAtsF/pxFxkyuYJPotPBi/zojRXHFdBIVGamhf6EmC1HVc8Yc2M
EAZFUT+T+k+OO1luSLuehIiapq2Ec0vOcD4WIdRoKHbbNHIwltTN6XsqNtrwVMxsoyvF4qWtembI
FuINVIRQGbAxpLXH3nrt8zeTBoac3m7ktWtjJY2+MnficTeZjVSF9Yi1zvmk0XLQQDvkcZnd3qyL
ZgyF2rrs0LovZstrPyGOSQbHpRUmjz7QQipJK4+UpePUYOIsldwvGR3htAn6ttDtCY1Wzfe2HTx6
Rf5g5+gaKW+3xzKvtPgaokpjWRTwQC/b81jPvNozYEQtkH1zJfWp6SFNQ3YnfKi8vYPmTyrvUUdf
8b01i/PQzyyiMhC1qJ04rvO/zQpb0PKD8VcLGw+6OQHdej2wmNujXHTDs1EKexeyYq2vRmyWNHzH
Gc3W6TsI+01bpIc6Kbf9oK88ZxYXkGTYL4Ao5Vfhgh/NSJf9AI0WIrAJthQf1o7e+xqF/9we2aId
erbmOgTOItZ4R0RlIZ9wHFetzd0w0YdR/OU79cFrVnby0nk+3x54o4Vqi6xeLht6zLFE/4vjFvQQ
0ikctuXKlF3nL0lnwE6vWia3EfUBwRctQ5+5qeDxqHTNRZnkmNrmx7IfWCbjrY7GvQPyaJPVARo6
YXB0Iu377clc2NgUPIgDbRNOa0O849Hj9CEpSE1XQXQJ4k8/R34i6nd2KU3726YWTmBM2bIqm8RL
V3XLOK7lNicn5prS52m48+GczWPzLlS/tXRY3ra1OCwOKnnuUyB+EZauh9akzkfVdOsIiT14pJzR
OvSr6LYlM6COALZRj+BpJrg8cLe6yOnoRca6dmtZ7Taa5uuHDr784+0BKdrCIYKjaBZ5L7IBV66i
0U4nh0ZvuJUNLgSmmHaLHgskGD5i42DROlgrhjeJWkFQVnvUxKhtwXi8Qb7jRyp3+ecwjgdURZtK
ucucGnlPI63olVP01zL2+0eCyuGAjh/6u1GKbBw8UxM9SCo9g3pu7PhVP8ZY6Z9rWr1OfofIK0I5
2X1ftsV9GCQmHWEVLFC67zwFJT03OgjJLZhGGjxDKStffMnRPsDRQCupnyLcBx0yabsJHSi1CVB/
buL9iCDZHo4MWCvbvNv7ADm3vmwYb4B6zPsyq0yku/RuV+SBv0GoGcYwvZ2e/aj/lgH03dih5T/0
GnwVNVfiG+yQ3l0PydaDRnqMbsNwpkOunGNRytpz09X2E3I1H/1epnE0507zjch+tLMKch/fy+F2
mYZHP4kbgl+/R83bh876gAqfnCvlo0F2JuRYmCmmNanjcWpbDwUFsTsQG90xkrPxUSloWh4tfXxN
q975SMVFfax9Q95LkpyBJIPCQx80KHHNwfoBqijbxpU2PSAEE6PPUycPZc9UWbHjfIyrhuTPmNTH
JPOKg12m0E50hXLPv6E5Frf+ti0ApiUaEhdxraFebtFYptl1iXgAjdYwJ450acCtTrswGF8P6Dub
J0MDNGrQkC+7n/QWS8fMg49Y1kL7IYWf6bkrDZ0O4KR/QckugDFUAxhUVbCH6xGcV12vvNNQC42W
CgsP0C5b+ZQllbdyFC/cZlQcaZWH0BqwtVhx7A270NPaNFwvmPZZ8klqf3QDXDZxTPvhtwJVqpXt
NkdpQpBwYVC4srXA0CXJNgy3q9wq/Tpo3yCFDQNweK+kO2m/m7bduFLpWTpNzgcpXNlEbb7dSthM
pzsERdAnNszD7XEtXGmOobPr5sqOBlzl8koLoxasnuEBIlebXccD2StWDqqlQRg8FfgO+agrBFHs
g/YdcGe3074rHjIv8OWPZru2PosDQc5SobZi0DE7/4yzkGpQWy5VQ4epODNg0uiK/K4qIDuS2vzb
0KJl7nia9jnRzWg7mg7CML1c7ZIKjQr4B4odI6hfIziHfj8cp4VRnysxlsMpLVwICCWrCbrGlmvY
m1zutiWnNCKLtxdxaYp1qh82s0t+WsxoSm0iRX7dGa5f/uz8nd/snPLHbRNL03tuQgjGiyJptMHB
BCp/kMaENJzfNjA72tX+AqTAW8IBjWEK69dHXpuEZmJQuM2/mj0M5l4+jBsvlN+NqiYij/zdbYtL
s2ZYCq9nAGH2Fa6piI0kg38Fjymtn2Dg/Cd6B6I9TAJrWDB96bSa4aEEVqQfrmEy5JLjYJpsF/Bz
uQsQgziA5IYcKaHVO7S+12OeQm2cInNT9gh8lFEMu0bUwq6hQhvs6D4yBUa6ocqB4jvS7YdKmaSn
kECRmheUiEhxwE6WxvK9ZMMybZUVSfqZ3n8YYDHOwxSNlwKpZbKV5qNv1vDqhehAIm6bvYfQ7u1N
hEwOug9leGOgrU2WFwXdnP/mxUVaNB5eke9J70mmwu0gI6fNrSIfOtkCWRGg5eGDw9hUNVQ7NnxV
K76xMn0iNNkcVG1MEKdxrd7YRb33GTbBXWiqqKyYUFuP3VbJwuIPNpVBGw+QXrKHV6ijXMvNBn5O
jHbjE2xi70DsPvqRY63YWdpZ53bmwZ8dXI4PcUk2GbYLI9NmRKxKn5yV+Vt4IDnnJuZI8swEuux2
mJEEdeviXU0gp8TL9RPkuCtDWdxR/06ZKmQ6rGb0IZJgKH753ppoY46f8u7D7V37K4QWD4qzwYgP
FLjZx4TY03bBx++MMPuYmLDq6vULlJff48w8MVpElEr9LtbC5yiSYdlsdqNRrEQgy4PlXgA/oAFO
Ew4s6NkRyDJr2+2kBHIIoG9RvUOJZL8y3qXAA9wvDyWyygap3svFM4YgixOpt10ZGXkvKx+S3Nh0
in6nQz5SGfr3JhrvECK4tyC7vG17aYhEBUQHMyxTEYvdjZxpXZEk83puEdnR8c23P7EA3tdwZFAR
YvihQgie5k5hu2b2IiNcnUZvWb3Smr60wYg9oJslCNE1MVUuew3MWR6pxAomuu7Q+CuzpCxO05kB
YQcbklNUdgOVZVi+RNLX1IaPebgzrCc5frG9fUumr3fuYJ/ctMZzWzwPcbNp+++3Z1JsrqChirvl
7FcIm7xMJSkcJoYppy/yAJEVGp5oZMX53yaNs1nwQ/GOXfDzttWVudWFHR8PKmArbgHXSnO3T8z3
Gvaj2yaWBwZgm/CN9+4VcqxMA71Tg8hyYblxS0j/kX6Lt3peuAYiRTAT/c2z+9RU3j+Raq/M6i8X
F0+buXJkzYUqGE2EXQ6BqVcbSk583Gol8nxWEm9RWKzv7VZv78wS6gzT9rNPSTh6Lj3EMaKhTbY3
5YZEpednGwlSxbrzWYG463ah7wV3SqdaB3sa+l0yog9XOOrf41iZ1JFh/2gdc9ZLleX3zkQ32gf2
f4hBVML4qiEu3auAr29P8K9Wtesx6vTJgN3ULfGEyewazFJgWa4ac1C2P81ayp5g4FXvLBWFqhzB
ISix4G4rp5nEqaloPIRGjrf26ODPUvpqkRg7pkHbvfYlQrobhO6kr2hSGvuobqUasnEYfihUeHc+
4REHiSk/DINXwdSm6FuAldIWPEP5wCNdf4J3kcepbUC55rVoJUul9lQaFFITcyzfnWrlePh1YYjD
t7j9wEupZKHEU85vGiNuk5pkbEY+onS+IW3wZTIAMjf5G6KU1Ce9V9luXFIfr/CsAUrTXhxl+qWo
ShpE+4I6KLSXUbcp9fIpsH8GXQhQHfmF2wu1uNlIpxKHE+dT8bm8CYaoqaeKAMQNJ3hsDWQM11pZ
Fk+yMwvzLzgLFMIGYlxD4bUiQ4SFps1OQmrYyn6/jOjQUUy+XVfmRKNwUhkB8qxICFmuXZQf1TR/
QDVgxcTyofGvDfFJVEA5Duu9Ybl5Kz0krUnO1Jx+2MUvndjO1eFhHwbpIYPIaArCr7cXaineOhug
IzyW9EZ30ohN7g66T7/RF8t8zcmsZf5KfmDNjnq5XFMJzk9JGGRpbzt0kZuXvNyp9uH2aJZeZnP9
nLc7bxj1qmpaB1IilZnttu8zL7RJbbtE0z7bRSvBwKJ/nxmah3vmfaDDza4FGY8iF0S8cDavHHRr
3xdyHUFlIlDd8P0vLeS64F9Wwuyl79NJIPPK50WJNMHl70e/kO6mOLddpfJaZDqal0aK/yDqpG0J
XAwILGqwgmsp+hAgu8YOzeqdnL75X5rsD1aBVzFVG5Besiw+xKUCZlKz0ywy5erGzLt0I3UwNd32
qcWpor4ho2phmLAMXE4VkJiay17BSJfdTVqDNN3uDyxoPNxI+VPL0AULahzAeRo7PBP8/KDVf0N/
uDKGpX0xx5MzbGZ+2gvHmFzKYVbmgeP68p2jfiOOhkH0Qa+mu9hfOc6WzuUzU79Ou7OdEYxIVVLl
otrqPysWYuXtpvnN/t9f8SN3P3cg+H/1qnRROnJuQ3/vuJY8fqDk+mFsrNc/WBP4gsjEzTQJ4tPN
QT/dV4zOphGXxFy1mcK1wuqiX51ZUC/9Ko4mK6l8HktFuqWx+A/Qv86cyaT6R7kRHOjl54OphUDE
I49DomXoflThHRp4t+do0asg9qDtg96gK4yKVyCMZqaIucelHKGzC0li1icyxI+5vK2qVj1aaqzc
3Ta66F828n5gVcD3iCdXZzQ+TLu8qeMRSXPjMe8eB/vnbRvCZUWKHhIyAxP0RpiknIW5g4XfaqOy
y1+V6Wm03+MGqtQOwnJ/5ZQXJvCXHU4OhyocW+7quRcG1WSMqZO9FnR0Sf/ohU9yF4rz8GtZrEHY
5t98Fjpe2RJeftXgaSG6l9nrOHzN/J+OBocnklgKmhxJihjlI7KRvz+LpJLB+zigzCjBXXqgDgAr
LtFafEXft4GoO3+hkoMC220r8+8WxkXTKrAluP4I1UR/aBUkoQyKdK+69kDacQj39ZfRuUvUu3L1
3TrfirdsCSPyGyMBmoGtvC/3Cerg7fSq6zUCpz+QEN62ElIUCKD03x3nNNASPNQrgxXOjHkRSZ3j
9OSdqR+IwGYKe6mDsCjkew8WZLPZyt5a8PuLz8/+enZ2O1pRV9oY569yQXURuvWj5D8U5kpaTNjB
V4MQPNF2bELqHitl+uAHu0m/b/W/bzvFwkCAA+B8pII0YG3CBk4GqPdRNctevyX5X50PubYDleru
thGxrWQeyFyep6g9Mw8B17ucrgiRBqDTbKn4b2vzA6Lj0PpgJw+QHBDI6+0L+muB837b6MKRcW5T
zC+j+aalXWZnr5bf7tG3jQtn78P/nuQnz/m9AE4cn8hFFHmOOmkBx5ONakIfWxt9LLfK+OUPRkQY
OnMS8LA3BHfIJgvpBINNpTrvdbpDzkDqnG1rICo3fbtt6lf8L2xgHs0aFcS5xsXZfrliSBdbvdww
IvhwrcfkNT5oB/On0eyS7cdS/2ho3r5rPwXG/YA+KlUHYND7MHGd/Bkq0NCDndxNRpI792V4uP3T
rnb2DB2jQkx7F/QP/HP5y4akbCQpcNQ3o6u/VOon5K1//jcLwuHV/L8FLX/NnA//8evCzCK94MhB
xO+vFFQD4x0Yp5XL0mQGLtZOmKH572eHEygKBChkLFioiOTUfTaJ8Riv7elFK+CaSK9wvJJFu7TS
KSVMyHWivcGXjn6hkd2pXrfnkXGXtf0/kooiqF+/qkPyF40Vh8EoT+glfPCj5Gja0HV3KeEiNM7H
3107Kjs4iGFz0dHTKBzMce4NiiwXwal1Ppvmp2jlcX7tfJefFwatT3ET92BXTpW5N9PDWsF74fME
6cwnUCPCKjGWLuOwQLLPQJFhumuHYzSseMby96HOIikvs6mF2QkzSOA9SfHe0MbINuba42np8zMN
BxeKjnqELQTqiMsqBZ0d1ltVP1ePebByyi59HowyvBgzTO+qIT3WKRcr4+C9tf7DeKiG319b4Gqc
eTD86Zx8wiWlFLlRkJj1T6aWb1Q2zm9vfBKRtsobXNc4vH5Bv862pRboiEtKlvQWSmgt5B9LaQU2
vjQ/ZwbEvP1AdW7MKht1OTjj/WOWr4Sp88l0ea7wjlTgWJk7IQBMCt6DPiYEG03un5wWkiJamTaj
8QcOSk3HlIkVOOHteYhnc1TIRTRFBQJ5tf/deVabtafk9aEFcQvP4Rm5AexJTFEYUtNIIxo4J06g
0T/E5Lwm3vm/76gXVoR9oEhj1VSaFp7CbN+M8OH/bnAL7OZ8FMIVCJkveuUd32+q+ya8R8rhtw/R
i+8Lq8AvJ7QN9fA0vlsBILSVM3phEbguwLTOoAnCaOEQDQ3ba6ZBS055tlPNTfLIC0tag2fMzig4
KxfAnLMDTjnzH1x6Ug2YDfkujMj08nponmRPiCdWMFJGK7O1sC3YEbBkQNGqUNOd/37ms2nYFhZK
kfUptV94J6JrpjsrgKP5xwqDuTAxz+iZCRJSETdxWZ9iVGkPQ4Z6j+2P5TMk8fIHJ25PdW2EH029
i9GOSBGhuO0PS+Z5H8jQjNMlQtL40jyiTkEVZ2qFeg6a69VU5VtT8o2XQrUalwxvS/9bGKHhJxv3
NVH3SqJs4VyjM+lf88Los4DuOl1SqtOhHL7E0pfbg5u9TZxb6IkoBpLzI4ElbCajHIwRVd3qNCjv
1XQqm+2oUOvt7h273UtrdeUlZ9GtOYHpzPRbIpbYRuAQYTS7OrUJpSaElUrjh1asER8vOP9c++KO
n8MgUsqXC5Y0WW7buVGdvOrJ68LdkP7o+3LjtHt0JG5P39LigJeg0MZWo39auBSQCitLux+qUx8U
b5UJMtfQVu61pTmbWzkIiihmXiUxq4wSuB1V1QkJ0u4NWgf1Q6w0EtIYkrxyxS05Axh9hjO3p4Ar
v5w4H70TOdLy5oRybA650hfUq+96E+Rpg7poYiku7VL72zOoLE0hlNsqcd+vA1FYLc3PWtRjMZoi
DgbS1TwEaPkkPyc1OPjY79rucx+1H3rkzDtnrxThXeroh7Kx3m7/kqWJPvshYka6KfsqQNqiOTVh
uzG71xG66bz8fNvI0mFybkSYYoDkdVxEVXNqm90kkZx8MCykrrSNJ5+iAKXjlf29OLsUVngM8Fah
FfZyScHDG3ExMigZmbyqeY08b3t7RGsWhPPJyjyQO2nWnKoSHZnJMIBweyvb7Nfci8cU3m/DaEVa
i8vmchiO5cC7ZIz1qZY+oF2Xo7oXKh+c8quiZXe6d1eHxUZBY/j20BYX68zqvF/OLh7PqtMsG6f6
lAwoEnf3mf7u9Q/ydB+D69HaZFMi43bbpNgtw+PNhGBPswgMNIhIxAe+hzaxU4dBc8oSymHKfdp/
DbwPhXcs/X0a3M9l+Ej6gcLxylgXl/HM7vz3s7H64TgqBSDJUxbooCbqz162llpe3GA0qtKIQG8j
0hqXJoK8qXup8OqTxvvFfE6DY6MeVqZvvq+uHGWePMpX8PuIaV7PRtU55EQ5NWmH+JCzjZxXs/6g
tk8KMEel/plb3xTflbpPQfGS/rY8BYtH5Q9eIfjFrxHbPi1bU6mxF8ZhJ4OKLv9gkc6/L+w1Oxr7
0Nf5PtKsaM3p7cojcOkCOP++sM3iLo/pio84nUYy1yiZ57tS9+nLspRmm85ip0EyBidpQo/n9sIt
ud+5ZWGr6QE8mYnNyPJp4hDpNquUe/PciJ7BwvDuISt+jY1WRpvtnBZ4hnnnmO92TYjzGirff3cc
lE15wVm6QfRtiXmhCI1xbYz0+qQcJK3bJWq/u23gehPNBuADg2JvvqSFA32yfB155w4DA7pnR1Wu
NsS9f2BjTmqhgUm49otu5Ows0PsEQrbAr099dizjfaIe+zXi5OvVYBi8owk66ZODnvLyLHD8wet0
CRM5xNzNTva5DfdxvBI7XXvVpRVhv6Qo/FatLlWnVP8Saa6T7m9P1PUFwfdhyJ3JFueZEkbRDrDU
8KDmgii/UKUjejmiCojg9VNa343li62shUvzFy+9mGcWkZkFQfuM4RbOUMohEE6rdn0akbmWtIMF
kUW9RtqzYkREGimdNtRjYtWnoIAd9+h0u3qtQfn6pJnHAX0jKS1gsmIuzouiEmUy9ntIHr/ZG9UW
sL0e7fpgFxYrp9rycP61JZwt8mAHSVWlRCgNlWYKSYfIXtmV88F4vSz/mhCWBUj2MJllwu05NtuI
ZrrWopBkqLQiOpuqWnuSLkQJF9NnCiDVIexUf1KZvsB/8zgtQ+lBLqD6UXaNfWfhiVLyWA4Pg7Ky
oZa27dmyiVidyCsH/kc4qSlPXeyq/k53js2aVtGaFfXycOiMtkKWFStEe0P01Y+eguqNu+j25l1x
C7GXu2jUsHV8rAQSWpI7sI32Gu/Z0vlzPl3z388O0sEsDbsccQtbP6j9plZXhrD2/XmIZ9+vWthm
vLpkCMPnwUPMfaUEu/j9GXhAPzO5AXG581zP5aRn5/TltA3yl6n+fnsNFg2oOrBJTgOOUiHgkKJA
k/tSI3sUfQ4OUfH+B5+HmgbkmgHDnZjdqAY5aunerE/6sNHgR3r7b5+fR3c2/TplTzDPfF5WpT2Z
yDY93DawuBGgEKfSzW159SBHGVgbkfiuTlaUP2TTe0XuiWzDvoUt7balxQNsztBDVM1TXLyPW1su
pQpOzJPSI3po+gcFyppNpUKJ1rQoSifT3W2DC0+6OWHIsNB4VInIhCMzbiLS3aZenbrEuB/1fhuN
3c53jpr1EFvPfcqMdtLGklbsLk4p5Q1yr/NT5Ar6iQir33pk83qIp6izbvTuJUu/2sb97fEtnS5z
aZAkrEEtS/Rsv4/C0cxSkpYg0Cfd24exeh8Pv0l7yHOR2MNSZ7gHwIKrmhntuy060FpzMi2o0Iyp
PybharPVknOcGxHO40KXukZK9OZUkhRs1cOIFHddfs27Q1GtZBPEXqirAQkJycoqUXGPLGxlHwLv
Y1+jFBoeRlrJJfkkW0+kfxr+O5E33eTtwnTlgls6kNQZxU2limKeGJeoHbXVjtr0yUA3dKrbZ93r
vt72jCUTYEQB1cIEQ+goHNpanSuxVqftibTe5oMHg8jt7y95+Pn357+fnUpBH3p6rfN9Swu2iTlt
pPLFaveZdrxtZ8nDwaLxSCAAtq+SuUlp2Qg55+0JItW7KfK36cSrtO0Pt80sDseYOXMpesKJKWTM
5LG2kTXPGI6pbnwTloutqm5qcnS37SxEpJxD1GVAQdJ3JCZeun7QfD+Qh1OuF1v6JPeTAvHDvRW+
qNWuXItJF5wA4S7ehySqVcJ44fSToqGPirQZT6b/vdlW2e8CmxCDACoDDR0XB2kkcRehC93R/zJw
cO+6/jCl98105Di9PWW/0m5C2IsZkh4qbWjIeQgHQyq3ViJ1E3MG9FXzP0XFsMuMNyl+1a0X1T8Y
OfyBRriBeXKbj/kuq2i5Qyy3fjH1nYZ27u3fs+AqCl19c7aciMUSS8A59Klm2YTjqU2PCF4jhoG6
b/TXbSOLK3dmRPTHWO+UXo5GDqh08ymf/uDxfTEIYU7DjrSL4WfjCcXp3t9SHdGSlZ27Nk+Cd6Az
3hidljKE6B/AuPaTZGzDVUaotYma/352DkWDNE5QtIynoIZichvWr7cXYm0UwjmqN4PiNwg8naL2
AYVhr3uenCfH2v83K/OvOBuFOcaaFYXxeAqNRzOgqYvugdR50NdqL8uzxW4lZICtUrwVcrXzRjnI
x1Nt7xRrq/4+cIwTQf/3+8I4wDQood3jVsp0GLS7KFl5KizcBhffn2OIs3nyEjsFdFCNJ3/ae8qh
hKh6jbJ90QTUyLOkBSAeS1hwzfbTJGi94WSi91DsYRWFNfb2ai+uwpkJYZZKrRrSOvXHU1q9mP12
Kt/+2/eFWQoqLTaCniE4Lcw2O/bd7e8vTRE4VojJALRyJQvflwdqhV2jTifDfIvkf8ai20TRCr5j
/oZ46EMyMbNycEsCpLpc6XE0hmwIC/kEqHUjqScf+a4ourOsB8gbDrfHs7QexqwfTl8QwxHT+Upd
BGneNzLPksdalrZ1N67cGUvvkJnPEtgTRUgLvpjL4VTyNOQ+b5STr+fHkV2exQoN9o22jazQtaLp
KKn1tzY0ZsWclczUUszBuGghkK25X1zw6MagS6EE3XBy6hmlbUcPKkqL+sHx9uqa7NXSVKLpNncn
ERBcYVrTsB8nMq7qqdXlXQtWsYp2txdrXnjRMc4tCI5RT03nQTqonvp+579Eh+Gnn/6Bf1PTp0CG
5+Hnws3Vj1k6mbmunOQUdicakO8grLo9iqV5Qs2DvDSdFoSCwppYnqdDuBdMp1yVNmlM7fs36THm
Jw6Y85l/ALAdZAuCx0kRDWlwBEynxg43QRNtvt8ewdIhQPXJIHFAGMQoLj2a/kkN2lRiS6OJ/oe0
61qOW1e2X8Qq5vBKTlK0Jc5Itl9Q24kJJJjT198FnXuOZ0DWoMb7TVVTQhNAdwPosNZWy59IqmyV
m0nuON3YmRC+jGf+PiE8St2WUzgTnxi+LmvhXtuG8/GFbWgpIPoqD5Mwon2rBkCDv75Ia8p6Pr6g
rHTSiZUWOK88PI+0EhyU+ktroXXdkLjL9Ymg4AvZSDxjxKI7QyekGrJ+CtHJtU31BpZ9+1QQnEPd
IEAcUT4tRlJwxxqdwRgGhKGyncbUJ6MdfDpaW5SmSJ7Ha89zdOgAKRl9NJz1RtiWPI/RVGVUQziS
ptio3qj5jA2mbxauui10UJsYvd4EDkDId5VZei9dM6Ij2i6Uw4h4eDD16thLXPjKVl58k7CVk6Wi
FqbFN1VFErT5z155rfRnV5W8qdZOigs5wuGajEpeqVo9hEZe+GP2oqanCOA2Y/m5cl96ZTu0J9OW
FTMtu0ccB4iIqHpAPSiuhuIZYWmIvdZZ1IeZYYKeAClFdBm2G6faluPeiag/p16gFkdz/lwbpWRp
V856sP/AjaBLGll7EetL8ejgKa7ThZr3T6plPqruCndbsAdiSY7C1U1EZwdSs7hX4Hpx6U+aMSPo
dij6cNZ/U7cBqrnhl5Pjp+XN9XQOCiLRacwzjyA2EbxvSpu5s7SuD4d6pwB/SgYBuuJ9UWCL48lF
xeAyLOIYleKycRzCrgb4oGHuZw3glYaMQW5NDDoq8VSwEH5ZXB1UY8oZsBnGMMk3eXJozFdN1j4r
EyHYVV0nGbqHIAIMHYkaKNq9I4sgyEQIJmWk+tSMM0QYym5KHtAIp8lUeMX/IgwCr8gDvuBfEvY7
zmc2eZASmsCr3ADX6/o5Ihn+w2mcnYMxmBpK1cDww5trPrfZ7c+q86//SASeDW/aLVip4ENxlm9T
5aFw0DorufCsWd7ZAn04oDMRKot6NHxiD6K3uvVnUHp2fiFrmJEtk2DeMxBkvCaux7BzNkOawmn9
+nf7wD/gbBaJFje9w+3BHL8p32nx+y+G50XzCNmhvkd0T3EL4O6GwaqVwqcdWjmBO/rvJAgT0M0q
UpsCEgD7pt8Z2fZvhufvDDxxeNDxcn3ySTeLOW6GsJwrAPQBl2p3XcDaUYFK2P8KcAQ7q1zauybB
6eg6z5QGI6pfojnfKCO4VCQF4au3EMAnIcqHKl/g8woxODamsze3UxfSOtSsbdTfgQzPK/c90M4d
Y9vq+yip0CO9HdB8mzpv12e68mrjFyA4X7AUoEhPmGkZGQWr9aQKdTr5Xg8qSNoF3E3GIKSJEDWQ
7d3K0iKiCQ/mou4HGAOCl7SntMUPXhmiY95vyMGMn5R69OsqBpmOrFGaf73wirsQxmd/ZkiVa5Ao
N9wyNPGuZ8V93+2U5iWiP7P45GSGb4+GxIWuref59IT1pLjidHFCypAU9EvTwgHF+q5tpnsQc/qV
Mvn6PITXt3DFHSF+xKv5gUewpFhLGq/yRlUrw0L3p59MMvqKR70YXbA1o1f0onMwev+Jjm+Tc6dl
e684XZ/CWg3IhRTBpTaDB2RCA1Km6TBkKdh13pso2XTe7xo11J7nK+OeNPeNSW/3VBeCBU9l1aML
MGcILtHLjlDfXxypF+PzS8OZBipNA7hnNNOFKDpocz+SZXr4/4saDsJxsJ599MiLDR0kzvsWWXUW
Wu7XpHrU3fs6+359c9b0C12AuDlzIHjU7l9Ogba9kxgxLUP6qMwba5RYjGx4wf+pToompSkvQ3Xy
+/5L38mSEKsCrA/cFFCcgmTo8vu7ASxHimKwcDKfveYzqW2JDq25NFCKcqIkBEHwNr4UUEyN0Vt4
yoQJYw9jku7atPEzq/SjxgU8+iB5hK9ZJK818D4gmxf144hNF20bo0+jd18VRoKc0U2nho7kbbGi
WSA+RlwHMEDIIIuaRRNwYgKouwqT3wATaH6gteu6Xq24SnR94yAAgrWm4zC4XDZE2GalnWkV0hSw
4LVi3rMh24K6bTd42qYuWzRg3QwmgQqNc5mCuWeArfOIm1dhlf8iirIBbrxkVivadiFBMPhcc0ih
D5hVORHfzXcZWESvr9uKul1IEPQ5H1wGpBbMIasbP052AK5U6z0aBhz7/bqkNRVAdJV3BOG4Bv7n
5Q41ruKMA4mq0BpDt32qiN9JGaK59xAcGIBn/idDBHcYlb4aUhMHZt3ctU0cWMqJckZK+7NJPuX9
57T6bOmyU3p1k/BwRjgA6JGLKJPKejsDqh3uBe6GuHuj3VxfOMn4YtFp0upwaDXGp+6TaWya8df1
8VdcgIXI1X+/X0SwA4BhrdmRWYZxyxNUOtjgskcs1r+Tol9ufxT3bIgSA1KA1hTfmfqGgI3PlgRL
ZGsluIFMV0A962Iufd9+qQz2SMr0cH0iMhH897NDGNnb6j/LBY6vBunhVnKEybZDsPlEsRuTGVio
uUHeaKtU9yBwnGXWKJuFYPfg9mzVSoUUJ9rnoGCTMYjKxhdu5h0D/0YR8asQnp7oMIy6xxEn2dv1
vVj1XmeqK1zJ66ac7T7HLLIKrFGPOpro1V2afk5lJT0i7i9PTVwYieC9GOpJDCOHEXrIDiVRuh9m
Sn1Xazc62DS3mQumyDnT9wTwoK7S+brXvNNEPVQKexz6SAdmo/P1+uSvKwqqRAVFZBpwMgosMcu3
cRG0zWP2Fe2P14WsRVnPJq6JUfq5yhOVZrAo0mnaBpcfCtqIqNtkTTL4cUnBvmtarxk2e5vEMyDh
E+DXdp5V+RF6kffXv2Zdq5D2BK6cht4IQau0GMSVQ4X3Hql3GdspsvrqtfczZvtHgKBQXllqYAO1
yzA16lcHuGWJqezBLONXjbY19fSgmGCKHa37AbPUYw9cV/W+rtSX6/Nc39o/nyFo26xmM7LJOMdY
9+gA7TMvDR8VzXhAO5L9Xbeg/0kS6+WL2BhsQCvD25hvc/zA1M9FfGDRg7RDa/X4/7OyYsW055C6
63qsbK9vgK8AwD4YxfVVW8tDnO+eLZwxGQGDMinwQq/YhBKIk82eq/w5UZ/M8rFW90P0fYpv5C/8
f8fwZwGF4yDS3bZEgAenv/doNM+5i8f5Xx2df0QIJ4LTVrZecxGKoW21unux7OhuYs2uHpydZAn5
Ei1uUGfbxDXz7HSbowmlEpWFYzp+bvWfuXlynLeB1L4KBiKv/NHrJ2/6Rq09oGQkqihRelswbqeJ
etqDezdstH3T7lTvVJBt1klmuKqHFuolAQCHqJxYpKFQo5yLdsZ+OU2QvOCFEGyuryE3zsUSnkkQ
5uESC1zQEY4Kq77zuoPJAqs8ZsquireR9jA1kszjqk88Eye4LKOvvc52BpyBtj+VPqJu16cjG1/w
RSXNojKxsWBVtn9vZR5dslhiPADFF5k6aVisGATIYBX5nES/SOI77DECpvq/m4ohvK2pk/SgAMFU
LD1GL1rkxxK/LVEug1vXmfVUVDMbu5tgqXTXRSiV/jT2d/9qO8Qahoz2YwyKYRwN9eS/9ukoWaP1
KZiIIAI6xF70CZd6no5AZi9Doz6QHjQG7j6aZbVF6zr1Rwj//WydrJF5BkiGcOrUhyn9PFh/c0e3
/owveMxeyxsw2mD8ydpZyV3+F02aKLT5M77gJRt0G+KMxiJpzUum3DvxVz3aO6Biu77Xsr0QPInj
IVfgZnyZom1q7QsbdyqJiNXzH2QZLiBcwKQiHpkEeTRAgCBk745bZfidFXsrRT+Q843h2n59Nqv+
/UyU8DbrkZlNBgsBgCg9TOZ723/p0KzfOJIn4Pqi/ZmRoFuFo8WDk+NG00RfbBYo9kOWSc4Q2aIJ
6qV3RQryGVxDh/axcrco7ffN+J40bmB7f+VR/sxG0LSpKgC59RE18XxaIW0TSGGdVvcFtGUWR+hH
2l/QsnwolRHPGzh4EA9GxqNbPLHqye4kGCprNo+GBwtJBdT6LBpyRrCGgB55hPONtwCxU2X7vnr7
OxegXzoVx5s9mhIchF39mOXfO7anTgdSwldgW1vND6enG9ZLJrW2ducyBZ2uQJw+Jm5fhra1Kwqf
ZDvd2eb1+3XLWdO3cymCSiPLE2dah5npyns17VPwh/W7RNvMMpQI2XQExc5bO60b2uDV7pEwb4f7
qqp3VItNPysmya2W30vEa9L5pATNdhyQnLEWkwIde5wFJLufx60+bgb1s6ufri+gbF6CimtjhGKK
HvPS9M2UoID5MI9P2fgXQe7zGQk3saJTG3CXQcPRmgWaQWNCEFXyxFmfCECaeUc1YJyEy5hWqaOX
uTgROtt+tMryVXOHfYKbJbCl/qJ6zAIHz39liXFH1pFo1Phtqb4DNxwqmlN/kmQf1n3CHxHChUwB
hoyedwhhuPlea59d8y/uAedTEFxCFyUgrE95iAQgP2r1T1PL6BhlMxAcwDy2Y5fGkOCExuxrX6/r
rWx0wfA7VEmh8gH3yZzt7WZb/M2RfL4+gr13eZRFdsTVST0o3Zudfa7L70ksqUrgoywt/c8uC5Zu
xXaX6rZahhH7nGdvagKi4u2/WyjBwJPJcVCyCtMbp11kBLKs+Gr473yhBNO2VJL1HsE2d1m2qdJk
E2VvMUoci/JByT+bY75DRbDvOt/N8b7Xn2Lvl2Hsckv2RJbpg2D+rAH8hRPBJDtUVLTRTq3D6+t4
3b+gKOzyDI3KsjMi/oDRtZfRPCT5bow/aenbdSnXp4F69UspBNczsEtBioGXnnEwZFy6svEFs9fs
ZKB1iTeSXqEx4o7KKiVXFdpAZTHqGB3wKAjfj04l26VljWde3qPY1fDdsf5OSl1yYV6dxpkYYRos
0fTJNnBqNfXnOnknQOf/i304EyA4r2TS0woIILjHljir2l82+/LvBPAZnr3zZrcd2n7EDPIRJNNA
df+b4xDQZyp4dzX0ewv+q9dSFEMB8AX1P0Fa+9Tea8qWDpI7+KpRnEkR/JeuuIh1N/wgRFvCqG0H
6yvDlZ86skyiTJDgxby+SPqYYLmiaPSb6GgWxx6ondPwN/aH6wOYR+CWDLHHFkzrmTOncPuzgjpi
E/qL8qnrO79qIv8TgQ7Yy51nmUoTMsPnqx5CO/5M3kHqdl3EqnmciRCsMHd6AuRFWLn1AzTT7a9/
N7pgfMRR3HGc8MRvo1eUymUSRyv7eMH0aqU2K73AFijOvjCAkS5Z/1VVOlscwfJIa+h14kBnC3vv
7tjXF0OWGZLtsGB7Udnnlc3T0hYNpvQZ2VwmO43WFwlgXg6AmcHOKyiROrUoIbIwCWSmsyHIpAmD
1TnAAFzPRFk6fPmllla4gOY0qxAnylMfVCu+PTwk9vMQazst8Xwj6Tca5wX8Plv3GXks0deXeo+o
fZTsluw7hHPdGNqKNn2J7+BUTDsbDCwyhVhbSxdAohwBXwdvumAtRUrawuqHHIU+2sGjxcZsfl23
mLVJnEsQLIaROR+9rs/D2fgdsWezujMATnGjDHBzowgTnCEWx/oS2x4tSvShnxp2ykolOcQssh8Q
7XHuysn2JGeLxjf/4tr6IcsCEygAzJalkGMGiDPKZnbKGz1IUzT1jAFwSzZdfuiax44aPlOyoJnK
gLXZK2gtEloetKR4NLPSJ44OUqoM1emqZAkWwQB8FpibUOSCRjl0OIieg3bzpJR9dYoaxzfsdquk
R4bCXi391bqSF+3CiwiyBC9C+9qtnHysTq77HnuZTw0WxKCKS2YZSdxCeQRJ/Pezm8Kk2llVIbd7
siOyneLUh6puB2nT0OriuegAxHsYFYhizwNcem51rKpOqflTKasg1z4lEai4Z2UDBvTNdWVdmBzm
hHZsqKmNvxbF2JVD0gQ4ReUJ8NxvVps89FksUVKZCMHmAFlsmwqSPyfSsu+Z4h46QiRxmhURAH3h
ZHGWgR7Zj6fR2c6YU19ZSl6UpzZTg/LdLWRM4itKdiGA/34mAAkHXVNSVp70lPjZcA+vsRsHb2vJ
ztxlLQPAUs6nItyvIiQd0LmTYUPmT5YWA/m09YE34tO62czsDjQSu7RtNwaN952X+ll9a6oOoCYu
OGpArckRCsUOq8piTs/igZ2MubiLMdlOlQS/V/SbF7y7AA9E/SiwsS/X0slLzZrquDyBcXffpzqo
hIfZ78GM4+eNRXzWZBKJK+rBm901E3EiVHqIQN+u4kZxSiCxUHSc0N9H2e17TQCIH0Dt+NF8LLb5
OT0SMallsVPXfpviatt7MkSqFQX0AHkFWBQXITVbXLQWdIsMzc3sZOG5q774Gy15u+4J+PktHCWQ
AIpaPEfsJVwZtQDBPzKVnRKw05nV4NvJj8JqHlo6BtpgB5q7HWW0UOuz+iNTcA3Z2BoUjV84Kkc0
f5qvrXpMtCKwxv31ua3K4cgT0DgHVyn++5n55n3ZAVmhg1Kj9GkY5xo81iiNG0qnB8W7NIu0clB4
6K4FFQvqiM0FQ23cdJQCOTA7zUOFdAvdDqhIqtSbAQoBGoY7J2wVWJzqgntV6bJC8YiXci6racNk
TYprSn0+vLA5egR6SYD0p6eS1sWn2jLLe8eWhveWa/VRdA1qGc8Apa/YDVRPua6g2j8+tUO8U2JQ
levmttZkqKjLixLaRW304YKqGr3vooXWxshA/jO2J/R/bVLjMGXfnPjesh5Ub1fQ79fVbblycAYW
ilU59AVgKQQf3th5N9sRboDTFAUdaq5vZghxweUE/GDERVxUk4ul6r3Dum6YlRJ1LubOGt4YfUxN
YA3N35zh1vCuIEownXFIyrYunfKU276X+5Wsn2NlrTTUJYJaDzXXgO4SToPIoMBTQzXsKc3J4LsK
mLGbupBcQZb2D60BpApaSF1cEER4MKhVOrVq253AnaOWO7tGP3vgyuDvVqaCNgV+60VnL241wgup
QWmhlgxzfCJk0J/rsci3lpuUkkj1UoqDUBKKoXHZAWCAWA1n4RE216Qix6hurQ04FerG3Nyqv5ci
hHeYq8bKoAGs52jFr/kYNod/N7zgWIiSTVULHMdj+aG1NLu5xwnvR7SLeDyDyzPGwkXdLKy8H9vK
PZK+2k7PUWNub57BhQDBKGwDyKR1VLvH2YW6uqAQvDVnK8xA8CA1+C5NvDbc48iaDap1/B9ejnvS
fDOMLu56On9rgEFGs9GSfnkwJtmgTkXp5qdiepiKOPONCfFu/XadvRQjKNQ0DmwC3lF+0vdVPG5M
VQYIsjQKVMmhbQcBVjw4ESm5nIcx6epcD152QvOv7x56dfCv7/jymOICeCQSFo6LnrjjFiGZ0SnZ
yaKf0LSVat+SLrwuYumkcF4AUhvIlbxJQ4zYF43G8sztM+xFi/bXgJlBG29LL5M4w5W1upAjmF+q
ETqBjSY7Ecvzy3+S1JOslUyAsBlu5jRlM0FAOeKdPJqBltyakwWUpImYB2euMnAdFnYjiypj0np7
OAJJDE/ljTvLsMQW+w0Jlsp7xfmBsaAhyl2PjS4dxqPZbdpoEznboZZcShfLdClCtD28tNLCTiFC
Q2LukycDH1iokzC8YHNpS5zIHTA80e673yRFJ0B5z27uoeBS4GFxEwXG8YJYj1pZboPYYjwm94oK
All0199oFRDAn6HIbMJTLbryRnVumsSY++P00tt3PTmR6b2T0TMu23FxUsBFoa+Ut3wu+qMKiCe2
O+gAIMCJMVgPeV8FoKz9PHfgBQe+saKQnTmZvxlatVRFduAuc7cf8i3Ey4A7wnGlLv1XUc1R6la5
DrQO6peWtjGMA52mACm8YDDvy/ipnx6TNgIz754Ak3NMDnb72sn89FJn+DJgta0PZgQxV0WrGA/A
tNdDh0VBC0jnJqYbB/12xXjrHYBPWMODE0y9WG6xRLRCT4IaV5MeWu9qf1CtW6MYwvDc9s4efPOg
gQejxPDGMG5RVh+3MibAdZWBvgBJT0W4VyxJsyqlcd3KwgwGPPAG5jO0cZNka3roTdiiVLi0d8Xg
+KW0H2Lpm7B2Z5L5W+dscmQeMoPOph426n09Pw3Rg5u8XLe6pW+CCLyTMT2dQ/cJ+ohmy6pjsa6H
SeP3TpDNm+vjryiarsKkcdoBhBDv2MspALSERCWu7EhqbNvqQB+aCswHkoNuZZ2A04zYJqbAQfOE
SZhEMeLEKMxQqYe7ROkfE2N8qqp5d30ui8AJR9hHn7WLtwW4kcRrf1bHaquptYkisa+deWcZv1u0
wxDvU6PvaIWCJFXWSLyyO6h50tCnDDNFl5Ewsaqdi8IrDCtkSRzU+stYSeKpK9uDWJYOV4B3JjIY
gobNtVOPFYntsIlfhn722bcaJZ2ldby+civzgL/lSMcmUBQ1U5iHZcyOw6hihb2305XAkMxCNrww
i0z3KgRtMXyjvliIvmSzJPWwJgAU40hQA00E6KzCEVtXXlKrhFihXTP/p5PJah9WFJhH/FQwpvNk
irjPmUf6uuioHWbjqU4I8Bq0jefcfJcCcYAGFQbvMTr6RfIAL5+Rp2KjHaqopPdYQKOfN++yg9sB
FEoF9zGwOi9tfdKLRBuHyglNbdfFG1MGiLyyC4iBYPVVj1MDiPmSQlcHI0YoL8zRi4O04jbd3joB
IH2jVwhOBEKwG5cTsDuvoiMQQEODbJoiqOjNh9XF+IuLIMFBRRFOCFXtof1FmcQ/LY0ZnFkoPuF2
DD5ZQ1j/whsap7U1Eg554lfe/OyNzbPTf3NkxDZLdb0UxH8/O5fM2o17oLOTMI227F4ZtzK62rWZ
cHB3HWCvxhJxddSduI8qiqITrwi09KttnqLe1xpVcnAsNQqhKMjAEwPgFgvInhbN01pqltFxNoOC
PMRmeLNCYXxk3HSwsgBXUlgoWo561XRtdERgMOsPqQwUbO37catCEAdxEBi2oLDugEViRhIdlaF4
tdrxPgOwpOReLpEhKm0BjJyoAaHdcUI/7aDuPEemt0sJqEzHe951LFg1rsWX6uTlqacUnuaG7Qa1
161MW7n3v8h3IEpwPjxXtjNtNfSkiBEUccMp2w76GBi5Ghjdc2s4ATG0ILr9uQd5uI2AQx333QX4
ZhslZdXriQfIZXdnt95O4seX1nc5vjAf25tpU5QE85lBl7Mh3ZN6+3l3KUI8ryeaG1oGEbq9U1q/
1O+u2wX/f3FLOCw1ByIz7MV5SuaxiWYnU0J9HkE5gHsnO7jRYSDPHoluvuEiTnQmS4iCjElG63GC
LLd5RVTYK2TVAivqiwoWHWl8PB6RdhQuB8TpHa9ULBK6byng+dX4ZmxEzizNX2so5VyB91QjE3wn
TkvC5p6Z3nY2hu317VixkAsBfIZnFlKjqKKpSUNCLc32UefcgzPGyje1vrH19kAMd3dd3ooGX8gT
DN5WRkrtDBOilvozzrpDEueHidJf18WsbYyJmgONE3MDf04wlG6sijrJMa2UvgB9w5aEbleHBw8J
3jXQ5AVAdJqbCWoFSgLmhK8Fmu+Lm9N+2HcUFwF5CWSluFUJijUkWlPZbkHCukeh1K7Sb77VglEc
RJvIYwB2ZxH6Ssxu6uzGs0Kj3vRaQOnm+vqvbTNeSjzgDKz7RZyzZ6g7iErbDGlUPGcmfdSNbh9V
3q1Jf/4kOxMjGnhcs6HD8xA4Oxv1hyprSuRaIviqi+GFIKcFkHEgHHpmWACSsUqyYHbSILJwUMkA
BFfXC+3u8FYuEqRisq8FWlTK0tRCT+L8Xc28pwaNQW2a7q9vy5reIteHRzdesqjKEJx7X7adA6xr
O9T6NmjYbqDO32y8hwgXT8zw8rBLfwLciqQEvBIUa55BylMBS3Q7yZzI6jTOhAjTMNWcmkMPIcBj
RmrmJU9uzb9xvToTILwqy7RwsyiCgG7K0U2R+n9xUbgQINze1IaheYMvE5DENt6T493+nuH4Y8Cl
5tlpRG0FP6sympoxcYzQYPPdkCjbuZS8vFdU9kKCsNO62XeEEyiFRHmfmm1ND7erEpyrAS8FmD4N
ZUSCKjFa6mqb2GFExjsFZAJsrHy9391sEmBbMNFEgTpGYOsIuqQ3Ccf0JnZYxo/mJ3DN3T48IqCg
dAAiF7INQvIttxsy9nphh0P65n5SjPe/GB4lhIjj8OJh8ZyImcaKoYMeIVxsfEum79eHX3GAYEJA
NQ0vF/IWNZ6R4eV0LhUltL/ZVh9o1A5KawqYJ0urL5tmUSSmaziuOQQ/6reEdWKaQ+fZ6pRQTeat
OmyL4kGtnpNxn2hZ4BgbFQFxl0mOjxUV/kBNR5AalO7ICVxq2KzXqlJlsxcO0XtlW1uzLA80uvkh
iIIx3N3+K0Q4yiNDBfUaF1JYn9iO3lwaC6xgLBwqIjkm+0J/J0NV4hlou6GTgQuvq5+yWN02ff4E
QFfJk5mbgnAcovYBpTwosXHQpi2YSjbU2Zx0xAtn9Ms73nfbfiX0znhLNVlB/MrGcHUGspJmITsn
pkpUO2lrHC64uPfTvsY7SqvRxtbo++vqvTxHgE5scxBQIFyiY01wkgAFj2uTTO0xthv/dVBlnJ1r
45sa2LNR+YLKRDFqNSqWNbM+b4+F8TPfW+WP2z+fc4/CvYOmG6jXl+rbgRVnHAu3OXrjZzcONPYv
xxccMClnZtQNxo/cwDndTP3q2SCK4euO78fbSTg/Bm8e55F40WlS72pr19x8hANzH0uP5z8vRBXX
3ssJKpqcpD72B8fOt14tA1xabu7H9Ry3dFNDVFVM5Sv6RBDuzqsjKuy9eKuSmyOGl+MLd9tWjWxi
WrQCZE/2lPtJUUkELI0MKw9ABYTrEN3WxfScm2nR7BZteWRe+U/bTYHX814B89t1LV2eIXDo3EEh
x4sUiljVGqOLQC162hyb4WtmGsGEGmCCgoG8kiWcljvycXTYDtDhPFSA8d/P3rJeXceDVbYw535f
eX4lQ0SUjS+4i6TplcRoMb4RbUbHT35eXyjZ8IJBjJYLssahaY8KcsDWN7B4+TcLQMGiideehVD9
gqvLHpqyIq7aHnMAh9d3GpjpbxeAwxuNPR8WIeZKWNGbyTw19JjmX9ptcTMvK24gsDakYtHDwGl7
L/d3tt3JzssyPXbupgHbguQ0WLGHi+GF9U8iBfIZht9Q61t1V3Rfb16di/GF45PmjUGUAePrAIL5
p3Tj3fXx177f8nDRsDkpFoLPl8szTZo+z0qWHmm8Nae9RrajLok/LqNFqFnTUPvIq2vxjhROhM7L
3WhW0xQla0c3YUFbx0GbAufYdVAEVPiDrLF2xSZQN4oya3gpMMKI72KzZ7Se3Tg9qoPqF/Fd3R+v
L9pSgAewGWSO8VRBclKsGh0agu5UxUKDa/ZCfLO9+ZF0OTwXf+aSpiRLEejB8HM67qxx8pnWgqrF
lmy9bBaCZcDiG4bAQnGsfJZuQD50fZG45l9e/C5nIVjGDDxDPGQwPDUn3zLflO3UfUGt783uA1FU
ZNjxVsJtHLnQy8VC7R8gLBI6HmtW+g5N/FpyFK0sE8/xoYUTEcFlnRGjYBns9LE72oHZvVD95ps+
Z7BBChTMtnhRiG/uRgHbfJ+rw1FLHlnuBXFU3L7P/DGBig2VEyKK92JkM+pparzpmCT30T72bo4K
8sfEn+GFC2WcjlEc9Rhet9+7/Ghvr6vR0kHhHgaADfRogFQPN+LL/a3LqVIsm6lHgNcr90zVch+h
LhdVSG0txfkU9xpJXHAe40VpW3CGC1Yhk+LdlVfGfKy0u89UO1yfimgRH6PjegeCcETtcLu5nIqt
TcOcltV8dPPJ/QTg+vJVU2iztysVJM40I1VwXeByOpiKC5wVnl9H2Y6wdp3rzOjTSIbX+Atzt1El
eQkv53M5vHB2xKicT9MawxsTqKTaL7qJhuNdLEv+yGYhLFumxrUWWRDTm0Hp+rMn0TDZ+Pz3M3eL
B0fkNQnGLzykwaeHhkpeFaIK42aJ0l3YHqqQ0T0nZl01gtd1Pw79q1YdNW/jqjDyl5t3+lyEGAmJ
jFjJaoQ3XzXdr6sgltxyVpaIs0ag3cbjZij2YqSe0VWZkfevnbp3i0dPlnJdGx91DEha8EIBVHVe
bkGn1Bprk7h/RYQTSHGpf/vyoELjo8fPgDVowhVEB5SSa4Ak4JU3FSboBc5/XF9/fg07P+ywxUjr
4LGOg99EAZago23SN4mF8olXq7xTCLpAfeLe4azLlON1QSsrZagox0eAABjSiEBerhQKgyksmrSv
ie2TaKNJrh6y4fnvZ7aQOS5Y1UoMP9B3Zfhm3gqK8LFOZ5/PTeV8/Cnpi2HA+Kr6Vatf09frq7Pi
kVDegJgsIuC8e1m4LSu21bhTVnSvAG75VpXNzhkUX+mcHTgIJPeOFaO+ECUce7mRG0gm5N1rUu20
/ielW9ZFEhmy6Qhqy6ye2faI6WjxhqQbhW69ylcSiXGL9/OPPfmzaKLvAEtHUqNRvnsd68FPmOID
tcefrSZIk99addcmsmmtGQsuenyj0NWw6Oyb7BJkjVGdvpaRQ75p7ghCyLjMzLuYkulhTKvpnmoD
lcEvLGqpMVEOl4GivP8g0AnLqZQp6i9KJ32t68z8BFZzm+A0KRwAZwzgdXG830MbdztC7eqxxNLH
fqG0U+OPrj3slLoDjx5J5wJEJk2+qy0nkpwTy+2GzqL42eEtj2hZ4b+fG0dvJElbYV286tCM27Z/
sq10UzMZS89ywyEHUV+0rHAvIj5f6nZ2raxJ01e7fUzH+K5Qys0A6MwEOAz5K2p/JWqs85D4mXc0
kYpG3hu4Uh/sKaiJvJxYmUV5pFGneCFaHG3cPIn3JTxBwBJ7UvyRTMOzluGGUnXq17TP0GVM7Bc1
Tik+q3d9rSiUu6qBEeSFGwImJNsYXQR7yOf2oY+6k0OZJvlmsd1+8c3CZmg6Ws613CpeSrPcF53y
7rXxA6m0d09JdrXRB4Bs8z1zPLi59ZgSFnTzjRefxScI3mzyCHgKUiybOn9VlHswuAXX3aXg7RcC
BB9m9fGoxnyO3RvQ3ipZP5HgIv8zPJJ5KBjmCrC473puDoJFrXhhVbGx5qcyf+0g5y/mcCZEOLHq
1KVtokJImgeTHcTT5vr4skkIupuwkjWUT8J0g3TeTHmgp5JtEPzhYp0EVWPd5LrpoBYv+fAt7e5M
rdp21aMZM9Q+S3Nm/IKwsMWz9RKUyvVydF7UBuYzfWsUMP6WIJd6K8bOz9sT8z6pFts15u9edXYJ
+5JGu+vLyedyTbygcqPOTKoSiB8sH+h5NL2n2WYebnuZ/GdFDbyoOU4+ggPCw2egjFR0cIuXmQap
HmjlPut8y9len8uqavCj5AN+elGFbRMlQlwA5tPkW13bedWONZLY2aqFnokQlmuemWt2rl28xM4p
679Ka7zXtsNF/TIyZsAk0MR0eZyVTRVrDXuxkk/muDeCedzXqSSdvabfLriTeQ8TUjZivtmLaYTI
BCZRup/6+YHoUZCyN1Trjn0uMSXhaPvYeLwgUL/Fa5QWBbpmp6OtI/PYiwN24wigOKN6jIb7ZvrB
2kNuyUJDXI9EbebYGMBzsvGSFusAqjnJ5siENlPS9rhGlHofpIVVH/BtJcja1dmPrQ4lQEUR70bD
bTZI+g37fBhxe1cUegANt/Z/pH1pb9y40vUvEqCVkr5K6s1u27LjxE6+CFm1UNS+Ub/+PfR93ptu
ttBC584AM8AEo2qyWMVi1alTXpLhSnFGltwRo8+31HJyHxjI3FeSyky8Xq2r17ayxk8gtAWXeuba
j61VFy9qW7+C8JxuzLb7YfG8f2V5ar+CdDsLCt2ZDpOW2n5qYXSdV5dOGfSxO/5s0qzzC7WOdoh/
ENx0Q+k1GCvxyvSxXQv1Ls8vAPKC6AlZDxRy5IcjePJ5zJseg1mmLxH7ymJrxf1f2uC5AMn9g2bS
qVBfVkOH70YyBKniY9jHzXeAEIKLzIaRgI1CP49fdCdjM4C5asjNIqjnzp+VF7NdEXJpihhZii4E
0fkk8CvCcZ9Ef6i1kU5X+voZWvEN8sCLz637GcwuKyZyqRKQ0VmWawEzgZ5Gua1D1btkUHAInkvH
Z8Tna4Qalxo5/75Y58k65spGZqvA93XLm52tO23c4raUI6wcIgAmgONCWxUodM5FTFZWUBCcpM9J
Z6Oo43pJueJ3lxZBUJ5Fixhs+4IYCEOU1MSsi/S5du7TbFcUAWW3VVI/FnEqQnLtQ6xQjHlh6fPQ
+3rpUww8XnvxLKn6VIT04OF2oXZGglWQdtuxDbuxx1degiNBYUoMQzVKkqfPZv4nZsxz48OtNyyu
1r9qkO/xyeakcWMsgKdvpPozNI2v3ggbuViEZNxOXaFan0NGjwnafJcbd+ZaDPnxcju/J8Q6YHLo
UBHNjeK4ndgEz3hSKbWSPNslRlRqlT/RfU0esuLQR5+ZofudcdDdb33yuye/FPd3AXrAfouE1fZf
9vPv75Bs0zWGNiq0KHme9aDXt04SkDVo3JLlgMwWSTwAKFDAl9yYEg0jr7osfXbGwCC7AWjkG2uu
Hxo7FSGZv90Mg01pkuJd4avxoe/2yhqEfsEZC0re/65CUliUmC1YTiEitd81tlGKvQ3CprWRn0v2
eSpFUgduAy1WWIy9ijbtuK/Vf1A3ghLgZXBpASYs6SK1wB8fUyN5LtVDnW2qYodBcNdP1OISTkRI
ujAypxvaXMfJ7ry68J1i/w/fR+YcjA5A/agyf0eraLQGnDN5jomnqH679kZdVPTJ96Xfj3xQXw4J
vt+7jzHzsuIRNMk8/RdFnEiRjlPRF1baRFbybOVbPbun8PjOSop7bSHiz09czMg70jTMhiLeHct3
HN/N7opxRYi4MGQ/BtLa/2pDejyOTl7MXYHdGpNiW4MdFB2inmN9781Nbz8TNczLl/9N/9ItaU2J
lhgudg7c+JG9ydZc8+L5PVmRdEUORlS0ZBLfN3zHCAldueVXvi8nV5W0cDGBEd9HI3D7GwMn/6ft
saSHrtFldtNkUMise/U7+fG/fV26GnXaoTY94Ex13Z1Vb4e1/NPimUXtGARDIKq1ZfrFbmwdmxs8
eaazb9U7lj6mvVfcCHf+z3VxIkU6QtOY2KPewAtSx7fYPnKD67u0eOOdfF86Qi3Y/gCqVJPndj5g
SjM7TGv9Viv7JMdZfalHZote5udRvXNmv6QgmP1dRe83r0MUvxHs4lkgcg7nHqTuqINHYxw/d6VX
T35V7aZuJcO9YA06aHOQD0QuAM9CSRV86FKzSnolTKLIc+1ftTptry9iYatAWwWd4/MYCSZfeaqJ
GbZ4PEThNBoBp/du9ske96xfGywofqnkCc/kiJWeuFvNUJyhYGYU5so3tM34ivusu2VAUEKe6m96
ubJxlykUQHZPliVdILoTT7obQ5xqvLMsjJIdZwBGHjODrzwPL08ziCnRhSMQYe4l3iKqazZzGqmh
RfYk9u3isbuR+x6qESJERxHGqV8mnUiMV8NoFFpY6L4dm5suWYsQL8/ZmYQLjL6TZy37kJB+dYk/
rqXlljbpY4IGCLlcZBgldWhdkypFMWkhj8m2p9ZLxfheKYfd9cN8qXVQL5vgCQVYHy9dmQKzyix1
nmmnhSUp9hHrdkpT/dIiTFLj5AmN4iu2s7gq0C0C6YnODU0u08zVxBlvsSqmDHdWGnlOoXqq+vP6
oi4tB8kUsBOiBRX6v3gLWUYNKGiCWKFJpvusHl9au8mRIZt/orXpvpjnT06yRmVx6RUgEwAJoSs8
TOSKV5IMmHw95mqosirxZsq+c3gfox73jUFv7O/9ON6n2SIp6qaG0VhZmWih2x66+QkR0vUNXDrc
J9+3JT8NCIDSzxEstCXgXwpsjD/5BwFo3RHwRsB+ZeuxyGBpKTJrITU/penPHJWP6wKWDhpo6XUY
vwt8pozuBs6rBrWnpYaYQkQ8B3wyO1CR1JhwZ9wIcvyPMkTyGWBENLvIIUY9jpU2KFCGSdqgi7hv
rVU3F9VxIkG600SbVTzXDs6zilkPWfnJ0jCc9fqGaYtC0NgLaldigQ1XOlOGOo5U6WzsGMliz8xw
xSTqsa7bz0pieLYGPoq4aX+Xc115SZLuB1Luo0rz2kzxSF1trv+cJXNCf4TIeYv2NBlXpqf9oPbo
UAstw6+/KFrYauEqe9LSktEigWgEXacCm39+w6qc22gWtLQwM9Dt7UxoMK8re41FblEKCKDRiQ/0
KMru51KoO4JyqlW1MAUiOX7Fnb6iujUBkrU6FebQwh9qoZ0d0+n+X2wV9Pb//f36+e9vTCumDZ+1
cI68MQnKt+uaXvv1khLqeQAGRcXnFXs/VIdSXfn+4kkS2FeA9AWFprQ7fTUVlPWmFlbgtKx3rfvk
akf99jwLmgNPpEibFNUMFIKFAY9cZ4HWp8Gf67u0ABZAAwMA54gsQb51WUZTrAxBTaqGKXuzNIyt
obvEChP9UU/LYzN3ntVFwQC+9HJ+Gsabn5gQbujgsAdMFvg5KRgpMQ+8SWpnDh2nCNK4CPbXV7cU
haDlB8hhFawFwJOeH7GYlmWVa/McggUe061Bjtn4lkL7LxMioO2gq8XBMviwEvEunQy4a01EocD/
ysMii0zr215DYWcs3Njry3x+sFqU18rO6u9QTVyb8LokD5Vi9P1j3sUlZVfKaWI0cYtbVSM71jn7
tjjkZJtFK7u5ZFGncqSzyLnKrJLXYl3R+0ybfVPyL7crDCgnXKPoTRD9kOcKq2lEZlfjcxjxcmcl
2QNalZlnDtNDroPXXM1vT6Jhy04Eir09eQzliZYljgqBRftuDXclqYOKvw7m+A++FExelkCx4w5U
ZW+kK1E9gvsu1IFa6F1fXaU9XtIOuJEEPhvsg+h7Ol+JMfMKFUWORFZaeVa1S1b55hdiH0EKh0q4
o6N5We6GSas0ja1ZnOuxAp9QWBENA7p+XD8BK0LkW43nXWNnCYSUozZ5CMI3FcM4YfSFbv9FEEJq
uAaMB5FbbTIyRZSJ+q7b7VvlV9TdN+PrdRELKsHNjGICMJ0uGiSk+IpSlqa2Qo2Qme+x+zu/PQmF
NiG8roCIg4/DTXyucvTWzI2i6HOYlQ9N+z7UO5pYPuMv15exoBKES2i6ttHugetOOrtDXWslV5Q5
BHEm7Z7Ie2WtYHcXJQCADHYZNCcjcDpfCMbDWhzJqDk0pmqTsvGhA8ty3dD32xcC4CAuOWSLMDdD
ipgqrTEd7uCumxUQSbU+hvH5TbVSf11QOkHtCMBBtFljBoBY64lHKadiNgBThAsrH1X+uMb0s7RV
gg4cRRFQIKC75/zzRHFpnDgZzLzCbIlmCFnlfp4jdcXXL4oRNEw4YThdMvCfj2IOH+YxhNmg77gy
bGnVvacJXSmHL4Uf4DkUZI2W6PKQ8wR249CGFDH8r+tGXqQr3MewoANgIVvaGp3XZcm+iLUDqeZj
0ZQ/G91tvT5bIy1YCBTwM3ACsaN4OcpX9kQSDgxQNof5MIElJnlULPalz8ibEWFqur02I0Ym2hVv
O4CJYLsoDqEhX25sGiZTjfKhm0NrzPTtXGnZr75xBwx+ddUgqadhw8F95k9Eyd+b3iZBGZkA+pY2
+xcfgjSNiyczmvaR2jo/TyD8BymE+CVxMnnotvJ45PoxAwlFtmLkMufFfxaN8R4qOq4APZI9LrdY
Ure5NYc6KfuHJKZvVJniEkmNPtnlpCwfc8Ugd2pjtn4H6uqgV+x/ePLC8PGkBm4MbIiyLyNRXgEv
rs3h1CYbw6mewY13M4IPuj0RIV3ExZgVRWsYc4iUgEemB9NVgiamfhavISKXXI14fojeVBMpAsmf
JbM7Rb2Wz6Fr+Jhcmt/IGfmhMARH0BYM43KODR1nZMJmzsPRH+JHW12Jk8X1d56IBgEs2pvhJZFQ
v0h4uxneyGAP5KGGAX4W6FxydVNrn1gc+1P8og3P173/QpgsvJnYJ1BhArZ3ftL12U7cImp4eK/b
b1tfid9u/77gC4EDQZnxYkJHX5soMNKOh90+7gKSPM76Y7rW9LygcpwuHTcMPIjICp4vAo+4ya4H
boUYcxC9Zs3n62tY/jxsU1z1CPbkPTLjnii0s8KCfSusQ4qawHUBCzrH7/8rQPz5ye1YGK3S5AUE
wBXsGr3BKobAdV51a9hMce0P+o3TAMUhRnCHGp2ILUTz0bnEhDojV9PcQtJ2k8Y7tnLdL1yUyKBZ
GEYtrB7vzPPPdyPojNums8My9lLYyXORBde3bEknpxKkLaNDNaAZubXDYv5FUQ1KDXtFKWtrkMqA
fRrrLRZhh3200bSN2gTtim0sSwC8FWTi+NsWazxRuxEZmMGHSDxM2jukZkt61CP/+jYtmDcU8VeE
+AknIpSiVnmLzBvwmq7H0JSqYtjBt+LzdSnLyvgrRXovWrmjz82MhaTq3s53+hrcQhwXySdiHq7g
VLVFlUZmiXFJWQDWmtuhlXwn5Z0z7ar0u/m1mW8HwKFcgnIFEhWiniGnZbVCkBsUpR3O+ddW+e1W
K8jpRXWcfF/SeFX3GoG/tcPIGfwRFE1Aa0bmr2pt5vzyhv1dh6T2rp30dBiwjlHbDeY+Ahk33UY/
3H5zXfHL6xGtIGjUx8RCyfFivITCkfAhoWL9yBW/dZ6o6Wf/cro+iK3+I0TyVXXU64XpRCRUOwx+
Zfrejvrv19ch9uPygP1dh/SYy7iupsaokBDPsK/1QLdxMXA0Mt04DOPD7eI2xKgFC8BgTMQ4N8ep
jHMHOndCpfR4HcRRcPM60IKHnBeabxFRyg+UenbBwM4HEmruzmKH/pcd769LWDB11NtQiBeVt8sx
srrZDt2I+X5hn9+1P9N05UAtKAIx9wfdKRKvmNByvkHonHeLdrBwE1ZA3mfofG6Oxo10H9CCCwm4
+eBL0FoqP6/IiEDInDI9bCefG547HK7v0eUikH4GKSxIT9G2cAG8mIkVlyRFeroFUyiwC5tSB61u
QlZC6ksjhxgQoJkgOFhgLXHQCFA2mqKHfALAQ9kS+5lpx47udPXz9QVdmvm5JMltJR1RadlAkjJ9
cus7BiS4BrRmfjsI41yO2NiT26oimcLK3NVDjYy+aTz1NWbkdOFkFEHTHLvbYThoYEFBHmE22CUv
+vgdtzHjnNp6aNsxTkHiWfHDYGuePr9c379LozkTJKdYSl7ljioERY6+mfpvDZB21yUsnQX0ZcAD
ixy7JR/pMSEFRojUVlixOphNDKjRs/FH1dFtOtAf+jy+X5e3sCIAi5C6Fa+UBd6zOo6GXpum0B7t
XzmBq7Gzm8sgwsfYOkGJFAl8+WGsGaXZZrk5hZn1kmzNZEUnC0aqITAi4uGDIFXmkeqqttKTGJ+3
32h/bJKH/MbhLcLNnEmQoyK7ZxOLjCmMKPX67hNfC+6WlIBhp8LP41/wZ+fmoiZgDjD0godZyv2q
I94QG7e7MlRs/oqQgmAWO2RCtycPDUSO3RyMyA/m40qQupD4QeoBXdIE+UEVGpfsPi65oQ89TtPQ
HozILwyvqHck3sWKD3O0+KYnAVkrcizsHuprGJ4AXBkejbp01cRDw2jTdUh166PvtD16k2/fPEhA
Ih1lb6DX5CxSZPJW640SzVLxDycpACQLBrq7bogL+SNM8ULyFvOoRf7TkaKjPDeivB9Qq6mqB27x
LUUPmFoQT80Pcf8Ql3f5wA5VeXMgC6modyB9j6aaC8AUEr1OMulIsrcUFEfz8HOszY1amN8wyG8l
Q7ZgqNg+VHAwKgDuWh5VpmNKtab2JZKu7r4Yfo/ao5J8ub6JS0fhVIRkqRmt0LzT18i3dkpAR/7Q
tnTlLCyKQI0LWQpwXSLRdm6rtcK0miopcptiRsBQdo+YZrMiQ9j7eRQLpYCRFYTbyBvj0J3LSIrR
wGAFLEMZ3S1z8ydWOz5hw7e8joJIywcvbesVN7q4LhQPkBZBP8yF6VIlwzO/gHaMLvYsZCh/XVfN
gvZxmJA4ElQKeEpIPq4kzpCSKuJhmT6oNfWmMvOG9ParBiQs+DjCWmAkZUc6RpND2xgpvXxWgqyZ
fbb2UFrYpjMJkmp4OyvZoEECNOJ87dfaZMX/LmkeaEIXjSFI6VyOyazQ+aI3ltKFiVXflSw1vUwr
vaLjj3WmPzpxTTyqmWDKWUv0LK0L7Y3IhaIViuBxfn7kanDnlklf9AihRr9NIn+8HZsEHAQeFIDL
Ig6AEziXYESEY05B0odKN3pWe+TKbho9Y400aukOghwMlhLz3dAZKj3NSlUBKEKBHKMaD325VVvy
oCr7prsjzrzXMDmEFsUudmZ0QK60HS+E14ZIOeCixT5elHtQr5qV2KB9WKSflZn6eX/HwcSKAdAr
UeKitk4ESXcFNzqRMM/7cMZgY8xc8bK8XiudLMkA7Sr+EtMSL6AzKA+ldlblY8jAOEQBZVux1aXN
QsiJaWwIeS75AXO9n+KKosRXM2fbwZdqPTkYsRPM+YprEydLNipxdYMOD6U44EzPT14cq9bIWDGE
Y/syx+OGVt9jBcWLKN6m1dfb3RweIQDQijGJwBGcyzJNRswCZDWhnth7MnWlz7Lyl6KqK+HCwhWB
0sVfOdIJmNtBG3sz68P0D+bWPzQ/jW/dWD7UP1dCuqVTgESdjWtbMP4SyW13ZcZyo5q6kA5B55n1
5vbtQr8wGGhw2xmG3EAx0pQNRdv2Yc/zcELDXVQ3L+C6+odVANWBY6bC9yBvc64VAqCCDtJL2AtN
gt+xttaHvuS2kdQENSEOMwqsstbLFLxIadSHahGW2R9zeEMAr/XHCg1f2Td7jThyyXRwlFEnR3oT
3MjSchzFaIo8h5+J2gw8ql+b6iebUTheSxd8fEi2nFNB4nScvOPdEbVtvRWC2KPRZoFZTMd5jvYG
qT7XBubqxt2TScstAxmOb+a/spgEUPKK9hbK6Bi/RZBXx0NV9OFLV0erVs7cqbicCr1+sLruYUwL
VHFVv7EIWAW6oGPsTVXpsR0K1wNsdJ86xuv1k7q45/BVKIYghLl4mFej5jZlD4PTe9Nj+d4Znm37
vYyc4LqcDw9xseeuwCUAuoV8rHSWBpJbkxLBg1ijHUxxcV/y6bUaB7RYggZM5SRgmRmkxZvTxT+m
vvNKi9lIdRR+ozo/Mbsg0MvpsXdQ0tTorjLyJ5tpm1ZdoytYCuiA+0E/golpHhdTk/oiRsk9xYbk
ZF/WR4o2c4feDiwTJLIicWCJwEGGziCL61oAbfLQVB8Kbad9v77ZC94NaSOUbQAqwzhIOV7EvNy4
Nyt9CtOy9ao3C/Nh/kEA3BsuUUA0wTR5bkDzmOiRVeD3lzT1a+TDAJm8LmHB9ZiGqPkKOu1L1gim
0rhS63EKldzwbYchHf3c8Z+G9ZqoP8Da5tSfrgtc3LMTgcJQTnxCXJUudSK88WvlqLS657D3fxGA
pC48HPQuezfUOHVQuKlTaJmbxg2mfzi4eIUC1YxIFwgmW1pAbTYWn1wyhLHteo+O/jnRVqqmCwEH
JODkgiEc72p5WkGsd05pgzs2NJrsXZndbTd3qecCGEnLNvEGK9lf37IF53Qq8CO3cKIT00xplzba
ENq5Cnab7VCnfpV+Urvbn/BnciTfNJXUbpsccqjjPqjcuWuS/jVxm+3/thwpuGm0US+KcYaGRiTc
9EfSvIJ+flqjiVo6yaB+BSLKBn4RDvf8JOsEDEt9iwh0SEGreIza1+vLWPCQ6KEB1TnqLKjlyGC2
ch5BKpz0U2jywWtBcAqI5NSuBJxLiwDwA49ecCMjvJH2ipj8/8yxmFOvpS/l2lidJQFI6SEfjfgG
zUHS5esmVaPmYzOGfYLwsr2RwVYkVwGS//t5KcBsHKPPyrkdw3oKZsyPXIswl2zx9PvCf56YhpoC
ZzeP+L5jbkfwRBY7Tburqs24VnJeEeRKcKURdJAYQQtBRhs0uZc7zy73cwsZ0JVX5rIg9N5gxjQe
aPITo3A6S3GScgyJhfHPZurHhHvUflHn3JvWxhwsnWFQYuPlBCYtjPmTtm8sFfz3dIL2568V/eSo
x8pccSpLN9iJCHnj0LXQTq4zjOHcpjtwqU0dOg/9przPqyMhqTeuHYklb3kqUPJiTWFqLZ0hkAzf
WX4/gt+9/pqvXQLLOwfAJciCxLAwyW4UbpvAyqpjqLi4lNG+ZCaK16Ll5LqTWTRPXDb/X4xkP6hx
RzmwwDh2ZTC35s5V1rKRi/pBnwfyUWg+R5f4uQUxAO+nJoYDqBt1vKfDUD+43Zj7kd4U9/Zka8iy
qZjL03J3n1BurdxtS/uI4B+pSaCzQegm/vzEgC1Okd+f0FVZYqypemdMATjZr+/hmggpImhLtPgC
oKuGWvmVU5A3u59ctEpcF7KkqA80IwCNmC4r56UIhpgSDL1CEcH+2ga9uhLKLtUPgOxFL63YpUtq
RScaOWY89WjeBkLPqr22+1L0R57/5FbmleS76RSena6Bq8Txkl4r8EOIw5FZgTeS8eC1aU69Y0xa
2GtfB6fZVNq4rfR7twiiRvMFhd31XVxSlYvpexjRi39e5ClLI+Ek12c17ECZ5+P2yx8nYg5PYq7d
isI+RqxcrA0pFlzfQIheTF0ExQ2qQhPKPphbtm3bp1R9Rnlhi1S2bzVBp81+DkdvjK3XIJmtqFtb
vSPKfsa8O4bpI9qPajx2xU+1R7cSPdT1sLm+Fx/s6Jc/EE8gvEjx++Qj5VQuLxoDrVGzuYs62y8j
7cnoMQ6jmMCCezTTHXprEQmD0vC7ZR5o/Qxn4ZsTwhDjeRgOCICCKl9LkX9wql/8LIxKx4NKjDeQ
H22tXUTUydENhKyByY5u6niduleV8ZmVP5Qieyb9prZKj9nHqX5Iyx9zwgAlHrxqbnaR4d71feUp
Tbxxsqexz56dFsO923ElSF9WL3qWBOwCrbLyPdrSIhoKjFkP6+yL6yQenx/V7mWuQRuOx3TlIHUX
bdzpD7O2ZnFkxl1VhMmU4PFfBLrWYEYm8S17AmUm2KoVrCp7vq7fhbMuWixEHQBnEO/sc88XNc44
RQy9FkPb8hde6vExLox6Qwq+hqBYMGPkV9BmJEJhYPelyyqLB8VqWqisUtrqSFvGt1M28DuLD63v
zFX76tC+emkUVzlcX+Si5A9OUDEx8qLWZenU0jLUdMLRAfUZUQONP7b8sWji7Qj2jrlZseoLN4y8
PLKNAFehLwBeS2z6yXVSaJjhU2WsC1PnXuf3f66v5iK0wNdtjBzAuUcFCqZ1/nU+K+aoUg31m9Jy
/aKniQc8cO9bc5TuQYAar3SYXBwRSZ58c4210o7u2IUYCutPeaJ7hQoEBLKBK9t2EXQKQaIyhewX
UApyECCAobQbpz7U6oH4LYmde3RbGJ6jpJ/1IeE77PcaLmpxMwUxH1poUDGSa1Klm/fMIGYXatOx
NTVPye7n8nN78wNHLO1EjDihJycCEUw36BPEGIUVqCb1kunr9VOxoCUUDWFdIg2EwyEirBMJLTHy
StPmJrTn5Es/1/lLUc2ab7iR9n5d0sKWCe54IJHx5ES6XrJjhxFgK9MCkiLyHQRaTwpzD9GYb4a8
XyOxXFiViUYDoPsQHgH0Lq2qSGfNjmurRv/fc4kBTPlBtV+vL2dFhJzXQP+qnbESIjBhqI1jr9Ye
x7X+4kUZOiiJCAxX5JvOlcNQT03SOqrCNrVH5GbYgCAmzx9ZNK+N017QDlyC7UAMihAXLaZ6XHO3
K6sGxePN7Bysed8O+yn/cX3TFkwV4AR0SwsoOgJn6QywqEJCkGRN6A7MYl7ZadO+V2rd05C6uS+7
JN+Tfk5XgCSXSfqPO0pw5KJyjbys9EyIOOtTI8bi8uEObSJVdF/ZT7YGe30yUd/p3mn6FNUH5qwY
14JDR0M1YjTsp5jzLS137vORK3rZhKSj9JAp9uxjSunaE+EyvAavBkwY9WvR+XhBYI05HNM0krkM
4757zTX9bdA1f8DsyAg86YDX0CDpq0CrMVDZTdSVJ/LlGdUBDgPJMZJUFp6TkqlpEXg1J3VkYZwN
AVVjcIqo3u30T+h+PpEiW5tpsLKOMWcrdAv184i8WzQ7m+tnU/zQs9BQEiEZW2IRkBOOGgsJ+8PL
lx6VcfDL7Mz+oY+/VUlo34wIkgTq59adVIau4MHAwsTwXc32FG0N63p5/rBrMDccC7T4YjztuYTZ
rerW6SCh/NPc5ytWtfZx6ednnYPZ9Rwfp/o914Ihermuj0uPdP7jJaMF4/+EURbQh+Lc1a+c7Fm2
N6v9dSGLp5cgYYWh2finPNk4Jq4SW63Bwsy+i5sjT+6JtQImWNgnkcdFrwcmMyOqE+s8vWELt6Ak
S1iogorSG7KVY7v8edSPAS0CtkimqWqy0iSGQlk4aUGj296crKVxLp02/Ipg8Pw/CeIXnCyA6cMA
hCFjYa6T7ZTDtbBkX2X2TiPRkXO2ovelBQFkjOIXGscQEEtOM0l7UrYod4Vd6XijQX2q+deVflk7
hpNEXle8S8HFdhExqlHpjNk0YUU0up/c9D2e2TGyehB2q/dKp/gdyXem1t8lmrLR5smf6vIhJd3K
I+rifSH9DGljDbto3ZKqLJytgfppOj0Bpbppy25ngxoQEP/faTOvXEmXtNIfQtFaipgC1CUX1AVg
KXYUjG0PrcEOJzffJ216xOSDbQOSWT6zDSa8PEwJ9zS3Cox29umUoWadPSWg0lUbuqnRH+1dV8iC
FWqYsotJshaA8hd3SN+7LZl1NQ813gDIEWKyQJBXawXPBQcPKS5qdxj7CSJ46WB1dqmM3LZzQKCO
3MFIiacke0kK4lcN9brxpaFfri9rUSBeJGBaEn3PMvQC7T7KzIaMhU3xZA+tl/Btjbpemjw0pu21
lYpMAr3doYGp30Bi1wQVAhLx58aqKOU8ZB3cgVHv+3zDtRh95SvpiUV1/ZUhtxrEJR4/HcG6EqTv
nAQS0m/pnNx+KASnJJCm6DkQCZvzlTgzsr6E2UUYF29T/UbZZ6p/vq6gBVdzJkIywHQ2baqNVhH2
6v637u6uf31hm86+Lv78xG92MKZIbbCARD8SAItN67uS9Su+bOGWPBMi3S7loGeaUUNIp711KtsZ
jILTi/vxGinxmiDJeuqmaSbccUVo9V5iBDFgi/TAjLXjK7QqRWFn6xE+82TTzJQYMy0ghsy9T+kv
O2deZWGQe7JFun1j5z/sGrnDwvSdsd5hsqFH2K4YI38un9xe8XNEv+pRZbNHlGM950FWfsXjxh8H
23Nduud03Dh67U0gVi4OOtvqafc6a3yLEaGYj+K5+m8QlXgFfctbjokoBVJaQW1rQczVIMMQMsf6
pQ5faBF7NHvh6o8JiY2u1IGg+OwmD6q2dvsunFGYGjIbomQPJIV0itJh0qOcFZXANBC93LRWtrLn
yxIEXagumvPlZGNp8aIiFq1CXZv80UFP4hrwdcESsIa/EvRzpcboL+elnVZhqb0O0S6d3ixlc93Y
1hYheYu+G2zXafIq1Jwfun5siuD69xeO/9kShPyTczl0jVqpFN8f1Yd8BEb3wOdt3K1Yszjd0uk/
kyIpWyVWP5k6VGEb5B6JLS+OdoiFPFJtFWXcuP2P66talAc2Rgfvfgd5BsmoNarmiqrrJToGmF/F
uWeXIWaGV2MU6Mp9fDMjACYk455HDwkgBw7QauebaCFjYnZjVIbTbNyb7dec3VyyFxKANQBJqIHh
SjIxB9cNPEPjqsKj/pjZXrcGgVs8Ziffl1bQcbVD120Ja7TezfxHSV+uK2TxmAmKTMEJg/e05M6N
vJ+nutFxADAxqMSgUP1LXqPYsAbmX5MjKd4dzCylkVaFESZVpHa/q/v7yMGIqJXHz+IBIyDNgLoR
2sllICVrKQh3SBVS4qH60877QvOq7E0p/XmtbXjRy5zIkkxUY6nhxiX2LuLOtmJz0A/0MLTO7XGJ
IM/875IkGy3mimHqJZakRDunsrypCLpsjaP/o6px4glQMke3GjhNBE8RWOXk2NHNa5bj0Uhf6q6q
d3ae16lHOo2g0jMaGzy7Zxxus9nm9dTva8difq5p8Vazo6/oD1J/D/lMUXCvlIciclSA8F36PA6s
/n39vEp7fvEzJc+uVQ6L6hI/s+XJY28WvxVTD/TBPlwXI5mdEAMMtiCYRycYDFsSk2Xd5HIUtl70
Z1vb1MqK2136PLDE4BBBpI6EmGTVc9pZZAInyku3VaJXt1ox6sXPg43ORIUCSCW59TDRNVabLdDj
+YCGi8Ba621c+j6afzEoHM1rcOSSMTPENirAFu2Lmd5n+579w+affl7Y+MnVF2WtVRotPs+tV4u9
1SuviYVfj8wL6igq2hIEjPr885ylSpcqavvSGIGTbWJ7xQWtfF++EupWKdIkwvdHGpggvF15xC9Y
wOnPl5m1iy6tynHg2Py2PeQ9JnK5nc9ne3/dAiSHLSxAMDbhyYMmTNGvfL5LWd3wrlSt5qWw9nOK
KWnNS2o1GNjy47ocufT8IQgtyyi2wsehei8dpgLNUHWsdcULfg3Gm3SO4WuAOftumevbREldv7Ln
apPDc92DZqQJSD4BpEjcPPvVJGrzyUaNykDK/c/M0+zJRI/4a1kn6U4bYuepzuxp22YYFK3GE9O9
qUEWxLu+hAWNoGUUKX8V5oBGFykUHBVmqrFT5C9DPx7MnOv7Ok/noImM99sFIdBAYgyZQwDvJUEm
K5ntpm3+0lbo4MG8RvXepip/nrVq3l4XtaB+aB1d5EgniJFGkocynClPWaUULxQFE3qIq+OAAWfV
CtvDgqmIF7cO0Ly2MFtldooqHvHkfqnSo+aAB3DlEC9p5vT7kiepBwXHu8T3s/pZdx/q7NGhK+a4
tgTJmxh1P3EjhQhV2/EnslaiF6f//FoGYM4QowhEI+dFMtdlvQ6miv9H2pc1t40zXf8iVnFfbklq
8RJbopPYmRuWsxEEuIA7yF//HXqe740EscRSZlI1uVAFTQCNRqP79GlDRCh/1M1vrbdV9U1Cvk8/
r+/35TQgB7yIuI1Q1I3cyvlxb6c0dywqhqhE8G0Dxt+bh0d5MMppgVZCHaIlbUSjV6nbmM0Uie43
2dfJ7V8/uyy4SMF8Al2SbIjoEc9UE6+PGrDaG69FsUZmtrA8EIC3BN5Bc9mm7A/M9Oi2lQ3R0PzU
QQ5xsz+ApCsIxlG1D1/pot4d3OhmXinjEJEkDtgOD6cVAZcHYc7qgkYHDdYAxDckLR0clji9U4nI
Ypaf1JGrvsS5t2IHFxYJlWtAECDlCay3DF7NejWmCJZYUQswPOxfuwL2vbRJ4A+f0Uk4CKhck3EX
yG6SDGyddmQ9NupXl2cbNNHdWNrrdV2V05u4kSAHVX6AkSMKCA/n/CxMsRm3pEqdqCaR9sPNd4q5
rX/340+mf98na11zllYNBTEz+bsB4hE5nzkURCRkhLQOMXAnKlG1dX0+CwIwGYD2UEGCS/YDOXfi
Tk2J55aqKNoo02z/k1etwR6Xx0d9FvAPGoIe0uHrLZ3UhLRtBJxioG88Z40SZDYOkg1Eiw8oFVo7
4ZHiSIcPqENgNRO3jWwyBFX63KbPTfngflG+cjZt/mKxTmRJdrDIFeJ1MWSBzKpG5YhSrT3nFrQY
gBT0ftbApHJJ1GQKxbRROt9GlvrUNcbeZb0P4LDf1GutcpY2BvyLqDNHnnHm0zjXY1FnOZ4wdR+V
7629S5zd7UuF5xEMFypGkNKUtiUZWqIklHWRhvbPzsZe61+0+Pkn40tbUWpksrqYdlExPSg0yJyV
fPKSWsG9tdHhCeH+C5AG54ZiaD3rI2r+KsdvDfnJ6++Z+k8uflurmfGPxK6sxGDfQyEjHBKALGcL
fXIKrV4ZJnAddJEH0sICvCJ03xxHtQAc9NXOAi+7K7J7/r2qAj4GCIfR/KWePuH9lpKVu0BmBZjt
G8z0n0+R9KIsPa/TFaOLRoeDY+upV/5BQoUqTyzbFoVvAfhJnvX083V1WbiCcIDBYg7uGLiVjuQC
JAY3AF4nMENvzT8CobK1Iv2l/fxoRQVystkRl6YluGooJp3tkNNuqnRfe/VdP9WBbu5zL92Wa2Cb
xQkBiopjDBcNBCjnO6q6VZo1mtdEsWU910ocCj5+6b0bKX0+dgvPi7luB8xLsILnYgZBi0oHGjjy
Ol/hO2Utnz//e1kxwdAAzwwe5kxJcj6+OamKqSRxHan1Y0PscBgPnfto8+e2are3q4AHDwTxRrBC
XDBRFtyMu0TX8bAnlbGZzFJHihIlLRNzvBUlnzdbmhXimXjfo+IMWXf5qWTFFtjqxNBFg5Gxt4KJ
ZqOR1zJGwz29Ssq36xNbWENXRZNcHYwK9mXq0B6ATsjtvIuU6hN6/vqdcu/qezKhsurmFxPWDuqA
RpR4loPB4Xy3CHWI2U+QJJJN1rZB7641q18wu+7MmA2uHXS+u4DtNlqc5mR02igGlls4IanXnOlZ
o+S9Ab0a9AAKDc5eyb/yaEZFqRRD1Cb5dgRFmUPFk9rTfT96z8wpP9lGVaGefq3T8NLMwCaDeD3c
U2iGZIIzramSXne7iDli/02x14gwFwwCnspzUT7CJogtSSdVV5NxEu3URyJGu6vubUhQjzZqt7tz
8xsHoUlnbkYkz6IWbdwbHLHD9Kv2fXq/rsiXS4RsCYB1MNNozYKZnKsXYPGeywsvjfqePcDpekCg
bOXavVylcxGS29CVjRs3MMhRqw5Iorp7V3E+eZO3ggbXZ/N7rmWQM4OIdHD4XLL5dZUwRyNr0iiL
m3I/mqipQEM6E60guifHK+9M7S2pmrDRUVtR28ljFbPxPUlp8d3lNd96zB58MWjmrrbNBClhrffL
sjDDrnCTrZeZa3zfl9cXWA5m3AGC8Khglx2ERM8Gc5ySNEppvkvMOnC1XTGNd70r7my41coa3kFb
2gkUfIDoCHoET0g6D11fZZ5oDRqxTNUCU2N+qT/6Ycu9kKp8QO47GXxd8YyQuiirLBPjR12ZAj4C
6zdDm65BCxYck5noAYGCmV0O/EjSVTQ1FZIUk0MjSr+MmeMTsMSzhzK+d4dPpDX8TFM3bf3ds+uV
M3Vpv4ElhTFCXS9CkRcgFjLpw1ShXXtkWahf4eKVFUrrk8Gt0QbFOILLPLx+zhbcwTm0NmN1kAS4
dAd1nfOcFhqNXGb4Y/MwcRYQb98TKzTFa+duTeVT0ojQ0O/BROkX2pvnzc3dQ2begRhRv5FoAF4G
CEPhmaGbvINqDTkKy3IACqe4Z5HDtk2yT9YeoQu6dja+dG9VBR2BC+5Y1KLwqin8pqt8VomVfVww
X2dSJAXizELPlGZgUZJaG169a6ucpCvzMCWnT+SjPXewYdHooiz3Tug7p13RjcVJIJU8u5RwKmQb
nBh4Deb1yKL+J3W33o21uP/u9Mnwkv1t4Mx62YQ1wpuzL/wB7QXWSEJl/Pu/MuZmlnBT5qZ20j4M
lp0ltmKyKB3vB4/7rbXN+0f83zH3Rc7AOhY43dGc3tCZacXxWzjKYD5FpBT3GMJQslErLF1YtctZ
pHuPFphipzxw4Iqpz7GXrLizi6LmK3h+biBWLtlPU++RbDArbBSfWa875sfxnsU+72/OKIHy50SQ
9LLpdACFTA5BpnZ0+afm7roxWlI4NDd3Efydy3/khJUY6r7S2+zj7Hdsu1ZcuLhMwLzCX8X4Fwme
emgBVrRqFikGOAB2ypMBWJoPGOT1WSydTLwtEUTVEEJFvPzcdbFTs+KZictjFKHjISfsl/3fbPgf
ERc5sVIDNtm2aZQUG+x2qR/dNOjjTbbqIl8+X7DjJ5IkP4zGYwz6Y49GnobGSNus347oTrRW7rO4
8SdSJFNQ86Zyi96lERhZhsEv1xJji7PAMwwPFtT/oQ7mfEuY6g6KahMWxVNgIMIl/CK/s8roLzbe
NRCsBSUbwlHS6UDzgxL5Swu7QoVvJ18dcVev1f0vrZRnolYJUc6FftDwjTpjtHgROchOptt+DbC2
tFKn40tzKGoAlSetKaLJ+2KNbZgiKJgIUFl4q8U7xqVfjCJ1RH8Q99LQ4EASxfM8Th03KSOakcZ3
BvNbRtwvaAQYqLz4XHXl3i4VnxlkV3B05apMvzHopnHi242a9wHRm4sVwIEpfUeamcy1wZUW6fGm
drYuvd0eoKAZr2QEndAeWpfGZ0x0VWXleaRn/InH8Q/mtXe5WKv1WtCMmWIAvIAg2oTjPi/3SVxP
zxuV1GjkHunkx7u1lh1fG33+/WT0dKrrScR1HhH9AFoTe3P96KwNL91ghgAUokZYLvKmV29jZ1+u
D79gkhHl+SBDQB4FfP7nXz+kzpSMbUMjQHj74rNifeZfr0tYmsCpBGkCE3eJ3lSzBHOTm5vh9frw
C28yJILAWYbYGIjFZLgimjaYXBgpjaqc+OZo3jvsFQxpir2J+Z0+rL3IlmYD0CpK6ua2Ixcd4OnI
cktMKBKo6Tb2kei9Ppul7UD2D7Twc8L9wlAmmtrnos9wQ+Y8LNyHpjhO+st1GfOpkl7dyDBit9Gr
DJewHNtpGm7WpIQM7rSoc0iCuP+s2BaQ1WuUFJezQcbURIYOPjJKnWTqst6sPbj7MPs6q3d68aXT
tZAkv69P53JHzoXMvs3J+Rvtui3EiBvftkWQGZ/Nci2cszYN6WEUi1hpTAEJWT/44/DseYFd8ptt
4fk0pIvYbpoCrRfhGxn1nvC7qXxQ1yifFueB1Dggw3PrWHnjtTGZmrLCdjjKdpo0f7DA8qa//cV2
nAiRHBaReBzRXggZ6GtKftbxStBoeRJ4P8xHEOX00jpN1LQqVWCdFJ0FdV75bok0YLvmFy0EOrAf
KEf+nxy5oAX+fKerE9y79o12vslCtAYQ7dbdDk7QvKapr69RIy4ktc9FSh6lpfdTausQmRaNT0dw
MVR3ff6oUPSAdHalts2GEsGOm83BuVRpwwwxTGBKgNS+CuMu5CNaafnm7YlOAGSA7vZmUB9A5fIp
rVsnaUsFyzkkaHD0pJEft+vd3CsUj7AZOCjTMCom6E5JqmR4whBfiw/oPfUXAizE2+GvaMBDSbsz
xQM6wNIqjxR+H6OLpFt0u+sS5jU4N8yoCEVvE9wrH2WIkgThjPpkETuLujbMzAxcvI+8vZ9oGnjp
7ZOZY8fuHFqEoynjQPJ8yAqbD0mUaOXGIA/OZK9MZsEsn0mQJuMlE7pHK5BQPtXGhjvb62u1MDyy
OChQmJlRZnrMc6uv0IqOvFdJVDR3ZcBvbJuA6AiSECC1BYccdAq4nPPhC3NKNZVkPKqG92yrtN+v
f/2CETsbfr6iT+6suDU4aTiGB81qjONN7SG0m5Ub5fKeByfp3Osajy4weJnSkUMAu4/dpi9fVDMs
Cx6OBQlRKNTqK9mCy604lyNdj6ZgPFc6yHHql4Hjgvx5fbEWxp+zBHOVJuw9uELOF8uz8wwQO5a+
tD9s+wGojOvDLywTFBW4GxwGULbJsbyOOoPap5YHWJ37zVbHLT0opN4hwfXtuqDLTUfgE09gUK3P
rKTyMySpmDumeRdHjXIoum0ybe21B9XCUoF7CW8qwN9gb+W56KXhCQ7Ix0siNvx7Wd2c2Zypnf4M
L10VZmFWpY7q+BelenW/83alBe2l/UPyCgAr5Ljnxq0y5L6om0Kv9SZ78egXw3gh+ZuXvdhpGN9u
PFBJgxfnDHfE2TCleVhArzuD1eYvXMl9y1Z850auVtgPvMZnjjlcGMiXWNIB700jtTtQ2L08l5ni
i3ENSLGw0WfjS2eCo1hHyXhcvJjTxhz2xbCyFWvjS2ca6P4BqRF8vy72TGzXeDUWjgKQDLh2DBPq
hDzz+ZGutErFTVpmL9R9r5TatyjA5KkZXj9wC5M4lSIHTZtCFHWu8exF8fzyh/3630aXLjiGmvky
t4vspUMPCLFpzLu/GB816ejNgVTvBS1dXw3YXy/NXkCUW9FwnFZWZ3EPTsaXttjQ4pZlFsleHPBW
93gQBOgzfn0KayKkbRaTghQksAQvurn1SJi6Oy1dEbFgvZEO+79VkhE+tM9E6QB0+sJcp/85UtOI
zGpEE5OGxxvUtU7761OaV+XcR0OVIkhFZwK+mTTNONdcYVqKMqFw6sUSwkfYIUzErrR+NRbzC+MN
nWH96/IudRjJZqQugH/D1XGBgGN6nNMYrsJLrbynzeCb7eG/CZg/4MQV6TqSGTqvoGb10a7uqmH7
38afdeRkfMtCU3k0isxe4mk/FXerEMdLHTtfIMnSlgmtps7DAiV5yI2w956ybuWkLOwBbPjsI6DX
3UzAfT6FIrYGY0R1SYQAOcB35Vrh5eL4iL8DVYDSEfib5+M7JCnzJE/sSK+f+N7OVmz55bWK5lx/
hpd9/Ynz2iyYYkVlzZ9cE+2FHXoPXqwQIY2d2691yL48kXiDgaAOFHV458O+n88mq7JOaF08RllI
vnOy7Ytg9G7fEVQizfU8yMHiuSdd4HnKMq+xejVCWbQQG2MNmrawI2fjS6e8qlNHzxSMT4yItwfd
WLFa8xqcWxF098G7ZSbzRDjGnOWfHgo6P8kyu4+K8mioSX0n0vqp8axfqBb8XYn6vjNbcu+Rl+tn
8WJrUJVkO8jx4W+AKeRrl2i9Mk5E7yK1Bceu6Vs18VXna9L//As5wEEiOgM+mYvp1UYnFBcNUKLU
A7FvH6I3KDe5f7wu5eLkYxZo7AAKBBdIFMSAzxcxFp1ToVsRsGLFDuld4oQGv9V4QQSiy+AyhSMH
2It0R6JKsyOaqJqIKe4UpF04ErCkX5/Gha7NMpBmASE+aAkRxz6fBu3dzHYHE6DbeJe3+683j47q
UpDczWCxOdVyPrrbcE6VMQcfKxoybpM1bvKFjz8d3pA+Xun7vskmDD+4j9quoyuma214yceiRWzY
dY/hW2WbbCzz9u3F18/lCmBYwGNA+vos46gjsPUx6h+1ct8nd9fXfkFBz4aXvh7UWHEfOxgeJCWu
+8mkn8B6el3EwgLhaa/DQcB7craI59trKykKKstKjdIm9vP70VtDoi/MAQLQSAGnGQdBBum2pdD5
MBIVNaaxnyiGL/Iq6NGO9fZ5QAp83TmYAwTC+TwsDwEEnGc1yu2Qi9BdK4BZmsbp+PM6nhhc0ase
JwLjN+pznh6KcjulK56hN186Z0YdDiEQAfM+IM14UQdYUuqiqNiYIpZ0052icr7VGz0L46ZP0OO5
bo6kcXem273hbhl+VvpE4UwMc3dJxnQtShW0iTJNEHxuysQhqPJ3me81Db2jJMkC4EmLJ9KQ9Cde
rZ7wQaIwKFt98EBq4Az2vTs5/bYnerFDbE8Exlhm/6CAPXtOi4ELoLin9gmcXo2vKU4SMHewImbo
TXufWzz0nCpsjbGyAlsd3Dx0irHZxo06buiYKEe8lY1tl2lkZ1llFnJ1IMQ3ABPakiRNvuuCDMdY
WP+AREz4FkCJPlX7btrwxgHAWk8CVRPZfvLqifoG2IkeUVOq+G09tTyoFdN5JSXJNiA2JQ81o21Q
k6w58nKcfiam0T+UBHXaLAf7j5tqJABXmbqt45oHwKdWL7lLk6DO0BLJzbV+Cz6Rxm9RVvNDHRxn
m5e2GQmDT4OvJVYcjGNpP9vepP1gritowLOxOsL2qwkgKVZv+UocewdQwVEQcyXfWzMG9c91Zb9U
Rlz6ABQiKgeFv+hQUE+Z2fI+NSPDJH4Rb810E9s/rsu4NAznMmSFH7qqrgG4ibQ09J5IdbPlxPBz
kAlBDrQ9kuupXVSKlKVwjMgWoLoNSmBA/+L7UfEwF5wvUBwpZlkXbYKtS+A4uHrU0ZUZ2BenFTM4
ETD/fmIRehR5JZqwzGiyfmWu4dcUfL0MtT5roaBFQYhdolQbz8ULtFuP7h1VFldmxNyXQeyM+Ms4
vrk6/QulQjtcwGtmM3oBcrD7TB8GvH9RnQhWufqeAoxL6y/Xd+XiKYHXD+oHseto4jXzvJ8vWsUI
68D5ZUSTMND+Bmy94qky0TrwC2W/rotaUmDAKwG8BdYVGXfpbm5KdWjVbtAio/oslEO/uz683LcO
dwy4fzEu4r6w2BcJqUwXqQaiWg2krsL3xt+sGnbIIQWE3XvuT725p9XjAOpapXE2nD+I9gvKVPzK
rjdTEWnF09A+FdUPY9pVZMXpWTIPf74MbUTOF3lq0KEC3SJwIdBDNfkj0JH9iuu8tLhzMSsKdHHd
guz7XERmC5rTodZREb9Xx4fpcH1x5U4PH4sLdwEHzEavPYS9z8dX1U7VcaVB5w01cMDZWegZCDM/
a3SfZU2gj1lYKZ8cd4uOdmE/bDPubrX0VwwmiaT8pyz2er1X1tyxy0mjXYCKjA7Q4wsVQI49uXaD
x9hRpXXgM7de8WEuD/r5+JLJ5Vqf0oZi/LH6PRjOxtTbzZjduW2/ImhtIvLuVbFh8gGCDFxNvR6w
dI1qaHEqWKeZYg6YPXn/yJzfT1CgeDTN8kCr8aXl/G6o2n9qsYZ7WBI1lxrCOjooapFBCR0eX3Ha
lTaYiIYnu012TY0EbuNlga4nX67r5eXJQmOUE1lS2KCMGejGMsgi7ZuB0zwkD3ztjb20OYjYAtJo
zKgn+VXKvGEw4zS2jpWDdldt66s3G3qUvsMTR3UU+lwhJ3Z+tgqCFrcoU7WOxBS+CivP42GDw3N9
qRanMXdpA8cMnFoZmqcoYpwYulwevZoEICW1b6420DCN+RpBpySwzclRKRu9x2KrnTANUJI2vRoy
2nzuFLFyVi5xHJIc6RHm6L0L6KZqHVM3DvIZao72okb10qH6FH0G+i4Y1dJv8jfD/XrzEs61y1Bt
xA5QCSZtlKdRgookWz1WCV5Ovqdtr4+/oM1n40v2hiStsCuB8ZUOvRlCE3TBr9clLJzNMwnzF5z4
SE7KvDRpIWGot5r7LQXg9QddK3ZY0LS5lTKcCgSlcD6lDepju1TdblCPjvOckee1isKlVUILECgb
TiVYTaQQjpKga1Bn9OrRM6oAPY1o7Pp0LZ91kRVAUPhUiBRliQeutGqMOaRTgQfE92wsA8c+aNWW
pvumWtmWyyl9sL/N9fwQemGdUZiUVCqLJ2DCN+lwlxh+la8gfxdFINGBK0Bd6AVJrIKYWjVNgCLt
8Hzr2T7tVuzYpXIhpYHKPxA/OohJyr5kAlIEbjBrAi7UDrR6y5QnSz8W4kayVPgi53Lm7zhR4hr6
NTFmT5EGXqqf6Dt9/Yxcqi8IyhBe+2ijA3y4pL5pSY00VWqwglQBqGVRCPbfxtfPP78SbovQReNE
DDTcFtixMnPNRC7sBPw05JPBRv8BDTwXIVqiE9DRx5HQpuS9YXF8zF3nPQMBwWveE7CtG6UO4hOg
OP28U6btXN7se1R/iElx1+tq0FfKr9pSXvTR/Xx9+peKeHay5Guirp1eU0sBE5RWz05hv4Pi996t
yea6mNkhPY/dnIuRdnGsgZMdRhzgqX8wwEbbRGr6SfcI0IVroa5FUUDCoRAdCCxDptaddEVLjJap
R5v9HvPXSc/DQfS7NEGXnWwlJnW5s5gWqMbnwg7Uccu3OEoVG5AwFuoRzPphob7HswsO72qtMfWy
HHjWwFSgQtOTjKyTgyVMtVv1mCU7zUmDkm6I+WLQn9d3aVEZZgf+f2IkMzuao97pbaMeu4QEuZI2
fmEp/qAl77fLmaF46E8994C4SM/oJrWTKtWOjrtP9JBPvvcXan0qYZ7piVGyUOWsIZanHVsHGNxi
38QAXq7M4tIyfbSY+L9ZSIavKLypyCfIYKbvjGG+Rv6ytBuwd3OCBNHOixd6MiKiqsWZdpzMdzN7
hMfu9Sv6uzgFkFjOTagQZ5LzL3kylF5PCu3Is97v9y4ie9d3ek2ApFF6oTIrbxvtOFiv3bZtVuiw
Livc58qZPxP4+P1kn83Mriu9q7DPTfFQIX/cdrhODWd4c6p+b7uoF56KXSza17xzQqqQEK7/RgWh
DLfZhpmo+mKFFxAqQmIgRNukYcb4CqR6cREQDpiJUrDGcv55HKa0trinHXuycZMQdRR/sch/xpdt
eFJM1RgzWzum2o6md9WaRV38fmBkUP6B0PtFjgtZiSzpYx3fb39x289frn/9km0zXdyP+A8Olxwr
sScvG+si0WcH8m4SXjDau24gm2How+uSlrxIlJt/MDWhvl4OeeldYxkJuhoezZHeOV6+0QrrbjTd
YNCUzh8FiqVdc2VvFmd3IlO6+KzcbdKRQSYSZL7i3U3Fg25UvlP/uj63RWNxIkdyY2hs52NWTepx
LL6Cr8Ky/kmSv4hagITsz/pJD65ea1ooGmQg+vSpG8ZPnYakGEfOJV7DT38kpGSH4VTWrJMnBztn
nROP/ageVZGGhfVcsken2qS2F7oj30wl9xMQTRb1Wym+chVvgJfr67m0bxaKa5D+Rmoa3HTn8lsV
zZrB0IP1tOCTPXvMV100Etpdl7KkkXNjFKQxAVawZftroukOslKY5UA+Mfpct5+U/nNDPoMcZqM2
K8+aS35rGMtTaZIxppURo2kZpKHC895C84UUZDPCrAL4MBtN5XeV1e/LlIduXQeqO/0jRBa2VbJX
DS3s8ulbUrtBW1Ur5vGyLuP8u2QjPvKkJca81w4r0TDilxHfMQdRvs5X0SqHeb6q0U28VpO9uMN/
1l72E4mrp2lc4WTq5hhyYn61ByXkabNJqLvyAlgTJR3OFoBYO2M4OO24LYYDH8Ky2htrZa2Ll+HJ
/soEpkMxTpXh4ikeK+wT1cQ2RqsOnpePWh37Y4Lq4wRVaOkYWUW2bbPi0Aj7fqzAdkHzLU3qfY1S
CEpYaKArAaWiDqp8jTB+KV6ExrIz/h/qDvj8vFYnB3tIuddQb1b57L4s946tbDXzrkMfsBoV8Xn8
SCr4ngW6hSAFev20Ld1jp6Lnl8OJaLSsTW2ov3qsmw27p2vtMBYPs46n9hyVB2pGMvU28rUKngMw
WdlvD056nnd+SpHRb/8xxDsha9iQBXnA+OJKmotagE2QVpKx3msUjyIoEm9YuVV/c7Ebja2lfU7W
QIazZZCsMR5TM1+jAVI5cJedrxzJmOrZJMfK2ePv2p18Cv6Zwk0jN1ZRqdXnIaCaW6GM2+s7tnCr
QS6mBwuBPK7cvAIVNKSOc6Ie+2Rn09AigcE210UsKMWZCOlsInDaW52JqSlDEWjVK5B1t6vdmQTp
2kzVvnZYjn1ywCAEBhhwKPX/UYR0W2aFMgz6CBExe2ma+/RmlKyGxh4AT0KrcYAcmQ5WT5Iky2mG
NzXVw37aABMTXt+GpZ0GqxsAoHMhOWDl5xrW9hbpmGdMx6Iy/2FDFgId+KtYRegtitHwXEeWAvlJ
OWZMa0LbnDnTUfHuPXtXKak/oejv+lwWzD0Y3f4IkXZDKWCFkRSdjq6DxuVl68epL7RHlq6o7tpk
pDXLiqGgHjMxGXNDmsDLUcO4ImIhmIJEi4qcNxDSc977fFsEEjBla3rTMdHuRnEPl6v/Oqw1LFmc
B+CayFPMgA25AInUrU2cXp2Oo7ar611d7ADtub4lS/4kqLFR8+0AyghGWGmtqGo0uI7G8Uh1fR+r
iZ+y7hk98ODTOZu+BN5c03d50/1ujebBoWbQ13nQGmtbtmBt8BnAKSAuBSZqmb9Z9XrFNStjPNoB
zVhgTuXtrsaZAEn3iGb2gBw749EEBjnbcPN7k6l+Xt9aqQT1RnsElJagYHNug3uuF3GT8B6ZOPDu
g3/R99iKNVjyEsDUjTcnKDrAritXByOR3IIAUBnhyvSgvaX7ysiD0nlghrJFqas/ak92nPm1dVCd
H9dVZeH0wgyBfQ3QoYVGlV2sMwQtVOPY2NvW/eFwgvD/1lhJ4S8cLGTnkF8ESQBSpjLZWA/k4lQx
zTjS7DFv67AeU5DD/C5KL0DW9C9mNFOa2cDAIsoj+f06OJCNsTPMozs8T/G73T1nGtBhdA0is7Ry
QHkC9wNUyUKcoNZNkmUCcmizMa37pvSNzkcxx4qOLx2iEzkyKLYZ9czpUUB1HNwnJ638jh2vL9ia
AMmTQ7IJ+CgDAlR2jwrbbA3Cf0kOhuNjgyBiRg2jT6W8++lAQLZXqmiUrmcquo11tc+1LvWR8c4f
jQRxonhqql1ll+96M2g+no48aIAl8D3SryWKFswvjjE6WIK9BVERU3Lucis2SqIM1rFsHys07ige
tXblibcsAnfunLRHabdklbq2TYA64NbRbvh7ZiaPrleCnNja/MW+AUv7/8VIVmlgCZlaFWJSE1y3
7hCKv4hnYq3+SJiPwMkTIk/dNrXt0jpm9LPYCP3l+gQWXHrQIc68bUhsXz6OUm0iacE182i3oRU/
mCmclC1lD64arMJpFvfkRJb0GhobgasCl9Sx6HQ/0wOXA+e6FjJaPEknQiTd6rp6pM2HkDb4pd6O
zsYxQqUHmsOBGvrCcbApktt9SmBwsNdGqTzqznh3fUcWbdqJCGkCzqCrhVKlOKmkdB9QW9sEtgIa
6qZQuM/NQmxvl+cg5G8D4ozbTzXOFQx4rcbu1ALyWjN0m9w3TPTkLLqwuR37jwXT0FJtTtyjaYVk
5JyRC8Xj3DwqFTpL7/fX57G08bjacBPg7QN2cOkoMsPO8lxLYEIzX3nP1+hDlpT3dHjpHBZlZ4/p
vC29ubFY0NaPrrkCE1x488JZ/DMD6Xy4SR6jeRtmkBQ74OXLAhmCfaFsUJhd+sJeeTOsTUjSM/T0
yBNwBQFzxl1EwJ8GTQOwb3d9U+ZBpGc8QGCq4czpypnR6Vy5QBFmtoVBzWPKXnqF+TlKgxPru258
5e6BwQxcF7d0dmboCarI4Hkgb3kuDvX+tQdCNRPIEx0Q/K92r4TpQH2xBg+ZB7qc1x9B0uLF4HbP
Kh2CRtTi3TdUPHcErHGMZF9zRDNCtzLWfJ1F/QYFAFhEtfmPdE5Lrxk4E8w8CnFwySbtVny25fFN
vFER/ECRl3Q6SyZmEqvJPFpkxzPfGzbX92ZJ30BLCAuABrQo85p/P7nIkDyv3Ixz/WgM267YIiXB
shWMy9L2n4qQzmhGhiFDCZB+JGjhMIVCvy8J6iJWlGxpocD4oIHTwMU+y3jAbkpAXa3r+pG1Ve2n
mjEFXlutgQIlKTMZNZ4DqB8Di97cwV0/Xy7hTA5rFU4PbAqS/kjpynNgbXxJnXTRcNslFT3gIkNi
6sYA9P8+H8E78PcsvDbQ694puwJ4Z2/6qVtjINAdqrZfi0m9Ta3+FeQhZwIIJTZFZjT0GiPhWEl6
cJDuykUJYl0tsIYhvK69kmp9iAFPNvYV8NXLlwbvxBCzfEgPjeP6rfoj1+3NZIVds2bCNOmc/CsJ
l9gMBUNNp1zSaVCckUR46aEm/Y7EYPBrGhCeKjT3Y01MflnRgJE+LAjKglAp5I14LTqfWIyy9crc
OeTt+syXFAUvOKDS4KtfBpmTBKRCBV74h3HYf2uH/X8bXVJzo6jqvo8FPQC/O4arGYqlxTz9eEnL
zVHBFcdGejDItmhAmPNstN+uz2BJM2Z+KhgwkEghmHR+UCd3zIehitMDAmM+/+w8dHkg6rWQrnSR
fmgFojczuSYoni8cT4ZmUi2QJfQQJ8zvrKfWQZ5qP5QR9zx/Qvv065Na3PQTcdL9Vtu1GBkl9KCl
X2zqa2sUPZKr8+90UH2P9ygIQy6cNY/YNktjNzlMqvFsILMbkngcQXo63HO4oV7HD0ncfev6NX2T
Lu5/Bc+syzOsAKkM6RYCNS7I14CYOsD8bvMBXO+lvhW6s9f19qUe1ihm18RJNxKgYAKtHSAObrbP
B7FlthLahh5Y+fiM4sK/sFLglcANDqJJsOvP23pyx7KepzEo58hh0Om3ymCPomfbCqfK6tZapS+d
LJRP42E6lyZdsI0DIAm+nb4h6Pkc9tVuorvuRrLJj706ESGjJ1SO4FLr1OTAi29a+bVJfgjv5+16
7qIkCZAwDahV2di2wApZaCedHsbqgTVvxPt6ffylVfp4LYKf84OY7XxDREryxLVSdigqy9dN8WBq
EXeL4LqUpdMKdxcsfJAF+jTJiELLuE1dxg5W/L1I3sS4+2/jS1a04AqFvubsgFbUzeSz+ja/7WOj
T79fUtvMVY3YsDB+473QOFTJb1X9YbOVkNDaKklH3yuFi7R/wQ5D8zw+Wu3KJJYs9OkkpKOedIzm
Rj5Pon0ckOWp6K+sHP2ke6DFF66scUsuXTun4mbLc3LUFXDlOToySwfRBQMyfHFkjbvK3V7f+TUp
0j2AnPo4swpBswDUo803Yrr+VO4c9vW6nLW9kS5R2+nQ8aj5f6Rd147kuJL9IgHy5lVKW1lGVdWu
5kVoKy9SEkWZr9+jvnenM5ncJKoXA/TDFKBIumAw4sQ5GI1Pf3VA3I+B4pb+nfA7e7GJe0x0Jo3e
0s4mVQlG5+DA+KkMTlpy1JKPJP9R6FPEmxfWfbeC42DsLEO746pDpJhKEVYOEO3CKpRg4oRGYMtP
swP44ox3tsT9Z5j+mnMHpBY1BaHJMqs8UxtNUsaWs7efahWFlew+A4Li388Lj8S6D4B+9PD5mnwt
nF35syu3ibHPM8VyXe8HPEF1wFDRFQUqBJETNpuDquaLgdcPipnIQeuq+vX1aqBsgBQeWJmhYQ3a
ssvjA38zeZnPqjg3aTjmX3q27fS7qVL1KlxfAGuzAtSjHdPDMMTokMzFos3eUsWUvvH5pbPuzHcW
M7HkwLaAzsE18SRFG5ngPW2PslHvODgQIJ9DKA3fKZZ6ZUBwnKM9NxZpYIDULIRsIgN8+r3HHzl6
UKWgAW5FgourURg+Z0tW1/Fpph+78cPtr0vWAMSiaMAFqwZeiSKHYpHmY9BqGta6Ao+A1oRgOAFE
u1IM4voCwIYCew3yw8DoA7RwuaWAL3eXEvRrMS+f62Rb5+S5yp8nBOp1f/delq91US6sCZ5Za9wO
kiuwVh6cx/ydwKXfXwcHAPgmcToAkRXGMplBPbVpTmOt8MPpxWejYrIkBxwdNn8MCD+f8NEbXQYD
frHpu800bG+vueR8X3xfuFAaDdQgC8X3G/plcu5GlNanu8J5fb8VVB7X1nlQIyHgvlzyvJhYG5Ci
jRG30AO3jl16KOnhthHZVAHbBWeIf1bKuEsjtDMSI8g9Gjvf2+CTbX68/XnJ6cDP//N5YSWGMUc3
juHSGIj8CL0x9bDxIR3yF0Z+U++C4gv9C8K15HnaklO7oLE33HVZEIKkLsxnRYAnHQkU+lANBnfO
FdU+8dC2lRGTxF43g+Qyr/ibnRfDR3ts30lX9vt8QBgZDBBrRhbtK5drUtPWcYocXGWkPMWmpkjF
ygZy/vV1c5/FdrW7VK5T4uvMuesArbJ0GnajAlAhOyE++IXAuAzGElS1Lo2URpWRmmJJSDqF1D3O
c0zyl2FRLIpk96KlBHME7wuWbZHO0dHmxPPqnsS2/kybWIXbUH1eCEg0XLxaX+HzCc4HjVVuSrIS
NtJ9doC0solXorDObodOx3aySMy1+qFuU6QWja7bgGyGHd99QlZnCxiDjzrcFe7J0YvasYqFxNhz
YZlbIcgHohGC2LfNrKt6GQYbF2bW+TzbWgmiUA5GIxKX9FPbTRHY/UPTeUr0k6bFlsaicf5+26J0
CtGrBrwmAjrwy1xabPsGtC+LjaWf6hAkIzN50mqFH5bugjMb1qUNxuHD6tVG3v1IrWXD/J+3ByE5
LGs2DIAW5PxXnbNLA77mNmU1Lmls0nv00GpgigfFwUEf31nuXx3LhSHh6Ht14Wuow6SxHeUlCxsI
aN4eiWQ5ULgAwypY/CAILAIruVdRqJXM2pNvvunejllH2/9224RksoDcRGs2UsZwL6JznF0+4WnK
tSczeLWLOTTdb8xrAXvc3rYjWfULO8JcVa0R1EMPO7YLHa3qraUKA9evHUTUkDNGzIgYG7WMy1Vv
0nzuxyFN48BscVL8iKZm2PdGZDYAGoGt6vZ4pPN2Zk7wyKi/J2VDE+2pLD93zkOQbHvoQak4lMXm
h3WLrUkiFBhQ7AMiTHCZjPS23ppZGjOIj44d+MFqAOIHhPUfJ+8LqL6gFPghAcHY7dFJV2vlpsGl
g2BcrF+WRVogvUvTeHCj+m16Z3n0v6P683nBsS3mUActhCgRffdRbmYhrRQeel1twXVi3v5YEHwA
NBzLIOi6NO4h2rRxyV7LP+tZONBtotgI0jMKamDcmWtNQSzFIoopiyq3taeq1l8MLciO/jT2R6OZ
G8WYpItyZklwzpZHtKnqYMnvdlYZVVQRyUi/D0cD4TOwHUMV/PIEWYDzDs5YpHH3XZ/2aPS5vadk
E4UnIxLQPnLe0BS4/Pw8diSzyyKPp5S/MUa2pRWcsPPfH8PgSv5jRvADrB5ttnCYaTXzDTRvr/Pw
N6cDOGEQh4JvEIU2wUTiOX03NCyPU3Kau8O0vz1RMk+2Ntw6CI6R7BCDvX6wCkIsJ4sbrwhtzdx0
BfSGCerj+dGwFLexdFX+GBNZ2m2d0KAhXhbrS7nNUudzBRghH+2ft8ck21vQOjEDYKDQLCB653Ts
DVJ5MMPZ3c9C/4uTgdZQPOyA4fYgK3C5tfyUWr0x2Vk8u5ueP2gqCmrZJJ1/X7i8zIk1KwtCFtvs
JfC6fe67UT7lCqersiIckCZ1/BY4+Cx2yIedln12VTScso0F6nQ06KDuBICpcGfles55T3A0PJPu
gWA/OUn9wvTpWATaNtMKVZJFtugAKwINDQoEVJ6EZRmbgFpegnOCKCp8BOhGMWGy8UCrHl8GEs67
KgjptV7ZedvDo7A7lz/4xsaywyTY5D9ub17ZwsAprvH+eqmIHQjOAMrIwWxhx6+L0B2yg6nRBx/I
stt2pPMFLlx0Oaw5Cn39+1m8D+kkq5tazBe9L7kf5oMKRiY3AFQxmH7guq4gVwHIfKkx5TGop7e+
u+XoZLg9BFlYhATFStywPiLEDoYl99Fd4E/wXZ22KcYkHOxntGtvFmW7ntwSYj0P2RxgboTIKEXD
Ru+zGfGeEVngQuRhWVAg7/5qQH/MCJfuYldl6nswk46oO+hB2DpGSPp+70+fbk/devrEkAW9U6jR
op/tGvNPwQ5gTgtbA9iQWQdn3NnGfVXE7oAXf5R0ittebKL4HYSd2xNuMZKQmVUt7M0IlBsAVaxu
5z6BgzPfVeHQb3JtichfZBhQ6vgzSMEF6aCDKjKvT2MLlLpo41K1osmOKojsoKOMRA9yroLLMagG
PggyYhKDh5zPkI07ZX6r8DsqI8J1wHXoHVZQUouX9gP3uogkR29WPf5lZ3Wl9sBLBrpIiAQunYEV
mNNYenhcEveN8ZfZPtzebtJBBKsaNHIMFnLgl98foHVNAo1l8WDlT8M0Hwf0HnNKf942IzYz/N5m
qAkjFwr4CLq4hMnSZrP1GQUwYKBaH6YsuUvbZGdpZbw4E/iA12qeHRH0LTjoYhgSSHFVxfb2j5DN
5flvEG5W18ydgjhtFmvBztdPM1cVeGU30bkB4SxltpMHnYVB8vFUkDfNbnbQdNuUOgK494MN19QT
MJ84R6uIqOD4hol6dEw8hOnssJRH73h7rmT7An174GQ3fWw/Mfpcb1sfua00boz6eZzcB80cn/tq
UFTgpUuClwBEN3RkuURgZrsgLDcAOozZBK7rstC8X2bn5KqXpsypok8LbzOkNq7z8Y6RgqJPRyzd
geYsJwYkm49BlYEeIgszZ9w45HVwVHGW7Go6NyrsBo2ZNTOZkcW+N2wYdN+a7K3NkijTVXtBtljI
dK0DhJswRe6Yvk6alIDJKB598pBpKJkFJI/yYPh+e1PIVuvMjsghA4XZZbD4kOEWtKG5Ax1ZFQuO
9DoCbztaidH7iMUSzqhjaFNi9ksWT7p7ogt9TWr/qRm0UOdpPHrdh6RvgRV147IcNhAgVLgI6Uwi
843gBYcKoL1Ld6j7fE7A6reuWfaI2mPMk3SfgGn7L+6OwFu1GaHOgk0puMMcrOfAwI5ZbNEZZa5f
E/vpUVViUjIY7GqIwADzhZK5eHeQIuW22VV5bJja0+hox6Uf91o5KVyFZJ/DDEQz0C0N6iIxnEz9
YagtE3OWT+iAoFOU45CBrz4dftzeftLxQC7ZAJQe/f4iwoDTbMwJg3KA2RXHlFt7ZjiR2buKKotk
lyPoBgbgP5wujrAHasOmrLeyPNZAPJbtVaV56Sj+fF6UGjGzqWBow0d4j+YKb2ah733n5jvlktf7
9nwQIilCA3xrmpc5wM8OmOGTAOSxFbC0qhhIlpl0V6FXAK1BahGIdrSOD3RC1jUuhs+BVu1ankSV
TTeFs4QcnSNG+WqYbWjnz7f3guSqvbArxC0pCUbHYVgkp29DCBdsBvdjQo7NsoATRHV9yHYEyM+w
4yzs9KsX5swhotbyUXtCueefqm6iPh8/vn88ALhCwAr/Aicg+L2BuSMasBbtyWBfuqEDsc/THHwD
rnyjVQqpUMl5RUMHVgxZGNB1iee19ToCbHibxkWKKN8/OUayXcDEC6ZRxatJstVXJ7p2FIOWwxLF
T+3URi6eIJVRzyBTWYzDADBN0Ko6On/noYU304Ud4aZtXDZQklpAnc7aQ6I5UdvVu0nv93n7stB6
bxlVZCdDxLNlh7LTofdpNBFVG4AkyLj4FYLfYEWbNMOAX5GCD9pmBFJ+qJhPp3L5HCRjWOrg1lle
bm+bdWQ3Ri5ix9A2WQNyhcDGc3tkCh5Tv4imgT0MnbmHfGTsqoSqJUfBQ5SB5hYQXoGPShgkyCRa
1lA/w51ibUrab3rVA1hhQRzS0BYWt1iAYCZ/AIg5dNnPv5gzKAoDpgZSbbx8Lu/4ubToiCxPGhvN
U9VCTWqbGpug/ADtgfeyVqxuGMWAP7bWwZ7lcugY6EUBcbE4mbepdfKqV3tSZLolnhAmkE4FYQWC
CbE2NJkoPWSBg2foeDKKXVU+6PRgP3mqIpR0Xc7sCNOmDWjUTNYypxU8LzSi9bfby6IahzBVVW4R
cJXj+12+9cxD50Z9E/GfgXb8CzvrsqzQslVK8HJJoHSqDQRKf3HjeunBn5NPdLI/5txm4Tgz+1ho
qeoRLxsanjigR8EVicUSTI5641NvQgAbOE366M9Busngs05VPrVRwZdgF4wl+XV7nDLni/tkJfrQ
wekvntSut82+zfCCC7SnjnbfUFr8lqSKu0Rq5LcAIEBCeHysfz/b373RowQKZd1Y778xdFMW08cp
/YvrdyV3XvvSkPzCtXVpxAEdtdvPeN4kRR9ODg1V7yfp+uBBC8gh+LyvgpjG93oNAMMsJqE3nfLg
ZLeotHx+f1yJLAvAhgYwesirCK4TChyBRYoGbwv9rejusvb9DUdIBvwxIFJewNnY46LXSD+4P3Jv
m9YgwtoETbjKfjib27tL5g1Q+1pb+DAi8KterslQVn0wsBQvau0O7c6+4pDK9pWNqAE1bzQcXxW/
GKnRitj62lPrQiJipuiHyTx6P4yJqm1KFg2dWRIrX2TJLJYSVPDXlr2lf+Y1i2xtDivn3d2b4BFE
xh1QUzwvr25ONuvgIZhxFfgpKaFFMPunbDEaRVwsCwjOrIi3Z+1UwVCveRvPr95Miz+SwTmYtvOa
lv4BsWcUlD9u7wTZUq1sb2sSCvxfIltWa6KldnZtWGT7OmNhakaWrZg72SKhiw6ZQ1ARQKtTcDPu
QkoAvYB/MIclNPTH2kA85UFrTEVlJTO0du7aqyAGtFMFV8O1CqJjBIYSh94lJE3CzNb2E9M3KVn+
ojCGa3tNdaxC9Oi2vzxDaeByMKahbZQYZpRiQEZ0e2kkh/TCwDraM+8coH0B+qx+Ho+OHqXThvC/
cAOwsMpdAc6uO6LLWWiaaCS10fkKGT1Nb0LF5pKsB2ACq64oOr5WqqfLEaTOwpjPVxx7NlchmJcj
YnqRl/KfXf/19mTJnrIAVa4vI2znlQXs0la9FOWQuKgjgnbp3u/IT6cdosyxt2h2PIAoN+ZdcRdQ
e8sIVz3X128Lcfy5bdELudWU2ymB7QXlFmu6r4HzG/UT08Zt47xBCjeyRoWnkG0O3HkojoDjYc3A
Xg63QvogSCukXts8Dcm8n/RCsf0kngG8k6sUGvi/kB4SDlPfjMEUJB069TwH8sNpaI/ORs30JDWD
Zg0gVjxEO2IOGTXBKdfLBWkuy70zBiPy/eSQ2YEizpbNF6oXyLiDmg1oT2G+cEe5RHONPLa8Q59u
iIphSeK5cdcBA/078XT1LKlbTnvsShREyjpy2n3CD2YdcdcHFSQNa8dTrI4k6PGRFMT7HO85NEIL
+G6rbnu9b6wSz1USzUWJijaJGvMAJexDp9Lfkx4u9IqsHekoy11x2hGWdG0RtGWskzTUKI2yKggz
bsAtjaGZg9J3eGLBz9pRPY9+M6qKRwul4TXZARabK71lJCW9rDfRQwismXcC6KmCMl9nn1gF8Xik
e+qNCzoVlKMIiRLkF/cQpC1D7ozzne/W/sZwm/sk74ouZJlXvNDZ7NHs7Abblvg/MzDk3A2jPW0p
4ldFwCjb2CvUe8WXwsuKEXxj+oMD7eASt175gdgzsEw2rgmiAjLJ8idoEPvXkBg0uCWhMyuxOK0L
TVOi58e+ze89vCTJU0/5ARnR+25sNhNxN0ZKdppTHXsz3d12wLIDBhQVkuKrggv61S4dktu0Kafg
uAFrAduPmXbI/qIACKKhPxaEpKE30WEZPFioIDalnwZ7f3sEsgVDBIRwcuWpR9//5QisrrUqHLc6
Bg/2XVd98EEHkZrfbxuRThOeDxASgS4Q6DAvjVDDLGvLT+rY4WbYaptKhXOROSII6P5rQLhz89YG
C1sJA0ChQG922EKTZYxwWn6hbnM3dnoNOUSIJNwelqxCjOwCmiCRK3RQpBP80QQMcusXQRUnEIC0
CogQujYIOH86+aoHelck24A/uW6189ofOaA+t83Llu7curD5hoo3jpN4aDij90kXbGsr3fkqsQ7p
QfPRVYh+f5TCr+5c4B59oyrSGjmUPrSH5uCl9JhkLXhCKvM4Ii9QrpVv279bTP65mc0T1HEfyJD+
vD1aWVgFdlk8QtbGULjGyz3ELC0b6rLBRm3RJGwHHd1qKaOgzveGMEstojjaktkNdFTVEMqh0HsV
VmtNbbE+IA3KvE0E7F6Uey8G//DuQa1FDx8y7pBQuqLfCfSmnuYJF2hfAHAEnF7IXGPrDIhMXe39
desLW0Jos5STUyeJX8ZGvbODsDQVl7PkDGIYYNlYc6zuNexjQKOdM6FVsLBecsPZJvSeVb/a6mGo
//E8VaAmSoWuacpzc2IskEBPtksTmPPNZ0M7de3RYD6u6AdHH8JyesjnXWB/pT4EMCBDmb7M07Rp
jG/T+JUnvxp3pwW/bq+lxMld/CBhg1qDtXC0+lbxxHfLs8EV6QXF9P72RWcPI9ta/KrTygqUIloE
4mLmv+jtMycvafKp0v+5PRYJPdDl7AqbxWuMnrtBDms5+siXLx0UL+d/dO0n9U99wqBVd1qFsxNm
QrPpqWJHlGdCEJXd/hmyM3i2pUR6zdZA+IKrvYq1/nWgIeTBFxV1hsStYNXWlBBo+9H1uE772bTO
nkuXpceqlc6wdRZt50CboQzMJ6D3Dn8zmj+mhMfaEJTI79cwpVenuuijOT8yFU2QJEJeefrXywgi
VFDQvRwOIGQ0bxx4awox9sz9Jxj9zXxfRX36dnswst2OOBwftNFwB9z6paFy8nCh+bj6qmJHQ0PF
fCdblvPPC2FPZjPWmRbG0RaHvNro/kNvA3Tw/uAH1Gp45wFRjK4rsYKJTREwi5llTLONXh3H7tCq
+O5kW/jchLC/qqBfKCEwQXJ7U6UPIMYN0YIe/sVqoHMACHJ0REHh9XI19Nad7dHw8GAIc+8+VTHe
SRcbpwM3Lx5DSP1cfl7ziwFtqDOCbTqE0yPobBS/XzpLeDMA+4hX5FUDpD30hdPqI54Nab0pUz2q
+L3tKryJLFxDjAgIGp7dqASKKTndMPncpJglSv37wciPRAf22lki2nmo/EM5uNX2dg9BkaJtXju3
icwgUbBvyjY26AH8NUOMJLQtONbWHgkdx7qKs2bQd2OXONsgt+pDWZfznrm8eb29M6T2EHUDiInn
Cag6LpeO20Fjd7Sq4xwzOiMzs+fZFxSqblv5LegjvFhXoMG/ZtafceZG1zYNK5hArVCM3v1YuyFo
Rh+rMts2tnda6Vx0yK80SA9l3nJnUfPIm2DLbf7VYcUbM6vHIadbarkPbqtSgpThs9C5g25tNKJ5
xlW2d02RmfqcVDGyvt/dFtLKCSp34ZCT/C4twfnBS7sMW33O941R3LsgqKbpzBW7T7oQZ79iPWNn
M2ToyWLSAr+imtPQ+7RAPHgBrLS3PyqWYvW8V0vhY3uvjbBYdeGwZrieqdU6VWzNxYOmNXu9MvZW
hku7aOi+GrNHd7JfOm9+KuvmozurAhX5QP+1LyLuqmwGd0sK+8H0ak0vqRXqXWSqOg5kHgOFNdxy
3nqWRNedk7ptmV02GGUbWeyxQT+znu9uz6XKiOC8ezttK73Km5g73xp20Pj3xVRE5bILe+XkR50Y
sJarOmvbz4GXpm4dmyi36+39rAWR7k4HrbprO1cxHulROLcm3BNgUoMsVuPVsZf9g9IO2qWyCEny
kFvoNi+yKO1A2F7f2fYDmmsVPmKdLHFfntsWPB9tbarXJmwXA6TH7FcegDXVyUMXh68vPqI2p7hU
ZAk8AGf/zK1w5DzkAPSs8+s4McrdBNZ+qr8aU7Mdhmd/bRFvt4a9hOOQKaZZtm0cFyLFOICQeBAB
obwjqVctDDkbNHX41t1cfTUGFVRXtnGQ8MeeQeZmZey49Ccj9Xo6p/C47dK9Lk5wqhvjjkFMNUwn
75gnKiyFdO+cG1xHfebAemgrkBFaUPHQ7SBOAMLYxdr0/j4vQYYacvO5cg9MhQeVRR7rVb2WO9EP
LxagLXcZRvAIAGytReWemNvbB1z6eWAN1usJ8g4iIj0AZX9vumgrImADq+lD2/9FzL+CGn+nppDs
F1apclnAlhyYRu68cHLU+pfknXznvx/Cv70gCB0NJEhWf3y2LoywqfCtEhDT5lTzz16uaLeRnVsE
KutdguZXV0SCJFNukoxjCA3IxIjvbOigPSNBg26HJbY6vq2X+uX2svxu4RB9xblNwU8VFVjn2hyw
2SZlu6opI7Dw7FOib4Ye6qag4E2R5R7qaoMOpx1pMyjC5RukhJEIxlvHb+K2WqIcf/MZgQxJdg8K
kmPj0A1GE2Us+1HY5TY3hxMDTZpWtxt/YEfSB9Bw9o6t7W71etncHpPMKWAPo3SFlzX6YoRlAkp7
Ad/u2lLIjwPZggO9/os2a6gs4FJca2RwDMLNjwi2cPycort32CDDo7mK0yJ1AWcGxNKpic6rlAOi
G0M9J3Ss4wwCWodVO1d7rrxt3z8z7XsHcjNoLCpmT7oJ/wxNzP5Z5tyiiQAI5EHbsqUNO+9DOsW0
jxPCokrFOipzC+fjFLYfCPJdMzWBQq8Zf2XZvOFlqXrySFMs50aE+9CdVpWrGsXMxC0PTe+GvHPC
0gXXd24fXXDqtc3yBfCHj7bZ7oraf64cdBo5VgT15J01up9u70/VmNe/n7kRXqJe5K+1VS8HayVD
XWlR3MfSE3C2huvfzyyQKeHoxsChNvoxnJPDwl4sFbhbtU+EU+YyLTe9AStXEB4l9ocZRHVpdZxL
vivJdyNQxDSqSVsv6bMh9SVzqJfgQGjDyapTvBsViThZKRBnGq9u8MH8rnpfWkgL0PouAZYlNdEp
2n1Jig9IJujJ42Q8N/zRd160pQ/b8iOnn+uqDSuytfsksi0WVnxPqi8G+camXaMUN11n8spFn/0w
wdnks1en7YwfVrqPnBQbH5D5tIv1+Wj20B21AGon8WB+W+gPvfnK212W/Cr6Y8Pfbu/b/+Mc/e8M
gdDxcobQ+d8YeQWvVy1G1Gru4wR4Hwjzm52DuAS6OWEPrp7U7jbaxPYL6yMbPxe80wcjgVys1v+4
/YOkE+ODuB/gPFT3xZcJn/uloDMaift5CC12RKvBYdSSTe8oUgnS83RmaD0LZ5tvGQd7MSY05Njm
fNegLt033WmYmcLry44UaA/QQQ4SMnAgCMd2KrQkyyrc/7PjROis690xok4autDZGvN0XyUqWkBD
NoXnJoVTvMxZ2i0QbY2rnkf5sAv8fybkoVnwXOZ6NOno0ygziCB9mfIduoUiU5u27vjYE4TbgaVw
W9JnxKr1Ampl4KyuUBRGAJ1wuvYkNcvnme6noAjr8TDQJ4fnIadfbfZlKhXoMZljObcpzIBrZpXB
V8fiBPmBhtmSHW7vUumqng1K8FwN6RNjKTEoZ6RbtHtFDX0LXC1cerYx7Nch3d+2J3uuIIQEuTyU
p9H1J7gL1g/F5M3YRR3N97ydNmPioEAzPrhr20hpKoYnn79/zYmRimXyYrBN7CBwjVFgy7liOLKz
B+FQH+cbaCHwg1yevaYE47+nw+mYwPc6fO+gCzhvdrfnTH4OzqwIIQL2sj0MwDXElKP6Mb/Y7qmp
yz0YaKbuteEvdvGUmPeFBSE1+oGugpz9y8R2dX28/UOkm+Xsd6yzfeZpwIVhagnD7+DLff0pKCLe
h7q17fx711ONWTWzgrvpB90ciwK2suyrVj1z5wf8Z55/KWcaBsWn1onZDM3cf/x2zyFDujbe2ipm
RGmg6wG/B4A42HSRXroc8MKaRSMgR4qt5llnH/W5jwp2KAonBJVwFED3FEohoes+F6pzKau341G/
NjoBUGKh/nxp2l/okoPIDg1I1dhumW34L4zP/xQOhWZWYP503bba6pmR7ByXFQBKF7/y2exeh7z5
Nha9KokiXXrsclQV0KoLrMPlz/HGCbSKa9NaZ3fbNtXjLPc3Gl5heVfuqq7cDFz1+pOQaBuYgj82
hcMFL9wF1EODHuCbjwA6bXlpbqum2/r6vNMY39h18dTX/depSA46yTdwlRvK8ntumZu/2PlnP0VY
DdfnZjOuLwF79kKQa0e5Cw33LnTzajv6B51+vm1PuvvP7AknzdB4o3EIuKM5AX4f/eVQz/k1e9XX
22ZUqyocMp9no14Ma9zaHRor2FTDJ8rgwZI2SnUU2rDXbhtc3bsYLZ4vqXCfOU3LwOwPf5ynzWvS
Nj/qaTpmCQmbGaS/NrWjoeFbFE4U94DULpLg+irvjfBF2L6+Zo0VBE2QP8qGB6Pq7xudvkHgYFtX
5UnXmmNeLhuP/0W/YoAnvmkhtwQZEBFVRTzgLo0G/cVmUB7yhRxbYPYYsDLUcRQzK90xZ6bWpT7z
zSQzSGJnOCxWNW+5ob0Yy7DhRa0AG60LdLWA6GbxHB2dnld1pHpiud3qMFM2LOzzkwkoRb3tVCgf
6b19ZkbYJ808mFQLYMZM2NdSs38VxFOMRL4l/oxkjVTOJ8xKk3qEHiXY3PyHzMruTTpAy292OAB2
aBCsus9LOW/JnKlosmSDw9jQ3GSCxQqou0vLKdg9+dhDJsjpygiiHWHSKsISmYUAmocgYQNm6Qq0
NNKhMLgNwK/XHNkjLf6fnxe8U9BpBZIT+LxW/zPnXxMVqEf681eyTeAw8NgQi6Ns1PDzF0DK0Qj+
mKfdM46QIr6QHRfU+v81IQwBfW2VNRgAeNv+JneimkeZapZkG+zcxNUyE5YPzoCojSWnAKxeHuVh
gnpbPQ+RYZc/cY0+aWkX3XaxshMK6eW1CAuqRVD8Xe4uki5p12QL8kk5snIL21rW8Mmu0keAmxWT
eG0KuXJg4tA9AUgZ/rs01UCrA8TRdRFjCwL3mP/TIhLpE++ZEN/d3B6WJBZbE/MIsy0LPLKmWLXX
8noJilVLCXzb0bL8APwhXOYCAvT7fvysGxTHCLkeN98WmuolKh0oesYgIwweuCt8rzewxbQTCmEl
d0T/KHDMkT5Sa48IrTNCF3w2KovX+xOjRbEeenYABEI4/nJqpxF4aWriUd+O2keQQofIVCPRo0gd
SMe1cqSjTowuALE9MRmXpIVkBMjO5oBEg9NtK8O+q4bg3pxVxGrXxwEjOrMlnDjX1ZbA6XAXll4B
bnztVNbmhs/BjnbJJq/rrc7a567mijZP6RBx9647BppF4rZZSpe6YHpAg+Rgbzro2QZjOoZBzu7K
Fvp9tzepbNWgl+Y6gAEj+y7mfJZkog5pwJtj0h/BDBQnTrqnKWKZa+8IyiSkH36TIOpXvSlmlxht
1iOx5MzLhKRWi8Jbq+KDkhkxV1j9KmWBPSjsP88c5tFmCJiI/4pOi9CpVZwDsrk6tyAELOPolIm3
cpUsoMVpCKr3iP7yxNq+f0kgUQbwrrsqc4tIuNRM0A4xoHK4JHetdmzccBoVHlfqms5trHvwLJQA
OVeqdwxR7Uyg/hpAYuJT3c0bt9gnwxiO5nPCHmdodRv2h9uDW+foMhpDBHE2OGGVQOtoVIuFZ0lh
dVta22Gmv2VoOKULxG9x27hMtS/kq/ZnOoVV05iRdtyBRZo7H4a627e82hSgSFOcJEnO43JowjWW
eT1w3jMM1fW+TT/oRRNBU90wf2XZt64qN211Gu1P6FAMbeuuBiW3PfDIGo5e9np7jmUO5GyORRwL
gSQcZNBQrvD0Lgv10Xkxm+Gu7Krd0JrH27YU6xkIF2repn6A2jqy/MGjMd8jvR/oZZgg5+kub56q
/VW1bwPzct/mPU9t4uD5twRPZf5TNzs0FGHD0u8DFMSSBhwgzYrt/26oOviUpoUHdQ55E9Mc11lt
Nzr5DKx0Tn+OQcx93OjJm7U8QHkjdMfq/+cORLiEgVahMtMw5IBta/5MjeM0PN9exPXQ3TiUYrdd
m//voURU9Km0zWPaZYciM8JpqDaDpylOinAiVy1Q3DWQRkT60QbnqrBnPNxFem8HNPabbsMDFjWM
7ZE0371rVP8xg+Z/XG9AWl0JePCCJr5d5i3KlDQshyc/Q/H/rps9AIcUXk04cb9NQcAKT5e19n/V
9ua5iVUmULyOZ99KQ9Mqj00GfgYeHLMqVSyWcOL+Ywvh5Epw4aNqKnhQ/P+M5m2DYTmhQTdjDe6B
0Gp3fIFgpiLaEu7U/9pCEyZwp2jRFlN64NxsuZ2Wbewjldg2qJz/xRo5Ky/Ifw2sP+DsHlqywtSW
pGjjqdc2Pgenyput75z2J0LV9++Gc0vrpjyz1CYJ0RMd0+a8luOG8gitdclwXCbFVhDO0n+mDAnY
le4kMEHKK9rhc53OWRunVocm6lEHCjzZuGkTL7Z5CpZMYU+69ZB1XekjfdBDCPY0N6t0wjGuzPre
6N8NoDPZ8M1Iv9+evqtdB659FFPAuQTSuesGZiAWcahbWsWL4d+jySLUl0OfVK9jMuyzSjsVlkoh
GwTGmKoztwQ6Cmw5yGtBjsFFCk4kO6j8YV4oxodSBYADRuca0F+y7ANxPdywPHW3WtWkUTYkzTFB
qjEic0c++3XCT2MxFhttWIK7zArynV2ny4bbuRs1pd1HVgDsv7nMLOp0jr8GPHKnxtvYffW5TEe2
hf6uFhWpz8Mi16yNbhXmK0did9ujyhT6STcCAjy2d36r6ZGXaCZaoGZjj646F3XbrLmfF03bIhs6
PLKi9t6AxdS2oEN9mhn6TjJsdFruehBlgU457KpXMt0bY/nSEe/4OdsumXv0vTaqXrQjOBKeXc08
5v9D2pf2xq0j0f4iAdRCSfyq3mzHsa2OHTv5QmS7Wql9//XvMDPvpput13zOADPBBQyomluxWFXn
nMHKdzZ6kHfVMghwMUDyyBuF2PQWFZuEQJEe7fr5FleFvZ1AC7NNxoRv/BzQ6alFDx8quyQAHtfc
xAL4F8/w7UM6i3kzLOOLbRjd1qhtdytYW+3bYekxIpBLJF0Dgi80uR2sNHrOisXdg6PY35Rd628r
MMduiBn98gDv3aKknu+MsivQh2kbkMmKedAlvNkbaMEKJJ97QHsDambxXAaz3dhBVdUN2KNFflMS
9qtM3AJK3bOzt6eKB63vxLdj6lZ7gKWcrZ3ZAGDyHqne3JwP1Zg3e+LgwRJbibWZaJxsyDDEB6NO
aOAXS34D+CkPoJo6b1K3tDaZm+fbAj/5DYWQ+K4XKIE2Pev3iW0bj0hNxIgf/OWVkCSNAyNxp0PL
OnDDTe7wgbVxhaPl2kGaLs5NOjftDngGoOzLHEF0W9s/5omSL35Hu9s6TcdNPBZgxkZm4Ob6OfxN
46YcClTocXOCUAmaC0wemhM/tvC84oM5FE9x29zTqQ6smIXV8KWl7j3QNUFaGiHg0R+89KHyDvki
Dh3vjnN9IGTZWohOBDrIBTSrPYN/FA1UDtpxU9M4KOIRWyhBhiLbQpECDT0k8Kcvvfg5miQA6nqz
wL0Ud9UQ7XofeUfzY5Q9RCOFg8sDhz9H9bDj9aMV08ABGxzgIpVDj+ak60y88LA+IPR4sMI9IAUA
UP35DBQIsZslnYqntvppo99HDMWOL9+j+MEoi/eGKoot5X7yuqjG1hgLNKbdWz0JZhwJZHA0a3rp
584GpFxNseHwNC9hpKWvIC1rvS//2/flFXKyZUhnJnBz+L6Ia4AHvjHdnSdn4WJPnqyIEpK4EHDk
1ogVieGUlqDqt9cHcHHHKaug7HnqZE7kDRjA1CBIOJZ06zbPLdUcrYuwVLGivN/yYnKbfsbJ6j2+
qboqKAjZtsb362PRWFHRn1WxjK4wMJas3rT1cag/c0cTtWmm6/dL5mS97Q6Uvd4CE/U/pg8Kg3uI
c1jvVD6Wl/PpplVRnb6XlTSfseY5DxJ7byaPuZRK+h9nS3l0LaJoYzb2BdrUNjRF/1NgaHMhuhVR
1r2GSBaNU1I8pQ1xdpljgHIUXhY3pm9DsaEdAkhHTIHwiNhkk0G3pMPlWxZ5viva9ludiR9m7L+x
CdIx1/eKtHxxrpgLWnC0iEqK5vODW5iQ+XXcFgspvBe0qNneuJucL4gvILKzkbAHe9TUmFYnA9Qd
8Kuo9VyEr3O/VFYbAZ3i8l1v7ZPhkP+6Pii1T+B3WIeI34PuLyJW1BjPRzXUIKe3JHTcm+tbv/sA
bosxugemaVMkKIoX+7Z5o83LmN6L/oM79Zr06pqzAkcfWtuRo5YAhHPzpT9CNK4FbwT3nsDDHwyx
ru9KZ0FZtj6bYr4MC1AU9rZZNp0u06T7vrJhEedxp5jxfZIO22UxArM8XF+jNQ9yMkeW0pk4+WWX
dzYR6N28i6GNUUNKJEGJsbQ7jWtf22+nlpTnSzvbw2QnWI3YWHal5e4cWm5ya9ScpPUBIeXgwWt5
6H46X/SU+DUdXBsQkBasyWFEb0BbkOvAhKtWQFv0W7oELS3KYEgvuswAguYpdRHxlt+a6ViSn/18
vL46q+uPdmTgdCS/imudD2b2irHLBBDMy5uBjiYdQ83q5+EA8NoDoz64xs4/7/CobRevwlxFn9Li
AfeAZjHW1vw0hFUWgwDw2zDeIVxgh9Hfga6YNJoNvGrCxfxAjg69UCq9GLDfFpKBZvEEmJhfbgxJ
tPMXOxfEptDBgWe2L/Iwwqn8ymMIFyL+sIiwsr80lgbAsrYSpyYURwImvNnIBhnrAyOSBID3Xt9I
q7OEnh2A4FFpukjvCPAx9uAlK54qF0qHvAI5SQdnosvArw4DTCxwthC4AB/n+YbqaqfPPCOF+qgf
76rp1gY++fpAflPTXdyUJyaUI9H2EW5PNJI9IfcGPbLGnW/9FqpqjdX123jEw9Cei5exwHnplmr8
mLmTuKHz2G6tFDlyf4aM92LGX72sYMFCkR6q25hALifKN0sCkZS5npId8hHuzht7tpl8Pm+90ekD
5uOtxIFg16yNbtKUyAfKak4C68VT2WBt2se+1eA3Vxcf7TfojENJ7qLq7g1ZPmUeMIYp/dbNYCQr
bwnIS68vzPoo/jWiRrtDTZaWLzCymBnKzoa5IZEz/JURgA1QrUVhX+1ZKpoe8UQZF8iIDsEj0Wqx
S390ubn+fF85hinnXVq1iInwOo6Kw+Tv+Xbs78wvfzNXf8wo1zqx+QjyIQyjF995ek91NC8qi8B/
Qna08fx3nnzlVi+ycqzn1hBPGS8/JIJvM2fZLXZ6FLW5pVO+87h1l3Hibaxl2oE0ececcnd9kOu7
7s9vUHyBZ/ddzyvwXeX1owvtgJm/jFpShtVdh/5m1BZQaACf5bnD4ZGxgCW1KJ4oR3YPiQibNprj
uTqOExMyFDh5Y0GizIJrboonguTWNPVok7mDj/sfrSg3pZfGQ1cNGAgb601TgKEwYYdo2l9fE910
KfvbimbKrbjCdC1bBC6jrjlqLSwCR8m/y6FsbLY0XctdEFIV02vGcqRO71j5nMWa86MxoxLrFb6A
Z/cwjAypIKk4sIAc27G+T/ZfvCBOxkOVPYwqg1GPDsbT2ByrkdzXi/Hj+pJothdV7rOEuw5tK4yl
MSs0ESNcbZIttK81NJvrZv48MJVLRsCMsEY8MM3y47JEQW49mzrxkPVl+WND7r6Tk+JmY2fzpQYV
geUGaQdiB28ToePTGXUdSOv7+I8l5dgnnRtVc4zR8OVLSozXbkFO9/q66EzIwZ4MJvJYMxs9TJTz
MgZGUx270ru5bmN9Uf48wZW1j8iStLOJQ9+K3fQzbvbdpLkw15ZEEvKjxRdYgQuuS15MYMW2sIEz
88DLHJSgD6zYRbmuw3fdDsguGVgiUDpS3FeFxiXmFj5GgqoJhIs2oIkB++090CfXp2xtWcBU/a8h
xYPVjtH1tHLhwch947WbYo40U6azoPgwECZO/VjCAqN3EwjL3b84iScjUF/cvCGjVVj4fuf9INar
XX9oBs2+kpOghjGnJhS3ZSUmsOTCw/Eo94NAVqtm9y38fW98wStzU/c//2JRJAEhhBhsSGIpZ2VB
7WLwUJt7GoZXCl1Vp9BATNfiMoSvALaBGIldsFWwAZhZwUQJ2bwmKCU/0Ld4AK6DfS9KHQxgdfIk
3z/gMUgduYqnHEfTz1KKB6XlfUjbLdg/jG/Rwf5mWX+zlU8MyY144mHsJK3G1IIhvwkQH03L7vqq
rA4EaEj5AAdQR2WiRnWmXlgJ2hbTLrfcjqBp/lQU32dv3BjjjRF/vm5u9dyAI5+CXhEEcp7ik1Gz
zsyyYMjvoN4XvXi5ZpOt7oGT7yubLBOunfBCxpOoXBkbhEgT22f1Y5Vp5m3NK6NN8t+BKL7MAZtH
nlAMpESTchkdAcEIyliTudcZkYt3svhW4gOy6cFIMzcvEI5+yGcgV03dg0k6qwtPIEVvAYxFFvYi
PrZKYta2QO5+TvcZyqzlT7KIfe2VQczEpqXFbs64xoOuXgYnRpWVit20aaxBZpbZUzyL7QxMiV1s
qd1ur2+51UkEghlN1wCi4t/zSWwYG/ggd3hnPtAWRcFD0msO6epYoBiNHB+IRdARcW5iguBUVxFT
PBUoDHB239RdkIhHX8cAtnp6Tuwo+4G5KSKlcgYporF5zSrNRK1/HQwsVKqGXVAukmjmvR/1+Hpt
3k/O/Gz4syZUXl0LAEf+rwll0cfEW9D6C0Kh5c2KP9HuPnU1S6GzoCwFGeaaLhUsZFEo6NPQ3/tc
k4ZbN4FRoOkKrfxqH0rvpYlTGoN4Gth3kn4eh0PSvV7fs+tL8ceE/PvJwc9HAVUUcxRPo3mXiW/V
oEn2rJ14UI0BmgIyBopy0vn3jZjkrh8hbp07cutKFouFbZn5eab/lONLXD+AufcvzvupSeUYIoVs
dKmFF3IS1fdm3WwFmkQm37xrpvTl+uytLZBUr4HkvYVspprtjUqzGzxvQXCWoLWk/ma3doCa53Uj
a0sEJicJTkLfHbhDz6fQt9vZbUtMoc/LkFTubeQXuihj1QaqYmiHA9MOqB7PbbhRD60fXoPTNbCW
g7bbbu3zDmiOwfeN4sQFFK4TAGh2qNYDm/9M+0dLc9jXPi8zLkCcgMEVAdn5rx8ExEMAhhRPbR6I
Kch0dQPd9xVnYkxVnuYRvCHN9z54pnXNHur30XoNFAQKrQzYEqg2KocEUaTZAi7TSVXfwPO/l0O8
u76H1HtDtaCcCTudRt+spu5jNgKB++Cyl+Y+o4frRlQUMuZf9ukhtJMqoQAVKYH+ZLCZ2WPSfaxH
89Gqov3Mo2fTLg559k1En/w4fYJwETLX5p1hfKb2F7R7xQE4yjUe4CLhKH+Ig/gfPwZlJAjEn2+I
PGlLc/L8/iOvWSgI+9YVHBTXoHgL+iw9AGp4OznOjUijg1eT7za09YD/cnXtzarz+/0zUMoGXgi/
50IOw29ZjRYe/AwzGvbgqzkMrRNvu3l8maoYrUsZyv4+FXEApupoe30xfieDTmMtHAbHlZJDvglq
MU9FnEU2zyHY0jcfF6gJQmekF3deW3xsFn/eeAk/GK7xuYpK/yMw03c8pV8be/jlRM1Pc+pfhggd
TQnjn6ArBNp6S5AHbnbNvkF9dsfn8ZhDoWCbm2OBTr1l2yTGbQwt2Hia9qWkK2XLA66zjddyAKUT
1Cmm4gC2c/kfXeDM7EO9lGWQVN4vaMrc08FMt30ClgQ/SvZLRQ8JGi3BIJUEbR3tSUpumYWrgvSf
QIcYbwwv/x6ZfaaZsstjiGAEkRVaaF2Is6qEG6zni+0vefOx/SyiOzvSdDhIH3qyINiLFvhtwPMF
cBxykmp4SJLKtqc2sUJsmF2yuNAmZ1t7NpCdQK7FRt/l9R2gDOc/9qA0gwobfDq2wvkhGJGNdksz
skL0acaveJ9e/7ziUv77eRf0eUD5SQjl+eetpmHLbGZW6M3gU/fEBHaLshFJQGcHdOsU/XnXDa6O
B6kjzJ1sOFbhSSP4JSCh0lrh4tx71QN9Z877PwNC1t51QXkM5yHtn4RCDWFV0QkCVkZTbGvoEMa/
zNTV5PFWZw1STBAPkSJGKoyw8XrLKMCVFnoVRSuzu7U52TvZo91q8jprhoDkc1D2JNgAv331yWgk
F/3sJ1j9fkC7L8CnL9ZotYFlcj+wM7PTbLa1zX1qTvG4HZi4UtFLc/RL7L/kYs/zfTG82Ozt+i6Q
H1JPEXQMEBAh3gK5tnLHAFOFjlxmmOHQv3njV77sm0QTTqxP3R8TynVcW1PuLANMeM1twtD3fOu0
t2aiuS2Vy+H3djsdiHIlm0Xrp6LEjCVss0z76AN6GEfvkKB3+B/ONYd11ZgMIHEJAQWjHtaqMizI
geCwCrBK3BI3p59S0npbyoV5SycGyfC6HtGFDcQpCTifPM0PWJ1TsHdD248AsKQe3tr3Mx77AsIT
Uf+xbrLvU8vrAJKfcTBw3WZc3SMnxuSPOdn7UY100Gzk8HzNrvlZpDfa9tw1X4SQH4zREnyDp825
BQgwLiWTvnWgxyR5QAn7L3b5yfeVEaDIJ0pBUiskFGRs1s+muJnZ8/9mQ3HgYk6Xlg2wgUL5hE72
5RU73wqScnj93wwpyYShj8CxgBJ8iA6pgxt7YB8atomh2WG6JVGuuzqe0qlyYAX+HR32rXfDC13Z
anUXo6iA9A7+uUj8imG2qwEahthY2+gjIBjNx0n33FvdvCc2lNnyeFMZBsgSwsH9Gk/7Dnrqwz9/
sSD0d2snFCMuyAhyVkRIjmKqrPyu4F9KJwnIyDU33eo4TowoXrQCRb2JAhzGQR/BTgTR4J3EwVwf
yeqinxhRnGjag/LWpjBiGU/AylvGu78PvIOUcLIdwISgoHh+znlLBjydqB22qFY130ABpJmlywGA
CY04UBOTT2/IRZ0bWIjVurlh2uH0AZCjoOh02ZA1A4ClA9mI7AGaXpVjwc15ggYOdUKakp0/ZZt4
0eSOLw8FmIIkpTyKNSCXV7s76mlCnX0iTmiDXfs+Gs0X3yLxbszLI2uSm+sLfhln2BgIpJLALQgR
T0tZ8IiPmZv1wgnrbrtkX5oFjgStPV9te3vd0Nq84STDholo7SJH2TZzzJKmc0L+cXLvAPT6m887
UJ0h/kpqb+qsdqCA9IQk+wBYVdJ++ovv+8DLQYocq6++gJti4BRYIidsZyiDHDorvP79y9ONeYHo
J7Jfv7GnShgWe/kEGbeYhrW3SfObxA2yd2ZFECDBBBQy8L6A4AxUzM6PBi07VtV45IammMznKmHj
V2OKHc2GUrvCf5uRGEacEIlkpIoZVpi+33WzGRoTA4KxCQCA+jZNkDfhoM5zAEUShya5a6fHeUGp
p/qZ95oDtLLVUNeTDFF4dSCZqPwCczCqiDoGCffcIYcysTSR5soBPf2+2p+ylEvUEys2w9mc9+ix
3U2Aq1uNseO6hPXaSGSmA0rhSHlcSLXQamkAhcLd5bTz7qGvp931XbfyfXSM4usm+uiR8VPuFNMp
0jIZMzs0/C9D2NfvPzTgg/ewsSFjh74BZSF6AC1kLsUO/XhTjZ+d90dckm/+3++rFJstuio9t/Ht
cARDXXkPDeqA6QSa1qYIFwr422Q6F1Kz56emoUUSU3O0wfvqBsnX1tG9YC9PPpIkALcjmQG/guN/
boB0E7BvVTqERr4XWVAmQaLLXV2OASZcnH3Uii0IfCiRaRTzfKiceAzz9IXH6abtNAHQ5YmAAcyQ
h3SPpCKVYzx5IHjA3TiTZwyhnZd7XFKbugTgap/7mgKOzo78+4mdiorOBHJH9v2ToDG2tl3tOb0R
hq6xZnVRwN0KXKdMXalphc60UOQorSF0UNlsOvJjAPLWduMf18+fzoxcuJPxWNmUzRSEY2HRAS3b
ZLd5VX73bR3X4tq0OQylAtAM+GitVbaYWeDtv1R9H6Zp6AEpU6KrIqUz2quH7fUByfjtPJuApyCC
I4TzcFcXkCDaLZ3beXYXUvdQoIjHbtwIOOvseYy+zenbdWNrs4caEV6LqN3ayASez15LwQHmozgV
1stN7IV5dmO3mqtk1QTkpWViAThglYUV8txW3tdZH8apA+2WIxRIAr/a/cU4PBdd78A5SFYzZRyQ
gULm2ulCJJacaeuYAfU167I2DnRVoR0Fu0BWjc5NkNgYgE7Ffs6r5w4lg4I8grn3+jDWdhnqFXDJ
6NxjF/nRtOnNHD3dI7xxdudVzgMr6b4aGjBO+rfXTV1GrYggwTEnMTMe9rPi0JLMA2LDyafQB77d
E7djskPv0tYen9PG17wo1qbu1Jbc8idnFLK23YhS2xQ644vvf4ayTlAnz9fHsz51cpMh8QvWK/kb
Tmw0cWZNHLWNMJq+msl+Su+qZeMTzUh0VuTfT6xQM4K4WAcrjjEdUELZxna99awH0mpK+dJtqV4A
nBmokoAVBtGmsjxj1LO4sdspZIDMgecNxNGH6xO2uignFpRFoVPFspQ1U9jYP6YS5Zbbmraa6VqJ
ZFF3Q2QEhQt5LF1lvsAx2Pj5XMDI9BrPn4V1B0q3ncPyYEZDci/eOvGGus7GsO4a677pdVSaKlMR
Qmn8ABT/IMoJ2eoLDKcfocIHGZoRhPfV2+DZd2lhfsqq+nEBoNVeXIBZ7A9UZhhdc9ovbvPl+iz/
P34A2DsIkKRQKFIujooSNowWdozfHAvrH3MYtg3ai4xb0r/66a6vbjrz3rHfnWqXw/5jVfGH4OOd
W+HC6kyrACA/o97OyfeIapzI2nE4NaNEdnWa9zSd3TGs/Te3+FKV+yq7G3Vs4mtn4dSK/PvJobPm
ksZEWmFAFYPwJ4jf1zz5n00CBkwpjAUWdNUXNmIpoxQ6Y2HbpNWGTO02WvKDwfxdQqIvhhe9Xt8U
a1c8oMy/7xEQyKq+yoafmgGLHUMO9j8LmseiBMXIrTlaWytjUv3jur3VCZTkUi4q+Si9KLuBCRva
UlE0hdVbyl8cVxOCyZtP9VVo0f7388ouyBNu+UOJzxO0T/bx1ou2Mei/UFIKuiYQbNgSnQz25caj
UNrDgwvH2798ddlNnCB9G5WhU76w0QqcdJdE9qZKPr935mQ6BDJwyFM5KPQpW8/oh6IHFW8RloGL
Pmqm7aWWfvx87vBx1MLAyo7I4kKXa4mtYkqXuQjjPTN37j9sRj1sl7/b10srSO0gzYX/qc95SF+A
UhayqWEGgF9g13HwTnFZHKEzC+qDvswGlPalBdPfQ+E5pZt3LwRediCvl/K1yE8pCxG3dttXbME8
AaK1sXVEYqvLgHsW7YuyEVhtE1kEXcbYHvF5bw5EYgbZ8MUwtibblngjXR/K5cUrWTlRzwXawAP+
WolUpjH3bBpnRWiMnzy8Joqd72nu3UsHg05MlIKkfA3Ka2rWAByPXhYPI3qzkmxr9nft8ka9Co+I
fgd9C4OU++tDWpu+E3tqFiF1+6ma8rYMa2sIzJyhAz355AhmBqQSN1EhdIHF2hxSidZENIybXU0p
dG7KaOGQIkxJ8mpNKcKkdDPnTDOuS8eJHBwyYMCGgPDLVRWZnRRAqj7xcPyhLHg7x7p84uow8J5A
FI5K6AXu1AA/mi9GowhBfh+w0ftlFmkRTHycNRtiJRDDSGy8xoH/xn+ouFB7suAC4rTEFQcmturW
qG+LZQ6IO+1s48Z1b1vxvPQmfkQJfqrHvNi9f4ec2lejTSfp+2KBfTervjWOeS94irYb29uD7/rJ
KZims2VtZlFZRhMkqvLAO8sL5DRmSHnqt3PUhnG+KbwGQdZ8U6d/sT1OjchjcWJk6bO+TSYYKQgY
wwJ+vD5nK7sPewLkIMihwOOpPq+d7R6FaNGENEhQqdL5odXP4+OWTGqBrVpO4cmvj1neLLyYq5DA
YbfDa6kJfVe/L5XA0VaFFiOVn7QxeDqlDb7Pq8/iQN7Z6CpvHKQtcf3bIByAsqjy8zlw5ujXTquQ
QfrVJc0ucx8HnWNbGwMuBLRCIneB2EkNbcaqrZEsq8I0+tYNSdBNmmZknQH595NFIENLB0RPVWi5
r7XzDzM/Xd9Dcp8r8YW80f4dgDJLaQuRENqNVTgLHgz0MPEtox9I9XbdzMoF4JlQhIIGK/IveISf
D6McxVB2Cy3R2dgAA9w44GIr4hDlxVc++G9G1GnOxsr5xtWJRkLym9JCveFc3ynzzjfLkA7ljJQ1
Sj115H0wGBgCrg9tbYVQcUXiCgQB6N1UPNdcVnVaTFYdJv12fi50bCxrnwc8Q7Kru0i4qHlfxrNc
+C5OSVSZFeB0AjwpfaxD7OisKO6wiOeB+wm2WUmMu2x0Pla9rj9kxQSYjFAKQRSLnmGiOEPH5WY8
RFYXkq9TewcyrHcvw9nnlWVYajiYOMHne3cbPy3k8BefRyUEPF6yD1ItekPFAmmdGp+Pvjr9F1ur
QbCyX3GHIxQDBws67VRnCP4so47nvA+JIct5KR55W0/Xv7W2BOjbBo4VLhEVcHJ+Cr2EGEM9ih7g
j2qT7XjSaqLwFW+C+i1y+cgsyNy0sghlmYi4p7wLZ/fDVN0l04c523Q6keq1uULfDbK5YMZCs618
b574RNahwzY1MFfgdQLJxK/W+gWCgfcfayz2v0Z8xWMNaGgp3QFz1dK3GrpFmstvZQzMArsEynYQ
qQFz0PkYJruMm56YbWjwQ2ptmiW8vl9135d/P5kjsyK+KCm+X3V3Bnse7c1SaVzsik/Hox54JXTI
uVJg4tyEFSN+n/ysC1uscGPOW8d6a4vjVByj/vX6aFY2LmMoaqP7VBKRqdlO0jZmPxVVE76ZLMxn
zVxdfh3NBkAsoVcGnNQXKbi+ZbSzEuKEaGlub3inCTVXPo/wDJlUC7GO7Dc5nydzsWgVF5MNDx4F
TZMGOsXmVQO4GlzPpXhlqRWUnhjehFoTGkyiX3dD/PO9c++i4oiPAwZDsAbKMudD3ZlmOtBw/pi3
D7zSBCArP172KYGgC/c13lDKRnXs3BtrtBiHLLf2drF8Nr13cjzCSwB2iNeujUgQSV41fZcWtE2c
wkTXIGDCdAMeV97c0F4TqV2eOLz/kEBGDR42Ljiu5iTuiOhHM/S7aJe7u9Qj+8LVMT1felhYwQWK
qSJwTyoctXZq0CkZtYUmljEABbIx76o5JI4m47lqBm9OMLR7HiJbxfuVkevNLFqssDSLG0LxElyi
/AE5VhIIP9m9e4chHYFsBOIcE88B5dbw/Qis2Lw1Qi8omteYf77++ZWF+a0bLHMBkGr7nYE/cYXJ
GPu1WVd+mAzdS59xGLEDZhov182sbOQzM9b5MU9y6szCq/1QWGVgQrx20qzJigEXVRLkAKWu2EXx
D1gUBj5nHESn+WFBH1rz++Usn78EcELQ1Pc7i4a3jJzGk2ni4O12i9Kioch/RN2+eiPl/WTtybJP
pn/ePVVYb3QhWwTV44uqsum3bZLVNjqxdiS6S8eb938eHPzwuc7vjL0S5izUjpeBGG5YWCAmvel0
2dK1hTj9vlKy8ROSzsRMvND81PAsACxYE3usnD6ENUheoYdMqhoqSzGwlhVeGUH7OyuDEYqvGdgN
6kpsjPz9U4XmLcS00GFDnlyl0kgzQ7RzVZOwvUuHJz5rykwrM3X2eWWmBqsGJ3zWkjALPB6kOjE0
3eeVI1fZSUPEhM8ndAuC16TV9MLIeVaOBNR30TQA6kI036hhR532dEmjdAlFf+zdJyf7OqXvd06A
IyGrjMhfJvmVpZ6NaqiNskHLMVj1WgCqvPnOmTTLsDoOvCkQbUJa6oLhMXZItrh5aoadBa7yKZyA
+fWG5+unbtWI5xLcf2gWuUC0VrYPxvqGk7ASjwv9xYdiA9zs39hg6DhES5ts2Tv3UX0K1XUU+9Aw
b91FWQcA5ONode8/fTJPAUkKlEJwMJQlmUTNU56lJCTFP6V1z+NbbqDj6uX6UFb27pkV6QNO3C2Z
Pacp65iENv1VEtDM7a9/f8WdM/TUQMkdpJUyyX/+/ThP0RyeFwRN1FCQ/my0t0zc2vMSdLQOCh3+
aG00QJQjASKbHC/K6GOUMS/rcxLygYL1kb3OvW4Tr1TKwbwgsUAeatcrTEwDyru1aEhokfl7M1q7
XoCKf+HVTY4idkzrG39ydm7p7iyg0xrcZpqNsbLDAWKQlAB4I0jpvvMprccZTFkOW8LGeKHzRzu+
zYfb66u2No+oJiDdD6CYXLtzE9CAqIwispbQTb17e+geOBs0b6mVywUND8hYyXrFZZu1yU03anJp
ov5uCTDNsCIYZ+gQvL9ZCQQKyB+jT0lG3ur7sMMq0Koe4fxJCaL7wnMCMk9gzbOTTVVN73ekkjZL
PlOQF7jADvtJgVdG7eImAzk2HZBAST7xJN5eX5/LNy9aAE6sKDeOXyYGbSxKQmHQjwJ6IV0BsvXh
m5F0B5doXMTlfvsdeqPrE7KUSGbLzXLiIrqmiZpkipcw7StUyk3IioqdZbxdH9KqFbBcoG3VwT2n
1n55DNYxkXtzaHLIgrF4eQIdvgvhzUhzC/0mMD2/TjGeP5YuasAkmSug9WDJtAIhPnHvlYl/aPLc
tiIgPfB88f9HmuJyvwPmARJjuAz8ewEr6DODOPlozeGYA0m/qwHmz0Bbu3n/LErsgnS1eGOoj3xu
uROwbxNOVdKgF2vGQ/+JpT+uG7n0DhjKiRHFO9C+bqtGzEto9ORuacZ7+l5CIJlR+8/lioQOmtXV
3ZCMab+4LZ1DQP/F8mjMj/1wePcoUAsgQN9AlwS4SrlgJ9t6yYCyatO2PD76jRPgIaJx0yuz5OFh
gawU+r3hSJVZYq2BfmMWl0fKC4j/ZMH78UkoKpvoJMX9KnsklYyI1dBU4BVcHKH4Nhf7WHPs137/
yefVLG3Ga3hTD5+PrZdo2bs6FazV7wPcjJYceQuorcrJ1CRm6pviuID910JNt9SEzWsG0KD8G7+F
dJqnzk8k8maOhDhmkAt+K8t3v4PR4AFiOYbcIxJ2aqPtQorK8ydSQ6nR2QAfTgodnvEydoIFyPP6
SBnhra3ewoUzmZ1ZmvWR9puYBCX7kJoBEfdFijZYTUh7OVmwhb4/WdoxvYt7y4bYTFWSrkHf8301
g2RCx767ZgAtXShPoRcK2DAlELRitPrFC62PMcSKhCuCWNfBfXkpApeAsAwYF3SPIfl1fqD7zigW
Ipb6uG3ZA2Pbvt+4gflOqn14JliRdBRgIEDqQO1QEMRL2mhk1dERZMsXtsGl8V7HdG5BbosTxzT5
Oao8EyzkfbEZE7Idde2ml3cRLADgArY1mWe25FqdWGDCo1nJSHWssztRoiXtpu3vunH37nGgrIAU
IfLNSKkRxcFGM3pZFxzzY9tVe6jaFFT3uFjZU1gOkNVIUlQsvOJivTiNJxb59dFOXoryqX13FAyh
BMj0MfDyIHGuenCDl4uZJ4k4zvxpSiEf/G4Hhe9L3iJsKKQcVfKlCmggj+U8P3ZxveXUDjqdivPK
QlsUWgoELXVyJZRDZ1KQpcydmx97Z18ZH93mjmXbXEeXsmJF9q5QnDvZJ8ZkaHeynbhr5rk/DsXR
CLLm16+M/dA5j1ULUCBFegKUAfCG5xbcviprUk1YCfuu8r/FyTMw/oAc3lzfsSsOV+Y/ZA8iZDSQ
5Tw3kyELPdEOV55Bs/t0pFtjdLZ1x/YTAQg7qNu36/ZW9u+ZPWXi8rjmA0RUi+MQzzvX6XZEBwSQ
XziPddHBh4OOzBqykECdno9oIOkyZZNXHHm993kcOH5QO+8OpFAwRvcMRFRBGYxNcG4DVG5xUXCz
PPbzV8v6teiA3mtjQGcOg7uCHAXCwvPvm7nn9blvFUfvk90FrPmQ5OH1dVi1AFeITCdCGjANnVvI
03GZWqdGqAPsj58kG0bLYEl1tdy1XSw97n/N2MpE1RnQVA2FmVLsHOhjpZ8AADI1L4C1PYXaParr
qOMj8awYAeVe5UPTpjjW7Jf41OuQWKufR3kMbzScedyD51PV5IOHHgeCDcUQkUCbEPxumvtv5YGG
DQW8PbaufLarmS9i1YbfpmZx9AmEkvob6vNtVP1K03QnjDmIUf0ZKxJUU6WZu7V9IDGy8AFrPEl+
HhdNu1BxrJZfNnsx68/W/M/1rbYSpMDfI5hD2wC6HFViSidO+kiMiHpdwTZmaX/1ouyw0OKnX1sB
i97P5+KDFg9ERsQz0c+hOk6nwwOnbbk4DkCz2hW02GpzZ7O/mDcJB5PpIqSQVcK0EpoH+VzDSj3c
+95hmLaWDh+9dnYkjTPYfCFFjxTy+b6botxIvRp3TC8+oLNjl9QiaMeHdtQ1p6wsEPJEeKODohqX
vqNcNaPlFOh2nONjJ6a3oTC3CAUDEhmQuR920+i9vns/II2Ixk+EGHi1q2orrO7sGTol+ZGJkGC/
pS8VxJtm/J/w5+umVo4uepApMqN4NkrncD6F2SQQIA8UwYD36gaD9f7LDFARcIABQ4QoQN0EfF54
02FZjvlz0m96HY3/St4VmUJsLvTtgeaNqtFSVC5YmQZhcep+j7yNmNKD30Heb9h35BCxPW/TXVk8
8P9D2pX1Rspz6V+EZGzWW6C2pLJ0qpJ0+gYl6bQBsxhjMPDr56FnNNOpRCnlm1d6r6LGBbaPj895
Fsj7fv3dPll67wZe/v5PeqM8H8KoLJV3o2WutGcSf2T7pkp3kGg5s5FO5ReX2wXG8iE6hwIvUlv2
fizSZCUkmJCZM+iM8QJOXlfOcFXIp6oPV17w7IVHlssk9XTcn9tin2Q/KMUSrA3EdYLo9H5sMDq5
rbxA3knnt1aXIduDhrHyp03abrmZz73qJ8sR+cISMXA1dz94vas2HCUfjbzjze00drEMRhRmZcxF
FZfum8e3TrvqwHOAz0kk29uQrZrw6eup/Yu5OMmPUEdFwF+K6exjnUm2vnCoUXcu0TvV9l2EDlWS
ZvmacnZkFV33HfuJ1hj4p1VUMbIarG4NFebbatIVyq51YudQ7lOsef76p32IQ7giL4znZTbASj41
puNQZs3mlLQHM94AGRNN9lqplZNtCP92pQoDLNaOi0zPgqI6CQzwbja9Ur08MJhTbyQ/Jyr62avg
jrO0sVDX/aAZ4E3WRLNA4/l21NApGWuVdK9d+5w1L19/tA9ravlUBPe1hQ4BVP5J8C5FodlYO+rg
xbBDqrL114//sENwXYMuKKYF23Tp/b3fIW5NJ3tW3nBw2R9RH/JxAxc8Y92lLvSHnDMnwyfvAoFI
F3RMyEXgCr181X/CDu0to5jXqEOttha5sG+/fpfPHo+LsxPg2gwYx2kXqatEOjhlpg6K/eErVv/5
/uPROgKmCn2qELKg73/9UrsPhEfVAWTtV30u4fjsx//79JNvI/vK6/2cqUNbPcceO1PZ+5AGop7w
79NPclyn0HxwAvz2X8V0Z/0y/cP3vw3qRwg4DhRfPnR2rc6UAxpV7aGsn3Tdxb3tfHuhLjRm3AJQ
WEWR+LTn1UBOxrJzTG4WXo0j0mZvb5zfzL+c5q3VfftegywJhzLwYLhlokxysi0sBwdj0BTqYDIU
3CrYe9dr179Pz7EpP846xgF0bjH0QNnkNHcG1iVsBt6rg52vmnxlvluOWV7jn8cvw/+z4UZCyq4u
8fi+2+fyvvy2ANfyfO+v2jkq/x+UwqUD91+e4vlEB8nY8Ju2rWLbrmIS1LFg54wIPq5igHaQQaA8
jUFRNXn/OmXYaZ/PozkA1xjZ5o37D545o/f5yYwsophI/UNcMIDBfT+GmblAWlmMB+ObxG1UQr8d
BNEiRjIOpRE8H3XX9wPwtCszL+8NFnLUZVD5/v7z0RaGGOVybYFYxskL4NO1U0CEe9DrLpTAy30b
Q0VB+QGiBrvdI9C7PJmFuRLlBOFl9xCKX25xyKs1I+tznIZPphp7Dxsdd3IwpE4zN0DdJ+Q3uXPo
7iCUnGi4UGXf1gvEi/w7xkldYdC+xmrDGHlOk9w8wIzkTJ798XTFCAAUoiu31HRPr3hOA7up3MYI
Mksqdo2DZV3Wb2TaWbD4JucgDp98M9y2QDgCs2zRqVv+/s9uJ/3QAJbC6CGYyVaQBAplluabryP9
csq9Sy9xW4VwySIns0BLTyMjz2RVUxGQg22/jVTEZkzjcchRxujjb4+EI2W5Oyx3ow/gYpMDdIJa
ynTQEw2tqDVquKSpT38Jk4cJ0q/02/kDuHLAhiB3X7xCTylnwZxOOOC0c8i6VTes9Dnq7N9q2Mm3
Q65IkduiPbjsnfcTpJifjk1Ts4MdanfFLbeMq7wMcCtQ3dVczRz+7pWE4HSQSZ5Yo212jnH8SMO+
5HKG99NO1lV+Zy9GL9yofIP7qX+dQnJiz6qJWJvJ8/obm2hxzcZfEBUDLtfbCtvV65Jws6oVCoE5
kX4dpW7R3ZDZ56vRJdZLVwr7rii8cwJkn6yWRW4e4FdUAxbHivdvHEJtgXizYocAegtheZwohZnU
ZtJnovbHW+bSvMJQgFkgn8W6eT/QKFBu7XOHHQaYYjFz2wNx4QQvUxdA34FHfNz3/YZWO69NKkBY
vl6puMB8cmwseMyFYgQRxw8qqq3q59SkHjsADfJAZSivak7K7Zg7MOaFo+ld2uj2pvdoFWMNs42i
E3SCDQiOUThXYxWHI5loXIReuxndqty3Wr90gf9CBPCd0i1DvbIr7j/DHzi/n70GZCY/Qzs4dlia
YpmwV88B9QsYO7ZrRe3nURiORVIoS65MX1ubUHnjXTb24501hd4zHDq8NupL31prW9pgRvE/ss3W
i89MlOf4Rm1rCTzdVvHA4ck0h6O9y9PipbBEtpbaU1HoiHLN7Kx9E6Pd70fIZF7WgUZBXtH8V1aD
iBNl00QRuzVyhJI761mB8B+3GRwGKg3L1czPf2I5w/kZmhIHOzAPpemaZPZn8ViFfgMnAHtY4/XZ
GoFnjAc7nbd5KUgU9LZYydRC+qfFPQR1+L6bLLJivfUyTw6MywY90yzyeVD9saYR3hIe4pQjpHct
J/s+NUTcK4hhb22paBy4vV/CEnL27CQD0Y2t+qiw28de6PCnQXe3WwVVQTa27J9FOzzaYT3CpXqi
l0GIjx7VIeGx0nJ8KmTjY3IadwYxuaruJ9mgDkCtMN1NjHVxRQvn1s/h3RkFcFMtk7pmwQ+nh928
trIqTtsKiB1hK37rs2Z6zcnwJhWHZbzsftUzasRRxixuRw7J0GErh+DByPJh7IJHOs9TFoHKSH5o
X8gIyFTIvVswuSJzHcioGjh0Lb1wbFTcW1b92wuATyt5yuOhS+u7HPXKrROqIzgXv1x7/MHrIqOJ
6cZV3pE3bRsVpY033oTdbHTSBb3bXHVW02+Mqv+UiFXpGqQWSF10g3v08qHt41RCESGxNYOoMB+C
LoiDccoPwA39rD0N663G8kaUB82dUPkvu/V/TIWWXQSr7p/Glq9j1iL4i8yJawEFGuNyE6dO7sMw
IgvWnfTULrR6Dy4KuaxXpSyyKiHgXF7CeDNvI8la6K5wJiOSp8PK84p80xRwGR1cLRMbpPg/Uoxy
J0R1X04IFaQRzqpu+GPfWezBq2mzm6bud+vpbog8yesLWU5W3Gv3V8/Z7CeWz7pgW+Wz/RvBJ40a
pcYYGZ5eUehbqx8Ix9AUbCFcVpneQDRUNMj18zwpOQoz6GU+VDYIIVvoAvMMUgeid25SAnTN3Kk5
al3dJGPKBE7Z0Ev8Mv/jFW2d+F2BEZrALaHo1dblGqiaGUvJpRE1ZF9MjNQw13DadtdNlRNB5tCO
vQIOvjVvoZ5XNjBOsCE7R0CeilFe1QmZxA+aIVBrZ3yBlHK78cqKxyZ13DikLaNrk6HnG3dT8JvN
VlftjVBXAj4PV7WpC4qloe5pVe2nwvpR+o20NvOAEyvuHDJAQTU/pmP5ZAcFAo/JXWeGgaH5KaFQ
Zi5UkMNselAIa30tBjuyYNgXVUWRpZHweXslGQHVToTC3Nek4manXYtvjSv5YYJ0iAWeXC9xB3Hr
SFicbXCa812rqzpfFRYMIDdYqjdCkY1O4ZXcU/HTJxB7QH6oEg+/IO582cSZsPo+4pzmVzQYs1s1
piIxwzC0q8k1l4a02H11LolM6nEMXikyyPWYpeQ1Veu+XA+gLaxIClPZRZ7gZiwcmgKw5nGIOZPg
WuW0yhPRuOoxUGw6okv+Ajl0clnp4bYuMRuW7ZCfQOwFJrLzLotD4bc8kg5I8BlMZaPZlGNcAhS3
525QrkuXjM+9VumGDUF1T6zxfq6LJ7DK5C6grbunpcf2QduUa2xnKx7cIY1whuqosEieoG2QQuGg
ntYz0IN7S6RWfcm8YRijsppfIKFVWBuG7g793XZ+AEVJ7dBEmNEkPaJ9VGaOl6CD7iS917bA5ml3
JnHpNWFkjBNGLChfh5aZuLQGBNca1Kcd3G7s6kosYjP7vgJObQJ4o0tUaTkNtPndLFw1FfQ+NCU4
iKgHg1s9QiUxl7Ai6Lasn56aqQwSr4IqgKRzdclnte9MpiM9lECn2uVLiAQKelXZjfZnmnSDYivX
hRMFMYisrhmcqHOk9YSD48/k5DmJddP0SUAnhS884PYT1T2REq+e5vbGx/knkrmEU/1mmuoK6zTj
TeTMmmWx7vMyyuoQxFy3uSdTKyVcm1BlZjqF0xhpt4VvxXMJ8jfcdCGPip9IWIVVVRq2aSxGV3lG
gzjvg+KKjaKKyr7cSDeNUhvzogf8MBzV/QEIfXJLFa9jsNaxSZ2hhbBMAcHyqC11/QCl3XItJ0JX
bi5gDT+k3cEbRyiAprL9YYAJ2TLI4u8BHuabcpyzKNDmz4RPGePElXGA7vCtB+WLzVJSTyqYN62Y
Y4Yek5Cap7aEth+xi1ugt9JVbRX6CXHQPJVimhKE6OaiCbLuLpBVg+DgO22c+kZc03Kaf+ZZ2bAr
q7fNL6h1wxJbKRYDVoz9pu30Sanq1e48d+0hKERE5DQeRprG0urFzuvwOUK//+0wfUeMjeTKaQGH
soJDIAu2DvrMU3E+AgLC0K9D0dJLtzZTXZLKrImhtZrHThrS/QTvx4h7dbdDGK6jugialciVf8RZ
1l4bJvoLV0BsRlDsjp42fhFXKEVsjHD6TUqFuQzDlEdBNgYUlzc9R/AUbq9Avnee2FA8ahpkD0YX
TeSOQXtZIoZEtChAVeyQOEm/xc4Zkc3dBnMbypU1jCziBat/d5r4CX4rDvSuKyuY0ZPfvES/Oxkk
OTp67Mat5Q1C3wyOnb12FKnMwNSFCukP7VT5HvKoIRr8bTiLjQ2zEhXPjdqT3L8TnhFYynYZea56
4oG+lUXbbK2wymMqsg3ytcAdoRE7rhFoN6rrh53wLCexrdHbQT5QxwDmt5EiAx3WeQPlPmXPC1YP
Rzabqi6mNbQTere65jPjq9TJ1Gq07AH/oktC/qw6v4r71lIrLBFIIHksyaWEoWwYzBsct3/YZL8Y
adaQFKnBo0ATTIQbpwiSNnV/c1aTaBYp6Cggs0a+ysF2KirUqvMsCguDl/CkjlHvmK/kkB+kyd5A
Ay7XoxQd2oHdIxNtHpfUe5onN78Q2r0xjEInLZB/qqYOrgtO+t/gaZF9HqT9cQ7SdGOXNcQtLFPc
11w3qyol05ZLz4SrySlJcQUDizayqpBfEnxy6ASDkh/4psGdVPWujlhjIfUSoMGsQjMBfx3gOHPr
vkHyZsHop8NZ+VNOOOsi0rLs4EBFeYqtvGXPvfHVExXdL8gRPxvupXE1Zx3StgI+OuaYTs141yqN
rC9DeNmTTg8yKYVXkrgozKjiAAfS7zGYgw0U2YdnpAwqQSnTjSonRxex0KpdZdxqV24K8/NQ0OIS
4g7qhlaG3Hbay9etJ11MgidEXPCuCiOZT+m90BJw1pR2pb/Xvd/QiDvDPCfct+jaouRPmunhpqT1
vfK8aoWwiwsDydutXXspdIAagOUGq+LPeVdrZKjKU/g6XZhtGoSj2AAR88uxVHOJSwME7GYrG82+
dqqWHks4atdbSNnmcu0hs4WCfQq/2LIVicizI7rNvxuBHK9xi5i5/YR41+M2Ec5/YMGqEcJhPZb7
+PUC07+qRCAegUYM9rOkxWosQAKYsJsP2puRvzet/pVTV+Ox+ra02xB5va9xAZr6uO7aylk1ZQWt
xTqzjwBsBHpjT0VeIOmrB25dihBi0iVObov2SE3RStN92yJhnOs1NwTcsN7yngZM0FNahi6/cjX6
LD7Ql1uSj42zk4N9jTb+AFHOgTVx5fRkWxYu61dZoFD05BO6h2AvONetlweg5pWvtHCRzEJ38toO
c4Nk0GQXAwe6LLJRnX2w+obvcpZyk0gKwRar9iASBiZMcxG2FcKNLEX2OHo8iOCkhu8AVBp05GQD
Cg7MmVchJc+eOwsCMgYSYGcMbqXuZNSprAVGeM5jwYsjsac8LlR9qIi+b9DSunBCifyOzxrne9DF
aVZVNw2p6nhE0eKxhsf4LDMkYqT3Y68n2M9Zk+1snBeb3JbBBnomFJuZBQmQ+fUFtDyJugOxi0aB
k7b1FTdZW11DsOVOe+QXzLO6fp9y7QQ/UkKgtDWTvoxgYvlauf2RsPKetsrFenWGx4y48j4oO1tG
Fp3mR+n04/XQqn1QcQ9+pKHAqg+DX0M+P6KGUGc1zkBpkS33XOtXURckQiEJXIfcb2m2zn1T3aWQ
RHr04JO7cZrGf4GXIQoPDvsBxXJ3NU3yoSn6PK4L7Isq6N66IeDYZc2jY8Y6tmfcBbOxbSK/tdxN
65V13DHwvfoxJEfkvfdZ4OSPkO33nyFgl13Mrt3iAO38MirHtLlOGzr2cVPiBluChbQqAV7Z9xAe
I2t75uldE9RhncCZo5bb2envutoTZp+LRZK19HCpy0LwF3uTvtnD9CZ0fzm0BVTQvep58udDg7KF
wIVJDtVVnwWvLK2dqGqBJV61WY/jyBC7h05jAHxZ4NcQOQwgewbsgm4w4bAcoLtQNz6YY067cxvy
Qkb3xQlh9trUCJBuRV5oB0IuRSiKZtjcRmi9VgBBjBm+WZvqhxn4rHgK7BQ7qBz+tM5sRaXr83hS
/owbkMr4XtdDfyGZ1bNIGLlPZ26BuOoCYlXQwbUTwb3HUYJDYufT7Vh6foKrPa56Ji8QWMKjIumj
JXMr8t3S2cx5KeNpZuV2NkG2bgp4Rs553v7wTD3gDg/LwwhKauoXFBh0ks/IsHE/RcDOpuZ6DBje
wYB4KuZyOFpmLp8FHOV+gvhaD1sIsKmbAlD7iOLoGWLjO4cZsmn3LWQ6tj4qe0VMMyL20NVz76Xg
ME0cPKUB14RbV4R8kT1JYD13Mx1Nn6SN5bdruM17m6Fv166sySMuxCapAAC8HiAVu+qqpgPthNnP
ZaP7aTtwsPVxdwK8lSNS4BQMo1CTNu6CcN7IMfiJT59GyEfAHQqQqE4zOTalY7Yix+3fH7a4Ca7D
XIcXRMG0vSjTvL/WWihnHzb9vOrdnF7kXaBi4CxU4hj9gJYB23oWfQqzdozGJrzPBrwYE27kZe4+
LcjBpBoJuOCvfiefkJL5qzlj4c4o50aGgKmMvjAHyTOtV0qRMlbEqDK2CKmTlqV5ogLcZ/SUvvjQ
b4tdq4RgpVNuq5JuaettG2uqVIwUuY18b161SKxCr9wy9TNgW+11kT25b3Tkat210r5kWQZILloR
by4qH8+Zr3H/rgnvE69cdJTL+gZXzQfacbESw1Ah4+yKtQn9LoI8XblH7faQTy15mqxcXlaV71eJ
SeWzbc1mg7iab1U2e9ep45gfRvEUV0pILBG/OFZ6fi14424GaLZPUceyYl9AzfC+mPvmuezc8RiU
4X1tkTIDnNBDxa3Mh0RgW8RC2+GuLa0qKaDQ1cBks3FeUxwi94AhDfZ2LopXiQzhko+MXOUcFdHR
jENEEGMu50DSG21XDmo1lUWiwUmhzxxYP0Nqbp15tjeqdsyqKXS+NxRC0ikoiFHe13+CzHpTbuNE
YVAcfAFhO4lMOQGl/yVNa0jrpsDQpXPu77hbed7FCOG6B2dGvatDMWfX49YV8ca5H3vliWTgKghi
l9v6xlHFDI0MVyIfCK0M5dPKj3p7kBDML+R9XnOMmfmPQ0iHZCgD+84YJt/yvoWVTooICsGIef4p
cSxsNMPVdj3iKvhDeRT3R8+T8rVjApq5XXunbE2hRA3V6lgXmdGxTetjLbzxAqctutpeCxFfVDDX
BP+j3NSiJiNfRi4QnLzB9D/6jrY/IaE0Q/BTVSuurPC68nu+Lub6TShcFwswbf1IpdWIumH4C0WB
Iua66h5nQB1vvJFyHgdBOuMVkb5ceLTNCdx0Un9t4LQak76A1wINHqZO5W8hSqC30Bd7RPHd2850
YjFKwjMCSjY5qzn1Hm3U8MoZgdaDtQE0JjPx2iuq4yksYI8snaHIEyOt6U6wTrz5CxAnTw2CYsjZ
L43L56U1B+3vtF+WAXFu8bu7ZFRoOcQtKmYJDfsBFrBze0xDXGztIbyjQ5bGg9P4EWUNNmddmah0
ciceEYTW2mn4cwEQ0B0UPfSd3XXzms76avAMuwW0s+gjQ/PlsmEJB8uLjSPCLm7F7aDsTZ3PqIEA
xg7YjUSF6mJmaFk4pJpuwR8NrhwDJ7mpcuvNEjzutDLhnBSkDqIytIYIpWfsJs6gk20DJOXFrc3E
GZzCZ004SO4sXvMEFKdT9KOUjo1ca2IHf3ic/dXAto35focXcj7A6kDYBUwq56RvKfwA2UYlGFrU
iV1s+Tma/me9DCCnlu6xjf9OYYkualgMtSZ2qKxV58Y2P9PY++T5C6YCqCYQXGCvetIBrwRJQ9GF
wUG7LwirWIhft2M+mYJ/n3+KEPY636DwhueXckDNaOvUO44K3NeDnHkJdtLLQ3V+ClD2CYDc2ONo
sc60WT97PCBG8FQA/hSMyOXv//RyKao98NbxfODpL974OQuKj0+H/iPoDUB+wa4XYmnvnx7Amdti
ec8OAEVau6Dafv1tPun6vXv8ybfBlc6hXYbHE7kP/d0w78y08cU5kM65tzjZB6hQou9haXao59d5
POYvX7/Fucef4Byo7CQHeoIdpN6iws3OzPCnHwn9eshtABvguSdzAAW82suli19P1oGIJhk5b805
Md7P3gGMiUXAG9fGD6JWqbQzIQuAQaoRp+TURPB2/f5XWiRcFj1YgP9POcd50aElDU3og4OaZO6s
qua7NE6wN/8dwH+/Vr2imQvZYYCeDZEJkpScYxR89pFALYEXCwOJHWO9H8FqB4bKE3UOD6ijRV56
rj382fMhdLN4ui3kj1MUiAkDkTPZeweD8xBZvG+sM5OwfIMTYMECWMLPB/j4o6NvLxz0UR3tHwZz
PfMEeiRmo+7C+vs74t0wJyhCqyoEDwMMI9E6SHh55lz4ZEdQAHZdsLrAIvng89M2KIFkWeMjaXav
xJi41cZBy1ihMPP1mv14QADDAuwICAOgsYOZ837CtWezoZIh7hvOnO8ntz6gR+HeyH5wzoz0kfgD
wBrgKx42IdgXWMjvh2LLxbsOSHqwbzrfhTQvXO/dV+nch3kTWzK2e5QazshBfFxvALEAhgD2Cgam
p+yytPeawB9lesg436SWtf7x9ef75PngVIO4sPhxQVvuBGvhT8SUXirzY9uY69quLph9RvHv3AjL
Svnn9GsqHXbQdsyPPVpKemV538ZFQhoKwLIFYAZdyuBkVoQLT6SeifxYFIiI8Vl+36e/H2LvHk5Y
gOVOGWthL3tSQhDvYFMgAaoN1G3/gyn4Z4CTFdyloyOnFgNIsu6OhJ5Zth9/P5Iz4LMBtv3rF3/y
eDLolDWoDhxA6xMSqsLfjul4PmYAerlLmnzKBBA2t3RjUutQ+Ze1vTHftr1CAr6sTwDUEG4hWvN+
/VBLwwDCdsUxmHd1eCy8dT1dfHcG3g9xEgvrsXUJMADi6FoJqE3VOU2XT6bgL/8UHDec3x82GYdq
sXBrmM85ZFddNPzbOyC0PeBEAXIFg+oDFG0wWWmq2SqO9WsGdPPw/QUEjjlQjwgQiH3+ydcRbUWr
dgrFkaE4SKPm8fsf/9/Hn9wg6KA87Q94fFVfBv2V8s/8/GV9vD9PF4r8//78UxdjB10UMTh4vt3H
0kdLlkYoT6JbGOfBOaHAj4fRIv8K8DfAY4sG1sleGwvPy8qwqo++d9/0QzTC3uwcM+njyfp+jGWx
/RNP26qDqArwU0drJU0eDSt7Kd2svj0p717k5FgIvBrE/xSDNAzGacXlXH/7XMNbQIMKRF3w5QBC
PXmL1k3HrqjrIwL6anami7TsN//BO/wzxMlkmC716jQt6+NDN12NxbePtXBB+QP/abs4fE7DkigH
NXI0uA6VeNFNzOgZFOQnMQP0M2CzQ3wo8NdPprlsgH8Ym9Q7jCTJd0ACfPvjvHv8yQQLC0xWwP29
w5CPa4iANWI6s+8+fQFIpUKGBHkLkL/vZ7ikuTcPs8EHUsB3+TCzMWdGWH7jyc4GWgLnGlylUDo5
zcWLtLNRfAr8g1FrgHo8sU6H9def6ZPNBlMP3CdQ4vi7q9+/RAMQA23Q4DlA1DZ2iuvGupRcxeW3
/QsgB4nqDFw8odq4MCvfjyMBHc4hDRkceCEv04vqbJb0SRR8N8BJEM9olqkJzcqD+AMUlc7Xbh77
JbiiZzbdaZIMvgWa4dCtwl14gUWfsuMH20k7OfrWUfvIxyh6rPTC6h98UBf6fjeHUwJsC4qx2fbr
mfrLIvhnNSxEEqDLARuGFhbw7KeVrlrnzObpyI7TiNY6aJnCiTj6v/fhPLFNDoNplGqbh1y75i2t
aP9mGi+8rKVJ/1ShV13UKXmQMMRYVzQNI4vNFN2sAegbZgFJqNsO+hRTmQV3mW7hYdbT7AYKvQYW
75Daj6uLgcVgmZiWow073ltBjfas7Fbwmg83aALLjd0zAOIAutp16NXD2kOMgOdWoSj3gNdldyZ0
j6B1kuTrD7PM7L/fZfFCBtwQeG04lC7I6vdLq8z6BpYjRfYj9F5Cd1vkxyq/cFQYtWEXGf+cR8bJ
poTUDYYDUWIpm0Ic7XT+uwYASm7aDOarO1vBBvVhZN/Ld/57iOXowJwHYA6dbBZhmxYpW8B/AKcX
2Ie6+B53YHm+j7CFzwVH32VXvv9itZ3NU4hW620LvLftHGn/vdj+dwDk44uVJsqmqAq+H6Cs696i
nRPeVmZF1v7wvdj+9/FIaAPUY23EXvdkr9uB9Cebu+FtOVzvB/c/+PEgmKLkCK1++kEpcCSstknj
h7dw92jcR1OduQ6dhNzl10PKESVrhHUoZZ1e6AvPKtiUGf6jc6O0eGVeTMNI8e+l/B9GOTleeTjm
teED/1GW9QYon2dfie9lCP8zBHiHSJpRLDr1ixxIOlRQu+c/vGnaoJl5qYDV/Xpvf/6t/m+Ik71d
cWhXzSOG4PSCWUngxlm90edqEJ9s6UWGC4VByCeAiH1SAg7ZINsBTODbUrnRxCDWs2sPX7/ISbKw
fCvcUSHBC7I7dsSpw60dpHpWYBvfah07aosW2dfP/+RDwbYCN0gkPbjFnBbJK5IHYtIEO655I5YB
JuFCDjQ23xQ0wntg7UIWxgZrGR8qONl6Yxm4HLjO8HZ+1eKmfOiHb+8+DAADShvkXMzJqeg5gMK1
cnkQ3NZ8n+9a79trdjm4lwowOpY4Rk8WlG11qNSUNLgFlWS6covd19PwYSWBgosixF8OEewSTrtF
o2sFaZm39LZvLp03ai7t4LuxDyOAiQnCOJS+FgbP+9CqrDFV1tQ5t1JlidMBODB/r97BsI4wxeBM
Qr4UPZ1T0wegN4NMFbZzW5XRUO2q4MxS/fuAdwc2ZhjbjKGtg6octA/ev4I78KGrUznfZmWfADUf
FdlGj4DB5Rd1OwGMeJ1PB0OeuLtS6TZtzyyBUyWT5QUR1hd5GRtCQPSU2TaA66IARZ1vbffOUTTJ
UhdyBZczoEDIZG6USsI/Mz+zMj4EAKw7XJxxaUYKzFDmef/SxraQG0Mc5darAUi+FPpMgDkNAH+z
Q4YWGZQeIGl3OmuchgjG/sCOuXv5c9PUe/Hz66V9+gJ/B3Agt47X+KQIU3adDgnp2ZEMPAHFSg00
+f+NcHJl7iptUyfDK8Bay9qk/8ELUKj4o0GDQ3dxmnk/A1mNxknT2Xi8Y23yItueydrYJ1MA5QLI
UziQiyAf1C+YydE5CVp2hJMp5M9TIa65b8t7Wzf8lrgQe7TcGeZ9TVokKcQTY1dI9wqwJAAZBuN3
a5/17oWkwrurukZvQKmkfzxjrtKprLaEmgAQDqtI2sKSu3Du7E3hWmCE+T2KYnYHJHXQyfWgAa0d
QDgDvDob4ymHOEAMyFcXSdGT3y28GKI+RfibJySuwKeeU2j/JAZifaM1gvD6Sce/LwvLqXo53ZL/
Iu3bmhvVsbZ/kao4g2452I6T2E7S6XT6hur0ASQQ4iRA/Pr3oeermoS47Or5bvZc7NlWJKSlpbWe
A5Rc1L3T7Un+rwksDhPSM1SiIOiMAssqgqTVSO3UMaZTaf0ybQYE+O/LW3FN0VxiBEZw8bpf7iBU
fj9uFisDkCZrxglhtg1ZP4L7Gs19OPZHMp9AX3x1uZe4EwDwXba7PPbZ9VsEiGAJ5oGHurqiUKKX
hmT1dLIV/Qqv5G+F9p7s9tqzaX2elxlaSP+hbgvTDyQlH2coNLqtkKLVp64xBnwo1t6URXkNYbL8
yirW2wiy6Cz8ldFdv5YYFaQbONGnvyDDHrei8Ru+KZFrCEDhHy+v3NkpvRtsOaDvKodeBtBfVWe4
WDoArkQM8Ma1u2tpdH+aDzoBSxKEus96PmYL90dKXGxu+hSUAHx65VY1r7U5hq2VR0Jnoeg2xjUL
krPLiDQY8o7YlJ+4+QNYBwXkffQpVx2cwwbvy4R2VuHJKHXVtiuNK3fkp5UEos9C7c8FORgRk65W
EvRZnK9AsNNg/pnGLtTDldtkCbYf1nE1wGr3AYDnctpKdiK2F+YETDrYdMYD60+Vl992JDgopz+N
yrvy+Pp8sP8OjDQWHxHz+1TBbiUnokREsoN8W5hwjjDFthsAQ6tkNNebwtqXGYt7seH2bTBeqQp/
+o7L6PAbRkxBrweFz487dDZNwCFFyU7UOMBj1UuLSOonj3zRoMhePgznh0IEQZqLt9m6sVqh0DYM
tWKn0butgRGUscy2IAu79pWBlpT/06dEqvj/BqIrbIgDP0nUeWp2Su1b3/xaywF4diDHM7C3/vjy
yhn/VH9DuRhL+N/hVkvYuGjsuxV2jqYQ8NGJIcBuq569em/Yvzr/XvDd2Fx5TK9v9vWY1sfPlgFT
Hkijw2ez/G0T3IGsGHb9vUv/9fGzmtsq9Gs7N3K7ahgy02QMvjbTr8t74tqnWo79uwDpcDS/Ggvz
aKc2UbUV2o2foDcVa0puWkvGeQtG4OUxP11nqzmtbtIMjIqq8nt2AuozHzcAQgs7vjzE1T2xCldV
A+oJE1g3d56PVcDirHIfOpvt/bqLheCnGnhaaOHvzOlaheJsIIPiByppuBBwX39c0qqR0igKHDMC
zK1f3WX+JqhORf6U8gGSv2/ympnW2fXEPYDq4NJcWr9gwe6Hwa1g7BRk5kYK+mMUPDZl+vvymp69
AYA4gAgsKqt4rn2c18R7ZwgqRKqS19FIf9T+lXT52gCrvV6bcpi9rGCnnoiXafRC4WVvl+dwdru/
m8NquweEj52oMITr6tBmjwvVLBuaUPYPJv/qTNfgZWfDxLvxVludF/6cdRJr1lgPVfolB3RqpBvg
rK8cqbNL97c7B6MbYINWITBPhx754cBOXEUEoPlge3ndzm6xd7+/+vbE6LmmBn5fBWBEPJ7Avfgf
ZmCjjoEEA6LYaJB+3F1dLrDttI8ZMC+RaVyDgfnvc3g/wmoOShPYY+sAtxJkHSgm4tj1thoeL49y
7pJFRwjvEOhiA463Cjyzqn3eVwSXLAQMwKhMQDImGVQsHdD//1EPH0/LBaX938FWoUZC34hbHQbz
UJNp2ZEEKrk8nXMba1HehegXsLyfKiN9U9O2DDykfZyGQoUEuin/fyOsPgtqb71oJpedvtD5mftf
L//6uQOIR+dftX1AdtY5T+oPdZ71Mzt1oSQ7UBB8F0/mK5Wcc1EFHqJoDcCVAAJMq8A1O2A3TbrK
T0z8rgWCI3SKaglHPZx4IObsa92as3sMDifoREAkDRJTH88KbbIRrD2Mp7Gx0uZ7bToRD75J04GE
0uvlBTy7AeCqAqQ1EuRPJqlSjbY7VdCSaMxv/a3Svy7//NnvA5dr2Eyeg2o1qU2gG4Gf90Y3gVJC
PDs+hHShODJeGencR1r0vfEcA9QXKfDHRWu01VrKQEYANl3UjTzi5B4GEnU7RpnhHPL8H/Hdfw+n
g9o+oBJwJLTWko9KB0PTpBU7SVDhQ3CcL6+cdXZCS7ESfXrU4NbSqlSWaSokVA+4Vkasm9JKymw2
Q4TYIbGncY5rBpzMaPAX057l9wHCI3DDS5uknMGrF9kwRyOoYdux42NCZAC2sAlqLKn1eGReDa2X
DDyolJq/HKklCIh1HZNi6sKO0GkDm1UjLokKXoc6na+Uc1b3DWQZFyU4/A+KLRDjXvcjmxH8cALT
5IMCAb4yDq3z3ZmvuWSsErW/g1CU/dHUwxoCXv5xRwTcrVGakvqwqEzhZjNQG2sX8i2O+rjPe0le
CsfJHm1PNLcOqa8mwufOFiiR6Ogu8PZPTJWa98r1Mlagr5jvLKMCB3WE/tflfbJayv9sw3eDrC4k
OZWkmUtsE8S/puBhAIml0b4SAa/NZHUR6UXbIMUz7EQgK7EBBuzyHM7+PB548HXCm/KTnKJdUQXd
lbY4QWa22xuNW0OGjfAr+ee5WIQmLDLpv/CXdQri6NbJpiorTo3B90ZJIFxQJVYKi+va+V8+SgBd
RZho/+2Jf9x6fgDOvJu7/GQ4td5NXim3rEn90PDrayKndLlA16/xheGA+jN4RRB5+zgWpCe8Auo0
5SkHJSd2Z5xzMfn20XUWQTIIMwTgO0MNTIwpmLZzCh4pxLi+YalfDd1XkQE2XNyJZriBrIODvTPM
oeHWEHEwaHvAndvGtkGglwG+2reSyeKWta3eo47aQmbB93+mGoJWobPQYCH18moM0O2gEwinKOw4
CWpmQWg4KrgPrDGP5jzwTwJZTeRp+Q14i+mxNap5CxGBbyhA/dCQeXo0syIHLdqhtzrwiqRPnVjA
GW3v6+INGjbZtp/5sDMdyNNVerZCz5qeBrSwdoOtrLvJhzxNbzA3nEvnAPiKtxsl0O09CA6hX0I8
HEo8rwbV33MHnEeWVfMmL74KsFbnB3lyadjDUmFgelO0oK3P1RzmKQcQxgHJMCwgM5APOpKZG6Ug
lA5w6NnWVIi46boGjXfbiVGUBJLALmXUWX2wD3pEuaa2xg3E15r/JQBQ9LCRKNoeXNdWZ1NJMCiL
AU/emS8ZqYhm50UOVwL2uZTk/SDLZfWujiBVCXGNLOenzDIiAIK/WiVNZqFjQA42+OJXzo95LqoB
hI2qK5Bw6J6txishIuL1Zc9P3OoHSFql44nmRN4A4JTeSmzqyMz1lEDfg96a0Gd46hqU9qPamNA8
KZm3sRte7ieUCLZ9VtpXqkNn/zoAlPESQ2UPkJePq+HZ0KnTtOEn0Hej0pAxM/xtVjxfjoqr++tv
ZIdPFd4YONng/yx/xbs1L9Ex5Q6Ux07MgeRCKOrxC1LDn2UAlYa2d7xjJuDRCFdXdud51T8aWy63
p+mj6oYy/uIVuG6e4fB1QTpm/UF51U75+qkFXnAMoGF0eZbnYj+gEss8UaL91ECvy6BwejhmnUz9
Anp4emURz2VR735+zbYszdxx5xw/r9m+mfapu/HdzVAnNvtZsf9hWwC5T9H8wGbDtf/xg3WThKrH
IMoT+CenzM/uPZ0nqrzmHnDuHgN6ZdHd/3vq1weewyFe0b482ZBW8aq3qnfiXLobcs2d629XbX21
vB9pdQo9g4vUHRVG8rIjV8CWAOV1k45t5EJQxbF4XIAeS7txZ/tzMtL+AO2HFw9NSFvXu74U8POC
PuN47SY/d/7gfob2CGhEC77m40LnltFBznQsT63/03G+U/XbrX9f3pbnAt77IVZpVWWb0ErjuoTt
xI++e8ro0ao3afGYlfTKAbg2mdUiQ3YUihkNJuM6OgQ3rp+eO/qPasV/Y0kAkA3K1gs6b91ihBCO
nMuqK08GyubpNEQ+KjwQNoAW6JV3y7mo9X6k5by/i1rEM1qWSow0KseIoF7WRpzN9t5KOdukNu4n
JqF7mtW4HQ2trlE7znw3kMKRD8OUAgXT9URFmtbg3Yjl1QTOqiugpJTym7Rydw33XiqHJJf3ifl5
vlDURTUYDsNQZ0ak/Djf1KZsphAuPbDMCqtiuvXyF+KbG94dKDh0qUi6/FtDQbRq/ozOCIHjfd3+
DGyoLJshPhia9OxoQmzl8t/1Oe4hE/TgQLjw+ig65x//LLCnCPh1qQYD7mUo6sRrvmlmh6n/e+6c
fU0fLw/3edmx3Mt7DjBTaAivb8Sp8QpCHEMfavY4irdGvJawFxdmERvmj8tDnVnw90O56+6TEbTS
07M+FCINKdtQDhKYCAP/WWUn4BGnZnN5wM83FMhIwC0BfQqvPctaxVuzJBZkkvL5IOwNH+L8yq1x
9ueR6ELRAH27T9UlyBTaWrvlfGizMpbmHzt9uvz3f4Y/4f0JvUr0kdGCRLlidS+V0m1QkyX6oKaj
00Okzroh+qUNDgVE+IH6cn6X44OGNtzlcc9O7L/D/u3hvIsENWSj3Lrg80FCcJY+5kDXXh7g80UI
4BMgXfAzAmjtE2p6YG6Z11zwY9FDaLq5ZSxF0XdL2q+XxzH/3twfL8KPI61itOdplUOPih/TCrqi
tllAx2g03uysDZ4FpXgVzNL71gY+vxFl7dxAvaOOlU3y71U6t2++30ClEOq7kTEB9dN7nJ96fPaN
MLqveCm6BwAA5ghKIl5ScOY/Q/L4V6F82BCz2U1/ztTQUe5O3SYoG/XNZv4XrqQV1Z1XbTPXGb4I
c+JTknHKjhAhs/4wIIG7nYfnwC1k/ZpnMrRNBJI33QRjGtwxUUOqT4gW1SDSP+QB+Zr7BX2YLCIS
WkpjUT9EcSirivwApb92i46vW4Rt59iJL+o6iAYWDDdDV/iR7+UET0xV52CiZYsWFD6CPRTeTaGI
c8MzB+rYXapuRQ4lY266eDc2w7x3vDG7cSTuAT73+ZZgw0A1y/GSDmjUzVA2Vpz1VnoykdWjrSLE
jeVoZL19B2FHm2UU4kdG8G2sBDnmvNWLdqo7vI3BWO6NeRO06k9K2x9wAISeL4GykB37TAp4Tnrt
bWcMDznpnS1w9+qGe3JKcgkh4j6H/2/TNToaaqeP/DZ1j+lQtweFZuCrazHyS0LAY8MmPjxB8Yfc
zrSZI233/vfGW9ozrBdHt9XttvA0xxc2Zx1BuSn/3iozeJC4Hw+Fy37NLtx5uxl1QxCB2EbUTZdY
UArazMyVEfXTcY+uD0w+bJHuxpzWeMQyP7GscQwpBNUi0yz4jVWCPQq16yFqJ+tNQUnt1obgTTy7
QR4jMeuhcBNDw+7ZYCaktqfi0eh98QwFzuCxsCS/zzUq2BIdp9sKbmTHIS2DLUtbARyIapPazOoX
CH6rrQ5KH9K5s9z6Zerem3YGrf4+V6FpoLagra6OlDEXUYnOb2i6pb8v3cr+YWib/DF75FGUizle
PBpvWlGoZJBGtWXKwGKPgoQ8GHmCEh1JAi37jQ+RzthyO3XjpdLcE1u1Wz8roeWU4jVONPTlwF4Z
IiiYWhCEha0LE4F7Je5fCy+rsOmkpPbbtuBHgBQ3Fv3WsC3NoBJFf14OL3990dfRBaXrALy7haXx
ibHesmwqqokdJzv3fjQuREQhe+x2+9T2FM4AylTKSYPEh6zrDheJB51li8a117R734Qc4CQKAh3h
76gxRm5Pyf3Ucij5q9faMcAg9/tEMTaH49wDKSWM8S3osGMs6Gl2/WhB4sqyosYYnWOFl9I26PGy
5ovoNFeii5u2lPd92tuP6BM1W2LN6WZIoXI7WfN4YhBqj+uufNG0a3fMRWWEONyPBzWMsUeVt+Wi
Vm+qL6uN8OhPDQYRjv8iQzwzGkma2vdwsuzClgYby1Xdo6HnMYETRgPJ3MIbIH5QQAQNL9WkLfo/
orPprdNCNdPWhtoOnmiRBZAWSCxoeEUTgH3AORh4iaQQ5PA71v/pmQndXj6M27Qz6l1elDxpyo4d
halq6Gbm0B+u9LX6/Wr3/Of97KLdCVS7i2+yeqMQzN+nWvWHhkLtWUloVaViU1nAO0OT7gp6a5UT
/R0MiD5vwemia7TOeikvqJjRwT/4wo2BSb9vx+qUTbA6SgOot6AguoHM1C9LkivZ/pk7HmcWQgUA
6AARsUZ2m0yWxB3M/IgoB03BXG9IBUTclQOCXHV9PgIHzz1kR4uMi/0xl7XSDKL0es6P1hjbw6lw
k5nHaPBzFV8e6Oxs3g20/Pt3GUvKOIHLyjLQcISIf1iJK7nruVQMNTrAK9DWAdx0XdOBMKuWeUfy
Y2PPh1znz6UaoVbIxz8zGyHH6aJia903mXHX5ePvupmer8xwyY5Xa4kiC1bSQV9xQcN/nKI/DdxR
nKUHaOBqFuZwxd12Lg2eXUtAqlvmWez1XbkbuAsZfuU3d60ouwRwxO40TA1/TfPcvPdtN01KS/No
hufAszShHUgH7IDWzKZNmhp016bBvMEF8ceE5dN9Q8vuJuuzugVSB0rghdsMjxXsLB7yuk8js4Mi
6JjDAQ7cIyP2mD/FKGmjVDvTYnqF06l+SPXgP8BqOfuTtoH8khnIpC4vzhpV9J9jhPeLAztiPB3X
Na/CTN3Fzac7OPTJIDtkbCFrqzglRayrGF5Y7Zgh5Fypra6eav8ZdUE1A+aGXvynRmLRlHABMbqD
MOsYSceAxzF0IyuC8k7p0q30Rb6d0vzKs+DMkw00rgXtvHQoPnnCdBB6HYCgYkf4kN7LFJr2JLW+
ar/Z06rcZnn6cGV1lyfnaut5sFIF0gDVRHCcl3//7nQVUyOqyvARK2pf3nmsn+4aVLiS0VVWMlcu
32MVjAGx0qJHuweVVc052VPDvKp5tOzyS3+KtfpTlDv35uDlx4nVkRTdntr142xP/9xxQuvWRxsI
EI5FYWn9clQu94fCzY++CXcLZNud99xoNF7Hx8trey5wvR9o9T5pigbaoUD/HxV94TB2gezu/xAa
QfkDJiFYiOPr5pmGKDx0exRKFeYUEtcI82s9s9UxQImKgiyzSCsFcJ/7xK6nM5UdN7AfZ4IMMpgh
Cl6FLSEhel+x55WRdY23cG5EOGgAKguBs8/EXqFRlWYdfBj8MvBv8fD372bXmBOzaughrz3cnHAo
zJ/m3nKvLOe5i2DxYkKpBKSxpVL1cQeWeigMCGnaB8ts9JaPtvUsQAF/9GEZcUMbILw89FtuocBa
bzKOKzVvGIUWpZn9+eetg5YrkEQoKC+Kh+s9Gmh7zJS2D3VZ7pmQ+2tV5DN7ky7WV5AzggbsJ9kH
q6mKItOZf6juTPdYlf+MoMXGeffzqwtNjGRinU28Qz/sy3KHnufl9TkTKj78/pLnvYtaEp6tJlB+
/gH132r4ReifrkkuD2GduZSBT8CuxwFDxKOrOQB655haMDg/+SWUjz1G/A5S6QriT8wb/SbxM1s+
LPVHvW0YgN3ox9Z7kgLZ2LXZY2CC1I3vuykGXz5wYsI0GY0wGEFV+rVhSKxCpJ0o2JvuNQDk6uP+
5+7C6YG7mW9AM3P1lxeUzyNpcHcNGjLdhfcEKMbb5dVZDbGoIKC1CYqViUYbDut6CA6v3tybnC+2
9Yf+yOyvl39++c/fXwX4edDDDJQUF/bDJ6IFso+AiiC1v0CjLnQgbT1NezgNXR7kb7/y0yiYgGsh
2CyYvo+7SMw++I40c7742o9liZfIN7od4J3nfIfhA8gQNgA4vxcHJS8W+pdnPnj+9wEBiAxXCAmf
Is/fCYPmATYkQIzgUn38U5DepKXWchEBkPdtUyajk6PGMsNGwL01UOa0U6jpw1HelmZiSXkl8i3n
5dNKvBt+dfVCvV4h/8TwQwejjiKcqhOpbzNnDq8s+ad0AxEdRUH0iJbgBpr0x3nOnaJuiufZAU6N
R+J4cMeCYMZYFxu7bHgy8uLYBOzbRBKzKwDUYFcm+vlUg2UFH3EA39wFxPcpmxxt6KDB2fBoKUgI
S0XNyCJwwcpk/UU0RnlvBzDZy3nhLGaK1g32Tg83EPD7CigkusZOBWUWZQO4qT13Yy6yGqYUE2zp
22HcwTrpmr7N34fU+2+DbAUwQIjmYXPYAeyVPi6Z0Q7F5DE7P3Y9cRM2mc0jA/IxBjgUejSepw66
Nqu4aysfFF4Papf2uAFwJzHq4RerVHFlCdd7ZVHegDY01g7Ry/wUXWxulG0J8szDmFnVDRhR/b1v
MjcqFaxuZuZd0yM9O95CqselDFTfOsmhRqdEm0n+kOcxTAdb78GGE9I/g6mWWb0bZXUCuFXrWSqM
Ypq/KCiG9Jpz7Dqk/V22dwOsPmM7lFNXMQzQpvDP8p/N4bG9psjxKYwsg0DECT7EeLeAu7+KaODV
5i1MBrMHNurbgsmDQ+ytT2AbUyuFSpa1Md00Tll6AqUz7Krg+fL5PjdJiNMCeAmFHESy1ST7PmDQ
sodQBORg4ozZ284/1vrb5UHObYj3gyx307vL34eZpG3C/+7B0hU80zj8IiEjSx7I8OXyQGdng7Ys
9CJcnLy1fopyRwoXFpo/wEblLWfyl+fBUo8OV+6hTxnv8tGAkIV6vQE67fqAm9WEInJl5w+cMRGq
fNh1Cj4NzHyqyxGipvafxrwWB5GOrUI++s2o2yC3R/sJkXDtXDvUkH6HedV8IjNkmrq00PA1Ez5e
t9Rs4UZQtChTgbwJm6zDXFRNTHiJVphL+6gAWzGcPbSJp7qbwt5L56QeKJzxoMYfzhWsspQJHnxY
1l2zQ+fBCku7Uk+ZsiEtr0qUJIUVJNnYOQdHj+aDPSk77uFKeS+nYNiVZvbVrrvxRTj29KsTHEJI
xB/LBCJ+/NHLC7Rvp8aJfQgYRKY7guwZVG+1MiEbbxtzLWIlVcVCmHKnu5nWYkPgynTTsMnbZU47
hL3y5rj3RnFLmdZJY8CGze9gueg03ElU3qJ3oTsWwUTDjKFqCRuIvK7v1SzpdsbdtulK5aMTADMI
WA7WsBYDzAnG5gZ8340x8ZvFunbo4XNkpcSEQ6AXPAatUA8j+vBH6sDABBjXPzIw4CrhtuWxnNw+
kojeUWoQFmaFhKIVnGvuhQ1nyRoGV/Fku2PcwDMiUW3/g9uwLnJcYcZtoM0YrWYZylykd37mGQdh
VcZjJ5y7DHGyhrOGria466DtzWgBomfVZjde1mvYWBT3uK7NTeb5iBE8+OW66Agw3rIQwKAsLjkz
Em64WNKRk4SqrvhWwbImzlRRorBbGTjmUBULHW/yzbuesUcXtQY0Jab0gXP6Zsti3OliqAesf0fh
GYETtSOOymH8l79S3YK8PY31N3NmAJD10slU1Lbzq26520WVGQgwLAhqjGB+vFkTGuXxCHTxdxZk
xqvV911CxpbwiGjff7a0Vb2lvjC/wEBI3hkCW7Gx6G+gGfuX2YaBHdbnCbtDJ6nofwsykacZfZsT
Ngl7DoR0gpsetqqLC1HrxY4LmCQ2oiV3iNx/clClHself4M+F6xSAp3tqsobogFOBjvel+ZDZfAA
9rzwbPlKSde9gZA5RAZBQwfE5PFH2lHxgBo0iVNoV2WwdshhsDiV/r3djE+shOmIlPBzPNaOyrYw
EJqxOB0qgvATvJnQGjywuncSE8ygKF92inbhdzuN+lQ7csA6s5+Frfn3KgvUMbdnQDGxGM8cyZh3
k8KHagOfC+9Jp1h7ADTz7MGHGd6BmFX2pWzq75Zfi5eutl6LFN4aetQ1bBlm+ESMpNvAIefbTCZ3
g480HbG29MXWvRVBcdSM4cDTx7bQcgMhzyCWhfEK5wTXhVkpiFeSoajfuTX+0ULKDFZ19KsD76nQ
VKKKjczuEn8yuu8ZjmeNPpvI7p2mV5hoUIZ9ABcX/ebztwHc7iytYGX3OyvdGW40RRGbIygyjVXj
/+jCv8nrfL41Be+iYKRDPKNXFaP9wjc9rNiiCo4fEWR6zI2N5uuNLakDjH3uP3cON/YDg6ttiXcx
GhC2g/4hYLvjnML1IpuMaEYHMhTMh42eGgn8azx4F8FECgLdbGRbp7Cbl25wyBuMM0C+deCTIfwa
LR1WEgBQ2Lidy0BEAnYoMKcdjIi5S0OoW16UeBB2T34Jq18rZcEWJs0yapU//RkgOXDbop3xpiQr
b+BE58J1RxYZdN0ETDngKbBD9DEi6eZjXBqD+RUGgZ2M0LHr7mBTW7y5BIx21EwzGtm8nRdX52Fv
88bd1iPxk7E0hxdLFZCvmILajMkw9NtMj8HOAogtKqfcesHLIwh50RZfLNGzbcvwOBq8Ib8d0GN5
mFJVI4YTWOMAmRxxYD8PquDupiSke4Rzi37gZadi1QcwIa9mL1ZBIU8D6b09QQdu1ysyJ/DLK74B
oi12QAmZsP6ALWtfGv6tZlLuvQ52ImnRw4wjN4PytheOcwdTTx6DJ/cAo9Iq4il9yIiZxnBC+AVV
UdSJx6oLnbJ8QVYkQpkRAK5Tr48HWNttDAK7RkKr+VCMPWzvA7gpFk2D2wHArPuugQMZsCdDaJUT
VCX7wghbJ60SuODWcN6CSdS+bSz8Tfij7gawCjasL9T9bME0yZBBm9hQgUVLq9eRowk4va52dllm
mJu0ymgyQQYlaoAZ/I6rt0x0zlkyg5Me+qSG7wkjPKkL7OlBOt5N67gQHfEcwJ1JWcD2y6T3zaDK
yGsrGnlZlYZ2n7enNsjax5rXoNLbGNdXrQvyKzhxNCumr1Vf+mjswoVyMVI9wH4PbquKGzcFTftt
jepFkvtq2tOejUkpBm/Twi1ng/qfe9MWIGqQFvABB3KCTwo0kYh0JozojKyJ/RqbB6gDK/HzwYtn
AdkToqGQE401lFImu8vQMYWNNHwZnbtSB2RnFfiHm/qw6MphpoUyowAYHlFDk6Ldw27aTGBZXDx2
nGZbG95Kj60s6xvRzuq5aYGpN3XgPLQwZEtwnZXJQIb+R6HAs5gCgA6oCTdy7vbjtlJW1sYcqxVa
NKsSt4QdTFHT6qa0UoAPbNnc1ov/mK0p3JWwi3GmWf/kTA77yT3F46H1h53F6AgzQyJC+Cn9kq7d
AZAO0STLxD6bCmne4symERTxrM3iXr31YdQU6j6YdxB3wSlLgyzmVW9Hk2jm0AYK/gaUxeEAbRDP
2ePZhBJ0zmFTaHfeU8Gzej/BmQt+aMBZCG/O4zKVMoFIuLevM3vYNADfh8FgiXsY2mSR19WwlZYu
oCU1cqvcR73AnmBPnGbVa1EZc5g6swOzvMVuG6DfzRg4KjSMMgh15XVR6aoahhIuTeoJbn9V4/0M
5uFn60/+6zCkJhQuGGKesoxtO0iOZxjkVjWr013f1s4t13kGV++cbWGKKr8WM0kjNI77bVFWdiQ6
eEo2GeOxAXWkjWvIdltBTucOaQH2oB5kOCkYz7VyoMBbdA8qy6m7dEjhxNm0LsAPEgqZEqCCWC+3
De8HfNPFoB0VHOdxcmD87BTEaCOTws/KGVgZNRaa3alXTEnadWyHlrICGr9Md7JTaOvMKO6QtvcO
OEgapo5ZdpRdAdZTJQHSGCyy4SYZt3LEU1tD68cPBZw8Y+h11RteoPUeK+WrJ21lv0tgQ0rbPTaL
96ep8vHFC9jCRphJ+932dXcyG1X8cuq++EbBtk4gujHHo5H/LMwCFplkhOM6ys7wraN21A1IaFH3
RirgDnQDo2YjAYA0D5uh8xcqyZTAQHiKUtG2CfAwcIoiXh/OzejsqAmD75KY2HSAkIfmIF+1BKQx
n6g4Bg46tHaVQzjUmeFp5NVBOKH7lWSOJAmaoCzx3Cw3YK1ZW+7WAYtj2LRjUD9WwwQuSZ69ZLMD
lGjft3Baq3M3cfAyP+UOH+5cKBqVe075AiIArg0euL2KAZW3926L5h3N/F9jW4xhLbHpHRjtbiY1
ITUds2CX0hH3jlgqq6X0Es2H/gZFRwX3CzPf+JmsXm0LNqJg4vdf/J6U+66T88kjGfPA/Zg7edtm
6BLgRZs2EYdBFJJu1JOO3YSAkFvzFCnofuFOQY2p1AVM0Eu3OHUA2z8iNYPvaFqXmxyKgXfVNATP
cL9N64iPtdpPsOriYZ8aYwOmXsp+l0OlTg7xxVMJi+dbAYez2JFoIQKl5NVRg+xum8qebGiLVi44
trCMmmFJOVvmuCtlk+8kHbvYKfzvPbbBfVrX/T0fU/EVeE1+N+TwXwOIElpoemDPOVd6A1MfGas5
sCEU0RhfAgsqH1ZGYKPpshzvoUZtxaDxCYVovgCiBV2fGSaKtEaKDhaXj3KVS8Gtm6tEAjpEurZL
Ku6Ju4qr+hYCyv19bg/Zrnbt5uiW7fTke012Y7QcuwROZzeNy//gv+JxPtoKars4lm6uhy2FU8UN
3lvNqakbZPWtGaCY54xpkhfZcCq1JCEZfZ7YVl+idYQ3hsiz8dlOXWvjta5xpDjTX3rDk0mepyAn
8TEHb0MMoZya4daAufJGe4N+ZI7oH51iZoicDqy2R9Vt2iKNAh7cwCz5a5E6JFYc1bzMGmFDK6rh
YE14LHWIhJHhVN3GskpnY9LejezOGLc5EBIxvAN/pyAUIU4MzV62zPw/0s5zx22s6dZXRIA5/KVS
S2232Lbb6Q/hyJwzr/489IfzWqIIEe3BAJ4ZzIClnWrXrlq11lMmI68W0wjf6yK6qROKi1dA/UaR
/PrbhNa20ahV3iJYikKYkaIR2RU613QfnXwxi1Bm8/NtNIoHXwKAZ6X0do7yeOpoTaBnKixOgoW4
G6V6AHejV7+D9lLeaPS0bvsaYKBiutY+zkMk3RCRfCOhxLPNQ8si0xdwo5dZ9UGV0p9hUJtnUfkD
58kJWbpCIAWixMfBC8xvciklpH/cZivXZX3Wk1R9lFKrPhmN+Es3MnxzU0qnsFd6u0L3CryYEe8B
NbZ7HxbRjUXgZ2tlNuz0BglS1zf1ndD3ErBGEV3T2Ax/q3IDr6XiCWdQxuEpyJpkH6FXu6ELw9/R
6juCaA0QAyu5EwKtQl5NrAlALXiawRGVaIJr44MwqCYVitzcikFEo4nlx8dWgzuvn9TY3Q70ohZ4
+Ze6CKGY6VwX+cqWZioxHk+WPETfSI3rgAql/s1YokweRvGLqgjMpRZ97KxK2GeN+6OpquR9qYS5
U8culM29LDuZbNDCNDnjVgavSRDubcDpylsSIx0iuZliS6zPsQnQspb1Qjg1XkBrGykT8YmKmrtp
6q7exlL65EuddARdoe48axAA85KV0EM1e6RXKHvbqmH3nARC/0LbL1XLBL7qXEys966lnpVWFF4E
K0CaLoqzwC5Cy3dUuSD498T4MVNAq4eq+9tKo+YRSFN/ktsiPapcV5sAvWM4m6Kx2YjymH50vfhd
7g/GCUgs2ncphCFpIJp2RzVq4wZa/qgUknigI9ncFLnZ7hMf3qNC0T6SLzcfEC9Nf0ftQIMeDYg8
sfx4F2ley9OrLM56LUV2LVujZme5NL7TyeIf9UYKN0S44gGZyt9lHFkPrYzGcu/phGEUAB8LeTT2
iSC98fMu2ZheLjqF0k7TZgxHMHHWNlCib0kSBYeYx9Y+LOOGJIICZFEi25Sm6ESTLC21E1m//iXr
dYAsIy3VXh8mn0G3l5/cPtBPOufhECiWx5MwFhyB8MmmOdbbAlgjl9UmEpJ67vjUCkZv05aTvSsC
Mvy8VN3HCGWcHdBb4UGtDbRLO3TICCYMfy96JQRKcVwj5ZtYuxQKNdtril9m0FDN51ijip6jXI1k
o230pbAbaVd+Jj4GDUnO3i5EdpFnaR0dgL301mz6+I2flMHH+2nKKd95VSCYMnmUGaHGpaOZdq3r
fGgJa4s2Io7uNNJRl9+M2f713zfJFfJliXBAmdVs0sqrdJLKo1M3T3149OX3/+n76qx3oIMF0ZQC
vm+dY3fTv5K+nzQ0f9EiAMoF+v4bBYXeMLnXerrlp05TRTwp4n4I1+iVltbg0siU473ISVdaonV6
i5HIB9Frv1IO7GYMsyWwKKtUfc3nDfKM2XPhfXn9ElgTTSQEZZIuz8u54IsGPSLb5CTVV6dSvr36
6yZEEzC167S+SNosYe+WXS2UrS46Qil/lUkHkfF6LVsuXAJTzWMiJGOnzotEaCd0UV7lmuOKAL01
E3a+Qfl9fxi35YDJBgRTsDTy9JjXLuEhtBTqaZojWWepcsqUzMRKxeG2tIEJBV4J9MyoO8yV8Ro1
U6msZ5rTcC9WsvFei2GxsOKvRiqvSV7elh2wBf8qBtH6w9z1lh1ILBZjnmpciv1DlLSn0W2e0QT8
gDjxD5rASD+uYXsWTgkmdVXWESIFGTszKeZCb4ZqoTkZHBnxyfd+3l+hhZoGDVZUvqDFZivosyp6
LEfEMAjfOnL6c6wPSTDY5E7RjSZog9aQisR9e3Ns4nQu4bEAnDqxTCPcNTOo5ZYVp76oOykd57tC
dmlo18uT5uqHLvN3UYBe8JB+6BVh16Uofd83vzSdk18zmVT6Leck1GRxawHuAd2BcnwzdKdQf6V8
y/+N78LCdCQu3FrLne53oaw7Hn1CCVvS+IcNP0lKcb3oMiCzmWOD/yQ1SR6xI+DqpbDSAfBFfZJr
9tWgaGCKHC1AtswWElbT0bsYyiAR63dGozgVKTN/sAXytveX47ZSP5lAkgI1hEmYYr79wlEuxboo
ZWekPubxKEudtOxsIz+NOb1JKDYLdfJZdNVDZaUHn/yd2v+6/xtutsREJwtWQBIpAiu0YF2PMhIL
jVerNTgGCdHIT96MSrUCa180ASDqD8Ic1MxsImkIkkgdKIPTVflvsXRPRrLGfHbjBqdRXJiYwd9g
zg+9uJQHJ6q/SalkJ+m5T2N4dPb/MFsXdma3Nm8O08xc7KQJUit5QKy94iGWJovwGWcHXYLMNr9e
D596b9j7ARamzJ+nJnZPVnbFyK0bAleggJWC+Rv00A3bCOwbaoF8WueUleGlaCcAICr60uSVb1WV
nfp+8QDpTvw49HLwkumBuVe6NaXPaShXYej0I3TwciT5RdmYcz0lgpeGRhNDmEzew9AhvZEJfBHk
VqRq00ZrUKJFc1iRFBMW15uQJaxIZTa60jka6j9K9rlvKjsmZ181n9RspRv05l6ZhmZyriHmZGPO
D7ZR0tQrZX3n9L34Uda8falDyaZRmCLMGEJa3NJtoMc/pNFc8SmLloErAaYkeoWe6Xr/dNDlla4k
dU4DKqtrDFumnqynR1d5I7XPVZduXGEN+XgTGDBaYEYTQT5d1DeAG78FEtlKZsdDNBu36ZA86fCr
+Vmxzcxatwec2S6R5bVu+CWztFqBQeeoTNvoeqhqVTWCVVo9LffIFekHX/bsUJDpYJO2/GuWryzq
wtFU2a4sKKgi3k0zPxZbfUYOW2G/IqWUkARc04i4iReZR3Awk2w5ch2U0a8HBNOMljZtxtnnUW1a
vp0i4BbTWPFqJwZAVeX5x7FTkai9NsMRAFshV70Di9u2H7WzFJXHfzGB/6KXiCfCnOjdH2i6i8q2
d6I8a54Hk8Qx7xHv/X0rSxsAvC21TBkhqRsO18RyS00Tst5hS1LyfNDKqX52yptm02gPffvlvrmF
S2YS9PyfuZnzr5uhHQK36B3JB7fR/zLlD4Ol78fwx3070/zP/SJtJKCiiLHBc8+2QSPmlu9pae+Q
znqnuTlOePgS5upHo5JsGdZCqzWeIIZbUyxevBU4TyDI6S6fBBGuN0YWtzE6YuHgBJlvSy4sqICk
Na0iO/ezsF4yYlNP+a6uIemWtj2IdUItg2fMDXulIFhaXQUSEhvji8SrRSt/58LP+3O6FGrRvsHH
UQ5hy89hnLoYUK7sxt7xxLOGB4ZNeSPE58bVNwEwbWl8hiBHEd/68m+hO74eLYgrxivzJ12YjHHy
LRfBpNplZawEouwA5oZQQUABblVo7nbbXJmYeX7oqaZc9Sg7ZlLRS0qL5wrsbOECvTIw83+lqsSN
5jMGKaRSpOz95tjlQFLCL438/f5yLbjaScIG5guuMZ5ns50ojlAphhQCHUP/obvf1tQNVj7/B/N7
sRpguEdzSGM+b+dyCMHYWvplYUsbtHDilvB/xPizZ17QqlStAokMVYkUTjE00ksBKugUdZK2citJ
07dm7gJZwymGlwHXyn/++8VghqxKRykTRySqLFsKvqjKm1EI9n72UfV/mvAxBnHxYIJmU1dSKAvu
98qwfL2nYRKAQUtrRqcMvffI5Ox85RMMX7VcbcfgoYlXnhFL7gl7yHGxMVA4mmNVcyFViFOr0cll
77seid9zOd9RvaLc4EODE6YHMTB+jG7xRmnBt7x6R9LeNXX30V6jmPN3Z2Plmpk0KDnIqL/ldrRy
tyzsyMvPW7OUZgvb9eDLfJ6sgZ0Vu9r8/Q+/n5Cf9ya4UR6b14vlVUFFd34zOIknfGx6kYjbM9c4
raaPzLciIOL/b2RO01W3YihaXYHchYsB5FDepZH2Qtb+Z+9T4hDFL4KFDnpqrlFPLp03eh/J4+ms
EeC069GVJcUD+guRhqo+68TY9YEC6v0JXLj9jUsT0wpeHDO10vW+rZLRCYyt+q2Udkn5UGkre3xx
G0Agg+MgNU+UeW2kkhJZqUaMKCOt0Zt0bZ6WB/H3+7Mj6w6CmGseEl4dgkPWASb6rn5Y7chbXo2/
VmarUdXm0KQtVpRiJyp28FlZG8eihT8BLM9YiBtmuxnmoDqq/T/vfURwYtP/CrPhk1Rqu/uLvmJH
mx1L0/crGG2HwdF4x/Vy/eRRu7Y1v3L+xQ5vNnDV9GXO42U3rcDzQc/naNnbFJR05YBHuW9icWuZ
f03MolfLKw2PFuXB8QA2VSiNa+HhvoXFzUXYSMuJDAv9vCVJAOdA76dOEobwMe1kIDr61s1PnbzG
TrY0FhwxqVRZg15Snn7JxVmM6BoYBkGleEL6FKjdylQtrfrl56dA6OLzMY9WKwHGimqPsZV/tQBw
1e3r54p4F2eFlCjX2fQTLkwMlaAEQ5iJjl9saV72jiBO9LV3+eI0URogy0hnOIxx10aMVhjDrKJO
Zo5AksQ6h6BFe/mHgRDZwo4hk9qb62iY0FuDefdExzS6nRWWD6ELv4sl7cxwf9/S0mi4+YniyVtZ
PI+uRwNalgSEMFDSKk0IM2M52XqGIa401i1ZUdGKhqRiomOeR26iIWi6EBBNddVe2IE3uj+IpTMy
delrKARTe513EOoJgAh31EZnUACKesUmNoxdkz3o9UpYuLSH/zRDQmXJvTj3kHKVaqrfub1DSd9u
o28pqJ40ebg/mhUjc/cI3riCMGoyknmbvPgEB7FtrqUrFo3wbJo03aZe69lpJFZPW0KVnhUpN4nw
G1t2Ub+/P5LFZScCI/FK6vWGWVEmXxeiPNk7JqDgUzXm8sH1mt/3jSw8oAxW439GZjvYLQy3KXUe
uklE6rH4kgI6yJUvrIyV/Ysp6qdwYFA/u3mAdGqbWKMBzD9EdNyWxfLREqTnNhvf5qH+UoJ5vj+0
xfmz0J2jEx8ZirmryeNSLaNCHdBLzG1T4mGorDjlxZPz18KcSD8iC1jBXjg4lnEIhe0Yv51wgGsB
mLS428jtSTgBYm1ldk26bZrntcrEpTT0EFm87fTBjuPqk1fG9aPbFMpmpGBC5jgxPwsN3ZsJEAi4
unvz0FgNPTXtNjSSZuVuXXprIR0/4RHIzdwQDbRZLEVCQ1kgT8rviRS81fLGp8epDjY15TAYR8X2
UKTJ69/hxqXZ2Y4dvLwDZeMPTql1G6CIu1XtP2lp52i0hnLoGB3b9dqtG1bQWD59NYzM7ch4Ak5L
BzPZE2zrj+IgVY9CG1hPIN1prQjAx/Qp7HZhEiH2bBX5wZOzYiM0avjl/o5e2giT6itV9ekdPy/E
aKOb+anKjIfdo/+5Kbaiv/sHC8iR0MZn0Hs5730MfPrXAvouHQnMaWSW4HpfsmoNzbJ0bnRx4saQ
6dyDcPh6fgsT4Hhr4aPjXtqmY30i2VvV9FcY9v3hrBma7RUPubC6DTHkDgA3oNMGG3Xuk56WS0v9
dN/W0nGgF5xQmYwH4LnZpukCb8RfU1JMBeGt3A27zBIOagDQRaJuFHfhJ1EMvt63uTS+aZ0g+KQR
4SZt7hWt75ol/Y+xe87UZzMWbfRJhNUs7PQGmz+iL+zML1UY7UO5HIjaoj7dZjQeVSDSrF6wxeij
ET8qGRkWDnx4amPxmNdrar5LU3tpfvYETaBxcwHRjQ5I1WrYlOOnrDpJ2jaRbdF4uD+lS2ef+5DJ
5G5HIXO2NwPIhAK9kXkolrIFyLxG9wL46H0jiwOiEgf7K0Af8ErXB8CEiTOzPNaNt1d7UARhfKMU
nrtxlZr0URQbu1DtovdV4q9pzC1aJnAh1IM8wJwH+UpMV50KFQ1V1ocSVoCSusEof4DIbm/pjmSs
hK4L4QWRvkF9k3LY9Ky4Higc853VuGC+NOGZx30y7PPykXlF7uD+jC64RgJjIjGoRiBJn1/Faq33
9NiGokOTw2Ysf9L1UPsf79tY2Bom1Skqe+LEtDFX6KpEaYgG0MdONn5wR3haj//wfW36+iSbhFTe
9WQh/JRIMKFJTmVt+sEuzJU5Wvz9F9+fvMnFA08sRy9tlFhyZCvcRLAtFa9GEE6M/joU9WREdTr3
p+1waYH8RwLrsOiIfmTL2xEs6+unCAYFSCSQx56KJtcGcuglkwTJcsd8O4SKLdDodN/A9IGZp2Or
Tp/m7gdtOVuDWmzjylVb2VHjyNg2sKa7IfpSXfOo9Bq8bXW0KTtrpPdxTVN8wZcjfASqbKqwUbKe
Da1JIzEVJngkIgxdt9E/CtauTd/dH96yEXBlMOpQcZondZTIlUKj90UnFpvAhq3l2Liiu/FRUNOV
ZCVAXDQGCRz8YRzLm1eS2lmwkoAsc5pKfwc3y/upc9AWoFUezDW95gW/RhH8r63pv1/sPKGik1Xu
I9787dc4/iqVz3qwBSeC7nViVSubZMnZUAqd+JRAhIIDvDamGKlplAZI05amfkI1yHZ40Pr+yi2x
dF4pzYFmhVJBgdrj2oxMP4jhjhQXUqXeWBaN5K9P7ZJUsCiHMwj82Wyzl55K73uukz+mP0B7DPtm
ZaKWR/DXwMzjKPoIrKBWRkct9np3qn/d381L68DDDk/DFMEDNluHvuyMenApaYVfBvFkKo5b/csS
wJshsYcpQc+T35bR+WNoUU8yk595amswV98fwu0FOQlHs4/IsPP3uc+XZDcO0RcyzlpAq4B38qzP
Aa3bit9v+3Alo3u7GtjSYB0BCETGau6ds5TWSCmA6Bri4+AxcF+9m64/PzuCQQelxpjy+fSNCc/0
Wsy0UC4HI4XXn4CWFNvmP9/KB50u71o709Ljl5BGjOfG8+ymOEraMZeh8qt/SlOvtPAID+RW6j/c
X6rb3XZtfzY+C2oruuU67SxYLwW9zGVwapI1qe1FIyBuproe+KU50KK1urQYIwYpBe+Khm7MxI6M
5/sD+QP1ur7kJlQl/VjgsYg05lCwbARsERICn8nNF/uyTWBk7j1Fe+83QfiJWabbFTpza6jqj00u
KwSieeDbQiy5mzHOabyvreqxl43yCWAt1UeUMIJPDZJ+h1rtm0d0RzynTpvkOIZectC8MjrkChA3
cQBxQGO4XD8QilTDVkuH/tQTOz5ANg80FzzEcWjr+FtbBN4zlaeeWr4pfYrGXvjkDZq4NwY/d1of
UpmmHGPb1WOaFbwxstNQijZGAgtaFzVSeuDiaWlpG/OnMAtboMyq8tKH1vs6qyGxF2Rb8MWYLrkx
qMc9eTD/WA6D9yUbzPGxHMzmaOpFANapLfTfPViyX7DSCtv7K7G02tNNzIubXOLNnW+kdFiJicZq
F+eYJlF6t9folJYO/YWJ+dNNqdwy9XNMoB4c0S61vz+CJf9FPmJiHobM8CagyDJmsm88/SyK3X7i
wi8QMq1t1T15dB7et7U8lL+2ZgewL2o19kpsDS3iy+Iv0A6vdvdA+ukOwkty7dIGfX3jSpmXKgU3
/1lq9/lO8x7uD+A2IJqYAKfkzR/qp7kQtuHlpAs9yTxL/fuGJ1ChTSifB3Uti7MwUboCeaFFfzTu
cp4wrMLAK+C5N8+B+LV9TM3Prx8G46DZmEgZjOUsyodlSkAb19LPklKZz705QtehFcKHMVa6J62l
5+++PVlm2q/9FTIBXI5AOUHXg7e4Xha3aZAcjcsUlFQBpXo+HCWThugd2pEjlEUm6lFS+sUU82jX
jVH1ZNQQJ4UpUnluXYq0ZZIuqMzKep/hosydqcfFHs3GlMk3jY2Sy9E3DUDf88R0sMmErPlwfwC3
x3zy6BooL5GX4418lxdLdSskY3KGI0DUJvJ4xS5fXVxBJwinTj6BaPGmXOsTa6s0cYZnQyw2I0C5
Su8hj9jeH8ntzpqskIshHloIV9LSz+SwMcKz0D5Klr/pxte7xEnvyCAeBTtx29GDtNDQq2IanZVE
tDWDPn+xsbv+9+vHAScnDyGJhzbvyesd1WeDRvEui8+Ql2bPwyoz2e2G5YD8/fw0jRevkVCqO7/T
+LyrfRkD5InfwJ3xXNSHsD5Ir2RK5Vyo0PMT0eG1SFzN33RUU4xB7Nldchq/NWjozrrXMuHCLArE
lFccEGAqkDO3iIigEZp1Vp1zeVsJhyxb8YuT474+33x/0sEBiqjTBDo734Eq+oGlhBV6GFX4thVN
/4MotP4p0vTyjeq23VERRMPu/W6tf+x2P0+Wp3K9LoNCmseUvpqjPlkX1bn+2cZ2+PLaXXb99Wnc
F9sAwVHIOMKyOhdhsNHrY/sP+RBKIfSZED6gE8af1xasKIayApd3hjq7Q7dAWYtHlyYIl8WqkC1k
pmYHRfEkNZVUln4onwT3jaisrsD0ip0tvoxyAfkB9MTYxrMhSI0Mz4LpyecaWzsv7VA/LWFf2ohx
YlgP3tgEH3jnZRv6d9HhFHhlbKy6LXh1u0Mg4xs04VuGHs+mFt1yw8l+YcdIdtx6LRolvt7sBeqo
z1Erm6gZ+uYeyQDUhuUh3lJxgJZXkd97Xa09ma4mPIR+CnIPNsPxpbf0QbelTPYeKvpC0F3qUAYQ
s3B87OSie0lq7vBODzqgJZVgCJuqFNEtLfM1EY7bRZic7qRizC1ogKm8XmWZs6CniS+ffXlbKLAr
vjqwuv7+dP9e7NOgzLuq0qclGN4n6idV+3b/HNwGidffn22iupXCNFEF6dzFgeh0ZV29lUBMwLAo
tgrN6r4coCYnFq92W2wojYNBqluCfXY2bWLhy81QD4XTjEcj/GAWK1fu7bJcf382bYVZNm7e8P2W
dl0J99Gv+MUFeCkWONbEMFO2aZ4dqHyv7/o2L4A3v4tBZ2g9RHlQN8DeGwtvCz/edsWXIU2299fr
Nk7leQhbB+UBkbzTvD6XhightzXUDprSDtuakPhJpux4wDGnb/yegvOrNyAGqW+TymGcJLuuN+Bo
BcKIOpF6luOtLsoQy6ypKd6u1dSWA36R165KF9vMy0Q8MT1vBG+c+8qzNNTvRiHd3J+1BdQzNqai
jkSNQKSR5XoUECvWblFrypn3FhU/Ue1/ZEmqHbowbTZT5uJRi7rggUY2uAnVyN9qaI1uwZGs6dPL
03xd+1SqLWwberxJ9tzUl9wI7v3YKoHstYKdyamtU/Is3HDn959K93H0DpL7udW/ogNsi95DB1uM
FL432xfk0mCsSjZxhSSv+ruP+2PSlXZevFXblWzUrVPQAJtNkkKTjsUNXtKPVCPOPU06Dxmu20em
qdlm3q6ytqq4u78yC4uPKS5I5mPqSJ8tfkWbQDUC2jxDIBnrz1K3sn1vSNin2xF+EXJrEwgcRtrr
lQ+TGm7VtJTOpRglJ5H28L3WtO0zPH3SrtVjZbCbKglot0PJ94E+f/0UDiZl1MyTyVcN2hvIL+p9
GUoKqIKh3EGE6H3wdCPY50U9rLUdTj/nzvaYI7srM2trvakrJ692ubDNjIc6WpnyNRMz3+vHSpJP
4GSniT9lAajb0K7El/vLumZjdt4MnnB+qTAMLX2Ws6+JUtttupLfuA1Np5Ok8c6VYPPnH65XVqAz
sm2KsHIgfeuehkQUkCsOuIMt+M7CMVO2fSu8DPDmrfj+28ERb/8ppuGaAEvOYmK3GiqldBXlrGr7
MT8N434IVsa2cCwwQQKQtynJp/nDAXJmS40rXTmTHoMvDsTH/fWRpgW43mfASEAtypwIGHPncX0R
d0OZS0Z79l0XqivFLV6UuPYRds7y6J0S+fKHMdd/DIOb7dsEaiY/b+snSL3Q7UO/rT2u/J5p081+
z5TDxw2AoeEumOb8Is4Ra0OgfUzozqEaNdu8EeNdaragXEoom0n/Eb3JVulvTd9q3tMeTLdZXWm2
55JQWJmbheW9+inTFXzxU7TIS+RCjPrzWB4Fa+8pb5S11s2F5cW3mrQWkxBgE892UDhU/gBbXX8e
0qepnVlov9+fz4Uw4dLAvOYekdxFoxED2nvLpQb2YIwbq1s5ByujMGaORNYaoesjjMBPFJbwt/7D
QlzMkjHt4YuF0AeWWEYj8WyKX5PA0f1Dmr27P0/TRM+33bQOMmL0nIT5G8p369GSYA47l/HQqVBD
JHB807iT/ix0y/uhV4Fnl7k1bnojk0ekQoa1V9ztbpsI0gnn6Gs3YGifbQVl7Hw/qBXY8ztani1o
IqXSeHLBk716Nq8MzZFzwziOWuTKzVmQtmiODfG+X9MguI0biAANYJ1kHycA2Sz7qKlJr3ZmVJ95
77YRAGL4Wfe1+tysqQwvxHPXlma+n9bMOhuVoD5b8kdp3Gn+Y9W/yOle8w9mhHylfgjqU5wkK3N4
u+Ovzc4WSxj0Jqk0zIaKNh4TX9dOA0Kpx/ubcsEKKAMSYIByaB6f135FyQ/UFkpP5Aihjgw/Jd72
voFb76BfGZh5uMQr+7GEMfk8REKxgZip3QRtmrwISdTtIzQ09/ft3Z4ywnsq5WCNZHqu5qVa0xSk
KIKv8+y+uC/oU6JoFG3UdKOkh7J7damTBy3yL5TmLcrO83gv6CGPHo1IPmf1m7A4+Nbr544HPxoY
PCa4QufvIfRIksxQc/ncVW9CiIUNdAz3w/f7E7bgFEgayhOC10TJZn4/CBncgCn35HkQkbB/TOSt
sVZxXjExvyEqT8wqTXelcwR5EWx/si2tkZOsmZjdD0OV1KmVYAKNvehrG8LyvLIYCxbAM8GQBFaC
GHDeyGfGqZApRTqeIxHe/jSOjqlcwtGulS+vXhAe+rzaADRAfDOvq0RyLKC3Ooxns8zhiJQfWw9e
5nDQ14KPBReKoYkrTSblyom5vvMajXSWW1aMKOh35vhSAQGSg/StCl8lKkD3RzV5yevbj0cX5O3g
ZShO3ASyvutX3cQB6aBNTq/+b8197uvPenMMoPBEZWLFe96u1pW5eb2zbYIxSwrMNeNXPT5mWQsv
wn+0MdtzI0oUsSYLGVDft3H6oHbvaTO+P2u37vl6GPL1EvW9Rh7SdzNH0I6dOcBwunL61wzM9kCo
S0UtS9TShzY8VPUehvWVG+b2AsCDTckHVNB4Gc+3MySnEIgmPP6MvhMRefBhjlc6JEiNvYsC68qa
LIznytrsslZrt69QQwgcdO12hhk++dpqtn1hKyOtS5JqepFN6fDrRWmbNgi8wPCdIYFGxmmrZwRM
Guq41fPgvdoZwD4xlXOQ3UYGea7w2aRQyRQoxznITMJEdCpzzzbWXNvSpE0uAHTexFY1h+eqrd9U
atkGTq0c32vuw/09vHAU6br8+/XZHhZRP6tCia9TsXwG8vckZcITcMO1AtjSstDdiRIqdxntETOc
XBoMFbxGUgAJyqEPH734GKahHQnAOLblGqJ5zdjs7PtFqzRGJfJSUL+ABRJHAXEFWKw9caNqv9xq
DQS4PIl/BzebxByi7UzQGVyEKIGLOhmdPEi3rOC0lzcCUTUIVIBu892WoDfiEfIETqyX0UseTvrv
AgwR9zfEkhXkzyZ5UlHiWTqN9eKtFeTUelTNDWhdft/0G8v4/N++Pws5R8WtkzQIQieRxWc5+VLH
8sf7FpZW43IEs8eHmCk96GNG4CVHMXzIxUOQrcSWt5czbBITVRdBB75mHm4YbVD0ScuCl/WHOn10
owjScRnpztyGXuofvOalsWnFLlbE1JD0pBsTL6N32yEzN8OP+xO2dFwuDcyWHGil0XmBHDiu8L7X
tl7Y25aV2kkebnmBQPe9ghVZ2mI0/gJOIZCieWtmT3YHKeX96TvuafgCEfL90ax9fbbBZLHOgihu
fUcRVPspL9aC2aW1v/z1s+1VjwlKYha/Pmgm+khEMr9G4rfWO78+60GB52KapmW7WPdRTRMznwyd
O+GHuRfib/9tomY3ZSikRoAcvA90GcmHjb67//mlY0gKj7I33TO3AayRpdqgmLHvjKhJKDTJpJVh
j8oae8DScvCIJc+A2DahzGwzdYNHYRpctxOaB8s6SeI7ReogMYIFMfx5f0QL54S6AVU+di4d5fPQ
Igv7zneVwXPSXLN9t9sjSnUS++pFytMHoOHHJCpfzwgE2yu+hu4x+tdv0qGSm4pFYVmeI3hb4btZ
AdR8uD+qhfMCMHCqIGrKFGTMLssoMWshIAvgSJqHCvVRovHo1RamdkguLmApgAhmJ1JRhE5Atstz
3ODknax+xRnfbrSJ9A72iGmvAa2ZHUi5D0xBV4XGySXdFry+2Jhm+8GTkxW3Nf3M60cSdoCA0yMF
PfkN+aWaAMEFTts6WWQqTzQotlvy2IXt9plxKBGBWbG3VFnGINl5OvFhKzFnYYU2iq1Y9uhbBCCG
XAUxKOgR6h+B8abOz6XXg1kaN7W0f+1q8QCEGnEiHqPiNwcexw0XqKp1rZMa40OZpWffT1Zcw0LW
brKhQyZMVoM+oZnrMeXBCIagR7kjbW0PRQl0xKQcSbrMjtN600CSGHiIxgSGrSZrBL1/so/zheSx
qyFm9YesYbbjwWrVhUqu1YGw420f+NuoNLeSnu6DNjzpfpPZFnz8haLshhRRJK8kbaknwk6NYD/K
8195oPK/i9uiaFc8zNJWhrYaavGpVHkDdRKqIclGrahhm1OETaKF2qPvm2Cu3dLa3F/mpd08lZ7J
kPHuvwENhaYSV4D4KydUthmdYM24j6GuXtNQvfUutMrhwmAToOIOfuD6EvPNJkZiTK6cRO+PdKO/
k4R4JS5emjTgiBPjO02FMLvMTBhtKep+UvMM30mIXrRVBL5uZcsujePSyGwcpm+U5LDi2rEQk5Lf
rnGSTht+viUBchBOkqm8bftAWk6iOC03jquZYId+9bGPxPG3TDUOhfgsxZPi2qvjpKly+dfkLLxA
lNwaclFqHCWXaHuWPiRK8w+u5NLE7JjXyAuhJcioxPEtBHbp6/l8roagz1Y+dxvV1UO+76W/EuVH
Lv/L7yfrymkEqA3i9XpnQecjV6oYtU6LYmgYR9v09ch/RsB6k94lHhbnXWpxLGqFTr+qE5bP1sbN
Xk21B6/GBMqGJwF86Dw4kqrSUP1CacjrBQ8JDXB12fACb98ksfviK+G3SFK29/3K4q1FqAJecGoA
vemOCTxV96vEwmZ0sPrPsf8EsYkdeSo0DN4uqL9ERfmglof7ZpfOJy2MBJvkWvhrlirrdMOXYJFr
HC0++9/64fm/fX4yfxGL+4MmhY01cj4BJKL/V63A4JZ8GLER9JS8idD3mLmXetKzVEYOo1x+DCZZ
Y62382EFC7e4NJdWZgGFaSqNNEhMkmsO8bdYUNVj4nrah6IohadslODaQ07XDkb/S2BV/llWhmTl
NyytE827VFh5OIPEmrkENdXzsUbS2YlUBCf2mrCG81meyf8ZmONmzNbIDC9WGyfTt6G8lc3DP+21
izHMxRgEwwvEvudUqXWwkythm/96/W67NDBbJ5J9gQ8rTuPUxnftu6v8y+dlGZZlHiUaD6frzVyi
YSSMWo/bfJBkbn5zLc+7FFtM0YsiTc1r8JVdGzC0KJAEa+Aw+l8Qud0lZnTQ5aNSfv2HeaKJBrz7
hFGbh5F6B2FW0eA9RfcpOIn5P3hP8+/n5729CppS/+c9RTM5NV18qGTrrEe0yOXDk6cB9W3WorLF
46EATwMSS/Qlzm40RD5AqCGl51gPAUKlzbh2609TPws0AHDTEwQjCZTN8/SeOGZuGetW7kQG+ovt
c1gem6I4io2Lnvq/YNjEP6Uy3ksMZ7YPqhw559atCsfK1F2XtwcRzsg0X8vILPm1KwDYzKnIuQX7
Wh1UjpGgE6Y+qPkTynI7P5btUHWMeh/lzuh/fvXmkyZ0A5Apos6bLBayj2UqaRhV6WEqaWf9ef/7
C4do0noBGgQNm0Z17voQdS1XDtp3ufP/SPvS3sZxbdtfREDz8FWSh8RJ7KQqXcMXIdVVJZGaqYnS
r7+L9d65x6YFC66Lgz5oIA1tk9zc3ONaoDQOafO9NZ1AkO1A/49ypEE9e9rQ0e+NiW7WJ8vaag4A
8Z+ov9PpSjC7YJYBgaMB0QRjiPAOlAeuBg9h0TRjfeJ92NUP+byJ12ALr9MzHjIMaDqRk9pANFGs
JsGsLm9jqHYO6C1bf/OqYwZWOf5PWj3QtZ7DhYt6IUzxN2Km5drsQZg1BbUeZmtTjkv39Hwxyulb
E80SIFzVJ71+9YtvU7NP2p8taMkteyV8WtIzdC8ASweBoHQTL8/f5+hhiH2tPZnph0sBYIB6GWbS
TL6SZV7aMbz5GH2T3d1X+mzUgDobRdue4o4EQZ+tASAtfB+FESgYcJ1Q/PsDGHamx1mhWXPlA4V+
+GroB1o93L6Oi59H1s+QsYBjqcmYDIo3lg5IFkCt53x3rS9/8fk/KXG0WWNeSDGVYNnUXNBvAmee
fmkoA/nF3wjAM4lBIfRJIB93ecwCmRhPnw1xGsBOTwBR2a6aYWlmlbfFBP0aIliMB4LETzHDnp47
omgdJMh6X99Si39q4vaLmTYvYnBDlw5B2/MngAmDL5getNL7OSGx5QlEBtW8Z5kfGrnzSAv+s7ac
EwbC73fiz3+fyv+XAtkEUzrmcLKQS9PAH7zWErSkI6g6y4cVNg45u8s9Bq2jI0Q9DScXLM4Sma3L
Vk5RqoG6xUih/j8ORv8qncKaqhh7TgZwHoB6eLKbT15f7JumC1ywm0ZTK6LberlgHVBOx6i1DvQL
tDspDklrYGDRH+h4ijlQedt+/jF6jRtSnj2Idvx9W9jS/v3JrYK4WYJmKwqUGHWa9Q4yuW7Apye/
WrF0C28Q1oEPo7iJcEp9UUEGXDOr9cDOXYOwaDuSyFrLeCxtlwF2QCQX0cqJi3apAaZZd16h58Np
mvSjmxavPQNsw5y/iWotibooCtlhtIYDKfKKjZO1xGuduRhOzGJfm5lGHcs/e8Lbd715d4kAGQS8
2+hBA5EJkoaXq0qQlgQ43zyc2joPNjX+7/a5LzlwJrpPkA6WTd/IGlwK8MFzAVLAcQQENEiXtX58
FlrzrJvJHvNh8wMmMraDnr3YzNxNefEXZgF4ARhustExgrfjUnhW5SOqvT3oYIxXx35j4e3FLWkd
6gCo5MEDBsKpYtkxvajxYpzGU0s4YD4/NOsYs5USyNLFweQDJrJhxeVw+eUSBt6WE2L44ZR0TvSD
IJ19ew1Lunb+fcW1qmfkrnyM+yI9wR5ALQyWsexjzIbPPmrFt0UtLgXd8Jikw0wCOogvl1LVfQ7Q
PTYCje5jyPZGurv9/cXjQCJaVoyAgqY+UjTWhQaYAdzQ/sngB5Me+/YvFErmuv+/CPWdISnn/pRB
ROkzsNkXwRpZ19JxoOsU+HOyvxo6pezRRHQiOiCm2/HWK14m42Xs99rKpV/aKGAnS5BR6VFdXfrM
6YUAedGpN16N5rWlO1CS3D6LpbOGlQf6r6QBQ+3xch06n5oKlN3TidB3Evbi0+3PL5WZED7BHsva
wDV1mzBbDZgUjXaa3ab4OqIFNcotN9klIFYPNElTj7z39NjNmRONQPCNipI3r1z4+sr9WVioBepT
hIoY0kYLl2IDSrAYAloKgJX6hByb3wUF39xe64LvdSFBMWIgpRs9R0BCw7fAu07Ip1h/yuDi9EGR
PY3ayoIWpunQaXu2IkUFU0B9ukDdA7xa0obd9EUrzK2L8ewsBs3BFswqGPJ+S7ppK/nOG3ND0zZM
nBjQGrtkELsyP1XaWsfBwrVAFAP/2UOxFCNTyi67XllZVKvxIhrVU+FW+8752sTAkRX5P7d3e+k8
4aWjvRBvrwFoh0vFhV5pdmHFSNDxIbSLjUXXUNkWbh+WAm5NZH4BUqHms1PfxOClC18lIWBRN55z
8qLxauUUF5YBqGJ5MxDRSM61y2WMZgtnqUV9Q7CPPKiGr3fv0sXnFZ1konSZm9MBfUVJ2O4qIDnd
LwDOFkAJpMt91fvBxSBsWvndCYCzbKtP/8fPS307iyhdNpm0qfH5BDSu2nGw13hvlvb//Pcr+5/X
DnXrPO5OdPaC6dvM1gpkC1qEQjcyo2gdxWOqHrBmIUU1ApIDI1Oh8AC3c+jESkJ/UQQoMJHNB/oB
ItfLTZqEWY1ThqCP13RXwq7O46b6i4w1qvXwDyU1gSTWVYRQ6lKbJuLU2CGAHNamwpfO4fzzivuU
ALNqmn0ynvQkqsrwb64ZasdAlJJNHFfQQvng9tpoZHAwuzrS8c+Kv7F0BJK1U4ePCVOhZnDctJrR
KAamA1DAdEnQFuF8//A/KjbIqrmA75QZHOWUh1TEmfuHBs/Wgw3QHO73+hwEzi6qBTK5oqJEDl5i
9YPTiZMhwh609umKlkpTo8TNGHpDvQmckkAWcKUGnF1lhIQOEzlOOE6eZ7MLapOHJn32qgPDUFUm
Vsp5Cy/RhThlu5AvnkUbg9SMzuEP7aMdgtr5mx0DhjkeYWTYr0ap8oEPGsDmR7Cqb+dil77fNq0L
/gQm3HDbMKzlIy5S3vduKDH4WoK0MhE6OSBx6O6z1Gt/GXNthQBvAE03mYrkkMyVs5mzJr07okGa
DfEMpEuIfzVWz3xixkLmakb6C4C0wr6/TfRSgHJERd91NgDLkQx6nYxDKh5u79+1ScHnPRRakL3H
46TWCEtdh/eZIYxxR1RWrC/GGn+f/H2XGn0pQImT+qGwxxjQ3SeLg/Ngw9lRGLu/WYMDD132B17l
JEeaNl4H0pxT1rwk5LiGU7a0AqTpEScBtw19dYpRJ5bdjcVQDafCok9iwGg73HWwsnvi7rwPcgpS
lS0MuMDMKOadczSo2rztT4VWbdyC7jT8I6a1hMzCkQMgEjy/CCxhalTidyBx0hLwbt2pOzqY0DK0
teTSmgDFXeiYoZVWbkLACABNLw5Sc8VM/gnqFK2Cn4AEt415ILQ4KiKGpEt570MEq9LNZL/W9ue8
/W2PX4tpr1l9kHRNAA61sG7zoJ94NMV8k9/fdgOPBd0qOrK1shvCvDTWSECVRHL/HkkzBp7XhI69
UtldUD1EtIBAd/7YN9VpAaF3K/q+c49GbQZmzzdlZbzZeRndfYGQ1kLvM/wWzCWqC9HG3rfqvHGP
gA8N9QKsTaK7+xmQ6I5AZUNfBx4Btb/Oir02jX3mHQunDqrCDHNtpXK3oHVwrZFVghjMBtrK7TGp
P2pEp76c5ZZjIcP9lv7i+4ohc0kV2/7A/KM1hV0etV/uP4Pzn68oE9XcYZw6fH6sQ1GUIfXWqtyL
GwRUR/Q3o28T1v5SXZukG+sc2DBHXhRhUaB/b20WdE2C8lZxPlVjY0BCWr7O/yDMvr1F184R3lgg
kAIPCeUzhAnKAoy6Lb04xec5e54skgUN9YfAIc6/1Ov33CcPQJj7C8U9F6rsGnqMMXfMM/8oGgD8
Ei0s1yYDli75uQRl17rM4JNvQ8KcbxMW0vaB3u+2ogYjxwwNBCVI8Sp3Q6Qsa1uU8I/gUwhsDY3D
dycacC4wxoAl1cFgp3LH+2YF76iP3SNolMTnbo0J/dpPvfy8Yu5re5xtY8DnS2CPABottYFl9JCt
zfsu6C+G4zDyL9E1fPiVlwpGE9PMR6uIj1qFGeYXu/y4rcBr31cUuJpL9LEiu3eczdBvtub98SEi
GnQYI9WDxM5Vd55VzniJZh4fXfHGgoK93v75C4p68Xlle1iCLEY54PNAaOn7wJujNar0pQ06X4Cy
Qflg59bcQwJmI/pNfv/IAPYHbgNyDVBWzItdnu+ATBkr3S7GO6cFD1a2RhyzoKYop8JLlCN3gCpS
rplHiRaXghPYv5IHZQJWoao8tZ0ZoDq04iwuykIPgXxNUYtUGxR1h+ZAIhvh7vo/2v6bbX4ajG9k
rR1m6UDwaP9HiprQMMCAM7YFpMxeETmDj3L0/QEIJmLkpYNtRyQif8FZxCswN0HNfoyPkVP0odet
kZ0ur+C/31es61SntpZ6QwwElDRIDub8Fw8EaNARQKFvSKqXEoFinIhkA6YkjiX58NIPGt1/6c4+
7ynRh9VabTxmMN26OOT2j8T+YZAVb3ppi1DVQF4S/dBoiVC2CKC1dWsOdQzY+Gqrz9pzUumfb69C
GmjFX5coz8j54OlGr6L8CWenbORuY5Sp7x+bDFNBs5uEhaNv7MrfuUayBbpgEd4WuHQ98Awhp4iY
H/8opwLedjsZdKxJJ1bYjlngmRngW05NuuJ2Lq7sv4LU2tBciLwfBAQR+maMr2nVRmZXA0HXP5J4
zcAvr8q3/yB6YIJMWZXhkGqydCiz2W2czbDP58Pk/ry9c0vaAB8aBWZwYAHYQ1G4BrygAIyDEzfn
DBmboAbC420JC1uGwXq4IzJNej2u0Mcm00heOUfTe2fNvgFCW5p+ZYQGdrUiamExEAVOFwlJJ5k+
LvWu6jMv4eXgHPtnz/hk999ur2ThPFA9xVahLc0BGJZ6cxqPJOwP44qpR7T4tyirR288+cMaGdYf
NVIuEDCt5fOrA0AQEi8XYoD5Jvfq0TmKoZqCcmaHLC0fe8eJ0kz8EOOogX3JfDfsMRqdcnP/MjHU
iRyeJ+nsVPDbpMwng3apexxE+Zha+/TFr7ZJ4d9vh0CVh/SzdL+u88PokbZ4X0FMr++STb/GMbq4
h+ffV5TBHgUyLDH4cbhRbjKxs9uHEfRi02PV1EFS1MHQ7+M15BKpAurBnQuVl+HM8s2tU7GYY1Hk
6Pj/oI1s/Of24SzcpotdU5wa5MMEGUwIEP0UahnaVpGcSmsaoL0R//75trSFCwVcdbTNWbCtGMRV
XBzm8DjVHVwoQo8O+d7QtXzn0nKAHSHpZIAFf8UgXZbCqzBPSQCU5gR1/G4nY2DbYqvn5TbLmu3t
5Sydzrk0RSUyFnsdgkpyTAwdpLcJxsuT7AD42JVtW5IDj1DyEMDqXaX2ijKNtRyQ4Meazw993T5R
DJpn+Vp1fWnzgIWB8Ty8sZjRUW23b45zwrEcg4LOBnOjR6RBRlCodPT+sBjd3khxwWFAPK7aI+KM
Wd5aBPA1VoNsW5j5K6Z1YceAiAbIGgxko1fakn8/uze9n7u0sgr/mOSR7YMzd6NPu9uHv6DLFyKU
w3fLxrBpXSKj85o6QFZe0a2FzwOwRk7go050jYOizQ2x+srzjkD+e+BVvSmKdCU/KN97xbigXIdC
F1wrNKurpzDD9RRDioDGt0joW++181o5W9PH+Nf3uH1pV8cyltZ0LlD+/exUaDUL0GNDYPe1TfIQ
b8CKXi0cu49RHwmxDpynqzJtgkC/1roSMAmAKCF7PwuI+enuY0fnPTDLUF7z0OemOFHDyMZyNE2M
+T/OLvo+9rc/v3AHgYAHPxceB6bT1Y4IRH3FnHR6chK8NMO+84ImFft6+ElMsL719vz5trylI5FZ
fDlchCl8tWrQ6KIVaBlKT6N3AMOV8fAXnwcYgpz0kUiZisFHUZgKq+fpyXV/iY4F/srPXzpwfPd/
v68kFaa4KJIhrtNTVg9T6Ex1RONho3XWGv3emiDFg6pK4Ec0BRaCwmCXh0UetsNK0LEAUozxIWTZ
wFoKtJ2raqQxOx51W4B8VCLZtm79BBrvfS/MqPCMp7x08wDlsAijSE0AHsZTqvvIxE4Y4r99Zn8y
oapdOPsdalDCkqQ35yFOTpZL2mNrZna1qU3j1fdjYBXndrZB0aE+WAJOuNfZX/PE6Q4z0GuDmk/G
T61Zww9eMlTnP0jRokayqrkVNgaP1xZkCkGXfwZ2cpKcDAl2hVb/cV4JzP50YV9tguyi1kFMh6Yh
eVHPbFUFb7J0HVwMHycP9IvvaC8KXL35JDDsH1j10O7csapD3WsS8Jn5dWBUFIS/fT8EDS9EpLV1
E9GkpxECWitijOYHFJb41rfWhrSuTwwIzkDpA4aK7E5BO9Xlj+Wxn5iET/Ex7mqOvghdf41T95dV
kXLXTtzfUp6DQV1Pqkhz+e+BlN8wsJbsZ3cCiSEoHt9vq5B8+643D1D06DP2rktCHWOYugfS76ny
xlc7H9/AbXdM7Czy/Xolk7V4MZEZ+I8o5U3Rh8TJSMfSU+OacL8+UnToxdnK1VyykrJogB4BtOeg
ifFyf91p1pKxneNjWxqhne+rcu3lWpOgeBMkFnYMrob4OPSnYdow75/bJ7L2fUWdO56xNHfwfe1X
wSJ7WHm21j6vhBGT5gD8lOPzZYz8fWjVK8HdkkKdH4Ci4E7LNK3w9Pg4Ooc2n0DuGIcZe82tNZiN
pfcXI/3I7qKJFUUPudCza1/GrC4ML46PdvxM/IdRZ5HX6yBZBjrxGhzGoixoFAZdkPdFp+mlLGoK
DQlxi2BR6bOfYnCofq27CZj0+sZYY+5Z3EEJSij7RgG1rOxg3eSaD9tNjgB42tSs2NRW/CWtyM8x
aXa3dW1RFMI7QB/7mLtWM4J0aPoSTFpIlLc0NJMno502RvKU07V+rTVB8u9nhzXaAME0Zwgy8kcK
bpG8e6jsDuDlK4/Bko3x0QKLZnp0YF6FrbXVjZY/IMs8k/ShLtgz+D/37ZSs1IgXOrnRCHsmR1GI
sUfMFIOlHhUY/3Oa0Y+RYryqN/yNWczPhBphBdqnqjW3nabtOrP4evvglhQS5+aChw6nd0VTlNgk
L1H6QECQDUFZjwGps2Ak7zlyheWKH/0n9ay+EefClMVWjugqY3LiY1KCGCu3rAS+hfuzZl7/aMYD
3TV154RmQ7WQmDrm2EqAQe19Ls0XNCowhg705Oi52biTUf2kqfuF6MXBix24CHP7FDtGEfhTbjzZ
OiruYLBg2y4ndjBowK2sMHEUEjgugT13flTAoQEcfpm8OVkWP9Qt9w/FVDqhXwC7CZQcflhmbbzn
WtzDC7Pil7RkgDKZdP/gJ8VHnQl+mNFtFQH3ge1GYXlhJrLxoSmt6mVyhnYTl50ReoUTP/Ms/y16
uu1p3xeBPRY81JgzvJCurUOeTW6AEfw4mMq2ezB6VE3Qa25NIijyA5v9ARzpkxlWMcqYicOSTWUl
xT4b6NeJdGkExkT8YGf+Ad+NBwWdyDEGruJ2ni0/GNox3VlzgVleU4y/beqN0W0VunoI0KMBEkP0
gKLlGnGlkkOojdRO/KLITvkQmPZraZ3u/z7mzsAcgKgez7HyEgM4Ki3nzM9O1g6I8XO20iRwZVHw
83HDJSs9KAosFfyubtPGF4kBJCL7w6rCcesbWyf+fHsN1/dcSpHDIBg2w6iZCqqeZ2NsNBOkyPQH
/yRY5LBDnsBljAjRg7Gbg4mEnbmGGrJ0OMi/IgyTFLloCrq0l2h81cH7NEMursfnkT/cXtfS59F5
hkY6Gcdctc/GeQlyJz7mJ4bwlW0p/XH392EdMVmCg8dvVXVrSuxu9kwKBM/+zfrWNCvpkIWff/F5
ZXeybCpH5uPzwB5nFo1ALxbdXsDVO4Ja6NkC1Ew4KLg6fcyR9nJi6xEUfZ/ECCRym1cr7uqiHHAB
oBEbqTxP7dEzMFXRlhY4RLSWR633qxue6FrldU2GfEvO3t6CDW455xUAmwUPrAHEXrQOs2Hl5V08
E7ToYSFAvAcv5qWUmoPTUNcZPTXNjJfos7ZG+Hl14aGrPuwIYK+QZbsCv2rAfcIY8eB3D4E1v27D
wfh+96HL9k9gNiJyuO47MmM8I30HM+yR0zh8B7Je0a+8pQu7dCFC/v3sLIiHJqBWn8kxz8NqDurs
Xu8e4+7nS1CMrjWhuE5tfB/IuYfqfosON1vWv9F6d21yOwbWMdOPyVGjaR/MuftMPL6yQfrVMcsV
YBLSQUUXeTt1NG2OWwN1atglS4DxBhTr5RZV2fjR6y2UKZMRlXcPlK5oIKjDqmDTttQMvgNlKgtt
vab/anWnRyYt/I09w1AEpPHXhs2unC/lJyohlDmURsnbPDkNfvMveL66TdNPry7Rn+eGh7TsVwLn
RaU52xIlIHA0Ec96RpOTS9ON5aUhHf+9rfmLK5KYG6g7YkRKfeaMmhGnTglKV86XydfCrjjYmD2Z
6zcgpt0WtbgYsAJLcjRJI6MsJhktWsxAeDnFbHrPC+sTuLW2t0UsGDwNzfr/EaFWthmaBezeQWbW
Tp/88h/ihDn9mw07E6G8QDRuOBsrDSrgAWq7/dmnfeQCPpR+pZYb/MVy8DygTI9w9yr574J2L9a6
NjlVOigXy0dj+t3Fv2/LWFSAMxmKXaoxlmibVZ/gjSBRMYH/YvxR8Tpoh4Mw18bMFs9HjtUjcwpD
ojo3Bmbw4DPgioPEMEqM72NhbBst/ottAxkOsHckfiWckUtTC/YyDzhfiNk9newS8WAD88t0d7f3
bWkp50LMSyFzQlNL2kX02iYhMGZ/tFR8aCJd8dfWxCjHQ+gw11ojy4re+5Sdqvml+AsvQd5GMDpI
EpErMOkB2TmjFqjHDvXAwon0e10MLKjvHzKE9QRbq4ayopydU3MOlon2QtdC85yzE/Y/pb7yiC+9
H7qD3DxmuHUAZUpNP3th65EAeauHKRsm/8X09X1CzUc6pZE2WuFfHD6a0PHiuj5aXJTDhzEFW2Xs
4D3Uvznpz9jdp3djScvNwuwwAjVUGa4mYlP0AXWpwfEaZruYRpaxSerNX6wCxTwdY7cYHVZBYppG
twQoMcmxrVn6MIGCa+cMIt6VbbOWnJUP40UiAT410EvxXsPJQhZe2bDcA5VcVwGJRO+nT5lf2EFf
JV/nkn6Cxf7FZyTWhKevof8tSkXlDDMccjBBzaeVmMcHwVynH+s+3STajpUisJt/WLxp5sMMqOHb
+7lgSsHD5aEaDNAYaIeigLYXJ2SofO0YV7+TEsgxNA5GjL2b7qEBmOVtYfK1vNpREIrJiQ55pZTX
NNYmML+xEmRZ5RgfXBNpvIkO+ZbrIE+1CANitGtvrMKhgcXcNbq2BbOEFh6ZEMW+XrdFARSYj1nC
9OOgd6FmfOX8LU7JyhKv23lkJAa85j+Fg2uotoTVqU9bXT96xms6G0E/PhqVFiTDlrlREm/gRPvZ
j9v7+kfrlY1FrydSF7J2jAyAXPqZGeliJNXyvLGPVpU1G5AsAsrdJOmGNp22L7TWjPpCf8/mgg+B
y+d2N3RdGc5z1/7yuCcih1b6i1+nPPBrtw8yzel2Bk/5t8Fsu08l53NgNlP2PDaYkMUrZbwZzVxu
9QSetTYVUNRG0Fc+Od/E1BR74Qoj1LR+2CIdVoQuQJ3yqMpptXG4lm7JnIlN22A+PAA6UhIKmJJj
PBPnU8/BVt/o9Vqj54KZvdgf+fez/Uk6U0tbq7OPoB+OWn2bVqEDsENk324fxIKKIZiUoIPIJSGy
VG5T3lt+JbjuHW1vX+mHCtFAur0tYmEpFyIUd76GS1zkFUQgoWOiMUg8ptMD+fkXQnBJJLm8bHVR
TB+b6ww83oN39LJPlr5nTVhlUI105bIs2AP0wP5XjOIodE0691oOMbldRMiW6uavdIxEc6zrKSia
b8AgvL2u61I4CprnEpWLkhuEVG3Vecc498O580KXoeE3ppvOr4K4OBjT1kSO2tB/iGLTO/c7RoC8
wP88BItoIlPUQzRuUhsk944NtQ+icQ4xbT+P3lpz9pINssAUCRRptF9cj7WlfLIyl2AEMGuq0BcA
i2wDkuIdIVXgpB9G9lhadrDKh7mk/edijctbVoAul2cj945u9XngO5aG/tpg85oIRTHpTAnt5wYD
e0n1rzllPwZBN6JYC2KWLtn5ShTFBDtp5eoJNtAUX6p838hkubYbzc1tdVxaDYaTEFiiSwrIK8p7
6FLMjtWT4R6BwhPUxttAP+feGrDg0lpM9P1owCAADbZ6lzWYcTcV6MS0BnNTTn5ozkZYFx8tXVmN
tSgJiEdg9IQzCcC7y/O3K7MvmZZg3AqUlVvBPDes53l4Nwsf47AO5V9di5JtrGtT0Ak6bm2wfe1Z
2fg7kFymSYAFAP2GEPNxpGXzUCZ1Hfamyza1nWaPjOflo0PRpjESywhn4Gt/s51KhE5TawE6gceo
F62zZY1ng8dAG8skqGzG37phdn6xvGoOws69LULEbNvWFjIULqA62z72nlJKpsj2KN+yyhUv+szo
w+QzvE1tT1+6CeMAmJKqgrp1yDPj/d0QYTKDi24peUgYHVZndBI3tZI8NjEgas/wEn5nXbO1QO+G
ws1tlVs4I2gBGsGkb4uKhHJGzO6aqgfw7qlIjqn5m/S/O+GG1jStmPY1OcozZXAXygBq4ZOp/yjz
x4r+y4fI7dbap+RFVByfP96kLqMBcL0q9kDreVJYM6jERmOKYj/FEO9a29LiSsBqLac7ARKiVtNn
Peeak01grEIZL3C0eu+x8t10yZ7Ua8OwC87/H8yw/9wgZdesmZOZENzVZnwH8LrVPnHHDPr2sZ5f
x2J7tyrIZmbJMwDoVNRfL69rlYnRgXvnHAcGwphiX1Qf0PNg1N9uy1k4IwyeoTUAB4Qit5pAQf8e
Z6y1nONsV2Gqf0cZb0XZliTIgRrZ3AgQAfWICrtnbOoT75iGvE8DfzVKWjLUFhCLQYUMFkbAFFxu
VRH3aAypUjzcaNHKIpbtNe8vTuNchFTDMxfV9MEfbUkRrf6agQhTC2P2lHy9/yjAGYcpTAC7XWcz
7JxN1sw0zBrYbyQ+sbUX4Po2YooXCXfZJCvBQi/XMBoUL93QQn0BEetkgL1YMyvyC8p9v2hIUyQM
vHMZ2mviI0iqwnoYfsKaPlStF5gpogledyunsiZPuZDdUGjgD0WHBsn7F5NbuzLp94mBSnzsP1Zd
t1KWWtIzF14b3k64BNDoyw1kGmttwAaiSwgT9+TX0APZY6UZZE2E4tqkpB3cQpO90v6zqb/l3Vvl
rTRVLV1H2ekhk+YwmGpSy2IUDc4NjY9UNN8ZQSnSc+n+tiYvVV4skLIALNaVe6XWPIGo1c6l46PA
5s06eK5A77VHndBJgdPF9oRXj20O1aBsF+tA3Jj8B4d0m96Nv+S5tbv9YxYXjILEn+TtNbXdWJra
YFY5OiJSHQBbLP/StmtDdkvnJjFxQfwFC4T37lI1SMebxCoNaKItkVDrZtv0lghmoq94CIuCMHiJ
RDE6dRDIXgpKO1F7FIhVx84tnnvd3OpZ/uLMa3GsYUiLpt5lsDX9ryClKuFamp78aX70B5Mempo5
W8Oj+S4f4y9I7s5bDe0kjHDzWZik2c6TGT90/VBv5th2tmXa8o1nN20060MT9HWGeNiy/zXRMbPL
pyZ5LGe3j7oY3TrEiIsNRuasTUoLHbAr/oBkHieQVTv+N3usXHCp+UWUthXabeBN73JXo5t66nnA
u5xHjQFs97zRweuZo4Wn9IfhkFNBH/zOF1XAPTRcuDFIU9DSycOBTva2rKvysUtMf2vRedqKRuQA
S7HLgAiMkLcAV9llFQxkwtpxr6XMDVBOnt+9yYXbOozZTnBq75mux6GjoXdnbDvtzXKR7p5RRwTw
YODW2vSixQm4Qez5vcB/9dIOfrmZ3XnetYX1zXXyH3NmuVtDEAeswezJ0opdjgh3w+wqwSRGUz+O
o8hDsxnLQNQmOI7mBFX9iRGAU+VTmANbLPD6ZHoDk2Ia1HnCQ16zOHLcGX9ATnsDFu8+Au9t9W6X
KY96vdKi3qnyHcbmrBDM8iLEWFX3golqZwemQWfTe1qyByyxiCjHFI0z1J/9zBv1YIbib5BBKYxw
7HonROUK7VNtjfR+QpNnN6tp1FAxBwKjWkFuzr+ayZ3x6OvaZqyMBuNZvAvKDMEDGjH7l6GstI0l
pjyazDTfGIU1HNqR6pjz7Qf8yPh7zx3jPWaD/uhzd/TDKSPDR1cmuh2VxMSQD6ie/C4rAx2e+xbE
TL+LYRABcJiL30lPPoyRl89zjuCl80v61k+EAad9HEP0erqIf2sXTe21/+b521R/HONPovT8U0oK
ZzfbXYzfOrmHurT7KEkajK6AJamLqn62n7KSFs9Fqs3h0Nd+MLV1FxllUb+nhtucZi+HMkKVygeA
09NAG4WGBAZFiKJjSMUl3EC31uDqW41qaO7n2Tcr7367nBcvXt+bISoSxm+rSbytVSTJDhAa45PP
TC/qQWmwFVZVR3lXTgEgX9tj3mDGghhJvS2bdnikZZ6B4m9uy43T9iRy8RIfWnt0HlEtw0JFQaNc
y3+NPO53w5jSV8IoDUH4nbwbzqh3gc8GFG6TZNAe3CqbdkXNm8BM9PRRZ8TfG1pnh+6cpmBY0r1d
1eoiqvRx2DQ1t9Cg28bhXI7pAzXbejfMv4feCFPobYv6WmQCNeh+BxOwfRj7wpSRzMsrNtGd3Zgb
c8tO3NqgX8Ta3H4/FkzuxecVS6j1ANbXYs4QxcRo42cvzNMeDFNbeZcXDO6FGOUJidOh7cakY6d2
Drz4e023ab2N4xUfc02K4sPQCaflxw07zeTRrh+I9blqN452/yt1sRbFjdGt1K07HydCgZlbN+gy
sJ5af8X7W0oXQorsCgNrLVJ3yrlXLZpJNUtnp6nWc9wAkC4YFOkzABZNz32F/CsuTAaogMIqQtYX
WmQJn0VFkq21Xi24GBe/RFERUGqSpErxS9w4MqcN0VaWuvZ9RTe6NEW3kquxkzFtnAjYZLc1fMGP
xjggunA0hIHIkCvHNY4ZMdiI4xLta5E9G/1bnJ1M+gD+nBXFWFzImSR5187iKKDN6HjWBnayyC90
Bsx3o+XIRtSz70v1P/s+L4iDYVZcIp8DTSW2rCzMYDBvb9dCYhxCUKuShLwIOpXTngYCtIMBp13k
eL5EmJIfcx9v5MRAmwxBX/xs1+ZCF05Itj/aktNVu4ZZ1cbBHZ2qio+VU0n28r4J2jLd4j/+XcXd
k8PX2FrlRqnun5yEkBiVuFpqtlAkvckTUA4dG+HvzQZTaJVo9xWP4fgYa0mcBa2QcHVyIAI+yRV/
SzWZXgVspfiYJhEennptWmjx+yifooHYkJDTSia358woGcUcSWGB05zrr+1UrmU5Fl4JiZKGsBCV
JVTYFc12S3Ci+C11jlm+04AWzDZkvL9AcSFCUW4MWGTEniCir7ZeaQQG2IXLu2d6kOl0EbkhIgD5
FyKAyxuUw0/WzZTiBgHX9ZGzlRh64ShwwHIYRY4eQ5UvPz8YiPWm/yHty3okxbVufxESGDDwCjHl
FBWRlUNVvaCsqizmwWAG8+u/Rfa9pyMcKKys7m4dHSkldtje3t7jWpmNu+MGdEU/PVCFX4/WGEzq
YnAe7ciSodR0Y6oLd8LDU7T+4KBiKp6uX/6lBSDwwkAYOkOwBml/CkOLaSyQ02yjoIkBOaUwLqrv
S3o0GjVvYXiSg/OaWptRU+jQgiFBczBy2FBUIFrLKdk6aoDXkaCBt7a928R7ARBIOo0Bd1B65r/+
YqtOZElbBX/eLr2pTQ7jRlhfdf3x+ucXl4LKCR5/pP4umn9GV3NdKqr00OfOEfMf+F8rqTbIbq1K
lclXyZLUNilNWg8I0Q4mBvKDMUq/Tb2Obj1O84Bkpe2Dfef1+vIWDIqDeigcmzmfcNERpOkiMrlI
00NcAtU1vBdJdZuE368LWdK2eYAURDswW1CK8+sYOqbQezhFB8vb24Wfq2ao5n2RnhGgs2MyBE8X
eonlPBDxEjNFHioFxZLjj4ghuf7LCId16H2+VetMkHTx3T5x3bzGxTeN3677rdQsP2yebBXN0oIe
nImR3GdwaBhlUsIRS6YfFSZ46tbxC6D72tGxJW/Xz2ZBAc5kSddHc8EYlRkkPXT1wQy3fX1Ihu1f
iEAb6Mco4jzpdn78Vhxzi9Q4/iz5xq11Cu9SV6jxogagRQv4QzqInGTwF1sUtEQ0gFua5QKgdkUa
P4GdOX5kbQKaebPWP59CRdHp34qQdEREsCRrcCaYRSKe77EoRH5RC1fEDqf19e1bikAA4TvD08JP
oheVBy1PI27HPRBNEGl4cMgAdvHuttotKauVHcd/SKuvR1Rd/NDx1n2ov2dW+DfrPfkNkmkqwXcL
RGGstzd6GjSluwZW8xHJgr8Is88WO9+NE996aqfUDSs9PpSJVq/b6c1sXU2xowv2CKP3GFRCKQcZ
WxmutWzzgk/cig+g0gT3iopcSPV56Uo5VIxRFFJUC92Vgcf753V9WPw8fCZ0vULjQTx5vkPoEE7C
NgJcRK95Awb4kntjROv7dSELF2rG8/qfEGkNHWh8jGHo4oPODqb5FlNzS0gRGOTrdTkL5gePAshZ
Z5hCpM8kOVUsCrud5XjOjeBbJHGQF1K1ciztGJo3cdJo+0OyWRLiJC7IbFmGeSLzDzoEIl0x2be0
CKRiZtgW+OYXzJYDWEbbPHVx4OW6yldetQY76/V9WlzCiQjp0OOymHKeQ4TH1lG0clbXP7+8AvjM
8+geWg+kW4ecH6kjAX+8poBnBUOF4OuiUmSF5gBIeqY99Lj8T4j0DlR6Di4/Cl8DCQC7PejJrabd
a/Uuy9869pP3ikYv1Zrmn3NiSXjG2iiNIK7Sn8I4AcDG1lbBvS8fy/+WJHs2ZTUWmY7SNhhzbzJn
qymORbFjcktIoU2lW/U4ltFGyUIbdyIZd0zv1m7ePbRW8dgM1gaJ+eC6NswHceWg5DpTzdBS3Y4Z
xGo/IrPz0/DgkUNaDtuxZT4aha+LUxwUkXTbG0RH9QKbGAltW2lTDAgUEmJOslOEhSpB82meaMTQ
hSOeTwii1e8wPlIQAJTj7vpilgzniZLLwwJORIymMWKkiaN1kuxY/eAxn6k6BRb1Du36c5UdVOcy
vGMaJQl1RkQlGogYwixd8b8YnZuZUf4nQXrwDc1EnQG9XAenqv3hO6ZF/OsbpVqCZHKoaDLX1aBk
PPtS7noVMPfiWc/Yl+BAwLsi0580ToksN9XQFWRZfjIemXgtQ8WY2/wTL+7JiYz5N5zoU5QXBR9d
QPobXhWU/ftkP7XdRp8wb/3n+mapJEmnYTptNKBah4hgWPOp8WtgDRCjD1IUhNp42lyXtnw0/+6d
dDReyqkZtdg7zdlRUMckCvsy/9pr+yY9BGgitnNDcxGyG/dp+NNNXyogpvfZr+vLWBQDigpkT2fE
WCrZFdZ1INqdRuSzC+8wxNVdlRCfaVOQZpYiiloUBZT5ecod0IByRihiEbOd3ksOU0HRlCIIv0/o
1G2trhwOLmCqFTu4eEIfZFIo0V/mGrOKW6mOGv3BjSdwIQpt8K1SFVYvCkHAjnZEjC+DufZcvccc
E/fIoiUHi/1MwQJY9gpPdvGOngiQ9ACDzRVNG5IcksjZzXiEmUe/2nG0vq4Hy+vAoBjgIOcIUdKD
JM8bAKrA0qTDRkcVVQWkqvr+/PcTM9Akk1WJEM9K9gJ2NUeFRLP4efAjALZtZqGTCwFt7PAEMNQo
QGWvFt/CM/vU9lhzNzwyyZhUh/vtXcBqaHUl+r5NzYMgt6R5j0pVv6m0gAsBUiUjHwqTZzUE6MMq
vKXic9bqn88bCPxNXD3sknS8PbXqIiKVCTh79qczeySu89X1LZLM7z8iMM+Gln3DmFnizk94YoUx
erVBDo4X7oS7qnXoa/ksmqOmq6D65c79/ycM4HAYIQPLtpzNqnqRDnpemIea8LU3pU/AUNvQ1Nsi
vNkZXf8ltaK1RTG+aYz06fpCZbS3f4SDbQBJZ6A5wb04X+nI2wyDQKZ5MFnWBG1j3fHY3RK0NKUD
um7azPaNDIA5wtW+k9GmfuxF2yQCiTHAEv9uKzCZBhTGmZlPtkAk7roYzLPmgWa3TT36IeAJ6+in
Z/JVGE4rYmSruH5I9M/ZpY9NmNMDUKaZsV0+bq1CBMQMQVA+uAN5dsRv0fBwfaOX7sSpiPlBObEZ
NRDgJ3sYyUGvnvlDnhz+2+cl0z11Zc1MbyCHuPtmOt8UfrTqx0t222a10Tsmfjx5sUe+opGpuG8q
AVLoZlpdLgSHgGLcUZ35WkQUD6j0YP9zxKj2AQd3nuyVA16jygBMm1NyoGlH/SEprC0XcKhsXdPg
rnNVWkt66v6RZ+tA/0ENEpS3kgVhhTM15UTIoWztVTxhtAnokn2mMOVLq/oHhc0B+DHIps61qogs
M6nBOHFI0BjUGI+u+1CUP7Ls6bp2qcRIxxMKNo2mgJjeaHybPJrOfuwyH6OAihhhye7OY6kf9IyY
X5EEVZyUTpzUiD1rbYWpwi3mFna12wVRNcEShPb2+sKW9A4IRvB2KAa+yQdw58mtzKKqMLwaeofZ
xSHBPCrM3X+SICcMikZzOiF0AhawryN/xpDK33zfBl8XwPiRwJP0DBO+CbNLEzen5Cuw4uzbNFWk
go0lXQbkPp0H4tHGIetyyMeWd6w1DqgS20+IqaO1U1X6cz42w6qqafZi2A5d6bVVP/WaiG7KmoBe
mHThqigSY93ESfNcMt17iNBT+Xx9A5ZUBlVlMK0iPToPL55fgWbqzWhIJ+MQm9k28Qp3pZPugYTN
6AN+8Q5sjJ8MZD+u9jxxAPcJBVuUhc8lagXJBKMMSmPfsg3vdtcXtKSTGOiEsw/XBsGmtCC3sCnR
mhhvIEazW+dnnKls4dKWoUg+A08AT/Wi06RwPG4lTkgO2gjWwh9G5KLixMG5eTs3MX5+NaeyyPlm
icJpa6pHWE0chGW7ywsVoNCy/3SyHMmFaYZyxAy5Rg6NC5IQTVTVg8aQT2odm6y9Xugbm5flrkoF
0EJowdaGiW6Xzy8T6oAGeBM6iB7182XSjqVCi4V9yHRjF0/JeigVNnjpEuIGotQFXmTkN+ZDPTFV
xMA9r8zJPniAUreqR40eMiNRLOPD3TuJ1D90G03RsLwQhRBQelDa0WE5Oh2sgzGU9AsvncEf41FH
8kGbuhr4gt2vqK/L3RTqE8JQGgHpJ73N7IfBtELTH3JgqVJW2PvI00gLXMUQ3cD5hEZPgCqkMIKF
+aVtbXM9Vmj1rRPRrrPeRP8u8IStA4wF/SV0J74B0ALeTCGyZCNGSr/VOqjQgfEuAtsS1bo3GXkE
CkjvR6RuBt+pwr0H2113NRpMtxqfe7m791jU6ZFMyW9iN9FLXBrl2gZxSFDVmFVxc5HfwdwBlXKq
BrRLT8A6xLXY6WGa//y8emAaCrDo4Gix4eifH56Zdw6v6oweUn7rereditNySTlQbSVAC0FYhyGM
8++jlXkYS2u0DyGClabV1ialN6n5ycm7D+04FTObrhMdzI3K5MDuslEkCjpr1av6IVTLkEzfRJos
Kgm+b5P7vt/b5NhZCus6K/C5ghtA75qhu9DTe0kCbWgjB2pCYR1yM3JuvE5D8Vh0GzEVISBf3fEu
GYdu1dSDvb6uApdrg2AkWFGHRA8UQi1p72zghmRFYh8mlG3teO3QdA2je13I5dtxLkQ6oCkvdNPN
ISRttqDWRKP3f/u+dEBuUhdmOH9f/9M3X7P26/XPy2CWULD596OjDuk7cETKT6tNMW5hWKl9MJJ+
W+lWMDDgpTcOXPSW3xcDipKjpftmPXmB0Zc/tUnFpHvp6kIy6m6YgQEo00VhDABX2ly0sg56U9+Y
CBl8kRSbpiy+huxvEjFIYMA5QqbhMtFDdMFBDu5YB2ptavY1pIqY83ItOqAA/v0+OVc5pxpGDIKE
1iEW9/hPi3Yl2Xgq5IFLnTuXIil2bE2g4ZhXUdCgfOxUtdzLezN/HjQZyAYATtWRFjHq+jjpNhaB
vCfSH7x8jlVEP4si0OsNMWggvHAhi7TzBgbFOogpsv2cYGgnScVKN2NFuLF4IB/AhDM/O3pGzw9E
qxHG2BEEeWFtPZq5nWyABJ2+TVEUPbFm+iSb8j+vuQssDyBmQcdkr+SjlR2kDrCn4ZP9YA7fr1/X
xZM/+byU5zNtrvfuiM8bhm/coS3mLz4PPwSZ0DnN50q+iDUJr7Ktyj6AUcxqdqkKBmnx53sW4ho6
45vKqS9Cy9rRHTyaoN3SIr+J3v/m9//7fckYt0SUusbxfdt38gdP1TS2qLUnP19SJq5zzCHNb37/
6gpQ6W7zUaGuSxKcOQMNHLR5mFtyOeGcteE04erV7k1tbM0623Z1rRCydAqnQqRTTkNhR7YJIbS8
Y8C5VqSuFtdA0G2CMQQwelDp83XphLFLa/sA3kpS3bckEKpJnsUVUM8F2SqdfXPpGoCbowTvjWsj
/riBT1v9zQoQC2IKFKYJeMjnRiM0kIQVtKYHvVyJ5Dmp9uis/bymfvTvIq5YYIt1nMIWhgX31Ej7
fmNxt1kPQ/NJeNx/vEfkt4FEh8Y21GnPF4IYvsDD69kHLUJFU7PiBzBGbfWou4/deHV9RUuWFgcy
M9abaDuXc+rmKKwUSJWQ1btNALze4had+s12yns++AST48frAi+VYAb5MecuM2IDMEC6K0OSmXk6
cfPAQZrt7lSP7KUa4/NIJoJuE+6CKyuBEVuxVcSVdRhNjBmW7iqNjI03qSo3sy7J3vGJGJlkNyn0
rHWnGh6DlnNny+ywOJiDUb6McUkOEcagIl/kPLmZqlr8ccoxfv6LbbTQbO/hxuJYpLvUFhoY1QvN
PITI45QjxgeFQjMWD+pEguRP9Bi7Q8bIMQ/xk0h2+SdJqj48WMyh/m8BkpKH/P8vIJ1SDNcGeanC
C5k16eKMTiTMCzwJwirMejr6RE3kLGOMJ2+MFsH0znpzelWeaHGr4BS5AFSAXssY6bWowOwJgoID
iJ3dG6B4XD/rhbwilBpJGGTlMbp/WcgrUqTRvBxRK3nq+AtDbsPCZCcAV6KZjEoEwp3QyuGAZx2M
mMamw6D/Pv18hha/An1wmFCA8UZUeL6fhbAFa+Iegdmv0oJz+Xh9lUubiKEOtApglhTTI1JmKAIo
AqBESvsw6gctfTVUfKyL34epA1QNsFAAxXH+87OhddIWj8dhQN7Vb6ub6z9/IV5GwxFYAwEMAB/J
lXanYraZO84UHhJkdnLz57TTfmBmHSPCk896Vf5/wcyh8xCEBoi8ZkApaTFaU9o5yZh3iFi4qoHw
6dabIfxkM8V8R2fYGOwY3lO4NpIUXdSW5k62ezD9nqGsgDH465u2cCYIJj7cASTTEEienwmLDbPu
Kq04Fuzll2BP17++sEnobJ3jY8ynOADyPP86T6LQzEpRHs0QCbZVaf7weoWIpQWcipB8jqoo0sge
IMLeaHgBGkUD4IIJA1Ymwrq5bIHoRDoAl6PVDFWd4ugm/U2MmXnLOCT5Een9QFf1NqlkSfY+H5Mw
qfS+OM7QmATLCbQ3J37g5tfrp7KUuzhblGT50T1taQbnxbEDSh2QCtokAYDmQyKiW+oWuygH63sv
6mBMW4BWA3rwuvyFI8M0DC7NnGQET5J0UYtRCK2I2uLo2F+ABdApjmx5eSffl7RutNKiqnlTHHUG
DLdn4t7b7MGudoWX+zy+qa21nTxYkaLjbnFV6FH+qKHiUZUUEcGJO1K7KI7xcFuvHab4/KJyzDwK
BOO9CDLnq3bylnpGYnYkLYtjqj30dEKF4intkp1O69UYKbIxS0uhCMJBjGkj3SN3JTWVweooj2AU
xkDvdN+OVRxgC4YBryjyPXA/LRgHabOaBrg8yejiIgH30eAPDVImmvX9up4tCUFYPJcH0FuPCbLz
Lcv1ph/6xMyPMboRjSBLgMGvUGWViHknT06lTuxGpIWdHztAyKbDs9veNShBXF/HZYRgoMHq33VI
R58xvSxYgXWEAPxw/Q5MUO0GzvV1KUsKdipl/hUnS2FuMWahsPIjep6Bp/q7HT2ULH4BoYi6ioNZ
vKGnsiQLoAuP1VoCWe7EdpGprzXDWLHI8UVfv8ed2HC3eyMRW0WeOGh5ZCh2VLVWyUI4dREDx4Lm
RwGM5wzpmobf1802YjvwYlzf1sXDA6iZg2FiGDw5HMoTlsdkwOGNVuu75r5xgsHYACHoupilK+v8
K0b23QoUPAxUCKCI8TymwnxOFLX1RVWfya10cMfMddJz/UiIFhcxI9iz8Qc3M7RZ/SS6wsgtbtaJ
jPnvJzoIJE6e8dDIj2W8AqtoipJaFxiqB2JhJaADAwP07JvMi5GktKyK+iLPjz36CQGyGZTTkxd/
OhcCF/pEiGQZKDpXdT5m+bGq9lnyeyS3Va/opFooJ5/LkI6kREYTjQxwR2q+pc49GkjhZ8340Ung
eHeu871N/+JtxbLQgqdj+y6nGZvcLJuM1dAzVELt7lsVAkTqrkSRsqM/qfMdgN6avtLj9XX1nt8D
KZI8E0vOjyzNtdQJI4ht0f4E2HJQXA9jQIQ/dGtONqGlcu8XNBGhBDzXOXzFCyLpSGZ7mDwdrexI
8hVsRDhs0ymghmJZCyHLmRRJSbhbJ20oaHZE/p6IG8e6aYe3xgOdc6r57fTz+iYu6j3KuiAKQeH1
opmid2jDqlTLjiX5Y+jPRrUfKoXnoBIhnVM5VEZuVxBRNeD5+wW+TX38dX0Vi6pwsgrpZNCr0xa5
g4uFkGNnlD+s9MXTah9c4Xb5mqe3ylEK1ZqkQxqF26d1leZHvXLWdf3WtjelPihepEUhFoLff0o7
cqewZvS9CN0R1tW+KzHrjNJh6Sisq0qGtJAib9uMdxOsax6Utc8BE/BJ3KM5Xp0bmxBdAEgHNar5
8E4MeAlmJRdNGNlxjB/zEpRcX4de8dIt3UwDyYl5FBCendx4ywdBmFF02dHTgi65IWxX9V/C8fOt
U1gJJhgA3ThH+LK/rWVRjx6XPjvafcB6sBQ8XlfjpcM4/b701IE527azbv7++NrH37Xq3eWK90El
QvKyElIM9pCKDNHqKu32QD0j5u6/rUJypGjLeV4VQ3ac2nXkAeIwu+GJyhYvrAOpfszoO0i6X9YG
TSqMAt0k7Fi67cYQ+qp27xhRNSQsSUHZBTyRAAUBm44U6QNyj0ah3bKjwW+ZsbPYjYgVF3BBdeEH
fnRWAAoCYDnnt6PXwtowQLIK1e2BA7fLeL5ukt+x2F4/lUU5GPmd2/TnNizp4GNtYGNVYgTA8hqf
C893k25VRsJvtW/XJS1tmot3kjgf3CXyOCbqqkUadnpzZGW2qtO3BG33HMg816UsOTruqRhp49hY
EjfmAxZk1CtMSQaUVv6o9UFkrjPR7YrY9Qdm+oK9XpesWp9kMkWjDZPQpuaYT1kw0H1hEb9UJeIX
hQB2jIDBfo7uJaPpMDui1YTjavrxtgfGxTQ+h83n/VHE2ajNIeeCMWdZiAWKP9eivDlWL7qOrMsx
LFTNCfNmSE4a6MOR153TBnAvJLVD34jpjQ7Ue8jEjWfPqJZM4V+oREj2Bt6S2SUeRBgF+WVF42+C
3rtPHzmqft5Mq6QD40i+pFNCugLII+wo0nyH4aY9ADU2lqtKF32ko6XdOpMjqVYOso98QkR1zPNM
3KLR/HfTO87KrArzPnMS4wbNKiRAF5uzFvYQ+lnouA/cct7NXrePLNLtXR0P/fMEND8/1QD+7jIr
XQ/UedfqFBRJHgjhGr3u78B8nN80VvSedkjqTZb2RBmzgtZMy6Ad3Zek72FTHevrpKfmVmOOt6s9
LXyaKp08uFGcv1gAfQlo6xEwTwsMuAgChvOOlYHDwtA3Gj1BgqUDWbQ3VbuYls2GxeUQtJFr7UTB
pk3Z24CJG4GrSmgNup/SrnzMJMZPVZq1N1NB9CAeDOvFAwroWiuY84Q+xBZBjd699qzsgpDSbh3F
jYe/Yso71mp25xp1GLSuEb16ekRXliWGzLcwZoXm6vn/RqmVr6tkHVe3rsuzW8zT2H4Te92XprLK
2yxnHQCM8tofnRRJrpFo2yQDFKQjmmQlSpL4Uc5A+9JZ7vq6ji0YaNxAoIDNtwWJcemtMRgfAZEc
V0en+t5nX9pp9BmiJpWrrBJDzt+bsU5onYGKZH6dgWofZw8xmt2rzfXFfOTRZE1GGANfCZ2KuDDS
vRdxFGnQkuoIrgNnF1rZEDCUrYOSlaD5NUcNWLKJtiIMMFGkZ4nvkrHA6C41bjlt+DHlRbIzeZfc
Fwx4sh1AZe9GyrP11DPzkRdmGgD71woSoaPf0eyaFYk4KF/ddnweue1ty2SYfMIYTpLVbzVPAE1e
znTkXgcoSrdYRcwFWJlns5VuT8DXE6gGo0rk+nlBysBAyOQbZDhaIRd+WTau3xZ9rAid512Qd+nU
rsyvwIlrTKMSLOYl7jtL38tonZLc1w0W1MNN7Kk8ptkMXsgCCuTHfNqc5ziXFTmtobM0rI8EXSRU
HJn2aqLIm5vmTerdG5/EtJu9fhSnMHsIKltQHsoKUHvWlKDgVx3TBp6mkexTzhQ3ZsHwQwRaMjzk
DeGiSbsHiBFKIwAsHwc29ZvESrUNL1MVz8miFGqjPgkYfwCPSZqcNgCGQyN4dWxu0ugeW6W4KQvH
gtjof5+XXi/RxlE9Jho+b7+BTPXn9a8v3XaUVVCKnKHtL0pVcWJoHegA6mPUchvps6rwGQcIaBVq
98hBrq5LW1JnCkSzuf0BJUo5PrLwxCTaEENalSIjs8saYEzr8CrSQOOqitGyMMBwo67r0ItsjAX4
uTZv8voI5Ow8f7bh/EceBihY47euCshyydvE8/+vNOll1twxcjUKaQNLgjic/Ehbcfe7y44R/cqK
75He+n3xdn0/l64spu/m+GM+PHmU2oiHtuODVx2t8tCl/U3TFYBv1QI+7pJxW9AmuC5vvjCyiTh5
gmR/UITEmQwRlsd2itaauB9DdGmohpMVQuS2DA4k2k4bISRu9TsrSm8G8DqzcFINg0j3FhTm+Af4
BnSeoocXPV+NE9sa0j7Nsymje8d5zG6aRgGiJH0ejKFz1AmNQE4DyU9Z190SnmZodca+ywD0nbb3
WsJfP3kcswSgHKIUj5F3mLrzFQizMoALWjh7Nyad76E350WPwyEgtO8UohZWg6obASoh0tPgapBE
wUnXhjKf+n1mz5coj63uZ6IBLv/TK8LM/syADQsxswafr6gHrF4BprJ+3zHgRFZJ0PWvsaFKOF0Y
PWzX/OwY85Q9ujmkdyFhws3tUgz7cDTXuflsgZaU6ve8U5mgRUEYpcPkInAOzA92sRMVMxoeDvrE
h71hdOUNGAC1ddzQbNe68XcjAuTm53fPPhEn7R6rHD4RCnEM3KOOZa5GXFPL/n1dykUudd49oIcj
34Eu74tRY9KVTodM/7DvB+ZbCd26Ym9Zg5+mb20BNbSah7LKNteFXhgFCAWGM7opwMUD30R6BZFv
F0DvGCF0bHwMtCIr7SemIve1pOTIf1gG0i0gdvoALjw5LlwzbraALN1bieNPL2GrykksreJUgHSL
qGCdBR0f9vpLPGIcd2MZqsHs+YzPTDQ26lTEvMaTNYQOxr7yCSKinQ7oM+13MIUg3/is2zBLwbyX
h9YyA91tkq9Y6hyghh2kYKhM87ajz+mG/tVu4eqgYgTcCOTyzpcSOU7XDnHW72Og4JugcxNx6Vv0
/bpmXb7cWAusmoFaKybML1pbKdqBWWYU/R7jm627SczB73dDHKOr/S6zt6P3IqLtdZlLinYqUloZ
kCCL2oyqfi8ezAqzlLv/9nnpdAarSxlxsXFtdOTTl0wVKSz9fPQSwquamd2RVD8/mBq440bcFd2+
drkf16vObP/iHfAAPQjqX4KTkevGDXX7CNPe3T5OnwnC9Lz/UeTfPr9Lc64TU98wLRdDi1PmCMxA
Z92+9XPQOlq1qg9v6bbPAO3zVCtIZ+Vnhg9hWxBH7/cFuQ37m8xD9PEXinQqQvJhwPTiGGln9Hve
3vZixz/r781zavAs5n8RpcsFzRpozW7a0G7v8eoWENsPtH0sp0+vAY3lmOyHIAAPXrz5Y6kB3YGP
477mtyjeu5/ukJsb1wGTD6xmD5+XYbOMQWRdZ5Xj3urDVU//dMnvKZ5uQ6tf51auyDVeml8IQ7cv
0qaIBi8KTW5saYkeFePeM8qbQjx4eh4IHVw23Pb19i92Dr2eM5CEDc5DW76H3VijR34Q++itNneu
ahpywTLOHaQAzJqhADDTKX2fTCZIcRpt3He2fjAJxnpbF80PLnnsIyvy08Z7trLsq9ZHt9wcnq9f
z8vbMwc1jmEhqkI3q1wVHPsmQlqu6/adQV7yWn+qnfTdbEOFY3Fpy87EyDQ4Fm0mrYuHbj8Uzh9d
NK+T3iuM2aUXCBFEx+iJDmLcC+64zGA9T23W7aMJTTDuRiA/2It2BcrX1fU9W5SESAYDGujBQ1Ph
uWGOWqAoG27d7TNT3DkMPOS9zYK4gSuYj60iMfGR2Dh3NeBAfzTkAXELb8F8gqeuBqb8mOmM7b6u
hmoDSUOgFwyZfCNy7gDWM4JtWg+s7EsB7hK/ccvoNqWgzyFWk30VRTOuY5KAMKGm0xrj8sAe73t+
c31HFu7j2W+UDKQ1obegBBzYvsn1dRabk58P5e1Uxwekp19FUa+vy1s6AQozhoKJiSStHCHb4N/u
0d7X7iMGwg9wTewI69dgJX3gOVWc9kfQJR+AM88uoCYML0wOyhowr+msqtu9Qd6n4T3Rvjnmcy8O
RnPXldue3uqZdmM34HJjv0dTEd8u7eyp8PlinZx+A9pxLwZsyr4tWzMwyfDGnOF5zHSQkJd0Z/bh
+/WtlXHDEVFjrOqjhQgBCF5VSbvHbHLzxmzbfa6XrV8yx9gxM7FXORGNX4xdelfnZvqlI5h2BAlb
FHhNRHy7MboAb8+nB97nXwPn1ADdAEywnPbjAJLIe6AV7ptBxH5ba1+yPn8fY1XOZUmjTuVIvuKY
zFNZaAvbl+zBQBunlmtBmscBMD8U+jSf2IU6wZ+fx9MRHF9g7UR5DYa3hu+7WIt+giOi9bMsjX9f
P8Ylu47QASQm89zzBS007VG4QHGe77nHDqIUO6ce10mrypxfTt/gfFw0JM+PvoXhTkk/24aDHo+Y
7d6a+mntDeW0Dg0bSBwcmAglvH70iTohisF1/tSXebEWljOttL4xgimubZ8Bjc2vSzglBTKkCsdq
4VAxlOtSaA76mS/cBMy7jVwkWbsvHYJcawyeuFuN3Pb26/XNXjhSamLACb4b2HWQhzq/pC1mf8Kk
h5xefx2Ld6NRjYIs+QhnEiQfAdh+bTrkRbv3xk1dz1Alnd8nhe+1XxtjDPrhBbG7T8mk2MEF83Mm
Vwqli6KnRUEht61fmBUFbrui4a7NHtPw5foeLkkCX4qJCPQDtUiKpuywLL12NnR29gYayHgEBeN7
ixh+erwuaOmwTgTJic+OhJaZiw5vFbkPk/tk898+L+mCp7dxaoVYx5gWvuX1a1c5pLGoDadLkLQh
aeuiALHpfCp7gbcdwDXBAGr6gr9MpESzex5kRroRjmLrFowKBpJwnQC+j8SejDwAlgqts9243Zt1
Idbg6ORrRtrkPjJD1QzpkijbNjEuCHduHtw4v1JJPeZeZehQeC+7B8f9Lg7vG1vxuKqESPtYFgMp
GZhk9yFHJaF4bZ23xGj86wqxpNinK5GuEHVaDwAH8I1i9yYSla/TnUWebfPJ8lb/TZJki5mwe17n
WM700aKNSLu1g6h9SLmiXrp0hU6XNO/riVPSm5NGUAlu90Uo7vTIfnQy8+f1tSyZ7lMR899PRIy5
XYSmhl2jiIWi8mdiGgFptplQuNeLS3FAxoWkO3Itcn2UcObELMdVylJh30bU1lejNlXr66tZ0gGk
7xyMb5roLrckbS4yNywokBD2AP/2HvtGJEGT6dVWgz1c8aRkt7yfmtfrQpe28FSopN3xkIKLucQV
MvL7dPgTm0+Rfq+Vz9elLCwNqJEfXct4/xEjnx9UE2du5EbIUoG+cwJMFht3el65N66dIv5yBXoI
vM5WPEtLTipq6HNHE0b/sKfSpep13CQAb0LVtSNt3xqH3jUAOe8KUF7xfstoD4qbhzBOH8JwXDWT
It5ZMByorKLc4OJE8WLNm3KinVXnleGU8mbfmqU/RJYfjS/EVAhZ2FkIwX94FS0bHf3nQtrQ0BmG
i5p9bIAOLYoDUN3ed6Pu9/lt3StdjFkHJb8UhGUAzZwTOXBMJXFWMvAii9Jm3xTpEeTFuk+A/9TH
2ZvdRvmqyjI03fTWc9GD2Ro4fGPBVAM5C5dxzkGgeQq1L7QuSLrU53HYiMJj+zpPf3jsezJ0qnLk
7MdfrPJfETKYDQKUqKKtw/bZDAnKH1JB/ZR9JWjBqCl/tCzFIS5pCloj5iME4cIFBrSZm5UZWRbb
J2X9Rrvxue/arxpw6xSvzMJlx93D9+GGg+1JPr1utAkG9SjbG6mFKO2h6DAMf6TJ9+u3femEkF2B
m0sAUuFeUCR6TRI6UcP24ZHbD26uGGRaWgViPIBW4moDAEHSQVF2A06CYbe09cDu+v4NHGb2oLDG
C2eCLgyCQVeAfV7Oa5qlB/pztNzvi9y+bbU2mDq+nbJRIWZB1RAUgaAINTwYKtlbyksHbOI5aIP6
cXyvY+t7yL3fvHPvi0ILfYG8jm/gT8H1E7qUOpepUTRC05eDwEx6ahKHe2L8P9KurTlOXen+Iqq4
CnhlYC62x+Ox4zjxC5WdCyBxE0gI+PXfwlXfOR6GGir7PGTvh1TQSGq1Wt1rra4H/RGNhmk4ytFD
C3oNYgg2DSC8sRliFSoD/W1vD3ttGNOwSMAjJ4N+SfOoOu9HiKyVuf5YG6H92hm7lc9f79nl92fT
wsMS93eN7xcovAVEg2jJkMYilH3+mKBVO4MUs1Tip5lV3/Ci+dE047bWkKQxxhLakW0cjoazBWHk
cZRa4KfmubXsJxpbe+r157rzcVbM9piPvINkl3zVVf0F/bg26Fy+q7wuMkz+wspaD9JO3/hJH8XI
wwmzB9aSfG0q9w5v7Qy1dPG1bMieKWdDNGtjCOOedd0ON+dKBvxD8vfSkQGI4qALI1KD8JRzppxf
Eo8SprDgaMV3Gpkn71TVmseyN7p9kprGcxbbWRc0vVmdfFv/qWmieUFDA58ERO5ichzfVSrrPNQy
jx39mJQhqb2fTd0gZyrksHIarg3k42ciUoDyDAoFsw3UbFm5dl6Q4+B9a7xva53HIOxw5dlB+gDp
BCEarjEUOS6vS5ezIUUHcedYeqTY8MyLHDp8a+W4sQwVjVqVBQZPQo5unKS0tsQu7pzGykLBy0OX
iR+DBV5XL8DgbeKz5noHkNX3QBwe8Lmw0oetjtbckEVE6AbFvY3wx9fSYzIcejzAoQ980gWArH42
OoGT27/NwbtPKhMVbrN5knXyUOT+mVdNct9XzVGmFbLGGY8IWpybNNtRa5B/EovXmzKmbdjIrApq
tyRBCX5bX3tvJRV0k5H+Me1LFTDotWhGfm9OwUdmcYimptAglWhpeuDZAPCsAhy+83IV9ehzGWaM
haar/fFqADZtY+tl5YaO1SYVGg/cTi8CaH1mARsysY2RL+ZBnObfe488dKV4yxw/VKV3sGt+coz2
6FAaWlb6LEDZ72Poqgn/Ps6cTUbbO4tYb9CtO6Q22Uuk3nkuQ7TnC5nKtyDhHgu0aqYV/+LGzQEy
dg9jmm8r5KZG8b2qjFC1TtS52jHNPPhl5UeOqp/Aj9hXg/vFIPFznnaoG/uNHrKRPCSNjiwkVz/s
Un+rLBUiX/pICjPiyt9kIn8smUoPxcTpgMhcZKawBM+M0sz5B5JYd3oiJJDRNAHP1E+CfsjTbWUk
WeBr2eOITpBBq+hz1rehJex/tNJxtzYbQOunIg2UKt+hAdTc8YmIDZnqFvksUlcb3xpCJnN75yTF
wXYLLWxHHWvtaWUYe/EPmqXNXd74RuhyHQgSV4VA8dkBsxFWyaR+70XhbUnsrPAMFo4gSLWgGYAH
hmSdPguvirIyVMs652hr/rtRVW9pt3LIP8pFl14JQLn/DvGRufgUGOMlk4u2l85R91v9MbbNZAsO
kvk2aCC9bFzmwzc5Vmjo2xgJ7CE8dY150DOqR03xB4r7uzIPpcaCuP/NeShgVMdKtqiKWhwMD73p
w5hAq2ToogrY9bApuvEro0b7wIaCrdw518EIEpuQ+YeUFdKoV2CYLE51QCOM/khIDTD+Ywtp96Z+
Aep+ZdWuPdflQLN9QXtxxxXWiKBt3Ffab1TG0r/PdHweAjCpS+coHdVpeEL3EBLZoDdIzbdc/HUy
5XKImYOvyxxxx7RcrAA6fFdp7/paeOhNP/PKvJAyBxMH0HwU+S6nkVV5HXug0B4JOnXxAJLQO9OT
L2ULOW6g2v3M31i+ZOGoj2oLXQ5za9ajANVC+2m2Q1RbMoxZWkSJdIKx6/LA9cl0OR46jUELu/wm
+ybM4lIdxj7P4WGT9IEKNm6GHrDpurVJxEb+2lfKOhCNbppY+65zoFE1/WR46rkYrbM2lE9DYj9k
SrFjb3ZF4NbDM/HLqJP2zsQFIGv7W8zyd79I3yDl4QS0qI2N0TQIGvz+R0m7d8cQD6ZeHwfbCLOu
Prp5fUjUuGGpb4EyNmwHkb2jeINQxnEeMhT3tkOSVJAdNR9EagSstb/oIJk4Dd/YnbXRm2Zrpx0S
XcCOpZ1xj6O5z+j4YuQgXijAqZGYfbkds12/X+ELAATQUaRDBWLOBk1zD6LqWUeOjugSXGbgANRy
eJZm9lzpEOQlZCUGvQ598SSHGD3y8OjehWfKpXWwgVVFx0bj6I8lGK5p6sV3Q9mLF8XQTQ/N72Kc
rHQQR+jBrTEtPnp1XZomfDQxgGj7EPSfYyo9E+ULV8bqmFae/8Cthr+6hSgOUnALLTvosOtkl76i
pqk9caWRfyCIJe8A8DHPZaJbaJ9tNXeO1npf80p3HppMsK2HdJ4dOG7q79qeZ3VAfJm9DGXeRyxx
/qkaM3mRAyTBN2bdJk891btnvPCdyMkTMw1QgtG/mrWl/2zjooYdCFzDOAdPhjMCkWnr5HusO2Lr
V67/6sUmHNCglUizcfXgjm38YLegKHEvzY6alvEQKWaxHwzuwpJjERFuZPeyhapabzL3qe3i4Usc
E/UK7QZ4bMTBvw2zbbcClrnJHAd0JJ4SSCf5FRTfadw1UQVo6I45QMLfNr3JD8w2Aw4CeSH4blDF
5lVDRm2FV7LXHa1WfGvMNOKgCnvcCkt4icLh21HFz1mx1oBmwQCh/Ds9XHUDojbzUr3XumhPZ2bq
WAHEI7M/VfaaikOeoozo6WHl/Lg9y4ULCk9k2BsyinjQziuJeK94nYe+ILg3IilPXQGx9nt7za9f
Rw1Qk4DHBWhv8rxzkBh3OygOeeVwpODdlae/hx8C8uIANATRbqikzMFPUAFiguu4NgpfgRXBbC0w
ZPKmE96vGMXScuGKAlMZRW3Aq2cXlEXNwu0Tqz8a/YtnbmF0vXu/2mNvbZSZE4JVGLWazpJrZYHW
sl1ufRdT2t95vb37C1EDcHv/nc4sV6LxlA1gAfZHvfqDB0RZ3ev62/82xGQan6K53vR6h5kYgvmb
pEfr2I2mVjI+15cEtn96wk6g9wkaejmEQM9xQxTTcrVwbyyU6Q8uNi2QBtnu9mQWNgYsJdA3oDiF
Vi9ztZ/a6OUoKqM7MvRc/AWR0nHHYpKdMmqZkYHq7hpZZXlAZPzx3J1uwtnU8qpqbFmT7gi9rrDt
2N7GtEogF9D7ZiXps7CKAI8Btw3VWJDXvemnfNooMOfsocBNd+xaYh5GmY27sq75L2gp9S+W0OnG
7dWwlktd8AygTE3ZOoAA4GRnE7Tinkmu5d3RsRseNYOubzsXzXhv79uCnUPW0wOVCVBVNJScHVvH
aiSEguruaKhmeOL9wJDPSYxokNYaNOMDNzS7N1BxRKFmqiwATTaLL9F2JfG8gXXHdOzoI0RLq8Ag
TDtJwtuntB6tn2wQ49F1neSxGUftB01Ztrc7ogA3K8rvYvSyuxi3dlTH6bhB+3AfSBJJn/0OBN2u
MmIkknQWWOU4BqRwTPSkEkUe5VCtD/o8LQ5mL/yt5BXf9l3uhaoZkwdc+HJT+0IPcHGqfdq3P0Vt
d0A7QlyFyIpHQ1/ter3Ha7Or642CEFBo4Z4OBtKjb1LuR8pjGaIQSHEA77epqZNsIfqN2kXu+ofM
EvC8I3hoJtecgyybNCAg6L6ZhfXbAI3zt9+PZNPWQkTCNuSdaag4ylLBd7Tk7KSXMi4CiVrJb6Dg
tWPuCTAoLYPW3oY0rToLGqtyxeSXzAIm4SMHDQzoVT5pat446mCXHG2hx0dVVe07i8vmwRDVsJJr
W4gmkFZHig3AdRd53Jmdj01cW2nH1LHVZLkdwSI8sbiLT1xjQ2S5mhXFosofXDOPf+MZmv6Lmfo+
QIBTDQjaqTNHz1qmAXnbqKNnDD/BPbOwOc3XIsnXAOcLXuTiwTubpzTy1HI4ruI0DmIaeEnodaDa
n7pye/tIXzmOCUeHnQPJHvStqxaxhAhJHaf3TxqyamiY4J1vf99YGmDiTwEtaaO4Ow8q9NqohQk+
w6ksNo2xUXmAwg4fNsx+AUiTf9erbW0FItvoJhJPf1sdx+w+Dz67NT0xDE1tCf9E0W7uH5+LfMup
t6ZMcRVrzkaZzscnl1/YXmVRB1N0UjuQo4uoCU2d9mWOChBBgvtlZUmvnt7TeOhuh9AWZSx3Hmwq
3G+cN8o7kdjkUCoAMRqYfCNMkbsIG9YYaIXUtveQGWh3SJZ7B6iAN19u/4grA539htk1l2ekhdar
9E54UW5Mipbv3PY3HWT1ODPPOTjkt8e78jEf40HJAOgxkKivqsyV7kK/KvdONm+jEsp9WRyHDcRa
bg9zjeeZxoHEAf7ng0E7B7sIJPpBbcY4fVI+Js4QB3pT3QvfyoPOSp+QOf9RVZD2i52N3RYrizqZ
48WdNxt8FrDqAgFT5WfeyRq9I23owafFigO9LtdPM8O1CgMCd/eKBMK4rZUMRfoTEO5+WYVjfKd6
gAVOrBoDVUSmVFFsohsPSXbCSFYc6FUgNo0OXTywr0HidObL63ui1XmP0VG63lpj8cf1m+3ooK9g
zle4bYtb+Xms2WoyMvh61SGr1IwtD1Cr2InE/mJCxlAIpJOTvgJBUW7dXt+NoMGtWNLSXsL3AIH4
Mdf5EydN41iYVCOntL9vXy3xt2CZDwP97+dnk9PjvBlpis/b4I1uHfzn9kG4Pm8o8sG9QIAD24RC
9qVPQ+8aquJeuaeq/lUKBYjB3tF+3x7jeokwBuANLkJlKGPMHxzN4IjBdTtyYgF1AJLf3/78ta1d
fn5y25/cMhnMCiU2fN5Kte+lKYBQrx40s73npD7cHmpxJmgth/2GALY9BxVRC41heTKQ0+iLAFjl
gP26PcC1u8VcfLCGTAv51qv4XmsVUjO2JCdS7BIw9fj4DrGPoKvvLW/N1S5O5tNYs3Xj1ZjRLhHk
ZJZTyaANHT+6PZvrC/NyNjPjSgFV7lMoiZ1oe07dsBR4ZvpHCVQ5kb9RE7o92tJ8gFwHogZBiI/j
eGkHY+6K1O0pOXXUeOCxvxvVl9sjgCN25bmR2wJEf6oDT3XVWWCYaIPXC3tInkilc3fLPKvcF2Yt
Q4Hbut30jnQOieWNUYEeP1+U26Uh7XlyqFurh8RPMj71GncOOjD2T2VZp9vEY/YbzWj/UpVi2MGD
qTfpac5zaeVs3xlxvq8t0gXj6Mcbrrc0bDKW1kjlmk6ExxOPmCuGF1AVsIdxau/iHrBNLjjKAW7e
7fMSMgYeEdnJalMvKtF0YGshsA5GnaUQ/WFNioeqZHfU7b43DfnjYvT71sj1J6jRAN9qMj8ycv/7
yHWxa3LahWnD6gdN2uO2j5l9j8eQ0wUx7xDdddVwynuSnJyiZZvRz/IN921r66T0n35oGWCzqbFJ
pqKAzWPt0R9K9cD8jEWNJ7p7o2b11le6HY6ZqkICksuLhVdRwHMU86peQjc/S9PIj6kFqK1ZP8cy
LTZ4KLhfY41U2xjiOfsEFPst5626rzklqLn25oG79rfa6VN0ofTsALC55OzqcbdBv2qxMdosD7zG
KO41rv+TKCMNy1Z7STs5/vbXNLKXTvjEDoA0DPKlV8pjriAZOOVG8hR3ztbP2T3S+QEz7VdvaHel
0a3cH0v+HXgb3FBQIgJ9Z2awAto3jjKc5MlN022hldu4Te5zdy3RtzgMUAAGGgThz/y+T4ROgE4l
yZPdGzKoyvQBm39S8q+FnQEaRWp0ioeBu0J64vKM05gmLfp+YDoBkJYBQE0r9+HSZYLkKFTYLVCA
ryhtsqtiPW2Q2aexCCp9DFxoJdVuFYAwveJMJn90GQViLqgzThhVKMXNIwcfmfiht0TyZFJj79N+
h5N7X3t1iDdcoFE9bAt1boj9g4niGOf6yptpacs+Dz+LLGQiZdZnPVzZ4H0fHfOrk4qd6taSzUte
GX1o0KZlyv/6c6/c0bSwAJaPT5VX/bShkBgII14JdpfGADEQo3h4NqDbwKVVNMIsdOm32skcNPSI
Qs04X6njLwSZ5sQ9/P8hPv7+U5BhyMJGHCO1U0dqEiS13wUVOiInwn81uTyjOBrKdjiQHu5NW0MR
LBkllCmmeABkF3+ONGR09JzMreNT7+ZbmkPTi0X58IOOK+u4OA7KG+A8opQHgPHlOmait6RejEiz
lAPqma/g+AbSfbbLb7dNf3G/PpSL0FoXFL+Z6dVDXrekZfEpziOLHVkd/vX3cXUD04oUKV7E86IQ
znXW4UkUn2Tx7AVl8Xz789eC/XjXIKJ1IeAAMNhVAQXyML5Xxpl2gjM3YRGo9pYaiE5jUyZHaTHg
2drCQ+FTtHt0jzXCUvXeHiz07N9M1PSAHcZ9AlzlLORR49jK0kS2tGtD9whRwdsTNRcCOOBWIPs4
Mb6RcZ4ZRGU3yuotKz4NIq0jM0Onjcrxu41TArxLcyP/Niiw9UDp8HYg1Nabpovprs7Q9GFANPJL
IMjY9iwBt7rldFMbMt+hB+x3r0m8kBkxIgPGBmD4tCTKa/kn8537rHN+Sybt49iaMuxoVmxcZ/hr
helpC6GCgBwDqiBXDHCbQ8OR6l580tw8iDMrSnL3rJdrrfMWLB3DoB23P/UpuYLqI0o1R1fAUiwv
Diq0wub7lS1aiEg/jzBHVyvIwKtcS7VTDJRpyXjQ2yZiJct9KkZng449qBdrQQOOEsr0O9uVT53j
3Q/K3yekPBBHbtD4bOf16mh46OkN7UGjyFbsaOGqMXQUZFABQvB8VQcyHMj2JIYHM62PxAsB9wr4
GqtkIa6CDrYLHO4EtQJ86NJ35Q3aHtW6oZ0G+Rzrr2Weh6bOg9F3tsWw4gCWjgUQ+6hYIPGMl+30
Wz5dBoTZyimzPHnKauwq/6l5JEzRYzPbDRoUBteo3ktGBJG/qaaFlN8VRJvKkreoRWmnfnikdM9/
/QsTwuMc5jlJLhjzQAQJvqrtTKWdVO8Y91oMbnvqoAc5rWkZ0HEsoAvqm+exaugDZFfFDsKWeZiI
+BtesQkAz1YcFZaVv5A4j3/2ObpB1QWKJcrVxNbinXuPYlXycvtXL9kUqm5TVAG8GPhql3vAEVua
KseiCO81AbjBQv0D2KDo9igLN+JEtv3/UeYYa2fQGENbG+2kGzCsDX2X6p7SlQzW4iA+2uhNIlBw
kzMvKzyHk74s4SRaoD7xxCxAUFJxGDeFEXkc8KXbk1o6KniYw6kj5zMF7ZdLN+aJwiuo0k4aAQUD
KV3l/8nZo+BpINeE3ZfHQgZyYpkifpkdFUBWC7+tMDf0S9mkMgkgVh9WKG3VhjahYIPbU1s6mRCN
/s9w099/Opm5XZm1k2NqI9oNJsbOHwQAZ1+Fec4aM2jWKmKLw4GYiSYtCMqhxHI5nKUMn7b1FHiW
O57CgwbMD3a2kwb6mgTawkLiygKSdMrWTem6y6EcIJkabiA2g6bHXkuy9y62dkrLoqbNdnU+rrwb
F3zO5+Hmht+orKhSr8fNPwaQApDFt9sbtfb92crlblu4KJXGp7FCnBQUdMUQjGk9Zq8rE5okU2ME
PK9QYb5cL1foVmugSnoaWvuX6YZA6o07p0NwEsFNpywA0wnYChLphf9iUv6uF13gGDmCDfdrr9QD
r+t9rGcrZ33BYvCz0DsTfhaFnTl5nwy9qWcVIqox3naaCHJ+p3UyYGm679E802vWEHqLdvNpwNk6
GAPtGPhu8cnTgBpg/l0J/WjNR2Q1DOGoGStX/UdIeLXuSPp/iETiwzM7NfUyLhmwXqehc4bALeXR
Gsut3r6T/KUK+MYa1M6Ku3092jtmYt+Tmqw47cU1RuEY4lTQYL5Kog6aSD1bm54xWRzY2qPsd129
JeLk+295uXIPLdqZDfgZ3vFQWpuHyGg5ZFtseptJtHm2cyfyjAcosVd2FsTwA4UHse6VZ9pHT+Kr
NZ7ELBykKZDunDlVo4NooKya+JSS56qHmAMBZFVYwWgbgSvObv/NG3bo0xzg3wI46Addi+4jYMC2
RrXRynYDGeygSvHGG4/M1UM/UUFj2I/UI7uq34um2QBWCyqzGfTxXlPmhtpQ3bnPdLQYQhVSE6cq
LwI93nnOI8WbO1GPWfbDifcOOxDzh+a/Dc5h5Ie0V+Ftv2EsbS7MCy4X9RYswMye21ThsdFl8Snp
39suKoZTCXSHm46BMf4kQxlIY2+S7klzHktFA3TCRR5liEy/R79Q6DVAO1C43v72r/roqD7fkekn
gYn1QYmZubPYzgdiFIZ/IgkAyCLs5ZuPiJ8ZzYZzKxpGLRiMbT3eV/W7Bb1eF3wRm3/XIPDtOGNk
03+SFrDhDIL0/bmDhIddAv0xYY7/xPTBr+ww5muZGWtaqusfjRgWVgsg7RyeJWLuSkod/4SmEUFJ
6wjNqgOe/CnVGJrGnaa+lrbAg+9N1MeqcCNmRR3yN2a6s/Rtgd5wfm4FbfHukDKI43tDy3d58zi6
X+pu19mntjq3/ldl78f+vRP5gZS/Ct4jtetBqv9wewMWyp1oJEJQ00Wa04Ss3szteN5YirSNbdSp
jaBLH7X2rmD36CLhwORp/VXw33Z2QKGDrYIcF64yGy4dfAVAVa4R8m0zqKZLPBtlerCOjvX59tQW
dskGldUAgQuPfAACLi8yG/QRcMa4c6LEPvp9unMI8nToEHl7mMVZQOBtal3igj45C0LdFrnKmjfO
yTMpWCAPwvjrhhi4jvEg+M8I0y/4FJv1iRy7tpXOSbfPidMG1Hr7+ykAtAblfYwCGMpspUAVKHtA
p5zTxAAI3HZNgXRpiSZ6ODYCb4Kr9JgFPqTfIjt9KtpA7Iuf/+LXf/r6bHmapvUtKaYmsPxLaT56
7VpNfsFzIrONhBvyOZAymaOKfTlYXVJycqo7+2j38kR77xUdur9QMw4HN9n3TlushANLxovUByBU
BJK6VwkkV5nK6CiMt6MtLsXWbV6qrk+isrOtFQO+GgoHHxK3U7oKNz9yzZfmRQmSIBmX+RnI/qb8
SrrtKFeQs2tDmJdDmKTSuq7maKFaDt1BmhbqVjLNT5XprcEKrsI2zAbpyym/gDY1qAlfDjUmVUkT
yGScdQUCpRI7nVI38EkFjgG1fslkTXDz6hE6DegjYEKKBjWcebxsKDQMj/2anVn2lhKwJH40OEDZ
Wr5qaV6gp0zIPvDrnPl7MAGGsJDSZ2egNpqtSIttjS6xXq1+4tm2d4T75/apWtoyyK2CeYfg7BpD
xUdLJbGPnoLtQESgp+xLm9in2rT/tpqC5YMwHtInuICu2w3kALob/jiyc45mjE2LgPMnFyv+7eoA
z8aYmR9NstSmMdrJ4YX4y7aTt9Eid0A+oLYOFnZSPYKdsdZtd3lMyBxMbSaglTm3Q9Q9hmrq/OgY
WdCmL0TVobDeUQixu3uvXauOLm6X9Z/h5o1btXzoIFFmsbPqkrDA21Dv+Cb5N0YxtePDluAFdqVw
B+ZZArJok5/Rs35T9u7ZGfzzqNbSnktHCpAaA4DIiZM1P8PKG2LDonV9Zq2bPtvJ6LxRnoKU9CWL
4XJvG/riYFObDtNBufdaMt8pkxzpgeo8NE1Y2ShNVdlh4neAX7TiaZeGcqGOPXU+xeN6DvXM7drK
oGVfn2ULb6S+DlWF9pw/8VS4PaUl2wMyycLBhWe/yh0VTiWZZaFBCCQdjK3G9GSjjc7Wo8YvYtIX
RK0PurDFykJe3fI4ZRPCmSDimmQ9JhP9FKakGm11l2JUYT4Y2oO/kgBY+/y0uJ8+X7NMlhlP6jMH
BzAEkPP2mi0doM+/fvK/nz5PaNVqZoVf771XHO+2rt+QFVe3NoNp2z4NQZ0mBzgfMxizSEPr7f9x
gWYeR1G7KZoCn5dongsB0N3tBZr++cWjB9vru0hPTFL4gCnPFkgHugOtX+36LLRxVxV3vdrWxTda
PZf93jF3fFgbcOG04MLD6wT4a0Tv/rScn5ZLNr1VStqUZ0iaAqwrEu3BZc0Q+JWphclA11rRLI4H
ZXnI+WC0K6/TN2MVc9ljPH9LX1D+/F2uNez6eHPMFhF3HWITApgEChKzRXQGIyNal5ZnCBVSYGd6
qm0UztQGICXPrZ+aVItopcAa8V9FoUWNk53Q181JNwABKf5kOqga1pmBTgG+Kb9U49jfSy9lCTpi
JfULttAYA/SysA4YpwfD35dB3RX6Q205WVhzokd1mTUBwT85xCV6NJBWZvdJSuNN3yj21HKCBjwQ
yXMPMu7oG/gV2OZqA02WMEfClIxjVCJ10gV53ud4fyf+PtX18QEvOe0AyF0cYn/oCeJhpYHu8hYS
18CeBKhDAKZv8uJdedI46dx496r4e51pQ7ulhQD4MGN6pDTXTAAdaTuwqly7DCzq/TGgHPvV0nT0
a+4TNE/Gi/8LqSHsmNc2PetG6uchJRnyRmOKjkuGNQSpkRh3IDrFP3yQwrpAJtTfaCwzN7ldOnfo
/KtC0kI/z6i14rHoBytUFVPQkypcrItqVrzLwtEHLhHVkCmHiWrb/Oi7XZ9beFjhwpQPv4vWWMk6
L9gulA4B0UXh3oJxzWJ4R3hlwRy7OCegAWXju8GOmbrrsIC3ncCCl0SGEocfVXNEAPOnEFWjbGKI
wJ1BoEf3bHS79wDfWCmzLCwWLv9Jd2VaL+D4Lw9+aljokVI3xblID/GLu0aRWfq8g12YynZ4k86r
RtXgjK0BLtjZTV4ViwOrtqLbq7Q4Ah4DE39vIbHh17WeaWlZnjO+ceRXslZGXfn+vHRdF9lQxB2+
b/uRHyH3+D/9fGdmTInPYkcf8Hn3HqhvqMzc/vzk42Y+EDRKdA+1JrjYlQ9shzyBEh+asI9Ebtpa
HizrhNgcru6ga2tIjKWl+jzY7OB5CuKMzK/QENu49+BOzJUs9tLBm+B0yA+ADo8kx6Wt2qzoiTd1
lBdJVLE2kLQKCiNco+wvnDuwQcESQvANvev5G71LhYWyT4EjMSagy5Unu3H2cW++396a5WEAzoEO
GFqFzq8nBIgg1dlZcU4teUaRIVDK3NfOsL09zEIogXTK9EKHEVxjKxPwbgpLT5rzoKnARHdFomhk
G2AyngiFHnOngnhNj2PBEKYtQoyPfC0E1WbREbVL2JxRNef0SSvKqKnWdDOXBkB+HTgzbBKo5zNL
KFzaeG5V8bNVI1EXOGv1koVjA41Z0M/R4heHxpqdyqzyLcaEWZ8dMyyen/uvEJihK1mnBWtGy2pU
SnXQiIDbm82BozlZTnM0fPTz4aWroyGjwKJqXjCyv3eRGMnz0AEB9nz1FHJLw+a0x2x6qD1I/Dnf
NrGl3QB7ZpLYgsLbFeFgaLFFpU5hYinabYT9sLZUiwOAnG0CRYG24vPt1jV4eOCimzMKQTzM8efv
J4D7HA9FuC/c67Ptzo3Kd1XRYIFccy9FurWMw+0Rljb78wiza1a43IAUWIfnSJIHiWuGCJoirfun
8laChqWlgsQJWuthR6aukpc+Ms3QlHrobfQ9/MHTvV+veJPFzyNuRy1mwlHrs5jaRbMRfSCEn9vq
68A3prtG9VkbYHYqqGK1TC0MYBc7Q9/FK2JEC59HvRV5IlB8JtLubHlsyQubcK0+t1nzx2oR1Zvl
WuHz+spF5D8J3OAhBf8xMyYvr0fAlFR9tkDOdoF0W9nhBVO6+P7MlNAmVqYix/dV2h6Ypl6RvIEo
WLZHeu/vd/tiqNlqWX2L5FCKodDhQVeB8Xr7UCzcgBefnzbr06OzkqNZNRoOhdvs4fdilKXWJD0X
9hsZY3STc3GRX1NhtKwpUpFMLTpJhTI7ID2aj4bat+exuCNoZzhRlz28O2bXXeFKrSJxhR2xeTS2
7Xtr21spiiiui5Xk/uJ8Jvw4LAtlxHlm2ujdFGherz5T9jDuJVt52izuyKfPz04f0XlqSkLw+ZYd
XD1qjUg1bMUXrs1htlwGKboeSXB0hi22Xr5V+9u7sfL5D62wT1aF14DiOXXrMyk3aLOurQE3lnb7
Q7tqCnEmgNql1ZqQcWBpBZPiZZc99q35W8vi7EmwBIKHlhpXLtdpyWcRPOIPyKDAjgG7m3usqh26
HkrB1VnlpXEchZtuTNb5QTFId2PgsoJyWea951ZmruHUFqzBQkIINRCwCBFlzTaqLVhJi56X58Eu
NrnYNzkERP+6+DbhwnF0IEwLABTwaZfLCd3zfBK1LM+s+V3U7zHagtZvty1iYQkvhpjNw2MG1CwI
hqizH8TKDrm/8yAz2PsgwCVbmf51DXOakonoFKD7j66tl1NKi9ErTQ0P907LAzHaEzk70IoubLpT
nf7U6N8fKAtlHVQkUFQG/HY2v8EeNIugJHEenACkhdAd/kW8jao+QSYShT7nigWkxZ4iVsqrsxNv
E+23cv/+zrz4/uxOo7XNRNlXcNPMCsz+NxvD2yaw4BRgxuiuA87IxJCZTP2TU5CCmpXUNXp2rU2D
VVoLW5aOypTJRKNr5GsRXVx+H+k0A5ClkZ6hiIRmg5oWcWvFr60NMYsrmgSa/RAYpmeleORJdTYk
P2Xc3d1eqaVhEAo7U8JmUjaZubesJpnuoqYxPbJ9eGexK+yV+3JtiNmRT6Vv9n6qUIbsxnrnVW0L
kB2NI9Za+sq+rw01Oxo8zqnT84GdsW9PrkofSX8Yu+fbS7ZwIwBWBTT/R60JXQ8uN593nj82aNZ4
bsuIWvuRBDrEnP65PciSBX8eZLYvdY/ncOKb7DwQ/9eotUMQG2pl75fG+D/SvrM3cl3Z9hcJUA5f
pU7OrZmxJ3wRZjweKlFUpMKvf4vGvXd3s4kW7Hf23sABDKiaqVisWrUWSJtAWCgygQjyzwdiTotR
OUZexqYDlpeI8pXvK1YDdxmS8SDyR35FbrNrgSQLgiSrY637oU39xmNfesjjfniizoxIvmRqUx99
HDne1VChgQjcmq6oYpLOvi9NUqotYDtxMAjXAic0/1KsomGV0ySkDkR1BNx60lJnUFeilPgMCahw
/llDB2xlL6kNQNIX6XFkOeRHogfRrRkMuSweuHvvzPWt3zM0o69lURT3Li7C/8yImTxxugVHxako
JgawC8Qp+H5B7WWahnAmj7bxM0t/fmLhRYJAJOXxj7TwFa5GphsY1Zj1EZoUQ7P7et2CckAnFqSl
T5iD6lins9io/EOwCF6Spw59Y5N3tP08zNbw58p1Qk8qKmTAkuLyPZ/Ajjg50cEcHS9mfvDM5d88
NuDYSbSVAEJsqIsY88SOdLVkE2QMnWZgsWeyGVyx3N0aHZ731TSA1sHrNRDYjnSl8qAenIBcIYZG
FVva5Q4voJDpYneMgt9xPyS3ZFgJK9ZMSBdN1jCUnHqYCDIoHdySbznaYq9vCaUJyCoAuw+qnguk
rzOhr7JvUcrOwYbA36BRkq2JWipX58SEdL3UdKHaUCO8YwxEv06cgfDNdf+mxV/jE+UCtG75KBBC
LsTF/znfcFUCItuyTap4SIPIZOVDQtkGFGTQaF7s7wZ11pIZqulD3IScISR7QSgi7Tyr0vTSnr0q
NpkB5rgMBVlwqxd+9PFVOjUjuYYJLttIPYxLM/+i5Btazauzls9XLdOpDck5AAc0N63tw4YxhZ1Z
b5wyzngT9jrZumtidYqQA5ig/+ZNcq0aWSgjJQYUYG3s9sWZ+YabDBmHlSOkuu2gUwMWKh+9kRfQ
Kt2kUK/RCYvNyrlD+/C9laYrJlR7AC1lAAPgH0V6mrgzUGPYA6gdhdb8tGgvQ7C7vgFUwzi1Ic1X
a4xaYnEHWIBpU7douvqEGzj9vnRwnNlFzcPA9/HsA8yo2wSch92aaJBq1dFRAYoiC089EFGeH08O
oFPjuhONjclE68RT29cbi76yD5PUIOxHhglQdfhllAyk0XRJlkFdt6Bxon3JnJtkWZkt5TgAOgOd
U/DuN8/HYdGxC7LOpTG4VvuyDqF6ATaE/d/ra666rV3AaESeBm9j+SVjpxOZvBqPSg1SL2l9GJZf
VnPLU77xLLKxu7XA8z3zI1+j2MaCdxIo4gtBYLQzlyCnKVk85c5y52nOEuVaa230ydD2ud/YB5fz
5wSiwdvadOYtsdx8y8dBD1EhG0KjcedotqwW/DEaizIzYLcJZIQ216dFddzAzoquM/HGu+C6AMXV
OM59AJdbvRRmHS7uD3P4xN1+akPyt+5Q65qha1Wsm7HWPLUO8nBrpQjl8p6MQzoMC2h5CA3gmbqg
vvXM8YtnLc/MtG6bvN6AGKsJbSRJ///mTnIj1DB5OfqYu/YH9QBg2fDmMxbQo4k3Eur1QOueHw2o
oC2e0SC7uDCI1fCblP8BjHvl/Cm3wIkRaRgT9RdvngHDBCN7ZGtZ2Dht2OXfPjFZiO5Q5ATzHSLy
86F4mgGRWO5igdhdOi77xUTCEk+a61ZU1y6CL1SDRRYROf5zK3ndWMM4e4jxOPgDs28J29OgDefm
W1r+vW5KTIt8vk9NCbd28p7JAZ8zXOT642l6GfmjtfJ51arAtYNkR0cOD3Cc8897lVN6RWIB00nK
ewImcmMkN1rqfxy6iMscsr+IVgNQxEsT5iUQDHD5grNp12g907Wj5vt/rs+UalEAnHDe4X2XSaQa
gj6GthQshveiEBJIdzr6scBAbGyvG1LMGXJuWHcAgAzhdc/nrGWkSjTLQ0NA/1rm28bYFd7Ksoht
Kq26qOuALhbNRfhXjPVk1QOWa47naGgGqP+NyaF3gyjQSDRWN1mdbtBNt8oSobgezyxKz5aiwGOw
wCbAPpvCwnpoCFo0Ubpy0dn48enzhQodUJ/upbdJM8AVswKNDr1GwynftRB4ov5KfKccDoQIRHOD
aHuXNpxFabp4YJuOTfLDofW+cA95128MtlbsU20GvF1MwawO9Kwtzu/JSg0tKjJswGawte+ei15L
/0ff/PrEjKHVBcQ6QApcdNIS063JkmJtKjNctI2VPunj23UTqvkSD35QewktZTk74zJolPmtLXqE
wI1SoCHEmDZ6gTBpXjmmrsKjockFKSZAhNACYEkuWsuFvOyAHoPAzrpj4w6/GppULHKsHE3PCdWO
SZU8ZWW20+Kc2DutdHYMAVCUpLV26BeD/gDRSbEN+qULmxpEdoWzVD8g/5sdxsUs/pWoGuyCxQwe
Cre1bjkn895ftHbr1A4KFZrZHyBMMsVJV1dhO47TvtDsfIONxGPw+I0PHOwB0OkZzb+s7LU7F4wM
6JHvrOBVrwd7iszKHzbWMJibZWnGf72dt5FVz+Nbu+jZM6FO/koYCw4syYxbh0Fzyx9KvgfZznPO
K/BjkYUcMs1d9jpL7V3v6n3ENXC0m4yD5D1Bj0JZZNUbSOUBJHfB9Utct9ihmWeNz1657DiHDh5Z
eGzJy97ldlGCOx1nsdlDBudx0sI631/fWsr1Rmsgclg2Avz3DuGTE8JAP2lBiauIad1tH/Wq3V7/
/uUYwDqJsaNIhK6pCxIYAEO0yu5wApOZvS2Ose3b8vuYGvcUgnfXTV0OBZwqoOJHmQ0XJloSzw+7
wyae8bqAqX0yoOCykhK77NUFLQCqaoJWBenJi1MIzbmlKQ3UQaiQ3OvSDlESGrWilqFnb+xvCZvu
plb/NSf+fVkse5Al/9DztVq5akJxf6IvxwAV2YXcuV5UrU49ZP0BB4inLD/oHA9+h3UHH6RI12f0
MqAWI/7PlinN6MQSANfR1jQsLdTu+o273BRLv6vbL34LCug1d61cQWR+gAExbaScpIt1HFrPxkMB
M8yTXU2Me25+HF2LISFLgl2J7roLKKdRtEHvI9MYFzpcBXnrAH67PmnKQYAfEe891JjRDXk+aTzV
qqwfrTxedoF7267hp1Xrj35kwZJtgo1DJokjWmsyh6PoR9PhqYRgg5EDRZ15+TcAIFcCQ6UtC7ea
uDpR/pHu6RGNw9DDSvI4B93yDW3tadd63bTh3lRt0qD5cM84ThhuOVCrIvuH/I/01Cn4nATBmGNv
m/vCBxoOabLdx1cHtBciVYIHyAX82R0a9Bp5DCYm4u2Au6u3g5mMK69dRbSL8AnCc+hMhXOV6amB
u6o6tD6gNDd/y3nUk7Aq1qhiLm1gshBnQsoFuD483M/3GSsNWzRloWZamWCDeXGaP/6yM1B7ImgZ
vT5rSlse0EWoN8L7yZj0rm/d3unTAjltyr+5yGtGDl7bqKVZSbLPc937sySps+JxL6M3jPDEquR+
AgQeRkKxHfp0OogIInKtwYjAOMZWxqe0BMkq8KGApPUiy03KuSi6nKBdlP2sJvT4j19MdwWopbCB
LY0ORxvrhW0ubW5QKVpzmwZZDK1BY+GboDI39lplQOF8zoyIv59c50SgMvIcRuhvG8zbORIf13eC
chQoBWNZBJ5RDt11CEmB8bDJ43qE6mavfwcr5oNJhpWkh2oc6Ec2QO6OnDYQGufjQHfHAHZjE+N4
MbtnLft6fRTKzwuKeqH4ATi6FCr4Ju8RVOPziVZE7gFk0SsbShUs4PUpKuaQnLnUJ59m2i2mPmUx
YNjzfWlqXwPDobsW8SeoVRC+exP702oOBCr5yNHU1Ve3Pivd+xo04GtYFOVwhVYR0EcoGspZ4kqb
G3+c7Cye0LvHJ4gWjcnz9RlVhArAHqIkKdKIl3UicIkYzaxh45XWi+umm1K392l33+TBxoBcUG2t
rKBqH+IBDiwa6AZQF5dOU1q7Ja88iqspab9Qp30MmuzQj+TH9WEpbkBQs4OYEU9VPIvlyxzCVfPQ
o284bpP2QLj+K2XJTQCym2ywf143pRwRtO0chOK4A+Vo3++yymGZn8UAs4PcyGOPYxddN6HcBycm
xN9PvEMjYn29xiLx0WAbgRGL3Lxc2/trVsRAT6y0U0t00nhwdMXBtB6dj8M5cRGdjEKs2cn3ac9b
1vn4/uLRjaVPR4eRlcBHNQSsOvBhQKWgE0NyP52Dnke8e+F+qi1tN3l8fR0U1ymkR5FkET1YQs3u
fATE6uBfbR95th6kT3em/zXIvuvTnWd9PNqBk0NuAhyNELOTE65Ikub91BdpzBdtx4NgC7rLD7dV
o9ddZNwEAPkylwNpjz4Qz9Q4/caCMPtzfaZUC3H6dWmty2DOXMixpoDuRKy6B/r4+vff04Hnubzz
ny+W6mQztTUa4pxO/Hyj2TAaREVnRFo+b1k5PbmpBpbfYXqbef9A7Om5rtfyoqqLAtAncLAJNCKa
sqS9AJ9f9vPQkJgU5pPDj3X/p9KGF7McC8hOlVFuOfuqN7YQSdu5xPhaGJ84r6e/QOYInxw9aewK
v6Bz7aPOkmeeBTfXp1nh2wCFQ31JgNQF08P5LBPXbsYRGrSxHtxP2gNFY1CwcqbUJjxwcCDXB3ct
+bbUdxuvtFwSZ86uo7eLdasla5tFBJzSZkHjEl4oSAOAGFnu/HQzpxjQBkNijQbVT9PjDVqbDI5W
hV67hy44AYcmckTMS9BXHiAtlUJ1KvRm9GYXVruWWlGO2EKtXeDARbb7fFLHmpmtPjlp3BvHkv5w
mjfCVhK1l/zxFlrEhJ4AmFTQHiMDzxjVOSLjKovhb/+iaPmaQhSw6N/6ZtgBtn8HBcBnqzChFN0n
6UoMpTj7SA4jZhEdg7gWpaPZ+2leWIWfxuDNi6bvS/ZhuTwxuBMDUhSotTPEMBMvjevl3iigjY2y
5Ie7i2ACDWqAZgBVdxEuD/qYGHpXI9Bcmu0IjjfafLt+tJSz5KN6AjlP1Ajkfmq/GKq+03gWEygi
RYU1QfuxpGuonDUr4u8nbrLPbauqocAb51BasIFhGZo1Xj9FBImpEuTU6Ee8JIUPah89dy3NkORu
uinMZkT9+cLbu2VJi8NcG/NToBNzY3nTWuZQuJ+Lcy1IU/D0Q15AxgU09pIHo41gXWuGW3fqb0t/
+WaO/JnM9sqGUB7aE1PSnksm4F2rDqYAoktCPqT1o8mWMfL1fG17K9cM9TzB4wOmX9npLg6ztLxC
1O8N++orBLmvbzzVpIEeHawt3jsVveR+kgz8+MGwZPFs7Us2PfrWvQH10aZbE09ZMyS88snes/TF
bpkPQ235nAz2ndZ9QWsAejbW4BqqCQNdlCDREaz3sntPprzPK6alcVLuW/MwrySFlJ9H8gQ5BjRq
XVIdkbKgS43Pd8Hj+Jw0n7gAgQ4GhgOpb1QMpJ2FslFt5HOdxoNjkI23kPp5Is5477boN7m+9Mqg
BfxQgeh6AkRLzmXUc93l9WSm8dxpfZRUwAZORdE+ekkPkXcrN8I0S/eTm22QouIbJ6+hRlPo7ps1
DsFKqkAESPLhhZbxe9ESCSqZAwBKXfWI1jogFEtAE1Hm6KPUWuqd4Vf+xvM4jSrSQBCkCp7RBDqt
XFKq8wyrCGnwJhHwmfPNiX4o7hiJT2J38u+MMgtLnmzScn99wpVHALLqYHAU+SM5SExpXUFnuEpj
nfWvfs728xK8FQ0Kbn23Mp3KAfmArUJlHdRpMhulELJ0Rj9PYwMUbduxmeunwWmq2xHU9Stzp/L4
Io8tGIYE4Zh0wc/awJs5wy6C2Nr01JUA6TjN0enceUMmw3xoSWNvrLaZV54syu2L1nEw8aIsLGpT
54sWaJnb6PmUApZVHes02ECGIezLOZxr0MShDFl6HIzaXYDWHbDijqh+JLP1caAw+FUgOit6RBRS
AHnK/HqpS4oHf42iPiQffzZrL37VxjmxIXch1UnrJaYPG9OwZyOYwl3oQM831vjxhnwMBrGOAAiC
jUPOeJtoPzIKiLbFenHw7MijK/ke5UCgPwa4E+5naA2eLxlSzOhid3Malynfd80PlEVDo3+BbOL1
k6ba/qKlzUMNCh5OJhYgUKWZeTLT2AI1c4LSL8DbGtBD162oRoNHCjyogYf5hcqpY5EKPC+cxu28
W8wo8296gHY/LCuP+PbUihS05RNrK8saaQw59LB12k05QYY8DSvt7yeGg1wJQMFoSPXktxfX7aqi
RC/j3Np4bdQHYcJ+z/1nfC0yJuIdiQzZRdokAQKidRvQOA3GMIRBSx+Z1f8anGLl1aPaA7ABvgQk
cPFsk/xSnk1WMHmgZK2WDq85izShFbD9Qrvn6/OmdESnlqQ7G3AJ3gbGVMaG1ewqUKJD2+d+1IKw
KJ2bLHM3LtF3y+J/hZR4WJfZs82MlYOlikpEehNHCyVRX67xkS7vwIC9gI/J73+Bw+DI0jWo9Xt+
Wb6iUfAAcx0gWcDlSZekAQnDas4qGgeN881uFmj6ZJuxwfAKFuGyATDe7kJvnO4twICKKbilLL9B
I/Xm+nwrFxZvC5R90aJwmWvJF5MGIACImdn0m05rIALjg2gdYONPGEIo8g7cQ4QkeauCFlk2DPBW
41Tk3yonIzu0gxIaJgPo1a/bUi4gUK9ACYrQQL5Fi6Ulvdtjco1uHzz2axJya5+XtihNvMQZJtwg
3HDDkfjh8P367xen6WJzgDdEdACiNi9Dy9t8cHllEpCn1ctfr74NwMhAq1trcbZj12+vG1PuAB9F
RbhG6FvJgo9GQPoJhLcg1/Kf0NgS6t1T6a2Rz75zbV4MCeQ679r1GJiU0+sD5sEbdlXc2WBxCtjy
5CT+3s/ynU34zoZuaB3O4VBvbHNjLtoD1EWfEgZyljzlK6G6anYFwT8oVgG+vEhAUMhrkcpAx76P
dv1gNn42DOo5Mx4L26nx/oEGek17SDXFKMhAWQJoUgCKLOmm1kdeJChmgF7qXoCKguyHbf6+voyq
+xNsXAZgj1DrBlDt3EbtLqTnE2J+y9+bxdZId2awt/gnspYiIxsgDjZhRvyKk4enRwItLRvQ+qGA
uG96uh9143Ep19TwVGEwtAzA0AOxU4jimedmssRAqB0EYBczfgZuGiXkTe94mHo/BpeGgzF/wmGc
2pMWyLYgbgntGTiMMiqdf6a5dk+rXIYoCOi4o1FclXcA4zh/jVOIe/omI3fOx4szIBADr5SIOMGc
Lp0uSn2O54RfIG4GgabWhnWzrJwa5Qj+MyGnxJFrXwriA+FbpT29maemfDRTMq5YUWZXES2htQ4F
ADgjKdAYxn5u9RYwESej3s85mbIDiK0o1H75eJiKpNhzmho3TV8mgPlk9q4aoEG58itU5xVpc5Ru
kUqGr5J+BOEgn+9djmhHW6CpXP0olulQlR+nAhQ8XS4YJeEXUJCSdp23pJmxUNEBlyTRjHzAuJaV
UC3aqQXx95PjOpOuStHcDzLAIPRBs+Hsrjsd9ffBeYEYBngbXfq+k3R+6jEwVy7+Q7kZppWXhyqP
gYK26FNGjd6RkRWlxSA2UCO65fa9Dx4+ML9EHEgX3A0p+JxzM3KMlRGp3OipScnBEYTaILYD2LdH
aOKzKaLtjYkqnsUP16dOGQGeWpI22WL3gPPRHs/DzDtUbXGobHc70Hw3ZM7tCCaWsPTIrQ8Og0Dr
v1eVu6l87duQ5CtPf+UaIgRFIIsrEUx+53vEIx4nbERob0/dc1COt0Cir4xVZQKtFCgPIfATSp3n
JpwGit41BUwUrV/pNz+hyZ0PAtqX6zOqujTABCDCJvTso7Pq3ApnwMzMPoj7J3fapOTZzpF9fWDO
fQ9Vc0/7ct2a+Joc0CBgQjYIki4gqJTGRPSFdBMFas5yKxrWPDjQMrhJi/KBFNZdUPK1B7KqLot0
wn8WpcMWaB3q5znQbXPePfCaplGlt7czh6rjRIc7iNPvNO6GM4iPQ9+zGwhIrWk2KRfy5CcIx3ni
T0w6L0u2UJB4tOFkbVK68sxUfx+RKLgeUVmTY1GHQ1w1MBrcY+SLWb4u2sdVCdClIlhR/8eAFFg4
fdFreYtVy+icACJc3Qx6+WrZa6wOKjeCrkOgMqBiIxiQzyeqnFAdAv98ERP0+IXOMnwx6BxZRfnb
zpzN9Z2ouq0EEMeBiBbaKuXbyq9SD6w92BdI3jx4s/0ts+nGs6q/180oN/yJGXH8Tta+mPyZuh2m
znGTMCVmRHQ03xFtWxRVSNceyGuDkiIaQ6+0ybExKKGIlvZpWKdNmLkfblQRm+F/p87RpWUa4GFp
CfXvWIMEBh6k7RPzPo5xPDMhxeVoxfkfE+DvM8d99xfPn+sLo/R7J4OQ9jR4qdveE56otIb7KTV+
UsAcW+qgryx58sj4tTPX2vjV2xswXkAL8ESVMyRuWtZ+HkzgSA6wMPuC7VI37D4BTBdUgUA8IgrD
c0NysaizjJrfAPseaD+Ko8++X5835SDQ4YEsHRQpLvi6ks4ZApbWRcxrE5lTMFIR3TlMA5pv2mrl
3bRmS1qjqep96oIxPwa1ljkdQHM/OttmTepTeURPRiRNWJP6gJ5SjMhLgjxs0mnTt/Y9X/ybAlcu
n5e1d5NyWEhtC8oz0NrKeATq9/Wst2j0SvltKRpm5qj1NCRVP3MvOO+C00h4o1p47nuIxXoXVP1l
7E83Bkg8o+s7Qels0L0iGhdBIyhLeXqFizaWFM+nNvita1+s+pXnL9dNKGcKhPvAsEFi7qIlLqnr
bigzjKCn0eLcQGqB0wNa7q9bUd6fEHJAryKUwVCDO58nRqySE7EePSVvlOlbpjmv100oBwK9HfTf
+rhxTGkna0kWZIUH+qtihqBgRJbQRWlz7b2s8GnIvYL6AIT1KNPKGTDg9xNdQ6wr+NtuMFoznPu+
DZvR+dJN/oNXaS9zvqxVuxXvjTOrYuwnVxwD8Mz1CDDvwCw9ohnuFs4jsp3ha1ct/8xJ+63Vw46l
a60Riu0H+U4AEkF07SN/I61aVTsjL310afn+XVsXYUfuXEDdrq+b0oh4RgG8i6KpTPxEgHV2qI+H
dWPtl+VRC6Dzub9uQrH78GoXGHjsPrzXJPdT90NZ1S0Uusoy6iI+f3xzn31emD9ZHb+q6sJM8Pkl
AzvWbfNxfkXUqoUeqQA2A7YpvOvJ93uezmVlAz/do4FtjqqVQEA1O6efl+KnAeLS3QSRlZjQbZk/
g3VjZYUVJ9MGlv2dXxEIMVkKA83wiRnkALfgnY6nKwG/TnqYM7wOmjU+AaUpYPlFKssV8hvnU5XR
qW5MD/gTT+iMVmTTmf/0iYSTuSY1qXIE4Hd7p9vD6stw3aTIW71KhwwQDjTKl+5B78HvNAeoDdba
1syzfT52L9f3seqo4GRjaKj+XNZ/ltLiqM8DoWbm5XEKzLuxa5/Hee3yVG0IiAjBVcMQFFKkSTRM
Vvt2lgO0DSLy5dH6+HFBczTalZFBhZCmTLHNl8ysq8GcYrPd+T+ztbKB6jl69n3pIqD+2HiNBty/
5twUjrOr7cfJjLrWhzD8LQ++kfbHQrPIsjfXV0cR5KANBll0QDyRhpbzFbQKavTDWSM6IsvQGV9L
645qN2N1qMlK0KbYe6ghIeMjMpGC6Od8l3uUQyiUkBE0I7E23M059JmXX2Z7bObvOmtW1kux62AN
MBPBjIoFk148Fi2zmWsWj2mQPmi5e+wq5znr+fb69Cl2HfY0YMd4mwpCCGnZpsZZHI33HE6ah3P6
EnyiT+nMgLStg6A354YPaE1n4cB29hpLrWKezr4vBnjipju0ZiMZjO/79A/RNpO+9cjf63OkWPgz
E+InnJjIE58SbxnFEL7pI2Sqyh6u5tHVy61f3dXVGgGrYkuf2ZPijj7p09FxJ46HjhfOJjJ/iNTx
C3ZFf4Se0fXBqTaAkG+AbIeBvic5NZEFw1iC8o/HefvV2Rv82/XPq+bu9PPSoRkG3U6oh8/PZUiL
fd5vguGxc6Iu3Tcfp34EhBgVUkSIonFZfoaSwKGd3zAeW+Oj0dNNs7wQc63wobjrQPYOPJYHnM0l
nM2koM2yW3OIE3fDGaiAbCcUJevZ/zizLDCK4OVE6CGKhLIH0PwiN/WaDHGaVmFmvy4r95pq5U++
L698XWkcLb7lEPfHztgUbGVjqQ7m6eellR+tmhakx8+3ANTI75bptmtW3oGKtUDrDtBppuGiSiRT
M3TdpPceKfsYPBW4W0rrwJZHuoYQU3CU+TCDsoMPYI3oETw//3NRUsOgZh/7Nkfj6xQmzY8q+ZOY
L2P5XLThS3pAotU7pm+aH6XuDv0xDjlcP0eXQ8U7DjKDaK5AxhKcSee/oe6CFFX5tI9t/IbSvsnT
7dL/ZuzDUSkEj3TEOigeglRDhmXgN7BSI0GH4+qFDUOOba1R+nLXnVuQtgUkdVjQCAtpHaKGUxcr
2075faEOZYMgAY9S6d7UKq9hem52cfbCtLeJ/b6+Dpe7Gj8fc/O+Fy6DALMpW17reY9g8GBnESvX
GZ8vRoBHJ7A3AKqI2shFVwfP+xmAkkY7uvuAZyHl6crLQGkgwAMTnDyiN166z+qE6GAQLZJjec8I
2GBWPn8xReL3n3xe2qpNU9GZO/g8KTdoUg5z7S9Za3xfG4L0OIMmJNiekjw5JoMVOm0RjuZK/KWy
gL4AHHokHQFFlywEVkdA3TkERzb/TvwtTddE51XTdGpA3JwnUYWLXg5qBn1wTFqm79qOsDBA6/B9
jbrcSuSqMiUg+yZ6xQWISDpzlaVNeYOy5REaZobOoga4hvHD4H0suydQVsB6gCTNl5Z9JmVqk6bW
jpk3pNvB4OyurLQ1NXPVUJCeBcMmWuyxzSRfzGlRDCNqW7E/TDH6ye680dobXbn54DHHYKBrhXc/
SMyEft754mQB0uhjZiZHJAOPAR8fc2j5BJWzsskuvLowI3hDRWc4eDDEaE/2QG3WnkYtLTlaU4tY
coycPnsEV1C05NXKBXIRVMIUKAXfNeCRR5Mb+iGKbSe8CEhcVZX+tQzKf4xTa9NM9hz6qYsWhCRY
oxBWnaFTm5IvthZjpiNP0xjMoa9W93p9jZRff/fF6D4Hekv6uj02swuJMBLn8+RvA4j/bhZQ222v
W1EtUQAsgyvY0YESk3ZCYGRz0XsOiQPzXzf/nutftf5rqv582ApSqOD0wQGFRKr8+C9nZ8h7v0Qn
nycYtKK+RxOZwzZ9vparuQjIRW7xxJKY1ZMtN2RLMelopYq7NLlHN1nMzTkPHY6mWifb5ab3ldbm
30+MDlV4NPCC7Qe44XObY5a7JohrSDybJMqQ7C6cvT4/ZN6aMPslXFiM7sSS5FRrfzE6s/VI3E8F
GuECV7QHu/W2szXna6aZY9jNdR5lRgWeWd2p71i9pJAKbqwt8vHtmo9XbB4MF63qopEdJ0HePHlR
0VTvSMwCkFpUX8CqG1r2Tyv4d32CFV4RjWZAsqPzFhQt8mVl9LNpTE5PYsNNSGRl1NhDtpJEVZ31
u+umxKk6AzqIGT4xJc1wX4KGjdcziZeZH7V5riIwpEE5Gb16ZbtECw3CZRk3ADysoH+UG9dHmI/X
F+R95SNC83o2R1vTjoVDSbhk9T/k0EVy8wm8Oi/6PPzygX//eCwjWnx0lO5N1IPlpo2pySs62jV6
pq1mT8caNELNJvHox50MzCA9h/eFj7SzdEBqZlG7cVMSl6BFiZa5Mx6L2Wi2QzPPUUEzf//xRRRl
TlQYwNQGyMr5gWRCsdpd4NRAE9rdQuvURef8zB758KBN27zZVgZ4TptmWoM5qTaqgf+JhiYwWMnR
eQUOVTMtDRJbVbJP56wIG3fZ2jZZmVC1HeQA3s1AmuV8gIlfjAii4XFMZ4fiTTv86deGojrbAiL/
vybE308cKaI01N0KksZNCy0G8tp5D4FzXwTfri+V4pbDfP1nRtoaPXIQ2lRrWKpU68KpLH7zYg1m
qZwtgeMRKwJQlhQflr4+WtxHi17v99vFe2iBLKfDh7ttcYxww/2fFfN8wpqmHIYZ+PLYYu18BCq/
vKl8IMyvz9faWKSt3SXGUoMlDWNB/1A4W/qWMzyZe9QKrhtSLgywHILlH6VuOT1jg5cTyVOx/lMQ
jzpyZ2m34vJUY0H/PbB4oC+AEpc0lgaF1aVD0/rRR6QYGl1Ft+k4P3mTqUcfHwygwoBwiLEg33y+
Nq5X+ynkBPAkJOlXyH0eZ2Ku+BzlYMBVIFgF0YQqDyYd4G+0niVH2s7BprPnv6M1kzuQDa7BxlQn
E48D6F1DThQ4EenIFIKsw6zT5Nh1ZRNZZuvsmUEixKJ15Ja+v3IjqgaGSALAdMCtcdFLq9ROJbeG
Fs67nXY9baAzcuCoDVxfoDUjYjeeeJvF1nprbsQNgdYn97FoHwr+iXGg8wj8braoEMmXkDWxwp2N
DD4z2bq/k2LnvH18DKcGpNBhxksLnZiExAP6ICOadM3WntwpdIbK3/7/mZLeBt6sFU7CMBYdztIr
wTryprObT9jAuQR83xTEsGLJTpaEjpVjsgYBSYrburwzu7j7RJpDxDv/Z0K6Y2puOWiId0EpHOhR
PiDfRFaamVVn5dSCdFZc0hommTCIpdhNoxFlS72tkiqyphV3qYobTw1Ji7/4y2KaDRYfDEKsuK35
Y1DedlZo+2FW4t9PODRocL7j9ZGxC6SZqywfxWcN46Iha6pNPq1lCFTuHxSZeEkLn3bRBW4mWrs0
aO4/UvbXqF/XqsGq8w6vDykAkX+6iAjHweE2rmFkBmptkyzmY9k/s2ytD0tMuhzMg00NbXhILOOZ
Im3hASveZ1mFmLqqKYeove7uiWd10TxrHfZDOu/LjI9oIBl9+lGgOcIB4E/gMxGHopNYcptOoZe9
4Zba0S7wbDBY6OQrW045h3i5BwAEoRdGDjaLHDcdpHi1Y+1BN2VienJb5sw60C4pV3yn6hgJZSEh
o4aoWpZ9dfusrni9aEdncjaj/sNGQiUrfuL8rtwDym0HbgxcNHgqgGT53Ol0PVv8Jse2s9Ktxzfp
Gnp47fvSuen4kraU9NoxIPceOk6b5+tOc+37kr+xagcxgCeOzQi9nxzM+T+vGzCUe/pkhiRH0yZd
0HfCQuZDOiM0sjB/0V6tWHs13v/j2kazQyiZo8MwCxPrkHy9/guU2y4wgVQTr9QLfQUt82crSzic
9rBNy2iC5F21st0UJpD89IFGQPoQVKlSwG4uxgQKLshczCBx15Y5ShbriY1/rw9ErIXkHc6sSAH7
CBYefbY1Dw3P1gsN6I5N5JgFqHkQOr7Z2biyt5X2RP8zEgzi0S1d2o0OcpTWZf4xgWRuMLADWKjD
StD+TK11Y/aotF4foGIz4gEMDSoo24NmQmY1cjzNqtK09Y9ePv6eA7rR5+b7dROqlQJgBDg+BNZA
9ElejnQ2eDAX5h37BQ1yXyHV5fQrqHXVtOEmEkE1gCkX6KsuGZc5r/Lg6GosD6vSeNRS0EMNNv3u
eAlHwmlNPPm92ijvjFOTYmJPQp/OtBpIomTBcRzGvVZ2e+KwbUr9xxEgTCNF50nu79O8fxl496Qv
03asyy/unN7nZnnjpO0NWHhWLvzLVkEht22hKg8RKVBkybunm9LFgrQRbsyRfK21LB5psc05ve2T
ZTPx+s2AbAHQaSMEKNZkaBQ+B117iJvR1IngWb5pJphKgLAIjhY6Bfe2m/RRb5b1Pm0J2LNpw+7r
NP8DItE1VaJL2JUYNb6MRk9Yd+WLJy8L33cTLTga1WDfL0hiHqaO6g9Zozn3vHHyPZuK/0faly3J
qSTb/sqx/U5fIAICjp3uB5IcahRVpZJKesFKtSWCOQhmvv4udLulTDIsuaXz0mZttYVnTB4e7svX
4retHMRjDu79bQOk2xUazb5f3ufnRfL5h4DXBPsQQCLcgadbYrBZ3MQSVT87hgSHTGvqRZPob9Nk
NA4xS7uveQUJabsP2w+y5vK2kGC+LSD/9zGszdKPyqTYhGKo9gaWcfC41Ko7cC6mL5d/qHKpjn7n
4kC2hgDhRxy6AdAdHBJnYvRKhNjPzQhyONHYfN/XuuW7vFxbK5UrOJ6hxaExqh4ZgzYOg2YkvsOv
M7D4aGvlb0UgcrIM8484OpkDeIvtbICRPPOYueXOruw2E1t5NagcJ+AB9gwUQBi3zH2kzGq1nkdu
IAnduZ3cDfFaSlQ9W79MLNEpPYAvBWJfJ+in9FMOgLcBqG/fr4bAKjs2gHao8aB3BXw2pxNW9I5m
2w13gy56BNWHh4LYLmq/X950qvmC/we5NNCxc5fMqZHEbGk2GfCXRYICAPTOB/fxsgXVuh9bWGwu
e6p1M0xhoZwOwjlU9rf8jZCV+1J1diDWhwOOrBc7w5AytygsmbkOOFAZRD0A4HC/Gu3f4AzZ4rxs
WLy9PCjl2iBVZM36KDPF5WLaXBqGSa+7QQZpli34rAWCHYm2SjQcrF0f8xIsrzTg4X/ZWvivHNkp
AclLNxio893i7i1o+u6oO96VuQDaxnro6/jVDk2vL/VDbbn+2JnBwMyVyE65jmDVAR4TqgjIJ50O
ueO1NtbjiJ0C9Rzp0YxYb6kc0eQs0vxtgkb3ShZjzeAcXRw5jCSRdHKtCRvneSKZV9LXWPeqw+WF
/BnmnM0uaMJRbrBndqpFZ10RxU2aQDUrqFvWX6GL49MkTGODhv7srkuzcqvX6ejLyrae7TAjVxkE
fMHQh1b+Dp0KQcy7AkJ1TnfgU97uqajkriZtt7EKt9+4QIDu+pSHftlV5i0ul9JD/YGvDEIVZ82g
P0i6zsRoy2gxabSxkRMLg5Qke2IfLOtg6dVWojcj6/zLE6ZalWNb80k8WhWjjyt0CLjA0JRMPDpG
Fh7aMeJ/O7xsNqKr3k2Rg9ubIcmMrm+Uoc7kOLSyA3uCmYfB0O+MryJ9L7Hj/PmZOQHtAWA+WcZH
liayoqwB13HSGzsw0hW+C1XZ1wRkDQqViF5QqV84CqceDHRA0zDQ4mh8sssmvR0Z1MV7hE4bIvlr
N4X2nTZaLHBY4XwbNV2PvFw3ugcw5K+Rpaq8PchEwY+Geh4waIvN3kRhMVVz2p5wX7c2qbayOVRu
GME+OtTAmQso6uI2mZwyaayKI/GolV+rsP9UiGLblFBQhuqRJ3PxIw7XYPZKm6gt2+jrm4OYxduM
dWbRiAYbstduufRb+llU+Ubr8C58rfR3yxvP+2Vu80A0D8q05ftWoMoRMfAqBWQKJvMtQaIAvUor
06hcpiMjC4+vl7YW15YTBjqY8kqee2s5e5UBB0Al6AEjkQdkx+khLpK+IW2MWGzcGuTKWaOeXvv8
/PcjH9EaLTQjUxwqPpAfTsw+oKLmX3ZDqgv4eATz349MgJI8CfMIJkbjg2tdR/2etitnd20UiwuP
uSmfhIFJqu/17knylc+vjWBxvUUtiRPGIjg2Xb+O6vDrVOj3THdWkplrZhb+modFbY0RzMTFPiR+
2G6GNTUjpQl4FFRoIP91lhF264IUUcfcYHR8Rzt0DmpoK7GAci2OTCxGUaCnsqlrmOB4BRGgZFbi
R9WthtISLhiXgP1oGc/lqZ0MQ9fBiej7MEL2fyenr1W2gmFWWgEZFbonZyW6JUElZBjdgukVLoN2
wz+A6Lt+ypu1cHG+UZYBDbCUv4ws/GELXwgRABEGsijuORVeBdHRbhieEDs3XuUgxm+n/Hs7DX7U
1ptMGI+Xj6YqGjn6ActLZpgTqY3ED8gLJH2i6mYorNu+IE9ZNPjo1f2DujqK3TYCBHD2YdwLV5Ck
9ZCCotYNmthDTzyYkIi2sj2U2w90s9DxBf8MkBun3iZ10b5RRniaS852GVhaRrteMaG6xhyKN8xP
1SxkGk9NTFAJHwReaIGM7QwZiYQ8o65r7nTWGNdRCwpwZAsTv6vQfnt5veYNcbZhwCoAWCn4P5FX
PbVMMpbk3IGfK7rkBVW3BwoqUDGgeywtt+6YmxuNTV5Rr/H5KE+DPQv6gWQRonuLYKRuyERYO6Gy
n47dIdMIwgTE1aCe1vQNkuVyd3mcSntoxJu5LKG9t2Q6NRrEYkmMNFxMPkbxD+7eZ9FHKZ4vW1Ht
fpfM5XZECOgLXxw/hnA1y3rTCYB62xoIffryQ18+JxUS/sZK8Lpia5mJ6JB+T7SEIC3dfsui5970
BDJFYIntqy+XR6U6AEejWu5OM9J7aF3BUmf6hrORK05r7fPm6RZMe2lrDZ71QeK89tXLuztMEbSB
JA2PO9xQiBAXt4eWZshShjYyNqkXpV73bu3LxfcXa941GplMDd83ipcQJEtxslb8Ul2xv0eAdNDp
BEWGE/W9cJzALu+JvbfCrR5eXV5iZcL22MbCD8iBEbwj5xyKHl2VqeGbcXONZ9NzXWqPjtvfGDR/
NNLO9svGfNGLNSqFeZaWfujY/mITyJqg7IqbM+ga4WXOcz7tXcm8rrsXFfd4/9CPf18e8s9r/cwk
MvLoyUN6GBmw02kN4Q3ipsicQNOruNsLida5qJzix1aG9G8Xz84PRtIhOSzikN81bJz2tQyTO5On
rRcJ/tKNfQrxVlJ9sJHH3nYimT7kPAStV8Y/lxCM22ulLZGp6Yf3xxKosVpgYIfgM95aiz2dOy21
x5Di2dgj4ZXfb0v8D1vD3ykOJgrHc4fG3MB8llfTx4QYHTdY0G/06MXJVgpEim2NrDxqkSA3BYh1
CeyZpD2CmAXVQhGJJyuOX0dLr71azw+XF1oxDBNk8b/Wef770WtB1iU68qbECaz2uof0drhytSgd
MVrX5+ZLAP6XuK6ucmUVsWj+frVDbXLfh8Sbyj2FqgFIrlZCBeVojqwtlh5PaEA8utQJ0vwaGsVg
tfqD2QI7BvjN0SN6xmbIS1IZXVY4QeWSq1DWz2A7e7tsQnUX4+H5y8T896MFqc1RSsjMOQENhQdi
MyS2NjS8aYaPl+0oNhjIlbGBASQBd8Gy9Ba1ScmhgAA7Gks2mW1pe5kUw1a4WrbiP5V7AI0EUJLA
BkA7y+mQEoJrAIUjJzBFfSfafIdkyHWX8cdpzK664d2cU/OdA85lxGzQqITs4Km5SNNIxkGXjUzv
lUwOq8+I+d+fuUakB0CTgmo+fMzp9y1N6lbcSMSj7Zh+H1Gu3ZQsdzNv0HttbzSueT2hDDIBYIwN
WKHb9VCkwJl4VQLWW14LzQPJj74S8SjXEzhdtJla+GnW4iBnWlnbnY2K8mTSHQRLdrbw5RpjovJ8
uWxugYOLBcf/6dA1FiVgVs/cgDmtd9+I9v3nCzf4DJJB2gpNs4twIadNV+kSwZT+NQHmZ413QHWR
g+YKTNnwq+CPXsI+RVmYtTG5uBqM4YOV8L8JePbsLPGdWPvIMwCbWV5vTdY9VgW5Lac1YgVVwRvQ
LaidoKxkMvSjn06g2aVDJUob8Azb8Ri5I1myqZsnUKsD9tztKgsyLwXb6Ozh8mlXeJUTu4sIYjKH
SGgZpLRLNn5zy/FFGM5hoKB+akiy1quqNIa6AVSHZs2J5TMXvQ9DOTJgUBra2Fc8GaU38Sn0Kes/
uUNir7gXc/bqiwMJNJ8OrsZZSeNMzi2qzJa1LIcrQ7f1R8vi0YfMbI1HlhPjRzy54C8Af+DnpiKG
P5WmKT3oAcZ3KIpj2rvakFeijZ07Jya9n8Qsuqq43m6EVveekLTdRJU+eI1M2YbXsr/l1mQ8DFRG
4P9q6g1zQ/elKvD0RW46wxUdr8k5Ko42wVwidcyQoD7jSHDJFOV2g1st7vy2rvDrtyl7/3UAG+gg
B3RdoeNcIkYIK2gLBU7LNpE77PLqg1U7K+dbcRPACmpKc+s/GJoW21/qYdtXFaINMkmv5/QQRvQe
DZ07nsaaZzBtJbpRHvi5Qw94f6Q/zjqCJyemNXSc5+qn9rWLyZMdi5shzR/Gyay9LOe4j0JPl9o2
Tuhj5r6bMQqR87H9RUCSFmGqx1AeCoamve7S6Kax1jivVKcN7YcIdYElYmdKA33UTNLALg/CujCv
NdeUT0PZgtrdTp0rwge6MqeKO2AOTlATn7tTzyDnsdl11OBIKhn6vQUYaBKtlazXLCwmLRMd1Src
8QEZdqa9XbsplZ8H6gb5Dgp1weVNyYdhcAteAj0A+Kw2tt6Py772JzJg6Y9Q4kHZBbSKEAtYBAij
psmydwYgrYq9HV23P1iBF+I2djw5bvtv4bgV5SZjvvblsuH5dlzahf7DzHUAL3GGDDadyWzKCs/E
TL/Pw08mVEmg21mVpTeWL/30rV3bevNCnBmEvuDMs6GSq9bcUh9yxBxFku9Qcrg1tfy6zJ3BI3JE
/04aWlsNuKrLw1StHwCAv6zOfz+KkF1Z8LwG4UUw5MbHfGxfWoHi8WUbyqm0QIuJ2qRCIbsIaRLn
6FQJ6NRu0rD34jzxtOlL3jy09LGtE38cVgJ/lZcHlzyIaqADf96b1LO4YxW34IGLG5rubXmVZdvL
o1oxscyKVU3do1FYd4IoSb65rfEkdXfyeMhWCjgqN4/oBrVjHDDous1/P1ohK4+pSIHuDvpYvBFL
XBVdyjeM2N+NBHC6UFB9f3lkyp0IKn6EVXBNSJueWhRIYmD7d8j3sXBAX3kz+m7oxFvCk3yjN42+
jRB4+SMNq5U5VY0V1VWkTiHWh+2yuNLCrApHc6CQV5yupLkZOKTW9jK9Yu+WrMFVglZzpE4xvvMO
qalr9LATkj+YzqYnN9R6Pz4MAcZMlQaVdveMlK1wrFpmIzSjaXmjZb67JgynuKdAkwelBBAwzSml
xUSBjIFAlSFiQdcNe4jOe4NhbYsBXd/vZRiamQVmXVowwYKv/qeOzdHumx+bRtX1dhCKyCuN5Eof
pisALbO1SqvCEaFJAeES2tWAX13SDMRWRfVSb6ygTWxPNJ47rjX+Kw4syoZQTQfOAyHTUgVSAqLb
T4lpBdTqg4qkH3tNfmyydzMIYcbgUVHCgVzWeVpjoGnbTKC8CJL+ZkZt5+/32HNgArIM6BMa+N/T
0xlXRj6rw1pBR/x03JfN07tP/8n3yen3kygVpjXh+3q/Lb/mdbqtZbJ1HAlS89Zz6pWntmrdQWYN
TAxQ6NhoC3ONaacTuLNpQFERxdt+xZedCy1hOVBLQ58NMHv6WXOiNgG+JqKeBpAW0e+HcHK/OEVW
ew2tuuuohIthvS1vnQJPApIXOoq+hrsvkZ3dO62DG1+SYl+59nDr9qtEd6otiUwOmnPQBjQThZzO
NUB9lT6xhgZR7zwhTDtYUVn6TAvXeFYUjhXl5rmHFi5plkw4NZRneiJCu6ABSaHwCKYdC42hEk8g
I94zM/EvbyGVd0JnE44yCm6A8S2805S5o8jHnAamFpiy8AnIVx36PJl/sFUt1FsA10JBEXX101E5
TlHTiFdWYLpPnOWeqd9N+nNKb0vtpl0LCFVrhWQQ9irEp897xAVPS7tyMyuwor7baDMPghW3EKir
2B80IyMf9tvU4og7ISjfwMIPFzI8UfHo2msRmXI7gFTvZxX4PKZAsq9zeolD12cOelCdMfYzoY9X
CTOSbddZ7HbuClk5ikqj7vxShSoDLq3FHrTzrHUgmwj/q5t+mEXbFGE8dW6b4pEnb5d3oCKEQb4S
gTsYK3CpLIWtLSRHi7R2rKAwix+Ui03BiqtOGp+o07yOffExrMDEctmmaoPgXQz6Ragrw/piN2om
EPRujt0IRuxNlQeGeSCsWDlaKneJ5g6o+Jkzc/XyOVSEeRH1lUXBhnovQI5mi5ULXzkKCt5VIDsQ
gC39cYs2ITJEjAbC9PVyV5levKZloXgPoJ7328TC6yVGLNmEen3QQs9kzDVPi5nf1T86dt8VQCpG
e3d4ubw25ly5XLyukO9BKDb3eSL1M/+mozhGxG3d5lBwD4DMaT5MQ8evY57ae2pAQNgSKKDbNpou
pmTSN1Nn1zfSaet7WY7mhqfJd8HEEKTgdbb5rgTwGw/1kO1FX4O/I4d6rgf2CPCxX/7RqgODo4j8
JiSfUL1abCgK+RfJ+vk3D1sNL0BycJE1Q6lyDduo3FTIDP2sKxlnlRjaJQXQw/DXUZV4SY5KErXt
NTCgcjSzfAXKPXjsLQM8Uy9NjVUtDSb982jC6zDX66pvpgSK3uj2l6dOPaI5YHXnU7KMj80MOUy9
n2igTx8cdjWsFZFV3wdQAK8U9JuBtmyxNHXG80gzESRpIn6WaX+f6WvdMqpL9NjE7OKOdizn4PbU
6pAGqTQnz+00aIrAWSKE3UZd7l+eL1UuHR0N4NoHhTlBT8viyiZEy8II2eAgqiN7U46ZT7TmhifF
tm/JVy0jd3Febc0i/tROxQp2UDlSuE08KxGenNWYxZRrRi912C4b6Us51FvANOBHqdHvrGysVi4H
lYtDuhQaKmh3gbNeLJ6waNNkYmIoxxteG5F9P5ro5Bj+YA/iUEFGFpn7mfjldAHjsiBGbdcssKsg
1O6yh8tLptqCkPcy50Q9pI6XjRJDRRiHMCkL6Liv/GKN7FvVsQAE8u/vL2bJmGqW0gTfzyDJZ3lU
JnlQTaP9wUkMmsxQBbKv9XEEDoUn1b4O9QTv3Dz0esa1TaXn2T4zc75jKeACKfp1fQrdzxdbyuQB
RROUamQxXJVj6R6iCslD4grnS5nxNcDJ/DuXnh81MGPOPoGqZlkGiyAFFMGoE7Ruvkkn4kHMToDM
cnCia4oOvMurotrLYJGZXzNAf51jL81EB5PlCKhBeaDup/Emzh5McrhsRLGBURHCexzZLVxoy5QQ
uBkNQ5ioL+TZU1b0ntlhfdZwc2tGFv5Hj9K2yxK8ikye7+m0HzvUMdyVkSg2MeDV2L0IC1GhXMLY
crtwzFqghujq3TNUDCDzzNdUTFZsLBN1YYRmcTmhXDcU4VPUjLdOOj1fXhDFqmMYQADMYHcwIS3m
yo6tqKUSc5XxZ7P41LCnpvgUr7x2lOMAobSLJCpCs2VaTrNlm4DpA+PoPBOySStcS6rP4yGK5zKQ
MgBoLm6ACIW5yemkHYyDV4x+aa8EloqoD1xEv7+/eNRURtkLpC7soBPlrmD5TVf3j0OR+x1BZ4oz
vaLB4Qt6UlfMzlO/PP7YWnj84jUNupJF4GdGtenGvHKCut/mha9f5S9a5fX1Bhqj794ECDV+WVru
M0AkHW5ktRO4lfbAQ/sptMQhAi9BYq4hyhT77cTUYq0YCTWe5gJ9+3kJ8kbLnxzhxRMy6+O3y4NS
7IoTS4tVMwrI/JQJvOdo+bHwtLXylHIkeE4jIMTD+qwcOxZdhVZ6uLI2sa4rcH/qbNs21t0QaX+y
EY4szb/kKJ4a0JatD7PTrJvXojC8zn1z6OCDwswj9d/JWnlAOXFH5hbXpxPyMi4oMH+ZbUK5dH4x
rPhOhYOGSPnvqVs4HUsP89Ed4XTK9DDaO7P/nK0FAWuDWByeKBkTiTcOLpr+kTXfKF0JkVaGsMRm
40boGOeYJOE+D9ZXPaYey9ZwbKrmuOOJWuJE8ko6sh5Bq0HqAa838Uzp9JI48rYrjSfdaZ6oU30X
obYnVryloDEszTWVEfVA56IGSBHPKdIyKKw3jjkwIBDd+6Ri+8iNvoheX3kxrpmZ1/Noj0cpJxT9
swCLQMYkdc03ario+porR0lphiLxNiMPyBnxsOEOwnS0lgVx9LmMv4roRxavpIWVfgFAkhlrYED2
fHF8Es4Km3eAOnLtzgINv22hAy75aGYfL/s3FagBaeffhhanKBVt00M6iQXhKP2qHjaOE27q7kOl
xZ45fo7yh6ZlXg1l1PHdch24axEv6EhPoeiFetvpatncSFsRA51YhHdTfhXTTbJG36o8wEcmFhvC
TA07LhuYqKVndXtevT9owBCQT55Bj9jYi4uIZODpjiLEJHHIvoik+2ySNf5p9QohJpmtzEoqi2my
ai4Mkpl2EOlfogjSepqomk1dgDXNjmvweUB+lY0f8lK76qZmN4Au4fIeUe5FBNwY3xxGLDUhMjPG
88JKWNBWXmX59ksGxEG5Ej0owiM8Tn4bWcxkKPSCaRRGemieoG22E98ajRafy4b1j5qrt6/FFPXb
ZKwbAP/DaeUNrqyTwD/NTAMQRDhDomRAZJlJLlhgDPY1L9M9Wkz8Bn18hik/oq95P/LxTUTJ32So
r8B18pBk3bWTd6DP7q7z1vlxec5VrzZ0r6FNDsCYueH29Gz0fTS1XRnawaS1kZfwpruNyjgP9KQe
H2vu0n1kirWsjtIowDiz+Ac84xLMooGOVx/0FIjG7DomN5CNRaWd0sOUrVzdqsWGT5tJE1GROmtg
Bit2keFH2IGJ8AoyvgLdXrT1kqJ7nLpJ345muYuM9sCHP+iaQ0YCvWVISaA/e1lhj1wn1uUU4YYo
vjb0DRhiG1hy2z2Ma4G3yvUcW1pEjskUVnY1ajbg43sSgoLFv7xDVBxMGAqQrbgg0Le/jOz1MJum
rDXsgGUiF14O3jHfGCUICeJavE68+oQ7P/XMSq+3Pdeza0iEZ7e9VYuHtu+6qybh46GKidiM2mhv
q8x+uPwLVdfk0Q9cPghsnmi22WKVR5JcN2UJsobaE/YfuOBjKwvHwVMj1cBVggp9jmKwT9bytspR
4JKHh0ffIzR4Tk9iVlM95ASXPWTAvtY0vA7t8iWEutTlyVKdPXh4ANtdqL6AAnxhBlBJW7MRIblg
/c9rAWai8V7a4ZtR9C9EirVGSOX2PLK32J6sca1GG9ByEk26H+blfVj9AY6GYTDIDkPi4pwhE6/s
xkRBwgYIaZOEfl3tenublp4pb8jaO0q5Ske25jvsKPLrwLg3WgX8pUgdzy5fbaPamGvhuuoihAgE
jhpS6uysrktTB83wMTKamrgqQ+4NhTxUieaRbq3LQTkcwAoxd8imndHO51PTj7nVA2JNhjcxooQ8
sSdEo/vLm27FzPJmh8hRMlQSZgw6BhWND0j2b4m9FmQq9xoYwX5iCcH0Of/9aHHiIh1kDILxwAiH
71FW3poZXenTUh6fIxPzSI9MVE2BPtFqNoHkkLVx0q2m3cphI9Zq7oo9gMVHyR1oCtxf7qJFEKKw
Q4/amB3YCWRnsfb1DjXjij5fXhnFeGBmhvXbuB7PYOixARLrWkD1Me/1K2QPqAeStztjbHeENwcy
iRWUneo2mTc1pDRBggSdk+UE8lRvNaec3aj5SM3Pgr9Ft3Y2+RWz+WOoR/y6yTjardwWTMS5EeR5
ugvtBLR/NNNf21TPr9DmtJa8VOxQFHmxZ5BMxoQvW8JN2VYC+tmIFOwbLfwyaFC3QAnwDyYb7T0z
fndm61i4eJ4QyJ40ID030Bw399PsJz17ngr2CatwbaHweNmeIvyB4vJ/7J2RIYnKKadEwDFGKUJI
32lnGbRNwjYjKGvibiOnq8sGFQcQ7ytQu6OnB9CrJfQrRxI9btiAWIT5pPaKx//d5xfzNzQpK3Qd
n7fal+FaZ3/yeRQuoGsC9Amq/6dn2ynKTuoaPp+zG7e8/5NGP+Qtf39/PotHvqNHuDTWIb6fXZnG
rop3l2dHtdpovwfiY67+gqPt9PNjZWkJglorqLO88Wrb8eOp/oIux23Rd9sCInWGk1qg0lmLjFSu
6tjwwu26PTTMBnMECASKN33abjoLcpXmW++E/uUhqvYXkCuAkgKXZ55dV2nRUxvoFgs3/adEf3BX
rqmVzy+vqb7Ki96s8PlET4Hasj39/XBVvLXmRC8cH1z7Yons2my6se1JQJl0NjWgpXsLqk8rVlTr
Af86t8fOLHPLfEfDI7w8hEYCM99n066vDmZ9QCHw8loorQC3D/j3rCS9HIvhtL2RdaUZCCQGBsKu
nNyEErdW+yhmrbnnOTu0qC4gcQ0wMW5CMt/vp3s7ASJ6QDe7GdQjidAZ0ENLhn2u2vILhOuJl9lu
5Ek8nC8PUXWiUJoF9TGYgmfR2lOreUojwEwHAui5uKmA03QEWgZI8grB5H7TxuULcZGpbzN3jYNH
tROBtpu70UDwhe1+ahmdZyk4SSIS6G37kefuTTrlKzex6sZDQg464LPaOODTpyaKeKgy7nASFPUB
8kpeqPkt/3J5AlXLNmNNUTt3AdRaPh1BXANcgFsC5BQhq+AZff6Wu+CUMwu7+GFCOuuQgd3TD0uo
p1y2rBwdrnLsF9x7Z6VbkMBZROg4A0Y9dF+FI4dPjrAzX5j9mlCv0tRPoBXq0aBeXtxK2WSPJtMq
GoRpeRc7+SE1+HVYJiuZWuWW+G1mmcNHAX+QgkuYyfdVsUnFSnCiHgb2AZpxXODRFkfMSFhdDja+
P8m7arxuw1fHeP6DRYG0K95p6DoAWvh0yzlaEdclaqtBV8pPFu0Pbhz+XbXO/87MTwzO0T07oc4V
9tImuMdJ5Zcmd3cjbnwkLbi98hxQTtrvEf3MqR6Z4rbeTrxwSCDQA2txpJhij9krnnae+aXzA1zu
P9P2s+5yZKRG+jrWxwjQ6tiuTA8vUO2Qs5Jux7pNN3oOHE9PVqFXqqEhR4dnIXqzodWy8A8TtAtm
fDoN9Hyr0QOP7pJ0JaWiNAHIDizgQgco6nQ/iHaM6ZDrwC9P2UsfVvcky7cWVMHev+2AfP9lZr7J
jubPNqKcWyWhwajl1cc0prFv5bn2pZ+Mds2UqVgrNPQigwOXigaFRXplMPScEB5ZAZRFqdfFtNvV
SVxvKmZlrRdHSXmbT+O4K4uq9J06tDdCaMOmhmQmDvYIwHPapIcGap3bITKs1ushobuv26HcmKVe
XztQa/MSu+m9ibXxtV1WDwl6sz/oiUwhCmSFhwjtRjsd1KH+WLaQQkc/yWgbcO/SfgtrUhaeNTXh
pu9L20NAknlu37ebnpvRdy03AUMt9a+WpmsveDGaW42P9W09DgiGUUREkz5FpzAS6AakFXXyZIWR
4SUxj31adM2VtMp4p3fhWtJK4fuA3se0ojgBdNHyYa+lZpRGDDBAYWxHH1TnlzeIIpTB59G7AEIu
Cv+38EsSpPFA4A1WUNW3On8oy5taHuJ8rZFYOQpEL5D6RU7n7K2digrcXBGxgoxsoEYk9JXn3nxc
Fn5iFlUDnhgPAMBvF/u8q+okrfraCnJxz5rnCX3y8fsj5DnTBrTaXJ8BQ+fpUaoa1J4gdgUT9Mm8
7ZL3xySgEQEoxkUS9LzzeYxEbg5hbgUN/1b11gaE2b4xrYxBsdrwpmhlABISU7WMrcoqHmraAJTv
6q5PCIi8NImWWhBcpO4f3KnHphYrwiNOK7fnVhC5YCu5k0hirPE4qy4H5HMBTwQ5A1qbF3s3S9wp
yRiu7bJrbuf0tCjDCFJ01oeic+iusNYYKBW7eNZvQ5FQB4HQGTFKS5uobjVKAuDmXhkbd0CSvT+h
f2JiMW1uHIVdlxGEpobhj4b16A7GYUYxXj72quh05mN3wCQEocizG65MB61oGQEXcf6pMcT1JKe9
nVOg/bnwG7D0eVm6hvtXTh9cJxKu1J15DE9P0KRFZtrFeFPY+SNkYax2Ze4U33dRyfvJNI9ny7Kg
B4FfK21tQYLRRsulE3syjFd2teIA4WUy14ghGOXiZj0dQjmErVYOCHpsx32LzEZ/akkutrnQ6Jb2
hr3ynFWOCNVSACHwADzT8+ubuhvaDs1bjCTb0LT8qltxO8oBHVmYf8FRgNBr2eT2GSy0PHwsLPfQ
avxGttOGtcVamK0cDaQ7QEiDdzN60E9tuVrZTnP4HbDOq5i2DS1jd3lbq64BPOn+Y2H5UIC2HvIw
Jp4+YxK+RjYwxUMvPjsDvNwfGELvN9DdiOjPmm8h9dXLLAxJ0DfiuxYa3HMmwr3clGuW5klZ3mxw
1b8sLRZIoKF1MkfsOO2lSbb00yyfwDZt4oOPehrfj7oBUdIsnoCSOKq3s8c92g0QxkZzzoRwm9bN
J5qkWycvAF13Vm5rpggVYUNnQHRAy/6MV4Sak2xiuzeDZtAzb9RzgJhpbqEFtG6DuLEsvyhb3XPr
iTySuG4/WvowegRBf+PZMhm80GYV8YY8kn/nwPcBpRF2O9NqhpfMGWwQA9fOLRGyvrIdrfwIIs10
Y0SheMK6pTf5BN9KwUu9GUnFD00XggcmHPN8Z4a0uAlT1Ag9JsDrwzi1D7ls5AewSGU3bhRyf0wP
U9NeSTR4OpHvZD7oBvYRtO8GKPtpmyEK/cJ2bpKooneIB5HkzoX0dXDrPHJIXG5KTZc3htNZD1bt
RD8QBztby03qnUz6aZdU/QhC89b6JHoEvq1dxRtEVezHWLLYc8vE9EzRaj6l9bAloZPtAJqOH4eY
kGs3NKXfdPq0slwqH2GxGbGA1KNu0/kyOdoVtJqSCp1L6JYApP2xivwi2fqXz5PSBNoYHANJXJBi
zX8/MlGHklMIelmBHW4Z9D1j3A958taJ18t2VKcJTCK/7Cw2OBMy4mjLsAKePHOx5fUWWoxp0m/i
AeKvokGhYC1/p/JJxyYXswf4BSlLMCAEbr8D+NCedtGaqqh69hwdDbFgN0RG63T2KgsZrcHtEDvq
ePLEFdLenBymPvmi0X8zP/+ft+G/o+8llnCMyqL+1//g/7+VYpRxxJvF//3X1++FjIv/mf/Nr//m
9F/86y5+k2Vd/miW/9XJP8KH/23Yf21eT/7PtmjiZnxov8vx8XsNSaefBvAT5//y//eP//X951c+
juL7P/96K9uimb8WoS/mr3//6ervf/4FT3S0i+bv//uP9685/t3NKKNxmiG7Z//o+2vd/PMvR/8H
6mMWeiUw+XOhED66/z7/xXb/gWIKYlR0hyDWwqX3138VpWz4P/+iBH+Cq0Usjh6v//enumznPxH3
H0gYItMLhDyCdDAS/fWfwZ+sz+/1+q+izQOAfZsa/xofxPr/vkPw5kLvNzixCeyB7R/tiaf7Y9TA
Zydsyg+1RCjpsXiatnGYafuwNdFBKmqr8OyMavdDM7WHlMj+iuHJuU0gvXrocafe9LLL/s6EqX3I
ojpGkTl9ArZwkhsB6p9tk1TGVZOZPfE6u23ukiSVP6phgltNpRH6VpHR7/+XpOvarRtnt08kQL3c
quy+3WMnviEycUJRIilSEklRT3+W/zPAAMGUxN6WyO9bFWPtIqAQFMHBGJG+jdJDsrwtkGA2AhT5
UWzJuy69CutJEfZUbFAw1UvGBiQ1EJn+pGkFqYaugstgS1j62JKOGr9hQB6liCLQPtne1zZEisBE
T2G0lAfD+UMx9d7V05qBcEVo1N+IMXpcXC8PYSymc7xV21lvxcybvA+HDp6k/Fn0RVJXLN67WRTL
R8/scs5YWP4sc/fPwhwDPMNydYJkKF3bMaGhbI0JEWZWSH4JgelO9er0n0WIvJ0LTupk6x99vxdN
lfqYtXSXJ1jE/mNzPNQUTrEWD2DfzsnADsWExtYlHw6mGG5hAny65LbrGQxMA80/1uDPosVjiakG
UkFu4JyrgnYwNK+B0a+NcfRzQTXvA9vvUXqic/7XIVClQZrhiyfqUxXDT7WSoglgnapzsWDkh/uP
GkTRxxLZkluZdztawWqZAVnbi/k/V0ErY/JaV4Wu1TDxXwwSjXqfy+CITut7ppK5y/apGaW4ol1w
fS1G7d9TXJNjhdCQGBA73U+5SPApui4N/YnnY9SEJbv0OU0vUtIv59bWDhVrRoNsAqE/o2Hoej8e
F14GNz2stAk8Ik/7aZcNL/9O37awZH428TKd1jL7bRRaIDW6bvOlyupQCNSSJKSqjfCn0fU/gZa/
91kOTSd626yo0aV3ImHS5T2JmmEQ7pzmywioPorNKURJUOdyX9QbnMQerq4h/qPAl/R1QCpfizzE
I/AcrHnQjC45DvFizlXFWmzeS52albUTn00rfDR3aOTDA5EK3x9JJsq3JeSs221c1Gi3f9nhfjpE
i8UHpt3wh/dhXmcOqGoI4cu1mmNzCDJS0JpA4XF1mXlhOZig0H8LSYBMHYZgVXE9ih5UZ5Ld3Zy+
YrbyP4E6bsfNbWdWAfny03IgWa7PGZKCH8oYr9i+IHYK7kTxsWYvWe/JsZjX4UjBKb1avpsaSEjh
W1Gy+Unh33RqdPqcpGOS1oEoR/xE7PxjB6AzWCNgvpMSdaARP6y5Mpd5iKJ/SNuk5yEkjQkLc5rK
hT6GfbgheBmOeRTjLojJGIdnFWp1idNpb0pQqr8RcSrbQG3XLY5uscnkaVzEi6MRB5pY+TNqrfN7
FRJ6yIg6cYkjpNhmqLg5yLBhDX/I2QSwGevld0bhN+ZZw8dV11iF2zgxzW6qhzn0SKK3xSkgpNUV
fRg9lA96kFNXjqqqN/7Ipfi3BP1UJ1QjHhRPVWbLtaah+zH4LWwU8hn23p/xlW53V00fbMUYyMrh
kQ/6F03w7YjZXhbHXiODD5Iic3xQtuFyu/S+PEsjO85v6Dt63tzwwP12QXdTl9D+3fMpg+/bkQcf
bQ0b+k+2AUlxPfJCBFfvbLAtVESXNZd/A+RTDHXP8vFebft+gp31yDgO5wrdnroKf+W5pldUWw8Y
ppvUugive7EGTTQP7RoGdyKG6GYrGV+RhLa0a1p2fJyOZDdJK8Id1Qqwaotc1Jul4r5iZJoC1vo4
UJhNYd0DJtq6EsKHcOewCpbyJHgmG0wjNYop+1MYvgXrwk6RCXecBuySzPtPUFTwlK6jOWoxy3rx
2c+QmY8c+SwecssWcyjwKcS0ljzs2yAd2TWQ+V4Ls/wa9fLLB6uGRDv2Lc/ow1DGDguC3ZoEEYIn
iHtfEuH9CZ45/bgX9DqNY4fECYmwxLJ8U2z5EMOobkU2P2/hz2D6PhCJOS6rsnVY+ssWFkcy2S4q
y3uAUKpkDnDNVPnjYBX6hsZY1pDitB5/yEHlZnhIrVkvQuMVqsbPmDuGdw5CUWU9NgS1fvoYdYFp
Gf1LuE8+tyACxz5l51xnIDIW+7OKUAk+jNlnKfquDEhYr0aGP1V+nWG4eNxy4fEA9+oli46ukpd8
/bdU2/KOtwMHIcv9A5rSphZbhDyOw3IuloweswW7SVgR3G36AfjvE2pMWykU+TFVyQ8UwwznRWVb
G2cjyGsLYpmE7rqjKAylvvSjd8E132RH0sTV1mvbEm3sZTTKHRal42ZBX/YPMW9IfVlTAf4sOpZw
9AJyJ0uXrv4A3zP0BOP6U4dkjGvceekRAWZnm+ffqqb1+4d3R9DB2EyV800Mh1na0H1m9TQuJ4yy
KLYc+/UI01szMlm1PSNjnYUDVOMUcaDLVBxLpT6Qi+9ucuAvKJ4ckNuXXPN4WY/w5PwH8PnTVA7Y
iUcEKDre6q0f9wOkAg+y4HUSJ48+AGdAR+4PK+mPoAPTZsqif8jwPCeTR2Q7or27Ircp/qyyHXLD
65WIqCVj9Kz1JBoZIT1BD/qHioZTRFeDlgkNl48q4td8juPvWl/W9DM37TTb8BbhtG3yIWqCTcYv
NNTyRtwGYdS6Di1WQnnat1C9w7i2H/vedDkqNFfq1pr0xSkWM/o0Y8QSWlM1ahkOiUs7OiE/LTcs
bVW+V49jTluEtR+kquwlT9EeGC5TXQXjfpoicYyDIO+4yw57n9fBbODxc6hbyHXk6tHC771Qctxm
eRjp5Opt3Jc2XcMPlQF5iGJ9jKeyHn0SHbYcN1Ncqoc0ZW/E7GmNEe4egDBpJmp0AxS1bEIbUER9
rMiVzysc4dvcLDtZT3IPmhWMQZOH6zPreVSvSk64xXmbjnNZI0bp0KeEd1P0SEo6dmbA/IAE1zMf
GWmSBacx11XtyT426RK+zsF2y7OxqIMoeogpQoEiqaubogRj1hh+TNHGa7kVWz1HIT+5xMuOYh65
0xxTkykeGAOUw6pTSTZ6LhyGBWd8WavCvhGJK0s48Wkx7Z+XAI5oYfsX3sddsZv0SjOYQOugWJES
1NPwrHoyN5A5ooGVL9EH3K9zs4H9xTtzggWltYKjgmJ2w98hzNYDmKTilKVQ8ebe4JFjMQIgp+kF
KvPnBQapJh1d0S2YsCJoSnH/4vAtiroMXjGQIjmfmKXeE1aniByRtP83BQZl3CLGTWblfeX6vEtZ
uxSYKFHL/8Ye3iD/wR/go58P0VbagwPQHPTib76btTN9dYp38ynWuLyiLnrugH7Gh6Ta+t8ObP3B
2Dw6SD7NUDWo3J6QKITGNxXun0uMTTfrN3JkNFmvbA39DRXaAkMxHqu9lNGPSud/EhIvR2QohzWK
OwtMkJI1wxyizVsHdH0NZwJMLamkf9R2/pVpsblWjTz6TLOpqDNGvjOfRvXEonI7DTlaFip2XiP9
Cmz+xsAVd8gd0a+IN7TddwTdlxlQoTlPmbwFY7U3lkZDO2506hZFYbzhy37KfLTLetXx33UQiHT3
1bxcsny6eBv9W8rkT7RPptWKXhc+toToz+y7iWVSXHXZtBRHUSXTiWf/EodbA6jGU1n6j5WGZbNr
kZ6yaXoX37tJDvdZPS5yrfFh2wNP4//6RZzQy7vfMSQeC8zUxQBJGfXM1AClrhJhEt2SVQJGAqSo
xEVoG8secidx3Ijkbz/nGNrXBUHRbD6HZZCinimre/5kq6S/B7AwdGvBh+dhXNMm7vH8Z/4FMcpv
Bh/3HUGN+Ft9luHviq11WpiviKjoiZsMGWWjf9+H5b+5HF4gznmINJV41qMNCY5a1pB04/JSM2vz
QmLoSB2Khj2VtHZjvF1BZLgLWsL6p700+yOVdu+ilfbXjFbJaSgw26ti0u1cIkAN4qqDdvofqWjD
I3kXO1zBJdAaOs6Y1HCfU7O7Np178/1nJB3l/XR3hkDET8qg4X1g37A3prhfWYXG1Mz8Y4Uhb2Si
0UtmpftKmOJNVZXuIVZhbHAY5Pw/OpP41pPEqE7mhnReM4PJy6qfvTf6OJA4+cMyO195AnwQzgvd
WhU8K77G552NsH3yCrW2Q20S9S9HavwCkA5cMX4EY8zf+zBgx9FWALas+pVGe2MCtGZnJMJdN28S
eJcira1MFtR82M8JLWGISvY6wmrSCuVZA3D7sPqRn0oTW7Q+q7Oxw9DgrTMPNqTqkDqkyFO9tWTA
6SmJiU4FW/6s6Y7+qsi0IIL32uSmDvTwY2eRa9YkUbo2i0OumY0e+MTOfnTLUQUiv2SUqjomtImr
BaNJZTta6LXN5n65q8rcY0jsShc3VeJ8p+n+S+4L8OksyPVjRcbqkuauUy5JP0o3vEKvBP2yGRPs
fS46O+H/Ez3ew5ou8msk82umtwNgXVzWqIuk+F8rGrM6CMb0gQ3PWAzOgzkFsW+m8ZwH/M6kOnuE
TP12VZx1WR99IFHslPT2ASvq3ux8/juL6rDB6QGbxPdiCSBA7lG9bUVLqwjhvlFBb2NB8us00bjF
CqpbI+ekQbJX108G5dV6z66p6KFTQE/Mgvy38pAZ0XCvHqdVHjg+zVeVA0ARcX4yZSqbCUZLmYtr
mGGKcXu2XUgfoK47CMkH0lcDtPZsE3LItYi6KckQab6uIOJ8mTQR7KiXZAVFjMG5ug8Gm+aIEovj
SvzzUiTua5FDDr04DCybqqLXSuYYDNz3jpBTaEoOLp7mjqpo+1ackdeqUsgbJLzgHdAre9t0rN7E
atZb6Od+bhLq2GEURf8Sw0vVjXvvDtgmp6OrRnkuOYRK44QoeGOjksAd68yfpd87NafxMVTjbx7o
DLYTmuLdjQqHrNjVvipEYVxphETcLFwxpCT8EPf91FGT8av340eS2adVad9w46O7iOz8qgt1s0mP
oRfvcF3NERYO+OTKLihcdc2svlhDXaPCbD+P26SOgUfpNvC04RBupa6pi9g7/LV4xqcpOJo8tF/p
gJmmUxzJ/VvySRPcqprj88YQgM016uOPHAVXaYPkbdUqXiHilMnPjSAcjKS1LGH+m0aD4iBEx2cO
4o/dQpifL8F0MJEhjU4DehFAXlua8hh1baJ899p/9BsGNc7z6eQwibVZgpe7MsHnpnDTIND3bfLr
dY1HeTQzgBk/AxX2ZLrHO97MMMoh7waiI7dhwMof4H2yRXDwKmc/Fhxq5axjXKuS3w39snmCy4ha
2SFCXJ7DAei8KoCSRGP8IzQqbfFc85qW2VYDwvTnMKrubsFF0Ccb6tBUzPHfIjWyXofqGBGEjZU+
lbcpmn4uPYBq3w8htg6QMUWkk+Pu1S3GdRN/5wLLVMQ4TaqHKQ9FszDx38ZDcZAAc7uQYpAaivES
LFVSM2NkvWfsrlzwB9WtzyRY/ho+QqxD3wo19O9zlY1tpIOoyXLharKz+DncKKKxs+q9tDmue8fd
NwomYAkBE4pYzeBrioLhWJbZj6LYonqC6K2bkE5Ph/KaiPyw+6iCwbT3CBIG7cORzlOxAbMOpa+R
jeHn3e6M931nlugFc2pfqygLryov3/UCnHJjWIsTeiMDawWFdop952EU+U+YuF+GzZ9x8z+Ydem2
JT9kUDWpOD1BfY7kFLRJQwvdpPt4KnL3RviM2oYi3/QBkYIvhYaLI3NAwHI5LEhbSxe84j322QQj
Gt3ordK0/03SDdDhqrbhwDijv2hvfOuW3iPOLKKHJVkwk60Ck0WesZrvL9FCg9+ED/19h6Gpxy8u
2oVF2xN0uwMf/asm3DurEXBc4P+AqFI2GqKtAxm/xCbPWAOjli4eG5g95IPLutnwdzPYEwAZ+Tft
V3x5hGqQWJweuITIYg3kG5upBedWFt/DJ+tYZXCLxMn6sGVb0cD/GB1Fsb0pAYxSLrP9wLc4nSFL
+wmMF1+dpMAZoBJrAjeh2xOGnUM8l/1f6d2LBAjRjKg8qgvkk31/Iq0GYFAvMQCFdbdvTgGoCmes
A6MpbDuZDRklFtCmYviMei8fE/y8gVD5F1gPAQz2iz3CCn4c5fwFJKbvIu7h2chW2yEDVMNCCbfR
7kb7qXEc1jht3rI5PeeLfBkK9cytV6fdF/o5HvFTrnz6Ifz2FBBgNZaBmutdQo7zFrrWOPSMGcHi
FwZDALYZdkwd+TUpejd4fmueBC+G9PG1WPb+udjXCzLJqjoY/Nnt0jaOBE3lpxnBHlvtFxYA8xKy
6yN7me3aZXitfwS0L/5TLlsAUqEPAeusB/xY3XIw1I9OYmrfYaFTgfoPBYUNaNVjNJnisBPcn3F1
cXC41kqwT+DHP2Sy/cMRP9bYsPTDJG1bFmPtVDrfwH4UbRap7VnGvIKaj+imd4XG7aUC3TDgKN2M
gLMTJBjrCZG4DavmFRumRxCymJDEM6ztRp3AJuHWcyXUdHaQso/skvWZrdMp8LWpwAZHxY6pCId9
TQnAppHc+jIZ2yIbmixY9tZG+jPQUnci284YaQPULcn0gu/QPhBsz9kCtHqOyfcq5Moa3yDFpjK9
8HVfIQeQASZ07X4ERBlYXfYLtWS8TqWgDxgUF8DL44/eAUbss9i2VbUVb8uMxyYYg9s4ruhE38sT
s9Xn7jh9grLzSHT2oKsU+kW9X/0Y/+6L9Sn2/l+FKXdD00MnBbloMDR1LwFj5ICf/0kSPS9zdF0B
aVZw4zfZSg5a0ARut3+pKaqWBPhcsa8vsBOFL2saP067Cw++WqEzzCPeQfEGxDxe6xBNbtc01Pyx
yJAEvuhEfokSLEbsX1ZKISUDp1wNESZ2lJTBH5z1Y8vC9J47Eh49RVLiDqcyXl5ZdpOeb3Oh0mM2
rjjgXIATYpmyRpP4RGnYFGTaH0eJjx2XKjtMLmzW4tdaTOomtSPNMLmGbNuBF8DOc8yhr6Dg1RPt
g6TTBAuMEL155DO7hqn6Brq+8yDlN+oVk5oK88rj4oFg1NwmgOSYoww4GH4y4zQdFVkustgE7nMg
dyNOptA8F/ljH+W0i5aQIvRJ62+WfKtTCsmEnsW1MtV+yCEv6LQsOoa5OA7Anccu3i9phEEMrEZ+
CPD7t+u8HNLE3JcqOGNHBcqS+b8yGf4mM+p/eDw+477kZ6HoUU1zy3ihT6VdEe/+XvZx+A+42oi1
Ac5ILH/sb4mAYIIxqJ51lJ7nPg8hdo1Ms1hMDCM7Oh48BxlVx2TQ53VE2ZTaLT9ahTTJ4RGVyqfE
TLcyX/I2A8a+rsgSDKAFrUWECmTVD7RdI3afdy4fcYpTsG1hf4ozS24ZwL9TJCkLj5WfF4BOP+UQ
o9sCIA4ewy35obDB130yXPMp3xuuIT0oNXiIddU3rBd/cp68UgZCDR/rq4WjCkNaJPt2hCGkBmcM
NUO02gZkGutmr1pSznPT9/3SOgw2PZK4WmWgwhErjO9e2a3TFR60OIrXU1QxnHJum9/NxjlwMZfq
19Ab8wae9KYG8xivrPiL9fJFQ6xxN6tj4iFDHwJGuawffrM4O08YnbZvNtNP9CZpTl481MAdJs0F
eFC245DaJMyUzM9H8k0VaMGDF0v1U7GEf1LuebcNQgDstycwBROSQtNXReYr4Mkdx6c5ZtWKA3Uq
st9BikJrEjdhhBTvsE1FGZzhIcF2MksQQHYMK+xJ23+q93tHtv1nvEt/XGfxAnAWZ4EBhgvTYZL2
+iWK4WdVQjxVfDolI7BSlxRNuZZhNyrkr44/2KBaIGMvOBODZtFQRi+UvskY7842bBxJh9Z2cbl+
sRLFYS1JxvcsT7Gw2uFgzQitCdxISyyesfY1ZI42ULwUbEIwPI1DZloV2Fc7prpODO0UEYfNTqdA
RVUTVvbRYwfC6hs3Ex9dsw8ErAfd/5QY2y4U/XbrTA84B+Fz45sDeRKqB7+MwTEIRPDg1+xgd3bX
cqtOqQOZkAYTssABliF7wtjyPM5B0uZkf2ChnY/TluKf9yupGamqmmOIqmHHPYhMP5By+QhDAHcR
hH1NsJRvZgL/6OGDq4uB+We25OORCbR9LNWcXfp9a+YIiYhhomnX40JrRnR0TcWTMvMFdq3nFYwv
ZOEs7uBFBDS427Lxpoiw/4v7SKoHVcaPowGu3duh3bEQKUvbdDGkdUk11j2kNZFLoBJRkawtmn2b
PQZEBc8SkIQAZc2gTpJXgpatdlurS089XvZCNIAYWTum0R3bPVSJU37KscPgvDGIu6c+uiUy+SeW
GJDFhgmFIw5e5NWBmImkbVXu/TmJM44RyOjlYJ3pjxOGxLRmhYsPczmmp2reorMkGHRAPxFfewz1
tI0EH5/WQQVtqYf4BwjYKx3jQw6p0lIMT7gyT0tZlHhIxHabDPUj4JICMh9WLXj9fRAesYvg200l
ku1C9SvOTPyaUfHTqt09QZXFVCvSckHmwDzQZoVu/8gq62ptVYlIfx+RGsn75XMwsMc+LmIsDfHa
DlsaPxGn/OcMB9jvRZHwWgbiHYitajGiBk0fFOyasL4H9+T61u79y5huQ7vl5HccpA8RhhMnf+In
21QDZpRM9t3grMCXAIaWmR8DrjYXD11YeCAyIjth0rzt+psSMJcgz8ADIdgOHUzAR932qAh/8cum
XrQJAWgIrEvrdpxGgBA8g+Bgr4dw+JXjXgq5feL79ohctHFszLrpxjv6xyS/IdYCrcxGS+ukGsBu
/snShw3jlM2Kg/b7c6mADgxDchFztZ+qaGF1r+29hHNGsQsb0auVLPcMjrvNiE74Ym0ZEK4XNsVf
ZaTdPdiGsf3flzz6r2rnrU2Xls/YT/dpxolk3BMhvMdRbhu1q9oG/R/lpg+an6S3R0jgcPtjcxVR
/ItUum9V5c67nyaMfJGrDhwfA+gHiT0vAgJYWRAUYbA2Yxqcq3HSR5ngGKPJCHaWV79E4F5mrTo4
wB74tn2KNAWODSUNnIkX1NF2bp9eBkfKS0pMVad7cskUPg/nSXJF6cFpn/Sj2kE1/g9qRdog0Moq
e0p1BrrJDKKTYRa0RZyHbRVqHK0VS2rBSvPupava3MHTUAsi313I1oZkQd9A1Xhl2XrfjDyVOf/j
suQ58DNeTdxQd9QJnGlgoVTY8qjhXB3yRAO6gUNvLoRqy4C9r0WE5Q3Vf3e9JJdCQ9K55IH6l8kC
7KWtAuhRij6qkwmSzFjJuhiJqLXHMjAlnLaFZIDwIKz9kmM/t8tM5wP6iN3b7noBoc08VedFT8lQ
V5srz2zWyUcab9BX+NzSI43i4G7/x1HwjOdDM6OsF02v5SB+DeiE/tjMTnEDT/nDnEL6cWSRxuMl
gveUs+LZk0LehwVA42HIsXBvCdrI4yleH2S29jdq8uCpsvHyiw9F9jhPW/VFLJzy9b658QYIIjyQ
vQSR4bVBHaZCJQF+2YszKEnSZUWfXBdGygQsCknfFptNx8huBRjhYuwKryDmyfgO6sTnRx9m41ea
765JSAFsR8eLPE6o+cayWvXuaJh1Dybh2zHEw3iIEpY/ciWTnzT+ZnNDBzNHBk26KObsz7ax25ZE
9g+g3LHxpD9wkEYiVCe9RQ8IcBtu+LQUsv6n5DOMfPi029Uc1iiZuolZDDucYpEKREMsgvnZOCJw
1q9rnWmfvSSlib4E6t27SE6IHvbEYwRcjmWO3B+PlfdGeP6BQJd36AhikKvkkDKnDzq16X8qnc5F
eA+r7Y7GIrAc6Dj4HDKP2aJ4yjbxKoPtw347jLasL46bwipQpeqbds1fCAcQOeCvsV4tD/8hfJ8+
ykHjm7QbuVXox33wYdkVHAbGBuRIoQ+EG4zb4Y9FoU27XbYAmQqaDQ2kXEvjArs0ftAW3EkPLkJH
A7QnOfYTLrYrOk2vYVzSBnxR9TRR5OEi0qdMgr5jk/t+2RYwwVB0faWx5g0QAahmYsgPcD20AxjM
TxZjybUbuse5W9YuHofkufRAIdi8i4atw8kwaoHZIXofVGJ+BohfdhBARFgIyiJ66yduaz8jl67G
KQ2OIGbLAI6uZH97vayPfomi9eTUBOxbzgPgnP8ftrN24X36y2abhVZEgVHI0j9WQKYrMoHuagAw
/W7pJS8C2YJyw5YcImYLEm3XFDOQXrH27gLBGlLcRl9+6NmaTmawryaFDy7jWIhnpLPsa5OKAMlA
W7V24AjkN5Ls633BHE3heG2Yx+ZTm3WWvs5NLP+gz0Z0JtD2WrhlP6iYIZhaJuk1Qn9CVy4+/Nj3
7AuX1WeRVGfNXHYDJoHLXydB/tszWl5nLiWuOS/vgPxysJ6c3YKNZndj9fY6AaTGj7cKgD+k0Y8A
Xn3SArK1N2vU9DV4v5yQei4SbAn5irt6viLdDKeNDIbprpJC1JYQ8zWs/fia5QYhErHO+jaFEXFv
AHkCxYc9mFg4zEjxtsW5OzEzsxNArKEt6PoiuZufvxOprxov/nmL/HRecVhfZeHmW8VSSJCyjIyH
ZBHbfQxl8NUvUHDNo6H/hawMTyxWDkxfuCW4lFeGBlVHthfZx7p1wy5sx5eNPPapjA8iGEFYjCg9
CNcFlxtEJFi/+GPE8JNf1T3GSN1h5S7ebUS/Z8OCnd0I2EbkRD3PSkPXkkMFkxY6evWR6M/ZKlYQ
V9h66i3f1aMEnHIyHA1Q+WJdgrRj+psrJBqxSEJDNzp1zoaUf0CVp5sU7cH4mrOvJWBzkymt7rCv
Q8UdJP2PlBtXtCVFmGPxf9Sd13LbStbvX+U8wGAOcrhlpkhJoIIl+wZlWTJyamQ8/feD9wQbI0pn
WHUuvqpd3mXZboKN7tWr1/qHJrgFriVPGeGQ0wG1/Haf+XX3YsGmeFAAX17n+dAt/fwaKBvvW5Gl
pTdqiTs6YftV1EPyVueO5S2ErdGD04DzUHqQg/Y5rOxsXJqSA5JdCSgyZ83PwBiaGzTK5DVl3X6N
kCrNmdSM7lRdQ+08SYGN9G10ahODy2Udp9EuahQqAH4Xeye1IwxVMttajjLlyN6qVqMtW4t4pAo2
wODZa02NdlnoJ7ytqrd5ejRFEc4frjPHAihG1WQhTBHu5UCMm7DWxHLss2ajIjV3sDshkSIGwSpo
Pb5zggtfKVn9CV339otUhuheWkN84K5nvhhmJ2Q6RyG674lIlUdwAxF1yFQ3bgPbdAOretKjOlkG
4G9XiRmEpDy2swsaxb6TqZ+JrSSr8W0wOu11Gg3jtzptaAIjHvDVaWEy+LHm3JgxyApLGetVVQH8
EWYkb7RYpDdFnpsUx4S/bGWTiqBVQ1blpsGJnvp4jeYe2Lk4cDUbToniFMFu9FSLskKTnjxP6red
n0abCC3jJ3PMrRtEmsNDYtTOuiu9eh1V2rLnaFg2zRAcK8VmTfUtJD9aaQSumNZepavPDqoLt2VY
dN98o6dWOJRluxBV7by0Xu/dp74qHju/TVZ5WUI/Cg3jZ5wk7anXBu+2MvqyW9MPS3b0GZxiwWp3
dnQEphTJtpOT4LHDlZ0VyWs6tuEXibbdOpAmjKEj4hspqL5E8AKh4SbW92ii3U7XnLUnSngOnpL3
R00pUwrhI3VTIyluBy2Pl1Uq+JlcmJtOItY7iqQ+jEYbyotIhLpYNCRaKgkU+CtuuoV9HY65vstV
vHt9jMZ/ZljrbAY5J5rkVO4IgTyCFfjFLs3C8LbBb3yVhWm18tSEsqkCnC8BinvLlTYIdxK1KbEA
sGnd+QrRq0rVehPVjkXRbRAGjF7qjG2QZ8VVa9bEa71C64KlU7/WdguFBB8h5VDodELRDFf2o2Q2
K8cHtDc68QSgK2VuyRhxFpZRbOpe+PvBGZuj3np4yJWN0dLCq/W11BXys1c4w5peGg256qQJn/I+
F1uJFbTyw/5U2vcKEh63RhyND4NpQC4OuiRY1oY+ofMyTG4TONNRmymHiP7Dui7A6OkSFftQSaRN
7nfVQWm7wM1ge+CXSGLXyrZKlS0rd3EisLRTesM/pAYFe5rM0gqIHGyNJu+eQrXH865z5KnlBw4q
lLNXLTLt0zBY6Y++AB++tJIp1OqUV6pUfo2MTqWMl9rD1ha52EhZ9nPomqxcVFFWt6RTTv5DbU1p
ZdC0XemmBnLFaJPnKiwztLyb8oWSAPgZQIZ+oe7l8EfeQX/RQEoNfRz9VOo8XeVSO1wPyDhWi9x0
ypMFYHBaU128QGLFvIk8twr9jiqtVtzDvwGISM9YfoxoNaOqXUvOA70+ELcFXP2hA1pjmp4hLzgv
w7dUUyuxSBRjvA/BcS7jIe1fCw2ogmJF8gsV4eCOhhDl4hFuuF/n0lPYEHATbwiAnCQt+NOKXBOL
lps49WkSqIN4kztVffTTrtn4ZWIfh7QhqTDz8WCAOdjJVUVfLRfge2RaPYsuI4zQHA8ps0R5fJL4
hlfmONQvCor0d75km5tG6+UJ+4XZkiO4haiSb6x8W2vWydCRBKV4ZHZA2Ew6cTVrtu11ThRJcCmK
Tj22F5Iml1AqyX/BDUV8W7B2qzEsNVJIzRwOXRBx7Sq70c9Xfo76vs6aCBaUBJt7NaQ2usghT59s
iQZaJYbmEacp81EP63jbjgV9WiOoqSn0RTIuhqzfgWivrvRCZD8anWTTHOqUu2PVbDN1jDkMSudR
pI35KnnkvV45bKU8UNYJA678pq8OZHTA/KVK8RemRHmIe0FwJ8eGtPZTCjOBFaL14Ays3dQ2nsEw
+UeuH/mdkowpJdBoSjH7dFxIuPaefDuWTrkIw3VnAdND/C65k+vym10BuR1GEjnLl5I1291Z5l7e
01Kpw2M0KtZ9rk8tTiFPDf2qMIFrgYXn9hQZGy3pome/Mq+ULufeGJrR0Sgk82tbFNGqjevwDaBX
r4MM8+v90FvDfSQUCURxjZrt2qcS6kYZ2CcAAxJWll5CwVyrol0Y1vkNNfzxe5kG4aNRF8otMTIb
Wf+m8qJAmPthJHb1Aphm2I+tZW4bOko/jEoSz3HNBSpuMJkw63EMDtCmvlZ5YmxoIajXVmtCm7Lq
unFTzvkn7N3quz6rYpChEsEszoxbUD8juguBstelSCYIKi+91qQPldo13cqqM2Jkz8wti0nJF+xt
YNw6TtMeOksHOx3yM0fY5sOoC/Mu9VAdXOBAlvdrpaDqJIUK3QODJYKInZPcRh7anotM0FOxqWM/
mDGBbdVQ0uS+ok6AsL4XUn2dxaKSN7FX+wfFAk4JglHyrtVUQlSLC0KwG3DskW6ygHDWDrq8yaPc
upaDuGk2uvDjZ0n34qMHoviUlg32FWECPM6RuFYupBzbYdMZcYdHBRJEcuGNC5nr9FprLP8ei3N7
XatCv2pbs3r0AOgc4Mc0C71M6mdqyzFgrwbcsQZkc5WVPdVY6Cv3WhgrC4S8s2XfIIJolVa4Lbv0
3lbrW9WQvEPThdq6t73xYFly+lSMhrcM6pxfLOqGFXJ4q87nvsktNQbVlhXfmwhVp2U92FNLX412
QjaqtdKHEZIZgLViykAPiPgGy8YwxpU3MbV7fBxvlVoK9xkY4sMQMjQqyuqmGQFnB5U1qeIGXApH
MK0pVSapf4C2XBwKRZIWaaWpj7pT6PAppNT17dI7NoWT3w+lkb7mLeSkRSq34bVuKHR+KwBFOPll
5tSR0oFAjb78TQOxdJsKbwDxwVEBj9U44d7TUFwJ5W9R1bVHXU85/YZGvrV9w8eUR0pvNafO3FL0
0ZMW+fWmAmtzdLI0vO1IKq7o5lOEVkUyCX/GAH40muy+LYdrKgP2OosN69bprH4VDar/UJJVPRUF
Be1BM71j6xcDPErTfk1CI/qqA0F+6zK7XfgAcpbmqGXcnPR04yRQkBaJn5o3MEutbyZ2ugtEr2K4
MkOIrpUd5WRnkRU8hn46ShRuKRNLHYDdwaiyJU0IbU+B2PsqO1Fy8jW73xYiCp9HM04hsFrji19q
ORgHvT5EUmftqmzCXumjP1BpbuVFI1FXxJGARYqA3Y8U9OqDYSfNsS0UcTXkWnEVZiPHv8YxKPUS
lBtLwUsOXg7I+QzDBwoYb13QR4dOb6IfXYvlYR8LMEG6YThLMpWQ0F45QbweNWTUFw1R5SUVmsHf
UBVoAg4FxILD7LuSOOGrCOM7Mr9+V3VGjRlrkv8Ao14d4iaK915omRVIP/Yfx6stl4vaaYPvdpmj
+u6MnF2Vje2KbNRXNnWkJVGVhjWb8rqCBbPMalCOUGu1fQdp5Rt5fPCGI7B4RL5GC7ZS6hhXsu1b
w8IpaTxMFCUHfF/qP/hRRzu/ViRnp1m9vhosPhF5bZs+YddvuZ3n1z0WLCs8eDpuq40Jz8a0cu5C
xl4aMDfj0BrrNbcQ614pI1p6MM98rVO+49yifykUs971jaItfTMMHhTk7Ncg6w2qljFVmTIPAKAV
fsuENnrvWrllvvZ6iZh/xpLddv3QcWPwrgjyKr101bsNAUD+lOySmkitYASlSh1ko7IMWdBKP9bD
MrXb4DU0Mn2n5a29UYFD05Nxsp0S+cXSYN+QWmMJe1WyK8l5mjRGYoZbFWWU4coQZfvDc1Tv0Q+M
DGcmh65db9nlq9BHa2MEoNTUXjAD8qDcjUlPZUSdasKiF7d/09JAQVNJdba679NHNszhmOuAH2lj
qS+yWcpf29QYdm3ed7djo0ZPuNv2z3kdwycRMiiOY682xb4bhmjd1WG/Np1Ug1GgOyurBKQM12ZY
0A3OF0Dh87XBORkuRVZoLxpZ1TGDDrGPqDb5i7/RxHZELgf+rvEcsUsLrf4ZjcBxADoTKtNcB1lX
SGBPlK5Zq7ICcqvxxnVT9tmSgoq0zQK/2lfgtldFpeaUtcY3Qb//xnQy8Jtd2tHfaTKTRBBJD/qs
epo8NDRGk3VMewLaYEbLOK31gk4wfSB14ZEWHWWjSXZDLOlH0U3X6DjurhJ/yHZRrYXctH26MbbV
h0+jVdDMZB3SwiI/OpFSXNt12LwoQ6feGXUcfwlrAMrrwqLr3mtAGyOtbI5pCfDeBlC2ajN2R1X7
4T1Cf89mQv5Yi0S9QkYpuMpDUT32Y9DD3kj1kw9t6CoTOg6+ct1vomgITn/T6pbbuG6Fu2pU4qVW
Ss6mQDF6o5nUqcICvG+kPHI40ZmvJ8pD7YUAuoQxcseQyvqH73u4syoxzAmtQKNp4WesNMtSxTdC
QwZBehw3kIW1VTOkarH4Wwi0ps/lztxG5DTbKAiAelRccv9WV4GJsl4S7HoAdwh6gy6WzCFeY+jW
bUMuJNsG3tBfcgz/4Ab/QXr9F+F4Tko+yzj+g6V8W7xl97V4e6uvvxf/G7jJqI0gTwyj+P/+kwP8
nwTl701IZP6Dnfyvf/YXRdmy/45OhYUkJr6LOu64sNT/oijzJ9jWcVwjMoGwiT6pcvyDoqypf0d3
Cu8AtBKJg44Kb5iD+BdFWfm7jeyAYWN1LoOMw47sn4/3x9t6n6KsaH8y2CV1sow2EXCdkeM9K7Jo
EkM89JPuujJB6MhS1dJ+TV5ioBC+am5bXaWbCBI7tPYU5wAcpld5fF9KcCB95dTRpQTcZYo1Tf7v
vpoDeaYxv8rsmBqiodDLQqlB7VL10Ce5SkBQ11qVPcemunGcU91WqGfaR0sR27iUyGubRyWGxVJS
k6tLYLR2FCyt+LaTsmEddMHS1oelZt+pRvBKMxKSl9Xws+oxjrIfJQxXgMW0KQPUzpjWG1OpjnUk
IkowolxFaTSJdZYoaVpc+aUpTVblFbTeCO4cH+YM9jJIkjXxPKKAU71Jorhzkm7r1bBhihjkXREe
wCk/tf546w3mrgxeLUizUiara1m27key2zp69oKfTZVux8x+RoRJBawTPoUKMBGjWOtN+93wasoT
+aPQ1Vcj6volitUnBXreQKLn5FX0EKe2ei0o/1/1xnA7+EJaV9ytlk5WTByf+hvFWHnPbQZdMrX7
khbGzQhC+co0jeLZGoZ+2adRu61TIb61Ubhs1R4mXC2EtbbCvCoWaO9BEvBNKn69ra4jLjNb1SrR
V8MY0nbHTilvaKnyF5XqIQWUjpeivgmhBhyaMc/fBi8sHlNJDR+5fMO6yuVj0iXWKm+Hdk1zfvNr
T/1/iDEPecp//xuCC8oCH8SVm0mp4P8ccvGGysZfSgp/ySXwr/4KKygn/N2c5NPpwJLtoh3zz7CC
F+kkYoDks4UtAR1a/uQfYQXlAxlVUqjJKqkdvhIM98+wYv3dREYBKTok3GSLX/+bsDJJ4/xb9uCv
oMIlde6K2rUhJVTwEXeORcW79H1lG9ij/ImC47nRZ+KQlunJcuXhv5dFxteU824xQIP4bZ7/ESB/
12w4N/ZMqKFSGsQbqBfekYPcgpG0V5VhGRcOzrT/rrGiUU4sU7X1TlkSfSswzKQ1AcH1sidHUeOP
wVuU8UKsG+6qjksjXaMDBNf/zoHiXy90UtH4fXDHGHVKoYl/RzHUWzedlH9PMhTsfHqq+4ueX5kd
RPg4FxJeL/4d+v/9Ie/ijZXI3ieSqWde69y23S4cSGaR7Z3GBFamp+tf+lpmz/3ryH9nyfwpM/Pv
uWGf/T43qGdG4xCGzslqc+5lgturoYQcU4H8ybr5U0Xk358wffJv2jx13vdjZoLh8a1ivE66otgJ
o1KWvRHWJMYTVUJpXiTZij9RKzw3XdPPf/vAxAayUFN4PkVNczOCaqYgqw9/pYx/yNj8P2yxufId
is1ZliHEeJJ9E+mMNlnmwnj6+F38WpDvRJ65XG2MLEljVU17qkplrZZUJMd8YXt7tf5ij4+5QESA
S3t8G5fRGjI7kO1d0vzwvL1Vb/g1d36QxHzyRX9pX773MLP9XuZKpY90N0+NhxspjO3RP0ioKETX
JkUtQ3vpsS7qpXHRqvvWfrYouWds2aQsrzz5mDqwG//6X9ka099JwREErUVzdlhL+c9JWuOTaZvW
6ntPOgsesi28tA/a9gQKYa9pLwP9MZMZ0foDDGSlQ24DqrckbDB5G6kplqiu4OLYL+XMoW1ffiI6
POW17z3HXKQZfkgkCXUABZBOrCoHrkO5sNN6q5jMEHxRldoFbZ4TaFL6YQvmJx+WFn4oEeBXT0cM
vgbdau5jfDtU1NE/M1+0zuzyXwo/v20JoGAx1IIiPJVpC/NTWPsO1QK71IE4RsWiTuRlJ3IVonpx
r0jI7SZVC8vGiL4glXOs5PJnWDjHsEifHS28UwfpunHC577yH6UKCSbEO6CQXXVcPUUwHGxFurYa
UGV9UO1rT3ukOfsSp/Kqo+gI173/BtBtHSTlygmCQyMBifC8nbAjMJjjjVn39+QFV2A3t7TODlLg
A+eTr6YZC1EDoj55U7XNdtSVUyRV38KsvM4KhUabWu4cQKEBhtah6YCOkCDbJShNJMmXTuo2SR+v
hUE+jrbORk36KyMsrhA92FZteUAk50ZTsrsJ1OW3cQay03PpLF0WBedukUqX+jCV49JVWw64oEca
Z+JpbxscyK/lKtNpPWvVwoP/+fGuOBMFp9Tq9yhY9SNHPzqGLkiZjRoKSprpZYe1PIvoUQc92+Ei
7+odC2KsTfjbxdfLHnsWvPU8jW2z0Eq3hGq4CEzvxrbDu4/HPrcLZqlXK1VwZC2jdJHAQjhmAE2F
R6AAK19Sgbpw3qfg8NtWA4k7WLo/VO7QOadGT65wxPhEdPPcK51FZEtUioMsRAkxQWoWY5LfNYBj
V5dNziyISkZvS5HmV5C97W4pGTGlxiqWtzGo54vWDfqnf05NTx2gKE1FuKgGuKPE9VU1s88EL9+f
HH1ucN5g1IWOzyjczuK8cQxf7DoRBxflFDgjzB7dniQh9aRykz75alGsNk3/7eOJP/fgs42aOsEQ
ykEjXAXCDxXr0dVlUDOXDT7bqpYtJXXbEXYST9GXDk++zFLror2KTt2fkxJpUpZPpWM37p0fY0Id
Mw/lT3Khc7My26uJKoZIz8PaTSt7mwnoIBXokU+C8bnB/2OPDlUZ2wyuOt6Gsu8IVa4aVpdN+WyX
ekYvIKnbRJkSdA4MW2NFbSL55IVOe+U/cx18Tv6c87SlK4sdUu3SS2jQo883bUI1K44ONLd/dnp4
ldUgzA26NZ/4r56ZrLnEe2WawyjH02QV8U/W01LLgIFfNFf27Nrk5JYfd8DjXFUURHsHQZIcN9OP
Bz+Tj+n2bNPC2bf9sIA91tZW9j1LDenraI3VImk9ez2WPS1jlhlyWqV6Y1sOOiQlPOplbCh3pAwl
MuCGtxkt8Az9aGo3iWwri6xAp0oyFQPvmqE7AnZ4jU2a1GarmJctIHsWEMDZWX0vybVLD/3N72Ft
oeH8ydjvX8awUvtz+XhN6gkHLKOrWjFWGIawkJuwvsgonJhdIo4N7Lp1UsjV/uN3cG7xTD//7TQc
6y51MnoELtTuhSJkYDk1OkGXDT6LEZYKc1M0EkftYHpLSVh4d9nE5o9Hn6bknZ1mz4KEosHHRGCg
diF2hyB3jfSgd5iKVo2iXHSgI9715+w0kVHpthkLLMRzbgy9qaMSBUzz4y9wbu5nocIrtYLmml25
Vj2odK+rV3OAe/3x4Mr0jO9MjzU7zJGPHNIQ8oGLJLe+l6njHqDZ/cDJiEy8LMZ11LfQIO0gvh5o
k4JY0Mp1EtCU/fgBznw7axY6cishyppCuGNa3eWFODSZ8/OyoWdxI5ciXYi0rt3cwn9Y1l/BRrx+
PLQ5rZ73pm22uYEsa403CSJGed/slXIw6edlDvdVKtELHyb8qoDetIoj68kMAn3VldiWxASrKwl1
VYTYYHc5I0RRhC2aeyvNpGsYLd6mg4/E7WaQ0KHzgMCkNcexF4vtqJrJOitkZwsY56GcLEaUsStX
KDCq61Yay0VgB8aCqA56VanTXU0rbgW3RNvYyAAiQVWWAPSNYh9AelzUaITdSA59VcAS1SpVR/s5
Rpudmx+cCg0C8z0IsfrZi7vhSimNYkXjcFgPtvyjGapoKXcW/ioxBXwq9FijWCZEK9N5ttoUlBq0
RHRBW9RZ+/alD6Ewl2l44WljzTZEhVo9fYW8dEFexSuURECA1eknke7MwTxXpwdNY+tt3BYuSm3p
EgCINYEk3+C9U3NAiAwJgQJDWiXi5jHmgb/9eEGdiVK/bvy/BdgW4evKl83CJZQHe7hXkCWdtNz3
avvJJ5zbaNPPf/sEFRHcGMH6wvWEd5RSxV7kqlA+CbLTsn9vO8xCeKx2udcCq3KBYzSAswVAWseS
qBxIw14ZpPiTt3PuS8yCeT/GaSFbSuUiO3jbCO+bnOUPl72BWRDvQzpdA10lF3qW9tUWWnqXySOa
YGYsrz7+iDNPb85i3TCWcWaFQ+GifXqE9viKT+DTx0OfWT/mLNaJYlCjzidHEkmoHuoGGsYAIvba
4HL8yTs+9xGzkNegnm8hlmq6aiijpYfyHTgcUSyLAUbAx9/i3ARNH/3bGm2kxhrEoJquCRgHENbw
GDndf2Wm8c/6tW5On/nb2KOFhn5bMLaUoNvcROK6qC6r7NMs/3PsGEC0j1eU6UbJUhjb4MLL8K/T
57dntmJbGgzEVNwEa6nU6b77mnNZzmLOlrva92YJ2tJ0rdABk+r58SLq0P257EXOQrRwpNEbbDic
ZaBA2oTfvRzwBLxocGOWsmhd36J4nWKCK+XRSiT1jTdI+SdPPm2YdyKZMdujoi9rtQEE7JZyW9x0
Ho0U34EB1TgKOlmODqfZgh/38Tc5s6WM2a6FZSasqsUPy+5LAMkR/FPbFtIN0O5s8/FHnNlSxmzX
So4TQ8NRDLcrwmVnll8k1Xm7bOjZbvVDIJWFGHjJpRQjh1whA2qA2Lxs9Nl+tU04auhJ8+CD14K/
yO5b4MqXjT3frwE0YrDcws0iwGkKXI2g0J8/Hlud1vh7K2h2RplAroIIKxe3j45ZbW1lO0YjYaNm
D16ASFpx3YfGSla2ffqmai+J9iTr40EzIZPCaeF35VU4xijzfBL3fvUu33ue2U7Xgz4f4ii1XBuJ
BLPvlzbiSQpowsGBjuEdaVToza1VRvu4vckyATqe+FjqW1SqonJqYpRm9snuOrcaZ3Ghi6J8NM0k
d0kONiDWNQigUXPZ4PosLmR6HRZcJXPXs41rdCSvOvVTx58zbTR97n4SoLwJu9xOXTzEux+ojzST
AMx3ivPhphgncnWJrhpCCC+B1z7oSvEFyT37rh9GbVkYaM6Bl0QGMkYnpTXpW+WtEq60Qu1uW0X3
TzkeN6D/bGuX58XXsJJbhO/UbzQbrrWyTC6coVm86Wn+G40nMhcu4U9Vhd7t2GCPP174Z3LAuXn4
mOZARhUldcs+uUbbDkQEFzuUsdLvqt9dtnP1Wczp6CDBFu8S1/L77w2cUrP78vHjn1mak3vHn/lB
hcKi1Kau1zvr1IkALRafzfsvZ7139qA+CzhhHYwlwiSJ29Cz3Ad4YtwXWh5dqxJYtwJRN6SwqgKu
gl3i3eNL/Q2kkeQO0TMkkrsi2XRQTVbIZ5ovQZi3R1vL5I0fUjqsuQmChVAeDLVXN17dvfVCQ7ul
g2W1SuFkbdLwso68rqt/TpGfINbcZC2TXyOWogZbbhSry2Z/FqSgWmRaAoXDZRdtEY/9YtTJJwH5
3IudxRzLNri5JnXsxnb25hTO83/pz/avlFKbBRy56xVLbvLI9YXhr/UK9GEgVduLZkSbJSKGJQBd
jl3oQixL14pfYgTY4D/wyejTxL6zIrVZKNAyyShGWCVYBG9Ayi3JaiiOnbJmT8s9nahzESIn+Xdt
OtpDIPqI9+nwWBE9oDQXKyO6gsYKJj31gy+2HmyAdy98J4DdGSxz5Z59uhyDh0kTwy6eADaQIy9i
Tb332nJdUZ3kk2pQifwU1eu/PlbxreUnX+/Mt5tlPZ0sqbBPksTtR/kF6dRlJUufbeYz6+k/HEAl
W4m0OI9d0eb0yvtNHqoXvvNZDAqd2DelOMMIt/SPuVrdFs1lcXPuVQ/bM0LtPp3iJiUfG9V3vMoe
L5vsWVhICDABhOPUNcy9p7vlhef5hFL8PSLnaZIpndnHrtYike4AK9sD9bc2lz31LCzEHi41XDgZ
PS+xHmieqcs9XTT03JE0y8s0TgVGCPIYozDUxOjUwjK6LFTOwdIYOdtm36oxYgFQO6o8voG04Vw4
+CwsFLlqItvcRO6Q+E+KGUBRm6SLLpuX2a70xs7WOpQB3KHI4o0PFUOz8ste56+T97ercqzL4N/I
al0lcqp126HimuKEt7vsyWcbE+8+cGJKmKJJpOMYkr2gwf1ZKxAD4fejlTrLDjy/iHEszUJXVqUt
gfjItjfML8Rao7T3ciIWYbqv8KciRkMbWgf1E1qOa3VQl4M/omrLFTuVTj5Ck1qjbQXiuF31qsUP
jJBQGNYS46gyiglfWzObHbXfBTZEe005QmnDuIpFmj/l3D5NYrsWI79cI1c4ugTwIjN2ebNv5c0U
qiurWxRytOUnI8tC6uQ950epBUhdf+vz3FqK+po/VGOdBAEZEnt4sb1X2X5UPGWh67dcdo8cBtpo
v4p+j23Miugv8bJslBfKKJiOhbyZHE70LZ9eWjU6Y+Wi54uExV2U7mO+jxS8eUPB+/1RNQip8TkM
qVALhga5aKNr/pot62gh7w0UsO2UEm761zRWSIkIbVuDLufjJ5mctEUzfRN5b01bbJgQTrNWLq68
RF81oYwerQdxtbyq5Y3j+fx2M51xA2SitE1ucwVJv7588hyQlsWTauzjzj82XGuUdCIpmk88g099
xU/Snao8iwqafmZ8hWp98DIEWsoMz4tgPfoQkOpr1TxaNJAC5NtMKqhNlSx9pDL7UZ28OXbTFCr4
DXEpa+RNI0y45Zu6/opu5kLuhgPcz1USAB8sVnEBwwkjr+bZjk1sOByExOVVeWFR4Ven9rfNFnS0
ex2kWN0q8nHK8oxvUKQ/ObqnSPNOYqLOor6PLi86ElwjrLp7QLC9owOFDYWGXPciFEGN7g6SGZdt
69kZYOeolrRgQtw48I9oWD3qvnm4aOg5WLmMS8i8TRW7ZhPoextjoYXeW91lDz7HKRdN75goMXKP
lvLntENpp04/qcH+gsC+8wLmMOWSprVhdFroZqz9oA+WmJNcscGCxkDWYjNlPFV8Qp2xboNdMCo3
Sv3l4zk78+rn9p9JX2dJH3mRa2vJT3pekus5VfGQmnb8UwsN58aGePbJWXT2a85ukmLwdLMYzdDF
SLM8dA6E5azyEDSDFbdoIOVcZzZ8FR82NtLCqMeyJxVnX+A2g0SM0uxDy1c+OV7OffHZ8WKZWpKI
JM1cGUWEa/gQyQ0ip8lzKOvo5emDj+NNUl24drQ/0ypkEtBiG6IMSbLuO9IVz+ngf//4BZ45yObA
56TWxlQAYnEVH0XT1LH8hYME3XJiS+7lWDg7yUmGFeqv+SfVrWmG3luss2gBQ3zw7D5OXDWL2iUA
F7qNEL0+/jrnBp+HB8tQUbEbEjfu8q8Z1PxUVr9dNPQcY6wFopJsvUncyVFFMdtv1Ds/WUxnnnoO
Eh4aKa4jXY3c2pK/eFWEwJlxYUNiDn/No0rUcq4kaAfKT1h7bJKy/iSB+5XtvPMq50hXxbPzJnH0
0BWWml71g4xIg4FDaIU2zTqI1NBfSJlNdzmXSnWSFD+hRQE/3zHSaBXgW7nN80DFNEVKV9JQtmv8
NVCh951yRVFB2Qm0+xd665ubmC+x6lQli5HEL//BEDtPKZjW3HtfYB5RqgFPvcIJ3Aanh9iINzCP
F6iIYCNiL/rsRD4zAKjgfzIWqHFLP4FUqzOfDPRWIsOdMqoRIhGnejW6aoxS/lWEvWcSob+C2IVy
X5vpOrZSTL7wONHXU+rQ2t5yyrZC7Vsa3zVVu9JQtxgrfVe3r3Lz3DafnAvnltX089/OfDO15MKI
+HYkvuGwVT7bZKr1C4L23sTNIpJwctFRHY3cRCmC+yEsmg3F0/FRNzt716Jns8ZAV6xjJUWXEb31
bSahjTNpgGlbBS9v2N6RR4aDrZ+DgLq6BGaRfonVgHqFVOm4IVVKugqrTtx0IqTojcbKorWgJWIG
gpWg07U3fW7EKFvZCtwMA0uyVs0RyjBrZYNuYHzo6qxaCj9Vr2RRkIkgftRuAjCHvCFderRz505O
5JXRK7dBjeGL1iMIjF6OsajHIUFTqRALC89plJgzK19kWYu4cxhqRylwNDL5AYGIBva83unjZlAz
tMMTKfwpNV303Uby563N2+ItKKLqdkQaA3lZJ147uANsgHAj6owTyZMnQn/NDrEWGNlmFJdxngij
Xj56gPg3ZtEney2S7FWuodSo/A9H57Hcuo4FwC9iFQOYtiKVZTnHDcvXzyaYwAimr5/WLKfqPo8t
kcCJ3e6/XDrLNoEAEkEL61hpl/OJOTu/jZSdI84KU3Zh2+8s6EaYUaO4C0T1Kxw7fZOr/AxxXb2j
snLPqE6T/SREv3PNpopM9j2bjXKm8V6Z5bCfhlkfFk97ccmASnRzfJ0EW+IxsxVEqhOY36rO3sqs
a665AVbHKJP2jZzIZwU1aLxvATf9Ph+6R67raDCkOCytSLf8bLWxTOyCxaIt/gFdabaIJwRUdbEt
fT+9T4o+u89Qz5CED8YG9eXXNANpXAqOkaWCvjtWix13hjVGBcimZyP3eU8b8cfgEJY/O1X3/Fgm
PTrjVZcMVBfpzJTgCL7olI2QeZY1SyB45J7xD96YHTtKo17qs+HgWK2xSVdH77LKt+M+leMhLZR1
zIXFtwOWAeLlsKRHU5X+3nOq+dOEUhuHrcBwpGZzP4TMYGGJBNqIwWpr4h94MAKt/t1MGbACGAja
1brJT4nHPjHz3URlbNy+lKoE2G4akvo++CS4IqUXsN/M2cr4GIQvPYRMIAGUgyFjwcnYgBSdygi0
9HoJuUMfu0Gkv4OX1MAySuefSEVXkRcmWBTh8e5CA80DFk9zXyd2EC+hgSYimMGSrqbzXrm9A7XC
SIbvvHT8o5qadNsv5RLl0kQ3Yuux/2ObnCe0NotTwL7dNzz+MRIL2aW+gV4Wyyj28IHs3eilOeAT
wE1UcCEluA0q0FHPw4F97ubYYbL4Tlyw383kAzapy2bmjRjEafIhvnUjCa8mpXJanIL2hwsKK7Tl
seuASVczdMs281dWZVgBX0qpTipcnc/ezJw7a9U38egSZifNi0noWQJ9M5bhUfZNuE25TfbmFPTt
Nh/86s0alXNxDQHLHMgsHTNkIvCBS+fXLYLKi3LH1DsGTPpzpynXUDjNrKuUYZEcRutmb2rMuTiv
jgtghl0e6wh8X90HrVmEWzu0mR113eptUm6+r9ioeR36G/PZddoa6oQMZpwlVSE3dZuxQbPWLFCt
0iY3Q32wPsOq86IZ7td/vbuysRKUzeLFgzubyw2hxBJCEFQWw6+BwfVjixpundekmjnwefjJDSBq
/CBXv+mwoKhVdNNfA78dXq2+OZRG29GPwdp729G2q3VbhiV0J9FO0JZb2PszYlmUtSurg4lurq1d
jft1qJ2t22i2q4TfV/Ga2uqUo9qmZ8FfoyTS8K53sBJhlN12GNAuFW7sc9tbxraqO4qYdYBWaoWO
j2xuTrehmvSjSYEwnnPP3PYDU23FOIVRphxcoSmeK3g19W8+DOt3z2zcxl3WBMx8Fum2jZIaSMaq
Lg3qrBpfF0Nligd+xlxn+Ie813bsG1B2Fy+ELpK5k9gkI7o7KG2m/AdVjE2myXQfnNTy1g1HhYjZ
LWCXrhmQJbrw46CA4hqw8flpV8MKhM6wLS25Rui+iF972KuNHBDdZiG8aJH3g3e1elgFYGCGr2Ea
9PuE8e6SMop7aH09o/FLguIZoFnyKIdspGrSoXVwUV3F2g4lZKeErayNUOaMVo6eTYOni7myEkJg
5lnfzuIO/xZQhRGai/Y6AH4iVE+rk5ixADlypoJgKdQ9Ne9R77KDDw/euwcv1s+bwqsJbxb68ipB
KSG7ESaZPYqtGVbqFeeGOkjhZtcG8OpfLj3W9Ob5PugT4pasd+75qxzILvP0myTL8jiKIIwGLKX/
qlwEu3UZjXcB7Oc46cb51OikebqAlMLc5WzD1bFJcxP4QP5jVv69zNF8573lPJa1WDdiGRH4WHpC
mJQ8TzYXQCWgDQe9whwTunnsBUHDkzdrhO3u9yoWsbHhYEWBPZcYjW6AB2msSFRgPTEmN9z31dRv
+pWwchwd4KgOcIjMQhxROjZ4KlYnNo2UmJIcYru2MEBmlYxo4jRwI+1jFSZq3SxwCjap892oHH5N
FSGiriK8jc0j8cyPqTxwme6NtF2Fxh2b892xYjo2Lhs3IGidmXWBVtGWx0V22b7qbn9ROqS7TloI
d1N8gqYZKNS7g3/tjGTchUVjPk1eaW1p3BXbQiQOU71m4ewzEI78/3fgOBVE/xf8sI6zq3urJM7S
BsRfx7dljObXPCarqRjkXLqd1t4UIf3ydosTfHaj/qlxRsLPtpNtCZx47xG7b50qM+ISlDYP/1yd
wAnxRvCOJlvbnoedX2jcHEkthm1tu+FuVOkv7lIor35WCrhyasyirAJTzeZk1r14S4AjgUwglhYK
Yxijxb4P62XPYUQND9/rvoObGuW33czMMtaTY43YDJqJrdGmS8PjWLbOhdm1J5FhgROZ225WYSQb
hwVmJh3a31tke2VRV2/Qe0AnRt2TQr0TZBK1nYKJlaA7DBMLZ+Y27t5wQB83SsKTrnmnK51DJ+Im
OVW1jUwAF8i5NMIPuebeUWXCuFTN9JqaI+YQpn2PY2s5n16ItyUXxV+3IB8vhvrNb0CZCAI5SqcF
8yHd6hqv4PmMbyqgZtQ1rtopwjk8U7Dg3C6Ew73spBvoz55fMOqFpa6Z4VqHoG6TV08DZF65PuPb
fif21GcOkykejHl8bVdT/gSwzxEnzuvRbtN2B9O2j3lj6w0EqZmXow+zvVP24V4BAo1YsjdQKsyO
fVHTWO9a5QMZc0Y2hcNuwP1oPYPLI1AM2Y1tet+74GFLz03uFdQflXPKiU0wqnYqAHPWzb8h3ls/
mvoFsXqigAZsDAE9yeKA2DSinHwimpAcygiWSE9ueW1xfV28dib6Ta1R4xCdg5e66+BnpxAJf1Dv
WDtv7NIzsMp7Ykb7JR/HN5RTSTQx9g8EMjVjrHHVU17URBrMiyCLcML7Lun0r4lY95SG2Z8XNubW
aTIbpT1c0g2r7Sj8Uts6SJDRTPbn/l1Zw4jGY0TlHWTdcklaUopIlbK93dntptbjsuGsTPhgoJCb
U2saIOV99VkobGWRhzQiNkVWcBbCp5F5GOx01l+XNvXPmBiyL1Ci+Z4lZ2+zVlUZ+5lcDnNQ/VHD
J7/RvTwXnLtnzYbJbh4wIySJ+i1df4gYw5hjPjB5XRxkMYlFxNfYY8fUqbXsutxdUR06IQsQRbcR
KE8PluNwLAop6NpOSK21Xn9ksi4Q94J8jhYjC7MtFEmOURna3S7sTDFEUmC1ouENIU42H5WZBBcA
0kSHBDGs5hY/dTtCQV9qdD/oo3miTMjim1GsbJYrk+iiC22YpGm1yQNUhOltt7f2l3lrZMWvACv1
6DjdstUUaHczSqcBQalRvQAqrFiBqKis83v/p5tqPOIABv9j5/5u7hpvDymiOralHxLvagUW82ZE
G6bms/WwAjQZLmrHXzFiUh2H55fNB3br+tgYJ73H3tRfJshWB3Qf6k7PVn3ohhHedrLg6GMmPso9
HV716IjXDpn1xR06aJCMAmzCgUcqZaECUS3HG/jRkmQAs2Bdc93kCCg4per0WmA74J5Pgoiug3/0
nEa9BRjsiBs882LyK8DRyjzGz4mIvaWTKI7K7mrJdCCDpXfWCpD7Yq5lDAUMn6Wvi+d84Tegcu4f
WaGRGd+dEQIuB3y5Qf38WfWDcLZBnQZv7eAP0HYWHACBaw53XTKt9yXBR1Q2vvhbqSusyKvhlJPH
Jv3LuCBDCczZ+y9FdQ612e+iApgUk2Q+lOxUzrvM9T5qPQXRaMKfEKHxJxzT3AGEcUDQJbAC2QoD
aMnW9EuYcuuhYajOqdDeealNK27qEHphiQyEP2/dwdG+NYkG72Qqi7GWRtn/aiiRnWLlqyNjIL3J
rftpxdG1cYUCuJr1Ny7xt1u4Yw1TvpTbdg3/mxKZbStLNpvStvSh77mxhwbqrKl780omDHAVLFVU
dK27WwpOqED3y/0IExRdFfDrKU+XJ1Kp8GmxDRxVuZy32pggS5l8QWw9wKWGIEwXasXBk/hsYIig
vlO3nMS1dbjF6WseDTPwtg7Y+FMd+OsG6az7XAak9JxCJHmLMaoo4Ol7avpabhMWHJj4GX3eBM95
VuDyzA0pJ9TmrmZjDSJqFDCUtxssqNkjvtMIpW/7ls8zcxsc5Pjts780XYZoHBDdyymwYraUyh1c
WbXPlR739ehZ2ylnM1jZM1b0cW6uo91liCP65k/WSfaBXD09c1H6r3U7FEfDtW/peitAMuNOXNMk
AUvdkT2uuj4CFlyudViiYy9XsXewjF4Tfup+Nkdc84XfxlbAGGRywx42GksKq0bTIz1aPvxaGod+
tNf/ltbxYnitNG+bcH3IQEptR1X9VGVmPHrlaGybrvZeg7VKDg3h97ml+rsJVpKJuYI8G8wrUYcT
ZDuRsyPFsqz7UjUQw9dSJI9jp7p4dNl/qAhPiPJLmaFgtJwndGSYPJhvOqbtCrt2ccdXdprJKsg0
jqMYu63XTh+T8FirA4BKF9EPaFT6/WHggkILmOlzQkthky2+j4ubDqtuVXDXm1pdhhmRzeCFC8bU
Kh0Pi8XIgapEz3Oh1N7COI23d8w+7IqPSfkurqrCF7AN9FeSgVjlGqg+0Qv3O4VMrBvFvT0u4X5e
ZBlDGcyvPet4G7+e7AdPtg9oDE0Piv4sTmYtdQ9H1kSZBf5X7oY2ePNq3wIFm30EgGZtMx9wha2/
ZGAfpUw+i76s/kD6w2rUfpz5sxnrWeOT9EBg4mGav8ykdo8Ba+DbAkRq5NhYPwbuuRe60cjoKOTs
+qwptrWcR5aCxuyyuAZrSAavcuoN7ZaX/XuxZbGhZuHyToW/CZhBSmW4Xa2BPFY7fXai0PVYMIV3
A3qqLV4kTHz2gAKvJCraagnKotSl+9LZnX2qFaeVUNNhmVv9ZK2zsSuzf+DAV848RMGFWB5Ij/wD
ifcY+Tc8kS7r91ym96IaeZK7fiI78+b3oTf9/zCy27wVugmeCjrPZzs37CcpMvYrHV294VoSD8nQ
4cN1oMONAF+3Mu2Yci8Q91I4sdBIkiDXJujd3gw/er1eHSnOiaCPHyRljXDexqBWg+VOZJHFE5iW
14pyw51JaPpfrrG/YanJD+OwhJsB1XZR5698ZiAaRfNfOVgt5aRQb6cKgfxSD2/LEDwTkD3AEiBt
tuzvLCxfhkrlR4Z5/QhLk0LM7GLdWROumnmiCrE4V3KVYcPLcodoOUqmXCE9XcsjvoHa2vimn9/p
zOgvBjs91BvU/DCUwfKF9fEWZHRWNOBgQ/XYxW3tYn0KL6HOxaZQho8vK9H8N1BmV70gM/FQVIDr
p9gdavlmhRLlRHAZStvZ4iv58Fz3VQh3fnN4XA+ZVXcXr5LeC6X+DO68HPbeABG8q5KAr9ONE633
dR9U/+lUY0/vYAjyGJr1SXolHgI1mAdRO15EMoAZevFAik+K8ZONWzGSPTUYoXC1mSoIto7KMEcA
SDkZ2HQPE/l8XFcZclsYsbEpQ3Go8IngV6vcHexjVOJwu7clcVDsGYYPhxceoNXO1XsrQ++kbfq9
WqKqyVV+Xe1+2fiwOY+MkZzM5iZi7CX3qDXtQDovF7i6xiO6jfzVyfnU+abDc2AjN9XhQBRg2Pd+
YJEpui6vV1DBA1NkkEQDP+4APT+rRQ+Qb7nn3EILzuV5167irJMaoGFm4dRpGa5QY4cPDopp4izf
41LIqGoIUlzfxKA9V+XeEMVIBLD+eLcqFNN+z36nw6gZgJX6ASh7+koZuI3ux+raD0PexhLN7DrO
jPrR7lipklqPc1mdbSeBT5A6b2vlg21pQijf/qWdWBaye33pug6dFY/JBkj+pa8h/yGVRx43Wj8O
V1s7N9gQKnRF5miQG+ivkWqKQwxqzcmjcEOS9rVaDmbVZe9YfgwmIpS8b0gogNHW9hmonIuONPAi
LwxvSgd58lf75PX0dG1rD/1wb1H19K32VbZ28IDhCWkXiPZTGw6QZW3yvBnjNl2GkWs5MOPC8zS6
1fCYSSDnEhMSuq+bcMXF8cCAaf5jaUxpjfnKE8EVaGQZHrLB31i2eZhgLM4wa4j1Dh7g29VMv3sH
F2xZXxH8AYU0ZmDjj/3qxb457zOZtbQnJqY9XCONA9frdgzjHkClV5FvhJu1Vbe474PxYADkKoyB
oZ/MpXoa1+QUBAayaYn5oyXMfCyLdds64XngghuGYLcwG5yqdYQErfDOVd193jiXzlCQZiv9SvP0
AbbO2Urmx77n21cCF5xVuCKqynU6jOP0kDIKtanzTMeLm6mHogjr3TSv43OQelTEs/UjVXazy4zv
rsm/V4e6voB2cNOcUEcsYDPT0ct2gd8hfKnWU72M40FKFI9ZzqMiCdPwP4Zl86Z1/lLS8+oG/7UU
Km57vB+zoT79ov1N+5JJai6LRJXWbSvzknHRIwy07gyVPtFiidZqfbRBFR9tGz3JYNNMW1u0F0El
32ZD/+Wjc0CMABE5nEmAuifKBcU+96YgDlYlN+k8XsjpAEqaAy5O6zAzBxsVRQILtA+LOzmbxtWX
/PrWtG5Fbp5bJpk5eqoCf7QMn9fBlMwR8ZlBZ6cQCrdjHUQZta0LLVk/u3pRkc4SsFFhFYf46ZxJ
NoesSJmOtSs82YUqN6rUw3uLQGorZALdoJeXojUPKCQ+2Koyt5NFmESMp6Ht9mE0lgnVp2W+axqG
d635XyeGA4GkgWChwmKV/3hdiNpkkJo6WHcIZrVXTfaZt9mF/PzsLtz9ySCbl8Ryzq3/n+va77XZ
nRwzjbv5ntAgLjKKIV5YZOc8H5gKpjRPXjOZE3Ii1WfvylM/PfZbQt1i1znZx5QM/lnMwXgKBmp+
dto6dwj3nqjluhtG1l8KKuybblpP/dANTKiyBm1YkxHZ/vSZ2ZwurTPcFQ3tUHd4EEt96uv0k9pn
jaXyO1Q1BTBQ94zNtxv4zRezJaXuMss6ys6+uXkxe3ZoAzKWW0Zt30MfBv7dWd3tbMqPrWZXI1zf
q9DEIjI1+4XBFgXXKtL00iJfNC3PmS1OKx5pvPFATfA+PVgTee0cfHHc3yXO79SXDfZei2hPr8Pd
7IOSF+X8m4pQI8PliFiE8Vc4xsGyvfbIjsqRlEcdmfTKabXo8t+U1KVxGq0lcPesx+QUstfU72Lm
wko62qVbEMg7ekOa/toY4cK9EjgpR6Y/h8yy+d1Xb083QdVy63I6j9IeX/HW80VDcaeJ4JO+WY0g
WDFGJnuakALtiCOlYIHdaPV16UjRq5YIgnS/eKG+/2uURnMw2CptsWLEZdE8Yp+7akykmyJjTVOa
prt1Ru+T0rgX243115fhk8f4oKWAw6WyHCKKmu3WSepq3yb/snEm49F1bMxdT/mxeF+sLIhEWeGT
ujA/bkYmatui551FYpdufMx8Bi2usWx+NfGfacM48xOrJZJVzMgtJp0fU+wMRtbRUiG8dL1zqc2o
Tkmu8C2WrOhU55GPaFx05JsZKHsTSxv/lO1exL+l+Xy7zux2PmuzU/ezNz+xKrOVzrD3hX6Hretv
lD+E/0H63JseF15CIkRP/CetLBQO0/KbF/3GRLrzYwYIkbqehbUFFJpRPgRd+mS2pNyNo3yakuj3
vGQ3BnW+XZL8ANgcJXul5J2b2fk+tIe3qe/8aPHUHT3OkmOINokDy3aTEFBTnflXlwzDae7W9aag
S7FZZ1b+SamL2pgnC8h4NNq0buPeQBRTj2rreXLh7Kmejbl4MV2Hz6e/Oi4DEknzNfB8Rn07vAQ4
T7ZS6ZVt0/WrtcJ/OL++7LD/R49x3RqB3USWmlXMBeNFSOWe9WpfMIhYovMpk7r5QTBVfdFTUW7W
dEDKpkLxOhOsb51enizoeDCZaWrkhtM+IZhw42aoD1U2kDpJrKLKpi6e5LSNDKst/8vmzo2a0nxv
RmOIcZUIrAxVFbkrw2mtwwXl26p50pLEKcUVQC65dO9kgU8JFKk9KmVGPP254FRaxCFIjC7K/LGJ
TGEVB0+Pb25t9FczyZLtGliMoroKd+lczM+laIs3BMAUhoXsnwOfUpyU6XRH58/bGnPgPft69B+b
Wn+2UizEH4EF8EDW68NcD3hLuDSfKyMzX7gJnCc/RTIe4j1D1DxD/Olg89uaEMWT/oe5ju3er3rF
Z81ZnpiT89Q2agKaT6iKCSF1YjZ99KXhCrzg/WaasF/qF2epxdZ186c6wOdqAKTdkJWoeLV0+Dh5
a3C2W8VJAolqk4nsm1VWta8IkhFgTKAMLNpYTCDYezoLyOFbdOFrW70gfsZuajnjY9m5wKZnVWxC
Da9P1hS/MYwbg9HfjYQGZ6/xwU6zt3CojaSIC0vjSBua+bBO9W61eHoXmRtbr3PSD05snLi6/5pW
2JubGkEW62EGfgK3Blvtpe3ZKhpxNGbb3uJUWyJADOeysvsIGH94LdPQphKYaJZOWJ17kZZQF9te
M/gkUCn9YnlEAcYUQGGycOdYOZRGN+eiTGDmlblzz2DC/Chb4zZ9Y/45A98XNhznRTiqjF1joPHY
6TWeK+O9nekNTEPZkU3QpJ/C5Nn3BGW7kYOziXg9nJZXMF9i6gvGK9QMCkszO848QDnRYe9iq7d1
e7BGagZUFz03zoJgPc+SD3Fc3O6YJhNPMmMyqR2jD7zZ6ET2oop+OdWu0cTl5E4Pk38rOYjJRxpf
KgIp1LSThoy5Ln2IvG96oboAxZ82uuA8T/QBqVt4ndcgvdgDQqZkLpknmKZuP2Yt8mGM90hVXDhZ
jZMld/Mw50dvzpzvNhNrvKKTuGQ44jsk1nSy0KlwKbhS7oeMVKSgx7an6+vwnTWVOGciySjDJgFW
Ka/6L+kFaKCxsggQmSOxmRBfzeQf8rviCEbePg5tvx4nW4sLOGkUW9LLq5+J1+qef9yISLbm+uaN
A/SmcsCO6PXmk18P5ZcobOc0T4rsVCbNuwgm5x9NMo8ZGMzlOZ28iPEu7goqpiLO1kXeUflMozlN
7asKunDjOmZFBdmjmJqxAXux1YyvTyOMbjKf9bmi74+dLinnLWOwpwvtvHeVaT2MfClHe1DDuSO6
eSmI5J/CNu/+S0d7QTqK2iA2K3O4NduYx7cYcckGRmesqTXi1dDyYaZo9icMWe2tlXIrns16GqMx
KSh8l0mo4jovSnAxrUElf8AynuF4u2O8GpWgZixhY2E8P61jkV9xxq7/OasaeEc6aJ5jo787syW/
qFV4KBaTkxFB0B6Vg/jlqcchk+K4YX4xeFrHoY8CpM2IQuBDLdSjXfcztaW867pA7YpxJcW3anC7
Gzq0gjWtepjlfvElv8MkvT7GltldJmeWD4NKrYvfp0ZcZX69zTE+Y8amZUcxNNi3/J3M5jg+82/t
HHxr4VUHq6dwnWl9ww1Uq2VQoLbtL8+bEdYFql5+k5LZULqFNEtTlX6Phj8dTdPxX/y2zHsQM2KK
bbuf6ddw8NKQpsZHNcAzseWJkDJgHbR/OU+ulav+mvt8mYzFieDbpdf6SFNUfduZN/3V4Rhs8jyh
wGYH7sPQ+Rz07Zz+zZ4onrKh8mNfO7T9kmQ6ISj2I9QydHIsJ99VgjA35bq/lKJnA2eZzqXndMfS
E4xOzIXXvq81l09Y/pOpn/a3yk15MOx2iqa2A88aiuRQ4EiemHLfJvNSU1Uy2Buop4BN90Be6Yu9
FQ03JxpInhIzeS7DvHlduwXFaUpVo95WfeX9iHSitGTw07GylKfQ5hzOAevvbKuwLliezQi158Do
GWM8CdXub9MI02vjj7SZCgSmtH39e+0IECdth86zaztEvGvGmShX9xdBysh6G3WWPMchHAZYpSeL
GC2d0qHYNHRNHmrG8na6t+Vz3zeMCGQGwwLYgKjQKY762+D2rsfQtnNGfh1Dp/WxYV81ljgRtkbR
kqr7tXNWQSK/84ImpCnL97RWxgbHF05UoGBuFreWar/81KvfJz6Tre/O3A7sFwNWYwRoGRmr2WSG
Kvat7L+nAntnL7qvLPDnPbvT/UPRTn1ECG4fbMiV11J4zptfDP1BZEtFF86hNDU3RPq9u5DfdNbO
rLF1+iOag8Qtp6haG6bVkLnxqxDMtvXyZbv/F1tPyY4uTkDqHOAzyFGjqNwqmManX7xig9mFgUG/
eAqHu34tPBom9IbSBASzNTnDpqVx81+TMF83lWjpNIM/m6xkp2VFi7R3kplCl5kWd6nvopQfHCfd
247gocyUG3t9+OZmAW8C93P5KZ2uu6/n4McbzO5iTymHQq9Mbha7fOXMH7fSo+Y5vJhAoJ7F0lAq
6GrnmGhUMEL6xXmhRnZRNl3zQY1GRKHnr6q8ChDVUF2mKW8Jb3OYnHgnnifmM+mru9ObOydYKyaT
/gaIcBaSCwo1jqr7u9UulthKMCPDMyp2XgmGz4ZMde+KDrWQ6R+RCs4xGVt1mKve/CyCZDwtcqKd
7DO7hAzHfM07g0nOonkiHGsiZDoVn5807ie3R5yN7SRmQs0i8SsL2owMw2bJkG0AWpJXpz1/fs5I
JzqkL51OKwNBnsNr0amtL+t6OwQd+VrThFeG/vPd4BNNG3S3o8Qr/5NBE+zHkKKVlGZ1cDCgHbiM
+7PHNVTTaZvs81hPKKtnYT9l9oIOuZ6TvWMkH0ky2PtZFsZlltr+TtqO/9kOy6XwR/coWdPeCzOT
xwKl5r6px/SpmKkLbMbJNa5ZO06RGJ3xZ0BhW/O3iecQUTO84XFlvkZmzd5PVtr43fgTOJohYrL9
B1xES0NnObAuburn0eLSkWodS5wEwz5NXPW6+y7qZOYr1OQRiMR/Cm2pM3I+7wFOJ4P5hfGh06W8
DC1tSVvY1bZNKDgZ/jhg5XKmPVW/5brmho7TSqloWIf1w0mlH8vKdyJHLP1z1YXdSztV3W7qHHEE
yWnHE3fDZzapHRNvm7GrR0onMhIZUxaGqZ8opFMG7x2xQWfZ3iezVWwz27PTDQ1tfnZdd9FQSY5D
y0ZWTx+Sft1WjNm4a5ABMkZ0pBEeT8Ei8ar16tSsAJDkZI4vY7m0W2NcspdsZWjMT239E1Cjoui2
dqd2adytvyBLoahBB4IYot64s3jjP+1PLncudmj7RzJFyec5jHsvycrvFS7e6ySKYcfBkFw6Pcqz
YvwT4IQTbr2VtYfFKoZvi7mKL0P0gceb0ydxNZpvmr9qz6crnpK07p5DL2jlpul0tm3rtY2TGbv4
bLTbBfHV2RpBjdmDvTyzKLnAkBNO7C+leuyshlGoomEm3m6D/D5F3nMAh0bs3Vn6xODC/LTeTOj5
vAzxaLchWh0mzUmVyTAlEqkfY5as3CUNeVCT+5S2tT1ccmtc7smgX32nWvbAVF3wwaluL6k1vTYr
ea3drm00OsH3mLn2uYOHfbOqbxYajwWtSKYi2TZ8gqHz5eb1T5CkOaWAjPoqsAbKFl4z/Zn2Suun
QMzMoaqGmFwVQ7kkx4DWZ/6z/cTZV7WbH0UTNqy20TJMNnaaOmi5exvVZIVlZlOWtXFY3LQ4BI7n
4y1WX8a0MAO6wqg7eGGGujlbmIsK2HT0G5ybnWoU/Vf30Sm87MFKajpcftY9Lv06v2Q+kLqGbh0r
d3TMJaaZfZEbX+Uc5BGTWO7BbWidFDd25B5qYnouA8zpNEWd2Ek5HICOju2V+eXXxXDrfSea8qjg
ZkYjjtp7vI+fLqMr56wanQ83YBwll6PchXPy5pXzvwx4X1xUldj+j7ozWY7bWNv0vfQeDgCJTAAR
3f+iUBOL8yCK1AYhUWRiHhPj1fdTsk+Hpd9ht3vXC/uEj0SiBiDzy3dEEIEZsOaW6mIRP9R5cLTl
zUQdfaLS5oulyvSmDbrqQXaKjTLotohXnDW18A0mKxn1qN413MVGFdbtWjQpSL741rAgR+zuHxlF
s0YedHtvi97cuNQt3yjcieug9C6miG8X6CS8tovlW+841dZpRsDePgvYu4aK3Rbcrih9jjhVKYK3
sCWJbWN81FTJSsPtIux+P6ctuXzgFDsjEYH2IWo8nFYvIyWlEdM/oTt27FtbRL/qUbEE3tKvm9y1
KCBeKYRbP9ylrp5cGyGGbwbnAWFHzkI0VODtlr+x9Jh9llaP7RPdH8W4iBy3iO5RaVruMR6s5mSF
nAB3lXSLe1PMaInAbFtov9hvv4Uu/ljkOs2uQYR1dKBg0WmnhGVT2oY8uHAidLBsH1PtHRa8qVBc
VnOXAM1dzKGbHhfqYyF3qHQiF5yRkkKCuJ/Ky6KYXKqchhjaXevpcUB4d0DsxY41FTFF9cv41Np1
sWWqX45NnOnIAWu/SlJbU8Jkg/iMHHAUfMrmR0htbAFL6DAPgWjFt8DEAG2+YwEj5qsV3k4zg/ik
s/AQIrb73sKxchxfETq5Y77rx7R6bpVXoz/swEKigX7KrVSte8BFYAeXSZBD3xWcLa7zpacAAsNl
itpGyfvUN+yVZDwYThMfPTD+zeBlKQ3Oagw+/CpAojag24lhRA9xuaobGycO81RaPdKsRXneEIJK
mmz5FqJMPdUWdsImBz4cJXacOBuzTyPCKQCpcbo0XYMQIg5rtaeAddo4lAPxRlAAW0vYXfcoV4Hi
M+QGuvAffLtEUmKN7iabUfMxqdiHxm1fAB/pe6xp0l41EvI1Gb+TKVJ+C+3Z3HAGjz+V4FqHsF3r
U73mM/tZyqGk4QbtUrUcORG5kSPK7hQOVbodOBg9r+lKfUM/GvYhhzDNROkTFeb9aewmzADUlsGj
unI8BPRC31RxFX4dR1C9TvXxzi/n7pjkTDP1WM+UV8BwnNZpdI9YNkaGV8U8E3JESxY0lHOu1wx4
OGhfO+mtu5m1cKOydL7yU4yKTEQqOUrGBwoTYDeFQ9ExrY/m3bjWnEZeX9cvwNXlw9wj+6hTqmdb
4o92voDrXR1qBU01TFfzgJiSUFE8MyVnknNnIBxYoR58J3lM7DY+2FUGH1c6rwhphizK2QwD0cVH
FLP1oZpi58I0PgouT4tsU2vlPQodtFcLijnu/S6PWp4jsB2KRyf6P3FYKZB8i97xiQjhzzzk2U3s
IT7lkFw+m5DEAXrZ1AJ+E/TJLhzEdOu2sf6i+fMoC0ZOxRmbZ93ExHgs6XBySlp7eyKCd02oqcme
OOcXElRDk8xGohVrLnj9o0TaviU/Ex5Rp+23nsoMzgPZdNQItyPHWobL0aEms02n/KIKg36fruH8
4cuYZyFkBz2w/TRRzVYOuTrRpkEnHZ6UPlv1DjsO63KfFkA1evlM5akfgQ+/rfYw7EaBstIWekki
ctuto6faL4nbQlsiMNoh3KESAVHKhEeE/g1wUiwefjt/n+TabHQO/Tn4Y7LNpjQ5tDyBN3a24jYa
bPMCZVzs6hxH6Mph9cJeAnUqmiBDSRBXX/K8eB0dG6AzYQ3xfEwdcb28Wla9Yo3xJNrw3ooa9LwP
OQ4GLPQFj/IifZmjHqGsRumBx8GjsfSHzfFftaY9/WUf2k+1jIf3+uZr+d7/f1Ca5rrEnPyfZqb/
Vsb4uHQpptn3ClhsOdel/fj7v9elee5vwvc8hUPetwPbPmce/97CKORvvhCuTRW0q5hazq7x/7Qw
+r8Jx3ECn5/8T3Xjf+rS+H2E1MkwJBtd2Pzif1OX5tiCd/InA6PvysBTvATlIL+2udwvuUb9IGlk
Jsj4bLwpdbQK2DeTxLZ4rwhLHxFYlW4WNQxj5VenrHqb5ScbUBBT6L4vpKNhjxoUoByj8jpAeXl2
bZYEJZuI+hge/VrzAi5xVqArxBUXvAUzala0m7jBkMQNJrBYha3UIHKQDJoXwo7jT67n5+F2HsHh
yC9eg6YjGAP0HNvLYKsZ/tS0Dm1Li4Pt5E2Vlcvg3XRBEpZ7x9A0Xd04JWzOI9vbjOiA9sLZ7FAU
qcLf0FCryw+W/wmVa9jirmsHYeZjWfhD/zDHLc6MMkswaLVd584lWs98lh88wWOgI9cMc06ZztzZ
d8ic4m+ZbxOFiMWE8/q8wRCamee2KJmgVDWzBS/mHKPkZLHjRgVtNwC61hCsAKn0KmVftJ7xcWWq
v22Rg3tD7HBqnfXRr5zkrbfUcx2LG6NR0+pZku1hDgvOj2wW70Oa3Leop9OoP4cVVwNUetViClpM
WEZ0WV8jgJ4+rQlNuFDK3VUIrrWTNRM5eOoVLwtfr8dnmjbtdZ/Th57pS23M13m6WRq9ryqUx6Xa
5kAXkR3Ey0XaMAyiQvUflJFXoSbSwg2uvGLZQXUf/Rq1as+pe82bZxJwrxs+Yfcaepd8vg4345J4
I4IAu9j4U0KPZ5XtCRrLBFvIcJrn/maNXbnvfQ5vsWRx9eYlf8H2M9+oRHrIcJ0r2wygqPMY+wsb
rgScgLt3Bv1M8rY4domV39N4JxDvMjXoMAYx67pDObOKzjAHsGXeJ2Nx0B8zHzWGm8SH8Uydt4Y2
5yzr+MHevc7nQoXHNBb2la+rR9t1tqgKnpvc6G0Ytlh+u0HSLI4xp42CtUk+jZ1bnxRkOz6yloyT
VieXdviu/EBvK3IiS7wIaxHlCPUnTh969SNhW+5uijmmLDe6UrBxaFS9J4hMS+9QD+Xd1pnY0kJu
BGQMSAVk9wBwj7vUj6v92M03qY+oOeTb32RrfTMKmzHDhFtUdnScJfVRquVhbOsjjcVmy7miOigo
OqeY9qVGClbG5XQHINxsajxhkZMgL0tTbAGWBOeUeYOyvS2X4fqsVeb/XE5JMazEmaD07Qf+5fds
oecB+26w4owNuXVuSCXHzLlo1OQOEYkOpz7kTem3bs49Zpsk++43A/iO8fBm9VJcIdYGGaI+8kQo
Vnrpq8a7VinWDC+fGZ0FkYjh0IJn56ubRAgv8Txj+Nj31XmqLMV1JqGmVWbF1/3ghZFbLnLLuwpJ
L9a0JISZo+o9YryvuVN8n2iM2jemdG68wC0qZGMWXdhjA9dRVExXdFXJbVs1Z6IXIf9kWRq5jHaN
PqwKqbWFDRZtGXXWrpl21eA6eu8KDE7bqWoPS4nmdNNWw8BKEHBe34Ibi3GDKn4cgNOzrLwtW+uD
yf62T5oPFSsYL5FaStwh7Hvq5zHYJsn8lPvMI86wbhJjPtkth6mAtZaS6vikO+9l8avC+laKFnWS
CjZdUF9kjj1t0gB+gpSWSrz1oeHsNVXBzWx14bUboFP8ob9CK4g4sLbuPJWcurS5SbHUXLKeoz0t
vNsCHnRDGjFhbQsGTHuErrVsvk2tmBEb4XyQpBpuVUGXnBjbd3CB+KNL/C9FaKENCMdNKKA7VrtB
gTTHn+NxuXZy27qYTbl+ciuYIjsO2wsEOTe1I/GPJjXavahvyvxrHVvVra4mvXVkmW5R5B7zKrsT
1giQrTt3wxnZ7EffcmiFc7izhho9ag4pjtIfgAS/16aR3bbJp0snW697sLUdzxN/xFnrs9O2zM9h
n1j3pOzJS8cHiIv5Qay19aNvYrRAWHyb/phLySgI9jUEeH8mjEd47eVNzmZ50cSmx/GXBNOxgR3a
qMn6mOFOWXPkdgUE38D/ljjn/cdYJK8ynl58WftXS/hsqvYIdbEn1rjZ4Ey8WjnqLNl6QRnS8FJm
GIz9cLiouiu5cgKt0UG0dAcy5udT30Z0+eL4xDHd2eZSgxlHJE+Fu8RtLuc+n5EXvbHSwcQkWl5z
gPUexOzp72J8L5piJ3iqiRfqSaqBuqbrvLgPzURj8nwwcX7ln11gdtPegp7RuALZ8kX2EPdhhTBK
PKjgK1TFeKXts82oO3ZrfAvkfm3XQ3+kWSKOVN0We89J6m+hHm4bX56mxLkujXNasuI+x4xvzfu5
QBgWn6iJj2ZRMQdQVG9P11Y6XOnFGeiasz4ti7xRjXXbmgQ3UoU1ztXvLL6TvvBjKoRpYr5NU6/Y
d2F2FVgfjXM/1GwqfYFwb/48hmgaM0VLHo2Fu7DJw41PMKZXpjTLTW3+1rBO1s2Ty0F7yhDQc8TN
MJfUqC/qW2aDvT1Pkd1dw/dFs8dgUemnFO9FB74cciTPSCToeyeykvSoDP47uP/uc0tOjJsdB7bq
kEOMXt8DZUVdU0QIF7cDEbsFJxJOpjdqZfH5svbYUVlRfMXerqAXgxvX9655ZO+YJ6OiZOTpgiMg
HBKgiW2AxZhzOT0MB52OJ+CxI8rgg/LfYO5vg1TcJQipcgZ6WHRuI0Z+61XiSBMexlPyWhkJhu06
htflcF4VP+dUJ6vS2Rb4jr3vne2yTrnpHRAnn5c+zXWDdnNVO8CpCAxmF1jtFVI9WhD1hEu05kB3
v/Z1hJvo5KL3TnDEVXN42wDN93l5HNQd+jVoBF07OBMy9xoLNwEGEOxEYbm01Ic5swgzcoDelRQs
lQFxkf8gjnZcXqziIDFpzKM4JPjVnIa7pVjemlpDVg1FvvXjmUwICTiScH5uHYgcTnFsw3rt79fW
ci+kNwEDWjI94tSZd8Gwn9q+v64zw7NfmZd+8cQFGQI+EJq/gkqC+XYw7ekDYkkQp/oIwd1uyeK8
dYP+0unGS9fsOhGAn/s1QCDFPyyRdf4gRdk8zyIcj0gbgojDe0MWToup0Pvwl/wuDOcLzY9sJi+k
XqN81Ewi4MxyOI4VwvpkcfZl3l12NC5v6Au4CuzksRXnnAn2O56/i6I41CYTJkKytuMf2N/qBRV8
cpoIcz94XgyP0qkzWGKTwR64ydfEJWrazz7XOmE8nMRjvCS7JA05GyPu9fsLTxZPLleuurTbWNR6
ZG7w7CEhC8+Zvqt745n71j3f8QLWehB71ChYqOkQwR8z1QvyFHvh++WDOSuZLxIfKS0aY3qMj2la
LxSQGlxpuGFTSM6JmxX/VYGDLSlss5kZ8aayAjYo941lvxDTvc1nZ0vg2yPk6w2A9gQfIT71dvf5
/FOqK57xzj+mgLWhzK+hKh4sx/4w1vhpgqjfdIwEmzAeI9OSk2KYpG7XqXpslngPr7wv5xa000H4
XZ7QjrLXoyazZ/fR8fpPs31OKfiGrO+gfY+PIysv7UJxB6gvTj+/hsNEVYR/rQcb3B/RUjqHewuE
v6KUfK7jG2+QxwGUBCafasKmq+ROG1t8mnxMckpZ8Q4seOFnW9ZcbNrWiJhaJnlxQTkjJNUa2UgI
kK83CqWJlnyRa4B6SO85FKTo/uYDBX1fzJh2l4k7t0fw/23DRN8SEFgs4HnYLYwosN6fcGG+BvF8
mXOvGBzzZZwwIiU4gFJ3RwJIuM/q4KQrnJhl0xLdNB8lvMSSJa9rQESBrJb+SAPNV9cWACvppk6W
bcDqmKEZ9GKgnv4jIXqh9pH2teFXv7eewth/0gW8CbL2qixkNKr5m8wvY2Lo0Ut30BsOJrYkvFXZ
OG9LVLCxWC8zdHt6lfJkTVSiqZnp2pPNMRTo/lh/9XpMTO4SbyFfoB4PuId3rlvu/anxT0k97X1/
eUj99AJTxc2aVFdkXp87OaHf413b118ILt417OzwUjvX77f+iNBbFldNLCkvva3JHvK9F+ydO2E+
dG3thrW6J3guIptmAxvF8Ge2M5+RV93a5bApoeW3ksk4npiqtI2YXx2lHI8eu1uusbzmmGzK7Etd
dNeWsp57c+tX82Mrk2uSQeBYvk7Mk9t5CXHIqOs8GbeZmZ7rEdIDq9y4WXOLQKAlYH8Q3Ur6h77J
eipV49T6UGLeuUEH1dCt+7jXy6VyZlkQBsi5isNLW7zlOvSGK+xpjHk2fqv4EHf9uU5KBNln3IM+
C6E3M4sPax2/4YsiLlcHw7w+JJi65oj0q9A7+CLm1IP23n4nrd59cyajHzr4Sd44iQJfk6Yrv6Cg
xYwvClN+dCCiMbGOGdtLSRQJtHPhi42tl6W9TqYwuxCmWbqtpZcqpzFGtj0rP5Znjja5QzL6gK1z
kU5PgAYqizpiyuq+2pwRmfKSoBDn4gqPxIw47i3CPzBFcdQCe2fPKpMvOOzAihED2CdMKIB+gHMo
k8LCRYEXwBbYUdkOGOh9MfiEHcfz3ledXeFmqGSycxPnBnlK/Vmsi7ge3MT+ItpQ59FQ2pz5C3cF
op6tZel27VztSEDIsi0mH/jnoDzb+FMcRuduZQvPSVN28a6yVNVcVny4TFejawdbS0j1Sferz9It
B30j0zGotoNwGAEnuXQvyClBf/H6x8mWnI2e9Kox1VdrMM0IVNosveGFTU8aq/DV5FqCGo929R9L
n7iJTTpW+VM2N/lT3oby0xrG0wcGcVoYV7sLCw53VZ5GtmOX06bozyeLiUwQDDIFxYP7FkUu4VIE
KjC5e6gWtugV2gQruCyHrc+C4UNTc9zkoNyph5iYgqcApJKVZRmzYuM0sD9XWY+iJTKzL9W+V9XU
8dCtJflGazUH8BEp3jhfCXHrwZjx9A+Dfxu0xQzMhLTyksmSGKPV8bGq5TObZeQFCzEBRk/SkEzt
ZI8OWLPHSEBBPBN/va6bPhj1Vwp9rGenKxZ9KOhNth+nSRKQVGJGfcWu4EgSdLJu2U7W+lansuAG
zMsUcRSMEOqHaaHw49+joNfpW1f39Yf5FeP8CQi9bd6rR9O9v5vrr82vf/OMur7VPBdITkz/Xz/+
WL/XZwzyp//Y/QAf74f3bnl474fC/Nf/5Cf/+Jv/t3/4B4T5tDTv/+t/EOdQmfNv02ld/RndRMr1
d2jo5df1a5705ut//6HfIdHgjG5KcCFQMVDR4Jwc+Dsk6qnfPJZ1Dl0qcJXzZ0hUyt+wvdj8kCeV
9Nxzm+sfkKhn/yZVoJCEkZKhvIA0//+8+buab7yu+Nx+/zD++O8/l8T/HMvoOzIMXAnoGqDFFJ7t
nv/8T9FnVcJDaAxm9lp3bJnBHOfv3NyCp9qzaFuSpbzx0in9d5WFf1z3/OK5/50zIPvzddME4eQU
2yvPDTusTbnFHiVLc3SnQv1Dl875V/3+QZzB6d8vhQ3edb0g8AJqGn6+VLkm2ToY8oDGZvJPhRie
Q7Qde3ddeQ5d6+5P3/5ffKA/50P+cTVHEfwRCFdw2Z+vNrUkW2VmXvYIS0g28R2MGYxVW+xXtGlM
0xTB2DhRqerHv7/wX7xNpaRjIxsM3dCRv0T0pRPK1ay2+CYDUtiSXtkfgyqXXZqtzo6jd/0PGYx/
db2QY4sIbIGa8VckncVH0RwyrPsyKc75+BkBY1vdreO9gvwO94jszD8lmv4c0Hf+cEPuV0+63LA8
OL+mj/fKcGTi6LQf8ethZsLmFdROcPj7T/LXqyjblrbnu8jjHJ4N75cbxuo81JKdP+1lcM7na0xy
ZJ//pxDg8/fx59uSq0BHhLiqPEWggPNLMiCleFZVKXR0KEso1BTFnH7OGiTnHJlW+x+y8f/qYkCK
rO9QHvK/3ZUmcVDzKD3v7bhJDyqZP2kXflCk7uu//ux8z/bcwD1zPETt/Xz7NyKrqhR6eG+F/m0O
NIVykWH7/+EinjyvW5KHzPslvJQ72g+C3uC4F96bADa91NAL/7Bs/NVHRhcOnxaroq3ELxcRSVwo
DbuzdwI1Hpp1RQcX1leFTtX+79/OmXP6053AkYKUM24B7gOff3u/rMHKXSaklEVxae+qjb35V79c
SLgu37Fl4HjsPeGvPVwTujqcsWW+T3ySMzdrasfdg1CZY+5pIejT42zcBoJ3jQEuRvR6zTM2rXh+
+PuX8cs+c34ZriuFp/iHJ8r+9ZlC0hKsaN/2xp7y9YXQ6DbYJKkLnIIlJWigfxLxZcbPqv7drf/j
yiz7yNP4ILAx/LIgSwbcoluHYh+nQXFYkJful4zgnY6b6+nfv0mWDXZ5DLhEa5y/6D9tpl5CUl4V
2rBCCckSlu67N9a04WKMvZWS03J4AK0abv79Rc+PNAWX8KvscD9fNM5cG9tPR15i6iCxGXxjQARJ
Sa+Uwbo+owrELzvW4v1fXpf1V4U2NvmA75Mh4pfrunZd5XZTkhqvzaOlfKLbk6p67Qtwj6kf6rvK
LbzPf3/RX5ZmIV1H2K4tFbk9js3E8vNFvQmitAqdct8uTnA/mWAqtmJKYRz+/jq/PPy/X4cpS3kh
Tz6j1s/XSdI4nHoSeUgu1fG1zEfvrnF9eZ9o0kz//lK/PhmhFEqS3xR4fJbcoed99qebhtgJPLGY
OU1kvqT/UInuQrHzC/60vBBH4pFFwzbD90X+ZvjLkiwGj/OrcL3DaBLJWXBZq9OY5DbYcHFOIstw
ImGJ6krkS36dufm2qIKJQgQ8P9VmcjQsWYHZjpwhj9guv6E5djNnOnzxjPSsaEx6+N4ONBp3YiA1
VQKSDIkzcO+/1rh/TgXONR2JYJ5R84mewBYxppSICeNHjVWVx2wicgsMtROnYe16ec0B1CJT0S0R
LnqpwLRiqemzj1g8hb11k4cqD9VL3tOXjtHAu3FAON/wUvrf7dGu7gsrG5CT9sZ/TXOpDZozjrck
nK6wVd2KJTpKeo2rqGl5JVtl6uVokroneEF7NrFnvqMeeYjjm6Hv1n7by8CMgIE58lS1irPwcYR5
68WoL6TpJSZRx6T91nNwQB7RMiJ2t/LQfypG0hVhYttZEdqn+fg5I8zesfrhqPFDa/kmEGe9JIUo
ws1SOSXkX5kTO+Fptz1lLO3nHFsjDeTrUDdkRWjO4D5c8otO474kUMcu7ltIRNoDCF+71JKQBHKV
5RofY6O0gAo/Kyy7tj9LzayxGCB7WsSkzDk1mTGT3z/FOb11VRo4ZLQuVHhtCnrQAcFzlc1HEswC
G6WjoZ5ZrC0FHIx2F7620Ly1ylj5fiqC5ntcyvVWpqtNJuTSCWw8eVNcN6i1xB3GhekOcS/eIPoV
anM1pByRWfkn8PFp6Sp4yWBwvq+pqnsU9mj+Z+QFX1wnnXDQwDzBi3AP+lszVhS36DOlvUVJRXIE
JjCcGzn0GUGx/jgBKAaCFDeVGPEw5nlHYA7JGB/hmDXBpoiDqooS5sfX2E9rF6OybrK7Dgz5ElAg
tA4Cz7SCcpnLV4Y+Rxxqkhj7fVlbVn8sNNmfHKCTEtRO9bzCWUwd0lCS0s6y69g/lGhC1guExRje
zUpsYp2rot12dWvZhB7RZRZlQDNvaOkdTDNIayuYodG9bJSb+PvGGXInglC173k5GRledj80URwP
woKXax2IE7WCIXZt02hcMw08zuyr6XatnByuSInlC7a7htRH7c/9jtpA01/l8WKo6klbaHeLYLWD
jcMLXNuRfb3TWVOWe1HgMr3AEWUMyOXa63uMzLFHBq5HFLRylmyXM6VeEohyzgmtB3LiSD0u6D8J
JXIwxDLVKQajEojlQmIqVngHC5VeOLGkiMRHdU2GAAJkQljGjTWEnQPd24M7QTDD7m20J2S583rw
nWjxGkzvq230t67DO7At20J6+xSHDCFxBVkCqByUqZ5Crx6C7QhdFuy8dYztrW0CZ9omHR63TVL4
ZBtVi79GUiQDjOjayU+TbPznNNU2MTUiX75boQF+Xj3beBf9uqz9pgH8JRtZpP1pbn0pSeCs1WuM
DN1caGprdFSDp30mkhNiZrT66Xsay0psF1koQLs0VwMr10KAh4/MBQHq0MTTPijW9bPH5H9VtTb5
b7IC6kPqV+kacb+tvf1kl7WJKtUWh25ZrGQnxxrGgV/q6X3YJMPHNM6Wg9QgzW9Qj5TNXvbF+t60
FX/Ncwf53DglvGJQV9wCTS/wFvu+Sb6OYVI/jBBd/DDWvG4DgIfzPVdVTeAsaSbLpvJUh7+/wexy
aFSCnUPHoTXu5hxp96YimyzcKIdEQQQJPgnuPQaEYxnMTryzOE1DLYeujejDVdWFmX7can3Z7kHZ
TH2h82F0ty7eNLSoePoGMNwydoEivfhOeX3xNuYz1sbF56+1doZNp11zqiFSyzOCXcrI98FWln+l
peTOB0EKwx2pryrEk7U2447vAtQ4XaqUiNNuJB6nmAaFlhRXviRwRBt1dJA/ycPC/IuzpJ7QflQs
8WRnLKxHpcGWMfVIrnOo6Y3rz6g9qqKqXpqOWOgiK7nP5WCsLY0d1bU1mvQbCvTvnBWmKPVj+5a+
EpinlJAFsRbn0GImDJSH7YOoWX62dWETTMHo0rz+AFmIVYyRl/scavlk8x4rA6MCr4mkp0sojrE5
UJ4IdjmX4ynGQnU1MI6xMNS7QYZfyYq/7WUZ7qqy/F5ZZCCRB4UN2TLf5dCvj5Obf7iBv09s9yjS
4LFoh5pEcftlIS4isfMXTDhHr3EfpK7ryIYqJPQ2y64JEGzRvBNZFBTk9rsLGbtwoW3SLZfLOeKh
Tnm0Fna5yJdWRbSFOXnEgfAW/EOo3DoqxrK76shseBbGJFuPbGXpw8tQOxJvSD8A7h7TAT4Qu3zn
k4eDLbI/ZQvf01DpvdWsy4XTlckt3pvxaqJboKdZj4Uv6rNz0pkteeYx27fvonWa76ovh3kHm1o/
dfbYnkp/CTZA9eTunkelQ68cLDQylG/9WhPEnNjca2iWWveRkHPz4JWCOTYNl6eUxDJkqw2AV8Yb
OQwjHIwTVtmt1+r12eudLwRb+1eCUvhbTA+pjsBX0hfdaKT4ThUUty3OEIt5airhDI3xvreqBCBx
yiG2nzrEGF7GB6LCT9O4EPCNTW2RD2ogaC8fzafVwpxNCs+jCWxg4X52H6oml2QixEt7oUbhP/jp
JD6GsVdbjRB3ZyMtFhCT23VmVwL1rocIUWXq7LrO7r7FjLIZeHAfL0iKZky6KzLDncwRLkUV/2Nt
RTy5X0SP+qt2LRKuFD4CYph7noZ66u8C1JR4cwwWEIafbxki4unZlMskdmlJ8ggWzLpAKmO3yzt5
UPNpmdf3WvrDrp4scx2DAGzHupSfR22n34t0ke/9GBhStXIGiyGpn2dHefdzABxyfkS43TJbTSei
6Jtq03bCfW3scbgIJ8/+CHT6ZYbuu3dJ+XlczHJkPCp2juVYHxbGm6s6jNtzVtlLQuHoZ0+eI6AG
c0IQAHeST5oolliv1CXk1UVGkkrkL31732IQWAlIxFs36bDEeBN8jDP8dbsQ3xrPmbvLERDuej/r
YYats5ZzcpenPPRIDqyE3gkPD1lKFAakQ0JkhidJX2pQZjg29rZ8cqoHVF7H0F5vA4ukGjRHjn9q
ZY3HQsdKvffJUrGN1lbVbRqrGL5OuIbHcy7itGMqtTcK3fx+USPVD5NdbFNX7KdYEpfgQnJmU1ns
lrjDVEoMI/JphjmyNeVM4dda8sg6xMej+wSOHFS4zQei5aOmt91vMOkKndr8HA8qf2zqnrRt3YTL
qbUnMotjGynhFFevAkfdkwnx4AUZZNSSz+ouGyrxRJlS+mBnLjlXHOWxdaXGIVSU6RZpDZJylBPc
VGUw5Vcee9rG75rh1GCtPWCim7ZqxZU90wVAvrfhkVsyRx4tRP453uZdMI5LxHtO9jNBh1hI+555
xSBW6v1zyjNigs2A+PRk676/ZQjsIlmWPe4vqfjiSgKLGa6tPlrI07vLCMR79pp+FuRapy0xiqrA
WtG082u61gG62XFpdmXBhr5fV1ffguauRKsIosQ3YTYS6OPWC6sGM95p4lvC9eckVsQQ2PAcLf4e
7ivElVkVCN8nBHx0D0CFr1gmJlQbxaTd+0wykB9JrpFvpVOP6WVJ7Ju4EATrt9eEtRtDHgxGyStR
BmrF5zbUTCxOhZaVewldSlszfwTIFXdpbTlPXmKRfBEw2JKWSsNalKO9nBDQQUbt17T1+H2ldJez
i4GcQ94DpQ6ZucWzXDO7looUT+QEw0Wreoy8YdAlT0QZ1sN9a3sNuebWO7GiEiUrMnrRh3aEjNra
C1GjoCal+1PIjPNOXP9ABg7Jxw9nbmdX0/R8O3nZ64BPE+9xfptaQxupNHHYpBnLIl+jL4gmfOsD
UqMGSzMZfQOe7ESTrTMwcG0WHc6vaz6QRWf3ojrM05LvZzbZIlo6iO8xaNjHW86vMI/WljxNFloF
4IHTjHoG5FjVmn3WlvZOiYaurUS2Uww/pyJp/Gvfpot0tKrhUVkJ6eIeMc9kgZUJPgoiw8e8qwjC
UE0amSJN+7v/zd557EiOpFv6VeYFWKAwo9i601W4h44MtSEyIzOoSaMykvb09/OuBqa7B3eAux3M
rgolMtyDNPvFOd9R1aou+STKHS+P+9DXPehTX/md2Pc2q+4k8vnnYvDv5IIr1ZL9UVuUdqZIbUxK
eZo+0FHhg4CRt2E80x3BgaxkAc1VcV9A5uhhpB68YHW+sFatr4gFM7oSl+5Iohi/mgPXs8f5FMTM
gdSeb+CVXYPdYdNDXo9hSF3JJMDDxYY8SrL60kpENJDwtU+UhsHB6zvU4a1s04NfZJe+CL9cA0Z8
dKNb0ay1u1kqfUX7E/VwDHLrrVnV+APyuL4Lk9BGcTU0sBNK0Nhm+YV4ob5XKBfv+65dfvNkvTJp
Qw8KKqLdBCrILqQU+Dd15x3Q9+gntiOnYM4R06xtyneLcdk+OU26kmTQfkCgud6bYOKcKvTYYTiO
eUwCxksb1zP2uUjD6OilgGUEhyJ7+9p9o3jIX8Zqwi7Y+0zTN0CbU7Ur+qSaD9GwpC9EVESkQKw6
BbKSlDyxVPaf3IzAMppRxSFnKZVUTYER4NWqnPQeaUxyCnu/e59VZ2fbgvS2H1YFh2kzY1ndsklM
nsFQ6Av+V7DtUVAHiC4cHE2ZJ6edr0vrh9OsiF5K2NH5Vtc1u+HJfhf8/XPV+v2ynSv9cx2cH0yY
xD4t8emuSVtspCd1nDc9CrKZOhKUXHXJNfCbFpQntWUbLN3GpuHesN2xX6yxm/8Q14Liq1Zvg5zA
ioVWcpUloWbmzw8grzfUHH9U1HOwexmGODg/i1p+2H2PFVyqZM8cuPmAxSXe0BB5hLcTarbr+iz8
FSwru/3+yrjZmNF2iPTu5bpPNRrdTdDUNshFzuQ4zNs//jUxUTmpdYsAMKxvfJ1aCPavvYN2p/UD
MsI1OpIi4i4BjqsPzNWaelfPq/yRky5NW0F194kAQcRFvVZ/3KErb8Hgrq+z1Paz56grL9aCHdTK
Ea0uMQ0VEEG31QfbckBimKIJIUUWaOTV6EEf9UD2ZJlBph40LganKUQwpQpjxaqxwApFJkMWb/F1
YOwbxhUZ1DK4hKRn/Pa3dY6XEAmaS/CKNJ6Lx16DGFknf3ydwpRSH82gfzMMgf8mshJjQjZ1PvKW
JZz63TDZqHNlujRNrE3Q3QZLjyCDB6Sa46iqSV+A0GVtFAQWoFrtlP+cyD8iIAAQ8EOC/WlhK+Q6
NsWT4xRxDbVcx7Nj7K984FCPo0X5GC1mxiibCqbQC9Ii7B6Ost0pBs0MFMCfMeDtOD1SZxfgiXia
l6ICqTwAT90GSrv4JsLA+bbQUY98/aODL30IOn/TLQkiurCs7AKRoy4G6jvqL3QSoj0wUiiv1Ktr
GkkVBOo7YU88x4muK8hzzJtuW5axl2JdaYMLnAdTHKIWfog8U171boPzYOmogBUFLRVCRNfTSlDL
LeMlWlK8hZCL2Ikx66UrdAuakyzRAsM7JBtQg53xtihSOPdWMZl3BjYawtA8jFfh7gR0JpGLJowh
Q9PcawmBhwvcHFoEIDiscYdTuaPwAJQym4zVx9Q4V/8lSt1QrAmZiMPKY8Kr5V0dY2vanOZ6coad
wag5UT068tICAYiYQwXTY8pVRQwq36yKBUftAk0tQHKB3jiwzh1pOcUu6EelNlgU+peqGuC8+YvF
pCoAYPRLO4xugWXnNB6M/jQTba/KZRy1vrq3C5tLE2UqJxJke+zbXc60Ii4lweSUWLr+zL2p4wBd
dK23i54w7qhUvneRAGY1qAhClVNJUBq+hRp163n2eitAP5BZO3jdfWAC0JuwrdJf/B/9b3LmKDUT
2HQf0h3D78FbzNXj3yx7HFMdWRRYKtbDipSVxm8dfLFp2Dq6SB7dTu1af2Zmm9oM36A6wcvYR1Pg
va9gH72t8i1bHv2uQRuXr5ZfxHi0mDvAtFpBzXfOeB2CMd0A4pvqHZMtfY+eCtm3FUaYoPLIIuOr
Q4TCvJpQ9jDuqYp47Ruro1UbHGT2uIJSOLbUio8ZXnjv5BMDYICAZ81BJoB8tmbpULo5rVUGD5CI
vH5rMdyqCDtq2UlFXX51p7oZDpDK89fPIMjlDz5z9JyHa0mJ5XopkUN51Pc30Mb5WCE/IxdnoEpx
7ua6XE5VOSKx65CBbUba2Hc9UmXsDOYHKILL5D+HhYsWqUuRVmwT7YwrJoACK3kVudNrbvekc/i4
usSvNURAcQfufl5vqXoBcxV1rv4sDlhg3I5AIzazHYXiMipG5CAMiNAGbc/oS8SIke0B33DnnldH
e/wRreOe6sIswvumSrWI+7TzQg7INZMlcLqHtPTTKj9HAygT7swgiOZ2By4CMgTgQdaIwDaRMPv+
1sigtdJj28oKEItWVbtuZ8R37UPIZYxIjbE73bQqadlduyEsoGKpg4k+MqVNAhQ4FLx21PbA5rHx
xqq3PQLfWiD2b7bXgMkkhiLtDmnZaSS40VIlSMJCROg+cz0FVMYOdVyW3UTFzWHNJx8dG2dIURFW
MmjaXzRPV1IPyV9BkZzrkvJ1l3RVurxr1TlEg4xlWDB5pNWMsyVgQu1aRMnvGOPqqSY7QZFDIoT2
D5k3e+3bKIqZ+gPuZs7jXzTuKYPInOFpJgDqbAtnqnadclT7k3tk8s5u2ba/Nb4LvM9hTp+2zhZL
F0bCCBi8ARbDdlFUtYfSH0Ig4H3ppW/MDvqEEIWwptht1whsm2dD25L0PVBWS/b4jAl02v0pxaCs
QwDeSu7UggTxo6gGFqll5yCkXEkOgLrAJ8pu/KaY3oqC8cjWEtiHKZ8Q2MaWVYz1GY2f8W400jGy
4IJrt3Vvspr3OUyTcGR2JcULNozq+mWD+xy1tJ+U6H2sGjl5nJekSpY3d+1HcZ41oTaHxFlAXYqC
wQ2HWhbcYK5agl2udUCUhI58zFNlmz4x9805jrNlsKy9rRLE9DIN04hnapobDOBt5G40Jvb5PWks
O70IqcX0IJgplJgAEmuFRSxw96rGX38SQwXCgkfJ9hmZoRDYibQIvot5cpg4M9uI7D2FhKDTnLQv
YkR8uX0z9UkXPHZ+UAIXHEpK7Nnx2YbbY0EAX+s1obVjnp032ypJl/qoeCVHsHO1ao4ztuZvyu5c
cMcABXjMZ8Dhn3mTEnGRKsdG8tuYBoeCtYwkJnYl7TwJgoFX/XbTpFopdFaYKswyrStdM0Nia2k2
YVv259lzaCif4tBZzUojgalvm3mdyv6gL7qSfFpveI6SjGwnouXIpxFlC8m6ba1ng62kPbSNrxdQ
02kwHFxTB6CdgmUsYKDZKfwmibry5M9jGUN+JSN4cGDsbQbbeA+1UOIZ5ldALAj639+oQgPnbNic
oaEH5PagPD1z/8JPehY0wz+lm7XF7ZqZ9NuzYRZsZJkq6wl2lP8Eugp8+ToOUfSxelCfHhinzqS2
uZ1/AyagM+dIBCo96pUe8jJZmSj3FTmsaPZBrMFCXUEzQx2oCowPXZlXz0saaGc/eCuKeu322Wt0
HQnRTI/Af4pk+s2MjA7c9KSyHZaeAck+4bRs7pJsSmnledI0eYAGdlzWGCm2A0/3vRmS/o46rKZV
HkCQwLFpwvKA3N+fL7iluOHRChFvjncNQnpKK7tzko7uM6SV5Z3siuSL0mU61y2X68aEVbpCoeoz
vV9SkT2nXcTNHDU29aM1IhstO0u08WCoTndNl5Y/uqHAFL+4Bu9vPdk49RcI6kxzHKwcJdq234qE
RrKkMpieW4kELG9j4eMgO3Omlu4dXTFbEZtR7ciL7nh7OS71tw0oNiNKIZIVjyVC/n3v2rqOB3a/
zqnEqlTt5aRq+EoQKhXaeDur9VGZih+VqLzAyIvXFBT9xaiD5R5nM3jdpSXRfh/kedc+NxMOS1wz
ZmT/sSbetG2juSeKx23S97oJr4TNmiU1LsnA0ee2qWmzyRrCaFe6sgQZzQye5NVBFp/RYpQT910T
fdaET1k7uxzJO4HgZvP8hZlXV7x0ST7fpY4P/4e3IbPPYzkyY4Mt4f+Rxpa4nfj7Ik7sfgKsjIE5
2HhALYGaZ0F9M67sTGPP9pZfojbFmUVeyQ5tKO0zAW2KV35eug+bKAkaaM3cmrJwzn44Ni/nXZSx
t2Y/UK7gdwTbG6Asmb9zmBwGcWQN5piPlc8qnyCJFeijwSU41eRFXXo+CNW1h6H8atftO4YyGfx2
cJxefUCb3hSbYnX88bDoNLu6IRym/rOt6KAH7sR5M4F9/HTnmg0wuw/G7Ex7mKOw4rTQwk+V+dFm
VWffRMTMzTcioQE9mTCgOkzbUfW7FFpguBtCslZvrvtvRJ8F41HymJj2LXZAmgkC94rko9FWrJ7E
PDgb3eRw3qu5+WMPmD9JKguuMS9dVuD7UmpBRt1hHJplSoXcQz27JPTP0CrXid+YDsMVX26+CEap
kiJ737K7hY3K6DUAOy1W8kzBdVlbDjn7ncji1nCANCa9qVl1/1qjFLx8G8mWgdYwXusvpjD1LleO
79zmXI5qj4LVUIty9z65AMzwmZO2Q9bK2jX+AaxAFsHR5jDn9lfe/FBpxRNp66JzPghgdl96XCxP
2PCt6OgbCZQW20JlcWMZ2cZjUdbjU0+Fw94sqa0/BnaxOJb8SKeq6dxXipJSxsSSwj1aCpn8EK27
ljHf9bUhNSWHAwxoMZHfkIh1F5bumhyBlIk1rvLFqUnstFuGhaGTZ/gwed7eArbvMCwHhkg7RB0w
pUcSYX2QFk6GGwjjIit+UBtE9eS+NP3ezL6sfs6jn4yPsrPzC9EqibpMHibarfHQ02ywh+XLmQGS
/GwwHY3xtZhMTp0SrBA6aki9Jx1T+s+y6KP7CfLLvKtcMTyFZUG4S6CQwDMGUyjH2Tcqj821P7+U
jr3Oh8we8bP0lgiTo4U6MDpO3cyPSHkDtYzqCcTHRAMNrMoxs8LgmRf80Cmd/J2uALzFUTnDV2RB
4hGJmkxEZk3W4jByXWXYQr1pggs80T44BFMydJ+qK23X32JNsZ1dQVjU8I4kYPhcMo11n++RhX0R
XMHcZupgACWF+Eq7tHgx/PYW4N4EHomL9Hlnd85Aqs1apQYuv7+2THTDqUAsI5N6OuSaSeAJLE7g
Y42VTIB23joTxkGBHfzqQkHC2QjvJNgsS01iJjmz7c8ULlp7bFD8RNu1UlNxAFxSdzduZTEWN8D+
5I1JM2F/Jk42OOQky0muTOwSD9eBWrvhNTAuQ+ILAuNliYWCPfYaZDWVCIjCdIHXADyGXMA5qOm/
HDev53Nm1jraaEIqpv0U+N1wUkvr6pulpM3bBZPJ5qPPnaZrhDbC/ZNIDsp4zrwSpIWunOIElHCG
rBmGxZdXzSxIiQyQSJUXv/fPM8Xab6IOqj7Ou4pVY9X1Mnic4AjJ52CY4Vas0NCyDWuB8o9GIuGx
jqAPuymvf9pIqCrJMxEzmH7u5u6ISmWC9bd0PbB9SnR/m0s53/RL705Ps6uXD1Z/WYV1B7b6ZtAa
R/xqZ+J7KEvLuuOVqn7gHrd/ZNKfP4Mxh3ZK70VZqyf1CzETLo3ZC3BZzlLWj9qjHoh90c3sBwII
BnGgGE9skoTV2SZ3neXb74skPfA7xihYpBJWdbOwF78t6Nf5F9sq4Y4aHfFJGca8oZVsXS+MOimc
kNvgMORlrt/d1eIvLbo+pNd9iMdpzfMlYxXRd2Dby8otCPvgC/cvK+7BkFg424EE5YWEuKIVw7FM
dCazUW/JNZGYUTTAwK8nwp/DrjTdHj1fMR2sVopqB5c7fO8Wz0WiRIL4uIUdTKiwb7lYjW11jQ1e
IRAHRztNQSnSgnHR5QBhowuqbd+JSW2unCNFc/LOoGGgKigtx+x8BIW/fVlb7EtnGEckVCf4xcp6
yPe4noOfAzbR9QEPFoWzZTV275KvI7v1WMHaM2dg2iWU0XCknLCgoLEkhWWaXtard4ltfQBf0lSJ
YGI/q/acMmK/0kq1eIqIE4P2L6LmzG8froOVpdzbZTKPv3OSi/pt61DTbrDNGbWt8kjVSEdhQm2b
nPHgNtdU4QRBdFiDObnp/0i7qOtzIRzq3sbN8fJ1eJObU2Z0Ab+0YZmJ32lS98BFyRKGQuMSad+V
lRM7xZVHIWaAIFurD9nnRzY8qDkjFTq2w4qgyeBqfzdyKt+CYaXK76sBRhrImKzdFj0W4DTrrK+U
L+0H2ghcPIkoq29HoJa55lUxqJsXya9skOtKaHITufdIcJlD82Plh3yEp7tBETCQLS0t/2HRVIAx
jM75c2IcQXQdldMTMe6V3LRkAaUM1j1A9pJ1a7XBtyseNKyNu5Hd5SuPMbqYuZhBTlrp1eLXsZpl
gFD33osQfXsN3uaR5GgfZ1psEggevGhcGFwBxKCkqRANbjrf1u8J3T/YjEilhKql0XCf6Wlc0IeV
PGDuWHX73Bfrly1d+Rh4pffRyYp1DcwKip+IGet9aRayGtK0+clEMziV87Ssbxp67s/ZJ6E7YAaK
WasdBRHv9mTHqqrcJ5vYiey+UZ3F6HDi5YrJ0JJflqiJkoUTntNyprX/JesV3kMfeSOJQw5qqKMo
Ev87rIsr89Wrh32FQgoRlNEtZdjq5rdwwhnUDxwNEQ0knJubKZ/K7tMfPIC3Nth+MAeqxKFbtKSk
besyGeC5dePK8thYdnC/lAnXeDrwM8JYIPQEgQkagguLk8CQMzNYGk5D0/OuCt2V1PFK3oaQ9EmO
ygPKO1TFFBm9GfNvl1dYQ2oMPIJL62RUe3RdoXXqQYrxOx7yqzEzFcAzgNHYx4L2m6QX/L7qVi7s
gDSiPcggReBeMiyK836NMvcB6on9TWrJGHGgrgAw3HRob6UQhpPALOZb1mX5w0LErDcFU/3fXGcT
agoLC8NmFDNBMKMEfI/cYCz6lwnDQZttBpl6v3tRFd3FXCfQ33le2PlXF3ZkgNZ1VgI4hWlT4vCP
8l+sR2EUTvPULifQAxLvfaURX2XRsgLrW7sxrqe5uO0QPxGIU9ht/sOd/IzqgAwGcwhUlrpfqAv0
tMuZz5k3/o8kcBEETZuTtAFTTxYjutqauUGW05IYh15lAhff5CaUsVVV4wqircYMf+RzMAvUUgEU
qUkwYPI/JIz0a5nSamzcvO88d4vCGY3aIMAa7qweoPKG+R77N7Y22bSVNrN7ZAqJ/6b8pAaGaYsu
vFgwimAfkkG2yxdEGBvX7TFG185alyc3Rcb4ErJGvMXMDxNigR9JAt3AQUhEUBVSQYHY2Y9pGrVx
6AVIEkomPe2dcNoKd6TMr854UhDQqSigwRsytVBkudBgu7esdxM0UDMkJqSDKKm7NNlUKfXeJ8mh
xhx1lNr9q7ZV695T4GDDKrjI6q/CEJJ7U/cOPxdGzjnLb9cqb1mAOmW7qITGrA1NLFMNnM4qK+UC
SchEeKm7tkiP6PTa5mKlIeQw1gjAJGOdWMDunWlENUilFOKlUb5t2fEchTbmYY+6b7qSspqUOxIu
H8fenjVdIbZ6JBxNUkRYTYvGwuc39pWJrhhvlGeAcm+GZS5n0s+X5otSRPf7fpHFR7eAqd5PyrBG
WHg+XmqNUoSEpGllYA9b/qdtmrQCkppEATyi1KrPEWSLGkHcPDP898WSPq7t3M/vOZHz0+3auO10
RO5X5btmNglC0yVvbUhXpS3fC+it3wMPcb3tPJkscdq61XUnCeofjQeqSILYuA57ziqrq54Ub2Kx
dRHVzvFiPCkv4PSKN57epT+QjiH+EAuVA8gdRo00cx0aJr8V/d4pKSD87/mMPgwYgaJmW8xClJAV
aTJ/1ksaith4eGO2GfrnDIIRUBpqkVpxfeTkMqR3wgvIokp1Mr6hY7tmMhUl23CB0DY9JoQdMpWF
QYqGLCzq6Zec4IKhXDLKR0qR+YCguqLRNw1Lb2zCGNuC4WhcdUWXLkA5g0dEKTVTCSO8r4Sxb7Gz
CyFsxjsNXzCTjDTfJVkDy2NrN6VEQVoh6lJxYSPx2otAB+9Z7qFQKGq0APuOZHDBHNpX+kZWEEH2
fooFf09YW1bfpA5rkSO0RrDrwHRAgpEPVsD5X8iPYD43FTmZMfjOhx2RndZ0CEb8AmdUhcreZmaU
LTa8lSyt1p3YXI5pP0eHJEJd9WE5CwUM7c/aH921trMz2uzGjbO1C6750TmcRNZLcBoRO0K791YG
nmAw6dPvJ3uECVYxGwLRze99uBWuRBbJr9ouzos7jwS9oJDllMHmOT/zNpTOi+0u1/1kZfXQ5Htj
PSauUv7FsRJb3GN+77Chhtxlp87qJ2fjc6ETWm1CjFDyjGRD895kcGub98TvSRtpaU6Z33Q1hDDl
JmtOI+cxAmpdZdVvw2AY0yN/T4efVsGS8KFUSTu89i360EvkFivexUgtwFycVuTh77wnd4VUFYhm
hKuWCZbvO3cW8Bzh9jfN4zC3zvQ2pUSrN7g/hIUsBzX0aHaOKMvhw2eqSI3Hzj6EQee5FbnihhqH
p38GAPg+IzrxqQFVmwyx6yZqeuH5h0u+TewqGsFtgAmv7wTmhYqIkQo9kJVNa4pmiOmjjqPc6vtT
Uao6vcGIj5hjVapnRMEaP/zd5mGbvwVOBZYJdK2lHw1eYNQrpHdkDswMZ5oRiAxm+mjH0nFvlU2g
SUxiQNCZq1ockTwlbMoKuCoLM65nuBdpWZ6JTBga916DmIJdMRNv2ROmxorkoAQx73cM2fr2wsZS
XuP8UNGc8zYjhHceWgR7TR210fXmcy+1sUuw8MNADp9PKi7RyBEYiiIqCm+bhyogyClhb5hTxCEE
6dEqYmpALLixaYq+qlEhG9QljTHgHF+fI6C2VJiaf3CeYGwGVnCkMkwJ8XUlyoDkQP5FKpZDMlOs
queoIO8KyBd577I5sgdx6/5naOctb2RZIVpcz6FycAYYqfvpUdv25DJKkjAEx1fNqOUaH1OXhVq/
arLYM2/P0ebb441YdNaF+3kZmZItFhruNPZgOkMz0hUYAlQP+TpUO12vPjpQpWBlQT3vJHIAQKhp
x+npsg7kMk5730KEm9UrKZOLyVhDZqMm13w3296ASz9JMvBUbDhDbzihD5PLQ+W5NleF5meLnj0/
T+Zjz17FAFQFWReHVQN2aJ6H8DC2XvFKriBbYKDF9uPsmfo7xxQDGKyY5R+uNS2oSLvwDXRO8hld
01g3ClXxSzGF0WGxHdMfa9cqP52+k2+NJaP3bGjAXdSyHsBH9hlJExs9yqUipGx1MLHkLfjohuX2
/7fj53/DRnFb/ou/6v+Akz7k49fPvG/+12lAtfN7+Dcn//U//duUbzmu+Is5mUf/jDWQaw9X1N+u
fAuH2V8BNdq103MFTm5MZv8kldI3/3X1ajqRcKSLBdnGGPZPX77lyr/sIML1x3/kOjJ0/ye+/Kvr
63+btnDl4wSTEt+pkIHrOP9p22T52yk9NQYlGYiWGoWk3dPMQuxjtMjm7u/n5b/FAFwhBP/x52F2
8xzPi1DzBrS4/PN/caH1ol5yUmvdO6th18uRUu1cjioWdv6dQR1sO1W7JzqkOFjJA2MOK+08Rq7u
eviX39bD35/wX3kE/wAO/NsHZ6/ju/j8MOpHVxvlv/8gran9kdOxvVPXnZlx6ZgbMkPZgSCFGxg8
NMRQgA/YtOwWj30vv9Nhfm6ICozFMsm7JhiAo0UIIr35Jbg2zkstnCeXbJqRZmIPP75DQgAMXgMr
igGN5ifz4QIXv+r22/P//eNgGP/PL1ZgzQyCf/hvA4Hm8t8/j5JdVsulc29r6CIEsfSbad14X5Js
1HzY46yZiPKtbgAep+O+H4/V8Eh92T9EisN4E4ijtLb+H4pyIgT6w6B+DuHOuDsUFHRUfN6uLDcQ
vm7X9lIQPMqmctywKSZFDRUVRKaTjzowICPmielgT8tfMDneu79ZnJYWJqmNuZs5dptj9uZ8Vut2
DQ54Xhw0Ii5zgBMgxvU+al59gsW89qtxgH4ep+AEVEc2cXJEa37lu1RxxB2MUr4+TCEqQ6AA8TRt
DXFDVLlyzyicggB2ThZt8zxWT9NDn+4hOVaPBDJ8eB8RQc+kIT5E88bG3wW7angrUWMUiHmYw2ys
i977h1+kljNRQuP01j5ab1G4saOt7e8XssBY2wxfQG9xj7TZLQqh8StHiphstYjrs4rpfeyjjDak
9+GUKesDy2fpbNzb4jY4yTh4BmNG+mTyZwj2oB5RUTCY+sVvTT4PfKriSCIW5rfghdTBQ3IQh+xQ
4JK4zd8IBk9WwuVOdNTR/fy6T26jC5npd2uwkS/tedxXl+WdnaS4xXsGUpXFbvrLzJtwu970e3lK
nlA2k1RPbvGigCYxTD54D2xSSduEPElfdB99EGJ8MR/1r+aW/MyakhlC5Z7ly2H+xquSPFaXeUtC
9Snb2fGgN+lWfa6ncL+8plsiWLf+js94YoTVMYDbMbam3aKDUN/Fd4Te/hvaXmGfdLhlkL9J9+2Z
+T0vn3kobllT8oV+oJ/Z5if6czB5056s2N/lqX1fSXV8Ci/Q528J8TxFf/RddRc9EtLAgr66Mz95
bdk8YUPUG8yXhFPsmsfmUSDgRqSGoLvcIg73gOHZWzYM/3j9/kds7v9XqTSc0P89o/vys/33q8/j
X//76nPs4C/fwyru+aiWPE/iUv/75oMd8peNcDhg4iwAEjhcSv+8+Fz3LwlYJISjEjmczdc78Z/3
nsOViEINM3bwN+Im/J/ce47v/rvH28I3fwXiiP80spdZCkFpsqpTZ3hNfC9LmXygAvpsBOEfQDoN
sjmxWKd8tqZbjw0OcRON6fTJsOdetnJB+LqZ07X4loPISbyp++4WbhZ+ClEZ3mT4v/JxQcpA2mYm
SFhGfQZmuh/f1Vo5P/wrwo/URLxauAO42zZpvVTNtk/b6m5x++DNVv18Y5eFD7+30ndd0ZENmdAZ
scqdrtZdFXHAJy3JN1snMs6rIoITbLjBmLOIpfhKMN7iKV8V0WbO7H7brNxLrI0zehLDKhfRy3hb
WTWRdgvGtm0XFfMtxAEENFkzN49WbbkDo08kGlFZNvW5JqgK+Kc7MhO3y2a4OEXWn9DAofXOcd7E
YUH77ddM/Nl3h28rcC1ajtC3wC4ykHjACTc9V96Qv6L47D4ZdhP7RvTJGbZawNjcTG9L2DnIfbya
mXbYEXbDTD8dT13GpHqrrdbf8WVArCMNjeOwndpfpNC4yW72+/EgWC1WOF6he7EfELhhURjp0Kmf
yHli1CpZ4FYGMwjHT+F3x3LIpjuiUbE9IRFmOpgqVNF5XaC2tRERPhFFCJ/OLPz8QX5WuWbf4bDi
pWmyz4zzJ+gwWqtnFq3cDw7+zs9uMvXtlFbWIUty/5NxUrEnvKOgxRzAsBcwsURVfdIxg0FNIgUX
JW0uzFgJiaminuGZn+P/WKLE3SJjV7HUZf5EfiEamXB0/JImdOHWxnfq7CdbL4dhnogdnMRLGES3
bkboBjr6EnvMGj3UOZKeNMokYeU+eYRzCGU+9bvxxWsNHq1qji5YRsIjojzxmndrigMLmnOBdf42
os1+cOcpG+Db2Tcj85gLqHOCK8Lw7Delue3YerwOfVF8dTRYqJiUk8Te0NUXNljW7wD5484SYl6R
T9esOz1v8R9S24pu1hHJGEnZ4a8KFOiwmfomv1dZnR/QuS5xy+RQo+ZVCf7NCSl8kNa3/kRztxpi
QyGq8etyIyuCM96juzYQAE8jafPfReRHv+WwtKcpEJ5h3noVXMxA898Q7XTRWzZcoNdAG2BZasCk
aoenGe0aCFCfZWsZAVLj/SJdnTCbTyKu0ncbQ+0FD6N9z8LIemZkz40vyWJJK0ke86TKNyK+uxdT
BvTuWT6RnNSkJBotFIdPPSi7R0Pay7O1Qn0MeZJHVKv2EFd9hwJJVdFNgjzpUtfEPs01PvO6tf17
3PtyOi/k1BzraJlJo0KvZVBU/GhnBc1zVexasHhfZ8pXgDHnB8ZwB1N9iKCxmeN8nINbdx3mW+Kq
vG0zIsG9Qk8e17DCf5TPkfoJyf+qy4YSzZzAjXjEhhLTE5umE3+6uBsr4f50dOu/ktGa4HIQ5ikp
HWsnsVLHoPeugt3WNLswylJCWkssASBLH7okgIOLZOPqmpAfrPxnvt+wZ5uMSO4GGLnez4LiRAf1
cM5TO3wOpej2CE6I/sq78HVQg8A+TpYgRvaQWG2CtM/GLeY/61Ik9TNisuDk1Z55Cac6/IGS/0cX
BLB3x7NhV6pNemvsPlBxNi8WjS9/CjkFcTshGQH6CqNsE3LYPYwj27BVh3gOfOt3FowPSb1mzziK
Z6pdt83+zAOy/hi3EQudxEXuVwaz8xSMA66BxmPwNYuz0gSkutMo4sBeu71Oi+G+QPX62LiDvhlU
EBxwX+V/YJHpB3zb6pZ9oXtcHHd9L0bU2Dl0WfWCMjXCG15n+a4gYtTYu24hSHF1zXgNHc1Q+aBq
bTdq7jCHsuotwbE22amiTT3lPfct5XWnQF+YD7MEwcvUqFFgiGn0qXBC0pmrBFkysi37hZSW/qQD
0prJH213BFPkpLSRtdeTWvUgcFmjTYajQ4B2SkZTMy8vdpXkRLT9F3fn1RtLll3pvyLM80QjvAEk
ARMuvSWZNC8B2vDex6+fL6uq1V2tUrf6QcBggMJF8d5kMpkZcc7Ze6/1rbB/B8BR+QU71jENoQHK
dctNPpKPtC8kSbwqNf4PzJXbbCBrjeruGKMzf2BKDL+UKICTIvcWqGUDu5hRjstPUcnDHlQOK28X
KJVXy3cygCrUh1rDF8WcUeAQR7toERPpHQ+JtSkIUlvJ1aC+RvTongi/abchIRAjOhbRfIzSdDxH
ZFlu6Ox0aON7YcXKK1L4pOKx0lOyZVF/Ys1lmK2g9G9Jk0RpsxrIzF33lTav7zZchNNT41uNGT9L
sPO8oW7qB+Zg2qdKdtXA/RbLjzm5uq5UC8x07026vbIMwKbrfPke1Naw7NiwyiNzi87tsau44hgM
r+WkCCt8nfKbkXULzIwxBsco5+oLD8k53ReMxew+1WY4qmA80hS2HGLMrCU5S1V98qKybadqTrng
/xKbrPdI1EnXIxmcZ6kTsu+uxCyHFsBgsIzF3kAfrmBDHEk+IbgV9MeViHVrh2aBV5wQVj7OS3OW
IkncmmMjbxShyR7GalIOxF+pWwQ+Bn7HGbq6qiTlKrW6WSJNM5JWlRgtRDbQSbuCLDc/2qGZr8po
cKXOSV9SGg2CdEGaqGmgJc3olqBm2gKRY0AyBPdBGzZwZ1LhZEpoPyoXB014H2o3SuJmdSBvhUio
jwl0hF2fmMw98gBlw5QpvC+t3pyNZObMDwk+OGlFF22Ttuk+SiVeNlnPIYZ2X/ZdqCJNX0LInqni
VewLanCse5IgFs2Kr/Ch0h/cWxTCDWDC2ZEbod/28gbFGwa0r2witmtHgAtHBKeeDRXNlhWgqcTQ
KkWqcAvzxPiMaoZXdiNa+XuDxcszhBkgXlCivEK5eJoNUdh2XapfJkgDqOlyjMFqaFb7GmPsGiUY
cs4ekbTklaYu7qS+tjYZpzcMol2FJToaVjgZFW9IFXMjNHL00VazgDFHzPFFmbm4q/I5eY3Y31Bt
AYu9RYjviF/AxV+Gc3jIMiNYGxmCMAbjymGSrHbTRUNLduk97NJi8Eo4oZ4xqg70ivtX0wQXchYj
4zxK5sc+KOrtDDlvrzTSdK0yThoVmzF+HAz7WhPJJ6WdJwLPkT3M7DgXRnasrYFoGjPjZXAXSdpL
21ZbUDUWajOuqsY0HiRtTG65laV+2pGw5OB3bbejbAqxN2UTO3ehJZkbVGpXuxLgADvCUMbJuX2L
smBwuyUFqk70hWzLxcA20pbmRsVLCJCzN94iWEWPS9l1Dy3N47WiF92nOgFXQ9gybao5EbjFM+V9
0aDsm5ox2rU5egvDThLvWNOFWiGPOpma/EHt2nEtIjzfRiCCGFUbyuR3loDFlDHdBmXneJiIhq0d
TOPDWuL991SwYx5GyU5zpkhMvjIsEpdUCILXOc8tt5RV84AYskajuqTBvmQ3PAlCJzHSCdRzrDf4
ouIkHrAplhWKXUM2g4dUhokjLRj2HY6IyiqcVcpsoLUaVlUhJmhCrntjhbaannQxgKZh3CIiZhw4
Wnd1H2yiJBqPiCnKczUQ5UxZIboTrPeDhZwd4bY6TQN/0m9A/yofB8jKfi1yHMPHpShwWzB2u+UI
D5pEsmKNcE7bU/chGC4KBRpCmIYeSWPxi5COka/0s34G2RLAvM6G9TL38eDoYA08iPyYonJFmW8D
0Ww7wWKJoPudjZheZpoSSRbiC0zKnZKEGfpsmdUeSPHsVMy3b0sl136UaqWHzZX9pOOMKnhRKkmX
3Bqh9/eN6hRlLq8xtRgXsSHHjNQlZOOSGUKRUciIzEihfMPdCnB/iRPPsvTkgGvO8luJ2PKenCY/
CczyRI8+25SFyDPESwzC3tC40+t+9MYYjworrDDR7tIDBEHIqGxkrpCx+97amxk5FyaG0a3eLJbq
lKpOm04nLnHRQHk3VYA3Q+4eq0Bcl9E4nOndE8eJAgIpMto2L0wh/zYAeyo3FvJ0K46t/qEwAKFz
J5PhqXFzPXZdMn5N5t1cgBj9ogBbcrJEtb6NPm5XXd/rtwk5/14hHc3t0J5/muKUXgO0ySfMoXze
oprt9QYvCGLPjKBXtnw/D6TwKRPC7nsIy/DCPoBkflzawzQU7QeOP3XLXaH9ZBNALyLclkstmfVn
hswXNyVgKVc09ACtBI3wm9UKCOVChE6wSBAp3BU8LbNh3uJs1IrjsAT4P0NhUXdC2xYnVIRUN6PA
/YckuXDaxQr9ntMZwt4Rqg+6Cf1zIPv0VVPCBtaErnlDi2Jzzk3hQIjVcExCIb7BDEM/hidesiUV
u3evyyIlWM8NKMLpYcB8PypQq55rs+TJi2aSd6Rww4EyBAGNvmZCnk/K5UlgAyVYt0jHtVpW0Zep
cYFDcR9jG/G6xcimwmCiCCXNuLLLnxAijZveCqynoJQN1HNJNzPqxOED+mfWnRaRO2Vfp/U/lK0T
edaAY09qGjNzkBgymRkCeRupYLALDAmjrRSW4l5eaIpmFpwB3G2Y1qB748wkrpt2Yt7dlJzaKuyF
pNmRb4nkXZunXURiI4tMRSxU1ShtYQt1OF5RcTIrakSh8qzCoLUQTniHlI4OPTYn6SCn1NalKBg/
s9rrB3R80xa7lrnraiHdVhFRmVRD4zlDbPdehyZNYJwVYWU2O1lPSFqu55p18x7DMbHKutrSkh1Z
qcOpi/N63ct6/S5rveFDKIDRRQUGWaSwvGUptTd+Np3SCKoSqjs5eLLKsD7oi2ocUKhzjmMU5rf0
M05o1jqiXBpLPYHIQrjUgPBaSlF6WsyiWU3osYCj9e0DaUbiHj/LhMuqTAgMI2zgMMpNsZUNbDcq
SR0ZR3+4bnAOuVqyZKNR2NJRnLiP0O+/waXB6LO0xAc0BGI9BlbbbsQwTx+Ah+GF0yy8nJo0+Ati
jJsCYeYHDBz3X2hEx3mENQXBkFuU+Nq3UUWYj1ydxUNoqxzkfJ64JtNgB1dytkfUkUD6uV9b1mJp
O3HIF9hylvE+iYs5OH01M53FSpvuZF7KSp3E3rdiS7lR+jc2UgthPYnTI2P35cEsahVQW9/6xVDU
hyJl7KFrY4+5P0Eoda+WNgS8zEjloEhwDBmcEMHvEetST6+8mfFtJs2roQFC8lTEs68Rg0g7hjb2
ImcthuaigyY+EXHr0tEpXvo2eCj7+zmopsufxwQKRcTdsXtjVlpzs+EgF5iipI7eEVhO2IWwfBhG
+tQC1/cEZZIiv9N7EoX6VDiUZVs9D4rUfidCoX5F6f1F10OLx7gUA18syGqYsWw7In49pruAl+dq
JpO6sLaT1Eb4HnKckMkvvzdwjmp3l2SsJ9b0Ne5h4aChjFPtkGYQGzGWh1ku9TfECAF6O5zwY9SS
7jY0+apE2uOHk1Aeu1rPVknS9weCMbPjwAiXwK1RhEkQUBfTmKgJ/EEzjbTLFOvq3KL5Qaebmy0r
ti5tB00pS0KGo/yhU9LwNUrLbkvG+eByRxTXbDCsLwM3IzIeDBx7zKIoZpoqij/I3VEm/GDg+dFe
yBwLgsE4IYmRV2lOgclWWntiJT2Hd2U8WaHZhymPazyvhIjRc5lCf5qHAIBIJCr7amY9WIsF5/4E
duHoTPdlzueEam663sB0I09K/dVHOUnisBRGhuTq2LOLjEayXqY2dAWJfFQ0xo0AEyMQrXVOQYjW
V5iucY35CJ2fwkcdCLgyEwDSdpMyWCDXFLOgmnB2RDku3fPYCHo9xU3YvBi8LxLtrD5zxaCPFDqA
Sq7bZkUkgK8Uk55vARFJP1WcZs8jYchOifjW9OIwJYKtAVr4rRtolYiDqurDSNDtWenbWHJTMpF2
pBcp8gutQdTFugkUfE7kkd8i1Q1mOTmG+maKlGMi1S2YhDrG+wPIeDPHTYyghPWV80sdDGeMyVwI
zSA9KhS0ZKcNZBEEaHQklBA7TUrzLezHyB/DiINrxZ5yrGoswlasCgMJjLE2+AUmLtlWy3J8BruJ
Hwtf2ZzhLTLiVVEHDI8kEs4es6kgPwD1eDJ4vd6CEUlleS+HUgYnDBell2MCuaQDmqdeH9svRDo0
shJzweKDn+IHvb3uDYWkP0KoEh2wC/1p0Cw2eiLSTRJ1dWmv04FC6NUN/eOI1GElD010zEcrA+um
x7w1qRU51pwvl0pSh8sU1QOfdFkXDhLjwk+GFtpWPUzdpQsXnfwCZPsIrgmhs624mVboTES3FPp2
2SJqIleto3fZEvZNLw85GCc/kx0YQ2MJwCDg2gglY3mIqpaZ5RRHjJQKQfhpm9I6kVgo/ogBD8xk
sfvKU/rPgSLMGOJ77nReDp0ZsTKP+O6VDVCc0u+NFn3UHGrLmzlF1TnHyGKDyxW+Rvq7XkvgNfIs
pZpY9MfsitNBfyUVHA9sGUSvYGgitC1p/JUAYjsofEavNa3L2WaBl2wAlJ3lSONs7sKqontYZ9IZ
JuqdiNDnynbJov6WGJ2y4jMY3CDCCSeCVECnDBoQiR04czvvChqiYN3vW2GlrZUICB6bxPxB0Uc7
Jqqy/Iy9O/3MlEJlMUB4+LYoBsVtAPHSXoZYJdYGQtI8ptMTU38YS7E0nkLNwJan0pVJlfgHH6+/
6N1jT8qXwxSbskpfKYO0DQUKHDJW5C6Ov6wA8yZcWvOQ6EFIX0CkFkn7OifQOTDQGVLg3nkGyXOL
YR14IEUXDniSuYmzSFPtVjc6GXBGVxVPrTxMWys2oDdMQp0zNc/Vu+KurTdzWPNWSM2kvzaIDVkD
gkw8sVUmsDIA5+45pqGAR70z2oVJIOASJuNmwhe/7yUz2lDBySlaMLlnqhzW+N8TngF9JdwNzVDA
Jwgi9DybjnQGc2nuzJ0QZpzyIE51fqXK2UsSafFbY4TLA7GU4UM/w0EBqCLt51oXMHADRJ17EWhs
IhcTs+AJ8F0qE/tRz1AB+2iKMjqIRv+ICtGADpnlu7bBeS71DfkmRrrMW8JlOqg1THwLrSO8qSLh
CGECqUFIyc5pUAlnfGvF2opT6yuRsuqoxOigOc6VmzFUFR+1LBy0YOgZ0RflscTZcZPM1JKYa3bW
WmvJODGKIbtVsVw8RdhuTlO1sCMCn7F8HR00nfZekN5NPFZrVbECfwDe8TJrlCmdnLRYIH/xsROL
WdhkVsqI7ZMHnV3B1Qy1fcirpD9SEiDtD3usYshTjtqYaxRCZMtH4PsOwJHy90wTyUxaaGfZcpOo
PgOdfDvodXnhRIzFL0rDvW7GVLCtQaTRAmbjSiynRPdcLkuAcFjF4FtWIAFrFBzHUMH47i7YQUfX
JJTznfMCqJduFFj4MmkwHzMRg+3a1Cv6p40g4IpJSmmNs5tZr5lpMQF/ndXeZsMY98wXGVYIrZox
jNHQZr+0xYjBrRnVMlulFOHJKpJYcDcV6ysnvUphiJ1PIpu4HrSD30kRvsImUaR32BL9baI14CqT
oeyivig/Ufr3voyHDMNWn9eczrExoVxQB44XhmJCFpijxDB9AnqzO56iIVgUruDoYMXiGBQhFO5d
7Fjpg9U1IUYtqQv4PcsCFlrcCsG7NuniPS9mESnUanW03ARHFKeYhrUXq094LBVqRbhcMo8oUnXs
NkPTEgUpaFX6WKpNIDmqYFmfXTAPIquNDv6pGdpSWyOMhhOlFCxgdzIweAILPEjuTPp9chbMivk8
JHAUvKyti2nNHDVYlVlqhTuMpoH2YnURi3K1mIjgEhFoXntvAiDnFJYSfhpmzJYAKGzEERBQsFKe
xOUneEVi5t9pE0XJlZlHeeqaPBs/VSx0YDzIKmIIlCXTtziVTeb2VtdWXpY2Y8OpAsElc9mGVx2V
kvE5icKI4Xqi1e52sZkrTl3isEqFsshAIozGVRB6EYoZp1qvM6SyRkF5D8ZtzLCRViVDBiZrkLQd
PE/qmreX0aXIIK2w2ircTLCakQvrvbxf6jj6HLu5Vd1iHOQNLNVm29RzfqFmooeuI3J2OKaXz4iG
kmXHdKO6klqYfC0YQVfgIpozacW8xURxcUZoJntuqA6JAQNqPELt8ulJsJ0R7IymBcNrf1QqNXtR
xSXp1q2pjLkLI5S5D9AAkPutmVc4QpijLb6QI6q1cb9TQabkIMYKnFCbYSY9NcSfCZGpOuKNAO/J
roiK5EpdX4OrbHQyMuFO+mog42VG0PZOo0Jx+2yaPaXmJYR49XaGCOkBeSpS+EanEV5PwrBVCYT8
KXrSObpwig9dded8GqacrOCXGc8h7QlWhNTMfnoxz1/JijCgoCY9f5upk+L1qdXWLCtomMSSNFL6
lnjrkEsOBKKmGRslrQp5h/ZfuTIqNh7u86/zSLsTQAMZ8aBW5unZzGP1OOnmwo0Xov+Ip2Q7lpW8
CiK538ZZJK81U6iYv0nT00w7Fnvc3Gzl1GBqaxSir+p0PaYw5dSlmCl1TShnJyKZZ9dqF2WyOdwY
plcT4voAIzFlhlvTkCkGQrEqTve4eCrKfAWoUCicLCFVQJkU441y1+xQx9fJRu9a2RFqrXsydRg6
ELzrbkOPSPItugW6g/v8zvaXrXGLCX5iYxWz3mfSNXoI+We6pIr+FCzaXLqp2OXHDEfnU5+rtHt4
QQwShCkZsANlcMRiKZDdDmcnVpBRPcgVgNICFxOXhMm4K+omZXYNBG2fWM7aE2p4jotS2JpbqY5C
brC8zyDf5VNRnXpzUjVPluA/My7PBsH751U0/38l3CMuFHXD+vtK0nchi4XPKH6npdX/Tkf6H9/9
q6LGsP6ky+TOMqG2ZMUkWfjPihr+hcfew534E2klWU1/VtQoyp/Q3qgGR2yd2AZJRjj4m6JGQWwj
GzTsDMkkEYDMqH9OUfNHghpT0f9WUGOBFkzAnCUQVVS4LLo1OIUAcIjJZfNm4ZqwJxndncbKvMZm
Ja3IdY48rALibpYzudqUeDmxsJjxO+6actuIU3jTMIlvw4Wz2di+TX3dHqsRzBVm2Ee9ATmimU2O
NJEtlObnbKPkh+LNjc1AJslWbEnbCCb3NVKgWLulNWmrsqWzzrK/R+ef3jTswi9NXiA6w8vEHJ0X
f6iL7C0Ie9Mx0UDYOLQClJMC+kZFY0rxLpMd6wzSDCMlJok2gFKFOZ4IVVbUgwmk51CASlmXVUBG
dzPXCN8KXuXMozmfCeMnncrgAe24JNgAe0KAw7r+Foq6vA3TxfCqmkW4xB1qz+2c7zs2fVLOGZ66
ShqU30qilutEV8AhCUazq+ai+FzkgOJ10cPHAHvDzUAlAuYM+6QMkX4roKhCjRArl7qcFa/V5YVl
Ne23kQRFQjJmuq2WyP+m7CC2xvVFd6qwHihFKM6Crl4YqbC1cAoPj2QBpE5B2bfBdUim51j1n60i
TMwTubYyxD5ijYcU5RIpIDT5chEtoAV3SFULiDDdlCUHkAjVgZ5lwYm3wVMTY1ixoViJfqSnPYLO
sjjQLZTXFSqdI5qB4ZlRAZwNITCukCSt0zxlUM3DcnjCQ59tm1LrnSiqGxcFBXiVqkyP1lQrtBbU
cs8uVrh6JQ0wDbogwHpDET6WUXToKwvaZkKiPeTWztWJ3LEnTWYUZhJjJYpYLTHeJGQ/io2I4yHG
8zwpTznGC6+1zPk2DkryEUYNvZZ4uLD1CqhRoEzHDDBORsP0qGW2vwo6Pi5FjtGFzu23lgfpEVgR
TLyIdsw/v3z+90SIf7zI/r+YiaexxP3X6sPD++d7+S8P/+f6u1Xz/j2/SRDRDOqk1aCMRnKuGvfM
k98kiPyLdleAo0EUSStS+J6/SBCRBopoQERFuqeAoQz/bcFEnch6bqoi+nUdVaP1T0nvJTT8f6WF
/1WAaNyhab+XaofpZNIIqoedMaheYB3TUnli0D6G99HNOWCLHYPnHo3Mriv2qaW8/tV79AfS91+S
iP4iff/Lz72/nr/S3iO2bzvGuQOSO38hLUV6EMfyWIRPEu0fsZadk0Y0KBmUrh7qFGfT2ii3hEn0
6rVGMM4D4IE6+vJ97wP0WeFZM3emfhoJZBlVc43QYWWmr5QeFJK7exrBPH38/dcum79PmfnLi/8b
vT7p7UOehNGwS+PNJH4n2kcWv1ERE4fqJMx/gE5XyMZ/jOk4fErM00N3Gc9iMtvWdLTm82g1jpEd
hdf4g6/uveBywVK4l+T9oRO2df5A6zm1BrvJfRlQ2V3h6RQtTOpt+Vb/pEzNE3A4G1rX6+JQvLW0
NG3VB1TpNyvg4MieOfd5vTe5iwubak9v3A49UPRu7AgO+eJecRLsD8PO7dYLyO3eJ3t5djqkisEz
6ZuOIVM3PsrjcYrWSb0JpFe9OmbZExMXnH+G8pSyHI+iN2bP1hRDt4ecV9xF5m7W4584IXA0Q6pt
d862bwyEyi1jNi1GWWfXV1RrWCh1xgUl//laC6YsOHZMWAHUo6erlUs6n8DnlYFj6OuseeQHDoXd
kYV8z45lJ0zwbwIlwBzX3epim85rRVtL1VqP1pK6noZz3Z/MkHPjShw2yvCll6R5C3ZPh5A0gHsg
AACQ+RqNAXJ7h1RXTgOqV32g4H9il9BSGm4HInmgKqLg9zLL1a7QKOAaVx7+v+4mqId70dLNrtqc
rLswx5e2ZYT4BloAPfr4ddR1Wx7t4V39FD97xQaSXuB21BHZtwkFAiR7VCl4Da+TQdQJkFlA0Z8I
R8wPNcpQnre8sa2+EShtH+KXSe782pKeRx1NaHhsg9XcPjKrJ0sVh+pYuwFszJSPXTiQ7S2VO8z6
YDje9fsR2mlWmebyPkXeZIBWg/NvKwYJ3WvF2IFqVW4LfxARjweBdscmnm89dZ6SEpi77awbrYba
l33akhvFy7bZk7WWt5pv+ZoverQM4AGrq/SjiP9Bztddff2HyxJL4l8vDxPTp6gzrX4nPGTnYFtv
pXV0Uo7aQdkWx+lYbIuDdM7/gXFFuht+/mgx+hu/Ck0T8vZSflqx72/1sTlPD+Ub+LKV5iXH5pi/
zg+F1xzM4z+yyvxXP9H4m9Q0cmhAvEVmv5NO4jbY6rdlU6+iU3rQ9+ZJ22ZHca+v5WfzqDz+/UWL
M/j9uf/gt+SE/bv3dCAYRJokpJzKCfUVPC3IOlTF0rN1jLfTRt9mjxPKjsHOb/NW2tRr3Vv8dM0t
gGGj3/J3Ps2lTbst9tYnpPB9c+5OlY8Q7xzDZssgKq/pRQNaoAMtAH0E+u3WOEBGX4b8IKMcYMjm
xCIoIucO58s9+m5MnMsMR4qF4OiD8nm8xJPLCAJ+dT27aDoST/KAShkMxp39sfQv0P0mzO4zKVSO
9lLt5RWO2HradwOaCtqgftWtNFJPUOEdrXEXtHvsjTT9GbvPP3OBjNNub7Cm5p8pd5aeEZSt/+jg
diObXvBFPNDRQrtivtfX+mjtHtsVVATakGCBmMWlB/odKMORxL1gLZrPwP1RJgh2rEFr2IYbfsAJ
vRkluMdQ13QrbUX4BYBXesx55hpo+kLflFd1vu3rb4vVt6x+rJe0/cyq1065ycVPKG4aY20m6+lT
Pow74RU1qwbHEET0KochGK57spC+xQ9iSzbxT0sITuY2n/hrXgnkGBLa2nb+MZ3FC1JqFq3dlL4N
vRPmbkPjTQebTRMF2KcdZGuRtKUAcrTHBdH+GPCoP+MjGJ91uK5vyKYs9b6PKA4fkrVud/MOHNn4
rF/Fq3jJNtGj8tJ7qY0Pm1syO5Tr3qEVfuvcL6ahLunWbniyzrz70sjy6Fsojmtn4FqR3Yq1lxHH
RnEzP10Va+3QeIutOosvX+4iTsf0cNB46RG/KD4ZzFCTz6jlJzrvQpeZmBO7fFA2DTU7cYxN9lJ7
QLxuTHruQjQXbYHqjQc2vY3hBT7qlS2/YrXBCQBMhIvfZecGjP08n6Rj+Namq866hCDY5xuqbTt8
LCKiQLLSFpFwFB/it7Wrr9Vr88pFUPNf6qnJqlncpl1D71E9Lk/No8LSnPBH9EkljJ+ynQ7n0xw2
WLO7RwLinOgEQ8gunyCj8q08gV44jLSlqzg/mIwSL+LZxCNVXDXTV67iRrg078lRu9Qv0mU+Adjw
WKE9ZS97tcNwye3sxF3sR92hDrsKL4av7e9vpuBETrB96zYWj6ZH6BRu4Ud+eiB7zn6lsPL7R93v
VpE3r2v/dXI+yYv35336lTAkfu3e43N2DB76l6FxJn4lNHzndAs85/5swLe2y5Y9ywW30drqO6Kv
LsaWgoPZZeDXInz9AJpeuDCMdFvVd0Qz0jNERa1we6Js4niB1/vKdTexBwOYUDnN2ZZt+YU/7Ljb
1C/kJuWLeEeY70zESZwUHQk6Nk1FYscfqoMOZmNeYe3KXWFV7rkTl1UO4MmrIgDwewK/juElFm7l
G/EU+wFHJCkHuTv+jKTrWZuZC18mzGjVKr5IKJviT5aPuVtrnfQNRM8amamfcFrSN9Kz9KysVa/b
qJptrrJ2g9/huGz6Y30EZ3ATdst5vAyfsmZD32gjFLQud2Q7Iy7wZWQdcGU+6cPRi9Vt7KwwhIpo
VROAkm1i0WGmFjPVRZiV7npm+73bThdNWTftbunOMrlijEeRjiI9NDJXXoCkH+l/LqtJ8sZpWz0X
D+ku3HX7NkXLcpOl18r4sNI3XXg2XsIlfW1FY43II4iB+hOz1D6G8w+o/CLxkqfsgqbxsWUiD0/K
6wj4Mqma7yvluE4OuPM4oGK61E1vprMLtJzK+kt4GR7Bmj8PWZU7ZV2/lXK7NxjrVDJ8FPmOrOaD
ZyrwnX+br8ZVPovn+ZTjZOo579EV/uzew9fuOlzClxq1ztitRH1grF/jBAS1yJlQ9vq6XmedE8Rv
YbbSUGvTciXioosc2Dhqs4lSSIRuzBGquULvcLoH87v7AtnDqTlunHTY98fupL7qDxxy+vlFFfQN
iWDwU+SNhJL2LladwBO/x/FpGFbhsLFkku589Vp+QU4eijVmVQw1N3H4SNuvWdoIL/mte1EviHeF
AQcHs1EOt2BJrA+IVoph46Aa7xlpGAwjop5uS+8HhR9XAJN4Dzl9wpIxhmlfcRQO9fBgtV+oE7UU
1p1bjUB4YKlsoieww16JBLN7RsN/YEa5zLTMHYFFVnNqgoytay75RbBTunMt+RXwDWFFZdTsOD0j
DNH3aJFP9UPgU/dHN9K7+gbtspP3TnFXKrpDjniYox5jWXRkjFPcEFz+sKPPSzLBqHrT8LTkXGHM
FF/Z3fjVgr3qWpfgM/zCg4OjMSLI8jznr8xD7Kj3sdAK82ZQfeif9wZO5I3hSqTtLNm0rhh35t9M
8qN2pUnXxbpo3Q57Cuscn2nyAwI4Pcv7DjeILVfrqHlXlF0W7HP1w1LtgAJQQzm/pbaTmifsBQxD
IKGP67Rzssn+1RQalK4mocrcTdkHPTdQ5mzPeEgL3YnSW860UZ8Iq3tk2zQ4wHS+cJpvrI0XA+Mw
d72wU/qj1h/TC3Lqa/qunaoXpXzLoGbb5XP8UJ4UmtyhLXU35BTlpnWnq/R2Zk3yOqd6it2ypmFG
pUX0TQTmBRIicmR2p9CBHwO6ATykOXZOqeDsHglDe4Y5sQslCSTn4IibmV1vhZ/jzDQvm9fzR1he
5AcNMhPwRLhyELsf+weC3nSSIZ+lg/hYn2U2s8VBJEXVMZHXMdvTZfxUZpYJm4uujr0h2yDfajCu
ckGmn6Wn7RNYP8/Go+m35wwh4wqjcUCZ0NnpQ/dmBlAgfEFeWdXOUB+baherjoWeJ/d6N23XyTp3
6w+VEckTtj1z1z8Ul+xbAOl94ApH3XKPjiL/7SP+SfawDBkv0657ivbYko6QzQTcDZojhWvcUstX
/WxxJkMfV90PNrJM+BbweWIObRgvjS9e+ZhN0Iyi87/j2QS3GqTDLg6SEZPtbIu9stbN5CK8kIzy
hNOIHSD9vtP1exDOx6Q9IFK3g21DudS2N3lyibWr/FEYQJsU3p1lJ94l34KtCq9S/d5nmTf2+QFF
ukc5bUkv4Ke9qfz55fj9P2DOPb7DDvop//V3nbB///2X7a9fh9/lnQnxuy+8At7UfOm/MTh8t33W
/fu//gpGuD/yv/uP//L9y7OgTf/+t//1WfYFs8vrdxiXxe+bXDSN/k5jjMZwmcXv/+lb/twXs/7E
mBsOoPwf3a9f+2Km8SdDVRgJKLIk0wG7YxF+64tpNL9US2NYcJ9omHeQxW9tMVX6k2aKsBzoqFnQ
hVTjn5kj3KkTv6uWkI8qok7msq7pGq8C2+nvq6agE9BeikZ+iNQIKpqhdlyUWDWhWddiiqetJTcx
Vujs1vnIBF62uNYWEgNKVmNTFqqnBDK0+K1HkmmeYEgR7dXr8/gh13je3lMrKMU1CkJVf0+rdpTs
slYG2GSAeZYtHKyqP0PaTAvQRGrjtnKDvEPosmAl1ok4QhCIOvjdVdVI0hk9KJY+RKF6i61EiB+z
VlOcRCOg4bFtISae9U4u8r1gqdl16AZdJPp0gfBFN729AOhWb7AxEwFjhZaUz+qSKDk89qlv12ST
aSphqELOkQ8RjKFgoBrbPD5IYcNgXE9/gcRbYHP/L3PntSM5smXZf5l3NijMjMZX1zqEe6h8ISIV
tdb8+lle3ZiuyklkYQYYYHCBCyQKmQz3MJrZOWfvtat0VFjb6rGLgyv56y5SqgHu43dVGvpkxxYT
E2DFtEQQkPRs9eFApG9vpThe8rzNzw1CYGqWXqIdQFphTsluHuifHjMsQfMaAX7WvmdDYrsX8jCj
cG/XsmgwB5R2850eJbNxYGDYj41uSL8Ec3lHKUXG8GDhxEGFUYRu9EI4DdouUwLOtjUEHwX4edth
2ITn0N4NjrEtboPZutVGZwFeKTxb2H8DyUAmkCXO13BMcnsZ+4NB6IBEKvEjwtTAPSkX+bjKye5s
MVM3YJpJJrNJ9VORlppFUVfe5p4RdwnajgikjJ6xc1L9EEN+GkMrMtclaMx7W40oGbbniOhOH7BZ
De6tyIFmQ87jJ33KHFX6BwHwiKCCyjZ27hhTMw0Fdy5WHsV7GuCwtd0xEdUamJfRXbNM43fptBtx
Jycpp6gfpS6DAgdnJu6Lpe3B+6wAASIXW3hBNnPFanQztJdUZ1byVjkil1iifQJZtFC23ulQhR56
N9Fp/R12cCL2Azk3k6TyScpp0Q+k0W+s2PK7DUgN6a56b2oH9nfdnmYLLcqHxUpw3obS5OrQM6bq
6DWNd8XKAlKtzNd5n9jOCzJPk0tu02Zq5fkul1nZ5362RwA7hI+uhQeT1Z/UBllJfSbxh+WBNX4R
ToiNYy4JXr4ig+FwnnKNKs1TgQ/FohdEcw0mLsWd50foa/KRPu6aAUzErdvMiZnyuwYNSs8kG1mb
g6zHeq91l6PaQq9GPWvxyafVmDalx6/cTkV8Nt0aRSi+0UBP2YphFtBzBUwdC3pbxoS2roQUY+3i
hyaaifBQbBo4FJGZsBUgH2mk9+b1pocvEOJfNP1ww7GQX1tXDDV7RCET01rECFcDaFhVL9t1FBel
fC2ZFpLvaEyeTiimcYC45xBBhaHJWSFvYlMym2/bQ9TdozoOneGqDDFMOmbyquZIj9txGmrnS+lM
VDOO17SERRLYoW4++FtKEasl3aTNvD596bFRkj+QY6Rfp3iUGEvNrf/sm2RaENCIQmJHijbqb98R
WXH0yEehRpxkRCnpGK73GBRQPZdDTJI2lH+9RqQjjLsb3sgQlMcGOQWAxRhD+kLcMiPXvD15FHOp
jkyJRMVtIudd6WJiY5RgK7fdhJX2ffCI/SG3yhTUMX45vStS+KJtNUZmdWP4OHFFRXKOuaorxHuG
em1Vjda4F0no1Uc/IVCzGZmiokRO5hMCVSS8cUXtw/QykFtVEF6TLIRlGhUXhah/hsFavFdBMF+c
AkkukTzeUab4ChqvqIEPozF6EEhhqP9pLRDBFhGN3llcrMOyJLwOlO9HMBvtR4ItbA+AEfNtkdau
sxsGSG4m4H3KYf4uVlZNkCrCs4MaLPoKJdRSbZX+A8x9TdGZ9cGrntyA61rK4IE5XwWJc06eBmtA
1YSe/923CE/CZCWmcoN1YZR74ueJqfVZxM5DU9kMr0VIfsNimgZTUzfU8izisPiaIJh+T0YUyXS6
quAMXD2ZrjaJlWeFTGNhttVU7qccZRXWBWFOZ7/pSABZYrLWqErwL9OCLn1DnUlwR1ql2qi7FggM
8DINjck/JZ3nyanCjW+joe/AqNKXgPEJ2Q7fFGBF+PKP5pzekqTjK5kM94Zu0tIL4Hwmyy8MkETG
AHihStRG8xLYeBMRpUdx+zZVQ/IaSEhuaz6DufQ9UnOWQSDKc1Va00eWkzU7uEn1gO2NfSEYJDpg
K3wGPW4cyBoLTsi32H+gUB4rkdf+VYjeOE4Eq8ImxMFyDsgLGZYVAvz94Ft2s22MmGIPPSpZOZNj
fKBqpDvWCQ8DWqfIkm71eRjC6VAnSJ9xx+CxgD34rlvXB604VfURUMLMJ2ial35C6ajqyThrMIhL
e5D2UQmshDggWGR2AnRt0sjUicQp0OQRKBN1tclaRjszEEP3XRnlLopRxRN0njzVbhNfkyHG51XG
dDcc/G7wD+gA4WLQ7+gq0w8b0ekafgprB3rfwZ/K4MOcG6qMbh4u9phOR39gJp7BLdiLlAMEQkJ0
0DiHKVqt+9iNdGxsV2lXrBCs09uKeqbnhE4ChFQI4zDnqkVTd8yA3I59IwEZ8iliLXD3krexMLPa
QGxYdqzQ1PSumBniB3Ms4wUMcH0c4hnnTg6RJ8N7+RIZPTHtmU/j0Y29ixpSlmVnW5/Ih9kMEKFd
Caw0CcXtE+/dxl9IxRJYF9eOk32VcHsS7ewQQ+Z4F0gi+jNQ048kJY2j9FsXIbkQW1KoOuytNiMJ
JqpPmGwxrkXU2YBkaWP1tuE89Ai0L2kEi6TM08cqEpAnuGpS+RFC5HOZWiAEyA9d7nq7nlSxI5sx
WarBFG77QpibaQpgvSLgOMYWsXBInyp99Iow2o1u794aKyC/zGzUCa+y+2TAIXizEz8/wH3BCunT
Bsdh9ShywhTKTM4bhVP7LZhb4jZMDP+EmTICMG3rVhTzZRpxnxK94TBxI7nkrDyupG03b2OrJDOk
Eh+y7b+FRGtsA+X4GzeN411j0aOo7ljOxAy+tT1kEV1jNYo4Vndxhu6lGid73eCohgFWHdI2Mk9l
yyTBc7LHCeTtvnGptMoovrgOIVuVwURq1n65bdyhOAlAcDh6wnsvt6qC6JE14TAsjKDQbF3fUs5j
ESf1RXR+8APJUfzFgcLy7GaYTZqixRKpwukU+yNiCMlpMbLZaZzFWRGSGz5b9WslUsaDUnh8+eYj
Ds+ATzw2V23fyersNCuSj+B1zSE+WyrqJKPjlM2DSwaDl31xZmdQ+AdQ8YDIF/FjQAwwkWgtlI2S
O+HJ8ZU8FnM3bTisA0aWhN7g68XiZ4Qh0KkyrL2jk4bzPidyjBJfvXDvjR/bBkxm0ndpuHNG/z4E
rMREikVHbnzbF2d4oDMyVlYsWkPEBgu/6h1o56OPHpCocWixOb7G8KdhqHY7A54M+OMkr23cwCyR
vWF8dugKjn7adJfaAS4Lm7XsNpyvtGbB5X8LJwbnQpvZksSD6oVlrZf1CPwC9SeN3cnyVlkb+pRD
DWPg0bUvjUK0PY801NsxKM6F5O4muQ5tMcIEP+yQGgAxeYxLwGZa6FC1bMOSaxn1ELdCcu0W5I/w
X8MOf0oY6WNTJtFbT8YCN2zk4YVy8vPIO1ePNn2xXDR7rPj+xgMWjILaoS1jYmBdNS0j3SqlsFgY
tpJfgr7yN2TCd0c8g+Zm7Hv7A4dLvzebnLND5dkqICTzJ+kvFwDME+L0qT5nObzp0MVJbosu2+iq
GY/WXD20wrKeSwkYTaSJu8+8Wb+rsHnJQ4gwyHi9eRGmNKBnbfqryshPBVevfeDk6cY04fMRkwTl
yfDFlaCmcOsxQr5aonrvkkwucHr5qw6KDYrZjg1nzAHB5XW+asLRWVBr1c9BEKc76Ho1agBCM1Ex
NZeqImUay4Y/rWoiY5awjgi+hUO6tgPvjvxgNtX62fjeDe2XygvTo0wiBfk1U7zk+UeLl4Vb4Wxu
PUJa04XGUTvcReTmqnXmchOrXp+ATVnHMIqe2966I2sKn8Z4wiK2Y/uaeLq85RHC5QCd+jvb75cc
bx5YDQhVQnG3MSwiDCvstqrVzgbD0CcLbNqZ3A7XahLF81SULjHofNe1Q9N0VH7yaHngq7o+z84Q
LsSKywAI/7G8ClfSPHfEdJAt8Y9mfa9/cXD8TB0GgbM1hsB5aDCaE+2nrCfOB6dB+OyONK65D4N5
ZgNbBJWMj3maGiASnXk3zTTVm6kkNcaxEcAD1fUvw4CHYYkR0t9o8g4OFsRbBk9zSRIIoUUEs7o1
htY2+ATgUp51OST7vFHD2oEmdaXKx5LCNeO+rIeM0ojh0hhOT05cBk9BoY0rgmKxnZG/H1sTayxY
8rwjEA2pAKL9l8YIvU+vG8qnCOAWwreBEtmbM4hUkzQ+WtzXmzhFuNyYbQjTxE8Y1qTdFYLztwaV
HImEZdLTSqjwZhcRqGEJuJgvi6idBxi9dDu9YHwm2QbSrnbiPSF4+QvFbv8x6cl89EH4HhNROms6
7NlDE6r4MBVcQtJ7pDq7Q7ZtcmTY7pAXNF/HN0Fd8OYVUfhF2zgmmDa7a15NRrccMetANekBVrd4
KoruVljtk1UnqOn7eDx65lh9Ig6fDxwz3c4yS/ERdQzR7mkXD0FfjK8lL8tbSc4ZJUfNrS4MO4LH
auO1Iil2HckmPWcx225NHf2pQi4EegKVkYJu6V3RbwvwMUc4MvRmTQrtXIfJwXFdrJqZfMpGzCEj
WkywijZRvz7Kj8Yp1DsVyoi93CL7zyEVYduyDx9KU0/nNqxB1zAzmaXN3hkAtELfXSyxHRzRtotT
69fBHhQE3Q5YJCtCA7tVGTj+ysutC7Qnfx2680vp5NW6hdLELkU7IarbBzbs4cdcK+L4rKDMt1EA
ZMPBa7gshYcqUEgLFmX7KNLO2rq26F8jUO5rq7wfKsobga6TRR7prtr6uNduhaeeSPTFsQXNZE8I
J4nRNTmYjnYy5hPAZMrEh7ZgEc9VDNT1hmnCqnRdwMpxLBnuD5OXLUOrVmjig6omyzJNyYN0Lm4h
768sJgxlmZ+V6Qe7AHfUwuc3sbDjXu3iOqp3s0tWRVqhy8KflO85z7sjHqDpafbc6MlH2n4EWkPt
aTk1F41QHvjw+SFrSk14WFlx8bRvsmyctWcinLcSd9EUZncjLjRlkBAZN+D42bNpYvglssSn8V6J
L0Myzcu8TCuypX3jaAi7wZRuqmhX6SB4aAB2bLEaf8dZGx4h7k9k1JC2DDzZ+UGGtLPyrSLBEE+D
8IDadkAyz6UNJlgIktOxvc3Iu3gUczNw2+zEu63n8jOdK2Zhmk7jir5Ns50AvD3WdckUlzII1Lyb
3KdvkQh2bpDgg6Px+dUkcI5phiHXkKgV1xtstyoaiN+opro/mFyily3M7xXRfN6S0jU/pGbTvWVx
fc86GNRjA/Flm1oYzE1X+q8cyT7jVpV8xo6PxGvG2FCgP+QuX8RHE/verjdxcBoRRoBKOzlj7g4B
BDdgCkaZp6cwMvujGJS5pZtloZOYjcNgxWfmuD39ZeWjekKXS7pMTph7kM4/CNoxwVH4fL/NPGI/
74IPeinBpplxiaYWHTt0Bl72GIHdZZoXdshrmnpaKUd+1mFpnfRAdm41ltTQxezoNUjifhvFVQ5x
E9+2WXbJzoYPsOzjqn2UYx6dpynnTR1zLEv5lG9EGWI+8WX/BQoJJiWLgBiyWfT0MBIv9UbE97DJ
yW68CTJg7QWEqfqcoudb+qQPP1STM205QJBMofD7rgBpo9OFXrPCNpx8kIw5Pjex/u679nzKxnnY
2yFtmUWJ4XTrZoHeROnEaI3k08W9vD+rmjkvlJp+Y+Q4JlRg6Jp+zlDlOGtyvY4dw3iiZ0ofzFbD
k4yn6BqS5oNtopBbsxXzpQ1zFcESNMmLVXDkMDjD6a7n9mhAl3oOu3k8eQl+uxQADHJrJGal1wMP
MMiw3LQ5pyE8RZz+1O2bsewJGlLFXfUWYym/g8ia2K0R6MyQdf0KJimdNmYpCmMF9SkpA3Tnu22i
2+HFwjwCEcNxDMyQGuZK3YX+E+b5aW204YyQxbu3ORNiGjmTHAMGvcH+d+/t0pugoaP2uKdFuIIJ
UuKMLbp66ZgOUbrSkmsMVt2VNvxY7Ro9IgLi9SUKKzbTrR1Q1s521u6DOAwojsJ6bWcd3qLJ7Zuv
KgOYxzW0s7A1tOFNTYlgwuTMw8s9FY1WVKG3CrH2sbKQA5ryTlcU9cgtulI0f/xR4k7J8BQiTpk+
hyC1L93AfdOeBDdKQ49X3ZnpOsNM+aOA//bdjCzBj+FaX9DJGve3pn8SWP5OPS+xReGOfUurUL4G
BZU63E3nwazcnon6CJxYGbTHO0HD2DLJ2Ez82dnGXYiTH4QUaffNE1w8bE+sTupUSbSxInJG+faX
TAG1KSMuHX1g5m9NP0LHbzoyHSoCo5HInxLUxCBsIHa1JeFjpH3vuNr+0FF3MuKmXNI1+qZraJP8
wjFhubX1OOPkQhBoIZhPhnkTxomJ3GlO4N0AvCLMuN4o1iMolB6x1NSpezwBrQX9KkY29JHDlTtL
ib2pOJTR/aBIjSe7ZAzJ5fXWK7QnaG+DwPjA98fNaZ7lRxZX3wPIaDQrtMUNJCbsR9jZw0T27V2/
O165RlQLQTOTWb3TXo0GUsbCK3S6HPwEVRTewg1kE0pelVBXqaz82aZW+jbH0c6WbJrKoS0edjR1
ejB2S6OIIsr+3KmZ+kvrc6rYLijM5ZZt+zoK+hEOfvYVzbTz3FbcA82G5AQ4Sk9RD+0ywavLSjbf
6zwYX6vQaVe1SSg0DfNwqWo6HbUxR4/1EJanQEr/rLCnrCtLPNNDf6mY9W5Kw3iRk5QXX1cM9kmA
5n2KiHEY9SMRVEcsouOFto1mpVGLEtp7TqDFfGsFG2LnluPajeko4MylDMIuty8DKlJ7IghTjEO/
xtWQPes40V8sC8rwYHvc3IBV7KFGNF+c3kYb7ds2pTYRuXswC1cnIeVunhKoIXU1bATF3s6fC4MW
ymRvGJl4jwpP/1G5mY8NN3Efcund47T65tmUHcq3Mh6eC8FLOczaWoQiaF/9GPEHpRAkhOS+yYoE
lFdmAdYeZIYZjSwZYh8ig5e4su1mZ05kIBC0M2zjsgGT0WG+J7BNfNEWDdZiQgIxgH9cVFZufG1o
CTwp16hXA+knPIY2WmGWzWMAOmjbAMI9kzA03ALLg2qHeRKlrBPRRZuUszHm6q/9PNwFQGYfBx12
a5yQ9Y40EHljEFVsSxp2h9Zxo13rqWHBAE3uM4tmsF8kp0HBMBs1HWkBs505c+af6nSYD13PZTLn
Y/2YtYseD84F0RVus2DShIfcCrz1CMD+eSxC9rW4Uxs8Sf4Lym86tTHg2XkKUbtYcw2/HXEoIimS
FI5N6rTUEj1vQj9ZKKv+wpr6Qp4h4GIHafwByRBxrhPKactcckNWqN7iUnG3M+qFzbDmzBCMpkuW
60uaSDtYlxES6qBoPtzWKZ44SEhzHzWwcs2pshYjXSSzx6Kkms59NB3N5oANIV/4AWDyHMsMaV70
4szuIuzk6oO6e5SNbx1pSPikwQIaAhFYRBf6uuGSgOPo1pYTyARCmNjEDPKxHF1BYunoruPujW5R
3147P80eishrL3wQ7keN5XPXTscexoykuwmDpuDUn4ptH4Fh9bAj4d8BSoDeiAqeOdVZ91n+6LVa
fNqhQceTlsf4HIsI9GqrYTxhjN0ZsAJOTF0wduvOoTPrhV+NqfvMkyoB8wjh4JXGVByQ1qLCh1ah
zJJ3bmZZchTiqZTM5ApQLclMggZ1k7eaTfCqtS3RbdD8XaTWED/htkeyEXAT2unKfoLZM3yrMnI/
p94z6J7V79jU7jJuWZHO3jVf59Ad9pR3E81ILkmul5LPzdy3lMXZltz2AbqiuCLFpVtSrE7j2sY+
jOiMB9G8qWuyUSANDDNS7PyexsHhhwftiaFy9hxXAfd/LxHOjcJeiVOeFeptil2/jpZV0OfFsuHY
tNAWjTJa2iA+229Z29FRMeyBGYyWsQtCyPVa+Z5XHWRpzLai2oGFLCmwRE0Gruwi+xu4Do8hbWvD
IhG9xb0w9O3nWmi7XnWZOwSbsbCGcjPKHuWtF8nWXDDKIPPITuEjBIPtPDdtRehCQ4DWS1FzwtOp
LKrVOE75I5O4fFOMKjgYjMGCfVTlOKHCsVHTisRH/aUTWI0RFg78Oe9g6HL2EIbLL/qtawPkpbOh
D3THuie2TPoLFibGhZHZFYqdKr0aUxN+c6X31Jez+3ViOLS2w4Fwulw/wg6gD0l+VbpqmHU8R5ly
Bl4CfzpZxQyUKbca52bYONQ2Mxny+zKtRXeSKVa5IhfDk9lL3vqeim3Y4x+TT3USiPcoHBxz38Vl
/BRTwKIZIsgOiWOqCVmevaK/iKEPZyy9YeXdEqFrujpAHuWnIwwEUAPJsM1aeGBFCBRlrMD+S/ma
jg5fIjhgOjuqFUl5acLWoCOFg/ZKug8At9gVZv8Sek1t7NNWBOG31hAdRZrB6pHwiShRmuKn3Qci
3inB9zo7dv/QT0G0JZiS5o3VN/nHxOG1UUmCmCxrJUq9AloowoAuIgcsino6p0Z/i5QhN3xh9rE1
zBp9GKgnldrfxcCGft8SZU1cH3VftdN4kS+SUmE/tkP3lSsv6bFOfZ8yN+kKUncLxTVELiWTetMw
3cMmP0A5rsR8LiIS1GpbZEuzd6afHgfBNbM9cjqRFagXeIriCZMyfgy4Xbd5GPSbSfby2jMiAIpD
wiSXcObwBAgMUg7z6m+FLGE3kf7FztU5w3aqGNUyepfEEzRpdVI4quh6VXR+IYXQAnL7wfneN1W2
6yuGU8nQvIm+YzN1qoMsKoAiTdZUt3YsywUEkPEnXU9z1TT36xUI1o+iGD+DsimOkbIsZJqyRemo
Qfv4UB4XUcBtlx2aSNWQy6Ydt7SE60EdTL/X2yrnlR16br0Zq2iJX7F4mqbR3oWGKs7gY1nCBnGY
EG1anIgWsgWbm8E54q3cZ671lo6h/QXMhfU1Bry5gVMQ3sZ+UhevRr9WesxSqpws0V6Q5uzOcXJz
k37eM5u5cu22EcMTC79Fk8CvmNjBM1wHplhdD4XGiRy9Y/W7V0RG5otCmPqki069gZLgmI3gz686
o8RBG/RoGKIKQhdblHlBNUPmCjPaN102yS0gifBs2mO/QvZQnLEZv7Aj2bc7fPjQkbSGnqylZrWJ
L2Vm6Nxj2GPiPnu7BWdxb0/PShZ4q7qDObju1Ug7uZx6WNKV+X2cggF0YkTTwaLbesjNGZatIz3G
i5G1lgXMSDjEzpJ3N0cVQiOuYuq2wA59bGiLrhLt6l1jqnCfAB6h4nYqtZnZvJYjm+5rMvjzpnXh
cgR43++bY7DQvbKfSdgtlgQzF7fJdVyAXj22BK4295cuSS9VgRhAqbCE7ebwegVA7dktHQKuwVSc
a6uy1zSWvtZOoLiGwhtZpromKqPtGe5OeAOKTDY7Xi97x6haQnTjEp+yEMm8nvXzpH1vDdcIMK7C
euV03WuYptHPthgtjSiVXFyvH+07RaH4Olazcx3YApDzedatz9v+JzqF8WflFe4uMwDlMOJ7Fk5X
gTzyx5Nh85oRR/oc2NZj7HbyJfL8NacCTGnbSfeJ7yF3RNuo7QrFIT8DpCn4sw+MoqqVIdGfOIaT
LO40gOc4nnDnpOO3KQk/e9eh6QaFExpzmtwUme5Yzprqkb5lP2zKmsuF31inQEO5WAuCKo/eOKIi
rkThbO5dWGJVGLFGnJ+72s6BwvVuwzR4ZBYwjpBUTQF6LnGK8JgE8bsOw9BaIhFpX5MipfMsEnlj
aSBHrEQCxpuYmCRgxwA6zY/Uz+6pQz9G00/apNTMCOAzNJ2mOUMi7jMH4HvlwSaFHe2dPeE5j1UW
byGf16vJMYdPVr2xmrmhXeOiT9ath+IkJMh2oUMivWABwkrqWvE5MjPYKedONutHy4ZzkZfXwEjC
K6Oi4Sbp0e/xiCO4b3tuCFWC4wVLO0pKJIj2W8EogaQ1791sfHVwfU8c66IXoCCC8AfdD/qxIYl6
1pJDKGe4Ugwy/F6IDGuEH2VzftIQjLdtUu8Li3cWGIlIHkYjmJsTKhy1QU84JZsmAp1B+FcMbQKb
GquMcVUzV1dWi//RtoRGLMI2dB7qTrW084TN4N5wQgCZDI933my7e+vOwU4MoXaGmuNl6cTtSamo
i14zsH0Hcw7w1+habhMyerFG2/jF2rY+w7iS/rZm3DLBTzMJ9CFiOBRE35ZDUAECFlgsGZjGYtXb
YOIOc4VyY8OEBBm4cucTAdYonWGq1jB3ZuVEH7FJNxu3oDFGw7Ylh7n9mekOy59voW5aDFNaxU8K
GHuLT7CSN7dAlbci1KMDLNdT1JivAlSGfsL4HjgnA+wNlTrD3T5aexmhD7jdW+LWDkUwSuM2OLDn
z12C6ugoMgfSMJgR/Ap1Embt13ayhfGAliwNnhjlDtBkKiHab5Pw+gQZWGQY2ftsVD6uCksDyUXZ
TV/ehLZGQLEbfnqlaSU/Q2MwAMYSKb3ifZp3khvsoZPVDDagpK0h+ipbKaOZL7k9zktTQ82LaC5f
6ceQkmAhLTySeDxdTN75XaibOtxPPmlyq9ZCPTN6ZbC2qszd+B2q9z4yvVVnCv/aIv7N1UBPER0O
mLpTzKj8J72k+ourJudTGjJ1aZ7ZKlnl8TT+oEMxfZ/LwTq02K0/e8tp3cOQFWX6WEwUW5vc6GNx
GIuKNTc10v5eRqGxLAuMCS7KKEY2fouY008M8DtymH6qkHJpFIIEh3EiGhoMXe/J9cj4CFuHltam
1dREWdCVO8lZMq6zopYchR3jhufW9O2felT9vgayt0tGcmPAAdWTT4sCIWYBvZg225MkoLUl+dt2
VbdkKAFSXUZlEazaLI7h54EKiuz3rrKg3y9HKxnhnok6pJsGv7Tu+puRqCJ9yHoLDtE6dya3qx7h
ak1ko8UpYRQUIISVuBcSKNzkAL0j8eCfDhFXbK3b7lnYpenEyAtNiWYfnUhAyz/sAP/wxYRRsZ2C
MX1za7vRq7bsxmbluv5woaU9kK/l5lmJX8epW+hTwRcGCf1HXsxuDITLR1ngeHSRJlAOPoPmdTGJ
LHhjc0yTt6ah+DJN0aQ7Io/rO6e18Ivd0HsWfYXcIMNgYabwpqk5HCcg0EoXdf8QD2md3NAQOS1O
gdLvjcf/cVci/z+QYz+UP/JrW//40Z4/y3+qsP//FGUrhMx/EGV/pt+j/sc/85Luf+W/6C6wCqSL
rtpkbOPQff1fsALX/g9YAwqF9R0IRzv2v0XZ7n+gU3WEx/8RcGQrl7/0X6psw/wP2AaSICUlBX9R
ebb3f6LL/qdR1xXIsgVPIS6ZuDztibto+2/0gGgap0g1rbnipuGp54L72BL1GYzHFAuBW9fR0fJO
f/uCfoMq+CdRhmdqy0EBTrtbU/3b4heTsE/KRY7ak6l4lScrK2VoQEhyu/7zU9zfPkZICQSHm7b6
C9Twt49m+SU4wiE0V/esEdt11o6/g2g7YucHxxV9FMlbku5KpJHpoZrXFdlysBsTZnaEye2rF4ym
hntQ6aU0SAZfgiJucVRhNOGCJRjXLOeSXZayekWNwA2W9PXUWqMR0CfrghPdLdZDD8+Fo2Gh8O+Q
4Efm8mfy3fkEqQAn2zDWJrg8JOpYxb9N36oBjfaKbqzAOqzsVTQfXQ8qynUGJTwO3LtIgF+7PU2T
lb/887f1v60DfidslnAwoGcImDD/XAdDzWlu9ayDymYWZSbzOhzgv0ElfU7IcV/KORiX06ye/vzY
3/2OBOAjlImuUsL55bFpXsK7CngseN1xQ5VA/e815b+Y351/GrX/c8W5ts0Hg/BxNx/889P1jU3c
qmBKF7pA81aVuxL5NmzOA3yYogdJtyhBGKv6M8tfm/RiyYesuKPBN5rlP6FgX46LWuwtNK8AYx5r
743AmGVuPrj2wXK59j5EPSOj2d+Pw8fkvKiMNln/EXSXMfna5//y/vz242hTK8FXZ9/fon9+nHoK
3TFzYa4GemmpB9QeQDDiTXhHD5nY+vBWx3fndrrEJbcaSQmWw2Ms+SMrGZGi3nblQwadpzqm86eM
fhrhvq/EKnWhDzfUlKe0btblsE+qddit3Pji/UVLWqAiZZj0pDrEaZxi3f7Pq+HuAPlvP/1//pq0
ck32QhYh+Kp/fi6MGj4SbTWvUhwLC6eaNzT0R4pBH0pc1/O2wGb68yOtO//g12d6TM08ySYN3PKX
79KRRLvltiTSV2Cdjz7TKPEvoRSolUvO0AqNVZR0uwLMOUpqJ9xqYin//DPcF/kvP4IgtE4pKQlG
EL9uVAUdRrfO1bgCD00/xj45Tb2GzfZtmFrzXxJSf/cs7dKtxwTE6+798nGF4XYmiqd5pSNkTiRN
mdolsdIvkEkNZr/58ye7/2u/fjIickm8ZaFSvN9f/79twVNJJpkteZDdOifI7GivUYYtMltCEEjr
V9K1ljHpVDrW//LK/2Zj4fx0hWcpySErfznXxnGs4O8RNUWnApu9IHp26lXwL2fMb57Cwe4p3kPL
JLT3lwWLDs7OBZ9xFRL/vujyina+cKZ/WR/W/Z/55WuUput5nGW4uMy/Trq/fY1J5BS50zG3xiuw
1gyZ0A2Fa6ezcHXTkodn/5AbCWrIkXmz0Q7/skn/5myQGLOEYOMUXFd+wV3M3kBfE0XRihr1Pkb+
rFqkMebUIylvpukQSDJZ3fpfnvqbzUBa3A4syEw89debCT0y5GlpMKPcG5NtaFt0sD2E64BYGIPT
pPXLxZ9X62+fyK5KgDEDf9O8bxV//5qtKgnIWppXccFkRDBno6Lz8ezOmbUsDUZtc0xE2p8f+psX
8i9klby74/jf/Yf620NLP8OG04/TKrMeZA3uIlCwf3qv+DmRCvR/8SwUvPf3npfxDs76+7N8MYRG
kvAsRhqbYYqMdTFCDlIxgJHJsP4ne2ey3LixretXuXHmOAEk+sGdkCAhqlepStVMENWi73s8/fkg
72OLkChcc3wjdtS2HTaSSGSuXLnW36xswbfejJFkTBhlQbRZTKfXhImfsECcuP3UjaKnB53TFRnp
SU7wVN9/tbd2oqFDXRMG/yOQHr+aKvsD3T7uTCIE6CrgMaGjAoLl/VFev5KQVVOZlRc1pIHthdZW
60+9LyPj7sCg1XZ68q3r4h8jzkCaUMOVk+lV7ETeTNc0W7N0zdA4nY7fKCxtte1rsKO2xvEHtae/
wDwToYhYfhprGwU7ZTrUMQh0I7h8/zWVOR86CjiMjeKjLEyMCAjci+gZjJAlaTLMCUb4c6oQ+o5g
aQ7AJp06B9gilxAkkBYAjIkxHlW2aqo/AQFY2xyvdiS/w5bxMNcxHyEzXXxVbwBWXPeV7PRT80uw
O3aFrLmjF7uxAFIXSnRrznh10lESAfxtYb0uPnFUWlM6dPgmqXghbWZsTl/aD/hrQnKyNRxFQ/EQ
tjnWynppUVrW/mSdTZUISd+VXzKPtPgIYMd1bn9o9KPFuDhcZAxgFNMEwQ7CpN2FaTMz4qRLOSpB
alr63VxhoEqhWntbRnBo6KVdJ1uXuh3cSloXrCSdrw4BLpxcEmmSqrJGPF4cAkiu0UNUogkQVuHT
NQnmaLwtEdAt+wppSxFcpkXw5/05mBVOF3NAZdgWuBxyOeC2u1iIwjewlgqt0ZHxkG3TPx0XBN//
khe/2TNoF+gbWBQeLPQAGcy9PT2lxq0W38r1t6R7atuDkL4FiDLNBnfF5iGcBaH6Cx9xbWwWzcwF
2x7rv4HBo5ihoW6TPHoBzJJdIQ65/xSNX7uAYuRDH98M9d37r6Y8x7/j70umOyd+cLaRGtUXK22S
DCWCfcNxU11o8qXE7dPUf43WfUp/t6q/lhlwX+POGz/myZVncWv9iLIJXd804Aqj31b9kwIy2S8f
NLALYfPFaN3G/GIVFxnX2tyFtjva+7J0wV3A6u+cItlCB8R20d+VmLb2u6o55PVe7/dedEjUa1Z2
1j5I/i+R3HTiSi2+z7qdPao28YVKWctwWuNBVdBIcNQvw9dE7LFg7YLHJLkFCqO316gRGDqqBXrw
ZQi/dBMAfdpyj5N2UBG7CbF7hC0HkXA3fpgB3dNG7oEQN6CI7huchVDWLz/liN7TDco+9j8jOCbh
h8zD/MPF9cqLHPHJpCcq3wfTLek4XCK6QvWEK6kDUpRrtq5eAQi3dNiO6AZRZ+4/md5j2W4t89rs
XNIXyTrMqSgAg9K8AkKIr2v3FWrfACMDVFSDlJyD0uC1jud5eyeLfRqjKbEpYLBJl/CgIvjNyn3g
xfuwOUwdDu8/hmyHVTtwDnm60Kq9maJ0gR6HgoeApX6XjZvygBe9gP3Z7bzhCtFFRUdj7jDM0OmV
E/51wGRNmex5SkuyzJX3+NCwOJ3SDMcDJ8hVem8KOh6VH+18KUXhPcGwhri+cia+tUUN8l8d6WJV
s5TFjQK8c17hr8jJy19s045+h5XAd1nZLs9VoeV2ITOTUQ7gZFLkRSiYMRUlNMXR6bs74FfwKQ2B
HdqsjDH9RBjRkr8V1cex/TBov1Ttdw3jrUNQCnqbkA8Bcr4ZakEbA8pe57TWDgJfE+502+1n5Hew
VWrHsL5E8KWzdtd1X4KHuVP2QbpKa+RmNripPnBp0cSmJQ1EJMi/NG9SsPPGPrhqbhrdgcia8/By
a7sAJG7LR4EyVbI1EHIJHSxu8gdKCjmm3Irr33bJddFepOreTjcHZJqybJP87JqPVviYIeYx/pn2
vryja4cgDgxcNj0l981Y0pYOk62sfy6mnzCzdO+qRgekc6zxNoTHU8Pi+VJVt0VwIRSQ1c7QPVIR
sMwNpo7N4LaT0/U3GMhMuK5Bkyz3mnVZ11/p3DYP3vQ5Tz6l2rDR2GWd8s2CP92k/WWjgPxBjdGQ
voM714o7taYcBhqxKu+79DJvL0yaneOv97/4q1yLOyOFbGochMj5/4+XcpM3iVnC13J6Iyod5Hh/
6hXyWZKuXU0e/eN/P5qicMYgj2Fx51isLmFkWleDG0L1H+q+RhWvL5G+waFNcTKYwu+P9vpGR8mX
WpRlI4PBjrUXuXEV13N1fhyh6Vk02lPA8L4KehgsKRwdVp4RmwNsKbyVauUR1IC+cvzMs7fYTaTJ
5LK6YjG/z2WRF9eOyCzyoI1532GyOc6TEESasOuVXfvGNxQIWAgDqPw8qYsjTuDdq2pACZ3U1PFp
r8yZhQTzQfEwkMHCaGVaX+co81jUcaCH6tQcFhlTVOZ22naIHVa5AapKurRlKlxcRND8yhwvAytt
WkGxEnOXL4n6ukYxm4o8BXlAFMuYW3h4lUOHc9Ss/1rkPZRR60ZMP8o6lFZecHknYCiGEaTEKhkx
BJ3jPRFh7eKD0KbirNjtDSdfEQPqMEr709zeFd5lF1aOqYbj/v31ujxW5oK9xatRtldJ/Z7vCy9W
Cx5uqgBXWsOHIQiWaYt3CqZa9LHgh5s9douSuTLkqy1iKRxkts5FhAyYW/lii6iBjBhEh9t3oRc0
T6XqBrKRY/bYAbVSvMP+exPT6nPbtkQ6eFL+5dJleJvbj0XJhcSTO9jxVIeYY+ZSbOeODesFM2Jg
9zkZTTVSBmgm+8P7E/x6Del0ezg/qSOR5i7PbaHqBlhvtO0wxGx3MiBRq6S9HSGXs6OdO62c2a++
Jw9kj2BMQ/2YZtLi5aCKNhPpJbqC1lABvUGP0AR/6pSwD7ZV0f6J0zxcWbvPBZuXIccSKgkJpQBS
c+SG9MU+gVcmKXi1p05u3U/hno7qTvaureqTWaK8VkkbuSCPAzdUAQmyEVgDpZNe8zc0K6f+Wxzv
JwlRM2T8vgXdJ5rrtIT3IWgCvbhu8xv+HPNo19tcRDGORg2Qf9cu7lvlE8+AzMEDdMj0ZLx4EvOf
SngNKt71lH/6l9+S9zQtygOkYXNBefGeeMPQjrbiDJe76tHrK2lbFhqMswFZO90o1JWF+iomUFlh
0czNDdumXjB/6xd7c+iL0RiwhwEawOUM5BbHug0YsxC7JEn+TCrmwLUc3neZdv/+i745ssLwpJzq
XMQ6HnlSgNY1eRliRxf/Dgal35k4j2MUF0guMux7nFVwSARha68M/Gq3zK9MmY46Nke2JhahoRVh
XKtlFNI7lN1R9qGqhSZXoBGrtiJdK/K+ahFYzC3zqmhzRYRK6GK3JDpS6HozDdBq69lzycEex7hI
awzlemO8xXdxn9lddkv7yneMpM4dSHEru+e5YH28e+iP0KWkBsxvoUVyPNlqYepDWg1YUQJiSBFQ
kiUQfp+UjhxRoMethTsZvOKFrPgfO4meJn3P8KAhFZglBxb8hIGVJ8fgRndjDCAK6SoBuQ/CCYAx
Nkj2GNAvwqBHNu7t8sB1m9shtNhW8YB7ADyJ9l75nZYICppsJv5kEypoRODM3KETNSVPfbhvIGiR
h2zUgsGuPR6NqBZCHytr/q1Pos9fnzhC65AK//FsdJFiYRivdxSHb0NlAP2np81VwvUAto6y7TN5
g4aB7lS+/pA3NYQcPQhWPsky25jvO+RQtPZlVM3QHDv+DbKnh/CESNCVLpE2E2JTg4U0ZfdkDqYP
/RRpUV/av7/lXq98DmHd0sVzt5Y4ejxmYgGGanCndqZmctoWGVBYOogSaBQrNHnllKC1wOOOFp1K
AYoSLsAFhuWAOh6uz1qYiVLfOPKD+jP/QGyRn1AmMcZd7D/AUfDGHX8r/cygcNBkrJy8ve4oxdR4
uGxFvMFkRP40XeGwlTlK6qSo6+i/+LMdPrf2HcCZqHQtBaHEhoANV0/9PpOgWULSVugUPg+o3MMA
TKpdJj7k49cBQU6csSCB5HQqpW0qb7mu8CcgUBhEkGqjdoNdU506UeAAlyp1agI7XWyxYLEyx2wv
Zp4e8vjqhRS6NQWGYA9xvdRdL9pCY5hzYQ+mxCa7V++m+wYyZLRJPpqfUeEFFxCgFCxdKNkFesO2
5mr+r8yCCuhSEZ5ubS5a3ZauBKUm8Wj4Tm5cQCpN7NtC31eYakXbBusl+VDU+0ZxMxmq/C3Ck5iD
lTaEG5d/iGwC4gaTcMfmgFLdrHrZ76NvdXSn+pcI0oYbtGeDa3E7fOn/YC38Tbj4pvxGBq2L9Z2v
36H70o/XudqAFt7HaG2OP5GdKOKfYfqQQvdEcvge8JivXIIZQ1ocLz37V3AzrUToV0fDvHBmNT9b
JmOlN3a8cKREAbPkTSycGtvI2i7gSJuUWtQaZMmgBpcTEnnb0BS+g/aTcXh/l7zOHZ+HB/Uxtx6A
uMzr+sWZGOr5AJFUaRxdznY5pn2w8J1+7FwJ0ilfS6fD0kHOA3xL275L0397JWB8gwY9lRhTsyih
H4+v8MKRUfksNam+TIMAK5qyfYTQTK0iG1YGexWHSMkpv+icTfIcjhYxAc9FszFrWHSRVvkX9ejd
UDffF1DzNuqYfPcbFkM0lt1KdBDz5W0RHBgXCI/FuWhRoD9+yTQOywrIfOOkEZhQpcMIXcvAmqJ7
qLlE7fQq1NUZmaBs6eoPd02Cj7vUhcqWzuXkpKRpuzwJrpDvr52sFb9BwFqX5G0CMXm9wyc6lKj6
hY23bWat1/fXyOtZI4Vgcc7JvSYDfTr+9bCNRCfZuD10UnlV6S1UKzCYPTljWycztTj/3Ecrl+75
SxzPGGMKRLNmgINuW4tTC2alVaMDV5KmlajU6oNrGO1lV4or2isSYTVdA0G9Oi9UkA1UmG2hmIIL
6uItO8xrKWwAVKIc0Vwm0o8EzSqrb6Xbfiw//tsZnTs0gLvmZajY8mIdhnne1WZY5Y7EWeSWMjUy
lEKIM0itm62T+bZ9SVqcrRyJryeVtScrnMDCMihALu7EdjjTC7Mc+qboSuhu9Q4QjOwmnhihyiOz
FmHG+P6bvk4/VBbMXImkQU1D0Jq3xov4kum1gnZMnDvKMHtNNdT++o5KozG13iEToIIbI8Hnr5gd
TVtRIgjUB9tOif91mEWZdcZOcU21NbG8x8FLQpigVPEJjgV6SVBEcT5HrDBMt16JgUHJEh4MVI31
6eH9KXi9sI5HXsw6DLnWRIGGkU3HHCxv12FRD21SN3d+tDLdrw+T47EW26agKmwSzlKnLqVvo8VV
P2hVwIn+Rm1up+ZaE1G5V3Sac++/o/ZquzIuYZVQQLsXHObxV05DKLpFG1CaQxB12441nEEp81dy
2bdmkrSeKwYHBVjFxRb1Jz3ypQBHMyi9s6eHAWWhR8fND+ELBmsQgDeWrq2B/WHhquazEu/xS0WA
uO0ph+0cDcnP0Ij/QBeAt6N4Nz0nR+6Vu5ycGpM980A/0L+gQXl4f1rF66xy/gk6AVBFehi84fFP
8CtaiByO6H9034pgLnJnZkA3PcquYUGjn1F14VWODt6m0ZTv2ijBjqY8j76Xt4kBwF+j52htGaLa
ta2O1m1EzmkF2E0HEuBptBH/9QnLD0b+hYXG1YtpO/7BrapHqgJY1Qki6a7okCn1tWJvVLGTGOOe
SlWPIxOWSu/P06uFodH1pRoERJZCuG4scihL8uBF1VHszOzZPcqC36R+2Nqa+VlNY+ucwZCIQDua
mzw1muNXzD0LGlgdxHDoq9nCOqbTECtf2wIRObqp//bNQC0iOs3lDSnoVwBg0ERyXwW0IdBT/FGV
dXZRWLYLsdXJFFQS//1gMw6MXFSd6+2LN/PqFsYmNFCH0iVu0oare1q3QZACo8nQ+PP+YK8OI8g0
OG/O+RjnrbZM/EZpAGoGu9VBupKiU4Ryfmlb32fao5Ka3SENemMlSilrYy4OIwnBLrMLqYZYHogE
FBbcvEDdPs5a+Utbo6s/DTSXMTiIFQMHy6DCQ1vYlzGp+zZD5mHicmYMknZlehZKE6q5giZ5lWkx
J7TwqdPQxjHkJXxsGKGKU45EnqGwJOxy1OROND/K3EP/tcV/Nw7uraQvVqLM/FmPci0gN9pckmfY
+Q67zE4HAxKfSBB+YyMdEmn6AYt+rfT/3Nz8ZxSLapBqoF80Q/znhbzEOFkggnwhUKLEsrTYy2EO
3DagMi2n/QOspuIHdNkHmGnKxSihodXayq86br+M2nQVBGgqSf1UzNI33wm8xaHHCntTKOpjXcEt
eX9lHh+if/1SWNgkCZTrWOaLaII+b9V7UhBRlTRuVDu9bUoPLYzajw4Fd1xb/RqE/nVojNrK51eO
vwQjC6rnFNNnIXlom8tKepD5WksniD0RNhcRrHMMBMeLqkySPaLZwpXBKtc6OF9P8cPdOAS7EJHG
/JDpVfXN76en9ydicTl8/j2GTf1kPtZBNOqLA3eIpN6U0Xt2kCwxHBVXUc1yJN+sdnZNtd3Pc3dq
7C/gYbBIRm9yZb8eb9f/DE/RSINzQZa8xDWGXotTRcTwXQ3WAFrxRwmpzEmS76HKwWrupGFlxOMN
+L8jckvTaaWqry5qxYB+Hi0FzFpL4W+LzB7usEGZcgsZu2BUL8oODROY9H+tuP9PCfovBAlfrLnZ
B+I//g6331P8HW6+J9+R2/5+5NMw/yf/+DRQwFZJJ4D1/WXr/JdPg40VNGkLKYZJ28t8Lin+x6fB
/O/nXi3lDLSjbUWZQeL/oQTJ/23p1FpmLhH2DnN+8q8MTMXxfv3Li9OwiBPHKUDWmUEyxZ56QDIi
RNkd8ZQNArvpB3NsMS21kRsHbCGkz8bQYcJUoRBD66WMD5NvKQ/DJOWoADYV6kiI7CU9qpDIJ6Vo
qQZNI268QrG+F23dHwIZnZWdZ6XZdlRmuR+tD5sQwWjkC15M+/1fcfj/ZG16jxZ4U//f/3oGpf0T
nv95lUX9x05rG2hlS/0wId/djOii/65NtPE3ni5pAwXBGa9poKaAHYta69d+VWCE6lko8xDA2+I3
GkfW05RSttm05RBZyPc1NK0zFLZvkO0WX3vJsvAkHq1vfOvEDUIVixy1GNLvFqKy2Np0afl17Btr
35qy9LntLO16QvdnJboeh/W/33BZvuj7BjVrPdIPKK0n5gZ/4+an0DJKofAfpR+Rmief9WkyKeP7
tgXkHo5BvxJX9KMj9p+xF0froGdN2Vv5dFDVSbondVa+lnbtfemGEuee9z/hcRL8zxhzFH1xw/ak
YtCNup9YXOrw01TxjQsrSX40Rz1AvjkckpVr2HPT6I21sizKZBH98qjTUItn9v6YWBxgp1bJn5pK
WPPNyBwviqjlpmvIvYTLl23exfbgQfyufPmTZZcybZDW+oG8SIdKTUzJ2mo0sJFVIag8SHI97jTU
a38pKBVde0MS5ytzdGLDLisfuRwEmo/mjzuFupvZ0yVC+itGnqcePf/zF9PfVn0lvHFq3JEqgh9k
F0pcrKzcU49epKtxU6Hi0reN64nyTpGDD3K7dsSeerQ4/tV2UGJBr5b86joGoFw6ak6Q/pvb+UZE
OfXkRWw0tdFHtJUng5TZBxNi7Fm1kqCdevQyVhkJ2Kc0b1yB9ZhQkZOQW+esX70sLcRiEJOJWxYu
vDJGvRHkjXFl25z41UsL1DRLw5TqSe3apfoQiOh35WnnTYi52PoolTZTliNrnVv2j5wM3jfKm/cn
5ETkmnm1L5d1NvSWhuwTCwRbD5QZJxO1QpHUH4cy81eugqdmZh77xdYZWqqGXsoYTdChI6Frpf1d
tfv0zG86D/vi8UmEgm5vsxLT0cZwFB0FkGqInrw/Qad+/GJzZraVaEocN6i3IcdrIX+AF8h5j15s
zjrR0hqhMXL9AV6Bj//LpJWP5z17sT0Riq6UZOAeYYr6MS10J1qlsp2akcX2tKgs9x3yWC463k4O
97eWqpXJnhf0GyfPkno4SSH9sCYlqADE++ylsXLhVbH9lHSoN5u+Hn3wEa5awfGfeA9jcWhXKL7F
wcSu6tMKp2sfTd21rvypRy82rIYSly98nynispT1NH+CVfDQiSlabFiEXxBasKvaDTDLtTCSxKXw
rCWzZBakhaeJsKprl/r+UyN3X+AVrbR7TuQuy1raGGieaTVF7ZpBpO9VTY8x4vSyQ2jjIWyiWnxx
3issNmskOtxgco8YjDQEQhJoabWmNKyszlNfdbFfg6w3UlTNOZdKhGC93332H82Iv9zx/t8P02Up
wrORERoBm7qlqBC49obPKY4s5yVFxmK/FlmYpGXDpCQCf/uocBNtDZp4YkaWhQMM0rJAKcrarXS5
wkhFs1FNwBLirK+pLzao0gbqCDSwdo3JukLr3E1waznv0YsNOuSITSCgx0LRcQs3jPyyyuEznffw
xRYN+jYZczA2rmx3W8tonRFJ8vMevThKaz/w+65rZ7fT9MkutR8FwvznPXr+xi+O0bLWRYaeWO0K
mOaxZW0rsdZhPrVMFtsStcMcSWo+ZIzAQ4FJxmjsz/vRiy2ZJ3oWBDUxy8rUA/iDXT1+WHnyvMre
OIv0xQkqpZY6ZDlru1NNlZqpR2JEnrvt+yB5kEfVvoZmOEtkdCV9tziItDsFisWF2fgy/jpjF7co
N/r6l9YarK9BauB9jLKjE9uKeZ8jeotvaliY3zElkD6EqFteSIMRfZIxmEG/ctb8RAt2UOzuMKkI
ffkAoPdVGSdQtMrgogjCXt6EspL+mlUJ93U8jhe9gAwySMjHSpSXrQ12fVhp1FH7O0x0xAR7qwan
HBXC/DgYmDLjHyF/kEYjbyCPSM0HgTInprW50Z+X4eiL0CN3mIvZ4ANdJDKRQcdupDLOW67LPn6d
KkgpIXDqFrb1AZ/LD+gknfnoRdxB21uif85y9cJDLBIHXSRnZVG9vaaWYDUj8b2mQN3LnQoIxnrY
/sDm6by51hZRRynyFIpEUrtRnCFOX8f1xvbax/N++CLumGi9Twg71a6ae1e5Fl7mwjvvzF6yWqYC
ndE0y1gjLc28WoNaEiso1533wxehJwBAk7UBuxiJ/l1kjFdTvSYUcyKqaYvYU3Mq2dT9+JgtAEC0
cYQ/nBfWlkj/QI0HVAAxecO1bDfgot0na4fTouj/dx1pqTUkdXZXqrJcu4M9Bt/RdcP3RRvxwJk8
+2NCLIDiNFndrYIB0CUmEN1Glb3yvK31rOPy4pCZ1QSntouI14HSX8nqBO0MB8/zTsclOBMN+kwz
qW+SdtuOPlz3WIydtYyWwG7O3GDMG4UPgsxYDlfM9tXzvvVS8Cdse6wrU5aRooUf0Q/EYTvsz5yQ
xbbFuDBuEwTaebZ0h7GlmwLFPm9G5l3x4kvGo1ENkZcDphbVfZJ3O6nibDnv2YtNC468UvT5Zw/g
l0pgnuXv8x682LKWqUxTo2PGqyDX0YgUk4K1fXUiGqiLdKHosozGOo9Gz730MZ8o65UQNgfwNxIR
dXGIKook9SzsZu5IIcRv0DLWxzrdB6Y63BVq4p93H0ZF7eiL0qee9KDkiyKHrAIE7R6siD7o+zP/
3O9/4y2WbHkhZUWblD57c5qMHVy+aUdtxaO+F2KvVjTpVhSjfFlllXk5dAOy8rqWwIM25D+aXRrn
HTZikfcXA26xo5o+b4ibQM4SZEZX3/HEEliio0K1KPocLSF3wkl0SJv7QglWLtDPtKe3pm+xk/24
rQBXcI41fYzSM0XA5DZHU3mLuqe3D+meYU+GT/gOoAOdox5NV8xupIMV1vZjaXTVV1TtssuysGsH
eSL73pRGnVyWqUC9Gb9GVL13k+aL61zS+6vUrLyVL//2rChLYsKUSX2UtV3lKkUqX+qT4jm6XZvO
++vq1NMX81Jhg4QrM25UyIBvvS7e6r28EpjnR7yecgQwjveD0rfCHgsLH0cptx61oW4u8ctRv6Nr
v8ZifPvXA5c4HgLDXVGaKV8VZq1Dqo/z6dqGO/XoRQxN8ghFJCSDXBVvkdH+RhvgrA8qlsy8MQzi
xsAwC1dUXIG6EeFr0TQr9ehTP3sRRhVfYhrMmKtibSAfkD1qFlLV56wV8YzCe3FkoeGRIBPA/qxG
TPqsJsOHwvh11rOXnH/M0AU6XuwmjoDLzusbeBTDv4Nf/p2yLfFCmh7o8GkLJGDLPEfgvcPLjd7b
Skx8fszrhQ4u+ngVlhiwRfTj2kNpt9rOSmIEGlsJnz7Z3teiDS+VgRoa1ivyVZuKGqgEehQygrfb
VmTjFf2l9tBEoXWhDDh/dsjkOEi5RxcjGMHz8kZlPhtffDruyb1V6mN7gEGoujJLcDtyYK0sjPlF
35qARRDxwAEZRjFzTCZzuOwqPT1EUlPcNboVgoMR+YQXN3r47y+VU6MtNn2KcWI9RrJwKxuPVHyD
jWt7CLWbUbHqm8BQ5xZpbw4r2lMnNtRSSm8MwkKqIvoXmplbl6JFpbv1+ELvv8vbMRKwxfF38Wi4
Gh2QsENiJ8WMcJcPfocNw9gF/Y/3hzj1AouIEMiYbWedpbjVBNO6SWPEZ7Pzos3zHenFsoKs2CZS
wLUW1M8fPyy+4MRzXlNXXmRTErrreM1xhZOSvSX/FuN50yEvihO6PSKPnlus1Sz9RgYY31phYZ03
H0vCQjM1QwaoW3Uzdm7TZD1yb+OZGbK83MNpr9Og43aGmPYVJe/NzDw6a40slVCiKauKDmj4Qcoa
EWxkiv6PXaif2ahbAmZtMXhGM04sE1/c9lyqnBKK8coWWqAC/47u8uKkrpLGKyQ5Ul2cXaODaXDZ
toBR7tpcICafaLgwBU34MyIrfizL2cGgsqQrOyukPXLs0q7uTQ99+gxNtPNmc7GpMT7IEIRKVLcJ
gQoZXY2jbdAc3n/4iYix5MH5qeDkEFF9CKq8CjaB37UPZjvJT5YWJp/eH+NEhJUXNybVx91gkOwK
4gkOf6VeJh/m/BbjiBHN4Fn0UstF9fj+YG/HJ0BnxyFQV8ZMxapVdcfK/xRNves18cqj3775KUvE
boa+D41cQ7jscNstcOHZCDm6VabQ32UWkfy8N5in8UUUVMWkV2hLCjdRtT+ynl7QWjwrCipLeUBP
NNNY4mbr2ogAHDDinXa9YsYrC1Wdt8jrgxvaz/Evj5Hfm7CXLN18AJF8HXWG9CnNE1jb+HfnmyAS
1ZPtheo9V77wWuomy99EIGE3k6+p99VkJtlGT6bxBrnJ+o/itdl+9Pzqtg1S+Y4zONtTO0yxpJW+
RoEd7FOrgAsLUWybRA3GdK2WBfsJH4HrNjLHmwx3+72WDvnn2aZtG4F8+CzHirw3cdEsV1761Hpb
nIeFnkrlGPkVnjx16Ao7vsIa/jykCWDc4wnNKj2cgmAoXeAmSCwG4ayhYq619xcA/f8Nda9kmtve
DqyxCvIDvWDjMgYRuou0Mr4aqyRwE/RvERwLlGyChj/hSm1NnkB9LZt2dYaRnZf70uQIUsvsGjio
txEBPidbe4JBFxmZfB6SR1nikSMtDAdVlxtXks3u2g5m7CLmgStn1dsBEAmF4ynWejx9sQjr3VKR
FLetOoyoM5Hv8w7Bj7M29JKHP/WJGKMpLN2SoXY4/cHGqYvqzKcvwkUTRkWPm4pwZ8GJD4Fkt1cK
fi4rVai3Y7eyBB8GllI3UuoL1wztYT/VhXof1IRyo/RwTxtK85M61Nnn9yfqxLdY4gU16uB219vT
IWFRfe5stb9KxnK4x+1FXfncc172RoiyFp9bxrG8CBOESSPMZa6a3tSeUjFEH2tZSw5FP3A570SF
AbYfbd9/qVMzOAfLF+HcjFLRNaEiH+oK25lNiVEY+hgDVuszJvVyTPPpI7o05ertdA4Ob73iIgpH
bS3bbWdMB13HfWbjZRWCd70cHkpMOKCbGOgbKonwL0OVFmDb4SJbtB0iGvgvuBjfwrOJm3yHdRNu
Un2SMRnR774s8IxOwi7dyXGafsVdXtnk0tTcooCEnyiGH/X1EAbDk+b1xp2Aadtv6zSp7u3K8+/w
l0q2lZdYe5Kr+GZsfDgoU+VhBYgp2BbTWWj+6IXugjD81rQoyql9q9/grGmvlI9OXKtRizr+Drjz
erIGcOmQWOy+7QTp5Q8+rnAotDSQvrGL/ENWKUi5hlC9NTUObwxUXR+Dwo6fpN4o7gPqTXjzapjx
DRghoyZrY5+K0uifpk3XOBEnzpOlYndU5FyvDK7Wxnz5pfl5k6WKv5LtnchglnjLAOMVrm5de2hL
f7zBW0y98VWt+VZoiFgKEevO+2v+xEsswZfV2MlS5A3toR8qfJpKb3BG6j0rn/LU0+ed9mJH6U2U
1y0W0gdf0cZq46kTHsh6NUbnxYglCLMXsbDztm4xuZLEiB+HJt82RRU/QIgatkmu5jtE6UZKSmJc
SyPm9PSNTWvOIfHFOxV9o5Z+hiAsDjnxD1UJsNTEyzreDrmPGGya2D/jupdjLLVS72rMCn9NXPzU
bM7//MXIHvBSL+e0PhSy/W0oDVxky3HlbFqQev/OMMxF8LNT3KoHP2jRt0y9dmvLUXfVeGXyUyva
FNctv8VUQLY9dL7ovMepoePIXPTfG1ybzqvqIjNw/ILYofaaFcqZy0790hGiHNp6zdobzk9568Mt
wortWZ3ql2Zz6EuVwq4aX0WmXwmnsBQ6KVWtJRdGFVZXXhdVDr0uaNRqDugryzCO7UoEXN7fcqeS
uaW2IBlvELSJkrlpioQS/APlwqrKkbQbLAmkujK+yPKo2Mn0yK8HPcCTTR3xXw1y4UIPSBxUfVOc
v/mZNP0RzagDTJGxLFtpfp443JdgUhXQYVaEfeb6FiYAvtrg8IUPK97VyZrW+nMV7Y2PscSQNnVT
YFUVdofeI9e3vFo0TpLh4LLRs1KnodJZl+oIziNCb2XY9V3EFSPAdnWX1wEfpe3Ux2oAIbTGgDi1
AZZU8iQuer0O6BaiTzr9rgw7eIJHpUSbthp6R/PzDwGVI9iZ7I5MRAWSAX2qVxvJC+U1BsmJnGcp
Uo6bBtWYKhgPVfNF6et97I1brRgdy/whGtPtmzX/lxOpzhKyWndePYxICOL/I7mIjbX7pIjlgxIY
/jafgnBn5iglv7/eTy2nRdjyJzMwUCtRLgR27XtE0fvLBI6iA3Gjc94f4sRpaSyC1zSl1N+0Sr4Y
MIHAQg6V2UZYT6kOEoMOqbd7f5gTAXi22XoZgCeTyksz5akbjWhGDAjx+Wvx99SjF8EJ/+nBkDoe
3aH0aSuHwTrzUrZEsVptO6K8pSWuhn3boawHXP7saU068MRCWgJZQQpDTw/HxIXUXPSb2JgpZGFV
abcU5McLP8HUYZeaxa/3v8CpuLGEtgZaVahpVCYu3WfDrePO/IXRT/VkGGQuQxR7yAXWCeo7IXgQ
/s3qgO9yBD1cr50OaUNkH+xyLWacWNlLuaRJqyxfN6relXDxNZFR0/C6HLy1fscJxNGz4dvL9dbX
YzoFXp24sqxK+6Cf027Vqjp7M6Q+RuHFEBau3GbevcQtPt4XTdX9CUodf+z3p/sEkRNlqOMVn4yA
KCiY9m7S56j6JsqmHbsNVhJk1+PONu7w5dhVZXan9uMBkOSO1hVynBNAC88Rpv+Hcui2iqSrBtF3
LG2SDPqnV9+gI+yIyLjUy3ilAn9qIc4b60VyhOqpnxhKnrgdFH4n1lEdHKNQz+hrh2hpy9N4axn+
anP+1HGx1CMOZbWLi6lKEG/DmcRBPET+KXo1/ylNfsMNErLBFskk/Sd09umX0iuYKhZBNNSXeHRX
K3f+Z/jFG8codN2jt04sLUgjWe/c0YA8v9EtP7pMEvjZXqdHP7j2+K4RR8oBvJ0z2SgnmZPb23Sf
0UrxL8y4LTKnSephI/0PZ2fSJKeubeFfpAgEopsC2VZl9Y1dE6Jsl0ESSEh0Er/+rbyjG47rcyLe
9IRPdQnS3muvvT4k3+zMuoIvN3PfFKxBEI6KhugV8PXrBhxaUelmILVNPpi3ibj6WfgAWmDg6Fes
J2eqf37m/nIH/knNsHieM1e3kHmasb8X/ZDuo9nA1ztu23a7IKblDD5pX3bJuv7LqO8v7/GfhkRC
xmiYEoKFli0DiLhJAAEGQ9ncNIqbp3/+tf7yPf50RQMoqoke/HwAFN0hO9qanQDBqqJ+nI7//C3+
cgv+aRo2BBGydgrmQ2IQb9zG4Xza4k7epq4N7kg28H85hK+v1P946P50EIOoFihZt/NBNvHn5Fnz
nTuTvf6/fgl2fSz+6z2W2ySGyIKwEPQRPyPaZzNFnOr5gMWp7oGNfvqXD/1vv8X1IPmvb+T6eoxa
TF8PeTruEd5cjfLfgjL+9qWvH9B/felc9XarRdMfrhFMcsEtGP/LgfyXj/hPfytOYRCsSD0dui2t
Adju4gsSCpugCAAkPsoeDJ7inz+Hv10+f9pdR9rUzThjJdguow7LiMzbDkxld8PQl+x8bdNqVvqI
GcU5G97bzfw/JYk/ra41wn7qPLU93AouOHGvxiNS0rbdP/9ef/ls/rS6Alw1Gug1Ch+7AUO3+xSB
//z/fek/nihFYp4kalGHtRkj3JguOM/C/tsH8rcf/I+HqjGDTnRO0BzHiBCzHWcwN7fv//yj/+V0
iq7//b+eWC2CeuUtWj7eLOllYzwom5HFz0ZG9OOfv0Xyn97uf5wb0fU3+69vkiL9ta8T9L2C9piP
bJGYWyAmqd8j4lKe2pw2b3UnJdKHmbob6CBAeJ9NMcP/1Vd0ndZ3JEfMBX+NziKFKBmRey0B0dB1
qz+CTE77VOYgaSiJFL2Ik2zfrcH0JTZAXvp6RVWdzvwzGK4smyQAGmGk+faFZQuMvLjAA7GL0Iar
gmG9PiiibiaVicnyS3jh9iyKl3fZRu4xbAiBjBqKamzFeJxs7UXZaANqM2mjQzOH8nkeU1wlY7cd
Ryh3o3kHZyIo3LK298hJn6H1KhDq5RTzo2FmoQVkSyC8N6SUieBl2XyAdNM+xGg6yHL7zvOZz4gY
9/IG8eZ2KNZYBAGanAY55pB/79A6qLKeE/naaV3fka1zzypQpOALQwT8HHi2a2HcRezuugTP4ej6
KoOn8RUj6/aQa0HwuyKi5iEJw2Td6ZaJ+75txCVGAMaxHsc6KsiYq/LaEmeYRSLuAqkeY3iz2diO
RaxJdMz/gy2ds7TKAZU/NqJ1QJY0o//qZBueOYJadZm3ZI6LQPA1Kxff58ljbIAuWd3UY+SyKfPQ
ec9+1jOIM31wrSV7rDpckIalkaiLRPDXOOqBKMVh58AdAYAcVyoCTRGXTYhABnWfD2VGERYiRpN/
I2mX3MyCtaVy8zULOF6HQiLMJyzGPp12eSyjal5bfYTUJKvMROuLAL5P7V08QH7vsR8FYgj2pLGm
p8wNs100HMAxdAtmiMOgCq7qLUKs3IR8tXieeb8XrdbryzxRthYkYzgCRurgmUZ6qC6jdvQv1wHh
UwidML1Zx5n6xxS/yFc9LNln30woWFVK4hN6wuWuS4MW3xXZIgfSLsACx/CXAEiTotOdHWlM2bSx
paVJJaVVBjHro5NNB+BI2g2vxJD4ktGNHZVPhpfNjUG5IMioRNykLodsCdoCQnayh5Ue9liEiE7s
sKJh/KRhPZpiER6hwj3CWSu9IbcOAcrpFQa7qSAuYw568WhHZAkveCd6jAz6+Jg5M5bo8OnNtEUW
oZbh0MQIRJ1sf7tiT6rUg0OXYAcoXxV3eZb+HsJetdAhhrlInHTtsd28rOqRzcdhiuq1FI2y+5zQ
ZsHceXECzKUZSXa+C0CfEVemTZK5OzF3/JjkpgXceM73feJAnJkjn50QXJplVWcIBd1nEUgupV3G
7znABpecmagY8mQEK52MQKhoft0xAiDz6OK8u5lbtyGDXNKRl9ZK/pMHU23v1ICN6ntEQC0/eOM2
dUjFqKbdmsmfHZZ1z51JQn7RflHgUSXUBG/jlP8OetH2lcItgVycpQb/CoH6yb3TXhzJ6sMvg6Cb
e8sScR+HoSjXOOmBOvXN1hdLSDxFLDUH3TnGJvmbmKS9hxxmHvHj219Lk03IJcbI/nklefcS+w5h
HkkGpvTUI7IBqf5IqsuppyctEuS+r4s5x7MDbh6dCwiVjOErb5wigHtB0XjbEKT3hMbTF4zvs3s9
LOOu6b17WhjaHaiSMn2ExdKWDW9CUnXIX6u0TvL7eG4xoR3NgJxNZ88d5bZM+WxQv6XmglXprlIO
QCEkHYJCyLbgEUJmuuPQvhB5TdRckIUkFfH4DBIYco/YPTD3OXHtV2A6ss8ym3x1LE5/wjOCMqtp
+x9UpzgDAs6Qsg0GT7m0EfpN2i/3Rmm2r5NG9xU4kjj7U5lhU7PZlp0igz1bqhHtzDd3k6+DfAzY
qnZJZoe9RRAgAp/Bo3GF7O1dBLknjc3V1ZjK4XaFrSTp1A4BYKdMoPXCxrqKdmpDInAxy6W+tSxb
fuULIGuzBmhqNXFTrU0NNLZgaY+QcgF0mst0i7M1TsomcMv9GNj5GOpBPWsRhSh+cfJPRetYtNdC
964csFJzCJKpQxr5tMn3TM/TCwLRMOHIUx2Ukc7auGi2Vr22w6QwMsSJWPCmbh+mDutRBbzY4Hgp
CxTe6O1uGzd+d6XcNgVEv/Q1XlP7ewHWo8KUF1ZRsoEwNiVDjOR7jksOhnryzEyHHqOOu/QznMcI
fLiRyJOWaiu3hOQXRBWCjTYN/G3KeodLC9nI5QzgzGtg6+Gc+SweqiDcRhyLM0BRpdYhUPHzDOcR
TssOUe0gVLYPcSgTXc0cSWtl3BL3wNoVIyoEHncFVjf7fdpIVqo1HO/s1qSXwOInBkCiD8umY+qy
yQEXuohHJD9tEfYnapo/OEqWU4uQKLC/4kygAuDRjiBJ9DJCRygYVq0A6V4GpUplAnkgicg+4F6B
YySN7U+fMXlBToH7xhsxn8ksm8+8rqNDngtwvTe/7Na4WTOsEQrsMqRmAqZUrOFXYNPmDLxh+NUy
p48MdcXTtCa8Yh2Q2XkXasj4S3RwSTpM+y7T6hUjNHtI6ik61pKAsaVpdlBKZDc2hzafpSOubYcI
tgnFG/SFLiho2On1Thtlssc8R/p1xTTDs5G0Mu+QWhlLxFXJbCW/EhjoKpc3bjqIq++rYLHNKo5a
7NE1uXyNsnr4dPB63jTtMj0baCivOFKRsF9Tqlw15Dng5DgXcfyCdf3Q6i8ZR+bYL7h9lmCcAMEL
xa1AangVkUYgND9vklsJvmRUBEPtnhPZWmTmjTjcO8vMmZtuffSh6/ahaJt6pxqXfc1URrs5SOrs
vIq1v1EaNRmAdLkBbYLrGcNuy6KhzJHY8ThxTyVG90lwL0Wgf5BhJN9AbUifpjHVe+rC5GRHggVh
RcKbucaePDhoHuM6WB/tG0O+VwaNLUeJFVHnP5DEhJnElrtUljZWy4cI82bn0lYi31IKA1xlGg0g
tWk8sVwx89B0fqp3epnjgx1yjy1oa26CtfZHbqW8d1BM1b5hjCCbn9i1WDHORtysrsFUSxN5Tuzy
Nussqq7T0gUaX6pvVZyKCFxGFf8IKLx42CzU7NfUmAaEsXpEPHscA8oBYAdWm+maXQiqefDXsFJ1
5Uq/Gkb6eW9ZQ4a9NAiUampw2fjskQtgWqw0F64eOBIDB/g3iiEbsG49jsgYA6iV67Bq51pkZwcK
mPg1o9reo76CyKQ7TW7WhIDEiBwD4QuNxe6uEGw7hBHRIBHg7dJlGAnRHyYSIdWZMdrvkF0pNjjB
eHtJc+sOAmMXPKCiVQvSI5f4DAOf+kliIA/qZCA/eORIWzWA8KqCkHq5IPaJVKRN5VKi8OS8iAg1
ZY/Ik6qPs27cdbCsjQWvOzQyWIgzK263eEQeMmuXHXZ94cyc2o6+NhuLfzUDQtnyKZuudk2zPgCh
mr8K48O+mpxGbeNQqm+aAS85Ql09M4+zfJsYLJEOpr+0SyGCTkuibkNCo/fATwDd46yDG30KLkgn
dVkRTG2O5DcZdUOJMSeWQxW8S2CYSZnum9DDXxdlfXPM+5Xeq66VAOxl+yYb5VdnV3NYvavvUH/i
TbJi3sXSfyH1z+VPMGAn7BgNyPk8Ds2YfPp6HubSD46Gh0kw4BPtQExWbpsAt5AEXN4JPgzYTsWQ
esUrCTrKvlXYqtdovY+5wwoZwo8bOEz4MC4F+sAtRLXWUnLn5qlv7hrE8KsYKVY7j/pp3eW5ieHm
w3bztB/n6SbsU2MP2LnbfiK+fjP7f24gKYBA6BT/Vwf5x5wnc1No8JK0R28IfjGP9OkbhentHbd8
3nOa+t08hfM5DtvsY17FGJVGz8sJo4gJ4cocPc+I1z5NNxeUxowDKA7XzX4az5gRdG2vCyMo6gSf
ugXdhm8EnlbpgdOjG+ku+IOswTEkddKXUd1gBogQ6QX8xW4iRdp1PWYOEcIUwhoxFnsY5MUDl3r4
IUlUX/JhZaQgWqNQaEdGAHmsQ/iMommbX0Kt5FsL2gKCoEkG+glugI9hdOCcQvtYT0qaHg7JjH2r
exY84sWbb9WI3qDgGSxAE3UrXsIlzG5nl8gNcYiQicoYpygy5HzixbldN4LDnUpcjAmkYCmi7hEG
gvy1s8n6QnDCvKxJ3R5Tkm7rzmQMdlCQ9ZA1S+sYD1eamFMf2vaCgf+1Ah16k5Tr1uJvLK//VkPM
/2ZApVKldr37bbs4/42kx7UusNeX3IYcfMZLjZ2KG73S8QMLMqEvea7Zycehf5rbEIdPY1DQFgDY
u3oXbXr5jMQWHjvNg+8WM51veQxHtV3B2dwPXKpXZ0f6ES4helae8n0U1+ae4aDj1SKxAnU9GVYJ
cySgkzA1nS1wx01hxk1YDKum9U1lOn+c4si/oUV+q1fsKVdNKuXP3CzxyWRT9NpnM7sTo++qjUce
H2EHehNqcpZgZG+H+mX1CfAqGc7ji+tEgClIXFOsAOjAothd2ck0edSVIbwbXaG3AWpsH0w3mabu
OUgiWznssl069ChAIcVUxOVk0OZXmkVXdWMJHEd8bJME+xVwqBtYxDBgQVHwPZ5a8e6zXtAiqJP0
o+6iKSpBDJt+QRTQ6IY5xLoTxHw4YZDnT95SMsVdgQ8thWN3CK4tH8uYuAnZIg8RhFcPFlBQv5Ip
RI2E4L75bsHwbAUwFMSwUiEzBO2yDqjHWSj6GYawyH2rg7h7NFzSG9319uwk/lnhgLW+BxoK7XdG
0buHfASCLu1n9mEAY5JwzaRDWKQNae6Qqy3x2QtX38TAyZ1qsDkfIuZkXFq5rDDjIdfzHiYe+zx1
hB4tDd1tQ6P0Hnld/BUu4WzGhaLxgg2E+tMqQBEcAR99tBy1YbWguwUFuenu0gRZnhK1H4SLMfuR
rkI/B2Kty3Dx3UeqovkK1lnUC1Yuhh3SVe01ND1CNDycbwiNwmwA8cPDKOqiXzUw5ZQ0w2MGF+JP
rPPUNxhEA4BpazXeAqtLzwtIqyhNh+5ox9SDZOSzn3md1y+xGSaoAcOWA37uo5PkgHSX4DzQFzez
+X6ifHvDkWqLFCGg3xA6kH7D7Ty+Iax6M9V1nvCQK1KPmNWs4R3JBZi0QxsMiIwOgctZ0pwdCbo5
wNVx7eZYfVXtjz6Yzd7T2OxxktMVKCUG5FffqPB31IzLGzyGcVQZQ7M3x2BgKscBC8dATy8/YtHF
pLAYtu/6UXjg71Lj311KSAODFSQa0rL8Pd+M+wJxEA0+0OdJufmG3k3hFP5ywTIWfmqxOd4lGTLN
J0wXI1zYaPVTV+evnPH4Zz5P3Q0iWxIwnjnYzTqU7FVHc4eaydm7dJjzZzYsK36Slec/4hGsQWsz
frbblO6x3IcSWGQMQpdVXf0VB9JsCChbp72Go7w7LQJ36m6IFWhPmEYmT9jDRKmAKDz327UkOQ50
nNErSLYzkMAvRNruVTie2ir0E39jUNrFDsegB/bM+xq1ZgRxpBYdVu6n6MoHD8g8ksLo0OEWDAY3
ofHrA2yGS8zX9vC7ZxfRBpwfBrRe426BUvBqcxceRXutQaQFkSILFVqtuPYRRxnBxW3Y0O1rMix+
k6OJIfSonBe5FOMzG3uccO1GPf4prd1r25PmMpppuzhWY8k0dZ0/LRGY6gXmJx5Lp6g9KvyJhnsI
Nvw2XJNYFMjQASEzWZIu2SEDJXrpO4cLbu25w00VTz2txAqkJAQEoHYKBgvYJUyWbc91W5+xnqR+
pLNMShqowN7gMPQAbk0JIN815IuDl0rrUo5NdMwUmZ6VkVqD4S2y45rkboMbXUcPkrFtD0cNu1cq
7U/dMEKf0roNkiLwln7TITwwBVJPoGfJ3Bcea2gl9hLqY4ol+VPURuHTMkh5q7geka8X9CfZe4X5
TstvN78mR9/W4C0o2cE3HgDIvbDgxs7BcG+XgB7baRgkxEyWfnYGY2+8A53fQQXwMBxMMNJOmUFz
77ZuQ/2gNY6bDBZ0PqNmaHienjcGOvdKmK3sqqCGGLU9U9B6Xh3dcGnKOKsLn/D2QyRgD6K5x4M8
z2Gj77lWkBfauQ+wVJ5Qvh8jk/ETglLUHS41LDdS1DcQ4DCZFbu4dUj4rm0XfiY5uHgGKOIz8pTm
czpjD8qxrelKSOjRN5XhC+iabGhjUMlWsQH0tsSH5vo9EhJQR/fRWjXL1t+pHpVDCl/eK0d0CQTS
IaRDhUcxPxk8m9/6OEeVoTHvviPSEFYs2si9hMX2q6tt8gR+TrMDP3V7HNswPaEp43icqXf4jOLN
n+AGdVdf9QJvhlxZCsMb1vvQtpk7O1C1m9et2Rsy0l+LWfmDINl69kkHqXqYmuX+Ch34biEZl1sD
Y08K+9V+i2Z1Yn03e5xU2HUEvhVBTzZD/47NYlA/u6hAHFpwnBCwjGY3mHaTmWJUuAsW9SIA62dv
+AGRCfk7IMbs2epsfM5DVRcpYt+/Kcxdjgh9MbvE4dzIpP3MhMxeOxNoxFF3g6nghmB1KYI2eBqt
Ce50fsXKDJk948bGrTbmIYoP07FZV2wI188tpuTB8sHzXYftnp3Om7rCZITzsnU8/76kcLOUW9Cw
DCUuq3cJRMC+SpfVhE88EdP84hc7o/2ogy3deQ/ASh0LIKDJELcAiQdTw0BhzRaUjJoZcchiR1Ow
Fmd3mi3gzAXtNY3ObJ3sp04ZGZ4BGuSHdrb9z/4/H32/Ag9cuc50uOdU65aiBZW5wdb6Qp7nJpjG
EmNHzV5z0KfnnZsxct5FHUO7FUz8OMbTvMtozZ51C/WLbq3ZioDl/FZmOTCsGeYZRQIsSIb6I4aW
sMEWVkCL198jTZd9DaLWBZUAfXYqA1IcEttuzIzboTwDohNawKVP2+DWD5yVaA7zb3PapAXFj3fk
PXTr1Ap3ZBAjIRHw/ieWrNOyVap/6maT3XfZZA506+W7R584ol6zw6uf5fggEQ/+nobQewjyIA59
mNh3oIWfCer4fTi28WmgHN4SirvkzJxZPo1BHZ0acde2efgRTjhyoFaRUtCl/ZidxlTHrH5PtsV/
swkG22yAylg0ODXvU55tYTGNGUYs8xKemA2bV8xm8lc6DWo/YkHqgAUzLH+BWsQumBrAxpQgAZYX
bOn9o4wt+9VMzHwDp8HqAszdDbc3gpF3fSj467Zig0+4Rn9BeMddBYBGrHfRjEEBt3N8n6jrcwGI
TkqKxHOjqwnRIvegW9eXkVoe7/SUD4/eTlkG9Y+Yc9qGARQcmE5wCDbUnTcShme01fMdNgPb23yE
MQb2JKcg8eTEIhNllQ+UB9kTxgT1TY9VJnRNDc2etFvzE4sRAN9R2b4rF7rv21aPuzHaLOQ5Ou8X
EUZ9icw494r9zRG8P9W+aWINIM502eEKgsN/GNm5h8TzC/9trKCD9A9d0ueXxAAGx2xrKoTRi19N
E9cQRxJRpU2GRfu5aU4tntvDFEmskWC4ClQ6H+JztMztjQn6HGVenXZF5/h2GXocIGUL3NBdCkF6
K3DNSWir+Eh2A0Zq/c4hEwFr/lsEFMcCYWIMhv6T121wHuzkjsrmya3yA70VlmNdw2bLKUMs9jOP
OdJUUiAzHO5LK78PQwMqKpP1cJrHBDt/GDesGE6goHjErA3JnCoFqHO0KyuGXoxoZDBI2ENKSD9j
S+bdtur0wcH2l8OyBbD1NVrfrghTFOoXH0mKeRCO9bat1fcVQ9IjgfG2aqGcbcVGDWJGfNpxhN6J
hVAs/IX5B/SX5NKkgL9Ni8M4vnaY1IjVaPjAxsAfII3Id53nLX7uzNhqTROBdNg+PRApo29I0sND
sXUCnhc8wnSPZ5HDrdZDBmEwbnagIAn3ZprrDLFtNtDW2wDFE1v9+Jjhr3c/DITvDPH+sLK5/UTT
LV7nqJXfMjfznzSucTRBKF8r1WLECJHbqQsTocHD021Llfs6viShEmB98xAhuVP97BeHteABZXfR
QIE8TH5gO+Y9XjB4HSpcSPyYS5L8xiOoTgAKwjk151gcxPNw00AW3a1RZki5ShWWrPb+xeThdDu2
dNS4mDEzKPmW2wPK0A90ncs1rGdrUTmmwXkLeYqODXJWk2mPYo+IcoQYeenFhFcTUHt9bGkvJXpU
mt3ZaaWm0P1ML2i5OjBF+nwPcyM9I6XGf/iR5R9p6Ca8SUnPkUZt2oGCRuDd9yjf8mRH8Mvd8xT5
QWic1C7i0Xpn1xCLmNEYdieJ+yLb9U0/PQI37IuAzvOubeL8SWBF8rSyCHcFOAgXhmiUGyRn2svq
RnfGpK5/NbFDbyGxVYgZb7IP6fXGQEpRYduWloFrEV8vucYZbjDoDzd/CP3aHMKsC94aXLuY58cU
awYI5cmLiULOLzBaWD9yqC+/JMIykLs4CIwAU9UcM0/dqYeqbQoFNuBhzgTdQ4qnD0ureIHiCXRY
XE9nrBa3R4df5iHv1IBCcZH8AHxQdCPQP8LF1qFF6l2Xn2OLswzD+ObkIYA9ENjfwoKYbfhQUgaP
zVTTM/KO6akL6HSpgb26j2Nhf3VKr+J2HPwCV0IyseMU2eRNzv30HWj28MdqBeCscYMd2mzy70pg
hHsz05zTfe/HoClgdFouONyhnDCGi1nAkODweXx3IbIVDmMdU3we+GntPoZZ/mvxI8LlZq7g5jN4
c7o8vsZ2d/n60vc5kHbK5epIELUJmadfnrY2zWgBac5WLVuQyJjE2c0kZ3qyTJNdjdTvM6ZQ6/co
rbv9QLCCOwXCQSdgZF9PcCrWyIH7CUwChueW5naHcZiukiGsf7u4zneIl+BfessgIjNBNFS2Jdsv
WtKwdOMy7320sJ8sWtQxmrr5wtTSoLYedPShRRzuFMasD3RNFBa0rA3vFISaY5CG5LadF3eHrmBA
aBeD2t3afLqHdRLUjMwT8zYjRQdPuc/I0XKSHGbarLdBs4iuWKkCj4ZreY+Vt2becYAe8VgBnjJA
SseAuAAJTQ+FC6ZlLiZuMRrrh0i/4/jD5jKusFOfdJsFfBcSBrIE9TNcF7SKt3AAx4ETtMwmi0rc
88krbBMsKRrER0LR8hhHePz0z3XO+qcYeuyd6YdgJ7ctfoxyITB36JozCkB+xkgOlLocbo0EEYLT
HgDcJ8/kiAeg6/0TDr/xhDo0hzxJ5a9tnkAChs+inDF7xJrT1tEnIOe7Jxlr/qtRPbsxWFr4Keer
6h27LX6eFPJtNSTKfcZ8VkDSq38hpOJHk9ppZ4IFdW8/Y4CHMmI3tWMNdb2Pri/vfAiwU4wRHOb7
li9yj6caCqDox4rTIdyjR0bfJoTyKOVU84Y13DwrXTZhll+L9QWZye4BwbVYPe5iWF7s3AVHJHCF
VZgh0YPgJYJrA9P7g0xBgwYdrruzJGluRZrJJ4d0UqjwCROYG7rlZmkn+swRCF6Xbc8AhKfQ77nI
+Avv+/WuC5Kr9XaAHu9wfDwloYNmo5pt1zrZZ0cbQMAFOmbAwYks7S+aZOlpoYrYHdmQx3Tjc1kX
Guf/hqXzAexYCdmrWiX0F0o9QmyQvTUdcdi1Adq2oEeEZ02WS68SBNiOa9IEWPMK09cE08JXWEvq
O/QF4VKalrzXZFr3Ua3IEWLfeozqNoqKZTPiLCBH4uLQuXtz+SrfWxgTTnqg9tIhuuKW2jS+yxQW
y8ounLpdkzQ1CO34M/QHJUcuiyHh8gOHajI+hXPd82pNRH4IQlzGFaJyVfRD2cZWXaAxIFXIxZ22
cIQgtiDFqey7YQ0qO+kfmTALA90NO+RxtNUvyQpr1P1EsJxBl5WPLxFyAfJ9i/JNlFj+EuqwgJ6J
/wdMrKR5xvdwv1Po/hVACGqBrQG/XTVleYMbd+PvIU7hZo9SefpJYci5pySB6qLxeiLwIV3BtsN8
umvfJmTmXRCgKQrLyFIq7D0WWFZNC43LtYSJ2pwc3Jo3CaZk+KRpHGHEz9YLsXFbAlgMGLAJk7w/
brWswaXPMifXEmkZad2crh8YoOo1XtgKUzJ00OhpEEYgTQbtndHmYuK0Vk804voV6LSurVLb5qBa
+gjrN60WtityxBn8Qq01B6gwrLencIZQgHmlhMS8pDWa16hPI/xzu6II8m3iSbmhpp9BAsIWVyj6
+nVVnq/w6STxekgCp9ZzY2SjiwZpcuRDQ5852hAjbdzDyy/4eFj6XQlMB4o2HwjKvp7HAjdeM08l
/k6MHTCCSH8aH2TBDvm4EvJCqLvtQEPY3Dfbzqzimw3vN4yFoKLINvBFMjRsNzFmb1wsk88Q+FmF
qzRTYRFtAFnUcBQ9Sl8nL2Ov4TBpYWqKYuqqdJ39uc+wYMzyq/dDQz0sMxxhqPbZGLf46OC2R2OJ
dLCuCeghyJIOQ6ZWqB6idr3sA9FgRQErePDZqPU7PrBsb2cbnfvrrpGB7frH6ifss0WQzO7qdGX1
EeWuC3Y9W8x3qKfTF3Re9Z03SfwcB5ENCwFf1Q1GOrDFyRGn9kDirbJzgwId/vC4u+u4c78Nc/lR
Q5SBNo68ix882FDsj2HTHuwYBhfsPo3VCJEOl3LW5AeBB/sjR+KlKZecsErUw/yBlTV538LS9YxH
ub0bOxl8DxedFTpy7hLWsb+nkUuAF1i9rcCkQi9ifPKckZGUuDmS393UbHsmtMHdq4OXTW/zHu+/
K6NEhLcM5e0Xm67KUpoF/fuQ+RkPFabW+NNCXU0bIK0B9Vp+/h9159VUt5qm7b+yq8/lUQ5V882B
tLQiGRzwiQpjrJyzfv1cwu69QQbWmPoOZqq66cbAUnjTE+4gxCHN6Dpo6DJTIjCamI6ylxf5FtBM
edcBwzngTt4cVDP4QQ/KOxlRfpBs2pz+F/g5uNvGaWQmThPGeCGIkaHdFdqFGm+FDOUAGaN7leZp
ZeMwia9bKRUHagTWvpJNqKBp1xO8BGYegRLSfP8A9WP63pvBSBdSgqZCSf26xrTrJAWC/l1rhfRW
pdWIMHdYVJ3TAYO3JTo0h4opsiaIDt1OEKxLFqB1lReJd162au20BHjrYZSyVVKNlK/R5U4sMB8+
2TeaDMaNFRXRRSHk2V0vJFRAJy+n/+M1+WVCfqI6Pfwy5Se0/o+M6G7ylP/85/w39yD2K9BFzX/9
57PvNg/57N9WL3/p2d/U//X4Y/8hn23fnn3jZg14ncv2oRqvHmq6h4+f/+s3/6c//GUkdzMWGMnd
523WzJ/mU0d86iYH9OxJ+/U3A7rbh/Th99//6T6nqR80BeE/3TRlRVbxjfvXXz/d51TpgwnNBq9Z
g81HJM7811+/3OfmX/rlNifJHyR+bFj4SOI7rfyZ19wjke2fprChyPxHNpELABEL22wpO1mQmmoh
m5oNSjoQNvg3VcUFdXwcRAqfyiQRM6VEIKK0GAWq3pqfahvNSKdzAz0bf6cbIwmXST+kBL6QYdcW
RlCcV4mcytLKwKfodpQ7xeBw98fPcRsbt2YeT6EjeHH+2VSECMxSj9pCYUdlLqCq0Pp5Y35lFubY
PHmVqXbkQqBISs5HZOf5kMDruo8S0LR47SdlAIolrKFL/YiTVsVcRe0Celw2SRTlJzsWIlnaj0Io
16Et+pJApVkp8vjE9HAVW2N+G5xA/xD606THX2I1JaLcr41kjFKb892sLzSwhuqOynwwI7aIKMd9
MVKIvzMb0cQkGs6eX4E9Dc3AlQwBjEtlxJrsjATC6JaAvuk9onM435ntiSEIMg3xhzsv10zxxrNC
jbY67YuJbJ+yhpAFh6gCs/YpI1Puvo7kjNXHKu4HySmqgbq83Wce8Z4VxICpLSsPqPYYI936sykp
5eDSQlr765CiwbHzhrwLTgdiHp0oXwPCVnEwCST2a59HiGQn4sMk38ERpEjVTWqGZb0iAE79dQWO
Tk5bNDJMZgYAlaLy02trlFCeZGAMI59o7ckUn4ruhxgi8Bq41jS2MvScDDWNj0LvpXq5maKgsbqV
T0HA6Nj8mkFpTpIyj/kuz0ovvpe7pBu2WhFlFPcxc1fTbQSUMPzBlibI177qZ1isEV84mgDCiu5Q
c5dRLAHbBpQV2HRDpCfSTDqUSVtEu7xJqvTUCNg/7SgztC8WFB9l61tI1u6zHr2JLaX20YO0q8bO
1FrJJUijeoVrHKDQtiUjImiakT29Ll0qgtLsGrmbu/tp+1EueusL9criWwTcVK4K4zPxskCQECvq
Za5QDJZN3ywd2tBqbstiW31RyjCsQL2qyZdCHMRrNF2HVdYV1i2FIv/U92UD3nwhAQotNSsHugpv
myrTtVJ0Eyx6ABtjmOAprI5a87VHnPMyCXr1q6xSsHVkgECenbUhbdVkUtZmTwbbCD0xfC+HhzgT
hTVNHUfJCnrEwUDiXlNbNwdEfFnNP2BkgoUA37yqJ1D0SVO7ZotMpN7MaYAqV1e+mV11teLbcNmH
HzhhV4dxzGU3zzyaIroauyoN/Pi6RvAbrDq9vo52alkMthdHqQ6BMRb1g5EnCi4UDdKe+1ILDesQ
hmh4rcyqx6Wxs7w6JjeRhshV9CJIvzAPov67rGuW5aR174lnXZcmJb1PX9BvaWaMDO9ICd4BJ6pp
YFcnL1tlU5IKZxOhLyVFziEDBGxj6K7c9GjQ0KIMfsSKrndQ0PXiqtM7kI1DWH0zpbihtxLrRuDM
kJmGTyK2tcCV6BssHTtuomo6JpNFJ82txE7CLi5uKO8Baojki7pvAmDakUSVX/TpgvRSV2Uu3dqy
AipcqCOrPAK4RLEtzO7QH4irPaimHAwzCDLJTXTDI1KYAl/JwQH0QfdZ0Utz2PhxN3OJWqgBJ2Vh
glb1AHBMjV15pZ48kBPI0YValEWxbpS8gtE9ldU4XVuYptNEKpH7PVQZNBIcMUwFJIfSddYxOu9z
ho0BQgfNYjTRsGm3JJOT6TlPJZAHOdZoo+EG3wjwBgyAhKuCKu79k5P04ufR9NRT9MXrKJaJDasC
yGKp8QZNd5gMpSNWT6XyWwG/95tUBd0RqthzQuzPp9FwCFYs1TJ0ealrMPlDRyhMRjAg07Slahiu
LaAAV7UeDzb1z/p09FgUbz+a9FzS6OdVcYjWZ690abZof/4Ok56qACOE1FhKeRS6qEKdRfQboAQ4
trZqRCEVUjOd5dIqXTEvlMQuRNX49PZ9POcz/bwNQ5Z0hbiArXEpDGAlObCmmsK/n/mfTTKQE45a
37YQU9u9faXfB1MW0SSTddnCkNdaisCb7JthDkjMbvzMutEmT0KDa5SOEH1/fx6Za+A9D8hDI+xa
TE164hElHjqPNH0Fh85ivQr8jAC/Acv8xw+kabhs09azNBCP8vMRnEYt8jWdPqhWefmBwuv3oJf9
I1i+F55HZ3pgJ42zvAo/9flFEp1uYWCSSZSCR/Djq2TmjWc2F3KcwDv54yfSZYm5KBuzI/KjjugT
/lmE7Wbno0dgEzB8EcTOW01+HB6ZBy89EXGopM5zwAIq+vyJCq1UhFDtrZneBq5fbNsmPsRdNhFX
5XV5TPHihWmnK7IlSpoJFklZuifoIwVEFqFFo6Bu13LVWC6t/sR9+83NN/0stCagphxJ8VW1uMiS
C2pYvQUljyQsoOCIr3gQH/SWxV0JXbtHkuj7H1+OtABoiEXhk7xusXkYjamAtNQNO4mE8PNQqspB
SCwZnIaVnymww44I3fy+RYoW9QJRQ4R0zmUW4hv+1EdiWY90yK1At0nT72QZKyq9k85w68hsuUuP
XPH3WcIVJUXhwGebU5YSQNTyFMSYuWIp5/l6MsqBUpRpORVwpT/e/7nUvGkoOr7tujbPoCezXlOz
ukuiwUAdaxjWMwZprUMNvzHMKl/7El1io+6V6chae+kBmfysAuC7gLoXSN0KxyZ2kNaw6TXCSSrC
2kW+u1zXBcr6b8+W35cAcpvs7nwVFZWBfP6Ahs8GSNDr0f3HLi6k1E2cWXc/M3/SdtLqFw7r5RKY
gwIFIzRd5H9YCcudtwE2BkyTOZ90wbe4ioWNBTnQbcakO081wVu//VQvXg8ZDFE1WQdswM+fKvLg
EVCf9eD0RCMNnApEeKiOXzq2ldZWDWrBb1/w90VAbKAYlOwMDm5Jnkf0yTwJ20kAeGKZttQDw5fh
jUnohBrxjSpDo6ssCtVIx5cQY99xXXYVcX5OVVlquCHKL1VALzgC+lS9SYoRcHli5ZdIqjb3oyR2
17DQ/kyCc44LZCj9qiHBLiQsWMYFagiaEjornaGwojNbJ6LyTe7LbPX2s/2+CqhiKqJCv8+y2D0X
g5gQe0maCt5Ghxi802hosgflmwjT7yNv8cUrMSQUXLiYKS5Gr4vECnAsxD2gufUt6TQEFnWq1a3W
Se0x2eDf5yaxMYUQiYVAxLN0XhrQUWklveZiXkI/fNIdoTbue8CpG0oYf6SAPA+VqssA3mRVk2mu
GoudJDLyypsEnNlaiMv0k718JWj5MWuLhaDQvy9jYYtDmKxoS1m/ICiGJMgM0x69qfdWrd7TGWxH
uR1XOjVGC66yyTuNOiP4InRmNa1KsYaoqEBDKdYjy0NzZC+AYNn6mfhnLi2/7m4OKUTegQFJ+fni
1Mg0aYDw1Eahl/iztuJ6RPHoyCT6fQvQUKNRNU57lXn5m1RU0XsBJV4TekIsnNBqzC98aPIr/BWK
69Foyi+hqitHBHt+3761OWbWDEs3OVblxfj2gkGbZIpNu+a1bgJtpJNt0ZF6eyXO2/PTCEaRFJGL
iMgPa6yPpYUJVGghFoaafjl26/daOMZQ45OYSlQop2UJYBt401lQRql6ommhoh95tb8tGYk7QJSX
OilnlLGcXsZUhykcSq5fpNVJ60+ULdRKGrZDNsalPTVh6r79xL/tCFyPJWpIEkG0qC/1gFtrZnSx
zdulAW/qo+rlCENzdvjqbpKi3jpyPv42jHPLj8THgnXLdZfmNnKBXY5Ka8uWGkwyLK8Jwe0Of3xI
zVdhRyWI1wmulwLNUKE6swgUzUYmol4rWS5hSE+zQKJv6ihxWnwvPa07Mna/J7MS+4HGuiN84vK/
yclP8L071TfRDvOxpZYgfurSp8wyznD8utHS7psKfUo1uhtgZMfchxcKU6x9SZ/DbopDhKiislwg
TTMB/4HKbQ8w4lxBFacdwgytE0OCvdBLymgwTKPLEhM18AJyvW3RvCrV729Pp8X4Ej8iKj7fBhGd
PAdCz3cgWFFZZik4pILDMe2iwaiHWvifOUSTAXIVXdPYCBRV1syl+BPCBeNUhFbqaEMJNwgc08qc
4mMSKnP+8GQzUJk/GqcJEQAhqsG3z58Fd5GejaivwJx3NKjx3LHuIisOKxc3XK8HK1zE+cqjTxsh
MeB1AMY70KdHhFAWC3S+C0umUE1MSQzASn1+F5rsF2YwFY0DC1y44vzoZHqJ+iCvcQSkUPv2+P1+
NQ5SkWgS2ofEATeP75PwDmxO52cDeEmakBONYlmB+hNHwMp1LIKi1dtXe4wWn79ildYPa0Y3LYUt
b76dJ5cD7e5B1yo6R1RMIWdX6Oj52jocmH7TgTJq9sigWvIKlKk+I+e4IVfPqM9vUBAUyjO1sqBM
47jTdfpdJXqSsVK7uilXBkSIGyhJaQAxJjTg68dZP6jOGEitsUK8RPw6JnIlulEsFdZaRwuyCeyG
+Dn/4kWiGv0U+/mjjuBpeF/ldf6jWfb7njUFz4uH7LqpHh6a07ti+Zv/CzuDj7vrfzztPP7qKM6t
zf/3r4u76u7+IflrVyd32ff6aU/x8S9/9ggJRj/MtnhziUKnQDxXrH72CCVJ+kDAP9ct4BSR4nDw
/7tHaHyQZNFQ6OMpj/ExS+PfPUPtgz7n6oQplqRqGvvQv+/wVxJHW/XVpO41CV5aj8+mp+DRJgV0
Us/ov7MoxkPRS/dxI57FubqaBkBCivAlNrKzAb0huWKtWLK/ChV/K3ns8LTd7rPBc4TiV4P51Tt6
FLD8Z+H8rb+8rEEMWiPnvTHW+6gQ96ZAizDIod80lOgPZtCuWxDD9BBTV4DLemLCm7FLtRbtdGq/
l5H8CaYisDt12kuddKeitWjTHzRWRi1rTpgacD2y5Maw4EhRWAMiO0Wxg7TGlWygbCupRWR7uAwm
bXirKtN+mvKbKY3OuPNP+PfQLhmqfpsltb9NKwF9XjNv3KjkBlt1eoDUssM6ZhVN/oWI0Rrq5Tdl
2p4ZaUwfog4GGnbRF6WH4IACy31fiZ8kaKqbLBGvR+TLoDjypW3082mqj+xEj8nISy90sckDoEfR
rxy6vQXik4qA6aAoBPk1AG9g9aAh6NdA+UVbQoIoXkAliG7zzNjlMwJVHfxVV9cbmI+4u4DGTX39
AY8PO+2+toYEYma4aCJNWJlx4q9NOnE7WPwx1qhIQVmR3LnwVCBPTR1EWxVF/amE+pmo+o0hgcTo
jO6yLI0jW/xi0/177ixrz/rQoGElWN1+9PqLJAlokUSX9AlPecnbpsuA66hd4oDCMT57CvN3NPpb
XIMit0Os0taaEg5WtA4L/zrqk41myfet2XibCYgM/MzkiwKmzWayZwir+xetD5njyHkxR/kvjNKy
oA2+F/6dIJZ7vAe2IyZAqbYPRQJIE8iRIm+g1lyZ1TqmYUR1LrntdPGTHmP0ngarGFB7YaD2inYz
HO6yTFY9k9ZOLenEUvA3MfIrf+iv377Vx8rLS7e6OK+B4wUaxNFq37atI4X053zLBXqPZ1urr5rB
v680po+Z3yRKdA27tHO8wBe3agcJJS9OIL5O9oBL69v38/xg/2fQF7UFHX4Jeq2wbU3IqS2gQK1l
ZR1LCR/j9peednGAZ4GlR75YVagdFCdlUp7UDUjcUgc2TaBCOmxkjQMvLwadJG2yltkeBMjrgpa4
9lNkXSBEnXt+c2hrGAp+ArtYwxkHZsGtmMTXEnFqHhkPb7+LeQheutlFcANduxrGPId5nCWI8D5Y
aCbFEVJR0LIT41gyvsgH/nnl8yR+EtRo7H9hiozRXsr7nQz7Wy9T3o+/6WTTVqUc4GBx1qronmjH
1JvluQb90qMtTioP+bRsSLJyj9vKNVDeA+wzVDLUAP2bXv8BX8lbVTDsPiKV54SoSEW6th5k/H6E
qmmYGKAqB6AK8AbFL1GJ2EFddd+svGcvowvmaIaZOm+PwmtqtI/P8OT96NooIAtsFvum726LGUcv
h1RRSrXFkkiF6YS+y0b3rY+yXK8DDR1UiLqfKzmQbNPXQLvWvjuKzZcU4T3P988aCMoplgM9yN84
0A/9EN6XoXzVj8VEB0wWVwDO3DoVj5QkHlOql1724swAIlP2gaqUexjXMBdVuswYiZAO3YiT/FkD
r1zKLc4rsdMBrx0Lfd1C1Wk14RwpvdMxCR1F0S+pM9iT3F7haXwAv3fPRrsFpEuz2i+PVU+VVzbO
ZYM1y4RkTD2r3Ee1oDpCi/LD7MdgT3HYnSHEp7s+kiEQCtvR7nq6g74UX+V6IZ5rkq/baWJOttGJ
oRPDFUQ0EcUzj0AZPI7iNnFdbxMZFYA++qR40scRzL4ltbndx7ArazQUaykgEkF4CI3OfAUx9WCm
Rrsi07lRqIq9PaEWxbm/F9zSv9WDyWbmqlTskQNy9Cw8QIzcp7r1gHXmNs/as7j6wnChGaCs1ao5
iJm+zpLsmB/FDIl7afEtU7TMbCq4uVqxB/8komk3pk6XEvQgAhBcFIQUloqEipSlkiOI/TdgM/do
rTRO2ILaNCwF6SYVrUNz9FcJuGlgxN+hxpX2oEmQD+rId9QUugpoqBJNkKGE6Do1lyCLVbgrjpHq
YGGrQ5p0BxVFFhvTtJnhZGquZZbWOmvlE7Po440l+NvEk+8QFDIJzRD2K1Nw7ZJANCWK08fJTHZK
jeozhxLG3aV4lVcgw9Al+6p5CAuVmneB75pqK7lwhvDxxzgxPgdKfEtZGaZ3kp+k0LaLAOGjXq/W
ZaDevj3Aj+W3FxbcssthiHVv6h2KLeJAQFv75U3dqeWq6FSKrwo9uCGQUW6pgJEIbQPsG4CIq7Mp
rjiJ4zVuj6XTxOqdFRSE54WKubvnB67XNPsKRUm7mlXN3r7XRwXil+51cSJ2OfoendJ2e08Nzqru
1OjOlCK7UJXkUFc+5bxW22sIk6DmIbkVcYGJN4xtAXm1CBhqP9kMqWLnwfQjyqrzGLKjn5wagrkp
SZOxy94i9eT0CKPWhrqtJpifqs+zenvPqghx9FVVtm6cf/Vgi6aKLME2qa4A+RxypdvoHXI4nuQK
8mWin7D3IpR0knbfBxl5IR3b4+BYT/jVMVsctt7EPhf0XbUHwqZumjZMbuIsNlYNhNGdZFYGkHdI
dbkIqT/XTYeZKa6EyYKmo013oVD5KJ9NyGmmWeLWYmmsILqnrkSXlSZooG7rEcmJtwfttTBm2YcU
Rlom8CaafZTOQMYc66odFOrx1MsCj1jZPAd32UPHZAGKSms4ao5CpW/lJ7TV/SsYTumsyRKEF2YY
tdd9aoLrB2Z2ihCL7JgztyKbRMFhzUauXh+JZx77UC/NtcWpP0LZDQXwc/sagMRqUmFLo2mrb2F/
SODLislV0PZzK4Uayajm/apLqcrprRaj5VGe4GF3hZfTedGOW9SCA6fQiJmLJApgauuq04keamWU
+xzwQI2bJEay1g1ZtJGc1O3CSEVY+hT3aim8bS3/oslT9Ft8GdUFCJ3bGU4JYgM3bSSTfEg5aO6G
IsoSRdPgpIOqneYR9M1RI+4F+SqI6y3qKrdmFVyEvbQp1CQ9ZRXtSs8/M4XMjTw0TmyjDQrXV5D0
VHS13iF2G7OO5qhezIZN3emfm7ghqDZy3+0wvnHkJOldqlfK+p2zZQEEQPZVb0leiz3cHd4X7Fq7
rvuCcy/1BqdrYuClcDYcI28fBuCEYBOLCSnVunCtDEJ+DtbILXPps1Rr+3hSLrtIOVEgv5OdKNr5
IHcnapY5GJ9KR9Lc17KSx1j1ScyV90WmGlGR7OPY/IxM39cGIV1bE3t/lcvBBV2Xz7JsfE7l4HxI
aoTD84qdUhcye8pmHqQcXtSpdIdXwtXbL/G1O1oaOCtsucFgZFQySik8l2bHbifs5ObaU7ItCiv9
J022ypUMk8iFTwHfNcr6LRSoPbzEwNiwwWjoq1EzOvW9KdxUrecfWVev1X2WVWy5o4tVN2Kx9wP0
BkSlhFeg1P5GAYnkEkQNuxjiuiHo58C4RHuyGhjO9FdcI5U6Z0gG9TxA/Wgt9K1MPQE534KJeOSE
eS2/WLpIS5CTzaKVun2mxjt5kjboraxEwTw1TNiVLHWzndZUz51UCi7fOVqLNDKVUxHFyLHfe6G0
gYi1EVPIPGFoHgLPhB8obmiTr6BIrWJEIGhDfkQLeiOHKEoWqDmu4LtfmEFzBB/zmvffso/NoNO7
gCy2NwDGK1GiO0rTjZCXhgsvGsjqkOGytTh7SAXjkLFLKEF+rZL1O6gOaq7SCJE7Sv59HqqIyFbR
nW4KRwwDXjNDWbpZMy/FohWGdt8G8Kmo4fhfPWLmH9IoQY7p8nor+yWMW4LRMOwOMdUwlAa/ilp+
UoVUAzp6lNvOpJ1AxSDcE132l42P/KciJVdap7iTHt0aBgkdQmEuWn/nb4/xaye2uMhbvUSg+9qY
7V4qu49aY5luHQ320Ag0cqr0Frjw197ngFBHda+qzZ3B/mz7BWYfCPmepbpwWofw1NTWUNb+xHzn
JcgOkmoPfna82/a8O/N3sC8uzjyEHqdA6LV2L0s9MsVidCqVQ+zgB/ddKVuyp9w/B+0G02wqT0w1
P5Fyjju6ENxZyu2xw95MJgdW6X02KoKztkcQRW42j2/xjwr+/wMK0Ks9gf+FlX4N6KBKk3iGlAL2
VJXZ8u31yv9HrDYevv913dw1D/VfpyFV+7/OkeUaw8x/qR3w4sf/bA8IhvYBzhrgQonmOACP2dX3
V39A1z/oqJmSJtElUB4BSb/6A7L5QZYAs5m0gmXFALj3d39AED8oMI54GFr94Epn0PMfdQjmaPaf
CIwmA21mAwQPHU8DmMLSGwZx49TvQt2/LRFisrsq0K6Qszgr6ukglOVDX6Qu7J5rbxzGTWyqbEMQ
qtHAgDwk9W6VKd+fvOqLn1d+Chp/XuL6dT8mjw8wnSbJsgPeV42KDEbn36ZxUa4FHzbM45dYguck
xABY0lb8/PY1FwcSrxBtP6CK9O8l3vpvRlS1ImMAKITKzagLB01CXSbtq0/wiJA8q8gsqpIOXFam
qVMi0KLXx/ynnm8JKjhacH2GOLdLgYMqS+O1NMhaXulgXk3aaFshYkSlMq7VOARYtaPtqdlZqJyN
Mq3xt5/89wvToFWZZCLDD5ZiHo0n0VVV+0AoLEW5knVBWikGbNcegp2teN21VfdIDOrXBNjbMj+W
EkvM06czjxnMAAMaYZzpdgGyWlw76hBGSqsgvUQFxEY9zj49/brbQZByKDja3ol2ZrnaWbM1V/pO
34UbhI0P+s44E9xgZa4sB4EGZ/73+feKbbXNto19UW0b/q/lyjv5orEbW+cX7zvn/kJfZVskNg+W
q64Mfhx962/Hi+QwbYbL4Uo79XeFK51NZ/6J9XG47C8Qlxwv5B1tAaexDaezDbdy7y/40Pt7EhN3
cHCbsqkPrS61VeuYLpoSjufAGXZxktiiRLISN+Imd8VNt67W6Y9oV7rNqnesrbXVVtEm39J2oro2
fRfPpN14NZwP58IhPeiucSKfCltxM+5hU7utk/NpiFo8fr7pajthrdjWdrpQz8Dc8Um4bTg/tofc
bm3Ysqv5NohotuWBIpdzTaXaMR1lF2zQS93pZ7hh3NTb3s6OVEUNNqUnO8mv8QTJZtEQ1+j6L8YT
Cw/8VDUhuVyvzm9CWzqUTr7xL7EPgAGMwjsaxAVUZxtlyq3vTnboSrZkJ+tpG7r5hl91SydaP2zO
9sjE2ZVzPdr91l+RTtj8gxu58WrkrjG/49/47ylIyt6+RFseQ/rGzj5aF5lqwwUTVv1WWIF7cOa/
3R4DAj0vlj0+J/KMBpA9ELPzlv58zVCE6RuvU9JL1FV8B4k1lKO7MtpZOc44IZpMeB2Mtu+b3xqx
KWEszl/SYI/0XbB7/K4e+9vM7+pNmYYN6WiOjkc2diRa0Hopb1FT1qVS3HlQ0Ct5yGEm80WKmvsA
rwnHaFmhtJcBWxlsDSwj9UAp+dzLInHv8QB7y69/fckoicIc9o3VP//2+Hvl0JpHZsCjGeI/Z8nj
mwFGBOSbc43Dy1i8GW/KhmgMq+gSwPReUAWSweAqaoITM30g4URpRFsZ6DOjWXsqa9N1HZrrqdxB
WkCkv3TkaR+J3/1AOUH/+saIsrsc7drSCPdSbCE91Xxu88Hx6h5p8m9wEG7rJt0iq7PSxmqN3teZ
leubUPqEHYjpAuW6UBHMg9oGBXIKNrqCHEg7nAxNvI7U0IV+jw3MuRa3btMUroduQG7oTqN31Bot
FzD2iljxEGnhuYJgiITSmJJl132T73vIPG/vw4sT6PHVmRA3dFAl8FF+4zlAV28hxaTBpRhz1DQR
jEtcgexe/CE2Rn0Im42kXYyNvka5/hj+a4Y2PRk2RowB4wSE/UAoArnj+YQ2vV4bBzSZXA2lOqe0
+tCJph58LUxXV6ub5qpQA1epI+PIhHl++jyGTZx94CYIzSQYJYv5ovWVWaPrPJ1HtfwQpxaM/A4Z
aJiWdNZqzY4akHCThf2KFdXS5sgrf351E2AOUC8wbyxj1SQ2XDRDCpW8O2s18aaUYnmLzdtVlJrx
QWpBHYgeWi6KwqtutPwU6YFdOIXtKXo0605KDzQPlVNdze6Q88xWPqIGtj8U90VU1Dcp0nxHWqAv
3ykoORBDILqXTeTMFENok4Z401KvMgkXnVQUMeZRSBFrEoIY0Uq0ZFfJBIru7bf0CGT6Z3KYoB15
NaposasDTdSsedd/EiGQqlSm3LSIDmTtKumxSYTouluvgCalm6DSOHVkIJcoa9ZnaRjAgjOyj2OW
tJgLggHty9Y6gX+89SuS6E6VvphjRlqIEtEGs5naefxWz4PS1dQeN6URncZGHD+2PsI5oF3PzVKN
Lo2m8D6qzdmU9uNJ5O8tI+iucylA2K5AVw6es7gKILOiWZN1+ynLxNWU1c2V4Xtnot5pK39UPj6+
mf/fedL/OVSUxTp4PTe6uIvDGs72MzjU/Cc/8x3D+GAqBukW6YsICnmG+fxMd3TxgwmkHjAghEmO
iLmh9yvdUYwPIn8yE7BIeOAMsQ/8gkPJygeSkxmTCliSn/OjBfzpLTjUvJ/8M5d/Zd4WH7SYwxik
xfqU6W4uol6bWDiO91NypKj62ocvgKPQ9dsh9vhwSUg/odrwEar3ka3qtY9eRFRNrqhxZKWayxHf
2kMEd96KJv2dn76ojOEUE/Z5m+uuqSNAqFoHJaR79mRyvJDNvXbni11jHE0UiTtfd9tO+JoOGtY/
yPm+77Pnaz7ZkYI+qmOvBaSVy+o1hj93dd++cywXhSRfFWb3UmjwlOtReuiJVxDZSd954/LzG1e6
WuhViEeuVzSJ4xv5Lh0RbXrfW1mU9pVCM8YOgT8XZ0kfbRjtR6m0xZED+7XhXByVkD/6NqbK5vr4
OjhTKgx4Ywrve+lLP0xDrlrAfZ7qWm0uXHYodezUtP1Dduzfi39piEmGq3eoaGqulra3XgdIt/h1
FLwKanzltSiL9Zn39JvTgo82sB+bYWYnqVru3jWej7C/J7M8qZIsQdRMc5FLJYJHf8muqubhfR++
WJ7IqQwerGfGU8q+R7SxwrS8eN9HL1YnswQtg3nPgoTs4kix6mvvSPF8vrsXtvFHqMiTVzKphV7L
YqS5iIbBQ1eC6RyiKUpfsXcEIPPagC5WaKAEQoTMvObKkrgzROHg99/f91oWy5OOqjX1YqC5CELu
K627Q7Lnffv4Eu3fdXj2+IkPaCIV+11qohDXSvKR2vorb+Q36OUIRTMRvcHtFPVEn9JtWjbuu17J
Mqqd+l4T83ndY83hBqgsx2J/LFd/eaY8AriezBTJa8FYCuBISkE39z5UyB+WYkQf33fji4MT5kUn
ojXGLPHGz2pbnVHUe+c7maf+kxuX9bTFRzUcXUGUv0+zlLQmSLfvu+3FygziMdOG1h+xcBzGNbrU
1oriRvm+w23J4kGFX0crpx7cRNMvPEtDBqi8ed+NL1alkDUT5dBBdcNC/thr6vfQO0roeG1+L9Zl
osaKjwHh4IaldlAT7Qxp6yPZ22sfvTg000lvhSTsRxcECf6pTXSW9Nb3d72SJTpuVFKry8VeRWR2
NkDqOgQu27v3ffYioKXCFyBGPgzsJzDPSsP6IaTT+97Jst6Mpje5NA1PtxL7h0KoP/nK1/fd9WJR
YrEoTVbE266k9KzN2zMR3533zW1psSqlSFELCwiuC14Pf75Qb29aOffft38vZTv0akTfsSiGWW/7
PtHU6zSxjpyYr0zBJTqowrJqjBG2dGX0Om0xkPb4oB0r+7324Ytl2U1SqEhdPrgexDyplgETDav3
DeZiVcY4ygmtVYyuAt5LMWFyecE7Z/diVSYergtYZ3CgGSBHUXFD7y3w33ffS2hI5FeQ6opqdLHu
+pLpyUFKw/edDEtkh4/obGLOsyQGGbuyQGSDztL+TDfg7yB5icxAw9WrPWaia/qw9FoMBZBA7t63
NMXF0lQymbpayUTpWmEXZsoXH0zWuybKEk7hC3GnChITPFZFOCnZEDhKEr8vlF3iIaIYJUMU5TjS
iuaLmMP9bUXxiODRK4tnCVlIyimoVIMtJa9AwmaGgvdafIyl+NqHL1ZmmVNkLgsONX0srho/+IJv
0Ttf+GJlRhLAz4D37CoEs1dCHXafo6R633YlLtZmqSixamLl7GLdcKMNOhLvybsyWCQ5nwdWQ5Qb
NZoi8zkfp6jlmw+q9q6hNJbsaXVmneL4PIDUQ+vXQjw6UW7eM72Nxxbqk3AwQPJGbOX/5uzLeuPG
mWh/kQBqo6hXdau92/ES58u8CElmQkmkRErURv36e3pwLxAz8RiXGGAegoSmS6xiserUOWIrTdpj
Plp3L7XYPdd2vJKLFEpyDSyiWLOXcgoPUoJO22/jzo2JTDABdkEg9xmzn5iGRZ8Pc1qei5+P/S9W
WaclE+AXwhmMFmDVef9t6O2j38adClAdDfUKSeQNyL3pLhZQo0eB3W9pxyvBKo0+EoMAQbMH/2xr
/gOT7l6OgwLrW4vUKjUgQTC2RN+IHKssAuY9+Ajw+Odokp2Lvb+aewmtnlK8HjA8bp9EjgoK5pE+
wJy9s7bLhDVKDGZAbmgrQfA0nLaUYu6oWwM/p3exJBmZxpZVOOJTTfKSr7M82qBvvK6HzO13Z6IN
Yt1Cu2iF2upXGU75t6paV6/6T+bSW7QUGt/MpFu5q/Qzoe1TNvm5D3N8c4rDGZJJKarKwXRq1iYu
xhikqF6HnDm+aUYIhwG/tpeRTh7BB3/sxv6Dt8M5MP1e/gGf8ttzGETtQhsy2JLMDZpQpCTT+h0i
PMewaY5+u3dcFCOjwF+etR22oT6FKT8R9hHU572T7rgohaDIzAPsnkfAWQV6/ryiouK3bcdD+Rbx
TO8KQn6zDspE7BvIe4N/vBbPnJtTgHiJCjXuAH9Pr+24/jVor4dP5lKOQXuqhrBtjDi+yr/llP2D
t2zrdw4zpzRbg7sBhLv7VpJOfVVR9YnU3/3scT6ev9w+dm83At5mXG3t9Mm0/Zd6537x6l+EzS9L
SzKii7sjXhkOOO2Wm/RoMZbut2/HM0FaDaLsFZ65N/aZ9/qZTMwrKcxcCqushvxTpgNgenV3mfT0
2STaL1hlrkd2mkKRcozKARyrZVbRFfTAvvt2fHKBEgjYdOCT4N29JhV5ySEG7WdtxyXrfYKgUAqY
c7ovX5A0X0NBye+UnLGsvx5ATOqxNYfWVrl32XPL6bddZZ5Rijq1HwgBn1ma6VaOgEAXCc2A86yT
z142cQF/QFYnUJzSUZnq7WZj5HHPZ6/CPfQj39oEoCPdEABHS2jhvAQDlCz5vKSeBncuzFbxIdFb
ZEurGmjLRZcBn578TOI4JZ1Yo0iHpcM+AvnY9oyB4Y9GaN+5cVwOwKbG8GaUwnW2qOmgY93eZ2z+
4rdvxy0XYjDCZC0eD439IfX+FdpHg5/r/Dus+ksUBFi2MRuIksrcQuWKd0th8fDx27fjluAsT3qI
10e4KSV4kZZLHdcfRKrzzfKH9ORfcNwv26ZM9LumO9KTVsbfm6U69GN4CfaRIoPrA/br6Ub/Mqz8
8oOi0crAQI+rzGL5dY2Aypmqv73Mkzq3ZjVFguw7jiPBw5tuyeedsv/5Le14KCZhN5slMA/URp7E
1h8ClXsu7fgnp/MCph1UCzmZHzjNj6AT8Fz67Fu/2Bo4QWtMg13rRkNxKcWYdqy8ymKQHX+79ghc
H4jl2x16X3o7ttJuV70K7AfZ8nmHfzqOjoeCamBhMhsREQM7fcVokbnrqsZ8cNjfW925OTfL0jDj
eHD2NPzBpxaz2+Cx8jspjo8mXbrq6Zwp6657nCHFWqxj7he3XCTQhlGAjeZoZ6LOWYNkb4D6AVSd
vDb+72D1L4fFYDYL7EBo3mVLdhdh6JnH/39kkv+vPpsljmPGICugdQ+brBJk6AswvaMRL37bdjxz
lXRf57xGQiufezZ8gxKsX8XDJUnDfW+qLIZa3bT27KKb+/amopBt/+99n937Dyf8PFnzq29GydoT
KHDbcgLoWh15LbcHme7Tk6nzuj7+9w9556C7tFXtmbIKKlDAwbLhRlv2JdTswm9p55zXOh4RyGtY
x4bfgjG4b23kV1ZJnNBiNYieQOiM1swA+bOFqB+zbfxCojswBJk5KHusqIpHZLpoQ3aCltAHUeW9
L+pElb6G5NKucPMz06or0JRCKGQrMhpUfkHR5XkHxxiV4JBBgVmJ5zoKPu+W/e33NZ2sPMvAtZrU
0PoEPUgKafiFHwJIHnueFfb2rM/Q0uUa0pmlrM0/0CECYcLe+7XuwZH9dvFklSaocjyvSK0HYOX7
zxzDiX5mcYKLaVlspT2fxCZ/XOV4UW3Ur2kFzse3+4aSX6/A2I1EMYB8YFjTH9Bza/ySfhebHrWR
zFiKjXe1rQ98a0+d8YQwggL17c6neVYhtyi7g50E/CmAAg0GkzF+Jndu/jrIJwgY4Kz0oCk6mK5D
BIgDv4Po4oGMCSe1UHj/SuwllFnLblw+ee3bxQOtpB1sl+FzQpsAUwjz9SLaV7+lnRMOocYIE8tI
tXYoyB/O4lrHPar9iu8uCfok4nWL0bIux0o8YPz+fkw945XLWc9lncq+h7UH2n4Pz/KTJH30M4lz
ewJJx5p8wK51XV1s+JiSBVd+SzunOxQ9uMqydStDCzS0nW+AcPAL4O6oCsSgNswFhTjbyX46q1DN
bf7B5fPOTe+Se6nKNDOGEfYyCyAeh0rIzZJJz207V30wKoAim9Sirrwcuq16Npjq9zK2iwSqOhMm
JEQWAQFYdplh0umKzatfEHT5qZQNMHiR5wiCaXChbX45BLz027fjkoNWWz7WCIFrsul7qPFGV3LY
/EKJS7tUQ5smTAByLWcbQBuusyD+6pWfv7toIDwgggHS40jzh/COjP1NpUZPozhOudXo9g5jjAQo
BrkT8PM/s97zdeJigVgLFdZpwBnUK6ZqG3OTA9Dw39/yzwQM0IdyrhwMg9YUfKRbmVLBd9CAyUmB
R7zJr0mSmOclkeQu2zf2GIT2QK1c70JQfXypk2i9AfWBGYpUUhqdli1O5ott6fXdGq3mISY0wFNn
IhXU6cf60a4kUF7IVgxfv72D1TSZDYS+sHUWf0mi6ibV/eV/2+OdUOJidaJqoSOQbkvZhvI1Gqer
Skx+kxWgFn67bVvrXsu4W8o9/64H+jjtnu9AF6azhujvThCvLW0Xlo1djxFrPQ3iZGoS5LqzwHRr
mfXiVg8xKsDU72p3QTrB0vQQikDldw0g5htBvrEQ2eoXXF2UTp1NOG9mx3RohvnUpGKywNCM3wBO
5hKCgGSMg/AJVhlIh6nHClw4TEQfJGrnBPsPr2PivKUiWZEQMsy63IDgfsrV8oVNkDUEXVonx9yv
8egCdkxWQRxUa13u69SQcq2m/B4FxDH1jIfOL5Fnq9B7jX4shS6rTJdrnocfLH0+en+wj8srBZSH
HiaCcAj96vZ1DJCyFGZgoYQ0EKzmEwgwxfbWWSubN72JBo0hjskel7WjZ+pUP7QhpIverq4wFJuI
dNSlqcAUIbPpQsnmxW/nbpgBR1UYCewcersXgkSnvv1IH+DP0REyF2+3vS9r2GwDKMX2XEI+1VwH
g/aqe4BI/e3SXcAbcJzlCLzSpLLIxjOdzgZYrZ9RnOu5GtNAYeMJgIZZclxRyT50QfQRO9t7donf
bn5oOJ06Ckx3bNcvEQiM6jH0a4f/LnYodnD7orJa7mS8xdgsK3aS/OVnFcdJLdcp65nApJKYwbhd
N+Ygt9RzcSdzTqAXZ6exB5NaShuoWe13GDn2eqdAyOGtwXmWbAvYgdNyHfcfZumvoAvtdXFAQPzt
0lD0G8BXB8IuHgQQhl/NWqzG+g0S0t+QR10sQbiF1ZtIlIFtr5t4/eDaeOcQurAj1VR71s5grsMA
55ea0lu2+Q3KQpzkrU1Ck2UbVHpoWeczOCd5/k8F1jm/SOvijlpMs4GaE/smM7/KpuxuiT390sUd
jVVoRCwwthmPUVBCQelQZx07ejkPczLnRA7T3C2almbf2SVpouc1sR9Rmb73MR3PFHu0AZbRYnGt
X+cl/LL3H8kGvre045fLELV61QCR7WvzMtAQlKJ+vQ6Mi789J01DFxJDBx16KV0D8vnklKTSrzhG
XcxRskNCuDOY3cIM8X6IjfgcKTr6fUwXdJRCbpXTKsMh5OSe9eS0B8TvfLsqgisuhzQdwHq9oYx1
NYElC8jUOvKLsi7wCB+TQP8JG9+q5RU18i96pJ+9DrjLCVMvqQXrVYSlV3CaQOzu0IyZ333s4o4Y
k3qziaRlo/QNscONHDJPezt+uUKbsjXtigH2LAQb6ygeJxl9pNP0jvNkjl9ysckZOuFpKfbgpskW
U+iEeD1rQVP01ntqkgKKPmPjBMJSR4LatVWB3xw4daFHWcO7ZG+2tLTbfKCQj0k75VWyoS7yaJpT
2vFmAUvpqm4hiFiKzA/ATF3cUR2IikKHCtOg8M6Lc0DhofXDkFEXeTRxKU2dwCRgs3mFbuFFNHaP
Xq5D07efkoLd2CbxmpYYz+lBxXvYFlD1+q19Ppq/9KqzmURiXWATZgHU7VryutSd/p/f4k4mW62G
1TLDtxzBKAs2U0kgC/gR2+c7zuNy5bEw6JdNYOg+GNhdZ/OX1ZOJgLrII4IBPNV1Cy27GSKmbfOp
Ycyrugxd0bf2DpqMBEBZn6kCNEjfUgiSY9xU1V4FZlCpvF2e83qe2vMRt8l0Sjciy4CHfgOK1AUc
bUGYGWWx9yR4jaYeWlHB7NfDoy7iKASAvpkkCga2Sr5tAuXlpcv9MPQ0dV6aKZvImp+Pyhys+0vT
pPSCEK79bvvUdc8Idk4DMDSAzvc+TuTd7tdAwfT4268ZbsBjwIloCaG8692ul9WkvSpx1AUdmYEo
E7czLRMZ3S0RL4FL87SHc2USdNkadq79QJFYXUaxaU6QJ/B7l6TOlam2aIrMXtNSRvymmtsXYaWn
SRzX7HjfhNnUIL+HzkkshC1awc3BKxS6gKPwPPhY9UhRMhCIXeSGX9lx/Eiw551Q6AKOFpVtQaRh
8Z5CgqtTW/PdNkHul125mKNajQjjCUhftK6zQxqb7hN6b5XfB00c39Qq3GpOYPWwtempQrnyYRYq
/e5ndsc3obibrDMQAaAMiKODYQJsdtb41Q1c4BGocOvNgCMbYhXVD4hhzEW37p7nxbk6dYQ+VcPx
ZINaHmTliOgxVph+9Go7//q/Fz0hg/42sGxJkKGNgoDYJXF9tzctx7BvF8dLsdFF+2VyieOqg04G
/A6YOBVVDcVhiAgQ49V6oy5+h0LJEJfFOQqMaXjoRr4cVmo/EtN4x51cIqIoUqhdaxxJWSM9FNUg
D/O2J34ZgMtDpHssPkHLuBQjJOAm+rL12Vev0+4CeETHMzumMEu80OS+pp1+ncRaP/ut7nhqizGr
XAocyZilX5d+v9C98avXugieNpBIWnrQhEGHSB1kEyFb1GDe9du4c41mm844zjktMTwL3tBJQNiS
7p42dxx1VHKZNsyEl3M1p0cdbYDAMtCM+m3dcdRg7KMMAikoe7bpLfKYS5r6IbKoi2iUaxOAvxQb
T89VlRDaJejsh54dD5eMaN34aHKNmiql4OI9a6Jh1rDy+6Au+CiReyV6jkQ05wk/VlH4TSq/PiJ1
0UftRusd2sR4bNnlJgQ3W2U/Glx8J664bER1kM7/96jk3Wlb4p9kWZ68zomLPZJbzoMqwq4FrbpT
Vjc/egaFG7/FnUt04LFeUhnjpEz7Vd4Aihkm6ud/r/3OTfSvBsUv7880sF0HSDM4lLa6ftV7X93i
dmpOaln8+Emoy0i0RXjusx62MQmG5yORTdf5OI1+WaOLRGL5RhvQjMLyc3UvQPu2UeaXX7hIpHoQ
URzsWJqRDHNv7HvbLV5wTPovgOMXs4cZYHBNBpukhtwtKPRllRZ+qYuLRCKJFv2coSsRGCuu121n
JwiZ+PGfgF/0bepSg4kDrLswigzY69ajEJKTzI/gB4IIbxfvedqlGN1BQ0VaeaUioEjxljF+R8VF
I+VtlXTRObTkTfyNi3XECGM0eC7uOOma1Ew1Exav2XRspviGiY+gZe/4qEtMpJuZc1CzJiUXcZwV
fRKZH1sfQI8knkAX7RdlXFwSRByHKjL4KStv29uxD5YDBIX9CGKoi0xSqoXyWYRDucXWHuaFrkce
pR9kuu8ZyMl0FUDfpBsRINdg6Z9s/SNr6VEamnyw/jsXh4tRkJlGWb46b57Pz1QPVyT0G80Ase7b
E58kVQDdj3NtUUPmSw0QRGC58fukLv5p5GFlp5Cn5aT7uxzkz3XM/GqiLvwJcOlObxT7bnoIO5ph
GgrUAf1q5y4CalCAOtoetdwKgLWy68l1H+x+oDBEqrcWb8NhmlaFjzkrdTeF/QOVud+oJ3VBUCRK
lkAlAejg8uaeJvwy8yOaoy4CapdmJxM5B3WWPM1pd8f6THgek+itRaKQM5MkKBNvtc6Kdh6+bBb6
vf+dYLzjOy7+aQvGEaP6MMmy2ud6qiHPoD2Lli7sKU0CPdgAGzdnbYGxew6U8Drf0FJ4axOw5IOa
Y0U0zProjI3dTwFoBL1u6NQFDMUJhEUXSCWVjIF0ipKgnKHz42Xw1OUqCuthY1WPkzJW9ePSzQ+6
Dj/7fEvwhL81Cl7OiUpH+CXACE+WEFO2GLY5/vfifw7ivxHcC+gOzGiZnYvE0ZcqqgvMwl104+51
P//Lbf5rowXo7HoZRxCE0nqy4FzooaYQr8IrVUxz5xU6DcOiqwlfdIJ03xFCGgBs1VHnVW6BTMRb
uweU9IKcTdOJ4SmN4ytK/BoWkMdylu7NOogKLiSEroq2Tj/xJWeeR9Gp6OYcCXSz4vUMcc3rtpev
UKj06pSnLmYo2IBZFpAYK+cOKi0NZDIOW7b4Ob+LGuqTRY7hiFxOr8FxmNQNhDT9PqULGaKBwmsO
I1RlrHbIFplWHNrU/vPfLvTnWJu6oCEJeVMCJTM85nJxx4f/9Un87Leyc2kKSpa9Pb/hWDMdM5Xu
gDmufoh4CAy8PYOExUEWok5R6jC46/rXLdEvftt23BIxllDQpGDlnH5vx+yfdc+++y3t+OQSymQd
QUhaYswrL2IIxpaLJ0VZyhyvlCyeY66Scy6ePaELdTLN6EfbnzLHKedlobUyEQLh0hNge0RUANzr
55YuZqjOl2WjM6zCU3JI+umhn6lfAHcRQ1PUjDyyYQL1Smj4iml8NNvk1baFII5zAut6hEoN7N1M
kIzSOi5srDq/296FDCVsFv3UnG8eMYyPrYjlC7NT5bu845rBIsKp0rBL20EFTUR3Xe5XiE9dzNC4
8LkLgX1APLEqLAJIGtywFbBBv/vBxQ2ZHPK2MiFJaff1PjH1Ma+ZX5x1+YrCMdkFi0e05OZAFWqv
f9SxffVyfRc2tKc5+qkxLA6x4/uFUHLDQkU9j6LjnssQkpxs2PhMs3sopz6DfLz02reLGkrPAunj
DGAzBKYXUkBmfr5qs639aPzonevHhQ6l1PKUVoB+ZWZ5lRDRQge68zwrLnhop4BOdzXQiFvFyiHm
99XqR9uWutAhEL8GfTKgN6yHJbqmc0UOYdLZD9z/7Ie/9/ogLPk2tkwBFdOqR+AEozo55K2O/+FR
o6ClNdW155d1btB6HkHoBE0QzNOvrBiytViCTH3wC7z3WZ1LlNR2x1sTKAgih+ROBeAkxsCM37gn
EIhvzaOYBc/IDPOgfHZjRfw9H7qPJBHf27lzjZqQtk1j0AEd0pEdiGBXY6uWo583OY5K0P/sconk
1hp6XOqqPSSCfiQJ987OXRxRCjkNVpPzhIMIG120psE81cxXv+joIok6Y5ZuiAZIPszNifDued/9
RpFSF0iklzBYwaaDVmLFRMGbThWV9eNXTV0gkegkDxF0AcjJ7XRgcjdHwxrPL/obkGgj27JmEMKg
GT/kY/5AqF/DPP0NSTSgPCxEiHIZlbzAwfwbSple59BFEnXDKgRfAQ/p2nwodtmKUvLArwGapo57
Wk6HfGMZIkuy1kVMmptgmv0IL1IXTNRLkVkeElr2IJq+T3o+lyPlo1/ccnUFw8jMcbqFWD2axoI0
y70axicvo7tworPApgaTMgVKzkJDfp9Y0WzN6JcDuHiiIa3jNu7OKfr4I2rz/0nmpz2SuliiYesp
H4YzKtlW3yStDUpntR8ZVepCifD27IZdSdTM+A6gbNbY8TagW/7Zz+bORZrroBMj+kMYbwSYhUzp
JViBtJ8XuVgiTaHv1kM2Fy2E+AKEpeX84QToO7HcJQGqNOslumZ4hM5pdbd303cWV8LvVeQiiSYk
FyKckYvG8xCURM0/jZp2L/RD+huCaDF8qkaBIsucN2VLhxbojdyP2QXalm9vfjFsYswZVu87cxSQ
jixW5Tmenf6GIZpqZfEfSk97OBVtGH+N68ULLZO6CCKlZpHTGQ86PZEbMUTfGBd+FncRRCEkgfL0
XEcMq+rTeWmaricv93GFzHKe91BARiSftvzIdHvHE+1X/XThQzLuaQD5ZTzNq2U6bEiFckkGvzDu
EgAp083DPmDOphftp6of7taP3nHnwPGHzNxl/+Hc5HRvd2TmTUxKyNOl32cToJqz12v+4md19/5U
FQkCPLFKQB6uKhOLokEd1G9tJ70NyNpp0dX4orWYHqXYwwvAofoP8lv2jnUc9+y7IY2rHo9zWW3t
ba/H6iUdFwAsMWgRyCKXUXYrsyT8uWkaexanXGTR1FVLOywcT2vT3e7nGkwFlrMPYvy5d/OH7+1C
i0YaQ6OtwbWK4WHy0o1pF5VtzkbMhG7gZSuHdUuDoh93ow5VlSUgPIwD43cQXPCRsl0Ome0gBlsw
zw7QRn0dpjT+4Fsl7/xmTmOGNBgpXjp8Kx3RL2qcxCEMKz/q59QlP4rnUSY5r+JyM6so9iyJjjKf
P9Kgfm/r5z//BQmDxnrQWItDnLbkIdF7dEntkPgFJhd6BHbmrconbH2w49WigfesQr+L18UdbVuf
9EHYnjs+KDDhuK6PwAvLDwgd3nE+F3qEiXqW69awcsNgQ182LGSfiVBo+S5TA0lOXJlkOGW9tOh7
zB0b/a42F5dEjNqgFYkSTj4nKcRCkiC/rcLeEL+D+hs2Cf1ICHnAC2i76KLX4VoEofCLhy40ac/N
RLJKZmWsu+hlSeb2oVnGtvW7iFxwUtwQLoIGhymj9cFwthdGh56tMhebFOkpWjmHYSDt3R5tHV9r
XntWE1ymJEqDXDKLxcO8HU4k6L5Nu/XDDaUuOglvrGBcgnNgq1l1IftXE6veLx1yMUkLYCW6trgO
qtw8KtF1D6EgoRcGDzQabyOPOQf3hkvImJIFuSdlf53ncP77an4ntQidq3lToZWC5MD31cP8HUJE
LSmQmA/xcdLSPv/3D3kndLqwJCN0LUgA64hge0UCPRVhHz55re3ikojBGJFdEJYJHcWhawBM7mXq
edpdYBIlXa42g+CJwSheKDBInsaoaz8w/jt2cbFJW9w1dIKEFTKX9XtUiVuwpPvFL5cqCIxSccBA
n1AuW3gA+/K94onfo98FymQhes4qhk32naA43PAIVETGb0QpdaEyU2JUpiRqW3KP14LhZR5aP7Xe
xMXKqJ2QjrTAygSTeQGf4YPKguaDnO3P3zJxoTId1OLHYe7O5WERYBaUlU01f1Sw+DdG/Z4RgnT6
bQjYm2lqmyUB+qEbWXc5c7JmRZDXQXLRSSM/9aTqbKFyRNADq5vscwAE6XIMUzAhFEMn6vk4AwR3
/vdQUDqtuoo+4jAIw38vxd93l7owOJ6znfAFLQ/MILHqlhtqpqJhbRQU8zTzrGjGjj41fBb1IaQq
VZe9ijelL6Jlmpe90HYHGy6AUa0N8WcbpjraJKyvmjmzP23TZ3kB9LQ4cp7PV4uaInuq00BMR217
oJEtJO5n0KzPoItL16AHx87cZEVFdfeq9payMl+brTu2+1KJQzT31fd0sbo/NkKsnzeiBb8D/DCb
i4oN9XCwdpmfVrvs2c9IdFUNAqxWjNe96tYHC1m/5L6tBaO3IOPa+e2eQpThRgR9zSFju4/9K7qP
2Xpj11aprljDdKr2go2j3iCETiAImG1TB9pICECx7QRp7V0AH6tCAAhjWU2XkGkVzYVaUQD7Ymxk
8wtrmYwOoxkr/hk6jsOnTuHh97CzVMpCxLRvrnOStOS+b8cwPuQa1ezbQNXd+ikdh36Lixq0OCkC
WKhyFEUl1Fq7gxQyXm7nMd+av9YwCvUVt4LOIYbI6Ng8BjFUdm7raJ/BuhTOJFOPczJzjbZtCJh2
Ec3rEj6OM+nNFTJ6zopuU8xA8Ufa/QR1WYhuH9OxkqZMaq7Sv6Y+WIesGNs5kvZoSGYYA+O5MCsU
D+ZO5D9WPVThTygtjMNLnAH5dKtluvYPQZIF+c24Bnn3MLN9wQdgi6jmAqrNS58eMK5v9/Mm0cbr
DhmmGuqXpZ1T9cDblLXJIRkguaWLbgrVdAstAcpeRTSi8TQbsVf1ZUtgZcyINPzE6r1SuqBAeT3x
OQ3Xh6nrUITI+nppD2u39ubvXK3VOJfT0IPbPx4HcwOkM5tiZNfAuhCMO2/Lc1+16CuApEmGL7Kq
4+ioFWfH0WjSHoO9C/HVUWuCSl+fqPpA9rXd0Z7ppvshi4Z7vjQJKBF5l3+tEqb5NVh9Rrz0TMXH
Hb9Q0Eq8/YZEHSjrzsbRFwpWCI9xuI7mOIm0+UJ2pcxFnHfBNSqSY4Aybd2R0o46+RQOXXg1sSUe
Dn2n2qgIbTdnJxVzwYo8gZx0wQYJjcw8SStVLItEbVpC3uFr1/SrLRhnPCy6AP0qYch4wSCScQKF
XPYVo9/o2epxV4e+nhp5TKp1tEXIOn0x6jX+3zpSmxYm1VoAqNyw9QitYz5f6DSJ/26mJYASakuf
szFXCqrQ7V4d0fLn6lINGl2aZdx5QZY0f4ltao59TtftZEB3Ut9vPA9OAZQd+ivAC83XYQj5dTPX
9bdIhNiVEKArPMiVrvHVlFeNetIBJLwOdQhOneMuuyEvQt3l4+NgmXiUCnPyxbhW4aetEqw+mpYQ
dqSStVBu69SVynf9WOkAjzWbBtVynHrzJM1AL20Gha3jFmfreAq63urTNIZ2LZE9p6IA1cb8z8j7
mNyRWqi6AAJlaG94N6OHpjAgtl71rVCHsQpkfxnvVW9K3LnW3AEVfNWzdfwn3Dms0/H2aIKFc8SZ
Ib4SKpxe+zrBX0fHYpgOLfpEjzWm8VkREZt+2pYhE9fQX0qBBeCtSU9xsrFnMYRivkmMxihQrfQq
TvO8N8Gtku1sLqE3s930EnLJBdNgZTosPI7WT1HcguMwHnZ56ka7bVB+Jnb/rHu2XWTokdw2Sd32
xzDGgHGaoKhxm+9UksNGrcK0pBLmVtKV9j/HVfbZiadzthW5YGNUBKpvtschr9EL4fHe4f8JJpbR
ARQsLMM1rcTRdv0CRNCWN/uTSus1PoJGGJN1ZB73pwQdhQASE7kWX+d8AlU2FPGW+Nj09XpXAd2L
BjebNlmuNortgTWggirETMV80UgJbdsijRdZxJj0vgnjOj4tXTu+5hZahqsd2Xg5CCB6r0dr7fhp
7XpdoecEkC991Mq28x3uoiq9M1NuP9tch80p2DF4fdGyAJwLBzHEkEWDSA39yTNqMD+ek7jCOGAj
8ms5g5zvqgc7rxBFy4dYH+cJLFh309LkDWShQtLe4EQNdzVrGoy1rx1H9xVSPaUd6nB97M8qaQ9x
2qr4MAsd/pVkYJ5DOa/joJg/86Z8ZjobankTc5alR9BgkqoB68YUHpuEkXJS/Gerg+kVBfv9iGEU
HPQ6z4dDkIHLDs+DJHuU6Fl9oUYtP/JdbkMRtnOWH6q8Sq90E2tw8K/bXWLI/NS0CaMHNYISUIs2
vjHLsvRFsqruBhUbfpgwRncItSRXienzm03tEzmujELJkOEvtV+1qfVfCeZ3Pwml660tkkpTdUwU
zv0TAGImuRzjnfTFlhlSn1op8vbQrnJJj0M0069hlVNU1oNp2w/w6iQoVDQP4Sucaq6OWy6C4ZbL
vQaFXrurkzBVk1wAZtXqAkfP3MjEgBGd7GF7VccQED4EbE6GAtR72aWq2306gIpirC+ZyLM7qMgN
c6GaQG4Xad02yXXcLKGeD+M22mktRmJN/KBFnSWHtYdg0TEXkj/KQdPhqA1pXng0GlmQao2ng2nl
VPQz5MCKkVKx3gdtns2HxuTiSvWy6262LNvlxZSJwDxFUbjPB8Bx0O6LOVIQzmwTnxjTgbps2jZD
5WdOugI8P3934dL3pzFNW3PMUx5ei021zQWDfs1QqpU0R0mZOcTJgnTKiFR9WaBuvBSTwR1Q2FB+
lWzMbxpMhBfgwv3UigFCtk3cRoj0GKERx3oLmTlFyDiKDc5YFfH/oe7LliPHtSR/5Vq9s5oAuABj
XfeBZCxShEIKSZkZyheapJRIkOAKEly+fjyyam6lolIZ07J5GbO225YliQsIHBz4cfczEWzSxubZ
blRpEUg7H2z0AjfrLscZwh+IH7CKsAB3qqJWxNdjLw9TjbbBbHTZepSGA4WpPdS8WYd9rHcyuHta
I3jp+87uC/cy7lM3Cc1Y6/6qm9vYhJ5O0FCpblLLW7K6gbw0gcSP9gGSmGS4IHbpN6HqiiwPRjqP
+bLmXtfsmEn7Puy6giXras7hKTxKkfqXnY98JGia2vSvE1WuCJxZobWfQRI+RDoeuIqaJqF2KAly
B/ivj3b7haexpaOG8LiPqgSNOvFAo74HTlbLcIb59BZJPTT7zI3Nt6Hn8KepnNiW4ZBjNm08vxE7
ILJzvLJcJFcrVWl3uhdtq1zMZTrYYZl0U3HTpIYdaremWCOTVSFDEbHVhBwWtAXq4rSSkdaweFsx
Cy4ESxYLh1ygF6QSEeN2ktwm0D7Zu0K4sx8gHUjWRUksihEoaLfjFIeMKB2GWIS1EuRL71tjDuxN
enm5tnp02QxKibw1FK4s2E6BoZCGudTQ3ZhR59eGdiiDpg5MHAJvBlVv7Yo0V5sm5eQe2LzxQ8TN
cuVTwq+zcbK7KPNqqW9n0g63eG77ifEYpogVTA/khT2jF0oAk1punmczcbpAN2/gdGPRDVOU+VL7
nyEu9tq1h6+f+2HrE5E89UWHzqizRJU2SMZS3Lu8GjOYOqeevbDQFFeGk9XZ5TIp4a4b9W3XTxt4
TPVt6CQlbSLVw8kuRNJvb2VSjgbZr1blpoDP1Rc4pXA7qOoe3pNN3Y0wFvXr8VHQciQpSCbDUK61
QYBea9WV1UK3OdRxeFYj0F8+c1OQI7H1LnrWWOoacTwf76oeGqPNPKU4q9JxyouLcQT1Pmp99GyK
4pHMPCIddZxwJl7jrOVAOeKNoSksu7tu6tZk9nAMHDJ0P/6Mb87cDTqJF+1LXWILXbmeMzePOYW8
KGQeScabyU0nsmfG6tMFbIJiHpWZXSw9xyeHipJulzLs/RElTe/itFB00D8wiIoj5TTxHImy6vt1
rceMRdzJSutCpGDb7ZGIsj5Eo03ZfuLFXNdXOdzekHGZcgT0kXbt0saVd2U8I8EsipSpTxl1i36b
la4vDpZynepgaGF712TsBr6eCGf3hrmsxjxT9XVlWleuW/T3cSOk1SQPG/j9l4uxFyUNIX6wxQtj
4BZWgSTzANrf1Ftby/fi7tKpUfYIZ9WoGiumruagyVwBBq8Pyp1/iVkvMP4w8LGupR3H1g36QiEd
yGILKwgfO0s9BTkVvtOSTfY0oHQC87OAeF1vQ6/gtPdOpzxMOujGx+qhrvpseBYwoYyfuzwm8zdh
MHP1K6VYqPaxV6NqcUQV3IvDXlG7Dya/GtlCN8cWcVKKYdPnus0iNWL3CvI2weE2kZ18dArPO4xo
4HVE5evE9tAu3scKQJVoSJZ9gT1zipiF/x+jCUDeD+Mmdoammm4IOlymUygMy00dIRakJT5qz2GJ
kuHQVEU00zi9dOlEYcuHGqRYwOZX5xGT+aRD9EGgdgAmTlIjKoxwCTE4bH82OUTnAKEhTSz8CGmj
DbN3z49BBg64UZNzIDRjPjKNilihkyqZXBsysOQFYbYpo0FgLi3TvvH5BXdNjW4Lrhhb8SDSlurb
PgVCcFtWfq1C7XplglNG0qORsGIIfj7iaLxwCUmkAMGrY/MVPqsnNzP6ntzR0pPZihhmmmtLM0Ij
gwiTXVZVM9yhASo6ttZlnzr7WuYG2SmwAvuld5lDFr4NaeEapCYzhy1SbnOnJ22bwJ2LQl1OeojN
KtWEocw101cwewY7GKpkfLQhIrjjfdJDDmLVuoWzac/KSFW9U2/8YZAvZTnFug40hbcYUvgqxywk
aHGYLwdl+xneksPrX9e7oubVGouwP6S2innATM/X1Jv5a2b7OK56tvLdcEKxRC9YLn111eGr1FmQ
Nz1Q6mDqikoFczYwfIl+dm/Q/Rqit2l2xsDG540G3Tkmom5DbzzR0XLDUK5jyH2wvQWJKt0WBE7V
U1gPa2x66Hwp2JI28FRdiJqy/HkkSdkv4CuqHbQ3TInA2kKCHdZ1i7pKZ9kQl4yucq+pQHu7Gxcd
s6qQAYYuwxmHZBXJudPpZh6lqxHfVMoCkKUhEpc4f3YXDAb0V1PfJ1mArlID32pnanGGsiomdYCu
st4XV2n+jY2W3T3YROvxOvWhxFsC1IWpLK3cGK8wli46gYGdloYeGtHvcYnG3Rpu8Q5xiJAeQw4X
OfgJF02Wr21vKNAwveeVx0J4V5DPxAbyFIywmrjLiQ9UBi1dYpw0R6/iF9hvICd0QJa6ALJeeWhs
ljMBPAcWDKFtNa0EVQBhDkYvZsQxwKttJ2riCjy2vkiaeNOSckYncuLHNMQRj98OaSP8wBYDL8Oa
a3nwYIp20VVxS8OEFvxT3HOwpZtapPdN0nhf8t7P3ZDYuXyE/Gu+42gTgYccsKHj5OOIwKRM3Hgm
ll99u1cksoa8vMBNphs2MWuBwJrv8yTrKJKlcSjCPuZ65SZjZ18U2QQGtcMxNcI6d9GwJDNohLSc
kQYkS5hp1wn2uR7dp4YYIfPSaocqvUuOxN+vdV4jzaGoxDivkOUm6V0Bej1KNAS7FPAajqODjAG0
7XLRqa2eXHuR9RZsfCSGo1m0bZbzW5ji2kPoWxRRN8auVfYRyuduHLU9kvsGE8wigNIs1QbuCBQp
nMe0gOk00JHAleMiF9WOuv70aaB5v04Ut6dNl1Rl+6xHO8ZmUXRdcmlNuoAK0uaSCRNkkNTcjDZj
KhR5UzSB4zPLumHNlF51LOV2mHS1fzHz0YovdDnC/7vK40R+KhJ0z7uJuXQoclRixrCXSbK3fYoO
TEL3xc7VhqEBiYqr6WrEofqCNUOzmWLq9CHOTnAZcmNspB2OZPlN6Tj8iRRKySj3kZkElSvFHUN3
0UuUwmvYWPWmRZZp5PgZGE2JDNqC0BVHm6zqNlbreyjMtsP0xa6G4SK22pkFSsTZrjZV8aqI7zcl
cAiCaBFPai42hcGBb2NaLrKgn0k/hlM+4pzvlsqCOZSLb7bimTI6DWCjI+M7301qvrEyS16qOldD
2Dr5aF3SuO9rjKbfvaCJYJ4Ebt+lfkBmZ2pWDkymHno+jiZEHhdfSzrQrROLfd+nII/C8I6PEcLm
fKWZrOlWocj9AiG9v+cwIHiYOA4Xl2VKVLxuibLdle14U79Cm5e2C7pmkLcu5Il7p4vTJmhjf3qA
bNE/0HIoL/OOlQu7NMspBdbils8Dw5IIHK2HA+oHTgB2DLI1VOsROSt7l+B8ec2Af6N3lgZFYGGQ
Pn1OyTxeNNg799DQaOui8EZApMqLh70j6HxptO/KYIqFukzq1XM9D0E3odPZ6NhD5K86AWuJ0Dsi
wSnJkjuqkvRAOCaX5LIEd8lx+xV6R0KW14K+WIddkeNTZGhDtJsSRXdeMk+PMUC+T4Ub6+upFh1Z
i5J8FvYUTEP76ibmflaKAFjukuQyc+e8BuTnphu3SdMLfBgrqDWarIBHMxRT1Ol2KAIMv/sptubR
RB6S5zbsLSXBFQLG9spmGMxhNTBg0OjkKG4FDs3XUvT82mJZobHrTIkOCKYt1qme1D6zh9Es55o5
+SKVE3BXYzvNA7q42BQ7N2NA5wtrT4TVXRBmd2jtEg/ls+PO0wufTG0DgJzcBltCwV9LOKF9c1yT
4U+9xuRhjLgbA/cANA8kMqV3NAFADYnd0D80tCxoMJQMZgaqbbs4qoSftQFN3HhEcjiN234cZRa6
wOfvwYJhI5x4rDLBoVQPXwER1uXSeA1/wcKia8+bd6XFip3ISH7F5tbkgVez/rrxRHKFcO0/5QWa
kZ9hXfy82OSeWgPA17nTtStBi/cNvYB2dQoZEx/zwXFPzQGUDWiD5iUYI5jilkG6paj18LFyLXtb
yEpkLRuTHYuHJFtnBuGI0OFjrW6cU9l3YxxZaTQNXozjcf7U6Bwu5976kBbBOe0VQVg1pTG20QW8
NglfS8+eL6lGJfRDvEdHHD/2DwQjsNUzAN6gVA6Dd2vHWyqyw0cGHXP17ZWnKQPUks5gXTk6mBPv
xvLoh2YiItfbS6O4BMFHibmSJPFTPRQPpOXniH0/n+XOqeS7L30VsxTXdpP4i+ZzmPkfa8HniBPO
oNRSudmIam1qlV/dAnWsxHz90GCfCr4Z4iuDMwAMzUp0cnAHj6EI+vKxax9ZWD9MEdY1qcCpEKLs
gr7MKLCIhowfK2CfCr5ROoIgpjnKM33rCU3iuogkyvkQCQ2A79sHx8lmLJgLgSbcb7IowwH6M0po
zYcYCc5powjmTAAQ9XES9iTeEkAVNZs/evGTZZkiig9FXoGM2eudN2UhrfWH7GOQIZ+MyjgDePcg
nnK68TOgRXRQT798bKacrEveoVZmEQin4nZiNzJPnWCYk/5jAeVU9o2yqCfmNIXK3kIpZ2isCz9L
P+bAhILD21FxB9sWnl3DuIsBm0XtAtQFnKs/NC6num+TjLE/w74L1Dvx2TSoSQGg++C1T1ZnMcKZ
H0g36CUtXSu/X6iSfGzvOdV9G29uYp/jsYHlLocy+yry6vFjI3KyNFvYZ8IIG9/SZ/0cDiyf1lLr
OfrY1Y+8sx8iFp9ALEhi2DtmvdBoGN5GBE0pzuyYR/bLP3knzqns2wWOA8teaGHU0CN3TFiMRqqt
PYJ2wWrUhQFrZXm9Ljwy/tVC67+ex/+VvFQ3f15d//u/8e/nqgZmgN5MJ//8931V4P/++/g3//md
t3/x79VLtXssXvTpL735G1z3r/tGj93jm3+g5S5YsnsUg6fbF40uiN+vjyc8/ub/7Q//9fL9KvdT
/fLHb89VX3bHqyWyKn/760cX3/74jR45Yv/14/X/+uHxBf747QbP0FX/upXP1T/+6uVRd3/8Znnu
7ygxMSx+CsjVJUfV4/Dy54/834XjYB4xn9pAxo4cxhL87vSP3wj/Hb/qOtxHVg8t1tHERFc46+FH
/u+cg74rYHRgU49BS/1/nu/NF/r7i/2r7IubCgcgjRd6m0dAhEk45ojHGFBhDingCdexlCYxKtPF
ooo9a1HP/RChtOcD1fUVRKtlitoNHBQvJ+rfcbu/k2jis6hZll4qNYM84Hhy7cu2CVKccQOTWXzr
qfRpqmC6ngKRCXXZbEgPJpO0jLhOKLEvGzWdi4tvZ7vrctfjlMCBjQvqEHYquhtqh4AdLouFAt4T
WlOvoyKWNy7KEKHVGJzRMlRBfvjWf43lj2P3lh56vCcwXofADg/0U8c7Zf0mQL27cioTuL/ZQHuF
eqV++VXYxfA/ihP/vNEJ0a0X4yx5rGAz76ivbZYUIdgt979+mdN5cHwZvI3tu8fZ5ZxK6LqegQbQ
yWRh1RYHCKaHyOrQFe/Xd/lOnf07Kn1/FfgrEcFtzF3PPxUYe2ltV3NdWFHLexGh7cemKsSXWLor
0bcH0/afWg0YGWX3ZTaTfcHPNbM9Ru5/PAAMpDyfEzRpP6VSepUh4OZLCyXmaquqIb+aYSMZ5AaF
fjMMIjzzwseN+R/341j4wmMOpaeblHRnpuHLGkeA6qewauRTWqBU8Z2BDrb7dSlcDWDU2bt99oqz
892v7+9+95Y7eQCBJrScYIkT2/9H6l2OljM7McBhUV/WbrNT1kwXjpe9Amyf97nn7mU+lCv0z2IB
ymdPDstemVTbmnZZgHYmkPdNKBPA1htFHByYbnqH7xrp7gu/2HLL281Z/mprZ1dKlAarScF/ZbBG
UHaaLCA5dh+IZ9KbnJAa51ryzShLhq2N/5litp9ZzoJylncuab6Cs3avubOvWnfPbdzZ8ZNPGSh3
IZybn/za10Ezg8h1vNvQxSg64zG48HSQlP79UFUsqEeyByPvKUZXWrTQtR/4lAHJPf7Izal7Z8dj
t/AoUE+VgrLi6ZGGaYZbKV3WoTPRPLIme947bcUjCdJmUJtiKzO6h6Cj/PPNaOZcTaaZNk5zjHnS
yheg8Y2Xtt/kVzLXh7ys8FY+lKhX5VyEA5C5yAJFcyFcb9cwQMUgSD6AOVJ+6cQQRwDDRFiBaB5Y
RQp4JTcMb6TFisbw8S6b4slT/m40fOdmXbXOdTVfqbwXy8nl917sjQFi+HzFawfQYJrW6DOQyGUp
S5QpbH+HnucsAGcSVQULdKLZZ3tIz57yiX2mktJI+PoQF6laoLzG0Ju1nD4dv2vsl9us8wHQgZpw
jQP+QmU+CXuA66FbFXZkascCj7FlwAFnEY7HQf4+jKOjsyDjDY/SLpk++aBGQd2KQYAxj1iWpAR9
M7VR9pD+TqRKrFyQhlbN5PGgTuWTUwJjgilTvbQpBjgRA11oK52Xg2bzuqrcfQXr7U3FMRXGeXQ3
A4YBhu3zss1xp2wW01WcALKCcDePXCgxIUTDP2MoHRdNo175UB9o6l98f3aV+OUKlIeLsphNWI3z
42Doqxdb983Y18s0w3K1Z7ykadJXuKTMS9REUFLQkwhhgmteemm6Bc+mZp0btS88Wa1QPQfMwvDc
OahYSxHrAxy47MjNwNiVRIwB8EMdofSSBSB0JUvUdqZVqbEE/bI7zC4mgOXKV+gDylU1tYdu9MEL
5F4ZDBYqRX6Bj1m2I7ZXIVFSEWQvSE1DafBkVtbgr+Nye1w04IJOqwEUujCu8Z+Py71Pc5SzDGR/
xgL24aQxLt3DN24q8lfXYJEB0n6SrbdLB3JF4+EaJeJ7lOBRIgNl4aphmPAz4vZKwnM2gCfNHtJR
ETZ65BGKE7uyJAMEB6Abd6XYkYntVYaFRL3kiQkMzFQR3CNuDy6ttrCBPFgWRmry5RdfW31kD/hg
oMXUIQWZ+z6T3nSV+ukUOHksQ9ccl6g/PxtGvHDk/B4tAfIoLqx7m2J2H/8L7LdeQcp5KsFrQana
v9cpQb0GwbcDKyhqdHvICnqsaGHRUiwOoCoM9KK0CkgbI8W0xvBISoyayoLPm4OQMfvteFnLbrwc
UWCMCs8C0p3YUG34TrpjXT/HoELgc/oan8bVeEhoR7Mre8YzDYpjidbqCepgvEGRoswn52SJOsyR
lFAVzwU6zufguoGnjBWvs/bQ+umTYf0BnIQDyqAYe6c6grgtgrKPecJTPHfF01clm3n5fZ1atX9f
KHte9RmXQTL1qKdVbbWuucGqSFyMm8Ek4ca6B2UCk8sSl2Ba1UteTfmtcTL12fjxlId2nE0rFDxe
7AFDS0cUuywHfxXbFEpVlPmwZcaPOnPRaeCY9sXiGBqbkWyZX4GRkaP8t2IwJ1yggjRckw7fEgft
8YYzBMFsIPmiFYxdgBApgqHF1I6b7kj5K6i1TmTLI9Vaj9OYpDeMF6izI36ve4qADxbUAZbh4PyC
A0BQ/dD1kiQzvSWzBN3QWFO7Mf6ESMty0Aq61LKrIE9d/CXprXXh4JGJ10+rxJ7wEOCz752C7dsU
9Pp57E3Y5XXuBbHM9JdWpek1OOxq4bbuoxAkjxwCtfsgNI9oyuzD6DjuRo9NvYwbu34gFlievIyn
K0sBkInsLH3SIMfdStt6REvdXoYyO36/zFaoHNXoz0ZBMoe5auN8A/EXhDTCTIj2hxoB3ccKTxK1
GCeqoxji8qXfGPswZOppHLE9H4NTXWEGg3fyykdctzbt4fu2iLwVXd5bkH90VofaPu6LedxuQGLS
QcHdHZsxD0sfy6BGwECNAi9UuO3GIWiQhprOtQul4teqRAT/HiNy6e1sXZd3Vpk9JeCCHgVuJOgq
KpcI8cc9Rd0rg7p5BvuV6BiPx7k/Fmbla1/TG+BFV23lP4PH8AA7ok0+WWkwz8gS4GCB3KIsxDIz
wKdbiQVHEeKWKABCvGErD9VINGZmeTFtxsbOt9Po46AS8zaqIBgMsOguaG7uMrjiLKmy+6gb3fGG
DthD9KDHy7JGWEdGeeDl8TWpjRr4iPWo8mb+2kuBI2L6BMserLBWvtYJfps0x0V7TDC+pwslaQ+T
lz81GUaTS43O69ycM2g6AiFv8zRBPZ8xmBriVAhfQ/z8B1CAFTjqleOcLuAXAlK6b90PuBOCZvY6
SJSwZ+mjKIyenmcy1O/92N7c2LNxArShKuLwlySnCSJ4VLrXJLEi3zfXkMlEKMxfguO4j3PlBzVB
TRzNnezAblWEfOTK66zPKDMfMidd+XlZBoWD/Xx2GFK2PAvttoFtW7PM2vkuGfIM3EJKwlTrC7B3
n13eWQGLrS847d65dbsBAbBeNqN7mVrJJ6L7bxlVa5LAlP6YhxoVv9Zt1oVpAZZv0iBNU2bcuVaX
XxYT1nIZI3Az37sYjrn7ILFojnPOzZwdKxF1MjZZC4jQ56Xu8uuJ1x4q/BL7Jmj1yBoV/DDkoAHx
wMkqgCB/DK16ZkcX2zMw7D8OqKjOEUqRr/iOC9tKnPV//LxV7dfeUUIeeRRJiFEFkjTiXcz+kVaM
6ImN9fXXqf93T8WTD0thvenjtgRT6tSOgoJA0zWxsqLyOFL4OM6FcJDaogUAyAd6Ri3Zv2gy7CqF
clYm5rtjOklnBPRCGFDDoK9C6Rl77jFnsgekQMev3CIZmFj+NKbYSgvEEFPyiwk+TjrzW9j+q9em
bg+sRqbTzzjXZGw/csR5AcljKGWNLAjbPk2lQr3Y2VMHqeMx3bRmZA5gjSNeYXVKik1CK8SA1Ngd
sjYcWr7ndKatwVWg/J5rLBEL+1Oet9aaDPjaunR39YzfxEHqMGZE31cChcBAD6jFiwR78hxjG/9z
Z8SZKxmwMQwTLJzHMZ1yPGIrQjrUCKwF9mJFsSsIMVnHxE5HOKo8QTCWQ0APIqBsDrk3dwskz/El
JDV/mXD+vwbTruRzW2mkM6do2hsA7v8ryA0Q1C8gN8wLWdeyfNFvITf81Z+QG6He7whpEHch9eLg
MMBB4k/EjRDvd0HhocsFUC8XkNt/ADdq/y6Yh2MyB0vUxe/8B29zfgeyYwtxdBB1gOShBvQ/wNve
RnmLEoRan4EF93b5D50V171bzNvRGy6cYXymqnBClH8YCFzDwp0UX8az/fTD0PwEoXobdP6+2xHs
+WEv4UOWJDIW07an3TeHlQ+jHA+OXd4DrnzMSH8GgP+pAvP4Vhi1H+9jTzJNYtKM26Ry0EAMdg1k
P7Z+slNZ1u29wZ72FRRfm6p0/M9gjTTghJo0veqHrMCxsirtWxDMdREotwCp/9cv/xae+/vlTyIt
BEQTNsx02pa8fRTcpZHXF/MlahvnTG3eYkl/3+EEM61aT/jo62e2xIrX8GvctvBYjHDSfWhYda53
8ns3Oan4xHSCEoAXHH3YeYiWtREp1p7NF5Y5g8m9c4NTtxanyLQvwUzbWkrk30CwHdctzawQTMli
D8GZHf76e9C3UNh/huvUucVPIM/1ZT1sBRQ2n5yqqpZ+FVdhAkYSPC+1WdaO04VNa5M1BET2IwDk
folF6oLqa1v91kLbpC9N3HGcus2Q3Q6jOCryWyqvJ7C+aGC4k1+mjWn2v35k8t4jnyCuFc4EBUs7
s83UlD6KzqORC9LwfX+U1QfcApsaB02vOEy05kXQqiwFzb9h5/ouvDtmx4/2wwqOSTvHrlWZrcKm
yXl60zD9XNnTuiuGoFZN2DfuzeB84RBQoU4QjApoVSYWrukvBncICShMSuNgnhQL5Owr6Z8ZmndW
16mfTG1Sv7FGjIyZbuxkafOrrF79etTfm5AnUcsxupmYh2WVcge0hmtAYcGsQTOtP2Ipinh16ihD
7XTwqIU7OO1np75iwxkzivee/CTkpG3SWo3CUkrqz7UoAhh+hlm8E+25YPAWpf97CZ1EnLmH1bxD
cIMGArG2g6Vbd2Z1vnflkzBDuCdwiDs+OtnbGHATnyHBvDNRTs1ivL6HEGGAJTSafGSwKs2vdOFe
5E157gDz3g1OK8sCyo0UmpKtM7Z6UcIPPQDJvwVvYLr59YR8Zxs99YxxldTAzGp/09sQ4qHVD3AB
8Q2Q0OXsJhfaw5Hh1zd6Z/6cVpLsioNa2cZ8IxOx6mxgpxQ6JRgD0I80t8TMPzWR6atCgiRP+aaG
CkWN5aqpiqdfP/w7M+h7cvBDqLIbR6YTYKBNkfT9MoMWgLXUOzMy7138JMOwKgGMrcbFAT0hiqUc
J8DJPsNKem8GnSxb1aBgmNa+v4EsbTt1+S3AtZt4am5/PTDvXf5k0ZpBgT0kY3+TSP8WJFjIit09
KjTLj13+ZOWaEag6gClvUw3TOiPxxlgj9P6Ojn59/XeG/tREhsJx4aiU8TYNVH8k/9Q258wM30mG
Tw1kMruhQwlvkE1aeuRoh/CZO8NDkic7DUIqtKA8QG3mY4v41E/GgrylhLWHu5msHO3XEnclk/q5
a9RtVtZFpM185nu8Ey1ODT/0bETDctwIDhebxpZL08MmOInji7ZRCmpeeS47eCdcnDJdUTQYVD/g
TlkCIN03uE3MnTmquuqyO0IgH5sAx4nxw8JGHSgfeIXbdA4VAQVyH3D2kRbNCEjfy5Y/XFwIu0tb
9JbcFI3lXNoVWNOTrYczu9p7I3Systsh17KRx0fnj6V6dPqrpH4w0xm+7ntXP1nYoBhQLUuJuFHt
y+4K29xyYGPQ6/HM0nsnctgnS1sIVI4gd/I3ZeWk69hUL3lm9RigxDtjFffTV6Di1PWnLKwEEnmB
yUqncpUckxYcm1DoqrS9QivBM9/hpzEEtznZo20xMOOMg7/pvCYHjxwNyqrm8dfT86eDhGuf5OgK
5TiYoDb+BsgVXycVXRDmi9UINf7HbnAcux+mKEVNBtBL4m9sKwcUXcRRY6GRi9LFGWzwvdE5vtkP
N0hrYc1wdvM2NkV9R0HglHvQN/366d+7+PG//3Bx6IWziYLUsyG0sFBkqSXsSc61P35v+pxsyyZj
NfEGkMlaPcBw1XqooFMK/BYlfmOdaxD33gc+WcQTQ7Mlp/IxPJJ9Gnr6YJLmkR7x6F+P0HvXP1nG
U5UNCcqe3kZ2WxjIRBlsAOz+XMuy94boZA3HUGNXheN5Gy0vKrlH38LrwvEjy0qXH3r8U9y+hINS
leIQuik6NCxmrTgUedLeKVPrM6v3nQE67aQFFRm4Qj0+gJNCVK1ZCUEIjKiitB3PVT/eGaVTgnXf
ThnaI+AlTPzoamsJI7kA9gnhHH/ET86n+Jxv10E71skE9WC9hZiw+wx3D7YSXq7PeJSeEJv+Opnh
8idrOGFdZ8FtU23nVCXoBtYV6TI2Sn3lnhXvbNTtvxjlleXCmpWBRQ+3CoDqvjb3KbygzjzF9wPs
35D/309xsth1bHMC645qaw06QweBoX0icH+4YHECFV5fZADBlbLRhsKBKWhQOwo5A5Tnmq0gUHNW
dd5Nm9Tx5R6NmF2Im2Z/w2nWpNEsp/hGgv52abcxSvDolB3JNB7bAEUaa1ub5uym/dO0EEN5ElRK
aL1bwXm7ZWObzBDc+kkXtPXMIZkuU0RIfxqoG0DTTuHcohmsk369kr4f6H42fCeRJoeEUTTQ6m2N
byJolA9j411WJr4E3fDKiCTK0+zSYlcdHgtlzKtRo3CZ5nA/9Va9hAx4Nl7A3fScb957C+8kMgHI
kRwFWLVNDDGXndO4FyRzrV0mdLM4887HUf3ZO5/EJ+ZNuQ0PD7UlLgg9oOEMMJ3LlSqQZrTeusyT
KYscXCqNvMnYK9Cc0HZIuYDiULN1rmRRT1tC7e7bmQd656VPu2wUPqr81CqnjRu4S2zmkVzc3vCA
B6gcBrjz6pwV7M9ha8CIJxNt6vNY5WA5bQo4YR/UQ34JNy1+4y/0M3uFSUWXhCSLkqczL/bOvD7t
wkFarKMqwe34lX+d7MYoa/43Z2fWGyfTbeFfhFTMcMvQE+3ZcRzfIMdJmIuCgmL49d9q6xzJrrdp
pFbuHAmaGnYNe+31BEivJZ7wPvLbKdA2iW+Pvh6mu3HlZLuw+MtsjhwCfgHNxBQlo/F0KmqcOuN5
5XOW+kkaOGpWF6OG7WnUhDgx+1XI/dErfOhkfN1XQxK0vrMySBdWBxnUAa9C6KVRZxnlAyznmH1v
wJ3QsxwWKgNZq1BY+B5ZOuzi4NbPboHuach9DtucNjMPpiHWqisWPkKuroC6qhFdzYoj1HKahxNv
GsDTpvLmWCuBMe7X7vO1pRdJm+2qY6hL1F16xH1k8YZgTw8ELiwHmliqj6zo3AdI0LQet4pkNyGe
bHD7AbFGMbbHWkzVS2w2kEtME/sHixUCJwSipCOcpQoYJZNKiHtDdVQYxKDoInJgZnXfjSqJSq1W
X2neQRmYJ/BaSt1uuu6UIgNPuNIaorWcMcohVmP1W9P1YdXPezepV0bYUudLuwNuIOpNjjtGXbsv
J4hj4MGkaE+XpwoSjudCrHF66Zct+AC5IZi42RT1ou9+QVkEsYQOieJdAsXuEeFu3MDb0dznKDLx
St1VVyLOwkfJmuMxs3SKrXhxLF1YLhfHtL7P7GblXndplEktBisfGHIZVXEcaEm8jE31LoGBWECx
TkatMrEr6sCwb7OlxksgVJn7vC6Oou0Mv7ZLVB30a9eK5xM8eLq0YepQsu0MM62PzK13cT74eopL
6vmfCc1yq9+5Du58YfunvFweCUuNJq04Pa/zxrGr+ghrY8CM4JqkPdGiw/3uw3UvkHYwbs9Se7YY
XpAfUnLsMpiUlh7FbL38/KU1U8YmUpjFQg+iUsjCnfn3PM3OpkWOLOApoTtY0KmgszH6Ux/M6Qh9
PfaQjqCHOtXaH1aiq3DOFvmONm21ssIttai8ChmJ0VPTgEK5dXblNNyxmnwUo3nss3LtCP1p2H9m
jyQzFx3WoPS/b+vj4I9BuWm2eUA3ICRt1KD2nWD0Y2/Yi63Ytjd0qwT/V08FZcb54hz99BHn3itF
cmT/YqRjsZ3vgik0N79Vr982fhLW/l/h/Tweb3X//cfT4KUh8VpP857+/On9yx29EDtkUmPb1J3u
1nl9bIZ8y0dhQFE/PKia2Fx+/sLORMY1xiOLdTKCSZJQxt61TKWbDiY/K0Hj7B2shrKH7xE3b6D2
AVilOCbkpkieUULlM+OhmD+wn7/8+xfGnSUFjrJFciWBMe+xVwbqUxMSRgK8TU8gf9Pqtfi01AtS
vID/InVhRosgK6pQZNgfuji2OteFcJnaOCrTRDVsgY/aDEco5Y+gieegJIYpK+fRpUaSzi+Ew+yP
n9aIdIQuws4CqidBbd8p7uPlXlgaRdLsN5H/pE7W06Ob6Q+c1nvT1oKrHi3DGwHIFYhaSKvAkbc7
KmYBMWCsrGxoFvpVRjfCOKrJVbhrHUnK/s6C/+ySah9rcBq+/OOXni/dibbgWuqUlPlxTNSbMdP+
5rF6gE7q7+XHf/JuzgQmGeFoTzYkyS425F0wB0AVbrIQ43PPb8VdGcy7D3h0btQq6N5bD+4rf+kW
dtQ+uGNh6esrn7jQ9TLnUeVJqVQjjh8GJEYZXGwoaVeG7flHOzIVpqtJRiHXhwMQVJx/8pqmj2XZ
FCuzbunp0qRA0Rs8OZNujCqTvOp2FapxvhKUznc7PCe/h73aUVCB6sxqBE7RnS6y+wQeVZZIdpe7
feHxciq/chUBb922jRhX/aJ4M3RcHqX3lx9+PlY4MvelqytRtLTVI0Akc/6LYfUm9keefVz3eGlG
iMqeOZ15F9kGlMdwJt7CvXP0rAbcHxDE3i+/ZaFv5QS+O42DPs29Gg2xvSmh5cuMq7QlmiNn7nWr
SGs6Y1DGeqMFMCfXwgb5Id+EK/SuNNo1UNT5pdP53Ph9Oay0OrQNw+yqSF+m26Tom3AwWOk5vIMJ
eMEST23WnHqWulxa3VpIe1UDepaoxA7ybwHbfq9k3bBz+5JsDQEXzet6RZOmBXVRP5h1asSM7saK
2W52tJfLj16aEtJkrvUGIjAbMw5nNxTkqTMsnvV4vnHj1RLSpVaSJ3ULZzR1njCmHLJBDecIZ9bx
A8nfZ60Z1jYaCwNXTvKPPMXYqlwSwRKD3JrIQe2SxmHXdYCce3eJCWpETvuINVZ84EbBURSXxCtb
1aXffmq4LyN2AJgbuoG+j1zTPTQGtv6pu/LDFyaDnGGvyyYvh6ZpoxEFbsxud6gv9YsekBBj3uhr
BhYLPSx7SuVd5TqiLVsQ6PO/BGWxe6UeH6CiRYFVVisrC+bCUJUz7X2RxdSmBcZRk6FWCiWEAjZs
KEWEEfHlyXD+gtM5eSZ87Qg4UxqwTXXUiCPJ2Bf3TQxrNn2fM9XPmQ1Lb+UanZ3myJSdBHXCMy11
Eunda837vZbezuYvM3FXNgBLHyJNubRsTYdieY76GHkoM1ca2MyrOzNxcAsBD07mCljYwu/vcrud
H8C2nITPOwV1rIPbRrWaH2E0gNrP5OHyo893ui0n3lF4MUxwlFOjDjbOan9rjCk8cX9d93BpTTXp
wFWqI/glw1ExsgCWBx4sEVdG09JPl6Y1QA4jvAhMNZrtedfVxVOt4fYvd9aY9UvPP/39S9gQE0y8
U1dTIwPGndrUPEFohyxOsnIEXerU09+/PL4G/Rk8nL6Lurj51Zvao4DX7UrTnA9LOPN9f3ZCu9lC
oreJGOo7mfurTYydnT5RPsHkwlx5yVL7SLPZMiwwchrsmCbFfqaFpXoqy586DNSVgLTUQtLaaZ4I
CEXDpyjrqzv4X28ZM6/ah9myhVmVO1NZJa0aia56AcoWZUZrUMeFXy2n20kOy9fWxHJc5grAGUhD
QId7eT6dXwdsOc8OTXUMa4OpAzmgHoAagkv0Hhb6w67RpzKEtt1dCTgLXStn2x1b426O4RlVyEj7
fQoiFY6jKA4VhKx07tIrpNlrmfMIGFHcoMQznDLVH0yf23VwuaE+6X7/PX/acrZdBYsqH3U4SFVt
7ycKDRwgBjxQUn7Go46chvEPwBHf7kSodvNvG2HV7JLHK18uzWyu5A7njoLVh/Uwz4wT2Mo0MUFw
skcNhvWTQQDXQI+5BIaXnmW5bjBaJoqDayruXTiOvlz+JUtDUQoDMbLVWT61OBLUIGHoxtHV7ZUL
iqVHS5Nf6Iz0gM1gs2DpAgRRRu7hHaJd+XRp5te0ZnC+Zl1k2K+meNGmv5cbZGnQSes2M6bSdhme
a9ns6KhkN+YsOnmeXH78+W2BLWfwEpgc8XjCtm+yXrWJAHUBqEOSw52iCVS38Hu+vfyihe/4rOj8
snaANDSwqhlJNGnOPdx+DQ+TIveAhVsTzS+EGjk1pBaaC7vwqotMZjm+0hK2aZM+D0y4hYFp0ibX
RRpbCgOOKtLEGpouyh39bUQqgujVS1qujKOlrzi135d2gsQMiyvuACMeG8SHwZnyBNfx+o7ZMK53
VSB9rusPacbXFmAmboOJpudzC35X1ivBDIOGA3yBycpObWFNl+u+4f/V4lCBsVuqqZ845aHrf+jw
Qhiaj9q97iD2n+pjG9a4AAZhTQfaFDYLpPjldpB8Xm6lpS+QZrVbVEbZ9lyPYDn5Tlh+sFz47xbj
JknszdStbayWJoc0yQWZC1iVuFqUxM0/a65br07gtEBRt3v5Oz7BtGdWFzndU5XmOM681CNgzPu/
hkFbYDsKmFPEarxtUIG1rxpI+ABuiJ9jYBhQdFKS95y79guWhiqCzFbfXP4tC3HYOoWiLyPcgtlH
ZiDmRDRpfwCKosFhoX6+/OyFhpRTPABEWLEphA4+40lOZba/ICRMsJ+pd5dfsPTjpcnvWnWp82TA
j5+Bv0ln8RPYmn+Xn70w2OQMj1nYZaXDCDOCHpQxK2SJGejw2zfnQ1m9XH7HUgNJ094UFqGgTGiR
kjyCIeZrOfzj9JXGOTXCuUEmLd6kUesJ+EsMY8u5s6viMaHuu+WS5xlOD9f9fmkRh9OUQ8Bw0CMU
3wqkmqvsDoyw1ovTYV6JWktfIc351LJrs5osI4JludcquFll8E4BzTNrr1tBLGm6O66R9kasGhE0
3ipsO5h205dxEppKNl73CjnVk4JMgWxCbERNAuhLDAHzYINhdOXTpSns6o7hlBlwZPC8ayJQA0Fo
zMtZPJu1VayJixaGqnmaJl/iRNbEKYGUwYg0enuiZ3W/LHclw74wi+Vcz9yO4Iyr4CXZIJv6KOYD
nqCv6cpVy8I8ltM4mZkpjdEjmiOQAxkl/taEv3R5+sq4+adW5/DyVFgYp7Ko0ChT3qo6DoRgKu4M
7D29sjeFZ/W6nzRGsbnuLdKcdgrFzjS3hdyuzp+SMX8ELfdW593DVOYro2npQ6Q5jY24MLlVYQ/a
PRLsQdl4R6yXTPy9/AVL3SHNZ8ewUGJaN2qEhaeFFVfVQHPJEb07vfqlWBlQIYDX/rj8sqVBK03t
zO4tleiYFNxCrSOQj2zHx/i5AbV5JSG2MHZl4WBCAPZJDVx/lYO5QxJ6H5trWmv3fPyW5YJ0MHPI
6/Q5UhW1g0kb8khxo90AtHDELfebiWb0gOIDB8SBkf/lBlvoHVkHR0F/jC1B5wifkp4MD8dtywFP
28PBpXsDVBeGmupc0H+XX3eKUGeWKOM0Br8EFROiNa2DoUM05yJ7NzXmbpK8QmZ3hOGBb+HyzJ9z
M8bOe+Twkbr80oVBIYvlNF0oqpNoAjL0MKbILVd7s1+boEsPl1Z0ZZ67QtFjHHsSono1DBk9JU2f
WTet3EwvvUCKAAp33MxtoRjvBb8ZCfndOOWmB1VmZQQsDWhp+qsG1PbAgSkHPpCHOkmbALV//fa6
ppcmv43sLkeTuAdVeR+727l94XwlbC21izTVdXBDTyZrysGobgcOwtmUebW1sglZeLh+mqJfxilQ
FiqEdVN8mNz7emIwmXoEO3BlPC60uC4t371WpLhDypRDTthTVVm5nzmzvfJwGECdn2OyOROO+jRG
0iQ/bfAFPLQGUUN6Dr52YSWk8OcWuCA4iFbdrpsdMGvr/Kcu8vmDY6vuq51u7g2USwZxb3X7FhsM
WBDVMBQHL+aduxXge+qcaxGqwGbuw/vaCWKuDDGcnrLZh1DQPeH34N1fcVBJkdzS3k/Liw/m9BCV
TczBL+r7O0OZY9wUUMv1q35033rKGgYQdu7uR0VRKh9gOPBPx6w3HZ/X7LVxR9DPqN2Nz5zb6g0v
OJhSGe94Bqhsqvy1lAJ46kYo5h04ztAR1JrJs9C1jO5Zg5cVklNOYX7keR4TRNDUeplzG/ZcgEX5
5kjsCOe95ieqUPq3AVZz8CsoqAXSHhBzbZ3u7RimiGkeawfR9W0wW6T3h473z4S1/0rgsm/SFHHL
UdN0egCjBxVNxE3Y77SE01OJwmTAzCoDryqcYac7I0xs4Ay30WJGH+NpnPHf3W9ujTywzEH3y97t
DgVJEVfgXncPn44mcFTVBIzHgjAFUeE2g+nQBjI3JQTznAYpTGj3HdAPPtNH5gtrhJs/vLU3M9eN
uykxxD+iICFxU7Ynhz5RMOFV1Gw2VQzBO8Cz/ZsCcObPVtGHMFcNZDB6ffRrA25bI0mrYBwy3Xfi
JrvRJi3163iEkfNY8SEs4tTI9g7rhbFLWcoqX1ESFWVvGodavJjEYw0BzK/ByMgYGty0y42qgS7v
A1dYHnEWnfezICDyTmpt/Wwyd0btsaXluxmctLC0MDkcYMB6vzYLkDUNKHiD0aiHVzoUuDdJTLsO
oVMRJYxJdHVrcUe/yazceWzBCFC9sS/hJYq84a4VbtV6lbBQUNVaistCDpNQj5hlPe91lNVDgakC
yQRx5rixc9j8YSu567IWHBeEARwTiPgBl2MdzKhUo5vSrOMHt5/GvduboHfGcQsViFW2YVM4dBMX
tQCGrXFq4resiw9OUVr/cNevgKWYJC91XmDipLTWu5DrLUNRlaFv68y07lFikTeegyqFm3xuVDtM
23x+dTisKOy5HV6Q0zWKQG0zo/WHtqVdWOvGHHaDYm5w5hggATKVPeWkfImL0fnhCDjDaqowNl1s
ncBT9fSQ1ArftcyCF4rdi6i3bRpWAMS9VDXSk6jPpq9xz5VdT6kCF9rqGZcX6h5oK85RkmSItyYZ
8XOIS4OJGcRDb5MDmav8PnNgsrpVIb22VsLaUkCWllkrz/QRoaCJXKgV0BdF4CBH4ydzGV61UsmG
U5ZjsMzKui5KbPtX4ggwfZ3J9AAjXRFpfcqOzux9dGmh1Yxk7nLNdg7zHQGF8n54md7hD97cZD/G
B+VNe3Veh+fuobuJb43Hyx+1sLXXpeU3bSxUeWeOcwAFAt4x3IFVsVXMCpToltN4NJ3XhMXn+8eS
Ve9FkwEWmOh9VGfqGMQ2VD2VVv6hytpF/MJGVZd2jrE+FTncmpUDcyevA2EcFetBkj4yVO8Rtua0
cP4zbNlMrSQF67ph6FD5aqUbQWP+nI8CBOlSaT8u98mnvOq/4wAWit/3FjNqDduO8jFKaK4eajq2
tw2Ayr8dLWl9kc5/SNEagQZv6kg3LDAAKFexvZn12AcvcTomgEEGCSq/Qith1xCDsHR/6tS/bHgq
ajX6jGUpip0h1AHMw439VTMLdXvfvzdu4pHUxHBwtf3TSsRh6F4HaqzMqvMdpsoCQtDX8XiN5dFE
2V7r42zTpexHDGTG5nJ3nZ9CqiwiZIkOcZGiTNHUWsE4/rVm2PTaH81qNf3SF5wG/JeWN3ulP2X2
9UjRrPupLSP4SJ2MaouV5j9/5IJR4ffn89IcWgfQwggMhvYBigdUmmJ1BysdVfCofCmrpxJatves
HOCOcrnRzk9WbEu+v3OCyaqhcpFFJGE/ahdOmm3VbznvXu06iT1LZyuTaelF0rJQGrXqZmM6R4p7
Mw6dj/ML/MlRlzxbHmCTweXPWWpC/fvnDHYzq1Xn5lECI+LCo+4IQJqblIk3lVw9CmYOR2RrgdAc
JuOqEwhM1b6/MwFfIm/jGJWken4okfJIOe5/+PPlL1oadNLCkM+lDkw0nyNrdHdiBNk37gEY11eU
KkuPl6a8AgyQKbhjo0CwDAq2dXPgzdjKonbq2zPxUxYWiqJEOTd26IfW7R9oMd6CxrtydbhQc6/K
/kH1iJJaoWXAy+vjXVKkt6QcbvVM2aoTYFCd+9TV7S1AXyluZhRj2/bdSosthBlZz0hxFtC4Xcyw
XKr1W0XU3X7uAbFtM13b8XzK1wrAF4QOqmwmBNcFsCCnCXsCUenbeFb4vgVpc58iyREXRXXLYzbA
unbSdnAUoF6tO8ptZ1oGDm7DZK9EiMWWlkKEBmQaKnAdOG+T6Vg3CfJhDPMr3hQViV9x6gDAGj/u
0M1FtkEdQ7zvzHHNfmJhQsvyyKloGY4LCOpMgJ06vugEII98ACX2d5/foTx+5SsX5oEskEyQLwGS
vZwjnJIoGMYd2OVjrAIuUl0XJv4jkKSgcM4wHT8Y45sgf+gALwNlumrTrcqiyL61gC9JmXMoxA8b
J3VNBSQ6LneXY9DSPJaCBFHzAi7MvXMQ8XSvd+7epGulZuf7Fxa734NnxweF2r09RHOhATgF2/Hp
UPQQjaIYm/522pi8aVQRB0ubm2mlr88vRcBFfX+nAalzMycatvfw6uTkLZ9eXI7D3oed/b3cYOdH
E5FticCepRZJhH3oE5GBf9v6uWIXvlHaa5ud810C7t/3b3BgweACNThHpNVfLN3xu2mN06mdFsv/
hm0i81wJwo4GBYpzIAobAwHcrz/rTetrhvhb2HBlVzKO+5ORNIFBrHLbj62KC+l6PpiNIm7Gtvk5
dta45w2Oz0DGEG/iUJYgeY/KbeBpfrZD5oZdX5DdIHBGcCs7ua6Qn8isWE2dwFoRGKpIBj8pY4wK
IXeXqom5MnaWelbaYMBlPukY6sWjtocteZbyEFDGDTGL1Svw8+sLkcGxnOF0b59AB7jGUN6qLv0z
Gbl4VHTV9hq36f/VEK9urcK50XDuDcaqQaWXA7i8CVP2X6A1KP5MbeLztixAU3e1t7gchcf1WNwM
Vty+1zhB7114ToHmLFK/bXUQBmj5YYAzFM4lLf2u6FMPIhH1RevLAlK6afrXY9+xLRxXPJhtysJW
zea9JcwCvv1ImAKi3e4obMQiolq/k0YttibuNnexmzuFN04CSlKhpagIa/FoTdNxjeY69b1l1IfU
HR7MoSb31Qm/Pull/l4LBkVHCqv+G1OfVJ9p4J9d2YPShsottaF2rKaOBvJrRCKgr3EXOf67PPGX
pqUUKUUxNYDQ1O1JHogqctZOyQGF/e3zVY+X9aeDSzNXJIN1gD/NjYVKEFdRrvvlsv7Udoq2gF4L
egen6WBDDrdjC2ycFbGWhBr8f3MiMNK/xysLvuYq4BN1hHu9wHZLL0VCv2NP8LcOuO14+dDsIYE6
uCrCRVGKXd4/ciDjczr7dSu200Q2GXN2qdmEk2vcgqiyLebhbsRC14ypZ6Yrv3ShB2WrqMxksMOd
BvugULP2Jmvew9X3qi0AkZWrDZ2SEfYcUzRQ7nWQh0LmBbuNq/YAxDl90ZfjaQemZ87S1D5gq5Td
9EZCvdjUikPcorruuskj2zOlcS+Qs2jtQ1HsoCMp1UOl/748thdWZUf7/vMz3Mviwh+PbmD3HA+/
ich9EBc8U32j7loKbSF8y3zeoTc7oY3EOqg5vbW78qUV6nYo7e3lb1gaPNL0tzXbBMbnZCpU1/7E
2sQz5+7nVc+WBaiipUaNfd4EkCZAm+SdrQkpFxpeFpyWBolblU24EIR2GWKVXW/BA9J9JDwPGv06
MSiRRac2VHX9ACxSVAAy5qg/Rf5v1Rlb/QwjZ7YsstQUQXcyVacVkab0k8+I1e4GRR1Uf2xUV0Gd
k+hcgATnEVyfXtWQLCq7XYnMyptrzGmkZ/t5nLVtk7B63+LuF0ptrbT8Xj9dJ8Gvg3hDrCS4RUhy
Zm4ynXW4ni0BM/FcamQjwpebbwf4wP+KCfhLKdLw2TBOYULqdkPaYg5cRxk2WD6dO8tqVNysGGmH
m522ZK9QhVe+bWjAi0wxIFRHivLH1iPjzFB3rptPRWJYgZaVozf1pDxyM88ikNXynW5SG1gUY/hX
IDX8DqxCtbXNNg/Ficdtd4W2hbHP+GSrCvzg9TjOn90m6bOHSU2QHrThCD17vZlU8A0urH1NUnOL
2rzkaeAT34PRFR9KS9gbJU5xVVxUdF/2Jd0wKHd2BApxv0eKbafmTufpWdGGRZ0zgBwM3m+7qje2
dacgm6dTB6USVay5nT8MMT+i3hfMncGsjaDWlTqCiTF/hpY99ftOOMMB6DFrp5iT/VOBnWgYD930
iMK7KXRBb7q1qdU9oS672hhwIQobuItCCoPLF+QNYfx5Dxci67loc/PGEJkNjllR7QpH6D9ibR5Q
GDBxVDsoajn+LitIPb1irruQVPlN2rvAgQ28ulNpDksKatp3vcn4rhIxLDAQneBDxjUaxdBFheht
5TgajqaHSdPnt3ZsFyi3z+q/SGLV2Q4VPwXIcClylaFtWzUct233oI2ldt+gggEX1S5HYu9kqxiq
Nowuw2qqYJtFkHhFWpX+bIZWwe80SO9RZJPqGwXIEgtw2wqggalJhZ8CtbuhwGhtGorkK44ALBj7
YYx0Zxq2KmtQAoHag6eSauaHySYSlnE8ZMg4OnXlV9gq/wAjI669ZnCAg3Q5zqO4YVB6wP/m4QkI
RR4O9eRZoDcEPUZpwOwnxcBaq7uK8SGavnksO4C3SVmzlzzOnovYmLZaM1Fzb6Un7xcnHZH6mTuf
JxXfFfXwc9as2QocfPZdrMCnwwfzh5zID7FuwrIjs1BjqQ9ZYBSw2LhuabSltcXAHdqUkcY55Dos
dOvZ2Za69sMk5po4Z2FdkZ1xuDH3ccJRZayxAechHA2Stg1jZJJWFt6FU4EtrSxTU2q9kSkmmGtQ
UKSwxDpktDS93LaHnROn8cq92sIK9h/58zhZTTIPeTSWAKgWmgaAXpPa13kBE1nSnBHVacZMrSPo
7rRwdHO6L/puzbZjoZFkUbNiOtM0C9s8VEgto1wiwRZIU8FMXcOYLHSzbFyTTjo1kdg2DgW913DR
17g3+dqxe+nZp79/2b7NrCkHzSnig07s/n4qWPx3VGIAVt3UXNnjL1y2yHZaGmrHcwYmW8QnVQ3y
0XnlLEFMU1NUryt37ZBsS4uvbKSXthXSdtTN1dLoDOEcMvPVSiwfLq+eAR4fzEJR48rD63ZF0nm8
SnUznacG93bUnQ91D4xpV4/d++WnLzSYbPSj0wSXTwSnfc2ch6hXgSnMU1EGVHWH0MDk8NjcTZ4N
rcKKhmxpCEvfA3SmbZsAix66pj9SdQR7TOUfg8P3vLRW2mzpHVI07MFBjBWOG4a0HNiLqQ3TE2e1
Av+c3Az1NFVWdF8LBmvkkzr4ZUhjncVVNTezyLSdeAuv1i5sAT0E4FEFTBrV9dkPmFS6kKjTeVvV
EHaLth0eL/fdUiSTIibws2M8OH180ABTZQNaMnaRb7r88NP15Jn9pqwa15LSqNqxxHoeO9B+tnMX
DKT9Q9z4JIc6aNht5oN2k2fx38svPEWBcy+U7izrlPaobtSdg247bAff7Z3iYj9KUnXNDPZ8e4EV
+D3+TFOh83yEC2Jj9/VTrmD17onRB5d//9LTpXFdTLNOtd4eod0CqAgpWTZfadFuSMMZrN8GXprW
GCGjdwLnGuzQxbvLP/v8VHEN6bKIFybACpo6Rs58UxV/Cv3WaH+x/KoQCe7i9yafB1IDWFW6UWr+
mXTmtcgJVHHhiaqDofrL5U84H4ddWSCZiE6k4BeO0SwA90bIcpyj6VabyWi9MV0ZngvtJAslAfxW
E5bBP9XuVdASP7CoHzXjI7PJylcsveD0dV9CieCwEcnhyxSpMCgbZ7PyG8aPbcH+4FZp9e717CTD
Zvr7SyZUvAPzLCCtYB9U9EcXpx6IhjeXO+L8FHZlxcogEsvQkBqLSiF8pRRBCtPfNfuNhbo1V5em
r8Bum0FkMkbGNv7nCm+4qW94IEL3H38GfO+pXgvq50MfCM3fG6no89RhaKco3XeaN4Tz0d5YPg1o
AKry1r6J77D/+uNsmg3dXmeSAXjj93eioFpvYG6JjytFueGWATw1NX9c7pfFppMmeQlqPEy58EVN
68HZJcg31p7sAXc6ApEelb7jX37RQgz8dHr8MoarNDb1eMAAyHADwYxXl6/BYBZSNuBbfm8gMSH3
O0K/HXFXz28Lztx7lcLAtNSRjp170yr8MdOLTaoJ46ZsrDJwkN3cq+lEnhgx+63Tdu6xEE22Q7Gr
8dMt2LBHepce61wUfjWo3FenVL9lOY5mcLl3O49luEBbWU8/0XH/Xd9cmQ8IPiWMXWa0jenRvfMw
vsYP1a11cLY47PiNn4IGdGffCm/2SVD86rhnbaCDf2Z+v/ILPkP6uV8gRZiZpFi1oSaNcC0bYHL6
ivda7iuv9u6ew8d95v0uN/Ru9LbHX+9ToPoYHMR7vz/ZXp88QEH0DrONEjjhmkX5Qrz4tHj+Mlys
qh+coYX6jBibVGieK36o2tqBdcnW9LMjvjy9ghzX4RY+V9nxcAwUz9yBxugp/t/OsxE5utCBqWgR
gHWCCUBWVrzFVpbCFKH9pCgG5trgz5s+hH3+0TxNOvyDV4Q/+BP+5fsuQAGNZ3s8NIPeA+Pe4x5u
TGAHDwOeXXfoP9y3/Nb6iF3PnDzTh6B3ZZKepy5qQAN/n0qpkbRwcsAvbDEK1GMS0U3t234bDmiT
7JhsWWjBcBU46jAJYBh8OTYsdbYU4bpRaexs7NEdmFl1wgLYa1vqSoRbCDyyZFD0SBTGp8nVGxsw
FUvx+/KPXnIblwWDedxrgC/jweIjebHRY6eBpAf9bbaLt2+Nl3nY0nvC74Pxn3449dRhOGI3fsNX
9mef8eHMrJVVhU4LV6vYwS8w8e54q4XFLoUdfRJ2u/gYH22/CdrQvSEbGA+HeagEceiE+r7bwOng
59pM/VTpnvsV0u4csjNqY3nHqH6YwmHL7uKDOM6BiihSYvSICFDOR9TD79mOeu/Mp3566G7gVXDg
d9qO+ua9Gax0yWmYnvspUhhrGiiuuIIGsZtgRABLHm0saSfj4G7HcAHnuW/KW9x76a3qI/Ue8Eh5
bnZrr/9ckc+9XtpCoYwFpwd6GhGB4b/23uBlQew72/RPfp/sUHU53eoRVsAf8ca540fxbmyqoN4A
A4feUUMRap4SrPXLp2/huV9zmm1fgtwI9ZyDGkDsVTJPueueGfWgbL23fyTYIB35HQDTv9X7yy2/
tI34/BFfXqa4sxtzkK6i+c5+ovfK7+oGifFw2pgH7YheXrkh+Bza5z5KClBYwYcSuGoMtgM70vvm
dtjWW/sRDfpkb2cAJEwfhT1huTX30/byty0EEFniiCS+cIcWvTqkKtKxjq8m5Uq8XQh8n6qzL602
zU2dFgStxnrX6/jWmSBJUNfkIEv7is+riS+PJ3ZLkQzCItpuKNK5oGk+mPtml9xWOz1qfjSB9lGa
G+OOb6BI+V3cGN7/ODuPJT11LQo/EVUiCTEF/tzRnT2h7GObKIFIEnr6u/qMfLhNU9UTl+0B/Chs
SVtrfwvqr0hc57/dt8/bbqXKK1yqIKnAIbJ/X/Km/RyLU3tih+w4HiC3PIOce6hiyJQTjcE/nhiC
VHtQW1v1lW5baiSJCQ3qNh1sbOvIem3v1HX15Jzm2+qEC9y3+lw8TFv7ibXRv5RFjumUovrK1Rd6
KI7TI7kuHyj20OyVHZtbgRvLrw3FpSiSOaAluym+KfPnpCzdBOWFG1vAf4XWH8ysJfFRzaU1M1zA
XfIrvacH/7U6usfszK6KE9nL03jy4+p2Cy+5MvCXysa+G5Hey9BgYXobsDeLnFL58vmQW/2QRYjQ
rGeAPRhsHe/5N/C90z/1m/fkvEnkqpCEjUD6KFSEWzvrtIX7XvucxQYGkHjmWhyvlCDdzcUlhc7D
5xu1A2sDeXFCg82iUpaHHIZF66gUB7NpFL/25EUKpn8vHs1yJHi63ttZ+U8+6I3y8/e1//8HE1sq
GyGLUtk7wf8yTX40igLB5x9SPrX6Hw814WwLkbGyHLClmnHuZxTyOeR9R+2dnR2S0/sysb61l27X
XPFTeSz25XVwktj3pLvPx9fHjcaW8kaDxCr4O4hovXmsxBP8qTYWg4+zPKhh/+96beemt9wMvYHk
TpSSKc48FQ+pm+i52Zrka/3yPoD/XhFoZg30PYCgNPS1+JHdOOfiKPb2xboJdtZ1c8ru8m/djTin
G2ee1R56b8a/3ghSlWJBh5mefu+KKCwi+9F/4ffNU/qWjQmOjzu5n+khvThX2T/j0T193ksru3MW
LqJA4PFpohm+FJfvkZ/e6j2y1Lvu5CbvG+QqhmNpkt+0f6oTP7U/wrP45sC36X3nsBWsPw4K0Br+
98u5YULQBv3ZD+q1Y3uV+9e9MyWff+C/ua2PptgiLLh5ZoKqxQfKndz5EcGRvT+o6x7HxS75/phj
613v/Z/Nobpmibj0OLXjmB51v+sdaq53+HMX3tXXW1T6ta9dxBI2TaYz9ohksaOLyPGhLmaCxC0E
FJ9/8Mq8W8r/cC3rwpsVMbaDVHrSV3n1+/MHr+SPYOn4346qG58KsAVwQoz7nXULQ+ZLu0et7L68
1UeatDhC2ecZo0Ncz0d+S48dQsrn715ptaUyEKVGMB5U6EQ92FHf/ih8B/eqGy229vBFQKlAr6FA
qyE4Ttkug25CGAhL/N3nP33lfMGWgr5COai4N/jt7q3/2j16z+S6fugu6X54Ln4FzzNUtBu7yBAd
8cFQX4r7Ms+EeVXhTUFYJERXMYrnojZ9YereLf4EsHY09rS12r4P2I9etgwc3EmVQzAaXp34ux2V
yeP36yrCAf/6Z3He/2yifRF9yxNkiupIx+GBItlLoj+A9mPv/OfyfF/Hz5+38NqIXwSQSWkUv49Y
3Gri/vGp3LnU3nj0SgaMLbWAEFPUMLbEs5td88etY91EBRReT+1D8C38Lm76k9yXsLLz7/V52vkx
vZRf2sMytggUM2G5kBKd6bcNXHlHwEjMRkxcW2yWMkFIvKhvG4Tc9GmOyW68Ls7lbXpKr6wQecpp
Zx3IlZMIHA5rGAt9+7ybVqbZUkIoqsCURGB/psi15z3y/MccHj9/9EoRLlsKB1tYTlr1jMaa9tbt
dOVfinv+xK70Wd6hf87FbZDIjXetjLalirDNMhn4Htpu1FAJMVQvB3eff0Xw8YxaKi94qIh236ev
KZ8aSOLs3E8G5e9g2BFrb2PHuVIwxpal3XXZTp0M8BZ9697O5/YURvCUQ/6N3EKM9M/nn7ISiZas
Sof3lhdq9DWx06tpuHEkUm+oykqH/Krx4P04+0de8I2GW+uSRQDosTRQXuJtfvvYuj+ku/Hcta9Y
bB34RFDe4LyfkMoh9uebcja7WfkJ7x+AC4vpBM9DZ2NYrfbLYr67CreXU6qxMaidqBCnrpFx/+7G
6yHDXSAriqpxx3sKcnol5d1Yfa1YhS3FXAqFWxR0Sozn9C6lN2XznLENMNz7AvrBErEUcgm4zcBR
D/3SjeapTWtUWgfnWfH73qo3umil65dqrhnc61Y3Q3AKy8kkgyP6b77tbg2slTMyW2q5KlOn3Fg8
ONmuO4CB4I35YfJHdx80Nj2B60X2AYphDrqp27vZ8sYDdAB9DNInO+rgt3TSIXZFI9to9ifNdhNj
Wy5BK9Fiybfs0jFsutYLTo2lolK+hWZKQnMfhi1kttnG5mUlZi+1TbRKBeDVIUNNqXJvc8gyb92S
Qh5QNluxe+0Vi30EDVk1DKMdnmCj3P1QZTEduAfIvusSb2MpXXvFIj7YKPJvWl2zU42MaJSa7LqB
DgcKxo1s67/LzEcDfREoUgatwWQ7wcl1svHieJCA1aCDACsEYaytCvYLYqZ5zzzNDuFYpo9OAxeb
emLu0c0aQKJRwQrlmyh7H1YV0Pr2XtrfGpRzxYPl5finXe0JqkL22WwjFwhC7zN3SPNow/LnwdE0
x8pd1sfCmPDecaAk772gBWon605OZg9J0XdmH/TQVhelKHawX7UeHROUV7Cig5ZEj7Dzi5yq0KfJ
RW1cZIzEDRPJzr1uyfndd/3Ei4q82F2jf1Gnan6i+syB9p3kAPM5cJ8+SVh7ADVlu896HNxHDizG
jhMfVPOBElzNZYClxLVCBqUTCpQf2RWnACVlEe6cFNlX3STheFlWDnYcDFZCPR+BhYLJBkp3hqA9
GI/jCi/LIHTOZZg0OrSd2IYB+dUcNMO9Fc7DreEKuW0Ndf3ny9jKwFnSAeuwLoWfd+yUEXqqO5g5
Tvpauvb+88evTOElIbA2NJMgC4WnULuGRbpT5nqqIIPHbXu1E9QJoX1XIj99/rqVWLlUrrRz0fNq
AGpb+NMcwU4LpDLtbSQwVppqKVzhqI+hwnfkxbceLX5jz4/1lgvUyqOXgFc+pimgk2l66i0Admrj
XQ154Ea6z77WzUuhXk/mttCOH4BVVvC4bkodQUoNppQUJPm87Ve+YennFwxZUJg6s04uL2ONOaOK
q9Ju48+fvjKQlnBXN4QuoXAbdhrL8RHDxo6tlB4B+/8+twyVLXSLCL0yhJaoVwFOFE5bYXiior5r
oTeoa72xkq/t4ZegV5DehAc5cHgSbs9PNko24hql3kOkGqDB3ZRaBxQWJ8ztUU/D06gTdXNEIj4D
Xq3GthwYFDWh6KEfisvEEA0+b9uVTcwSDAuitjv12grwyfZhrg8e7YCe8+HIu7F6rLXpYgHsh6Yc
Q9gSnKqhvWuIFYP7vLGpXHv0YuGbAscvelszUE1pe9BZ60R5WtONp6+1zGLVcwLlkyyoMS+h/4nL
XNFIMYhySH+bSdwef97+a9+w2BdXWS3SqQiDU9XTbxmbj6RRWxdSK1+wxKUOTQatidWkJ6w77Jqi
8OAZULLppnNa8i0wZOtktzL7l5xUtxkKKCBYcGqp2Xco7HL0eNTD17bZSyDq0LuwXQy4dZJYeeOZ
U/k4Udc9OYDLvk3E2spIrH3Few/9laImKI2C3TBay57tF9QSPRZVcQ6K6c/nHb3WGYt5AFM8DnAm
YSeiIQjRV8bOEibPld7IWK09fzEZugqlrxDOpqcQRewoLKu9uMvSa1l1N4a3Gy9Za6PFnAi8NG/m
ApU2zYxSOYAcwZ0TPOrkuPtaKy2mQ1mlgGD4CPVV9VBmUyzscw+si/E3wvDKUrJUArdE2VXYQT/b
eTOLGcq3jq7or4dB5+fUxcyrg60i+5UO+T898JQGhQKd+NL6z7poI+Xj1kNy1Elu5DpWOmOJTm2M
8YDrhCsH7IB2KAYMI2fIbys9vXzeF2sZ8aWetqChGjIJlyHZlNZxcrzmuW5CfhwmFh4DN6geqs6u
95RZ85/Z4/IW6AmU0gSmQHZHDfldihF/H+Yt7QHgFOzKVeLdLGKCl2Cbq7uGhjPsi8L3DQPJVB3u
p9IeT4BL+FueHOzjM/pSqWvZZQhubIuS27T045H3SSrEsXPbKbK5vHdn9aqy9vB5g61ggthSo0us
UACj38N2qxmDq2xKxSPOf5VKADodUO83VXk8j0MLCVYJrwBgHpQGWTwAnFW5W3Hs3yzUB8e1JUdx
qGGHxjxQstNAzTrqPSpRbpziRJ3ACwhbi5m51c+wqbHdVJI03301T8e8033Uy9Y9OF2GQ0qNhABp
bC8yWnSPIjCgxbtWFVfDyG6UpsWPvuL199oe6lsu2+HHZDjcWrI8vU3lrB904JEdKi/dLpZAAjo4
hQFzqwzMJP1ZizuIado7mNWjrh3lWOIg4NK3Q8XF/DyxwdyRsK8Al23e4SLN1KN2eHSTbrbG+1J1
YeIAenzISOa9zBDsAusp9HHsev+A1Jw8dtrqMZOVk5DB54mQ7vA0c16P8DKc56tQVf3ZYaHZK4tA
kJaJ6mCjhAJ0l1mgMKD27nF0GXazi+qduOekqlAx4OdOrDQpmoQ3PfKXQTX1ZzMJdcm7loN5iApT
OxJ62mIvrmwNllppGFYCSjcBG0K1mRMZOn5CVc6+Fj2WcukMd+Zp0UzdpePZP1auzyUNRVRhGGzs
bFbi31LOHE4OazMcvS/SfusQWW1+3aQ/MrFV87ISyv/15v5rvXa115sWheQXUeMQAHHWnuIkHZMi
OJeB+6Ym/vj5tF7ph6UIuTeZ13tEsFNY4UohJ9/HJt0IsWvf8B7a//oG7rtDLobGBv0aWY2hbpKM
t6fCm27nAYfYMSz3X/uGxeamaNx6st7T4pl2nkq3eeJANH/+6JVlaCkW1goYLzYhs4uwgpyQXdsn
QVovgono1qXvylBairh0ng5+HcJWuvb5vdMpYHtG8jzJ9t4K2I/PP+PjdwTL2dZZNZG9SdlZsels
sfIxL/X3uUzPZd5sDdmPmypYzrkBHLfcdkHdKspT2byK+rexxMYhee3Z7yvgX0OJzBmD/R58YnAF
f3JovtM03XeYGV9qnuVs01KKPKDTfLFU9rMlcHtoB+LC96987aete/AVBV2wnGqua4rBD7BcA+pf
JqlukInunuymeXFHcalqfUtL9ei6cxdZ75XrQuR3JSC4uLXcstf6eEriCPnfdkS9Uy/dzqsvsP8r
DrlVjUldB+J28LFs52FgH+yBbdV8fBxagn9RQX912hgUcu4E7AxKi03XxgeU/v3jHj/vs7WnL44c
nOZCjKMLWLb9NvUPQv7+2nMXR43RZNzqhzo9Dx51biQwbyhjL9RGqFobyIszxhSmpbTmbrywcOhN
lMILI+pHK71GinR++NoXLI4ZFoV+knmZvoi5a07D1E4HIBi6X196+r/30n/1qpXicssBTuZCwdq5
C/tpPE06G7749MVEH6x5Fo5w0rM3wXiz4NMNPOO34LErjW+/z4q/fjqrQcyH2K26cM3yxIiUnkxG
VGKYP29Ictde8R6A/3pFXahUlVaLCuE8j8MCKa9iTrJ2Y1uzMn2XMF/fk1SQkVYXsGxCYFdgCsAB
hIpMK35mBk4A7qaD2dqHvE+7vz5EVbMbzrnGCsEOJqSISGbHw2kjnb329MXk1bXn1javqwsMPWM1
H9rOhaFE+6XkVrBUs5OKzahVL8eLLr8zYnA58nN0ZDyG91+bAotJbFptYyMMKHihK5n4Ia2fUnBw
tuLmymK9lLS78xB4cwPHk1KKuEQpXIXDp4aud2uSrbT+UrAunSKkpEXlPFflmyPCU9AFj16e/f5S
8yw3NC3aJuutEKALACeuRkngYCXDL91VBEsZOo4zodMReNIJSc4BtQDL9s6C91sAtJXGX8rPFbWa
Cqgo61yEL8F4wWJ5qnLAabPD542zMoWXEnSaZ4A/Znl4busa2iBd3tg4hoYDiR1Z7KzGevz8Pe/z
9P/PycFSfT4KDbeyADwBCOR4nDa+c08Gp9iYYWsjaDF/pYWrZSHUeMEWIkG5c1K2vyl//fynr3XB
YgWGmxBQsWXvXSzXicjwS4cN7g1fK7ql43xfTD5qm8X8HTKfliHYoWewjQFLavrwm6DFFE/CTS3A
k7LhDpY5/ZB43GzJktf6Y7EoT03gtZWEd5T050PotXekTb8UjmA4/d9QPeIeWOQwLz5LjxpgQSH7
V+PWPefHvxs3+v99OGp3yqFNsau3kGWfx/bVGfON1Wzt0YvlWI658Iy0qkuD4/9VZxUhkrpN+qVs
Ll1KzetWKQKUJjtnYAxCnhMPIo/UtAUa/Hge0yVDF9YrssIFFzs7bfNPS39rfl3YcAyyORy1g695
RdMl7daiMLABaoGdZWdjGS4fBPBTRtKNYPrxTKNLAXnpQHlJgNA/N9aDkxXJCLFLCH/PaSuLu/aC
xVTOuC9sSfz0XHQ/LZiO71vPupTKuum52XJ//DgW0XAxmzOZ9bny0dFk4jtlyLEnLy2wY58Ho7Wn
L+YtXIa012UWnu5bkdftmAxhorvx8JUZsNR7c7uHBRBSSWcYh8p3B4OfkztsrMIfC+DoUvGdghZa
CwU8E3QXMrJDGjMJZ0yYtEAnku7aAOWzLq43hPyaPR5dCr0VbIpIwIR30ah6YDP2773vJpSJjdvc
f/fp/x+36RLdGqi2MuUIfEfZWObQGYbTTVHIJ1EaO4EDWBUjR93vwRzPrqCRrZ9w3AXdLAQ0sXbs
MOl8Re3Im3v7WLq12o2108VIWkBF8/lgWevP90H016bZYQB62TgIX6hofgWU8CpKS5v9+vzpK0Nx
KRGvZV+ladOE51yhQFN/L6ZXy2ysuWvPXizohU7dsCEAcMzQ/UVahD9pG1watOHXfvsiENQg1rpt
j+1IAInMMD9X7WM1bFzCr4Tipc57mjSvmhn7TceMIOIOez1e4PQV9XO7k1umR2tdu4gDfq0gb8tS
bGrD8aki5EKaamMdXPn9S0W3Ww3IUmsvPFu99QJe+h/H4QGY6p09XtnvwLMqV1uiwJWAvBRywxfO
bgEF8y6olbhzBtwWZfRiBfy2DL5W40WXem4bcUBnJcHKOKYG8tc8BQkTUjAb/r9p4SefD6iV/lhK
ueFZ5+e4ZPEuNvX2teYH22ytimuPXszizjZB7iJFcO7GlkLZZYqdsPufn//ulYm2VFeHzIaUb8Jq
JScYbSCdH3D6TZutasG1/l3MMxTXgfVL4eqazvWdlVtx2uF4JJsbsvWGtdG6WG4b4ridALMd9lTF
BYAI4HSUl5iuhpufK8AnnTxvY3kEgHvtbYtpJ8zku61pzUXknbNzitR/dJHMPqlUtgenqbs//ZR1
r5g/+dM49+zA3SKHWx9tgSeCU+GLsFENVMPVUUSMdNZ3LariEGqdf5N96T5PMGWDrbYajgXQvHc9
ZdkVTfkYB13NLh2oNdfS8+jJVS1LCPyTbiruz3e4mS4OWF5FQshklxENm2zfDDPfsdq2f8sq5DvH
Ae1+qDpce4Tt+DbCAW6OJ6vAkZWP1aND4SwTTTieXeaSppGv3fEutfLiH4FbnmH/bhiX5F6nzkOX
e/uAO8UfFfrNsxwsdy9E0b2ESMjc0bnQ514O/qlyc3Nv2YEK4wFs4ZOaCquICghlTqRO1W1VGnA5
qz79FVp9tg+rPEvaIc9fYT7X/+ysgFwVlE1F3FaqrPa1208wMLRroEKpm5A2zCJqEX2Py5b0xcCg
5yfsIyZYTg7FtwA2c22ESlsOKwmf5/BVAcV6LsJ5hiKycmNfU5iOWn170+qc73A8dUyEGTyPZ3y4
SWPf2KRJStwL7mDqrOAZJSyoC8Av4n5ToIlZ6l8FQLCep3e8fBVAxDJ6TenugrYBfrIvZLcvChbs
McPAMCZlG9w3HshSOygOB5F4Dpw67bR3WAyAbxX5lZmeIG81D4pKKwmG1MZwyOS+8/i4L2UPDnJj
yrMlm+nU+EV2Bvx3AhZYiJ3HG9wi66HDvbcDd1Aw2I5Oa+SZwEnn5LDR2XE9+PcpWPuvOKCNoCkR
7hzngAFBBQuaI/Yj8MVq3F7AZEKG95r0+huoXwHGjWO9CKxnB6GZs2cQ2kJxK7zDrHM/tvjEomI2
+pfP8u6Kw6v1mU6sviYdlwmWEXmLi8L5NW0mEU8dbg9s5U773A1/UKDd3SjE2f26keJd0O4DtjNI
/jtA3vJOMg0WT1qNVx1et/d0kSYwiRWJ66Y4FjS4t4MR9biHgrjArffUPNh0UnGQyZlHHrL71yDX
spdM283e76rijmuru21yx04YzCli+EPJxJ2tOoYoHTAG1x6ePYCt9iJVcicIq3cgV6PRyTjtghxP
USmqg2Gv118b4tpXtLfVfvSAF/erme69nNY7lwhUtLZ+eiNx/wRurl1HnZs7x5CD/e11PYu8uhVX
RYGr2QFGtVd+57F7o9Li2m5THfdeHryS2VYxsS1yrxyQkGtOAM9uIcS6123tHGkT2EeiMTIrezI3
fEJCQmc0/2ngh3rAjXp6sMAt2HWuNzzb7vzWwiL15KNW9ADMNoFabPYihxh9bTEYnEauDUdSeCjW
xyDV3isbRrODqh3I6MbqRJQNUPa22EDH5SxRsRbOPk1wTf+HUIdf6r4LfzlhSaMsA6TDC/0s3HPY
RjzX+fCcGgbBgJftfX+ojv7cEECzLeU/l5nKfpkqa2JghfUM7Dftz+PoW7Fn2U1sAWH+wODZ3sZh
qNK94m5953hlCy539cuizrQnedB8k83IYQQVuC+qoqSI62l0ozavm53koXsT+DVcWV1JdjCdzd5c
/O2MHUeAaFdOQTQL1ibE2FZUy9BNsqZ5U7yyTj0pzTPkk/wxaybAmHSdv1XzBEco3CzkP0LtGA/W
W1N1kzmwZYXNAq/hvVE3D7Nd1vA6UXbEbVU/egpp2J2ifnqota8uDp37H+6ohzouBqu5oWM9wMox
CH/D5MSCoLIElUMIfC+BArLnXMdqqvxYBxbdFwA4HFWhgKCgxLkwt0MKHDI0XNAOJdkDUlh6ez8N
skPB67aL+qEKurgO8iL2vD4/1ClFZV7Au4vuOzSkndo7p6UtbH5tFNtmuogH5UoM3zC/zTyfPRhj
tQ9q5POTLRt2ILDVvmJM6wRCNKBf5DAffKZrGYdWOkWF2xcvpsxJQkXoHUwP4qbq++kyzI14MlML
YUyHX1+nUNtTBJ3IuKH/BK9B+Y3PYKIXkgw/M2EhtaCqOjvWXX4/CBjBd04zHiAkw0qaGzImnVED
iphGa+eysn+lys3v7HbwDtA1Kdh7eFMMY8YqzsjIr3FZO6AQvMuvZtSn/5JtI24YAv++aBgkNSbr
AZEsvTLG3Yt7bXm2dZpwaX/EsMAIYT4/8cyp9woGgjsuCYXvjRojUyNuS3QTqrkUZ3vbZeSp4VwV
kFsx/36sKANYLGytXz3yGtcyTKtbmDW8exB75qZQPHuuHYe9FqQu4VzaVtc5VfTABuYmIMnK82jj
AZDwcMTvbrwrp64/53ahQsjtneIxsCBeHmnq3fOulxHvnfphJpkp4wwFrP0ulHn6IpiGjyhy1In2
qgpEXF6+1Ao0vkz78OWeaX9XjwGNQ+W6ceqPUySZaQ+9LNonIcdxH7K2evbm8p8eQn+aTEEwX3kN
+iqQ0wTofYMpn9pFcZqh5zt5cGn2Imn3VQhizwiXbh+h1XxzcdJ6I1rQblfXAK7nTvvNBO1NDSqv
wBSfaoTFym1h3OOl7OSnuWvf+lykcudMnd6XYSaew4B0Z4dbmFqdAE0nSGUXBV3RgKylC5qh0B+C
mhgGBtO07xEej0SyyYnDDquvGUWTRgD/8AfCwaKutAcb77K2H5rKAYMHRROYbshHuFLoaBJ+be2s
OaX3prHJDmGLJJmt1B/C+naHQjEtb+epwZ24ogZipBSX1H7Y/ULxjjRRxiv9ZjMbBb7Uzl0PK1sZ
kqTD/udVWkP7ZIc+DyNZOXw/jhOcqjBaeKSpk5agHnrZG02xALit/UfWxDzME9CK5yId2Rh1FXEh
jVI+jK+Dzm8jWTYMfgm1jkfmq2vXs2CbRDGSMbyn09RYNIb9utdGzRQOYwycafbmW2F1EQ40Y5xI
NcUUoTTysVGzEg4HzoTMQXDKg2A8wJnY3E6sCZ+8YCYXpKpdSIBGFbeYCr9QcFJF8yynxEyob4gg
NrR30FZXB6OBv49ZkZo8QUWtm0WTB4f4qOgsfednxbTXsu4ufe3iSgnVybuKmmo/V0VzHjmt4Aru
ZtUtZXlzKaBTePTgChZGue6sG9fKGkAQZYlw7w6W88QbHvwZLb/8QcIRy29gvP6MCgl2KTnutG0i
6+M0BEBgDkzc6UDVB/jUjI/dRLt7XmIBqXXlJo70TBBxSasMB8QcRTSDJOZRCQ7nddho13VU+wBc
nHmWezuJ+fbUS14mWVc6zg5OI/yWUQJ2iKDcuQ24RxGKKKxTd1AjWy+OMClwBhAH/ckC11xc2Jbd
QNWBu7SCmp0K6hEm9nYJ0CytWQ4Ddpn+8eTcx22X+t/HgUPlo7XaCS9wHwYgH26A1XbyKJuNhxqo
rE1/9SSw/GOFR5XYXir4XEEBM4iY9fWwt6g8lq30LsYJMiQOvQLwqzSrLhYVVMdUV2RvijCEK7rj
6LueT34C6ycPktPOJKof04sfTrOJS2VsGQuXYzOjdSEeyJgVu1EaeWu0CsZoMHBAj+C8pu8VH8we
1Q5IaYFXVr5v7S38tRvBRzPwHJEVqXZ232PT1HTY43cSiZJaaSfmKGc6w3Kz4nElR0S4Qg+Cxh5N
m281UC0C9GL84gb7tJPwCE6YRZWdMpj+XopixCFnGtIT6qusKQpri+w0POZOvS4BP/GFuHZxMDuj
eeHYMoT2fvJ5CwmMXd50ukkPY08lMPWFgWeJR+RVZ6NUTocDP+Zh51772JF+VxSCvhNszbq9xYvm
XgJHsuuzkV6V8HLZQ/Mw3wV5P9wJtxtBcGxHMC5IqW4ZgUFXrGHdeSxkQQnusuFBZdFcPhHTunFg
W9lOYtl9suqBXntuCztZ2TTyUIaVv3eLUWFtxxYkQsFBGneOXx5SkZPzO6z2oLyw+0bgL/ndYJN9
bEwGDyxU5YLIMlR1Upfpu4vDXMkmqRqTxz5k2m+Z3wWvspVVUow+kNbA4OQCdUU42TWuTS5wtA3+
qZSoelDUqz7Oa9i3Y2+XX7Giy3YW0KHv8iS7DePCDPiPqs+eCDX8ChWv2e8GPs/7okrloTawSvDg
SZJUweglcCtKT0h95ncaDpjlTrUZ3G4cC3738FM4QN3rX4UzrzFvamc/D2OGgydMoDLiyyJGNU3z
lPeV/Kmt0nvjrPB/4PfrMq5Z6zzrlCADa1vWDmd1/tJVGZkiBwmDvWwkPG2JCI9e5Q+vtLU9uG61
5rEjGoWvZlYR9K3DGOBYZ2sUpeRcfGtc7JNQSlhCcN0XZILppZW2SU7LeS9z16TYE9vvP6oxTYIj
Hoh/edjyY4GV4FaAkHVPOhleIMdQbJ+xrLnqAtXvhhnK4bgbsg7Xr1ZZvDX1yKqDnBqcYgrV4tTl
dkneym5XFC6gM7SEx3cYTnEYFAQb15E/10UvfzCOHenOmSu4yBQt592DU0CV9JbjJguwQxyai5hw
aZ4hFXBgGFU6x8CEMgo7xHnRZT5CiQf+dPdAG5bu9Oj4u9bjbZE0obBPqWMPqNFCI1RQ1qv2J24L
4HYhxuEVHH8vUdXonbAT69sYynP5WE4lRM2+NaNcP8Cdy5ORtp8n2ei7yIc0oX32lUuBxzGGHvuJ
IyJkOI7uhzD9xzHwu8BepYuyYIYxnLYyeP7J/3F2JU1u8lr0F1ElCQRiy2C7PfWYdHc2VKYWIMQs
pl//jr9Vihe3q7LtSmwMSLr33DNkxeREMtkZ9AflQ+kxpOssjvDKsLabZoz9CiGVUVIjG9ECqvU7
GWtYDpkK2T+AQsqtD3vGoB+RGCTsvvviJTrFb2P+nW0t4w8pxLDN51aFA27iE/Nn8tIUbhL1vWNj
E3Lt8lAC/gmMrkgXNG7S3Q19X55n5eZxq0q1AVHLejN6mPY+arR9QXx59EbPKQLE6ZDNOIo8MrrP
diPyc7dew9WpGijAFkDpy14ox9k69gznLkRLLKi2A2BAGBTKajkX6I0iG3aIUPFLQneONWu8jeiL
FAhbpT5pX7uIfS/arWWNQ5D2LsJx3Ww6TWYed3iBvZAuQxX7CdenuiiRhuN5/rZz2iHw0Mm+NwXN
UcvNasM0rR+S0UNeFFtyHWPPfq4kWiXmq/HZU3ONnsU4OydB9lWierEpdSXuWz9hd4YlCVxoFieJ
7Lyf4lp7/V5gCSNxZ+z97zPHMg2a2ohjbSX+rmyNOS0CJKimH7KXbCqX7ygfizcEAgyhLnGER2Yx
MCzgQzGdaWEhoI+3gDEy47r3sBXOj5bp2iPI7RNOaOBHmwWN6aMpO/PbRyiXCDyPeD8zKIVNMKCz
jqzKRwCQCyEbxDRokTpP0Bgb8bufFqeEDgC/yhzOsoUGzgXflFDQTMcJKQbAPmAyYLajnAPo6XY0
SH/Y8FwgAB4jhS+wZTWY9yFcELVKJd+I0NkjVpMMQLjPjp5yZFQt3EGtOZuYXdqyAPwyBG2BuJBA
ElyxfUcRMYK5WFsNISw85DtqKBKDNuftu3lq9n4+VafWAge/Kdv67ApnfPQsJrcNZwxOTWl9VLbS
P3yJzsnA+2VLbdfRwZhPyRZQIqSpU8kCG/nV7xSmB1vPTUYVYN/Kz8ZfyCGntHty045/gQMQjQqp
QcxHeKqzRyFI7mprwPV7Q7MdNJDW1prdI6B1tneLmYcCHRAOfGJ2SeNBcJHnqReWEtM9nBR1garA
cn/5U46TMyk1DjZWteyF9A0Vu1EnYqdreBu0AtVqnPT1MgWtFDkwEE9V4tLV9XD3LUs/ThETe8Ry
7beiGOeT33QFjBHG5aNrnXS7pCk9C+ngiXmMDUe4RjhPpYELHnwKMXxXVoKaNLHgYF6gRyrDrkEz
COTP+U1LsG4BpkG1Av90fm8xDC2tsfO8gHMPpIABeMY3ULzhZlnTnj+oGurViFPZumHtjubDE0X+
AlzMO02yc8ZIIDb8XvXetMmKJb8vl5RGeEz84aLzx4Gp6g9pfPUkmrSPeoPuBvNRp47FIBBx5hRN
TMZRhTPxydFG5ttuqlizqQrNkIxWoRWiUw0s1G/Ea9Jl7Q5VTvWQYCONBQgjO4PQnV9F7nj7qkOc
2QJjkG3i2s2dXTblCzONQD2BmcsbS4GZavTt8diV9q53Vbuth4wcjSDTzgGpYw5SH9NmgeP4w3JY
woNibt06AoWbPSST0DtiMlRsc4kOPiBOauESNKQvMrfoPm1BJe5sCuErbuppAnUEvsBlmhdBVQt5
bi0/jSDk6jaoCGEeWdbJEEk4zKOHa8AzyOvlabF1gcgNbmOca+GN39oEoSdbtx3UT4Eaai8K7TlQ
OIn5WC8AxcJudN3NRV6KM1Av36upVbBl6912C6NE9jUZpzpeDDNjVJtOhC5W/RNy79EejiX5TsoU
5uu4HMSGYauBCyGBox5jO+SKqlMyukN00T39Ur31QUg7bIa0h6UTKPQby6/qt3KY2Xvb8Prerqf5
m7FzILPC7+JuSOsvFYqMuNRSRSStIhxiEUF+IAK25tHaTg6i1XfDWLGvbgNZSlBKU8+PUhHgsf2k
4VDuTgDlOSYCX7xLbSYtCZNVm0OhNhawSLF8s+m5gQzYRWs3T1kFG7dCLC8m7f1AWZwg9XLx7xiE
BI+ladsjoIvyMisXG7Ri/s4kqM/qDIC6wjm2rbQRMS213qfo8uCdbmpny1NdbYeF/liQSPdUWYXA
6YdfoxBd+DTBJuAXH6oUGXzEOihsLS+kzazQSO3i2EvMuYLkKeowCAz8pUclUNXR6KINWkqBxDkX
kCvNvfodI9v8ZNnYru1JTqHdzN6BVZAxNb3KvpcFBbaAmcapVhr7vAKlCk8wg2fGjJFKFwIvLuMh
yVCo+IX9hI0h2SzcqlC72uUJduUcVS/qwGdmSZDUUDhtK1Uud8VIeIhWDJ0HfK5RYgMHt+eEbTPT
82cISfIIVQeOVTNncZpYkwyQQeiHGIA0Z25S/W1RiF1gKccC9gsN2dOCgkiOKrYRTBay+gLfN9Or
Tz1Qr32i8Mmzfp2qtLufdU1f6MJfh9ZK4qSV8hXpMB8TsWbYtAyaR5mgTeQqh0cYwn/Yczn+6pkE
IDeNHEizD8f7UaVz7HjYeQIA7j4JFocA6fW9biMKX7wtlV5e6jnVMswNvCJMY+cIS3L9KU5tNwsc
43sxcq/QCnmAoR14h90NypqOEpTHJ0fOWP59r56Q5ttsWALRrUGVEuMYK0+kF8l91rbVezKNy1Yq
u9y2BNxXx2RFNNQ4CZuhXgKNqgTCUxTvG4967iadAf2h4FTnCWWgH7meBGkw8azYaW1/UyMnLhxg
27GzG0MiVKIi9lwYIebaEVDIzvYbRxxmXCwVQiacRcfukpjHdmzLw5BXCiCLJXd10/tnsCK62Ngo
sVVfVhHKVbNN+gYH+CC9Pkjgx/IVNSE/u7miHwaGBUBb4fwyLnyGna30y5CQZg4lH3+kEv1bUPUF
/0JT8gyHlqKL21KZD9+yTcjI3Gwyj9bnngGxz928fnVm5OfOi5lj3ggduV13eb3QnUDEKqNMKxG2
hEDPZeGMcsos+1a4+HczK5yNSgk8nca2N3c+QhW3doLhkwU86T3LHLKTVjpsMJVGoyTbOj0iCQSr
EDhokAqoVTzRv2MPAlCQVH6kkZX1Uiifb6AstHbScfkjFDo2foiHuYuCfUyLfGwgpNsJU4DLtl1f
Eq5ywn6CkEffrC6h9wk6qW1lMRogt9fbpwsGNZn27APLgUdjetRGPpMc7qqYdELk/1a49RKh0sGn
DpXalJaCQ4wa6zvGPC/UwLa38D8aI3/I+nCyKh0lWhjkq+Otn0pABMildJMnYdVqS0yaHKaxgre1
vyAJUqGV5Pno3yXOgkq6z9VL5RY/MIIp41EXWez3jgQMD8TUGjOynRZ4cIEAq9rAQWV1xhuKzDoU
InfwhVJQ+rjzPjEX7R5mdNHcoz/VSW7wFjvDQyvLYYv6QnhY204TNTIp8giVFVSadZvukjbr94OD
gWt5X4Jd7gWyEf0PWOtgqyjHGbHgiFbdUzhSwFthyDjGlh1/AJE4S8Osqzg4mmP3qwbQfw+fz3Z4
Rsa8gauyYOwecedYmCSt642jaPmdOrNzgBUSvWdFn+07D9SlcDSXINws7z14DgqrwBX0OLABAjdF
Fkx0wOysNkAzU1nqkGuqkYKB+iRWNadvCJJdTr5enD5ocRhtynFhkVfAfEen2BGHJKkRkFLW3XfW
WMUGVPo8yiYk19UoD1/HbuEgOjV+/j2DhRVMAQnyU+MJPfZPCFqqJS5SgtCCnGV713bdb3Wvyr30
yulnjxEXwldk6Z68VtIHP0VRCaSSnlhXXdxb0jxAo3/KMk+e/KFqTkOH/x0IDM54VGKPbCMHA284
8gu5LXta6NiWZbezuw7VDmZU+V1rqTzOOpXeTXW9fOvS2UxhUbYNwkjp+H2AuPV1St3pPDbS2ViF
y7aYTLmBQ+v81BRDe9b2qA9uxpxnuI5YJCrNaGJPo4nAcu+3Tdn5xyLX8+O09IhmkPO8pVXqQi3R
IILV61K1WeA1EiKDugJEC2+N2hT6DAQvjb1idtDPEluGqemH78by4OEHZyYCYGzCuvCdMvnmdLUd
50Mmt56dw4HZFf2jpnyIK+AloWeQCw8AvXyEIQJSdJMGUVDE9589KacXLyv5FoYV+an+KahlXsDB
n9wg7VgLlUJt19XZdJMxQY7XL3RGQK3BCCzyjc8JXh3k+x09pjxc7pxsKGXzUeUK3RsxLT8Td6h/
YOzNJrQYzH1HodM7QStye4DHmocM3lwqQB2d1RZHQOI8P5I+rcA3WgwGyPBheUybBpiByxFGOyqq
ijhLBrNze7uIhW3GeQczLPmWNNzaJDVXYjOMGlG5DOsmoCUtv6U+Mx9lQeBGNZU8eUXvo+D6JCki
CBs4EoPwFM+gBaAfWpwZQ2enn8IarrWYzJs0hkVj94QydLpPfFx94MisQQxMvpxEx5dfWWpZYaUG
Kx4ohHthSfLpXs1seaJkSr8JgbDBRSwTC2B4U4TzjBEmdonMnBsI8A6znb6LBaroyefFb2M6tQfE
ZL4wY/Owty3ANn3lfbF7Pr7VWYn3Y666jxHr7kuNGb+9bYjqd36KCqEflXfvj5l90k4L6kvfdR9k
Igpit6LeWBmuD1QUZQXA6S/qt7HgMuia0bPRp88FRZeql3NbpGj4MpyCkcnA19kWlp0iQ1N5KMoS
QkjMuTYW5vC6fvENyunAeAxjksxHLHDMU9Jv0g4DFH/x+rhH17c3MwRggcot/xdMB/Vz0UPqgfSF
vnlaqnLo0ILDXSgsHWPBqjKddz0lIrwYrT1oxdEIa0AAPz2jarrvkUkNHl3TxTM6CAx64WVWBn0r
YBMjsZ+C9kFxRNa5xsALDB0/BJIlHxcHnW822POxxyjiXUFj/uI1DtyY57J/Kry52DWz0lFfYkwh
usUDuNOybS/QT494Pg9lSXWMcx3xRNyWj82cjA+wiT+5dfU7RR7dueEc4S9qwCS8oGrbolMJCKwa
4qnCWxrknVIRtzP6AeOy9K5J0vZ+wcEYcdXrLeDgaiPl6B/mbEGTLVweWxMh8AHgHXAdt/rAassf
KKw9N03Cxwc2LtkdIB3vgWH4EbbISYuapgJ2wNoeGLmZkhgTo3k3Z1AqjGhKvzrCLe45Ec7Zt3t6
xJgnDV08oNg2uG3NsIxQ/YMG0cGm49h2zHm0bel8oLeudrVu+w6slJFsHZMAm7JZwh5HyvLNZQYN
i4dRQQPL0INgIuoBt00woKFTVsTEwruZ90CgKlfVJ1oBDjcpMJ0IusBkh3c6P1RuKzeNDW+hoFAw
zIJkoEVJX3ptwmKZBt0ZqEfaljO87dEX7z0M9DBfwqkLZbIdOqk9nTH+QACMhFMNQfU6hgMv9I8S
0ehzkdRblaVujLxweoMmeYXatja7VJ5qCk9oepg1qDO6JHwDksExtyaB1jH5N6Lq2vfS0YmtUzA3
Di5gQw0BE3oEgPaFevkn/t9/RLc/KMJtR9Fv+s18yGo4fwWWFhUYVEx8pGr248+/4wqBce18OS9g
f1UDGw6DQjf0iB3388+9omB2176VaCkUFZOw9k3e7/NeoQ3N0/AyIM2KOsqzZj/lNgCgYWuDLEZT
964Fp86qb3Anr/2uy9//uHe+7BZsbhwEaP2l9Z5rkLk//2FXSJnuiv2spUDXBn0O4gcxMWkCY/1y
wfP//MOvvbcrSiYwMriKIO0ZGykUa7QNLa6wbp/HWyZk165+xcisLRwMo8zkYZgVWspdNtSAL8U/
Xv6KgWkohts9hseHBZM+R7IkQle64S5m4wQZjTeonldu0trGb/bpUhOZygO4jqh1zsSud0nHg4wv
N7aPKy/P2sVP+q1j8FDHg2I1Yid+lbKNPn/A1z75wl3947UE7prSfuj9Pcn1trJVTKb2xm70d6Wa
u/bsq1gPGpTkl26oOYN9+LuTDg/aCfmxFmv9cBbDq7XIW+vg2lO4vGF//BJaI1aGJUuPZLp3Lh8Y
FWGXP1WtdeMpX7tTl7//8fk9uhLfclvngAlHf5JN5R9oI7If//YcVqvYtGMFImADNc2Q75UR9wUA
rX/76NUankBFyzDN8vd8EYiCrGOr9NSNz76yfPlq+c5ocafFBl++EiCZUHvcdZj2xETdckK+9gWr
FVz0A0A9zMQPpqzPNkx34H9o/86I8/75zbmiNFo7rbY+4uCSbtLgnM9pNCaVfS/JpaRwBbW3XlGb
R4M5wmO11OK0wBS1/7etae3B6kraDYsLUYmYDZSizDqPKDxCNV76YKelNx7Qf8Lrv+iO1laDnUQl
5vjQS4Pguk1BRmFFcw9CHWrK6cek6wN1+HNSmV1DkcX0+U39T5Hxty+9rNE/1oq0acksuygPvjfZ
Z4v6xf0MXt8SAfoHLCNkHadgvmwKy/BgoEiN4MxLN12fJ8HIHCvsrMnZ5e0E2zee5Juhzsw9yIx8
i0m3M6D/nkApSIEgBZZn1x8A7/OA50Wb79K+m1IQiOblxPo6f7WLCtmCPm3P2SKmE10m9dBlib11
etodO9FPz1mXoato+8IBcAIftD7DSwzftkW/ZMYwhLyOQgA5qEsUBhUG00fi5fOj0xZ+yP1JbpLJ
dbd+IjxYKaPV9UFdzLKviY0It2qwtlpR+6cGurbDvLPY1m1r7ozjXZjGgh0oRBqHIXGXqLFHBIyq
nJ1n3yD/xersrZbSjtXi5KAHLRiv+xbHVHXsp9OcgG+ddpcqsijch9x1hk3VcLRKk+g99G6zQrbM
5OUbj8/2EYRTcuvQuLIo1567A7A6hlGM2IOYf4EHaWLu3P6GC8WVfXbtbaftARQBCIz3Hop06Dll
ekvGfGWtry3n+MytJc8dsad1+1AnnYl4Yr0sg+xCgkq26au4d/I7CjL35+vg2k9Z7bxc5RnpbJRm
HkwRNpOG5hyKD3ajKLjyFNb2myK1c4yELH9vY0AtRApPtyfswjf2pyvX7lz+/scSHogcRDMu2J8A
Nt/5GtStZnBuWbheu/bVcdeauRAtx5kkBhPMGPVWgMV94Iyf3/hrH7+68ZZV1x4s8pYDeL8PyzKB
zkz6YGbu4799/urYG6i0MfTH5dO5DMskiYrqnOVe9G+fvjrzSAdcPjdYAQkG4XTXZR6GU/ONW0P/
e93/sjmvnTYTtZC8gP36fqkbHgK6NffjMG98zPMPXqmHcGkdF5wfy4563/mZ6Vr/GDX+vWUKNO3j
bH9x2hSxZ+kF2/Ohs4zB95ObMpMFuAp19qUwGNsSq2iPGKKB9VnK2X30bZBqGzfz7jEN7LZO2tNt
Qvs6skk6w+g8BT0xbzOw0HAGvhCZiA0asemxJf33lOrMgL40jA+FI4qNqEzx7rvZuAc2nAB9r5zn
ycf+ViFobIPBFvp50OzvPWxUMuz6qTg4IhMgzxEPR6yBnZ4Ny+bEUcvWWL05JAsF696Sc9zn1Nq7
A4gJgE3hywhVyndAeMN3rotyX7Kp+nCzHpmmbu++pRl1v3RWP95PpF/OrpbLZQDAFfDyYtn4jBZf
aFv353G2gFV42kAkRKdXU3j22+DT6mzNBuMJ8GXz4+xnfG+yzgEck9HvSVl078JxljJKWkJDZ2EI
xvFq/uRh5LkHjbh9YsvgnPTigo0/C2btzFhlO7cbpq+Na4kj8TmMYBcFWimj4LZggWWA8BywxGue
xyqfEbXezSDy1WQKMvCzXiBvcw+9aSjo6xgGBpM18SDNGKQX7gSIxSTlL0gFrGc7p/WhY5nzzeJ9
84OmybSBZdNwzBIFfjPk1Ecn70ASguzpDpIVwHwUFKY2pV+yxIKNKBVOeiw8g803rZrANo16sWo3
D/uis8nNtx3b1d9e9tVKhdpKt7SjKH75xA8SHp9fwFBLXxY4WIGb1pbOjmCMfY8EgyZwyqaPIDsC
FAeJyUklzhQDv11unGxXdqW172wy9A6s2UZ/31nHYTZn4lvHit4KnLvS/6xNZ4dhRjWJgNe9a75D
khDOEhxg96zHmzvHZff8271cVXWFC746gB6xn8Zp76KvCLTGIKu1PyBTGoKFwacUlLQ8sLv+mTD/
dfKRX5N5/2bcQviqV2X96BOw4vw9SsQowcwQWpoYmVI3TDf+fgPJul/12mb2x7rw95CzvfXQ0GDU
cTSdfLaFuXFk/70CIfzyZvxxqLo5BzWOewjg7iezHWxQN1l259Y67EqnjCAiaTdwN3xIMAH+l7OE
8NUxDgPUIrdHG+W/x040n7ZVC35nS26gan+vEghfnePSUlmGnhhyY6D33WK9u61/ozP7+2ohfHWG
O6pdhs5g5QrxOiO2FerOuC62/3ZbVtsCSBEQp3noW3UGtc7svtuN3EA+ess8/graSPjqDBcMbOQi
wxdMdsbAYPDy+w58egzQ6RCbvCL3CcdsGfN0s7eGuo3KTltbFzX6Dp3CEmFP/7cICLJucSsGSgxs
P8G0adKoLGseyHQ+g5gz/1O9QtatrAaUvtDa9vZDg8VfmzkJHa5fOlLfeMuuLJt1DzuaLM9dhMHA
8yhVgaGugfiMnasq2UAk+zhXGDbN5fwMqt+vz9+PK20zWTvnYwrU0G7BV042TTZZ38V1ZW/Sxv2Z
O0sXLHb+FXynQ5VlL1Nl+Tfu5JXltC7pEwp+mgb0vKemgMLPHae7IWtvtSN/16OTdUmfeg4VUnfV
oU+KXW6lX12HvdGcbLUPQvUIZsCNU/fKTuqsdgWw9i6utrChHHjykZDkG2j597mBDNGCbuvzJ3Tt
x6y2B0SveaIqMau3XYUxZ+7NP5mgOrSgK/uWJeVwUpVuXz//MupdNob/P/uIs9ow8oZ4FMIFeUiR
IfbDG2Wb7eBxjKnrKFVq7vICcqwR8gtrP8JE4IsNiOXVqi1+J6CVPPKM6idWTeCZyX4snqFv6jBn
m4YMMpts/OHnAlAFHB7BgZFcvoqhK4801U4MhWvDQPQk6rEEFTC0IAQ8ObA8TQNTGzPG3uCh4JrU
16z4yVl17JCsHkpFl7cajJMs4F77TTTwkbKzqf5JFxjzBkhUSFrMG/P2q6yUv8txVMXwnR7geNd1
FU4j0v3MEIe0HUyKPBokVIDcjJFPMimBKWMnNlBK0lcGTnLU+B0cyFmWHlAw0i0qxnEK27mxXjkE
qBtmBgI22NTfoV94SjQfQ21VBebwshzveGqVNCB66DewYfgFN5wCUznLOmUpp1BZgnRSsgyZkNCj
gZM5vXdjYoclMj8iC0AB/gSZOQhE9QtoeHqI56G2n3BLl9+yzJ13O/XaRwz9B6i4QYYHmUJBKuc5
v9oq/526TKI8rqH24rWWILu5nGJ3hP4btvcu/4phM0Cacmn3sB8fN8uAOjwgXtp+ITMkIAEEhnjq
Auxg0F86MPcTBaFwdiEEFCM3GgU3d2KOiTh4vArx5op03rGtUTkNMwQPXppDft5mGKqHZOqyTS1G
sK1H8Cy+ixG2p9DBiGSnNNF7lwxs54wJHPkXO+l2cKDWX8BW816hxGx2F/EBqPJMImxMUWdnQ4w6
QsMIvmjg1LgJUDr6MiqWbv4pJ3QytfCh8uVV+g4aes136QzVfshGOaVhA65zwKGvNnGtEBwAWaN+
ccBChvLImkEo91R+Jlogp1llRUi6AvQMv+E/Zt/J40nIYQlazxF3OQxpd+Bip0VYjdnyIHw9b9uK
dWdn5NV9xXL2lNuIMGihQGjidCCuAyaiTIdIA7ejZ44Ylj7MbcKeP1/J13bY1bnsa7vGlN2HjHe2
D3PzxBm/4fB0ZdNbt9VN0uQgkrf9wYcFAtrS30w4dyJddlrfBHP/PlIh/9dBwJdhrkDPhAMOblrT
6eYHGFJOYBhL98yY8qGAKXY0trRPQo/Xg7+RYzv+QHAH4n6t1idZYFsN+0gdKV+KoczrwOQdq0CZ
d6kXCF3J5sYGfeVOr/uRxW9nNkLKdHDZMIPyAmKGr24BPNduxKoVScXoY9VM3YHBGBI2YMlhzDRy
As0LRqzbJQE/bbC7G6fytSe7qtrLEdTlzCzdYQEDxuqmQDS7LD1DavNvRfoa8iTarvCGt2YvyLBr
EtmgQu8Qlgd55edv/bVfsDqQc3Dw3blvusPcetAnuF7dgEmYu1+QnVZ9YHNW/1ZXr3M2EFclLS9L
68PEXMxQHPE98fJz5Sf/+ChWx3BFvZz5GlFyg9/BxAAEKfcXDFuxZ9z4Adfe2tX+0DOXIJm+qvAD
kHSKceJbZ24lZ17paNYm8167eGVqnOaQzv2zAzsuXzpg8Q2P//SQ17EO7ez7FmQfyOVRCG9ROJSQ
HVui1KhPA/tHj1mytpvPRKcLJGFV8Fdz7zzCHjG8f9BD91ux+cZOeuUZrL3mp66cIUKqyUF6Y3uc
hcygFZa3UhGuNBNrG3lwM0Gk9ERzcIvt4LnB4L0hBi2GRi0Au2xjFynYjrdM9a4svLWNvFosSD8q
sRzAzAhHeu/xvagRnlTcgJT+u+q/1KXrjAe99LqfatIfnG2yzXbTc7Xv78cTTAIjK/RCgLkhtLBH
d1Ps2n1zT3blFmzI2I0/f+euPapVFW4vpecnC17pgcOtyfpw/G+ff/C1G7da6ANKlB6Cj+ZAMvMi
IfiMoK19agYk10CNcGNbvHb1q8U+LSmEf3BNOBgxxm2fPDaItf38+q8cUGun+QmQtEoFfPG0TWCW
UYInCt2eRKiQ8z7BNEC1t8xcr+wq9HIFf2BKMCbVVn1huS2+vzc2zCXcsntB2Oz3z3/JlSfxn6Hl
H5/fjODLj8JbDlUa1jOYvs793NVBO/ybSyn5LwP5jy9QUAET7XEIZisZ+knShc3QIIg8uWGxeOUp
r43nrYaqMdVwUfBqc2ISWhoU4Z/fmytNKL185R+X7uS6l3Y2loeJfmXNsc7cQ0IgqFleFn7LRpdd
Xvm/LPH/IKY/vgTE1WEQVGHa6tYvQ2YneHlSfgLdPvlNL1h22ybFI01AXp2N3wBdgoNBl5dePOeu
um+cvD1Au90cq7IjYVVNyI6301JuF+MOCJqyFOLerfLVssmtbO8reVuErPYFwaAgSmRFDgUo1SFH
WhLKz1LC+L+FfiIJfHvwQs7xMFoi5mcwMqHDrk0G4ndXw5jlHx4PPMkuj+2PO3cB+dyyXKa90q+6
OWobk3n6UC/7yUpvfMVfVwe+4vL3P77CAePazEggOXjNW39JS4PR1mDvtVdvPv8N15b36k4iBquq
LD3SPXUAEyxTbLF5A9b4jTf4r9fPyH8P8I/rn3M7SxqCggreD3cwWftgsBTyYcjArObGBnLtF6x2
WZU7MKrrMFxskjEL3RoWHIsda9nq6PNbdGWvXUcCAJPIZjL1/WHp2LPVmD6yFvGGp8+jwZJPc7FE
KSHOjTt27dtW+61AfiNNGhcC2Zx/7+QI8b1/gL3vGPW2BmaTfNSU3Hj4V7audWBA4mMMjKS1/lAU
5VeoNE7NNPz6/KZdeSrrrABFCYNZfW4OZQv9RDOVv1hCQ8hOkxuH65W9cR0WAOI4gC6vZXuVvDb6
IXXpnd9gFjxAvnJz0H/tBl3+/sfry3jS9pmj6kOTZWe6sP2cNzdu0LXrX/VMKq91gzTC5ZD7rtxb
ju8jAVYmrwCiq800IRrQ9CT9+fnTuLbJk1W903vwseKmY/tp0I+9JuMxZco+Vs7FpsNr5iqwBcuR
j2gtMMXmwwaOkb+d0WngzUOsyMjWwGMEMcy7uoRmEtYDFxuKfrB3ObeGEwdI983vWHtiFE3s5xd9
Ze8gq4UNjzYqZYl1B1lmBMtLkO2dsJJf2fT0+Rf89R2l/jocwMov+diIrj1UYIMtkr3VXv/Dd7v5
xub916WMz18tZTD/CstrOrLPMJaJCp5BoCQhGcJoW+8KZJuFYCGoUEP1Hf3bL1qdSBQ+/lLrkeyl
y0+9V2x7K3kRNzmw/xUe/1cr4BddHtUf66EUBHS/wVCkigxPfQXFPmw1YKOj9oKO7h5i1DQUOc/v
mtTtd5LVxWvljnmIzzaBZY9t3JXwXf23H3t5rH9cjKX+x9l1NMnJa9FfRBUoAVvo7pmBybbHYUN5
HMhJZH79O/1WY30tqOqNF+MqqZF0r6SrE/qasyG2ApQtf5MifRrGKPZnsKC3278YofhYJfi7vKYG
6lh2AD6SDytM0cK5E1o3Q3EPKvrLdie6NaikgRrevcs8JGZoQ+RITs9js4Azc3Nd4+TfEcpjB/pB
gECDywmFYLZATaQCSRPFVOuq0g8GSU0shYQkUI65z0vXZ8XvkdyBP3aQzU6Mngf70opTkgCNEjKO
SbcGZW+NQZ9DaQDu6e7OAGmmWDUZcPqeQ6bDFQF18L7suuBYQ40EvqIO0FZTdt0cq3YDRZd1Fs0N
GpzNX98cLisIfUHKaUg4vb1qplV/gRhURRdg+DlwjHunhNkVvZFk75H//1elC5OgmgtEZCoqYHYW
YNPTNPXTmVavMK6zg1wka3XqKqd9ryd3XiCzUTBoXTqjIF4tozzFv1P9Vuc2+RN1pjisZiL/QiAC
Z9mmYHvWYpffU3FOVnJBI4ahABaSBXho9yFalXi2kw+QhLNP0oRyGgf3rGyL+dBWw/1o851ruCZ6
hZIipgz6njJL4BbVuNDAJs0ZCDSVkBiZ853Fo/00JUOMUZ608DlhQeaS8dPM5fzAatu5EQsUF5mA
/kQuBihDSQlUbgKBbM+k4uf2stJEn6MMK96u2rICJDqIK4CPSYvG16HfOX1qBk/1bIBuC6x/22oJ
3LGCLCfUfc0UYni29bb94y+eHyzXUQZuhoQDAHljFlbNU5WRm8WK/XaA2mB0lWMAelDyayVZ59ip
SEO3yL+tthP5ECo5zVYHxnC0yp1xuuztgW6UHLv2AyjthFiglclgLAz4GvMbHE3xGnkL6cMnwKPJ
8IMK8KHlclwgBdXnPxaRfD1rP7X0By55O5cT3ZQp2Thj3IG/IZ2haGDl34EfoMdxhJRkDrDdDoZJ
04Xq+LASE9CBxVoDF1xdG3ajEHaF9OvOB2gSvurxAI3MhfSU0aBuQBMSf6KcQrcAkFGwQK09JJvu
E86dfziYFDjZNwWkXaCv18+V3+d4TGAwWW4PU90m151+VGgUWaA/yma2AvQgqQ9dr/o4Nk10iExZ
XrnwVIwUFwBIldXZaZkUUAcbk3J5r8EE+FLHNXuB6BUyvuEubAU1x3J/M7wZ514BGjDE6nuIXngO
FI0hsQkHwNg36CBAwTvfJqBeFuat3e78zsvjzdQwXMw1JZD/KgLKwc6F9OAXKLz8Woriz3YiuZwF
mRp/6QIhBcgAFGA4kRvi2M+CRde8RVjMUQIKgBlwVJI5DuCpkT/EPbx7XNDcj9s/XDMwaixJJ41T
BkxgYCbxia2fcd44lbBk2G5dMyxqLMkeRujZVEH7P/9h4nkjghLhdS0rAcSMxDHEjJbBYPdKoCU4
TAK2m768KTDVG6XJIN/RuW0cQCXg4Np4/Ae0HIT/5yp/3u5BN+jnv3+I/nis0xXqXjGYV7PPyZdx
WD0DRvLbrV9OYMxWThwEBg5NDPx+AC2Mcfah+p1PXswzcj+lED7qlxXD5ZwVTLb7002ysolWsLQ1
rWhMgsWeYVQcQ5emza2rqo8Ws8m/Y9V0TS36zImD1rAazxbpMyoQpW9D7uu6n69snSSvnCJtIa9b
xek9pHRuBMDR203rZkIJ3dlKlzTp2zSYOLTFK8jdA3LDVg7Nd2jZDzvYRM34q8x+yFzZAEoVaSDX
lXxql4JD8+OsyrD9EZpwUCn9TiqMgpM1DeLV+itgylBE0BxKcazEooIa53Yvuo9Q4hmqYzNJ7CVF
gSCFOsZXx/673fDFx1aLqeXx2MrqsjJ4CrdWAoFK87sDHVgzq0MuC3/t1z8ltDPSvaO4ZsbVS4a0
bFSy5YRkDXecyI46iEfF94kxPUgndw6ru5KdAdNNixLlAFORBIj7FCS1rxAVDmz6mUyRN/Z7zPXL
pSmmsvpjk4yQ/4PEEbxuf+Ph6n42YR0ycn5+uoG07tzfGq5d+NvTpEmJQgnzzAYrJRMNojAbHnhf
QYBkFg9Tm80746XrQAnzxKJxa01mErgA0y7LgfHXZeyv/PVKoA8rBNhTiMXfzdV32JN70n12AUvb
HhpNaKjkftrnEJAb8Mvz1Hwc8uGuGLqdk7RmjlVWf7NAIH+aWuMOmpDZgbo0CViOAt0ZaXdakp4/
2EmdvoA8Ze5kW82yVRkUFc9h3OSkBkQcp/TQ9lN5cGy4HBEgKw+yw1Vse9A0061SKWZoVvWwqY2D
LEkWz4K60mM1i/VUl3m104VuXpRdfBHGUA3CTYJInu/zRY+3Y0Guy7oqa2KE/4Vt2DVE37P281JU
Z2VR57bPmOH1tHrZHiTdFyg7d9J2dp9lSxLUEMDvRu7zShy2m9atLCWe18qN5oSJNDCaFl7xSL8l
lDGpdXKa5SGH+UhpkCvjQ4ls6boRiyg2cAqDp3yofotk2dk8dAOkxHUmJ6uOBpZCQNR4lm5zEETu
hJ4mEFRORNnZA4S7Z+jdCXknkj+wG4HM+uIJyKdtT4FmL1JJEQNFsauBLXZA6YQb5hOkzoLe/ZSS
9xIC0Nt9aAZI5UXgGldWDXQdA7gUAA3+M7t2Aan0BweaCGkGce6AEXFfSBjQkWH+DvTyT/Aon1cB
dVZevm5/hSZZqKQH23GMys2RYVl0XFbul9ETruU700DOS/6/pVGmkh5qBy9oYADTYCoWyHGZEQOe
mZsdTPks43dWg0sC37r5Plqi6q43S37fmnSCYjRZfkBRBGB1buXQfSbApXeO+diX8GsFP/MriaPh
lNRQY8wlYOLEbI3HBWLfx+1R0a1QJTukuJlDQVpEd5hlM5zXpnpxYcD+Z4LN1ZkJS3dSneaExpRU
sbjJ3A6AXAfSKr6npVNA0Z6+mIt8Nkn2My/X5xrV8XOC3YHj6D5MSRhTgRNtXfPojovbNbKxbn9k
xmNaJDtBoVtOStZgKXBX4A5Gd9A2/FEW9HfXzuE0dp+250XTvArzLrpxWRjDzwc3+Rbgj8lfkyqA
dfDbdvua1K1CvM/S78JaY+POzkD3hQK+D4m8d9tiQQqFGHDlR8Cb98ZKk0BUjHYJ88FosibjLjVA
7hhc45OcUfjf/hLdSJ0XwId7NsvxatZbS3S3krcZUscFuMgQAd5uXPfLz51+aBx6NrnbrrDfWiuJ
orfTj9kTjD3T03bzut9+7vZD8xLE7RkC4ADViwPsVE9WAxlwsWfSqgkBqsQ2pGQhoW5i52/auxGS
Nl1ZH6ezARbCcPv3XwZgWUwFYlsDk5CYwQdAXLU+sbklr3DNbR+hhN3jIhZbJ9CZ4PBigp1rRU36
Cd5Ui2+zhl45+0qYQ6wkdpeuhj9eRSh4I9ym4PeDgX6w8FC1c57VTZMS63XBzG4kDMEIslCGl3vo
vftVt+yMomaR/QewPeRF39YEquaS3wnAnj1iXHvnVuHa6UhSN4Enz92y3EXu4lPnKuaFxVSI9trT
poEwdnTXw1shjNwIBadaGDc7S0tzslHh2cKAZBhETWjQsqF7jqqc3ladNE9ypMYTtHiB958h4dPX
INPD3fDXAqzBH+4OZ0OXCO7fM1n60CxrcgfBHDvM5wb8tcxNxM4Go1kUKijTcCoIk5IquqviV158
Jta9tRe4uqaVwC0YBK8ZtGnuyAyeuy9gDoIyTGH0Xgazh5/bA6xZdZayI0PmrSrtGEXhiU2wZHTX
5JcDF4gv261rco8K+IOMKiUVvATvlrLLD61RPjXFyD0ewQCFmTtrRPMJKsa+Y21SxAQrELTA+zye
jk3a7MSkZgpURH3fsL5FbovurPmx4s3xrKfew9bvqtFR4fTQBjfgsITdd54dHzL4B3ZWc7LgnTm8
bfeg+/3K7PamicNPd/79dX2KYA586Gr3s5HLPVSW5gDxf4TZh60rM1Eg6uo4DQq7ybuDKazsxXBk
FoyD0X6DAgboaANcgt/WFCpX2x+lW1RKHu4dx2yJYMYdY/A9lulLNckbGQ/vQJz+2e5CM24qyBNM
QVBzYCRxV7aQ8IzN3wYxX0CiLHf2K82SNc/D+WHYHBBAZzuxm8DopHNoYGJlJlW2s6w0h2wVx+kO
5VAnFa+CEj5KJxj1DD9EObjHjsT9AUrg61G0AwyJKrNt/CSr9pazbi0o81Km0VzkDDfoEqCK8iSA
oLNy1L9/5ebkd8XehqOZG5XsULcojMwxitR2C59WSANxAD1xhNoZPQ2qDSz1f+cGksjQ4Zvp+Y4i
vWaahztAaKYalxK7OPDMhAMPcSCTs9jRK4XwO05tfDhA8w36PVMO4HspnCenx1l6ey3qlvt5Z/yw
VvJ8lvDlRYiJYYSSEXWdLz1bM9ur+ILXERhEDju3M81eq3IjoABQDaWJ0qZdNV6e/0kl9wWYzHy8
z5w9RpRu+s5///A5I4i+wOLUOObU2UE6oESDhl5X37YHSxdY50H80Hrb0ZX0SVQGdBb2Qw+Y60Hy
rjhtt66LLOW3pzXPutQgVcCSpqqhO27Vr4YQ8ZGuxnRYHflrWvGuD/np5ivplnjnWVgzL+b5Yz98
VC8Hk2VFJwLAiwANtNL+hrajfO0h73wjmgmFJQqJ0+1v1Cw3k/7bmTVOgCUIC2aicPxqSXKbD61n
tvl9sifHppsjZVPKmsjoc54toTTW6mEAbR/GJWuy8xCn+/3KVaAgLQT/wTII8/LGtJebKfrTSQh/
R3sYR93PV9IcGfu8FiNfw1I2pyGyYb4uPm2P/eWmqQpB7lB7lxU81cNuMl8IiZ7hUbYnYXF5XJAl
/p1XFK9nMMSgUldOXyDi75v2zTSgjB3/3v7tl+OaukqaslJ439aFDXYSh/F08Q2WOP5o7DSuG5jz
R32IAIfmg3SkYQcypS+RM8F/dzht/25d00pMY4AnuB0TYOGNEgJzLXwnRxjDbTeugetRFTXcNLmb
z52B1mFN/JAXKRSVE/IjbnBe8kgOwnrckuF+gMneWTAC2vx5tweD1M24Esl5DdNtsgormBcxe5y6
390Muo3rfHJMOHpsf6GuEyWYYQ4f9QMctIC2Kd+h0/m1I+3BZfKW9v3X7S50M6REtLCITNcypoG1
AsQZw8AA5jlXRpwSzG4up3ESTRsivUoY7STwxCvsPQK5JiZUQDE4NDPH67AZDPAgMRMHGs5GYI72
zfbA6JpXQhqegBJu3X0alqB2O9S8WWh+n8HGbbt5zbirKOKJQ83WLKyzZajxvYYDHGmSv9tNX95I
qQohhgdamdsJn/B2Dq8ZW8R/19FNYNnXvjrALfsD9Bu9Eh4+RmLsPOGdB+W/pXmqglcjMPMcZO05
6C3hC2iD991zfLcOtr+uMGrsj9tf9v8380v9nEfzQ6qCWQvkVzsI2LexLcUxqmEiNkZu7jfROj2h
qm4fICVE8AZH+xd3dFtcXXB/iWewQFZrdu6LaZg/r4BYe/ZISzgkrzYm1oFTeFTNP5vVXI9rZVh3
3TCK2qvNGTbVRgQTnTRPS4+WMn6LbQ77jLg0b+cxkTdYdTAqY8I49tQSh2Em9h08E/vbNEr5TWOn
x55Xv5bEnU+8cOJn2hfmL2ssXts5a2DRx1b3RI2p+QZrDEgIdX3jm60LltAqDQ4PQgnf39SCc5Fg
DLbMU7HeNI5JQ1BDlnvKYMIeN6Q7ZCUMqZukHF7iuV+f4erHhA8JAeNI+6l/gPMSfYB+0941URMd
QkkbJJFOY9tQ7Wy7P7L4ZptPbraX9XRtK2kjguF9DKnwKiSsApirS1Mc+Ip2SsBUbtOdFXsxtRJB
lU5Kp3HOnwAFwvmLJUqvZqnnNq9DvxOEFyOCCLXgKESW5NFQQcMRRqQH2x3osYB3PZyNMqicLLx4
B5ZUoqDuQGFnOzoujhu6VDJWgVfWOpOOE8TOI4OyVN/58Ei4ZitC48oJpF46VAJncNMtE6Ai2dzF
SRKSNvtSsmlnSnS//zxVH4KbxxbI+wV0ivNohAAXCzPevHVlchUeEZ9w7vdD+wspOTFW0D3dLoer
a2OK5StPUvkZvoWL6fes3isSaBaXWtmCa13jwisH+iw08+oIbmu29DhkIe3p8/Zcn4f9P4kQ36Ic
P4DbbrD7QXN+Zp3Hy8krzdF3um9NZ3j4z50VpetFPX/wYs7LynICYtXvUOt96KDYcoJ05zfAZ+C4
RvfOibqpV9IJBF2hNZjENHTg1ANieXlseVv6jmH+3B4vXQdKuLMldxJq5Gu4OM3nvLiJWthA8R3g
oGa61aIJWybI8JiYbgrXkGKE7JfzM+b3YCzvzIPm16tVE0hn9jPuqLA/ivmdGcOBcmmyQ5RGX7dH
R/cBSnCvRpI3zMDwr2XKfBeiDQ88meAmXtfdTWl20fG6fpQIt/MI1nZIeYFDv8H03u/q1WNdekON
P9sd6Abq/PcPIT613ZQA7rCGUwI1coGagRvzb1lmX/kByvkjaod2jKF9EOAfr04S3xj/lpBhrded
D/j//nAhsFWJCNik8dXMlwyaNrX5ugrSPsNwBSagCaG3Eh6BgZjgjr0CNgofrTaFiCZAmcd0oNGB
VKtxIw2H38i24DeJnQPxETnNg2F1Kc6wFiTqRmhGe2sWwwyuiq1byAf2ft2u6RHHje6QwpL2cZmX
4bYcYvcrdigCI/ouoTvFFs38qEzyJcPhDR6SaYjdcfUXR37PUyqPdDGumyC1mtPQuiQS5sbhkBRf
o3F+Asj2uPZxCs0KdhUwHLVqJfkaRpzngAqsoXAfMzLd5vbi5eajNTwt6d714+L9AH0oqbfMHLCj
B0HCJo8AVZMFhCFj8rYdJhqOOjQf/42TuuVwruA1DAeE3YKKjvejnA1O7XU9B3tvycfXaEnll6Kb
oWZeQuN77drmGbYmzZ+lbeITXJggSAlE1+JnFocg+WQ1NuzEE9g4WkN8O8UWdDNa1tS/EpCj9zBA
mvWjPqixOMebF14eA9gB/63tMTlQuz7O4iqSIRHqkxrFa4u7jtEcxoy2NyWUBY8mDKhvKTX2xBR0
n6DsRHBRXWdoUzrB6BinpAcVD7Jb34zUHQ7bk6vZtNXnlXxJp7wS6AD62sPtwqvoMZbsy1hkg9dC
s/oGLEP7um1VfWqpxqwY4xUb07Q+JOwdLyPw3S52dj3dhyi7Eq1iWJBHfYZnKFjVE8geuhRu825Y
RD+SeC+YdYGm7EkjRgoSrdi8MeWOD5GAsM/4nn2OZrJVXYXInDJnLDu4wuAZ3Rr/zOBUi+Lz9kRf
vmJwtaC5cte2YG2dhb3Tsx9mXYw/KmcyvtBR8vZEy6ioPGj2tL9MuuBdfrvTy0cFrhK0ykkiCTAc
opup9YuVxgekkRtY0jzihvy63cflKeEqU2vlBAnbTFHDJrYFm6vx/BqwpyR0eUq4StRCWpJdhFel
wARu1E+c5gjXxhRCERHbGSJdD8o9DJrWAFXIBhoN7ngYluZO5MsBRsVX7aHcVsKCmyZQlh2rwrin
3lLlcMytjny4rnW1kl00/QJIAcLBWVZvSn4XFrw15U5BUDMyahk7pzjHjj2k1Kk9B3FkfyuAwjeT
PQycZm2qkhkmrefSLrgdEPvTUH2NYcM+wkcbyno7qVWzMN3zd304XsLKCqj3EeR8Og2m1wjTo2N8
5bJRq9kTVHwhnYbreyLgSM2dt8kGHK6yih24hW50lFPLiBIZCl8YHSMb4Rr+Yg+QH+N/i3onanXt
k38HR2RwzpZ1vIZWeh+J2afFp1U8VUa1M/iXtwOuyl+knTjzj1pcgqoxhny1fW90TuJLs3iEF/un
qCyvQR0R7io7tFwSeOoYNRwFstL0eW7fUGuC9Nna+dflt3Ph9sMygkdtm1FpLOEASecyf4avxnWp
R5W/IAS+aR3FNRcqFcSHUtddYyFDpOQ6k0+ulq1JEqdZG8MuKUGi+FzOFpQEG7HczkV/FVGRcLV8
zTOYWGbLefh59+iQ/meTFT/baa/UoFlGaqm6mpJVJgkGv+8d93adaH0YoMTuJUk3Bw0Z8huTy/ft
idaEhCq7UKQQqY77ZA3d6smCKjmp7h1oNslir6SlSaiq7kKfd13pQjw9IAwl/aT2gd/xoBF05XJS
QjpKqlZkKJsHpLf9Dt5ePTd9INiua14lCEf9OILZN8JKDbU5j3MO0esIAuqJDbfp7RnQZGxbydhp
O7jxyqwqlLjxFuyUwQjpupbPPX4I4sUlEsBlpwnjsY2AWqaZvxp7uVr3s5VcXcC0yq5cswoBMPbi
9osx/Nr+1Zozo8oCzlNeUMtIcTYx+092vjzO7vhsJ5D9j4vlQKOS+FZS3W53plmd/3dg+DBEkV3G
KRChbRins4Vikpv6ObxRDmbHdipv/693/rdcwm0lV1uo81i8Fks4zX12EqWdeGnaQXsJPlefpNvz
W2MRkCWJHYqHkQRiFBO0+Afwug+xiN0jtM7G0+SYovd43Dh3AgVhyIdBhN2LkqTxyyqpviEzkONQ
xaWPk1F86MbC/bw9Qpp5Vkm1Q5S5BmVjG2a1QU5tQ5Njwco9NqWudWXxG4VIsS55Gzrj4DtNC3YG
+7b9wzVT+x81HtcZEzOjPOBlcmKkP7Xr9Js5V4mrEa5yZq1laRjrILFM67FHQitmr87oYe32tmBN
Zla53ryQy2yMDmSWxq8SD/g4poPyC773sCcnqhsh5RbQ26LuO1JkIURifhmNFQUd4cZBQt/iuD0H
l/EPGCXlJhDHRQvfPig7QQ9+8rMqG08c7zSnthsKv2tdaOAZU3F0pxKkc2uxjkaZ2tedJlWecQSZ
2bGdhyWEsVoRJX7HvnZ14y/R9+2P002QUqGSjQXP6aaHHPWMQqclZX3gsqlg3do6J8BhT9d1o+QP
YQLqlfQGD/LlyO2z7Ud8MPN7EHR2NiDNMlBJx/0KJyrm9rjLRp0nq0ecuLN0b/vXBLhKO+au0XdF
nkdBimL6MndQ2NhzStBsFCq/2Jn4XNcAY2F+ifBsON/4cGtqMtiGiPV26abOB190fgVga90Bl+m+
5rwUPmwXrRGZqQMWapBZdvRsiig5Qu95z5BJc+5TDdvoEA0G6TJI9c9AnhJ6iPgnuGj7DRCS87rn
Uqj7hvPfP3xDlLStuVLOgrU1hA+HX1gndGTnbq5rXDkVUNmVWR+j8Y68MMP9sxrO7+0w0A2OctBz
LajTFjKtw5JT4xE1ylvca00fduC2hyPaSymKnTOB7huUuHbTMsV+vTaonY8PGdC1k+HsxLKuaSWW
C3OikEVq6pCmDhzjJYm8zs4P2yOkiWOVZjy0rZG0VQIdPsJE59kuXx4EZLgXrzSKv9t9nBf6hcOM
SjTuXFytYLIaBRauVTRvD90ye9E0e3H++boelB1D5FVV941hhYkw/DWjfp+SwBHUs7P37R4ugo8I
V+nGCYotK4cWYJBIaObEHSuRlCbTrxYYSPLCuoHw/y937d+jXu58lGbeVdaxAYGC0cqiMjRAp3T9
OZXdSZKpnK+c+nO/H2I6SYqV2DHAl/lSHqs2sIf4mNjP2+Ol+/FKTBvWmMadKGQ4EsDLSHaMiLVz
1tc1rQT14CJf4wkUeAfw9Yj9tlQ7BRJdw0oMp6j6llmLCqQFLTdnfmzjL9uDoQsAJYLnaTRz3PZF
QEbxBqwV3GcHwxsqECrNSe4V2jQ/X+X98rS009rB0cWICl+kGdzbqL13ZdY1rhz7mDtXttEnMuzi
KPYSw/o7ZNXOgU8TWyrHt+YAqg0GKmw49vlrzh9ZDkv6yryvBvqIQ99hIN2picV1Rxd6nqUP635s
cpYZsMIKm+bBAcI7pn/zXQd3TT5VjefdyAa4w8LZtV0qD9rNvg1QojFduQ+rPkxGw+Vk1k4Zcooh
qQrXo1m6p7GkWaYq6ZctEV2qDpcfKz62JZyLrL+8e7P6vQWqa18J3Mw0KwKqSA2wymMNpdG5DHPn
1RyuSzlUCV+Q3sWQFjCPhLEhFEwX+zeno39VBP8HVsc5XcGnwB6cNbGX8W44JmQCa3VInVMKKMJ2
N5dJ0ahlKiXUMk3nrDLhGdlVLe4I5TCC5zCl8Q1Lnepm6iu8CrvLFBo1ISfBrPyJW2W2erZh7mlW
ayJdhdsNQ13THiEZ9Eb5msHKQdb95+3P0zWtbNNFMhKZQ60ttMy58ox08o24rrztxjUne5X0y4Zx
dtMJyMcljb3ayP2arc/p/F0sn3iK2h4QIjs9aWJcBdwVaT/3HL7nQcfk7PduZQLaKgqvwTPQThea
UFGRdsU6Faa5EBa4cGpPzdKbndkX3WeoJm+Plu4blP05FU3SVTW2pIIJb4m/rhL+RSCsbbeumwvy
b4oFqXu1Wtbj3J2R+hQvVndKKtu5LQoGZex5MOgBNP/0rugK+/d2l7oPUqJ/gpQDDJnwQQ07TnEE
p0yIkMzTYbt13QcpOziXebTMkWCBUVQPi8nCvIjfljkHaDA7jkYSewOETnc603yKirtL29goIrh7
BqwAtzed4kdwt++tLL4KiUwAY/l3elBbGQrXxtdEUXGDU9q92cmgoVdmENWPae4na24Izvu0No+F
65xckt9uz4NuaJS9GxIQEANxqjZs8UjM7MUflk8ubESva/3c64eTgdNWsBtxVkTdWhwJnucz6Gqt
+U5RVxPTKuvf7te+KWG3GrTlTUFeB/cPGYIu2/vxuuaViF6cqLW5ix9PsruyYy8CTNdF3NUwRr1u
dJSgnq1eAr5uz6E0hxshxNuS4VxTm93ddvsMo3zhmqiClOpkwd0cUqHY3KrSm6D0ARXSvTOmbuEo
AVzX0IpazMaGSULxVMKf1msh9AD/lL0TwmUKMOEqPmkxnK5zi6QKxRxL3waa8RGWAKtfr9gkOlBw
vc4RbihsBgn5lcRfykQ6T0UxzPe2XZZPou+yIySOQFfaHs/LC4Kpr/oLbjFzDAOWsF5q7gma/IIN
33M2glWUD3sQXl0n58n8EDKyLMqqsjoetmXkifhpXl4h0YQXwW/bH6GZNxWJFYsEjy3YAEPTGP0o
+T1BMMAGJny79cu/nqusd/gkGyYuNAwvOcIrUV1x5h4OQ8wzyJ7RmGZVqy5GDivhMxq7LOz56qfW
YWr2tgndj1eyFV9FkssWP16IQ8m+t/m7nN7r6MqhUSYWVdKxzM2ahpV4Z/ILHJG9tX3N+U6dXTcs
SraqYPgQt1EkQmeJuGeVY+OVa7yzS+hGRslUvOq6PiHnkZlKb4juDbyxDM7Plo87qUq3KpXDBoJ5
HCnNcAwQ8DBi1Lfqx7jcWzKaqqWKrsNQOy5tFxJadQdzvOa9LPrcg+OKezIF3mOjod/Zks4b/n9T
Lgyi/o1eU07CkETy0LVgazdHHpWfOcm9kZQ+S3921yltEabCr1o4iJsTElLIa+cWitPOCQDIAxvW
8rgdyZfXE1MhWE5eZHOb4EvMKgGs+FOS7iSgy5PBVPBVs8Dr2xZEhKOTdHdu3ZaHcimX41q0hedy
mMGDD7cnqaebDyUq8i5ao57XMoTrjnuKRD59zyqo9i5NO/oFnIVTb4yd/DZZE3fn1qz5PlWh0bTs
yVqK0gq74tYaqpuKxbeNfC/L4VPe7MSjZnLU4mnM19TqG6sNYYVmwnoieoBe4572wOVYZK4S7AMZ
gAM3ZztsIHLU1eI2wgMh43tnZc1rJNju/8aIk5/NiQybhTYCoy9qT5qgP8beFEMfmhhezMARlB6p
dz3UNcOlArUyWAtHDPDykECI3bXf0/W9Aftmbh/M7I12v0znuUq/mu3TjPNXx197XHa3o+iyTQ9h
Kvm4qOacRBVQRA3p/USWb8CSe3lTArC3xLe0pJ4w+rtZJjdD1f+ZnXU6JKP4DHOAu9Tip0HKo9Xa
e4o3mqlVYV+sH4w6Yq0VRilojAurXvK0htBIvZP+NAOtor5Gc07nIa94mFhQIevpbby0X7ZHUtf0
eWv6cC4qXbPnSWSL0Gykn82ZZzd7YLjLuxtTkV5T08xJCy+rsACIJnNS35D3fMy9dRcM/f9S6IV9
QQV49WlJ4erYlmHG6PyQyC6/wfNHFyZ95KKylkf+0kjjFjjmuPZaadW3Bog7T2KECx5c3OZDLMcC
1AsiE7/IugXE/tjxxm6Z/rorUOir7aZAhCTmp8qxzLc1Kft3YRkN9ae6j7/JFl6cZE6T7xSAv5fU
GkrYErdkuudDBBncyTEeQcQwjlxG6UNTiuxzlAk8Ks2VY+/Vk3QzqMS9W6ZrDWJPHxpu+xny3SG8
0P9sL47/8zouja9yG+mZjXLBUDZhUbfj76hiximO0vp2Nu3uV4wt4HGGTH/lL2mdPE+dNY8e6k3R
87oM083UDcneWtJFmLLhWCPrMnKWb426evYgmfFW9uKTY0EPcftTdR0o2bmA+TOrpMPDzCj8uJl9
uN36vfG63bpm81JB7z3vXCHJ0oRWZdCHDmw/4g314j7XIx+/FExCb9EcdpU5dN2dt+0PQW2US5FZ
xO3DqOiHE+qjkI4E7XkW83PlJI9sandOx+fz14X1oWLhwYR0J7drSJgPFHwkWGe2j7zIyUFWTYc3
1I63B5PJHjYX4ww+PB+TvS1Ak13UB+FIZqJeeWSGDOg5XzbkltTAa1tL/Wvu5A4lWteJMpBFVrfG
lEsrhPPqkM9eVrywEiwt8mt7XWhWnYrAXHN7ZYVtok5uszeILy3Yv9zVbDwLKp/XrWwVgmnMfQVb
Phi7LsnylsbTGKxjkvk0ia8SDSL/MWppsd22+cxIaFD+WPDmN1gGe57smhmwlcCPuNuakH6Ywrar
f5WyTiCnNVp+vZBvk9m8bE+DJoX+B5WZSLy12ckYuiR+Spf6BF+nnZOKLkKU7GwNEM+KKACSwC+e
hjTxKmHfJ7DLGVJUUeDibOH9k4q94dItKCVhr/UY1QnNaCir+p5W/+PsSpbr5LntE1GFEAgxBU7j
g9s4sZNMqDQ3SPSdBOLp7zoZ5eczpspTVwIHNVtbe6/GPI61+zNLy71MZ2M61rg90ZZ2PWYtTdLM
BOGCsFlEc9UEB349Z8uld/e4HhtXjDWqoC5rUfX9wpK6Ah1WO+ndmIn7INAH6WUsRG7xnU3tz/cX
wMZnrVutPnelY/fA+/rshg6fuWsdbDAOy7mMP/aC63z9E5GnGfY/noebfttCGmmoTrX+Euibyu92
bvobX7B2t6kYKwevAtZ3We7r5s41zSehGASJ6c4XbOyRNdjRZnbb2jAYShiMm/3HZtqrB29M9BqD
a+ym543bOIlppmNprJ+eZS2A3fDbsVC/6NJ+Z1axM89bH7GaBrSr3IEp4SZKLnfwSBJw1BjO70/x
38bjG4fhGpNr8qV1ciFRpFuc7rlzZv5IacEf85HPX0B78OJALf2frG29WMIjLxznToVjUcImWELC
QIS25ZLYH/3sMIHXeWxo1R6dwgmAnK9Q8/NVfbYmam761uVPjjcZqJtMUzyPHT/5Xmcdh2xQd1Xj
w67nakv6/odtZBNrC4+6W1q7KL0p4RLlYGy/onsEk0x946ye7uc2RXdprKvT+2/biGBrsz9iuX1F
gPVK2iA7l9MYO0DP4Nr2sac7/7sPTVVkNZU1jqqpevI6IDez4K6o+m8fe/wq2rdFx0tGgJrtUNBr
2yrO9Ndq3KM8bA3NKriDaVJNQM0byKrBatBLmwc6u7+AD9xT4/yrcvDWEl6dtlNjT2JqMy9RU16c
ZF9jJwZmrF6Rz5vb1gzV56WuZJyN0gL1u05jY1ERzdqxjm1bimhqVfHy/lg6189648es/SYqNSt1
vUQmyuL6UZtKngVEMlJYcIrslAeB+AINJG0+QfdJ9sc+c0cvLtXo9FAwaYLYkX55zEqe2xCCHTN6
WDKqbywAI36PwQB6ZQvNtW+BK4IR1YJa9of3f/hGkFljXwJnhhgEbpiJV6v7umKJk9s7CNSNFbBG
vqRBMHgMF9dkqg0yCRlB9ius9cd++BpTrjVvvKlHGuSoPAjzBaQ7JfZ0Pjf6Tu5askrKcdRUaJoE
bXOLm9YSgpkVcVP+KNKivWnU8HMZys+1KnKoTsI+HThn1eQ20MGg6ZGge35/ejbCGVvtoq6U3NRK
0ASeDb88OSajX8XOOLGoa7qfncf2oGgbR/Iaeh4gqyNDP/YJFEHmsKpl4tfis2XQsgHm4GOp6xqC
7gC2ZYsx6JLUqerISa0Hkpff3x+pjYW8xqBnc15kJS1IMla0CEU6PY7zbu1m6+HXUfsnI3IcqccU
NstJyvWxZzBJLXZOkI0JXiPNZSndogTxJjHeMj5BUmJ+ssquu7EoUOd9W+n7lhVsJ0pt7Eh3FTF5
Nk3TUFRom6Ef6l4xKvp+nna+ZOPysHaUaTQ8Gcg1XWEyDZX65C9FWBduCFvnsO1NiFQitOtg55zf
+pTV4WXD0Flg07sJwjzwnhS5BrkQZ2fbbewGd7XtyjyD2ptVXgeqgUBTewaKL1SogtVqTx1oY+LX
wNKx1taUWykuPyjQcTWeAwUJMGsC6qwJidpL9LZesyoKzIWG9mE1dMlMIHxopsjQ+kaphBoQG9of
7++9jeFaY01rHyp8kyXQ8RpdoJ0zVNXV0VuQVTTWznyTv6o8b5ywa2sT9L+I71s47tt8gdj2UvOn
scmrc9HNXQpv+TR9LHLgQUDLspsfdcvJcxZk7C63B8yf9ho4UCxONE74p1CXtYLT4k5awI7Sqc7u
SAgadcop43m20bQxU3AJhJhuueWIg1tV/rlNPXXb+rUf18wZzrJYOGBkXs4/ExikH6xG+WFejfKQ
5uNXpCbO3TQqQF2M659qubC4dVHJh0dbcKh54N4oMbKnMuiaCH5/9UMzT/79mKOzOjkwN2gNOkgh
611yzq0gQwsudU89u3I88ylYoB0Jzxa3XcznuR2zkw/ZwpB603TTK0pvUlylg1DoNL8vhoBDPDwI
IgU/5iVyber+gv0PICemYndQmDEvNSVP7ih/pnpMpsHhJ3suhxia6uqxYEMsMnXMLJnGWkt5MXYu
Y8/vsKcDngY3FIJst7WT5UOsAOgCEm2hh5F1AxwNITS1zG3+ySAdv9jYq3lcUwufLGx//Cks9HdI
VvPPlROkS1xpqEzZXckOmFLHxbBD7LwTfh7r0bVDNyiqxzFDZfBgDY0uYtEX9QeLtmuga9GQUds5
V0jgoGrkaCtNvDntIZ7v5R86/ujaD5uQynR2CplHmU9R0aAFSerdDbIRENdgWmvIazdv/SaZKUpO
05gNkefKIQLEvI3e3+YbsWSNo6W6BuazTZukd6H8O/cqGm3rh4W5AnZd34rJ2tvtGx+zhsu2Pge5
RVKVuKqbb0DAF0+DERRIHr68vv8xGzFrrVEZuMqfgmZUSedYIDNLVp2CWQ7fFljR3zm2X+zExg30
MYzz/jd3GLUaShgqU4CUaHubl11/avpW/A6quXEPlKMNSIZGTQe/Lt2nxraLP/ng5q85CXzn8P7H
buQva3BtXteBB+YI+OdTn0PCzRwrnNI7y2JrJK8v/Sc54gxW84UkbbLkPeoH1e9BIdF3XBr7s9gD
Fb29IuhaSqiuXAknKQYNS/5bO3Y4Vi8Acu8cLlvDs8qLmFngk7TQFjteXhTLz1zkOyO/NTirO3wN
dtMwLGWb1Eo9sTydQ6YnE3ZAW5aGWB+cglU25M8UlnTGbZO5rWGINXx1YE3Y+Ok9bbzj+0vo7Qlw
/158/5llOZGRUE+Ci+cotBVLGabAed3VQznvNI7/br03Tvg1RLd3UIkP4OGUwIyuB16mGMVLOZMS
Fyo4tNyMU1Y/pnQpDrNK9Vn3kw8HqjJ7zlJ4bYqGtveccHYKimB59hzTR17Qk4dsgOJxoBU/uS3J
PvPUuF1IBwtC6cNEQmsx9U028hy6DOi/1rB1JIDQ+5Be3lldG2Fzbebh2xmxK9S+EuH81pyFGuLE
QN+F0voB5eiPrTNynbZ/pgfeTlm2jCAxEG/MD3M9Zw8CTM3ftj17f0jtBTs1qY2tskY5wx+px7So
IfFy/cV0+imrl52a5NuC3Y67hjjXKtBWZS9DgiPlntBRkCumU9wLx4FKbV4s5tzbBdWxqOT4OkJt
6nuLFPq2hDf9KXdqctsOqv9CncG7mUdR3XXY1gd4oJWJV4FrGxFn6c8tFyQq+tH94S2dgDVuRn51
aoQ3GToCpzSvO8DD2agOoFMA+5IG5DxoazmiWMZPspnN2e2K/OLCeeSR2yJ/scvRebU6Vx5TMfLz
EmTtoS6YfrGXpYH08Qyzy4p4sd+L6Tybor6Bl9V0V2Tzcs5450YDhY98fqVxAPZE2whEfJ6dORf6
4Pl9ZcJmUAYkfeG091XJ3SUumkrlN5Awr38LHgAPO0IwIyTSfiEzbr/v7/i3a910rawGAr3xVSWg
n2hoIoYmLFjs9lNMsuDUdlk41Dtr6u3QQv/TcJbznLpF619AB+0vrkxJzJla4oY7cocDtPWK1TXI
Mcu1OjOZ5Mrpbm/q5U7aH2Kiu2sE+pimbr+k3ZRkGeSIuafIF+2baidNeXsS3LXEKzOTgemebyd9
VyTmakZSlDB3nD5NvjyNJf9jbLMzDRtH1Vovs6u6XIyIt0gSqlAM4iYHn6jkr6Uwp/dX1NYbVsdU
LxY+zzlQX9ak7u1ZVzjG9SGbvCb0Cv7BtuJfzNk/oZDoqpR+5uhkhAOio6Aae8jEx6TN3TUg3W7a
wM+qNr0s/Wd40oUNzYDiurOCP+8P0UZ8XUOzR8typlr00Mzq8ipu9BKRQbQ7h8Tfat4bJ+wamj3T
JneqXl6r1EsOtXEbXB7tZB5qG9KPwdDOHucJjiQ13FJuJwHFZdU2ULbJJfUOLZHFsUw7cC/TFy+E
BKLjKsiFcbhEFx2N0oIFUScsFbemq+vQ41IcHOBUIo+n8KWD0uTBsfz2Seh8unM9qCnO6QECqvq+
FJN3bBsma9ygZ/i6U6NjBuTkM3EaFkrTgRBuJpl+CRrtfxssSh4d0qvbYirnqwvo+DrnaXabW407
Qf2l+NNb2ood3gzhPKtBIiAP3V0LoQpgcF2IbKF3N9/U1DZePMIb5gDZRec05tx6WJq0tXcGfAuT
tAaqA2IMJxaHWRfUBY5VW8TNWB1SaU6lPNmW98VPXy0mb131eUAJATeEndi9kXOstZORK/uZbPr0
MtndH3/pYmg2wHii/nRVgHH9PYDwxoZeKyibocjZ7GCrpfC+6EsaFwRwB/bFb/aE/LbesErNh3qx
c1Oi9+XaCgZlS2jzHwO0oYS/E763RmqVoFsZwUWzt60LT20gWcArJvVZwrqg/mzJPSnira9YBT7X
akcKM6/00gXPE0qIqTCgnN6Oo71zAdgKG6uCpRJe5QWZQfGVN4BRj94j1A327ATffvh/zLAcxVu7
gu9yUg23fu2FAjnL+9Hu7dPtv1ZYo2sJUsHFoawtFRk20ZvS8RIigjPy8gxxRXyBXcyn99/29iz8
xxgLnft5Ij1bklTHTT89abCEqjlPILT79P4b3l5MdI1rNy2h2rZmKIoT7xAgZaKwXa6hXi5KcYKa
2M7u3pqQa5bzzwnnlZ4SBgZ7qOCVBx/GL/Ney3nryde///PkAhqNbUUoAb1pjvxxlGFlgm/vD87W
s1dbmUwUQTdQUBjL3FeIS73WY/37/UdvpHdruPrVnZ3Xo0sSr3CRDDuBcwEg3juwqX/82BtWOxiG
S7hDWT72QC7yZBmD4k7MHT3A5sQ7v/+KrfFZ7WGPW5AUT2FlY/f5t1GU90W7J3a78eg1Ar3J55lN
xrcuACBHovtTp3tt/q0nrxJriJDAPpiipmlR3Hq8ZGj2+vsbc7rGkY+emvtlKIKLW7UqXhjtIftI
6+J31lZiZ8i33nGNFP8sd1sq3yMOCy616kLPLlD8/+7SPVTYRrxZY8phGVj1OP/TC3dhUShDtnxt
nBdS7Sl6bf3665z88+sHllEPBhDBxTF3KmMRKf40Y70TmrcmdrVbh86f9Ng7C9wXdHccU2LFImjZ
DlZ146evsbiLGCuiaxTBBOwrQiaHJx5U95x/DOtL11hVUVdpn6FlchllQ0OrQrUtdWJQ15N5tH/r
qu3DK7BYuHsc6r9Fiv+m1nSNXCUMR0vDqU70V7VE/bfg1Rvx4pDdUhOmYXtvf56/P7dPPAuX5/cD
xt8S8lvvXC2AaeiWxdCsT+bGI3EKTUo3asHk/ulMS/p/XuNVR48JBU8TC+CsuR+9Z1MUxbE16XTQ
bYlLfAeDNCeyZNf96ebaPMB/Qf5f2VAWKkJmFRVTP52KzhO4SvVF/0plzp1jya+pf1bxqQ8XU8rf
SKOqj6V8dI2xK5vryshAnuraerprTIfhLNGYCxogdgtr+RjLlrLr2vxn+8iZj2M6AC89jlOoJTy2
AIYLYjPsrPGNHbSG2I0kD6Yiw/PRJQtRzopV7e1szo3ts5a8NODA1IyA1S1qoY850+wAtbruFLiz
Pr6/uDZSmTW+hpVlbWZXAX3YMXkiKj04EElBEUrddUSepl7ulH23vmV1sgLiYOlF8AlUs6F8sTh3
Ij0upAxtIBB3kvyNqVgDs+F8YM+O7otEj/KiJ/eW1PT1/XHaevTq/lBYkNF2c90loyxvkYR8bmry
+/1Hb5wfa0ncRpSjW9cOSXz7TxD8zIpfUpGQFh98/Crf4GBXEEcB5utn5YPTTY9zbf22a0gs2e0e
0XPjE9YQbBjEcmrZyCdbRApOqrB2FwAkn+BKsJMLb71hlYAMy+ChKwkAWz27h04ukZ6+86xCjNtL
RP7W0N8Is2s0sRgz7fUZylbEUu4N6Tt5FND2/d4TEvz2ukw8QIDWvTX9NMIEvOeH0u7yObThwI5u
esWwLCCJCZSwcI/2NM87Nc2NlbfGhrGud+tqgX2RRW4pRHLAG9sZ040tuQaDtZA08PBjddKxxIUQ
SAdPXDruwAI3JmwNAjO53VPptiYp+Q/FsjoCPpheIdRf0dqZD+9vna0vuEa1f2I78bRtFoqg0stS
H5SGJHkBH82QiXnn8N0Yfe/6ef+8YWANbOg8dHXgKUxCsO4gI73sddq3fv717/88HA4pV/dKy7rU
mVEhtFVLEUJoM/9UCGX22B5bX3D9+z8v4QGHHQJz80QOwHMM5lGP6tP7w7+VDa2B0bKsNROpzHGX
aZYzGrdVE+m2skPkLORklZMduyBhPi0+Y9ap49by3e7oAmAOa4YIfIrsHARZ8yPv2+CJ6iD/5Lr4
2xgw5+v7P3FrGa6in5v2whqvV/UpwOrmFZBLpJusG4g/dGdXpXtu3xtUZ+qtDojJ66Yp09dr3Zwt
MXWUAG11uBiT/vGp9XUQ1mOK/NT35ueZqz05rQ3YAfVWxyqUFGw7YHC/AsoIFUfQtwc4YWQey6Np
6bIYVHvvbPcqh+WJJ865GviVErdz4AZYQ2+EzDXhTVKbBfkSmCT11asO2t8SNkAgelv3C7o7QVsO
oTX393DC3RP32tgyaz3UukgdK1ewi5FoK3gzC4n7td+1mt+axTWjHzOIcRQwT+BuFpXCizJrOPS2
EzrpCzXdYWjM85yPIbBkH1qfa3o/aiOyx/XOv7hOB1vhb40NQ4L0VhU7p8fG+l9Tlogq2hQdsQVc
6ntYvdy0UK9ZBAQrCrNTDNuakVV8IaRsSofmNTDUd4UpY6J/BFD1+Njw0P8NXnVOYFsdVKjTAnEW
LF1oPIDo4Sq2mJ1DcCMBXuNZczQVap4XdTKMaIf1D44rb2jxjJZMPBUfHKLVJoU2U+4KjW3i1w8M
LPDU/c3TPVTL1gesIhzvawg2+D5k66csCmBiq+Z75RYRIBRRoV7en4eNl6xhrHB7HOw24yRxLXqu
esBCeA8z7IqLEFe1MnRJtxNSNhYsXSV6ngjQrZqsGhW4V54DQhGIGL178Fv3gBobC3YNY0VZFXhl
UJOShkx/3M6foXo8neG+buL3B2vrBddP++fE7cycTX5noA9Y1HMk9NycEaTFIwVVaecVZIOJQtdi
qWiYMEjMQHy6MoJdKCCgsdON9hWbOY6QGyKQD7AYUHzcBPQ0Fa0+pk1W57Gf1tnFWoAbNeD/HfiS
gXhr6/rcVv5yC5wHZAkU98R959ttQgHJuSWN0uHkmf6iwaYMF39Ob+EKm0X9oNwvU1qpB48HzcnW
7fhZKT/9ZJyhjYtu4J9o1rJzP5c87gqnDeFS5sQAwi1xb8mfTPc6HhgHw3XsOvRKyHTIx0k+OKMZ
xnBubPMAXYI5Cua8QpO6l0c5a/Ni/GGK3aDPb0otlzPj03xpPKu4sNQvbnyqf3kQLTtCBkFekP9k
9wY6za8Q7st+jgs8EEPoBPI/Mi3MieVjc+oWu7tt0qVEY1N1p5pAOz9t0+F+SAHekwZOQ7OmHahE
wfIK3FFzzKnVH1hXijs+lugrjo51dQroYPnJGpj8di13wsxxevDF+vpVseAPayodAcnCIsSYIFnI
OJ005AIio3ue6CIYIgBN+E82seZY20316jtL9jrSTMSCZ2MUGPtBINqGeVeDObRMw40a8v/rOOC0
aK1WZ68jEOfX2cswZM6XMpum4wSNUxCiFhNR6f/QlS0+V/C7vuNuWd52/lB/kr6CwtmkrlKDQDa0
y55v7cY2WGOVzFj7A3hgWJzDcGqu+C419E9qLnaI/luRYnXwaN9eivEaVV0q0rCRGrFozL/PEDWI
ZY8O8Md28+oI0sDDwZQoB2Wms55g4P6Y6f6lBEr6Y49f5Y2MZLSy3dEknpdDm/6xHrJQmz0JietY
vJGgreHOgVJ5Pwn4DvY5+LGk+IxA8fP9H7716NW5w6DpJBsPfiwdlG08696xP/bgNf7YazsBygR0
fMXsvTBp7hVxd7AvG0tyDTiWlWq0AdYGtzkCURTod5KYpTtXja2Hry6jlijd1gX3LwGCOuKwWOss
Cl3bPV3YrcevTpVxKUDcb5YmWdwaWH3hQYLRQV6d+rm1sxY3dtQaP1wZ0JzrtmYXnUKRsGTi1bXG
mIi5iZnV7WS8G+tmLc/bsVTOcPepk7L95jRf1Pj6ofXorPYpPGBkV1UIgGD0DQ82wHQydJZK7KzK
jQxojf8CNGa2PBezO5XYp3AvJuOnUj43PQups1Mj3XiHs4oFGYOOp4+CQzKzq0C2y0vwKLxhPI7X
rNTnxtwTaCLtaZZvrahVWmrVZeq7BqKqgK5cdM+OJOtDmDbtBM6tr1kFCAL9k7SXlourqewvpYIB
bUdwiOJy2sLKogwOTj7kz+/P/sa3rEHFdm27pRipSebgDrjNsLWfgnYJ33/4Br6HruGwUrRqTBc8
fYEK86WDkOuNlTr+RaPDEqW5mx5nM9SJY8kvTp6pExAzVaSbmd7MIm0O7/+Kjcv2Gjc7wgVxrErY
CKRDmj9DKdg7pGCXHBsvCIOG+Tf9HKgjhQHzuWlbspOPb2zXNazZtq1J06upk2Ic5+vDIPd0O978
HkLXRoVwnBam42SG6y49ztC5C9NgfnVm20ONLf1RenDnqxZzYHrZK5e8GeDwytUGg5Q5FuDsqKSx
UmS0DrROOGlk2MAENTJ1unPM/O0//ufYxXtWO0viLAgcOQpcYnSddAQCs5FfLM4tm7IMlLmJxWBQ
yKNSLshl7lxkhwYA9qOhjoZfYzt/MSWyerIEVgw9r+lx0hZ7JS4sSKOp4+I7Tbl6XIbZpqF0U+dH
6rTy2YjatePMs9rYyIJClYaPcSuAr+7Lun6EzQs5FE2AuhcNBoIceMxeO5HqSzDCEWHIkeR7vGY3
KOqQuFi6JpaOso4S0lAvBWPFb02b+sDZdLMoN+a+FSPNrO5LuGY+inoBkyzNp0NJcJvSTbfAWNFt
4zJHSzxg0N+slhK9Wd+Cx49Gidydy+4I4sS3oS2cyC2d4M73+XzhiotTXlMX67mv42qqoRpJmvlB
dYi1vpj6yJQL8nMwoJ4tpmFXAMX3GBP7C9rlzVEF8kPFJtAeriv3n4tc05RLwXgNX+JSx3l2Gwwq
CnL2kdMWT1/ddMca+5XwvEscvyruOwHbgNwqjjNpZQLxZv2RDYzXXMPzPx8haTGXrZs1CQl+BeKY
824nKm5spnVpvGyAZc+rHKeVyo9eg/0085DO5lSgQfJ+yHszquO3X//+z28fupSP7eSgqIqSVTmM
cBCCujUEOD70+DX0veRYv201IwIF3tdAmift0Ved9XsyMhsjtEa8d5lHIQM8i4TVPdiVuGcPc7gA
/w/d0I8cCoT6q0XEG0WzMvNV0oopltZk7gLq/nEL/gITlbum750wJ6KLweT5EMsMr1wtqIEyS6RO
KRMHZrwgxz6ZstmZkDcPGzz6OpD/zPc8FyhOFOMEWeYJArFPkJ/74JNXK8l4aVExkPDQB5ie2BxU
kWDTsLMTtn729e///GxhwRC3HYYp8UzSIBaZahfKjSe8cZCsO9qjLRzL8h2R5KyDgKc8o0MJj+vm
I4VJjPfqPLRtt4A7HRaoV5vvAO7FqsM13W/APn5/h12X4Vu/f3UQjpZwWG0FOuEs/UR1dUGrQoXA
B95KLg4zOCDHGcInO2/bCBdr51fbjM4woNSKldm+LlmGY945d8L5yM2F0HWX24HeuY3LvwCvgahj
pXpgrdtu2En+N4LFWi3LIgS8tcrDXFTfXGlF1BSQ9Q5isSdeszE66/62bAtV9+BUJU3/iwj3AFqf
N087cYj+zbTfmOo1nkcUzeh1g5tebNeqkAEMQXouPNXfIwCy/n7mtPtTTpayb6ZFzQD9ysy7pHPX
97FUtvVEJzN/9WC54N+Mmds+KzPKrwaKA9+nxrUTlNmyL+A+s69wxKviGi6aInI66MmFZKnlCcBB
5xbcOMhJ5g17nLugvQibspcWB+BxKGj2SO28OQ4pujpaD+xnRgb+jWf9ADcxGZRRC3LEp9m26be2
UikMLByvgBpy1TT3s4DitkPy/Cz7qomhGGAdXYh9J5LI/Bu8gdmBZAIFQQrT8zA3g751RVae06ZJ
k6JKzXkiOCzDaurEbT5PwSd7GPOLCvwWd4XJAYjYtf4UuvJxikLT7FdunO5B8BKVxD73xtPse8PJ
wO3+pl/s4VBOnf9zXoL0oWw5KBWe4hJcHp4mGu2M56aa+oQ2k3BCX1ZNHna8rZ7grtUd0yLNvkCB
s5rCLPP6hwVUtAMsT70/VdAUIVgp7tM8B/h8Vosg9EvTxQxcwCPxiuZidJNFtJP6V8PU8Ey0AsJM
cK//7hqHHmA5y8xtqQivb+206x95K+899GBjd4IEAJ9Zc+tcTXNU4UMcSbt5XI0dPfrMqu7wtzqe
gsKF/1onD3wEbTaHn23UddBT5rVX3ypJACNcIM4QMb/3o7kflkOhyPBCme19gaqCd4aTu4nRls5D
2asRFFA4iJ4maBVEzFJT1HsEMymgqOtCAvEGUlFe6Hvg6AvB0gta2ctt07XpZ3cy6bltuwWdQAm1
3mE20QR1I5SMNI153gZRplvys6dAy2UGi6gPrOB56Uxw9IplfoDkofNzqjWHs6GcXvwGy8PKbPnL
8jMbxqzeaCJcBHjULo75bUO3IbUG1Hgdr14AcHGDW+3iX8zjjSPQYIHp6XMFzM608O9+CzebQmf1
oS88EvXMS7yy++Rkbg12DW0gU9TqEF9Lj1BAHQ5+lZMfY9lhqqpSf0Fvgt9pGwVlXtb9eVbcv+Qd
yeFbpv2DL7smdLxmOgtfAT6Zq2oIOWQYTmWxlDB9yygIkNYE0d2s/ZwH+M2yhNB6tKBFFPVASdya
uaH30lIj9Dfc4qEmrbmlrKUPlKfggeHmGlYssPRRdzYAApXl/1aMMHRKBtbBst7SECMy08VpzfKS
aUyT7drDI3y1oJCsZZrkfrlElpv69wvEQj65SzOcBogOnXtWpB1AfsJAvW4I4pQE6uxJXIsBE4Hh
ZI8RbO22jJcWGssMnG0sA5sdodINndaAuXYbtYMsI86b/rBUjqQXCVMbemqhphwHhVMAQoH/KgZI
MFgci1oWdRrVsiiPtqTOyYe0acyYcUH9ofqH9POmgBbGUn4fsrxK4LYJEUReDafObsQrM0H7E9u6
iYI+66LAHYgLRymIbhzborXYsa8JC4UpYEoLIb7mAcL58MGA4wDUdpqJALbbYmwi1LrsJWKk9iv4
shT1k5bgbh+YVwwQ2ndQ5cxhaPJSerq604GNNd+DE/WJDwM75XltPS+O63ihcWzbi3JG4Onree7w
DdWG9Ls1l/MlbbOliwraLQ+Q4+Jz2BFIBWNreBkkhvIRkcYt85sWd4Cztyg5wZUZSKlLWg85Ltme
9u6nCfGpkcvin0u/kuqhtRcV1ulQkMMArbMfAMJlUbdwilx/sTQqtL1um7jP26rGtYg4baQ63zyZ
WtsQLZ39ElmclvWf93OVrfPx+vd/sjiqAOQauma+aEIf0kwiT6nlt5mVew7mbxbEkD+s0sSKt6mE
zQ30MFV/G/RDVATqu5VWzwSZF/btHqN3Ix1dw0Ytv1QDWBLzZdYSei/+MSv6PZzLRkK3xoui9gDQ
G1/mSw4j+WOX01ttwTGwZ0ygfDPcWIv34KbTTotnY0rWMo9kRK2mmbs26YrnFN7PjvVQensSwRsJ
1xq8JBpDc9HCG9guuuYPR3p3GYHCeHabUYcVqJMfvMSukuwsV8YmVYkLeFbjJK6+qeK7qvTnD63a
NQCIAW2ZQRMA/XLHO3TTMB1hjO6HINTvcT/eVsnDLXxVyB19jb5uMTcJeq/pRTh99f+cnUmTnLgW
hX8REZIYtYWcs+bBVeUNYbfbTEIgMYpf/0565eYVSUStOlzRIRKh8d5zvxN5KIv/Bj4R8AZYf24G
BD9Ni5hMlqgbKWzYYEx9uy2LIbkvpiK7k122dkdc+GxzzRE+k9/1qF0+p8q6Vz52OzrlYPm3r5Zr
PVzvVPYnwvDJaXauM7J0o4q+ovqssQE+AzXpA/OkYg2wFIJ1U9kP8J9VCKilotMmkozxDzXG7Nku
4AMdgire/Wi9ygNowjPyTkvc4ZKgKZ8gISTOhhbG/lHyIEDxrx1PQ6hr7ZShRvg/CkC+ikoXZWUy
Zriw2k7wKjzTxZHDpXtMiNO81Y1j2k3AENkJO45C5RAFvQSHCZc3W8RkkNIt7Vg+dBYdH116qaRU
dmaFTNBkkzfj+F5zFZCtpcvgzR4Hs617L94SJDlCGmjrh5jc4DudaOfsLSX0t8BGxWFE/dY8QzXQ
bsyYI4UPBewW8Wb/0NSZc9v3AobIMqnvO6HdyBpL5UYM4MYRdamty7dTOqhQalDgN0FFUEGcdtp6
S8lkIWAvrXbfuJWIICwoqg1wDmkR1omMH1FBG6PLvfYVaCX6YqlgCAmDlygL8ofWr50DIx2PBEAC
v+wSFK0dzOiGnW/R+nl0ICGoIUY9lEzi5AQ+1TBhFwRgAaDdtmtPCJDyo3QFYhlZBvUyLmIhaSGX
yFQwFmEz+WwzdXn5oB03B6wg98PYymCyG7M0DArXum1drTaaDNVHAYn7bjKZvjd2me46n8pd0Vg/
CpVWu9SzYdcEOQjSE3pSMkx91kQQycEsDypI1MeM0n6wJszlDnyI94LqII8kzfwHCp5ftlF6DO47
zRzYZYI6emcAH/OjitboOBzizoi7qTuUeeuNskZ508CcPIc8GQt01DcVSKhJMNDXySrZ0Y0TrG+F
QZX7ryprXNjHF10aIYiKaHjud06kuIzfDRKxf0STkRM4KrIMERur5hS3FJ4Q1PY7HM8fzEHgivDC
Gj4cipT5SOw4zUnzip4ZuGi7tizgf5FV4pkYL9/Bhjc7YlQ5kcWr5pDaSkRp7OT3/jAmkQc8zAnX
ui4ktqo3rlv7t47D2B6UOVSHI6F0P3pBLHcG//e5ZckUMcsFha22cY6BPPzgDURHPS/y974HJAuH
p3rbjgAr211iP0p833Jg7F4NGKYhhCZyCAVBzVOC/f8mHWPUOHva+aese+cWFghkmwAec1s02vtA
iDI/GF3lJx7jBAQV1NjeMYg777iB+HPnx2X2Mwf1bF/g7PnN8qEwqoYCIA2Oe40Gwp05A93JeKxv
s7Ybv5mAi/uK4goSJcNUPVtgmBdbgAFxQRkQtj+4YFHeZcK0wCvaVeBumwCgwiqgLcDUqDYhRmEl
FiJ+7fK43+e2YAM0oBbFQsJp/QuQ0iKLao4SKM81CmZeuKmheqFCmiVHUYMCby2vXnDynDRwboCj
hWAA9TeCTOY94QT/5o4DflvAszurdPFvAe52FlVQi+RhHw8wCMBZW2JpTATSF8Qf6c/ry/DCUj9X
agVu4fYmz4aTdfmZyNjYoBGIQURVtXLAWHrC5e9/nfmyCeMRNW/9SaGYGpdM0GNY2Z96Pr4GybiW
R1g4kM1Vpcji6EYrHPxEOTy57QRzsvbpehf9SZt/tlHN3iAVPXfbDuF971HfZIcm9KJdEx7zTfwB
F1e1sR+nk3+y9nL7nJ4O0JgUb+OKxH/ptWYHZqk8yL57D66NrYg0eS2dtRPswrlvjlk2uW7KKUXi
xbTkGcY5j31q34rS+3290xYOsXNAKuY1uwRlaiRsxd7rRBRT+pTX7YVtEJZ6+OCgEFx/1FIfzQ5/
2II4jrDoo1YPzcboKdkAOBrsrre+cKNwZuFVE4Ngx2PI9GQqTpTaG8Ltx5aZ/VT9hM3R9vpTlrpr
dv5DOWVGJUCGZx9CnNopZYg42xtkVvcqH54KWz4ksA7/2ml5rjQtcNnD1j6l5wCb5kebeewt0ZXY
qAZb65feZy4xlYMHkSnSI2esXU8BJ7etxd8ka/eo4z3Ztnr2knp//VGXWfjJ7JyrNFFTW9ZZIsyJ
4wZmfBzQ6gRcs38yHa8EpZeecBl4f61gsA+FufoQj6dGg5qXlId0FIfGyp+oWKvUXBhlc8I3JYLb
/eDm5xqqhgQlmmw4pchoA6UXyvzb9Z76vPyK2nPwa05Ly1ZlBgTSu/2u7qaX4jTkyFeH3fv4o7k/
8Q8ckMkKRnpBezDXxWlu50xT0pwb0GHTkOtKWqHT02BnQOM/0SJR2yEHyyMUeW9VO8/K1vx7FlaE
OcGzznOGvVb5OEHIU+bZB7fI/7nehwvL5lw5BykhAzl+8E5Z+m7zyzR9w/lrZSVbavyyOvw10BCQ
tgfVTd6JSfOSGfmv6WgRwoj0a7vJnNSp+z7WrC98OMP77Z4GtncYACFayYIvjOE/tdV//frBlgms
xtvsXPhevQ90XjykroWgVDXVZ6B0s3+BqlgL9CyMrrmOTuJg1CEj6J08yOiq/h9TNbgmmXDK4D+V
gVVkqagXX9xi5oK6xBvToBqQOMqKETYDzZh+MH/yf1wfUwvry1xWV/GyBQrDGVFE/8tQGBRMoGEN
FIqjNWrOwoSYq96KLBh4LUfceoLid+nYP1DdvJLfXPoQs/0xMHBbDIhC+lTlkQPkJOLhjx2fkLwp
XqBo2fh9DPC3+PdrfTXbKFvwbHHzIuOpg2LJFyrqkC7hEGwXOPNff8RCZ811boMhXofDO1xWiIcT
fpahkB13nOuNL+Xw5jo3E5R25ybQZvaO023jybhR0+sGcObRuZuSBoRNxatdDZjGN0kLkDQC3FIg
/22s9E6iwPhQyt4VuD8l+q0F7u8YxxVKa6Dze+/cQf6yRLAmH1vqCfu/65EHeiLxGyrOEycZBEeg
RQvernTzwnLxRwj413JBEOdMYSCCoqZkPCTIZFSlFeoUtiIVPVa1WHnMwslqbtvepzFAlIZ05zKl
O8+Ve4RWo7FL7kCmBQoLbEk3W0vFL/XXbHCi6KUF+hK7eOO+KxgRyC8Jk6k9Z+XVvbYD41+CtH1+
lJV6HRk/QB3+6/qgXPjdc1TeRKg35mOGXHHmQAIXvDDS/L7e9Oflfvjpl8//12cOXL8JSgPcMLvk
rRI15lCnYvxKK2sOiO1koMFbXQhylDw70sTbuhjXOEAenvHJ0XAu5yR2GfR6RMPlcMlmpBmDC2n3
kFOI/8t8WjnoLI2wy9P/ekPYi/Y6c8v6DKBeJMfKhAwWX9LaQi17kEF5yta4vgvng3m5BzIbMc1Q
PHSeendj50/KmXYifb7+pZYavwyOv14j6OyptPMA87EouigGqyLsHP1kULHzhQcwew7gbEdYbU6N
xjVa46apin9QY3og0BN+5fSE9mf3wIJOMCYuK3iiJP4NPNZ3ssxl6EuyMpQ/nSVof7bTFV4V2y6C
RwgyOzjZOG/B5K+UkH7a92h6tnAgCC564QblWVMd+rYIA7gZ9d7D9Y5f+OHz1aPvnb5ySgZOgGWO
qW/vEZL8iqKG2fOVo3RLJ7B0Np2T7rX1fgMyiET2h9d9KayD9merR01BT1Kd458ugdzbCiDLo+zG
dH+9Yz7dgtD6bOYa+KN7KKEqz6zOkZUu7XPn8rshr26bFCpfVa9BBRe+7xwiCfVuXHIL35dmgBJL
GvbAECACvTKzPl3n8B6zqTtypqUQYjrXJN1Y4M3GHY1UU4ed/cXJS2ZHAeXwxiu6sT+7GRmOwBmb
RzEhrCO4r1aOwZ+uo3iL2fyNq4a6rpuac+9BtZzV+SaX3g9ERoAxmMQT98Zd148rl5WlOTGbzGVS
EFkWVJ6tQoZxB0H2ylssfYvZVDZV7ArugOFPS/ZPOoKx1FIkn3LFbopmXMsRf/7zGZ/JppsYh/mh
586JDOJFB+ZVwfTz+qT4Ew34v10TSbXZLRR8Z9fEJbxXG07t57Jy+MEreUrDkVuocE+doYW7vOrG
yOvTLotwG26fNKIu+0QZsh8c4tOtBXpjtu/40P9qwEIEeIqLTIRDyUikigC6fDia3bCqyU4WtYZH
1NXSb/QSB8i55r/TGJLb0GfYsUFTbqFIcrPqjrREh6Rxx59ZE0N/wjP9cv2lP5+gjM/WGRxDVFCJ
AoWOU31iiRw3gY6fVRW8fq392UrDW9aPOs+qcwOFRTO4P4ip90XdPF1v/vNBx/jltf7au9PWsLQG
9f/sxOKY1skhqZEMI82unrKVCfP57GR8tsYEScLaDjmVs8dNenAm+xm+Wvs0Rv241QbPjEO411Zr
J+mlF5otNymSjRVYORX8wQTM3IENEP8q71vVrQzype89W2uG2IHwJG5xW6U97l6BLd4SW7inXrls
pcM+31wYn60wqE5JwFccsafUUwSnn6js3+T4mnp99EWjasZni43sxZQlmaSoZgvu5KX7SX3R56mb
BASSld3l8/wHY3PmZVKYwjai1GcponGX3bETSPuR2BArtCIHGfWo2Vi3/Zbs4vD0nGziu/LN2649
fmGpC2bLkQPXZAaEGjuPiPR+g+LS3nUqoV8qscDLzWa+z4c6gJ2xOhfVrxpKq8m+H2OxcdbAFEs/
fzbzKU0ovClB1UpVEPHAv/GNd7g+65eans36YcxYbrc5OxOqn+GJ/uiV/v560wvzL5jN9lxlVEwC
TTOvO5ZAh6NsyU3DMq5ICEK/WhlaC3NkXp9WK+PSOhhRLJwg+RpAAfORlU4CBDnxopplRRK6tFhj
QS291GzSFyzudFHCitKbcC9Q9436bsNfpy5WMIVL7c9mvJPkUsMmW58hXZ4m7JfFuwMGE2tXFq0/
QeZPduZ5MU2NeLqMLds5k8iJgm/DrduG5WsbPkwnvS0ifWAfIKw4z2RXbqyj9dG9VW/lT/I05qG/
8Y84ra18t4Xlc151E/RVAe1/6pyZ5ntnDKYNb+Rz7Kqvmamyec3N1HTCHY1no7CPT3dNUucAN1Cz
8qEWJo4/m/PCOLzqugT9SO1jr8SPyv+aMSebl9cEcVNT1Nc4Zz3U+U4lvXwGEwP1zNfn5VLHz6Y8
hjCMeRzXPpejtQ9IDxHpmKkwbtdwsktdM5v4ODvY1uDjy3ogYWs93hQxX1lTln77bE8vXaiK+qmD
yzCt9q28naC4Ra31ypBc+uGzyU2sxBp4bNvnSnS/NPGOoxXvvtbps3mNpIzr9qxyzwa+hKJ5KwN4
cJovVdQwNq+oycBLG52yYXD7rG9bz992BFz7ImumlX5f6Jl5TY2HmGoGU2QbfnbpUakaB7aSr3X7
wgo+L6nJG8pcQqh/RvmEARY4PaMe4w65/xQ2pUxH/uiv6EiWXmM2aYccCBrkryDEV5BgZy1y/Ylw
Vg5rC2NzXlnDx6GhwKb054K9QMIT9gpl+uZr93M25+NWcL5MHOKggrAf/gnI9O6lznse87sYGeSV
lWFh85krnxPua06Ro0KmLZgePb9Ot1C0FRvqTV6kC0dtr0+Gz+8BUE3996oBKU+FVXMAMJepf3xw
M0+TMRI8PAeVxD0vyStpvaZHaYiJf11/5OevRudaEiRLCo8WOeyTnH4r845vAtfkG4+nN1a+Koj5
E4f8ZHeda7qFLkmMEhX/bOkRhx5HFLsmAS2pgW/mbnTgUB+Wqu5PZqzrHapBIH+08+Zg1X53qEnB
PoIM99zrr7w02GermTcWUwlrU/vcSMPh2kY7+hHnvf81j05UJ/z3K1Y6lbG6bFM+IKo28oG5e2wh
Nb7+65cWhdm1ZBK+0dzP+7N0iz0331Iv2eL4i8Lo3/5aIv7zQcHmheN9bEnPaS5HEOWHbn2M3fLA
kC2nwIJff4uFbzAvHhe9D/wVhxdvJhOUIuXwQPJquRI4/Vzxzdi8ZnxMUWaRtFgTiF20URf76VOK
evUHJOmtuzabigZlOsN0g9SbPGa21DvgN+r91Fv1C6gKNmSVSRFHiZjUx9fe99LTfwUR/KJIKywg
zjnpxW0/WE/BNH2x6dmiYRwXcflCs7NQfnIrVZ8iwJdmX9sZ5iUMVgwxQAO1yVmkvTl0mevtUFzo
Pl7vloWtYV7DkDnCd7oag3lof0yQw9cyHNegzkttz6Y5y0zsCDfrQTTVO2kgl75YGidv13/50hSZ
TXIAKRAXEpgiGkV6KbnJh3KPQRRa4mvustjp/ztkRt9ry1FYzlnkwXGAs2g45s4HhV56ZQ5+vtvA
mfq/DyjTKnfTll/ceBSqAcrmw3LEBgx9bKVWExZ26uKR2fZ6hy18jnlFAu7TjMkYT8s5jNQg897q
1Id0yUpW8jwLX2SuUvUBrsv9Gv01DAUwgUO1ZXbdhFSMj3wshpVOW3qN2USOC5FXbeI5Z+dy2Kvy
4NEB6sI2ZuUtltq//P2vhaJmfTM0Nt4CZ4EwQzWul1eooFtjJi2su3Nl6qhGC7UnrTzLRr41pn2R
LcrVrn/hP8nATzb5+VkCnuVD59ZY5Ea33xpFEQjI429eClvMAJ4PfQX8YQHmbRWoH4PJ70g2fhd5
/MXD/hyFCkSED0oJRphGUOWd9GlxsoBv3lLprInIlsbYbNa7vg2BjMZtZeTesy8uWyJs2zO39yKk
575d78elbzSb+LITVWVP2BuDITto0SJxlq1EORZ+/1ydilqMpJz0RM8ycUI5oKrdj4j9O+7XoFkL
a8r/aVN946KYNnHPE2ufJTA3yvb2fVfeVwWcrByQgetkJdCwMFPm6noySWZi8IHPBcXyhWA80nPI
Ku7sov7a3mfP5joqi2nJ894D/yQJS//VTlcaXvoMs0muk1gOlVsQwNiEj8prKV8SEHWjCcK+XVCU
a6y6pS66jLC/FhOUO9mo18QLCCje7OI2wX8me+WUtfSpZyEH07jEDsTgAeiHw1t/E3MRmgkMJpQw
0+qZqHJzfT58LnNhbC6tTfNGoDIPqeQOtpz7uAFpKLaL6mUYCDnYwFynW1LGZQ6FsttFmWqE2Fzk
12th7IUfQOcri+c5WQFKADLlfdjwiBi4pIHYGcK8AThUGzVGa2vY53OfzhXxUEN7GVgpwzkPQLpP
zAMMZ1fmy+dNQwjx38HgNUiNubxvz7phP8ZR/NDVmt3y0nierVilM7gloRgKFcn3Rt+R5MlXT06+
5t2+8NPnwmCrF6jcHNC+T4qolKgLsVYOzwszZE7U7BgMhVH8zs5UZmU0IdO/g0sRi2CAWe+uD9+F
eTIXBiOqDFyIidtzFsiNbT/ErHoh9EE39t7Sp+CrJ5O5RJiqisreD9yzDIYIdZKh7H/5Q7K9/hZ/
euSTzX0uCkYV84jjLnalemM/s5MXlafm1f/Jz/Wx2boPJnK2xVY8Z4/BB3nmt/TU3eQH8Si+y+8e
264hPpdGwuXvf61opUy6MtNATLpEvpR+e4tysJXjy1LTs/UMSM/Y12DlnwlrHm3VfQvUmjB1wTMe
J93//uyu7IhsAQs8NzDhidzCr6M4TdrnvsgNipHhfh75uUIdbjVM99KHjVHeDPY76EMoxfRwGAeq
NtnAucM5WZVAGDMLyu/WhMAmLwR4cYUTt6HxWvtH2vbDrtGE3JclEBl9qwQqYBM/cock2NBMdF+6
AFFnNuep5DUj8OU6m/KX5XW7iYtNY/0c1Zou/PNFhc7PKkJTYDv6AEjM6rbN+Va741HAQs56vz6i
P2+fsdl6OIxEQbMf0/OkNwzVE+hWln+kY/+1MNMf8vlfQ7Vux3byBqTBASu6pxJ40r58vv7TF4bq
/6mooQrpERBD2nay/a1UJtizSU4rC9ZCx8xV1G3aDUMqPX1uC/JNx/4hNWkWtvn4WJfu9+tv8Okz
KJ+ncka3ymzHNWA8SPNocxKV2FpzP92U5uf1J3y6suMJl7//1f2MJDXwNQ4QHtNETvk0NftgsuhW
VYW7coz7dGXHI2aLkZkI8+wpGc44if6mONBthlSBxte2bom6CXfYILuu4a/XAAP6tbeaLVJtgiNc
DWUPxCi+te3T6SOjeoiKVq4E65c+zGylUtAjBKmHt4DbofMwuaV/X/dw3c5Tu9/Ci2/N6v7TIYy+
m80+nOegMk5skFlSH+YF1pZw8sXPMluZsId3KcpXMizkj4H7bNUKMoonG0B+Gjwkbb/yKRbeYJ76
AWUFnBtU6p+tiZyb2n1xLHq4/pWXmr4MuL/G7uTlQ5a5DPWjQ3vjVeSE4vPH601fgjv/t41TGBH9
t+kWHKUCxfb2CUovNoF4UfegKDSA7RA73fO6gVksdqoTVhf5+49m7GvPnX3vosywnGPLOKEY/XVo
cYaTrAY3jBNQcoezNbYfJOeAviqyFnH6NFKOV52NA+gs8M1NQ0AHhBtKNQwynOKCoGx8wEN55+90
6a/tVgufbB4yt8e0t6HtDk4wwbofkhKRRr5ycP8jqf/km82D5d0oAYdmeBGI/Px0K7pt94qg/8bZ
lH2Y/AI7rb6rHsY7sU3up4fr32thHZiH0KcxLicSj/pMjH3MjE9vHdsetzwd6k3CtLW//pilbrs8
/q+RzrLaaTTsfs+54xLQpiv5ahX22r1h6SVme0AmYzJcfP1OIvc+cpN3hywhx77Oza6nxg+vv8Ol
tc8+z+Xd/noHhNQmAcoYOVN/XyX3Kn1Q1sv1ppe6ZzZrbAOk1hQock548Sbs7BnBtM31ppd+9Wx2
+MkgAp769GQ84Nj6iR8c1orQ7cRKQeTC9JuHl+FeG7eumWD8h6r9zvzoszoM4u8EQV/bW4MgLXTQ
PKpcED+OLZqgg6biMW/ksc/AaLneQ0ttX17sr+9qD5MP9gufzkybUJf/kjFdaXmh7+euWQUb00T1
ksCNsxxveobq805R/8gTRlfiyAvr/Nw4K6fAkraV5ifdCntT9x1oL5OZnE0hldg2fpHLSOU/EgSc
JgWF5vUuW/rml678q8s6mei0IIKeeiTqI2YKEPbgPtbW1R3okMB22O72a0+aHYRSj3d5T12Yywev
o/e7l9NGYZy56kfWjF+bIvOwDxBCcTb5WYDlo+t30+hmIRSh1U47iJ5efw33Tz3EJ6vHPOIjnarw
R4RPzr6VFDsuW+/U0kr9CwxTZ91MVQZNqEZyHhnLpCz2XkaKQ0OhsI381Buz0C/VVIb2xBX2hkad
Yuj4QYV3HbTl622F2MMHgTFxCBsgfyM6MTlAYAbKhHnlxsdYEdRb40tFFSftpp9i+1+nJPwoKM7n
IaFZcGe7qCOiQZlsCFAdO9Z67CZLgWc0oBDtWtPB/LEc/Tfe5MELpaYHxWPI3GeUl+S7kcOPO3IK
ZW6toUxuGIKSyAd4stvUeRXvoaZITkmbVj/1UPU7IbAINQ4q9UHpI7sgC8SOxZN+Fm1f7sesm/Ze
YaltEqDxkMFw4lBT6r9C/Znctn5H4HFjD7ctHAxPGpiqDQRi8DLIYW9EWq5Dodr4YCW+RH0cBYcp
DSyUz7vTb5xNvL0LgQfisUkRTlbrvvRFac4W8cgeBwkg1HPWb0Yj4Q8J+P+udQZ5Y0EYvB1ZMj53
BViHGvDQJ2YlOZY8oJdOTeKy3ahIefQAsdvyzHW3FeJ7m4o6xQ7zE4Al15v2gMnrN3UhNQKvmr9q
z/ZPWuly5xS8RWC4zXjowbj7Z+t6w8YedP2sXAN/xrSCG0ALR3uoqLY974vjWCHoA/83bw/6iN5A
B5psQc/Wdzz36SOwiP5PO2mze9BFfdxSquHoyVJsYpJ0Zz834y0fabIztT+hKR9gxMD5R4P3uhGu
7e3gmYhy2aHDXaDwIweqDAB40gertNhxTCxr5/PyV9Jq9+hqSZ6p07wUomgPHsnZPzEQexIVxar/
YMz00dCBuhgW0BypsABtPIqBuf6tTVVHsHU2x0KheDeoRbYZIA97yN2ufy7bYLzTbcm38BmYPqRL
q1elquYuGbzkps/Mb+OgjjwuRgCZGj9GB4zpbeM3r56qM5Q2sx4fpCrP41jVdylFPYwF68fQHqtv
vqvTO67QwxDGlscYLR7j2un2lUA1VlT3TbGpA298g1HAcDJ2RvYUtXgb+FyZiFRetgMR0w2ruplA
Gar0vmaT/ZOVprzRWUUwfUz5j9XY4sjNCLkNmLt7G6f9bUZJvO/trLxXmD9eVFlTfaNdASMe28ZL
liqOMKJr1C+DdgrQANsMZQMafud3D7ygJJychINtRcHPc8r04KYyiCSWlJCjMAIiUhaNfKxhlD4i
CKm9tAzjmgfvXu0hRgeG9mPntnCqK7pkA1tKdfBGSrqtcvkQVXU7bV2BCwGIYJ0P8yEri/RIYFCT
BGJ61IFNHgqNaG8ZVPVp1K3Zl3bjnFWW/xvb0jkFbh5vEluXG0BrswPcFFgQpvxSZ6L9ujq6aurv
kAXJS9giUP4OmilIY8yHDSAtY6QPq54Hh7Eu5HeKAhggvvB9HkbUVMpN0zFkNSALpffBWAV3wuHJ
d49a38ay1D7WDo27RoolZCvHAi4OyjQ3k/LEXjp4iFUadVvXcbfzshKhOIkQhFSDccKGVdMDrCZR
1Se8aUPguAb4uuq2nKca3qDuBLNh6d8BNtXejTHRuwIVNrcpFfa5pb76hlGdf4ttYr9i7AxPHljD
WE+tpnFDPkDDE17KmZEx4XAc0Mx6gjK+fvdYTyILWouojLv6ho3CtjZwHY6jurUH/wiCnKujOrD9
MMlrQCsDk4oDHSwejmOHuVmylL3A4BCA2TThqCmfxu/NoNnGS7EbWBmPYe5WwJVwm4G7hKkQAz0H
Lw92EDWQG14qhqgF7OfAbdu+R7VDuxmBO73LvFocTO9OUUb5hRzGnPIwms4B5iwn9wOoiQ9A3wJ3
Ok3A1VY1hmmFuQDYcbODg2e7H3AWz0IRo+Y97HPeHm2S1q/CS2C8QYrpVtQZzJqynKJKSQbw4wJm
eizH/j6dVLfjHW5uaU3ofZEmSehplvzTACC2qzqV3iVYceDQPNkAxbpVVFR+GQL+FZ8Gm4CumJHY
7LKkIueCc5yBcPwC3SAW7vDAx7Z9koUWz6Qt3E0lc7lVgN7eqoyVL7IYY1DMQQou8sIrwgGj56gq
QnbFwMiutsGIbni2yRwyHW3jkO82dAiHOPf1pjI1v/NlKsPAdTpoiUdzG6SGl6GXDcU2mxyyR1RF
geiWJKdRTNUb0jPlVgDBuAc/Ntj3Jhjxz7QJU2qcY2Wy5qWyC2xddRU/9cKYn+nYZXs3KfxHu9Vm
L0aVY54Q5KiI6xw6S3nHNGDZfdxVzU0n6vLsYPH+sFEW9iLa+tcoGD3mttf8avoB5UCj0wS3XTOO
dw63mh+9U2cgHiYdyviSfsedydz0ZipSdPFoXyjFCpt5QdwCCzhG0Ra5S1g2dL2jNg71rHddDPlz
p6r0h9Gi2ExYFu5Z0uYfbeO1IRCEMmJkYuhJ0ry6NWtjZNR4vPFpjY0lzvVNCz3Wj26aLgFuQ3nk
VKmFOPDlMNZ2untuwaqMZAm2oR3XbD8mNgd2kU13cV3V/5IObomFG/hvkEfnm2LsUbpM0uw9Adf3
JnXz7gnr9nSDpRf0qXhyn0ph5I3CEncQlsV/24YwtalUy05+j0OXzAPgL5sWGEpJxCFHBP+9l5a7
I7ISx6qk/aHrRgR9aZ1uRnty6KGEZfQGnjr6lKeNhH1qgAo/uBgDA89RBXd0jYhDy9XAKsHoHm+Z
ywfDB2cl4rNw2Zin5BundUzDG/9UZCwFk8iuNkxZXQTf8XolXrVwz56n4vXUKQ/pUX7CPDy5IkOJ
O/YlXVXbAFDTlXj6QrR1no13A+M5qm8I/JZ0EPYtu6lL6wZ42p1bpkfLaV0EJuyVc/nSG10686+L
DBNNgEUUN7SqtW/aQh79BKLBrFDH2CpXYuAL90t7dlkCFoz7WVcD22uZOkxa9wCc70pyfqnt2fVI
2pn0M5OTk6rUm9I+lpA6WDOIXWqc/bdzwD5lZdApfkq9VG5M7ZpTV3fl/vqVaKH1eWLJAWvYqXLR
nR1tfS8M+6dnwUpIYmkqzBRv3kCLoRYePTUW9IAg1h7rurgjefPFLzoL11geqXxvkOh1F8x/M45D
qMTwlVQ15XPwlupNVYgSxz8cheXOyak8GGbct177/cqoWbi+z/Ps5f84u7LlOHUg+kVUITaJV2Y1
OHYSx3GSFyoriE1sQsDX3zP3yVGsoWoe41Sh0dKtVnefc/ogcJGtgYlZAVhxZHZalXePGOKrYM3H
td2SVjVYl151p+jPWhpnojEeUzvQwoK1JIwmOaIlyT5eP0WmIS5TfGXAbmtTL6gmElMA6mbyc6hn
MLoe2rDaSEAYjqlebg8yGz96cNfYbhEiDfJ+KOltx1QvtdcKosCi7kiSVS8WbqOh/zCsWwUe0x5f
5vNqYTqe9itKw25MfV6AIwnXVGH15T5ty1MxQAiiHZGxub4JprE0L7TUVZn7I5JQmUqhI+ezk/Rq
6HE0DehPoP0mC9bfdjvoFfYQyHWWhguJwaAb7oOa+7vKAYMoXs4+VCcgNuEoJRDuUnt/fXKmE6YZ
O6KnxgsDEBIRYkFuBHJu0Tp3L+j0SAGuLzfy8IY8nl5FLiH/MQ1NlsZr9lEKB1S19r5ev9RZHc0u
P/TyK5k2UoaG3dKryuAWU11LKhAhtX/c+fM4vvfrg8Je8a2Su8H/6pVlP616qgarTqBXfdd43Y8w
lXshgy1pdINN6pxEC02zwgbsNV79aga/ufMi1bgFGzEtz+UcvDIcH9RQPHSQqCsQY0YOFSfqyruC
8ANAZs+g7d5wwqZFuvz91TiNtUqF1wCJwVb4WzjWEx/nc1uKrXmYFklzAM48d3WgHBKDKkjc1cjZ
PowTEhE3WYVORNSXUPzwECHEC3DNrar3pPjiKn4Qlrdhd6b10aKPtgktP2xsFi8hO4U1+5UWAMQB
ibURL5vWR7Pr0O0K32cKRFCdjNXUnXLZ3l1fHNMR0mouAykdIleC+ABKtXb3h2d/KjvbrznqOhtR
giFK1vmI8JhCGsFZwaUKlaQDD8n4nrlpmYC/8ZFm7dF1s/VggcVpYzcMXlAnKRpm8DtIPFTjxp/3
o/oj/W5v8+8j0hjX18yw3f+wFAWNpTyBwuoikTdAiqJtf/vi+/WPm369ZtOuY3mgQXEY3hTd2S/r
Z6Rbqp01dY/IqHiH64MYDpROUFT2Xgt0pUdi4QwP1rxC2b68sZKksxMhCzWywc9Y3Hb258yyPyrL
2sktWKjhvOrERKHPhpZNlZ3IwttBbKmMENcyvFXtO9F7aPMtpq1im2knNKtmhUcWOaRrAn3XsLUO
Xv2DV1OE9N/GQTWdI82sszKzO955RdKhcBHSb878UEB94/oWm369ZthN6XGkptDBUuXpZ9HYwAUg
GV1PSN2EOShKro/y9hSYTkxk2dD+TTMwOkAgoz84Dv8gFt9BCnHemMbbJ5Xp7ES1DRVfwJdJrFJx
p+zhl1WwjSaGt1eI6SRASM3JpkXbYjz73r0HeYiFi3s0DT+hrPbn+vK8fVpZeBn61cUp+LRCrdTp
QXW47oYAlc229Z/qkj4N2YJwqSm2YCCmdbps0KuRkGcu0NJUA5mxtKgc9P4XYJs23pD/K1P/WxAE
XuXvj/dQNRBuJfDxAgpq1byKyBbeeFjy8EzFdAf5iRO1xOd8Xb45pHmkufsVunPvx9X7EPDmw1iQ
p5DYT9cX9X+U9ls/x/3759i9DQEK1K3icmLyHNDUR46+UCcfDKYPUBzIHpcK9FSpJ9oEcJsmqtDA
f2dnrvxOszGEauYsd9CvqyFMBM2SxqqGZ+WB5gSyhRL/XoT35HXobBnlMu9KW7WPnjM59y7EH1zP
VjG4AR0JNdWwfqTIKd6rZkGNrs2QM8ua6sNKljkSssUu96tzqooiPWIFFQTkZPouxWsmQR6EvKtc
X90VeOVETt2SI1mly3d2OEMWxEXBZ2VjHSPtV32tWjrsG2cloCKHqhwc97rPCtwGbUVYUljgRIZ6
xXRYU/xHyTwwzwzwjGvYZg/lHOYvqSL0PAWzOCoI5u0bD265UOP0AL3ELfFl0wnU3GXbzmHrhkho
B0796LrtnedtqX+bvIzuKCsQYaoA7SzhcLK8+4J+8OaNx8z/r5a3DpPmJ1VXEsgH+F0iY+/U3kPZ
oxsi/56eQcx+aM7OY3mXPgLpCNXN4/yufpQb3scwJ51lKcRLDZ0OEGJuWUXaQ63qqY5kT7yDUzLV
bzx3DZuisynlUFxBz1QOued1+eGJ5UvV5jeBNQnTqZRQmArC0qdO3K8WVF4Kz4pS5S2HUYTqgOS1
vXMHysDaAEzfdct/8+WJ9uiLm33l5BZIZ/pDgDwcYX6A8mg4PULlZz2gbuHu0bd1yv+/hTIn3I/9
/Pn6oG8uIQbVfHjndoGjmNcmqiXfhjr7RfhN7wZ8WnPa+KyoPbTsJhC0+GGjYv8hbEX9PpCLON32
4y+TerViNJUUtercSfIQmjzSopBRWjd2483LDb9ec8MNtKx6ewGCQFkTEAPFXpUDGMnwUtyrC0iA
kQ0bfdNUMJDmWUD+5QIjCOUwKBZySEGGJUrZtdqRbNjilzdtsuZhRroCCoHrIxl9/kyX9Nin843L
pDmYcOFj6pMVZH3NL2RjIpBeMQvdVcO7DHXB69tsWCH9idWOjSyb0CYJ4KbjHmqTF32qursbebeV
yLgc93/8pOPorypqcQ/SmhgitwKKct9UCJS3KnEmooEYhxhAcXrbZDQrH2xUM0Ge6oH0KKWfFUXO
N/WGNJ4afwsqb4DPOToVrI8Ld6wWqGlxZWd3NilGtPt700sJ9rsThI5RrZx75w4PpexuLnPgsKyh
3ngPm1ZSs/qUCy6DFk18BYp5pT8l6+BXUUXyj1yQjYyNwTb1RxhSQM7i9JwkQCEEp16ky2Ho0U0x
qYUcJpr3L4RZ+e/rG2ZCWeuPsswOM9GFnZeMTPlPfjC2MWKg7CMjfIj9Au3VBEpfS9jzJJwWGwGZ
pDUansuQfqigGjnfeHI0R8GqMrMKNKcmvjXt7dACc0CzK7aAxKY11XxEOY5135GJJJX7x0K1cloR
uIFqQQbf3bQ4XF9LwxVna96iKka7lG46A/1XvIfQmHWXoVEGhCIn3/EOdV+dPD59nWsonVwf8G3X
QfQXXBEMC1I/kiQMXulQNCyFAllXoxVPyhuH0LADCG1YHfrTmrDlXEBJN32/Zhtvgbf3BC+cv++3
tZE+XVtrTiYZHGipjhCw3juj+D4EaJoACH7jZL1ts+jc/3sc4oPNvIIkMAh6Yi7qaBnmk700+375
cts2aE4hsJ0FZxddw2NuPSFi29eI+4cq2LggDGxHRH/CZeXoWSB4gTLLxP09XeVydmsKqqgRHU+1
XbU7G72ciTs57r1FpcpwxfrFgw8qJiQMhlacuiL3bjwQWuSgFuWtOTieElqOfQSJ6oNboJCA7reb
7lz0bv29XUBg1gFKn2VSVNPOmeVBeMNxgMSGrJsHhYanjWPxdtiALqO/xxndpsoaoMsTfwJ/Bei3
98Ck5fvrR8J05jRXoCYJcUIL+SdwLYPLAXjAdjhLbJdwbqrJOxAc/Pv3hyV4xEDwtSYDOmEkw/1Q
bIUkBsvUXx6d41mU8QuhgJQHv4D09PSMW/cwQ4eRFxvH2uC89CeI11lBI9wFLddLt0MSLS3syN06
pYZrjTDN6LnblYPXgb2XrFkfS4CFcoi+9hYUNSceJpZc+DF0R4oeNh/Ne6vn70MmwJY9UmQ8V/+2
ZwLeNn/vkis7H8SSOTo/2s8hKN57crI24QqmJbwc7VcvBNuzIEYkEI0MpYMmxioi3id/3Cgbmw6B
ZuhzWa3ZyC49K6pEw2YLgZ1Z1iyqGrQMyjkEfQG6Om+zF72rSC2QPWjrfEnYpYVXDdxFn5gU0Zjb
u6CATv11szTYvN5ZFHK03IgxDeI1nMCOKz1Q+4feRtxm2g3NcfVFUY1cAUPASIk47esY+FHV3xZZ
E6a5q4FZHdhnEFwU0jkEYXOS0rmr53FjA/7nsPz3jUB0wlowlLWLPwYqyalv/Va9TKud1yMW3WUu
ItDOU8s3H3R61XFYCT/mrEbnmuNleTK4syyhJtsHLELXr39UJJVxO6IRmVgulBMoCrWPXg3ttbmw
GrlDp5i3t+ZJZrvCH4Z3HV65+zGvxB1IWuV54WVwrJGcu887AH2ks6Zf0kGtT7RpwY1xSVNNFaKc
C4voOS8YA5jAQbWIDhf6PSRKXpqm8qIFC3ZeOyvcrXXb8V3JqfwEYFJ3CJR0foiGFU9D27bxYon2
oxxR2e3mNb9zXTmjIcyd+rus8ukBWBD2bqIQeHaC0DoTavk0CuoqjNGVSnfS5hDMtSp5VLNfgLsA
gIFTw63mNIgcDqVP8zaGUI77HXo2NNtXlSrlqQin6RaILfIq2j3AZkhMiwUyqiv6F6OSgo6Zly4y
iGVR7KZu+HCT6eg0v/1CeuK3/pwMAXTbQAu3AGk5bWSpDdelzvJb5+jpLEZ8vJzglutvS/4L2d5z
6NuH2369dh3ggVaIDsyM4HxxLlq27fs2p1taPwavogO3c9enRF0YlsZysg9VB92A1iqLjYDL9HXN
DxeCDKWH5EPig1E1Wm37Sz7Pd9eX5X/dujesnmo+CyjdrK2gxpuknCI1w3u5viekXj8TL4Xr8tvV
2jVdzT5ULvUB6h3ms82K5tx74cojdAL6UYfeSdDsFe67wZmBuFV98zhaK9tNpGLnyRfOOzYV6q6l
obPnIRAjEU8ba8PpGm4pHfi9BKC46atAJtWALthJBC8ZGe/XCsU+SlsAZnK6cYQM7l0n/6UQPLFn
oCYSGxIRETrOH8qQAaehbsKHIVepGXIOBQ6rmxdo/2QAGJfEVbu+T4E0JSOu9usbbpiE3vXKrNbJ
8MRH/4/sEOt8ruzwFHbLxlE1ff3y91fxiGgZL2Z4T7C/5hEn+bmz79dsq0hh+LrOX2yFAApZKp8S
0Gp67rDv5++VZBsLY/BAgfYYzYQjRD+pNM7Rajn7IMn1Hyakp6F6tzGC6edrLih00sZFWahMJNB3
fBz3Kv2o7Pp808bqvMV0hbrMtCgWe7gZ/R5dlg+2+nnbty+e6fW2KpfUgiEL6rdA1Pnusg88MUK7
nW78eNPiay4OSDe3sTKXJLZyI7qWcValO7suzr463TYFzc9ldZ8OK1/g/9U30n6xvBhWcOPGapEZ
GXlO4UiRW6Li0lmlIHY5HjoUvDcGMC2P9pgcly5fUGgCAzBl8sRHAghMNTXHPmvTCMQDfCPiN5xQ
nXRALXOBiAd80VPzldo/fXRdrVvhq8FP66QDHaIqZDMRpdQ8/4bCUyI8BwznyCEiMZOL+nDTPus8
AwGexB1vgRInDrS1upBkL5IGzamuGygTXR/jkvp64870NUNeFRFBO+BhhLvlPK8yQRILaoUSuDHL
gVBiZ32z5LyxJ4ZsN/Evm/XK+AaHFDxgpEtsi9BvC65hQDctWeQHEg7dYz7VckemfNxlyj94VVge
fDlv3a6Gk6djChxQapISIXZse3b6MWDZGnc0BYRh6OwzK9RWN40hxtFFe6eKouFoQZbRQho46lzy
o1zoRoxjONW6ZC8OdMB7O18TTxBoGXDw7OXlJd7ZAl0bFknnNIZ0OvqfLbzMxPquHH9ZwCvby0OZ
9vvr5830fc07ukKlqYuGJiiKTt+Cqa4f2rqyDkCAsZ8cqMuNY21YJ9/5+6ARm3SKz8iHVYBWHaoG
cOCp7fzEs5ytBLlpCM1TiqGTarEwEyF+8YLtOyeLcr5F0GJaJ81NNnxsMlvUiD46HqcTfQFy+ZgB
u3KoAV2+bZV0Ggq83ZrG6wGb6Cm0ksmjBH++oFvhmcEOdP6JtfKBgYGFx0U/AXmbfwiX5sf1U3SJ
It/wWjqfsQT/Uj7XCBBE7nU70ufOWdQNyNJp+CFTA/1W5XkNQGjRHkvRdbcZn05NYVkzGYUaw7hS
xYNTdF94uj7aQ/d8fVKGLddpKWQ2ZA1u9TWRwZ5V+Qerbr+qokBj4YbtGU6sTnDcgMqogZQl+MoD
aGbMYxaenB7gUH9ct5hTDHNwNfNuQIIVVhk4koZ2ugss8UdCfWqh4clu1Nbta5iGTnnq2JY9rx50
RYBsJKc6Hewdr2aoctTZlm2bpqHZdkjntbCdPI3BHh+laJCbSBHlyByOy5ZqrCGG0CFLomsXSdC1
EDfotAFN1t4O7tP1qZoEipKfrp8ow0rpmKWlGlouHYwRruOhbuy7JqveN2oLMmaYgg5VYtABEOCr
XhK7aO2PNvhuwdpQ8o9DLcsd8LDd2app+XJ9LoZARacKLW1IKneNArCuLT46zN3xwM0A1IeoyQSY
diH9P6MYN/JDppldzsWrOGWdi8qC6mSVhOBJSqD9vkaDtJaDnc9FH2WQD3+uSkJufCz/A2oai6r0
RYF4snEhMUOch3lynkEq9fH62r15nKGFrU3HomkJ7J3lxrz7ESC92VAapXkFTOhW1+ebJw0jXP7+
esGmqS/BROLFkLcO94PX9g/QtrSPTUW3OCPf3BMMcblmXg0BdOtkV1Pqxg2enZw+sODOWb1DbqHj
Md14u5nG0NxXmqHzprZ9N4bAKNKdc1mqPW2q8uMS1GInJmDVIZOxpdRoWjQtSBlXsKWPjIikb0Us
UZ0KpwBEMMPGZEy7rjmxymnmoLSdMGa9c0H0hxnyFwxdFxPQ8IsQ1em206WFKijMBm0GUplYdmt4
dGX6aWHW+yG3+L3N5t31Qd7emX+EZ4M6cAI4eTcGgfoStXgPFZb3yx7pSaruhRb98fo4b++Jo7d5
o6dvmeQ6uXHWyt+O7ezqsviupuH7bZ+/TO/VIV4sMKbQHEn/1uURGA+ipX3Hya/rH79Ywj9REXH0
3oAmB31hb8/osZynuBQ5uHy23jSmZdHsu0MTtfBtLL+dj1+tzF52tFy/opCxVTMzDaBZN5vyLh1K
dNa6E9g/2o8jKCkLupFXNX1cM+sgdEVQ+C56WbIHR4G/ovGOlVXeeDQ1M17yKS+WVYikzWt5dhbc
hfPainuCou3eRTx0ZIJvykW9bdX/yLsWMrfL2fEZqn7q1+A4905RgvTFd79SAFaj6yfJNIhm0kgM
86GjYDhMeXNsFzuM8qBKpnD+6Y83ca6Tf9RdBzZ24zANAgmT8IGU06eGk408g2G/9ZJ/BdiPL6gM
Y54HUbnYUYkmr9V/ur44b2cx8Mt1I3ZIZTdkshMr589oyi1jDzxIGbN/ofVx14PiDW0tByBufyxV
c7g+qGFH9BaAkJdF1vcUvXr+DwWKo5xBHKGozo7/fH2AtxtzMKvLYr5yTU41lpW3wI1ba5PGoTVl
Z4XH06egC+UDK6YemhUWAaTbddGYGNif5mZFoCIc+7NtNdV7OdvNBtr2zVgPP0VzBipc+gEERh16
kOad7/UHHqhI9QoQq/UdSX9Die36pE2rqjkGWnE0vgtFYneCNGtXBofAHZ/TRb2ktB1vMyam+Ycs
zfwc3DEkHiVffNAcBeFjoXr/RIe53o8BOGU3pmM699qNn3eVwzgobhKSOgr679N+cbOvjj/e8gDG
vmhuYQBTmNPZhMStgCA6ZVDaa5og22VNX/+8viOXLX7jDtMLwGM6CnDmNW7ci+5Xz3gCwp6P1z/9
ZtKAOHrRF0B+KvO2TvE2navIU9VuhSg8n+UjHdMPRLBkKqff7rQFTzeELHodOKjdRYDGa03y6YUG
Q+RAuZ6xx8FtD4S+XJ+TaYzLwX5ltH5TWSgEl2Gs6LJPpb9Dw23kBH+4CiOPyOP1UQznSucLV9QX
doPsaVx4690FWRQhunsJU9RFrw/wPxXBW9uuWfzs+h3yOT46nObZJvu8VXxXDE7znKf52u6WxvKi
0ZVgeWvQDBWBdSZ/BJO1+362J8CWKN6dh8Xv/FiA8ysJ08Z/CgPw7kTzCmI0SmX5mIVpVeyCJcjP
DQ35BZ+W3ZTqImid+HsblNNYtT+N4FInxbsqH/duuZUwNRiEXihUgSR+YE9OHC6BfOQlKY5DXtxG
Ne7olUJWjESFM2+TOQ+9u1FS4NacLn1/fVsN7pVq7tWr27Yf7HlMxFzfs6VW0QAmyiwnn1zSbSnB
GhZIr/qn0P5Uw8jahFVyfFhyL9gFQ7F1Q5iOvuZSy2UmA5tdtKs64R2EiD41xYWnWz5fXyEDf/U/
Krw9ROQsZ5rtePCEfe6qOt+D3VwcSUP/kD7jR6sEIq+8tI+B+Me9y5vWO3tzap0Az/sFbC3IA8Oy
OIf11H/wAXz7JJZ02vCYhntYzw/bJfQActHPaA6akoBmF4q67lM9ex9YSvZFWfT7RiH6vL4WhqX+
H2X5ypeFAu2+A11EIgYUZYrgl6rbs6BbLaaGw6gXlbuFQ8LSd+wYj+L7rPm8hJ8DBe1Oe4tv2fT7
NR9GAD0IKFndmNVT9T0QYxMPMyhrXVV5W9qgpkloFjVxWclJqSEBvRfU7z7Y5L6qihOVW9ZkuFAC
PVgZOPhQq2COswWSlhBygwoat9nOzes9nabT9a02TUOzKtC/NiW0iZ2Yy6LBcw+KOBM6vcNqimm/
bNyNpv3QohWfu+gjSOcBsJbp/eAOJxuMsk1dHq/PweB39AKzw6RiHO3r8TT5CMPLZBBbKvSGTdDr
yw1b8zwkQ5M4WbkfSv9nMDAR9db0u16Caic9tuF+TPeuXmJerMCqJ7A/Js638ct8DOLjfCdPJEkR
Pv4IPnlPwWP23r5PE+f8VL3Ln/mP64tn2Bu97Dys0pqWBuNa9ScAdnYl6/eMbyS+TDtzGfSVI+EO
nUsqBplksvhaKv8rsZqNQMX0ac3GgVLOmsxFigXEYo/QI/vIAmir3bYmmm2XYMEtSL60yVDI+pAT
8qda2yMMUB6uD2CwOr0oWqBwzIDRVrE/VsFDkbrrR7sEDXSzrO5LtgTLxiKZxtGse5oWKiyOPjzS
lUlYkftiaePJc49Nbt0EWv5HANau3dqxQQaZ9P2w8+r6c++2n8BBvVUGN93LevEyREt4daFlSJg3
fUm9IrboH18VR5T8Hrp63lvQmEdAFqsh73ZBLqKZQafKmqLRbnfUVVHPy51N3ducjV7wzLhdzxeS
4iQrVQwG7FO6SWxhMEW9qkmqYXRFiAhnCrLHxq/f25l1cLj7/fqhM31eM8bMy5Q3SDSWNGNT7Chx
n5catA15vXUUDM5Sr2oCbuo5UOSAtS+PkFpEUhX8vOmR5HnkWdn+tllotpn1U8oqUbfJ0shfjR0m
4C19XEY0Zl7/vsGv6HT6Uwp9ewBVEIcX3dGt+sgv+IY1mtJVOou+QNZ87dZeJn0R/IRfTOrQes5c
t9+Nsjx0I0SmsvFT35CjqPubGgTx0/XLN0vBj1vbdcJWcaAku1+G+hx4W8GcYb10AbSiyOo6xYMu
aRv/NIZU7qxQyo0VMxxZHb8xzeAVV8soQY7x0iw8CuhPEKNf32hDEkIHbWRlyUHvi4uvbBUqcOAH
4T9w1QMYEq5gYvTG/NFWgXp2uwmc5bkzb4z7NoaIOHqz7EQAf83XHgx2IGsFhIGPDwFTyB4DZmCT
o+utD7ytYoGkwSgeSXpjLs/V7H+xyFg1qu0gYzSghp5Gbbdbq+lQ5yWEacHUrTaSUwY/oLd3ccog
d7o2Ihlmaj9nVGT7ybfcn009+PFaZNaONN1w4xHR/MGaIg+GJsA2WRXg9HwXZCOETrdU5kwHUAvC
OwdZNTCZtsk4vxSe2GXItoWbIb7hetbFTmXb1k6T4WrD9ex/tyZqn31eB39Chxeg6wdh8PWjbpqF
5gIqgN2duYbfUQ7E5dMGpKkcXPnpRlHH4AL05gY+tSNFu0mTABF/Z4/zsXSdjfqB6dOX9/CrANLN
+gDJSrdOQqSZpkZ8nSjf6Co32P8/bQyczOCRh18Eo2RwVCvbQygvwlOF3Ger9aGbqHWa19A/MMpu
DCx1OlY/RXFecWRISGW5kb3KPwMvKjCRu1tkpoYjpTcwpOhJa5y5u8ht1DBwcazouxGt8ymocm86
THpTpVvkgcsWopLW+dgBGpWGZ6AlNj5uyHPoXZX+KlhdukOdWM23eZiji1Sy51m7on+mALwzZ8Mi
TOdKs2tZTWzoqxDj+GQH0vc7FrgbJZP/j/0bGVRdstPi7myPDV4PoSfHPVqLil2Yu24ShiTPIB1H
3Cgthvkd7ah79sMxPc5V5r10YT+eCqagPA8tjqgYQJ7akNr587/4vFSgiVUg3HiCKKH7NQT3yoel
qcZ7afcyLrsa1LEutXcdLwFtVgjx1TRD2BzKq89Iwg4beUTT/mieZBA+LZCMkklaVkuUZ/kR9Du7
1FNf6RAkfklohOz0bQGrTvU6reC7n5e1ThBZ7vrUP9TjuQbHyPVzbLildJpX1sGf12kO4A2JHdon
HQo1s3chJ3rXCmfjdjKcs3/oiSREZ60Gg4zD1zE/tnyrzcf06y/2/8ox0rGXhfJbmVjjzrV/+6FE
K0YVOcjTbd2spt+uxQtZCLneVXGofIdAAHbM/jwO6+G2xb+M+ern87Um7QwuxaSXEGhQM5SICJ+b
CHjMKUo9713Z8E/Xh3r78mN6vdYdPRnmDDQKZC7Xb6rr8UTM0YYXhfO0RRn89m4wvWK72F3QMIaK
bVU49HlBdfgRuNA6Jk6W71LRB6c0y6uPt01IW7scnfJ5R4HQn93fZSt3uQ9cKRv217/+9gWCH/33
zvRoQh7sAmW/AGx4aDYYvFPFGZQg7OWLQsvDjcNoDnhwOdRnJgl+X+XehRcefd8WUYFnUHsR8rg+
l8uK/OuJmQ5uBhGy14gGbcL5OMcj5++Rm9+IHkzLpDlCKgqZ8sUCRp43T5mFly5BNmdtP+WAMG/8
fMPJ1SuwgCByCkI4BJ8oxC3DCuUplf9wUvfz9eUxfV8LrnKv6oHMCcK4QYvduebzck9byL8DTK02
7gvDDuiV18UNrDxIwSVcZH6J4qH62XlsI+w0/XzNBU4pTYnPQqi8h1CGHQNePYsO4kLKFv3GzzcN
cfn7KzfVZVWVyQ5qHuMs8niSnQsRgPKYjstWqcLgOXSQr0otqwxr245D9AekE1Sk8nT81eSQZhXr
C5+9jYvINBPNrAeY2dC4/ZB0ofe+n3svqtw2hlzdZp7uklN8w9j06h/yl8KhyF2iqgMRuhkCeDPc
h7VjC94cAUTnVtBUpFO8quodEEAb0ZYhp8J0pO4alNxfutKJsSmPnavI8zxzK4YQVY3UCjD1o2WH
v2k5q5cBmhodiL02ltR0tjUXACUZwksHvTGDJfc5/TrPW4Zv+LJexHYgrZVaUCdKJIiwI86LT2z2
N5zK2xEc06vYtj97aE0Z+6Rf+/t5KQ6qTIJWxoNdHezlyRXP152L4WDr9ezFL62s8zlKtEPNIQE3
fcprjiwD7f+0Rf0IksONbTB4Yr1YuQokYEEecCGDy3Zl/SKrMWpDhL5yqwfPYDt6vdJjLJSACIzJ
WkK1EqKW1Z1UKRjEIde+8c41DXE5Ca8cDT5s9e4KBpHCKsYHUgPkUM6Lt29a/vP6fphG0BxAni0c
YmESMncIE9FTeIAyCPIwW4Gu6fPafe7mcFtt2LVJW7S7ACwF7YS2uNA+3/brtUIGDSDYOFd+ENtM
HlwG6moohn4GRdRWbtZkFpoxd5NaPcVLHxEc/dCmzR0IOeadapxDlSsRQYbvfnbsjd02HFm9YFkN
JWtoM4PzV6Ex1XbSHHzE3bprpgGSobdVKpheu1wtUBrWLBAXWebnqU3vS/Sd37QderGytQRLGYQZ
kiDv+U54c+LYDaJFNClsuCmDC9TLknUGKYZWBWuyWPLOd9VpSMnxth9/OcKvbC1d825Ae2WX9BeR
QzACQnLdW39d/7jB7emozckue2G3NpgvJiL3TZV+yd3yo1u66BqZoG5csvqmFAbzNYO2q1lwXOTA
C1f1nZdOx5KOT9cnYTBmvTwJQVloml5awNHttIPG68iDKLdP1z9uWiHNlMUgMoiyovFeCR6R7Bu7
iFewJxZk0diTjfDcNIhmzuDocBw1Aj7Ccu+95O2DGkrk2cADtG9x0WUV2UJuGmxZ78zpIVBO1qpL
44JOBwW6h13tM3u3tkERecX87fqimUbRQnW5dnaPhhaReOBLJGGkfLaToJOoi5uAdoTpdU0Pr8jG
d6QbW/5EHzJUVff+wNJTXhTDKVzy4jZPrhc5ZdjIgflQWxpD9s2vu2dhWe/oZsO5wW/o0E1q933b
Qt4Dvew2RDgKZBA3nhumL1/+/sptNL1Lg3a0+sSd3SbJvInsOyvrN75OTJ/XzBnw7n6a6YyeqxYs
Qj7lR49VbAcg/nwHWqoBD4Ns6d6XLvSwpA0iC+Zn4ZGPNSjmxwYFncIdllPRbqksmE6cdqFD3i50
mQdQQF0uyET2kvXvFKvHmHDpJrVTpBue3jSQ5g9KkjscyQVkAjIbQjyLP/0UlIwHPN7zd0HhNRt+
x3DD63VQIuq19i9VKdCQ72sCUMsMWU9g8KiF6kL1IPBGuW6shq3US6LeCkrVqYAGE1hBrNI5q2pL
zs2wVno9NByrTOEwIHCw7b2CDBrqreBmfeJ8SzXR4Pr1qihCoAp6BnmHU46mwqi3M3FoQ+KeGTQ9
NlyAYSd0amrWNNnkTVmdtP6vAS3MeGRHXdahrTg9oiOwZ1swawOSgukM1V7hdpB4WMakSVd+sjJe
nTI1L78h2H7IeOsm09wGURO07QfX9fL3acD+4+xKlhzVgeAXEYHYBFfw0rZ7756e5ULMCggEEkhs
X//Sc+rRa0yErz5IRlKVSlVZmf2eO+F4k9Y2uylnR2+uOxPnHX3nPWZNClSZ0/YkKDtBfO2E6beX
h15YTrOuS5x5ADHIOeSw/S/Z6HzVNh3BnCq/QMlk42pexXyyr4v8zNou9CkCFuKMHEtvOg5W3SSW
Su8ySzxd9zGGGxzzzk0hco0WDchSxB0DOBn9Hz87P1d7FG0ea+hQr2WGl6zJcHGeA0BGP1TOsSsO
gce3RfqLshH0Y2sUu0vGZLi2QoPsVJ2TOwLSx1HfvuX9cCINmgMuL9bS+EaUEyKNDeqeZjrSpt63
Ncdt8WYN6XVbbZZ1yeh37VCmIOgWzsEiNTJrPXiOo6xag2AsOEqzbb3IUsbaop2PQTjfe6y8qcs1
rtmFvTWru1IRrf0yJEde+qdyKOM+FweRfwHLzOW1X5rAMOg8VEgz+qo7jV5706RlEDsZqB2H/Kte
x+4shLFmNTePHFCPZHN3SimUIslnAlibY0GSOv8xh9chKUOzoOuXUNqsJE4pY/bb5OgXPN1XopqP
a+yhWc6lruI53tD2MRTic9FYz+D78UEr3dzDCpJckFOrQMxqz8BZXd6WBXRNaEpsptWkI9APonlu
kocJGD3US6GyI0Eu9lJANq0pbWgBOTtb9sghFJs5+3V55qXDbBj7wC2JuMzFMirncVbTs5u6K5fH
x3yKoB01DD3NulKE4Bg9eakoUAXv1RHqCiPbKjTr3FZyYDyeecREDGX0qk0ql7UvZJynAxmBjwX5
WRPhYeIRwIt8b86SKWwggiRH+XMA0SLHszRHMzfzSfvIpQCD/VD2GdsLPZdJDVmEq8CioVnRLdTg
E1VT+wiFiOcxVSBNqnSsK2AgLm/Cgkc0i7q1DdHFccD1YTf1eFIzbz9Dkru5zS0rf7w8xYLhmyVd
J8gt3lHsc461CVu0MUO613ua2YrN/F2MDxLpprpMP8KbjAMdj0Mj0o0lCncHViP1iOx9cQNwYLOx
61S/QfidMtCxCpagM6/d+dCpvxmZH200nfgzaT2ysW0FbSi3mvFgjMDB24BjMxA++XLdUpx34V1Q
40S+kH0JXD+4r+9xpJ7tCOmIKTrO6Ju5PMWCVf19Lr2bwob2FQ8CBrHUrLupfZonNdzuyv25NLgR
bIQWcnDhKDywjzl3yGndg1d4JcZdGtqILaJorLnToT7I81F+c/pA3FMqg7Xy/9IhNJwNK1DVQEcU
B6lneiyrZu8ScgqG8QYM1CuR2MLd87fg8m7lnZHxEHR3wymb7zjduQ7f1+rZadDOmA/XmaspmwnK
57lEiVOdxgy9xSk0XR4dmzlb3vvX4XlDk3EFbO0SyjS5OjlOqm8gsO3EfSejlSTcgr8x2Vbc3A5C
agX9KVL7hmaJq7OtW1wHfw1NopUxB4zSPTe09OGEDslySrtNoUvnvui5WMksLWyzKdTSlq5XgQFV
IS6l5c6amunNd4k4Az4iKG+XEMeOJdX9dW1NgIL+6zMatHo2dglVwkbp14o63xp27jqZo28p6R6D
rP952XH8pW/6vxulZrP3rBw3nwLLOYJm6VlUgYwZE1Xiu+ioCfx03EDIM9u4TN5nyHwBWuzvSzLt
cUFJ8D75G8ca7f1U5PMON2iXFC3dCWiO67ZzY+H1fQLspt5VbWndRCgPQ/sl0xugGOQ21w6yyuij
TbqSuZ8tiBeBPTFaKxkvhDiBGdumIa9SNGJ0R6cddug63tddeOOjZtFzDyJS9asc9AZMGwnQ5jej
EJveKVbO+8enBUwvxu5Z1NZO26rjaD0VznAPoo07KdiGucH9rIaVeGdpFuNe6WWmdacgsFBY6DNm
vNMJzZ2jTOtvZQn+d63X+J6WZjq773dOzhdO3tvoKTgCcP8N+kivLqvyvcrGPubd9Mfrx3zlIvvY
UwT/C4UF9MRGCFkdW1ZGSV7aJOndiYLF6DoSo8CMfAmUY7mtsWo1yOAfOloPj1kAiufM6euVR8/H
t1pgQhsnZ1S5miJ5jGj7w+fWjmogFi4b7MdXWmDGuJkarZ4hoXqcynYfWa/ObG8t+YfZ/LodMEMJ
NUiXDiDXOA5zhgJi5WfltiHMj6emdVYiooXz9DcR9e48Edui1HMyfuRDVX4pREoS0XnlwYkQQ1fC
92IK7OnL5RVbOFJ//cO7yXpBphpajtWx6NJhU8jSjpXygoNE/Sa5bgojzijzPhMzKekhIrfQWdxS
5ybtuys3xHjVNFUXgUuukUfPEXzPWe4eXA/VaQ3xupUg5uPcWGCmGoeIyZlXtDxKAs0xPPiI/M7K
kD73tdsgL0YqBO8dRbQxExGtTLpgJbaxaO0A/eNIptURUhF3k7BeMsxyeT+WhjaWLCrQzMz6lh/B
NxE+aNv/oyFPt3J4Px7cN3W/amvOUxf8MkcCeHKcduk3gY7UlX/+sWX4Jp1X11PhZyy0jsNoV98r
wBHSWA5eeUdcKW/7uQFbgNVFdAUXtGAb/8v8VkGZUvhXCBEPP6opfA2C6ZuQ7VUP2cAMXIe+cCJr
Hvhx9Hkfa0BXDzZtCYClbK138+PdCMzA1fI7aG6FjX+obVRDsjRADXzo1uQfFrytGbgiO6xz7TJ6
qOowqauHqBljXoZxMD9fPqlLE5w/651zqlgA1ioOjJmXR8M3jW72LNZzNO4EH3MWO2lY7C/PtLRQ
7r8zTZ4mkFUhMLeSqH3XRdEt10W1uW504yE31KPnIEJujq3uAD1JByhLO22zUqf+2D/5plidnGsv
BJdKf1TlxOLatrw9S4sSwTdvN1EdicT1w58QFXu75mt8k5iuhUhg5lBHHue5fm6K8rXj5UpssGTg
RtBGJi6txqbyGIBYPgnSWsR4xt15it/ouvASztqr4DO+KVwH1otswKOuPZYQGGd9vY8KbzshDm/6
7vPldfrYffiRcaZsp1OaNH17ZJP1kk7dp5BO3zqQBq54w6XxjVOFZHRh+9pqjyFCgraot5yFcdnO
N5f//scm4ZsidNbUU69FweE4ucN9I5o+rkLwmVwe/GPL9iPjDmJdyRmN2hawkBS6Cry0YgLF896V
D5a3xmi78AWmDJ3mqWYK5KXHMafjrbLyYV91/LpQ2Tdp6eq2b7rZ8+QxB+n2Bkn7n81IaDJV18VN
vklMFwwpNMTdrj0OLemht1L+jCgvNlC6W7GBhQNkdjVMU8vqgaU4oMNnGXwG9rVaq/v8TZb+/+Xs
m90MpYWCteU3/TGwOfBphI3BRmKz4bVta/xK3aD91rhSvwmkKbdpqNmJzQCm0IGMO8IydyuzQCRK
Ae/kZVb66lX2Dx1AwQLVa3clDbsAmIC2w79uf/QQrnRFkx44ypHQj9Oqe2oj5tMkk04Tu4LlN2XK
O+SY+8i/A7V2vW1JGZwCUDzrMow+s2HI3qy0WlODWnDmJlleWs91RtIU5FxNekIP3q3Mw8eGtM/I
PCVK+k8gl15rlFvwtmYahYUg22pcKK0PARgQop3FJZp/7K0tvkDFLb7K0s0USu/lc9h6U3rAPv/q
FJvieZ7v0UD6K/LX9nHpIBvB8kiQZ5zFFB5CDhxytO8cK0HNaMVXLY1u+CrNPNuG2oB1KCY67CrH
bR6cWeTf0rmh101hdmlIXXc1Wkmtg4+z3clgTkiQ7aXdRdftgsmW50KNM5upkx5a0siNpfjdUMPx
jlV1M4Dbe2WWBYdrdmpE0GQcc1GnhzT6TPUfp12JcBZ2gJ5vkXdxoFWDiC10mXVQ5HaE2OPQv+SI
oS4f0L81kQ9clcmHF9S+ZU96Tg92CpYTa3DdWyiwkRgqYxncTU7kxnUq8atUfbCFQFuUkKksT5aU
8x6tZhL+yQvjJqVkO+VZtJ1C9FVd/m9LH35e6HcfXqQWQ1IeH950bTKAHaybH/36KkUa4puEbiCr
hmb4efSuuS/RVlqzg2P/vPzPydn2PlpVwyYldDJTR2v8dcCY4q6YexCpCHRnsRPvxC4fwKHYhXjb
jmdQwCTtLdSVVspfC47N1EPzrB5RckfSgyP0A7rm4tGH/GDBdxMDXeRa4WFhFrPDohOlXaAykB95
68YW5Moendyhu8z3Hua0F3E02Sv59YVjYPZbsChCN13UZCgLe8UNZLTljk7iN3OdNfzPguWanRZB
nvvtFI750Ys+i4GdbFqthJFL/92w3ZZkoMKowvTgNs73QLXVLkOEHaTdmgTV0gTn39/ZSAOhNasZ
7fQwDN6UFBDNfRCk1c9pWuXby4d5aXUMM6Q9qMGiBh5CtDeaZIldy+s8ZmC8EfQg1RgpyLFXJfLt
LcgbN4IPaxRRH0MnfJP+LXVJO+gB/3uyJ1B1qPSL7frfNRoA58Z5zKaQQIoU+HUZ7i8v1EJYHxhG
P2r0SqIbLTwAA9UdekK+BKx66c69v3Muni9PsrThxn08177yM+qmh7waNl79XHoqaYZh5TpYCMDM
vgpWFL4PVsb0oFp2n7vtz7JSD2HfvWq7SUjhvlWrzFoLx8psrggsJpDSxYeA3+Vu9NNNkPKVi2Np
6LPPemcUE9o+XeF0uNOa6qmu89cyW8OPLg1tGHQRFR1v0Ad0dHPE58D3JrOO1MrqL5xYU1LMiizR
5KQtjg46Gl+QNGZ+goRlQLeN8KZThDdcH9vj0H4ZZxoduqierozBzK6LYhhHx2qn/OhEduwHxb03
nKbJe718aBcsw+y0qPhEpaXwYWpWCSt3vl0lNOBJHa6hlhbMwmy4KNKun7A3xdErVRnz8UZOuoD6
6XWEnr5v2DYTkkeZXViHtvAP5dxuxix6ioq1KvjSAhlWDQ/rNO3ZqgV1YpETwIa/hdWTpa7bALPH
gtoR2AIG2HVZMrAv5nYaM7jzKhSvRQ4djcvbvGAcJtFcC1GRaXDhz8lg3djM32nhvV0eemGBzOaK
rKBgSunq7EiE3MzqBuQj93gYxugV2l03w3nmd04DLdChLFqEGSX/45cPFvEfrfRe+2Tlub0QMJl9
FW5DLODaEZb5VX0idfY7LSJYs9Q34HL63EB0ZOVWXfDhJolc1ZDed8sUjlVziMJDLYDeRW4Lfi5Y
9vBcr7KxLdicZ1zf2eSRiY5hePDGByiJJ3UH4iigWy7vx9Lozr/74WdhFEyej9uU9G+MqgyIOvLq
d2v7vXRYDYseaCOjdGrTQ10Cm186m8bqXq7764Y1S2BvwEMGaybMg2B5GXfRFFMIL101vNkdkVc8
bRwZWofJ9777GqkRyassIRye7/IMC9Zmdkno2Q0Cy8YFiiu5LZo4i95GBY55RlcmWFh8s0kCWQTP
AddheggFSJgVkpT9mhz00n837LgkPMe1iIh46luAU16j0kvQiRG717GH+Ga3gCcHyiSKMQgB8n7X
wikdvKGlWzFYa9pNS99wXrZ3vqgn5QiMA3xRGL4QjYs/2NfBi5teGcWY0nYlKeai9Gh4GBx1G9lj
YqfDSrZiwc2ZinYjFU0w1XBzkDnyvvi51SXTlP8RmQZdFyTTX7is85XX1dIpMkwYeoJk6KceNcSh
Gbbc4uXWG/21Pv+lTTCseGRBU3lKV8faPssEgFPL3tmiymMxNmDGVxFfWbKFicw2gSKIvBAwnewY
hXdEPYXFY5d+9+0vl2357x3/QS7C7BGYWRsGfthmxy9fHg7W9uGuePb23v40xGnCYwilJ07SxKc0
+eXHTWzFXtLtUX5K3A0CqLiPu023IUfwDr41B7qXt5ANFLFIXqwNgMfxr8v/8uNjA+6tf0/8XFRB
BTUWfYLQEDjva6gUUkjdROCgBX9Zu/a++fjEOCbgY0CjUsRLUZ9U2X61KEckqlbqCUtDG4cx1VVZ
W7IG02arPqsu3TGyBuH9+Cp0TCApFCOq1o/AgeXXs9iCbNzeBy5B03Wjm/Sqcr9j4jz6ACX61AKZ
n+35SW5F+7BuHzNOVp42C6tjogmEQ6ccOTF16iZ3P0fORgf60+WjszS08drLm1RGEc+GU9ieWyJU
X38KI7kGJv/YOMHz+O/BFL50NAp2w8lvs8Rrmq3GXV4Ac1/013U7OiaSoEO7oO/zHFR6Q72lamrj
vrTZVTetYyJgs4mDPy0v+UmBmiRq4qi5jhvKMXGvuuCRknkBJjuqf6e154+xS/NxXPnjC4fedv5d
+GmgpOvsUJ1cv5F36DksX6Gqlp56EZQr98fSFIbJdlrR3sXzHe2E2We7LzcDTC3WqlwDmi4dTeMK
ify0ZBMBtS8oeG/B7/EaNv2va049+mH/XR6rAYGKRfPhNARejIJy0q55m4//NDFxRuUZR8gkRs64
E1vZGDfBVT6GmFiNdrSoCjvVn8rcPxVQx7Db6BNFtfPykny8ncSEZhToL6+HysaJUSDxs9NP1Vlc
bCrXxK8+vqNIdJ73XVRGvLoLkM/vwUzBt1XwuwS8eW7QG1WwuKJrSdGlrzhvy7tZggbSaEE9gJew
1/fK8m5U434t2+yqM0/+h8uwOXcm6fUnRsZYFc5NqdD82F85umG0gHGVc16BVDEFZGJTEdQGdElu
rUqnKxfJ0vIYNguAypmFa87whC6+5yw4oc34xySalafbx+6emNCMVk0pVQ0+oEuLB6utWDwE1p3r
hUfK1pIxCwZmIjMgNQxA5SjUKXdvPaveO2Owu2wBCyfURGUUmnSF42BkKP28KGbvZNg/d9m8T3GZ
9/W4xhj1caKSmOAM6noiHSzSn3rH/ZNPxUGOrYodt3hoO7ofFAcPZRSMcRvm1+FBiAnXGIXfuVEK
/SWBiwfVQMyXKkXiIW/XrsqFJkHyAWwjKIcZFG8eHZonBq2VY6Y4hO0i1abPbtHhctBPo12IchOC
xrWOhXWOkqTySyi/RJQkqV3UQH4Gvr2tZidDPC11EUCZraofJr+VPzLb1lPC3Nmy4lARtuU0b9sk
5P6V/tuk82oiPdt2OqKjxhleCY8eqil7vny+FozP5PEC7VkUynDoT7nlPHppeJCKPkETcHN5+BAu
7v8vFRIYrm+mDDyEsw0FF1u95S6UCdL0nrdgaHD9M0urx345/Wqj68LHmGCTbgqQYCrReUTcfkLi
inxqII6B/PoaReuSnZtvGptMTtRigsJ7ojXkpL9eXqalP244WYi/FgCr+P1pdm4L9kuz2276dXno
Bfdn8n0SsL+EtWrbE2VOI2LSlZaIOxuKcJDg8+u7lKs1/tKl1TFio8xFNW6iU492xxB9tPeztaZz
tjCyiScJoQ+QSYKRRf3Nb3+6a1fn0rjnY/v+ZpZWbg8Cp39G5Tnvizu3D1Zq9gvrbmJHrOjMBh0W
/amaxxyE4OVbW4u9X0B+r5Br5aWFc2MCSXLQEomelemxheYxXpkPUZbtwK97uHx2lpbnPO275SE1
NM68ImOISHUBKBuahiXEUlbu/b9dLB84B5Pns3CjOuhbDXPlmt5Y+ZzHHA1/Z2ggIo2Jd3Exp9qK
rdDKd+1Yko12ep4Axk7jQdVlrJt5+DpA+GYjgf2Iw9SF5Ill10jN+qm98TSgTZFX8ZVQaGk5DOvP
CyG9aG77k901ANmWEbtTirVfLi/20oExfECdF20pi0wdo8oXSSay7GANswKLplfEfim67XXzGOEW
mVjB2xyXyTDNZexRCGcV0dtUCndjQcTnyllMXyCrsUJM2p+oeFL0N0dttZAHx1t5dyxshYlVGWpL
K2nh6HTid8F+ROBzubw6SwMbHsEj9hCBHqc/hf4JQUAyu2vNHgu2akJSxhn/eBYzHELIPzGbdAkL
smeW+m/X/XPjdM5oVfn7XDp59gPpszio1968S//cOJn5PPtMdgrqBt1W4mXE6iJuubWy4kujG+cR
Yd+ohd0MaOgNt+1YxK7tbJBWum5VjHMYErRSWzb+OwCx8WDdjf1aE/WCvZrAigjVP2uaB4jEZSFk
k6dkHuRWs+eRr92nCytj4ilUQxAid+g2D9Be2+e35KwlO62EHAsH3aSrlKAXS1tInIPqX8f59GCr
z5dXfOHFYrJUtu4kRVDhJSGt/tjlAJm0aC+vX5wq38xyjSFt6e+f1+zd1QSo/Wi5ARIPlNGXjnWJ
0/Knyx/gnk/eB/eSiZwIXTUINvVIIokU5T45EDs+t2tsxrYLNmC9hXZPrehmCGrkCsIa8uq25wSb
MpNskzuC3EQZhKxABTFvrD5KtwJvqZPViu4FzettrFHqTvgEyqMirMN7358adLc0Don7QvAdcF4h
PCUZ7ikANXuwKRdbyjNvU/EIkURBflz+zqUDbJiGzaC8lQe4znyfAriR5zulwlc/B/+ti+f9inkv
bNT/cAqNJ0EsOUTHJn2BxA5Wc01t9G8l4YN9MsEJtHStaHb7CA0Fcf6rzOIJZMe/u6+FE1f35Vc0
e6c8XtOEXPqO83F/d+CQSW9U1WCyljfokXxJ55UeoYVtMMkfmdNBDLKpcNrYMSzyuPV5nFrowxz7
zeWNXnjbmziFsAGBsnbc6kS77FfXQzBTZ89QOGVJ0dnbLCsPnbTumipdMaClpTr//m6p2mrw+qaA
bXrTV0+CbmfN5S44RBOe0ExuqwcfPkuEItq6TtfHwu3GAxfuWsZgaTeMu04OVSu9PCxPvJqPvc/n
E+iEuj9+WOk7ZPTFypYsLZFx6aV9PtthAGZLxdl27KMD87rny7u98AUmMquOQPEask6dQF7qxlXU
vXSie1Uz2YLY77qHgYnNaqvQnkCE2kEqiD36qG1CJXrFHP5C4z6wahOXNXW4VvtA9qcxjKak9Ur0
sbWVlfh06L0YAtpVGucsbRJFXL1VaFrYTWcuoDgARRCE24Z8z7pOfwq8rr6lrCAxnyXw7Hlhb9uh
z5445Nw/2b7jb7Je6h1WRe70NIEW0NUQoGucbAdQYPspq3R3dAOnI7HVhixP8pHUfzxdOy+zbPsd
tJlpH/csGB/qdGq2vR6dbYTLIwEx38bhn21qpXzfVwHdQFTSvoe0R3sQts53Xu2WT6TL7D88y9Tn
AVD8Bwdj7Dsxi1hHTniDuCWNI+b6D3knUb7IZ+iirvjkczD7wRKbtJ+CoJjmEBho4Qdqn+Wj+jTK
fNqg+0slENer4nZQQRM7UTdcaVgmxEVbWeCkEZ7aYwvmOachqAu3t848fs90f92xNEEufdeX6GJD
SDYR9qMg+c85g1bAZbNaCGtMfAtu5yloxFyd5DTqhFvNaz2Xp7ymr4NWd27XX3lhmlKIdh5ZnHYT
1F/GbDMgJ9SE9nUxn4lzUSKHiHnh4AkyyI0iX+30x+XFWbhhTAZMp26GeQYJ34kHU/i7crti1xd+
dernij4K7RZJi6bRmIVBvtEgottdnnbhPjBBL71XOEFZ4UllCWcLCc9dBqxlNqwh8ZcCDBP50kN0
OCjAF4ZqYt9kiYAs9LbjQXg3ehG7UWndgDmbFLss1PX97Kb0oQ5Iuq+cgj9Nucjuy8ZPP13+1oXe
Pmhk/nursqqF6K9PUW93tdz2nJR3kEITiReQ4WaqPfS8wRtvBZQZt6Jyq+1QWOTGH0aeuES337KG
8i1HE+bKPbPgRMz6f9UqMoNBXJ3aUnexh06OOAicG7c848rzrkx0KD+jp/TXyvf/3dUPvNbfcP1d
WMGlk5HSO1enRZufrNT1b+fQ1VUconPpi213/UHmkf5sg6Hh0+jQ4HtYUfQYudNskc3APbDyz7zE
A7NyKRiplDjZqZYH5fD0QUelDWo4l+4qsAl/d3La34Vom9oWs+eDHMn28oeUQGIZjYX8h+qVyxI4
ruK29C2g6dTMHpiarFtP5mQHFrrx0dYNfZzqiP4Yoda6b0Y+gRiTWOHGV830NW+i9lGJwt92shne
QPBafMrpUPwiI8/v0I0bJlkn7X0xzaABrkjFbv1IzC+eqMttoKX4FCjUiTOcit8hVGbqOEcn5zPK
HJBo4PMI+dJsgqYidR/UXLgxQ64sJgFh977OgiTXmeQboZFKq2tW7pF9LhLdiHvZB+NbUQ9kO9gB
/dp7NeoeXqN2jQqAD0LP2L7nudxQSdSXGc0FoCoOSeJL20/QYt0cQU5TJ3gFqqQrdLQhFXSBLLef
74acWr9p6jv7PAhA4tcE6naw/TTmA9ae19K/gVCUnUCXl+4tlVk/bFDcJpHvZxuHeZAwmbLceQt1
Z+0GzsQnsGc48eTbeZIFAP7g4Ds3mY1+FlX6OoHUX/5Jl3O1DQY+PSIj6AEbRGrQhbt9wqIeBHGN
22zawU63rciQFYemdh67Fug4q6mfT7Ub/WlFP+zTtARXZiDa27qJhj1FJ/kToCnVF9BbZb8q7kiQ
zg/QNMxBRLZy3yxEiCYzD7r23FaKCGm63C5uHV+6d2Az/HnZmBYcp4nNIkQRp9V4+kVO84BXbRSL
uti514L3iYnKovbQSbC0R8eofqiqh7z5HU4rAeJCfPu3Qe+dG7DrwG3UVCv0Vzcb9MXFUE+Avnm9
GdZEwZeW3ngYyynw/MCGZ5snDWRQwaIDLMpf8ZsLa/8/WFaBsyUQfZ20b29Cz48hQh6DWDi5vLUf
xymhCbLxaRNaw8TSo+ezZPIdsgGQ+86e6G/QyzgJr8O1C8n5MIoMTUqfBjT0kYuK6qkd4W4A0i1j
q5nfikY+ZzpwtoE3fxVD9MS5e8xm5y4F+Wpc5tcpYYa2sUspeo3qIA/xIAfXmgqtuPK67bBaEP/4
EFATjVM79dhCZx53f1ahUNx+KwCNusq2qYnH8QEPdR0C/sU29PbuJO7IINdi+4/Ng5qInCFo8eyA
COqpAv913b0ADBWLCcc4UJvLJ+zjYI+aoJzOGSPbByQSUtYV3c5sfuO2+9DmaIIl9FBE2Slr+CO3
6hUY5tIXnQ3pncH7uQyLxmPqhEZksunJTF/Bouvshsn6SuxObS9/1sd2SU0GlT7QekZKtzvpajMg
N8J4lOCZsmKWS8fJiN6atrcKDR3ukwy/FKmK5zUNq6WBz9b5bnWg0MoVoQW4PKX7VeTTmxRif3lF
PnYlkG77d2gx1QAC9OdbQrEd3sv3WkQPJB+cmNsR26R6uLk80dIOG6aciaag0xnk0rVnqtB6E2S/
Cv95lmtNuwsTmPgcq7NCoQXgts40g0AfZNDpY0YIiCtfLn/BX2Lw/wen1MTpOGWVja5G2cK66XdT
ku7tbZ7wrQuuyc1wN5+CzZzcDrfiXt1XN/WT87l8yHbVyuFaEPyjJnqnz3JAyqLz7DoGhVtWxuWw
tcZtswvC2Bcx/XX5MxdsxITsWNMZdx5gHi+6lxrbBBXDFa+ycI5NpI7KaDB7HZ6QY1ZtGs/aMlVe
OfR5yncmYoEpQPYM/3q27LeU9XFD12iXFl5l1IRXRL7W3EFK6jAR4t0MLBcirgbHAyw3cPiJ44Fy
1xRjcBgmr02Y1c479AX2X4a0T/stlNv6z4Wt508Q7HNWPnfBbEPDmoZakNDKwJ/V9OUUKyfa1Gy+
l275BqnqPGbcT1ccxAItNzVxGaXUKaQ60XGF9CVUE/FWenZH4Yg49MMRRLk1f8pc6X2p/eoPCEx2
3RwkepofXTAp35D03F2m+/5zPzr1K+qjdgxHgHDe4mkKxBVZezsv3FhmtZjIog9du1DHEOLN96pm
+WM75F5Cyyq/5bTPwLFYdkHcy5E9Qml5rd9kYSdMnoNBy7LoJlsfFQ8PpWzCbSSnA3MriKrgDTKH
eqXfZGEikw4FqzlTmmKiyodI4twmpXdPUQYJ5Fc3b1e8zNIk59/fmdFU5dQllQv+JtoAMNuwGDif
KvbGeju6Png2vXylaLs009mNv5tJphHP57Hpjj3x7G0R8q85755VpJ5bpww3BVKhK9+0ABCkJlkK
6aO8cdM8O6Wp309JNssu3w4+m/400hFzMgWs/QUip1Rt3UyUj1x75PsEAq4HxYjEbRUMeY70ACjX
Ym/wvZso8KcHkfH+MANYnMVzBhRUGErvpw7o/DN0srLesBI3qtuP7lVwCCg//rtgQtiB9sASgQJS
2dx31eTvWoZk1WWvv3S9mPhDnYVconddHhXAI3UchrO+L0cF9TgrTGWadJ5rPbKyR3lPzBHdda4C
X18t6/bP5X+wcH+bSKHO8usJyQB9nKvUfml44W5K2lr3IR7vN/9xdmXNceJq9BdRJUBC8Ar07t2O
7eSFihNHgFgEEkLw6+/peZrpG8dVqXmYvbtBy7edpZ2mz/DgH8S3SwWZqlZ+aSHsfQyY5z1FVg0Z
NKoxdWgK78ufH+WDOHcp0RWWIgKaE1JCcIItv7NWygwWTMXr3336RcrmwqjFVhhwEaws2pqgS25C
MdBPrpmPluEisrTj0iSgIUMiLlLlboAO++NMZn5cAgeGfujsX/Wp+SUotR3haoqUbTiGwhszkiRz
pkVw91ev6BKSyhnMSxtrxCmeedYWMkdX6s+f7P9DyP5NFngpfyJUGcw1w2efvnnpK0tZ2qY/eR5n
mAml19f5tyrdDun16+mUX2/xx+3hsD1sr/P8+vrp9qHNRHp4SH/sdu+7h/fDu03fzebqbnc4pLvD
0yE9vF/FabbZNenm5njcbDZf9nv86evxMdsfdzfHDJ+T56d9hv9mkx2z/ek6325f8/vzf5Zl+Wue
7/PXfQmO3ycPfF743z3vRfHBuZhDN+PegQWW+VZBlvK+UBB+6WK0/Keli279SsUbjzc+1JjaIRtJ
ODz9+cs/OEiX2izhIoqyGshZzZbvIqEzuVSfbJGPsrroYqMv88pKDbXWwyKSHbC5qWkgf2DfZAS/
eQjIU+9hruzdgDIRXx7wCvPEaONH9Scp3Af30CW2KOxWakEwGo9kIfTgvMV/Vb7X/vDKQv74q9d3
CS4iqLdaZzg/EKgB9sEz+5xUc75sfrMrLqFFHqmgNjjS8Ugjovaxkt9kAt8G6NWHEHQlte+/T46W
Yu9R2efSKvI00aV56osq+uU4tzve9X6XVTX8VmEhVdRAywx+7ti6AUgyR7Y472dHw3vV1/JqIN74
fbQrOvvL2q9V6rGxDIBstHTO6BTgEZO6SmcMM3frCv5jz9maNpXu0DN3c3UbYYicstXv9qst4dCO
DVXs+tZL3s8iSVlT0xkhvsPwIVXCAJpRlvgV4QjvoRh6tLslpGAQTvFUdNkaUAiBNXMJ421OZ1ib
wTV2UwVnjmEdBRPGvBq97yVcN1Erohv4PtknGA2FOdBYUMwR7ZiFPWteRzt3t5GObEZdXG60XvWc
Wo+IL21Ro0MRmjB3bgwzjPrHqwgmBJ8c6g/OFb0402iMN772yXjUArZEaUIaulk7CR3kv9t4F8ld
VbkyKFUNlU74JN8VtZBZ1f0luZNfCu5EVpNyxgLCH/nBxQ/QZsygr00/VaD+p4P9u819fm3/yk1Z
raHdZxU7uGS4mWZvx0UDwbkEbnBJBteMzOvHvO3DOzFCgTMAaHlpPxMR+GBpLqEdApZwgD+gyYbO
DOT8brV4/vOafJBwX+I5FuLPtA3O6sHK07s6TJZ9X0fDLecmuLED5PRNwZLNn7/sgyziEuDRhjCJ
Mr1sjypoxtPS1+ZazjQBblUa+G/Z8e98O/llg7ocw5Dp0g4nmE+/97DuMv6Z1SM+K+9+/yDRZe3P
nStFjWbuka3Rpm/DMI+a6sYf+U1kBrX9u7d1EYpCAq1fFA78oOCta99WzVM93fRvf/70D2QN+SU8
z1XSYrA3yCNLJkLTAgaH894fypama40IlI3GeFANiEIws5SdGCaJlcDAKzAT3XWV/NS48YM9eInm
E2a2IeiYzbG2cb/1RFe9ucmGfhZGbtyI1ban1Tfz7s8P/kGEvVQfYmusTMJxT5AuPkZGXZEyvPc4
+6Qg+0CEk9PznvnXNWEXSdZOGX5wPV8QEAI1w2GudOMLciZ3xUQVHIAtMg9+60ZQFyDWBXYuXQ4J
hHFkBjXTGSNR5+W098JnB9OVTHSt+OTn/X7n8ktEID9H2rKj6pgUA9+vZ31eKJ+s12oNdZCuOik+
YcF8tKgXt6VwjWjCiDVHVwXATdoCRaTnZHuABJrM/RJpopqXz7xFP7gfL/GBjtiWQXYCbi+LhF2t
3+vdxHv+SZf6gzKYXXoMqdgLiVVFdVSlTGAwIoMqbZzgGyiX66NX4a+Cuo2qvK4L/TOCX3UFl8E6
Ovx5y/5+0dilzxBshZjySqh+DOwEVktK1QGcmHRin7WRf38m0ND/756NMbOdpyQSRwATd3BSrnNV
8S90sTT/8xP8fjewf5rn/zoUySyBpQi8+sjlzLYDVEyfzcqqA4P2u07rBV7ujjb1+leZBrtEzIDP
WhXxYAV2nL1lAVziY/FX+5pd+gqhN2lZXfPq2NBqvhXtlBYFJ1vZJWQTxi7DbPrvQE4Y2P53VXCC
wsD2HpT2wKFR+mvQsMNafDaK/CCfYf+Qs/61JpNJ5qBcsalX0C/Mun4xnRcfGx5dK1L/Ij6S13qB
GWY5fwPMfkzh+S7StviM9fTP5vr/fIpd2l8WZVnQcgRSQNMpV+ox9Lp0pBNqg58esJDSR1+t/x7P
5ZoxUx0t6XbN7Kdr599AiT0PwvBuYnYzzMuVqMg25P11PaqbcoXc4rS3yfqKRugn1+bv7xf2jzj8
v95VI71OS+ZXx0iOv8CayioyfBKIPzjclw6afklrFftNdSzgz+tXsOsgOm9N9AIyxSd51wen79JD
EzBwYHYGrDT3mq2UzyqeDsDckOKO8L88cv7FFaI9QOQFoGBHfy1OwTwfKjV+8vM/QOOxS0SMgq1T
4I8xXtEYZHEEwEeMa6oNcuV/LUL5rTVPZx/gzkHGc5k2Hp1O0afmBR+tT/jfU7iQJo7R/ZRHWaL+
HzsIFrbAFW2VcD3sdLvhk6f8aIsF//2eYSmACw+0OEIN5A7E76MtwT7/8/V7XoT/P2r0EhoAsVED
B4xQHjlcAlKAsMBaxxemGlJ8n9zwH33F+fX964SIQY9lx+rmCF8KlfahexMWfN1Yf5K2+cE/M43/
fwp2if/h/thLzdYQQd4vt2TSy62Jhdp3JNFrOugaiEDCZPtDxXoY97j37WEqVvIM5jbcPxIvHHhq
tAmfGYAS+54q70sYjOVjYzyeuiAObpnnV1D3rotn0a0NXlVYsyt0IOVh7KLiNHWkfGasWb1sGvv4
KoyXskhHf5YvrkRXNPPKhu9GgWnJiZNObWiiSp0xGfBMUQzRc91V8B4uyoBkDVzv8k5GUCEjUdDc
d4rr7TAGYWbQ9d6PrGjSAXy+fUHaOE1cPW5bukLBDzShBcDAhYktjLvMvoO+H4rQqdljM9BcsE6n
mDLC0nhc0Cbo9QLdM0XZY+BUt9PeorfdUsRH6HvSHw6OiifVTt5LsBB4zRnfqB9mod4eqj3Dj6SY
8IlKwfJRD3ojCPVcZhgv0oDWMaS9mPRyP9HFrV9EfM6GDiNWNE6q8mcH568E5pLnLLetCH3sB29I
Y+1gfSQMNCzFOiOdAfFFBwzNFrwvmRE4AP2caeV/n8Rk2oyNfvXkNYPKg3V5h6BDgjUONHuYZj1v
9KgUWjNRWMJ7r6o3soGvEqy8ljc9Vjat1Ay4IYwgzI/CCfuS1G75Bjy//9gBRPtAWd9tC1/wVwck
d5NzUsu8X9Z4p+bG/YiqBc4ZfmeiMO2XebhNhmFBz74h8wYFq8v9ZZIQx5jm5HaVQ5I1XeVlcIQE
DnN1xLsxBbTRMotNA62JMxeg6YH7r0QTfWGhBv4wXJqDv7j5e+Or+CppguUZFrDDxl8S++5VZbLp
o8jmKI+nvOE2+BIWIwdHi80xTM+T+dkAo3PCutAHABgThSIuWaAgNLI185zu0OUu6/Doj1Ic8O7Z
zu+C5GHQDs22BQPRlDZlC3xo1P1YHQY5cKDz3hoyJXdeYuCaJwZPfKMUXre6oID6xl4L6IRs9Zh3
01x9V7ocgWJTMX0D08vM28Ro/3qxwMenbVMnPId2BRy1RAw2w64CZz3zZLhMKfBV9jCzLn4wsJDC
/8zibOqMeqLcU2fSRaFMCuKb2lG6VFDDhGxEyeWQChLV4H/EPoRChqbAhxa82BjmAMdtg/GxTWJ+
JWQz3tVQhNA4dJH0N4lHXAOjW0+/tNJMv9g4EVS2E+BjMIeOIdwSsE3gD00D06l13ZY1XY6c49RV
Yrb7uvO/1ugZ3hrb2n3AuvlVBEKf6oZOd/WcDFtZq/ZOU0Ql0iFIOMwH0y5ei+2QMIfWClSxA5uE
Rz5QAGZtGG0d/LNuQH51B1AmAdn1Gy88NMb6Gx8ODW89Mi6Ujr19sLwL4fjTtqkva3uNXxp/RdLW
b6uF6ptSDBAk7+Ie7c4S0iY2jzGmTSbaw1TceDalQIHtpKrkjppwMlmpnU3y0M7JtRqbIsdPZi+W
+I8DrGjTpoCgc5OEcFAZARKewrW+TmCo0GV6Dqeb0ShvQ2qoutueLDiIbiz2fg1uDdSH0LXcdPUk
N3DejA6xlMEewJv+F0SK6IuGceIe9m3NnGrM/Dd10BlIA9Yc/L1asS86jtp9BGInSwHcnnaBHNbD
tEztVZDYYMfZAHf3BNwF1vDygGJoziNm6IsDnyHzgS/OqrLw4CeZ1Gs+iybeDsbrjjGfp6uQLuRp
YbW3B9o4+tqoGaL3HGlEiqtX7uI66XaA0ks42p67zhGJ0TJWXpuqUbltOHnB8+opfoeBMf1OR97W
WzBCpIS0g9VfXe1H9x3z6ztv0N3OxbZ4Ad1ieSm8hWfjXEPbJtK4PkPSXK0zfMctbeQ+nhaxNYKo
DYx+wZTgPbhBZKleI5z7a2sKnuuIq6s16chRNNA46CIa3Ja8bRA9ziyjoRe5aSNyNQ4evwmUhdZc
kkj/3hAq9gbqXDdxxV0KGPl48Dpa5+vMXw1Q3t8NCj60lM9akqmvQvPYWjHXWUHdmEfWA7IHj0Zz
qef+UEMH+h5UK4rVDCe4/1JQr7qiyr2Y2WdhafswiLa697RLIAYYQsVB+T5JMSTGeti2C27goFE8
KNmOP9qWDzYdaKX3DV+Gt24ovWs7j+IQtCiZo3CeWzTSO6hZr5RHKa5uAcUV3t/wvmffaFCzk4/X
99YKWR09O2Mnhc7DRcX8Qwz3wQ0RcEiNwJjA/ueQ7DE1TEfBNzLAqdf9Fklw8dOtdqR7ZFfTvS7i
5KpApv1d9EG7b+QUoIjXlf8OX9/2ycIW9QZ0suF2EV74bYEa1ouHSfuTLnqmNm4CYBgGN5O/YebM
CAYWizxz6FunEY3DbPDW5KUp7LjmFZrTZ1dSDt8OESY71Uh5XbBy3rpZQIUcFoobAhrHYfLCcseC
wXxzjUe3uCTdJgCDOmWiKbO679psGEaVQ8i03iB2D28TYmSuzWJcinQOQwzdlzsXyCgNMaK/Hihm
HB4gCz/jZPW2xoXVbjUJBMM4zpMd+vIr90mZazACvpSw0cqdLVS+LqS6WVZXA65PyWmBs5aI3PRm
woFkljf2p2/XwWxLzeRdEbbkdR4HfU0n3EM+sStQuaHF/KaTVS2ywlf6Wx90QMWVQSvTtffXK7cI
MHcTkAba0euvzBoktzN0QHAQxqFPlwF85OLsFN1h/KzTFtPzexpHVdaFrdnIUta/wmhip9Y29mbk
1XDTLF6YrQbK3BADgezdQSrJZJ5A2Hq5aSu97tAmot89F413MYS1t/A9YZvRjPwABezmiTJh95IW
S7fntHP3aOSE2wA0vA3yLInUCY0eqKIEOfGhq5f6AmygVCPzSlIdcrw1BjmzIykSsD7gEHZfRSsI
DgDMNLD6GXgCd2jpHucIyKww9GXGR+PtUaqgCpNr2+aa+qOfCb8K1tywWb1aKiH6LTXvcQHYIbnt
TIBLEOJTU8ZUWSap7CvybWqT6QtQ1nBRTsb+lpSOgqCkmSfSpCql2sSF3+5qA7+DdGprgjo+WKcz
cUJGBxa33l5RgK+mKkNQDfLVB8dlhnhC1qt52EGBKmkyC15Xl5uu6d0WqRF780Y3fMPUjd4rxWOZ
ApmPUZGG2NBdFVfVxpKI3YshSr67IWneXVF2eYkAWGbx4q9baFYsrxPUtEWqTKVeEk4o7lw5+pCi
lW3YAlY0sdsuhotBxkg1v3b1HD9OhNBj7GPII7QOwlxEOthYYcscpy26bWIeX4+LgGfWUmt7i4jl
I42aObmhtkrMZh5qi9cxJttkkPYublb1TifSodHhK//dTNABWoBxAhNET95VGET0vC6hrLP47JBm
aUh2cAFWx3A18iUhZXcSdq1zWcYOF7Isj/GgTJsmwoeMGq2DU4P8me01BSEr5QUuirwHBPUWjnii
S5MmAUXVi2G3RD2UtAENdAlOPvo1CCaht+tHaL/N0GEzqQTCCHPQmH4x2CbQpz2WQEbvEeqS19hg
eyAiS7qd6nb61gwRpKB9Hu5G23SZC4bxhygF6TYmluDiqWLNCmvWt2rVSkB9dgZ8tFFe8pRYyZeU
yrn7WnleVKTLYoPrUbLm2rCl/gLw/bIpmR88gGTZHOWomylfaxtlzRT6DNOD0r2zAoO9EP38jRrd
PmTlDmye+YaBlXOLKKV3xOsX0BSSSALvyQXybs+/b4LJgURHvTidFqBYB15Mx8ByfUoWbjYTGos7
viL/qIaEnCaHgSp1C3+e7bTcNbEkdxWl9tAks8jHqWJ5147x7fkOvZ4WjR6jp2A7yEV11TcMQ+DG
F+3JNxLL1cHIb7cggwKCVk/8RMBk37CSAedO3fQL8gzBaWm7FlM/tfyAUJE4cuyHPbBhwbZqku6+
KRUGKEnUnIyOky3Xtc0Cz1/yel2j75Ug/F6jzmtTIj17JZJCZX0opo1zBgfS04CdpdCxM1NWL2S1
aShLenSi7+847dt3ODKgvOikWFIy22HbROGQFWO1iNzrSv1GZxCZVq7mKqdN2OUQhNJfurqBYqOK
yZAJOeKQUrG6Z7q061a2VfKjm+JzxUiVfKgZ6W5Y3xbDFSyu4n2QrOreRbTfYxBkgPmhSI6a2LXD
rphJcyJosiJV76dpowa97imxYsmJEybrBmDFRpC033AjmF3sB/oZeB4PDybLd0+xJYsmcmYxVsjj
MTwvvY1jZHnvlaD3tO2aeofZgI8k2iG5yAY5tlfFImKA6qq2vcJD+nHGIoaj2TQ1x9E3oFRYuK/H
XTkeDI5/BgCh3tu6YVkwGZCZ56ZejgtuwwNMZDuT+rURNxXca/MWS9+nka0HZEP1IPM6aYYnUpMq
Z8NSPUju8+98kV0WhYSkFX7wQ8Sq4OeYsOXBNETs+yksT3Ys+dbFgX+TQC4E0dczWwhJV1OugwpN
EYV//Aw6OFJk3kx3HgCCXyEYLH4KGK8/cc+zRQrDdPgbJf0Mn8xlRVKAyxnjRc1BrsmrsIWTpJy4
92YCMiLdxTjYoIsDpl6vkwobFrwcP/PCtl9BJnfrNzlDRRJUdVUBpMLCE3jlFlWOISECSmUiA+hr
ZLZ+oKYD+pokVRXopUXSRxvnF+3BouKq0mkWS5ASiJmmK8iBeRJjIDXwJnwLXchxgc9td2qX0EAl
CKU8sEEgH8FG7hTiqG9LkJpfdU8xNZz57NJoKvnJTPGaCzQ+QzQ5QgCEJLj7t2qZ9R3+tbwLe64V
dBdrWaaSRup7tYZQE28iHJWRwvI7kGITGY36n7kGxOZlWfYdJDo2ZTCxH2gUhEfV67DZ1uE45mPD
+6s2MMWmADM5L0Bg2RVtEqHv4CILRGYR82z2A/rug76cNTbotqFburuOT8EW3tbytZ19cTXHSN5I
JJrnqEPxr6ZJvPWQpd2AGMo3dp6Xo0Kx6VLKaJXr2Pde17mESzL6Q3khXAd7bNoM6UDo/E4DT21h
i2FZ6iX9C2S5yBFsEepSFtTiNEzQpqVwM0MazZeXWKNdl5XNMnyt+9G8gpvoeIoKh12ryHQ5CUmH
iI7ODRiO7EgmF1/BvDRCd4lCHb5Dj3xKkv6ta725R4umBSmLB6Z+xoR32YBNMqa0jExmm8HlqKv7
HChIJJVCzxbHQ3jTbmWTu+mcxK0ukHi5ee3wFvv+OPm8fwQ/Xn6d/NjHuG+dBG5veIuOwNicVKjY
qeMyyGoglr8Sx90WKN/xha7xchKORFeo8dVdhI/55onZf1kZj/YmkcGV75Xo+UQ+JENTb+bhVou4
2iSWTEO6El7fnRsdJ28pzzuJSiQq3Koqc5BZ3y16KR+ZCsQjBY0M1rbjeuiGpd0LVIG7wbRthpMC
RI8LqttiVgUMGSHqYLoJEUfNZAukT3MD1nW8YhCe9Pt5rfW3cJmb23OSl/tREfbpmhD/p2YqvgZW
B74sC0XZqJJ4EwASn5cGiRZs3StUdU2AF4fQ74OJsvPqnuQrnHFfFS+aLQ/RS0u7gfSboOrLR14i
xCiF0U+EJ8xQznQbCJUCVeJ1yZp1XcFOa1LYrY0KuDkiAm3HeYLmxaTj1Ixqvg6bgJUbCWDol8JE
yLicgNLqeJYWgiBFuFkKsBO8FavCYW/4QJDv9LmeTXmDrdGTbFBt9+jVQiOLnJn3ELhZ3yYS2hxQ
lJy+TJX0dhLIjauRtNNWBZUCmRj1VkoSyo5imQRg/bJ03zqkwRn0hjpA1EukwqstxM2COP8KvJH9
2UPv47FzrcpbLG3mxqk7lBFOfloXwEbh+Ou6hbyS50uItFJzL6t+vMEJXk88GfTWj6rheilleKBS
zNvOsmKv69kD3t55N/Pio0VkXcxwxfTIuMAiXnU6jEufBVG07qgqxYZoCMIWZZPcmXDkPGXVMOcm
8ukPGkXziJ0WJU9zVUebro+Q52nT3TFTR9cN8aAIkIwc8ovaeGhLI2PC0RuvRVn0TU6YP+ZlXKuD
bcLinllZncoE72YbxgpPFQcd2S/eSgMQ1XHjTRbSnFENCxXwj8sdcG4KMw9ml1ySc8YQK/UtTJpw
Q2miwfnB/PQqKqx/WIZm2NTI3V7ryFPX0K5CNVCExcPY6OrJn6fpGoZUZG8BdcPrZeuK2kujVVws
UbMLXRIfIibUIVEL2cboFsKwPOiudGJmwM3k+IbWtclizc+mGaQ/QgwD7q6u7Xr0TOALD/YLanq1
W4BG/xKOatiZJKiPUxHZ4SxV0H/FPT/ctqulQB7a6YRpKdRhq4bekGFtb9EwKl4kMeo6iqnIxQgb
Hx8yXDlUMSxCn2F34HxOO1l07AXYexTmnV9PMJWg6y4GDv1XAKuYzeyF+HtQO+Q7glo1pMhVGsx/
z8Jb6+DuDWvMczAzA9A+tvvSzP31IoXYVWjTbQF4avJC0XAL0g7EFxl3N0Uyfk9QDDxWXPMc9xSg
cbCl38ax8K7jpfevwgFI/4GK6sUDPvoJXR16pUZ4L+BYtVDvgseI285AQuZcyi7MGe70a1onaBVG
ZCU79B+aeEOcF/yAA/eEWzJR9BbGQ8a/qycQjTJSId0e4rB4KgZhbx00mp+gXN6IQwPVtWgb1oa9
1gZhOwuhGYxqcy6GH5M0+q4K2UiycEVzO3Vonz8RMQdPE/rUJAWBpz4GKG29LSQPwuckqQA36dDE
KIC6SaWK0sqF8jEisI5OlUZnjq5ehGZt5eud54JiowjSnLyFrcfRW4Oh3AzUEdDh23hOITCnMze0
6it0hvUjPHqdSttBdt9rJzRwDFEU3sfQad6DBFbczKPnjgUuw3dX9vIba5RDmtzpL64D+GmDC3n6
WmFcuk9qYQFWidbPhlcfDUgvoFZGBdaOrAM8YVGPrQ8tkQShDPMYkpadQsbO/E9g+r8nJLFLDjhE
vYlxnecd2jLR1/W6lEjPXXOXgCQKZ+y5ue892R2gpiKvItYmnyBY+AdPeKnZsVg2YnQm2mMNvdR8
WmWYhaF0+apgZy7F1EBmtQepF1rTo8CEpa+248LgZe+CYDd1UEsKIBi6CyBHekCvsazTpaLLTqA0
fJo6f7hZ/E5/7WGLmrlq9HaBlr+mIAmQnEEZvY9ifho6c4AQpi4yhBz0FjoIMz4MSY3enJjq5mfD
DZoRsipcOtTVik2he1DJRIk+vAwHNCiR+PnX6F8tHRrzvoHDqK68X55sxS+JnOdO1DreekMxUii8
ixkNGzusCDxoIdmZlMDdYqLUaxR2SFLiK1uF9LqZgvegD+0Ds3OMcwYtNKu0TMcx6J/HARl4UhbR
a1D77Ze+d5g2URQ3XmLbXTihbWEbtd4Qv3CnQHvzruxHB1HIBSBgGs8qgycwzai0X1H/FekQByyN
l+AzAf2PVvX8z/81dJ1KWPSKqsR4D2Cxg439Mq96xEpHiN0ESefnGLx02z8PkT9ADLJL+5TF09BB
qTDiDYEVoxmqB/1zdPD4MUUJZZJ5+Dkb9HrTNWD0VCQDkhGLJszjBCXqx09+w/lE/mYGfOmvUq+y
wF0ZNEd41m89Gq0p6cdDL8c9Rl0o6rh6TqZ500DYJNTR05+/9YPR/KXvio6bVhTM1ceiCMcXsmJU
A7t5+sl7/QBgQC4ABjPzMRGhpDw2EOc6rdawbUyS+ZZigowBGgTPPkEB/IP3+P+XRy9NL9aIikKh
CXSEhDKKFzGeAQ1JDAFLF1P70EvsHw/RIFsR1KFA5dg13D1+YClHOA8KP973kEx5qWU93QE1SNGL
4n/7ji/gDyBdeEA+ev0RXq+v6EC3LxBimf9yAS+QVMsg2MKqCHXKWsJcbx6iBxK00yeQsI+2x0X0
4DH4naE5m1qDIRAEcTaIz6SDP1yycxz51wkffZ70xJr+GHsmeo2djR8IDsEbhIpniJ940XMYugGJ
bOXv5wnMTG4xZ4IZL7oFdbAgGW7MXR941S5yNfwXvVL9FVWTXkpZTMgloZU09UeFQUAGRP9LZeok
ZRJqn46STFhb7/7m/NFLgQbD7Cq6ocULToq0GpDC/50cDr10ULGQKWvGGV1MHUv4p0H3/Psa+6Ak
Nx395NT9fnfQ5GJjxxiBLZGz4IGT8q7z6FHI9RN9jI8++mJbB3WTRK3C5nCGAUT5MJOXP7/w38cV
eumcMqH2LEWju6Ne7fwjiEp6GIaGwkYDxpQAxUzTEa6G4yekvw+gQ5caDT5zvAgqIJ9WFB2evaH4
05p8Ihr0AcyRXuozGIRw5MyjOkI6HPKDkFg8zbK08XbpSLTD7KUKD2j1CcjoI6Ov90gvilOFaQxg
2pgMTWkd1vMneyH+bfTCCPC/pxlzgFZ3CewmCTr7GUeD2jjz3LTTzvLo0Mfl1uHS/+TLPljES2kI
HlUgq0R1dxRk2E+e/1DEKsx4s/5kMZCxmI9nf94tvw9gmMD996n0ogJoAMHzcCmWI+nFjtQdhHLf
gvKTff7RF5w3zr8uQU/BQqkZC3Fs2xpAiM644kUFLt7B+jI5+bYr582fH+WjrXg+af/6prUv+YCx
vzgGHWg8V4HVWdPyT97T7z/cDy/iRL02SARr6JuW8S4BAMWW0C+TT3/+5b+/C/xL48lkKuNGsrOy
p4Y/ancj208++Pcv/3+cnclypMi2Rb8IM3qcKUQfUkhKSdlNsGyq6PvO4evfinyTLK5QmGlU11S3
IgJwd9zP2XttbRk5CT2hgvpWZuciymbKR10YPrZNoP5bzlr0FGNh/tAqj+7vv/c+HhAp0jjrzpX6
mCJuyCPjxo1fuzeLAToVcSupz3ZnmmU0cumZ3go2fnuOaUvhPG+9yRxdmEthCp8PFV71HA4jGJZk
S43rxkReGTdL8bw12IklKaOcu24kxC3z0musIBqL90fO24uStlS0d9aMuEKFdxX1LtuXe3oRSmKS
YoSyCOZ/SVvk/S9au1mL19Wo0etA3Az/rBObOTjWkM0hB/gzKaSJ+fj+l6xdzWKSdVWoB0IH5qSK
UIMPPcUH0L/uTlWG8lRnRveFCqtAGOdGN9aMlW9c6tgTSgddkMNhGpvkrtHEC9TTu9BSRz8NCTii
jXXK7XLz/uWtDOWlEL3Ek+FS1QJ8WlfeqNsUR28ssitPZ6lDL6NmomPF9LMKtb+ndNP4QVfCS6QG
6w+Rmu4EFbPv71/G2j1bzEj03PHQO3V3duwg9Gd8rV4TDPFVsJX5WmFnnkt19asmkWq9/40ry9hS
n546oGXMBPgeQpziohMy8xhW7YyCNtSpN3Tpx0aDuljFlLqpHUVGw9kWm5rG2Xaet5iXH5B1vn8h
KyNgeQrHVTxWAw7dM2Pb6zV6lsnv9z95ZQQsz9aY9vOxGRhbYsyPCaqkOK4PMTW9PXSMelMH/Y0v
WlnQlufp0BSJogeAHE0n3VkdcpF5o1v796/ijyvgf0+52vI8TTOCx1la/Tmk3+a7pob+gJyhO1QN
1TGZcZlYHY87FURi9tK1H+s0wnZo6NmmbrVxWw6ie3WMMrnx9lmpm2hLMKNjYQ42A7c9B6KZvDSI
930tt6hCJk+qybdKqV/Qd+7o/W9dFRHHqMPxef9mrN3pxZKr6/pk0jVmbWKvoRqPlXwVxQ1X2tpA
XKy0JKZLTB+M9Lb8KeIfRnzjOP32b4bx8d99gD6iQTONgAYBMim7fM1UhyP7rZLZ279aXR5b2yBC
AWQ4Pd36BMWdPKCo3rx/s1cO6+rSZqHb1dTqjujPc2lJtB9oD8DulmejBiCpWkO1m2OSdNxSn35c
5ZG8HHSzoOUTJsfJTEYffDQaHrfqt0hS9H2MF/bn+7/t7eVPdRcDQaM/UoTTleiXY61y1IOFQUbL
UG1oHxoO6vLM2OqqOhPNwqTOTg3y3FthkX/2If87n9Xl8dDsJs1NOj6499ttdUw/hefhBefEJttF
u8GzN+OuPOIiezHvxLnZF/6tqIY/dsG3vvn69vrrNICgPAukdNkZ3RkPYt8drV21G+8RYyqX+L46
t7v8GD6Od8m52Orn6BRs3ZfyRnnl/3fub3374k2SCnvOoiHKzmFUq4Yvg9hLaqt/ldS28UZr7DQi
WxSPuqyDFnW7i13IkHQPp6HVvimhgqjeHvT+IobCvMMkQwyCwkYSVAU5YOAjbDO9DIqen8asyq8M
7zz0xtoUCC6DwvUGZ479Vk0qT+az8SQz2nCZGZFso/YIVayBBJGgVFlcTe2o1pbEDakPn8vK1f91
tSC8qhLqrzS5gPUKipo2QZ8bB3MSDo1wuChliDYjHAg4IqvpRe3CwcdkjleEdvc568gdlSg7drmq
SljcY4kPppev5TBwXm+uxcc+H35ZvY4qaAK9cZ9Mlb1zmnS6r8oc4YzZhL+aMoYRPIwVl1YRtuCl
dVVcKrTxz7mRKEgrLUP5ESiNc6fXg+aFVh5upk7oLf7dPvrtuKpLvaPGKFSGoK/sxEGEYIU++rmf
Vu5oX4xID706iOZHJ9UEvAxsFbOBAlhqQ1KA4J1GP1C0/NSZqPPnsuruFHMOKuQ4mbIX6tB+mghk
2lap2T1gLENma81FtJ+iwfjKJg/cg6ozpulynJs6AlqEdNaTw1R8aYom2JXkrVyEmdlnJ0upw0nF
PWJNxnfiFuj62j5StxOSIQMPTkyNI3NyFH220W+mQs9tRO4EzqEFroctpETjDquz9lxVOJhQX0fu
yWjrL+HI8sG6RAD5GRm1AOo7KuPu/ZVpbUFebAUjdExa5FTuSSaviDa2Cd349z957UVy/ftf0xd8
TOhYSu2e7LlK8JK22zJ14CjYh/c/f+2XX//+1+e3nRrL4hqmMcVjcZ/l1lf6rfEN4tafffcb039Z
mkzSsJ30jmMFxEBzUypB+GOOr/qlGmZDkOdyFwYFCkrcD5tSLZwdZ3Iwdtk8+WVuKo8yqZpNUvAi
UltJZLzV6Q8yzKcbF7/2QtH/e/Fok2okZwmUcn0M2Ism+yIRAhxzV2+iILnxCFdu8bK0ZCqIfOcG
gKfA3STiS5C/vv/sVsbGEjpqYd4EIVcapxrfvpdRUUf0n3lx69x4Ha5sQ1WxGB0lNNtgbBvjZLpF
dhZGOR9szjObWYF0XxT9GdFftMnxlx3wTW7EiM5O1fKHLkMDa0xGvlfCj20DKS7+92FNXZgF2lTy
bp6PcfE5q2IvtG+cG1cGglgMhJxN4NREeXKW1YPhVmdXyOOYafugFzcGgXXdUb4xFZa4FbJLJIof
RsHI/HoZpzi+q4JcO1ZBpRyEW88h+dGO+Qv72fzK2yPn4Kglu8zK8KFMId7OqWmfSopAG9bIeJNP
lrvLy7Q+ZBoqGZTZ8cENygGLWo2nt6prlHDhVcYu5sPUzv0OWab+VKvT6LF173eKU6mbnk75F9dS
phNaonqfIrO+F26QXDLdNg5xpUe+I5JiWxnIWytLGTflLFyy2gexcZpIu5BqgTdtCDIUXvyvQUn0
AwWw5inKq2E7t9L03clNbxyA3z5yq8vE2Eawo1R6tlHDJi22WbVx7jl1oxu8edBZmaxLomYnEjxJ
VyUu4hAokfapQrXx/nT9U994YwgsOZA1qRVW4zLKGqQanYfQzSqOsR0WzwJeTOMhFjWLXRia2tfc
cE9dU6PZ6uIveU9FX3HCn7GaauySlHY+xZZosHDFzh7fpeFrApHj+z/zekR541cu+WfjrI9DZxJs
bjRTtamyNt/GkpyvRjfNQyp1IkpKF/2oE73qXXbLGr22li0OYsgI0ZSUmctrOfghy/jFHNTXybV+
vn9Ra491cR7L8NiWnaRsF4dPjvgSJC8f+9zF7jpLdXa39JLPbVvs8nDaWmFy4+W5sib9UcH89WZ2
pomOhGTBsG0Uzf3oq3WJcXHY2/XHoPHqEhgKltbuemXszsV0waVDDI6BKVbdfezeLBZVer4utNhr
qRS3bGIcuvr3+x+8dmcW58ApiNCvqcxRretPqHJ/dej3QdNuWGludNzeLiOpzmI49nVErmvImyBu
Pbe4V66u7vwBt5Df0Lz50GUsuc5BjN96zIz43M32sz3F/1SmPKZBfzGSD+7ulgjnapR2NLYGEdhI
7HCWz0gu48G6saCtPIclt1dqqPWVpqhPsWuG27ztNN8Vo/laCsf6PDtafWMmrKwNS4BvcrVlTkQm
n8183orwgKcYefGNUbp2Edcv/Wua2aNZDJjVGEwBgYOGGF9ce/qSxu5Glyy27z/qtSu4Lkt/fQlK
EBY3mxGrN7uuEJ5dYSd0n97/8JW1bYltLUXSJSbW9TN+2QCuUkMeTpcbN/bIaz99MYt1ZONRJcjL
cO1500574KKb3ryxwVy7+YuZrCs2zXhBCb2ads6MWm8zRlu8yR+7MYtJzDoRhhy/ebR2vuFY6uMz
f/+TV27KknAasl/somsKTpt8UaN/MEd73XDjhq8sPUu06dQTUTJL8nuwF4FMSLV4218b05IqKO74
Mj7g5/8gZNBcPIBSDEOIC7c59aUAytFSE2kF6JPhVnLI20/YWYY1TlnXNp1l1igXZkgin+Gf+Eb4
MLufP/IknGUwYzSXvTQKeAGEmeUq2bbJL9OZb1Se355ZzjKRMZesYf1YNCCN8uLSKUqz42R/K9jh
7c2ss8xktBoxp9k4DicZpF6of401TOAUrjpnZwa7cDZv1KLXruL6aP5afFzR920ucxIV3B7TmjlA
fUhK5UOTzFmmMhLB3Bh94tYnKlntQw8FEARifKt8uTJ8ltGM6lBlIdOBbGFV2WtKQ3Ggru/Leq79
MhTTh6azYyyOli3mUHQBU3VKQuNQWnPmz7hZPK2Rv94fpW/vqZ1lFKMNYdE2ZJeciGettlNcg3gp
DCfbFq0R/0yqyPYx3P6E/BrhuomG5saFrQ2xxfQ2Chsxcx4Wp7LEUJNkPcfLyvFrNCKeZUfQNurC
OUWKuJVIsDbWFkvuCP8rb9HxH7ETBV5Yim5bjXr5IYKZs9SHmHmI1A057mkw8sFzUXQcMReJGwvv
ym9fikSGQXWVdoLsWjoxxi9Fqx9Ague3auHXW/C/5ypnKQ0xMTc74ZA4KLLkb23GICcK6zEz8k8a
vXBvTOpj0I33w+z+ThTzllrr7beJs8Qujjbhw66MixNOK0J+4JWku8Z40Gcaivgr3x/eb78OnaWC
ZLKjLs86KznZWEgfZAIkGc++Ul4i0cY3ns7ad1yf2l+rWFjVGq5N2Z4j4jGB0nRk1NS3tuJrH75Y
AMqhElNgKNVZ6uG8r/Sk24SxWdw39gcTEZ2lQiUtSlxRLScKrcZjF9pH1zFuHFb0P23Ft8bWcp43
7IzptrmnwmoaPGBNbjzAWUpnXJe4dJ2SKlyVEF8z63a5D81sNKDq4HPANdRtoDJHo9fkTbtHAqJ/
w2lN7s80VxNpzmrT1AddtfNP43it+k1AQn9HrVbS+CvL+mIA6bgrNdXKvCBvGvZaWRnQkiBIWhUi
PhOC6fhz7UY+cLiQDpDrPtuo3zBIRLr5QCAtAl8ciY+kmSbnIVfj+8yqnRNoicpPNGOf1Y31lNNx
9vNel18MlboX1C/ex7GhvXQN9ikV0McuMHEv+kDLo5ckis37VjbmpQ10ZUPn3H4e03L2Nbf44cYh
bY+2zL1WRXmA41Tdz7ai/TaBlXyRQ2X8sCsr2cVKao47xVKirWojWdb0xiovhZXKyI8r2T+mVQXF
USnLXYFNWfNBDQvhgwrBZtwFIgOTqzqAo2jj91tsMfZrHCqaHzjw2dCGhvp9zSthw8rc7lNS6UbY
CFlqnJs2qE6hNhnbsinLixUlzaeZxLeTVTXNQzDpw31g4KoNaK/4YzVZ9xgD3adIxXrSOixYXWok
9wHFppdaVbHDpGmKP9U0QANY2vfB1bCMkiIrAFVgTE+sOjvGWdnukOkXv3JcJlt479nBEcBNtYmq
+CDVGmaBHh2MXnN/ChMGWhhZ4TbTamPcsjOttspg555hxdEXC8nN15xLmX21GYC0SLhe57YbLQ+P
O1GvurQE/1egNmKOH4Ud6YanzMa1m1dnGNaqwo73nZjcQ1EWDD5J8dLMWmWvGsYIh4FuWGkHAf4c
dCmmNQAg6wJtm14pmphd+3Nlh9FlKPA0lqbtekDyzI1aGpiClKgeP4sCWI9L7McT7gGxGwMb67zU
Sc9tKJ7aG5EV+sZAFnBOczP1ywG3XBwW49a0VXs7GKrAj03/DKITobSw+7ejgAy7naoeBr7FC1bp
U9gYSOi3HJDDewAb8hvWw9hPwqi5k67mnCoj0I5JXI5AqjX1mpBu2IMnpdPt4KXJneWk07c2z4NN
VRvtmTJkc6yD0v3HTdPq0jTlGCH2xbXCW3ZsNQx6LdQFWZWV8IqSusuGknJW4V0ys50+CYv8WXv+
QuqJvqXjaT6jvzEviGLSbW/TE0ujfB5P7mQVCi8J2DRFHKmg4fWc5OhExzhXhXu6aSWliize53mh
Ypwc0t2oDMkzjdxs72Jr8bIo/BQyCYkkEA4d9FQ746VRPBmE/9pwk31DHRRnY0X5tMkgSBHoGzjn
IcXy70gOaHlHx1E22uB3+SgfWyK5wyMYBvEPTqdQPVeYvYQ/kNGxj6gZgosCHiHnTph+D6su8B24
dV7Cs/lFebTZiDSBXOfExTZOO+vsDFG/u04tFziBazRH26iwfRLi93NK6tyXg4yPtWHC7FZtKDVN
yfHO6cZvierOL9GclIfcrMZ/pN2q97bI9J95q/THUi0hK2SmfcA1OD9kcyv8yYD418Saex8nUbIP
XdHuZvI3DM8hMaH2I1129xEuZm+0Wv0QWMLNHtIscHZaXanZtQ9OJ9ksq/qnLgp4ZAr/yD3hSgqC
YTIkhhePenrfuWBBNgpIEYDNmtOZZwOOUP+x9+5SqgWURCvJXa/P9ohyE9643GSqm3tmnkX7D20f
lpqtBh5XQgRgfUYxu8sIUqyc6Yzu+2MnlKVSyzFChwaFqMA1BDTqC2tvDkO2ef+3rxxQlkIt+EsU
GJKgQpb7EjOupuCqh483wHZvbK5WtqVL5RV8xbZxsrA+O0r5vXPde9cSN9pea9uexW49dNElJMkU
nKzWtrYSzZgHXY7HULTbD92epa50ailgS2z+p6iRe7MOfg410XFF2v8i17f/2DF9qSe1a9dIAO61
IHurR2EKv5jkjTu0sn1eCkpNLWcba+Y1YBZ/uofcG4OgkwfnVjjZysP9o8L6a1fb5YkCJ9pCOFDl
v3T9XzO1n9+/8yvPdqkVpX1S4FA363NhkZDTk+6NKUNTbh30Vsb9n47xXz8cQp0ueLMwKjPjKQWd
Y8X5LminH0YV3tjWrt2bxaa8iUalH82gPivdVyt+cW7JyNY+V//vSaKE1tYKM6rPVT0/SVd+1rrw
0/s3fe2uLPbhwA7qQiuC5twY9lYXd6BJj252qcbpxnxae6qLGUvwiK1jHyUUJL5PxAtR89J6fP+3
r9yWpau76St4WJKPRvpU1M968KEar7N0bZe8o9pQSZrz6DxTENipGnveLthbzUdXyOvk/Wss8oJX
lHTU6nPPod0bEE55PclK798W+0/y6BuHq2VUd9PXY9hDmj52waDs9DALP8usFIfeGJMdPJ1022Lk
2VpWVGr+bCXRU1ICHmh0Jw19Uu/hI9bo2s6iDrpHJcnaHUAq7WGwQ+cbtOLsB7F3LSZVIMEzMQle
FJrsuQYZ3eeNPl5i2cNEqqYZMzBgvkFvjHsoDugFjEbNQAgURRV5Uz9o/0ylAnwjUf7N43H6WeWi
2nRpHQPwkGIsN6NqQshLbNG+ELMXUxCqrfq6zxK9w3k3K45zXIz425ER++Dh5CWK9ET40m0qHhsA
BZ+YvHlbzE6zdyXAYhJ9zE+D3tVe23UD0C8bIFlhGoMCu9CYNoo05TYkTbEFMQKEkRNmbyvyYpP4
+XM2MnkHvyXZOXY9+TgwB4TgBBEDA7MjQMj2mN67STV/axxOdrHoQDlUQ54foqEd+z2EaeN71kMb
9iDkyV0W1xxB3DhRvYC29cUJwuASTbG7TyYtAfQ2AbsRaFY910mi+5a5iraszu17UvWa72MDgVZ0
mXNIIquBQF1rP2cRIc/TZ22HvAta3Syzl4kd50abQ3dT9RN8pmQ2fmmGkpwJ+jNeA9InNnUTgoRj
I2vusqjOOMd2wKe2GmLEnUQE5WdONfnRVP4Tcwb+MY0DJ3dXNT+BQq0OVuSavqro8Tf4v7GvN4rz
OZqM8dmUbYz6gyvaWHnMvhpI0NHmr15RpPIMMc/ap07oPFtB2bPRiYkvKyS0mFFThLvJazP6AXrQ
vb5/xdcaRp/wosqOCcIcCiyLQUI6Qeq2cAOAMytxXl2A9AaHHm7PsZoCzhQyuBK9s6AxzvzMRDvb
ocV5cUiVvPSr0oGf64TppG7htBX06+rmZFuWfJISSNyspSDbkgZpitA7oDila5IIoeHo9tKucb84
TKkBe2OSfnYl8XuO2/C61azsezKr7r8dRvJfEDWdB8qASe7pjl692nUhX7RcRQShunCxdpYh7Idx
cEwOPH1DenQftBeqI+2pt64jYLaKs14Z7mNf2uoGlLftgxZDaQMibWs1cYMQA6yjp5ejsmuLqSI6
L6g3wGeBBuRmkXL4lArnV1D0jVD0HbzLeFc0AEosTmkbtiIWtQng7eRPdXcD83qLaKrmVGXJvRXM
yTZ363inNvb1kJE222IC6WCAbb0riLXzDEcd941sskNTp+ZmspoOQXXafdVRrpYc90AiDFN5lWMD
Qn5KpjDxY2funq7HikdWqvmUTiD76i65hl3IuWLkumnuiwzgz5QGySco59bgcQOmPSgNtfSjUNRH
MBKgXIO5BWrXZkdOhKhzOfvvcubs79BkyeEk03vtaCt8rgQ3PrRV9RrR7/2eFdB2oYQO92R4EiXj
5BbH7S5sR+gp6P34D4z6KRdTCAsN+ELrEXfQHBTNnjYwaJVtZw/TIXVMAQELNlpaZ7Nvup3yVMP3
c3wO0mKfds78Q1fH7DDm3PnAyMyvTT7mP0OFBSNjwdunrjo/p1EQfFZnJzkOWkTqR+RaFcUGM7uD
QeM86aM7XWJzzh+jMkZKpLr2QQ4p4BaVx1sndviQq9FwsMtO2+b6RHqiU7hbQ4b2T6HIzpuHufuR
EabgBTCRIfrVte2HQRcfnLJKtlOrlq/KTAhS0xsN/NgSs2rOar2DyqPep3rBKFdHTq+mMuXbShbB
LkmM6DWfAhBXyJA3hiONzJvUemRraMMlSgVHSyq2tQqJDWBHeMBoCA+oc1+E1ufgN8Prgq7GB9Vs
gyOwY/dRlPbYwpihcgXKO6t3jQWqTDMT+dgMBtRXe5oubman94mrynxjSgdar2k0VFrs6NAYKo9l
DM07tRyzlyBQs5c+y1j91MLa2K4ev5pql+0tO0zPjlCKew0K5FM+xvEuLxq33bd6mX9RWvSlvsXk
O4Fwpi5hZg34xVz+Uuy4p25ntr5RN/ohq5Vgh7qYmZ0XKabVwD4UbRRv1FgZ9jzd2ouVWPUMzdCh
27GXzUCd6NemPaBt4FfMXMg8e3XMeyqdo/M5GVhPYiK/tnVxTTmkT17flaE7fBkrW7KDCsS2LhXb
n6Qd+uUkqi+VCRof5g+o1FCx96Pdhl/zAJKN5vTRvkNh96mKc5itcjaIcbS7jVoR/R06XUzGld6e
VEruZ8XUJb9GF9MWhbq5A9M3+2kaOqAi1Ubb1TnEmCEes9MYSSDLE5mNo6sDoC1ZWxR3/qm1dvjd
NDDZQD6wtvxLsAHCxSNQu6AA+0ZsLKd371L2Ug+qpHtFPVNpfkcZ8ZJd2Fifef/o56CojNnTBlaR
HR2OF02RNZJ3tdI3hUzk6DnQzB7TbpSosJPmjip7sXGCQSe3Qam7H8wP82srqM/OIxAw3RyqT/XY
6scghr/pqrrFFKZv7wbG9In2CUjqKNuzWxoYObV5x9w1H3MQqb866nyIfNVk66RldaDgODzAAKsP
mPMMeE1RtZdTK45DB/KhyS3lElUK8OS0Uy5sTLXDYKrzxm5l+1CLKniMk0R5rlO9fu1Qvb72sitO
nVs9RhmA9rRsuw2vhnivmkV7fa33d8mUzDvJkDyYralSFQ6GjQbg0W9ged8BLhHfmoQXwMaOZH6X
aYV73w12z8Ep6XdyUrrfQ0sZjXd7/Jhio32YlYbSGrXzz3VZ5j9Sin5gLymoTbWGNhOY25MNdenJ
SdLy0R715J9JdOXOEZk4d639yUohwkMLjffoeMs78JTas6FVym+AfNnzIHNrr6ajIXcNK80FsQ2x
3ZkmPexg/Y9+Evq/Ti/0ExcstypxA8coCcxPFAvcvTtP06vZzgrIDN38DY9t+pZbrbYVHXp7WlFk
PmiVfh/Mnf0L/mZ6b5F48BpSjAWUFxXDM+nf8Y9qKLp/ec3XCSjgOfuRxG31NMS2Q5d6rPVPdooM
0Btz/Axem4aUDl2kCyBW0+pKd4vzFB/xEBQUjsoqOvDCbql7aWZxIWq4unRN6l5AOfZ3U2rq27K2
lNdaasrDSD4FZMTciSgFjlf1Bm6nE9LTniAJktw9okXFuOmlIl87JysZ6yWumppIJVjewyNNi8gj
uqRL8B+pFD0z/bOm5lQeJJw4dMyY16My96c2056KQWb3hd0Z+zYzriFopXGHNh2zYCGgq+oTHRJ0
DHto9NYjgLf0NZQZwSQAuIdtaI443hrlj63E+DGYhsMbxIGHLCkUHwBSuY8jpNJNqism5XpZQj+2
Hfd3ECXOM3VreW3HdFvL1rU7kgcEWa3sjs/94KpfRdz1MF9HdFWurh9Fa2sQ+FCe8PAmcJdFGD6k
sQr0MmuI7ZIk4RF6hj5b0SzzkzVaDAydcvpD3Ds2QFdV3VnJOG7jru23ZWCGD2VkxRcFXv9uTnrn
txKDgqSULW2PxcF8UBsi/BQ05XkMpJIcx+EycCz/p1UncOFBVBFUCyz3aE3Uim2rniK23o28D9nq
PWUyaDdFraRPreLq5iZiV8Ua31VbY5j2xpVVjIFS7Mk2qJ8oV5gvegJfFwLAvE3Mqt9PDU0l0Gv6
4EWWwrZdi6p/+kqaj3EWgXbse/vTZMRZ5k+hAYfCLN1b4su3z9n2//j3yAmzwkCvzlGW+5Bf6Q2C
4f9QvdNe2veMUVPbSDWqsx1UXlOeiub3kNxoM79dgbCX9r2WAjDQaT67Yxyy9PuG44lw0wNEev88
/HaZgACS/x62yxLsmTkQHgxZ7SSi6MGR/eZjH319GH+d40kEUM2gUagDuxde+5xAbtTC1n7z9e9/
ffA8t6YrlTQ42aoCPsl6xSr28/3f/HaB0F46XOK6prUgTXHCCgnCxv6SBtkdvQLM35PxUgfJjUtY
G5CLopUwkwE6bNScKdJsUBL4hn0hC+L9i1gbNIuyFfVZl7OhQyokO80RjWKifCsBDMzqx2xM9tJY
OZVDObWRjry74PxoGNG2S5uHUR1i7/1LWEHk2EuHZa/YqdIM9CnQQOZbDlCpjzPl1f7m+B2HtY09
3SoIMWj+txxkL1k8gdq6Dv6M+py1p6TDiMoByVJYjrLoxjxYeRxL6E2sZKMQTtichcUyDb2HQ4un
6eQriBsPfGXULi1JXSvGQtRUzAJn7K8E9xP+gwMi/H6jjg4ZHJANbqwXKwN3aVLK89QAdY7uIRlQ
Pg0PWVH6aX4DwbD24YuJnfedCmee8nwdPBcmXWKrhQhXfWydXjqO1FYQXa/Y1xJ6t1HiL7bZeZNy
i2S3sigtPUewKkCtlRobekHcH5v01sluTYa3dV//X8r8a8Er1IA9OvVGTKYtJRSK3fMmkilUl0gb
rO+iyezPcJdhO4IOyy9zV8ScGLPp2BiGHW8DWP0kN+kte9pR+S1zmvgR+jVvFKgtonYMbvzQlZHu
LGwZupYQ9kDiwqmbL1pPlDqLw4S+wtY/1L20/8Tw/XUjal2vaPQL7RQQ20uoFlhv6Mvyex0rt/wy
a9dwnWN/fUUe6mae9sDKr7jpcjwWDgEiWFXT8ob8fe0Lrn//6wsC1dLbShr6ySFMQKS/4TuH1+w8
5cY9WhmIS8sT2QMi7GNpnhqHUkZiZIe4zn++vyyvTNCl5cmJo5KjSK+fkuhTW/Y+MXMTIPD3P3zt
hxv/vTFD2xqOMtozi9fwlBfKk0ml62Mfrf/3o/McUmTYU0kLR/EFkN4pS/PNxz568bI1eoP8gKrT
T5ybtz22Li9utB/vf/ba7V60h9paiMFRdc6EPdlYbeO1LaPmFgRkZSAuDSuD0YWc8hkoVPBdAggq
ShXx8IzR/sZdX/n5S7tKRLpNK3tNP1Eq8HKbMa59a+0b92blnbd0qxhuiKKGJMgT2/qEJgWxwHM+
4PYwT6VV/NukynTjMlbG5dKvElKdmCAQzCc3+IHGww+IIXz/+a49geuN+2spmJ2YeqFr6SfUtd2O
llF+cDkePWgDp9A8DvLkxsK89iSul/b3F81T6hJHoJ3gCbq+q1DAM7Toq6O4u/evZO0LjP9+QUye
TV7ptX6iX+pL8WLPF+x/N3792m1azN4+rJy+shv91FZ+Y6NNK74mte3Vpf2xJdlezOEwzBxByW5C
KlyQhzqnW5IMduxtXxt6IDeuYu0WLSYzKWk5dSomcyhyv3NnTyl+u/MthszKdFhaWKjlzgkoMYZS
8XmqKWgdimRnERZKB+nGBaw8hqWTpcsUKYiY0E/5YNAjJR+piXZN/4sD6o35sHYRi3cvWKCyFm6s
n4KO/VP4AlT9Icr+TZLOr0n7e3+omisPwrpe31+ToTUKbNImrnoAFuyNzcE4AZmvTxGIjNe0yHXM
zgnE7MlJ4x1aoHGrJBH9tqKgmkMdHmlYmjr945yo4x0GGA3Wc2SiRRSt31xbWR6TwUT6NmSkmUBv
pCwJgQC/5pXR0Vd3WdvmGRwuYhIKpSgvyUDuGkmU1ifK2PbWwQ/kZ3oXfWaD01PPnCr04xChuqMp
03Sj6y5sVW3U+xMa2YE7VBYn+KiiP9B+pB7b5+bBKqPus60HwY1j0tqjud7Mv26aRihETdtVp5GT
IpxMd2SjenIev5aIEpuhuVHvWHs2i4VKM0RnGpNWnZvmUFOdTXA2ICO9MYJXVnJrsUpR69OHqZ6r
s1X9H3Vn1hw3smTpv9JW76gOIDZEW99+AHJP7puWFxgpStgjsG+/fg5Y1dMiSsmckc3LXKsrq1KS
ABJAeES4+/kOLppqGL6I1Zm3CvfhF9tIvohRdBoGFyns8piEdy4HLLb99vGBT92RRWxq4hh4cUgK
jlH6tQqRv0OlFC6jv3fwRUwqc3hWtBK9dAEjngODvEI+CB6sf+vobLEd6KYJ2Kgxmw7gkViDWlnt
UzTFZw5+AmYB88r3byR8dABdcCd3H9NUZ34St2wjCJTtMNrQPk8bcB9yhcRx6mJl48Nfr1zndpf7
Tl03V/CgVRt4opYrWBLGZ+LXiWfFFvGrpOi5L5OeHKZw+pqlCTQhJdlaqBGfeYFPnWARuhx0eFMD
nvPBcsS6ju+h/IHhwPePH9eJ0fEWL38e4pwEoZmXa7nUu5LSZ14XP37v0IthTSH1ksApOweFBpUg
urHbc3fk1EUvhjRICw2zOtyRgAyjZyQWT3pQZ57niRmPLQZ127l1lxbzskkauMXZj7Rm28RNOi/p
6zPnOPVIF+O7rYjQDO1Ah9aBTXZyCRWEN6TnpHAnwvZSrxlkAt24MEs9jOUL/GvXhfMtqOBjimnG
is883BN3aanZTNAZHrnoJAIp875yv6a1Wk9V5fO4PdNyduJLLHWbcHKlUMQ4fJ57ymcO77BdrOEA
ukoSYOmsJG1t1Hrk8PLxy3riiSyFnM1U1G7TJORAmTiSlK9TM+xE+uXjo594Yel8F38eZYA6Om6e
YVPEOk/zrzY7c+BTlz3//U8HZmgmbxq3tuGCxOUGFZcjr4ebqLLI9uMrP3WC5SC2nHCIc0MOsdvt
prgF4yx0r2Pb3nx8/FOPeTGUeTIZByK24RB25rLDamp24bs3NTZzNHmRwvm9pQxdjGrdiFRFEcZE
Mw71OiqyS5nI7TRW1IuUdRDZueLNqRu2GNpjm3Q65dZ0mJoRQAXCg42ylFzzLGe/+UwWE3iUGCed
giY8mgxmR5J9yrrgKyx+f2++WSo0c9XbOY/C/pB2xQGJN7jEVo9oRD4T+95u+S9WTUuNJqrIhiRl
gODHIJwJa6vbxOhXhP1qA4VHj+ZAWNllQ/Is68E+YldcPNpYHa/RsRZuob+Lc6DvRLsqplQVftQZ
5BnQXL8bjFZqlcKIBr1UULddWoC5oP/SilCtyK3mOqWMfIKPb/Q0TXz6Hsat2cz+FbdQDjsHbqNP
KYGn0KqXDhrupm7sX3/rJV920Fd9hr7SgJYHcFczL8qbyzRxb7hqNknf/ZA0OnOeeRX0izu7bKJv
HCojNJmUh8FYX4CCfmRdtY+G7CbPlS+K4XPPzjHkT0S0ZVM9miHReFMEFURuzgqCqNCzs+n7x7fr
1LGX0bIfSgQFXh3U1O6S1iVeY0/i997uZU/9mLO8s2HFeYC8b02DGvbm/Wy//XslAbLcaMoyJLRC
J99Rp/21y8xFbeszGYtf3xfCF8F+QJ5iIDxqjiV63eIaJMvG/i1VNuHzKX+aR9BClyg4lQNY4TwE
5i5V3z5+lL+OhmS5+WJotO6RiQYxDS2O3gjrTBraNyI6E9V//cIjif7+sh0OTTycwc3BsCi6a3JL
HsdRYgRPqes7ARU+6eAKKuhkzoAY3qLUP8cYWn/enzISeLxhpcNjndVwHwP8enoAkdTdTCNkVROq
LnPbLspyNsy6N3YSRFcWqaHfADKuXUcsi48yCtiWloyCgFr3/RdoScH+7ujEdmg2A+yUmxCWxo0L
DSTsVHqyzyoFD0tRJ/Ulh68eKIwGTRZUdo+WYsTciSGann7riS13WCpRTHOOd1aGtXuLlj70G0UB
/CS5ew4B8GYY8It7aC8mfTimppVJ0+ho4K1UoK0QJAARWJ96Y1KzRztyoXwWZdaxt2CTFLe8hJ4T
xn6NEybocwUnB65mSJyuBDxZn+wyZ1DUFe3nEDdohO9qXb6oogjRreek2Q0aQK0vdAw7uAJ3or9y
4+EcE2KOSL/4Im+gwJ+GDVpZRV2BpLsnE+wTmQDzTOpQJejwFPI45H1zjpp34kzLbXVCQpvXna1g
zqKD187iBg35nVugo6Ytk8QLtbDPDKoTYWa5oe1gUDDVlZscVNTAyhtzb+Mn6N7/rSUrYYvo3nRJ
FXU5XHZIzV6QhrhsYFLnZQm0DB+/waeufxEmQwBfkLWLYTIV2FdV4Fzzpnj4+NCnnsIiTAZ9Zw9d
60q0JFs+r+SxTaarJBxjr9fn6j+nLn85OFyggJVjSVx+c1+V7krH+Zkne+ryF+Eyr0dRJNi37d1w
OpD43kHvIi2VPyb8zL1Xvx4QSxZRn7ZBLvNe7h2uLusuRK8aPSTFTQxVcVn0q1g7ryYW6997HIuF
sMHIq7RF5B4CzjvHLj6NDOoHBsVtpooz3+jEPVtudJnFS2a5ku3nJSvIqdVVOTbMzyVFOb6uzzyZ
E/PkcrfbQeTfOiW8SDqR3ruNuEC37F3lnjO1O3X4eff1U5yyK1x3oLTauyJWnwdh6rsyC1ToGRKf
W+SeOsdiXA+CWm0CXfc+hHvZoVIj2gxqWDl7DhbV1pmnceok89//9EV60UH3U2fu3i6ta3vqPkWW
2cdl//zxC3Xq8IvxHZLIHqY4oPt84Ld1DL/qUm5LfU4peurwi6GdwsZr4LWi+xBrWgjv13GAf3VX
v3fxi9HdiQ58hsale4gs4GSMJhqQorph/fHRf71RJ3Sx7imrobMLhKZ9Ym2CfrpUwRfhttshtoAw
2Hx8jlNjbTGegS5D/z9G1j7IgtdCW7nXS9v2hMwSn0Pd9PFZTgTY5f4W5mo6KiJG97zuH2201nqW
2999fOwTd2m5t60BZVIxd+jeNmoW1nxlDUhUOuE38N4rvCIu73/vRIsR3cSVG1EnlvuqcorPUzY2
+6AwYM0p0ObhiNVsc3M2p3HqWy2GtjU2fQx0vbtvLDhtJzvBoFmodvk0bWL6+PEXOuFOAtHB+6Gd
xMBnYrkt9s4gQeyBrkF8m8AIabymAoRDpDTwSdHbm2pqmxUgJsN9K0yQeLFEV/aZ+HJi/lruDsMa
kg82NhEQFdh69qDU5PB1sKMjgUF7kivMLseAFmfexFNnW4SbgaOtXqHv+uhMYk8s17MnwB9dc4Fh
e0mCelP32ABA6vnxLT5xuqV/l+PWpiuhldsPXLg7C8kAOH4rsg8h0YIgp0ih9coZJk/uiH0TF+eq
WfY8fn+xTH7ztfgpapeNlbilBbfaLAksj9tj1R+j2gHAwW51eA0tN4eGJXATDy7e46qJJ/7koBPi
TOg6UTVCuf39qxVTt064m7L9WAzTgxPZhhwDCD8hzMucVB7Q/NXvIC2l3aEpwJlABQdgoBUp557N
JMnWsJhuV2irGz+j80mduaz5xf7VXVlEVFPHAtKFiO+pGm+DAWijJmkHz4Ky6+PnfSrQLcJp31GI
H8Ah2/eg5aCAaKFY5nSOOZfqcOYr/cU3WOa1NHdi9Jc0cu/GATooUEmM+rsCDvcDMCYUW7fcdb1p
MlsAqFc9MDdYNq+pBj79EZJgn5AHPkwe49eJXXk5zXdoNThzc09MJctUWEkGzctwxNIwGW4rFPtK
6NCy8Vq7n37r5i4TYGNUaSQIucTWL3xEL8Axs8Mzz+1tH/yr+7qIt4CGktipQhcuUaPGWpPJ2LeG
oN33fR2vRugyD+PEUFutB7QMyZCuCwtCo7g3qC5MFbQurqCvb9/z378N/xF+Nzd/nbb+r//Ef38z
xVjFYdQs/vO/HkyOf/5z/p3//TPvf+O/tt/N1XP+vV7+0LvfwXH/Pu/quXl+9x9rDSuJ8bb9Xo13
3+s2a96Ojyucf/L/9MN/+/52lIex+P6vP74ZdCXMRwtjo//4+6P967/+cObo/u8/H//vD+cv8K8/
7mMdPhem+v6P3/n+XDf/+sMm7E+iYKPkQkDhuGqm6vTf//qE/smVjZoUMC6gc80+AdpUTYRf+pNJ
Fz+sBJzd4QE7g2zQM/nXRzYAkjY+wp/CcbDC+u9re/d0/udp/Ztu8xsT66b+1x+w2Xk3KHFZkqr5
5MqVQnD21mT/U9DNU3Cw4srS21bRb6a+6dMSstxET9DfW2sj08yH4t26aOGkvmajglVqHT46JPfB
N4pew0pAO5v90BZQTEPJffjVOT4bxCaRSeF3IruAPnU32dm6iHuIJ9Eho92qXinCfdpCccM55Jew
DkdTMhZyk9xbVrYGJomthhia+MjiuyjXN9IVV6Plxj51Q9hXks5POaTUGukbWUkcg7LbJJMbR7ar
+awiyW+ywFpPvLnsmPah5/NLnkPAhQFhi5uK1sUGALt7rSbw7ELIzVLqBS1UhYPcWC33ZZ19FS5A
+DlGr8QXD4PuUowvTZmvaWJuLJdtQ3oHqyd4Vxc3g4MfE7kPndVuYHcmrKH8jYIHklK9LSsoq6yO
ZfsKE6tSrkZzsr7RMYrdeR+qLSeGgThr1LZuXwx5SfFVoMa6IGm3iugdMEy+yCE8xr+m+aUtrR2z
0MmDywgzclVO1VaAbTX/dAOZbmb8aYKxrbQPtj3eT5nxXKkyXwX1595ArR3FUE5buc9LcKm0wWxS
Fn6OGzohtLpggAFwV0Oy/IngYeCKeG8/YdHlx+Qua++0uSN4oJELOaR9C9bfYT4xVrRbUfEjZGh3
WWNWcnoto+4rwCiAbc/a3Yrv4GLnY0BsGlV/rnTu92N1b8EvyO6y9QBI6vxWNDaedAMqlmisdZ7y
XR5FwtOQm5et/pomLPOAKjugvLU3eNfGslmpTm34KPy0DDemxzOQw1PpAndWozg4qoeoIU9v703G
cDT8jETvEBAahzLmt5qLTWvDIWOIs3bXpBy8Elwlvm2iyRNgBQ+ZGbZpYNalA0ZhLLZlba1HsPm0
7I+u+eTEBYBo4BIP6w4joEPiJ4+jrVUGx7qciAduOrgUADaYzHcrIOQU+Muuvu+S0IOB07qvistI
ZGu3jV8Z8oKg2FnrHj6JhSM2aXtHsarAjuGok9rxqwrxnpWbYIzZEfJCszIjeNdjr6ZVC5UpsMjy
ax6x8Y7BM20vVH6Rt6W8n3QpLzQ+w8ofNpyjkcdcRPB3IZDTZaaNNjWMiTdVJB3YeBi96hxGV3Vb
AsApoi9FiB8r7ExA7IQPK5ZyZGnSm4il0ZaglWZTyqKGXJ4MER7FqP18zrQO6nvT0dIDo+FGY+BA
zYi6ajKE410DwcJ6vqCRCIjYxfwW5EL7fad/CA07rRzK9CMS1xpDPodSGXJlEAy59iNQLI8ow+st
y1W8h/WW2YnARBtsdaxtrK1d2jYS5b8hWLm6Mzswo/gNvDbkfezqck05wH8DWnxKtkrdaUsKiCMA
diCp+Srge5jT1J908BlA4rU08pANai3zzA/hR2dBm/PTdPF3SP45BP86Ajsut8EUVBB/LpadVgz0
LLSlZhtYGPPuHTpWvEi8SIhWAYDDbUjvslF7xJqeLGWfPfv7Zd9fEwDl8JJ3bIchPb9YX9JcdDJr
U7O1FdvmqjgUyF+iGdHdREBQBAY6jWgb1yi8IiQNtdxEkx3vqqmpfaswFCKO8kAJlf7QtI4PysWP
NG2TFazIHrp2zeEWKUXaefkkr9CGtZ2PkjiJT/IHK8gOPOxvxRB/LojjZQIkNfjLrKcxW3doRSEa
2nRS6HtJQN4Mx8MclhukdZq487IwWzEm9hzzktWJ5zyrL2QHlSoG7zxwJiw4tR0eiy48BqgLExWt
4ljsarQZuW30rZePbueDheO5mdmnIfeT4Q7vmNcJHXlV+xJStrUnDaJWfiMS4WcoJoMoAvCAA5mW
7THBt209PBW9uVdu+oMn7Ar1yKtwEFcA0V2ooDuoaoo9NXVkVcbCt3Js3sBQmRQsMhr44znDI8LW
vkNnawr/lyj4USAzBuTQjGRZh+i2cyMwXbKXMS/u5y/EMbFKyDcGd/BAjLxoav1FGr3jam0mfuXU
FWiTtx+/oO/Xxn+9IALIHyFsjAy8Ke+3RTWcwlTLR7NN2mpA0Sr3VeRWvhFwKTb2y8cne1tv/M9i
9q+zSWIrnMi1uVzWSkgNPVo4uWYrjLxq4xpRL7X9qI9uaxJiDEIsDALHxmJkDeCNXzJgTM5947ev
9M+LcF0qmQO98lI0p8DLRGkA/NweuA2gBXYUFtakDLCq2OIDhCGQf/BA5+msHJ466JJlQteZhb72
RvQvRS82BcdkYTkr6O4wkc75h8qr8Hc0AGoCtpqCBZ49Il4Jax9Z5CpwpxvoraAjF/sShGVP9ubZ
oZ+7IYArLPWF5a6cDvr6mD4E6PKruG8Pl6wxgBi9MvYCv8QbwvutzJxVYoVnKr5vbu/LWwK5gcSC
VWIFuizGaRhxRx0xZtsCvAUI8J6GoIKKFjPbBEhJtZ5ouAmzYx19qu1qwwY0U8JkEGSofsBsGR8H
EWAxBi19wnayzFHwjghebb01INO6/Wtj9Xf0BibtRzaQq2Lq7kY4EH78dr0xsP/5Lea1M7cVpcuy
ZY/6aMpaxNp20EComAsAbbdQdX2xIjRNZh381rsXu3ePGX/o+XhFBIAwFdawjfOsARXBmmDItiaC
81Ut752quRo6rDntbu+U8nJee+q+XdVReKbneWEk9dewUILCXhaR2oa0+/0gpIUFXhcfzNa09GW0
oiO3pJ+4k+fYSP6YroeaDpGzGdkuUmRl9811WRbgDZFpLjrNRntvwa2oW8/FIuPMNPJWefjHjcUG
AjOJkIQstZ80K6mowtog02uweGxWNkMwB9LrazTADlKmF9TWiMHySjMUSSx7G2ICsbH0Bp1s30z0
akZqgbS6KdqbBMgFu75r03zNHKDGdHkLxA5Y19GTjfaolGRrTGaoAHfoVqy2EUr5Gg6RxtBbBiMX
VNNXfZ1+62gEwtZfG9x3+9t30/U8Hf/jm0r0AEmGGdt9y3L8tGHKxBSkNM/MFjWr23k15pBu5wQX
XQZ6EslWIyx9gHu5nGcUGDvtprA6k8xdGPb+/TJI7D0odbFuWOqS0aGOnayNSwAg1y+Iu0c09avh
ZV5l23GEnoJsja3Ia21xZEBDUJjNZ57wTcvyH/MqW4TZmfzJLxYxjGAbKcED4eByk8UqAgge3QUT
3k9OLiZZ3gUJu5GV2LDCgEkev5YtHnXaXMlMrs96wP9i0sDZ8TSosnERzrIZF3ySwBrB7AZWRvsS
ivb6kQNPl0sLNlrsFvtU16l2E65FlOERbWFnMrOLJrX5iby/gEXJpkT7Y17amDBSeGFPee0zl29R
B0E0f2GO9baa0cLxgGkCFq3ep10Nl7UvucD2axp3LTBQgKBNGM8YMtuq+jZH/ZDmsI5owTXWqIrW
27IBWb2WV2C+rw3WS1DortD35mMR/HdX8//rNM5lDEva2vxo/n/I48w2DKfzOA/Rc5w9a0SDv7JC
b6mf+Vf+O43D/xRUuPBnJw5G/xwA/0rjKPknZVi2C5cCfY+IgE/+TuM45E+8k/ZbfgV2KXRuPPo7
jYOj4VUFbQwaTaxyMJb/b9I4/xgAIHDh5WeQNwOMDtbUvMj/KSgRSIeA47GaXZrE4w13uvbS4iDM
AKQ/gEgDg1wr3DY8pK3vcjJwj7GO51uoqix4azajS1d91bjVmfn2fQkBKRnMsdAuIYdlY1SKpbEd
R4N8p7MIl5W3QXB0YuwdVqKNrGHljHl0UTS6uLSiIMZoKGl6o4FKK8+EJmTr3sVrLCEdxGpuS+4Q
6rLFrZGma2XXYgcfWjk4NCENa1g6g1k/emNB8PV/emt+tZ17X72QAOBx6rgwLeV4wiAazk1oPz2K
FMxIR5eR3DJAcdp1J+nnFP5i0SqLbfK1j/P+GjX12Ct03xlf8RR7lqadGYBnLmSOOT9PVLgQJrGK
xovpCgc34f2FFPB35qND+DYLG5T8Ejk4N4yM4WsAhD5UvS7YozQJU6DWyDR8JRY2WhmdQmvdNvAj
9C3VhYDcJ8CenHkt5lv+7sqEQxV1HWJzmMNgtf/+ysKSQX3opt2WuaoPNmjKQ9t+lVT6HGxg+f6h
8Zs7SGpK7Kux6Fs+e3hAUKTFynZrw0jOXYclYfamKVzn01T2/IcDgwfwY5sWekWLwWg6aED0PfP+
LbdPcs7TYlKC4YJCqnVpZOqUKp7B2N0WTKsR3D7LgQwvH0Zn1ZcVDS9IHztn7u+8GHx/fxF0hO0Q
whQcv5db+p5HlQMj7Rbb9qz4kvRZDhNZOaSAnhrGj/g/ACYoDFfDGTjHP78rIpnAE0XuGiFyOd5H
gOIKMACqLW1y0nlWQRBwUksUswtFEIBoGQfTuSLsP78tHi421pwwB5F4Ce3VRk6sp6Talm4f7WpV
2bmXdGn/qgGzfYULSumXKexu/Y/H1zyO399kLuWc0pf4n1JyXif+NM5DoWy7bZJmG46soVB+t9UP
meON2o4Jesa3sHiV6JlqQ1dvlGwcsf34/A4qCe8uwZ09KOapA+sdvN8AQC1CTdSXASKe6bajRiMo
2G6f7S6sDrQz5DJq+AN6XuG1Z4oVjZFxGJIyBMYpSOJVOPIBMsoQEF5B9cpJBqycq7Leh42tdqUC
+zaN4GtRjU6xrfv0Wy6TECU5Gu+iCe4YjgDGNAjiwONVBmBKGpnrcByDyovGnB8sExSwiG6mchdh
r4KUCikUsKBRbD1PCrDPruwxGKfyh4MWbjBrp6MeqNzXNnI8IPiD7JKG8S4fUmRQXex7TQOT5KgY
IlT96Q8o2+wLNFYlXpRiRDVJ4t4DZj9tRMmj62zAFydhdBNSft1iPO5jNwTvqO4gGCBWqb/aqfrc
DDlbwZvHuUgLXfm6F7pcOTVpPUG7oynbBhbLLfwbZW6F2J4Sd/TRb5CNHlXJfTcksoQoknQrpzX9
Z3QDVWuCMLrKeAvwr8QMsLEmcHnvdVOEpQ/tDYthNdZxIC9DZFlU5fdIiMIEzNh9ko6+0gYBqGO9
rY5d407oKXDhWq69zIV1nPLgkTNP1QlGVrICvjcuIF/QQwrhVlsBenXjwjINZEg03EeNi+sAws4X
spw5xNwBFRS87+JLiiMWF4TBTCLy3CZxrctMWjOzlahQTzcGNrTVujC8Sz+NgL+yXQacLBzb2QiD
DrTEi21hIvzZyyKJbxlHsn7raCx/HzNbueIQR8ykm1gMmOid1u3QcyoobFVgIURgcDyfdMT9Ll2d
AKz5NiMPYJpq5NzBrP7RhDYOi4U06+4Cy8ZBJjUUX8KRCtujrWQt8SA7cYMjzLIRxLKwRpxJgoTA
FqVVuOowKXC9taPxZ0WSEC9JmcbIVeIdSldB7uLylO5hhuAB1V0OGcTkqERcTfAGBTi2G1kCc54Y
LGzwnaU+DHbZsS9U5Dz1AofW4ypGr/hutuJsL9hYleWqqCzuXjHT4tC9lSJXWVbAEh7rMB/qgybA
K+5A7nPHi6yqiy8l0H/2ngD42fsU4w03CssFs0ojfaE1aTdCJ2EPixS4gK9QvqnGPbeT7A4WwTRb
KWVxeZFbog02oP41zrUdloN1H6ogi29j1rJmM1Zprr/Flv19gkVROBMF2KvdxYO6HFJeXBeCY1uN
xg68cdjONmrlGmQtvZGP5JtFG3LRge0Pemsd/Whq3CtPFGMcrjjsdVDha6uJ32XJhLS7FQKk6ucp
WCQeiWnwOXeM3Xgi0cdZltfBKjyz1uAUV7VXlHyOR2iNr5/bMC7IEc5SEpxAQgbkiCOkvQeBtopN
Rfjkg0jqAn7smETepBmKD1zkYCAOpoOwJ1P2BABv0iKW1TwokJHLYZvcJlnRbjiam2q/cKcBKeQS
aPFhmwQKL0ujTNT7gse6Akacu8UuyDt2Q4kui01KW3i4OIqMXycTTnqHYooVrlJQOVu/oC2mLVQR
HL9gPUFTNY9GRHTeENV7qLarLRAOWMq0KZfBMZQT5b6qgiBcYWw66wrlgxLoT1nzlT3ELcrvcENF
JTW91LBJ2nUkbjRMLZXYgN8dQFhBrI3iRl/boFKhsJT1id9wO/+hISfwS6XSawc+8BeTAroKXd1T
9Nq5RNiPpggUoPuJDHwdgqULZYON2xM3Tb0z8KK9DsIsQl0niVXgt26k1qKPUdWB0Q9sviwZKOGb
uqebMmL8Zez1PJbKfNioKQfWvA3Y9YAs2jHTFfNyuEbJwqmuSELVdigmtNQ6VmjtYG/cBn46BHKd
s4g+ttQRQB840y3m0Xrnsh551K4pN5DcB9mepGhvyQsXTolkSnZKaOuQoaLtKynMpoNz5r5Oy/El
Bht9w7SKj4mrw0tjT5+IDRQomtur1o+pliio1dO4nfKiv+9y9IcFI/ZNfqQD0mzdDoxNdA3B6stO
sPKrsTAaEJpLG2R8cNH3iH3wmk97aKAQpwj73mLD4lm1kM8pdT6RWgCdXkzlPoKudcUBht8PQFav
J6tIIRavWGM9Z1aAEIUWy2Od2yZaw9sqBBs+pCoAh9py77VVgi0aTgjpLC3WbhfAgaiJpWiPEL1g
Bs0gRhhVZdAXkyQK0GtTRyBOZSGK2CNGlq9VmFz0vaHN5eDW6ttY8/Z7gWXX2g1CuFjnjXTR6lHb
m6DU6Z438AHAEy9KzF3ZuM+NXQsU9bs+BmaYg+MJL4Hbvk3KHeYI+2KkxSEA7heR0yUJTAm65lol
cOsiBsmNvkOXIu5hsgpzEaLCmmGiTmJ9ryjL1xNpxQHt4+SF8rnMqSJ8e/gW9NZKycy+obox3/vC
GcGHK6PUc6DezdZpDLKGn6k+QR9Omt/HUZ9t+riILuOwbPYAV6S+46QK64gGCA3whC9USlzA6Gnh
fhcpmjTrsrYRsusm86ohq6/TqkVKVLVowC+Q8/EcUAkZNCJR8Zhm1NqFDVyhSCLSm8pRaEkKahY9
EdgO7rgeqjUvk3CLHtzPDZvoKorq135CX/qE0XlNmmS47lznlkPI4Rsgb7cDGoHXCMDOiuTBBEy0
mvRaJKm+ioGV20ums5Xoc/INi8H6YtatrVqCiOcHYHN41djRa9utDpGs9cF2IjwSdHlD2dMWIHrC
nM3TDR63XxZd+sRGXsN5AVDbK+mk6XVveu14poJwBSuLut/oMVIAE8OxBSkirPxVBPuxQVPLm0Yo
aJoCAqMOnJNNgzK2leXot+rSaxak9idmc3ttlcODkxWPgCs/NK5AGq0z6H5IJrT/19FM2B8d6AKG
kh6ABXjC9v1H0ql1ZYevsg8NsCbOZdvKdFchMK5jd7wcuuiZh5PBvgeECsbCx7i3uAdRD8arOz2K
sr12kyBHKx3BgKyKK/gpOLD1E+j/qIZdx1V26Yj2gRVxtAnRGeQb1AYA8UaeeAi7jdO32Y82bUYP
K7N1iUraOreiGgZ8CbAslaPXDLXVMRLNXkUFwd9r4bOkmq7iWvQbeNoSKESn5Inl7o+mdeN9lWVf
LA7uaaOR0xf5zN2H23bXRZ8yAmfBkqEIqAj1J7iuA5Ce90+AGr0gBF8iqt/ktCSrxG1Tr1Wt5cdq
hMsA/Kg24BN/j8buU5x1YPDoflxhlr+ckqhcQ4UkUfjtRpTwm3YTcbbRSCciPRNuqwr2BohDMcTV
w7cCtnu+QJoBhHE7XamxSdauTAI04GAjMgboe60nuWqiSG0FFkFoq6nDqwFblJ0hsAuQKrjPgU3y
rVjtemNfdRbKBLrAEpVZRb4L2npEc2OSfoe1Z+lhWemigg9esCZs+pzWhHtuV8tLVHyHHbIQt8MI
WywETzTQZOAyArZFHhATH5ORBesoCdXGTUd4k6jORZ0zVCh7zq6eaGwEMssSc4ELvds5xF2rEQYP
KCXLZ7DP+WpKrP2QFsRDp8cAgK785qTODYzr7vmINhbjtgkefglqchI8oT5lexgSlTcYLm7AXtvR
gmxIIftdVyC0xvDg3QLlXWzccQi9ISysPRX0MGJRsrNFke4tVOm9uhGP9Uh2XYhJ3ynLaDdGU+N4
KiBqZVp0YwAuqPZTUFzJngSeqUesaCcCfZkVOwM2OsWIDjsdjTs6yeswr++7kQZXDrwEDkUJWUiL
xehFMnXJemhpsakEf7KLZHztaF/trYrQO4lZ4A66MOuQJpG9QTYlRW/AED7AykTf6wR2iGE2VweL
pPoGWwcjYcMimMfDbvqEznKyraGw8XKmX8YhrUpMHTx8zrV4yjGzXA9kYp7toKOI5G53zLMhvEwA
2vbJ5Dib1sD5OmxNmcMxsWw8mJx8HrkEm1sOzC8qWIYkoGOuhPhf1J3HsqRKlq6fiDK0mAKhY2ud
E2yncnA0jnB4+vtFVV+7Vj24bT1psx6ePCl2EOCs9cs6uFGz5rG0EIsJe/i0l8oh59vqnhUSHrr/
+oPb9Cqt21p+BLNp0MNS2xihIN3ugYCah8aa9mNvOPclJS2JPY04HczcRH68yIWwo4muFjkw95vU
V3BrITia2tStoukhCuWQjigOyOtJ/WbYLfkt0soJguqBtRmDXWCbvYoL8k+TXlDUxHquGPwdkSej
oDoixvDXKHCfwmqTSU32a16oO3ep+73q2vU8Tk2RjIjo49CKhsuYC/9em5F7wQmrXsSieB1BVSr6
L2hWPOfU2v10C3Ql4xTBDYOd6SkxGkrWsm0ITlIAgybUTq9WHK6tn4zIYdNomZHkMFHS/bAVBabF
UvYQpXSmHKqZHWzWuv5R9fWmkor3SUaXsxVk6WBwEcBtDTWePXDJft/0pn1nVmN2Nsph4UYsnOJp
9paAsdct7F1Jr8TrTBBOc8hWZ+7J9Q4Z43QesAKHavGofdTeo9FRzIPfvKQPxRryJG/bxY3hopqH
bNLdY2lqVDlr7kXsD9zVOxYpVyPdNfp0QiM47NfZf18omMkS2QmKEga//1ypKMMXMIt+HzGrwY4D
VHgJOvkA63aNnKuySKs9QCPZHWRft/CvhRQE0FxUxUFUBleyx8V3aM3DdzTp6azrMNr1OZWi5Mut
MefXhtTDD68YRMoTYx2XoIRELBjT/46rdNNsjajQKdvixCLIzrau1pL6lbcZJ+pgiE/kEZOST2Iu
+86Ywz+eWxZnm2yLr1AMvyF9FWUgERIsP9ToSASOeQsJ5O1W5SYPlXk0cttLuBHNh9GyvEcSBYJr
AWj/GVaSIpfbq+eB4SU/sZq7d0vp2fykhnEIwNGfBo/PSc4w6GhcNoTg72vy6LvYn+Dy4qE21DE3
rNFJdZVV74WQdDnYWn4h29PIZmy972mT92IAH/tR2uF2B6XKOYkI5s0ih2WICV3yPluprGuNEySl
D2d6Jrxt+V2uU/fNFvnggms99aqBDPdHO50h97nCVoeUr3dfS7ojXlASbedwcry3sgjWVzqnSGSY
yipeRlEkgK066Zixd8q065eo1SahoCzcU1NvsTQVqj2HIKwl6UGPyh2hp4i+t3agj3m2C8L9I+88
52ZIjjwVG/RdMnf6Wc6Cws7vUaq5NZRacGblKXnDAW/WmlStwfu1UN5b2DRIBbQ2EJu6duwt0WNX
3RIgnRbk0yWuexz8AvxzxhQiiuBFLzrjiDP7nwQVsOT2hfQvVkTgg2f4IYlHNjoFIb+LcdhIiJjD
JLxVIqshW+sDklcW9qjLJ7j2zX/IN6aEoJnpavXHxo0L2zZfe49U4XpDeBRNgTEeIkdlvwNsgQ9Z
h5onCMyf42AFQWrj0N47de3sImmu+1LQqT1Lv9aXyF/zveVQS+hn67yDE36npvU4Tt6c0F9xsCKv
OjajjcwyH6MPj2oKIZfHhQP3XmuHbozpShlr0hLzMDD80HPmokEaf6ztNiWOpj8E5HbpE8P1Vaw9
vi1JsxYpt0TKbzRrrEkovektD62j7M3spwrx4YA2Wa9z7u5kXejEsqxuSdoQnc6hL3SxMIasgbof
hBmigTEBvY5WMyPzrXxKxFhFVQYTVZVEai8DmpOk3LgT0hZv3fhYKEZuqpnowTyvoqcd16pMgrkg
sZActuaC6AKdsaoe8tZUZaqcMqgvW95NJbFfMvwrxnxezu0Ek7qFHlBn1qNeLFVKAhF7YIMt16NQ
aynKj6Vxi7RAaUyqSZFoV13czvlZWltOkF3RIzZOJ6e+5mBWq7bPWhsp5Qv7wgveiRg6lWTdqW32
L+7mukk5eeqKHZcYKI22JR5n10cwVj8oXqMQHhX+rjW4ypF2MMcc8zSLWIlDicgwX/+sY3Tn2NmF
W//91q9C0eAVFzwR+QbVQZlqcbZ7NQO0fs56ogECZAeZPbw4tRpimI3vspY9i4r/WLd8aa52X9QW
naxcNjuni4hxbaqAESejITzzPTbA+cKcXt3ntf+TRuGD1LJK6SWTuAPlc98br6M3cWKVd0tYX8kn
LkHGou2jz9cTtXdZoqziXKvmN1IMNGJZPl3bMNqzIEGzSctmVKdYYTWnhmwD3mh93V4UBw49JvDb
/TQIdgQGeZMSBsaK9dMIqTdye7/b01Slq33T+Iq64m75VVh9F0vwXnNXWJoqvDDMrkE1+GdJVH7l
IqmL6ItIM5MLamOqDwLm6M76UDJ6EZ2waaEQ9rtQboK8w7+bEYc/Ty2FbrNjMuHXnC2ogcvvru4K
qp7y0PBTZH3llFS4raHx80ZvF8AT+QG43a5/rdLso7eVOu1frVOM1BOXncrvF8WuEZM95c6XAZSW
3vKWyuRk5WW47q2gFr+l0RUbWr62nR7dpggomXIm+pC9ZiPRgFhH0IoYEaQeD8YguQDCs3ID7w9b
UdzXJnJkk4mbKpRZvw1qeW5y49EKp3dg/KQdpHWke6lECJTnKW85fnaPiq9u9lFYBsHenGT3yfAT
7oW5vDMilns1gDTObfAcULK4611zuKsMdc1n4VFps1bOQWzjbMaR19M7X/Oai0cx1U+DYAjX2rWi
Ha1i5gcQLk+cHS1uYmW5L4+izoar9BC/9xSeDQA1Qj6LgJDIecjtH4JL2cVtGUGH+lUwPnuzajNO
KDc626YyHGZ6MZ3MXFYU0EimTVWBScSDKvqjW/sfo73662Uqs5wQOaxpb2aR/QF0nu+zQAfnrEO0
RImUafd7S4ipwX902w3XQIDlmstnaOJp0xyGz4EzTXvhjN2p04PHd1QJSqsGeb9VwfwcNMP0LJfe
2yvP5jm3h19rLaeTXxn5V8Z5D6to0B5STlh4Y9WZQNNkhGGzrSPxQNvxua+GFXi3B9aXoyrRlFZt
fV+IwqEYWno8CHN9nCZVfkEtb4dgssY036hpQtHTptXcfnE+auKka/NIyVgfG6sQt968UVxtmpzo
t4sgGCZYsgcaY6JkQKhKQIMFpED6e5PW81qct2jq9nPteKfM41umhXKh7nEN/De8Su47Knu578Ks
3w05g69V1QwdIVHevQWIiT6eF2BbocW22yKdC0pKUxmpkBs0X87EjvAac6hDzIMJ3KILIIWMukKN
I2wxNjtZaCsWTrewK80Y2LO5/tLFNr30vf7udTvuDJF5TxNuNyagVbzqpcgTbrHnqtHV1dka/Syr
Wlpx1I2onlBZHJSund+L1rT2IV/nruLW3Wb+r1mA7C46ms+VWTT7qRDir/I3fJtN230bvPvivJ31
1VDTrxkA9CmrjbsyaCj1MpnAorFkGGyjKX92OaT3JmRIWo1Q9WHNrlT6tP1gI7AD4i+Yka1UW/Jd
WP22AJqiB5Wjtx4q3qX3ttiCd3KruOXxDKbBSrfe1uBkrEOQeD518akbsI+VsQfoIrJ2VlX+qfPa
2hWen59ctbyumzaPnT/4T4URrQd73KLfS9b2H3bUGRfDa7JDW3kRciDfAZEANO26AOGpwVh4CQbH
/2n4Qj8F5WJSYGcUbzAL3p5gLL6Pth2TMK9IkylsPybAbXiOMkrYeAG6fwe7DxEiU9wpleemiOyX
E+NRSFVTXb9729zdTx5C6bCrdJJHrXvI57lIx45GrcUdy7fen8vYaob5Mye+5jBHFGfSr7gkISWo
dwEukWtpDeXzWlFGO/v5YRp9rNyB9He+I9fYYMD70Ti1fODbXp5Dv3deFyVLPpsdzm8zRA41mpSn
BfdD6BW7figAwGCi4q6dWdDrJtMVr/WNzcOx219+ObEuD12Frmr2KNqkGHNg/2NRJkOVHLCgdewo
rld30Kl0ZvXLhDgyE2PI/Pul6zU4TWd0P7VjVB+NHRX3vKIacPm8prTStgcozch+7ubWFWlUd0TQ
NFKj4pq8Tp6mGcgUOk/svHUZ91nZt9Bvc/ZQgQ/vMptZybOUcYpKnxj9ICyKr9nuIudi9GIx4gXu
BJtk5Zb7Svf+U1cSbimcoAeFDOw7rJZufVp64VPYaUwI0tqg4UnChN+slnjjNWWkxdJQ9OTAva5e
37/DaKzPBBE1qWlEvKvqcHyT7VLiZ5oMooRcuZf+5NlxX0zh3rFvYv9aBbxN15+rvbIhByM566Ce
165bdOwsq3OgaHXbOyFJO1a3LrG9uHg4i62N7axFb18xR4Wbx7qRwZg23WS9KC56UpLO9ACW7O4C
OY97qM/i6KINjV2PekBhYuniCQ7Saag/dCiLX7g38D2uLQBZvnQup2RQpou3bac6q8Sj3Ubt3p/9
Hc1m8xGSDoCxIbqBl9B0BK3xU81AlLBVg4rOUbGnkyVMpCXnz25opju/IA2w2mp9AFAgxID1KY2M
sjwWETvc1pTscCIA4KJ3/gklFE2WwVxgl8vzO7T0QVphPvhQuYk4MfRxMFPF2n4Gsx9x7adfzFVW
gsW3/ZSeUhZs7/gQdpt1z3rp/ZX5OiZN4Xsp3Z3jEd0FN6E/hd/0tK4c2dO7XIJgR/i038YLd8Kh
ypyRhy58rUITKDasv5w6sPbrqutDsfq/IbKaFMMZWGHkdzenjxuzHSELM/JX12tuNFMfHijInT4n
JdgnIYYvlc1YvI28cGD35CsFIRGMagVqVldO/deS2BHaiiVWFV51UtJk6PD00rKaWM0e/YeDVL61
E8adYTrpbZNvFTDJlvZWLVgz/f5IP9r6uE6IaeI1H+eeDyHVzu0AqHe4nyE/tm6osmQum+ZEfEz3
Q4+qBsbB11jsgtG8m4thk4yvBBcjPZ83fE8bqgi9LDxpJNqTu61Oo1IBU+Iksoei7tlDh2l98gB+
Tib2pfeunPiQ9raM246FrCBVwCVTru6Fbaa+YMkncVyE4hhNoScOS9hZvGTbbHZviJabjHO7XCZK
jy5jKPTvalERwFNfOnifSeBKqLCo405MK28lHf41TbG+3YrZsEJ6ePUy68ZXjyikb+n/U9wb0vwc
EcVlu7GvxHdb1oDorbAfGjcwn3KnznZUxpbtZfVLkZLDtD1H/rLRNhpw/WOry6l5YtEk+5AaBw5Y
BRPvFDjOYkdN+VFzi376Q5b/Kt2l29mw4zHk/3ce5L/WwAKLpsRVPgYeTcvK8Xl122IyOBNRFRfS
0OdlCEeWNEykB3tdbJyZZfRGgW7WosN1vK/G6sLHfKzVcunyzj0TGkU0QmWwEeV18NOpG0DaWmCZ
NOTKOj9P493CCVPGVe5OF5tksaMpoFrHSkBSOH1OUgx5Dx9Br0yCnfUicB+o7MXqg/HVcUrj0SyR
6A+2KKnwIfcU+xhVsic0+WO6ce0IfTYaotPzGxSklXSOVku2pBGGBLFvAb+/5RA8iQpVADBeFV2G
0MqTgW6+IXEZtT4KmYUdZEpQPzRKKJD4NS8Tv1wH0iWttil4sqPlYnXNhvuDZCa7AvUEuTyE1Du5
B9d1ajvuYHWd3VYajhv3tirfA3mbqsSN7WOvCY5DxffY+/aM+0QYKjHRMIMErb7NPDRPLfYRfwvL
xIToPLiTfDDzgvjLJpzTTISYdTNafMFIuheKHW6pDWFjEZ3f1+HTFolJ3IOAGRdq5IYZwNVzXqZF
FAe7JgqTrltzSqZ6ql9VJoFJA+rE98CQOm0VGxtnDcULMW/kaKPai7S1qhj9NUbPt4FSBH2/70jp
IDJlHfXbXATOzGKDLRCaoi/Oge1U1AJCIsKMN4IyzwyWMa7r1U6UqqKXeYZZy3sbkHqwOKJSCn3r
U8dho1JTtQ48ew8pIuz21DauP+ydvAmt53myp59GMxRPJAwFa8pmiDMYbj3w4nVxioe2YB5SZbvt
DFgD1EvGDFE+ZI2Ng7Ift5x5oMt3ckPQJW3IAq3V9mzUipDf6NYG7FWCqz+vzYL4xrQPvcS+ZbM4
LfvK8Rcy6R3S/CmMoKdRGmMJbEAIHf664l7NSAXMvsgOqhz5XLgY8PGOH+WyeF/ULvk4UoOFNYww
uyOjynbJoxqPjVvlm58S+VDgIYqakScB1EQ4m/25WavcbbZzFxoAa9z2tA8stDz2bDRsorxLAD3m
oN9BpUwgbIz3ifKdZ5+6ibThs7wHmV/tS6iBPbIBNCettT7V5pbvt8X5XRf+CPY75vBKraIDRuX7
ibvTycMXGVrZUa8z+I2DGqvbxn0/Dr8CbbINdPWLR0zLW8ew+yQdKDnTcqZn2w3h6vPSp6/Qqnuj
OGyiWtYzCy9UhdFOvj7XAhZpxx4AwhdTgKkRDfpUbU7J0DAUHCPtIVCiHQ/pShXOhZUWfZAtz4tV
8Cte2BPBNTWtsbzpZVjLj3/9Sp2vwF2WKs3mTURmPz+6qKkxa2nGTfDDvkI/ZJslf7UxK2SoRlXc
lIuljjA21bP/x3IzGofomp7RMG01sPmpu2miSN+X7Xn1eB6J5o5QQ5krp3I8KbfXP3i2nf6nkWuU
QX5gdF+hTXXdLjfqXL9R1L6pewN6SCeLajrv0s2Kk25zOj+7/EtPUkUycI9qYiJIA92jxpjNSsEs
WJ5saNSD0PJ5WZQsjs+WLHsmzyYLx8T5pxjJ1P7cHGpBln0S3OR5u8YKUZHhixj4CiK9TicDYrl/
qHkn2Q8YUHO4tIkkrq/J8Hlp9SOXAXmSCQYd1prbFqcHyLhoUJor34wzuKHrMnoe2QGyBPOwdHQU
jsEpKqIx4L+De4dQIGiSbpx2w4adMEa1aN9n02A+57RWRyjE8uXEktBQqksy6i+rGpdXtsm7EVYF
Imgq5bIbBt9GJkccxcFRjfnZFXb0rJaxuC8k776MseW1Ldry5HpMuHO45feW0iRi5IzXYVdUfzrt
ljS2FnRUx0vLOF4LfGzF3K171ADu9zJ55c+WyfZtqgtWdGVTakXTM/QIvNjm/lwwrj5mOFQf3MAV
jHyrvJTSXu79uV6h60f9IZZm32XUdGPi5vGIIT8JzJ+M57wtHzfDh+4PLNmf2Hc2kFsxdu+2ZX2O
NeBw4er+Oo8gwrjSnIcxMzgfVwtkSA6feA+yQzDT07441K8bwVy+rstCuRslsTuWTvfWEt0dC6bK
H5NtBzucSj5sv4VXkZNTXe0xRMNk+8W5KIz2jrb4Mi3a6LnMAyypKwq0UI/DFwjtdzVN9aUvq/Ja
8WR/5XX+FDLZXZGofqpMbGLnMuMlarPx4JYmEiiNPM4v2iDdNoY0c7qh1zQBEphtpRES7b03V/ZV
2vWQ5GakzJRoUv2vVLz/MdPKv+WV/G9KKLnlh/1/nC10NaNwHL//Pdbk9of+5W0JvH9g2kIwTtiI
75po5v+vt8XH2+I4duCGruVg6otQIP+Ht8W1/mECI4UItixKjP9pe/kPb4vj/wMbmIUEnQQTTHJE
nvw3Ikr+U4QunbkuP0HElomXBlrI/09Ca6fOrVUggUZi5+J1pNqLshsowWtP4TlpHC3js4nFYScX
tsvypgIJ+yXYuUsWUfDt228chnonAiV3ka67kzJr4eM9KUElKnD8T1rr5Ae/Z3kIDLEdN783vyh2
tX+KRfqx5aw1GguLFnexDDuHSqj/wiJgW/+sgPx/anI+ZIBXxnJx/6PzNrE+/7uaHL2PGWxSWwd7
QTljUb79xsUNposOqHreZyaCogwj0Zr6mT/O+6rLmPmbZkcdfPWLHFYCVCbTeZrCbTkQbhC8R/km
XjAHYPism8UB5vPycO/ahXgiZsQ+LrYzP4VlRNLC5HmDlbJ35EhONj2DI2v/Z5Yh8kL31eGS19kV
QSXIYtZwQWwY8zoffvquHo+6FgQY827/1tVNtWSMC7H/c08sH7oGiK+JjYyUWNi2zUNfkfhW3fzR
blj8HVsEIKdR1NZwWBcxtMBmAMp4mrFKk1dy7ZZM3FEQgvJkxJYfo+jrHhyGuzGupq7/FUERvZSt
T0TXZPX5Lw716BPpVrOj4XJMUV1HsOkjScFIo9xJ7HRWzhRnu17wZiyz+nQrutr3ZUWvA9IXqRBn
Z6adbJoi92SRwFsrvDA1S/YtiYHxbBesdXgXtro5BYzGu5lMh6OYsPc4IZt3N6ykT7SlfFxDIhUy
sBpMoab8G3aLsWumPLsPMwmf6gp7unoTgI09OkaKR0bfWVHWvVYUv+2XzRyOZVaWj0tbFWlJNMe+
b2cHJc+iv0avqExyF+b6t2bo+9wyYV0gWNy7eUYMtUqnf3en2to7HrTvmMkbW7WRHb2aYRCDUZr7
wiXoLC6Hrv/Nvug9AHLfkGYxw9uKrgD3a0VakQTWwtcOZwPP2X03Ye9dq0yn4WSP+6Ir1PcYRmk3
DfeROews192Spl5aTNRanagq7Z/GznZQePQ6RbybeFUnfnMSoe4M2hLJjCX2eWMSgm7UAMaY1E6y
qaz3MCR8xkPfeGgLtJmyMusfpTsGT4op5u9N1FChkViLl27Lmw34ZGVWK9wx7ax1vkL2hdO5ac31
KygpCzM3NHRxwZqMhNxjsXecrN7XjeAk2NbT5tq/RmfOroOAD+dJ+Nnz4MZ+vcrEQZuQuHOuY8vA
Vucb4R8nxLIphwThdrvzZgASD0jKU6J/EHO564j2Ziia5OMSIs3yyRe79Bo4V9yMynl2RuFO9pnb
wTZtv9G5n+AnEdx30xUQvd4TfJJgwYKntBne137+WGwqTSP711BJO3VM8cewXvrOuN8QedYVsZRg
xk+6Kt7bcX0d/OGcERBgiPylLOpnO++JxvfiyKnTUC4HfyruHB8lewbzyWySIxblYSqbgHNteG2a
4duQy/vArBkHPOzxjSIshQWu9LZGiLDL+WfuuK95af9YAafufMNvH4wBoUfhjc4jsPfvNReQZ6PW
991oXMsV/TKkiKVgpBZm5+FPDaAYV65BVIXFhDKjNCdJGu5HvZpRs+NESpyMLXqb0Eu4XXgdi4qR
XA6v7ooVP0KKYuodurtYbN7R7JcYmiPmouZFMuSjg9bG+VX5QMhGh8F2cvL8BM9SHpuweXXLzCM/
w4M7z2X/y8mNJpW1KPfa8lB7rw/W2H5S6hb+MSJ0ogQaneWyEAZQuDvTG9sXy5t3dlOJD5ReLJNz
lDiw7lRCn2eWMFd+LO04HnyLPmc/JFucA7MqTdCrH97cQBfQ9CZK+aex+2dZOx3ifI73kcij5Rai
UEAYQ+8GN7IuvM+L/FU6ZC3WZfM7K/n7dW/3cWdnd2Mwxe6IvFVOy3OA/gGR4uG2td8mQUyexbma
UZnmJnJ280Fr8y7ohngNZ6b1yrgj4XwmlaF74stN9RAeQea7vamDHHZMPY8bwLfJsKpahdsn37XG
CFWebSfDLe76wdt5rUWNT9gnQaQx0fXbvc1Jtcj2yUa2wjaHEAtXdgo69ykK/9Puujs34rsqBudD
juGOXfZpymuUutaTNSFaN8kSH3wEvIDQV2mgc6+zGQV/BxFEu0xsyuJBOsYDD/WLoToCNfjbhO8r
5JUnC5NM3Da4ckLyBhhM6904e8h0VRUXXfewzPO1M6avbmlI2iBFJhPfo1MQQKU1rVNRcFjN4rKF
ysAWog7YJu+sNSDPaPCfxTRdKsR+6HHYjYx3z2muFki8zIG083p+QrTMW61F4BisO5WPt5gz57SI
BbUtOm8TsYpF43OVjWSW6OPovdkjGxJrL2SonqKdN/Q6RiaZHUdruOrau9MdUSNu94fnK081BGGy
OTq4ZAjSEk/IcpdzwF8tUfUJtdgsr42G3V0INDLVOhKQZZIu1o76dQt949z47jMiJxFHNWVuI7aX
eJNEc0R19U+LA3ePUUfc39S3ACxyAo3hUW7wl4poVXIaTedcmM16mHVuxWpad6PzTciJTFeXHEwv
MvwE32uQAG+UlwJXUSBWgxsHNFEVstnP4DUvBpj7zZmht+85mJ6ztn63RlzvTu28E0ugw+uahW9h
qwCLq/28oB/wgzNpFdCk3k5Fcl/7N1pG6rvQuY79e9ihi5hdviZlFI+1eXum7Xhq13saJVJiL94D
I3hz1z7ZZpoe0DR82XW+cPrl5d6r6YYNdFM/jBVpYIujfgT+8LhptEjN2iUrsgKBLkxu1jGwxnc6
tiNuRPmN/YVTizTjUXW/ewt7WxAQcASn0hPwgqgu6NzfcxO8tWvlxh01jKnqqp+3BKlovIXFIdBI
1KhPKFFpfZRsfoyUL5OwaZ0kfrIvHlXZveQyf6tUcckMN0GgCi7cPOrAq+6b4WVC4ED1TUpdNwOL
BittXtd+QuMC28GdEh1QZZ5L1Je8x/qzDB0U4pn3xk/8FRG6OWctqJW5LxciBUgn+tS5TssCIKMc
/1JreReN/RkDz4G0vC8ti+fOMPhY4c4igOuQifHZodsR6WfvJnlX/MjDSrHwgoL7RnAWwXqxkK6r
Gv1dN3Lnr0YNOWmaxz5HBTFsVtKZeUovIiYC9I9t7SV4ra4KA0aKHW1LOm7U2F1OhUYY3cv+KsNb
zTEnmN+j4PIZ9QHHh0cbfesAOJEQ6V4cRDdMKVF2ftyt2tmN+gVrl53YS9bxD/p79PSXm9iomHxU
IB5UsZyKZ2imOS3CpTtScsdPDU8xKySu9jJjzMEGAYvs7l3kNPG0mWwBri8OrSXftNcjO62G/TRZ
JBZOO0uZ1SFsM4SfNjkkCFmc2FSWfSwQxJJ/XUa7es0/R6s75FV1Nqrmyc0ZyRZOlJjIMrLZAEoG
naf+6lSx6Mg/NBgvCDQs+j22cy5yIX6WWefFfsVJaVn2LuoRrweh+U5M5lO2bXeW6y2kKRLYj+SE
a99nf3TnpUa9PrUg/3E3BAbJRBKjgM0F1pyJMvU4m/K1+axVUZwXhwGce+tieat6rxndjoKY0awo
zGQeBhTVqEYhvJNpy/9akbyBJMN7aUyPXWC/u254FBRFZ+KW8GqXyXi7Kf0SRCFfsOZGwYOGYmvb
vDytxgjd4pmkFfgwi7A6tma2NW0zSkzwO1glsmpk5ddxC38DOo5JqM2GJ7yE73LMjyYHNYmeief3
mJwgPkXwgSu252ibnUNuawj7FsWILt8Cou4Sp9O7EtcXs9X47lfrnWvTn+pvRwQeHz5hknXtPdpT
dCx6/bbQ9OpK49COHuqmixBK7me1uvG8bJdt1pfCMf/0CsBdwE0ym13sbPxyFGMOdqnLRv13ojw0
A30PiK889d1N2S4Y+BnmHrHGNKw/8J4Bn8jtm5/1O1zEp6vIcyzIRrJat45txwDobOafYV09OSta
MEVWiMGRmUrfu+lWPDEiQQWmE9Qong2AwiwUp9G1roVpEpvYowTX10aZTeL24rVBSHjovELH5VLG
+TD08eKud1LM5I6jOxDAuQzTU+ITDRoLTLLOM9LX8xD4qeUjWZrkhODPLzl2kPVy0MtXpxxJ6SkR
onjOX8vE2VTPVxxWOxC7V2Tp6w5y5uC0xfvgDM9ViRWu4Midbvi46ufYNcb9Uur5MNHp+lqRLNWk
CsUVxLwftccl4rmO0S6zMNbhZxTUCj3bVB4AuJd9O1Os0niz/9Qzdu8GHQxVkrWWPplr1iAbCuo9
9aXEX6jN+YNmxP4I2xxG2lqC7di04hjkCEtHdolYahguS5vZg1QuwQhG20O5aGUa59yNsl9e5Tuf
pjfDCzJmwKF3XVY8slFZIml0zxarkEslVbMGuCJDz3kFGWSdg6HCpKYt50/JpsGZURAHytQw/P0/
1J3HktzYlmV/pX8Az6DFFHDAtQhNxgTGiCChtcbX10JmVT7Sm0G3V6PuSQ6YRroDfnFx7jl7rz3o
DLzY6hlwcz4nLlgVKncoS2n0tKoWzmPdpx8FMo89IxFhI0im6iZ9PGyZUHYbnC7Cyeh0eEljnjDO
QudwTxdF8VA+UTYWVa5/idBIkHmqI73PpAHVPspaL7cg+U2GWX2QL1YdiFrLNVuwZP9Jr6v+XZ5J
vDbbpPyiyzpo83RGliym04g9SewTJzQMBnyDlG/kKPcf4rYwvcgSlE2H8/pDHmcsOhhmEsFWhCEz
N5GYAdoLrMp00P+NP9okFM7M52VbNnz0lNPg4jHK1pNaTTXbXa1/kN8+XignumXAGqqnQJgjDi5j
o+3GJGK3QsT72CY6tihJbzetbKnPQyVI3wqFm49i+/ucWwv3cm5dxmsosqoxOLUKePEweTYjsbSr
NhLXY9OUAobkQnaVIiyOgoVhtMbWxwkLa33cQKLtJAGjjMbEm+pCFx7aIMbb71fJ4EgcLtFfAGhH
aNbJ4do3lPppEQd8H+a+f431UdnWWtZ7dTZRMquVcJw7ZEai3/Eq9Id2F1pS4QW40GyLQ/4at1T4
jdRxBtG+PlGvzX1qbKCKJpekMWIyA7RmzwR79KYB32Q9aKiKpHLcDKbv2zw3xUsVZMM3NLYvzci6
ZyQdcJZa57WiTXYX6NGbqMTsq2VjhQmnpQ5LrUp8tzMlNVO8sQd8OTJRfFfDIt6TEToMdqlQNIqG
pK5i2TDsWIn9iy5286LsLHd901fHStWTlcmBn689PsZ6rq9rCZOnEYALbHTtVCmc5YoG2XAmjyec
VTqPtTAYmwbz2r7Qh8Kbm2Z+E1QB5rvKzL7opRFtc5zeVcBIvsYyyRKImBiToli+b3wpAwrbT5yX
YyN8stg+NvUUYfxo9SoWnUkPGUrCTOLsZWinMRno0yu+mnlwHfJVqNUY+GShJxw2kr9nkRZ/5Qhh
fhArP3mTP/iHolQruwrC6SWZ5ODRHwxGoIlmnNV2MF0MktDMlRahQo+Hf5brVGBnkCrqmiDZ+XkW
nUUjYdcetcar6zF+AaKfXxL4yWcj0EitopF+VkmSv0uaoT+Exjy/JhJvOj3stLtQMhF6JdK0V/vF
71JM8yvvB5XK2Mz1VVKo3eJ5aXPeoWl0LNF4yji6i/yja0pKSGrWA+SF/KJZpeowLJKfFq+BHcok
IC/O8kfRaHjLcNJrGhAEgeD0s1A6wBllDxU2SlKx6fecVqKtZZT62dJDTNKpMK8yTQ0dcxblxxKZ
8ib0ixitiAbXcLTiTTeZsKniqiucVpSQ2vVTgrRKEN1m0bkHBv90W7Q+skwMMaYhZi+T6c97LLOK
K2mCvzfk9lwO2YMOfmYNSnOkxqGokCO6ODUp5g+z0fSOjGsGrZumcTJeTEsqEtUv4Tx3NkjgaF8X
eftUjqKKtAKfLpmb4cPcmRgTZHIwKxPhnsEQjgaCPkmPviBCqbAKFFvofDTjIohCdVfnBbLDOki+
EBvdd14eF8ax47n0irBCQZq1nXAqkF2FG4KSEgxLbcjTveBbmdgH+yypodoNYy20x6lASWS31cTo
TsPkwzS7zttHLFnJU+SnjWpPlpWeK23KR2bwy1lQ4YGUjZwGdscJkBO8yonUrMn8ycoZD6WhGqsw
RmdsYI04p1Qn5L/zFZ1akZrGtixOzmZdVBjRE+offZwq1/CLdIdlpnyX5lLaKiFIDlqcxRnOCi8F
oXakXk5OBJS29+hCpRdgu90lTxaYqc9p9lgjNPQ6Pf4apRnAxkSd/Yekn/M11Pbmi5wJyrsQifq6
qKNpK2HlfxuTzH8f5FJ+6yJRfijNiDRV5stIEa0ZxZ0pWLjydfqzpVel0fhsWMzgEDKwI9PzqFnh
g2QeO7XjTBlVA8PwiZH8q5kGxbcGzd6bL9HOdGM/rTe9FRQoV6LW56y3CMjCJIXinAmz145GE12Q
Wlq0lgz4H6vaQFnj9lPHyS1lerpVCZqgBA2akqI+CjqXM7DyYMrjsB6ESbuE+GoemUJQBFTohQ95
F8neYFA4Mtu2UlxXUh1v6j6wnvUqMdw2VSRvpkGO+6CrRjaMsux3oDAzilo1hL3RIOaQ3Z6GzX6Y
zXozdggpYf4OazQI6qvfJvJXkqy7NXc736kYceEQYF+h06hP2UcgIWwac8k/D2WsPgsUKGcNlopk
R/z7TlZE5rYpYjZ5qSyVp6aif+xZ2I8ey5SB9RBGVeFk84K4jXEZMbIjBiEQ1lIuqVucXWz3U6nV
D1Wa9i4jJAyleBuncz2XwjHK9fE9UEKZvtVcPERjWUAfGQP51EG4ugRTJsPENJrECTIARGWa4mEZ
LSG3bAUIyWMlWMJWFNPuSZ5aYTuN7Ei2STv1C3i7j6CfcJF3hUX3GK0DFmz9IAiygzwPA09+8YOg
BEIhzq5VzBwnpAWT122CUR0ZcBdCQgveF0+JXhoLVhTBJ2ye+gCOXSbaoxH5RSXkmqyJwhGrUV2J
MR0gdrCPoCtpSReSclS0sX5syqp8KjCyaBDphyW2l3YcEqdIcKWEbpbZIbOD46WihzF8gyZb2Mte
PhQzUiSM9mCsabLUGoXtnDDFpzn8xKHO3/d6X+w5YNaeDCrmYbAEaTdi3ZZobCjaHe2zYqeUCnmF
iQqzx8LpkrZgOFZwdZBWNhmrQqE3GZaV8RAUfkDNL0TdI2hm/aUuBH3dcU3P2qDlm3YYnSwlwGQF
9yv85s+hIByLAWfnUUONNYOkib8gUc/d0KrqVZgygsKuHVlLgYEauGcP0dw66uS1Qsd7fO66Sj9z
xJDy4yRrsrLy52lO3Ln0Ry8b2HXOalQXZ+QoCG6VJE/gKghF/bUptPi9qsyUo3wehvto0d7JsWDe
dSkKuLQp8/c5LvMfGX4Tj1KkexqykmcitdSvfdOBfzagqT806B43IwrHbRVIdGKRQAhHaDTpuWGE
ffLVQtg2Wox9I1LDc6FVyqFCwWLXItC1JBXLM10mVlZryd8iM5aJhWsnijxZ1Vo3Cfr+ibZYk6CK
Dho3yBPFwbWpupwPMw9xbbiN2JX2CTXPE+vjo8l1CgO6S2s/ttp7obXax7npab6M+KrvMraacCXN
CksB231+Z0I7gfCfDispp2DuixorZZPlH0wRqvWQT+AptFSaXKETeHaaqrNEW62H7JBizcNK2N3V
Hd0vSRvSxxZjuwscQ94xFsS/TcRX6gIUKJ7CpDM8Nrt6rVpmtYrUCROU1gYBWH9ThqUa8XqQ+srt
dLpGxaLj4XdVOJKV7XdjYMbftoJ40a1xPrWiIXtSKMto2PXuCEiHw5NqNOh/xVSjVqsKiqmhvvg+
UrxYnB+BUz7WsT/eZ0aZuVjq2hH1tIh7e+Sh8gLcsE/Ib3SdQ8UwdHakZTW1NRrWGmOfKWznmYko
NAsMYIVZ3te8/DC4GPUqJaLrNYvM5pVNZjio+jQfxdhX9iHnmkOUq/NTICul3Rp6+ZqEtfwFQiDW
N2aAb2lcSI+533xgzaBLW4S+V9JSOcgqMzRkWkraO/wSs9P1Wb9H/ZOdeyhZ3+B5bWbFHHdyzXdN
k6LDoN831ZaO9HjRc1NtHUSWS7VVRRgiwzrODj4nrBkSziXWRHYgNSv3mWjglUPL2rq8xsp3Idf7
J3Yhmh0cUdccraiu5Hk/SWaxEhWCpsNc+UjSKcWKn8kh05FEgXRej9NCp45aT4f1k9gUK8WzUKvS
dx2lHepnJnWjn04ex9vhWM+YdeOF04UiE7ZRLe9TI65ZJvqLotbGRlB6xZsSyb9EQ1VS+Uaqv64U
QWgdQxOzUwcMBrmncEqjSn8PdPEbkMnw2Sroe9XI0rQMzoqG32fFkYsZe2JRK4GELpIOaIUJKg11
JaI6W+fHpveNLzOeKbrMUhFRcpnPsAEgiyTzgpOPHaPvtopY1Mja8uOQSghPBeG+b2pl3yf04zj+
DnboL+f3TjpjiJxe8ph5ykjhhfiZyzYYmq5wlnOru3pt1IP+MMrBtoQNbTORnzmJzkR2xCvZyJ4C
v36q0nkJWJjELUXGblIQcfVQ1oHEk/sdxOY5jcvTgJmOnu1BKcRXP8/3ZkX4iZxuR8m6j8f8Lh4w
oMRzxq1QMItY/l3Q1cazpJDyFgLKdQJTIMKp1rcxladui8MovlB2Ys8V0GPn7f2g44nqNUH0amF8
5LDBsR7grz5QUaeGnr3jCqp2czyhlJX1ukd6SCn4hh52sVoGlkESUFSsG1XLiMug8C09emHTbhSU
Gvl/U74MbH3rOdRKZ45M5cWKktYJwhnxjpUvraZyuMfBTyQIfkamoDiYaWY3iYKUdYofmwknI614
Pz6MOtB8axyybVtojIFNM3tlyM2ZOm1qr1I0hkCdzgR+VE8iZ0sEjFO5sTi3deBt5R9xOXIRYuEb
djHjWBgUgV2yCdM7BBrqiSMpzV6CIjG56v586tkL1yPZRryw+pe4w8ODK9tfzUlLK5+T+VYeQ/9Z
rHTJ0weLySF6ag4NEOJg2MiwDWzLNAdPanJeUsj9yrugQLa9EWVGVnVVJ9ykguHagGA3NuPZHRUL
n72+zGcdKRha2stiWz+BjyeLq5+T/aQ004HTouqWE13RnKMyaS/h0H2xmB9+JEVIf2yqgvZVnLTi
Ho3+yMxIwncLVGlPKzgXV5pWwECaIV3xWIT5URQEoAUtVlJe1cMTTrz60CDA+aYLXUOPjyrDcjSp
bT6qsh13Y6yHLyQbNfsRJRcD3ynSthbD5jXMjl7Braxz2uwjlPhlKgYoBxHFZA4uHt63c5SmnSNS
ddBgmQbpgd5b/9TlfbzwiDNdcRvVyg/TKAmFG7Sj7O+gKQiYhWfSFjzm+Dl2YYaxD0gyY2wdhno0
zCFh6J8IW2HCP6kao3TP7LCinZDPpA5GWFx1GR34oAbZzhejMnUmRcIVnGgxp6pJjtwkUc1nLTRI
v2AoWfDE5GHxnM564vUFG3FfVfmdNEqShvEcGoo8W9KRglHd0rgWQkLEC0yKViFSoIXiVFtelg66
S/e2QB2kIiJILble6XgIdmJpPKapSYNKC4P4VHMu3aNqjzwwdMyhON1GU6vygsVvpvuJ8UOuk+gy
p9rAjLculbPS8QA6PfGmrEc93Ru5FDEvaqtzjCX0haFbv3hLhJWeRLLDG5vrY7DI+J/Liwa1vyPm
j0lyGFQCMulhesy1rnjSgYhtJlQVNhFOrTfrmn8SJR92WXgXysWrkkcvWqXTlSCxF2+m2D9k0lxs
RGrXL+pcyBey69oVtVf/2oSCjIEvFg5l3gDEBFUHP7y00gsiwuhhQmd6h3DyTY7o2rm0+0qaT4km
qrA38H/i2IuZdgk6+T8SpeZ9nif6pVITY2VgpjAAVhvW+7BYQOKp6Jl/Q1vNJ/YwoRKFH5gRELFr
cficcQr12A6UbVCropMEmYI/UZlDxqOSfrSaIkSCgGuv7EiTbMpaeisFH6BNr2kHkZnBDnNnfpqy
ytwyKiR3wMjfQr98SH2xwF/BeZHuKp9RLWsJrwzXD6yA7QsislqbmVtL1o8mmefHWA5lOGjRd6Ws
mr1gpGQQAck6Ak6Kz3SNzUdG5+hUza67m5jqHKM0of3pzy2zDSZjdigm1oMiGJVqd0ZsfeOAz/Gp
4vSLfTDT70Y5p+cEwaAGYRVzsDTMKd+EQ2Ji/zK17yz/xdrSqs9NkAcbDvkhrSbB8jiPbqw4mjed
lgGlgRxueL2ANFuxcoZraSlBLQgZB2ltjULfhKd8yq3WhyPY6Xdiv8wwOdjhIs0iw4kSJR7sFFpB
4EidTPOPIDptSxNLumS5WVy6OOxOuHyLYzyEyoCRlCE/uWHSljM+E4YhoVmVVs2PTIzCl07QSLPm
DsJXsgbBdIs0e5rpfL3QjaN1VhXqIeBICeiurNxiQB6UBrRVGHYa0DDS9hwPmC5KDMyO2eKD8iu1
XNXImO1ZTvJDPxf+NrVSJpJyzS5rGRi18RielAnkX0V4iiNmudTbCUg05CAZgwqZQm6YK8gqlXWn
hCqkRitV7osymY6wjQ1nKM3q2RjcCm2C45ftRfcxq3WoFfCQiU6JtsktOkMFRab3Fi01JPFLeYIY
e6bL0k3iCDdAMaJ9qvbpXu/bCX1/FCNlWI7McJqAmajjrgae8UJvEYkM5lyyppI9uK76LBlltOZk
mzzNs9KeJw2o3ziJ2VeJU946KObqi4877EWPBP1DzeqlnsCehUINz9qIwz0PpfSpLoungaDEkXPE
2ZyaaidmPVEp4ixwjyv1KKvt6HVRV+2nphDWjORx/+AdvtDz51olBeDmiraRuKWv7GM7EUm3SsQS
JAYKLN7OVXnuZnbHGuUjOZxD3p2byrC+hUFobCSlakHsgJ+Ew5HEDyApUFIz6tKPzDOGjdVKWcci
r4eDHMgktGApSEEvWZHyIaLBW9HsP1p9ptJ5UQMDMQRdm1JeJugCRoRd11Nmts3iUBq0EhwrA69H
SUI2QKCE22PBfEuycdlaxWj8KJDvXDBMwwqBDgGMB4NltaRe2Cgiv4NKFRz4+o+9OCFykfodn6Ps
Ezptrh9iG4f0WVSvDTIWwpcC8Dog1sP7pGkdi+OzKzE4Po6gyMwVFD7tQ4tCJvoald2J7lp86tF/
ueC3K+LR622VGmQcBJQ/zMpVdcR1GajM7QVTAk0paELzn6HGF9Eo/XZR0S0VKL0pywuO+ScEMYzl
MWJjijadT4rmINQ5KdcxdhTKEtny0KjUrorSgLQAQz6YpB4FdlcjzLuRTvIrh5jvYWoq8HtQ7yLT
PUO8Io1HkRSMADngYYYjTr8wbN1IaeK/gcf/kbz7XH7PH9r6+/f2+K28Dh34Rb/9/1M0gSSivSZZ
548q7i5/+z/bZokoaH7OKPj33/1bzK1p/1JkRnw/67L/Dirg/0i4WhZ1sUyT3VD+LeaW9X+xfqCF
8y0I8ZAWaP1/i7mX/6XQ4rMU0EOSKGn/kZh7IVL/W+ZsKAZoY5Tk0Gg4acusmV9XrCRnnPa0TkXw
2nKwUNGUFeGXWEnesi6s1xZjWy+t/vYFfB7ZchUB8NenGrqMFF2xZBkw5K+fyh9E+hSHsFfLlnQa
UFl2qKS7GF75rlej01RTNeS6QnRzegFjYHD0z6J9UodPcU7pTyohMbR5rHp//YL/0Yr+dJ3+spr/
uO6Xz/snaPX/kdBUBUr7nywJ0XBlR1j+wn9Hbcjyv0hxETVD+ts/wHPx9wqmkP+XJeuYChaPucKc
6x87AssUgbXFPsi6YkNaXAT/s4LFf2lYF3QRQJlkKouJ4T+wI0iLEv/fS1iQJdVQdZMn4ddF1AdY
p8RRxOt2kM7jwbxkG5lBnq3v2yfh74Xx6YrlOn77GVcLVQ1q4hNRZB70u+4UPtuQar/+dJ8vf3/P
X+KLln/i//765Ej9+vXBikWCMPNPKwfjnrSil+JQeOJb8EO9kYXDvv/JRywP/0+vo4FGcjvLjXio
wz65tMaE1iWguxR3NYRbA/HsKrPqcZcOwmaSm2bbTZG/GRqRZ568AtRYFQmE3QibAa6Uk6RLA0pr
jFXlJxENJcVE1ZNpm6mqdU5plcQIoEw9KOamO6gyYCc5Lt1uwKcbwM9aW2TRrgxdNVwdSxZvvgY8
XRiGa4l34IspMcOSsWm/S2Jb/BjALThGqakI8LpsJUSULpQii/ODidNEBhW4obQkZ5VueY5qnVbA
PY2hDdax0l3sNejUcVTnZmLaSS9UW10klS8Y2VLEVHwHx05YIkV2/CBHIGRMAIHI08gY7BlqMRMc
2g+x6ChM6A+uIf8GNGLkAjeDqewb8J9rUFi5S6hLcvIbjpGFkdHfSQA+jQNVW2sCY2kb6diHOmLA
elIBqUTDHhh2eUgQj9iCHyhOMDUWH0EPts0y891IYClqaio6GUx+sHVCsE1EI19Hilbtia8dHNkf
JvTjwKqymJFSoVCvpb6kbLEZfM2kqD/GMgeAHEfn+sZaXZw9v1ury37+00KKha7367EC8i8dBPUY
Gft63iyDsrExcb7tdf1uiLamtQ3QMv75M399Qf3P0w3B8dePtPxcCwshVQ6ZMgz0wXrZaackduoO
Rq0uVzKDpLF3hVBqbph/PvvEZQ/46SKxVhhdN/FAcoEbfYWJTlnLyHdvXNBfMS+/u4lXxaEB3gju
Ov8+aGzarJTnnTteMHraQrez+lV8H+Z7AHU2Kn80WMFKwiIU7XIwwf39n2+q/NmOsPz5T9eIQaxC
GwwWxKwi1wqax8GAEd1Yq7CKjwyW3DyzTnmhMG6Nk1ViGF81FWxgWM/Frp5Vhw5qpKGPlF7C5bSL
XBbdIopVo/g6COWeHeXG3fo1MObfP7/86xc12lZP1byZD5xwgSTdMfi1KVJgI0fNXvvo5M2NO/L7
t4i41Hw/3xEdSageQgM6xD1Q30f6tuSryugVvhiD3eiegqSc1gBpv8ZuSJ0I4ggS+CdDuLTdps4e
yuTy52/y2fK7etU0LWfDeRKmgwqXftUNJOgd9PINKZJrDds/f4b6ydWaVy8dSVpCUkhaOig2LZj9
GczCAYrQSjslx34LR8uOnGxLcp9Du8kNbBpN3uicUG+urbvKe6Aq207uQ+2Ypx1zKrvb33rTSr/W
hv/84tcZeiY8ui5u+GoSfC6Rpo9N5ylDXQ/OufgB63jWSQXZMYyE3WdXb3++I59UEfitfv39R8KT
oc7F8yGI4CvYwGkb0oULIrK15lQ84eaZ97oZn2983LJ+f7MJmFebQNMJWbu4xw/mOtiEjmQj+3Qs
9hllF3i37uVnW415tV8DiEtDEBPzQV/76+4539Kqdpj1b/wHYCCbfmd6pQMI+ui76OmdG9e2XMPv
ru16y9Y4Xoh6Ox+o77EWfqNhB3OrNj3g8S0MProrhvYIZF2JmKvAJegWbLWtyjdWt/XZErra3aBx
FzkOlfmQG3BouvSZBIYTgyXPJL0VdL4TG9sefEjx2gSAo6sU8ixRAJqxrkJElTE+0ojfRRu2YozJ
u1bIstFITEj2Sf7VYk5jWhOWHKBKZFKQOkvpS0AFAcx17yl961bN1sTAHx+a4h5nk2z02JD21aw4
XbETyudGvO/iJULwLtJe4qnDLvVMJ84WzTuZb0jwDOR9EeJUcC9NZ2WgVYGAb4rejSl1Gn/rz186
c50m8p6syUtcBDtA4/tQIHjEaGl5rNvZXJm0bhXCdtR2OzYDmeCGJ0XboDm2uQ5eprfH4Z5yZxiP
SF2d0he3WrH4eNQJzfYDRJmX1upex543OcBPV2k1eAHheyh1x6qcV39eK/InG5Fx9dhZZpS23cy2
a66jvSbb4jHdS5tk30VOfpE2rTt/M9/Fw/ikv8CfeZAPzY0N/7N95jr+K+qmviNyngdeuMh0Mgcb
1qhdbwlr1Z8LOXCaAMLEbrlTU3UUlddRvvvzRWufbPHG1WMJXISJQVbPhzHtjphCHDiurrUA/7tw
WNdmf0FJtLUYLaj9c462xhKY95gMJ0x4Mo9BU31prPt53Od18xqSl0c32h2NR0ZVdhf7nihVHugF
Mt8nJEzrSnTTDFFpzYJE5Dyq/bqsEkTuOI4wm5kBWUdDfGTP3cVVYtfoDCWGIEZymoOD5O+Curb9
5Gs9HkQd8jO6ygdyIOys2KAKdtFDHjqZghVyDhSHP98i5ZMChebGr6/jXkZtmwXyQSPGh47jlwkQ
dOZN6+6HXDqK5LJ+3VGzqwc01NbXb3xF81w/wRYGVw+g5Jnh2anEslY7uGbHg0rrwMTf9/jn73fl
gf/nLaVd/YTZ3IWGJgnSYezWoTfhc83cvvFiA9bDHkqj6sDi1B9m8ylZL/T38YUtvnSG7wHYjs2w
LRC8NHeFfhZQlJ7yW1vfZ6v6Lzv7T4WdyPja7Fv23q4p0F8jWsY/jt91yOFEZUcp+9qS/8Bua+k7
k1auoeHOQ/MuZDd6O5/tvVd1lD9kUQ0GdD6gK3Yy0lMHAoaFG8virwbq714tV8VRQt2CNrqSD1Fd
ia9jHM6bGucNlkLYMHFt9egKfI3oLhSVdQzJzggVaZcSLMbVIuVHEEliCRQT25yTyJN8HY2z3/Ug
ygn+KgOkI1h4M6fpAcPMlo6Kt5WaexlhCY8e2Jv3BO7vcONyPnlRGldV2ExYlNkG3CsKvamHXYnX
YAbNMr7/eZVe5RL/s0qvc+hGM+1ytWajmXbDyfJw47iCIzg1+6rk/hA+Ii/c5bde+8vr/Te/jXH1
2sezKqlw96dDGKw7yX81Vd0VszvOrD59bzi4FqrYdsUAR633RXzGbP/ny/zsNl697gmlkcp0omKs
8nXOAI5BbyGc6/HWGUSRP7my5c9/eqiIAVhCfogJy9zqVXTNr+/NdlhtJVt/9rLd8rxjOGE/Mje5
fWHC4cird8lp14ym3pI3qp2PP1+ovCyM393iq4dL78vWEn1jgsp5VIf3qfCkYoOvMXrNnpu7PvL0
NXJKJIqmXa+FHd6G6DE+CuK6pn8D2gW394/sax9sGsbZu+7GtEH+7Je/eir7oA6EXo2nA3YbdAmv
ifnc4gmd+/X8g9QPiMGjY2HpPlXDWit3c7eKQqh0k41xU/C3zbjSmh1D5sk4RozEtFtF9vL5v7ld
+tXzVQW4KbqY32322A+Eb53Xu9lKftGpdm/8Ip9cur684n9aGrKlzwuGikV/aNz2MNw3RwSCjFf3
8SrfWEf9S3WJN5CNnc6W10BZV4odeNLlxscvZdLvrvCqfKLxKuaYf3jA0xcrXLdksRTErIBVxkem
y+s5F3iXrxSg1/DuwvI93ZDHgoccHYy6NXGlVHdq9NUytFWt282bWQHNO3Q3aqxlgPHbr3f1Ftcg
+mYjYbcH3xdRGB7bc6u1xBTtcRv3/ROSOVwFSk1WCaFH/S5Y6yQ8TagQ12J0gowCdJ94lTF/JtFO
U3aNvhJw6qPK2ab9Eb/RkCWYCy9NfgpJPSPg8MZe9tkTr1+93nMjxzO1fPHag6rhwry1AeXZ6Cns
ecUetkIo50DjW7V25gRb1LJbfbWGb+9gkd1xprJRG67/lz/ycnd/WmO91GgTUQKUi0TI1/q4Nsyv
GYZ/4y4SN9MgOp1yqgvLzsH2lYjdJ3TUTQTImmoIdIg9tl4Qv84dbxcUDhruOCQZSGc4ifWrWbkb
iB8QGeDe2I6lzxbl1X6cCMYiNF0eO2oPSKaeRHuBsIK36oTog6xPZUUrNj+JxhMap8oieW/351u1
hH7/dsFd7dRZmVZYnyjLimzVbWSMC868k7MVkkSLMTpQwjWSb8d/bl6Sk7qJQR7biN0y+lxnclSn
TTZ78RdpH7Tu+DC5+kN2l/3wT7pwKeMXpZFc88YK+6xQ06+28kxBuO2bfFNzrazmFWZHj9G5o+z4
zudkle9CV1v9+a581u3Tr/ZnlY52nHd8VnSC0LTTVuljeSBAg1JAcLJHVE5r1cYefkm2wWPpCHtr
Zdz47E/eWNrVFgxgJIVuyEfrO+1AB2U1uvFmPho3qs3P2jZ/HbF+ejYQ6oO0xlx4sBD5P44P+PFe
hO86TaNjItCd+vMd/OzX0q722Yg5loH2Slq6Q1ieM4N0n2eM5McRYZArb7FOtXtqUUp93b3xmZ9s
ntrVY48jdGwimc8M+zX5Vup4J/P0PmgY0DuNfuQ5IrBuDyKuIZkoebvxqZ88QdrVw0scvAgc0ZcO
w24Co1LIXgPlMgi+DJ2LtIIN+73rL5GWbwt9TwYUVptLt4VtP2RecaOgWEaNv3uMtavHOMSRIIw6
l17A98QfWe3IHZAsj9FRuSqhaHDadSfhh3wRPS1xBDABwaqzTW2tSm59jHvP6n+I8gWlo66iAroD
g1xlu7LEyc5xh9QYG4t6gFmY+JmvN+7cJ9WGdvVEt4IPs2p5yvBZPpWr7pu0mb5C8s5P8Y0l8dnD
dPUcy4MIHwEfysG8k1aPo62esaDf3JI+6xaqV8+qgaA5qJdnNd6qEDgPxT5dj16/JZX0GKF+9lqb
ph37xHa6SC5OqOzGolM+OTQuKoef33B+jZnBSvjkCZ3OKXom5fS+XBHRu542qM+2s5d9Sy/SHrzH
s3DUL8U6ehqd/tna+XZ4YvWvBi840r7bFg83d+hPnr9lpv3zl2pza7IgoLK1PAgQu2mtnHSHJi0b
9BdxVWzZLs+3KqW/dBa/KeTUq0qJxPhCLJZ9DCyOgPLVse7LZ9hQkhsfoxt78WdNC/WqqjElVSCy
iA/pV4mb7SxPdot16pVevjLX80pf6XZ4P23bvbqqDhBmj+1a3GuXaf2auuXT/+4xUa+2NTmo9b7G
3XVQPGLM3O/GGm/NWtjeett9Vn6oVzvYIItd2iytGci39nJdzVpfmY+RU9riClQsVZzgfYQ3nknp
kw1TvdqrghSyrrX8cqH/Vpr4pI+0IiKnWcmtQ82qkIW9a4WHcI1CDZ17eBTmtXXjF/3sgP/XfOen
118oJPlQLvVO8Fx8G+7n7fBjPBgb/UF8Lx6hvnvzc/eQfv/zT/dZ90W92n8CH3NBrfJpsmOu9d3j
PVg5Bhf3Kv+ZV5J3hrZ0JpTdllfZqnGfgb865o37/MkrQbnanGJLNmer5rMTW3Uzh53AvfV2Vz5p
IPxVTf50F/+Ls+9ajpTpgnwiIvDmFg9NW7Va5oaQNCOg8N48/SbaveiPvxEbczuh6aLcqWPyZDZj
TWRxPpKNCUZD3ppMGSE8rZZG5aRGekn0WgtMdFBrgg1KRRXICVyZk6hWH6yemz6cRxBD7VAiQ/il
0xub+zO1Bzbh53W8+yyei6aG/N/rShuZOXjtrVM7l1FReHAg7qsSg7da8FUY9Q1dierwnXv+Ecp0
3mA0lo1I2kE3mIXOYbwSvR06gSk5G0dhPt2Pvm1hr6YkrmJ+vmSVCbi/1xqtNdmFEVs06oXQQdxX
h+jEv1Zasg8t0ZK1yPx95J8M8KORhf+a5SKJQqhLIjNMK4dZxpVovqyXBIRh6kCpGbp4030BMFlr
snj9j0q1p/JTD2kmpBtubP8UKAYK6ugoyW5Q22HPA6MhEwEwtFSaPUXpdWxGqcmTNzTMBegDJ+Am
PKGhW1bsobaHmZRGRS8nTf62PoQTYuBaQDymp+0paAAKOQaXvDRkDmRK6u8zZlae/Z/o+u4cgLUa
LCoC1rrVBBNN6BZjokBktM+B8YJskzVYvEmbjFvvtm76Wvz7k5a/G3JGU0gxjSHRG+vkamjdGOwz
hDh0VgvxCIYm4ALqXwbVYPCPG7JaWKXR6M+DUViQzXBC9Wlj8ivm9ecL776kgOhfPs6eN3OcvN4Q
LeicHksN3Hgq69Q60LWOdC5PxZ7sN0ZcswYLPy6mBpBizSMWATgqpSOh3Ek9cb4V1oDg6EH9weDk
oUVHiw2ZB0pn474z8wv46GQvzCvNFWBTmPcZkiFGeojdXHOEswFBReNp6+KupWR+Uot36xm20SQy
BQZhLQoFpP0EQs+vpIWCqjFhh6G02Z+oQ+cMBFRJegX5Rru7dBqfalAVZG8MBGLeOHDVxDp9gqB6
DRU4uNMHuT+18MubrTO/su0/LszdZ0pdACqeQWa86Yt6na4obCGbUf1BZeUDbaD8sUjBiqqODvfU
O/xn+bKx92vDLnw+RqGLppr3vtLTy/g96QWMWjibevQR6C2eNYJEXqBXW4dttloP9nyJFCdpg8wV
gL/ehFf7r889teU5Rh0wUc9Cq+NuIW2uNlA/CnXlujHJtTEXFpQF6RFJoIjjjWfliPpaWpvhnw59
M2qLhuhG5d4rWMQYqiTiPoo2krFrg86H/m5De7Q3zhRBQFUN74xwUyKQOkBBamNK8918tIwLn6+B
2KNUdVhGgVFTUWX3waUw4z3/RL9CYpm5/T7M2umYH8O7OQwDOufFRMQFHRMJATkF0voQhPcN2BkV
GdxzhY+XZCAbw635Wz9F87vxfAlUFDTBeOiOQf/1AY3zt3JPjiDAAjLoWtm1N7mQRFej79pm7cJl
TZRe9OY5hN/++5TXPMyfYPHuG9BFM6H3E4el/xZ0f4/AkHslJ4LOEgukJ8U35xaX6hCexcu/Dfjz
Ct4NCB2JRARLE1zag/Kl+Ne2VzGQCCE+RRX+si/sU9SCWEUT/wR+oTNvvw+7liP7ce/vhg0zCRLP
Mk7QsXvKL828xvVzcuz11Jm+FTd4yixINLK73IgnVURkWh7BO2H/PvrK5fgJZe4Gb3wQC/kJmOEk
kPf33SUsb20tbFyOtbj+Z2vvfr3slbIZchwj0WLdxokMMBaocwJ7QvI6/Pj4oO3JmIzZRyw23rKf
kODBhfxJpN2NCRqEYOwgPelhLSHP6vHAiULvDbE9uPhO6XvJq0g2av2RfvFfJLeRtay4RY5w6Xsb
Cg9A3Ewoykb4yGg/fHM30FgWrvwJeo3+BQwL7C48pxtHfG3xF5YpJ1OA1lx8KgAoRnyNNt6SFa+N
WZgkqm3RnFzjZ0Xh1S/MRIIu1iV4o30d0kDMaP1+ctZKgszCJqHBMgVh+mz5vqILewBpkMkKKnHQ
Aekb2RUUF+JV2MtHXg2eRT1R8aQgjXMAsBRBwj43KdQJyUb6fS30/snS3u36pFAhX9Y4aaMB6CzO
V6jRWmKCmVQV9b+cVh9DIzLLjVuzBh5aNq1QY1TL4OPFtVEjI0LgMZmhicZlU9RP0NHSQKmgQmnA
BV2Rke2DjbO95kLR847fzTIZa56SRuxs686BBquytB1FWnwIQTa7Uy7drrWYHfvGXsHCc6J0/lx9
1bvwHUQjDosMgGgKggn5MDfdV8fB8Hd8sHHVZzflwa2j54fr7sv4uoO2ddTgMDSvCWiNGsB+WMDt
CE2jwhNujCKuDTP/+90wLTpQA0IzjJeIgMiFcQcdZ2oPql8jlr58EHhJRN7TgyMAud6ANpEAySw3
yI3kb1X31LAgIAbEEvwZ0Hu06QiHFQDiJv6UUmiiQVIelA4a0xyg/9iQ5wJVHFCJnCmAmTiQBU/h
Jyi+UjTNZwj//CFr9RJymaBasYlszjQ0sdFnIEWl2Y8ExURQIwmcTYKbIqkiQLyAHg7je0WuFejb
RWg594wF6SN1artCBUkLODYskrzE5TFG7x5ILkx/ljrnO6SZIWjx+7X9sQKPdmoOPu6WsADXI9P2
EHtnvnjQNxQ69QmC8eqpcdnWSiFrqU1gXnzZGG1twxYeX9omEIgBA6lXUZ8D+FmowQBcA+y/UMOq
jSE7iYNd7xMRavJo4nBaKlEBqEqAFyCs+fs3zBN7NOGFlaWbShJyH5/QzjRTMd4EU2LRZVpmGwOs
hcn0wuBC1RBiOiOWtDI7fTRiG/oR+8buPimDd77IZY5KE4vdQTd7C8CzVheiF9aXh6RhlUFlAmBt
EIwfhh2zI0+BC5oMVzQbC70i4y6zfl/BNXNHLwLTJEygqiGh+6Jnx6sw+g4XDBCfjcx+hPQlmRMQ
5FCGvMXI4A4ZOWPwI3QV/xnlSeUazi76VosQuDXVOw9waCQiXY72lY2vW3lGl72macaXfAuiCA90
p/Wee5Ns7qk7EuDgdC59F3NPAkAOjO5eDmi9YLRPgOQy4PnQpmcfcHMg0kBbsnHg50P1P4dNUpY9
VWXWkLj1sS3y+FHJ1xZ0zb/P8uGjjh9eGNhIznMyQHDMg+auz7gV0HtMdusEp1aehSg30sr4faD5
Bx/NYL7Jd/YhJUiwNQNmUAMjHYJ0GOQrBpF2YMGyknBfD9+/j/PYEGFG8329GwhEPSI0IXGoUOU4
5h+l2z8HZ2hUfciv0617jzd2hJ1vxKMJLUwQENgQOBSwcrxVHyovcUIt0WV90hQ80yLwFAgpOhWM
O7viObGRXXjZeq8fX1JMcWF6OpQSQYaIoasTByIQgIyRTQ3epUtmgy7qi/uAHJ/Pb+Pf1/ZuYYiY
KhqIME+116gjQkRj0gc7NBOkrED3ZEX6Gxg5tMHYquusjbcwQuCNH3t/xHgcknWKegX9obfVrfS4
MIXFWxgdXqZaAXxsyI0DpTAeQE+hEnswWDhWv5/A+UQ/OhiLrFcIJlm0cuEAJsk71/8RzqXT03rY
beQdHltNSVm2ukR83vQQl0fRy8zdwa6OqQvifZ2YyHLtul1j5Hp/hKiCEbogXO13pNxwk7h5Bg9m
tuxkEUBW3xAOFhG78grdBFoVWHXyrRhEoII9gR+RAc2smtggfhWQ6EmMGmRMbwHEM1pj3IHcpwSj
Bkqg4yxgoUl6dOROvy/647Aeq7KwL1JPysLvseolwN6mqMFf+gMWZ+qCtq+dcmb1bt9ZqQ7xoY0B
V7Z52fACuu5KLtG86+W3yYvfOb2JUFGW9pPlPwGnrTiojYmHxore0i2HYG39FyZnhKMeM/OQpeGf
Y3vebfDMu2h4+EejJi8sSxmDustnMULiIGPXnxsndbkXYEL02ENnrV3Yo15pggvyAATXtCVdt/K4
a/dSXhgZKQInXzn7UwIHis1rbs3UUWDS2Q3EDXfhRkQ3T+TREV6YFjoefUopEV3GA6uN4KhKevv3
A/E4Q4ATuDAsZKLYhkSIoiDPQt5A8B9fOEarjj73lo4WeOVJrrcdSLA1AWLP1VPAXxTmDBdfeu76
K2uD/CU5tEe0J7bQhD0zjTXxRvBd/wXjP0RrIt8E3t6FAm5tCzMj/tPv37268At7xQd+MI6ztYX+
BbIogUVM1gHg05Iv/zbCEhaeEq4oSiWbs0FffqrzXKHOgh1Zrndgj6xboDBu2z29KxdziRFPyj6B
BHiPfUADqNG9SkfEQJfGyczYmc7hzX9qDkATFh/5xr1cea6WLT+QZIX0FE3mJEHpMpkKySKgTf5u
JhAf5oIlZdnYAz5eyO/iVUGvPo7US4j6bLGndRg19c/GDq2t2cKyED/iM56CZZ8163DVwVvdpWoi
WpBShrCKEyke+wReVrZ38Tqb/AmKGagv2tXGtVwbf2F3QPTP0yV4hD2kevrv5Klz/UTrtmoSs+v3
4NJLC9PCBPQI0lqK9qbjcPQ/OmfWiz+Jz/0lcHvIM1ig8EXzK5k08fP3BV1xq6WFmfHBHE/LEIDx
uhYEP9BBQpk7d8AlBfqrf8ny4VQszQ1YBUKqwJIh3v1MdiGv/v7pa4u1MAfyKEDxuMLv+iBDbLpa
7ahDCLLyWP/999de6iWIvaCVQikGGeQNUBs7ZFf5HCDt4SnnTvM9xqWszEiP1NXfgjqumPwlor2G
3FE0xgrtQa9Ar4dzyZU6uPkghAbNXRZ0jqiDM2iWPOTXULhm7fn3ea4c6Z9c010cwrBTFwnzOgIW
9IwLsy83A+fHIFFIos57d/fblCyw6eBjCYPDeCOn/Mahrgfm5ukjPm7Fv49znxhkYROSSoEGE0QS
vdDhDTSG76TXwYldFsrwJfKuUNYLd+UR76ccQC9p4/St2FJxYQjA4jG1NI1VaxwULPJn6AHa7SfY
8/9tUxaWYPRBrUv38G8kBbkpWtDQsMF/ttLGz68FnyL7342pQfI5iPE4VyLHSgXvZteD9FQFABnE
fBcfhPNmy+hts2EDHlfYsUcLIwBG4xLSIHh6JGrPfAr7Hp3rRA2c8OynKGUjfegB07cx2rzxD8zo
EnU9NpnUQaQBpV2Ef8BibThOKxdliaiW6aGuGMqHdRZrtRlvFNTShJsgQOdtA1TNrbygS1B1nnaV
0scSnhe3ANBDQJNT5DbX7CTtAD5xhXOmF0dwroq5Wmg02h1EM9JDILMA7b7Ju9oAz5yzBfx6XAWF
3vC8EHe3F+UZuVfInG4HACszaZe1YmT0/Guxaz3UMrTRCE2ItRxEu7dbm9Lh/+k8IEfC2++3YMXE
L3tRI1+QG6ZHBFmNUFbR0Jrcd6D+xp34/fdXLvGylxQqX3VUUjlSMCrnUQcQqKjUyb/8/uM/haAH
x3AJI2/zrsEDgl+fkvfIC5vdALny9668+awOEZYEGJc2VLfqUWvJliV+fKREiI5SA0IiNHpMhnwm
pFArxplCDcW7CO5lLOs0mmi05BZulTjXDImwMCRUI9JxPZcby/7zg6vMnjU70SwdAlEUMAvYbfXi
vyO8/31NH+PTcSQXdkRkGyjmZhiOyM6kOAL7zWZalBl8bOSCRoP5OEEs1oPRGAzXasm77GTTsVOE
KpKfFQTmAB1M9bjyIqCJhRgEroyb9yFoh1WfSFrM6iWaGNsSJ5vy0J9Fmjee+0iRYgYkvyxef5/G
4749TGPhuzSU5HM5+H894k3APg6Kml8kEzREerXrzUEtriiKIkEnnobv4G34iI41iHdu9en38R9n
7CVlCTgfAqg5B6CF8gaTvrW39hC43AGlSl0wco+4SBx/iQCUZRdaT/7RuV1CzcUaKVBpTgfNgDZh
l7uSGZ+LXYQSZaNRb/SuOTeWb/w+w8eoAsxwYbtYiP3JRYc3gDFvnYmQZN9cS4tcor3wOXi+k3uh
nTuAG6L2YwUaOfx/dBjNu/jg4i8h5UrdcxMfwSFBp5HNgNO7dSaIYyfqlGvhaKQgFirHfwtIlshy
BgTJCpPAaQw5KHwZ3ZOfvA3KjX35fR1X3rwlZrwoW1+qaxwUv4eAE7R4wOpxQe/YuFU4XXtklqBx
sC+BIa0SsFE6/zw57DMdq6nln7iX2clGIgwI9RHocfSM4V64ZN4s6z1DBNRuGJUVv3uJI4fOYtlB
ro2H0gHpVBAB7/O623jR15ItS5x46guEFwRMDwp7EDJwsivNmgjteIdT9EYxO/nZL09ieeszfUJX
WGGUF3mEVMJLDjVXSCNlKWRfnEFyWx+irT240DtQCLsd0jYICgWvE9SIdwarh+4pZbOoIUrprqig
Ig7ttG7jlK08lD+zu/MEcjGLEMbBXZyOTfDMNZeZ6jgyOfCjkI1dWIsVljhzsaB6jgFxqkffwitn
N8jlDYju1WQP90b7/TivxQpLwHlei61Utw1ihVY6txz/xYTPLMr1gp0qYB7+5pUYygoQdy6Ztxpq
4WBYhh4bRLzRnivkx0LZ8g5+nKgHRmKJMW8zWQDfLjx8Ot4JI1qpaDC4X8v2Uo5HEfzEVAh9rxf+
yKLDKyIgIbOqcTLzg1hYHAAMIWiwplrPkpmopsHNBISUtskx5f8WJDFB1Ucg9g3ZZVAJKpBFz2k1
BGiNemkVyG1YEQOoY6MrmFaiBRCvZP/S6MVkICLFJ3siIf3XRyrHu1m0r6BV3wY6uh0MFs2acuPR
/Pvv+7GSfvjpC7g7V0k9KUJRoHJMa9WT6P7t3MyFwKD1+6+vXGxuERiOPPSwGL+CHRa+6ObNDzYu
9Ypb+gNPuftqMAkGZRpg66b0iHoCFPYgQ6cGmxRVK+/HEgM+iRD1y3hEzT1xBF9PnzuXcxkDgQf4
/rdcgDmSfHT+Fo5bO0DZSuqQ6+xMcHeosVo4jJ06xPRNJB2VU7Jx5VaCsZ9Q526xRAjyMRXUJryJ
Q5NK8iZVoQoNk993eK24+VMBuvt1JQ9qGqcIBwhR7JEBayRY6uBGpXblAJW0QxXAwImv7OwG3LLb
3Corvm6irlbM4hLSzcpVE/J5iAwu1Is0eHH8DconXoR+9Lm+omiRNRmhAVix8iZtxERraaklQDuP
oTggCzjVidOZvlVbEJa9RrvUkHXBkk1Qyshfoyf94zlhF47UONJIDmW4or07HGU33gNSxJ+oC6SW
NSi0nMbL71u5cll//IO7nQyrvCOpjEPPJyBTB2SKCNfff3nN6LMLOzA0dcPJAYw+07b7mKuREA6B
f/GPEgc2MWEwuFrScv95oEWjnFAJ9zldoNBZktaItBuv4DmoWX5vfM3KxfuJCe4m6oNzFXzpCAsb
vTfqS7tP938hWIW+J9nu9uGGu712NOfR70aJw7LIaxbbVjGxR7OQbhpyoyuhJwn9Z+iYO1k9bFzC
tUD353LejdXzoGIHymDuqOddNKm4wP2oHkSi0aIlbAzys1kP7NVPlfluEMg2MYo0I+wyhzVqax4k
MOI9ZAB1IA4tdAtVO7SDW8FTYpFnKFU6oaKOCCmUjS9Yqz8tAdlAAAGvMU8T0BP0pUFdG7gJdKNq
WzZZeWySf6K1uymOMunoCsrJXgyRoBRPtw1pu9pk0ObTuG248Squ5eKWgOtqAmOuNGAlKbtW/Z8t
Q0+Ni3Y2cGiMenzcwk2tzWdhOiZqShSOhXFuagPwkwLEYJETnarzFtpo/qEHZ+LHRN4tmOD7kNOR
MIDo1iq84/Ow3wKGr/30wmY0HTSeSI6f5qRnjr91vsnF6Cg/FuFG2n3lgv7szt23l5zUStSAAUbG
ai8+uEEUZClKdLBpor/x9q7F+T9Zm7tBhikjFOIrLH5qgFivzT/CRJOR6nU5aDGMBwYBRg3anABy
zeBPKL9ZRQcbcgSlhK2i41quY4mThj4xN/UMvgGyYqDHgSSVlHiAPUrgu4vVnr7Jek7d8qjXyWC1
zas82iIYBdK9bHZADSD2KfaUBxKlPxsGePZwHp2aRQ5p9CPorvT4oOmp06ldfmCN6GwxliCo6Kcw
NkZZO/yzc3e39FUoQu+1R8jUjC9C7lTjjoZcUwM+wUl8L+VR5Vs7CnPEdzpBGTZk3Vy2R2onDVf6
I+vVKN7CSj5uQ4CcwfyJd59CZZIUsApyBELPntqgMqO3CEqZKODanWBGXL8n3D7ioOajinAqyA0s
dSnj0A1CiX1KowNz52fhxplcuVhLpHRb5KHil/gYasy0tkG7Ewuacwl9naDiDDewRyseOr2wPIhW
IQATwsQVkj1NqNoJlzJErsf5fXNXfFp6HvZuQdspBt13gTlkLbqRmFKlwI4bCluFwBUPgV7YHshi
QSdzfmjQ+GwV3qR2O+7QaehyNoDWQfrj91msnFB69sTuZkEpyKamMobpzPYDzNLq3J5Ae1t1uTXf
fAkLRj6146E+i2IGiKVOwdOoJcfYFXXpNf3oXthXCcyRoCkK9oyWQKgUAlV6AIaVrRrX2hlYBDgR
UyRZ283TA7olHhzQsithqhdko8q0YsD/BxQM4UXoBM/TQ0d+eYA7oMmooG9ckzWndYnqracAuqAU
3Hw5hnFQ+1tmyk8gRTfkXm31yYX85HVEClM4J/bv5+ExoYIEpYn/Hoh2Cqc8n+NlttdlGAabsXNK
TdB9StQBpSbWroguQhHQik9QRa4O48bIK1BByLb9d2To/NJRzmLk4Qv9dkmlQ81IRNHbCCz+mJiU
Rm5gxcBMlX18jUHXBNfL2HJTHnfyYN4La6FEgTLGYK5A1S14h6KkO5m85sNAPgW2r49vsTXu2z0w
sjqad7ILdZ4qFSzYe7ITzdxuIeGlhn839uBxBVBeooKDUOFDloPl6rVMz8xuN51rEwqFVu1ukb6s
7vPCvlQMD4lSARDE9KC8ZlAMi7TOw1W8+XqpgS7Z803B4E00GQsAcW1cl8c2U15igdlsqmkChS5P
jthvqgH2UB5BNQxZ499X7vF1l5XZmN5ZsxEZ/zAXsXDKMUQzZu1tITZXHBhZWRiSuAefKeERsGUe
+4EkOG7GS/PFmciXFV53KvfRM46oEVn5KffYyk4iLXGFN9YbN5ZuJcCSl1BgqQRL8A+uuQLHwQfY
giFbge4D6HJ/RL02/JUhkbiVkF/JL8jKwnEZ66kMKwGVkw5YYGioagWaB/7QJ4iQQ+Qbea4vMGXX
L73bu+JmXvZx9C8vscKDRNH+OB/J5jW9lWjjgDv6JeqQz3Yag97F5mZb7TyN//X+5CU2uCs4ZioH
ADfaCwWSFFWyBrys2b6EmduIvdcms7AnrTx2zBQ1KCnLaWvLLPQw67isNp7tlThUXgJ65RLyY4TB
eQw+wBFFGZ0GOuZAe2a2wCdr5lheGAiovYxh25a0B/30C6rI5Np/8zcgkiBTEEVovUYvIXMaXSgQ
6xAsH/Vsv6mZ89g7l5fI3pgn/w/WNSEIcCtzko6ppRgZiAhiUyJGpZcb12rFYiyBvDUzkGTiW+Ct
kAyf6FodxYPcMpBU3SJTeOxhQYLpvzZJIlIVjOyMAPBNkHZXlD6G4GlNgUiiMq0CvSHZiCZXD8Uy
qIGY0NRIMH9S/zREul99QLZRk0CA3wZv1Cs1vEZbHJ2PHR+k5P47K95XhIQPgMPNIp1Dp2nhNOmf
VjEHyRzqRP8nc76E4vIpIwu0D3V6nwmZD5EUqZYMBFxAVR+2apEqnfr7QGv2bgnD7ULWD5iinbxQ
Iz1gxTGBwslr4ustIJGpDgprnQMhZV6qeebwk951b1kV6tzWbVt7jpewXEmW60Qi3eR1vtvnO4hq
qhl4XTKDRqMgyGuhTT6BS96NBif1nfELZr8N/qaJV6T0xvH5KUc+sIpL6K7fSKkCXn7QrlZX9Amq
TEH0fnqjJSPkPDIYkw8GNnk6tMUhbt7H0ofTwGtM/ppCDrjMtS4pn/sh03ganZvQFi9G6UISmwPD
sDIERtWWRsqVWurbyHSAhDRBSGaJIM1l0h1bFEZKPnpUojIWFIG0wUbXWvoztuY/bvHCnkU0F5VD
jBWmdr7LfmdXoCtcSRvN5FDZzDm/ZrH6RJ43Rlu59Us67kjpMybroP3RaoFNg9SzN1D3NYOZPAvs
deEHcr2gqgY7s7pxWR6zBknyEjicM77MQIAKdL/o/mavdY1MUpYd2QA0hclzLaLVJDjxAoi1pmtG
BAs606qYxUYSZZ4oTceyvIKWBEIFuAIg1hVFI+CAVgghZz5o4MpvR73gc7VjMigiDKoUGnx7GBtx
4w7+QOgeHb+FoZSluJkkrocGkN+AbgLllIk3J8GOiYRMxFVGB09d414iRdOyo8WGf2LqUOTVH5Bc
q0HyNcUfbc5YY/BXTl4yBgktp+cpteLthrxQ5NiC5Rrcx8qTH1sxsvoRmCwE0u9S3HIRHNU1AGB+
opfMi4hCDi1kRz63ioJSKRq6uX/BcqJBqllnQ0pNs9ehSvYdZSWKUUMoY8TPgRFH4bI9mi00qTJE
tPD2+UaJdAVhBSKM/5pbKpLKuBFA6ksjF8Do1IWxMx0J21vphMDdURtFzRWrLi2sOhFHsS0FfvRk
AOp5ECqrAWQwghyt2eNV6d5+vxwrAC55CaqOcKCSXgC/c6f3e+imKGb8XVnAoAo2a+HtrVXUBydG
1lqLeNJrxxhQtBIkldXyvlBZL0by0rxQs/RRbXeh1tZIZoJHozs0YAyRNw7k2qOwxGK3DMND4wAX
CgY5zj5BKb7jj5NBz1RE8aukNQ0a4dErozFE3wo0VtrW5CUSW/DFhg4GQiMlXADvX5/5CcUFtCyK
x+ilkPWgOE7MtS++2tqkz6WvjbI6yK88M6h1k7+waLFEB9tX6086h6oVHZldvx9HLUz0FEk/YU9C
cSNiXwtJlshuwqIfmuLgIjK1WwaTqRCsCdgJQbPAGHXwpqBrH4Dv6o0ut1IiKyd0ifOGIngxxDSG
BB/fJTEDR7Tr01Z4uhblLQHdZMzqOJvbFDo0WFiIvtmDUGCFne6TvyJNDjJ3MEjuxp1wVc7Zd3ep
Em06MaDQtvLdVpVrJWEvi8soVuSUPKnny34WXfIGrSGL7BmH0WO32yXHdI/MBwXut/QPj0/5/U4K
7A8y7YH9/R84uMwD1gH1Zy9MyZWnlTM9vhZU/Jl17Rmyz40EVEjIqEwMVNEEjgKmfeWYSyQEbhXV
elVn+7wMdBZWMDuP/kmOzLw6d/kTESAVmMVaibIDpBNVDqpPwTCc/AI8+en4J/RbtwnGQyWktpyj
Ok8KqP8QEC+zIJKOazhAFYJNxdfSEjKUUbWb/AZZmN4IksDowfCZhAbno9WXbi4Uo4xqpYigH8lN
hWX0cuB18OCrMutkqZe05b5Xnko0e3K0A0yb0WRyiNa9I+MbzSBrFPuBJ09v/N5s5fyjjRxa6DQG
0xXkN0J4QHKgnUCrfvuZ5lAzSZK3USm0TPoOasWWh1qLJ7bU8dzEjVkML3RqUg1y6rlcES0JQIsQ
d5HKjqeQT1KVY4pDkEIXWh574JyivjCnJjaadnDhLMmVA7kslxfEdz9IdtDtfOlIoitx9gxFaavg
+bdQSbShTj/DoT82Q+gwitUW4D1tMtpuGkVFwwNbE6+IKhAp8biFI0syMCjxUdaqdS7AcEHQO5ug
SwCKK/Ytjq2UdUnwJ69bnQcDEC3zakhkWN9MlTq06vIdOlLagm7OZS++1zJ3UCqFWJXUiqkhpSL5
6lK2/GzzMgUtSwmlg0wZsIJg04KoEzVkegABSYcKoEyRlrWkYhVHtask/GXHisbId6rAwXih0d+A
yjDQ2NVrKFbBq5BnLyR9b5Km84RYsJhB0PMulu2EH9+ZekzsnBPq1zAEJ7XCZ99TXlpTX4Nf0iDN
kx8e+/a5Eo9hWGuQTAcb9diATrKzwYkPj17KwlNYabGvGFxgxYxGfHfMUkgdpJBYlCF3DFGoKoRg
6zkuR7Sa/fF5lY1OHNqJwx0JnJTYTeEO1bGGKxzGvsa1he6D7mlQwZkX9ird6OCmxdENYYdFPaWs
ATzVTeTxrUePWsufQSye8DYCURDAydSlG7ywBqQFAuKVhgS2ZEDJl9P8+EZPe2hFpD1QkhWtV4zq
U+Muocu9D9KQFHUUUKGd5Cm8KBBsHNGQkheHPn4qcG6l15GGxFgJfcsnQW69vPqbln8H3Dm+gjgG
+1EMOCRcd6mb0JJj/gXlOnSISQhJqEGPeAK4Hx2C5rPVEKVrIe44U1wz/jT517xnc0fK6CPIRo5J
xewrtjJKqHw5YxO8tIxsBiLyidMlZg4pGtuG/n2K8x2mMfaoTVIg7qlvfjlpndLsRjoA/lpxe85X
nCZjn7iRv0DTlrvKfl/bKaRwqVCnuCHZCQRJCVzeIs0gPJSByApHg0cBqwLXE1GLnNb45IUrQ30Y
yRUkpf2IPQ8hTVtKZl4eumkqNVmiHYkz0i41hhiCIZWZDtNLV6JBHVJvnULBF1WH4NC+JaOIRU2P
XQ8NXQp8UmGHVHkEeDkkTqgAhazGoHBUhCQyEZ6haRSCMP11YIhZSZOeC5yWSzU2iS4dptQz1qDn
Xi+wvuReRmUB+Ev3lKR3yKrQoIw2oH6kz7/DQxVy8DIBbPesYpFIUMySrnObC4FoV8TirSz4U8GO
vpcGT31/bMu/DalUKA83oxWXVxm7LkbIFjU6+g5wO1Ix16SW1mpuJ1J2JGe+nrWHCRSuclR6VJg4
KZL9AR2nWhUpVx/iwnqH15CjxCe2qSH9RcUuFri3ymSPzJMSGG2jVp4Ey3akkbqWTl0DDlN0LoXJ
me5UKnkHMl9WnqAcQnefouILKgW4xnuiWPRoQ0FDaFQiak2iMZ/4n+XkkEYrIKwhq0yvMYAyoiDA
qR0Y+cXo0EOHJ/foSQ3SS86cInBeZUaDACYoTZnZNf6Zmr7DFC162ReTgr4D2hcSyGrjNnjuqtCm
SOKIYfLckBKEtHHOWnXqhih0lHVqyV0omRy68AQFCsCDaNV4r1qOBdl9rNVtNWgxGHhBUSrgSRNg
BWcqx13AXWHJoxGyQCMoi94FlBICYacgvuKzHhQUUqEJgh3SU6NleYERgqbZl5kU/R+Szmu5cWQJ
ol+ECJiGeyUcvRHlXxDSSIL3Hl9/D/c+bcTsGBFEd1VlZmV+K/c28WfdC3N2/QxHfdCz6C2LQDPN
gGUwDLRn01GMZMPL40WdcKQKBUrCHlJ0nXTVXc1+I1lEKZqnjqAdK+ISXXfFX77i7cLax1NNJkNG
ENquNzKnr8ioS8vpQ3TDZe5JeSNZAehj8cr8SJRcpmJXRpLd6A3KvtY8KfYaDc4YV5uef9eynXhK
elYseGpfSXbusKPNGIsmdjBP5brTMmZJ8avJOA0Id6nOqfxSrNKmAgno96bhKR0US/uCdVSgd8dI
uFHMXmAz3PTqXI9eh2WXAAggGLUg3qm/r7cRgU/aP7GKWYYtyXmlR7iIZXoDgfW1eFkW7qNy9g1W
zzt1cPplJrDaHeRPK/0xSajoGWP85HewuCTYpK24pxC8IJol2E7ZVbbmqKqvKJ7dPrfRi17ttcdV
sTHGU1UeYKOi4mwsXovZNgi12FSmU9fccx/SfC/W54qhRQzuGO5UdtqGoOy3NsmfYHzva3SAfxQc
jjX+IkXKt1T7aBvNiS6P3N4JJN9Uem9oCu6hdHmqF30X8Y3WkXwRTKF5nfTHlNiesm2ho6DnHNGs
nr3O+xTzES+SO0rMkl0MC9xIib3UML6sz7j1knLlpU0dzVC3UZcfsKLaj4+HD6JrTZk/kBDarKTi
Vf7IRV/zXYDc9PO8x7fDUZrBLZdzDks/Nua17R273+dx76pzEyzDWDpN2xx1cACDJG2hNZemP6rS
PdTyQ6d+Ea1cLiHb+f141RLpysqJ02AQisvk82CCKUl7QyL+tMFicp6UjZid1EpP09xoXE+lQUZn
1R4G1awce13orJStGr0PJpDRIEyaKrmj2aMpi1XTX4q5+F5HCn5qam5a+IiXMUO2q0BEhr+IARem
zh1WbTOA/gNayiez5vxmO4qAKVgir9a9WCxfLRkrVSOIm+kyT+/wxZtGdI6Md2BbTK5KBuNSCSfW
j3auo8sul4O9NsQTYylCYUuMez11PouV5EeSJgsWYEsF8cly/F6GZiCFXzKQAWjbZrX3tnkj5TSw
I5Xg08fLzCJQWIqNdWvbQC/CfW1bf4sWae6YStei3IW1/KWk5DAlfNX62ARqPfHEQOZfeminNbDu
CMl13drY5gHBd0MXsrafyzIHdovN0/ha2J+q/Nqvr2KhrfPq/LYSnaj0/kJwB/7u4S7Gs5JWwFGN
9GlStd+R/S5HJggF37cBVVpxaZL6VI22utFKaWfUvLFSuzVHX60CuUj/CbPxYrvHQvdBK1Yr4fGE
s7al4U25kW7Ynp/JS4oOTVlMx8noCMUr+3gXL/N+xHB7wzLv01gpJ6Nf4q0mjx8VNXzL7qUdVO2X
sqZemdq/80zGapU6o/GaGrTvSPbB2ZMr0e6EcirFd5YymIwF4XcTji9j43Y58q1l2NPN7ppQOpRK
uo3rMCBm9BX7voMQUrBMtDhjmfxpNpbKEVlzOqH2pvUpLyZNGq+dQT45tyUqiao8U5wPGurirj2u
6Wdif8g6V8XZzOx4k3Hgy5FQTyIKMq8GZOr0zpMarpJxxmYHuvvQrTPxzqxibRJ7iI9zb23bULvU
ZnvUId2iujiss80KG8NAG/p5lLqVUvL4ankr+gqifF2Oc1T4yZo4+vImC+OznhnTlPJQKBwoENdU
/027j5gOqS9qEuPZBPAaXffWobuoSe/Imh+r3x1cr6WVd0l5qjFPaacXMlGPhcivcx+xaWDxNxH4
cx74F9Ruwe09X2jatLeurT4Wzd5WXfZaxtOrCj4zq9dmOM5l/EvuBdmXJJ+RkTUuIXUR/qaQWKbb
hPVzRDKmwht478kS4SxkXlafuWGrylO7QwYJrfiLHRT53WYcoNd4nF1R73tb3Sol2WVU/2biLSFB
/Nkcml2TcO02urtIKEOVr0l+NhZ3SNkcEsqvmg/v+vTDS+gyj3F/OGFReG2cumE2u2HzzzCJG9d+
q9Fbzea40Mh1U3JUNHkj9b+GJW0UUqnLF826FYlbmDiSA3VX2FDMYKla+aHp6dUOFbKJpGy3sE7S
GAt3HBTqVLmq8b7G+X6xqpcmQT3QFVtVdgoZQ2uWaHLdNe29SZ+o/Usjl7u1zz6FyUNyEtYwUp7c
sK0TTyTPIdu15XusuRYGHrJ0tORt8Q3B2OpOhGV4+TFp77q1o0tY5yDrQDKUfTKRg9rFe9P29YZK
zZhy0Ofhuk7WKcIwg30juStdCbq372lpMUwdDWfEzarP8EylJ+p/5pVsJ1K6tPdwCVLCGlrWxZMi
8tT0LJovg/Ula0wJRmS0G33ZOGUgt5hgkjfWZ35j7o3qzO3ZUmHG9KixqynfVIwlZ85P3buWTGgr
WYXCcm3rM8JSpyUZW93pcJDh1/ISI0xoHv7Dheqb6+vMSl+XOz2gEykjyq7mQDXnUPP18GTZBBQ5
TDo1HV8vuYN57rWCu+iQ97jdrvbZogsWWeMp+EEBCA9t5irZQHIRVzZddldEu4iJS7MzL2JaUDOO
tQyn9rSUgL69Wy/RCaO7oOuZKOZ+L/Wxbyt4ZiYPICEhJKrxov43JFU0yRe/GSvuuGqTtMEYBa2e
4wT50go8doJC8cw85EO0hzSP3CrV6I0T15Dny1SZOz2CbxfajxxhRlW0W0r7VZqEL+V+iMPi/B6y
v9GW+W6RPc3YV8WfydUzl4wdngJcGqY7FWXlxmJtGyZnNzSfptiNiOur5aurr4Ktj3IDv9ST9MMN
kG/ovrPRy5dN+UvSw6apjNei26nxuZfeSfcOpIncMguTAMzkePpW75LjatknJaczCg82pXasWFJL
6wqcrNKTn4c1JNOyaQ63uJqmD72R5w8RNh1QpTWIvSRVvjbNQVr2HvhE48Rx5hukQ4c9k6/Kynda
/VmctahsMWSfxD5v5/0UJYFqEx1hrNdVUdmYyvx+GXel0v6shpGcaIGfbTkqt0hNHBybnnutfmqK
6S+KGNzgMDdhGJtBH5dPtcX+VGjZT/JiG5vZiJlelpAUW+lWqYvTEUfN53LlZfi28jEOolD5kyzF
q4bwZ5mesua8dk79qTX/4AgHVj+YeQZXy538n4HBWDq23jI8GjizP1RvkkoODm50WNRZwYNssZjI
xKlOWPDzTIm0LFeZNkvpKbPfV19Vwk+/Ecqz6DZ57cTisZ6w48SKykvyvaX4ehc5YesTjgbEsBTv
+FPSCJZIft1ePiggdnVDGPyOvAHbvhYV69J/xrdyEa/ah7T4hHsrgTK4iuHWnZ8n9yE9DXrnwBzr
155irUcuYAWbrPhix3GQVeeWX835eDNo26bLT0O6K7HeHJ0yDRocL+2LlgYG4dmIikvTa4hkZgqO
9hKNTvViYCoVPo2N6g3FZsz+JYYfojpXduKkoUSsVtwWv8002+QhlOdrw9Zat021Q1HUu9QICIFn
1XXqv+PBVZNdmP5K8Ve4Pkf9vzFbd7Xit7hR1S6jXwlMGLWYBG9IpO0az64vlblynSJni8DAsj2N
3FpXfmp92WN6znU8hQ1+G8dDJ+igJi9XlM6c8mpku+yu1RET6FOTetSSJXXVEgusND6hJg6aLj4K
62hc9PrIFrmFkQ6ymdq1/0ljw5TtReZrATJRXrpxp6wkwmdQ9diGNQZz+KFN97QJEmv7MjkHLFXa
L4W9q/X3WGEBMZ+eDPHPxKA3BWAipH7iMivfRUu2o2R4ojkWpRvLP52K3W/5baOfK/7q8arD/mvs
llceRp+KDsBxUosPcKY+voT1rtHvZXZq9WPF9jwS8ILtecRNsuRR9JZ2p6g7GoK1+ilDLye3PC9c
E9Cu97BD3ahgVencP9YQcYSPR8ON/yhJIVGDs3gpO8E16w8SQAsZxMOJdqRmy+wfPZ7b1FsFS7a3
otpY3xSV7rX61Rs/ap5zYyfYySfnnlidns0OLI17zR4vYVHdSDDdaDUPk6B6+ckOAwIsY+uFz2JW
t/Iu4tdovuA1LK0vrUZnEydOmpTnumeOZ6g24gIp0xAYMh9uPYVvpbSyMk1ikr4TeMVlNcjNIbfz
wCxTTjwWgbarxFdpL/CQLnEOPxZN9WpQJXOaMDVmmM1f9eoaLZuquIU9r/zJYJwpBd8AkkBZYP9M
7ubiRNZ1ye72utL2nWDWx/aCXG1jmselupbaSxOedRraChYs97XQHdVtkR8S9qwHDfAw88Gt0nLX
PVXcg5gzdyqvLHPNvS590/gc1n0hgfEGzWeXbScWf80vjYgcmaLJ2uD8yecy42CSiWdX/pViC7i5
yau9nviYsBBBYpv+8Mspk2yvF1sY0IkOZL0m5ktd/g75l9F0N/B2VAhad6x7R2R8d+/8rGX6MWvt
pmmhDM0nxKI2X19ny9sYLKKubnPxsSTnFYeQ6L0ro02h3dIwKJnHo41pv4jZBXazz2kLDqYFWrlD
neWY3FQjgxggUE7+ifmmNAcD2VEWH0ZaWe4Rw2k73vdjSt0fDMZ5hTtllVygIVqKttzRATEsJ5xH
wod4F8KZjeoNzuygXjaLbLYfUuuiL1H9m/L3rnUEO0WY0NiXsiodLHoNsBLl0FXgKMYFEcNYEmoU
mOmV2alUKZtGvjG1V4u2InSq1ZFRxHa3Bi/JguLxl+lXrboWuWNEQaT96Hbu6sZzFjl5uovbYBBb
SA7K8Gg6E3EO9Qu+wWmObZl0Wsp7R5Z2fR7Sa9y96SUA7qGTJm9kZyDNP2d7p8l/dHSNFDkGXYpK
HxMfspUVtsyVZjQ4TtOQirEpeefpXmT6kU3cWrspFPe+iuBP+HwYtRDLqm+6n6naclLq2E3bwEq3
bUvz8tw10qaLfkPjYIT7FRFs7Jp5MP40Ka0aDk6s6ete/DqTwzu7andhb5hesGPAU59tEPejRgyy
xYgCuCRzlhNKYGCAkkjprolyN29fM4M09ALC45AONI3mTuq+Vst0jGRf4HfYVY5sbkskziRtqJTT
wDxnsyfU1/VXS95UItUlht+3kDV57mWjdOSCb5/8KDcqXZMbqzghJZH0nw649XkRFtj2pniE2XCP
5gTj9r7EwiQpTjAC888svP6AG/miIAECXnymApkhDnbqVjX+ZfN7e60oLPE2wbeFNi38NfK3CSUw
UFbOVSscrQ9dNDqjQXsO7Aj+sZm63YJaUjc/Iu3UCRxzMn+KeUjzizodeBPyBozQ0VjHa1y7O8s9
0k7AXlcVbwngg3kdZxf3J405UnmV4LsFSLLUGO44A4khxjA3ZvNbhecJW2l7Jz4M8JyYtnm7WJeK
XK1hY1j4DrxOUuWie9ysy88DD/xA9mvKR3m+zUiKGP3rKlg6r059eXIqyQ07r+t32FbLyac17rK0
dOcJJkwebtoYblbTCqIIn/nuVs6cMMZPnWQDVHqXtH6KRq+tt820b18aQkBxmP9j9gyRQoq3CLWi
5YX3AUH5h/k3ZG6sOJWMQ/1WtTds+VjTdtz38AeDp1Kjf7V0r/wWAud+zASjUHhD9Gn177NyE88a
NgTqeOvetSWo+Ik0b11WoMqnMlK29CAkljlM8WHyuWqyoyHZwjxBL80dJRlchmmB5xBkD8iOq/cS
6V9Kwk3p9cUBsN5Wf+PIzbvvJA9AWknItuYXRTp0rZvN21AOGPiMP5GZTvuRip96+ALkJTJ6k36q
tNT3rLR4yeqHpkGrggLkPT+Hc7NrjRM89iZfjoKqKw2gsH6tgQ/ORMx+DTgAWDf5r6qeGCVyYyui
atPMB72iTM/MrTsz+9coP5r+9MD/MYLiZlOL63/A0uOVE5v0mMRbrGNsR6+28AOouGSAoXj9NtKd
TBKz/JLzlU/84ZUF6ewO3ryBazXDu3yHN+nIZjbmoJlf9Pye8k7FNWbiWNVOT2LX1+daC8zFDWcf
tARBGGEAmHAXqBuZZThd+BsFrbxrFJ/3zZw/B8pCdOx1zwydIQrCunSJhK2m+xpjeXCwmztQ8fRv
iBqnehfiztcud26OU7kRjK0PVD2x8vC9Goc0JNaAiGHMChuaGqnhW1tedeiZ5LWTftfWUXlxzAXe
4/AIIhAPHZtjR4Wj1Z6tVO5Q/OD2YEZeel3bN02AryhUQqz33/GKk7ItXXS9eCN6KYnyH7QCCQDZ
ze038bW2fsj1IM22ueLY9K5E5Fi4i/WBZXFH+zmjL7cQselSsc2GgKNpFD4It0Q+H3BS7sv2a/y1
9EzqBdyU6ozxVjfPCjI/9dQ3W1v9N/GL6240d3W2KaW3sH6pv0o13IfpC8zJY+ixB0T6LTZf3Xt3
EkD67aw5Wn5rjYMyUswV1pZf7PBtjhGFVA5fAr2aQqO96m4KJcZN3NE5GzDk40YeHwZIiZtVaLv5
r73SUdXPYi4Os8HQJvyJdytjDXUjPRssOxS/QlM+KoXd2xwsb4bIYLuqVTUqx2Ep3d6oT+b/yzuJ
DRUJUMs0OTEpTVX1Jcg/YHPFuJmN+i4BQGwkfXhw2FXhdC2sPWXIAnnWiwyUiLSaqHtutWbfLfFO
LSvHGOptW4d/clp/2qP1LalJ0EAtbzIjcUS3NbLMLybhmZanGiOFZVNGvmCavSJkQkC6sRS3in/U
+FtFjaAeQitgBCdssNV2Sn14wHCxKxt/UPbFDyn020TDdJudverS3Icm8oblbxg1FwVKR+ECc94K
/mZZ85RVG4K5b2IH+zZ/1L1W8VfLL6Fa9CH5m429CnUyW8NHKTyG8aZzhDWdsgYP5n48LD2HuAAT
U1mvAaRWk3P1ZHcfkS776YStW5P5kZndgAD8bHjEd6lP4/gY7AFqZyJy6/bRJ8vY+1OC5nb2oobr
tV5PYGrhOn4o1j3R0lsV7lJ+t65LT0K64y3aZpQJjO6vcXyibk6Lv9r0WEf9L5p+J5TWEQjAhgYf
CwrTVcRhQrqo4ZYV4ajlcNU+ml6Y4f6BPiwA3/11irbluF9AYiGroBK06GaX8BfwPDtdOawGkLvq
1Rm34LqvFmCi3brCxp2owsngWIYv5nuJ33a7CQ2vYkEzJMUkGOVuVy3n6sdEc5WZ4xVwGZRiHK/S
sJee1v5InAU7lKP5oVsRT9fN1aAwt3YdoW34NbBKqS7qfdZ2RYZ3346Qu01GbCO33jj4DNyifRb2
E2oX7KSRE0jqXeXVp0/mO5qEO0eHlC5DpkHAr8XCSg3CKMJIigy+kd8IeN195+bHMG1NdbfgVERc
1/wzogksIPAuI3e5GOjWCi+DJg5n/Ma1eNuNlyJ9tY3TMp0zWFaAXn0vevR2gLvNIwRwbvx8SED7
37HGgT250+TRoij4M76My6VR7v2f/ZMnxmZIPCP8V88AWElyn43hQ6EyLPzhIX6r6q8cJZg9HUaS
/IQzJT6kqNa7Eutd/ehYx2ZUaCU+MrpH2sjcB7/T5o29tUmqCi95FuTl3R6P7ehJ+UWGWx6yAwns
lma9Le8NqOevzKwN7hnUP1X4q1tOZjP0o1XOZIfnLuvndXZ1nvfs4JxrOIugcXXK12QiLUkpvDj5
qJuT/G3xe4bMm4ufsHodcHQV2ZUREBIS9kiI01qlbi+on2wMdso+qrqDaOEAcSSCYizk3ToySYAc
A/X5nOWe3ulk5K/ZCp2OnGVAHJB3vuDx5m9Y38xiOTT0carh2v1xVS5548wTps8BRhu+OITmI+JU
eEvzMcvw/I7QfpeHnAJFje0xfWjIVhqajcd8k6k0FqhIcqcC8aNlQOljs+ibfnTPCqNJ7fTadl49
7cm+ju1r85baDu8DIChghRJBbkl/efmJK1ld+PZHSaOpvLfALFG6lUvbXcpNhEK2cDVzU8eyq16T
EjrcffRuH8vih+GWTSDZ+m7IW72AnrNiDVN0sSkHlcJDnwLR7+uBicYm+0M9NMM3K7lHE89vsfoS
NOb6HY6oJcrn6UN6OMH0RwmVRluTYtv7CZeGvJsZlaoVo79TpKGKfdQZWAW19sLhtEbnbPlokvco
9mz5U4aiS8SbkdmBfpxlbzbgHg85CLwN/UNwh5wYL7Yifw+FdIgaKk2I0eOrBbYv1e9GyjXrxiS6
Y4I+fmGZH2cus0aJytA6LjoWVwZfDkJ98TuH+yKVAhn+Og538sQDSu/D2Ph2kQWNCYcDcbdearR0
EQQoQuzxWIfcE5FrcLTr6l8anxOQ6ShyWkQkUbu12sJZSGdjYIjbb1161ooJcdCEJp91T05IZNK8
I30sYz9dS3oIcG2DKtUYnplN3qKjx8kjgActu/T5tKkV8zTA6OPvLDmaehuiOxGTcN2RjUBqQ789
mi3jffYU1zgCjLneooECMVHrbWYQbmMxhRe5HzMrwjyDmPRvVv1lKQHvJcM4kKI0ndrqK7d5JxIA
F7pTK67OiqU6pXWTOvfxqMeb6C8F/2CUf/G3mSkyRuuWi5+wxi37LZWR5ysM4OqzRMxurPvz2mNz
xLBLnxyiCueqKLbKnwpob8c+yEizrMghQ1W4pfEm1TyUQ81VuH5V9ncXRY8/cuD9T1HFGBFjwkmY
9N2Jo4qnaY5RfhUflGxLAU40jc2IRLsws8/OAELNZzxt3sBBWNNBQAYx8C53xzL+6+DhF6bd8W8V
nfufUOWy6ucBaj1iRmu4E2XLeq9oiZL2fcyzvWahyYrTvcoPHlnmgVjMQzEr9wFPgmlfiucwuwq0
jFH4KndT5662chn6MfRa9dFtVh9xngbFQZo/bAX8GqGbM/BRhtfEflLV0Z/zfbfCU4W3MgJR0m59
tK9UmMMnRdrqlrfaoWuMv23lxbArhrkj3JVuVy93ifSSqCOd9j+j+hZATEm/0wV0yyZtSZwsQd4z
HGGLp37qz2mhPuUCrJr4srjY69goFv9Ei1yiX2RY5wKmc/2aOgppbN+xsebMze23MScvkg3XXq+6
Xyoj/BPKR62tds3ACe8HnXvN/Df0ICVUYGWSrO2QWV9hvOzJ6XuOhv2svpjIiitWCJLmTZeiWweo
3TJgJKY0nhLYfeA0S3bKBGI3o2nxdU2O/VrVn0wjSu6aQCDURPT05VrthB3dK5PwHoFwtPqnRpmn
6tpOalAzFuvbKj8gIK6cSLbR/Z/zGCYXIZQIH8pA5kZht2+FTZSeZI17MY3sAuCrthGluh3sOHSa
1MycQW7GIO7Fd9SakQ8TimphiU9WiIBEaCPZoQrdfXkJJb/Pt0Kx2W9z2TuYtOlVor6H+nUZnxk/
2/RgW+xONIlbokgqv3VDuCZBCOtGbxmnMsz0LTZhnDb6S6QnjZAihlBWZWxtuhHRBAmnIGzIFHbM
5l4jJrCpnnJLOjSKNDmWpHk6vhwqB9V2rf4+6ImrlNtF+9It+C81yHveBvWrnRnxC9QUdQlXAmdp
PQg6XIgrzTExMlrr5tzG9ZthKERujzBRqoeYXexTRb+MGG8CEyx0sRYQFqHHtMHbxIAr0D5EjEdl
HI+7tiuO4zQIWK0QtguD4dgKmkbmy2RhzjGtInRCqRObthGKF0c8b9OGJhnUdHEheE5d2V4L1XYs
bhFprs9a92mn1r7AaKQZh4oEJ92dbXSoulb/6NLRrIpdEg3sxg0J+H4RyOFFH/2UFBSbtSyNHPhF
umgWhrY4BZTnVKNxdugiTWVLCIVGtZijE3tKCV3nUrwsxl5qfdXeV3oQzffROgjSTFkP4LT1dX/j
tY78nsAO6CyxgtWnEnikhgZMQZqleOmsgfsr5gsJwZT5EpOmZP3s5nYPvsI0WvVO0T7XpGZETDcX
6G3JPIj4ydC9DquJzrUTcCaI3oTKMjBZ5OuWCcBmQYqVVsvyBjYaNA/5g19hYDsspqtFfNx6FzXW
blhif0CBMKgMls1rPHnNMGybXNs1ohdwb7RMKZpDRM/cv6/NUwWcOlj/TO5tmt9+/Mp7G8Ma7aNu
fwDOwrY891FyVqptrk7H1f4VFmB3wYTSqvtF7/zF4DnU0s6KvzVBaIvksn6GW9Q+V7rasUv5S7YD
Ih/dtkb+YrfhV1s2BOikISIS1HizIlypMr4SU1npfAgG7Ia3XpG3ahrflzBzwsYi7U44epighKgk
dLhjtwRda2L3OVeD/TO2tewN8mK5khIlnqKHv0qFHpVDrQ0dgZJ1j2w4lclbKHSt4n9AH8Q1lXwt
ZCSdHYlgZmQfkGBrLgwgp6MbCj9L0+3Q2Id4nmHyCL9BxTRByFdzBDZW67MTd5UP1FZVAsnZCHxj
jWV6SOcGXCq+Niy1NcAjQ1aeJMg4bVS2K0rEeag+JsX2Eyu7IM89Z0l6Cx8Lihq400B7v7K3UqC6
MQxD9uShHHyjfijEzrN+kEVqPa1IO6vJsP3yIdpF5+5MMTb5Ybwzxs1qFVsbqb9OQyWYTlJ2kypU
Ctq958g30Eth0dKy9bJnjF/j+imarcrcqSEna1HaxLQn7OhJbmQ8dep5Nm16ndol2TpU9Y3a8yP+
dTXWf6FxzFAgtDTKpUmXbnxlUsMEIxnuXLyVdfaiWItxWaC5wRJyRvOHelvJNDcfL2Z9NeJXqQWl
3stl9ThwZYLvZGF81wYvmvaOpsUfMtbRZBTEsdb81Uj5M2e03pMoCrQEsqIBhctkYTtLb+2IDSJ5
6a/DE6ab6XHsOxKOdryM5U8WfscjcCdH2Fp+ERlMdNhFyj5+D0qxyIrXGv46+B3bEfJ1FIEZ3kLl
rIV9fM3Y3NRQId71ef1J6nHap92rlQd9bvzqRULMyhjoyMXI8vNRylfaxZjIDRhziBW3r52sf04M
1THwhzUnJ0eNm2n9tn8o7/C7Rhsy22h+LS/pcyCGa9WclhjBE+pVSy1g+QvXiNutEaPE9rC3MxeS
HHi7NhPmUo+mtoSfkGH2pK2dSyxPvlN8kZ0g4WpRgchM3fVngrNfoXC9Cq8tp/M67ZLwoFqXTk+d
iCsmG1/H9gnSCWp5KiBSfbsEeUN0arOW60iK7o8yZQ2GJh6zz1GKLxnduGgPs/Q5TLbPpX1LRONL
04vQBNarE7sJmltmkn7T6fWKHDnD2HHT5rfIsPRt3654gND+e1U4wJsqN/7+UY0dREw0yBzaKuuP
CZNYUaynSMGpG5xCAwTqxxRadblYufFQMSlBIW/z6mtdcPyYhdOuqqMoH31Y7e0553OwBZt9mSba
Kf5g94AD4SGVv2JAAKt2GxNMvmdXo9LyxAUMXxeDlVOQjnzd2+RXq6tb1DEECUbehRVN6AoYe1Pp
t7AMFKSoGxHaJ2kQR36NP0wFgJ0l27FeLOa7XWON11le2G4Zu6TGVBVCu8whrkXP+NlgiGJ0C5iD
5o/jX9yY1hPKgGYzxuVwHWIQfa79GV4ripXFlWX2PGyAqvQoD2njjLV4NZGhsOBRGfq1LrUgYc9l
37KVzOKKVG6tgjhHicZ7WCwO7IqIclbD2H04Or3XNb6/y/qWraOEeGOr9HJJAQQdaZM+UKPTTJJT
bQpr06jppZS8HIHIUGEwp2mMi6YEsyBbbD3m7VYdJSStMxggjdhtkKJ7NObu8j/Ozqu3ba0L07+I
ADs3byWqW81yiX1D2E7C3jt//TzMYIB8msgCztU5CBKx7bL2eluviYe6Hz56ib6hZsilI1TYw5ll
PxYK0Wl2/0jHNSpfy+mkXKne78zGZT5QThqFqJ530TyzrZNagSrHR9V9gqUeL6LwvSBwpH9tSjbN
vLi44qxhYA2fsJFJEhAvffTlcvgqi1e/e1NY3HzxVJuvvUFXV3mWaRqGEyPoNdQBizWu4zBsDnaH
dsD1i+LBGgCZXCNW1lbgqx8uatUE4NQbweQy13Vsiiu5XWrT4a4BOHfHwqaTam26MtI/6rFYdGqB
oNl96oN2rbmWk0S98iSLn24jzdkWjCIIXqBIkctgQsgotdyCEdxJn6XsoUAJP6oq+eWNPl2y13ys
NkXovki0F+TmKehpyfomhJvKiKO1b/Uq0wdWbyY7CcNvxjokDEtBCOA96OY6lr8Gn5BBocEr1r6S
QOxpXjSjkIGTqU2Q5UB9Yx03MhZMa5Wmv7XUBGCssSTqlWYn976CWfBX1r2aDTohevK6brPfRatq
SNYmXTyv+chwSW/8J5RY0N1hIba8bpaH7rnpoIbqcsppJXQMOirqCDpk6cG6poymg05vqpueJiyX
aXEGlo05ydvirbLkRy+135M8oYCmf2kOiQS3YDJ3gPS4SpLypTYp72i4hWa7x5A4lJbwxr26X1kI
omAw6wAiwilLTjtlONHUiciY+RLwBoB2osF6MUzo33louD9o/LKAFb9MNf9s+bLwOBQf6ihme9EJ
I2PaJNKj1BwEsTTzivOFMxSv+DrCZtG8edLR5cQtuUHWpTSskxzmksw4J/xXicZF3dabRoYEMood
KaczZMW9AqmlFPO4DlaBO5BjTHtGeh08vlih7HPrgRbkvmxpfAvzpHjZGvp04nXlj54c2bTJ0A/B
VsPh2ar5/xT0g8PyMK50CxZfycQysDbMf3cujbyst380UQn07HPqllA4J6ZOX0bPl4gTejxOD9Da
i00V22I92gXtV19/SEO6fdRCsuNldrHXGphmQikhG8tbV6UYDisnDA1OdR6jsJJb6lKUKJUBN923
QQt192x2Jg0kyzhIlrhYUTFX3EM2lA8mFb0m/GUlaBaLOcvYLrKpVwDAvOq1iCCndP0607UjoYBA
d8/gkAMai1XX/VILa5eE9kIXfGHwL673RHe3TLq11xabgNtSKjj87XOmdEsjfGfhXw9Zsgtsa+1W
Kw7HfrM3nl04O3lOtjeslSpT5i693dFq59Cwt7775pasjgwUyDV+MD7knrGsQbf1vqcVK55zLOKy
jlQa82RC9UZuDfQsz4vxlw5Tq3abTZG+22QxYf8wVU4d3Lj0p928SvqlsX7CA/ODD08GSIHH1jiB
9NHh062bNo9KR6MkOiIanC5vEZGFsMfB3GjxR/pJC9/c7kR5mtX0sHJmMaQLyVrKtXRRs3Jt+9qy
xD5+PkxYjNZ7G07pK03AgB+ydSu9dkW0MnGytYOd2r/kiJHUllw3XZ6LoJpgDlOJy3ncSjQjp0nf
sbCHGLY0X7bR+WtddTeRYb375Nu2RbzqLZ1YcQRvKcKbBEKeGpmwzCAmmMouoA7SEW+6lbev2kvX
Bat8QPpn5lsNCQGiwAWGipMOvtF5U1IL2AntytJnnJFb5PMZ3TKOSZ7RbyPYHgZdusS/lOanFFxk
00FfBH3tbVA/1fzLApdXClxdm7csHdGAht3X0Gdo6/P0TcnCUx5gYltp9UnprWd/lPEvSMZ5bg87
Kd7lNhZzFel2YqPQFQs5VU7vwfO5TQsJYsl3QtAie/5PSEnsxzt6x8wtVs/MilZeBv08AsrcN/nJ
dy8cZvwMUHiXeJNsclk04aI2wi+Dxml3GaRn6v2gcE+tAXTVYwAgex1ka7fmvEFLnvP/to7ggRtd
d5ahpI4wbe2hXdccToQI4pkq0oNaDM5oJNvBN9RH8rLgxGo1msmg7heigYGrKB5rd6yscmP4UoX1
maofVnwaRTOPSwmCi1pByUps7yCM/gMGexbZi9aFRO72Ml3lbKqOMjd5Vkq6+RyBHS+sG8ZFOiHh
k7sDlU2fD5x1sd3QUqCsgTNx7llrWSyVkpDFAHZpeiAvZ1mr5dxiNuONrwttFyWAy7Vwt32kXfTQ
X0aG5nh2jxBjlYcrRYJZCrW90R21XKXhQRLuI2KIOvjqOuvsDT8M7ydSX6B8TqGmITmq/6gY51DS
ThV99tLKD1Ivz01dLDNTNh+tPoIJ5VvakkMcBk5Jt0SK+B50qK46HNoSEeoflhvhNtsWhIHG3f8t
16UYUqkScTwRhQRwViAFbhq+k9EvRx/OEYLJPn0V4gPm36h95YAFGpSH1uklahgWlPxFmOMTZ6aN
ya6TKmAjticfWkRQUv3Zj9HBindDAdLhZU6QxkgrLEhDwzrqh5UvvIME16Dow70R5lvVM9DI9May
yVXVQf+ziI2CrpO8LVy6BkHuv5SRvNBhtKGwJTYexnBWLeukO3iVO/eAV7JxgJc/ho4mLCfOOjh0
VaF85KNt+rRWsHiVXiurnDc2K+qaBAca1xsVcltHGoCJWs2JPZq0R617Y+FtlFcxbHSXjzZHZkmx
/zj62LfAWn+kwM69C+NDt8/wuUW1sTkyu+IpT03QmMtoLvvsoaaSUAqaBnq96oR7YX6lMnZ60q8M
krzWR/NSb5glcQ4x0c6hSoW55CiaqOeBV/GClTTZxlWHFx1N3jB0Sk7uXuAU4DVF122t3HwkfCt3
KiM7V9Vl8Fea5uiBtsvpECvac11klNAeB4FFFrvarCiQpGVLGdRVE/08ntyXOK1o6THsG4Tjr0ja
NracrjwlUlejMn715mNHbZaPJ1v6mfSvwOEc0SdFKKE4GPMaYpy7WbgEro0HA96m2BYwH0S1ln3l
s61ySMbJtqcRo6Zb0f70tBH6efBlqTG9cIm9z8YX7KXOgn2PCTiBdOLTHzmsudq400HwR2qJpj+i
d6GLMiwGNvLhKDGxW9lAiqDMgqb/gWSotn8G2m/FXI9VdUqMI0gmMPGA3lgqDn6ZOhqK/NAo9/F4
KvV4RebrogQ70pJzmb5Z4ctQsg+iNRe7uIPLXkIX1w4l3lRRKWhSTnjFMrOQTgVOPLEQwWcNilZY
aNVo7Uvpt4Zlboxu2CyRwUwkpSbI0eaLBQoiH1+6ql6TMzRPAn8BxDuQmKiiuF1CflZNMffa1snG
g26m/GUQORdAJGBvlQpaixBRkSSm8XrIHxL1QaW+kVf1uMUzlsb+bMQHyeoRtI4vE/DlLbJ8g0I3
oCtpbGgY6fqqbo9FM09oc3kX3VsUKUU27Gz9VzFlY9EYEdGzBLsDngRMJf8BMvks0j4F52fQBPhV
UgvwWqLQlQ6NDxWF+NsIMp7NoVzV+EagA8ERRFMy2F5hVhRuMg+qdNkN3UNeAW7sg2ZXDW+D7oSm
MVejXR2eq35vQhhVg2MuSwxNP3rLE31jCcHb+7LzUymlW9MC5S1tWJlII6VPyo4Nx3LafQi16SMt
qth3xlpsM9smFhDhFkfcrAbX7o0XWf9tJCm8LnMbeONzWHzYSpOgW0HqUHSKgzrVGdQa+kO0kkII
smLnTU/UfHJM58vDl6I7jfSv0d1FWufPcts8BMAxjYVxdLmTWg+ZmLTwS+/JC6dREZwNO9gWvGnV
VZagLnOtbDa1thfyYOCISgkbehVpf9FarqsDYmOKuyfhZT8QakAAABBYEsO2CNWNG2GU3BqQSoYx
dYb20zA02kUN7QEvX+GLRT+15OTfNTiVW3PVHjaKPAxO0elYcqYPWRjjzOJThaVtTXfFbL1+6Yqa
rLWCY2/RN6uRhDAtKlF30nlq+uo5KDNme+XJJNwZeKzotaqePEkxnyffPtkxOd87Xms0G1uhceDZ
9BJ0G96m6KGJIoFCkiINr8V4hNoZKT+iMpuPFU4F8OELsOc3i6299y4FIJCBcMIul25Yfuj1qTQR
Swzowbo++ZVWiJ2HyqVGbWD2K8WLReRwmTSUX1395WvqQ1koWzF5QeTJKce7yMxEsM7ac0njGExt
VKKZRxNMABxbCtsikpneMJaF+ZNwI3yOwn7jdr88JMq2zwHOd892S5mUiiE/piUkNfT1LSdP8mcN
tH2dcnSn02MOFKLJb7Fi/MD6SMqaTRKHb5qHHjdNhkeLLIELXdM1pWet0/NqT10M8UlB1bComGtl
8yiw64G2H/hfQ71RA2khqwthNRvQlVWO0VMeJxcfvyzqphGqGt6ClOgkM8DuG/R3LzomieNBz4YV
GgywG4ZTgKv5jDob/wCov75knZJxnGudOw+rhV9VX2qdr5hLTlv5u4aTkxZJcwP00YqBrgt3pdIZ
8vuLPlCYmRdB19Wp3GGcW0lMiY07lpS0v5NpwAVLYstWmvkAYadwL51OKKMoVvlUXtB1K/J3JL9N
txQBajbyqUx65Dwr0oNCXUIiEhkoNX5GmXWU4fCFnC+UCDNnE/2xW/Y9pQSSN/SLfhA7Y5qyj4/V
weqkSRN5pruThU9FsUR4ixb/FACGDpzenuGL4h8g89S9p6Ibo8mw9JIn0Szc4VHBk0XaMC2RtOb2
spTeuxpiTbhsjHlfvsP79sj3lR8rd+t3T4Oyad115ElOH5zc8CGGe2o7vXqJi+XQ/UyThZ1+BKDy
5ntgAE691KCowZvPWtG9yPHCIoSq26s0OKUUe5qU8+xYcb5PTn1Cx1woE8kzePAsCptjxKJht2fT
cNL+oLYvqX4RrXmUPOM9Z++MxYEa2JHbA9BkJTfPhb9t7FeNYjmnDx63braobNM9iqabqxUfLUDj
0aiIwDisEPmnd411tAvMDitY9lls6TttEtUWhcDyE1h8XuJxnigVlWh1sA2oPWPIEjUm9BgT7ViX
sLG0bFg3kgCJyqqta2UsC82grloIWPMC2ZWSvBbyVxwOqwItyZCT0luOIwY4bcBfMnaD5m6UsNyU
ebGOJdRSsbRSEAEIHGGSB3/Kg+kX/vjTF3Phhkc5q21azOY2V2ROHgrsabqaGxvQv6Ktl3dvfkSQ
fapSwJhgG8pKs61Lm1HFQwfelQYF0YAcr0je8Z178GUO0Rma4NA/t1bK8jusBB45fbKqzaOmHlVt
I2gJgUDK1kPMUb0a9sJQZkZRlFvd8l0n9I0fYBMYjgBzlz4WUgCLPl+8VfQvTxXrEI1XNIJoRzDw
QTn8VmOKazNTRZOFQZYcfiYC1qsPNDOo+or2ba5T1IpxW2rRPtGqS6BD+ZXiZ8kLdi7cDEPyDkYV
aDORI0Krw7Ut/LU6IojAYa3PBgerjRYAMD3j/TPTypc8RM/QLTLpwW2wjB4SY55P8qMIlPjcMFRb
FldtUiqbEQtdUZiwu01N4znrR7rbQPPZzOW06Ks9YoGgSmZNIf+QCvdNCoGFQaZME7cD3/hpslmX
8UKBmG9Xmz5YmgHlij/89sJwl9ow2BEqUEEZGU26YWJ2pqvGbhYWNDZfSReuefa9YF/DzTFkuhRT
fR6jwE1Ne6uUmDo9qRY2chZcoIjGLshaXTghmngyzA3UhZX04qmlY4MM1LEPYePscUfQukOjcMYR
bDcdfhY2NBAJSAbTl3ZAECWSB4uuYQnBtAmgFMEKnGnggUmcLiq9eHSz9GjG/on4502fiFPe7MMO
U6Wm+QWRJpTWQjp6keFgufFDcf2dm5jyPPIRJ1DlA0PaM3pY+8iF4xT2EIq/t6NSJq+rf5lRXRne
RV46JpbdIbeZyfPP8RXB82yyTDx3MzSDdywTb9hRX2cE51HYGrJqwODTl770lNePtfty5wGmG/3H
AxhXPuqF7stDrKnKTpa7fCKIquV+UP0QKqIBOqQMefHWRB3SWKM0qOh9MNdfjSeAlfTRh31w5z5u
GNxepwlHtZqWrQ07Z+wPk31ujJ4dCHA5OvC70CmpiyKek5cO5ulK+5B+g3zn0tatV3BlgVzWmjma
FjtDr2Osi3eX6bkygrx+QS8PtvQlIp4T7AZ5bdLEu1bbdMrGbD76GqODigEmFavaRquIGiSofxSx
uggl+ye7WOWvmb805lLepjkr6D3o1Vk1hrk6UKnZPFTx6A+vKctw9aEVyjqA/yHbiMxDz/zwu2f2
UMRPSDLnAoWZm/dETzTr0JC2sV5Br8f5fWyoaBHOM7A1tPjJzPSeSCSxShzOCmb2h9wiq0zXRVOu
lajepr4EF0knpJWq8GfM+UAttip/1sco7zRQ3O8/qTa9v38NrelT/+Vy3uZRnCWpPBLE6D8cnWTr
nrJVMPt0Xqp1VM/kFdQSefYqzZHWwZWdbbvZpXHEjOb03Fv99uZfaJD2Mlzoxfd3pJq3RtmVuaov
JLWSLE978NR2jUeVDMdDKn5gMf+jtNRZbmu0J70FrbsJBIPVCms0CDsUShp1OfaNoBdxTXW2bYCr
WkrPdYHh/WdYvQbU5gmOpsap8E+2Eq8tmN6Nh+v6AMrUYWAqG+oBmuup+5Lz59jY9b+NYbqAhWHX
uE7Sx1B7kXBJzBewWbyj7ONaNdEDDmonEDi9tvDzUnOL3lVvFtAdzyROL6wLXenRfx6MpYw9RoRd
6F6ioGkcixIQBJohtfXeagVGOHQgxImLUUdzvUw7Wt4rDAofJzklfdrfnQXXBenhnGQXea99YUGX
n7rmQ2NdZu9icCTRLgbwGfMjmGufo/OXthAyS9HPOkzM2pmLF1RK/4OuUvdivQLfGtqDxjZGvdi0
a6ALBG9VtzHxDWqiw+TSlWhPPWa60MjUn1XOJOAM7EInIHdshC/RfRo6fGS/WQbJeECiyA7j++pM
lk0GuneKSw9NkP4Sq/opCPdeBifGPibQDzEkCGkRVYt62FSqDo/zItRD4/4izKbuj1pfLIzic0x3
SIpAql9KNFgmwR45ExQjJVQxCp0s9RIxpZTiUupBg/O2uKh5eyqb9FONLMfmzKOw5ScpZzx86vCG
GHaRYc85SQTloscpgMMmFdxMhJ+qSyJ6ny99MFayrnNvnbgflXxIKaQ5tue6wLsW6ysVNxNoTeso
ZtXRDuxhI915Deptyl1F3Qp2KbS8McTHJKdI1AhJ014HxAAotsLquRy2TbpTYRiUcJ3h0BUhsu8g
ZP00mt8C0zZXRu6od3Miqc2RbgBBeWgYrP7U6PskOeMCo3gb28QiJ1hQKnYkulfo0CKUcd5bpQY/
hO+/ROk6led2/hzV5zxVHaX1HiXqvqRtkTwTBZaKud+gLKk0f9Vn0Qzycw4Fskmyy/fz2bqxMRpX
VrwMkVbYQw6lEzcWZCo4N0rtR1BR58JWbCGymiB+PgXbGCtnST8mCqpvnCPBwTu/nEFy6TWUhxE9
j9jdd4X1W9LhNyf1JMb4yGlxyRwrqeNb7Nb9M8RjDBJ2PoRmtBVRA4HRLOfwOAuLaobpEW2UqgKu
2XfSto73kti2ydY2FegVTzGIWww5Jq7O+bAewurU0hCKbVr1eVOvYhq3M8P3z0Zgf2WuMc/Ez8rd
udB9ZOj9SX2hJ7zI6/4c9d2n5rZrvR/mGvr5PsYuWPUO+vjepxut3lvjeK++ubE3ylcen6nZuUaj
K8l+OIfgUlgy/krypUo9NxEs5jTB6SF8/zVvfEz56mNarp83qcSlstBXNiItEcfjJ9RPoOJ/u8JV
sTakucj9Dv2GMYWTjl8ViH59Z7e7YaQtX1kSp1LZhdRD0T5UHRiKMpxBxD5TI9kpUEDdM2DX/7mn
WtexN3qcD6mwxmifoaiR1KMWb75/N//eGTF//t/NmsJfL82giUCBE7qclTazdHs5crw3UvXl+2vc
+MLG9FB/FQQNbqkxSUvqgxsxswKJHZdFHsZNhgnf95cQ/35BwrgesLINKzuW+gfgF1RAGOyVGK9B
OcUG1vDCmYAJmnjxEhbJPoUbkUcPUvDl4jouuSM0rd5J2sMIA1j6FRX0l4No41WAOqW0FOnWj1iS
Fbq+Odzyim5e0jpGYjsapNhgYvEX6coF2uN8hX9eVIlHP/5SlIsftg79sDkbcKnsK2zAtIomaBS8
Nekhg5qNT4Yds78o7yX5l02/tKWX3P9SIvlcjkB6YeK0Ptw7BZdlO6QVLzVk1L0U+rklSbtODhAp
+pyAg/49D7AkJ+ugARYZ7K3EV6R5SUhP+tWPz2oJHOMnh7JHnMIJDwQ0BIwK4ty6M4+VG2uGcTXN
5JqDtmFWQAf1ypcwrkNr+0PSvWfdQ6CydRN8ZBG5t/9t5hnXMy9NuwHKhLyrvdy8WGVUHcGfkAkk
WWbjrp6mWIPElgOpKsIWTVjG6fuxdst4W786O8nSKGt5Omg7qSrB7kY3XUaDeZEaapwULlhqsQbQ
Pzfkms7Xr6SQF61UweLsOCw39DYzWma2HIg7g/9GPr3QryZx5ydV6/mFtvO7SkJ7Gdeuhod8Kr0F
mYyHUwDW97NT4WfrrQWwY6oy7AYD40u9jrH0sPT+q4ziiS4T5xsTn3VcMdMq3dUdQrgiUstzb1Hl
qJlbPXW2GcJ57RRQ82nSIf4PoODFI44ujajcO4u2Nn3Hfxwj9KvjWaOoYSjjN7o3GxMPPos+S7bM
sFJEHDVvXAvQDWhGzt8lGK2GyPZDgHPPcPS0YMJg4GpUwa+0SS55PKx0aMgJhDefhElBTqAHl7Qs
m3VXAtGgPu3KnIY8ho1WsEg8814k/a1nuDoK9brtympkZxg+dUBT8Gjm8of7gct0SOsf6xOhofgT
a0OjWeRAhczhZ/8yLvk5aD+6Z4nzBhjeZ3dgWmHSsxp3EhQlHh8+OQ9E1AjmOJ9midXG2go/6FFi
KqvO7Nf6dxQ/QCpnHP6KCWSnmcK+8VoS3aEvpC/qUwmWBd6Rv6ARSdUi2lYYB6BoJoNuBXO8TjFG
mxXvCJlLeZac8KYU+iKqzpiTjL4HL3BHCz29kx/wx1n/X9/66nymDkqRjZg5PWDSvtTW0RZY4gEm
5cwnPVqaPQmiv/S5uSVDde4vbUiQM4nssXxpEsNkcnaMHHdG9bqmrzb9KyeZI3p0sEeZ63RmPrQF
orZVPEddeETGcIhXFNQPuB1Djl0BBm7iVbNudv5CLJFS/dcRfLXvmcJzSzPjqUhRniO5X6kr+YwU
Fb9n0r47B9ukhbnhNc/6me7gVTr/9fbsOdGSbucOlXdxzwj/xolcv9ocg7GJelZ9lcA2UEcH9ch8
ekXmjGJujrB/Fiz95zuL41S2/etTTn/+12ZfsjxE0XQtdy9d0g2xBKfhC4Ptebr4j30x/WqjsWuI
IKU6WA+uDUm8iA5ChY2X9pRd3z/Ev4sioV9tLbXcFqKPOutBkSbpY0PSTRFm+KNLSzsu7ka+3Fgd
tKt9JNXsErv1kUYJaGfeNY4+PHOWgHZgLTuT1IJqJ8bP2L5XJN2oVbWrbaLJurZwY0jvbYOFPM6U
UrFNaLxiKod5SufkKokj6Z2BcKPo+9Md+mscaCCrehyDmLFxrEb5Q0Pnbd57dTeqPe1qXfV0Mx8i
XSMsx7PObYEkD3PE77/9rfaVdrUWWVYiMtNv6EiWGY5FUQmiHvm2Wc/RT2Bz3ZujsZAt5LI57Jqj
0oP0BgYmU5j3+4vE8Kk5yXPF5FrDM6Aparojme3N+lFu4AermIIMkCHJqsEaXZaCnVmp8iYWvrxr
cIxw+hr5SouSG7OpVLzpKh6NJO26kMyC0bYeRKLg7+m6WGDFsv2zwWR2Huc91P1Yz/AtwIru+zdx
o8ltXWdOagrTTIRBtO+8EH82M22HoyKlDYAqu77is4WMxFKuMbENF8Ab3cIeU20tKf1nVAtprXht
dyf/4caM1K6WUpDYcoTrSOZEhR0PPt+sZ3McDWaqcWcPuvG0QrteJEvDROTDJXwtClYlbL1Zysdc
tBbkN0Ox5EXXW9VebXP3GPhls40TVG6YvIbIq/LRCVlk79QNt+bO1RrqDwnQt2X2jKGCjkGwFZCq
hqC4U6nfeplX66dkamYo997wIBV7EhXUfils3GPufKpbN3+1eFatq2e9RjhAEJd0rfGDrfatKi++
H5Q37l29WjPlOkjiAl7sgylwkdFl+73CIlWtus+4De8N/BsLs3q1UCI39Ud1lLnIQAumCWGNJ1m7
DROd6tLfCXs8jtpgzXA9d1QdQsr3z3ZjVVOvKt4Cd5micNUe9dtzk7xl4Z2k6em2/7El/zk2/LUU
Cwv0tSz4XU/ZRulkowcrW0Fl6S/M0flv9361appB3RRpNt27BDYtlkGU3tmMb72Vq6lf4kVhlQm/
PPmk1dGlk++kSd0aSlcTviE/NHFZrB7g9mMxPCgOzGJc875/ITemgXo1h8uq8zxJ5dcNy58Rd+Gq
GMOvvv/tWx/0agJDyum9cLpzG42njFJoUqWnjwLPDPnO7d96OVez2E9cb2xjqCy6itBbAzY2sVr4
ouf5/SPcqEX+hAv9NSaDtBs9LG+zvQk13JNHd6ZYlrrRW+z0yMITDFTWXjsGTc9UfD+/v+qNQvhP
vOFfV/VjiFajnmb7Jmg+s0gz6ORrySqKsVPIogaNAx6631/qVtqlcjWbzabJ2BLHcI/uJjrIz2OC
FHkunftnbTbcGQg3vtKfDsVfz5MHgchJHQ33tZZxYEiLAM/YQnyGFtzPHLX8vcTdGyNOuZrecR/Y
iuZW2K5CYkdXEwcvVr+TBkRo1Y/Wz+/0dG7MdeVqrheJFOs6/M59K4vgueDD71w7c9fff5IbU/LP
zv/X2/K90LO9vAz3urdsg6ewPcr3guRv/fTVbAc5riVXj8O9hCdnYvX44y6K8s6OemuuXE33zqK6
VFreSvKCK3qKggpnMwULwfmIMeu9dfbWVa5mvKGFLXTM6d0Dy7Wr8ieYTUg6gzvrMdX49f0nuDUr
5Kv9exBK3Q4xVwnxtCqdsCUCAbeEGcq3Rtq6SAWKOyvYjeeRp6H819eOgjoihpgrQeSFCU/zFLWs
qBZ4vJdEMtx5oBsfXr6a5TYps26U4eM42K9t/BbHFXYXX9+/rFu/Pc36v56gTgzb7YMkwarg1KJu
xQfbr4M7r+fGjJani/714wiuKk2FRr7X95iyNwjK6Hqf5GKhZ3dWwBuTWb6azHrdtG2bcoWmfsF3
DD3enVv/9w9b1/nztuH6TWrm8b7qj5L+QIrMnR++0cK27KuXUvlDLIo4ifc5Qn0b2A7uNfLkWfPl
/qhQKRL9dI+UcOshrt5OPiqNL5Ii3ofQegvrpa7ujJp/7wk4Qvzvh22UdBx90472YpRWOiYcJW3n
ABt16946+u9d1LLVqyvEeinlKVdoJDzZa9wtTq70uy7xs9RC5/uxf+sprta8wQvoMBsBrweBa6Nf
IhdYG0Q+G+8FX9/6AFfrXWRmg6n0PmitmrzEVQ1HU3r7/uZvvKDrpHg/1CS7HKN4P361T8pn/tv9
geDw+9++cdvX2fC1VrcxKtp4Xw+mgcuW+lrq0p1z5637vlrMakw4PCvgpTe/9QWhey/m0j9/f9u3
fvpqLetliF5F6DGzCA0An4JSpup4gYyhSagW/rJubP/HN3Q1ia08MRuv5g2hbyASqUGS//0z/HvJ
tP5gj38vmQVpV/iMMWJqSB+7dCmf7HSXf9zDkm/9/tXMtZvKSIXH6yc1UXki52uKMS7RdM5gG3z/
CH8qqf//LGiJq7nb5lngy38+sTFLDtVHfpIewRa0d23uvYn13F1Awvz+Wv/egC1xNYVr6f+NJpnR
JB1MLBvzPfZwq+9//tZEuJq/Oj44noKADdxHxZ/hM65evv/hG50g6zrX3bWrzIyrLN4b6iw7QEGG
CU4mQQOx9/fwpEM9Nhz31btzOr/xmq6z3aWMnMFg4Dki2v4v5ZP0iFYUsGaV/ccLXM3qXpQdID8X
wItkxLnnYL6pTzjkjR/GnfXu5hu7mt1RISlCC7mE99F/pV/Rb/13dZYe4TfXykp81Xvl3pWmcfqP
8fuHEvTXHITIY6mAr/G++x2Nc6h8CItxM3tUdYLC5+XW/9Wsvx8GN8aXNf35X1cKJdmUhStHeymF
eWctbE26MzFuTULraqL7nasO8cTm8CUccDKPpLbK4CCKsxyYbCWj3Q7IpkgTOs0d2jlHqq18Icyq
OdRVpq+yuM627PPu4vtHvbHwWFeLgm5WWa3lSrQvyJGFdPfDezYmRtwMncH3V7hR91t/SLh/vc1K
7lCuE2a4T7/QekOhjMUsflW/rLP7g1PM91e59cmulgS7yCyZSIV4b/l0hmmbZ2V55wFu/PR1Jrif
yx2cd+5fpqufWESahu6du572pX8M6escbznRhhL9D8v+yDBLJZT9Wpv3OEV2hfP9i7l1iaslIJMt
7CHGNtq3uHmhk8fSwwRCuHd0vPXzV9M/adKBPF3K5iQBj9sNwarz7/SJbtQN14HaiazVREry090Z
y24CdUqn/0gu37+WW/W+eTXH+yIwJNFBCSKzsX9qT3BzpjToY/1eHdv36vPOZabx968vfDXf4yLA
/iLiIch3IztmmLIjZtiYKasA9I3QZu3OKL0xkU31f9esPnBtN4CMu4eFggeXUWM2uOrcWfCV36s/
b81k82pbn8KrddzuKG594m0JXEHxQ6WysMol5A88/sU9vPLWnLuazkWTVMQu89oKwghdad00xp33
dGPAXqsfQlnpR7cAo2glrNyIVZbeMoyy/g9159EkuXEu2r/C0B5zkZnIBHDjSovqcu09x2wQPT09
8D5hf/07RVJPnJZEPi3e4kYwOmLYXYUqmDSfOeePL/e/+djvWxrU5AxrSAf0lYX85rKAi8TDL+/8
X6/zf8dv9d2vt0z/t//h3681WLU0Tuy7f/7tqS75739Or/m/f/PjK/52nb52dV9/t+//6ocX8ca/
HXj7Yl9++Afds6ld7oe3bnl464fC/nIAPuLpL/9ff/nT2y/v8rQ0b3/9y2s9VLSnPbzFaV395bdf
nX/761+k5Nr81+/f/7df3ryUvO6pgyj17eXbTy/Vt5+e6q8vcf1Pr3576e1f/+IY9wNcUS8MhOsD
5RWa0Wh6+/VX4kOoXHiIwpNUn4enFXxVdzb561+E+KA8TxiKco0JMa+zPOvr4ZdfuR9cT7ueK5Rr
hJYkH//+OX+4VP+4dD9RVnRXp5Xt//qXH+8KrUPpG+Of3sgLQx2+j4q4vh/PbUypeDJNw2Ec0S5N
82y3vzs7vx3190cJTkPKP4YabVwF0S8wtAcp5Sr3fVVtN6XCMTOab4eJ6ilVQzLvin5kWg+mLvmc
J54D4yh10HS4SzaLHdRShA8CtertoqsUzHqkaRc1jTv2pIlqJo4lxSS1UcZSNJK4ZGQa5Q235diC
wFqDYP7qlRHkQkc5IErm0v68ohPxEZbSeb9FprXgvQXW+HklHXXXLV4cX/ZmjXi29aLui3Q4Jdto
aLcg1sMFb4JwSlLobozaPCpsMJxnfjveZaqn3aBjirwZgzYE6tbmIbZys7S0PkZehWkqzk+A2ApQ
er1GyQnKzdc7c6dwpd1hasEjZXF9mztJ+nPqCi+jT9MMP7eyoDoen1ZKf75TLTRj+pk6X/rOA0mR
rxfLlPrUQpdypCR71S28zrYYczhRbkDldp4ADtd5TeH5yLfZ0IlYPZUrgRis2p65oe2bbop20sl9
452I1flawMCsKiD20Qwy9lSPF6ybtM1LmvWcXN44Yy6/5nGgcoiFc/Dtj2+Tdzej4VnQUgvjm1BI
V7+vdcjL2Up/6egTXPvw2M8rtWOKnos/Psq7qYKb8XQYEwTasAuU4n1ic6locGd3C0Oqr6bzPPVp
bYRJBcKLCheFRjSNouhSZKBweGyzqzmiDfqPP8NpCfLD88BHUKHUmo1IqPj548xIAUM0hyWGaV8n
/XUxd6gTejaOq5fQdwM48U8ewB9nll+/MoMMR+VRZFB5dzzrQRLx3IxC4xLds7dq1Cq2hyVf+eJP
NsDyX1xF32M3oqTmNjPvc+Jtk0QphN0IOmWVOodWpv0nUjN0iC+JQ+WeUpVeYZ9mmm5R3d/Vseu+
TXWZ5ntV0DwGFIYu37mq4VGMfO5DtIY2ROoIyBiWM7CDSMUQheH4Qf5YTAYndaI6uZF9fp9UoX+d
mbr7dcH3H81x/3YC+2HSu4VGbYfu7afrl6b/aT9U314ss8v/hknvVIL1B5MeVk+wCmlvX36cK08v
+3W2M+aDCUIjGemZ7rxfpq1fJzstPzBp+YLw7C+zQMg67be5zpMf6CBgFlKahyHwTm/321yn9Ach
QzfgEWFAoib6P5nqfnzmeHflB8oLlfBgcZIffPcMjFGsqkIDeZJN1+8nDyxzIkJx8q3ow9Qmw58k
8n98Dn49XqBdvpkRQJ3eb6Sk6cMqBO29K/OWXA9WzXUbOHH0Z2WB78az3w4UiCB0FfF1/33uRGZt
UDuBDCjAmiETZu3QF4fWS7G4xuCFyW059GcZUL81TD4TiYsiD1VDGyG1MX+yyvxxoOGzsGihaIzT
69H1IN4Xo3teGkhP45dO3DU/Bq2In3hAkSsvK7uZ391+/2pV8cMg+suxAi4kGRffZ7R5H6qaO39o
IXyGu2GeHfYwrXtnNRR4O4blR2G75LJK1vTOkeOfJTPeRZZ+PfRp3cQ3VKAqvdNp+F38IHOTnHls
DAGFiukKZEJyz8awuzZTzQYKUDyFG4EwOE6isb9NOM+HAm7BUz9reijcxkTIUery+Y9PiJD/4owg
radLmPWWK98nrEVTZaPj6XCn67bZB3niHyu1gExYJNwtuGY022LyUx2EKAelBYAgp7pUDcuuxYsQ
CP7x5/mnJ84TAfgfj/MUhNwL7zaaFQL0SdsTtGZdiN1keWtoUMk6mm2mcprO6zheiz855j89dadj
8qxjm+SBZwL68crYslyMXNEy1nNrr4qC3i1TgW/84292Giv+MX9z/U2gXP801Lm+ZF3/LoIBQb8P
nHRG0JU0nboZxGhZRLn5UMF+cMrX2Snz8HyUld8c67zEHv3HxydQ9O4TMKiEYIq4/UJP+ep9CUTm
AEvpcGfvm9k1CqlsjrBio3zpSiRF/fAyysD9whJKf2lRWD17uSu6q3AJW6xJfVO/0DFSvBXxqVe2
SEqN0c9Nh3WPhlIALWQ1AmzFKEJLZeok8raSpridMsBP4Ky95amIS7d9XgJr7iWuF39TerH87lXh
bG+dvhxYqxs6554zgC0N9ti5JZkbVMOiASQtHXE93xY0HDtJ3ncQqGQAx6MdSWt6nZDNGQ6K8Cql
DczunCEHvmr0CqVSWoxJWZ6mnOIFFU1rNI7ASrpqOtSyT0CMOnWLaqNvtTG3La1qP6vaT2Hbzic8
xdyXbfi1BBwMAB6xG8bqs65xfLpzWDp029rNJ+p3e6jA20ZI4Mk0rQvvO5FXb3kcO1hLx9Xti/4u
acX6vVwaWQO0KpPX1o1nZ68S7bmIMQtKoIIppfkJfasVG55KSjGmxcovk+cTcqmiZP2SSts79BgP
SCgZSGj96qbGfs7Zq1lGjZK44Ty72edpdWZvW3vuCWEvfUWBtDhROiS44wDTJzHazdS0scVjyWDI
NkCl4aWbqs7iBAszSusdtjAYVyRsu9Vxe2/bwxYvDyYaPefYaOmgypDDcm39yUN528uC7o+GznR6
WzR0lKgpjoWvDNsjsIs0rfYWrYlSLbZk7Df4Y5a6J7Ub1Wb83tVhAiuHYdFcuKWuZ58K1gI6n593
6rNUOP341mZK7hLt1pi4i65EzieijErwZEzcr2vYhURmp66uHpcmjcSl9nsRXte+DFP/wOWZM7i3
MCE+Dpy9+RBrWwAtcKc+ABJeMzY4dAK1ZMTWCeWOgG/KIES9hfJ0w97Tjh6jZGmns3aOuOusZ4mC
BZlPz3CtJ+o+htyLMAg7aX6RF2yStwCjT6AdZnsEUE5I2mXuR4oxSWs1fPF1CSH9hvQJ7eq+sclh
1YWhtYJNZnTZzwq/PT4JwGCdl6VPwj91OS9LPW2H0NP5ttUqhredhgZmfGCyQ9TO6NdwTlia9ukj
7NDrzXmxFbZob6BTUnCTVslwzlDq8F28sIUA1haehW24Fi+p6s1yYDPaZft1hi1Kz19CkbcUmTxt
dAOeUNcubxk/XvJIiQm9SizkJ25XY6+WpKrEpcX4W9NiHGJqWid/LVB5s2//kqpKcoOP/hR/nat4
6oERzJE+rgI+5mEMpvxz6Iu82LEKmp1DOK9JRiqvMYiEvaYHShLXqI1WNbkzDT4gtk7jGHojICMR
nkyl1q1bThTHzAQo5JF2MGi1usCMnPtVoihvto1B+XJyKlStj5mvp7uRtpoBPMiuiDizZ1UOoRA8
FZYPMwaofdpiwgcJUwo/ZMEe+dMap+lNIQdaH5smdaElAesbtzDXI3qsoRF/KyJPnk8pPbVMX564
qtek+5JkuVKHYg0wnWllne9OPcYQL7oFKVkbZ6Hd9E4XQ52MBUSEKVPjVZGzPqD302/d49piUt+m
ZaxNRvlarOGaLCkQzjMuGghmqdv8sTKx89KXJrglFsVG3lkFLP+8riU+jTTM7LarvfTnQKy630Uy
OA1kUd7UjwVMRHJ3SRRB1lwDC5JXiGxBWFVY2sBROTytWJL0lVzVyaNknTHaAi8jYdWkDd3+Kmqa
Ys/2m2sTVGM4XI2eDuaDg85+2IQ5gKBdXxXFx2os5LItl24k3BZP/qFYlPPGsBziBolih7aCRKpv
Yc7y+IylMkEbkVr03LGrRjzdIRESv/JUtWMYFvYyrUBTH7t5RQNDXWSvzle/TOoLeibxujmSKBoK
6DXx8sPk6M6HMlHhB5ODdCRKw6ZasVrVKrlSjWPfQLtVzcOq6Bo8QYL8+86E9KZWsCWHK9O35roJ
pgBwkBfRwNXx4xGO0oAEDx+LBUtdZd8d3QDaAOGLD8xvdHBJSLsLrt3U81cHKGPbCUhBY2Gby7lb
U/yo6TyCWGvA15a2oWe8Hxfo4+5KpxzBJFCQKaMfzVVFBB46C0Apj1OTKsRoEA02man4inmUhefV
6oIGs1QxX9WsNyAH9XXqooNP+uXW95vGvVyiVqcfrVN09VXrUa14U7N3JtpVhE63nShXXQHm1HFf
yVuakSc4fLCcLbyAVJT50bNqCtFXdjYbcYepBKiqLb0OrlI005/J2YwzP4BKYQfxiZnCjlsPjpa5
JJHVUEBauIWdLwjuJcMnRWQHrkw+KksaYZbBIc9FeQ5tu8NINrV2eV383q9uhYnp9LONM+Cp89t6
ovVxqFwIoKJJh9smK9xoO3Hbfuwa5r2zdlIVqhs/LRDFzdn02HVrvDzbRFfz9Zi3kXNXEWK480EX
wploBQ2Xdenoa6eLimXLUqFw8BOVafwYOk6MAWEt26uuNqHdyrmDsbCOTZFdwFGI+9dITm2084s5
6T91Df2zAIq9arozrdffRX5RJp8HkUYfU88psmMBHr3fRjShaJqqDQgMlfDIf6xhQEFny9043Qcw
UlkapubBipnzPA9Q//duLmLQmAhvb5cuRDXWr03M8NWEMfUorUU9ILql+JQ0EcI0LXrGFKJSIIc1
Lij8F6yJwI+YIHIgsbmgEOoxBN+5+E346qXZ+DznY2V2vRMGdzz58iuAsQRrn9MnZwXByW8ARNb7
sMnwMzqR6h6zNqG+ck3X9iaLjN9cxnM2F2/eWMcPNjRrvLFg0JurifAUGLSRCYkausT5CqeJNd+Q
+wWrEL65+DxV1tBelZa2e+x14hKQCaBEWMejTkV0srNQKS142EQWaLULlUcsKNykvE8J70IQ0j57
8yT2P7pIUBx4xAHaVl/lVEC0XqhpQg3crj3XC3P7blx8UE1ZGUJt7ohzOjSSdbQ9Ua6I8MqPXfTx
SNmcYDsy1E24vBlmNtIfQfZXQZQWxzwD1L+NiUQgeJXUOTLWq+TnIq+4uhQbT0/OoHCEgvbIv4sg
Ftj7lpIe5jFYP2WDAcGvmfIACNmE4nCuEB8odjP32aR+91LXi4LqY6X4hOMgqc78ZE2+slVr7HW8
sjobURdOfncf6hoI41hFOVbTdjb2I/dDH3zLPVomPrtuK4dz1o7wqXZdNMYsVDNQhtm27D1i0maO
wgl7DnWEyzEtdFK/sDSqb6qMAi14Agpgc+kVKnwEomqSS4XSSUARWkIXbEpZRdFhDWiXYUArpCYK
W7DODpkjq9h907IJCnCJfsSptgUaAU3FwFUyjNMXZ81TwDjTMDw7aTuVNyHLVSjlskMNUyocs8ky
w9LvnCV/RhA+Kzq11QzAdfGK4Eyzfq13hhBGsvNFYaCMLBZHmCsIGZoIY8leA9Nv+fOyAW7geDMy
g6aL3lxNCRdm6T68WjiBIaDb2R02nfbh6rlVVB4XnWf5AZIbMNehLBVOu1T727Xz1Je4653PTDae
hSkdFcARE7YhZ3mTjl98LxtpjtYnb0LQp+Fy4uuAnyzjmdlEeVUCAqjwO7v3zdIn26rO4P62AQLT
uHVogojrkx8ghPR0X1kqsQ9LkfUeyPRlRHNH+iDZ5PinBWif0Mbbxm39V5f7BJx+w1MOH91SByXD
YmaCilffbCSz2Ted1uGVF/lhdFZ1WmHSrNeBdWWTSoiGTe/fI3bJm+MS2gBMqi/sR7XEvr+vpxNH
XxPsNmeq5G6qp5SsQTzU4s3WFfWYdeWiGavnLMyOEk/NQo+FXd0L6zjeZ6J9yjtGPMc3iU3871pm
fAOI8wtA3CwUd4NuTojSPOX+WL3GXA1Bk58g4XGWnC+06n0X/UkF22O557BxG6YH5c3yow39eULe
5gwYupaT+WYtU/9qrQVaaGR0Ja6QUA3s4icxmevUJvhGShvMXIDc6yV4NLeHnhMwPIy70Wsb9kx2
HfGGTclJU+rS8jgTii83K50c3mbUvoOMioMfhC+cdC/hZDu7lI2xu4lFnnwkFJIEO2fWbGILotNc
2C4dvW1EUvZFZeKksVjhLh1sNYyfxyxHbl9N4/q1mrMx3HKrAhpfSGPBl+zlGpyYo4k6LNYlAqi6
auiPspJt8a3UJq5e3SKYi3OjO1cfE0h4zjHJjIywHrG63lcaIcUt45MZzzT/A3a4zcffaDf/P8Lb
zVv1aLu3N0t8+39DUPtEavj3Qe3n9etb/s8h7dOLfg1p++oDcTTf+EQt3VMQmlDQbyFt/SHEXkgq
VmiSKu6pvOHvIW39gVwqIy3BUN8VwudXfw9p+x9EIHQYGLiZZEKJWv4H6dtTnOkfcSgTBj4LLpdD
naLbBPbeRdhsjxEnUVgeyyhlh+LY9jA77XSI/SXfVb2UT2x+h7vfnaF/EXf9sTTwdFDDlyaWz6pf
eDhCfgyxUfIb+pnnQ5kbSjr2WoCJIDWtYcioRY5CvgA8d50rGbO0KJIeO2lSzOI/CsH9+imkInFN
DFaSRH//KaZ5auvCzY6s7c5TKKKRpHk8XuVJeF9+KeX6RGL99Y+/Ohn4H1PZp+NS0udLgr8B2Xzx
PtqedouzOLqvDw4WtedB91cLzq/lYQRiAz8vUvO9sQN7r8h0+ltaN8RaWgbfM19gKdzk2by8dnae
vC9j18iPrLDRvqbZqszznFQZXWZKD81WGF11x0RnsnjUuRnkFatH9GstnG/VlNXNGHZDemA6ZzPr
DOaOoOVN2+cI2CPhzqQzpa6nyyjN7ZmzDOpjBZzkTCPoIglQEOni2rXZeVWGqjjL5inAEBYzcp+m
stNs4NoYCl8h82d8tdVbTsEQ6UnHO4t7c77iMsPEM8VvoXEjMtAK//cE95Q+8fAg1/yuCYe7cEo+
5ovF+FlY5x4rVtSwLbSPRATb84Ug3y05AgC4pnK/F04JJ2isHikPNY+xVzjHqDlR111xUgBykMzP
JCSoKj/4ZPhP29Nb067gORNn+Cza7iub6k9OoahRLI08hI1yWfbFLFKXk9GXXTq7f1tgsXVA246y
BAlngClpVZivdgku4hKGcwuW8sysonprAqNfg7FpAJzPo/swxt7H0s+6HZ77y1k3Q7afHAo4dmk7
M95XrIqPQ8Fe5XoYqvrW8+P2bKEa4SBaZ3lb28b259AovBmK4ChQkodNXNwNs0Ma1gU8egsRV3+v
Cw0A2hRtjjrVeNPtpKxG0JMslouyGO/TnCxgIJNgyPyL0B8m/zYhHhee2TyfYbjVFdN1NwvADZh4
yvZBpuvUPWou1Hws8jH+OoROP163rd8zxVehvDCENiGThCDgd5YH7ZR8XejUWOcJuCLgLf/amVEd
nWnKiIbLGNHmE31ww0OSZyWqGIcIBIUdAwraGgfLLpFu2GFcS8uEz5nJ6uAnKbwesFT+g8wTo44+
/ObqfB4xOe1zMO2v4ewPz8VaYeONSwcKDBj8QIChGLV7JsahYKFfZ9jTYO8Ic+tNwYImW3kp+6Kg
TFa99bwc/v1AvwywPTWUmEryllhg1Q56H8ncdiCmCOztlqRuHnLrNXorTVZ98RlfT269pnDQeDaZ
OHhpglPN0ER3XtSVaJ5GC54WbODCJFwWeYeYZyC5jZkVsvOZ35GQOBt7h0KLLEhMtZ9tVsc7MVDJ
ijk5T6AUOVXIBsphgVmWjCzbwjMxDaZZStytJvyBmI2GwGWvyCfglTJtfZZY6j82VJwFwwUcZDzt
Lj2qDY9v7Nz6OM9gdLNdgoRZqiDaBW4m7Y6wPwqwLjDe8jkbEtNfTWMdPs8mV8UjprqwwAYug6e2
iiacGkY9htqd2fNVw1zg62hzTnSSarmdqi7NP/NUo8GIc6lBf6p27Pbp4iTZpu+SIDyWuaquqbTG
FBJnVBEz0me9eQQrP6bfINryUrdcZv+CKVJ1O49YW3lJFVJPbsRnaRv7FWb2YVllAa8uFONT1Mnl
lbh5k1ziLyMETElLtW5IfEpES4vtJlAP4brPimm6VH2VPOi5nDQIxACfnUeYO9lT0FO9rkTclm3l
srflTKYQ7akEG56XTHekZDM5PIa2hXpYCzzk510oc1pWaTisLnlyVYRpnXDajrDm+uDNdoLp2Go2
uLaaw/pGzuWJkRnK6aIVOM+2nly6t5BYd7dl84kIoNV6PDheQanDwij06o7ekB/G1DRPS+eJ8lsj
tbnR+dhizipsh5bRqMnf+Z4/vsgZQdpFl1WW/Rzih3YTK6xLuV+ezDgTnM+tKMimnSGZLl99VYT3
tfD7nogu2vqzhlQothp/fkFS2NjNgv9i59CCiGKRfNbG9wPnSYtV3jmVO+OE9RIkZEFZJmhgiCaA
311QfyDrM1hfJ0QtYx82NCxK4vm6WObu0MXoYO4RKc31tWjyab3uoqimTqmJk5TkS4pSU5o+vfWX
qSoOTuvXHZIKgulnvVFZTi135nk3eQd0cqNhcd/lumhuHVvTKlw3DURBEiloOtAX5djjZ26cLTwx
TrVTSzDptEyTbbB6bpHGqyW6TTK3u+rGuovv7JKihcBOCziDD/KFwTOGcO94AJDbFRpy6SaYmG3/
yatX7EIlLXt1zCSGzsNWn/CCzXSYc3tcmrEDEqvHtH7KYtUgcoFVsa+HXn6u/LB9aQdiYOwERUvJ
mt+v3QEZSPBgB/wYJ+vnXaHcKylFd4MZoRk/hplEgyjJOCV7VBHDcw77/47Q9wB0PLbmbpiiXHCH
J4F7mLwyqbat6V0PR/0C0lE6y1KwDx5I2qV6GW6YVFn9oKyXw5WbWD5b2y5kA6bYrcKDl89dDwE+
Wk89/8U3XTBdoBlby+qgGWGAVnl0+Jx3VHN0l25Q9cnFjC6LX1roqUEut7lbOMFNK5b5gfBS2l0G
QZcn+2mk82vv5R5SiNqz9YEiMwRYWSG67rrGx7CC2O2C6DJkKdif9+g3WRx4Xv1tmN3xKsicZT4O
0JnG7Spafc20PYW7th/8lya3SbNd+rXHc1SIFVmUTaM3MGtueTmkNQ5gjE0YmE2HpxxbcRhPDA9i
estQ+eBicIHdH0cUs8NWDqxiKTuidY/ZJy5OyUWa63MzvVVjW27Gfhhfra9vk0Y4l/UQdDvaOYIv
xGJhY4uP1E3tQu3YC7fxEVvIAe1iyKafWDNuF0F1ITm6o7C9QGvRklswRA7dM/ajzIuuU2kaC5Im
u1qLPngJhlNBMnvZ7zIJo4t8Sqpz2s+8I1EkeNiWMFXdTs3GcSwO3iq3b8YvgfRDSXp2wiL/HFNx
gEaUCOdlA5jDP/PdMb+iC0B8s0nZXjiKgoMmbJmuU9zYMszSLwSt3edMNw9TF0iStDk5yjJioTCJ
8WEN0WaIodq3TXEVKfWlPgVri/L0xDkNWdnc9qDtQ3nMFpDGmdeTYExtfCDsf9H2o3sc4tjfLlTc
4ZmwyzEBiHLpW5HtHOOUZ37oZLsUl8lNEZSnysx6a0++S88NHjqbswzoJ3FAcn8WyPC6JRKA6Tu/
0KI65Enc7BfEYNugqI5DSZjc05fegMVu8KZPgfKwKaaT3VQ1hGWae9ONV/bZTs1deE3iaNiTLRmP
DA/fh7DOD4SEvvTY+GycRUfXD3922zLcmCXbzWKk9DIC5EP75QV/E11QYdngbMg/1TGjM5W18pAv
gFY0iaik3/dhec8qGcaz495H8O/Id+hjXPZgvwyOQPwF2QXZQJo+LNn4uCGOrxdAQXyIM3Tt5iKq
QamnJVo+AY4jsbVzzRWMzlojsodkVdBKWqkT2q4muGXgKCjjmHBIF2AbHeqbsJALAm5Nc8fqfc42
dpzKMyHtwALQ0S9WJNOlbCvzRE+1eWF+S26IlH/R66jvVFJYojNutGtqv7hAiXkn1TCDtI+ehHYY
KUb402zxztzF/+QTve061NpshexLQwXpuS7NISmh6dS61hfK8UllTZDBxnw9tEmBriv5LAcjtlMW
bU0nD451Tm6x5pOtaIBBRRkiClybQ9PlCq2SvV7n7Fwkc0pCKUF9g1aQalrcRvAQqOTKr0P3W0By
pKe4GillcmzE8NR0homO97roaVs6873yxhjY5H0gPrJyWZxNAWN3V5Wz+WQ7/+dswjs5Y1jU8OsP
2Drn3YDkhGkohqfPbb7YS6gV0M4lhi5VlOrBK8v6Ugbe/bL6DyT2ca+u0tyYqQq+6olkyYQ4FiNh
e8k9OjyZLr+iEuaqqaLqKsF2sUzZdaU8ZDB5Q96SzpoNeQEw4DY35xpA5k4Bqy7QZg1QCHDxTns3
FCdHew7fGb7bdOGF3cHzvAdHLoc8Hatjjw0ODwnRwmUpk0/BNGKVUkC2VRMWn5bKlzeocYtmB43U
u0mSIUKL12EvKo24LwiD75wIkfaAO41KnBSgv+irg7Mu6lukkPOWKWsp0hbB1VCRFnRCN99HUNSL
saTGOGyaC8owLmo34w5V0XDfYJe6mJL1yQ2d4OhSevF5FoTXTUccoPFrOohG3+7Jx154kDuBjznp
RZVLdWyIDe58SinO6inC8lEvSfmyNu7jgpzqaVBMd1NABCFi9MeuYp46X8QPY0b/SJkXLHqlX2wj
1yLMU2m9XfLo50x2ly3tpPulzDBE1xWlzTyRxAYoPzKfY2miayqLu0sFtSzf0reHqi1Mr8uhS/eE
+A8Tl4ay7Bpxa6LcnW+GbS3wf+WJ0zEpkz1fVSVuKXViqK9tBoLUiQ5pmJM+G7yUvJkAAiZwcV2I
hZT6Bujp+OKHsb3P4gZFOiXrG+bLaOMBUr/0lqzd2zm7ZNeZbvUyO0/RmlU525dKf/X9+T5MbfhC
wcKasMPEd5HdTEkTtCdtGm6XoR3OhXEvah4eFuQQU+fQdc9IjeiPPpf5GrwqHlHfVrT2NQMUSj9A
Rq7ici8WZzi0gcHCpmP7VGUFZF76FykwOGHhc49qB1YD6xrlD91gUKyVeHTqNiArR+xiMxI+uFVq
NMfSJWa7aLYEJXaqyyQhI9nOCOkHlg+SrBrangjVTmKnK1WTCMnbtEfdal4Hopy4BvFHWA+Iuzqs
TbafC3aGm2bswl0Urs0F/g95UVTcrj1GG6oCqraciSgo4s/TSJXVY6LHuW8QFhB9v/OUG6geT1aU
kASfXYogHlI7xiGebIoQPOwDhtHhhJbvDFqtrpdk7nvp0zTK4lD3A9tmMkzx2UQhGWq/NUpZPu+m
Qianih5EJF+DMBpGxDhOob14O88Wcb3nrKYJ9q4iishk3qOnUvvMxsT0X8Uk4vDO69tnO1Uo3lOZ
amLD2cpfBdeT6w7Ubrp67AbycbQCbYoihP3APimtR/8TeThZdi/5kFW6Os6N3xt7wjR3AQuktKtS
RE9UQan5sK5aUD4xGlUGyOsGkg3rPo8pX1DI/xwEXOO2XEcXdh+7xFk5++SXdHZG0tPsa1HUX+K+
gUPaepJKJvIBm6Dogj1ZK4EyDhp878X9WRN1h7CUr0y69iykJuOxa6G1IKtVYuelDpJ0b54Iupcl
q+j6e92MzR5OGrYUv30mjUF7BgmyydS3HZSVrIUdmMG9xkZFLmZcM0i+Nda5ljGARgRXfaYQptu1
M7dmSxqYCo52OHY0fZEqFKM4AWin027M/VTqvrzgUez2cULGP1Wlc03LKnvGgXRtPQG3gKcbbGzt
Uto0aafdhtZcQvNLqetqXZ4nClXRbTKTWGPv06FXfJ1+bj4Ga1YjsrRdrDb9jLctalr2TrNwstuw
WvLPgt4WLLYm37eeX7e7rgVtB0yVIoWtKwX3a0yNSrF1CFuChY09IhJLm7D/XUlJzBuijqwlRNhQ
cJKEyUGnMh63zeKrj0lKadSWOpHkQnJpt2TgoKahA2cDPRXPLtmnTZp081XbTwb28XIz915+fipT
b0uzyRZJgU437r2S6iDyDbtkXtpzVfUTDOzs/7B3Hs1169qe/y49bt4imDndSdpUsCTLccLycSAJ
5hw+ff+2333dFq5t1cO4q86Z2GUIArEWgLX+IQW7VG+PzjbH13XfJW+quBveGam5N7qCu0axpfe5
4NWx47r6Q4C7y3f9bPW33TCJW8OAWZ2BhzFE6B560tBpLtK7OSiNUyfsQyfMKirSorgKJ662kGBR
wc7GiyU6ZHP/yXRnl8Yd3L0E7ci3rb14X+jTtxhPFfa5nzx09eZEXFWeMUZwJD40dticBc7ONJHX
d1653a0ueKZLT6a7MmX7aM89x/y42bfmNv2gSYNL9JDU58F3WgSicGJ1nPVaVmJ5rGcsuDNC/U2a
td45y0PrqkHNE9BhXXvLtW/bxt3Y41x+mClkPMSzPwA3ZFd8oEQTH0HhttdGWZX71DH9gwFcgu6g
Hz9zV5Rnz8su3B6jfmgn68lz8AkvRF4+1rCyuPDES4SHpwA0WGe4DHllczASrzxldpbsfVwygaNd
IDsGFpIJZc7Uv/NScErctbc4snDquCocXJ+OENB8eJUjjnF5b6AYLdFsxq9v3Ju95Pebug7Xwnoe
wHpMn0zXb95vOf/ElSHqe/5PBJE7o+ZvoEpejtyHu3Bq3wIE7XbziuhsmKXIAKdCdDvyAZrm9NSv
nBRyqpyFOJVYmDVee+rCYfhnNJ11N1OxvZZjzePAKLeDu8QzHVSn/SZ5YuD9leA1Yrrp1YBQ/r0j
MPgah7g4GeFG8s/X8QMv9gsqKv0vjNT6EzAlEAE3r4GVAKTKFuxgABI2x9hv+vuVJ/ZtyPyfqW0s
R5cX/ufBozK5d5PlvVvlKJ7mI+atRlugZLosnIVp2h6NATNTQTl6mkUXxUBK4n0I8Or9alYbq+vj
nVfgr4qXhXPV438ciRjthQHywLuh5/GLOKf4Zm3dj6TnkkzJuHIPmEZPbwHaPK1m0u3RoV8PK9rw
d3FNHp4H4wLz4SpRzfhcJ2tyyhy7OErpfKTrgOfU1no76GjOSVAW4B7HCRxkuD+39WTdlv2wXcdL
EBysagCus1X1uQP3fypBab5ZEttD7hDTawp14Xtka7J7v3O/j0tcPdgZnra+J7iGcNf+2gDnORW2
0d1PxYLztNnjAVRh7QRAKLm26EI9zvHwkUoU1o8GIEVudW6QRM7Fz9ak73+Iq+7M3qqeXIQCztBh
Qd4J3FDAQM+ATXn2xDx8GsK7Cob2acCSGs05vzouGR7sfV4Cg9qGT6XVLXgjB+ktNdLgUDQpHDc3
bx7MMca1tA0xzU5bPz8ZJeiz1Z/zvYtmwW7O/Ybu/NjZ/3iWa1yVnUjSXV3bmLxAdei/UYravua5
60WA4zi8S44FsYIt7tMe00fPM95AjZjORmGgiEf5Co+neUifKQNUJ4t2w35LG1yRuvG2FGV5Q50R
nGjpXAM7DO6zdL7rAGnvA5zh/dRYz0PbLw8yztLrao2TD8FP0GNXB0W6R18JA+cFSsEjoK2KC2lB
Oq1X3A+Xtj+X5NF2sd7i7l3tMTt9h/amf0orVme2lvt1NMfrfGyvuqqiEeG4j2Al2dGpu+H7RAmq
v0sxGvqntSA8AIQToF8AaPb5yfNDeeKfm5+pIIDbXH9iOLmENNcU+v1za8ZGtzegou1Xbuv4r1ER
jrxaVsnZ/YkGzUNkdQHYUP5skm9cLNYvoxtyZpmXVlPoWiU+mt4RA+YPkyx5iS+3FEH6Pb1HD6sg
2dzWtlscA9cBfdK7XIRXu6Yk+RORirOUkZz8MAX9KnyeOFYr9ngGIMRjmf9YSVadENX2v6922XMW
18uBomZ1D9Taeo6BzUb+GPN6knYmQX4Z7mPcYzadVxkq5lTadss01VzhuAvsi3LqznlAYLpNegEu
y/Vt1VgN22YTj7W7DMfeNziAsxq3AtAyBZN0BvnkGEtQHJJs5tU6yOEaiWyAN+FMX2sRVEkL06kf
FqOoPwjOt53VEI0AsBFXzMbUPl68EI6DgGwE8DB9pv4ynnC56PcQU+ObbOUJ1oNx/BCbpHe6SmG0
Fpb1tFam+3SpGD1S33EjS/ZttP7EE2O+NV77mR3CKAmdx4lT7RkjBDodZYdjMNfVBtdDv+H9K5cn
K7Q+916Vf4K1A0h5/glYFsFlWcpuFZ+3n2jmNKs4VpgRj5XBXT8PU7d9EHngQWVpsEYtt678unoZ
DbgpCNgfPE8DUOtU33r7mjd2QIW6zpxotBPjVjRFG0nhTLe5xDA8XooRceTKPAD1vnhQozL+PIx+
fRVK7N+AAxE/lGT2STkDxMwRIaE8/F9o7dIDvvIF1AtOM8HeMFZQWNVPVDcQJmpMuCoBcCPqbacZ
qHfW43aV/USFmz8R4iXVwHjf8VT+MS4Dj5s9t2lqb4EZDDeLGTjTqbSbfN21m2WIGwRYsfPF0hI3
rp/4c5pqHiZWSVZWx1F0zdt17LfrIhyBqYL0PyWd7cuTRyHlfp3b6rPdQJPYcf6SmRa7td60OVj2
ufOngxfU9ilcOuueYi3XfxA1lNh/AuLbCzZ+NjoaA/ReLMDDUnSHwvSnCA/LqyGuDfM4NMvwPagu
wHqwspR1kYR+7nKLa6y81NYtkHSzY16Fdft2MrNhV3gQEdb0Xl6M96bwqRnpXYIsPaRb9Zx1/uew
+7LBA7sb5vY6gDmBpyE7/DAszg25cU9lO48GzCHcZaKlsFEBptl7FVAPpbIno9mPvV1SxLcr5GVc
0FzevOMNv/DOBT928OBEdVa7nqS51idvm4f9WOMNinnvzq+dXSirB9eo6GFgHrUO6X3S1Kdx2UiT
42JfT6P1tOAOBvYG5080DDBU7TBb6+WnMkSDPvc4KjKcKlyQiYJaxXVAzT8pUwy3m/EE+JW/5/+w
ocxNP/lsgQlzDDQuUmhws9FeiC3xfLQhSb31eQUeZbq8MQ2kvwKc0fAfxjs1B/A6N/eZOd5PMVRr
AvJHiJPLxksCjnYqHwFH7btpPFuuvCsmNzhcdLHnIN23zZJfd6vpPyRzcCOKcTrEVgOQqvjHDoI3
7mpRofTu46Js8eTxf9gS9MLoBM5TDjD8sVzNO7i6X4ukm/cNmZQiibdrbP+qbDDrawOAuwHwf2S/
xcVLDy/RuOLFC3Y/u8kuXBNe7qCHitQHIDemd0mY4mXa2rQwqrk52HFbnErKfskGGLokve2HxEZQ
l9J7btzllXwsbaovXccNNqYpvcu40O+TxCz3Vo1va1n2H1if63VKgXTaH+wwbdK947T+TUcKueLG
BwO4ofsklyW7g+Y/fyAQcJoRFdSifmKHbs5Cf2Pw5gWPSPeibigWQrEIEkJ5td/wfkUNQzorXR/K
tBBemp/kFz8X5r3DxYaarwgBT9YSSEUFR0GM8RejKa3jpT6xo8/9eXRG+8clf+1Hs8y/xnRguihv
oG/wq3MPe0glAOi7mMbYQmFx9jC9c2YednNrec4bv1jx0UUTI30LgypcudyNXgl5KSR5RX1VZ8kt
PaKs3CfuZP4Yyae7/z2U5pIFiOhcp9CDik+WVU2n2G2H5uPf4SjWS4YdYJQgdKkpulQ+odCaqiY+
jLqwq800ubaHMH0snGJ4mkXL48nkObEclqAy/Z2A/0W/aBypQbfAAFBpHsL4UzXWwMLtyjH2sVEU
ODc5rjs/AVeEAg8KAww8/FHcqjvk0+VxAmGJ4XFYZSNwhKW9tb2KQVaHutJoT0BE8BcRx4av/28e
4f9Hp/0v1A5++eIXHZMXOiPvs+9D9aV8oS1y+Rf/BU0TZvgvB6kEajsuDS7wsP8NTROm9S/aAJ7D
tqBk/NMr4d/QNMv+F2RMU/AfRNwX0LTgXw5/FoaOhcgcKQKVjv8BNO0lEdO4gOYcON020LdfqbGg
3tZ6K+oliitYpf4XY7Wvf1mD3+DP/jSyIvWzZJ7oiqaYI0qJX4EVfzXa5BW7hT8NrYDJGrkYHLLV
Eg2SNJ+14im30bzQmrcqiEDgAuMt5Bwh9lAelrp8U8C3OukNfmGq/sJEDhsjD2YrnSMw87c0W3kx
FbCh9AZXaK6B1xd1NzJzPEhQBskN5Povh6/e6Jfk9svUFy7EQNr7KaqRn4MLExY7c6VJqTe6QgRO
slQOAR8xIh1ORw+8+E2Yr7Pm3C8b6Ze5r/GaefHmjVwlmygIimOKS87fJ375cv8P2/l/A8hSMJ0z
fZ4lBssUFRZ2adcTigz91WaR678M2PNg2rbGFzXOeDJunMqxND/2T877L7+SBbbGGjokc5aODD5Z
Ns3rcdVbL6FmhSIWxRo7Q+RNWfZQlmV717nOK6zoy6L/ZsV+6qn9MvMmHwOKpdUYlbQW486sozxP
llck3/40uJIaArcwR2+kqG+US/gki3R8NoxSL6WptgwLRWWwdssYVdn8HUbTQVC3+Ps2+sO8LSVb
WlbZFH1pjxdeVRg/ultVnDNrS+ZXdDz/ML64/Pkvix6MUwfnJh0jG7bcVTjUIB3H9DU9iT+Mbimr
HrIRfTk0LMxg3PUCItMyPWstjOr1IEYQD8BC8Cv3/ZWGMhWsB2cbJs11URJyb7imP0LDjnDdlk8U
253rVdCN1Ju8kpET6L2padRMvuUu3UMSPRTx9qg3uJKQm2ZL4Hkx9S60w/awxqL5h55O/uXvw1+G
+V2YKhk59YG/NiYJxkoMNAaNggIoMqPlU7uFdOQuAl/nv/+kP+weVdZ/MTfb792ebCNTeSO4BZ/K
FdCZ3ujKF86CYfMScLlRBVUnu2pllr1ZUOLSPBdVEf95DWI6GD/biJ2FEL4/7YZ2fAXJ/qelUb4x
OgA+PdlyiBrbCz8Zhlg/Upy0Xjm7/jS68omHcJIZnXhGT0doyiGP1wyv+b+v+0vSw/89GM3LD/0l
41hFuzZz4veR7Nz5R1u41k3VbP6DsbaW3JdjjPF4WNmu1kohp/ryx5mpRd2oG7qoNcI7G8WA3dgV
7/7+q/x+nSyVt4HWHLVppM6iAgSAFy8Q95eD3tDKSTtIXOZzY+mireo/2H5Ij6N/RZD9T7NWjhRg
mfVsZ8wamuNdORRXsnO0DkKYli8X200pwsVAjCIqaN/mfMX0fdaaNfKDL4eevabtA4ejxJySc7qk
P5ZN6om72/+ha0iLthpmrjVFABo5DJ4dq3mr8x1tU1nseZwl9s3BEIVTeivN6byWyZXe0MpiI1lF
qahJuLx6tNnL0fjkdutriqx/2iQX9tAvUZr6YT016ORGw4ha9SZyBB5mq/mgM3VLNQgfRVwsQLb6
CGAUTRYAOPleb2TlZKVfu+TmQHHIgFiQ97S3Ml8zJJWcWwnftlK82aOq8N9Q+31XB6+p7v1ptZWE
u1AcMGSzMevBqHel6T1TmtF7ESAh8fJTbv6QG2ORdZHI3T2qsNT4NZdE9Y3IQriQAiROlPj1l1AM
Ty3FXK3zGSvtl9NuOoBUNc5K0ZKiYD3XeXs1wpc/au2TQPmYDX0tKqksiu22e0fAXpCWXhJUtasm
NNy6ssq7yG0qn1aX8S30tx96075soF/CEi3MAj4G21uA803X+pGmgdahb/0Uf/1laCrTtZcHSRex
NngYfw9xiNebtHKWNXbg9sFlrVMDhL79lWKB5ldUsmvQ+9DaGw53v0q+pWPq7kCN/KM3ayW9rvPS
ydGuu8haloKG8fg9Fo5ellLNIAIHR5QWKnnkr9bV4IsjUEitU8FS5fS8HnSv5xRdRHPjgZr2x7ik
1Pv3JbkEx39e/akvvtx9TWAIgGsc7wtaO4A92iJPgI6V7XdUp9zy4Mjg34qdL0Spf9Uc/kNGdJSN
HuTl6MvE7SDHJUMO2ikMT3SxFj1Vf+STX/4qa4WJEcTQLprW5c7trc++5T79fZX+MHVfSeZhkq/N
0l/6Cg1uAXSu8BXHwU0vmFQHiaSH07kMwFwMqHde0L9Zp16rfEoP5uWazFvoyLDkgNtWmrFBCTYL
Cbjmlc3zp2VRskANBatcYoMGOMIXCZpodlzopQHVB6IMXZFsiAhFjY/7D1IvHaA0673e51TyABeh
ERln8mIQBKBX33LJOmiNrNo/9Ahs5GHHyF1j02kE6uxrWR5aqmhpYk5GsIiYtfY8oLCe/wxY8TUp
+ss+/k0W8JQsYE62mXjwyaJYtPmw8xu7DZ8qD8vI93Sf/Xdai+Oom7HuZhSWwEsE5RbS5CW/e1Al
tQb3lOgPO8T/PcnKo7xynePC3Qax5kdVot9KC274kMoiObWHaamuJy6herO+RNYvJ3Tek3QHK2gj
s//Wo9sjpd4W95S1NjfIafXGnJ2+RIIqv84u+ES9SSth74xycqvaZ6mr1AfrDUwgl5r3T085/ysH
GbQeZkTkgze+bpGmOqy1tPSOUk+J/DHMwhhLALZg5WPEboNzy/U+peoVgZjtMqc1K74E8jS2xiFb
Yq2qmaU6RbC4A9KyxP5QuVdDYd8K3lla39JVIj+HETcvQESjYPEOsn+LooXmeigBKeZk9NOWpQaR
fGiC4FShcq43aTUg0dm0zYz1sMsVYRzkhZCl0htaCUgTsCTZz22jscgPi0UuRG1Bb2glJFunKvIB
mVcqKWADreIWhIbmBlEiMsMBqJJg2iNjk9aTY4/rrgOjrzm6EpKC5pwP24pcYku5E53/3Iev1YAu
++w3J4+rBKS/9OmWjFQ9/QmBqZMz0ihaF2FDal788NuENChKbyYUQr3kpepgd9g8IAYMKRMUMrCs
/p8Y2U7NsZX6cx6jTFmvMzCWbpPHDbzSbuuQLdDaPxclnF/PinYUhtcFWRvNyxqVQXsuOs3D01Fi
dZU/ZaQYuh6XR7Oy3uIr9j8SXf/v2jDIhpezLjscocdcsN5bG3kFmrTQD/QWRN31nWO6BgINkYCZ
AhQ+7w9+iVe33ujKru+AkMaIOrTw6mJ/v/gu4GqpV+izHGXbO+O2LP6FGlz3wUVGq9l5C6QcrZnb
SnWIx36O8QhHKFwkoOib2XXiKixq2HN6P0DZ52O5Wo5EOzvi6QLxx0bc5DVnqkue/U0+sJVNbsS9
722SnehP+Z6OxcPQTnppzFY2eTw2yHiEsmVZ2hu5dKhDm0e9BVE2eW9a4SwHdmJvmAdoCqekKh/1
hlYOpAXbKQtsXxfNgPmhLBdNvWsKq/qqN7xyKEnAGIjerUAlykw8Lam7XPeQwL7rja5EaGDFYZlK
yBkw5b7LLv1oBIFmDdRW4nPdBs8aBYDmvI+/eLAl+mzUHVsJzywtYEC57MKiC7+LHBFiC1dPrTVR
QUfmNHq14/FBwQ7H1jFcwmY9IO4QTHo7xlKisx2CubJCEhcikRY48fJq6qXedrGU8MwMu1gFcj+R
18/3WxmfndbTwopQrH15UNQ2BKBUJNwyDOtD5wbROL12Nb8kvt8klYuF2K8nZ2oDSY+bjld5gVjk
o2iHVp4C22C/lKOYBlRoN/e9BLEv4UM0EAhSu+8nzV9MiWDQBnYRFHUbZXP7A5HsbW/7rR6YCqHl
l7+aISVcv/7SHBmwEqkacU5xh9Q7AlUQTBAac2h1kLPKdn1f2cF7rmcf9aJAiV5pI9QzNZSOwnoz
f0wZ8idbVxuvFTT+cIyoKJVp61HsbEeu8T7UT5PbYzngv6U1dxWnEsPEbfOKZUFg9GGKm0+paWue
3aoflAmMKa0aNksQeNdjXL3bBkuvgqRaY3jA+oB0pyRjdL2XNLkZgv5Jb0WU2B2MLYPDXLHcNs5v
cYJU+jRq1khUQ40KjDRkuMvtEZWnhktM2XeaX1IJzR6hN5n7vPYy0/1oTf4pL0a9qFdBe+EIO9cQ
M7f1BCEZFxmQtUpfs8n9w/ZWQXsFlW5AWD7XRyt56Mr4rs8DLVSdpUL2Cqfva0zp2mgrJwjnI5zH
TJj/6O0T5VzlHuNU6K8Q9WH9uQjbctwLQFPrXmt4FV3kLCtCrBUlh2GJHzNoGfEs9C6PpnKoZi08
VnG5lzoYLGEdgSSV7+iBFSwVV+SI2HMmmxO7R59t53rud+Q7NSsaphKbrZEMaGSbbYSUwhMimHdV
k+vtFVVxc9wGUSU+Qy9dFjUxl/U+0csoKqSoCLrJo4LbROEQv0d17cmabM2h1SNzXu15gPQRodR4
G4/9+wprX72EosJOlh4hR3sk6t2p+0YOuG3LSu8urcJOegt+ddgR88OSXXmIlJRBc9KLGyUs66wP
/GWgCOhtORL75f041291hsYZ6eX9ZNn6QUqRN5Eph29L598jZap3VgoVcoLUtJuFG9N2winaEuMe
VLnWdxQqfccYkDoLAiISAtuj36RPYWhc662IEo9Bg+b8ZpNg7dF8hzjB7ebpxSOqDi8Xuw4n096m
son81nyHeAe2zhZ8R715K2flsFizzC8HGjWeE16gkJBmtJ/0Bldi0sUWrZTojUZ5HRjHcRPhR8Of
e63Lpgitl+siYhdKTMe54Drx1TKHb1AN0qqfY6/3cujSbgEoJ20TLUbyaQrMt5VRaOGV4QW9HHqC
3WmHG0eO5fYoE1QokSQTIppaK65CiJwGF4MptbifQEDfj9UIXa/39Pa4CiLi/oDZB1zbyBurt8EQ
PqPm8Elv3soLNCU1pVnPs3/Gox5VV6yVkLTS24YqhMgfLRkkM9uwweZ4B3dz3Hn4nOnNXIlO3yim
urrUb40lPfZoMJWB0PyYSmxKeEyr0VGQc/t53dGfg62NFo/WtUqoMCLEJuYBebQ2ivOih3QcPrRo
DGouuRKbVY9Qd5yQDsfRhnmSy12WmXqgHOTdX4YQvPhmM0e+59Ivp8SR77qk1zvYAjU68xwDpoxb
BHRqVJt8761IJi3UBizBl9PG68vzkMmh4TyH6AzPKLw5JhqxWvtQhRPhupPGU92j4EXczGb61Z2F
5rmpwolmM5aIEoEL44QTSHuiFlki7Rg3r5Vyfv/yESrIJ1wsPCAap4niuL3y1+lZCqnVqYD58XLV
5zJFnv5S1TYQrt8N6ZgcjAUZD71VV0IUrQh/izkuorR1b10T3S9Pd2jl8AT5YEMThu621Cg0YvP8
LZvKVC9rXQwTfq2dYTeOqpm/cKfoCkyLpoc1CfWylorxqRyJrJgDxmfqLAQj8KxCEN/VqnYI1YVg
86fBCGoWxSzkbbB190Uqtd6COBG8XBIK2oZbteGlRiNXjEj6m9rSZEdiU/Fy8MRbR9DlJNtxGCVy
eu3DhkS83iZUcT6difPhakrYDb5NUa9+skzji9b+VvE3iJAZduuRx9ESXnY+Rmb7nrax5sSV2CzC
aptylMCQ0nVOXT68m3z3nd7ElcDkyQ1V2jOaqM0wYGqQ3pnb93pDq4FpoS8AjBX9KiSaKsyp8inQ
C0tPCUsZ0J7cHDpOBSruiDiY4lTNqV5dTKggnNBowtks5ibCtOsK8P33wfA/6K2Jcm4uXelhAkc+
kZiv9lW2N+SityYqAqe4WHAUQ0JddvBrNCsQG0qGVm+bqBgcYdb5Mljs78ksPtnleOskjt5xr2Jw
0CIJ4hVz3Ci0S2RRyqeLipzWarvey2xitbLFZJtHG91m9E2wEz5aNb6peqO7L0cXcT+H0Ht5yuKl
h9BZe78iMqF3OrhKXEJBt5xy4qKfWI+hlV45faE5shKWvjOGAj8oHpstDi/45WKwWuOroLcoSmSG
iVgv4vl8TW+8qqbtZhHtld7QynUWK7RWdihYRpsrT65lPoZ5qPdEVnE4+Ht4QJyBaYSy/rEs+akK
9Up5SPC+3CVl7QauPZFgfdk0p2Hrt6u8Kye9p6ajnpf439VhRVejW1wEroyoKZJnreVWATdZmIIQ
bAFpuB5+d3gW4PKiOWslLmNzkj7un8wav4MipOqWFnpHpQq44QyurG1hkySed011/SY29VKgCuCH
D5BUjcGHXDPEAUPRoPPkJJrTVoISWScsFivCfUPetLaLW8d8DT55KQ38Z/sXU6qXG5AqYQHHi/Yv
koWe87kEWfoZH5W+OyHT727XYdCbD6vp4Efy941z2Xu/+YFqU7aft8qnRJHjwGDGKWa4SXK7JF2I
47XVAmuZivoJjgUijKlXF3rJWG3WWm1pCUTruMegf/3RwfSr2m15KzV3rJp77CXGkpOPj7bdQ5tY
d7Wo9WaugqHS0ANdGIdNVNVBuQfB+Llwm14vHatgqBjlJWtDgzHyPZz7quLe9let9oewldTD8Tfi
PMi80dY9mD2Sg0hx6sFEhAqE8jHGwQua9UbM+Uc12e+GFo/5v+/Py/n8m/2pIqGSNMVsOnXwbzbx
nK287mmypfchXme9g8pWLgaQWUoL46iG6zqSmtiQfJGTfK1i9IdwtpWLAbWRbF0FZf/St9ji6EF+
b7LaqvZJjM3rPslb4yGua82sZyuJKYu7TtYTCClb9h9QKb3zx0GvwqsqMg1jhSsbBp3RhuXYzii7
AreySY9WJFSAVJ11WdyzK6Nq9uwfKWrmwJkwCX5lE12W+3ebSLnIC7ujnUPNHvXLcX1nxov8ZHdl
qhe2KkrKLloPW4GKpUGN/Gyh5b2rSzk//D0A/jB3FSKF4vpSILd+adNhsuAhs7qfrH7Wqw+oIKkt
h4k2IE8YpdMCp8t9QL5TL+WoIKmQYsaM8yKl2Fkg5zs4yAnvvHR75YT/iYj6zUdVkVJ4miayysI6
msdB5Iycr/cDeIsMNf1p6neBP9bP1JfbJ0SnzXeVHBaDq1Hpfwuw8r1Jh4vqJg454U3nJMa7AF94
dIu5NzxmQ15/ylGt77CvMpdvg+FiQ89B38e3guv4zWS0jDU1U3yBl2NBpveplWxRtX2DFiG+D5vd
3nRtcyfrUK/EpAr5ZMs8OXMxhWfuhd9TrPHq2viqN2sluIqwrrowZ2jHugOn3m16R60KXUKyapiy
jnGTBZ+klB1UZK9cev4QUypyaYpF5vU8CM/YmQePl9PqLc+r8rPWgqjgpaoe1zDxGB1Hg8OyYsyc
fdMbWbmKiyTviilpWGqz3C3xTVDq0d2FClyK5dyEXlyH56o/Gmax97Et1puzsqlxezOtpWdk126O
ax/czqDR9IZWjrvZrvBwqBlaIFBt99uBwrLecaeiltImc6DXsPkqd0xQLKV7HGzlfNSbuHJBddc+
SyyrDc95somDOVUPUxVoltiFEo8yHrfK8xncwW/Gd08eavha01YxS0la2P0Cb+zsV/bBRa55ls96
IyvXU3frLLcQFV8yl3ukLpDG/qQ38uVm9gtrUV5caae+9s4YERf7bUAsWlRoQ+uNrgQkJjxGgZ+i
D7bY7A/BiCj4lmLErTe6cjUFIx4nRth5Z+m6WKK5bnqstjZ75QD9QxJUYUsLfiFe4TfeORzs/A6J
2fi5bRfNLa4K5mCUaDn94rnnYMYizxUntNT1okcFLsmumFF4ntyzMKeDVX/Ouk3v4ajiljKkcude
DN55QJy4jr+1WA7pfUolKJ14NG1kZxh5CJtD4ognKbD60RncVIFLqHxhJxs77lnO05t4W+76Wa91
bKq4pdXesApMXPdstsiqD21c7uba07v2/4fycFJ5meNus3suXfstLmoPXe8+6a2JEpkigBli5gzN
3eSMqUPUOVr3WlNFLs2TbJC+r1yS95pdi34cr2OsabQ2iqkKhnVYRggALu6ZvJKefMMcDtiZplpI
X6xPX2bDfpV2P5WEzhTCjvTdCAcdzWWxXg49z2AV3Wp0saMMDzF+L5mjlaiQIn45cuK0UmzZ6mL3
HZTHQOIGFgpHD5+MTfPL0RvfCON8ZPRgdptjUWf23uSWpfc5VeiSQfG0t2a2IXSl23qUH+rN0Tod
TBW4NDg47vYlUd+PgfzC88qfsWaQRq+XVVSMwYptCTzxDVuV2rxOMTMdilLr4maqKiJbbOROFy/L
Gf/YDXeg8BlKoVYOxwDh5festk4EiRiXM/bq6bHJE9zxYnwitNKKKguVY3OAiKjgezZNemXzUrzu
BqG30VVI15YGXmamhnvO0LKScTXsnQonCL2Zuy/XJSgmsBcWg+NH6uxwEsPIw8GBTm905ZYftti9
CBG45znBvXzntLEBLuXiRq75A5TPCgnVpy/YOedyaw7T1u0tK9zrzd16uTJFLYLWrAvz3MfxXoj4
bM+W3kZXQV0rgPMZvomJxRHs00ViDBpq3YJwe3856wZNvKLqE/PcGu1bjLqe29LQQhfhmvJy6LJK
i7xJp+1sldZ7VD+QnMPMV2uxVUSXZ0/N4G/BekalG//NLPwwY1GpN7Zy18/LbtraMt3OMTxRiwJQ
Nj3jEKWnLWCqeK4ql4tlS5+sNXp3XlUe+9DUeqVgn/5yxaFBhqiTyeU8YrUwDsWxSmPNNK6cnl44
i56Dcz5XDUUxOo/5xRjso96KK5uw9mgXmVk4n+FBgwJy72r8fLSGVpFL+JwM6dYb45mi9sHv03Pu
O3pJXMUtjU0x9tmUTuesX3eOY+0M90Fv0soOrNGaW3wRj2fpLUcZxKcp/q43snKfxb+kSWt8SNgh
8/zkub57HWBiqBeVnnI4FLVd4qCEc+UkWv+QIlJwtGc9AQHTU84GiP22lUn8bYrZPZSuuEs0qU6m
Kh3kSQePlDqZzo093vdjfQCJppcEVdTSZLeJ42KXd27LHovfPMfiLfih9zGVmGznpcW6zRvPqeuf
58444COrlwNV1aAgnAIEpdmBy8WyuKjW6pSag6F351RhS+4ixdCZYgR4Zk9HIwxdXPIGcdBaFhW3
VLYSZWBzGc9ZZTxtcj5lufeP3tBKYPqIHSyuKcezMPJzbFWPwVa81xtaiczVge6UucN4RmHqIbbC
95gq6p3xrhKWKHhOI0+I8dzkxVUxr1i26WmdmCpkqZfpuswGsy4sTGyx/L5JCv+r3ooodzVRyBgC
WIOhlfcxMecjZk2aC6Kck9VQDG7ghYwME34rcZ92X1P3uXyu/2wnma4Sk1ZVOFhxzOPZr5s1PPpl
52fHKe6sT5js1t7O7x2pV2cyVQTTMuDXXIcjydzObizUMofG0MvkKoJJjk6YInaAuXPe7GOoBGb3
byel/6EopqnCl+LNblYL4/Hzin/6u95sstu4xItPa9OoCCbPa30OIWM422Vq4tVW+Dc2Zt16R76q
GuSnkxylm5Fxq4tuQnjIk0wv46ogJpuFmm3ku3Fl9a7ssL9FsPGktybKyVnTp0SE3ejPGM7v/C6+
bnJf79GjChxuOU0we06Hs/c5mI52rTmsEqC+t8iwKbLhjI/l3vXleRnjd3qLoQRo6EuyH+WN82j4
iLTIa6R9XkOZXBb0N8GvwnpsZ5nMtGA1Mn+Ib2ai6NrwZK93aqq4nnLxmhl3ov7cSfedvQblrvo/
nH3bjqU4tu2vlOqdbhvMTdrdD8BaixX3yMhb5YsVeQkMxhgDBsPX7xHdfc7ZxW6pj5CqpIyMDC/C
eF4855hjpNCIP7Qte2QPtKwMAVJ+ulYe8Fl2qD/10KI7dn/dI3uAMwhSMG6N1yRV5yaOy8aFx0qR
e2CPEHFTz5WarhttX6CnV4StO1gs2GN6PBdA4QHSTdDE9d9oQ79pSw/WC/eQnmhKhndF7fHq61+h
k4VM62Ppzx69E7bW+HzCZkPjOQec4QxKk2Nxc4/eWVYoFg/vB7pS41JGVg6nMJnG/+Bc35Oof2M9
e/RO6nXUxiBjQOhsgpsFiOVX0ysIe2+yNuw0eWNFs8CA9fjYmd+DFpfRLU0P8tqr8ryhGPRAiqg9
xupNgt2dFkKjC3Do/XgVFdmyPrEmh/DUIRwGuLb+fNFXk2FeMrfjtfO2/txHTV/EneqO3Vn2WCHp
TU5FA84mRJTIXUtjpADDQcJgsscKCQyZCyBRhyvUN6NCKPU1nNpjtGRkjxYKoTSdON8MV53GDxAO
ravo5ZCD3OOEKmcmhmGf4RrIOVvS4KcU+lj5w9/F50nUbugaLD1ozD/BE2fRYo/NJ5I9SHZpqa63
ng1XSsF/05K7adTHAtIeDRQkQbLMVg/XZE0KEvOsU8c64mTPZrSkBFRJTEHUXfPz1v/yCT/mw/Z4
IOIS0GATcElSPyhAGJAn08F71h4PFG21LzxQMF0H2WU2dVnSd8cSoj0YaFVaYjxpM1elq+prsrj6
aYPy+PdDZ/tdvPN/ohtSLRIOPSxzrcDBErY8U+5gSrRHBCXTKjorsTSEiKdCrrbJ4753x07gXvhN
W+2BBxarG9pcoLhdAkZ9rAG0ZzMCdV9VpVWrEOv8qYBIUlcKC8jtsR3fJbj9+7xZsEHZngINhFTu
OekPNvT2dEb1osKaE9cAqkKBrOVdu3xW4wbF5GOPvgtscCecjwLrz9NCC7PJb9ZrD1YQ99ggJpIA
FPheWM5jejOtQRaDMPDQc+/5jEQN5eWZ1XGpPVssPtSd0xacRscW3xWGVnCQWK9nUcnGINuAPIro
MdvckxmRqWbG1PVcmnpm50RU22VaIQh+7LnDP1s+wJFDXIXVXEovuvOEOKVzf6yIvQcG6WSk4YQi
dgmlxyUjQ3rv8/pgo3CPC2qXZfQB7ZzLelg/DlAhySCjfTDv3yODUk+hKjG+b4qtoBwXJ1eQeh99
8t39M4DaFTS9U1umFQhZE3+Jcjz/sSIC2dmm4mL2Whdjcc5fQF3zhS9HckIIfO8yzkH13bh2wVx6
bZ/TRhTxHB8xTCyd/PkMUmFWTyy+xa1QFLOfAB/0euB0Y+WdVdqBqplF61ySsPmj9dR5kcPB/diF
TATJdRB6mcvQuNt+rs/pdoj9D0+9s8kebTxfCDOXc6P4Oa08ms1M+0cuzFh9l2xCVoQ2aHHM5eDi
wpDmE9/Mp2PbHfz5Rc5Koq5i7FxOE733qwrkvT491F7Hc+8iJtLjue3sjAMYmge8ao1q83DEVWHt
nU3GHam1EXIul3HL8UGXIJ4PnpOdRY4DkWEt8TI3Rbws9vXJC7dDpdQo/V+woLnhvSHtXOoRbY5V
btEJRPI/D73NPTAI6g5zaDGPXGpnLpuKMmzSkaiD597ZJUkmjTo5lo5DmbdjnffVIeUSLL2zSz7Q
1cQSSzu3ndP5nWQjPfYq95JogzUExOKwHAi5Tpnumk8JGZojCQSee2eWBmNR4eC6uewakoeBPXXR
oZwKS+/MsglJNVP8X6YLf0PzKhcm+nXsjOyMsmZps3UTDCfY2FkTPWcJqu0Ht2RnlZ1ax6FpxFwq
3bz48rv24iOwfOzIzihNp1N/1NjsgDjEhPBSmelIdhyle9ALAR2sbhZsdj2C8KYVF8z1HLnsYOld
nNQMJGAUrWTIsHdZBEWNCPwah97jnsRooLAUqZq5rOqtkPF16vWx4L5Hu7T+rP3Z82zpBBTFrcgg
VHykrYH92MVJYobVkA7er3pXrK0TTDtvx6RLsPjOHtOqiSSt8NxpOnxvt/Blbtfm4G7vDDJuiQec
PNYWwZ2lSU627eDKO3tsqdgigotCafs1W/mvPvly7IDsbHGqRBRODgcEeJoCSO5sac2xYLCnLSJ9
JIaxS2xpXBiBDASAvEmO3rHV9/gfkciosu/p9kipLQBO+cLm1h3b7j0C6P2CHS8DHn0M1kvv1sui
DzHQRemet4jGvu9i6J6V6PCaTL9Tx6TVQaPcMxeNdcxR3AhsOTCZ5lZt5tmly/gfsql/VF/+VyEf
z74zzHTacF3SZCwJiqakJKsYvAfRp5bnIZ1b/tI2tEnQhRwWcQFnwwC9m3CZh8uQOt1cWqJqlpE1
dfJBbM4sNQQxW3aotBile+6ZsEW8mpd2LHvKQTVH6RvkyL4fMpM9+cwsvZAriA+WW6/+YGHVoFJ8
SF0Kz73b1VkHTMS+HMtkrMu6TeqMmkOwMKy983bbpoxMgAMv3dz7mTHzmoHMMjlmJuHO32lS1W6j
9fuOS5nFcfA+ILsdYv/As+98np2NHieDPbewxayiXOdTEr4de6E7v2cbPoOgGo/OQ/GVTMs1GLzL
saV3Scjs15uYGcdz+1XBXFCm8aGJryjdozcmNaklGnFUfKpZDk0fmm8QOTz03HscHp/DCAmIG0va
Brdh4wowwx1LFvY4vGQmydCkI5ZOFz9bQu8qQdVwMBLszkmtqnCuvWUsJbEn1+ADQNR8iGYOLm93
TqIqsELxYSyrrlNFOK/qtKRDcCxf3aPxOI+JAmbu/RIZG1w9FFsqzJRP/NjNZo/HaxolJCUdnh5v
9lo3Rtyl0xIdvNvsAXk2XSpo7cKIzPwJPGj30jbHihl7LBFZ+jascURKPuk/tKue8A7+gyt/d6v/
JojtgUTzEvlVkrSoSqWsuwW7UHdj02AlmCsd42+HTGkPJ6IYhCMTCeHSuzjJlm78wef+UEkaTmAX
L4Iaeq9t7+O8h83FH/9wXXLMkvasSIjuHgZIsTJJ1ypvApITKJscCxZ7RFE19bTvNiwuYnPPTYvW
iznSNceO7DxA5KTWIaamy4j1XqEi+ehV/GDhge08gIqYP5AlGMv2HUOAue9vqpYHs9g9sGgKlm2o
ezaWa1Pfs0Hlw9QeM6E9qogbcMvEAcUZrOoahVLBc1C5HdIejNI9rEgMgd40xa4k/VR2Iihwpz/S
oMPSuyJSpL1GeQAVlWndXnjU5YmKjuCVsPSuiES0q6MVtG0QBvMwRzFnoj7UW8DSO6sM3Zi0IOfA
MXE0A2IjiV4P+ZI9oMiPBiMHDwvPUH6696q0zsYmOkRvhMfepXBNahMS+HYsY66Wqph601VZL3rM
3R17/J1t+mD3TMBL+P42+7wP7acgODTDi2ffWWYa9matDRKW1im/8IUrF5uKY+5qD/MxQ9xDehkp
i2rZZZnSTKTk2AHfg3w82mLEqcXSQRvfoIRSiP4QbDtK9wgfDnKRbQ5mHHAvFfeSK+x5i9booXe5
R/i8w7ZB70m6kgUVvRGeFWeVTMkx49xDfDbF0oEag9VrUZNMt6NWuVOVOcRPgc3Zm6i3dk3Y9l3J
O9VmBveJfq2ORfw91EdN/mC4NGNphy0DdutW1uLTsV3fmahoxnQ0VJkS4pf2vIhwyz0CwYBjq+/s
c0V9cBra1JV1igJ4qJ+iZjoWlvcwoi3wwkH2mytn59UFmKmGk9PkYNq/RxIB6zuKaFhdqdvkc4Wy
b9aF7ljs3GOJuISeAfXNWkLIbwQJ1OxfxlQeYmCJQAf553ba4LMBHVfuShWvk8qA6QhUnpp1+XXo
le4xRaLToGV0eKUeHtkuzSky/wkj8h6D/03yvAcUaUlt7Wa8UjRe57cUr5edqm4ZfmjDWjBrgVC8
+extsRpPx36Xnc1ujvRrnBJXRtMHb/RA9HT0LexLI52qGKCcrgwhjTHZNpvCQ7IEeME7i/VWBnby
BLsklvGxiemFHtPFwdI7c43XzVNTTV2JKwYID/XWZvVwsCiyRxhVjIP9fRxcyVktP6F25NlsHfzg
P1UY6D/ZB/7dAdoVRxplMNgv077sMOfLPkKaWNzM0eyFd2LCXP4HUJvR/uNYyRpavOsmR/3qoiVY
QT3K+3ZWWY2uV2cyVBL1dgO1GlDquK0SwwtVUWhu6dDa+maYzTo9jGtVpydJMO57nUDlNRRd64f2
uk7RktwzqJTRU8cDyDrMYQWWh4yHafWVeaGf5O0GF1C03OihGMPIzlmQeu1STjWKUU/Mt154lhNh
1SVywE09LX3C8i1cnTuhU3kzK599RhJlvzOip/vwc//cncQHlJvEWCXnEWjnHxaftuYhxEKiEhx4
YDcKEpK8eehHghKHsajCfH8dV+dg1Uy/0Maf3zYHOjVQrSoTQBYF8hFX7YJQ/aTdhq5X6LVKl6KJ
m+1z04vWnack8tZzjLHT4YoRpja59cZ0NvehCrvgG2jRV1sGkFqo8ySamk9jtYZVzkNAEnNLdd9e
VbVUw4MCw+b6MYLiaF1IjQG/XFZpF+VQJgj5eaIbH2/e1chFQTq5skd0mOslS7nvpd9XbPpwBUet
hSRmmwbNl7pxnFy9JUziwkViUuckUn6VpwH6A6codt7jEm6CnUBFsCY5Y5ZHj2tddx8Wv2n0qRK2
Y88a7Ap4mqnr3unIdEJyU41tkrmp6eSZgPEmeJTCH9rcgFce/altBqOp6BTGb2K5APC/MFt5edrF
eio2BxR6TpaJgmnd8AiUTZRpfUlSAOwyw9Lt8zICrpU1QdJ7+UJkxbJttbE8g3CapCc12qrJEzfY
L7ZtKTgwBVnsJQgjL/61gcEqKAPe0+oSUEifZ7YPoPfjgb7J5tx4y01MeAzybkBmqnwzvf+KjxlB
sBu38w0u+n2UgSuxH7/aJhllhrJunJZ1OJIZREQ+KumOwYqyqQsi+2RTtnKRjX41b1mjdLAWoeNe
d7YyWet8rMAjDPGbbeO57jTmppcgTsbT0PuAzbKW8Dr3EyGrc8tH5goKMP3r0lRuzjyiNXQ5usby
IiEynT8ay+IvKBxwUfRLmA6Z4gtfLiP+ui1tEkxbVreGJY9oHURjBlrkRV+4SvBnI1wcisyLTAvd
egmCH1cM1or1K11TARwfuO8b/Suu0yEtSK1scNeCNvKXv9WOXLzEcz8GSKh8Wyvpf6RJJyPULGpv
+MAruREQzETLdhuKBRzFecOGnp4m7kfsaVFrSM62Um13XS339UUssTTZGNr50cy27c6wrcDmOhz6
n0vNUPnjoNC2JfSDvObirXP1JY0wwt1bwgzoHgcVf1pC7d3IGX+T1WB1ib9MfaLa/gReyVbL0zLO
rH2uI952b+jm0egEWhk/scAS8yC6cVMAVuWsm6tQdLlEW6gPsogE9Zrjl12Hhz4ibL4Yj/nJXb/0
72fAiyu4paqv8LpwL+QvGGOr6Yu0Xt1BtHTk1GS9qVBFixrVf+ooIfXPxASq+jlChcIUZOBIseu6
jdRtDfpud+0iurWP29BEn1snvSCXZF7C86CFHR/gTT2Xs9rq6IzOaexnoF+U6hPGR4L0U6Upv0l6
9PUxEs3H6qaPXPTWWl8Bvcvibrnvug7pgq/m8UsUphaqa8I2b1M7T09aOB5nqodFefm4+VK9NHbz
eEE35BgZGNqWoKiRL5kL6XEmiBeJ5MGlvCIX6VlTnRqkal5ukrgKTjGmzKpiTGpPZyIeQ+/UeN7y
GnVJZ65abkWwwXdkC/qd79v7wU9nxJoECaTgLBN8BRXv8LhV46mvx2fpDel2gkuI8YSV5PDOXcIZ
OU8tJ/TqsSTWtAgw4fLZrCHqZTQa09cBPMi3SaCX+2jwGn2TxrUKLiE0LvwzgxFM9wiAN2rtcwMq
SOvq+3SJakyVNGy7T6LO3KGshegeADfi52vc8easZbyIbGWoGGcw0PQbGDvXh1SwNs5Bg/yH35j0
Z5ia6rvfk7577uN6w0moqaB5ROqkcIZKBESQZYJ6beXgLPShgiXb+jubk/PMpL3pOmJOKKCLAjw2
3UlP/FI7VzLS6CIUaB2NcXAZAkqylK6PXLkhC/imshTkcJkAxRPOZfOMNMJmLSZxc+u8JdvASSDT
eCt4HNmM61jfNb5/76gswnj4yhdvPvukqQsLQaQCKuV3WzysKOXJxCsmqLoVXM1pLrQ3pxkFj97F
VeC/gndu4/s0aT/adbDw5+57zPl0Bl85K6JZLh/judKFaUBvDWaBweQptP8sjm1Swf2Ezt2A0c7P
IML0UTLcIDx4eIS27tOaePCHlUkzhpebA0NBM0bXe7ryC23cfToP5ATaewf9VCXyKZZ1vo7koY3s
H9jG6GTA3FiikPVdML6dgmApAGvlhVqbN+iR1CfPoqOcQOgMCYBrz8KJy6q4yauUTDnpLcKKpU9E
JY92jW+CHljBOgTEJ4yTLosre1HMpHc9a+8r4ZYiitbntht6ea6d9wdzCAiykrfTvN3TiuuM0/GT
XmRyM0bJcKqW6E3W8wOXaBfnHfYwbPUES9AuNyS5w5Vze48AoDB3s4YL6rwJElg+H5BtBWEwnkUQ
ySxxYs79Vng5682HKuZx6U8c/OGaPDMMkYBdqc0D4feZtEPW9AQ/E3eYQpjDgJ7akMkrihVRldEF
MyYSReds6NrwCXr1MSJNVeAX4l2xQdNTZH28jU8+p9HbElVTVaRz7X+sdWDXwswtmo7Ub2RzR0Ma
onYwW7o+QG0oLhbScXHhSStkjt+P+nnoqYqeY1Sm3A3RAb2PiCd0xjhmUTM36OSHXsOu6JvAS65J
W0VfeqVClwXr5L5CJzIi53Qw1ZelbZcROR/mQm9SnyUOJ3MAhzHv6+0TyvbhdkpADJqrtfO/QB5G
D9nQ1MOXuDf8beDo/NwqZbE7VsKmYE4mhuB03WwIICiUPUSea9cPQ5fy7ibmJPHPg88JENfKm9ip
p4NiRdJ2HGinbqkexrAa7aUNmPymtkm+I9YF6wBEFjhWfj+uC/pLa2oLPrV4VoZxmfY5SGv6Y4wh
LvdJaNLazO9RbEWNdDFfSauMRVKV1G1ZV333WU8r6//QU7y8TRFQS9kQBUDyD8iI0btaOsoKEGj7
ydMslNYn37bgqZPd2soyhkLTC6GskqdeCxxIYxOMc/J6goSqsPHwOC0L35CaDJOEDpWz3VNvet7k
ynYBhWNpyJShwhqO53TsNpoNkq8mx9AzfTSgxZcvBnQT4+MwEmLOPbGjODe0Qm6IAnMELivnYxoY
v0U3nec+aAqmCSmRNPvpWuAqeAeatxH4Z0pvQOsxxrdgM/eRj4XbNpxa+JkvxA829zNcK8A99Wy8
6TL04LAuMBfc8GcJddLgaoKEVdiKJgqyeaZC5ODyUfArEXfZgvfZliE4qcFV7CSG70LeNP2z17mu
eaQ06uoiRMpLs0mDAekJ9xaohLNxY8kJufUTuBZrTDWRBKF0m9d1K2wsotvGsVDcJJRPwNdEsRWA
AY5Jlc3NZl6cTYZXZkCKd2mBo/fyqIFses6kWN60lwg/E5gN/tStHmg4OxO1vATfPbKSyGGIopgn
5O6Zp5Phdmq0d5II5K/MBuHH0XjyJopTXCiazt3AFVLxEAYTmzMpZ8duUsEbhivADPpstm1vcg7H
z7jVJXHW9kMV5INPSr/i4uTJRU3F7CWGXQLmOZfrmVH3PNFmWvNAt3MBX5d83ayswKoNVeIONtZ3
Xz0SJ+6kWuQCdwaed3uUSFczC9HFcxV1mnwn0xhsOS47TXeZvFXq05ZS/oElLK1Pm+fN9CZ2jKW3
vLfrRyhPijfgPGaej0Z39cUg3WrQT1oMLTbW3k2zWvzHVr4nRp2toLgDrkT9M/UbFj3FnG2nfu3G
OEf3r3Sg9HTZCM1NnVUeuw+HLcUNEcIxHaRMqnVEoY0FrLAR4yQXtZTIx+IgfDZ1732QwywQiSYZ
PydLLOzjFo798LTQVX3vls75mCvWwstW4SM8jWMwgHG33/yHsBPzUz3KHvrvS/1VNKszXysa6TkP
KoyZBWnieQUMAEwBvB3fPfxqhhTePpmG3G3LUF8Wufk3czLVDYjaNubyUeMuTMDd1H5FUtdGWcf8
BmLqeJCXLU2bX6EQyzPK5cGnOg4XfRLbJK4jBHCRJE3R2sIgI4/c1ED+FI2j86mKJ1EKdOoy4Ta/
OZPOuupWzqPjD/VA+Cczh4/QymaZ9jG864tJnGJo0Af5UgPCd4oCV8vbsQ8WkIS1wQRKOb5iyoX3
qThNjvHmwTbB5l0gi0Lu/GRYvlRL4N13XsymIohajRICRpLichtwrzhREwTDfTX64rtrOiEzgkx2
OQ0htcltRFVcrqlsgabyZwPMBY1Ef+pD431eJWUZighx3iVhe7GBMu8wmx/9TB6Y7aF54SXRhpyi
jb2ii2nAL7wyY5PNfEuf06XdXnWo+Q1d+PwgBW6CWeoUbe4TxPD1O9Rn1/m0rYiBl6mb+9LRrfrW
d3bVJ7PEHaKNcP187ipK+kfU5HApn32kh1Af5T9xh25f5DgBaVtvUWmSeX4Z4Cyv/hpU0S1xUy2f
UMZXv3iiUpP3Yp0K3zh1E4QV8hs5DA9TysHrCDJguLE+ZcFXA9wWy3wQBG4n4zb9MPXNxE9VuMSP
FKqqU1nxCddStZLwByz7vVhD4tX7MBjXWlxo0/6ua11fhr5lX0fgMRXyq3ReTorqAacKQbHJ5Fin
1wg0qixbm1h7uUvN7N9yGfK0MHH3HhLa+oXW+kHOLCik3G6abTVZE/bkA+QYt7ueuNne+0HiPm6I
FebU8gUj5gOIEE6G6ji69tY5/6bjNv4oRsiWYdOFkjmUdeg37BoLbupAdhsBtN/43QivM66uqBYz
P0Ushh+tqTc+C5FUUBwWKr3V7fILoM9oex0x3/6r82ew+TJGZCbFuubOAxHsZeHrSrKVYPqwi6db
srlTyFpan5QS7r7ym9JV6mlVI1tQnPDjK4I/IGcgwyNdmHuYh/q58oSW87qNLzX1rcwxcQTBDdrS
0VyZSsArn4xs++BtnaWZbZn/Cuy8/GP2bcBKohCT8jkInTk3KwahZAt9BL76y/1o5wHpl9TexYao
d+TLsGzihoBb2t6uI5qyORt8v7/zJEmw+YsgH2VF5vEB0LM0PvssTcwLYNJ6zNWyKvtxqnX9hibD
pAuE4BllGF31WGXD9A7YDm3Y3HkO++8HLnoKtdLtWZsNer/MDmtYhkCQ+hlPwVqeLTVlj03i6zCf
4djviebLq6hbFV9i2QOABi/UgGUb3IS0aKpa92fwFo1/MOHQ5YXoHbzNBJ4NmWtGEfmg7wZb7q3w
o7KPu1le6xU2fsUsSv8Sy5SGt/1QtzjUTNfF3LGuyRQCmsiQyvfpzRpYX2fo81gkuERZ8SV5V6Mt
EDMggRKukB87M6nYWAyDSttzHHRj/aArzXHr8eeoP9lJzN8n0HGRnM4++oyzSGySU1MnLyBDa3hu
vCis70iAisZHXALS9RrYYKUf/Qq6xT9jAZT+w5LIyd6EAOP4FzNX7fCUKNUHv7aqk+ICgj/+Nk+Q
sL2luK1vsFw5hI+0RoGgEENde0+Vv4EiJKMCjQhY+pgMCKIU472FXRWu005AXuEzxIxiMMFMfvgQ
oLrpq8yD12FPftiRG9I18VwssVFBZgk247bBcExwafzUyDNT2MHPi5Kjf3KVW1kxx9DmyOUyqe6r
nVZ4N7S4jHukqAe+ohNi1ownklQ5yNMnXoDwdH5RAZSuCs27CIidBdfpDEFEfIlsA/kryz1UDuxk
eyS70Uj7BwnZN7/gSxzXL64jXp9Pa0KWvB82Nz3FtjEn1VlcG3EFUfLMk5qmb6gihcupi9vQoGuF
RDsbUY/qPwDdOvdgjMQPXNuERL7MKm3FfOYx6phfDa0EoxnKFxjugJEF3qPRHhytGkUCDh2vS+s1
i5ka5zuJJEu4LJp9n79WQZqKLCVMDtkE3ahXIfFnZEhNuGRKbfg9QKs/vKLoHUGqHr3QKa+aAS9I
dfE2lAs+oC20Ixjaa5BLR69EQwembPtwDD+ki1r4KapwxjN/jfUTackkfySDB9Knvm2qpmhWImIg
CnyMfIyFYp1j38Zw89Ifwax7FB5mY5sTkL8erk9KTiyP9UjSzCEVX4+h4PazwVMgZFNz3Zcj9DTL
Lh2SR9TK2MFuzH4+eKA91UQNfZlMxBVtJ3W2deJfyhh//RPt1fj3/8LXP8DwNdSVmHZf/v2jVvjv
v95/5v/+mz//xN8vv/TDq/o17v/Rn34G6/7rc4vX6fVPX5y6qZ7WZ/trWD/8Gm07/WP96pd+/5f/
v9/87dc/Vvm49r/+9vsPbbvpfTV4xO73f33r+vNvv9PQJ+j7/fV/fsK/vv3+K/zt98dxwlTUb9cJ
VtL/9tffTpMe9GR/u47ta/fz3yz163WcsC5L/pKkfkxDFjJK6DuYevn1z+9EfwG5FoMkeOjHAWoE
v//W6WESf/udhX8JwzBGp4IEDDLi73j/UcNB4lvsLwxl2xjglTRM0wjn5/888tM/W07/fE/YpH99
/Vtn1ZOuu2n82+/RP0h3/19rCsuEuBHiswhB24r5e3hGv6pu0F4bfUL297ObW6gCEdRphkbIe72l
/smPmjdhOn6VSfywUbWduVB3E2oJWU3nezgM9nNhpuqyekvbHFqrzwv3zfMIIb0HtSbuGrth+sAb
v7uwoA0fSaPCRyi3oNq0qbsR8sBZ3Lqx2Oxanao0XW/txn+0JHiOUV8tVGe+KkHl2Y8nVsSk+rnS
ukJ2wZMsTfoXtVbXsUn+oHPw3PesLuEQ+9PSzSpX4NbNQhU8V23z3er2G1e4ma5J3aD3kXwcdDxm
lHpdBjS9yXi7oZZCUIUEy9M3BI/Pvqk++UJ90xVYMOI+AQWw9yoouiW2fYOEHPIvwh7qrTr7XgBK
FT2hPOiPX9ahhwtCCf4rOhffa5p8HFdWIqD9N3nnsVy5tXTpJ4IC3kxhDo7noS0WJwiyeAvee4z+
1+jX6yfpD5TUVzpdFOP+o+7oiaJUhgA2NnJnrlxrpWCLmH86U6ufA1XYi70heEyeU2yy8AOg83qc
yqYb1Hj4oC3QSLmWwhe7odr0EXeXSDjMTZP4FITcJoMIH3qdAkUSUKQXCotVF9lPzGJFt7PEJ8LA
7M9DS6U/Sx0AHv8Z1eTdQN5qo94pbEQ21U0gh7pDO8Z0G624tDSh7bkTM5CXMnoPFVG0p7jot+rQ
Bi9jpQXPYWJEmx4nxks2ZNFlyEAxw5I6S6pyu5yy0bV6sp62CSmMuwWLnFqlD1OnlcdMbs1JYq5v
LGL1pmul9NwzbN6m87eQJ2XVpl6a1gW/fRcy9dYyBIoFHtrA+MARyuhnIUQ/YyX8GVejTFpXHMt5
Mt20YolCQGn6w32wE6dZ2MaDMHlsk9jprFDchmN1Z6RoztpK0rYzLSq7h6bNrlUZPMxgFJdvIbJR
VZyYrTTTOytUF9VXbYfy/DSYEQkLIII9SEOzo1ZP92YhMm61jZVv2QyyzNH1EoRB6y/i+MQolNkx
2iFyNcm4bdUAb9BAU/xQ1M9CO2hneJD1j0KgXqhgi4PVqLc0+ipPNKTbtEzex2R6SmruO6WxeqqA
Ux7zvk5sRmYIdggC7GC88aBzsHp9JsRbQ+enME7vUjTKLU5TU2tPNDZtVela10ItZBdh8BDUyRt8
nfui5+2XCWuQVq3lfKx5UbWDTQC7FaRisGuzS2wo1IcxrS7iOJwGPTtKsVS6y1LgpJTwJRmloTlp
wWZvO3anNmm+KpeRnZRsXW2V19OICI9Wbu6sQmRzl8WlVoz4dkn0s8zbtJu5ehYmObOFQQdzLLVt
2QGdgdBsKbZe6nZ5Co05W+uHp6Bjn8xj0TNwz+zcuCuOWVOomzjsY7+KC7adSp1Os4gvIjbbh1ZM
Dc+k1fhQdcSXZE3XVFPzMqGB2cqzN2J/Cs3suFTcr4HxfitXl3JgPzGd41wvPJOIV50dRTDL2lFc
tlLYja4hdwPdsuSnUPWnmjHyriKHOY7m8uAkYkBfshEAQvU6ePmIf2WL7FgFePZo0eOTILKLsmB5
EvRZdsQuKD2gpNbR64huisQ7ruGzOCrDNhydZkUrq7eiACQrm3p5gz+W6piLMdEjpP0Qm4rgiYLY
YimGpQFdMs0pG2liRw2gdLYZsCSlxJ+HZZftlg5APbcIHkbdPBdS87y6RNhGT8ifrZqeyVzcG01V
28qktndgGpqTa/pGEyfZE+LcdImpTykpnl205gMFgGKL3AxId/PcR5wUVfCq6tHPXBtxr8oo/Y1q
6LyPn10ocurCFdkNlEBBuoRe04t4xi3p2zxkogsDrnXbEPktsrxqE41FZHej4hfR/ARS/FNuY8NZ
6ELtqZ9PtSSUzhjyyWaFFjtllB3rOT3WOf+eY+9steNJCYLJWxqOJVNNXgq1eW76XN53ZiTZorA8
Va2OantgI8qaCfo29nXkFLpuNYxRFhIqRkMoZqdNluZk9Sl7TaSYHRG90Cowz0ql3A4j350YVvdW
XrzUQvKY1FRvYcReSGv6cgydpAAMYDAAesSOttCsSTP9LGEssM2QHd8raWV4cpdU9DV5lzLHwdS3
z3TN0j3DAt8rFCogyJ3sjL0wOzD6lX2GCGQbyurkMaVHekBnR5k4KprTLertqKQWvTeB0VSm5SGG
aBmFUfFuA/0BZ3+GpWUVa7xaYLRd9BOmwP2ilhfM0F8mbsuZQ/4y/qBvIfge5gfFMannJ6HTz0NZ
11Q5g7GNGaFgKyovtAub53zJGHGSsBKdKfyLSiR1s9DYFVb2wj54LiY2taEaD1Zu/QiE6F00jcmT
5YXoHY8ivYYluAum4pKl8xNs/+egpV6upqQ5KUUNvNPicGPpwr84aVo7pcYWsLza1DkzSrM8f5GE
YD9XeuaMUfguhOvSlzoRCJNwOy5kwR6n9nkaq8SOQ+5RYpmHObB2gjE/TeUY7FNm2HjllCe3Qhpy
lOIxpjN74oFeb+o1asMtaOk7low/5ykE5Avf054oA7jfb4UqK7dzFWg0f7g7c+SsG+OI7jZNEh9u
lOzVAEp8n7xYDqyI3TKqbg7w4GYCDbKYr60ReHfSyBnILD7usI/fBkXY5zibO1YuPPQaobzvLdMG
LeBuoK/YPXoXW6piAJF8tMORaFDMpmmLcKjtsVlXMKJAH7pQZ39DZWgcVQvmUzNI6pMUsRphR9DV
RoAwGgTxm6Zw8nZCdqkKoFpRlJxG4dGtBAhfESbw7L4GauP6VSETjtLgIVLF2w5ihm0tTYWVLB/G
gnWt32QLtRz2jXaTRdFNZoGar5HS6dvpKaah/NoMOg+Ttc9rftfGeevE6Vj4yULPViS3csyCpKaS
CTlyXFsbIy5Ft2yJs4EYFLZAIujJWXZsc+m1nFPNTYbyJS/jfkPe7HdjJ3tDEb7Hacv2I1ylKdFf
hERAs5LMUYE8vNVmvQFYMZQNqLDsRRSFvgBTxU4G/iNXbE1DnTI7oeXsCUMznMe66mjoibdiYmyU
UJaOscFXAyho60Uwwz+sLsPI/c1iFsFcKlOArIHDoCVGxhHLDcnhrckJO1nOwTt1Gv2VmX9pdoQz
oOvWzozofhDkfjM3bNQUN1bGe/DcuhK+l1X6Eo7W7Axrih1luX7qFKjmhKzUjai7nWDKRzcKzAe4
g6TTNAZgjEm7sKkaRxv85Q0T5wFezyy8hSgBXbUCw20FPvQsgBLxEQxjDKy8MJD3eaT9BIgdvaRU
Z4ek52mogm4LttX6VqCkXkzb2bW0zNoMHTtYpmt8CAvOtzWw4GxP33kKsaiajYelJV+elgjEONZV
N5YnetUNJxFT6VjGVFf2YhR1v8sS/6NC9RT/aMq2/Nldl6F/q1w//Vv/NxarhrqqCr8sVg998dpG
cUO5+ucv418VrL//uD8LVv03zRJNKD2irqraKjT4s2DVfgOhERVZo6ClYoVE+mfBqv5GHqsohsGf
I+petdh/FqzKbzo/RDIltA50l7Bu/A8KVsriv5FxDUu2lLXqVVQOCUOmoubP/zLDsC5NXRakpHnU
huQu7Wg21ZIueLqWvFGuV3zFMUVjX1dvXdJZmxTCm8vRzZASuapeU7Gdva4ulg0nmHaGf7bQ7ycL
L4BkTyoFKqy05UlVyHfwP+w3fdMR46OGzCcPZ3+YlHi7AHl5mhioh9kay6M0T7EP0mL5C47gbtiq
t3O76JtRSl8Vo5jBxWKuAjy9yQeO+VyvIrdkRpVrCEkGL5oyYmnH1h0bzuWUegrcG8PyqiIuLGV0
ICc2XcmCyTev1WlIotGS5VhLHJ/NVGs457M3aVZuzSI/xk3yni/xW2yQ4a6/YQXikxoRtYUW7mG5
fG8zAnab1ve9lR0F0SR3TJYYaif57iCUL5FJIT6UCIYWrao2I0WYt6h6iqknSQhI5U/ZDPaAZ8He
6IQFYl76Fs295bRReR8aw2mq1gIvpqaOBypnAIY18CdvxnqSRgyK882I+68aMXmoSW92cR5HN2a3
dPSKy2U+BFo3+2DmpMckJh+VLZ0CEqfJMP3c4iVBhZOOU6Wf+7SmyNUnGugvYsfV2qyAKUSJoo7r
YTiyCutvlXr2Ms7NfTGHh2DpKk8u+MuaVjDDr044vAfhx0d5YzJIEXVkd4pmYhuDsQ0P7nRmm5H+
0BeUpTpHcdtkL5Bpqo2RzdO+zegjLvIkalTOsHzKfuq8oSFZa4OaoBeLHDO8HtkiV5rEiHMNLpnT
pMnPFQZI5/Ue++zFsuCUWqGU0UMqLx/1R5xE/YbRRtVLlVhURxK5ar0o0lEpIL+Opqae53XrTEp7
woNLsC3YIEfasf3R0BkWhzqDbMZujVy+y0it3iRJrG/jpX+Gv+jLcW+6i6Vsyzp+qyROZG0q7yO9
m87VVLy0QXMfqEnuKElx33K3Sc1pKuYXqe3o0IxTtGkbIfUSOX8z+vR9Thg6oqpZ5Maqgk0UA1L3
RZmpG3XFOKyIQyyPhH3UkC3PbAV55dB2RfpOl4McVrolPSl8DZfQDTpb2mIpJ107p/QRREqDkrGo
Dui19tTHCUlpYPSTHaScm8mcXeRG2zLUOnSVsLhvZr4zaJU/tVm6HVYGyNhnbLu4+KlVumBD48kc
UH02oS4Wfiyo8ybIqdrahKatlY+nJI5eFh0kRQjJFLKEpZ0qYygcoG9E7t1YMtdvDo/6osGxCDTd
68LlNGrsmUnjfYoxaUWGQwVr0UnHaoqnm1hmaPnSthTkaZChD2tDr7Qa2UlCDs+RiWGOmPIDNKUe
XWgMy2ZZKD+LqH6GQlE5/awzP1kEYqjLMHrvSnBrfBX3gRD/DEzV/0h4JQP2l0ruFA61djEIi4os
KjtGNKlu1gInMY4ZOaCZtS7SYM2pLXCOtRhiJXVPtcRTBqq1LWlIuIM6A4Ro8mKLbfQ+xOMJVPyn
OWXDU5aQ88hg/A7jzUw7jrm11opyZ0y6wu9DGdwvSyBQyc1zaoZvECBeTXHIXEGpY5+uBglhAPFL
Aray1RTogcaT7JgzOYyJ8twfYKt4ZWwKdmKS+lUzw9N7fJ+2KYjZjWkqy9acgvq5p/LzcGMujvlQ
NG9VCeduiKm3AvqhH/tG6yis+dhox5mEOKtZZHqwzbwVJTYZ+Um8FUzqOjWOqZvU/ndB0P/nKQjE
7VUx8XkKcl81r102/5FutH8FyP/4t3/kG5L+m2pA9hehwf6Bdf+Rb0jSb/QdZYi/kmrBQOd6f+Qb
/Imqy8x5owoxoV+uNiJ/5Bv6b4pswMXRyRAQR8O8+0/yDWmVaPwbHxdkSSU50klq/p5mNBEzfWa1
N7DK2Lda8QMutZvLAbxiyReaEhIgLNfxpg+tL+Toqyr3Vxe8UuvmGHllcstns4gKJD/Ll3uxhrMa
P8Vz9faXN/EL2P9Dk/Ori1wJjMRQGqMMPs4u7e/GRXXVonNH/IowBvaG6S2AegjT8NAoC3VL43Qc
yGrwlfWLtMp2fnX1KxFSpufSHKupwKT50S9z6t9AAK1abKnNSS4uogpQw5RhgD5HmPJj8dUYzA9N
z6+ufKVRQs0CD61mXIZAmDRLv2vinTYgfgjpNojDZayNg5HqbiPUVFBfOUZ8uomu9EspbZGa0eDl
bgaouenP2U33DZoc5EI44PY/v9NVR/erR7vKhwWa+127lMGuGBS3Ui0SxdGfmxt6Fm5fWm4E4PTP
V/p091zJmeJ5FC3GdU27UTf9ZQY7NwGBAtnWwviSaaSbweIThqlFHuDNkjE3XwjjPnmB5rVxq74I
EzKCsdvBHfEH8dKNhq81If504M4p/d2WFVUPtYkXv/7VRObVFfb/XFrz2tLVtCahFI2l26WyaK+T
fDHa84VB9S0+GXWC3IQHZjx+NYnv04e8ijngCrNZd6a5q56r+/hfKIjGyaG/E3xrTsyaXr7cl+ve
+NWDXcWaNGgSU0mVemcJhl0qD7kEwjNbH9tnIaJBWKyFfiMlyqP4ZYCTPowHfnXZq+ijjWRMY9CU
u26jG078JD0XpzI6RfdxbW6iS7GT92Nv2OniDO7wI9D3YLvn4oTAezrEgf0jSA4SrDfoesf0rPVO
+5RcNOF1OAo2qiXbDJVT/Vqey7us9yBJebWvaSfBozBB03Eub5Nk153MSvqW1TQqv4EC2j9Mu5Zh
6UEh2nbKvlUdSwZV/97dDXeteZI8ySmPZucYfrtLvHmr7YRDMO+mzeSqjhJsZr/Zl14nbmAD74pt
U2yC9kd0as7tNs733bY5W3c6PxEhtj095HfCpr+pL7VhF/GtGrwl35Rj6JtIXbbhodximil5C+qO
d8QzAIWNO7ypKgHjLOxHBKd+4xe+kRywavtC5P7pnruKydKYYw8vzPKOzA+KieWCX25hoTC9YUgu
xlp4BorL6Bjb5Nfg31+ErQ/r/F9thquQLChjXaeTKO/69fMVZduQLDqQ8J/klyiIYR1DTG1eYgnz
d8LK0FWXPJb9mU5a9+UXbnz2JVxHaH0ieMpDsDPVg6iUND1xkmMOxGgl+3YJFljYNkK7b9koHgJ0
iF6phfslgplGFq/BvFzbiaK38ramYUSXBseYxDpeu6bzCLEsHKxdHdd3yD2a0EptMuNhP5pSvCFJ
9+q4cTkTe7eWsxtBgDo3CgD0MhVDPvaoVSAqa+2Q2I3pJFn4zZhjNtv8mITSjmGP0QbkRXGGfv4e
F9FNO0WAdBnCw1C9TJJ2mgvNZT5PvVFywzbrxZ3BNg0jP0cDcrwkd6m778sIxySp1WBB5VsRadhm
TtSeAkY7F6V8YxWj01VvofkidV9QYD45SMxrp2KowBaMlyrYBfE2qZ8tK3wzBdGd4v5i4NwWLV6n
V3ezeTIXVBK8ceLwF4fYZzH96gzrmWMzaCl0Bimo3yJFcgsTrZVCChAYbhwah5Kt2DXK7zjk3/gy
fyVafPao1+bGamPiwiLmwa4ufB5NCyj+2eTrqWmX5V00zHYb32EeTngPt4ZhfPGcn+Qe5rXx8QKC
lU+hEOz0FUJB9V1UtB2huUd0d6ykOqjLYdBui/Luv5UdmNd2yKqC1E3RmmRf7CrL2mdt8yjAe15f
alKGXiqchia7aBIntS4flnBvfeEo++sMyLw2S54FRnO0lZ7A4rYOtSrTGR0OrSWQCcyHiv9f06Av
HvLXZYF57Z5cimNmQg+Qd+UsXqJA3Jvaw9p17sP2ER0bmVFsV6hAZYrSLy65hqJfBMprT+VpaZsC
MpC0G4LuIMSLHYx3JjoO3M48BLyHmGgYzMbNBwLAraSz8VWQls3PLn4VpdV21mEek/JNwyEdrW0A
Q8PkcEjKLrclJIk07YEXM0JUmnZHyOSHPLNu8gZbx+ZcLNNhycZdVgffK6U8KjIYYeqjw7FrJXGE
DrLOxmw3qbKv201ZHuaFUOSnzQbafiRthC5wItTos7ydKUlkMgMTzviE1oCgFfFmGVJeTz0922g9
uJ1oofV1pyyHsXpTaWSRJEb+MGDJuSvMLWyKaeXAbw0mQU5eCfRqCwCfJHQC1ILgMKfPinwe80Og
PmvqXS8/WNO3Sv3ZqU95cS8Nfqr4g/Fz6LbMrxvanahtRMnPU1jGvjStN40Qp5l8PO6EYRuFu1Db
aREtwg0QGdpkuwoA94RKPg7mTCEyJJNjFMI2UVBvN/0Dk9+OCtOT+mChQZweLGbCYNe21efaA1Fx
lHjYpL21G0I3GurzNKMpS5R7plz5/bwTxeWsmt8U/XEowbTmeZuFnKF87l2lHpJM20RW7Efm9C5h
6WmY872V0Y5pFWT4hXQ3t+aj2p2hpe+UTH+wlOJUKPmPzooOBrJRSUWMxeTpudU9SJpumCMeRWYm
WYInze2PUTA3FllO3jZulRSvi2ihYYqj29gEoF1mYo76mGeJv9QFvWIWQ2gLuj+meBSj9CGpjd2c
wMT6VxTX6IBKu60BIH/G4RYfmMxyM9wI7UYZT1FveonW+GKJ5iwrEHqNsP1DijpYE9NSuBrKv1GR
d6FQebm8XPBXdkwApqEa6czPvqbv6zg7mJV5K0XNtugmr+4V16pjr4qcBVtgIZK3qHDvs6m4SYbB
TZA9GJK4C6xytA0/mOp1aW6oKR+69JuSzqChMP9o9tMmWNsS+fijKujnFajnlooZNoyWrdqTzoSw
OUlidJbTeY7Nf6nydN9Xpxry+8ratMu0GR2Drt4wb2Ux3o+hepdO6gnk734MjTdsNpgjxwQiUd5G
WbaZNe3Y2ak+X+oU3W+t3Q7ieJTNFAMAfTeKva+BVyg56syg3Gkq8L1hbvXogl7Bg4J4MLv6kPSp
F8nfhSrg+51uoxBVF+l2kEAaUtP4lbboJoxABFC5KuIzkdVODSQg8UXS46/Oyc8Czfr7f2nroIFv
wP96hinPDPictmY90B6HqBOZrraWmz9zGOJdQEqlY4XxVfX8YSb6q+h6VT4bsP5Uo1WGnYktDfSt
U9jxgefDpkzEs9Jr7GeQ4rbDwwDRYYmq8B7JvxuS8In6fY2TommYjhHWbpXpaFlxEex6xtjRAMhr
pwy2CWYroQSFWVnczEyc1EghAz20xXdRJNt5j0fZswKNbpHKGYlm1BT8Vag+kKLBA/F6ecZ+9zYc
aMvfpUYP6REl4EM+fuW2/WE59asluEqJlmhgAOoQpjsloutdHIJsn8kPhfidE8bWqDrNqae3jxot
xOJ4vrQQkyxyVlRO+Bvf9tNOLByGENqFXnH4xa4lK0cyt3Ne694tzgpfHL7WryEy89qVHoQwWlQt
ZdLhrOwiDmFD6FzYFD7ko069E61zs6SOQT88lW8bmvO0v5BkdkcmSW7y0XAarAL66hLLpwFiG5tM
PmRivcdpwuujxslSp+/RzGTPSsd2e6OJ6NRZ4LcMhU4ZBT9htNqiHArTwtUDZonzia8Uv2UV4dZo
iwUPzxBklDDniBh1+ZCHXmwtTq60NP5/ZPnPtQTQdOwakHi1U4pUyrClGamGmttmIzKkmJZE9yqM
L1I4OqN8rDTa6sJ822FrIacitNLbtNtl0U5OblSIc/qSAp+xCzErYLT0sfw2Vd2mlM2NCfsIE1QH
xb0zJxg78eMbWbOnIPPCXEcd/r3oRDs3HlRO71VNTtDtl8b557zlw4n6F9vq2uhfMIpQSVsmeCZH
M5H8EmmRn8n6Ze5KP0zXDuRO6+775CkcUchO3+voVssHZyXHzHrvLWhDmCz6gG3JxswOCe0FZOdN
8lFk7Udjvtfwy58gbIUNPKEg9fp07Tn19H0CP0mbGyulScS0D0KfnevyLtcCOHSDS3/TVWbgA9DO
sUudIoUUMixbtU6dRNdgpeR79PvbVK7dJOdc1QpvqUsviUOmd4cu7Gwbeaz9z+tkrKnUr9bpCvXB
O1mqTFptOy37HrQytDH9xOF9ELEzUcNuS/fqXMfWLQKy90qIH3rRjwzxJPPiENqdlabeDXp9KzU7
lW2ezMLNopd0SNPHNlK/yXm7Q0KO+kaGXFw6EEUcrViL6CGkJvmut80RY9uDKZRbRcawPHvtrcKx
OEuXMIUPKPhmInoRu3EuhBshq2+qUd8hB3WjunHqvt9K84sKCZLBZPYwlR7dw1NlYDwUV1vMfX2c
xD1Yjn4t6jRFdV+Mejd5qlenrrViLu+DBM+LZiWw2Tpjxhcx9VMNuhrGMQH9s39e5g/Trl8t8xXm
VYYyTQOaTfu41l3TasjT29seANNEtTt3N5PAb2emX4WaW7fWYx4oMH8nrNW7Sz1b/teworLiXb+6
lSscbJmHgOa0JOxMbKIJXspBnG/auZSAM+n3pRgpKVCbMmN8IP3eKcs9A41T8wBbmvhLj7fubhvb
wCljkVXRmedvc/a4QAmLdGCFMX/L+2UHrL+XLRvdKzmo2d0teNnsFYh4srUdtV2Xnr9Y2M/2r/r3
k9uoVM3oxkzf1RAi0KU+KyBale52EmZG7pDoh6ILn+hBHsrpoCuCu3TwyP6bF7+qT9KlhurbDLRp
AIRnSYYBbx7KynrN1f4Q1TKUuOGgwGdYX6OVZAeMkmxB/UMP83l5/0k9aFylLVkB90Ru4DomuXGD
gcNBqTWXvuYlSMD4S9DKFbsatctSJk///MyfIBgfUNZfMqUmFSxRmmZtJ1HWFjSLTPOy1vUrcpKR
miBTtKG2/PPFPsMvjKvkQIxFXLWg4+wSvX7Uic1agMBZe5cj66CZD3lcuaVmuGrUXARtPhgRJkTU
Qf989U8q++uxF0NdSJA9ZG2HhZk75rq/9OdZh+vHY7Zp4MuI6P/5Sp9MezCvh2DIwzKj46ZOrOcb
lNduYuaPIs+4rixiO7/52damM0kJR2WruJATOQdITRPlq638CRR5PSsDr4amU5TF3KWclmgOUasp
jpSClbOeUEjdrpN8OTMd+IXo3ZUv1vgzBPh6jEaWDVIzqrO5ay2kncbz+u3WwVMrGyQ4y0Fi6fVC
cKcqvdTll+v92au9ioE4ccA9o4O7m/q+dMAB2+Jpbf4jqZFtAUsUXYJ1QcppuUkf7gtTvZ3CZyyp
XphNdAnBo5UGrlXwVXPrk6/qeh5AVitxjzudtasy+TUYQq9VtUMsaj7OGyT94gE6z0EKtK/22yeB
43pIQK0wX6McKms3yskb410wXmj29fgRr0wl8uRYc8vyW0wx/MUO/2x/XYUqHFNCTTDZ4RpfTqyK
rqxVrjI+B6HpRnJ7GWfA4uq5NnxRCP97sep6oEAe9do0onsiYx8O4aIdErplPV/wGhaxiz+INCsl
Tt0vnvGzVb2KVr0GJbhJVWEXAv2tAaPkO50WhdN7PuBsbgcqGpBWcjUt+P2a/xHN4+FrSeT/SzRT
QzRhUZAofc7yOL1mr/Mr7FK04f/zv/5Hm67/5zfz6/srpNPt61uZv/5JOW3/ygH53z/736xTGJ2a
rGgaw2xgfPyVdWrqKvRGwG/ooAaR4k/W6UotFRFPoreHCKrpbOl/s04VXVw5oqZsabRu1f+EBfL3
oLByTnV0nIxj1GWclHGO+3uKgxtGk8mF2DzqAT3FWjzkqu4iHnFLsXf5x5s0r/yk/EoiLF2dur9f
mEGOumzCnFXMa4fr1RK17jqle4Sj7zU4JnWq+hhbqSes0hpRyj1hhGvJ4N4TVIMBviXcyLJlgkwO
o0yFCT8Wqduq7V6d9M2qZcQ2wovIzHFruEuw9cqS3g3Fagez/TKWb1KuYc1VOHqo3eZZ+lBWbxEA
rV7nRyxIvTbXH5J5OFk6iaQF/pZOJdQykr1l8pVE/250iBJwR3hgIoSB5kHEs2NM8AWrfLHNztay
OrrFr0qo9buhMR+wJfTgpn8nPXxUVdK4unOzOH6PCjyyovBWb6a7Qe/Bs4iVTtKY5zEzHhiXe7f+
SCS7uwH6JgT2cZeipB6tgfntchBtENFS+Knu1LFYabtZg87UC/uEg7VDYOtROB8LMfgxV+j5cJnZ
FkLyHuHRt4GCp/rGWD0zftarlOVlmjvNbiMhAjUWNvIyeLJOZ3zVzKhQhw2m6TidChe1poQpmpSW
KWRZIHt7rTWMrN1XnKmFmh8lE6Yy4I4azx4ePl8c4R8zVf9dUHxsF1TMEKk0U2WvWlfZcN3WeT9J
QvMIqdcVJ+0QrQ5S9UyfUbudA5xGFH28kZP4YdDDQ2Rlntrgv5gZ5xiUE5rcPTZ9m3qeAug/7XOY
TU8ZotuurPyIadbAKG6yBF4kDa4Wq/hcybdQaf0YLc3MiWZjaHEu9PpSBhPDugPwYV57oh9pCz0z
Q5nTJqBTMh3qonCEEULe+nbQFHvUJi6UWLryUn8nausGx1Etxo0LqubgZBnncATnAomlQdWeZtqx
bsfBGYT8ZVyVvr1GOwLmYz9X3zONGXpDekYUte2V8NbS80suG8ckm25CZbqp6vreYlRnlgkHvPMe
o5jS15IfhybcSF3mzEF+MfhMpkg9p3KzQQNyGsIfEMVcPc8vYcW9YluZIbmoJXaI1G0UJqybRb9n
gx6jJfjCI14S/15b/f5iJQXzLo0aXIFP//cANOBNkxcMQ3psROuh0q2HRIT0mJmbuUfTJsJ2HiX4
pZPmVV1y6kZwuKa8Cwa/VAscbqebBC/Jpk6OMYowsQw32EoicJFPFVYYY1Fd9EB4UOfejTPjWOGc
hE2vK2ZgS4I0HZq63mmruBNudz5hI6oNmACOXlt13wIiYRvkTqSofsH3lhjzIU7RHukYn2bNHjaV
qzTJW4A+bxx0AIYooUgbnxozcStMTmNcrco493RcC9Ou21hz6ePXs5EnlGiivBn6wak7xL/TuvTI
a4Zii/HaqbIGZ2KUACJcLDDLXdkV9KnbU6gMN7kCxACSlhsTp/7iCVGLP9p4yi3ZR666OJ2EXhNb
CD4JsizrHNVPOMreBGO1LdN3Rr1CfUdkNBlYI/1oZB5BhqfdNPu+xbgB3/hkJbB3Ja46CpE/EC5/
OUQvv3+yf20XX1Fk/njhq2yC48YyJPkqPU4MPccLpWofWetT3xFSQuZ7zprTqsW2pkaxRm1rBuEt
FGPaXJYnJBWmX72Lvwzdgcyj/fAd6rZnqTE+wEjUKhQJGH1u/hd157VkN5Kk6SdCLbS4hcZRqUkm
b2BUCa01nn4/ZFV3k7UttmzMxmaKVsZk5slzgECEh4f7LxAoC2Ndhc9a3Mxqctdm+jiYYG8U5aWL
s2/HKpFZtwlhv9dnJ94OaSLz1lv/ycn1qLj8OVopIpu6KYLT1Nmifyn5q6XcGXqxjy9oOHew59pg
kSd365eCGmX+H2Ljn3Amv4+ogg4hJBWkGOCq/Ppps9ArQruwlarNeAJj7hu24SpjS+3+PHbaCwz4
8zZrlx5w54otiDiBDpfmOLWNuPb+/eN9z+5/vnWYMMcNmxL4VhHlhyPh+OkMr2jUfZVlXl4WHX2O
vIsEi8P7sal2tU5zUIf8QZaBSE5vqOHctuEyagDGNR8HLVcsJldv9Fs+KrcRnhnx+oSs4KUBKL7W
9X1eJ+eOiIpyT9RY0xX30ntNtu4zrf+o7skZYDjdG/mlEuZHfeQ26236iA7VTYHl15fKpe90P8mT
71XVBWj0uuY2XcVSc5Ui+zGwa8v6ejfkfAgpUGXWTzAYYIwnW29vRjc42GZ8kHgNrhPta4L+gsoL
bOS6vUYWngdRv6xKem5LmGr/flyPGfPrsOqyaiowlERJ0ow/C/ZjhQj5J2VYdUEJOdQGShn//uj+
Upr/L3P4/7WEMkO2LIbtp9E+FFZ+0T95zqqmFy5Il/z4JY//22/+kcfLxm9Ilkj43GhgTvSjIPYH
mltWfxNVkvR3KDeiQYS0P/J4wQSzTZizNFk2RA0hQ7L/PxJ5wTqQ3poiAiOURBPFvr+UyYME/2WO
6KZMWUHhHWX4aFzkn4+kqqyysJW2PU/rvH00axW5oAw6wltZIqbxTlaC+6pC+0b3wUKFCC2OVYAH
lbdQnLIWhmabm4UXw2aK9qZPP4rxrrBhTIPl14gAwjSOUyRR6F1YhYwcFVKMtI/1NPfwBCtrxNPK
mS2oStP7Me/jU4bkYgfYT4Yxj1L1tZ4QW4KlP6T3jWHQl6gN/Zuex9VtEibZqVS18FTZKH156p0F
WWm7VNX+QVNwhBVXyJDLBDFGmyAw15bSfNEWriJuUhigS2tBl+mUpgK4ilRSj+RRHPceDbX9btl2
/TuqU+aP92sZYqOI6bhrkEGBvbROmYr7w4anjLOuc/bQGJ3w3A2rGJG4Fbyrid6aFydoYNt9hRKx
VmT71UDWHH1jY0VbApnH7+J02Cc3+Ck7FVi6T0oLsUxkg6Ggh946osRDt9O97q45uuKI7ebF5udr
5+CzIScoqmfy4170+iUZxup5rOT2NUNS8FVapRXSMAz51UGSrtaQz23Rllahd1s5Qri7mqhImmn1
5IF2h1CS8BDNLbNsvW3WU55N9N8xDuw+SnITg++T4+dxNSoA8hRBw40ib8d+wPkgFrviUZuXQrFh
EKkf4rlK75dCLoHo9gr6aCSMAzK6pvY5b0UjHLBtuE/XeXiWpFj4OMcFQK99sKJiTmovxuo8Eq0K
Mt2wyo486chV6PtnjWLr92zLNWSpMmW4Q8PaF5GcexVBId/WJd1J/tTlzqihuWnIh4OpMat7VUS1
xSyO8rC4yK+qKBX3K1q/r8tUKCidblD4Eo4kLidquLrxO0Jg9oE0prc1y80rKrHNpzUZxU9dmm4v
Ga3Ce3FO0eoweYlaqMWHeYf7M8WigLoGSfgk9qPXLJJAnlXJdEFNM1DLrY+6fJ+dTdALz1r7+YWt
6S7L28HdyOG8DC+HL+lBtC7TGElLwGN7OAysh9rSIe53BdrQEp5Or8gxcNYFpHrVWglzxGJKPu/g
gIJ3krs8sjZpxwGGQj39SsJfXBUIeQ8lRg2nLUOhQtrHLFBT+qGjppC065N2TtAPCYYKjG9ppfSx
81p0lxLS/IzQ5JOOQJe/yRMYr8no71MZVfUqQ6Pi0JCwDo4SYkfbVZG36u0gt9/0cUuvMcnO9xgn
ukAvYG0PeS6GWZEV13IryCg2Rf1QbhkCZLugl/5SjngooGCH1lqa9FPnVmKPoUUy0O87xC2keAbQ
WSy0pGUjWSFVZ6Nxnyxr3kIqK9TvViczheWWqUN7y61XSQQr0SBjXG1XfR9FL16wOevxfxpqQEOP
yHx5+VD7lREDWRqcHNhhAgWvrAJrpTVelu7c8rbIeZxN/bsh3RVJoKWIZc9TmOlgy7Jzvn8RNLuT
OEpC5c4fcwUqx/MAnqeJXxDi0BXSanQ4hrAmfYZY6lgx5zR0ab7U60un1N5aRXJzl69ftzIN0R3N
s/Pc7vZkSe68PMzy2cpu6CKvhKUW4PSlzjOP9jbWKH6fFLDJex9QAeYkd1MLRMxPNhj27TTfmraB
7uBlsYN6RVRUPmpxtXw2jOEx+doaoTSFY/OIOnndLE7BmXWyVfG+qDX0ttHb92PrmymHOcF5wloD
QIAKRDXjzpIJDZUvcZf5vbE5KdqPvXw204/YdCrlZ0lZgxiCYztH+PbaewwCV0ckH8uDYFKn72s+
PI+0ndj+IACvdr5op7lTzsiAoNIvAWt7zLS3dUWsggRexmLY6R7N4qSmzfS5NywVCKcwymBxZPTh
l0UMWzMdwXnFrYd5vIMYiNtaykkxpYswV/gjIPVQq63iKIXwnIognxJFtdeqdSH72TWEEHRxPWoe
dlz3zwgNekOnP2gyxknSOHyTUavYdvW2Z9vHZRyvZa9/QCaZ4mm9frK0+TKVuzuw5cn50rlmpl6N
skXjTyHJy2TlDf37T2Itf1NSgEraY62br4VmNY6gPLegGJTM/NBlX7B5AOJ1JYI4HAs7t56muy0e
0FG4HqNoLKOtIdIL3ySUl+7c7YhYjgOHsgorBRiJiBSdivJuFlDNBqdixhU+h5KDW4erCcRgdq10
MWxqzxIgrjUsux8trsdz/RWzC3/FtD4RtFO7QDmydhsfQ3b0kyZFTJJ9Coq5umXS1zbL3HKMES0p
Lm1Nz3hsvqfa5m2l7u3LV1SGYPdeDbkO1+oJHbC9PqvqV8TsPV17hOeMtIPTmq+blgUSXI4JLD3o
Zoui2NpvF21fanD9MndmyFvv7VWmsYooemgdIEWzyhjzXEEIT+1unVU99NhIxOZ2GxvFz+T8mu/W
VxnPyG56rcSsA7kuhIuE7iwgbxmrKuOpnIBMwjOoTmiMF42bDbWzmV8V4xlygUzV0lQuzeLP+be+
by9ZdTcrzzV6vClykZ8qZEfjxMMlxx6q5K6bTmZ8YRbi8RxVX1F3d3qTVi9avW+pIdmN0Lr9ctL7
x+lA0lh+qeQRpyCERszv2qj54HRR84+k/EOlfUoQ0tFAZYLNsKqzET9lymUUkJVUfMlABoizQk+p
3hG0Rvxs5eL2Wunx3QRGX6svqFDY5ehp+8est+WGXnPnpNt9DwXf9AwdEtSaBEaieSolH5HN6oDY
cNYtMsRdPgmxt/4Q4repifb4rRs/6m0ki1+76Tx1z5n6AT41cJB07p00BeFDvQny8Qgi6pPyskn3
0FntaYg4DBExn83WRUJYxO1ZQ/X/XImPW/k8istnbFNbHpsaqWxu+hgs+w+rOAuH9Iu7DzgC/Ijz
Uz/VwGilUM4fUYG32Z/Aj51lobvkChQMGthZ+ioXh3qYgNkMjs/erLnsbiqwME2c0CwCR3Q09V+V
Bfi4R7IZ6cNtXE8zoWqnfrKfdCgJCzICWuyNyLy35a2prjshl2qVOL0t04eZFSQMQdWc+vkV8z2p
DJdlIJ1J3AaTZoRxHYiWjlDCua1wKjhUC4xAEG4FNi5Zjq9LdxL1H+lauyINJJOLbbaBbe1Z6++L
xHTgNTkLOTVeinaV1zfEUL2yv2TL6o4zZacOXGy7eMb8vGP5JKIUV6YPu/mGdKptTF42hRUyOQk3
AT4qjyYpR6GJso3PNKtBAw4FSuWKvUDIWpb6o0iFr8LoLCsdIClOmqDXBS5t9sCKOy0Dg0y/gzXK
Ot2VFXLAwoNefK73B47r3pD5h7ypuryV7UunhvKuQ6gIRf0qo9aaf96LzJv0/1ARkN6dTf9xdn0/
l3AGsyRRNw2Eg/9c8dFQ5EkUqSkxaY6ZsXm/lK5qmnLpZlbH3ELPcmupbY/1Xa9uFYQ0Q5w/QyCx
HNS59AtKL60/6woiAbU0f2plywxw3Js+aXm2wHAfZzapUv4IKfGGsg2MaEGXn3jnJCPaC+adXkrN
3ThlfTjWg3pKF3FxlYnxH/ocmtOc80ytcj63UKddEAGfzfGpb+RTW7EG9yNZQ8S9X0Z/tPSbIVXf
s2F9MjEys0mi7a3u3DQPShzDFNw5GPvGqA1E/VENT6T1QI6LTjLHYUxiYq8DPg/V5luI4gpoTpXy
mzHsY1DpNS5A8rQvt7QVGl/cIwMjjeRY5Vehmq46+KPt8ya+yO13uVAOl4rrWD0mW3XeeuSZSpkn
WVD81NrJIx5qFmsnfS5jcv/2rizrK2gONBlnIl6QDAsiuxQ1rDqPLPYQ3aKzMNcvI0/CgO/vjRsh
kRr48H3Pbooq3G/qlyodI5baQ5mR04ZTHQnp9lFaFn+oiuCYTNOsB3NRhy3OKFM3nnfTeJIGpKx2
BKJSdsD8uekKe97jz2nTnhWw192bvqPZZLpG8xKbvmiQgFrsyD8d6P9J1VE6WsD/mIOmbpmSwfFb
gYYtcTL4c58LYeS+7LVuPufG8tGasZXS2pKK2PSZfHO/FnjVBHu9Zvg7JS25ExVxcg3RT1q1+L2U
85fqLP+VduovpZj/RTq0lqEZ8oEN/Nc916cfdfGl+Jvy7PB/3AyFq2mkz/ow1d+/ND+XZ/7+dn8r
zyDUo9PBhCNPR/Ndc/Zv5Rnlt/eyKA7fGgWYn8ozsvYbHVAR40l0Yk2dusnfqzP8CFoeM02mMIO4
LLCJvyDuQ0/zlwn4O9vehLh/TMyf6qEkQqqBj5hyzaPs3J2GG0jDkIwaJoFtXuXT8U/1Zt50zwAr
6A8OFgUn6QmdDekufshuSFN79RUcXMgW6VdefkfIO8kOdoan/FJ8KSN0sBTUqje7jUAgnHMvcVdf
dyQ/dgpXdnVPP81R4c2h6kx8vbpy0LrFY3xCvi1Yz6mzOV3YnQdPdeCNnqFRRULIBusC2gv7CFEh
XwzUUxcUQe5unuA3oX5qn5KT4kpucRvwlbKnq+S2Ueu3PnXcW4Kcni35ijuGqitcDxBsZpuX4mqE
3U0+GXd60N22a+rqkerup/KWRXPY+qS5QemrnhCSjp2ah/heuOF7cLJuzbUKu4Nz6mUOeVQEMtYT
rlqA90VkwlvA0OuKFhuoSoCW8HVe4nsKCPb6FaJqBPjcy3lbxR/sH5E3uLH/nNmWIwW6m3myF7/p
DuPqt6H+fhmqJ4W8g9sFikuJym6iwffE+/iynkh7Axp4DmJy4RTUbuovfhfhCxX058mVAhzaXvsz
gFFfcXRXORUXw1t8IygiKVju63Dmt5bH6iH198B6mNDrjqAHPyC86RQBiaxqF8HsUMIONnd2kDyz
81N6yk+mr7xJp+IePZlv1ucxbLgO5Ojt6dlJnMUdbcOZPe00XBZfv2si1cebySuCNhT9yk1DFHMe
4rvtgsWSK/qii+uJ3bn6Xf4oXqrv+wdyMZKP5FBjs7vZ6W+i23vIw9+s6xAVT+1L7XXR+oYJiKNF
hlvxJtl9ep4DjpSBBnt49CSv8PMr9iguXu9A2Ce3xf7oybg3Ik5sjHYWYELn78V9fcIex82DzBU/
Ih18ks/LR1A0LiBwLtb0xm8ZX7MPh+pjdVaiKWQj2yTHvKmP0j0zMYi9zC+9jnWCN8fj9+lcvkj3
2VfWD6/MH2DbBBl7zUkNBD+7K544TVzkU3nRr83ZfMyvBiugv+RReqpP6nn4D17DKIP9i6V+wJN+
WupLg4+A3nTSFSlLD/A8tp1u68JTCifbsFuuoXff3sYg8w1WZRm10e6qHrwZZ3SFZ9Cw9uBVXyi4
OaUj2hyI/cVDJ8op7A+Zm/k4JzhU0dDFtLNQcvuIFeYXoQSn2c6/ZZ7hMYsclJIdXOx8w6eAwvNW
mOXjWU1OVYDyO39GGxkatwowXH7QztBnPEQygiTIguwHgnlYmWsoHP/Yv1YvczieQSy/mGjJhFmw
3bUh7TgkKJ35/Cg4hiN8UN2e741h/Jr6elSe1ahwYrd5MV+TqxxJeA1eTObSVb9jQkZJJD/vj9qj
4Q3+fDKu+LEk0XxKLuV5v8X+4Kt3WqA09wjHe7GdOOhFXtcA/Uim93qsB392TFvi+2+Uhp0vr6X9
DWq6h5qVzaHBHTzxhC2M/f0t5/cXlzXJa2MHirGz2ZXLO3lDpJ2WSx7OQU5gNW9dOEJ51/wZHpMt
uYvHGdPJfBxGttBiPgrn5CMzzm2dL7otRpmzO+gWcHHfieEXPDcd+Sqc68vuz+7kwXbyprN1Xzoa
/ypuuz/6pmc+AqwvA2QImHpyoLkUZVxEQrzSqx3NJpG6207H55bX7Wtypyc2ouMIIjm51/ipxxKI
urDx1IAUz1vdwkZR1cXTxeEM7+he7y6O6khn9CUdtMv9wl/sxe6h8OMKy6TifGVP9lvCjjC7RH17
detIc1FDwLMgynkVpuSPXZjDvjFeKasx/bJPPe9OYywS2IEEpnHOrcEHcuNHI4IuZcuBELa8SXpq
XxJ3cn7a+P9ZxqaKv/a8/rFl/gmThCVEQcvWFK+dp193tjJOqgHaw24XVlRJeCa9u/u9azrcAUM5
OcYl5UnQvmdwMFtxBfcJ7og/eRpfZozGB+Q9/c2r7O+1UzvUvOzUiYOZkTTcNihPW8gJmWWI4JV/
LFkOWO7qfjYD8lmfrRkVhtxPPGzimGO9Xy72MW2OTZIfuJzoHXTgvJnf1gPJ7yPzFBOoet8klMde
yRIWP0+nMjrecAh15pjoVLfV7/gqJWh23sCfyeuhKwRIPNimc3yLGfTlmM9DCGSSf0NziYpHlTfq
4HhaTAmZj8mjxVm52ePNO0+KcibL6P5+IzmJApAWgkHqmm7pYjbm5RG/dQVt6xh292Hi7mSmj87N
MLVuDBqbuOITvbhz1obffMmfeX/GFbMVJ/Z0TwxGnyK9J7mVl/FHd8gqTrwfw82cEu7Ll9gzvY5L
2t54LE7rsgC/Ih2QPMWJnb4M5465owa7C+/IQTrL0aOK5wx/kNi5+jWPE3MK1/IRJJAQpEA/K6Bf
Qa7CRHdFb3axXLY359DHOH52jBkEMh5m4ifsHWCv2BhRHWMhID3AamTRRSCC/GMqN57F70luw4fU
3EOFFsFFsrGndCmLcjtHqjT6eOWERAKe3sZsYYB4hWAfUw+BOgavjvZP5nU5bQzHwFWbPHvyiSAO
2gu+WafumKiuHgh3x5M23C1Eo4wJiwSp3wel1ztPKCJwD8ir2rXzRqXCtrjclKiAL+z7WFB64aIR
AH4f5JGLL/hfZB8QyWgAxu9MWC4nlM9joId6OLIrZ27sWaFwJgadhfslHEJUx/zjs1SyvGONJG7u
pe8TEwtF9pmeB9QGve4IEWVDPk32DFbeMSXqC7EpLI+ZTHQRmWIpwSP2+oDCh0ve4dBAcwZv/7R/
SqPjlOqmqH404ZAQgwy2eoP5rQY4tZbMPBx//e4rWN2o98Gs8J00WEKBVXzMVGQfA1RQfCHs/TB2
lrMVQYcOjuUw8hJ40LZCBJ49WOJuSqpLiHaEMI3Gbyph2LocsQr/LoZUZkoftzrZmVszotRQ+AiD
WSUzlpvHiAYsqQfzZXlQb8Q0nnXlStfKPca75WJUpwhJf13ezS5cjFyIerFDjuRTP7PrAFdMG8Ib
r0HMjwVJqA8Wnstyo95PLDGZlDCjo4mVEBOLcEJ3ZjYK1gVptBiYV+2bzvIVH7bAZIuhZ+m2X4Sg
IazhbcXybz4sLMeKNGAl8CzEYJMpDZ+PT7Zsw0c5m0SC/NUhbQtjF7tL3+I+IZYRCEzPchuXZM4p
GeTRZ2Bd8aS8xzbxfYavvkTEOnaeY7VujnSEIZFHzUp1FPLPllun6XkZoHGyj6SMaefMNoa+tuxJ
Ply/hV973/W4lPmSklvMNsUJu3hMvze3Y6i7k8aFlgwD0ZOftx5u7oSG/DkmxW7vqqAjUUldhfjE
Kfy869f6rnrYfqzhkSjg7+BlpCt9SORgqceBxMusm4W7+plTiYdxTlBckxMN6NwHW+82JxpBp+KU
nJqg3C6oDaV3QPOuw3X4QU/IpvoS0PFxSIJgCb7QsAqykGvxqQM54Lh8JpidukvQOaudobMz22hU
kyU1QesjkkoGRXJLnpNzpMjsyunJio60S+B8Qrn2+OOPtvhdcBLODJbTekfe0no8IH+7Trf1gsW1
b7ojkjhWMJKorXQ+7IG3l9H3ybw4UmLHurWhEuDORspeOGLUnrVb/EzJeuQL8cl46fQXauv6hUTM
S8HP2FVAHcXRAl1xOAXYGcOCIoanP88Ek2g8x1HzwvgyUShv3E2cQuqzfL8ImFfb2YsayWRwymf1
u/ms3mcBw8Nr86eEy9Ffsx+QUM/6PcUjr/QpLWZ4J9FwdpIH2qNeH1YBWyRp5pGHSruteUkgeB33
WZEpUrPm7rlIp7Tpq7poHo1hQSalBXzD7pzBvic3/YLqb4O7l1dcskvScK5B9TpY/NYjzQvxq1G7
ELO8LLI+a5qNc9vwSX6K6Q0yT/iieebF5HzH44U07qO6pqHXwEymsuQ20XEOs96fm8Ubgpz7oq5n
4TPpKRNQGC5xiO+YnTxTypWjDBBEkPqNU7v5Kz517reVhxh/W9zFX70vgJMICr1t2iYrkWs0HMNT
bd3WmV2D2zJ3R/61uUcaCqrQVt+zRqB/fARAvQoqO2cujpeiiySeD5ud725YVY1vVOmR8nW2BrM0
Lkf+VkVZ1HspVrj++rb5vRfzcUd2i5zQyvGr4xNK3l9m2Zp8EldhWwDdQuFB9nUf4RsuA48UsIN2
8r18LG9bEqh+w+Z2pHUkQYS1mDndhhxEr4bHbCesJ37uVS7oOj5L9CVe0xIb2HN4cMxd58voKGy0
XLxzLJqWT29Ju4+kO/OPZPuY3Ptpd17e8uDIZ4/hOo4g+HFxOUDi2KJbR/woEKN0ez7B+rV7tuzj
oiaHvwlAMgOdE5DIzjkIyHxPYt/hndkXDeI/JBYy6SOrE865w6bGYRR3WLSv2FNpnx33waBzDA1q
b+RiJ3fnQnD6IMgf6SAKDKS6uWf63XND8LeiMkCQ6l2wCnoUr2T7ddY7jRtQQ+vEPHruIsaLTYke
xYfdR/yIoGyy99LECMwQhVabjTQ46i9jkB5h2DtGmSMAQZm04DIjA/U2kDEKPtYYXu4t7C0kLja/
wAWTSPlphNPmLY+OHNs0GFDZ5gSiuis3g5KQ1/7gqM0OcxwXBbKKf59/g1P8p8dYZLF/PcbSj86q
rWmlK0kqmWaFwDOFJfZ17zt5ioceycYeUisOBwAegEFmRaOTWhCVI2JaQQREa4ytDt0lEpXdTcLy
/si31kg69oUAEV12BYlaEpmpvd/FL/E1vvYX666P0LaP4M1Q4bDIWAeHGhNJ9XLSqBkNH8rnzaM9
HsXke4ujE7GB+R+FmrA6DdfSx6Q2rPkfaPqxaVzHsx4dEXHyzaf5OLZxhfPH9eNq3xtsQlUwvIDI
uRuu+dPw49gGpOdjf0ORHo01LZTshi1geDDOq/1tZnHjsvoeqixb4w92rxy3Z5bbSHTQQhgAOz+G
q0AIRunYwVQY4C555rGvYEJ0FoiGkmue9DeJxJf6kduOBG06PgwehSWKdMeWsnOwXEhR+XyHyomz
+SUfkbvDkbT6x6YEHMpfXMIErzlytPhh9Y/sRqPQQNZsyx9298gNjvKd7LX+QCA7BoK9NBAC3adP
9347qFGSFHaEKZ4IHUlPZXemd3iqlYdBZ7nbDaWsmYg+0n1iyzSoIOSo4FIggjvxxK0TBkAGePMH
4WFnoSne6uG3yVFfY9eeQzbmYCNeKh6Lg3NW5ufkSmawkv/0/pFHQvUkQzxybE4L3APtAkcb76z7
9ip+zB8quNYiqV5+XVjeRxCBRZc4TkUS1jrIHmRMwd495uTC1z1HrTPwH/8FSoAzRb1Nk5MYUT6s
upOe+iOAhMfRlsM1a3bhOZKY2yzAuyNFnMh/jhRP8TqU77ArP5UepFPnSAxXBm6K2FqJJS1R40jp
WtIyKjkkda1yOQ4lBusxf49cxLELbl+35H5xV2LSUXKoCDPg68ln//1qlbR/tVoPFuJPRaeqaLWi
TE3jGv+Q7nClamzKEEe+9yI+7k9YZaII4e/ukciahMYjtZT8+l64W6gyj69alD3h1H6mqvawf0M0
/W55g1/gKyF7vGeeYI376R0Wad6RPcT38BWfaJSdpUA57W8N9U10IJzdk6lybn4W6SSG44UDNGkM
R+NoJiXmEOf34XZXkmvo9/3ZeNlP1PfcIWLT9IpTwxTJLhimccS8vrI5Evpd8YYvGvPKo2cayffy
63iqLuxCJLQye1nsTxQ5O0oTejhE1oOZuMs3FMe6qPMRyzxbd2VEfCeKUz6n8qbcybfhbEQcvb3j
gJ8HVvj+CP7b2jrHB/3dbfB/hnOgZejAyon//7pj40IaaODDPX8pfuDHUH35tUXzx+//0aJRpN9M
WnAWzoCyaQGU/TuC9vgJTDhZBON8AGEpBf2BoFWM3+CFGAgoa9DhYMkxwf8A0B4/wuJPNenngaPl
Df9Ki+ZPLUKD5oymHhhaE5sHRUOB+deVJIvW3gha2Twk1RuCTqvYozQxuHD3nLWsvaan1Y7ctlES
Uihy1DRWfxq5f1by+nUN/79X8KcCMmDBQrF6rgABQXqmKP6jydHAJlmuW6TBvjK7h2z6XOkjDvES
AKDvf30K//8hwP8r/cv/gRMdiqWIRgaF/H8905++1MnPk/sfv/P77DaAc9NGpIyp6wp8T4s5/HsD
0jB/MzQJKQGaibLK3z/NbtS+ERngPyDgigaG/B+zW/oNjqdOCxLRA0WnGfmXZvexuH7qgP+tmoqC
y6/TeokTlQmTcWqW108zRuTunIxdMPYxcnQJKmk5mAtP0zMaMzv4n1YEL9nUoB6mJEOLzFLBlSSH
aAfCpm635ZyUqqYiAaw/A6yX7BknqFNnttWXPonnKBPiype0ffRWUTUA4gx6uCJ1g9u6tlJ7GNTG
zgvtRW+yb11pUExN5PZWFhOaXIVFL9hagJ+KUAkhf2R+2yFWYxu9vnzdllEE7IWULErb4qnuQN71
00yeI8vWqdVn1TO7tkeB15LJ+ysVhVOxyVE00kQJwWFTf7AKkBKr0ejg9OTpwGm3SM+JlASWvQGo
tyBrIcVs71ZFEojIX5Qh427Pc/tRyK0RRVEV7p+MaVhmrQhbZun2Azrk5Fu9wSHDRFG0FlHLkoeD
M1jkdGvwPsfsrn0TRGnEDLBrbfrRXI4+HcAyYw5mFcLbJoIr0ySq/YBanpNyMyHnmBNpspFNDsiN
x1LVUi9Fum7ZJ4ub6NA0nZKlDFHpWJE82jnXjW31GTtg49HEsinQm2W/avI2u8LYg0PJhsUv8GD3
TXMeTkB9w1qXP5lrkXrSkJKvq9PgtKNIHy1WUWBTVQopOEXIdtEXhj+tOwXOZX1Ouzww1w0mblNQ
0FT76zsoGNHqFKulWUCcb0XkdTUDxQAoCyT9eYcKpy95HG1GwoF80iiFmSPw0xaztW4GllmbaxJ2
0C4rXZnsKlv6y4SBBjTZ8V2SlmPaWFqfB2UkAYNdd0pWgqS6N5CIYrH9MENrfZrnChGkZDJgP0IA
t0tljMFIo4lcLiuH3zXrP0zTMAXGvtDvFvQqtCq5/PjfG0b/5wZI9t5/HSAvX9ox/VL+kxjJr/0e
I03xN+gpMnYIsF6AgxxsmD9ipPUbxkewav4g1xDt/p4BiL8huQqiAu6yBv344L38LQMQf8NLWJcs
cgNdkhVR+2sx8thg/4ES+j1G6oTwP239A/C1Yu46IZBxqXSUoQWjDUy5LrKobjn3tGv6WjNt1E16
XUkh7KlaLt3aRto8tGDC0cMDvvkq4a43VOur3iSfNs77E06qSD5vAz2a6UHuoVnMUvUWV/uzIG+f
0n15HqW8dmZrd3cRBLA6trqTDMCkByW9NXESrQKsdyyLfWu0bhPgJNsyigDNbQqUBgT4dhv8Rdi+
qCkaSXXDOQoCyd72gEGn1tnLNysHYdlkl3jePpejFLYozSHp+CwPuuUo0Lkd3RRDnUU25vNj3c+P
Cd6Z6aB/W0f1dROzHxMymRAGsDyS5Y9AyMMJ3tA0ml/LTsDZdMsRVFyR1piMu9ws3QEEQdOmTyuh
2B5M3R5mBMwBVLtNCtynlJ4T7NPcTet/DMryWDYxDfPGq7HptgW0wFb86s0dyFxTNdfNonKZpSPq
ljUnKznV/a2bbyKQQgI8VcYsS763mGkA2dpdwI1B12bIIAk7WlM7rZ6O82052grvYffSo0bQcLRy
ecetPph7Q7tFv1lCIUU6CqiCaKQvBbJ2Vma9os68IMlOW8hA7zUTTQ+hGMvdwaF627aBwtDHMNkK
muri+IyY/oJBnzxTvkkaJejgwQTZlK2XVBuzsBuKQJwhpW7WNN/tSa99X80usXPlW7p2Zkj8Fbxk
VYQQaj4V4JmqTive/1/2zmO3ciVL169yccfNAoMuyOl28ikvpfaESKWhDXoT5NP3R2VVHWkrW8Lp
xgV6cCcFVNU5is1gcMUyvwlaCPiV1SUKoCYdpqkutqnMqZlwyTt2Mh+OZJd5v+Ks3A7pFPzWRvpb
Nc3/JCH83xjJiB7/dQxbfYubb8lb+3T+hd/RyyUQWZbAvBw84VLB/Dt68f9AepUw/IgUHlIff2V4
Fq4tsPG40n0T7znUHv4dvYCYEQKpWwReLIvjufhb0QuW4avgJW2KIwyaCK+oeQhBOfU20XMN1+Zo
TAB7Yr/fIUP7q1Rp8i0lyzxXBurNeZrLI3sYZgDGofrhxDieZ6mm9I+DeW/FiASYU4jvhT06J692
8Q+ljXPAiH75cbj4UuIh9bFQWQ9+XFWMBo1Fcsdq7ntUcvvgNAD0r7d52YM90kn4zXDqAbxzN6j1
XOVQcCr0LhGyAL8D5W/vwjK6IsF79hI0otGZs2/DaZ77dVaNzoNA93VtRI7xZDdJm6yaxhXIYmZO
jl59UMkHKyKRbeVgHE2yS9CWSwwQ3qnnGXLVRWEA8ciWt9PsMmgP03HdelmCYiacTwdcdnnhIvnt
rBsph5+5X3XOSpgO7C3LG6dfwgaRD/1EkeAOweTtp6YLVsow08+ArC+6KH9dUb/fMhDHxb+QBagd
3m4kVnJ5akB43NSAx4XCxR638EkHiB0sHnNGeDGoH6ISR0M+bO12XyjA0vFNPSA0Yka7Ut6GDGXl
LqmgG6X6pM577FfhCfE/J227DrNk4wvcLR3/2CmN345R/6Wa3HIG3/16e6HDOsuFvhTzr7tVc511
ZZS2/PpsSDYRxQA6YElx9PFpW/7K4Sp4PAa0Eii8/JfD+KonJiR5uQLvu5FTAZzQ5ZUW4XWv0B1U
+1mOzPHrpPykBWe9TR54MxyFxezJ5fFM17OX6v7VqhEes2nldTQwi1ptK0eZ56OaFv5fYupvrpXa
lAoOKmuBiMprRxFIVk1qxt+rUqlzN5nK8xzfYZCLJhh4OLTGuZla6WNai+w+npBFqxEQONLe5DLb
8CPnk/aDtTT232wbD0BsQ43Ht0DJ+gcPQFiZ3SnKmg0sXr1p7BG4XzagG40SCowor9w1iGes5yEE
GmD2+S6ZbL45s5LrUvj6xG1jgBYG+vAaGBxUpqrFUNLINmp0ae0imeF6Ldo73bBWC4lfAde9EKUx
Xo7oVx5hSXfTzVNxmaVRsekh533ygATut8/n4qlF5EaWwVlUE5bnf/WC3MFAWKmH2JUOTnNsNdA4
sfmBDO38gtPPjGX+TPn0XdRjRZxhEWqCkyB98+C45zj4QaFlxapp7qYavt3Uj9YmM04xBLc/I1q8
O4CsBjvalgL1fljgBxdAmWVm0zpNvXFND4FZt9uBw0fN2kkM1F5txluTQub5inTPhymX6F8ff3Yv
QfzNAaKOJizxtCbHCHeztxvch0YDcTeqN5EXREd5qUAq9RhE5HIO0f91Gb9MFrCGopGrvq6DdWnX
RBpXYtfdN3hba+QuzSFgXCaRS7G7O8Rupq2TxgG2dh26brFDNZ/hNG3jwETNGAPXKzwUzlvEGaLc
dO+Uvnb8FAUTWLtXqshqpENddzsOQXTTpoZ/N8Q9yI2wQlslbeA1UwBuXR1PatV1fnkv4MLS7+Mj
GF0mKkbqneguLx+SGJKYKCumO5JXpzMMAF627/9BsnVZ/Sxuu+bnz+7iW3Vo/fu/MOf6uIW8nqqm
b1+Xjcs//zvlsgH1c5ghD9GS/Wd/7HfBaFv/+K1Y5gvE3QNvcQH5V8vY/YcXoABGU29pHMtF9/Ff
BeMLSYACDzqIL8XSivsbqP7DkG/xIfm+YxJPhEV/+NDtpQycQbQhFrhqmJtmlQcj7GEzzSAqD37e
3zbuMGC83ojzoMITaeRWQiHAEc0zgtswyWTTWmhNOdV9KvRYrzvD776Vrld9RaIAllfdC8lwP+2q
Zi2HJC52BU4Rzu7j7/bguuQpENQl6rNfrk9qcRD3m0qOpdkYYu2KCSxL0gCeaDGOTWen5ksE9qgY
vKX9099f1qbxKfkP2yFnfRstAl25hZ0HYj3hoz06ISLg88oy1eWs59NqGC7Gxms/uQIOcuSXR329
5tIkfXUFaCQb7apb1jSZRoeVC2MAp6O6tvYfP5y1/KVXsfBlJXbTsSw6GvR1D2Kh2cCGN6rUWifk
7Fx4JYIKlHXZ0nAtBuOumwLnTMWLo0nZ1/AMDbqQeu4B9Ogk8s4Mo0QGyTVHOM6ZhfZ6FdsM98ak
B8RSWuKb6SrY6tomnV6FeVBeVXaLanolhizffPwwL23ow6cRZDQI0Pg0qWm2vN030ReOVZTpvIb4
P+fruGLIg1orGoEBSk96S28SundY9FJvpSIDp0dcz19xiJDJ0Ti64LvHQVyEYTGPu0b0mmiLqt/P
2Jn4YrLJgyxvSCOsNnnvlP1K5BVuKOLlEa3laeHmZig7Vwiez33OdvhIW4BDW3ZpXPYriMYZWAyb
6BQIniK9sGxtu+xysux3jZUF6PaX1zAaI4BE0w+Zwjt+ZK7sysbad4iV83NKSyr6mdBRnrq2X9LM
0L2GDN6XxkbMs/7l6CoaUQWjlQ4P2yGbnLvA/pVVyWysRiU6n9THAHQ2WKFTryt7CDXOuaOTnrdx
o/njKI11a9xEdL5BttoDue7YdHag3VliC7sp5r1OtC43mYWfyS0tg9M6SvU2FWgbno4FdhHCm5FE
Kxg4VCtVK/1YuLJMcAewFDdn1N/kTT/fpChY38VpGUO2EegXXeF5R++lC3N1Qx5WnqDdMQ07d27H
+Qe95FZsLaM0vkc5na5rTV8rWrmjkQBYHNrppsRjO1ojOBpwrNsujI48qKkuIi1pk60nlP7x4upc
aaz7vhHDxsdf7AT9OrD0KkoQxsfcY961iZ6sXVt03Lsx1dMqaYdygoUr3Ww9Gu54Z4VTc4pJiFJH
/FscEEiM1rxopc0jjE63vaVqw7GhDSPrVxzqYFwRie2fZeK6YANTyyb7zIb+G8O+8aES5QieN+E9
51GtgNmlpQlsiiQeox606TZ6GOrmTPHSMKJRKp+2YVyN4VFWm0A5/MbD7qIv66/tEp5x4EWzxVuC
treE7/ElkhdLUC9bi/juL6E+XIJ+u4R/abvd7X+oyaX2QZhtPQdGsK2iytvqyEzEykOkA59g9BdR
I27NgNzGy4I7xBnmzzJ88S78eXKRIJIelbjDB71kyK/C38j8c4xltKiry0t8Xn74SF6ic0WxWvbJ
ue4b7iTL+lX1AKGDrt3MdBMdFyJuGA03WN0c10xCPw4uB1WH5fKbFpYdQ1/f4zo9CJR/bUzSSp7Y
enl4P0OdDPIve+K+7E/eGbFAiIttm5YNfPkN/z/1+r94CL96He+kr778HP/P/idKt8WP1wnYy7/1
OwMzOC3/IMWiM09/SdK7J/b/TsGE5zLPR+rN8wMHRT+L4/Yv3SsrYDYPsxLdWyG5AsVfOZjhWv/w
Fi2sgLkbVdH/bG6PHqhwbIvSm79FzUpS+PZQW6Yup6FIu6dcan+HFjTaHujRrqqiMtaG11lfvbYr
CPXogXMDJfIG4br4G7JzixxFkH2W17z9yJbf4yF9R1rokdsg13ZQ9CVzHIqxTZwnoQb/bETn+nS2
Ed/UXOOfXMxvvx2WIiuWdIHINgK20TxIoXBpmkyUINN9FR756mQmuPl0FXya9fjyavT+cnQCXh2Q
q98pzGsBxz+uKaijWZjczTlIoTo3mArtsyY+J+DjFj7UQjk1PklKxdtq9p/P9mqdg6zUlcMw9tGU
7hd6VgGyGCuTk28LL6765ImWs/gqu3m/1EHhXFMo5DaCVPuF5wNzEJRbuDI3yfp7vTlegJkeSK+P
d/Elu/0rP3QhGwvMtwGP0BygiggOtjG3ELlp0tR67ukBoVdU+Nh6pY1TIUmPVvORNJsKcpMaXCbS
lYFdj1eW0WYQ0gzWVuT67drTRgTo1i57EPpWwWRjcBsPZIqscHwKWjOzaW6MysK5dcxBYscw+1ex
kWWXtlzgK/NY+s9+N0I2ayutXYY5QhWbOYmMetVUrvcUqsE7npFjoLVIF3XGoC4AiJnMA9g6PiAy
qpC0/ciY2t7a5loKulntAsS32+5Hi0a5Q1mOOOdW+2lIC5Js+67SJjJk/ZhPIFyIL3d68kS16lHR
cI6LOclwc7Q8FJLs0cW3PgntOViripIdGZIeG9Oo7LMA2HXboh7aFWl7ZtcCJCVuYORYQQdSpzOc
HiaCMmvyrSIi0VdeMpM8tpN1MaYBj5zoVJVnswqtdk2Tt8k3UY+gwkQTO/3khC0H6OBlLxGSOhVV
UB+gx9sQFcRBkLiqmZ9jgdRDI4r5HGdT45O252HgYQKKkzw3qMdKixbg21UmW5Igm6GJIFQFISQm
yUkkZM2gocvy8fF993W+rEWMW/THKcztg6CrZJzSZs/FszkSA1msYmo/DKIwV3Vr5jk2p7W6TXSc
3HldEP7Mq7SxEMLys30vQwzBPv49f3h0psAgwWhSUmstDYTXiU3bNBEheeLRi8jbucIYd6HoquNm
kvMnksVv49/S1uIS5DUGjpAA1pZ5zuulYj9MI6sv1BPRMd9lCUp+PaqJeNUk0doJQ0iUnnZWkVkG
5y2SH/d/50mX5ZeFTVQslr6HcA9C/jzRSxFC2U9RiiXhGPhY6+kB0l7mxp+E4Len9mUpJM3IBaA4
u3RYDp7UHyc/Rl/QeaqT3kYGkMaDP9SfET3fBt/fqyxHluuLsdq7yVAbITUnmXs/lXUM8VZ6zQVq
3PQLEenCJtIxHj/ewLfdDtYj5RA+rQ5Jv8OyXwr3VzlwFXR9EI6y24cVqi6ehbJW73jjrktxEY5R
Avxq17r71njl/Ml+/jaK/SsOsDYnBvwjMhgBoC/0Qt+ena7yczWUrk0RkWbPzK99ODJunDLH7poB
0uPAfU1R6/X+qij6CAlxPy2QNfSTCqbiHNs1QjE1+iulkKrZoehXPlu1YTB28rs0xsNZxNlJb3Uz
t2YaFs+awSTUtSqt0YzGduWHmzcT5A2/aKILJzTik7F1SBsiQaw+oouW/pijOoQRRh8X9IM07OYo
nugMbaehY9OS1I7oS3AnbYV0AADM9qgfqjBP66MkiCUCDI0RfmH7QvQi6jjzd9gQ5sGdGqRzYdU5
8C80gpGemgsQQQAtbGOstk7Qix+pPRfodiklh5PCHkpgWaXuLscyrTIcs0cXHWVzcnGe7CcBkZLE
8EE7lX9fxhH/cNpbebnOlBnR1Peq/BhchWEj9m0LfezKKIGD6oeBc1GGrUbcKYpwYolLS84XvR/O
6bGNY7J1FVfYgx3nQpneLkzc4ZKPYMjXoSfy7Lh2mvhUY9fdcDvNaYzSgK1cvr4W8VBfxDSP7cps
wo02q9HFcqsNg1VgRYpXZuGpdBUUCfNOP63D5ki2FdJphq1FhyWZk0WQggokiJSDuOE2ln70q5Vl
Fq0QMOG+d2rRbIOYGp4Q4wFUSU1VjyjE++a4sgyr6zaJm2lMGUdiTxY60cPsRf5NlikmvXFhge5z
+8hGtYwocze70figSnOC2ikb/JKjoEEHowwQVSxp2ehVhxLs4zC3JdTFNkD8I53pmJt5DwZQatAu
m8SLrWQ15lYen4kqwtan8EIcZPM4SIfNLBcTUybgqj9KPRU/9HVQPzbzHH3PpiDCGtdOa9wKnSzc
Znlb+tuhH40fg9YZAhUIXxZbMymD+7mx4l9apejMhrXNNgUaX0vmqxVqmtjExg8gkxyxcnWP6SDa
/dmVIZ2uX88jH7YYGzlvewwLjiK7nR88p+uQJ+n6kngtsFVdV6aFvEJnI684odYSoG7kY7Q1Ia3/
MGJcd6opYBF+l+WYoNoWWMwrplFgW2kiwW67ZF6t13jOzi7nOr3LY9wt9uRvfvIjI93ykbKO4suo
L4x7t20FF6U5ZeN5YVlpem4Gre7OEncc9cpvpxSh3ikwzyKjKdRKaktnOxUgRrqdu7BK10WbjncR
dqvpNujwT1Wj6d8HYRs8VdieM6cTXva1bAIOaGbXMMisOTRu6tQH6uJ3Zn6ZTEK0664o/GuE492f
wvGCX3baicdWhSnquuD4rJPGWLAxwGW89DgagZkwtApS9GlzZPUb0FrXgj8JZTsqNCOYUiOjlgNy
WX68rrdAuWHvBaNTXbpR0144OioyNhA3WvLBvP4hQfi529R38zvD7BG6stvB2xLIhmu7QdO1RvVQ
rhV9n2sXKduHAf+Hu2m2Swg4kl6E0frpPu5GtCq6OIAFJ70yvh14WWge5z4iYL4ZehvXzQAJTT3y
/tgAWiHIINpZq2nA1mTVFwNN+2hw2u/DqIG0Bv5govGQufK5yqYC8ks9GQ6nYc5zTJTb9hfTfzCw
XTaFmAIa+UXtGd1t4gxOvK7yabwKReG0K8LFrNeZi2B53MdWucrwDihR+BXttV1OcbyWSOxhwOfm
tbMqjCH6gfgw0l3aLmSwjpuebD3qIhNYGdHrqnYJaZvRM0y0BTOq1iwAtWGozOupKk1Yjnms1fQF
r1Y0HkUqUZkUKgjQj6RDduyOJJvngdItebElQGJlmQzgf8RUIZtC2mWz9W0++HVYpxVc1VwDCCh0
6T16GnXD1YhE32VN5pFsla3AlRlZPkP0S4r8Kcss596VLtzF1mjybFfnYpo3dVIET12Y5O0WtWeH
Xl0aDNBscgdZxMnsPb49bcxExUiVl0hgGoAzWk1jNUIOGvmJOuryFbj7eNgghNnpDdKZEwFOteDk
JH1lPPj6NEBFVsfIuXGNj6epPVXFdqys9H5K+bvbwpbGD8TfSCfwUVHd2uuVxcwvGpGRrkt/7jaO
1Qn40fgLgsMrPRCwqFgyJjVVoTBu9Poet44qN8+ZG9RPujDmaeW7kzoZadVPq9BuGmuXx7LyT+wS
zeTHIUiZXJtacKgL+g40pCsZw9tk8gLzJPKVt6LRtkjVGKiurb1h8m4cI4u+q0JTZ5GWIJOYVslN
kenkLnNNSAdREjbndFIqdz31/ZL4zQq4Tko+pldOs2Du5jijh2wZKUiHwW0v7SwvEz4rIX/RIZkZ
1Duh3FuZ0QIV65r52xA53bwDoqBvUzca7n09VDCBlxnuprLq6FImjvcDqVvQxnYkbAhstRLX2YIN
bOcQ22I7mna+ERIDEfiv0XPofE9trKijfIxiX9+ZasT0vI/wXVm5bTCgtjlOWNJaVoN3elQb0/Fs
Df5+KlMKQMfMxrs8qRMTz4fQRaINTXUEscxhuhq9wv0euZ4H6SdcpManfGyf035qL7ui9LDcHpIc
Mno5hM+61hNb5uoapLgshk1RTDVaKW0T/TBk3v3oEDyOsWET2S/SZshieepsu/K6ACyUr8s69Itd
S93z2I5Gw9U6y9Q96iypc8APYAXxiPfkhatQ5N+6/guGnsh03vt+BYZx7iNc7Tp/qW49y77xVRl8
ZzAobhO/x3u1xWoJvUGn5XwkOtpnTpHcj/GoAErIqb1pcX8CKBqaJYonQR3vu7jInlIcCTiVmadw
re7T72qwJMGr7FHWLro+vQK6UVfbmmZrtivngmoriofgUaRmd2UrrWMGLE7qrBNt6xMVt+P5bCUP
gVuXl2URJQ9t4QtnNZZoTe9kyZW5QtLV2dPwxfMEE/Ig3hXm2N9MhS9j3GkNI1wpbYyofIY+0SDi
W4lXDIN0sNN103VrGz/wC6t3IeorR4xqW+sML+GoI1QlIgm9lS/s/Is3GG196rS1hUDLHGlaPLpK
uy0nV3fHsYEhuJpSMGOOF17M8ChiwChVd2vVBVmki3uLoRLUvqIQk2dIBul+KIeei1ooDZ0RXeJw
1eWefnT4VrO1bdUl3R1NFLbSKT1nBGneZnMnfGALKWCqys2TDtveaDI3nmZMhfdNlO/C5kWEF0Xp
8NIqM/WtMkvPxEF6sKGsBbmPbfYcsgXxGNb6OUcXm4aHGi2N7GfQJ0V/FApb4bCE8qRN1mCgLJwP
ffAYFzWSR07QXWQiibq1w7AlXwWZMVj7KGr9TZm0HnYwqOUj32zW8S7U1jjeZc1coR5SlgaUaL/J
Lw2HHAMMmJMeL7EFC/q+worI7coR8Y4U06t0qJdWTtY15VFv1Qvib5w9FFiqBrRDGItx3pnGJJ+L
acqvut5OCFNc7ycGSBmiCSXVNZOnVp8iee/fh6HbRRgkqbba9HOROGfWaIcKkm6VVhidVLKv2+vO
LJj9oKToRDvGmjSQMlUSq8RYhd+TrDeQUiCVv2TgkcHPbvq0PbY62V5ieGeh32YROleRY9KzKeqq
QLnNmax5OxlNHG/i2YOvYnVTe0VPbDB3MjSzs6adxFdYKsF3syIkrEFcmQp9TpEhmgZgieu1leB8
x1zZCKA4RV+hQZ4NF1HscjWEbVLwR705uazBW6+McC4g/RdM4tcM+qtp4/nU4SvMVozLrjNn9F3w
OjO5TfyBocoY5yQB1F+0qrCuAV6djqswyD3qmqoFk4JRHO+hmpxiL5o+/hZGJmBySji4+kOd3vhR
Py92uQkhs6N8uaqBbaL7NUx2skYXVP4MutBBQ7wo0kcKv/CSVCZDksCqmmMnLZB36BsQYjlRi1gc
2eZzUEbTMVCM7AYfggXyAiVqBWTJu+FQ+M9eJs+BzW3M4sbRnLJViiriPUVsPq3DsRnGMy7k/ptV
WLi+u8BEL/3GaJHdD2MDFaoKiIxFSAsvpg4IIQIZGFiheBCPUbSxTGxyo1Yk8N7RVEWFdFgeTHt5
G5+qvrcu/TCW5Vls0J7Hkl7LrwZ9vmAVUiCbbIMbn0aGxyEjAJU/emTf2bwqcWvC/piU6JMXQH4I
pgG2DrE7PMY0UJ4tsK2k0JSwLoyWaDqNQQk9AM7n7GV2gq3TYJXFHZqyAip2nCq9jlObXcXDO7xW
AS7nXgUVD7HaQJ61QYT6edg16npOzPyWolTtTWc05Sr0cuOxMLFZY4abNQ/U5vGDUVbF3q2d/nk0
8/FhCDsbKQGK4/Mqz6ryavD7IWIrPQPE1iCs/tJmqItj+aCeJz6ccUVi4D4Nk+yZ6Iaxh+zF0OkE
mewgap8j3Rbfp1AG4Sk9jtA8Mw3LHuEFOg5qLEGafeVHNI8Y4Xi3qa70jRtNBCJsiYbzzDZKMnU5
BfRMXVl/6bvE/ybDqbwGlqZ5Myr2EdFuROKdxDKJkU+OUD3ECgBeVTnamnnrPH0vh+TZjAgBmzC3
07OeRjc5QuEjMpUSUcBnoYK8mjq7RUytnd37pupp5SZlFOw6YWIXwEwHbFdoWhLlmvhFCLmcTDj5
2RhR5sd2+7WlP8SIYYxK58JLYk8cdZkVd+cM7mW1zdKMttuoA/2Y4pBu3Futr9DLZAehIkxzq85i
y2NqWPND5dYHZnYjdVOR/StvbE8GZQ/WYzTHArp4A5BgJf2x8LYiK4ZfAAdsZ5eaZYFwsiETVIPi
dkYoCcjpeOKGTkjDj87uAuMs7x2fMdRVxKYdu1FRNScRYI3+uKy7HHHsZFzgAk1TnLrQl8SxiVI/
7yACErKLa6/oV3Opw4pkyQdPScXM3WfDmnBxvEfzfydmR3eQnuwZqnpt2wVZjTaL06h2gmw/G0Xd
rFPlTCieeVGTnCR+rfuTSAkFGToNw+yW9kPhPCSTSzeevcB+hVcix11uLC87nLtFYz614itsGbN2
rYMaSJA21XBX4TjzlRJJN4D15vwhxsqNPM/kwXZhRZUTpOQ+60HRmdxkIH8vcrh/jJDntkYPJta5
2ATRxLAiJ/FbEouyvM3iLn0cOFHpuvdkytglczO+hCop22NEeSm1w2YELiPq3kHmRyTTfeEKGv+a
psx1ysASarhR1Y8iX+iFeBPI6kwGwVJi2plyzyxQfmin4YLw1ccNcFyPg1veMd43MZPrFfL6/7EA
1t1K9fZT73nlzypIpnyVmIn94+Om47tWKo5NyA57wEkY+AAHf9v4C1VW0l7ELiBRiTgvUy0e6TJm
nzQY/7gKOtj0ZM2lSb20Wl+1NgGn1FM3T8FTknvoQk2Rv4Vv88mjvOvXLo/C6AqmNl3UQBx0hbF2
oAlEv/hJ9xIBCt8Oj0u30eAG4IKmPTCVj7fuXb+W9UjFLdoqsC/YwLcPpWXSdf6YhE9z0M6A58YK
bGdiXtBmLXbhYD3EfjLtDD2nn8w43j+oBYCLgQIpM3vpLDOHV7uJ3reTeF1W7AOJoUoyheh3kMis
GzWHOAD13fXHD/p2hrE0ppFKt+HEYgfrL7ZVb9drkcWXI3XhPg+qasOLRNSFMLqpfO+ziefHSwGI
e7uULN1ximybDooyyjOr5Gb14g5XkNioPpFDfXcmQQgsOEtcNFCG9w9PvjF0pPcyKvZdOUCJYA55
OeFUdPd39046EvQz2DRWEf7Bu6Lb1IV6zou9aRAVYkpSitH4uaffu/54pT89z+uVDr4xrevADcyi
2Bt+1OGUMAUbO6h+fbzIu6O3wCpMb5kWMqKwD63p6xHEDBSwYp+PUbZrSr+4jCKrfprq1v4y+rNx
8vF6L9DwN4OJhWkuBaR13MoCZiNvD0SLC3DTzXW7n8bSeIqMqgAImhnurcIdedN5Kba6OroL805f
mW2kd3gO1nQqy8a7nr0OGa9wxKHPgaD98S97f1L5/HBIDkCScKu8zCFffYQCk7Kh4qvbuwToo1Yw
Wetb1ziZq/77xyv94cW++DXCGFnI+N7BEWqYjnAz63rfjQ2KZaWVQfWzw0+Cyp+eR3ounzn8Vzrf
y6949TwwMCvYSqrbpzkgunhGfjk38Bhl+P3JSsLiTx28U4Y7y40DBwHt88PASXEox6ht97kxhFvV
l9YxTfzikrIG1d86HAFzzfFFa2TDQ940AGS6sbqYRWv9dIco+iQOHLBL/jl3Wy4Opl9Agg4BD7py
5t4vpnEPhj9FuEwOlEdBnHpHOXkIwC8KLcQzrVoeJzXjDsBwbRXsgOxHV+NQOl+9sKutdemEKQqH
Q6D7bUBzAT+dIJhOCit1mnWG6RBaRnkfHVe49l4YsoAVbyvj0nfHCpKtXeT3ho2XHVZLNGbXmMM5
1xAO5KWRhWL+JFb84WVDCkTUZOFqwfJ7F2ZrXPpi0e9tSvw9OWZ9MXhC7ZzabTcfn94/LBUss1rm
0eCuoGC8PVeorqAnN4fdPncV/FeTXFXJAu5QU+w+XmkJBW+PlU9yAcPQpnmF3v7BsaoMNwIiXMx7
xirb2fAQM60dvc3E+NNLk/Q4Q9b84xXfPRt0MSjeNjnHAqY+xKdrCG9EQMGzgW7E7iQXt2S4SKUx
MTr++0txRv3l6UBSHGLSB98yiryOhj3SCzgUJdm46ycH8XFLhp+8sfffJ4+1JGuSZI0A5x+EArhp
XR9Wfr93wni+NLoyvBKtq9e5AutazgMKb7Wx5P3dk6bC/GrkVBNGErsbM9Hew8cP/pK2vXmt/BqJ
fIlNlYkCT7BcSa8C05SryjSSatin1HeQGCWqHUMw7JhdMrDVwr8J0ymEu9Z4N3KozC0Vt/vQKGXS
+giOUqs1nz7+SX967QtWBsL/koOZB/tjyHakaW8P+743k3NHZeY27t36lP7yZyfsAK1PcFoUBBZx
FgSFlv92gKoovGocsOjVe0N6Ex5nNY05AITIAoAYktMlKi0UP35v6Qc/6Cnb7dwNjhq3ZBSfd2r8
YshGz6vWmujryyEHhWXKtviFrffSS6ScP6WtRo3ZsFHPHv2KBwEh9iFPY/Pu421btuXgRXKupCCr
swFUHB5hSw/hnCe23o9zgY9AOuSbxg+LT8L5AZT4947xbl6IIw735UEYyEsq8UkV074QMfKn+B1/
wXep2tV2pW5i2NLrWnVyFatafJEYal3NvcOOTbrbTq0f7WSn+jOAbs4x9Zf+5DN+lz/xOqEcL3oR
TFWsw09LWE3WJXM67bVwkQ5oBrWN6+ipDvnGMNH9jPr5py13pG3BBQLADMrj7bcTMFlYBvoILJjM
FRKMwQF46+qTwPuHhwIiQ68J9Aqk1sMdbyAEmIlVzXvDM5fuZ9JiwobYQWnOxoXViv/GU5E+QCjH
VDbgAjmICFZvAPUIymk/eqZxalglQ3MfW8a/fVwDQeJFkyog6tpLFvMq7qgqSpQRNdO+nmZeTj4Y
z6rEQvXjVRb5kIOvAlr+Qv0EGcFaC1vs9TLatUa/xi11H6YSr/Pa1Xe+l6FF3jlMdRQNNBSRenUi
ag8sfOuE+5IG5spr7fw8cQv0kjKgBBM9qwvbT/AL8xOy4UCc9RnTx2JMi0+O8PszRZYIS5WOOpJS
oAbf/mBPuVURGkLsqyxaVJCwtS16J/7kM34fY1mFeAcZm0YfqmdvV2kM3+69MBT7FEmAo3Qw8eFo
wnoTdKP9yQO9P74A54iyznLN8EkuP+XVi05NuwtSq3L3vkuzfZKOtR5k410ETq1PGY/bm49f+bs8
hTPLUqbHB0MoOGTDTiLuARaZCAVzto9k5qIvBYnZQ5R8rgX98WQ6qugQff142T9cpJIPhqe0lssE
Cvrb57TcnK5y0xl7gFHWMVGhM75UtafDs5LT/cUYsuiinLKqv4bC1LYMk2P3a2ipOsXd10DhyGE4
jUNqQBv045/2/kgtv2xpZ0CK/E/2zqM7bmRN0/+l93EH3ixmA6ShJ0VRlMgNToqU4H3A/vp5oOqe
ywTZzKOe7Wzq3jqqqkgEAl985jXUHquXHQ2WW7qaGTxL8CNf+bSjbzleCydW+WDfEUqg2reg3nP9
rD7oQKu0QMhEPKeDiiFFpiFIEao187moqW9iK8YJZijCEx/4B6tytHiTXN9AFdfYV7XWg7ComaSQ
4ovzUFWNXynyW09JJqM99DVzm7pZevX5hr4/0gAjLZQGKNJdnna1oe1Uz27mzgifkf0uNmpMfDME
W9q2jPb4OnaPn6/3wQt0FQXgPW+J/3nXFtCE0if1WBw4Y6SI3GvXMeC6EzHh/SqYpYFt5ZCYNle7
fnyAmfzVWiOt6mCZ86ubGO1GafNTl9k68FAAW1SBfJy0EV1l/b4YIGkVsCbzUAX2NYHJurSjGQdR
szT3f7dpugprhQJi8fAir12kWd7GnUKn2VqRpx5y6dSXiDdggBCGwe3nq2jrXVuW4fRR6RHm6OOt
wputCjBiHWdhjoe82naNk8Y3sztr416oo347WSH+SA6CRp7WWPmNUJrp3C0DbAddszcbT9CRB5Ev
NaxWVV14lDmFDgImcvejqybVHgmiFvOeAQj9RpRq/8WdHfexUYRKsonchUZNqxSnWoXrM/7nuTjb
fDGqiuzsKpzlPWRmetps36BuxZCV2wlBgws5G7dABcITwePDXfz3asbqiwIg6QaFy2qdVCFHSonv
iY1G1ecv693hW97VchUtShCEi9UJJ9+Qam7YOZ6XqfCzTO/8wK0XW5f+19+uRPa54MQXrhMd7FUw
jNounOepjg5hxrsbhEVRV1Gbz5AONn+9lKFQJasqCaLG6zo+53mB0WiajfGhUEbtMisHJkq1NC+I
8NaJt/SudCUZhMsAg4XbnPC3DhFDkkVtXxjpoZCihCliyE0Jth+or6wQ40dwgvLHqVDlmorgV68X
40Zv9OEqmiKMxhKmOyeSi/fn5vgHrR5ehKj1tLaSHkrGauemmouzMNNI7z7f44+WMZZ4tejXQVxc
bqE3OUyjOnnfVHp6iJsQWw03V+4cfSh/fr7KOldldxGhWy7pJYGg/l2tUsbgxgZZHpReGVErU7or
WiPjJdB497vMdepM3Y2281QBaw2i5MQcYn2VLss7NAIW4VEHhvkq87SNLo/A6pUHZmH2VQLZyyOs
dHvdnJDsMQEkpRFZ1OfP/MHOHi26CjOBFtWg8ZzyINMu31vhUO87p+9PHJN3yRnPRvMR8iHPRUxb
lCHevkDTGsG5B2V1iNIq+lGCNwCuVicAGlR0oTOQUZFqMGPnnHb70BLYdCBmiH+hS3NwJvbTWjP/
k33634oivQ+xlg05yNb+YUqa2vGPSlrwV50WNAcDGDYyq7b56IDSA0+YIcIvQ/NE+PtgPWSY6Uqi
wIxYjLsKf2nW2XFC+XigpzbfjmD27+raHvGyLpTryojd3efvdiWTwZ3L5QskmKLVVMEA2KsF9aou
bR106CGwG9XcJXlu4v7cShBKsneiF5EOzqM7K+JVIgEDPmCuz6K2zaDjDUF+04yc1k3N3XlukiZb
XmwNrrKp4WwpXlemJhKB/MO7BpGx0jNGx/5tSTAaJ7btgyPKlITGIBEAxuW6n26MpsgwkW8Pbtah
WTA77WWpBsGJzXq/CjUquDeE5iwGrOaqE9XFA7OAaJYHM2/HbShiBQRBXfz1s7CKy0eAHh2NImf1
ucXZYEkDeN3BmtvMV500RbXK1v/2o4YtjAoQSR6DJTgKq/feEvLjWE/nQ07Jt1PiGR+9oIm3nx+v
d+FS50vmziNoLtXewk9++00v3IpGidzuwJxDtNsoMmCV6FmC7X0om+tEH5VzUHMD4vfMjWEcutmJ
jPndB8UvAJQJU2rJkTjgx78gnyfqHV3pDzISxuXUD9MiZQTuKR8BWSyA88+f+DhCc++CxNQd6kuK
ZI7k+iSqBRq2qVXPTOuq7+Auy8qzOuTCk8zUz0wThEiEmtgpopa6JF//7iz+sywxY5FPNsz3XTXg
KbKrTHV+lpNe3ud2KbEsGXrAsimCA6o/23Z8YduhAHarR71ybkHIJotLiuwUleo4g/vzU0ybcMK0
3DRU90/EeXMRazFYr8KgFyZnB6Hmvph9NaYhVo1oZXy+2R8sxbNSzsNsVZhsrD5ICXY2KxoLQgeU
ln0J9QR0ThScgfg8VaCvAuWfx6JK4DRTVaIwaS7B4c1j6YHIM1RBlGe3ikOMnOYpvSsTpA7B1Zo9
5tRa2Dz0CdCzDfmei1Gs7EPdn9KsvlL0OTA2JYCzMwB90Ej0sFL0SyGL+rYw3UDcuWEaXoAlEg9C
ZTruoeniPDhG3X77fMeOP8h/noK4AiNfp3vo/unFvXmKKbaakfEJx9NSWxtWhcSZQm2lX4/DdD+P
g3IFlaX+mWNGfj0ldnGiFvvgjS1AiqVPSvRh8Ha8i/HUiszS5/m5V6120wrQZjEJE4SMpjwRrT9c
issN9DvB+l1+3yPkIoWslWcjhrndOWI+d4OsOXdbCBuf7+qSdq2+Pi7Rhb249LSt9a7qmTbphWKr
zzlIz00M8ulXG6Sa3ypOU3gpzQ1ZC/ciUqLkr9oc/7xPVKFQBwSOAEZlFWDLKrF7xOW05zGrm5eE
m2PLP20s3dDofM7a5NTo+qNdpbuhL6UFje53I4yyiMxsFnxyMB43MIeci3bAIj4y1ebE130cupdn
Wyi8XOoOsg2Mf9ZnpUfQDkUXTM9yQqqfGnGCim9d/4CADpsJya3o++fvcUWd/mdJVDRosJDls6+r
JWF9yqCPZ+XZSZre3vWOUaGJ507R/eC2w3OBvBDk9DROv/SGXl0Rc4sr2wwTv+a/eOImeX+oNK4r
xTAZmFDGrW9ooJU9+d7S/wXrgCeOk5CYzRN0R43+BbTIJHuImxGcZVFpL59vxHGm82cflrYZd+ei
mPEOGTQLxIQsqevPoRPi/DUH2UZxgQh/vsr7swSkhcEeDUk+U0VfdRQQ4pgjuIbusyZqvBNHV9tE
TX8IJ5meOErvVwKhwpklepPOM008Djva2A6SWJccmPaqGzUx8p3ZCMSsRSxP1THv946UFwl1KK44
OpANHK8VMZ6vO1emhyp0i6d0ZLQGfFLDjg/0b9OH5bUKFW0LqdZ4FINlEPal4gd5AdATpolvd2CB
Y1GfyoQ+2AMD6BJSPjC6mcEtf/4m9M+irhzR2dlhcJIEVUa8C8qpDfdazHT08xf70RYwSdD5fkEH
Em+OlwJnPEamGeaHoh3zvTIXWKxFhnr++SrvUy0TZBSONa5JHQM26HgVGbQIHRRtdejHTL9q6PMw
31UGKDJmDBdgtJ/AO8jN54t+8Gg2BRpFmm4ayJMsX+2bXYSpZ0b2vCw6mLpvjzo+SpVqnFjlg3dF
Tr7IGfD989fVo9mRIsYROw9qgCzw0bcEWCCEtivSIDmRIP8ZuB5fXojgWcgxUmvoCCOs1rJAPHXN
3NG5VmzU/gpXWi9OKKJLPUjHW046QmPk9xJxPNVETCEDHRt7zoT4vz84kXVGGWylcC8ygTjI0OuM
3asZGijZL4SZws5w1NDn9kEboybdKYmlXpixoie+JYYYCzboJJh7jTankoaw8ruA84AV4ZiZ30Za
DpVXE3sgby31kCdtHVYFYOAfZZB3T3ll8huBRWBRq9pIc0nZv3ZdSr9WT5MCfz6N8cM5KErxc1Zy
jO/zqjJ2itKHmIIaqIv5FbrVL02p8JgxYCCML4D3zV7USO2ytWGQMz0Ikle7rzU4MoU+3g1DQf+s
DJpy3DitClNSFtNceGPSmOJSQhTCQbpMFSw3KiXEihSKsfC1VGovIf25exlG4+/ShOvMDAaJNG+0
s/pgzg5yAo1UnJ+F3mUwv8O4vLYw31C9XKY5vXFb4pjSZwlE1GLWMdyextnE0QS2AlQ40CFymzuL
2gc8POexH5v8VCfzgzSYQ4/ENYGSvzICPT7/2aj1HIuiOViQ4PBgA3FxmerTrzgPq7vKXbjGscCR
Xu3AZGit4KcY1UNjmPiwOE20qVWZ7qbOxAOV+H8+t5GzbQt6DqEixwsKQDiTVaado4VgnLgEPvh0
aSkr2iLMhHKWsyoFMYaqRy2emkMxNBUFWQNE2irV7ecB4oNPl6YK4GTkrgA5rHUk+qwerGnEDrXu
YJ9O7oAL5tyD1g8n83+wFDeobqPMQfvfXiV/oaEP0MZ1Iro722e5FeLwlkn3HDWi6URT4oNYuyho
05hnEL3Ev+PXHugw+Hozyw8i0qCcMt7g9gib4rIXcx15jQzce1mN0/3fb+afagu8DB2RdbRFuQJp
IjsoDp3ZaBtd10vmHAEu07ETnUhG3mebNHVJNzkeTKRBcxw/oaoXiTtabnEodT2DxdzHfhRF6dlg
dMLThybZff5oH5TsloJIDL4Dy0yWUvl4QVF12WBkGa1kJn3buqYjniZDvGm1xVdDsYPvIsP+pyEp
uDAMPV6EPM0TF/W7cpB2wSL3TkubHg2zy+PfoHf4ONHH4rUmkIgkU61rJBGDm1yo8a1iW8Eu5yd6
UC/SbT3p44lr7t2pomxnByjPOMAMpZdv6c1lathJiKJHjmAqWr0oktq/VIyNdnBrsFYF1nXmDm15
4j2/f2TuOnS9GDuSX9PNO16zmAs34R7UDmE7lxc1XN/aq5QchamibO/SbIDg3nb5tV03eGHO7d8R
QUiteWZyBzae1ReU1vH6g5VF4O517WAEjcRqxRivktk8lYX+gUS/vdXJcYELMtjiMAO8X385A01y
AGK5eaAT26pYtMTczjBW3csSx7BukbMQ2cYAKvfDaOGcodgRImyiUJ6XflSm8iYSjvUkXYGmQJk3
sIdyfSo1GD692XvNMCj3yIA4l12pd9d9EQRbCSmj9bUMRmjJxHRh9wS/7SktX5CWpXttoVW8UTlt
ut/iVRZtkM7BTbZDyMID1Ad5JNT7+UloeMlA+Q6gYo91NL/oKMiAm820GW1PhMG+OUEDmyDQ3OwM
FSvnXJ36VtmrVo+4TMGFHHpK6069pwSlihkslKQa3BBk8K1Ev/VKj8MeVVK1qW7LMtcwkigK5UZ0
Jr9+TEbsq0wjfxmxmECNjIPr50UE8XQu81p60FL65xZO2N61DaT9gjEX06nQsMSa45cHq4YwizL9
UkPYq89yxIJmqMfROMxNEExIDGG7kaalgXU0oeucTAQQozqU8V3Qpm5/DpMT5mctSPJ82UR5vJlC
Lf6iC2E/Vho9WBzWbON+GuL+RmVPuosic8WJDwuo8fpnGxA9aPyZyG4rzFpWFyxMfnVIK5ioOjRn
GLhd0j81RYqVh53ilJgUtEcgpS6KA5peu43fBaryEM1JeTCSMWOW1aM+t7HsMDD2GKa1VzJs5c8s
SsRXtxNmczEWGtINqt41phe7zXgpxSgxQUY01t73XY+2SBY4yQsEbWtGxx7ehFdUjvuzl4P2E6s3
tH4aNDBwxQ3sMdiN2ZAChBl6qNhIzCDNVmoF1CkXaSBzN89zEvtq1lYv6OyIZpOWIn+whn6c9mCh
DXU7uIGFr6yozIRDF6TuVxS7CszHMwcxriCS2Vd0xkbTj5uhvKXkCq8T0OCIKLfl/OQG43SpOXEe
oNrchtddKhEQcScBk0Jp0vmLjaK02IRpJc66wSrHLdooyXWodCNy/a5ZlF7soPexUdPO/WGVHTIG
ss3SbSwn52cWlvN1DklQ2yFgJVqvp8d+KBpDuR1NOT3Rn4Tx3ysmES+devuXkXbQxAjAwRfsUnBf
6BE4ci9R2A+fyxbpJC/RZiR5UMYgx06jAd0RHZsVy5DNvVnmlesrbVOC28s68yUd5jpg87Hx28L1
FKgGxXHyUGd1qVwrzejam7kbgvICtEWQoTnchr+yIB/E4yRAF28iRcWtIKnlOF1n9Qz7fAaMcRir
sppuXDMVyRd440HybFWBKQCR1d0Af1WNRXuvK0HmoDKQhGVy1s392CP9W0xWdj1ECsAIAJrCOrOZ
FAsf79DyWwJDrvWqVOC9kISp0jI4pynhlXnW7ZnZo4BBORCgDjRZ1S/bkvK708/8K6oZTcMistQ+
BLqF7XKVNvpuDoIWXx8RKbBlE43KgBnqBbWcmnpt2AUoHk49CUZea25yMwWjkSFN3KrDvpQp3gt2
l3Rng95W0h/Spuq3gXCi3Fc6/K0uc0fJftFlsK4mIzGxFgsWCXIQXdY1TbTmxdBbpK2ZB1iX6J0l
UPLGAKHBsUIFBKkeNK8AqMQjcjtKjmJ0aYzqeTX1OkNN+sbzOeO6Ai9HI8H1iv6MdmW3Y2RsclEj
4Wp0AEDPUSmq78OxF8V5IfMqveqtyI1vm0G3gf/TyThXu7a8gEZa1LGfiDl7iaLAvnECB9n4Sh9E
BUFED7EbrHL7mifU552YCgJV0Fv1DbKZ4ncnK0DZWAHpKCeNeYAGQpYE14OBLMjFWKpheAaO2D1T
I5Ijn9Oetb4i9RIPD33otN04jHFxY1RWFvutGrQ4X5Y9CgWMH2H8J6WT2+d1FHU6RigFqmCBEsKC
nQc+HiD+LfIHJT/cK52xerFRUwCcqDHy22m84h8u/F7pO2HWo8CmxeF9r8gcWyQ6o0/MkwNzq4oR
f4w0CoJzidCH7SHxkr30ag0+X4uiWdnkU0O8GlKt2Gouv2NTuWF8acb8PoTH8N7BRq6OXvQ2NvX9
Ujjil5FX1pcQ7e/hAonM8pIpAhx+8EzwdRDLGEyuSTGh/GnM9hIhteybHVBsey3SUQ8z9+vvuksb
6SEuGIK+RqPGRUpsip+D1kFsDDqvWyFnP4/x3unU8Ps4N+AJtB6nUAKTVDVfDzIK/yKTxnWnIGHp
Nc0cG5uaHkW1SHRFJpU4Zi47q8Op3pMoocYe6lOUDchWjyEVqjY/gO5xgaEHtXycjLL67bSF/kwQ
R0Oq1EPje5pM9c8KVfFsY4k4YWd1Oyr3E4YIB17uXPmVxMDSl2WUPogqVvMNiUWnAReWiLLlxgL9
jXhK8nepqls9bhBENeJorDwzim2Mx+0Zf0suFTXeFP1Ac1VF88Cfk6xUthKq3eTZnZuhjpozW97M
g6Pvy5BqzK8bJfimlVZbMDURyTe42Oa3yZJ1SXeijbWtREPoiX5b6Gy00U1vhzFnJ0y3Vq8aXcgr
RNS0r0lRWPD6Y/4t1D66K8cqZOhjuRP/JGYYud+6kP49Xad3sLeD2bgR+YAcQYC9XeaRQ9JWkU6F
vCCP6tK7QOaHlkZQ2mfWxEBiYwRKwm2nKxEOnpmF9P3QxcYuRb5/PCtK4qs3VbnyZMSZ+8gwOI9Q
XKw7k9Qrsc+kHpncC5WKinvSWpnfKGn8UsajzCH8J9mlITP8vYRRKsiQjCXWOShKjU9N20d4vbdl
nezKYkpR20wRhEJtokNsC9dG/QtJHQpflWuFP6xpEsN5Ngxd4RtlHWre1LgZpl6oCOQLQbqiChtC
vqy2mJEIU/Soe64Lkb/UsZjDM7S6lH0yxcgrQh3HZ77PYwvZOdR1PA0V/UfTCOVzhZTIHeL6UX3W
GZjgbBLgPQ9G4VT3AKOquyKPgNpyfskFMwruXRFopeJBsk9vLUe8WLUuC+YPOcF0GEWXAPyJe952
MjrqdlRdgQRWqbrjOT3oGW0FJHcvyUkUGmdxH7+inJcjiUXDNNwHnVYkaAxWhv6NwG0kyGnNGrIQ
DBAoO6Ve3Nl0q3Wo/9Ns7NspZdQxZN1AvLBi/VeRyky7zUI9uI6lMjASIH53Xgur7BsBnQtmbBMD
fT+ZqveTk7sx6MXE/EbPQ7EvY8cp0r2KiEjmMc8KnK8FsRbHBDQQpqeBjL/z9HGyu33XItyzo43b
dkxamAbux3nxVBsmJC8GZCTlnlSDr6lEXmS6cJNZCZ4Nek/zeRqpVfmzUCwk8ZS5nrtd54TWoXFE
MnnWOEf3ulFrSAkNrZmdddR+35m5Ijs8gnEXF/hTRY9R5tr02Vzb9ZRo6q2N4YzlsxurGZpj6IcN
W5QmNDg0pcO/EVEC+UyKkvzLqE7RcIMpQWX+5v11yhNy9bWD3GWsKFghY9u9lW6jZVcRUQPpZokM
VF43Q34mzCRvLvRsjMLdUKXSeqxQb71Cwtx6iFWj03eM/dXfyDNMzcbKQ5luJEex3eQDDKNd2+ld
uhmz0qgYH3X1DEdN7y7dDJ/IbTCgZJaglrn4DA9Vt1FoRsUbWHyyBO9eGvTTXFE/9SqoVMCOSj9e
a2o223eT0afjvpy1ZtzYsTOEvsMXrGAU0Y8JkUubOl+X6fCrSybcHYCOlc+5GojqfMobEog57pTb
UFHlFU5eEZJ2Rp6/6NKauDGmOk13xpSl4RX6GPF1UtDM3KgBhRxUevSRdnZPW9UPuhL6EL1M5Q68
7kCi7tjtYy+joT6nikFch8fOX6tKsW9IJYTYCSjsWHw00h78vlBjzTeJRnemiSzkHnG53t62obSw
Gk6b9heFsvKAlo48EKdFuSsVeBWuMeQh0CJLO09VYUw+rnn6dxGIuWXfqSV2DY92hSeIJGxMURps
nL6xcbJo2vbLqCQ1JUdei2qP9ExzYzW1Mu5GlYJto+fahE1zkCrBZZWq1VUOPMP2lSHEjzQfZk3b
qkmWX2c5QHxPqS3t5xjV3OG9jWSQH/S1ug1bAZi9RK17Z4SzYniy6+PiiQws2TpjW/qwydAfrkx4
HOgXIcPlu2HNzaZNEzdv0mDX0fY5kvCRhpV9WOdlA1DC1Wsf12mFqsJKw9TD/GqOEUxESQFj52bA
9bvVlL2dob5zVZVEnjRuVOUqnVXtLne72vSNJsTNrFsGnBQ7irA2Wdslz6OpjD8UdUoLRFZHILxl
07rNpmwFxjCmI0zcV/uFxakxDbjqLP7GK2MGSnxZxvCStnixuc7s3k/moCbnmbCQrBMRpnmangc/
lLqbb/NEGGiOSsU89EhFGoivCqfcEXNHMJkJBiw3Fd6tzY1WjfOLGdRlc9FMA7LfQb+INaNgSznO
rfN70Bur3/aTWym+zBedPc2ZjK9ZMSY6TwWSezu004TquTnNFkay3GJXDppX86bv6mHYDMOQ32Qd
LFm44gO3nwr6aPTjIinjM8suoh9YzrU/7SCcpY/4pgLTG6kpPn1dMCNMtDz6hVxtrj/IkekBdKN2
uAY4O/VngctQY08ndPxdo75GelqM5k/0ydxqU6JAbW4qK3RRRF9UrxIvA+36kCFLFmG+y2yK0IXd
AXtLwcnDxs2hTFInolzR4oLpQzq+uoiRo6iVoOe/7URn3FIvYpnD1MI0uHwM+wGmuAOlQdNCBH9o
jkqfuSNiPCV0CzRsRZDcoNNpi3NkAXK0EJGMVC8anDjDTab39Nt1EXXf4mFRUjSs3IaOjFfyTk8Y
OS8jGYYs0AChX4Vm3PimgYbNmVD7Qt9qA5NaGMw5Uopo3MV3bdUse4Cp5+M4xoxOuBW7wxgN0w3j
4+EWu5QpODfg79dkXZW4QR4knHxDL/snCEA9s5ZxLK+VdMoRRAOSDS5l1PWXPorb4MKdZ4CXk41V
fZ3b9a85QPF0q8HeFF43Y5S6cYe8fEAQsbmMdPpSXmmh24WNZNZ8RUG3gxgr5UQnU7hKe5aZSWve
Iopho8A5lBh5AVTJz3ptJP1lmGtcwj9DnTTQUd3382ZCW9HolOR6mlXjMDa2DUkgVbk/kYrCdFSL
qCI9ezTbweusXj7Ncwlfv7TtnFIyip3LEXGN4FLTDdoeHWkVnqeR1T4srhHfZsTar1y9wtu+LXEY
2JiJbd8GkWHdJHE1v+atkIbPf6v+HWWp9TrUJM+ey349Iy7Yokob29oBNmmqsWQ0Jl5QZvoPunjh
17RHhYniPNawqSL9bxGDc6u7Gr1XSF2lILhUgNJtQg/q3lupGKOCRZ85GQgNowtJP6MLiCMVtzJJ
QVtcWaCaERbEHaDd61YjfzRjEv8+0RZfeltHvS9gFxqtSeD/wFoY2vLnb3rCVUqkK0JZvBKRvC78
neeYIxre7DwUJWUs/oJKcV4mP9P4XkU97sTq6xkR8J2j1VctLLWoXMW2u+KVUup6Qjn2pfxqXMsf
1hfCY6X6cbev7I3cf77suie9XnU1eyh0p8Idl1UzHbLNbL6gUHkhROON+L2hiGRNmCS1/Yn5+bsu
4+pZl1/1ZqdTC/GqQA48Kxprts3+PiI2k7HtEqXW4JTD0fLi/vsXS4PweDlkThUlDXhIa9Q2WZbj
8/Zb2ClyiNGJudjnD8aE+nilQdBX0vq+eB1Ff8sEgZV033J6KhtkruROcx8+f3+fnxoO7/GCVYES
e4uRzWuVMgJnN4v47vMV1lPF4xPyDgxkFlUoECAtXmmreQuNTbwM44k13rVvl/MAGAekLLgVwIHH
T8Es3mTGpxavxXm7Nzb2Xpz/ndkG2herJVYbNc6tKZ1RK16BkW+b/DVST+HTVjSC90us5jswCVX0
hngKil9u2ULzWi97rDfNdr5wv4R3sx/9T77eN/u2nI4335EJaRb/VFbE23tvxPu6o+e4N0qsTMOz
QnyHuOV9fho+PG9vVlzNzbRmahs7ZUULJhHm0GF7at774cf6ZoVVFKZ1TD5A5/JVEcrOEMa5hTZz
EFyk7Qn4ybsx6PpIrCJuAPk3trupeIVMcQ4g1J/showm23TNNTLavqK2u6T41agnhZU+DBMAtBAx
WgDE5uq806efK2bBxav9FRzHRf4YX5TYLHjp3vhKVybdJNeI0X+dribvlIPShwH/zdKr74CZzGTF
mlO89u6hG79RA4ZDs3H0VyW8EVm0N/Tnz0/Mh/HjzYKrrwJcc6FPjV285nxxrnyE2++j3XziXH78
Mt8ss/oUZma5do7MFyFE3d3f3SGGvUH658QyHx7/N6usjj8UjUjv6Je95jaWDmS0cbz7fLtOHY3V
8dcmQ4CgZ7sqVGzllu6QushU+CPGWqfoVR+G3TdPs/oAhJHisKSyVun49s58tp8RMc5PbJn6bhVn
ITIx4gcDic+YtXoz9VyGhjaP6qtmjcMdmC+kY3uU3mcrmTdTtEBraxleM4vUcVwqMp+8PP2ZoNe/
6UYDyHrS5qOXu5axaUrR+zin4iA9V86JH6otJ/EoTXBVBa2bBZDAdBw29XE01bWuUtK2Dn4CGAX0
QGk5pr6Nz1Xk09SO442sded3vrQMvKpLUL6AgoBxSa+39hd1dHVkZc25uHSnYP6ZQgwAVjHog/TI
d2R1AcjDxi/FcWmedyKiVbwgEPADnR0owDo6vYEGy+3z4/TxpbQASxbJr4WhcfxQds0wO1+ubyc5
Q2PdLD3r0D6F39wvdIfPo/IGe5hTN+G7N75K77TjNfMkl/jbkgXlTkKZ8jwHtxMbVzFmD09Zpv1h
sB69tdViq/gCDB3NpJzkLj/EN/FF+sU5t+6A7tl0Va7wQAvRsf6Vn7g7Pgxqb0qF1ZkO1L41QYiQ
501fZ/d7VfkIj33+5j4M1G+WWJ3GqWyTnDEyNy3AOk+oXwTnUMi7tOmfDMYFRXdwo5c/a/5/x8v/
MDj3/+u/TL3fGV76UZz9emt1ufzj/+l0aVn/gsP1f60s/zG5FIhX/gt5FDDNRDbkupbv6r9cLlX7
X/wJyKol7NGXVXi1bdnJ6H//hzCtf8EHRQvyH7EeCDF/YzW+fLz/PvsLD8JRGPfzbZPLaAgNHH9o
uo3AMjoC86VKt7wA9lha2RfZOBlToiIv1W9RmJziIa+YCiDHFpXChYwMC5kiedmqt0lnPAKvDsLM
ubC929C7/3518/XLqXv2+PC/X2P1YEBomJ6aMDxS78fzQ+hdBd4JSOYqML5fYrmI3+TOTNPxonYX
Esn2y4/rh7tkQ4L+xODpxLWyykzeL7Q865uFajwEJ3NioUvXUzcP0YaHyTenuJt/DETfnoXVa1mL
9sCVVpWk5LWkwbCpyv3iFI832M7SiIVa4wc6/SrnzLW/qiW5bc4EEnRIANFT4rCuGxdp7tJy6TZv
PqS7f37Af28M+u7p16muwaDvn22ed7e3rr+/IcX+f1xidd3UKDf3QcaT595z5D9I7wZVJP/zxzgO
+BYnXkMgihxkEc+kQbYK+FUYzCPKJHJf2gam5Ex2NszEdLyHhf1XxfA/S4GlogVlL/yXtSRSJQJt
zNxa4gEXlA94el4U85icDbTNLgaXdAKghnLikK4CCX700HxQ/0HtD6osXObjM5qC55hTy8zP6pai
Z1YGtFv7rtnkTLouMLyKT6Qlfygfb07rnwXhZyzBhOmjsc61ApEgJ6NpLJhjjqE14FAN+JToOKb2
pquGGjeiOthjYuBuI1nbl7QRqzNwKo6fMszYhakcDkx9mgrsqMpgpCqcTQYBNPY6WCUbMQbJveDq
BH+Qu9f02i2vy+PyLMSAC0JoT2rd9va54ar5pUhSnN9NV9/oXV3vTK11qAWVaGulusr/y7Nt1efm
7vMjtRyZoy0AYGfA2wO1BrsT5Z7jPS8ljey8c8OdXkWo2mdZtivLof/bVWCqIKBG3k3rxoA8frzK
JEzIFMxCd5OVa/5gBv0O+lFzYpX150HLBtItyHwgvQsjdlXQzo3AxnjKjZ1kwvlYOYW4yGpz+IqG
u3r2+bZ9sBQYd1zBuZW5ZteixFqKBRgTN4iGIfYAKSt/m+CRAJg1uvu/X4qShXoCIhyQ1tVXUeaT
U8ZIJuxmNTS3dWMmG2Muol2kYU/w+VLvDgPIfe5v2vy8LhWE8PFrot8xVwE+BjskNk38HathI5Hg
P/GZL0fq7ZFDd8wFgkxKgrAEnNFlb99cRUHboa8wuN0ZZqva76JS58hvMiP+nWGAOGzn1q6+um3v
Zici9HFRyzFfiL/gMlGOWlSd1uRGRYuUWhp9sA9DDBs8q8+aH5mZDinmQXH8XZp28xSTawEfQmj4
1P2wDm4EG1IxY5FJ/COGu/rQ8lyLKuzcsjM1hWqDpyKIhzPmpAyI7SZV7rXeDdW/3GmDULp8cmSA
LpDrNcTeyWHAMKK39n3N0I+oG/6oLCh2dM/0y9mZyy0Um1PQ6/UhAkzPAAuxAbDqaCn/Ued883rN
PJhz/f9wdl49blvhuv5DhwB7uZVEiaOxxz2xfUM4TsLFXhb7r98PvQ+wLYoQMUFuAhvwElf9ylss
twxQ4MTSWbXKt3Up4rePt+r6AP4aBWGzpWRrqnzk7SaCtRktLe8yqFt8NLQ8JKXMrPacylF55alg
KIh8bB4OBC/wOniIqAlPo8sHoXEznwZHU6BHzL3/6g8iT0f8TkfSHx289dkr69GZRVEFQ6GXBEkY
+8XnyDOFfqoBAZivIqJzGDgFS5nhlya9BcX4dv46lx44DkZjMODRd8D3VTy7Rh6T0A3Zy+Mvu98Q
EDgW3ilHD4WG9a0yd+gHC8ueAjUEh2DBQb+oMKV2QumtUTx3Uc1aINjaugehoBgUObmcAnq8yhkb
Bvq1dfHXqz8F+g/PhYfUCsnOcsh/29uyZbN5SjIEVanNPniWCTvxWHT/Ph7m7q5gtiAjWjhYwA+G
wXA7DJDLsTa1bAiwB9LfYVQVvtHVpn5bTS5WhtM4/Xw83irRWTYDlsPQrHXe6UX27nY8zcqqCLTi
GNiFGX2w01bxNQM7KtRw6lPtDQB9qlb34SLZT1iRljtLd3+WIQsD90cNnb4n5a/b4VPuS0fo/RBI
BCD8sIpBTAJUxoKstvsvjz91Y5ugiMDDDXWWHtyankaYjkFTrw0BjJAU58xF6t6LcFXZuXq3vskg
BoEIjZwgVODbbworicWc4U3BiJHWD2bUkYFbyFi7gNUHa/z4q9bpsLnQJBB6pl7Iq4qk0WrHgKxv
Y8fIlAAmpOGeBaaH7ntVico/ikhRXoCt5/Jbknvu5yF03Y9FUxquXwsQP4eyy7xk53bW7nYw6jqG
ZcEwWqxRjLXiWzTaiZkMqhpEzAOIgRjB7guS99iS67Mwm1PdTpb0Y52g98T1rmpnlLv66miiw+pc
0nBsizOYJEyccwVM6kkkrfKHFsXTe31EN/H0eP7uDgA/1+GBtmxtUa1ZT9+IyU+HeNkU4E/q/I24
rQomUO9a/E516xlpk+Ts5a582zmD4+vqNOzcxuuQiB3C6wsZC8E/ihrrxM5pEa8x8xoTNAPSgF4g
BKkNPWqked58DdFBeFPw7Tub5m6LMiiVG0DwFtRnLpvbLTp3c0srEp9LeAn9d3g0WXfEXgwHQkzH
5OsMB3hwltEWiS3CP2rw3uqQV0M6Nr1tTUGBwdqTk4AUpipaA7cSurqz/bam0zVIAwgOLF6E1Zdx
7MOhazl82aIB2JFycU1PcRd4Jbip0tFHf0QMaK/DvxIe///fyOvA+41HDsTU2xkVmiFm2AI4h5Yt
flSzgD2ht0b43gC4aOKJXQTZ1J+rykn/VKOhemeOth8VBs6PojEO2djHbzXSluwIgKXVd3KWrTNJ
GEhjAS0q9D1Ws6LEjgKwMlGDyWwtwF5y+owbhTIclLZtng28sz8+PlVby4AvAmYihFBL3eJ2OkK0
1V11yNXAygBQp3nhva0NWX6pzDryuwaTuxLj4J2i+OagXIQUN6FhEW/cDooncY9tvT7jIDJkNhgy
s/GtXq8/6XEjUH9XhTgkFbjF11747DTeMAPMMrcV+fTtuGONnp3dIokWD15lHlPhScXPwt7922Zx
/3z1zBrEpDRSgAgRKawebGVEySel5RCIVFXYRS14LCu2u5dByMLnd9AWrzr52kBueceIGPG6sRbf
m+UW/S36seHIZMAS50ClLgp0TzNB3KtD4kT+48+7e6R/DcRtvEwk6iirNXSFgINMRTnIExWREtPA
835Uu50V2xrF5pzyUYsE77qErNZQ4LS21IJ2bsr+hE1QoZ6wxsl3m4/Lcvye8S4BAILC1OwWiXzU
am8nrrBhG4apogVQJ9TRn7ExrmG7gJs9GtEyfRp14M+yjUz3NMzt4hrZ6DhiK6JxxLEdMqC3+Cun
cRC7sdX8h3kgQkevgt0LNWW5N35b1hBZ2yrOKy1IMqzlQXCmFkQuE6/p4+Nl3XhwqCT+30CrZSVX
zcLJYCCrGIvoMBcwNg/AIrOPWgOXduez7tJ9rjhwPIuoPmkb5a3bz6rrtsPGsOD2gQZ6jISh/Gkn
rf4kxzH/lFvSeRc3enPyctqsO0NvhBPYO9hIYhkEmWiz3A49hUOKPil3wZR7xWcL9VD12NTe+JF3
wYxw5fDUN5ESwtfwFtJQn1XJzi/Y2Nukd3w77GfylHWiAp2vqz1bqoENtBveiSollKkO16Id1uvG
QOxs8k9ycXRh13XiYsrmFE6GE+BhaQJrq8aTnNr89U8XGQoREm/rYlW4Ch6k0Q2tN4ZOANXRpnaf
46p5wl41/8lFJNIjnt/m11dvViRoUDJiw2K7s64N62kpqlpkTlAqg3NqIkf6xjSpV1LAcCf/2XiY
MeZg+y/a3MDSV9uFyMhFt0IzKUO37fc8jYr3BqJ4/cmrc/zUm9Jpup3Yb90PWsIxj6QBQg71UgsT
jdstapVNNWlaZAY4+tTOWU6zPh1EnafvG3hCzzMSLx+jOur+NVtjwGxijrUPJeYx5enxNKNkxkir
y5FsmnIjcQKSUetklyK8latzYgd923kJ6pREI1iwtjW95gggsKY2RnFxrapNLnHnQaFORx2IaISL
wBlRGTvhBBU9KNHYTf9AUaEuT5IXpHyKE31qYOM2aKz0idH+UcCwxKw7DnXUgntQHUe1mMNPJUyT
Pxdi/osqRll/NWZIrIGXauO73HaG6uhKVOBPmNfk9kVEVVidlSwxEDfUFXN4FmndukfYQehbIU4M
sNpyc+3vpunbfwlA6/KN0C0FAMCgp3/UCr6GbODWcfw4k+VHq+tNB3SJgqdCJaXT+6Xemj97z0Wq
M1bDNj/UiOE252FSvK+dlzvoLptjChvb6hUXmmfrDUelT8bmmKdG+I7+UF9+TBAzCU+O0Xvzogtc
WkDba/SDTJJA9HTAUYf+XJjjdw1h0PZdEgM3WySd0oMtrOZ7AqKBX0yt64cMS9WFTANDCllpa/qj
7avucwUFBVtafMc/Y8St/DM1uvlTkPQ1Fy1T5g+2l2EAno5JZcA1h7V+QhCw4kOn0TI+ZJrdRKd+
0sMPuGVBNeQttD+G0MjVg4Y5+U9RtCN0kySsXlo17OHj9WX/pewwVXtndxGvh2Unau1nZZO/dIVW
yWNOPWs8NpBrG3+wivz7oNKSuBjSzb6MA+6sflgP3d8msK8o6Pg3cEDXpNCOVqhaKD5pA9+Dh3fx
LHJswcHcQNQD4Q9Zgdew03E37vhBZ5lHbn2OC7LSD+o8lN1h0TfXqSePsoOcBPn6ScGxrz+2+kJQ
E0aPM2eUCz2Ay1yql1FHWx+iPX7GYM8HFcpanxo/S8zLvEOqaYNzTB18ga6uUmU/xrwbfxJCzk/T
oiJwKHAQwvVKr+FZN+4Y/hW5avmXabS5di4b3LGPuIwrhV9OrvJViVRkJlOcHz5UhBFEER2W9Sn7
LPJdtYX5binGgLaUCmXzNGRjbvoRj+S//w/S1QCTrka0VZHLPz1R/TxEU1xlO1HBxjvt8c5hNkYm
ivLI8ve/hR+JUUE0DKUZmHBekNJRszr103EUX5toBN8ZWU0RNIoREdP2LQYDjy+gresHKyaASYvf
GcHg7fC5oYTFoFZ60HJNvjR0LE55lomdUZbrdH3JccfxfaSHtHFWHznCGjRKaFcBklB9iUDClPHy
u2qXzweVFzQ7dkbm/CXAOJf/Pv7ArdeF55m+GEKgyyt6+4Ew1qMlVNCDKUvq/FDE1nSRhjp/tCrX
uYzS/vZ4vPtPRYuWTiJ1H7JNrBFvxwursMD2YbCCOUS2C6Yujn9Hrx6q7lnBLh2ZcmlhSi9mhfD3
8dD3WwlDV2pgmP+i73fXz6XppMW1MiKeM0WJ55eIpf0Fn0hFn1LFY+mQl07R+R2yI8iFCeHt5Z4b
ZbjF1YdHnKSF3GyduLSTsM3JTvInO7ZFFPS2C2iyiIuyRvKWONtvSek0AOyxNAL6AJVy7s0GyF4i
1faLiXfr6/wklpIErTxqWgudBgGp9WqkCrTQMYvTJ+R86EN7svGeJ6lZ177BV/3x9N/vNMbiLGNk
gm0gqc7tyleRVcP6zdKnwjU6Xxhx6iOD270V5uCdLbcXO8t9v9PIWYAMMOVUrk1ndXRRkDDdOJvd
wI2T9AIiyD3gC5O/NZJJu8QyheCtGnsKcPdJDIPim4FcIGLTd6m3AfkLaJXhBdzc2QsPuTzMkz37
Uae+TtX919qhtUj4SdsEKdR146SJhO20lvQwsa70s2J26bVNpr2u+caqYRW0IE05rEsF9HbVtHAm
Wag6QDlqovCEhMonKYbejwd14JRqYqeKsDI0/N/PQkqaEtli4UY1/nbAZJyNYSRrozaslwBthcv1
Rz3DqJ/HoTY+lHUx2E9Dm8r8OKBij/mX0MQ7OTTO+xjCvXFwh5HWYhI2yucQZlx00qSRZ28T3Sys
Q2jEc3eRldV+SNS2D1+cYjK/IfLgfZnR/94DUGzsB4AAZHu07lzsYVapSTzphJZohgWjqo8aOJCw
Fj42qAhATZE1pjsPyeZwC8RhcehcSnm3k6dI16tmkD9BVXfuhKpLkSs+VePms5nlpfLqNBI4ztKQ
1FALW+7V29HqSWsUR2hh0OaS8DLqbczo82YHa3T/BC+jmDwVaNWjqri6N7C71UBOTZi124ogGEmN
pPuijgjz7gy08T6gha3TXeWdWC7E289JHbOvbVSrAoDUznwiXIaXHbr4pqN4Zh2aEGv6yh3Fm3ia
UUp6fDturdxSDiB9ZdvjlXU7OIZ8htJLPQxUpY0/ExG1+tc0MYovutIgEfn6wSgNkuSRwwIYWxU/
ItS+Bm/slUDB7u2A5jren3g1qE+95u2RBTYuEDY+9V1aykQZd7CbEfqlqU2LrY2Xn7K+bU9qpA+o
Lk1/TRyP19/6NCvAfVJJo+G7vhUttW1HL9eUgNa4eKerNWIEs529kWkGZbjqlSdovvbOzlkW5zZ+
A6dCSZ/nnXKOun7a2l60I2+3EuhVjvtuBCM7PKa1Ji2/s9EHQg8BCzs0tIrhh6KH7kWXcjJfXdp2
KLSA/uOrqS2ty4hpMWK9aHdKQOEy1wJRhgDDoEQPw9nI+gmit4fC3dENp+bT4+20dULx5MAXbakm
gZ253bscRdF3EucilKjs5xxF7mNEOrvzfVujuJxN+l+Eq5RMb0eRSjVbjVuysukknMNAH844FZ0n
92zktnYsiqEEaLS+aVCsPsfuPUSUQsHnOFSTEq9FmyDu/zYjaq5NlO+Bb7dOPscCWThwm2CeVsO1
XpxkFdZNIGKkeYL3LWk/tZiBJ8jvPl6ojZCIHvrSewWWttj23E6ha9Hg1rssDNBSAx6GSHr3QRW5
CZIx7xafTrPi8xJskc+PB96YUu5TzFSIfXG/uLsESrY+hhde0IVtG1CWzQ6zNttfsp76DMXWwn88
3sacMpe8twt7Tb+La62MovqSTAaZZiGnF2oJLB7XoPgo5c7FvbEtabJwjf6y2LgLa2nlF4aW1V5Q
YVDxkumFuMJ0Ty6v/yBCMAL2hYtnrNO0CGjAUBLJBxGk9GdXJi3m5Vr0jxdZxenxUCuPtF8RGG8D
JhSoh4PeXz+4elY12pChHZZ4EiFi6ivncdLRAGxUKFFqaGanrEVSK4uw9XZk3x8q23P/bIwZAR9k
rnfqnxvPMkR3IgBsKhcfiWWtf6sAIG6Q5s24vP8SRv4xdcvqUnZNf42oox1jJcr8uFm8r3nQ6p25
2NpH6LpxKJfzctcqjoGPOR36DAG9liZ5M9i/tOgKE1SujQZ5v7OXNocjR+Xa4QK/S8ZjI666wrCI
FhWvehL2uMgrmPbwfqgmFNYer/PWmYR9u7S4EGpn+97O6xDO3uD2LPPsAKXWxlE5EPEYB1TH0KbJ
1D1a7kZRmciUziAgZZ3/1rGwjbRPVlitF8hsbmdUu3UjP3a6MPGEDtVGOaNyFCXPlPlleskj2Ze+
KIy4ph6K/MTOgfqVbK/ebH4KtYhFrp5HZfWcJIMpzcQ1w0AmA+rhHkWY+tqUeSneNWVDuVUgrxz6
4az04wmt4fS5z5PxH3uyu6+ickvM0bsM9Td3jBONd0HL0fJvO+c6UVZH7SIc6tB//Yot0cWv0vzS
mbxdsSKMoxFjERx8kqb5p/KM+JuK8Ok38HLZdFps7fWd/X9/9kjF6JQTFSP/fIeHcjjnlkCSE1DA
jLGdKXvtW4gwjXoiDMhaX1Yxli6AcsxPs5SevrNF7+9W+Pa0yHg6kHm+Sz47C/3WOUxd4iqj8RAJ
txPnnCLVo+28T9sDIanBfUcqswb/CpC/6PS7TlBHkYt2TVY8dfhr73zO/fHmc+BhAVhb/J/sVYwv
s6ix01IySiqyszb36EY2YLXBJY4723vzg0iBID8BRwT4eLtVBCZaApyyE2QhIBoPfkBQ6f2esdbm
BxFGUDikqkNUdjsKIFt1lpPtBMJpipP0tBoLD9V4cpTm9VESc0cqTTES3eY7ACxymFY8VgOlfq6K
I35/k1+h9HKcp1LbiZI2v8oFCUPLkudv/f4V+UJSBZEYzGL8UwMsBBB7kBc3rYadp+3+Cl4QVlgT
ETPTjV2H7Nizx+lsjw7ArrJ9irXCPat5OhxHr9DhOhl7kvgb4wEiBswJDBA42bq2EgpDL0AXuQgc
2uq1RJIXaelZ+oUh4Szbw96VvzUe0SaHysW4Hvjo7f4o0gL5z6Tl+nAS9X1Hq/sDeVst34R5b/1E
gDrRdzKxjbWDAwF4E8DeQohaHbFoaJu0Uyo3EEo3HeISW0U6+M5pqqZq527cGoqFIzgg1NTu4FxO
W+KgBVAymIvZvQqrlSdaQOOpMIs9B62N00zVkIO8hEBLCHg7j6lXG3bLoxOg4Oge2kaipNcow86+
31qt30b59X7/FmgZWtJW7STdgKMB+NLTJ3p+U/95crEBGnPb9l/7nC0+pgi9c31QqF2DAwbCt4lu
LmtVIudlFqX3YbLH6RCNJapxZqK+vsayDAi/w2NjUE5aXYqK2zvU+Eo3cPow8h3pdWcbQB5drnGP
TXJfEaAIDPd1aaNTBV47lXboaBEQFMxlo+rHtqIxlZrsyDSfMYMZDDWoXLrPNUwFVK0a/e/HU7sR
wzM+8ASqIIDr6Lfc7hikfFKBCJUbDE5iVhiOROk/HmKTJoJ4roNwmW7L8j0Kh81wcRvdqQmADPkp
t3V5rSiR0W0eRJLvHJmNcIK7AIQnPBcwVeuYq2impGtGw6HuZE3VAbyA9jZpQudH19VyONJ29uTB
NfruX622aAE/npStU0SXC6ILJTaYhMuB/m1/5ws0uvYIeO1GkWgy2vERGvGecMrWtcDmQp1BhxrJ
P3A7iogcbHgV2g5obk8vTVckftJP7mkRSn78PRsBNXQQ4mhSNKAo5Au3Q7X80UyBxw2APCDlVADW
OGr0OezjiKTtN7OQCRroXjQ8qSrJtqchHA7WfK+JtDGvUCRdd+npkVCsWwSdESNDUU5eUHgifenS
CkW1qXg1NB//PmwpDLpVGJ+TEd5+bGObqT40mheERRKHv6ojoLAnF7nfx9O6zNptYsBANqhnSOvk
GusoTeTRgquIwgCSAXr7mVQM9JGyJv0jy0I7vi5S029R41T3ivcb9++itMPXweO873xMKDvKoszY
n6g0vWmZ7evoiOitGTXtsZhc+/L4Qzf3z4I3BNrHrNJ3vp1Sp9SJEVONKolp9N9SN6ze2jgO0SOh
dyCGEOHLmBgVuqt3kWmSnwfsiV7/6NA8gJlJigHgaF06Hc12nmVMF6trrPQbqt0SQzgnT7xDVRim
gdienNOdh2fjiBKCI5dAw513df3wUPYYjNzjoXNbB2esWcQHo/Sqc9JM5X8YirEo3SzXMFHy7RQb
1tQVnSV44wAyfMliz/xHcjkja5pbiAg+XtCN6xWs6v8NthzU3y44VR3GwprIYuxOqOYRibz0W4fN
5dMIfKw4iDnS3gP2cFEuBSE8Bo9H37oGSDeWxj4q0Or6NtLpPZq4M7gBFiXlS2ymwxuYAvpOyLy1
duRQy0WDKCRruPrGlHii6iau18lqfLTto+M42SbyQ1W4M51bH0SllBYyQNF71owponlWM6KusEvq
pzRE/NdFEPo/jAIEc8mul0buHSigTeDYFakdiCwXlznNy9Mc19XOPtyg3Cy2y1wrOOssoPvVRqSA
PVazndtBWWcVXDtNfpwMxTtwwKnpobJ0rMJJXCod3WVZhehPQ3V7A3iMpiUeTxjsDRp6NXXzkuMb
cQjnxNpZ2XVFZomlqbgvAI2lN0XD9HZpS23S4Rx5yhMljvpL7ORGe1r8pN9obTKjVZd3fX+KM4yh
DqEFBPEghd1eC6uOPiZ6Mn5EZ1b9BH4Mg2B2t9IdMGNIXD+bk+Ivbcybeuf+XO2P//29DrBWncxG
xzTp9vdSv05GRJqVJycvkg9q08Xfcz1VdxriaxmCX8MwxFI691BeNfXVMFGqwHTzwicXP87q2Ah6
d6expfyCHHxCxzDtRwydZUgp9DhFIW29KFTsNtC11v2Ro5ksPhjwvHpMKnrrqyUqAk/BPWsEYHOb
6WACn3V88Apl9IyFCoJSWGk14gNi0Kl1hBuGc2QL7NC6KDH+IcdwstMfxWj201H2lpr5SO4XCHmk
qTR8Cz5ifRYUMcsTex5oOkyc+V9Xc+vpQxqGur7zgGytAkE9dnIALiiOrXYNsuSEPDUSunNiiiet
qsFNh3W1R0tf3Tu/VoEqNhSlhabK/Xa7CrRmQQ12RfhUm0rxs4MR+7bSMqxo0LCH7fD4Kt0abMGk
gyvmsJJC3A6GcmsBxywLn7KkT8+lPetA+rL8Dd7Ce8Ti1Zvx67tolsI/p8XOh62GwuinC41QhE9T
PJpHbHRKP8efx6ey07+RJKMXpYCEVwPJ+OfxR65SpF8jkwxAiuEMk9eu9nUvcrwj3MF7QncXU4pq
Sq0gzuPxNKD+fsTSpfd1O9OORm7NvlTKPVbk1sbBZ4xoixeLK2e1cQZtJnvqpPdkFaG4DsKecZGy
8/Pjr9yaX7IBdWGQAANe8wzgrM69FSrek+k0ToQA8dhfMktk35Is5qlUhh/NAJYWb5r2P2wij1iZ
+36xmXVXK6uUHt5Rbh4+WcNsXCqsLi4YerY+daxi5ybc2K+0wJaTAdBKJ+e93a/S7NWhWPZr6Dbp
m0JXi+ei7pwz1jXm6487W3XJ4ohXUaVcDYUbEKirOIuu7lDLP2ojyg/4OPQ7FMGNVVveSBQhrIXS
tJ47u4zENJpOhGWGm/4b6f1wgZgoYh99f+/7rOUQxAyrEJc8rcKdHbOxLxmbTj7ldlCn1uoLHTTh
XRxTo2tVdtZFNTpjOKlmnO4VlZb1/y3PWc4fLy1YREIcODBr12evBVhq9XN0nato9EMkIOa8970Y
1r8e4Q376nOAkg6lMhoD4PjX98xkTLGpiyi+EggDzM4c70wYZ/s5CP0vRq3XT7oLm7UdIn1nczr3
30mlE2zEonFB9LO6Z8a09FyhNvE1Q4D8MGq9dYEQl342J8N4zubm37zRwz2swsbkLqkFkSoEU2rj
q8M35XaOUnaWXe0QBy4fHz3FPRRuGcmDM7jd6LeyzJNzGyelESDIK/tr3kBExaRBRH9mdZKMh6nQ
3Z+S6ox1gONbVD4p6/wx073OOsANkO3B6NmmB2kq0QVDJfwiGq+xUB9KLVzMBG3pK6RaZB2laML2
UDqtq0MayPW/XdyVvtmKF2PP3DX6oSq9+KVOSjxn5nD4Gkbq8C8+vchmRLVLRihaT//pKXr2rSA9
jnxbdqp4saxJfm9Ty/yIoML84rBh4W3NKqZvejbXnx/voM115NyD0yVK9tb7tfYKDfUJXVxbkaT6
93zWWqgK+mLrBOi+si/DBP8Nj8IF+/546I2nChYgA+O2uiigr47kLJXYS9DfvyZOl7WXrE/xR3Yl
yOmPZSqbt2z44S9FT613oi86/U09hnDHHv+GdUlvOa88lewp+odUTNcg8Vgz8Lkx4vg6JWmbfsgQ
TRLnTOR5dJAl19KhQyJkPiqhFv0FJn98P1pYxpzICqQ4arXTf5p7pPh27uN1EeHXz0JPaZHvACqD
h/rt3Y9eahjJlquyLKTsfQaS1bGvK62kIV+YGt1bLbYumtZjtyKn2oKLKm3SUTcztZ0UYmudoIVS
i1okikDS3f4WsysivRrG6IpxnIN3RzH6STWFLwivaX64uIl4SlGc4nGEH1O44c/HS7R86upGXVQ5
TOoZZKF3CUw49eXQeHl0LcymxmVist6EBNWfH4+y8dii50iarxIfEvGu7rPJTXrXjlpGAVF3KSR2
fDOjnAecknauzu2hFuVIuNLkp6ugF9S4dEIv5YlIdc9vkbr9YCTaQCk7rP3/8lVUSPgsj9bbKhpD
YYQoJomia5IPLZLFKr3RYsalssc26PFQm1sWHCl8Osp83t1xboZMFGXf4v5B3v0MjKXwldCwPhtK
IV9GNI+eYhXQserM6rkdF5s9bN3+2PkRyzKtN8tSeNMgaOs0AVcfXIeYcQmNQKbTJudblyYxMXCN
66pUs0Sep7lEaHdMTQjpeLZV9tsJBNB8KiNj+FZStsbCy96Xuti6ZNnBNCxAsQO/Xq84/QmHWyS6
cg/1f6FJNRq42UUqRnmtfM66Cui1PoAXeTwbv4pDq9mgKgHJh3ickvZa3E9DrdbGZSe+hm1d5/ga
ee1fpWnlP8pxUr8Veld/7CcnKz7qSV/i41FDVYJvZCfTy5xRzj96bet8HC03+UJHuM4OuTMrPxyD
Kwgz+E77TPltEoe4qGucb2GBUR7jkEEftzHQOsVK1Zz70tTfVqbHwwofBQEK0SXOpyR2MutqgKeW
x0E0iXsUs5DfZV4U2XNuG9nfoJZ7Mv/MqXyTvguG9daMv2nmwSE5gFxJPmLXV/+tJLQjj1iFlunB
xTDcOmq5SAw/LcpQcjNO5Q/p4j9LxX4xeXESA1s201bKr9K1yuch9KTxKZrH1M9NOcvnWo7JTzio
1j9xJIa/dxbkfnferMdy1f1WSqyiyZ1Sg905WOkPHQ16H310yCpmOgevHgnsKBQNGNEL2XS14yjl
8XgSB4GbQTzcQqEmKIbewSRitN4/Hmr50atNRieMCII8nm7JOk0pZO3i7NLG175E4Lqdw/Fol80e
Z3Xj0qTvQy60oBUcEGu3U+eEfWpPxphc7Trs/jTDNH4pvDA+F8OQ7oSZa0bR8vi6BJlwnxGB5P9W
kxfSdcdZMkqug+LVP+Sgzt8n00z/UGWkf+og9b0bmir/odV9TBNQFUNz6Aejq/zBdMPvj2d34+rg
3WVmAdEA0V1nZsLyqq7HxfZKwb15cdvFd4pm43nh/KPpnehf8S2wd5Z0edHXS4rHGagyXkMuj9UE
YIeoFHWpiWsdFZhBtRM+DKboXqKOnomiu9GX//CRVNhVypQL5nu1uGppdXPEV16TOKbGNLhF8inS
ChwzhywOv+XsqflgUoXaU4za2rt0vgj8fnVq1ivNXegBa2B2aXlBPjAKtL7yWbgfH3/frx74ekLJ
V0hcKEejF7V6lqbEw95Kn8S1EWFkYDWV9p/RgCuDtA0xL3OwR38PTUb/WRfh+CT7KhMHG9oYnjj5
UB/bVk20cz339c5Cb50qip8LeJDNTjR+e6oiPe3zphNE/7qWvgyKM1zQqvJwdkv3UJgbU+0RhJAs
Eocs1anboTLR20UJu/+qi1797jS6cW5nZdyp624cFw9dJcJ5LgsIJ6udC7qh9maIzdda58EZjfkU
dyFePAnWA6mNGZZTxqfHi7sxh2ig8szS8qPEvr5q6Q4NOfhLIkcrw93ejtSLjSf5AfcSsXOrb5xL
oAc0MvFBZ8T1cukNbDE1G+JrNUnluU/c7gXjXmU6ZkT97blQSn1PsGXZmaudS1IITYhwio27PiFV
CVEo0jghqpE1b2si70/ScafnvJPqVSDD92zZ0lWOyZwoe0L4WzPLQi6wVo4O8KrbLYM/Aj1L1aaM
WBn5xXTib32tlO/1uv7n8RJu7U2gBZAFYO8g0L7am1Oqq7JfjmeJP9U7YBY/1Kbfg6VtDbKg7BDb
Y6y7rRmW7mDMFCKumkyK51GGUsDXNBt1J73YOgI8Bh7kTNTp7jaJgptSLGDFXru2/1RThr6YSuWc
8c7F6hr6eYUx/Ejt+/EUbq0VuSrtMAhJDL+64exCeANEUG4SxQzfNxWKp642JqCPp2bvfd7akzS2
KeUtcjN3zYkkE4aM7CpDHjscw7PeyTp51+Rj929jWvGnbBrG4eCMSPucDOqNCCCYon1fRbn8pNqz
+JYkPU5jDlaIP6QIjZ+YcHefcJeWPbICVlUfUJNy9oLx++UHYMnjBkYGuCWMntvNzBEy5ZRP2bUy
XIkAYKj5mCVWO4WDrVGWvhkyCxBC7qbG9TqCXSeiQjYU8SmZHYiKdbrX97xfbLbxAjhiqW3Si9XB
rDoxiratsysAmOzMhs8uTaNVT2ljD6fH+2rrg6jxUwEgBuIaWu2runHxNB2G5OooDh6Xmax84OT1
67QAifjArFMB4rjQBL/rBuZT2+GtmyRXtRU6PPW2xqAztCN8EdvQIymsRq3xoTAhnL/zfcbdBUtH
irBg6RMBeFznhjbJlHCiOL/qg24sgYjU3WOvg+g6VaNEnCHRZtPD3rqISuCyNlpSi3SE+qPK9O5L
gR1OfxqSziywHB1tmk29xKk6B5twwA0cNASc8D56gwqfQOVQVbx/KEOO7yxVSehOI5H3zvRE/LHW
7EX1RPeaHDOJ3Bhxc9ay/AQc07V9J+oMtCpEpE8XmmsFKikZsvjvERV3sekepdkcG03LsadHNWKg
kJpj51tWqvnHbJTmdOg9iysnKScSQBOwxLNbWPzx47nc2pY2sgpA9IiUsce4PWIJ5tLUBHSexwLd
GvzoK18vq/RYOqm3UxO7v2RZtQVwt2AMEI9cnwC6+oNijPF1rGmJp8zRX2baZKi39M2npq61ozvK
cecs3D//DEpat6iakUavr5C+azWjTgmT9VnXAjlhVK6WKMs0o66cynLc4+ncF/5AI5DQwQ1UFxeE
5Wz+lq42WCkXhVUkV80tMUeL8R79mTR2CMe/VNIU33L6Dc7kFYOvkbL91KPa2yPX3d/11N91wh2N
aigxyGqi60Skigx74o8qKcJjH07RZ2rR2bOchvyN3ar1k6k3HSJy/P6ds7m1n0g3aXMw7WBGV3dP
M1Fz15EEvRZZ5qEkiTmxFw4mfrHZXsF365qDWE59iBo0NfHVVKdKTYqTs59CdW780UWTukTnwH98
QDY2EJHqUuq2qAiBKrpd0GwyZs6tnV51JT+WGdyacPG/VetxOgK72InF19Kcy626mN0slS/qj/o6
JoiSLFWsskuukd5hcx9NkR2gz+t8dhHCDAGhTRwRK5Kd5UOZmupDU6fKmz4foBPHcXYslK5GAXxQ
BvsYith7TvBG3tFS+0V0uw1wwT3RP4ORA/sAhYTbORkjbjwFc/qrGiFrcZmBv4CEoSOgnaJ2cOM3
WmZEql93VfcuCkHWHYFQQaKKuyr7jH5n+q9nlfn8bKtx+YQ4bwvyOWvM7y4MVAd9rMlLTmofuyMT
rlblU0b9S7l6Ds7iRxDhmEyH7pyOfh7aMr0qxCbyfzg7rx25ja5dXxEB5nDKjpwZjZIVTwjL1sdM
FnO4+v8pbWBDzSaakG1INjyGiixWWOENO8t4Y23hJ4zUM6hLCqPrs8qmkpHMPZ9BK738L7Mw4UwD
X967QiUEdz2R0tcQ+WUMumE43U7kAs1O6tAqgedCLHxKqjzR8EWmP+a7mVI2aJ1bOAD2SW1p7y1R
mRjHZ7Qv/NaactXXm3IofKHMY3hIHbX8iEm2Ofptq5G2Tb3aUdJtzf4Iu86tfL2KARV4vcqZm0Zl
3hyiaXbfkI/omT/bQl0OvZol/2TArGhFLvaPol+MD1Y1j4avdRNq12qLA90J/SrXPka9YrXHNneT
6qT1ta0fx4H2LlUWZ/pcIRZjHoYRCauqskbc2hNN/V6LJPxZiBCxNBv/C1Bchv1XMubGD6RqXTS7
S094z2G5OKEvKHyG5zlbhm/gItEi4xBH/TKPkDU/Fb1leS9ORHXQr0aUtI4esN9PRFhKdl5MLQ7m
LFf/dcPSQTbWbLofRT3M7F9ldqPTVAxD7kP3SgB9m/X0WcOo0zu7YeJaxAWzsZfublTHyGJwsOQt
KLLf3bKzHeMr7zZe0LSTjsBBnB/Re40OkVpMb2Wd8NUDIU3HrCvfFErXHzt6KAcMjvWd0+zX2b9e
caCdZEIFjusu56AaZ8Drmd2gSArDPHnREItjnbbA6RZvqtlZOGVHzxnI1PRSdEQHB7JUFD1bhNtw
HAaH512AaYXz2TDG9GuL13fpZxhBW75Fad59oW0y9z9VrUm6g17YlL0LlssnFQ5dfm3dJR5PbdQM
+QHXX7X6IHp3EOeqy8YfRe7kqe+Ql1dvXBzs39go1uBjGNvNu9RS0q+uQDLXT3Mzwzwwx+4dee5i
ng9K6yCKpuhG+y3Bvzg7YzjZaccJFbDaR8a7GD+Aw2fDzEgOlE/D3FdPI1rkxYEdp07H3Ju1t6qx
tK7veKyzncNkI/AhuZDQHrY5gcEqxhpqTUmXqfICRCC8S60Xted35FjHUWMNKFlbH2Mi3Z1RtxYd
wyKVY3FrcUuuDpcQb9ioaRQ3iBU0E1Mb9MYoQZ1Qe+lm9UjauEUbHjqE5w6qLsZnRxubi9HOe0jZ
jXiE65l0hGdBQf8ORxLPRUrrgwcJJ+M41tnyquhTd6IXZb12vYrIllNgqWntFYI3ghH4ABI0K9lt
gBZvj1cH3IBnCLnYVa88h22qHpAUMM/qEBk7FYSNciUXFT1DCWMHKLcuvEwlrVYzHwFHogz53qSe
UB5StBEzvzUWesB2kS3vU0Cuue/UKp3MxJj65K9+VJbvht4IA+mt0DEgHSUhzumPg5iN64xbDP4b
8SCZ9F2xZopGGsKxF7hKk5+ypFiejGksdkbZWueyc8b5Rnxwh/PiB0Uxo4QQpGmq0NwCOPvXnHmN
vD1672nqM8f1UytO9iJBbSPqRsKNoBPxdhgoawSd1bqj09WxEkRh3k4no4laotvCQ3Jh5kem38yd
QHLJGuYfE/TNn5xF3QfWDc3VMps1x29io/NOthZa9ZVoM9OPoSOGLzNAM5p5DopT7tTQv0/JST88
/jjbTy+zWcLtX/zi22VKOXnU9KhSAhxOxw/gSOlpW2neAhLQCvNlNiLjra2H0Rk3D/V5CiO98cmL
rUOO4/PrmHo5PuOD8tYzJuW8uL36MZpbXCqKSPlqmO10iXMl2/nWG2GxQZuDvjEqtxQ1VodL7yEg
78VAjjlH8iBdQIyPwix+ptOU/ZUUirYzSRtbGSsTl+SK6sl9uRHt0sgIO8bTjSz/B7q7UR+qoW/e
RVz6f0jxlUE4iD6On1/cGwa9/SBdGJPHx7YSzFOfItVRxMcIC4jrYi17slwbOxPlNI5GidACabvK
l6ps9CpF8F40kqeDtuj9sZot4/h4iW19LYlxZkXb8KLWqRJvSDgVl+QIOdATUS/5yaREdIkIhI5x
pe9h7La+FrcdVXAVTYf7eurSIyGaAsOErNkfLSKrkzJgrRi11Z8XUTnZXR2uLX7S8F9XE2iGiAzl
kXy1ZO5evNFUP46ZmwVePvyhEcWvZQG3DHUhh2wT+ODtstC6kTZrnymBKTBA6BVvCqhatt8LDRWg
xx9scwJ/G0oum9/KCBMYlHiKUraXXkZnpBgorXl28ikKE+3050NxLcBUllhWsA23QzlgAEdoaGGQ
mmoY+/1s4ARepHDNHQ6Rx2Nt3BCURaAoy4Sa/pk8x397LUS+9BRMiRcUWR+dWnNJX+NiSI84QX+v
+/in2WrjzsW8MZO/D+mu9vJYLhY6DYsXaHaCxm9p69PHaiCXJDht9yAEW+9nyaoL3DnijnXIVUuI
jTpXYSCwPX9V3DB/zurWfC7tNj1bYzRyCS7OTl1t6w2l2JWsulBXWwNa+Y9L1/ahGyiVmj3ZcU/t
tVr0M4JbexShjXMEMW5gpJJXCp14tSxRh020tiOkrAalOy7CjI6j0YUHzUySA6n6HxKz5Y4jDrYo
4YEfN++wWD3m4P1Q1l6QIWl8Trpx+XdsrW9m1+lPCfJYO/n4xkySnVHpoQ1KuKquAvVES/A0aSTW
JI7zFy6H6lAkXXnpScl3dsLmUHyrX/cnF9pqWU5VkhUFbIMnDt/xxYAt90rVx37Xu3CNHm+6Dbwm
2jJUP+FzssU5J293nWXnkbHYIXcMmEEUlArlIKbSPE7gMi6K5swkIsvoN24sXhtDdJ8L/AgOuiaU
5yii4v34cbbe/BfTUx5v950oo2b8ytMhVzmQ+3EjB+XtqcopolK70/Xa2I4u4CEEk7j2uP5WQcrQ
DOHoDJMSdHk1v4i2iq5aoqjnZkGqqWmtd5NSpTvgE7kFVgk2qADuIdr11E+dFetabVFl1pdZCdK2
jE7eXGbv6UU0OyW4zUn8bZTVmwm1qOzB7ZUA2bKEfFynUZF6deLXyQB46fEX28okweejRElzjBhs
vYD6MF9gx1JixFDR+XsxhBWMyCigNA9DgFDUM97Vqus+d+HkfdbqzHQOyWIAJavD9Pz4WTanV1JY
UQ9x73NpoyF5Tw1CMzGr+VNnO/mTF3l7Psyb0+ugD61KV5e7jFVRMTtJCxE9Iag/Pbl5jZarFXev
Ho4OO7tz84VoQckwCTDJ+vrFRRFOZw2I1p1iIJi6h/fSUHx8PGubGwGVA9mXoDC/viI6I/UaNwQa
HTZG5M/OjNeQnZlHJe3rw5An7aHP4r8fj7k1h78ObskmZauvDlPASdrkoJ3wZM5RS21Qxy1mYTaz
MN8zrtkcipKWzvnGP9bJSMXxmacRiwIxRZiHc1Yc8lYtglCJ2p31J8/K9fYG1IGOEQSSe2A3HbSm
UmtytU5b8kvfu2rgjH12HluU/Yp+TL+RgFmfumj6DyVpwIn4TlBDdCSb4/YUHyfkuEZozUEYC+9S
mUV2dJJ+3mlAbC1HEiwpBiRht+srMItibbRctjrAYztAVlcNMl3f49prWwuSxBFtZUiXkvV3+zJO
r9Fu9UwcCBprifxSj2tQtN0wa76NIVaDdOhi/KRBRiO1WbRJHJt2HppLkS+WrFtNg/DpBHTeEbkw
4LRybcR+lS/Fv1hlNO2J8qa+1wraWmaU0WSZh0oKIeztQ+s4Ak5oailBOajz0+I2+T/IIxkn25m0
/7BhHaD7dPFcUFLrypU2q82oipyCRlW4Rwmj8hNb7S/YWQznLMPOs6iqPTfErY+CKieOuDIAQib6
9v1ANnpxowI3U8JxOFQwN3wzLodTZinvbXeGrgAla+du2ZpTDy1Fm/SUIt26MuXp8Gj0VIueHExe
PmZVkxxMo2z+mZ3l2+PzaGPnYudM0ZtRyErXKxsxWE20KTA3pdSjiHaCiZlcEmmvGhjS0k+sqPho
d6ZYLkBL9xKfjW1FbsoBTyXyl6bi7dQ6aVePmcrg1gT41tcaFcxmWsx71vSb41ADoxImcSbryoVZ
hXZct1b0NKDhMfqDNTrncc7DH38+l6wTLmGaf0gpr872uBD6vJgDRczcqp9oNvcnuqKJT783fGqQ
b8KrFJpggrfKznrZekFKi8SzUr7/rjSj0+yy25Aya9MXwwcaWjV0k2bvUt6KeMiHMXFCLsxhD65e
EGWX2plrKKtxnNrQWpK6RQDT8KbCV8S8UMbEeMg5oQ5ShD7UlHGiehuPNEsWo3cORlMaYieY3Xpz
IHCI0UO1kQz82yWE2W5kpchlBIWpzq8t1QcYAdNedL755iR4JAsSDMr73w5j5eOsCsgqAewI7TpR
mX5yy6k6RjZupji36uBBi+gV9M3ke3E/BGrn1cce24qdCuPmk7BVQTcjwsCdu3qS0epxC1o0N8iV
OeNyjYEwwAu3kvpY2rNjX5tI9N9VRa1nP8T61D4JrbSaswHUwPUzxR7TnUdaHZCAfsGRgCUB4Y51
B+v/dm7CQWqIxfihe6negyMpcl87ntQyVk9cDO7OUv+VA/4Wa9wNJ1fEb9USTLaLBJydfRXDoP0d
dqbxLxouQ3HuYdnZh6Ixs2sq4uovHCRNPpPhDHT0wqXe8wtZHdK/HoQiHohSySVDLuv2QWCj0B62
B/uqjGn31Yu1hIZ+Hb3NIB6fHp8sq1X+ayjyfE5pGBhoo62mGEmQ2C7d2cHvWzEOaasuxyjGDOvx
KHL7rmeWm4B8hk9JS2o1Cv56Y+ICqbrG8ewEcevqR3oGE/qXVfmuNod4Z+9uLBzq8dzkmGtyx62V
g4EYiE54oY3e29I/h0PsEdUUyiszMB0myyoxNmv/g+KPhMWgaAB4lmt9dWDomRdGrsKgRpeHflYK
OvSjYl313kp20tGN+SR3oSrEO3LB6euVGi9Dl9UxXy0R3gHoXnIcRBVdYrfNDrg775U0NhbkzXjy
57/tjFztl3RIU+ca2RSemkTXX52qnZCOq9Pr46WyORQ4EDA2CESgLXY7lJicvMeIzb4WIi1ozuXt
27FWxk+VHR4fj7Q1iVw50radegUtiNuRuI/aGsefKBirZPDDZKypUbjd8zK6KfAOa49TKZ98tQlo
ykrAMym99Bm/HW+gS2MsRhcFRgNBPOjCofyUlppWHbLKGL+79uTlJ6RCXYKl1NCfu2zYO1A3djsM
YpcFQfjH2SL3zW/fsYsnFWEmNwp60WonS6AKSPhU7+z2VeQnzxSOLlnQA2uNmNpqtSBYkuQ1Ag2o
T3XixRDx8MZ2F+eN09j2SxR2lXdkhrrId6AkfHj8UX8B3tazLHt7AFZ1bjNnFUl0CD2ClSrjIHYq
r0YiCkM+ZMIL13zp2xHvOa2uEI6dBKkypDPA1U8WBQDdH5RCVEc97M1LA0h1OdtD3ix+7UL9vowU
XjIaKwIAwaJJCztnNGvz6+OH35o4CwQhcyd/rY0OaOIY1Ho8ZHzQ9419R1eccwj15V2eLN2Tp4L5
cLNWPTlz4Z4eD7217bgEKGnDb2Lk1coInSrMXTBHV7VQx6PXwygOC2s6ZtU0Bo+H2toHMF/ZcjqF
Qtp+t4vQYdOpMHyToOzjDHwGViAIsDQi777boaF/dwdD+zYpJtYkSWy6L5mGNN6fVZ5/LVEX/JcU
+kMFfC2BbuRe15hJH1PBmJITaLDwNDvRP+0cLzunzMZVhLgVVAAkN6T19GrXp1kaqeac4LgCS872
Afvgn5v0SrMc4gL8gD/YXjeeknrs0519uHHAQTFCWY+6CVnD+sDRR5p4xtAqVwNh4/5NMbgp+EWo
6u2x4mcfWvhy9c7NtLGOqMZSZkf3DjT8WgRzihNdeGmmQOVUP+V1V35S8+ITwKZh5wtuzSuzSQDo
0si9W7C5Q7iq6VV4zfNmAh+qFMjcYfL9VFOChuyI50R5mpyKss3j5bv1htRmKSDyOYGZrZbvrAKu
6ACeXKu8i91jJpQSZKCtpYbvTM2y02zaOBJQouHrGVwbEnOx2iy9knOV4EPQTEKPLl7nQAt358Ht
rlVqNdWl4rj/GTt59LGk+jbvLKHN4Sn+Qpyl+n2nqpwpQ8x2dcMroZbySfMKjF4jp51zvyXMmF56
6tjV1XTTqgnqZRyUz48ne+OsQPWYwrMBkIY9tHp96MOIwzVpHKTF4Az/0pXqYECx/objoo84YgrX
SUt8MbOeViqWkMLXvFb8YX9dHhfSB1Ka5lELhCJ4+xVwSKrnTOBzo0xt9Jy7fYqIRQ9VydkF+64R
yf9vLKn0QcDMyl7rHFalm2eL4ijXpraV6I0ngPaeSdvi0h9mwwwqpxJG4veA8PJzbKtF+wXliXQC
UxblzrkG3pJeHIy0qX0oSv88Ksr8OvUIf+8sza2NwJfhaANGc5+lWMUoVK+JFGz2RoRperpr35Vh
aExojE1l7mRnW4cZixCBDQ5TPsZq2xVZqGdhhsRdXNokRlZdWb7pxosRRIaI/k7YP/P58eLbiJa4
EalcSZQZ2M3VnUiM0016pCaBOWvFuRVOdV5Gew8iqssnX0UsBCrwM6DD4Vi4NlPL3CWZKtodQdx0
cfFvHWVa8txa2pz4jQ7s2k8MPfKe5s4rp0uPNoUSVD3ZOvCqek4DEKZ5+qU2zRi5isZoRgC9Q/8a
j4ndHTpjENZhBhA34/Bp9/OTnjqi+ZAg42j/VIjCOn8sxERUgzdmtbNC1iUFuZZ/bRqEEKge3W3f
0dSmDOezJFC83JCQgMWZ0JeE3OTX8+xFb/pUFc1BD71IPfRLywwXltnqYF2V/FV4GTjkP/+mEizH
GFx+1CZvd7KtKa06GnYSaE4ogqS2xSHO8Xl6PMrG1iCugQpGwR2R83W+W9e6OzS2mwSFY0HYIhx+
l3WLuDhJqX17PNTWIiVwg7SJQhB/rfbFUqRNQsU+CSiyTpcJR46D5rZ7JPSN21b+2WxzfFSJEFfn
cK7WmYqcbRJ0PYZ/itMgtDE2uExUAiNhYerdm0iLxeW/vBuTKGuf+p1EMJqHRll3bEA90pB782ZT
SY9V7eY7c7hxyyG7RswCDEF6Xcqf/5YWhaPbVnaUpwHtGFIi3hH12oT+ofCLDLb7xQvdRLwiBz18
Mos6/XOnPPId2Yy00XOQdcDb8aN6EZOZRfKgaUjLaOQf6qIWr2Wjhtey6/6Qo/1rWyK+QIfelrZK
a0XtMW4jQa05DiCFp+cFv7grRDTjmMzx/EWd0j2C9sbZjWCR1C5SqcegL3P7fh1VGtwp6wgYEtzI
PE4tf0yT8hKKZLqqdfkfbiYQ2Pi8uxROJaH1djzHGKMc3moU0MLCKKTLxXnmKD/jK77nWrqx0xmK
G5AaLnXKu+2XTOkY11kUtHbioU5j68+1KrRAjEkTPN4Nm0Oh48tSlQ4l6yBkmVItr3Syw2HEhnxJ
2/w5rCP3SaENutOV3NjutHapCdI+YUWus8Gl0ooR+aU4WGZrLp+HNjQaX5AQGkfAjJAw5zhNw69W
0S3xl8dvuW5VysUJdgarBpmLEvuuYi3NymrdwrYgAE+f1RewiDh804yt/m3jTn/OJgLPc7/AGgcL
pc75ofMg/J0dO4lzGGJ9Dz/BEOaXoUWV81j3vfPS2/yHk22lyWsExzbeCVK3PoxsG8Kd5uGpAN4u
twyFVOxOBu86oshyiHB0vlIFgq2Vg/zZmR1ZRFwFC1RXgL5L5VT0KVdLWzHxyUDt37vib6e/Jk1t
EghX42kA0Hwo6jhGjQNEdh0mybFuYvVQd8keWmPjuJTxMAAx5Cop76yOqxb0d5OqjRTkF8P/IHUO
T+00mUdIYuZhNpPxg2sVP8O0HnbWxsZdR0BBfQIzMVK+td/AEltVkkw4AWRD2F3D2bDfOdPo7c2x
vjXHCIRRa5MGNuv61TSL3phobWLOY2alL1rkAo5z0vXxWS+M5hv+KOmXDk3lL1Y38D+YaYwEzRRX
VXVWljizL063ePFONLpxiEpIsXScAd0BZfF2leVaDhkM7M21bZrsTeJEy/9sL1ou1Ug/Hq078fXx
Utv4ykBXmGgmwKA9vVrV8ehEgNwERiINfRfP/p+jJW/jxn5TR/aXRjP+rkrkpB+PuXHuOHTCJDua
DtRdttuiclg22YQzXWRU39qwmA9AcfVTNDmUaRfxr5rZ5s5Zt7F72bokFmxcXnZdcLaNAiWKqMKF
00u/UWlCq7AoMSFolj0hR/mFVnuXUJBjDbaKpJuurkG7sezKykwcDxJzSA5Kp3e939qpmPwamowL
E7GzhmMVa/WPqFngCnlFo7x7PMVbr0vtzQIEQM/67rCqmlwZElSzr8ANdWhdmWq/to4V4hhrd3W1
s5c2R+MeQe6BmvNdIGy10zKYJsWSMelzLEqq6HNjxekhMf5UJ0jeG1Ke6f8PJQ+P34K4IVGGCKZh
eE3QLrnUvfLNEOl4nrVs/A87kYIOTVINNA12O7cjFSMJRhr2mKkWYB2FHqsvCwpFZ3euEBdAaODy
Hz4ZMTdrU/qfrW9EYRgU0/I6vBpqhjZBBYyhP+ltV/w0IDDsWXdt7UFyIzI2GiP3vbOkVGu17WxM
QG0LaGM3JUX66gEazo76PAsKLKmuxb6FLdsfanb8+oSE4SjCcMjLduTtxMKnscd4Vtj+SF2eMFly
X8uqUA/IM/yh6uSvoajg0VaGW8B2XO1FZUrs2Y0xxK2raDmDI2Pbm5F61Xp3rwK8tQdYmlRI0BqQ
kJTbt+rQkhITRJtrVo35u0LVQMWK2TkMi6j3oKNbRwyBE21B2W69i7RHxyuzRaUxKMzeeVcr0RL0
oam+x7PRKKCFje0b0qw2wHF8/DbSmtnLr7duDUy2INXDUyeIW90akZkpC1pTJIZxGKqBXodlf14o
m/xU8yj8Xx2LoT1GUJC/EC3ke0ZPW1MN6hJUIoV9nmC9gOjh0XbwnKtTzMXbrrCns3Bb26e4Y335
801J+RF/F8yvUSqUj/LbceNAKk4sGr7Xqh/Cc5Mi44XWXvaktvp/MO9DUYP6PQPxTdfxpaHP5FYK
Q7Weu7zAYB8OHe5Hh7hGK3rImr0Fu7GImDxaUBI2ft8cAfZS9sniute0E12L0IC1fKqxt2qoRFXR
t9nKuL2aUrf+IYmonma9TX4+ntyNQA9QAlcyp6yEb622zBx1DZosOMrownIOTdvlx6Fw9rAPG6tF
NirlPuF2JaC8/YSGO3Wg4fDx6ycX2FZtxthL6tMlbbI9ZaVfoenq7idsRw0KX0nUe+6iqcLtURD0
vOsA53+4WmOSGaXf0dv4ATt99L5oIg/dY973efMzUjrrZZnM5FUToSE+L6agRWQOwhlfRyRMp/PY
1XP+WRkHpwmybna0gzJUUfEGalTxEQm7rvTTplle7aHtlcM8NtnyMggNlxTaF81JQTC6vyzQs//1
UjHEhyRsEbvTxxlokTa25WGcuzgJqlyL0CCfDW0+NnjPx09IH6A1nntfNWecp/dWOXntAVEgU7uW
SZt/1BZkr/xWw3bmqLde9b/W7HPc70SLCHRa4BBwne2k+1upaj08NlHPUnLrNv5gZy6K5gKUdBnk
3VAP9BlMkWAG5TXioPZphzMN0nnouBTCWnxXuOZr6iGJ/aUCqaOeHq/AjWgb02eSbXYBC3C9vedm
WNJe7jmqWsoBcScRKCggS/GtJRj0cg8HtrUWJdiMJg9Q17s9nhCChhbanKwM1XmPYk7x1AkceQbV
29lbWyNxBqKxAbPIJcu/XfXdoCR1vcRREFtmVp0dpLOjg5ZFbnvWk7Tcs6baCCe4+YivKcjASVgH
vXMN2IHcWbn2AIPOXI/RX9Y8tX6axTaiDKZ5pHI87uQRm+/In4qSI9Wfu0Z6bTd1i1EVXchhbAM+
Xviqe5X9ts/DPZDy1mEpxYdosSKoTi/kdjpbZzLnsW3oSwBYGegIoTB0ca0msf1GQTQYDN9cmWhR
qeaTPvTOdEhjx6ivj5fr1guDO5ItV4Qv7u79MFaK2Z6oFop4jD4hSVgezKVxPxeKvoeL/3WJro8y
VqnE9cqm8vqKL5LGMbq0o0FFIDh/7L2y+k4/1BG+yBMTZfp8Gedzr4fIJC+Jkr5EHQ00P+0z+2vm
GO5rkQuvC4zcUsqjs0wAyVULRBPetIqZvk8i2ysPaAA7ia/EffOpRqzbPYxtp6q+1WXIApX0Rv4G
u5F+JlQtlTPKPtpT4TkokqLLWj430Db/kKMsA0bwLLAQsA+FYbFexxM1OQWoqHL11OJTlhneRcz4
LiBnYex8y43LD049OHqqiRJpvrqWuiHVPUi27Jisy0+hKDh7K3S0Hq+YLbQjpWZkcGjMcBqsexSV
ENCkCpPPmJjTS10hnmZbVegPnsYUp6Vp/hCwnU6TnX0dBxxQol77+fgZNg5ZHoEqEp4uOqfe6prX
egqZpaewTSsjuSpmhsFXlYjlBFBIO2tZGe2ABja2CcceBX4ue5MKmvz5b0Fbi67UmLezcs3wPfTL
EFUU01MgdCncvY/fbfMrSq0mipiyTrY6F+plMlKrN5SrFTnlNUFs/Dp6jbUDdNwaRercyORavy8K
oWqux2IMlSuWFJhyNTgm6h0K8Y/fZXOtSJAcFBJK6gQwt/NWoc/uTjMFfDVsnMBDs+9aTob5drCp
fFvetPyPnrVq++bg2S/Stik+ggCz3z9+jI2rxIONA/+cE50axmq5TN5YdLmSUNbPpvg6Yz9+QJEg
PRGaLlRvpv5C2zDd+Y5bg0qskiSgc52sq+41nanCjEa63HFknyJVCZ8MrS3f5EgkXIeorD8gUd/t
VBg2LhUoBSxQDgI4ouvItGnrxJ6mCiBYnIjPWhwb0DXRrw9RsDpOSlM8T6lrHuKJm1Mr/4s1p8Sb
mMDRAQ7dVW3UZNZFZNXsS5qcb8pOlEfNEz9Dl0qjdGPfmeL7RUxdQ0oFQxyHerOuJ6dapwldb8Nr
vDj6X2iyxNIHfd7Z+3eZKVmpBRQLVTlLFhfkU/y297EY7OqOrsbVE637vhkwXOg9vT32ee+81vg6
4c4sACWCX/rjRIOhkYElK6W+KPFKt0MXvRemeKj0V3Q0e9Vf4Ix8b8NlmX2ntMI9ysb9buUooKQB
jcagXUtb4na4CGH9Bff18Qoag0VT95WSo2yXLtHbwZlq+6gJCqH4+4ls9msSD93PdYj7cC6tNN0B
hG1MOwmyR8+S3UOgtErJ07Sz1SgtB9699BY/A7hfnCJm40ta9+5XV6178xy1BsJhc2yRTDw+MzaG
p6IsLxjCI27T1THcL7ExjHT4r4QtxqHqKCz5CNS3mBYm2NyVoDoFnlRPel98+fORJW+NzJK7/K5Z
gcptRZGlGbkAQhQeXJE/q6VZw/EqyvGiLZH73DR1fwRaHQaPh/7F4roJ0Ry2EyA8iCtIwN3Zt4Qu
cpQQescr6rrDU9Z0Znacy1A/6kO8XCatVV5E2hvfvLkf6Bol7TlVjdCv7XaRPczGb4UV/9OHpbdz
sN2dpjyYvA75DeQQZPzbpQlzdHHjVB+u6DDZn93S9vxSLM4FDsLyV4PAzaceUadPj6fjLsyg+CbV
rOEWkfhwId8OWisUckHj91c0aJ0BxxcvDWZ1Tv+azHI0Tg3CFOXOjXl3pMl6H4ww2bGR3M71qh8z
NmAkhqtXkvdaejKfVMrgp8cvtjkK2CFVVvO5L1bXcut0WlK5LXuLjPyH4cXla6cv0c432xqFHE1K
jOK0QPVsNX1m7pYNLnTXZnStSztM1ZkG5F6nYGsUGvYIZiPdRotk/S6zUOwinckCRIVeQokOwuw2
zs5xcI9I4sMAywFZx11ALL8aRtRUKuywGK7m6LiXXq+i5liGtvYuNxz+1UlH6gwUQCxU66vqXV30
lXskJjXQsc07c4/4drc0YW+AI4GtTUBDR0EeX79dSghPxsLR6uUaK32mY+5A1cXvcrXCW8GrdIXG
9zT/+4erRo5Jec1hH4J5uatHiyoeWgBgV4Xw9F1vdu0rGpHjztrcfDNc1GHCSOHSdbDmVollDYm5
EMJEy6Eyvf6aoqv5gfatftGS2Et2ttzdSU8/nK1GX40gjahptcujqQMfr1nzdcnN9OQBZ3txyib9
OBmx8Cctci66VtXXqEuiP+0gypHpJfA3dwy15NuPaCc0g0CBqJh61uJsFkbyHg6+erU9BUfixx9P
/lk3J7sci/uMrydBsevk0DUw8e6EsqAWVJmnJvTml66x449jY8KMfDzWfSDBYFiAwTMi+CWCkd/4
t9U50SF0Okx8r2Ou1F8MVC+eiUfd5FyMzeDhTdgin9q1VvfPGHnmqzt401v8C712J4a4Oxto00i5
Hc4G6Fy0bG6fw406MUQpQb5e6+U7yBrdGSTYrgzZ1jCSbAj1kd9hrtwOMxRdZaUOS5YFFqYYIM6t
e/C0aNrLvfcGWt0OmaYXSp0by1UrFPM5bYZaWu/+MeqKWfvtdX7hTn/7ehj/Eh+m83LFhb71IZYv
74WZ/hPqy3CsNX3aOVrvrnY5HEaJkvMj7cblS/82XLPkVBUddbnas72cqsJqg8Q0p8uYLrUPg98I
xoKi8OMlujmTvw26msmynDULYvRyda1JQxh5Lp6ietR31t/9poPBTsGLX5xnNM1vXy3Tya6xYl6u
oT7N72J9rk+dk1bXCKrDzlD3L0TAjoEKVEzEzUCQ3g6lKGncteZgXEsli494wKkHs2/3qG/3LyRH
kVuaijNyIasTS1YswRzWxrVLcVzW53w8jMYkPiZo9O/Eovf3AIAVKcPlEUHcp7LoN+YYYanGdcYf
1HfDTD3NCL+euqJIjiNo3C+PV8T9MjToGRF4S84EwFj9dgKJf4bc7mOTgkA+XMZCrb+j3LAcMQqN
klOae9gNAGVVdwoxWzMq+wS//Li4W1dLpIIi7MRFZF4BcsZHkHrDIddolleKoe6s+a0ZpRYj4RRM
K6Wl2zcsyeRqtUzNa51ndRB3ffYpqu3lZUn1+ac3U7LduQfkJrq9c8CaETRxG3Dz4J94O6AlfTxF
DPtz1JPm7zzJnPppQVe09A1RVDrhbatYl7wpnAMWRMh1mHr1z+OvujG9sp9LlEQ4QaS7uolCfWxz
kZTOdQk1xe89RxzMDHsS102ny+OhNnYg1W0Q/7zyRmN3nmO6VFFhX5fKiC+Q4uzjwtycHo+y8RGh
xrApAKhSS1+XB6GAWsXAMUq0Uju05qziPAqrP0IcFZcxl+LfjwdcvRadWC42F08XOrocLOst74AC
KOkw5QGVFffFClGP6Mx4L7/bGAUKNDcLCBIAxuulkje94c2tVCgFOP2qRUlzXCp3j+S52uPyXRBq
IXSl4UIX6+5dzDrLBNDPwNTK3kffXjv1S/7DGbRF+Lg7EwlFICF2ZnC1DX6NCiCGpI4aMn3cVRWn
7zoNlkWTB6OVlH+lNLGehtBIU38s0YnwK4SsqdD1CahxZJGMd5lLP+2/PAOsaNam5DCsS2WKYeJO
bk55MMyq+8FCIOPtFOIeVEdherCTpXmj4Afo23NafM3NRnx6vIi2Jh54Hu08kmnyTfnz3+54kdP6
HTBODGgza4cGofpvoWPXPvEZ4uPK/3F2XrtxK9kafiICzOGWZLfUsmxZzvYN4chQgTk+/fnoq61W
HzU8M4M9wHjgapJVq1b4g61fQw4j6v3zqhiyg2cBAEXX4pyzsc2Yt+CMWZ82yGaP+WDaN62/9J96
cwlfV434XYLB+PLymhc2MvuLiX3AkOt598aq8Vraukmforp1HhCgwqQGX7Pbl1e5sKWAH+x6XfRq
QNyfdeqmfAfItYY+YawYfgsx/xaHGeWa5pbMpstThR97HU8VYhsxbuZed0Ckvyuv9NXPguu+scGx
0don02eMdT7amgcsmSxP1iedZf2XzJ1+rnr1YqMc7Q8vP++lt/oXdEiGSCA/vyULq9m2oVT1qc2y
4RjJ3DtuziKuRPCLz0OM+3tV0Fo+u6+Kviw6t9v0qa8oPRlBdnGN1jeVivGPcKe/rw6TL1oKEH2w
Dzk7EL2HvaUuWnUKgsX+NDsSRuhocHZf+8ayZ8B2PfmnvCqqJqUR6V1TYrtwIGnN0MkAUbKrx5zF
pNlkygWcojmhAGyk/TitJxk242FGrywdlU3GswzXZB4vfEUAClhq0UUHAnmOsppxi9caN97TnJvO
0cnGGrfIebty6i98RVgxzED2OT74ubNHc5rJoNbP9AmvZDcWZdPcNI69Yb9hTIeXt+V5V2j/jKxF
QwS9Ptpc5xhgIendmwanvW+Lbrlxuqzt47LFh1fOWAwcG4Dn97nfTWs6NfYi7m0Ye8ahW4N2xnQn
0jJ9+RddesX+Xp+BXKEtdL6FF1Xk42atPPy06J+tPQ+Q4bFculKzXVyG+xOEFY03RiNP4/m49KIl
36lPou27x3wWwQm3LOPKw5x1Zv6+Xf56EIn7HOQZ2b4tpd0tUatP3hQJJIFpZvqpo0b8QgcMjBEs
LBYjriajuqntUF0TXL7wkBEeAQH9cChIbNinDxlhV5Ib/dadGH04H3D7me+saLSvvMpLewhRcRLy
XXyCNunZMkwaZuoS1Z1ywzU/RkaXPTSdGdwYndUnjcBKphkKI5mmbTjKwYoSWyztB89Q4koJeeHg
MKOFMM3Mcrc2OotJ5TJ29lDk3QkUiH4z+Z7+TJsIW3onn65E2kuvFswJ1SpIAv6z/5T/5ANVU264
pPvtaWSmdZg05Dn20D+OYHewEsn4rgMF6WS3fHi6CnTnzKBSFicz0EgsS3YaTzNHE2eU69M80orv
3+Z2NudXAsOz52NlMp0dmwAJ+BlYXmpSoaqFGEi/Mn/nDPC+oaeOV2iyl1YBPMQFQjOWvPLsg2UR
HmahJSo4ZMEYY5cHNGFtr5315xuUh9klUWC/YiL4bIMqmZdkqFl5yqeWM44h0FTGXqei5s0k1Jx9
tIthM+/m2e6d44QfFGB25Wnj0LpyE2GMIEdln16Oc+dyLX+/7T4W3Qm5FCjnuV3W6N4Oir466WZ1
Fu4tk/RxdXPFbHRhwx1Mla2npqu3IC7CKvrpkP1mMfwws3qF4dY+yBrweTM7i5Jp8Z3+q7VCTjpu
mSo+9F2DsrKRC2xFX/7hzw4ZLxMVCDDoEEZJMc6+mYtMdjFVjjihArO8qnxdnpZaZo+dVNG/tRb+
viIARwxQd0ebZ/HLiBgSq2gTJ9hI4hbzLzteahHclpv8+O8PRXze6e7AnZ7xbXNVA2HDY5KDpvx4
cLrhJLGQQVhBGldO1l81uf80Ff4+FXRXyri9EUXUfHqop64XeWRW4kSuaf+qXeZkUNec6KMBo2uN
5SDVt5Zv8K2qTLFbqldlGFv5aH6F5IYwXduNrsNsWxjja6+ZvMdBDp5xCGQZ1Mlih/qHmWWuFU/9
4nyqwynbYlsq0KZz7qzXnubSbgDkSD0Puuh57LdbkPwM3KtTMGPzA4a4iluzQ+qXwcqVjXcpWFDC
o4kJ4ZuzfHZl58tcaHDL1cktLfd2G9fyHujWP878/n4drmy2HWJVeKyfrQIgd4hkEFQnv4rCtCqQ
ParL1U9f3m+XnoWTz90M0GW35Hi6B3rU2Wjmj+XJU6uXYt3rHOEd9v/+xojgYD92sOvO2nm6Sglf
pahX3tgs7PztEg596vmj+vcgziq7YDcseUj/Z8+yIn+onTFnFRO1Z3hI4uhms3Mly7iw0ZiD0AFD
o3Z3ET0LO52B71pF9+MEMX4N8DwVfR1nSxjq2G/G8Jr697PMjSptZ5PsxFZyqPP7XSgc0VEir07A
Q9bbcQo1JBIJKy+aou3zYhX9oTQr57spq2uV1b7DzuID8lAYDP0Ne8/U0voi8PeGSnWqMTRKkdFu
DZhP1ubcLqFZv8auY/6kgbr9wYIu+NWa3q+X9+al9Wkx8W+T4hghxqe7xs88oXUXidOkVb0eyfrC
DvawxFbLj4TIX1d22z32wO/GAxGr0ynO2aK+kmDt3/P8LUT8yyavRKru/HqUWMw4WTuIU2FO6sZZ
egIxsqjhu8Gq9PtCVKV917qYL7388Be2mUOrlvKDTJJddrbNDHzA64ie5MmfPQdb+lC3XlzS/QZ7
C43h3y84ikgCzd5Som4/z++coA8KT+tT3c6mHeMl3L1rwzb/tTirfy2lu/BGnyxmP/2uws1az+sy
KvZRqFdGWOWpN/Rm3Fcfjcr8UmdefXz5ZZ61evdYijwAoxZs4Qip54doxEajjRpXnPDcFFMsZDV/
6LUC6oSZqhnuSkpqef3yms88KPZFGe7jHbADgABNPn3MukfOc2oKcVJhuz1GLaLfRbmst2jdOWjL
6vk4yVakS+Vbt7gETThUtt2B/LH70a/6Gv3l0kvnYgSXHu5Zk3vW52L3lAue0SQWXsUDm9N4t0Rh
cz/mRZVm1E3AxUW9/nvg3wMlaTUt24D86ek7QMdJaN+oxSkb1PY44JGZtKYR/nj5VV/6vExioBDu
AinIxT9dBYmeZR4GEpmtCI2jNrL+iCJB+74DffBOlOM1FvGls8kZ4VhyXjjqZ1/WH0jP+8jgXWKa
jc7ZUh+8fAxvgM+o/yEM7O9tF6bn0jm/n83FX4wmVOLkdzZ2k+3yo3GtLVkjz7pyr13IBID0wsbC
O4Se63kIqPrSMCSg/RPOs/reDIz5LqO3dqXdeuE62xVFyaJ3VhlOE08/VWR2/RjMFFpupbbpQWd9
jm9rVG4tVrm66k5+mTt2GmVLG9zpoi7+vLxVzrW99lCAbgeRAEEkcqvzqmFz+yDoN1J5oTEXj0GO
m7e5gdbAydg6MX9xrDKQn3Vba5GENNWxVDdWlTOqiYL641pW2HNWTdX1yeZVrj7oTQv/iImrNf37
2eGXRpADuAOe85/AGWun6Dg7fU9VI2SpXtHcuHJ0Lnx1htxsYkgOJDTnkXHKXLq/oKtPJeP7Gwob
EXvb2lzph1w4oHttySYGv06v9OyroyCkp10W9OTNXfDOytbyofeW8vvahPJjS64ur7y7SwvuWkn0
C/5OLM/uswBEo4HNVo5BVN2mQ4mW5rDk6+vQ2L46DL8PL++qv6nlWZJAps5sFKTrXuGfpZ5NFnb2
XE/FaVBt/ej4OLDGUPkKL2Xmrd9bczZh8JqZPlxBJp6387hNtPfdeb3z1832js4owirV+8jte1Up
R4ELqIo19Qc1ObG5ihzb0kovbjIutgWW2HKK/OBHpSPoaocOfRg4PkasVWUZSd3lAgHdXYLnKDHO
OUbYOXZ3bRY6Q9wtsnJSVQUdU2u8+IJjZ2HO9O+Bi4Y4CQX3H/Xl+Rupbe2G0FjRkFnd9TCHYkZ7
wHHSbOjXK0td+thMVcnFOdZ7g+ppTJH8ETZ18NvCJVpPmbb1h2Go5Te4i2ZSCsP+X3YXvUyEQNCM
4mI/284ZvApXYQZ9O1tjkOa18ya3XOpNt5/uts24Jn146Ywy8KTXT/CiHX22uTYlzBHwjnGbmWaf
lo6Xp0296SuR+cKlBk4aKap9Qv18Om2iQ563kW/cWvZgQu1qrVe96vp3CIKI9y8fl0sP9N+l9g/6
n54lBDHUmUNklHpHDolrCHUT1IhR/Q+rwDSgKQBkAhGlp6v4/rYU086YyWXXxYK++A1TvOrKKhcu
NIaGgA5390wKz7NcQJbFIi1X5yecbAecVS3jAB28PEKrte+U3xU3eSjNNJfEvJef79K2j/6i8lw4
G2iDPn2+0RxseEecsBHX56TnyN/Uk7TiSPC486S85OX19l19FuNoXUbwGnZo2TPNoQgILnVogGSZ
uxqP+BaGR0H777jmVpugoSIhzuL9+z8sip/fPhXiv857VAPDVll5YYH7lp0dxLxNydgV3glJmiCd
am+4jeipXln0wlFA3gnPDfTg4Kg+s+rp/TYzjB69m1BbbxrhDxS7wfjJmCLn+PLzXVwKHhXoXK55
jvjTj4jHoT+FkvtXl2V4HP1MxsrAbCJsp1//w0rUeEDIuYC9c0JTpSPlqQZFttBr2zGxSgwUGLDV
6qsas/ka9vgcuLrnWRB8SPA4e9zBz/QDlrxoBlEUp34Yx3s3xKU+cKXCVSzM/ff9jJrfwVPbphI3
691vbu209+2m1LXx7P/zQ/bhF4eF0eJZsM6bNmhriRp5abVOWuDVdtNk1Xic7aY+FFNkUAO2eCuV
Vh0mqGYRlbKxO7z88i+c1T06cEfBnntuTA6rR8/egh57L0ak1Krgl3LsHkkn4dFY8f/VS3V/+dSe
9CjpWTBZPSv2ZD27doZh5a2x9/fSGttt6IlD8WMAH31NmPJCNGc3Meeii0zD+nzqttRb22R1Y9yW
ap4TmHnd3SpM8/TyG7x0UHbw4q7OCi74/BJcVeuPnoT8uzRlP6UeeK3bVUDriqehdL6+vNjFz0Ud
hP7OLnZ2Pu4qZtOvaxvGYQF9y0v0UPPlMospSFVb6bxRF1wJOZdWhIKA4BaNLjyGznKYxg0W7hY4
7DAR0MkPXTUCY6hy/LcNfx1ST6rAvBLQL304ehSM8HdQ6DMIatsYFGpyzE9VWXEMlRtBEvCvrXLp
2iAtI6+g8/C8j53BLWK0RyreaWMEiOE7ZXvTQVg7ojI/vBqYQsh4cwrvysV8YcPso2b0NWH8QXY6
e6MRFnWq0Cbb0qusu6Koy4Nw5iDOgA1c+XjWha+3+/2B5GUISqm2//l/EhpUv7c1qnBfnopcmTe2
yoY2VVpmW4JRZWd8ymav9Y+OslV5q33PaJNM9yBj7C0DGmNWZvjeDDGEO+bCqW8FRk8fpeor/1h5
mWdeSRwuvZn//tqziNgZayWHXqEtAnAkddcJ8bp5sOOAGvbKFrvw8cFQMFtCrd3imjtbSvYV8ztm
1PR/tumDuWx1UmtGx47Rtw/12LhpPwzjlS+/f9mzRGUnSZFBgq2m2j8r/pBe7toaa9dToKPqcZit
NfYNq8Dw0bGT0JdGigaG+5XPY6bTGKnHfw4eoHJ2YQZ6jXskfroZprrwh7nKi5Nva0eneScZnIbe
oOybfMGYI17NYLxWA11IQykPAEGR6FKVnNfxCkEygJi4KUSGXb6yxro/ervt2mZIi01Ei9USzQRU
sPhH6s1+0RO3wNBxxOjSnz/ukjeVsMFgnowm8x/qwGwY+BVWYlddcOXDXjpmkG5QltrBeIxFnr7Z
AB+0ZVP7LKTK9pS+dawb5Qv7xm/oXOZmu105KZfeKlwKqqJdGuGZ5nI1qsoBIVidinzKP8+9aABc
tdWh86w1uCv7MapjQmZ0pHo31JXF/3bczvZxsNcViASSMvBtnz6uN1oZU+2WNzsW1Qhx1HDbVMLj
KO4cRE+6Q17VE/POKS9SZ6DkZQpSmHbcOaF+MIp+/ph3+A7HIrd7/QDltPOSJreyu8AZB/GYZeXw
iElq9xpNXtNOmiZstmMXerW+ciIuXDTQTaExESH95+33pStat2rpjrRNtTx4a2Pl8YgF1fHlg3dp
mYiZCfUJnfdnXSZoTwIFQllgVmms9+GIqJJ2g2sioBeiJ9KxSGawBdFSPs8n/d7bRn/21anxYL2k
DgwUdLGNBoScS1v428vPZF/YgiEaXAB8GJ6CoDq7xiZMnhqxD0sypw/zY9Y3yxSD0LLfl8qdx8Qv
Gp3HbNPBvlnttali9DkjGNb9sspvyvaq7chzlDJdq3X85aD5tiXuYnfyNqgD/oJFGSjQj1GY9Tf1
li+PM9SM+cE1i3x+P/h+LhJX4+eRjG2WG3co2rbcWNMoX7n5qB9hNm3tlQ954RXD5ENEB+gdTZbz
YIYQihqD0VFky1ptSdZO842Tu0VzGiv+eeWOOqdq7xEspPonelEicH+fBexN6mHC7pBXXE5WmKBz
Ja1kVGanYlx28zEp7EF9G0pXNPcm1HHzpsmNao79PKDBBK60D2Nj6qyR/ryDLuO8qaZNX94Hl14J
jDhw/eT0CGGc/UZtWmpbJvD2ugr5/mYzHo1l7WNPyn/Uuvz7OiCNAvuERwbi+2ypwa2xgscT/oRQ
qnVEDG34malMJ6O96T///lSoR8P12KerzDmeRrh8n243SMDgqFiHx1U4fjqgc5L4Qn94eaVLx4j7
CYAc7VkkdZ2nK82ZGMWGUfmJbsw3qcrwEKE+GZuIpjy60e79WqGuOVtN9fXlhS8Epb/uP6g0oar9
LBnJBi83lcfbrOuhOTjrGrxeAX/9+/x2V4WhKwMGBtWQsyghe1fqvuvZHti13W7CaA7Fgt+XMVrX
lN33W+fsVmIp+pHcTECUzlO6cjAzZZkVDxTmxV2hZp10PhUZxswWF5BRJLIx648vv8UL2z8CAcEO
AY7wHO+cDbsBygR1ply7HjBUn72qLAzb6qC8AiK5sFF2niEGSuQYz3V2htKOOqKxOM2LMW2nyEau
964gmDZJ6yywO7aqXpY3E1BT/32eh3Z2LRxdyHL2aQxBmQvmOexhWDtl5rUJgcd0y5/4zTvDLWo7
1QfLl7LFetVXHxDrolOL9F/lvzPWBqJNR8brx6Pnlg/2IP36ZkKR4RUYrzAgu89zN5YZ9NrDy9/l
wmag6GEwyY0IM/i8qVQG7jRWgmlaQ0p2o+zFj2tTbLe152yJVOT3WblMV8jeFz8RIE2qSfpLTBme
nuWwqWczCyZxGgPpfLWiWn5caz1Tl7vFTdUP4l7xfrneTO/08uNeaiaRYXCKuY6pmM+Xpnu0aswg
xcnGgruOSwUVO4apslWJRIq9TblppERQpG50Mk3CcrC5Cx0o2lNrvHv5x1w6E1AAdug4ySGDyqev
YdAOtXPgSdQn/TaMqe/tL2Xutrt1izksV770hTgGSwaSDL3YPf3Zf81/SlyqbFXUDRcQ0L8AmkOP
ECP6cum/PxP5Lt2Inb72TIcoJ1+hcTiyirSCR0C0TlyYqz7k3ItXHujSMSMZpaENDXtviT59INwH
RWsMPgw2LxM3vVJBmThLEXxexFw4zAtG/fFfHw4WLjgi8FQkc2Q2T1dEFBjSflSpky0Rb49DF3dD
pBebwYvrbfOvrHahKUEmzPSTxrJPODsnpmiXNqCREUfCKURVfKwrtKS18sQnAQe4ObmqD9tkgCDY
PEb1XORxlkXAx9fOM9Ybn4t4pT+cT9lBz35VHPzWnfWh1faQxdhQtO4/fxAUi5Fm2rMOyG3n1Z3d
o2uikfk8QSfvDmW0eHeeaJpbjpR4GKJhu7Kex+t+epEBLGc6CUYH6tAzMw/wdA19l7o6ZUgHJ6Qd
XVKF2DpoZwpuX/7y1n7/nq9F9kGDlGYUNI+z+xnlMPzSrEGeCCprn2IijSC7v8tSx6hImB9qyvav
mezb+mYLunJMVugaGGx3QZXDlW4bEbeDKvxXoNKXO7nk0S9ATN2IEOxiwmPI5zlPobr6czpVM7fx
ld9vP//9DET+6msCE2WY+nTrBhsauEELgKoMrO5tRrvtx5yR10H1tDc/6TLP/U3hGMGCUhERSARu
9V4JodZ7X0s0kgv4NOWVpOf5CUamhv0NMIbG2zOtct7niNPcflVbdfPBKg0/duYoOkxqsj424/L5
5ZdwYbm9c0/AJcd6rjlfGuY8y6mUMOeoRwpUy9+M1QagKfJp6rhbdY018/xy5eiSFQMICC9gZSqX
EG8ID+xPOZTv5gJM9mKaK+R9N8QadB1vkTuvruQ/z+M8mGYE2bElImFlpv70S8MGqOGwienUCLM9
bGEvd53p4MpFyhHbt8zZkWBkSlFLlgN/7nzy5asyMycho1Ofd05x9GGx5G/0GniHyFqNIlazMVvJ
XCzBV2uY6/5QeEsfpMgmTGusQmP6hQmLtndamv9lWLz8oclkod54bY+XWmepqb2HVTL0yayXtWbM
3BU5kB4772+yNUPsrM2HZXrbz1r6cbnhM54sIpO4D4+m6lC8D6LvnSmNL27rqbeKWzanjWdnX8I8
L7bYl6RVKbBD48+Gstma6m2q31gqH76v6yLVfbQty0/PmqYKaoQ36cQR8DoSHqWQMYp7aAYCGOs/
7Ue4iBfaot6xHbxiTbYoWMVblMrkB1Mr8SWo7PqLtWxVd1PYsv9UhPS1D1a5bVssu3nGDWjMhPiN
RExRn0Z6Q0YcRrKY48bD0/X9nOkBAxG4kcK9mWef0UlkjGvzPS8deoTr2nrvDLMOf5Rz1HqHkjx8
vrFxZhPIKIihuxcGo9J7BV0qT0dvkeLVqIzVfAVo3HF+TDIqjRhxpXn7SUQTqG210gaubm06S8po
la+V7RvceF3XIPOks/a98owsn2CLLJH5a1vaSN8adjs7ryunZjaLFfBi2oTmwNCyO+GpDTD1lx0W
o5+Aw9IL+a7j/WKyoP1XFPDrjVi3tk/G3SvndqHjNN3KcJK/iswevzAwJlNRwBk+jiYS3LeL5P8Q
g7KcdVoNq73EKCwGGAeBuW/wwivmNgFAlP8JdeO4CXzHaotHreS3es1nyN0qnxlatGH4DmFjS4II
U8Xn1suaFopZJ78OKLrKxA57cvKVyy4C4wZw74D5iGpj0DzWFqtNAtWRnY7AXMGY/5XlyK8llgXY
Azh+vuYpOLVIprR7l0/ZWlhvSGOGr4CIBn0oml50h0nmcxd3eN2NsY/cv0zCCKnfpPO2/g9n3Esn
4BWPax/pMi7Xwb839BgCtQsYPKraElZCJSKSKmv8MZmionw0+g7ZXw895TEO3HZ8JapQ1pht1t2n
vBXyVeU5+sbQqvmxOr6KbmyxWk3a45shkwgR4sdyqP0qNrQ9LQnbX1TYJKLoEnebF/y2Jif7suGU
d1dXS7kcYNXgDaZN6ch0MLln7ou2tSGXiMa9K+hX17HZzP2rsUSZLBZBnj1am1l+ibhCJbLqZf6+
Fln1wfTa7VthVP2WeGVhrUllZ/lPnJAKIy7tSZaJgGWZxwY2ZGuaiUCHt401LJ8cu3XeRo10xris
c/FpEZv3McrdcU62dvXfjApkaVqU4fyzdo3Vjseppn/ZhWFdwOAaHaj/fVMh4B2o0kyLelrHOKq3
yeB/H6NDFY5dhtNEXT0g0JpbPFkZtFU69rXXps7al+tPaHsc5T4qvSKtmf/JW2No3XvFyOxhy4oo
VTDUUTLBdHKNgR26W4JG8VSnNcM9FSu0+xIl+/md4fhdn67DbD+4uSP5h6e7VDVbqJJlm70iUdGo
v5Sik3+wzXWgDevG4uuueTCwC7V+26642ifeWo6fi1z2edIuudpi/E84IFO3DChDe7r9ITxMr+KM
YKbSHofa7DgUvv/JN6v5T++H8pOjR7EcBn8avCTq/eKth75cfgOeHCLQqtsxTwvZeSMQLRqBKQl/
ZJHl5Fkfz7lh37i9UPnRqRkixVPed68XYZuCSKfmj5lt0/zSLnlzXAeV87M0y7w4rB2CUUch1pDW
DtOXr86mqyINaZVh14oI3MfeKLIxUaXvfaa/1w2Hysi7OoaXuf0xmPPuNLYl3OLNMtbPGG/rLoly
Q912LkV1MrfCQmwCXVaR+uyZKLaMRr+F41Z9AWABBmzqh2mJo8gcvuV51mKepGvzO34Rw2cJ1gIJ
g94W36S3+u0hR9bPj6N5QPcxKFkrqcpy51jANvPiKiubP3MJhCjtPL9Sh2lagiBpQ1M+2NABHi1Y
CUsyLEUxYLpWOJ9gctODNMsxbD5mg+kPINIm/X3bASYcR8voDluusU60A5wGXUsNZorT29AlYVAs
nxpYOqSmWNZ6uD1pLKoF2prooeBiYMVbZyOcSdMWjV9fb1twCI05AIMTGMAXwKkiouq6zXqqzczL
bvq62Rl/gVvyUuyFjn/iCWEbCSqQljpUs2F/oj1Qt4i9zgD0xrp2fvUqil7DPoJuGKxwXOJW1aPG
21Kuj84yNfeeKPogdvMOcBNXpHhY7W796NZi+1jLlr2KUJj/J8zI4w71RjpN7BD23VIJNF9ll4ft
0V2wrYujZhxWYJXIgcZGpVx577STeyrzsfie14QF3BGLQiRrNbUfe9cpxLGaILlMtPnrO6R4tpbx
j9uflqa3vmM+WGGP0fA3jKi9l4T50cwPugvmP820OUhqQ+yhm6x6wqDZ19FrSA5Znq7jGtxYtu7b
xMk8Xydofg6/PZ1JL94asyiO1ToEilOWR38gcXdYyBJNjHiruS0TBQywwMy1xAqUGbT6M5b+tJFb
FDW96Fq6a2wBKxgSK+9yGVuzjh6KvEA0xVy9JVkl5lax67TVl0mOxe+6secpzQIVrnS1Df8xd8ya
8+8ZrmbiJD0SDFRNAShxsYqW7xy7o+4fttAe+2QlZX6XGdDhjj2x/zT6Sxali8pIjhtuIpte4TqG
wKlLlG+h6nHr+n7Wfbbd2t4A4eTiQ7dukTzoGgBsjJtU+NCgNzClwZKxJ2t7WPpbAVvtt6MN/VYY
GkMdT7lqTvIwbEQyV9G0pKvYoxZTjPVxyevSv63sqnyNVBWykj12feA5vG56K3CQWG/WGpL/kShh
vg1xhF9ICqz1UI+qid5QwleP2FtQ+3ZuG6hUeytQt9XY4RLcNysRectlczBLhCnjJje5dnBsKwIE
caRZ3htG3tTx0NWySWbIFtyP09JwRIn2v/U2VG+RS6P6t9wCz1hcSTb7dhv08iuyxvym97UXcV6G
5UPtr/WrYnWGD6apuAaR3Gf+oNu+zeLaJsIm+EmoOVauyeVvCIFMShiAO/C72f8qw4oTZm6dc5dV
Khx4AlqfcdYRlBNLzg3+eUYx1XFu1/5rarlyiQMEbJvUrZzRPGyitu1kKVriYucsnpcC0gFGJFFn
sDkiUfgACAhnjiArMhEb85pptl9h3PeIUqi4afuJPyyn6KGWzO24ZwJchbM5muebaWBmyPxMknhV
uAb8bmxvLGHmk8QCp1QYlcreZq9k6yh+4X+7ZEglF9Z7pZr8o+GN0ZegN7nkc0lMHytsnm7mosi6
Y4dLJtJEvm11dKgbo8bFZvENNrw2GKH4uv4yRebU0LkT4y2+r4W+lUvpfFDdKB3qD6t04qazwTRG
Y2fpo9kaLoBuD4xGylQD8UNz1tmDG+6WyoXLpBgskofUJRWWxKxztYv5WDCqGdAgM5CBXqCXjTFa
uOLHaOutu9VuYbxTykSkqAeo/tHaASKJ1yGgFlc+8PEYdIR9q5WxML9DARbrsWUe30dl05qJGMLp
W29a+X2Bl8yaiM6R7S11slUlUCq4SQyKHUF6qNw3nZtpZoNhYd3Nq2HNNwrYXR/LcB4/IJPi8atN
T2L0tfrmN9FU1d3sZ7NIdIBYaTK0zfK5BbQ3xIXV+zNGwM6yJMXYTUOMDEzW4Dg+i+JgjSTiSaSp
bFK2qqUTRkndz0K4E2pFURlUMbeMYb62DIAgrygOAhnbyKZRSk22eteWZd3HSP/YP6Gde6QgkUas
OmgbdZgrzSZzMWqZYwQ/2rc5kMY6Rnkg++GM1vBpa1S3pAvJh+Y97ZVApxbVpdMqBhrn4SK6OGNo
Cfqmbcv3fbVFDxAWuP83f+3mY0+a5MZVG+U/h9bJvjP2tFTiha05JX7mNiyLjPCbmjnSr871yLAL
03+nEAzsYm104k3emAxgV+0t3zEUQhk+suBBJ27d9HO6knn9cD2r+7wrjBnHmXzki7FZ4x9U+5SA
QzqGe5BW6xALspfvSk48nt2vE91leABvMuYx89E2ZPmTEm35IxtZ9AwEJFvUVU0nqCamdo6rwiUI
Z4vHD55nC9EWSY2helpMmTO8BtHguYnQjfyJeVT3080jbg3pIvAWt0W/lelQGe4Xd6Q2S9wlmL9Q
0BLICFjgJEPC873IlVsmq1VORUqa1+zvRyEpMmxy/eYtftvE2PdQW3r25nyDKErmY5TTsKTCi2QH
f2mqv5RZOf/yRgWUo1KUTjHgFOOBjN2jfB1bmd1MrbLmeByHhc8svbY8YDTfQ16g3TBwKy7rV1Ui
QhcPQWcaCRd8dZdhhkK06cT6w5jz8lVtL331qC2gQLWh/E8FRHFxbOY1goxQN5HzCgH0sknDXuU3
YdYNIiXvbACwWOvU3KgJeYZ46VYnJ8/Oag3sxB6pnJVrc6zVIhMz8/eGscq5xnFm6X5jmhuKeF63
khqQ3p887Jf2t81wlyH2gQaJ9P84Oq/tSHUsDD8Ra5HDLVBVznY7tN2+YXU4BpEESCDB08/nuZmL
CWfKVSDt/UfO6OrBzoH4imMdtmWknP55810xlt8P9a2kS4XBfY7ducBX4FPp0CYAbUqjnjNMjy/p
Hq9LoYyxboEkxOH6c7r1X1cdeNIy55BRzpJrr8Y2m72c0Wp5q9M9tUXSkkCRO8vi/O65NP5UNpaf
XVAfWW76bOXsj2TERhwzdXmh9VKOv8nJiraf1PveJ5GgVscuyZl7f39pXSl+I5OZf5C/NHwu8eEl
F7t5sy4ywuDrXMX7xI0xjKssmmNIOP4H5MD5wIbDctw14e91XfRDIPj/zQWNIP/s1A09W/dhKnIE
2oCrhrs6KtzZmqee/+y5F07mXOLB239Vw5A9V5tus7JyEF7xJswLN3MIgJ//3yKUN8garre2OprC
6dcAOVh6RH5pzCjeOmbfSzak2ac54pBzPBvbiPOOmPp8mqrsPzJ/5i5nGFyWU7ZUYX8mFyFtiyBt
OFD3ygzvTI3enSE/fc3DKfJoY088pc7SndPftmr3z9D4+ibyvjPqqG7d/3Fc86ykOuL/MBvWkVMS
xWCde0AA//QepY9rcsxHQXis+MN8lIX5njrjDaYMnYBSrCgOwAPm6rqZDnAkNbuHubSZaYHs3Zbb
Iz6WJGOhDYZLy2ZurxY6xhxM8ZHjnRrVq3t0K/teCJ0KycU0A0GNTs2v387r0ufKH3uus2A36a0z
GfdtbZb1Ecs3w9ARDs0dQzPr2t709YhKQm0UUm8+gJ04nIC5EKVfnzcT+funIfLrHy69IVej78tn
cyjlUGZB7UxeeamVpamaZMqPdDMjARFpKoqm2Xk7ViwVwGWbv5/SsOn/HJuXfbqOXlp69zIPQnY+
sjXf0t2v8ykFJC/WdQpeA3eTn63OLCWnS2oM4LOa3Gv2xtUwsZpFFLTbuV7RACzXeZQSu1qHE/tG
vM3Ng+tk/fwdNd44Z4yJsB34IKPntom9sez9lSzdAIBrz0MvJvCkTaz8F/cbNX31lhzc9Vmqfnat
rZ6NDaqqhGTw/1P8NQ9d5uMnTLw+/WGFtnzGof12I/vJZ4Uka8i7lqUsVxWgdh4uWf1bE+dYF4Oc
J26Yuknn08TW/p8fmLQp9SQl14regiOPpgBbqERY/FAFA3fqDECjzt63w+5GH/P26PTt0KAH1NnT
FC8rB7TjHgAbyRLo0gFtHU9HJB0eBhhvL3eHw7+Rq4xDPnAVf5Dlgpst7bfhhxN6zT31IDYG0bPy
PdlXFRZuLOyraf2a76ve4xtnkU5yg/w49SCW1toSclsn8Q095vZrIpuN2gf0c19TuAPL1KFLnPWA
HIV5Rffrvyky65LvuvPvmMz29TJ8W/3yTIDxFHac7OPCGPs5ZvFKTg1k/FtGXVzDQq5aSR7kmn7S
W9e/bnQrcFVYYlLRQabsYt0ht6csk23Dpi197xQOxxBjqUrcFwhBZ7keNbt1nlV+/NBHVXBD0HDm
5+lWr5+2joY/THD+VzDscAENPcKU000BQT5TlXQNE9vhLZdqFO4tHtJpQVhdSVumpp5+i2DdUyi0
rFaEOGSxOumjXn5uYG0+w3vdTSdmAaDFZD0EgdFDM3/17uwqOKBq+LstNcdnD2abliaVDm/eYYcn
1XnNFwoddmx/XrfXw1P2cQ8b84vnI3iOKaH704BydrlVqEOJxqzmz4G8iPu6lrV/Obqt/r0zMabF
0u7wgFnCMpYfnS/fa7ONv47Ocz+20ZteFrKCPpxBLfHFoB98xK+f/BairiZiEfeuLWcQuLE8HM9e
0KWhKmTI9P87UIH/UoQYffSjHWxB1BGLK5Oq/2/YwflLkqRinrmVl2RNg47gPNfrXuOwIj6v8ytE
JSH3v5tnRDNn+T702VJErrX2ki0gLIwtUv+EuPZ/tEkmX9aokbfeLJLuSg+u25Qd2SBhYbhMbK6b
wKUFxacnMd9NWL9WzrzX8HB++26yxuHYtMYNTlIu0X+jk+zAqVA+H4dYSdxsejGFQNudO53gfMzN
FBuboHpI9E+v9puZQ60OkstIhHSa81wieeavI2pgX907DiKON1HJCuZ18rYvpIScKu7e0B8JuSSd
M9/XN9vHY/66T4llX9BsOdfBZE2U7xIeMZ+yzqY5o8f2OeMaGHNsLylYXMssm/ewAmM+TyKk2ERz
wuQDAmwBZbLyYAW13/+nABjAsz0XMeaigvEcoi30ilBTul7uzYIdF5sIR+Ps9KzEx0SqSh4BFO6l
BD2tkZL0/dPazVRWN2aIJXeuzLKibuflxvjEu/ER260tBwrM7/t5yOKCsib3Z2WX+EtBX7yM9caM
oTuezxWl7wJOGMmQ40k5GX19/fjua8LKcysS8batwRa8UeQSPs9IyabxnE6Q3u9w1uq/dfYdzniV
rjSjXhR3XXShD2C67/xsZZ+Zh+XOE+g5rgjg24bTvsnqc+XsuGYytMO5ndBQFH2s5b9QVC256VWf
LjkR6kDPVN1lrM5yW99mZRpQVs7s5rIler3PtMYLTgv89tXM5ntjY0H8Ee3d9LQLLxlJOlgCw/Df
Dvdm8vynbrOuOM0YtESeSrV/tUMc3Mom2V+jyeveB57SiKTj2TztNlh+y3aOf44Q7SBoImbdHIN2
feuRW8u7hN6chY2oN6yVs8/wvA1eCyS0bRG7BAepmB8m0NXFu+plGmwdIEy0RwHQvrtL7aJmSvwh
BixYVH2CFRgTppx2Z3J3EQZ3p2bxKnYuLxA3E/1//NsjNWq5k1rPLRfO17fW6YKnFOSUcQMpzn+G
NND3tVPOx8Jn8fKRDP8dXkh52BPZ1v8lOgihV1iRgwLFQXujwbSmslHTNw7IKfNAsGwvcWH5Zj61
FR8HVsPGN1gjxvDsNhiE/vUebuU8hPzWpM5VG5NMxkBJIhcbPYcDMjRNhlsVi+ohsqFri20fspfR
zHa+8onq3S/bQMrrN7jgTle+YYk7Rf5gt1MfjPX76KCTBb5YgHSoUWziwiX2tS2bvTn0rRvXbXWy
wZFk5TjGqc6FmhJTSqQYKWOJHp9xbOwtxPw+I8VODF9Ely3mBSBCqqLNejf917h9BCuYNot7o1bv
iPKE27Mp1BQwnum06jteJsb0C8QQZQhqZXGY42keynkY5h38FOvGKfBGlwVQ1C5pXNmOwONMXaz1
nmjD2ZBucse9+3uVAv6P0Xeq4xQGg3ui5MX+3JJVZ6UJEo2DOYbKymniMccjP9/sFzqGcSv1lk63
XNrDx7aY4Cpr+/lvxw3WXG0oc7tzavahPcfznD0Omxq6kpcFCKH1k7lhzYi77CQ93KK5WCMGRAHA
Pp2/r0fvujZCJvcti8Lfqg8pr5u34JfUzS7LtvfGMbeks8gi6/GqkDp3eF/RGDLZ5MBhOr54yeTr
pz0S6/EB6GHV/QEEHp9Cxpgmr3pT/4eLr94vHtTdcDtQecRKsDbJ8FOSQeqfvZkojBJQMJyvkRa3
9XlLlkY+hPtU2bw2RzJeG+D0hU00pCmc94IhGDRa7DdDECrvg2OLjSabcCGIXJhljfNecAc/WLcX
0ZOTEXwS5E62W33CPNq/MlVV8bUPjF8/xvPGYtel0e6XgyuPf1IABf5ev82bF82DpnnlXYi7Rrje
KeDIa0+ixu9XbJrKdE7dcfDOc1qv7KY8P1CpniHETRAdrPlvyiq8IY0q1rfZ99D9Rm9Iav+2vbMq
3mAOn7xjfeT7UkLZB7JXV4426bYLWb19ENwn1sbihm136ArsES1AujENyaEVN378V8bRlF2A8oe6
6FMFP9JEdbad4Cayn82eOWgB58P/G+yhss99Fav1JE3XZbCqo1b3JtzILWiycHYvfeP73j0Bs453
cVoBqefQpiLPnHPzlw2cxaUXuiK2QcOFnvvDM/+mugUH6ardGoaXzPva+Idvd0Bwc3cOADH1Gzlj
Y593VC/buyZqt6CYMCcw3JLAExT80fP2QTzPeufRorj84yJJTQHTNHpPTjWnQdGkU+Y8hQxsE+EM
x7o9ZJVJoSR5380PT66LuQebTsIPjwCQ5KSsCmFW5O6bm3ZPjb7nmfd0wVY5kcupeQHKUOKKz7dN
Re5fD157KVMBFH8dmL6froFxSRNAb8+lofEfKM4pLoerJdJTU0axMOrir8iHcpwqu//aAwepfOiM
C5jjAp0X8y7teD8mirO/Z29VpVlGBOmWrJoh70l+7nOEEe6t620tIJMIlr3wpzDTrEIEot5kAG3/
jmmHU0aLrvSJRbUKzvVckfxXcz5sd2M289xAaR+21Iw68qX9NktwNwlicOxqV6eUVEh3fMy1arMT
GoDYFpXU26ffHVtYZBihj5wHTMdXdZ+0+qy6I2ZryOinP/njNupiCemqLRWNhPupIlHOLxsdzvt7
lw6+CzkZrvFrpCYvucngUlkKyTEsAmfkg9N0p9+W2VY4WqillsWGqdQWii7noxT9tlF2q3et7c13
jvde2iMU7QkXjc+fFR/4ZxpnMfIhM2P0zD+cC1Hyx/1U2iivPPSaEWcBj/+PzUk9EHpU71cLL/vP
WJAPntMknrp3bmNdc54ywyQRGeZLGDqHsa6J62G6aWvNPdg1zhGXKD4O2G6dBNNeAJvOwQ2dReFL
yDqL2q7VBNrlgJPdyJpQrcdPubvzkFO0mFbQCSNMr8zWqjq7mxtObxAPih9ma4f6FuAC1l8JrcGU
4bPiU28bhIfozBTUdd17209g96Y+H7YiXRRnRDyXE10/6LqjVNuHcU2c+wg5RXoNfBBPuTO5wruN
wDreuI2qrdTgCpzvYEgvPt8CSFzYhRQiJQgNi34PSMJX/jAByHlD1Zx1UsdD3gqWx5vpiIgApgTQ
ewaIZaPw9wxvi4odLJH8Eu1nE3ryKKU5RFUM8TEpmvFkKMp2RK7zaxoGBt0ANqrNk6Af+6tFCuU+
Zh2WyfOwDal77xJvx4G9gRBAYUKLMOTgBAiiE9mqLSmVkF39KbUjJrJ1UTh5mrYH0/UQ+joPQYXa
/Ef0HcDx3ummaeB+N8jZ09RWrLkhQuvoZYqFu5XrRp7wv1ZX6Qw3wLHZM44D14DFujzns8vOdQkX
EMqHw/daUTroXIOTjkymr8Y6VOs5Qw7YvKyLXZgeMMGNZ+sQHD712y6vDOXLrwPx07cLjdZL6Qt9
QCIi6yiDxovGuyRo5XTNpTYgLLQCRERoBS+4iGCjrD4QwwfwVhUXYk6rhhaYaP0iTwa5T9i523w7
1QsZTBvOj3/T5KlHA9f1gZXd/h8mccH9td6DM8iw49MqBBrwmtZZuudGhclc+lPrVEQHMQFbMo/h
uBATBOdxJCnwlagaFOoJ1YP/tauyx83IGWhOjhEpog9OPGLvJ1gaw9vmPyO3kNIthg60+z/Zm769
YDDthmKBtk5Kf0zi7TyHsPK4yKyzzjJPjraj7dt1t226r0kR30gnBpG5Q+IqtnPcyvmTJ5WJjqxA
AZCYuSNpGSR5VhyINe3ryj/w4/fbsbyzPAzb4xJlzR0m4qW+NMu+BWcJJgwosHXQtCo7vBFVzRhU
5eR3HUXjRqeIeeIFDFDNbpjkESa0IbdOYO4FFH12EYazpPAUDGERDdbf6dJaWN5WR4n1PHbzdNFo
q+oioJequfPhyIayWjEIX6XkYSG63cduL2lWXqdC+rt3lLqO5FpAKXBBc6uLABo7XJ1ij5L63tIu
RG76aFKAvKxrHjSKTYRDzRrxhwnvOMXC08Flz8blVzsu9cOGSRnpi+Bze+T/DueDteln08zxw87n
HousSleW7VrId2N7/zeZB91zGPXTZ115A0KL7QiPp2+hTXrvBRsYK1IlRWYNGPdUgEXJIzcExn4G
nZ9056Wn0rB30RdeDuuM/3mCN/rc20qPZ/oOo+jCW6jTk98kW38mIQIxlJb7Pl18J+7sJUY5oAol
6iQ6Y/xR1eu2shSXSxh+XwSjdt/5h3nLnWYw9X7TLZtFFykdzy9lY47mPKWxys57S2nJ81pt4i1s
Q95ZIZfqV5dmCqTChsEntA56rZZ4sBe9AwyebG2iz6XGKpLPLHJwwgwnvOucSD8V2FpTVM0yfxnq
fYdSwAE9gPx1yGdinTwRAbAgYkijrT3DolteIb+p3NwNpEBXJFd3JBSwjkHAB3d8a6TN3to9nr5Q
B4f9fbi7ApHygMPB32Q/FIlswNIiV0x412Y+2YuOZtlcIdGiw9BuINSva/JNTjBRrz9iM+9/PDQ3
A6GSKbtp6sj5H0RcK+4oP+Sir+JYhbfBrpX6MOgik3NF/1Z4WRoOlpt9lLO4YMyjhHhWwYY2xjcD
VtOKBaYFOrLXq0j0CxG8PJuOE0+fA561PwaF9Q8nI7G5GGvCZHgVaY2+ai2xAGWcmMm8BfW4oaMK
VrFfNbuzyYuzzfZ5swbmB1Cf8BcNE5+VfrrDEdVOr4HlGkEnwDSxxiLaMLu6QrC0mpL/qfuElQhU
TGJZJD+UvbY5D6x9/8kttZBQewLpvNQ8en+70S51Hvj28EErNztfI+7jS2CAmHJFFchwDhrtNWVs
dfiLPQJpAGDZPvxcpTbc3OvGZUThLOx1jgdEkoM8+ao5rYCt7X0nW/GzMV3flbPMPPfUJesiP5K5
GmN+tAC2JKANV1+5ng4NCUKD+0dXBoEOovvoQDpltj9KOwepCbNY9RWKIKoRkiiiNT01tO6Uid9F
j27SLOZfT99wmK8BNFxhXIVTuB+dRqLkWmJxbsKWDNmMbD1S+IJp+ml8Eq3Pi1loyuUw6oIT/9rD
j7CqjdzHHs+zmgdt8J2K48Nr2mq8kORLxhnyvFCfKh5U4F0U9W9tX7vJ/RxXNZqEWnv1yTYarNzN
nPhmd9YJUKhJ5h6uZvmeTAm/jAoq3xCG1BjMAVFrt0J5BNEyXo891S/lNqa1LdG4NQ1ykgm4aptq
TUvulIICejJxfu7jwMbE1/XLdVIKdNcJuxgMPjRvabcGOghNpYvYgaOZQs+aX7k81j5ZrgQk+u9D
CWCyBIx4Y36rOyYM0cyv2yay7do21vsvVk1cnRZw7h/toRATcUc2OCimJP6mIYf1hP06xjpim7CE
N4xeZ2Qz8QnrQvUfmYNocL7Dcp6O2B/aS1YNbnLDubl1JWN24HM3TDObb3S4aIXY25tzzbiYXiJ+
+C+X72tmrtWJuPQIkvvfaiERP2fWgHvORTL6V8D/9Q0OeGe9xjyadd96l2Mq4sGyx/tAjfOzjEHN
c39MAfNUm3r2lnOzNUWUTekp/faI5RrmwLuKCGgdLixEDa6+umv6GxTKnUV8GSkM6AmI2pknfOzu
PYSkA28gaMYJY351My77ct9ofv7zEa/uCyTZ9pylQfa5oLQAzycRSLrg0C4PD4JE90ssmdPlGgKz
KSF8vODcZRYSA7S9R/llAbzXWSzPiQldU9KOY7FuruOU5hqBnEGgrIx/Al3vIPc84aMTB4sXtx3d
JQu2OE/XEPbgVx/JGEjnTgRMAGU2Q/cWodsRS+c3vnP8QJsBwqbnKotL07vRfY/Wq3neJZ+4pa96
UGuB+kTc99p642NwmAUyT+1NdgkcIb4T85X37OK3JITPEb79MWeyxiTsTvo/K3Vrbi1Yr3xkFtm/
swvSikF4dKV7gWJlDgljPftPIFBS048co76ZVdq+S2W6MA8qP1peD3Be5qiuBgOuGCGcd2+ene1u
7z1YuAMTSfQAzNVvZ1oDovDNkf0RlMi3LBBxLIL0ezsxeDQQJzWlYqIVeWda7fA1TdlTy2IGTA0B
6l4hXM5+Bai827NeQ56bLOstksUg2P+uW7ZzB3YzFHONYoaHqtL1lzMt2fZcBw6cHAajIXgKm3RH
LQooZJ6OYN0+Ec52C9JVFHr5vB3xcAk1oqdTrTNHkd68K1VIm2xPx0pDNRNsJX9pJqAan4l0flFQ
zJTYRz7upSwYNvOa4vfQf2PAXyTjodGYYOQx2ZeDghD3SQMMIY3w1zCcr4TZuKBqlG8//GQPQ/CO
KHsfvd79PWdL8jNAkb9+73fzr6Hu2+zFr1pE4v4xtNmdcae6f7JH8I1MpSKdLz7yWrS8AZrhYvIh
dX8cAgTpblnmObvzpgQeIdRb9xLhJ40fHL367YXRp/JPfgdhQiNRtjngWU61sNHGtbB3bQTudDJr
vP3NuGq3QjXTxFGtpDtS+Dqz4leep8D4yXl7bNEeDnksphWZxcgG/LQDFMmSTK+xypk0Bjpap6Pf
cuSvCymYVM+B0dvv1AIWro2pZTroN150ikRPh0eli2TZJZCX9NegqPneiahaZyOZLuJ0KlwO3O/Z
FX9gKXc4bgB8tJI3Fa9gVuwCrLLo5iGVzC/TPBbEHfMJ02xyl6/DtoHffOug1/20ZH7kFx7w9y/R
md7keD0D/7QmTRLeq0XyO4aKkOZ78iuQSk+ZP6nXHiz2OO90kXw/jRngGw6Mti+OWI39OUSSsiO5
/F5rSOxA+8R9zSW4xdGHNwEoFYy43nDpHDUtt2brxKu3TIMqNtXuTrla1LgwrwHa5BCc+vGgacM5
U2o+BKdxquvpxnhz29yG6bQxqQYbWky+GubPUZj9YSQcgSivuZekqNpWtmybalTM3Nl+g++j7T9w
NidXJIOuz3PQIBOy8zT9NlHSf8E5pq+00AB9r36FzJ6i03vfjbrHHofzkxmlXk4WRgIl57r7zz2D
MNw2tPZzuHEJwV0SdcRsZBZdVL2PzNld1XY2owqyO+BILynXtFGfvA0zVymrPxS4Z2hvkEyhv4Z0
2zBF7Auyt72O0q/aZn59aoXqbIEATk1XWTMHX4ODjPUU94gn2CDp1iMid26nGN65s39WpP7vVnFH
fHPXsTqHx9y5j97OOV9AV/jLdSDW6rh0SNN/oYbC7ODvQ/rq0XC8PE6I8TRQVeIZ8JW0ko9runNI
q3Qjrm6zafS7EV2bXIA4YMVkrcRNkOwZ5gWS6vsrLnWNxDSp3RP9gctwQruKSE7htbw9pgMmoiUr
srkZvMz7IbWSV9UoES75c8UftQtTMchIN7xJk4FTNlik+rUNju+ek6blfGdh55DlQ7IddaKP598e
F8qbbWK1FA0xOMHJjZogvRoEA/4J11M4MeWMERlQVS0T/C0TCrI2NsNf26fr+74783rjJK657nS9
hc+TF017mFfD6v+rkwQWLRx9IH9DZtiv7fBB+2Yymp3zwfFVIidvRzy405ydjzVi/QKptc1w9hzr
CQwLZn1qHGf8R74H6/DuusunFH0rzwizUCe32waQL+l6j5jSR/edojTVvOK6MW/sKTjobLpn5X5w
e6KRCFy8NAu38c7A/odiQ2NLR64cZ9RhI8ZygxSx88CG+dCisHwjQgByLZyb+W+CMk3naZdNt0kg
6cxOqxUsRx2duAX54Cki39aqIm386JOa8PbnLlKR5Ap6pMmXHVEHTmtxbHnYNwLV1TdVeJfSNGNP
XqWYLhPtoQvHYo1wwwSOD4CidrK+NLkZr+Ex1LAUqCL+Jive5utkMweuafeIl3PiIwsvKtcG8yVg
WKu+WfxMFBu0xWl2GmYw8urlX8Hr2NzoEZMaUKLv96VjAo7Z1ZEhaBV/UHs3DBAY6PZnlCToB5HL
jz5rwalXqaNOU1bbB3KSTPzn4JskVYW50b2dknDAE9Wu/nZuRLYGp9gEe3fVJzac+b4iTor+6DX+
nq2xomS5Ia0+t4yTPA4uzAeQ/CQ/SdrC4sVPEYgSJvRbXjS52R93QmeVoxPvxcPhqn4+OXGKkou5
JAz5csORE3qct2o9L1hj1FXqALFD3B5oZBft8cwplK6qpD9EZuhrdgS9giEcm15NadiJ/G4fIUuj
Hzp2uPsk0aouk0bXyV0c7N6fwJJUDI+6mfACrmT3ixKZmX53KlF+ITYU8Tff2rCppAQDCASEL93K
2KnxdDFgpOmV8kzb3h+zJ/+yIu/PnGqduOCbEfeOitfpYmwtolsk4dkrYVTi76jXnUgzNM0hIuBx
oexLjqJhrSewOx+SjQsaDdUo2E0QmRZYCzAfQdbWYEySZfFMPhrlfbMIuKCR3UUHFdqbDp+wUXni
XPm6vSN0+dAnxcDbPSj2jPO4BqRsZc68cGZSePhFZU/Y3iAz3D6ysBIPIfsGK3Pd6f/q2E0+pgCT
1UOamUVeHYurfyS9DbpfLjjE8XbUmxmuUr3XmmcUz0g5JvOWMSh0ibpu64QbhiPQe7MeGbdFH/ac
dYz8HL7cgyspouxOiuxZbwwvjllDp8SZMD4DX4sv6WzO3wnRHtvdCneIUHAdfjvDyJxIE+BMl7dU
sThFTd8xRLW2OdGj+k1wpYFAjsRMe7eAK4zl7CLKxckedOGp8xInArM/kj+jbaDqvA1fEDPM3B2l
HfGUnvpEoB7cCF0LrmIHvcilXQ//V7Kinyo9ZNj9xY2T6k9s+KjLWq3kG8G+PeIRQVi1WkQw39k3
KHf0MO76OgL5Pnfxbmf0DTxLA/a3cXlv2s3xrxAtkje4BJGxlxnoc+ZQGNLfOIaDH4gp/D+c7Vv8
rZzq6jNY49y8eI27Tij5uan1j6YzEv4GTWl1age7Gy6hSHRXnl/7TNvxzoqJqH2UpQM4/iHnJlwv
wc7CBYNVy+G+8alMwclXyfXJbaJJldu8b3fd1o2oS5FCskAF8H732CykiwhWHFD9QzDRIxlqsdor
xwPdzgFYvSt/6mMXVZfFy4NFQ7Ul8T/jbdSOc/hIw0SznGPnG4xRWyae+EDjJ6pivp/8gBVjatu9
BmCBXuXpJagslMd6bBpRLwH2eGCM3NVNm8hsOGUuerQOdx3Ke6LJ0wtnnLtdOQ1yVaQQmeJ0BCt/
RY6+M0VHs1/f18s66geTHceK6zE50Cq4mB8gLjQOF7VirL8MS1Ulz3yoEfgWo05VmMoN3ioJjVtM
nmDpTZomq5DejRzGWYNAcHdXTOYbYoG7ynei5DxicbjtOh76H4lLTtIV2zpyfDYtJHPx7DnVR9/Z
FTh0lOYrQnZwXLN8LfbiQOoGN4jjGTfjsQvOCNt7HqRWdPer9AxaVBTxr3il0HrxnMr+mRE0+4vA
scMlnNTrXGDg8tlbiQNtXuO5qX+jKkr280RwZ8Q+QRMf/qww8c/z8P/lk1y8gPcOyP2vb6bF5Khn
23uQokXc0OswbIUdOvVl/QaQG0gIlf9MRCAP0DzyawvG9+PsRut03Ehe5brsQyGeRD20+DESXuWf
3M4jyn90APV9gzY6vUFGLoJy7TCfIo2EtC2rXc+3Qx+0VQGOl77PREx1F5yCzDPr0LXTdbJ4XXPj
+ULSpcmIgR0HgomsTIrORV5XsNzF0odqejey4y3z/ZYIS8LRKD2IRlfrE2B32j8iyyVbP7Y7XpTd
n+pHiuIkt+7W2xMcQFidhtaAcE9OkL7Roi7Rn8y7qe55yRBUfK90L24deutVf6RMLlWSckTEEbak
GGtvWipPcfVnwSTju9UmmAwSwAAOX88k96aLjw+xRKjjFJh8VgxBBeeWdS6bjd9u+9P/SDuzHTmR
sE3f0I8ERBDAae7U7nK5vJwgL232fefq58EjzbioVKY8oz7olqx2JBAR3/YuGevwVuAlRBzgknqE
PnQebXXAAtZe4LMx7DMBC3CfG1LTuWHp7m26GlzVVgWmTI6AbxLnYEZOJo+jxqgUBa68PupOBJi2
aiYRnaTyI3noo1AsaDErfmzbwS9AtCWqfJyzOso/cH4L5fmGNowetAmaxqnsHkMb3uy2KMMeeCgv
kYwcsSpTL43uHj2g0blxyzp/CCbo6547oTEC2CWZqSSiyQHr4se/Z3ittcdwkyKKxpQb6U+ZZjnl
BkG1RLLb4jndZW1oFbuaIeqPJmNwv7cbrai3lU0niRRrDj40sADG71UrsLmIyNiSvQ8URB3LnmHX
qexrm8wRM4TfghAJo8PGjWmnKzPOj30n++GpNYpEQeVLp1d7QLWfJVTmQE8Q9a1TjIF+1FtQrptu
DphOIPDAxZ4HsBPpRlVEniwB+LIZE2XwQ/2YsQctuhRwsq6pX25oB/U2MMcw2jr1VBn7DAFrb3S5
PrdgKxE1tciWa+LXWDefmj6YFWMqvJQKkiYJISvopk9N4jsfAiY8BqkDAP6dLlscvA1gSKCbixCS
c45YMxyO1GqGjeXb1XcmIQzt3dwVVLIyBFjIy4noXJAXJieg40ayN4U907BRnYwYgkEh3iOWE9gH
o2YE4E0AZ2hd5YBNScESvaElCJhuV9lDpG3jpCG2+eg8Sm+cgY+frDFzfjF5gHpFUygO9mKsRrGf
i2z6xClmmgj1cto4xlQYR5GjPIt8Qi9fKtCGxV3hDlN7E1RW/8oBX/z4+i7YZ25R/BKtmH4Dzo3g
i1XaBALMIXlWHfhOgoYD26mMs2ivu0XLvBsKnXvUxmaut2Pg+/O+FoIqiu3+VICI+s0I3d2B+FuY
R/Sn6y/z1M8xP06RCw+UGxBJ+qB6ZEZVkR6OIFw8MvfBIS+va2dT+DO3nnARdNhCtMmLPZYdFmiX
peDZjSEi8BuS2ulz71rtR1EZzdcxs6dTiihRdFPRrb610UVbKKsDVJsU2xRQuzZq/3S2/PiuAvH2
xQxrJye1LIwS0DUXN1versY9ClY+fU3MVeyTM2hOsptECBHIHdDZCB2gDscSWB8CDlrlgEdwgvwJ
W7DqK+K24XM0JdpXo8sZ72Q20eQOJaxU7GlX9tYWmLtzZ8cjtBH8dSSwJx0LP5HYwCMy3xxOywyU
yR4Qe7rr4OnuGzmWP3TMjod9N0pkB5BPgCFuO0WgjiNuHS59QQBGz+2kXAo8Ys+GYsl9bUDeRbBk
/E4hKuRbLxbY5fhIL2F8sbO5+qxkgsmUMIrwe8utN+5TutA/Kg181wZIcTAe0aDXv7Ml0AmlTNGp
i+xhfEROQi76eLMlcQ2pk2TfuF3TPOHqUgOhFrPxU1VzTjXCNC7fFTba2btgtsuPEVo/Yl+VXfAU
IRj1i2Buq53WpZNJOW0IcLR5mv7ImdeNAM4rm7pmHiSYOpEw2Kr7AvDQLEjm5xKGKkhYJ7FOtklx
tg1B2dNCMlFc3qgaNYqtaYTMNeQYuChSRIgXtYxpumMSFL1PmB/UF3zXB9gsIrMeAzugFjJiV3zp
fdtk+l/Y44c4SoP0VgFb+a3sPvrSaCVnOeNs/WmUzt0OfbvM3iKEFL7aRRH3pyqaYWfYge2eNFeY
wwNsMFy9enfsQE+akZhuHAXGlOSxpydSJDiWbpJ2VF+nYQQlMHZu6x8TptK3BhS96FDilaKTGjVL
8xj6ozzO2jzddVU7dJ4J4c7dqYSiFX7h4Nq3zEqbjENY8Su0rqAdDSszTpiEoiCxs4w2Lh/ywEfQ
gt2rf0q4LfIjAC2cnTSRTM1zorr4KWmm+acBt8EbDTiUy5gc+/m2L6oAj/jJmqEiObStXV+55laW
ZAFeriqpA0TRUJiTUZgERwslBmbyliyC3SjJL4/05UPj29iMw0she605QGFU93MbZPVRIQDxNeqo
LGiyltkz8M182AwWL45tgC7BloiJtsbgq/m5SDtr2tBImMDq1hqqa4GhwLJ02kTJQ7U/BaeATuXe
1EcG/HGUGZLEpa9+taZDkdCCLGg37aBGSbUz+x+yLhPaQUAX+KmnqVCeHEzxXzeXVkZrRelP/pxk
AOwLp/uyGEY3oMPqklRB5q51MwOrxNgdjZDHHKUqCa0/YGstEiiPlQtgfz+VvTUfYJnnQGSh0Wws
pEe/DzDn6aI7VvPdVVmoeR39to8VxIR4Axc6emiBD8cMhUr5ZNAbZ8NNguGAORWRfw/xMILgmdTu
Y2Ok6XiEkIn7rrmMaMDSVB81o6VTpeemG+6tNq04SVrddo/uEIzBfhpSPMQaJN+LEzcVyZebGTj5
sjNTPINGJ0nZWjYiIlEOiiQMGJdxKbWOOJamtEDy/GkWZQsllDYHEWs7Qey+tYqxZ/NlwJnIoUJG
M4i3dGACDYZYP5I6dB9jIh2yMMSUbwpeV30ThX5g7rXRphVBb2IQextxkWgH59Z+Nv3ZAOsuyjDD
p6K2n9qw4sJvOvI9LaugxaKFU3KVI5DoMiZw00Ds5sQvabiZpX3QGVQBdspDYW07hjE0JHW9eCZf
I6cbCt2A49ZwYx1nS0yPqcF1uukn5mqDFUdLNl3TgJ57FdMkK6JwG40AgDe9j4vSrSj1tFl4KGSV
PyhvbBspEMt85D0TVixLxyoMIv30QSLE9dkvqgbVhVAAwJ8jLpMDcl1tfaNTzDwHg53Av7fKCLAQ
TKp+U8Tg0O/pQNATC4pGvvpO4j+1wezf64xu/FtZqNneIrahDXvXHYxsM0+GmkDvSITTxlbPfmM7
WH7Vws5/nUCNzt4ixfWbaUiEk1kOJmLjtHOPHHgV0iYzfDe7Qxea+1fIPvyBkFFoH1GTwyVxmtJJ
UQmhh+Bpdlk9+mFl0JJX1GB7q2b2x2cIcwhMlvLFydZAz0PEh3m2c+qqZihROMZO5hlAV1wGrRNz
MmYX4GRifydn2wHFBsQZ040k7fJnyA7d0xR3/QeRFQ03Nkj2Bhh+OH6u5VKqQBzpbxBhAEDmJJk9
3HLd+fpHdiMMCjWJvAe7ZlnGPvDpm8AABci2oUZdFPf1drj1nRHQpKVZyGQyzcu2ygkMPdgkeCv9
VzFyX8BrUIw3dPH7r53hAP2mZKmfw7YEq48Mzm3Rqsja+xMzOQSbAohovgiiX0HVGeMOrDiaL4tY
hrmZwYD4B4sWTItSgHA/W74ZvqLRXnxMxoiDE8m8PU2q0HXmMqG8hZkTmJuYTYPmP6lPvLcSgZzE
FOnusXBjcceYts2x4abv/Zh3KegcOtfWS+s6fbMpO1FzEAAC+XQWAoKnJJNsHmY/qtxNgEqVtW2M
fKFvB6Q4ey0w4i+qiav5UDF56Z74qeNzTZxCkV+rXJqpyhLtfoZnALCSMKZ4XRYjz0zOzStaT4yD
0tQpfzZub9cbI1AOUSPtoGyA6gBEIutWazfB4oqwjYWfRcdaH0vGBl2NZweNIdE8mLMbvdD7V9YD
GzFFLNRUnb83KovwxjSAWXrQAbOmf2lVwV5PBqRg+F/7ao/uMYIFsT2jgQeREXV/3i1kKzpJ9GDR
dLDjXd0PbXxo0LINqbXC/sE0e31RD3DC+3kWmvMx8OX0ki2HkU5FTMFbFq560YGEoGtglcltUDup
QFrHbb70TEHHYwa5/iEjNuCjluMHGzCHKogS3fCtRRP6P6QS5J3UMommke34zjaQoKdvoLDpSDeX
xeghS2Td1DVeixsYLcAkZpIs9islv/XNoDf62QCqSQYFCIneJvhK+6MyU1Hu+7pXSNwQm7cN7CIP
BYq+OvJnYbJphpF5QWqqUt8JKEXZwZHd9C21B5rccx+6wc6kGM6+0Z919nB7l+6OqEmhqfQ0cQJa
2N30oqelpDmVRYpiW+53xmlmCvveCJf4gCw0RIl0EC9IsOkfx8ZMf2rsk69NNhb3oQymhS/ic4Na
/pT/hKGvL9Rkg86Zi3rdf2Gm4WLHQEaNm4n4deuy06fbVGbpk5bEibWdAQjHG8sGe/AFSYwAmhsG
xNDS0GWmhT9TNBJnmD7v2rEcnsc4ntvngvkdhCm3bl8z2pOARDGA/QLkYnCO4MlEBSwo56bEDdK2
NlVFDXoa9EJrvjEp1/OtOURVeUeLo7gpSLXmYw1OxtyHeqDBZQDThTpPNoYfSEnMb0bgk4jmMzgS
wNstaLhZj6sWHR0sHzYVg6aCDrMo4+M8uxNUsjwljy6V7rLnwlySMXMBjoeMao5boGiM8tHNZfIA
i6aO74YytcAG6RkorCQQObDhWAZ7i7ZySTbZL4PRCvnFD8ifwVm3jMjJPWAzSmwBavnfkd4K4qey
s+r4gAeGme9r0x2AZzpm9YBzc1VtjEjnV8OwMc0b0wEHDlzbSY+pkaXhDb3SghQOXyIQ83kz6V9a
p9R+UZjnvN2hsD9MKpOAMKe4Vhv0IrvoYxXMzUEE49TtU3Ok+J/NvgEKK/ziAMwufjKQOEIjqijK
+SGqKoHfLBwbnN/A4QbZw/+AEVRaG7WDp5w+vEGXs7TvezPy3c1sT6Ox+x/TF7UEHpt5s99jkWVk
eZmjtSPzdD8gBzwegKPrBX/VDEqhiMvpVNZTbu/Tjog1dXw4GBPJcEXW84yCqCLBQVcTWVfKleXP
/9LEZRo6MfMpOw+laB17w0IAFAHJa1JyXlOFPieXaON/5ig0KPlnpSAaLzKhUHk6r0MfYeejdrSP
lOk8TKjCbGkW2d80f6a0cMkDGXIDRitIzGEAxuKK7OY5hUhb4BnPhMjGj2mlBaqxpemc6Z3X2HN7
6BDCRB876o+X1TbPiF8qG1U4xxSLnYNY6VBqAR3diYrE6/z6Ix8w+CxCykb+B82jlUA9VaUwsS8v
apx9yyjfGyCbcQ1am5nkcB8Hn/6jN/S98QSuwTlK09C2ktnMgawLySIAN/usUfOuHJJqg6upuy2H
4pob77mthV7X//khixjpX1sLmaXarhUvuc8yZPfAXTmOEd3CE+2veLOe/ZzgN3CCWhTd30m7qlGl
tqw7TzFKPgpHWA8KvbgrYtVnV7GlzdsSAqTb6nP2AFY6oxFUsNiy0qiS1qkYamt/+fud3TR/rbKS
xBZtoIBljZ1Xwob2sKYI9g6Dos9IcOU3cQ2ykpyvv3IeznwqvH503EsN3cZQePVoOMe79Bxl59kI
Ie4Z4bcPXTL4qLbB97v8fGfeIuBQYDYK/BIy9Svl8w6VJQAicefhUGdCnG2VcwA7yRz9X9cx2Q26
wPbGQIN2fdmEOdc5qBZ2X9yIh2I2wY7OY3BlT7wX1GUV0kghbciR76RmUWkEIW6x83x0Fg9OUZmf
fHfUxps5ik2PlqBvXvFkX77/W81ZjKh0iYWAbqMcv97rJh4nNkJEjUeK0L2GFmWGFqfJfsxVgJby
IvKfqALZN980ryje/nHoWK1t45bgKsTGMVq1l2/794lmAAMjLJq9tteU4SUgf9FckppLAVzmZuH1
NkBEr+7Ix04MCFRFmWJYN10HT+GQ6G5FXeVDJmZcj2CLldpTtoUc4VunHB4teIIMAVCGro4b3GS2
xUC+BO+9SeHiZ3t8oIDMZoidAB1MZ/li17Mor1yf77cn8tYEBgmERmJas7IdNNy0iKLInLzQSdQL
ClFAGuZQ/3B5c74/b8sqy37hhsYVaXXe6kRLJOONiakV+gKhNrRbrQ9Nbyjn5nh5qbMP5CrXcSXa
iegxvf1mOhzV2QlslsIoe59ImrQLlvDKqT73QLhbYB0nlFT03N+ugnKUW9euxF0QdNF2aiw0D2aK
OkgM12wGzxwAmpw6bVaqHpsB3dulADvnEBid0QsokIpNmg0IQ3XDomWEcqEZ3qGvGn4f3A4crplq
U3jlYln+/tUhcFjekDZcVUYEqwuMxmqcdbIaPdolGt3EjNFtMYDbo+NwW1V6vFOiuOY+fub9OjQD
LSzKuGawbH770KVfRrHd1pMXaxFeHmpI93bdDXuB3s2/f0qWWgwSJNYdOEi+XSpQMerxCXszluMX
aY4dPC/GvkrI7MpKZ9/kXyutNk1baWjHdNnktSShz8C41EPuFhNcGbP3KuRNGM866nD5PJxd1GWw
KHDQ0ck43j4ezDgKaAeGRwOO4wcnJviZlRQvTg6FNzM68/vEEPbH5UXPfT5JzJO8VOnoa6FwCGwB
851k8AJILzdVBttKk1Ag6FbXV17quaUcZUrAea5hIkX49vkQnaZEHcrRGyRq4IOsYCNF/X/dOLhX
ItGZNwmOQreYgBALMJ96u1I1ySLvDTV4cdO3T8iHisOEa8gnprzVneMH4Bkj/eflF3l2TTyCYJ8R
A4Fqvl0zmugoGsuktAcnnDEAbtLbFG35XTSimIQ4gI7uzwS8XJ4uL/w+0AvDIB5gRKurxdnj7cLA
4vIEQaSKoGeF8KiZu6eYX/wqsq74T6BOElz5ju/vbRaUukWcxeFDrd2yag7eEJpNhYi91lAzIiKX
JVFz5RueX4WUluTZ5O5e7RajyZF1HNvKy4oRJIkLjv+DGyvzysO835Q8DCa0DqHVfP/ZDFqnsvfb
2qsHhMwA8jTzUdFPHHYhssW/L3+qM4upJXpjx4WWr+WsPhWDrsmuorD1UNrRblt8Bw/h6GcPk15e
c1patvjbWCCUiZcvW3FxU1hbcrmDZTFQ8BuvLJuq/YVQM1WU2U3pA8qEwKh75pD9Dawf/wnropRK
1yDUX37cM58Q9SOOH7EdF7h1WYL04+wntFQ9yw+7O73tQL5AQHq9vMq5l0q24lLNYRxkraOeE80F
vlJF54WZGR78OfsOhzfb2xL48eWVzpy05Wzj8m1TvJrr52G4MITGaNeeimf92I1OENPDRgWa8XPf
HdFabf/da5qaEAdfnRKI0LeOCWWBi4JAo8DTa218IhogJ6Rm99aEonu4/HR/EsjVliGAE3c40guU
dbnh/sqhof6FQGJQQ5KQQbObxamuZngOX2cDzULeNFZd/AdJdviOC4G55x7UX0z0va/cZ2e+JxvG
NPEeEeRt64gEyHk0K3OBMADvfUG0lomlEzXaacrA219+5jNf1BUoDXOdYYdEGHz7yLadpaqLos6L
AHrdakNpffKrLoMB2NAoQv8Rc5jdvy4pQZRzdUqwKjgIre4AQDt5nkZx4+EtgaSDpfaMYZudjt75
Nh/grl9e7v0ZZDncF3FV0Rkj2qtMZh5od4WtU3uhEXYeyhfQPnnWK6u8/2asQtq7OJXp9OpW7zEF
Yiz9wa+9qHXnB3R2nGMauOCsF42Xyw+0XoovpduKXh2RR2GXtYoLWiWR7O80Zul1X900hWgArdrF
IbCif01Y/izFYRcOYoPuO69GBjAAyupU97AQyU8kLV9gEg4LTSu48v7WX2m90rJP/zp6BlIOSdIW
OFOE5XAYOl/tpIaOx+VXt44JyypwanTKdIOqa12f9PFkECk6wzPIRpBatdSrEK7tkbPb+7414j1y
kO49ZinNfkTc8MphO/OQWHQJzrZBnkIp9vYhEzySMS1CK9IEf3GTa053ihbeweWHXB9pHpJ0CG8S
rG/ob+qrrYiKl5IRN4uXJxZk9QxiaoR+JwYyEQBvfGD+0dJnWe9/5ygmexJeztun6maNbMjXdI/B
oN5vszmJv9S1jRDd5ec6s+95c+RBDoAZ/V0k6AH+TFquTOgsmLdCo45nxJVaGrmQblA6uLLcmY8F
CJUXSDvMhR+2CgZWUQEhh4pA2WzBSqri+I6Pa3uXH0osb+fvmMPb46Kn7DB1Gwe89cVhtiqmmAWQ
x4lv3NeoyEMaHLJoXqpSAw7mYOsW0VMJwkMumwnbi8o0Cbcz8phAWXtzqwWRgfSJ09nRIXD1+sTe
Nppt7biAnas5nLA/4FqFp84870NR5622Q1lHPc3AdmjdpJqQBzUkkfsVReap+RaWZg8UG2qByVAM
h5Ob0deTbouUTB5usefRgZED/pyuxN9zH9jBos3QmXnYNCzebqQxMBGgQa7UC3Un9mYIiJtYSwua
CbDPLr/2M2eEtimvHQ/3M62kOEbSAiH52dPHsP9sY13jwU8bdp3syv/Gqb9is7zEmNVHFowOBAdl
6Y+sCwanHrp81lkOfz4EhuYg+43DpPMpwKJii+qt+YjKB5bPGUYllx/0T/L3bmmLUoWKhTboOtpm
aRA3VQXyit5uYN2WuYy+gIdwn3vNsRaTVQcxu7ALHudOq76YWVcdgPirl8ovzM9D22ePPS3D/eVf
deZL/+n/Albnpbxr12ejYQRRIvE/DRvrFNRtc4MCSPEJMF185QWcX4rRFtNXtfT13m4qV85oG2iK
L93qiEUWNWgdK8rvCw2Ayf/DUy1depMmEPf7KjBnvVlhqE60RNIEGhPq2O0u1cLwGQp6+3R5rTMb
WCz1k6LFLXGYXj1WNZGCxI0ze+AD5uQ1ILf7NAImuO9S5IF+muakXQleZ1eE2rh0ngT/Wq0YalkU
GEk+e8ZQ2pDu0ZIEAIfFSxfQh02Da5bU63YCFyNxUlhMCcja3tVvTa+VdpW0k5eEgbkbTWiQfQmS
CnhGBmg0+Km7Qv1j5v1nTfYkFzEZD+PH1WYJgXRmgcUFnNvFM+AQCJ6ggY/FkEb/n0st4eevhKct
mF8HvTN5s+nE0T7HdeBDloAN2mipbk5XtubZl2nhKWsrgZnhOidAI1g5ITAQz20G43ZA2f/YyTT9
veDoT8Fclq8I4pZX9ui5o2dC6JLMsBkrrUPbAsorh45upQX/6GFEWfDYlnWEMBKk7svH4dwFS9ve
YTHpKHt9yuOmhviduyO8fZMhRVBUJxiLBszJBA2wgewHPyzsScHiXunSXFt5OTZ/f0dUT2NtynlI
kInbKrNBP7kTaqJj7p7kaHS/+rABU1CrIr+ytHFu7WWGy2HD09ZZh5XKKnsG8Alfta/rgkje+j2I
xinqd+gDx84Wj5Fw3OWURcNWgTb2JiiuMdr7vnuDopZjbHS4AOHWyWWAtjV0aYQhp9F3NrVVNbgU
zeYAUXpACGh/+YOd2xt0gUh+mEvId5l4Fma+MSF85lWpkx4GV7N3aAmkZI+6c2Xvn7u4SCh0kzyO
e2tdL+k92s5ymGevr6vpEBRhc8Inp9jpwTTfoRcyHS8/2rmzhmYgY0CSfItW79sdATJYBAGqr17v
+q55kJ3o7sG2+MFTLwrT8TJ/kZkwkqZ9vrzwn3nROtaDGIGJQKgnU16trALinI7ihVdoo1kiNhHJ
77WL/YvX2pVTHyU4COeARVcS7Yc6CZE7qGDCgLMcrS8DOgr5IwSUxERTPoLZ5BdycHYlVm0YW6I3
kBwaaOD6qaj6+FOGJtoinuOXHVyOsA5ugOPPn2KUR8EoTZYCQgp6TX5rA5jZW+hJ7c+5nWcEJBwg
QjuINNXLNMQ2qsxONQLQ79C+u0VGR2AYdPnFnNkBdGtRC3OJJmTZq2t9jHNU/5bbgfOyCJqVRqrd
xkk4fANuG6eHpuui6vDvaxo2LTL6/LT813lXiZlE2LcaHfhCR0emKvOJbcfNsAfw6hvwVnuaHv8v
azKBlpYraOmuEpA6oDs81qw5SdvnIxgAmlvuhoOljePHXnevbLglRq32G4ALQqUuaL8z13i705Eq
FL2P+rwXZJg2bPwW/5qthWL3NeDMmSMl6U1blEhKkResPqCLNCwctGz0JPIPIZITuqGBic+wKUWk
NUHfP5znu7iZ4u+X3+iZa0pKtJXJn/kXQ+G3TzgPcaN0i9meib44vhAqmtw9Xj2i3/emZV4ZX57b
p+xRw5IG+jf0496uJrOxnCo4VV7Vzh1iRy2KoDLSzHFntzMCJgrl8iv38JkQwgjDYotSvNLkWW0Z
pwiDVoTVDCIJfc37NlmYwipMFJDH7Dtamfd2botxmzutfyVmL7tjvXsYly7pv2FhBrxaGnm0XG8o
Tz3ulOrE5Z/usxaAXu3I2MNKVp4UflW7vI61eVP2VX3lbZ/7tsqluMahQNC7W+1eWsAZybnBrdDm
Hxw8hDycDn7M2K8cL28i49xKNuLhS+/HJf9a/vyvHCFBeGPIg4rvSppkPoaxRVMV4oGW75DtYSKy
ceesvBd2B00Ys5f8W9VU+QmQlvOqZ7kAhQjJ8QenoFI3EbiV1kNTmT7S5d955jgTrrALkSZZFO2x
tz8TjEpru9k4ezKExml2LRLgDYTkK6ssh3X13aHOQLSnr0iXe521aKaBdSACkZ5B1E+Pfp915S2w
6+CmwxgIznI/1AKKjRHf2jhwIv8U5PNX+rgFtqRjArUFAH1+1O0I0L8Nt/hXo4PsRlLZFLibzKbd
bpEY0/IjAj5QTCgx8fjyswm6R+y6sf1DaQ3qtmhB6+Yt9WE6nZymwm1ZSTsZkDTNbOSCy3biI0VJ
ifJ+y2V9109T/GOUYflBRkHw2yxV1u78wQgg8vo4r21xKcWhBon8+kYgUxfsMk1NOdY4g3kj9CbL
v15+k8aZD6bo3htLJcgscl0EpkjHopsQWJ5CFcD/DFC1hlGR9BPXhnTL4b8OJaDP0K7D5kmXjRT3
VRa64wkCAJqx3YiYaM6XCrd01qbfNqjx7EpEOvMLafFztmjYkaWuxwuOgQRmWhnSEwUw+E1gGZ9w
fR2T7eU3cebipEBk+IVzuuA9LLfcXwdMd+t8KEoLh02Niwaht7ZCaCe2cRoOWvikz8wcwn+vbuip
0JAEU8OS65szmCMzwgBAoBKRKXUih3Cjw2DiRPNlkoZ9bfS2HL7VqXGACFnI6y1l/zqfCJuJSeNs
CC8TcLsFFIZjrTACQH89+wyWezhkevnh8ms9ExzYXHSSlWSwYayRQ9SRdt/moWTEbQNGRQZpMRh3
suGprlxS6aqnZxXMyS3U6OAa+vnM1sGWHuQjOB7uZ3f1TYdshouP6yIQVXS74T0hroW6+r/feUR1
YIKMTWGVrGFzQ4SDSjLlyks6a8Ch0sZsOzSuud6fCQDOAg9a8JvM89ct8ri1XF+SnXkjIvg7F6Uv
DNdabS8KxoiXv9m7ISY9DApCCyEr1zV4e8t7/essAMqH0YtRs1f3NqxzlVl30mmjfaRZ88me7Im2
cdZ+kV0vdqHmxLsZ95Mrb/XMeVzgJ3w5urj8ktVvUBASUJyKbc+Cg/Q5ja0WqXPDPxTOYH3GLTy4
NiU+99QgjOXS5DNByjrLL/rrqZ0mVSXMH7Wkvjm29hbcmTmHuula5Y7BEu59EyY5yTCi0RpEAxaN
s727/OrPPrVDyk++yI9ZH5dk0qcxTHUb4U5XHhLYuls8c9CxAl+wK4QdX6v/zxwRV6eDbRIAFjD3
ChAJIT5Vsd/ZHgSo2EE4xE3QsZX5rnUwOLFLuZhfO9EzKAgEpRy9wdye5v9kxfWmp/+7Q5XeOUZo
07xefhPnfhhNUImblIl6jL7KJIwCYfpB1yzOriOfbfLdjdX1wZXnP3Ml8qb/7yqrG8JCOAlL9Eh5
eoIQrBt233CnNz+Pg/zeIw980wytuJKz/pn6rK5hAg3ja8a8sGrc1c5GsJ783SHklnXWaZvS1rr6
UORjiSkKvsCbFjMXSDspYgKPOToXEJdKhIfuzbjLxV2it/1XpFynE143fv81SjWJC4SZI8wzoaCC
eAiwLQQY4e4G23oYkmdfDXgaJWavUC62Fha9lo6vDHQ0fBCDoLHw6LMaexcBXzmGSYs2m8AAGPoh
4v4Yx9Sx4e/wJ7H8Z8cfASkVYmkyBuDyg10zoPmABK8lr81zzx5IQd8PcipsB12abw+kjWgWKtON
oi9WTO4hjsnkjnVl6+HJSHB+3TS1dLWNMUX2yVDdhDCDCRQWdlboq+Pl7Xjm+l3mPOxG+CQgs1fn
xI06Y/F+Ud7M2GEfqwCTtNjE4svN9Ct3wJmQyVK0yRfc+TI+fPvYiZXAOXJMolYQhb8SCE+oGpe4
FAb1dA8Lbjx16BPcMN+3ruXV/M3rnblAHOilcSkwiV2tnCEMGk+z8poZUbjcMvutHKNrg7Nzr5KB
KCUjWRbmX6v9jzjjlESObXnDPGKZGBgZN1ssPiNj++nfPxo3G/wGB+wU2ePb58FDA6cYkRGZXVyf
kyQqvoO/FfdRC7bi8lLnLhIax9hKL4kqU8G3S2k5yoNlyf7IRlvcBJZWvagsM+8iKvA7c0SM3Vb1
ldzq3It0KbVo1nA4uALfrhnEiLHFeJJ6tgg6e6+RhGXbyOrLPbor8ZVK4fxiFAlAs0lazdVhlLVb
ZZj4WF6Epzk3Q7GomxvxCekneeUAvF+KGlYnYYSdR3osVttwiiILM2YuZddM59uqnhCz9q35YzmH
1xq7yyt6u+OXclngVUF3l1RjtRQ6EAmXqml5FqR7qNIE+QwxxMPlzaHeH2ljucYA7C4otHedPLcP
/dDsYuENgVW5x5ERhvnB6oohvMX+GRsgzLm622Vf/cpxr0DbmLCKiFiTvGBkqL+4EpDhts7iCjkr
IzaZoSPjZiMKi6MaFgxNa9S72G+d19FWENGN0Mx/zxAdPvYlYP2DXyhJu3L0/Z8qhdi40aww+ARt
rMjuHFTSnE3c0YjcwLjQjK3T++pn2iWWOEaIB/60LYQX0NDWrP/w6xU/a+z7HnFXdX60aO8WW+pZ
HFaS3iyxP6zs5hi6ZWe/QDyj35XMc9U/N2Ma57cJxg0f5twakoPfl/MvfBTr7OQXSPvvpgF8EDKb
lfkyQJUHkFQB+d0C88qNAw06/GBkmg9iE6AZ8DNN/LDfF1PcoiBCwnyflJrCSi+rWv0GN0a0Ag09
0zedvYitp0p06koYPxOdmMITwu2lYKTdsToQUavreCokwiMLxqcR+Ss3+KFXIdGQtlvkQKNNYhwt
Q+WmyKTT40QPHeVIZBac0q2vpEtnCnkO5VJDGuxkw17Xkn3bD0hI6owosvCjgyEz2h8xKmV4CY/1
vTPZ7R6LZ0QwYoZYhSbdXSjDGB0iIZg2aSgK0V9+ubzvjeUdrI7XAmSDo0UhwSh2dQHPWYHWZFqY
nkynLkFAxNHyuyhHmYOt5gaf7Rk0y2nMI2RaGjTR423m6rN2A0unTW+yMhvjg4wybCqv/LDlOl7/
MMbLZPnAvWlarn4YgzAQp1OBhlVYFD1SZX4Z79NpqNz7ydW777PmJtOmbxKn2KLxqGMVwEgL/xWJ
ldirmbWjftIQgBI7gVluiUBE235nUD89lpHR/7r8a89cUiYIH2fBV5N6rEshC39PXFFrwdg80z8m
mJaO20mg7njlrbjvXwqteDDGgIBZTa1iWN9ByXJCXXj6kLtf0z7A2wE456MgT0XwBgubDPXnAVWi
sUlRQqpwWTCuQATex1FCC/h/ZEhoJIIa5Df+VYRpsMDRDqq4kPmPj3xSBwnZzER4BDH5AL3byT2l
ACSv1AHnXjFRgPkOMHkDJPTbZaMSaaemnS3PnXsTF94svqFqMK8c0jOBzZQCYACeW4KJ9uoF+ymc
ftgp0mMe8L84O4/euJV0Df8iAsxhS7JbYsuSJWd7QzgcM+di/PX3oRcXFptownNmcYyZgaurWOEL
b8AvBP0U52fv1NGLDlY6Pf/zriHLII6kNA0LbXs/EdIPU4ledlDVhRHMeIW8LCKNDirgOwtH5mhR
7aULC+xhM6VmtMsUWV0tIKaMLqGM2A20rubp9lzWv2VzXMFwgNtTHYq+pAOvP0+5CCvUxmYMyiQM
nd/OqJqZD8NARxKz4wA+lnSvD8bc2Yk6rAYox0QG153xcjEn26oggimN1n0b5RWngvCIayG449cI
Cr6ZK8z8bk9UW2eymSkeBgaVD5goVOvWM/rX/u80nKuTSRuCIcPt5LFQG1BzqPbTRQHY1D6zPLhb
4TYqVlXZiG43MmDGKTK6uF7142HpjHWMqUhSFKniR8gsRm8neMYfx2Sh47VCNh6tvCmxNMjiWvlA
LbUj7ycdwHY548L9ruG7kn2tSa2+SyJWqvuMC6MD0qUm1nnMM9RjC0Lr6F1uD4XpxtUxTXNv7dlT
IDSp/ch8+derYMWOZumNEEGaavP7EK8XPERQGwTYItTzRCUb1xSlGd/dXv2dbbY26cDt06mDgbue
378WPy4bVN10kOwKdKrnPEIYHYUgy4P8ar9wWYmDC3e9VbYfmwIlXUmy25Uu+no86l890TOQ8mSK
jZexVLqfqHnFHvoJqJG2YvkJ5Kbx0IEqD/bZzrElseQOMsgbWOnNNjNqtavDlm5or3doo6E8dmdE
xnR3ez2VnQVlBE7RejugHrYJr5vFTsemNmGrJT3iJcII5e7eTBU1MOvRjNiwVba4+BhJkp8jSLQ8
GB174n2PD2nmYqocil9thHfAmYtuQPFMbVUQQJU0flRxpNYPfu/OtuO2pMO2spiuqUU4j2Bf3Ka0
8xB+oFFs1s9znqPLPwgt692kDfOgmkTu+LfXaW9crmiQBYCfVXULL6lTDQkZ9P8DqbLq+7wXyYve
VtgCD5nylmeyQ6W1TT7dHnTn2/wpjFP2W4mS207/MEzIrK9MQs1eamQTZYyf7ME+TX31KcR+Krg9
3M6Ow/uPNi3vq0x/enOk2zKT9QE3y6DrekRArMHBoUGv8yOgxpVABshkurFrtAndwOGieH2oFqOh
MYivZWCAil78MdKS7yXlpVXvt5xxRo5bPVAQ9R0AbWTJexkRdvVu0BsD73NVn7/fnvfOt7UIaTQ+
E8EbMMTXP2cKSwmRWbkLElw3cfTOE+ulZh/fiV6tHjIEx9STksfVv1dZ1kiRY6Gt3/aq2bNkmZzQ
j4BbOKAOHoY4KuZZ1N0PhAWn21PciRvRY6b4QWJLlWWbeszOTKKa1F1QLbHiGZGpuE0rO56cJuI8
aXV4p4SyOCecpXOMwd6H28PvZWJsKlpJ3KUUKLbQjnQB5Z6otQgQ0VhCX7V6xIlKvAueExSsEXga
GgOxIYtX46QluU6JNVWiz3KMHPDBjb4T4VnEkESwMAfBJWzu1YkUG/1HODwTLtS+CVrHdHVp6lu/
G6r2qNu+c4S5weEycK4ApW2fSZJdQFyig+U1VmD3RNzfk2b1roO9jo9ufnmQ8+7NzuKCpJLB1yZS
fr2XY0zbas1JRYB6M/TtptWwGZrKOfqKUUenvr39XXdeRzqypGc8VGyt7Wi09mv0FFsBr6wXXi8p
KPUbShX0qSKdrQnZ4EmxjJcGXaiD+9hQmcjrh5layxo2M821Qbv5jABd0rDKoRLB9cs4qgOhuq8Y
fbG41DBk+l+QSJ6W3B7fO2mMx2Kl2/NnFMGl0QfNF1Jit+3QPEXLYtvIQ9cyblJ2OCKlN4oO54el
mRJ3xlhB8dGFqttTN+bI2HURsJk7O6umVVp9QSY00kLld+FgS4O6YzRbrhXW1nul7qTcXVA1ewp7
xfidWYoUn42JlkGgUTD5UEUh8sBDW/ZAPrr+vTMiRXF2oGwgCCgMSePjzfhWDtboDOj/mRmwXnzK
fAN+Ijo7cTj+rmKk7gLoe8LysIQxSr9FdTL0FGyEp9g1CpSYvaiJTeNgm11/eI4yqE5qZQo52Rbr
YqYzlD9E2QIEtWv9/SrJ4PzGeauP7xBNB1cSFy2sk5T7NnQJ2dQjENz+DyAuomwhK1dgvyaKcXuz
JN5jUxfpu6UDZYN0cdc8RkRzdzSM0idgHt3bGW7pl9u7/vpMEy+t/Q7iDy61P5fdXzFo0tFoWzJt
QYiZN0G2UByV8ZhzR+RUzvNIWHR7vOszTcBBEMhSk+6gO/P6TOeZFTcYAcE40LvylCBrfjJa+T8x
9OMBwuL6JXw90nro/prZpKplgpWFHAi80E9icnq8mQaU8XkTz2qML5Axzc3d7eldhx0Myim2FeJ5
SlGbCFSkM8z0mOmpIRXUMdHsyzBl7UFwQ3/4+sYgiv5TsKZ5e3Xxl8U8Cuona8s8LcdP2oDw7Ten
qTLte21Br3iQ9Vgd7+Cd4a8ukhbR8RDxa7Tjc9QWT3qnOk1AqJJRkgLGlrq1OYvFx6BXxQa4KhbD
1RRRN26OZ9gqpVfX6UPq5FTEIzOre5R4QNn6XDR9E3S1ng/PxBaLiimAPfyq9RCObJw0AkHqOFwk
PAEUnDObbLIGv4k77lalUwRy4HmI73CE0d0An2bW+mcptohCgXfH0wcAQdJHM0lRyYzyqI8ejMHG
bw7f+eh3aFqZ5es1urV+0ye0HXUz7txlRIPQWzDETu8o+tdPtLOT/LRWlxYEXBLzrU6jJEaARJQ/
K4LEs26EyosNDP655cc/qKODqWkURzJGlviHdf6yUIpApDtNmzdQmw2qzgjBf1KEYmdejD3ZxPSE
+jQKZUm/dAvOdS5lcUGZPcRQleexaOtvdtrb7Q+RVxRFEf9y4gcDDcH5aZGl9JOY5zj0m6YbqzPi
p87doJaa+IlTTvIeCdEiuzNNJKPvbTy9qme54sj8LKkJtMxXqiMcG80OTJdY1PcI/KPq1Y19mp/q
qe6r57SBpObJk2En39WO8uils1ueFomF0TylaFX0DY1ycO5xAwiTgMOLjsiCBwd88lqgSJ+1ynzB
Pda2vTKGjPc2F4M5gpAucZawMQIJv5p1al6EULH4ojJObV+j3PtFMtpuoB6uZNOHfKlVx7fhwWhv
wyTV6xP8hyLzLJSc7U9jBJTwzdKAJ/xkIsxdfY+yTFJc1WrFvdaixEatX7YmV0/RC30jiTAa3Wnq
ia4W+tX6Q7skenofFVVLPtWBKXeRB5YU3LFnM8GHe2m6M9KJvHq53dIAkFNDqz8PXWKNnztD6lQ3
b1T1e9RocfdQJSWGIFEXI200cf/K9zNGohMWI2s45witemsYJtckNExLPuNTISPtaCLVOxXAfX0+
RNn6glp8ghStqejpSbR4p4PLW/KLXGGL7C21oX7DdS9EXxdvPQBwuZhf8NbCds+OcKpyEHDW+KM5
PVZFNjeIbJZx72WgK36EYWtSG8qKtH4obWf65XRWwhs11nx2ClUTNumxZUiBJSAtuDn2rQkGpMQ4
pxyzCNMlg8Cpj6dZzb1usIWCybat/WgNQBAn2j6097EWRX2piEVX+JHayolfTlJS3CtFrxRg1UI0
/JPaST9V+Bo/mFi90RG3w/xFNoRpnOwU1PoFhs8wX2pHSbqztVhhwB2cjW/JJJJHDEjk6i4fTdF6
WHlzsKx4prM4xXMRvZEVMWr3eS6P73M0mH5Cg8dwV8+RIvUWw+xjfxyHCEedWkrRfzTbPvPCDrnQ
O0wIlse5tZsHVo1Fp31NH6uh/1S4sy2XymlJHfwfQaKY/adJFq31C+JHjztt1+MBxrsQ4mPdqry9
s1GufnrgQSB08WT9KrH8UH5Oqjx8mhJRPiu5qnw0IMxEd0mcJ8E4dYXizxV+Zw9N37TtHX+FFgw2
mZdbtQb9GiSDjoLXnX4Mtcq1fbnm185V+dXOaiNJ88QOQpFEDdFcbJ/1QtW/60jJvc/0WftWG0b+
2NZa+5gkkX3uItUcXas14m/RUE7hCbNQhOvxHlAOctKdGAPxIKQGoP+r131+yUxUe+olSOth2Hhs
+/o8Oc70UMrt/CAPpfHvLz9SgBw8qt+gpdX19/z18osIlztRsxYpeeFLi7nG5PKK5fchezl2y8R0
PsxV2H/657cf4KhCQmpQS7zqyWM8hFhuNluBgzyFT5I6vAlp2p1vj3Kd/bKEFO9AwFPnUratgx6Y
snBCxQqkXHNyl6QwxGk6HbWnEu/5T20Tlw+6UQ9vMBoc3y3t0vy8/QN2IjikrkwKHiosEW1bgkfN
L1VFy+riKCP8TgOEWEeQNSYss+5vD7W3cTQAiITGa367RRzIkFPlqVeZK8UxN8TLm5SMRwHBeedJ
gQx1lIhdR1VrAd6keIgUwVX0pqZdh5eBZgWKGn/XI7O5LLljvsvDRT6Y2U6c6HBU6eMCTaE6taYE
f21R+uNqxnUC8C6KSY7yUXkyhnF+d3v9rkNghCPoX2DjCcEKjZjXo4SzqTaDMtmB0UnyQ5pGEhak
scUiivqejkDljSq75/ag1/sD4viKll8pEitJ4/Wg5oInejZQ0FOxUkKaEXsHGsgG8PRBOf0vQ9Gz
ZYfQw9ueBZw8mlAeW8pcM0b2qEJqbqwb812RhvHBsbv+YJScwCnRE+VsX6FucfpKYgI7O2hioPYr
Ev2RqLc5qEFcb3hGoRWAUA1IPaosr9duyUHWpKNuBdzkoXwCsRnlrhYZFh5REl7syFqi2/3vi+iA
xadaSjWaV+T1mHLacRrwdUPaVF1jKk6B4vEQS54pmvEg1/5TytiUOv4AU3ip2CE0ul6PVuDiiqCW
bQZjY0eSh7OS8USH1NA9ugLOhz5R09/Q8gzMEgFs1+5KnGi9rh1LE7cNEIIuhXyrPqPDKlV3ZjiM
ij/UUZqdB7vHaAGX5db2I8es2+exEGpPKD9H5ftIgkbxOC8LEilw/FYvLGqZOA6gTDN6AAPsYFja
meZLmmk/wZD06sG9eb2DqDCgeMVhd2CRbNFuTTUsM1pUViCaMr2PMdd8WOSy929/zZ3nAWHAlRqF
WC16lpv1dZxkqB2JK6xCg/ldP7fZV1wyq9rVVKFouFta8aUs8CVw1bap7rBtaz7/6y8Alm4iJosW
FBqh265z13WxwD3JCPrVn8JF+yeK78cmT4E2j8DV/WnSbNzlCd7xVgbl6dPUndqDdfgj7PV6o2ng
U9ba/FoLv4JcyF2StiH6foE2WqXqgzsxy/djVrf9g11SIvXAVTuFl5MifRjwOO3wkpJxjobDn4iv
Meqyoy8kfKruobZhIiaj5No8NOloaadZGnEuUjCZPCJIX28SdgaNZ+qQax94u3j5Ykk1W1enaKEs
pyRVCuzFsNK4/Yl2ruj1TCH/RN2LY7/+ir9enxEbUKdNHCMoVzNmkdEkcOuEc7Y0uXqkYLTuuM2H
0FDr49akbLxyCl4PluLEIiIZVoRETuz1zjR/GZbRSrFdiednnSC18frYkt8kmjgUuNhZT40Z0piR
qZawpK8H1+Qh0jITkH1jUbaLZjPzxGwcPQ47NGaAnYinwZxF+gFo++thUEfprLbp7QDdWvEIM4/p
zXipv3SqhDodecksUViThdqQpXM0ob5kZAVZKWkjlH85UvC9N5fv0LlAtVF5jTirVapULlILosBR
ZykxEqGmn5/sLG0vtQDX7eGkmjw29NJBIWd9+9UciDgwnIrtfvAtXn/5BC3P+WkrAt0tDHO1J6cg
yyf9U6XKQ8kHk25tKdG8xT7C+ecbbxXFXwuaoM8piW3uomIoQv7L1A7svstPOFpr9xownH9/v5CB
pAfCrUP1VN0EOZUjh2Y0kV0kMPS9SVgZngMlDkvNfPR67e0m6EzIi8l/lD42xctBzXlFsbokPuxk
nxq44ccE6wfVvb3T+fcomwlR0EsbXc9YNjVZQO3UxTmawuFDirXQwVA7ASJRKAIbKwabyGPzhcIx
yessiu2gl5URP+YZ10leEKwvqQ29cRqa9ZDmrYMIcSfKgb7EcVzx7ba6ZTCFi8CTTKF4qcfY0Rj5
Mp7lEQNJGgrTqcVT6fn2dbf32WjrWBiKsb+uYIGF3E6DPo5WkLGWTwuW2x7gM/sgtNlby7UFx81K
6MY+fn0HODmIoWRAmo0KpPO1wvXbwceTusq0qJe6G6UAK6nhSGF8Z7PAr9NXnh1B6dWDYVPiy1vi
mSCfMP1IaikKcH7DQM6J7YNoe+ezcXvTiCPJhXu2zSa43cHplbKD7lRcknNmhvpT0qTpiS5P/giX
sjgA5+10WgHJIQYMaJ+Xg6bv6yWdsHmIMCcMA6q/0SNKW9YvgJLaZ+pTzocJ/KNfZoILcckcP1ML
86VJq3A6iPyvIyrAP4hzo/lhAprYvl9EOhXacFV0qUxK6xjBp+PDks4TiiWoFXyKCesc3KviLPYc
tYwI0pWyTg4uuZ21X3VwcJQihkT3crMSVlxAqgaBHQhFXmbXkaViBgUqzb/LJeRKjc24Ori9d95t
SjYqCmAAChAA2+xn3UBKNJ4cCTedJQkm8BvPFa553pDM7X0SN5NbOvHiDmQUd/98XmG4r6hMuC/a
1Wcfo8KonYXipWEJ63k0cVRzSic/OK9/LrdNYIJkG9JJZKtrlLh5tFNYpNHiNBLeB5OsYL+ONtWg
YAHqZiMYAxcst/yfLFnZcwpDGnsrZ07eyjiQfleVxVg+FHGWhq5JcBiTNRnL9FQlRVW44MsRma2V
xlQ8RxoEHi2RlChnIRQrxLkplXES6iOHQieO88tpgMn6poNYiXJJnysj7KYcp7DYnG0c1udkzN4M
OX0GdwC0btzXUaR8gMbgjPcK6Gp6G9GgvevGLvyMYk/yTrRlrvoZft3diVZKLO5mSLAvC0pYYMTH
1RZckLsDU58bHS/abLUdHhJ9em9mMPm9DDG+CS/1XnmL94SJcZlR5O+GMi5MHyvV8sNAtIbto10T
aYhQwrvKSICVeu1UtMAxG2F1fjE4deEJDOlMV0QKvnMG/aF3PDMD0H7EV3o37qeGXk41lS9GFePd
hCsDjuJ2mU/qc5kiPgRkXMNFNc3s+VKSjP4uDKH+7iMA3vXMGp/GqC++IU+ZOe5EObvzZBrXPyAa
ax/aIil+0NIMv/Zt1P60c1wYLmmfLh8hVmGPZzPVFhGO3n4DjxYWV2pJ+RnjMDLPkPoQXpnIS+Xw
2lJb/1hIlhkfvL07N/cafQPAovG8csBfX25zb3ea0vcSRPPk8zypJt2BVrFPul4mBw/g3lAoSiOX
QRxOlLSJKBpcj/kZBCpyWU4vCLFUzyV+W5cE09eDR2LnrV0hjSrFH8gBV28tDb40xE7ODgQdk/sM
u8+nOcU66/YNsXMd2isVwlhRfuTTm7UzsZjCzd6yA7xLpC98wOYhThw5gaai2aRMlV0N/u0h9yYG
DgXkD6gqmeBl87nSLkpp8FEmmBHgkKxheMxViKu3R9n7UsR+rBvlwbWq9XoUOx6VJgEvHoydsvjZ
UEy+3o8/gZNlB9tvdz7csBDWV0Kutj57f+WAuinlphkzHwuP6nucKLE6rcOjfvj+fP5/FH0zHwkW
aJmXANEoduZehg7GHY2jxBMQYO9vL93ehHivKPuvsjdoHLyeEKb3doatH3UsBev6jnLXr06y0h//
PArv72qMtzLTrqo4mCLbudTGThB1Q3HS+mo+K1VV/vspgkAo8yiBqSOk3CxbivZDgd2dgz9AYitk
aGPo3GM1PYqDRdv5PmRMlLpW8dJVi+L1ogl5CYuia+lZ1H3/IRtTgAKqho4aXfQmOghi9gbT2Wng
q8B0XfER1HCg/CJIbCBjhD4Ue1C43TC5+IsducPtBC8OUGCc0mhRWGS6r+cVmSWRi0ovJqf8IXk4
fdIfDzM71dy5kmoBIGCwf5QxvngKeffL7U2ycz2hlcynI8UhdNreFbGGllWxUHfH0bpwpVnCG3SM
ax2KbT1/QNUkOviMe9MFjQgHl5YQ/9ns/SWnEJcCzghQg8h+gvvF+nbowsWn3Zc/STkYTBgZ8lM3
tCjl3Z7s3leFJkGDFMkpKv7bsdEpS/o1uwLeu1yEORiEOkZrPQL/0NWD+3HnkEPv0nA9ISNAXWsz
WMcFEi5WZYHKi8xTqznFk12o+cEo11NCkoKuCQ2MtVK7Xc5B67FZ7LowcIA73INs6Ny+i6u3k3Xo
BLLDWQNBjBKZAUvHoWq6mREAU4UudRwGZUOhxydLn2N/LRsllDE0+yMpRTt6WMiao9+Jopu8qsAK
3dVrvcQgV9eJD0/W1JlHMNvrPbX+MErVcDHgrG0VQGS0hsyuTNb4ZImiM3XP7AdSo/oZL2KlRnCv
E7qnzlGbuHmFQerp9rbaHX4FUtGZ4LLdnqHJrrDekJUwSPreKDyss+cBoSPQn64UddXDMMraZ3CR
eXISIxpn/xxh6DJhHoUR1Lu5rjYXSNVij4nrRohEOKwfXXIcv5Tr4VSGjvauiLKjVt1OrsuDQl5t
Ix1DvrtNt9q2aeisVmEga5iqD7qATorUgXk397ie9oqQT4aS4gdS2+MzTsYYTepj/e72ou9tfBIu
ECQUTK2r/hOeC0PXOa0UxNOoebMzwZzNRXlSS8s4OGPXJ3l9QCmZcmesPPbNAltZZ0bVWEmBOmFW
oafk05ZaaP/DLqJHjWIaD88qWv76HbAW0ddlaa+rms5nWckxdBRlepoyNKR6TFT8PBs1P7GQc7y9
lOvf/Dq75P3GL2KV1QQxtS1yxT3EvHDRwwAFYNNrTE1/jPqm9GxZKt9KdCCOXtcd3Wwd2vd6Vhnz
utuLB5yO5ZdwggV4yJq3FZn6Da2wqHlnDItZnMuiLz9bQmgfu6HUc8/C297yytBOKpyqq/b3AHXv
Ras6qju3F2PvlgMPCah6FbUAyb2e9r+iTSOzl1xuayAZuZEV52HMsveymarItqLT93mcZaU+wx0v
v8mSE+kuIvnli5ZYauuPvZUuXiPVSnawBa8rO0BQCUc4dcZaZ9r8qC5bpVBaywrSRH4398WbCkHy
u8TpjMscKfmJ8OAXbtuLH+VN/uX2ilxXC1kH/iGHQS3iyhnQLNVYMwuqhZFiPvZl5mdx6wFEyp/y
Kgb2hu7m/e0Rd8426CAccHk2bboh2utPEEVDJmlN4wROGAMAd+ThFOeK/KtW5n9HN1DZJajkOUPf
mBfk9VB9PcP3on8bJFaheprU9j6UL3Hw+XYnBNNk7XciurUNPLJEI0ilBBMA08PWlMSPDAOq4ftl
1Eg2/n31DGju/DV0CgnLX08JASpVDydS6MgEVAj2tPTRwzFwfA6PcsB1221uDsDYXFi8ezQwt20T
uYK1bku9ExSG0Sf3YoBC5oYTJhku9lNT5clmAhJdHezovYz549Fh3bm5GJ8wi5yAf20BPtQ+bEIs
7hHZlhbfhhhwWjTR+JU15B6ktSOl752XACA4E7Zo2EJn2dzR8E9VZV6T+b4zxkeSIR19/eSo57k3
K4otkLQIyHngNu/NPEj0AUhMgmh2zORiREr1vkg0rmG5tsL+hNLQv2PduYVtmrlIEuwgK0bMJTs1
IouzRu0/Ve7aN3WxhI9U4vIjaufeWUBpFjkYCi9Ym2zWcJaK3hnZo8FUyyNCrygft9QkPRmZ44Pq
7M5QdAfR7wZksCqEboaSFxAw2mxqQWyBoj8tI50PSmaG9LuOu6w43T53ey8HpVloVuvFhbTGZris
UZZxQbYoANnZ/B4LDSUwcMdy5qY5OfLdvFTV9E5rxwXd/ahFHWZwYE/7Waa2VGE72KynSa7l/OB9
39m1NsAYSlDsJao1mzsO9ZMmKyIo/LkutZ8XOfo8GaX07vbsdwZx1rSO9A1lqqtOmRyHmoJzsxko
tRp5CpXCQJpB998e5fporAUtoBrg2Hmft6FnFzZKr6/Axd6u6hfJ7J0Z967EBIKzpN+TOdIPLtPr
G44BVzVVCikG2hebs5ghc2l1CmJ78PjCF2HqxXlKnPp9BW7EXeZ4+ALXqPSc1OgOiv67U10ffGp4
QLO313inhEJL5cEC5D7Nd6DGappJmumpEG7pRGr/roqAjrtBk5N3g0b41a2TOSYd/gZYbjhMd9UU
KvftMFr//LSj9bMWo1SkiYkBN3uxV1HZpEZkBZCX4XnJWvSmbJcfjjpU/75+SJZSKFp3PR33zTOo
W/2QqSOITPSz1Se1d4BFiw4F2lZSzoucGAdVyuswiU4jRBpE8+gYo737+tltrSGNTZhXQAiQQU/N
pD1NKE14gxROFynVZw/Vnn/1L9fBDa2sbJPXiGd42/EDmOGoS1fTU20d008qjELYUPVp1YL/ePvo
XR9wUIvAF9YOm0OesqnCAvbpGX8K7ycziV+GbmwDu1bGI4Ot6zt7HYYnFrk1FnHLCp41gcAl3L77
ytal2pMUpfKhJOLGK6vZUQtgdzDqXkBo1xO+VUtGLFnnaizC+1k287uur3FmMpvwPlaaI6T3n77n
q1gJzUra+sQkFMuNK/qagu2ZXZhtfJFmG1xmjDyHdZL7DCGkdtbFz7mox8mv0GA3XbnN0SLqDVF+
LxcnLU+RZZRo+U9T87k0quK/saTodO6Xfq6oNOTVj5hx4Yo1YxN6utFbuZcuDXjnSbMl660W8c1U
N4pwrnXzJdUthI6SPveqskJet1CRRvOXPotCn8d0/qw1YfPfOGcpqEaAXT3yUQA6uNlnRI1XRqun
ocbF/7iUY3kqe0sMXj2GzVtDWihxFUsU41q5aMVn/g8oZC1tOfxe0qi9B1dkKH5cOgqe7WOfQ/iQ
l+zdtNjQYP5xw64Lvtrp0Jml0rjNmWAgFmWIF9IlnLrIp9VTBqUKwOH2KFdbCJAtJ5AzSMYFknBz
zcixhESBmKSgAxP2UZdrzc8XpX+KQ97020NdncA/Q/1Ri2CkK7iyHSMDYRigM6y2S07a0KoPS1kc
gQh2R+EdoJ60lgW2Mf2S972JvgfFtDF37pCQlE4l/LWDuVy9bsi1IF+yinxCtLiqeteL06aDbYQB
zUX1FFoi9xRJTb6ETp9e9HZKjlwOdr4TVW5Ec1fgGw/65uGhFdaZC27FFyy+0avtZOsuBIvnxvFw
lBVdD7V2FFf0AzklvrRrTPF3BcG0inY2sjDI5iQ/t1qlv9HSSTmXePMexEPXH4uhYOMyKVhcV+Xf
YqlCYsgkDFq0P0+GaNKTNDVH1Yfrj7VmyJTNUakmf/2DKfxrQtNchlrXAD8wM9X24qaO7gcsjU5q
1YY4y6Q/b+/zvfUDSsHSITfCdbk5Uk6RCCjmKwHLnHRPbk1xX5cDQKEhyw/Ura4e7TX358FevxXF
je1mrwapIQSJJGLVJLzrtC6VXBDX9ZuhWwwNNnoMEjkz4uXT7Snujkv2A0CPWdIFfL1FKnpmAh6U
BDxPs+7aXmovtjVHD2Fqg3BA2v8ycZ+cbg96LaHEbImHeO8gOKHXuhk1ruuBUk/MjVhLpX5Kat5Y
L8HvFAgoNFaL2FLrLz3UTc1Ntbj92bc2iEwL2wx30NIQSqOc6ZJvVq0134uxxcemt4t2FTxo5/5k
x/n4Mi+ONPlGm02jqyQ92n4gLtBOMrSpoCGAqvBZ8Mp9gWSRIcM7mO1XWcD7fO6cYQBMbBJ4pnWL
uNBQ6PKRu/g6xdevMFnQSkiiHw/fahvPW1JcJ01dh8EkxRW9wwm1qmaunXNjpWrtFogKB7GTOT8m
o04O0tG9w4pRNVEA6Zh5VUjL4ak7pdLQq1HV5NQ3mrgrkjDxb3/lvcOKEZdDyRrZD3oSm61VGBZM
kzEMpCbN7w25lU8zn+curA2QLJWWHTyA1+0AdtXfA252VVsD0Y8hCgadhXh+m3SFt/Zh3kZTna1/
clx9Bv+Wg+B21ZBwDvpn/L9MGvgdtxTwySs5JQikdTOXtCRss27eTpLTnpMlwr6z0Qw3QvXjINi/
vqJMbkPg76wxmaGyDYabLh1ijedLLgd4gvRAfNtUC9xr8iP7heur4tVQ6ubhqtIZ84N0rc7bVvlj
KZbRc3g0vbmDSNc1js4aF0dgiPX3vz4mTGqt0FMMWpEKm2/aZFWrqRnfdEpV1jN0QFHJxXSykzBf
WdJd9ZJFGXmv1IEzzM1/prchO8vtv2rXrL5ZV3lNZyD+ofbxRdOK+G08LeUbu2/qJUhLQz/yytn7
mGvvjiRqlevbTrYjl1ElCMuXLIryJw3NWEAz4fScVyI9eK/3hqJ8QWGWKhGsj02SOOnRrKdtnlwm
06l9kdpgyYSjnrqMJsfte2BvKH2VyYZRRyyyzX/ltqzlSCxYhxHCPcyKlP/qtEH41qxNH24PdX3l
UBwh+wWguOY32wYotH9pXmXyLrHc4//Na2FoY3Relch9oBzL6fZw10JW7A7ET+jNgLlEvWL9PX/F
I22Xzkk0UholI7Y/oOUS4rIWZh7EM+U09P3syp2pnWm8zz54xuxNDVrRmzJFO1BCvH5NKObTF0Eq
GbAVIJjXP8TMR2DSAz8kHEX67FSG42lmC7YLAXlPn2bDTRqY3E05GAe4jetiI2vw99DrY/PXGkhl
lhtDP2eXZpFxeqLrXwvjJBtZ9rjYpGJujczA4II1bwYXC2ft0tM7ri99HsrnjodZsHqNdnRx7LwG
II7ol5LjcoSvMBZTX5qroFNyQc0A0DPmcHdCWpJzimGr5yBb86ANXeoLQC18tDa+S6tR/h+2/ppk
A4SmVHENvdAVUAnskUsmDMsLy1b+CnxReCYg1oPvsLf1V1zkCn1CT2UbyA1y1CSFanJ31Mtnp4hK
2bOxVPKlDjGisu6OLpDd9SWAIViluwCVZ/McaLE+NASO8SVM+xxxGKWmADoXmrsqAyIXH+qo1HBv
VaoSvzWapPNAmrUHqfXerIlk6ILQFVzV5F5vPtqRdtlFY3LBbMX+JrfCfDvMWXkWVtQ96ERwR9yB
3QFZX3gYNGYBzr0e0FLSNMwd7k0FUe6LUcj5u1lKiwdrlOKXnBbAQai29+iS6KwWkyRYdHxej1fF
fabV8JkuRV9FZ2scAZOXE3jksk9ntLOH0G9TXXt3+2LbnSV8DM41PsdXJcQ4IvJP8Ta4tHhofp3q
WLilFKdPoxE6GHWhS3F7vL1XHgEGri7ADXg3bu4QtcG/XpR2fLEaE5D1mIs7pRi+zmaI3G+I7kqV
xJmH3EXrlvn86/bgezt51XMCcUC9lDrmZnRjqGhgOrAVEAHDGjXG7mA6K8po84YIczkXoCMvaqta
Z/rB4yMUde1dOUAKD27/kHWcTayDpCXUOzAQa41/863NxsBYZuqjCyoFjpvbZvweMR/5IEzeHYUs
0yKJ5tBsk1qbFbZzu44uc9JovxBn/NiUk/759lT+hCrbuWjsHS6jNcDY7lttNI2mX5FQcikhjKQ4
Cm2KZEnEYy/X0PVmKgQX2Y6tL5zcPAM7T22Mkp6UdW7ea0XmSoggtQiwsRld2CG4kyL3C8A9ixtD
+H2JZpQ7VQjeHD3q61t59dPReuUS3cN35sTZTlIopOKm3jieNMaYTk5xh4dOn+jyfUqMUxF6quJL
VMiD4Vv2JD8oYVZ/j0QfvjGr3C58YgHkQW+v6s6xpKcFnR4xC0wyt+HGCFY9Lw0J/I8UjeepEdo5
nsfwl4oO3suEBPPB7bq3VYhcLGBNXARXRX22iiUN1PIvavN/nJ3Hkp3KsoafiAi8mQLLNG3U8tp7
QkjaR3gPhXn6+6E7UbOIJloTTaRQLcpkZWX+ZhGBoYZ66Q7qfOSx9js72c44dySlAIDV3CabZNQG
7RlrSx4FRZ7mtjuqWvwdfxj9MzZ/DTuhCHMFj6M4+q4OljI9SrNWXPWhbIW3NFSEnrS5yqyTikTQ
6BWlMf0TW+aCxoatSvbVMlAvcm1JzN9arbB+IP/Vyxdl4sT76Ks2kBeWovhY2SG8EbcXs91fxyIp
HcSWKmC9aMzyoxYwBuN5nHSjvSLLNy/urFfVPWrETuSOQsk+lnOtmo9ynA413vBD1F5UtR7/tfhP
sl99LBOvO62NrFNXkyKd1EFtoo+vb5C9BSP/xY2JivMt4sJSl6xa5j4OennWArlxzKcRfY7r66Ps
3EmAHQiYRCuKY9s4JZwEg2O7iTGXruT7th6be7NMugBRvOIJLNJnpwqVb6+PufOI4FlEKFmdYcF4
rF/+R5bZi7pTi4qtP6fQZqZCL+6aIYv9EIe+gwCwd8rY62ho8vKkTrUJw1z6ad4sEkjkpvpZO7Zg
TbP5I5gO510YOeXw9lMNkIqawXoBgmjdPHHn0I4onhfSXR1qswqhRczDucklClaRpLWT10qanH5+
fT53PnLV7FxTJh6coINfzidkrLyZBxHe9YmEttOo/rBiLDLMuY4vBR7dB5FkZ/nAlTOXqM8SWLfI
xcZKupTkMLwbWlzD3Claozf/Gg2LKtHSgxXcOQaog1O55Z78nRu+/LhI1+pIbuhPKFXTu5MM9nki
qBxcpDtTuNo0riRSutRUpV+OoumVFdWmKt218qKxYirViY/m6MT6w+zgVH+q2yoy/dfXbWcikYIE
EIgSyGo2s9mc8ILQpVFz6a4Z9ca3xSKdsxp9rIzH7sEs7gwFRAO9IiRTUD/fEoZyfJZjLVXywGlE
dbZ4vj6KWsNetckPA5e6s2RrmsvjBf9WkuvNIUgRVZXURcsDq0ic8iRCJXc8fM4N4RqGwPA04Rn5
sx2s5F9k8/G60BVEIt0CreD/ZVnaPBJx68XXWlkvT3WmghaaIGmf9dlWvsgDibWH5Q1iek41hJTj
xr77oQhV/k9DLA5cTJWOH21Ak0ck1L3vIslCycukpHNTatWngQrBJGVBnTgtPU3cZkMQIwcReW+U
37WV1cMFBNrmAtW5iYwp4g1u6Et+rUd78RztUOppb5RV9eZ3gkr6sd4Lf8Rg8J2I+WgC15ei7h/Q
IR29ruqPMPRHo2x2AhQaJRrRXMRpvrB9bTLjs2oiyvDmc7TC9MBHoDzhABh6+S0Zo2DN2eYB6tOS
N2rUi8wxrc66vPQHcWL9wS+zG+hVBAkw8RSnwNO9HMoBA9l1SAIEShglqPYJpT2FZmF/EHChI18b
DetcqvJVs7L4zVU+svyVkLxWLkHVbEKUQ16IGpieBUupl+D3EhmNSbQFY2k4sljd+8oVuYfXNoXv
G0AUfhYFKsRRHuAz3heXuEu74YyOnB15eYkQ5E/VEjBE9UILg36akdF7fUF3x4fqTU+VTPLGSDZp
sxGdCWa5rw3U3JYxeqJ+Krt2Z8TXIp7Sp6Jx5POYFd3ByLdxkkkG+Ql/k0cDOezL9e1xok763yMv
srJ4UIHtHygvG5FrY7d1sG9vTwcvZN6H4IgY8iYPKsc6Rxhk4HTwkIZKPMcPSHANl9cn8zbDs8jD
eYkCn0O/6/eL+Y+TnmrlSJ+3RHYT368SHtZkFL5cOV2FxHVDbG3iPnw0KbwcNY12SqoMTb8fSD5l
Oxb05Wy2clQOnZYVQaWX8+cQadJHtHZNGW9FpfwZ94Z436PK4k+ZMdxnmhRlXlbmVe6aNuDRv1ja
FbaBjsBaXbqhxBlyhQpomFPbrD81cWHdxUas+nKWxJ/ePuOrOOFa5yEP3IK2tGZW+8GMi0BPkvwO
PSr5/YzikuvkdfepdYbybFlze9B03ql8wI0C9rA2AsCmbeNDJxpqt0VUBKWo6vNsRpJfKcb0PFJp
9gdL/W9uBueStcgD5zna09Q8jnrBexualWanUTdZ3y0v1zuRxjBBwikLWgrkl6GxMYV3bOfg2Ox+
KagEOMgwn287zhg8RIocGlkwOW3+Hj6LQGlEnZzUzZU6xr5uHueHqo/ik22iSOCWtTl+XgCqH1FO
brPGFd+1spXBAiE4tokWoTr2+gCaOQA6g7FKrVnjD8j4GhimcYpOpZL9zWGme0ZQxtljbWO9nOF2
AKI1kBcEY5eAyLO5XO/HjqY/Pskhirg4bIjMa1XRvtmslM7vnyNvvhVuDfC1Ls0DlPiWJ31szACO
2pHH5t4O4iLn22T6dOisvPy+iQJpVDQhS9shyRygOYU8cJhEg+O/fkZ3lw7QiYH1JboAW0GRWB55
bThccaGuNmdD+083kh/gOVWvdLr64FW4E4JXNU22LOkjIWGTNQy9PEVWpqVBNqpq+ok+SfZVTYSp
vstMK7wYkI/u0N+drm/+RrSnVq1UcF0w2jZL1uuzTpfaSIK8w/zEFQuvA/ytKYElatbdq+Ugnl8f
8bb2CwgfIC4sBljoN1QGy7ZFnbTUms1ypLru4iGmNg+21Ev46aJJ8GGRVaGdmzLJ419dz+1zLsao
1z+9/jN2FtchN7NtqqJcsNvFFR0q7gydBPZiD49p2FR+raLNoYVV9BBbwxEMc6dvxnfb5J8USVeG
0SbwCQIirRHBgNoAFjIOax+ZGP0B2bL+0lpmg+h71mJornYe6t6tB+MJM5pI+Ye0Thws+95uW+9d
0FUreGt76yZOOug6hZ0AXzEqmvmgS2j9d878pWntxBeD3kF3V6Lh4IJdP3KTGwN7ovAHEG5VzdlM
QjROY5gVdK0i3DB8fSlzv7VRCTwZZiIeRO88a6n1ZsFAsmFoSf/fN7ptSAMUAsEgHFplcmidTGTh
npylMg+unDXs3Hwa/pWoP5F737zJEDkrHB5KSZAaUuIVddSeF2UO/bmAmvT63t0bCnukdReteMxt
Sb8E0FJZS5kGzjKmECf7dhFuhuRx7hYCosDro+2dFHwE0eyjwA9sbP37P5JD/B0nmN1SGhQIDXta
ArqlB0BwRfLoxwKu6u1Rl/cZ5THASFQHtjlKlC6VnrRqGqhd0dzR5rZ9PGa7O56I2SkNje4g992b
TIpwazmaF/sNIq4sentQJcYTYxcH8RguJ8RvHB8JQPUvtgjZNW6exHmqA5uZzJUJicNJSQOpICmp
Fxz/sqlTvvZa2BzM4hq3X+7G1TV8ra1bxLcbbnaHKJiT1lMWhE5GfsnL86T2f+EHrzGMDtmPG2Sn
ZlQoPNdZR4ZpndyDTZRd1ufMqXYi+xLnmv3cOKK5WEuSupIy6b6pt+3BzXl7oay/wULWgZc9pJVN
TJnSfhrkmYzSMDDaiIni10lI80PKentj7UyGSzyv3ESKotM0p9bBabyNaYyPHMeqm8c7dFsel/vI
7GPVJh9RuxZDXbO9z+yuPUX097wB5I+LsfL8HtHF5OBk7i4yB5MS2qpnvwX19EqHNZ5dMPs4ECDY
n1SXrtSP+OG3B+R3YZxu6Qo0ueEDIclQJg12YsEUS6FX8a+8sVUsP+pa6S+mEgkmoNlEGtCi6stQ
wzZWJKevGSrsq+toWT0yGVONgvviePM8YSNRJ+PZ6DskqF6PcrfUcLYyuDMawwQ72CubsbtG71Gr
7NKgEaX1fqr09GeBMxu2L3QixIXSZGJc8lhKHum81c3V6a3kxEUw+ObUJZ+6BfeItGvfXtLhZ9F2
AXBEan2D84g0IRBANcgL0VqfQW6l4YdlkabOl9oW0PDrs7C3oxC/Aj6OjB5SKZtJmKI6t2AFpkE4
20A7xjmyPzV234mDM7t3ZugBwyIi81qlwl4udGLReF+SKuXVP7TinFZ19tkW6iLuhsqe7qu+4G1v
mloeuei2hAfYmd/mtNvoqKyymiw0Wdk2+bN0kde9g6PwgudJ9mE1j+5p1kVL5CtqO8hfi6kWBjYI
SjIyC+mozr4Gkk1zoeHyhkxsvY49ycQs05USkIH+ZHR2d82XpfvWT2qNyc5Qi2s3z6F5rot5Sq6y
LLQQ5p6OmP3ri7Z3QDksxGBEhCH5bCbTsJKwqMosDVpZLYIimya/t438ijbK0f7YeVcjgERJGC4d
nsw3+Ew1dJSmEyINYsBU7yqBZYSrJSjszbWMGHOTTI+2Af0Z95/if6gXg8hTWvUvdikkERivUNvp
M20+OEUDOYKPAqAg6vunaRGSZxWFdXBb750FclT0AKAngwHYFFPRCsLHxwa2UGSNQGexla5t0ttH
BYK91WMMRHRYvFuB/kXYolLMme5qq5h+LCem18HZPzt5ZB2Ihd5mchQgQMatojXo9mzDK0F7NGdr
JMtZ6v5R6VUFZi4ly0kowkdIZ/Zf35i7uwWsJF0z6lxUcTZTOGTT0sVawuty0eQfuqTP4tRbpdDv
c8UqFRTHRwP/LMduc+Qrs8p6TobSfidn/fJmCSbCOyZCa5mThOjm5UHNNpJsFBGDWMsl39bbMIhT
xzqnhWYdfPbeiqJnggTyek5uBMN0UCTdjBhkUIEVFL6C1ajyONaz7YWKoO/7+iTvLerKoAcAQEC7
AYnERUyiI2U8qXqj9OC2F/dRCvbASUL9JyDMI3jv7qKCD4FpxKtKu6lUqHWFv4nGTJrhqOYYm8z5
vdbren2dOwAJ3lhRPQitOvqERFvanHA1jq7ZVGtH9ZmdeQZAthb/V0Uv8q+Xl0jHrOAObPCuG5fJ
KxQkbl3gVulVlGNzcGXsjkVw5X1AK/ZGiVLNB5Yai6UAeLN6NZ20PTnWqHqZAgnl9QXdiTu0eqk3
MQot9G0lKBpbPc4XPquqFvmC9Fx9DuXwiI+ydweS68DOpxrDVfh7mf941mkYfekKBIrAjHB0cucs
n34qaaT8C7DJxm+irGIXNoda3g+VqLkMNTre382FU4M/llZ/7p1ZHk56I1XXChdK2cdYa8xwNVPm
3D4p+ig6L+Xl3bpZYmcrgMe2Tvpc587BdbC3NhBqqORQUV51zl/uA6ildJgreq6SqWWe0dgKkqRR
ds3M/EiRaeewgbYhdHLtgEHdvjUKkWhCRRE8qIqZCCoNve210JH+SQZpOmt6OCsHx3v346ArgpSk
4Ekr9uXHxdikLXNB9g21fX4c8OK+NFLU39HScw6eEztJGRx4QKfkv2v/cPOQqudqEdD66ALZUfIs
lU56t7SZWV2YfP0RypwV0NdszvUAz/BgDfc2PY8Y2PmgjMj914n/YzdOUQp0o2DsBLe+0wwY89Qb
eBW/frT2JhOiPJKerCAVoc1kVppA3GDtpjlNAdsZWJMRqKOU/jIXPT2oK+xtlRVyA3yPItsNEgDd
4TRVuz4P0sJMT4ka1/eTFH2oERzwS8se32qLQ8cKGMWaukMKuLGoQVB9rEfgdEFZFbrfcdt8iYZa
dSVdZJdCM44aWHtTScmYHAwWMo31zWYxksxqMabIg6XoFZTFx9BnS5Z+qUlvbxnxaZSDqOIh33KD
geG9MsvkC6R7oQjvlVo0pzQqjhrKux+EgxZNk1UAZ3vQgFcPg25T5urnyPImarNPVe3AfZf09vPr
2/C2+soHQcXRUC5aIaebgJWJCnRUnWeB3fbLWSIu0gOL7XdAZ4sL5jDZXY5p00Hzb++ErQJv5MvE
yRuELu7HTdNgGAm4k1QZbR/BXVb/9/qX7W16SCnUJcm0VhX8zTHG8bRVocwGGijesayxYXaa+Ywu
YeNLSnkwj0ejbfag3pQd1wK8bVElxkOdF9/TJsuee44eqjbzkdzi3g4BzEauTpnHwafo5cc56gyv
ooyyYBbwDAYgB56EGSP2E5yAv5hHJDxXn3qO9PYd7tiA89KJzahLknNONDW/qh3WMAkybNg/TOIg
MO5tDvb9Km8DKP7mWaepi2OVNoUXJ1PyM6l8HYRSllxf/6q9CSR3cgAF/r5mNvu+1ruqcIYqC0xb
OCcDGu4JCdHoGg1qe3r7UHQYeKHSbiFJ3KyVTckY00zCYZSqybkKk1jzpWmZTiMoyCMBpr19aAHR
o7FDleym2FpFi4WeOrFQimVIiko8eonVloG80K+zqu4IgbIXP0DdgEyFNAiAbv09f1yWoE5gnpRc
Y7NTlJ/bou9crKkTrC06+bNcLstJTaQj2OrOoCSJ3DC8hFm9bZbFPiwQUqM0xAR0QZVjQOrmvdl7
s9lHnikV5uwNbfft9XXcHZUY6axdlduSuWSpcEytJcWZR1h+wgv6ggKRdc7b2Lq3BqU8IzhzJJO9
s08B90CVBFK91uq3+1Q4i6jTlkHnLnsayiX+kCpJ5hfqpB+AxXaHghu/6oTwttgupWrFuoOLfBpM
VoywSmjilxdlICfvKpOnzcHTYmejEk9W7AesSC6DzYtpUqMm1+KQ93iWW//ifhlexNB0FyMZpc6l
1zoeXDp7y0cTgifaytW+gR0ziUspxEQzR0olL0lwtlf1OLpqsSrOJfB4T5eHo4rKerY31b31ObC2
dX8nRJvlUxucnUxcn4KmVOpnS5meeMaaZzTjG0z7muSC2d10mcLuL3KidUyeB2iR3dallBJ/XYAn
FOKQ3029XtHRlilGWEzCNMO/WMsVtE7Zn7h9U56aVVKGKpeTQDOruPeaFJqBV2t1TDGsglL1bJdc
9Af30s49wQXIvY4WGmiFbdaHoFuxZrzQ4dZei+mU+aONsZf7+qHfGwXPGB5YZHzE8M0CpmYDLaqn
5t3gcuJn81purMWRgPwO9IzztpquQfzhYbX9mDTKx9qwVgihQhKBnrBjfnOaWnpuOYYpJh+MiaFi
U9auAhPIR8XIiP0FIw8f5Z/+oMKw/3NWcOpKmqY0vTmckBOqAgQj6YUG1iMSVeGVpSgelKU0v9ZK
VX8rlX5wUyyarzl9N3/Imv4xmqojpfT9X0JlFQE6fsgNZSx2ppyTq/CgzjOj9eZJTx6MVErY0mbu
BPg490+t0urnuTLmd2Mdy49xOyc2FuL923muv6XU2A70n291Up04Nhd8LDhTWfwzR3OGV1va4Znq
qJcxlY7Ueva2HlkXkZ+wf4sTjvIOCIphklIq6fLBsJrsXQxU4eDs7kR99IDQ4tBQcbhFdSK+Yc7R
rEUB4DOM6DX754wj5JlUuT64X3ZiIYx/ggTHaOVtr9/7Z6ogQnuyShkyflvV3/W4Sqe7wu7yJxn2
Qu12MfpaVHbi8TTYkyldXj/Ie6NT+DWQb0PmFrDwy9Gjxa67nHJFIFF7pQEM3CZtuuqstFN8zRrd
vLRmgZwPgewghOzNMGXIVYILl+Kbcu+AAdA85wWlbjmbTxjX2D6mtNmFSlV1ev0jd/rPgAeAR0DF
JyRuL1WUXIjC3RgF2dL1AQaG7RXBtcIrumj6ZFlK6ZaVPl+seNQWVN6Ut7MEeYCvlwA3DoF5+5oM
u3ScxLrEs8hOMFSW89Iv8Gz6LvFZ2YOJ3bnRiZj8TKgHlHm3aBDLWqooVlq0+FMHNSbJEA82Trhe
K7ezn9G3PcWjHH16fYp3GIMrAxKpQdADPCu3xcqOzLuKcm4EuVrS6bREFl1hE8Hu4rQ0FR5JArTY
GExaVinwhkfzA9YZMRR8BMaFN1m18hVBtuYE2XL8JY9x3vhqlmMU0DaF9JDVYZTDs1abxG0VymMX
sUzR+0SZev2UqX19H1bZImNLmUbpuW+76pveVsp84S2V5S5N+P477aImPtPsar9M2pLoLLo9xf6c
O4l9LQ1zTvxCiTAVgh44+EPXO/lPyuM87tByQD24H/ToOjVVpHxV1X7+hI9Td4SU2DmO6FpDTaG9
y2Ruu65ZVSgQHJM4MHJcbIopjM5iyISfS3X6v7SmITOHZQwZJzlSu97ZNdARVhgW3X38ldZf9kcY
ikOlacuRJpdax1XQKjXszSke3lP1QB9DRK2Xd9kRdn7nYJK//zZAIuO9sSNqcllbBgd2ZDFE9clB
XR3Lr7782qhajkpPXl+mqBReZ4E/E1M1/HOwaW/TUKoFzqoT/bv3tLnPkYJOM2ihJGgLtiZdYiVn
OV/aAyWQnQsLNaDVgIM8hq7TJsDXxTTbOLGtLTaBdKNlz8Kv8nI6KC/uD0M7Yi1HwDjdpmTdwvUQ
g140RqT/3GKOiu9lXB1JJ+48UPgaAjYB7XeG+XKfRKtODTs/CerYMR5ru0FrvtNUt0Mwwa/G5aif
vftZJLPox0DaYZO8HE8bxz7ErzEJyl6qg9Tu849TLo56LfujOPRBHe5i/ng5ipmggBVx1VPvU8wE
i13Z8KIMu7W3pxVYLgHr5L4jC99WjawUGjtIJMSLRvyEXaFUvLcqCycQbZQAub99fzMS1SLQ2Cvu
++VXxZWipkUDZi7HKM1taxDZuCEeCQ3uxSxYNrCASctApWxGMfthqBsQSIEeadITx8nyU8TdHhY7
69zOmiyfiFJ6ioJQ6+vft5NC0LfmogPVZQBI3MSsRcKeT86AjSoLDcy5kldpU2l4D2vw29+MtKKC
4WTcWhONsa1NbVEkQWTW4p/KKBu+LOk+TQClDxZt74DBuqQOTK7i3HhzpY7Q7KRf+CjMY/yydYJe
zXPPLJcvfdx/ff27dgdjzagHr9t+mytAuLclLdPjYByi/tExktgtBtk+13Omnibm4qBXtnPO1s9C
350SPkXuzV5JFl3NR61CoqbAyYREYr5b4JK+fV8wCvksuRtMsO2+SPp8nGZlioMB7+F3U2dovkk3
8GHoxiMU587mR0KejjMAEc71dgJNOe5RvKFHS6PF0YNUzvLUN5ehRaRYcgy3osR5admkX5xmMQ9C
/s7+J9VCm5JexUqa3NxfpVYpsaXkcTCNeZv54VgoH8N0TGtfjtX5/PpW2XtzgicAmUKXk6LmVsNe
yiM03BuzDHI0DE/KrIV+Jk85npO9dBaWGl4TxfmEZ4fuSkbpQEpWYhwqs4OjuLNlIW7yK9YCB63C
9e//SFREnjTo54oiyNUquitRwsFcPgrPRuGQpIn0KEfZWeGVRLgGuBVjtP1sVa4kHTfDMhi1SW6R
Fknib/IkYcRuKeFM5pKY77osTvwZQuJ/r8/5znEB5Ad0BKzK6oiwOS6NPXKZh3oRdAUQPxY4NJ4j
2eqPNJR2kj/AaeR9AP93/JfVYukNCZZmkI8ictNRQI3lPj6VHSC/Jm5lr2u74voXH0fFEcwPQqc3
D98ordFDa5Uy0EO5uy/0trhrx7Q5eF7vfRpvEliwlOHA+6zL+8d2AYeq1zgMlwGdIeNnJxb1GipW
9o9TVxpsmggpJ38YsyPM+t7KrS1lRFoMwMdbUhkwFeCLYVxSFc+GU9ZaeB406ngAF9sJAHR6oBnQ
EULCYVsfCyl8Qz3Kq0DW6gprQHoc/7RpVwkPjZhD1eydk0BBmpNHbVpBhX27G3syNCTrOQmh6QxX
2xq7R7ot4lvnKDFOMhrQSW9IpUEBfzlPlXF5fcPsAYD5ARChaF0iY7R9o+ihkrFrbLo4ywQ5ZcHv
AdOtNmy/d7GT5l7ZGPVyFYSN2LWyqPhPa6viyxJ304+mV+2U2jI2vq4E1zo8uLV3VoIbmyOECROP
/e3FpnbAyxEg5adFaKnKkT2fLS3Xr0h2HxlL7wRAUhA64L+j0g0hTALCb1IDy8nlmto3lko89IMz
uFG31CdSwaMgtDvtRFqCENCPlbX48ghJBuZbcQ/yY3DC/qlLTeOZ3L+xz7mVz/Y5mWRp8ToJNzJQ
DUtqBlputh9RW017zxqkVL5biky7gsFHzvL1LbE37bx21nIgtDQsVjY/rY7HSpnYEVVqFD8lXD68
XELiIxwN/c3Mfcpka/ZHa2fNLDaXraTa+US+gT6BlvwyQt15sNtBnDWKD5/f/lH0tqChUIK8dRid
YAyFiWrkQTZnlT/LScLrCoG5AivQg/fIHlSQTvkKNkX1+DaFTiVhzHHSFEGfh+m/I4Yb7/sxX0Ic
tZ3sThkd/WJSgcE8MC3Q3rEr4zT2lG/efHzwoyWNQZGBq+4Gq5IqpeSklVYEjaaMugezcMh8sG4r
qG1W2yOZ0Ntt41CsJ4NYn3sr2e/ltqmyQdhyDLrcWsNmlc35l9k0vyP0qr35kmMkOpTkoxBhbzQZ
Bbd6GeKWEKgRtUVDDpe7psqP8De3lxyjoMOEqiWuwTeBkTL5qAk7oTGB/u5n9ol8JYnDQxW8neXK
sTmchIzG/MGq3UYi4GAYVxD4wPXd1Iwy7uy0SSdECRcz/4gSsAqjueqezFlvoovQEkU9v340bq9V
RuQxS00eXsANXNmqWh5ohp4EYxIZPrWBwpdqSzm4aPamk10By2LFQdykXZjYi7yjXR90TR5dWzw8
T3Mx2E/JYGtnngL9x1XO8+1HkbY9Qrm/H378sclUcBDrDGXhNZukpepmIUdvcYbYo1A4f2xRtv01
0i29U4Y2PyNCGLk1nPHyYEn3JpgoB/pp7eaQFL48GbWtj8wJzRwq6cUljJ3wnuTlqAxyW/dbjTnh
EOmcd/MmbIPvmBUnBhZUS9I84GCkO1eJy/tTpKLld1Z7Icvw3+P8AwDcZPDopLbPb99JIAyptKrs
JOLOyw9Fti/qCzWGOxCK6E7T8MMbEcs9qP3tnRCOJphN6lf4CWwujYFJHvpcpapqR4s3F9PwnLUq
euhR9CPNAbu8/lF7cY1gjtMWcGEC3OY6LFFxwTwT+oCsENykVtPcxIixsUd27GCj7J0RXLCVFSG3
Psc2G0UUqsb2s4B2x3ntD44BxBwtUhgmlhmvKst9dF3Kefjy+hfukLSpikDeXTnKXPvbN+8wS/Uo
Vzy4I6OZQg9HTtWbplB+iIC8/jKwAe89OPPKxcDe1nF5K+rhqVkW+12DWB3tnTKyf77+m/bOzLq4
KwOXrHj7Ii1QQLTbWcRBNybajyyyy2ddxNbBhO+sLdc09S4glkCot29BCRvDLm5pDdhGHwbWiAyL
o4r50WzlI8n83w2xl/gMFhYJPAIg7aobPCdvYSSnHAJ7miV565FKNw9NMWKrvmhNB0Yji4zIiyxk
vc4pV+gnuaiK6EcbVTHsEbX7Ksx6eCf3fdH6vdkI7WJbbHlKdP1iuktc6YqLhKNGD2YCFXu2e8c4
lWlTdxdpkOtT3dl6TjmhSb71mjPOnobXq/CUaQG95ShJZXkLeF3NnRSpEwfRf2c5V8ku6qUoUd0K
pSI6Ta4ngaCYKueTMuTmY44w+8GzdG816UkiXEFlmwbz5qRGWq72Wa8lAeSi3jc0lZ6AujT3hhjl
gztzJwYBzgUTsi7l7atJjbN6blbMiz7KCpryy/hu7NX40VoW9XspT0c2Xbvjrb1O9umOkJewSiTz
Le5oKUckEQe+b+hw5ldB9fIdCr72wb25t1zocvAu5C11y5KQakegjhGjU9fKA/05ZTrBUO8PRtlb
L75n9VTDd++myN1Ei9JVMC+Dac7Te2Uwa7+SVMWDGlYfPOrXyLk5fKtkOAnAKh3ODfXyZqrQY8SF
BIBD3BrzzwytSQ+1PO06Dfng1ZKdPlhaGD/3aTv6rweynY9ENZH31NqVp5yvvhxZ6RWaixriZA5l
IOOMrmf2lBRp+0+eSv2/r4+1s0sAKVFHgPHFlG5VhsxWm5FWXukE8pycsXGoem/Q6RmXWSe1GCrr
6sEDbmejqNzDTCsVE5owm6/LMBcsp6QugiWWKs8UpXZZPWdOr3/X3hxCJ6A8sVaebxyKTMmAk7gk
RdB2OhXuKE6CBD0ND1DakVTH3lDkUMC4yS+olW82CrpXgyPJaRGgw7V8F/IchR4NOfNbAkfvv9c/
a+e6RxAG0A0u0/AXtumSIDjrqSHz0FbH/FGZxrn1wqJTPyahmpTuhF8eaqlVfhCL94eliIbFNc6T
2zA5rOzkegZH29pTObgDYaV2RZwbp3jSJcNrUS0LZnl0xuvr37s3t3RhQH2uzu43uJiZU/L/NKJx
GnBPTJXoU6lpkVtMsvrh7UOtRVfq6isbcZtJSZmhTllhcRX0pYHiDALzrlXr+akYNeAOrw+2F1y4
b0Dhgr25VZ0Ye0WbCxM/Dnk0zK9dPino22qddWfmrXGXLrV2VWAPPaZlqh+RgvfmlBIz9CwmFZ9k
7WV40UHO4mZIVmHY0F6qBktmuUmac5LY0cFZ34sufw61xoI/qr75MOZRPSl0je0iPZep3Z1Hbo9f
i5bgOdTE4dtbrSCgsb78XfxbyRUvB9SkrqmTEheCQRl/JboIH/IuOQJrcc/w32zuhvWiY7tQGlo9
TF8OgxBKQpsB0FRYx4b+qeB5s1QubHkJXu6gyud8STrLDUM16z3EdIzBi1Hw57kMsQTrlbIsPEsZ
pPliNrZZe3NkyO9xudG+Wl0RWS7MGpyJ1aiYDF/W8858xqi3/ZVBUUpd226dT1FmlOXVMZGbuGh2
o0SnLi6rzpUQ6A5yRZF63ymyUPbichp/mXJp48BS2fI3xSwd1cewun4vxBh+yIS5dKexUMvaN9UJ
AXcnjcSDNDldf26cVPtml9IkfD0bosYrc20p/Jw2jeN3RiMGt5IbSQqkcFmeJlXD57QeB7DuowTk
3sP6NPtpdDwsP4RU2ogZoZkpF7VuO+iP80KdViA5581JleVeH0rW5M5GT0t+AbY4mTzVyu4JwhEu
lE1u5zXZRTX9KBAcROGa2hLIlDKavkzRlH0mSlnLu86x6Eu5YP1z4z/EJiekIDol/qdLm2S8K2rd
uRQCzsidpI5ddCKbV1JPy2Q7P4VynpknuYh0XCT0SNWIa4kmeZWWJk8LeIHcx+up+x/RYzLv1XxK
1FMkSS24qDEtxed05pHjL7ZelM9L1XQf67QxH5HXiwp3McepfZ7NOq7dvDWXb7aROT9Hc5nPzoSH
lTskCP1cJcVsrUspNwUKh6MQT0NWqtnj2I1idOGfRrbPu3IkvS+MLPKXQsAdzXDrXq4y3niRG8nc
eidk+q3cV+ZBb716NHE2rKlNdddMFkrhRnnd6H7bO8l9OY/d4MIGdb6hQTbaXj+VxufGMbrStQDr
2I+qNI6BUStjjrIwnF9P5qKZriKu5gbZB7vQE+xNukJxewfmFESfeuz9HHxUc6dksYn3FpdF49oi
6v9rdGT+3DCXzAa7OjrOXtfMhXxf94vxZZDCGACYkZZePpSIKpoZPWp3BuUWPQsek51b2GYjfSmn
VjW9CHp1IOHJ/VFLEbl/LuU6X1xytlSwKZ1Z3GFR2X4Wc2f0rl732te6wdv4jNCqWf0aJKEWnoqZ
xlEBaeeu5F1I/Y9OHnnH9mVcZ1ME4w8ihjEU2jNA3PCT0zj2z4K3+cemU/5rp/rI9f4mpK8EDCSg
uCBJdm6U0rvMHq0GBgF2OnPidSvWrk6k9DRLxo/XL66bkhEVftSaeZKijclYm2RnoqwvG6NVBGan
5v/Yk1O8j7TeBHP0f5ydV2+kyNv2PxESOZwC3e1u2+PJwSdoZneWnFPBp39+zCu9GgMy8n/3bKV1
NVB11x2u4CTd9wp9zkuftiUnbxJfwesm1en1H7B5VEZO1FG0H0lXGSWuIrxIRDtnY41udO2UH0Qk
Jhwag5GyrUnP/8tSaGcA7eZKWQ+TkqEoQkeGCBiM8DXzIpyhJ1TGWZWCI5uq5VevLxSyOUaHKNhs
OQpxNAN2tAvmvfVY/7u4df2j9EzK3v5AizYuN+SiGbTuKoYx2m6A+ametIFj28wicTzbToyfi3zs
/PYcB0lIkAEkOXRU13ex3lXa5BQUUClM/Qcn1sbLwIBYXExNkLbWTiyu+lAop1JWxNEp3NsmOk1c
5mxMgzYdvwLf45wWEaewxToy7/RGdlXWvRZS171dDRcQDbgAdHmBrm3gNIUZy10000dVFTj/qUqI
sjtxaTEjOXinf5CnLzbKAl3kquSN4lu7qWtUUzJLJFkZaCdZMvpLw/R+apz216wX9m8z0rmv5NxO
VTdvmuIxxc7afpz0SpP8LpLs7ByILP4hB4XMyHaksH19h20So+XnYbeGmAez0c0Ow7Jz0rErzW+Y
KxdeoWrcI+084rhcOT+H0NJOti0yLwiKIwLVJtVkZSoF0OWUlYzQVi3eUomjMaz7nDIkECdJK/JT
VlXDxUit+UGNjemov7LZYcuCVHwLfZeqYR0JkR7GgjtiwUJCX76cZMGxqj5CSckOmlR/As36o8Oi
pTBhEElLcHnrf6XRuN5MIHQtJpHqHAyuOoYgtoU6GqGva13DvRjUdumSsSysyrqokbSdkuZZTZPy
g4yJ02fViPXJnycY8XdDj1i2W8RGG91pTm19ydvWHDGCqNJn4ALZj0wNwC5Ngsc7DWqpzKex1uZ/
CiEh9lkNAeAGBFeVDOu8plG/suf7zk3aWQwfmohO3clqIZUyZYNh75L2mDTVQOn9qMPQEC7lgBV7
OIwmjstVOHRuWOL+8o6wlX5qkIEKXGWyx2+vb8xNgOVrwRukZ40CHvzIVcZeFJEpogJZ+5hnPZlz
0H0xYil9K65uWYUuGONMGDibQCBbCe5Xcpbf5KxTiXOx9Njk9ZGq5RYCxjLMp4hfFCHb6VCcJJmZ
gSm9zVYQX7IsGE/kO7Iv4qTn+yuBF2Wq/hTFXYzLnDE/R42lPY3Mrf3X3+om11l+CGNAMj9IhLCg
Xm5McwxkOlnM/eNUn06YERHspZbZtKwJP7Ul9iTB8eA47MUYluMo6PiPbqh1nDRnXoAn9EDC4ndo
5MM1kULbcqkvrXOgl/oz/LDkMUCU+4hwt3fo0fNZkN3gD8iAXz4wW6vikFXFzeyn8b6RswG8WYA1
2uAcyf/uLoXIMS1VVttAWRKpotxboEuIUds0OKUQpgpiASKd7YNEZ+cz2jIDVouJPzn9GllCFRFq
E3o9t6l1ysukp9WtSi3zpDBq8Ko6Ku9lKygOFt15PhpKqMOAm2SCtE5GGq02yczn/IbUdves4Uh5
iZu+691Yna0jZJ2ycz3QL0MqiHb4jukljTMqiIFN01A2us1gKFezaXK3bDPECeNJdoHrJ6cm7e3/
RkaFfhWDuUtNub1LINFcpGI2rnTBukWtcnaDWj5SM9rJrBn30g1CqEkGa7i6wBblIEUI7pPYsIBP
IfCYEywRqTtj7VB+xgyo/T6DHz6LFI0o1Day6e7107z7jpYxKUd2mTitYmRtA3dpKLVvs5qa93Jv
vMegAmXOMYcphcPJQS6ztxxzHZrBjC230oaVWRczE6f8VtmK9MUuW4QHjBzl0WrITrM1deJgwS3K
hjYk9BbMJsEobYeW7VAVTpZ3YFYDs3oHjig85V0VobtkpMkPvInGc1Z3leVphTN9DrpkuMJ1Kg9y
pL2NT8sdST6qqK0/qCqkrMl1QDa52cb3OewndHuH2u2kPD6Iz7uvGOcs6jRyMcBjL8NVnslzbadj
frMzsztZYexc0EvJ7pwqtO67ubF+vL6D9h6N3r4OMA5ECs/4cj01EtU4mj182DBqn1nJmD2Ul/Uv
xjA0+sHn3Hs4tg+HjokTequrA9NjNh1iYZWitYS7dqqk80Wp1fpSIkzi9ZaI/oeHo8rGEZOWJrt2
efi/srBMKVIrmHFKqDgplzkoPg6OEKcYS9Svb3+Nf6+0PPlfK4EqUcKZdOjWMWT2gYWl9L3ou+Ef
e9Qw3fti1BNYIy2ESGN95tUWFxhHoSSc2qp0S3B8j1nb4SoF++3L//BUC2aUbij8tnWyMMF7xYwX
dFQiF90ttjjsfmkT30Zs2KSDUnfZaauUeYFsa0wN/uidrV5hSqtMpkuU3Poo7L3R1qb7qLLng1Rk
7+0twpqk5sZO4Te2Zqx3wGHRqZ61L8kcpSfRGfO5mtujFs/eA1HgUG5QWS2zwZd7Ysgc+kk1g7o2
zFAlop18A7xzhGDbya3YCCSvXANMu9dDEAy4zUTUuI1B2EQXVW4jV7en9moMZnSKbNqzcT20FxLC
o1C19yrJ0KFwgAPc8slzMwNVwKWGLFcSw9eQpzu6UKmXibQ8v74Rd18lNxwoEQa2G+pCawpMpiIz
u5Few3aeOjQ1B+sI3Lh725BNwfiiJmY+uLpO0deORGstJUfg9KekTWYapXL0adLm5ExymSUu+kjd
SUtnOnVj32JYbJUH3JQtapg7b2GlQF/g4ttkrEGPnifFT4aXeKeGp0QNTEEvPdHPQ4IUAaASO4cV
LEG0d8vCafpLWeYoGqcpjq1U23nuAiXor+TcR02vvc1GzOGX0TPZgrWbIUyKQGUIUACXvh/NmiGG
aUnv87j8NQZC/ukg1vY8MHI4uDn2NgChgeKBOm1L71UD25Q0p8puQh7MR6sb429IlRxJU+1l1dzy
gHfgq2Hksfr+mFGoRVrl+c2KrfCfvBfhd0fqJlcRkNyBEAnXEemRu/veMeKRFk2eBRC6DrKdjoWO
3SHnZOSG/JgrU165gWN1ugskS/31+kHa+4CLAhzOIDb97rXnotm09iznLMaPgVKrxWN1QS8iID9u
Iv2CJlD0TtTy6NOdbg9K7SWArwL8glWmvoTkTsdHeRkPoyoLEeUkHjJQ0j/WivRvKjLnP6y4Imrg
fmgORpk7e+bFequv2USBOjjLCLzLlCFzC7Wbfjmzmvivv9LdZeBCwyMhpdnk4IR/6I2RlsLfL6VH
qYavzBD3IJPZC00IMCA0RHmp6ButdL6mzNwSG7MhUofhDqEhWknYtZu+GWem4kumGSuuUfSm6kZN
1xQuLjtx5uf4jb15HI1gFfKtAHwpPzkoq5tattKG4EfOWJf5s2akuAjbvemBOi3ffltjbYIFAjEZ
V5D16EAO9EZLOoQm+z4vv3alTdeqKGEHZpP5P2QGy0dE0HIZVGwAvAPDfa3PaMTZ6Ex8qqzUeIqS
KvAtMVgHZdteO2hpChJqaEpw8lepATYghWS2qKoZrd7DPZnU/r88rcpfjVxXDyJRgrOStTUkfjzU
TlAoh6uqFb3i4mWnHezfnfjDjsKtF+QZKhSO8/JYTm1T2ZJCkqyaUfitbybFM8ayuWVZOJ1ePyqv
LwVQ6uVSJTbHw+wAk4qmIPbKvq99RKvyd5JG4fz6UjuhHN4ASob0YZwFf/NyqVbDDLhdEvIoVcAs
WfATRJTEV0d06aVGGf1uio6wE9tIAHIJuCD7lQKOG/zlmkKN6y4pGlrpIsCBLQiNz9SN8pEm8DaO
sgybkQbQkpevSzYtCi1jduglDoM9neIw1h7bUSr8QCrMh7htj4QE9tZTF58h3idq8evxqJrWpTYr
tH3iqFLctlKCR3WM0neqNpjglzDOef3T7b1GGJ8ANRjKLj3gl6+xMIXTtTU81TYYrE+9pKTvOlmp
D1bZ7kVMojCeYCSpkdGsy6hYp5Y3EUW4jaT+/6CZG5zTPhKPmpweCMVt71xWogBd2NtUN+s6INWZ
Z00R8DkoJdU/s4Nrkmd1snGxA8FQAN3Sq2Ewe41tDCMPjsHeu2TNhfpBxYO358t3CY4DtrEGqK7E
VunaCqE8xKI6QpLu7ZC/VlFXX0wPoiif1IIdaXTy+1Cd0nMVTdPZVPofEsDny+sbZG85/BUX8wIy
wg0CMulJzGHJI3U8VZ1XjJKVuBhYhPex2beXlv/nQL9s7wsyFyXjVYCbbSbYZqspwQgr8dYotXDN
yAJig4YCUn8i+CSB3aYpOSQ/MHZ3juLYH8u/l1kTPSdwUeyfpejf1Hfg+XsKqvw2JlMHNsQig3I7
3MAVb2A+8rmqU4UoKoNE0YL+lopeegC1j5EVZpDfyOfMn0ispo1rizzJEaoKhoP9vWUWQMplmMqJ
JaVcLAhebjJbTY2RYQMEP7AgH8O0TM9jMwSf0TAaHvCMnu+AeGFinWEpUue27KLZrHnh0NqPWWlF
Bwf7z55evzEAPfwiimKi8ernGDJoqLgbYNtC6C/c3syDxktSTb+N+Wg3bh8ZRexjfphPZ2ksq9K3
BQqgbqxome0Ba9Jz1w4a0/YA8+I8HSpdFL9Pkqa1vG5I8COz8hnsVRzZdPhF16jywSMsp3L9BNzJ
5CCEBGCjywH4q5sU1XZUxo6Z3xxqv5NOE+ncozAEJ9RuHtUAdR8nQyhuqsYCDdbmSMt253wZGGyi
z78AZDcVCSa8Dn7panGzh0Z6GuWhOytGZlyacnI8ekJHco87yS2HWUN9kcKETvo6QnK4pCIMMXip
E0e+Tvj0ebWhfdOFU9aeMc0zNklVCQIBsvbwrq6N/Cs8KPHWtw5Cl1O2iPSggLG5V8vCxCeeaeYV
J9nvdaPn76G/m8vY1bhrqiZ/0uYGFJg8Zwsey7i+HtQ2CQvzqYUiDCV30YhfD1d4MBOrEGFeHQku
SAlu7InZ0fDI6EGccxWLU5qnR+TrP9HjxU5DMHsB0HJBWVARjVVNJmxnthM5ca6Ojuzgg6aakFTa
MdXTe90Qzlfkpm1EnrI+ds3Grt8PfSWbLq71SeSnyHo90cuTpbvAmZgczkEafirYvO9kE13UWW/n
e7IH9aj+2OxPfjSiBIgt09lFdGsJ138dDxrVQmSlZF+HOvqWYDB30a0wPbdQ/b2u1euDrHVnOfJi
E8Ip4PctpwdTwDZYDFOvqDWKj4HVth4TYvy/p1D6ZdfN57duBMiogBNoqi3CneuNYFuhPOj4v15L
rdAYaKVB/6AN6ncpC/T3OaKVdyBBu4MrdZMN4ciB7yyer3RudXqWL1+pyKt6oDZyroCNpqut17an
T6gLjiPihq8/3yYlYSnadLDsGCYCNFoFt6EvRRi0gi1nouPn26jLhXc6GJB/X19n+9mgKkATWsgg
vNC1ItxgcJroVVnXesxsP9Ez6Wr1wHuCOY7PXVUrB9tkE7TRp+KzIajETJl26mpXdupo17na2lej
D5sPTlp2dzWAirvQqMqbIpzBlayyfGcLtM4nLT9qn2/jBzIdFDto0dHX3oBbaj1z5LlTrGuuycET
0g7ZD8aWPasahfGMsCGXsmPVof/6W95uHJZFjovLggRpk6z3TYdqPByLa2RJ8yUFX+whL+qc0RJP
DjbOzgeFoEkSRvOI0cd644R5iOqgNkgce/kLAG31OsaydcaOu/CHSmRfX3+yneUW8w/keoCLc/JX
aQRqhXm56KJfE7MZcxe6V/tjtNP4nShzhPjH6c14KNARMOf4iIz1l4nuyzM4tRDo6AQ4V3ss7E9S
Xclugubjd2DnTHeU5r/Xn29nwyyCk0vpT1hj37xcrsfvj1pVca7BUtGNcG3fTWmvPGmSVbuNo/TX
Wdb68+uLbjLp5RkRKmDSs7C116kiNBTgKXPjXLtcd8JLiNNZ5Tr5AvuYQRmlV0QcpWcjK5SfZd50
R07F29jD8sAzFlW3JQytvilarP1omoTyhoc+T7aW3gU85EHXam8V/jryrNzjHMZlZ/11P9mJpvVB
ZzvXuqn1bzUaorcyDt/cdzTYLAx8DEAtcPvX7dQ8bEXoSJBnrbigDS+16qmv0qNseud8v1hl9cbs
RtdD+vyIqk1Oe6qdCtxwoMkuXYeja33ntYETZk9yJ/B11gE7LNn2eoiirtXNta/0k3rVejs4CFi7
q/BpgHqr9L/X3C8RVc4okdEzn83nqyJSsPLh/GbfQj4O0yqLOQ7ECi6El1tACRUlrxvEHrWk+Dp3
QXbJGyX2asscD7JWmr/8rZc5HHn6gslA+464uIYMqHk9qiLGMrkdbevJKuvw+4B+xZMyy1Hi9lqK
xFBcxLpwxzJHZA1ciJp9LQYDSn0w9CZIyCgC16uP8R2CHjgu6DQlnyIpS/5L1RAOCEcauO/CJEsf
YxP1MD9KevkfuYzM3oWqoX60OguQaEFbD2fJZNAfIzvPJjfX6T+7KSktJs4S/h4WqNvYc7p4UM+Z
0tXqZ5LyXHYNNHiGE/LjFolmlsuJX9a4BHoYvzLrmqzSfG/OaSFT80hWdpJGnZvN6RX7X91O5Qr2
Qsh9kzZCf29PPbVRG87O7EZjPU/vSHKNe6NtUIwchC3/LIWT/BdFmvUBim8Y+KOE3rxr4nzyW2+y
4mOWITl3KYj+T2gkBaU/mhb4S7mXUs0bcH35lkhF+dwOfe54o2Hktp8NVTDigGlFn1MbZo3fQb87
aYE99ndBL8xHHOGL4YM529qnynAEhXgbaN+TDiIG/XptAe5EqXQae02ErokYo3ROlbh+yMXYxt6Y
SulzjGpVfFeg/SVcq1Ua54w5dlR4tiPVgEhjFB8gwQg0x3rVqJ8wOVNqPxCdWnl6ltf6dW5RdkLU
KflWIg5fY8MYwXOR4rmvXaPtbNM102iQfGhlVu8lJf+4tmRUTygXS6lfBzCGfZPcTeZLmRJtiI5b
+N3UAIRiYDRp91ZuieZRUvOp/dCGmvy7KGdF89Ia6QV3qOu5fq8GaXpJzBKLjZDGleQCeGn+qfjY
gzfOaZB4dVtAHNFtUX6YLTFarpE4dXMnqWr9H3IEWXRtWJLvocKocY3YTpz3ZlKp8tMwmPRnqE7a
BwIuOgrA4SogWVZm/cQhJUphSg158jGAXFoeCFZsT+Ey6l+YiITlrSxGYAOM0lFSvnK7Gz+GMOi+
crUM/uv352YVyIcgrzBYIn/ewnWqaJaYhGOZhj1Q+i5BRerZig3nIJXdXYUARjrHnAeE/8volQ+p
FFiSmd4G4i9wmaa/AenJ7t74LMRI+gsM3EEDMfpc5TtmXCsynLz4NnXheK9obXAyzKI5qKv3LjCb
25hSkfx0Q+6ZuLwE5i6Iw/Rj7EOKmhnf94nfBOOR09DeUrQN6NcsSm9MyV++NpwNkR+NMyThZwkT
JQo2sCVxeqF4bA+o7jtLkZnCAafBtTPekNW2HI2klq5B0mleUjf5uarN8EHrBucIcLR87dX9AlkJ
ywCuZAxP1/dLZ5iYyYEExxhD70/mJKcnozSyn1IeZg8jZojNQaK/2X6kTLSs+VasyGBqlZlm8IXV
ciiC62y1ws+xqfBrAtNR23J3mWU0tMj4bxW8OiDWGZ6xpGkkoH5W947nNFi42yiEuOao6v8YQ5Pe
mVOu+bkZlvdDPf3icGZ+OJvF3Vipvdc15XBwLHbycprXyNRRcoBEWGePDJbwsZlD+9qaFf4FoRMB
76/lU2fZ5bM+mcaFNPYIYLOzn1gUYPjinbulxwaE8DkDjX3taTX7AQIi52EOwQb0knUQKLfbiU72
Mg2hl74omC+f5a/seJpttAWNSr0qYZj1bhSKIP7ayPCnxyJq45/lGBwJQ2yfju3EaJ6BATNXGnwv
lwwLCLmiHZRrLEbbbxDPPAUqoPekqI8CNKj29XFhESoq/l0ecgMiqdB0nuyawVKiD3Z9wjbaPKty
GJheF6Hc4E6isv5LCxzZz2nWJbYr67lln7UyqBIPSX/ri8pML/TpAMaBL8YQYimAIcE9W1qlm2pq
W/tRj5c5drSl+hTDsReYK5ekeWgE6+lZakfjvdPgOnzJiql7zsBt/1aSNP9qOFOoXhxa9M5VDrEU
eNAIWbqXM5HmQnWE+q/ZNUZ7xkZj/G6hEDjdVUgDWaeAduCPAgegGPJy1s7nTsuy86yMAyPBpjSs
60Idr86Kk0y2bw4ogtxLfUuqEqK4o/uGnsWOJ0tjj1oFVjDBKSoFeGGFFPE5hzlcYpWR14mrwiAw
/NiWOtVtdKf51Lawnkk1bDANKPxZilcGPR0GtOE1CwnwoYlcSXRl4EqOOamunoWp8kPkpVmChG8z
2Cqplvwy4iYOPLKA9J+QkZh+LmLH+S5VNkQWJyyy+1ZxgubSkOmUXqabbXTuId3/SnMlyM69IbqP
Slr1CeYHcSncAmZa5pZarz2M8zzO91rlROGjk0r24AWAur4bY2ySzEYWGtS5k873kTyNmW+j6dJ5
g9xgYK73Qflvhyktnn4lOoG+EgepBFlbqx5sJ0sHD5WZSXcTEWq/5yzPn9Ou0+4xWCnHk5qFonUt
KwnruyRt5TucN+XO7Z0cIMhYSP+qJvqHttIYz9PoSHfpoGa/+qatvzcFFg0QID4ioFP2QazfZYHm
fJpSbUpObVj28WmJhtCXzTwp3GhOht989Pox0fpZeY/Sv2mebHXosw9YYOFkOkCBbPxalabPQyyg
HOXZMFykZIq1kx7kHeIMVew8ofUk1ZDQx5hBijl3p9xWk+ha9FpQeqQ81XOWwYx29bgxunPrzHJ6
Z5mB/rsUlVP7lI4S0LaIzMfP+hkaq0iN4FzLYVV4aqf3sV+0fcgWkCXRTO6oiPZjAJd/MQAvtfpB
Dqke3K5oDcsf5UBLXTwHYZ6LWeruzCGbnTvmE6g3Clxgn2op0jkN5vhxLgPnsS11+dMUMeC8q8Iu
i918MLMvDOKyia+ph82p7mw7vLSW1j7DbYHdVcFpHH6G6jwqfu7UCuVHOhn1JYphB+Rx26Tu3NVl
5EWKXY2+XQ35nYiVqvEJwurHTomM+Z0jifZHU5rOLwtTAukeS3i5u4+ikBpDCuPyfozMyD6FXTKC
+RFaprgwIrqnJtUyCI1wyaXLJCGrBck4cL7gvCbGT2hK8SrVhB3O+STIP5WkEN0nFEHj9sOsFm3o
9RkF7o2vooKrn7tvAXJlxkUv5upzVTb17L+eDW6uPTLbBVLEvA4MziYbtHPkuqGZMfWvY0/AeUSR
tddPWdxA0J9b8zSUbybRLEsSTYAbL1pda4aZVTIgBMgA1j4fx3MX45VRtU3k06RortZsxf6gJ9NB
vb7JOpZFgRguqp1M99ZJYlGVf5SpYQaKNvjaq6n+geLuSIhsc+P9WWXx6AWvQY9vdeMNihbjbxzC
mxB17jERVTx4+PXHXi+PVL+WrPZFevhnKbqsi/AXMk+r+5xyh2Y4Wso3rpUhdse+wvGkScEvorQQ
uB3mQACcyuycanH4/X/YNH/mVgzHaYGs1i5jenltD44KBy3La6vOosmui1NmdSgriDiVPC4C+fn1
VXdeLgBGxpTMTGi6rNFbeR4hujEuUhhVbD9kOGW7tSUlz6igHnX195ZiUMIHxJOIj7lqv8H/7Qqx
vNx51lNvmJDbVrS88Ht8Kd7ataQXjBQqIgjknNu5k2YHrS4ynC7UQnmKyXzvG9QXDpLuTfJHcgSm
Zzl0Dnqf25oPYHKxqLchugZbK5ST4WQbDGTiutBdh1L+oJbYvkC6zPKif8A4nZbsqpYY5Qi7+Q6a
fpiwIzpJ1u5RX529ELrzwQvcebalVublkdpuJZWtIZCgxWJyl4d1flenRXpqsq671KVceSiUHA5v
tc3J49kIXFTQFJtgll+mtUAsDLOLx/Smd3E2+TUCjxJ21Vr2IZeSufmtKim5UaSpI7PZNJreFwLr
pyGaFMWdpgT9G4PNdddbi1Xz60dkG+UI4TC2OJuLOvI6KAR6lA+Rjp+wlNktblZK8KEN+v7j/7IK
MHk+MNO3taiPozW0Q1KbzmevVr6E2PY7Mpbh39dX2W4hDsYC3lr0wpg/rYKM0cF24/ZA6aGNAqwT
g9BF2Dv63PWiOcD+7y2FSSKBlL4+2l2rpYIU04IU/sQt6NTkcRKZ8SHI51G4XSrG+OBobL/R4pVK
j4cxMyjUNcoEKqzmhCNyp6qZyt6oRfFZU5ojfsrOI3H/LNJn3ESID6+aIpOZziWt/ARbXek5bYvc
F1KuXhEiHQ92w3Yl7EkXWCQzWOQW1p39oa+NviqQjdONcn4I6unfzJpwbY+1N7tlLzsOmu9yfzPD
Wo/o9WScW3RKU/TaYRIPBR1aCG2Sq0bVETZmM1VeluJhaMYBS96AUjqAXTKa0NyuJSKNYd9YPxxo
p+cMqc1vZWmaX3jk4VrFIQxcCSzaQbW+ZaMsPwDUIr06ptr4+L4MMsNgGWVZcQNNnVWLS17EpuNq
texUJ6sKisDVGNZZHxosF3/bXaWkfucwcsDfM0CnIEtthG26yLTcUJGMN5O7+XEMWADtEAC2Thgo
Xjlaa9Co1MNEuVWzqV/oykuXEpfPg4i2l5/SHlGZzKLExoZ++R6Qd5pI6/gQ2O9C8M2V7J1ZmKk7
juBA3ChgFFC28xEuY+/zgxoFfrIMTTcU4w7LADTX0c7HLN04obVAJB9r86JRj186RnNfEL6evXSM
Lkp05N20vdBI6bAZoUUG1ngTxC1txPivIs+pJaP8gnGa5IboWbpBrqWpi4WOfNDV3HvHQJoheIFB
of+3vI2/WkOYF8qB1EFyEIYRfB2iUPKwzQnctBvzx75K5qXvUR0k5NuwwVP+/0VJ6F4uCkOfEJnE
pFjolV8MRMLvx3qhk9eH8ug7ERfcAxjJJfBCJF7tIYDAdW9D770NQqUZQm/3SQ7So0tk+SvrhHwx
1FgUOxcxzeWz/vUWtaiHLB3wQEzJ1I+43ebndjAKDwEtXXFLkZuXJBq/S0p7NDfY2a2IFQG24ZYE
J7spqGrglPU0hbc6VYdfIfJXM+s1CsN9FdCui3CYU3+oCsv6R5sKublHxzQ5QgfvvGQVegq98cWB
dqNwoQxaDX+6CDECNyfAm1F41qXyiPy4swp8lAVdRABSNnllN5eCTJdef4JMwb0zisjwrKSyj3bn
7jq0EREPchbDgNWWAZYhOhOBOyjTsYKnbhY+ZdACD87AzpYB9YgzET1+c5nJvNwyip2a6phL0lXt
88JjUOvg7a3M9Ixq9Z1dJaoXISz/PgQ+9vaMh+rQ/EO7AY+xvrRVI5KHGIXjWxwG6NUZUnBCnt32
+3CODqLLzqukJcthR4EEe9c19iTUhlEleOObi3rB+2a0lJ8w5JKDVXZiGF0MfiJL/WFov3yVc1zH
vdQH4a20MZU8KXWo/jZS00HyR2SNfYa1UolrGVLrHNRWO4Hs/1GymHOBk1oD0LJiaEpbBarRjXTL
nCht/HiaK18UUnR9c0pMHmwTXBCXBUS0CjGj0sYZYDa05KsYz1PqhwKgYhifMTlS/4fH4kJYhmpg
vzb99HRI0TsPrBBJw7DHXiWLzLsJIipj5bgYj1w6914iQxfKKYDIMN+XTfRX8Bwbw2mkuI1vac3l
biHS5I91YPh2LB0Nevb241KUAtizyFjXPRpbVTo7U2dq4SIIH2kvThdJG/97/UttsdXYwINmJmMB
WcPwaPVApdMYo0nWdqM6qk6JljYfkI3Cf70ZtZNIutpn1osVaSKZpyAeDeQ5pzejYfgNizoCom5o
8BCdX77UKLb6RA7IzEc5r6+ZVisXbURSvQ7b6WC37L1UTvciyKdwAWx2phQ7clKgqJpmUXdni2S6
iNSOD6ilu28VMjIQMmZZSLisnoiGIhNQaAQ3uVJUPypV61zO+exacOG9Xu4zf0RVzCtRonGbqc8/
1IH+ZgbT8lahhIC4R7ttg4eMp2nIQrmK4dOW5TmmAQLqshxdkC/ZwVvdOxXU8cROSPGgr1fnPcIK
u+rbBlN3EeIZ1k+W2wjRPE/tIcJhdymo3uDmqK022UttaZFuQDS/wbxPTirSaL4mYsjQsfZm7CoS
KyAtORw0DyCorPoni8KY5mRKDtG+bz4BnLG+ok6CYoJjRuZBcbq8oVVStsApWI4ZOmIaqxtW4nRb
eoGui5R1w1mW5d6dFx622iTSRS4q+9fr537nNbIey/0Bom2OvSz1SajKCOf01ZxHKBCr3YNGOfYe
zFZwsDt2rjwUZJalFvT4hqU76NUIcWHhPTImT3yDXM9HJsEpUE9Ic/6DniYXVG6tT68/407WAkmF
GwE8DOzVdf9LNkqtQkGWzF0t51OjVjHxTc6etKGVEbpNWgZTvfxUZPn49qyFRiYKrrBWlk7N6jyI
PJc4JQY6CN0ofCOMIh+DxOwk8kOT4L1Qwx7FC3FRaKR6WIWa1pyQ88qwFmfCq9euFZviVKmKOCeF
aULh19T63JuldVMlgFd+KerevK8drf/25re9pIa0HGmobq+rSjLiMFMlPA6CvnmMpLT16L0x602D
36mKpa+MfY0vBFSz1xfeCeksbMKOWcTPN1sZe3ptqkyqpihXnUf44vpjVyXx6fVVdg4MzW8iOkJP
XB32ssn/uviLMKu5o+jeqgxmPityP57VcFoENQ6VTncf6K+lVrEAw9DBEowfb52oTN9R5sy35P6o
c7RzOhZ7Yp2KbBEZ/kMs/OuBgLlGVbsU0+k45j/h7oZfVDg8l4qc46onRZxAIzQK5rZmX3x5/WXu
RLsXa6/Oh6pNQyNT2t70NC9OaHNZjJ9onhI9FDfm3R5skS2hfiHt056hObOk9mvEWlkn7dRKKEuB
/gwjQARhdk261P5G8worwLFH08ptgfz48hSEPLmTaQ9GWM6PSAfmRyCQvb206BbQmkeIGLWUl3sp
0We+Pr58N65+BPstpqqPJliGytW1sf/89ncNzx2iu2YAGvoTP/76zjQCheYAa0BcqHoumLGdowR1
ZZiOsZ8p4s1IId40ciXLvUKo38wvHWSMQKdOdMNjp7pFut56iaVLfhSaxkHvcW8HU5GSNVJgWxuP
bTWqgzHSsNTVGtAVwEWD6MMolQinRz2Ql9EKGWE0sRkIH6RR+vY9TPaxNF0JC9ucBzzCJAw0BW9y
PJtAderf8oTejaFW/YfESrKDLbyzZ1BlwdOFO5QYtL5SlFGzpwz48W1ohu490lH6f3U41j+qQeqP
IuruWgu9lIayuYWY2QbToN5ETaezDPFQBKZxVYCiXXsDjuXru3NvKQgfJOQGA4DNTVkEMrMHhbAa
dUP0bpbG+WyG+fA5kWr18vpSO2GVHJfIDZmFjvk6nUuL0ZTLgDlNJozkvQAYfAfg43/4TqSlvDkV
+tTOdwoYOte2vMyc6ujH1Ha11wHYeRz6Vjt4IHXnADDg47qlnIEXsz7aEjpySYDUw220Z0sCvFxZ
zQljdN05CyA2sac1edJ7EM7AWamFZf4KCh2V36TR5Oduxp2Z0qScwGv+H2fntSO3kYXhJyLAHG7J
jjMahVGwVjeEZNnMuZjq6fejrtRsogl5DSwM2FZ1FSuc8AdLyz51xcR/EovRxiFFGTrEfPOIvxfW
bMHpHAmEnaJwUbbqERDDxH5Oh8CLPSU5YDnEho+qwvgHU+sxPalWiAtBIlyQO4+/4saGobGyxP4w
oZa22+3dCZqrBx4PmwEt1eYIrWs+eqhOvou78f3jkbZWF9dI4IDIaZBILf/8t4tTcbOwa9E0R4RF
R94YPObZnezsjFFDhVFbUQRGH00Y8uGD93jkjecRmDAflb7+QoRczbF3RBsWeoWx2JAWx5T18Jss
G8+piIRflOqwM9ONkwHClXa7yYt0jzmh1z3j3AQGurfN6FhVofwKst7bCce3vtwv0vhSwN+ARehx
LMEwJk+hhKSXDvr4qoyok6G+uxf5bw0F9hkTIxCk5PnrT0ed0IoilYJCa1eHJonaE0SR3M9g7O98
qyXuWyVudBUXFDxkKx7zZW1/3yUzzHtVD7FoMVNlPNvCaL7qCkpWgVeFyamY0uIDXNM6+g/nYMES
IApGAHfX225GzZFR6jJuDDAQ0tT0vyKc3vah07w+3o2bi8mrAyyJCOKujkBfFkCsZSVPjhKlyM1F
ZoDkqBnMWrUXZG9t/GULUsumYnH3yInxV/tjThAAmovAhjD7PQ9zNbC8aH7jNBRQHk/tlzPS+ush
8E9gBKma7bI6aRiK2WA7kQFyxtj6StNB/6sBOftBBdX6l1UX8acpb3DoSZw2HpBjD/V/K7ATH12I
NWqg9o4yB8Q7GHU6Q1NeESToZ9/tMM0bcUEVpz51hu+D1bk1bc9mgus0WU1xaPXKejZlae656W10
WKgdMBFEjfi/dXmSt2IwkY1Jn8reHWh0K8XPmrz3R+Wk7RCY0nSp/7T6dJB0iD4bo9vJnUdp6y5B
C2gpOy300fV56Cx3ctrGgd4vreovwwZZVmXRtIOl2Tp1oJ7obfPlFhno21MHSUgM1oLsUNq5BKiY
dOcpKT573tRcAAu3gYdn8uXxZtk6BxRdF5w4Hay7RFuSeXahCfhicJQfUI60lzpL44uei36nYLJ1
DNyFVEwIRvFpnR/IiAIFARfoGKkq31zF1L4bXZ5FiJvJ6s3YlXuCY1tPnQcc5xfgEJrgajljD9MO
21psu+O2fseRmAMvwXCqVlzTV+tRfDE6ZT7mOXv38aLef0iDYhZsSyD/G6CozoCoUlXc1MIb8yM2
zCOgaXc6uvjLBlOPqWVTWPHO7rmfLoOSx8OJRM7tDqAnGyKYNMW4UwlFedEV88doZ2aQy0jH7Si3
3nVhZR10/C936kIbaAlG5mQuitX0LNanw50to01GfEXMqs6+0nDNLX9MpISKiLfAEV4ypOe0zVAg
EJ4ycu9Y3pew66q3DcZOut8RwupBN+Tx3tV7r9JD3ws6wsKEMDYgWYig6zpJIfmMlTpfwHKU4JjQ
Ug8PljaU/+AyVlmwC5T0XTeL8kcRSQIiU+jG/zJAo9Knc1jkO4/c/WXCb0LkBr4PWSUVtdtjrlVT
peQ9wbRa9OJiDGic2i2cxMd78P5gU1YAvYVGwZZCo1OmtL4rwi0vLKynQcncOKjzRNH93vSKPWuZ
rc1HCgcij2LEIr11O6deKxK3V7iiszhRnovcUn1PzacjyaR6LlRjPvVRZT6baPzshCqb8ySZAp+M
eumdgw60E5iPPVArMCnQAQaQ023DM6ZoCC89XtKtSS6i2lAeQffd1Vsao0sLmJTEelFcXGMIIElQ
hp5iHtxcKbGEm0P3SxN29XMq0W3d2Tb39yetF8IVpP0WPM46fo7SyE5NvuBTY8xdMOdJ9sGJnNiX
1ZieTT2Ld948Z+sWo6tKdRuFlEWe5/abAnmak6ZajKoHI31JdDFWEIHrUkC0aNGAx5uxaPm4MCsC
WbmQU3M6lt+dzOvco+P2U3WFojG3ryi8wRiRhgt7Nh6T8e1gSOH+NSSjIo7UzNLiRTp6xa3Yg7I5
kN9ZyqW1syk8Yz+cZH4Xzpp3iE088E5T43XGsRjAuKLnGpadT6miNyAVDM3LaA+pwDAqtJH+0rXw
ucgGqAaVK+2/6Ea7ka/GTbnQZSrzJaz7WA3AxQ41zH5RveZOgrToOClGdUSEqUiOrYQf4Tt5S80s
4l3E1sLMhwWEZCA2NtD4U5h0UkG6AUSP71Y/GxPiTfbwwwJ1qx9Ga3LocLZDziFP3NkJyk7iJ6tb
ooXn1inleJBqJ2BlTENm+7W0Bv2Qd6HtnvQ+iTU/r9Vi4vzGZv2kpFjCn3oU8ZsLcZzxuShrtX8p
oHvUh2Ya1PcqHf7E70N7iA9SjJrx+vgIbGxC0gIkPJcyAHti2TO/JQZTjVGKXvOmZvia+QW9lmBu
RvNtyu/+aUfO8OnxeBt7ECcEaylxejqaDCtwVKFVUihNkj7lVa8rgem9KZC1zP1QjYyfQ6l2r8Xg
1jsv6daVsuiTLqpudKrXG79HxYLnGUzBnEbGgdoV/ovEwOdmFGInUtgcajFo4dJE3Gl9qAUd+Sax
czAFnixO3NJtgLJM+Nzhkv54JTe+HAoyJCGoMywvw/Iq/fblLGj6skgGmrfIWRh+39rpK5mWfRaT
K35YjbqH4l/+wNssBMkRysEUMinl3EWWwpEDwKgGpnPhlJavhFGDd6XCfbFzLW/NDO45hfCFxHmn
jKXavU2vBAdxqaZtMNJzPvRaI3zKjgMZzLwnmbb1zei/wWWhyE1ssboXp9BEMd3FL8hQZX3GOKo5
VNnQvfY0cI+PP9rmUMh+kTpijkFp6PajRbymg1rG6ZOt9sNzhBD6k1Yb3XGebfM/7ESyAJIcAzKs
traNKGeglHk6sYplaR6VLjP9JorbY2xCWfjzWS2VLvqv9lJiWM1K2PZkxDWS0XMxITiojFN6QTAt
DEkykXR/PNjGDQLnFp09akC/pLdulzAxtRlpjcXez3CzwJCe2/vAlnsfGYr6LJDKfksdYw/8cZ+y
0jOEiWQAniVrXd9bdV6hraoSDxWTmfygLdUcM1NrXL+1JkzE6V6E9GNsqFbQXD37c6T03m7we0/K
BZPFf45UMl0LRCpvp+6oLe8O7+cTLDOHklTZKG8Vb0RvtY6b/A2KM27xGkFYblH4B50f4OVTfy5U
tSC+SFCm2fkUGwcVVPziFLUUeGli3/6eSSv0wU4qpMKnCsk/ZCb9Nq1034rb7GiLcI+PsdEgW7wh
oJWzyai9qKsF8HiZwOERMsV6qvti9qZL00vXT+vYOWRWk11sp6pPZiSjYyZlSrG5D5+kiyvq4024
cRdiX0/xE7D+QoRb/RBtsNSkcHk20zzvL05oJR+8wgxPj0fZnC9lZJpHtM2RVFwdrJZ2J/LPuKSk
7oK3cAvvhHu1ic07WjDd4JZXx6vh75MHBa2FfkrUAeQxKbCfH/+SjXsLABZlNTog/JT1fBHtqyoH
rYanaZ6iA5qGXCZWJgOsxPeqXZuTBrLC8tIFWXq+t7uq6JIwKaDZPZlhYwy+WnWuBdNVb38SI9bv
YFCmn6ukty5WPL8Zkccn1Sv1axd3e1r/G1fN0iZk2tzVANfX+1u3CU5kzaytToFbG+fDM92t/r3d
J/2ZZLz9QtVh2ru5N4ZFwABuGc8RnM51eSwSggodFdWrVk64ElbSjbXAQMr01EJXKgOY7GgIdbWL
huPjz7wxMvw5uoVLbYw/a4XSqJ2osweReVfTEs5Jr8vy6o3OdFZMKLopWj84zJR74lwbZwnI7OK9
sjBD7qqBBnojTlwyaIKZwwmMTH60B2ocj6e2sYOx/KIlQ3WC2uOaZQVA3aVPiHx0CnT1oDRpdGhN
49RBof7zuwGrPsrQ3EUUx9bhRCRlDFSRC7EGdeFPRqu/F1Gq74yygahBF5jZLGBEBlpn6PiwWgJn
FYRecSwbg1E0ymuquR0R0xglii/72jZfVJDzCyOqblCfjbsqetNQ2En/PKzh03FDeYhFsGlX+waB
2dAJVRE9hSSLpwrVgs9j5lh+7Mg9fcGNeS+sY1DJPABLILAk9b/FvUS9OZg3UN52icNq6YVy5p3T
tB+dXsgmSDWvEce6luHHZNGGCMq0G955ojV+Pt5Q2z+EaJEHCXbJXV/TbYZ46Lmhn9BoCHGUqpIA
61sj8SmUhTAYO+3UxfUc6Ik+H4pk0n09NO1/Hv+K+23NaqDU8Yuxee+0NjeVVeN+rVx7tUbkmd+D
UJRrozxsFTsnaHPCbDRuCF5gtpx+u/J1VZjxEFnKNVvcygIjalLDTyoDa9gc9MQFWQFdnKtYVVLf
CQcrPhVW1D4hhAyv8fG0Nx4JwI7Ml8IoxD+EUW9/C8N5mbCsiN5ZFwPbrmr7Y4rY29siqoe/U8VI
sHGS5uuct/O1r9C6PuIQahp+KWM0uh7/mvvg8PbHrBdGU0meJYwRvVTL19hyUPQatdl506T1GOSz
5iI4BIXMc6P3Nbpgf34VEAoBbOUEIqKIuNHtYjRdbfQD8ndPyHqjwGAS4f9CRv/AwYHQL89q7+08
VOEJQb9F5U7xnlgLpdy5Be4v8gVqTjQErdBZDNduf0Zqshkju4+eMssRl8KyZyWQedL1O+Pch538
2aTxC26R1sr621fC8WJl1GCTmBNkLicFl2lV/UladuwjiqZ8ePx5t87YYipCadkzeZVXNYsYpTRp
ehO3W1Erh26qp3Mrh95HasTb4V1sDbXw8gDPMD3y+9slLN0hKt2ROyW1lMSPaOodIlei0lcizrET
vW+OBSYTpOBi4mKuPpeTWmVRlln0JNK4gwwMKNLq1AlsmbXXbtscaqEHuGSkNFGWnfPbnV1mAAim
2Eb0NlfjD4jJmJ8Lexze4vjlfX38sbY24YKHdha8jk05/naoLlSwYLdT2FvmMB7NOlROTpYXO5G5
uzXMwo4BSkowQU3kdhijiKwqHOfw6iX9lJycxFTFywwpPXovLK3/K2mzXAsKR9J9HupGfE9g7qRn
FPXKLIgrr7ICHog5AcPnpZ+KeerSUzRQK/YbMas/p5an06/DqeoQB2qTDPMXkZvnlshCHgY5U7ns
Yjv6NzHTtvZ5i7CiiY1kSoOqzZ3hIDoFjqN0rCQOdIot/5YQ7UkNLGt6j0fRFPpUiPLpXRNWbGcV
UUwRjJ5ekjOmreNcIldtzGCIY7vkSc2NE5obRYO0XW+3h0FMk3ck588GDBnAEr2ounQ/p1o2FW/w
8hWoVSOLeZzNFK/FDqOsS+6UBfgQp47Ti8xs45ud4wjgh2UfhcdsGgp5dvJR6Y6aqJDtrNU6d98Q
7s+XKEKw01+0X94aSgUmeh6V/kvr5kV4jY22/Ul668VHRa2zF70RDSpLY4FwDnRI0R8FGHJ0n8IE
dcgWSYPK79Qu+kjChP5EHGE863c6fm9+WWoz4lFdS90sUczqO7X/JN15KDbOAWigpWmqahYV0FXs
Eia0g3X0b66pOebPvOtY+uYRkA9JtTneOd/33Q1y4cUdhqca2Q1v+TG/HbqwbSsjKtvkybOj5Eg/
YfIRDZeHQqriiMLAoSxytASdeG/g+ywC5AwViKWWZkGgXF0svV71Ruu48ZOpZtmXFPuFv0ZtTBFj
111xxVqYt1jUkb0z341XGEs2iyLNIsoOVed2vq4Rh32TmVR546p757IoF6Tn342mK59Tz/ybtqZy
bqeBQnzVNzsX90bPlHIe5WWIQcAK0AW5Hd2zpGYWok+ekBEtPfS1hvqMORN1qV7AQexac6ieUIfU
Ox9BkuIbOKP+fW94JJNotmb+pLXGOYn78fL4PtzYclQqlkaTy/t1B6B2iqiQSauCmqqw0uTpJH9M
++kw0RTb2d1b3x1rQy5dsgCeldWGS5Bf02XaxigRJTaUUtkHuVf8oxpR5ae95x3pGe915remxxVs
ajBSFnjT6sGM07nIRxeiIsx9/cQFol1DRMnepIq2p/q9NRRyoiSRZOeLZsLtF84E8DMCLLa1RrvV
ovdzGFptwBe7nM+PP9pGhEM+TCd5kS9d/F9uhwpHzwWcYvKIpXNo+FXuRW/GvhoEbfdUnBOoYerO
6dkYknbk0o9czCkpGN8OGWHVgu2eG2E1VsdHjAasT/SfopMXI4qWWZOyc2A2NsvS5KV5ASHrvrRV
pcZIBQOd7MTTeaL76WPZ5tU3cNl2ILkmfWuc5/9wMwFOZmUXshQ009XNlAMHd+zJI3dMmj5oB91+
p8wlyfPU5QHiyyKY6vqPHRz5ippNrRoNK+Ti7dWgNhKG7mAT001WhVBiREnSCUIOhPMfPuESjRCj
kpMCg7v9hFrUVSi9SeVq4Ezt09CIAyOt3MOiI3euklw5Pt6lGzEQRXEoPQuSmDrwarwwC4vUEZNy
bbO2/ua4ZR+4mbW3UZY/5bbttDCRqbzTTaMqtj52SjLI1Mlc5Zp3pX4e574MKlm6QVe11p8fOzqE
8HNsNiUp/eqEz9Ps9bnHUKYeVS+jAuGjMLyvadq4Rww+91Sdto7cb8OtCaUpGGab/jC5e+wlfhxb
2nk2SnGw4lw/gk7bK9dvrSRgNB5Hi+K/s9YZE0bczU44edfZlKOPMF31hG6pGfSDInawultDLexj
yM6LGP66ODXX0Dg0hC+v3Zwtc6nqi1lPrGIPm/zxLvzVyFptEHbIAkCjv3tfh+lazlbmxBjDlXp5
sZEa7wEVpOPVpXn/Mqkhcd2YtV52xMs6/dmafTv6I6VngEr9zIk0jdmVF1EaqHnnJM/2RzXxpPiE
bq8pjiZmMmqAPn3YHIpKqtZ7nNP0s1tm1l+pKaoxsMDmPMd5aX90Kmn9hRoqsbtty9x4S1HOCU88
89XPOjcKRDUHV7yE5ELRD5fAc/bhfWDvlUwAy4JJ1+Lk4IBhV/1RCV3Pr00g8j5a/8L90clBqEdY
rNG3BMeS2c+tUTWvbluqYxAm6vA109OxPyOEY32hHscjRYaCVL4RI15nKlqU+YPTzWAPZif9t6B0
Tufo8cfYiDkpQ/DXkr/ykCz74reYU9p2aic1is6xntnP+ZiFh1lDaX1pEJF8kDQrgET+yaH47pzd
jR1H0RXmEAR7pGbW10SnEUCp2PFiimFVp5F/45DHHfWe2ZpeH09yqxC2wAgIcVHSZLzlbfttlqJW
BDgzQ7kqOPhdZnJbKGJKNhNfswOVfFZ8Hq8xaGPbfGeWxne0b5oPj3/E/XxxdAGfTnvCpCmzbhIU
2CH2VgkksRC1F9jAeIOwdeQnQ2Ry56m+v+cX8Z6lyYe4MmSp1bVYFGbpRDat6pHG0IXoVrnkWdP/
+3hCW6O4iDO5DLFRZbEkGJ66JHzH2VF7U82jeUXFVt/DfGn3ty5ySyjzAD6xF4DsKtARU4MWETgr
0Hpu/0ED4vI9GyZpB8jI5UMAxJoSOsoY4h3ZrPiMu4A8zwm02ERq9nfIq8nf6dh6gJXV+NOMjcBl
ZDt/frwYv9Abt5caZVZaTqjwEdze1Tcp1+S6W47xEwLW3VNFrWb21T4u/h0UN7qQViA0qEMNfDOX
0UDeW8hPhczGY50qzsEaHPU0OL39bohteX380zY2Ht0apDlo19DjsFa7Ie5lMmEOg5C62w1nbAbb
ixXicVPaWn7486FgDQD51cmXESq7PWeu4tIGy5FVEUqvHtS8x3OhbMJjbmS7MnIb2w84OkwMnhGw
nOsGf0lYACKOeDSC9P19oIRa+BVlxuwcGv343UZ/sQ56ktfIb6ywfwf8ZRh80D7iu01ZQ7wREdIX
k9kNJpAwqj2HSXr6jxqIFxbMLmQZHxlWOZ3iSBWU9pSqyfxmMLpPWDgmf7ltMca+QZv3MutTmh/S
KNSW0ks1ffMswLgH1er79/WCxT4YtkRUvVM0VFGLYkKnTIus2oI8pRrfBT0Yyr95ZbX+wBvy7zRW
sesLhPVtGhJz2gQ6BiIh1egq+djE0tvD72zskAVSSYZNNZqW0PLPf7seFTpeWRejq1K4yRDokyyP
OrDtD5NR7UF3ls22OiZLEx5XBDoOWIOsNmPv5ZYReqR/sky/ab0Rn6ViicAtjPagu5363oMNccCS
XvWTUsw7+/M+h4EPSMGBdh9iPDQwbyeqgThw+5zCcGtk6qFoPXGAhtwEkefhLgwvBFhjsyfNszVl
gwh/sXBF+HB9KKLRKTIFefCnSU3dY0v/5SrsbsHS9WP4WobhDCglLMJzXFfUFZq+BSL8+Fxu3aEL
aWmJk+k3UAO9nThSOePshXqI6rXI2HdeXlxpA4XevzPODdrfHoWm3h9ofFwFqMnkgsMTj6Kkja4c
29LU349Z6n7RZWn9a47ViJyiM1C8l6Oyh1zYWi6aEUD3qQ1t1GUaExSX04bXAtuaBuQEeDJEqhNi
wJrile2LJNEduDtyai+1HcXqZy3pTHdnyTauF7DU7FTgMuCq1VXIUCYqmVHWEp4Y3hyMup2/N0tR
/zElgwSJ7QhjYGGqrjMykWVOh167cp3rRB0PluLFr1OEImhQzVWrn9DXrj893gsbzymb34GcBJnm
vioS5cSYWSfCq5Fh/Xloldo+d8Uwe0dwOt5Hl+b+58cjblwvwFXZ/wv6BlrUavN1Wgj0vIvCa8uF
2BBUH4VBvWDKs2KndvarHru6XojlURRDxnRpNq0eICtrwiyZhXIdJ1t5MWMvd3ySUakGST1NP9hw
EuMAsEggkOuymK9ZqiU/Rmo35UEp6/Y7Gv1G48O28/4JbfSjfVOxtRcrG633+INMo99pTaoFUlMn
hC8LRe1O7aCU1tOs11TNnI4K+j9ah55LoEfjRAwQ1pGHm8HUvvZjgqGpPk8hsLdMrz9bSUdRlSQp
LjBTIZU8DkMzAEEIe/GDdgtSSfqkmJ8GTdJcamuvfK/QKb161LNIWIRieq9EJeozDmaadjAH065e
uL4n8YFOFShrt08LeQi1HNz3YDbyg0nIrQRu6WXQcItSaS9JVqJj75aNFh8UvTXxWMNa8exBR80/
EPoD6NGrGa2I1vUmK8AjwBFB0utqjwV23b9rVNEWVE8dmqdxrn7u4ZJ87JF1an0lVoaXJG/qCNEZ
ruRATqAbq8JzPxoGCRXA7cF5a4AF++JqXeUCnEF0+pBUTmOeYrqm4NxlOslDKeXU+EU70OzC4TJq
A8G6DL6McGTymzKM3YMb2y73URHm/QE7mrQ/wIZQcwRZpAfBZKpyeCd6pKi+k9Xl/2BK4MuEpGr6
5fFmv39iMP6E4u7CdEM+dZ2zD62wXHp/1lWlmHwUip58zVFnPqnFgKLkZE0n7An24q6NBGexG2XX
k8fBKV6/MbEgmbGs1r7OqIuhkmQ2JjpXZjVb9CQB+Pu20Ub/5K2B4RnVSZdPosftnD9DWMq6nSW4
P++3P2a5Wn8LJ5Ah4uMoDuz+rIgOJZ6Ex8pu9OOk7trqbaw2GGfo2tS1aDGviZaOXXCwRt28atyc
AfB+9am3qrjAwlJ6J8lBeREG6mKPv/HGBMGVEsRwySwNk+WK/W2CMPNE0heDcR24Ns+hrTYHpA3g
Zox7SvMbI5GYAxXgf8xyLf+aCBuV8hQLmR7s9qERVvoq1Fh9bnor/vp4Unfvwi9VPYA61gJj431Y
TWpUknrQI+9a68qrZFmftLH75HUJGoLSiPYeha3hdBprPAjM8K7tq5VmBSwpxecUj5qjjIUZEExo
gZeGRmAWcs+D824ll87akpkQd4KIXIu84hQSW6EqweiFTvE5HEQIvkrB57QupbInP3EXwyyDUbBD
EoHX6K7QiktgZOXICl6tLEnCSwmOyAryUi+OjW53fSDnBr+9AXeOiFsyzt91vSx3xOK2Fph47xcL
0uLhXX1PqdOOwNvUubq0rV+i2XTy8wDatCG2z8vnmit0J7L4pe1z8/oybcIZA419Ms67lMzk9i4A
9njXOHPt7tJoXS4PBj00iMHQFAZAVXiGlFpiwYHz+tI4aGIIf3blqF+F00Nejt0s+lwn8Qi+oe6y
Dmp9LvZqXnehHT+TAgxtXRCy1PpXx1dxJc+PghtsA4zxk45q8z/OYPyxAvkyCtKHUMWAfhJ1354n
T4eths8Gpq9lM32ri9kGYzXT449QSPr8+OxuzWihiQHpo/xwd5gqwxtDST/jitrJdCQm7p+TOtEP
j0fZOkIInXjwbRaZofURIrorCpIVdnU6ZkGGF86Z+mrthx411cdDbR0gknpwIdBWeElXcZw9djgu
AmC/dlqpRr5jDcbXmnf7Q98X4V85qIQYu6OoJXQNJxB8Nm2TeScD2DpAAPVQHlto/Ez69gNqmFph
lDW71xl84OIJStkAMlg3pBRyS0W94ki6N++ND0kpjVNLSmAuit+3Y86ImhOa6/aVlMY9lGXRXAxE
/6+PV/cX5HJ1UMmwiFO4nLgQ1201s9VcJVUxe4sgWNXdoZLd2B6JL9KPBYIC4piSyLoHrWs6gXWU
jYQnnlt5+x4FUyA0MrGqJsABRbG+tRgjve9DjFB8IOJRFKiaFPNbD1mc+G3oxNVXUVlCeZY9wljB
7DnRz8E0C2JspZQn5Ha9LlAt7MHMUMFkq8e/ArOrTjPyaz1W4RdROulPt8+yj1hhG+4BZZ/Zvegm
PkHB2DbDN9WZwZhM5jj+PQqz2kO3b2z6RQAZ6Mci6EDN4PaLqOPgOtmIcZnjtu1ZU6PuVA6GcqpE
Vp4ef5a7YIZ6CK05XnlUDXkYV0OV+Ry3toIT90ysHQAG8fzOjNMDpBB5tvSClAkZsePjQe8Ll8uo
VCzpddKPv0NhUMLNagvZxCsSPcqJvLwkHaB/87HSNO0pIZSMgpKe3ss0NNY72WXFi0JB452ws/Rq
Dx4cEmHq9jcPOd54J5/bOA4Wq45eDTR+ft3qGuDhsmRaUwvQFbv6O1Qs+WGOpua/rDvpBBwVnYR4
HTynRueIpHG9q1KhUZciEFQFYR6b7RsHQkN/TZWu+rtJMwTFH6/9xi1HKLI8ECQEC3n6dm+1et7W
bTqEV4DJtHo84R3k5IXBbKflcUwr9UlMuXcUWjS9YtT7xyhYvjzlB4JLNrh5t9/w5Z0zlPU9gkur
v9bCSwIlzYtL3vY1alZa/qb1iv7Y9aN+qnNL3+lSbM0eQB79GI+QDELk7exnzU5zrUmIAF23/bLI
ObyzjEpl6R3U+rSuPDRa3vkkkGMwOeouOnrjfscSkudsEYXhFywn/7convnObljm4dVc2LvI5XXl
+9TNU+0geqm/n6SulGSIbfNPKseYjZc5/2us2HwG0TFqiCZLY7oIGpnfwtAkSCnNJHo/wY6ud7bJ
1hXkwTlfeP2/RIFuf+jcZrhcD4SuZdI23yY9dQALpDN5+GhE484jv3HkwLpBbqfruOSwqyPnRNOk
tBFpgA6qlU6psP61J7X/3+Odv7H25E8ABIDpUqxZr30Za7mqKBUPUCbtC8pb2ud4FuKkhqaiBqL5
Y/oXxF76YQuiA8Xdu+g/M0Rbj23sXcesDM8dQuLp0Sn6ttjJDO/lLhgIjKmhA96iNfHLpvO3TSV1
pDjClMCl1ASuGbk22y41iN74hqeWUn30wnn40ekm4rg8BOK7nicmDi6eSe3ZKZP6KXXqZPjzDXTz
o/TbDYSvp4PTZeNiltnOJ7Tiww86hsHHRg3lTuB2X4lYFgC0Ai8ZaCiCi9uxGqN02qpW3etkhv15
jME9JZBzfafy6kvBbRNAtDB8jkyCM+lEkaov82xnE2+cGC42kyr/UhXhYbv9EXXayEypOyJ8ntsX
01bgo7VV+IRq756b39ZQC9uMDiU6xHdhftnLdrYKdlZliujfTgz9Eaty8cWxq0+Pz8zGyWTjgtVf
COTc2KvwQLOopCVg566d1ZnHIoyqV9nFzo6WzMbJZIwFEAl2+b48LF0al1ZL1IsUlfyixiK9jPg1
vU9Y6ijIvN7+8XhaG8/AQkFaeP48hZSkb7+VSAvhRGrpXqsOmLLvjE3yLZ+cdPoaawWQK7Py4u+y
zfvXKYeiGwxoqO4dkK1du5BicfRBCABdvtWPQLTZ6ZpydK4of47f6M2F5xZz4s53B6NM/ZAUIPYh
85WShkTbPoMRkE+zi9XJzvm5w2OQaCylJd7jpUu1vn5nGaJ91avW1Yspf0a9a/iaNWbHVEPluKhz
8WHupRJYSAntPMe/3ttVUgBbgjO76JugELg6NA6WO84YNfbVdWpHHs2pM08NHqmurw+6MbxB5LJu
fQMxiEvlGeGnWDjhp9Rz5Nu5y8K9I7wRDONVsyCSuUQWcuPttghJseI8D62rXrQdRkd8H3+E+HCw
kUU5aXVbH92ild8fb8aNM4ZEooOSIMDge4I0Fzog+aawr0Vvf2tkUz7DRYh3KjMbVwaK0mCe4URj
ObTugZJW5hC8mZpIsLgv1KlBN3zu5x/41dnN8fGMNgcDpEH3BYA3RiurdUyjxWF7ph6dFtW1RLrl
aTGIPXjdaP55tE4FGpwmLe2l37P6ZK1a2GFuT9aVKg7ojKIWp1m1sp0TsrlPCVphk/MsIlK4ipon
tTDGcE6tqzSnJju6almg/FPk6WvYaKkIGqmlb/qkSrMAR8j4bV8DbfLLacQRuVQLFJn/fIWhey9+
o3TP71ranlN1XT5n7FS9ip8HCkuVP8K7yw7q4Jr9ztO2tUNhrwCvAPB2X1qkVmlO0u3sq0J7LxD0
kgJ8gPOdlGhr10C6BXALsZindPUpTVyGhrJiFNr4kPUMawwys5lPoG/6/7B8ENR5zxZcFFKXtxsU
KcPaqkuGgg+Q+bk3TlcvnbxDGLXazlBba8fW5Ab9BZpeR51x0iqyhiB6VR2leBoYD6TjtGfZtvGY
oLeyFP/oD+DQuC4ZeJRKXPjgHLmk8H4KrLTDIJRCjL60Z6SONaCpP4mRbDSOCplj1l2V2cEwR4pa
j7fm/WPOL1nAfYuMLNH2am27iI65m2jW1QFE9TJk2QCyUtjRgEm0U7zRZ6Hv5Q9bQy7wp+UkLPWl
1c6xQawmESHiVYepdoG3tCjCQLk6RViAPU1Gv1fNvd+qlAeApfNRf9kyrJ5uiuhDYbiJc4VAMBzS
oo1O1JOsY9mCKHy8nJtDUZBAOG4pHq+7y8akGiAkLfuaK3YBa1rFsw3J0lPTpeoORXRZptvHmFnR
8yGadohh10ISRGA0mjFUuxp16xzVcBpOsxi+a8lkHrPUoSQauyHSWQ0GDXO6D7pb6HB345P/Lfx+
2wbNfXsq1dRQYuA/znXCmQgMRNR+xDFLe1aHEC/gRhvP0mir3s9wXkp8o4zHt8jW7GEVthacu45q
GJCV+zRxgCqXWmbkXNVOK0465IrANOb8oun06x9/24062AIu5Ovytiwc1eW3/J65VSCM4XzbV0DX
CKgiAKb/nafxTNLiKp9yEAxnxSq8j2072ddpKrG776FpvpG5Oj63rtGc+/+zd17NcSNrmv4rJ/oe
PfBmYs65AFDFKnpZSrpBUGwJHkgAmXC/fh+oe86IRa5qe+82YqOjFa0mqxImzWdek4/FW0+V8/df
X5rtmS/fBtMbARnkBBEePl3HduFz62A+j0mZBuMj4Zew30xOZWiRpVlet7dXFwUzD9Ey8xpWjwQp
vWjLEm4Ka8Z+zjDwFGHjdMh15SVoQPeNEFoziGuntJ3ynoh/yHddzdeHYz+3eTh6ZfcdLJvfflsa
V6b7zgDBei31pjCvu4Du7nsnJyMIFcbu/qXZjilwoUVv189ZFQxN5A42unGaEyzY6bhWWjwC+umm
eLQWZV1onlUbB+kb0ooCkbh2hL63Sr572GzVIA5mxNgiOtlpcTOMU49EKfT0OR7RjOc4slv1WLlZ
Ue5B5IPhymqE6aJUQ18kanxVy5j4lp7EgLzucpcV5kjhXguGKhz6ortUSz4lYQ4nYQ6R8UfADjkk
897PWzoo/dAhPlOWi1FHppUPxJ7Ao32QRvP4tXfa0Y1yM1NZrHeKT/Z5kt0jndepyzLvjOSQJp1u
7nCxA7c9pME0fCyVVZtu7FEc9x7XqTfSfWMPXrITFsDu3eznC9YQYGjX6gF4hi+u5yI3mqupcJZ2
31ekBF+ntp71CHi7O0bNbNrtLm8UAlEtsp/9G70SWoXO6Lp86TunsWOYHtU7iQq99hXf7vY2bUtL
j2HVN850HNbBEDJUbqrbN9WCV03U2dZ8vXGjQFOM0vnqKdNJ7g13oNqNwl334LjdWMbICwMeM2QG
CgtmtamHKKWh+ovuiD5ieJWYH6H1Z98MSwVEXOY8X9cdZM0LVzB93kLArR9pcXhdSLW+zELkYYxP
S2Jqwx1krdkIewOX7mv6PNatM7rrhFqUXfyhkC8VH7O0qpYL6s3TNbpRbX2/ciRkuzx1zCIsxnIZ
Qum48yUmOWOyn9Z2/IgUjBnEi6lNb43Eca50vdQ+Bgv/oFm8LJzBuVdHasmSzy1pnRPqfVKO8SSX
FUWEwGi8IFS5l60RNJP2saaXm0a2Laz7niLHeOUiv4eg4cI9hlatrCUSVof1Vsb+8sGbGvkoB1+Z
cVAXdC508Drqqkz62rootdxSh3xUzTeoVmKKG8zCv9aBKruwDJzeCgXp6H6Vbv6YIxvypfbwsQ1d
vUJCK9Wm4EM+ZLpB36s0VJiOan6jCY1YsChEPoSBQ3MuVJ2bG3sbYGewR+YQzxeNNDyek4QeazZ6
BjleXjdHiUf5ciitWiRcpJ3fFDi+/iEn3+hiwxDzB5Uubhbj0OPfu+jHNWPs9rPlvZmNpLYjK0+U
s6e7Dl2ht0Umyc6UoT9YA8J6x6py0/aqhxGRaFHvSm+JLWjTAPsyB6RVIzY8Ym975NfTkAUJkhiT
Q+SnLEt769mi9q6ot8kPtaTP9+gvZYWh56CS7MboC8P9OBdLeSBYBU6ft9kAUrer5klezWVqJXee
mef9TeEIr41QmAyu6JTLYpdqwXIjAn3+OhYrNTCIA5gOFEZnvxFZKfX7FZmmgK0QbRh20sp+MmiB
lBF81WC+tPzBHi9oRA7XM4UAN6xw0krDFt0XVCSBcsv7vJhBUiZjhyPiCkkkTCxjBHnWF83DhFcj
hAdbrRP0cmpz90oM1a2GrntyGBNRjjtFRSll0tWLg/xb3r4VbWOAO154Yp2zdu+Grmynj0amkmqX
sr3crUoWHnQXTf/iCr+7Q1BX2shbDroBt7uVsFopSy0h6tarF/pSevcewmg2fB+Uya4NgcrGGxh8
8tPaa6wPK/X7m95lbu8zzgPAon3pR7oLTydCDbxbItfCfStukDVcHrC/Kpd9agFnu2pXI8cHJp3z
9iHTBmlc2DDU32Vqabw979YPbjnsFxXhdjbeiaRN5whM4DTdiMUDioYqjCdjK+/XEqkIFADDKl+G
OrQ7Pasir63Gbl+VppvuRUM4zRFnqGpnmQjiE5AY7d6pcTeL8nQE/TWWpvOk7FkaYaPMCgF4sriQ
Qh6Td8E2LPSWqn07g3z5amgq/+Z5vXVf1WjHQGdsij/yoZ/+0EvPLWIxpoMXTjAL9HhSi/2OSnkB
MtVYdUgyzL8HDuShjgPVLp8Do0veje48XLVzs3yffXema1wt6sNI3s0+0cxShrgfdg+TuVaY5lba
2u+r2mg+eNYgPovEyN9RS84wvCkrsUP50sAQIx/9L05JzRiD2yYv4wbpnu+uT1/gMtGzsT0aqmmz
eBoz/a71tbI7ou+c367Kn9yoBFGehHLEZy5CUCr7gPC28EhKmNVRoXu1OErgn0VM39tdrmXrOg8Z
kKAEcwjl6SEi3vP3yadjg5IWxlE+ZMKbHgFkO3R6B5XhynXSa7tqRBnCasnQaV9kHyfjwH7mlN5K
KVjKgVcGPPBNTb+FLqdM5zXSmiJ/WkWy2juSCryEbGkPX8a0NcTDPPv1R3qLkwYVqUWUp3Eydlqc
lTTvqBaRHX2cJlr2DSv4Mo2LeLJxsbF3bEW1/nkZ587ZJ31i4NWQLbq9k51obk2v7j9bqO9xyE+m
vFFab36iniDXyLEGNYfWSP4StibfdyHaJXfjbpiBvYSyWoV/6cGVtuCGDWMfln2VIwuB7Bui5m7b
vJnWdHYofdeVipJBT46Ekt4nl2SvjCixJe/9BiHbyF+6ob8nhDQ5X6pcwNoNiqCNF01bnxpv1J2w
VZisxD0QBXJHz12sy1mafhHD1V+M3axVs35hjk5/GAzpObHWFmN2XZne+rYf286+wEOSOQ7saf7Y
V+ApIyVNT0WZH5QVb6Qj4S57oLlAkRzM8ogXxC1GbutycFAPJedPk/WDTDPuMgBX+7Zu88mIbHdC
O3FerFrL4OQmq/tHI4euf/h12PuyFArWZKuPIfO56bOeJK/jyGqws9I41l5tH0utUFMs9RIwo7WQ
AoWpnqRXA5LQ14XyjO5MAvZK6oFMFAJZRJkg1E6TeNjiesWJZhyDKtiCtDS/hw1ch8ItzmmTvDIU
4EVqvSik0w07zfXYkOtKk+zFCFdPcUocFXlJMhwWKf624g83hCA+RR3boLp8msG2lp622dQ5x2aw
nF2Ctvo+ner0za/f3Cs1gE1QjcKtSZXqRWe3lbXSVTs5RzDE2hpChBEfZ/akd1Yy9XsX6eCnXw/4
2hME2Er6BlEcQvVJtjrafVtPVQAgk7hyZ4zSvJ4aDyWvqjynK/rKrNwE3eFzYF2Ai9VJPXUeIQpi
O2iz9bRGt1vRlN4lYkmag0y04QI1Ph+fIzk1nI3CyM45cbx8tFt7YpuRVAbQbji507oc8iZtWwCh
MrX3np4nV2YFttYORj1GTG85U9Ml/X0l98QEmWogSiiA5k6WYU2Yv46+aSIxmGmPAoHDBO8GriJ0
196qor5XehnJZhzHyK19fQ3LYRiuu8TSwWU1uADulhTaLS4mmENz3YX/aA54IIUFPY4itFN97OJe
50zlqLBarIg6PXhcrH5Fn22TqIorr0wxtLVN+WCnozY/TE1nlpGwG+fTqJc2G5WWlwCbV+Ei3JwQ
tOmoihc4sNcwatZeCuKmEVEZkgGRa7vSDGRyybck65Wwt52eyN7o40zQmSkRwZ38uwTcyfJ26Dw/
32ljLfyLuauy+17oi/2lN6zZwsjKRCedgNJII0HBD0WYjAMujSsRaHWoQ1BLLty0n0iOEmN4GwRD
u+lLb25Zt0VtqPkA1MJE4CNvZtosXa25ka7LRMV2biGo6Re6ZlxQRp7LeNRSx93nwWw0MUFQoxBq
cbv20M0eIXdqmoW4HV0DIQ/YDF3xwUNnTgt9NFbzK3jLndh5whaIDmETjjWXBf3jg00Kf7fOYOyj
wpWWioQq1jVKLRTkQ3cA30DNZ9Hv59ofqxvg3M671QmKNsoCWKu7MUuNemcEaYvdN8LvgMppDtgH
Mbbr4zyvxscEZR+O4lqI9FozvKEJ6W9x9th1W6Orktd5fwGOr7tXwQbdQpGkDoiTzHn7RZQYdyZW
OHA8KXZn4ZJoq08XMBXaTo59LiMPyShqFcophqgRwfBGs/yak4FzTO412fEMorJdrPeNcCuVhnXg
TjKUpaq62zrJu/57sfbNg6vnLumDYy/+VW746TUyothGkkuVKgK5k1x2fYnNa9BoPgqUetUO1/Vk
Ds5h0VwSF6ja9cegqToXGofpsA4AATyMk3IvhZjN4GJYjAJydZ0ul7Jy+jYUuZOMF1NdGGssXb/6
pHJYfwgRjnYWVnNpvVOOCD6T5hTv5qAzr1IakVqkMqeuroUPSjbs20YLDjDk1U1lL9Atp3L1igNy
+UMSDSWNgr2sCgKHGjByG+O5qUTIUtXRW+pM/7bM0DQClNygJTZ0aSMid6zbR9vGLY8lWAVPdlpn
E+tmFfaOYEunH5mm0FPQJTDWyIQI46Ca2I5vld7Y5bVeIdEAj3FJHuy6XmtU+P38EzGiV0Vu5azv
A8ri38e109ddl1bz+3KdhbrQoJtLZMmt7TuLOS/3ZT+6b9NVbowN3ZMUghqnuRVj1bU0Ph3rD1KA
VbtZpkC9mxqUXcMRirO+q/y8K6HxLJ53kfgqp9xTY02xb8FqfNMqVywwXAAKhqNVWzWmAs7yFsm7
rokyaoxmaGFjUB8D0fQX+VAHQSRR5G4jfQlSPSKEr5urOQeohu6WnvOylIR4vAbKasNMs5JdXook
CHXN7co9GZ1FdoebNC9Vc/bWlCm6G0YyXylzVEVE42GuYQQLWtpeK6f3Y977tDgDc3hf9K1nxsAK
XDcyHLIvOk8Vzs2YRn1Kh9Q2L5wuneOkGAXyY3Rxskimg34se2sed3XfayoqF9BNx9lMcSMwxqS4
J+d2v9SmyvozR8TLrgqifnDrqVQD5eKUeF44rQxY5gizWMd1K6HQCh5ic0yDc/XZ7WueV6QZBsAW
hx619xdSMIbXkJR0hX0EGauKcHKG4S5oiqZnPU/NN7rqzd0yNM5FmSEuGgZuIdyNQ2oinWgVn38d
cLyMAgDPImaqI/lHaHp6z/6KwbRHDeSIxVF7HSTkp5ppqkvqft4bSnwFOoqBCn27Li9+PfJrAQCQ
uR+Ik1c6c7LqBtMbBus49Kb/ZlazQY6x1Htb+c3tZCTamZ7Zq3e6eUAD00JF9DS0sjPUDSfRWcct
1AvbQLax31n5vkraL0lQu59IkWpqlf24//WNvozpkE4noNuA5lBtTgNwrRghJVqueXSrdEUCy1Hx
bJY+VS19OTPUyxCHoShfIYAGbwO7wuczmNJGWRROah2BO6xxVQ/pjWQzu0Ocu9iXFi3P0fXc6Nf3
98qy2awmiVap6wPZ3x78T/2G0V2GVq2FfpR21x0DlTw5i37OvuCV2QINhceHDSPuS6d9XDFmbY7A
vn6cDel2ka+m+is2u/IGrfeg2w1+7pxhtL7y2pgtUHf4FwzRKaY1dxUC6Km1HpeSHVR3shwZpSbf
K82vzyBWXvbINuNmkBoBcTDF3pPXhvWiObaOMo54g6y7tXfNr5u02AWcNvuyR5EhIr/rER9QZPnI
p57ZkV55tshEuahfoPoAvuJk+DwrK6+iXXMcUYHb9SMQ3tItEsLStYjUZP9fLAhwKVsY/kNw4xSf
U5d0wmqpr8fR7PVIrGWLDGQ+Hh1nrM6AwF6K4wEeYHJu0BseMNv688nZO+7UOMrVj3XSsrJ1zRse
N/n6LjSmrH8KKrxyEMayGhEWRaAVESnfLGGK9satkl0J1dHTR2yS56D528kll0ZWiXDg1mI/fQx2
JwdXEXshTZo7b3vLWr4a41yU8eQL+0kYFE7OrNRXtgd2enBRCJ/hcHLaGewqWH6uV0LKAG1xHPVh
jpfVwpDREepyMz+MFLTVX+8OL5cRlc2NRLbleQ5Kec9fQBs0s+Gsq3V0klbujKmhpzTRZggQBfz7
QzESyGKqLTgZn+7w4CjdPKk4UYzGSeiuTaq6QC3GXXalQijgzMN8ue2x5UF9I1tnY4KX9vzG0FXH
CE7zzeM6gqendujerNJ2zmwNL18ZKDYwqHDQAFoBZns+SoEpZ1d1qY6skZ7f9A4xbm7W7rWzQCce
dV1Ei1UZj79+Z6/dGoQ/MISYdqE1ezIoOpKJZ+e6fsQgsL4a7K48toE6Jxr32q2xOsEoUmHZgF3P
b82HRmPauEYeIRH5dyYwB5pscrgvy9R+33WBnoRLBlL1TBzw2rBscgB0mCEelh7Ph5VsPfmaK/1o
WEJ/o+UFgjWVk+9HmmB2ZJTQE4gOirE7M+4raBpIKTxQFgPiZEya5wMzkUx7hMd0pHztbRSYns5s
1fvrA4r6YGq6qXeSeCAE3Yt8RhbMkHUdl83gnbNzebkmuRLIOfTnNy/60/NGk/BPjLojAl3Wcp9Q
0D6a+uDsjG44hyF6ZSiESqjSbZHBy6Ot8aTM6609Y3fiNsl9eVsaEsWSRjN3f3fS/jhSXBBYmAdy
tDx/vNDNhnbAyORo0hfoYi1x6Ic5bW2cWZEvFwek281CdgO1sNmcTFtzzqq8xtjl6MxFew3Wv4mX
0dTP7GWvRKsEAxAhIbWBYD29G2qZjeYIWz+6MwcBbBroNft5KQpz7xedGCNHquLrQgWNVvLQlOcW
5w845UmWgrXOVh002QdezBHIGbZK3cUgqqMMGQ7IJcNeKRtyfjqPlSCjXSY9BJJuvkXAgjY5PFH7
CY244FPgCutJL+fpU4ItOtY89FpvVUfJPpqzTU58onv5pbQmc3w0DUU9qad9H+oKGO3RQuDgziIh
eiwz3/kszDzrYozWtSHyBk996Z1ivbKGUmpo18HxiMVCxebMYn0lJAK0ux1Ym5DxC/sbp/DboQTs
d7QwNqDWNiNOrqX0fUm1I3hm6vDryXu6TKCE+VuDQOelb/Cv7ec/xdBDbZmN70LOU2PW0zijU29r
lYi0OhPHM0OdjvWDXws0GAAhKHU2nedjIShW+xQlZ/ahgo7fQEHvttK82bxdS4D0UdDP8grFBcwK
tDTPPnPkam3ojIF9R7TiX88rmJcQLhnqepIWuBkVU9u3nwo7WbzbDkhw1INNfpwTzOH/6J0quNYn
Oehz6HeZ61I4mhwEDUfHKGOELJzsbshmh655L1QbzZvHVpRWbpJCN/f0z+sSrLgZoiIq93Olo5Rq
iq6fY21wqyHSNvZViN8YFGt97bv0oGZ9fnA0MwM1W7vcoKx9P42zYhLN/TRNw96Z5bjc2klNIWNA
6jU42FOQW/edmRYcr+lYonlCkCqOlPjy9KKlPuIewOksuPf5lH0//PqNnJ5IvBDOBYPeDG61L+mS
SKxUGutCHXNf+AhAoLZ2YSWJqq5Guu/jgaqj+Sloszk9xwx+cSYx9IZM36juREyAxZ7PBcxTTFvT
3PFo+X1aRn4mcFXKpjb9orelN0YZDiLapStRmD4aUjM+slpROK+rFbT8334KBG4sNZ3WDtDWbUn+
tAQ8VYCKp/p+HIZkjFskFcLCKNynwAbR4IpaRLY3pGc28x83+PM2xwOgvQNSDswcWO9TJC3GART+
RKuOEzi5kRTdDe6Mmrocom8TImeFPVMNzpak1W/qOYVI0aWddGOtEAOYHSMtzskEvlye8Dc4X+hv
ERTx5/PnkDV5kaNeuRztpg3uUqUVR1+frHjthvLMLnd6lHmwmtBrYgKQEZgv8L0VLFKS32mlBaSK
gy3r6lIAv7v49Yt9bRT0Y4C5o9eFHPhJfaAugzXRzFE/rpWq42wtYR/31Tm+yStT2aKO9cObh4f3
ArTvIPo0+SVbdo4h+qY0rqMT6A87r1NGbJabVT10mzbvrgKtc2+NppnObOIv1zFXQA2N6iF6GXR8
n7+5dhrA7diLflRTlRxA3OWHDkLuPvcS71ha/RK1brqeCRReZLjbS6TuwgpG/ZR08iTusUYE76oJ
sUVsLcHnmImHTa0Gxznbq2bWj6MoO5ueBeVew1wGpPlsvbsCb5dJVP/ozWReqnngJNFNOXNtL+j5
P64NpQVIDpw1L461Kg3Q7sjkeqyMyrxqi8ndmkl+99Vbca0B1DLWM2pxNG7iYWtagAkK1uaoj72d
RUCu0yYCFYpE1CKmJg/hNtXmoZdEG5Emsc4MXUS/+siS5ClRkk3ug2UN7hz2AimaWJndcO+SZM+R
DojjMx7Dg0BnuxtpoFDZf5xY/XdznRV9mGzhTNjLrm5CPdWn79ha5NRCpVfkoSNpF4QVOPt7G1X7
z7qS4pyR1WnAtz0qeAMoyPCaXoqD2q5I8kAO67F3jORWdxrvui5SXDXstQz+aEDlfcfTWPV7r+3d
979eoa/sgpShqckgD0Ap9kXsDKPMHFg/6xHwbt7uvMV0vpcpWhWhXdbevIGtkruuUEUVDWyOTbwF
EQ+VnPFyMGxJtfzXF7Tlzs93ZctEsYJa7RYQkas9X0m4K6FY10n9yIY9aTRZlmJEHgt/NsNCSDqU
WUlvyADxVceLbeVElLpmncmCX9mI0aMnAGfzok5/ejTMttakydJPR9H2BZAGfdnpWpm8IxAUZ7bI
V3YOFECJxyjuEyyf0jztIUkI9tf5uNKjuetkSau57kQ0pUK/bNj547osqj8f8n88zf+Zfmvv/3ye
w7/+i78/tWLpc1bayV//dTd+66Xqv/3j5lEM/2BD+ONR5m3zX9uX/PtDz7/iXzf5E1Ca9rs8/a1n
H2Kkv64kfpSPz/6ya2QulzfqW7+8/TaoSv4YgGvefvP/9If/+PbjW94v4ts/f3tqVSO3b0u5+N/+
+tHxj3/+BpDpp5m3ff9fP7x9rPncxeP6+I93ss/Fiw99exzkP3+z7N8dl9Io0xA6JbkYk2T69tdP
TGA9FLeQ3vGoObGgm7aXGR8yfsfYeovkPDzawI7wI0rgf/0Iu19iDh0VwR+sud/+++afvbD/eYH/
aFR939LeGfhibuandbJl7zRQthLK1lywIHM8XyfNIF0PWT4VDQ7R8ag0r8ERPaW4VsSJ5c2XWmI1
VZQK5NDNBsEe/hcbQH8AYDjOsZF1VkqL1bQAp5vllQMeHmrUBHCdxu86hApk4N1gbejtrEn73TQn
WhuLcq3jVs2adjfoQ3lMCF9RRGlyp7hohgKMqHCN9CBNlcrQa1qcx5d1aPc/3tTfmr7/26n4bPre
iW8NL/nbN8ks/39h0rqEUP/x3/PixaS9qx+fz/Ht1/+crk7wu08nieonHjPoLGyT8s/p6jB1/pqe
pvu7BU2ZZhQtIshUPkH/X9PTcH9HsgcDtR8WYEAcrL8zPd3nZ5pHMAa9iLCadQJ46oUmOwKceQHp
xEH4xd9mJZOq3JNT6lYczItxP+arJtGe88fuRmuosIelmjFVXtrWR8ZS9BbSlLMlvoMIn0oa0iK5
hSKE/mBXU6kOuwwcciiVEUjw14nz5A/Iw4ZWOgo9TgK/FFdOWYNE3zg57zSQPR/BAWcOGpptgU9T
b0IxsAMxKQDpnf5GSi37hEajQ8MT6meBY5NP2ooQtligb0O/PBgGCe1VsbaZGc5DP3/GRwy8jTn3
lg3g3euWMO+63tg7jsZxJaWBPZyJivalk/lFclF3Du7IkxLretlbvWFGNgSpcheItbaRqa2ADQxo
rVnvA8QGrmbQpzDHU6vgv2fk/YEDA/sPZdo5BvAetR7WujXskNy70y69NjHLuIT7/W40uEnEV8s1
CQ2vPwMqNE52HpQZ6SFQ0yY0QHAEDaXnO0+FFKeuCqzDJ+xvmgNbj9Mh+l/X02Hjzr4pqhbmo6PV
MXGad6sPunQBT+SuS+PF8w98cXPG+eF5zYZ6Bk1drIZ+ZHNQn/WTxMmoxAbzCPyYvN66NTR3jttu
8g9FNstLs0vOCSa8Mh6q/6TNm60W0f5JkAJhbqzMtWO8eVj3ilPmc+K3Mq5lOzxB7DqnJ/w8Htnu
j0Wk/6g9bsnFj8PgpwQZbH1Jvc72t2LYHJdaOl3a7VRgwJCcY82ygfx8rvw5FNsIKCcqNS+wgQO8
ThqjUD00XCp2jTa3T/kkVjv8ad/66zz7+fx6MQzbDyhO/sQ9A8Xuk5Q/n2RbrPAG4lQz/V2arWD0
U1D9vx4Fwb7nt7P1TzZxYk5Iapncz0mVo5zAyuQrEgcSNOoY7KB2a5x+6WRhSWEhmfQBSL3ufK7A
P2kXDVyL7yn0MLFLiq6FndhkvWPPOHQ4NAv1rJznO0jYmQFYerKTz+Q4uQhTsy1BexWuMGlcmJhc
hMWkp82hdFrtW1C4XX1DP1kbqVCt7oM9aXLZrVIxgcBgUH5Bd8fBo6vphxpdXumAy578aa0/Z4bd
aRNQtRV4hF/OKdud2Th9sYczV72bYDh6oOH7somLyhQBoJ8hsd80Gj6xUT15rj6GSZ1Zdbw6Y9pf
uYmCeB45mtIq+HXgHX0nSmqK6mCE6sxZLstEQyI3xTyxOqAJvED0Muq2jYwGaNWtsdYN2kKuKhq4
OUPpJVcKTiwzsa5LfZfqAAn3o5eLqgldYKbJdT3qbr7DJnytbpNJF+4Ht06AWfqNLJyvfTk01a4z
B9FdZP4wNFd62ySfYD9oA6wTHLc/zdRPn8AYVG+csqQ5AtDLyOX92oCm/ogJX9G/sSCAje9pDoji
4Ocl1oArisCI1Ve4zYFfFxPWS3FBqw0q0ZAs6iBXMXbXa0nP9WOaYxn4tjMlIr+R1Wcb1YAexRWy
vegZOBXkujiQfhfcjcpNlrir/T7bM6LfIoYrcj9ec9v5Cqunwr4nJZfMRuGMYa8Vg/gjSauSDKaQ
qa8ODrQUC7KCMbhOiPSDpn3QVBV4H0pWXBuhX+5X+zZfA3tn9xZGEEOmWvvduBrZ/LEq8rTZDak/
z6DuEFOKUMBbxrsK70mIi2MC1/aTPeIpekk3ppdkyKnRfOFdQDs7oIzmGWkMnHA0H81UeZq8EMZc
d0+pD6B/itJ0QBGxwZEAayp8IzX4PjnG7t7IASobVwOIiTNBGpe5PTZXlZUA9Qp6NUC78rSguuyD
zrsYsslyL4TdNioUs6oyDoEB3OkwKl9HL4+cHi0wlPuiHlPcZt/1qzIPAkXkz3DcKjNeVTnByJQ0
j2Md0k8VVshub8A0nEdYVosAMjn1ibz0pT2mu0o4a7CzdSxesLXxlw+I+6XXgPkqH7NIh5pmxa0i
QIaEqAshxu6PWDsJO876eQjoFTV2HynNMLO4Nq25vIDrglB1HohlDpssg51DS0NPry0bvdM9BgTj
cshM4VwVEuOVi6bsgi/IPadin/W9lwLPA8W677rcc49u3VFq8VZQCJeYCUGzkp6G6DNCDM2NWY5B
ejeSoznvs2w2tUNrKX2kD6k3t8PoeIL9SLRl3KOT897Gw8eO0k7jcPE5Z+BhGKqw6vVmsXtID/Gw
BhYiEs3q8nK5cgw50c5GpDCjZ9XcznhCrGE997kZHGbODXYge017+yJVFPLT7rKzzM6s0Zxuqird
b0DEIdagH9b2RT41CfjgX2/OJ4faJtNCeMiBg5ECPPRTN9OmSbDN7VFDyabGvgvQxIhdlUyhtRra
nwnDs3T359PmpMqxtSC3EThqtvKqjhzL85iFOE2w5DwYr/3Y7K0KZmHuT1NsQwf9uDhB/lZYAj6t
b6a3iQ8Os9007PrybAvmJHLYLoTEdAvPseM0yQRPLgT2siURyYpNe8HGh008/QrWZobFmyADde33
2HWfedAnZy24os0SA9IRQRLk6VPCRJE0hq3Z9hQb3bTEsmHfqua23P36db4chfDLQgeQYMUh+t/C
xp9ilBFqYyZGY4nbabR3qUgxng1A0v/tUTbgDJoMP6K9U93bDvaHjnXJEjeZ1N/0g20e8V/0nn49
ygmRnh49qiQedR/q8ES6MAae3wynG+2IMpnibMYzrwl9t0zs2763EGtRAmLlx7nWqJ6bbiPyC8pC
5hfJDh5cN203yuuuhBB00VGD9SNAa0twmxVdMH749VU+Lx1xkaT/lJs3UA9LiKfy/CKtwZyA8+O1
pbrK2zkB3rmOqIx90AacED7o2kxDoezHoP8/9/4NMsxPz/9F7n3sT3Lv7df/zL1d63di8h/uo9Qu
ofBQjPkz97bt39l3NvkHB3CdS6Pv37m4FfwOvgY08Ib92z5u/TsXN53fkeAhT9/2xR8f+zu5+Mk0
QYDYYavxwcAhirhJ1DyfJg3HHf47prmrSyWSy3Ew86uswNHiQIcRvqHTtsI7mE2KbfGZ1Xqyxf8Y
mp42PC3gUkhknsxQNJryvLQTfWervADVXizvwRQOmP/p2TkNldPbBI/B1upyjG71D3LU57c51oPh
lJm7cJzU0x508R/ICsz7lZTpweikuM3SYjrTQ3x1TDhU5lZ52Vxon4+Juco8tzV0cN9erNCz5u6b
JrP0QROldlt24q3bo67x06x7JXPavvN/CuTssNwn5tmbw6G9bbYnhT9HSU8f7GCJbZHCfUxkYd2V
CyA8CLxz9Q7tmPbN3x+R9GnzPdkybPPkLU7LgHRd1i6xM3Xl/2LvTJrkVLIs/F9qzzPmYQsEETkq
lZlSStpgGplxZsf59f2Rr6pLCqUp7fW6zXrVqicEAe5+7z3nO1eW3pdXrreZid5b8r2ujfPxH18P
BQZDgJ0jh1nr7HpjXY7+ZvQqBtlyBVU28okEvx0IlL5gWvEarvqF3zBgaEghulO/YAn9+hsOI/EA
MFNUrFdQgsWq3hhafUPQnYbzyzlZfv7w59s72yj3H/BvZ6GNKpybPDuLKLVy4laVigvTfQeJO7h0
qO5eeYYvXYTAGho1nK92Zuivd2VqK/sa8/p4I9Eri0cpFOYLAfj8zzfz+9Oj4cgCx4Mj45YD3a/X
6auux13Arp/JYZuO7tAsxRvLFWaWzESZBmTDibymlhqb1Yn/2bVZVhEuMHJl9SQw5DyN0GzKpu3z
ATHkorRoybrpnZEvepKCHQqzot0I6OJBv7KmnT/Z/arIdFibab3z8529LxtdNS+nYREXa5s2se2m
jCFz38i25M+399uFWMlYu2n1o2HeFRq/PtqJ+BmRew7mKg8dAmCt9q3Z6P0rMumXroLKiyEy9hbe
/rMlzKOmq4HOoMvzDfWpKgOY7U6WG68dQs9fFHQWwMe5l51Cvl/o17tZegJTS2yNMZLs6hvcKPPA
LL95o7vNfNWyk0Sln0Ei+fMzPJMG0IfeZ3jAp3bxAQd/d9+hfjqV+sAlsrEEiOKax87FFlkdSFg9
uqZ1GjXnJMsA5yvxpTgm/3zl3+7XRlmB9wOALMJqvpFfL2zPitixaqRd4FnkaFdWFk++UDBy2v14
bItiiSdlTHd/vuz5jsuUlrMx6E1OFYQPnHcmvTZYJKJ4euD+oNy9i7ClM+Qh1a/45IRWvGKV+O31
4Xr01UwSxpjWstT8epuNGKTep5oeZ0NvxLUrxCkNqvKVT+F8zyM2eKcTUi0+K4TOVaveYvBN+7Uf
d4VyMLB56m5Q7XbUdG095GuxvbLj/fYUuZ7Fe8PqgjvqeZby81sDn1DIdSORyQLtjysjIOnEy2Ux
AH9gu3jlVfntGXI1joaI6faDmuGerdWgPdAlo9KKR0+vLoaJmMQtX19LBH/pnqD58SDRdAa/iVe7
oswdvKdezNjQ+9rqQny1yxH8U21qr9lKXr4WVSffHHXUuYp8Wr21c2qXrHoduEsvx+LGcc3icltW
9coL/+LDM1n8CYNAbXyuvMkIRivdjYeHgq+78it7jGARjP90ldx/Ij4qdBqcyhkI//qaI34M5FxW
NPy9RTwubVdeNln5z+Ju9qHZr1ehIvj5tXMbqwdpwGvXuKZ2lZU8LGUhQoVrY9H1z+t3f14szgRE
/7ngPtDZC43fpMaDZqcL65cXD+4k33VdWTzITFhXcDKqBAWeHfKnyI6rUWdkpc1xtczI0UwoFmXl
JDp6yVemS78tm/sj4By2qy52ZODZppdXnecBteEtHZcmwQQ5XDPk8pJRtnA69PmbLgfz/Z8fw771
/Hyifn7sDk0SKq5dir+/zT/tEXPTbvSwDS+GoGaFunS2Y1BrzbH2Zu19Zon7LJ0lbrrVO/35wi9+
JqAsdocMIrznIepPF84x5wPxdLzY6hfrZHT1dihm+rp1oXuvVA37Ovz7Pf73UmfrtN9uaOQ27nHO
5Xqd58a9OcO2y1unC8GrnYgt3R76QjMTYQnxyo/64jfq+CjVuEk8M2cXZ6RE6qDGjzqUsjjKYLOO
agxeox++/DT/9yr+2TKKUsjN5eJ58WYt65U952SwBH5HT4QO759/uBdvaF+yWREQe5xTgmtAPjAV
CD1G/b7QpfXEJ4+U+VcKhRffSzRZ7KtQXPD5/fpewnLKnKzksa2O214G1uZdLqnMnlYEvZ8FZvhL
6nnn6Pf2aylJL1/ZJ7oITsf+gv565Zz0PwnvjzRzWRkqzHthnAAMaIkzk7C79vYQu26xJXJYqq//
/NHu6hb8gfDbnfNfcSv0TpPawqWtwnvYiFi7LMw1e2Xle+ld+fkqZ49WeaPUrXHzUBpgj0XZYke9
MQ5JsQbzK+Lml96Vny91tnVMTdCAOuLLA4c0XkC1SJNxml+bp750QvLoQNCJwLDqu/uf/7SUeK0+
IlLghlTfBjHtwiUaA05kOEiKMtzwNMR//p1efII/XfDsfKtbg+4wAPEIH67rr61j1jHAxuL9KBle
/vlSLz1B2ldktBOjxWni7Mfq/cye14BtcaEB+9UbFnUxyHV6ZYt/6YbopqDDB06DP2r/85+eYE9M
UZ85fNOVHawR5S5Umi4Akcuvd/jzDb14KYaNKMWQuxvn4/wh1zNykks/7lu/C4tGE988cHknUBnT
2z9f6sVnR+vGoFwlnOD8vaht4CAUBV48kfAW6R0IFRKvqldehpev4rBl0422OMT++uxAcSFtHDI/
dtPOSQwL/qcScr74v9zLf69ytiqpaqSO0fiF1AAncIOicygs0fyfrsIEjnYirf9z7SdiER1wK2uf
6NEjjApam1GVr/nwXnpipPbspmtqTYriX59YBXHM3hruhUrZDgkdg+WdErb45yf2wotG05VdN6A7
jZjx7CqjSXw75hcjDnA4dziZwfUcUki5iQNAM3jlO/39ansTSKfYtRxKz+BsSdgcu5qr1CG0tXNa
ExouiNO4aYAsXuvCGdtXjjS/P0IHyCHl0j7cAnd89joY5h6VqudmrA2NkXCUGsI5861XirMXbgqL
734cBQa+N9B//aF29unO8zBjMfW1Cnuvs4bQGTJ8Z71fVf9wirbr5miV06fY1TesEGfr+NIwhQ0q
04hFoTvfaHApG3nlCvnwz2/G87/71wMhY629J0/GDYZpez8C/LTcdXAdVIdpO94WVckvadu7vXcw
PE0nUDpQE6Y8EKFW9cSc0vaO+mLJIVoQZuD/MgmwQ7qy8Cf3NL3NAjxN7fdJwOg6CEXqB2XEnxlt
kzDUzE3SZJB/RMtiDNbxz/fx+8/jIo/CvQOvIeC0cnboy4ayEtNOSfeYYnuJh7whi2Zm9UWCY1Hc
//lq57usz1gQzwxNCMpNPt+zN5xfbKPuwarbAv1oQtlo1ce5x4QRZ/x3QSx8WPGv/FLnd8g1d4cg
WilUG/SS9j//6YeaR4TPdWsHpF1sgX/VScijtJKAo8bV3OJZ+PMtnn9VTG93NTGDXLo59JDOlnJG
4WsfVBKG7ZCjs9wYpn8c3MV8ZWX6/UkCgeC4wsuH+Iuu4K93pfntUIopT2Ot9voyduvO+66a0gwz
J+3Ag86GjP/pjTH83/+PPZ6exDmLhU4w1IfNTPmQ5XDqxrYknHH0X3l8++fDP/3nL4tyjr+e+ADC
b+ipno+ooa2OLVMgcZBm3Vafa93V+pPnc3i5L8xtlEnW428RoMDmD3lZM2MmYvVNPTT+m2yxVkCs
+UYcqKdAdcWgDqcHcvvSzxtQaGBy2tSErIbiw1ZlV0FmPILSs0+G6aU+QW8kv/NWBumt0XAyd91G
3nHQJUB+ovPyHpXddMDmVz7gpx7viWns2xBt0ZBdlfrWdVfSqYZ45WyVn9S8MqirDEPdkoblNCEY
5+bRmWaJQRFTt16z/B0Kr3SeACUNxzrt1a1m9t87kxBmlCeQUoc0N741JcJYaYzlJ0MF41WH2+SO
kGS2VU0M+aM1F03iWe0cp/xLwsFPu9h21BcEdVkRzraaHtagFnkYLKo147VsjTRcekyroZB2CQ0v
8zFlZJV0s4O+Nf4YdtviaCEB4ZJ2nb2dXNn4V/2kNU1YW4C8mIqb2I2m7bYZBRlqzjxE2jJ2ZqgG
SFQh1Y+6sZZZJMq2KwM2U4p0xrIbvTzYY+2HhZaONyprLDjCVat/9NJlfV/adEQqSC9R5RDmKbsy
mBOCka3vtrmYS4RmnkzvfEanRLiYiJfMnBCoct59P3WelkX4tPYn1YJYRy4gZR5hgAFB1hAw6iep
25Rl6Be54z1ZRDgAVg16/b0UtvdB5hJtlNCMoIlhsIvPddn2/Hhjm/2oJzDsIz/x/KgZtZiCcCD5
XTDpQjtsAkAkh8UIl3zu5Pdm83Ljbsz4D2NrAB7kKSNIL/lrR5qTWIRpGKyu2SXMrxiP4dqsjZve
ms3loIiBPKF1s4dDX09dHloCy6rZgOe8yvSmXC4NgSzuTc+i4xy9xin0b8vcFF3SIht7qggzvhzM
aSsOs581T+Za3pMWBUhWzOMHU8G6DUdNQjFqRNlZh2za7DpaFxF83YypulPdvCULcjMDpltWocMz
U3K4ysGObL3GkTKMWI1YzTpXxjQ9yazu2yID29zKRqzRVCiVnczSlQ4kWQSbQPIx7xm5CPvKVt2F
DVy6SdoiqAHRbxXUeLGOCOXAJtxOIxeLpCsKJ0Q0WtRx6ZoExQr2XXUDzLyymnui6zJ6LWuWVus7
C+QV35HsxBiVNVKhqGl6ld+zQc5lYppycw5eUHblvetsDV+29B3orXFm14t4E/QlpvpsGrVijngc
5hStTjbO8QZU3oFy60HVnxGTvkcD3ft45wMt+9TqVWudvAxgQOKWmaZdCn8a32ioU7QY1L8cA9Tm
Ss8ZeXZNGhUABc3j4o3bEgfCE36owbHjLzZTlSaeP5bewfUzpcWAUgI+tQqFCwoq3UwAeao5luQs
iKRVfnfnL3xJQLjr7S4LNgT+GG5b5kyrotSy+sz91qTDaEUa1IU8blnGjKTJJ6wlfi9Tkl4yVbQH
S59lF/v6rhjOoQO+x5bviFCzAmUd8BtkRijrNX9TdGW7hf7Qdp+JxTTfOGsqi3jWew1xkjHabjhg
7bkGAFhYMSqw6oJcA0+7JGUm+5YN7H7xMJobuk4Fy4/zTFYHYdmWMoi9Id2+yBK5Jvhrf/m4bGbl
He3SYMiiASH+7CKAtGGYZ7jPtxydQ9iXBULq3KjyJ3fQesi/vcTYxohfKxJl2Uh1HA8IsY43wg6n
VWCUHDa9h1Ro9epKTdvSRkPGlCoE6AFYvUNC5kbdjkxfsVT5OCgL0NzehScN6d6wt9Oj5R1ojEtd
GH6V6E3hXVeqAIkeTNosD3PgrWjf7NV8yjOc+sfJQlh7AItauuHWLuqHjlgiv1j8rloTCJnuNehk
tqzF6QiGsPzVuDP7ThWRMRDfxyqbez9mowpuOTpZ9ikvZuej606bfmlNA27Pbi0DXMbduIhoFoAW
Q1HaxvdOksl7sBun+1g3LaDATuL/CG2VeV6yesb0tCG8LVj1tqo7TWwdb0FYmmwQYpvhbm+1JUMn
9ZDqTdRt1ylzm29aJTyiHQwp7bAEKmOFWZ8W3dGAoTlG9ey5X3nJpiz22YeNg7EZ3EFnqQUOIsoD
qOSTXZdHeNHW21zAVEvyXoNLAIF+/SZEyRrkwz3L47n2himx7ZZ44zZbpRcB+rfrkAFRoCJslfhW
fBzs2Kx4Gz5Z/I0m+oK0JhLCW8lqz4dR+6gPtvVJgoFiWNI0FigFIFk80bGqjgYD5tPowHMPjZ4A
03BD0g2dkUSIa8MpszqGuJ1+7zV7JTjFkcJDkGs7fdS7+AGTikaHGTZuMb/xjdrtya/U6GXQuRvF
wVYoZMHuWauPyD1brXjUVPUOQE6tozi1qopdWfZz4thy/bKlLNa3LqEh79KtKuYkqHL5icSD6rqa
apDidgEFP5zarPmuzayNUTdNefBWuBKQmF/gpwwNCPh1OMMVFpE1rrkfCj1nf1u0nh8waAKc7goA
g3YUKm2WA6GFfXtUYiNpYOZhO1FXKW5RGlgjwxIgBHgRZuhfHX+1rKveEx4RJAT42GFr+Vtwmesq
t6NK1kir+cSKIqpXbfbDrWKdjXZPL9knHgYbPOKGuM2XtDLDig5DwBGiyAKqicBRp0EJPYFygTTf
C+QwfzBTVvrdXG2UsRqlY35OZ1Ua6GnNsboV7cbAPhR53ikSThbZxuivrf7tRupBNR8srOLllz3U
QXybVs1NaT96BbwqW7rLNr5bKXLG7RMlk8lYFU2KXbZvR7lJM00WZ4ICf0jXQXaU85ox0HKpTHCs
uHU9TcwHvdt6V8dtrrljHU/buhTfijo3qw+e0eJ0CNe5YZ1EMbt4YZOuJMmt5IC0SdcQRJDUxPOm
sTNV4wwNo5m6N6lZl5cW/wxAlFBDtjAd7fo7y/WU4a+H20EIRr454YoZirSJoBcmgTIy/z6WWVpD
n1/7B0DGtpXYzuYcWwYNdZIz38RBMfP/ifl+zZuGqQ576sLviYeLHQEULuegm8E2yyBRTTZ8tPm7
tQOYCu1o9dMij1oz7SDHgTNp2Mz4lA9ps8q3NaER7tUqK+3DYrBJJnBRDRHXW7vJg2yqwQgSqK/r
wDgpmx6EBS/ggGaMXKZG8+clqbcyu9Sz3mgvZtGt27thWPIRXr3d+U+10IYaJIlXfF6QAqLBryY2
vy1YtiCp5mbAuTHTHI3kpvyHtZ7aHoI34R1RPgNFTzJyjPLIMmG7wmptjfLgm0twn/WqvzXhsjtX
WqEtV4hm8LIzcsw/qsqyPpYlkQiPJTnn/dHOt/JNvoLtB8BaTJeDkrjYvADKzAEdfsmJkVnXR69e
TZiBtCuyZDAMsbvlfLtNdHvw71o11j9gISsvasZx1sPF2xxOzhZJArFdemR1k2PxhQXRfMTxoaYI
gvCQEZhVQq1HdOEyb91cGbXtlP/YRRb2sanM+ZsiZ1yngvHpboIU706qnLr0gAyu/hEItv2QPg18
j6GalrvVrnwY/sJIv5cm7GYOzS4n9x401ffVZzc7iLwfrvVlUy0afZONGUPASAlHFMIl1F9Ohcto
eV1SsyEkWkW7KLaMEiJ3tcdLHSoqHhmORbV8EJvzlG6qi/Q6++xIsMxjs9+47U7YAIAP/8D/UYUS
uvtlm9bLG8NbizeDP3/rCBWP6TWVN2uGCSYsxsEnJgao3XiX86k/dnItfqSFY84XuTu3se/NfeI2
2AFYjnyDHKlpG4+K9n/CTEVLyiqDBE3KTvNlBjfyVGr2w0odBAdn4nAUOnMBprRfDei7S4+zh/UA
4Trx7mHummpvc7l6zHGcUmYh1cHIy/S+kb6u2FZ749pPNTwOPhEa5BE92nq24nQZumiYlH/j50Rt
mSoI3gfMH68CjghkTLXEqsy61B6BomsfG7tqH2Q3a0lhDvbjYMrl7eI3ZBSlQfGpzRuaQA6I5T5c
S4rX/Wcb4g4w1mXO8f5Y4DgKWba8p8wf5UMTOFuUmttya0N+jtp+4Eyl7WB1p3nc1vZkzF2DXmXa
rs3FXSI58GXD9VFbtOhit+/Mc7T4pf1U9HVxMkRTftjYQA7aVBGCJGEfO+nq32B3gWhMPZU6oZZy
W6JSD6PHdpj3s31J6sl0AYLKDtdJv562+spr7ePkYfBAooqLNLUFOyGdvgDONghBoybNpzCfdCrs
kyewhgiiOz5umMJpANbl+7atVuzSme692fJtSYbVv1qh6L+DqN3yb6+KuFLucJXawaXGMOaHWsb+
Qi7Fh6Cx81tL15oIztcY7ZHI4Vo72lOuW/21Gpz2EbfjdK8wirnJYqeYtXpp6ie7VtOBsLwba1us
xKq8jwvV5h5aRsKEL56Gma7uHpZ6MCfND9XSj1fUoIVi6qoHH4u+9PLEXlMQ6iPcLrsZ/NOWlVms
JIhm9HruFfkv2w/f16xT1decqCuziAOq6E3usTyudl8HVXoys0m7Kou8OBUd3Qjg0UUZGWt2JyZn
vLNro3gsCnfso2WubnJYXRe0JdYT6TisZYv6TvAXsVwpeVlO6c4faEc1h26upjD1x+orGW7bpWDq
eF074nPL0YvCwvLCsrPteFxUcQUkrfisZY14RPVrXrbaMB56IlIgrJONKRdfrxHI9ktScqKsoxSk
FvktNJ2Skpo+HPlkLlBivd2CIbjCNLW7cV04zNsGfbloK2keiPZx44657KXethp4HONyqWV6QSxb
dTVXzns7tbS7zTcw3Yw2fmM91/dQrlU8uXnn3Xquec+C4X1vSpu9wc2sO69Kf0z2+DRzD5+pPsQQ
ES8hPq11kAOUJ9PuQIbJ+GBuzUTQdzGcLF3e1e1MRkHLohqqPi0RG7vWHWoMTl32JD8WC9Et60YB
vM5poSLLohBhX7IMLIAdQuiQOl9AM7Wb9AMQjSqnhqJNFql5hCZnmpMbYEA0tlPd9WzZxVpNHNCL
YR2Ogz4ua8Txbb7PW+HG1KLGPZk2+nrgn+8MUdDSVIihk1TYpPsak5ii9XC/yj3/yydc4Aq0GQ2G
TtrWh85pAORrGZBbBNlNkttw3hOi8DwtwiNV3uJvxDdGd6hOIYZlEr8av1YZdSwRbWTV/dTwwXf+
V4MltuLTc52jCnBwHusFZEzoVWC043Ss4Lznc+taYWG3dGRlTrMnJ88gIK+os8kn0ySZlyTY0yfG
TUnAQlMPZYc73ILFW7W+nKPN4eGFmlo1duJ88bOw2uOJYrervTstLVyfmF5CBMPKt9RHrTRVDm7f
TU1y+jLrSeC+Ax7bGC5xXqU5TSHWJHkj7J5Qj5JY8G+D0MYv7jRNd/XSyDFMNTvLYlyT69dWK3zi
EkYg78mEsY4XE6ldtscVmeOhcIX9ru3wXUdIKolQkpo/sDFxtOxuZrooKqomWXXJQkUUxIR/9eWh
HN3xoV1E4YYBcgwvZPedeBUY232uTVXaDCIHz8LXSiAv8tnJoR8m24o2lJH5ztuJCNibCZp0HrbM
nNJwLUp5GzgdAY5tn830m9y+e+dNO6Wl3UYI+g72yEgfVJHFNkexH/NQOWUkmqX7jMO9b0C760iH
B0mgwo1m7TWz8iZ/i1oBMfbo2hUbjdkqjpQklXhzrNK+/9gtPvfQKJqmwULjKGSl5emZWUfugC/M
hsyUtev6uDcq/2Zpa/9+65dgSJoyJUS5dAe1xt5KKR6DOtX0C7ypsJlqa5BJuVYMKtQwlWVizAtL
ZNGi6o/ReqzeMQDUN1yaNSnRR6GP2kmlzkeLrK784NRZWR0kXdgJOTJIw4iU3GU7cdqepkPNuv3e
hcz9PSvZeSLl9u29XxRjfo1ZsIXYsQ9qaPnU/reOyeRyyLxJ5xUkFepepAvmf2yFRIIIpJ/NgeA9
AJc21da7eklpZPMCllR9fubmB4ReAnYCfWJI/FlF1oE92YDbbFOBYPDTYLnZxEA9Fiwj/aOOsIk+
LHSc3uwZUOiisdN9isfGm81H8rfm7EdZVtV0mOvGHC8Mem43rcq6+UEnpbM7aoJPimKkRwx7aG0e
RkJigOxokIiFKDFHZwPRrcVxQAd1Lpi/Nij8iBgd7cqjZvlWMr+RkbcpMCXk4bV6rFCH3PYVHEhj
Dco26otcvTFXxQI4g/WDMkJOa39IbWe6nfPdTZdbtcYbmTfG4zJ7mXecZrXYMYo+m8yyDoFuZGdp
DndqoCK77FuDHz7uc9lNUAlSe2b3mbrVfjcxAKreDv3Y9jclup491dOs643jG/7bg497+kevaoqf
LSBJCnN1p7th1nRzvfezZ/ynU63Vh5a1jnYttFfqHAbXdwKCOQdjgv2ssCcLq4+nbLblgTSPOr3p
leMZIV1RB7VN6gbjkQCyEe06SnoTYVY3ypn4F7mRDahwpIk7b2IdDe3F2fyIoIqqu1OVMRg3umob
nd92ElQlzTDrtMataj66aK+pRGXPc0qtrCEVdwnaDk0FJ4UnRXdwiWfJ6TAhrGFeyC7BM6S/X0st
d5xkXZkHXAXKK9dL+pjLdDeOaHEPLPnm8uCMPnXVYTYxpUtamUXpHkWRDv1jWTt2w5ujSfk2Vdho
fwxCb7TLHE1Yd+mvDtI+FpZ+eJDBYiJM68o8+CJyiwjOCIf4jj03CltzjsQhp+3FyCk3qFmA3K4N
+fKK/rag5SeaMCAN8tnEzhDJCNdulkKPpk10CiIc8+of02ivXyrMwoQkOt1Kl05XcCTty6Wr1/qC
7swUvKtB96AgrRpt07qoDciyX4CC9Rqd8nrEtv0uINhkfbONmhfcF7VJ78coiFVMT7MNJJLRMLa9
+UIFTuUcVgrp5gPt81oetNweydMh3d3nrF1qm1PdEtGi05liWmltR8MxhuokTJpFpGP2GiWkI5eg
oLZUq8s5r2XYBIx1HNcRtI5T9scuFx5kKm/QvEuZpprWhZbCxxrEHAGz5n3Tr3I+ev26cNrW2Mq1
ewlTVSPEIxfa+g7dcQlhVS+bqQFwqgIhj2PqiOCuKSelrlIRFNmVS5FfhLiEbQK+GRQUzPeXASbV
QMumOmn1MHX3DKdSM3Hayllua9cUzOGDuSdlrkrR026wAlq/fdNNwus/twazrgdV633jsN2tWvdv
qNb/mxT/BUj5p7Hn7ybFcfj8vf6FaLX/B/8mWjl/uRDFsa5gBGZAubug/7Ypwrqi8oRbRUfQApZu
Mo79D9HK+gtklY1+BJUqtjqXP/o3MsgM/gIVvtPW+VehE8QK8x9y0d3fA9G/mWMvE63+xlv+NDjd
kVYYa0ihQHIIzeV8lm/nzVh43jTQJF3LEmJFvX0Y0mZ466/m9iEVc0rJQ17hd+VZ3fvW1FRN8psp
vbdeng99ZAkoiAdVNTQzN9qeSU92ZxW58C1ujb2I16ugeVxKJIZhNjpbd1gZlL0nju/oMT1s42mx
0DU4GBZJ3bSmEeGC0HqR0BfqWWs9taf3WWLVr4kNkFucUVeW8VoVmpEUvl9f2YYYL2qvNG+2dpjb
k8PIUIul3ZR5tODBoBGiif67PVrjFDrN2rVXk21reYiuwg6OGg0tk2NLY4sH00rN7EKKvKsPiGWn
G/a9VMCi48TNuBdqQGJZ86SIhA3mLcxaAzzu1DJI3CtSFnlRucZ8smgKVhfrXPqoymXZf1nducZs
vpJASeelNujUZgw84wW9/mXlLhNloBqrPipsPdVDnyheAd0DksDBIGDRCq2uXt72Q5/mEfmo8li6
NdbArU2DOVrneSw4BOt7jKRsjZs+Hdv3Y9d6zbEDXvSJSsoj05opdwQBinXB9Bvn2ppW2SaBLi1x
k1rzZ6aikzzpaZmzpzfOwOgJ+3MeuyVYhmjUW/Ql5WBBaZKeVRdvJzqb38jz3u4brP1lyACIEOuM
GKuwtAr/WiCtZnQrOElFRDx0gmUy9a9Y8VuIDE1GY2NHMA4cCMqRAqVwlRkK4TDUWeFUbrEpee8i
04NdGhocaDnAD9wq7Z1ZULoMRfAdb52AyD9kJGFCbxTfFnI9/MOkKu0T1SUah9oD2O2BkeNE4vnV
TROwmkZWa2hfgwmcFTOtWR9OAc0B+zhujv+hW+zuUpYL/JBcweQIS69s27s568rbsYSOkTRzMaXk
pzPvDfXU0H4oZYvreVoNdbT7HITFNE8DUyhlBctwsr2sXk59ixdFhGtrTF+NTQTyqlE65xBaILhq
PlR6P/sx1uCezLCg2khRc9pAP3Yb2ezwLuS8MuDMaYGZxkb/l/n0erkw0C3vS2sV5BoFqtX4aKZc
XRKrVecn02SjGkNO6G15MrSKwfnwbFBfK1rs7MdFcI/yqW1OhEQo8qrmjTzua6vys/EbyvSCbOnC
ORW92dK760UW6/SyTEqxnsStitDjR8FLcNsWa3HdgyAkxA5IyBHDc5BsSKqiYAmafyYYZbnC+UT4
A+umbmCsOZMeNSTYGxqCjYizzHhYZQ6lNFDE9mmpcfW8iP//fvYvZGZ/3M+Gz/0vu9n+P/97N7P9
v1xwmbv+nnQPnMLocP69m/l/eQiYkM0DjYdoimLqP5uZB/8OuRHazr//EDXffzczRGsOOyM2YNfz
vH/Gv3sGWP28mWH8c0ysr7tDG+HyOQ7DY7hRp4vesqZoxUbCJBzxrHWEFW0tfci0qE+pYDVHOdYz
ke4Y6eQnh15c/o4pE1WbvuZO/tYz+qZ6REpFXQkZb2COyVMxo4xSn6z3ccTYTqBOUCYeRVl21OUI
pSagYnIvMXc03qW7jVbuEmg5WP2nuW9sdZ+Kju/W0UqoPSUcJfu9repx5FyNBZMZtNsY/jFHTPFR
X5sUIUM16xt9CI1SJ32uV+bn2mV4rmOyYa9pKICob+a91PGHsS4YAvUtS8FzNZR1e2WUP1dJ6boB
ddefq6fhuZIK9qKqhI7aHwgMmcVx0dVE4UUaUdffOLNnV2/pF1Gdmc+Vmur7ibINvQVt5BjTupSX
znN11zxXeiWErDKcnytA+VwNBkoZj8Vzjbg814tmVc232t9V5FxRUVrP1SVkZPVmrNW7GnIXMoG9
BPW7lWHA3rSMW+hygAqf61V/L13tvYitR7v0o/K5tjWe61yIwtS8/XP9Swm40Hp3CiNPxucaOcOK
R8HMykv1nOVkFR7o1fTv7N6o2RD3+prYYErt6rns7p5L8Pq5HJ+eS3PruUwnEitdD/1z+c6hiFJ+
6T3Kem+v8Nks7Cpxngv/9bkJkGU7C4gDEJe228zKD/U46H20ZmNXXjh7L2HIVm2LuucWQ2bt7Ybu
79aDNqb3bMk0JHC90Jzw9z4F2SG7FuC5fTEKa8qveyr4+/y5weHtvY7VV//D3pktx41k2fZX0vod
aZgHs+5rdmMOzrNEvcAoiQLggGN2TF9/FyKzu8gQi3Grn8vyJTMpEQGEw4dz9l57fJIjrcJ1pbR2
2omADM9lLQcD33SKXmJNR4DiCevNc6Tr2s46lFbCQ5mF9ZySCyU+jsrmoRRDDjbO0jz1qaDIuVqD
7AEfdu4NkbH3DwUdK4QovVLGlDHEDkWffq7/jL3rXVqHolBwKBBZh2IRXdtCLfK+QQFgyji7zuJx
VkDMVSbFGUWtjEPxCWHzLHt1yKjZDocCVUTiK/kJh8LVeChioXqt5b6ca1uIIChzWXPFy08UxXXn
UAiTc03MPZTHaFiXj1PsUDSD/ksBLeva/kqIOggXpZGlMbpzqm0UzSi80ZGlCKfFc0Gu9MUIYq6a
dc7yULRLqUy+BMacVREeynrFocSXztU+nbOZWPeHIiAxM3NB8FAcFIdCYa/6pkPHNBcQ5V/FxLmu
GBxKjJZPu2/ZHEqP6lCGRKxASVLN1cnQRB8CQMuh7FYNdnuTJ6r9ns41TYqrlDcJU+wv2UxR9Mz7
lAJoeSiGOshlvqSHEmmUzuXSxivHZ9hsFFEjdl3+ciQl4iY7lFl7EgqQYk0BQi79UIpNM0FZFvkX
Jdr8UK51D6Vb51DGpcZASZe8U8q7gV1S6h3mqm+ienaLyaEYzGmAwrAVREO+csyYrfJoQyzYIdcZ
0H0wl/+ws7nGXB3qzUnYZSj8DnXoomwkD/5Qn4aXm15lh6p1hu0h3CQaGsaI3tz36lDhruZit3eo
e/vgzc7HQzV8mgvjdggADFbbXC93xCiLlYVBqFiiq4HQks/l9cykp5dkfnvXHKrvkQXIZEtlkqq8
g86TpvpcrFehQAtCwnfVLTHiUs93ppm3ls1lfsI1qPjnh+q/eegE2IeuQNbajDmL5vje9CeLytrU
rU0RX+esVIkpF64Rso8B5fSIvMfae6S9xJMprjBjdRd8XdF6hLuUOlF/HXtiFaUl3fAsSu8G1z7P
RFXdpH5+l9lNcj1KPE++Bm8+vg9Rj7IimOftWN6EfUVMbqPZS9fvbqyRsqFenbkpqnoqliU8d+b/
Yge2sKR87BorshurW+oSZ3ZNGlbEdjBoJORvq3lijUv5AOGdl/viMR37p5JTyVrnQ7h6vEzZpv+M
9GFrSPMJiMU+TAAmNnBT+ih0r40w3KaB8x11xQMFNXeJt4hvJDTLXedOJY309HKaHVtpo23RzX4v
3PSx8aRaaqo9A1tov8LQ24xUni9bDIFnAwe7aaUQPH6FDAmkPu7GZds10d7t44eK32DgkIho2Plx
tAwF2lwaJoz3RahUtYtr64rWk7GoUXiRSYVqtWSW41DYcUq5NsfO31iJdOG6jmm0pvoXrcgY9m+D
3DV305S6rCuxhhxQf/EQ56DCL2aWbVFtoiQ7D/virEVltLS6ZGE34zVxRrdZm15o3UimTl876U9V
O5epJsX5FMnh1stZUdyK6GZ+EbLd4UqQVfsgO3pBhhy1nT2Kx75O8ku+9plrV7gXYdpg/mAu2vpo
WSl5UvhJdfs2pu677Rx3dLYBR24z17ydZqePlcwyCuCsvAhVaJkKdW7aIV1nGewqO70Mg9C+b+iE
0/6Wxq2hTJ/SmHU71FWwkH6ff3NMuh++rPybUGM5mVydpJ6WpZpj9VXrEzG0TAO6IysHucJ9RxrM
L8cbiwvbL4xt2sXjZlS6e9kCO73W6+anKeYcTY2M6pFy22LUUoRLjtkEyxjCT1MY140pTEG125Y7
nSSme7fss0U6UDeQTZ4v6EklNyD8u4iXKuuuiir2VmUMs68M2jJC0NbfpEAP4QvED/UQf9HLVrs1
2KouMSnX6yQpv4SqI3igj35kWfuNtjBbmtk2cq9FevHgao61CavU+ukZ4aPQ5fSYYUZYwC5h/zLR
ghr7btHbScepHaUp2pllFWfpLiqtb/iaIRgr+6fSqI54SBTZyK6TINLuPdSoatVl7orgY7UwRHhR
mkAJhnbk84MEDZPiIq165wo9DeoSa7hs0AAukCUHYushVSE0KthrqdssKPHcFnlOiqaG3DlrEEWh
iN/4hpfdKDcyfzpWdhf209fRjH8lSutuNa0fH0w6oN+itkJSuY8dQWM2ceBIcfN5aW6rwm7yvSh0
nKhrJlQT1EsT5+H3UB9L/cY0zC69NGnd+DTL2nRwflXodeeUYrCVFsjiCqKkVHbT3NUtwKwzU9Z9
Zy3tuAuyXyGFXsTyaVj3Ld2YwpwIBS90Dt1XVe3HuAGz3uuQF6YpOpcfnU/pM1kXcDwGiTg3svL0
CmGEsui2Egwuzyg/K9gRmSkRdy98H/3RrYittrpHcakNz46UkTfLkthHWWfuOOHW3MYyRpv9UEuo
lGhnCacb0osIQxBnf3jEmd/cdGlgpuIlrOqokitSc8JfehB7xFag1OUjNeicv9kQBA6gbEKpB9eg
i9XZ7rBVVuneiQBattTrNNu4JRpYDvkdHpurWhOa9SjwJX61LLPU17kZG/qXMonJRFj/+1Tbjofs
AYB8OF7+Och932SvfxS/yF54z3P/6+/9dcDV7D9nDCH4BQBLOHZ1E4fbXydcfgQKxcFiBzmOsik5
Gf9zxnXsP23CTjEwmmxY3LcRBPwIcxm2bkq8tgu52vhXCraz8+0fJ1w4DToIZ87S+HKhYjj67CR6
Y0yqi573o4U8Kz3KbW34MsAhXdDv8xctAslbDwKkj293zWnzVEqIMxdXji4ONxTNB+wibkU/ckXp
phbIuSpHnHtNS5m46mZPkhaFvKYM902lI/eoe7c9k3HExKLslD1gYmwzDshnjW+xoy5k2hDwbqMk
btw0O2eDjArb0b8SBs3uNo4r/Zyna65KrPlqiXbjJjHk8AP1dkFwuV7YTPZ6uI5QIH6pOfGRpkon
ZSfHxPyZGDQ2lkVDiW+TdKTO2FpiFmuME6W5SuvxIgyRx8pRJt+wMmAzIPYE10QT9cMTRYWNq2XO
i6bnBMALq1VIVy2ZYYKpbGoJplf8GlvDufSdPvjbSf7vWhO1pk/fybOi/nn0Os5/4e/eSUAbhBWL
9iKgLCh4vA1/V5vsPwMS1DGM80rqRCq8653MWDJeU14S4EUzF/If5Sb+By40kyUZt9i/FrcA7fPd
++CRhjfnQHF9SguUJY+JO90wJwiZql0GtEF3DhzfC5IK2KPYVR14O2o3WQvWWRd7u0EVudGIz0Fw
Ntac8ez2HPR6v28M6wnsAxK1xB9uzap9VkWysuAxXOVdMj5q0rMeTK0O8iURIP22tMSwQeQ/XQxQ
Gal+lu0NAKfqsnGk25xZvRHAZx7YK61NzZX1JigtaZ15SdrOTBlLotQG6JhkS5dd1yVbMNWqpe/m
SYgtyQjT18yZ9V9IwmyoZBbUw2QRRLFP/KM+J/KNQ2g25aIVEs7iqrAjMLr4TpsM8wqpzlZve+d9
1bnVeenF/noqR6EvJNXihRU6qA30WkrEpFHEdqbu+71f5CYyGLwOC6OdciCAnA7Z81mJWudpYrSz
rL2f3Ct6IrG51NmBmttccfS5C7W6RD4mdL+4JToo2TftYEdn/ZQYeoUThOM3dn8vifa1VQYPVqNC
vafP7DY2wia6sHNcRbcAQi+fKzkM3kVWlew6qgGjbYQH53rAT7AUI5weX5eGuLQD+ORXWVDye5Hs
eLTD88B5sVRUcw+4OLMH3UUMQAHwsCGZDBHJaEOjIRTBrI6S5aYZurCLAYP6IljV5hA+GnUUO/tS
+GEjaHi4rnYWpDhPS+qRQYYCnbXlR+Riq8FAJhzvXEcYykaQQdTSFHGzAQOXyv0FyWCQGwcuSr3J
B/22cRqhNmXeEvydZe4kXybVGTQCDHDwC6KOR+uVXsHEmamU0XLqR0T6feLQme5TibWqTJyM36hN
P1oSFsbVMEyGs0S2qT8jN0uitURsod+bBIpGW7qd4VPrd9FLZqMkRQmJCnXhJCnzZSHi9J5MU4ce
nD/S0oHsg1hAR1RWLGNd+NwbuYDnvjuwidaU8q4du8zkagauXTeRh7sISQI6BAN9JXmzsUz2Ye/b
v2D2StJQ5+YSfnSsLLB0aByRH5JyWtBs74IevYm9o/KCXXboVcVpT9tq8jQdwb3NwxoHO7hMdR+p
fUYbf5/WVoJidxJ2vUDmPD7UTh3TnutT9d1PypZDeG17P2OvUQGNpUH/CohxfLTKwiTHnQCfHOm5
SG1WLMsIl3bFundh5khrL9UYW8EW/isdSLy4eX4eAeRvF9XcpFSHfmV36F22FfAXKhVRS0+TzIhL
yOuwTOaWp4EQwtho5dwJLUy7m+iHjh0dUl9v+1VY4yvngbhlsZkQRJtr+9BdbQ6d1txFkrdqfIra
qSmftHruyU5ex2gj+Uw+6HPT1kW1fuXqOZ1czuRE6pHeZ61EwvF+7R76voSrKu92Kr0hwzVEa9ir
o+YVbHNgbdiND1+TWqZ3PkYSdLuDZeygj6Icj4tuwAXEL/I2lecN1wgBiTNBxgk2ZTQorprw/sGt
OyEZ1pspHJp0Y5kX7KUpxKhZ29e6/gYlPcl2nWdH/94eJ39tj312a/98b7ypX/Mf8R/3c2zWa53/
8ZL//OP/5u1L/aNNfvxxwX82b1tC8y/7a432PMK3HGLRUSK4UFXmdKO/1+jgzxniPe9UkXzR22Gv
+ndLCIQYOV8QtHX+HqRiVuT/WaQ1O2BtN+BmBBDb6SP9C/KGGQ3wjw0rJn4d/wW/CXMt0YrGsbhB
JOPQFuj5lgDemofU8tLrdjLcl063w01mdSg8WxI03jy4m79+/Vvuvc0J4f1VDRQfqDfAS3NZsMj8
/M0eXRuaMGM+EcssVatKXRnOReZ9r4OLSdzhK1p29W1j3lWtWCMvXURBtjLEQ5Xf29SEu/5ZOT0H
SrTl9ffarDadoeHR2ZkhGodhL+Nu76rbvOnQmaKxtaNlIi7M4KEyCI4hsVQDW0r/eG03A1rjfNvF
6ID1ai3KrRkGy9arF5/frvF+F8RDPrrdIz6DVVcFXTlu17v3L5OraoEzaDGttE2xrK/LtXWbPeHe
wSO8CPafX/rUleefv3nQ0CI1PUSsuAxdhbNn6K/D+muEvQeb8S81OGy7fn1+xRk3/ul3O5/P3lyy
cNwBwyCXLPfNelOtN+2KBs8i2zjbcFfskchu7j+/5G9j+P3jPQ4vQEnfu/o8muJ9ss6ukaBu+r86
3f80qeHDSxgE9XC45Hw7n2vf3hSFG/zcJvEgg/dj8pO169xEVcVe40mK58/vZhY1/f4A31zraLTg
mvOqTnCt6IqaXfnT31aP9W44L7b91/wqeo3OzGubQul5fhtvybOzHgZKWF8+/xRH0RSHMTsDbGbC
B1t4QKrv79jOGlULwc6m0daQPfynLl4AHurGdeku4miRGEibT7woHwydd9c8Gq3SqF29pYuBEidd
d4na5jiUFhEsc3q9pzjGHwxUD40f5BJKDiBtjiMuG1/TpJbhg8J/SoSJmQ23UeBTVKfbs8oLy9oB
y203OVEj7GrLBqqe47+MVa12TWWxeceodT2DKK9nVfzrmNJq+PxLOBp1TI+YMeZCAvI4WD+HeeXN
q2Q4GhlHdaItbCeGsUE5dBUESXhuEYK1xE6VrEJO+SemjPekFaozswyBWMk5l8TEMsc69nao67TL
iGGW7lLFWHikH9Ub2vzJ7vNbm2eBN+sOXFTuCS4qqKR5ZTzmO891YJH4hPS4/mikS7PgkIUGPnce
al0vr4di9M4xKYy4L2vXS5b65IZ3n3+EI8wo6x6rq2kayCr4N97so5nKKIPOwsdp7Ez05WvHwE4P
N7jc2UmiL1xbFmti9r7Fbp0vkyqoz0UMF4Lz1rgMtJbEAojRJ6B8R1+4A2v3oDUkQoOCunP87BE9
0fBuyOxpLXcWfE3VuaDJtLdr/5VWV79rcTCeWIyPgvNA4eJiYuiQikglgX+OHgNgTdFqecxFx0He
l1Lpm0QF6aNninQXW9ZsdojHaYVS3acAL0YLoZ7VEB7tTx1nZRz2+YnncMTHnj+Tz8tEpRANDSj6
Y150Rye3oB1H+pqBwTqRY3oeetTDq5S+ph76P7FPnwUoLZZGNEKsDir39sToOJqGHR3OskWDEuYj
meTuXCR5+x44tNsNra4GqBQBliUb3SCjIuOAgoiriO9yV5j9Bj2cjHdlOYX3IWLPF0+XhbsJco7j
QEmq8PuJTzW/fW/eGz7VzOIC0YfBi3/c42k56hutq8xug9miJ0bCDaY7keM/zJ1G3nmwD6uFbnew
1ayIlnjLCZV4Ps8ajcVU14hgpJS450xPI1S5mqbHxLQgeJz4lEcT+bxMui7B4+iZCEwwDmXSNxMX
gtrW673c3TEHhBcDEKGvBgnyqCYjcrK70djQ/G3oy0U67WZD21cY/daN3wbLZDTV0uZoMwfO3fDG
EX0VteoE+vX43T98Qo+Ss075DFYSda533y7JFI2nkB3vck7E2cJNfcrDSWxujBrgTtiWRO3VdJkx
AVs7TGfd1kdIsRYRDe3YBn2ie2O/+fyxHc28h8/E0AeQDsnfCI7he2VltXThdHfXiomKWdZAnhgM
+8SXczyC+G7IRdCZ3GfgFCXD93eut/h4ZRt5u2CKXnUO5Stcx95aYr47sZx/8JANKvoeW1tQaL53
QFK9GQZGQ52ocjAhQEb8MQb0kFppxCuTftQiAR72AMmgelHIPhZuC+IpFXW9dCpkS/1A0dtDUnni
rT6Egrx9fxDYeTPUWOfW0cAdY8t6i0nMi51wF7at+Dlkln0bKGevR5m2FFZabJnki/MsboMN5k3z
0Rgxsfd8H5uhT8AYhZo6b3BgxguP5LM1Dbn8DC2q3BIcKe4qluO10U31/vOR8ft3xqe2OKRRzeX7
mzsub+eijOXLN5sENweG+IskIfppUJW+y2gvnhge87R29IB8xsYsuJ8Trex5kL75zpw0CtwhcYJd
Udrqwa9FJDbAE5yvY0mmy7L20EybOBN3xTiV+abOheMvP79b8/cXYQ4io4dEtiiV6+DoM4yuStOG
OtEub/rqS9GH6a09OM1tSc0zXWUhXdEFliTKyq3TaT9zXiW0PDbO+gkMT0PxV7SPXl73aBEKmAUL
y0P/3ZHIVW1FFeP+w5gVpJsOZf2F6mrxIh3h4KaWjl5uC8+hF24UjjxxTvltVWPwscpyRz7tqb96
am+fbRvnVYfCaB58GJqkAnMQ9iG4LVWpNSb0fCNLT6wbb3LXAGrA95neqRSbD4YSB26fjB44jg5s
//ffrwsfafIbXoBg8GBJAffeoidyzyV6nBPf49Hhk/lsBrzSTqCOgdR0TpJ6e7tC7wAxTejn4ix0
Voqe04pSQ7MWI9XjwdZj1J+ITjDflCeu/MEgDmbOHReeM9OOce2Zn/ejSCtt1+g1Ucizkb8opQnT
aQKtk5ZEOctcXyOcK6+Lsi5OTHwfPON5+wbHkmh1mqBH4zeh4YgaUET7soicCygs+k3O4KOMHpx6
V453jPMzfnupo68TJJ7U/TRCyDMk/q7SqZLTsMg2I9s6zBOhAi2VneLqfnh/cOnJ8CE+BbX5+y9W
Wh3rh0qjPemh3Rrg1xePaeBK9+BgfT4VfHh7MLcJtIE8yjn0/ZW62MT8WRjcHseS2QKDlMRLnr2p
C88siQDH0advn1/y970Lk5/BY+UQRIXqGE4LVs1HjsHN4W4RG+Xhk8hw6eYi5SDETvTEHX4wKczX
402koMv7coz5n3zyX2IyVPeoHc6SxnwawPG8KD01CQrt2EWadfKQUgXfjE6B7IoV7MRH+P0hg4t3
CGFkTiA5+xh6OYBTCWTFQ7YgrO81SHEoQ7rhqvbmbSQEpZU+TPLUDmzeZ7xfaHg5MFLOe3xe1uPK
Yz80ZeaWXDUaEIW0RgSVFfwa4iLTJCV2AtCFL3Hq5d7QSQICYWdow943Q+Msgw1XnXgIB7r10edh
u4FwgHYlk8as2387WzFfDznlfcRdvluseruR6N7Yi7oxzEL0ZFQl8tpZmcQS7YNGEEkcc1BzI01t
Q49mGvbq8FamKfbO2Ch2fdmos0r041d0CFBdIKGvcYC550koypvM9tXey9N0n+XYvjOOYPsWdOON
MYTWZTta2ZlOzO1a9F11Now+rUO/9U7sKn7/3pkbUUjM5ysC0x37/R0jwyogj+rkrqLSrc2rqTYX
rfM1x7zamSemxA+uNe9c2NxyKIA5e7QWDKLwaom9e58kXnxZqQDwU6SfGwiC8MhmD82UncKZf/Bm
gfgj4RDpFt49Vt3394cNtp2iNmCEifBnaVjRzm1jrEdMWteTrpqdQpS+yAIEb35reRchgK8Tj/j3
yYSPwCrAqc1wTHZU7z9CAdmknUwt2qd+0S0MN3jRVBWtUFSZa7cHIfH53PX7xHyAJ1uIWUj8RZ3z
/nKo2nILQFUMQ2RUZ5D8qstpMLuLbBxPcel/X2Ln1oFLPiQbaQQ/R8eIsR0V5No83g++e4aqlyaz
h7LWps29bXiabObD8N7VexdYRn8qeem4PMneYq5RMW3NSGqe79GDddk9at2kJSyxBaS4MfH31ewe
wP1ULxnv064Zpfa96TJj7eMxvyZk6kvidmiTP3/kvw/smcduEDSH5IdK6fzzN/tlH4iWHOIg2edm
TXmgIsUdl/azynrrso4tgpPF2J245vxivp+q5mtiRsXr5VGbmL+bN9cMa9E3E1WxPQzzZB3Cvrhk
/9qfGLu/DybbcIgCBijt6j6T9furqMBXWl75yb7PdWedmZW5s+rJQnittycKnR8MpvkJUmyh4ohk
5GgmCiAt2D0kg31WNB3EeecBPHF6XoShvjM4Uy3trsguxMw0ANM4nggL+/0l5UZnA/wh7MY9FOTf
PM7SwIsa+thN8mbI1kOItbYK0UUOhbWfII2eMOgdulvHXx9bU0okTL8UII/GLpKEXo1DIfborKFh
ud6wZtxoKxgQyJpDlTRw3kACsVKRpu1DPY7btltUqs43ra7CBWLn5LuuoGe0UCV3Ywv6m61tuO4x
ou4LLQQpG1f+ttVFtCVKfLgMJw2qIoXYF6drby23aR8/fw0+mGx5iMyxNCznCtVxvyBKDXyieSMQ
8Bu4nJCHgpADHEz/PtoKrz6vYtKaYDirlT/wwyEZ9RNL+KFAcvxgSXlgTeP06JASczRidchxvZ+k
e5ByqM0pc69Kc7AgOjbGE+HQ4lqDaEH0+ACb2iF/HcEBflaD7HRI8j6G0AKHTS+ndRNjDGhcSHJu
5Dg7sFPBBRiccuWxzz7LyXNceHWibjEiAYHRNDtf2F3/KobnoSGOzfIiBxF5EG0+f8ofTTaEL7Lp
nx2ev22HKznHpcWD2PeGLTZtaeTrCUDvWstI4jIbdLd4f8eXzy/60TyAA5GpjXBJh/7X+6dqG0Lr
HKol+8pVePuKoaDwi9YhqJ3ixPr1wZtIPZ5M4tk7iUBj/vmbNzGBFmzAXWEQaYUxR49H5yoCzGha
w7BNRZ+duN4HEykSMN5AVl6kp/7RFBcUtU3nhUFrNKADLRsEXOxU9YlxOb/PR8OSS7BQGcwxc6rW
+7vSJg8ZfTQJxDhut6NeEgN2htLcZJzAW2zjAMr7Al5eE57YZH94f1T0PYbMnLNx9DzbSHSlMH2B
hs5Xl4ahFZC5g/rm8wHy0bdGd4q9POOSCe1obzdi8qLcoTGfDYGxhjEcXo5jp+00T0tv3bApTyx/
H18P4QBHlvmUf7TkkouBOF7xPFGlrx2/KeAXqmhJq8xe+CezOj/69thp0AKlRUg/7Gi2xjtgRYHH
1bzGkOdxr9JV6+TTDiQTIrHxEhvK10iLivX/4qHSF+Mtp1Ol+/NX++ZVCOgA1SGG0X1cmvEWvCVe
GQMAICo+7dJLdOf2f3E9l0lw5mZQozoeKhVZDrKL072D029hIvG6CAVfXY+nadsV/alUlg+WfKKp
qQ3RVOetOF4vrDwDSV5xAKLyiZTOUGI34PXdQn3z9ppuF+tgNAqqrkG863UtPrHj+GBSY1OO25r2
BFlmxxtzEeYua7Cb7kvujTXXGa4GUX8blNvuPn+wH19pxpeQRcrO/OjtiOllBykml73RCVTZ8Bx2
dUL3nELqqZTCjxZhk24meRwU9l0aaO8HzSi6wWioRAOUbOPvqTVV+3Gs0JFNotonrio5bOf+ZV9M
4ZIdUfPV6ZqTx675IsfTHTsA/Lhz+Zbw8/cforQcKw+NUew5tocY5RoWV0sL1zgKp03sdcY68yRi
YN+NliKPi2XkWjHDICx3gdS67eeP35qFUkefBx00nV4CSGyqVcfVZFuDE2OCxNslUEiJTfDi4pds
beMaMnM8bRE6jTYU79T+mdXERWxd7NMXA2aiZ1zsA5Vn17h386G+bIcaySZZRSZsVK87c3DoPI12
D3Z/LNsM5uKA+09P4xHfbhd1ez997tr8jnqGulblpPwNLU/5GiZ5j4qvHJznIbIan2lEYPx08MiV
052pjOwqhye7DtlY3EHdKG80KyZlgUyAFiqoo4/ZorLZna6qkNoRAs0eUqCFgX/VoVIWF3Yc+QP0
PauhQE/DNoOOnDVbJaqSzQ+KXkC0ovG5qNNmPwpr8p+gY7HiykH13/1yzC4BVcZfbG2Cd1XiYz0X
7uxqQHNKsz5WhTRXERLKC702ysuhMpF7orqWX82G2bDGse1uaT/y2cYhUil+1rhZG0DeXqqxaJ7k
pMEVNxzZoTltWu2+5WPjMkgjaaymRBrPErrpvRqKBMZK66ZgZ/U2uQerD2aZzps/LCYVFYvMEM5F
75evfSKeYOV7wK2y3PgKayMfduY4i6IpufffK93P1qkeuiDL2dAYq0h4RFvyvL1rOSQNARdxhLSW
4k6+lIo92DIZbK9ZW3UyfvHTLv3uxWbXQilX0TMeWxiQyCzH58BoXe+MFridrVSXeFflNMYvDlj6
YA//ythrdY3jT8hOXU1tQZhBIPsclH6Ff3oLeMH/kRQSTroFwlksNVeFl8Hg1vdh2gOdrhFCGOtB
Cyd/gVnYY6nTxGistCSY7qWd0ERVYUHiSdqiT11mcZc/Sqscii2q/3aHg6O46+vU3ePqpswkXB1z
hlPeeX5N1TtUFS0Ir+u62zKfKro7TZC26HuV8aCHzCa7OlPiYtJr/QYAgrSxoBFftHA1LUXS7vZ6
vC0TPdopIIIjOJ4RQgs0sstidIFFVtCelpDrSEqI+qqtEOLqiFJTR+o/4ylEzm5Pk+5Tn4/Kr2Zf
dt+jhqRvxHhk7yzAAJRQDJPiNbCz9t7CRvwy6QlY07CBpGRj2eWTRL24Fm00OstmdJzvDiE6+jIc
Kr1cmih8eoZhjBhwcOp7VaUztD9El7jMleO+4K8fJTFWcfEC06AXaw0D01eSEwSmWrxvCwshs4Rk
NP+eTGSAD5ELkTHTF8Z3XPdGug37wb+h8xSZizwtbLFMOdus4ObYT4nt+Wd5NYp+mSWGCpdahF1h
kZh2/i3oKbAChUwchX58jJK1ZWbWWczyUaCnqEZcQrgonbXNqvyV5NkYckxQ8iZhnWyhBekkp2xU
rsZxjTlVgagep4ymGNSjG2nlzU0hohEU3eBFK6aB+kfRDPKLZgl7DyAGsBCIe8OFrEP2Y9AP1tOU
5t1PYsclyq4kIhzASNKwWTap4SfLCYYbErM4U8/kagfp0kL/8Q3YFNYCQkGI2DICPfzRC9U+9WPm
QrqkImqTFJEh9uZzxxIUItscqsn2WO0DJdqnBmDzVdZXoYSpCtQVWmHr3Al9sjh540flwJvXw01s
9+VD0pSQG03F0N1AQDBfiUxyfuohh5/FRArHTS1q/MVaJ9p81dSdw1BPyuSGCTzqlpNjTR1jbYxe
SNUQUJ/TpKMx0mEx7kQ6fAdWGX8nVKY3UUyjOlmEtR50Kyudgrux6QNCCICc9OecjqwHohqAxMM9
okzeuw1ZDbx5A5DsUWGEsL3sVpKS8cMpxTm5MV908ufwF6ToejjQqMjep15d6ivsK9VKokNFjY7u
rV+Aii1rYoOSIr4pY1vfSANwBuS9qYvOGi0mQZYWlnarJssV64QAxTvoGvFd4HfBd2KI5UMkmwvp
BF84OsIpQ6BuWsuWyR1xbK4udEufxrVgAD+XqivxkpAo+RXsOHANbK8EuslchtPaT5VJ3E2aJGAS
reg5Nar4aYZre2iiAr6nKR3DM2IOA4/EIV6WBXWd4ldhhybO3FaTjxKF5KNqsooQ7y4bIFkCqy1X
gTbHLYQ5e5FF3DgjRvnJcu78EbRKNpQm1pKUfFA1aMQ65arV6rXfB5jvK1IBGUxxCr6lytsAfAtk
xb6NibkbiVPBL+Gxv5pkQ3jAUMVtvKTjhxI+Dfoo5uMNwb7FHv2M4a3Z9lHf+QAFSoITikjrzxnM
0FoR6HsdKJW+LFduMRtXMqtor1oVIBkec7d4llXVXJdsEBUG42AAsR1TdV6a2LDnXKUIWahZdcZX
yJTwzMspKP46R/5LFrjr8jW/b+vX1/bypfzP+a/+wKxbJ1Hc/p/3/wnk7u/fPOP43v0H8StI3m/V
az3evTYq46/+pYSd/+T/7w//eD38loexfP2v//hRKBwy/DaG53vr6Kx2/+ei+nuFCf9Fvr5VznMa
/2/pPHbxP9GOUFFCnoZWnBzs/9bOa47/J50LsuAoQnt0+Ocq6N/iefdP3aA+zJ9GWUg+4ny4+Nvg
ZuBQNfjzQWBRIeJc96+I5y1v3sv+Y6+LEIuzA/HcaFysYD41HR1FI7Z2rkCezCyUGP5ijrpt2eQJ
VOuYiXyYs0ZWXruFHhZsK4b+i2QneQ4ViKmGtQ6DKiE90VMMpoD9T9Jg4WEnkZowyw25Qas1/6sJ
lnctkHZtRBdLZxH3mbbJ68pIltLpxTeonVUJKdpT1tZH6cBc52HOXoW9I89HDLkv9qBorDnBKBGB
k6YFR96sC8KzwtCkKz6mBbAOEcasYokqr4PR14vlWEaFvRYFvO1caX0Ne7uJBDGLE0s5u56OmRXv
nbfM/Nr+7nfdgJSomGJjo1w35aiBwgqmCLvVCgIgvbVbO0ymgP6LM1Ic9Bv0lmgPiamgzzCB9s5i
70fv+8w2cFmnjV63clga8RDcYqELf9lKRY8hcJfH2iq4ncAHZw1ZPr4zB3MwFlULDFBZpmyXna/h
H9Poml7jGUepyJqAjNFvoekszSEJ/X0ZecNLzUT5paAy9C1JcthTnSBIbKkFANzom4tErcoA8tGK
k5S1NEatvgwIPLkpsigEWTp4X4pIZaSPiTR7kLVkmdOZk/8fdefRHDeWrum/cmP2qIA3i9kASMOk
Z2aKlDYIUSLhvcevnwdU9W0mqGKGemIi5i46oruqpZMHx33mNQd6fV4FXFgxb8rArwRHQe3hKUzE
DlkLmfqS5XcoDxaiBG4v1X3sN2bppTaX213VoX5hy5jsSa4XlxijTsDUymvVFFCgDvE/Q2rQ8lXB
HlSl2puArOiNCl323YMhViPcjGCI6yc+f6EPDReV5B7gRUneR77AXM1VZKigvsqaYqhr1MIM4Zwq
Fb0Qzc/uIWPlWyLCATkOXcTHKur6EuUP3MSxvVKK8EWE8/+URD486nEM08KZaII22IkAmgLHlUSt
7SWostt13RWxMymqUNpikmEpwzmqcWuoCIfcDGwGiiPNBFsvqHIMcNBLigJkWFsh3HHPDK+pqaLQ
XwiGT3fJRNnh3k+KQlh3emLdA8RuBhsMteS2qlA9YWqS+DtJTSCT6kju7xus8rzaVQdxkI+m6mvl
c23lenQ58qTupYJn4DGjGInqdqiTiwK3LoZtWQnevk1jv8HaI0MHRVRRSASuVibFgwA/cNaLEDKz
JLMlStwGaNrcdOg39Da5MHB8GmBGsMFCRYmuUAHtr6UcFI/b4wmLwL/fpDUBby7FK6vwp+bOE4UC
PX9tVmLHUaPjNVb1wRjREQtmdniNx8q6weGm3GS4+bS7zteUfCsKud7YcZqpgHElzfedLvaRwskT
BII9oWxLTCOApK00uSg0lqhWkOdFsO4ew7tyH1mkqSveW625ELShPui1L2DHmDbWz6zXkaSIrFj4
niC0fmshodjYRP+0KNQhUr6rRtR96/HXQX538PsbQ+4Qlhq8YDjw6oXo5EDmIyzwjEnAIy3qBJeK
e8F/l8via6VIE+Yz+Pt99XKo8U6paSNS74n3RA7vv5SSmr8SNRDUFpE2qY6so/mDmkXeixtcvUEf
15YRXGlJUVWXpuLFPwnLMr5eNPW3khxBdBl8NIxvSvIjBDMzIl3HECbzWcsSRXIU3zARYqkT+k0I
VrX3paXH08ZC/F6EBoU+nJOGBBE4blVougjoBBzw20m8VaoqlyjYS5PbdUY82QNJu4YmZpioqyb0
DcLCwCCgnqykXZUgjm40GXjRc1LS+kalKZDVleWbBi4AhuGlK2RkjB2ESeCXAbQ/YcXlBoOSNhky
bFX1rVd6/r+mWpWCM4qDEK5Grb+OdZ1MLEKQmca95pd2Znqo9rQDDqWxWXffsDIbgCpPFTFKUo7h
s9dZbYuesmYNuFMmQbkazLRLcUmQFZidES4/GxJCdL0rnFoe5TrPX6gkTD+zURBvIUfPdw4s2tEd
E1ll5w81+UDrJ15sk/TWiKqMxoAEnVT4mZ2EtfSq9RqGQm3ao6/usVz3jTVq38LEG1eUyHcJukhI
WIHm5vJMx3VPLa6zsZ/oDiqmhzhs1rq6l/kLu604aENjN3iuPIctXl+zDLb1HPYN+R9QQBktrHDC
zU0AhYanvJ56uD3gSnMhd56k2t2kx1+6BjtNR5lC1XcLnvFrvGDwKeurtN3LAjwMdMVVv92oipc+
6VAqBeA/gCBjPIaCjYCfDQmmgAkm5aMuolKjd8FBgFD62OkCpwObuEhyQsol5r0atSiqp2OBzUZK
59TTpIDwtdORhMrztBidyQJo8qso/kfB4XX4o8rr/LU5jQTfort/h4m33UuFDu8LKh9F/V9kiT+/
N0Rtyz9zElv+fxJMzqa1/xxMXrb997A5CSXnP/Dfupwq9WY6g0gbvrEm/yZhqjpES0qAaJPQwke5
hOjzX7qc4l8Sf0SnbivSTQSe9d9xpGz+pc3u2ybgJRiMgN3/JJCU3tx3/x1IAuRHa0EDjy3SZcM5
eomPGWOjVVPedldCKTNjt+ToFnciTaXKCXJ9SK59i67qo+cjb0yfdYdLR0Emq2HC7VSt3g+2AIkR
aiG5q+RAIeYezvw4h6XR5KRPehh4Ozkf0ezIeK5SRyeX82xuumJwOKsoLqNa53vXbazHSBui6J5t
sYIZflQ+lA9H4KGCg4QDsuIm2PbuZpc8ahidKd3rmJviG4GzLQrvmM05CN11WF22pKDU6IB52UXB
VSyIOeQuxegKynBGmV0gvzYItlRU4rUAucTcemMQXjXyDLMrFQOvqIL6srjtiasDdMkI49w+y83R
NTOvWcXJGN6KU3NDVMUXCcPwp+Ll4iyGLDT9XYTgwVfEIzVgwBWEIxpSijzYmhreEVR6XxTwz5g0
IeX3JWs8VXPw/kCGFEa1jmtBKSh7T/f89iflCgEAhJ8lBuKlvaDtMLPt/XWiV3q9GsEiupQ10VmJ
DU9FRSsYq+LGF8ZcszX6w6iOibks3bRdgCmCjjkQjHHJ2mL8Jk1oAQdKcJ8FVoueoK8020JFO/mu
qUqlXfUKhjvze5VtIyUvLoeSNs2zju0oJjsQEl8z39Rg11vRHZJ/OspwfGBsN0N970lSclVXEQjC
aphG/mlX9UhnmkqGz91Q/AjiBlHgTDbUJ82Xe7Dk1RsnvrjRlPE7rkMGauUVPhVKQ59XU3ce5fFH
I0Y+1kH+YnJQI0ts9Ca54lqoMDb2y4h50LsOVyT8t01iobbVUoLt4PiXme9YRg8IaogxotzMacWZ
lo40J1unZ4j+FZ1WDpMMSH6JflLzwGKLTATtfhiuZ+XGjSziIG8jlJL2+OHoHX6w6HHYpaJ2uDHU
2MJnGTQVrVeKS2xhjfvCQD8HTGZw7WVSdhznL4ck5PArlf9HPql62hWazzu/1VBIbAGFidISXEP1
0hPjmf3s4/8aErsQx9x5YW2arDQ1KTuydJgHIdptuILL9TfkacXhUink2FopZd2h1gODAldPdaps
VJ77V73R/Vdr0PCAFaxsK1gxLyhFEyRC0wrRCiOK8stAziA3BtmrHpnXhBf5Tc4ZXFPfQX68r2lu
+gg0vfBYR/ewmppvKW4zJe2MDDQm/naK4dSB5H1JNUF4GX0vvy9VM7lJdQsLTK9Uihb1X/4KJ6nI
fOzB8/wN0TRS3wFSL+mZ/v1b83W55OBm+Z54AFAJWDRnI2kwuj6QWzeKQ+0hT6vuqS31YxyE8nb0
k+ZCE/3YyapgXJU6kBohbgysz9v6zhB66ULvwuboIU3oxkk3XpqBEKyNsonXoyB3Z5b8tI/8tuLw
OAGtccUr9MDmHfG+odtBsdNxrHKBWbaPqFQigRoV0zpvRRkLH71cizxSLDxYgHOf6TcnA1YnGASe
Pp3u4OIzWVYVmOmIFbM/aPpFFmOvJqHqihHnWBzIlaUbXHubNaFcuh6nGlOdnIoAFaw1zljTCoOC
Fy/1hSt1lNMV5T55N+C6fQaGNWtmL84v7W6RjwN4cSZ/LBqHZpQNkOeC1k3MiJekSmq39Wtvj9Ee
z8Y0Iv1S41ICD3lsZTfRvXbldcqE+m/8ZPl1v+1CXX2SVa6duJSFm8oT5q5Tl251fBK3g5G0Gz+T
0WoMCJj/g/jrf1xxbq5n/XM8dfPS/5fzPXn5mWNadxJWzX/uV1glGfJf1OUATENVRkZijp5+iVuA
BvsL+DwEQAp3oPLnqt5/i1uYf7G8Ir1ausSzBBVh2t8FOkGW/6Ks9xYGwc4lI7X+JLI6vWdNUwX8
IqqIdCOiTrD2RjV6d+pykq1ZvgYjygKDbFcXH4P86t1HoZaDUGb2Xs3i9HD9PQTzJHADSAAs6/Rg
C1WbYOg7eA9KKCIi8YQ6zEq1vkv+oen+VkH7x3djiXt9mw9P3EzfUWf5vcUtgh1EP/NVccwBWueM
Nxa5HMkbcAKKgeo225DK/Pn0ZgAzNBaW9wNOn9xfKtRcFR7a1/xbflT3HJ2zg8zf6N/3+K9vOPM7
6NNzy0HGPv2GNEt6AhPNe0Diye4QWMZa11G1aD354Z/Ph8aHzKYwZeDD1mIoDyqGDyXaewB55Qjq
sUiedGplsoXWJLCMzz8e5enlvBCLgEIMwAVyh7i4eA36t0VON3ofQJTRq1ulOne3Lzc4gDx2NxWZ
GSbEWVrsvr6Jg2xAdWxfeOKVKd+IvubOZuqfz+P08QK9tRhlUedWS9nsRn/y9163Ir3WlUfvFgdQ
s8Ly6cxjtfxk81AkVfC/ObkWK3S6FaTabz0TObU9LpCVg993qcnxmTGW2g9v8zF04D+z+oyGmtvp
IEOvYOMNsGFf/UQ9fEQIpoDKeDE85xfyc0B/CsUtiouPPe0jWnvW+vPPudzub3OEEwtORyFkNeZv
8O5WkgsFxV85D/ZdchzVch/0+ZaS4I++LM4s3BIS9Gum74ZaXBh1E0aG1JfB3uoABdvGA43FW4S7
robr9EwA/tuVezfUYuXmvquB9VmwpzpyUQWT4zd/SCOZZwN5GcWOWduTI7VYN6T4pNYitNxbIonW
qF1qYbCKzNRpJGkbZOfuvo+Ha14fOJtctLNk4gxie7dOda0pxajI/n4I5FVscbk2Lt3gzzfD7waZ
QWgQ0aFLwvw+HaQNJoBjFXdEHsSvAnrZWnQM+/7Mlv+4OBCIZ61IPhw9MTRWT6YSYaYkS4Ec7MtG
iw6qFIDjMTwU1j6fzG+HQROWiAAJiw+PoTiMCAmaWrA3U6qhU2k6Eh7FZ+byuy82K2oRWhDMEtOe
zqXGTbzrdJ9btcfeL7kJkvCuC6LNH08F5ij8J4VeInHI4qFIy0mfNK0P91LiIBooOZUqjGdmsuQC
sKHpCrwbZDGVBkj3YJkM4l7fHpQtOo/WY3cLvMXxt88Pd5MzuqKbu8VOvawo3u5R7bfv/4N5zpR4
tHDQBHgLOd5tcvRV8gBHsnCvAGOdGQU3ftas/u/GWJzbAOcViyIAK6YmW3McVlX/Z1DnXx/y3SyU
0z0xRphSB8he7/vGxLNKa90GvYszR/U3u3vO4OYKA7kmNcHTQfoasKiJudWeFGobAYwJsu1/8qH+
PcLioW0gyqXD2DECF1wt+k6QnflQbyHi+1jrbcu9m8QyJjFaK+pxpNpXa3mDvMlmckP7kDqmG754
BS9EeLz7YWx692a0x+detL0H01HPKLz89ktSVydZNOk5LrV3tKDvmgoHrT02Nxf+RNlBOMfCPjPE
EofqhyUCkvQS9tataYabGvOvz9fqDST84UtSVabBL3J9L+V61BK2vtcrHN5n0H+bdIt06Sa/jq+1
G+9grH583W0Nl3XUH5LreC1v83W1wQnQ/vn57/jtRN/9jMWuDFJ6QWEshXtT32ftHMZq7ucjLFLz
Of7jmno3xGJbJpI00Qo0wj0ov423G1/qmIIKEi22vzIc3caEaJWsik3SuuADUxg3t/76HLvxt/PU
MGIkBpgjt8U8pyYSwllSde/r5Qbj2fS7IJfey+dTnf+SD2tKQYnCnEp9f4kWbgCrEcfr4T7MbzwM
4RLhcmwVvB/PiZ39djbvBpofuXfXrpQJFuVQPqk5ho5iAuA4O8RvNyiEDFQ8+I9MBHM6xhBkyYTs
QrS/fk53yVq6lB79we62xqp0J0dxUjdzEsdctZe+mzgtuoT3dLR34uX2P3hjCOhNlKXnAtQybW2z
kJhgSqO9mtc3SpTeDNI5woT2MSqAWyOhp8lHRRBlCenX8xYrFCOu9+AsjZd6EmjyR0MDbkVRYNto
aj987UptesVlN3kaJ635XsdKcizULrrWlUF+CP043FUKhmV2NQrAdvOo836YVN25HacZ/4oBbXmN
xY34Clhh/NFhgoAFRJEE1704+zKOk0RBqjK5F+yg6nDWpR+iHpJSzpFATITsHokz8VrWPf63BpsS
kfd0yBFITAozBuU8qoNjWbOXrhVK2Y1XDdRvAfGpmIWnwbVZCzpKTgNOTauh0eLcNpOKHrHcd+Ao
w0ruQyysghLB+3bQPLtRvQk0iSblT2B6hpz/OjtrRCkKcrY51Obr56dnvgdOTg/9MkpBNE44PvhU
LI4ocIQiC8Oo26P7dEMHNFe1VyuZ0dU3vAV/+oaA/iIZQIKCEjoIscWlNIVhHPSDj7ayJtqG1NhC
deYyUOe45GQ+MswwFExkahIwxJZmAmKhyvRr1PBgJgrrMzZJ8VU3e+UnVPGmdkw1Ex8EpRIAVw1K
JUEA1oxdFQXRaxrG/l1rlYRUcgPays7wha2Ord9Rxpyx5V+8xiPTFGUz/+mZcnonDEPx2rS6+FOm
ifFtxEjAsj0qnFh1A9EYAJCZRbkSpxYRcfQ24ge9tGAzSrkijXYtDf6lj8L6vRlbw9EMTAUFpagM
M1sLYNus4IGiLV4hfnLtV/AL7AQbIW0zAHEOaLcnaN59vhfekrHTj0flD3ESOqjUdKjond4+hlDW
QVN24UGAUnAtmgCNRKmtHIADaFCHPQYyOvijnUnPzmk8X6Fh7v8AKt6vAkvPN5//nCU71NS4CC1k
B0lMNFjTH35OQUu1LPP4EItYjpWp5Lu0J8ytMIoF8BLJv4ScDOEWyYp9VRSG3Y5KflREWCNgrdp6
VZdmd1Np3rCD0yY6E1ibPSCeYG2ZcUYZrjf2npescYvJrzFratfiUErrZNTGHTdS7taQ1vDQMyz8
zlVAelGjrD6f45uw2uknR0qYah0NZHI8kuTTT943EIetRhIPlgFgCZys2rx2yI1jRpVL8mWI0uXX
lN7shSJVAiK6GG/d98ob0l9sslufZPeQmWP1vdWn8Q5QePCFd0U61CMa+SBYJLDdY94Xd02a8irS
tg6VzoFDJR0Aupf3KJkTx+FEFV/rcENwCS/hcDstqJcXekfDU1DVFZrwWRa+dDkCGg4gyVZ0AqEs
k1tBjzskxEVhgIFWI09WYPX9KMAJuINcjLy1GHVyY3coqj/JXVj+AFfs9fSPC/FLSQVz34PFuJbj
tgX2gYi36yWxgVTq5x/5Qw2WDW0ZFG3gBMqI3yxryqOBNZzX9dahBYhHE0WP8vq6tjww1XXSdod2
jEd8FgMcDKGpUJ9z2rI21c0EE6N1vNFrv3z+iz6EEqBfFSoIMoHJrNi5vAhjtfBatYsPdRtZWx4K
zcVy2bj7fBTpN8OYM7uayj1FhA/Zj+hLoaCFaXbwvAK4Zd9iqgU3mHaruMWKE/dDa5WOvr7x5LDh
wWyG2z71EM+sRw9iba/d1ZzB9ee/6jc/ChXRmd+Kx8ScSZ/u+LzBGCBV+uyQgZtaV02uraYpnc6s
+cdIalaFQUwExC91XEY6HQZPFikAM54fkrSqLwNd9G5Mwde35pwuF2O8b/IyvZJ8Q12BzmXd0Wdc
pb6WOq06AFNvwSqWULScASEFu/fEdAtIYTYEjx9MrCholA/0qXRP2+JJH2w7oSsuGw2NYTOKa2dC
sW3FGx86taecY0F/CJzmufFiSxSQKXNYi+3jm0AjjbrMD33p+26tw8esVZHSbqwFZy7h+co/uZ8Y
io9HMY1dRDdh8SQ0E9tULaf8YOpNdEm7Xl8ZBV14YIWUk5PMcNIuiQ+WhBB3Ae794g83yzw8roMA
v2VqVEvVRx1PcG/Um+JASDgLBAzejQh95kxD6I3QvZwljYU5MkEZhL7Y6WYp4ETVMFhK4JCA4CAq
IE8Xg3RdxaUebOQ0bNYqKdeDn3o413rSdaWAHuskVdjKSTLuUIZLsd6NUTpqBhnCRWi8hgIC1/FU
Dtgn0u7n9U5DxxR9eY1d+zl4wrziiwlIbHSqa7BvAVIsdgTCyJmQhV15sIZ2Ahg7E6tFy3e0Wts3
BWJMMtoJny/Nhw4DaTR59K9hcYlapCqB4gW821N5iCEF2HIoeVuzmZRVL0EgQXURdEERkmjGiXSm
Bve7yRoYtb+BvyiALVarka1O9supOlgx0qim15ieXU9TAmgoK1wsAtt9boKA/Hy+H+4t5oveFF0h
lA6IMOdD+S79w+NFFWtJqQ5RnTfOCCbdUcfgrCHVh4UkkSXxwyIInjoOQaejSPCNGvxwpAMI88g1
huC5QYXQaRFjdT+fz8evCFyKOZk8QmRgSzEpGvVdoQeacvAzjpYFm2DFWz9tRgEpaXAJsqsJin9m
0ywVRpkVW5TCBH1nCcrHcqPKvonaXZ8Lhygc8pWKNFfdAT22wH3rTb9rLPNSCtrD7BLQeCbEsk57
AOpV2HjXnom9Pi4oeS3laPltH8NpP/3UlVKroaIPwiFoaClJkfE6hO3fFKB/7P/Oe/H0YKozPx+w
IAqZVL7nH/Fu1ySKmNZNEGGKbJTWSpfxCc5l9HuV3ExX8Mv9zeer+jGGJ9Z5a8aT18Hnnh0q3g9o
jvAORK0xDnWof8tLZeN7VWxHanA/eHutB9FOvSebkUpZLMEtltdxXJ45Kh8nPftngLSETkVBZhnU
UhAi5UQK+aDgJORk8jjtRsIT6vH5CJAMI4gzk55PxelX1qAT0e/mxccifVloSjOeL15L8xCEImRb
nGblrxkohrsav5vOrmimPKjjZLVwxAZtcgQ574M13unqz4Z3/1wh82MPj0VAqp46KTCDj9ChDreM
Yhgi6xDrY7NGVbdelcRbCiamlnDdVoZ6SyFMuEyDaLquFdJ8bIGtx8+/ysf9Tb/0TX4axT5YT/MF
8G7rpWUy4LKESRQKOBZQRUGY6bCvnw+izafk9NPTzJ5FxWb1Ao0I4XSUsRKrJPTU9Bh6RUfdAIPZ
0DUjYJHVJE2OhiP1hTgGkrpp1FbFqgpf5xjDuyynlwr9Ffcbs3sWcQuXMM8MZicdtbcSpwhlel0k
0Ldikmtrcvb4CS4HzA6tLahxB3AoBNvXPfOOFDF7LIIKSC29EVBSMH1qd9SG+C4iNbqVp6wS3SYZ
W9JwIewu5DYKoDrGnvCFRF7OnCisra8hwgNo20lGgS+ZpiNBKoApfVCR3Dvm1gTRFscyUcAmFPYp
sN2i9d0MjH69rqNQGe0CLcLbUS6jweEmEHQnKPKHRCzFn59/8t+kM5hjYVkIaREYM7nj6ScPEJms
u7Ipjr6ltevSgjptTYoA84X7wFHhBDual6COG0U7DYT+2o+K+Fh62I59/ks+7jCUh0EFzX1KtK3e
yHbvdlheFqlRSEV0FI3Evxx1H3cvVa/OXWlzRnC6xRiGTAldPiiC8jI6E7ValKrYi469b0TbMhTN
S9/QUypIaDwiMRpvPTOsV1i/Bg9S2xs2G612P5/qxysNFDr8L7QQqY280RrfH6bcS3R1Anl5FK3K
uqaZPRz7oRJvIGcflHGozlnQ/GY8auYI2IBAJMRaBr4FfpExfrPhMY0lAWcwv9tO8vweauKw1vzg
XDfuI8BiBk+bpGNc2DOMa3FbUGjA5CdkLTHvaLZjPZPWa7yoZh1UhDQBqo9Tz+GDkGUPupWsMapX
XMHrADabeeAMRpjtUQurMdb2AzcidTnTB/sYcM6/kNdkFimmXKmcbvtMhQZJfS46mhJLoFUWcCqG
R4pmQA4kngZn6NrymIVny/K/2ed0WS2QTqTsIOfmxXq3z8USiXNo2dGRwhniNoS6a+qb5xr+v3m6
TYgO1MHJQ4j+lt0pPRAHtTN1wAQGxTScVaQ1XdJxrVGw2PhtqKyLzlDwDNarq1Fr452GKAbYYBE/
YpAbZ3b8vOCLU0fNBPAG5X8wN8bilimloayELIuPYWrd4sX2qpv4RXv+V8+Ibuq8e/78gH3MaYlG
kXtB74WS9ofmvclLaYR5Hh/7SSsudcHXHuBPPlFIlc5M7GNKC/yRBBrUK/A1QobT1Wx8D7fkWs6O
EAm+xb7Y3FlIGd5EvToi7FL3KxwE+ou0kWo3xNXtTNT5m3mSt1CRwDUXDV99sZfMFhGJmE7n0ZgM
cZdWFCILUS9XSJmfwx7ClvmwhhYUPAr7s2cCEvqLEFcv5DyCLVEdC45osRW7UHFFE6EHaLx1uipU
zGKdPFP6b5M2KuLGEyiM2mUb5d+zHF7opeElSbrpkZdFSh9fndiWi1zbS2bp342SMPkrXZnktaLn
Ca2KsK8OPUpwq06EJLFCZC+50UNWwoV1LX7HyhZ2K9Li2w4GibrT0SH7PsR4N+DDaZBZGynhkp0Z
beZxlokIsCQ0w69W3o7txujB/vXk5s+mjEkgZJVQvRvaUX2GNWOFzsgBXaW6giNBkxj9lVJkMJUJ
NMYHiI7taHcUGh6sLEIRgmSntbGhLI+Q8kY74zi6wYxj24lFJiBPwNRqJHu0Dvq1VjQ6WvSJsa9z
rbyGl6aZ6yCqkRQcWhn1X9jeqWAjjpNsceVVRXtudFA/I8S7MNpW3vnUWw95KXivpOFxTzehFXEH
hwT8NEGexVpMixMg3K04gZ8zYPKGWc4/EYHM9KirzNACsZ0CcQO/Dl0NP2+C1hFxOsDgsBkDwty8
NzaWQLOJVaBJgd7/ON1Wfix8Lc1GbJxMlboWAFGpwEoatNGE+R3J9Hs0pdRc+m2BbBMxqqJLISxe
6ZlXPE6ap8ursSPNdQbWTb8T0HRuiFUjGeK5JbbQiSyUMtxaCXTPjQNsO22vq7JHbuomd1t5wAXd
xO6tWeVUxHDs6MvxEoFJ6ICUleE5qinSc34g8hdVub7S0FwpbRFFR6RrMtkL3VbVwovQagVgpujn
HHkj5NTuEjMnazQ65cYiuMxsI8nJkNkY2VfUcJBazKmZi8NQr7gCtB2c7vAwof3j+Fo4uPKkar4z
BN40unI/3Lz5CNzqNR6ZtkE/InPD3IgrBz5N+GDR0tvjbxM1bqZP/i6A13wN1Gn8Hk2xqjsytvCQ
QLR2Eu0axlJk+y2GKbWUpS+mlnqRPVDlP1SWZ7GMpg+1koP3FQlTA2EPs7wTmjF5adskuapUHVZS
4Kv55SCWsuUK0Hyfy6b2H2lZQhM3i0y8mwA153Zdh0e1V+ONlJR54lZYUXIIVDP9AiOmvSz1MdiY
ZYF0gCr3gUmFRIRhVtbF+CWHIwlHGYsu3akCjHxtH5bJbkRuIICaMlSPUV2UD3ksi9/KurIq3v6w
eiiryqjtqiZItyev066tJqxwazWnYF2oUCVWUaOuqrGJjyMOnjeFFPaCjYYIov2hhG8ssh8QiAkf
+vBbJpj6rT9l/nOGzhlnX0Abd5fE4bzQ1m2XmfqTRzccSoomILcFH3j4RheVygGyXcjc6b4SuRWi
DRYFNSkvXU+I4U5hPjb+LE2rueyGSN6adc9nGEtIqKhVuX0XildxL+o/g8rErC3IW+VRVOAhsxzs
PJ/SH5JUAiprdu7nypeQf1e7lphjBBAmenuYBsL8A2arEnqQjTX9HKRYum1NK/npy1Yu2JDnir3l
JwaKTPX0bGiDSt8PVUs0FbpkM/qGv/JVJaNQXBbTa6fBu0+Fmy6yLiwxHbex6tU/dbonrgqpHSJP
ED36aqyXDhtbxgq2MZVrwSezAT/ulbs0VhuR9C5EC7MxpTGHTN0p0PvNUXyVu9K7I1rr974njF9Q
qBl3Vka0bgu9B01ooEpIMSsox5fItCY+X9mi2T9o3PoYvw6Cgxa5zJJ5SQglNi9L0SZ+iXxXndh7
3HGhjCe51kX3mRmHV2If5ZLL2uHciwC6+lhJmjeeKSJ9BESRcFCkJSIHUEoCtIhVVTWOZKuVqqMs
F2icRaN+3zfq9xQp6RvNKsVVXuFWq2CZuImUvnGxZx6cPjWSFe8h66AbaAWUjXKl9h3XdzIm26I2
LBscu3yDaGa3KQBubzpYcqtencyLZvCLB6oX/k6lynomHvkYEcwVC7y7Lbg0yPkvSuwRt+wwWlp1
7OCl2/GY46kUCC1cbF3744Tt/VAfgixLzkUwg0Z1HNvAXylhr7nWhMLHn4ZyMGypp9F6wrANZMdp
gDWIajCiQJ0dPaH43kNlv/VN5BcUQdBePx9p/ptOY1QLgAooeu0NKLtshBTAsls/1PMjyhIoCVHk
tDXkWM4koL8ZhQhqDsgJpqh8LiJh9P/NUu/84hgMXLFNglpzrGND+PlcPqY3liYSAFsKY5FQLyq/
DTIgUhmP5dHT63Tn1xru0Rgju1xICEgnguW2fTduW187l2sunRQoyrL16I5SLyS7/SAAWQ26Evtj
0h5jSkZYjxJMbgM181coS2m9K+aGmdL2aFBOGcaRQK3oo7F3BJzXnSSr69sabuS1rEYyClsouu3E
2Ji+E8HVF6NRo5mb9ZKv2vQtKpSjUq25tQg+DJcP0gKW6avwmGAJjQqZTFZVSwbngIZSEmwCpKcF
bu0aX0t5oENjN57k37d6ondnvv9yldGh1tFN16lQcIPxLU537SgKHj3zrvyClVHs5K0aOkUDDOTz
VX5L4t5vWUZgs6ozkZS+Ft2L02GmvNGaUfa6L7n9zS3t2p7s3DGcwn4NVplzFtKxvFyWwy32rq4X
IexohhMdzUZGz0WvYiWsuMsZK1rtcAtffz7DOYFZTpC2AtANnXPJtjqdIIEA6B7V77/ohXXbKETm
ShE9w5x9Eer8TOH345pRBng31iK/wYA+qWVV6L506ZWq/Qijw+dzeUMGfDaZOcF6l/nLUk8VceDz
XVo2tGS7cdtV5148q05i403vPATOhqfFldd4I7mifYagsSwJkL3NHjPw4ObvieXjYrdABcl1ND+G
Y1xmqAR4yANQ5hvRyHWKGAo91khAyoosasRVnIfIEajxaASAm0QkTsgZtNtErKfsTBK7oPHCr+B3
cb8TC9MuRf5gkcWKFeIEmLuPRy8Nh6dWahCo0khlDSGYLtpS9Rz8WL0HIw8VekkWXim4g9m+UPe3
Y1bo69aqqtuy7O57qU6umrFq3LEUfTdU4/jh8zVc7JG3n4oe89znQlMWMNDpEk7kl0R1+nC0JkNw
27EE4zKQWn4+ymLXc5QlCpPco9gAQtt907R9t1FqtVMEJEONIx4b5n2YCqITF3XrxJTdtp7e/y2p
/f9CPeR/mAAdpd53n34WuPtbuO4G2bn//b/2L9XzKbn17Q/8IrfKyl9AXahVzahVah6z/sff5Fbz
L1OCpMZCWTD5TW6Kv7mtyIlQ2psrXfwLuCPYs/+L2qrKEGIlWoQ01CUQRBRr/iW8d/frlkBm5R9b
gTTHT/ci5WsqajMOGmVpmlX0HU/3YhiipIA2VulAbe92YRALq47uxg7BrPy7kkvto1z1CQI/2BU2
4/BNIaFwArmpbk2U367CPlSfPbIGtN/wT0nQLX6kgzStyT3VqyaKECILYKE+SQCcNkVCn+KSgCO7
s+QmuerzOnztfVW8F5IQS6SpEW40L64eOJXljYTsmB2HfXuHZnxzjZxT8QVIru9kfQDxnaKHKw+G
gG4tpfbKkoUjyFrVLUhtLxppTMnIworXDAjdvamN6l6timmjgAV7JnxobSMI+wsFQM12KNLmvkfq
93JodG07NIF8hQjdtMrrKV1TYY2v8rq/5hW58wHR+MP/Ye9MdhxH0i39Ko1eNxOch61IiRp9njeE
h3sE58lIMw5P358qs3Azq3CrupYX6F0ikBFylyizfzjnO95DZSCkWU3jMaHvvm5XLJSds+RtsJLP
wIdrpbcGQSBEbdg504q1M7+TCZ4K0M9tDge2gwQiaq+PnXLcFcZabSw3O5pWdeumz8j/HjQHbEOW
OtOdXBJAfoAorzuzaXpthFrOTeOTtmXJ8ac/dXacMxXbG6tpoeroYJAu0/IDFJr+aMu6P2iL/dSu
zfReJgGSbdBvMfVPNGXWTUHJHK+GaO6TujUva+t3z6S1LFuPHnhPrrV6SvH0b4TbpXIDfXc6Zv3k
hmM5yJeR3WUeQnWdaSD74DaQ2Rei+q1R1C0SfgMCZlIDfvEZQTTemHzJTGVx3VsEiFgd5AzQoTHC
MwRgnX3raIkdme145w3jm6YQF2a9FU6L6YCLsg9NjdrS7qPJyeQNVLuXtHMD6NB6mJbyh2flD05p
5du5LC96YnZHfynQhNaMAiy7aLets56Azpx6LQu12glhf/3ITKBaqUzLbVOrZ2X6mYCvJrMzulOt
24w9iFVksUJGTCPayCv9g9978kV6RYkqwJ9Oic+7AyVvJeqjRni41NZOV2zq0kJERd5sp/7b7ClW
Jdi/DT7A+eD1xwSdcJjCU9v2c6vFwp2Ij1p5e7MkObYy286NKi8imGSYB0C23cGPfRYYoNA0/8tg
7rhrudIAQGaeHynDkHfLZG9sN41dvwnCxVti9s6MAJeK9CDUMGg1t7qtdlW20q+bG6NhniX7dt73
Zt4fTRX8FALU9OxLJL/jyXCKeTNbi8EAwpsvGWTZrXDSnTLddKum4qRMQB+rdPjCWZmiKS0hi+TG
UVXABGdN3zlMrmHHNtYh7yyL+Xx3Myjfvp+BeIC56b8GTTyD3mhvDd+5b0w9DysQ6ptFwaccDHvd
ep72CdC2PA9uXjwIvZAbMEJ65NltaNpzjhCOqnvjuYsfQvsXEFRt8bmOtnsCVmHH5cJMUzlaWKIM
viV+ZAYHl72bVa3HhDpNL5I4u51se/lIV3EZoViEBSCPpmuOHnL/qrF+FXV+EHaWX9x0tl/KZjWj
rrodh6CPMF0UG+HbWWRN01dzFSimvW69OHPdR5Ix8Qnp9s7KF/LCbO0tYE0IcrNcI11kT8kqkJfk
LUS+eu8ZfJsixvAewax592IvFhvgVnxVWXHvNI68ywcberN90SzjkC/jS+sxcszTgmdy7IiNzuGs
eZ+e7G8cVXU3Xg7t2a2qalO3CdmZOWvXbqTElq44aFWpXnqtri9g1DQ4clpDWAOI/2Suyi9LBeKc
p1ce7Vytv0TRlhEMw2nbVm56QkYGBB58nIWzjDl10RRJ2KE6O45kPrB2nqGPZBXfp76bQtts1ljg
GkC5WTg7Mq44DYMkixa4t3G90LGVa+pu9dr6wfDG3VRTYoad3cxxylLqtBAWdQoUS9QFjdkH3B2n
jLxsNG5wTQh6vPxop+V9YvYd3qEqgNhjr5eqxGEU+I21aQw3+3a10t0bKijeGLQuNx7q4Z/ItJyf
Mx8bwbvBPakKduj70/zDKTT/c+nKfoNGm7D2avWiKgVU36eQ+PNpi/nDOAg/rR5rL/8eR4O4MiQt
kTYazUs7ruqhM+vqheCwdWO66yETOqNMZpn3WquArS5FYA6bYnXftNlRTKzr7djNH4vHaKK2yQws
Vs0KOQZuVI+XO9OBmOcwb3rNqyI9q1I2jF5vfnZZPnTQJc3hJfczN+VXTRhZk+xo7eayAiNosiB9
aFbXRYmJnNSPh0WzD742a++W6poz5UfpR0j5vSdbh3uH+qaT756GezhYneZu1KQ6kGvXns221aLB
Lq42hLzGAGClSpwtHGNTaCTCfO4aLimVmxwDeS3VD6n7kw+lWSV7o+y7FyT+DnbhduyoQLMVUyIk
z2APU0z77GUuH5RpikfNQhJjdtnwSCnib8ypcUPGmwOzyDTZgA1ih6BzaLWBM99C10cH35OPCJ2o
i51kLZ9b23hp+5xHTNbtKehm65gDMGSfU2VcwG7f/iRvuN2QdiR/pfxPSwRn0Hr2CBhQmyI1OSFV
WkC1FtZd2cQtS/dwHhpFnoKz7X1HhFag51GaBI8FGp6h0G96kTwAsOYmbpNQjoTU4S1/dpcq+ZWL
yd0tFgGypFdUzrfvExmre4hOAC/l6w/d3KnEKyMYmOyOyiBZbnO0pWfg2dBni+nAfuTTV9pcb2oO
itDMte7HtVw8Wa0M7up0YPYwrxDW/cyDlyrbz14lGvhvdjA8vhenl3EABRSnJvcXNPSY7ZjzbCNI
iCgjrItecRzr5ZzuGho0iBfrFs/DcK8Kw30WfJ1qDv8Z0ifMs61f2Ejo02b4zIV0QpIEgjBBiLyV
a+liair8Q+a4eDIsqr907MRuDCb3J+6MH0vlrc9VLyfenFrEnS7tb2dxsi2118ANKlA4C4q0oTdO
UMGqR4eV0y4niipiEBQDBGbXlhk/vEJ/CSzSv8TgNDeEENn7tEDcAlRqfq+SfK8DoTT5Xjpac079
NjYTj1MyaIh6YAn2kvMZY6JZzPTEJdT8VAWj6Xqd4JGbXRrrST5ZzLWK9Lsfyk9P8xHq1ARodrNz
tqyyeXA6D3y+bWZ3BJeY771Q6tRoqn1OYYreTnIc9oxumWi4M93wNNtxX43Fl2qCZKsGbAcrUUBo
RiryYhi3+7+susKaYzo9mLGOcrZtUxJq6zAjP6d01e2SMrhCAdjUsTMxiIJ1s0fwm28LLavu0lZk
x7U1BbE3ow/Hq0hvdV+BMM7Xutt6ptQicHzkQnPDHhozB/y+eK+OlQU309qvUNFbUEi5Mtj9+u7Q
hm09SB2zzxJ0HOO5xViGpVbBss/JzEgrPqal3FvszjwjeQyqc+6vvcWCw+VbMYKXlYWvCtAefnIo
KmX8Ku1h2GMOOuHxGI8iza1T1YEb7UXOWoHohIMQnTys0jNfe9+oETCvENoRw6G3cnKXWJQa38PG
Z3+5lZ6olpDeaGDZ5iTnVIK/prwv0mBr5mS6AiAeh6292sSMeNBV+ZbaRCan5pIOZKrwnOft0n2I
Ode2nTPGKTvNt2ms4N+uSz7VEQ9+GunEhGyooows5F02IjCGyanmi9ZsZClsnc6DTbKYCRbfwuYN
SJj1Au0pENqyHjTPS6/jEJYNBdpxhvhXqm81sB6yu1W+TgI0bO9b7L2QJS0OzB2pP7EuNk1eKAcu
t0LMN6Jq0hPeON1/MUZ8sqBd+23SWd4TkiZ9DkkkLR8QvNex5ifeLm3WNsL3d5XEuJrFJ09QtYLT
F4K9hes9tOXyVE3eELoYJ285/3HWphRyAwbq7VrV+S2833xnMcn9NIuZL7RWlC274WH9LNtrwHbq
TjtMhk9qaEUKzURM4dpQaNgj1ZxZGGZogm670bK9sy4uGQLcSVYp6htbSHEsmq56MmkDOJho6rhA
iAqw+AGmKrU/eHfkoc9KN8pU5YYtlNRd13nEXg/yvQPCDs1r1EBCytzZOwZrVFknHHmN7ja30CjN
/ZzJcUNsaRCS/EapQrDn0eByPvaju8aVVuuRD+3yNGl+GmqTu+7k4OunhJtvWyfCOjRF1rMwtbVt
VvSNFnaerN9wLDmHovPXSPpDwA1iLJBfWYjxR1yoOg4vOx6m0nh1J4X/nIb1Qe+DHzXP78YkOyNQ
IJbGsU632thXoWvSJ9dpT1uUzaR01KO93GYgyMFzspZ0S007KUDOw+OaWWSu2Ed/KJzt6Bp3NAwf
Mvi25vRgFgN7oCk45HVOjYtBKtenh5aOb6OsKTgGmcXiIbHzA89HGZIUOb7xg74nqnHCYmxfNSIe
WfUX46db2j+nIjspFp4oMbFB1StONIs4HpiaRdLVm8HLfllw4wFvdm5osz/f94Fytl5Rv85+552x
tb0EgwbbRHYpyTTJZc1KFZaTrG/EdW9tpJW/X8lrTyL6YufijZxVC2nuhafpz51J1uFAU0EyhNlE
+uwlVIfWZm5wKGpUvcNasBWTTZwDUzz1ZhWiu9zNa+M8irXWdlrSrnFvOO8qyfw3DsISOVT50egN
uUOBU2Q2WkpDe9GbZd2iPnFiPvo2SszB2Y9J+YQ8dM042nLKi2CkV6ChZ8XZNQ9Eh2ozFOUEiTIA
nipOAx3iXq8rL0z1NomMBBUUf7HfrsH8SJzG1+KnY5Rpo53hroQoqLrkrvcc+p3ee7HyJsDY5iTF
wQ4K+aNQBiNwY3TIVuqtLZE7uzQouo1iyXnjeSp4wFZAVyQS/9LTGPlyvORlXd06TG1OVp+7u36R
7s5lxe04wt9MXt9Fs0V3ZA3LJVk83HsOBWY/wvgKvgrpuxQ/YO9rkqFmzTxZeW9G7HGDaPH7Z+lo
j0JrRWiiLuMKGt7H0Z32NJU8rw4fB2E8pEYpV+17O/X5DbmQpvQGTKh9VA7qDmOuPlabvFrPUt5+
VDSgNC949+qByjm/MTWRHohK2ngwmeFB5TEi4YxsD0EyC6uubZHWce4SueksFDxMUClAeHU1GFB7
BVzIxfwonN7fNlMeFqslok4Ri4Nuhk0/eXdUxBU+E1WPhAP01zyA9d6QzWNv9Ie+4yHTnCUgZoqE
pt42uh07oDP3LeaQ5LE0f5ChqGJbd5bdMIv8x4w1YMOY61gp78Mb1GmkXO+BosaT4DJuS+ORu2K4
lZXsjrXXMqZoTHqsyT4RirAevKTZY9PG82InOyXGu74Jtgtu8noKWJtdiZbEOW4EoYoh1OvmkDHv
C4HrqNjQK+deuHYeV0my7IKpWyK3GF4n9LW36OV1Uhb8t8DmVGnaIi4TPDZFmVxK6vF9B2YV8VFq
bqx6eJ7qYmeJ4gzZ8rvzfW+rtw6dKr9XjGVkPTZD/2YZjbivB+9pRIm2ccgS33HCjHFjY1etmBcQ
gKPtpd0PB1p01Pteu0SJLdKwslN31xaA5KG8LVtZm/eByD3OUs34Qfv2g+UlEq2pNg9dZQ1XT2ZU
YugkqsdBGFyobV12fJ9SLCWW0udN3jtOCFu3DzWu541K9YPh8h9tpucns05vS4yDVpCS/SJqhn9E
DUUFGvxLV9VJ5FjIRRPrBoCovveFRLPTM+IJUAAdmRPM0arq7CvXy0aiwR+dz9TKgxB/5WNnzp+j
hQChrlGXlA3soRSoyCbvZvzRBVMMMQryS0mv6RoyvwcAeqbbH9M+oN104ey3pIMjsuhjvTTzqCCJ
Ryxzv3fbdtmkjv5ucPHc2rV/QfXCT7REYPH6ECfxaWqaV0mC215z9XznOiI/GwCpSP3ZTpwoN2bi
Ovr1OWn21sxTntVJEC+jf0/hoW9dGSAls2RYw/6M+KaT9g6TXbU0mJIvKHmP8ldGUfbTX7IvK0cu
q8qF9JsU9hpHFOs+3V/YfVjk1vPlpJ7K4142IPeD8cGBoOauckDZ6owPNR7EIK/eLJM0wNWs67DO
/Iwf7axrHWACNxaW5v7yobrbeRKX3UrcE+VErmgwVuD32BAR19HziFhzbcSUZvoRBIRFeeQJkmB1
7lT25XEpbqTF+wYp3Xgzat54NaQh1vhwNZS6b+fiZI7Dzu4qgR8dLvs44yu5LkizuYpSr2me7LLO
4tmeT0M6+Fwcy7RbF+uzL91jnYxnI/nwFM+VNec/q7rNQ+36BBIepPljtzVER43uOM14cqTrRcK3
ytOaufez4uMKYEYlQ0bpVNdxMoI3zTxiKsaySGk5m62Z7HK3fsrd4GCUFfkBFX0fWQEwAudxoac3
g8V6djPr19X2fs4WGPM9xqedliGklbLVzv7woffqTbOhhaWFFTmi/wZ3rXbdMILZoBfcYiQhE2vq
gmxjT80P7tmCir4MJ8sS+7IhR3j1uigb5yYS/U9hm1vDnW8YQuPKrL7kML+ZBVIf0jK5fOvM2hdg
ui/5lK1nozedpzXlcNdsfNCl/arJ4rM1lbUP1EXWq9z3XfpVtuQcsyWbz9MyzJEs5mrH/JuyBfaE
p85Grp8myWUyDwtGb9GTcePe1LV7yeSyDTIiE5Back0D596hwdXfcfTDlDDBQXfJsLeWOpy1n0O7
HXj++/kO9xZuPhGb5a9lfZH6u2rNKOduXMuqiWqr/Lk4zc7vKgrIsSnu3HWAqlPqAG3GWjHCyl4H
hAuHlBQOnsezx2n+pGv2usFxVn1n0nQjrDv60TPFes84kxALbWw3GZYSRvhac6QcTc4T36xcax5B
dNwQlTLFyuzzS+WlXdgNyPATKnQnOyE75+wngZG4ao00HyN5M+16T+zsgPhQy06ohqoLb/+806Sz
x3/ND9pmDcK8mZOqc+Wb1N6cQO3MK+6q8tyNbtUqJJ6giBbbEI92zTBtgqWbGuuh5JsYU5J8uaQ8
JGV60oUZSqm+m6S9gUmV7GiPvgP2MGRUE+tQ6SetTeOKiGmiplCqYlDE30EStIk9y2gjGzz7EYAZ
sd95Ze1QB8ckRBinbHbktgXp+bpQKG16f4JEMNXoJLIBVMqqrxeozv5+hnGwo52qKLS74d5UhXbI
2Rj0G7tqmN66I1e3b/8cnCpcmK4Y8/yFDzHdeZ09v5d82WlAinCdHheysN2ch7DdjFUsiecmWWeL
UTvEeLDJUS2WpKaQZ+dJVx7TKVsuK5uiXUdSqEIiPOYe4lQmKozFTepfnnd5Jz1rtwTFo5DFSnB6
Wn9AOjwVicbsa3qQOKcjK5m4lcXw3FA1wYEKNkL0isgkzzvOirUFyUCM+3Pva67QXbqUEos+aDFR
u85JuNxUDMHEyV6abToh+HXRcNIu8kUIeps484pltKUQmW90b3V1bsamtUPhNJND+Ia5gNOB+mBc
x39kZK6ElZS6WpmbTBwqiuncJkmHCwPSX23XCAD7PQevQeW3XQdjuB2V7hLupxFmYXNNWnRc+8Uf
RUSx9uRJzdqTtdbvNc3I001nUPcgyZmiOZvGjSva4DL0SmIsQtSwKxon42QtkirscSY+ezP39CSD
IETA1hyUV7h1uGJOzqIaufQlMVoOJu6gdEuWnR8XC63zVU4U8XLBXcHs/YdGygvVHUSaUCfVAm42
+X+btdU/7VaecX1Gid/khwAx76vp4CdQAce8mnu5wwJOxDcIfpIaeYnFULiKm+QnH26/Rao5FRsP
aMWmLgv9VasG4iKpbTBtJlX2s+2znG6SiZgvJeFDvJFfDn71c1Z5+qcggyN2m3F6a715fkG9QD5V
a7W7seyqY+Yy3O/zEF0ws6537JzGhZGQExeCQlNyEN4mASaZdUzOCDOb+4zu5ofSB4LVSXWZIycg
yA4eVPYyFi15HmWh1pumr8tLNYINN+ahDwvDyS9XMfWb9NbgOGl1gjdwGqhqqzGyhsS8kCYronpt
PtNe3Nk5+wNcF9AjnF47ZENBimgj5M4I2CfwgentI2Vfd5J57bwT4VArSnoUMTPpVUdZ2wZzpsS+
XTrZpswiJ/0YtKt9ckpjfSTUOD+7FekOWd2MC1etmd56FfVw1aZuPFY+Caue8F8nexbfyoERXid+
ix3HXbYThLadWgsCFSzJtTitUZ3WxoNd+nBSzW54a0xnOaO7ak9tvibf5OUwg8s3DaAQ5ojC5qmu
m+/JY5Bt556F6H94Rpimc9yQiP4tyT7daBhgYkal1qmdX4qB2CFvHhM6I6KYzVqX9wME58hfZ3Zy
TV7FM7lpoTsE4jSQBMoVRnFRDtP1y9MvZVghzhxIn2ip8XozuctBdex107BPRio9nNZOQ4XgVV8d
b8BxbVi9MmLAzOaplgAzxpcPgg5/+39svsi4CZneroXyNoDwm1OyDg5zTYwKVpr6UaWlGUeMLX5H
bfxHcoz/cTBxC3XEfw8TP//8gcnjr9mA17/xu9LCcn9Dx/V3dYXl/C13hbBmBIRX4cV/ySss+zfU
MOiFbHL3wLBcDS9/kMMt1BqkbF8h+5DqXIxd/5G8wrmKsf5LrIU8g34qQPthuThhCPvhh/2zWEuM
ym9T/HLcdfSv24KAre8qsFQW1rRFFyg16YZta/lO97jEmreAmwT9on0Qruv6W0bR7bdkfDExzauq
53yckh8lzig7EsDS7xL2B3bYNGT7UrbUzUda6kzjKpDRzDu18oyss2x2qeCcwHdiyHWzIFqn6hfK
b/g3r6d56hpTF+lBMv2q+sB5bvCiPBWqKZ/Y4OAoaVbNeyStGG11q+zuDLVneqqXMb/RlFxGhhx5
eqZ7Gd3dNfyabSgBxJGhzeA/mAqIt5E8uISRJV7VyHVkepMNFKah5w7us1Qsh6Krq2uO10523clQ
c7IN7JnxWSaxUGx8R3Y0yctUvqd5911BwCkiwlK2fIam2PbapFcYMbAxhEgQiGow00n/IKrVunju
3L5amXFTsUQlzI+gxIYBT7nsyOzy2FHKMd2ZGd9Ziv7eJHPOJDZDx1RsoCBfFDbDWdePXaUaa0cq
YPbhVCgwkC2oJWAeQ1TphvaZJaqVQfcKjRTZW8Sf9p+NjTMlTLFd4bo1ULurwsekRh17a+lawdpV
LlTJVRvgGLVHOCURbYCexCyenQdSHJcP30/qgEmAyXw6ydZiZADTTNuauyijN5XpHfeOW6KH93B0
5GU36VHvWdn7TGgd6WSYR7JNMjNrCHGFI9tpPS57aUjzq2pVGev4sHoqIKP8VSMH/86zquiPqxjA
Y5SN5v7k/epregepJ9Qr2TiGxAgfyL9hYdwFsv4hloEoPVcv1m5rzwFtaEfzWO9EbmdFVLhBmYVp
UYr7fFiJmR6T3HJIK/GTJwwO/S/uVLsJbeVdx25OOTwxIq8fK4+cZAZyrF7YJHT9kZxeBnvL5Nhx
ynpC7P92hvxHB+X/Y+rV/zDdGgKxf3Wc3iNkE3/JZLj+/78fpo75G6cj3Lo/xZ/+Lltz9N+gJHFK
XpmQWAavirI/dGsmujVEhxy2pGAFeKP55/44WE37N/BAIFKQmIFZgDzxnxys/yBas4CeX1+Zsx2E
Lq/D2f7nY9Wza5JXaBCjQXT2xfDq4pjr5v2f3ow/xHJ/zmT4pxe5ggH5ejLvI3zK+psQ9k/6Sdly
DqNTFxHbc+eImsXZ9/2SHP71q/xVpQkjlFdxdYyfus1LIKv9669SUPu2fMVFNPaJfuKaeMoc+phc
afiZdc34/WH/bxV/f5X0//FyOGh463wbsfc/vBx8kUQyghBRgsghSpYyCGddVQw/nImqc8mPTinZ
3Uurif/1L3q96v50Ff7+i/pX1AopGpAW/0H23Y6JvtA888oEOp+LPiVQuRRE+Y2WYiqnWmaz1h6g
6nIAYPDvINl/FZ3//ntjmL4qLbFrwxP869usFqNM6opXD8gE20wM/SPV6UOY+WP6b0zh//xSBlNr
Tt7rc359hv76UjnTtkoNPkE5XFJhq6eAAoNBhIjsl+hfv6foN//pXfWINzCwB2Bugb/1D+9q3TYJ
rjuUBdA9QFn0rayPuemljzmsseYKbBQfEJ4mgsN766o/8Sd5qBxZf1R9QisFRJn9blU4l35RyQsF
TdYytizzX37Fto4tjPc29yWzgG7WdwmhTIXpM6QVMA3hARKByFhkGEChVumrrRL1oRlZ/pSg0LZC
p1wlCvFkHPXIrAYk2AP5wM6WpJOp3fmpYBtmXLsu3wFd5K5M5Wo8YA0Cjt4WDF219QUio/GFWEra
W8XgceBPTTRGKjODX3ObB1ro9sNCQUAJTyYmCbEnrzBwL6jAvyDGTD8TKYKXcTCTX16b8qjLqqOd
kF1vHKZicIxoHCtYIWh9qsg3GjffCLk+51w6T2AX7WeCZQkpa7BE2eHomVdHGnqn9wJj25e5IOqJ
amcqjH1r1cVN7k7aghrCM66kz6yi73e1VEaOrzKHf8SZ2VPOdArNOgxjhI/eY3bCmIrdBruez8Fb
pR4lGO/7jTO52kkGfi1QpI3LV+c26U8dJOZFlQXaDl302ZvuFPmTPuWDt7GE4z6tozVJJnFe9e0j
Z2A0iOnjMhVaf2MWbMBGT0+RdSCKCNc1y27FGOD57kwbU6amQewQwic8kEgDxSTRXbHvatY47dQi
qRWX1oBVo8QSSQdlS19X7o1hDcO8qYMi+A5YLN3nup53sW5mRcXgU/QXBPjXmNdqbbD7Mmh6SSjo
ii2/UxJsp4JkLaQ0xAd1Hd5V9v2zcyqtUSQ7Y1FCD1Hnz7fmoDx2SIZdb/U8Ndd95qKWSpPeizQC
Ccv9OM3r91IXzGnmZYWrKg0idTbL5M7QK0X7UmEQ+hxI93rVdLG2hLatDjpZMqQZTxqd++Y7zIg3
SrS4kgtPma9eV7BsRNZWoxsY3YPqhB+nWY7AyR8t9Igddvx2Vb/GcShQ1BiDDbGx0e9NaQzNv3MY
/kMrwfl5hSiRRe5Qffpoxv96rHRybS32xVBkelY9A+aPxY+n4LlhzQOoF6MrICWHt0O6GwYRXf81
WaehQjoW4EA8z/XtVPQRRTHVF4uaytR28/CHL+3/11L/m5r/T2fzP3kAXn8O4//afDbln+upv/2d
P5pT5zeHW8jn4qM6+nMIPd2oT7YV+n8Q6Z79N4PA37NDzd9IduEOoZG08MI5fOZ/b1SN3yz+XxxN
JP95sHf+o0bV9f/h6WK5atm0p1jtYDdf3Yt/fbqAplpICn0VGkF5VImNstuVdx2Q4Uh2Zbp3e9TL
avKMjcNO9cQk5Y42s92RTuvR3NqeYOuKPtzX3TMluh0jKUQNQOj5Xeva837OC2TB9mzasWPPkTXq
y0npUt/lNavDgctoM4xzvjWHnu1vWbZbiAtVCLTI2zhEJovlOvcye7hLVoZLYFq9F42zcaupXNuN
yi1+JRxOtyY6zNdSW4w7bNTaPae1uJNTzkDfneqzo8aSCMJmUVbISjB7Neps+LguSdQNZ2MhYu7t
SwIGznPHYxGon73FX8ik95DqjPGxjH9bqKoYH6t6Y00s0WzxYeZvJnkOSFrP1G4H5MWxswwHOzuU
n4lhXhxtvnNawtXd/qNZ+x+CXSQx7Vsovqcp6c5MGZmLdXde6t7RQd4BToT3YK37KTGe5iXFct/F
brKdvLvGLx4z0T02ngDJ3Xg3oKW3KZFT/WJsB4E+t5rvJv+tyL3I4k4Voor9OTi7w3xWE9L5Bm0g
reAHuhiJ7KK+x8j/GCzAgjyn+EDs9+CM9avLaiQrvRMlwTvMn9dpqA6JMcZLOzw7ytwyBNsBs7hf
UrHz3CQjJZYtvde+Q/CYZouHREtuKem4CeGYTvq7VZ3T/icHc9T2xbns2wdsz7jE6vTkgXOdETiG
fmqewNDwk+T+JTPqXz1TlQ07LVcLbjoh9gjBYJTxisg3Vm8p9qlfHFbc01xV0VgQMs5xbtxiR90i
y/ysy+a78VakufeaWdwWGQjV9VROZZgae8e8IwE30sRuXd9Vc/Cz+QXDh7MZKfjRLTzWOiLb1tyX
1i1bA6wetoiRP8SDpjdMO/EnVNpOaOtuSNtnJ4EGGtt29SAMrOpyjqVZxNDN0NDd5Vp60AI7Fmax
ZdF1QxbqDXOhG7Pxd337sg6vSSMPthAfK9qXrnb2dlduGSxeFrUevdr+yEV6lyVljIPudtEM8EYt
r9S7Iuq56IhQPWjlx6CMI7yzvcMi0tOXEFtsTcZ0xng97k3zAtY6vfFng8ueMYb5yRN0otffGUp/
L03KmQcj43Pq902SsARXE7jQCnXo9NgoaD6sllJk0fpsHbzmrdGYljSucwLtt/W78XwVHhVe95xj
yhnQ+c4eEDknRMu6E8ZDINUrO4OdPV0QF0nnZLoIDCdMCsEyn2VWsit58bXiqKfVzirR8LHd9xor
BgK8HQY2xFW1bpwmuV+YpHjXL1/mB08GIhL5YPc/68VG1LETNUZ/At/m/8vemfW2rmRZ+q8k6qW7
gWaCo0g20C8cNQ+e7RfBI0lxHkRS+vX9hW9W1knlrSNUZmUXEnWuru1ji5JIRsSOPay1dte7BoL4
gzWbNDXCSO0SdZkA9ueqnNC/PJ0KMv4ggKNJ7Na4O01p+oJLPNFyWCjNU2YaUyix92Yh+W1VLaU0
R8NUsnd9ZSykya6Pam6DGpY2eKwBGNs5LPLGB1szbY3WN+KXk25s265tvYhNdhjlh33dr4EPP1qy
/q5Yhwg5ucFHBg6IQ4fw9wrsbMI1R2HXVgMAmamOrkca6L300ILcP6qoGkSH0XIa3UbyS95qdkNn
iWMGSiop3CbpKHICwR+Vt5N1CsfJ2YtsMzg3Yc30bSgEmcD+VZmSZNPsvxAacW2ZmjuaGwtyULOj
djChl+wXVVF8VLKG/gn9AFyLwiQZKJIwfTCJh9tJRoEos5Teh5SVgOfO7EerqFosf/UCtL9Zkvqp
Vk2X1W5rygsSBRtNOi/rE+wlHXHtxUnqrc2RGolDE4Y41JMDddd+s6fX8MQW5V8UqBcEFjuDJiSk
4BUmhznNealTIZPgdIr6DA/jFtzU67Hs122WxZTS4Ld0XSFPKVn0y66CMzQ56cAP2XluDMSVtsNJ
U9aq/LQ/+AZqiB5qdsDtoeEk93EEgLVq6eYOploJrcQMWns12MlrljVg5ar8PId4C5K/ne7N067L
24qCVnkvUf8W+PMszbtFEUqpZWwORYo6A8hUM6LxYNuAdFP3w8LOZHtqE0TZZV36dZQ8YvPRuz7d
qnt4NBOQPpRA1IP1VMc9WHZa5MWNed+gE+4NDFZqUjo71sdlXmwp4qBujsahSxeL3m3zcd6r5cfQ
9+/no3ZH1wg6EQ+1u4/SKU27NqBgQVkp8lM1qfavVWPiiNMxGK2UOhgRlvdY5vCeAECUmXp2Y5B8
XmaD5O0KFshwbB6bo1a7ck7/qEGBryEfHuXJ2M0k7QAxQhlXh/OrqcZPw4mjVGdsDmFOBxcrh+1S
HKQPEDE+xQ+K5mf61NaDl0baKTh1cAEUI1sXNLRX7BoYAjXfvj8/yUftSzpRMTsroH07OvOyIcIC
AH1DSXTUl/SQWNJG+g503ks67Hd2Fa+BWT8N+vA62OqWFESg6d1HPM5q9SYqSY3GtrTs2JSQqNaL
8CDLkqcZvTwfYvRdkKFIAJoTe8bVJF+SoFWcg0BeS+OgYb6zWy2j7Yk2UPnrs3bd9KCddYptATnj
swu+w3ZVYGhBmSnHVUdawR+h6RS1rnm9nu2X+SEWQj5mtIRjuUom7N+9FVVPyCKywet1/6lLnRlY
KAx547GZENAbFpW4pJubXfxRTAZysOl5OQE/SKiciAp93s+IKNNl3E5S2ief5DDRlS4A9oTMvUCE
n0ATRseGElhTOUeFu2yZeEtn+vhNrNFFvLQNh0kRZhqkE/n4VI3PdaIvI6OS3NzebzUTxiKtLue4
FwZ2yrqTOnvTZs1sxIxo8jBt2s4pRYMU+M7rKH2zSxvxmDg6+lT11tZQ3xKmpM4glaCiU2mXFnvq
XlV+BwJrfkJEx4r3jdvXPXo9Gji9MV6eC4SsM6mDvHRoqjkVA2tRdAeSBZ2kUda02hGq1phtrUZY
T/A8GrBWG0accip2eXLmrmnzSjZ2VnSyZkNMO1UJLICWTFv5IN2cLc2+h1p7gghnVweEakYiZuqD
e3/MGPGh7vKQyLYNYR8+FpVpgt2Xvv43uoqaIvXa6CaaeSshInqS89GxpM5wagkAM2JIaaRnzkin
CrVR0ZPKPbVXP444mqjrQ+D4U07tV7j1L4A9fxZurcs/5K/F/2j/kL0WHz+GXN+v+3PIhdQLncYJ
bFQSZEIj8bcUNiGXjX4auhpkXKn/GTzzryGX8kckkS1BmYcU/Z2n/iHkIvi2iJ1MojiD3rn/kRQ2
2gR/mboj5CKQJ/UL95vMnXXZGDLrB+hbRkrfUOU4OyTLutFoA1C+lZV6RsUoC4o9zqNGjWxvATvK
5qSGVrSDyGBaKholsbMsP5sVuS4kuZxYGz+jM4CWPFrqOIBs/6VFCoWUUqe+SHuFIlBCbb/XgQcf
+u4VvpaLdBJY0swhF7VEcQ6ZMMuEY1K/EqYhuHK4tQ+ATcOm8iCX0t50b/kTUppzu4KCExrWvLa2
G2rs7OQrlT5z8RItrWNY634Obzfy92g+Kc5wdKQO3UgHMLl/OvhZMZMlVokvwx09bu10Bz8pKW/2
h0VCrrREKtZLqfulpgOdJ103dmDrs+w2u6Wm5GWbffRV32vyDT4T9BAQVjJMA8PJzsssyALjUQJB
jgf7ghdU3QL+BP9zJykgTNw6ctvkM1Zuilvg0nd1ti6lBxXokGGdqai54IM1SvU0XKpW9YEEmxWe
aRgujeE+AlqI8l2cn71ZNi4bG2DncQd3N0bv9mguBsXJisxtiWqUsPVozYqYm3t8Or1LL9LL6V3+
/il//xTf49fu67fv8av63n2p7//66L8Or0ZohPp7/6W/GyEc5wFgsjM5rfs2EGDgsE6h7x2gUoKs
JYmlHTVHm2cVSd31oQ3kwWY/e8ZDh70I0EN9yl4BXva4isDdvfhmlGdp58dqiFxIOYvP/pgj1xkC
ex32mzR3FSMYYq/PiBQ3KAOM5w0mVlN3vJephHw/JvBKN1YzNRGqPgNrcnKVb4URxJI/Dt4zesPs
9g2c9pN7nkPiFj/TW/RQG4jQjv3Su/rGaXyOs15L3S9Aer6EOQ0Rq3fV2hDDOPHJR/4xgo1Mc7gx
0DLvtOU6470LgybtPAjtg6Pfnbbx2x6nqt3mycIs5qM6BWIBSmQaHyF1tux02U0kvUftJp8s1Vl2
DKKQl5fxwzjejNqLUcy3Ezk4SE9MVUjssItNCrkdKny9Kwvl5FMZjFLkRTEADqHX0c9S+v2WbkI/
TcJVbdzGx6nWU09le/Vqiboyzd6MwIQ/vhpjGURp6gDwhqVIT59VtczIUQb6vOyW1u7FQE/OVjwd
FCTJ2Hkc+1HJ+nZP6l0rbVuSkflZcsBsHeQtpMPhK75L1isv8Kxsbn0F9eiVpENeV3C9E+RgKOgU
OqndIIl35Cfh2bRr2Y8plZ19W1s24P7upE0f+7yjevINOEAnf0RPrQPmri7T/GufPFpIL6YnX5eW
cHi7Vzrk+K0GY0kmIgNDhUY+hAjkN5XYoTkUsQec7LM0teMFdDdXSd4AzntjSxerZdotC/JCFVgE
fJA9IiScm9351VZ+pUcauDP1gVCgvsnrr9SCoYyGHGoCJvi2m/OkI2F89OSzU1kYmA1xyKGVp8VH
gqccu+Tje7dIJKfsbBc/mN+tj00QZZwaI4rK4QwmlebksquYLyk18dj8tAfpsTsEmTHNqtlJW9Bw
xswqx4ruYuWRlhpcaVjIQVo8FPKDTEPCfoEjAysKXx6JbhqbqOf5kC00QJIybe8mwAGCY7aVT3cH
1dWroAcNsTIfB+yh4pS7fGfLDv+fdCg04h/F5rhqV99/5m+/PSNjXnUHW3UWBu1Y/ul/o3Xbz3KV
gEYaZhjG8+L8eBpQ23TSEU1Pwl2r83BBtrWOboarnN6Y9lqC0/pG5hdowhr+PzOJlDf6DF4C6Far
QfwCmMCVcjL5DRkA2mbemI0EBH8WVRIJLaQri1kL3ADVWEplxICn+R45oWrWGPe5vx8ApXug4qAx
H8HB7SdPrYxdhXBe3XBXC8UtAA3WwKcFVOKNaiKf7Nloitoq8WSJ+r0dlmAfjg7ABrt6yiDKZl4R
pL0JbD127NfJ8vB2pJxF2xq9XsXlehI9lGyPe3KKxRRBBNOkE3VwXlekmHSXmsSoPhWN7nXn3I16
CVDg6CdIGeQyG4kKSDlVt51p8fsBxfvXRrH9Ym6waJPuUTdGdGdt3+6MQDVJA5b7IBuqrwhYanXA
xILqPIA8tTviFvV+r6RvbOzPh0yn6QwMId1K3ARienOUtzkon/1xghzByTmfd3KpeVbUu5GtCbgI
jXyUWVsIiG21yMB7CtVTgMdeXjb+MCCFAu6b9OUQIooG9UCOA/pWSRqMTuTqUQmKMBSnZJcYhe5L
lu3D37DdxpZA1wHHU+1NPt4qxClUEvxURW6pqD28D/j9FVUfSGqBlIZHaXwhbFynB2WJrCJQvvGB
Qs6HWuD665u4eP12zf5DXuo/GxKN3lQi2/7vY9HCEtfzD7fHt4+k7ZrkvfvRC/3Tq//sh1rAF9HM
EgX+P/ugxh9p/6Chp06bCPL7P/qg2h81DcwBUmU26X/azf1b2l/94wTVKJxaWWDdLqR+fib9A97t
r/xPrBkZJ4PvEwS1L5V/qpqCO5JAbr23oQLnExTE7EODqTnOegvAr2otz6bySEJ42+ifRUdQdyrN
FXVvnV537cLIISOXVAnP+UaSJnPQYWvFMBfWkD4kxOOgx+97GiSxDZrz7AhKvmkRBOhZwurbSY7g
68o3Ja0mHQmcrKvnxkce40r0pNw1BXFvkdhu8wHmBCmW8nB4MxEa/6z6voVBgfbO/VjYx9Aw6mJt
SGgW9RYqmpRitdkIQ8aRUQ946NLaQHYlG1/k0171RiEQKCmStaNU/Ja2r1Fa0We2OeBZVJP3SkaK
Nz5QFD41QvLQHlAKNMx4Q/eQeKof2sypqJXibHYRyUWNAiGsoMnNSPeuSDZKmCt04sF7UDwJxMe6
OxwNUgJoQgKjMpF8jen6BrnIIqlWmI91jhk8UcZwDzpbWW5lyDsYoPY1udo2kTnTDrD/94c6Dc1j
c1upmD06LcTvRrb3m5JjWhMJi7yNdnZezbqapGeOWU2a3qU7aGj3uZ+Vp9nQQ3iU4/nJSKZmuoCy
urAOJL21xm1y0ovdrKTYv5eLQCKitozzOoEOWZ1wtg77+OEU9RxQrmOd7cZuOmKQqn0zIjMo1OOW
oX8eq7M/VJGrWE9VmQZnu3YSvZidyZfjC4EfNHPblVAMmKBwa3NNOonrgz1ZKrHUwx8/bguIic/V
YcIdhjtILlPZR9V7q53hidL21VdgEMwUtUgftE7tvKzYr/MqnTXnrAnGQn4ZgdfcI5d420YnGebB
4bCp05UmlXP4lp96v2jjQ8BiC8yDlEIwh9nVRQaovNRkAr83aZtt8W2MaXtM5ofeACbIKeZ1j9Yj
rY5A6Z+CVEnRKVeKD+YBnUtMdOA5Lboyy/tqkWfZBh3OfGWqhD1tbSzHRgUtp590F8Hxs2vW1OiB
m2z0M2jMCM4ZDvzwBGvVdP8bGFyQK/++tXXL97L9w/9cfH5mSRH9rz/MWhH4t39hc3mD3wyuPfkj
YqU0hsPiYmNVYdl+C/x5xlImxP7I+dOvQVjjP8X9kqL80SJLYNuW6HdAZuDPNpeCyh8p2fICmRZY
gCnN/1DgP/lLIBRoZBNOgI5IITaXFMSldusZ0mM2IrkaTihjGP3iEE2TZmGpmzyf4ZRPcqC8txkM
z0pHx5i53E0n2mJy7p0TkjZ1PMdlg/aJzglBWkU68jwFC69N5o0VQBjEOFs4/ZVXt8xu5M5CaT9t
EOQxXaNe5rQJVCwvnrAO5k0x04blfkKODKeFxjjepAvzcVGdZ0kZ7PtpcrrLSbi2KwQcHtq7/GN8
Nb7GVxLd+vqU75LD80mf5fsrEpP6X2Li/voOXUAd6GYbNbRyU0OKS+3L6dN8LF/qF3XiGo/yJ/6h
+aZUnvlWvpQvx08a35AsOL8BrIlvcf72wfH0Se/MUnWwaSXQm3KKXNURWlSqOWRtv/sbIcQTnEoQ
aKESTY3jcyZ9nVIFYi7aVQdKBVeAWpd6tpeDbl1IuRJhtBrdadVwMJ+qZmdlU1rGGBL09y2Yl/X5
S9pZT+T2784P6TN9CgjVn6mJwjUqzmBvSb1DcnaqG7LAJ9EW2kXYTuOFPyyq34E8Xj3NC5/gv+g0
r00QIZ34I/7zn2CCXLMKlgBo/IA2/e9nFX7HKECjAAH1G+ZFu0Cu5vQUyCf5REMHokaPP1My90CF
Od2TdYcK7f98JVz7tEtc5d/3aapYV/8Gjv22eLSno++8MYGER0Twl6Pf0Mgp0nvkPI7uJDy5g49o
BblOFr1r+5h498wD0SUvCkhEecYV86RMrpyAeWGf8iw9V9Rc9VAPB1/26ft8PrpgMHHHSBsaT7C+
lmQNOt3t76zX8QOIgHqv1tTiHL6DVyG3kc6rW9IZJFkjVN8sR3tL5hCpNMgg/PU+/4x2neLSyjEq
3fReWpOB6BbJvYwejEmDDSf97KcZudzvX3So0kAaCVpJ40AGp5yKnLDT7H3gAeQmoI5O7qJl9xXT
FO1eWh1uYHW20Lnn0TZ6Pr9W0JGhxqwHr7+JdJSq3CW6/MvmYUJQnzlLAEuTJ+Wh/ejDdHN6HBaR
l9/UJAud5Ibug7j4suHcIaZWIuqHNgoJPac+IHUZnJ8PMwXFEHinXzHPflXvxXv13gB0QRgnQobG
maw/5LXGtttDTOSEQRHeI2xD0T9LQ4gYjeGNlPSR0HihobaHwNFQOKAVj7dduK+8JHPjhUx/1t/8
wvfx/0Sf5e+Y9+vDfGHffw3zP+MwX7Mmlz2W/rOtibDEf2XMDDT9QKtCBtGEbf1hK6v7UbHiU6aH
lRp9Dqq+RQUDsIHZnqd2o6mI9EMl+7m5vvaRF5vDf8ZHKr9rMpFnmBgUHcFuXmwRqaGmta0VKED5
oK281r17RAdi7R6vXNvVD7rYHP7mD/ruWng5cFB+CEp0ohNCk78cuEQtYxU4tB72ewh7mkWBpTAP
Qmv1MFWTcQzaaoympt1OXK3Yk0s8JygNTqi9NYh8ojIn1Z6Knilp9biaxxIat3qSgdo4x3UwOWF5
m3Vd9ZVLaocNbk+bJgSYwIRmgZx22ZX79s1l+dnlXAxQ0aaTpEkOeigkj914oNDvnomaSHYhaWK5
KONGECcSj82sdyhJyk9CU7besnGQpdHJg4+r4pVEuumR5rq26f7uMv3xdl+MawQfxT7knB8C+tUM
PE4122dUEV0kCTbW02RqTdWnitjA2gxv/WoMm1Wy+fm6uTbkxsW+/08+5MbF/vb/e8jFjPvJjPzu
XPuDZSzhz8uqhJtXvwJ2ilKnem2PTry61rjl2tS6pDv9I6bWtWslif3jLvA3X+t3757Lm4oWPnRE
TRb/XVittoe2eh5SPXx6kt3NBq1C5/n5/vb2Slbisq2wCOFFq/U/f86FOYmsYtLb4nNO8+immwEc
deT5Poym3eyN0thMx21HIc/tZy11rVAKNXfvUFh0hmW1LpzX17nnS6E/p1eNQ4lsXTmPukPR3FmT
tHbsq079NwvyZzfm0r40o0VXR+xLCSTqBvuHEtlxZweol8Z+ClfMlcmfUkB1i101rzdwbWSgI7UD
7nV2xc6IiPwn56Jc2JnoH3gu1ybM9377wyr8WyfM7+7bP0yYSwKpAaoU+T0mTE/jeGcyb18E7qUM
KRtWGTCJK979tfFWLlII0HuQ5G4Yb2rC7zlKYJvsTgiVqJ4We3Hisd9VGn6Yc5hqyJ9od8g09me3
9iBfZIRL7ZUTurZivgfihxv9X75iro7YBQvm7x2x7xnws1Vx4Sm3KLf1acIMKXK3DAEope5+quue
8oXGGy3JIS/83bPkwlz+w2fJ1ZtwYVf/M27C7yUQKbpSXSXnL7pCXZhG7YCuzdCi3up5L3S9qoIh
XL3Q98t7Cg6e8xn5DoAZz9o8u7vW15zp7e1ac8HTetPFyX2aetP7gzP9uYnULHHn/2o2/NtJ6Rc2
Mjt2VlueOSk5NJ3GY6NxJzsDqFB8NwkRj+qhKfFbOy8X7ZyF/DRZIT61K7+6d46krDk9sfS7QHMe
pOCjnmrPhkdDkimIqSmqU751j0S5s9v7u4fMVbYT/zQnXzKdSa7kWt5kRiLNHaeWl4QA+ly+/M4J
t5EDoWIRB5/wPv2z23qV/4milQb2aktqSvLxncGo7D192zmfkhvOKFb6qKN7E8f1n5E+5e1T1/qw
vE9otI7vNs689fZB/MZW/RaFbZDwrhNgc4n7vjVWTr7cWp7pG/7MZoeCyst5gId2/DZAZXKGuih/
1jmiDehLGO6XxWPCR04848Zci3SZEsqzx8NXNz8Gj707zrme99R9n3jL58F7XFvOI+kt93F7k7uh
zscVTjkbvILNOHzkqWUL2nw+9y2Hw8HVidybHJSzwpmvb3e73KF0GKDP5S9aXzye6GLgLD7GTeo0
wdFtvNbvvMXR/XhQMf10/mBzP7gfBq/LeRVs3iXg7+BpcXRW2QzKkccG4Q3u02pxmMHp8ckObeLl
oliKNwNqGcSzYd4/1V8ntCdLZ3BP88PyMDuC13Op/DjH+cGFzblVSR8elqe5thEfK84QdSy+HlIH
gCAf/7F+NsL9xnJep19H5+FB3qFTieCJ49RLlF25x5XfevKT/wyFwUcm0i9nz6139AYPzFNgrrjN
kjs6s8gJT87JmRbudOD6rqwE4Rr+bCFcePFQXeOJIlYnfUB8tAJmXMAqmJVh4mxWCOMFxXLwvS2S
io4yf25nvjLnFINT4LveFa/vmqXQhWPzwx72/8VSXLs/Fxt909V1N6J8wf0Rk2q/MjeDDwCQ/tDu
i+KdPdvJ3fnraen6WsgaKBw5iLbL+fx2d+X2XDdaF27+L6P1y2j99zRaF77jP3JRXrMPF27lP9J+
qgJT8VfGnLLWBBIG7tbksm4n6d3+HJcYK7GZNZ4civ0RKYegD47+0T8HaPH7+cMYAIkO0fTjudO8
Zpfsvo8TFSnxHPjxoHwtZkqgBNb87Kmu4gHX9FFS81Ofhhgejeum5k0/7adogng4NB5wIy/BozZ2
VHxUkORNUDwATHYnzvLo+b0PZMx/jTzbs3yxk07Cw2zwpdsTu2jvKQFAV7dyc486DTE7HkOGV4M1
XR+c2Ll/1dzXir+LEB+nIfwEKLst2R1v0nB7AxQVx6h3bkp3qdKKcmmv63ctPLtLdtrCWW6Xj88T
kgKxM81wH+i9ajvn712bbfpj8WDgK5DPMB08wBONUndH50Pcmy9xQrdfbN88P/C8cCo+Pj6ohs7d
g58GUZCFOc4riOLgGFR0Vu2nsdfeo/0QTAKQ0aFwCiyXxkbhz/dtxvPKWF+48ok1xkXUlGT+GT20
q92ja/ElRp5+Ub4YyUXviQqnGEZ9PvjVDBhaWM1GD2hyIFN6VEmiVHjhiQ+WOIh8ILD8JrrEAoL1
aIXhap4ZxAy/+FsdxgEi4O4hSPzWzXieowOw+f55mocpz47TdEXMW9mevKEpHbzV4IwLmgb18vSE
Ki//6xslBH8btDOAwh6e/t5XHTUYfcOFNuZU+GBcDA+Fs0Jal8uY8IWIxszwTDxumuC4+aL2tc0k
VAKZRFA2Q6nZozUWHrjBtLcYGQREXcTZXbcAT+PHU6e+k2fntbYrl/VMXXahC/bfK1wSwA5wukCZ
F9PEcXDP/TosgtwPhlm37tZyIHvFnHda7TwUF9x4nvOqcmExhYXr2Xmym+FI4hi6yUPP75lfeiPv
2FNN7pzEpauC1/kdt2JB3gkHFCazD7eHL5MLwmkXi4fEwNRc2sskmNouPIq70+YYOMksmrmxcwjj
a9Pnqqm4iMp+mYp/WlOhyMIUXPr4P2wLl8EuWtdSmliYij5oMRStPwl7DP4Y7HfjnzaGPWtJxUaI
Z4ynfSjsg+LJ/okVuA8RBgIlUXiHgCY47ntPwMqk9RGYdsunlnDg6J393EuYzyaLMHOzcO4Vq241
zCZPI/NZd/bkYc/z0wbYgceqiPwi0PCeiS9YvSeX4j9vqW9kZ60+xTedm83RLAvpijBXAy0EfTWL
1+WMor5rfa8crN01GIp5Zfu87F3dIBtZxLSCCWmd872ijy6R/GpwxfZIZ6d31HW9im2RlqtP2eyM
VYIV7mmesJPiMXGRUXSPISQD7h58Ch+We3gIYu5bxL8jLCVMPQ/aMT8jvwzRsPdp5RfWofImbG+K
ZS2wrwevDONb8bocdIo4FiYCmy+QOq9e8Tpsr/Im3kGZHoKa1yMFHdJgx917Eje8X+ShOOq3I9tP
cUTJIw7E92ieBclcmdYhP/nExEdAIMw574RxyYLaFey+lDNL/dyvAs6JayzYBbLgyBkIq7/3Yq4D
SX4vX+WhuB6RuYjmB+88LcX5BOIn58mVlBwlPvn7ayP2CfE6jO26n+aYXGF2YZ6RZoDd4W7TWY7P
sDy7wn+gr8rOmLez7OZwoz+VM8w3e2u3bu+UOfLZgRWSsPl2ckYie+HMGDwU7xgiUs/4xG7KLnf0
2TGw30h0h+W3jS69bn32se6u2F3Q6/eiqZiPI2NA3yn2pcrt3MZFIcxB1cBVKCjQQM6XtkmQBrEf
+95hF+OcSJ7E9i62rpoNoQn2/mlK/xq2NFj3Xs5zXUAmQTgUOufaB2KrjkORp7CYX6aHPNfNyVPc
pRVUX7QNIosQr/Y4DSfH2FLbnUfebQnqJ6T/pluE1s0hTDy2+T372t7FKTmxtvyGO2dwJynJAP92
S1damaHhQmCctct2aYa3q5qtsmEbWw3soSon3rip96QEdItkgtecYMW0F+tr79Pe0UsDzY0AQi2m
C3s2OA/iCtGnF6fM6XvT45R6LlsuHSFY9yev8Y9eSWqLdmg7pMr5bNt32Pp6xzHJGpzd++mefR6/
bEoqfNbOtHm7VEL1SX+fvCO29R4xM1svXVrLfjojrhb8UAJtOtfjfuXOglSOtzoHT0HvSyuGFs8z
CkGpbaX5GGa++1VgH76+Mnf3QTndvb1fvx6c+/vB+cDr2zNg7nF6uJ+svYXw9hQYYDcixdI6d+JT
av5BLykXzqQDGYsP/Ph4sKeNRxrEE9Os9oepvY0YYYs7RSciJg5C9Ayp4UF3IiNFvikcpqhrMzDC
Foq7BXuA7T1nNBOPuhBezxLgFem9IdDm8XTOSAp3nL4LzDoxmaiWM4WgA7g4y0wHWidiXM9+jZ/p
mmE5M0OFG6fNaWxJagh9BSbUWvUM98SNWbrxVKT3HN8Ofc3PN9Hmq/SRMAj3zP2CB7g2LkEYajrw
MZDiVCd+zNtIV1IWxjf85Wdbz0VKR6+spOrHljrJd7au9tXvmEQsWOGhikVBBeU7PhmfROwhFnQJ
i1IJoqnqGwHdAu6MACqWqywVDOxxjYwRv3cz2UeCPZrqrli7E3cl3FRjWQVvinO8x4p5xebbU8Wq
CTuGxxpAe5tDmcbe4b3uTvfHsLmlZ8WqDRUHa8dxWMJQWZQhdhrLjAAUlk5YbDBofkpuk8Zo3w/C
DLuCVzvu1Fv1Nlken5W1sUqX0cxY949lODoSr4LnhkUjs7q1iQ2ELRR2GPYyBDysLDtDGqas2wm2
8Lf3lvgNUjl03d7X8WGZNlNaRrDIxCiJBCO+9YJm1278MAQcRTq35zXDllYVs3GBZQ6z28gXZ9lN
Sdh6JO46Hw+2uEdnBB+bvPTj8NiER6/G70ywbynvzyzwD6GFeTmwiE9s2mdm02vjurjVDdOTcWIE
47B9ywhqKk/dEcex/kUIdAiVGdlQZiHpUuHd8pM+Gow0gq64G0dcDfQXyaeLf5FmZMuvAfKg/sRv
PRMRnyFMNidynBLviEgG64ZO3+LhIx6PbRJpVWwXN4NWlr5CfvyIWy1jYe1wINyqvtZgIQMTFi3a
H99mLMJ35ykPeivfCTcC4Ykj2MiuIhKtyIb4SMoENjGH5oglLJarjcG2CVMj7kjGPUeWcJs/YuZm
ezcnnGGsmAk5pk0EvASeIEZFAaPj/UW4c5zJjosFZzmZ31vR952ZSryl+TwsaBjAYv5+BNm8DzvX
nhVrGbBk8dDPjRXDJZLuTvwq7djI/f0tTZfFVFrvPWvG1/dUtICr/rah0mb5MeUURBBhrC1P40ts
run9fibdsDEv8vt+Oi7ExiwmnHgHidBk/+1U4JQEhUczT7a8M4vojci7nbXQHxKHfYiHGA1EfFw1
WKqB6b+LiZzgFAxhTAiI08EtyJfn1XFThdMkKFw3+zySqLYY3SOFkJrxs72EqdyFNGqrHfeDecwN
Endbv4lDMatFhFw/irvNrkiww1y/E9uQdCeOFX+13HYq/k2PwFC9ETuniAbjkDCKaJCjXabdFYfw
aoytXyR/f8XYv2LsY74tk6Jr/++/KNfCiYt0vYmAFn0eycYdcH7FxtHi5L0KM6muroEykR66EuSJ
538onvwKXn4FL7+Cl1/By6/g5d9jcIgM6M9Cl4vKjiLlOZx0zDdQA3LSs9DEJ75CArz2GRcAob/p
M64HYRelgl9B2K8g7FcQht/1Kwj7rw/CrnrRF4Wqv8uLNq/Y40uKhizXaW6PVErQ4vque1QzUTgv
ltpGFFYFcoz6o0Oyguqu8V1DrIhNTfLGZ0/3ERMhmZr6Z/IwIr/9W9YInJ7lvX+KvGzqfpa2I388
nuekt+FL+kY4kDY4ksQZAT3SZgH4m0jIiJzHb3nWhYiPr+G+rl7pBe7rn/dKr5a/vivpP0RG/03L
X8p3g7y/cngmmpBOokeCfgkhH5oeNaS+E5OfbB35OpFze3j4eDi5byRVS8APD/yh8simL4AJDnzX
RGpd5PvIQ83O3tvN2dnUHIqYmnN3JzkboATzYlNs2tDado/qVltrq3Gn31V+RUK7BjliUq5qSS05
2+32PaNUuCWrmTlbUlHn+Xkuz8Ckzs8h4lqk+o9BSXY0DoSY4gkwa+0JSMhIcB0HDq/unfP8OXPM
3dfXbezcUgbgXCXvI/F2X9QA0KfjDwAIwHk8CNimFCweFiS+l0dn7358HFywH9Tyyf4/NN4DpQ3y
goa4YCCcoEIQROaO8Iy4+t0D9+L7HvHOXcA3jhCggt3Hz8Eev59F/2FkLmL7LEntFHl3HayyeCwo
+bgvg48cofNkOsEdRJxHpH2cm9G5++ayh4CXHX/pgH9ZgqC5hyPjR0IbjpKHKNv1FFcC9JdJ8iUU
JriWAznXhw+gNqfvu/YF9uXgf52uwE2/S6g/m2MXTvWonSRjVKkHTF6qp/0nMOtwmJu3yetkRy+X
3bhtfRTUxthTgVgi7Ybqm+JKZ8dcWbeQA3X0rg+CTTO+le8TinyeBBYb2VB63NMUnn6Eu4nf0z3j
+ecjoIlM38/O+8JRt4+t2Vd71sZprSTUaT9FCTR33xHNcjykFVdJ5N7nQR5kvuSlt+ltvFIdUblL
qAiJnLbAB//8nL4Jdj87pwu3vmsiXUsrUVuhQqW7VKIohWgBSpfguEQ9D0CM006/sSZuJ8TcaSRN
1+HHIZiDXYIxRWWTKmD7XZTRmPP0URCYGGpEAyXMbPX/2Puy3riRNNu/Uph3GkFGkEECdy7QQTKZ
eyoztb8QkiVx33cO7n+fw3R1l5R2KceYmukq3IYNG7akJBmM+NbznYOeEaKm1FEfMKJ6YSuAC+jC
mp559jD1CQ8k3P/ULdBxv1OTFn2DzQT5GdCynboDU38oBXCps73DBF9q0Ylzb9H7AR6t3k1otOom
xt9Te3tqMoPffT610yc409T+nkD2034PzATdd9DrTuSMdO9B93tVQEOIihSF52EeAn5doYMJmaF1
jyrdk7Yb7fkE+dHNHO4ejV+8RXBQop8BGMDs1E5DEXq643jRn2BJhhUBv8Z2E16htekSnINmikbx
W+50q5cX1357u1m/Js7hKo2giSRw/mCjAgt/+DiDxzfDqoBQm6rjU8178vvTnx0q3+hbo1HQzKd/
T12gqVaO9iKK6+Wpn4yW7X9zeylnIxINSwN3gAySkwhywiBgXnc+LW93Q+eFmLpngfBN0NOaMLzL
JSzGMTchS2neEHGTWDc3x8xKZqcnhE3cv7xAB+JkIz8/Bz+OEH+zjqcBzXf+nfRp0NIGN1oc4h2D
BKgFpJnTOlBFntUOxOCsca3cXbjoJW95mhB7d9V/ecv/LW95cT+cdW3+kP1wyRgrZ8X+f95puWR2
T8jAdxv3X2b3z2V2zyKkP5lXvxQonYgi3u2u/41A6VLQqZwFSn+WoPNS2K+cBUh/3rCf/4i/RecQ
KZ5odjGYcGYdIRDlgXQEoR5I2Fsgd3ZZP1/s0mO1kecAeVuvQFLYsXiNNh4iOWAPrOYGMHozWCK8
mCdLYHsEwD5I7772pgrO/9EEZ5WjzcZNhkpMKADUazfRCVeRmtOUgX9jIPIOIhPU7E6WinBfFmIP
8d01hjUvhLIXH+8sP/uLPZ72w9ayTqDpSyb+5HMKQD2pkqCeAiwCpfPrBhAZdset+yk0n7CwvYVg
3CyvkX4gAYnm0Uo7YUULs9lMONBwNo2JgIkcbOiDgBY8tF+BPpngruEOIKtZsjGQ8k+QowYd8glw
CSiPSfFOPbN3oKEFZSrRaY4qz4zG/jyQu/hwZ9HCX+rh6A+R3+/e3Nm5G0jkpQprwdcBaUex2t+i
rnF7jzwa2DuCKojjXDFUXFrzVJ28cq72OcZlZBP5yIV0YnJb3yWr7+7k7IiA97qC4BTuZDdbLI+f
v8OLj3nmM/8HH1OdVvSz5zwrFKg0C7QGCsoAi05Y0mgLbRgxC2C9nqfiy/Niq4inh7XjYX40WC62
KNmAnQZf2T0D7Ihvy0zU0KaywmA/UgfSlrPkSllrc22lz5OjBwmo+eerN93RZ3d85h1H1+CZ3uOO
wW07W6Gg9/nHn7R1Pvv8My9WRxnLFA7rUUJHF8NAgxndPk/DZDLEcyCXAVvRbNT5hNCckOixJc9n
8mqCjU8ZvD/zrUMFZay3ElP5qFh0a2rKMA6uoGZ8GO1SAJwm2s52D5/f+IV1Mc7z314jUFPGuiT7
B4yO7S8l2D/2Gr8dCeOsBJ9DgKumBS6wAtM3dkBsgS3LzFDbQwlVEtfTzhiRez+jrjpbCAeTbJNo
hTp7HlHde8Xv1ytw3dyU4iFHTFsK3CUG2qYKoY8sfFmKA3whBpyOqOO9QXsLsLy3C2+XTqvwyds1
FHz9Xbwn5aMUEsi/OLAqA27+3hD3BQrAU7X4cTP9T2sVE5wVDr621w/Ty5OcUlifv6xL5844M+N/
/nNnTJbk3cr97Lm7tH3PDG7zh2/fM6P719y+Z+b6f2r7XvCOxpkN/inveMkAnypZ7zban8YAKz9e
FTSiJplsMD+eWeA0kuRK1TrmPPsYT6ocyKFhHOrrHWydeUSIcgN7Z2GWYmpSXZhcgIblDw3bbxc/
s87xWCuZRHvM10LWfRtiomjELOxgb07MXrvEpvMUYPsJzm9gmAr6thPO86hiEOp5VR49iHQXwg/h
yAG8xkzXZOHBqUHnreU+AJI+224JnkOx3kI8RevoK4L2bygSTOVkFjWP0FuzhkXvTKNGIQr2wYzM
Q/CHeJgiQZNmKrSGNkSTkf8ks9BOALHGFzH9oSCAVixiKdbTFEcX+MLnxha8mxcW58zqD0UAFkoX
b8aCNhDG9/jJ4q8yuB5oSuHPDH4rE5tHcpqmmWZrMG2M/+Hi/u9drGkKu8dsOZ1NPiIT02zAo4Gf
LPDfU9Q0TeJM84jTpz0WAl/79su/mr4H/MFICqGxNoH4J5h/jmYGWoa2guagjoko6BRhvGvqsoNy
a/o34P6YSMJYOMfEQHsasOjwU5idgk6G8w29Ly9lOKgefDSfL9nv+KffttOZf0o8OWmyCNuJIEsq
xLMnFoV5uIYm6xQaViK1ZtN/THsksdPF4+PdYN1RE8x1UPLC7PoLGGzgw0Pxsn9bBtj1ueljMyTW
pXd7ceOf+aX/nzb+D2mjdP23t3jmVCF1nrZ5grd4CuenSsX0a3ppU/gWzq4X15ghwiwRBshPQX+A
93v9/FwgMNu/3d6CeuD1FYJeAIIgll1MER7madfLt7c3zBIe5+abhHbs9HKXipjOs3nEiF6AEZ0c
c3ipgwG3qV8bLo++PYgLNu/i05159L/W0102Wme+/l9G66LROgtL/mlG62KkcJZj/qGRwg8DbUMm
MgRtZIWeihPvwivX1YJ46OEL4aUgpYQjDfFTAaq7USyftBkR8fKCjf4h5az+7pJnjxsoUq2FCi7p
c/mlJzpYKfQSAiz1M/MxftrKrZOEcgll1ySZpSM4UpkMqlEWQQKR3XcdiPaLJK1MCdJXSas8535h
tulQOiqPKgEhLnLpjn8YMPx2x+wslEvCKFLdCoYTTCQt5nAByfHNfEHFsEF9sMZg7zwHDcjN0wRK
WG498PNf8MCnKv93meq7WzgL6JKSs0FjuAUk1pOJPnj2NCg30dnFYqKFmeYGPeCE9oiujm8xsBCf
xwDKFBV9dgdnUVPSN1XkF7iDzZQdv+w3EyHibgZOv3pitblZhmJ/4ZKX1v087Pjj1/3EZP7ZU5/F
E1Xe1J0k4anlWYFIDriwwkTtC6WOArCCwhlxXiZiBDD5QHLV2mKObwoNE7FPgSYILAAkhjleyRT9
qij7o8oBkNLb7ecr9WNb9257nLn2Xm8lSUlxm7fw1s9ThImoDGEnShpTSHtvOa0JPqJcXE0ki18Z
iIUm2kZnW055yDTYPZ9fT5HAdOsQL0Zsj0H029u349vnd3pxI0/v/J3B+eM38sVXeuZJ/0mv9JKZ
ZGfu659vJi+d1jO7nngR7aIcezARm6v1/PN9c+HDz7HNP/fhJ6GJT075CR/xblOGPVWJ28El4bRU
OMAyaEpATGJGm/CuFutpCj4woQEOSFUDyjHwa4DuKxdbkDNMiKeXqePwYH/+xJfO9Dny9593puUL
QcQ5ifwfEURc8EanxXv3xv4Ab3Rxk5zZ2GQMNJ6X0yYhJqjEPAB5ES3BA1SQWQZZA3yCJB57Czk/
RNk1cAAPi2jmboFFdIBlPGI237wQmVy8p3Nr+me4pzP7+kcepp9SFv5bA/3dpziAGq9oyten5pfs
7Zdj/VRDlzf4Wv2f6cO+ZvlQBp5f/9+P/4Rg7q/Xsp7qpw//sNM6qId981oOh9eqifGj33SWpu/8
r37xl9fTp1wP+eu//9vXrEnr6dO8IEvfK1eigy3LfOpS/L4A5t+em182TfX045/7pnupql8IiBYN
rjOVqbqhI6r5pns5fYUYMiQMZK4qEMfEy/tV+FJRv+gGh+YY1RmHCvEEvaqypvb//d+mL+FjGJGh
aIs7lI2fERw+MyeccpUTqhqccYqPZfws5pKaMeukzKdWUXtLOkCBewiBjnXpCIF3RbZVP4zsTvWP
hgx58lHr5i3xaouq0YypfjRTR3mY9562SEcCgVVVz74du5/aTZvga5lVoMz+uFFOL/+3XfRXU7Pm
ikrYJIYKnAQUZyA/Ci/++5vtPw720T7c2tb/++XutapfSwhd4/x82Hw//Mh/CF4bFMVrbkAXiUKW
A1nNt31I1S/YfzKUVLGhNI1MNdxf9yGlXyC7aiBfxU9Rht3yj31IlS+cQb4XqazK+UkP+++H8eqb
u/9U+Hq6/LuU54c3/j5WLeuGlnFSyqaXuJAuUlEelzXfDrJ8nAd1wETQtb6Tqe1GjaV9yNpbKLpb
jQfpdpWFS0JBzV82IIQp1W3TRoLTyGqMahsVVfyo671rthJD0XzQUPNWPJCA99odLSsIxsVhthxk
yFrr5QBiucgA1CQY32LVe2CSn86GUe/WUuyCKaofTBInhy7nuUgi39039RCZvM3YIpfj3DRqKMQP
XWp1huG7ojSCxhdtVhaHUoGKtt/LAJg3Qe8MXYJ4hsu9KaeYEOi5XaagF0p0NjPa9C4K/fyKBRQk
o3qNmmFQXmeMPvllsE0T7UB83gqVlCYtdNCWhWC8o3w7ZsFtbQT7UJLXUGXZ+AGYddQBhHtR1azV
Vgf0SaWdpYc5dAuVEPLX3HAYaRQ7rciG5skbcUPXLL1QNlmvrJNmXA8jAWyHFUhtWh3jLoS8Vn78
VLkacu++Ep4uSfi6BDL5vgQ/WN1BQ7rSF3GuNrbMB2+d5mpvy+1g+lW0ojnGL9zUOEZuvMgMfdco
0CVM6qx/LavizdD1yvRVD1re0bCoZbDiRZ7ZpfpT7vYLaFMJyIVnihkWIeTImWF3Lt+lQfzWDOUo
QmSQELMGoajCy3ynjdnMa2LCBMR9wfTjky4xK6+uFspABhGXEMxNyygxWxKWDsMSiqZipe2Sfp5V
Mj928jNPB8yD+lWwHALQ7HnKCCnuNMmFWpet1eMdN9kY3gXBeJP43KkCD6vcaK5dpH12NfgsW9dl
112NagSov9RJyzGtHqrKN5wkx47j8dc2pei8QBq99hXXZmrLlxD7DqFN3qerSh7WXCIYDWn7m6rO
QdIa1ZASVvLC7JVGZCFqwEo8N3iyi8Lq2pVHGz7UCkkjwvItbYJZUOON0NqBLhoXVUPNJvXtNgck
38sXmReY5fBYDOC1agorkzSzGtJ9nYJ81chFm+SrwlPMlDy0UEU3QtCvloktobXVU7yMFJNZoYrD
YVz1euzw8or4vdPVy9AIZsY2gppirEF6kd6yQN2kPSB8OkEpW5J3nOmoXHeeTXhppm3rlDcn8/jH
eI4PAcifI+KA2f196/+3+Pkp/Wjs8f3fTLsiI8TgMO4yup+cICj4u2mXjS+KxjBQoyG8gPnX4N5/
Ne1M+QJbb+hEURj+/mDajS+QwYbVJzJFcAJ1158JMaZQ/bd8jysypOsMg6kGU5iiKada17vsoWiK
oEhrbBg39Nt9lNZxIXgbSnYW530q3i3Kr37ll/Q3Kh2Ffnc5g3CothLIeGMpqHIW0BQqtNu8IfLN
GpTH96NRB8+EF34h4qrJNrrEmnrW6WkAqGCidM8VTXRPxJ7Sbodw0Og8SWMXxZlGDXe9O3ix7flV
A5qvJg/3rGEYJfNrLSCmS41kVbE6wXRXmneLtiEpei6GCsFqICr0+8j1MlewwVV70WpKOUAFW86g
mKqEya3ql7AhchnSfaSV2ZXRJS3upQiBXY0C3pqsjllrSUwP7ks39xYdVKAxhjfqiW5WLIRcnhvk
OfRQy1QBgVvkKo8GlXhhDgP3bytD1YCPlGPIU/dp0utCVSWJmKNU08SSNS5xU4/yduuVcXZX9W6y
yro8PHgpL8N5SAeGwUo5zRsc0KJxTdIyjNlJTVFctS1XPFuuB7l9DXlUaHYtj/Wjlxnqznf9kc4G
+IF7vWokwLDKWNGEESudhtm8tLglndwHc6lKWsxfRt6w51Gdgih5UPLM1HOpeFCY4d4FRh9nFlH1
GGjElFSd8MgIF0RJ1z0yElSyUHxZv1OGtkdluK+T5yQZgm6WsQHusimqyjMrousAi3qGvO8kL6Fz
VqsVyMBGudmHHdUkUXRNUpu0CXQJCkysJU7Xa01jpl2pr7BrczKFBMa1rit+jv0Csyy8NE9Buyxx
7dHvNYwZJrXCnqSkkhQzHkPq2Vo0+OA0L4fiaujq9jksuwa6ssZYw1wHTa+aCavaAiryunLDiFqO
ZjT2+qwtitF3aq8b0BHvuuGmzjvMfqkpC2FBmdbuWtePkQK3SVmYrp9h4FQy+CzVMrl3MH9VvgY5
yVKbKXVnRQq2zFov/c4wlVLXXrxQCmUxxAO5Tj2lQmfYL0tw3eVtReYyKSvbl+O2uWfd5KqUwVdC
QeFKFDuOePcIZ9+jM9BrtBJlViLY9woeeII1g6KiY9AZySIZKhYvNBYPvoltIj3rocanCU2pAgBY
4wjskB76eLO+G9ZWpA8VxdhmDNLTxpeKIy1VGAdagrB8JgNREdtKxJTeZFTRrxRaKanQO4NBJa2I
auj0qUoZ2e1ICxRhpaBSBMkHyM43clRhFM3QujejCXMUWfUYpxm3ca3SvivmWuBX3MYMM0MrRBpy
3+zIYEgmT+Ia7MZG11wjvaVAIQZFmdno5EQbrmY51FqkXt8mfSoBazGqxctI22Y0ZVduNKA4jGyw
Sx7UTzkks0G1SLyM277exY/dUNeISprcBRtrEHDPZqNHXzuqJvUmzAdezfq8rFDh8OVAXRrS6F37
oATrbKVPy3SmBkX9NfZHrTabNiF0Uw8VBJGzvtURRpZ+A4XjahzBmq7F2uOoSSVytLBUdrXGh1se
VOQ6j9v04Bk+hI9JGbdXqhGrsj0WuoKB6YjyxPoD3e+H9P+vlrihOvyJo05fsrL8kJXh+785avkL
1wlFNkWYARleQ/5HDiYjz0KiBT+JkgOyfgXtl3eOWtU5fDufSgLY6v/IweDDAXci0wfB0+kyygQ/
kYOdEJjvPTXRFD7teY54QSYKO3OdipFKMCJRKFw3I89BG/Ir1me9GBBImyNpElHBXSzcmus3LY/r
udsU0o1b5OuCEs8xYsk2aqju4nvCZGgR4XUYcm374LYv4VAClem2hw03M5gBOv2+/ZqQ8nH04tZq
pWHvYoc6nCZQ4WsM3xyVLFrEGhTPSZUC+OOx8rGUg8ei1x/yDvFxmtHV0Ls3RPPpLK0HsEEW5UrW
E8lE5HyTa3KzHbvw1YUTLLIxEVBzt0jcJXfF0LZ2VQx8qShZ7VClHmw5kbkdSlD9ruW+/sokcsCt
JJs2wjBq1pW20SHbSVkfiDIflJ036qD2kIdQpDh4JpJG+N5OA2ZLyqDZ1dWrupSl2eA1qT3q2jir
u9Kz84y+ZGxEM7HTgeZSE6fR/fY6jPMD9fIXN5LuWOsqWOlAfZN6ean3gX/tRiWbwwjPjQyhvhQZ
hZknOTgPWj39Bu34qaD5Okvw+9Nay3+tIuO8Ztun5PUvUe6bwI6/f6o3T6gEPMXxL4sqfkpfqg8V
v+lHfz3gXP5i6IqKyoimIH7WUD78VmSRNfLFYFPEjaNPUHPD0f/1gMsMkbjMZGg86wyB+oQL+LXY
x76Ao0vHuQdeAEU6VAJ/5oBPBerfzrdOmCwjGkdgj9kqXUPx8GM7sJOxnzsSJIeyR+lALkBrTfRj
22kUhYlCd94t0A9Ccdz1d1ejnELHDyozGmfT3byL+7XQ6/pYypMDvA+gh3tl9HYdDUVG601G/UCg
JhnMf/qajCgaSqqEq7Jx0jd4d80kdH2lSfro0A581wdGNu/r3smrwCZtxp1AiVaBIV9oDPxgWRmh
YENBjUzRv1vWFgK0TSbH8UEZ1XHe1vqi7o27WtJXcaDJ9udPKJ+6bx/eIsp3mqLhgtO6KnTq1rx7
Ro3TVA9joh2MnQo2BNWigaVHL6QXcu+JKnwJNBWcAfeNd5TDXdhs9XpH07mK8hgCec9SanOUnwxU
S1yr8V9070XPbvrizm+uSLuo2zfKFjq4nSFZ4s/i8JpVO81fxWCgV+0AjMO+WSaOXj2MtSdSD8N1
gKZeN+Wi8i22DvcZ8Gb0ZciuWXv0023s70b+oEnOmDs6CBnUA+VWruwJO+gqMK8yxlsURXT5viag
zfethoOMulfmkgdOJJ2b9KC7C+rwJSpHwocR5zvjdnzSQCis1vA1y+CB3UXPSm5GEqosX2Mp2QQa
OoboEWVXXQVdleRVJw+DflT1pyJ0xdA2Is33SvFchJFVISXLldfWfaxVV6SG8JpZRRftNAkYxIIW
9+64d6Fq489IB1xBA8KUUjWl4Z6HAIvSOylYlf1S04DrG3NhyCuSL/NIVFeQ8FWgMAuGfQ/oWmOG
veCBIjtaMdfi3UMDQSTmeJIVgKf9ktb0Sbr3fJdASZODo4czGbHFx11ShF7pJZ2hHbogKUxNczG9
VQ2uNRAGwIHrspleBXSddkUgBqm4zmp46M+36nfnAocBNWUZfRRNRytlMhDvNurA6zqKAKQ51PpT
PdTIyLsKrNh5ZwgFxYJv4SYCRe81+4G5+dHVZBhIHHt0MhAPfbyaKik1KnGldogb48b1c19wrclR
WArXfenXF672nXHTYZZ1puOKOPeQTPl4NbfjrdTQPr7uFQpceQ/G/Zrf8Nxd1F2y0ozgZijT8EJx
46xZAwOOqyLKoyjzwMGgzPHxqoPrpYRFPLouB/Wh5nMfJdkbo3aJCPSosOWwGkXpa71dRaAC4Tr2
cu5fB0m711BCRe1Pp4sEKH+7DyD41IeHz184n9b4w6ZDW4oh58WOQ0cA87sf7y9QVCmJFM84pvmG
Nw7eNqdmrc8hdmxgnCdAyjsfork86xcEKlNgW8EAEsSwXiNsQrCdNaJVBTvW81CCdlSyQTS3LBbq
kjsjxkFLC+AzY6M1eEYT31hiRAyo2c4qWiGbGlRT0aFaTji6kImCCOlFWkOWda4ie95Wz97RXyqr
8jFeghkeEgdQGOBmKqFULOTQcg/qw+ercTLE368GeiNERpuHnjtALye6OhSRcdRvOpQuvnpAMQHO
jyNQCp+Z7htfZTdxLZSreIWF6BPhEisvZ4WBmrIobyEALQH6dMw33Sp8zZ7xHOg6tJd21Wk87bP7
POshlx6KKmPrG8dwka8ZOJ4gXrUoZ5M2hTRPYUbfZKztPQYUIQPU3su7FGqmjc2RJmwjxXF90934
C2PuuaZyoAuamQOKztkcE7hZbEkQMPWt3LfGaB0yNAluat9KwSEE8H4t1MqEB2t1oOz8TvA5X7mL
7kre94dhKsmIKXkvrF4VgW8VkMvRBB13rF+N6qxyNwYq7O4TyR7q+pAWJkX6ex9vXYxMsHnuhPt8
k+0UsD0dSxAUSbPP3+9p6u583VRGKZFVtHfRCvu42yNZMRLXb/VjcEuW8k5ejLtwXW2TrSHUOeL4
20ok+wYjbRg+iYTXo2UgxspsjZkkmyHk5R+T3o5TEy3Tql+U3VVZOrFkprJZViZ+Lob0AqS/gtmo
On5hp+AP7MwAmguQX1BNNxdNahbMljHysg5XamSlj/A7HGT4/rLIcehm8WNxlJbNQr8LH7U7edNu
k5l0BcdDC4y5h72Z6GjoiODYEKGyo9EufNXCeSiyOWWWlM2k0OkgXNqiBGQT0PeDBmzz+SqeBvq/
X0VELRxrqaI7+XEVhxAxTsIU/ehu3E1w2yzpwr+ZdCPideGbpLclTLtkM79CY8c0EpFstEUzi1fp
KgDTm7HPFj0GOdiMpEK5GwCP3Fwae5VPaojv71GlaM/D2CN0R3quTt34954sZ1lfjG4x7GPdCSCX
JKO9gcrgDBgV4cUK7P8qyl1RGXbiLTxvmQeLmO+1dh+mC2IstW5V5Q/MuNHrZQXaMm+joo1IrcGd
hyCm+5rrM68Vdbas3wbUUC2I39F9WouSCEUW7CUqhPHkXeVvimY32Y033OvlTu5tfJ2WZgyUv4/U
09QhPMXNrsMM/KzMrEA5jplVQWGwW2bhliZ2GaP25MT+LPDmNcjTKBZYxrEz6C7Oli254YlsDuF2
jDY5xvHDycgi+gtCjO6k25oFZsMNS0lvNLo1DAsHs21ecfNF7XBihwe9Es0zSrNUO0bNKlRmWbRv
JUcbngfEilo6B8DYarRUFJzaERqjpWqImOERcTMswxxUiUgwNN1ESLCRFApHvZmir0vCcV6jTK9a
WuWJzpdFyddJf+D+VYumKRLxVr8N+DVQmSIJsVqX9NnPgwuVIY2BDUdDQdWRQp0ddTdRKm0cfXJI
WQ195z5cuNpA7cJVKnMs+AXP8d3VVEUxNJ2qyAbh9M+DC4IOhpYFUXnwdP2lKhG60QhVGVJw0IDl
yvrzE3hia/ywu6EAaqioOU3pIXg3zso+dUC0SkUB5xhqSYHiaTFaQZp+pRqb4vylHzJiBnyBFh1d
e0WB2oZnoXpZzo2cL8uMXhp3/sENUeRSSFQRWjEmn+vAS13IArQRyUHW3buy89UZAkfhc23t0SZG
29J1agqnKiV7I5K2QcH3qpYlyEbIng/skoLmeayHCA9hjWoA/8A4kvGzyBK2qfcSoowHt+wchnqU
zzrI2hXFzBhlyRoTtHmwxOqFaO9jI0snqqrqYEIBOAgJLaOnat278LkPKOpsWUMOTZBXNokqYray
V5l9jp33+Rb4/glR75MRpaBjhoU/zZ+/u5Tkxcz3sqQ51EUticy1655XQh196GZFj5SGKGjJ7IL/
RKgMs/lx42k4V/iF58RlT67h3WX7UslpmefKIYqWGdRZwoXPXoyYmlG2HWOThfPG2HLvKU1aQVtD
hKhvU7LVyUY1UP3PHtTimtUHN79NyVXfr9L+OOS3Q/Vc1Ngl/dGP1139HGgrVq8RLUfpKhrnOrSD
is0wznNJyMwOqY8krhIBS8z7BLKhSWuGC17MIyWD8UOGp+/G0g7GeRmKPt9z6D65V4BqqNo8IQ+k
gAFn0rYY52zYRNJbhpxjVFSzUgLhSjMO18vuNe/QGAee3RYcmdCc40b0neTNFPo1zm7Vwc76bYVp
TXA3pGic7GOyMNRViU5d+mZwMPdVa83Y6RwPnVhS7JAAun3xEpZ/RMlVutPDG2XcKv4BGTbXLBfP
BMHFSFoq7NVtHLV9krNtSvdBcR0jvdXQnpcdv8utdliEWCsJjra0uLQGeYuVJ7pd6i4gXpshmzVf
/Uwy9fRJBv7LVx8rHwBdT+SaE8sAdIis2qcDkp15GZiZush1W2EL5M8av26bax/fGkSaWdJjhcKw
ftsYaOzYCp2jRhG4SJwnW13lNg1Xnbr8fFdPcevZ9oLXBoxAo0Q1cJ4+eu0iSDuPqy6kgwIPdD6D
lph5rtcCdeNcDKoEHTw55xdO7XfRtKoCUoecewJ34bLnsYI/el3Tp4QeRu0FjcIE3b0M6oGFJ/Rs
FRVvlbQlkUAZ2Wy8Pa2XHl26qSO7G1bc1skMBqXqHyR9FvNN0m+UZBsoBIXivY5UQN0P8iM66YxB
OXemIWgslx061CjtaMshvEJjGF0frCy0mrNZa1jtUuGggkjoDaK68cp1Tc3YG21jEwwiUEv1Zi0Y
eVyLSGYF/eYWUwtkmZJlX716KQB+dg2R2hdXcwjWjiyNfRtttiP0tbqdH95nA6Tu4xJdskTIzXpk
+5xjcLe85XTpod5f7mI6471Igwvzh8AufPdu0T8BOoEiGQaEQTvLWfSqyL0hpcohoMsIsmilaNfQ
/b2alLi6NzSXs80IHqF7xi25Md1BeIAND0DguHsyLvusELMEKWnPN7m/jtnz9A8PzfcguXU1IJ2s
GAQa0C5DfxCUwYjYj8M2G5ch3/jpBpxUQo5M0qA5y9iCwTfT4bVvazui942OJcjw1zrrF4mcz2iL
BvijETwN4QY9Rs0w3cwZgqMfoLc3l57zK7nacMmSvZXXWql26w43bdOaugc5w+HJY3uaA+xVbdjo
SNoOTUiKOIDIiZl0MAjlbhie9GZtZAQJ00EKGuTREMrO0CKuDwQaXC0UHptlCrRN0VtAVrVQytMc
HwzH3nWlZrbbPMtBZ4VSJNTymhhQmGzMAflgE80J3EC5UZBch8jhA6FhSjyCACtEHG/ldaNsCuoo
ndDIlgWH8qmzPPmqi818BB+qtIk1Jrxip7pbN+ysoHXU8oXCtoHytumB6mtNt1PXaXlVqbey584j
D+l4vitq+0kFgkNtnrNeXTd1sPApPhD957x/DmUr4a9o+mAyLRfVCIrnzEnLSozFjNdf5QBtXEjU
0Rnl2ZQKuaUzjNCvLmEzo0FI7DrJly7m5SMrb1DXa5orjw4i0Z7z+EWl14oAsEvqHTVymgAx8zwc
LA99rOo/qTuz5biZZEk/EdqwA3mLpfYii1Xcb2CiJGLfdzz9+UptZ+wn2SNOX45MJplJJIECMiMj
PNw9SPNXpe088DLXxeuj+iZVqwjuWrCSZS85Sw+97Cm02Vc2xUu90kZfMNky9ZvpmEZrzoPhrruZ
Fkrg1cAu9zhosnW0nXGAZ1ajjKFP7tfpbs686qFL98Cqqyxj5vSkc/A4WriVvUOV4YFrhG7Brm+P
ce9H1srE67X1iQ/RSwpJ/jXci1V5k/6QTnXk5IoznCe/344besTtbQ+Wam4tcJdz9BpioCzh9lJf
4oS7m3XOMjfeVvvkSXfkwJ3vGh0Hr+Kbmu+zKQCh2LLYtGCTskW/8bMQsiSXz1NRMJ6tSWx/gLXg
TPXgUiBGDpZwsdfDQ07kQmWDgmuFWe+JUuwzE2Anrs2bSFceWsk6tHL6zZlxzXU/nBngh7YF1RVW
K73Yz0Z6om7yWAr66ZxEWe+Ghlp6aTHE/2VrBJSSDw1IZpnQuxX708kEqyKo7WSWz0lMVgFR8lGO
5JMuDxT5y49OXk5jIr6JmYqtfv1s9JFtkzYUT54ewsfzEKqXpCbJrJzzzIkXV7a8XN4ARMULkWBV
Fx7496T5prIp1JtEWkes0+UxI8aCwldb+7cSe2+En6q7QhZ9treUc5jgsC29WDVsxOEmNogZ+zn6
3ZunZfyt5M9Wu5ezt6E/1cmpTB6L4X2xV7YGiuUqjWthYyQ5dBpSbPwMl5xTAYV3rHrFGkiiVcHk
x9kVk1+SSSW7uNkWljeNnsoUSOZRxs4YE3kdOg9RtrOBlVeGq2/UPYAGZtbqXYvrMb7UTOUBukJV
ODOT4WoVHd7Yd8Fr+R48pO/Vc+kbXrmnj8LX0TXCoBln8Jf0KX9TXuq9slVf5zuJv43TGLgxlCCZ
Noozlh6/C0YBK6t0OQ/SZi62mnWYxjsm72qbKn8b0p9zfpzUvTyspOEoJ7fduJXawlHofsXVZjAu
SX2Qy2cIUPWBDb6oq7jeKeleAOKE2yzeFNpKpOtpcjiwi9CRB5c/h7N8X7+kMJBfZmDu0rXAOxUi
GyHQySbHeonf/p5KUeh+XTyWrcmaekVAvlYjc2dTQWb9co4UT6s3k7lJkoOurxRmgwufpJJ/101P
jbe04ODhuCxs/VXUXqPDNb0vrLe+vAGLt5cjRBhQRl1ZD7FTXXk0sFuckPItccLKbc/Zi/SMlUp5
g8mXCxhKEDQvHe7WipfkvnobXOZnM3PTeVWWjnGnPw+Pynt0Lh5zVsNdeKg23NCuPl5H6ZGsvmY4
f8D2OwS3PcMDuMdt8Vj9MB6vvs8QiiXDTS+E+3ejcSwWXOMozOvEMb5yYm5wE91am6xy5B9F61kb
c1s1TqPcm7fmionLr0XpZrqT+e22ewcJ5ODEke2FAa/c2lE7GsxXZdb2Ol2bXrsKD1el0nVwB3SC
1JF+JAA0bKjE1V7BWuRLcAju5RG8A9RH/qVuwzX0Xo0hlonDLO/deIMpzMb81RKt/XKlvqlPyZ4B
nMZdAfR5X48OO26hueUnC5Juf5x3BhgqLJ9iI9OzGn5V1t08bGftElXL2pgOAtNF+ECGC8H+eigU
jnWWX+CfH82XfnR6Xskxf6gxUYG0ybTmym8Cz5Q2ZrnCbl/prtb7EXys0h25HASFdj9Ie3s4liOG
LvlzO+9GMEzi+9uwsdY2Q0AXUHt/jNax5kEH7VzlYfxl/B6OakcXA2qZC2kEVt6S+iBI0rBpTDeD
PDqsqnTdGmu1u0mzo2yvLN3ji3HyLxjz8DtCZovRS+JOiWfPntyvAmMXCK9J9hpzq5VVoG0VZWWX
u2i8S4FYw43Zv+sx+dRFo0U8bOJ63erHEv/69nakNEn8rvP4x95ybIxBmQLO7ArJWVgugQuwTRMR
ex0mluJd/l3t/xUCMU3t2ukxbEizmnyVBv0TcdQhWdtWkC/nvLd6xxrZ4UE8ZU460O+IUmvXpWel
OZhqfyqYZ2rkqifxy81lA4hXS785sb8gUtwOx8ZVq6LSX/vcymug5JVjHyln5VkUYvZlo6LDWtLW
mOxvzilafV9CjYkcBRavAHMBGvgEtslZoA2pUi3nycs39a6/mQ7jo4r7J2z/E1sjrp1FcfNo10/3
Veo2THUGIn5QT/o9bBz7BEqeDKckdRMQc4l6hEp4FQunLVw1XtuRY/9cHmYcU4wfOXaBhgOpDp4p
hFOwzJa1fVItP+9us9YdB9/KrwdUn/hT6TWUZZ0jn5L360a/nV/6YaMl96F+M+PiT3g+zadqr740
m5DB9J2/7MJ1vBbndC353X4+6R5TnI/VE193S3h/LH6Mh+pGXY3EJe0GMmKd3FgsycBrmaQLxbdB
dbDu0uPSnab0mOvch6efGGwB4qvX13AYoNxixrl1p3DkoNqweDfMeJYerrHxKJ+4/fC1JA1/kE/0
1+Rn7V0iRmZ7cGKLQR8vy+LRh6EgIsaYJ+1sMmildBXMAxdGZEcrHaW96qmr5b3J4FQ60kPxJhK3
amFlOunDyL6znfo3D/oaajYLs8ajc1s68X15Tykk7ao7OJ3R76G4nprilziNkqtj7QdvsXbat4Gg
RSuJseOq0zN/vDjWt/EzsMnOvul3YmOek98h5/O4aw7ZvfFz3jET9U1oAMeOdbpyt3VHmnbJg6bR
Vvb0nhIaCtfe0K5bdTEP2XDXBnu7vRmFJ63ScpcNm3k6TAPanVOsH0N9FTcrtESS5lXKKrYJOoQH
L5PWol0LzZP6zRKv42g1WmgjXL1yzVcAa7MlcHt56xoJq8VJn0ThXJkFkmP6c3eq+qOqbuZ+pc5n
VT+myFqQVvC5i4PUH7PuVuoCNzWOIn6swl3QOtY3uO5/2LN0KiAhaapqmbL8qbFi90jBgqlbzsuS
V7eSFhf7IVcmJxgm3a87Y/6vY4SAgqjQIoHoD8fxU1KblOacjKOUngMAZbeLbSJmU+9KOf0128hK
/p6RIHP8nKlzORozKCgV5Av2pyghkgrqbWSn56QNKm+Z8zdDLfqTZqWNO3c/ZYWAOV/Z+13pC4gP
VjQVblYUHKkmx1WXq2BPLa36WVp3Q4zHiEAZIML2599v9PNr4MmDBl3Rddk0IHl+QtfrqZeTLsnj
c7WIktZOzzI1TcYm6Zq7jGq//fvllM9Y7vV6tqbRk7zSIKw/VcA/QNW0EvlStVl8tuNl3Gf1fJiS
wF6lbcTAknj5WZtUVHOixf5sLzRaIttaAQ0XbqlnzX5oqBn5PMzFSPRgYwqpB9arrEMVfzeIWHx5
MogGIX3DeWOMFDyKT0+mzaUaYqO2XNTXnusx7H5wsnvpVl8bl2Bt73K/vKNfGl3CXflbeyLU0xSN
XzNcNXLwWqeJV2Zy0rH1JgEriCY+hM8cwCVeSfEqTT1SEiPwVKAfJvEE2qXXb/RhI855sg+VfcGM
8HpPlldnbtI4xUzDaSVsd1h8wx6cKNsqDLJvSCJWtD7FSH7t1fmxUAFv76TgPJLuMxQJ994/WcuM
YMDXJCd+K/35rs5pcjkDzIPWAckYNCASNyZdIpfjPHrqiH5wrCw3TtwIqRdJII4l4zdg5B/Syz/L
WWiFNsJe2jr8Mkz9UwxITcUCfs3ky1I1B2Q1qadZ6A+yiIOykibVYdf+GArOzyolu8rlW10J3hOR
lluaIqe/L83PO9ZUDM3gXLdZ2qaNne3HnIZSODLZssVFVWOFLg4jWPRxWAfxT0XtyVof5qHcJOMk
vgkV15/78SFwXR11M8tYyIiaPl63QNcozDYuLoOQVp0CqauaEiQ+CEFzNVYBs8zW//tH/bq0aV0p
kPNkkATz3wPU/rEJJV3pWkWr80tSJgOSgP2smQFFHtl8kqer//pi142ks4MEYLfyKfBO4WTElWHw
XJP6OY4KEmzN/l0q/cOcxd9lpp+TM378lYwOIgvDlWPlE8VHg+kNuB2Ol2BJgdyKllxbpWXz94/0
57D49M4MAY5Oa0iGFvuH3vaPB5jo2tQqtTlcbGY8lUCvznQfJVi7O/LC9ifpc22K3nhjZyej9ULZ
N8h3ILQWD328LYt9Ep0lcVtN+8rwk2CNOsk1slVm+GruVZ3fT95Y32jNfdV6Wegp7XqSPKFv2tTr
4pUR7BmBZVEoin2o+7PuN8tGBL4waFF7yjvlJF3riVQJuSmTu+7ze+XRmlzZ9LXYrW7Ivfj/7DEd
HBlpSuQrtRuSfQ4u+tSSliH2Jhoyzc2U3yTWavxTxC+ha2N+D/WmXtWaH1rrZN/lGzlYp+N6OBbr
/puH/OWk4Iy4IlGQj+GCwdT7uC90WcqjOJP7i5wurkBeRI/PWQR6m6FrnnujvI2A8//+Yr/wEk3E
iAZ9ZpbRdbF+9jIurGgsMsOUL4ZhJpSBkzfnVuRj6gq3a2gh6GsykNAwbRAjMOKhrL5rL3/92BZl
lQZF2xAYxv45lv6xtORwCaPRmIpLJumPWZyjf9WjAEVxUftdoqpeUr73Vpl988m/hgRCMHxMlYQM
8rWsfXzabT+nTTxUzWU2m3bX2WsJLp4RIQZTQukbfPE/PGWbHMAiKiDutOCZfbyY1Ml9MKLSusyj
fallZdMWGT7p9Xs0nkqpqDht+8xdBC0kxFffJIL/4eowTzUk/bAAKV3t60Hwjydcct5HRTw3F6mQ
BT2LxRuK8Kj1BkKjOD7Oh7FOMKTVwkc6c89/X2BfH7MQcA81FdMMmXr107VVPa5CVBHNpc3bfd2q
1DWyIF6gz5pE+22c4pN8DFNcDVhMh1EP5fwzkC1GGX19bbQXqBXdBiBr7LYT2i2nV81HTY0iVy2q
mQZz+p1N7BcuKBRwPiWvGCAXVoqmfnzIEZ/Gkio6YAgfIbk18n0EH7roL30n7YtGYxertKSnzpIc
wYGA3rO2fT3emiKEglll8qpb5JU16uYFges348q/pOfcHnYiGqc9jX2N7fbx9pIqkyDjhvJ5rjvb
Daf5PRrqdmWWVeuoKd19kgEk+TGtTJFOROaOIrqOnrpYpdml5/qqs/vSz03SvUo7q0bW+00O461K
vrnVLysGuipubqbCYW2TqX+606FYRnMqzOoiKvjbS0vHRFS14gZq+jOqYZT9fYF+OUCvnGyTvgcK
XOXfQq9/bg7R9q1ShFZ5ma1Jg1IObyUL+uybPWhcM7sPK1O10Y8iONFoBMDE/RTcR6PRylbN4ksN
WQ2nYKG+aMp0bqNlG9VxeTB12GrhvNAE1utqbxrch5AyRq725m0gh+JUBgJHpQV6z2QZu8FMx5vK
iLV9qoApmMuzbue0dpvEvBVoN51+6Rnxov60IfJKUfAmwkjachugpYDCajbdiNoA7S6E7mbNDNtA
JlHpdGknpUF5FnnhYVLAC1gWnLQtub3rQUeDzh7uFnwXA1WcoRXMRleerLqbb7r4m/T0a+XEI4OG
iD6G44nD6XOEjnXb7tssuSxdnrihTUt4kOvSszKldOUFyC9OumDX9+mJYH6P+Gd0Oln8ljv5mOLc
oE368KSjxl4acIBGFc0KFx/9m1P7szckP5bb5BbZX2jzKe4/7qxaLcJeIGC/GKMUr7Vx0G6VrsQj
a+hUZ8YgM+uDEjYBcvGsBDjV6C7KDXs/Qq3nVZqSehISYoDcfLWkS7xdRHzIraHbpjqDGrO2PehS
uO8CRd38fel/OXlZiOgBxPXwRRpgfkrEtb5opMgYhyuvS6w1lsaBDhvSbgjsthhLJ2O6iPffX5Mw
ec06rrLGP85//ziLRhU9vmoPzVlNup9L1v7Oo+wpC9JtbgcchXS/JDn6JiFHffll95H1c7Ero05c
48rHd5RqWqOaWTedi9jTiqOpXyzRo895RM8dNr0TKs9GfkSN1NW73IS5A0MzdngqVKrYndS1HyOt
DlH1zLkrX7WTdutp1GvtDLsAf4JwgZChvlkdJOA3E5fWUts3wH4ogFR04moKLLZJCmfOz+p0M8Dx
qdJNMJ+6zLNmv0ipOCmHHtsMO9fqIVfexhpBJHOYjK0uViJ6h/ybReCD5hqPDyfXH8xyYz8VpjcW
z5q2H5HbKA5cqfZkMOp0ph8G7YdmqembvSuSxOmnd6k6p2Dkee0V0za1jrp5azUPASie+aRnum+n
tyE33JxnkLNyVTG/aQKPvZkrb7Yd6YXYS9srNraBtbKuZFN+lJ8WSCw41KFDrpXqm+D89SwQlKE2
chnAdzK1T1Ezk+dx7k2VOKlp8CcmIM4gvgkh15bjkH6zNInE/2GZXHeC4EwQXPnTMomNPJfjWh/P
vb4a1bvSdILltm15eXLtGq1vZMAFxrNl/xDVMeAllsEl6p6jftdqL5r+W9F/TyNAV3UKq9+ZdMSN
pl58PX1aejxY6LjtA5lOzINiP8xz7+jJUziobtfjjh+Yq5hmGRORu4C+BtSKAebImG6D/jxGx1Jd
h/ZzjwPMXP1S28ZdNFAM3lDbx65iJk5XY18xPYlgh9mBY6DpGU3DnQvQdfCUqe22QyT52ogzqztC
o9PHHgBlBJoDXk47bx4gSdBREyWqhqRk3hfIJE49Jl3APschRvutGL9iqXIK5SSeJ0qqBvWXBJ2/
ADMIn+syXw/c+gyq3fC/KkKmMZBBWR/hxjhyjDt6y5mS0uYeXoxXBAQjiHzjJI8DlKXMVe27pjon
6S+dFnKqClCBrR1ljgjvRXgXNy8lPkvwZqLnEgaPua8F9S6yIuhueXIOuBldbEW57qsXSFSQmScv
0+BQsGL7tWR4Nux08Oh6a6vO8lhy8uHZ4AjhgrbQTesf1Hflwvxq+uCKDsUrPajoFXTX4oYjv6/u
pDt6g8Obtp9yF5Q+ZjidizsRHkbgUTpkDlAbOGz4IcHn46iUMVR4G9VHSfgljsUqP8YbRq9P/VBz
68gz+7WVbLJiLaiQg10MmXF8FS3A5Fa1tvW8SpgQfNXkzQ20kEPy55+n+bZroKKjkmunJzma6cq9
9OXLRDcXLu4Yedbj+GuxPJp6vb1GYkibtlHvRboLMrdQd2H3HOIGtbxaw4+FlWkjYbFJOq4d6z7y
cV+qWCf0RsW67H3N9uxpDyueUMjvYjg00iWFH5VuqcwmdZdm0AcwpvKT6saELlK0b+m1qzw5abst
lDudm5eqX4NyN2SXYLoktBxbw0cyYjdbk3O9TB+K6FgEN5qyVsN1lO/0cB0kh7TfJdmuZmadgcZk
A0eyWG6VYo/hS8FkLeM8j0/I+bThoc9W+bYvb2d7PemrKr5vUgSCZ6U/9bT/gyeV7bFMW0P4wj5A
Z8+NjVpsBI1SyFA7k7Zk+Q3cpF/P/I/ZHuJgjrkrF04h6fuSw5ZdiXHicF5oA8YwTLMEy2E08atZ
kS+4X43bpTbHW72rdafN8eSa1NgLRBCtIxkspe5V0OF0EmwEeHN1ShJsDVrnWmYOmyEPaKQ4vRju
7aS474JrF1ct/cyS4UBc6WAFlK0ux/mpnkJwmKGSV0PLMZUJOXWN6El0muJUVl7DmR1QnzBpvO7c
ODNhfS7lOh0gaP393P9ahJIZoTu8VoNCljG2+3gES5XRJkokZRc1kMeTGTFcSis8VQ8wnhkUDuMB
SYsdvmG13TqyHPbf1eBf3gk3cFUJXhWQ1xr8E/Zq9MpgLYaRXSjh9ENYncAE5lXV6e9xC4Gw6/oe
iQ8QcYMnvFukyy+k43SeKhb635/F9e1/WB3XO9EFvRKZMhXqz8dHMS5ZJLJkyC9LJr+ExsLZPVN3
lSS8a1O9MQRx/e9X/JNWfbmkqcm0jWWDIvBTGV7kWtYuqg4A2o6dZ5fFiEeR9VOrhH3K9RD5RK9u
zabIYcW2jCnXm9tmUu81DsNdbc/w+sz8IVQbvs2eG1KggrFgDa706m9r4tBCAz1985T+cLs+3jNa
Aww6NVJ/mGmfE+t4CeJ0jusUMhzrY1CKCI9AWXXHoB88ZYw7H4OKxcGvTvNMOLuJyMNTB9EipOnY
F9mw0vEaWs+y3K9VHH+Mui3dFIfCVRi05sooSrG2rasSBst9f2k7JhUplbmZS7hXURT/nAurPcxK
vh5nVf7m0+lf1gCzSABsoULriDmsT6lGO1dTgPFEelGRVjij3d7PcrL55q1/yWe0jxf59NaD0EhV
NQ2g07Qy7Y7Fylex0lSwafhDt9H9WaG6Ms0MQDYzY99sxXPd3xZTVq0SS25WGXW3Mqq3k41KaBwg
ftF7cmUIDd6SzLBd4foGEwqmHAMzGPz2ptJDxAmVZK2Ex9vVvkvlv+7iK6SugmXZ2lWT8WkXV7Ft
Rka0SGezg95UWtHi1/IARGCH4zaqKFpM8oI+PBjTFeQNwwZxrc1Y03C0v3mFf4D8TwuU/oUJZfLa
yKBW/biPO6EHM2WSdO7rbG102rCusSLzpUXfloaKVEGt5tUCN09PmXSozNqtiDuSBNQSfmiQhBk5
/ZbE+o7O+B9vTLkaPWD3IGtXG5oPgB/2Z0WSNY10rsW8uDhYnbWlxhEtyzxiGxLgonsZ+sDDUC1F
RCjtZdAE15rhSg3S1LqaFF3KfHr+Zjl+qcJovlAgs5N5b5T0n+rNph/iZA6r8JIFdnGzUM+aWr8O
MnvcL0WwNQPReFVqY2WoT7Kr81Wu2Vbm3sAXKZH2U3nQ6JXqciFtwrbLyRXM90JE86qeC9mdUEf8
ueH/ynvl/81Y5f83x6Qrv+n/bq7yxyz6o7fh9Rv+11LlX3ingHQImtmkNsScfzuqiH/R1rvuB1wO
cE7CWeX/OKro4l8y+Ijy57yjx3FdkP/rqGL+C1xcxrADmad6NWL5bxxVVFb4h8AKjRl2Fgc8/Qyu
x1/XwPsPgCEJ4y4i/UxcWQzBru1zV2SzP43WcxBCztaseieadi1ra62SN/GkdySjr1ac9AC0Gdw2
zpl7Ycw9lEgpglCTwFqnEp8RDI/R/ayif4wiYx2gqxa5FiKjN0xo5fhbZOq0iuP7dkasq+hUXAq9
RkpWs6RyV/DBs8NhC1YE4PrcwfQ/aOKtafrdrNpOEUG50acm9XSs4Mow9RK7QaRc7SZzyHDIVY8F
/Gujte9qIcOxe2LEntOJ2c0kioV8SdxMXm6jcWw9QMK1Gqi1i+GLO1uSLzXHURJOs0henuLNm80v
k4JmLmnSdY0kouYEv579ehs8D7O0UdMucqak92P69Q18paJ1onGnVK9dR10W289m6uuIm3vtpS9+
VRinFtMTDgyqN6eIiSyRe0ML6NGa7a7p5Yc6y9dFOz70qf5ziYB1U5E+oN9QZ9uLRSpWdtodMgoo
LYHAyfC+PULCjQVHCfhq1etpuBtVlDsiiTaU59oU7MaomB6tWkMoc2+JW6tu+JyG7fZoZjHJum2S
SEO7nffrlCJ4Sazork7MVRPJG0mz1rWaH+TpNRoScZeRsT6WlV3fK8g1jnJQPnZgd3i2veai9OXR
flJAQgEBXlS9guoHvNNcEiTQOf6yDgqjjCjahZ4Z6hkksXKTlapvibcFzUXaLvsumwavmiq/Xcad
AVvHS2csTSg/B7uOH5u+desxz7GAkRvfplVaLPNl1JP6ban78bddPQWYfRnT/AM3MC8M7FOfZKdG
Hd2sviP8O1JAlZUFuDpMoZfneDfmFc6RjpUvB3XJnLbR7wFa28epp62f0Sme8iLfxCViByxYGIgi
yxkuB8p60hRXaJpnkeAZxYOBfH1UjvGS3akmsHQAFyvHfexqeRsl4iageA7y0AOG2OSJcVeJ4LEs
eaQzg9PSnY4Yu00zmXp9DbK+DXJIbeGxMkk4SRpzUKNI30xS6YXSFaLNH2zanYb1KwkhHKPPwkW3
zSPsDqAOGntD7VdYhe2v+hch2nsVUUyc/VxQ6sxI7qo9X3o0tbT31UH3zOF1yd9Ee2fiR61FvTcB
DojKiyBdhXC60XJPPSqdQJn3o9S9KYHlyFONvWF0FyDyCrTcSRithtyv4SUD3kmtW9TxQz3LpwaT
4Tm0b+RFB2XnrDddbRbQKKbata1dZhfZQcDkr0V1X5vhXWVtsSfZWsEADmAom7wtTdowNpqiBOhG
HcLeqTT0R630PsVWvDfs5KSkzVGr+/cxjl/zhup8mVF5hYu1jiLZrwdk38CoTi/FQHqJMf9Uljp8
XlDV3Y1Zifd2UHQeNqj4SWvKfaQPww5jy/Y2X0S/amqIurgosLUweHQTCZJNIZqT2hoXmhXn1B6P
qWjWSZYU7+kyG4+ZNYJu9SFYgRrcG1rK1yMQmvD2ac9pSJ++jXah3G6Amo59KsPPxP/Eal+XAVfs
LjdxaVbflKzZZEG3b2bpQjshca3kRc/hiIZF5zP4I1wVWMO6kj3jz9Pbo6dLeuTWjJSufwQTWG1Z
WG45qLeF9j7WuTcm5vTc6/sS17es6ocnW6NRPZhh9GsMxgkWkSKB+DSzwBg/hSsb2GQ4VkPXNV/k
17FPrYPS0HGOCrv047brfCulT9oWLNPahu6btgb6oPrq5zx7SajDmwy6EHJ7/Zyr9n2kNDLFh9Ry
Tizyz6G2NVeUme62WKT6pmH5df2kWvVzYmU4cwbPTb6TGmGf6/gXzDD2c2a5aZ3gBXqnJpuBzVHR
yYEAad3G8k6nQunFutN+lg25HFujIkLW+xlbvzwcXs0EXCmwg02GdBFV8iplGVao9xftB76aEHsK
WBAYHEDQSEcsB652ppN+zBBrTAG9UUuJ1vL8DCHNVS3pRcbKz6qB/NpcT9fAAXR7rJLxoPZ4VgLb
T8bmoNqQUUHdIsO8ULrhWS1nZbZHqnpjVfFrO02jE/XTwebj4TmL7+wlVg+YveLEjTxkp8qLt9h3
th6+5HHshcCSQWx7Pa0O/VITX2sV5FAOX/Wk9VRoG1KXrkOkf9i43wrwHLvcts2hDZ+Drn6VWjZ1
vRuw0776lfY56kPMA0WeeZHFLDUpvKkHPBFK6WhM2UtsTVuzfsiz5tmuZgZVlfPeVjAlHNGd+YVs
YXwQXF2ozGwVic66MasQem+D3S90PGfplNFpx+EgjemdyrW3+oIEJw9DNMzIyXLrhmJjbUXMzQmj
m0y3nXLgLc/iF2DYKqxVz7Yb20mMjpmvWbYmLd5PSb3tVQCpijQDWw7XKIdhKwrsFbDDZ0Sqnr6U
UnkfjMWbnlX7qUF8POaBlyeqm7OCGQWxAnQaLn2hrKLU/qVOKdKKUP/VmZifKSDHY9jtdHa+E7bq
4ix5Y65mVZH2gaRjtGWwVERhuzKCBSl7mUyJgDctmp+jbtDH7FkJ52k71S17EQU+csIF934+jDzc
1xgwlEJ0bgfRD+cpP7GaZ0PL7yUluMO/gPlhHdxlhiWDamMbXC1ZvNYJVVG3QHYUsIDxTF60fWUi
X5nWPRKLq3A7MfvHzhy2Vq7z8Ku6x3gfZFFWyUyW0k9tZV+WxW2fbLHcwpBhVOV1bfF06hkMLN0V
1rDBLPfqhruPizXZQdlrKGIkUPe0DVa40K+XXGC9FN+WeF30svR7wLWmEpYn5vhOyXH70fK7Wepv
VXM6SxFWTVqQg/XTE+ix1ai7F1l+z3Nt3ZfvVHi7sd0r4Y/QwJVAK7aj3KNRwPuJAjHtGiLCoZJJ
64pjVB0H+zVQdzJqGXZ0UND6yv2x2hnzUyEKqtp5kyYbsRBlFVB7ADNJPGpMN7DHHy2acKOZVmp6
E/ONwxS6vE7ene5NsoF9peEW5bQZFcDyMH9Nrgleh37vqckwlAkMt9RsrHuxobaneaOONm0q09or
Vx4AKiBZ6i/JaJt+jFdOGSTvss1WQkoW6uMhLq+K2ma4SaItfJ79lM2oZHP5hqaFF/f6z6aHOjTJ
9JOScqN00gp+GlG32lQZNqNqFXu1UWC1X96ZqUr6Nr0VVb0ZF+S7zSC59M93amxus5D+irxMK7wk
Huyk9Tu7PiPNVenXLZH6P+ydx5LkSJZlf6Wl9kgBFHzRG+PEjTgnG4hHeAS4AlAwBb5+jmX19GRG
kZSWWc4sSqQkMyPczQAoHrn33Ps+/embzCFw/uK1PbSJONizvEJuTGFAYCtQXc453780MeMBr1tH
aQQLRUVr6Y6MicMXZ1B73IXqbBQpBqc2spZtzsHpuDBuIJnSpQ+l9hbe1AC+qRaaa5EFVbBBzrMo
2wOOfOCGoHoK+6cXzc9YMvCS2c4yTnr/IcxsBLsgSJdFJq4VmFTo/fdurb55gdmtwtvYjE3hMc2M
h0KGH3piHWIZF6GsSzfl+7H6cqtmFbk0DiW5BYcCJ5Lgbdu62WM/P0tWDqHiC63avZ2Hq2QW5CBW
wcks2oOl1EvnkNQRTq9uMr7kvjgVqXXkPbEcwZlmlXlEOgiUBu9vVe2EgfzamvujbhuxrB1cAAMw
AMNjZCSFs0kS/MYiF/W6zpJj45nr2unJwfCmRaMwf1T9E7CzXWjkKxqdp4mv3BjLFaIfMgpmeTdI
Eaza7mYdG7pnlArUur2ZrMds3mYOkhwzdld11n22oJEXY29+p3RV72yf2lWuLfMcM2Hi8BjkNm1t
oE09EumVEQs0f1bOysbwBV5iozn6UZ3uYjFtmxoLBvhfd19kaAK76BF4bXwttAHToVX1s5oVJ25S
laN/MSadX/ScMTu3GJY7AxD00L2pH0yHWnobkRPChjlYeTLc+D1WFI6+ep1I41UHVXQ1BK3eYAuY
g53eTJibZmXXO793n7RhnANY1NzwAXdkXYEWV8ZoLdnIDwsh510V0PZVUAACPzFeE0QPy0z60Yfh
hdfMhD7E0hwrpsgvU+bPGzGyWinyLmD8ht0KdQIY2+qQh9GDr+wbnak+J+S0LKWUVzVEJBbLrzRz
14XqxMpzakA5aQ7RrYQi4WXZNc3i9sty5xb1ZsAizrSWY0rp1tg2Idw+1tOgMlqQHajSvbagMkgx
AqZ9eOd1vMgULvFAm8bBHZwnYUAXQ26MDY9Oy5Vy5WvxOYiWsHDZN7vUEQZST/aTMyNllhrK3lP/
bGuLTVqN824yEUq04RxwkTa1VBbalkvX5PvUV/etGV5Kyr8kjXD8D18+BssRBMzCwyASNdZPLyju
5Mxeu2+oNXlYBJpuUVI9dpZB91elHip/mVw07KNt5dDjdh2XLZqlt6zdst1MyhZLy51KeqL2o1bi
bVTWg13jHWn9uwopQGfLi77J2fL0Z+ME78rsd2Po/5Rphjk5/6GwDqZt9AlkZSfK70H4Eo/Wi221
j6pwnlyNUyqaku8Q6z9d1X5UZfvuGz3kBD694YhLmagCgav3Wcc8CibGgDChZNbdvhX1ysYalKZf
JU38MQFLtAoimJ3DYHswCVz8jH2+qCAgzC2FRNbPr8oEK1EZCPQbrOxZUJ8xpkGtn+9FrZOdXXzU
Flb0GCIru/3uUvlkCLgFs0Kvb09INJKznwGIcyeQMEG1mWFjzab50vIKaYvyqb21hGn/DT8HFiY5
1xw0nl4FXbYVujsA23wtJPNECQnObc+1yFdAKiBbzF+3FbfNi3eZKItVObTRhq0EQl6KtmnEEGHC
h862dOUPRT1suhzU/ORPnxCzD76Khjs/iH+mlDlWnGGtGK7SHL7CziM3xclo+jFUFbN8C2Z/A5+A
NCAfWEMj11IFbypDLgXMAv5IHWZQB+OlL1Yk7XygKrqmSbRz2bHZtxeJ8Jp1AeN1jYaVZhUrkpgP
hRNuVYsAGSi0tOyjyULdLPpnV5QGXFR/G2kfDJYFqQfUAm4NP7WXLqUkOxP22960Ux3W4Jj5UG+L
1xk8LyYKxhsWJpiILRTSxaT3KKX8Twd6Xwn6qU95E3b1vrcZaejIYDne5w2mx+IupkSdhsi62rV9
7m6+Ttt4IWJtQN9cEwrjZkg0EspWRqd1f+dXEwl+jd4PxdTStWZd90pFBLaiEd8d3nWdMbNjofQL
EjwS5hC752EaUYfYtbbAP0zpefRvxYlhJ97IIj7QrK9jtNuj6433WTvApjPVo93UGf/Hnt66WhxG
TCMYCix30Q2JXPYZbCAPT67+yjRmvLJ7SlLkMan9o4LsxYmJKDy2a6OGRaCm5zjyRqQyccmgqeHN
66B0MRFScD/FGNLB5AEMNx+aSB75tbtlZraPcuIKzjwka8Js9ULb+jJU3XogRNkd+AZtr74UXHkD
VepYNafExKtSetXW7AK5urFOVk53+87nAt4fK4WUYIYieYkgdQQOY5l+dF3CnKLkPMyVybqEIiOb
3uoi2AMmdzbSgfnm1qNz8NrqQfV5etdPegIkKDcjshfClvRhtnkp5xo4iyuz/KlRtVqBbDfBaSbo
w5iK6xWjIHgo+ntZoUSx6u6a9dPGv00ppO/QiezGzl9Fw7CxSjPemFHMsDzV3PbdEHtnDvn8NRAM
9jJ6Ac7r9/4mTotH6pfOKwmmSoluLlDy9W6rn6cynT6Nwox/5pJhZ39uSgNLbvzdFl26jWuboKXc
JSMEtcnAUORQ1OA/De8wFC+uRR+NcTeuyf0KevexB1JsdhpkuudtB3vfauennTL7yCfM2G56ryu5
sbN5M0QxDVnYzKekr18N2CSloR5GHuLF0GBjNIdoEUfuzy4hH4oaxfZG0qHukuxoWOaq8pyl47Zb
SxVPgf3dhmdClsU6dPqHUA7TqmxsMKjjlxgb3qJNtR8U/GlCJnZijh4ypzk1wtqamtHUNPBPh45b
v7h9Lwn+LVWap9IP9caMByyOjZ2iW3tvM30nOuSSDw1APYC3exJB4wuDKc8FxpwX2zoDl+n7jfUx
t1O7bDNXrgm4WtVNcXZafUojIA6PU48Hc3DPqbLfJlzd7ptgLMdIT6MsC4bsnGpjiauOTjgxVoYk
mKppB0qR+Y2ZxwG+x86ymICwbj74FW+/wqIXsJrHITLo31L33TBL3JC5ly88CnSm9IsgDx5wqiyy
zvuYtEtChReuPeShGMlBb41Zc8zcpzb2Vy5nWccrtmeWIOP0WIBcZBF3iFMGQC2Ly9icsIEgJS6J
G8N0t4/peqZQLMU4TIiJglcdZeiSIgCXhlPSSVcYnoZmwSaqNS4tQ2k0a0ENF+a2pHIJZNOwmlvs
tf7McTRHYbwyYz2+Scf6afjxz9tT5Q310pTN1lDmW1dwACMefqhRLDl2cSD0Tck9c9BD67t7LwFA
66bLbNgO4WvOvaMj874vq48cbNRyGKK1qIs9wgge6O6xuh0VxlPlhasK2+rIF5/p7jQMzrYxb4cz
yBn9naiUjzYEpRq9eQwl+mEzTsGPjA7HYPiZ9+WqnJOlN5lbz+8Pue42SbmW/ToXj4n+IcrPInib
cNlFyRdH9jFUw9rqxdLL39v0mYmGWabbmlG76cyQLcZzW4BZbWkZLOvsYJ7KB0AIrmyPZfyzrnir
WDB6I02wgrkNUJVFE+qbpHFW0kVxlLpInQLUaRmW2uTV9/INTS5foBMfRPKRCHsvi3JvDNfCYoKc
e/1Olc4uhUPUuN4VQ1NgfxY3v+REXlkl4JbQ0CvH2PZiQAGl8kub5kjcaNEpGNaWV6y0rVYS/hpc
kf7em8dviA2+Kou3oG7raxHg7mjie6LwDjMnXiMBdQYzi4kykQdlitfagkDTvDbDWbIFicYXCzdh
Hf/U7BKam9f8VY6XEUZJWL5Uk+bLxQftzeV1NnrzMDpyb+iHfGAVoVtv6+kOcmpwcNLhzgTJqat4
Ndhv6dzt03p8KsRHMULvHPwHnC/bDBmkdxOERcfYfXfSYCfrAaVd6D9jxhn5JeWdk+NEbopj1V0i
qPNPFrK23DB2DYxOC1VJ2YYrP0LBEB2FzRZaG6RboOxyyU1n5cp6npd+wEIWNpBPHFTES/BhdJ4k
BrxACOCq6TruPnpxmBj2dnsDSqevumWOjmkwD+x4oA7QRznWsaxPM0K0jOFkcsiDfZvOeyNGNdXz
el/nFIrpWsqXYr4UXrlxzQ+DV3h2V1cHHfu7jPoh0U/OkJ3GdI3wkhdIxL1zCCHMpHmMfA5wMLfM
rS10jGqXzl+RrVck0N0XaNUb/Ro4RGqJFhJee2K+XI23sfN8tiAgyBFpvYyvIiS9yLK3mQ3oJj2r
5uTmbLDQLC0zhzKJyVoaDCvHFSD/3AuQNsKnOP4XkS9hth1deXSLk0fxaeyqjlER5lJrUdU/tHyx
W/Rga+wKG6v2H5qS/9SqTlHKOEQUu2LwNsacA2AyXpQFSyJl0TFAKGkcsQ7m7VTbOyK3ljBVWO6c
leC+jYnoG9/tDNfrasJHzngFzWZ9J5FgARxgPNzZHCwpZxTE23BeOdr6Zs3BY+JDhVHl9Zb2xqKC
9UfgLnBqHw0BfjkuS1aADlEmBdjaJPRfp2m019Xc73LaL8qndV4h9rO8BZuCVWtl5IyhTWoqIgRL
018HSMh3EwsNciOjxZAgaHRsCGVuwsunsGBtB+XemYAUdsVdbTGyLfq7du4qPFz1pUuiz9GrPmy0
nHPXv2LVbF6zoZAHknAoCq28Pk2hes/122zOaLHa9ntVpHeqnInmgmqMoDjt6zXykQ7sR2lc8ggj
LSPycJq2yjc4jr1FPeFa4ENPH2bxkN5s+ka97psqfXYc8zL5zt3UIHjXGP0ExJSJre1t6PuUs4po
ZhSCZZauSxSNZc1/OX2Ocl2GL5P1ApLBRvdHkQ5sEbMvd+lkF5uIdEx7uFrt99E29mml9gKVbpcC
jiJvK71GBGQFvlr787SN3W5NqTDiqsVVPAHtit7EeJTuI3PusyptKvBuXgpXgLg1GUO1TYdWC8YD
cW3voTuuivA9GOq72rNXYc2erYmIz2gCDpRynxXzySRyQcbfHMbHKxJ915j4YC5EsKMbX56ZGNhM
o2q9zJ3hbjD5JVszJeXM3ZVum19kpPJ3b0YSnE/iyhPWYZnsgjVpZAEzidB4p9PmofLZA7X9ez5L
mC/zxkbuGpcJaBwv/RG1wBwKcQqHeD6kWq67PN41LXziUMsdIaH1Ksu4nxuL+TQD0ZUx+bvBN0JW
yzk7XmV8q4zwLGc2uYbpnIs8DI4BiLinYXY+PZPnXIb6Ae/JRofqZ981gNMiYzHlccfii5l/yIBy
qTq2Ilrfh2Fmfnau4e3auQ8OnqKpnDsIip8Tq/ZF6FiaYRFDlnjwyr0fTieCMTGQ+6iJZBSTyhok
zb3hRg9zT//Ru8lzKGJ7ySyyXiZRbfJUtfEuKy37vgQuE9oJBfZlxFvD2m5E9J7an2EypwxSY5zl
LEAuDafSIuimcVcRcsfZZabRK61hyC0UzsfMirttMIbGoWx6y117U5wDuSlQTpVqV/v6FaMvbvXR
0WtHvY5jsMNN8RniWs9xfi9sR7yQkkcTJjZtMd6UnBdvaPbsiDdx0GxUm+xrYd51oXn2E6z2meEt
KqFhZ8yIhIhcutPYyFbFbJjbkDvp6nvT0aqw02Gvj+O9zHHQmrWPOm/IiuJV9LWDjY85ybZtHZFg
BM78nkbJFganSvyU5n0tFn6bML7ME37uKoNdPnrQkmrIl4btemv2OPaxd/hMOG8mprREGUbLKEjd
TRTV1bY15QPmN/lQARFYAHLwL3Usmq0tM3CLXiqe/bY+5WNpr2k2ianyRwBONd0NIlQAMhXDCsDN
3WPD3GXNTP/GJzQTND+T1+3suWBb3esSpqUnUnz7Q8OW3IGWu6kF3TFJDNCIbIu42vp7H5Asd5aR
sEOQRJX9PpZ+83O4jXljYY3495k1FXmjfs4pjM8wnvsfPINoBiO7v8yVgvKCCXQ9lRnr4NpoTiV/
Di3DNNBYzQZ/BfsYhzQDC+YZy8yvoZ7aRZEU4qo8/2UIGZI5NdRwxBubpJf2O0t3VtNV3ZOjCwsW
vxGnh0SCbdZmQTh3Gr7FeUKpW3TjBzGGPxLZON1OeqN717Sj/ali1t4xiocf1LFjuZgainuTEONk
NLA8d6VchHPDrM1LeqoPQFIjYsw7z2DsVEU7rgXYJjqOg2zUj26w6osbYuptWEjy1tX+suYFxbTH
GByqu9HcJwbVmdmO/dkqJvdtkCE0Dqttw59mqm2M06YxbEWhNgw+RhJnsmpaJfQ02zoxmPxGSdP6
hA4Hik64mIofyvFzPI9R/TBI3bJCAXqejvNHF8lyY5Zz8SPMqlStWkZFLGOHGtF4mcrsvu1jn0Rz
CrhbDjwXGcSDPQQ55UEplmEzindL9uLSmJF472ht9jV5XScxzs1WKFecS1oI6pyauqriBSNAr1oW
Mlck1ozAIzagRdR4PNdWdZdlIQPCMQm2dUMIroNDleumWKlEOSxdiYMsIIaFW9EJvmoXexY7bVOt
PPQtFzIdw2+kFVvbbDZ8cGrKPUWAvDcmVcKBGTWlFO/TS4uY7tUfyKgW2I+uRAdjuCT1j3Fl7XpH
pezwHOS2vxrqDi2MTWNhhwYzCd3Acuf8H74VY+yqbYqIfJlFhbmE/AQOVrUB708Rw3/qYnyC9Q2t
GYUsdOnBplWVGhWzubxj1Wd37QlRCACRqpria88IeE2rOVxzT/P5usBgL2354wbaSnJyLfbBsU2M
B4/yzRgqum1uxwAujdp8DaJoJg6jTPXOKYvgY8g7sLJmXs6YgczUeBA5wh/fN77MqNQMGqboq1QO
kZxYzFeubVnrFDmVZEgRhecwZm6iirBfdZkfcFkwFlmte9VRU/LWlBbZxDUATQmxkWax8q1XJIH2
lRFPqFAW1YV19vK8NwhOinBAMu9fAizt14YRZBbPrKjumG4wAc/cYeU7OEAEXn97yoJ7H1rtVkdj
djQVQIhqRDQU+56/CyrVPUSFTu9ruoxG+AABKCeRfYzRz7RW07iImjg41VV61WE9bRPi6CypzE3v
26xyo5k5cS3EEmt5/DbmvnPIRvd1rGSD2F/qqxAA14ZM2Gs+Fl47O4p2jJG6Y5NH1tvtKNy4IZ2U
qPG1jObAReCeeIhz4W4nVfNndcpd5Chz7zjV9OT1HnMXXVpUhchoUiYU96YS/T2zqtpg+U4KK+6s
IfRWyZgpf5EZjovVpyufE3YJUQAw6hZDdozyqTsEY9vwRBCCpAMr+OGkcDkyEs832IQJ5aSf3DYN
Pc/Cotj/ysZkOjGS+1b17MxbqGzhPLBL7nIGMoUmo8CvQpqorKXI7/LS2ScqN3eeFtzCo72dQrQz
bRiAPyXdqQ1Iy63M5tDQbd/X0ulPrC0hGjZ6OtlTO62NDpM00eByRVay96Aj6Z1EMPaXaXD1rqya
/CWA74EsGWQijpRR92ebPQkxqakZUe8M+ZX8sXST3OaxnUgeplLZl4lrS7Cua9hAHgVwwUS/pFlQ
3BMzArnX8aNXQkkhWlj5m8WoYVkarbWata52qiqJh3fGjTWgqI6oGp9Dt38LhRmsyVViPFpNRf8S
jHbiw/SKPb1oPBJXGU139U41sF9cnYtTlmFTiuMKm4ZXskkqgCAFDqvKmRXphWg1hFklgyB2yUed
j/a5bTy1VDkunooVU1uN+lsU2TfRrEZ9MXo9Q3RhrXWtsI907NKL29Mo1rUGNtoYsGRLVcJUGCQA
dX8s5IqCAYtNQyEi87beTP2wL5nnFbC7aGLm6EPE8Cg4sD1kQyHq9VVchfmnJbl0kUBaYJe4TWEJ
3hQYjR5B7cSoTrqmjH7I2AruJgZ/Deqa1Wxjjm2yYmWGFWJyczQP3KD5LiQh91uZA/kyWUtekHHY
/CDlb4s58djzWAJUt0j43BXeya5XzGFi7RFdNLAG0nZMAz110YW7je48bZsCtVOUPnRIGykxg6HC
pCTSXUf9gcMEVV9RqHbXoK2bFkEKc4r3mOUPq7YVibdgMKgvIu9RbBvo2M6+WVhXNWKdzESUIfns
SZp1/DZ7rekRUH01WL9qK9Y/x7JJL04xe8vKwyQJOlm3zC5CfUD/yk4n4e9LqY/xvdwFQd1cc1Kp
v7Xa56urvJ72qDCar6mr5p95QRJIOJtTTkyJwa7AHm47WB1/oMFwL4Btho1gDHUQw5CCagzd5N6Y
JBGXsdUdx55B+Zh01m7WQ/vegdpYxaFLNW0TcBmSBH5ikoWrfySuLUn0e0H/wJNYGcwMO2QeT32k
559FnpWnMAL5WBVzWC6EMFIaPt9c9ibav7nSaj1NDC6gr6OOhWYE0Xpu0LGWI8koOg53OrsZy3gl
7b1AWgfh84bPRw1crq0lPu5puugKQY9K/YeIDeVG+3b2Dk6s8dC8zt2xN3poXdpbY1meP5pI109t
FyLQyiqWrr7uXsyWm2qhU1Mxpuv8oxewV8rGe9uLGRq2yBHMSZ2LJrO3nRT9RZsRG+o098NnRTLZ
rvIKuC6l1ayNqm/vbeP2YtBDwVvILzlJO5zwCxVIBEzzFJxnieyKZ8a4S2zL+aZivszEvsGt4rhh
0S4Z5gUshxZRPI/3c5bBqx48PPZx7WVyqXEorXM3s145THCGNs2exXC4cBgwAO40po1MdXaKpoxn
JIozngWsWeMnfLTwPohPRcTyIzmGINZLPHOxCtuvRkOlbKK7Jp+3TLQXvoepiXC5eeNbt7f5bBwb
UvxmhwjUUB+xhS0EXkI88Yhqy6MjUzIGVejSTkaz5qEP7FixCWLaQIHifmcr4bzz5oi2qBUB/o6V
734PGyN66UuZ7ArGGezPWdJrjFSmQWGfeSu/thxnVRRExppOA0Q7SLalBZExJ6aJIWC/DGYrvgb2
IfCNYx9J5ntqZH1cqZnUnoJJTcwsJmXtKab6vXfxoubzXRT0L0bFv7ETfppglu9OP/7n8v//F6NX
XTw3/9occKYCSn4o+R9EsKaf8vOfJbDe/ob/cgs43m8mqSIMloPAwzXw33YBrvpv/COP3slGosC+
4b/tAsL8zXVt34acZxKMav8hYZlsVgo3Sh6YBZ6DQ9v5n9gFfjXimZgShHmjJKJIEI7ziz/KMnJU
UpGrr7mh7JVpWB/gzR3EFyaZW1LO7KXb8i+seDf/wR9NQ9AH4QmGqJhcy/Ws21f1R39CTZkjbWmN
15lQgU1qyhntYlnu/3BNrn//+/4DQNy1SmXX/uff/sFuyY+5+eZcM+D0Cfnfn3+MVWcEKwvqfGUl
kgVZuZuTDEf0TF+UGRqeXiti+vR8r2Xw6BV1/Fd+y3/4coFdIpx3fQtrh+vZvzi1qmDop3me1DWo
umGHWyDcjGDRNvgyRmQkbn7AbS9WUYJ6tGwGsWdngtC7Cosdgh6SLDw1HfsEdq7V/Z7FUMffbA8e
17//pm43058viPBDBso2nEwuSGD+4koy58TJPNRE14yt+gbFEaGiEgTUKDEKz2KmBA/n1kEV35xT
g32AOdfvFoKoZenMX5xOyXcpOvvMtht4BL0Dtv8s3BXC78mYtu1tHQdkEARhvXPM/joiCXuz7Bb9
nRtOXAZrWOZo89Dx6sd//9H+8Sbg1ubrx1CA1VRgyfnzTSDLyaDqckCyhblzaKSlQby76Z05klsU
KvrJ3lHj2YnKESnTZG5kWOjVv/8l/vHrhSpGSAD4DQgO4lfnadUy2iBZNr+OshPHonBfs1igSKZG
3RAKHFKoLG1PJX91+90+25+eMxfUKn2ACXQKo6X45bJ2ZthSquIIHf2J8PLAei1QJFMRMKiOsjYk
7iJ59CP89WWct4BAB2Px7z/57wbVP/8KIWcfZ4zLORcGzi/PoLTCSmYIxi4AFdrtrX5bNc3sP8Qy
HddB5Bdba3p04uzSCvrKCVBgm6powwpwpodvsD+QCLcJkGjc5yrYJUTdCWlImjeLdSfgCJib/vxX
qKh/OKBIMeZAJm/+hkzBLPznmybvnHrUhggvKg39xwk+zLpjVv9XfvBfzYDmTS6HIZkjHKOW/6tP
S0CQiCs/mImzK/c67o2ttrhJA5bICAuyjdUp/WnXzre09zm2EBqWPfHDf3GJ/slvwY8O0B3wRuFN
cLt7/+AWM3KVyKGab2aCyDxHfXSijccE1eGLZobF2KSxc+tO3CLgkLEM31y3Ieq4r33wzCVK9XfX
PSUtLlAoQyN9s4gG/+yO5YcpZCJ2SQd2FKOF+ph7Zf+9QPmXEbv/wBzjO4SQRQAAkRU84f4vnvq4
IllC5aF5SUpGKUYav7c2txZzfVZxypoGhGF9mJ0ynM8nP6WTXWg9RHt/wPu+cZKcxdGUWB/u6LWn
wPTZ4wz2FENjMOe/eh5vv8ufHgZP4LTwTUyCN6bT78iEP3zTItR52cqhu9hZ2TzgEO22YxP57ZK2
cmMYMTJHmtGjxBj9XN6oZFFpsdJOsY5kyyYbWpYlEi0RtgNYzb7dbBIpw+Hvz+z/t3z+7XYA/uuq
bvGjiNO+pGyTHWCK/dd//v4H/l7Eeb9hz7yd4pze4K4wb/7d8Sl+cx2ONxaYgtem+3tOp7yVh//5
N9f6DbSUZ4Uuz9Wt8qPM+d+Oz/A3ChIfrZ2JEASb6P9FCeffAAqgpIgmBD7t4SD95Yw1nUwXTem5
RHIxosEewYqhf+0L5xgNqtsIVJ5/+F7+SWX1+4vj/9zI//UTefB4q2JbdX49uFKOrTHjUGPKIZ4d
K8dkg2bAyJ6Qzz2KkMlb3de0+/Zr2LvfTVuRKlN/m8qmXSjD3qje/ZEw+cw7xLRN+1bZULF5VcVr
pw3+AqXH5fnTU8di4JbcDffv9hLiIrq/HOaAoCKPRT4ZSvHI+rYkjaT1mhx9MJrSBddUMktMMtI8
O/Gk2Cfc52m+VQnJitkMlb+S3qKISbMY7Ijk9kHdUpfQ/PCyb8+Fnby7KT4qlO7TsrUb+wPVyb1y
bJREM7VcjyZ/Di5xGnQkKdmbdqRDVR1po0MfD8+SBdzK9Usm1lG6E2ZIx40A7JsmU0Izd2OafbMn
GRZdniUNpujEX7QIOgSN6JLztNnOIRJFJXR8N9aZvzKZhi6VX32Uc9Cvhrlgo9gmVsHSug1WCe32
fdMNAPej2NuEgl4zlCz++9tKhDczJLzeJMCvOwMwCzZRyTgMY91k/4hyI//Roird9LGhV51A4+L2
BsQSIqEDP31sA4VbqJSvSeeEe2Ir32anfnRxDlZMYggULhAEMU/dInvPt34zz3cmsJR9NkYvlkZS
a2qa50bzBZkhbS0lHboaldYbs2pIyBmMQzg0ZM2W5sM81OO6JB1ubRkDDtOxEN8QuWXbaLK3XL9w
11RVf4lN8mRZN7inlNFrmWRfY2qU1yKM0jtXmj0gHdak25SVziIvk3yLcGmLyBO4Q9eY7t4NWfst
jDByjsFEIEPKHO4R3J1g6Q6BqkFV0jFNXqSCyOmOrSRPoPOc5iXKmRwU0yw+8RMSmlhZMySqUBPE
KMu1VdhXFmFq3XezXMkWO0eaqOrsGqiChrxip1/f5tw5gjRCn5ATTwOxswEcbC+Jv1i6frZTVyDZ
KspsmXpJt6u9EjQ55tJVGVPjoptnKRBY1apBEL+MLWL41JDEGwh+36U/p58iMF7GpLAvNoqluzmx
2q2oDfuY4N3xIQu+NV5rPuYTG+zE9Nm+xW7Urmo7dk4A4401LQWzXTdLAMX4NVKlqD6HWFw+Gs2w
hH0KICQytVhpA0oyUkZcxmRhmVbpuFS1R1ifZT91qZ/x5bjlvlRo2uuGVOAowiiVF6H7zcdzi6Fw
cpdmryEX6uRauQXeRBcyelaGIbvQLH5uTP2AS4YAGjsuNoo0y4I1YJogsK89Na4U5OtVpGrI+3Gy
U4qI64B590Ph4B1y+5oAF+lUZ8MM5/dJ+ON7P0fOfTHd5PgAvtieD0lEWBrB32wWWtn2R+WhKivd
aTyxNXd65EYBimifENged/7CNvpvBbNJz8KcUheKoOqkYkQ8ndLRf3ZQRjh269yFcvS3bXULSc5v
MhOMrN39UEY29AmY8SpwtqaHQ2kcfehcQC7adZsSQ5X3uvkaNEKFWDneexS1L+UEunkCcbuK05pc
EbdG5R+P2Lgd2X/OoqzPVh44O195r5ktsmcG8e19a/fRuWot0p99oMPV0FrrPA7kuqVpv8iOsDhV
ob8AJhB8TIbMcJ6o/r5uaoQfqSyuIsuH/0XemSxHjmRZ9ldSeg8XQDEoIFJVC5tonGc63TcQOp3E
PClUFcPX9zGPyOyIlOrsitp19yZEYvAgaTSDPr3v3nO3sssB00V0hoqiImlRUBcu0v6N3S35grLT
n2xIvU2xyOw2DChWCwppiODo7nXo8+9LM/NaGv2gF5cK0DEMLpuQ8nnjuLdwO54cEXydQ/clxEwY
sYDpubPXQ36sAjaKW1FaDzSeO1+EtaAQi5TUruYB+eHNjFI0qrEQ9lJsw4hwrH5awOsYacvMO2dR
zjvRmuJS4geC/oln9ujLns/12NgAeXfwj67fsu8pHfZUNAOALu+Wob/thxBijT8PPQDj3nyTWoHz
h5kakBjJSYlt21S7T93Szbyyqv0MeoP6oFl5uUSsyyuZeWdapgQXivqn0Iug1YcuTq4d3XFOgoqF
pkzlj9DLuoPvFOnOJkkuNnPNRrDRvrpgJerRuEdpQ9pl4XXsl/19quoKzb1ejtkcOOcZyxB/kxnx
vhbFMO/D2KRPozQe1qXcertu6aebdJjzC72O7X1WGg+Dhzr34oSiGhYg/sYN1XJw3G7dmXwWhyzy
WSA0oQx3TcJqX+chTFaVImmOTX1hKFQkSBAS1cJZ6yekxGwuyuuKRPzn0AUIMWzKaFtt0VX51Bxc
47CaEVR04AXDNUNow+DdIa2fXJk0/5xYc750Ciosd7HgTVvZXUIxYq8ysCS/hGVc9Te9ifozZFa2
rp1H3HVtbHPbl2nww1nIUaX+tB7nwD6KoU0v8kUanIx+sO/Z6+3p1/jIm6y+Geem20dy8k42lQvy
2jQ9sTa7G3HFHMaw+apYuLBP6ohpOUmXH5cC3EpW44Rp57i8rqF14Y+zEY+JZaKDE8rYfecI/CDz
CYBZxTHW4n44/Q6d+VvY4X4IwcabGrJlM9zm41rcVBN5B1ulVzEnEKiLiUl/DnE71JZD0pRltatV
PT2ixfcHRxfkAGK7jjdAcR90ExDaVyK9cnTif/WZO4iYtu1tGA8BlS/YqiwXvW2pJ5yrGsAoVj8Z
Xw217wFZpWHBSALLMSfGpTOStfGCXmEKolZojP1z+B7d5eDVyUsx8iblke3McPZGswzqwi17Oz+w
dCByGWcuK1RkueOiZ3NCveY1FScjW07Etx2BpxkOLFt3EX3iqAjIXXRrcqib+W4JR7CetTfSeOxm
1yr38OjX9OeMEYZ+pymhkfxadfch4AXaO24mBb67Nk7/uhZzehxWUnxjQFFWPqfqKrMzcEmnWA8j
XIttxfF3qeyssfImZj7EgyovMKP2hImp/Z2qaPxw5tMafWqyDiZ/N11P2RKd+WGuHgICHZq6qR1t
LY8TuORzy9p1uwauoI/nFDEBAYGbInR3Po6BY8zjZ28yPewQPsrLznP8W8Km0TbWkNeCiCQLpVX6
bA3lHWYdzDtzh/8zrj7CYEgPocOSWOYtbkjMvga6wSbTNcY0tfAB9JZuZ3yariY7tEdbFt6NN9c4
utG18gB/WKvk09SEI4lyPI2BFT/bbuouRvIkUdj4Lz3bofvMrqc9L31lrvqpMo3Lm6RZamlwrVya
/NK8vJd4ZPZFb829IZLHwbbG8Q0nKcBKw+E5+lnH03EYLrU8RVwmKH5JGX2kPgaocVbiBWZs8jXW
OBTDcgFDDIJqJuTYRne5aKe7iTAvJaQZkuIayYSk7WTYvhZlfxkmrIu6onwl5cTwKIjt++wX8QLU
6sZbMgZCpy55dnd3qdc8BSNkCuG1p9rOMjzzTXghHCptqz66HuoRT6lQe8Dj9ZVPEKcc2W6SCq/P
4aqx01MRJBsqEUF7YUvH/d/IItmHkpPM5uVnr8zKwt3/WZnorUn109L19yt3sWus1O995L+Rcc2f
ugTaqZdRBhU3Tz1D9kVT5K91MOsIgwRJ0wTQMUtXGgCdmmmy4c03jWN2qAY7nZc0cG4JtfRbFEJz
LFIdHpplaXZdCWFUDnN/uzbro+ra+ECFULmpx5m8c4ZZqwju+E2e9tvqGop6/4D9gixUwwkamL7f
BF3604lO1YEj6XzLuLnExIWqJSdG42aICxxgZCAIx+HGILvVjv1TFFT5VQXu5CzE85xhxQ2zwZ7j
hW2u6xCXfNZ34EfN0G58OAkMo7G4cwu6r9jkA4/Vlhzlqo/ZyVpT9hNFZRnMymnufxKyIG+46JFr
kySVXdrNHJKdnyKf8Ix2b2BhT5sWCxwrX/ld9s54nFUx3wZNgZmk1oesjNfLlgAuyR9H5VcL7pp2
CrhwjYo2vNoBNiA9bNk8I7sowPviBFe98ps7+iWohtb4WmFQ6gtWzoYsQFV3X/XoQBUq1qtqnmMy
dN3XtW5/uMM6US/JBWfjsw7fELC3P7LqNPuikz0KnZkTJVrwRp1DhT9exQZDLdTUjhXrbqn1Kf2B
ORm+QGaOZkiOiXFo5uw7ssquwQrVlFPPW48r5prqz6xyw72HXZYFfhcV21VjsRTWWXZqdL8N4+eU
zYTWmjiGoFzM36bJJrdzLpJ3loIr28sO8xcTElVSUGc8tvGHuYJMW4TBw9hQD8Ju+R7J7AeWncda
59lF0J12/SvXSL3Ix4Ik3FFgVXoFQV+cDVzJ5yZ6Rg7s2L9CYaHA6cY9PelkQpg5L6EVgLw0+6aB
v74NEm6zG0b97ippvPN46ekyEhLDiuh+jmZtHqvshEVqQ/csyKpblpzRjpNlxXMeEvluTEqNEt/Z
YJILvqdv0fJSLxnLYK+75bIuHpScT45NtOJmXh7CDv9tXMrxW0flAM+ILMKDRLuxq/FuBuXpqjkj
cesE26VauS/x/dmDO51eppgPbI97mZJQ3fDB4wfYq6y86JuqQZpnIMrL6iyZGYHd+WoSdXkYuYdv
ZfqQLFV1PbUpR1aCnZbygedO1scgo69+SaP1qli5ua5uQoaP5+JqneDR73LnhZkbS40fLefwh9J3
SdRzS2bXXMBJ3K19NX5VgF/pDJtxfOXLViadv+u4n++ccOovyggHxzbwe/d5xGEFO851rlf0jXOs
juNBqi7c1NxlP1Z/6d9XX5UHVQKD+CUB/SWR8P/HxfBJ+fsXEmI3tsXb397an387fqj1I+u47Lz9
SVHkz/++Fk6+oA16PsR8Nr9sX9GlftMUvfCLBNLqIw9ClwvomfnHWjgIv8DlRuhmoSVPpDgUzb9r
ikiR7IklC0d0OeTw+K+shf1fYvQfND76uaik4X+ItBkGp+aMP68FoGSRBbdB+UvxoppqDjgYUjyP
15678pBHNcJOw4xXUWqYyVMN0WroqR+yU3R21lN5KBE+SYSMZnrL9EQ/di5tCXxnbaFvNIo603md
JLl0y0UH7pGemZxFPcTncGcmsxMWQWhHzhy78hwhuNyE7tyC+BoX9xNb8YQzwkbpvDe2rglJVU79
4jBFMmxEIFG3bXiy96dIsRdSaJ6qBfGOl8QJiq8qy6srlZgEl2Qdh4/TlEf8eCEz8qZbZzBdcJQI
VoaSJqQuE97RK6woiWclWLXgAKlrnTSEZhoxKsplSVwAMqsjOpKMuiyCOnl0m8S7LpaUEDk6ANfF
NrY3k0nJMZLWgGtfWhSF1bcNzk2Dg1dXrtjz3Vdg+jJ1WTd4kPDKLSOdwdVEE7a7LgXctcFDb3T8
cniAoaA/x5zHyGUd8LrvhsrB0p40RQLkf6pVDCFrTPzjGoxuelWpqrDbJXTTvTe4jJMpS0fUxT4p
vk+BK+2G+Gxy6+dVSAJFTyHRHFtn1045Rt8d6l9p3wWK9t5Vrnx3gn5dwCpUDH9hMgNVwrh0zNIS
B48fN0gCtk7zZ4mlXm0m2c54fN2qumniRt+MYnTBZsUWOp/MU95leawnu8GYLK6iqsdqp0zK6qMt
xItQjntelX1/ytJAzmoiGSpy+CvNVWvVmmjjNUHxTJSIQ4/PRf9cyib70RLKxkifsmHb4C5Yvzax
4ghosr5x9nIJfn1p1+X5DbEAg7vrhhgSioabcS8jgV6Kp+qAbViklxFsYHrvu5NfPk4j7xK3Fg72
XhVIAn1Z5sgbqHCPBEP41gZpBCXgSXlOq0hXnvfLgB5UNtONjNbqRzG7iLtRhPewsZl3tSJeAt4J
o/RRJyqLWAKNBNJRf5EtauX5DaOsIUoW6ajO+YRhRdOtw/NfS/af3dpP38fslK1b5xFCYMDS22Pd
O+aPTiL8dWOKJX4vSut8jXkCMMUbEmuiIylvZjdgICiFzTmf+dCx/G+WszaXVb9rJNrKzofLj2yR
lv5KSi7yXsIBU9WmsqN+ikVKEYQKlmXeqaWVlL02OaI6QZqu3IUuw9A2G5ysu0umefa3C3PdT3AG
IDuSxFnvqippv9IhLN6TtFEfaOEDmFPWW+f1UqG0TdMr8a/ptXZF9eBPRO7PLOkL+C9kuqezzlYk
+gVErofUej5hT+mNAZL+jCN89hYyfn4dq+TkZtGkS7y0vcd7gIVwylZ3K3W0Uf4pZD3q9T0fZYXo
5BYKwIJHpoRMXQssMrT2LE8tN3btBsGFHvsaehX7zJ8k+YNvOskoDBdLCp+ZG6Gk7d1XyW6umxS/
RK6XZ1V6XLnLuMrXXcSxHxzixSCHjo7X/qiXxmOa5Bq0yd3Ztfs5MFzdSQrE4x4TWBtfhmnivSjD
GApZ/jTEp1yUXho/motNlFZAY5y8jcAZoJEynZ4u1yXBynfOCRblIQLVsg1dyIBOQt6DrkcKGLcA
4et873BN/Tp23MSwYhb0GGsG13XD8ps6npLhIyQq5ePQdebSkVtCObq5aTLVQvSIS6pdpsnczwl2
+G3F1f5ByMH9GOfq5MJdV6/csf4+JZdBs+OITdY13BU416sLyauBEaNPSweQSZf7m9YFhkv6mWzF
NkFE4pmeUeo9yhngdoEOBf0qy8QLxYagUnIMRgFN9Fn86NSVIiqBFz48OFTK3fDGapJtpDSS2FAA
WdzJEVPB1ssy7xONRtSQ9BoAQisMrvpCLavjPCOX85/nHFjJVjrDr6o9qeNLrKJZv5t6L3H2hkP7
ezJJHxDNhIS5qaTU8uAYR9y4UbU+dB2/013igD4CIxfNP0zb1l8jE3Tm2HWpvEwDj7LmthjNu86L
6dY6OjolOiVkRYZ4Qkktzmcnbyze3QoAamry/PsfJpL/ZHn3ZzOK5FzHbhD7mJGon2Fb+E+Gr4CI
HU9yjLKJLse7xsnyc85tCWkPZKAo23CH3NReLiUS7F+fGf/fZAmfXsR/MRV+1G/wS/80BvIHfhsD
ffGFw+TkUeNR7GPqY3v7+2rZ/wJemAGMujyJk+3U2PP31XLEvxKcSC5+QtbSf1gts3UW3DWwc8RQ
B8MgSv7KGAiG+J+2p9gSI9anGGKosGOV/U9vF4unvCpSEXIOuNysFj6tCkv6urQHcBn2Q3im+t4A
v8mpqdb5g03RDIeesr8NdlRgHkxJlbsB8FGAHFX+8lbICit7lifFGzCcJNoMUgykgUuLVx6Vu4o3
iY79x9W4Tkjs1wtIeCCorF5noD9qa5d97pySPoUFR4lVWwzfWaQZQv99prgVYtwtN4nfy34/ELvj
mHU64jDBoMF+GJL2ww0ohvamKl0Hwbgauqc5MtO3gk/Na06rzhOALZPeQzCir6gntbeCDTD+pYNt
uYDzW0AA4JsJcehZ098KembEDvBo9M0N8OxucB36T0TDJl4EE8r8LDCMblu/rgBMLgz2Z/XAC3JW
pn50X+uRAErSRIAyKMM+ee9MULC98xr/asWj1B8juIfjvsPl/BqSoJGohY38gam8f6xNFrFQVgZa
r4zn4j2JVudecqygV3i6/tqNJUFVsMaku+YcGoxcCbZFmRfehMqOAC3wqlAB1brKXrKsZRJPg8bN
d52Cf7eBetp3RxNIdFObLk23nVfJ6FT6eprPG7G41w1HoMOR6orhNkyd9qtlm0ug3wyhgAfEFoTE
KYAAAZr2DXlHXOjGol8VYnAjyKK5/1nmssy+dak/zDufZfEdsMfEnven73q72hzXTqnGmAamqm78
TaCawsXbXVRfl1RP6b6qhtYhaj+TRRu1CI9OZVE6sq6kst7AQVw241j2pGB0J17aKMoBJxjKElg2
xIr+EUYyZx+1vS5RnLJk2pUJSORt6soJb72TNc8wYMp0k1gcjxvFQEx5Yyy5dSD62NvMy/3va7WQ
kZwc8rfwEKJ4q2avveEkTx9PEbZXkghUEBhPmpI4KOE6YBXS7Y92bng/rSh/rNEMqt3B9cf5hnVZ
uODDrOezuCpre17VK58QWiz8/EiOqwGkOpaaRMxaka3FBwnjlQdCXaFztum3vlFMHAqc2dmvu9y5
iSo8pT5h+ifhLsEViptyCKb13bfTePtaNbIGBDHBp5kCB0BJNnpvqh3LjJqlwrtzV4HaoTmk6kOi
KQjcDnT0QV4OuUdQy6XyV2oGmmiTY6DXG38aoDSkcWjJffcIN4fWIeI5JgvusRWh49nNUEB3qbAN
FNBSDJeO11UKmg0ZDhLwg36YZMO1LKpMwasZCOIphdLtW+rkBNKIRlUP3tSFxW7s5va0KvbDn2va
t3e6HQAH0XrgXSTOQLItclLbU7UkO4A4NiZJ7vtMfYhK7lJvqr7OY77MPDzGWbl+dwR6IiGG0Ibk
O+AwHYJK190hXaIqOpslc+mYDMsnKhGPMi0bfa9ZhbAM8ml23pR0vByrX55jHd5bFep7BM+RZrLc
w06nceJCu+w89STaE9Njdpdo5VEyzy+1NZ3Z1mNgpu0EQJnmc+sx06P8rj8KtbiX4QCbetNxz8AJ
QvjiOlPpwq/C9DiaS5ws9+QL/YdsFv1wTvGGudOKFRk4O+Fy6exOy7wSvx/RhpUECr7l4rPAGXxZ
phmI4iCP3eZsJcpJWyfX1iPnA+DJWTSFt2vysf0WjsYBpBzxEOnCiHrhVdIiPA5jg1Q9j/UjvQSn
94Zge3huARqewo8d7Wkr5DnSvNZJCM/1sxMeIRzFjymonpvcqfJi3yWxFPucJAZyQuUw0YtWDe/E
fCrnQgEYZKy3Q/AjcOf6g4hXbM/gwdS8Q7q8fJkodjAHRFmeLSPuK2a7OAblSRYZhEqfqmECF0il
xrZohbzUSQsKAHxwDIi1bbtiPxDV+WC/NUZbm3bdp1A150PCVdXdRDAIQDSWsLcPtAoR9mvjqB5Z
9y7Q1OzgdhewEiA3RXDNT84Qz8jNtLKC2+RRpQEbpgvPnzgcOQh4+ZvLZcVQs0sJbSseZXXp7bjx
xogQ/kgU20SDSxYPotsefLrmkV8UIxlQvxWfceqKZ7KS7XPlmJFLupeod56UnHqkU/lZWZdXN0sa
RNRQRzWfmiU2QD2yVbqHelBJSdrdIY8OTIi3TiflOm1xCrMupSRHa55yae+cDfU6v3OT48k/Vjw0
ykyF9LLpNhGX7Oq7w2gV4IKaexM/UmWIDfUKv+a2inlfXDgYshCFs6T9luV9RdFRJ7xxw0Nbuvsx
liwsW7HAuiB2ttIlEDrFfo0Ju23adNKE3ykXuYmTug8O41LN12lcgirEjxN/q1sWX3yvTvYBeSGJ
d4NQxQ9XBeHLqIc6O9QOn3RIhA4cx5Jr21XrW+Hv8gIG/mZFHtFQ8cx4i5uGxlP6PkZCnn7mg3dG
iX6aWlNwJM4DBGvSZ7ra9VPEId3Orbjqfbbat+PilDc68ES9q/xcfPTzYhziQPX0BKsDvHabT/6n
GRk6wCaRFG0LS24/Yut4SwYN2qCOQSVv5kydWNpsLaM9+FeWqlXaGI+NAmpR7we4r0qenScffa3v
Iptl3xgl1yMLrEZS7qIG/LkClR9wgCHmPUe5+oZyWKvzsO7Dr0lB20OxoL27II8FgFOHkGpj+B4v
jGrVVdTLZDrkwgAtB78AtaLwimTaBvA+7X6IPRQiry3ie4wt5kpl6TRgubYxMGPcY4B8GQT4tPde
d+dXeO23JvI98lq29njuL7ZCsZhihjDGRwCcdsxjKuRcAFw897qIJ3q9gFcAwIOGpCk/sPu80/V7
nSWQptORn2TblS3rJ0qi/ReZlkYgHGTADVP4GuxgB8xK7DcdgEquy1/jVoIaEVyV1ZbBwK637H1O
+zDwjdVh7lhinMeun4cc+5l+8EyIsLd0puaqHTS0KTSquDOiz54ZQ3tQnrMWAXiWGQpUsIYq2xZd
kLDKbdzho8AifhlXdfEzdiN+kxF74fXCslahuHTm3X/EeIAOh1EQu3phQ27ZHSPLnfZIjO5mpfWT
KLBag00Iqitq7OkowzIgcAWrdeIU8jXTwRAEEoBM5pzYZe0yQazrffQbs1C/kceRji9KgnLwF4PA
f2pkb95TBK0cmgDM4+3QDPO9rxCQ9743ZoylLNcyuEtjIW5M43n8HrQlBoQ4BM6ONbEd+Uc+jpuO
yIqBIBtVCZMolhsAkm0n1TNJJ/Z20BtHYMRYJwB2+3H5zJoGG15BjWtKOUeD//WiiBwRMfQFiz3r
kVLmQ1mgRQAC8PBjbOy4wt+g9Lt+GGJLIi/IRnEh6Om0t2uAm3vnn/LwG9v09dVYBh5sMWWLz7Bl
ij+z1sr3NJGUvDVKwpiF7g8X1rrxiiAUL8T/ksKvACuLej0Ca0Ey61OPB1ecWp7OKF3xQ4w55nHB
gp3t7USfXI2RnebqSsb3JqfqEH37VF3b83yp5hNWZObIH9p1jXlsALVl6T9V33WSIPzFazN+6Fhg
U6l6m1zgxXIxGimXJzU2mTDCKBRE5VGMur9vCTyHB6+Z5ueWdl9aCOkhx6LODAt0ecCUt0Y2xi3V
hD0UZac1MXB3FtNbXMqiBMRXY39YcgUgp8JYUVOGelpkY2vMYDJx6dxZgsgJHaXTvB56XhAH/p7G
I+ZO/mmmT0YUwkGXRBDAHo3XeJttcdBLQhmKUvwmjh4A+PDYcd3IUfNyfOltAgRi44uigHo1Jp1z
bCrbJJdFBIBlo2pTvAVKhhQVFS2R56mtcpQk3NDUd54GC8Fj8OjBuuzpVdRptNW/DiLPOtXBJAVr
5QaicXbE2jF0F3JcVj7sDIHOtstT722UJV/G8lZ6GQCVmF2+kIPdUbuZnA+yX6AyJXC895OJ+R6m
0pa31nPRaKMc6weuWfDAG53hK9Nrs3CREDF6r4nnOn6rlQzUcQnasGBrm+N7NDahUS01MUdi0ufh
lTRmcnE6xRFPxt5RDoj9xp8w7Tnim7A+ME3HhtkZl5oCVJGe4xnbV0FNLgdBjBrpB8P9PEDBP1p8
nqD6kplJveDTA9gl8Ffg+xHO/g17kuFh8CIL9jmqkEazMBEPiG6es404e6dto7NqOrrcqPs9H+L2
spW12a0605dEvRB5XFzaPP+bMDxW6hRA7ibdPJ3e8yn9L6riwECUQFPkAa7PexsAKeYw9Pozp8Tx
Dj8JH8LRjC1dwPWcD88MvPnrPAXjT+jdhFFSm2SghUKTkvIK8Wpca6/M822K1+vR6QuCbpgAohx7
g82emj4iQUyqvX/DOuM8O0sQPRKZIEusYKtsIKvxxkqciNgDpfDLvAFwQMN6qPv0h1zovTi4tWU6
lLVLuYbs3bw8LP7MFbj3S/2AI6ScqeeAxLGRg6O/4fxzrhIIK2/YIqCId8UUO1tTWR9kZdC9NgXP
lAgHrCKrH1QR3/cEx7EGCDjwT2r8XgCGq49qzFZMcTZHxXbazN27YdflF17Z1Wc01tp8a7A3fxRi
EeAQKA6TO+gNtdz1dqV9HDEy4C5Xukt3242V/MzgcMPDbVhfbaaR8Pd/Q2v7v62R65Td+d+raAf0
//f8b2c8O/68Uj39sd+0NAfxi6Qb+snfNbN/iGlOGHyByIUuRiA04oYUImT9XU37IiVSaEIASibw
6AI2sb8vVcUXEE4xQhtFyYlL/sP7K2oaz+g/qWlh5EmJc5Z2Lr5ITMCXSMgfs1boygKlglN9yFJb
neN/FHq7BMje22Ss+JwvgnNiK2pKOrixDdM3X+VUoE8ULmEWtem67eZlKnaaqccFpO7iSMn8LDsL
6YoJDr4vqwNcON3sNVH5Y6fFEOxHtbCUK6rIAQiFXvSWLx6QAs3y71aNTlccWETzfs967ZhtKnrg
ED4kVW4kiOPn3aTGzyQemxcWliwgy7TXxEJlygRvQWgMOD9MiptjGZ3+TAHcrigSyGm6hVMWUQdh
x3nLi6++kbvJ9dYr4+h+6Gb/Pso4No4NO7KfjI7DQ+Um1Td8GqBJM5sPr5nQzAfjbEvnRnKAAXry
mXfLfFg+GtERnaWvRr6bTuSvGofEQ+jXRCmaTq7iigHW8Wl8bNd02+EqpoErsRVFhA6P2WRymp+e
SKPmxc10FL+M9erRNOAEUb6PPes/MSGx+MhA+YAHWENqDdKGmXar2buYjVkYlbnNMWXeAYDgs1wl
VUOCsfGp2aSpgkkqLg08LfQtFrwUha4KHYZpcZPk2XCB5jr85IoM9A5SXgkLTeLJ2uiy9ttNlSqx
4E5du5vGTAh3XjmOJ4MIo+jG9PXaXBReOjFtMvNPTFmRA6A4CeHm9Xbk1ymipt/Bf4TXt+at/plj
YVFXBjZQei4aX70urhO/tWIKfnLSjCygJTaboHQAlbtTyU8TtxSbiz44YVRAzwO9bhIDILzHsNZv
e7K214Ecgo+sHdrmthrGgM6VwiENzZw2l896xOG+Y6Mf1lun8cmKCMNrS6dPQZo5R0jdkK0MOG1Y
tEcPUvawTFwncs8TGWbkMmY5sz/Ko77Z1RJmwxN9z6eBs/BgcG84rkKxtbj3X6FBNQHScjb/EF0e
w0K08IF2abGoV8ZebzejQ80b1UTxfYd87Rx8UjHNvadRi9lKcXM4p/p9+lQ6TYA4jxxfb1otDJG+
l/ryshldxd548XS68yUdvht8YVF6aJuGXZsaLURvNGdiQqGuGcG9GrDcxqLBQfcDwUK3bZll5dma
dcWr20b5xwC3EI94JGmNExFHCXtInxLtNffxf4dZe69XFUD2rIeed1PF+31XyGDVu74LArg6BNZ9
kCETa1vHJsGnU2XY/LxSOxE40ljAvQQu/sY6dMg3U+Crx2ryA4x9vgJzEjgQZretScA9Gy5bM25X
RmK6JFwqxG0nzMWkZmakpomygyd6t4D53jZncxmCqM1r196v3ZC+9nmmnK2qdQx5DK12x5NPMzwj
VLNO9qsnpNSKGVPM8mvWuMlDT2b3zl0cdc062YdYF4E04dsB5CmDhKoP1TS0hQz5SQXrxgHbwSoK
uprHmWXBEsfncWKyesuTemgw4KOIbdMqbW851W2+jybBZzODGne31L3nM0Ya1rANVq124ypsM/Bl
iQTwFp3A0segbeZtQdHEMYMyRBKderP5Ah//bHdAlVLe9WiFNBEUVv53Tuj/4jbMfihQPh/gJvrx
b9T2/nzTYOv/7WTWesdxrsjX6//489+Ov/199tHt3vTbn/5m/yveeG8+1PLwMYIz/49/+y1ue/ov
/6v/8veQ5NPSf/z7/3jvTMsH4uEj49v645or+peBy91H29DW989/4Hd7VPjFC9k6JZikEBsT+Q97
VPzFlbHwEyCp9G8S1P7DXkx+kaHg3wnS7qxqBefr7yc55z//O9xMwamAO/CCv3SS48D6Q5KXuCfs
DbKg4mTDigJuun8+x7u2YiOOVI7gA5UmGbDbkFoa9nQ1d8c/TDn/yb72tGD7Xz6sX18qpsKTr+J6
nu/H/zQyVIVModVwggoqafFI+uJQYAm6mqUFauFmhB9UUz+X+E7PGLf/T2wI/89Z+N++PlYwjgxo
AjGv+p9/VAPgDGs7oNKCCsr8zhN5vBczKtyh9KHeb5wClxgvwUJGGZPwQDNJnnmP0udanpUyvSNC
oSR7iMVFGa+Qr1l1cFGHMuiAKRUrDOkz6ZXT5zANpMF4PpLZG2JeUuXUDZEFHkhUqamh/aQvGjZm
A9MTvOU05E+8f+jKVVjmf2RysV+tDcWzOzot0NfF0fsJBf35X/8+IC3+J78RGaCVkNrnNxKd3hx/
iHEvvZuS/yqxKxcJMSDjBqT8bIhBeMEyB54eFf6rSxrprR5JhO+w7AGg6zsYWRzY/vBzBTYlmGJS
HAs5z8AdFZr9++jNmE64q1BtTwNCLEmdZmF5VrMdevdmEXpnlFnrp1QLVMIc3OmP0LBXOzg2VvOR
UozudTYxnaxFlOKLHRrKyVWc0xc4Rw6ssSRW+p3ChPmJG8jYUIkKhwMrvclv7DwOgnwA19vbPDVl
BaZSNuO5S00VzXMl5LVNk/QRBZKR0GpfTSgAyANBznEADFHS/trqN7d2G7q6osWjm84IGV1T/Swd
aGI+RV/eEFdH6qonSoOs8tZDoWYpYYujUUJIN/oxCoMsu4OjOottOsT5m1QYPY6iE9DwJzk3Fl+H
HCnUHNt12Fc69Xs87eFIxeNaBMM2xzlMbWxYxMFmRatjuQyOz1Cx0iYmoNJgdgdm56nyr6yDaHQ5
Ep5j68bW7KGIksLdU+XeejthMvyHQYwacCy8ORHv/MBReLmkEEa2MpBZcV+lsZz+J3tn0hy30a3p
v9LR+3RkYsa2UAPnmaKkDYKUJczzjF/fDyh/96qKvFXtXS964wjZYaEAJDLPec87XPsB6tDtHDll
ROHdq3SbsioyLwF2S899XcfLn1K/0TZtqbn5bawg56yKLNbaNZacqb4G+a+JVssxCdWJl3S9AQoj
tYTfN/5bNxthtDVandKLlzQBU4uKcJd5cI1wbSeuzlAih5m3dpO4Ljf0nANsdh+HP0l2TL8+vvg/
24zwFcRSRbdwJjLZ3/9c+gQ3TEkv4d3hW+HuLMZZqHMaYiGVBkezGygl5l4UW8IdFvFO5/86fv39
/ul9M3IN2wBJdbE+ghaxf30CjIKIgWbvlURlbqC6G5cauasXWImrXaHc+Or49Q5ixH9fkJz1dwSI
k8PU9y8I2KGYHhkAcDm56q3BULkecxiedeG8dtVYn/naTJ1rUqziUyvPqdj0twJf7Wk7Tot9OZ6l
2xljxUvc1HB3PfH7lt1//3RAYeRAzKDnhQqgH9jb0FWB21Qp2YtY3t1hNWnuSA40NoMkGIEJRsT8
A3XNWd7jirkqRg2nGULRtkUm2p1RB/LEafXxtOCslgjtTZdzm+yg/eeViyaXSu8kILpRUaDHQ+Cu
7Ck+ZSH1ySaMdxSmBwZ6AoNW+mATZn5uDtIhxzMshv4uTOMmRr046DEIWmOj5Comsj1j08LnEC2/
QnFIrsiKFgTapeoGAiUTELSvlTnraotmvgJOEgYUDNH42bpjvN6ccFr5uHhNZYGm2ZrOk6EI2X82
DrpJGwoFP7mfyzelY4jjjxjARzbZUNEsjN2JxXHI3ZGG6UAGkri0y2X6cPC1CjspkOoTI0rIj/Gl
ggiNzKO2BvzmgllfWxUpYFBO0uA2pkz/Mgw1CVpD1Yjt8R+yvyioW6hcQFCg3ioC3d5LuT93jXA2
S1WquPIMRwz3TLaghfTJ9HT8Ku9+Xv/9Lfy+DPQ/EzIVOA812v7z1S3FyUiv5IlidB+mKqNbzzDG
eIhwZf7R4VK9beHHPjNG6K/8IMeidpR5jB45xkSXPZxxPiklJqTpdtSuj/+6/Z1z+XHG4sWkGxoO
O1RSBxtJCV2yMdBBezWRpeeV6YgNat5wB/X4OeiSeOMYkG19AsAu5dQ3j//+6sphETB4hTP2Tvb/
o2SJaq0JjIUFYM8YiW3gMgyIbSMy0PCCbzByJReWiBDMIBXUrQ2WSsMJ2uF+0fT7/jUN4YKts3ED
we2/HMeWIUUea6DPY1zlwHMVwEVcjXcFZP+VH6fYX0xNvzl+42p/g1yuu5iwUPib7JIGX9j+dfWq
sLS6JNXCiHVG/D4UnOc0qCiNcAtIoLZb9kY0hbo1M8aTpJOEAwn2ZpSka7wG5nJLe455+PFftb8T
vP8onJSX3gVGnaG9W5b88TpYI5KkArC22Sf6xkYzdN7JsfsCDDFf9mHtvBy/3oEL2vsFF7M9234v
4vXDIl7vm64pCp3ZR+pCDZ8jsaaCV1tyWsxNopKUpHenfczwdNoMKDhQt9bi352lv38EfQw7EWRC
DHsPzipIPVZqVnXvpWWYnQVMFq71Wk+grqj8Cawcz/5OvHWNsrdG1gBWRHbw7LaBvDYgjl80WZGc
x7WRv0LLcU58IOrj92kpSJgSgAqvPnbC/XWSFgF1LOpqdKIJhvV5C5fQG7CbLjwTg6kfkRmjbtHi
eL6NtVFBRLGx/PXKcNJa+IUanu3TlE9i1YVDF+P5H3bfEcoyLGsrQU6n6coo9xo5MUihJGBKc/wV
G3I58fa3P9oRE6NJKBYWYPXBSgcx0ZrJtSqvKYe7oNKde6z6mhJmNdQPivx6badlC+Gt7SkTMb7I
NkCWa3PJtgyTMfHIwUwuUTig1whoRMGAdayz0fz6kJwgLls/wFzbCBYT4TfrMkC7uQ4T8nUtfADi
TdpQpJd+yUCkquc7A+FvHMjgyuZggqEnnJBcKRnZHNaYeKworrtfZuiGXw0xwmXKYUTPjFXKhiBf
ELd8m4/l9EOEfoVgfXC086EzsxF9f9uPaz/RfLKtLJONE4nhN6Ma5K0olZPhPmDBOGtzLn6Z9Exj
Pbw5e4xxWj+61cQAcaAplXYui9JtzqnMy2KFa5+F+j0pUQIV7uB73VDBGK2N5R3nE5ylFdZjuM3Q
g+j1Lo+wFLlA9dBuAcTx1qFId345lRC4KI9W9cVSnTugM5dsHQEj4wZokDACXGLszNPNzJzXZSqi
C7JdqdkDgQMmzK/2aTT14mvqR81PJ9Cr2Vvk/9jGN3X8M1Q0GvAW+MDg8E29ucKaZXijOIzQjVJ3
PUkjyMatNbtoZNheIG/GEn3AFjzQF0Qxqek271L1k0Hn+AavI7yhBQfp5mbcL32TJzQayPuvO4QJ
NN+A6lBsowKdZD1qekaJyWwWBmWGyYcGYTLBMaHICVoP2ClXQznzyzh/KucmLfXoa5Zi1LvWcPwP
kPhi1bCCM1hXa+bnLlNtO8dwpCyRSqh8mj1fmWRv1SnR25CK0JUOdIt/k+Q5fzEQN4Iqo4BasreJ
AhLD1MIyKqceopWJH8NKA7XF+HzqXuMe2pCnx1J+06h+/6ZZmap1RwbDLyuxidsm9SNfJ3JU4/lE
2oOOFXWuP9Uiqb4V3YBrg6bce5EOEnNugPmLrCBtfpXkPHNPc3GwBqGYx5uWpMPGE6U+2efcl/1D
OZg+QOO1E76xwtAvzMSx/B2dERhBzd5bA6ebQU+AdE8TKnBj0nYNiRLBtqffaiDXIbbGYzlBjDSZ
EdneLULk89gJET7hhq5zG50jowsdHmeyhvyMvwL6UwQ8sx/S/CqrqF6tLGmJdSQCePDAHUg5H5kS
IWMvx+oX1ujhq1PoyHLMce4cb4oSp99ksgPsJdIPWEVLuzqBchZ0zsVUWwbUniQR5/2khcJLwnRC
JEI18cakBEzfhvNcXnDn5XjTTeD2O5I9KO86tKxgPuUYy3XrKx810wwHoyWxlkp9B8UOj0Pq+1J6
SWsZDdQ3giNwl2GdEKHYBPoWQ2MyDkhs0r4CC5D15US+fpOwWMHyJXGNZ5rVEyLNaJXhtz8TibE2
gMWf3I6pOLyUxL0peEcONIiAWImej7vkDUbtVSUK7C4DC27CqooNZxkOBNpXPLowI6hMt6zo2GLr
y0B6UL+2IDJjIpX78VdDh82MG5fTifPEdO3vZYE1NFzhQv0YLegcosdm0OvQP1k7EQmXdz6RxFnP
nC4bQB77obDqiImIk/Mppa3uftOE7vyCOeIjdcpnNLcpRPYl8I/PTnebp2magew10kXxusLzB855
FHBENrYjvikzoKhryb6mhApN/S5Q0Zxtqzg00XDjGHTdBkbpbKyZR7Mxy9T2hrKvgCoY9T+4JiZF
a7t2Gsw2x4pRAYD48FhOHC+rolfkDRhwipBYaSbTmWDus6soUmbJim0xauG+5aWOQP6OiUv6KOWA
L1OZ6j6M2rY2AYvSMCjO3Ji5n7cYI2G8ZJbiTG9zBubNaKmbsiCRZQvWFJypeVn5C934b1MZgPxj
MsqLiBXhrjNkcMa1mgyaN7dlEoUCuxdi67QW5VyTGvS60CTvxaDlP+Wsxy/8DcavRjD/X8djlX9z
snpwIf0lUbSOyEKA3qdHkLsmxyjWMrRQ4Oih1KMVqsnoAQacNV/iugctRNcIO3a0smWMWOkAkrJ+
T16opi9xPva2B3gwvvRpMZYXU8NiOYMRhVm9CfG3x+8DeGHdlFOano1qxrAHQ8GCIdEwzL/YOdWN
G/vgBFWDShyuCVbA6xlyPZOpUlrn3YA/AQF3lV9kK4n3fLcdmiLBJgxdErkI3WB0w1UYWg0OEH5j
rVFJWLBx4xTXZrJcsIMv8Tz6DlXJRjHhS6CuJTyAKhB2rzHtyDPN9GuFrhUlLFYlJgZShi02ujZj
OTaFpjN65Hz5/raQXb+YB6iQfUOFzQVfDuFfmWv190lhdluVRNaXSpvEw4zdWXvOkC251kacQVeh
FkqQXL3ruh0RdJt0KMQVAxZyyg0/qWKvqR+QajH6rPqAOVjVoCrIm58ZDjsvqhpIMLH4b7pzUQZZ
EZ1ozD9pEuiSl7IPKFaitDlolBkSltgCWqPnVrKBAafHu3LCXwyTU9X+Le3q0YhMbB6gA9XnID/y
R2ka41Okj0C6vUR3cOoXSf1DNQdUYNDBM3rXltp5vx5tQ8r5nGgXhJJsahc97josoKHQXy3HAh51
y8glw0QT0Rds9PGPLuukcjyEafGXTOod1vSMse/dHGe0RZsBqMl3YC2B6aCjt7gYhD+ZXi+DOhwq
kPSETj3Rhmk9Ihw3n6gWhQj/HlprcSQMB3LPtU5jOZFFnL5Vteuri5mgpEWcZ4uzTlLrrnolmJb3
/eQ/Qiok+mogcOfJZ7W8oj8e9TVmGfovoFT5LZ0DLLYSt8LBI8n9HKoS9h3jmoELakL0RWOCgSTV
+hkScRVdWgEeFGk0Io4Mfb3+FjLiedThkJleBhsYe/w5ynepE2iUR21rwz0DAReXehGjQcd5AyGI
ZTHHTmEYYWoUVwT0IfhJVgPHsbk2dPJ8Vo0vravFcPO709fza084GNO/ApLDym5cKQhENBFfZ4OA
SeCkeeyvTXL7sP/phmJrMhEmSkYW/iYNuuqlc1HTrBEAlTpMLYBTL2/c9DsBPQGfolmgWNDMXu0c
/KZ+WZQ5xlna9ca2pebiS54hn650rl0yo0QT7aXW1OIWvbDKwG5Sor8FRONKlmWzHpMwgEmmueU1
5Z1JKlUhElQ5bli4J0DHj62SyTQILguwm8aI/mBpdoTiRalfkMCpGjz1FOdnG88UeSXpBYCz+UZr
U7lO4ljeWDhen0CTPmmeMUswJZ0zgz5DX76cP5pnNWkp2Uq4/dShO93MJN/txFQba6vr5NayovgE
pPkRucCt14I3JG0dSZ19cLuQtJ0haTjBcjh7X51yMrxcLQZSnInPLiIpig8/vT/ezqllyzno5thn
sCyV0IVMLGb375IBB6FNvUVYshuVVylku5e4kf3F5EJMHGvq3wH1D9Lfzmf2l4P/C9ylQsJiThio
fnL7Bp4SGkYVmuWyI+3/EAH1m04d3VpTINZtstbauFjOnPWGiTdJqIgfnhJ5fvz29U/WGOAufK3F
PdcBLNi/amL0dorVQLPInfq/8YrB80v1NVvygJVku21Fm8SeAIb3d7k1tmih3HB6DVsN98SKgiPH
SkWr883YzsG2UmZken7adddw1i18ieyaGtgYnKHdJqUS36TeUIVpZfqE3i1ZB2GMuyqCLmJIXf3a
NfsCSgpye1QHOKwsgSx90S+WDmMJ58dIN3Ou5STEMoZFnV5hALMOmIY1OxflHqMlSZjyQJqcvynw
/dNPfJHLOzhYLLauSYuJmiP5JA+QzzjrQ0nxOkBtzf0XIIbERLeQQ588/lqWv+fwOgCINlw4F/Gp
fgAxCK6Mqton/LRVsIapnahalaU2yIru0TCwU1E01ph01eRKHr/2x8/e4oNA6yoldQVq1P0VMQck
6xBFzARQC9WOBJ9hExix45WuM12IGMnev76eAZcAHhYHsDQOJxmyr4sZnSEKtsCdbzj1qohx8ujf
tnz8GIQxXzjllv/xNTLUwszZ0hnnWNahNNvuCv592b77YNVe2DqM11nPdnXiUX78uAAJ7KW+gCyp
+Lj3H6XqiqapDTZwe2qiO775xdKX9iJQtfjaZfTTJmXfOTBev9EzEd8df7IfgSoaNqBIMFlqFbqQ
/ctL6Yez7GEU9GPrbLtOd+9UV45eJmXx9filPlk0JjgrQwEOLM3UD3ZR6TRByg7NnRJ6+xh2AbG5
RUBSoIP2kUjEpPny7y/oaMby8pi8wDjZv7cUZ0VRF7gdO4uBvwPYT0yXlT3hmTFdVdYQn7ietpw+
+5+kBUsGLThDymUSdvBJFvlkNZZkzdQZJbwHu1QHj8yyHE2UY+9Uo9x5lwzd9FRapiC5s3KNLyLB
nhj/skrGJK3HYbn1ETLjgukyrEeJa2ATYY7dA3wyMya3cwIgngqXiFlSM9QpjP6T5YiunKXPTmFj
XnTwzLKOAJBJB8YIwBsv6m5MbhGU03VWpkQaZwbBxTiQTAcJXT9PtXE2T3wPH484NjUDRoe5YORM
DPZfWgBw0+UGbD0b2qpXO5m+Q5JZ/mr9xKJZDUh0klAMjq+UTz52dlIYnjr8EBMn9f2Llq49dU2N
6d2osShnpjEXehjPJ8ZOn10F9hCDR771BXrfvwpjeijHKVex4MTe1xRLHrSH8vL4vSx/y8EitAyC
FtAUMPzlyN6/Sk0NiHzM772xdoqtmiCf4hdDc41mmv6TLOzj1/tkB7EpD0zMLOB4sWr2r4cWRppD
7dDnarl56bYiell0DVtlFDTRx6+lPunEbMz6bYaK6P+ddzP8P+pN9gwbeCJD36Hp3wFl68uyqYCT
aTvOo7KtPF0Jm/gkxKlZW02bOAq1G9jD0zaRFhTCoCcJ7NSP+uSzd5TFzkZzBw/J1PafQD/XbhUl
Y+e1UHpvHSMvzxxy0r60qpw6z5KDtXFKPyNEOY7ibyzwxVmr6061qctlDl48FmWM16g74L/YB4s4
bwM9jPqMLrWrDBsNhqE9N0mmPVYYdGJeD7v8m51EkHJlMY4/nbp3pzsEqeoHLYIGnQ1j3GBz/IV9
8jU7jIDVMvBDjeYePBrY5k6GRwuUDeG/ouOYzvUGX0nZj/PGjWgSBzgKJx7Ex8Jo4YYwdAEJY8Zm
HPQkTiqcdAzCDu+lOcZ5OUjXaskQB2WtPJtzbjPHvbwK+7758a/v1lUcbjD7HbgF8uDTC0bOm9h1
e1rtRN6FTENvUa8j7R2s4Gwy6/aNLrV4PX5R7eMzxp/OVtwpUl6HkfL+8iuiLFjQJrYVq6gdT5gd
eQXUbFG5bqgdyAdE8kx2WOUusY/UvUSRSmRFV3jnty82/hy0zKUR5t4kQw1r9wDTGvhWHeEM4MRD
DDBYqhtoYtN9h2/5z7A12ZrhY4PPBOZobufKyIhap5q3diHadsw/gma6zlAdnqghPm42EBIoWIhi
0/nUD5EYnFqdsnBA4UTXmzsCItINRSOJWH5UnB9/rh8u9d5Vwy3UXBuG6mEUT+LHWRwWcLMzrX2a
KzHukCOZDBmRzx2/0ocFS4UCqrRMmheFy+FHEjkZDiEDiBfYeLQeVOWf58A+nhSqxHFP+etKL5sH
Us6b7fErf6RpsFgdtbC3yMEh/Xs5sv7YTzkYdNMnEdJzrVQ+5ipM8UoDWa4dqzibp9m6S3MYewLh
xpqRhH7TxE1xr8LKWHVtYOMEVzU3TbFsH8d/2Yez0uKXgULzDS9EYetgUUs30/EvIKghxmzwOnQ6
69LEmuvi+FW099Z9b9Oke4G+vPCHbZD0RW705wPAx17LKlLuvbGAo7eN8JbC8cvGV2xjM+j82tpp
8VWO5sKiMsca/iCEdoaOeoFCbgL9mzAWEFgau7gwmGjLwvo70ULOG177oyLFDNewaw1QIt8MiZSP
QlT9bYYqttouJl+4kcdThaJRiwsfBBHLGk9VAomeMVQaev4iaGtPQDtmdgMIFW5wYKzqreo759qN
Kz9nug1evJJJCLY4GZFEozPUNN6YgIEbRkn3rVEKmqaW1bCPQPQ65HUdeCRJrKX9VIRpKC/rEGOs
i4AAKSy3667paeGlbM5x4u7RvrppPJ2XrvAZfrHXi3U56F1z1jFgtB8yZ6r9NTL6NvilV4P57FZj
/7fpFITBI7eJ3RX7VwkvsK6ncMX+Q5wqTTmjpxoOMQE5GGC/+amvfWcmgy63FwEC4wzef+uRdF7d
tVnrA8FrmQ852cZnwLSDaZnfVxHQu1UZP6LK0IrV1Fbdt6TwjV+MbrXLedRgd4o6QXFrFW6eoz1I
82tGKSq+mOMETS1pkBLGjR60j4zQTLTEdLAwC3A2DPkdMYIbaU0p5vt5Q+dnR5ZFFPWgI/ltjLJ+
xEW4lruygCi8NvsW2unQ5vOXvMzls9OE1TfGotjBzKwFZ8V4BOM0SKGVv+6aobwNjHH44Wj5KDcE
k0zf29mPiDaoyuxZdJVlbkLCovFks8hdWyV0q9mKj4Ws5LAfMNwdIORiCTKrJNl1WpCfSfhC9Rm4
iJPiYl0qucZxF8sDW9BLkOoYMtmvkgmXcfgl2i8jamtcyUEpOro/drjVCDGg5hRQGGrkxASjzNKK
azh0mYv+UjA5zLJkQOOe5QvpAk/M8rxqSSZH7+pggW7EXWeQoJhLjP/8wNZ3YTqMbyVjU/0q1Hx3
KzuL5Ntuqqv4qhAWtmZxZNRfaza5O/wHHHJWw6q7hh+Uv6As0566RYK8adLR79YdgvsAV73afXDx
EHgi3hXl/wAa+4YdTvnWzP1Axi604K8ZpZq1mio1w3OHCwqnJhrQflZOZRK8zuwOY47GF+taAQBD
DBXaM1rFclPXc/WD3qYjbVrXM0TiuCasiZFwf1BJLznDfdVuc2MGeW5NgwfTNy2s7hoDfyLAGKvy
iidRpF5OcQ6F3IG9TIQ1X+QqzCr3b7Owqq+YedDztaFuQAnRVHmpEE3/nIY+YCuwwp7vGcl/si46
p0KTH+Uhc1rDIkBdh8CUr1uMfOS2CSBXX6bUnjd0NoSl1aKAR0dPEGgnjqiP2/Ey9sAazSUY1bCR
Xu5tkxFp6Slq3R7Xg6pfk8mHvkGU86nj6ONJSM6fDhuTMgag4HA3xpoe23YrYNraDcwfa5bL91TN
BBP4wrlgLTV3Wur0l6VB1H0aFtU3hvZLNm/qeFgvw+GatepsnGCeaPBYdoxkv5U4tz6T64K+7Pjh
8dnhaeP8hvoEnSqs14NyD0fvpmdMKr02NOx8G2i5/Zxbi71GDFnpkgkacfW2NY4P7Dv+Q8Wc9jyv
kuh+yIOku1wIRBbWZap+YSCCVu34z/ukfqF/lzaYLUQqjvn9V0YJmuZoOJB8Z7H+hlEMFA8jx5m7
CE9UoB8ZbQCB1LvQjB2aW6hb+5eCjlCkwm8GzC+GgMhBOPYUnU78E8DHuu0wpdwV3eR4zI2C6zAa
i8ueUem/7Xv5ESDi4NNUMgry2P6PMLFw58yENJZlRFUNpMuvnGr8pputcYMxnDrR2SwFyH7hwOVo
exm54GZKt7F/ubEHYHVsYN4+7PWbQGbZ22jMyTnaAZRIbuSf+DaWxXR4PXpsNDRUa8h0DiYfCYeM
kBHInCaInnaSrMTaNcun61yGuMS5vn2GW4nz0DCT2tSOz9F3fD19aDN4vvS2FEqahlX24eyhcIJp
mEe0T7LAzofwPvtCr2f71Yzjnz1+ul/H0DBfjl/z4xrmmlRlQAuGBk3l4KZxBAzxdC5GsjOSmFla
VJ6P8CtgjganojcP5OBsb7RESuN4N+ndbM1efsufpbA7idBg/OoBZkSRF8ECwb2gNqxvw+CSVGOH
ffMN2CENdkZsAkBbMoquMHvnaOfLNh4QYHYvEVYNj60IoNcgEJm7XW+W6tkSCre2MTJvUCv59xK+
YrYiaQu5kV7U4AFiLuXbnOtG5FmQ9XYpKOIz+T3hK/ZSATQn2uTLoc/d63lJoNxqRm/CTGrj7M7x
8cFaWWOTY3Cgqnk3mm4ardEuB5Cn6zh/xTsfP69M6OWb2VDfMnbFU45iEapJK2LUIeSwSc0bpAjN
na0H/S9g9WFaac2MwU47YIR83UOFqQjECokVmOY4Krb48fSVV6H9O4UafPJtEaqtkdmhNF7GYVfC
VKW1TOwHPWyIvqF71a7GjLsT/QCnCapEfmJpf3I99gwwW/o85mvvA7A/Xj0eTtEMyYcCxlX4Uky4
q8NwssvME+xsaxa2PLVlfrKydYuBqcMNkkK8iDP3V1tkCsX3BP92nm9GDjQU/3pxA+WkeS3aMNmG
ZIGt4azGV3WM0lzRUqMxsr6WrpzOIIA5mz6W+jomjKc+sbd9+uM46BXNL8/lMCNZVIPj5gZNUaXG
6EUP3YQ8kt4GwLKs+USb/cm2An2VbxvCBxPkQ6FA22VDKHSba7mLoLyqqquym+UldM2KPxbhzsf7
+MQNap+9cRptokCXgcRvp9U/3nhXxOjjTe6wD10UTNVkWf5lnlhkpZSG1lsU6H4QbW3cwF/CSqB2
dP2SAI8WRiHOZVE/XfFFcsxNMXgWaZZZ8gMbFz1lxhlXL3Cd2kdMoYzZq3EdG7dzVjm3/J2GvQGW
6zY9CdTVDr+Z4hccW8afnehb50TR9pFKQ1+vkT6ASsuwdF7l/iLr+XBHH4APiXZXf4kApLZg0xga
4wDpbgK/zpDP6cILeihgxA8CECeiNVDCWM1VXbn12fHt/JMqkt/j2Mql5SYf+KDZrlXpu7CQoTvl
ZYJvhsPoacVULDjR1qMfPjwsFwEWtQ8DLaTJh/PJGrmoWzbDQCLPFJ11ShbtZoJxej/hXIH1UA4b
0husOHydAYDatbLGoYKXnQWv8QhwvUrJyjon/Npc8nqs7EFSW9gXlUH5TU/eKMwb7Wm8BzgaX6JU
yNqbo4FsMaMJRQRtPfSJ22J+eolx9GzgUmMVf9P4qp+JNtr04tLMH1DcEj43ueFdQswOkQmibfyt
IyVkZ2I4qxc1l7DfExtCmAehyPqV+tgAbvFvDfg0tNg8NfN8h8/3igzocUxZOePB8w2E3fsLJmiJ
kfaj0vSgBRNXaQlkrGImtg1yzNxD4bPVC9ic9uCg3G/ZncYxuygzx/gSmb5+j2lKHtxTehAxhuNZ
0V0Jf8xe8wnh8rpMbHAKl1/fbeymcotH244re8OJGtW/5Q3/KhHl/1LPX/7MH9v6588WQf++bP//
SRW/toxN/2djnqeuf027P1X87//DP5Y8lFF/MZmHrwND4XcsyX9iTmzrL0RpGlogkxUG9e6/HHmE
+Rem0wsGh3KNf8pFK/ePkF8o+RenpqW7OgZUUkNJ9R8Dg7vf6wrvg9+GBv/8+X/lXXZXRHnbkOi8
f+4wHOYcYFAAcs8UDmHMwaHY2AZmNqXZPnepn4LWAPqNOtY1ZtYZZ1HXOOd5MyILC+ribvH2ukBG
Vm5TDFvvGn3sL7skIeAuzHdki4aeU1TJleu21ZMiAO7KzmW1sXBDPjPqZr6M1AyrvDQb/2rJr9TA
tOsT++/+7SxUBQwTDGYQBE5Lh0Nu/2uSRk2MBFy2R1DGYB1ksH5jx/mBp4s4cYguzcZ/f7f/XIk2
T3MY3jLtPrhSlzVujDOg+YjBNrBRODrn89hHu9wss8uKlvq67MoJL1Ga6RO10yc3yRXhRjF6YMRz
eH6H4PEj5ov+oxm5/Safm+ASSz3jKjCtU6f2h0uxyKiW6AhoNFkqB3cZs256PJ+rJzFY7TaciH+z
QkkegjqFyL97P+09UDbypRjkg1DmghXtvzq7kAvHcaqe8EfdZkFzjo5w68ztVY4TbDVm2wXbWUQS
ARmrxkslxb0qNC+OLwP/NbN/Mv71atGchUN7MWV3qF7XfU/osZFts/QRq4Bn1CSentlnVHiXcRZd
1n1wB9E0AudUd39sAZ98V/vFDqsD7iqPC8etpWVlIe7fjDNOJBVrafKkkkFsbQkrfvTJ/SSnFn8C
Q+Tb49f7sBoZf2kLWQyung3v4uDhkVhhg2rXxtMihN3N/jifuWJMLxFb5uflOLj3iSCbQ8PyYHP8
yvsFxnKni6UYRz4oGM6mzsEKsTGcw6kuMp4624KSVJJP1Gh+duJrUx8XIrNFHirWZcuQ3T6oqxT+
qrEQI+ikrwqMWsPkDCcrqB24wE7KSdeamTBqC9AHBLUVbWAykG5iYG4QY2dKSmqub8S007rq9fj9
f3jyzBiAY7GYhUrEoPxgA0VWklLa+sFzhJUxHLu2u7WVMDy/hFWs9FHb9Cp8ELaw749f+D3Xfu+D
wXuFswHexsII+8BDVe1sQdw36+fW2Mx13uCnEIYre8jvq2Z6qfX+KU4nOIoBagYA9TdSRdeDzoAi
M3w6n+4uHPRmNU2K5qfcMZX5GSjIM9SRb4VFbhXpTiOeLqSynFisB+AVa8aUJD2wYmnHFi6dtv91
CBB/AzXF9FyZ2rU/W+TXkiTsuDdw5S/j3PBMIN1IGC+q+72O/n+V8r8XXu7/XKRsmrYgmu3PKmX5
H34XKZrz1xKmgfSXFh/m3cIn+SeDQ+ENyKQOwz5YuBqd+n/VKCb5bQy/6R5Z9wsHhZf4H68h+y9Q
a+p9Ptl/DAUPSpJjJcoHzBeWEO0q1wcJWzrWg72UMYPW1hH+4DkamkviG76WgdXshJrNqxZ3Sbzg
svyS/sfdOYpwHFhUuLDYNlYUxGfYLhlAfndBcG38/McjPLnJU3RTui/7HjA0ICHV2P4yxopZEMZp
yDXZpNVlTl9NnkIz8EOZPXgmnIgTB//+XrtckCMF2gFdFuIw2qT9CxpyqKOGuCiMPxkgydqpL2pd
tF+O39b+jrYUhNDaMUdGpg8mBwp4cJUOvyN8yB0cWTt5NfozmwITDxkRuqY9YxsQoNivtLtyGkLv
+KU/kI30dxIvyD7F8nKnB3foO3rVF/YY4KpvJd/RuqQXDRbskIjoj3HW1fMdDOxh61oxRkONA+Y3
h522y/BMuUntxrptISV/O/Gr9g+f5YksZE1MoKiB6NYPaz27BB/U/cBfo+EQW8YS9lmlioYoI7Eo
vtw5fIjH4TaquuaynGyyrJB8nFlWL1/IVmMBLpLKLvPDdU2G6smhyPJC/vsg+OfnMW14t9ZQ2jsm
8Qey4sy2MxNK5a+xKHa2LaY4axkb9etIJNaZPSXqBa5IEWE9X8idwiXPc2sTkGck1BoopP2XUwGe
Fpou9gy+VQw43t/xHz/HmpnQh00dbszY4UOMw6zblDW2WXYpxdfQdKfbE+9nqTEOHoAJbmktB7AG
E+9g1Wh2lcI6Ax928ULfzmNHv58UtXxk/M2EJI8wbiZM7VfFKyCwtWlvcKpKNkhdywvhh+JZYg59
4ls9BNl4ClBMIIZBbqRyfm+8/ngKWOqblZZSifiIK+7xVhw3tUROaQT+eIYZfuPZNZbRx5/E4QaB
PmPRKSChg7m9jA72P12tK/UOXk68KWw/2Dl605OwnRYnnvcnVzGWfQ/agYMW6LDYzC1Ru1HiJ5sx
ocwiqCDGmrvTs4fjN/PhCSr6ZqArmFYAhrDr9m+GVGfTRERjrRP4ANfIsY1zbCcR8ydd6+/mLrJ2
ILHW3fGrvjtx7C0mLst5x60x0qLaPCilWyN3zUpGxrrIZuGfgc+LX4Yaw3xbTFW4zQYM5D0SLAkA
HkQ9kdeSFxlqnHnQkBw70J/XgrORREW3bh8TUYXhrtAH23PweTWhtGBfRmU6lQ+1nS8MB4TED3Fs
BlcsJf02HmJ1X5l6Y27KljZpBW+jucKvRo1e3JmktZS0ftBz/GLcdUhcd42MteKGx2iaaM/CcdPm
ermtiAtB2DtqBZo1t0Fmhl1V+yUsR+tGimzIt8Q4YC7uBzBiRjIQGi8xQp2g+CjBHUXrbJJMnIgI
ZUdVAU6zQ1f20I8RIt6PfR6clQQ4OjtdodWG+NKn31vTnP2Nq0/pFxzDIh8OuBD9GjtsHOt92SKh
18Vgvwktrus1448YUkx13pQuAUGEf39Jjdj2omwpZY+/089WEtuRDmpCtcLmtL+SEMcT3QNdfQ2t
QqwL1Fu7xURnY6G+W+tz2t+EKfz/4xf9cGgs6wgq/OJKtXBnDxqjAY5Xp/8f9s6kSW4j29L/pfco
wzxsgUDMkZHJHMkNjJlMOgDHDDimX/++kKpfl6h6JdOiF23WppUkksFEONyv33vOd0TjbCAmkG2B
oCNuq6bZmHQm/+5ew94HAItPMvjnd8XVv+w1RKhLSqeAj+KtQNjQ6dskJeKpsRr7yDpf8IVpxV+c
1f/moaLVsehgsdejf/31oQoxcs2U7saog+GCxuUK3QEUhHHjoHrUJ+7Q6X//mdLeYUSCUo1roPXL
Rg9WINXEYvODZpm95TLmRk3mV1urFd7+P399t9f8l23gBqoy+CQ+kULoj2uGnIWyxiniAHibyw2n
VnfQqyxDxxmsF6Ms57/4vN8W4S8fCOfgN0MIVzqMr3/8wMJz2lrJ1NuQUU6BU/rBT59o1PcsXbMn
haj4zfYrNe30Gnbgpuza9YuW9vLVCVL2X13SGYhwydc7Fx1HveEl0+9bYeDxRoKwHPpK8/9Kw/9v
ljjqaxpQt6RkDuDbQfEv6y7pg2bShhp6IXq4s1JZGbVNokdu0/8VMujffRRFqR+A8b/19X7ZlUeU
w0FbCXCJKKFCcLfZgX4AEhS25r/4Jv7NwkbRcHttMencTMh//KmW1OwBLefepl+d5KxuOR4rJSJA
vz6DDwbj+ISHevyLT/03PyAUOzqxzN7pKPxp1h8E2Zxqq7dRnqximTKW7sx+AeY/m7u/u7S5RliY
ZWy6eszjgj/+gOm8egWoKZe4LlTHOc6PuF1Vx4wd26pB0tffNGGwJyFzZaxFY+8mE/llZSepJXHJ
l+4GHZaz7bVlOAccs3+xyf/5heVPtm4+j9sW75r+H3+qNhvoK9g9EavuEkSakakdtAJ1Z7lBjcun
9f/i8/gj+RP/+MaywSBZxqbK7IuS94+fWMiA3GezQibqjhpj4WyucMka9hhsoXQgMahqK6UdtqTN
sZ9bAmcgRJJ0luD3GUOCmvMvXuIDyehpZjPzdjFK1dmYVxtoJ4mMJnBRUKBnagkUcNY+IEj2idKd
7CfCtIqPLKmXXZpZ088eDM8VNWhhbltsdMQmW2CYttioVRv2Phai2JNtdjevZfcNKAm1C2ZGpgZN
F4iwcvria5vPsxva+i2aKdc79ZnWNWSdsQFUFU6WOb0TCUaKUECg9MC9Om9P3NT0D5u53hzx1ZfP
vVLts+Tb/knOY3KXmDOQj3FcExmCXtVvs2Uo2ni0vDLlZTJsoh71uX53antIjoFXOLeHmCz3RGEh
9wRKWiTbXmbo9pYy7e5srZsRemkKTssgwSuE2pB5J0vJmtCMWcyf5tB6XPqFW353saaU8awa84kb
w/haSBKrI5ICDXFWhcXgMABg9J6MHfi1vgGDEbakUxM1MiHRT8GXN9thJU8gnGta/FuZtT0xmCmx
ZQQbkYezhXFPTBd/KTYkZMrlx7r02pdGBnm+gQ7OX2RyJI9QdYvLcK4Q/BfqQuej7JL0p2uOEz+X
zITadtkkvhRLgTvJbFGpdkwBX6jfhiHUkgznfjaulY8wsoVng6u/R5IpNYsAIzLP5kjYBmrLfO0H
QtiHGYoEOjjdOyN5TNRBuf7wXNT07aNUwXwJrXapjoNZwYqUq4+w06raYNfO7nQiVJ7cldKw0wVj
KZEMZAcRHhzCCE9OfIOzEVGCQgJd1hKk+CI0D2xUN/ALYblnSMcTS90pvx6wxJBB9pTrFRGH2c3n
ciEFqz5oTpX+MGszkDti+pLDOky0pNG0V4fMqir4eJYuHkZ3NZ/4IB0KSt/VL9NcrV9Y16QvJGkz
frYoeNROknpYIbLmkAsxXbRX2DJeEf/nzfK2Gf7pJQ+wF/q0EHzalX98yTNYAoWBimnTMsvftUyV
6YxW5kWRJhFTe4Bh16dp4yVTR3/CPvznT/9zQ4SKDrEEXA4mgdxvf2kvo1RtW7OszQ1h3GlF0vsK
JL4w1w15Fw1UBWA0kB0FVQph1w2Gumtg197V5Avf+A5sFNzd/0S3/49Dwz8fVbzOKOJu3tXbtO2X
Y3/Q4O0ySXc3xFXNITNFea/5cK1bhB1/0eT+U/OPs4Pa6/bDAztntPHLZwUScpTtDRawenc6zPW4
bPB5MVq0Xfu0IMH6npIGtYEVgP65y7SYWwh5qz6Jqa2LZcYjl/I0YhDb/ucv5s/LAsQrPhXuwAgR
mN7/siwKd0LTjkJK7+rhrKsJyouFWnhb+0DmECVzF8sSIyIJ1Yi0YZz+Yln+SWhCVcrJw8ezezH5
+fW4W3NSCQAou5syGcVdk7H10xVsDpVCTuUmrtqu2EpQOEjv3ssG73AL/CtvZqT+GzLi8u0/Pw9G
Pr++KPSPUfUw6SbfDlXqLwWz0c2zZgGVpJYY1dFOi9XZSpdbItwaQDeRPi+ZuetIj7ojDYLbidmw
kEhs1K2jYDX/GBdaqFGwVt5hlobO6i5Syeu14qJBVUelGSWO7JoDN2h2vQqx4FE0BCKgKL+lTDTC
cl6k0vW96UpU6ZXRououe6Pbm3kqkNwldVGHKjc4UMEW9xjNF8d9TQmcoIBmEMIIRZpWwmulsrvC
NNM+HE1UYOEtw7mP6KK5H00FLYfIkXaaD5aL2BaHbjc913ZrweXW0KtHjT2Jg8H38GY15ElG1iTq
ftO1uDb4xVlffrSihpnAtF1HYr3MBSdcRhg9Sk9vNoqaIJvMM68OFqRnd53WYWvATb8qdmArwk9t
iK2dLzqZWbPbPfUenYVYmXNp7OEEaigMHf1S1p1b3Y/sLkM4z55lkB2mFy+tElaUzgyUdoST0P8i
z6zHLK0x6CMdamhFNC9L6USWaof7uR6cH3ntV9qOE7IoP8tx0YenbKUp+bwGqWPu26UmNEMsXa7H
VtV46sgR3h9W1DR34Bfd8YwiGiSdtBCpbJZiru0DjvS2I0t7ALnnwYkyHki9VsDg7RvkrfN1EuAy
v0PVo5q2ieqiT6/Z2AYga4Z8etLF7BAlmTJ/4NsU4MAX1QHeqTPEmBvcGrq57Sy9/0iTZMI5tYgP
j0WUhdCvnHfKX+RjN8aPGdY26XF4ojkyq1RHa5pqUC6LvEtywMoZrjCftCHiAPtppHVXShoHwZCR
3Sx7Dcp0mw5Pfe/eDoF5KXbDUvs9lIQSj087eZgBu2LeNkAEc1JGoT/hMUgk+cTaDKtlrVimt6D7
Bp8CwI9rvmS+GWGcL2HLJ0OKicEc+hfqh14HQh8In/yDjICflbfP2HZFVj4PVq2VcTJNDoWeNjaf
WC7qdI+4kQRdPCMmsAqStYsQrl3R7dqCALcc9yx5lJnwzXMAd3IKPYI/9tVspyp06sVc2NR7F5jl
QHYquHgi5liEc3PGv6E/p0bFAqRhrr1j6PfIKw3KHtrd2jvw7W2ZvuFQnPZaSTZBnCXBDFnaKKy3
Fa/+VzUQHRQOKnHtyJTMFjZL31EgEgee6bf7q9YCEtUX0piWav42afQVSaAs5reVKJQ2EgErDT+6
Xe/abr7VOMJ/02ptZorfy6DaoKW5+TeaXn9W/SB6pu1We5xXO8fD1GsPAorMjdKWje+kPnZ6NHmF
/lW2gfYExY0QA+pL7aEcLAgeGV2bR171ZNhM7lh8lSQ3vY1moJ4cI5c/p9EdL51ocpNRRANtBPT2
+gyCSLwXA66pUOlKlVGOd2OOnC41Rch7Bnd0AaZO4mNr+BwVTJBBTvkOQAa8bTiFkmTxnHBCiEs8
MXOn2LSFlGj8C4MMdQiW14LyGjAhUs1yV3EB+IZGWBKRK9vl6I9Tw2vhiNw83JxvVayGCg+P6Wf+
R0+4zoQrDrLiCcCMPW5X7pj3ydyiJS8r1yaOp/Kf0c44x75tDWtjFuOMhSldxcUY8S5CMPSMJUL0
z8y9mXoTLg0z+PbYV4vl7DlYuhQvLhy6gyhmPTs0ymu1mJyr7K4kzBifycBdMLL8wjfizhVruSHc
NHlomrp+AcpJJHoW2KBQTXPsf1iaxn5GKLV2HdklBR3+So3wNCGpRSitoclqs9RfpkELAF/xVna7
AFYKX7tppy9AES18gkzHgwg+3bKrM52UHejwTLOEX0t59eyhcjfwMOZltwYBfrqlBXsw1Up75Zvu
WsYEVtnwCCYKbkcU4OXS0cgAKEMWeVPcFsKmFblEaJTTJChKlB+QZZX7PCYVZ5ZQdfHjJn2qaH96
8pUxfPuAeoVpkKGq6twuGVFADSknBLIqe06iwYanutHtQeviyaoQj4IVmN+Fa8LcMamg38iSWN+7
lFDvfVoTfxAOI7bhDV+mOs92WzNy8hxat0MNihHpPsZDrwPu5w+3Og1UrvFWdkPT7dPKcsVGN8sR
jGOSTegmsZXQEC6ZJfzeMPz/s/f/devl/c+z9/B79/79R93/6/D99jv+qRBkkA5gBxcyLiwGHv6t
0vt9+o6g8x+ug8SKRiZNa3D/1FT/DO0zrH/gE+b1p+1r0K1CBvi/x+/8L5IpyKphEGkxooGJ8jfG
779Vsv/nAsRsmzY2HiN0vaiy0BH/cgGq8qCvCELTotwxzkzpSe3NbUFWtXQSFeOQtLtYSyg7uFBn
K3jkXjNxUNp470N8BN0xHZb+p0NRaLLjF9PnqK1jtHY1HgZq95a7vGVMP4zEx8tLwfBck/5y4Va+
Wr/3vf5vLMD/ZyOnbh6a/3kpRuvnR/qLDITf8PtKNPx/oGXED2AYNAZZjty1fl+IhvkP2pJoPThX
oeyAAfnvdUjkJHNGlAJILlmg9Gb/ex3aPpFTTMzJK8HHSdf+7ylVSbD65YaBrhZhEDQXLlxUOH9q
zArpa8A4quiWPvJYV/m1n9dgT9zlc07yxqFdAhTlOXOljlIfQ6P3vZVWHYLHeyUlr+UyZslDoQX5
pvPfdVs+ZMyMxUxLqrH784idjY6SfVlZgXfwV05emVeRnCcKjsq781RK7HRfH1bqdBstbCj6+VR0
/b5JDSdcgzh3cvisNTVBfdGqnNE3Vl6n/OaW+kc9JXt76BB0Bxevt446MNzUHLfKjtPiJQ0+6/k0
Bi/Dqu+d5Cgm2NjZ2eAsbi0IAPoStrCIdeQGyUIM7w0G6nwEzTt/u2gUF92lHZMYa1xm5f0ApFk3
ZexzOmaM1cbqQIB8TIWNiOHUE+zh2UuUr49rcTFpUA0ymUJH+8il/rziNpkAfvlBE85tudeCp4lu
HcOza959JZE3ajhXGuqzlXNJpEcx1xeQgGjudp77TijPol5E2TDyDCeFnTm7zNadORxbndQDv6rD
3vnUhPY0gBqlz5lsDK1/6sR337kZmCNRPGI+iQoz3xuYOBYaLwx976d0jZ3U3PidfknJ4V51AWky
sJ1L3ZMsKOePvJt3JXGc4QjTd5mns6dP13TpQsQI+zHL3mW3neX3upFWKAkoAkiLfCPbmOYOMPHD
Uhn7YNQ4oq82jLdITOVwYMaePwg+NuXSJK2jNd535ktOV5MuGFGQ98VwvHm5qnHccpcjIhue+4Hw
vvMI9zqSmoiQOH+hgxp5xn1SoRP2CDzqunvhjo+dL1XYOsuut+gWNDn/pi3l17kmyhtc1oOo/ZM1
6gUeeD+s/HWrD2sQzTp+mUn/0qNo5UIj37h5DJFJ08NejZ+G/mnjmNlQKVyW/EXvyx38nagHu96N
rw19ncNAXGPuSCQi3D7aBWANpjvSYcOpNBGAe/T2DsEwhmjwTpkNm3bs66u7XCxX/cy9GY1esak6
HN1DvUtUFjryK8bIzQhpGPLMCc14aFenJX2k2APCNQAA/Q7R/LkjC16Q7V0wc3X08b7Pmyas/XPP
pd+3jJgU4ojeYEowlm0Ur4OpHpOsOlCAAs/2mal3d3jviNR2HnoP0F5THApb20/WdFlq/SMonK/I
blgHb8G65yJOIh1HUtkdbLBAdXcaq01dV0fBPBzRxolQRj2cgxReqX2/uOPel8lDMpY/U+HwtQxL
Bh/RMFjfBEqbzp1ax+G7Z3YfQVcf09++DUzpKYSubKzDWbNvA/b2CIXoK3XZa+DzemiO9RNs6ieH
Pz4rfwziAncJAo2Y/vnJ1IpYdWKTi/IeCVGsz/7DTGTqFjx+E60kaG2NaX6ER/aVaNN1AyrCu2oL
bQZt9Q9pjdNpEQv9MF8T2zktrkzx6w2UyOeFF6mb2RX0Yq/Tra2qr2sTZ47zJuW9nLJ9S+wXO8hj
NnwYCaFaQ7lucNHCSk/fDb+9S4l7NLn20TFeodQWHqJljQky+OT1Wihn/sImOm0MbzkbFe806h43
9MEzh555MskrfaxT7ZzhHaZHEti7dnlWlYxWfF7MJD3q17IlaNN+lCh1vJWxqj0AwCBvrA31pH9c
gKKgBTcfyp7IsNkVB79gnuGKZt0nnVfGtaG52zXlnfTIMuJGk32TZn9CQwqLESDUWGuhJs9+bS9P
Tqm/dsVyj5bklHvOnVGBYLBPSsP534zZ55BCbJ4Sm3uH+9mBBYG8ncOsXvJ0Hywm1/zCz4+dTfhC
6cz3o3K0r9YQ0HKHniCjBbBU2C8K8G9Hjq3buhtv4TWyteScTGt3h8GOq+Eo+rCxgdY6SQsTbyGe
oKHhdTe0dnbJSqzTMlCxD5I31C1tPJh+XYd6Yz17IJ8POWDeg8/N6VHrAIt73ZyyY+uXZEkSon+h
1LjunL1Q009bh3nTAwsjRxQqsjM84RnoPuoA0dv13i3Qolc+wt5CEN+KFXDd4MVLOAdzskiM9eJ1
wRbMF1+axmun0p3Ar8Z+9uHoE+DuHE6yImbuUdByjzvaNbFIm/qAdaqA/P+jGcQjHOS9BWZ+u5hf
+qy2zok94FLvGrJ12KruOy/jdRkDt7rrIN9trXQY31ONVtVaEHZyWHDE4lJDzK0cs7rzJn+lAzG2
cJtXFS/uk+bM+JJzj42R3k80c227HXjC/GZXur5JfXMTTFZ5lM0wQ0Xe8JDBFpOTGAJWlofBq+zY
Vdw900V+HeZU36Y5TCMtSF8LAexPt85ibtTBXrzHTC4VYb+5/BiYZoQNERrHhMkJKXaOD2x1bjaL
QcvGbrmCqqwwdhOpO1ueO4WAa76XxP6EtjBYsO4trrDu7x1bG2OnKpLIbohpxDJCkkZ7+9OQXIbM
pMprVZnfLaOYd05D36BP0z1+xicGcVduDMDYaqc9K53SwHtBxEmihFisqMvnlfin5d3MG8XuMGcn
3yHOQ+/9ZS/d1caYpwiIai/LvANe02XrTzFkBvRcOiGF272uVfVjdMUDQZV6jPGYLcAsIM/nz1bW
H3qxXNLSeFg1b2tZ1X5w1JPZkZpkc5Qk6wcuhG811rnsFoTNY8+yYgfhe+f6KszmbWKfGTIiGLlV
Sc4x651dICF9cpnOjQnBVRJNfXpcS5+k+k7tiuQmf2ovtSOPwVxeBeD7Yrq2vbOvKu2O+IxdYrkx
MGp40pRqhDDHmuTVsI3mjmdP6QBkJg+OTVF5X+ukH0/ruAoBOYj1n+ojrRQNhEVfTmAjAJiggSq7
gD6UbicH/Ov+Tgpz3nYVkStDWmtWOEx2lcVDu+rlLYQQFtbaN22I0s7ZC4+ppZbVWU63h8SetrG8
E/Wx+06kwxylegKFoXNllIpB39XNmj6gq+ZIRIhVbPsRbRLOPx2zVRFszdKeGZ4OTmz1phH15LfR
8m5X8pFs7YuRBvlOTauzV0TQnIG15t+4fbVf6rqvY3QElEd9tiaPNq2miTZS4oW+nluwmyEFXREA
y0PbOPo+L+b2tbORP9rTjQauj9kYLVpV7Ru9WZ7ydTEuXeCoY28Pzs/SSOuoHqbhARj4d2eqOEwL
cMN3PsTxcBY1hUxJb+MupyG1VX6VPTEa0Q8WP3oIpNd7qBXVST4K51AYXrOHU0GDRSPIZE0IEtKt
lFy2ieDxyZjKY5eZnBpeay1EQArL2tNP38+FK45jkL2ZfT/bTNp159UozCxaMVpsek/l94E70/Gi
K2kp9mgvDXOMws/uqIID1htMI/RksIkk1Ce04iKDtCWcyLjv1zywXq28BOtr9cXRsqYJhFG5UiOi
6/1OAEQaaq0hbptTTyw9ZKfLXGn5Gw1V/4ApirEyKWJ0V6uiGX+sRWPv5xE3iJYO3xx30NkQLRCj
mrIvZu1/yQJn59BkDwWxB53rb9uOxAVdO7ZirCInw3nHk9RCS2gXZIZ3BJ2+2HLeTASXmnTSWUrj
PJ8o2PsNrT7mrwv3cCWTb5hntwVK8htO7pzpxhk89L1c/OKgq/rJn8pnC19rPpAfas9sT/UT5+rR
6v1Yr8ZhMzNpj+khftWUgXlXM7b0Rpu41es1nvL+3lSFiFpVRZ4DjztgvwzzPLkQWnJpjPQQMJbT
VigxkrDTwBUvtZzRLSbXHlkilR+YK5go6TH3gQRKE3QkUARyj4T9uk66GavR5OF7XSRN/z2Y3ZFz
gOmnu2TZMV/s5sk0W6zhdHWf1iJTkQMHMXQnLn12bpjbmkjRTZN3z2uxBl+kJJKmEqsfDYV7JAdy
o0jW2iYJwti2UzSDJQvfFxJKI7kx8dxoR+HZW7MJvizGtxp0ttXcuFjdLqGJx4kSewg+oY9FMB3i
RgxnE0WCm1NQBmYTKrh1sIaIn3F+VksWt8EIr9s/ApplWphfWuOVOUX7IzDGH6rHAE7vt7qlindk
p7L0DUfXJt6yDOiCywPgMjDJk76qcTOPNd06TwJmoh7l3NBKfAfiSFPpTmg9Lgdd3TfpZISZ5/i7
IkC6n/Up4KCOFCUbLQrNSQQoeDrjYoSSG5LwWm05LTzy7xy5W02R7Z3Msl71ji2iT13UEYbsXSLJ
dOeuoFcal33RXlMrG2PDgHpRJsI/9dCwBPc3s9yaosgJyyjsPcjI9KhlRfU8a1oQg4FI7wuzyIH3
WN6rVahl5+pdtxsYD0LCWufgtSWZ8R7+2ficI/p99Bxl7nVnHLaKgUhG5EDgvJrEzF/Ssc0vRaUF
j1UBPg7dt834DWYo95qpPRh6Vr5OZIc/iYIU7tkrhveReuM4rEo76khh+61qjeE5GD11VbLKj1rq
F99cIeciGuU47mwI9EvoBGVwF2B+fBscM3mUXS6+GCrjYCKelnrXTLLySVmL9W11bfBRGNAN5CAm
wDEraOY9WcJJZIIpenK61tz6lZzvpNPop9XIuIt5LFTXK43HxGxvytROu/yG7Cw7ryWeKnNMZDAN
Wz9skeHGo2vdM4fAelptm+ub73TVK6CohEWD1WvUO/sRGHT6Bn0Mja2VLv2rChwyCBAZmy+0EOZD
J8hHRZhfx8CN0V+gpJtFRrMOJLT5ZTbIJ+FCq5yNWS2SRzNyUPt9EDFASF+K3Lbj1q3EfWCO6U+F
1skIyVYk5Z5sasXS8lK02U47RmZiGttVeVwRPa1ZTjIQnBGB9NFCjQz46iqu2t6K84kcb1ZtFswH
Y84jq1+RVDCLlTNtCXtwn0qtu+fc7YmqoFpInCTMlf2olyn3GAnCL+FGA16MoUILacWqVuNHUMLQ
s2Dk0QDKIkYY5eeisuFuLPJDlpS4Zrmpx8ohRxvMVSwD+VYnZrEzvXRLtHCcW+zhkFsfcvAtIYwl
yjD5tapnhzu6+daV5V1z02EpTRdPvt0xTgPQGY5Vp6gjEII31TqeCpTeZfpzpVtiM9IZlf6q0uQQ
qCKebEOFZj/S2zdXNLpJshkK6zgDqwqzaeX3FdO5NovtKD3SSbiFWU254VZ6u0c+QEFy+Y/EELiJ
CjbL+OCuzzlCoaWg7UBHybdvJLP0Sc8GugRWXZMYtx50r947XWegQzMEtz6juZjN52Be15rKi6Fd
WOQlt+zGY6jjOsyJ9TrSJloaXkvmhr8JglPWbi2zLXiHmIv2uvjMjWqb479tyEB6rkrt0s9TF3st
KvmgJNLDMHuqbpP7lcybKzerA4/yB6lPZmipRItFTwaBmL+7pnvPJseeP0CQs5ofC7MrvXlLtHWJ
XPomeTJOEZI6QaTg7ZKWjz4bgnR2LuFXFAyK7VLTXpj5xSiluJgGzUl1qzrp0jW2Nxl+n7hB3PnA
fVZZwlQr6Rc6pDXpHQN1/2wVW5HnX1vXuArZEL0HVD9TnKFCk0vEXMTflFVt7ziFfLQ+lSQapVRb
6KSSQqKx4rIu2z0iKQ2Aad0/iJWwtrb32VpK+B/9E4Klc6LILJGyfulEuwka/zvEKwZaVZXtDF1e
RrkPlPeoGBGTRoXSuNOB2JVRmgcXkehWpEhS2bc5c/omwSPQWw19l2CB5qif8X64d+zZ+HCr/mSj
GkMTUwegDs08pOkbFU561mkIxa6w8+9izVmEblu/rvX805gGsLK3iyhZO3nMcPiOweUxEAFao/x7
wXz2bAv3rIiXp4NmGFdVucFlnqz5KvvO20Hn2pjpcqqbJFaZMjmVnJ+6i0Sr8IKLyzrAlPcYECn5
Yk0Qs2yozECKB7I7GoiN85h3oZ42DLOI5TprtJ4eIaCNkWjxmQ2Ydjq57txMPJSklIbWaL4s3L2R
mwR3lil4XlW56rRmeslFoNqWRNRUtXhGQVTsggqwgUuYAMGI6aFfQSkh2Iq7dL43itJ5KukzZj7m
LlGua2QXqber69bbmvWS75D53GCGtf+A7fijncQ9mddH/iYvnImXmxqv9PzvQVHR4FpMtsKcsxGW
zcHJGHIbKHln6JSxo9X3bRLQZ3QQXZK1tmOki0y+Gtp4sf1TQAXUVvPyjcPKoNbP4pGW0FkRMUld
oeeMLZfufsyM5kppcDGG/nQjrW4AuyGPmvIHGWjeEYjOpzGmMkZD9+E60C2Ri/iPcwHSD6HkA300
NsluVltIcfUDwlhYi0WtirA2Rh+55WoeG4gQ56UIxLXWzGwPQ5/EtEnRm1kIKgLJAq7VuC9c9IpZ
474gwNxNC+py02uaew6eHZb9gEAz37kODhKCij3Yc/Kr4ZaPvoNcY7R+jM3626nEN5KQUMgSlfAE
Pbmp8vbZ8Wa5F+QFw9va4oCGFmluBtW+WO63DILAFe6zdU0VqOl645kPY8o4Xf+u0Y979GvnduHx
26PRrYQcdIb9iKRB7vxhHZ+qpK/D1Z/VNa8sLTbIVO2QIF2cVC1xlvtfwT9SKGbdS0tfjEY7Gy9T
WsRdU0F4UoDMqF1SflLUELk+y02Q8D+VmcpT2iSbSr+OpjMf8xsxrpNcurwxNkeCkxgk625to+zm
hchdK6DkXQoKFbqzuGAk4Za6oV0mopFGZhYNuWNm9nzDpkVjh8ym0/LYcYY4X7kg0399xXTSX9I+
dUK7xNrft8oIJYavjj1X5miUEttvI5Pbv1XuO5C2c+MysXiTLeZqvAbOqap7tUkyZe8rO0jpIFB2
1UPfXzgundAfF87BvPmZaoRW1rJF7UiImWzWfOuaqufml2rOkVE6MwlGh9t+KD+AxJ3IYDjTsrMO
Usm3biGGdCRf/CjldChL0exzvfRClaygnIii3jC1AKyqeuPT14thN5nqXNweO/oRwb26PY5ZMcTG
ssSjafEsu/fASHKmOoSHR5UznSefRZ4l3pFBTbeFjDNurM4Ux9LoP4jV7Z/yxP1MyREdhX1UtJKn
tNK2o0o5kURAaEyuOCSrQTdIkSr799Z3vsumDSIZjNZT409PLIN7VbrZprHEJ9WPeW6C4WhNrnOa
He0kRvLddUErOEAtFOO+EpQcSawXEj19boep0qYDrDEyxFYulDWJczKf77k1XF0hXjW10IKwy52z
inzX5uaxFFkVdi21QFGmZzOfjnbpTpFmIionArNEYMjVds4ttionBvh7lD3xflZ+SdXRK/eefKrk
hQH/lWsr0klvi6bE5ex3i63XIlKvy6gCSRC2HdLSktswPcQtpt+LrafX0TYegGMVYUoU5tCthL86
wdUCqxmu0zxvg+JTI+q0ZOHXeq2hrChlVGf93tKHe2Bcj85QigPi06vRtceOELTINpc7JRkctfqP
hIwquuYZatpsEFHOL7h6N2SrdAey7xyb98xaNoX3Te/0n5TaexInb5p4FGKL/xjAseVadSV19Edl
Z9bZ7+0AJXTZxKZwpuuiiROKaxk23vo6CAcDW1NzcN+VWvEQiAEoPdvWGhw1a9lXg51v1qDfuXNw
nII+2PD4s8iYqrBvl4fR16+Yzc+T/twiDRorQvzKaVdKYjWdQsRl1z/ytYYUSmWUjBRJfRLcL7eh
Y4MLdzR448pOXu16PakF3zbfphA0yG7QltBLkEKnCGvwCMOnMmkIF/VBOMGrx7EZDkwhvU5H/XLv
3pr0hvaqnMyNyVC+jnWOLMbi5Vd5vV5xwHuI9OFZS+U5B3osb1hhH+r/ou48liTHtTT9Qo02kqDc
ulahdW5oEZkZJEFNAlRPP59XXZu+VW1Tbb2cTVpVinB3Ogng/HLgs0xThCgUVirZt4tAHT+JfelF
H5IfabinR0lisza/BtSONKJsOm9X+LdRVO4SP90RfXHTxu3ax/pYMDU2hufe/igc7Iil/zWm8Y+E
vc1vRiqg0OzYz3N341fixp3MCWp4HVq04yFuy7L4XMdhy1asFEdAKoRInN92YG9POAn13q2dkMTk
FjjOxypRWMtTBMf73PaT99QEM3VXMrGfZf1Hg7GXxGSqeVZ9Zlg+uVVIn0sUl6htmO9wiI0bDGQP
ivkDxJqCVadFHG8v4pjUIsG9Hf6OKpZGG/oWld1SbIqa6lU1zONKtR1+kdJeO+6MkIyOJUrqvRMR
IsWxLdUmGswdun5OVBbxxvQSkjtSi4fcdCdRJA+dSsHX3btUFPmpS8u9yC3qniN9JqctPUWuGHdT
mLzlTXo3d/nRTog4b4op2ALnBasEYGmtehLySms6l2CKL6puvy0LiHXGLoLOnxcQY/QUsAIirdeA
XlXh7jGdNmfh6INy6W4flsfSIY6VSeVh6F31kOoUJi0SfKYm4zDlROLSpP2Ovty7pXWwrFMsnC1o
GH9qpPSW91jV8cGUw9rD/cC5HE64qHdO7+zduXoMu2blaMLF8l+9Tncc6w86zFlZWLqOmVI7ZFp7
Czt6BvxGeBo8t7+L0I/V16Tra5MOOkR7WAf1WVfNJnWf/by/kyznSdreZg6Z35oJTI7N9VtzPzAp
9FsUfu5am9x5FdpPMJ0kzDIjTkucb4ZPR9LILvOf02Re5x1t8jO9Pvlt6ia7pDuqYVNMFy9I927y
M2IMN7O3pq6WgQ6Zb+esvOKbqAl224lPFW3xbrz7etpJ/ZOIQks27+hCP+NZ3FvjVWYgNwkRfgsd
Dk1ebjt9KXJnbWWfVVqsG8ZNxTJMbrXy+61WbHWAMoVPtGbBcjFkGw70GGSzEzqtTRNg/2m9LH5u
8ADC44Pk5a4drH1TWMeFDKZ0FTe+9aiKIHnqkr69RxXGCy/tcOw7Ee1RdaCukV32ZUWxu68Md7Qw
rEPrrh/tLVw9FpkWaAEeMrPCcx7G7lVNwEed0/mmaUx/imU17vXgNdu6rNzXKnMY3qaepV4hlt5E
VD9sp7S5c1Vlf3gBT7BHwBVAbpF895QMH62cJVq5Vv1mbI1Qf7QwI3cqbB6nIvbXS6HuisQOV3mm
rrkALsVlU0COg3L6exzE+fPEoR6nfrGRdg+x5723UXwIyvpJdeIl0OjSgFY/8D5t6XSGBStYRGvH
PPQE5LBZvcKc1/uallyqM6t4VTImVJlYE6OFYYbb+UQWbbvJ4+Kno/x7yLtXh4QoJ02/ceowYtA3
qbsCmJBJ3viPOgxPUQzO20zeXUQqBdykvLMynpYepSChBjxL8TurfLbJawNGTB0s88vgQQtiCJlW
rcXTMiLHhdUgLn8kQUM/zCNGq7Au77tRH5aIJOPCvWu94AdtmI9yFCcl9WVBrKs8PCUEiuR8lYs4
JLm6L2o/4FyYPE0W1dxSv1M6N9OEvrCDuyn6y0LswEvHVeSmT+0k70sr3YQClLqWcj1O8I8G2sbO
b8j9tkAJzZeXf3e2EWuLw/2aKRUtCZCvvJa2M4l+a+S+XE62tgQpZUA9RhjxH/PE4bSghT0V6a0r
zUOo8R1QurCXU/7DRDnFR0nz28Tpl7Rqjtd+dsKMXu1lJQ5x4unVmJKDIOy9dNtdsCSnyIcGohUU
Zjs5qzh65WB4K22hOCFk95NFCmQ631JUt5pjb1plZXmhY+mS1DLk6SM01w+ua7JdbvB9bOJxnlcV
su1D3fJBSSt4b5ZgH6bDiQDJK8EY08wUbay6KfaNx8gS6x9zU96puGfvD9MnspXEum0Rmg/xo5HL
2iqcH5U7H10innSldglYBW6kb8cVFknk0XNWI6LoW8Be4qCxtGxc0+5D6msPwVzNO11Okh4cJ0Ic
R1kQyTGE0JL1W8r7oeyPPkFVa4bJTxyuIR0I4odtZuxovf2tbByNlQpPsOBoiEOimyb7DmX1rWMl
d2KMN36v3x3R31VDtxPB/BhEX5HZ4d6/hT5s1gFl9Z6PALSgQbKgUkUz++TWcCA347cHPWrj0rB5
Jq0hWTtEFwj7poCwdnsgltI5krOwxpjwOJunMDji4zhgfHqYyicnFxut/asewEugzbwOIwVFDnOc
H5NoOrekoWzT0fFWU+rBw1TZNcCn2LZ2fEegMZOQDWq1LDW0EpMtiDKHW0v3qObbYK+CiIb7nMk9
KuidVpg8iIj7JZbyggzkyTPZVizUItRmoC8CtE73EoJGzbt0Ajcf2NPWdqLfi2Y+oXb+lXT6RG7J
I1QbNW/hDRjHiXF1poAFnpP5ckU9eU02a0mKUDtvgqrekxSyN1Efwg11dAhrwmZQ1QOwI7bnloOR
5BhWrNp6uJjQ+kUfwworxQuNEl9xUJ7naPhN/cQvIeK9ZeJk4yMrWDum+6lD9SA8FyzKdI9UyLMr
+BRqjWitkkukemgp3G9GwfB9WziItm7wm4T3l27KbzGQXhGv0rntivaitb5Lx8Val92AoiEq1xHB
eIlZ6nOdAkHWE1bJRhXvHHKPVtt9FiZ9H/tY7pkcz9Nov85D+11B7K4cADzgb/Fs8WjbAFD7Zf69
eD2hGzWrZOKEaxP6n8DHBFdkrtkSu3LPXnxywvk+DLGHCnd/VWkEhb2D5B8xTaQYFky+EA0f7L3Z
uaiqvAOyC9Zpntb0XTQXQSwe/0etQGrP3xnNSSz4mGzG0GwKIiTTom82iUguXd9gNgcxW/WOnqE2
cJwHBgSvnsUxbAdr5aOU4VaeThnhQeQEgtwiULF3jR/d2dh4L3FOTiXXCLsqRai1I74WrVFGpc9G
0BdImxeFVSrdyjxMz1k6c/kaWLLEkTX3o32mbFmtOww8a9014N08q2wP+GPQ+Ow7fyD5zcm+PRU9
za4BnFYOuF25j5Lhh/bNJnQvVQMFM3dc6FRlm2DoflTddHGZE1KSkOd45TZINHzvFafJBtLUA+Xo
h+08UIUxV+knhVcvHl6Nc0XMxiZ3Cu9LCuubhF3WVPtzpPSGwbr5cDJ1yTAXwUYkV1bqS/fOR40M
0oNJVdpbC54FVEUtK9z7QvfMZiw4REmnvGAIQNiQHcmrvefrOosITRqU0r0q3E1jcTc5cBIFGgg8
q6s5JWf5JkpvJ/2aBcrdaN8/Kqc5JUt3aNvhMaTG/Gg1PFqeHT972kcsYRDFzDayxmg8+XJ691RL
MMnk4PDX1tPSzKSWlGd7Gm7x+D7jgdwTiLoLUsqyQMRWY+mLvRacchL5EdcPnUD01kTLDue0BTMJ
n1Wmjy3YNJDcyk2jBxtlI12Gb4lf/GiXVO71qJ56kf8cUB7GwW/JsaGH9B09Cf/hnRy9F+O+yY+z
16BegIXNi5vrY6HqXZEua+LEjGN2kXnMwAPGbe5u5o651oLkaNQKi9ROzmgOZzAjXWbOqfKMdaJL
+ZIGSMNCa/uSRmv7zrsy7mUF5PzQpn76nLVp/NhZfFBEqdbJmXX2m0iA5VAaKX7nQUF9fDpUTws6
yG+ZhuwwDgaxnJ2oHLP0Niu9cSYO0XahXmf9hh95vEVQi1UktGYUBkadZ6HD47y0chemVX+hTSK9
lF6efsVV2rGlM7fKGGubDae5K2MqbgRt2PSo5/E7xWqfcYS2xVOfQQuX5Oia0vgOz9xKBM4WXWBz
GdKluylw+d0GsrSOdj+89hWX0YpBQbdSVK8BReyQ5Y6RJ5vacgjN/FeXdGvW3G2aiN1iu5vJ+Ju0
su/qPn2bwwExm//aZ2hM7axqr0PUfUAc2UZUrG/EuDTPrfLFg4kAPuUn3RQt6SABcUHWjWry+zYn
G9KQ6AMAcQBHEnsY5nLbuos8ZIO+b7PgESFb9jj6zQaPMPopioJOHZrpzYQFbRUU5rb27fcs0+fa
+akoqMoGJhCYGSxio4afV/k+n7FPwFHhtHwPrZsxjrCUX2w/2QVwLol/XwfDAZJ81XKwC+zfYoRb
TMVBGbGZZftDqi98KGDIrzy3lG4zYxKW+EMQgL4zArQv6QWKkR5JTTgvnzK4OrPRnno+vcwxhDun
xeBE8jZeGXWbqKtfEhJ3ThAOOtkbzfX6Or20rCrJZlH91sXgg5UVeZa4r6kD6lj4nGzjOse6LO/b
q0sozMxWUjv+nqNz3Mmag7VA9DgW6WZa6jfif4cmO9fZ/KCuYNKEXXw7irA/zn3EhDsRtd0NT4WJ
LvEQRqtEY9Rawmw6OotKtkXQfXRl8EnfKMLfLv+KLRG+gg2mO7lEnPwb3KLRaO2G6soEoGTLmxxV
KNGkG7zTWzu/nlq6zF+3IZtrMfnBqqCVhJCzG7LAd8Nkvy26O/camW7l7bM5QbCsol+RwyIJwEJJ
o421fcYJeqP8FnBeLGdRj3s8R/tcENkgsjzEBT8NnLQcfHk461dBFP9KHThAjeRVRMNNa9JLoH9n
vYVUx+WQ5HrzsjZT8cmmy8Mzooerp/dqqbd1hdo1ZFOHLM9pqa8bIh44mpX2z0D97JoeJboT3YwB
E4DhfzzEo4Tfmoei6fS6sQgGiYtCsZSM4TaTTXqLtm7F6ozhFUeeiE29TaLkedYJZb+hDH6XXYM5
DsRtg13+hADgpsusVzjudG3cYkR87ZUY8Yu+5F1A1P5hM/hfWS/u/j/L/bb/2dZz1J/F/BdPz3+Z
erBSuDhzyAAmpyig1uH/enr8/yQEhWMh7gVSlf/M2vyXpccNcFkQ+B1ACcmrlwL/w78SNaX3n+41
hhkDBm4G6UXu/8bSc3Vi/5ejB9maf/VjeAQTW9eox79nflOC0i76ap5NM03eamB9+tForwvtyMPi
cPJMPTv9HzJgSIb6u0Gcuj9aa68FF1QMUjaCU+Tf04Ic7LOdy+bOzKzxSTZjqKpjKUKOdFGssHGT
8aP8S81839wqFRJjgCwXZ0XuulVLLqzwupOEpe92cuhCuY17HltED0u2HN0rnddwbX/ZiUN9o8qB
1dZ1l0b1DtRktj5Aryx5aKKubU4WB8d640nVVDDViPvQCMXyDJBD2IViYnpLEjP/EgPr5Hrhed4k
uQVZHAf98D4g5Bl2Ix5FIJcoHbt7vNjNk6+QekDGNYt/ohxK0xzX02mA7z5y3z0m+GQvQp/DsMKz
AYqK1SWg1BnvF152ldnU0NH8h/7BswVTTDTn41WJPGfzxl4ItjjTnuoDFVKP2OUrp+vc8ajjciof
e6qPnE2dDNG+tI15IHDNvkOPw3EcU48F5kQpajulPZt/Mt4A/1W7lKMqLYPk0r2XVdm7+H5RB9/H
Y1CXu6KoJ/HUS2QtWz1iOb1Y6BJBE9E40fCV2vnHaFf+G+Wr8bYiVJrE3qZsPsIm7O6sKhy/TO9m
/Yr8vpDQTOzickt4BwchFONO+WXVoL5bt/X40CTVpEigBPk6ay1Kxz4AI/H7HR0oGyPKxsPDYsGk
LXNCDx6GzqchzgNvJ6tC0ubsJ5rUaZeGWTMWskX1HbXmPpvnYXjqCdG6/pWy/bA8XCV+O4NxyF66
+SqZggWrOpt2jmONmLS6zJ4Dt7aznUr6sdrOfax+WlQah5jRAee2uSgcf0/oC90hSHBczJ5zSdTr
fhmcYgEKDBcZ33WKzpxfoewmW54itmBk9ezfVnOaLVPWO+32eIJNm6GiK0EfPqxB8Z9srHz3g9u6
/U5nyBmT1RBkdU2oqDe3atfFMXoDwZ7T3ee9LTnOSKPzfTyXkMtrZ6pStdcaxc+GhdzqHyYYQ479
9VwTGrYZCdce7y0Ue+qlbJy0uCDRYbhEYHb92/A4vZG4m/78zRBx0oA201Fwwxb5Yvt4mQK42S6H
dJTroklCSDt7jL2BEIKoSszRywm6/OEypeFIYErvd03gp+Kta1Ou2pIO3M0yW5oPjrs+WdztWHar
eTR86kr2/GHSNOEDNY7wxWbo2/5jZsip6ObLSFwJ0DtvxjBAe2fmBN1ANTAwrYQhV2hPYKydvwxF
x6NiNRNDv4vnVr0GNIPm96PvNuWzhiDqt10Jyb/VPe2YW0XiFp1NvuqfsbmggmpnpWaEHGQI/nT8
iAAwfzK9tSeksfqte5F9F6h6H7VTN1hNMOQgQ6LqfufhEslzG+AFjeGrVBQf70bUds8JJ8pbvLbW
TTsXhzQpwQOz1WQ5NCa2ndo4MKwAIME+64nncIyLSjHGTmRfwzsS70XO+XDAcXxBH3iN7UFyqQcT
3DOMFfctKsG1QSnNzLug8Je5Hb9ilDHdNnfIT3rwneq5kuV3W8fjNRth8vbwq/YR4SClIFVmuPyZ
vIW11njJI3eki5aVsMjQ8NP7CZk8Wf4DOTKHfMo6Dq/e23C1PlVV6m7MYr+SNfebpqj+Bpi7BcG3
D2Ia+/1MBNwxqMxXpcs7soZDBgS6SKxYPJFhoEDIgnkTXb+ZCF0UwkgowhneTUwvRC3sG3pZdn1K
ZGuYjcENKjvN/TDsEQCC1AMRRb1NwIkh8bKqWFmxvzaUhiXZbaTS17CU28xFwlEkjt4GNVXMucqa
d5toc1Q3r+B3ZzpYiPugAQcuGAEiph3td6hvc/eIgXBXdPFloRXhmoFwJf+XM+kdxdWUo2CtUUJY
7QSWLvVZ6oJVzKhHtrBx09U8s4lbnpyGdVQt4Y61yntbgvlZFj6qlrKyDmnvkMHiLLiSLHlMNNxR
Vi8X6vt+NAv4R0e96aptXY0Rn+QU2gPCdRQxVpIluSfxFJdhuJG12YBH/CIW5ijsgjRZR66avpw/
4pw2XEBJvqV0tKzVgIeosQUMcvIsI2SZXonoP4LqWaYOACUOy5axNbvGsSA6MztrkCHm9Ig5Q+r2
Br3PKcmr6NbE3oPVoL9KS26mODJvwxA8WIqp2PTZhTP5YQgrEOM8uSX6k5V7AoZCZAQYhBFF5s58
nOfi3kMKtaEad+sTaA/mK/AZsE+yU4m8yo4kuH2pAQEZuj8yp3BZ+rgULBbIFQ/X+BCFk71CzoIZ
cCwe0HcItUFLj9QCfdCwnsK5+hwp7eXA3gTI6ZsJrVNGjB/xWO3Qbhu/4FBvV95hrHz1MlvxWPJW
SQJY2d2YZSvXT96jGfoRMT2gl0DqCTnlGJi8eGqeK3Qvn1FbJj8i0TT+FXKOcrQJaEHUPN8BT2Ey
K7zwPQgr+0Q3YfVJT3hn7wDBlo0piYLYzg3XbML3lQTkZSR+Ti9dp2SjtqZ1wue+MUIRUkxTMHA6
+mKI/Xobs2HcpEkOM2GSBQ3wNPQfU6rtA0hB8KPxHWT0dZGhAZKSfQIB686fZv/O2NGn5bUF3hhB
wkub1UW+t+2k9gH+I40uXPPPVnR1JqBGnBasVRAOzZ7gFkPWIWkoySLSOzTv03fUZthqaqQga/C2
7M0LG3gqJyZ+Eh1Bzgxve/0Va28dDF04MwZiqQgihdsuyGHmawzfAHH1bZklo1lXTmqFuwoByQPt
w9O4EVbFh0axIjaJ6sVtuaQ+Z64GbZkZKrnqhy69K4Xd72OHHNnIQiy3WCOgSk76RRQkEjpZ05GU
pKpYE9s5sy9iz1kVWdGy9vpXZU/kPQSNB8Y/G8JHfACg9sZ2ItAsMt8AgPO+2XlUPz21CIAODr87
rcnatY+0KJPCZRPXwiydDD/tEOum7JX93ja2LFgSi2Jh7psoUatAWA84Dd333vjDNi8NEtxkEFGP
PYKxKxgJXIuQfmdlqw+x25VHC7oX47Jgzan72FsT1OHe2LQ1nRLyv57CKaD1CjVA3w94CK2hP+Sm
qW4zN6QMtfL3Pevinhba3Nl0UtjPXR87W/bYak1jNXbCdhr3OL/lQ1a42cFlAT1cZZTHTOI9iTm5
sxxm2FDZD88kdkCIGBlx2imGo+6QVsos9x8GDtsPpjNMwEnrn7XnfU/WVByb4roIEwcW059tunqL
ILSGHK4T+wZfq3Xye7PcUrVSlBucg5lFE1pJDFLY9+VW9RiUw2ioblGA70zdxfsg7zB+pCRW8WhL
nQePZGFwxEp8Fe9RKOtNSB3I1wwq8251PRYiDw3hMbDllTAc7GgzNUUI2w2EvnTEnPdBaSGAGtPf
7Km9TRCGHvfBOHUnhv7uFGIrJ6aJKbicvfGBpQcwi03I26e4YDj4pp05LKTs7QkvMOG66bNuo2VA
gl6fTae4yMUOklQTx4N3b50rMR8UucxnnSicXc4oPyImnfq3W8e+tXa0H5kzAj2NcjIaXxviM3H1
lr7frfC0NtRMBrTZhUMb3sgusDnPFMMjIyU4CtYrMmBj8sPTEMPNqi+uoNDsLpAptONOz6NloyoO
TUjGYGlxSxMnRM93QGNPT95KDkETSUR8HVZBI66ZMsNoRfumSkCU/CkMN0OLnqeVw/zVjE6jdlGe
ghJ0vjPd+aA68pQnYdYdfO1dZZsqqYNzv3gPhV7Qo0x5VHf7bsBNktqyfCYK26XoruxP0NHTqSoL
terrUIH6qJ9Nq0lsWrQ9XDzKVsWal2ofxDSPJ+XB4EYd9X5OhmAtt/JErIpkRFPuEqK0lsMV9seM
U4NqzWpeG3LQ3O3AcSe5S/n6oXwbP1zPkEhMNwj0VgCCJaJLEzibmDvzIAPvsx/q+THzdZHvRowt
pIf2gV67uilA7ipx1KzUF5MaUJIhe6UoOjuzqtvnsFy82yED/etYNffwys4O0Xx8A7CNRW+saFkL
M8EZIMlevBHJTwDovCVcKb0ZmLFxYkj3Z2iW5o1+l/5CgOTwIGIr31d1+KJk0R6tWeYXD5kVlE/b
7xYE1lvCY2i+cKv6EDsOqmXWoGaTV6bFL2v5mHlCZ7zJNQL0dI4scCb6Uj3CXXGsB4in3XZ6XKhS
2HtUZV/jIykoR/0Jx332mCi3Kb3dG4QzNmFpbPl7fAwDsccDhLRFH/TuCnecwsrXuFuIlD60JZiW
7KppFZKH3/CiGSfEJmrqa1JR7b36fQghUjF4q4Sn1mBFYBNf+utYCd+IaBnAVNsJEUS+vytdx7kp
2ip4TRA8fSv0rKQTWNZyV1rdHRMkNoSWd7ulQBL5wlDYwypvRb6etDDROVacFYWva+schpViwwld
vi2ECl3WLY+6U95GVxzt98Uo8ns/qAHVBOFK/FUq1acV0qtEIjqx05MpRjpwu2AiiAiD23qMi+xX
Wy/ztiRvkUJAOtR3Y4mva1e1vhzWNfYQbkjmzDOoHeFPDbPlRWjS7Oa+vKYRIulpah550mDcL3+m
Omwe5+VUECCG786gkh/QYs5XfRfKnYQJI0PUEA7JVtVWvpkcmbzJJG8/UJ5haOpc+WhL0269OYmx
CwfZCV2N5IbsCywpxBNGaIsnkh6WvI6+PZaiZxL8fpfJxK47JByCQZEHueabx2jbgyG8zQmpaytH
NfJnZ2HUk5oNjmMAjh4cx5gzBp0353RxsAZ12bATXdqW8CIEfbWtlWB+VNmIyFTXu2uaGFny0PHO
VbjhdkZuhGf6Nza38tiPncRSP+lDJ1oUDBb3jLOexqp4Qgad3xQ0FD7jAM9v3Rl72tDohasfElo1
1qdYdfkOU+Bkb2M/B3z1WePZKKxc/Sr6ot9RnJvJn7OR+WdRipIvdg6+Mj1PV2Vzg567qo9WF2Xe
FoJZYWDJCZllL07GB93B2qI0CMrpaAbbe1qC0QGvdzRGm4EvfU1It7zAscHGMU5nTIEcps753FrI
pAodWRtDhP7eaSmkWM9E3D0oh5loG5PRTrN6guQb0KZEQ7xQvqHA4nVxCKBa7V2h++BrRHHaXnIP
iTyVAcskj4h8q8+imttPS5TLy2QZLDpTLUgO1iPnUq5eKrobnKkk3FKPXrrnPJ/HXanC9C31Gw4/
7KHWcug4cX5zOOu5UQNMp8DaIrtxcHGYjfR4xCZZ2h/AUxYeC29MzkEm47eWODv2b4udY+zrX6MJ
kAGjnWg97qy5/8zRHp3Q1DKP078JAOFhLetYj5rqJ/vCkB5HQfsVGQ9Ds2G17F6yHFvUykklaD38
Qn1YUgznqK6b4STCBcLXtsZnAp2DLWwWGhiiUdM304TFSRU2yjxaQpNP3dQgC56IbSaleBCADdNI
4OLRyLB6G3yn9HbpYgOvCR0ADeRzSrGMHfQUt0RaXrmLLOTXlkUdnCIlURSizs5+TG7BBtOZGigi
jWD7V2GZUlzrdB7QOannmkzCMe1+8q859HsDRw07L5oPaBwqbfsmxicvFCTFltmNH9J4bFEwlS1V
WkUTuJzsZ0QQLqLfF1IflzU7E3+NZ1Jy80bDwjMkS5RRf/6++gN48q7giZOVkmK85JQkVTKvIuU7
BYYmzyppLR07dmuyP0tzDc8EeFgORe9MOS30CeE2d2WiuBiOrRYk2ylJL+W5iIaRCAaqfMCdZNCI
Bd96nQs0A1Tw3ftLBD4zR1PzUbke16qRET9iDGN+tVXplJQGs8+8SKfqUVwkriTow575+okiCPVB
p4ZdSFBExhucRvJ3bnr4tPaLcmkwmDIGYv0XlgOAxUVyCHhU4BpdVlxSJTKPbPkgrrdRKUd1sEZh
TVDjRk0PU9w2HyRs8AMcj/oXNuIruIP4mnclqO3od2Nv8R34TcKHg2Pm70T12Obb3sONv589CFBr
NXYRF8rkHR8J/Qg/X/M9Ab02TVXfUcfJ9w/SZtPqSIRn/1EEpAHTnxYv9YuFD3Z6YLlEt92TPJjf
CLfjpqSWnE9azhO15es5VCa/tVl6ystgcvPGwb/Xr5U/xd2L3VtLsxvpd79uaEms94YMphYSruGn
lf3CG0Ug7RW3FBTxrkhzN/4RHJCcxKrUKKtbashvFTpa+g55D9M5nFIC4LAYgNuR24/QbxRNhVTD
r/mIE4n5EIGOQZ42Nl2yz4xHgEfvlhfhz3rVdZP7mk2hw5QaqkPp2bu8Cpby2cV+5a/+w3LSCrwN
T0atkf2vKmuOFzY71aMMHCu7PoZ17338W0rV/Z/cxL/XlP4t292xCLglrj7kQaffhyypv1IHCuFJ
ZGWSu9aR7V01yYzUMCx+04qqwC7bSRtb1J9xdf/PlGPnv70o/zZyHN8jghhaxv8bX8FhGrM6h6eV
j3/xA/husNYxd8PvjvFu45jFO7lzj3wiHESFYNlUQuxmoBaEK3n7UIwlOULRYHlb5VRmVU1WuYPg
9X7Q9Y3pifBeRuN2adjsZ1qrKgYXHb64vhiegtZGem239okEPyyi1F2RbPTP1/T69v+NBeJSIr8l
L5+AOMuRkEF/vaaLcBqb7WMm3FRk3Nt1d0zSvN30kpCTbnTHG0mX4FrVSfv8z6/83y+sLa9Z/UQX
U+QAF/XXV2551IasQn4+KIeDZV74R2Dj9HfqNQwQERSU+h++y7/HaPNhObSGUeBdGTkbx9BfX7Kr
st4MJTBSVxbx7eIOFbCTiE6TWuibxpUVXpA0BXfCGyBHww4vRTfhYLRw64kdHReod9NUkqb6z5fi
+rp//RJCGzwZ0g+6MHSCv12KCr9/3rKho6NxpvuQWpF7lXYcFztLcTb45xe7fqN/fzGXjGYHbyXN
deHfvvFojn3iIbD8IX9iuEoL2qLW5Oa7x39+nb9/KJvAbkK7bUBSi4TsEB7z34m+eViU4plC22X1
rMgWWFGBVTIlTwgog73hn1/u7zcyL+dwHzkSihQiIPpb8HQ1owZhPcJy8cfGk00Z5ANh/9flDwt1
uipoYACEYmMAWV44Y23++Q3Y1xrEv1xZyE4LVtdxad5CHvvHn//8fMyqhM5l+z+y0cmmHGJoxfm+
NW9pXyxii1Va+1CQIrnjzOEOW8SdDXQBpS0f8VJgnPESJANMZh1RzsZKQEw0rOJtn6Q1+pEqCJut
dnLEy5IoN0XyMxqlNQmh6NxyzfqxbpMxY8ZYnOUwSTUGDMTpTIIsS/Q1xKZ2rAMqXJFuPKNZ+//k
ZbDTs9FCJFzPoC7e4DsHbBpVPqdbtS7F1P8IKdnJzhUHWecWJgI9jCj8eT50tKbr+2Kc+BKjfrLr
F2YLNlSoG+hBonDYdPWAM3sTVhZXvjdxVe6Igb1uvWPMr/Ug6nyb17F3bin+eiDPl99F/Ux5VTfK
wBBFIWwidCzvuhOrlNOAM5S8+brT2V5LzVfJupZ8Js3UxDt6IcMTNhyAYFcH5nJNlPgmRoStkmuc
cQaIoRlORvtx/EZkeMHJhJrU16XTy0NAFQmbqePyFjwk6tjLwN+LS9Y1bOhFgPPsokNBmW6Kvd78
9ih7XA51hJ/rCfNVrI8zFhuwN+NFgBONpKSyRtdS7hAl83NkBpK0dZaW2D434ki1RhvLKSqXIRcK
nCbbC7x2nJthc0i26hOh/w9nZ7YkN46k61c5Nvcc4wJuZmduMsjIiFRqLe03NKlK4r7vfPr5kOpj
k8HgBE/2TXdXV5UQAAGHw/1fzsCEuaDzGcvL+z/5iFmnbvyA3IcyHWMD6ahDW0yTCox7VPNXkw0W
7q5DypBHvjsjbDM8/Ql9LBgE2lqLHUU71jb6LHHsnmjuPS2CzaRt+uANm6bkxy7k+MlhzOEBvcO9
pPrWLklH86aaAirNo3uM8cH9ohv4KuuJSp9jVkY0CrquQH+6Qjyjgkn/I0in121S0FuwimR+o1lC
EgVbdEke/mRpkPQGsJMJev2oE+eeoLL5Gxqm/n4OU02gymvj7xTkxZI98GxCWvv2YV2BH3TNIlRI
GUvCrol5i34ZnFwrRW9bw4oZ8Cg5fUhT8T1zJE45IlDUg1ZHbxKn5xPcHncdfDFMEFyzNuPrpBPr
bEIfeR8GzkjDO4MWfxcqlJY95MmmHf86GVyfB3mgBRS0NA3rRRvTCHsVDamriqFLyuZOoDaMrqSW
/0pUo6lPEE7MHICvzcM1W1RIIMGilV87DsXv21O9WmLXFRbmh7RwsH/Vny7jZ9FwQTQNnxdQU+ro
TO9gUDNiXNrvgU2DijDM+Z88nFmD26OuswpmDDxGemDjSmE764nTg4tcnbLpXSEcHJo03jdELdnv
zorm2xDGg7YT96/uOeYJgAKvJmA74BNW3hwjZxfmI33gJYrdt9McgL0LJ+MXEuWEktuzW28fXTW5
Y57UVDX4F+ucCfowlNMJIbHQ5Slyx6s+Vd7j27wUP28PtPXxTFbSQbpV2JqN1OvzyxuaYCEaYaMF
uJTpT9MMYsQrooz/wx1AqdmNM/3zB9Fxe1xO/mrnwnDE0gJdGmGQmwLeuxyZS6+w2kAbyX267K2q
ti1EPuw17tI5KyB3itL6J7bT6bcZl9o/JpD47KCj2vajRYym8xVnrv/B7bDRfcAq5quUDuLsVQGe
JHY+GJ+qws4f3Ynq5l0M1uKzSzP6B7hctfPgJTqQE6jucdUOM4XMGCC+p4fDgO6BIzE7qJM8mGw+
jNVGd/5hmAPW4kqiQEYlOtNiqq3y59gFSn2/aPp0BpxROO8mzea6muMmjL+WSEJ2wNxFDYEGpQo7
N+7tp/d1T2KgHCoaaXAf4B4E546aWP/L1TvCUBs4S/UwlouwaacVg3ICcUPUjgRkhLumR5iAVrWs
HyCtwP9fPBWXFIN3xeuct77zTgwzf0KYVXHxRu3K4APgUNQeIPN2av7QW0Hi+K3TVcCH+jznzau3
OX9mEZU6F6e7vAuR3QNX4gjQKkvFSBn9xdc1MnXw+xbUEnCHTJS3LfiAvzDKlD8ubJa7jJ7tPwlU
GSpssau+bc28YyLgdKg54+jkuYmDvl2aAdQ1CoA9WjH8zjLDlLpHQ8jFPztIsrU25/4RoSQq1mYq
Oq8C6yhOZVXAirEUM/gSw6m3j3Peu6dpCY2vbRWPn02HzAJsp2Vi8loa0N2bUODcidAfHG3Xae+R
jycydcDxTrSrHesQYxRNuSMRHbzVaRyAjKY4suFyZ776cyeYVAdRqaBFibjkU1EoEXHRfpOaS5IV
5pATVGFMPvbnn6cT5ISvcGqxnce4a0D/25Qsv05maXi2Y03VqZsXF4vTrFW+KfRnPgpwNlSPhBos
38HFpK8KTSlRta2Umqo5aS4cCtc8YvMwdsfMnQKo50vfB6+TggL0scm7tvZBgeT563hs50HCYYXm
mSB8lAO4QzbzH/zL0iCuC5qjC6t7K3eoWGczVyfl7ypSUQYUMCGip48L/wr6UwU1xn1VztN0/3Ty
X4QN/VhibZb/X/nv/F1W5DZh1D2Jlv/PX72O/24Qr/vdrf+pi38JZ/F/Dez96H5c/IVfdNR43/e/
mvnDr7bP/gwQ/irlP/n/+zf/z6+nP+XjXP36r//4u+yLTv5pIVSl51BQefn87yrcx7jIfhT/rP+F
PyrchvafJiJR+B0BDnUtMBz/T4VbV//TBDuJd59mc8858sX+L+iorQIdlY9cwW0rJab4l2R1Ivqv
/0BDHgAq9zD+VYbBQ0l7CXR0deWpqm6RlXPnOTYRmmv+MkYbBoU2tzAjH7VRAERm5oygZ8Lok1sa
3fnZorz7k7M8L/qsHlWMJTXFeUDyqmId1mkExz1LIRXGPk9a8RMnjdZCDsES3phr9OhMBS2SZUE9
9g4lzXQHr7o5uGVZ3EaClE1qoT+/BlURdkkRahH0AKojhZIiaOnWhicGFEdwfCOFdYL8AQOUaSeP
ecpAn2Vwf+ZNTYB80SGPMlf3IFKSCtKpRuRXRoxMN06G/tzMCn5p1fiGCjfsEQtk3Ks2rKN7gl50
F6a2ftbL1KJwOgKquv0dtDVw9+lDUAwjnWQ5+GWXa0EBSk0B3UQ+sP7hMRMlCiSJ2Z3YkssxWOry
d+7qjYMyRd+iYZamRx1syXuHl/Ljzk9Z5QhybWhUmzrPSbYfyfzlT1kCrckhC9IInZWEkIcC0QEK
mnsGx4WETQ+86F0ZdKjouei1OVInWD+bRZiKO6SWXV480BMfkX9TqZCiRVbsrZU0B119PNshLZTu
XPLIrcxDJ5LTdobj59fOGH8Q6jBBvpYCVo1j+k0RtfdUI5pXRtYUxxbUoQeTrH2zs0obH8wGy6ER
DyjBEC0uV8mh+I31ET32SDTT2zquBC7HTfYGbW7lbGe17c1miOL3HDbpYxqltIcnMosftoVm6+3f
ch0wbJ5aJpkdJUaebvK58uwtgM9A7xb4E/tFm+j/YJCXHpHt7e67EJjH7aFWD4CnvfFsKHM16yqI
ghCcburrao2Y9IzK5kOtBMF3iA3zO3xz7OPtATfmJleXWG3ZGHFI+P/zuXUN8op62iUAHLXugPx1
fx9aLdJSDfSW20PJM7/aVhwX/IhtA8FsXD0uhyrMXFfUTmVbjagMdSnI52UxqSpAa6UcYv6wU9LD
22Nqm/PDYIj+HYEI49bLQQGxKDGumolv5VlOJSGd3yUtITHPlO67oHR1NKsJ2RioDocGg1KyiQGF
LXqj9rsUz8J7DWd4OF4oEH5ahgmphds/8Pr3EQZ4oqi8VSBHrJ/URKusjkH6+m3ZwcqtKweeVjxC
3RUvfFyyt7DJxtCbCiP/pVqruINxO6XyUoBkjMzhoGDphUqDrQLxzQZvse3w7cunJmwhX0I2czTl
1J8dm3wqcdMCgwyrEHUNEAYmWvvqdLYq1fVfPhRGMYK5yUefsdpaNL6IpRSAfChGtg8sCPmFJMqO
0zjZO9Xup/B8uY0dAL+C+jMdADS4VldbKlo7BnDLEU1dYnQulPmhHND7vXMpjhySsZphtWFR90Yr
m/mxNBHuKxt4sLQzZ/sMPMKFpjePX+lrIlOhdJPlC3iRD7eX5Pq0cdhUHtlYGgKMN1cXHh1/zUWR
MaWupZXHsYNPpvVhdiS+GZ5qIeMLjGTcWZyt3Uz9QqBpR5eCdsDlJ0eRMNBKJDf9uC3RtSBcAuNC
vil6kwIq+3l7hjuDOaujXTv6oqlqDzcfJ+ZXUlIyizLrpCyT828cUtxBCB/YYTG31fZywHBoAf+B
vnxaepnAilgZoDKKuq52htoIWDJI/s9YqyUcURVqNAfRKiCo2UNUo28fGgjaaiFKQ46R9B1wgxJh
dKdXvlRmgPRAPE15f2fjWveg0v0Ce1YEXjn21SMsWvvd7VW/vqH4fQI5dk4a4rfqqmAEocOZh4j6
90BqezIAHvtV51h/9bCUvoyjHpxuj3flnirDFuwzkwamg9G3sdrIpVrhN11oqY8iq/2zo+zyax5s
KXIzdaaF2Lo7fu2GqHhXjKaDhIfop3OkxWJGKCJd0IrSA/XHOCwWJANZTt65YbbWgzos2CQZEkhW
Lrf8GLrst2jIfdoT41/zAk4EHlKtfCbI8vC15nLnSbFxsGVN1IKKZjqqus7qsd+mp2lPYE5D0AuH
XOPeiNFC/9LZ/K8ucafmkECPeH/7O8h9twp7mqYaFBI0pnnVEEvhY41z3uV+yqaD6zQHfj3p5VHF
1+2tqaEmuuhadtCMcLorQWrubIONw87wvCSeQpqwV8usI6GfU9HJfd0pIs9y1QaZGlxgUFmbXh7E
NJ2iKMVKaT1mrO5JsyQpzrqRK9kuFa8th/ZVQsMNPYKxC3eO+9bHpOHHNWIADpCcyIs7Et0Hq+zx
tvThRAFALDTnSCnJRM5N12CIB9N93yN1cvtTbqylybuXHoRJFxnvkstBB9SJA7jOWJc1ffShDezA
Q653foW4XXO8PZT8LKtdA1eUtYQsCppyTdNMHVAqIzQ+wP+Jgbg8AmABLCGAA1FHS8WJsH/t8jMu
KL9fPjCtkad8R5f2b5dzZLuOAfFc8XQrnL5mWtR+LSI9ujdIfmjp9TpWh076Kato9Ox8042IQIaA
ibAhEy6hrpY3E9SesXHljkCR8m1Wh7+XNraOcL6QiimNPRflreEYjZIG0YA8fhWQeWTzQAk0+AaZ
C1dcm+0v6bJUn+uoyD5oQaDvrOzmeFirqZrG+557/nJla0upDV0ZJTGlax8LLqu7VpBVhoP0/8m7
nYfg9Q5y+Y5AbxlMfk/5c55lkZjdIFHWDxEF8RIxNXXuHroU4NmSqf29EsEkRC+1iMzav72Brpza
aPvTDsc4F/yMAJpjXA4cYw4/9a4a+a1GGuNZWY5kHvqj072dTO770sC43Qd44CAz6lDAPqStMqev
YAxOZ5vmFXqYpooKgTqFlLgjtfknK4Om9EYjcT/biHO/jZBapkwc0N68K0ttARpUg2kGfm6q72aU
HLFow8xe8eLQUL/rgYWeTABdEDpUC9NFq9xQ7OzdjfTjqQVlEGihVWOZdTnrRvSY1SwogNYdqq4Z
/WnQhqJCdm5KvNTBlGlYoPxjUJN5gxSQw88uR0hBZEcdM1goUPn8Sopv+DgoNjuBa6OKQ5mcnW7S
qXIlK/3y1+nxCDbXjWIf3xH90JmL/qHUkLBIdc08qVqE2oduJYgvg9fXx7G/n/tJQfoQjefbu+M6
hLpAJNDasVG5demJXv6Q3NBm/E3N0Le00T6E+M4eunIJz/mAW8btobY+Ca9mKqJM2TApy1yOBVQT
yuOghT6VcKW902ajeRgMGOcx2voassodWjrthLhYjeXG38AGcUwYp9HxLGtxHqy6q5G5yZGesE0b
YnBexju75voWo8hLRdUG1oZr87rfNuCaFFVdGPmopeiHstZTNH/i5hG4IM13YFF3WNLsZQSbg8pV
IVkGtWKszmfYOoMqxiD0+4kTStmsik4Q3BFga5Yi/YqiLqVVnDJ2vryM3pc3mixo/8+wq+huKeo4
IaFNqAPkec4gSVOVQxnt9kffmhxdPDI8gDgWT7XLbx4KvcTUnOATl4Z1Nhc8A/p0HHwniExkP3Dh
Azyx+/aQu3Y9NwMJIheqFKW/9eHXl2jJtFJEoC/c8r0+I3SMXTIuV6ayfHBBkhxp/gentEBwFh14
vL14Hu9td/ndrn8EJXrDpk0A5eJy6llclY0OCZxHsVZ/F2IKT2g5NmBK0uUzn3b4Yjdj9GASac4d
CllnyIolYPZCQYOJfqGd5fHv21/jOvd1uXkAXJB1Y0e7vmI1i7cmFCa+Ofqkfjs1BWpS9ngEYmoj
SlZ1j12S5/ddjJBJT2HWuz38RjWd8WmdE/K4CSlfXy5Jr03w7gLGby1INAMv7GOORcaj24CfAgQ5
0dIaJ/UQalnyswUv+xptXrvxliASVBgqY+dO3op+gpuRH6RpoPFWEUlzu3qomyby8WabT9rQowYb
Op+d0NyLLJsr71q0a6hNgrdcbQaeebkxqxPnIE3N09wI8Q0HFtiNrtW2EK8xJlH70Thh5x69CYZJ
/3Z76TeyDxpFrgN7kgkDkLhcec1AGx7NWSKboPQ318EvQK79x6kZ+xOSPslZRwj6MDaYf94eeCvM
ANilfWI7jsa753JgaKNgohaWOFMrKf/mZq/w9RE7O0su3/qs0Y4DxCobdSAqL0exSons1NrIh4ap
+rGKkVTUmmB1SxuydYNq2u1ZbYU15FPIikGwalzll+MpC7x3dCJJ5mJ9fjCXBs+lIqhxu60wr/9E
Ez87qnkCtuv2uFsb1mIVDUs1TaRSV6uJWUlp8eBJfNQXTC9SZhUWYPwb5NK/ka5iWMAR5enIJKX+
zfN0NVKQNw7J9/FUW0bPWQKLBHW2EYahEfTFjaT0qaI579u82T0sm7OU2TKFUNB362s4hrCd2m4a
Y5pbQAnP6c+XqMecDMBWOxFga+NYz4Za3YJFkU350OcxiBU8Qh2rMQ+DAVkLEGZ3bDXb2tmoWxvH
4h0DWolEw1ZXH5AKixKDJY/9IEPLulkc53WFNAHCVCjBx6mKUO4MLf7lu4ahZOThMUdd8/Jb1ikX
XTNhlVe2CGmGhmMc29JupZRD5t8eauu4E06JpXBJYV2v1lNyiVyyJXqC1Newn6IpOYPf3BnlqZuz
Pu+4s1MUxk6R6t1qd6YdxgmCJcT8K4Y2rDfBkaY1rTMlrqsTFLjHQcUiWQO1C1UXyUm3rrrfOAX2
9zosgRO5H6LkAzYx6NvQmcI5yhMGOji2blY7oXfrk9MBpEmPmBQF7FV+B10DzzOM+fwFtwDsHjE/
qBoTerwaOweoQAvKn5bx1+3voG2kQKAC4E9aDkRyBKYuv/k82SVyOE3s5/gUPEIx+WJ08fJ5xsHn
oMzscLwns1OjITbhLN0Zhta40x/emDddaonCNkA70AK9/AVK20GNLMh/9BjCi1CnxRNTE59cQxGe
JuwY08ty2lnsrZcVFRqd8ho4BRCl8lc9e2a3aNOEUcMjozer7osahLylBjtCvnspsNLLhlSqGeY4
tnTDG0UrpNEg+j/HmCat8fJozW8BA0lJlVi2fvD0QodcCM7JL6xQPQqtnN/a8Mo8tJyGnR6V3PCr
A0FjSlBfdkkvkM6+nHaf5W6rGGXoU9dGpDUPuuibkVu55tc0V+4L2CS/lChLHqoIFW4SYR2V3dtb
but7UwDky5HbCbGmdUwC872pLyOfhpMAr14a59Hq4zMy479ruGFIAA/98faYG+Gbmhjz5oEv2UGr
r61NPIvRS6FPo0HzNJJwOCtx75zxbMhOfZVGn2+Pt5FGgecFj6vLq9FZ11LsSQRVYSL+FANd8MMy
Lo5Wh8UUsv9/95WYHtNF3Ws3b9yGXBacIIpiEsW7mqNrSmhrQSOF23hGK2A07zNDhWc1men729O7
Wk4eKio3Pn1t09Z5Pl3uIrQzyoXXe+onCnLCvMzae7UkXBZCwQ41UOud2/D6tLJXuZmA61K9xT5n
lbdhuKPnNYINKBb1qG5ro+mHBiAIDCwH922cavO5g67jtyqUrLJqoNAmLjKhKPfvHKCNqUuWDMhe
mkK0GlfRqh2R21I7alSliuG3UNvCxx8YuX6nbPLj7WW+uiTlrHUTmpFsBunOKglIasJWiH2xl6Md
Qf3LymfrgNAeSnP/zkAAPeRAYOzlpJ8FwxwtJWQh0DJ1iDvnQINiX2TavHPwtauTz4OGDcrWdIFg
UGK8HKZUta5HvidAY72p7k3okp45C/0xgkP5vW7p2Cqp1Z9dKNGfQYrBuo8m8Q1OsnkM2wEh4cKd
7jCYQozWzVH3TiFB/BqGpt/Z3lenV/5OciDa3nR+IAhd/k43nDJX2luigjcVDzrKfj/bNAy+OIHq
JocKN75v5Qy6GaMOZWeNrg6xHNpQ6TQSoHkPrTY6Ko/DWDg0KEo7sU/N5Fqfpk4T515J248v/uhg
C0nCqPs69PNWH31a3NQaMTynczqjq5Ul04Gqevz55aPQvXrq3dnykXC5lkswlqIwErZWoJdnd6n7
V31V7fXhN04KTSUaLsiAcWTcVZ634HCDxsocIKNbW6eZ989dD9Lk/OK54HdKfYoHusplvZpL7IYY
A9go9+NI5JyKWkmODu6RO0+NjS3Aa4qnsMtDnOmsRlF6pIBNq5M9qjiH3tkZR8wpMg8AtbZz7q+G
sijgSNaHS2fM5eF9+XGsykZ7zZQu8/PU+JMw4i9ptBQU3PLw79trJ/+oi8TDopzEeVKplxq0yFZD
jaJSW5RgGArxhodGE4HfpGZEDq5Zhxa1hLc4RHxEqEzfuTs25mgC8ofg/YRgEau7Colr0F6AIL0x
deK3WYGAsqh6B0823dnZHxtDWbKLwkOfk0Uqf7mcVaiGToiEh2eqE8CYDu4Fjb/ZftW7STr7L15Q
+nk0+sDpOSZR43KwwbLqEDohRo8TeGeU353pVYO6Km+btrV/9EgafDGlTApKwWH20jCFpi0VIuzq
VFA1VwARdFeLKteQTm0653scUJ7Mw3zmjANKefk0LZMzR6iCfrKOxQvSjJihozWYTLrV37XdBKnB
7aIPAnFWB1WOSDyI3C2+hEGVfLs99tb35BEO6IO6H+8T+fefXYuxOSB+OFhS4pmcH3tf2zcG6ilo
zezh9q4CGAsKaMxFs0qShlzjcqgAlCnaqGjwoRynnSd1GR56xWp3JiRD+uoQIoQj33kAleFwr0ZB
iC8cc8AdeMLmxYOVIT0yzUbxBmSWfgqn1nr5NrFJ88EMw4KCP7e6YkwQBFDUsQjLY2x67KhNfLrj
ygnpbHPnntmaGvh60HB0ha8RcekYo0yn9I6H+IMLAx8nJzwLsaOCT+vonhgRgjnd3h5rgjq0dHJK
8gM+G1co//vyo/UF9TAJBvTsjgrQ3TCXKDVmc6YhGRUOH3LNGnEeyFARnGvDgTGKnNiD4i7aITUw
/HWt0vAthIo/3f5dG9uWn+UCVeIZQFtzFYYGpTFa5u9wsUfFd5UrfvAQv5vvZ2da3r14LHr+ct0p
G+uMebkEZimCeSqwm43TEpxBibo70sTw1I1cP94eSv7s1eZ9QvjBjAA9qj9JVT87jU1kB0gO4ufb
YAVzjKQNLjFcK3Grk7pzRjN8Rprrfevm5a/bI28sKCNza+kEARlrLyfZl4grOSjYorzfaXf1ENSn
CnAvxKah3ttTcsGuZkkGzqeTnPT1LPFkQ4s7lLbNOWDKWrTauRHYF6aj0M4YpEo5iiG4rwWgS93G
NSd0RfHyewzhciIR7xtqu2sga7JoEe1NzfHmGZgTyjbiISs0+EgI+H69vbRbHxW4DKU5XnYWyOzL
pQ1HGFFzXDuQ2m3l7RDPeNXQZz4GIkEwM0lMXrPI9YsE9+WXJz9AZ0HbQVbhmKxpMfTcAJa5jQNv
ufqVIxl1HxqMTE9l2alwbe0fcnkKqwCDgInK4P9s59bCreew7xwSDxzKFyyNT0Na/rTG0d35ctdR
kH6/Jgu4hFsAi6ukYASIh+VT4ngJgtHYe9qFZ46NuENH3Xrs5mEvI76eGeMJpBwINSQ8a5Rab5Xp
XEkbl25sfzWBk52GPn471eJffLP/VdhlayBKKYiP0OmCRLIKtSX6cmZXmZangXw5qSExtQCT4dX2
3kWyORJvr6fDjkCEXOJnHwt+ooFHhmYBgNGk2r5pnsI6Rz+pwHzk9ubfGoo7i0e+Tbrortus+P0m
M7x+/FLwrDjTXkiBM8Lgizscql4+FAmpvBC4jynbXM4KCpYshVaWZwQJWgYtOm+TorTAFnTLf/FQ
kAd4jekkw3S+5JF/toBwHqk0L5nlmTWOUHfQHDWk2JBlwrtx/Hl7rI39Lsts9O7ltICgXY7VY02D
vVZhedVgfwUqO70dQq33FkXa0AMu2YnO11kaaFCwfcxLdinXhO7MRkG10EYLB5M28DFec/3EzuKX
lpgI/HyqP0gsTtZqUm4ujJmqs0X5gf5kjnAmn6lpz0HSlSfoDrQvbq/iVV1mNeBqy+PU0PId2Yca
cmt3mlAcnyIHsvzdIt7EoxH7rVtUO2spT+zlRUfY5XqBisPdChHy8tNhxhJMjcta9sgOvHbdSYEp
i+Q6SljxEYcqNHDRrz9DORLnvJjHz7fnvLVzoGVS9yCVQEtpFZN5BvaYZQnLQylE2rKlGE+ILkd/
D4c9ML7aDoxGfrSr6UpFLAoHvIKlucjzUzGWAyfPmDmAamN+Q/RSsdDSGM0HJ3fKvXre5mCobgHW
kj31deGw5oGaGi2TmwrkjZUxnM6ZXc4nYJPJSzvc7B3OhE3bzGJ66iowF3Y/5tFSW96owufPMwhF
JAytp2ZO84ELHPvLuvw3rjlJs5EXD/cOBdLLxexCZWidhBNSz216oj3UeUgiYXc6NRpyl4n68ujJ
648qCT1EyjLrLFc4xGY9ZpJVl1fHwULrrTWFckZFL9p5716XuuWCSoIUJV+qM+sYU2AZMGKKwP0j
FBenFK3PMD4aluBB0NF/Y6Pz/GlCFdVXQWicJq3pfFyUxP3MC2Nn2lvhjs3DzwHmhjLJKu/lvZoG
w2AwbfTgadJi0IwEpbGTHW1FH6j0TwhHni3u6mRAkY8ARgwm5uEhOvkW1tZpZAxoGczooeNW4bVx
Ye9cvdd5p0Qz0hCmOUPyuYYtiNppgPVbvOWrKb8XiQ4iHYvX45LQpelmhCRC5BLObpTuBdutwCNf
EigFgDqj4H65d+ecu7GpDdMznSh/myZFjV/oHFO3obE84ElGlTHdCfBbH5InKn1e3mro56yCHYo1
St4as+kBLgqRu0PGykYVaoeBtRV1no+yurcCkNhxg3C/h7l4789KO9x1g7sc4nDYw/FsDUV5HuwA
iYZOR+9yEUejVp0l1kxP7QxgX+guHKIQgH9R4fly+6K47pCzXvCXeXUS3xxtjeFZJrySnU41vcZC
GNObplSKZpqB8zU14iI5Iz2BCTXG7x9m4H0Yzqf2+M2RFMfbP2TrI9L5glwvVQHIEC7nHBeIM2sa
FVTTgCExdJ39Osqd5cvtUbauZZkh0i0FD01mejlKxE2dQqS3vGGEVnhHbDdfw6jDkXTsRiU6iDrq
f05FnaEyuATtw6CIdA9TtBURSAskgx8+PSaWl7+BazGr0iW1vMxVCq/opuVo2cPYeECsqvtW1/Dq
tLBJ2TklWycTZBCPUZ4yAI9XC2wkZtmFyMXwifFlbegrHbTIrSlcDQbetnqg7MkGbI0ICA0Ascr1
CejjcqJFqaN7F2OYWJSq9a5VFZRNS8J4iAup38UwPHemuLWHJH4Y0phJ7Hna689yc0VB7L+JO77u
pCOaIsLyzYgcyffbe2jrdDoy0KjoDnB7rMINnjfCRjTT8oAvYjwkQscfsjyHbZ26H28PtbWCFCxd
0OkwhMibL1fQ0MvcGEbiuBUFEG9NlAOsCi8OpwKq30y4Sdwe7xqaSjR4PuDqtir1SJshmyFKXqfD
K83BANDoRX6wegdHnrp2D8IdU3TiWud1XaXfnbGxfMsNsLrGbHPnFtv6NVzP1OHBzlCMtFan1WqU
pnAt3lrI1dXfY/Cw2FE3lTIeYsXMf5UjDpt+hIEADCskqBR2cZw/olGhUIcolGo6zQt6dTu7bOP7
m+B5CBUyBdXEeo1ao9eQ4rE8lPoWf+oohXaN9ThPpf3ymHgx0uoA4WQKS6RhJMyvv1RNWtxPi2Lt
vFS2p0OGIrvBTGh12WDbvKgGijxeQJf8JJqZbDMLRq8N472Ma3MoYIY6fGIe0frq5CxmUQ59r/I9
i6S7S2myPFRp/XExpmon69o4OAR4OitocxAR1s+vMcETJjEpCNiNQJNo1O2jCtDthAi/8A0zSXbG
24jp4G/ocBDn6KyL1Zfq0VSqDIAG3mjDrsGwwTjMmjRXSpwa+88yTT8hUQ7E/vZ53ZwmRDGHCgvc
gnXpVhvdzp4KsmkTjcdH8Cw4Xmsab8t0Cd6Ixlx2TuTG9Um3kc69LOg4tMgu41FSz02BcxwvLy0Z
KbGUuB41Pao7nIji4BR9ft+Es/N6jAVmIC7qE7fnu7nMz8aXG+xZgE+GHnk5AqI3CoETTqognJ3p
zkPXAN9HQlE7mDOKurcH3Uim6epCnyA7oeuwzhkcNZyw0MlsLynb6hTZtn5IS5RAg9qNTm3QZmd8
I5Bf7wt95/xvTZeciDSeUMMFIP/+s+nOSdVkNmHFgwse3XMTBZh/xcYhnsvmzZL29amHcubdnu7W
ISU9oV5G+5OPvQpv4DdSLmkOaeJQF+StkHsdmoWPBNIXq5XQKadCIkE5lCp4zV/OD0HRDG07yp6L
FUI4HszuMCPWcxxUrKhvz2rrpDwfahXl5sHSBjOzLcRQWUqnTrRTpuEoN1dYUOEt6h5vj3dN85Io
ABbr6TqlCLrK8uwwUlpKd7wug0D5VY+WeHDTxsXbM6AYEyxRXh3UprX7QzIPw6vSUCB4Ya0ZekOC
b6gSi+ZLGpompiXJ8pcxKvbX279QntVVyYZtpeLdKes12KBeLr5jzHWG5ILthXnQPyLw/PcY1vX5
9iAbm4lrhSv8qQhFyf5yEKHWfWVjz+AFI0Q+nLaT+ynFTAgT7D1u8rWyAHXS52OtyibxjERsH6Ak
ZM2NXR7cZrE1T7GK+W89cttfcQ3U6K0Sa3bug6pPv1lji/heFdapckgjS3HubLoLtp9PPdZ4lWI1
L75ppeYQvSDK1FyA60CCQL6KW59reFaioDqoNNMBg0jNj8ba2XmsXn9cXhfcSJCbKOqQ81+uO9au
qeokmekNiqm/GROM5nGi714cGSkykzXIx75MVFbpKb42RoTfHe9UkrSjM1XlmWyMsk6aTTP8xqr4
2I6j4ek0HF4KI+L5xAuO9IvOLJ3E1fFqOhgpNPKQ5e24CVpNr5AgqqfjjG3SiwMiQ9ErI/zzauNx
cbmWQR1kRpLVpme7RfY6jRL1tAQYpvKC+fzS08JIvCgkOcmRg16OJBHYE1IrfDVX6YBL91JXCbH3
asIq8vZQ11cLfz75ETkDGcsVdUAtS4DjWSA8OyiSU9jG34hn3dGekoSMPx1RD033+ArXMfhiTLH6
ZvWsIOHRMuZoKoOnOiE+X5ZeH+Kpio5xOuY7c9w6BM/muN6eWLd1I60cxkO8zl9svT6GVAB2TvXm
rLilZaGdd+daim5p7MUoAhMw/zBiWeni6JdVg4Vt3zKdFMsJ729/uc3xKNXAYiOvhUt3uUnGMbOw
CkBzMMK48IM2t87R0ZErqnMKmKHZ7tUNZIi+vCf4anQlqcmQYwK/vhyv7/IspkzKTkmd/KiauAEG
0Ty9hUweHXQd6zlFsbJ7vTGSnctja6aSqEnORQPs6mViNW0ytokrPDPtwlODsjHaql0BblRtztqs
fLu9sBulMEiqdMy5sokoPIYuZ1o3g16DKTc9HdOcM2gbfJ3MDjelBHlYw8x67L1D3B+XSPnpGMVX
jVLSTqzZmjKYVUmRsaTI2Spuc5POjWZPvL8rO/VrM7GxRHMU89yiN3GelXQP5XN9QTNnvALYt9Se
jfXrr6/cMaKhbXp9y8lfHMjdnVXNfhOUP24v7+bUGIxqkFQbWj+R6iy2+rqiloF+WOWr2G3ASEHP
q7em7FWp6eHO7tloNTAa73T8ZwjdyFtcfk5DbyZMbJia7UpkVjioR7yBE0qpvX6HvWZ1Rg3YOmgY
Db1F16y9z91IPRhW6u58VDnQ+gRxU9Ewhv0EPkvGqWdpvA42tKPZaJJR2wFP0JD/6FTNG2qJ76mh
b5/g6yjdzrDb+1nWdh0AUySjq82UpX2WhnrPt206lzpy0+ofRhM3qo4yyd9Gryj/mDOCCpkdi3fo
lPf306gMe0W5zR0GuEGS4ZBWWHNurbg1UECuqDu6aX/CySn6FmT9X2GGu9jtHbY5kiwvgFxzoC+s
PjhcVKoBAelI3jnGh2Du3cdeKO15ocCxs7ZbQ5HUyxNKuZFm+eUnrVUrnBWVofRZzKcY3YCD3SfN
cY6zvZt6cygZfcGIkqivCfR4ZYh2jIlKCa+wQwSH+uuSpgku5EP89+0FlBtxvVEl/oTcA9wLur6X
s8qyzmkWUxNeiEnYD72PuV9EtEf+3AgEqOgAdgUNKiFKq7VrFq3TelryHobCjW/1jf3NmZoBryf9
Q9eH886kNtYP9ScJ5IWCRsV2NZyONcigKUJ42VxBAUstGx5I4PxQUP3e635tjiVtcwBG8nhen3TR
tqPIi5htAQXE10rdfuhM8dNwl/TT7U+1cStzH/N844EugYmrT9UVtA9tm1wq6ytDHHvTCN9bWpiC
0OyXxkCQ2IlBLboKRrLNuLP7tyKLAJ0tq7J8Rnq5lxulNVO9amdyglG1k+OYiOZ1G3fCUxyl+5il
GeIJdoLLRkhceiiSofKhoKdfbi/B1mLLQ8EuQiYJNZXLHzGVwew0E9lyp4hOPWAiWD0kDhwTQAhV
uxNbtjat1FX9U92jTno5GH1pfVSDnKdO6pJmJfQW7kYTvfMG+nDq4dumzDuvq835PRtSboFn18YU
zYPTzfi/umLozq2WT36nRc7bQIv3VDA3dxOUPmRcbZK9NSzTmEo1ymqei1NZ4E3Kc6u+n6Ao+WYq
VdgpdKefgsluPivWqO2kXVtjo1ngyAaRvLBX06TDMZY1AcMr8xjvbxdZlFDX8oNrNYZPbXP0+zD/
b87OY0duZImiX0SA3mxpqtqrZZ+kDSE39N7z69/JXnWxiSIkYUabASYqk5mRYW7c+yOJ6vzgk+7t
L4eHp4k2K9U1Z7O/a7+O1Gd1v2wt+Yz2TO6Ouaafq3lZg78/qsyTMxX2MoRsbnwQQoVStpqUo82q
/11amfFcmHl3Zu7FOFjU3jnVFYrrhOoO/LCbHEuitg3hXWX6Bc7VH7tRfx7nlrHFRRbUOtbP6wvb
C7IAyNDnZ7Kb1u22wDODHE5zAZCxmzD+gdB2fRs3qXE/h2r506FY+2lhLM+XKubNEmky3hdLNMM2
k3QHsLKd8g/jtrhDUfIXi9+4g8QZ1cFsiS9tsgVXaqXloa5Ar6+t8q2u15rSvImonN5Gt2UIptNB
3pxDhrLGUmcQggkVVMVAfuz6DgnHsHlTcZEMIzCDBLZuO4cWVoYxhBPPdybBq+IwPejLMpK+XUTM
MM7MpsE4eUS3vfOQXxjdeKs6h+UwpMYrRnXQAbZU9OkBnh88A3tnTYB4NFRyCDG3FcQidMJkmhLT
T2r1y2Alxnntndwz5PRBCeXy/fWNFNdxu5HUK0QlHIOUdy6v6yKpExNyiunLYaW4chKpKOeZ01Oi
jMVNJNdzEKWT7Goxtb8pLJLn6+b3vIVhcACADDHqscUCG046WsBnAGUlMFaGXQJxRKtGnoHSx/lf
TAGDADFO3LKNIlYovTpdYHTrKp7R+YrLgIy/eZcq+lFwvvsJGSqh4uS8jGVebqoRZnUBxSi97Cmh
oVNG6rtmmBQfXr7cN+vqCKqzu4uv7G0OJmyNdYcECBDTWkKbmOETjxRuDRzJPmrb7C6NzrkgWKLj
uM1+bLRW5o6Cnh91U3hPnSKf3bQRIux52YyPhp78NdMo7AYU0xjEww0xMSMW/+rBNgsKdnFPyZ9h
bssrhgT9uRDNKScN/3p2emNKLP6VqaZzkoElgXRYUUBNlGHwu6YcD6rIe1eOAhPdd6rIVEWEm3ll
petGpU25UL4mOR084449uFmoOHe5GslnIyYAzGsnvK/QAf6hOnO3HoRAuz9AYCFFnRfi0c1r1oWI
EsfQrPtQh9iTm2YALrRxdP4UKM+h/cB9R+gcNUwpyn3FTo6YAPaOK3obNMN4SmHh2bwplQ4NMgGe
6ZOXSJML6GuA1jW2tY/zmqThwVOxu1oxaMRuC4jO5qMyOZqXRog1tVNm10Ky+d0Kk6Yf99BTmQka
fioViwerVszH1ZiPejV7gRidAkrd9K0oCG3M0w5UysHAnStOXKSuPJXfBjmVPipG2J/UiY+bjXXv
tUXXHTi83XxCsPpT+RKao9sa42yh5d3OIIUcZVh/jfrcnyjEVzd2NTo3DXxpD5aEfpwodXgQWuku
1ZT6qJux92gKLQO+NN/c3M4FaVLHXPxCc5ka1rsmDyHCjMJj7ZI9v0TLE4pXwWLBdOnlpcpTyEFS
GTi6IXf/6XmnnOIajWxEkPuASsXRyP3uql4eEtCR9Gq2R7jM7STsAUd2Qkpznek8metyVHrZO7oi
AqDWxlw3weDloqSoc7J5IPFt1GjWUDdvl8c2h9DytEB7lrhdp0Z1wEWHXpUUWYn8wcrnfwAz8jwD
d6dJA+kPHB6XPwMOYCROFCptobJGX2VeGnecphKxLSv3q2hGcNIc6pNsV5qrF3l1o9XIVF1/vfe+
7+vfsHWactokWQd4M0Hi9SytcfugdIV6kw1K5srg4W+u29v7wHgoFMcAn3CkNltvDrNuWhElY72q
ppvK6NUbBz2Cj9et7HlCSg1Q9zJlg53Nwz3FVC1pOBr+hNrar7Bv9AIJ+nxM0OALxyNcy54rQuqP
WjxDNvAYbfZQGax+KVfiV0lLW4ZM0We/Q0Atjz071tBc6pWEqYLS7IWyNXzRRxXb3dUSN8BDijOA
rfDyHOntNOZIn1FaMCb7VBfdcrOCWWKaYZ4O8haxcduwlmMppomgxQBRdmkqmxazXOnd+KshF5Gr
ZL3jIQJb+j1YziCBgtXPEKY7eFh3rb50hlX6K28OTVPCUlSIzm1m5tVtZWafKobOzjKcDPfSBFFg
GXFT//4IUYSjECxQH/i/y5VWOsnoS3EsrubhsY3k9TNys/0NA6eHAlF7l0IEtJTdNYU63PYDqky5
RRYcY3mbVqeqlrPHSamig6u3d0xFxgYWSrDIblc05q0+wBwMBWGlav8ZZVdOPnrE03lJSt1nrDC5
62FbAy6UTweDKXsnFFcLxp5/uXibx1ofUI42mHvz5yEeb7s4V92Q3biL2uiIfWTfFBMMRECwam3Z
pRylAbcHgZgPe1wRLFb/o0PvOYAX4UjffscS+SQSUVD18xJvnUw7zehHob3uWygFe1DFhHfjZBu5
q5uDdv7r0wjNOt1vBoEpHm5dTBcp46xVKaHdEiV+rysSdKz28hhnZJfXTe28CJgC48QRoc+2HcU1
deahtJQaSVQN0p8UcQdXU9X4+9A2FqDa4giguvMY0+4S/hN2W8KqzYtgKVOWyCYuRansUno3FZL8
SYiOIqExdfV0lyZ1bp9mu9UZWlyR5Zbmafl6fc07F/BFAYlKOOgQMrDLy27nkVbXBZWfQTfTz6Mz
rEHHlOaf61b2DgyFfaY7KazQUti89+1K9grrIcGNEiKJ10/Jr2aQKsSr1eggF9ozxZgQdQdyZXzY
ZlPzyulQGpx133bi9kazG/O5jIhsTPmQzm3XFC+CDU8uXaxtJWuRqS7PzIf51livQeSE8W02MMk9
WFFyEKzsfCbRp0CFWFwE0FOXn8k024FpUiSERi2ZT3GSW+fEoqpx/TPtHEiCMVw/HSxB+rNJ4/TB
BlIiXhtS5D6Y6soOlmkhxZnR6LbHqfjlSN1PPcyM2wE509N16zvbKRg6eAbgwGeNmy/X2lYeVlRa
4Tnp6neoJEHA6wxToCrTUdyyt50QkIjOFkpZSCNfbidvUW8oK72mpFWVG7sZh6BB6O9gO/etIPIM
ABdw89ZK2GR9TUdXJzCoyhsiFPXBZo7u5h+2jSYgiA8mEMgKL9eSOT0aaw3tlQhttZOUjCvJ/ig/
jlb64+8tMQeDz+e1hhR/s2slgso9HDQU4jtdf5LLRb2ZlzjxMvTaD7Zu7yRC6AdLAYzoxCAbU0VZ
0trpCCxLJVdcLao1Vwml+EaKra+alMe6i5qKfNMOc3IejY7w9u+XCrsg45a4ZtGpvtxUQi7GsEqC
daaC5TMDnZ8rvaKSGWvr8uW6qb1Tgg3kV5kbopi4qZfKYZkVBQQCvt60nSCZXyCaaBw1P1jS3pa+
tqNeLimr0ZFnLI7LvXTDN6vXktt1sRvmHdP81Fhrfx6L2ghiqQrdeUIJ+Poy9243A47MkcuiDL31
LX1am1Pf8QSsU5k/qOhXfLRktDeMUPn095ZQzxRRJaMob8jr5nWliZKo9OOGLLtBBtf5EHck7bDm
mgd7uhOesx5IQwgtBRJQfNtXhbfZmZFu7Gj9wT+R/3YGXb4zejn7EYFvuIPrrHgyZm38hwtPj4J2
rkO/wtj2wzpQE3kKnaa/pJnmxj09krEM+xsH4IF/fSuFy90kPeK5EYUWiB85opv1aUrdrhpzk00/
k9tk4dCfk6rK72PNCk9tb9TPUMVL/zlydlTl2QnGTB47+kRgrBhE3phuVbUepTim1Zmp6rmASNwr
rTVzeSO0AILN9iDO3FsqUR+lDTGTxqzx5VKlxOwXk1gdDL9q3I7w/LjqHLZ+qUWdaDWqbtWXbZDE
/XBwM/YcALOONEUEaxsEvJeWR8YTmpWr52Ov8Zx5jtFyd8rmwHvvmSG0FaU76m9vuL2aQk+TohZt
+KzQf1QIK5xr2DUPApW9G0EEIThZaVawosvFtDFzJVEIO9mqN89VkRnnuiuks1VLJeBto/bSUKoO
LsTuyniOOKdQ97wR1uprrVP1hJXRJMz9SWUWfVyd39evwt7CeIxgf4PknfLc9itVUuzQWIJjRpXp
wFRT70LZ2XmE652b5EXtDlUyHPiXnZWJx0+AfxnDf0PgC/O1XMmLxDSEMQyja6Vyfd/OyXwA0t43
I9DFZAAADDdrS+JIaqSc8r2tdNKfejHyz0ptHTXXd63QRAYGjjsBwnB5NOJCo0eRMcdv1aZ0Y0bS
krrNMOgHJ3DnnYPIW2j1UWQDXbZZjF6MlZwOdOUMK9WfSkX6GcLlC2+9dpcD0HrXt+N3eUbYQR3t
o3LNziMHwyOtJcFbDzHhZolKDUaiCCNBxRY592XXwC2rZ+bstsqsWweHY9cYdLxizIs3aNtobWCr
bvVEdH2KxXmWw94KVKOgeywPdTUH14//rjF2k6/H4C4R4OXHG7soWoBcWn7V1H9wjs1HVEdRO1iT
ozRg75gw3Mp6CGjBDW0s6Z1UEkeEtDeKpj3BUDKt7rLWy1GLc4c3D0QtNScxt4vj2M5e5JNMKa/h
Y8kt/JX1osYPY112QbJY401eMc7n59Oq+Y2ZoLA4j5H6PMLQf0oo1UdeO+UNs5EmLN7+9a3ePcBA
i6mroPFCheFyqxUo/6V1YOBH5Wn9nrXxcEfGXA9uMw/hif2wHYhqYKZzG03OEs/Miro5iL/3PjcV
R0A3orDL9Pvlb6jShun3rAV9QSLwyKT/8JC25nxqJ/Uw1t7xrMDyYVEBpkmZbBtrK4kRDhr1DYq4
sX1b9ZV0Xoyh9UyO3P/gDpw9NUq6fzjPpOwCk0Yk/4Z5Q07NzpIKMIZZZy5f1AnxWkfJh+8FCc0/
3FPK0xTkbDTbQE5d7mUL5jmHRxqnoMLO7YZqaP2XqXlRnoemlfXT9dOzd32g62W+VSjngE24tDbq
0ZJGEacnBqudPed2DW+13ljLP0xtkHBCzQCeiAOy9QgDZDASGRQjY2v9zmoV+1cD2c9/11cjfu0m
AEXdjLElmAhFOXqzmqg3nTYM8XEypeF7qOyV55DpQC9O1KF0pzk5ypL2Dr5OmVHUHyjdbFmvUG6O
HDCEcCE4rXnSClB1adYPp6EMs3+4YzSR+erQ64j6wOWXqodyVJDSANNh1uptWaylP0ZReKrs+Ajc
tOdSXpvaXGet1a2qbRwo3jTGFXqTtoU59996tDThd54dd1qVNYj1tneL1KoPWid7RxLsHsxowANx
uJtkuupTQzXofvl6pxvvMwZQTsVU9AdR4N6XIxcjVKKSyScUbuZ1LpaTQ08pUItsidqbJVwQWwex
+AC5+HS6fir3MGxA6ShT0WITKe3m06VRBYS+iUy/k+FY9dRmCt85NG/nG3pDw39ST5vcG5sIHz1H
VJSfzDVCPgV9japxzcVUvgHyn89q2Uy/p16XqoMfuLfjjLmDD2DUiSxq87075ppyRROtAL2oPy8V
sA9wv/+Ao0HFgzIa6CeRI2qXOx7FdWhnCsP0Q6uEgaV3Pyq5kW4iZf0XFyqmJAkeASVRMb+0RFQ+
G5MKWhJGYuQszKKF8yCXFaRJMxiiD0gCdk8S5TpFgWqLzGzjsNWxnGslE0R0RhN/dygV3qS5rH7K
wtw8qFbvvX2CAYXqAZwEkK1eLkxm1CLuCwGcYbg0UMl6fZRnuvdzaz9P1jTfSWYsfb5+esX/c+tT
Be8ToiBC529bllSWMtYZreE6tn38MBu15eJd69JtnE726248wsntGiQgIXd6AY1s9jNEbcEuqhmS
O9TUoQRRnJ+NxajP2GkoZFTaUctod1NfqJA5GMLu5aZCmSM5i0zPLcr7/inXeuOzIhXDaVy1HBaU
JpG9Hha8o4By99K9MrtxCgazrj26TTjZSVa9NslrWmP10Zjf/mbyPAGAoc2x7QQUmimpsaB2KMk1
SDoNZaGIBum0x7BLMnqkhxCiXz8xexdC0GcrL2kbDuVyQ7M260ZwPzQxY9186pZCC6JJtx4z204O
HsW9TQQdyqAAsRLd2o2pSEZjZKYh5RtDksVuIYPscmFPOEzV9g4JpS2ElwhhGQ/aGFroP5VKwcR7
N1ZIflRmv55CZWrqYFZLuh25YwfO0PRfr2/l3ktsgYolqgFCRZJ6uZUDKJ8oI73yY4Zbzqnd9z/W
NgWdESfavaFJ5skESeFBMt8yCas7B/5mN+mxCKUEVSklk20SDqmbWZKbg3BXp8Egq1GqZyNehRTg
1Cutb2qD+Qn0kLS6+jABxZwAy09uPdh66ZmjkbQuYikDwG1ZLQ5e8L1PwrOKZxIhH6pzl3sDizbf
ORexV5VrD4C9oxMJdOY7vVym7mo1ig9lUHWwJbtWAXbwB2cIAvXSKiP44zT0hJipJov6YqX9SbM5
vYfccX2qEopxzF4e0Y7u4fFxv4qgwZPF1OPmHNCXQmMKvj0/Bg52gsGt87qyjZ+hhrG8GGDxNwcA
30PJs4dGhGwSNYTJ/+wObq7rB3LvwonZJA4FeCx9GyqoVmyOMjSgfjnG4ZnMAfo6WTvKJ/etMJcP
vzDF1e0YlDTn4HoHknpzWtNbTZ3yBzM1pAM/JTzs9mUTbDecIbrpAD4uP+WcSprWimzBmfKOGoxp
ntM5m89Tqq63/WBVbhVCi2+mtXy+vos7FFiif86EFZkK+L1tEmsNCiy1dWZjNRueVVuSvTAvli9w
xU9DIDEKPpyzTFNrdzTs6QGB0wyCN/HBi9l41hslPcLk7p1rEieSaiIYqnqb0KIKGzgfOssiigmX
n9osqwlIMBv1FrWG9vauMlcL5WhV/Yf7REJIjZRyNj3/zS1GKljRolVIIITFkD5JdZf7adRJT1mX
dr8gWRmsZzmO9H9Zr8gxVJl6jlCPvPz4RFmJ0U2sdwpDx3jM9cI6j6lqdh90WNmezblDR9JotIPk
Zuc9Bv2PwwKRK6Z3xcl/lXaAmrTqOiptXxma6j4sw85X1qL43bXS/5hdVg/M7bwfKB2QnKKdoQjW
4EtzS1ZlDeUoztmgmc/50ob+zNTpdzMstcVbRke/h85G+eSUQil+lY64p/eWS6HmZQqBY77l8Fzy
NpLUXLdFYzasXWmE08DNKKd+X9vBEdGVvf4+uFsiP9xca3Jx+C8E95nx5m61xQIbS9tb/tzV8Zeu
GdWzNWXRM6M55u8kGwp3Mfu6chND+qktWu9D268euMkd18JvAKkD0S/Q723vuzNTlBfmhfqnVa5n
MnaIBxhWuwlXC6Fuk7k8RtWt4pS1RXrg1XaiLxI5OvyC2IGp3s3BHgrDBEWN6aVIlg9NX9tfGGu1
b5XVsf872GpxWt9sNcBq+huie7NFzxQaBZAY5hN/dOr0iYjA+WOpBRMYTqyiOBumiloRGGTtkzVF
Uu0ucimrpyTi97mlnHZVgI64AdtiV8S4ulatjz7E/i/kJFBI4OHc9pFNaYiLIUug6A2tJUcOpy8e
qCVrB7HInhmKZwIfwj/oGFzes8aoCrlKOHNKGMeVvyQVULomX/OP13d87z6x28C/wBqQcG6iD2Oo
0t7RIC0DC5ZFnjKkzSe5U0O3J2+B9CX6cN3e7rqYe4HeAXVr/OXluhQtKxfbJr5O7KX8CvZA/m2Z
wxHyZXdVAhUFEpk1bZmxu7rU5cWC4qlY1+lJr1I6INBz+41k9e/hsji6IjtvHcQFOveSggcgis0V
qWw6gGk6W36NfGDu6Tll45ORm2nsxetQROdKAdke6HIS/+/6fu5apmpNamuJvzavnVnbxuJ0pBG2
lKWfFj2MPvFWcDDV2uTdLxTqh5W0+Net7nkjuj6CV4au4JvSYTNXuZ7g/hj9Mpv5HNnzkpyoFPD2
pJrUnJJEi//EbeLEXhnCd3DgDPc8EuUvalwgycG9bbbbXJUS/m+K53qnNHSd5DL65pSZs7j63BxN
2+ydJWpZYIFA0KKtsLkhnWMMxG9EVn0eZyeENzM3NJfmoYzCnytp/cHW7n1QWL+oOBM10YbaPLC2
Nk0q3V2b2VftYQ219qYc5HfGUjZnZwHM3g7NEQ503yQZLzQBpALbgZYwl8yCKiGSQtCOAXSaGqbk
e3uBvXF1vldmWtwjnGQcIJP3rAq2ILAVbCvX9NITqLmNGlws02bSKFIUUiwFkhH1t9GaOj9NRE48
5KIOyV72vuYrq9s42YRqGJIz2hPS0snPDsxgp9YebQhqOQEeUc+kusOgUs0wE/NJUgf91MDn6Cv9
tJoQNoF+NGNZ+8w2dh+jtFqe0Bbon69frz0nCecWNDAA3eg8bLZGk5aoq+hG+PEcrefKKcMnBsrq
83Ure7cIOm9xj21emW1O1C6hnBk0g3yEEUA2F6XuyZkp+4Rv/envTTGlQZmRPhsFcvFVXgWpiox4
k9OjxaU4I7LSUqq7KXWwM6RUycH92ds7sAoC8gjR6RtBjcIkPiszG6hvmmcnVKqkU65a48Hh3ds7
MZj1guAESiB+xasFzWmGNLYmam3F8gdkXnSjtut3CsJH2JI9Q2SSBFSq0Breiu/VsjLUeQNsTWrp
oIWZNnl6Cc9TFpGn//VHQruIKQV6d6RN215XuWZpPgrMY8Ww6D1E+Vmggkf3GGH8BwdOeEdkwxaS
tGx5DnQ105ltB1S/JkkIXf2QnSrq6z9XaOX//q2gvGYDjqMTQa9g86WiETaBiQFfAhyrPlPdjwMr
ge2gS5Wjuu9ecYvUT8znCBALBDmXp4IUKFaytLb8PJWrs6I2kpegOhksYzS4JZVmb86sJujscXHD
JWLMrlCac7zOpRvLw3LblUZ+AK3Z8Xd0vhA3FdTgdIE3z8lil3mrlixfHpLG76mg+VOlEBqrZuIZ
03BERbtrD24QmqUmQ9PbuJUnG920BpxGPElS6QqepyCDQePLooXaTRi36kEAu3NBGKuhzICsOdPb
W92ModOgQxwJgKSpnv6kaRXdTkQCwVQ4zQGy56XNs8lOqB/pojSsiCR4s5nZlIeg93iyJKUaTa/q
2donSWk72Llosr9PM8n8L1G7dvAl3GnorgTVsMDAZdUwR5jOo7sY5Io+MiqMJE+dVX8gDFasIF7b
QnY7w1mf6wmwo1ev6vg5ZTqidNcoZ/KdOZ64dXPC+NgrdKl8SnPBRCLLQ6+6UYR6yO9KmWXDjXL4
LU4x8XzEIG4zUs5rmvZ9vtbDH3Vuc8ntaxN6s2Up5caT275aPC1usvfTWg31GYo9TQ7SulMl32yL
9mOaqsavtanMD3EROR/aOGxXv4OG7KizIG7H5e6KRp5Cmgowgr9FwPDKp+oDpCSGMoJTsNX6a9cs
COkkRn9uDKM8OxZ8nbVDYNunocJzKH+67v3eHlxhndeJEEgQsGyeqAElpLDOxN3twuhxduq+c8lE
jUfTGDvdm2LV/v0PFoEYoQ0GqzEv8OV6s4Vzo1gMM9s45CcTOIi3mFr1rFhxHXR1bx94wrcBFyVW
chSd2/kC6bu0VzlGrC4jvb4e2Te4TeL+pKl271VoBpA8K8spZZ7qYFvfXk+M0ieCeZyxX/Aal0ad
LI0KDa/nm52Zf+nXRKUMORpPIRDigzdZePLt+REC29QcqSMDAb00FaWDNC0hqWXMZfSKRArfRals
HJQX987JayviV7w6pcmizUlpUjivkdq+y5tyeIDSKffQdYa5WIMX6V8+G50ocH0M4PBsXhoMbSWX
Jjw8yWvfB5W65h4I8/mcpy3AT6Zfb1MEKv86FuCzCTSmQMGJTtGlUaY6NYNRH7pTfdx9MPUkdIdw
LJ6n5nBKZe+EQBHGsAVUpRQiNslc1Qx9Jxlc+0EvYTHRx8aDY9J0YY05YjveuwEIKAvCFBiWeKov
V0VmIQgxQHpFPVLK5Wg4HrFD+Bnq9vrRXCfDNe3iaOR978C8TJtTMKUxsA2rkrXR2lVlKxNQhNN5
VpL2/ZjbagCHQNN7jVbCU3Dds+yuU7CL8CrC1GVvPKkMz0ff2SALmyZRbxGGHX1mGJuHYmH6R0OY
4wxfQXX+F6Ok5GJwlzLp5vrpvZ3AjQT+pcvliqH+/vvgEHfHktR70pJNXlYqRwvd7i3T0GJChtCO
CXDc9ubsQD7D5GKWrQFF2NLvsghV87CMvbqoZ18tnPWgKrd9ol7sEbQyE0A9mNj18gCFWefIy5is
wZT17XvRbjqn2TR8z8KluQNEaJ/rNJLfO00VeqrSwP1zfY/31suSeR0FE88bb2rVQ1yq5sx6rfi7
lbbz+4Rxc9fUp9tCi6c/163trZb6DjKZ+G9QxZvdrUlN15i+UhCFqo6icxPfpXUpl6e6W5qPslT3
gaIs7bdwmPOHfrbV79ft766WTjFzt8zIEcFf7jaKgNLYduMaUKCwoaQwMl+P+/zRHBTFlZbhaHTz
Db2I+LwQBcJTRg2P5rz4Qa98+4T64hjqzFJmfancrNNq/RZJ2bkbeiXQl2LypVpSg2Fp5HtdyeKP
MeC1g6hg6w75DdwdC1gA9LfgUTcP5kxDo+Mjr4GeO4s/AabwUiPNvZRhpeD6/u6a4iSRHwDTomR/
udx1igq1ol8SwJkyPOlxLp/6Uq4/j3N5NPC4Y4rrwiUlv6TZvIU1rn1i2F2HDAj4RvODqRXMmE1Z
el9k0sH+bX0f+0fFBKYq3hLQRVs12TFKJUAckRyouRn7krzCCzgv0s+IsP4phYJSc0u96A6igr31
mSTphKb84dm83EqtZkioRIYssDrZ8kLYadyQBuhtkx7KEe6dUnBF3AswFAwnblcY9izRUKQ1GB0x
9jFb80JhIDVvCnoe3xYty3+t9mJB0muoJ2WtbRmSHJgaD3zRzkYLnlQxrgtS5s3QBoogg932khz0
2fRFinTpzijRtEmncjnF60hvhunToybrzj4Tv4oiEgSJDKaI//7qhq6FkatyHikB6YlyVqJIOsXG
nHyYyXwP3rMd70cyRQsBtAC13+1sXVFSdFfMTAlCpbEDm7/OtgIZdVKoS9Bo9fDg2FAnItBR+tUw
ZweJ+9uVCsINxgcROhd+YHM5NamaZckolaBF88Sfiyj+Gjl56y/Rut5e9wNv/awYeybpEmoT1C02
bi8p2rRFW0QJCkBJnlXkw90gq+tdXTu1q7Vd//m6vbc7q8gIF6gUODnIO4xrLWOFEKgHMwNhbitP
401n9b+0oc6eDaWq76XOUe5kvrS71mXuX7e+s7GC9pJokxl9yt2bV00N8zCq9HEKYIwv76Uk/q8w
mujZ6jL5dN3SzjqJTmCp0kmoRAvh8rAu5rDYi40rmlt1DiokBT9Ayr/cRkZJwXvpu/sqQvBSUtPK
19PJOShXvAxqvE6I6H3hayFt4aQCXN3CUYaGpnxXjktgZmqsnTUzzGSXjE+FzNyM4seOYoTjId+l
/rJrpZtOohuYeoncp+9zUqfiXYtIZ+rGauTUXm8k6PyIsZPlvidWr+8Hs+ipYUFildzmXRq2btPY
VLoyawjPeTGV9cGne+tyaE7QHKaDxdroVlxuKI3xRon6itsf2tVZb+05UGpZbB51kzyqE7xhWJl/
rn/GfavcQFXQLL4ROiraHK5rGatJMahnxu2mc78M85OzlP1/7UzaXoxl/OO60Z1TCuDYFlygMGxT
mLhcqjlJpbOgshAYedi7CG1ot5ZRzsHc2ebBMd01ZdFKs6EjlKlcXpoC5ae1Zm/JQdLV+rkGBu3h
gyUPfsni4ANu+4biRBI9k5NgB2zOxhQEzEVZxZkcFKadeVqSLmcztBNXlmzznRM6UmAm7T31+zb4
++0kniO6A2L3dix0Ql1tqYH8BSV8px6KTvlZiS3E3hQjOrh2O+8zt40HWjxR9G+22gw1Hh3cTEoE
wnTNLci6b8vqtKeipNeRyXNz07d9ezdrQOPdsk0bD9Rlf7DeHZfOjSd7BxhPXrSFWSZWZDJP2XJ8
ZKSv06EY7pIxjX+1oMEeqgbSl4NoYMegYFcRBL9gg0DKXx4izY4iVWuaJRj0ufoUVSkV7igqbxMU
4gKJFPTA3ttLKUYcaSgRudAr3WpwZCb1OJrucmCbSXQvlfYAkk0L4WWIze5U5fP4aeks9dP1Y/T2
/BLsCBE9i7iHzqXw+K/CD33oNTuu2NYBrJEnClsI00vll7hsy3umS36WlQCeGdJBQ/DtFcUX0GVi
c/mcpJ+XdrWMoG5peTFVo3PeZ31GgzZL8rsky+ODK7qzsRemNlc0mgc9zSq8gWOnBVg22CvzyLDf
ya02ndawrj1FW/uDCGR3fSCMZMa2BdHYBhXCEIvWxDVfU6n09Cv46+K3ZfCeTHHhHNyMt6bIJ3Fy
gi+OoeZt9DzVZmT03dIGA3Gft1AoelzV+INeW9Jf+1WgERwX8N1cQzDLlx8NJo3E7Nq15bVqc6+A
sfNUdbbuWokkfbh+Lt9GGgKFga/hzgt+i81rUSdQJTLAhilLHW7raexdyWqLkzKDQKk5j+5SIpoH
gw5T8MvfC7DCQSTrcNlS+QEBw1je5VKnoVgrSE+7QF6T5rYvZ/NLPFqaS7FIearUvvQIkrqbMq+H
9zyi66lnotIfgRvkXjTT8TjwDnsfGYS7IuJagejeeCMbwuc2hDk9KOp1grmlkD/THKHrpdhHYm1v
74ut8G6S0uIUKJlujq45mmGhrWEZRIZWehBc/p7M2rlLx74LqlFbP8RLf8S09tYNCZtEliJ+FfHl
5XbLuRU2OcFdkElhJOShVdeUxuVxyfLBT4RCYLMs6snp4iOl2bduHkIM6Pf52sy40cC9tLwCb4yK
Uq2CKo8NIldFua1Tez5LAxqJK4HS++sHe293SS/x9YQMAuJ6aS9Py7DqFb0KjGKyg0S2Mg+KsCSw
106/Sdvsf1Qzj1rue2ukqMiUuaDKxPFe2swI2gn55CoIq1n1UquJwRnFXCZ5Tr2oss2/dn7cnFf2
Nn5iMqzOqRKlCma9Tly1qa3HaunLs2zX5kFssrs0ilxoN/BwkhtcLq2Ssq4Ou6kK9EYfXchAKSKU
tfQugzXDdWrn7yt4LI30B7JeAhGGhi7tLVWXx+QobOWcRTd2Vv0Zswp14hbKynYwnIOd3LsXL6gC
JCKIm7cet1PNVsvsoQwgQDO+RHT8PcdKEr9CE8zvGsV6NLo287JUKw5eFbGQy1SLJh3c/SwG4jda
C5cL1Rl4znMGd4I4jLt3DKkvD2YxZgdVpjcAA/zsKzMgQi7NRHWtLcpilAFt/QSW5z7yNb3tHuww
eh8iWXwXW0UcxOCjvTZiOitO2W19GqYH9OV6wvpZP5hV3DtR9IcI/ZglgnJ/84VbuybX7i2Y59dl
Cpq0b4K1Q+RcbtbpZMf9Uc1y155DiMCEtCiVbk5wN5hInDKPE7Sqnf0u5NH6WqvqJHvj0hWZGyfV
+Ou6C9q3SNLCCy4KixsXZKZdT5rOp52bTndbanvBkITNSdGXCBS6fTTXvvN2wTZkiLIa/CGkuZff
uF90oL+mXgZKYas+4si2Z69OeVvXTX9wnva8qyiT8pjQLIIJ+dKUPVQzjCQ2H8+OnUd9Wia/KSvr
Y9gV0wM8YPi8ZQD8dn1Dd6xCwEVbCsZVweq02dCRYqQ1j1oVwJ7b3VbzKN0UYx95FQG/N1Sm4qV0
qw6Migu4uaCC0AL+wpcO1ZYBMgWYm65O3gS9Yo1UNPTwMSv138aoDT7yKtNdbKjRi4DNfTcp+cEt
2VkyjE4UnHhNyOi3LJcdtETrpMFppkzh4JUNIwOTE0GUro7ZJ8tsFS/R1SMByDczXrzS0BGRcmuC
2/bNRpcllTVTq20fjHBtBnRSGPHvm9H4SWys30a9Fi5BgaTcu2IGMny/pH341an+z9l19UiKs+tf
hEQ0cAtU6jg53aDpCbbBBoxtDPz68zCfjjRdXerSrFbavdjdceH4hidQPlQz8bwrb8/5HGy/Zrsd
oTMFCCCAP8832xKj3SnbMNu8J5dTo63draNqdokZNfppUDete3mNkXV+L2NQxN5wSkXlBpCAcx0R
qMR6CWtFXaWMdZ8w293nZbxKDz/fXH9GAQAJiF2UUF+A9II6Rw1skjWUcGR0F3pe/FXmua7qiNoT
LMvEXkdDUhjO+9tuyq5cUOcXxjY6KppbjTjeBAi2if8rKY2sTWAZH+cVtcN6x7roJqL+dDM4FKtf
P7mXRkJEhLoNgAgbF+b5SPPYRw7qFFk1IOtxRdKhJFVkmVJf/W7trsA5Lg4GLM5Gof7DbzobTOWJ
W9cQyPZkbXUZ12QsHTqjTRmF6/Lh9S+7tE82Eu7/D3b2fut8tYtngSgfzTAA8pyNhxQwmcN/GGXL
BtEcQVh03lLoyBIF9bQhbkGq2YdcJ0eWmfTd66NcnDgAQtChxjuB/f984lI3wHcVuPkKeofybe3o
R+Dh7H6BU++V73lR6tq23qaSCWwPEtAXrShIXqRhM0TgrgKlioJoJL6puMtLPCL2dhhZUKoaatqQ
p9WHaJyyNwiU/hW9/uc3/MFzANuEmulZROAGJXmmgc+HcCS/mcM2KPxAkRMEr5cqoN5645nYXXk5
z4MCDIroC1wPANhxpZ/TqA1pYubzBpcZGWwl/VG7sulwk9Z1OB48pLRXFvXSgAiht+YiCqeQani+
qGC01LyF/BM60DWoTgqsUkx3WGUr8W6C5qoX6YVNhNEAo4IiKEKtc5GGiYqhsXEOMWET9Md0kNMN
ixeyTxG1X5nLi0PhhUL1B1cLHDmff1pXTyLvXJZVdei6KogGv1AoR+9VDILfPx8N1EM3Ie+NYgao
5vOh9EyQBYgJX9Uod2IDfRpABngbaCRCr4904UkApxnqOpCVgmzQeZBjGm8K4AkDHYFRkLfLFI6f
0Q/m4LEl3QekseS2q1da+tTVqHk7emX4C/cZnKZxKtEugRrdOagqnCjnXQCkk1rq5kPULvrWZe21
SO7SKOixo/aB1xX11rObhsGvKJ1n3Ge5BK1ZxV7+NWzz4cpDcGnrA4aG8wY674Yser5oA+lIMkKT
pTKjk+/NKNmJ02YqY22zY4C2XfnvSwcE6NahAJ0a+h3Px7MwHU3XBE1XoSd7kBkZfqpkCN9ABT5k
BUDP7Z5MWXdfE6s+d6mm16xYXqR52+2yiWRuNFccvhdlZu5ygiJvXoF579O9S8a6rJUVT4CV+x9H
NnT7JqBOV2Yg8QyTG212MEDM36OVKyGXnfP0E8/pdGVTXTqoKdJqmAlsudALfYQazT3TrTmEX9do
D+7MUmRRnZwUuoFXDuqFYBFHB5hYuMahz3cOG42pnzXQpcirVUFyALfckL9dmM2CIqGJfRgaHe2s
Suan15f+4swD6gSM89b2B5rj+drjjo0yDa51JXrGPzYqZEcoVw2PoKnTm1H77VJEc7j5pw8+Laif
dB+5gYM7EP/TitKub/snP5H1NfzMhfnAQUNBE9ggvDznlQ1BY2FtrfIqG4O+MJi346oxIFtQ5BwC
0/NihNPr/vXpuLDguJfhOrIVN7cKzvPZSAbV0had/ApkyhWZQgRR9iSZYC48r9XrQ124L1E4AbKD
wDsG+3/7KX8FsS4BUj2QeN8c98YdrLeBeSB6AKe6NaVBinAiovsYKyl2coWg5eujX7jIsM3AnsQ9
hqT0vHvVU20akrO8AlgxOo7wdUee6NiVi+XSdMLYExofm74McoLn3xhPZI3qFm8qGPPfu6SjHyn2
4C2sU6+RoC5cmQBbbRDBTQgXQdrzkRRXdO4k5nACaq3sFTRsekislumqN39v1Rxfn79L44Efj8cb
aSZYqGfvqs+VHP1I58CpGAmKevtBa6oOnuq7chDiWhv5T3fv72weGwQWsFv3D1r9KDqdfZ+eaItF
GvPKdiDacsYn6DKnulRhONws2luPTGVTMcJistisfwsO5dx7EWHb5k6To03IT6jsheVMUECHH5+7
MiGXlhrXR4qzgxVAT+b5AoQWuNQ8FzkolTzCdqbk7ShjUQC0WO9en/trQ53NhcCrqWWHoZzw5akJ
UomGXcTfJCHY468PdeGYIM5HuAvKIHq957cQo8w2DoIflYpbeojXDu3e1euvHJMLmwn5EeQjoToA
va5zIQ0KuK8ZYBoKqVcP69qtGS1SqoPdEDtwlkxGfr/+Wedl4+26AfbhT7HNBwziLPlD13WtCYFq
VQ333Y9BhlpUWot7b+DLlwWlvwdoLJiiW7m48qUXlg4RGkp8f9A5oBSd7ZKeyDB3Cb50szHIIHFQ
5GikP8RUySsVqIvfuCkuYcDNNHCb9L/uV7YsKJuGtK4maO38AvkCemvM8zsFKWnVfFkSGj6ko1ef
RmXG/evze/EzYTK80eKAMDknumyGN1EKaRAE+E34SS3AGC1ZUosi76drJKJLY+He24AXEEAGjvf5
d/ZNGi1kJrgZMhkWcEfNbpq2vclWUJv+/atQdNmyQPSTEao9HwnuDDPyzKGGEBpX3g6lHsAS7SR7
W7J24suVJ+pSrg3Aw2YWAqGfTbjp+Xh+wmFOnLG6clOPUmUuE/OVhI2FC1jmF97ags5Tk0+rUQIG
LTIuu04PVzbshQsAv2GDW4CevhXhn/8GVtMYJLAO3wwfnc+Qf1YflR6vdW8vBDuo7KM1jMLdH17f
81HwcHo96VMU7SbpN7tMsh6sumRT6w6qGJpCyd4LdPCvXqm4BlAwwR5FOQMR57nsoh/2bctjv67W
YEy+Jr4jHxpHP/zzrnk2yNkq5g3r1iHAIHOka9BNcNjCntG9VM79fn2oF5pQ//ugjV8L+XZIH55d
L62WdZtGdrvXqPxhUyM+hmG7fg88wm8Wb24PykXNJxo2cwlg3cBudDb2sjA+IPDTtPTXts/2cWfP
NkIE1ExQ/gUS/Ly14TkW2XgN6sqyoDmgcDvvYZm32TDVqhDqmobKpX20SYohO9368+f5SrYEUwKH
AQwXUla3xQiikS1QHFunE/pk2Zt5Qo3qAcAJfS1CuXANAbaHkB0nBfWaFz3kLp5z8DO8KqtjwJGg
fP+eK6FgodUu8b/HGn+641AQ39Am5/U+z0uFc5GBd7sI+lK3ykcRmKudCyQ/vb6lLi3g1oj//6HO
zn8ASn3Wa+dVrJNRJebc7qFMOu1zz5qyQ3p2ZbxL0wgPwA1dAkkMoA6f3wRBrmqnksWrAt/OlYLG
B8gu6/IgA0s+vf5pl1K/rdqFJsHmK/cCWj6ljJogxJIteb98XyOIgxaRP363CtLEc0jC91vGDk1f
wQroZaQnSJ3EhfIBitUoIKH8GKvq9d90abo3nCtKcBHYqede4lFtPJF6vlfpNAdzC4TD6VHBrK3o
IOtwAlvX/qtV+3ZlpBuUB4kmUv1zfMciBuX5S++hDt4aBNEp7LbsNOzghvWw5on8D7chCh3QHULt
FoWks/XltkYfIWgw51knj4208JPJQHvhmx3263N5aSulIPfgUAI8/KLXiWi8bV2DyxBc8fqjaPov
wK3k+yCl/2XTAnoJTgSabwi1zq7dIG9WycnsVescpl+Wib0d49FVnIfXOMvbn3R+nwJUAQw9wECA
nG7f/FdQt6SsHZYc+6OdQ10NbayL2puvzdylXYgKMBhJmLjshX48sssVBR4cwpgs4yHTzn0GKrAu
PGHaPW3Bk359pS5+FUrBYF4AK5yeJ+Oen9rFbeKMtu39ak4b9dYuDXDorw/zckMghwGIAEgmcLhe
lFT8FfqEndfQXcJI/1mMwA2XQ7f0b1u2DvpK4HRhMARM4D/hNcI/zvfEbMIZLpw93a2BXMvI5PnB
h4NdOaWhuxLpb3Hn800BUTK4LwCTsUm7n2NEBqgMgHgR40y5KH0CaY0eusH5uoCNpD0xwHePgUps
UqxJnM9FHS3uyql+uYD4BRtnBtSVP2S259sSlichcyrHrT07cTsbGdw0HUTzX1+/l9tyG2Vj1m6U
djS7no8STWbRzSgoIDdUloHH5VcIiYpmx9TgffCCjofV6yNeXESEpNA+3qAg5zWqehlgy9QaigrU
mJ+aldeQgFDxjqG18c9vOj7ur6HOPs4u1PV5PNLd2LeiMkln7oYaGVNISf3u9a+6uFoEkvXYNCEC
ibP6ASwGwqxhlu70nMGHOtD6vU/za9q6l+YODaXtrt/qIed0JqvivCMM4q49H/MDS4YfVNJpz1P4
Q7/+PRdHws0B8D2CzBdYi7GO1iiaawqaJqcnEtT+u27gsi983rv/MBYA/hsTF68m3rDnezDIeOPP
xvMqRXxbMWDpjnrR844A0PfPXTIIqmz5JtYIKgDnApCxjAa2eIZtVRB5XGlEj2OgYDeVzNewMpd2
BB5kYHn/1CbODWB84mjQ25DtwEQ1O6PnYNOvU/vX1+niKKhobyV+4KTP2ad9ZniWspHt6pwY2Mg5
dd+O2XpllO2gnN2GG3AUhWVUljdu6PMVmuacOfT0+Q4NfnpnYKizjzyX7pSU4gAcEnnzz18F6gfq
V2j7gX1xDs1t6qkjNSMMW6Alx7Br7Htmu2s30cvMZmMjwc0C5LkNunVWXow9j6pozPmuD+qotGM0
lQQwYVDsG+9N2FC+4widrzwsF6by2aBnFwVtpaITS/mOjH0POEE3vem0tifNI0WLbJjNFQrkhR0C
NWVQLfCUoQN97tthXajRdsGNLrWOSixlfoKU4zW7owuFlU1ob7PtgBAdtvzZFmn6TWkCits7D+JM
kA1roTOfjvWux01SksYLT1PX0QPkqvjtmMcgtoSt272+bS5cWuB7I+9IobK6eZs+36b5/6zxaAsE
Ze9KqP2RfWa8+gDd5vzLvw+F1Br3MN5mIBjOllFodN1ACWh2tS/H0zB7vFiDYS31mGVXnuit2HZ2
+Da7LpQ4QSxFw3D793/Fp+DxhbJnAoYZU7bcpHg238KApD0YvKSPyt/qDlMvOKZbQjDh9c+8sFsx
NvBA+AumR+erCqncNKCJbHce9cguWue+gJ58UEYKD3g4uGsSoJdW8O/xtiP717cqWssliTEeOMK6
zBrXlxmNx9vQRuJKVnzh9KOosyFPgGZEKBc+Hypz0vgiyptduDL/+yzR159j0bxVPE67QqAA+A2Z
nTy8PqEXPxDJIbqBuHVe8GYtDn3SQG1jpxLAJfHfiSMwIsFNriy78oGXhsL9uckUodGMFOr5B/p6
S0RUjrVz3FU1bfin0BvVYYTY8pWhLs0l4h4QrVETBzRru4P+WrZ+lGLUaDLu4PAAubJM9XvqwwqF
LVP8uLq2PxDwE66EXJf25t+Dbt//16CpSSIPViA4F6k/3BBDg3Lgor/preU32WT+VfcGJ32D8Gy5
FDjzYOs/Hy9mUPFpayZ24ObdS+nwnlt2QOhFDjVoyWWfZ9diiEvzivcJXfTtzUAm93zIKVx8onLH
YeDN4Z0BOGQIE9ekrkC9TljR4wo68DH79xYrZJlB+wF+YvPqOT/1pPWpl4cL35lO2900wsLBy1Nz
Z2zy89+PA3CXGx1wU2g+d4j2mh5QxNrnOzDlk2MD2eqSz5Eth97T/+HkQdAe2C8gQl7CLkNbj1Oq
NN+JkdPHhHbiBPj4clym6FrH/+WTi9wRSFLEYxtsiZwtm20ytMLXtNkBg9a9Adq1v4uNumbr+3L/
Y9YilPSAn4s3mMXzzQFJiam2G2cqgt8t+P92TzILJnrvP6mFR9XrK7UF4c9fIfSJoZuO9AN1Z6h2
Px9NB2sHIXyAr9OOyYNaRbYfqPeY2FYVKZvcUedGQDbP1Iconq/1bV4eBIDAUHuHMODGqzwvwjPr
pA1mkMHauk6g3zctN3Ce6N/HuTUQElYaYMl8fPv6J7+8QCFDGaLcBUgyxK7O++NZ26Rxl+V6h/Rn
KttW6wMskr0STnL/av+ONhv4H0iAMB4g/eeaWnOds8nLJ7kDDxIWsY2lEA+nusv7IiRpcwVE/jKi
wGh/6B+bCADu67O1zHGRkbGFpGYdqRsHtFm1Qs6hDFNghWTWvZN1FJ2ATzm+PqGXxgXeefMAAO8N
vlzPx+1G0DdNCPBJ1Mj0fvJF8+gITJCo894zGZpD10CYPlywlV8f+MJKAnC10V2gq4UeztnA3B/X
CRMrdnQc3SmY2vUUptY2gF0L/5oXy8WvzFBUAXcS6uznqm8mmhWxehY7DaoEWhU20EWqpb9v7fLY
Kqc+dLlcynYi1yBvlz4TbZL/+abgoTpb13ieQpTevXY3JD7iQTlFB1Wv86kbfXllC10cClwMcEFw
f+GIPF9KmAHiFuV6m9EsQhsMdLHEG+ljrIbuyjG8NJ/AFIH7C3Qk4AXnN49qctF4vdi1GeiRYA7q
w+BNPQjBYfBpiobwsISJrcACuebRjnTz5cWDR3/jwKJKhljqXKJYT07Ttp5hVAAnoSkqkHsEtHAD
XOQKzQIJfbbar1lZR/OCSwi7QVWWqj6uvLkJKwoTrLmIzDqTQjWeeh+gF1FDtjlSfeGci08SgHkF
fXclhiIFeef36OH93XVLTJ+WFLSiMs3nXBa6z5UCSxWOJMUQpwYWpHCzdOXCF7wsoWQc43A2uyP4
C92A+NJE3ybRKnmapzpzVWhsZEo74L/EQC1kZZkEOLlw49Ae/aSVupQDDb9wJE9jZQxbHiAjQZuD
pdb7lixJfuwIbXURzJxnB4qv3oWWgyRn+tmGJSpRTO/i7W6pcrhtVoPXaPAh9RgAKYQpPPm6p7KA
uAl0EF0OmZRCQyjsXnMW/24gtDqWHeSgf6VuadpTK3vzWMfUxVUcL9GHVDaNf/IAnQG8Y0KmVyw9
ypWHesnE+4kGEDycU5/frhkP4n0cevoH4FTtVvsz4sY2Jo1vB5VxVriQTK6sY286tUOkgodsIf5d
S3wX3bJ5pZ+QAIRvp5W7753k4iuEqcfvAM0MgNFwMcKkJUjuYQuZhKjl9+HXXnvyDmbV8ZuuY/pn
4AFFUPpcdLeLqPFw+CPyCx34yyOemXE4WKvYm0a1Hi0iLfOnAWBMv4oNJ6KcwkmqalIQpy58qCCw
YpWj90N5KIEUU63H5TaHhMFQetYP35gIOKLjutbClUbYKN3NUdqh5A8HTTgWxDMgfhoaQVkBxRzz
KWC6fgiW1vBqHGLzpWHevOFc25SW2TyJe4Xk5FfYIPQr+AA2wHEClPPJt461pernKLoPLW3grkUF
BDqTrO1sFfBefp7GvO7LJV8nwDupGSpoD/SnKepIDIuxGoTcYbXdRzFRCGhpVc+mrI3CWlCh4EsG
kET8K0ZEBnwQOMNjQSydP5NatfWNxGA/wJeJZAkLCICKkCAjBADKZnlykHG6bTtFfkJGC09Xm9fr
sJMSaoK7FupI7S5Kbf9G55GXFtrPR7+gxLC9Rl07LZo6sb9DlDl/Mj93Ny6pW3HwvTX8YFJJw9Lr
O6IxJ7WPcBTGaXvsXKjINDHlS5kOIqfQuPe43lM2zWPlpAz4fvGnroe0cNjKElJm/fJ25c1KdsJR
IiHr1ZO7UTibFag++d+p8zt01AGlPbkobPH2DW37Y1Iw5CwWKb1bFk30CYouy/vEhCikxM28BKVA
Lf9OazT9SzB1efzDT3mevllaqPwNKLpPVZwqA8p+PMyqXOs1arpqbvuB7RegrxlWA3l22dEJcBdr
CcyhAYrJv8aDF8Rv63CO4PShDRCBhUmdE6cpDAbo9HlaMVOAlZJ8l9ZA+GVIieh/Ax4EGO8IQQt/
NyCgf7RBY/0OBh6sjkv8iLq/oRB4bgueGuYeaBusUwEEjLtLx9aLIaXcA07ovHFsviReDEjFHHSd
K8fUS0/Qzxmnwga+1mWKA6U/THMcLYd+pLYtnLcmv2DuSe+hvEdYBBHnYHlDW8Q9pXIaZywb3EwR
owrZfs9BHhsL6Ebb5tHA8CIbi16lLHjXZsj/y5U0/ONgAy8v0phPLfz8gglYBygIQbdo8BzAkHo2
fcWoiKIiW9jCD3k02c9JQmtSpC3NwuO8egjb8NCnbC8XPgf7dYWKxn6Brn14t0CvR/6a1oDW76OR
dfpdX/fx+xVQdBg45LHpHxLgpPm9yaCJ+VN4ddDdQsggZw+pP4vwC4Trwuw+m4Y2qFBW894NAxsE
LgQaE4A4dSTKiMxhVMZL2/CDBtL+Vy5Se5e41pmjCnDH7NMBWrHHPO0VYnlumYIklerXsiMNwSJy
T8PBgjhziFjtmn3SDlCakHVqf7GA+9G9I1L+nnmfrKDSEKPKtu5seN/IVXwcvNnUN4SC01wNhGfv
UusHcofmmRz3cB3sfxObdgRgK7Z8hMnuJEqLCJDfMcNnss/xe6JqtTks5uIlGOiNT+opK2ahPH4U
XgxZfZtBmQfSSlrfRjFP6PfFTH1TjV2yrlUsxDAUvtFt+E4r3rE32ICqLYmJhKdK6WO7PaQIvyAu
z1NQSsQiwvxAhpaoohnjyICfTNP0HYAMnq9Koq2En7Ph3lxNUHyF2Jhux0XvBT5G3Q+aAv3qc9sa
WUKvwkUFHy25RY10ksd8WtN8z3254Nr0ZovSWQ0TvXiXUcXNTx6t9KuJkkaXtFNZuuttEn0Uqe/G
u4aGGQe8Dx5N7wHnJk3VxQSWMJArthG4ClnI7DpDlijXK0KSjOEJvZ/SQXqgFcBkO6cQ3WNz/juI
BPMfhQj86XMAFBPbNWIF93pGfzGJ9gSm1dl+1MSJDYhKxh0kWCGGoQ0FmmLvZLCoLz6FkKdXMICP
2r2nvQnSXV0Mf/mDaZp2KGJg65tfiBShcYrHeXVPCp556oDuszMfiOePS6kHxXArQho0qFza9UDE
s7XFQxctNseRD/po32Q2VYDljeNQ9MBeuSJd08H/lvOs6YtNlyqCivg85CgOgk5e4vbqXEGzaB7K
Gb4HupxhKZWWftjiBjA+bLe2uolZ7kB5gRTPMtXs0U5ELjtm64Xdh/PQ346eEE3FRyXugrz15FFC
w9svAyfo09RgDSHnlrUCOHpAoMqGqxC1EWFsXgDsmSwVszKfb0yMS65YQ+rWchaz/rJAuuRx6pYc
6OgxnevSdtz6RQ2+0mmmW2ijW25wuU2h+WwnllvYhhAaFc1slsduMomHjNMPabngSv2UuxEWTPDP
EY9QN8eVK4GIYlWAq6AtEhuH/A33DfKZIG6lLFpqeF6BDmEThTvMhHE5xuEq9wZ+121lPNeF+6UW
yKBbaIWJKoqW5VHP3RiVAWpovOgZmWOImhsxlSg0kxCbcZ3oAwUthv3UsjGzKPupboFPRymuKxOR
IQoOGmhoFjgQWbMX/Zwsd0OW6PikYxaFR9HNfD4mOjDDgXq1wW8HlkQusMgYZU4+qGEhqkXcY3Wd
A5CuUlrETdLl9yruhbkfGhZb/LYBNNYiTNclzoolTj31BTGqGj6naujrx1rmFHegj+DdweY0ae1w
O7lwRf06nI05BjWRDxRYDVqlqmXmFNeZpmOFv3n818ioTFDu7vRUTZCO7HbEa0esS5MhJMPlIOOC
jgE65hD/0LxYchiGF/Nks/6IaszgVdDYj9w7GCbHHwP8aethBRiDFrMXjuNO4hwM+9Bfsu/wbxzq
IjBAah6VpvAiQP7I9S7KETreujjXH9IVtc1dnLoUjJmOwuGgSbQZHwcjPL+YSfoHmW/gOZPigmBF
IxKNm8iDOvf9zJkH6UE8LVMVjDX/kcxptuC8NMm30NWJKl2a07caMUlYAXYRHz3iQ3VsEbmISuQ0
zMBdJKhDOJnF+g77r/bQw2mGqMjRlXjUUd7Ph07j33UZi9uqBT76NzxQYFM5oDn6jsdu/mqcbB6U
iFAb5i048nftIGLEH6qmCYqYzqoj8zUFcaQHAzWsWT1VJGgjtoP6WCx2+TAFH5OWpWNh4kVB82AS
3SMsOcAX9UQ85iXICuEbNYPNUIBVlZsD8i71c12NvM1tlg3HWQr3BWqA+X2z5DDOsRPw6ogeAvwf
ZMoXfeRtutdt5D12cWdxBbMoO1lYjv5sYdravc2cDR+xMaMRqQP13gPgkMKXS4r2BhiH+mMsPamL
FvnEu7qtKQJ6PvYf8Fkxu01ZRzEMz/zH2VvyoOy8wNznZPZDBLx6rW9JP8eftY8oFp9SL+bYLKSP
Kh0lEOVAyrZ+hjMGTnyU2yU+IA0Y65PKlEiLWWJ9qqyvx8dmUWNatLahUEfoJ8y2j7fu1neh/6OL
aYt3FrqLT/DeCn96PYX442Ly5n42Ci9bZiefF2LC9bPDUYi/NEKZbqdAgoflvUkSUfK8h7j7wht7
wKEzaxFQHpyyMdxKRy6jEDaLhC7z2Z/CMoqNTXdtNAV3Pccehbx2Usui0WKVJSqxdXfMXRx30BSA
QvYuCRvvBvmER/ekH8kPZj0Ae9ZplBxJ9CpavDAD3pA16nL9gEjMdgXtdBLsNV4AcOnRefhlln6G
meAEwaNDm7T1k1ltg1zBNlGyAzafkKIPgU2KkNxSsHpYOBb54pHlfaSzAPEmRDVuh1DjzwbMzRfQ
OO46UrbrIg6rrd1cdFxGzTs7Bf4P+C4SW1KVtt1eJjPO/4j8ucH55UTjXSDBjzbNBa36JECQ39ak
C5DFJ4BP9ChWzqUhIoSpapzlbRGAKOcKNndTXIoeyGJUjCZUVolzAKN7XQzKjdLk+8TsOO/wbFON
h1mooAhyX8WHvknCdtfNqpl2Nkmhc8J7k5deN9ULFhi1lSNrSN8UwTjarCQxZePDXIvhQUIHyxTQ
xMmz+xrp7nESMvoMFFZti97pXsM5JY/eNwx4ZpR4+Foxsb0NkQ1hVer7I8L6sEExrJxtat+RWIPe
aQmLm5tOoatYgOQdf4Dxol6Oemjyzyvix7tmpME3mD104m7lUBnDm7qqoXSdiN6GHdzR3zQdGb43
sSe6/Yqo9te84jEuBX7i7x7kGdwky5reO4k2U4Eo0fDjEvZWILNdpSmHEcBrpGpJggAiGdf7hKYr
dimPEbZ0K/k2dPNEb4TuYNdIXBZPJYh1CdpkcSJTiDjNGnsVPt94x4gW+YPt3JKikINCyyO0Wltb
gFug34ZU1uve+XP/S7bzMpVZMucIqeY6QTUoiNnTlpbghcO17fbIeaefeA0CDnXDjkNPTljMCslm
vk/UDBPxeXFrJWnv5bexYeEjMM/B+27IfVb602JP6GUypE5p2rzt4mSZiiGEZllBIBIdF1ki9Meg
jvlTGI3xLzObHF3peugPs4HgWIm8Dfl4jBQ4wTnM1U2brZMuTJdBPpP3g6hxqQfLLzwAWV+2o3Xf
ot73BBbAUrR7TZs9yk1IEgAqJn/0sTPuEMtcqwpzCvsTQkn4rl77MCjmeY1k4fUQeT9EAgFBgTke
vw9+09mimYidCyAy+g9p1pu7BAyBvuiwHR7HvhGfOXTXfnGW1EeEs56DHK1sEIBocmrdqr64CcyQ
YlA5KgVdpCQq5XA8Rc82NZ5E1NgGN4YLzg+RDCmqaiOK2wVMHGdoZuUUd13jRsdPBC7lQ4mOkGK7
3vhIB3zZhw9GpgvcfZidRnx4HBwxGR2FV08UDzv8GdN7WNeh+dbISLUVXVyPrZ+zcUYsYIYnVF1S
HwEJnd81iOA7eAhBiqhoHPF/Jmhq04INjchAURL6SYICRophHJG4zuOcPYzj2EM4VjbB+8jzg2+5
YC4oZzOGP4zI+7cNdv1aJiqcbrKFDmnpGYQhJ2IhP4yqZNLfwJAuz0qvMfGeLUhuYe7qp65og2wm
u3SonYcozckFN9TAv0CuR3xWedB+0Y2P+oP2F5rsTT24Jz2x/l3e9Khc6pzosEqGhHyt2Swwaag4
rWgpR/4Tj9vozgH85kqfefDEWtOJ/sxcj6DQIoHCZRAm/lcSsQHFLDpRxE9O6TsCrTYP2Xq73oXg
xbJyylegscK8Jx8C3cSnsJ3aL10CBa4d0wn5hZhrwWn0FHmvU8gQVsxf2s8o3jZPgUgWC/pXP30P
QGsNUVtYEQgR+M4z8DAssF1wLO+flgC47MKYfP4E2CauCQixEOxSmAaFOzr8H3Xn1Rw3kqbrv9LR
9+iFNyd25gKuHMmip6QbBEVS8N7j158HbM2uWOKIR3u1J6KdushKIJHI/MxrSokQKshJ4Kp2GjZ5
gGcuEn2auq2NOBTtLC1nCiNmL0RuGjTrto1n7rHOpCmkYKaZT1NUty8DVLDWLkwTkxelo0zuGMgS
XcNaNTJnbuv6SWzZej2WlfYyszffAw4v72OtlSlBxBphRCCU7KJZVleNY8SpMHqLImEVVRoJV502
rWhSiaBPh3igNQjuZOn1eh6a1a4aRraCsVfioyWECFfqRje66YBMpDOoMSfRSFb0InVEUtA4C22X
9zn+vuQ66n2XANm50FKyQ4dTuzN4PbocufQuyiaUWpGj3IlxPMmXhWqwhpYBd0knGkftSMMT4Sml
j2Jz21DnJcUrdTXaK1QaM6+LkmxfKdMw+LkodJYt5aI2Ob0+VJJjYoJBz2JS9cGWW914BHbRUAuZ
Bom4k2tCMp7i8sZKpFFxQjoaqOakUXrIcEMTzpWEVN8dFEuobLNTKN5YoaaCc0gVidB8MEuq4W1S
34yDmMZuX6pTZ3e51UdHqvbhl05GmhviTNpddrkmdXAjCv2YF1UW7jKO+uuyjAY4ChEZgAeXvezt
FtpaC319ImYtpFJtHLwCpE3X9knm1fOQ3zSdQb7aTwYRfUDo0YDR0a3zErlrxEO7bryAwUexyIJg
vNhyr3O4aZkGdCoVlCW183asK1ui5HgjF6MQba02ST4TFJEMCkFloB5uUZmB0pm3N7oQxOq2ibTy
PqmSchcWSvk5NtXgrp+nUV8ryejBd/QmTGdMSHCcpW21vVGk1eDkYU1jzEIou7Qn4rV8M+WaOe1K
CnefsUdSr0LBSGOn5vC37JBdIHPFUZJ6HKSD/jxUJgPRK2oxko3UCAW3wtSEzxPZxjFatO62Hub0
skwrYq3CLM1bXjAeV2UG6aEcA5J9TmpTvhYtQYh3qRwq4HO7qljTDH3gZ4Th0Ib0XGYpQ6Wh7VRS
RJWcIhkI6maNJNMNzAHYHr7AVeLQK9I2ajjIeDsVqVpyWOrlFftIcVkW2ZRwPsCgcptAkzxFqwuF
stYgnRPNDbxUMKo086ypKJmeNaRwSAGi5LXVxmm40kZp/tIXfRfvra5lQwz7Vt62uR4Zzrg6njhl
oJkvQq1Jx5BNh5e5CrvUy4zJukNfR6IsGxfG5zmoQRqOVmey1ILeuEnbpkgwn9Ah5xV5Uxl2bCFT
Y5sYqUWbeJR7yRdNygOcc3UI6rLI8oDynhamttIYfbtGteYmK6nmuVNSS7e9qmZ3WtirF7jQzhhq
NShmO2U4zRuwCSq9KKVIKkRABQtBLSuKPjVdH7Rb8LAhZjhW9jTHkCLsegFbSgXfEHPfbIJM9PTC
0o5F1/OaRFNCI0cP1Yk6J6Gn6A56VF0ZtMa+qXI9JAgPExKxx1N2tc0wB5yQLaH2NVO75Cv+deAd
F/RxtiHWjelZWfQknjKHAZmMbkx7KnEIbDeh0cZXhbIy3LSiKT9Amv4MogAMvIIo6C0CcD117g7E
uqlR8qYl3asEYVYk+pXYSnhKRtptErbT3a870e/gJBlQxbfBXNU1kRx72zhtsw69Adw38M8s5gsl
aCcnbdlEwxYzrUBKqa6RY+zyrB3dSBgsv8+TjzSVX8lsJ2AOXJVgEAJYX/XWTgAqLPYOan+Ug+4O
mgPtSUVfi0nKRRsl4+Cip05QGYWoY9vDEnEUtR0HgUvaJR9RU6Fi++tZ+RkwQ5cVVBX+ZVQI4ea+
nZROlso8qvH4hFtdnJHSl7e1kscfQG/f6VnD3UaBciWRoCd9OvWz2tInWXJPDJGQo3U5sgPo2iEs
lmjzuzcE/AeGvwpCh4D4dFlFdEjrLLQKz8oGy+6jajzQ9RA/aML/3JzGX9Yy0SYAkYPl4rq4f0DA
lTkPzpxybqht2ARyI3spl7q51QIdLuqCn10j1NPNr2/tvVmk4aFJIH1XD4L18x8GpT49Ap4yc2+J
6tEpzUnZqlYZ+G1UFh/ACt99WcDcrSR04Bs/sRAEjNAWIPSFp0bhfdWXw0YZhtahs1ecYcARbGWE
En3ELtv7UlkaJ8vk8iMl0Z/XJovyh2s4WZuhLITK2Fnc74RwEJFVVpxFQib/Psph9WBHpRm0AQIq
p2hNAyvkmdqIx1i6TULQh7YWUCPvlkH9SneG0CBJh+gzyJqPtJPf2wSZ4VW6D8dnFGjfPlJokQs7
UlJ4Rab2Z7FRg6ScowZsATJ+nUBH+ddL6N3x0ODRQU+jrSKviI8fllBcQcwXsgb5WTGbPUr3gLWF
VPcHje5cv+rx/nq8d1ipPEMN8AVwFYPNd33GPwwIRzMUZy0rvCDPqmiXzozklLIWnM2jnlw0k9Jd
ty39ugJTGwybR9rISiosui2rg+mFZa7t8z6VH359Xe8uLWTN0PNEhVx/BZ/8cFl9oSlxgMCkh7Ny
+kXoYZULaDzbvx7l3dnGXRsMN/AZ8vO3Nx/1U0c2KIMtW6gHxJZQHlNppFVNxneObftH6NF3diUs
XthpUXiiYnwKjY/0utYG0gMPN1RrJ/d959Pn1CijgfwSg067WoymHH73LlfDA2T9EOtBQFk+1Shd
6lRSiVsLry2q4MXQkvQeWtR8UUnTsptVKLkfnFk/b06vI0KrxgYJeOApbzTKJ6uJ56j0DK1LUODV
1Fs1s6ilmYvhxCC9nSJjec9zRx1PMsBU5KBifv1sf8JGrdeAVKoOhhZ05CnwumsGNUlmgYUtGjo6
Vou5T9WV6zZQgC+yUPZNsTKdpM7639WTY2SYOUw5Ig9cwMmqoq+mdEHSIkqO3fa27+rQA5nS2tU8
Ygo1qB9pg/+0itfxoGzhR88+9VPcxBE6h/OSl5jeyMmjGelV5hqkVF8XhFZrR16aj+w0flrHjLiS
j1dvFFBdpzoLU27RFQTrDbVqwIjO0NvjEIFWifHfOYB1MC4AVBgfbAk/na7roIDhDUSZQNueGnHH
/VCYKMGVXl+ZhW1ZC+xIWpmgBbOPYpT37m89vxllBTD8rLYuyCptk8KLDTGrbU3I63yLZphk2soi
dhtSh/RLweRufr1mX1+MN9En94iWMEB6XlQ0g06WTjmALAEfVHkCzLHrjpSW+piFFXiWjAoKaQjV
3lP3S7y6Cs0HUMkFZYAhCM8i4Fn0KEJyoAiAx00USYFpZzId0P/BbgJhag0S6Uv8RP8l+FSGSA9K
z6zKYitQWPNAH1cb06IOFC3zcPz1nLy3uqmtgrgnnluP4bd7dGjVXa6S8XvVWM8wl7LIn4RIPSBY
lyJ8lXzEjP1Z1YRnwGm48t6gNfCvtwNWek5rNO8qLxhVStBisFwSXITTIcC56mjM+tJ5zRwpnztB
Ni4SscgvdXloAjtvFvWqaoG+//6UI7HJ9s1JBfvg9DAcuqoe2iKoPOxvc89qy2pLDSbyUOWSfAP4
wwf79ztvmoQCh4UgBib0yqlqAvUKpQjFkSlPlHjbN91XbdZDz0Qux//1w/3pmCeegxlPooWqG4SA
k9BuUYNIDWXaJwnRcmvrYqy8IJP3kbrhz2fBun6Q4OKRqmta8PaRhiOGLZh+1V5aVKIP5AdVaUUR
9uaSjbaiAdioA0PZkTJ8JE31cz65kkWA6LKTQBJD8/Pt0FifW6UxKrWn0JokgU4BaRhG5HaIWQ1e
1av6rivH3pMj4hy1s6pjVPftJ1Kkj9x2f36quCIqwNolTeJNOhXXTkfySBGABhIBZrAVpnH6ZsHb
uRw7re4/WLHvjkVcSRpP8R95x7d3TTZsgoJmLLMWOzubFNR2pWSxp3lOvV8vofeGglpJuocO7SpK
+HaooteqcjG12hPnVnVZYtlODvK7VKqTD3bnnxfr+haie4CIMGqVpzsRbRMF6KvFo5zSpbWpEIMR
jdqwCj+YvZ8IJawZxOQlpg8bMM6Dt7cEZ6we1T7BQqqZ79tOvxXgQLjLkLSepmM8vSgUoIwVjFAL
dfrBK/nefHKLFD9WGR4O3LeDt6WozNHCXY5CZvkN3Zod6KR4mzZL9cFQPx+zr3aAWJbz/hNLnNwn
3AOpAi7TeEaidX5WifrlTOTkiUZQAbQhR9Jou1nNB8WOd99Jgx7av8Y9IQPIeh2JKd6qQMrYE8Z6
CHd5bkq+XFStX2BD6aJy2OzyxLI4YbrmZlEb87HArPqjnf2dJUWiR6+VmJBqyCmPZlFD1IbTosH7
o9cdcOniPk8q44N5fncUIkMDrWadp3oyzzmGCBG5eePN9FZdKk3doaS2/eW3X8RVemFljjIQNZe3
CwftUYmjsW48fLqKTTXMkYdbnWxPhTR9cEDpfNXbMAl2MckMiRsUMnbXt0OVKOaFZi3zgtRZ45kZ
vpxhqxQvE++TbU7I43zwRr47ILbPIvcgwzheV/IP6WhkThLYEKOh2YSM4wid2s1S7RlkAfQDLc0+
eGDvvIPrvommGNoxQJxPjkUcmCN8X8oWgYRQceJCEyl4ZKIzM6kfvAzvrQ0N61aohhwMaP++vTOg
08aUWThkNMz2lTTi+uVaOjIDHzyy98YhoCZlQLJFN0/ZInjCVVGahkjvdqbpWUF3ARPkI6+09+bt
1RmTN8qAYbhexA+PqSeXFcJgbLwxspCJpVPgh0a/uFrBK/7r1f7O3oV91+pTQVTBjZ3sIa2kdUMz
VTjAqcpq9YvEXhC34F2GeDpHb153+nj4bUlIlj3EImqLa/XVOHUrw14rqoZkbD0pJ2m3mrHZruSK
am6lD866d2aSfUA0V/tkQqdTvQAJWmExWkXrmQlWH2OKrV0Cb9gZTXpvv57Jd1YG04gskLGKE8Ao
fPvQ2pXzTejUehkGLpe0oAxb7bThg3X+zhvMiSYRk1AxtbRTP0+9QPFrWlTWeZbOXhKV0bag8Ya/
Aj0/ysj/gwgIRiilYNRk2QxPKahy0CpSNvedV0ZQvntxMuy6IAJM8mj6u97wH0/T/wlfysu/N772
n//Jn5/KaqYtHnUnf/znsXopbrrm5aU7f6z+c/3V//rRt7/4z/P4qSnb8lt3+lNvfonv/z6++9g9
vvmDV3RxN1/1L818/dJSc3wdgCtdf/L/9cM/Xl6/5XauXv7x51PZF936bTQXij+/f7R7/sefJm/V
f/z49d8/u3jM+TX/sSlf/ti12WPx3J7+2stj2/3jT0H/S2a3QTVaJqkzUZb/84/x5fUT4y/28/UF
hl0N7XEtfBZl00X/+FOX/6JngAIAwhJsVsR6f/7Rlv3rRxIfqQh5E2yiIk6O9Oe/Lu/Nc/rv5/ZH
0eeXZVx07T/+fNXZ/+9zjHQREWLKvNTQV4Ir58rbpY95GnJZfaE6sRG3V21iSTs0mW5BJMce+pjB
jjIah0C/0PauBG0DliS+SIJM3scJ2DoJ1Tc8/KKbUEwhO8XRhTnCRQdFkF5NknH5w+R+v/ofr1Z5
u+X9fbXMC68p5Gxk1E8i7dGsgqQUCsWZAroKAcmnAf2nMW8rpdSB7qlYn1Kt2MmoX9ANgAFwHYFS
xD/ASKQd/BL8O9FiyP0EAOlWgX0FYjvrSmo5fRLZWgyzwaZk94JWSnchgpK/SGoogdWsphHl5mS5
inQZDle5aDd0yWHFqRaQAOhKOKw7uJotpg3muruL0B9LoAcL6SVoPdGJM6OSnYI27RcL9txH0YH0
Nr9cZ4a/ZUIrXCJWGu3JYdCN2QI4rpadFUSjJd3sW9BAPsOdENqtQZfWScwAROsQSRdVFXeGbRjF
dFtVBj2ZsIgBSVSx4WXiHEke6D75Kq5hwgLO1sDlq8pHAriv2sFvFx58TcSraKiKBgWFkwumC9ti
Q6BJTqMA2O2KINuJpbYiqcyisZtYi/aiXAV3oPq1zjYC2dwagXIrw9WruJdlCOxJ1c4M2NiwQMLa
EOxREed7sVa6+yDnHp0+SEcQdEEbXQ+Ahq6AgPfYuy8zCDjimMqhJwFbbVSm5MuCJk4DoD1DFh/V
PtPWuhG+AOskeu4XPR0cyqZYQYljYTr93M2Z205TdbWMXecFQtXXiBTP6QR3Iro1ijH41CtS4tB0
z6+72Kgee5HbSLQF3uliVf22mMIIVFpuCp8juW+2s2S2zy3Rgw1uH6nsvsyb2R0WcCnUCYVLWHbV
scznLLatToqvfv1mrdvaD/Hs6/ohBlN0EktaHdzg231AgI7ZBKIgORQK4k1jBDhrGQlTomRmEDtT
2KDlMYL+toVCN71CCi2Mcnr1mqpgpjmCoNt6i0Wh2gyXsZEYcGgUUQJfEiLWmJlKfYR9ZdEdBN6r
2eYYJufWXFGwrZcAgaxRqubzPii3VVQ0o92gSy7ZokoMOLV96IzScDYHLQIUWtar/JLQgXmZkfuI
IFw8FoXQ32dDuXR+mqIdWoLVPy9wOIXDqKfJTYcfAxylYG4cRUTHAmprWKbc1AwhQh2F+QyagS1V
agXpPJhLRBswolbEFiPNVs4PaAu355AVNd2vB6G+mNN2dkuqLYc+nAFKxFOXpe6SqfVZlK+4xR4q
0GUs60ehNSe3AJcSbev0Su5rEejUEvkiBXOfXojxoM+51gKr1qKbxpwgehixcBDkAEfdOmzdJpfM
e73OpjPk0bJrebHMj1KZd7aOtcFvEeqTcOunzZlMXqDXSp0MAJ3FFc8NfFtiwIsaZwKYEYqOPRlw
yJLc84MW+WsH5HQToL5NJYPeJh5o637/Q7QMEtAEcZTITitXGOAK1fQ5Wae10eRDaw7ZDpx6vcGP
I+fFixxsgCsXfmB0LliIEloVS2VsxY9s2V5NP04uC/nx1eGeZJU07ySIlya1nMwMLifqLlgbqMaw
SaoWUnds9PaSrAJrlYI5eg7foB4btPuFMLsLy6Bzyghynq4M4qZHps8FMSXuhRhlSNRpwjNg61OO
3r/yRFRQO3WrfWTzYayx6um1c+VUGFevD7Lht1M69yrE6ggaQyCoyZleJPME00yei22QglYOCOyc
JGmsT2KWC52TpM0xrapv0M3hkaRaRLXeGHsjsXFdkPlnnotHdS1lgZuuwBnHzeSDLwWqJYEMdcYR
oQE7KNATginbe3O8tBdQi2vA2jOYdObxAeTc7Eio4HojYm4JaEyxOpTNPD/LIuRksEqwBttGOCbB
eFz0RgCtqhvxrdzpNB/E1GqO/Fz2qMyBCuBJiozzJJhiF5xDtlMSNbjWcKa9yIuYlSvOgKgbuASA
2A+wB+DFCaNlHig0q4lDYBD7LcY72yZlp1JBLn2SOzO6yYJE+pTH6HXbsRwNg7MIcrpZ2kG0iyRa
mE0FoqsB9caV5lZ3g9fzgmSYz369FUs/BznI0tDaQKQd0AGqi2+fYLJwAM2SJDnraX8LvkyFlgWZ
uymywWs7PECgNWHTDHr7gN1HvJVEqkKTYM6bXB0Gj+bByjMyRHuZ+srrjEqCIaWrm19fp/LOSkNO
jiN6bVWIKLG+vc42HGYQpSJHxpCnD3WtmAcBiLcSqpJfJLrus4KUDdBtPAMiPXSauv5cD+m4t8wx
2cjUMVljquJ0AkDYApHoHXTT+kBtGLR5mPgSnKW7el40t106w8OGbr6sokTwrMbWPqdwSoGD69EG
OmC+BUvzkWDHSSuMM3HtnAK4oMxHeAwk4u0NCnEcmNRBuUEplS/DRk33Yq/2jghfAq4G9bkSYYAz
qawnzioXbORgTWgH6hBiKQrDZ+/1Z5Hz7KOX/KR8+PeVWZTz2ZyQ3kDH6O2VVWYeFKKeS45UqMkl
kmiDJ8xN70gGsgmmlG3jprDszvykg2UjwN9P/Wj9VoXo9RrAyq2yP4jVrHiCt9cQxxAMkTyFAVWN
T1qs6tvBGiQfVP/yQTf7FXLyZk9TWV0G+BuOCGtNVN4ONbVzImQiynZtOGWXQV21x5k9bV+2sRJA
kdCqy1Yu2i+loYT3NI2hCgaT3NqDpgkHdMdjAkgrk76mZb+1li6M7TpTB91eZloDAB+WTYK4R0Hk
rqTJBtjzcmWWWXIr1kkVOGnZPBbQFzJbwgVob4TWZHqqknzQZdTW5XRyl7RbabrSrYBVdVpyI0mD
5FXUojMS3rjFhK0RHcnibIzMBaywqmLAAS+GAyhMOrsd1WO5Ijncqh/RXwA3e9Mm0GngPgxJCI81
qp7Awc838dIcRBAPt3mDmKWdVQOcxDk3m8daXcx74gLNH4Sw7GwpSwmmNVj1I71byYMXodor5ds1
9Up31GEmKc8NZR9EUX8f4iH6KaMwc1BoQ34dO5WAuQLpc5bWsl7CL4FoDa2lRFUiSnfS0tHIzmuq
lsiM3OpdP32qkBIA3lzekXcN0qaK2nKjSslRycUA0epWjv9etL9VqPi35Yc3JYtfljP+FxYq1hbN
vy9UbOKvzWPWPTY/FinWX/lepND+okD0WoQVDTp0r6/Y9yoFHxEeA/qiQUBXBhzof5UpFP0vrMTY
hhR6lcAG1qzie5li/YjjCbAqSrFIxFOd/J0yxd/eBD+8HQjnr5YFa5l4FTpDwu3tHoCTZJTQZ/sm
SXa0W3bVbX4tfVoz9w55FLtyde853ef7yFnOkLSp7XIzbtKtcbAO84t2Njx3OzaJi+I22wnH7Dl5
llxtm90ukWc8jfddYNePrSc6xW52as/ayk61C7eEmIdlNzxH8NRku3bgpLn1Vb3XH6NL9Vu8Lc+1
M/kRljeSYxL0iPvmtjtr94JPleHYuZlfuAStu/RevqrORi+4SnaKX17Ljuxll7NXXzXIBPJy3eZe
vFVDx/KLY3k13o1kqcB6r5YzczOd9ffdrr4WjsqTvFedyIfVf6Zv0gvNrzeB221TT9wbPlySb8ll
uecqL5SDsQ3u8+uVbfFkfhNKYE9INzvhttcxDLJr3c5a19zX+4BBUVQ4Wr62Fe/C6VjvK+vya38e
7wGu7sOL6HLeW8f5nik84x6+yV7hB7vFjve6I3raoThSSbArP7sJbuUdb68TOa1zC5/Ny73qTNwr
Z5GLzI5PZeg22Bd+6pWO6nZ2vhlfisBvei/6pG3LveRbPrn3tj8PrhrYGcIh+GJs0w3qG5k7Xa3c
a80O/NgWWqfqnFh3VyEmfj46x3Mk/JpJB6VwxoO26x3dKfzpoHBdExhCJ3fMz93NTN9JdSBcaJ+W
s3wbX1WHekPzJNnVW83VnYT7olHMtCS7aGf4+bbchAd5X9y2X4SL/Ny8ZIQH7BQCW/SiHXGmybSn
m3iju8a1sq1bO3kOoXU+pIfhOG7Mb/N509nDg3UNtfxBOXQ3zdHUbSnaILCiiluLC9VsYStexL7k
iW614QD3+0dzP++7wqEH4uUH6SjcsD4HJ46KY5xvDV+yy3N+340d2YaPe8gIkX2DJ7LJ3OozgYld
X5GD1zZqMMoFk5YXDnK/2wgOrOhKt1PgYygn5L4YO9XZ4I9I99j5V83FfWQDKoDI8vwyd2zVKa8T
n+TdN7bZs9/dhqGt38uFS+o+Yri+/0LGFtmmh3KCQ4nQE5D65yrqL/n5cij87lhiH4nSAV/xnLCM
RGfaUYNWJZjaIaoGZ2sGbje9L+mfetjjVveNcwS6/rcsOGi5rWvIRWwn5byzL59aHyLf5GUHHCgd
O8AXFD7T3XA132h3OVl7YVf5gf+noeQxO2XmtE+oldvTHVQuyYH0BELYmWVHZy1mZ8g4FZxyUI0K
jWIAglf7DO7ZvBWfJrV1Ytau6AUbso35sd4vDwW0fmsferUrkTztg6fytr8ECwr4GRqMM+3rXeGl
xmO2j4/abY2Vk76djZvgwmBf6vx5X5ypG8yrxBftrqal5rbH/qZyC8ORFB/k2vlsI2gDEfZe9SUn
djIXcShcXwu/JJaGApxQm1KxikS5TE3tBLJrtAszZ+y44XN9uVUrwwV/fdvseYVt/U6UUYmwh/Jq
GFwDEYsss01Elc7LS/XZhPbrTT6KPfK+jv1o2hnZefYY3wg7fWPJfmEL9Wb6hruCI9beQ1k6lk3W
ll4JHi/1DoUirfU65ZH5FT9htiirD7prBU7+UjUPgpeqbrqpUFSBALVsVd1DEEfJvOLrKEDX3Rrw
TGCmNAcS4fYzFTAbVPV17eAzLbl6dFAkQjQPtvuqJ8D0DbAjH6iREIZ9iSjSQNAa3Sx4CuLMV3zl
pl+2eXQ5SYDQ9rKX3sPnlT6rB0M+L+6QV8sf+od40WwQEuYWKDOs1HEjgqzVnS+GvlnlYu7TyNf1
e5w+LPEBCmi5HSNb7FAJ81rYVIW7fOotV1s2JUi/3Ww9MtfzjZLyhePNeGPcs6acgtV90V2Lg4Oj
J8WwZt9dpe4NFjqaQ82gAIvvz+NzZJ6FFpwtd3xoH8QrUbMHX5S9XvDhpm96wdkqvVvcCZfmdbt9
xoWwsHPRRc2uOhfUR+NcFHqn/1QfUW6xW18LxnMpvC585UiRbNLs4ovR3/XossS1sZFBZZWD4ExP
mNFtCshWtrGja+x0bnw9erOnB0hlnScuta/olu/5lDnRVWSg+jD6vBySK0R7GtzVuWyd619zm691
E29ANzHasW/YIYZI+oOy8s03tT54Uu2VMzJstgn1W3XZ33KknQZXuM9gsHy2VKjQtpyfx5/E4pN0
bLovsGMNZO/Cs/ab0k12XT1pzZ111NJDv8+tM1XcuLXX27xUvTtMzt3geeNTjuZngo6Kk9hTbasP
4fI8nEvIk1UVtC82Sq86RxaBzR3KgT0ZbKwpH1z1fpfIUA4h9caxeMmJVdj6U2vai1ncq7Hq62n+
gO/TeE6ynd4EiQNn0Rq8YgPLOdn3u9GFXPvVvDYvKI/EbneOblGLovJX/tGdZ/v5LDhqTu7WX6FA
7hiKh1o5yIudmZQcqVxsq53O6aJ+iXb916q20Ur6qlyOW/WgwQodkAuxYeOdmbULj1q7lLa627uy
z72OMOB9Y9rwH5Fqi1QvMPlioZV+EW1Zq1S7457CzVYzPQPTs2qXxPtgoVGx7bSHEQHA534XNO60
UKb2inwfyDjq+KWx2Ud7FhmreTjHpwKSW7+N3UdzG03oHvi66Y/6PuguxXKPjt3Uuc9i44jfawm/
FZbfljl/nbYE38Tkm5dy7bu1pz/0vzAcl1Y/1H8fj58/Nl2MQ1n/8mNA/vpL/2obin9hJIlFN2U2
GY9zjXby94hcl/4CzEe8TThuIXe4wru/Nw4l9S8cWan8URcgZF6VP78H5HxC35CPEMleUYggE34j
IDdPisYaGBtw1wbtJuq2tLW5hB8rt1nbi2VSRgS4RT1FSA8ZAbIoxdTb+jwvt/kQqTulR7VlAjWM
JFs/PuhLq75QsAkeK8HY9uo8II2J6ERuq5NcP0iKsCmaqrwc0km4UbvWPFuoU97GCQhyY0yyTS+P
2O+mVfEFfKJ4W45x/9JW2hWQYyLaWREHFwWA+pAMcnRskbPdR4JGXFw2hmLLYPMu8P4LbAPFqQI9
IFN61vNe+wQRr7lEaDpCTWNqb0I0Rtg2YBtDiY+V7iYRCqqCWpV9myuEGex6loiq4kIV7yW5Vp4X
9HLXEEJLrpop7+GBIv5jy5OqommBFN1gl5pJ1bcbtNJXhtbcZdROvUAJl0+6HsQ2OvPleVmLw5cg
RxMAUAVbuWhFht/PRjjbaddGu9JCGCYrh3BTp5aPhB/CaaN0p+OA+azES3ePoyTRrIIs2BbtLcuZ
lqqR3awCaTrAO91ZJj52dE4WFf31KIPtTlHIpn8SP/2wkt/p0r5FU2gsDXzT11VLi3blDJ5Uz4t0
kdQCep2r6dglx5ohEiwLpvs6ym9tGb/M0d/sHMfhpen65uUPsAntH35fPD92dPr/P9hILN68f7+P
bMBbPL3ZQ9af/3sLka2/gMcDtAVpC1cCCsq/dhDJ+gtI9epJA7rA4EeoH37fQFTpL8TzV0sCgMoW
z4Zs/18pPXvLms1ba6eI4jSw9d/YQU4ZOiv5D5MkWiyA6BjylKo4ZkNcCLom2AHaEPtg0pcjajkR
sGCrw/ah6S9Q1RquqpB9oUPxbBtTt9r+MFnvLNW1TvrfRQUqu1zDKqIPGocKBcift7vYpMeUzpp6
lXBDS6RcxPrCkITmQL//+3pllb2PtFi/6nQo0B9syyAuDNqsJ0PlQqsN8OjtxiB+7OQa3Y+ibnF7
/PUtvYKV3gyEXwZc3ZVMRqmTp/h2oLRDT9gUuacSnRs0A8tpCyuRpi4bkH4xItWrAuWrEwU0UGwS
5s65Luxqo5+fNG1OzocpFHBtz3TFVfQGkJdJD/o2naVJ2o5DQce+HjsgD2GJZC3d9aGl9WsMKWUI
oYYdOY9rRFinevV5imXNK9mBYi8dm7l2FSqXyCIUuuG10xiyMyVpWzoR9vAiOzRqdN5i9sGAeJVe
HZqiUxe/EWhNOf0YGZHXiEul7umQth/x4n56POxYNDJAgMG1wYfnZNYmRcZdXRBDB5rFk15PYOkG
If3A4Eo6XW/rnkhRjH4neGOW/8kodd2PciygarSafW+FUB0PczCpJKaSeWcNSuNJgjZ3timUydYK
Jek4mjkhbYPRcyp1vZtjyOR0ZiURLrKaPlg766H949LBP4CTHOT1akmOHvvJod7IaYc8J5e3tDKq
XS1a14B+MD+t64aaB0Lft79erPJ6wycjskUBZCImoeF62gCe8kmjhD8LtlwO8Z2UIxjhROKSb8My
q59Qiq0WdL6G/MGQowqJSXPov8KX0mNPSmJtIC4AJyKjtpH7Q5pTMcgaVUicJKvmRzNY5GhTySm5
KPq0KDSIVVWbvz9n8Ci5coKtlZ+7VvV/aGH3S5F06VKwcMT/y9mbLceJtNHaV0QE83AKVJVKkyVZ
siyfEJYHxmRIIBmufj/4/w9aJW1VfDs6ok/abQpIcnjftZ4lnlZZDYccBnE8DvZNawa/P39e78cP
MaJkVmCr8lF9nLrCNNo61WohdYHrk9wk9mofcOBAo9QS64xa8Z/s9uTVsH4j0SF6c8Orn9xYViel
5sI0CWuV6zj7qjbI94ovfOeUhrZcdD58jDAJjL4IF8dO/6yODO7QVPhehDfIYAtTpTogU1cr/KPB
RuOpD2bvzi28zKFs0Vkmp2xVOrFuQx+MdaiMt7Uy5z+6Ii0pxhUnQWqJfI6mXKm7xmmlHSprRvUB
Sn/QIhQh+hJNQnVa2KS1eQd+JAm+8B/d+2ldnNfZYWeFlFNrL5uaDiHooZ7ZCp7jSpUrz/RbBDdL
dqGyLpvOtEfNrSB9+vy2hZRxYTMdOycCp9IPOnNrZod21kDsMcxWyNA3Z+on8Lydp7qp5PdqrrRD
v1jLr7UfXAqDoJzB2HjBFzo3xe+56tEcgdyVr7IJku+9qN07tyvcO89Vds1xbSrNfQX49jdsdPgp
HXTqn5+PuZN+NKhEkynR2/KISNvAob0Nyv+M8KGS+BsdEDiQ8Qqxd5Za0fFJmjgNkJXpdeZV4Ubw
OODiGeLeNsCgEjeAnLtLolXVBQXnVLnIufzxyXJbK5401p9YDKWRnfkaT6fx0996MoMlvjRsNHcp
ugZrig2EipHTk/Vy5pG8n7awhGOQ3JSYxLj+U1P955Hgo1Jsods0GkS2vHaulccOHthb28nSpybF
6UBR1QITPlWgXTRLQ62AznO8+/x3nLh0eDP8DCAhzNb8lOC0BdtCZE6TrkkjAyVRVA319CBXmR7b
efKuhSOmyJQ1hWUrhQBY+648c/336wXbQPQ4LGebDuAUceF1iaONCCBDLVvHfQbG6ZpuH7zhpS6R
ytXG/xiI+u+GSSVF44iiFovkyTc1r7VSFjDSyNzYpyTZuheD28EJn3s0fYN3Lrz5/XDCacVqSF8W
QRAd2JOhz9DJEPshQKs6FbeGqiOAgOeW3Q+vspmtCERlyj3dCZMxHoB45a4yGdgX/aTLbfLzzux1
P7wKvTMX6T7qkdN94eTXwGUD7gXlES5WrexiDUJk/PmQ/Ogq/4xNfBUYik6b2CJhqoZklkYlJ83Y
Rt23cwbYMf8PV8GeyEyO7tU4fWJOKgjb3JCTXjtWCq2mVV1MNJQfPr8MR6eTKRyFBW+Fagnt+HfK
ON2cc8cVvBjg7NO+sWZr3/JHDyXinyOf0/INWi1Nm7K2ztzgqQWYkW4ZfFiYf9mRIfQ5GXl8wVYn
EyYyAkSsnT6szSMk2HFfZUu9a9aAHkc5rNE6jPV+tH9BwXxkQ5RESZI30edPYZvf3y5kGAgQlGE7
4mSIoeDtR+CgpCAEZMy3h93+JD6FHg24xQtyIv9/H8H/9ZD0z0f89lq4cIFu4C+h3Utn+e21XHJG
Zt0GGtkAuvrG1x4A6ytG5UUcI2w7cut88vb5pOuXjixzL/SrIrkWFkGWnBnG7Fs7TF7yRfC3PMz2
iPKbfbij7cWITjQe5bgyKa85MPjA6os6RNKgNklZiaKnhwqWhobUFSVpu+E5VkXgHnpdAtHxFaTq
//W5bmlZyD2o8flsgbcNxH8WkVm22bQkJuAwxRa7Ti0j0tJhvID3JM58le8naqoy7OUoFeqb/+Tk
FXJyqGbboMutiVb/MzXLcK0NKZhxM/jbdPVwZu/zfsQQUWdvfmd2KhaKnbd3FjgoIxFGJyGlQD8s
kHVSIB8Kg94tJc8zj/FEDLXtT7gpj9yxTaaFVe1kzRfgiu2yLxJYA3INW92rLwe/by9XmKn7ZK31
/VRZ3jdRAbIb+0AedavU49JwyuPnL/T9dOECoiAr75/3EGLP29u2lJ8reyOeeojLnyHN94d8ln4T
gjGzxnC0kvVYVbpDfqZwzmzX3z/ybV7far4cYLHOnrzhcrENQewHaqgWsmWxcsjvQeZHpMice+Cn
U/z2YSL62ggYYDD45+1tjgl+0V4r6O4U4y8EaFqceGb6Pw4hm3uxDcIcLVQfSNxOLoIwtzU65IBR
4a3lbboWar/MmXYNV7A5c6l/R7T/TjqYo1CwcRUq2nDy/e3Z/udDLEqnAZeOrQA6sULgjivgQPga
pSm1zOAsXat0LNDLi54fNRIN2NxZtbbEs5oNh3a4H+QRQGB3izcodfIRZd1dd0MZtEQyzMq7Z96h
gQWKxdGjodbyZ4U9DyGXXKfmLh27Ev1EIwji+Xw8vn9R3BcOI5uPH33mu/uy7TYVq0YeUS+Gi1nT
grhRRnXmKv8sjSePb4unR+tDUXGbXt4+viWjnjNWklY0xfcXzAtFQaLBpBUc/Zzpiyoc4eNvU+PX
oa9BVtdKYyrIqqz/blXkUEQLmdhhCbh6v2SE9vbwE6J2slsfWnijyUjL8qGKOnsSTqzVoqYPR16k
hXHDqlH2SQK/olETq3Vm4XtXomRgOA4ne1RMPvCv05MP6u9h7RBLk99UPBrkXvzsp01Bs+Tepd3b
LMSzYz7Mrcgfk0x1167ZWmdUge/fIZ8bnxnXx4HIx/324Y6i8lSVkCk1Jara5wkIDiNfzzG4PrgK
m8Jth0OyqGedzlypIidkauohMjpgxy2uwqNKlL77fDy+m6kpsIJtwasKFWmzcJ2MlHJVbOCNWUZs
KabnjkbM3zH3UKt2if845lYZS7Nv5l2QB9lrAtE2rnVzSxwZ1/Gc5/MUOwZVZFsLWTNQ9oK72erm
//3qiYcjxKaGc2uZD2USRiDzFQxzdlxnPpAPhhHTGGsTrnSHMtcpUqddoJakGjEdXtA44zVGrRV1
C5bqlERqoBtkpqi0jiSBlsuuNUfCZFxkluadPqbm4+fv4N2bZp+xqUsZ2TjXGdNv71q34OAXRANG
w5Dk14CJh5gK7rmM1RMHhUcoH2WPjWEDN5JF8fRkurChJYqnqSO/NJHmYP0BrrDI344wzYiyXHBT
z6hfVgnBFAa6e9PN05QT/iSQt1BB0HAbqJQWtUEOgj54PkFZ2nqV1UF2WVVef+hn3/lqu8u0g0nr
xp8/pG0cvpnRtl+PS9dh80JJ1D3Zv+SN2fu13hGZYi82BWzk9VbSIGxzUAt8fqn3w5AaGzVXDhls
YZBQnuxe5j5LkmULyyHxg1StxKEtAm90CgLorfn4t/ecfj6wGlVtnOu5eUWPxKCqxmbPZ73R828o
NG2LdV8bz+wp/r/ozTcPAgcCq7BLljabRj7Zt6NlFKBk01SQ5mQWhBqZyepQDwyq1djP1eQQfQx6
5d6qE/RJZLRML8VQD8QplJ72IvJFfxrGxny2Ca76KsoFxkRQV0/VaCLpCzRawuSGzY9cPnmEbCTK
2JKLcWNWmdWQQB8QtECYmPZoJ0SF3TU9CMZwEprbsBZYhX8J+Ne5IenD+lHmhvYXN07VRcp0NmKy
nyTftsQJ8g/a2jv2xhD8YhPst6wp9oypx1+JpklFY1mRT6vVDjO2PXQywLu/bhLty4SGB1krJpYV
8skc7U9udhNRYIOd7GwSl0C6d07Tkus4D9+nYEpXlFoZvWmnR8qhtwaq0VGvKGCbrvTU3ugW51eH
Dn2IF99HU03ynHSBfSzYMssmqFBFgiDSGWUsitczCaz50Sdx/YcDw3srsWXIVGhKZGB3XSzxQUqA
ZKjM7cPBGZ+0B1NlfnFRwN7f+tsl0SvC5NgfJ5SSn/q6XgikJh7mYbQa+ZRgnERzRs8NbVkGwDls
krG8LeecXjKzfxsrUgb/4NEbfvjZUlzjesimKNUJPoxdsda/9Nmtd6ZYxHLEcpOnzNONi2Wt6ORV
QBQImNOm0f50A5zTSOb1+k1Dx2+GxOZp5rF3TBoaJaaWJKTj7ud7YsJw67DOe69kl833y5QE9443
wqwD4G0qCr7j+HMwGD+4j4o1jawBW5Bw6nYh/Wddb+pS9OtBjfpwS12o/p4BkHwmcqgkC2SRhoza
kT7cHiuQybHd1ZqMjAKqxFdY5Ito8KxE3MC+CeZ4nk13pCadILhfRiFuA9H1/m6tLZZ9vWpGeTuO
lliAcFS4gLUlIcXP8bBEhIXfdUMkk55b1d01MHZmA+4lbqygrGPRjx4gWEdTkd2Yk6CqWsqZmOTR
dQmvoZ7+paonFH509nH+KDKnXOyqGrRfp5PlEC0U/JFsFQYn1mnB7Wv6CRumcbVrtHh1Y91u7MPt
4dUr0QnGoMeFo69eqC/5VMY2HoArrQnsDg1o6c37WSTDI6FyiiaMKLLvjWxBy0/rqn6IpJLkkXhz
l+1H10tupgQj33WyFtkTqViZ/DYqWvuRY7UTedqlPfZRJ0qEolbm1yNw7bagy+lwjMb/ZlC0ULMb
yCvK1u1TntMPigi8s/gmV7O9J9WHUzibq+UP4gzvqmx7szrgpVWPpahljxyLbTQ/R9QvgzKyFKes
11+nJAiV/D1COxqIDV6qNBu/zy2hY+G2eSLuATs0HzaiDQRwa1A+jvri2lfl4g5m2A5+fa2mNsgO
VTnSFsgLGxELbotljIZeR6tpzOP8gj9zgXgEU+Yun22dCDtPjvZl21amfgmfVQxXepo69FGLEY33
7FsoJlVZP+S8nuY4kbvnIm+sA+sKmrvXwNX3gXAn0jaNuOuH4DBoJESGggSHad+7czVGGShyGdMR
aG6WaqbhMU9FsHCIHgH45ySzH4DQGEi/i3ZaIp/Ew99z2q3prvaTfq+5nXcJEVy7JgsGlfwCmf6V
cwvatYQK612VqjaIaeKwvyVh0fyVZrbtRVarodXI6s0kYrbbBFvUcq+lTmZF3awKgKupMS80L+si
2Y++l7VHPRsI/x18JdoLXRf50zCYdgbzRNCxwbUNcYwpfAKIHgyItXFJAW9dyLMhJzbjYBbbA0Gh
ezuQ2EYSNDX5bm7H/nce6Ft6kTlZMgTlPugXc1eiSe0sp37w1m75U9UeOlBvGKzv9rCQlDimFovH
1OcBYU2zCRm4dMs+rhq5qliIpcEppzxiToaVDMkYpI693hE1mb2OXuVP107Aoncx+HqvgCFNtGzy
gGMhpppiTGJkNw26c+UDWB/z9e8KdeDrbEIyI3XFSQMUfDScjGWNU80/qGLsvq564eyzzrihoITt
htwwT/aUBITOd5pDWUxftdZ7FaTJ1SnNH5yNseBzR0Q671pbC0U5Pta5dzcP9aOvGDO0HBGUfsk7
EgDs8sjhbzeV5R89L/ZsdI+O0iPKJKTTuLcJuWPjECBqN0QsGMu+Q0CCOwcHL3O/Fp147lnc7ba/
WjBmfm1gO0yLunLc6rXwjNCRzc1qvDTjY5lCqLV+EUwRCsM72vwN/ZLvqyHbAUTfs7J6e/KQyzi3
pcFTdeEJWNJBg85tkH2RWD/SjJWrbilAt4n+ZcTQJSD6Z+NDUnvkgbAZmy9oGVxREOXPAhyAOU2y
QNXr4i5NvDnWu+6Qe/3jCANQx+JljKK5SaaKaZfoERRo9/ZcHQcyKLlDAapEPrPfeOy1kjLhkE0/
9NqTF/riHZpl/eFmzq7rg5vUxMTgywfLFE+O1lw4udoUV+aD36b3oO6PTvnkp3jwSdoYOanBWMzT
K0bZAA7yb9mllx6HFxLtSP5Jhyej3cJOzZaUwGk9WGt27GfLp9k4fRUgcialGVtC9FHq1lPSFz8N
WUfdYDpxBaqnnsx9Qq8obAhWouvynUS6OyOjhJbRZNEb/auZD3EQJET6+Q5laA1xt8TsCin0MDTZ
VwuRf4aDOtZUWoQkk+06rUr5GXeucL4rY3rWuu8WjsZUK34VQ/W7TyYRzn3NVz5fkx68C7BZ+4H4
klTzGFWacSxSw/rh57z4eakjS5vmSwPZX5osVxOS+mwt4snUfzcMoF1XrYRm/phou0/O8mVKneeK
7ynEDh8TQHKREnb4MJE/r6hLudgDEnPa6X7z2zbKi2VWt16dHhwIxcjYCk75g3wxtb7ZMEp3VS4v
GodRUaR6pK/jKx/+l4a8umOz1BBZPaY4YpAfRmjcYWINv8qxROKfa6RdE2hCphBS4C3oo76Zhla/
lnri7VmY/eeMoWMf9cm5sTz7gozECz3BeOC38rpU9Iw9/7pz7CYcSBkNK0u7dQs8DYlr0RElLDFh
H3PI+vJ3XcAnIBH6T2GKx8k3XjwJ4aHvfyrC5Fsk3C1KuCmdOWw6g60nxMA1yXVJPNk3t7a0HyaC
j9/CrNIlgkCxjKHOHoQcSVx9WlgBXLgP/BZLtsNJmT0kG6wgHvqleyDgqAuOgBTNhsyvZfEinHMG
rAUoPDl4wCq3otIc1u/FKowk2oJx61glLTgGmany1vM719gtJLg+V9a2tvSExvHzsGL9CabEJV+9
aCYF7anRSRRNbfoOrWbEdm/kX5IA7ydWeElgdIaExotGf5MVkQlavs60p191vemIEbb6FSiEUAv1
9qaQbDdbA2fsAoBGiybT6hQnC9FdcnZMlp2+ysEIqd5OzJF+2Vghd238FLpd3xPzMj/Y7qSKfUm8
Mz6BupBThHsxwZvTr7hTOun7vzOYLj8GGxxLOFtNd+8pPq4YA6IPe58AX6avQXOiqSVSNVQUdLDd
zB1udrIl8dIQdD5GpE9KxN7emjTsj8umi/qqSjjtyK4jYJLF5WHLPl1ZB0kB04J+t5b5ZIQApWAV
jMjiUfNMI0Rzg2QbzEezIX+1vY1hgQRq9yEg5UQQnOgijZcsJ1jZloYwU0+1xkI8FXWwUCAo+ov3
3RJ8alI5YdpVykaZE3hjbE0E1LKMQCvhKZbk/mRUq9RV561IvBZDWQ9WhYDjtmOCJfqcPRpJ5JOV
XgWFJJzQ0ifS1JQ2On+LuuP1Nd2YPtuKakboeFX2agQER+3ccpDftAEOR7MQIo7QYFzoIibEpfM1
9vhoCUgqbjxfsLS7xaBJIk635KimSMl2m5wJZ2nrdYKxE7T9HZE8AB7z2VifqgKNU0xFIfnmdX39
SpSNaQKeqY2f8EYIqSNOvf1iU92+KRfLwNOhVsG2jHO/E+Xd1p/L6jEo9mw2iY0jZyVYSExMg5ER
2iExwIauX4PvHPwLKj6ljFI3yB/KyYDs0VXNs1e26pYqADe/aANPecsi3iq10+SH0Ch9zDOmtgnf
VjpMTlN77DPKxPzB5G0GUWKsrOz+qNi+AbSg2NmUelOHXdKmR8y4+fd0ri1sEEXukUEnXORxs2mN
r7qdNne6LCw+bLhxIexs8W0qq6bAvr81aZHPAIioEr5GwMq1/70I0N6E6+Lj6SLlfTr2llFtOyRd
XOWDSyquNcIGip0iye+1tMe3MiUL7dfcJVQ7cadgxT68uNaFs0p1Ky3hE04s6+mVcwZ4f99ah2Hf
qrK5Mbwu60JLaNlry//w3YWQJliDfRN3At50ytyi8dlD9NgLPZ72cGckVf2TfBp6dmrUTOJTk+YG
3cIISENppExqbLx/aWyc73ODFOKw9qCbHERvFxXnJegnkQTSNwJXMLMNEsNRbD+so+GF0tYra681
4LPgpyij37Ur7u6LtEWSeEc3UraxN63jL2oh+hD7wgq+uulU3/HXqpfKQHCNnwozdAbtk4M2B0n8
O303/DW6OnnomqJ/GaRrpISabnNTQdGAQ1BrZ6QMcAxVN8U0ZBdS1lm1J64gbXeSiL2SjCDIzOCj
csoe0GSWNp5yW5tDskmHYgeqMn82CI59TgJzZdbwZv7b0paSdpQrvmzRxhNff8WGUmtTLCE1pQJ8
i2KVC4GGYrrOpZaVO7XQmCXAmiN7hAuc70WxDTj6KYcajhIt7h567frvydNznGCOLp+b1m4GSo6A
ICLXHbPLlRhwO5q1afBjcKf8HOL2cPmUpnCBKDhXRS+on0gFjoHcA+1K55RK/8Xxbyp9zEc+XGP8
lc+qrsOatnkFyISdY69ruEaqkYzzsGMmbSPdgtHCny7lA80SjgA+PCR2tuU8fmNHqwEPhOxD0O3q
zKwqmYPJdKnTx1R3+6emh9uOClNM9o6KBWOiKwYW7oB0QND52uIN+wyuGhBjYw6OjLlyDl0xt6QR
TeVC0orjZMbBaXz90hhQNsXkN2CbKdzM7+NpDdK7zFsazG9wvujwDOUSYAF0OIv0QQO5YbW14Qr1
gmXvSHJitLeZwnhlF1q6M4zOe+lqUH4hKk/958J8Zu5VK/WX0ZXrH3NR7WuSJnZ/XOfOuxkm8qdC
a0qT+yXLA/NQLXL4qrGT6KKqzxliidxY+YXtpd2BQ/RW4QJR9MeoRoPBkHX5Ek891acQUvj4WjFx
IfKqmiWP7bkL8rhPsUKwnxhJg6+UBB7QryPMRHdcMXgRHkd9VXPBNjVJXdxTDrD1y4WlS/Ipp2t/
ICF1jcveTr8MJCaDVNcTNjdZqiwNNm1dOYwr1q+4IWTyzpEtgwHOU5eFZZBbQMWWdTTDUVvJbs6k
UX0Xw+j8NnQWGdanEbrhaLWs4BpV/Bnkx3qwV7f5UZSBsHberES0VNraXYxEsP+iSO/eQDYebpt+
i9sq2RO7FBrl9NOfyu5GpQFFJqH7/9r6Nkngn9diP6iNIx2FQErTjHL9Jn3/b0fALFajSYq8jIK+
LvAnTvMNh+MzMIuPLoKww0ApyjXo7by9iKECmsE1p1OOnjkoSB4UPLjsTCvaeN/UBBWLkFc3ceoA
HbROSrc2M/6AhkJE7lCL31lhBFfA/kifTDvNsYnGLCcN9cQsyZKvS/23DFJyokXrp3NoUf4AtZUS
SbYTWus/u0ZRz5zkZc8mW3gcwX0gKBrz1GJwiitsjqSJrLJfHuEBOGoxx7S7xrd790h5TYemtnTl
i5VVGv7fvFzmmzJPOBZRHbbZ0uctAZ1eMmDk94JC9+KxbGFilqSu3mSDB+oJbIz31RjXIYvoChML
aS21qV/hP9kmRIvZKBxMnT1p4Orpt3EMyLmeEg5w5JE/EyKaqzAZi/5vX68Ee3KR8YIuzAybq0Qb
H5Fo6P5B/W8UIbDVuYttJt3gWcmhoZluDo4XBRudDn/RmJDG4E75y2DW3Qur7XBXshouMai76jkb
Bw4BS1O0KEzYYpr7pqeLeL1aC9tIM7WRvhoVxauYZA4ygMmwqL7LvES90EjHK9hLMcVfTJxmNBTf
BC1H+aoG+Nd+8NsmmeUhXRBB7FqjXl/mAplYqA1rTQTdMrEBN72+S5DWK3KZE2avcPEptYYLMn5S
g+3pybQ3R6jdFNS4OuUaHbgxgzixicYUXmwgQiS1aj15koj2jVu7qvNkt9TrnMYojSqAdmNWfyUs
pmefyab4mrsr/uatYt85LEJpu56otr/aKDpoPrNkb57OGVlt1mqEJTHUV7mqSOJuJeU7mdgc8AdQ
XgQL1V71avQQpfLBUY+ff9gnlMutHUWAUuAwR/I98HGfdFGbcip8ggTohM9D4kTE5CXPPrKRZGeq
esUlUVrGGPHXzP2dsY453keH1i65kxqyIQ9DGotBq7pbc6VoFkqk5l/MxXcfVV/0GpsAsY4hZcj0
26p0dzrTh/7XlHvbhkEJRZPIxWlHL+0UzpcNTZ7z9IdIeDNnj9SfePyDV8qvNs2MF2/q1Rfgcf1D
6+VEKLPQPrWza00H2QYtHRCY9ZhyNeRkFIv16aJXftseFLjzv51a5U2yJpW7L6tVT/eyUOJHIhUM
iqwy8yUMQEBSXwUF9cSMpjh5tkl7q6c6hCElu+Qmz4zhmYpFmodsNskYTyEj3qyltP0on4ltiGiI
VC9FT6Pk6Mz6LKKk7tSraK31V9XMORUzviPaGiqon6qUIjlLEdvFzwfBBxMvrXyUzOgU0Oufmhs4
wBDsvqD8soHH/enrKnjNWmM4867e97jZeiCYxz4FOB+oivl2fhdGNxFkWzZROlNI3hsLH9Bc+ONf
py2b6ph3AW2B7YAQ7NcFX3voU00cd7aRaFfttPW8Pr/td54Txv52vz66JKQEvN+3P8jUrExS9G8j
WaTtzYL8jjNBbz/XMz0JM4ObgQfT+mLV9BNpOtc7rRKPJrlU0UKd5BLEkxMvfU/Rz+Z4/fmPe99o
3X4bPwvzDVEfp/3FuW78WlAYiRYnN0KzltneaZIHMq/nc9qDU3HW9hi2HiZiXiQxiMbePgYkb4Up
k5RczXnCnrn00vsbNDZnWNEQTGqpJna2o35TuMPeZSBFw1imL9DI4Hhhh8Gp7w36NTT0ZTfOZX3p
Dzqdj4LycyPN5OnzB/PRjGVtkYs6oi7G6qlUYkZxVLFQNJFmZ8BKig6hixf0+1n25nHMM7lnMcWO
z9bz0uXHk7yUj5e5njwHgtzbkoPsA82KlBKXpd/4fUoc8SpswrRbn1Se2TiXuHUqMdyeL94ARKs6
ekb7VGzUTpUxDUTSI6JqvH2Tp2mUBg1v1nR/NSMshTMPaJuy38yJiES372vj0+OxOOUBjbpGgc+Y
m8h1EnVbsGHfNbZNloJw5BHVHXSccdUfJg8cJ+XzJrY8JQ9MnOJ/FMFz47TImZg9pB0befHtwNKN
Rcwe/avIMcbhj1b0CR62qd671N2PYq7dM3K1D74ZZOKI/CgAc/f2yS51Tsg3lws1lWCU9RfX7uvv
wlXe9WSXxZm96keXQmTNB2p7Ni/1RAfhaxm1xolmFa2txgaMCGmgTNgchnUenOPJvZ+fKXLBBCat
DdMRL/Xtc7TJwLEspijcbpgiicux40wwIXw+bj64JeZCg0YID497O3l6xKrnVASzlgUNsKA5z9pt
Xhv1dWKM7rfPL/X+iwAZSFkJDQmmWfwzb2+oU4k0Fn8VUTuV6iKT5XrUoOYfO4smf2m1Rfy/X2+b
2bCYYt19d70iaZJ2pLAC93hxDtOYwvBAYrDTA+F/yVfMdWdm7+2NvP0EHdRc7EpYVlDLnGr91WBM
ntGzolb4Fjham8nXwvS7G08a3qHsS2rVYwp4yfDBhYq6rM7oUz54wMhLAMoxBWzBcyfDs03q1uZM
ICJBPsWtRXh2XJudvEwtoC2pxUb38wf8TpQPeozdF4Hw7Ku5Ze/kglPa6JlvM6mBRnlYL5zv1V4c
kov1b3U5DTQ0zzzfDxYBrse94S+EAEEU2NsR1BRAisyxbqP4x/Hhz8PxeAh30cUUxvdTeOZT/3fu
PHmZ/73WqT95STmR6du1rvaPey50OBz+fr26P3OZ9x/5mzs6xZTTwhK6VFxl7p9nKOiU4848tHe+
u38viWkR2j6fnXm6WW4mPe05q4Bq2fVP83UXLXfqwrmq9jMgsCbq4/mAFuNIGzyN1zttH7x8Pkre
zzCbXBRgHrJ07LSnsEoKFxI3M0AWmzId0GnlHwMzb/dyWP3/+WlyKTLSLAYIkrVTHH6bjJYmO1DY
S2emzz2rJMtf8L+q+ZmWiSyziSIgdICJ7GQUmp2gg0kmBIenvHrs0tp5WOyCbl8JlO3zZ/deKrl5
XYCtchWTBBV9Gz//kWKv7jQTnd4BHF/c8XJGSxJJRbG/Q6BR0ZjR0x9gi6e4wO6wL2ozG+PcbN0z
XOqPXiEIFbC2ZPuwqTn9Fa3GLMuLpBxtDDtacdPRLupvgcz0M4v5+++BtRwfG45ejC8sSm/vF2dU
0bjw0qNCy6cj6lvIhvN5IfP7za9rMCahDmA/Rw5+chlkML6pvA1nrmH1iXplNvcdxzsz1sZO/LJm
AmjNcZHfmqFMDUSbQn+B0ux/FaLNvmapbV7TEVlRjTpej5an2qQbDp0noEsJZNm06YZzJ6kPHg3F
SA4F2OSxOZ4+mr6gwYRSZyuU9VReNyOl17Tn8i63KfvttAePgYdjANtBYnD6qkc96I2FxguNbCWu
E7f27jNLgYI03OJJmpZrIQaY+zMD7KN7cwmwZG43vc228va1+52nBZVFEdDJRucYdF4bL14izgyu
j74mE0sDTgrmCBaSk3GcGyjJ6PSVUQEmGAbUXBZzlNpdQbFCAGdhc95m5kaiEdinmhURMpAYdRW0
i96f+bQ/+KZMizg+CjBArVm3396ylpe98U/szNaxiH2TMisizuXgmzKLP59FPni6JiYc3ihTMP+c
jPZuNvNA5BnWX2fudygHzZ074Tb//CofLDS8ws1aYaJEYa4/2d+lgRKIRZGMiaWTca+55c+FcpgM
BbqlI9X+fDesVbubiY2O6i6XscIehA+jJXy4lN5V4ffzzYA6PWrRaeWh0af6NaZ5lJcyaONByOGS
PkAbd1rTxULRjfn8Fj54J5wuWTwoGbLJOCX/W+hVZyMzIEn2nrevJeJFRFbEHVBe+vxKHw1FC5A2
4h1SsQw+tLevH9OucijlMrFbK3v8VaHxwrTcftE4Kt4Xyk6P5prJezL+3COKfVqWWh3cfv4r3ltV
/gnfPWJHmNhtMuLe/orWnRHv+JSW56F0+3BBnXvjNItNiSrp21jzs79yziwkbqV+0Mwpv2cOsn/P
/ky8A0OAf3VB3DcCM3BT2Ue54gY1ULFAYlUWyz3yklnhIKJLXZCmsFP6JhUUXfFtXoz6zEP9YO76
ZycAYYP5Bm7H27tJjI5DqbHwITUWKY0wI75yXlShRf1kZ+hT8AQaITvzDD8YMzhiddyE/rYbOI2W
rpoB9fLECg2WAwnIaBTX/dihyfMz/cz+HksGd3AyO7vUE6h4/pPhnxbT6GKXmQD5DugPqU7oGAoU
H+xpHnRRoVzTVUNzvseKCGZBlOVjXq7BTk+t7r7O+gCtgRUvwahdy7HO+VBzuNJxbazF4+riPKFv
ViEQHTeB8K4rpqo/YAQ27EhPGsu5TAHG/DTLxvjZEi342lDHEjttWMxbhWBeoxnguJiPE5qXeL56
AfXDaEA6ZvMsnpZcCPaALWDx0LNM7W7IjKmIjDGobnG4ut+1svaumrKFWLom+nxbditVQ+V3xi1K
83SIbWVq2f/h7Lx648bSdf1XBn3POcxhY89cFCuolC3JcrghbEtmJhczuX79eag9OHCxClWn9wAz
aI9aXiRX+sIbfKetxHtnd2W5GnO9BKs9OU0NUlgR2Up0if3StZb2BZ8V8dWg0IoLkXDE9KQ4LvK6
WBbp3drJK+W6HQTdTU6y5NrzounD4ix/ytTQNleziVEAGGjA44CyiWI9lDiVsw/MVkcZ0ArBrFCF
vqbRRzu3wnrgLiKTRtCnkSJYT5PbsJvcYfCQAlB56jnddCnrGgpCukEOTNDLAWH5MPtBAdpeQc3P
0rFOXqkAyNEOBcf54IaWFa6aqcFFwGuG6b6zp9TYTkoPzj1L7QrrmyxMXusgD/FfEWb9wy5z9DRq
7rhk42QQxVZ2VvC3esUo9TUBXn0L9spV1pms1WiFbH6LO4vSIiyuZCZNC1aXAEhtCuQl3bGV7Q4B
BTCK4ORludZgy1wPXh5MayHc/jPqLOC2FAom1XoYE7HPrMDJb/OxR8Eqp8W8SinIvNH+kRJ3DzXO
1mlrR3d9F9uo5cIeu8sqb9J3DSgv0HSjCr4adKv7HtFEY255tVtHYHy0wVzaY62OaWOBgex78Jdj
pSJMNyglqAhTjOZmwkP0jSrRmF7X+lTruOOA6LE6MSlrYOmjtXGVQX4TY4jvUav2Q4wcm5GBQ0Bd
Hkd6BApnobrZk4PEneLnYHnhg9pOuJ5GZmAU8BeRbfJRxCuSTana2S9OFOoKVZkWykoO86cuba1v
d0octvkGn4RRbCWsR2Q7RVNVVwG0MhdQd4NjBQ3rSm5zezAF/Z6yt68kHQY6cY2G2WqPHepIt8HI
qc5GpXEje8Vs1/icT9/rWgv6a0sXbecrqZ05Gyznqd3jGiXEShpeBLW5Kkz6h3XmWX4VhancTf1Y
40oA+kPcux1w+p0HRDu5SvNgACmDCiEimHXsFHspepDCIdsXY77aHZ5DpwzxM+spjK3iOh5u0bK3
v/RcWD8iivv1JuWSBNOVe5W6BluKxYYS2p3x4HUpUlvxqIfwMOLwLW7V4mUo8RRcOzg2lrdmM3BQ
1mrHYklsOngbtzc78OB1EPw0p6l9bZxUx0N0GJz3igCNzk3fpMOmAOZ6O2hxqX7rXWr3K02lNgw5
IfC+gYkMAAf1yaMFVuezQkD/FOUD5Ql1QG4fYGpR+IqbSTAbVqtdJ11eG5tUtcO3CXr9ZyAW5ev5
u/ZEscSh1A6FF3SVijbSIuADJkVJrxkyv+/rRH2Cu5QLv+k0bXZbswJzxSfE+pk++TclMuxrpYfh
vPPMsNoIqCbE/aGML1xeHxf84YVC9QaqI3pzFNeP7Ssjt6sxa8qAgzTm54nGCCgRS7Vu7LJAlLrJ
TfPX0GUCXzjwXCoULC3zVno8gEPpVCP/YUXq9NXE3mnypykqfpz/aCciV9jydOzp3ZMVLmsXFixi
K8eIzYcl4foZwfl9rqjp2/lRjq9wSHnz5ODiRDy+zHniKQRFODKKgrK0Xt2GqFfh73N+kBONsMNR
FhFfSQd1iDVGyVc/n1b7b/7m06cLQ1x6kUUEXgunw+WHIdKVg3L7O/i7zTsw0tVzuo3X0K8uBFzG
8fwcvtMckf1RnrBdHMNky4DITm3kukUQOLsz9kjRrI11sa3uvHttpzylV8itbxGo2nq7cptttE25
tTYwo1bF3XTlbgDfXFjYpx7MNanUzGKK7LpFKKi1RktdnhBHwFvcOFXPKWx4lwiBJ743gCkYdSxR
b7aMPnz9pAGmGCGvRBkhq/dWa6lbOxnzx0aU5fr83B7XllFnBPZIgk1ti+7y4VCpVZB5IYsDcLkE
2hXW4DxEb5c/h0Da13k/QuZBY6J5qZQ6RPY4CZULk30CQePQcPdMGpwqCJIlVZZe++RoPfh8LbWS
4hY4CzDPppmJaBmMxmadOm7/FriBU6+qqWnfrDFwEToXitX6bWL0P6AA1o9938gZRY4FFxFjK6CK
a1LuMj3FtQXdNehvToWL+g6L9XRvu4GLdL/AKGlddZVoLnzXIzUveis0rDDRQfbSIglaVPMKKcMO
1iV80zSFzZq2qXFXBE3/Vk/18EhUjeNNn+uId5vGJH4VDcsd2UFhPivRaLdgxYxxY+CopewtLe2e
Ipvq+8qtEAv0C6gW5ub8QjiROSJ4RzGVmjvNa3cpJ0uVsepGj7ZGNndd0fqTz66Rd37lFOlz03f4
MFA++iVTGX+PKClsp7TX80un2byBFhcHuSsNHZ3MB5nIxdLvBHo8IYIylFIGT8HWhoqXn8E0jKAE
EHv5qZdN38e2nNXFhRyHTU6x6kcji/TnhQ9yXMwjHUI5xiQLo7G/1EzsM9T+UrBcvlW3yR1svXKl
I596E+rmeJ0YAs15t1I3aRFPj20SjZ9ZEZB8tFR5cIoA73CEBjY0raYrMilE77XA3gGLMe9aGnwX
ltt8Ai8/G7ct9af5zKD0eLiNNQWg3YAwmd+nhjlrX7R7kCwQNyeZvZh6dqmiceIcpFlOK0rjEqV1
vhiv72BO5sGY+TYloHuwv+Kqaqfx6sIUnFgNJL8u5ruoJtAR0g9fS1Zh7iVhnPlxnFHcCcYGmI0W
WgoQ2FGRIaDJBj8px26hpGVqX0x4y8btt1Cq9oWT//gL4/RHVoraKw1hzLkXj+Jk40QzEPZq53Vf
Y610cS1op1dLWsY1eM/484V3nz/h4ZSSAdPq/kAlgKdYnMxVUJcGRlKp7/Se8p41KDlwUmufqoTc
mqKyeYeRUAXRwOwxE7GSfeA6A+ZoUExXyqTkjxJX6ivkjiipyMC5UFnVj3EBaCmR8M/9A/qSy561
1xWA2AyqckXtNsGWzBtcXJsq6u/EHbD7yWvP/mUbosALF8DHowU54zfK/3W6Vsiq7FXj2uE92Kqh
BpJooFciwcRy8JczzYwuSfUjzOrwkykn52c92Oq46eAz/y86ISC6ObiYVuotHNSH8zoltaeHEUXM
Ji1BuhpBpGATUoZji7iKY/yOJ6V5arohfK2p24KlrxUdS9W6vGQ2d2K+dR4FL0n0frB4WgRZja42
yTjp1P5Hz7pqIW7B52rNG9oUl+BAJy4njKRmgBugg/nKXewr3YgneCyINjYysbfq6LbXhbSzZ8tJ
42cNmZluRbAQ7rgOuhVGd81DZljhTaPZ4sop6n4PuqC4T73WW6VxVe4VBadHjbwrvVA5PT6D3Rkm
PHtfgdChT3E4O20E8LRFFNOfjEH9ZoxNCyVRbW/KBGktp1Ei+Lm92HuoylzSED6x4QmJiH5cvCE5
5xYLo1MDo5YGrs3CqfuJgxx1nG0KYAi3Hbd0HiJoDuDKE9mCqnQq72ef9MNnT+0bddODyXbhxBXN
rdK4XbQGvoB4atZPQGqxzdOMC+f/8XmMPCQpl0HDjMB0eR47TS9lxCHpG6mb3VLACNe2Vk//i9mg
AsrxZ1najD86nA2vIjvvethNblj2zymGkMhCavbbSMTy2DbVSB4cNJj9EFRe0Oc5od/BrUZ3FJkT
5L25fA7HtoHNZ8rgpn7god1moQN009hJ77ewuX4DRkoQvSiDcQupeXrIPOAzmIUb1WeIEPYuzpvg
U5XK+lJp+NRjWUiaE99hmgjeZbGTQt2r6WLig1QJF8LhoOKdTtknoAyRevjSRnry06wtuEO5zkFc
F9pLl6rpuEGsydkHVS4g9YXNJYj9icPE0tg2dEu4P9hBh19LGYFjpRF0H5l08jmn9rKhRmhhWon5
yPmL6sRQ5EIoXc7gR0/7OGv+zNUmzUBQJWj80kPLokb5AevgOL0rB/tS1PGhO3p4J0IccD8KCh9t
/8XXjoKuCarIbP1RZOb0ANsw33j0XHES00JxD6kcf540EvC/lLKlt1PbATzUxjO+pElNbabMZfRS
AT/WVrHaRY+GW4ag5h1+uDYdpYdEmEi8J51k+iJRTKCGQpxjQe/JVefe7VvD3ra0oL4DgdO+INbS
fMlgeb5qivZL94T62mq9+r22m2vaoNlW9lXab6TXx2igFFJFR7IyuVhwaAx3ZeI06jaIW+NT4zUq
/kWlCkS8rdgA0DhjGEzQmFBrUTKQtL4ietqXvZJHGNgIL3jXBniWuzTzRg1zKQp8q7nvaqzKIsc6
qFTDHjcNDZsIv8/0llIvkLnXOKh1zHyccPw52Hy+VTKMOAIVcS+/WNOImoKWQ/Xi12OFy7i1K9BN
gzH+znQOlJ0J+GeCoGpnL0Zo25ey0fkAWcwvCE8drwQatiAtFmcurHloXiaVUL5nsKeIZa7N2hu2
IrX0K/RPQqiRY3PhVDsByfFAGtFcRAHUVJEAO9ws6TB2sqmJpbwJVp4FrP/Wgm3/KBPVpig7Ova6
gRAKuULprwYaW2s6vt0uM3L9U616cgsZwNyHcL1I5tTKu8Vk17oQfp4o830A6h00rh2sJJYqloYV
5EpHDd13oPRvcLNJ19Qhk02BZvD3OHT6e4D0LjQSOg4GMelDSRB4m/U2ZkZRAI3w/K7/ENNaTBUi
tzhKIJoGrmI5VakYVD2OZk6HlZQa/icRNjMue++9GwRsqKoyrXYTjarxNEHxeZncMtbxiMPR3m/g
O/xIqxK1Hfj+sQ0/JkZ3xRNl8hLFwSRXHX4KxLYQEO8MrUelJRC1oqw1C4EOGNSknjQ4jcFam1UX
e1ew/bH+htU6xb4be8ZbLAdYojJNk4d6soNfTVt03Tb07OnBNPXquogj/J30wFDe2xZc9oXg4cQ6
pp8G6pGUBe2vZRcWdkqIWEyF6b1UunVVGu0bRVgNl/kwWCW01+hjRZdwiUcHsUMRGNAJcR0zcmSj
HDRYBVeImPh1puT7wEkajHvhx8CHvxSrHgeQDECvcG5QkgNy7B9uGS5WGikcLr5bIEK1CUaleqNV
ob3EQZR8V8yOCNIKEYlHqG14hgKF7wS1Vusu0qX2Vuvab7vu1FU+GfLFqpzpPbKb9hMtAfnl/Do9
rkRT3iUwoq4xh/dAGA+flLC/dRpRCR/zXNfZybCtcGIcpsHamlo1xXdagoTaWmgCi0IivmBALWEc
aGwSt1HnQ85R+iU1/WnVJXFXPuS9MC4lU0expkN+R4KrYv+KFpq6eMiCNcjs4XIfTmb6Y6RC9Xuy
cshWXq4HXxxLIszrjPb0KxRJ8tpLFbUkeODEOEgYuaYfanD+/MzJKvhN2pCHe7UXQKWHDrnEPVqU
xO7eR1bWAhvf8X4In4SmgAKGPE3arxFRcsVGN2fzQ1cB3LnzjFKaF6LU41o1SsuwNeC0u8wEUJnD
yTCdtnCGFIRR0+fmvk80Oi1GZW7dyOmpsGTuGjpLv+k01MKijs6BBwcX8h7t5QvL4ih9nZ8EKBh7
cy41LyGfLVenkRXcNFGXf3Npf650q9lFunIdxqG20/txC4xn70yoYFYyp5GWXTokPo7sgyP04xm4
6kBjgypYznrASVU2zvwMejPcDyGASsSRdfubHZpusGpCjMcBjBA6OCotphB9mUHVcEwB5/A4A0rW
TVTI/VAEzlUTRuqdZ9J5DKiV3daD1W3jIqhQ5BnHXVZRFZoCqnm00FQ0ANJsY5dmjfc7VOy8qmHk
N221dQvEFEq1RbK8dPUbt67b1/Mf/viQ4kUp88IpmEFnH9fcH9FikkCvajyLcKbxghepjv2mLTtn
i+hr9fT3hyK1ZaHpBnJZ1iJbQQYnxRwOAkZnDrSYM3vcihYSOXzE8ur8UB962YdTSd5FvWUuW/Jm
H7flH6/VOsoUVlXClVVIBGurYSJSg/aW11q/gdPsrAnZKnNldJXrQ/weN2NGkQTD+1kwapxWqlOp
CQxz+7sqsm4vywzq+VBWX3QDzmbsMpNuqJmPeZQrD5S6tceQthvK2bG4Mqs+3I5p3mVIOBTq3rAn
fFIxFrmtplJcAosc1eRoGMyX2hwtAQdfpuTahM4mhcHcT53JflejIivWqDYpj2kAeGQL/rJXdioW
JMYmgEAjYXT2qH0OmaD3RQ4BtRg9wcr0yfa0q7Htwgi3UcsS63Ew1SuhudBFq8GJcpRLMutVb4Xx
6/x0HV3PvAJuONQt561Hen94DBke53wkUxSBkj6+17pgfBCdM+w9qafAUD1KIjjSXThyTg+KLAJk
YYOuwLwz/lgieHG0sYnJEpDboX0kcSvWTRB26xaZ6R8yHeWL2briAnL5OGzkVXH9IuAkvIUMvciY
4hLBRMpmODYbaXmF/YF2JWqCeLi1RD1Binee5H9IKRQEDKdZCGdQI5QxOq2GhZrgX3z+288h/GKn
cPJyH7OIKLotM1PDRLlyyNDhtGLGqmjs73ChUC9syFPvzc7HoBEpdiQ/l2whfC3SlO4VSPSpdm+b
OA8/T3qV+ZCnon3rNdY6SHPzvkTc7HEygWWi5TLe2nXfbJF7mr6df+kTpx7PQSsPTiR9vaXcfifj
YUBMLfe1uEu+2UmO8HVoB9/V0CMyOT/WcSNnRqL+MdgiNpug87PM2KChF4ybKLavoeJsqaMOSKVg
oapM8TdmGHklFxWHPNtdGH9eUosZJtriAbC/hA28JIAaWQoAFQEYKjXJt8RVvC+JVUUbEzUYQOZc
MEImw5eJJufDSPfgqfYojSEoabw0gzVdCK1OLDcOKwDuJCrzgluUjZS6r7TCiHAz1kCzhLZiXVmI
h19abqcmGK6rR6RJIokWwOHmdkwZ6RGOvX5Ctoh9kNs86ZNeI4wJCnLVF6hhJCXLdVPmebGDQWlg
5uvyWOOgNljQG2nGL5hIFKWFGiaUZPOs2pyfmBOf4uMeBPM/t1SWcISo41wqHOYltKjRtSih3thp
Ze3Pj3LiS1DARoIZnXedf1icrdCBJseMMeaZXGSYZB9jNZcl4L5tT7twop56ISJJsh1z1uJfpqBu
6dFk9ThK8B7wbkwE7DCfRnng+fwbaXNUuljQ/9MeN+2ZIrSEd1thLArPRApoxCTkGRlhjNDVIHHt
dQJq5XqKBsBO+dhM/TYqZQQbu48GZ4VroINVVtQ/G94YFzuUt7poo3QCfJ0M3YlMsDB1zJqHAN/5
KBIUbc8/+akPBNIPmA/gY+OI3IobBeJvLcStUoKRdRvTu0Hg5pID14kZp/pJSRgCASyxJeK8jErd
bWNKnIkWFgjJqc3GUEwsqRVHahe28zHLeiaLAGCFAgrnz162nWoL3aCI5jmgnYFEQUG0lRireChy
1FDxe0VgUGKE6xalc6cb2CymZaH4QWh6D3QTlXWn9gTGtdd+GgF9XUj7Tz0dNESOeFQEDGqhi9tW
E5MXQWgrkBStA+zIAZy+6zK0fxLFa+7dFKiOvU8QPrgXiWGWmzYr+ifbcOltOmyVAB0oNW+wkB+J
krAWzotVDfj4EuTixLpwdcLD2cUDJ4Fl4lGGMTVDMBM+1Yt63+nQd6Vx6aI/Lo3TXMLNx+VQRHcb
46rDMxFnFw94aFf7hVoj7d+P6OsKidE23oEgauN47aAIdp+UTXRfIrmbrVGKj76huPtFaoqxBlol
Lp3Tx2kftAhMWqG9snZIuQ+fCbXVGiSrifxS6QyfhNnOSnZV+hspaLk1h6m7AguzUZL8vSXJ3pij
J3aDRpX5/MY8sVBoaM2Wzg7VbB5mcV+M0LgbKBUVKiu2CoY6yzZ0tJLHmqLwUxFKNMCLfNqFqopH
Z5U4GzsXk6/gUPdcqxWkdMAwG7sq5V5LjepC0HgcqdJ0RukG2i7oNdNarGIEcj1LFMyZooB4bZvS
vUOF1bvJjBETJDh3OyUb3AsNnhODMiG0ruYvQkVp0bGQougbq0OvqQkktxPiWXdo+LS7aiwnvwqU
Yl1GiAVcmIfjwgs9Ph2C8kxS0InMD9dDH9mpjlJf5Y913nyLWDPPJdCur64YzHs0IlHHQDfO+2Hb
EbK0lFl0zS8s5LLQmAmyVztqo58NagD3GgzeGSnlTN86vbC/nH/OE49JnkLCBZiQ5t5yRsqsa5RW
FWDOnbzddqUZ3VQ18oFD0Rjfgaxfctg5Ud/DkQOuMdgwnJOYj8PvUoGwqBKLAc0eWDX3CD6CmWbK
r9CIwpzLXM9/CjOZHjUlHL9MyOXNgkVm7q4D0VobLNkT/aok2Ek2NTfbdR0k6Tu6kTkqTMmI/PT5
73N8Bc23GxAyMlKVYGABzsgg0wFWoVivKepAqBtG92FLUaNzkWD6+0NhUUdRl/0J0mbxZXqLCB5U
KicIEkUbRBe9lXCTfjWhhXvhrU5sCQ5OGEP0PJkFez7G/8gYo5RCnqLSl3BKpERBp5fuT2no4bXi
qROqwahmA/Y2avWShMuJzwlujfBtjqtsBj8cGPmvDHFEFUEHra42YdN768Is0pVn9uGFcPEY/ecg
Z8FAc8yL9IE9f4Q/XtItEiA85jxWkBYuertj9F7UkAlny9O2XaWjQc6MQrb0tqMTWMPG4USSVyKz
Ud9XFEQzVwScuM7alaeghZvTirRzNwp9FPRqfR/iZog0d9hVGy/Uq2CtoLX6XdjIba96sPMejgqk
CRdOlhNzR0OYLjk4YwjDS86QqDxgEnkg/HS0olecJbsbgwvh1sJ/8An4iLrOZZJ8Or82j+91YiIL
VCrhKv2zpbCaG1LIQ1wIaYeqDDaCAujKSAb1UgxmMCWH8fCH3MKMjYNlhvnI4ZSNWjekjeZBLo8n
HY7CZH+yRwlXHzaKXMV0YvcIcVrUoE3zXikhvQKlQUFEEDZBBFHc/ejJ5iKS53jVYkZIx1tjRVFg
WW4XBc+MiTSy9vXI5dpMyDjWuDBYHoIamvT8JBrA8UdYu6orMzScbad11WyIVGUZmqCBE66KJnO+
R2qePsRB0yEx2WWv56fo+CQ3QbLRjaIdgSndstfoZiatKqFCLMKo4budRdAhStNcTzYCtas2s6Pd
+QFPhGGsLu42Kl5gfRxnfqI/NhhnLrZDCualeVkZG+SHbOTLAU4kiMR9JxKOErjFtYvRs1ldW9k4
bOsGs8V+NMInEKz2DW3ni+C2+ZQ8XEKQuNgfVGZsOlbLXZ8rhYZEsY6kFwJUAl6k6/xKRZR8iywh
38uUXu/WMztE1lIBuWTTl133TIkqL7dB4GKykNEwgQGKtOUXpW6NN1DZjbl2G6mp/igBCWu0GX5d
+JTH0SNdNU5EYmcqLEzk4accKkB4aq0qaNz1GJL0TUYrabLGvU5HcmMakwldMRq3Wm0P95XntNa6
V4XxhmqyvT3/LMeL3TJsIB4UnMHeUcc8fBSBai/xNXqVTSh+wHLWbrzO+AUfqL0QDB6fKQwEppRL
FaAYkNXDgZTIiXOWFwPVQ+BrWprQRqU7cf51To0y5yMmSCuapkckdD1Ioqol0UmbiEXRF+5mLJGI
Pj/K8UfjbGTNwSecj+Qlp1LvS6Q3bC3146is/RlpuEUsM7xudOvt/EjH70NH3KZNxaeZ+w+Lr1aR
E8/q9JjApkVxQ2GQ8v3QXBRnOvFChCK034kQCNjd+TH+2Nsthl2GVgXwbIfUu4vFOLyHVJ7XdYMI
zcDS/BJmbbKCa4svcScB1Gtdv0agtfLDoqaviSDiTRbGSMennXPhaj9+OHIHDfw0uQRZ4NL4i2Na
C4Isg1RqVm9BmukoozXGU+Km7ffzX/tEX3Euc3DT0s6z2KGLjWkg2MgRkiorLLdatp/U0lWi6c01
oM5kMyQjnvQKV4YPjFRfB3bUvHRNHb4St+p/W2oCIYWZieUCE55hcos5SQpKAwPtIK47kA2mKse9
rYfp1YVXPm7DeGjxWByerB5YTItXDpVuCtIKg7FCr9PPHnf/KnZpxaDODD7FVBOqD6jqp23fvRlN
OazRvul/nn+I4xmmkk/uxH9gm6N8d7j8oCfDY+SOhMhgx9toIjOkcNEh419d+qonrrFZmwcvYkJu
rGSXRBXc+Thzc/wJ3ajEMcgqs7mMFmetdoOFSoGeb2RZv7NSOvGKYpV5N03EA36gmgCjTDxoUQNU
exofsnETxz//IU49HW6kRHrI65HALhn+MhvQPsNlEaiVi35kj0DbTofT+9LCsX9B+b2+TtRejf3Q
gGAD3CXcIeX95BYu3JCJ/AFvF4mr6PnHOj6FKP2xKfQZo40g0GJ+8KbIIqVNc78ZuwzcmpnvbRS7
/+5VNKMMYbpQZCRjBEp1uAq0MWlVMtTCpwOl/BRZXN7QMJc09S31QoHt6IUYih6oq8ISYrzlIkCy
1BQFGCLfGzAt7BMj3JGi/+26Mmq+Fowk7npIlfzh8IWKQEFOc0DvHeaBuAK8hLx37Trr85Mzf5aD
EIhyO4UoylHsYBCkiw0cZ44cA0QR/cwtxs9VGhufDWRkXx2jUffgm+1VaKv11YiCO5J3svz7s0ZJ
ePa8ZA+rPMThS8ZB75WFTWoFJGUupHrFTrgdHjIlXk/n3/QoF2K+3Bk0PDf85y18OBQgMoL+BiES
XS9R78pXha7hYnUdEZob7d93+pvVXmZM/wc6DTGlw+EaBGY80c9SM65d7HNu501lDy4dTmmv9TTp
d2nVmT5uemILn40cyQXwoNH8XXFvxhvUvPun81+A0v7xbPNQtA+ACdCFWt5Q7sDF41ZYmVAmwO5i
6NBu9qnkqYBfCn3wfCsdsb4YcyN84AHw3puAk//Iakp0K7c0zLc4BIO4i6xw+CFbY7qhg93tKpRT
dD/XbB2cfl5w7YXCmhAaaLpSAg7yJORtPQNEKkOtewJ0YbewVSrVerbttjNXEB2AiFGHxTQs0qb6
JQqQYfbNcEDgImgHBJOdepjya4JQYKEFh7AP8xuVFzVUsIFuB9xuNkVrpvE6skv9vlG8IEF3pG9u
OoSsUO4vIvc9j6b+yhZjpuDRlEg0/MGxQszu7fqeppWbII49YMvo1Z0R+QAJlB+JEw83XgS0D9J9
bLBGwxDD7m5wlO8lYttfQifQsfKrp6+d0xhvYVIq34UaWwW26VZUrjo9dTzugk65x59Xwd3dHATC
00RJ1W0/SxCtRd+iRwwkC2XnVJVoK4GySZS9VKN4N5qoIu3y0I7kqtIFKntuKRAWwPpOXSuN7n3P
sUngBSGmfRVY7portVPx4FImGGMPbWRyUGnIbQMDzEfcnLpssu1NZ1VYZGWJRHQUcU2maaTil2xp
QItvfV7mOlrtjUQ/rU3GF5DCurl2RrX+XBdDXqw7r8VnBbRv7axKwO/VGqIQLQ5Lm1CUajwHIZRh
Et2rxJXxBRF3+lGJqNpim7FKQiCIYiw3HtaP5bUUM7tOyCKn/9BxuWGtQDF/3SMT269YZba1xsOU
Pl5d25hzjYVA8Y8MWh/X9kyNg5ops7dENiMbGzl+fRWOGPIYWukVq9CzMEcCvNW9dl4uVSSqeyJN
as8pjsPjUL5R6OzGZ0/tqtcUdTDQhACwWCFkorc0BFTNb7UGFHdMEBWBxTL6R7VFudsvIqeeifm0
H8AQRmI2XE8RrGA/RaswGJzPqIkkpW9EnnsvZN3fGnxN/jonnL3wjN6UGwmhEg/eCnKrX2aztwIL
0ZlRfqm7mcrSGlcUhjmGzx8Fx1cYlyXhEgf/jJ9Zxm2BHJM6SQVg4xC5f1VtuWY8oN7nRznGNM/s
LDAW7B10I8lBDg9BXThOrJezF8wQo2s7RulzNug2tgUAUoPIzK4oDHiftNFAFrqwoLnoShshQCys
R0fLks9jV2GmREnOezEyz6aHXQ8XHvL4BoSiMIvKUkSyqHDqh89o0kGVXUYuolXwkPx4liX2wGre
VnFsfpKjNX0GNYQ+DH6Rq5zS+/78RzqeCqB3ZPHwN6BmUpM5HB/QlgRKYaJKrAr3oSyy8blpVO/C
Wx7HhtxHLnctCYo9hxWLi55Cj56rUZL7ykCXZ5DbwPSwfVZfrNDaOoX1CnjqNnEl+laY0U7YcqL8
oj7UeX+hcHcUrqPUhRsxFDOatOTzi4tR04XbDjocrcCYgp8e7hnropTNTWVjBPV3Py2bj2Kci9gV
V7+36KsMZjVkROGzxYNwdsLIgt+icf62xwMNzDnBJAOB+wrg4HACTW+ynIbmGRajbbodzNB8ieMm
vFABOfHZiAQpf9CaAuG3bP8jVo9nkqBKVQd9iqlJLbf4wM1y/c6FPPZ4QYLrn+UiQEciMLtUgKwN
0AsO1uO+5RKqpLEzbQMB/Pj83Bxjo5gRetTgVeYwiarg4WfrrCZqkhi/eg+FFWylCqpXvlRT6W66
gKhoBUFxwJOILAoPsWQavmRWIhIspgxQ0IGoun1ndFl/YaOceHvSFJqzqL9S2fpI8v8oZjRRlZno
4SOgUhf2Bsqlu0k1dI3Ov/2JUag4urMuBwEpUJ3Dl0/1qsG6kyqxk2kYznndcK9mmXbhG59YM3TY
KcFTOSM3WsKLrS61+yHRZgE25AaHpBFbKsyw02rnUpJ3XPyYefeUeOk1zACzJSBTBGXJtVmRSDi9
+hjhK/OaSG/63MVWdKVjOfDYdVr6KQzCGFlz3f5i9qn1UvUkyuc/7Qdu8jCl4UkMDlU6uB6LZHGg
RwL54iAGKGMjFxZfT4FUv0Zp1/4EoBiDR4MG36yGaijcG4S+jFdtqJLourfjKfNztzWfA3ozn7W0
xB6wSOEHZHrZ7afWGaNNhlrpL+jZAEd16rs3mTeJZivloL6l7TAayNiEVPATkee/3WCo9XUZltQS
Y1Pan8+/5/Hk6rRY6LSAX5z1SRev2Sb2KDRQQD5ivsmaUqOJ7GCif4Uy6V4Y6viKnOu7Jt1LaClg
Jhc4AYvqMWQepJ8nw4j1a6l23capzCZciaQ076scC+tNiWfrV6oSAhj4YFWXFOeP0ze0M7k0QN7M
9ablM9h1NaHGggnRiEX1a5FgWoJzfLM1nMr4rkfpuDWDKn09/42P8yVOAggbzChF7iPcHjYmDWsJ
aVhXNuBEg8GyviDXZd01QSy5SdNLTONjDbyZOMOxw4TSJfGWjd2UJEPNTEgTaapVz7krMVPWZI4d
WhW6nbGfQiOs8XMzlKdI9+AEuqnInh2v6LAua7PoMR4C0otSKEh2aaC8nlPsWNZGC7EAeAGaunv6
TdWvsinqp0gOJS1AK4q/4ezkIX6KmchjA7cZP8iC9hW2WUoHXFxJso0IyzS9HYPUVlbYRlawoTqB
5UvlKrm2tk3QMmvyHvO34kxNcZXgG22CGmlQ061qDE1jmU5fa6V2ohl6GXRXY8gtuSo4ty7Rwo62
BjLsbHyaj0AlyDXmn/9xhtcW5qUYHeJKJpvmloJZBzMBo2UTUsL6/Ao5aiFRt/gILSD4sA+XHdYQ
VpWrxn1HYdvJ7lIdctwswFVf4VdQXZHihrAlHP0+KFOk/86PfXSJMPZso8EBQNmU/x6+JtQuJYQx
iTgKHZNr0AeVzy8Y+49R/s+v8b/C9/Lxf07O5t//zZ9/lQJl5zBqF3/89138C/fQ8nf73/Ov/b9/
7fCX/v0g3ovntn5/b+9+iOW/efCL/P3/GX/9o/1x8Aey9LidPnXv9fT03nRZ+zEITzr/m/+/P/zH
+8ff8jKJ93/9heFE0c5/WxiXxV//+dH+7V9/cZ798cHnv/8/P7z/kfN7V0iT/Kino994/9G0//pL
1/8JpoyzFO1qaiostb/+MbzPP9HsfxIP8v9z5ELE4JL/6x8FOXj0r79M95/gE4GEmzPtyKYF9Nc/
mrL7+JH1TzrGM0AHDjPlbHqy/5e680iS3Ni27VTeBHA/tOhCBEKmiMysFB1YliAcWsMBjP6vuMIe
WaSx7DZfl8ZKBCIA9+Pn7L32f+78D7/R//5m/1NP1UOT1ePANf9lRf/dNqii72YJsf+ps4Xk8DO5
oyHkcCI0FimTq3wk+C+78kmgatoPTWntDf0mjh0rdQeWNlT15A5iq7p3Ko7yuSOMHQ1NKyiIbAnz
onpJ9NXe0dQ3id7NK1+RUvUT0ud3S75JnFKpcWkNfdy3lv1puFn+4OROe7TBRSLxbfA2l/Y7Zrfv
sxNXU/LZk/V+yyaZToRdbg/M+LujOydGoBO5eNIzRYnajLxZGAeLd8TgmD4sabMEBvzcmMXjMLYL
+Vea9WAp3kdOqqzfttsZcNtZ0RbStPVRiWFXtZg/NGU3K4pxWexb80XpeoBLNbTHG8ppR7prFQt1
KK6LnapLQLCo+5yKpovUcSgicrvdL8vsJntiV03iU4dsln4PEE4PSWBRn3Hdw6YYG+W5dQ2Ki6Xv
6sDU0/m1GJbWLzOaV6RVWwQMTz0WKtdJgTp2kwr52/GU54n/4/Z1tmygSDSMaFJHS43gWSa1X5ky
OWUKDivORpoINJVIYie1UxCcmazCdLBgICqibt7oUMW10yiRaNb2Ax9HuiP+CCcXAffKwCjTKZ7M
dDZpUTQbiYETEfBk7+apB+J0IIFjSzLlzGCLPNy5rFaEoFkWJSM/HdlyhUr7DaVZMGlIeFEawWda
J0d/nddlOuRirQ5d0a17/PDfjNX40ZQbeKHNjkoid34r6dT5hYA9Tu2edxe5bSetfdRgJmpjFcKy
oKjvSsTHhDaxqUyMRxwxrW+rJobTQs//k0zYkwYDbGsJKmLbMOING1PlrubTmjb1YZitb12HIlBR
3olnOehO8rUp0nv4wnG9qHtopAj8HW6gHPlV09V+mJDP/xjQ2vl9s/XHHq91YN/SQpdRXbACayHj
MpJwu/mk524ZT1rlPZgVaaOQAxerj9Zk72XOdE5bo4pdTenC2uq/cgDfb7Whfi6eYpKYKPp08zkF
ZbtsVusDVjTvzt7qhaDXSV+/rPrEnzPUgmQCvS7P2MOI8Ci6x6Er28CVrfu8dkP1uKyTHdSzBWV1
lsqeRud85/VO5aObvIFbHRHUtlhPRU38+QIyxUFzRHMrjXIKiqikXHrpu5R5pDVm56nFhYCkNznY
oEkPelK6b7PSGBc5Nwr90KmdA3VsXxAnvTu0+lDMUv5AOcM3PM1ESjFdVIIOtV1u5m+trBrf6DuA
m7nhhpUJ97mymheyxro7tU5TtL0Yx0CUlkEz4mBfDCs7O938bS0JniKvjs+V5KtAxXALDxzUmVBd
kxRLjfd6zNDpeqUKZbbRiLAqG/uSUDhcK0uRZ2tQ1H05WfW5EJ79jpgMcJkO877JnzJRH5XWYKGi
Z3wEFSWuC9rn0MFke5DGrdcCsE9ww8XIgbLQg3a8QC2YIwP7xMmdZHeplpTX96npKy/KTZsI7ST1
bROp7pbrvq5Imo+zru4sWCT3SaeeJ1XasaqbywEVpnPNDE3zb06IY8uyz+NnppEFsuTSjUiPMiKN
ixRyYF1EUrZBPrt7utcXcmTjzq1jhlgsDvZ8cGvjkoy8aoP8duvtBLSydqvMIc3BzUyCLZlD8N5n
q30U2J7h6fYRBV0RMVR3gsUt7HPSW6Gxaj86lyRIbudINDephbXE4SfKlr4us1t1sK9VW2WPHjl5
tGqL8tgidNktQBoA3qU3xUshH3DL53s4V+0z0bPILJcwK+wsED1d56n6goNkI96NCEDLOtZzGRFZ
+L5qKquE65zGUgG53KCb0c3BOyycb/Df29mzqJYygdqijofOqo4L4YRWnbuRLtGSqUWdMABzzTXU
Z+dlqWv+vJspEYc6foMb6r6ZBsH3T7o9XHbq5zLZk/poB8b6fdByGatTW8W8b8s+M7bXeZ7IclUs
6rO1m14trwpno5kJ/pKD5Pn15oe8hwCaTulubcY2yufxhni3cA/J5SgItfMdchFWryXRe9Pv1lXb
j0aqPGgEAz8kHZMmchvvq819chNxKrSGD6YWoTNkD0rSvktjAYo+CoJb9S57s9KmZK2tuEkWnsDB
XKA7WEn0iYfHGMb53lYwzIiVuMqtiQq+7DtIYUa8SmO7eLm2fJnTbtyX5XZwZV7EFuAVHg91CpGA
TEdDqMQqqH4xneE327g+urz3hdtqcbJ6ui+6ofFbdl8mGHvBvNjPq/ZtHtDWKWP7hKLNPdarQ1qs
xpaZ9ktykH02xM1UJSzfvWSYUD/WQx2h4BlJ5anjqhnKPeJG9Tium/k8anfMw2SIAsQOrRJ1uTBz
FdCwa56H/H3D9huuauI4ft6MV4Ow9n2y8mz1o/IqhkKEPITaHoeq9zAVKFGpI5H4ma65L1k9ggYK
zk6t20wE3IId21ImGHx7FWSGkub869mnKqvCzZouasVPw/Dixciz2LDHiNMs4wCtw+4p7r20gg7g
hAgb2DJE8q3ku/And3wH18//my8yICcg2dlblrx1yiyvKbhd8mPhp9ikpMabJ5YzWunRV2e7+0Do
A/iRmOckcqjBsihnuQk3N9tXW4rJXLbS9xqeJtjNO1b0V9mNu3XU4jVTTlubn5fiLa3YK/M3byzv
bKu8h0GJMaCJLdDVfi+Mq82cZzDI2Vmf6tx6TIuvXsVUEf5L6jEk6uFWFBcvwe9gHIpmetMn9tV5
COexuTcnY9/dMPeFC3G9W9yIoRProjFeZbKox662kZ0vvZ/h1LDz9NWEEcNAxL52sxj3QnoNGV7G
Q7MwFSGeTpkJpxmZvkVZGxtEhjR2eTSzt7WzdpPqkcxWgd5Yynt10IF26E90XN5aVRwtc7obRvO+
b7qHkQdmkxmJ2b3XhIOxDdHgZH0EZFoydbEOChUr4mDSkZM58aDMaOldKdL9BnSAhAZ+I4iAQVnV
Hy58c19k7odSSD2CTr0G7sjOAFDe9TvetYW8cKfasYk1/lwQ6kZKhnXIO1vfy6KOscO9b13LxJ8Z
OADA5KFzlGxv2rUWTkrCZG4xn6aSn7JQV3ojRtZd256/ZXdt+i1T+g8h5jzS9ZLNui+skzU1dexN
jJ2deg1s0SfYgcSlWpUfwnMuvSV5uHAbGF3/fRXeBdeo7y0i9EaxK26NGKz0kZH1Q2DcPpbT9W/U
avwNNUjbLsxciiVlEetbqY38jqR8vvGgVX6ptK9lIe8m1/5WT+pTxQnmTlHLHxRm7ZEwbf3N6I3H
Sh35VERXSsajtvJkVtqji9Bwl+pzcq8N8toJ7UqbNgZhHg/NevsSjd1kLXW8cqG9qqbN54r04wmG
+3LI8h/YBaBPubtkHevLVlLw9KWNKX5YP1RCDy/uXDD5blvvviqLgnel6q68Uw9uVX6XGjxyE10e
bDz1MK+Aq9DmQOGbiR4Je+ZvZyMZIADjF484cp+aYSDXusRHMZLyQGJ2sa4vbtY6XxHkuYFoZHFO
6PqFhB5j/10d5qedO4bQY1jMm24KNZp5PqqW0qeUqn2vyLKgse17dSVpm2hVqotUHOZGb88YH3Qi
CasJhkDxPiXJFQNf9p704uyw04/t7EXAoIonW5TdqdLowrIj94FZ8Bm1hklzIyfz02hafV+BqyJ5
WVcOjauw9DI2YjlMZ/5jLrsTM7pnhVkRyR2aWZ10j/iWDPlcpDm32VlvTcdGtv3TIrbhfk5QfmFJ
rZ6VVSswMnXV6KcVX0fNAPLAbtmdVIKgd5njaL62Kl5koMKbEEV4H26bpbsx1YnQYk2PN4lFe65y
hsiDO/upBAFceM10RGhT+p2pf2rEmX7HgqHNfpHm17oESpp3WC4XgjRvbu534YL3V2BsH8By1Meq
mUgJToE6H3q4zi+LZm/hZJJtD2iq/6Ync7crhvVUt2lf+nWheS/9xD4Mh9IGcDQ6R2PTRdi41Rq5
7rb6TjWvwcSn+qJAM24CdGHOPVC4NNCl5uwLZzD3ky0r9PbEr+4ByySBHNdXuS5amDqtif4aotJ9
7rXrPi2Wd0HfrQ47z82ByXWkIIBbT+77otCBgThrvLJSRiOjkUsxDV6obeQVrcNmfHiy0XdgE+VR
yykGAnBnJunCuoqygNzcW16sPtsyJMt53oGq746D5ylHGGLTSR+2F0cr1Fc561pgMYD4slFpkyjC
YF1uE1Tp3KpijSjVvZPWU9CIrLyqiwVpCPqDekq6aQi1ul4iuvzDpUSgFy5Trt13QGBvz1H/22yM
Mui8Qr/0xhhnWn1dvNeyFoRHj9UXx2kaYMYVqmdwgezkib7XlbL2t7r75tWDGcs19Vo/WaHUtKlo
Y0ddjHOO0i2wB+gQWWa944KwXppZ69FBI4sjFzp9BW/PmcayyV9MqyVOBICmmxf6AvT3Oe+t2e+l
aR1I3ax4Wqv3seL5SvolJE17ONolZAmiCdwA34J70m9v5FJ4XwqtLR4nQ112WOi0sDWzByMdfquX
kdLOqEA5O9Zy4WC+PHSz5kWkxb3N1pDEpNCIczsX8Lx15qF9mcqTo7Jv5zLJ56gqrCTzmy1/UZt1
uytX0g96Qa0/KK2M2UE24ZEiMevm3Y1i+eYCCd4DGbWjbE6sHWmzha9Kx9mj14Ob4wjNlzb+EAvM
paJxL8mMCmbGkXJgomc/Gqm37jtnruKGpIc6rLvNetPJj3hERKBfKdSsr4bbj3eLOmUTRaAh7zvW
dFYiYX5X6j6wjWo+pEZLPEuSVI+V/U10e2zDD2iav6XSC4np1ruraMbAtffGWH9d2dOPpFmLwGva
au8RKL7zoEhSdkrGwR4OrEemHxC5i2L+YphstQqRcN94IgGhur2yr9w5PStTRoZ6vl1zhENvfPH5
aTGc4oeZmAtgkd6KXYDJz6W1srDmyK86dXvWx5rjAkDdL6LSvLdajpxbpN69k2deH9bEyD96c3Ip
pRKNZWfugfIrTtXs10kLi4Ypyzx15ffGy3kQkOSpA8uSthVBP5EkFimigdSdAIcV75WRo4G10/EE
yjMlH8pVVC0ecRiQprOYynWhqOVcN/fpm2mmIM8rq5ze06XD+irUpbnWdt08FNxjXDaUjYGVrsV5
NZiSR1bdafctpd8hMyoSNla3q27oWKFd9KU1Xu0sr+6WUgfCjXhT8XxS4AV2VJnIp2mp5RYaXJKo
3s6+U0G6fVFazTxUmrJdq2HgZKo5ZXtgKtt44SK65FlIxsMMsBrnwdwK60cyiSUsKYnZxFzSjeVw
Szuardw5wSTI4kafVvIRO+GGHET1r1aJmEtdEmVXMOHfsy61kdVhdV21zeGw0HBkyr3eJwp2PKrt
xISOZkZX4NOXjYLVy/K+pt72UCGQeiHSZjpWdTecyFumW8PRymeb85wQHU5KeJxr92HWrSKDfbOR
uJO4pCo0h3nyEB7BGmS1r0nppgdwFNiiA6Ns2guAqeVgTfNxyTkw5cqpFsYzsSCB2ekrZoNuN3Ic
mVJ4mhMpHXuT2ivo6mYIEFRzct8WPnLfh6u7xb15aSsVtT26WD3RH7mLg26NxDoQ9rGaUT65Ipzs
7uACf8+b22Pw1kmcKY4WVx7WisSG5gYLUd6llK7X1XWG0MLzYDHf9DPUBXh3TrhayHfLSrYYmdV6
CJEGZNScB+rypSjtx3bdQr2Su2x1n021irIumQO57GX5o4DkGMym9O3Mvlrb0DxzMpxjdXF/I+K8
RrzN4XZ2rdH0JwO8sTZ328kWtn0kfsS+ZdfsXDX9JlPxw9DW9Wxmxd5aLRkgu0TAp68z48fyC92L
wm/pKUIkxYHkuWts3YAAxGqeapVgpUpYJ9ewvgFSpqabM4HdzvWo4NWgvB09TfaEx0KQV4i6/Meq
U3w7TVZd2YEjMoiWQMvpATpoHBWrpd+h06wUpr6jiLqvbgueVeY3cGq+YozXIA7Y1HloNj+NtgCg
q+9o7EUVsYu+izRv6fFDNTqeWCKHpoKDdmpdrXoOc1oolUSelw3f9cW531ztgsYrnFrvpWboFCi5
Ka49R8AdD+hn0wOjvD2PjaYNXG69a9KVs4kLtltdeSpqND8Gk4hHRV93aPNS6hf0W7a7RKWBRs1W
n0yriVwcSvpgnRYv/XDcfZcxXepmv3S85025tcXckyYT35tImamoZJ32tLlzHlrCfUla69opWoqA
LaPkUO6JzIunZvlURXFJc+541BeOAnZkrssHQ2qfumG3lA6be3WXJ2fcq4s/ZMlRlv2VSvWuMOkP
N6UNeTFx37vMkuG23tb09IojtPNv+EEMVfphXRvhN24SZpKcAt3cwrJT4jo3Br/oNQ/AMo2Upu/M
A7v+lxzVR0LTMZyX4Yz18rpsYVrqB+KTfc6IQLksdFpz4wUZww3fWja626bB04iBbHaOtGpQffYO
y0/P6Empi/2YjkcbkS89w8SiWkIOp4Avt2bQHM1eOvXZVqv9ajzQdKTsl+CxGnaTRBJ2I2u0nnw1
9MDIxoOUNNhD648DlEWk7su+X1t/bRmxzQsUKvp+D9Itd0Mx8q5ZDmZ/b/bpQfg0yg5zaqY02q+b
ocYMzsLU/pTS5aDXJ2zm3nenKWMjL0aip360fUKv3tzGi1rr6mMPUyN0BNoTSVBDsOToo0HimWFj
6tmeXNaaZxlkHeegz5IArtoUPN2NcrErFrxyQbI5z2GfRgnREOpUH0XXEVRmvvf9F81Ng9nz7lHJ
BF3m7Rirt8EMqH8rw15D/oIcITt7mRs2c5/50kxCuz16Ugtl99pqP9xM+6Q4l/6gdX0E5vmhqI3k
kFrLCW8CLzwBX6dlRryZqA/V2F1yi24ri/zXWl3uOYEcKilfh6U/q+urpw/XukNmR4fJiSTYxj1M
mNc8y2PBMcVu+VFaMQRl0h+zaWTDXZQXQOSoeBhnLEGvTie1soib3MIN7K+ujqFVndeiPiiZu8fr
k556/j85HQxtCQr2kHTdNXOs9GeTPhVFkHl00YAn5Qt9B79IXjpJ/BorirM9afpEk3/cZV480xdt
RybQCCN7miyLCgO7ci9MU3wxnfLulaXIp+bw6UH4ieiZX1xByb4spsTkuCLeMB5s68WdhkDT3631
azG8MGnhsMdxkP1gYN1ttuXUI1x22t3gvg2qEoytFmj0O9RbsTDWd6NCz20q0CeypnGefF2UgTzV
pjwhkXD8FsDF82CuRjgxO490BjVBqbvPs/DMXb3oV9OZ1ks39JxD9AQE1vjDXJxjVTSRqU/3ON2r
nUc++tFsGTNQv4SKcLVTm5TPpPHddUiEe1KneKprfjLhVRwakfkKp9nOZtKHm8HkP5+cvVA5hur4
3dXVfcw3045sZZUt98D5brXTk65NH7VlZCn9ssm5GNX4rCJk27ujtZ5pZ5nlo1GOP9iC6H44VDKm
mM7Ql1Q/L24r+bi690k+LjGQY9RGBY0Pll+GGW9JmmJSrLbhUaovjgKuHXV4KQ3eZWHYBJV79oGh
NC3c6cks6A7bHGs6TDXOzcu7JenbOJrr2QGUSW3NqG5+a9vVx3/s7IamOev6w9az0+pxkRUrypPF
28EKlZG2OM8CCh7a15Oaq/dt+0WSd6cO1XOhOP4wjyF6CdevVY3ZgLmTFcO1ers1TceqS481iQZ7
q3STHa3wfF/DT2l8Mdh3prrYh2JsL5lq0cxtQ6GKa0sjlzZLOpNF5z1WsIY4y1gL/5ZSTKHjrhow
65OKnhIotKDhiOSrBSOOYaDSWr28vKTJKdetaQ+ePeUcknR7b2r6R81z3vIszQ7DAP1A6zPv/qbO
O2ZOEQi+hcByWufiddWhypp7IXadgY4aWurXhn/mk62pxmT5dqGly2vdg+AGYVtel0SoceuIk+kW
kYFVOYTHFM1pzbmurfOwaczDbJaHuZui1hRJ0JrDF3rZz+O4Ii+RYvty03n4jBTKYPEAVXYu9ZIc
0beXX9xpvEupo5/Xm759Qlbic6C7Lrn3WUkz1vT5LG03izezfl1L5Y7uwgv6iL1iLXutdR83DBHh
qE40sbyZhr91BGj0aFDpTQOT23IyfAGbGmbk+FJ1TMmBqgbGNpr0gzPk80UnL9ow6pFlwucBo/mb
oKr2t9zt91tTfBVrQtFosYXNBaXWpGafufvpbN2jY2UFXQj53KrrJUvNF5fDo0JHPga3QOMDldSO
4/2hK2FWVYuOoZuvJ+gR2iRk9WWMKLbyOGB3ir1BfCtdBnuC9oHG5piqT5srDvXGUL5B0R+oKw8g
AnbfXXjgkyZU0+KsOMbKqiMZK2BQFkd7zo903ZKdbOY1nrvEDr0Sx11qGnFD8KCwe/6ftQlsm+Tq
rOmUYMN+/5JWrgY0274jlZSCx249uK7FeRaJhs0BqfzM5BWm420A1z2y+ZLPjlkw8KbOjrta/oCh
TsVpI2BPCkPbbUNKRDaqpCjFWXBXlMZ9lssRDTGPcT+61WHs2+qYdgZLULug7556tEOD4extbfxI
xNbu6GHooewTgXOh2i2K9sT7+NBndG9obSGvw6sUddvIpJeEHz8BUf9mQ3nhZVolh7e+O8lSzb/b
vdkc3E70xw3riL/MOGmYfOu7TMuU0CpU4B/wjXa9LeShW6zhoNi4O7y6KnCbghTMjFzz9TwnYHDz
xtBY4HmjQu5QMNGPnbK6i/oUTd+SvSoVZV6f57E2o0DQDTLu7F7JQjCJbylTpAc8+23o0p+6uotZ
R3SS8gDInxJKd1IuxmYywmhmdFb5gn/Zy5/WqX8mAPq9nFRlZ/abd6ZaxMk9MgjPevQ83lBzXlHt
S8OZOIN/Skiv0h80g5TqZpshCU6tdegnWtxoymk6r+oDCj7vbmvL+8bW6zjzxub76JiorPRePetd
6n1dUd2/EuW4vGXwQWOzmVZaoSkDgar70JTa5vSz3bW2uF+FflVm/dan5QO4zdY8LZ0h6YcyxMgN
SsCFDGTUl9+L1giFN9eRo/ddQGeaeigrPAQLVBEV5fnmNznLiFm6aAh0aV/TzNTDymlfbI8SJ9dd
tAZmMkfD4m77tPbW55HY3j2h5MOLrgyXSlOzD+YqeNAwC/tav1wqm++wMfJ4zrL24GSo4HAzXKYa
XUviZETittWOvlTEaM6IqrGuDmJc4V4bMjs0It81CcZkGmGXJin7eymnz8QaygghBCvasOlDIAGA
+1M7DKHX9kdPPa+p+jnSUBCKtlMGEY5GfWtX8fYIc1t0UOGG4TOVfRrUYYobyCV7whyNf4nA/yst
1v85ldUNDfn//qNl+pPK6vDtR/lZf/+Dyur2L/6lslI04x83W4aKRprHW0fT9B+ZFX3uf+DwAleC
5BgTpnbTSv5bZ2U7/0BWjdvBRAnMSeRmPBn+pbOyjX/oHhBGHI/YKhB56/+NzuqPqlRsGzaCWFR/
aMAQsps/i3DXfkUfOjVzBByHoRV6izXvFob3C08OqVfEQRE4+7vv599ar99ru/4oSr1dk/AJi3Se
m77ZVbWfjIyTbQmW3Hagvztknwyj650mNUjh7vwwS9X6xeX+KKb81+WAaDLrQOOm8zP8UWU4qiPa
RaMbohq5ajyYrFS9zqur5q39CzHlX17Kg53Cdm0A5fjJr5EQxakiEh+iFIISuROesDh2rsz2VLqp
0d9/jUjtfud8/fd9AfAzscU4ODh++hoxQzdapTVDRMBVcSeMfoozNrWPjlEOYyNph32pM5fV7am/
mGCffnH9v/oZbwI9IH14LbjfP36v7MqJjROxBwfqVqd2GjafqVB/Hrcp53CnGL/4Hf/yeozFVMww
yAJ/vl+Pc72uVwbCkCRhtLZ13cVejPmkStc9eQAS/v7r/evL0dFkEA7j+GfGXVdNnrRSs49aR3FC
T6EC5fCvM6J2rb303HL/31/PtshuvOVH8ubfPs/vNL/D2oL7kiu6LHchHSW1tQdVlt6l0tPuXupG
+4v7+/lZNVUHGxPmudsKBF/wp5+vtOgymgVqrZoD1QPAkHyHqFEwza6z97+/tZ+8FbjMf7rWT1YZ
j30zrxkFR1NdD4fCxuWelphH1IIwRiVNJ4pt/QEPyPxoNp568hpp3uZd+GP//pP81U3zwIKVQF76
58AFma+IA0s+yOphAl0dRRJNI7ITnXj59e8v9Udh9T/vWcdxAF1TN/Dh/MxicS2tTa1NdJElvNXP
Mo5J1qYtT+PalF4wjPJbyj+sIpF2ye7vL/3zygAS/maPvol0cVwRRfnHR6nVCo9pX1pF1ZcsUu5M
PZjelHhaw+3p7y/0p3tkpWNz414AI9zAcX+8kIEavk87T0SOiayEvCLrnt4/wgvHQataealzIMvE
uCmgkEH819fmS0YOjr8BT8U/XTS/e1/mzCbbp6EpZZZzdjIE8GuEMcsZZFkRdKn2XQpzPKRb7fxi
3fvTtwvEB4fQzfak4gr9U7Zmada4AkQZEW3Z77kIzRlGrEfyVFSECwPpkY0yx92M5sRIOQb//X3/
+WXCykLCBaZU1FG32uGPXzpjT0/Lk0FEw2ZtOz1lYGEk+HmMdrS1SC9tOjjGSp/THkd3D6qaTijn
Fl8Tza/IuH/+/YGKowC8mQdvqJaft6CyzlQxdm1EouRNp51/z8zGCDpb1LHWzw2z59rbSU3tf/GE
//WFXRVw2o1k4d3e89/9+ImchjzRWrI2CJvfW7LC5MaEN95gM9+l+WS+LCtI2E0u/5UjjQcOPAkX
hLFHXQar5aeVTF0TTWME0kQO2O+QyIF2p7rVEKDyVH/Be/iLe3TxRHjEatAjsX9mnCGkyMe5X5uo
7pb0LAWKycHW50NbeUgiB127Sndwn2rP+hUQ6c9XpvZ0qQwBdN0Q1z89YQZZ7sugyioyKou+YKE0
76lafGlX09gbjZIezZGnHAWh9wvy3s97LuY7DaMSq5ehkmb88zvN8FQp+ftITDtmlLl0tUglhOnk
rgZya085/OJV+ovrkVtAcDm7gYk566fnN2sU3evyQQk5TW+fnMa00NHFCAoxk+reXZL+nCgOioeW
sIkzkMrs4iDF/zoyOo66rCz82VzNQyvb4VnBdbnPdE/+YrlhRb2t1//rhLitcth/b7Znah+qvZ8d
xw6xFWMKdyC8tS4rADFzv31oRmOUv5kcWbs7h/nEcq6WTFFP6ZjlBvq8fLNjLBFGGbeb1PN4kctS
Pg0ZYnELcDYBC6E6JXr2MSWTqt7dWJ3aU0KOi8cwc2hpwXUNmazFUothn5hdbX3M+trUe3o8W4HF
fe2VkeYPZquocspkO7rCqMr9hA1NMrVrQUhhuyqrOwOt8id20cp+heIg0kvLMLwNk8YgZ6rAAVT6
uTKOX+lLwpJWRDpDXRgQm7RKT3RczWOXIVfstmtqLBNdQ5h6GYfzojCjxcBs5idDg6LNEAxRyTFG
u1J72qo+T640fxRts+xvsNm3NV0QGbg0awmJm730hYMKLCFYsLfhRCtdxNGeUj9swqDBr4jOU8O2
rOC6DFurnDteSFwJYzV8euZstDth9ZIJK9v7oUtRZ9N9nTk7bw6yNVpPzF06h0ZwD1HxY5WMXo5p
r4A3nZfeuVvcRUHfwZmEyaCbWG1ceKRzsaQIp+VMbigNQ6SaCVeRNl0VLZlexL2+ZkYwZPrwWfcA
uyPTUUaaldhRoIIRAxUoY49cLR/y5RP98Xw3NY4td1IZk5m8kwVqUja1AnZ3xoA+WLV2kkhYSMcu
YY+fta2jH8Df6wIdvNMd7eTmN/CVYx3rPdDyw2or40SSs8zoktNDTffE7+gHJ+mhgzqaKtZwEhB2
jyJVlQgCpKfEvWWN6U7bFPqutZ5VRJaMq43sLUntO6dE5Ek/auyysMW4mUfwtXrgalJ3CBYRwtV3
0l6c4piZOQIioazDjg3YABpLcZXGRgUDI9RWwYBCHWiyLWZ648N3eTr+f/bOYzlvJN22r3LjzqGA
T2CK39KJpEQjaYKgkeBtApkJPP1ZYFV3V9U9p0/U9EYPelRN0fxA5mf2Xht3QNMqTB+DD/fVOLhg
Y6eDseUuffoTxZL+HErYEbsyrkZ9iDwri8ljWdWD14+A5Yu+pyButJtvBDArbWCeqQ79IWuzgz9O
DhQPDpb26LNlevDarOBjGKc0IwYonY7eWkzdFxx1Vr13Jjcr723tyQPoANNcocMrmlPjllN0O3Vs
WtkodfIzml8vuxrwjH9Fs25ZSd6Rq4Wa1U6jr/3Ujtf9yigL8gjihqPHWDEitljN7HWaJWPbmBfe
eBoXB7l4O5fdaQ789M6vQfKcucNLxGl9qXidBjlQkDY9iM+WKwgYsSknDnumk4/QQtIn7pYN85Xb
UAq9OEWzbFLmV+EUEhXd1DXZUmHv4i4myrB7DTPJfUGlaPmJ0PFSHFu7HNQdupTSvndhzQ8Hhg31
/SaqsE5eZ/dHOKZoDOpi7Cb+HPYc3y19OMR3NCAMmCFTev0N+iPzFWGhU12SHTlfF6OTjweXjdyb
YWGiifmdVboPoi69aAuDuNVQPcGiKEDGMEh1XWQ2te2UaPmHGYR96plu38bNvBB5XgdoLtFKWOyE
w+y9nFx7PWRr5N5YNY3Inu1OflYLkxMU8pF9OzF5TUv07zmTXG/H4C7fc5rQxOS4RqadXRPZupub
0hmfM6sI2YtDtFFHVW3rlWgQU3479w7OJLI9+vyyanQ/XXSdBquG3CcWx4XltNxlbq31MVh6DCN1
EwefZ7gKy2OlKl9RDiAPP5UTTNAvfjAEau/X9lTuILVBCLIVxPwipFU9FOGQekk4GjsxpVTNbvL6
9Svh0hHbjNYxxxXlRsuIXeAkQACPd6XC29syXY/XNGG50tsXzJjL23bp23qPDyrzbmfbn5+EPQr7
nNmzvo/jLH9IoyX81uA9WSCcSPkBlUnPhIUAVAoJCQMYa6o+TiSlWbHXuF+HQyjALSaLYcW0Vw22
t12qyKLn3tEaKxN5oI9VlgbLoUjb8i4cyzZOuiFfGOg2TDIP/RA1X00XLRygS+h8FW2bvUnSU/sd
JRrzq5D1+s9qoaK76EJ22xcV73l2bNGpVad1npS88IHosJfIifwOZTFzHUVF9rPJqmHcdfhisxPS
M/EYmyJn3UbOFA6/aIF2T5ypAjUSrPOc9PVyIlK5vQwRFK+MetLpK3SgskigcOqrVWKHTpYyrZE1
TiZbT0sKS4pxvbC+jXJdf7WNZ5DAljjXz/OaRjtJfhmrjTZHzNEsI2N3BjlNceSR4ljK3LW8WeNR
S1RuqfXTyYPpHtfL0l8sKkULBSmGK9XpbexVZYmKO7ds9xLBHRnnBeLweu95aTQcU2roMtHSCwAX
ERYBv7Ltlk3W42ByjvSmaMxDCF+J3yh81FlB0cH7sbivOq/ltZ3L+DXIg2ogObWNo816NxyXfjTl
3nQNioIqLtbXzCGuZtf1LENQLWisiywww9vBHYiojLtQBQdhVyyts3Dpp92UahxBTS4v8657z3zK
ioMnOgHhSkiG6031Mmd1fimDvLX3OMD9TToVtK+BqoFwWcgib7gFpcLZtIjXzh+km8QDa7mdmV1W
xFNc+2hNq4bEVrNGlX1dTAPLw3IZ5Y3vFOtDJszwvV5Y4CUIkaPx6yJ0GkN22+DoInOyd2vOovBE
PLWTPzbjWt2yYwBji6F2ZV8a1C6loVVXbwsGwosxzObwkIYpRjvVZfHDwmPt4zeBcoYaZBuCkLE5
ErOrqrc0LTFx9M6cE04YIfa67JTZSk6P0kf4IZoITQl3tYh5ri8a36Bq1yscOHtyzHfdL+6ZDGVW
Z6WPmG1HJKhs9v3SttZBIdZ4zIxQR9fncDloVmk/08nWmE/wyGgicjl+DW18fl6FchgG1XaEcMdi
Ab/rW7HUeyqm6BJS1kQK72hnhD/UfFoyYq+xE846OjfAHaU81nOP/2kdvTjDNhCxqPJrp81OTggL
d298z+uvLEe2BYesQuUUIELbNcZwetXh2PrnwXVYRsW80HbirmrJj+6c9cvlkNXxk+76JE6jV6pJ
3yPbNAC/hJzVZQeFDrAAPLYLTP+sHFM8tX6xEjY+dlnFBE/IMlGTbx4txHsHn0jhh3Ytt23QkC76
Mqf+ftcUogxmwtx9aC2VPaDjkd3ZMnXzDOtL9++I0jEL+tPqQVoyprlp05C9u2I1XrC8dE1FdZsN
07VkH3+N0CTob1UwDpdliqPj2Iu25xTD26cvVrxOgoDKpTmvVhMiGcOIOiS1ArWVLIEK20uiuTvE
K6Knybf0IMlmNkW9pVdMVvN5VLbKjxE7nXWnQ6nmc68HrLt4f6r8vGSl9jDs+kAr6z4ixCZrNJwW
BmEaM1CQ4rbM2zG6ouSdinM5xqtKyDSAo7SSR/MSLw07M/Zb+AoKFG1XZBbZ8lRlY0NlE6XZma2F
J/arJFgj1yb3zpYmEPlQo+IEpodm7dXyZuetB1tGXZQhRlyLYPT2emaPvFO532Q7JjzOg40OdknC
FQ/srgb7RvAsclLURX4GK8OIuTmKADmNhQ6cxfBIuMRexIPGOOPDXkMTlMf8g/YqOX0qqtydO1WR
OpiF3F7Gmn15Xw4TZ6JLltXZlVyMZ1zYvcJtHfM928WN3qfCFyQPImN7s3IfdQ2fGief8PUEma9f
SsMCEf/O3smLoUAcRjhDMihrk43VQk973bh2moyi9H54xDe8qIq5zEkuskCZNcftTVGn8XgwvSjI
mFZe/Vwy42j3UzXyhhbRLCqmRtq9GHtvouwEvJVSTjo+/hkRghqcxoYgWj8ahphFXgToxy0rUv7a
2AwthXA7lhfR6oiTzaoWMqRfBdMtOtKo3DGk23IOfWlRhWhNlb2lx+1ZL/TLYVks9CADFpBnxd1l
9vmIdWP2DRpM0gFqTMMoleeEHWPWXpoaLP3BpdRDQk/1miivGu7yZhYPmbHlpWAJij5XpzR60IL1
sfMDyz7MvNr4JjfrOcWZNfl7FBPtwSMu5twCA1TJbM3zU8V8QjBE7GcXeQIG0lPnIEjeufxZeTDF
pglEX9OHQD1c9V5qJoGXvtVK+6osBum9R9G0nH3YnPOhrIv2NULu4B9JKGze4Ncb3hR/nrkrWuH1
+0qzgksIuPcwS3REfSfSF7W/ucfWk4gnZBgoWzNUh3mGcdy0pjy27syCvNdTd2EtYb2elWisN/6m
uBgC0eJMJIcVP1xbK6KtOrN8oYuducBJw04cP+QtcyzXlLcWseYXo9vELayRbL0agghr4Dx4lj5b
SgAnqEvTfalUP9G76iAmeXPe0hqaQuqR1be/3nZj5ZNoTd/9qErqBL4cRQ4/Est9h8LjyQrrYNwp
VjY2wbYuomMfnyK4HW5MhAYDUU+k5VD65iZtrmeGBzh02XE9Vg1skD2HLMcfs9Y5oY8p3MSta7oz
w2s7nuPaQ0i36omSLu9bAvPwiVOxODgLDOV5GB3lxJUz0tLNe1G7dbHDrJ5/DRqcKQg9C/uxjho0
kEPWgc5apGK3n0pIDctgwZ4ugji+iAoOSIS6NshtVL/mOPX5eJzBbiJNMpMbHBzPoJAICo/xLxsx
XSbC04Lolbxaz2UTyoH3ijU+6/7WeQ1nk+vjgOTyayRVe13409Lc200epWSIka2SiG6Jyadxosnd
e6Lg1vMYi2S37IXCB38mBxCtGdgIGKGCVNjMneKEoqAhZMhicHFlNfXSoWqbUzspaisHMLRMCLh6
NfWf8cjNy0Xfuzo7bkOf4VBIlEaY6dwINduQC3bwXQ5qHB9M55+aMiSaoyZ5+8BfNE2/RkFZbQ1q
FxS7uWx8eYT434+3cwgi9mddlBm0lmDmrN7P/FbsW1yPZmtuyF5L2FBW8QV5SNlCMFZZLvB4JpS9
U0nu+qEGS7GeGDpEDSMwDPzhiNMJ0lXqYCGL5uUpsnEhHgMn1Rdp1+KwswwFHfT0wvxY3d6Ctptz
IoVZyZ1kF/3806/keg1se+UYQdKvr4s1zOFs5i4K2brqpLMvKDvMdec6xOsytJ8RYjmSBXQXcQzv
JZwN66KP3HI+eJUa7lPbwMfpuD3kbWtxgyeBh7ocSaPIUdBxkVnAnVyRnVtk9hgcKysejjW1sdqH
XSyK/WqNi71LZdVQmpFkcVSQ3ons9UzzyyfV4aaP3dU94rfgI7FHHyiBr4ZwH9JiIWLPmBHvvIx5
YcJjIL8LxmHRIcLNgyhbwnPdezGcwA3fNfwga4EKzfi5FT6atZkDWm/XuTQzCXa7kl3xPVjOLMf3
5o/LLpgBM+zhLU74xiI8qddxaNy3rhnhX3AUlyP6uA5uhyGSGvetP46YdYMCNKfpuMyxoVixe+S2
wn+tJjL22Df12aNNBWbt/FaNSOMnCWYpqKKJZdiqo/xkBwDdkwKCGNDRwSLXbG1sCxXmkubiUCED
lrQWo5vhKK2i7OBQel5UHl9KPoieb5glCNRcJiU9ucXAZvZwCkZk95ELjBXPz8arxXX6Ylw5f84p
anlROy/EVsI4DRTXxH1JIw3qFDPfmj05TUGvnjrGXONtwimAwVZcrz4s7l0Z9umvgpP3tZnC6HG0
pPF3DQx/fgNfsfxYo378yrcMlkvkat2T1+WjSbwwT9/zBWLGGVSv5Z5zOkluFBkAB2n7QdxSIa7L
OQSxCkgKvS/abYrNHtU+tI5dxQiEs2eNRsG5PMnPJYnRuO0ROr4Kp9jAEVRmP62lFq/2NGBMXuXM
1MJEyPVlG4ILqWumLlcdg5sc3WIQXJcAeXHeh2SPX8AAsZ+I1ZuefYVHIFkmXT1iGrbfB+EY93M/
tIzIVF5M3t72+cILmOnZqeuHLDxiWykRBWZEk0C6cCZytPw3VnennuvG3anMg4GBT7Y4zdKjh+1G
Cnt4zs56F6IgvVjKpXonkt6JuRks55XjYx6+UEPn4ZmQdBGhgaSA2DNnqHjeacfyAzZmqhFGQ7AP
6ZGH90xaxPDRNaN2Z0JmHwLpMbGRYuWDBiJn/YBySyabifE9nsSCEO6qQN5JmIytUOjHmiIKMV8v
91zkq0d7Ki3/vNjY//u56Mu97dVkg6zeuBxhnjBrYPaIUbtvXEHrWq0KAkEhpm+NV1lqZ3ncxkfl
KPt1hlZWkjBlsZgKUIR8LQFhRFcY9BDouf6Em88pa80TG9NIXoVBZB+zYcYiLaYMj7SdiQkZvLe9
s5jC1CUXU1MdeRYiQrr62kAU8qrb2lsNdQxU4Y7ZmHTTkxtZrQePN56JVvBDuijFuPgHRx02OZ6H
7HNVxdlPYWU5Gk9blii/rLbkIxvErE+o1mMSfzJeh93sr3BGrGGxOvboYCyYbql4JpyBRVHFx7jr
ZgR/Z2fw6KfQkaX1YVBTDGxinJ2aFntADdjUYsSCrbrvVlH66zFMFdrazX+KSGYNRxxKGx5e5MZc
gLgZmTkMYdOcK8kcj+8gOYcgtfRPGf535yJWHPpfGdiM8aFZ/ZCyhzGmfwTtFUAcyaacSXXcVd2x
cojgQh0v6dw5KZyR+rTrcAi72Cx2YToPNC4YZj02AkrVJx666dZm/p04QR3TGhbOZvBbV7A+aY/5
f1lzyeQ2WjdLh5VhEGbA23zO+zlnFJUH6xOzHBZZkQ2dIl9T5ho2TuRv0gfZPLlh/jzHswp2QRmq
fDfRhwxJhsED+nW9uSZGpsYp9odFMZGElPNecmAxVBL+csKrg5RQBNFw0tU4PPLXAVXpWXV+1bM1
ihOh1ulKdJRAiXTb4MSBQCej9GrmXd/UUbdHmogLnI6vRzvaoyBNrD4cU/YtrujOVBY2pcU6zM7R
OD2T95bymY4mKiOD8nFlsw9bzxE7dpBqvp6qYrm1ijSNj0vtBPLIQa+6a1glTXSKVhj2Z6PsZkvd
myJMtUExTkfX6YfvzHMrOqAVSuM+U+1wXgSPy06zplIna3Drhwm+TXMOggw1PjIcBzHkHH2vmOb6
u5Sw0vvQG4Puqqzt7Ia//WT2ZZRat2nQeRPO/5TUm77KbeqXrGyZP8vUvy6WNHOTMACXhbMH4MiB
KReY8El4fAzkQ2A3Hdwm9Y+1vdnMiyyrvsC2yOlC6ki/5OBlgqRoU2Ftknz1ZIrIwrmxYkE2K9ug
fT9F4zcrAzgOKj0XKaQhR7T7SASt3OcyoMNywqpgyNvJ6se4jA7tkJJtezOVYAASsnHdN1f1+eZD
a6M3kn7dBx/NP8YvZr0zaB6yLXnN3eqYLbn3U8gRENSChek5xPJ4wuvEKDFOLQS3vWgWcPrUb8CU
cjyQIJioWlEU6W/oDNSr0Zo5SVogpLakHupTM6wL2xHMmT4eW/598Ck1/f8c13V46Nourw7kTPbd
CbBAcVmFAkV0nK1DdG7kEnyJ6YxKztE5lHc5nbLDOEhm9wy41y9BTATsAe13V5wWHxXLDdUfHQt8
IpVe+aBk0i8F+wm5x1ht618DeZb1yEcppHhk3UI+Tr2wijx1ICK8K2sxZX7vNmAUPs/GqOU2IjUs
/tKRqyKuffA604+gij3MJk7JdJktpbwDbdygOvWdPvzf5E3/z2oXWjKqBMKDYOqQcvEXeZNP0GdI
02j2XlroCzPh1SA7ID5wyHlH3DPT/yJH+W++n+O7NlKfjdOMrPPPigT4PXLM2SfsLTYJex+J/Tn0
6/IsczHsa+6P39QBf0tJ+/8p1dBFVPE/620vf47y5/Inue32Bb/Lbd1P9pbYtwUHky+2aWj/Jbf9
xGwqQlDBwbEJ+ngi/kE1jD8xWt9Q3nx6KBA2SY/8nWoYfwKcijpyC1XlU/X+FtXwQ2v6x00+iHZg
2yLeVAdkbP410ApqKEf0SCbEaPMDJqvVSRcDcdcfFl+ziqu7tvrOKHk+kyiLOxeEDgrtwWETZ2tt
3mWl8ZePUNmY6VcP6GAaAKbLFH5LNaa+1IwjucdxM35HgPnic+K9ffyt//PY/V8Cpf/tY/fS/p+b
l+XnnwGc29f8/uSJT2ioAyQzJFej94Kq+s8nL/60ybuhaToI8jhKN2zn74+ecHi+QK4jnoPziogK
dfLvj56wP0Uu8qpN/s0T+Q8B+t1vz9NvhNP/Hqb5oUr642OH4JHQ9U0jHNgwl+2/6lz8jIROi6ux
Ad0XApdbsotSOT6CIlGd8zqltidVAhk4ir7585AFc3Flk8+BWCErs/rM9cVsNksBgCbsSujW8kk3
a2JBAmBUIuLiWQVMmTCGCf2jZjgqjvmUGlI5ShvAinFsOv/SzdgXe4GaKI9XO+ndHhejXZhfzhUR
kgvtLIYsJB/xTM9zWmGcD/B1+/alXKeVKict568TkqRJLBa7ukLajwA3MrYqRdxcactex72HROAo
V7ZLCfZdjQxxlPmlDoPyDUoG6BZEAbvSNdllb3zDXR328xOSXKdhzjUMJwmEE4SV7dQnuvGvIsJ4
uqMYmB/ITWFHE6TtD1gaeNSYjDanFUPFi4sTeYFVxmIV2qH7Yvpy+tEy6j8jZGUyMVE7/+c9nJYP
qK3P1fk/H//XL5MqXv50/G9f8NtL6EafXPTTIYFTGAt45P/5Drr2pxgZN8pNgQMAphr3wu+vYBB9
shGdOXDmKSgDbwP9//4KBsGnkJUaEwruDYcjO/47ryGq5z8JubZBHkpJrgD+5wm+01+sCJURpB0g
rNmjpm1/NfEUf28b1lNA1udTjfzkZ9UqBnTMNaPvKZCp+RAts7nZ1Br+0WFv+RSybOwTy4FDDXOS
EdthYat/KteevnCMBMASHIACVh6jNJl0fg0CKGUC8j0lMYBxOC8A4AUzCwfQiHIHxFsVcwtgMWzW
AVh2RweblHvlTbSTu0rn1QN/NQJ6mMuYN+N3o3VqAp9M4bWP6L4zqJaMQrWGPh8BfkALERQDvKuh
IA0o921sVyZFZ5U2dfnNqyNs7H64OdvlMoz9wfNyL0g8ZXkvdWEGgzcr9JnfdP5on11dWZcUyUsS
SL3eqThtf7FTsy4rSn+oaYP5QlTveJ8Glcj2Ns4nc2xAA7/gQY7m58WZmeZ7ENuwDzfL58BdgIww
6wBcuoCrPRjWRBcxcKwG9FgE5LFFW0fBzergOABj+DbmWZ9Dimr7F1PJMUyQTyApqTwb2hZnN8BH
spVQYkUIMt5HbbFfXlleQTnqi+BGzCG7x4FIhmxPezz/IniqeMp8vg1eQba7u1ZiL0DqmOV1Utva
unGYDa+X7KKzx6X3R4/doIb2WIAVITcqD5i2kM/a7AuSqCYWZTJ7mgBsZLux6eLhNKrIHvCGhZDN
+7DT0yW0WciT/gph5tDW+UaiqBwbTgJT1gu9tLSVmSqd9xmA+qXXW02UaAecCfuCCphd3efuaXD5
dfh4PSZrQH1NcOxXNV8ujTtvgR4zfvKKOtvHjN4gx4FwANCC4V8/0lnNDtC/aIgTI0YPepSr9nNn
LeKA+qyxiWoZkNrYDAWvZ7ZI7R4KNj+DEkOm4V2J5dWzgvabDxGDZ4Zx6Kvf28RmOP6E+WT2fdAs
E3uqdDfNKY/SuBQrMg2sBtejbWHVzAs53PuWAATgrHZLTFFQveuUHfaOeyp8JF49zA9VBC+Cjyor
qwPxGVOC+jT+NmErrcg5rkNuCrF99B1rYLyOMSI5wlVn69lfhio8E6yY/bKjSi+nlqos3CP1Kqpb
Y1c2ECbYuOB1Tb+caMNQWDqp62HDdMf8KV2zWG4c2nSEStmzEiknb33qcWwW8F1Aa+4m9n8924YR
akjOmCs/WhXEmF3DcpCrtNQsmhlclYgp9Uju6xBPPwge8p5TrJfp3nNWHL49UAh540WVKhPHq0Rz
QsZZNpddI1r/IsvAAl14jGqxgdSlH+0wP+JXZ8hZlLeLtmYb1oWzMrOXK5+5A6UWqNGYDqgm6xiq
6FKITO8BcWy6iIiSYtfHMU77ASCYuWQjkD6wt+NNtlfc1/uiL9R9NEadc1lYPsZHM8I2+GpQiTg/
itbzYbIgBuaWrR3T74dxld9GHgQfoZRWbGFHD0WTu5RoFSl9FmbchJFjjU16hlT9bVHlQXrPIhX6
T55aqEFcMIz6ekZBic9bwbj4XHlx8WsKTY7MpYpVzNEDHzPxisqTJxWu9hMa8DiCJ9eXb/CwxYQW
EScNBMrOy159pCY/GCVn74od+PuYN3Z9yNvZZ70xq225jRXlCf4HoI2ec+Qwho4FSsr1q2eweeGU
BEAV42SMwuxZNK4crmfMouLQ9sH03DK6Q03pj/6STIrNCSL7Dnc7IWcR1KeO5fYBslmY3buIFaLQ
69tDg8r2NVaOZZJRA46iRNHzvO+jYEUa0Rbew8qmA8iQ7czdvraFNWBvVWMF5cNOLyeWn17Ct5XP
g1/LV09XU3oAZSlFgonOwlrv+B3kA4Kw2RwFcxTtYUnODlDQsCuOM7qL/TjXTnlh2Zb4RdFpNr5P
6qFGUZziF2TGxt4h0A7nVZEieeNxqhB4RP4gDlGsEPpGfd+gSc1NXPD3CfV0Rg0SfSu4AJyTRV/1
OtpA1Tg8ytDejy4I0EsGe9N6zotqJBKq66c3OTIzS8w0rA8W8bkPUkSRhPUVfbcE8zxwduV6ArUZ
Xq7pqJl0d9nVTNgxc0c5pyggXGSjnekeRj+abhhBN7+2nWp0Aou0nCcLjTjxepusoQz6X8Zi5Z3U
mIG4THTNrB0UIDeZBrtqkgGA5A+ObxEmgkf0GxAKRz9YpRN9WaNweo4GR8ImLMx8J3wfHWq1pvq5
YqWN2JDEBw5iiJsnwT5RwgBd6gs2MpjkGYkv3XEcwpCIQlEahlHV4rp7+g0Ums6kTv5YB1+7uTbZ
vlEVWfZ5wCCNASuVeoL6Mv5OFiy7HT9O85dKzkxVu760a9RIcSePUYo/Yad64/kJx9H6i99HjVep
hUL9RK4i2Nt0U3nuwdcztI9YjdzmY74g368cw6I2i/s6sceWyWrnpKxuC3zhMAGtPAe2rIGf7P5T
Ff+jKqZW/DdVcTHl80v718KYr/m9MA4/RZtJh+409Mj72PrW38IetsI4EADcGYCQwoPi7F+FcfiJ
QnXzZDDZCgRf9a/C2CM8glAGnBr29h/+Vnv6l6mIwMxEVcy8ZtPb8yM4mx/lD24ePw1qzt2g3wuR
9vG+B67VJXYLlNOKsqnadywmnqlD1MNozI+a2fHOXuGHHFc2R84BzD5EM2QuzZWSgI4Pq2zQ0ONU
iayDq7KpPczFoOK7NoNmeWWMYy1ke4fm6Q9/8t/b7j/6mj2x+d3+1Wdv9T2/AmMA/EEhlrS/xgUi
mfYEa2U2zBo12nnNhnwz5RIRwWx2gJ8lqrp4L9wxvhJIGX4WXPfhLhs0M10uRKIVRmRBvG3BOhDM
67KzZftS3IWp33g7xkL1lcFmXu6RkU5f7AzNPmVQHBZQyJeo2tApLtuhKKqzMxt5M5ylO6Em07Zt
0X7rLGOlyBLiWzpr+1I3G5EpkhrDnjeW2r0jTLF5ApJoUKRJux53+brFTWTdVL/1Ud6og0YaWe9z
oJwwf+wOhfNYTARkl8aNPGwlYRkcWg3zltJFVfmOwFBG+QoTmdj5lYW4tBiz/i4H4Fnv4r5CDSSF
iiAUkTeJ3IkP+Zp7NroPib5CtYeGQx1Kp4Bjx4geFNbUhI48h3Fm6SP+jvGaUfsSXdJPpf3JkWzs
2VLW/XtUiOFyWOPgqhyjZleVZAFc1FT330vACT65EgQRMdcYhjGJcqcVu9iL1/Mwztn3ADXLHVxo
BDu1cRHAcHGoz+zwuVPAX1G9uNZqheDIhc3eutnmHESVz0CVENTeNoXyqF9B0L+nE34AwHTa+zVw
OUl+iVo/AGlVaNy83P2ZuVB8CY4Yi8O0WOVn6Eyle9uZ1r0edKjJiKg73gDNTwyacsQTI0okbIGt
14cKPJL+IsBCrkkhcX8cDTLWW7sBnpE4Gh9K0nnKJTwJvtp1JBl+YtrqtrVTMzdYMkY/eGpBz7yR
ucRZjDKTc7n8OKMpwTmvnY+zO/84x8OPMx3IM+d7vB3168epb33cAOvHbWB93Azm45YYPi6Mj7sD
oSb3iP1xp/Akcr/UH3eNr3T+oj9uIAa68fcFbwH/zV/XjdG23VeZ04P31yVuCJf7jMkvN5v1ccsh
HtfQWdKa24+yg5sQbx63InOq+oLnj7tSb9em9XGD1h+3KUpV/Uxzzh07NtF8hyiYm9dSrNvT7Tpm
GbPqB8+V5bfy474uIqN/+KikDONWC8g2ggYkaUFLVsXF8nHrwx3tf1lbKTB/VAXrViA0PVzuE0aC
+lcbLNMNLXb3EFJTcMlSXaiPSqPmJb6yt/Kj2QqR4KMmyTAyoPmIvk8fFcsK6Odh2cqYLX8EAOtW
3AAZ6OOLGKXUyvu91T/uRy0kP+oiIZA3LTP11smSQ/QtnmcF4fyjnoo/aqv4o86SCIEPiI+pvsqP
SswJUshO0MCFd6g+qrVl7KncmD1QxUE0EL/kR22ntjIv+q3is8TkHORHJWiPI1Wh9VEh5gTybDy5
rXJcYzCXh3ErKLG+yOegzagyva3g3FaN1an5qENnz5+6vaoz6lNuJPeBxRYv8/JRwUKvoprNdU5l
62pawip1u/aQGqJAY9fP7jvPIe4GXy5UKVLjqZOpoRc8uh/1c2nx0ICrH6fniqM13lUugi/6Avil
OyjsgAunQmlAW6JpDrIgswdbGjTEPEyr54L2ZznCOlAoaUGqBkkPrvNLHmO82TlzQS3ryKhtr2J7
6QnnCVDcJP4Aqj4xLGMD5GjeDFExNBIsY+gUzl1GIZ0d86Zg2GM7TtMdQ3oMVHiz8sVxqpC+HBm6
ZJ/B6ZCJYCH8GZJZaBFdN0wrgHqPtX5x6R8fIk/6mAnqKnx3UTiYg40iQF3jl9DNe1igwALb5oYw
KdMJbKoDrDUhDzteLxnq1gC8yrDx973bLld0S8QL6Mg2LxVCppvCTD3DgVQjI8GjSB+LrjIBZ8GR
1RVYpxKyVdyvMXaTK9aVy2O+eAQOVFK296RxRbcir9x7AhvlLxo9TAOqNeOxqrwAWYeeiV9JpRR1
IiE5x7xhjFPoM6ZwPNQc3DMXVp7dlo3gquh00MJp4+liW55mznXUT/KFTr+iXZpjoh/wPCN3HwGZ
ob+axPSIkpfmyuCSLnZSiWA5s4Vdbf6pYh6O0aKmH0Nul2yGmSzAxsyrwsDmD6o3VDmol1oVzWUy
dDIt9+hH/YciXfh/182kostpRq+FoNZz7kKvwWETZBZL4QFZz7IjvQnAFxWNypOMR4wmKaNbdjON
ikQFflBdu2MX3+lxmh5Mg4UaOZZO7+BYbUYlfIx0EANCrsN/yuN/lMf/dmf4te7US/XX6vifW0Oi
0ALMtUB6QsGGDjPwP6pjZ6ubWfvZPsUzG0LnX2NjP/7EcpkZkOOCkgDMzxf9Pjb2BVFoLFsYG3uA
Snw7/DtjY76Qf+pPdaXLPxPxIwTbGifgZ/xzgSzlUqG9J9QoHSnwvm/HNQPG2FZgotWGjO7ZQECz
pBJEXOsF9XtUMpJbAU2jAYZSCloQwc8HiNqC4HhaNzr1snGqUw2xmjEhprGNYp1RzDyByedNAnEd
9Mz78IDPe2n65oHSNjhpBTV82ejY9dSXV8qv8m8apcsXEFZ7dh7ZNaGP1hmWuTmIUbVv7kbdhnaq
nhDswNbcmNxpP1nXfSkAdUMjHo6B0M3ZtRlhLwM4OB+092g/qW2smP2oc3FEpvSmy/YuJjr4v9g7
s+bKkWs7/xWH39EBJJAJwGG/nAFn5jwU+YLgUMQ8z/j1/sCSrlS6knz70Q5HtDqiVUXy8Bxk5s69
1/qW9VQueHBAYsA1FmQ4QbRr1Q3WJ0KE7N5i/74e0Bt2YMtEe2Uv4PFg6sVdB1jy1o5D9SP/JpTT
yiFQZ8GWo+lXt3GKns5doOaxDrEfE0R7LE1nbUtE7kiaGUB1MUSFBYxelanyIKypLZDDaj8M0v+B
DMq6wiltcGfeNNhSIbQjIUP0oa8YAc7YaePHzi41eqC4WPqtWmDtZlUOp4zRFBxRUO7dAnVHNuXv
fMZpqpEfRiK7TUvL5Ca3Yfn1CxKe9BWD5gDaoQJcPJmlBkCvhSCPVOR2SNwnQXdlPS6c+S5r+BUW
9jwezeZYIHfblAY4+iwrN8haP7ljqUNU4/UiiehBk/Ds3YVsj4Jt3NkL7X4UeOqkSWzKsLDwmaXV
MB4a9RgvoHw9kDf4i31UabZ5LuCW7fwoovvhEC20chbe/gR434/LfDVMmbnnCNaOYuHzm7VZvBG4
pHCP4AKJ61uldeIycDtY9277hQIX4n9adsZ1tsQA5KpoLyOvC38vomCVz/qJgHM094XVpnfOEicw
9j0EziTId8jPQFMusQN9O7ZPxmAPZOHxxvXw5p5NREKSPvJy5gcnXIvVseT49YTUhk2QFjRMacBm
ldCR3VfLnazmZBGjGI4EuAhPmaH1ioOHiWE4ubglSv2CI3ncmm00Y/OqBDBk4hbiwqmQEjMfYHIa
Q53R4vElFyOi6yWsocgXsx45dMamJ8tB50vW84jS6ZCZYAQbU7dIEWrtPdI3vDCVtK9rd/FktNTT
eJtmRKn1MFEzEiPB7QcX3SjsY7eETGhIwrd1FPmP2XcGRUwahWDk46GFrj/aJaqiLY2Z5mpgPKKA
rg++H+nGImnDdZSWxsHQa9OjI/4y2IRg5C2safA55LGRkDGipoBHusRm8PS8ubGGcQJp2zFcwjXM
JWaDYMNmDYiVEI5yzncheT/rRi8Cb5zVKyhJxNz6EttBgcXNSsShl/UVESNLvAcHMafqd+bHPKtk
M1sEgcyJJlf4ztF8LzEhWRT1R32JDsH+TTxN1PcnaRAs4oslY2Qw3AcVEzvCzWkhmOJnyZ0llUQt
ASXdIPBVLqElNOytNzIVqWpMDJzuGNTr1CDmRCKpPTmiFPdaJMQ2SK2zmIuLXOJRhHLuGvJStKiB
MLpEqNiWVp7DJVZFS4L7eSJopSRxBZA6Xc0lhCVlSVO+jpSRQ48lCen5SlYMkuolwEXTBmILUP1v
gu94lyXoRQ8s+91awl/GZowQgVr2Pf5a0JJ4704+xSX492EA+UuEDKFoFmuiDTLWGbtvUfY6jn39
JjDi90jsLZIUt5MtPK2zXgNtr1RGJtVSGzIO8MayercsYRUe19XzRMj0PqwykhVzLdLu6DbP16YD
r3ooiV/Shi1NJWSqPYhMHe0mMet9ucUy5Ht9OdQH0GMNPYThWSMdcavr2ToCDrkgtOUqnZkZBFh6
6XQAGIO+IZL+BFkzP3Sw4VZdm4u9Ozf3lhNdTwbBbIXsxRaPfXbVoem9GbooeNZ9slQ6gZ4Y3ia5
U9K5wXhtgszMtwRY/MilfaiIWgayLdzjYLnosZyjLkV7b8+xZ5CovdMG+2C3wPgDwBk4fbDETgHG
SD1Q0SagU+IFg3YcTffLjOMbCXFiix3MR6kQvOkuHX3NGIwrLEfl0VJRhRuHqrWunfmDnghVY8M6
RaneUlzSRVHUfVqi4wQXvpLc5xs+/an8qkXygg0NkpGWiQeCMAJPT4FituPwM7JQoDPZRqFo+el+
Fpp8iVQEQbOkcasxHeOmYZ36MnC2BfPQFO+PxbUD4mzBUX6IHbvygjmpKJi7y4gF/2gzf6pN45ZF
5hnwRZO1YFiysucrw0ni6w6qiasQcG8L0ZsHvAGMUKm46Qf3xEiOPRdqT5Uolelph19u7/eP0oAO
nFrDsLNnU78qhvQVYZO5C5BMH1QzmAcSor6I6Us9J3TrEitZ4dwnpU/ktyP1dQMF+qQ5jbbDKtRY
K93Gq+lrvrwjQ8S6CtyuvHGWvAN6ecTW0Im6YyKt7xilqWM3t/6FDo3yqqoraY6nxQnswASym/vs
ODQ0YOpYe8QmydW9wFg/TTGnXTuDAF/pJJs/ukEEGcFxyuan5QBmWLlTJTY11fza5pzgtinx5mBX
O7o5QuOU0SHh8F13A0qBIV07DZ95aRYJgi4rONFBDy5ZnDg4gUj7HPqzTW6WZ2VqL0GtkNmqVwe9
BR2EhnYDLuteloX1mQwWbyxH9iHVzexMxk2/RWnNnUQHcc9cNyW9MFVqq5uafz3Gk9xXFFkbUm8c
xo9O8NpoM6Wec4D1SJ9wOuGwX5H54alK93QTwHApYZxy706iDvtPvq/d+NQRDryuZjbvQTNDVOrp
RZYDWtvJxHlcWrDr8dKbKbbapEvPeLAsryJRKelGnBV+eTv1yibFQsHDzQYussH0wfTn4NMumRuu
t+N0M7WnqA2QZpNVh4LfjoMXpukMgsbiArD2ygmw5DXadGolbP2CB3nXyfrZSOZLbxMgsch8lY60
bVpcKTDN/QxrKn2gtZb02k406MMLnNl6us8065BO86Lx1cFPuR8hcKVNGPMQs0a8aJHco3FydyEW
li4Z3ivttSU2MGKNGuPF4SjbmHOdrWoXzx4aWsevufvzTo6NYXqMRs9xlzzC4Eq90O2ZvNlUXEEB
oygtd1F+7U6EoxSz3DUBwJMJ0w4tNdDc7aRnuOz6z9oQw8YcmCDpGn0KdPqridjRwKb+ZkiXHTTh
fxS9+yTVcRL4aii7V7mJ70PTSYEFn0yH+WRWi4+Z99hPW5MFwyYT2pyNKV3mks7iqnT9eT1Z0c4K
jAcM93uDURU+3Wa69sP2ExfkaQzxMyRTpraDHT61Fn0fvcO2WtzT8P3s6+DLT6rtoMf7ME8qnGuQ
RUjiQD8AEp4M1FsfAeJ6LrPsrOmq9MyewrdDiD5NLXFSena0AuGFHRm1NMKjbTN8xyA0QCkS6dy7
fNbcBnoGtyby6f45RH2A892o4P8EHi6Xq0AiwqYFS1AHjXKAR4/5YgagzfKE8+oYj5t+ZD+dZNbe
jmQk+kZwQAtQHA0yDvFWBsMz4bA4q3uaze9aaz70c67hFTais8ZKdih0Shzh09jt67p6KGUktkaL
cz2LJEEJaXwFWaAm7yiX+wkfJDN2jpMf+HBoXGea+ErnWL6m+AVHomUIEj5S7S+zB1IWA7oSTD3W
6VheJTyG3C3GkOBIYDQ4SWmdy8quf/a0nb2AJKB1UfGUC8vyzMqet4QbI8eLcuDiNaabVhnv/HbH
VNMuWd+qjY3X+1rvE+exdRTCCJoQVzbqNIqi2dlWmqqRA3TVpnbgPRHu1jwbpK+ubbdfwkwML5zT
Yte3lXbSJH1le3azC8FJ6hEgAvwBpcqdKOxi25Z3kznyssmKAZQkScRqYrGKBCa4uH3r8ailroPc
gXGMrqYzmb8oezBzWOKq8KNjGVUF6sI8OjYA06c+fplqEhvjVgq87v2RuAd2JoYFuIWDbTs4V5EB
ArKxiE+DsmJcqEnUSg6DwSIYPZUWF9AHr4neK88a5wusGg48WLqHPk4JB5+H+NBVzg1HAMmfs39q
MekS5FyNz5ZvcK+ohp+QcYhIVgGmo9Y/ovag0K+1YTXAw6bkr0didc0LupG7tkrBLYtWsZxLi3US
/Uh7puFz1oDmwKpx3euob/F3B1zOXfY2zWq2oda+p1FE7g5uVA8oq+25KvBwPj1YafaU6wlbuau+
esO9FwWeBlLK8yiit6XZB0fR/66Fwha7tBM7HL7rKZ0mgk2wXUQMa3Hb8jpLF3HQ0M63BGBAg87T
NyjvJdvYpG2SWFFAOAS+6hEOBkZVu5xbPFqOdD3gRNFz/5gnRbrRDLawwCmDbSDL7BkR6xY4i3Fs
pMQj1UHp0hw21th+EgZsA5Kwjyir1lXqnkOBQQ3N0HgoDTSbNnm9ixryrp9Q08xSXlLH3rKB+Rts
Zgo/DZy61rfRoS2NbEbQl7pQ07aPxEcr8Hzr7TVyIP8Gd8+tkNGJht+LiCs4GTnVT4YzxXF8n6ok
NnahoT+TtuAwLcipyx3hbwHY5FyFiic8Gzgjw1C/mIoREgVvuqPkLIkayaZjA16GN7GbuNABYbGl
7D4JlyM+iGVKlmLjps5hyrX4x9LsvEgbopfNCB8j5cycLC4n+y3PZrGrldXn3IaIGBZx5v/Q5t58
hluGVE0Rekqq0bAOQgwBcdAVDGIW7kuYuYe6nstHuEnZys8aEwyEGhPU3TYF5rQgN8IYKtroZvI5
09IB07ob/QjjlqbAzC69Qt6Iv8rWp+lKVeZEtZ3nj6qyXruxyQ6QgbJjVQCPSfDKbvqJ0hiEBc7x
QBAjCDTqrEWWdci71t7YbWHfQitg1poU+oFdL3rIpYo9bnjalTtPnLp2a6Nf9a3mqjVFThCMrr0N
ftLedq2br1urlV9axp0vmSdSjGLyQuBTLIy4VK6ElHO+qlikND3j6jnqR33f6nNyYDH21ywowVhI
gaBgUpIPuO4z/54pBOTgkvbxVpV5dTfURfzaNUrn5lXLvQxB2eH50u4Qu80nh6vAWjTc6esyl1sT
HApni+94ge7rOycG7dcWUerZhh1DNCrn8NZF6rIbaqR3Lt6uE8lQiwOnUe8MO+yT0TX0/uMiwqjD
JGVtkcy+J9OKhdibZrrtqpljfMytjOxjSEDmSnNKvE6BGL3BNWuv6gbnlCSjo6+zfmioauyIRLHR
7tYtsohrJyyrbW87oL1yv+lPaSTVC7gR/YJPrl1PvUw3NmH0xwTe4abOjOYgcuaxWZT4nmOJ+BEF
z1tF7+4WNemb1Oj+FWDgdmBY64P0SUxJXVrTQ8h2lVQ0zfkIra10dSq/YgOJZsOU+JJRoZB/S4vO
nwFQwSxtZ+JNud6r2UuynhcbPpCe1cJ0DjekIRifsrOdI0W+u9FsOe8jDZeRLMtyh+RJR0QpzZe8
6sjWwkoL2AsMDkY6Atv1WrvJm7CFKzhm4RGvWLSvNcv9KPSiJCOk1t5LVFleW4hupxYu1raFo/OI
OE3dGw1a81hz2a5sVF8gnsy7WaeTBOaJOKOxDsiipr/AcU8+cEY8RmWP/c1oDEj+RGkjnBTps9vL
6CEIfftK18eQQLnGvPO7gE0gXWLqYuFah3mJrsvJsGOcRJJDOy7JdtkScpd8590xwyT7bgDukqOw
JRIPWZr5bC4xeaNTZeGKsA2uX8USpGctkXrIZkjXs5bMigRxHSLPJX7PRgR3E+ggHSxaNvQElqA+
GEZk9mGAD34M30l+FnvCfcgwPVnL76w/wmbI/cPA255SM1a/zEt/ytXxfxuWXyxY0n+tiLl/y4rf
ZOLff/8vXg0kLX+ga8HwA4VeLgKWvzb8NcMWfyAd/8Xjt0yMF3/ViX+j/C1dX6DZBjBOYdKG/0vH
n7nTH7pybDweEtz/t4zmTxg2vuHQfxOS8IrgEJiLdxpLMhjWf4SP4zrWMtroxoPIIxTLuD45uFmq
5WdJY3cbtrRRNDhUI8rhkl6lY8x+jgRTJPYh7/WKnL6ixOuf2S4w+mGxajRcHW+AqOCjyHWzSdYB
lay9iWF63sez9lr3jb4AGofiXTfnhI5iYWKt9WdTu3MJhQlXpO710HPI96HxosvwM1MoC1eEnElw
Y2E9O17WpuUNCpbMq9oBy+wg+pHuWFRV2osWSveaYSm85Awc5SGhkFIUhoQtVdM43/zdp/1PxDi/
S3GWdxA3HkFJjG0sUzpLIsPfa4pqPtlorlLjIdUj+FSiq9dZBv/s3/+Uf3D9ff8U1FEYd1w8BBCZ
f/8paU2+SFVGxkOWU/blxKR7o9nAeREh7n6odt6//3n/5MHgV1H8YpaJK8G0/+EHdiLLcb7L6UHp
JQPbvOhfRtPRTA8+WaUYTDMoAloSuzuiMUMeBoPJCl3kslr3gES2wIgYTsdWbn1kud7+9PXCBQPh
kke6buEXZStojta9FTk8cKK0psfOXnJxR9PEYB6VcJZyLuENJBFXwfSSMikw3BqTWiXdMKOoBm5F
mBdihusGjmS1sUyQZCvd9680CjNjo6yyPBE5U93BYhhfwyBlZK81nfkGjKj+smg5VmyVmGVXFizD
7NdW9zH+j3/uhfpPnxiJGaaQjmUIGGO8i79/YgO3+LYb1fjQBvmXPxenQOO9mYW711Cw//q4/tS+
+v+oSdNiY/zXu+85+vkRtj/zpv0Z/e6YW77u1y7M/BS1ruPiScPihtkBt8wvTaL7h2WzKbu0m3+N
Y/mQ/mrVtP8QNkpGHVWbg2lzWQB/m7qiXnRovhvfQkbL/jNT10X3+NvMFUcQakR8P1j51K/x7t9v
IJ0+YORDXYtLDdtXp1AOzq11zZwBOZbfdl4gU/MKBnC3aq1l7DMSPmvmU7LR9U492NCjNpRf3WUu
mICBpQBHFrxrVvQD2FG9Fuh9KLbkNV7yYZOglolbwq3YZjVkzM+JgmtWp444JCVaRod7B/wwNB3b
kvhasaoiv2LgmxU4StJyYxWwEMYs9YEgdPOjlhVcaRNhH8oYSzdnoFrlgZN7KAOtayxqS6Jj1mxi
PbzRNGwVjg4vKTEGoofMONq1eR56rpGHO0IB7Tur6qxfG+efWhkPRcY//3P5mo+CjLwoCNvvQ/Nv
//VfWzy7n8XVW/az+cdv9dt3xjD5l1e3RPj89h/bvKVHe9v9rKc7glLTX6+C/WT5m//VP/xvP7+/
ywNM0f/13z+KLm+X7xZgVvndrMZT/m/WTTf+zN6pBoP/9EW/Fo36g7u6xYO5CHJZCCaP7a9FI9Ec
LMXHUtSAHqIE+Y9FI/U/DB5k5L980sLFo/q3RcNag3yOkpdSA24ektU/UbeY8vftFSkvKwWZAiub
/ipH1T8cu1Mpw8DsAmslGhxiZjdO2zaDS+wWaf1RlWS4jTAe9mGcGbfoERgrExSzjfUY96XB9aNP
ZgRYPrpU/FhipwgQeuLG9i6bud3NxkDndKGDuEH7FmXqrbT9p6K2XuaREWBFm8WR0RfciAd94kKp
QkLfjXCZv9RmuW7zc0sNcrSn4M7WnE/LWnB2VlkdxrmyCQYFTElqrloLkZLY7E5Yq0P/vRrd4aU1
4DLBlIjuoVxNoEBQAs3BEktpLIxdNZEPG3Cn73FE8UQVpKyWRL0y/5w9JwDjG8JDveZS6u59NYzn
hd5KewBUYQNcm8S8Ryf3XwM6e8dEJLehb+KXRRfnrF3ZV7tYTsmx05BLJDiW4A0Zr2i64SrH4w4N
3QeklvTotqQ2ZlycR8M/OeFIenhgOl5eZO8gt8xd1CJAZbpUeVx4fMA6XPV0SAhkp9ODrlBnIDEO
gGplUudXct6GVolVP0TtBoNUewR0GZya1nktm5rBil2L9wLnGT682pZ7i23yFMbgT/EYCKLM7cd8
sWnRbp0usFQ1RCqAmWOGfbiHcKdNKdmtjnYeosag5VBXV0NByFkLdnodTdOwwTR1x8hYMlV2G1Th
9D1EJC6pbGJeaM1MJKKvVNH3WMuyfjIpZ1c+YmD+tchZ3OrRjKd0xQ1sQrkhn1RXPMDuctaOJBY4
DfsnxGKtlxjTRQ7kng5cc6+EH1UrJv0O9mI23jSc6Llp0z4iCBTmDECt0Oif24GOnSWq+8aoGAc2
/aW1GCYVeV5s9RoCX1ROHjA8Ty6vIHbSN7+EeeEbZ1kRgx2j71sCza/mHhhv44t3fQoUzYWYd68s
vNLSXzpFsEfCiNrIwoxuu3lKmcGugoCDALz9e93T3Erz+VoL8keMJF6yqLHFCJS/kc+EJPteS0CT
B62p2rY9+rOiJIG+FjTMMrOrH4aSiAMztFe1b30Gg6QBnQ/PqrEscvQY4ISQTVcpPZStW3cvtRk8
lCB77qVWkXMQkDFghuHOwY67mSxxFI2z55BHnuuXigaPTeoxv6XBRQT9Pc5V+uUlwDBmWS7Qv/oF
4Z+FRsQx0N/Z/j7uUIDULeP8vhv3fWse9Nhx9u5k7kqZE5XH8/Wst/V7q/RkY+RFtymWDyEA1u8p
gEhe1Duvehd8OH31iEhGrEZGURsnxfHX8JpWmTu7O3xPZLrbvM60T69KdwzXs8UbXTT2Keno0SO6
n88jbq1jkwsEmcTrbGJZMJlZbGKFESEaRFoTMu6hqyN07DbJMz321IusBLlVM9ybMn6JomHbzuW8
cRiiYluq0w2RZ0CBDeTJ7I1iZzWU3MUCWnWzKsQyYEBKdLT2StY0/zGJrcGMIY9isLiXoKk9JEdU
5yAEeNcS626yG/kA89rZ4PpLNxjEUGNQx2IAMqYT4pEDbfqapaYiGJhQdUTSYISgb4T+7SRyhCux
Fhnr/M0CSHSHIOngmyUTNdhQGz/DturOur0aUFC5wfRe+0Oy09pZOWvpw1ALwJdWJf+L7EfXBVuD
i4HHL/DbVUQF0uX2ew9LMu0TlmgRKHxmlemR3PWcDi5KniHc50Cvtlmlv8/MGnepDVsZ66EPlprV
WQNnLrRuOsW2JjeANUGw+7yehaC99yP7Z1J3yKpS5lKO2V9GMX4WKLJXMeJYEwXwgYwIm+4WaK/v
A/n/Vy7/p8pFUmr/68rlUqSfiCx/K1uWr/hVtphUIJhidJdAQ6nT0Phr1SIUKkr+T9ckB5AyZOnE
/LXUd0hO5Hx3iReyre/S5D9KffkH037u944iUfHb5/8nqhaoMP9YtkDBs+HV8UIMYdu0+36/FVZ2
ZXVRCJo+duuz5qBp2FoMsW7jpNL6FTBHMucpPG40YTkrPbaNLcPwfm0z0LxOLD2L9+ih9caru8gp
GLyErUBeY5vPAILdLd/wk0s7F4U2rjy9CVFY2AF7VzPKJ91gVy7q8gQJz/8R6ybeOteP72Ysqhus
uRepNHeXJkFz1BsHeUmmfUGDHy+Gmu5VU36idQJpRC+XrL8c5OSwMpquNzgFq9k6hmzVq9AS3eNM
ZO+VJf1mYwfmoN/AzGYWbgQ9gcGx7gt2n4qgkI+iJ9TpYenvh96gm3IfVcD9ijrNHvrCeIX8BBJc
M2Omm2EwmNk3Odv2jN7V92yvoKfzSetQO0tG8tE8oTZRxXTpRfUEY1Wrd0JM/h0d/mDe9qP0O0I9
bGtFekN0MJAm+SsVqwYPYYX4u2kfRRaKZyforPOoGlRUYKz4w2DCHWTmbspvW+VrUIXkryTYf4f+
LU0mGa3qQkdAUeX2ddpnkKvs0VdbOvP+dRNm5buDbA491XJOlMraozzwrzEmhP2xDlz5KDPun5io
qkzbgtEZH1zNkLeNlTLvpPtmfOicShsFTdAFHVw1R5/5OdVVIuJtqrvMCLuOXFZJNM6ZcYU89lZg
aYx8Zc3oz4q3lVP2KM3r5BB3HC9RXeev6Ew4HIMEZL+slzpPafLUt4mksKq16zYpVXcYXL8/0dWR
0H9N6xF26b7tlFq3QcNdFKkw0b9CqLvJvSmCAsRrmffuJmll/CpAoawXozjSM3FJ+nFiwlNWEfZx
N4INVwPW5OYJcs6i8ayN0cbKM3p0KET3veM4mEaZ61QL2dtvItdr67Eh4LIAuJJ1J7IYngOFiSPF
C7WCJIHBOR88Db29J2trE1TTRSEdoDQjwb2wSYksB7lzNd/nAgz9tiUEO8cPUDODsibEwE4jhnWl
KYQG4laNgX3m8dqYNT7dNLFjnLKRgSmBJFvQL8R95PMLShIBQYCngfD0aVfSHNxUVu9BvxvW0oCN
2fvQE2Z0RRvM5tGBUv48MAV2k9sBpNsBF1GGpI0ZorkMQXO/bY9OZQVbZXbasYVIsYoS915CEd0h
761WbZcKZi5ju5dj+oTvdm21AlokChEkeBZDY61mOpBpAAmBrgabUS0ajTTosQPay8RlQvtUXDcT
arfRP/uFjw+3bwePNjVohhrRkrUigPLR1fPocSjS6DBYMekGxqM9JercV7ii4MSyIGoBQ8qWtOHM
6GuOwb3XzvA+lzZh9n39iEocH0pl3052+CNw+/RSkCwFuQZ0MEIBuAag225DxmQ3eTVNhyBLKKAm
3YuUUu9tj2kahTW3EK2mv1Bq7b7SHP0J5hsrkDbwIwyNjJDx0gZKDrigYbl9AczBJYdtDx1W149i
nwU6AHWVxPmaqrP3ygaWx+BHV/PMUkdgIf1kxc3GCqGf9OnjNJfEKYiuKVGPo5G+zh1zA2D0jOrf
P6tpwFLVZBK2H/I0k4Rs3Da3c6/Nt7j0nDUqsJ8dJMNjyjR2rxmR2qW60gBPCFXuy8CerowIN40J
IOVUIeZOSf0BNV4CoxZFV1yiAVHbKueBf5KgVAl9JtnhvrWhlYAYGlOTjccMPIwq1cqsLDL4ZBLf
8qAQ+zG34sXSJ+dQ8HBvx6GybrOmYbqYtSUukrQun0ot9dkoQ7ZamMo9vIEMfNDKEVzKhObA5B1t
vOXbAcrvbpjTdFWyNjyEosYBLQlzxXnExxNOS4mfFij220a9YfX0PeK0gbSHaFfsAnC472ComjHA
I6lCakiCoDQ6fZ3SLaK4crOd3pd4b/rR5+DDzdgn9oKcdcszM15C0bl/3AW9Zp2Z+vtb7Adcmvsh
OCN+rTdBbcGFYJBl3kX4cQs0rpElN21vR69qmu3rauxcT5dZcoFN7SNJ52ljGV6apP4xTIc+5ZVL
Ve9NI9+GpDRd0KDcFF1VbGudv+un/XwCvpJew7xHlVb7NRjkgqiFFMM8enQr2zidEhuCllTrkWq6
ay3gJFWrPed+oB1DvSlu0sCQnhFP/s3csJ9FZr4lrHgjOm5lpirOUSV5VrP8OuvxltVgBEHlI5ju
Uan2w0ZPU447jYh2KYhKDntzC/1jPPvYOL28w+Wlx00FL789qgaPmA9L1bblPWOP94gUuzUKZW3f
2G69k2NDNTtLRir1FLvpFs7KjWvy6E1hecWs6cbU3fJIvll76EbNuo/T6qtJDEQjRnEugdh+THOX
byCWZiDAr2xnDHdVAYpE8uTdVRq/9Irx8H3eozKYkUmdA0JAPLsRqGtVnJ2hWOg33KrjIxfi7pBC
h96KLKiu4zwrb7RU57U3mfFuOHRBi9zvPb1gVuPG1iWy3Qc3n4oXYVThnjsjz2MnnmptnlHrlZxf
UUzXv7EkSyL09x38b/aWsrqt6H3dI5oKnojo+eq4NK3FMLSAqwf/KiqXKBn6PSvid4cVUVN3/Vgu
37IL98LWox0EZcKvTJkdRCzzDWHoMdNprT4yb9LXldU0l1yGZzMjzY0gsmnNJfWNKIzywR5lc5sk
Q3lSwDdY/Pl8QLxOzWTEw8WUHVI+dsNjbZPqyadEKzWfDPZsnM1nn6HFqtTHY4FQ44xdSOMQU+5B
MSo/FNOcfjSDsNAzTTqMjOGxLOynOMi9tDaHY2/AB2qkm9/YvT9uMaehqgpz+3EgPeEanbJzTaPq
0XC4uthkaRB9wfCcc/1Om3wUPEFf7AvdLU41+8o9JOnxNJdcy6MiQE8vkNA1K9y+0UtlWhoNFJaH
3EVTRMAKvKT7ttW0Lf0jiVoFOdqpNKKs2LR1MiCfyGkeK1Wkb0QuwNEpavdtrt3ih0Fi6wVMqDMc
WjolW81M57cBPA94mqnpXpE/yTs1EgSIjbV4yjJp3Uwd8BoVygY3tv1Ix0fuTY7zE3g7WipjqN9i
uKV7UTYh9SVqupdBhf1XMgbcS2PCU8kn4TwFg5tczR0Q4xn77Vdp5P1dj0H7lFS0pn3NnbYhf/yZ
2V11RNQffmE7/xlnnb/OB4WOD/oOMNakPevBoO5aU7bwSSRVTcM8YkPvCVhNZZLSlpL/uJ+sHrPe
zJj90uJp1TZkJdgPMXkh8OMHdkF40wWQolxu+sZ1vRxhs9y2sq7YULU4PvjSQUrZkpVoN+HVGHX1
3oKHwvvE0Y0QcPZKQkCu5roSH4kqJa+Ixnjezs0XiwTQkIWf1osqjElUlq51JJjkeaQ5gKEq+dlK
NuciNdVTWwHf4PkrbwanfY/tPjiMAfVCbJMYpglF2qpG441qsXssael5yOdfbBqaW2G4HertnmaJ
8xj0E2Ec+gHE3VGqnm5YYfu7UDTlrhy6TT4n56zDIxJMevMAO/+eSJC1KsILBx6XD2EhHIdl66fn
3u5vAywMg/wc52aNewhpPzlHhv8x+6HajXlzkzt6hyRjfisc7Soi83kV5qLxSpj3nkVdCUQANFgl
jC26OWpsYW8bCztkVu8oQ6JDTmutjs1y59hdsHU4TNakR3+WTQNKrDr4+LofQZMHWw3p3JOGyHZl
p1q10ZckyYlclXSYjWu/D3xYXzrkAnuKnwu8R6spchsPobC7j1QfbzC2o9E1x3fT1hiIMtReUfmg
B5MpL2U2PkZXw0JnuBvE4zgMOtXuHAvl4jhsK11Onk7RgbAPRwuu1yMpW19GXB4rzPMHn7vEWpvw
psFT8A/TYDgo4IN6kyV9emxJY1hh/3SPHW53L4kjjX0NEc085yVxdmjeSJaJ9tLQjtrIU24yLdr3
aKvOAWGp5CkgoU30+h22tgXBfFwBN2+2tcxhHs1Dcq46s1+TPQeGMXOChvIBLe3UDm84j+NLRqDp
NRvyc95W9X0eS3jlraDgmlC22ZO1x44/bvhLnOtpW216quRzyXuOQrrNjgFRnA6Cd8gV403XOO6C
PHxIQ2H8b+rOa0ly7MqyvzI/ABq0eIVyuAr3UB7iBRYiA1prfH0vFDnNquppstlm80CzIisrMyPC
3QHce+45e6/NfW0FLeLrSmFQjD6zCIFahG06+w0OtZ5VxVIE/URnHfmlOiLyxKxFmEKEYoDg0n2r
zB3RVgLLaEWkvBYjb6+t8lNodMIhSBJwjbk0Twx6w4tpLm+mDqEagc+Brg9+LMVj5wdpcNbI9Qqg
oEFvKjQD0ZBS7UKVHCIsXJ4G/t5vyb0IyAlCLStbbYDu8pmm4ECgACksVtf7phXHz7mQ5e9WdE5M
pgEoZCeTn4TjqMxoVvc6GZxhGoNks8IHtvrRB2x2QocUEI48st+EgRVxSaSxgm0meA2+TE0qn7Um
ZaejnUap0gQVXVFPnAZ/bglO1vl7slSABswWv82UW06cm92nU7an3TYchaHHjdZrJaI3hiU9hYZB
jkeGvW82Uh81SOxhdin9KEYIWFj5UxkJyMip9sMiDNqx27KdeoYQZdl7Ek3PZAL4LExmDpCtzdxm
kXNfEIZ4t6YDME+VF8/Kv5fBjCjYweDU4WQZxUQLVhx00D6Z3MhSeUUM3wbZOkALL/oqWNIuDAjg
7Vm/gbahOaHsNCiZVw+54LJPZ+IdkjTpmV+m33OsXDvVLzo9vUYa8vMJfRXw+f61rSXBUQrlveG9
ubmUwVljdThZxWUYf00cWelMEOq4bFT6FAMAfiRq7NdMH2dHL96ztK4w0eCIzSeaOSMa/FL/rvri
XTCIVrYwVdhyMTxn2PeYg2R42VV30c7TYN0lpv6izOZnGFmJt8AicXNNP/bMg+0xnc/TQu6BhYfA
1lHsCJQnHLzbdY/8gWq1JrODfR2fYCzOx1Sae5+sPIT7slljzC04SQwMEMjlHXmgqwUhYEvE6gDP
ieNtcYxFERiY1t+DyEBj14930tq/GTJaUSKwHonmRONnCiOHS9ypFrkApdhMdlYlRFiN5j1Xp/P5
FNDD0j4Z4izycnPdr7rmZUwOA0Pqe9oIwNS6JlYpKmIpIH4PWZuxgBcR9fGVJ+JuQ9RUaOV7GUPE
BESAwrJWEPCbBl2bvvEIChudtOgYVtxMK8vcceymq0z7ihUPOqu6SS5DTSfaFbG0SALgHouEsGHe
q6NUzIgLY4Gipms5r9Qgx7EaCxoeE7zFxEpJTWN6C5g3dxaa6xh3l6KeLlE+cPhj9zSJ28WgMhHz
aUwHRuSRa0zzbx2747gNxyxy+AAnUqZYylOiyGcy1MAKaPEAt3sS7HVpFoe4AtOLIQwFTZNYmPPm
5QFZ6iVv2YoXK4g7s/6sZTKe5GYpzwMtn0AQ0p++yomSbcQU7gyiSUtbaU4wXndqzlnM4qyfMltp
AeXl1xhPHDFSPqukV4WDhH3igB8Mn0QnfEmixOKkVisZRMwcSiL27KTCqlxJOF4SjVCMGAiOlypM
voakny/hKlokZ4C85bCRnSnft5Oo8sjPvDfNwV+ysD+jqxZoeUSjF5KOaxdzSlgBnA2jDs8TOPmw
0r4QFey0VHgoOIkHTZ88MBij5SjmDy04nKOcL/uliO7NqiTFqsDs0LfoIKIbavVvsegzX8orxSWw
DgPlOE62Wreke6nVxPFN3zT0i1t1L3qyqD5CXiJuiflY9eLamMtnjkRbi5GiQoAQnZhoINTW4AUl
ia1U62BQKiAU17uqmE+RZASdWB4adfowC3YC4pjGHQHPo0eOrUis3FC4GbFwflGyJsgcehlnSG+K
JJQ7VRauXWxC8ZXJHWDc6M5ThTgYixl0zZRVigCihnbSsPyMDa2NSGWCTVbrx5KHm6kKll7L+MOE
8OEODWWRPIfrrqgWBCCmwqyQqZg/jNFHrpDNGM/MRdTm0LaMslKmn6OKF30OO8MZNoF0QYoiqEh2
RVN4w+X1DmLqStuZhGQjT9wxGnyymt0FFBbifkLL0v5e6McbTQfQqmAd7blMEEvpEQ8rpCgbyCm7
0JqFu2wpLz3pFrPxslTVD7RGlhhDye0wLq6WTg5DJBv5FTiY4CtS3uDQpZeyyoRxJWRfiku3q2rY
qHqHV1BfJA4QnCnjFhQ0CVdi0p+HHJO0lDW/Zrm/RW3nz6n8sRQZ0aShyVlIlWkCJkaAn4HGHW0u
h026cUE0rs64mBeQr+8IWj4Bz/I+BuMhswBojEaN4pmANxdHRm8LFnUjY6kM5h4EqVLu/QUsB6oY
bY91c3ZWqX2ARQvpUWwir9q8UYArH+FAkgRcyhXhdvpgC/Ba6GCiUZ4l2r4gEJCNh0Jl63nzLEzi
e6amqPJnMIm5Ut84k8EiA0CKPTa9ayrhsVrV974vv4xydiOJjGJdQZMsLckIpiAm4MKQW2Tixjek
78k2+xpbWpz67VRc9KXP3TnCVkpDOnESqbwX+EKatnLo1lmxw+R3gApLA5QQVEwquInKMl3sSZ0j
TNKLhFmecAe9ykidWokOXxeTgFnCdrA9Ct9qSIqKnGiQYEzSRQxMXLZepQCnSpolsQz4RlbZ4RWO
3Zx85Lr5UQV4rX0Mb6grcB8VIfU7qd3BQKOUwyLLHbNENeqJpDEhR0Hz3DJsQMl26WZsW9D2TbXw
Y6TjXmiyX8jg2Sakazhn+9YYPiKThDR5VW6JIVeOqsSXhVSVVoiDYUbE3PHIrVIzO2I/ESnDNn/J
MP4FhO7we2UKN2HkGTaKePHJoLY8IqiZ86cVWS1oOxxjzh5oSWAWZr1R6z3AXP0WD+2RI9YnZ+dp
l4incR53+E2vSLOf52zBJztGW3c4PBC+jiL21yIlX4AkD7E2vg74pqXmI5GtF/hY7/ht9VtBiA9U
utU4SCJ7TKWG+76JSVJk8cHtNWS7DOaP3Wiq4nZGGUjmupt7/abJ6mffS7cs7eJgywLj0zKxobHN
V79M6qca3G+k5Jkrt8t7D4yOWEn5lYMi3o5Z1lyhAcZID4vI0ojQeu59d9KVQ6fXXzVbHtqIbD6Q
jJbsMknW9mozyTZHCC3QpQn4xViDTKfKa4r2fhkE2u/5kzkp92YtvCI9Nu06EypPJjbaa2rKHJwa
37HYN+dwFLgOw7tZVaNjjtuI1QwrkoDCzIvJheUCLjr2fZOxq6C2R7rnxzm3yAuxTmA6JScxVgIM
8FLJFYl1lcEeSCZIxjInNL+IM5wXO2xjXNraRTXk1O7C7H4eekYvqmRLQ/RUheq1GNTrnEZXCrzZ
Q5eMCH5ag7LQiEpnWE/idmNDu1LZZPTFTpCtBialhC2QzU3xQw2mTdL9SOQYPxy43RSn7pB0rkY+
GDcXrHaiSTICYAzchTp4IdHsrAcCX6F+llN1qcSGSSfD0H9pavw/E7P9u+nwqUb+0Vx4Nywf5R/H
wtsX/E2Ir4GYZPGQDOamaNmkTU/2VzmboEt/ATdsINVHrksPdpP7/20ybP4FjZm8OUrQwSFn0/mj
v4lAiVMwGOGKzHFNKE2y9S/p2bTfiI2/E+LrpCXIgHwUEMKWgVqYl/57FSgicyDdG8A0nsfNfWcR
J8ZYo9o6ywT5gAyO0vV9XCX1ecUTv+X1kZLqaGsTQ5Ce+/GRUMQZhy/R4e8UHcmVc1XYISwrhacl
W5Xvaa1ZZzkFHRoxrB8m0Bq0A4QZLWYlNPNRoQEGZV0ZowceDdkgtHTN7jksaCdJRUbtWnOr3eYs
IYgByAallpkzVnMMdaFuzDkL8oKRqj1OEf1ktuU0eu3Eob9L4iRh1ZpCqfdBOPCOjDDrXiVxOz6r
BHk2njyLxgd9/ei+qTnp2vGgZL8ikoZZB6qIJ3GakWF46dRjR2i77qMVEaI5S1sw3CJowVR3Qknn
rpFDeOCFLPREMuWF3tutyg/zJLkyUYRPUvQGx3w4j30EfSA0LY5MY1Qs94AZE3UHpKA7FKIpDG5B
EPmlXXEh+51Byh0luMX4LzMGiWd9QCznluTDwdCL0kLb16soB8TkGfUdhHUihSNtNt4kCG3Au4yo
FlzyHy2AHZgiST83Rk5tPf/BKC0ZcQB3DRPTXW9pVlBv4Up7ZdIesy0aSUjVaNiRnT6wmOa99CBA
8cvdBtXmWeX1gS3sDQ1ZDETQ56gNmXCD+zH3ol6EpMAZDVF0sRAuEPNUSmF8HLjQ7bwQrE/6f4Rd
1brWf0qzRgy0kkn1CB6p0B61nsYuS28+Pk1ZbmwU9A6lGUZfHMgxEGx50A4J5wxvmuCV2dVg1Wei
BJlk5v3EfQzGSPrBMIAJmh7OTNYAEMSOTztn6IbmmeYXAdZqQxhoqy/go0aUkyhrxEs6qMu30lXV
r3HVxZ+5WsWL3i5rswtLWantXgwhctdTHjeM2RmIUvUKPZesWZLPWJ/6CVcrVBQ0Zd34zpCpfjdI
sCIUetAicj4WdQ04JBQqzdjpvIqzQO+7K1vBmcwU7hz+v/Y9RTGm2zriSRk8ReJLatarzNINAIp9
n1uusYQGp9Ioptwp2P5ojcB4aT8XIczvwtXiqLgyntqDEKFwN8e8UL1FkzUAy/JI8qSoD8i+5E47
SqkCoijC4faEwgMOVEnAIQ5QWUdvMCdjKZL6mhXrrmrT8R5cQJHuDZQui6OXuSI5RJGZn3W5cphr
1YTBqzVKlX43C/KAOjFdpwtOd2bkYjTk371kdu2Rbll8qvVcIeBZnGdxJ+n1gmtWWcmBq1euhb3A
t/4RizL+lcl5+Jp01fohVFx6RxZ0/a3MB5FrJ6r1Wx6TQ2tXUcrsSpwWEQJOqhUQ7VYrKZwljOcn
xGlQWRgXjXdknNEAjVZpeNfmVPmYMhUfcZxiPbULECCXkuPjhzFomuLOqPq/jS4SgDtWYfeUrIXR
7xWWP6xJXd88lg3yXu4xCCe6XNcakQgbnyfsUjxBYKEE+pqYc28muRC4SAtuXMbSohz5gxEXkQew
sB6OjO8s6TAwpJnvRnWD0vaTYRIkMcNbPxDiysehohuldtUInHWAweDoFciD0J+qJoajZ/d1g1Aa
xkbKIoeZhE4mDN/hSNe5yu60ukMj1sacHIAvZcZy3oiD6kViQv0ppAiQOLbGobnL6WvL5JaLEm1I
vZ/nS6OZVRo0Crj6U6XRGHDJkdGuhEKjGqrWTlypEcskdAGrqijoN17+AXZqJR6EJpnDA1MKTcfJ
negSU0PM7os+20ZRJgJsRynpvG4ZxGcKJr0l5HDZ8slVgxFXzKeOnzRWSrSqZrS0N/wVff4ryzPO
mQgrTOSQXNcatAJNUZLaB7qPqA7VF7Ap5rXjXoTMI/P1bjHL0icyHeGz4LlPEYJyreAPJhOyRrPo
nyY+G7R4alNafgpbc/bxL+iz2y1xfKeRAoxIkpAM3JCoePTVSs+rhO5hR8o9jcJ0MQUsYFNVf0V9
tH5pTHovVZOl73UzG8eYJgbc1cmkAgfp5Ey9BRmJRQf9ITGenKKmaXhWtKgSN6BN0dNxDCEyDsTv
QvlHHopmoQtNjpqZar5wFGNEpreC0TERL2CENdTVHuOxdYt8Z8nBnxSDt9crVhugoYRep8tagQOz
RPAj5MCkJxJch0dZL9UlmJAb3KDF5JOTzsPyLNc5996YbVbwrtn6dMo0lQg7MEbLWGbbghgX0eQD
JKsgag5SEs0ZcfZhFqONkjmhZ7iAJ2eAG38T9Rm1ELIn1E7M4GnX4VCXGIhPSvpMhBLItoVse8Ql
hM31bBeExNqpFWYnMA28H9Zj3RO0aOU2ozX0Lg9qTeuLBQUvB5b0kdaqpb3rkVb8wPnBG1jlet1C
flLSt7KqZk4oKYK0OhTRdcDSfFIwt7GDqqRb2LCbLHbxue++jEqw9iPCcYDKSwYxd4BKP9HAKN1W
66yCqbWW3y8k91bzjt3WKsUj7afwRog4rbQu6huGz71g/WSkvv6MIl0wSa1FVqdCvUuUVQcwmLXd
RUMnHjBWqM6QLPrXEuJm7CpSXz0lndZA1oGrAQwBW9c+SaTaCGh2KppTEnFxgoDCFAJWhsKkTySa
3ZVWUBA0AZXBk1YZdjZ6XQGRQ6yI38jv14VGWEyo+ULUDZFRRFztxXm0yIpJZRmk6qA+lVVK04OA
CdigIFAIgRIgep6kOTWf+i4kRiuxslZBP1XS4lOmQnyllzy+ItLpFS/S2wzMR6cQeIK+EbaSZklg
FIeh22/8JgDU5DjfDSSLjHcEkEySq5HW/MyOIqIIszLpZhgN6idmIKEfd6gJSOoVe7rRsYn0QDEA
kPp4kXPBK8tWf+4V+qO7lcrptTXinNxDJc6eSJuvr6k+kUozijiv4WRl+YlFPf7AYz1+F0MWfVPN
0n0b0oqY6mxlFeq3S6cAjuBVGlxqh2ce4KRU10Ru63rYXxMjjJ+7OSctPRoox2yYvCJh2kKWPU3p
AKrPsiT9DQzxeiyjRIPwqEyWdaiNXtLJpgh7ad8lIdgIkaTiW1OMmKItOsHBlqP7LclSDHOIveMo
gSonVEItpRFo2BAjOgwbY98DOGbWKaXSYVrXNIc3lxLmUEb0lYZEUVAEcbrDpdB32TbsH5FND1Ed
IlgHUoPfj/JgxU4W+VE9b4HX1Sy9UiPQ8CYLAvoreTXdS9wTFox6fBg3elALtaPrrYIY6YQxRWCh
gUsdQQ2x0dLptx6WEm6NrZrG9AR+Ln6pFIDLjlCUYYt+Qo5fSmGZfgEMIpkUrSKlUClpAzTiSkiO
mVrE9wP9X0hh02Q80btCRsEev0GATRRkEnKGrZ01038U8pmvNuvYulvJncZBw2NWIlB7VUrBUIJU
UIhqqYapPAhT1sTOqC3aPkMk85yOKY2BqV34BhWcycuoyLyGqQwtmleLRCLrpEBzcawhRrf1/+0Y
PP5qmTf8InSv7v6Pz0z3o8dL9e9g8dLIL/hHQuny46v6o06aL/jrgdj4C40SfOkYi3VsxZLyn55I
/gSPMWdeuN+/yaH/fhxWlb8YGiUXGDj2bZN4h/88Dm9/JKsGm4Sh0nREDfGv2LvIfvijKRLFNRma
hEGwGViiKst/sncZMZNugmhH5jX36Jwidzjea+7irH7spO4YgOZxB5HH6RF24WHySrfYJTvjsi7+
SjNyWuzjLSIfpaicnbLrvREb0CtGpcMADNtN/el1CZDKev1higL4V+LgMr7p7m7UQ3YRAPb0TH9t
T5CSoVx5ENXk4iYuQQHbDOOBXdG5t4vzqD2wHY68MExb/uiakjf74WRH75o7OPcDr+KeoF3PcvNd
vNe9eJe4mQ027l6ZHBhGwzFhHbBvgx2fxDv5nt2Bt8Og05cP9Unfybva1d6OgpvzTaiuX9SgPeSe
/Jn4oTcEN/LQHkGc29tPYMJqXFg5lFPoK4mXGLb4ML7J58EZ7Huc6Z50ARyt2bfD/e1m2efj9h+L
w66277x31YGsY7en9oQG5ZCB97OPhV3Yr/7TU2R/gnI9wYz1ige2UTu7NXUKCchBWXYUd8iouBwJ
BhPLHm6xXzIw53sb9ntiP/FZ2em+d3t+b3aNL8smOMqhM/jZvilu9tC7QPhPGE7uFit1kmfojA8A
jZJdiq9vIOnJoPZR7puvdSfu66A/bopUFFCKD2WTs3R00u6Ta+TUuy4YbOnSr+hCISMVnnxBszh0
B/7RzctkXNvX1c9d001O0Z774DZ7MHRc/T0/QEdXamZKLpp1OuPTlSjd/ApyT+ic7L7+VCcEh/bw
q75IRCL90vzmftgNu9ztvxg3tJl9BDtFuJy2f+ekqwlQtd2Fa03Xfv01nmlaZLst8mfHyPSlZGgG
z/QZlCGQc+MMbVn22ndUNrmbxXvsKPH+Wsb7t3bexz8Dk6LBhmyW+lCrjuIeItqpfVveJzZZlG+o
mBk5NUGswmmL6OK60rRrRNc4daI3ji8rvNv8zrpPbcFF3fJSn+OTfFYe29O0G5514yp8Wp8csV1x
qzotm64/vxAP2V3sChf2TScVztPkiU7LCYSju+YX/L/p8OtWZnhiA/CaThAAZpd0Lin2VKQrCPyk
s8LpV7cT3R5+UPEyssCRNZHo9jR8UFhrp/6CIKWtyIY7EB5VxYHihof4mu7TEyXj8BPe8y3dT6g+
9vV6OvD6G0d8bFyBJaCaKbLs+JWpSv1EY0ZB8shM+Ud/189MsXeIYUzMfo7gKYfMF7jBNqsn+rQv
MtC4B6Sdi2SB3BAnBL7JScruR477rgDS6ZW7riHv+0W6Zky131wU1eGj+JX6NpY4G2ZgoIJHdvBS
YVL64o3RnvNjf/CvSwBgHuLFkfAJPh3MaIih7pRL+Cz4mbs9waLyvLzEmQvUvvvkdTHNKZ36VWPd
MJzxFUXsNTrO3zpotV/C50CXiik1XWjFb+ZA25XRS8NYZXliSCkFy7n0VcdfvA1vZff71b0Akz1+
CjbyRI4Mx/Q7u9MPgKD1DywYdvaLCl1A9+GYb/kn4/A2kN+u0dn6IBAL+F96lR+Ua2JhaMSg9rYu
+96R7pWz/GaeagJGosqeBvtL3Evr2bx4HGZ25mtoC2cwkg7o4k/5ulcedoYj3cU/yp15HR2Eq4/K
4a7ZY13xpYYuxIOR7ZHZqje15Q21dzVpU0Hmsix7Hx9xgIDB2ov2YxxU10PqKc6LV9uxfbe4noYR
1ftCeetGTvctn/iVLbrqa/nxprCYI0pjbu733uBOfvyBxsxmtmFLzuzNXh7QHfCm053sS84dA6Jb
F7vqZT3wFuxkdIp9dQJc5pmXai/yV/DC27U9OgDwcKjxd/DG6HZ+px0mlxfEPy8nYs5JUsa3YlsK
LB4nO+tv2V4l4OxH02x+mf+8GbvfXsVdf2OsiVxhh9fzZhAUhPTeRsPenZoTCTP4X21GNeNPKh86
F/g1yh9wbD6mtoF/9V6x55cnazdiO9PYqvoDhGK0AoWLT0SiO+5zGmltxE27XPOF3AV+O3N7imf1
K2LmWWs+p4Wrtnsj+pH3AMIXniEu0x13pWvswLC6H8rHM9COw6MT/Aiwu1z5qB9N/xmgOMNVJzRt
7QPi175l3zTO0l2G1vGKUM4d/MZtXGW3/a/3hHuDavSdPZaXb+wYgUZP5UdWOJ216068KPOVDuTd
dELsrsOYs+Oz1bwvgL2/GUYb5F1GkNMuoXdvucgpiULYYVkYo0AFBMx+mPOSyYhTGOqYfi0EyhhA
gexFwuoOuiX8L0rJ/wFB4N+JDaBji/sHheNH3n/8oW7c/v5f60bwQxpSTgVkxt/ybf/vHIU/IXVa
hQnBBEPGgUtF+bcxiqITfIt/zjJkqjmMZX+vGxUNCJIOMklihmIoKgCif8Fg91sF+nuYBoUiqesK
nS4kkRoEJV7E78co4hQVQpRhTdY4Dyc4IeRJRc6EYlcf7kuCDZLlo1eUq5R/4D0xh+eh2vVMB/Ul
vge6v1PQqszpCYWJ13WPAOgw7AYkBFCrBkom4q6RvKipHDBJbrgGpnS/yiAotde1Pusc0rYfPdVP
8rzDN+KMR6H+grNtCZ60BNGzPt+L+c5oud0IyjOY9ZToCpDQ1DZMMlb60K2QjTX5jj1V34TDcXuo
+C0jF13Ct8yiQDiIUhjdQdL+youU5gibcXetI2Y56i+1usLathMEliOusaz+WSdWCet12SQCRfMJ
rvjSiyCLFfzqHFipfltNOUPi9BMBYUTxamafhob6p4ocg60bTL6tJ7orheSZWF6LtUDMvui10o18
xMy3i8cPdI43DcrtHE6+tqApV6YqKMKbNZa+VEd+UcVHEsoAPpIFNUt7QCB8iKgkpdFnuoN8kqrY
qANs+a40/8wTOduIsoz7JSEUaT/GdKmrtyE6xsiuNIP+coZCtr0j1cZRsPaGaAWm8It1pliYyMpB
Lv6S1i+TTEbrQ4Ie1KPRlAr8f8vnFlCJCPJqhUjDTdJYjUBrI6/Nsp3YUcQbr4AsiVxqHESyaIUF
e9B6ptUdoPZdWNF3Tp0Ohr5V5g646x2qmcu8bbVMMrZQ4IyG/BAr8EcbJiuD19ajZ8BlVTisdFim
0YiI+eTFuG0mgfQVPPNx81Hm0Sa3sXGyOOKR8ckhiTuylsH6IUgdl+RYi/SFq0dlkz5+MwAHRBfh
YWOA1u9nujyMLERsdHKVOyRBoUppmd/pXF9lN0Nh0bXcK2lToERFsCc7StTBy94JlejOFkqlyTjp
BW6/CI8RsOy6JBXdvNS95iiGFyWYF+T8EOm3cXyD9U9Y2DknHG9gqFLyJGw/MdLepQGmw0buL9+y
bbODcikq+zT5IkPLq9vFHeG7NjxtJlK+qFndkX1pxaS6hACz4Ud3OLdJqQ5KZpqFtWFSCTmWZhfp
GdO2ryJLmM1PKPzKBVhnhKhkoSqSqNtotxsAcI2rjllHQJAhPdbZfCnCv+Jk/luq02/cq7/PaVnA
tgUGZ7G8sU/gcW00n99FCCJpkK24h+ch5z8Jh5OueM6oxKcQ8dLkrvI1UqCG4I5YW/OkNul+MQpP
GmOvXmlqh9OuykMfOZo/KpI/YlePUCGEsU+8C19Glq30Wc4PK9GYptv/2gZ2CV8jEZFmYaZakMtW
/pRSXGaWLY/HKn5YG78yILChlF2AHKgbo1V5Z3gnM93BNGdtAgyeZp2h3GjyjKOoWE+6+h2jqEpL
4ah3xwajRt7t6dYpFs7OGEcWzPonesUkraC41xiF6dhZHwqiKbR597vt5f+BUJP+FDvzXz7UzTX9
uw8V8hcx2jjMmAg+i312VavU3SAGK43tonxfaugB4isCqdXcSUuLFar4J9eV/sQfKEy/vQQVYMtv
PQ+ief7UcChHMuWmzW+aSYan6OiOYgfmedRdaQ+n+idayAJsSWx4Wutx+tHkB1Xfl8IrPcI59LLq
wlIhyjcxOfHUCwtBiceIgQ6GWD1h2BfUIsKw4fKPP7k/2cm3V02KEBwFY3vldGT++MFJ3DFAjHOU
kyjbEH4NIoJO48S8/598Pts3+tNtv8UV4SSXwSBL1p+vEKPDQZyKweYpkzlD53YROea8S8wgav7Z
zzL+y9tCDWGh4bJkUVc1SVb/+La2YDDY5PFgN8LJLPUHI5T2STcFYKiCUWfyrm7ADDqVqfIKlpD9
V9lJtB0rTytEO5vOucEMr6RFky3pM4I9lIM58SKcDnLgHpHgRuzz8RakJRZBDoc8jXCGKreYhxcM
zTe2U4/137GwfiQjPZltNR8w6kR3U/clATvvteW6Sm5nTueZIKH5oor3jTl4CqfBaLlviS0wJM2F
vbxoKO4VCz4/am0jQ0y4tT9r4qktBzDR+1go+0qcT3OOQ0diKZlmz2jzQI5uOefLIW72dRttcuUg
IoVu/SmEa5R1DPl2JtJO7gpy9Wb8j3dwOeRqg3UhPZPQkLAhmk3r9OGTmO8Tk0jnPjBITFNouhu1
Dw/HloyOSRgrxtsYtf5UvwjabduG0YHtNM6pKpkd9OjBdARgX1GUPtYGsWfJjO36PM0clpdvSTxl
ZuPqWyGP1gRVSpN/L2ZxEAsPsuhhGdBNWD+mxKCNwQdRUjh2p/JjyAjnNS6G9JAWF6IDgbtm/QOd
YZaqlUv/EmUjyu3fdoCieukHy21MzRElxLAMdjv5xDBDSYH6LfTsKvJ7zMGe4mW3KourxzUKULCo
FG29CeSWYSJDWXFLDsR4rnLsUkXeOrQPJhHNquyZ5T2Zeb+LERTa0HJdFR9mbqjBDK6h61FOMMbh
zStZvSW3EHoFmi39khue+1w6rhygJMXB3h6Tr06wWhpKO2P5SuPGTSl4FJ6TLQIlYu+DEalFpzyy
3ArvsUptxo8rYzKeWnWfjiGT2VtmrIdJP8jdrlR2XayByaQXoN+kMPLGoQkM/QqAnqXcCLYtVYGr
htIaiScrN8ZCUSgdQhwcS7/Tku9woJeSeSGmeintd9x6vpj5hfwKzxN8Ml82RIEyqzvSTWjhH0eT
4nGJD1pq7SELAIIBu6ghJGEC0+LqLbuHVdYec+V51Mazog70HvWDRCBT9GzGsJhNBfuG4nSxB5PI
JQXRLsIHCOw7U7jGoUSaIQbNLxwyVF+g0gGCquIBirQ7EmY4Gf5kdgeA69QwqSuTiT3p1CM6xkn5
oVSxDtfTXqJ1Itc/lRjo/UPdEgKk4NGARaVA/Ubjl2Wc2aPXBHU4iHuM82gUKnkfW1fKv8n8hRzc
wfSMjQYmPVsk0yHzMmjMx9aAiD/INmzihcVGLTxpycswP4mKuBdMrs4Uw+rF4TwSyFj2oI4uoSh4
Bk6UofsSKq6X+joNqhNbsbtM0yEOo8etpMTz4g3WFp+O+SIe/bj+KruXOqsDmVpzyS6qLvr98CYm
8TNkXpfxvqMjNKa+U7pACM+dBYP8NhrslG1MdMaPXFNqamCnEvRaSEFMPD+lT062vZCjVG2u2EJ3
ptngVr2i0XKVmXtlAW1MV2J4MeRzxDLbjS940m014b4kQbVXV09Fh4DC113kV6QEnYBTimeeMKG4
2pf020Kh9xX5KgUZlgZ1M3/fGiE+RARxLFV2s0jTnbCWmYm22UedQcovBu45HX4S0Ue7piCRCCuQ
stBPA/pXxCDic3Is8wWEZ3dpJNOJ9DlILabE+l5pqVt0AIObJoBWabv4WFn2XC3c34yAn6Xyp6RW
EhBqaTrWaVHdE6KI0+fWGaLH8N1NH5n3aRx7mmoIZsKb+RQEQd/1y3qIC9omMOLEuL0XuocmW/eh
TM2LpFNvVUdPgmSdADDRyMA7I5eLvSqzZ5aPbA2dFNuwOp7E6Ri33KX5fjSPjfAhTTSCeSl91WMF
vWagkwzOK2C1PCIzHQHngqkBtdC+yHSDq8tjKzIh5m6lkbHMtSfz4xpN8LmR/JiqNpJgH7AP/Qd7
Z7IjN5Bl2V9p9LqYoHHmojY+xzwrJG0IhQbONKMZ56/vQ2UWWhFSKSqXDTQSKGQhoXA6nTSz9969
5yKb2ICBgqOPhSh89ueH2iOFxODjK+V5EX0T+GhY8vpEXHCePaaMGDIa5dD1X6LlfIhPo0cTxyfv
wLlIuqfSPvUjnSd9LIfTYH8ae7bN7rLN6RmFzZnv3Vj+cQKXMN5pa5cPp9Q+qoTovEt3esCB1Can
ilNBJC5DrXZOV28ZL50MLWhjfTfTx4Tai7NPDG8cGAhrwYUq/U0RHMf289J8UOvn1NU10TmfLcJH
B7/9HETxNumbbfGBVMxdBI2M0/3BTI86TC9Btu2wXWwQUzDUpeWX2tt+uin9GXoTinSF0EuF1xb1
N4rvwwKRSg+MnPNTOTg7a2oJagCdshw8athyDyL7UcgzBFND+WkIPwunehI62HriR02HacZVW0iG
4ZBAJp5TBlAZahqbwiRzdstnWCbbcjnQVk0oiLL8zMW+ZiX7CLlIj/sNWMBsM2cJWcBLViK0d/Hd
wg9WLDTORLjD6rZh+L+deoMhAiYEhl7cVWg0wNLxQ3eHdtVF09rPxLlmMfXVse7c0yCelti7c6S/
n6KMlwWJuB4OUxSvxubnlqV+lHgDKa8y9TCZy77HtROD7UjUpageQPesCsRNNGb7OPxIcX/tMmVv
2qdk+m5Z87VxSYhh8MEEG/Bc+QPv3abtIE1kZ028pyvBD/PJcoENxfG+yXnxqglBWHMVY3pNmLUl
ZY8QmnL+kZw9oMg+7YV+b1zqFR5rFQx4tbGM8P2jmfooI7fHQ0VndwSUpMe+KR5ziaCVwQtygfMF
slmMtK8ekn0xWfvAhomBaS12toDSa+4PZBZyTBDOgcWbuLsu39BHud8uzZXjqH0AKpnEnl01MI8Z
2M8VHrOYrBwb72BxjpaNWPCZEQyuO9R7riSsj81XbqvS43BCrxOhZm1P1xbvckZfpUt+tFO9M05F
bg02nvCWPF8VkPPtruwWvou7rT1QJp61C2n5lI5/rLXYRNLfLPVy6VLxW0nxfbD97TBEOH/UUTMV
8kx1QIV6na2nFNfcFPnEsMje5d5JzPUBCiDiVp4eW115qdyh1qVol7uy/zAlGLVMsQ8SnlTmQZa7
C4rpuio5dpb1lepu6pLjR63301q1Ts0X8CnXvU7PMGEmm5qA2HLgINF/MyyZQ1CdA3g6S4kUibyR
clVvp/Z2QSlo6uJQBMtZzEEU+X1ErkcY1N/cMAN7U23bRtB0+QzYD+mIwR3YYi33d0nI7lCLLcCS
A5P/TYSNZLAOLMadfeHay27CQ5Va+cELPtXRQ9952yFl+2s+8jR7yVbM9tED+E9Kxa60AoB02a5K
PhuxSlzrkzdTKstlN8oPCEAPMJaIY3lamieKAkcZGJT+wasW1rCDVl/gQR+bYU09+oji4hzFz0Vb
fEyjj3XJkRKX1zhfuZNE52+qG2vU1yPzrKVrj7kzHmnC+V51jqpxh5Tu/mdV929p+P8HHef/mcz/
/6W+9FoI/vd96evvXfZdV1+ab+ZVd3r9V/+lanCcMIYEafuI8yNKyP/qTrv/QMTj+/ZaLCOzj/1f
oLXuP/z1f+Efev6qXIAM9y+RPzzb0HcR/tPOprkNE+Hf6k7zh34tom2brjkG1RjOs82fs1FW/Nrm
wLNjprnUdFhUS6FkfHq+Hd1YEtHwQ+7CssMZVXqm25sQ5GXhQavdW6FeXSaOu3FsEPdZMTrnEYaA
T0sxNc/tNKEb9Dsrqg5Lk8FATMnjevTcXp/FysbDRsly+OWu/6Fds17mL72A9Wv43Aya61FAZvFb
bYbtzVHrRjqikl3cg3IHIKjkR9L2TTsyeKq6vZcwlU6jFZdn9oJc6++f7669mN8uILKdgJmB6wBB
eX0fsbsTdkYANp6eqrjUhV1edWNOFdu1XbFJkhXRZtIhOVdlZJ3Cnkh21KwPFbm0Z41iVLpoeArx
QmWHsXcZyvbGiSdzHHUbHxX66DMX8a63l4YgmqxR1lNMFN4294L4U9GbxbvytChAG4Ts/P5PptfP
W13D3v77VxXrvOLNVw2YqNDgwdlF5+VNu7EBwzmEBJFv+rxU9yX4tGsz2b45LLg5gkMml+l6xAlC
eTZFEa4iRGb1tvQSd1vBEiCQZKy+hHrFA9mTG5Nft0I8Ocf6vW9RLhU8ce9csr1e0+trDiLalUFM
64H30Ocl/PUxH11vqETXuBsiC6prIabv8OQWeumut8dONlzUIHjOEeE+OBNS/LAeKdHTzn+Z64FG
gIvWcCeBCTMLyND8Y05V15DQ+gu4p+MTaOToa0qOb7eXiwaRjAmkfcKBS/1fxOM54ez9wQ0a+zaa
5aHAr37kZ2wPVk2WWaMM/fC8bF/KqdNXInYhoDvu/AMFnXXfihoSRQ7DJEkUQCrLWIwUPSq7YYIl
rEtzAVk2vInmhhBMNG8PoT/E32SyPOkyWj7AkGpgfjTNByusGIoKtrggJdk1Tynckr6dsQM31do/
kQ27Yj2ds0sH12pW5kouTXOjHSR0OiHgCfZccumLBat/XN4Te22uky4fy50Ma3UgfGF8cF0LRDze
jrN28kl44UiBKGeYx6swpG/mMBlIzZJfT4W5GaoY0oOPRMdjmt3bnzBmZjSOiJ7acZqindEQJr/3
qti+E/lM7TI1A2SVabXTTFFBmZgC8MGtu01ilBpjAGgdATI9iahUz4heKZSDobttQ1Ou6X7nRAuJ
g55quX/n+Xq7/Ii13RmQSuHh6EJn/qZTq4I0n6QPxJfg35GB9wTr25cGeDVTKY1exrFPc4eR2Sry
GYtiqa/mIHzuLMdielYOmIonUH8AejzM/oGbMmyPZX4a1rffCaHVzwjgLt+56jf9ZZurDphL+gIa
J/TPVW/360tBXrkbhpIWfK0se1col+YEOFwWdYz+uLqfwjofvotkGI+gw1xgTLPZxVWefPr7hbxd
UNbr8Hw38kUcr8EDb9bOybVktoTMCrCsto8xSUA7PEL5LutncXB0Gzx6SnTv/Wa/fyqbRYjK3BbE
4TjOend+afDbIkgdqx8tBnQOOJZsGNuPXqjTr33pUkEEkNvHo19wVCtLGeNRht5GeGvfJ5+GFo9W
l8Xep7Y35tKKaUUpV0QXQTvtmFtS3v39DhGy82YBEwil1+0tAE1Ef309X/x6tRrzB/YIjXSJCebW
78MbLv4lmxXdYbIOkmOcISDSLYRJlfsMkIfggszXVG4RKmdbsHuCxpXzBSajhH5a6evSmUPKfic/
Wn4ldqOX6JfGtU5QhfLzYeigGPjNszu3aBgEue55Y5KHIHAQfbS1fYTV8qStlHbnEiXz0YNtvUtS
FT3oJKOHOKZiY+g34BTuwv46svl/trgZHZCllneM0wrQNP54y6OVN820N5d26J/hS4Fo8GiI+QIB
ru4TO9mkCXToxV6yz3kczucyiKIjynS9N3GaHMq01Ms2pYCBttkGDwafyckCVH0sAXWhEQn0Hl06
OzNwj08+RRLY64o/vhQi+EhyJYOtVuIA8eZyvGws5qvbMKCXPTr61vdbc9dZzfDNS+F5s5yV17aC
9EwVPSznddYT8FYoRNDgiJASTq17lfnOnTTFeFSOqz4GCaP5NEn9a9/0+a1VuM55mjQUjBz+zkjZ
BM4kEdBMcuU8loSEmUAvJJAHw7FmkgzkY0CSFtgpLVnC1xFxqdCXJ8Yi3otpA7Hv0gC/tNUztfYL
d5CH3lX5EXQ2njOECeSgWgYOTzTvo7zElYNkXn0RqSRXkxo4spfirE7z/nrOx2AX5cl0WXTRGTHf
3aFO/I+E5LkkrmYfgrQgM1wTwGEG+GikG0KqW2GfY2OuK8uXl95iuiMJ9zEyrrA6NkG79v4qAlWx
/yty0Yee39mX0VUX6SfCiukewoa8iQbmDkPZVFfh0AA6EMo/0iO7tY31OTP5dD9D1VgNzshY1UDH
JGthdpik0DzyzrEQwBJMkXxMS1fejSPKyiqYiUDnLPSEnF984BjtnOEGcy/stDxz3Z8zO3BFWVTO
jwAArG0K8+y+m6fyYmqAMKgiQLCOOTqg3XCrcaLdDrGVn1tNBBSq5jhbyegIlnFkBtNF4W6IoKUp
XPtikw1RwxMGtr/Im5Fx3dR95jccHyq/+5xQJRNWMDm3Ax7LS5/IgnO2ufBjW/roKSGZHbABUiqn
VrFze1z61myB1+inkMw+dwgZj1bO+YJCn6zyKdkGBd1peGzfJeRVqCF1mB+mksaoGsRj0oBZyNOl
veptTqcH7UjrruOFuRvFUr40Mr0SESnL2tPyK2cxcGRDvD5BURCdk2TFQBFK73aJdE88nPNQqNQ7
rx2DG6VyKZodnwd5yWVB209RqNe9P58qfoDrxsq8L4JF/9kKcKhL1p6nqFrUjTKO/MhRlZhMEgou
ibgjf9sAMCuOtAXQjWE6avYARzOEG3DhUpBPggEWTlVyJqEiAgkr8u861NCXu6xurnJjoXWQ3nhW
pfQWecbaF1pqX8O2QdalHfBjISkIVRYHRwE7GUVBSiZzlS83xtH+RehP9iYKl2c3D35I3ni6CObI
1hiTpOjUW0E6pVP19baOQfQklQiOPX7pL0MenGTMVMVWE9TEKi7DD2G86kGGmG4U56N8/EDKdYtp
cO00UpyLFkkLENcRKvzXGdbA3vWYGSozEgS2NMNy7FNcTLiLUE+rDmpWMeNM5ChwjWPM5s0rRzJx
26F5INWZgEEYMvmx4uzA+dqGDb/0NShPSB6D6HJadfP0MvcpzV8lmysr90usccQakIkwVd/yQJVb
o5f6OWpSkEY68F76ZO4fst5i4Z89TItW9CUevPGqCFp94oVGYBermCzYmF9mQPgSMG8knuJ8IBcS
kWnYF9uUIE1kSd6kk2M4rvgj9n/5CbxQ72IVHPW5YB0rtojsLd6A9d1X2GuQL+TTiZiQ+iavVpS0
8kUS74fEdeZ9PjXO9JQzVT0oAha73eT3wDI61xbfxp5m+s0A/wCL9/pJxVgEV4geUm+TrK/BDDfy
vG7Xpmffk4kCgXwenTsN2Vd+62OaQ5Irvh5k4taIql2SO9LAXi45qAOe4l3bG9NFNPN8NuCC3POj
avrpdmxmvGptQLJ3MS0CCqmK0Fis+hIcPxtQjHXNnENMt00oHRZi4A/+XmGmUQejMcEdxiFvV7Aq
Z5QLmfcVz2tXc3ftMj+OOYIXoHXRJft4/IEPr9p7uwT6+ZJMREHeekHrAJfjMFJyChaKFAad2CSr
iEj1CLbr7tugbJJgaiOuVZETD7leKsEDHtPbjjxiZxSPyq6RvDaVuK57HmOhU0FQJP8sFmzGFG86
2s0dW1XCLnMp6sasPFS+fT6hvaq9cr7H/gt3K3KkfJIYZVF5pDNHIFcO023nc7esLgyG+8mqkeAu
0kKgmgrvSwGwlf7qBMEQJK+fiENBQcmwuRzzo0nWP2Q3lT4ZcHCXvm/AvpBC+kklMdcxlDmIKFur
T3Gvu3arZaTuHRWHqFKqtCM6Zih4YGXm4Xbu+SKmWfg1jCrQcjpWyLzVKEVXuCigzSDqm24rTUWE
iZUk5jkb9Ukbx4eGIQKmliKuMzZOTJbVZBPUEvpW/CFOJbduKotlo7RjvnkyjD/gV82QhONoZHg1
T/6XKhH2s4gHwnGlmCZ1UNIbbmFwJD+WyCquPAKQDxB1w41UMQ9ohv/Kqc8VwCLNpN2Pb5t4wejm
h0RBhN4o92XQVYc4J6jTDPNKiGnubL14XypkCyvw72y0GqCri2mAjk4MwKxlvM76DBSLgdawraYw
eYS/oqe9V/iIATuBxIBqCuBuNZ9iXZU3IarDO+De3tWCCXMnK7qnWA31OSHr+R4721qpgQTdeZwk
DlGYhC/CtPgnXYXQboXOXohudnZhklffTMipo3WOZWbHxaU7R5xUVF+fYGMwI5vldFUnnU3EStaX
2ww04bIJOozAh6ZV/aeFXEWOKoqh1igFO0hS0vbP6xZb+eI281G37omuCtHigKuN3jZyqRjAZsnM
DurmF07LNk3grzgrKg/JUqCE5m6v7jpIhiI52dNKWDXW9N0j8mXnVRD0tAtMURQDSgBPOwEztQn1
t7ekV17Jmw19Zf5A+sAzZ8yHMEtRV5DUbrVKX5jZFseq7+49F0aBT04xzR/9kkra9uBvfWjVYXqj
Jg5Ss19bd9Y4c0onFuY4L9ZdNtpoMDJqSSvwZ0YTuIsrgAHbzvGnm7Qb+gspC4jp9TKd6CJEn12o
ord1F8utPZbuTZFGzd4jPHcv/BxRw6zTK1OVyXXAOOeuydriiR78s5K2d3JNJK9xQ3+xhoQGta9w
uViZgshf5Dko+y5fjX4fUtkGn+Awx1vjpfqbzlEfLEtkeA46zEhLMEYcDAFeOJY6LBGCQSb63R2c
Xxsph0SCkgk3PEJJ9vj13W85tPTYma8WCEw04fX+P5jHyrGAQbbxTXRN8QLJavSQlnTRU8OxM5/t
G7vEutJMVGyu0C+GCXvU43QoxTOMEjhEtrrXSf9QWsVjliH+K/MvTmY//azE/n8f/L0ElJD6+S99
cKkhwL1ugfMP/tkCdwHT+HQbKDZCj06JR4H/T9CN94/Aw7RH99kh1tCJXNrT/xJok1IrQpftOyC4
LaSY4R/9Vws8/EeMrY/GOMNIUt3Cf0ugvVbO/7c1SEcQSbZw6KivFkNHiDeVdeQ1hKaTjr3zMtHe
BZZQt4H0sfxajqIHReL6eP/Lrbn959/+X01f38q86cx//u+1n/H6EwkQo3kaYmeELxmuzcpfOg+L
i1/Y0UvAQmM1T5xygiPAP3P2908JXysY1y8GLI+75HIHsfR7a9Pql4+Jm95qmyzFopjU/bMwnvXg
zxYUgrzqaS/lvvPodiMC3NbuImqhuvMeqk5BMh1agwtEAsXKj3VL4x2HcRAvG45tErhu76Rf7Z83
J9CsEbtqmjpna3L2DaSReUJMql2Lq5yQs24HpUEuqEuQkx1CVMSPJU0Kiu2qQw0lnEGkW0kEO2aO
qYeHHtJfYvDvpiJZm4T9NzvPazTEo+xBWOVSfCmypXjEn0tIFFV2mV6MphkfMp0N7b7NcvtDFxG7
hf+Efi1MQGniTe2C+dgUgV8P5wlV4YNbYTrfiIRm86ar7ZifcnarGj1PmYWnxRNoFuOsZLhtwtLb
EtFrqn0NyXrZEpeQns3k3so96AZ9bc0k2REy5aNyrkE9eNv/gCvuUyLqgJNd6902ZU7bo25HeYHD
HDs/o0LuVG4XORRQ7NTT7u+//O9PNB2QVRjJo21ji3ijwBzsWboiZ87autLd94mFGtnXuGE8iusc
Wc47T5r3ujn180nj3YE55ayPm/f2FcoimZRh2ZMEsqgGgHUhqxDlxYTE2HdVQdq945DDtnikKQ/d
avLm+JYduz4JIJe4HgNyuCCphzF8Lj76fp+9uEsaFmhU+3E8hcCzfpRz1OUHq52rg7YihVlRQZIc
TIQuIs44PTWlMbDMp1GfpUOtk+0oklXCnhQQ7w1c7JhwLZWdVXTTmXeHBEds3LhF/OAKaX0wg1Fr
alscExIPPeO8rFtCOvxw7hP2qDRHGCJRa/79p3rdhPznnSPmCfEq/zewf77Dv76jswDZysBiV4/D
ghoAdT2VenDCXf8I86g75WBgrv7+mT87m2/WH/IubdzMlKmR57xZGARFmk8DTOzSxA1fUCmibPY5
nPhxCkLOjH1xv4K49hGcoEfKIdiaoIJa2kex+pC6BCdBg9JPyiqSntF4xg/KLHOsjhUYzY9usuBh
jGtpo5jjXzG5a955wJ3fV1ACNhnjCJ/xKLL3den75balTRilzZK4DLolskDDdV/UTcXxs/9JsjAd
IRdVXg/B3s9tNLfJsjAfyWmvGWoWKBtIGxFc7RBEApZsOYhgcZVrdmeqMkZbTWvQvvg0dC6C1IvG
zaASZFbMZpybOp/slbdrUAPNxKEE73Sm1+X/9c8TCsGUClwtUwXbf9OYDgy8B08jTSgAHeyrqflI
VdVeuJoF5e9Pgng9tVwfvyhk58U4H8KmQYH2+j4i/gg1HUyLisgGMJaV04KQqAzhnPiGfim9o5km
KPrA7+2S5xcRbMkYSE5Tinemir+/CNE6fcaTFbAr/pyS//qL0uWqZnhY2X6mmt9DJ31eWmtdNamF
NulUeHST4+zw9+/v/f6pccQt4LIdwfjBezO36Zq0bME3oXcdZl0BY/LW+Vyn8MYklkYPDW283PkU
4VsZlrgOACknhDYOevSORWQAPC5ZFc5o3SXeqdJJ/Ru341AO3MJG79lbTZlcMvtwNFFOGS1Xp7ei
+wEOKlNc2ykuXKjS0HSTsuYjejHc9FE5tIfKsFmda+nmz2CBIcwrSaIRgJc5sHcOoB7W0Ngix2fC
//YhFFFD6B9A4nQLizWQV8Xc5yfUqPT2gOqpszQFyQNmE1VzrXwsNCyky9HEZDRvgj6ewKSqflHv
PMm/bUSC2QrHl1Vc4JFF/+Zo1WVLClgjAw5QD/H3ug+7c28M/dNUkM9jl957c7g/f54v+C35TRmV
vH6cJ3YDxwnqap8TNXUIdQTmI2hjC/kwoLRsrvz2ncf2t3eV2RW6iUDgcwjD4K18Yp6clEArWdHH
m+oT5GtxnE1GppVXjo9/f1jFb7vs+lmBC9uRM2NAuf/629WiMrLk+LEX4zReTl3uHnuvmCXh8333
rOIBYERu+bTvm0Q9LFmA3K/LxozqaeidH+9czW9LMFcjWDE4nxOtzOTm9dUQF8I8WqtqzwsqurOK
eu4a3wO9aH8oL1UKF0gW5fJtinrA9r42Tw6ky/3SgQF2Ia1cSp23xyaBYPbOlb32hbCocWUIari2
ED+o//O08svmQFRdMtJNL/fulCflEWCluIvEzFEvnwmCQwM4Q4poQeeQwUWW+ILBqao/L5bOsY2r
eAm2yZwISP0+XeltS6P+lnwYFZ2Yu8DJZVxQAfGdQ0sf/37pf3ia+HkDsqgRsawV0+t7mkztUrgj
2PUS0OxJoc0FC5/Y97bVyn976cfPEnBzPFQ/zH7jN59FTpJLgj22Ezk34qVr5+4E1bH+MjPnuo68
Lv2cBUtwpup+OQzGiV78rF3eOTj+4X1dK0IeIn4ujo5vDiJL6E3YzRAGFmyyjC1sTz72QV0cFw8t
OSQN00zvHLjE+jdf7a7rwus5nIxZJmLe29f3uLDdtrRo/O2qPGPM1Jl6FeLbYN7Al+b1E+xPgLxJ
VfVEHBDlGCOMwngZ8KthJIQatxnjIQx2KeFciPuruT3MvVPBS3Dz8KlY+oV6AUDb00B6oDr8/QF5
40r7+WyvRBtO234QBO7P//2XZ1sS5b6uOOEOAB3u94p8buKqE00na0yComcMQJsIN35lD9gw8wRY
hu0SiFlzNV/p3lj1IbRHF31zPDrDO5cX/mGJ4jzG8sQfJZvUebNEeSqdc60GODgWuWTnpLbBUSxV
ApY5GXNcuzyNtz5xQgqf5WhdlPxI0CwZvFjA0yOU09loAYSbsxhTfjHgEiUBvNY7ukJ4Oi2RWSOp
AVpdV7MBZzyWjf5uTaJjg7TIQ9sRPoh+k1m6GPY2IslqY2J69U9uqqdp1/eEL0EiVfjo+ITh04hu
I7vKl4DaIPeL8joJqvGxJ6L4q1dH1Q/kapm9aTm+Y9hVDh3GXtWucyDkElymIaMhp5ftRzdk4ywP
iTNM3xuXC7vy6aZ6O6JOOp6XoWDazIi1RSWgcRqsj4q+Bd6ZIJgLh3sDLyvYNsShnQB5UbUuSVp/
ypUVfCtBoH0XTNnsvW1noG3Cpa++ZLRXQeKYhq0Ne2yXg5WuKx7mLpoxRzFjto59JBVTEjOm75QP
f3hpV6kgKMO1n+MHb37jAMWZq1zosZWe1JWk8b1jjkjcRmaas3TifPLOM//bIZVqG5++WAFPbLb2
m8N+p4aiyefawofj6wfGmEjeyW04MC/JzgF0U96mc+geKDrNVx+1wYFGjv/OrvKnb73qRBh88sU5
0LxeNnzSBByaPdauLuAjLqJecCHEzc7v+pdpzrP7v3/pP33cuqmymbGRueLNTY4YVsSlEyU7+Pn5
thCR3CUN/vG6a+7AYuble8ui+4e9B85zhGyA//Bf3qyLvrasmNUB7GkaE+PpeGj8JETwlnmEXiqq
IaomeL8Qw8fhJAqGW5va9vTjUNRIOKIpCYPj3Ni81FEBNaSTHMV2hD9NZPrABH60aO4XO5xt9oss
qwLOBh45c/KXtQ2/eJp33c0KG61ZXca4660sOBGWlpMs5Mf5PQFoKcmURdxY27aODKmglY3umvlh
2+DgLhesAJkwj8Knn7Rpqgm+UmqZJ9lGHmq/rr4jcbK4NUggQEpHBe33joGzOCotkzviNFV2DMnw
++azSlZQ4cfy2uut7KWv3LnYQ2PPXPRzBSfmsasInxuTwlkFQUt1JUab/Qt5BWAUzm8R2QELcn68
DcsSnw9jNn7WjIzoXNee/ZlcbuJ5cqfs6Mlkcnyx2wT2yjTr6H6emwkHoylQpXSB6u8XQ8LEFpwB
CtYy73BYtyb/TGqvFFSfClVcD032Cjs7kRNBUeLGD1EA3UjTtwV6fJvgmRTWKROequnphc1ICTbo
ACw8kV0gMMsMCZKXoHery0hqzR7CWPdjnuTZt9YHX79FOxZc8wKoj/4wEhqYkW773R4maMU9UrcT
U0f/hyD4uUHK59W3M+jAJ0Ww7632+vbBWOH4YY7dWm28LhnTbZGV7OsmHr2IHB2LSF4EaOnzLBz8
CRB7Y6bSyIfTTUUni25kLvVzhvbJHPJOBP62Yx5mYDQ20WPRBPixl0JZV56PtJNQSU5XpBxIDEE1
KMnzIJht+1TIugBE5hO84GWNOPNg/JO4Wa6tSIiDaf/l331/cQgHISeNtb5G/f16uYhyGle448Md
4T0AHVQSbGaigq/9DGuJHcOu+vvn/f72rtpyFK7UW/T83DefV2dY1Y1Vs/HWCm/dOCaPrbbqD0YI
/e+vhGtxhWKPzntM1+/1V6uHqvRlXrI0lTr6kENcvY5GfH6pRu5I+y1+Z2n6/asxOKC7iLCbSQEH
+tefJwa3Z2hm0JShLt5GUK3Pm5Qoprrh0PD3u/h7P+TnkIKzISwFJEHOm0XQyVOrlBhMd13CKAnn
X+xfNVNknY0FISQheUVPi5ea8tiM+XjB6dXcjWXf/osU+d8SHf5QwSBm5+bajD+oLd/seK70/MUr
CK6OnAkpptFiBBNVklvDPDi3NwN5EuWBryDXGTOK93du+W9tEW4DMB2XDqEbuFzH61uOk08gPdPJ
Lq8q5y7uSXrthzDcqSFJDnFqz1eZNZXvFD9/+tKoZ2EG2HQlfyt+QOiPvpwqnqvJccdjxpyAiJjC
9ZnyRtLmLKYDkmnBdYq4y9/Rwv5hv+WZ5qvy+VzDz93xl3O1IwOBbpgAzBTF6Ndcd+i6RNeTD1mg
FOiVUZ/eedSiPxQizJ1sugaQJd3o7TkKkW2dl0Qi7iQ+OWDuerG/pGVvEI7oRc+nIZ6naAckJW2I
OYiQR4gMYfvdoF2UVrEnx2+cSojKRIgnvyyUV6QUBzai58heF/HGytkHy3lJ622FV4O8oxS+EMzf
4qXpB2oClNDqqnLZqnbE+mFL5mQv9yMj3nQj8efqg4zb4KMdOqsoOJrY7YABG5fzSAzRjhM5zqhF
ls8SE1y/YxWM4Tpn3Zrco/BrbGaovhdDSPdlH3gRXdQ4TzpyzFwYX6Yn7uA8GAuU0ZYAnbfUI424
nNYOBuQ5KaDHOePnsQkiRmQJ6WIjX7/jCxEftoljR34J0cCbQzIQWgTUlrV4g86eLQ7OL8axFteE
3PWkLF4L4+MtXkiDkvs4jxIybNylXHvXjvWIbkuBHGumoiXzsEsYFvSZ9YVtpIPjl82wi8y04oA1
CAsCXGnPWwwqsu67HGFtalcUPzi65mDo2jRNH/KCZJndmCXqRzTnAPQqU/WwYaQ7PgRdXlp7RCAz
xmsjvBZ7W9lPm7rLMHMWqs7hCJpRp5dqtO27OolVv7OS3kDkDgiOS+gLkimpy6w6LkNovse5QG9m
y8l+JixgbVB6M4xKyRHjPGkBmW5cRKiE9C2Jw1yudVX7PFXt+JXlh55qWFZQjdERKqL6OLhQRSG1
RJPjSr1xJul9Y+mBoFN6zN2PJCDX1Y1L8jPmOGWCdJd0ir9S54n2LpnxLOJMpIUJwDukiYOXX8Jf
QN9StntCNuinMmKEliCdnO9M7sHweayrukHrifBnkxGB9XHKrQB9UG7FbPxpwh1ie61gONqNdze4
GtFDMFrTS06sBEIZS0xfid3wvwJQxmKpPGDbnND88DxCCyphgfRhTqal7bdE4gkN51NG8oe7LBPy
TFoNlz5xjsMWYRdGYk2oEikmizd/GhwzXSgem/wqIysPiBAwy+cuaryvYkmQ9xetxVKUBxOjvLiV
uj855GcTzhWR5bALLbTraGH8BQTVPJB46YOp2qGxRjqJFjTtSH7GF4h6TFikOqXJaHaasGHwHGXT
PHIlldw5eVZVW2Etk3sm4F/nF7pIjXNQtGeyd8qs39d8gaeMkQP1e2R78ZttlhRuXVURcr5cN/RC
sLSux86x5WDq2nNxZlKZHUtp3ttz/7QMuoz+aaDStPN+Gqt+WXlxPPpTNNOHqjhGMZHLQiitgzcd
ZYdH3/JFuw/bFVJWDyQweZJW/N9X4j+cL2KsdPHPfibHjDeNsLCzi85CgLprcr859wcprtJkYS2J
s89//6Q/3GKb+ipiT6WAJFPn9bbaKXJewsmLdojJ1upjaNq9yMf0m+UvZKIrtI3DnPrvbOa/fz+O
oriGxJo+QKTQm++HRLGz7Zndu64kdDhbz0ei99wnRjEPf/9+v+/gfBJ9HwrfCG3G26ncPLmV3Q40
p5zFlv+Hs/PakduI0vATEWAopttmx9EEjYIVbgjLkphz5tPvV9q9ULO5TUgOsAEDrq5ihRP+8JRY
6JvoSH1TljAAlGUsKMG31X1u4nTjNV2Zo0GcJCwTnqVt/Sqd/7aJwDYGWlyrrCx+Os9qAWB+DoXz
z8x6bpyTlRIcWCVKH65Ob05iRq6/Is7CgdqJFrPONg2QHpsidd9h3gPCmD4/uio8qLjQ2NYMgaJu
eLyhj4eeM5d4KBtYUBbeFArRXJIwrzfSjpV1oLSpmw6tUUNlV1//NrvAM9MEjLcfknh4chPTOIjJ
rE/Cxbbl/sdeGwqipSOAzxApLjdzGJtt3M/C32O6S/EnQ7R+l7c6ynI1rhAbe/j2ktBg4kmmrCDx
oFF+Pa/JsFJsQBDxNehmBafM0fNznELbJotWxAj7Q0Eugf4Z3o+9CF8kI8be+A1rEybpoYPE93dv
QkRaAZk2lqq/V+Mq+wlBLfxatGNWo8E1a6/3F3flpqCzbei26ZLVcXKv54ukhCGspHBQNpmq5hiO
bjXtQm7n+KjhUsGsQ/UfjJyqjTB4ZVyKx1xOsorHv4jrccvAFNU46c6+dmMiQQtGKW55avVPkyGz
WwVDe4raaP7zFI+HRyVzlf1ujYj4etjR8hWr8kXEK4nW+8me2K0EV3lxsInCNuqXK7cUMwQbRZCK
uNqSCpqrttKUnI9DTNkcHr/qACgRtnPogwmNqKkVF1yUbSyr3BoXpvsfdmUT2XBQNZW7mEWWZPDf
29x20ocaiIrwEGBp+j7vm+5C7V59UlKwx/eHWvmWJOc8bAJSosHdeD1U4jgJoCYgONo8FdqjIUoF
sSUHqYqMMjGCP2qCFBWcmj++GHSmh1UlJVvaAL+ouL/dxRVYcuzuaMJqjWH/tNWq+KQ6TnyBR2ie
709RbsfrXs71UIspGgPc6kGnIxpB1EBqMYuR3jZBVG0cC/n/WY4D0VkWOyh80/e8XkqKk52uxlNy
iPMwf3TQUXnJ6Wc9Sjc6zwY5drw/rwXFWlZ9dc0CsaeSh5PgLiEgHblVjPpFenD7CtBrEWcu3Iaq
jlEbtmdRPvtRPbyv3NAdj07Rta/Q9MtPtM7qk09bB9aboinxMadSFIICi3MTHyvkOMopjS+wKmjO
3v/Fv+rfyyVyeBHJ3U3Qhubi5oDqklYuvtWHSZ8oD/QY0jwXdZB+DAeIQS8VJTb6r5iJINmsCbc9
DMSTPzs7a+29UmeQ2ns3zZNToIfInQKyQJ2/wJHK06vC/lqnJS0NI4GBiDRd+BWnuPRtPGsmzgNp
1n/MZrR38ccT2MLqwkRkzuzAVW08/beHl4oQ0E0+DsoMwN2ut4FmZwZZD1IszRh9CUYtezs6yb8+
xoQf7q+mtrKxqQjwArgu77m7jKTiDoVOW8Gn3KA8fBwgcCDi2jtvWyc2nqlcz29x6RzedeRGz6LA
u4RmoN+QyJWTZydajiRDnsGc8m36NPd/2+31SWETdCH3tAbeb8n+n0uITmUUITqr1fkpmp0vodXj
+p1RoQuIAo5a688XjLrDjS32C0W42GICTWa6iy7BHujG6+V3on6KIVbTsYY2j8RNqmrnSE3nam83
qKIedSICVBISzTimyaTbH8wgQJFd7SpXiuXizVi7A/USfwJZvgOaZiM1Z0TZKeuswD3dX6YVtAaZ
lK4RrBioSZNFLn6trQVBV1DRgPwQH0Q7ZQikViPuN5jQIL5c+o1AhzPM3phGjElZ3hnNQeQubsu8
XD/u/5qV/cSPoaYIwpq/fu233+5kHnoncTTQVXyW7FjnSv8Dat786f4oK9ekTdQJtlCmkcYvPdPf
RqlINUQ7+9S7Q7P9wQZuj/psKDvb7lpc7gNy/PsD3p4TiVxzBGU0B/gNIiDXi5xNpV5UNXpuajcV
AflymX4wZ7t6AvvsH6GVa29DAEAncyrRHqHOhg5SYEKhbRK7fj+EgfrYzlFyijRaWPd/203Iiigp
RUyAjzQtUaYzrn9aFXdqX9WWeRBQbyP6AGmRQfGDjXFQG6PSTsVYSWJ2Ylkf2rw38QbJLDAq93/F
TRDArwAFrDsqwRW2U4tAcgpaJcuKHmmIEd/oNqNtCVIaQE6rIK3UT8kDFonx4f6gxsrcYbvzhAFV
oJy6ROC0ejBAIo+xg2lEQ/lMCASBiV6R7IffjSSqm1uxccR203inJ374AxBl8x9nYfg2ND5mNkgR
VD+ncUZTvDYU10c23aHOJRnD/+qFWuJHVs0WutNtOvy0B9DvXPtp7aAo6PevQy/qV0LZCBR4POGg
lWeAlj2o687JiUbYkelojN9MKy7UAxgY7W3aq6ntzUi1z5deYH7oiWBClzKxzBxd6tQP3xIv9+ZD
avuGtRHFrHwjZH7A/XAKZWC6/EZC6avSqGvsceJyn09Z/dIiAXFEueBNqrThkUza3doYNzcC4Qw1
Z83gb02+Ndfbc2pGc6qKsjlUJG7ngmoxXKjRxrr9/l64banIuEm3XBJF/uRFux6oGyy4ndrM7BxD
e+p4YT0FBY+TiGvpXZqjROo2kM7CGq6A2eF/Ho7aP/d/xNoKEwZT1+cEcAkuJgsMzMAlFY3OWsPt
Mo8izElKND7HqTFg04nqDFI4zDamfvNScvJU2nLUCngE6Btcz1wDCwQwc2wOI1Z4l3xGBSxTlehi
hX56CGEmnKYa1+C8UR/+dLoSOwYygw4kihrLhxI8tp53eB8fQHW7X3Q6SV4CKRorODfGqNFvUKWE
ga2IjRf65v5nwnJDcSPzB5Zc1xOuZ8jnJqpRhwxdmufRdXEGwaDg0reZ9mbI4u7b/XnevrFyQKIR
ltei7rNESdRC8dtsxi8UN0J12te4Hu/9DPNFCZZwMH+EYGHFdWZ7MBwrZFXtdnquhpHOfKTXarfx
wW8ZN/L3WFS+VMp7hmktFqBQ7HDkUWnQTZ0KHKdqvzYQx6yyLkAUWEEiPZxrFPAhNJqwfENELDwz
z4TuFVnlI4ZJWeiNWiMH8YCclZEcoJ80ww7Sp49PF9J3+KPmFpK2SO3QydaVOfwxp9L8DxB3/IL5
4PRVEU0tY2xdObhWWqMnHECI2VejSlScFJGYH5tujr8oHSgMhKXtHoswv2k+JvowoS4gVH5U2kXW
S9il/ge2jfHZMMYE+4oBEQhVSUbcYpq5RzJPaAViiYFaXZoC38xTiaPCZ8gU5vM8ZEhiarStzu6s
Ss2hCkzmAbaFgShhlRbjd7+mNkiNIUtPOi0J3JgqdPWxekkqN/pQuxDb7TRCeCSPhrA4+xFSJBdi
ZfwaombMLgb5wcd80Cj7w++ZjTNkAVBAvdFKpmnf2Weauaii+ybem5Nb19VBVBEQufubUEadV1Ep
3xyndJsLnJogWJ3rTV8GNJGGqCwOtTL1Z9BJNrz2eD6bFOk33tX/rdUuBqO8R32eJJRGmLpIRGHx
Q9gN9Aw1I9VpP/eKyL+kTo6wdo/CS4NEoGJ/I1FF37Qbo/EL4ZGhv88bJZ2OxEbYRZnN2INpTAvV
K+a+/qnpra/sHVWZpzedHyC9SiHVvtQSf/iQKuqIonWeZwDG6xgFj3S2+w+QPlFirC3cffcxYmo8
lG2Sv49TVVp3Vwr1QGzf0RlGnHH86DYW9ggSWu+8rUtg7YfRtNBuwMgWcdlKNWDgdDbEnL5rys7r
VbhVHnpOaYPTWQrwSQydiVJGHdbVmbTXxdsiqb6nUY4QVaJ3iGmnQBpftWlSbeSJdAwahlYAMTTd
TnlfcBOoBzsIi0f6m1ilkg401YONM27rwfTP4d6y70wvMLPia6K0PaiW1iqgCKHuYnnmYNlnt0C7
7ZiMdKC5c8zgIJHeCNmBJBReTZ912E9wpa29lZEkSrNlHjdIG0hzu/mQn6MMsSEPPo/2PbLDKvss
Agxc92OrUhOmjKxerN7qAPSMZoyaqUUPaJdArPlOOFPqB5Slgqc+bZ1PQ0u9iv+nFolnIfi6ngCB
g4q/wJvwdQqqEqFp3JylNIfbfgFjL3paN0b0o9GTynk/Jn47nsKJJh0wHqxId2lXC2hTtL+IbjKI
xjswAdHXOsT5zlJcwFv9hNqY1trpGUdk3Ge6AI2OD2z3Jnmp+3Z4TQNbSw94IwLEamN3pl84luLY
xNHQ710MV6O3RdmN70acasWp7fIShztFGqwPNaIRxIXN4Km+QLZWJxyGmJdaIjq5pgKzflKnJkYO
IEOnyi9x7t41/IFHl0tX6uSWyQyVDiMVzLoiUf+k/Rg7R1iXkOeR9zT/jZLRHZ/gfdLt9ENjfg7w
SH/XVKr6uQbU0SCgEGA6Mehu9NlU8L3dm2PTfEi0EUdcLen4UY1P28mD4jY9A3cJvmGRjNiL2/kY
zSHyFXwPbFI6ulbAsXawnSN3Jyzce1+bIK3TV6OzZgoSce98A7qaGPB6hukzqgTmh/tX0cr7K9ks
cFmAyRB369dXkVHVvA560x2oPQ7vBuxkLpOff3fg171SZdjCHK3EN7LIJ/uFtH14gK+HC8wqn9IQ
l+Hc1xFyoONBgjeCTKFCkXQHQDbVEXpneslBsG2YTCwjOioAKjG7BKgAj7mZamAXIcHT4HuxWvjv
XPep685Vlk7fxiJ7mYIme3t/aW+KD78GBO1KW4WbjyDnerJqOSY1/gE+gtboT+54Y6CpxuY4Z2+S
XG0RWI5C6hIEs7UrFTRN9QtFVpO3CT3oHzGMqie3qU20g+u4G54h+Q/6yRFJPeA2VlQ4Jm38YLn6
vz8V8gcLXdZoqDOzTounwp8nrUOvQfFGv7DeW8Cf3/P6YyvQod3Jz8MD0LWRkYqNBz2eyqcggsZ3
/zcs08BfPwGsGEAq+xdV5HrNwskcwFkM+MAM1nDuixABh7DSj0RkBeKRpX4BxhsTlGM+nsJ6298f
/lf4d7MElOkku4uSqrMIx+yQu1e3WwQTKX6gojPnlYdqjviuG0rwNGmpgUdDEBdfwkmr34Vijo46
mJLvatJh2OMa3ckMNRdccS/1nd1qq/O8tolptEPBI0UGciUP2G/1EjUwtTamHcGb6Tq4Qvj4Dgda
6FXo35+UiohWa7It+N7y1MqPAoJZSE64Qbl2Ea+kUVNXjQ98oLUm8xMu1JCkp7rf6yXCKJOKfnJH
foTBJoZP97/HMlL6NbKMislKdDDNi0ywQiG2tqWzeaJp+c6OEU1DlhudKToG5/tDrawsFErawaZB
F43dd72yCloc+SRY2TpuTdvD42P2ikoxEKbQRqgfHWaXaGo1Wztu5dAxLFVKgbYH/1zsuEqTAWsa
Iyem25MDhB+hfSExPNSnVATe9TRAYcp3/eMgOuiF8AVdcC8Idd+f/8pS8zuo90lqDfNfXM3z4IwS
hKB4ODyAojCd3kZGT526U6L16en+YMtnh+9Kxd6EyEPVz7XMxWBFY6Ok0mUBsVeHmkCuYwAVBNLV
ZE5HRPkb0/x8f8S16cl7jYPtSrnNxcHpC52uUs3tX4Ehxng9LT5nqs+ZqZP2018MRSsGoDRrSWvn
eifVddsFrt/i+oEKjJcKOzujMyX2/mhkx78YSoIPQU8QY1mL59tvBnS0RgNX+RGU+64QI8ryqFCG
KN9ZW/WftSVEkvqXJi4ZxTJ1ptHVQnBRfU8QiuJK6g4q+jOjLjm3Ttb2f7EheT0JTig5wCoW18uY
GBVfbFBwR0n1+Cm0hoTorMuJcqUB3/11XHurdc3kWxm0bVXAL9eDRTpco66JCA5Ejx6Pb0bNexEl
8SejxJNjBtjU7NSpEs9SCwFzk3qM346QkkgnkD/9r4tsiBd6GYzjro5RbvMmCwBLN4f9941fKqe9
eKF+SbDK/ixvwJJ/bNb+FNo6MaebZqgP2KmTjSgWlO0hrmzxDgBKB7llDhE9qtRw2kP+ig5Kp/W0
0poOF51xfprNeEC1B5m5YeOjrbzfHGj+JFqllrtE1QSNMan5hHO0FdjKoUHf7lHQn9nVEMiQ1tfF
HsqVsQPH15iUBGjW3V+elYsFUBgJL+ec9XEXByKIssEVsap4eZN1x7pTeoSleBr9cXwuUE7aeDRW
h5M6MBBvJIZocXnXiKPMjsulSaf0QTeh9MWJDJOadDhpo3q4P7mb4hXXJpB9BsLvntrB8iHOZlVv
BjUD8NkibFGDfT8UrhVe3JHyc4WjEy7Bk9l9mPu0/BTYbn4Jm9661D1mavd/ysouNGhRUVZAaULS
U67PS9XoaCaC7POMXseMxR/9I7lUs7G8K7vJkCQuUgWT42ktAg/iHwhGvh7CDQTTnsxhgBjq4D7Q
oCi9bJq7Y8vRwSNo1o6R1v2fZe7/i6mXX29x1FAYJuqRrxSkqsWlgLJt5xhoIe4BumrHbA7cI8Uj
iPp1KKhImUhAmuFWs3TllqUdZppsGzpjTPt6ZVsNhLXa1fTgNd8+RK2V7NMytQ/+sH3rrcQeaCLR
K0aJmtOypIbWXN0uJzHcU2zHaQT9IesfQbHzoRZqeNDdZHwUI6J57YQ4LyJ75N+YjlobZ3ZlxkKl
nQBKi+ASUZPrGUcNWFh9BBqMO5F2agvpnGwH6beOYG3rnpc7ZvFJhSrVoX51Wm+YIdHoTnaXElCq
elrAVJ4oG1pKe8qjJD33WVN9TpMWw64A7ciLUfjBRdTliCCy6f/bVZryMrYBLqH3D9PKLULhhdfb
AiUAzVgu0G9BPVwyoGwxAmmKG/000DqmfxQ6B5xM41PhNuNfrDeYaZX+AvX+m6B6RtMnHUo92o/o
1saQgMuS+1kGfQiRbnU01uaG5gqINJM+L3jh67nlTYlGXt4xWNGoZK+j++imsXMpcgAtGApi8nR/
MW8avFyS4EnASaEiQbq/DL/sAU3QuUAyYC5VpF1bVOTsRlf3vumf5lp5waHJQl1Vq3eg6adTiUbq
S1NLocOorx5iw2iBdZX+xt29tsnJYyj2AwWUMK7rdYgno5zAl0f7QkW7cciUd51Air6hgLrxeeVx
WW5xQIDEZ5ZNT2FZXVbAFsw2pc89vcMXK2yzby0ImZ1hF+0jVUDr1bRb8Oe2kr69v/IrU4SHA5LU
lcEhyKfrKQLIE77v53g85iCwxxENnaKJin1m0C/4i6Fo4chSjtRFW6xmG3Zu15ZVsC96XNjMPive
WKFJaAi/eePDrbx0QHZpyNP4FFI/7npWkw++MJOzctAXezLCwHgChB9uJERrawfwg7oy5RcXwfbr
Uag1hmlFzZZOYx9Il+HOrQ7xUIJZiZCGvL96K2eSIylbx/QYqWsunhicTpBxjYhaFG02H90Mt3oT
DilO45XbY/aliPbLn49IvKAbLBbNjyViH+5mpucGVzwNZP/ktNCCnNmZdyFN6zex7Mf8+Xgkei4P
KF+MiuP1ctaBOveVjSlAU1XKHuxJ7xm5PiMUGjofE8AVGyu69vlk4kBPXoVzIBZh54x2pd8UIthb
AyFu4lOCsSaAdlqAHOD9qa0OBUBCol4dMvXFTskrw3d6YVEhqxAgRK2h9sDJm68+L9OfnzI2CY0q
SqbS7UEejd/eJRvhFWXIDfx4DTTbA79TzirCNccw0I0/L/RIXUOgpxD2ETdbDFVFyPRDoknxmaya
FwNcy0MfOsNjPAMy+OMFlLo75LEUvnmYFtcU8lBZDSIv2et4M9NqlaKClP7zapf0/Zau3srt4YCK
prdN15l/WTx/qNfjbFohCJWYQKJFa1RvaK1s3VE3iAnePAdACAcMeUhUuRb7PaqiTtWjOtk3fpGh
AF1+CE1fPQ9ICu+dQqdeV2uzp0RT54005fB2tbe4mCuXiiMPnCG5y6gdLmZa8U1LF+2rPWpd2IJj
4Nj5Ufah6sb2Uoyxv7Fh1p55/KwQ7GE4Uj4hI73fNieqY2lqaBWer5qCenKh5hXQl3F+6Cx/2I++
mz21VBbPSpvbh05E1Qvglvx9QxvkMciFiGQD3fhXmEP03/0NtvLNqeapIMYNino376CW6y5C83h/
z3guH9NUqT+aYZI93x9l5Zn/X24OKAaHG2dx5fgToVQ3aijZ+YgjI/+D2MdRJzXxd+Wc4Hkz2NYb
zEqw1Yoi3Bjvj75yC1FE41YgQaIuvAwy4hl4XJgm6R715/hHbivBYzBU1kPk5J/uj7Q2TwFiT4Yz
Gl2bxX2nd/g78LGTvZvX1gPZiTRj0NQD1XvjANese/ShlZwIB8T5/sgrO5qXmP4NYCeO75Lg2zWh
WiLwguGp6kQ/W+TEDwPoeKlhXzXnDu7pxqKuTZXaM0VYZoAopvzvv21ptM+sah4ijIY7FcvLGMVK
GqLorIUpiK64cl79fkavHrfE17+YKiIeUnMX4VxzcX+Q8kR1jCLnXvRI6UACGD42zvR1Usfx5OTu
lvrn2u6RvCvSGvaQeTPRCRkTgZDGHhBj/nmsTQyIRw3ry7DdEh1b+4g03wBV8oaBX1s8LGVeT24+
q+lehxZ8wZxK+zdv0+xtr2kUL6zU/Xp/JW8PPxU2ijQaBUtupiWdKoKH3fQJFk1WBNC/RIfgGQF1
sXH4bxfwepTF4c8yVIyKFNPPWk81ZKNyKmxYOL8dIVsf7k/odgGJoAh8eVn4UMCTrzelptSo06Vz
DhEgtN9DTP+qkF2dEaow36R5r2+cAflMXGcvDEcXgljbki6Gi+HEAHszUeGvI6ubHgtSVRzGdKt8
Vse59kSr0EM18WrY22NARx2Dd4x3/2LGLhUCCDA6B39x45T+HLeqXeZ7q0OwHD6iKD/Q4O8efNzV
ECwlddpI2dY+p02vQPZeVBV1vOs17nMR+jhB5HuVvhrSH5GGrHDo0ooSwZv7k1sfyjYJ/akgO0ve
VCPKmioPqIuw6zE8bGlWPOmsYYehrulutNzXDgPCDDKtQVaaFOp6XqZptk7gDvl+EHP4jn4QfmzB
GG2FAvKDLPeMTc9Wal8Q2C01HBNwHRi5QZuMKgDyeBvhDgw4hkb1DLnSGN3jNOnpodTb6eQg8X+I
YLb/uL+ut3c3rwB9PADllCuJgK6nqtoJksaOnu37oodBP5BT5Si9Xmwjij00NacLm37ao+DQb5Ri
1w4oOFj8JigiSfHM65GrGfQ67HKcbRIHtZh4+pmaeo9DYhRbHh5pWxgOuRmXqw3FkHYT0aZks16P
F6cQZwL0r9ms83c8gRA3KgAs4c3V2og/0aPswjb8QwaeC8uPHUTdTtdofyzPZBGQD6fY0+xdwFSg
awinkhg4lcjMBCAHtuNJ5Eb/aFha/XkV2NZQ0yIJgqIgi7LX882jsqU9NOV7pexCz1BwrsJG29q3
0+Tu09wsPMuKp42EeaXUz2NMz11KfUBfWXa+MY0qrd41iz0lWlwbkW1LhRellvGVKyJoD3iUWvkF
50TR7mrbH6WyVo8f6NyPxreyQbzjeH+Dr1wcAEPgvCN7C1xlKTCTEwR2saoVexxttF2V2PMDmry+
l4EG/Hl/qNXJA742pQw9Dn/qYouZZdCYosGvPE2sYV/G0kUvxJKj3Nl4NT43ZtQ/FkM4f0IThiiM
zLF/ncygO1Uidjfu5pXcCkoCHSXmTg8CpO7198/qcQ4bI0Pwuintk9kGqRe45SeYGsXzqPnR2fHH
gcjbyS5mibG53wbNxtqv/QbMfvkZ0nWMa3uRXHGPZYqfkIkHhGXqUxWaw5NwJld6v9jdD0Qb1bcm
AWL9qFhR+E+JGJB9Inotwo23ceV5BgkGUlQuiOQbXy/GGCtg9oog2c9aUz50g+6cEy0bHvJiopxk
+MZD0fYpWimi+wh2b9q4Bm43IWg1mrS0K3iaqbdcDz9F2AqWveZ685QhApkFlOYNrLz6Tqn39zfh
7TXHUKSEHEEeSjoG10MhwFKOEZxcr7YS14PXXP7Tl1jw+nilX+Dxm58EwoWbSrS3bxkFF51+N9Ud
Sb5ZRHZtUWujTUvEy7VWPzf4G+yxUs6foCkMwBULrpzZ0t+bLho4g1O80cYm29jxN9+YhcUGQpbO
qMlwCK9nDq+4wbYH78VJiwB+oSAX7m07KoB+q71i7zCANt/BMo/avR3XY36gQJpe/nD1+Q1SaR6k
kwmSYslmRBwMIvZYDN4MdPYhmdriZIsqhqSo2K9Dl7o7F9m7P034fg1K1xQFNoeKyiL/ajSIPX1Z
Dp5QinJnWmF39kvRHZop+6QEfn+6P8cbWQjqXTxqQMwFeggmzZ/rhR6TpjesCaMhJc3cf4rUKh+g
wzYP5TxjQ2R287l1reGBh9x+W3ex/xpDgzl3rds9ot5jfK2CdtoSrbyJY2TBD+gbDXQZTyxBiwlI
4MLA+M9LC8U55kWJvmqQtx7q8ujvuMngIfVuenrfiI3luDnbcmSoy7/qJgTRi51vzkgXdfTvATe7
waGqq3pvhUaMPTV+QfdXfnWSsoJKwETMvczsM/q3ovH93rPBMD9H9Ox3cM+0cxxGzalA3/lQ6xVW
0/RiN2LV1ZGlboGs3hJLLCbpWnOuuCWTdMxeJBgLV9oTtgL5t0mfi1OhOfVriFU6ivqZamxE42sL
LL8tCAK6rbwk19vNz+Ng6rJ48DD0SspTERnGfwF11+TYDO4WH/3m+iRX5H1AhA/aM+jBxU0dIHuc
N2Pde05WYpLShyAl0cOGQTk0w6kwsuoVm4w6/dNbWw5LyGBLUjkVhmUYriSI0I1J7wGqn0++MVhn
PR81SH1zdIA0FnpKhmvWH28nnfqrbCzD5sBF5Xphy64jerVQQG2SOvYSNCL2GMMau8r0kSGOev+7
YQ/BpZ3jLfXklU+qyzqDhIOQOy6vSfrXWo+2OdqruZpfJjgVLw56Jz+0UtM3dq6cxFXYz8qi8kFD
ACwG1RT5U34rTiWwelqCUHSvRIOuQE/gsW/qsnlMO0M8Iedbf7y/qms7CFaYZK1ACyXsuR5Q1wOE
epuq93w7FIcgntJLargZIPEcZmDtCw++Sv6n6bGcpYQiUJniglheyVzHDpr5fMq4CEd04nTc68om
eKPoxpaTxNq3o1Wqwa02cbJaduFUltMye05IXXXZKYpr9ckZ6sxDf2zLLfvXWt18PJcUmQIqvcxl
sbhtzISXO+g9Jda6F5S243E/8KRAxRo0NJYigxLAcRJaZ+0qyLNfXOx23uF8h3tuHMTdswYVywEX
jq/mvvLH9K2BDp7p5YMa2g9t2thoG6W++OzOdvaE3WzwtSKRG72mpQGAjmmLfvb97bGyH+HMwRIl
HiUlXN5mWtKUati73KRdLB47o21ObYWpXq5ak8Rtb7XVtZWrmzSQohTQa076Ev5oaVMwGxURZw3U
wdk1QWuHP6hlpeYOR+YheJjbIflis5LzGSH3LHuNcR4a9tQ0R93rcDV8i5JK5u5MPc90ao9GOyGs
N47+2cdFT92hA9+/T3tt2Aia11aKG5GMnfPLTby492mTpvBHldEjj7ITHvEo+F53ZtW+IFnRhbsQ
OeYtBTF5zy42nNzXlM5J4QjZF1ei1jlhjVrh6JnlVL4Grvut1Qv9y/0tsDYILgQUyoET25RArm8I
RJQirW10IoYw7ZBjFNahLvPkcH+UlXuIYiTgM6AGUi1sEaXNZelEaqsQimr9fOaT9heB+Q/BcICq
d1a4Uhh+Swti5XLAxpcsh465xFQsBo2RZHSzmTAsqev8Zz/N4Xz0FbiKSYz8ycZRWpshCDes7QED
Efwu0m21nxsjDgj4yzJKUbScRPnaopv/qTZAUsZqXB+dOrBe76/r2nmCY4IVExZgkpdz/fXQrMQb
Dr6HNxZq2+IAbEWv8aR3h74bMh14q5k8qiKJntJ2UDa+6dryArEDWyhVWWgDXo8NlC7SkOMZPNms
O3T1pAYnWhHNvEuTUhk2HpW1fcoGZap8zlv+RK66WJn74ejZeW594ZvrOjZB1lYhcG1SSOHizqWB
vcVg5XpSs+tWtUm/3Cv7YjpaQdm86cfSeEijwN7iLa+NhdkUzSIAZJTq5cf9LRoYeZ2hBoA87ig9
7c1wJNxpNLV+jJO62QivVseSVh+ImyExvJQWzjGjAnToyotXiU4+28ObaMA+4Jkab5yElS9FNsal
TVNVAiMXx64b5qEqybQ9Q53dU1MKH6pWXW7sh5ULmbqew5WF5iEnQP6K3xbPEHlrZBOdWa0KaTAM
pYa6ujDbDOeKsKgeptSyNmL/25Iarm2AdYlQkaOjRL14BKicVDxJTu+pUxkpB063+gNOk3hCTHL6
2cY++ActbkpQEO6YqfskCrKTWimNvquaok03MrCVbyqTX/gf8mYlsLxegjALQELl5CItVZRdjKEz
LfuuOA26HW5MfWUobLp4+ci5qFdbi28aD6MeU+aAeotk88lsWusjMvcGXLYk3Rhq5UozKdEJabOi
S/jR9azQDRi6uhOAjSarPOu9Vu1azRyeFVsfX8w5Uc8OPHYvqgPj7f3LdG2SPLjgpC1k1Bj8euSo
ZR19g0ma5hQ+B2hfEU9EmCvt1MyY/rT7SF2GhAZcNk0yBOsXtyfyuJGB3NTg5XaTfExiiKyqYpiP
gGjjy/15rRwV6fZD1EpZBgTZYihRmVap9mjpzokyPE+Nph9RMI/2DVt8b9TDFnBs5SlkPDTJpKTg
rQ5G4uqYv2hmx8PQ9ceACtkOqZWPlhYaZzt1xws2pdXx/hzl0VvEStxrfDviJZBWS2iopah1k+K3
5U2mSHCuo3fX7MTkWs/BDBtlVxh99gmjbtPCabAqPuio9G3Zrq3sH6ptQDo4KtIFa3GfY2ivQa5j
nQMzyf4LhZK8m1R3erJw0NyK3NfWmKIXvUd6nog+yd/y2/Vn1aYTBQIFZd+Z9EtnjOZhNoL+Kbbz
aQ8BiaQEVMnGzb62yL8PuthIrRZrc2CRAZVWjrbJbE+XdA6CHcYS9s534+gNnPLvqMFJV52/ecJo
UNIHpaOMS+NNLpuoZhPK0bsEj59i0MqjMRYKTiD5Vq9g7UvCyQATRdosGX3Xq1uLIKCWxOqOYT+d
tZzEK4UjAsve0jY27o3mIAVMsMxkXxIgg+ro4tYp9CCv21F0nt1bzWGuy/jNrOBQWGth8rWwjabf
uXFVvas63TPj7tyVGQpMmagjGAaYD8nonRB6tr43RTzHJN2d+W/YqVsVbflxlycMfpzkA0mepbV4
/By02C2A1r1HzVj5bo8hllw5GqXvGly9sDSJtPf3j/TKR4DLwJXFh2BplnEEqO68TWKOE2wxRPSd
tHnKqCkf7TqYP/3FUDCPJGSIlszSNsQYqPfV+Ph5SVwr77DZBJ+UTBn3VtUbG5nkyvvG4wKunlUk
Qlrm3LQLqiw3AREiwqQeFYNGYMM5/9Dht34McHs5l6AddzVGg4f7s1wJzBiZsIyUEnjjElajTw0F
b+yevdSwlLOf5Dj4GuGWo+htnw2wAkUFCcOg40yweX14qpJUYxZsaCXTswerTt7adjUcBidQDlj8
+O+GHlmtUYWNFJQi3yl27m68eKtbB4V9rmH6rZRQr3+COxmiYSF4DVROrQgcsVccclzwfNP+/qKu
DiVr/JgsQLFWF7NtAhUSU+ywS93JOeMQluzxOMA0Qhd/DBqQC0v7HI4P8Sf8wOtZOWqQhjNNQc8t
bf8Q9dSL2lAPTkGIY0ZLAo0nWrFFdLlldf4aFeQybhmUm5ZZNH6WahbmBgoxXaAf58xODkGEnodT
aPoZloQ9HZHHqY7YT0m9oQL9fHyp+0dfTYejocfDqVfQFN7bQRceUvAV+5yu/5b6rZz74naSkbns
OPEPDtb12lS1E8RBqnGqUIx56aIp5pko8ICa7fh9mTru3qLTeL7/7VfeQ7p8ZFREcJynJYpDoGQA
xIlthplvf4ERUn9J4nl6Uuc5PvVdlpg73e/8x7iG6I8Pl25sbL61WXPKJKwcl48bDOAYt9R1QqIe
QxmdU9o445s6IMnD1RE3bSWU/hxKuoGVWbtG5D5AS4CiFHvxeqmjVm/0gvo87q6F8xQog4o0DS7U
99d27VyBGaVcJG8SCpTXo4xCLwff57ISFcpmWpnn/6F1+sOPq3Yjk/xV4lruHVShMSekcCN1E6+H
6pBOC6DNdV7Z+A5e04Pygp36Z8tq82ddCXJ6l0Lfq4EyeT4AyIceoXvEcyvxmGNs/eUv5i2xe7JS
RgNmEXoUmJb9D2fnsSQn0q7hKyICb7YUVFX7lpdmQ8gNngQSf/Xnoc9miupoov/QQgq5hCTNZ14z
5Pp6PVhRdzQ65ddQmMNnOiBipxnxyuLhCrKQK6HUCjh4s2Viqs8t1jvdobXS9qtEuvOm0jMM3tLc
W57SVhgfzMjo3k0dIEQG4U4RcPVaZeTL2V4yfI3EgmHbRH3uHy1qXH+yOvtpKqddRvprr2ggw71i
AAAFbvH0SZbAfEXH6rD0qnms62T6gtwIlQl9tPuVguoETlPJyB872VUIoUXuMU+d5gZceHXClWee
fLfKMhM8YZ/cmpFNEIbFrhKOFpqy71/ywN4IBlfMO6n7+jb/ienrQmvrdPRQCU2owhZekgbYXmf3
9tC+m7205imcF5S5Xpr0mz08KbPolQbZryrqzoXnZA/dBAAn6ev0znaEs7PUXjky1jx3jQpY2Fei
vG2aKmXMkLROmDWUycpQizr989tbZ/u1uemp8BCeQhGEBGNsVtasd5NKAlKGIJQT9LmT5bAaGJ2r
RscmrZv070Vm7FElt2Exg3Itkumiq0SnTd8MCoo9qodmEqHi0pbQRW2FOVv7CEtT/5o0o7WzSF55
ScZbq+grh13dkvP73iTfidG9q6p4OdW2gUirPfdYt8vuxokGG03yco+XclX5Wt9yLeWtvS94OFsK
jkJVkl4bAtdKp3ROWFSJ2/tqFANYcvJRwcxQxNqtiDv02/C97YovrpNUzdkFfPZd5ub4Xnzx+kBk
BYgcod/AytpMu1RLu5rttA0dxUu+NovEmyoBS9ilcglbMe1pfG2vI8Zb5a91WiX0GaF/Xu5NUCaV
kjngWPRaZB+bBucmbMK8e7zB9nhwVxkhY5F3koisOjqYfGzS7LROnNHoszFEcNc4Y59U3NT8Xci3
HAsoFndh0aTKsesyDR+FuAiMQsPuUdIGQEOXIrKo7PnY2PpI+xxIdGDPbXlU9c5yg7d33FWsvz4q
DTHKJoRArMdNUtjTtrIsinVhAt7pa+l08VNdVPNns04Xx1fGePzRiEQNE0pbnzj4u3PeR93OlngZ
5b8X+PoUzBNdLM4WNuJmMUQ8l1056RAiMJ7nJ7Oz4/JzGRvqHBY4UsqgofP+KdFkbwdwMyC+aHVe
fumNRfsGWImwrMEl83HEUPZ3RhfxdsnM0cF/uCgaHNnE8A1sW/TJjLTl/UcWTXnAgGRkK71iE+WI
NE4rWy4dEhSTc9fjuxl2QzrcqXVVhxlOw7fLkpfh219texozXdy9yPegDLySvDfTpcSQ99wOEw7H
zYDmW1X7VdSxsasSvu6JzWfhEF4pAIiTQ8nZLA4MnjIggasJneiN+ZhNbvWjlXr86MrRxBUUEO4Z
AmZ3LBKzqY+rpOh9pEXV/zDHYCVJBzk0QdJs7jqvRJTXcus+xChhPpmjqt21S9IGKEdk97Sr/mjo
Cu5Uyq5vBeRooVshxg1fBkT55XGBm5TnUUDuw7TKgFz0yfwrXSLDPaBPSxaURMZeELv+j5eTTe5J
VEVlDJ41UhCXI2a0O/pSXfoQ0wITBH0x6asvWwEMijlNnrXExZxvyXVow6KzUkS8zUR7bJDJ/0fJ
e+3v22vslZMByrBKHMNtQT1/ezIgfFxGDbi80I2TBHd7zghj7MqzgkbW2Za9HlSVSr0yV/PAwmbD
Txcz3omlX5Am20lBKZEqCzhQ8IGbU9uDiS1nxRrDXjOkFtYLfsQgXivvjsowMDykDHgQV8oGtXyz
bT80yzyXvphd84MTW/rs66AZI19t2/ZHZE9NEWZarUzBhNTyj1lBz823h7y9yTHFRmoPIk2OPG+i
y5ud6XxlQa05F0hSMk5qsJs3GdBOTuOBMgo+6CX2RIs8ly6uIsg/GszdrE2csW12kyO0Hgol1dAH
Uigm+di4I8+uwvgBgi9uHKp1t2mi1qE6GPX57adcN/RmummfuMDi1nPlik5Zd1PRJWU/hRbSoqcW
xp3fVQTLDWnGR4yNp+eh6tWbEqfGUB+ydmejvzo8LA4VoRmaR9smVeLY2YR53RzaydBN/pAZIG+R
KnGi+9IBiXmQEHhn7DgLa/Qrc7La1SkzUnYaWC8Vke00QPYCske8sDaxLrfiYiHwxe8OIddQ7T7I
asmSe6R1eu0J40ws0mNi82fMn3ExU5JEebT0cRCELqV361VdlZ/BbBpg5cXYz35uusMSFtoCQbWZ
GxQGBg0hXt9TKq89TIjQIbIS4ZwUjKiCkrooqfKzMjJU+Cu1ISadKrPEGTQSaPFro5Ih2Jm7pl8M
CV9h6gcNbUwruSOF7y2AyuR9QRY38VlfHBkh1jO73cHx4uymLaoM1FiiRp4v8mSRt0Nny59uN9Vf
22gwP8Z2kudfxsjMbxqaUY1vzwTGrl6Y9WkmIbmnxF15B8QG1H/eXnnX4RnpOxVN9aUfik7o5ZQP
ID1sHMjY6Pac3lcmyrKFkCxyXVTHt4e6KhcA6yUWBiy4upGtRcbLsUZv8dRBjcYQrk1jJiBcUcoN
aizmej/KTL0NEwSZy0dNiZGu5BroIaPW0+L81mTbqDem1nX6N7VS1C9vP9krZwSpFQzUVX4RyP3m
wfBR7Bsp9S7sl1T5YSVRFeCh3PwaB/mN2uUSvD3cK3EqTRh3xaeuMjhXPaihidS+q1ZVbGoJjUCW
tSsr5CgSFQ3geCj6o1OowriNug4NDo/roA1QGSm04zTKoQzxyROATIcBy04x2okC6dpoP3OeyuF5
lcN6HuAHmzuPfb1UQOiAB2JjQmflsLr8fI6XjrZXLDnGCAhC+llHj7Jvx/Gulklkv38whlqZZWuM
SgByOZjkalk7SSLUtMa5zScB51LFlCPGCGRnqOvTjyuOGHg9/ih1bNEkFdRDFNGrJVzUagx1txY/
Fbr5R7MAxeJ3TinOI1HmUbfV+LDUaLv5b6+H68wUZwG6y6tTEEnSlexr5Ok4+nhLaBFY/8b3yvk8
eQJhwzapnVDBQXTAoNYSzs6t87K5L85b9FSpLdD3XesLcL0uJzkRhjZETUbeN81Jd9vHqvrYyiXP
H6xyUutj0so6O+mRyrGfjoRAfjVU2WcL+GN+okrt/sWQJnmuc+K4o5VD++F+xzvSz/q6mfyiTWXv
D848Y6obrYc479mhrD8RH3TQKmp/XkorOvTCxEPXjnrrt6l07nfRznEf1NgFYkxZqtPHFjLMdKAv
UQP+5dn+2q10Bn8CjjP4Di4o+Y2UTrJzLFx9F6aHmQEdtio9UGG6nB7cGpMV/LOEq1B47mMmXN+0
ndREmI89qBnaNfHRHRRb3VmRax6x/S6rsARgDvIybsTNwJUVkS2bajjpY1LdTpHecpPgq62gHObF
P0RU98LHHxzh+t50le9vr8erjc57rzgO1JtM8OzbOnUeKxMtVEmyVxTcca41fc6qTDsuLtrYbw91
tfdA0YJmhehMKcgk6r98U4t+sY6rKFMsqxLRgX78mrS45vixPY0hKE77HjxgH84eNtdeEsU7GfCL
AthmqmnQAIQGCUiRZsvpSlMQFXVca6FFMWp1GRkFMv5e0dyji1a5wYTRDORLN7LOoCQQPzTHCkn3
ysmy5MwBjw422YM63QxRPN6Z6gx5BisAHbLQZEaDb7eF+Qn9wMgN5gRqd6A7GWqFjibUoFOFPoeu
GPX6sHSiflomLj5/kpb9IQObHiOs7Ma4RLWl3FnaL3jh7XuD3AdCsk4/Rb/NxAMCMPrI0kLP7cf6
VlU07c9kOEn72CcxcntT2689IT21p8NQeYv+0MUGdRJPdaY6bJvZOZWSdv9qOL+cJ0LC6NBCl6/e
ezay9eBU06qBkQULcZMPUlatotlYLQVk0uHsjMQB7onSdacH5Nrt8RQPPRByV1+idGcXXscrjA2g
CQkOQhY6Y5vFOU5OxfHY6aE2VspC+z51vwxDN//L1HAc5Smq+K6JnD9GYs5jaxVajb92Ev8wc2yB
LNQCdnbLdW7IEyHpAoYDeBCrdXMwuEYsMldltRpYjnwU1TDfLBzRegCazTuTq4nbjls6aMtO+SiQ
of/YZKq9czy8tnbAXrJtSJtXUa1NzKiDN5/bfFBD5MRa3BChZE6B4wHEPxTIttcBcibR79qJI7iY
Vr4C0lsrPycdlpW+2tdS+EqUoBcR6dLxjaY01YOLDv3z22fLVVRnkFKhMImeyQr32XY29d5O3VI4
Zoi0mvko8OwGMpZpH/tmqb4UyFr+evd4dO5haq9YdwK7zZbKMYvEAHIwQrcxo4pWoozuMkUBlR8P
yQxPmKrSzu64vijAFlIoWj8G+inb43MUVprEU26G7FaI6dJLcyB3oLZ9MIDLIctmbEuyaDm6WB8v
O6WaV1YjtxOsOWrJNFHtrXtQS/V+SIVrhohleff0T3WcLdS61e4kXLYoBGZanVVXa8mezPo2QyYq
uTPx19xZkK98aJJmpmA1zCF1XGfpP+2fJu9rQF2WGdb92Aed2UU/JTl0QXRRwE6aUkz9dnbi9RWp
rdzwtWfioIa2RZENizcaZhNbIYJW8y21vL4KRNEqd62dwqx798KixokoydprpVmyXVhCx0toKhnM
7SlMS6BbQ1FgCJCWf/CwqndwNtvpRGyNsGMVW2FBAa7eTKfn4BTap018zCxD+eiNWnSLlfUsA22M
rNsEI769ZbwNtF5GhJEIUW2NN7b4P+hbHOWWqoTcH/Y9/MHumHaN+KAOmRpAAhUH6fZ7JAdK7ayL
/96B67CgAFddJ/p56B1crptBryJnymI3bNJJfySS9epjMTXTd63Ht8+vvc74Y6qRkh3wMaI4k+O7
c+vhXNP58DdXtAB59TNCySmoJ1sCeu07ka+94OSD5B+QxleGVR9mOccfm8SoPtlYGmW+il/Dn1H2
1XiMRFzn/lAl8meXqv23curQ7FOtxXaIuO0+pmkq4XnPXYqTtSAEf1xc0fxdygI5E4AhznHEFku9
ldnU3+pV46jU1dLknyTFAwlvl3qYfVUKpz54M1pjmVBw2DBdGWe+q9TLQOsWLSF+LYefMU7E7erx
Ew/BGvbwX+HX+5dV0qO0sBBgH1KBW9AsOiM/JGYn/uYJCvZ+xmkO8CqapwwrzYwXb1slQnO+kcqz
hy9NEkazk93P1hAvhzGtuhtP5VuHCEh4Ja49RvabJEHLfcwu5sifPLv9EhGCijBqdISoNAtzEB/3
Hep2Y2/kD4qa4kktjDHpoX6BhvZTWWKAKLU21v1ZKnJ5XKI4Ww49yg1kCqahtH5MqfK+5c8+RGXc
IEOqD0p8mKqKXCIp02YmzWqMDyAaOvs4iHr4a0uXqHDKTPldYBfztxuEk/lkvS4WfF0svutlO1co
rszNnehEhEYCuA7XtzMt+ZeTU6uCbLJrGFg94r944kau9OfSXOqgIWnu0dLOnW9Or2rxOavU7Bzp
zljBfcd4zyfkqTG9bFUSfE4VkDmWEF11IOSYZp8ObXJLayQ2GI2eoV/mnmJ95WY28KcaaM74RTpV
he/F3kKNQe+7+MboNRstZU9pHZzZhsk51FY5/1nUqOW35yU2/apMi4ceo9nPPRJE/2ZRZP1x8bUq
DiDwKLnZeToFnIxDck8VN/8ns3J2LjIM9gxyKEltXy9r+zfkmlTFXHlw7hvhZb+YOK/B5jnlXH7f
8cg2Rq5sbcqsfSx6mpfbeDEpicyWnR4ntKGCNPbUoJcATdxZme9lPg87HYO19LA5Nmi+kBeir0V0
uD2trFkIQynQu0MDZcloFVjDfS2qaAct9MqhSBNE54Ay4Ol7WwiGS2V6sYsuPhr0TLVQifPoif6q
0xxsZ+hOQ5Znn3Gi2etYv3IoQkIlciLcxg51G3CDelAoFKfJsRsA8Kjxop3LuTceSUHlox4l1t7n
e5Gw2cwnSg+IyuNVRNNj68TtGM1cxaYRhUB8HfmrX6buB+l+3YZeqmTenYu9zLk0KjX2W+GK790Q
ScIcrTW0Q9dEUfHVARdhHUoqxY955end2RJe0xyGCOZFoMdSqaGCatoXzUMv5iBpXvxOae+KY4VL
EkUIGp4uzoK1ZfhRqpDqz1Vu3CkRojZ+XC3zE8Uos/W9SDeqoztb6n2S14NLEbxAAEfB2VoJGrWs
VvdgVkRZolKCxxtuXux1VbMPRlYYX3pFJ1dIiq7/ZuczvmUYvDhKQOOipjuhDl1HzyHO9bCYYhPj
n7muP/UWOvOnKe285Zh6Cdoj2lxrv2rhtIk/FfBV+HuZgwVbZKQyUM0G+lCWVQ7nTlzGd22OrxfC
xIld+bXQq8cIUdghUCs6WQdRlUsWUmcd5xO70/vTepRh/QWTKOeA3nz+e1aL6qGoPbU/v71n9evV
TegIfYsjkDSUAP1y0zqNNUWaOuTHxUh06zBXY/YZPRSEZWNrqMPCKtDn7iPl2CdCu5FLrxy8Po9W
ZQjXykirR3VhAtPub1UZ88mZ6/G7xelyU3bp/MmITOfOc9uZBFwVyH/PC/g0iC+HKo6rQ2ub02MR
WyD+yzb6d1JEvxOyXYE/VyUw4KYcR5DHidDXQ+Q/MWm/dlUxCyiPeg+mAmMEW2IHnAyUc9JBr+Gs
tAj3hFTl6n9VZMkS4vS5/D00Q+wEphzLZ2RVMT2aa+Ge63p1+E1cd7H9eaj094pM8bCoddNzJJ5f
T5rNCWrlskwNhNiPoBI0fIewOk5x1v3ZF+m3ITG/85Lq57cXwIvU2+WuJ7SEfamvWgl0dTYTJFyF
eKdu66NqU8LyUbsX5ylvVBHWmaR42CaaXR10LMnK0FSqATtPpZzmoNI7aR3krDct2iBO8Rl7vkr3
7bGzoye7GezTGE2EbGzvDFtVHEq+pFgtI4k4od5DEcYG1uDi6PmcJnbTPRizt9BbnUQbSMdylo+9
SIz0SU+M+V6pTHhGU5J2H/JSAVLJPZl/TVEg+4v8n/XNwuEwDVI0subbXC/qnws98j5I4o6uoeN2
NJvUISlQwc3i6jFVpu5XuQwxi1qYNB/VTOs+z51pFqeKKf5oF3yjo6flpbyhHuZ8IwEZh1sLn8jx
0IMJ+dGPA2V9JxvTB8/EHJYQoaz+bZNEpbnFJVmz69EKkw37m9ZtpJxK/BfRRhqXJAuEU/TiUDT4
IR6ILIbv9aRNUMQN7MNutNbuE3zFC+NA+8UrvnRLK/LTiBfnyiPjLAx2VsDVNQpxA4MiG9MbLprt
tZ0YZmovg1scTXtwTmNnmD4PG9SNRTvDacs7GO7dzrZ8gYVcrToaC6BraHuRK15uy7ZcDLcDRX80
Mj3B2CvWDbIM1ZR+ZDf4Ow5T46B+MhRna2YL+9pkW18Ezp3VSU/syTg0eBX/0xVFV98PRquXj9P6
CYBuEeqTlQ3CeohGPW8P3AfEO8aMRZGv52hmHjlGB0JqNarEkzfE3YOX5POIyhiSzIBnbYXqbqw4
f7u2UJ5Lr7X/GHZZi3dHS5ZD6MIVv5KB4RtczsA0lIZTIRBytCZR3c7LlKOxQEkb5QLvRKUx3smU
1328mXGqVQBIVjI+tcZN8jqMRTsMdZMf9TJJtIeSkFg+eEWxnN5eTtuMnDOMaIWaOYNRk9rKMFpa
PC4VVwPiz5oHm6sVx0Jt5dPcIhrx7qFW9PoKG1mhsVu1Rdw3qRdaU3GUkF1P1hJh1Ctt95mikLKD
/3zRUNlMH1tkrSrRhKApvpm+SI9np3TT9NiVrVUeFdLxwVeAaZ5jcADe4zhM7t9Ik9FNb/Xzn6nn
wu77DtdgN+ttErsirVcWvTWrfr7Y2dmr7aZ4jDJ3QfHW6oxniKg9sVIPPC5g4bTJbdfBCghaRcN/
xB6sfwfd61vf1WBbB9SY+q+NZZarQ+5Cw2emR90dVEu2X7DkMWys6inM3kfSTveEe69DU6Se7ZdG
LRBOmoKXS7dRBA6hdccsqLh6HIbR671PkaMod0rRkpQr7jBaO9/6SniDwuHag0R6kFYZLbp13f3n
Ik/LQlPlOFbHTMk9z5edpZ9kJq27slfUWyOX1hlhNMwmYrv/ayrxPB9aN20hCFXW2Ss0BGOdXDy0
1aL3MKxt8j+vLPBy1dS+8nVpxDuh1XVkxYmK5DAgz5WVtcUzcW4RTAHLW2Fh6nHRSmBLEvyj1en5
oVXxqS0ms93Z5de7D30XZCpXgUx+bCOIqHbzkiumPY4IZmXoGFjWl8opgInVu0Jpa2h4uSUgNaBP
CTzM5RDfSjeYg1pYg5DiuCy1F6KbFnrYApRuZoXDXHqPAnEAdJAM9cc7tz3dYd4MYp2FJCetgcuV
AKm6yetpbI74qn6h5pDRdjBz8zgPRvPx7aGuVjpD0Qe2HFx54B1vRQcUF2l1mnD1cUnm/K9RIndG
gan8BSCAio0TLzsp7VUpF6gXQh80wVb9b5Q/NreCyRHtthKOIGZLAD6jUlqBk0/a11o246m0NHyh
k6Tjz7lAbumJVjhuKe7OaffaY6AdiCAHZVXAGFsgUlkMde+USXvEgln5jcQqqj+uYoczGg8jdbPR
vDNFphiHaXYLv1eBSM1uVe/s+evZpxVJQAIeEJkESsqbD003SkXXtj+qhTY/9K23BEyee6MVMZQd
VVVAAr79va+WNMuZ3N2DcccNyeK+HFEbMPeO0lQeo1ws50Kn2Innd3ZCYnJ5sLxyCqq+Wg70D/c4
SVcbl5ER7FjhP8TgQJIvRx6Qz2qXupPH1O5zlMoY+1ZYBLcERFm085pXR9M6GLQk9g4LjlLv5WDs
WWVuFlseXWkYPwEeaGcpVRE0pj4GXlvJm2mY94yFX31D0J3wrUDdEPldDtoOBj18s+iOLglUgINp
EqKyoZ+LOu/eewryflxPUNghbCAvsQEMVPlCzq178mioie33/fBTT/vhmymd+J29LWd1I3BeBDXQ
lefUvXwpnLPxXxx1gkoE+27nceo+ZL36C96O24HcI/F47wIFsLTegpy49NO2HGarnxSnmzt6OspY
/HaiPDk4cH5sPOhoTvv6VBpt0NLsDpTZcj+9Pfj1fkQC1YNvRRC0ysCtIeZ/ruAkk14HCpGQVSvc
EwxtwbGke/eOWkb4MC//w3Dseqja3ooG26JiqFe004Co6HGRi/lgLnL2p4bGmhU7+Y8R5d3w7de7
3hVU7VifAONeQtjNqlkjvCGpbV5Pwr6xe3u6Vas+Cpq+r31NaspdNaH4/P5B0SNZ0S2gFNCbu5zT
kvBjAorIvdnP9nGuPPc06sMUenQkjtIUxb1dD/HOm15vRVhrLCEalmgRWFuKXu3MnlubsgArpOdP
Su06yOt1c+DRTvkf3g8bBFI9mwIaKLvL94tbRx/JlovjOGkDdEOysKgo7YcyKd1fVYG5j0P8uLNL
rhADYPnAKJDN0gKmTb9FcoENchZlsQr0j0bxIc6wxz0tJf0QoFH6jbUYU9CNSUQrw5yKh7TIer8u
PeuXi6/yYXEz9efbX/n6XgHXRolFXxtcoOk2pzvwrrhCz6o4eqUqnqs5UnBTIhMA6F6FpSuT0JEG
FlWidd/9qZl49A4QGFwXtrdZ1Akpijt3EvZMnedfB0kdxdJFf5OmbnN4+yWvOFa4c/ORwSrBjnxZ
V5ff2uo0QhGtco5Z53hn0iDnkS7S8mymUjkXg2W0PtoO+N5luOvhZg3jKdeKr0Wl7sFqrk4qnoQ1
gAMRZS0kjDfHspNrTl1agwNuHHgQvpKfabynH2YZ49tZmtZOi+Dq88LXXn2kkDMBPwj05vLFi6wy
xtiwpyPUgOYjwJF74YE3UGRT3zV0N59N0be/ekd/r/MsAN4VKAlnaJX8giRwOTCT3ZtZtqjHphcW
3X7yHzNtuycnj3/mWJ3tbObraYXnA6iCQAUfELbY5XDpjFSLyGrt2Ml69IVX6KeoLWlQjZRWh75W
fr97RZFmMrfg8WnyIMi1GdCr1NlW8HVVKcM8m96YPfWxnZ5EQhTsI8LXoNpikx5nefk9syqVMDV1
QizE5m9vP8qVeCZTvdqA0P5/ST22B7UoeUxaqAtcn1Kdn+KsldIfJm4Jmh9DHJ8F+NXuWa0z7Tu0
EbBy3mglY0D21Zl+U1fuUWKpU9/TKERIqy+M5auO1k0UNpGhLQh1qKMFPTttAGTPMHJ8WTV2h16V
npQHDqsi9asYLtfOWXm9dunmrCQnJpl8Y6upUUw8jYUK31GAPJ8BVznOF+R+xHNqotFAgy0LU6E2
QWFPe8CVNV74bwLpETvRLbSxiOZYRBri8ut2YAl6baY3nI8GrGTh2rcZqnU7MIrttb6OgnkA4Qqy
IUSemzU0xYputom6oKWuL78zJ/2nmuzisUs95YHOEG3cpN2zy7m6gP5/UHoO0KSgkG19EkbXhJww
mMshJppvaBoOBmhRtwkmM9Y/a22ShkUNOfIAdi39JDrP9Rdvrh7NSrSnFgvS89vL99VJIIQi/uYO
hix/OdXIq+UJkp8qCIqKc9fpoEQkzNcMgsIV56gcjFMDvGVncV0RG5kHauUwwYlZyWi3yl1WGbV0
ZLvVdW5S/cgovZPS5t7nyhTxn6wBzJHVrgjkoE4nWMAVZfgmvil0skybttAjoLTm6EXgik2nKs9a
NAAeK7vi+xRXkx8XbrJzX17LsfPEMJNXEWegN1eSGJlAYyaTwApbs3PubYM2eYzYZnFolRj6id06
MDMKT/UVmYzH1sztwAL+EeLGrnwG5EmA02V75ccrpsI6jyv0EaQfRxAH4uX30xRBTT5GStfquvEf
vZBDD0xg8L6Oi3BvRRopaiAXDfesROmpKJqp3ir+6iF9M1ENpf9Jui78RVXUJ6Wo8q+1nRrPVAjT
wa8sgCDHt9fbNsJcn5etTa5HEr2KLV0+7wAIqOpQIALpl8rnkUbMLWKwVdDb9l4we1WseBkLrhZO
DStPYSsyPhY2UVsBaCRF+eArN7/yQVGAZcXF0P9qYtX0AW1lLO86DWfFkcelt+ud2Oe19yXdXAFM
a8ixpdTYseTg6szpIIzlT1IlwFsizfuMtJU57e2pNXjZHJtrgEXta72KoAtczm1L6gwRmmPTWHr6
ay9y5tQVzuAT8hQxMbJrW+TODbtNP5VAgv18mubGr41o/PD2Z14/4/ZR+NIrUw4E3lVAMHhlyUZu
lkNJJwajqm4J4sysblVVzgiMLHtyMS/Ms6sBaV+QaUOTgJt5+e4Kst0R4y0HtCqbG30E8f1oiUnS
cIMd2vuujIAeFook1seFKLMPMeD6nz0O7a1vWmNuhLmRtdqBEHz+NWRKzK3aJ8PkO8ainCZOGuXU
t2b7j1aP5oe4mErWS1x3N5bdWePOqfza9AEmZN1SyeRY3sRT8Sw9qxATNT1ZYhmT5cpTHJcKBw6K
Hkse7RnGvXILUJJeBffWux5I9eXs2VOBjLcQ88HGv+SgFUkeKpNT0opsShzOlB99nGU773i1MyjA
EJliNYCuEUXizSXfLDFgMcWsgrg33bthWS103Dw+e0Lfky+8er11qLUqbNGmIfXbvF4TL+MSKS5D
6VK5191pPKVVNcNms+wg84QdLkJ275XBfBmUwaikaSt56HJOIzclq8+9KqCT3PwEQpIEslWrezce
xM4hcxUvMRT+risEFRQ+n/FyqDZj+U9qKwJH2OJ7BuHkYKcg5fYOmFfHWbXv1zIPqOLNZVNPg9QH
Hj8oo2i5pRpC4cVjYoN8SaPPBrprqK7o9T/2UA5PCYroN4ZEBLiyS6MPo86xfhMRm8cczfadGbja
MIhEQ5UCZ00pgVt6E8a0ejPqkcgF5UPD+0T+N4WQcWb4n7N3GkSl7dTjX1m8oItxGQL0S6Nxyzwa
MG60U0EnvxGOcwQKARDE69DyW7y9j/vaq7FoX16PLbo91bF3mUEtsE+ivgMqnwHklDGmxJ2Qxame
8al8++h+7dVI1VdJEPjtQO8vFxNksrywYFYEPY3JT0mZFJBp6uaud9y9yu96jF0c2nw1BBt4JxgA
NIU32bhLx141FzCBiN7MaTBmTRlm0YRD2ZgY9zKZ6ke9x5rg2ChWFqp51wVvv+u68bcPwGty5NE8
BF2zORhEp0ZOVJXoiDjN9AD+Snmq2rI553U0Pi4zXoSjquQJDcGpPL499HXkxstTgVllnlcA0pb9
QForOs2GyTpmnRChbfbZcIJRorcQR43o3OBUMN9SlKC1m+Bh6JwisxzL8wIm1/w3X6rm6GgK+kbN
UphfmpnarC8XJfknxlQVpSVIQTsn9ivH6MUTbz5XXFZK3JLmB6biyU8O3kQ3sN8yuLAmiJ1ycT8N
5q787WuD0mlio5EtsCjX7fGf2rLtZFNGAiyCwYvSf+e2jXJfy1HhKeX4BO6uP8ZAGMKdj7OGStuF
wbKkscyhCpFnc54g8UBVUClFkDQYYPxIvSIyCA3iqDoteJvlpygDdBnU7WDeFInM/5GLhaolzPdp
el7aqBMfXOhqn95+rNeWK3NAeLMmT9ANLudCFBmIU3zmgmEsnaPpiil0B5VwJzf0D7lbCaDrjVke
3bqod5bra6cQ8AjCAxSdua03R7+WpSq1k6IOYsfoEENUEZxh9q2vLvXvp1lrfr77Vdn7UJlXIT6+
wSaWbRYCoARYdCDzRg+ka2bBPIjosBS9GpZT8keoRva94eDc+fSvvCh9DAR/VkVKJEc2xx9yO2lm
UYwNytizD5rZlTd9kfeBrijmKdZ2o/ZX7lSb63uNEaAI8ePym46O2UQiipnY0c71Y+9aVXKD9Mqu
jMr6hTZLGukIIq61ZwrsYDNQjVJM5I70YiNjxZctc2afhj6S92MrRyRsJuXUKHV+iBLaqP5Y9d2D
PfWoAFRxaftUJvC00PTsw9vf+ZXtDRpiTQn5iTW9+c7Z7MUdXF0RmNAAHnu9yw8KwIlz1UbyI+g6
4x7n6S9vj/nalBMCQCpbmyvccZspX/ICQ6SU1GDEFbaIC/vBwSR+p1d+tZAABKGBTpeR+iSDbEZJ
M2pyCs0WZrpKD+Ajs6CLBITVqVdve3BDO3fZa+NxKsCVwd4BpP3m+zq1LnV1cFy87pVmLT16JxqU
9oPqVs2hScddhPDVGckLrvw91hSgVJBHl9O40DNw8K5hQF2Ba6MUifMbxMcUh9JSlDSoEWt4Ao3U
gLBZakm1PUbBK4EnoR/+j7Pz2pEbycL0ExGgN7dkmnIyVfK6IVqtbnoftE+/X2gWu5VMIonqgQZo
TGMUGcEwx/xGFEkHfRgQyDmt9NY4KkkGbj7njjlZSR+Xp8lzk9lvjNwJ/RkvH9B8+Aueq6rqPF+J
UCc93d4VVzuR6ZCLINYBRwEPn9WVb0RRV5Z14eK9pkjLLGCryOhARTyWc62ftVJLTob1ZtU75KNQ
doUTx25EpXmNVVPpdM1pCI6CFxxFo2ay43MmSmM5AA/zDlM3e1S86j1rsKszIIdF9s4iGJAujqvd
UszqYKYWw5rFYMV3buqMcdCVU7Qnirk1EIodFPqkyRAX6uUuqRUy6UYpPEjKgMNNYY8vVWUVX29/
vK3NT4cF9UB5v7Ggl6Pg72yoOY67gaY74kUbXXZlj5fCgubZvWiQp7o93lWQTNdMcvDZ+PSS6GJe
jtdijw0/DHXwosyo+6HTXj2JeLA1v9Kr9tftwTZ2JpcIa/dnd1651o1wdDAh5PGzwBG+04z538UY
U9+ss/7eK/PiKWfz7sR6GwuK9C7XCepzFBjX1f8ZDTMyDcsLKneA0jY1NuhEnIZxOkt+LYO+i8ff
uE1452VflraD5G1eruhkZfVSUXwNFjSegIgXRRDy4ge4n5H6ZJV6jHIlPoqWwvzUOg0kXjxY7LEd
7lAr3FP82Jw+UZb8Odzea0wKEkNh1etxKEEU/bkYiKxGWWAtYuc7gXVyuv2FrwI7tpOMrVzoFpjo
rQUdHJVLcom5SpUytPQHgl7nfeaNw1MKq/fXYi7qXdMZ7n1iaf2ec/PW7oICaTqedOygVHm58Ca3
jBgQqg/SUNECK6nzJywu80NZtN0naQj5MibjZPq3Z/ynu3IRjjBlOJ3sMCDOdMDlvfEqru+o5Bfo
J4VB2UbW/IhqTNb/AEhfcpoqZeqqAHbrjKyA6+XPbgcoPBgHTfytLF2TBJ2pOJj7ppAoz66DNFag
T6H7Eob62AYJqUh5TmLazr4nItEEtafgSM7awsLDny7Wf2GgGX9OB1FS5qZVh1X4YHvJdxPhnmNt
VzaYhz70ysdMmVpcUsi4lfuoVVrjEVmy4a5M1Gr0264ovtih1VA2NNww32lQXTeLZG9eNkiAZOC3
+gcs/2qNZjVMcD6Y0JVqZxt5DQQV/7XDqnhoQNYeOn0pfqJDg+pW79X32pJ2flp746dcoUWCYvpc
OztfbeNY0MuHUU2MgQDJFfKmd1EA6fCrS8Ky/7Y0oy0fx3R4TKvcCrKpjqKdQstViYBS0//FFBMi
wj2+3CZNiaXJ6KVEDFOHpeNCVxU4t3aeC4CP/qAISr5p3cCiJBJpKbbhVbhz129MmlSA6JSoWboS
yX//6iuAJlAo5LV6MM6jA/lGlF2QdrnqHVvT6N8raIAUb60dGgDXMQPh2NElBLJwOWRVzi3t3doI
qrRankZ8FXwNAX5Ynf1yf/sgXs8O2Dp1XwbB+wnzhMuh9FjvyThoOObpSL6jlvPJ6dNfqZsmR11L
36pRxYUKQZ67DuVzk0B1dc3baKobCf8NZjSsju40xGdc0auvs0b1+fbMrt9o0ikC1P9BVfG5uJzZ
jDtnVNW2ju+q42X+VCX9r74vbedEuwhKz+3Rrjcqo6GDQiOO54LO8mo0Z060sUCX3rUy99HNLGjI
8JTmxM+QZT0vSex1B5Ep0Hix161+6fmo7L1a17GWhJWjgQoJ1EMudnWVe63p9JE5gr6tW/VxyRfj
E7um35np1o5BW5UWNvk5rg2r8zCiqR7VOVS9dKqQj7Ln0DhkWAEe8bhfviwet+7tpb3CD8lNIzUP
EA8HTAEs4HJt1bZB1iopIPfUnludtAkbQNF37oMVd2BoKO4pQW5nRdAUQ/MtpO2AFEIZ/ojyRv94
+7dsbSoIg6iq0DkjqVvt324WQzONcLCEHbuntiriu0TY6tmAtrezzhtD4ccsM3X40yz4KsacZsNQ
HCgiQZhq+QczdT+RIodPXTR9vj2n69Y2PASudKot6CHQKV1dsp6pp0OatmbgTG35QuGr/hwSANVB
Xrh161tllUx3WRN1kz8lrdP7UQehyNcX181o3zSVjR06PNhAa6DPv/0Y8/ShHiJB5zoNvsuP7+qK
2uUDkPLcpTYT9HUf3iEKUYxIOujVYWcp5BG5DEvkJiNLAA5hSyTk5WiphViJ6HojKNSCTeBXtdYv
fuJqS/ziZlA3MNKJ2h9T7lGHR+ln/KdwaQouJv+/QDXHKtrb/PIzr38Rn18KQcMx5Otc/iL59KhF
m6oB9KwcM8rR+I1dSXFqMOn7W8BT7mA5FCYqV4JMRINOeJoX0e0szMb1BqqeG5u8B8TBWk8lLhcp
DhmhA1SH07HzZv0wo9jweyKNvF/KOm38yFOSmLBjyH/QIt17Eq9EjbgEZCQEmg7gJnzv1SZN0N5U
QqdQg7DMxwfVFOljnqrtF0tE8wPVyfY5KqYqiJuFEDBXIv3noKrVXT4lw7nEQu0TiJvq51ip+YNV
Wek/tzfOxtUrDQeQBKY4ygKtrl7XRKK0qDI1sOulPRoohaMS0tp7boXXmAapywlahFwXeiSUgMvd
MGN63cxRrQZ1o9to7Y0gFloBx8KPprqBTWpOn2syNxxSIXJ8SBcId4i0Rjuh6cYbQHcIvpVUC5V1
2sufMdrm4DhJqxKMFfFnPUuab6aeJF+hLtuPEzjSnVMgo5DVIYB6ITWieHV4Zlevq4a+jVe7PfkJ
CgMfSteJjv2YFw+6N9b3wmjBT9F0vL/9TTe3HIQyTh8YSrR95K96FfmNzKZeyJgCmxfvL9mUeqjH
fP7cmklxNyUYWUPcDcN/bXtuvxdSxQqIvQdygPxcfW9GE17TIsKvbMlc8TwWVb9X9NtcF4pv1CJs
CRiQ2/LVL6wWej88HVqwYPlxr3focRp4yT7AWkOjD8518+yYS7uz2be+PjuQXhTwbW7K1WbHRaUf
s7LQgkGvoixwmjl5JuDJDNQl7aQJ9GFAKub2x9g6YMABJXvDJvn40057NVOlc9TabGYNh1Jz+aSI
+KthZuOP24NsPLnEwf9/kNUdk2H+UE90ooK5hdV0gGO2IMDnRWWBiKWY/ssygl61qXrIRuvqEIVL
y8tfDlqAQqyBc72l9+ORQzAH5tjQ8OriPX18+fvXx0hKkTkWMRABopz/60VcTE0p64SQONGL+7qf
s4cp66xT39TavVGXv6l71A8l4Ou7ty8sFAoYRVQ5QCmsBvZEumROh3YBcF1ImThqoy/aDu/htHU7
G2VzjhwGHimCUxgbl3NMgS0oNtd/0HnR1P7QCi0cn6a00p5o9ZYGclWoPZ0iY1DMQNemaM+va2sP
cSi4MDiV4D5WeyitknyMXTJWHVEqbO+QRGjVpfzYIIhyvL2qW4EbMwT4ALyEF2GtaFfTyKriBrv4
xban6dEesLP9gLDaGAUII7DITWiCKS7VrFXeDcloiscin3XlYy6Q9vBFrbXOyRFx/zVWudR2Yoat
awLVXvqndLdJ3VfXRGhjMRuh0hnoEeyuWkvw81ji7ilx89+wz5adpHnrLpRMK0R58GdFwPryw4se
AIg1UcNClxraYWF8HUr66GGf52d3bJxDaMZiZ19vpSYUCWl+8BFINNdmXqVjJcagcS1hC9qX39xs
wkyp9ZrpqGd2TkO4qBo6l4vS+31SKsbD2GUjzoAxeEGfVDmu9vbExkVJJgrakZSe9HdNxgIGoFXs
PDWIFTxEz2pkaeIEzrjJvpNpLBWmeuQ2B1Eby3iOowQ+GqF9yvJgx/U91QodI0wdoLKvThjxgDzX
or2Nu/Ub5Y6VHirwcNY0UqErBelyp1LHazRqNqF+ynN3Pt0+Hhsnkb8dSVJEBxwAHqsNQb+zH8LB
0ila2/r9VC3W16Lvn9W0Uc5vHYlLlR0g+/L4NK2fYc8L21ZEtQ2PfyzOSeSiyEGl/K+0GcpPt4e6
3uUMRXuKzyhHXL+DcZlERmd0dlA4KuLGiYLTJtcNwmwwAGZFG0+TNU87K7k5KDg92e0DzrYWOWgW
04Gz2NsBT5KggGFTiacG4J48hKafksKc7r1G1Xdu8uv7Q7Y9dK4Camzgm+WvevVaYUyfGHrj2BSl
oYPy/qKNMqnWGeGd4uxU5R7SaiO4hhdKC17C9fCUXrO6UZIa+4wCT9DO8/IlLmq630Cv8k/Qf7sj
UN7wnYb43jFtdeNdODnz566a957KK2sPieSjIC5tc2QVcJ3oxHiPjsjF2URXteZk6F5JFakonbCa
rCFa48SuC+Mh6p3pp6hi/UO+SKUtK4Tg4+up3fyrVrb70yrTWqATPjbfUDJA8zK2prnyu0GZfjeN
23gnLzfdh8S0WuMBrofy5fZGvc4YmQYlU5YTCOtVP1qLZ1MY6GAFjtaM6tkutATXWVOvKMrHPSZA
M1iZU88Vlh2z3kiqANtNzdyJ4a9vGgoHNB8pbaCkjKbK5R5qdbtTQwPynp62MBqtNHnukN/Y2anX
N43MjKGYSygbhYrVKIuN9oCyuGagTqNWvTRDnSsHczKmX/VCQr3z6GyORhWMtEuKtqx9duuowSfa
9szAqPvaeChszSzfLTqyRIFjd0gG3v6QW8NRhEJ7AEVVKQJ3uYSLimOgOmPusYjE/Wm7aXnswzj5
XulNurOOG18L0AQ0CxfmNPfoquQlsHuTnhMOWXQb/60hq/e1jpKdOGHjWmEQVg7ddpIXY3WtAAV2
wTgyyKLWioFDQpWdKOrFMG2mdrHvC8Qddkw8tm6WizFXQaGnAwdxh9LBNAMy06RilYR20HQScN9f
qGxGn5ZZc9MA843pnE6x+jh00/jtzR/y4kfIE/vqPrXCdjGHmRM5oxt5dCTee0zi9tkFwPH2LUpH
E6IMiHy2zBobApKvK6gpugFEEjonA4v+oCwNF5QyLXvFgY0gDCQPdSEZ8sgEcbW6NW3D2strN9CU
ITfOdZwbH02rW4yzpxVNdvASHZVXW2TLeOe0Y/s1mjECxREmGu/Bu4bFTtNq48QANgcfTHoMtsJc
7TDcA82WHjXbOOvs35Axi79I4KfBT7Hn3EuMtwbjrJCFA6alRrIabKCFX8JxYLAc6Zg2atzPxA/t
ne7O/Q6ddWsovPAYhsSUx2m1zmaUJOmgpU6gzY6iHZAacEe/idtoPsSl7n2/vV3/1LIus1UgMTQb
qXORsQIiudyvRUW9w/U4qG6kmx1J8diLADv2PvH1PNc/JUsyU4W2udR9GC7leWgNKjAlAMlcDPGz
F5v6+fZv2loBvBmJJiETQLuSd8urI7SgYBjFCPIGimr2X4qoHYKanjqsaWvPyHTrLkRZiqVmS5ve
mr3kIumf5JRCgyQd258pVfaHGpmzeOd2l4u4WmSK/7LLSh4J1nW1yKEz4zBZApCJLavQ/Xxx1N9I
76JEJBTD8FulUH+mRbOnNLIRHSAtCHqBRE2W1laPilkZc0Ew4AZjbbolSg5xc4qJLs0TvnVL5M+z
XSxHXa2jz6Kd8trPR+FoO8/NVqjFneFBoIMqLXnSl5/Tc92iDo3GC0LXE+7DPCjacmgdoLw+6DXl
JVaKIgkm24lUJJNqflflahhQQ4sd3qvjsvwz53n1AwgsC9jbWp0EZu84kZ85s9EFrtqhxurMaX2v
NPEIesWoU893xSjStx9Ni7BV6uJI08p1l6QUUatrPXiu2puxbPJGLCJydfndEe5+fesZwHGEkUBu
0OkkqrpctG40pmoIBe7zqiuenARpGPQM8yPucOXO5rx+qhnK5VKDy46iyjoD0IST1XPUxgdr6Jtz
ZktVZdcoz9nc5s8ANvawMNfHG1quDLkpmoL9XuNwFDIrD2CsEtQhPHZR5uJQW7X15PbpHuDpeihp
jSkNZ8kYkdqQx//VTdIsSZl3AvaGYuglZeOMx59K1XujFt6b9wZDURCAKy+zqTVYzZsGF9OyiR5p
BbqlrfveTxesHzrXqE5v3RtSCEAKlrjgeuA+Xc4qHIwGDRG8c+3QDk85xY8AHTv1qNeIjt0e6npv
IDb3JwWGjkRPxLgcKu3hO6ZxpgS6niN2l3rWfEyUcAa95HwoVPPfNw7HUyNLp1yUlFZAhV0O18wj
4NQeYoVQ9Zl0eyy8J0QmzR/1JNz3aM+1OwNebRA5IHBGCbSRcIn1DQkcdJwrQwQZd/KdaYrPmqLQ
bU66vWvwaiXlSEj9csSgO4AGvZyaGed104yMFILTvasbbwiSKJz8Jsc2p0+RMry9lNfxmhwQoLKU
R6JAtQb1zDFcd6dhLctCD/0+VuNvEzHkg2EONE/ayUkwOjaXn8ijp4/Y6irvFTdK74as6fecDbZW
GXFrWbnjkYUlejl3xNPaAVglccXYNh/ysMCKEGYX5pd9ukfQ3RyLcFBqbMm1Xh2OgWc4W6BPBHUR
Id3Qwlh86CqCFt9Qsunl9iJfveusMVeLBGnwqFNKuJzYpCBSutgMhpLt8iPJ+ux70wvvuYqTTBxG
G1Q64oaa9+P2sFdRixxW+lIwJpWw9ac1nY6/2TJFUEwhUG6RhSelr9TT7VGuogc5yv8AhOhAUe69
nJyR9A4O2YySemI8hGOKhIA7WH49IzPuRlr2FIo8ecJ5ocdbGrnq/zI88QJRAyWJdbqvRJMShhUa
HAKt1nM5WbWfDbNxNBYh7hdHLA/CMsQZVRDFbxQz3Dk/15+WzJhTQ3IF25Fa4OXs23FqUmGCUc+0
ZfkxDbkryZUZ+sGTVzd+ETojBiSVsycJfb1/qebzh4qKjIHXnJzStSs8fuMxoM9N3Ity+sfObj/g
q6Tuhf7X2wirAE6lAfRRhhmrKc4K8iNpFw8SNd5ax1F1lY9aAuLZj/FP+KG2NgozuqP8nJa0/ICC
gP7gJWn82FVIQNTaoDyRfLqfSjXce+G2Fh/wE6E/JUl0fVaHuEec18icsA+sNExSv0OJ32+hXWD3
pnYwBZG4xepisXYioesdz2EGBSWDVG6Qtd2igGTimEBvAs/LisavFhc3X7LL7gclW+i0UIjSszHU
w894IU7FyGIBGHJ721+/E/wGEhKNC5OkbN30X4qudianGYK4GpozrifD+yQS9Vc9t+PPwA32fB+3
9hsXGPAjXG6IalebYHHiSsc2qA9GZPBx8yKTx3uuD8yutneO1MZQzMhiZwNmUIENXh6pnnqF0+b8
3TnPcdDEqImEKLceSq9sd1ZxcyjaoBhZ028hsr0cSklFaTemClrIizG9kqCGwtPKR1vvdwGBm2Nx
Tdl0kyTLdLWC+iA9CWujD5RC19rHyRpr767K4HupXjl/ffP2oAOpQU+U4EMy08uJxTEyMoPHYHVD
FyKMzfepIU3f4tEpDto8Zm+mlrANyT8Qe6Ds44AmvxyQVyAx4AP0gTPn0HVDbkCt5ia4Pa2NAy83
PMqRwOOh869GMdtMscTU9MFMQj6hUYC6u1/HTXY3T473ObFbHa2akLLa7XE3rkDoLBQppU4wgaB7
OTswXjaiWi0XDQx7fP2SKjnTUFP3WP1be4QrlnoVlxpow1UiovaSKufiEw+Mpj92najOxWjgJARx
6HB7SptDyb9NSnMT/62Gyuo8RBmfHWLUeCcSJWkPeOT+bfalu4NPui64sjc84GLQczhpBOyXq6cA
5pbEAy4Lt2uQ7Omq31W5uIe8wcK5WhT7yRTYOg+j9itNkuUbuIS99tXWByRI4UxI2/qrK5uKlCU8
jZciTg2sqOxlOXXukO6s6cbDAJJalj8lmRGg7OVEASUVFVqjQ+BiX8kzMIb3gzUXR6Ny+3ei8Trw
csIOPCpm58bw9nr8W58UO3AI7BQ6KaavdqlRt0ZsDeUAND9JT5OSNTh22EPQ2JM4vn33ENLSFpCx
B9/3cqbIAShuUeKrPJYpBhMNdY4Ba6NgMps3ayDI3SPLQsxL3merjRoJHDYaleIeFc/ulzp09Rcv
Tov72B3CnZ26sYDsDtg/VG4p9a3l/gvsJfCurIcgJAs5mEWMKNjkjH4xwnO8vYAb7zeIPUhyzEk+
4qutMqrhoMU5nlbqwguQ6GKgttVgkOp24LiCOqONe3vE6xIuORX0OOBayCZTnZa791WVoy2sHDVw
3tUyBVTkF/lSWR9xyhi1I3pazd+2MBMRzE5fWj6cNue5wXm1PADrdj5MsEOjY2SXWv/Xzs/aWnSN
Vt0fLVDYnquflU5WpKB5x3NfTs1JgXndnHoxgoni0qj/sa2sbAPqQLH+FTEvOLQiTkbetbJ+UjSz
g3uX0mh4mizs3YwpL9RPwsCoaCco2TjaElNKWdZE+wClusvF04pwstQkxdXEQzXJLtM0oDJrHr0m
+5A0wB15rLS7YW76E6BRc+f92VojNBalIjNu8FcCtJVjkZfbA895nGBe4lnKYxJpvyD+a2+tT7FJ
EPKlEUqZH7Gj1WlLvTzCZB38dI2GwR+G78EsRRxYC+Ynt7/8xmMucaQsK94mtKVXQxnEXDFOO4SU
cTM/1nQuCGZbpMqxq4tQApuhwDTtsDOq/FsvauzQ9UmbeGJ59sgcVpGRk6CGr5eYhBsR22jUp/yH
bVXlh9tz29gujIINNoEs78E6XAYmoKWDaQ6BBmT9UCxCf0SZwvjLS1PnpAgzPjmVsA+JF+l+pXbm
y+3h/8j6r2epYTPKWQeQSnH/crsmA443xZhhhT7ARLnTw7CmRT2H4eyHnQaXMmz6NDw6yIGaxzCu
xOTT9+n+Sc1p/je3evVnU8bNuQILcBrCML4fTaf40ilZYh+jbDRR7R5jrJUSBDeoEo1cpihQdnZ9
mqmJJXeulY/5g2Mp5RFCrFftzE+7+ooEErC0VaD4lG1Jgy7nl4G6ETbxEXAi72tSD2cvxKpvyGRS
Cr/wlLkFYI15rn2r6HCmkRceFevvRWI/U5+/x5by+faSywvgYsXljsL2mAIybwdw3MtfNIVZo8EQ
4QLNRfo1I3X5XDnGhNW6pwPrc4uDknThF6fIrdPtka+ekj8jw7MmrIHMtWbr1g6QoJwXJIhmT1K7
kVQ3O0FLHRvJ49Bn3f3t8a4uoz9nh/4UY0mkxercFtSv6ni28DFxw+48TXpzN5hIsghXn3bi/a2h
NJBzHCGX4HuNGiPLTTuP/kagTbgEhflYnk0JA8Ynbo9OufX9AMhIOS1aNwTgl9+vL3WrS4pBEKS2
YRVkjjD/KjIt/CaGvDsAWa3u6zSd3vczOue3F3RzaGnSQoyDCcm6t4qQQZWq5sgHRFHmmDYYP7sQ
Oc9oo0VPk5ZEQYGEvd9B6TzfHnlrfUE3gY6l/Mu8V1FIhjymZXWC2l29LNLPYAmc0R6PYd7uaSxt
7VIYeXQ9OLHg+OVPeRV9ZEZrpZY3CwCoHTabnjEfJi9Z/MKy8sMCfWin7785HrVduGroYfAPl+NR
kuQj0w8IsKBApSYts2Nj4vmFGmn3ZNsi3vmIm+ORGrKWUKi5ki7HI/RKp3FJJO8qG19E33iHTuuq
+9aO+iDD93QnJLgyzQNLCZgL1XBIwCQ26wXVlaqhLl5IV9Q6QXxZoTN8ipXB0gKjd6wPRWoX7sHw
nJ6nx1OiDxU8nfGjGvcL65/G4+iXnVG6vpv17kSDbS6+8S/1T5kprDenJvLHgqz/g60nMV6tDkno
pLkxBznjxT96k5u+DxPSZzLc/PvtPX2dbjIWmEwydUnEoGd/+SUiLHOLpVZooWB99J0zW3/PzMW8
c/pZ+yXaMvd8rWiTR24B+8VU3OUfTW37N6tSyF9B0Afujk+EEOjlrwjn1JxTjxmrebgcet1N/5pL
ocd+7ar519tT3tp7NEgRuJFNfEAal2PFkYHv0tBSA++N/gNPkej9EE0Y2s7oVR5EUu9pfF6/vywO
4SgtbomuX0dROG8Ch2wbbktsSj572aI9x3G4E0RtDiLLZWCoCdXWpX16pcsyOhhmQTmcvliZYr/L
pkG/u714W3cgzID/N8pqu2gafDTVrQQOqElxiBPdC2IvTzHvSu3j7aG2vhM3BBUs+pYSFH75ndy+
GJxCyKgFt80n4gj1uSII/14TxVW+MnPr+rdH3JoclQCIuuQt6B+tJgdqdSoVvLkDDSuJIIT3cU56
l7pjm+7Rn67E1+WFBD2LUA80EontanaLw1U+GbygKLXiN22JznjWKeXYJy9O2k/KWIsUtFIzSW02
MSdH4pnI8a22FF8Ai82Ob5uVlgexM0bWPZfFhNyPrg+xX+U1kgsJDkMf07gTlOFyPbtPx14x/cEo
0t+jCXjfH0TY6TufbHMBpQI6EQWk13VFruOb2JWFELfnLHoAHt8BJ5ipZ48u8+H2t9raHZRqqeCg
ySyLEJe7w8GbySktIshyyuZjOxTWL+piWTDalnJAfH0vpd2aGmcXiAAbQ/Z+L8dDbd1ItHCR6vXU
NEsFoq1w0GA2zfC/bEP4kdDxJauZWuDlUFqUm9Qa6ew6eZhACx2bp3SeDb/rymQngd0IpiQAAW4i
ODwKR3LWr+KMwVLswZzjPuhhFf0T6mj3+rU5D4GNFNcDhp/FcayRlButvtnjB2+sKEk6qDyDJsk1
mrXt3Cyp6pIiAa7evt1Y4i5TFtN3tDE73d4sm0MhPyT5v/Sg1hxXR5tboykJLZIk+ncQlXHS636g
CzWmOyPJb7NKbKAWokhBwwu+57qqWGexWFKV5xQR1+qYFml9Mq1aPb59PhLFSPWU9+sqqeDq9dCB
Yz7CGhB6jpt2/N4IfRxILuv8138ZjIcSdjnCn2t5sdnrVNyPidVsYIuB0o/dQw7d4j0aCtqX20Nd
FTksoBVoiiEFDnoKFcvL7TiBUrRTNAsDzUvCg65X3tlYhv6UZRhJSJo5Felda52Nm0QSn2X0QQmC
xOly0FSALq57BgXSEj6hnYPJuzHqpznUpmDQ534nTduaJAkamQt7X2Yxl+PpMS4yTsJDTf7bHEez
H1+g4Zh3bCenhCTaVveJMpZvj7iJfjlooD8JRtawxWUyO4vKG5cKkRj+pfKhqbMZbkXS+hF64f9h
i0pBOlRyaSJQubqcZZYmUZXIIn7VI0SXOb16Vynj34vT7PURNtYTuhl9VhBiFP3WMlCyuSA6R+l4
51zzEIe1/i0z8Ts+VGi2D76jtgooW6GbO9D4jbuTUIv5UfwmdF5TGLlMw6aVUd3UYr7kplgSaFNe
vcNXZQmm3DKwBrJi+jZFs5OtbWUzhOvSzuGPEtXap7LN+9JrezDFdiuqF6ny+U7tl+GuybToLrQ1
zJCaYfwgBsrQXcFT5aRqcUp7UR30pRXPHV6vB5w7lb/rWW2PkZJWe8SSjVPFBcWPdIHR87isTlVt
TEZvVSTLYGDGo2I1+n1kGKFfemK+tyNrT3PkGpoFERm4NRcv5xhY3epYGa2LVXVKXUBTqNUHnVIR
LmV6kbh3ytAvL9pcduapT73ogfJspR1GJRvSwKzn9t/BHYgkbt9lG28Ov0fyaTlxrIL896+eVq1J
AH+r/J546js/r0uLHpdmBnVZTofbQ22tNUdbSt4B7wY6dTmU0SczhZaUaoEKmf68NKSWWPUZwjzV
VhG/Tz0jn3amt3XqeEvJNEC6ADpdLzfA4kKvbMDtnTWSSkEzM7JsgqRcLS8dAHC/Rw1hZ6Kbg0qq
AD2ZP9S6y4m6BZ4YLSzCIIu69FseDnaA1Vvz4NYFPDP0Gk+WMuVvr+CRE3CxuCTKPBPyHnj1IV0R
N30urA7eohn65gj506Dkc9aFEp9vf8itPcMt7yGaTrCCftrlUMri5LHVaKh0YbqBhFaTvJtm7zcu
UdHL7ZG2tgxxM75XPLkSzn45kh4u+dhCWAoWzY7vrG4snyCFfFfsLjp4giTh9nCbE5NIRd53MFhr
SAD2jiQ5JBzBPHRZoKLLE+Aw1h50jf/tPwxFK0aOhvDLGuRdOHafz1pMoK6xPabIG4+kxr/xgqr/
w8aQAExQXiCqeH5Wa+iGgzMXdAF7sjSgU17yo8ts1q8bsk+3J7VVpgF4A1keIBMEz3Wz3EusLkVG
qEMd3UEhr6Y0mOCxdFRaLTks2difZuEqB8dsYsonRXfGptDcSRa29oylkR3zB7zpGrcs3Lahr8iT
rrllFqAvW/yl107rT3SmDk1jdcfbk97aNOiScehYXrwKVtfaqGahDd+MGzS0u6OZRt7Rxp3b10bk
Df/DUIQO0ClgIxEMXn7KhJxDc0WG4ctilEeKYr9rN2peakAfO4u4FTXIrijaw+iBXMkCUlxEB8kg
DrNFXgQJbLMf4dhWT1RACspQyfLoZWUkY4poZw9tpCYkrwS4tIDYS+umrD1ljlsLSjfxUGjfUMaq
gXa4085Kyo+ySoAYRboG/nE5XmMdcAgj5K2p2ujmqNwBBUh+JEZZn2t3nI7G2A0BmROc6GJQ6VP0
yU5QtrlnJPTuf8OvdR7bekzswmOShQGpfaZf/nH2tDYwzC65u71nNo8DZFZ8NLhAyVgu90zRa63W
RBz/pJicQzynGorjymAGUUQ/QEOWfGdpNwdkaoTVcEDBAV0OqKRJvzBt2DlKlAJTm9WDGatWEBPi
BXNT5/7tCW5uVTmaVM/n1l498SiKpW07MB5acfl7Ly7C8zyUWeTzDk/ZMUTK9CVdevGyaG6182Bc
26wRzhHJAdukWg8YSn7oV6+uLURW6G5EoZE+y3w/NohV+EuxZF/BP6g6vLUeVhV6DPHHMe1jqSqQ
Z8d8iEPdb0Td2PgpNaoH3QFIpB9mXlf50zSpo981uFYeZ7NTv2GhOba+AvljTyV2ax/aVCMlehFW
/jpoGHPLXZKWC2XQKvOoR8sUo/lp4n7iRY3a7cQNW1/q9WirmxInNK1MdW7KVnGik93gdI0sXvG9
TYrkYXZQbhQQ3gNVKdO3UpL5TJQGUBAhY3T4c/mZRqBw3ehRidAFnllkaMWdOhlK4OZzdfK6Ov54
e09uXS98XnhivO88iKttEWG2VMwK7Vsw08qjYba56pvYjcByi7CoDBpzzsZDr/Xx15Rv8Pc0m3a8
E4VuXaSSKsCVDIr+SosoS+JYsbMWDM68GF9CXXhfEFLdA41doxJYWlI8iemFLISsw+XS6nzKNEQ+
OKiqeMnOSa6nv6N2zDtf4RgYuKiHn4uyQJRAxX/4kGB+9Y+DIWNC26jtFaqHEQ2VcZqKdwpyMuKg
4eg2+6OCyZrvtsXys+5rUQSuUSC3m3ZKaPmpbbFRdUUr6vdJp2v4AuUw5A6jK5o3w3TYG1IlkhIW
CDwo15fzc5o6azFT7IOpL+wPgxtyNmo1Owmh7ry5G4eRp51uMXaRFKfXBdVmaZwmq6m4ZI1l+ujy
WneEWSGSEwClb+/PrXtL1leI0KhLk/mtNmhSjEQ0LlUBL0zTMnDqesb7I8rrn0mqK8+0WVPHj9K8
8O4da0qNe9Ga/ecKQtt7UcMb9k0rGgs/sWxSKBh92juXUhk2w2rdJ09t147P3cyinuoIYbmd2Fme
1tXjLeMDENCyFQeJ4fKTLECG5y6lHJxnZnKslXm+y4X9lxYm3pc0RHKHc13sovu2UnfkUSn5yba+
BIVcDls7ud0kMRl4a+Tme6UbrQNNkLjwK2onfYDwFs3PdhyywM2a8TjMCs4CrVsdOev6v7c/4MZe
IbvUqedQneM/8vC/enfAvovFWbwmQL/a+JXEg37UGvR4gm6Ys70XdmO9EeoEzMeLjh7dGnjkKlQi
NHfghQ0b/NUyYQRDN0Qn0j8UEnO9+GlYFMjfPEMGpRDOxUI4uO61tjgp86EXGlxjkx+qvtfvzV5V
A08T/6EfhLIkVVX5iKNXISOa/8PZlTXXiXPbX0QV8/AKnMlj7DhO0i+qjEhMGhCS0K+/i376Yrvi
6tv9moQDCGnvtdfwPw9ThsbHC5zS4JZkpkMpMFk1o4sPJAEu8ve7eutR7p836MrgpLwivsLQ1WUT
4pyA2PbBEVQYqEQhaDrlAvRhwSp6XcBE652K7I3FAl7Vzl7ee2nIHf+8P2/LvIutREW2wkkdudX6
mOoC9AC2vOfX9ealUPbhPxwLOHf+vNRoQ5YZBgNvOsX01FVzctKVQBjzOr9H+nur2cTUFdoVSGUg
UnhJQWewiAcZADDEzPClIfQubDAkogcXb1Obw6StzVauDz0Trq0qDM5DOyzvPNrXFpa7ZQuACWTQ
7FY8L6MB00KEwhAOhGKbFnnkexgtQIvuk1ei0HUxlNgmxYBY1HO5GOgeXSiEqCetx7LJfdFdF5HD
QBAIYH6xs8qqVvVu+/T3ZfdGTY6QdJSnGOcCBn5JgjZU8hF1rGpK6mYMfag/JGvyaVHReEWq7D33
0jdWARR0MLIAsI7i4CXhlIcbeCw5sCgQdsZ7gQAmKDBJdyPg9vneSbYv3heHwS6Zg73AHjEHq8c/
VxyqPkMSB8hBSEfyQ7IVyJKCcbxpMiPns5vhb19HhNgTgj2CU7+t3VTnQRYc//MjhqRuLxagiNi9
Y//8HSKnsAdGYlcTmo3CHluAZR2z7ZBVq7rms+ye/369N5/xrgJHpwqzspeMGBGibXAeHXpSwTes
86jZAXzoKwN84D8XJuhw4JoVo0H4N+7+z1tDTioMsfJENWk3Vmeh4TM4RDQ8TlK/x3t8fVf7pXAR
jNcgeng5dVom4VKwolWzhrM7ZlAO16Eh63Ek7+rEXn8TQOD38JGdOw91xYueAHbx5RDEgWpCJMwf
QuSGX1AzD8dUJGMTbwjr/vsLe22GAZQIewVWJFilmMXs9/4/xwyd04JjjIZ7A8afILGqzPjRBAo2
kgbfyP0mNhnWOYfGtxaZTq/5kFbzAVaj3VLTzqKHSCyylWuCRO7hIKY8ueonYn725RQfCWF6aJVz
0Q2enR1aESf0Q9cFsMX4+428sfECscThBbY15v/ouv+8EcKDLQ/htN8gKNH+Aqw/XXixDJd5gh6t
LgKtD4MLqhNigcJLBTOoz5nI1HvclLeWCuRi/+qgsVReKssp5xrhvWyBPwFlH7BK2B0STWAHYsW7
qfI7ZvHnJgM3QLw+UByhA0K99ecdV4rCK37f0IZ8y25nZwEvJEgbP4uR1uXYH2me2pssX/ihY5U5
aizZKJury9+f/OvqAT8D+bMx+OeYIr6UVaRbQsp1j8dIutTWNC7WkxupaZEwtyf3aXYe0v49tP+N
7wSFJrjZAAIxSHnp2SHQHLlxyRSsZUuIgQq+3ZCELXe2GoYVinAzvuc39RongJkG2JZQ1uJreVWv
2CKcOXFeNXIMwBWQ4daMNlYHTAv7hgVB1uaIuGgLE8unvz/gvWx++Z4xOinANdlZuy8PLsCCTlgB
IG6jbp+B8f62hCXQ+e9XeYPpjhuE1Ar/o6MoX35Acl0GT1yFrSeVcJsg+cYviBPfdswYJUK0wUP2
EPDEHOAyPTU9C/onO7GoDauBPujSjPyoCKVHT5PynTX2xmeFMwzU4RiCVryGF+dpsLChj9mAggbB
cU8p+K6HAjEfcxsR4H3vnN5vLWjMXnehCNz94FT053clgZwDMcPFglDPh4mmaUN1WdzraiCNDHBo
Z0DK3rnoWwv6fy/6oqPPJPdTHlJM4tchx3yil20VoF5IcxLfG4yA3uE0vF7O+GR3pSSIUuhaX/b1
YWh72w1GNTmcWy7gnSnYBqvgwNXga5hMWvhdKmRfhv4/Z21iHgEpDkAg4KKoyF/cqWDFlmP2D11M
wIrlnKaqmyCzVTDCK4jfxHn2rjOnv6/uVwsI3SjKILRu0E2CGfYC/yWe9uPWQTW8Qm89neI1WW6Q
vBddz3lE3tsR37wY5DC73wdw2Jf2k9syaBFzDooReO/XyJ3MWhMMRVvJuXhnb3j1GnFf0MgjoWhH
0l/NeVgISRNqORBwLLzPmMCgAEpKAUi78HXkIWa0bhxaOJa+p1T+t9f9Y1vCpbEPAsVDdwq7/Be1
ZTeDP8EDwGSwTY++rTGnv1DQwvw+3UAWQBWW5FcGYTg/yaT8s9VLV+1xBdUd6RVce8QIuzkQw4l6
/PurfvX57r8LJwIARtCa8AL+/HyLcopcoDfI310WJ8BVfXIsrGFtZ1CuqUVkQEFguvROJfVql8Zo
D2lRcFvC+Q9+9L4o/qeQKnYudLUTz/OJDJ/nuaQR8ELUbe9sFPtW9+KxA/L41wwf03zEWP95HZQU
UmEx4Dou7E9jShHQHZWOJQ2NY/2JgZTtazchFbFLZ3hMwf3x/PcH/Maa20fEu607gjOhNvzzFwzV
VkK+gl/gO7pT+5WGIzFP66lYqlb2sjsolQNJVdN79PPXzxjeY/sZhVIVZfjLqbF0IEuxAhgbnKvX
24gE20fJ9HtT8FdbMYheu8sKuDcoLV6VxCvtN9w4WvgFY1OEfpn0vGTsm/fanKkD6vv3x/l6vYJX
hmUDuhc8UMHi//NxEgyt1iTFLJ+WlsNGhOj1aoh1d+6TjDySzMZXKujFO/v/6z0KVwUkAp/svY16
NeoXBu1pBuaXXxBA3PEJ9JMpYQ1Dnts7X8abl8LetPOZ0Ay/JEF6KYcYaW6g8M8T+Ua5Iz9dP0b3
JsiT7/+PZ7nrIf7FIaOXFNIgohaPGiPMINcRPeez6KJ2iruOHiI0cOXFdsu21kgQmKt3XuObd4la
dB+t7KFqL7Ydm6lNSIupVbnk7GRi8MZB/0EGWM/Gdy71+gNEewhqID5/kBFR+/+5YpgTiNqNAe9A
91+eRGoGdqqUN6ckkeUvsIt4CSvFrLhNZ5q/MyR+3Wfh64B6bV+pISYCLwlTcWI9Rd4TKD0+jkUN
God4nofM5i3iUvxnluZ2OnbeqKesnP3vakVqUBPIwmT/VbSx/xAYgAD6hpYbS/jPpxAQOlhHMGId
pmW6XwNoTptonMvknaf9xqazG45AFrj3G+Bs/XmdLgLnFAxu3WTppK67OJDHLWbL8e8r961N53+v
sv+K/z0+xrw3AsY6SONaB4h5WY+FREAc51ro41oR8+vvF3yt0sfz22Mk/kWXMeN5cV8cKGAAnRBY
aHJIlhpQn8xrMsbF3axL/9VgE74CbBP1tSttcoExib4Zq4Q9TmSergqaQF3395/05jOAphUJxehy
sCX++Qw4rB7YsPM7+DAuz3nAxytE0kZfZTkVbRnPsP76+wXf+mZRDu2AFRhP8Cb584LZqielPeAx
MgTsbDHpbonYhsNuvPRfOxg8bYzqQDUE3IkByYun7XXhbV6CNCYhGDv6Yh4vICHoto9s9p/PZ1wK
GktIO7BBoAj6867yKVh73SGSbQ2LsWizsl9/aUrgfx7I1FwKPZmbULHwCF1G/5/rbBDH0Kfh00S/
Bnrvn9f2u9hihgtIY7qA367Ajh46W0BSCo3NO18MjHff+DSBXqEWQB2Kdu0lvJkiibWUCvT6wiC4
9jpwQynqVWKEC+PWhD8qGuA2u5zG/qSidX3yOnbAsksV6DqlxcCOEXi2H4MhD75tmyMfuSIkr+Fb
MEUtklglXE5LGVX1FrFtO21R1pmWjQULT2LNxE+pklQclVr1jxzcVFcrj/ivejFseYA9dQQf31yk
P0vphp+RRh7NefM0HWu5CPfBdWLlNfC0vV7vk/EHyvvoeS5RPWFSIMovdinMcto877/EIHVyUJHT
JYeklQyPLE1QwqqYsA+IkF5oXxdwh7tdelOJM4BXk+/VJxgafejVT2NUPt6NeREct5ygUUcBu0KJ
7wtCWjcylZ/sijDXJRmS8UgrX7IzqUiFNr+cC9PC/RIexBvflvGAacrs24BHzB1hITKeKwGb3sMg
gjKpp2mT3YMyHf8CKm33bVbz+iWnoDMfYo70VuhB4c/XpsZnt4Z3xu4yYHMHmCgK2oCsKyLlq9hF
16RHEEONTaL/MWeaBrdlQaNHUMxk3CSsIB8jJaKqXWHCBM9KOoKnvoRz0T8ab2V/KA0YfvWYzdtn
KAYovKNjvW74I7J/9s6bBM1RmB4zOJMANDN0uZ19sEeHRzN+05pFxO1CLParmouubBx0/UjXcYNb
7oWGVhAeYfDYOnaw1gLiGLD4LqBcsit4wM13rCgI7pRWw1WXBVN2nEos/wYnVPqFm55+Qx4dQlfG
suoR84j2DlOBfjtNSsXJgUUZJgQjUo77mqQdwrjHuce0YIaT+20apps9dLyQsI9kEQh9HVVZdwWa
7TadtEjEQzd35LOZfJSBeQD7nFZZBLoei5VXIzQ8sxhuYVkQgQMxGXoloxBcNtxFdOx0RtOrIHUA
ukEeSod6SSYq6tLAqOWcmSIMWr0u8XrG8b9dBagCfsFEScEihQI4wgPVlb2AT98vre3C4ltqK5kd
cwKlUD3CzbWskVbAq8fVzcN2YtXoysu8ZVHfws+SZ6eEEPxjQeC2K5uyLICZRM8fyljyezL2QsPa
WC03mKUnj9ayEFbE62T/yXPM+5vYght8goX5OICjp/PsKioJSUBbQrd5YKBKrLCbLn1UZyZbQGxj
JW5zLAwoz5S6TB502sEfB07fAcwkw07z47gpCQ+UVZIfa15swzmVRP/gJJ4/o7P0FCx4myLrTTjG
j1u3Rb9pn/c3W+gYdqGcSlOnrlDQ2BddWtSzVNXHpQuwUvkmh2V/vMPZYRlCkQni7QPpkDN3cmgH
rlyKNXYafY5+cubx/HvpMeCot9zorZnGHO4TwSqXS1GMiKtUKLrn4whkCtANHaf1bMeCtBVo++lh
oCWJL+Am8GH/HswPgMXJWlugdo+VB4uxNWqyly4r7SdlAh7WWzqQr7nDKmlnZJSpi+kc/YWme/ua
pTKXrZkSi0NyQ+7SmeAlh60oq2BCVudaPerc2BmsLTp0l4B66+CXGcDkKEaoc3dIShvCQz5bQ1+D
j4GUDNQepTpoNRBZcw6pdGO3SMwHFSE4qZY+9P0BwpSubJeQz2GtZtrLown52t9Ruvb2tLB1M+2G
bDpzZqR35LqauVWIh4QDQE0LGaAX1s6YCy+DsTotegG4tzm4WJyDDQGKdUHDwP1DWefGJ3S36c+o
tLTrYPim+C0oDDEA9cFz5R8W/Bx7KJMN2FjORzfdRDIp3En7qSuv8fCj+JxvoKEHTSXHXt9vpUvY
NfGBIQcJFzn+M09MPn3p6DhjO9w2CW/52uTw8sfAPVNV8T1n3VJ+76JNx6zWxKgNVp/wzi0+x0MG
383aZn4NPso066tfG0pF0SKkdFaIfaLERUGdbQQT0NpF8QItFlj+8NOuZ/CftrDh4ZAPJ18UC/3W
bcjFrHXiS/8ziIyRWe1A9ZZn0mVxV1zDHx3bVROxSodP2q2RewZbkcBXLOKRvYOpItM/hxVp0p+D
FOHY1wEOlKSBUWNHfquEW7oeRblzeU4qVVv/AB5tbG+dQ0qMhOQI7utBvUxRwPtWAXzkvxj87+e5
rhLN14/zMDF+PTgrC8z2Su+mi0IQ0RdYumWhwPIJ1+6ut1KkZ6RjOn7TAbfPs3qdsiV5QoSsGgHH
p4iDApMRHuyPwZgvQ3fg8ZD0OKqkJqWAV0NMg494bmHSgpgUL/clBphdUPsF1pdwsfFphwBYtJYZ
N59HZEjD+S+cy000DrA02OtbV1py1vmg6Z2eKiN+TczvFpI2wdK/S6XdsmOEbwNMnBDmuDDCCYHb
9L8wOFk61ZpkY/pC0T13bUzy6c7ETuuzcjzkmNWnRlyXHPazXV1NsPFJmhxJX5jMxdCLIJWh8Fta
1rOwFRx+epoiKEGkfNS3KcDU6paOuzX9Nq0LAfMn2eAjVVs1VfnTtDC8FLDUAjsgFs5Vqzi5oeqR
+jutaXzmZbakl4G7DBLykFf9UeQgytUpQrtAuwmQd9p4ZGuFXRvQqqM/y8Kb7k6A7RjXPptgT9dJ
g7CGcF1hJrUEFAPGONm2+2W35mjhRo6aVIwJj49ZbMXQJrCvnY6r40naSAsjLFn3nWZVG6bDhAH5
wKIQOuxZDR/miCb7AekJbZGUFHZ1Fq3jPfjgcHD2a9Q/Uw0eeMONzoJTAm7jfTXnXVLHPKjW1phY
fw59pE09QjGYtkGIWBASx/CanlXhMLliK+laNuTJ/Ta65QvG+dY3axpEqkYbRNzVLKp8a6FvWUH0
YDJmB/hgwPEoL/QI/hmJ8edDO3bfpwy2K42oTDeft8yPN8nApr5NnODXOohCeksgC9gO3hB6b7Dv
4cGBafsp20l2tPYIlStxVmEK2OhZjhhMFPi7zdSvqAuKvojnxlAgq02v4NbXiD3zFvF/yxL+I4YF
mclUV0rUqBIRUVaRQiRHWO+b6lTCFCOr7TKLsi00x86shIRJtYzWZWtIuG76SUzayhNjk7ffUTXG
aY0539j/ooHtQRlJYSJ+IgtkYu6uQ1bqcPSdtz6oITSw8ksJN/2wOHo/BzGM4EimDnLJ7XiQEZKD
v0dGhV+Fgso/rstZbpfQKlvWOWjZ+K5Yz4pDqGAsUG/Q9iBRtS9jfT0vWX8OScbmK6PsWtYRTNPW
hyi0YYjSO9tE24Vk9occzZy63rTbHNyDZKxR0xbrhKXe67Rl3VRhrDVVgGiRyuN1nUfGwkkZ9OPL
Oi/UtxWfs+hgmEJJVqOTVt0dNuNouIsR3jk8MD1H8/3GkcF86BOueKOD0n2Emx8Zz6DqFZASjlQg
V4AJf0oZALabCu/xlI4+w9pIUfAe4DTqhgeeb0lyoEKWV0sf+F+FAOHRyb0knUc23w3ZpD6PSKJa
6kKGKFGkw+wBlF075XWZMNBSgXOP3/HV6O8ZFBlhHUsv8hvhtVgPPJzy33m5dlCa5VZOV8nAi9/G
pAttO2yeN1zB+a3t8gFs7gm17dREGR9Z62Q1fbTYJh7TRWoIHwGi4Zye2EzukBCVqHpZB7i/wCA4
pi0cT+JHJ1jPa1TG/IOfcLpdFhrjpBUz4geucA4r2BzSGQWsVt1uSlZs+BElEs7cbVWy7nYQu7GU
UgGyKrGlSqQ7B3JuAxCyl3+gVhsesJeXHqPueXp2wzCyE74E+pGIDP/omkOq2Thwe1GZmWBTB9sz
OIeZrsrCQ643XH6BnfI5iCNb1BgwWwmNdLVD5UuATgyWbVWzyGyEYNqR8IGyPutRVkUWh3G58OvO
mXD6DGRu+UaI5KAdmkioK3yTxSlYwT36mtOxo5h6T31f9zhlno3pDYLDXeaXtupGFdYo8Ng/OpcI
aZTVLOrYgAj/5PNy8jdLKgLWAAHW+mp0q/hukE+BHwwtIeivCWDis06xC0w9r9ajLJQZr3JW+Mug
8LYeOSnpTWSwMx42FfvoCp8mmS8AOvhUpzLsghu7ermcEGGOFmiQs4pOQQX4B4WDNslBF5WYviwI
LZq/RDbM5xoObXP/bKcgr5rA87Svh36W8DCZk4qA4yT1ty4YQfBA09OztJnsKorGVajvgF3HKHBh
ORH7o+lHW15RBbVjMwkaqi9w3NzKuisY+RJjb4UzB6LEP6W9pl9DBDd9LpGx/iy3Yr7bJuG/YcjV
j5cSW4ermcFKbuMpM9OJcDp/KqCSA/rJ8PBmeADpb8FaJLZOFMjeNpfls6R5Zc6dXqrvJdF+OWUd
Meljpfo0O8gtTn+QIHJ5W/VzVl6wjWNLzRgqVeWHMbpB7Cq/oTmKqhoHRQmaqxTho5nQq59hixMl
d9QqvZwt4rqxyRSEz7fj4tfhbFPRR58mvwr1YYhQ794IwxD5NblegDZggiu8Sfcj9ciQO6UBt/OH
CYVpcpOu6fqbgpupWjVCKlynJQhdKIb4wpuV90NR6wzMl1vKRlUcIg5fgXsSl8EA47ms/Bkixu0J
c3uvL8AxWFzbfpzD2zXEzNeyoSRtFqSlOZklISjFdDaepmS23ZnxkH0IzGSRLzvH2p4R40uOFGiM
vpltn11yiDOyprOxD68nPB1b97sJH3zxo/mCOWzeX7o5SZ6STo4oLhI97BOhMvkchZ6Lo+YAbetA
A0SETy+sMw7xksQDrg4mag3tNpoKPlTuy2qJ7BuZYY32IiTxQcaReARxNJkbnJnBtVRS9a0tEiQq
pBIXRjy6VL/iCakgDcaTLAUhemQrSludfs2cG6ZLrAQ8jEiODEQoPxBtBXmJSz64ZS2PKi5Kcsr8
FI+1Ur7XB1MR3J6ZsJha7KDY3FD/uR9RStnccmmCsC67kv3ivdqQUJ7n7opZeLu5eoy6BLgxDUJ3
M3LCVZ2uGihRwliGA4X3Mz+GW8gQJ8BjDUPKMvAUiZ7RLPV1xkzJ7+IMKRHnQILoXYfwgsdmApGW
uh21Ha9j32fXW49Q0DoETh099HyR/gi8K86OBlP2z4mr4q2RPdw8jyFAgu4q7mftW5BvYVdCkFD3
a0YWGq+15EF0wmcdRyeDGgVR5ylsYi9p5zd23W9uIbUte5LWo4aTMnpABJA2Jd6RPMuEFqd1SyCn
xK4TQWQBR6Xs2JGVIgkGx4a/heem0Ye54vH6rAPUiQePn3NAzQpdewc6BW+MSAYK6A2NDr7Rqstg
cBYCNllwaVmzoCg+dhGZi5rRbqJ1x1eALCXtJFRIw0wQCQOP/HsWzCOSmKDiVvcp3YrzEI69agFZ
RR+wiY9fwHegyA9z6fydBul0Va4xWLjBxMLhIizqRHg47tOMfvDpYw8p1T/4tXvUxBBVy6kHPPEV
RiHJ04Svz5zGWMrxAPec7PNcbUzWSWLVrU5xOP22Okw/wf0aZBVQ8fu7tTOlR0eSA/YBerb9A8lP
utSpcTFtbB+H7CZQeFg1NdxeBE9A3CI0jh7WfgiDM1WiIDcZJgFrC/vn/HqGDmVo+cwqcQShLXks
p0BVIB4j9bLO84AoNH3/vltvq+AnADohPvoyEst9kQ4htrw17ZA9ni7l2K4qWj5m2CR+eYNKtYHR
2JRdknExn0IFC/SDAPW9OpQ4biLs/qW5cVAqYuXjOzkNrkKSKJ+H9buPC8tbPdJEHqPUjpBMjqm/
11Is48VA96hrnJ/J8xRlvmvLaaXknGwpefAxd/icoLM6bzYIZcsNhdUSzEOh10FIGGQFiXadq1ev
ZYLX2uG1rcQX96A0AzbE8tFIMpPgtLQb+JVna2BpU8cCfPmDm8NQtekA+QqqsXWGq8PAt28GjFvR
9LB7HGpWcAbEcNL0Ea71ZIBLFwroM+yJgeMM2TI8aAGt2xFArXpS2QCCGdiIWjVQNGG2iUjF8id6
G3cpAvSPNbAEcZpYDOyh0iNfv+sqlsuRL2EiruesU8E3X23J70ohfb1ZRpreEDWKnyUw4eHQbzb9
tK6EXXxMuvGAkiFjdWbpMNWYEoe/kwG42YEixtKAYbtY2aAiwyS+xtsf1kfFY+ePGlIm03rsFJcU
xfR4gOAwfaoId64BNL48V8nsHl2Oo2fcgBM1slPRE9+oSa8mJ8YHt1kSPuYoCtZjEFoJESPEAuq0
ITPrfoQ8Yayxtc73gUfzeEilmi8lBoBx4zxqyNvMTf5kYQyIPsFH43SIaa8/xyA/Lxe4to53YlzA
aC26TJtTFCzjuXQ8ZlfTTiNBk5NNHGDXyFE64YyAWJrY6ecGHH0D2qwQgG50gnLeIj6T1lPuNWm3
uHTI40aHUg9lkXwIckbRD7oyvJUZToADfA7dN9SmI5K3NFq3FpHC2djA+Mh9ERXJPsDtsJ9O3VCk
n1SZAqwzed4jELvYKiDAHO56q2H7q459dtg11V/3iQdthJ/7FCLC1T/M6YQWDt4WcOT1IaGmXnwn
P0QBZKCojYoVH4KYimNpU2R/mVxWHWgUXh98v+bL3VoGqJgQJz3coqzZWLswFpvWFbmN6gqo+RPv
vFyfBzlMeEx+DJePIRqwr92G1qURSSqzO7Gx9SaFbUyGrwF68x5bnkiTekCYxu+RY8J22jYl7qAd
yz0GAcjcuE9YjgUHnFnUfdzvxXRnJaLD52U5oJSDCXWcTPNyjGHr/VGDXDZfZx0j5wUnykfu5/iG
x3xzdVyuHBThqSL+IahoDE0OMp9qBzwT9kRhIOLbbg2y7wAHM3FBH5/desnz7my9DOEGgCSCf8CT
H74T7FgAsKF2u9mikfEaBdfyPCZsDDC+CextbnmATx+pHTAg3mSaNOlUsqUtSRf2kFZM+D7xqcLH
oAhwLwBeXXGzlV2RHiI4kd/3c5cN91GWAZ/YqnWUDV5AGdZAnNKgjmnpn4RCVHIttw2sZxIkGMUs
gSVwvoc9bNNFQnQ1UA98POi0gIGi5oQXcJEgqwXlA2YYl6zfRAgM1cf9Gfi0+YgzGjmawwbS6iGn
3rCbPFpw7jjUbfIOCOXW3xheof2BHXEsLlPU0aTN+ni7J72f/ullAa2MySj8N8vAhnfwJsdjg4Md
C5pB6NHfuimZPpsMFdjzOOX622hYlj2OSbLEbaizNbop5TRfbS5l5mARI4MviiQsBZY65z/Hoeqi
GvMyTm+pCO2tXhaMUBZVrV/ijhU9EEhY7s299UWtoDC5Fjng2naaqLvjpDfrR2UQG3zIYGo312nS
CQxtkFVz1bmBjp+qrYrX/bXmMPO3ln9NCjnRi0EnHBwS2Ps/SecMViyyf6rviQIYh/ClsHu2diw/
Q5aKH82mLsMoLCeOtCt3K29zlxBxlhCUu+uxHOaHDQt0u0qEIJ/KMVLp08ynQjYU02f3NRe9ulLp
CPKLD5MpaCYVO+BzRlUh+I/SaNRLuBXsKCN8+iEdCaozAUwcnOclSILbEbR8e7tDid/yPskdXCNy
lCVGLLFvtzlUtrUmM9shCPrkn2TVS1BHQTUvNXFGsqO0GKS1Pk3UMyCdKjhr5Bt+j2ZMMu5EMqmf
uQ77ez2aBNI9sFzjRscbJJ5D5KxoClbJB8zgIdUqOlpdNviLxU9DxjBHQu7ntrYwuyiqzw4DtOEM
RNmZm5Lly8cR2Zfu+5Kua9+ISHNs9Pm0tQgFh74129CA18a7PLuOK3xP586wLr1hXuxRuhLKwssG
4+7xaaFUsRpFjKSY7XjAqQsavKoZqEkYnmKxAczOhzub2XR+qKzmvzMcDYjMArkLu+nUBeqsMSIU
Z7IS3BDO/QWPhkY+O4N5UmwNVxk7bwFJeVvBA2ufHhFyjWlPhn6AzdUtnHVy1k6s6mGMUEn5O0nR
cbTJvKz0kPs197sMhT9AiePuZT8q1wjYIhKcoAKRGDmmU0C/samubYc05PPO+oJ8UxQr+4BpK1zN
MC8nP0J07PDtmIoAg12dK9+UeaTuWK4B8dKI+W+Y/GI6SNyakRoupahUQC1FzbrbVF7z3PDkvIih
/5yXFXaOqffdj2XiZDqg58YftuD4whwXGilfixXo+bGfSvLT55P6lTKJYtsOEUOdPmcPSFcf5J1k
BND6IpLggHIyoEfJ5KwfMmPFOUJ954E+jhmvKUXHdAT2nokT7qWIAX1N28fEgDT9KNF/y5NxNniu
Rr1F9WZkFZ3g7y3FZYB1/FIPIXUfSkxd+oOOPRKz0advFvYlHi0L0CQdIv0swj7olyXaviSbk5gj
VrNDc1qOkAQ4JXrX+MKFjyt1xbdV0qhHBPe+PmaoQMbWgWON8be30dAa0PK+hMrT/+PovLYjxbUw
/ESsRQ63VK6yXc7phjVudwMCJBFEevrz1bmdnulxlUHa+48OTEZf/5FORkS0shTezqKxw8MY96Lc
8leKl7y1WuclkbSQpJPb1/0+6VqvJ1koWkB4jAeNUFHSFu6hy3wBzG9jj5hw6a5poDItz9BPZCdS
NDZ3+1iXvr2tcpUv9xnhnNfVW5DhcDjZ/2Qf1Xc1um9zqG1BtRyNpOFOcKTcoMimrZGr8JoXCW6r
je4mV5Bg5gFhaTPEd1UQa+vkaUeJHX1BUt+zeuYmZd9nkfeasNrC5s36nFQxzLPLagpNHbuj2o1c
AgDIuQUwR/rcf53nVRC+sRz0jubllk3FuLpJ5ajnL8IYeu692asPlmVyCm3bxi+PSZmL/uxn0uN7
cG4PbK3nfBvmjF6nAA1uufGiCXysVxnxReAo5BGQNSZ9EtjcUBGVUSRzWqkioWyNCwoRibfy0lsS
68+ubo1+aKsSPhJZCWXqLCb6i/lZLCmLeh2mTsRItpWLUs+SWPr4IqaILcjqA2oeiOX29rhwmm67
ymgSd0HQ6maX5FkMgBLM+SVJrGq5s2iIvFP9tKLfHVwoPH8u8PL3eWvUkWvKflNuY/8N3IXmiuKm
TgXJUU1zDmuHitXVyuaK8L4m0Ls+9/p9NlZSfs2yZogfq8B+6Ie8QQo/S/y2vts54KvW0ndprAp+
HSQDWScCRGAW/CmofeK5/OKlKv3a2Q8mg8tivDEXWOypOPSOD223Ojn/dt4jwTnNgRPRjbr4g05X
UqE7GM5lfM4ho/oNLaaGf5CN0PDeSmDi0kSi3DMzTyEYPkV4KXvWdEqW6lZA7YuqvUV5rM9jhb5/
m+MLio91gQ/jVM558N7CT56ndVjURkHT54xMZqr3i5aWldYsE7euC0e/NeAq73Jd1mBjTTd1whiH
FN9mZU8qETZy0Z4tCOqXlrHJf2Mb7PWj781t9BfcvUAhEJWQNw2A0Lytp8IB40GGyNSbT+qnMl2v
Mdr2LqO7Z2enrBEkyvUL1viT58wUm6Dh5KyGNc+Wf6G18i+OLEEviDRq5nWPGvcU3Y/NatQmyb6M
iyDiPG0W91jXunoReVt+5wYemQgXlaNVcJJxxdopxV84DQeCYYWLKznO57jfL6se3C1YARoI5vGB
9ptoDUn/TIbkIpeO1ryIbhDEUU2AnGhUWv+wKTAKrHFU/1HwZmM6l6BQO6dxxvWyVJW3W2JiQ7G7
uO02QPquT+wapt/VOSaDLUWF4dn1b8KDseAs36C8WLjhgmKGKdeBtGnm9dfuqhZiIsDGKKFLleZo
a2s0B8fRKM7ruAvlI0Ke1n+yXX5P36Fe6/VoOMvjtLfHInwRsXajHbE2UNgzIS7FA7wHZx3MMiCc
2/tugteX1LU0B+bibQ1rCczSOBPIW+29wxxx9TeDyLv3cOLY/6BSvmYFvd353O/esjHJ0L8i+M+q
3TwRekbdutAf7WQic19KGnlPoCyw/s3/P8pqx7XPL5hZ5ykvPcQGs17FB07Cok2rZsZ0l+hckMxL
s7yHC3vVp3lm5LnJrKt447YZcUA9eSyfPlAGTxa6kGYz0wYi907jc1VF/OF/7RQEE6h6bL+Gai5/
7aUQeYrexP5RfRQWl6xrKaGDvAuHvbNo/Tp1S/M31nW37sh4EtOdNo1JKD2LW9JEvYLw3tWQH3x2
nD7/11h9XGwIXyPgETej/cwOhPacgBxkmSiJAojaGBGWCJyB+7vnSN9I+k+mHflw+R+DKup1QEVP
p3QmnHAb+y0wZOf7lrvtEplP3zrq1ctoTQn6pLXP6/3sLy66gqIMt40isp48kbYlq8h2OvQDa5sM
NOv5a1He9XXkzqmoSN7aenkPeN8CTd6tCAEQFS1z8A/JLWHARLK3b5S8dcSUdPHy0oTacVLuHg/m
uiJm8W7VHInbaB1CGkyBh7P7tuuB+Pt2tqKdJuly+jajtP3NKDpj30O/O+3Ol3otd66V1de4l+4M
UlVzi2U9WZpP4WSF6IG7ZWrPYrYYGbqq8+/DzDPLjmp2asTXWST2juNN22kRB1TUtNA1OxXrbt0O
Beq2Gz673Mm4d8L9uIzEP5aq1ctOWiIM4fmW+t0aUQYCERi+82pC/PeUlVHCgW10eMmYE14yz0fr
5SUoVkdwGmwnWRtO+yTpoitjiPqC8PK6h7ivxHGw3Xk6qpa/mnSMunpwfDWSaNZqfbVkFf0L15op
AcKV7np4eP/aMfp+QRYg28clg8CGuHC33bR6juI0KBBAnDIfhMnKCb7+W3nFuqQCdQjs6KTnasuU
ifSlX6FAdNMTG9K2crTJlSXbK7BzEUN42KxMKbobZlBbo/re0YLLfU3BzsAkWkPW7GTQ5Ii/oPOf
W3xHwWaYvP43WzjGLoImAHebObUzbvVtk2SVFYbBOsvLq+nnpnstK6R+dxb1fK83Pemaxv6yHkNQ
5f6Ldbb/gaptvIehzuZmi2omC3YWk+vdquBRN85krXdlP89+ih4iCdICfN/ckRfVvRRBQNEYTzJH
0DIEHH/09eoHtYb0mKK/WOp0nJbmO2xMUJ25z4KfKTPlw0KUzmvStyGZ5EuA0B25RPVG7v+YbXwb
xBUlkx0/gvH7w30RcvGkuiuSMDUmHH/X0geSJ6snX4+1W1T3iy1KVFJw+QAbXY8cIm7r+MyQ7hXb
woEB2S5h3rxOI23Ze0IiOvsqipGTh12y+5XLLK5Nl1k8kpLTfjNkdbV3BlpaIBBBYj8WSdg+GVUU
PZOolC0Palqn7k+g1vlqXG+MDwz3mbMbsmFMkC9ayfeqq4CFkEIAUCVURc6fyEMmuKtGTx1u/RlY
1RqvYPSbkqTYcBRN/UV4+TzAHhB6txnD0rtqKzD/ce1OCz0ynpp37uCoj1ysNKQnfQKkIhN7zs+6
Mj2MZ9skD442ob9ZshhqmXyw2j3mySDf2L0bKOm5zK8cAi2hbMh7f/QSiS9vzAHjb+DYh9+0xavI
lBdtcjAjPjMpPjyMVRXvs7gqyl202vlbbRfKOYYDkiPUQ3VGhpZWHKj53LfPUB9Jmk20CiMi7T3A
px5BK+NDXHzWpqz7XRUn+jXDCBNuUQwEj+hiEXI5fL6npqd+mqMiF01qutbv701j5V8ArDTy2mWp
SBlNNMdsmFf92fPXednMqiTjkfi8+S+oHh7OnsjVemMEBPeOpLQpJKYmTLrbLhLZz5WplYtcbXYK
4tWt5mFNKu/TYK1wz2PsTGeWNpc7jVtlPLj+6q1PFeDXfyJeZmujTcRWwZqZh/vSjNH7Sq60eJjL
1c3ZYGv5FSxWZHZzyFfCGVuubCVlr+xdtEQDwE9RC3MUBsstSgovP4FFC7mXTiguoYfoGE685kqt
lwWUf11r9z9r9hPrkNd1zsdJWvdeADJbPKVTp7drQTwSk5frfi69V4cHJP3T0WUJuK37XfsYT5Zb
7Pog4MmMEWF9ER4HLDrlnkQ1XhfPZRfl+aY1JvjThBGKo4bevjenkc5LWVmjhUouJN1nSuid3bQR
o8feaobgKxqH+k9ZOuM7IRlhuAkVXy9zmrWCYIlkTE0Qrf9GpCbm4IatxdYmjXdXoxn8LFHxtfsJ
GidC3XGjnSHlDI5GirU12m6mtlL6etkgzsoZi6WuL0MWTXLT9a54oyTKWTYTcTLWYW1ulD99QONT
gzYK7iSL6ncUPL5CjeDwRbllGEAZs0c8lsGQ0/NaJtN/oy04bSzkAHeZjcJyPy1TPKVgtflXVhkb
Aa0VOKRNeXWzpJaAeWd4JFZK5yVefzDS5rNByIg0a3BqOoh8ReRMfwvWOQKQ9pzyTu+CGor8KeOx
RldeWgAVfSdjJC1+KEnCNp57LIxjy2PrBPM1hNIQmwGxT5QSnjKLlKSZrrvliURjmgcLpAvtJk3y
GFWZ9YxcClFG3g/ibRzh6GQ6srWeiUqoJPqqqUTvPNjMuwWjIsSRpf0DEdf+sh26KGn5C3PkdOgf
1Joq9MNDWnSZ3gP+dxCGyVL47BJjPn4nhFD9EX4W/UUPFF28LgBIdibmenQ6ZZhs48QUwy73Ztc9
RHwHr1FSuv4OEZw5GeJyhgfat6o/U2sV9gNijGA892quzbVwdPwE36nkRo+d+ygm0sjOo3Kab4ne
G8mVb1Mp11iTeaDXMJzSynjlHSKToaUdvrHeYQgLJMdo1DeuDrkp3Kmpn5S2op9JlUPyB7GhN+wF
gnMfPnMS92jlAR+18ZNfNcbASh7Ksl2HsZSCELdSJHmNg28dq2UUK/rVZZXngJTe+dD0TtNsO9SF
/h1kSPZoYvj//dxJDQzv5Zm9n3sBuW/hiaPcwCuBg9haX2z0r/WexSLcd0thz/tbYwnmkFXHI4o1
A7FYQbrJ3RwjBXkeWzN/5b0aryaMc703mWkhCMKuzTYlrT9qVwW+DxIwWl5HlKAbXPIJ6V9q94mi
EqDm9HmfpF91P4S/c88tTSus7Yqsrbr34kW2z0FTTnNqa4YFNPtj5aSmms02bFlyUxpySicNBxht
UsHRXex15kQwMTqoH/L4Vv2JKM7e06niYoEww3LJ5chRTy4E0rBONflviUc6ZOgGnrnwXHg7OUnO
QghY7aI7brnCiYivF8K4g/ZncmPsRpmaOn8T4l0H9IlHU3BrtFX75gwusA6LKuzidLMZoCJvh+ZA
jZ2qjhl12M85xbzVXeeXRjJTi+mCxkW/L4SrX5Y69xwAq5JjzW6xQ0JJLdPsbH1vip0drTaRfx+b
yZaHwTGTPGpV2stWDkzCIE0AwalDWxIXNsa5Yxsg48Zm7FUIs5RT/bAU+fiKOmfqd06J9gUVfkEJ
K0rL4hLUFpxQERWCJyH25vtGEuS2Q4gmd3YZKsW6G2t+lHruvny8i/tWj406Ja6GVeaJgA+f+G30
T73OEWJ2ta/vE81tkebWUoQpwtEuu8ajQyZJky1+8lgklOHsKkN7wX00sgttqPhICNOr80YyboT1
uC3mkG20Qrx0B92s1IEN1jwFxkeflvvYrgkvit3uxLHVD6xqSv2NI4At9PbDwEG+JrHcBKiZsn1A
4xG6k9pWzsmATtANEXOSjLSDvXZlXf1GETzZjgI1Xt6o7c2nBczucRqy8KWoMPNlr5Ca0VKnBWFW
lTPWb25ZTMW+qTzbIXGRy3VnFTqAmG7HiZtG5lTHh0LH7yvKCQbyJCxAP8SMtH9CN8A+oRDmlshz
gcwyA/9fxHa1XcasCTZTsIxXAh/0vMOjXnabdTULBME4yPpeQh7ptExcobbVSmdsuvK9z7zX1TJv
IV/RYgxWaB1GTrVx31OnU+yL1b9pDOYpe/DnUYNOW7rI0taexg8RyO5pUt3A2kj/abnRSO8DKEs8
MmnQVOW88SrTrKeJpxkwt1myz4D/5aPnRcNL0xMxs5N8ETCG0YjQuKujTp89kJJ7kCxDuqh/C1tw
uTqu3bRWYh8XOiLefyln3DeoH7tNPtu22N7c/NCmnJo/EaYBbxfqYaqIdXYF67iZadWJFV20aekr
xLOJz6GAyLDNWLFHRFEtGhxD6EwjXqyxjLqTyQL7TromBlpzcDH26B7BDgLlhRc7wn+Ft2ESzxS6
9zBskewvczVGvNSgVD9VZqtwDwDNn2UVl+oGcGJ4GZg7stQbkvIWTRTEu3IOvOoaBdq8TNKz5w/h
Fbl7GqijTH7kGM6nuvc6C7I+K+zfBaase5AdmVhb1O++3gxOVQ+HzJ2rg4tYX/x14nYK/9nanlWK
MICoVOH2DnXicWs/UpUAUKfXPnhZO69p3kPW5A44tuxuj/p6e2T00gC9W1184Kf0liNOCHOuvSYP
j6FXu4hso7XZOSBi8w6DblPDPRHQeMpxOM18ng62PQO0+8xzydlioaz/J3Pf/iV0EPERsb3hNcO+
BNS+3DKUBVBTcjATsPbGkEQzQNPWBhm5LfwP0DOn2+lIqxkadgx+k0FjJ0E2iXraQRD9NWhtf2dd
l4T3XT2u5mPiovvkGlmTrR+SW7dBzZFrSJ0m/MEZA0zb4XYuH0Y21nwnnLZeNvSBWzG/lmo6+hq6
CEVUUYVb2bbgHrLX9ktXwHEe+GFQQrKw6I8aSXC/Bc11+51LZ5PYsQjUf3uciuKfFWbyt5IoOA6i
j7xhq+gRfg5K2DbRrez/HrBJMEA1F8u7zWNNj3BJv/MmSdb1KpD5Lmfe7la/l3OEiCudRjV+A5O0
w8GHIJ9ZUP2BesIwWoa32uSueB50EBim0hBtvb8mzX9Z4zt3XjcBEdFnhkGticmJz/IJNNlZbGe5
IEGs141Ya/M8RBKjB3fndJb+KE26WA0SSRhD3tUu8TmRPVNz9nRmCB+LsJ6Rslt5fN97aohvD8wA
02OHq6g2udclxWcjllykjJAUP8PeOKQMlfw2SITKLyWSwu40jFGLlr0PWQiyWDKHUqnVMSbrZpm2
lo9DJY2N0y1MLB6zBT+E+zjDLg2HsbTnV16ubjwKMQj7kHPxHWHKEFIN7eDeE3PqLD8j9EG240tG
KOoTWo3WyRh9l1RknGydiH3oNOMy9FH80Habzmp2UYsJZ13/G3yKCa8uRVjZYYSl8+/03MT7Woyu
s3eJSv2dMKrfAzUhxp5BgHaBuDE9fL02pHE0/f8oFmMB1qzMv8GO17eqQ8qaOp0pX3xSr6atXffd
1Vr8RR1kWAP/SWtqyOUNcjA6b+VF35sBvcCWono1byrHD+SPjPoWDNJps3+ALBXmErcdq33b4xjZ
VCUPGRNOlX8WtQ2Jxsw6JZtGruAtIgJ33uQKwcp5WsCJTNOD0s6OsKEZNLg8e6Fo6qOAy/IeO2ta
r5gspJdOQ7hcanZ0rmSKxbm1e7sY0hWDNdOa3+CjLEETw4d5xOSB0Y4DIW5d+xlhxFxvHW7n6H7U
nWxPC62WWMtIZHN27FfzlZlUVCk5AyOPwYQREeyXxGM0XIlntuhvbX8bDEDG22rIx9dYMDKfnapg
UfImK7to7kvCCkLzofsMTs4LEdrsWbERoA0xJ8U+s1z7Y+oY0dJGtOYlwJD3iAse/ESOWf1lDWP2
agMhg8MtQ6U2bdvlv2B7bFPVYBlEZMwEf2wPdBXojkkeyrVeHtt1GXnoK8wxh9iWdrituJuegF0C
4G2Dc/cQx1nwtnhCWm+J8DLG4SaKP5TS66dibkRlsZZMXWMwE9hhS6KWrdFGWtg5Tf9Q86DWREXh
fmQvm8LyLicAAs6InwlQghLTMyhJYO99E9vmrQ6aKD/Z9ZDffj9NgWWkmD0GWCY7SJFbkFvYRuUL
YGRWHqVdFV/YY+wZHE528IcBlqU9Z4SUV9nYwQOdOiX6UbIKX5tKWp/8auSyQSbXvKkbp7tRXh79
HalO/qc6m/HeeNoLtsMad/WvkYMIbieoOylIY22/dS5VfWe0zat8gX8Pck6eIQa7ESRV/ZKFjKWX
3oeW8VcUDoNaZbsbQslGBFmLRZH8GFfVJYtGb35GeuudTUdcI/FxKAuOUmqrPbo9QDzTa2z8PShC
iWJ8QjEElSoSGOnO/xlsr+aeITiLYLdiGh4JXsLgKXCkv/albf/x+nw597lTAWrWcOdIBNf5Edev
fkKulitgDbJlnvzCb99K5Vrvpqk7b2OYO65Ob1vZUfeWdY/GMxveXInvbktS6XhM+gUQ22pG8cyU
6LX8+vLRTfF225e4VRGy3IQnKHVBn0gLCGb7GDUmUgevzJf24C/tOO9yYZCHxnoIxGNCVE755amk
S64AA/N433UMl1s9h4fEurVMGPfbX4X7Aq1j98zc/RIcisx2y2OPsUHdyC7331CWGRiqFsMT8FhV
HBE1ltdqWcfiEfAhLtJyDae/xP5zPBUY1WcrJayvNHu/dCIFTifLddNnETe0lLjDNtov/eiwzABN
x6AJIr2rF88/NAMd6vsip13jyyU7sti0g+jgnAXaMfAtoICtWWIM3igcWBG3y6SK6lRr0/7l6M5f
V2+wxp1TC6gq7fX4ZASNzf8spvALsvlluqiIrXfjl1NU7IyzervJ1UG1bZtYxPvVqUrcFDOIfV3x
vdKfwg0cBEszQvM2DkZXJ3O8Eyb18gMNSVxhsozhChmAsvbVWiz5g2cD+oeeo5lMgMVoD6NIh8+z
VEpd6rx1nH00UHt4mHps2u+kdU8DVBgYNty9KkOG+MBnUK4X5EGNn/Coowf9k4Oez6zsskJfjl8Z
eNy1ECfiMUCS2zouP0o3x+WevgIdoLwekxyszManxThqPiEW62+PS8DhAWOhRoQs8n3Qkot7UwhE
r9AQxcOMKYeeirr11SEONOLbMVw9qO9Y+3cOk/k/V0aLs19j+IW0JSPmT896X5wg56q/bhmgSszH
cfzhENEzGnvG0D02OfVf6ZRRjM+FQyfF4+Z26bJiiN3W7IU4eQKZQSz7SfSNTbYhE6RsYgcmqVE/
UYRdugNvjTaCge+S5UNMcVrnd38YBdCQqckPEgIupJInD6XEs6S7npeynucAnLJS/0Zjx1++wfJA
KBKkrpvPvPeJ5XMz6r7X8aFbbCSteSjnH2ht0R4Rz4UPWM/L5boOSE+OLPMQjMTPrwYX5WD/4jsD
HMOnkJ8bGy8JQkinrjdz4c3ODgMrpsxoCOOLA/pW7+s1wWpI+AAaP9+J3b96daIP02nzAE8LRC5j
Ob4NvMcNb3nYXDDDIHaTBpeUaDw4C3upyuvUk7izX/rc5yjJO5T2BeLusxVw42xpEeuuRITrn7h0
/H+k9VSXdcEPAF3mKxg9TI//KHzzXj32UtjS2O+tfRkN9vNajaCMrifXZjsaAsDRK+aIb/gB2W2R
TKyPvNXdHxSPFAH0EibqWDk6PDIAkKEglYUbyeolOkQyI8W2aD03+EpYo8xW5IF0iUZKiuXoDas7
nqa6kmcZ2OWtl0tG/hHuWzWbnNRBkiOUvfafgbW4zgk5Obw7wQYN4iUEcz1SEB78dIrkfMeWVyZn
hxWpvx+RID+p2W/o/Fqakvs8ZrbdxTbpfKkQ43LvTTcIxhFTEm2n3vf5S6xIVt8lwSXZAWCcxzyu
HKt7Jo7IVxs/E8mlsKwb4JaF4hrQuvjXRkRi85+X0cUu4vybTSBZiT7N6vBEYJusL7oGzX52ytYq
T3LtynWboehH4CqlA0SEzSUSQlePXTUJJwWmUd9NkkA7EWUGizg59BTuhtwZi22F2/wBEyh2RdZK
H7N2OM13eCzh3iMGDzfVbmOQpJqIeMq+avx56zpzFXBpUmm60b0Z79ysL3/dePDVV1TMzn8zvJAU
W7tpM7nDe1Q8xMBb9WFSS4KqjyqEZDNwUF8RY3juH96nJrs0hXIfOCcLDmcVTMOd4kDA0Fjz+Zy7
GmjNO1dhXopTACd4nYph/C9CjfRrs0s+D8Qs+rt5Ff1n3Jf5uCv8QU7PEsH3tsB2i2u/pZtRxiZK
zlRq5kdbNROsZ94Vu9LNVL6NUFTney/z4+YE5ipb2rgTTl9+/m5m3JqqN5P09nCtq1JcIp6dBd6q
BWvIRgowDgYQmKyouqo3Dop6PHkkwr870034iBI9eZMxPt40nKL2Ox8L/8ZBi3JIVUg73iaBRS5T
P6jy/5SEkkE9AfZJswZ0xZZLZX5RIuT9KgV2zNTiXOtOmcjGz4B59TF3asX04LvTb+B00+ssqOFg
yDTePsGi9S26sm+2iMesoy376r+4G1jIK08OKWyWS4g60mVvW0Bij/vMLwu1peLZ/kTxpP6zAtFf
eCJabsRCRM+NLu3s4tJ8cCHRZPZOeUwc9x7lLJZIEoLMM3HIet1i3MOQookSyS5sT0huogbCP10g
Hvq0c0PjsQep4AtSLimODo89V2AVNe/ASP14lyPPq/chdaTjnngE+Y/BPfBoKkhcm1vKJXYet0Ps
Hzs2IGx0fauwhLhz7m6EuKnVVCmc5o7kuXHaV8ngweDKWj01sJBAQ46IkfXPWbDeS8EIzTxjQu8k
WzdRTC1ule2XAKBiN0WOuy9ArtmL4SAQx2VNu6mw+9LtWQ0LLs/FtU7TxICymwboqdQGH0FRsKiC
oIlxUmxbhCR1l2G8CcJdl9uGKOk+Qk6VYQNDnymuVM/CZXli7kihmUbK0xp6PPcEc6/ctTWRLylx
c933NPX1a9bLpTnXi1yufZWZB+ZgyErPdxdkk73f3mXoRrFYW1nPEO5Z5uri9HfxVQXjpZcqWd9x
/68PkT3ogtXfRTnNMNsBuK0xRnJeiec5IgNpb4UricB8K3FEugun0FnE3PaHYGjqaW9BNXLZIqQT
O3IMmivNwLy0XH3+M7uyL4+ZJtCE/K1WfnZ1Fl1Wh+M+ZbBt3ltPNPejFQZqm9fZsGcLizGyAfKc
GHRRMFVKEaVPl1m8DxjDQxZcFUJbR1G7/mrlo5rQa9BuhzLLHsgyGfI7oMKgEJuusRM+Vju+W1Ue
nDUmb75VKLTDXC/+uOsREZpUAZcCzJeR2/y6Ew0DFyMwvI2pVfqz+qhJV/nTtB7qMWtwZhdPO5n3
0+gHcyqVp6I9Ix3DjyBEoErJJWyhy6oFXSIEvZPvmjGzL8oJb1YhjH4CQb3lIUO4qR431YzsHA+c
64PSDqQMpp2el2Ab3WAYgBk/wz+HT31NW5RIw4O1oBW56ioKf/SgPTT6DAjdbvXnxP7ghtPxeaaG
b4U65/BNi1l12MPm0EIPEYj1HFbwMTK1pnGw9rplItwOdssJLtF0bmy8/fkmQb6IfZi7cTOX8fgA
Xp7wYrXMdfuuwqe6SaQzexfkVFSQAw60SA5L0f1moRnyN5SjRU/4y4DsZFAtwUIx7Bbm/sp0OG8x
EBaPJnP1MzKiET8su2C8Iasj+eNPJq5OkSrG32ZeinsTjyF5ProJrpYXBO5/FRFIqKMLlCqpht0w
29vQzlJQVBgPu3EJJxIDppuLbMnDp9CmC4BL3dIAoa7p+6emwj3P/0xiG4vDuex3cdn6z9nNCsvE
bfvNjh3Wx53cI83AwVQo+wlxBdK40c7Vw813dJobpB5AKw0IR9MV2JvapGx7Vm8ZlQfGJnwNXri8
hJqU1O8lxwE2jkncPC7KL+SpyIpO/p0sUP8UCwXkvoKn7o/oc6N79OwDzFjr4m1IgNWAgbKEN79B
OvgE+89g07mGyJ+QLJ6PLsI9knpLsLyChftPnenmnxIW9Gu2LEe+e0k7nkbafzFjsQaD0GjZMApE
9T8nz5e/NkROlg6r6V8qfqobNAIFvK0KLIosZKX92asoc72UopaY91PwkUd4M90ksKWDClDuMyzB
4RJ/TJOmnqAlgDN2Tk6DUIFyd9hjH7LP+Ro6pTpwcHTFmfPk1haHkjncuYgJuTptb/1BWDSuW7qa
4/hcVeCQG9/v5kvbcIntKrfKW8KpXOW9hHVbdOdYZuY/Bf2BIYpUlfebrbUkT6GcHzgWGbqikht6
3xUN2HPXs7ITuYHYYofkqmi+C0tz8BpbdMlJ9JPzVCzUZx4dXp48zZdqfLBMsphNQv4Cm0ZAlyYK
g86MG5Z7/KMQAxP+TYccYgT/Sv51CjIH0yapgmHnSaqrSPXOMYfxSTIwMDfM7waUX18RrAbMQFkQ
Qu4PUZFscwJTyo2oxPyo6A34sJpl7V8Hj8eER5XXHmmobswbW7wwH1GIPh0f7Dq8WWT1fID33Az8
baEes7zi08CVmjviOVqqdGgu02kih+CF2jyCCKZSrFwNbPiIInEfxJtE2PE1cYYOF/iM5HeEPChV
f+dHXoxcw8mHRy+Lwm7vEFTxQT9l+B9ftxcc/Wy12dp7zKt7u6vm8IjOVpydrMj+x9l59caNtG36
r3z4jl9ii6nIWuzuQeeW2pJsWU4nxDiIOWf++r04CyymqUY3NIMBBrAHKhUrPeEO+dqsbZ3KGRUC
hKEaIL/rCUd6uuDkvu4HlQzkxF3u8mNHKUf3vszH/pT7flnf9aHn0EZz0YpZU0lyqY9QfoAHy59Q
J6JRn+8gA0AV6jCgCtfwQFqoXLGY+g1hLPodwWhw5MbO96xNXAegdNvKBwdAPZW4tUBBGcAAemn6
doAUtAdyUcqtBp+PyIBSn9jAsjTS1ZRZMMrN3BAfy9qDjs09mW8hwAbaum0BKqzDepoMyERuVB36
XnLJREnuR79SEqwG4R1MaFfd2Bffg3FS+QGAnyVXoin9z6Hs/JcOJjwNTFs1NqYCWfUX9Sq+lxvE
9fc6EYIWEcwSZwWZqDrRm6c10FQjQlyGOQTuHoJh+StuUaxG0cMdvVUbZpA/POii467Nu/7jZPEx
6fz6ZHoBhcuvUpq4g8Mg033OcuZ+8SRrcYeBsdEn3HACkKSGBF0CQkmz71x4wsVdmDiIEWTE9fWe
/D16Hmsu+rUPmq1B2Z6i8taB1N/vkgz5lZUbogi3MQPlPbepiPRHPU/lEVxAG+I5aPg7FJnj5DBi
qBreA7/jaavBtIo71VGzXtFDa2BqKEQEgSfJPX3JqjrpqKzpa7fq8s91b6nPOnRqa1dxemb6e67t
2yIs/T17dL7vW63ivm6LeEd/twVHNBjO11qmAA7rQQPK1FkcTNUa1r4vW5AbSWik7r7L61Zuesil
u7lxC+MFIupcq7QoikJ1FMVuaHr3k1blwD9CK2uSjQK1/31Ew8vZJKCGP4FJp+/kwT0GlI63Y7Vq
C8NOkUYJQDMPVQW7R6NnooCbQtAiEAtJ2QYbLCFEowFxthlWGJR6Ga0aNNl+d7yuL0M+oToAFMko
H3vGetAnmBRbZDQ0n3GT+jBCntLuKdaaeA3DR+8B6cb20YOq2m6SLKB0yvXRqxU8tr8v4tINn9LI
oARa0qda6XQdvft+bDOxaxFZV7NSjmn9qR3LfXDLpuppzKOjA3ouqgt9BY/ZEevQU+1HFq9LaGtk
+U+FP/C3AmiPc+eYXiQOCCaPigDaMLKTObST5MjZxg+IXs4X3vpY37ZgP8l7Q1391CtNf0YmgDy4
znsqHikY3woK429V1pOxThGWae8mz9f9PeVs9aeQRREcdVP4CKFTjtfWvdkW07bEi2g4IT9hhhtC
KyLiNO+qr1PlWcGq0twcKrMW6EBZXJvoPQaN0R11mTacIZWkw87MoRNsCp86/1ba6HsguochLzgA
T3Oe0WyAhiF9cLi7iSIj5T17sI46xeCCloyFBJuNoOJd6/pkyCiPoXgwDPWA0Z+wXO4RoIsfo3KI
LDrTLRXvAMDwvelCcUcU1kAqLqJ3hHqfoQ1/obXivZhSy8IDvDLjJ20j1DkJ1Hq0OFvD2I5U4fS1
dOs6p+NlQyOOuxjluQDGDA+66PCesrtZiRoIMaGfA/I7WyEEnL1aEL3yO8cmSltHKe//FuMvZ5by
C2Bscq4U6T9KJO0LYRerlGPiOG2s0dGj76KU9QB8rUAaxQ+m9MlU2ETuB+JhdjgVgvQTQp05VcvJ
oqoQcy180xLQ5weAsjWikqlDaRE3kgxEdmZID9axI1j0XudTPyYVTYoj0UliHMmrhvgO+A5+pT5l
OPRH7SRwYfi6SChAz6YROKUlzzmXxTTdO0mbwRpJp8R9gETbZA+UouV3p6Q591lDD8bdjlTwGFAD
4IXExVRAkjKTaNpLuKpUzdrQL38qAJB3KTSu8QTgTUx7s4dBvO/cquoe6ax6j20u458ia+rwE3Bw
EIzswZFiJZxj8onSxNZEtJ3t/DAp/kd3cOfCaFOnPmFFzALmUD0NQGFlnTfaXWB44ks8Yul5iNsh
+izyBrGDLs97CAWxD2PIdcPkng/TPak6z8Mtb1Ce/oxqAp9trYVTuW/tcPwAshwB8lGv5LcgBmiI
63jLsfWrOgAM6/jDYzbjLKlFuZ8EQlUQfw0z2pXU/XuaL7QSPmW+BIYBoyBuT7EyB2cntDTbT4Jc
CLauKBGnYDXudb3oyjXKaEpuu8jq3F2HoCrIfRv1fggYUZsde9OtviMBWtCsMHmLDtmAFvu2r0lx
DhHyENsxUk3+qOwm+2aHU/zVRTyQbEj3xs/jFEX5yRgA1m2JbVxj6xsgmTf+MPnepnFH8JgB0kyc
DR/UFjVmnZ4RKSGd/sE1ABSmmFgHCAlN9wNSQu0+V35srfl+cQfL1x/YrHmVfUq0qNdeABpjz6si
bNtODj6Z3hYcMsEz1CPSJb3vs+RANhdXH2qtrJ/EYBbdtmv6LgSvEAX2VkcD81sMRivcObVq2j1t
luAOBTtSr6EwwHvQLkl5CCct6ratKouTaeaFhaKMMyX72hsMTrENnpcMREvbvxo1gMMqbNQAIaMr
dz8BbAxWZBYGmeWkpyYykHGTfx14kwB+6FqTrqAKZfTRqM4P8K2sKEUAw2mLFeBWc3giKDSKNeqQ
lHTdOLfvjAio97Gr8j48FqwFBQNAsMUJTGjfbyfwTB9it/Ptx76JVfyhH8KBtnRcD3uApOHvXtMc
gX9XxKLpxmQcqaMh+2TIbD7gtWa/ZkFXDg90gZ1qV8/GnXeDBieQNkIPHZwmW+NvdYQ/kcSqLfFF
y+2WmsgkG55/Z6Tsg4JOBIFUhi68BTud2WoaVkVukwmUAyf6ktTgDF9/rAvl9yiWScfeFqh9cyU0
hF47vaB6hHYREn2TqfW/wW3Yr3FewcR20wgCspnn4wcYcMFvopAinQnwzUb1A0jA+S7fkP8M9GeD
wf+UVxGVXmAc1AZFJcyIdltW/UG5LPwZTRmtJI+gb+9QDQhO8MYwcsjBobW4dDRJ+xz2ORleE5je
x7jU89/wdNCvKeHID9tYr7GDDdKJ8obu6rgxONQ9FaoOWP5tXS4NHiKIDl+CtMzdO8/P2y9TNk3P
yGmgxEBI/gfaVM7l46i6QI6hVgezBseFbM80fhZxac+whhFsoGR3fazNIDqEmvSfyJ1oRckGCv1d
YtckS7P+WL5GKAxBBavStWjlNp3uHIsmrn63ZQ9Z0qgg2CNKW8JicqlDjAcBL6H4UiQo0e5mr7C/
7Hho2ruMs7uHt+w190OTxa/UFmsBzAwLNBvARoMQKWyUV9XBm6KmB+aX8+sTfXduapZb5OlytapM
L92rSPnYRqWURO6GKEp02n+TQQXXhrMAfqaIH1At85MH5Gq4ivMuRoBBmhR/N2VC3jhnsp135wpa
jFthTE6+FZVCuNbOYNStLIRlQWrCc28eck7aD6tSze/Syb0TEkACfHPfgAypi1Kf1eRJbwjwZTxt
JzfQPyIGDQiqUknxEZwEze6aZT7UiILRyidR/CFAwscbAL2oO6Mhiwb75BV6vNViU76yWJW+zhDi
Do5WOBjUbQoEEdeencT2PU9d6+9RJrKCPXxKloD/szu4UZbwMtmmU588wNGzl9PosQXrzP0aEKNU
B1+gZa1nmfbHFviZHKasDY3dELVTPvNq0o9gX6nK8o3SP1llUZm042Z6TVME9z4g5FKZu6ATzS/U
7IM/JDXDQwjI8aPV5xAAs0QvvsSubr5w6amHsE2bbwrGZLv1NeVClk8teFu98dUnkPxiT1Pfr3wU
ERpytSnC/hwx7GMMvglsXCgsnnMxNvUmJs+A3+664P+bokWb2bM8+zEBcK9xhUbtL5Jm+phJH+p/
haA1f3St6XwXRYdphB4he0TG7dvPidECkcqx8+WZimV/j1KWNNcJ1YlcfKc5lnrHPPfdfptSALPW
ETTmake9S3uevHD6YYiqqjaYVtvfKZizzXEqIlNCgrZ6GlE0QMwA6Raa4ACTHi2fkviKIMYgVMr0
8EErQWauVOPn/VZpMqGGRldoU1eh29JapxcBcNXo/1hjlDzh8+uBd+YJQ7PKs2ogdB7ey2vb6Yfo
hCqneGk64gKtSzw8ZbuBIqZw6bj1tpNpa0+ZSj64k9LR36xt8V3CePgIjicI1jHAVLxIM2zmUcXy
2gO9EQj9Wam5XzFVdfSNRgy4o6yJKlGbdMiO4Pw0BLuMFw8EAai8NTypKtrCDqOiaaeIsn0CeC9g
zaErAg+taOlhD3NTIqPdC+kigWnUT4be7AMABrM2QJ2Qc4V0g1e1TZcQRYombe4AQvUvmE9YzY/G
HJF2BKijGftEH/Bb8ihFmuDEC5l+aSUiWqCbGftjJetZRDflNxrLqvnth0jp0MLr9eKOWCo/RX2j
I7Ux9MWfUWriZFCooahPq/yDGRtFu3NHBcY65sCaJwqGU7SxzUJx65q82A/6CHhiO6Whlu6KpHW/
khtg0yYqhBdXtJh4S8NxQsyvjKoG2RgiwH6XuhNht2e6eTV3mf1wY/dwGzZWZMwNX832XkY5Jq9N
RpT+auvEezs0SfX2Pi2Rulkh94dQflfST1xZ0ZTLbYaDZE+3gfrJKggt+6UPipzOg2tQ5Y/KEDI5
naHi9yindECnMa77TQjttVuhS1baeNMb8k8K2u++GmvxOkOM/JXekRNw+1CCWLXoDM7sI8D7iMOO
6llP/S5+6jW3De7DupBQ+qDzcxwr6K9lnkcQpCq/2ac4wCItaqmE/FObpp8hdR1k8PJK3+W+bCzq
Oq4FUrBBUvmDV6Kos8LRvU4OvWNT1oKZJqqV12j2c4hw8O9Goo6MmIvqH2NVef7aNmtuWC/k/O7s
ANDCLqns0V6NZpE/oLtLJ19DqQUl2UF8lbVZ/2zQIgdbYxCG7l3ZiT8RnkbJA69t/gCtCRfv2hN6
u9UqTwCZTqAqMgE/ogiKXved2zfRZ4RQ6Ewhnle9FFbZoNI/Rt0vtLrKfNVh2PinsnLhbRCgoKWB
9pn71CQyIDrgtkXVrrSiV8URRAfY6CL6T1YvTz0BMGyloHV+pYjZdihPoaKzSkgFnRV6TFwCWSL6
Hu59BbNO0YC9m0rCDVKvQcQrVHrkb1kD9q6jqvLWRuLxeuRm5XwAhw7VBUyS+gq6PDgYVYguT5X2
kJIjG2luHOh0wCFIlzdAdwYX39HKCMBd6GYZZ48iLYxfOeiA4qiQjkxRK6/Fb+w9NHM9+pkJeTST
TbQX4NYfLHdIm70yvKlbJxVdzu2InY7Yg78bH6Q7tBBYBl8fNmlsF38lvh9+94A0vlhSDUi+DRWH
6TfuhiLdowLV1iuZCl8Au2nbjyGmEd4hquI4PIJ6IKYGbtccXSvXkZMCSP51yEL3q4u+PvFL1w0A
YNIOvWl96v4KU5NofWpqcHyJRcoJNNL+PLmWQ0UTgS4IiTZ+K3Rjmjh4pC5uv2gqgRWsxVYyu3tS
6G7RMpCgJtJKgiym5DSHAVg95892M3EpFgWcO/qedVfvZJfZ31u/kBDNjcn8LCeghdgm+GIb0bEG
s4HKhkEX2iI75QwFNsqjUC42AJMd6JcFTEFKG6rU6LQKMGxWh/jtyk+5WjcBNbBtj1JTy21Dz37d
OcC/H0CENCiX0Q5C41pAhzDCNWOpcivaPk4++2iOeAheD7QhQVGqbovyLgwET8YDjTnPHdMDD3Lo
byiHWMnBNMHVbQujM3/atNezE3r+BNdppc2yVk2O5Hpk4QfBPtPMb3rly88eaa27NVN9SsApwXHb
mA6Ajg3QHSJUaIz5acAu5UsKKOJnm1daRv/PtV7SeuyQyoCATWXCL/RvCNAnn9yuGinwA/X6oNCj
QAUww9xvvCuFxEVHUYR/zbhWR2BveeCiqNgV1NzRwcZXw3GHl7Rrh2/lBOJdc6MYHHI9dfdVOFBj
Ni0RIogLyPslAYxn3A8YEUAOI7yatQXgWu3xZKqe9M5gb/Tg6j6PhZljX5jzgQAOwWFGqbEHVIXA
ODwMCZxT24EyQlyqwRTxGQ063/hhy5qaeY/310PABf7L0n1j3MkIheoPGhQTasWjciNuVmTeqQOm
pvtkJQEchBYWR7mdcLVtV1EwmuPGB4d55DFpE1RJc+DTtWbZn9rUbnnEEt6lAiJpuwqNUosJJWV1
J7tQqU2UBQ7xCTIx5tYZmu7H5IzmFz0YM2NT05p11qIrXXa0j7cdcrnhSPU4g1ljgj1K70dbmIL6
ivKa70EPh/tEqDLeQWI2ml1lUtP3uQ3g2dPDRxQcTm/+BACU7JT+bfDS9Q43mWp9M9rQDnIpzHuU
OzZkU/E3DdGPco1u5ejscA6Lv2VBLQcUaLTh7j8lOQmJEF0mJ7F5YESOWkdXlSiZ/6cMVN+XWYIT
jWum4lThI/LT1IOIAnAq6J10HgQF9LlL85ffwDyFiwaGDbGC3v9U2HR0cHWJqPThkIY+iCB3B+3S
Ig74g9J46z6VVZC1H+hnG4TveeV7n/V2ENPGCCfrCOEoTKHblEG2+o/qTXPMCOs2AGyie/oKCvFw
tnq8+49eUKwoqA1uAseTv2nYNS+ZGYVz7AQWS0BP/vqfaYLRKDoTCrCsDY+IVoBY1IC4UgYpUrn7
DwzKRgnHS7a5NAJzLXg370SMCc8hAsg83rCFumB3Zsy+avwUR6BWMbs4/cMaqwbrGIuinA24DOtr
YgN02Q19M5iHofWT0wTO7sfoxeOxsZro/r//63/8n//1a/if/p/86f/5Kv5X1qZPeUjN63//9wVL
KsOi/00Yb1lC6Quvw55oxuGWY+wMifnRk842RPqfOveMso4bd3t9vAuOVIynLCCO4E2UuzAD9KOx
wjuIDEozaLWiyfiqtU31QK4x3F0f6Y2PJBcGGHRLmOQ/Nl/2/Kv2UeDnKGzhNVtp4X0/tcaeB7Vf
WxouEXZq/lXJHrlz7Dbua7v9dX3wN56HdOIYUncsPGAlPerzwcug82NY+ThJZFV0LESIhyXCHbva
b+ALWl2AIk+cvPfb/j0osxYCeJ2hFms5jUXfBDYYuKluiy/CRCY7K0rtEXH88L3uikxM2Zbpmqj9
YGS2WEa6ZkOD2wF0s6Kod5mjsg3E1WYzeNgrXf+Ub3aMY+nUVXSb/9q2FAu3L8szugJFfKQnHflc
qSj5MJjlq5V26cP7ByKftDCl1+mkioU7W6JLG5gT2gGo5targarAo8H1uqMZDlfz+lhvjh2TsVyp
bIXjngtx93x/wLfFfiVV1tpBexRl6dFYxWZO0wLM8Ap7jG5zfbw3RmLzeGpeLi4YA+bc+XhR0fjI
njFeBTZ/jwKktrXaKf14fZQLs8Lh01A0KgTlDWuxVGnpTzzrLkEnvmRrL4/UDvooOrmNQArF7OXz
9fEubA3DcWD6KsOhK7Q84roGKzYVIPIS0eJIb0u6uiViRVbvTl+uD3VhanAtDZv97vANrcWCdXN5
IA0xn5iyRL5ERUvTwSms1wa5wj3o1eDGvXxharihg+yjRMABM+a//8eboOEOwEsJpk5Dmvcw+TlR
OYCqNc/4LWfGS0NhVc1wjuSBWR4wFA+amcaA/AyqoAfsXTgBLS0EmGzte/0IHZx9Bbq087+KnX8+
K8ODpwKjaD7LVrnSjFAcPeCElRZZNy6oS+vFncFdCPCW23+xXoUB5HAImEoFoAG+Lkl27w/RPrB7
9NemMtpd3x8XPyKdU0tKW/EpF3cvzh990im2YoYz8n7oTX9jYR62b+ro9V+MZCgT4RFXODzd598Q
yj9OOg408biiNT+1vretckzro8Gv/s2kTMiVgk8obXMxlE9sb+nhwC3VG6jmoRtwtD1IGMhAODfs
I9++1uwMRD7prQFXxN32fFYAy0HfeAgMo4yTAW3u0dDZ+QTmNOUxDn3tqwrwXmNodEImUMp3ozJJ
ev/Fp3WFqyzddU136dyek8Bn1YDqg+FpJY5IcM8pWFYH4fbRjQv57591ZnPNUaC1DC9S0AE29EV4
Ivy0yWmKmetsyoJvWkUXZ9UMGB0VYM4eRZDET2FVWfc0yOoTrnjikSd32tJud49gcpw/Y1x0fwBp
Zy45PiAtOvzxIQp1CrwaZJgbD9abGHXx6y7WR9MArcbSNdcxPQs/C+jCegNGCNhebBFvF+t0bEKU
h5ENub4mf0eg1z6Ucb4z0EmB8NIzco2UI6AHdOZS91FSPFuXuuzu1QwLoFDw6lVmdRJhGhzK1rvx
W1w63lz+rJecLy53cR1DJbIiE5gPvD+UJr0QxfEa8P8RyfDyxlDzoXozX+QUOOGAgqVcHDrKLlEL
kc9ae80PG8TmnsZMRmsXVdkCSaHrX/fSYObsMAraAzKEsYh5VBE31qyGS+sx8/V1rlvFSXOiam/3
Q0I93oKDdmN++qUxXUoGRCSGdIylr7GCcU0UgRknci41Sr84E4DH9oqjQ7h+HPH+ApBiyB3igf0T
6KLmcTR7cqEpxnaPaqRcabavtiNA8HIDpUbsSqrm++sfZn4fFqsAz1hHUcWl6Mc7cr7rsnkNclS1
wMjBtXRLIPgWPbjt9VEubCveJkVUyytlCLHY29400IZFCWFdjwKVXQvNFMc2VtDxx931kS7cr9zh
Oq+7wWc35WIDJ73Zgb0jAKRNVB2nIPOOBW2eNUWVuRchs31X6wHykEo7YSZSvf9mJarmwsNWm1vi
jRv7ABk07AN7rbRc+9hIAd1CjEV+goWdfLs+1Qv7y8bw2CJdYHdhSny+dOAloQWXjGUAFD60oJRX
FQU7yq8Rmh+EBbeMei+souR5ZAnx67Zp6y0GNCz0PW1q+6DX6js80pEDLBr3VBmuurGM849abEuG
UrpBbEP6vDR0xrinxivI40VOHHpBSR22qJaGAbrg+Kxte0sYHzDL0m5cExdOgwTI5Eob8I1t6/Pf
/yMaTbKhxOwW4T3bwYwIOa5w4wWFPL174ehOoE5uUIxxEB89H0VqKMtDNiXInTzxbJVFRO8AAPIB
jmWswOJ1pXHjMrq4dEqSVfLm6467mJhtNjp3IHtF+H5TbjUkxj6gc2JHmxCi+fvTFT4gqyddaZhE
wOfza0icgBVkyBeSQ4A2Is5xMO7eVgUQz+uf8tK8uLRcZVj4wjrmYl4xoto5QGR7Df3Mxm4ILWIt
way2BYC4uT7UpQd63vwkD5R0YH4upgVzX8i2ZVpYPjn+unDzzgYq4OQHpGgEOssJhKikV1lPnjb2
f6oKADzOPtXd1OoE59d/nUszl7xlNNC5T2178aLVCR5RTo9qJu67zqGFD7UbVP3S9lBk/8VISqGO
BcaHh2K+h/5xKMjesCvlNyBaNLAXgCyG8JEB9hV/vBvf+NKxd+b8DI81er/u4p2ohwqYVg2kogDy
e0SdkU4bXlabij7OHTLS2hGionu4Pr8L9yhRCJEprzHPhmGez893UH0ckdEGVZz48G6BYqSB1L+P
VnooJuXdyHgvzpEWkmMRYqFuuVi4HLKDa4yoOHlh3n50Qita48gzHdDXiE9wBjGgQLnwRpo4n4Pl
fera5gyvwlLelYs5TgjSgbFDyD0Br4r2sULaDIpVEH6//i0vTc51XHYk+1Jyx51/S9TQLG9Ay2Mt
R7t+GSZl3FU5QNYIV9IvfeAmp7bXxt/XB710FCgroyqqSOIse578PzdolTml1aOWAB1m2OSjNq5l
osEPoE+8f/dQVDupxFALnEs/i++IyfbMNqN1AAVY3wTUKE+UleNdUnrdjSfwwqyokkN1Eg6ZIkHN
+axaKEwQs2rUYpUQuxhMJa2QRCKB7b5en9SFzQHVj61IwEQNRiwWbRCeV8eFXq9NACUPFcbVA3zP
DJ/O6+NciM3m2MiQ0OUojtiLC9R1yiyOkLcF6VKpQ6K52s5MG7EmMKfhCT/9yexAKxQ8ghghOPHP
68NfOOeOIySQEvpkkvrM+Qd1q6y1fcfknAu7f3Y8MX0Cz41sqdtlu3LMtBt11gtnwcHvlLo4lS3T
Xd6bcetBOY7pKMbYWO1DQzmvtQaxM6Sxj4gJFpVp1NeP754kNzUSMKZpCkH6cD5J5I8R7gelve4U
AnU5ShGPkr70Dk1IdE3II2+s6d9fbXGz8BSyP13T5gw6iytbJf1Il7RGXK2N4592kDq/5ov9p3Cg
dUKdqtBo14MhgME0QfcAx+V/Tqk7ys31ib/92rYjFXGESWyFu/jiuEDjQMIppDwqpGZ8xDgxeaUR
gQsq1IN75BJsZzXCr7FuPMNvN5XNpiJb4QVmYGc+xf+4eyQaw6GLsRIehriOgc0bN5hRxncwWf6w
CcMbs7w4nO7OnSWlK57K8+GQLdRhLgFvmnUAP4PgsY5VYpzQvQJRhENn4bx/fvMXxesLIrzOHM8H
dOWsTJz3Newfja5kxIF9nlpLHiPb6zHRzJsbM7ywjpi6MabDO0KwungezbILU5yWoH+qtD6EZoGC
PfYOG83z4kMQaN5x0jTjxqmZb57zTUwln/ucnIa0jXzqfJaUZXOaRxxVfD3ANVUDRoMxcY6jF8Vv
GZTl76ip8RCAXnTj/Ly95eeRJfEACbgEeHU+soW60FiVNg8mGqZbOs/OsTJd44TWT36jUXhh71C3
1U1qcRRwuQTPh9I8IyoCywLhUKDbWA3jtIVfDcx5Kp5zDzfv6wfy4sxYQapJ4Oose/GqxKkTaFMI
6ASac7bLiRsB+HvaDvmc5MZHvLR8OmUdJRXNJuEsNmlkDLA70llDZoL/11Wav7XQ3kHl2/xC49fY
I2o0WyUM2o1Ybr5UzvcNyTBDuorgkS+62KxxP+JOlFYN5A+qShpORbuQSseNI/F24cg6KBqzL7lq
3pzBTkeXBPJ3s67rCFkd6AAbhGiKHWqdqA7hDnPjc+rzTlhOy5lTMvpNBjHx4jhUokAouTEbsM72
LAKqRfsxDawthfIOkjhEmr0oamgCUqSHskyRKw1Vs20630Taoy8/CITVXq5vp7drLNHwMyjg0W/m
BVlsJzDXPuS7eY0tkaEnmdbaZz9uhj1aQfJr00DEPESDiVI2CG4uw+ujX1gCRXZJ1Mc/MDYW17xy
5AAtF+iCVk8/fCSQabdgND1CZuIK3F0f7G2cxC2k05zl3NgmccH5QcVvp0AUEYcKAaj7gCkXQjvO
1B+8FNtcKmnOMfdTBCXbpom2NgCE91eBHQ4R4/NbSETZF+dJ2BXeXlnWrnO0LHYw3vVPokzMDdpD
9Y0g6e0JYigiMiikPN5M+Hyu7cw9iG3wNsaQwTgug2Yf0uW8saMvjEIIRl45xwa0IhbLh6kQdHaE
x9eGC1N3xAHoDk3Bbnt93eafcn5snLnoOM8GZgv75XwuOcK1yEkPaLTOml5jYHZHqUffzH6a9v9i
JEmIZ5LQUSdbhLIdymUQV/pu3ftyRJ8mUmjVeEfH7bobI13Yi1TMSUJ0lKrppy/XJ3CxppGzfgzM
3Rp+RGvvrMHoP+gGVfpVatbx53SEsVc7Xfm17uX7S8co0IEYMoAlSPqbi3OPSC9VnRQU1YxXPNEE
n7Z5jzZlLAbrX6zf31AF9ffqLduA6MB0rdMayEr4kX4qnZj+XNpGTyge3upHzJ9tuVUcZjTDVwSi
0osN6XoYVekjPMvSnMxnNO+Kr4Umja+GBrJ31TWu2qR5lr/7ucKXF+AaCaVOxWy5mEj2DEPiW916
AEl5j7lSsdF7Zd84bJeOASZ3VP9mFAHt2/Nj0I+YQwsLmXa4hmiDTiZ6reZUrfHze39piqmQT3J9
0E6lDng+lG7AVQZeDdjJwbbEQah1ixuevfJNJFnef+TmCsoMHaDvbS+OnFHVGAN1ZrcuvXrcTwp1
7ID28C7php/XR7p0WdF+45mZQVW0pM8nJRszVVOC40ZZFe2xqWq5zlww/tdHubRKPKimDasWZUx7
cVkVpkfBL4J1WbpYh6DMjxx0ZZeHqcm7G4/nm6GYBFE1mTBGX+BKFlHShNZSLVv8XYXdOXssUsZD
2bfUGOAfba/P6s25mofiy0lKo0S61uLl0jDzhlGE5FGcpf4B4LOPDFETPOHLVn+HJI8kgdJnVtm7
h5VEuVgM0TbglVnekjSw2QcFfpi8AETVzTesE/V9ksbGH2RX3RwhKLu8cc7e7BMShn8Outj8NnI4
qR8MM5LZMgg+x2Y3hn13uD61C4tH104xORPMjFhij9pK2VOOUMLcQTOPOByNWCRh51aVyA5cH+pN
iDdPCKwk/Vk+IwiJ843vgSYJzSGefTmTAWc2lF0tE/0d8AravugM+YMQLH4enPrGiXvzyC0GXuwa
1FzA0lvBtG4avd+RAiJeFNrwM/UpKu4QWw82CHlBu8d7+EQnOb1xFi/sWjnX3TjztEwoRZ9PHI29
qakUTiciwINqFQpULTd+kGQnD12ACF5GiSbIiK7F8V98cRrwyE7RMSPYPB+YkKvUMWlH9ttDf8AI
lfvNwIVoD//F2ZTCmfZ5pdwtPnLFjYL0pSnTGacayPMH/GvxyftCU3rm5fOUwfCv0aAP+xNy4kL7
NXWZ9tQFdaRRwc2rX9enfOHUkESRAPOxlQmo7nzKMp+sckQAZ92igTFtoxZZr3XUZGFy4064NBBB
p0m4qcCQLltuvBdG6VZQpyV1qNlWZ6y8+yCAsnJjES8ORPltbpwIXBgXMwqbybESLxazMDIOrjkm
DFPd3erIXrgHHG7w/z/K4nAGMULtaH6INUogzd6RHlLugZpViJx310TAexGs0xqBl0lfZvFeICZV
pl1ggLWRufE90Eb9o9E6NLmAEW2u74YL29AhqsW6Xs7d5iV8DrccV2WJJ9bIviG5h3Al0uD9eIyc
ejhWzQCyH5WpGznPhXuOgAW9mzk+AhuyCCWEEzgaTls6OnNp9YvSy1/IIk4PPTfDPez7bGNPs8Gc
clCWvz7dS4so5xIX5QQK/sutguOd36Qxu6RN5biHkY4bYwTBz0Bm5/2vk0PYPuMgid/fYGQVzZ7K
h98DT6nO93mROTvMJm+B3y9NiGohyD0H4qK7bBgGfeW2Y4WVG0pS5U5NTnlsytw64A9svreexa6c
qyEznNMhM15c0mrAMg6bL2Nd2Vm6zYN23OH8Ne5hM96qgV6clcPdIQjVbTLJ8zuKTk3hjxqzCrS2
OOZB7x8QQEfIJymnG0/PxaF4/qgpUhakTXE+VByCz0+dxFjXeGIeoS1YxwL3lDvJNslu7L5Lh42V
4kI0iNBoa52PhWtC1DSSL2ia1Z8YguIhbODJxbjjbhrMIjCunvL99R0/vyNniRarRqrzd7mcWsoS
IFAAb/ezget+VHOnSS/jaDOWfZrBmseDEQHq7Aa6421H5O8hAf/YOncKDNnzadr412d9AFQwRikZ
eToqDtxm7i4MbDTnIBTquyHEUR5WVodzShHqCCsMSr+xspduGaZN5g68i97M4haNHR2LqCAE7Ba5
xpOGF4sAkCH7PVW0/leWNzaEJRTpu7oyb8XDb8fm1HOt4uFHFZ8S0vknKDRfDt3o4dSVR+Wmtawh
Rh1vZagdjKR6U1pBv22o4G2vL/bbl5BhbZ1tbM3Yq2V+C0OfclYLyQ1bdWvrjJH3IUbx7nB9lLdH
Zh4AaDcJNO+DWE4udqcRD7kB4KxnH03Tx0cLfZfdUJRf3z2SY3EBzKk08dkyhMASndrc4BhwEk1j
q+Ip2PeuKvf61Msbk3p7NumfzyhdV4K8eAMm82Voa1kdgsNXKKqbWY5wuNDQocpcbwf6VVs5qH/f
uBDeHk7azWAvSHPJQel+nG+T1oG93dqA9WBshgerxNa2wmHuMDRQbesQ0PB7v+dcRSKLJz2kxbT8
nlkXxzXWU+hiBVMLuXeo/i9nZ9YkNZLt+a/SVu/qkVy72fR9UCiW3CATSBJ4kQEF2nfJtXz6+Ynu
O0MoZRHDtbZ+qEoKT/ly/Pg5/4XAUPLouM8B01zZjK/PwPlgyzb6rTNY9UE0DAtcyG46NKidFnGI
sNd9dTYHXHoh6tuljvcXht5XyjxbI9M7Y5dauNVyhZyPXKpmZ4Z0PHchYkwfndiGXlqhc4oSKX6x
I5qldYPFsZkLeSX2vV5QixsSztRCIOHYL7vst2+GZxsWYYunGhEe5w4QsDejlsEYR1n5XZrX85UN
9PooMh5NZ5gqDEi55Xy8DLlGlH7cCesc4T5QXR5xP4t0PzT6a5WF15Nqq4QWoQmLhzBci/OhEI0Z
ZyQxBt+sGomZgGy759hFpF3ru7SHHjyaX3Baae5C7NevbKXX08rYrCXgZYMyyppFlU0a2qljiXpH
lVTvAj0JTjN2rbeDLtpjpGr9laz49bQuOSJdX/IdB5ji6lmIRc6oWLE9+I1eE7LdZPRQzcDZVG0+
XT6Rv/qb5/ezvcBXXbH00ZYG1/m0ZlEDF90NJx+vWNQYhxzwkNcYeKOC5tP7jxJprEcLQZ23YG4n
xP0TOiHeogiNKQGOut6Q5daVRunra8QWhF2VBHm5wNZAPzSiehWQMNMdqLgMotoT7fShmH5e/vbl
Al59OlQtc8lOePS/in5wwrHZ0gwJqD9AwToHVeuD8Knjo4bRKPAzHTQDZCjHR5qz0718Qh7v8q+w
sdCUWZbRqcyh+bBs+t/Oq+EG6MSmDpvaVNN7EoPupDamegsmXr/ySt0ciuYZLBsiPbje86HaRCf3
aLXBF7PSYX5WRJqxi9oWiWdbH/orgWEjCaMyzONKB+y2vO1WXxZJVkJFmQTBo0Epdr3Q4EYjnXOr
w0rdyU6Do65P8RFKsPOmnZvwMZy1a5TOrRWGHks3yAGkDeln/c1IBQqtHDEU0rT7SegYw8R4YRf5
jCwh9q8IWgrFzzK4/OQu/YfLq7s5POeK4AGjGl7p+fBG1gZRSuDwi7ygl0FeSgtPwoF2EnNEFhH0
ewYtjYo2J69U7Gto6q0l500GEp7iPC/B1Rp0FjiOfmxGP5R59a3CovCYURQ51In4H0RILh72MrRP
KiBr3kqo9U4n5mFEDSVFMQPL5NMwWvoBRZsYcRvRHS9P7dangTKiTUvXUiNlOp/aBBfM1LDZXrV0
xw8WA/iQGLu7pIqvwTa2otFSCFmSJIBd653c9SpOkTHAxlSvRHkTFQ6qSjif4TRw+ZuWULuKR9Qj
uLehtUKiXbNa7WySVVhyw5W17tzhhmrugxK1obLv5vedicA1qlru/vKgGxPJxb3UXhYYhfgFRfgt
AiFnag9him6eFVYDrmGYA/mVvrgCNS0aX1fCwi/42/obaaiDLYIjsrALztdtAlucF+qERzMA40FD
4LxwcfibC9U+zLXU5v0QxF2JxnI+fUOAwURMHlVVdH3rRXVmoCY6eJ2aoPqZYmPxBgh2Nx1pgGrh
YejRjp/R1fjSqzaOsii0sUb4xFjzk6KFSuCZTSidPdLsY3ebiLh84MPDDBVm8ce0UPaKTr5DeuTC
YxCrElMRlU1mmz3ae4hfvlfL4TYcUFXENMu+zQy8E/54FWG88cYEEWtSIVlW+bdVTHsOZQS11m9y
MX83UeO7LdEg+IzI9zUk88aGgSTvQAoFOAA5ZDUUJaWsVore8EVfVE9IwuR3nWoWJzqa4dfLX7Vx
IJauFWUYi+TkVTbbtxHI1J6h6HqPd+TUjq91c3SbZHTjoFaKe4Hb0ZXkfSPXI7mkqclM0i8zViun
z6KxA5TH/LywiqfYjiloFSRhzQD4veuuAQq3vvH34VYHosiWhzT1eX/G4Mo9dU6Irpo6447ouS1X
laQdivWMUan7y5O7tY4oYSILwJuTcugqx4xRSEVVkILuMI3q55QSzadaDevnLM3nx8tDLffM6tDT
U+GFYIChAsKz+sZWQ+EkpB/n19Os7tu4xr2713/iqoNr16iIXYnjy8+6pRtxeeCNyWVgG5wmi6nB
uzk/FiaMEEcGreannY3mziCUD0CkfsIWkW/GDhClNWnFlXnd2D8u5R6quzTZiXGrjx2cCoVkmzFl
0DhcFGiQPOQg/hKvFdgyFWCRD5e/cmMlYYKrCzqE9iDF2POvbFH/cvsZndIB3aPPmtq1byYjwbOX
5t2V9+XWhC48bVaTIE5x63woJYP8laPqgLpopyIC2jWD0z3ZXWHT8+iE2InGcR6HCkLQn38jxEVd
R2+JTMpcZv23ABfXFHx0kkiM9lB53mPYNb3UmYJCe+bmzZX3x9aEslkpXC7ZMpHgfLDGFl0aO6qG
ht88fqTl3LZw+hzjYDnxdCVH3JpRc7kOgeODDFnDa1L8+uhymJpvu0HTYvymybvenRtANiiH7Glt
iT2U//5KC2QjNXXB9ZBlUAxm3FVqSFSdk7oxMDAwK0XeTHYWnuwAMfldPYWgwbpMGO/yQLc+5NLs
fxYt9ajLK7oVFKhMLmB5GpD8IueTjAWobQ5trVN5btBIt2bN7Y9GmZlfs7RRb0z8xfcRAD+/ncL2
Gnlr6/Mp0ABqWpiir2AKuhj7sbQGHUmwqMj2k62HNWqWon6fuiBmjTJI73AEsHweqnIPzz27ufz1
W1uMhy3yCotkENfo+dendNiRW1N1gJt64Uvk3724co2TgvbG/yA8wPxdQPJkBq9S80hLk8hGkNzP
hwjBxsjpjzndjJu8ws/k8ldtbWaGANvE052ccnVwRIi3RG4nuo9QYtlT2U4bH96D8a0YgB972LgM
dxJ75mvjvo65iClwfCgsgkFGfeZ8NkOzrJAFa2bC0iAfe1iRe3w68anh345fKwo2/p9+qIOGFfoR
ixLSIuJzPiAy4qiQynb2M00kn+paYMgXKJqXqtg35fgjeogtj1eC76+r4/wedagp0rlZ5ByojKyO
zChUPJ9TOaHzGaqlP8pRuxsMM/g6QBl/nwVTdN+FLbrXU1VYpw52y0OKw/Fxkq769+UJeL1/SQLJ
GujfQ2h71UKVaJkiA6FQ+EPy/4MKR/hbATbwoSrq4uXyUK/PKkngAlziRuVRtM4ehB5KPWmS2e/R
1N6PuXD3Ef60+ypvzQ+xEwdY+yKgkcWJcldVWLdfHn5jby0lP3XBQJIqrSHmITRoi2oYuhddExfo
MqSo4SUgGNKdPprB0XWz8kqn8/UxQjOZq5zUDrggGdr57nISw5IYFE6+tlAwZGY1e71X3D1mLPM3
7I7qYyrsp8uf+TocMyaleYdLlkRzXTnGlEwb+xo1wqaN4+csF49t4JTvCIfKSRsilEV5+/sOufCV
+d3aSURAYMEgrnmCrj42zDHpdKNUxWoVhaNuFOGdkoHjT7s0vHKvv8bVOw6JCygKrH3YSeu6atv1
TTaY2FjoAEABzw4JOvIpxoFOE5Rv2nwcvAxLWT8Rw3hja+H0Libt+oCoKt6nXZY+iNoOT5cnfmt/
0aikWA/uigRgdahxE0uwLCCUxDPEAi9CZRITioJ0Gr6UWdwUromo2+UxtxabJIo6DbQ4cNKrulhS
YtmVjMNMPbsa7t1ZEx8xZs1unFbP/y7wabwDuWP7WmoMV2LY5tdyG4Hi5GVMcft8a2sl4ldBjTAy
lf7uzdhq5Y5+rPKC6FV320RhcCV4bO0uwgfHyQRyS6frfLwcPO5gxzhRwhLtD+PIlUfShxPE6JRX
7oRloVbRmTDFbNJgJ1Sta7lljufuYoaJBu7YPdGaMFjGbnj+46WjUrO8pqhIkQmvjkuNwt/ktMmE
fGw+1jusCe2bukANxzCr5KRq2Mn4bdxhJAqZQ7mybzYCE5kaJF+yYx5Va7gvhdxattSp/DmcKzyy
6vrGrAbxpseA7I5Cee+N2ljuL3/xxpYhneBaXyBJ3HqrJTTp8JtxXCw6qS32rYaBpwYW0AdVms9O
Govj5eG2ggQ9bGoOi6aByYV7vmUGao7VLOERupNq70AH2HsqjeAVBtN6qvS+/KIh7exPmKLsRxUD
xH3TqBb80iD9EPcVwvQYdkdXouSvssp6dxEmaIrQOcWCaTnSvz2AyOJoWbbd5FulLR5TV5lvbNnX
78G2Fd9CbN/26oReajo00aeKp+L3BDsfFTFIozzgaxnvZ7wB7jsi0ElNk+HKxtgo91MxoVm1PH0N
Sv6rKAblu5ptXY7+YJYtajnVMGR+jHLO51bVFftgK7ih3lqoX3wfclwjdzQq1Xt0l1EYuLJ+W/uF
mrBKt44GLFCh85nKEyrCUUnR35R4UXo5WeehR735bmmq83SMC/12wk/tZOGEjJi5W3xvgP6Xe31E
W7+2leIB+KtxjO0qv0+bAZe9PlXMK7t6I6shAJI+oTW5dAiWn/+2nrGs7aSY1NFPgnKsjvpsxHdi
KvM7bkj3C7Lt6OeWKLkzlQUyqWo3BR8vT9TGYV7oAQIFG3BOBOPz38BEhA9LSHrFYUzouA0xxb7F
s0A+W5lDx0Z2iGrvseNz/vwKgFPFkAsxEYzK6gpIulpImvOY8QGuwlS0wQz6R9ToCiRpAdIBO3c7
Fzd//LE0xTUDQhUwNX393jUDDeOreFB93ISa6kuoTNEpodVZHx18AGIvjKNcvdVy0V352mW3rc4t
A5Ns8FSAmbQ+GKAMDSyPCspBTVrV/pTgGYqrNL6QHpb0enktTizRcD0ee5+HED158pzV1Q63U8CH
TpGlLy2E7LRgSLEP7Ks7V07fdJBGh0TtHwVOnzdGgCo3Dd/+/eW5fv3JFCVgz3G7gy1B4e58Yxl6
Mg8RlVkfOJl4oThkQpUzkWNqC3S6L4+1EXhAr6jkrQvYgmbu6rRHLg8cdeaczGJoy7uc2FT4ehbZ
n42+aZuHfJ4mB9vBZjIwfofBuGsD9LWxosnLa2iI1xkAmA/7F1uLhBapy/MPH2IdtRKYFniv9xMA
mlqLjjNOOFcO7usAdz7M8vPfQkc3VBBHHL33AbU5IX1rp79rKwwLsOpov7qJNA6XJ3lrQM4q9SJw
AjTAVnuqS6zeHPNUYjEHH9IpMQLCphSGFMaGXgCo5kpKvDWPYOKX5aSMgEDd+QdioKkBQGilr8sm
fCjntvggzPHqRb8EmvOjQoUCLQwdOSaSw1/6cb/NI1WZng5Xj3OY0eQ/kwomnYuzzKPMXYSF8HWe
7uaoRxLfToKnOlX0h7IKc7/rB+fx8gS/zsepRelAMIgR5DNr/gH60b2YYbD4uCkBM02rRHlJcmHf
hpoGMoH2OAYchQh+kK+n12phG6kFo1OwQfKH/tGr8nytIPMfik76UYynxA4jjuDOHtr0rlA7q0Zr
CJHYX06GnyLMineBUfUfu7r/nked/qGN52yfVtGIpp+07+nZdO8uT87rm3L59RYM/8LthOp9vhvK
aDRw8sklreW+osKMrs87xSqj46RUuo5xs2PDjZEDqkGJrr5HUN28khJu7UeuaIRJCTI8Xla/QeAU
RtC4/AaDifGpFwU5qNnEuUbF3TpmECyB3UP2hMy+Ch8pjnZSYO7mK4oqn+tSTTF4xPt0OrrzXB8k
bdwrt+Lmh1HJgvwCP+J1Fz1uDVT8C+njw11+1/u8fOO405/X7snQ6U1y7y7afOvjDJe6KMuIeFVk
nbrvlMD241ziyVUqf46noYoATJwSBvJuvKfP90rALe46kY1ahXSSYzkMrm9FarQPQrf644t9KViw
TksJmUFXm6IHUpfFutv74DoRV+37bi8igbN4FF0rkWxtDJu4u0gaCipCq3hYdV3jVCbx1+B0vY2t
zDh1AldyoWKIDYXwCjVo4/7WIByjIAc9lh7Pah/SbSiqHhcgP4DAg7p23hybsQ59dJqDKzfLRuAT
KukvkAeeDqRn5+sFHklPqG9Jv7MdRF6D2d2FhZKA5ZDtSYQu6btijHvKx8GVM/0LBb6K/oIGNhVF
Wtl862qrRAK4EV2Z3jeUqH0u0smOfawwbU+Lwcmd6srVPiPsjPm0inPZtIsGypvtRIa6eJtjBcVm
7vEI4345hRVEQP9y2NtYBVqXnEquKHAn6/5IOTlVS29r8AEaWse5zj5XmPKg0G1dia8bQeBsoNVy
twHv6iEC3DjTxh99FDxwC9E7s71SfXv93uBxCLmQWx1oGG2C87Xu8b4eeoVdLOZZPbpSNrxJNWXf
GErjOWqhvlEa7HIuz+LW5QaZ0aJSz0sHuttqhwnK9L3eYg/aJ1ZU7mZlwn5Xn/FHd4ZCfFOqXEVD
Qu10P5mqeMBlRTeeCr2q3iElhAY0gaNPSXKC8C7hQXjkxIwvl3/HrYkByr60wggoxlr8JsUE0DIq
VEsSTbE+ZFih7vW4V/Zh6lLvSEbbx8La8i4PurW9FlgeTU6KKq80MNGxx/XUDqTvsJlPSVR+kUFM
gWAM2ytPkq0zTm0TFMxSw6c+cL7uQdLOcFwU0gs3LD5bpfyUIkR5jKuuuFc6GdxQYYGdUBvXeAIb
/RLSVQ4gAMTFdWTNZ62cIeg0a7lQQfK3ft425Zt4skPXm8rJPMZll+1ynmLQQbRqODUZeJ2hLUCb
0sW+xinaCOLLo4iOCZjTBRR5Pg34SWahzDRWOW+zG5m0FCQi9aWzm+nWGuv2eHl9l+tnHd4QwsBo
ZUnpwCCdD4cxkiETmES+0CL5DlsdKMNdXpl7c6jxP8cpNL4LEWR7g19x+VZxuuF/EL8cqqC0l+nb
kJuc/wKCY4enkdv5iq29yTC5/DiFQ0VfbhivfOrWVkZpl9tjuUvg25yPlOZVRO+YkUhFx32WYy2s
WE15SE27//NEHZgjHX+wa2Sk6zJCUsxTmuNZ6se2GOJ965jYvVGSxCqrbU9A2rofaCpjFQpMWrxc
XtFlg6xWlGYxIoGLAIL22gpFhGWah4zdF4p16JVuMfrCpffB4d/WO6NIutvRqq8Z6WxsJMAzdB2J
FsuLfrWOkVlnnOoGtmkYW8UpVdXBSwyFN30cKOO70daH+iiFor+fwJIjYtAa114oGxEENAalWGvp
iiGSfb7AFp55zqwErc82TQ/ulL23K4mL9Cz6g1q51Q369pHfclv/+c4CnbBATAnrCPKsSs9BbDfu
0GXs4SR2vmABaxyzSVR0iYr+yi0sNj8SSip3PqK9kI3OP7JQZyeYVaxthtE2vzX4BN/SGhLHRmby
Zu76yI9CK9rZWlx87HEetHwnASwxqwY2Q6kTyBCGUDPcyHHUfUggGRZmU2EDO0r09lNd6RG2RIX1
dgjmWEfOfJZfcpjTA/M5D7d9Ftc7ooTpeBSJMLdLrPoUTfE1+4rNr4TGudThYIyucZGOE+Ec2w6d
35hK+UEZh9sMCbQJTqdoPJrbk4I95Dg/UP6srzx2NgIw6CGeOgQloMPrjSwwEYwau+38DkeozwTO
97Vehi3gU+ABZiSeLx/XjbSKitTCrVjC/St9j75OnIjEsfOttuLVDEuwx/mvuCZWshH8SBB5Gfwy
FOIld75t7LoNZBEpna/WPR4WRZrHmLVV7XRbOZhoXv6mrVgApHW5xJDTpE18PhjmqomZyZmXnGJM
z41jNMXT3AXQt/uh1R9oneBZJiklYCHJa3o/pNjhXf4VNggrAB9QLaB/iIY3Rcbz30FBTUFKXYPV
qJn1iGw+Mq0oNFRtcG/NhR7umlBvPgq9NPIHO5rE4rwtw10tOu277Ez7vkzya1ouG6GZpJbODJk6
WMN1gIpaN0OeC7NgoI7DfZ7gEs1Q3SEPi2kfN62IPKRrrqmEbYwKiXfBELmkVbSGzmciEqmLxaNS
+7JqrRf4ybXu4W82fdDiBlFj+hfuXRr15ffLK7A1rIEiLjQs2tVs8fNhG6eR4EaRnpaJoyKuClvn
Pi3ppexczEb2yDeDleCmunJ8N4dFew/YMdU6rqTzYXU11iIrmLEFL0z3xazFyMvBCBJg+U1YHdSu
6A/WGI5Xhn3tIkGwIA4ugp+0H7n7z8dVC61JHaGAik85Ww+61mL9LnU3+zZR036XuI2eehnc6lM/
GYXlaWlaZ34wJLUAaR7h5+qgQ+trCGsjgQhtoMFjE/cvby6V8MflpdkIBr8ei0sLmqVZZ0KamUZD
5Q6oSjWFwOjXyNx4erR0VDByLBL75lpA2BqQME7Hb0FwUEg6nxxwZBVFbmSsVLsCa08Wnd01WRXf
5h3iA1ceEhs7gMNFYWLZAmz51Q7oR6d1Iq57PwgS86VtrOeymvMHB+Nef6xldYjr8FoGsHFpoClH
pverGs2GP//AiZ6hkVY2jZtSwYElyVob2241Cz0E4IaX2h2ulaU3YixEYMjbyzthefufj4gJsTF3
Xd5QuIqGFP5CMnenyBnpp6axizjZrCnRgx0aQ347zLWhJF7RCPH1j3cS3GrUqGk5Lzn1aq5jugFB
3tS1r+UAfCe70T0ltIljEZ5xh8tjbc0xAjj0o9EaIcVbbSI3owLAca79KGnku1DLpudUlagt0Mw5
FnMVXancbewjqItYMaBxRBqwlny1DWobIEF4EGZa/YS2Hq6co5pEI1qSXfK2rgIyPJT8rpFfNjKC
RR0Goh+JNKJfq9tTz7TEFC2tqhgMzD5CiMHXHN7Fl2dz40gi40i5ml6CjnboKjzHqhvbblq1fpb2
JcRuY7pNWjvZRW5a//lE0omiaUBOtYy5+qC5nLpc6n3nu4VZ116YgqxKy9B5xwz8gNNjH2AYhPvL
37exW1zcE6FJ0e9DYmz9fUkpyxzWoK9bcfEgJxxlZwM75nyaxGEIruLTNnYLwhyLQNW/7/fVeE6a
IqBfM57Vd9HPQs1B6nagBSpVn97UiZo+FaW4Rsvd+kj6DDz0lnyCmvl5EOizomlQmu78ejTsbs8V
m8wnZtu9U+Mh/NjlAuLx5Xn9FT7P3pe0HaCBQQGGt0TzcvWhWmrGmZwkFQORITcw2IgsHAYq4Hni
xVIrE79uVf1Zi+05vdEk9dxDONXdMZQqKadRq4GOUFZpim85Ai3ZY1pzDG7cqNW0fTg0Sf40cygX
rQY9eAzbIvw76qoO2zU02e+lnJ2XrHTyfDe1+mgfaCBn4ZXc8dVSchy4xgH1APmm5rz8/LeGH++3
sTfjhi8Eh/KUcE/5o96oXlYZ8ykx5Xem4PnyrL4eElY8tYlFVA1CyFqLJJrBIaLaavp10jrybm6H
NvFMyXvVo1DQzAclJde57YHWXEsPX4UbOpo0XHi/co3QPVuF8BZFnmGaQtNvE+Qd9uHiKh8HrP2V
A7n8Pef7ZlEaoC5BDF+kB1bhu3WAEYgauxdERYbJmxDv3mHuXN6gvn7Vb+bVweCj4J2ADlwote5a
2ASNjMLukUQHolnoTylaEvdNoz/2ShTsy7znMry8fhvjLfnmYmaKqwYV2vMtI2xc0UW8TKIaCEy4
58ic3sztPMyA6NnD7129QH3g8qAbm4Y+GckmGQAgu/Vzoqkr1Z3CxvTnca5ewgnqdEX3gR5sjU4Q
gv53lcZD/fKgG8tIjkMfmPIDxfl1Klfi4tu3cWL5bVQrzzIENHZKCgXXmbC6avi4EWxoixFteL2Q
0tF2Pp/XVvSZivm67gMLziqv7SLjvsYNfPBIO5In1alDoAUiFLzPa4GotBklylutNJ13GLbkP0Wd
oz3ANs11H6rKbHiW2srxKGIh0PXSQ+VkyLhDJyKIxts+gbXkiU4FtWgHXZl4qoLs3Y6lS75YZTp9
vjyXryvPtDhUnKx49vNKpn50/nlGZJKxYUHmV2Gs3gPWF4Pnjma+IHubpPGG0enNPW+76q43G5Qp
7clsEk8ZY7vDBUS389Pl3+h1eWn5jRYuOuUs3qrrLrraGlFDfbL0XZBmw55FTdtDrIezskf4UNDi
mGceJUULFMHDjD37YfDgQZExxJ1uNyeq1e4ajNEbTwWFXngWEtglG1Q11EMMESDdxW2SPBa1msVe
o1vTZ+rdJv7eaMOn+xJLkQ+TsNGeylIDLwpMkLubeB7cGFF/U4NjA1P+++Vvfr2jUc5AsBwCKZoo
FKHPF2HKaohPU1H50O+s3VSK7NTkHQCHebjW23odJiAC0cDhLUTv/hVptG5gZoRFVfrCafrPkTQs
eFSWhg0OQnqeymvwymnd3GH0tXgkLBkCiijnH4flG27qgFF90SXDnos93RlZk+6dsoNUKQuIN7Wj
gjGbzf0MYuNUTEGwi+wy/jcC63+dObu3v5zev5fV1MSoq6/+8b/eVj+K913z40f38LX638t/+n//
6H+d/yP/5X/+Zv9r9/XsH/ZFF3fTU/+jmd79wK65+293+eVP/v/+8B8/fv0tH6bqx7/++l72Rbf8
bWFcFn/950c3f//rL6bjt620/P3/+eGbrzn/3WOZfS3+fvUf/Pjadv/6Sxj/pEdH6Z+KGzA7iiB/
/WP4sfxE4ydItBLW6O4slGWCWlE2XfSvv0zjnw5/8hc2gcuSx/Jf/2jh7fMjw/0nbk3IZGAjxjua
P/TXf384v8cUouq9+ud/FH3+WEKQbxlzKfr8v9sYTPbS5wQijNrDgn5dY7WQDNUalZQMK4YKoiTi
9Wp3SLSwCLwiVGzby+22ybwqtdzHuY6svZ6mOnGzh7n5Ry+RX7/KcokBCKYts3QQzrcoKpJD3fKe
3/VZM+3DzA72fdO8m5zwmo7V+Ul/PdIqsbPLWkxggxCsHHNz34RuvCNtT97yxLpGm96aYPRxsTin
l0eOu24qCtx9WqXQVPx0O3mcZTvsRtxMfRev1j3eE70/GXXnJW6ie6EYxcHt5fTlt+34n1X/fZW3
vvf332E1s7PRtwnVH5XzHMVvdUSC/KCIlXejhkXM5aHOI9u/p5bOGnqLoGlI9lcXtTnJfAgq9hOM
2/5ea9xW34GTthA14SAouPuMw7WnyHn+8+8xKaQuZSUeXuiKn28cE510w4z4vIRVjDylVriwFCXa
tWWrvFFSVXhBFM/XrsiNo8OhocqHJChvobVM9hTiQZX2CPahy1W+OFrf34cRPNl9KwcrOJTgw3UM
xQtYyCbCsj7qPZl600yNI79AbM+tkxny9tjnqtXUPjqiZCUzUL73bTcrjwXg9+ot3lopOh5TVMpH
mxeIvbu8XFs7Y9FRpTILMfFXnPv9iQOXqpTgsLSdbaRi8powkkc3w/nW07ksrqQ5zq8pWUUb7E+Z
LuhbhK91Oj7NBrKcKNDsSpTkpNciweMSYeL4qXSKiF5SH1WBL41MybBKEPa9TeFWel1lVlTQ5sCy
vVAp0SmsxpasQONFeK8pINX8we7sGthwoXcnCYq88OumM6Id1bDxA51GDR8UR5bPcrTH/HmOjTja
uWGfx7sEAIXjUSCT8hQEVf1TwIaMPeAJxWMRQc7xTa2giOzbMTSaSXcUksIKYtxJgbJf0lajluir
fVzEj01po5JZ1c4Ak7+ptWynFOn8pQCynx3yxBDmAwKoAAbsLlTeN6Y0vvW5GVWHQC9mHg1pEFuY
SQ+DrwZVTJtiVpzvWqgWBQ9mrcG1Acffd9pC0mzs3qy9TiP99vh/16N2HXX9XohBSf2x19JPnVq7
j72eBx0WSUb1zFtOtR8GKcsnM63N/DiVfUmEz2b72e1QOdnxpBdv7aatPzNNZohil+j/prpuT4fe
CGMc1ucgC7zWDs0fgxGh9zJoMkB1Isva75Yx2S9x3lufKMaMmldWiXVbmd38vRUJ+rg4YOqfzLSY
3zTJEP4gixyeZAl73pvrIP2S6k7p+E0xz47XhsBuunQUEbYKlflxAmNaerK0pvdJU0AVruZSfY+x
VBjueU/K905aOe9mWzJRmRTT4I2J0xlIKGTzqTLLrEAyN+97b1CdGTgH4n4OZVC7dtHIscPSY1Ls
71YxBslxTpX4Z5dgMO/Tt0ZlK6gxuWMzxwNt0GKQb82wFbd1Eg+Vl3PZvuPOtLO9xVvC7r3Sdo35
44h6pzxaymhYtxE1YeM2dqQIWm/OB5kc4SQnz0XQCHvnhOBUvSIZUukhatg8t5hT654NmKc6LQqQ
5o2B+m95sGVrRZ5BU7LzehlQFvFkjgtIRHu9jcWbAZUq6ipaGwae0ZAH7pu8Hp9CVS14BXLT1F5F
MNN3GjR9WGdjmX3XozQe98CFeeI0ETI5njvJ7ks1xH19UBRlRoJU2uZ0mtrZ5KgYdkIBprO7Z0zu
22nnIsml77jYUAjDbCu196Q67VfcFUMMOYBFeEOVFoYn52TIsLgTyhvs3QLzJKIaudrGCi04x3PV
WH4hKoHWqezn8eBQr7P8Wg/YCqBcgXBwP9pucWcOppk8lzXplNcpEqmXwppr9zjBW54eAkpQyoNo
ANO/jI4O3qGoarM+YE46jj+CNkrGm3CI+J9n24PV73hhjNk3BM4cY+cOGfJARpH3H1sriORb0Yk0
ekuL3ERPhYNyZ4RT1FISCXv1qQIF/WKqXeB4szWVzREUpLJTO3ZntEM3pMAxcCymEMyl23Rv2ALu
i1pNFT5s6PC7nl2Y1OqFFrjzzTg2XbxT7IQdbAVj5ut2ZLwvNBEZHqgRHdWxylUfpGiVkIadSl+o
iyfqQmXtKv3JCjNz2ktNJYIQNEtTezGh5z7ayIt/A7M+y09BXvFQRLg3COovpWU1c7crhx4h34dI
yJpHs9AaM78L9KC2T6UVWwjdStlZRYm7Yy0qzaOvZRtv8xTbAtN31TYLMxKnmBL9TaDkKgJNwD0+
ZL3ZS16us80tWJhG5emRhfmM6NM8Pw5GxSbsBa18P0jC3tkNuGR9qBGciU55oo2Vl6mO7HY9fxkM
RXtMXyZTnQNPm3Dv3Sldb1kHKsjhsQzGNH8w2ioVp3bq2vJ9b048l4uksD6mvSU/WLJw7xWtiR7Q
Ep9hGqZaYHuzaYR3wOdxSUqtCBErTBdHtWVeZ1k9t6UevDeiUZZeWEvTH2bN6tH6zYuvQZRh2DvU
mjehLPiujar2GUlpKpHuRK13cOTHQJl6jnMY+Khc7hvRdvtBGR+yqB7fJEn2tTQCQBZ1AD27GKCY
tl2D6FSbgQuKXHkwxGB7ShAKP+oUVKsQA82Ay0upemavqXfIWuzr1En3alV785B8DhMr9A0949nW
R515op4VH5TGdT+lvat4EPieGtrK8SmuzHvKH8FDPI/BHgGJgymjkKKCat0pDZSQsZzlgQAE464P
wt08ze+Dyfadwl6cU+NpiLxKtfaJm6d7HYELabfHybWRdDSkyd5wwswzIkmBIM2iA0ovp8CuX+o5
KglF1eh8bRGBOdhllp94gfU3aRNkn91RjDgxG/KYdwSucTSdo4uiyARmZZ72lTF+L9zyJU0D3uFl
tJ/0mitAVOkv9Ep1sM0xeUjGovJiW2/v0rbSVSCRwRdjMDR4egBHvN6xg2+aO9wUuhKc0kJ8dwaQ
0Tsl177U6azsuinmNm+T9NjnjRp5ZTKoXhWUL5hbWC9BO1cfdKLejhzTeVKAfuxzdD7oy/Y/k6iy
9oob3bVt/X20g8aXdfZ/qDuv5biRtE1fUfbCm1OgPL2neIIgRQlIeJMwiavfp3p6Yoea+Vsxe7Qb
MdHTRlKBKCDzy9feNbV7DMFA9sLKXxDc3c6kcVIswi5dnO9VUZI2mhYkqay9HsM4MfqenPB6OiZZ
DzTiZqdBmo9WaTtx3ZhtHOKa3c1QMofcSdyTLiDVatnZsRRIeEZmg4rNyTFeE2mrfpP0qd6btWVf
59gQmogIpXzTWzOgYz9ZZTQV3ZtTd9lDjeJOnpWsnbvpE9Kdtn7a3pae9naqQ2XJJPt41udfz9Jl
x7G6+oZCnxPFcYeqtdo4GJqPDC9vHiYnq18F8WnmcAxUs56a1L+RDlU14ThcZlgU4sQPRezW52WF
UBGdox2uLluEKD+ZFIMPf6UZnhIdAAeKo2N0U+tFvnoU6ZCxSeUE4nxWAzq8nVrQq9HMKuKFsy4z
ks8jXTrJlsjPYyvX9cGd7Zsx938YI79H1do6uEMeT43xc6aFjiFN3bTCUPFUB6jQKJdtRfU9CfJ+
46wBqQW2c5PN6fS6uIM4Omt2V3DqLaIup9zEsqTYGK1o7lYKvSKzX+qNt5Y7e/D7XVX7mzFA7e0P
3Xb0FjeqxzXmsGNFUqgt0yDKVXe2Nk0ZTFv8yXeN06e7zK/e0mEKHuzaPBVBO8fCIHAlQ+IaJsFV
4paR8tt3J5w4xIjhQUz5UYU6HtLslcbhRz2SgjV1/UWLmXzTZul7lbO/gUeYkeqS66oUW0+23bYe
ugwcmONRwtQzom4ZOkbwbm6C2O9MY58BtNErUgabNm8MzqeOiMPB4hdPqZPs05wuUe699F4b7aMf
0von2J3cZFith7FaY9l/tJXtRtSOk8Ljybhp25KXU78RVT9CYI7bVYTq0g40661urhwG4jlisQ+i
ck3np2CR0tsqLfp93duYgw1vnuO56RD8V0svah73UDGlhgrNiGJ2fE3dlJzyzMn0hzV2wLWL0ix7
XZIHJDX08gDGv95JL0kftFzql2z2rCTyXdlx16qUyBfLzoIimmbL+OGrzFyj3BvRtkFY5V1cSk+c
oc5K1RFbKbe+JhBiw3zi1UczG6wgcoW7jq9h569yb1AaFB5xNqvrnDh1Z2cmTnNbGH2bENoZ2gfC
1LOTxQ7MSS+hqSLqe2s5GkUZHsRC+XBMvnbOkzPUhR85YWZ/pKZXlrGL9VRuc1Kaf3IbS58tojZA
3nX42evAnKI+GZ05KoibACCF6892iOb8t3BcHCsaau1OxxbV7fUA1sNtFEbyCMY9nfN9fOs+0JI2
DVuY+bWh9FBsenJs3s25NtkIwKIsHmp3kDHS6QJ4Urp5sm17q0P3HxoogZGsMPlaFA+tUUIAzLCZ
wtZ45uj70FY0J8chII6MjLkrSWass3yKONzy95MzhWaE4yf72SYmqPI4OClO30G0EIVNZ3QRRVTy
aNpT85batt7ObmI9q9BV1i4fxfAyhz46qkXX3CXfwtcezSHW97gNUu9SlrYycHpOPf86q3uedLYu
n7PdWD17vpbPMq14UE2r9h/NYGEbQzEaSFI10F5jbUj6t6Edcu6VrtazgHXs4paEl9tMdyH9mmSG
szdAZPPhvirf/LwLvGiqzfZgWqWmDcxyuh8JQPZbNdfTHZqY+Q31aXcsx1ZTvtnUnb31y9B9UX3C
FFjW3boviLlQDNurv8TtDGQWWXnoqViuo/kxZTJ8cZKQ9ah005x1txApCSW6954GOukY5HkwJyRG
5Xzv+F3zWUxVxbKUEhsbj0unL0figIzYWfuJ48rouN2Wnk6n3gs8Sj/6QDtvRpW4j7ZXtUPUIO+j
A3ty2yQi87nHrTqKmYVr0WXLq1jPn95Y2/RJ12f7vPIm894pfXWXJm4lTwMfcl/ODAcRwJCY9o6r
CrbL2StjlQ0jDgo7WD+Sym3utMAYE3duWj4njdV9n0pjvSmg9JvzW9a6PAtp94jIVXHw9TJi2TsV
hogxxVxam3Qc1pxRxmNmUeua2mRpus6bVyeB5ue25Hcx0ErCjptUDgy1O8D2ZEr+rOVi3402gqTI
Uf4wbBgR1tdgbbqBbcZHvjWoSdf7wWrLp2VITDw/JPR+inFENjekfXc/lQvnU3zFTRsFrLTptixr
47NLYIpjkrhnPx6s1HO2M/lt1PhqemijdZ21ildX60tJWc+8aSm8/VZOQW9SZCXahr6ZJFmjKViG
ghpesTRRVZTBOfVNc6hykx6qJJuJ7CV/LbCptrPYLrI5T/3Ytkr33q7WPIgEE/5TqWF+I3MIRk5q
NH2bEURbhVLIM+puK6DMjhPAY7rTFB2i2FaeeaxcnZq7IsvVsluRuqh9MVmhvqL+U6FQ9Kz8WTRh
5Ud+7mR3PmOrGQl37putC2XSbjr6lAqk7lWdAkCcT0aiL9YfgT2MiIsb2n6ZHydxH2TGEkQGSSGw
3EnvFzvCueYnT/ReE59z7gQDdt3dmSvh15GcdTEczmmj1d5I7fKuVwuVBOsC5bqlY22SPFgWCPJU
0Lca4UxlOU/YwjmuTbu1Cpc0nlsveEmk20wxDAfoRlomiMMHMyne/x5g+yUeBHCS6AKKeX2k0ACi
YMBfwUmvcTwCxapsU9aLcb8SnXCsAIUqXp1m3gp71H6k7BBNqgqMfNhwfm6u20WkO5Mu70drKLqr
IV2z39WN/BtQy3VhzSYaBNTvzPh/vS4ZukNRFNjQLFt/m2Q+Mp8TbNCMqdwyjxm3f38f/sPHkR0B
KHyOxD9rDL5+XJF2vTcuntyEblVsrESTcAD4cMAJ9JN8Y3v/9x93vqtfgEakviS0g0AibUJJ8Qvd
5Vh1aiFKkxvyX5PhvWsI13xGXttsHTrJ9Zs/C7N47ybSZ1ZXeb8BOv8Dqgoww3QMyuL4RK99/WER
/TSgjPALmjU8CthGIk338h41wu9sM/92X9H9oW0m5pKgS4J8f6EyJi8v1vH8UUuv111X2cXGzmmt
MJU3H6gn/52c6j/8aOcfCraaRCeKE3/5Hn18YIZ7xvctv2dHhy2/4L1nJRbiv/Pp8Oagfjsrd5Ez
Wecip18+yrZnv8+yko9KAy/2DYYapLxLbK+m+39BSl7J730zND/VVwbyK5P5/yF1CQPzv/7JCP4H
6rJXY/pefiUv+S3/IC+F9wfpQXjocfOcI80RNv+TvRS2+Qe6L3gD1Bi8ZAZP3l/spWOdKU8eEIKs
LZj0c2TLX+ylbfxx1m9QqAzfSWwcYR//vLa/eKy/Yy/P79H/ecv5BLhzVArnaDCKXk3jF0U701O5
Okbux+lQ+Ndw1/JuGpJuF0wpkuJaklfSovmOurqQV8boZQ//cq/+up5/5dX+tJ98uQCUfhCxITQ+
4ot/S0OfkWvUGWh3zJWKJzEQyKZGy+FT6+U4gb9GNI4xnjtqkNduJXwOKCA0dFlNTJkNAOvF4nrt
c6W9b4lsmUi6xZ4frTSf1r1osTVTwuZv68X7HWf2Cy95fofZjeDouG8wZ+DEX9eoDtQSapjDo+fp
pTpo9PLebpAtxwiUkf4rMpqx3IWLgLRTyWrJI4SWWVzoxRp+l5n4dbXmWjD9YbUlhYnt6LysfL0W
UYRDiaJ3iRfX5YCPz9D0Dl5TenTgkNvfgFymWOXNVIbzpsgMRqO//yL/THb++kWelUXow85xf3hO
f1lGO60HLNn2TLQ0OXfbcBoZsxw9FkRPm1n+AZvg7rBrUiqaEHhN9NAwTcmBlAdl7JeWdvdTwzSh
d5ageSUuhZGX23JOwaZpopHDhWXM8+8qjn/xpJ/vG2s+ryUpgFiWWSu/3jdQ9cIz0XMwMxMyEWXT
Wqdw2iEdbXY5gRZ3TZhnJyNxJnFbOTp0AIDGZklhEBqPhh+rnIetgm6D1zdLzsEi76R6/s3NPW+2
X27u+ULPzg+SFOGKfs00CkLpSSNZx5g3qVg43Qbjg9E3xa4dDSONDatTaLCssbEO+Sqs7Lpdlyzf
L2nLmcMy1m7ZEmliIv6qu0DhGLRn6ze5QPZXMvd8K8+KfXxK5GnAUfwaQsRjbum+sZo4bNy0vyk7
u6VaMlNnEFHP3rpxW90glAmJRvN1hYHSC0pAW4Gn9VCPLUepdM6D09ok48eA+X8H8FnMF51bfuRd
LprIW4r+vnFVF8ToMCdBDKkQJPCLOTG2ug9TB9gor6YbGIfE3aPR95InZOfzkw8K5EbGeD6beGMV
pL8RXvzikeKHB4hkQEXyxVke3dcv05K/llatRx+GJs3bPCZPMB2jyjCYmmejSmEako7KwXl28u2s
LeMlCyb7ssezAVnbcMLCLpVb/m8uCwr/lweHlAxi/Bg1HKT3THS/zM4dpd1AarqAz2pK/2g2c3ec
lV7yTQgqVH/kVsXJ3k9kPV6UlTrWkgaHbT5jndIquCX1lTYRc1rmo9+WC4yG2A153z+Pxjg/ajt8
RYhuH8tEzvC91WhmZ8uzvx36frkMVc3ZtEbk71v1jTTRUGD2V/WpDyq1t40+RzsVGI/NVH/WdVLH
tl8+lenqXeu+l6AkWudbgdYV8Gau4qSbt5p8wMZ01EOLCXbXl/rn1HkQIm39thikaG4syM6LWfRD
glMXf7vVZ+WGQau6wEXFlQjD2NWdQonI45J9Fj0sejR1XC+Pqh9sB+NcFiZk517heh12ej0zUP44
nvSy3K/oKvcpjoPD2i7tA073B/BtM8KnYRzKJV+vnKVElx8kdYEVrWv37eIF7wJDb5yndnaVVNLc
WH3ivbGUnga7d0gh98KDboz04NZWfVo6wPEp9QvwfEUUSgxEMVWbMrXcl86DYC588UCSeIjLVNXH
0tTp3lRGtauk3xP3T5K4r+b5vm2spzDpihsLLw0JG5yItQCy68kWEbK+1EiTXilLE2+Yy1B+VkYO
K2bkajVO7owB+BR6xfiDhNrus1KctZZhy7Gz2A/lUt5iC162XZBUD22m3qQVLjt6o37Yi9UN27Bb
6I1YigEkUxveuQqkzz+MnpDHeIHpdIFkkvznoAb/s+MMcBs6o/fSL0nwg0TpWsWAllPkqUxcO7kn
9+1wxdxhOdV49BBCHogaRNNu1BeGO4AVAj1xBuV72J5NPuDi5D5s8iWDlvdSeTcrNR/TtU+ONi6G
Zj+jzb6ecNJFpC33oIghLPM0N0d7CLwNqYr13pq87NnWILb1al/kaTID78zOKS0yEZDfVjr7ccrq
Iy7H8rDqdmLVR2H+1HbT96lI+5Evre7fCTXpP6zZtnhAZ2fdBdKqH1wF3KKAFjyI3QYR50pSz3tY
wzmMmcDirRAtBISLvSAds2BNzkqSs8z93A4mDMorvXy+pTIQBB7tUBB1Y0ktgFc4Y86bVNTDrlg8
vz9mwyL3Y45THonGaypc+yEAIduKSXcfLKzFYXas7g13cHnbTaDEgcEhy9Q5eQmepAyjQkhRsMA+
djnysUX7HlBJgO3bWC0EtcIqrCeX/uoo61PWcm/hlQ2hCI9VNxaXuujWqxQgDUWJUcRWJq9KV8CO
Z054qF3PuLAnGnglctY9KSUfrbGOT6bFExulg7WcZun1u4nc1biqnPJUJvMtvP83NTrTbjGC/ggg
mtE0yJS8XS1z/tashbwLJySX4VyYdwHiintoAXG0prneaA/4qa/88EDySv+4AGXgRvIL58BQc8s/
yefcqPND4U/uFNWT8I8QqOlj6fvLxwQm+Ko0AAflEngzKqx315rqnINZKP6yZOj7+kT3n2ZTDBIw
J6+/qUJPBy0gjLhJ+pAg0i8iVSYA13bdl0/FutzZZV7dUDynP8I1VQhY1UfluD/CriNbq7VFdoFZ
onzAFlZcj1Y+/Vxo8mD2tfPmUjhpuE9ykR2GYPUO1Lnz9dnFTLUZzFsdJ+xzT9WwfvZSjq8ODWT3
pMfNOBTt4ETA2BJn6/kmLNzH7wSXk25aVRkNrhxXNn5tVtslB1xL3WQ47x6O3qdmlm4JIbRBZoVc
onWSc7elDKN+torAvincbI1cKqIubYL8D6aRFScrad9NlUx3CAjyE4Dhsodx9neeK4rrfvEIFZ97
wMW6H56Tuk0uy7m3jjrINQKQSd125VDcDIpPm/nV6XayZVScFb79tOgtLSflPh0QCTGBzS+yqNV1
0dOfsPdIeHN3STmQa60L2d0EiDUi2c8EzFRumv4wSEOZ4GRZ9zGZXnsDB4nZU+FWMEPx/+FuWcsf
qBGnqyqo662svP52zKcqzpB7xYOX5zDc+hllBO3VDV3yzbB4r0iWwx3YMnhd0SFWGZOEwtnByG0R
FZROcLCa7tLeKq4gkLN7c7b6Y073QYP3rgSrg6WSR4RDxnPHwewyaYR3CYjvx1mSQZjx0da+RCG0
7V3pHyhaE997f/ohw8Y6JtIKTkz8eom8ib/4CSsaQTpzj11M5rD8nAP6rm22BcT5bukD67FdTLHC
szmfYrDDyyCrRhQyapxu5GjtztRuLtrxaahqc+9OhvfYYjfaqaUdj2vRWG9+WO2GgJieOFOr+cNt
kZf72qpvEyft9wyhy7dlbNdruInxWropGqZUDkevhb6PupYK97pslwtbrvoGYXF3mFR3lqSYVsQK
YF8QW5aiOGtfpjUMT6TmIR3DJ9VctoljjORCwfIEsriQJaeuledkjzKqPjm1PR2qZRJFnJT4f/Eo
/Gg9Z4b8m8udc15bgqkiOqxbgkeiiT1M7KRi7efFMndV4DQPvNnlxYoCDhF+X6RxwAQeOYmto06s
zlY3rnhWrjauJVU63xa78g/QA6bc2kkSxjpZwIqngoNQBw/2SDlD/9ylhv0q5oVV3rfz+QeWYf/W
q1do1qHCtecslInGvM3v1uQ8VIGEWmUTWnwVPiTF0r+NU5k+TMCDP+e1KX4QlJTdSZkUO08J7xAM
MI8RGh3szi3cbgzYuxw9D0uGbLNP5a3ZsShcku0TA3+ZxNbb9Flxpc7fmeUQ0Artwl5VyFYecvKd
oiLnFbG10T00shk4WThMFwsR5/t8Wc0YftFEnjLJ9M6yiM/gxSrkpwl2cYFZDtCfnlf3e2tIKDB7
Us5WzYl+nqdW3KH9yOaNQMoFd0X+3StqDBdDYVU8TLaL8KGR2uWuBJ+ZhX9mg/iSFcCB7YgWysxu
qZ8YOGqjxz9p5Bs3AtkEQqc6A5nmxSo3YchbvxsXChqqqWjuicGiXSY09OfYuLWMlkr31g4S0/9m
pbP0I8MExY4Y/4InB5kLlkM7zBOSevlIG6eI2oWiWpYT3EAePLtoTXdmOYbsmMCLvO0zcCZZLG1f
OTMWszAEMUfdmkb9gsjobpKt1jZPKAb1Q5eiz4wSVEHeAQ5T3/J0FOklzvF03uWd54WbmcY2d2ch
I6ri1Aqawzio8MnMxurTslV7mDjs/Uw7HMvMFpW6WsY1va1Ws8BGO46w8MgFR9adcDxbEDyImbGu
rzJ/bOqY7J5PgiaDKcrtiZEn9btv7LzZJT1KxsGQeZjG+UJp5H40nERvjEGxb0BieftEyJZdzMYh
nIdmJ+I+H524UMw3G3ae5lvVpf6yNf06efL6YCAtJljXNq6tkrizaTV9nn3hdRgZw6n8VLMdPJUd
EuNl7vmDxzNRzZ/ZiPeEbYtsaKSJBcGPfvpYLE7yTmQLQZDaFtUeAczSxCVqzqdZ0ty+B1f1v9VF
XwzxImyl9maow34jGcv72JCZT1Ar8g4kQUyE3puH+gP1oa+MLDaaobgWYwYRroVbQx+jmwx2HkTM
/cKwzUxCyhoqEZFR3D53UCdRK63ssmwmcT01LnEj5+26jPUs5/lUJHXwZHa0VaCFDF3zAqKrFTGp
1mH+ViPRveRVrsXJMMSo9owH47rPCTcgv4CPoQso6/vyYs5WlcdIWSm1GvvEeA6GAk0CRBx0cpkK
nlerRpfM7N65TYzBlFg34pzRM1L148sL26j8ZwQoKt+IhW90G7SjO+/8jsDGqJ6rrCdrUIVM5TiM
7pzWlNeaFPGtFxJxSEengVSxLVwduWhXrgRxAN+yfhHLJhkDe0tZm3ffrMsp9TLvFjOqdWqtXLxb
mYn1SzkrNywv84F8mdYTUYNqcD9B9D7AurE1VB5hKWbvhC/tmbAPGq+rts2i+4txTO33hcX7uinb
6WcIFunwGokGzaOjWPKy3qEeqqo4c44Ic9p94alRnSuuIXPJxNdE1ecgVbvFmdo6FrgHBMIOtxq2
f4/L/Jmc/a+4jE+cNocKDLy4sUFyf6EpOriyYUrMIfK7Fn3OmnH6kSlinyKn+jOscli5EsmGzRab
e+9TvtroQWfcGWzRVqhiv1SpummoaXW2+BLTKrJN6BRIegsNyirV+G20ltKLRTFXF4ZO0a+rbJph
lXn88eAJRJbxZHTlaS5LR+ANdkLNSW0kMMHI1lBFnULFcp4XCjeWWCh/a4z6FZzC1wu0DejIc+ee
LeJfMbSuln5jcIYmXyNPvztGWJFlngzNDz0joONS5tiwW/MOaT8DPxt6ERWUT6lYuYV5hV4qvzFL
iT+XotrlN61b/wbScnEkH55D/gJseM6vF2cgJFdtx9Q3VF3+lCbkOEe9sYaolKuumi7nlNjS0iGk
fKvWnJpIv6RxIRZOx9ns75+Wr0TTGV6EZsIHeHYEgnr/msqatpaFbuMcs6A11O7UX1CAvGxTz1a7
tch/l3f/lWf6x8fZ+A89sq1ggH6NJnFqUp+kNKoo0c67Ekv7rLxhjRvlhb9haP/jJ1HiQSorPlaO
pV8fgCptRN6kugI3CbNY6tA4dVU2x+SlOcc/7+F/5X17bCr+97cc0//IRH1xyv2/YY2zzqTL/8wv
3TfVey35Rv7hszub6f78HX9548I/IPZQYkMgsZGY53v/D2+cZfxBejjVtkFAiLP/Z83NP9mlgP/E
q0BWId8aFC9f6D+9cfYf3pmQoR4P3JCH9b/yxkGCf8EfsWhyDWdYGBsKLh/z17CsoBGckH3Ditsk
XbsLJF4YKNv2HOHqCTrNbyfCfhj1wG/S6l6sbpheoPgrGqbHjPYREkspoTI/0dr35n4W+ImPypzM
MO4as6q2YSoTAtzSPEs2ZY/scdsEgxu+I62REDNlanY3/krV0iXND6s4qLxaSoahFJ/OY1Emo7hC
9OuEaWRXZdNcugXnFgS7vnkgzDH1wOKac/p6N1vqIRhn/6JAa31rj3JYj3IsnBfsiKLdLAQ9ovxI
5+qGYxeyrpE5qOOwUJtN9YGDw6RWXdn1nFwmftFTiwDptRhPBuNrct0Fhm73WRXW3lYjTLfQOCe8
QAGiMYepNau/OVmVeDurnKblUAc8DKhFwzLZauZ7JDAjxeqbdenQQ+cIbbFDmJRoxYEIkEFU3pyK
HQUETbuph2FOr0oOuFeVvYDfFRLlct8N86VRzo3F+D9lY8SPIN+UWtW99pAGRVoOixmT6mnvdJ97
wbYCZHV2Tl7IjPD/wNQIJtOzHhaX3FReOVYzv+JeaT1W9d6X2zLtpYkMW9hDlCL7+SG10s8Fwbdp
Eupq05NiyMem3l259M0lw4PPpq+8FGRcmulnXTkFkuBE3FfQ53pTOsPwjpOmhG5Iq5gobOcyY+h4
0Yi5/Q5/t4sa92RVicWUAw1xkYuBSj50OuVTZheo+VqaepdOKCZ107JPJrrqj9ReqaGRqNGmyi6/
k8/LlNJVdQXwyp5+49NrvrCizsQGmuboXhj5kr+VQ89T4+dLgtysWlt+HPzmP1PO0AZDY7p0kdWL
Mtu7Avp/Q+Pt8IAKOjO2fTi1ezd0sCt3hV1zb3hOr1axTKDKa2YQMRjmYxi5OTbo3QhHBJ5kFbOE
sE31du3O7TeGo0QX1xxZD7072sCPVqXuOU2Ct5Gt3LyMqlvRNspifXIYPqZ4lqZ0AU2mgkJo36uv
GynOl4pJHpwym/rHupPyM6D1R8UFidEvcyYJIFOtrR/HwfMRSYFim9HcdUoctFQuofkopz/JS8qe
enP1kcUki9XskyUb880y6/ZnN6RoY6uEuIGamUhFKTLFu652c3+bM95zlB+80uD2TuW3eZqKIWIS
5QsgDMy8qFQ+INxm7v1E26ZIzs2K2YpCaXt3Zl6kT4wBTn/GR5N9hhqHoV0l9qvFC5WcBfZi2hqi
y2/onveKyFWV+7PKRAqSOfLfIk4PC7SzP82XKfnij7LMm/t+9EeFcHqwjnSm4ZrDbza8CLZ3del3
oz6QK+IIxGxJeMVsxRROwUmO7LYae2PrdBgCYqfyjBssb0m4y1WBRwlzVTuerM5Ziggl4PDZzmL+
0dj9Wh5rVYTprdt2VUHslKGTbYiarPtYiRHp48G16reUawCy8UZ7veQELZJ4Qe9rxpldFd/xqDvL
Dqgd//0ohf+klqnyY4uDwkjaY9NX224yiyfTEzrZqGqsXpbQniAP0bl972td3wYzsUlR6XY4w7AZ
23B2YwY7Izjv8eEJs7cOy/bRVyBYKFIDo9yJxMp+YgVCCEc4bPPqpakaThwxYQ44BiWXddoswa51
zRVhKQ1K2XbQiRHsFHLYIRoGG04vyGe+KYDk4Mm2BGETKWETtJGbU3V9fmPDXeZO1iFZcvQBqbnk
t13rA8jYskzuklJUfezYdXfbqS599SzVcLBzwjA98KHTEmsOs8lxyGz08C5fm9qQKafltrPsJts4
aDvfK2O2/bifWds2HS+yE7cZmZ87fybmKPYM5IUbekuHO8bXPI2mpPFQzmYu25GTGw6qxrYUp9Zp
WjQ29bB+p+A1eGqsUf1Yq2C9Kn0LImugzPJtoDQEZq3xqE/khnPt3izWlDrxtHgYMLyPeA6ctt+s
oTn5ALutfsBv5Ob7Gei0pA/RJ3EABXJ+1gROEtF4WCfVzibRh4Q++hqf+damHm1tk3wGU44Hq3RX
chl7mwU19rlKbGA1xy0ZaKSly8oAp+YgzyBcCuM+Xetg2QaV3ddxmzvjkWneajaepad77FXLjCja
GQB8h858KI0xvfF1j0VNV2d4tgIwCmIDW8yNM8whPYY2iUSsUfP6WabpfJI+wCLE8GAusblohZUM
jfgdMwHOCPZV/7WrF/ub6anUjiFNBo0sEw9whPvQeRlLbd4Lo15YGzB7oFGcWv8wmzXoZZu7drcx
rCb1dpnwyi6eQ+HI2Kht493wHZiwwZnrEZlp5d3W2mejWcfOGeDEytYGnXf0rSi4nLhHPDMSw2sN
z+QvWndQ6IHYsXMZEhBCmk9sT01xcqfRYm/rp3UrM2mT79EXSRvV1TAaOD0R8e+atNfZBh3hyC+0
Qv8V/cpYbcEkxXWIb6OCVgp4aqqunfWGgNbgJ+QSPFfWNThD7HUEYXbFMH7nz0jKLRIh61tKnfct
CgBpI5RoLd4v0o9O1VJkXRy0mY+NKnDlQ7iqLOGRH/pg6zAo9OTB18NFkmgPw/wQcqTMdMn7hkeq
+FgxBV13i0XnptN0Dqc0h28RR0Ot7kz8MPpEQca0J5cPBl8Tf0wUc6A9Nl1SQZsoyK0ztZAmxatp
J4vcCEJDL8sRp05EtRUC7QqxGwMFXPqL2+CtY18a7KemCM11b/vWCvqixIqUdF7OtIoeMmfrrGhW
o6Xlk2LUtGCNo6Pr9dDUrV/FHi/NsGFgch89uTZ2hN8kaeMlz8JbcAA5bf12lM7lYkGgbknJtcat
24tAR7PHXIw7YbI+RrHUJnNEgteqSNM3hQG4O5FoTf5gW5WKkphgEPdYcPtikwXo25H4ajnuaPt1
Atw903iHMLJPT2uHTOlYQWpOl/0anF8lbbabli0hvzS1A5Q5ysk14iboNYZkmKR7cqPse+IBi7fZ
B5OKrGbI9+44VvmurQJKomXb8LTS4FwwXBjYGyB8g4xRlgpy5V41ATT/zkYh8b/ZO68dya0syv5K
f8BQoDePQxM+MiK9eSHS0nvPr5/FklqdlapWogeYwTQweihJVZVBE5eX956z99r6YY76fDpNbcR4
NIZCmT4GuvX5OxhDZCOzFclzYUejJBqHgA5ZeMeaOE7XqLrz4SDj0LJ26iwUxVVTl82wijpxkFgA
E+C5CmNJ8l8heiXhKmtaVbxmPWHIB01hk3lFy1SRnVaiQfhNPuvPJQa2ESrKF74XjW0Oytev+hc/
lgW9jOvAzfjjo1onqGDJLHv9tLH6hRjtS7Hgx2FMcNAilGRma+oZP29krbrMG9aDiVuq+CFYWqTj
tWS0TJ2sKmMF/7VcHnRk7rEzKawGxRpFkm9E9c1/vsv9t1vYn1gv/20cGBRMn76Tv4gprymYvn/d
7S4/8vtuV9J/06CxQ4xABKUu291/7nYl5TfEkgsehCLcQmtnI/rP3a7+m7nobE2VX9BLft7tar/h
pVHZNf/AyjDG/hMtJXlvP1dC2McuGHG8guDn0MHBJvp5AM2cQU90V0QetJjdKdRJXxSzZnVZob5k
QAWCOjhT0E8m/jUrLt1UUrLC0WZVwa4a5cNrgwUSKY1VF8DAea14Sm7IFyDHs8Ztsd6+NkEe8so3
ZuECLxqdZTFdHK9d2VTy2lRkaq8Tcg+cfi3y4kwJsEPGSydSVtZqiR1tnaMavwVrL4FUVKGer4as
8pk01dJ/lssY4GlfKym+5VlFbdmzdgI7lS+Q80g39Ji+RqG2rJcVlEPJmA0NQGA/OXVBI0BA15RG
whPBXMKbVOHU81jWXV4CFV44c053SqHV+yRQkHYO1WA91USzY3rSYrKe+yJd7NzJGOTMjnRraqkZ
8V36jfQcI64/xn47gC0b+4MhFSS+tX3H6wbsehbYCNVZCcCpEAyvnFjU7xU2Ndba6PoMiFapNbI3
guR6iIMASaZGbzfYVLz+yCOb4/GBQLDqSsnHBosxsrolcEruHrRS1TKvwbfzkAWa+khIsXZnBOPw
BG6xOvl61LMVHHUWdlqthMKqRNBBajVvUaW0sP2gepKL3sanvilp+9Buw4jdFuadFTT7IoxtwsAy
9usRHSaRnqhABeEhG8+1mu79Usb8EhDkoW7UzMsrKFdqtEWCFXlElUyRvGKOejbD/FKUDgXe8N6c
72ec2Ru5mNuLOWaiDNh9ahh15cxg3ZC9IBC8NWkWOwi2nJICCb5vtAfdUdLatZ7Np7Hr6Fhau1CQ
7tLmPS6HcxXcpXr0rla4qgLxIepy+mqRTfPy1LUtak32MpG/lXpBdAZVWfth81AlKVIKFhPDtK5V
zCcy/qMBVahi5esqmzCNFd5g7IoxAWXajfaoy6usxp1r+uG6TcrDbKJWkhHkx0Z2aEWTMoRxTedq
G/sW1umglW+QSSvXejoXr7HYbJWRIWgO4+iGBmkrOGekG783UtA5ktcPonENcLLsHbL7qJQIVE+x
/U/CA1BgurtV9yEn9VE347NmmuU+/2F8HZrhpplMZ3HVdH63C4O+vjB6JMkBLJW+wkx6qOXINdXu
rDcYkJXZhdJyb0nP4nQxqSb4YldSS2cQ71Fge5I/3YNk87Ka79RYzJ7nCZXIzMZXMS2WkFSa9IwS
dJfhMKIBLxYM7Sdd7S/9ub1WDPqLse6ACGSwUNDIiICNL1JdW5k0HUUjODW0IpgsXVAxhHpXq8jU
9ziEMN+3AfrUPXUJooSFVRVrBxQ2rtWETirmG01JOk/lXNh3bIoWIoBwG6avcufvFXi2wfQg6/Fs
W9Wrwa5DjPaRn654ZB1r3FCjeQ11lkpBiLqzxWkaNf1jqCJNooRjhNeDJd1UY16sEQC9CIL1zKjb
93Db5SLsbSA1mSsklwNaMGyw1Y1Rpb0j0o+ncK84hlleZjBKfT0P7UofFFvLH/S2PfQqHc9Jt5xk
jFdZW8pbOqwAy+c1ihcaVT3QdK5MFys7ZHnXxbKj+8O71sEDstVOli+jGhccDh7CX4PkHKmmB4ji
MGbVZhnTZjr4a19LUpdRmq2omiT7Me1I4eAwQ9U/GpQmWPT2xynWL5Q5uacYui4gLDiEQa+bpNtq
s3lNJqbTs5Yi7RHT2kmMop2VzqsC4kWhMpL7Jr3ACvxiQfBpJJxtlOW0yFaqFBwLk7y1qgx9l/S1
vpp9nuLmgT37U5WNGyPP4uucQBC0ya6aKZelEZ2whmsLBTEx12Wf3oyFccFuUdWQoLBRcsqqvjbi
/koWhq1qtp7UnAXwJE4UXA3LmrVKdnn73Pc51Jumq6/BDx574YMq9O2k1FfysLMGxFk11YWStVI2
2plPi7ddj0OiIDYYxn0wH4yFiCIwL0txdKKJegDycgC0AZKFB3NAW1mhAxjtQhcOGjHBVnqRyhv2
m4chJGAwKSALNVjzVdSQ5HtS5gKb4hWGOCcQJPBbQvinhx9XJSbacmKqQcAKN1FZdbL/0YzaNjaT
TTQY/j7Prfo50/TExQi/MUpqwj01oBnslZP0PUUxbMxhRaQSeIsAeGKis00f1mNMoxJAUoviT0OX
x3t2Jg6u1Q6N/1qn4gFtjWPmxartMw9YvaPFMPK7jLAfmc5v91JF2kGc9DObBmzS84ooHpx5KfPx
yyxvrTk/GSO1ocCem7OYybT99yp9eV1pXAmhgFVkCIh1QQ2flbmFei/QkWZ33JwSn01ESs0RZ+Qz
tocDO4kXNS4/EJjuuymh7KrOqN5UZLzRihYgs+1Yr4yMhXzudYF+M5DxeG8O0iJvPQh56kRJeaJs
xfSL3/C2q7VHc66pROuvlSFQaWhf5rpbDY1QvCSTH+00pIVw8Sj7mehmJ3YfKWV0eE4P7IIGt4nE
80R2mjvNZwsnJPs/ZFA8XIUrUJkpeYNNyrjBYMksGD0jyXmWcT5jYjzNpnyU23FTMZlLEpvPVlcp
6AaHwBIorA/WJjBEhIwWwuDooRYMvqTkEAyVdCmkfPx0J4otfecRxfYFaB5e/pWGlLhdabUFlltd
SugaT6eGf3pON5PyQCabua9n9DKDdhyN+kPjDZdIMxyoSqaZHTnaNMB14bWasNMwT1J9r2aZzcR0
O4/yPigyOs+Tddn6ZzMw7sc42UJjXmV+ao/jiylFmCGKcV+JpRdrnSME4bpSoh1ai5u4K2NbHnsH
r+mqU9kidyGwiykfvDoW73HuvGZQsnpx2tR1cwF4AB4Cj0/RbpMJx8GsaCvF6t4CHbeHpkVH3AE7
qEFnXQkRR+cRDZJJutH0igfSH6atslBJaZMcAgVVrMH7gD30XG+E3AqBXpxo47jUIded1ItnutlO
rHR2JHlz/FYAouO9rbvBIlaLkR2343Om6zCjFrfHNVDOFWRip0qelNjkKPljiXoUxMuVSbKpMj0p
bQSHDIna3F8CMPVivNF58qjlvT3Oso1MgXYIK0HEFRSFCEByRHOja9JbpwcbCEfbpJfQXbCqJYQg
YieG/sYxZYzpjYKgBzJLJnkSfYdYGM8WzFfiLx0F032LvHdWizu9yO04eoTzG8bNhFQmyk6RQEWM
SvqgqyC2qTEgyEtTymLsgy+GrDNMp1dbma9M35khcmk1a4JNJFfbWBZJXeZCp31koqiutOtBFv17
zNYU0uMNqxKK8hJkXaTcuuCFgFkC/7VTm8nN8n5VBm+9rLqodZA0woRgq7+8XEcFEjgnMs6Fl/uY
/XWd4dnyrhPnW/ZFaEADdWXWlwPL8EuwarrbR2wzZjzemK9ZDFfKEbTPXV+9oxSFU3bqxX1Wtp7l
566V4suO1VVavpjjCAn2YPTPGDknC3NOozG8wL9gaMnffbAHSXZqynCntcW+IYfhAejIuoEtkU5U
e2nbI9vymellbDDqdWqx2GqDrd42aykdunca80w4LQ1vsC2Fxi4aYaVmB0XgKQF7jaQjwiPvF/FV
+qBAB1KE/BzFg50TIHOHwrTaogBzsPe6NacA9kJEIChhwjZa5ZoSHisnN0+qzQDINxsFJ6w4P2Jz
nkHsaIJlR7GTj4C2BuOtoVw7CeKNRlHfmkskalXY8ubGhi8bLXVHSnZQf5qXiIruKCtvCCGHy5xa
vIIGaMFRTIG/U4131ZyeqnqnTCzPE9HO+j3ZQ8dJ0jbR1GmX+YhTZ97TU3nPDFYwheCONeJYn6VQ
brGbAH7idDxBmNM3sJSxZlZehR9iWe/I6HcW2WoXQtev4pto5IvSsm04vgzpuElj5RiH9dooLbT4
2rqv3yHYeBoRU7r/ShHs1GKNCDBixanqxF3qADzdB0a60qmexiG6tf4KFk6WXXGuls0y2clC7U7n
TQMX41K2MlfuJKeQ8yOJyAsAaKMGyWruP5SI/YU83dSNfuwD8WAyWV4gy19TtnG7oT5LceHEWYwB
Qom9NFQU4nmEy0kPn6VOsCuq665WS4m8iAZbCtF4Eiw0S7MvXCvU/UpDO6B9fRpBYG6C2NiMJENs
Ez0gemAWTpbRsdyh0CjFD6lxBQQG9obogNF3DUGobFFL62cFmhEU4nMeUGlMdlJcn0lLMrx+NhS4
8xiYd3lau2aQH/EnoUrqAkfSpxV/8WMOcN9TBcdFgHE/XkhhF35wN+UADSKoTws2u4qPAdQjWqde
Rc143cN8Q15qwFfrhqfQZD6X83ozszzM2CUH4jN9Q6YBJaXZJ8PCEjrWPEp+I/OkZ+w/plpC7iex
uQmjfpciEbHZ3RzkmmewjUBPaV2zwWoOoURDCj7FfuXpAg+wyX7VUUfJnbM6XWGKocRtTW9Ggl67
KP16R6293eNdUZwUhca7YJm1F0nCgbicV0Ks1jRZNL7+cW0NSujpZjjBGyB0U/FVm64WpVaU2hgt
q/EgmJVn1Gm+7ql3Lu6MblT22ixu1c5yk8Y8dmp9n0/TJktyamW44GH+BLzlBIdY+ucs6NdGJSPC
wvvoDXHvTLGjDNbM4n7e4ozpryol1sEDuSOJoIaxwdPg5rW+nsxDi/fONmDNQYW/UnNR30blZdlg
l4AeRQvGtgDfT93HHG2X769bzWbJh8RqxOpFruNppt2vj3ch/C64FtAfHqMKx4MddX774cuqL2+Q
vaHnVi2x9ld4/U2Ua5jCTVqYpagDCe8Ell04RXB2DgRZ2kREq6euyNhPpXKbcQ8QzLs422b/Iifc
BSV+JY3HdtJ5mAVFbHYwXALZyVi3Pvi+NAabQBt9ca0XugRtoarKU5+NpeAWcyodfPBSrDp4eCPw
kFIpeKM0GWfSHdgaqHEHZouekvwUS0agbxvgBzVbCEUN1z7eGFoYSixdsmhiHzzNPVvPxJrDhziL
+DwzAJ+R6KVVH/7HnBUi8n4hYKk01rOXywG/Zj9+tYa+mr3/X9dsp0WSs4QG/XsNj/M8IeL5x7ZZ
KNfNZynP8nN/GMWNRcrzI7cTqbBEqsOfUh7BlKhTEmaBgGax9yKn+bO6KfFTaL2A9qMugzKv8VN/
aHn4I2Q+7Mr+rG/+J9XNH8CHT1pH0mQNRN8iip7lLLSvFuN8xEeTgz1Z9VHSrmPCMU9yFvI2l4wV
Vbpg1SpS9Ait+w3maXA2xJGyz9y4YiXR8016n0pUYW3EdoINWE8sBMoIZloPEPXcqDRoJcBc9Ewe
UzGRXq1wkrb6SP3g043/RY1fXtSIXy9jCZcEN0yd1vxRwv0USRICUIpqbDWrWQGpHiS3BlBJ2jcD
S0QdrcLFNE3rECsOwfdhCb4xLkeF2kDRb0JwWKdCnst1SsHvUAmjgoQX405p5tDKpLTvrms4qmiG
y3v49N/oB7+IqTQcnOTOwXhmHEAbQaT1c3VZNjGyAHJQVg1SvBArTn1jNsH4WKjwcx2rht+s0yN7
LohFI0x5uA2rSDzmwWK9QMKiLO3x+NyLWXkXVzPBgTJQ2JaOO23KgODr91DurW0eto/wOJVtJob9
s6DUwC3NKcsvW8g3sNWW1+EoGtsaz4mBnytki4P/hXIKKearKYzuCSX0A1dHR9/zPtVCixZ9G7/8
H5tL+ncQDfX7P0DlN/9Ydfnbcwue/quA8P9FaeDiV//308o1c8rxuY7y4vOUQkPjn3OKJP+mgcxB
ckpfQtHJkv2zXyL/xpOoifxDnwv2A52Kf/ZLlN+W6D1UgDLdNuSBDLN/qQORrdLiYBb6Q1P4H7An
fpiP//UoGpwoWB8457pKSoZiWIt5+dOj2MY4XvWBspRh8JLOcRCurcW9pOFvdwuIxWs5VDwku/1J
wNMlVdFWjVuSB+XkJo1lr8uHa3Z8VA/HsDrUhXanZAghlGzqPMFsUi+0KhQVvVJvGZFkyIIPdZuq
L0CXQrczBP89lQcQsb0CbFbHzMK4/jBKNqi9lW1MK783kAS4/WiyX+2k614XNwKyMrtCRgY7mL+j
NWxwu21ePcEEG2yp1aljqv5N1v/RA/2/Jn39qW+4fi+W5IXmv+AhYG+PwnUBqFgMGGpwS4rUv38o
Lor6o0iTP162nx+MX37QPxuLBoNeh6fCO0EBlsSY/yNiQudPiORj4tUQkvPG+PNBEWRzeVJAMiCY
1ZegdR68P54UQbZ+Y5JeOpILFQAZ7n/y7v1ZRWuSNfvjk+goagpvrq/hNqkZmCoKpPAeG3pt02R7
mHef7tEvXotfWt9/PcQXJ0MroQuRWLTfu+Zt8Nw/pCdUR8DJ3Xz+5g38c4/0L0cyvyBncKag9TA5
UuHVm3P6zUvy1xcCHoevUWSp/pXoAfkkpygxhPeDQ/+zu5jv/ZV4U15Eq7+/Yz/CbP41e/1xHZ8O
xJf/efZSYcjHpTyG97nqsH+Cbmis0BZZL+Fqi21up+3aXbn3z52L3ng7ufWF4k2sMVxzlWx1F1md
taKQ8/dn9YMC9ndntdz9T3NqGo8BQNUpvK/NDYzqZLMq3i2vW2Epcevn8a5/QuVITs43h12WHn93
2GUEfzosYlBZrQwOK+4kF3/1dj6woRLum9t+L+3g3Z+bnpwAO9/tjJtvjv2rAUV33yKFgeQuUBw/
H1uoaIfxXgjvpVfeBSab+id2a48mVbob8lfVU7KKZE9DAPv7EoSJMngvfvHQLB/89aI/H3i5KZ8u
2pJruRalZahhRV7MTPZ891psvrk8+ZujfHkyG6UP0aP24b1e23Qpy0d6WRJqpAWfS00ZcjX1OqdX
vnlMlV8fdzEP8LbXfwg3Pl9dHxXwjyUrpM7t1XnTIiCfZm8wrdIukbDZ6oCXSTH0y0yLkf2NW0Vc
EJW13u4NifSJLjJo69Kfd8RwLI6ppF5AnU3cZDSuY6F+EnLzLsnM2Mt86oeRNK5zWfiAjBtujALA
O73kaDVSWYJpcA9Qu/GkufwW3LI8pX/9Dv91lcrP32EuhcY0inJ4L6+FU3sOjuMVNNMLxJ1304v0
qNjFN5ycLzjD3+cN6Dh/3tcv80YeB1Pfy3N4r1zTG4bMKdg0gz2iIk5C6JgP5ndZPT8Ck//uGr/M
Cf6E5JsojfC+8rLnaoNpwHQ6b1ylB5GqOVUjrz/Pdupi+ceb5CgskgLPouRN+yy0B8ytm3CdbptN
uub/k5Pgynv/m4nrVxMIfhR2LzIz94817OfRhhwSl0PLOdaHeW9dZG78TYLPj/3p17sAcoN3ArxX
oqSW8f7paZ3aolJUXKX3MJgdfV339jG5QuL9hkEaL7ojeK+LCv/WfJz3oYsd/R7lueBhg9ijjWix
g26ns3wNId0unek+cH1vjCnp2sZWWEnX47naiIbtv8eO9Qif5A22SyJ5l6Jbnbu35OzbaPX2k43n
VLaD8zMVqm8m4R+B3H93hV/GMph8SYSaEt5rNrDobe/mJ/yQKzrbyAtc0RuuRNVOduG1uVXBmq8A
q9qym63UF92unfAJ5T3/rq5DD06H231zekvi1l8etc9fwJeBz756Robhh/fTOj5MO3y3zV2y6db9
pi1caN0mDeSdtBMP4U45W4fyuzRr7VfP+ucT+PIc5D0o4N5nBODTPqi78BFA8QZG7H44J84NeHh3
3Jtu4tzXu8a1nGVQVLvKaXfNMVzV+/Eyfzk/v46XqRetUid2Hjqnd5VHqoWWGyIXOhb38lWzX/j3
x2H/XUal/KsJGcaazjoU7Ztifbl/pM9HAr7k6L51Wzff1rKrr61XbSW5+SpeGR5zcunp17PXnaI3
dLu3gfvxzbtoGUF/GWEsa5Ul1pXEyi93UA6hBJh6HN1Hd/Kd/C5cqW8UONtdTvt7Rn5gawpC5m/e
RF+S936fMfFX/3nUL4uLuQkSTcmz6B4x7EnbCPa5ObTrcDfsv3uEvj3Ul7VEXdJWIY2DIXKB+iE7
MiP4q2ibe5i0Nn7xzaT3pab21yv7soJAFQg9osije3Xt70Y3cf0L32nd8TC6TEgX44vgTY/itnFZ
PtrDtrlOXMON7r/5Vn/5YH66v19WGMDYyC/KuGgeyvWwLjfzOn0JT+GLdRHsNE/xymNPV+LoX+Am
ndZ/f3T5l2MKF7qqG+ztEHD+PC/nUH2ljDC1e+D2bupi0HGjfeqGruBETvkxPFZu5/o2Xq49m/nW
PeIrCL4ZYsYPBfFfRjaJ09DbQKYZ2pddCZ2woCxU7sHD9iWzI/vh+vhyt6IXbecuI65x+n1hv2yP
L4a9R3liS27meLLt7dalHdrnrepkzkl2CMTbZfaDvn7Cob7K1jfMIeHqykuczSF0V4mN0s/dnj2V
6+vtl7tgdZ3ZJ2wp/ORq7+RO7aKPs4/gnu3Gfro8Gqt9sX66TOzTzM9q9gr2uquuRfuSBuxhXB1P
vTt4jeO7Tmo768k9v6/Oj1ev3nSCKyJ78yqyjyfRQWfmFPa+d/Xd6ah6TzckFdgfiPbs492TW9k3
dxX//Up/1DkdZ1vdZvamsG9Sm+Pb0kqxH1b+VvCyHzdAWulO6PKpSBuZJt9PT8C27MvCzezri8l+
Oz7NXIK7F1zv6mTX9gG4u61t3dXl7o6kKPvI9bxBZVndbt6CFaIFG36CvbntHN95e/C9uyeSHuzC
OaPHYaa9pqHlFM6Je7mMjnH/wvcR2Lmdcc2UJO2tZl8er93ePW5b+2Y92k/T+mnvvOHW4bee6IJw
e5GRuLzLEYC4zfr0xE6NNZflrDJnPXOFgFDsK51vdTrrfErmqC7P3YrPb21PtbH0L//x6mmetzZt
Z9wpjnPt7S50O1lvz6vRftzccqqKs+6dbWOf0RMybg/3F9f71Lmwzwf0Vc5hs7Mcwalcb3fYeVcH
095Z7kNl7zedfV17W807cBCHlZbt+Ayvj2fTbRxWpFTQ7fUjfTlG3Dnw2p1pM70fO/sit72Nxlqi
4KvonItr2d54of02rzRuqLJ7Dd01gsGdsrPl1bN9cTu5yU1gP4VOtta5cd4V/yrtHdJ6+zq27whW
cnMbSAi/eXg3HG9Xrv29t5Oc5czeC2fligy23tFPFwcOxHk6pXM8Ra734bm79fuy0PEu3o6ds+s8
y75lQhPt4ezl3vp9duJN5R273eXkHHu3X/WutGrdTWJvjgrnL+/ueLqJ5mDI3vTuanImr3Zv744n
zX7YoBCwe9dci2tv07qGfXfcX3LmicuKzIMxYk/2vvNOd4lrF+6HYl8/vDGSl8fIsD8y19vc3jne
eYfrw75YP3L7MvvjbvMw2NzdyY0vng+1bdoXj4HzOK1Gb+e1l5NLOpXXe8K6cEkJ22Mk5L7wVZCG
ZgerDTe73IV24PKpy+d1juVqLmop27v1bjm71tv5zvXlw8tg70cXOoRt2Dx5q8autzd3BHWyEjW5
hZeGm97Sn96UF/Uud3bNN7vIJQn1r2/uT/PbF0iDLJh6pFbMb3jJ7Adh/zC7L8eGUXPHN8UDuw2d
o+oQc8aAf7lZt162faVsUG3vTfuwrF17r1opzvX/3qoQBzsbaWrNcCR+nv7L2Jc0QajpGuzyrejR
tvfX5RZGRHodr0ipcYcTbCNyqTzFyRlwf//2WRwDf70vnw7/5Q1shVaoq3mzrAnly6fiYtwazINr
OE4X/kY/6atyl5yqb76N5UO/vmygcYMuoo+DTu7LNQNGi3pTGaL7po5KL9T8M/IWNhtS9ZwbKAHy
GT5vMNbGd1W+X40C8LymvuznNd1clpif9kBZZhaDJHDgwZu34of5oT4OD/IDO5LyaJyFG9P5cXv/
o5r1/wRNVD+nEc0KcCzvz90/io9/XLf0YOC2vf43VKDlZdT8+4rzdfkc/RR2/OPv/15YVn8jv40G
DBViELHgkRkKvxeWBcn8DasRbTxVw7Mi8df+rCyrym8LsQEHFqVjDH0qf/RHYVk2fmPvKi42FsTi
ikZL5z9owXxZgIIlJUtR/zEQWczruGN+HhBzOGpTHsOEmcOoKVZ6IKnDekKACYRIMjHn1a1vqFvL
V8OHSChaTKRhTblmlAL5VQs18DppqUUqUFMR9KKcSgv5VBm6pxzNPsI7AvO2QNcQrWjU0rG0JTRU
KiBomAe0Wch6tsO+4GlqrWfrT9/C+ffn6Se2+M/rWvpLxHTTvloMY0wvVBZ+vjgNj57o6+0b5MTq
mKQkDzkQuTl7TAjWsRgRtlN3MpQdSIbwuRTzNHQNA++mB+HYV7zBoiJhF6JunSY9V9x+iuNreSQg
yc2wNV5b3RTviW6ZEW/7GoGFMwTX2hXxyx2jEQ2zOAMVcEy8YsikcxjHzlRrjUc6en2l+k1Z/v64
/duC5Jfty48rXkKoZaZRGZnKX2rrQmFgQgespRDcslGKQmsIpWhEDfmiiJTSjM2qX5FYST2uD+i3
aQXgV6ephdJDMRiO32xwfoyff810ywmxY2WzKgO9AURjfNm6ZaoaQd0mrWpBfanbAgzWdRxbOc6J
TvIrd1T06bbHkk7FBDhmBPhoMv2DBbAQyW3XNgSOzhX8ZFw31gcBt3HrxcT9XhhKogBEKJPso440
3d9reOaPXZ9X6TWe9PEcjNLgr4jtLh/lstHQ/JlEtpCEGZN6u/wuLcUyWckirM/FkhX1biCYSbpq
2P9Bc8REblPQBLilNUWC4aAEj+lOmdTg5EA+RSTbrEQRMXnjEtSC5ZLODPlCIR85qJOTidbQgkdG
wo3IKsEQIGeqEmww4lcbheY4PFi/prym+Z0PtYRccltI/GL0lDitCjc3Mkvd5lPMk9IBWz0QFiTd
NtbEJ2mFsfhm4xoOQ59Zx1Ske4kCX0otT2nJkrS1FJokCFEdg+kkdU31zbP1pZizKE4oOiO8FC3V
NJCFLG+aT2+SgQzeAHlBzpEWdxVYhmHeGEKuK05XZvp6DpJGRHQ5UaQ2ehRU7qj3c+cGaMdrr+38
tEbrm/E7so/bzVOR5jUeqNpFpKZR8XaKqfZBFIpGRtR3hifg6u+nB4lJk5P81+jkIhSceshADGkB
M9Ei//kiyklsAAf2Hx1d9P6SgyKjaPjaRHfEcY4QDaIeHRsKV54kgFsg72Zeo25R331LToNHP/c7
ZY39mO+kMOcpuYelN0tuI+eMFSzkCaIWYqCfOxruCHwr0r+QPU6F7milgXGtT7VOx1Uyy/V1Kfjo
M9VUKc70mCVlPULg7b1uVLWG1PMlNXicK75bWa/ElDD0DJOClQqG5sV6RnxohlTPiaSyOkOAp3wb
ygIZMWIVU+pEpTi29hz7neqSqYSvR5+q3AkyxuC6NbX8A15BqCAGkePqAjpI9WjKoPH37TiBmQX7
1gAoQLuK6jbF8dP7cQl6sGPAe1FjyKlbFoIok5EXHsCAqLKX5sN0NYglw18Zy+lRkGFcu2PTd/Cr
qwB2faz1lg5Xe6B9kiZxdEN+QukFhLoN6xAgMrV3s+Y+ktGUs2drx2p84qeX56FEjHQTWlhHLqFN
l92q9rEC0GgoxKs4qyTtCJUym1ZK2wwJ3EELiwXPbPXYihKvNqFviDkLp75+A1TlG9dhnuPBEzWt
nDdmJyJGiodxQJQepekqNCdcEuUYhPO5U6QqWZkVODY8S1KAcwOtMLlulK7hZvdtB2jRMC5AfVbK
lTFXfURQa8RVtLFcPhZdFVrbZPDlywHcG7vaIKRLuIRteWrfh+NqsqZadSBEjtVFGyolCVtDo7IP
CSz4eIrWiySf6XpR2ND95p0hV9ECAEzNh66hve32/SJyULQuvA9zA6RKqpaYzTR/yJutEDRwG/o4
z6rHIcrij6IM4cQVuRpIb9gyx7PRAtFzur4QRqCgufosVXTmdwhCmEx9QJCm05J1N3lN08UVTnSZ
1qcI8D+8JRV0eJGLuJPtQhZRUzfpLM5uhBW/dTTf7+QT/AQ+7PeZWYUQMREpDiOTVFaAxFmH10Rn
XJg9Ib77YqyYQCp1MKVVblnjObcqEJ6VMfTCdaq2vE1MQeJh+32dAtubM+wmiXe4VI/jeZTFZFIJ
DVsexbYFkcEGLu75iBJ9yfg0FssrkiSjmUZlESoj7NUWEkj2phL9AC6nBc6GOFlICByj5I+Mybob
Q8LRVHywqN4gc4zlI0zGVj6lSdaTV/9juM5y5WsPHQF5RG//mPh/H3T1ENLxNcte7F25mfP8AL8G
zr6ipwkWi8Z8NtSAyFw1EioGfR9oD3INFnGbQwditzkZilNqcXPJPYGCHIWT+ii0fnLQyIo76dKA
BDqNQ/VlFAaUx7lfvMVJKm5Q+cR7gAy11zeytu2agkc5L9vUDUy53/wv5s5rSW4kTbNP5GtwaNyG
jozUisy8gZFFEoBDOLR6+jnI6t1hBmsyreZqu9usy6pYFlDu/qvvfFFe/EJ8CWiEYZxo54o8vfYy
E72fnULN3IFL7yDDhq3FaLzhDNtChcYX+EQdW39qbtWsppex9L1rpFnFU9D76XIcRPp1yIzglE0J
/taTKMBZdWlHjQJKyabWOnvGoD04Vs6gr5DjTcMqj0p1a4HrgwWifOsQEVx4C3g8fspG58GPR9rr
Ok4StM1G37Z3vjl0HXZYg6Z/ESER4/k03kKT7iCcgJjmQSMojjZNaCYzQ7BRsoAnqmpTSm+6T3Ut
4g08E+fWlbm+lH7JO7BE99iNKCkblBAXkzdCCcZxnsO0xbcycurkfirjdOQZ+tPNXHQVyiOdbgEL
IDLI2qfUa9X1ZOLtqYb6iy8JwnDIChmzd9lnxbHPdfhlTNVDN9fRsa26+pK7zza933UvIybaTB8h
pU3BmK/LrNN7tIBIskEvNRsvUcXFbLOgoXS1A5PJPpP6ZVDiSc5wsFor2WOTMKdxtozDx7/wNs0f
2LGR4QEgQoKuSmIBAwINf8PL45shqIJ0i8qi3mHKjgwus/EDh+bMpOlaVbm6hLcS0ZeEvfsXwAlU
cLOXMKgcYHH7Tc8LDTwvzNcOiRINd+FV35NEwPVm6n56qIbKxdMzqgTwGTOgej21LWIOm+kt+Czu
9Zxl6dEA9LtnJ+ku8yH11gUOlhem7VeHrPDm134iho46s8t3FSPfIEsMpb9zNCpAx1ULq1ir9oDv
Q71ZTN5QWGPba14khC/MkecK45C+442txjbtfwg92j/duP8VGnN9BWIl2rQkSU+THYQvvpF6r8If
h2RjN+V3/CtQE6gpCddkN7R5Iq+X2Jc3Dj+VBt5J4fURnIysr+5tG54So3gQT+pgKH9OKNB++aqp
btnhF0sI1t41/Lz2Lylb76GLewA/5OIUMMPZu+wKey43dWZmGMia/l1pTt63HCD2nRJuck8oi2ok
ieYvqRycU0soy25Thld+ls5/NeQZXwAAE802TXvneHawLqc2WIFKpibrlhHgfCw+2D+8AAVZbsbz
4ww8mam31F/CMUgf/SG1HCd4wV5jIW4hC4m3KiWdW8wjGKowVD9dYUftvqTpzGI35z5YpGeo1AT0
jnodRF32y28H216poWyefTK6cMV24KMtxFiY8yQEPBInGI8Wcd4TELc2hzHo+QA+KgmWtxsSNY47
ToP0C0zXHiPldO5PNuIwb1MaQbZv2gYabgWlH0BApVvjbgL4d2ihef3MVaQv5pjNnTaUNbrrDOfX
eR/johGvZzhg4AIJxmwY0rwD/wnjVBReftGRAq0yT7PNRcrxv5oVFw0TF+YaOpDRtQ8Mt0TZRsBK
abYEQelG2ywuAHBFGWxwYRQ/kVkgsB7waIUZnU1Bj3ODifY4GNvdMMI+XMdlnwQcdyV7N4SCAE1X
Z+YI/pugo9epu2SThnXTMaBouuJ+8BJMYHUfeNEWHSaIWYC5mXzViS1fO4uhhdsumGg3wJOBIJcQ
CnEGGL0B2Lev4m2NG3t36xIpJZcyxHaK9T+Z7UXkdMHIm0BNehmooPmaTHZ5R67k9xd2MiygAqIO
RneyhKB2qsvyRze1TrY3mMkw91CYO73zRovjIwugOAIyz6O96lsD//LAK9f9jEfEahgcl66JBZwC
arpy5V1W2RnCxaDvbx0YN3DGY1nuOysNkKV1gb81CfCaDTOdxmFa8g42k8Q9TWEJKSdB3n2wwkjd
m93IuWqXtvOL4OjaxfQeFVdjVt6FtJoRLxt3ZgoogHQx8kkmIgdONqrTkGrrhId6Se8EFX+KJqZJ
7ZPOR75/Yfg9btGoazGuJc548coo9Ff2PFTXKWco6fOo7+wwBq1ldEYAqha/CgSLvTW2mxCBB20d
YWNH66cTiz2j5rMlnyFYx1ow/lYXUYs0cuZYnps6vapl5/6MpIeIU8TTOnSIthgmcMV1muXlayAj
BB0K4z7eRtWB2QvskrZq0vYkr+lUgJRodDnhZz0nLmCsBmLOoSh016+GPsEUxMErlzoMxk/V3vQi
01p1syMuYXH41WbuHCEvSHxaKAKQLJ+DXjXOOgoK/+uQA9lJHJtkFuKf/1xZRoyytWHvWQOOLY+q
j60LswSPsMa3lOVbuwWXGVvafPaBRF0GxcjznyzgvmsPH/FLt1/yu8jo7CcglfrFzsp+n2KD8mrD
ymIxZHr8YbayuvMrnU7ccRzax0641hET9mY4GrAJUooBnfEaQhBEuviWBMQM4Zv4jKTPCIh8CMfB
XM27fsaO+9D6Q4k1KsJpJqOwYEAUKcNfljMkJyMxRkxjPB9LZL+9DJpCA9kWuAlv8tiarU0HhgNW
J87rOGQg2v4Sy3p+7uTUgWh2u/nBQ/neMFucW6dsId6bFhRtbOdG/5bCkg/4K7Pl2lg2C0fWEJG0
3SMCRVXzQPjNSDzLn4n6ITngikBCGGvqGzz49CqA9A6hTtTb0vPiYwy234HviS0uJH8W3YCG1I/I
/Gsj5yUv1P944f8LaF93NqbSP2s7t391vQMmM0jq12CMg4doCqPtwq7ZmJ7IBS7yi+WA8eY+wPL9
Gb5ZEpSkLF/bLirKtY7n2NoUyZBV+6qevBdZa4vOYWNMK7HkX8jGMRR3tV9NN70J89eMdbvzUw9P
3WDxWwDQgvUC/Jf+gLq1uECEPu45LNFPkVP6zIC26/DNzME1xluDyGOvgvpLgkP9kxSmezJrm80C
w87DDOSA6G26sUVlQmNZjCPyaohPUjezBQUFnwl3cZwwkSrUK772NNqP9tgdYcBCrJpk/zRm0tt7
EQF8ZVg7nTv9TdOaDM6Fi+nFnHk/9CjxwUjD2GCJgmM7+YtjRtsD7F+HUZcy1JPgrpFQNDxy+vzE
4T764YoKi5dYWlufTRVZ7eLWgZlibW0Q8SR0Dh0VyHWbtfE9u2R2lfsw34YyCdgiSr5OzvrFKcRa
TEMGABJfdQJ7v2siBdFAEtpiQr/OSfzWlerr2zxJ6IBYQ3814E0CFC/Y9aA2jrVrZSdbCfPQh+4a
K6/c3lZS5D8ZULW2iddUNyh+kZTCAsQVRb05pMSLWYqtm+aOEm2690opLmoRRdkWUQiRZefFHpLk
yHCoAVclQrdgxiBZwG3pwiaL18i71YWxeLtg9vBtjsrxgvCiPaSTWwN8A5HvU/JDI9Rkz30e99V2
9Otkme63vC+DQh1E4wOtojQByNRY3A0QBBK+Jb7PYwgfwDqMxRB8t3GhvC8ao+XlWyhKSiy92pMc
slDgEbL44bSLNU62mOR4kqiGfTJAzFOXSQox2J2+e7AOkDCXUDcd1+lvG0+wiGJzZrsXs6p/YPpV
EzC/mfnkrfWlbhc1YN3JYp963vg9TAvqgIqoYxG0IKZc5YIEhc8YfZNX2xEdzjHpmOfLxZFgHNei
2HCofpeRHjgRDWdbWgUcu6bDvqgKzRe7quSpUBqRaiHhElSDAlcvxKuBBGFvLtZIUimcYUMRHUfy
j1UKZnhLjMLZWi++HP5itVQht4kRHRSgATxLPo2th2sC+4KTbt2Wax5dKb8gTwqZB8LVkHJUkFIa
1dWrExUukxZpox+nMUTTC4c+e3OOGkDVUjZOF0epuuhz9BlvdlN46w0AUnoR3kxOz3hg3QfPhZHV
W9816BowpjPvxmiw8W9vDcSkUOXuiQfnnXwzwfKkU39PF2es7s0kS2OXBZImrTegTOEei2zfL95a
RJ7YbPmL49bYV+W2ybEC4ACsvndSpLexg91UHfaaFGweIEW82XoJqoVHEPjDUZMk3eV9v/O8zJ83
XjRl3wHpl7SV6zQ4yjg/pRbsP1mH8UEiXz5inrHMnFJDGQjWuzVsVf9nPRhTswZK5zub1kPVDVlW
1IyoLY5mlF+7rxW+4wfdmU17O9XptNOLFZpLvsXcLOTMNM9u8yk+dtztvhMdC91fLNXsAdn0xfzm
tBZ5fjNs4biI17l2qq8Y412XysQIgcYPEAAv+ZpEhXFf1wq4yJyij22M5CVIm/IgItTbCjc4HUIU
VNQepgMxczBRxhBE2+TJVJQHN7/suzk9kk4We5Bd7ivjTXIDgCu+UrylVkPMhbAR9uMKR6jiSK0H
YERjTscutsV9oziJiHkcloJ1Lz2s8Cj6ReuFdbir8V+8Cm1gvLiniHhrzi2i+qCxGOebqfsTAjhd
cm3UgXwJOyK7odF4kHWp0KdA9yO1Oaz7vNgihsPMT+bjsKvMjOmyzGLoR4TJpg0cdTEGcX2VLtaA
ppc9zXh0rAtcA73FPtBpGlZQkzfFTRbgbzWMzXNrF3GCarlonxvbERdV4bcv/puZIZAjbd4q4ojx
tXB8HPV6rzOyTRt2qtuQD7mUu4YkkvOqzG3ukVIfUNlkzimmYg4wxJvYqJpHL4dgsbKwG5pRsVMJ
Cu3EqPax1VO4rKyIKDVotSFWCVamT1NldzQJYtgvUdzbJ1EY/AESe/d2sof8kRO37ndukRBL6UFH
Dv4OMMqPPclIDgumrspT2+ow3qBYV8wQ+DCgt84oxxKkZIenHB4HbDOjTddtxTv1KT7FObThj4vm
/1QxRwmD/NM2aHO6Z51ryG/hgErxJ44Q04Wfd4ZzmGY7TteTRgdp6y7UFPTr6dpLRfn1499+385b
qvXYKCNjY4TXRQOziNl+bzn4bg9qVs/ffN0UV0lgdftokmozU3TdJLLqDtrKunsRpnYO90AYu49/
/s+Wh4+ZCleABoiDCyTY+9+PPScWo7vAegwZI/gwCo8CYpAk018htm39Y+nbSDBjDDAo1eM0+V0p
ZTc78OdEdEPdUZ8h5q/UZnKSMT0Cn5+yE7Kx0Nw7sZmLjZ021XirZ8akGcTGM+zyk1t4PwHLIyTu
sD1nkVM5/N/blMhvXRsRA/+fJBQ6U4apu4/rmDo4nuq4n4Pb7kB4pFJmhEopPZ248GnGRJlcWjVi
HJ7tJs3z/VxDJ9/It64N2gs3u/33F4lXh+EQ9fCNcZ3vn7Nlsdl62KWu3LJW/T60hKtP2IZwXRzc
d208JD+DtKVXg0ifh/zWRQp0QCJnVpHpbmMVJZR78D6HGTs5c/DJIjgbGmFuQiLDIhh3sFu2UeKe
TeJS2I5LnAoTrKqzoL//e9E1ZqPGvSypUV2zb9B5dRPq9RtP15N7jMaGNnGAQ9UIXnBqJdnxmBI+
ZFXB59KMFl9KWKHzP+VJZTF03w6t6199/GzPRsSXK0fixnw9PWKHEXjjbMwRNvKcBTEwE9PO+Hqt
dMr81yyqSmacJhb2txyv0mwziNhOryIgwHLFdhmr62hydXxyPCtyDllWhvSxGEXOdrTAmmgzOA1M
cmdhnJRq6QZRCcCdcWgn89lxQpQrQZ25JVUwldq7irh53OQ5qQaxdOXvha+hYNYsgV9kTOoeQxNq
rUlFzwQCji++lbCfh7uhid3HYLScbGW1bak/WR3msoH83g6ED++xAGz4opi04GX8/sObaUzkHk0d
fNDiMb4WiU9q07VAHUCjjRoSD9xw66phJiLaoiQwp9McuBEAaKPgr22Sthuq/w0y1oLZDmjXjl0e
2ERTdTLcCUAvKHhHrBgJMZtNlXa0bvw84l81R5gZ1Qq6Cfbcft0p/1vp5ikzOtpTXynwG9Pjx1/C
+82UwQ/otmwjyB2B3bItnX3C8YAJjZ2GmFn6AMGIoKM1YwEZou+8vHCB4q0jQ7vEEmCPtpMIAOO8
XcC/Gg3CxoX/nWtQ3wlV/0cM7v+Pcu3F3f6DOaH+W/b9W/3jd02qufwrf48KWRZibWmbSFwtVNms
1P87KiSN/2M7gUGKbrCCfRx2/t+kkG+Af6AT73MqvuFtec//mRTymD2yALBBqWWzxwLI/DeTQu+/
FxejS5vFTaMcKZi7XOH7tSHo4M909OV28prhRjKvgN5R4Im10mMe+JcSdIy/I3XFRlAnRtZeij6X
3pffHtg/jPSc7bx/XwamNJ7tIz9g8oBn9HsMUKDxZQQCwteEQzTmjuNoB0cNNpNKczKEr9SZsTBU
mFV/7SrXBJJXB3QrlYuN2aErq/AGOgsDTWFk0U6z46i5cDGBpsQyVcuMu2cX0e0n17wspf/eVoB2
m0x4SYk6ketGW3y2rSg1B5ixaKoE2Mtjk1JM+yT02mvtGuWpj0wQZRQe7pu2hVHXKZc1CNVNVbY8
Rb3LpCjIH2/lxSFV+E8u7T0M4+9L49oMC0mUgbr6bBfoDB6dFBQwnEHmJ29yx1UwRWo7Esbumna+
U3NCGY6jbTMLKQ/JTOsjkx2H88dX8j6u/M+FoPDgxMezSi6Ak9/fa0oDapLVG+k9EPjNIgj4OZGH
3jqVGDgX/QTDxBmvbgy5w0+mppbnf/5+iDI4x4krgRucTYHUYULAFXq8H9eaDYq6Y2QDB1LGLu19
JF4+nW3aNBW9xo9v+mxc6+2uXbgqDucO68o/P41ha4bG4FOjoV9qbXNB2xEorekfGl95igggr49G
4Q+reujs+4Hu9mqi/n3npWGgP3kKclnB7x+DA3+G8VIGUjkdzkN7d/ZrZ4ZCszVL0YKx9YTCYEJa
zEFpjiFzE7WUSi9qZeIsObtj9q2k/W6t3bKKvn3yYP58JWjxCf4kzWnWz4LC+f1zoIRQzGHaBFu/
sql4UD+tdnS1witKcRFeCeAcXhIis3U0lNl1gkvlE2rR6hGq/i6jIA3xuJ/Kl9oexeWoEmcDZyw+
VHMbfrIh/fndvu2LEmU+c3eBfbYtYtbtRIkxYBs8xR1oO8ODfQiE5bKtoysTe6Jru7PtBwzfosMn
z+iPtQuIgwFQl+dEMiLds89WVzP2HgQbO3/G1B4y/RSvNcVrasmiNF6SvDG/yC6bf6VBPB5G7ccn
yqLJLvUZF/j4Wt4Gpd59O1zBkhtZzBYzd/j2of+WV3QqUuB+oqV1lwB9TqsRpPek2dYuW4Yp7gus
raYLkx36Zp5sH/RpXzHaR1UYs2nqVPNdk4HDPBWVkP0XCT1GF5Ejdg22NCUW6R3JsWVM8hIb82ja
ajMf2z2Ve+bfbC/LwP9OI/b1H9/VnyvCZjbMR5nEEC675PnwosrIRROZ9jvbadtD3w3dQRYMkQ5k
IJu+0taOIURoRoWp/hr7Xhx8Ofaf7dHvg1L2CC7Cg73EfzmZ+Iv3S4EtOUpcPXY70y1HgGlthZqz
N5S8ClrvqVgKZh/f9j+8TA5XPC1NxuNAhi64jd8XnwVRvZRT0O1GexpeDKZIoUhn9qNpZIW/qaj+
rMumHC+rWZeXAe25C3Ispp/M1rtj3PFHg2HlMzM8IEwnUz2XGt9uSqenWE5MjuHqlh8cOJJUYJ1c
2+uEIRaIt8L76+P7OMvXlyfHfeBNSVTFRkKUe3YfwrLBo4b9rm1g4Wxq22i3ru4azNCj6qRl7xzC
gCZAIqLyUM7RtGly7T0MTXk32XW5C+KoW2H67t7bHHsQFkEIVJQOb8KUbkjJDvrJeWAuT/b9MqJu
wp637H0gP97YVb8vI/TxYmrrgQGzOvllmYzzUA3qALRn093iAH4gUQiOnWPm954Y/mK6FFIgViEI
tis3AdA6iUs/nIm6fbe9MTVFtBa6vFiN4Tx9mZl9oKlZjDcMAz55kUiPfR1eCUtRUaLhTAlc9P31
CPb2kxjoz494WUaSLYJz1uSFvH8VZotNrypkvws7Y7qEONfh5N7rGyK56RhatvrkG/7z94KFbMRB
FliutP+Y/O7QmKvQGXdMaxdfrVb8IOhIyLnq4bsRJe2/s/ZcPjWC0b9RLygIeX/v74/piZx+Z4dZ
CoZ9T37spD/FPHonx6mWblnlfLLhLkinsy9lAdsvFDZa4b55bu5JRln4kRFNuxLs0Zp5AFoQlc4f
sEKujPXUe9dk8PZD1eF6Zg8ennVdV4A7DrQhbzuvjR6BAGNF247uJ+fSeaLAo6CJQhotqdWRS5+t
Osa3AtEk4bgLMivdh1Mgn6Mwxvsic7vrsfWDLbhg+bMFmb2yzOIzS95/+nkfeTQiCd9m7Z9tXrrK
MWpqNOJ2Ix2fDFHKV+qJe2HngM5bUImbUbQ/gB+j21LC++Tmz/Arbx8CET65iUMSz8D72Yfg+22B
yBWT5UYTs6zoCzqPtV1W66yamHVWc/MY9Ni+t5F3TGIGvGvD62+syWHihJk3mttdSV/LVRm+0LQM
nj7eE/94Og4ZJFyiRVtCormgvX7f2t2sSwbcoq2dSyhwqBnDuoFsB2rZrKqvg2P95eMFck8F09oV
WWM8fPzrf8a7DkksCEHfMxDZskTf/3zSYGZl0R3YKdic4l7oTj8NhhUM16phVeHgCQ4T4ZMLp7ih
x6Gou+j6ICWCqdWomvZfh/5ckBeQ43DSWdzV2QVF4dwZIEtt9onBRuPWCuxyDY2fOlV/rD7ay04U
//Gw/R9VGv/wEgCPL2IbwCp8DGf1TWzlQjz3pL1Lowamuwp6+at1mCyfctfb2/2Q/+VRQGKIQfH3
tDDLzwKb5St8d86ARlpqAwAjbULX4OwzGOPBNePeZbwqtNBm0PekNJ0mQ1IcJ9OoLmptqPyIuRWD
qCl/5DIWvR5uLZxXm02hqmL5eMP8Uzn88rjPrwtdQUBOtLyWcxE2zTPmQMwOn4e0CmHIYsXsrMH+
FngJG/0cb31mpnHy48EUm0K7uYV5esPsCjhh9zgyiEK3vTf96RDQKAh2RTqRPViYkjA+NsfOQ5IM
ip5v0s3hvhlMwM4FNf3hs+e7vMH398G0JbUPn63FxyPx7PnWOs9kyYjZDlS/Cg9LtQRbElVRcoj7
mP5QWEQ2EmqrweA9DPxxozXCvzU9Vxq3E86o7Z4WVHMjmTFFGm14VrmxpgmA+8cr8s9PEdKKFZB9
8iUilTrbrD3ttlkC3nwnKP5s0mxyjm1nfKEFF1yZyZQd/EpO351S7yfX/Iyg9cchvWBeiDANyqAm
ufVycb9FO3YNOjJNEm8XDJa4T4uov3XjwAC7T/IAibf6xAv8DP3J5swPsi9zNDgmDrne2WqnwNC4
MmbMMPaK7nsprHGfkfNuhLKNS9oMtt6GtjMcOFNxo4wCY5uOqT6aGRuRJ9r8Ws9eumHWvTlZuVPu
8ympxLbIqIbk0ex/jb3SXg1TQ3yFI+pn+fmSz73/qLCW8mEQmyDlHG7i/eOKkXAIo0uMXcEXfm3V
QfAoCwsLoUhGz/lIzpuNIs7XIf6El8HE+IGMpnZTjpSlV56lGDxw06jYfPwFyeVbfn9ZFkc+/1kM
4NEtLW/5t7dYUzLR5Yy3BbKPDFA25x62x4CTnxLXDvWX0Y4NfRwmGiNr2+xdvcVkwr1sZ8u7aB34
8stIUZSs0BPUV8FkRuFuyMU0nIYqYJrRqrHKuyxN2q7/iwtHdslG61L28NyzC+dLMAu3F6C//dHD
VQaNUbFNOze4LTw3fCnaqmU0T2YF5UOr8+VWSTm8dk3BKBxHtcX8u+iZLE0a2M8rJDveoQtHZkNG
Y4m4G9k5i6RIGJ9d+J+7N6eV6fLE2VzgVZydH0PZekw1ScgOlWEXq8iS7TcnxbYhs6K7QjJxmke+
eLVrzHUjM24efQ2LdjDG4lq1LOxPnuM/XM6SmqJxRU1l8SjffwCt1ZN1EPPvXG+YdlFoQQc3x+RC
u05zFTYuJO8m9i5QHgcXWrTjdSbn/Iq/OHrmFH1G1/pz612Yvq5B75AnBDLm/dVMmWZ8gm4azTe9
z7AlTNd0NIZ7RgHDpQxhnqworXdtW+GP49bdE2Zj2QY7hh6ncQY+sNaab+nyYGrU9NknYfs/7EBk
QD66hYXjyyZ0dnVmUURebTCmyPwKkxOa8vUqcMOkvBUYBOAebCWx90VMot07phiMnS8ma3xlKowA
KMtzAbp09LS8olxPLTl03BKeYIhT2lqkc5xfzGZhYbDuVYvhghPGepfNCWEmpGXrs0f9Dy+exsIS
TVIcYQM4uxm/xO1H4caxw14HBn5swi6JXH83qkgAknKa+QrpSX4c+uhR8ExuGZZwDxYU9j2iu8/o
TuY/vHm2dEkQ56D2RWv6/s27vL24IzPYxXiYHZVRFCB8eBt4zxkATaBTb9vJajBgMO1tiOUsFaXG
uPXzsdjFVW8wRD5UOeNonkdmEgVYycdWbTBs6WTrOclpyTKUIh49p19MqWL1WpkVxq6q/c5YoHrJ
cs99/mRt/bnnk8Ka3A3cMt9CRvv+nmqVTiKt3WBnssBuYplaV24d1bugyNJvvYduO0qZkDKNhPlI
LNt+JtHwnRdRbuZmiu9bI/0MJneGr1sOUWpiTICwwy2VsfMahdJda4KTD7GYQLlSu015mfC9rigr
zxuzl9PezbLua8CpdM2+MG1GgrgVBtUuspTavZkNhkQ/fkzLm31/BHFJPr1tshsqZOc7EOT7ajSk
hwBrctwvE5z7DY0ifUVM329jocWT3Xj54eMf/YfvjZIv3xp9scVZfAGv/37wYcWMgy9SEz6eyN5T
+DQPKMy9vWpyxgDiPD8huddfk1qpU9kY7q/BSr/hYD2rlUsjeZ/6bX0lsgDHBNMqTo7ZuNeCKa1V
Oksm6NG8NXud93IrlMiOc1GGj7o31SMHzWUj5tr75CnKt6LB78/R5rUuC5nutw8R+rzqnmY1PuFu
b6A0qTBKssbZBZqDMeujCsxp3Ii+xDWvpSMRbdiE8f6yOjM4jnnbMGw9kXKukLJV82qGAFA+F1gw
RxuzwIFhi+7TMK8nwxLDykBfWb+OMhu3Pe2I/Yx0Gr6SQmQB69F9dNJ4+hpi8UnrpUif9YgBXtTF
/bpCuVdsRCXbctsFGdG7sioUOiHLJF21xMcdsZsNza2TKfXn2BuStRvb46tT+A2UvzSRVDXTEBPK
pomGba97ia93jnMX7kQCgpkcRYDxhIOWqXLtLDuGtjFcM9Eg6vWEy+0djw49m1J1+rOmf68YDxvR
1KKmj/pTT5QTHkyc3upNbrZNww2KLj0SIaR3FHLqX4lpDsFq4uY2+TDhXEN7YPDXlcww/tNNdW3H
vYIDUzYa6PwoEDF0Q7A4+3jITdcKf0NyBWsSJ8wrKqwkbIzeDbq3ZEtiQKeoQyMo1l2nOezzqcZ0
mWnG+tA4VY89wdzWO8tHRDCHkWdvDYw+b7DWFlBbNT02IG5Z7G7iyK+MTVzlRrgfGLSQeyttsnse
HtthnS4PKkwjY81qTPG+1K73I2eKhZnZj5fYHwV4Pki2c9MhqoBVTobyfomVlVszNevIbS4TeaGM
tNgJr2a9gAK/suYck9JpzMqd5BC/sLWVHskf5fGTq1gC63fLgi1lKbYtjW/SZvss3jJsXAx8Msbt
pMr2mKVhdFEox9hmfnIdYax8tCL3AW/ohGpqVJ/ysWYozgvEnqYIjClMQKgDJc3Pjy/rPHvitrkq
YhwGEulNGGfZU1mx+1dzhO5hgtyfpSOG151X3/ZdlH11ELbtPv69P2IXdjgyNQ5YTArBlrwR1H4L
9HFwiAu37r2tH4zBpRrC9KI24uzFh2a6TpyKtRHZxTWCl+jYzDloAPwDljRLMvTtppKpnV7F87M7
1fk9fHn14ORlM6BJc6+MvGOPqBCWYeqHAtI2Gml89jVBlf/jTZJsgr4hauao4Mx8/z0F9uiUEEDC
LcP1s7vVtlf7xyqr3AyNZ9sBRp7i+CLER7DZG5k1P1R8fwA+u9lgQN+Rw9UYMbC7Twd8uTayJ6ld
I1fXLxiZDd5KYq/XxkWKGJN59W8R0iG17guM9VaVXxd6kxhl+1wXjH+GTpTvQ29w4ouqaeoChZOO
x7sYQA/gMxNvqNVcesXX2J0HNr62KYs9xTsmuqPSQJnQDFHbbLUa8YLvkWvPx8jPivY2wNW9xoPJ
dy6W/DrYmEYtnW1RRxojr7nPv5elSsqdysx03oZkEt/hURTZYWwUPqtuUBM4Zoy+Nys3kbN9oebQ
rAFm1NPlnFIaY3CY90XRrv7BBpG1jxRh6u9xXbi8yS6KSafiXOYXBQJnpu962nobP7ec68y3ShaC
kTCUofp5+GYbU27u7FGpnC0N/fK+c5cGE5MuRXSkLcZorkvb1t5mbdI2a+x2M4wxmWnDFGecHayJ
s8QfDrJMsuLCywJ7ukLa0KFcGeZyPxhDeGWabO2TUc7LszbvQx0QEE2NVWP8F2b2X2xA/i2qR8gs
LSr9jTUWAvAnOQTiqdw6UBerHmyrLQTwR/gOa0s5qYO8MGtuBpGX49py0gYQQmDYaoNflPniJyK4
bRRy5HUsdYrfazqj5gqLZn4sUJihzs2c7BaWTl8TtPf9FSqHtl4nsArWenAL4G+jcuBOao+xUYZE
3XHbIEkyd/zTIFg5MYXhVafsOXvw6jy5Js734osRYdDek3VUPCRID/PtPGZN9YgzVdfcwlwv+n1l
czBtJx2LH6kidz1GTLBXW9DKtrvFsbl6ElEb9LugKgqMSXOzbtAktBmD4b1NlQw7qvqky3LS22wC
50g+n8YMSOgmSIxV4gZDdYuzVybXVjIhBVdUly6ZbEuNjYdNWo1do+r2OYl+u0pqnEf3pVJDf8no
qeQfpmlXU9WLdLgDeuKrnZ7L7L7gmIWyWiTTxsn7tLhl2tvl5Pc7GNPGKM0C10w+XXPovOiqsG0T
k8l5TO6RwSRIUTs/HC/NxprLBzGX7rDKWJvDManRS6zMeZjEfmQOHDtfv/Noj43ponmevLDdssBz
7toqx2w/m2kW75E9gVukoJ//TPHxTFbGYMT2RV72Ls0U/vx/EXYmS3Iia7d9IszoHaYB0WcvKZXS
BEt1uNODAw48/V1xRreyfisNjtkxWUkZSYDzNXuv3Z/iubr5LJRF7paremzypBuQ84VHq5wSw0B2
e+TWw2JZG3+FEiir4ZBb/SoOIUbzO0fjQz/VVtZzqNO10OQRkg1zRIdJjZMzlUoMd3yRJIJxxZYz
YnpyvLJIxZ+wdDniiQNlXgnhI2UK9MVtFWPYgn6ujDvw9oq0TvN8EmUyO7w37zsnKAlZzSllD44/
ZIQXr9JD0J37RGNkve6qBFuyEyTKX+NPNRYWB97rGnwatTK/gmFqOd5aMDQJ9CtPH1xT1fJU4woo
E4vpo971wzZ8892uChLiaJseEEHnNPjg8KXjucqhLIyw/HH6ucU07Q02zNfS4MEwyNpe/XJoeuy0
wXgjdCALuJKKW/u7qTZRsM/XBotyOUH0SPATQlnxRF38yFrbjPvNa/VryLp3OCLeMOReLda2pTMx
7NGxavG/750qH/GUcMeMyeSDRXgWkl/0gNiFinGBuav3hVhI7ozL6mfhRFa9H2NyDJE6ENv+bI/d
eDGo4tFF+Ztj2LYNOryXfiExWpSoeNxJcU60gaRaYbE+jPs+CKsThhuhd3k18agzyTZxms+jDSmj
isZnu5/GL5sesO3ouRyL+7gvNIgm5gXul9jT/h+ubtBcaxosd68pkl6tFYNcghZtuzNG69+eN2jG
zdscVXtPjKN9tqyNBLtNySF8yYPYylJ0/sY9LguP/nGhIp73RbXkZL92mH4I4W68M+nNy9kqimo6
l1PfftLMARyYFWO93i/EkE7clATrYgxzzEyK0FaXMDpGirTI1u5N6sx7JmCWhsdrlgiBmSGN0EKH
aJFgStogLUurJ0tzBMIOTXuK7NRvIm5gqXP/4iEKbi4W1WkSxPXAtYeNNx5XWEoGfbjtfoafq9Wn
zMKkfp4qEw8XHBLbCGepHKnYxulzF1fdlfVz/ryWPKP7NSycp1LW4ds8inY5lrYN4Htt9fJJeBpl
v66xfT5iPTdknW7CLXal9jlipb+F5Kj3I0yIqidZOMW8JKn9boyMZOttlBmFM2YXGYra8I5W7lc5
TRlpcFusvCv3gQb1FFTji5lFtiXkbZlohwqvGjj0F9IgnMXrcP8749IeFqeLf8si4rpEbs+Ikvlw
p7H0+JtKCunwrxCI2Z2XOViu2zybKY1up9du2HLegiMVAXG6K6H0uEsVw7d4Yva9GiR1aWn6NT8U
uP8JL+aPMLPNPob+eCicy+A2PWJnI6vXtfMqzNPMvdfzEImKaFS3NjWCb2wyaqyodaLKb4JzFm6o
P6xbJnEMzGDcCS7rQ4m4kKCd2nMpfiixrqtoadXmArt8ulUb1u4BX/sV9/rG6hM8zXLXdRG72a0i
bJiAsJUB2cKA+ZKVCy/Chk0IVYFi4OXpLXxBdjTCIg1AjXyuK2nsh5q1mbxO+RT+QLtGWAExVaPc
yWFo4Hv3+VADyurHdzn6mASDyeOn0eVvJHnXotvPczzMSdRuGhLLZvSYeN4tKgsez/pCzOo27qvN
Wn5Ni7DfhVM95zwtfK4eg3DC6cKAafKq+Rh2bTnt7Nb2nrN1wyd9m3Ij6WMD5dxbhU26N8px695t
LOblIsYwy8+I7fpUzsBkDovfwnNRWGXTup/XbJetUXQZBdbnU9FUXBvbqfMviunrjvlmOZ2Mr2V+
r/MGyYHLVKtOnK6N1a4YUbWcmcks57bN3fFlW5rO2omt938LhO7OgZrPsp83axBtwvMeZhD85Pjs
xyyi9nOpuVMpKaiOmk1SDmudFbfEwy1vE9mP8YX3qj+myFTrBqCb48ynBm/MfODUCPV+qGZ05CLG
QJsIMsWjExnEEfi0yfOfe6wOw47Pb53GwPRT0nOQ41o05oaX6fwuzQJsNWfRZDCY8NFYLASj0TpN
Q7SN7ww+7fs21BaUM5aWmKuiTbdPeR1O2REommSt6XgktOrAATXodQoIBvVPfFAQjmB5VWpkAKG1
DI5Z54f13mItWpz5BcPspSUu/owALdvue7Ma+Ug2dzAg63Ms+1iurvOHoZNnLktX2RZMGnIa58qv
3b0YFxaUtY6bV0xhozg1oK1qnlHlvZd0HVOiLTQE6bhU2/BgrJXKsu38vD9hsRnI4O0d0aY87C2B
5ziC63wiOrmGHCFDWb3n2BS+VHHUEFwfTqG9w8zRu09xoznT2aPpfBdai/hWFn4ePXVdUwwHHBuc
Qzj05XxSPVnKb7Cw7fwUmEY+jlPt9ldOcOYwxCAvDyaq4/LiGb9D3caKkITaBYvqoSQiNdjF+TaZ
u8LnQb0jl1xTC3e+qs6qBn+xd9k0PMm+p8KQ3UCaBXChlr22iqS5k/Hky2uvpCmQQ6NvOrZ6gtTh
amWlfbtypirPq1+45VG0KCSxaK6wqtCEqd5vD06LZcpxaTTTOVhDsfdFZ+5wM9FE8A52nPv8xvhn
+uJF76O8sXey1YaElJGBStFYd+escUgFIz8MZoJtl8FL7/Vue5K+Z3l7GpbMOUn4JM2O9Uq+4cNb
PIBDIzwwLEVhaZK1LrYftioxwhsl8wt603hMlq7gElo9r2xTT9EIAMCbewgpjUWIBCvgPZYLRb0z
5v3v3L9ZiZfKMt4DgBcPwshW//AWQ1e6mC5CKDW2xEA3Vt3/Xgbqt3OrbiygAKgXjX6/zKRytC30
WMvK8voQW3hWdo2/QueIhAh2vu61n8xlpkEBNOM2XcrtposNan/4fHsaTNLXABaTwuTEAbLJ/ORw
R6s02LqiwsWzGI+zOVpsSBm0Yjs7UoUm+BTMALAqbzyO7aLUfpQoA43j5H8M6YjltZ/6UrNu9LzL
WAlCpG2/69TFKmKDtRM6pZ/6EQoQvFGzm0KualCsjdb0lBvsZgfghc27U+hSHTvl28WVs3d8NrQS
4X4s6uBX3xjHylN78+xP8ezXVzXmzYk5d5NQnzgtC0jPFu8x4bQPaqHy3tXVsBzytjDR53hE65dG
W8e+Qtu0Cnsm+rr9Ey6rbkCaOcDwlNXhgZ8if/s851M3n9koZXd1Fw5hUrgOqR4SGaw+OE5PPzvk
qor2YTGJGbbJJoqDyrkf0ixq5Pskup5scmcY4nRx+Tte6fJL1yKCqZFFrv9LTZZ6nfx6Dm/0q+UT
czv5MvSt/ZO7oiwx+weklYOI7LYzpfwoH/Kub0AMBXP1SztSn/xVVB5UBYv6gPyldk19YfTynN2y
PFPXbUdE0jhB2yRwesc9YnmAZVVSwIk7CfIruhOEzdY74vbmOFHAHOJ0EOxEktA1+U2dQpn66NWw
PxJeB0T3FiwfAxIg3eDFR9O1YMAkcbflccnAPMXazeonqqDyrvEja7qTAkpFTB3n3mPsExPVM2iK
J8u4owvfxsJ27CrXvPS2YmDg+blejy2vFvGFLU8z7GPUiBgzcise916+9N5jV67BcSkmnP42zER1
4omJv3noQPcZcnJeAhQt2zl2S8CJrWvFYdJDMMy/SHxuuxu4saPErMVFwtpbASS2uZ8Mq7YJdPFd
p734clACRtkWczyxyDtFAhcaY2GmQOQ4z/6DbreWqGuFMilpC28zB1/H8mqv0n43o4isZKLSuaA8
sg2Ew5YkboYO6u42liIoyihn3feRW4Uv8cqEH1CRQa3SuZz6gej0eA1sDO7HrR4yNlJb7repLx1z
zaDbwMpsJwcsYVPdxr7IKEOB+WU2IuE/jODwIOUceB+WEXClitkz7KBi7ctzt5ZxBSg1tpmTxw3k
xlZl2fMA8TQ6kBwenAcjSFgosmz+LjcGDIeejf+KPx/y5KNsYXt8jvvJih+8SkA9ZFYtGLYjwOY1
GZlvQ9zwtqLIomyABAlJXk45jU1ezeNu6kTWPEUWFfN5KJrMPYvVJwTbWvHJ7XpHy/60bLcz04J/
2lB+0DCfo3LCVrgLa22/LvSy6340lD772em67dBBqDI73ZXZe1FEnINLTT/FzgHlfWpFWQE1Dlri
id2ziz94g0KDfYWx2dUKlGc/cpXFDwm1NEvCLCvWBJ/1Ujw6C46PtN4252cNZgT1nk2O8nPWZUpi
AoRwcyoqFRwFUKHivC3m1iTqsboUflM6O4fFiU6GzVnelInNkCwwYnkPVjnSgVhytyadI+PEwDqS
6QTpwEuV8IevWyjVetsyBsNu0T1nQxt0NK8TyloSaBDJ8W4Klml8GCd8nAnCGqz6bmup+0XMBmJK
JKP+LAba4ceGHN3XpS2Ld28uA1LN+0LmJ7cIoznBUBj251krN4ceZOQbuykIEV448+PJ4Py8NVXO
YoGue7nQ6Uxs8PB275ulJdSdSZW8qLibrVRN0oM82xPUvgNaKmHh2wVJIduWXQGhiO7Orgca96yf
O/8S8OL4NrIxJcZMGv9HzMQv39dF1nT3vsdU5OB2Kl+xUNPiQ70pN6Z1jCeXKwBIf3vuyhhZugAc
DaieiTy4IlEMV25Mw4FshbP45umhfnNWyUay4Rn1H5VVbEGSjetkzk7etveltOrodcDyiNIjlMOl
asoOih6lLDzVWTMLDENyy/gGGPEc9dzhfVl0W/2eRSjwRvlR8YfGvm2OXVcS+B0sKzvYhuDtH3Oz
2BinAyd6kDH/7I6P5kZHCGp8HpXLksClKrCekQD6w5HRkdqzoc6o2pbK2PfOZkdrypdCIe4Jy3uG
YiAcyuM8/o0YDn92burCPt2wc0TPz6J6kl0AxGxhYlzRGZqJgnebYvqnZr4O9eYy7xJS8kJbifo9
QDzrYbvwG0FxaW9cwYwMGrFj9a1b8MWi/o3SZjtH1eT8YDiIjqXKIjxoEObgn23Apgrc92+QbUuX
tgk03hNeaPdbMSyhTEMEjV26TBr4z5TVI/kbmEVIdSksrS/S1r5Ku1D/YdZtxHPsqQXqYGSs4cXj
7RTuB/QhzWHYBHmrIO9uQWSaRfzFnjY8xdS6EUwvK6rlvdcYkJWmGnIrtRQtzo7v2pyDjBcYjuuo
Q2A+bpRvC936J70y0LhEY7/Ul0729j2gT/XJgGehDohWglq89sbN2Cz3OADdhFOoIkrMNagshofd
vGSpn5e0kbQ18invxI2Yr+Gy7ZhjiHtSQFV/YT8dAhzy7MY8EK8uhgdbrAHZJtM609MAjh3fJ6vE
I71GZji2Eql41dnW9zr0S/h6KAyOlIjNyEik6+4Rp67xOUOXWlAykKN8gNNVtamuQN3w6I+zfxta
iChhurcFxx69tXgElYUNZ9zaFQCEWNbwK0PMrt73HtgjgBN135/4jYsOaEXk6n2G0Wq+9JUVAObO
PHu7jK4zqZOqyjA+i2Iu4GJHdsYMQunIulN6HspDYIyB1MWJtl1naLK/vS6YKbWxqvaUEvVEmt7a
uhnTiriu3Meul/aZwhJk5Qjr+NFQNjknU7sCBbsTU4THzD71914jnXkwlWeqyxK03ZtfFuIHcmBX
JsTDSfsYVr3zOfOG/Jkkr8Ak9mBreoahLNYrLs+xOercC5Jh4KW+6+0O9dbat9JOoFRO611Aufd1
s0PeTSb3CjfVQUu4BJmZ/IYca36Z+gzOvsESi76KZrlp5DNGUGlNRwj9ytHrvqQc/tGWtfxht1P+
PYOetp4iy2SIcMJa/WLGN519M5GLDjZy5daM+63cybiYPuEXwlJPxReqxPDNMPOVLrAb1kHQLLPc
1onfB8PZLRzxtS/t7Rdp5eNw1hACDWIPUIUHnucuPOaKEXnqzKO3nPqyNOLaxrfxJ5NhI+9Bo83t
XvJbRcdmHuzfTFn97E30RRt+Z3m7Zne0jz7JZYUzEX7TQDh66RAleXR6Ypl/hy4Qw9RVeeyljvFR
rhbcid7T1lOUJKWnGIRTzWn/UISiutflzAKQ/XD53sYSvVGwyiatFl8cwTlH5Mls3uBBlw6cIxeD
H9M7GT2+GwzMEoYuxqFQZKsGHcuXUz1IEZr2sLGU/j4vWCuesArBhrLEXIorteSUhrxz9gNwKOvQ
M2gz5D73WRaeAjnXvzpXBwRI+V0z/lrbcULhY+oVdOmQz8TXRDaN/drU0KeYA5TxvWRy9Zw1Zdix
JEPwkcTsQb4CaVLrXWZw1Z0Waq2UVxRvBMOozf9Rc8O+6syZur0Nsf0UFxAjLmoa2e976obcyyt/
Ir2yGOzqzxJsRZmAVai7QxA04XYtFNHpW8KA3M9QKw3mpFq2ZalB9/6LdrpY09UhEJO3MQ1VZ00a
WhNyRfvTjfytHjZcfgUPcdydlIJmcNcMRMaxRGVin4iqbOPEr0rLTWWz9i+6Ace9q0FpgQiX4Pv2
LXCFOC1U5sJ7lguAr4XkAxSPkVdPRwuG1rwjwN1gi0UuLfZ23XsXqwZDnSiiBKwdB/aQBlBKvCNE
foSnNrJJkRYt+2+YaTxdb2bYpEvLmXvZFxZw7SNykTHYyWkYy+s0dx78SgTd6liNZfyIbyzMdlse
ulZixnyY9vwBMVrYhn9GeJli+ESLfyqd3vpqeg4uAD1baVLO6IyQttzlUGO4DBsd6FH5kkuWziD8
M+9sVQbWNs5RL4Su5uUPaqyH4jCvejRHrhKvmzVzGiK3AHiGPGAR4zkvzDt9zuYFUmnlr0w6dVgi
dDGTmtD++msYpgwPrYI9EZr4tGURPKVbODCcm50FaNsQKEWrMdTtM3ZHpz7AZZrF++KE+nPP0fc2
ODAg9lgIe5eN0ejdSzeAzlxFy/a6yj4iDBGYZslOgYRypLCebe29Tkh9jiDa1ukIrsg5BWprfzJn
4Fp1crw9ToBu67RyVWeOdV1FRy1ZzSWQuqr4OCJkpp9qVU4Gg86WV12L9memA8NCla2lAEonspNB
YDwkDV0e5PRIDBDpTORf4XFtrGItBmY7qL6GQk5A5TjytE/QNIMOo52eg/A3rVC/3FjhbUDHUZno
ggMLDUnWFizcQCiSAwawFS3M4kxkwGoUtsxFXeex6rjlE+SbHJQqlKgMmDIP9zCXoAp3xsklJWq3
HmSVzXK38J8817UzEzFGLLg8m7aSd7aAj3wXqHj4vYAD6nfzXFnVhcqtYm6BH/9QchJPB9jgUXGq
ZwY4jNbYo6ZyM6Z5lMJGqNTye4ZHgYbVP0QVS0CWCGq4Y3/IoLBZM/dPkZcen0fc+NTV4GXqQN4I
+gXPr7eToybW6TvLY4CdDNaa2Sk8Vg8+3RoxiQFO69FTgS3Y99PCFa+XILvopbPzve5D+zvJ9h3g
ytUs89+0ax+9wz78JkT32D9uPCPwEf8UQuSlTc/mTPG+zRgqaYYq6TgH08W21IyBsM1/kZyysKp2
YJQy+XAOSwt5mTrMu6xhBDvfbO5l2rbwVLYDYQTzKL90PLMU8Hn+zbGrYO/rlriAOqv0l/9WonxU
nPOyEWSbkGPkoui3ww8qjqpeq3BmXQIB2fd3leuqsxQiZq8ze+dKV2xRGrEwOGV79xcNifgoyMSM
e5NaBr7Depj//+Fns6XaIr9s4YwGrn6cAjRq2eg7LszP2K4OIW+sBXk46+/iqLPIZOkQhmt4rIXx
vAPuBhgOyq1DeKBdYwdI3SNm+3TZt2hlgLQcOxTZ6sqLLn/WpjafC+Ga7cFRBcxO6lVTUsR3KJgX
h9wQFhphTfCYYEZHhEY3Dwc5Z1G0c9n+sGFhSxPsh2ypuweoxPIrZNebSbvf1HmxZvThaz+aLwp3
NuFa2/jLQ8+UMNFtvqKCnZ7YdAx7OyJTHF3LHCA+0aMAIo62FL6/tLnUfEmheqZE2fp3WWRhlNpA
kcwOG0Pxvi2b2647im2reWPqjDX8hmMTiQza8le9NQjUndWzn6Y5Q/fC/raYX2Q+zNvR8dFdcUJn
7fdgibAc69ZY35GuIC+3cwnEGZSvaZmyVhYTba/MnEM99/23IgRq8TfJ/b+EQ7evncwl90aIuPka
//m8+Ax7Gb8L/J2VNR44Y6NdiR/p7HL5995YOakBCfhjiMtvc9ir335Wi0OTb/fQuNg31/78aBSf
+b8fhH9pcW93Y+CzBMdi9D9/+D8/lmRm4jI7XA6oULoHXmb2ayyL8ehDZwEL2OsjkHYWjFFMDvo8
Zd5rEBqwlKh2E9eVMI9dU3t/0ct9VOPyoXg0uEYEh9s2bJF/fqjR7frJxqV/sKouvwwxzEo6hb44
Sw7FnaHpPAdIbv5mQ7g9ef9Q6UFgwMWBPA07LKC1D1rBUIwUTj7bLN0x1VaDpvIs/eEBMT16EgzP
rNDonj9ZfaUuvT9/5Z+BGBg12ykPhQ3K0ImfgtLW+20oqZX++6v6vz4dfA/O2hBnPdjWf14UBzV0
yRrUOXDCPkJi1Hqnyrq/79xqmpP//ln/sllS7fkhOjdMBtwZSD7++cMkW2bpTTmHtjX6Pybd+wRd
Vqvej7MNrnilVutV6+6V3633zS2WJao6wXo62/b//VH+/WsLuEX4PZFN2gJOxT8/yViMnfGJfz9k
yowvJa074yYVx0nUb8Wv//5Z/34tRC5KSGJ+3Jv7+OPRzHByQl4ht4MnOhpzgT5018wQyHdtQIul
Wfe+TREd/0Qx8Jef/S8xJhL9+HbFUUZi3Rcfvl69RBlrJ+75Sfk31i8bgMida/BeuiK3PoCN+Zcb
ynU/3u+Y6Rlpu3iusD3YHx+zjsbFipSb7XHooV0BLRqQzT7b7X70amp6T03zecpDe0b9V/bAiBun
PTLAosWnJbLPTeRTkZitcaYftlWWOgGBzICypBDgfmEJ4O0zqsQ0qyqaPeWPg74E29xDUdhaFiv/
/fU5H68hOEKHpQS5Eoi+uWk+CFrHcuEu6iUNPFrnH/Q7Gzmk2BY/c/w31z4PSAKOemSW9cqZVgvZ
IBmLmWYMN4csr19Sz72ZaXCf2/fTZHnfF5EXf2HE/V8f8lZ4YFjkf4i9P9zQCMTrmj33cWpb4RzW
Sk3rF7u1BOFD4+LoC+63aXz/y6X5WK5xabhFXXIEQeFE2C/++VPRL9mDD/Ln2BEgdGby01GZ+cEL
NVq239iY33vwW0/DyvZkZ5pbw2gg9Z3YRv/N7/c/d/L/f86GN5IY+EsaU4wC+C3++Vlyy1Wtzf7p
mDk2+roWeeAVirR7H8BnFXdd6NbqutHzlQ88EZlzxIJXCBjV6CTTUrDF2MXY4uGsKzue71C8ssRA
RDY417mDu5isoKoR1g2aY9wqdfDAgqXaDqEX6f5sXI6zHalJtjy5uiMpTqHg2IVkhK9Jt7hquK9R
OYhL6XPOXQqndLO7YGPAlmrDfGe3+QZAgmIy57Jn8KB50oDeYikMPdYd6nv9FsCSWb/lW2EXj+3Q
MNBd9LpdO/IbwqvnD7734I4omeCt2+Fdzq1WJf4kMeS1UH6RcUxz+EVg8s5SE9eBeULbJpeE8SXW
iAEn7PEvt8fHoyDkdWvfHBt4+imJP56yK8mGzBsXG240SywgA3Gndsw98ZnltgBp5fWY/5I+sKMZ
55P0LBSBVWSSOFNTdbWXyCD66e1h/ksp8PH45xx2PQGH6caCQD//wSGGz9OGvpavxw0EejqOeYcz
teRpzW9W1b/40XiRfjgSA4zMAcvtkNaG+kN8eO+1ZOXVOhzzI9I10d8UYE77mLV9+af2rG7de7gi
0HIVyMOeJ/LdXuMpUtFlYkCYP64zjpRjOeWB/T2PJvrtJUBt9Mz8TT7ENbq6JI9z0L0loiTnW2s1
1fK5l6qv9j1l8rLvOj3Y+4DMFy8NjE25r1dgSPdZy7wdJ8v/LngLBexhs7N8TiaufrEXiwFsmpXG
cnP+WlA6rxOwyfWktV9tX4SD/ntnet9jrwfRxDnFZdwcfQtPW3rbj77FThb9hgzMFCV3BCS7nKkc
hV0zrtYeUFv93a1z52g7YRZeKmdFhotLKyNaq8S4hNMetBW1v6cf0XAPAftzaqsjGzH4xFquU8g+
Kp+I5vOsOfui2dofQ+buVRKsdftz8ey5OSBCGsgjkF3/OR5cHCl9b01/urYWu26LTfWTdwcTnxpm
b/3Gmsbtk1EqB/C4KrKEcsgbvnZlkJ9z2qf67E/B/OK1XUhhkmVtdvZEtvzyOFk54ls88olXTtPn
yGticzZsD72UNbV+u72y4l2PxFQmQWFIHmx9GcGRjSrvj1O5pHS0alx/N8goP3lVOYhfZRmhR7dk
H8KtngDhF1i7YfvvlHYKlhDcLHcrA8mSVCKzhDsRYS7do7epehRY2XTwRd2wXx0W5oosf+hi0P5M
VuJGygafVtYExa0eUTV8isD2eJlyxTGwREV+DGlYt8R2puZbtDAH3ol6dplnhV32nRfk1t7KNmkV
x3Yh5A9EpxOc8qVY3Vfcs1iO3W0ktMUZ1FnM1hbtEfZFGKlZ13GeTUUXnSpwR3UayEj/XoqZvWPt
5PSRPTgHa4cCjr0DyrXRXHteQBJ4O9itnUX/256YS4jmKqcuJzslWPsLM3aBI0sJuexaT6ofY9EU
HV5jAwTOcVRdJ+XgtGwv5k1sCWc2X4NsAh8tMRlObsr6Mn9yFep35jpkh6WWZwq9t+pg7RIv1PUn
UlSZ4zrNoq7RXPr4B/ow+L0VpM+x8LDJHDFttj6Si8iSt+VYjR6ZkaOEyTfraWnF8E73H8a3ydTK
HVDrH365Be6BMopeR2A5TzrfX6pk9etOsCCWM8yj2YkTt6kpn4zM3HxfDJ66hE7plPtmnNHbWXXz
OQ6L9dygI/iFqKQ/h2WkWAu7JTjbzgOYcm48vkEIJhWiS4wyUZda9LEknvvtGu3YFHp3yg1i3tJz
gxJ4DHSHVAeDLMU3cIXLTOrbK+PYiVSqsVtebKcSQC3rzrlD02kN6TqKvrljcAkwUmxCZC/G3WR8
LWZNUBHSFm7SaNjcb7BnmahphYNwx0CNy92gW8RU5uT2kg6Uscs+LJeF5RWouoGdd1Y+WVUl19O6
MNpCyVa4IyovJh14eDAqEN6VjVyNYFMojeKcUyi+6XlE5uu7plOr2YO9JLCB6K/mGdl+/+YzJBO7
dguCFzUv4ZB4Ud5et5t9fmdTInipKBGP7PqlNKRBkFZ3iaLZTxu8AG/11G5NspIat6VNV+TLeS6i
6o2Zlr0kTF/8nDynuqnJioBdj1eRqKrVZSRgOhe4jNOob1WJ4+UU1736hosRD00W54YwnGrrXvMC
YSDUNrFw8rFNbLgrKu5t/vnoi1GA81kIZcVXwjLw6aHzXqr9hvTnsMGa7veiLonOZJRtZwRZFWpD
bukW6/Po10O8z6rQf2q6nBVH48v2RWdh4KaD3dz0IRti6eS2yxnh7saOYn7v+j+7krp9P9eb6M6O
P25vJpSUIcQZkZwFziv8WqHIR2+CZqlIGeFjS3RHcs3kbFjgt2u35gkZte5hzRiFJs4SB3uLP2gT
0QkUudIO+p+hDKiRFkD9XopqXjybcuH4aeSYfa9rdvXJBKOI4wfq8SN6twCTyVpsXzbQXvVu8Qf3
E3UbKcfhDA7gDCrsJmiPMSwlWzC06SLZIjK+ci13t9i+1ZCwYYvqyq5peS0WtqWc48siX0h7KX8N
ZiMTym57eQobEJwcWNZEwtqSOcFXh70KsOgBTNAFAIOFsTLMeR2xXfvqlA02/RlBX7tn1Rmm9sqq
B0r50n0dOunO6RA1yNI5ptg2+0AJAXyssb899Y2dH6wY5VKybbZSp3WkVNqh5Hbsg9V5Nc0pWwD3
WM34/Iy3ROFB+qMMyUB0iFaV2m1/Y3nTCGKqjussezQRyG2qMEKTKPZ4mC7rAIABe+WENWxz1XKb
Ybf9z4glrM3I1/VMEq4LyXRz6GX+505H3oLgepqdp8XdovBLFnLrJZh/eanBcmK2Fc8ZaOgAAUZa
FFn+4ha4ebCAz8txoHrQHOR4tW6RVwVXZGT0KTrS4J4q9n4PsUYAlHJpp+/eWlpZtStzaxYHxSnB
3zFODAQvt6r9IBbMofbi2pq3aU+axkwih7rK2ne+OGaN6zNjewxgjOvHnyVCrQbzRZ/Zz5FN3oyY
Ynh4iJEkrG/enc2OINqvY6DIKpQNaraDIyR2jzWChIXAtbxZPOKa5VmV5y8lp/JPxN+F4iJ6fng0
GhMH+t1GHVa1TK9C2tnPwNni5ZTxle5lWXfvJY3iduhV3f4WeYTKb+DJrJOOVI3/x9x57DqObGv6
VRo95wVtkAT69kAUJW2XO72pCZGVht4G/dP3x10H6C1KLSJr1JODLOSpCkUwYsWKtX6jwFkocywX
IBcXBKeUWtgwxLYK2oO7CyKG1c5eD7MTg+mhHh9snjx0g7W5H04KPh+J1/IE5k2MotcbPUOv5xN6
vQG9W2Ws7UPbleJDmyY5jplmQhzLhCH59/Go+2TP04BzSOLOj32ZItCJGlBxh6WmiTcc+q3Hpi1C
YK2lJR6rADFJT3VgPByC2YQ0OcYOXD9n1ME+K0mboM1btdP8DjZfheqgbEysIuPRxEQzzSf67MJN
8BVASfHn2IS1s5viSjePyZjaDftcUtSfVRtwZ+uwD9yw+qDliR6CR+vkp76aspmM0TK9XF8qRFim
R7EXThXt8DxpR8U3KZ0VeCLVY31gp3CCQoMnH+LkU/9IO6f+jsIV1ANtVHvrWaGpPHhOPGlvZhB1
hJ5Zq8Z9UWhx9Fi0Rdfs8OQL/rKwN/1VE06sXT8kVvlQTL3+FjYcDR7Yz20qsMgwinGfVNjI3Dsx
Wp/7NCdYPyKMUVWLxmlS+dwHsenrg2YGbzj0swNwrh99tyVoPSn04J9Go2+x0ZaxJT6YZYhHiRah
5nnvFHyk/fKUBkYSOX3uGSrIsoOeNBaOGuo87d1UNcHhJKXzVQnHSCU4AYHYFSjDOKcoTCMowFM8
K6QbqAEhkg68t9jZtGvcN1HAO2Kv6drseOOQ1vNzaomxxBIp6ByfrLqdTyToAX5/UdlB/Ef7Qdsn
OugGH8Ak/pr9mJEohipsla/YgAL/yPqy1ri2FMXYS91sn9CUVvJ7FPvj77Pa6ZSBuzr+EQi+tQe9
pmsfSw2c7EOdG5l4RvNI9L+lFfS9n4Lj7++KZDbfKUlsWkcyKknUB+E2drsJ7Efuk9q437TILE5j
FKvOjv+KCclJonrzNpaRQwui1wvVxxaQ/3eiKNDbTCtpw8fYDN3kfSYGLBEF0au/G5wsjD7asDEX
PmRlhH6cJmr+HM/gSZ7yehTZAXpIOHzV+rDiOS4nJyoAQaP9Y2dR0B9p4pXh+wx9bPgBdW9oHU0f
IaeDwGUyAWI4Zg6t2UhbjGuliw2owFp2AMmvDG8RaG0obGVJ+S5sJTh2DG7rwTMGele4t1Iv/WJG
ZvkO9CNk9zkCGkB6Gedf1SmM3f8o3/8/9d8ua0hk+uBYNMcWhouMxnkFpQhjC3hA2B2BqpVvUIH4
q4LBN+zoGav7Kh631HmXwtnrig3SIfQJEBJxUOxAcmtVGXd5fGfDNHXHZEr7zxLTeo+bIHk/RG13
oFsRdJ5bDF8RmumeyHe3iOPXhqcAgLoYpSMqlavpdo6gwoxlFT6wA/ClrlTQuJCm2XwazEh+djUZ
/s7aEuRUGctHxVB+3y6PrMdfOjbUR0BzsxDUZ5fqySveOuXTqWlgSx0p15TODgoXVRjysTvgT62P
jEftz07ZL2g8QPXklvX+9g9YlyWWKgj9GZIdjaq0bq4WoCKbUFF5n9ALA04O5jq8V+JK/eIy9UdH
dP03i7t4o/J+oZ2wjEopCL0wQbuSNP982iHcPB2HK7TmlfQzHZv4vh8w0tXBqsZ7NYHlECaO85Bo
qGtk4L7foy2Rb9R/LpYeGTzrRacADWPcQ5a/f7X0jjPAFubLHCPS0BLzNVTdHtSh6wcPBcR6fqiR
jireR7XZ/MzdUH1GU6WVh9vL/1I4fr3/SapQNUG7gD6soEi2WgmEWYpSw6T9NA3IHlM57Zu/1aYa
5p+NVQ/9e1Aruu01VFOshSPX/tZJxONDhlhT+9QmUsueMnPQlbdp4Zby99BWGSTgWNjhA7eLa8At
5TjterdFAaav5gzv48oeid0RcCQzEsRbpZk6P61BxXhKq2Xqwzw64GnHOiqHQ2WqIjgliFnln6Bf
mOVXcOKO/sZJOogXVhR04YkScIXwhUCe6pTZ3WB6KWZi3aErXTODQg7jEM8hs1AHCMNW+YW++6T5
XafnP6GO4mo4NKAHvQrhsI9U3zVeO6imZA8pBqjWRpH8oi9pa/SVEZCxDLRxLPvFhebVd1fB0E52
OsAsQ9Z5PwKMOQQlXmxWrcefE3AgeJaX432H68uuJLl+Rk0ef7FqaZ13U+yValWebu8C7WIb0Aej
/+agfIlnG7WBVRxo56oIFXToDq500HkaYJop922RaMrndsrRBXCCHmYkMMraCw13LvzOJjF601Au
44gUaIV+HnGoaO5AtU3qEfCOVu/MnprHT7jV8rMDbT48TQH1In8oFFxksXkA7DmO1teqsxxB6mrX
XxTZZDiaJQCAM4Ry60OYq3NwMnWoBbuu1hfvYb0Am4FOBoCXPJhIDbGbLvwsDipgg13a2w/QNYbi
nuKHZb4bjGSsDpmJuuwHpxVhfUfWiSGviyW3if2UMSi7VkmcxxT9Q3NPI9X6otdzk4HzrceGWnkX
FN8qzcYeY2rNjocuAh7NocRfCbYXVDheyD2VJ09rWwvIhaa3yduJPNW+5/VDvxvh6TnxpzFpumeh
NwUFxKJu3psJUH1YDFo/3QmEgMTnTkM3K1QSA+wU8AzxKeRDfR760vguFaurHuRI9cXHXM6MQMDq
QXQoZrorAKQlsNxIL+f5kIEui98MbTPwPpaz89Hszcny0iqc30sOFtbQiIiIfUJqEB3yQKGoZmOJ
G/Oc61w4xAk0BbAM9MJoE7r9G6tP3HKPTAMFc/QhG5+vMAd7OIZTepCW032vshBL3xbJlftRC8HE
dlEiD92IaadHEscUoi4SAJgG9DrBB5hy5wa5pvgSWfn4uU+QuLkv1Zxtjuml6D07rMrhB3qngPd3
bAC0mVFbbRd/3xHk92PYuMvzVZOY2NPFy47AV53pbZVKtdrFii2/8iIjDwb5AhBOpno0PofSrcV7
rSuze7BMGsBxR2DUiflqdwTzVGqHQEvD6Fgoo2Y9wARk0jEicTHuinnwFao7Guhu6pgNkgyoUeWN
FvwyoxY+VDYN4MUGVBvvZTba8n5SGpBMiiiGz3kqO3tHIVjtNi6xdaaEwCFpr7WY3yzmKcYKSoDi
eaVG8RyiroU4Xji6zbu5weWFbGa+K9hof9jGXcYjTVhEvfgemr26r8hFu67XGc/IFeMD+sU/0PEB
dgrg5O/Iaoa/b8ekix4u4yGV7bgYRwBbQIP1/H60FbfKEImBDWdb8GbsZnyOQvfQwIP8luQoyyBq
1WMR5/blzo0HU8OWWB+PtNqdb7oIv6e2WvA+FiZtXBuJWbSjE8crggEXchegnEc6VD6mVV88RtCi
4ZvG5pfbc1h33ZcpMAMdMzSbP6urqMrzLIi6FNW9cET2BbKBdrDhRe2FPVNyDXUE0VSqgI8drITj
7aH1pe35+mIHjoMxA6Z2NP5dtNhWzdiy7IBFdoE4FDGMG9CLKQK5cihgkAWq1blvCr2HTgTaGKSr
FCFQD2VI5q9jW1vdXm9RAffIGVF2kjyxIeoZnX7ijQm1Afmt+YfIBHtNzNQlYHryhvGg97jRwbE6
sMwhFrtPVWxjBy8oP205LV7sfXoArC2gEUKQZqyzFqXog7Ao+wp28pTsBeWe32GCnqumQTQFiK4k
G2mqsXTjzpcTpUFE7AGhkTCSMp/vxhCtQeSHwvo4TCpF7yDEbgbDYlTqYF5yEZgN9tk21Yj8iJe1
0HcJeZWxhwBkdL7axumEAaQKvwR1Dpe2jmjyz4XMzBYAQgxngOcYPGQ7MuAYzfSqPyt5N34K9ToO
70ASUauPy8jLeBSrJ9h8OU9WM2nvUiAcPyoeh/6wNI+JvvLzy0b6Iyuy5+pX8aFtfv1qn75Xa0ey
/y+9xnjG3fAaG379/FWcO43xL/zjNKab/0WCBpoAsUw6pmQer5zGOEwarWSejFgxmRy5omza6L//
p3D/S7W465Fv5zVCM5c0WiL2yF9Z1uI0hog0hogGboigm/73/zp7DsvVP/8PxHfellBZ5H//z3VE
WX4AOC5eLbxXAZCtTnWXGRF9Pdf0lGph+1Wd/S5LbblfbD8fUkUkP5O6jQ5SxeFh92qN3v6z118P
vbwEXp+AZWhiGS8nAGSAqFYvZRqltSvTyvLsBqUter7VUwxJbu8gV3P/b4aigOs4LCYLen7YyFQj
TZ8L6MGDWe/zdERjoa5qNBYBHt8eah0ml1m5pL1CXx6gPMPOh9JCOp0GTQcg5mgVDZ0FRxhbpQ11
7WufjWKGuShh8oBwV69cVN/CJKgwo6hm4Z5aYwpAb6rVPb4TNe0KhytslA1WV11CUfz2DJf/9vq7
gWUG9bYoirNtz2dI0iyyJIFrXStgV6HXNAUmakjgAcFCyIq6rxcMsGFvj3ptt6D8CZmPur12oU7o
ZkM1NFSZPHRQJuwSp9Gru7hAgjKVd7eHWj7RaoI6WcligUsFx3gJ3a8eVE6rUVGFJubVC3oPNqyI
jsmc1u9Ek457U0chi0Z34MOiGp+CShr+7fGvbCE2zhIPAD8vCK3zBS7iCOWjjI+LcmfyoJduKzw+
ZmttjLO+9NiqjGPZ5BFg+SDanI9DBjm6YZLQ4Ecc5q5qQT0ojpCPVRE1ELIj53R7Xlc+oQ4qUeUQ
mvi/rQ0HHAUxUOyUeUyrmnESIViLaRLTJ5oDW2KWV4dyKHZwx6LY6Kxy2czUVaR9cotycP0jayr7
GDpZ+w6rmC2J3mubxWAghFyhZ/DBzhcRPporoZ6wiDzRfJTfNVRQwYA8wUaXH/MRvI83WFX0WQU0
/Yjycb6/vapXjiMlF41qo7AWNObqK9pKoSWKHlnof+jKRzfoYs9GsvwOjDiPncmF16ljdbpxHK8E
ILYoEEIqDuTx7ioIlONE/UBngUvEVnY1tiZe7hgWiemg3KcQqI5d41qHqoub37fne+3TYhdJDNBs
LlV9FWAnM6k7sknTE136BXdEC7xTar14if+bOZLqkqOBAqQfff5pNQmRnEeZ6bWCt1tbI+rao3v7
u5K9eMopnbwFDu/CaqtM9LH+eJZEHwOHWnzBqCWvthUksyRUKzpF9Lyzk9RjXKegbi7aJtHGsbxA
MBMHkBVfLHgtKl1iHe8k0MNUUxkrbKAxuDXCj2ABugNXKdYQU/aYBbFOk7AWH4y8pKeQ2D8VoAob
YfeiiPryO1hnkJ5EBxqP5+tNEb8H5s/viAywArxHP/V24fqovlAprijXJ5EFXsJN/kowzjkonfrr
9qJfCYikaMg66g6U/AtQM8xFNAtwcvIkXSesi6z0AexTRNMR1XJoUdHGBruylSHXIKetLgmi4a4m
XBUzoioW1UXUXeqDCt1ij2JF7IeqskWquBKmAPxyXG3rJeFbfsqrO23ulUa1ME730GoAvmD3jr4z
tWn4IIauuQtyS5xqu69+2dWQPTc9inS3l/bKVHEkQ2/RQMMClPpqPwuarZGWocwBzy/Y9+TJO4Ci
zb0FhWIjIF6ZKl5L5MXugp4ljT6falW1faGiZOqBflafJ9OIEcTsq10yRPJAZUkHyALrC7lHkELA
8vzbM71ye78eXqyiBqLdSlhOAFIkIM89pzg91HIqNyZ5vlVfMnWQLNqCYbD5J2u1dTC4Hiq8bVBC
yAC2GJCcvth2aOxLcDI+bvPpBt7z/Pv9Zzxj6W/wVmVVV+MZCqJDA1qZvtOlDcCeITylUZx7IHm2
rpbz7/cylINqEK9xahyAvlcXmoopiYpkXeurCLmDqUrDAz7D39PKDA4Im2sPaJWUkPu6EHXOyNyI
hufX6X9G52KjeyF4ZK0V95VOU2W8PKOBf7ZEosnYpbqQ952KK2GcDZrfWNJ4e3vPXBt0eSCyawG6
X3BItC7ED15LGlSrsHDIiiHzVWkmvosqx28bCfF39twNG5/0/Ap/mSkwfbgMXKIqRbFVjhQkWeKg
fdD4Sm3NO8oB1imuJnRI6tmmFoZYI6g0vTuEc2VsLPKV3etyMlUNOhVgan35aa+iURcADM1x7/Tz
lrpZi1jfY1tBVFF7W/Mplqt3t9f32lSpXi254NIMFqtsxabUm+g6cryA9RD0gmdxbyOAB4ZdiMes
zGoAKAbCGFXa6hsx/upU4VDyViMXpcZ0PlUQpbkdRHzayR6SB+SfYGS37bjgjm1wdOPW0r50Vv7v
6+Wfz4rNGMENRxYC/ir8qb0u6IyYjV9VBjJHOZxEoD0zdEK6XZ9KW9SOh/YRus6z6Ua/osJx3yZ4
l9wZeI/Brh7sbONrrxKMf34SFV4qDAtTiHrH+RqkCk0pwDENYL7hE+fLObjoXO3DxEIGB+UoyPC6
eExCA/q72qBNMAzGAS72lgX0lSCGXSBl2JcqMInr+e/Q6Y/NTW5JsJX29DYuEF0b++R7kEh7w3vm
/BL4Z8Yw5CjqCFMln1h9dcUt1Gjok9bPQ9t9MlENOvZB1X69va2v7S3M2wxjqRAtL5Dz+WhcctEk
ytZ3Gy1HPsLNDmgnaZ/UTnT7US2SP8tK/zMtTPQEYYqy5dqzog2i2o5VOEljkxUHhNpHVLcMYOEG
2oJ/PjdBXkS9m2cqe/l8brURFlPSmdIH/F37lWoXpxmUPdrJHRpXU1sfbo93bW8Iam30PqgQuWuz
RrkI+5fgov266YdDZ1vtqVpk2OiKbfmXXotGJHwCmIhgf+irwGuOKoWTKMIhs1xQcNZcfCzptz1n
ZqgvYnGofyCUjELKGGxRqlcGYv98QcwQIUfiekvpaHUU5wqYzCRQ0HJy4dxJd0bEIkYwdbL79gDY
qfsYTzL4McWo3UXZ7GLUE1JOVtoSybsIPP0zujDSy0dgfw8i0+kpm0oU3Jkaquoisydn45a6kg3w
/rIsV7AbOFGr0B3oMqh1F0rEgNjXE+59j7AgNOQ3UdIcw7F7VmPF+B7LCWJEMbpboUtnm51HUxpP
1LpseA2kruttkVnJRA0zIHRFKfJMEQ0Qv6/xId/HCjL6IO7A2e+oorvfq0YRe9l1rdw5ZuIc3axo
PiXWbHy+vVNX76TlG3J58uResnnShTX51qyqum/ttPIDB5UpO+qcXZTY7b0aIIkAKUtZ+ic5ECw9
c97ljZzeTVUsvt3+FZebeLnBBStD9ZYUYpXm9mZlDAA0KHlYNnLRdQrNFF7SUZedcl+XpXOaM6RR
takpNk7q1fnzWAJWQLmF0tUSFl9lD3jNBrbZKQzt2uJUYX115NpSjWNdhdVvW5nFnRQDeBE3qCLf
6IX+rGEb/+n2AlwGDDioKuGd7oiFDdoq+EZ2oM1lgTo/bCd7b2Y6/cJRS57tqZzu/s1QRFJ3Ib0a
603IYS7LNmAo5HLavxulQfxJNvDrOJRi47xd+67YYpN80xLQbHt13oY0tYzEgPMI/02Cp1BypfXE
0tRvkDz64cRN8VdgSyCceu02m/Fp2Tar87YgR4jEdDmhpi7n8dW3HaGRoJsYITaURvpDICIH+mCo
ejJqZ19Vw+rBbTCIDJEQhUfVYLxRaBuAmmX7rH+Cw8ODusvLzbrKEuB91XarZ5WPm0GBBGiP7soc
CR2epVqetCz98xQRJrOgqcN606NYP1j7CVkpx0TqPsFu7ITLJZKBcrRwV0UJ8yEONaCstzfU5Xvj
hTvt2EtYRWph9ZEDZG3oWgPO6CkyITiZRE8YedmU6yRKgigFga9K039xbhGy4M4zGZf33eru6csK
efU+LVFsboOjkVkpgGEZHkYLqAF4FPseE8pF3SHE+DYp2/SNaKPh5+2pXzm2XHs0XinZ0k5YE9el
oxeuDNvSb8xe+3vS+vwIUSI/oI3VbESIKxuJy5pO0EtLiF7N+V6eVY2ii9LgwADR8ZfU3eIeIc5x
h2oSWk4ymeuNz3otMi4JJ2+cpdYD2PJ8RJlhAjY5eD5QC+4tzLvaIIfVl34MLCWYdmpm9n/VRNTK
j6kFHaUlgnZvhIGd+X+8ysZSbXL+QaS5qzPE3/RKZsW1TwTHoCNzG3pho6kh6lVTY7w92NV1Rn6B
m4ZSGhfS+axnBxlT0Am1n06t9dTlOcJpYrAwB1H+TvXR3bj5ls+2ig/QbBewncGBhUR/Ptxoz0Hc
l8ytLLTpNPRWAIvHtN/dntSVOExlhzGW1zlV7tWkEsR6Y2sC6Y6skQGqyEgR5Y+lN9ukZYCp+btd
MkKNOc5OlPyLnUsaTHCgAbVoi5xPsTBEg/KpTd5tBBI55rj3eqRuRkhWo3YUUQkA5PZ0r3xD0oil
mUm5nc27nm7b2yWSTtSX7LzbRVOSoZ+eoizRZ8J+h3Vccbw94JU4wIkE6rQIC1iqubposh6iRo5s
ll/Z8XiXp67zpkWe4X2FSdHX20Ndm9vy8uVGYXuyrueraVRSqxQIInSHitSraoTSiiBXHrTYgYMl
ymIjXVhO+WqDmrargQU2SRVR+jofj+9kAzZGCkNPogpKJOeBB+lk43qE31wryuGx0ZqS+6UNRn+e
JnujnHX9Bzi8bKgYsodWE7Z6RNNGix+AamzxVxNk3aMO7RFadpc/VkDtdqgMhbuusMuvSaN/+fPl
dkAyWCiDG2Qpq9GTLkvUocMOkOwCA8XAqaOdBDrk9b0+3hPn842tdFlyWdqawJoWHAN/cJb1eJW0
2DlFNsvKXMTOU/uEAxkJCgYje1UZPxYJvi591GGkPmOcAOw7+TwhRI67oItrrOL0f1p64MfQ0kUx
S8X1FhrA+Y9RMRvpXLN193E9tE8N7lb7yQnMw+1FvgiCjMJTcTEZIl/j3Xw+SoCR5pQOCFAZNnIR
MKdmeCLNVmtq+VRnO1nXSXmBSdEQpg+/vkZK5ghAUEe6HEeAnaOOP5o8sI9aA4EDv9jwdHtSFzFB
B9ZGJYU7BNgNnuXnk4LKRmgTKgRSNyy+DZyOT84kbW+oY7FRFrwyFImeSbuWVFsFKXI+lIuNJ5W3
Sd/XQThPKE7GXbszkhDSwFiaU+LfntnlQvKZUHCjawpvl1b1+XBWAzsASKOxbybxt5IHvW8NU3XA
YJAeSD4oGwt5EQAYaWFCkF5SSiEKnQ+npVNozPao03iJon1ciPpNkhTtszpY/ZOKgMk92B8kDwIZ
zae+aRRz60guI5zvHObKZ7QAegL6XKBVZ0eyKisrXhRBe4Ks9EItWGxRgtH8EvUOus0YMxhfwHBD
bi6xfEnBAyUT+fCo5dHOSBv42re/wHKBXfwg3lQaulnUQNf3zVAhxKplOf58uJH85VT4HIGyq9/q
YfZ+Quz5A0CS9hcGMVtWzVc+PVko8FoXhgDFwlVwQqNDKvSu1X1WxtM9ar+QrNWwRb8XZRJA7GIj
/lz59tQmKFDQPXHpbK7Gc1Et7MYOL1uqadRNaqMlUxmkm+FFURTiyS1js34EkY0AiBsH9Fd6Vaew
d3u5r5wvfgX4D4N+FeqLq6M8aXAxCgLzXp+m5K6s8fGo1Mn1OdjtxlCXWfcCouF258tSeOfaO99r
2PhqTbhoiRv05PwEnQN/KNP+YerN4gDTJtphvFD48zwgN95DdkV6V27EkytfmYQUiwN3wWRdrHqP
ZSF2PwZkaVur78pAA/URIHiOFnTlD0hHbwSUK195oXqZ7qKGt2Te53OuKruVcwnrMufBAV86qp80
pVbupVMoqIAW+eCnCB1+AB0yDl4QhM6Wg/KVGQNVWLIcitFU5lZV1CSIKaRiA7anGpbe62oLET6Q
86cCZvevoWSbbSzxtSnzwKAsQQ1Gg0x4PuUQ0JubEPXo0edO8j4Njege6HpqIURt1Y1HC8ipd0WZ
4x4vZ017Cxeq++v2tr7yG3hxcHGAGkasYK1sFyUW+AAnUlHTmJODisUwJZomE8cKsVN8CS27+ZBV
enCs9X72EKH8F1ckuYXJokOzu1wEM0saMInNvB+GDkxyp6W7UoMijmXCsPGsu5JWmeCx1QUtRiaJ
pNH5go9hDym3ckw07rFU3afVbPgD+//RiZpgFyap/U0iZrN3IsU5pRkRhvRKs95MjQ3N2GqjDdXD
yxDOTWZQb4QlQZKwLnlOlPcQH66tPbqeKMbHYsTYw2yQuJuz+wIHQ6Sdm/5IaXprKS6zLWpRFHu5
0+ihwTg4X4kUcQprdEeMYBD1P+Hr099jqmhuoGQvTxSZzwI4XnYXvIxVHIsnGtv4AFl7jhbyE2Gt
H5M6Mvf4fpuo5BNENiLnZZBmOLJVCIN0XbCAOp+WEklwzvg5Y5yZ5vsiGGffMGS840tXh9sH5+pQ
9MleeMDwU1crOGSdo+DZK/bcwZrndA7nBs8UmNv2Vmi8uowkHQQl1wAvsZrVHDaxokWBtUcT5HHs
kvAQG5nh9zDevCpGdOH2zK7tyoWzY/PSQvtrTSRQdWWYhcbDTscY4yNQYMjdYKm9VpfJ+2pGCzHX
jOBYCsREbo98daI21a1FbYxH+2pNZxPtJ6MfWNMYR9m+wsd0hIX+BBA9O9Eu2WrGXB2PdowKYeiF
rnG+XTQHOaKQytceXZThhGZ9/tENLZ50WVDcibjaIihdBltKacthB88DJWItP4jcBL4JKeMNqIfA
wlgc4SareRzm3DyEbip2Sof8loMQ7V0LsWpjy16bLn1PClvEe0ojq+PYjlVupBnLq1cTuiGBZRwB
M4We0WLSMY/hVnd8+VznGSrMV1VA74G7C/ZmtW+raUjNsG/EPg2S5imjhf1BkcIgZWyDvSFb+xCK
cCstvjoorzhBIZCG/LrMhVUndWCnFHuwlua9G6KiE8GV8yuUmk+T0sOPqVp9Y2WvfVibFyXPdR58
kN1WG2lMDLceCmsvUd9uvA7HmIMEkWLutKgXv+F55j1KYXEKNCYu0IJr7Ojjn58doH8LupMH4EV7
u42mYW4j3dqrQQsRGmozVGkMBStlbvdd1249iK5tJkpQPMYWej4P6vMpu6OTZTkVxb2iG9MPNU+0
AzjP8psGpt6A0Vimf9+e4JWAS8WLIsFSHoAwtvygVzWRNFNRpOvwLxokimVdNMUHvHOkj2Dej9sj
XZkaVQIDkC4VHy6S1b5N2hTJl3K29xUAawQrvsOAi/04TnIvqcVW8/7KaKCtwVqTlQDZemFjv5pX
mWKAMKNouVc7gxKWQSXC7gxtX6dY5EiEuzeSjsvxiECQY0DoL+UCd5XmIhcW5UKJQ3+csCHDkBVO
MvIfXo6ZtzciL7KRBLxwYc7DgACrQ2eX/J7nzIXUbdY7yJjwYGiKSf+BrJPzA5vP/F0+9OobnADN
v3Kkz99GURLexRUGhLi9Q9NT83h45C2g0looFleFwPlCAssz9/bXXr7m+ufxwkFgAwkfhy9xvq9c
Q6EjXkTBXuiZOHEyK0+fsuHu9ijXVp2TYhL7ucjJ+c9HkWU/wsKYgn2cDAjByhLVv9z+mNuuvMPT
YWMHXwZBmnBcMMgl2BqQoeXXvNpTBt0+Mke5GFPJ3tMBlSMWWuIAEBbjIbJsVM+jYgtBenlAqQSR
N/CVF33/NbDCNBKZRGIOfVPNMOyZ88hL0tA8kGZsNWiuzM8kayZFAQe31NfO51f27gx0VPI2zqLx
vg1te2cKTI9xyIaBPaj1w1y6WzfLlfmh4aARfqBFLFDg80GTMRrps4kYkJ0FtEXNOy8c7O5D3rbt
Rsf48j4BAkAriFcoBVeg6+dDuQ76Sl2oR34v2tjL+s464NaRf9NyNJxwItMMjKCDtkZJsJVPjQWp
/PZ2vXZoLW5t8Cm8DvnD6lTwGhSYRBWxj4tS+asSffM8DHOXeb1lKUd+jHVQOxMQ4OjozQ+1K0p8
zNGfRIAU3mnbcv24g9l9mkLsjGogNxtJ6ksWujq2FkUSYLWcXMQIVz+wzDIjCJGhxfN1Qsmu0VB9
jPVKeU5iS008OWCWHo+5/nYe9OoNvIvpKSiSaF/BavuCndb07KI6CtYClOqIsAlONQXyB7oSFd90
C84xolkGHc1aGbfWdvl6q5++9MGgRiw1b91enc7KBOiTB23kd2rxoazU7A5zsWghTWEZa4MKinLZ
omVb6ehAp+1R4aKFqtA5bzLUZ/Arot16+3NfRCfiH8xC2oL00/nf5UnwKl4ssDH8wmcTlyg7uguL
VKJai5TO2xQhu/e4WeaHPx+QI8SlQB9rKficDxi0BWLLo2J6VOTNkx5J477q9HFvZ0V5V/VRerw9
3sXZhfnGMCB2KaoJYvD5eHY9d6aF45hnxouRLeQVQAqgEubBGfe3h7qylmTXjAI5ARmCNa2dRFhJ
eqvAvXfACmwnqR79ducy++DmyrAvSlduDHhlbi76PMRdOo9c6KtgqPAsk3lVm/iXI04GVSvbI9QL
r8Xsuve353YRlxiBU0dREO0UVKmWuPxqnxhtguZOA+kCW0hgFTOvam0qMmRObLwhHCTZsHcp30c6
shf4eW4BzC9xv4xvo9HPk4KNCsT8fPxICaj+igTSB7SevaV34YM7o3toWK18jwyXgbRgLgN5iLVB
+4hG9PSU2lV9CtNg8G4vxTLU2SFefgpwHkiVFDjoap//lAr8g2aH8F9C3cWQAfmVfSEL+ecHc2HG
OraD0Bjdx1WUU+uo1wO7ND0Q/f0Bwb0KS74OPGDV4+FeGltPxKuz4s228DjZUWsq7gRFBJHPzkTv
tdIRZw6Lxw5F5o21u7i+l7Xj8bCA3IiC6xRUG+i5ZQMG18TZ4Oei2ICZaou0bErTRPHAzJtvJ9Wx
NzjO107mwuNBb92BGra2KEjIAjUMlw0v1lrxVepFjjyTqNTDbNZa4rdGs1Ukuj4iZ4UiH5XtNc6u
0ese9ffFLq+fF0MqyBBTNMBsxHcdnRnMxv90UxrchTzKqCjD/li3NzFkxHO1YDy90xUU05z2jnaj
tRG8Lz8fo9BjBKnikoCt+TSoQ4QRtWr4UHOYPuuNk/hG405vhqrLQG5OCv7cpSqtDSDh5WKSfeEk
anIUiD9idRZ4DnGoO86CCaPw1AVNcjLVwfHR2FUfLBy+NqZ5UQcjimsmpRr0w7itX6wUXgU7Ou+5
W0kX8HRrFr5pj8Vd56ITi9khaVFA8bS0HLkrc3OL23YlzjH0osyyfEqgeqvgMoWmMoCnNjxLT1Ed
bTGHxkZR9xtp5/sJbPIu1DCLQoBj2Fs50pGKUIz3KjZCG/Hn8m4xVA4FOS/8D9LtVcBtexCvIiHK
KVqf+kFdo6ajtTYCRdNWen3t87KvqM+T0qHhsBpKxiEi+gHCEWHXWnu7Mkav0SblhGcAVoYSq7/b
Z+XqeBZru3COlxfqeQCXmaENYEbZTmwsP1RyFhAb3seOrwpJVk4b7+BrSwl4hJNpgUm6MJnpxCB4
N6DjkDpqt9PUJNtPKJf6naZvNecvoziCM0sQp+qOZdE6nYsx8BVGwVCNHXa+Sza3NwrnjxFWnA+w
C1QSyWMpEy8TfnU+wmEKo6DGLXKA5rsLcOreReYUeE2Q/G33trYR265FHUBIYKzoFLGIy/d8Ndzc
5hFioHwvOSYa5lCF4inYjNyXdhH6vRa6/phpW9TBa4NyUaFOtFBGaE+dD6pVE51guzW92Jzwl651
s3vS4bn9TdCwnpReoIA7pur49fbevBZ6YAyTWXBNQtteftaruVbRbMkRfX+vicvMz9GFPWqK637k
pVvxZCncPSKzw7sKNYCNx8m1U0GplryGS9Jm0ucjG6MsSoEgr4enVH2QZlvvYnzmj27Y4gGPf8T+
9kxf2PXneRQwHBPuAY0U7i5nlb0WmaWmQg05htIdop0eFgKqZNg5P10uEvSFY+BWwJoCke+FEVrq
bsrj4o069uVXjRfduDMRUjN3xlhooV+Olc37KUYmdjd2Zd/v3CgbkDQGk/dFxkL7jTF62GJ5rufy
BNAf3yS1Lqrem7R6bneI96bvnVjDcoseAMgNK5m7AhuMvvpTVAN5CNQg4GyEA9Kt1XZuy2gu+5lP
XI/Qg6JUiJ3hZq2PzTgs0bpDQN8VtYeEHrJcbbEFF3oJb6t1B81HxQaVHs7U+vS6hnQrC7dYBF/U
+NtkoJS+y0Wj/hgyJF29Di3AD60GFhVd/bRodmj+6x8xq8KmdG5j8yvujSGt8qipkX5su+CtFXc1
/uiUtwEkN1k9o+iHIn6YW3W/C+m/wD+KcuoGtzfQlbBKfxi804u2Aa+C8w2LciHWD4gkerZijnvN
nbIPw//h7Lx6HTeWLfyLCDCHV4qSdpg84zO2XwinQzZzZpO//n49D+eOKELENmAbBgZ2qZvd1RVW
rSXRBSIDX85vN8XQDm8G9wOg98YZWMXYNEZuowzQArvk+9GvMfqVF6MYDoq0O35HzQf9z9TmMazs
xjNsqP5PjjOirGQ2xa+ryopCEsC0CIeqlU8obK8Hm7lr1lF1J5Jlk9judjNtO4FNRbDCgi5cEXaN
0yEZjyAJqg/N2PwaBEI7x3bnH9jd+Yi0UE0DJhdGsgg2bu0icFLJlN9z0jurRJNUtGEz+O272NT/
evwN1bXaHHteKgoAxHQK1bhxN01bV9KrchgS5rn4p2ikdwnstkMBVBTtK4qz2oFD3XmLbwxuwgwJ
CVyVjATLaV/oXyf4cH6HQNs9cKO7GwhHFJUUokaEA2830IYaeS7MBnYPI2mBcbfBl7E2qxdRx0fT
UnumkOmjy8UkApMXm6OZSSm40tQ3RiMZPiJ8Pp9t0TM2VVR/P/5WO6eRuIKOCL088sQt8HQqUVcy
05hsZulAQEFncdF82KdhREyuedYaXxZZOr89Nrr3vcC2qcNBd4sk+HYnBSIZXj3xvYql5DyKyYcH
HtT8Yyt7m0h+TUBBoZdvtvle1ExHF/UFxenQmb8lXfVPg6DJF7fND877niGWQpAC/xRlrc3XsrwJ
gOokrVOdTuJ97bQ8J2aSNNG6xtpBj2PXFoNOKkkDwLst6jWKNKIImIEOxqCN4KhbQgobxbMsYit6
vH97X4lgGmYXi/FvGje3XyldjBnyZ/yj0WcSoXloUb0hfjPSkQKemt1l4ppd4szfWrHMufazbGFB
2fDrIsf2TKliRTSK2LNDQf7gUOwuShVEidtV2rlZlKsFi92gXXYS1EffVUjlpacYGSE9erx5e/eK
Qf7/2VHf8afoUr06TK5jx5oZ0YKjswlNux2BAQXrJW8W/wVq+/E/j43uOV7m/4CxABuGqGFjlKkW
aHARKjtZPfOmYRz34vskluHSpp73vhj8+qiHsbed5CdUeyCzJoRXv+inZSIe2GejztFPs9KJCqdC
ED3RzYO0bt8Kp0SNt0AFu3m6FrQnZtPtKfGU0/AStBl4fTOXp8e7t/fJ1HCZTuGMwtVdwwtFllIM
pnUC0iTewT4DTXEhuqhaUEPRYv91DuL/PjZ5vzBKLSbVHdCQLpRCqhZ8s32D2SAcQyxAqhAFTuN+
MSbL//bYyn2mowo6EKQynalqLBtH2JeTmaaM2jJK4hXXtHFtpMv67jNaXc0pAfQa0sd0AUFmR+zE
91uKZZwQBWW8FVNjt+uDJ5veesf6qtKb3luaJb6Dah5f66GFvygp+ou2Ov5BY+/eRVJJUqVHhahl
Ektt+k+bSnmzL1JuH/NXM5KOmoPuXm4aTyVKpE+Pd3bfFKBORoR+FM1uTTlLbdDmAiqRJiOyUF7b
nrJgMs+rLI9YHO7vNkpasFIwnoeCM7fg1tSANEPnrtztfBrbkwLmRW6ap5C9ivyXfCy1g0Lu3tFU
bkTNQhKAbPHRApUQfU7IXciukhP9y/lJT3374FvtHRAQGVSkflRstrWvrIMIj7FDsCZBLz6Q+85X
+Iezk77OKFSL1o+YmTsSaN1ZGj0jCEWg3edkbjHBACmDgVFsDoiWzK+FWaTnYMK7vPlskHL6tOvp
QtL32wQ5duu55VBgZSwXoLZelYbCdvuPkH3lb85kCHBU7YT/ljLqtvM2U4Ga3JILbmaIm9KhQYQw
RUwgWJv6ZNjVeJJOcjSOvHP2XRr1qkvFEblr95kIES8zQ9BoeBXTf2hkVd/BQJSRKPoieryVyk3c
JhRqPhacBX0puplbDC/E9LRn1wUOMH+ZP9nZjDrfAA60sMmii7aZTwy8ly8yScsvfmoekTXer5SR
CAIGnc4M6hjOJkQpkEDUg8UDnI+S4+++G+stck1jeV7rJTlSrN81pkoWfEyXcetNLlPOq9THFXUd
v4WzqxWL/a5bF/dKempcH2/r/QwE9DM2fO6MzFMzhZzh1qdUmmcif7mUUTqj1yGQS0NrzCzOARIT
r8kg83eOhP9Ipg6DwJp8Z09+9+nxb7i/i9ilR6VeJohjthADMDSaa60Q4cDBK591YTTnRKzp5V9Y
Ue8rUSYxn602/acngTQ8h0rUL6PZHIcnQWgLhsKyD278vYtWwQkDNKq2x6rMWyvW0Ektr6ihWT01
bkus07M5TMmLcOelDNH97A8+4N7m4b8oRDMldI/9TuwegmSAA9HaWt2Xwcjd91Pj9weP3N6yPNAf
IFVMxWu52bwyI7+o17QCLZfbT6lk5L9YayTEdFmGg5Ec2bt/E9jBn+xtXrqlppPMbEoVeYv2vgAN
9Z0S7PIknBoh0NX/fQjS4KCAcLdEZolpeCn4HMU6QHu3X06Pq7EpE1hepdnZ4ZSNwWm2ve7JVrhz
Q9RHoP27S449BgIoP/mwhZLm39pDmH3th2zipGgpkhtdQ7fHAsjArxwOfOdGAgDiGWULQfIfh4Sh
6U30J3GPNQS+ZdR30xKc7Fkmv3KW5EdvHSdo61Bko9OGJsdSoqjSNoH1hy4yswy7XM/eDWtq/rIi
vPKuWDKocPOipIAkJ8DFdlX+AdUHv78s6+9k8v2T4XbLZwrYE3RtVotqcN0dNCh3dw6fRdeF15UW
6e3OVQ30zpLrFIlSuu9m3RvPzkSG4/f9UVXp7hyqjcMMIAzFLrpFH4zSs+RMvo3a8PK7M/vVH3Nc
LtcqG1Iw822fTSe7EEesd3tWFRaM+Uf+vpv8QwN1qV1Loq6mGcs5WGXD9IOjhTE8OZdy0HRA+uaR
FNberlIhYfKY+WCgfhvPtaLhHLeuVpDBQULWZeYS9RBvUiCsjmDcu6bo8oAqg0eQnO72A85rv3gJ
sIBoAPuFcpPTnnIxx1FK3fut/pgPCJsexO4AA1S16dZU6iezPfuIQQ5z6V89WmnRhJzhWUPb72IF
Zfyfx6/M/XuqDAJatBlAgAdii7nQpOrlAViJDJlkXWjYdaCULYuXsdPqd0gw96+aRM/ZyPL6b+qg
5tnTs/rgRd05QFgB8MHkGm2HLWFLUIITrCuUgPpJeFEnLGR7pN2EziyWD0EctHCj29WB0Z2viusk
HqSezsO3xbT05cC4ImLIEfyF4hxn8fxtNdAGbSXwiMe7vGuKohSITaY7iMtuv2pbMai8zJhKOj25
9n2RXCbfHD/0Tle83dmA01GMomrY6a4zL0prsq1Kw9TUBmEdr/5Fa1t5qqvuqMRxF+IS/SgiO0C9
SnxrO8aVlJkCJ8U5xC9lEOlJ7lwbOMpPzhQEf7lOK2m/QpvaKZgCVFJHKdHepgLLVgRdpBEUIzab
SkSEdGtSRMgAFuE0arC2NqgAG008HhRzdt5aAKWgHVRrACew8eCrl6WIgY5FtFqTzvxY13wt4hUh
7Lirngx0OK+Pz8vefaBaSvTngmeh3HK7NGukMOLmsojyxGxeSs+BA6Yxqws8P7TPDCSNszRrD1yP
WsRNxqI+509GN4+uWMp16mDQjGRswbo1lsXylUlu91pXuYdei5VegtxDNE3aZv7b4wXv2qaEBeCC
tx+A5O2CfUMuAxJNpCtysF7XSh9CIkPnpPdWeuqq8Q+E0oyXUbpHcL29Q0S5WFHhwtYKyOTWcLBU
la8JUUT6sKLyRt77C6O3yQl3dQQA3TVFtPbjmQQGv8mSqGYVVaNXBQMFxue1RL23nrz5tI56fFCh
2LOEBCmDIwwfwfuwWRSbJm1m9fIIRB0y3v2qnWcJHDOTXnd5+4cjF2PwnWAPHOLmZlTUAjNXx93A
D1o9L2XWtWFQlF/attOuVsPMMo+kdkrNTv7y2PLey0X9kSYL5j0lAXr76VxBJu/NDp5u1YzIDDLr
0nZ6/+yj1HcaO7mkoSf87xNijF2IKB1SUtTVDkLVvZtKq5z5KtwCr/Zm/UssclUzyaPBzoLn0Uxh
6LOr9NQW1R+GD082/ZsjGre7FIqLquAltIiI+1n57cIbYZbI6S7YFAx/SrsfP0P44x8U0/auJCMp
cBapOgYTn7dWBubtZdojg9XBKfOxsvme/iLjC6/l717sNOupHbzmw+LCYXGwqXsPCzN6THTRxeEN
2yxwrib4i7qyiOzJ7JqTPYj5LPs8eXKcvPueDY3/hx+g3Rx2frmckArUtYNfsOfwyR5hdlecHkQl
m8WPeZvCPIoGGI/cifQZaEg6ZtGsU73JKvto5H/vxqoXlOgdEDXV/Ft7onBpmmrYczKnOPlLsEZG
62aXNOiKgxu7tzSGf0j6qQ5xbTemsg6dP1FbhD2BMMOg9l0G+eP+qXCr5Tz3q31wju6Xhn9V1J20
yqgsbnv4rt0ZK8qOeTTJ+UvS9ePLoBNoFrHbfnrsEfYsAcBQi4IjiTrw7SYWitkLicY8KrNmvM46
lx14/HQpu8k+OB/3lAEK58FftKDVM731e0Ff2RSCSyJWTcjfzD6fEA0dBYxTXT+vXxc6eX/PspCn
PhjFRbjOCLdY5YYmrYtLOc/1gTe890P8GMWOiktk9nJLTVfommcPa44f1kTxra6cOT8VTm8/uTPl
qjAum/6XZEQr9SBo2LVLhQWaYR98wba3O5o0+ocpyyPYT/+SmibOwA28d6NDGZxse4nK0bG+vv07
M7dBlUCR/t1B7BHktZRueB7Zs1EwKTjniBPO+vvFQkfjX5jiVYMgDy9AnnR7pNZ5TPif8pk7II0X
xxcrN6Z1ETDpjnSn7u8lws74O/ViK0j/xuX0EI86o42p2TbrcMqZdB8oV0eoC+tPoM3M57cvTb1a
QGvAgoLXvF1aJ9zRrIqW21I5H9F9r0+85dXFH9L1wNLeykgUOB0KoXn3Xi2VsHym1HKKEkIREjGs
sLZlEkoh+q+ImFcHEDr1y28DWYULIWpmDIOscvvRbHNJNK/2kFc02vYyeVr/sfU78/Pb9w+oi6L6
V5Ps2668YdbU+Msmi6AynUIqH+7ZyWlzjfic82NTewv62ZRyfD+VgithD1U6YMqvc+NjPsTZFfbu
6V9cZfIomo+A+JlX38TgkqfQSBC9gSksl69BNfjv4w4qUWeS8Z9exYBzMxw243fOhpIXUdwr+C2u
8+3Skr4qdZ57EdFB+zuOKd2UK2reNGTQ7IoPpWd3dvIHwTaIUpJ+yGVuzcVQUSE4iAQvOjj9pU9d
+Ym5qLfpnanyJfmEKoQR7dOs2B7ALjBLG/VzEY1lM3WhlsX1qYVN+HeZavID6NKjjsTOy8cwAnUF
IlFu2rYWBvWej0VLnUXZnRj7ck5umnrhkh2SjuyZ4sGjsEA9k9dv46Ya2eVJPvDBirjsIgQf+stS
8diAGTnqYe09sqqOyRwVsQrR7iZjstKcWW+cblTMsR4iW2L8ZcSooYexUNwqhVKJQZkgSmWgX5O5
NE/wnxTXaqyq01y64x+Pr+He0hUUQeeYklptW082k+azo3UCRnZNfDTWIn6P04OhSE+OgI87z6pH
e5ROJW1KRYB4e057RK/ccm0EY6ngLS2v7QDgjECtU9FNEBQZ8bnOg/XprQvk9QEUAMYI3gE4zW6t
piZtPF/PmbTqRHA25dghW41DcDKRHaSo9/feYogYTBiT73SBtwIP4Pi9Rs+FiEo5F6Ho2+kMSg2d
lpqZ/sBojrhy7i8+kD1VWaXYxyK3eRozwUDDBtj017VLv1PrLc/MCmrXN2+gEr1SGjecV3za7QaO
uURcmJsXyWG2orLNWpiyeuR1EH4JH5vaWxBTqyRmMFbdU7XPFXRzlaElERG7BtKNmeSZMn/02Iq6
zbdPKRaoCjN0zinkNN8uCLJR2oJTKqMKQqrPehdkF9eBdaojN7zm/Gehl2jV575djhAxOweER5zq
ItGQajlt0hRmzD0ZoBgb8QIj4zIE46W3+uWfas2Qiqjy5eDs79qjbPpjvIIrsIn0EFyKe2fAXtyV
C7CpujiV+pg8B2a7XN2C6d2DD3h/xUkeiPTovxqKI2abrTQD7EIlETLq8/G1YVAXdtPVPMUCsnma
VfaLJcbsIGjZM8pkKj6MzB6KsU0kMeUWkbmUMmJGvjqb+eidvR59K8MdtXeumdSfBZpmB4HFvd9U
gOD/N6q2/qfwRTc7MBIAIOiEuvGpblf/lSbUfOqGIvny+Lzuro8wHWZ/bsbdIPKQF908NZxXRHGX
Pw1jRjPDF1p1EeaiRX3JUapq780jY+SBTB9y5alFw+u6+ZQ2lEK1TAsZ5Q5DKnTdlkjCQc4IUhZQ
33P8t7sZ7BGiIR6gEvnNV2zGNUAwq5JR5i3tiVBnONtwUJ5mL/Mujzd0xwGQ2v2gAaTvxVt0++3i
WOunemxk1NO7eV1hVjh3scWgUZZlhvEEE452jQ29el9bc3xge8fF0d5T3TDKMBRFNucGRvVsbIN1
5r2bv/ZDsHyUrZ19e7zAncOJfjLzxrAzEWtsyyFETUaFduscjamlCBZHceV5b6JcLO1BXrJzOJnw
o2epHBuEA5twJhB5vtQB3tOv6M53+bRSkdSrl9Kh31c0WY90+lQcGN1ZH/QGlPCUHzV4cG8/4KJr
K6UZMUduIIMwrQo9gmC9f8q8uQ8fb6X6HrePBfPbDIczlk75BU6FW1Ou08dGMDPiz4kUv2uA4E42
A1JfqOKVUUbh/6CytGsPpCZIHMBHVD9u7S0gLpq5Ix6yF8d/KQsp3qdF0jBkLJPyzzYYywOD9weS
BdKbVSxtJM3bjlPvp+0sjXWKjA5llKSdhlfBPN7BS7RjBd45BTBShECQYdwuK03X3DJbbYw4sMwz
A4N4QZyoOnDKO5tH0Yb5RaA4nMptwWidrH40eFWjKbVmi4h6nq7xnOTftW4Ur6vRxQdVgJ1lqfko
xQ5BfYp39nZZtTPXgqbuGAW1rV8bb9LO6fFk/f0dI2ylEQE9jrKzRSevvpm3gbuO0eD04lPSDfGL
1i0CzzwblJNH7xMkJt3BF9vbS1gnCFOgclKp5e3ShNBG4hVnBNNU+n/C/FucEuZhntIFru1skkck
N/d3mgyMuqOi6GQmYAvT7IOWYa+mnBCBKuXZTEX70tkcGKq3R6SPO1+N/grIJuptTGJuUT/LmAVr
P1Qc+WpqX9rMMq55Skry2HPsLIhbDByMS0wNcfugrU6mdb7BgmRcFJ/MrBvOmV2jLJgeUaveWwIv
AsaaKXpgMvbWZ9CsSr0hq4lFfL37aPe68y0oy9UMxdwG6cGy7ocp1RDPj68EVTIuePN6QrY1CRTz
ZDSKtJ4gAK8ULH8VvhdCZkF6tdJleRqTcpmuDjENPD+LcOCPqjKdFLbRnSKMUST+a1g1pz/lwVD/
Ms/L8pfm9+LbktrTX8StAUC9Fh60p4USsxUWs2mt0eMPdH+tGP6jwAA/hiLK2KJEJoYZcisRQyQS
6jVhKsv6l5y2URKWUJSEMKszeRXMB/fqnu+AAiXVIQYJoGflyG8erwCP25dpM0QTU13fZbxq8B5P
zmqcm3FchqsYZ/diK23dSzczce4usfVfzesaN1zz1A4OXNj9PYd4m9xRQTggVt/qdMsU9P9MhwHG
8V689mTK5yUpipM15cNrLrzk4L3Zs0dPGtQIrXHOrLqcPwXONhLvuZENBF+lY55KmHHPQcvkbQp2
MhxRzTp4E+4vO2VudMjJSnAwdw9qP9FWKRiEjIQnWrAOHTewyo+i5T0rylXSsaXnjqu+XRXin0C0
AWNGU5UF1xr52wstqe7gxN5fdEVFpCgNebCJRzbBwbR2Rp0gLRslpi/O1N26z3bc5qHOHXwzOkSZ
IkaFsZlG8BZDkC0A2YugJfxHUwy16XL+vfQQYiUkl09uXCf/eXwZ95YGNwWUS7BdKm702w1s9NJi
fIm4uLGlf+qgJc9Cs6phKrPc4q+321KBCMeP4j0lm1tbvdaMHBgIqpbeTl95/eIzxaf8/aQt1ZGq
1I6T4UAQqyqtJgKFzbo6KSs8QULypo/6kyYDL4zNtA4bQEjP7eLIk0mafn68wB0YARQmBMewUfMw
gCy/XWFstDIYdOWjZTuCVhTp1zKfx1Nacb/8xRmfFhjCnk3U4U59q6+XfpmMXx//CGXjNnJWyDvq
t2C2oGjdQhlkkATrWvBFx3aEs29W1CM8BbP/52M7eyeHQBmqLjWRBkPe7Vr9wvNGMWMH5s0sKmkp
hkXjN+jGNvJgX/d8F0RD2OGZJU3dmKKXsMzaEsNsxj0MM6jkLk0Gj0Hmd69uPk+/PV6ZOoebHSSq
hCdGBX4WUMLbla0yF2jGqjy1cgz0QgFrjiJo2nBaV+NpGWAkTNMxCCdrPeJZ2zm2KgYjA8EDsOJN
9AdQwzDLLiekSNYcBXGrgC9CABuwzEH7lW5hFUqvkdfHC975lDdWN/trFcmyrjM1Bwvyn6fcL5ZX
I0nkqQnGI0KX/QWqSrTiDuXY3O4ti9ZafcG/ST0RF2m7C6iWmvLGyHOMdPr86ufGkdiF+p9uP6iC
pAIrprvubCGTXlxLKDkMqP9yHabopEs+xPP6dmg2rytNSRVckSxsuUkLOeswyQpevCD5dSgy70ux
evGls0bzaOz0R/q7XRGlPurexFJoIapt/uk1h7wgXocasIzb++VHJy3G5ymJbVDEov5gSKn9PSzd
EJm9179ADF1/seZ8WE84h/yLmNb0sxm7fyepHZ8IN/r/0nClBFs4SxT4yXjUctz75ozSkafR/Ubi
a1MOjZMZasKG59NMV0UtBTt40YGwzEwRP42lHZxpOVnfHp/pe6OUmPGDOt6Yzsf2oM3u4Ay558Fd
pTdiCVs/bz7rld7OIQV78clYF994Hhn3SQ5e8PvLRDlGJ3ujJIoOxBbFME0WkJGF4u+wuO5lHdrg
ley+CNcpjt/sFzGlZvigdKaLtKWrdgc9dqXEUWWLVjG3601NpHWz+9HR6rYP895yr493dXdxKk8E
HAI4ZktCrmttB2HLyLM6OHMkROBeSkQ0QmF2xkHAfu+FWRx9VYh7gJRzbjZHPB7NzK44NeXg2ZfB
XPN/cq3yPyLT25+biUE/Z2AIVNfzI4j+/XODZdwTzTmKJ9RObi1bidW2bsBFXppVnoJcxu/qkuct
jWeYDaq86b4+3tVdgygs0bqm4gVk9dYgoWu7BELFyr7XvnqM8IVFndWnspPmJRWAgx/bUw/Yrffw
YQ2lg4Usi8pgN1ub2MZoxw1OuEQD/UV01vwSGPDvLMg9RdAzFV9rwBzXemrW0F67P95s3fZUPd3i
BwCD3iSyiVm0Iz1B8j/Xpq+cCIq2oVX6OK6gG0458x0XRsyq95kYh7NhtkeotZ1DfPMDto/s3GpG
OXtDNLQ08WiPgCEZyuld78ijQaf7l4dIgtYVvxdAK93n2y8rjdwLUBQaI7Su+wgOSGhN/eFozHxv
QXg7LiSVRFhhtwd2nh23mdoxal1a9vGCo1niERl4tH9Ojz/ezlFVnU9aE8Qoimr9dkGCP2wMexwj
PUciNTbsPKxmyAmbpdRPqXbIIbW3NEYJiRZYGYHeJhabqk42TqOPkZMn1ZOv4UjToV7fNyA1D5Z2
z0dNgYWsA0IO+oDIUm3PhaW6oJ05gvljXPmUSrfOT7HdrlVITytYQ8R/nQsyy0t1XUwdGfEUwp2P
/pg6Ja22EW4h4BLGeKbEXH/Nl9h9Z9p5mx84xt0tUaqNkO5ZlMfVn//09tNyoxBUDGNkiqF7Gico
qWSXfhNJEXx9/LF3aibEheiEwScAHJAq9a0pOflJ0BrsiF43/aXra0TpNKq5TZc157ZLv2aMSl3R
y5FcW90/+TDlvjCt1R18mp1Tx+8gdKDURgKwfXbahQncseAU1GMRJLiM1QkLk8NGVmsxqph4b05u
eOJcNpjon1B121BNTTE1ZZbMkUzF+Oz5E6XKaaLe5sTawdp2nDEzA0DP8RRkjNtOh17W4PGWeYoq
10KCgPGw5zUrswiNkSFiqlAwTqBPT+2arpFViiPQ5c5posRNIQ7bKovbHPrRZYpW1D6NFpHoL35h
/VmiuvOfqTu8Xzu+kPQN/CMXjCLwFondQslS6SKGtblqrPM45M23NW7FARfA7nrAmFNfRjiJZvDt
kXXawk7JRaeok+X6kq3zfE4LYVAv1ZqDL7cToVCmgf2CURfw3dvwq/WCqqT5MkWOm5a/jGtfvRRx
YH0xzNwMpwZNqkoYMiwH++0FKfDdVFEoSRmg7IKNC/A0ThRg8ykqi9aImLYhzG3r7Lykg3UQK+z6
AMY/FCsMSB6c/u2GQmY89oND068bgvaiG2VyLausPss8/TrUTv5pcszhHb6ojCZ3zcMx8OvrSC50
sNt7PoCImtlyxpSBSW58kTH6fuvXxRzVC4x4YbH2tJp0o5Df08oGK50u8IU99n87OQRAaEaHGaCk
rWtt7oa9mG6xZvRzg3YQNPsnC0Uq13v1F/R1JNJjJy2GH+qx0b1roj4sPXDoVUmUb/d7YYpwNB3o
VDqyprBwpfbFWurs02Mre9eEoFodIKIwhshvrXiZJRy7Q/7OGhLnHMdTHa5L3n6QZn00XL67i5wb
nhEKRWAabk0FyZKNSHpNEarGkCYaMdO1YpzqMySQ/wyynH4pdPso5d9bH+8VIApOjM/bdWvULg1n
dOt6jjRtlhzKsa8jfXTND2PhHIkt7C2QGrfO6VQNhm3LrujW2JzTBZdjTKn/7DqDEF9aGKOdXyyp
Xqmkhh3XMefiqCm0dycAnlIGwKXxemzCy3ldbHuAYyFqdAjpE+L3qJn68TIKYz4DJzwi5ziytwnd
YyOWVpNhTzRDFuntlJ6Ltqsv+hL4l2SyjljE9r4igyyACPmH+py3X3HREK0fl3qKNOBr39HaQxV7
jO3xjBK4OGiQHNnaHFNLMvmfmyAAQJ+Y53lxgpdqof5VL+kRPH/XFGViuspwUtE9vF1WMlgtrJD0
/q2mdH4ZRvRX0qnUz1Jz3z6+R3MXsAYdN5VOb6sR+RRoc21yNmutC66w2flXswMAEHA9Lo9dyp7j
ggYHZURiaLKezeHgAfIrx5ymiBkq2zhX7OekBhCOvPLeISQR4LTDygTueuO60lxQZLd9glLbFZ9t
rXBpKDjZS+PZSQ9/8Hp0v/c+l1JtZQyStJVZp9vP5SMMD1dNAlaWCO2iu6N9aSuE2GI5mm+P7cnh
FH0KWIr7GRGaukllrjGBrr5U5xy10G8cjJFygJMdmNr7XABz6Y5QFCVp3GxjF/smAsBiioJ46p8r
0rqvmnaoTrC7d8DIXZ5RGr5bnJKidCewTPFQybw8ZW6J8pU7jbw20jzqx+/5YQBm/7O1+U6DVVt+
5oFdgGiguDLF5L96mvT/GApmOjU99aKMqbJ/cepp1UGwALKcKqcKEn/KxoqsGdoxw0VR1aj/KY2O
4a1k8OODqGD30P+YwFUzzSBtbs1MdsLtTjkYXlMDPDSKxH7xE5tL3KMAH/EqHbEj7X455rAUVkNh
kDdvSwfEq06WhsRg6u04tBonfVmGTiPfM3D14WPnsWsNQACklHAUIcR9uz57SkYHsU9QG/XkvneD
5HlspRLsGf9+uyH2z1RZJLxu22MfG5lnaIzYRW6iUwHyF+8JGZBf0qnWDmDpe+kB+QdpJJk6PPab
EMRd286tBBvYoGn1XZMQC3i1mSvaa3GehkEPK6kVp1UW3x8v0dg7LCpMRqoR0XZu3u1mJm6g5eVM
pgWJ9vrqzqh8185SX7NxguR91JxrUdryU9tM4lfok+LXzszEeoKqOz/Xad1f3SyxftfjsXTfFW5a
/TNa0/Lfxz9y74MrVWgVtdCv3B5oyMebzAh4AwN9dr5m6Qy4ttCSv4MpO1Is2dsO+jKALMBLqi7E
7XY4FXOprcfDVMUBpLT4iIvbL1D7m0AfkO86mqneW5pCthDtAkwAcXprb6gMwXMied7zBTKxys2+
24oAvR78f5MIMlBI20zln7Bc3pri5qa0J1ma22bIMKD81H2HSntyT6JBQuT09m+mngsfNiCmu7Yp
WFIz6dEtxhS1jW2+wEEwPPWO85uKZQ4s7X0yMHAq9QKzAtr0dl2upmtukccDMLSkB3aBfjW4wwZE
RAAPXZckxptlnQldKGxSOQCtRdKwcXeT3Q6+JbIR8jJbe04KExLoakpXLukQHyRfe08vzHOQHFA8
UOnJ7epI6L16sbFVT/b0Jc/dQYtICSfvYBd37KguK5NjTDDSktq8TZ7ZL1UJQW3kzFb67JRLey7i
tvzt8anYtQIOABQOudZdd5WBnnJCdXiMtDGJ13OZ+PE3F6h18/aAhUbQ/9vZnHWqOAATC1YDMkuG
iy8bkFupOGjf3YtF0PWHBe3HGaeJu805HDsQk4EKbNSYVrq8uEUtjbBuCtzS1Bb5r/og6j/mpe7G
J6suDBKSMWXY3gZU8gdiVqZ11henfzb0REvh6PHMPOxMfxpCRrSG3/0ySD4lydh+GERVmNFYQbKF
Tyqq5MPU5ZXygos1hVNcWetpZIo2p9KQ2c9+TzZx7up8/dYtRRcfbO7OhVPDfnDEkJNQONtUeWZ3
BjhmI+Ob+D6kAaVYvlpuPT3ZdVbBzr8cTTftHRoiQj7nDzD5to+Qx5UdNLBBRL0TB58Xq7OfwV1Y
R6H77rIYpmBmhLidL3t705g/FnNa8NDHje1f8GjZN+I1PdJ8f3pNhEijx3dhx/WraQoaz1QfSe42
rn+lo7haA9tYanCWdVnVPlnthFJpJe2DL7a3g4q/koYPTAiEoLdLGwtKKmhfD5zT3KH6VebfLfrB
B0HMnhVV/1d8nGqKb7OBjWZOppZUNOtaXfsVROmchTOl8YN920FO8ZEcWjz4YILo7UPmBENu96Y/
wDYtRj1yfZl8QpfKgjR2RKnmQ9v1yfx+7qrhK2rty5+Z62rG2TZyhE0ef8K9FROyUc5B1YjRg81N
MGRXr3FKyy62syVcE8N86kdTP6g27B1M6N8AaKlRCkbibr9eO+tSj1fk0H2qYL8lTlk/SdlW+LWh
kKGfjwdOWrn6TcsXAh/uNRGp+pfNd8xlkhe9pfURUHaqYu1kLel1IBEFgCusSp5oc4n8S5BpfhHC
+if/fLyrexeDAioOhn4Kz8QmJF36ousNxG0jT8xajp6O5r1YXu58YBp9OfiCu7Z48zzQ+yTTW06b
1NF8W9MmkL4FzlfzNA8qZSj8G9dsDs7t7mckqlRD+5ThtkQLBSrXdj47Q1QP9vCc23nH4J27oqnb
jM+O4jz+F9sIeBf2N9AC9Dhuj01HOZhwFv9i91P8mtaahWhOYLxYqXHU3dhbGk1lJYdO9QgIza2p
CX6iYYItgLHh3rmO05Kd0sYTF6+Ph/9o2D8IVvYaDUzxUiRQtQJmeTdHdJq8GWZTJh9Kujunchr9
IBykfG1ktSbhXPbyl2q1l7+a0h4bKNsT9wrKIfnsWnlV/Yt9/vm3bK4nEW1vJ1Tho4m9gQafiU2I
gh1oUNLk+vZPir8D4vKDL2EL/khTa2rdieEZmNpGNMAqA8xm1l/aTtrnx6b2XBscwOr+KcGv7SNv
6HMGORq5b7po+Sk3zfkdhVf918dW9vro4KQVCQPlFAWF2pwc3+56qUk8aFd7LpJpRXqRhV5HwP2Z
MXb9+Z1jZfW7tAKN17fOgpuNRzlcunz0GGGg0HIF6l1/q2LHeR7Ilw/i7x/UDFtvCDgWgDBkn5zx
zTNtQppYwS42MknWDf/Ua+a9t/VlkdeKe3xtmh4x5DL3+ulqmnn3DTh+8GtqW/kF0d3sD9FYRgkt
rvStgw+057noWZI5Gnwf8sfbnasaGIIMSt4gTztPnNo59p+AZDq/9wzW/osjrigByA146YBF3trq
shGmB7mQHCTZ+DXxln+QtAqeWyHsz48PxM6qmGQCJgz3ADNv24tdp1ra0zyBWBWPZhPszlaP6Bkh
G8MB8N8fLGznqYMUmkluHAlt2e2YqQ2V6zz5jBllsW+H7ghvemXPXji3TfUeGK95Ebn+mynn/iB1
2F2nYm/7P87OqzduJG3bv4gAczgl2a0sWw6yPCeEZ2wXWUzFYuav/y7OwfuNWg01vMDuYoDxurpY
6Ql3oM7Oy34Kwwn6FmpoBfOIMuQMiMSrDx2qlVfmFF5SVzgXL1Fl3zHRJERol5+sXgMpaXWsjqPc
OMV1t464SwVqjCOJc7ExhEFiZf38JAwuEWMucBRw1j92aWJkWpQQetF1Izs4vbAzwE35QGtrHCML
eTH/B2225tAjbvG/LCnJGHiM3Wfi1FW3zUZq7QultAYfvimG2BXeRjM2KGauyxiFWfsmwh76OLRm
feFZ2o/cyVVByPR/Q5+CV0MIGbT/kYdXdq9fFpNOs49vyGf0C5rbeSmip17WlyA+Zy5qAk86zhwW
UpfTs9lnUW7UNZiQqZ/mGAUN+y6DvXQhgzjzwu9MBfpQVAd2H5bXN4DTjm3X7ciTcZbGN5HLViad
OwSP27zSjBphil5Yx7PzYv12F0Zmdhq+mGbRj1lv8jHdfN3iOtJmG9t55P768xsHovL/jXMSu0AB
zDvACOwXT6njvNTZYWntMHFUWFxQ9To7JRvoDsYkJH2nwWZliU2Y3kjXC5XDVGKJkMChvlRSPLcL
0VNFLYatiGHIScXId1CjVHJfKpcYXtjZHte6y2FcdZfmZCzX9epfIledu88IaSnDwYtG5uFk0NBv
Ud8c/y3Rts2tuSJQPXj4iWGKkF84ZWe34l4KAMeMGOVp3mxtYCGGgWaU36Jt3mCJbMVbyKUGga5K
RdP3n/+HHbJLDjmQSkDt26/3/hyiCy0WQiGnc2qUYic3kfUyfHIww7z5X4Yi7CIZAVJ8SrGy1i00
1r3RZvVlCY93bdMulOEhaJ1LROxzK4YLFcrp/Jfa8/40/qcZ5WqU4S1jv6y6tnseu038hUWHdz83
Vvbl/Vmd2/d7lL5zvhEcOX1lyc+HYJz39pApwy9QoqtnAy2CC/vi7IQobJGyIvZGUv56QoNpwBcZ
eOYoyxlH3Dq6eC61up4b89Ibc24LQhEBlYx2A3qMJztC4DqyWCGvt6pGcUQ73biutCy/bM6oj8hu
ZRcujnNHmt4/k9o1afiMr6emoZYL3AeIQeWqDlFQFo+5WJZ4pGcVYy47xoa/ZX+/v2rnvifrRXkT
aBFhykng60tDqQXPk1TUZfgF2v6My/eo7rIZhfT3hzoXhv1nqNNkg7wY6KuijmqGeb0ci7wwHqs2
MFTsz3mUBINXP2CTCeaR6y5K3x/83GLybiJNSshADfxk32xKFq4yKOLsPkAPZJIfKk+bqWmv20Nh
55fM1M8dBpBasAb2Ug549ddraWN5iMrrDMzbNWH8uB5u6b15Sabp7OKRte0EMW7K05ivw66pq0tq
Rl6xiQO2Zs1hzlVH6TnrL5y7c5uTTbnrzVFnACT2ekJ5hjATNpgkpdu4gr5Z1wOO1E08aM8+OqWD
VUeO3vT7i3b2KwJJo/8BoAk47OtBS7u2peipAQLKK6/UgLcEPI9LLbNzo3APs/epN4LnONkaGaoe
jl9UwKeXWgEQwDRmHbL68P5czq0VoSpCJEDKSYP3Dfqfm3jZINZ6E7tfIrz5rZBU9mDqrCIOSv8S
KuvsjHYTsb1dRu/8ZPdRjA6q0adYEajQO0qvraHLhJdYXOeOFAEp16MDN5ko5PWMdn92mY8mrB9j
GJBPd/dowKuvVF3WN0HQivT9L3iuHkQoQAlyRyAw5sljRpPOBFIBFxITZNCXxRZdVUbh37vGlh/m
DFtyZ1PesdukEQ+l3ySke9nVZq9/7Aq/68LAxqTKh+4bjaHXM1/NSPhBvdKmwc/s3nErmdSAWLAz
w1tCFI3xUpXCuxCcn9tAKJXtHiGYFgP3fz2ouaosq/1pTt2qNR4mc4SK0IXFp1CC/H//S5/bPzQ9
d1QE2ghv7dGLbA2jGcZavujoKKK+/DrjiXr1/ijnJoS8FPEWkoCElCcTsqgCOdYCyUllthE3lhTp
aoTEsUb0P7DUIN3AUmP77LImJxdJq7kWceyGF+cPWSy9rI07K5u+VOu8XuiPnLko6RTQEgeVg0Dn
aV29L3vqX9EuEpZ7/tGRfROvlZqP6J9p2ApBmNBxvSRAeOZp3Y06SXDQ498NB17vjSkbiyq0Bjak
Y8i/bBk6162exsTpdfmbXtoG8bN4irLR+XNwPS07gIQ0rsn8T5vkCmTDjBb2nE5GAUkLCa2klUol
JHU/3t8tb/YkxaKd17gTcVBLPo2O/AkjdNpzCrHkqk/WHhJ/S0P10/ujvLnT9lF441g5UEc0fV5/
yLzsGor0FaNM43zrg5p5bHABORInfson44/ly/fh0FqAU86GIZN7PZyonFlPqlBpm4fhlWGOOjUm
V+K1ajl/etrgyRAloC/FDcLLcPIm2CtNyqwdVNpFy3jrRvWW9qus7xDSuhSj73/VqwrJLv/HF4Ex
RXqKzujrWZmDqINaEIc4/rzbRCgvDrRfIuVqRNcZCN4YYZbuRlHejudo+WOZvn140kP0TeGJUWB8
PXyNcldb9AB7arSMDlTKuk+q3mmjRGWpbro2cfV6KVR5c5ntg9IP3fH5PAinc1amxjGsFl26Wxkl
PQzzY2tg2ekUmTi+v0fPDkX6DViNojfb5/X8/I2Ht/cclQZbsF310uZy8YnblQ7WCw/Bm8uMWRFC
ICNJWXz323k91G5N5Rf2rFJePFPH+PH0321aoUsslGs8tc7gPUG7yL++P8MzZx1A0Q4G2BNKkK+v
h+34KXoWlkoXq0V+YOXRK0Q7/A/fcZ8WeQ+POHDo16PM3iLIgtknzTQ0V45n2GlYhFY8zCI6/A8T
2mEAXGGUSE+9asUaGJGbMSHbDNQnp+aQUljzURJ6f5xzW4PSE/BMXjsk0U+nNFDqzitXod1V1Iew
k7+XMcrTeooudY7OjbST79DjY0LU8l9/PCSEI4OKSZv61hZehyBS4k5G5v0kPfWnbwybkA4VawS0
YceDvh5KsEmMOaBI4qlijttpNq/CbeEx7d3q5v3vd+b6pwMCl51NAQfmlEnJFigm9MmbVLT+2MX9
WpnywQ7m+QawQTjtehRlfWHNzo1JdwA4F9XCt414zN+cghnib9rPxaHAQymW/bLFljXYV00YXmqG
nzvT/x3vJFZYqozVnLD+9EaL11oNRiIXe70Jx8xBhiHPr1RXXlIx2rfD6ZNAWYPdb/HkvbEgaXiv
vd7smtQ2muZAfdxMKqord8sS+rvCdh3PlRkQaoYicRbfvnD+3s4ZtujuD0IqCc09OJlzUHjaV5p7
rEFL7KYSm5POA8yOSVTDZ7Ocu5vA5sC8v5neHpGdokrNgXQZttypul1kzy79GBQY+F8n3rbGuF3I
KWIbCYg/vsrYs/yH+gYqSgz3+oiMLQEaO7qD/rd4z/20rPHiZfXnWgfqwhF52yqFYWHBIKF7B6IC
wvHrsaTnV8bGzFIkwocCL4k+lHFjtOX3amlaeH84ASddX4shGRerfwBPzpNbQjCzebFE8d3PSlQT
Qhfw64Wj9PbdIMHerTT+JbiEp8e3m1rKIa7PZzAc+VlSrUtMvFS+vr+ubw8sHSeAEKgqUS5ANOr1
B8AQcqjykPBGmrYZl4XhxSKYoi9jqV7seQgvNBHPTYoBydmpGgCM3rfZfwoH2+prt6PkmYb+4B41
RO/uA8bj/iWyxLlp7TRZGJ2olLwpd1LwbjY2TgfFuENZbMgrUDm+L+Im6sVjPxqXSvz/hpyvLwVq
YyRJOw0QoMcpehixJpMaHLs2lLm4WcTSPkYkhV8GA3oNpozK/RKsGQzBbAr6h2yMxu+lH/VpVkbt
N9mE/l0/iPDOnBryOSfq5hvV5S4uuVJ8qpRVpFbdXQTc7Nv7zY/GGHcv0iLfcErvCDISZsctNCTb
oQliIyrNpw7H71sHU83HKBjM+8ZbnZfVMqILqeW5FQKhsEPQiPyQb329E1bEtJZwcoirB/f3uIjo
Mdq65lCE7rMG2HupunhuOGBFcGvpPO7I5NfDOU0RZaYu+nTFgehnY3jL9Yi7BRoPThij0nOpvnPm
vvxXoSzgsiSCOS3tF43vNsNkaAQ47OkxH7QVU0V1b1Q4X2o7nnkPGGpP8Qj/d5j366mZbj6YJSY4
gE31tB3DblSHxiRBuBUdB7hy+jDtQYNeqPC/rWAh4oWBBi8R0mXUjk7uTt1iKatLQP8bjqkIXcke
izUrm3UsK5F9zQ21fmrNsU3lnGUdvpZRv9x5zhqqWLuiuqSd/vZV5ucgF733evcH4qTy2fRZFfat
rVNzHscXObrIpof1cq+tOT9Kmm7f82Bpq2Nrz8WntSnH4/s36ZmzxFvFDWpSe6Xrtu/A/1xtUb9l
8Kz7Hvz+Wr4onDXiIC/ymy4wRBIWcvuyqnG+Vm1wqRdxZq/t/upkp6wFT/RJhgFf0LOGZexTFRpB
2vmz+GibIr8DwVA9vT/Js0NRnaG9vZctTyE8A0RoOiotYi8NXsX1Jtx4BLSX1AV47veHOnNiqf3s
yjLhXic9bZq2owUlH7GNdDQxnrnaDD0PPM1eUMbWsNaH3s4v5b3vDwl26vUShtLBdwkxTzySA/qm
fpgVJIeebyTFZqz3U+8tF4Cy577n/58kOIXXI3aBv0rDyDTA9G1Lha/pFw3rdu+VgIj+h++5H1b6
wf9qXL0eajZ6q8jcsk8jUsKHprWLx21SBibUawFbqIr8j+8PeO5AYCFChZuclLvpZG4q95W5FciV
5vZYxFnbtDfRVPwq7EJ/hPG83ga9Fz0ienCJyHMmyKByAdoKxQ/ox85JgIykQd87hdZpNpb+FUmO
TpDR+vOkEQIaBZkdHLQ32U+u3bWrR8cn606FqX60TbU9OJaVwc5ch8P7H/LMJsGnjyYqBS/UOE4L
on2v2k1MJFV+hpck0ntdOs+4QiBwewkZeuYSJQxiWnT5YCCfdvPd1bJ7YJR1qh1n7JPFkt2dHmH6
oQBk9LchmlnP+TQ3t43blPdyBGD3/lzfQr/2vhXjU+8iQebwv96mWxhMQbOjFvjLF8x755/TRFGv
M1r3SjvUbazcDw+CiChuBj+6Imx3L/yGM9cAXWgSWMISfsMbATFprstQYNLu1nN19KU7f5i7CFDy
cijqqLp+f8Znduu/RUy45RwVsJGvJ4zweb9kJRNGqyK/q1o//zqNfXFhlDOHkVH+rUGZHmn3yRtR
jVYeEIQwJ8yCv09m6ceRU3cPUaDUXYnFwSeiGEUcuF26d85tKYI86OVcBohcnQZ6S7jmszYpCQjL
u861CtNG0l8ShZyv+6I3aLRZdrpsTnsMwqV6fv/znltMmMV0uPYmG/XM15/XlmW1s2PYT5azceUE
Lx0h8rEaw9+mkdsXLtlzR5X2D/cd2EUC25PFBOPj5k3BpbCxbZa47Zv+1m4AP2w0AS5s07dLSj+e
UejA2ARipzzYNoy0nDqE16I5W59y38uSGtOMGDyfd4VIu6J7l8F2yvgh73/TtxhowmhgTJQ/0AYC
hnqypl0m+jEXqk8DT2DpV+ZecbBHQ3PR4vhdxeZqu9fBNnuHKtRheFiDvjr2pDblsWxzNzaHTstY
jmVgx4uT9+nkzsOPCz9y/9avkxtwv1QqsDyngEh49HrlQ1/ItpjRCdWLWO/sbX+JxrKNx2Fp0LsK
h/vN/0SfP42EO+exufjedeHoPwa38a1A+KBotLPN6Yy8/hkoSfgKShxqV63j3wzG9F1Aaj+sk1sd
LVRODzLbLpVO3256WNk7R2SXo4KDs//7/8SiYrPbQmQ9vCa8Z+TB2JbJiisUM82r2VrRfowGvcqr
9z/4271P7OvStgPwQxftNKMDbhY41UjOPeI1ktCMFMky+dmHXlbehTLCvzCG12sbkK6SV+za3jRG
TtZ2XDkSUY3yVGYMbnPMHGeK4pJeF9tf5fPtUKA/foUTZEcyPYOSSabGX/7etDE5h8iRaLmYmxc+
hKPWdWIE4/R9tjUeFEa4hs+I3ar1iM2wGOK+MfsP7VSFlzLEt2vE2nh8MHQj9k7nSZSyWUabVZJN
OUpyIXf2gwS8lPFbtHkFNXKqv/zx8pCdEEJQ7aIAc5qu4ZHMXx+UOg2kK3yUL1X0tCFu+EV7c3Tx
Hnx7OQFnIzmkpcPFyz+83oGqlNJbdYCfOdSI7qG0ncz7PpczTvVhXtXhI1AYb44NnHeH1KgMPCa9
epTZMaCPLo/VvOtQr7pS32zaiX3ctr6dx6HZ5g+iLiiYj1OeUUExtkdnBCsU55GKvnbKLpyYghp2
C9kcBh/l1uRftnFTdmwGSM0fM+nlH4IsHO/n0DBF2rbEQ3FX5bSVy8pBGBFsYd8erFB5+BRnoP6S
2Rg9D59yDP6uJ6hea7KoeS2OW95IFQu4suK2LqvRicsWbfIkqhazilfk36I7nFyExBa7kNNxMLpw
vJuI8PIXDRIUjwJ7EDZSgxEqt44ws4/OUlrqGlEy3C8aq9IB1TE//GtTaB79cX4FKILiCzhsyla0
I16vENBTO7d9qtgiKKJY4MCeeJOo0UiOokO15sHhT/cflCM0g/8FSOwMhtfjYY3iWz3A7x1nkr/0
bqcOAzpLH5sZCfn3h3p7tMhNyVGRTSIBICN+PRSK/6KD1tml9tzVV1lo5XfBaoG8Csr1DtrJpQT8
35bX6+uIvh67iotvf2lOqz3OsDoAosD2rpmHb+lq6+2bLcdivCr5P9w3jpP93aO5K1Ii2Ex8rNbW
rZOWUs2WBH4WZV/bcJm/8lQXbVzSDM7uXK2tn63qdBfzuHTfxsGVH4ulpXqSF2ILHxF3JtHvJjHf
1IZELY5sy14SXfqdGQ92EeWI2EXec9A74sXDUftLZ+kmiz2/9hQ89moR8QZL5lnn9dgmgGTUPw3e
pJ9N2RjfhwnYHPIRc/ic9wjbxLoQ/Q2N3GpLi2bUT0Ia5i9Q6Kh0qyiTWxysDQH7vhrf7NEdn9F5
82+rvrR/rRPmJKnvbsXfxHdaHawFN5dYVZj0ftjysKZNIrvgKZ+q/hkG50ZB3cj6OlE9NPK7urTC
rxu0OvHY9LnpxTX7VH3exnzOPwaZ4w5oGfRyq1JbmI33MauRCU8iwi4OHtIAt1UYLc/OkHtDYsBX
fjF0XfSQsnSxUg3yOyQ3UQuieIUpZZmOIMxqqhpZ+VSVu8G0a2Xj44wskxnDZ1/b2Jqomh5bahNf
RkOSvjY4hAyJn7mrjMdJi7ttjNr547hsxkEIemIX9vfpS7vrohPJ0jTn7ELfONnfM8cMnDBIsMXX
6tYaouoeuogMEr3yLy4Mdpqf7IMFPLUELzBhwEu+PkzDIDDdGT0Lq1OzSpZqDI5hNl4C/bypJu6t
nt2hj5dpL+B5zuth6Ma7HfQ9yOSyyY1DE4rljkpTdvAE926s7Wj5nAlvvPOnrkcmtwrdOa5C05DQ
z63uEuYVbY99Yv891Pyi/TvvyOxdDfwUsIlgoF0sa4C9RENY9yUYK2OiqedFGkVyv/C+zQI3W7d3
Q3o0Vodigpi9ZrtGNEWiaNp0ywCywDZwdleDVs8LJu8O+Kk5B1MhmjlP7UiXQdyrUcvrDFcGKltq
MO0EfMmQPSlPls6h7e06j7OlyKxDWfvBse+hYhws1JI+6qkX/Okq36+cqOrjcA5bcQS9uE0JxpFr
E4/eFPyezaJrriJnKqqDNCLriZsiaA7VsEQfxJDNf2lluVvcFZlXXHWtGF4qEy5qMrkGxzvPej74
LPx+SXK/dX90agLlWXT9+JhV8OdjMTazfyMbWWSHzFbG97IV/mOAgBhexPBeoxSIDMdMEoZyBgWF
8IPb2e2dzPNlunfNMXxpdeeueM7o+qbPt14k5ZZ35tHU4fKdzt9ws+pFggspM+vL6IaDFxsQfB6X
UrQf6CK1Ml3EhgFcF4ZlFo9j2DqJsAP5AOebXUU3bf1SKhnc4gtAWIeCNN2UGu5VGGOLRP16gOIy
XpFSIbRZVut2J6q6AUSO40kSIKvzF+eAX2iDCbgdzdETEGdrjE9UZbTzsRPuCj8tXORnpJc8K51K
ryMYzTFmjHWgS5VmU51/FA3Ryqcx7PRfuTTRexZ4Dn6lxdeE8ZLZ8/cGRUkjbeyl+Wma/eZftygU
b0lp1OHLUghtEOn0okxAQXgvFGnXz1M1hI95iNNrshpD9M/Gj/+8aIUvAzob/vehtWSdmIYbfTUX
yP+H3s8zla7NZgWghzIbNd7CUU0KTCUbkjXIxIfRanI7WYaOZA5vYiGB5jhLEdf+GvXPbR32Pyej
MtcDGHn1CMyM9oNTWN59vXV2mUZjVzux7mD5AlBE7iaN+lYedW0gCaVRfXCONBeDn81Qrb9I3gP+
6s4eneGmCj2o2Ftljb9JJhp9yMNl++rBY1m/Bo7ApBS7daNPikbPxv28aq9LgjyUMp2KwH/q+7b4
PEKK9O68kq8XkzfDodt0X6A22vhFfcX5EZ+0M4U4hjV6GyRv4TDdI8FcR7eecNs5mYrFXw7btgZ5
PA+yag5NR7MDo5t1cm6afmleMLztl7gLAuMqlwMeAUjR5H8XS5M9tnPYVZgbKfPFa+whiGvHEU/j
vG0a6QPbhZJqkA4as9d/dA2vshM/X51fk66CIXZHuDvxgiDLo52Hmi1aTtVnAefYvkJLqrorpyz0
7gMrAyApVleZNxhguF4iZVl4MhZN0NiJh4ns/d5E/Ks2FpuzupTyU5PtZbWl3JYvGR5pGQhf4au4
zsp5SqIF+NXi2Koj/rBcfG9aWGaPPomQuM6mQn2Ag+//UM0c6HjYcGlJdj8qfUSuZpxiR7Opbl3p
lB+F4QrCcWdUwbeolOFxMncb+bJf/cTNSnP6APWuKp5sLHy7pJe6rVCgpYcbkxJZYWoM0/IpcGwd
pojMhAPKrWr5HNBwaJLByTOwOSKsWlqqPgNbiyyqo6GbHIpTmOXbXe/OurqtN1f+Y2SkqzeVFO16
wMcnN49diExpYgkZRGnGJ9vicFkEflCrMX/C4VS0h8EtykckyMGT2Dl+abcwT31VXMlMtXncii2q
Hybhi990KILgAKp/dY6GOyIjEFSr+WOZafDGaJfMXqqt0vlJpk0M1K7SudpGyo3Jrlf4Ee2ROks6
lQ1Ac4I5AO9ty4oKo+sN5q1htJHgKG7OnMgN4s6DzbZT/Nsw+qRyO/gwBZb7lyiiubjelJr9j7CC
x+rYtVFeH5uqM5/W0tvWXaKy+RDMOWuC6U+OB0pRbWxru1I30vbqH2YtJ5XgQTo+uVMd5lf41TbL
7TotDSSdtraet1oPXM32kt9OKHl69Cns9oVanTuhH9XMz+WKhnk8b8EwYPOGFfSsHY5LCyulO9Zu
GT5N2sJ6a7GGwEsBFG/hweizXMdOMxe0Bvsm/K2X0dOAD7rmmWNpTjF2LkZ1M9uZ+Y90t07dbmNt
PeGb4YwH2bf+bYmGnrpSVdWHfKRWf8p8n6jR1La/Pc1aijuD0JSIImNZRI9k9k0gVPXFKAyz5yHs
6x/FMrV2rDpl/g3ZtrDjLFuHB52xzdN5QcPrFt2qvoUG4HrF0cuj6Npfpm0+FPjR6rgH55Md83mY
okRpQuOxgUySAo/T7l2U6wHleKmWDqBXV+5lsWj9q5t2XHhkDcM3t12HD1VurWbsa42MYzlmprpt
LYWaN15ixXeiSxdreStq2ySYAC3fzsWUF4mL47ciKrCMW8JTD2IVu36rrjDZa0sovMXo4h66tgjJ
e1K5mDwPzrPWHXdhsY3FT+C7wo6Nzq3ETTcWqx23zlQ1H7OOZblpt8nuHmSIWsvXjZC7uG/ppOQx
XZUtwtqykTv6Jbc+lJtVR7Hv1Nl4WDnWUyImq3LICIYQZm+1rTr2p5Wmzzjb7QFE2tZT5ej79XrX
n8nTKmjrZ7OSMovLrlUfeqMMfoxuzR+TvvBQ/ln0+kFJqBKJENxUR1VEMopBFMhvhSHVk6IHORym
0gqWI7Kps40pTTnIhMcpQ9s+UDBHWn+2ZUIKro+VEivFB2HnZjyFC7tD9978oKxum4DxLNZ8b1kL
GeLORXETT3XZJ2y5KZdbQmWfDMMam0QAqfmxCBk56dSZGXLvymSZVlPrR6trzeBqLnShb5UHk+Jb
URREcIEcvW+9NI0hwb0yeAk3qh6p7VWyjgN7zJBiKyrxgKR7FsYUj8f5wcvdMYg3/laQgi11i2iw
jSqG6+tQ8BCF4a7p2IY03ENlSpJ2/Dl5RzUzT0RtLx+CcZW4eWWm/5GEKrzp7XE2kobRfuJPKlA3
Fkhx9E7lVEdX2osC6pQN65XaogDHZel5P0zK5lGcKZ39A6IADnCtSjP/HJSqdw7Kd9Q3aQVVHUt3
su4jf9pYm9pynnOqC8j9GKVxjQyREaajPbnOFRd6dx9smxvF3WqZv6gWeNhQLiPxwBxmabdUxE6m
k+XZ9RLOhZnIzst1orzZkymaFdZP6ArGviTCYv9aTpmioxSOR2Rcmk9O6wmsQld7VWBoim6LbYjs
f0GU5fEoexektFXhdMBT0bR50goZzncOt5S8Cye5tBzoHugJUnnB7VaDyo7XudPZkXOpu6T2h+3B
bXo7S8NRVGtcAJXjcQ1cTVUDmNmcVNOo8qsR9vIIKaOjUQ4qArtgMYbTdWEbVnC02sb+5jXUgK/Q
+OEkdItpPpEbFeUhsJowus9LrBdjM6vmh8rxyvKmsnixYuUUKM1mtEw+m722hkM+buYP/NS0ecyE
rfWVrObuW2Au9JFIIMRHbyaLSrocwbfYi5CsI2hZ6RcMJn5Kwm/CW8JrB446ddL6iqqV4acd7VIT
YXaHA9zg7LccadYYeezvqmz4+GCNTSbX+lgodjDoXRIOSlV4HwD78GCkJNho9F+yyOP79KgKvfQC
UR92aL6GiTnmIVFl4/1V9vbQJRVmQNxI7G3ec2on93rpFPeM2QPVsulUGZQogm6NS3voH5qlKqe4
QwoBpJ7fVyoJNZs38bfKc46uoHwQZ14Eepy1h8rFyAKY66zGv3tZ+A33Tx09S38M0VeMtJsVMfY4
vrzK/BnYH20dFRKLYbsZl0CcvxI9u0Rrrj+FcTcL5x/VIBcW29hE9cfQ6JT8EjZLRDsDAbQg9rxp
meD0Ker6NUKOhzFwyv7QgjD0YkDpMElqOD3caVGE1YjejLq/qhAkud2cRTIN1KWsq9orazdxIJ5s
8eY05ZbAVVysxGnG6aO35TPoUsAWvzoh/Iq0oAjuddvhkmI3YRPwDpp59THjLv8+egPPiGRfbnG5
+ds91wOxtdNq4hOMfO1fTZlnT7puupd+q4363imn1TigNLdAvXSQrNnZK1kioe9+Nad17ZIpm22f
llIY3Umxek+siOUkmlzgCP/CDg5FMy3PQq6AXEoAbFbiTpkjk8UTwZ29FIDE4d+oB29eeeF1ETYF
7Dbaomk2+25FxKWMVGpjXJOo1/5v39u86M5TQ/6cYzLC6o/T8jKiyIHT3WDon60bUdOyJje4sVp3
spOwd5yPi2OtDeW+rrpfSrMH0lnm6ovbCmLNSUiWeR7wSEr8Dqv5WDt2PSTNorI7u0N3LplLOThp
seR1lUyiyz9PyAV3oF41eJciQrPtTuXjnOFR489tTFFz+KzbxUMZq8/d9hYdee9XHhRumRaDIhf3
rVmgxAsrrE37wh/mWJeR8XVrbN0mHtXC9squ1QivaqzD2Gt82LX8CUpitUk60E91O8ZbMC00zZxI
FSnb0/2b9y/7kRsyELFe1IhLOJd6jad7Nvz0umG0H4J6q/qDEw3+r6XLagxCN1WRThOdxn0pC5nO
kaTcVuL/o3i7a/7I5uA+9tMyNvufsRNsY1PKXa8APkBPe6RYf61Zkd8KlMDUB69BEiaZKIh904YL
yBLT95qDZjYGF2M/ul9NJw9/B9bq4WFhDWGeymnpg/u5doenZvTz70iz+VVakCWUMVXbfrvdcNP7
he7/cBMSdkVJVZnVP5ZZmjOPcEFNYdTh+NlWcyGuBxOQ5XWYOTMH0Fya3/Vsz/JQEp2VVEEb52Vp
qunHGMjWSLAzMRUVmDqiAlPNerneiW8q9tTmdrE3uVOXjOEYPBnao0WCMLQLHDZDxA7UZh+M3Hyh
9QCZBURn0wkniNEeKn5XOAfk+3OJ/HYDBv3ngH/R36Ps85I0iq5UClhqLNPVcqAF0vVp/x4ybPvS
zKrkVb7kU5cSmVWSmiLSmXOQuSwGdnfUg4LJppXAF5+PZjd5L6aaaBD4kURy0ynaoKWLGjjNQS+m
97vzfXKKqdjbnSgxkHvLAmwz26uc47rp52c4KKJIBEHUZ2NRxkBwsBjXHc2ZMIb/pnmbp1HGRomU
RexkM861PWH+c1d3DgbtyzT+NJr/x9l5NceNpOn6r0z0PWbhzYntuQAKZVj0RqR0g5AoCd4nTOLX
nwfaOXuaJQZre286WlEkswAk8nOvidvrok3j1zKvo+dZpumXgYyZPjViz0+thipzEFXx8iRxKtf9
xFSgthamK30DNZE40As8vB3qs9TX0li/6iR1zga6hKOGctbi3Yiz8n0na3Ev3ZSWS9/0WU5B3RIV
O5rPaLEmBIgA/e7m0XXkpPhmXM93HNf0EbJZmb42iln/bJupbmAupU4XjIuZV/6CTt8d6l3GA5o7
+YGKYPhpLcK4T3iBfsxNDWivoH1SU/artG29xLBhCrWqPfkRUrmur1KH4l5vSveppToc/YSWw1dN
6+tkA6LFycK2wVjLR9a4Z6piLd0tvRxZkF+LbAwYyFTdnUUZml4Y3gJBINNL43OX2NXtoOvjVy9v
8vGylYU7MZacHMtXWztuLtMucauQEhzZ69mb6k3at159yBkbfE9p8x89HB+rC3QknTuEyVZJOUaO
TWDKRVNDiIDNpSsU8ZhPyvKKrmT1CAPXybdVVdExHpjdXjn9Use4M9nIAoPYynu/HyrruSzRytks
rds0a3+rv8cJLNJ9zVSqbs/x22yFWSaKb+sRB/hMDGMmptaKGpSc03eLRqiG3yxoRoL3s9B0UrWa
zmgWV/ea3Q3ygraG+bCQJjPmG6mYQ1CkberH9NwX2ozFfBhLmqRBkao9e6ZT6NuXJe52ftbJSgsS
V/GKUApjLoNuKNA400HV3RSd0cp97Hm5e20yM/xZ4HD7VKPINgSTXFPoRObuIY7KKSNNU9vpjleA
rhB2OMN1H2dVh860PZVB4aGBG+R5ZzxZZs24QuAFsQ5clEq7bBNDXCR0MCJ/6uDr7mQXL20YpZVT
UEtrM1POaWleJzmnT+By63aD4l6cbaLEwimg7waTZIDB+c9omuZL2Y7L9yLnHL1Sa23itYQBLnak
v+OFtdR6v5dtoextqcYDkyB7iLYlHdZq15OzfPXmmSLWaBZ920RGW25Ks83u8IVVbkynMR96hqep
P7S2cwdlufzcoleZhlXuWI3fKzp/cpZYjge2NVbUhJMZ0QOYJeGio2C0AoPDO98kIlrhxr1YDSMr
Kb6QyGbPyeASDJ1IaWJeepfBVdplw56myDLAcTV4K/I8o8xypNqgtqhWaGXkLcmBZ6WvkTFavS9G
EFnois1xwQhG70sf5no9+3A09CdSEvveLGanD4bCnS/iutE8v3Es5VCMUpjHyQY2Pw7lkO4LqSdP
5UIH6TJBzrHdxo5oUvL7kbLENBrr80KxkoS4DvSEhKzPiSWOG3mBZNb/hDKQlW1hn9XWZihkm2yZ
2sZ3QKQKfFM0ulJNrXk74PPDZ6udnatuVnKmarmuHgD4ZzUjpY4XIS+9/FJjgCV8fczTW0XXiOfd
MPZZWIkq+hoD+Gv8duw4DXFmhhPmFotZ+iop1EOEfzapY1HlIrTHqH9eigrQa9dwVPiIKnZPEBeV
14wN8CqAMiQBQ4roxcz17KYXZA3BMrUGA3H0XXbD0tHcS9KmGsLRjnsMDceyuCiqQYm3mtorFy6n
nR0ilmJWm350omqf98VSBja+CKXfpDbRpu8t7dI0xeCEaBSQb1H+QmHWnTTZep0e10HStdphoUPP
QKFuh13GKMzyB/wGSXHLcXLprreionFmmwRnjlgyjBg4n8fxI5kOe9mV09UeKZG16N9LQBjfahOB
1yDXCo08QKBr4SFM4BcDqvAB87be8b066m6mckm1DW9G6aDlIbHyM71BmjtbK9SYwiFZnoVhTWqQ
S7s2NkKh2UMGoQ1Z4NSz+VwXgLiPCfZKut+BLLmSivS0oPVK7WZc1tKSw8dKjoBL68docZMVRaJr
9xbJM5p/psUctyzyC6YcbhKUmVAenBY5ETSzMv2moMKp7iK9XL6XoBzcQ21Ww5ObpvGt3brbNG7U
fj8rGm2x0u50GgKmzE3wBZ53JTw5vTCrcJs97KjySBHUfleKmJMBF1V+Iy8V/XaZlt4jnxwF4FBK
gJuG+IMTlbvQtI3IHOjmOGZBmZkbSbgW2eMmbnJ3w8Eae3RtpqHd16C7aBs1BQMgidt7cdkVRsJh
aU7ZtTSj+XNLrL43eDipXyhC/1m7CZnuqpZ3KQyvnndcY31jZllD6prNES1yg8/UFHOsVXIYVeel
8ApKUIdt7mNjYcKLLUdAgDzYO2OKaOrT07e+2LND2qB3UfoKGALlJ4G2Z+Y7CHV4V0x06fa5lUln
Cv8aS91IdqjF8V0oUJkAlnQ3SRWXql/byIfh5G6LOKyrVjyaHp5gx4GJRh/KAuIcJbANO7exlwYz
EJyuvwIfyZutVKirQ5RFCTZ6l8TLzqPb/gQ92lj7xRbVihyZNe0l7arBF30OiyzptBhQUeyUpk8D
3KX5oxA7CA92XIXmUiEqSKanFdt0ycE+hqo7eGrrG+0kre1oiFK5Lmk641nb5IVofjRJ1yXXc+xO
0X7q05wsB59KQ3KKpnquh0UxKyBOxhgMZ3c9pMyjZWD3Rjs8tUPbLjuyliZW/CwyADN5M2hNNOr0
RHnQxWy6KM3rOZgoPy5tzsHQabUquzdiux0jX0VKtEAuVLbGo4mvbnXdVsqs0nwh6Jj7XrUhVGGb
qZNZV6qiPKtJOZWHbJ5avAxQT0nrY4JgxfBga+NCfqW4i1v/cOpUJ59h3scaovGgLvhDrVgTpf0y
qdremnN9umpNuueMCpqx+mko47jUAfNjiq9t19hx9DPyFgdraBRli2Nf4Xz7nMdFLL67GrHzWnXr
yA5mVOXnT8xZOvWxHO18zILIs0vtc600lmpvi4Lh4D7SxpEpcm8s7vJdmesVwUMOl3ytwMrmO5bp
GCPGq9O2JCRiPPBimIrKy605yOKDPqN1pim+25k9qk81iAS6LoxSUHnIuTuwJfrBsfajtQzKQ2np
NZnGMDWW89xHYyfBNAu15ZWyAFq43+zWsJ1vg+3mjtilDEjjxDdnO2t6uk6pWb40LlHmu0e5ivqf
OxvpcU7TQtxYstVWTG1SIO0N4yVyjnMHR2OXGuNYXqpU5ebOxT1jCgt65sud3fD9a191mRGgz49D
3/c4jefi0U5UZf4SyZmwwZBEevuO/c2l2Vru7eiHD+NBEyMhM1F1Zii01KbuQioD2s127+Tjvi8n
fEJEVaQToXLos2sQUEm7rSdnqC+6RV2ycLRKI/+CtEfUUtv2bhfS7jTVfQe2ZPGzivx1YyiydBhi
0GAJpGVW7kvOG3OPPGA2X/bSooRZVOJrKGaBLAKyzvLzEM/Jj25etO5gcwjkm9nMo89K3NWqHyvj
9GRVdIG3s+rhGV+XxuDDni8wUSL8mSGCZnn9Je7zyKHAMrx5Hzf8UEDckNEh5nX5Plhthm8H4Ga5
A4mpPcE4oq9k0az3/MGj9+bDolFuGaHGxSZ3s+WLbJ36Hjq09ijdWHWokvo07NskrZgekCP6SQvR
1md2klxV1Nu3LohGkMtmX1p+ZEfJF4FhiBaMVidGH7FQ+VLqi5xIZEdV3WiD3r7KwlJfpiGfLxT0
rAtwMLV9GHo07anM7FAxeC8wscwPRpa1gATEcsn8ZyzCOh7NY83bM/mLPjC3aWSEAa+ZTvll4WCC
OZmCyUNsNE3pj4neCOZzJSCMhsbPt3LR5sembhxapk4xVpu2AM++WRJGvvcZJ+KjqnQ9zeiyASE3
WE4iGWgYoA4KzQblkXB3H9MWOskmr8fuBaCRex/lpZZv4ypynPsaU+/nFsNKEDrmbH336jGXNGCs
njpaWmUVWNOch13szau2Q+6gxRzntNWmGZfby15oE3IdRVseRnVK9hPo5frKgruUUkdbhG+vq+hf
oCzHoAbdSfo9k64ml3DWrSJohiiL6Tf3+PMS+Csmnm3kmH5rOd2XNiY2hbMsAXBk1OtE49zD2XZY
IrmnlRWbm97ty+QIfEopcS5MyyJMo2V4WsAH9CG1o/xW2lryminYX/kkmP2FETemtpVtm37pxAQ+
2U2S7FY0ZsrMUndrgIpyEYxXhN4dqZeoWZHc965WPkMcaKWdiABoDwMYpqqMecVYYW7QlPiq+hiK
9gSrsTAVv40W8ZAklMO+mtfI4ztkOt3GnOV8KzJjbLgls6X6CSfQ4sedU3DiaR4Iq3jsOc49DwX1
nUYb85mJPpCHMUeAOmBb0qzOlrQ5xjMpVjjC1Rk53FbTQWtJ2895a5iPqjdHhc+xz77Reyn0S6Xp
utRXGQG9xHFvF9R4PRjuuu8YJXMYuckWs9RkO6iNMgQOUyttW2hef2f18bKC/Sz9qo47+xZpHRRf
y5pD3FeW3JVhkkp5m4LFfTDSti2PnWfXSRiZYxYHLWgDEUZWFLsMeUgytm7HOHztG9DKH60hbuhf
ala71fQyK7dDY3o0figAabyKeQwGqQ1fKmKvGRQaOjjPcCqqZdOqgN3otSVOHKqJl6KD7hj9kemJ
rF+0bHHTcDEV96tT964RtHgkjCEvN+IJWYkcMEZyvWceWrUWV+OMg1WAFBKddbcsqwu9VmhbJxqV
3JYEQf/UWmP3gzOUqVaeqmuHiG62Svk5a27QZZg9P2VZt+wzMBQFfVeFmSx4oPypSzrrUZuRJj5q
xLu7pdRs8oGPUZm/AcmAh6Or5KJ6pJLTnYoeVYWQA0kVvdcm67blnFiHMTu7yikbFr1f5I6Q/Eaf
zkPz6AT6TpHS2uVSuUHT0Hd2Cp6+VWuAnXLAHLM04iBFfvzMpf0GyFsX/YX/hIJJF3H9/C94+yHW
iEQRstQmLsJHJJPrhxongV3J7P7vL4UrMuhc1KOIKqcMLRR4tELmjRM0GoACw03FLrbzYZdobXVG
q+QURrtKJ68u7L+8H9CjO4HkJVNT8dqNbhBl4OrzCFOE3CnTHe9CDmKz+va398cKEMZyGnkzkIAn
Ty6XzRIBHfHADUj9UCzjfHA5R8/cv/cuCgQzHFYdIdTf9gd09tLJ58wLgOzhJzuB+DYiLd8Uo8W4
N+usM/DJd7aGhk27Th4PO4IJ/dutoYMI73tI/oFnt99SU8038QSmPB3qc7og77xf+JapiFVxrrMZ
T1ChUOLaplVSL6AB0j0ABHCuCrLeM/fvl/zGG1gku8KDl8eGsBFWOOXlNlZnURzymBRB3z6qButK
nyI60DrOc5gKcGa27hhoneUEbaRSybVgXso8MXbgacx1wDiEOniZh7+/fTwL3LdJGIVVc4Jnp9pz
oGpwo/sO+HyQesBWQGwZmOx8vNDvUFUYXus+RTfRxPHZOFlJzxLo3JicBiBy1I3QUjqESgKxgZCz
RbpX5+nqVuIbAIkDS6m1TQf6yV+m5pza5++by0A7ksEX4FwOVu/kDVUSrWe+Qs2vJPn8jSELE1CJ
jsILVLz0nOn07ycri60URWNVqufy3+7kLOu1iFkIHTJHc68ap/raNLbC4IozFfaFucnjcTpD9Hl3
zVXIg7d1BTyfrGnPbqeQ/fP2WKO1bTDuCtrBdLal1zQbJbZloGqltv34Aa9/9O0O50KxL2Y3AUWG
nvP2QoGczGabM3gSdD5gugOEBwkot6t5py/MvA11rQVvWg3nzH/ffZ6rr8jKvnXgB71duTJbxDjL
2WP39sPT3M/zJ2kU9F2neSpvPr7K348LCL4oJa/BkuB1qi+TGn3WjK3nrbMad6dOst1pC5OGj1d5
74osyl+IR5wW2qk2ATV8RM/V4bidrQ4+cc1ka6jKowQ9fyZcvbdXLB1eGFRTZ50Wvb15S+71rYNa
U+CB6bqehYyuTRBCnzXUGtRwqcxo8skYMiv8+BLfu5GI5SFEi7UiJNv1Fvwl+CuZSrN0oAxeJr38
UujYXW0KTxjT5uN1Tom0GscOtEsHuqfFoNE4iSS9ouGZIG0PogFEQlRjeeMyoW0YX+SgWjNSxmmw
vndAJa8nw03OXObvgRNkDUwApGJMVFRPfeCHUWd+y/Q5iBDXDkxE3v0Mz7+NmDKEEFVxTq7vvZ2D
wOOq3GrQ5D9V40yQ6MgkJNfAHdRxi0PMXYSH0KZKbffMgX5upZMbi97oksqWGxvbNYzVUsMoIsuj
TYkR6OHjZ/juUqtZq46oBdJkJy84va8o7iLTC0wlNb8hY4EThZE2n5o0OWdY/t7zgk7x30udRCnS
EXtgKuUFY+Khb63nMX6NNIsw/LaAbWIy+fGlnZ6aOpjBleINx3sVhbZO1qMSQvhtyIdwUiZtBzdp
BrslvW2+eg4YxjxunZh+jyGL/sxJdnpTf62MkBCMwzUcnzIbM32A8ajrQ+j2ufuzrGvvkDMfRlBf
q8+8g+8thbyiytmMNKFlnpwxNoL9hRTqAKV2dH8CvDcDSBOPYuyUczXF6fNbrwoy2aomjKowUfft
sVIUQ6enMVhXxZivGM9on7py6nwmGfZ94RbnOHOnpyfLrdRddGRANqKOeXJlmhjiMnO9MZyVFCSl
7e6sX9QKmBZMWOua78Go78yTOz3S1kU5TsjYzLUq9E5S1tQaW+HU4DddJqKXumLl+xGhkqcOJvGW
bMMK6QjVF8nQul8TOU8Pf3vLks7wFKmlDK755MUfYyZunSxFWMpO7ES+ret7o4yH2zJxrZC5bA2m
pD530e/sIXj7vCKrCasDp+rtgx0HUn8WEWHeZQx1bF1ZAnJX+2fcpaANPr7E9x7rytU33VUtl830
drF2ADpCbiZCC2XGwCvt6brukv420mSyFS1oNKWp1TOPVXtn72rcV4cNpWIKcipuXqROrMZ5I8Cr
d/q1To+XEY1ri2+FqL19O07To5Ms+UUmev2OerB4poNshC183hbfHOZqkVemtLEgdYRRHRm+hsv4
uez53W8JhG3VGQSEerrlZyp67KUzoMsq9L1WuIvPLrH2XaH0+862itePn8WvZOevieW63R0YMfDV
QTqov6V3PZDGTs5DmEAig7o4O0/CG8aHqR6M61SnTazHUfro9fR/i3aujtitphtoT9ExT4t+Pzr1
5G3PfKl1k//2pShMTTQl0Zc5VZfpaJLqCQrsYd7Y5ZG2Xbl18EbfO3Gab5peLkHdC+uqV5cmtIoa
/DcPPWwHJNtxZK3P5Ivv7Vdca1xSb9QlzFPtHpD/cVTrjKiXKSmPAM7FthHueEN99S1vYocZ1dye
2a7vrYlGBOkwIrMEsJPIhVinuihTLEIoRRmIGX1cR1nCucukO+Y+wz/aEWVkOmeCybvrYjmwalwC
azh1VNOYoi8JbTqMzQ2b+YOoVuHZAadSpjEJPFtFRbksb80zj/zddZFFXA8+mN+nT7wWyZwOViVC
VS+MvZPltg0UWWTHCJr4ZqylxlAFFtqZo2i9jacbjbeNqIagNtKPJ5oNE5DgQTegiCC1OT6l6dxv
9MG2nj7ez++EFDyC4JnzTqM0eSo8AP60sIS39KHd1VnoIVN0gE8ACKOPf8JzHoNen/WAbMFAqnUw
zuR379xanQeJz6epAfc7TUVIHWSXawlbqcjsY2YDt3exd9qRtPahqHTgf21/TmHnnXOMRWnHkCis
tPeT/UtwQ6jWI4wNAzNoR+YEbElTPneiNHCsafz77yjaSPoatzFmVk/Dptuvgs22K0KzkMqxt/vu
LgENXG9VSJVpoBYi3krPkbcfP9n37i3tHbI8bqyOW/PbUCagWlgg8EWoDIvYyVor98Jq1BBarnur
g3GHWdjJu//FoibdjtXJaE2n3y7alH2qFhbB2s6T+jib9M0711Je46aZd2qlX+O/K/Mzb8o7GQKZ
AVtY5z7qKPi/XVRGmWMXZiTCOip7muTG8CCkCwnX8Dq4qx9f4Tt5O84YkJ3Ztauf0Gk6InR9HMaJ
HExCRjbgnV1Y02I8KMxBfQHdOzDQ+N6KfOlePl75t1Yi8ZBBKh6zq9LW6oz79jrVaiHqSw88Es0D
5huyvW4ZYv6EtCG3SWNgoGo0nfXqNlED2R1cM2AQRVcvCrzBn5jmTMdGn6pkAyoKjsHH3+69t4pI
zYtFl5O64uQhWOOkKpzcxEUXsJsrapD/YCKumKyrfhSPf1cK8NfNoPlNC5c0DbONtzdDJq7mtC1V
TALA0rcEcgc6ncxdqgv97weAVVkYsCmmbSoGNG+XYtZk9AlEsjACl74jC/5U8ZbvOGAoZ7zOuvH0
Mg///u3EMhehPCT4cfE5eZHgwtU2wO8hxAyc9oFWDTdTWsnQiwCmmNjG3X+83nunBaJ8rmeQ37kY
Sr29RrdSl3qU1RiOZqTu52TQIN334gnapAYtX4t4htp0JsN7b8+ghIoPDBKZq8ri20XHNEFcERpC
SFfcCGyvBZhWpMoGXKGyShgYZx7kOweFAarYNHiceImcrte4HMBMrafQknF+1Vhp99zpptzRYcs/
f3w/37k0uupIx3F9NIDt9fO/dLmshe7nsmQTU0zQm47bOtCPbYiLygBgHKX55UxW9s6CJuxsYjij
wlUL8O2CVW1CWoFfEeZtHG0re/pRmqm+x3QNVDPA7jP7851bifwmysAMiNGgOC2UmMMPjI3VKew5
s0KAgfkOWIQJIt0+pzr+SwXuJBNa0yC81JAFo798cu7ZCcgzO53nUGSJ3FsGagdtqgx3mBZrG3sS
PQWpWt2mQ69e9A2UHKv3lht1GuIvKRLa32CDmygjGN1+XP1cHMOKHuKoG65dysAL9kO2r+C97OM4
F+fkzH7Jyv325deylTak9btT1qIZmHECnwutrq9BGEVwtyx9to6Y3VXPNUAQklg5xy8e4fhQtyk6
JSCNlB/CqFN4JAgJ9JuP9+Y7IYz5AGM2jVTHYQD2dquoSo2QasdW0WyhgFUq3VWtaUTFBUAY0hb5
flG8HlJmbZx54d9bmW49rW2mEygbnZ4y1oBrfBLPYaY63/GrMMnXF3ENE90KNaEXz3Y/pv7Ue8OZ
RPOd7cpQhBEUFRvbVdffXnIMYawSjTaHqKknoNPs3Mdt0AitFt+8j+/uOycpOt3rOnTH0UM5uUZD
FLFBNJzReohWbL85lTuAPrPfDDPYSLl0e6fVxzMX+M7rv540OFiQF6j6aVddatbQ5TWE+EaiiKIC
qAXqjczHfpnmihMASZAm+PhCf7un7GbyS2udVtDgOy1QQA7U2uwOkrcv7a97Lal2em1OO5CY52aI
7y3FhkXZgiTG/c3UrsmK0c4c9DNWzOYFdL3Uz0cXmBI97jN5zHtLoUxl8ARd2yKxeLtTKq2RmWsr
MoRCTM++7MwhsMC8JKCcpuLMXlmj+JvDAdFBWpXorNNyBbd78ia6UGsA0iK3kIK2vgbAndnQ5mqE
Wz5+VL+9d6xDmbX6jKhoup9aUkJomCC96Mg6SBx8EWqOL1KrwQwJwhjsGbyDk2GwL7wZnPPHK//2
NqyyijaJMgc4hcgvacy/xEE791AyWDvqEF/bvRj6JuzhZ27EoMgtvXH5rGrFtP140XeeoUX/zljV
aKkLTq21EiT2oLtqQJgAwyG/oaf3laSp5wigtv+bpQysDNaLI3N6u11smHMaGMgVLSWwv7V65vnI
1wGw95z/Gtj9x+v8f+If9e1/7Yv+X//Jv1/rRqIQloiTf/7rpvlRPYjuxw9x9bX5z/VX//tH3/7i
v67S167u65/i9Kfe/BJ//9/rb76Kr2/+AaECltHd8KOT9z96eEC/FuCbrj/5P/3wHz9+/RW02n/8
+cdrPVRi/WtxWld//Pujw/c//0B+/i93ff37//7w+mvJ7z1MqVh+dMXX6vtvv/Xjay/+/ENT/7n6
fjEGZs7HeWRyPE4/1k+sf2IIwtkEPoadqANi+eMfVd2J5M8/TOefLsJZKmXq2tWmpfnHP/p6+PWR
9U8qO7SsyG4431YYyv+7+jfP6f8/t38gRHRbp5Xo//yDJPrkPadmw3d27WLTuOfPnRRHRtrHwElh
oejmkrzkppejapDBmdTMjHxAbdU+8KgY2TsiBi2KZLU2Kc5t2RbRIVlaNWwST/VNLe6vvV40D3B7
vjSkYAcRDdpNOdfeMYffcOmRwl/FVF/0RkFUX1UpFrvpYptXo9eFeG7rhyb2bMgSYz9ezOniAhqK
6f4oSCL4+qhNWA4ow26IbNrNnRBbqHrL59kh05pHKK0HmCbyGI+GddSy+aHy6vRq5rd3htOB6q7G
CVx8H3cvApkN6M2i38LkvissCk5vrpDTRFDADZQyiXdQEbOwgIC8yU1MDP0O9ojfJam1a3UDDfQy
Lea7DK0If42zQeyhPSJM8NioWTQXqKdMuyKujC1E6vF1KlBF6AzzB9pFUARqtBBq6NiBnnvZhV2U
0p+UgmaI0Y1XNLfGC63AkRjVSM05TKPulHC40etGDhjzmrnokxe1kso3pg1iozVe7sP+IRJoqbyY
e9i4vqPNyuel0wDzDpmzF8KAk1Tbrfc51kR+gVpe89APBsaW5lgghJkXP2cEmfZ5NW7niA56nwxy
P8KhPCQ15MJNVRk70anV3gWq/DR1iGUNEGuvYmNxjn1itZaPHv24r+FQQjlMC+sIoVULhqZbDgUE
6WsjVdGmtMt659VqhoJuttKKjbJCuhCzVHQ7V0keiRDxYFk/OZDt49gNAJijerlbRtO60ysg9XZT
wrYBxr1zW6XbeV7fH8clhZVk5PYFjAD0oJG72TsT7OuYh/qkF8qE1ALoY4YH+q5FriGAf5FtLDK7
TWso2iPaD4W+MZF60hlV+La1RH4zO9D/YL1DI2AIXza7XuTON9Ct/BTxl1tXqBtnRhlJL9vtRKwE
Uhf10L1a5wLJIPMKHwsroC5K/MJJy40TFegroxtwKN2lPCRlK/aNh9CTPXm7chzVTzRX3EfTjsR2
8jRNCTwVia/CLtxQDPYIsDozX+piSEDv47DsW7FeHSOvSjJf7WFCUo1DqjD7THtJimTZyWwcX4GC
yyCKDb1FUk7XN30zawe3t9AqUqs02QF4jviPJcKpcpB+Rru7QAcDBWpPohhmgI8Ph3rgfyXPcvSl
rWuA8ye63FYxf4HwrgawB+dvlZ5YjxA+vuSK1gGcLYxrwLPHAio6HERN2xmKpd3AaonCnlp3N8Eg
C+sGJaeq5BYJxFSv2hYDigqw7N6evQQdIhRdZr+3ksTxG1kMn9rJW3I/YtYKwHd4UWgiPuljtyqy
mdO2x1BYned6X+GQsNGVToWun7/Ubq+Gk+lEz7yqw2WWucVdmcyfnMhz9oOlGKGtr7sRlJlxM5vZ
fZECH5diTrdKmue30QBr1syFi6DWNA/XIPtNBF/rjIlCVbf5J1uf5z0qG8ONMEbnRzsn2lG6QIrA
3vYGvGCRBoDMJ+SqZlVclqY6K+EUK/qVPogS+H889e0Gvm11jdNnBsmmtKDr5N2uRn7Ij4blmzJ1
8irBPeA7xANSTBP5tl3T9Ekwm/a87V0FRj1UrB9ahBaNx9/bKbkUF1VRTkc9FybgfLltivwpV0wL
dfgp66DZK0M5XbhDOno3aS0x/lDaIX9uedWva5KXLMiUarmrlerKjTtzY7ixfiCUJZGvo0IAIh/A
e1g4ZvU417bZHFQ1rnZJlPfNJtPnkHiT+GmpXOhOPG3glwsfN3XpFy3uAwgF6EXopson8Nr2ccnL
7JEpAoCwyb2MJ+Tx4A7qG5qa3Pc6yXazHW2YIMZojCtefDDMZLiMUVJaTR/NHSwGhJLy8dVoBRFr
yMqDMQBa0DRU02ZEcBEgsvIAFDG8ugJrZCiteKwj8BiOaMnVtIe3zBhe7bz7XPToS3nji1MU1yYa
OTZYTMhgcYauQ2XbqQ88CrpiPDd7kTdf0cWQV4qs40tLWzcJNpF7lSlfOBjCACU1x9q+WTgps6W/
pklqvCiRFodxYZYXcMFh+SJT9JinjvxCsu2GaFKi9ZIPBQi5sUdJbqk/60X74o3yOp+8GwiZkd+N
3XfRtR0W2oyhORhDTouJotWZrxc6voCz0vGAKPNROHoSSNO9MwoNKIUyfasmJXoWfZNsjLxKN3G1
LIRtrwqw+ss2qeuh0ZQneByhsQzNy0CpLI70+KYA17cZRlTAiiJ1/X7ILwdYWm1gEYBrpF6ncm+m
nvrQjE7+taRayHzktp0AQlN0wGyi3fWpNXPaDcWzxNHwAl2BZefa6JFACI9wxnbqlwHyvonI/4Cc
lwPlRdMb4xv1arPV7CoFSC8MB3/Y3vqOvrZ+4xWletc1iYPYAV/1BoKphJ/aX+huJi8mJ44+1eNs
Zce0bovbOYpetWkqLrqIIGajNRA7Gi1y5lC7aV7qLZ1FiIdO4xy8PIVqKKzkcytTC5mjxkAPU4mb
Q2VFcxWiUHtwWqIL57LLfyxrx8ZUN1lt4Y6kz/ZNLlV0iuJCa+7ieXG+VnpxOyIgPqIAoYInT8q+
uuIRQ5gSiO7eToscPhm5+tzXvFGzSzcpRULBhTsAQx6hom3dITiv4VfypEdKvY/b0UqCitTTQadO
XcUnSCL8BmzLBmyv/dKksFDixuiYCLbRlY1W3HWCMuY9VNv5oPV5u0mUdglk6cJBrA3Uf5FnVV75
joXpaypFdFCOrnMdt5F2jOHnb1G1REvdFIFudXqITEl0uSS2sfu/7J3JcuTGlm1/peyNC3rom+ED
EC0ZbCJIJskJjJnJRN/3+PpaoKQrEtRllN6oBmUmk+xeJtPRONyPn7PP2kFCR5INjS4e7NhKA6el
IWVttcFGqItsm3fpATaPZGNlRGECzEvuCB0EAYh9kw63RAWa1NB3Q89Q7OGb3qrPDVnh2JZNYbCz
SIppvtUhTcoz7SOzxqvcg9A04bezHyqpuovA5rGFSCDQOskcnF4Sy5uuFIpmm6Bycgc+dmwrIl0p
nRDSxzPNNzH4AlPqHRko5wbSvk/F3BROcTCwcNFyiGN7rxcPUxWVTxXFbvESnIP3mihlK50CQBIw
gApjWudkVjxnCo3nKuymBJhhqMrrDLKXU9NKs9H0yLxX8/pXpQi/8kZXTr3lma5JmyZtH4oJ1akp
0hdLKRo6kZOoBDfdWFeVarREIKn5APVHiFx+KuxRdW8kEyMl9t38pKp1tTE4MqzLLp6OWsRUwX99
4sI7J2qbai3SXGcSa1FvylMZ3xANHlDDC7/WBP2bSiy5pi0I+IBvBKtpGKJXM50M18TSZdeO7KSk
pOItwKdixZsot1DzpvtsoHzXpc+lKmOj7EEsNcibEULEl5lFJJZO0ABwr5DSJwPXDNsIw0tVm070
89Bxj3fCS9RoV1HcVDc1rvQ74pTbSi3XiV5c0QHzKucWGYHsWIrWK448x3BQfyixvBFgsm37fJIv
QXjf9Wa/SxLjxuNITduWtANHXZM+g7dSlzBR1EDfVT4dw3Q9kqM15NipNGL6XnQTNQAukUzfh8ib
a/M9zG/DaiLA8oFeH8ehlBBDhnkPXLHNU1yFjUaDJxOHPwwi2FuZ/MgdJQiyPEGjwyWSR/8W6A0Q
UzHpndyQE3calPTkpUpkT9YAUhBhyp5GfH/V0999bWnjSNbdqjrC3NDTL2hrFnR2Pd+fwaL9bQ+a
dFxbiSi4gV5FR7/lj8zS10oaD2JfCNvaisKtWUycFoKE3TXFQm4n+IlwY0y5bjocKacrNcGrCaqd
z5EL+CCmo/lVQNnLUTAgvVHntmijCOE/QKrAw5bz4qYlyhnCAdhLTdeNgYqGLAx5ILsDTbBS1IRV
OC2CbTy3CyReRGY04wVrIesPe69SXkSNDKHN9IdD2qhYSISP8IZ5EHU2CLtsTIggUn1Tee3gQP3H
CYzuYOmmgMaMFtU8JlOTuVn7mIHoYDNpT2k4iSujndKtrnjV2jThMviasc/Spt8HigJXg67y26CU
LxO1pA2/naDj+uU3mhWVY0nTsw1vsnYzaBIHvYQXofZl5hhRkm7wCPN3mix4m1y0ptVICH5thKZ8
CKRBXpeprm4QPJSwJYzyNkqZ3hOMu7kVsyeyGA6dFt6CQ4Gm0PTCri+m5OBhKgWxNrOiFUjYNF43
YZcep2b42Ua5tO1boGZYMdKtSx9TQMTdCtmlxmcHnaauNSdE2HFvyD2frO9bR2ns428tiC551Xid
r65wt6/vKhMzAs5Uljr/Balx6Ycq/4pD/zb05GxwBj0rVmNlTW4gsSIIk6Q7fjA3U6jZow/86EoC
8eoD0hLA5mahWQMREHA0MEHppglvy0vEPR3YkJy6iQMrIpPYLLIbKBcGx8jIvwFyaNFmnqVHTZua
dVCJk1PSiOyks0tH1UmTCzyBaQcppPxJw2n+TWu0pLebgXXI9kkxqHkIwa/XPOVhKE1pk0d6fOrK
UXSB5mjrZqqSHUzb+BBG6h2TgeCnbUZxPwl1ma6qYubvD0K5w2U6XJGJzdmfI95vANba5vyhzvcS
2II3DNfp2JinCpZ3yym1Nh/nbviLujcb8h1FcWhRUzq0h4935qRRG2sH4bs3jaOD+0/4S2p085H8
a7SDRDbc/WeupSWQC1O2Q02izzeEBRcAa9lC6JOc0BBfJDPqL/4TZNUUkeiAAKRY3VYssfYZ6W69
KiL9KgpbzzF0yydaCG85dkZX0iD9obj4Rwm6uzzln2XO7UOe7t9m5j78qc1rPme/6uVf9T8wfTcz
7v/vn/mxT9m7/5e+VuGPl+w/Ti9p/vI+gTf/3u/5O1pqzd9YxmVTpONARgFJBvv3BB6MR+k3EbkD
EuJZTg8D618ZPEHiR/QUzbosEZkxeuZ/pfAESf2N3iYS61R7ee1UY/5JDu9jfQW/X4WrE+d2HkYh
x7jI8+KtWJIf6YyTPOG+5Y94OQPlQ5SaZCBsoqY+k1d+a+/8qzTAfZKvnO2qUXzggU5m82NimZ3P
KgnuuzvDGhWPc1zDibSSAnM/0ezimr3K7lzGPlGuqmxJdfmbehToJJdUP9hHXtfYQzsjrhWzU3dK
qIyvWdE+paZGxzr1f/VYqWPy7AtKvPE9SbgGjNcJK6VOwx1JjegFAIAPDDjPRDZGCCn0dGR7Laef
2HswWhOCo4j37Qpcb/r0bn78kT99ny/9mL7//dbRVaOLx0YBsfGigibJXurBN4G+RfuKwx4RuC2u
uuTatDOV0I/ViXkkzh1zX6iqzWUCdfFWIXtCvWr09I6YqrkCKCtx2Agk1zMaTjqqX+QXbQ/24Ov7
m+f5u7LP78Mi96VKR4mCotaixqQEQT5kwZDeVaUirWV8htykwSdBVeBCaxpE+NwHM4YP82VmDD9G
nYXw60t4K3h+nF44LyMmEpGmU461FgVRcghjpcppeqeUqLL8sgo3g9lYdqWlZCW4ZV9BJ1EIpr8O
xOlWDOp2Z/VMRLxz41Vca2ySsdBvdDxtn2I1B+erGuGuy9UKBvQvEK/QYKaqOuD/I2+/vvjl/EAN
jPYWk2D6luZm0cX88KdWURIrFE6R+E2XfScn9xGfmxrLD34eBHk/AyBMRMOwmBodQaYQ+rFw0oN0
o4evDdlJVoHNED283c0/2jX+e1vCl8Wf/4H7AqrSdy/208ZwyLPmNXsFIfJ+U3j7pd93BVn8TXlT
l1DzZQWkxfDPTUEyf1NZFxHY0Fll0lbKT/6s6ii/UefHYxRGDGZuuKv9a0tQpd8AVKIp5wiL3HUu
I/+5a/03qjr8+Q+fMSdAik1zgRHpEm0ZrNcfl2hBE2StVRLyXTBAgaXllYjvfdeoHDeDYQAD0xTD
s0qZTV613ShjNxB1iW6D2Gz8LcCZSKdcP9Qc8QpZXNFXqF9CiaunVYTBeAj1aRTvVHmKpZlwZfyM
SX/SRZtiqnmpyRga9ImWpm5J2spRG7V6NdRBHjaqYNHxOTaaaxoeHObWCxLgYn7fXasZlRPCaQ80
pCpF430ysyo8yM+Ee5CPgg0ZVXONdIm8jdoXyn2aCl3JuaMlaSwiaIrscaiekRvoB1XxYTXlHF7u
FToxoazzBAQHHKcnYRKSIw5PAKraKHtSsHiSBhERrJK4jRRBuc3Ry77qVCQER1KrfK/yuUU05uZk
8cE8mE/AaXJqRkoD/RCFp1G4ZNRAvfUacEbLEuO9KRZFe0WDkWxuECMEW6VK0gEwGn1CW3Tp/l0y
KVS6xXYiwc0RlvMzzqFXsT7phOc87idKQmDGa0XG4qQd8wtjGroRpUaeDw5ktaJcFRbuZr1c0Ekb
jUXjFGJKFULt5e5GNAtqMrladveloNM6HvjjiL0LiSuEbF4NAqU1QI/YBWSyX3GrqYcBTtM10bLy
Xctapd2k7MeNbeatpbs5jhrVYfRTaS+TtgU2iw3pFpha4hpYMt0ilDPbVTbB5ZfxL+ec2AfkTkJA
MTdZPqxLq6V+VvpBfGkKavitpGxF2rwR6c3xRGVvUOInRR1aAveSNMKIM5R1NKgbPjDBCd5b7AfJ
JwsUeFaCh7MKRxOtsNwGZnZ1FVPouQGhMl3IxWTiiRjmXeuqTD5zJxiF9JDSQMb018i6Jn2vk3vV
yjJaYazok58V/BdR99rIFepeuld1khMhssfJrQdaItew1Qe8vDq10WEW+YA8i9GCXUbip3qi4YBE
2dS0w4EVmXw8Vb8KSnMeN8cYR55DH82MRN9SQQNlJkQtB0fHZMfxCPxKaES6ZUP/htwrmG18U1t4
VDimMWRQmMQiVx1zmjObjVypZLT8nOa0QKgZQRNYSmzQe/qVmQnQSqVSbUC1dblA4NN3FQR2MXwN
5CnIdxOw2YMl1AiCWYG2hozZla3nTZa6eTxW6Z6zebGrc4NSlkbXZOZYma9kjiR2kQa4WzmMHjkT
3yqHW6OnfGRb/ZxfGeFXYRke1OJtGnLc3ZEiHS5JeGAbGWSiFjpySXH8rkkNADesorRd/+8W1Yyz
8mDuyv/3Rxcnz+P/2NWz8KB+v0fNv/XnwUUzfqNRW8NpGjM7gil+9OfBRUdFoKLTBl6r4pwiEmL8
sUkJ5m/sT5Ct2KBoLIXvQvz1h/YApiWaBX6MIoi+ATaYfyQ+mGPJD4EenR2axMFlFjqQTZyDqXcC
HEMbtFaHfneEVzrYYexXjhrkxoYEvFc5PoYcQPsH6lrT6d2j+pso/qO2iSkuosmXEF/QX06ELfFg
3g+M6lGFMVSpRyXzcjc3EKRNuGCcOSfNf8uH25sbkRDkz8c/QoJ5t38/ipZ1EfyORrydBOUgGOUr
RxloFsKwj/ufvhple2Tdq6/vbBkazuSI92POd/7ukeZ4WhZDJIq3NTU6hAzGRqpTCn+if2MW1ZnB
5jhzeYPq3N3AaUGd1W+LwYSUo5zFYEHG4mCRwl+VCSivsLOnUwqba/31zS1wHfPShBJMmoEv7MD8
r8XdYaatVB5Z3Fta3Y5AiuvLyit3Gb4KpEvvODQKu1BuaWvb4vOnNZjjnLmAZXjPBcw4FsI0RFyk
AubH//7xKgXZtCaXbxlKuWxV+Sq08mJDEWhOSrcEETrlRRFqgasHWXOK153csskWGR4nYbYTdk3d
NWdoCZ/eORh/8A90KdEBRjZhEev5MmLWgkbNm0ltfTusx5FmD5DV1LCmrTmg0PmnT4EBNeS5MrK5
WYu0eO9Vp9e6Cev9JtNmayMzPFWScCGlRbkuIgpekESnuyQbBih4AjA34E19HzpCMRY7OQNJBjr5
5LeG4Xx9YZ/WE64Lh0MFWZWM7HOJNRHlIe5TMJI3uViuaB7bqY33TFdoucKcRNoEunjZVlO0HcF6
XXw99MJHm6nJ2Bb4DQTErIrmUi5ZJb5Rtx1jG359iT3tLwuDsXvJH9Zc7fDNsNrroLGzDUQ2HPMU
1d+hPtzkBp4dCn4Ml9DTZPfra/q7eYHolqWfpe6zNp0TwKD5pcxrKqqYiNAqncZvXxEAPGU12e2v
R1s+fGyamQ1UGkU8H+fH//HT6EPPU3tWwSPV4xerlHdVIaw7oaSOKT8HU3M/hDNAcvLOzcblYo58
zgSxAtGMkzDK5sVs7MOgwHprko6qdQrhGsf4O6t41vl7X7vqhMuSOlXb2DPKw1PtKATc1j19fe9v
G8b7lfDtGujcoO7PtsrU+3jztBvAP+zhB3etbR7gmAbKd+p/rX4FKoW58MvQ10O41QXCQwdxa7DD
JShS/+nytLyMxfKUIOwCJMxl+L90dV39kNqtFLhVB39+r2cOBHBAkcmLjtRN2qvCmfkmLfeD5fCL
KdDk1ILxi5eOPS4Q0taXtx0nRUpDxnUvbP172nUwAKqm+yRzw8csuakDO3g98yo+nnyZ6PN0ePcq
FtMB3UcG2E2Ujq0Osql86rClac3K7oYfmXiLoMCmJc2px3PAn7de209zQAHohkwL4LWx3JxEVLNj
mMhHNV3FgaOKznxy9R2Ard109PzR1pQtWwMiokOE42DVP0/5Vabux37dJ3eGH9tkSzvlFLRYM+1D
dZfGcEwO8rkc1Vtc9elK+V4oZoBGYtX6OFsTZD9VHivSMa7Wg7VB1XWtDy4V87x1G9SDuTugqIpX
2amrnfJH96veaTiBbCh2e8m6yDYl5UEJoQB8S7t3xbX2UOcupK7W4OhO/W8rT2em9qLR5vfXqkq0
LsyyWJPupY/XXASmlwpKJx/jbNPH2/GlkhH/2EL2ZKiAXhx0e8Y2RI6ZrzjY6ZI7+bdTf4/Qirzz
cAjOrHZveJDlM3x/PYu3Df4oyHKh5XpGB0/O0XeMKxN9a7yawrVurGbBRnyokSnVdCev0/I+UrYS
/aVme+0/g5OOEKGJF5qIUghq5hrRB8R4EN9yuceLsMN1DjUpZoV65iZAcm8TbwtSQjym05nPdv4g
vrqTxdpliQ2C94YnG07PjbUlQUNJ1DNf2vFBUW7OfJ1z/vPDYIiMabIRdc4X5LmWVuUqzf8zbFo6
Wrgs36KP3eYbb2sdrGdjfw4G8Map+WqwxZ3RWaYaAVCWY9u7BZxsxW6qVciBOzVWRr7XUhxI93Gw
UeOLjmq45wjETwNag36bj3sluu7aq0ZagcOO8YZY4aij3YqXU7zCCAKjwh7qM0qPU3iKO7zm7fpR
XefoW/QDfE5cBQRb6e9qZTt1hyBaRaqbjpdobvnl8Ieeo7s5ytkZyNqnMIRmdZ4vFKwZOUM4svhM
iDZVAXNi6Tiis6UK4qTaWvqhPPY63fJrL9zAWe8MNwwuS6QQ5ZmvVPu0+M7Dswnzn7nFehkZCth/
kJniiVv+Bh5o1DjUnucVGBmZx6azGiMsZjd5v4rQnGwDXEZ+qrrdm7D30FIe+nIdeGtEaJjzPmB5
hUeeR3tnept1pHOOcXI51Q+U/tWTvA2hVkAJfi0LV04frfzok67L10Fpe+bdJF2IxZZ2zZzU3Jkw
8/Na9HaXhIwK8DxoRYv1sy5qTPWosx2TYEMyMsax60Vk9XzA6iwonBYhKzq7YZ95TnHVdjbFZaSV
Q43/mivWG8SYX39Vb3iTTxOdEO/PC1psvF7TSSmEOelojk6ICaf8EKmXPe4eVM6cLjmUzXUXXnf6
vo0uJH0PzLalBfqESScgYLJI8VxQsmfOsofUm6MLYlS7x5jwGvMDPK5xXXswfmA0fAxutRfds40T
s8ubdmukNbMjjmlXR5i+jzpaxgcptmkfUH+xtZia3T+kV8QA1rV1g7isTNfIkmTBUfgt2S32ws+v
n8VbXezTs6BCyQltthuYsxfvj2jyzHQQ4VYdhZN1rf2IflqKo31P5YtG3YnSWhfWLcv1ZbXXXsmi
+XQ4ohi00xcCcesRKXX+gntnetUcMUV8SO/KnfarumLKiQhkHlvTadh0ftC0c+ldZEgqbutLGg/O
nSaWofvbZ0wTJOwAeCIUkRc3YST57A3EZ0zrQWd3gPGxkrgSChdvwEKzpXjLazNeG4y2Mk4VWDZ9
/RjlT+E8c3w+5NFyDboAuNHHK+hrSwA8HcjH4Cc2ivV9IDjhJm4xRN2gQCIrQ2dUYq1ZNLXIER9l
27yo77IjL7TdpeTDyeaqnGwOzf0MvJ5c3JW/vsJF9yoRwXyFcF9JIHHg4hT18Qqt1KgK3eQZzQo3
W8RN8479X7ulQuHUN829dWafPDvgIrIkgd8K+jyzaBVBv6RTtHYLkd47twIJelADFFR2lZ1Zbc4O
u5gLWZx5Jppo6ejdTz8a2Qb6/mreSbfRCx5TD8mZ+Plv3/tfT/VT4Qjbsd9H8x88iFKKY77IP9GY
dhMo1P+vSfZusE/V0kYPao2jG2gicUCvjRHYdZ7XxJVUqPLHwEjtAXET8VSOxYa4VgWnwF+FHdi7
a41tLt9Y07bwrkRMPbTqQc0OKtOt4+SlXXvlKR/O8Tw+paAWs24JAQ4iQWiVkKWWrnklcMf7LN/m
lYvZBV6T4Q9EDVl0buLNccpySXs305dwjaxvEt0PGNPjPUAwHVeCtc7qEzGm4K2Ue4EGnSMVHW5d
u/GKcx/a38Vs5FXEuSrJyeltqXiX9BL8PlMR3slH7xfmy+Pee7KkVfa9uJBUW2iuw/RMbL2Aifzx
Zf81oLJYe2S/y2orL+Wjbq1kE59zXNCpGt5l3LtW2h2fO6zsTL4wiLNoIF3L5+CA89rx6Ym/u4LF
xOwqq1YVg1vu7qrM5liEaw5x+hjffb2IfYq95/CBG0YdNGc03+Kpd4828KueiqcnnujJjvH+Sdr9
WK67lP6jAFWZ9fT1cJ/zFIvxlvcVt5lRhYwXj3gJbdt01XSbpMRux6GPJ0ndJnXl8hbzjJjD8313
W+PstQrjM2/43G0v9ujexF+p77gMU9qbQMl7J633kv9EiSw1//kqs7jpRUysRfmEnTyjCaZthk45
YEGwDjpbxBEysS111enX6QGXPg/nlmEnPmX0PfkHXaEagSUxuHRc8NYjVp25U+lOKZHSJI3vFOfE
N29Jwg/TbnGl6sctTYu9zixyrpR2vqRxQPhiqTV1m4hM4VVQ7/z8Aq9hmiVoslOqTcYHMXSyrY0/
SvVKhezuYYSLD7erIIBWK/T2+6m8iisSYC7+RwiyWUcvg6ml5WjTioGjsXFhq4PDO4JZjA9c/Ohy
KXdEDqqlcUq7n2cm4PysP90hdCsgJ3NZBOHbh+hME4KoDfGBP3XZ9TMuVY4aolLdVYarKU9KTM/F
dpxuEirc+rl99NPZZH6474ZexgsmjSmByNCBujKsTYSPpu+0jWsFTs2nAEnMOzfkp5VzMeQiYsiy
sP/jfSaXubgTnaHbd9Za1H8aAR/cQUE6W59ZrvW/G5Re+hnpjqQEivHHRxwIYojp7CidyMI15U4V
N+VoBwrJGVzvbaudD63jg8DKaWG6so/itRFs6MCjeUhW7a5h19ylycZr5ywQbIFIcDxjRc0fgxjt
2D/NxiQ7T/0hPI9PPnMRc02eIhpmzscqrRfHCgdnbyOmjnUw6VQTXMxiOBMQqOL0FpiXVoFjifrN
LDeNvzcrBx/k3Fx/PdHe9sTlRJOhraLSoXWHgubHp5BYUSv7jSCe0D0zXlU7/mX3S3eyiQ4P2hAd
MUPuv1Fh6n5v880Uunw+1bdhPwD7sc074Rjn9C7xAA4EeGqwEs2tUq9bcxs++XfxIeW7tAdtFZr4
DWyC8aKt1wN271A1WicY7i0B6uivVtgnCIpzp2/XE2wd05Y3pIomHua3QCcd/+plO5MzGlnh6Ex0
9SmSY/K9fwKLRbaxasSYEfO9lm+bgmPEJsRscvdCh5ktCbuvn/cbW+yr571YZAPBhF+k87xJsuyq
Hwav2qRvuSR+zPF3RdOAAvs1wZKTRmloHATNe86YnKt+VM94wrLReN/jM+ChT4HT/AjmpQaMPdLq
t9D63fYK/kEM4ymSTpXiKjWuag7nkq9v/HOwMo8xs8X4698I1x8nWlbGiZRWg3TClKSS8VKDr2A3
P5PvvoxLm4MUaqrsnG5uf+t/+3rsT0rJN+XZu7EX+4UyKFagpoyN36r6YHwTX81inoLat+5bDyAE
3QimfBzHn8j24Dblf/PIqdDmDTHLFq++vpq/29TfP4hFts23xByb1146NZhVIsm/RRki1m6FTfCZ
8OHzkWjxzBe7SGZNo5BWk3SqR1rS6RvL+RpdsaVB7BJ5DhgyQVkL4mFszywrZ0debCJxOgYiUhhm
VOmS4CrpYOhpxqDJawUBQC3cEtPvxsWK5OuHe3aaLbaSNI5Q4GoMrD+3D9UTc0x/mUxc1WzhQXgN
RKcs3WRA+H1u4PnD/fRhv5tj8zLz7hvS8BszjZhnrSlHRXJVfCbLjXhFAKlcjy/qaztsCmUW4J2Z
Tm/Es88Dz+V2EW09X+/Hga3EoJsa/0DqIU5UuYrigGWhWV2zGnd8ns2v2uCuyh8zY7LV6Efon8b7
qdhXylMpoUqUbpApTx61WEqBYIdT2dFljKvDygHBQoVl9fUb+vvp/9flLpbbwCukrmHkEzj2SnUK
9pl650kPlB/b8lya92/3+Dm5BU8JKp6ymA3YYiZ9oRbSCfRrqdN1WQxIFakVIDW4DAoB3eS6CPZn
U59v0uJPL+XdwIvZUOJqVrS4MJ08wvbEZg+kbFTiuSOvsIYBh9F2btq50zcKIbG8bgRHb904djNa
sifaX1Zw/2vAiJkbxLtxuJAphjcbNVor+qVu3HbqyQ/XUUev8F5rDxMGpOcQq3+7Lf51B0vuu5mF
klCnJdNKdRoy0wDKgYvR24WqczsBHcCW7uuZ8TklOS9XGFiBMJz3o6VAI5EmNe8bIrLA2CmTZlfR
ZS21nD8yV012cou93Ro8ZCk6lbod63Q9cAaUoA6m66RaJ9mDlh6S5EDSTW5cLbwepoMJy0dwFcxt
i13ZHwxOTUb+rRKfwvZQd6speUzUXZXtZHObmLSkT5dFmthFUq6yiHw5TvS6dAy8y/Csd8+n74AC
gPKmfZ4ZtqqxWJvplMYAARPTk1UcckI71WxduhBtydykD5W1Mxq4Kdd8rWl64dNmH62nhLIspm92
odte7IAE60PXem0sR/k1g5JSN5bdlliNIIzg4UoQ8Aa0g4xz20WzKeiSXyfjaqjWNbiUR/kCV0jS
kcSYiWtmt1+/y7cq7ocPYHF7iw1A0Kax6WpuDzCV1XJCdOj4zF/AxuytXYfFYelkwSqobskiGzIP
fuUbF6pGQmqtVmtSagX3hqpTc3GL9XzH6n9FgksjdctjUja57kQwRwTYDhvuHdehYatmpwrAzkxb
wNga53ZHDFwNX1kHewseTWXSLuqk01qn575dNfKBFHuNaSEuvEw22HmKTT4tpC2bx/eM+Lt45vha
yeukmGzdc5BVV9q3wjoDF/68Z83Pig4h4I8z51dbLImVFGLzXPmERsAX5bVIc/fU3GQ+FoZIgtQN
6ta6vfHL/TTH3sNeb17PvK3l3rW4gEVQWnVy3+gl8Z8Zbc3yvmiuDN0x5IveO/OJL3jwZHAWIy0j
sUJT0EQRbIseKMieHN2jpN/Kxq4sMMPdW942ri6M0M1zF9Ti13cpfVrSFoMvIi8xVcrBm+dkOTqU
o/HyspgMw16EspJd1t1OC9YQjzxvH1YbKbryqw0ic5oQB7bFc6mzRevB50exWACmSs0kLwqkU5qB
nqBTfwMDXj3lP9HtlcgH6nMx2acIZXH7i08SRY9aTTK3j8AxG3+WHYAdKD7KNzGFreaW9W2bPvLU
CV284Vwz3OeDD4ITuu+AoNOkiZXIco7VcjJkkxqfUq3oCL5N2heaNFxBLn/yYLXQKjGpHC7bZ7+0
got4Pn7VGpZCNXQRO9OgRmBvftVX+J4Cz/1lyvloS5LwWjX6MzHfuFHS8Ufgr2HrGAd2rLupRvL+
9RSap+eHVY2boHNQB7pJtwj42Y+x1lyqN5RQik9VNosq9HJYDWxbm69H+Zw85zgO1Px3+iwK3EVI
1xiDIkRQBk4l/Q0DgNEVrgAIfPOGElPsSSukypcWqxryNCqnLUV1pTt3r5+XpberQD46d/BBzV8k
SIYK3p/vjWBdIMpg9uy7ZqlHTtbW+k6t3NxENgWeq19xQk/zrSBc1pF8Mkp8gftwOjN756/h3ZOf
m0oRLFGVtFAN0TC2iORKenGawPP808AgbhkmpwC2si02/q++goHz9RuY4XXL4ehdJAtGRe/NiO3j
i47NTBMnK+feO+VSl0NpLSlN4JSNfO8lPl7xarhtZKVaFVn6QgsnGgYxhwwvTo95xy5edAaMZ53m
Ez9Jf1AA9dtWwwaEzv50AGkWsrBIWh/vAkw3zkS9y7r7/KzmKoSJZpuwl96cjxcPWZqmO5QPR3hL
YMNK0oeVlKlry4t3XpMcNMGQdhkmtXYJxM01/VRY+xU1pKKMS0Bt+cMIrskORXknF6a/UcwLmvMF
NzKGyNFa4OWacu79vnldfnzBbzIr1KHUc0GSLiLmfvRaD/yReBp06SrAwr4vVfpnzLC+mCLvDsKU
cCunk0/VfTC2SVBkq6yWxU1k9ldaVDQXw0CyEHnp5Rim465VJKfwtEOIrtseRTG48bhPp20nogBd
664Cse2v8JuInBzPUufM/Jm3ko93A6pQsXQ0xbpu8M/HV9DobWSFmlifusgqN1HA0/eFOiS4yAww
wvgnhtGjoUvtWq6JjTwfIY2RxqjgcmK2KmsxsxZ6slFUljN81ml/JwXnT/o6pMgNHLG8bWTIMJE0
puumK0ybjhfPlQdO11/fyrIWglQasejMT5w1HLOa+eOtiP1gdVZaWMeoqPILIezvZULNVDeuNCYS
3uhF7SRhu9Xg09nKoPVXaYCgBWu1eJ9I8arFYmSvAEngoJq7yJ0iV1bY7t8u839bMP8Pnr7zO/n3
LS7YFzXBfxxefrz+zLPw5X2Xyx+/+0cvpvLbzFNVkf7iTYjqiE/s9z4XujRpspyRx7PxHMcvxvuz
F1P+DTdcc5bzzycyTtH/6nJRRXox5bl3n02PzUr7J62YvxvB/fXJcN5jmqkmPQNz7RRu52IBEEe9
lINmSBDh5p25xWZeuoxG+TWExOSPjxESFJDlozNp5rNUF49BIOx0vSe9g3v1Jguqn5qPfTQNdjez
8iu1a13Lt0qKPbtWoTC1nhQ0v+s0ljamJ91KY+0qWnlDk/djoRXqNUfP4JdGntKuqnI3Vxnh667F
ob7Kk1+4ueE+n9TeKhGt8NTg4XU9BXsx3tVjnMJB0kDLpJFmR6T0hNynXDbGx7ysVkEtu7EJOE2P
rllyXUti3ZX4TtejKUyHYAytQ5hmVmKrHc1gIg1tTXaf5NUD7IBDE8cHqQe0CQSdsoCANIraHwQ0
ouVMWY1GHbtDnuvXmhbIB8MfceiId6nVOWnj7doquW98IJC1ikNrCBmo4QF6VYUfQOpH13VevloW
FkMp8qyOXiJBaorLpmzJBuU/g1D6WZrCttDoPY3E9JvRiavUDKU72kyVdeuTRKXkfVIkIbPbOTeQ
VsI6Gfpv9MSj9JzuoHO+KgHMFCHJ7uLceJpSAznh4K+VSP6ZDSnrF+KAYRRus9C7yDOLWkGFAjgr
AM95aWJd+SEotcbLonXLibAvXr1KBM74KxerddgY9WsqCaJbesFgT3V5QG5mS0ka3HHeQk2mQjQ0
Wo3jHHlIbZCzn0ZaxZAkI+MYyMldUB0Tmf/DSzyS0WE5nMIBT+vEqu8MWXlpIFEmJF2GHGxgVHGp
qdTA6opYv5V8IoEMDcwWwuqqruTm2lCJYDvOvZsw7SSsJvSCS/V1R279bVAl+iqI4pWSN4YDlZPj
pZHieyom0mboaeUcJMpCrMGYreLDgWSXtlOx5FA69MEz+YLUVoSO5ERv3GiCj3K2My8EUzBXDSUj
nxteSfIk20QEDV9Bio4yx+Y9L9LvIa2NvTTVWAlUsJrMK2Ocrls6TG1J7qiTQlH0W2/bRz7k0MFw
olCvnSoNcrulQCrK+ffcyExXZaOxq9lpvEsrj9vqPP1JNv+LuzNZjhvZtuwX4Rr6ZhqB6BnsxE6a
uFGUhNYBOHpgXl9WP1YLerdeiRSLtLyzqklaNkqCEQDcj5+z99rNVy/WSgaqQYS32IzqbifGGwxq
N2nTPA65JVcCCYTVdKdJWDse87DWlbm2vfSOInji/cjV93SAbuqVsxtGDs4LLcY56pX2ZlTaF3K/
+3YVaN1oroIMSHNlcgc0TV475VUei68lKcAiqI5+sU3nx47DPlhMgjbkwWC+FTaaF1868XzT5Pa0
F74hrtJ6j9sP/2Y3H6YiwflCA6CW5U+ttnPUeNDDPQioQMa/RbBudN5cw9HkKkm+On3CIsWOja0T
24KrZ/YGIXaYtaZap/Y47V1vqvaO4w3XFhzTXTlWUSgble+s3viSF+6mC/TVGMdkFrj6Rq+9X/Zs
nQOzjC6zdH52JuFdxhVxvKK8hO1rr2TOj3YjBmxDtCXKG376RRKZ6ORTvdikUqLdnRVBACms4CVH
4qIBOQUJglcsGANyiq0D3mPGlkP3ojhPIX/NtlXt7EjsKNeFyf0ppeHzd9UL5Ccr9LumJXnxZ18n
xy6Or2N+jX02ASgyx+egpauUyHwdmb1+hc0gtDE2gVVct/CxAmanDjbyYRUVLc+ssdOC8ZuhjHzl
mzPAOMtv96pSPCsEdiLwtjJ858Ojn84X6QAPqpt1wD+zdxwFuc5jvCOsbBkGTrd9NnFbM+ZzcO4A
4kbJqSjNne8iFp5yeFB5pl34Odw9Rw0hJvr5m55px9byvk300UY9Si45QKYbz5HDBnb2VyNhpN6O
F7DAeuCP40sQ6SAC4RtixPbt+axBGV0Ygd66Lp191DaEVCwqpoaFvur6O130lKrzunK/RZXB4BZD
+dlzd96sPY2oqhlyznsFmS/Wm2df+btW9Xcjc15/Gh+1kvhJXY1fp64/p4kK/UUlmkQqnGMtOEfe
gDneLrSj5rc4RNIRHQPC01YNycYpiuKl7A2a2AMTO6Iyn5M5itd+MN94TTMhI+4xOxu/jN5qTwJG
CA5O8wX9q7Vyo4chmtKzpWcjLM1Mbt3UfSxwoa7KUVy7/Z3mRPaxwxm+ElAdj6JyvdWcq/baH+Iv
tiS7FU4xYOQgKg7ECnIX44YaNAo2hc1W6LrIReuOn/YdZm4XphF8u4CWmud9LYqq39kJCFN/3rSt
3gdrs/FC5vGXiVFd03YGQUk2ZEWbRncRchWBfUyIBFwFIApIAO7ttVf1L1UyOaukQiFPatx95LXG
Trnuy9TA8oMZZ3/R9VHdRDY7akeZDBe69aND1ioAraLS7vM2AT1aGBp43coJUweub708aYEdVw+G
YbdnYuy7a0fXMGomUl26IqtvR7Rtl5FMnEPZ4+eOBj/+Jcw2v2hd0JTQvov4FAO4A7rcek+g0WK5
crvZJo+tmbcynuLHCn/eIVAVCLB5tr4HjRAXOdsIJUUGCHEaeVoJcTdIK+ALK7rHyI/K51pp9lFZ
gdgow+2OTTwSpetk2a3fly1wUr0dmdbnct+YaX6bzcK88jUtITqK8bxZTOBca2ffJW21DRK9rlZW
DGgx8EucmB1WdtsX2bNrpyM4isY52lI2V62szdNsTc9aINofWZAh/E+lugs6AEYsFCy7Y31M3WkI
VZEON3oEMW7QpXjpxgHvVoNw9qCm1oNupnTEhyYkTxyv1cnK6mZjO0q/ggwQHyPeatb1um6vHZko
4l9huxZ5vnW6Z4fZiYgCNicodvkGTMSVNOPuakx9B2W7clUSOnVd33BU0YiP4fw9EkdPuHc89KvU
tYfLhQOx0jKxjFeS6KhFdhTgcQsYOadiRKOdOOWmyxP3qYWAeAVe+LkNgj6ETDF8H2DeMSw1S4QY
k9NTh1lDGuYgbm/dtJqh9gp1m5Bxum2HzPmaKROJB6si8WWJNu9gtyVI8HREFeWl8LKT8BsEwaHL
HhY0zz2w4x184xdQIYzu3HDI3JM3LY1HMz8Ubd/eA1GHkTGEjj98S2V+0iaLjTofDmY9pFddJ53Q
ayObkqxiUSKlhi8W4obUd8KE2N3W+kUZeyOLinmsWgTrQw1goklDD0DHjUfU7anKZ8LtmltQvGsL
AATJwjy3ObvEHHfDbkjzH+5omOtu9PL7SfQPjZg7jAVWRDhDLDedhN1RFBGBssGpjIxiqyqzvNKC
8lxKf++79r3Ksi6gtlJfxoGMo969oc83gJfbzEIr1vgzUTcU+qXdxAAbgmor/fGasJe1Xp+NMqMO
pR+tEl7kRMtLcJ9aee9o+joCoG6bHPkR3la6B70ZO5DQktshauwVFItxGw36USbiYZ45gnpgNYGp
uvLojZ0LqrEMbsYIjZ9rCjwu+sZ34gfLrdWFN7BWVrHB4bUrpicOFU9s0oQcViOzGmdv+r/Ikw2u
4GVGh7FsePT5s89a4S+EGHaJZGCwP04hMM+XSBnzsQvuxiy6KAdtKy232QRjM+yR3zBvdUBHjnrJ
J5ermT5R1jyOQMtR0PkrbMoh57prc5wLXMEU7KW6Ev4AQR8SoqNE8jMY7IAaKMXEsGwu7YOBqfjC
8rNz4SQzp3BRrdLo7DT3VoNMP0j6s95mF5M9H625K9bzgssGSvslQHy2DloElpwyvBK8JHktULHZ
H3WGc/3PHNy8MYzjt6xWyc7W55ORoyTQSKkafB6jrg2KDWzSbJvJPkb8UxztntqbvUvD8AADsd3g
/8aBXY9sDPwIbUSVXrsGTHP3kihYVuD5qpmhvXpkIehBu40caChZkloX9aTg3/zz5sH/a2QmUvNA
VXBI/r83Bk6Eh/SvyEz//T/9uyNg/AvsDAQLsv4sIApLRN1/dwR0jhv8a4PI5oVg8X86Ata/OO9b
C8eAgYLrLNLu5t+ZGwudySPfFbbCb16G8U9aAhz9X7fRwDPhXsCjRVQvsZAc2t/0BPJUpHJ2s2Jt
6qqG2ctiq3WYBVWdYneaOfwyOIjpSK8I49SBCDT5g+dUP6Iy/9ZP1hFu/DMVcrBxJpro+OoX12Zv
rUoH6g6kaetm7ClKut9Lvdk8RwhztpPHrmBME05P+DmaGq6ilFMfDIyHwUPW4VKdFo1kcmkl+xg9
13rgNDMRyrHWI+PK7MZrqU/Juu/LYSl/z36dmF/q4UjH/DimdXSstRibd/vT/L0rJRR5UHExyRQ9
5PaOtjZBWNlyruxWbiy+G8Gwj111CUX5YvSyJ3NxJfcyOkW2spAidwejktGmD7ILAc5q3bnVLd5z
uSvSvAs9eKj7Yc4vOR+bB6HlJ88rL/yJPYlm0TlJnJuOYgnHub+iCQOBNCjLrcrSq1Sb8k1vdWJD
TM01tlLtaLMVd/W0T3vN2SG4KHZBKjd+1uy80jOg2DRQtSOOrKb70Db6aq6Ddc3Jb5WC60kDyvTR
sr5E0Xipqp7XvLzVCRZSXbXn8E31VR8IiWO0bR18HSEiQgg/6S4GtjWQp+xokL5liuQ6re7yTPAn
lXcfNIyEEqiokxeUa9oBJE+4xi6QhFrApeU0pe0JECrOk23nxJZpG8BAyUZY/DJD9JLV4zr25l21
VClZEZuHWFVUTM18KGLxRdIsKaSDdiaD7AqZCY2GxQHHrjcpdkVPetikujzM/eyAL3JvFmqvQGsl
+WLASHcFWKswsjPw8VlzqlR0GkCfrrWUqBWNMzYFXvlkGJwvsgJTMagumvVI9RvvZ+Kj6rArgWgr
o5RWHKS7xNuJtHvpbZpjSzVmNBNbhemtK5ntbMU4vzTynW7ieILUsk9Vj+2I+i3Xp28kNe4mXzXb
qSsu5lw+aE12Ld3uinoyJJbkTuC3FXYewomil0AZZbbthpyMXVLhSUtStr3B9r8rjK+jn9lA/nGo
6UZRrDm9AyRmgjt4+l4Y7S1664OOWMVCJetq2bDqwfhCL9fZUOEbQzxwHkThXVL8cerp3FvDxz+V
DeWFlqhoU9Rqn42EAgjOt9NMYzz5XcF2QShbh7OgKTeVHX2pCqQEVbnxJvE4THPEV9F+J4BvVc3x
i21qD1NRqKMV2eHU2y+z5z3XTXuKzPjF04FQaaNzZ9Ze/tK5CTY/AT/XuLAc/KcS3e+k9mZEGuw0
qXBwkl3qGld1Ue28bLwJNCosfwouCGy7j1V6EylzQ9reF2VGN5Wh3VIkQrOqV6aasnXgFndmCvZd
ZMaWCMudq8P9tvPg0SoVjnCLokc8z4rHe7bUDZO3EFbDua2q/ZyWNmEphDGAXTOIKuE45OxFxZy4
zQ+p/8PM2VT1pvwyGBS/ItNXlIIRBriu3/oFi0TWtWundaG7D7iuXGm/+F7dHzzbk9tqfLD06MT8
IQRKxxGh5pkyC/OOf8jWWedtpqZbD7P5lUdUcLw20VNg3E8V2DSDBUdp2pHTyFZYZn6FhKA4uLWz
dcvuTs3NvTnIq95A1VqPhDOXBmQNHeuEYDq1GwJqx7mK74lDoBbGcJAFj+zwIZPdc89YMvT7ZC9P
+DMD9yEo7mP/nooQBr9VbisjnkJtsG76pGXxxzq8nMPlaD7AOdu1gQgbf3opqaJbO2pWwUROYQIF
fN+0o7kx8kVTrK2cMbnU05HoELugmE3cE9CSs6TvVsJdhfvNYDUd5hAo073jFdeew8vWzQAphFmR
JidwrJqNdWAm9pUsmFs7n+mgyD2Kn2uyTx47h1OSsGgSiajGTl2zrEn7Mp6sFOFb/6MpLVKXIiAc
VpnedGP/TZaRu8NUuNw//74eipugGgBzitIhHUY+D3FiEWpS35RK38qZbo/psOR6U/84dPxTY0dI
hYuS6aQWcHDBotGN1nHQi2uWgnGJnnh0M2P+0o/xQ2MX393IvQgK9TLZ5nUk8yeW80Mt9EPeo0PL
u2xFvsSDXoMqIJoTMkZ9oCTkbU74uunOI42ZuhV7B1WoW+grZfWLKwKNikq+4wKM2cA4wc8ezvK8
PU+m/7LkDoX0oWjk1NZD4UoPOC2xTgK50zjY7EwA34wo+DUYvrudTNmxyiMDG4sk2qSe21+UKvo2
DvqTn+bH2YZLXhKZxOaGgDfwXsD/nUAMXSUQWFZzoVXbqh8r+oYAAr2oeCyMVG3dKLmGp/sgde1n
b+AhCob2YGNVbheyeu16e0JvbgYvO9tley1z9Uy79xZwsLfy/f4Sksy6tRIwEM148n0qfT/DZjdg
NmVARpjpGCBBot/bgRsc6GqsUsv84aX48KrhnoWrvsiyap9ZlNq98Kt1VXW33oAwwtd09H8pS8bk
Qsfvxp+konxpRVquCQM4tUF1ydaRMYFufR4LfVOnKb3+hrraLLeJNt3kNW2iofHV1i6za3zoR1n5
N0mZEf40d8Yq6On/zbZK1skQfW9GP1/1gXZl2dlLY/rHmHji1VTM6ZmKhuCeAMsDTenHwcbA2s6N
XKmBZMW4xrqflLdJJZ8MomTY3EnI6gv4j0FWbaAzbnyjv5RL2dV2F2aeM9NofmkBoOOZBKm4sH7J
ctxotX/q/Xg+yAoZdjfoO9vu+9CKDJrPJhbxpPrqalAYZ05CLg6srD+0DrpaOK5xO6gwaCFDesbM
8tBsBxhe+QQwKQ7agwP/dm1k87fE9b9PhmzXXtT5q87RryYv3QXV/LUU3CcXIUVCwgmd9ZRbkj03
ph2fLFSXzJvitRn0txa8RMRYcmdVPnL1qeFxLixUgdJe2xrAhKDriMsqZY/FOE7WgXSeLWvGWJIM
57wAyd8zc15lVrOTPr11ux9In5jTe8eXh0kVL6rn9FMHCY740VgbcmjXdQsIxyqGrdHGxLw4GTNw
/cJ0RLpjIes2RDkt0V0JEoOyTJgc1fRPojzd1jbDJD9Hb9c69oWSkDunhlUjNY5TX4s1mQaPw6hw
WkzK2llOi57C7BEmtDqkYIezHHxpc1XGap0RxMzn9uG6g2DxzGejKhgBsBdsm6m9ZJ079VZ/wUo+
sSQm6CuLZ1IQoGtpNhN8v8ENTZiv1qZhp0cCG2TLwTfD9JClmEJUk1+5kwWYxPHvW3O6dbvk6zBP
Z/LFwKimz17ntStyT/ltnKzfmDHTOadtLPqO+PddVVEKiJw2YbGAHSPvZ2V17oZ1MQnTbLoa2HFt
le47W51VJfRV0w9XmmmhK1DWTTuyMBs0HIZ6xGhDk9QfW2/TadoXOYy7aWxP0rSONPrpD3XWjwpV
xckbhy9z5d83tr+pNf/XMNvB2h0dWs/Vti3FNnarLJyJ/N5CwOHV0jywK2zhll9a66HIxnVfennY
6Ezqg2n4OrW4qwjdWhGkfTHVuiDKjRW/rfowcSdxSHNxO0zgPFWX0i+o0+ds7C4Mg/Y8I3ZcE+Zw
6Xr8Ek2a2msrXnqMUbHPdJv9W3U3PH2cwYX5o1XlvcBGk060YyWufdrCKKnmO9/3Bf1bdVdA+dxk
k3VqzOlJ8xCHQRZPURxOd6aoL8bUupPCvfKJT2mK7sQzLLmtw53hL4MPw/neBBjZ9ZQoH+B9Vprv
UeKf7Ng6RO7ieGpTKi7P2UwpBZVddtd9vphBpEaKiTrLgmJ4rvJphWbiKnJaiTK1Pw1Fma1NoFE8
xDnehdkJNVrK6ywTe0ejJVIFh7aJfgkr7nbo4zfgwB9SjU68aErnqOTwCOkqJWZQfuu0DPFFcAD9
4V/ofit3ss060CbuJTyOfMO3t2It2kZZeqaNz3Ql2FhV/FR6I6uOXnUHPZft3va9HkCC3jHFCGBZ
6LFziB2Wa5IUu/3UMd+rWFaPU9zq5FDkw9Gqi+PsjPdC2afJoiulkuC5J8CJjLeWAjdoQmBZx6pj
wlTkjbYl5yKnTMHB6yQMIduAR7Vpg+NIx36LiDQJ9WF6avIKO57uXMc2drWpSRljmZxCaR1ZrbwA
oPrgq+KUCJ9879LyaLtkz1bF22iXng9tjmFSHRBwHtSUgT0iWKuot6nG3FJLkc2omhymOWmI2RBA
TgeV3NRx+t0w4/lkd85ROla07hVLIoK1nQ3ea6enxDQIl+MoWp5LK5bXcew8t05tkZaXXrYaNnVV
l1sNg3K5XHFwbjxvUV77RIg11FstPwRGQK2Bo/PLJ8CdCQc/xLAypiuWOkFB9YyxAR2MlMk9r+sL
ma5XTKs5X9QSSfNU/wiqBAfPjH6reJksQqmtWm5rSyIu9uF01GoGggwdvdVyuc2wbXyLweRjvqpi
oEj4H+YKT/+UVfmFGRjPRlxRwxn8XxLTIH2X+Eu7zFoQZsyMRfzQzUg5dOEqjl5Aex5tMtHtYeVe
MOR/SuMbSSHY5sbJKQxn1STF3Yz7h2MIbVzy5SxG8AYU9Cbpf/h4dCaG3z0liIV/sL2uyM+TONMM
wQgu7rNb17oKCghliv7NyvRqgDnNoaqmo12qo6vTztZ8Z5sQ3BXSSj0FYD748fVTEQG7pEPAoti5
E4GhZsKObt+0+tM4KIHYy94WHHJnaR3cAhac7atHEsuStVDzA4HjVDHTWbB6i4FUKSCTW+FZVyYG
JqJyd0EhaYION0VGniNZfpdzWZ6SRj+jlDq3lGCxW9zDl76TlfMlyMoHYzD2TRzDnDOaPROSTRxP
d7QRbIK5mmuydgwqE+JxSpPU5tz8KkroN11Dxmolu6c0vWSmel9LB+Bu3GR7051+1DMjkoajqU0F
JuDlsIPLVVZ1i42AlEoxu+bawQWS15AWdavAZ4oMeW5Q+Ua8xytLJEcieQAGvFjm48CC2M/qJumn
eNdH+dNJusGZkfq5742jPqJS0HtxFdd9fiAn81hwnVpOkFTc+GfjqYtK9xkQyx3hWpR1Di1lqCo2
2kDKzKcZ6SDjpeoZVN56bDOcllq/bStqEua6664B1pUY4iBb9AUwwxxR3o4o2GB5wwx3xvjLZHna
SR/wlbbOlJFs1VPre/rl5Nl3ZebT6qXtCmGUCgDRxz6bl5Jyk1vlD2c2IdkU82WdeOvZpMXf1dVe
R3sHtWdtiB6KVnOHcKDeFtOzkzrPnvK8Qzb+SvPxkNJJkIV+papuvnRmDzWK9sPgN3q0yaDVdf+p
UHO579rsRyn4FH4/9ZcTUOgVEdpr042H0FOOj+QiNTf5kn5YBcLYepkklyOmW0cQl+a69hpYqLYz
6PNZ9NNh/fKiBEVi/qrjIeIrW1QzZit2pl2mxAv52tFpvPTkthYxV+S8ErOGqcYW2oyC3vnyz7vG
/39S/wH+oh5FJ0bn11k0Xx/3mf/n/1jwyu9Rlt/9Qf/dezYM3UdJ7bKCOthO/3fv2Qj+BRpQZ6tC
MA4mcnFu/1uN5upLMgA4m8C1DQMlMEK1f/eeneBfaBPBCiIOdvAtQb77B8kAr+XGBInAiSWsxiQo
BkIXzrrXoke7zgh77hOO/uUYrNquG+gcuEeVQhkSS5LoH3356/9Suf0Zl/Le5ehz8017Pr1d740t
AvOF7TtBTAYUx61NVbKjEhZD6csklQac6f3XwIP0offjrJe++R9au98fb8ljWAxIgE/NN9fLGmT6
ylmCeTX+MgxGe3amvLvWc4ZVU9PkSHbKqT0EcR5tA469+48/7/Lz314/cIhOWSxQHgrC119vJrvE
8CvJlhlX7kHp4G+L1Mk/0dG/mR4sn9LUATPZrqcj+fvrKuRXoW8iWcushoIReFNuu8Kt1lJPps3H
H+idL5Q6y+eRocTkkX4jua6rJvWBHs/EYCNuaQNt3khHYZCfynxvJOw86J6dTTtoM+KDofzkk76x
tvx+Xk3mNDqPfeA6CPZff6G2X86FcmhVqVnN5Bm6ucFs2rcsWq68bKvYkfVO1R0CLV1V6VnaMdRN
7nFHMoSmYlTXA1ihLLOz+3kgRXYdkbSchKCcyC4z7elHIjrvRa/QHn7yLBrv3SZEaSbGJ749/CGv
f/c0YMIsyUPjVFIFxMCRu6a6NtoEqa9dy1H3V6OunUUhjDCO03rlwto/8HAX+6bU8ivem4RJLC14
TYjP/PqsJ28fVBNLrUfYqLUoupf//oerd0z8tqiEmEPN4GwwkHe6i1BG0bTp10lD6aUST4S1gmL3
8QP1zorAhUmvIQOFqd0iu/3zwiUxCGLyrDkUlddtvXaaD6ofprDoxx96/5kb8a9bwGfDU2HCDQdd
REDW66sJeybdIB/tcNQFcZxmHVxz0lsMAVX1iTT+r1d/uZQN0N4BiI2bZvngf3yjhnAbZTQIJZ2G
Xm+Oz4V0bz26//jrW56ZVwsMVwFzzORQx27ELvb6KrOobLeOBR+obaHjG60CLMmxAOk92qF6XhMz
3G0+vuZft2y5ps0QlZVAx7Xz5jnWjK5J+zp1wr4Uw/VQ5Orc2yIG+F5jnSmM5u7j672xCfHSLxd0
WN8WuywsbQaxf36VMutGG0eOEybE89ERJFy0llESGrafhO2UfW2IXj51rmq/SN6qvWRytdGcIvtk
NX//F+Hp8ZCKuxQNi5vmj3vK0VdOI3LSEA/AvKdPoc5RzlF8yOHsSIaTTG01hvhNXq44BqtDnQ0F
eTrsqh9/JX/fdobiLnu3D9MFhdabb8StqipWkiCpSiETcROdqEq73fg2kD00TwBKWzPafXzNNwaJ
5TZwUYzLizp+SZx680S7hcWIh0E2SepMWjJfwA9CHKoz08VjSMKiNdjFLtKW38GPNrpEVJLhPtpa
8dysXZEW+35QRLR51qWlVH2ip2ABXXHaTx6Yd74dXgUX8CnBSzDI3zygnbIhj6C+D7suv3XdfL4h
jFfekn/8tWwTGroq9+NPrvnXxoirAF8rmFW+HPMv25/tJpEgZkInP0WpE4I5jWOQi8GTZfVOj8eX
UuNBCXwltpFdyk8Wm/fuzZJAh6OHx9KFiPz6yXTNMp6AuPPl6o3H14y71ZGVvRqlbYdNbnXbJNcM
6DRAfoQJEapN7XI36UGDhNF2Ns4IDrarpBvWAzt5Vlbdxg2YJNDHl+HHD9K7X5WH2YPFETz+UhD/
+RZh26ro9cwEY2PSWMlBqzlB05w1+r4KszI5qMgHAJb/pFbMPiFpLt/D6/WS2xTwWLDhOGg43qyX
HrntxtBwm9q26S4zUWOlGqf6WDU0cyMjYsrKTng3OvCBP/7Uy0/+6Mpv3p6G+ZHZKpeHElHaxreo
zzoSQTYax86Pr/Te488uh44EhJxFauvr71cRQ0oHp9PZ5EpwEHVFPTF6sMwMI945JownYc6f4c7f
u6l/XPRtYRYMbtAWHhdNfEvuDLvy9oUoXmbdvib91WZuRC8UKb93muPqn9YQvHuULJAIIYCC9rFf
f+Cu85o0E7zvZWVZoWJpuSCzsThkhd1vCz1xPnmI3ruVDtZTl7KFC7/dBpiKuLkiHI5YgcIjp0tk
O5G53z1q1s9qxqWefvvUoDzi/IjZcUlueP3RNM2ey5rtPyykbEMicXqAvD3joYZ5YDAhTVQuCTmj
v1DNNSfepAGz7EJHAPnxQ/XGJft79YepyllV99nyvd+V+Z97n01IB6IRPaz9psaGy0iiT2iuFkWW
A9yp/Cut66s1Kh17Mxe095lFI1eZmvjKytAs0b8YjyVH5cMnv9iy1739ilwX5utitmZzfrMpx1Nn
JylKrbB3mICDqD3UfnWDzggYhpiRc0xyOMRmgnbUEWI91ZiVgpolsDDw9H78y7z36rnekq1kLNX0
21evnVNd2fVghGaObj8qKpzebpXs00nzbtipmMEEzOc+vujf9Rj2t/9z0bevnpXXNTlvgFQiMxdg
3dJkK+aI84ODmcSo3PT+4+u996qz9rtwiHW8t78d8H88CW7Xx57XG1CRU9y9iqi3vSuns9YCIXL0
PNkUzoJCrzsNWX6b7T6+uvHex/U4AeLEW46ibz8uUfacgXzevqgsXIAmVnVh6Jq7tQd0lJrIaasx
el8Xy6EQY0GNK0KMl/yxGaBlsJDfq2rbV7l7cBu7YuZepf/BDfERboBcXw7/b6GGJj7ZJs8sXloj
c372BLavcw9+o0Iot51q3/3kqft7U0Pl5lCdLcU4fYY3i8TAsWDKiI8NsdqgXWGAg5S4GA8Cnw+6
HOOMLGedN0b08PGtWNbV128e113KAwcpJJE5b05TtjAJTi85rjqTmdwuwK91TyLMJzf878eNqyzp
YxbOSRag5Z3743EzlVY5tnCMsGPxJ7XK9daB1WXrOLfbg8jwCyKUl6imxQ9/9P1P1vq/n7bl6hT8
VHcWHby3e0ufyqGEJxcGWhxQujompCI/IrKECiFS6WeO/PfuJWZ8miS0c2ClvCnkyDqs7UzipQwY
w7OXEUXmzCBwxlymHHhwcQln0UENOBn/+d2kCbkcK+jruG/T1yxh1jKNubJe2MM5on4Lmwzw6MdX
+Xvv5KUlylfHY20sR5fXd7NjkuYzVOXzcVjYGE6J8kpNHeNfoOD/yaVggbM3UBm8JXEQOkjqveID
xaRQhcRR9btx1tuwK/95X5MtmoatQ/+CwhJv/+tP1UR9F9s5Dr+e4FHSW7LvcS8iBtstvbAJ19J/
8MkCynwYg7Se31b7syvmtncwOqm0AY6hOIyaAR5IM+MvH1/qnTMvMApE0Byk6FoFbysQU6sUWxZs
/mbQuxAerb8mJldutXbA1pONaI69FNuLXYhHbTCJ1ZAj6tS6dv6j32R5cFzPJ9f87XJjziqrLaeH
YlR02XYQZb+JkRGFo+FjURwkvg/83ddZUVYkU8ItcavJXLcAUOUnZdnf2zwNc5gZnPQWdon5ZuEr
Ndfq6UUY4SD9fl8WwSL3W+Wpfk6ll+1lLtpPlvj3llqmBz6lBX0Xap3XDxhsC6/nJAksra7bvWf1
WDU7lW0/vtnvfS4G506woMkIZVle3j+WWn/KGCYJrtJNSXKw9FFs+CzdWnbFjbP4lkgQ/SxD770F
jyLapVnGBflSX18zcQ20yMJeNpEp2milVh1NMwZwbNn1DeOJfsWoQN+5yvc/uYvvLe0UTsvOonMY
/X2m/uPTqtjqbKeCspJWiAlK5N4bORgFMtUy3vRR8dmr9N7StzgQDBwH9hJR9vqTDu2Y2oPGt2uR
t7uxJAiwxCkIqfd4uz6+kW+4fEu1Dp2dVEsHafvSkXjzvFhCNxFFJry1jTaeK7i/rb5gK+oEYbGK
azKOKxRkxSHIjQAFnB5c1KZ/T0ywtm0c3DkccvwbNxrsVcz2t4oNsspmOAHWPKb7gUJzp+elG/ZW
cq+LCIMuU+d7EyXCKanabOu0kbkqdH/YCczZJBoHTAsaukXaNA2HJIV8J825PjmDj9DVQ+MXWUBC
Pv4Wfn+jbwoUA9IDudc+4OO/jgZZIvUqik2OBpioLmQwdesZoRx9RFcdRgSxgLGadktIrb0V6Fe3
fRPl2zTNEBw3SpGORu5x3qKJ6Ou+OKkpBlWIhO2T3/OdB+PVr/nmZqEmNLN55BWIB5mFbmU2N7Rj
Si4VzZ+sI+8881zKZaTId0L3ZfnvfzzzYqEAVATyAJzRYa3n8x2BydlDy/iMxXQmmOXjW/Du9cDg
MmW02IHfog49L0ITvxRvQdeLGyb07b4RgbOtOwkVWg3ZJ5/v3a/Sx61j0QBknGm9/nxaVPhB68La
a2ojOqdTjjqGrvKmx2z6yTv2v6g7ryW7jWRdPxEm4Armdtm2tGJT5A2Ckkh4X0AV8PT7K5InNhtc
u1do7s5EjBSk2ARQJisr8zeR+bu2q4u4RQgxnB2o45tn+QWKL6bOUg+1fFqzBPpctnrWOy2AjO3b
MsvflDoM38TSfqdKPR8gseY3XmLFr/Kq7/7sHOOI6X4tptF5HHQMj7Ie8bDZZ11VsyJlNnp3Xafj
vZW0SM+3nYQUbg8HS8dS7VXo6Gm31po+TZJ0SuzRr0L+XVrN2uz7vgufoMq6nNJZIu4Sq0fxwLHq
CLrDOqo3Os6Hu7hqajT/IL+870PKJTtKpuGrlHzcQGSq7HVVuZW9q1I3+CIqT+OpLjxnPijRVv3Z
CZtGnLIQ3QfY8A6gU4EnONDFsJSf4qQq4WS3E80JCJvn3s/jj75LfQ053GD5s3ZrQP5Er+HUial1
9xE+oR9rLjrVKVZimIiT3YiElFXIzwog/nt7Ec4JDhI/NjqV/6rDG/tTvOSgmScyu53CTJI6ECjU
xtFLs5eBB1W4BjTzTyqmvNpRp0/sve/7BAIMHfBTSxGSubLkLxyiXP4JvjG3Y06XzRJcyRjCqR8p
MdKJQVs5+LOvpvzoTT1Ifzheu5m29JVnXlr2pAXsstCc29uKtygaCwYyz7QbbgjeEIO1GrPlKGkT
XFn2Fx/lUeEAbMnq33YBRN8nkTtLim0TEaTpMLCCmNb+ua5MzsvB42L8JiUACUWLA7WsTW7gohID
3nhGCCUusVeJpbi368y9gYL2MLbhBG0bShTYo/4UL6lzHLwl3gMaFHfA0RrMEr0FngJXKKDk4qRW
ISEKoxz68mtemnBBHm4wBpQktqCGNRq1CxXAPiQp6olLOVToTgfBvpVyQPK7VA9zEV5Lhi8EHwMa
sbnzklNQlXsefBRewzqcR+fQAF0t4IE302kojT5EXRVBu+u8ogR1nU4ZNAqdfpiLSD8tS528Vz2w
UsOnqp4COqzXsqqNCPn31ANNNjrJwgZWw63h+ZvVcKn6zknsQ7nm2F2OM4ivXbU42A8EwII/llze
/T2IY8AQEGKLV5nnAZSntIcHKPjDbxAs6oc0D2CeQGy2X60a5Ro3DMdPGW7Hb2E85d0uITf5q7fG
8IPucv+fyVuw4nh5Xi+cXTRyjOuWoPKA5uHzDwHn1o0NauqH2grDU5gvn8du8vc6svNTPAr33y8j
F8U/PBDpcVJx2MQNTh4ngb3JjI42SPFQ9+D4bZTSkix4U5YhrOWGLf3yN17YzS6ZKNcp4hXybWZt
/5IPDGs09w2KEjQS85QabTvuV7wabyVQ8iuP2mil/1gYZKIgDEzW7W8ryKBfW0C2fCA4mAr8G5hD
vKXg7yngjp7lYgjYIjwVq5WbXB3dQ31pTla/FJ/DsdVXJvdCVen73Y3rGzBmUFjPP7wYVTwkoiLn
auKe+AKDZ66z9a7L8TAtbNXA1gB6CoIPeKtA5+3lcf8dDILOnG+H+ATQAKOuvxl4FRbClRlFVA8S
zj+1M+XvV38V92OiSiidwntbyohydgm7M4rK6X23drSpZMdQZYHadRJzMZEHXFxGe7kSeC+t/Ijr
psHYgGHYLsVVxxVEHEpdVt07584uHv1Bn10ryu6qtFiuHF4bhdjvC4MJcNhqlM05NjdjAYGVEsdC
9USPCYr5aD6CZF37c27XyDPlaKO6TQvYx5dPgwUIcvTnK90Nk6ptUjmAOfRXAGrYNn3F56vBFfCK
oQi4h9Rs7lxVmC2p+ZrR7oU153Ed4TDDixAkw+Y4C8JqdsZKucjsBM7bdnEXiCzQyqpZ6hMYr+ZQ
2vNw2/h5ejv1xMuX19ylxzseDXcyEJh8W+wWjaGsmmHIHNaZ0luy6vXQ2C2lm6QuTz7+6AeKDIhi
wZDostB68/LTL614j4/nHubRrCNPeT7GWVXivjFRjssBJ++qvgruJ3uOD0vkGGnHaLkxRXlqjjo6
RpVGESUsqv2UcJEsVJAhXlMBj83Fu6hT3ZWhMStsO/8cMHRgqGODpNnMfx7PK6h+zz0sIXyUbHWd
NwNZyS3qR6xFD2bCsq7X6gGXHkoTA8AjK5+0fvNQpFuAPgUZi245TsNQvvIm3GhyhHdvqmkN7xd5
ZZVvVKl/bDSy29AztzGDeX0+BYUfZ1AEeWKsPIi2gOtPLjB6yliIgGQhpkB0EyeU1bL6jKUGRpNQ
2f8o4+EL/jlgxUU3XBn4C5HGQwKYLIFMIfytHFzVTTC1KKiAe86H91YYTGdr7j6M3RCc3boaroQa
84HbeaZZzEnHLZhseVOnLVPKW17VeNiRC8i9neBGNJFCBjFOni+v90uzGwB0tckIqVhuITpdIUUl
e3QL4HqWe3tZcXPGZntXttbr0q46QCgoA7z8zIuRFEwwhZ+Yx5JLPJ9gwR6v0rjyDnSo5T26jnRk
MsTVlUaNdJkhcbQK9bBisCiD16u87eAqXDk8Ln64sCPUNXFe/w1KWDT9qIqJd1g77HvlKtaDrksk
jJ0amoZRplyv+dhdfCRgKAN9gQMTbZomhZO3WvuawLpm8lVDqknWNABeSSGYg5tZsp1UcI+ujPal
1UQ0M2BUB8PRbSO0Hfx8KJ2ExVt6yW1fwQeFsxbc98mynqMeWkc5t9ERxcIq2yXQC08rWL1dKjEM
RUMrPtqFHxwV9GvoYkzQy693aWuRXDADJBoksJvNLquVGyFcogN03/IYDN7fOULXh1jk1j3iV/G1
4GLW1nZvAYtDaIVSCN3hTXxHpHkEXul+n4To1ikpPASFU56SqO3Oidd9zYNS35UIcr7uyhYvlJoY
1M1R84jeh9oZOi65qLp9eRQuzhF5rUMTj0Nnm+CKTk0N12//sAKLRCoMgNpYLQcZes2V8b60CL83
AwwS06f7/3zvpfGY5zlowENvIc4c+lVJEXkNsXfWNPLg8t6nXn4NVXTpoWCFfOYY9Je/TSkKUNB5
6kv/ANVPHReNgKocylPsOMYHov0DENQf/35AQdahmUIJ0aYE8PwztTNXRTMUABvSEAuK3ncg8PQI
Uow4q738qAuoNrDBtAsFFFIuRd4mSc+9LBWIw3kUzmzvc5CikyDs+H4q8FTDNY64Vsf5MeNue0bc
Aj9DqtMPTbPYp0hMklWOoCuY++62I40+NqtTgSum+L202ZXIeym3In2l+Y6CNKoOm81WpGNalqNE
1MFaQnru6Zdmcoa7bBh6KG5leTeJdUbYPkMu1aXW9fJAXeih0MWgOR0S/H3ouc/nBCHMZkpbxD/S
aJlPlWyBX4z2DIlq7M6UL6Gm1WiQRnr5L3ZXDMySJQiRBmGl5w/OFGU1kVQ8OENKbbCjFOIwMhdc
U+R/8yhU9BBURuqd6vTzR/mtB6uvZ6WPSTPsI3tGtS1zl2PUI7P18nB+Pya3oYx6JSuPmhqdXe/5
s7KoglChKVy2XjG+cmDVgX8f12NsOX9lUdM/6iwu7nrd/03HziVpEiiKrLE+V6sLcnE6opFvn+Nx
hNHbeNxcEkwNKkxbAooHIJAqdZ9yWpzTAP33NsPv1LJ6/8pXXAoNKE1zu4VwwJ17s3mWwarWFA1J
08/XpwwJnqPX+P1dH/bDfkrHmawAzZ+Xh+5SBmLsXSgqUIskQmzCg2ctU9mMiqHrp/y+JHLt6gRA
ig7b/DBIezl4lf801UF6bltZ3c8tqnYvv8OFkE9wMkBAUMD0abeLknZaUoaslM5CosIBIf26i8JP
uYZs//KTLjXHf33UthEsfLDdCLL4B7gaSGQ7eF+GSRvtZqEgUo3x+ibwUWpdHSGBhJXqpqnjBIW+
1DtdeRMzm5sl6wM3IiTT8wMtsxl3qtmxLhLXPzjpDM5YAkPohP5WNirCB6iVZ+Sxpr1dL1QcAsva
6zh2r+zQSwUeCpIsN9rUwJG2zaUWMzzsCxz/kLUKSWEZwh1xWgtyohSHhhRgJ+YZgTFytaOisHtb
eR4cV5Tb9gv0kCuTc2kZADQxfSeIAJxWzzdxn2uUIgCj40WWYvTrWuVtkcUcWYN3rW9+IfX5TtMz
rTWX1u5mxTWqWujQsOKKNs52NtCFozui2fHyHF/8IDp3P5+ydSob03BplDv4B8QTCBsiI9gKlKpR
jr46lSbCbZeTqcUYaiDraYu1CKMkHJF7QU6qWeSXgBLQHlQPtpwA4G/HuSRiOWgg2SnKaBESIohW
U1/OJ7CVo6yyczQhqPDy51/cbJROILnR2sYSehuV9TDia8SEBvSIgEaB28u8joqBO/QnN6iHv/Nk
8ZHpbNZH1XbtbTaMGb6+0r0SWc1e+m1wAogodA6pFm0xWmkxxM7Q2/6haQN0L3MlD2Wc+rflGjfI
AAC2f/nLLz+PB1IpoK25xaCJBWDO0Jp9VXRwuOu+ePSmLthnHO0cH6W4lsq7lz6QKoEgmTdVwM3R
0XkiEb2Gu9TZb3yvQvOo0Z9TS4nzBGOZxka9om4gyuiYp0X/qIYsPuV6LJ+yQWVXPFsvfjy8H3A/
pt+xnXW0d5Dlb0f21johOJME63ms+v7Qj2GLgXGIe/HLo31pm1EKBEBhWFuknc/jhrXMbYfepHew
vTS9q6tGHeCQDvsw76+dlt8T2O1KcsFVIf4ITM3fXlwR0k+V5eBGm1L7Pdrwi+j9jvqYVWLYzU06
HoKWyjRa8PEBeRZ3X021swfsbp0Gy8ZydFTp0S0d3AZk192iAVc/RD5cxwgB+FPZN9aB7jvqLL7b
3KgMe283Veg9+FV77kWd7RvtRafMCvvXFazJU5Y3LqCU8Fp97UKCisimIVqbvii3j+djuvqI3k1o
vyPVX+cHxNGxms6y4IwU2mAEsygul9lyO0yrvBI0Ly0fcmJYpxi8cCndhGYISnE0+AgLTRHW2iiR
jG/SwDKaS0XCLcG2ryzXS1/qA1K1PfqBXrjNiL3OXkUGsBjiz4Tazjx4yOdkD6Bg5O3oq/LVNKB4
jezmcMWy6+KH/u+Dvydmv3RykBkOc9dH8zsbw2Xv5hrJthbxZwFqDKl1L7h5eZuYgdsuXVNG4/8h
DeftdTcTBc0xG6QFIODyWySa6A65GzLzdUH5C5nrx5rVtM/7MD2pIr7WZrx0N2Q2ufIKBGIRjdmc
BhZmWHVJBn9Yiyne2Umbf0pIh+/aKta3WROh0T+68gYXquSkfOne9PAmviQoce/GOk5Ptpgno1sc
oumB9mIYuBgyc5LdzHnZXBmrC5h1/GOcgF5KSOmfN36+/gunYPkvvUsVwi1ugrn5x9M9d5dQjOfe
oNC7MFK7ZEHyEyk09xRJOhBQqu2H0Q2GnULH61H1nffKThFTnsl93788mxcPV1JlRpK4z4uaqPjL
8nFGq3cQWnQPTW8hfKLXyj+2tftPjij6SQ3digJtH32s0jI4YdqmdkEYVK/tJBuuHK6Xwi+9EajA
IZkHOJ7nL1JnYljSGOSa1qP/IeHmDp2Euh4iLfaHlz/60hL+9VEmrfvlm0UpHakFzDPf4dKOPlq5
r63Sv43WJL0LpiA4T7P/aZW2fcoXaphXDppLID1zYyengSyCJdDm+flc2LHIWsBYZeoelLsgL65s
aNa+aG8nKCvv0sgdH9Bka0h3iuWc2k1220VruddNInCkl//UbvGe9evfgc8UUCK0f++rbHigB4SY
fRWAji+w9Kx9b9y5qpQP2bQ6nxDCjQ6rPSNn1xphbVG2Z+yvAOm4afOQ0Bk9oY4QndCw9h4EbWjc
d93+NFXudHQdFKBenohLmAGmL6KAy45FqGGz+hgGTCInoJEcWdPbLIPcC1EvBHOcJnvkCLyHuZvC
O7de+sdiXrsTAkbqfs1lsMc3Z33dhsV8pL+EP2AfhocJuZanXgXu63TqmrMXFI2DrOvydS0D9yjm
8Fpn5dKihe/hmCyF83wLYqUypBy3RspTJrz6UmfDGVR1eabnMVw5YC5c67nSE3ZNEQR7u00oQR98
jqaZNtpSl+XJAe0CumWqX3Vd0e4Qem8OC/zcKw7rF7+P4OBQjwtRxTYJ4y87BW2CGu4BbRoRVtPJ
m0X9pFT4xQEd9l/c2owxHnPq4xT7/Y75y5OcOuRyY/GkYUCp0g78uySe3Tdl6F3LDC59k8luaYXS
pAFD8/ybIF/08HKJyUpW3a1bN8Y03kmObqisK+v74qMwP6ZNQN2US+LzR609xTNwc8yZ34K2C7A9
DUcSoTyLrlmBX1ge5K40WeE8CBKfTb5TL4KaY0JPYhhTeYspVnoWTjvsAb/CtS7pqC7W1V7Xhe8T
cGkpurD5DZrh+ffF/phGTRe7h0BF8bFL8SYmk9d4FMfXCq3fmyqbvIM7JjGTZWhw1JsPHFEViTHr
9A5zPDTnJQBDmYMbOdoYTzxaOVaVGv73qVqX+lU1We4eU8J+l0VGoCBC1RpWynjGV4G6bIxzvYNA
yIFTW5zwFYoeQAlGbwdQzcChvfZr58r0fsXq5EwnJz3nY/f55ch3KTMAEEOzjCYoTYMtWsrB4ekH
1AKWUXuTQ2rYddaYPgwV+ulz0pEo41myC0cEL/sS99dA2+WDj9TiPulgCNmqkAc8cTxsvhtUWWNc
LV9+xQuTC6SQ4rIHoAvZns2BjDhxoeyWxTu1mXWXZWiB+dD9b8oMEb+XH2UOvM3cPnvU5kCkluYY
Ii+odVzVjn5oLFcyO7kSYi4c+/SAaTsb+QqzbJ+v1krhaSMpYwF8QKgrDcv5PPYTFmawz4455hj4
eTXFu7jxOmxEs/rK7frSeFKPpV1JxZ4zbzOe9rTQn15QPtDDgCl3mxeI+8q/LTWM55eH8+KTyNBR
iqIDzVX2+Yc60gNJYmA8WZu279FFVOdhyqhle576MXP/ypby/ztnCUb+/zaVOA9fvzZG7+tXn0kD
5v0h60V56z9GcsmlNgYvGv8IRveHp4QVuv8xiDI2MxUUF7Ef4v1PYa/I+w/CSaZIGyH/EEB5+VXY
CwCvQyiAWQsu5F/ZTD5f44RhepAGyMQpCn7RCTY7qQ3kQmOtUI+9nnrYdlOkSzTkJLr63cEdU49Y
t9Q5ohR4rqgouVXYtPRPSTTX3ZWL6fc09n93tXmXEMATHUeSFRABW1ACsbUYTW7xSHIZuAWyfHYm
75D9VdYHWYdd8AhBfCRvUrKgnHNOF8T8P+IFFKHUGuW08WVdtrdWFON/Gc+5F70drSZfb3+Z3jc/
XuhXbbLfhiyCYBqYLhoVXKO+9ny3zNoOEy286tFybayPnXiCOYMzjac+0l/Ll0PtUO06qwHnv93s
BNkAuYYe68d//xrcppk526yh7cx5S9+iMVNVj3WKfvBfgzfP2cn16qLcedC8w9MEkSjAWrBJu/i+
sOdK3qVSt9FfL7/HppNjFH6QeolcI6xAeeo3kmFSyIJat4rvaqReMucuaGUpd4Gc6ti+7/J0df+Q
eakQEOkXC7JPk5XdbeFy2dBJYy9Xgval1yF5ohNMSZoOYLwJZjoWaaIKL7zrajds3k6ply0oqxqf
MdzX4tE4D69cpEwpGukyfRCzb430XEskwd+2iDAtV271ZkH8uq5pcTBLlGWNDwz1nu054i250okX
3k7Qvdvl0Kb9kJ4LmYoaxlOKE4je2VW1jC7ui6Iuvgk5WGicvjxPWwtvl+BDzmLANiREXrzdXtKz
1gF0L8TgJc6a5HM4eGNuFDDGWPSIYFt5h9UBugRl/iqcCgjb+8yPu8xHmzPsUI0qJ9UX32xfC3vf
LG1RLHtlWS3VRnyMsKQ9uhrW1n0qQyv4kmkdjccBKizFxFmGffmlxrXSfGNsteUXmmH8U05dKqPD
y1+6XQKQKShJ08iivk+99DcSpCUKoKK5Sk4UehzoWWENnrG99cRY8pb16DRWtV/Tfjb/rZorD7vW
XvZVeAKoEzfW3h0GI5P18mttloEXAhcFagUIg+sRTIXNwuyEly/QV+ZTLQuYbxYqL92d5axpBfc0
DV7pjN2789PMis74ljTptZ3x/JgXvMD3PgS8Y65nRLBNrMctTOFVgICpQw1HPupopXhUo0L6j+8q
u3pETniUb/Dm4bex9JBPWVp2aIQ3FfpyEuixeki5jXRnoGzVguGbrddP61hhQfHySJlrzi8bhtYF
NxOwQT4bmLvQtjYaotUOwHtBIKuzguiE3KmbgZXIxvHRGN69h84z6yub9LdFA0/F1NY5d+DiwGo3
L/XLhVJCWrJClU2nqV3t6BUE7Tz4kBRUS1772ahQEXemNn3Ppdrvb8KhSarHfhA+7sRuTSp6ZbFs
BAwJpgHh1OCDQD2if7ntjyduoUrlVeNpDez4ddROGOhOTo4bBUQuHG1Snc1vg24dkDHLegdkYjG9
rYthpN0ThesnGIJJ8DW2iuDRHe3KOpKLU7dyg9KDqqk6D911rjPN3ktzaf27s8m8PCWOiOocvFKY
b+by+ctYOriLqLgdh1OZTNH8tlS6CBO8ULV3FquW7tO6BKt+PXdr3n5T89AirVxG4uvLy+j7jnq+
jiJ2v5G9NPd2sS09A3eyrZ59Ts8JMSNdes7bSXHP3xfp3Kd416ZQ4zCwdkT3UOWySO9xMUohe+pE
63PdW4n/rcLqSbXXItR2KzJAIB9tsj5ql4SrTSzIYn8qMCTvTplLeRlVKaok+7Tqi4k7ZtbVB9x0
Fu9c9VCm9mWSTT2CxgLmRVX4VfiH77eJxvkpXbr3VVuV4jWVF1G+ZmXX45VryPd32YwiAQvJZdJN
LgfbAxW6Mw4SMppO3RjWHyQWBNkRS5J5gOw7duVd7TiYupCt4kmCVD82McHi4PvUQWT7GC4eekR1
4tV7hKcVsiajyE6hciZ9TBMH7We/XxsE+QtrvJXJGn5BqCPXdxoVhncqtHvUw3OaxLtUzMFdnjfS
b3dzp60Ce+AwHYfdoNP+feipCenwzucJYdPyU1gkr/LLywvKLNvNSETUL/gf/2BTmgj/y7JOyV+G
LhLjSTvrkr+1wegXuworbfHGY/L623wV+UNoW/WH/+LBIISgqxqNyC1VUILHhANJv1g2dUmbUYz9
Gb5pmp3suumnOx9hv4oE3ZHyShVxk+yanYweLUsVxKIBa5iF/Msnhw1q0i56pPi0IlT4Hkf38GOs
h/rrWjcy/hQuIRVptMzROKg5iuFoJwPw+3/9+aQrlOBM/+h3/ZjWq1LfipQ8VbmNW1c/aWfaW8LB
A6YTTqre4joQHXAqSf8d9P57FI5BCtI9IpVk7DdHptPrTkVRJ09gIPDn7eekTr6N7GnETjHSxCM9
csb2CDRluHYemVrYZrFxwYOGAWjY/r0W2GIO2miMEE6hmBAGpp+jzf0H78mhm9D0sq2CnhYSg1gz
O2FSncfZQr6HwzIZ71vbZnD+/SyEKE0bbgbNvC3UoxiReW8yNRIH2kY8lFHcfa2iOn7oXcvqvs6D
Du7WSFM3ePm527wJIAOSr8jhGqIs2NzNwbx2jd0NgpNQ+BUC9otuoj8GuO9/qA7T+H1Jv6vaD6lL
xTSdAqs4vvz47bWULUAZEeQiySRNRE6S51sAIlo+uGs3nspFVvGEWlc/H2d4duHBL2ixAHex0V0v
3A50Xx8J63ULxOG+VXLF6II49HpGwp6uXdkP485Zxqu6AL/HJTM80AEBBlAs2r7hNERTZyUZb5jT
fzqUZRAtf67asW5jVOTHPy1VevkBn6ZrrIxLY8NVHf58aBDNv7FL8b0OJ9TlYGZ7qv9jSiUuZAWb
KdkHTh2AovUbiJyx9MYdJB2IPChMPQRO6r6162CFDb444JMeBBz4Ly7M/+jK4XUhq6NWCiaYciF0
B4rBzyevy+Z19VUCvyBfy79nL0MvWSwNTheLW+NAnAu3+JQz8e+8xSluK+rT895z6vUaKOv3QEog
gXyKYJLD62xPUfwHZ8RY6+GUxkFmsZbrKB92Vetat43bOjSDlDBOFSj1qO4udRMk+nxgU++urGYK
UZuwQkYJCI17qFkt2xZDjMSR6GOLHl3QruDNy8lbj8UMj2+H5BzO2OGYzH+1varDnYWXw6emJA86
LVXVPCJSsBZn1nzzQdVOOF0LeWYynoe8ODS0T+5JnDrclJ5PVtbWU4+zJCAt9KfQmZij6sGyQUD0
tvHkU6L+MMmi+WC10dIdhCUHd5cWojk7raq/DjnG7Fdi3gY9wAEAcIsWM41XmkyU4zavpG1APtj0
9qdIjR4Nduw6PiTxiCck/Un0tVYd+eepCvK/IlXpRxhrNZwS+NI4hdUteHMs4hm+meDc71sd5tzw
mgLCfYljGMYitX2aJjdOrr33b6cHByVaf2amoWZynXo+lKgaor1soZDgqwCK9yGsqWZ/mCAxZbAK
xyV8J7Xu9D/SS5vyC67ZUfaGOrYePonSwQ7arUHo/iz+/p8q+xvwgBlN8nBwIMhQsynpZjx/Kx+z
LMsL6vyE21OL6Yceq4l7tuX2Uf7aTaoouJum0bI43RfywqeqXcP53aqmJBA4i7ZrIU/a95v2/cu7
4jv+9tnKo6D6HVzFYQ/uaFuiaYJsnenIJUdhNQP2ZR43OiqfXgqCsdxBoBf+TesuGeSsOaTD/6VB
N4fqASoWwYgeruC3CrujolGUNgS9dNbiBmy7kA9drpR/t/hcLcQusVCTufHjsbD/QUkLpMauHyNt
1VcOrd9OBDrk1Bg4MKnoQ7XZDPSyAowYUzs+IjoQ6RM2THZ7b8kmGY5lpIYcA68EtUNEINe2uaKE
ByTh+T5GegslNeItjhQsPU7v59OMQJz2CCbFeel6jXeVLseVwYqVpfkXahdpC7DYitWsP+fe7Ifz
bclxgLnkshbN64COvPykvteMCm+k5pT5s2KdOFNmimT03lod7S1bp3ZxY3cy1dOZHg5+jzdg3Or1
STe6Lb55YWdVf6R2u4pPRc95nOyokgbv8YTECoAXsPsl2js1VzFsbdc5SbBW79JmffIWngAjrKx8
pmZciziJj3XRDjabu5T8tTjBDYUl9znwCf6Iqlu77052NfVVfLanouTHl2WAmw0esTSPTgQwhAjd
8z4Zo0Md4m6BCxH3qolmUlyZpZPVDfWpLotMTQwRKJzW0DZJxzE/p4WFHM+OCn4T6Hf1HAZKHzq4
G8vnqcZ67qPTpouDsXhAcYkgPjf8+qjtoE+8czJbVqH3KYysGkZt1fgYyWQIJlb7um8QHDkgflaO
xU6UCSN3mObY/LeuDMbg1SDyzPwe1ztH3ER1HWMEXPpyBa8VMti6em3VQYD1KF6GqWufi14i3Xzb
BX6SFP3OQjtLmPnJudndK8tlh72xnZns+dXPtwUwSUvgtK46pAZX6EkIPBa5d+Omu+JEuz4lC6WW
EMxY5lhiVzRiZHcmYF35ZJZRpdp7W4/UGAUUXUz2EuFyNT2lU+Gk053TTh4LL6MqytBrr7AZc9vy
CwY2w0J+4sY/4Hz1nQMJIGRNR3Z4GXTFtzgtCuap+7n3W5Ux6eVYo113SBqwxUiX//hVu4AKEDfI
P9R8feD2cfvkorQq3kWjV61Pc9cM8lUcJOm3gNbA+AEhQ9V9yefG1g+do3GW2HGVnBDE6J018w3o
LM6Yy6m0zEOhknBMwVdswi9+L3rrrbPkpoIJQMzM1gCfogRp0djiQ+BSeD11+TKrw4QYxPQUIDTL
K1c/3jXzqd9+Cdukwb91KEpSjredq6wyPkvLdkbs76a17RBDRA+aXSFb28RpX6YUjnZRlPbBqzhe
89i7ddViKqalghUd39l+E8vq0W3jxNsluRjGZVfXVdVCUnaCNt/NSajGN7Mo5qA55rktcexKYVXr
h362JL57VP7Wvjj0sbDmczoIj6iQQVOOxR7LgFD8oZZ6wCprcHBvzWVLBMI/TJYa00t3bb3Pa2uZ
Vy7YSyS9ug3Wct0X3azqCcG4lm88hX3esrUgrYn5HRTblBjfiL5cnzpEvRlr3MGL9QkvFfPH/J7F
Q6UGsJXTvYmcfGUJVsB2+E2Hxmnn0QyWZWC9qvDbzt+tXWKOkLyBG3dTJKlksYUCskt+Fsls/lXO
umE4R5xBi28/dpkHApQf8rk8s2/dNS5mhB48LIzjHcXGrvwyIbrJe4osX9grhBgz6bkPfZWw1g6s
1WIovOJPx0rwio5X358/z4Q+b0AuDLDjTeHrPHnXzK5xPig58RQWCcBdvtoaAxHWUZqafaFFR+xM
aSQgx5KXMpjdfVfP5rRTaWRF+6mghvg2xvonf+rcyS7PTk/RONphjuPgu+B77VK8JwLO8Ttn8Vb+
S1h6K+IzGelu+5D03IH6/c95QiuOdsyOP20T2ms9c+D/+OA8w0RgRrvCUfHjtMie/l/ld9PfodTp
9BFj5hy5VeEpGoNQNRtt76K+BQN3dFQ3dUc/ZQ390w5Obz06w9CUzYm2YTS8lWMMLCHodJDZu8ya
0AwZp9W6L+WUztkhqgqvvplT2mavBsqu9LKSpJTFcagsS2EG2uVJ+oRlrcsLJ0VNofbnlvASwUT9
7GkwfriB75zGTfWHfA1b7ENWMDdteXCXwewjJad1ue/jXvKLpE1Nz2dKQ3NURnPkLPcyhDf8Bdi9
WYaIWfbiFs90AXUPY5c6fid7f+RHab1o5pQqvelrKJVga7arhQQQv08aSsYTgWWVAaVkpFUevGnO
8wcWbIPvBMwuZ+c4FZWbkWUSRXchDA02tK8Kur5QB3IT47pRuhxzHmeRZR0agDwVVdQfBxvJhdDz
Oeu8ERw6zoZO9qaCgKH+WtfRnNc/cyXfSUy4/nmWl1WRkGA2ljL7KFsWj7+fvW86RD+P38LAEXiT
H0eaCwiDrTk4vkmXfiReuHib82rGcYIfC2Vggng9tWZP2KtjzuKiz82h2qjRnJ8NsDumq8I/2AyV
H5qt//PUA7qCp8+e/m6Su/+vV4djs4mbYYAvJCZ18GrCvc2o47ErfjSJwP1//5slJpCwk1tt1kMq
FtN4aiLkpSyUMmySGFmrlL8KC2rmaT8EBVsWW7xsTN8tdrJWw4fCSnor2Cu7bPsT/otlR3T2R8Wu
7CMrJdr6P/JS+uMI/1H0UHGzHEb2YOTdFQm/bu+l7AcChLb8lh8IaRlwhthS0PTa28locgrnx9FX
hrVZN+Q1ZuvljR9Y+jgDsDcR6McTwhLIKILoC0UH+1jnlTlABdJtJbRFT3cpN8MAuI8kkRBBLz+U
7mB11dMAfoRhiJPcsovPmZuYUe/XcCBc7iddJW3NPRwE+OC8mmo3GoiNszTL3GsdcyyPDQ6M3an1
mpo/ssylw6TbZWy+goy6YiA7lrR/09mztzpv3L6qsYLF9MkbnNdpI0qGos1nAfJ8NyuLv73ZgdAl
98vxEJy/j1STheb5Gbit5HNuBWNfPf1MC5y8zOVf3bhE04fF8jw2I9Y10hSqK66ke7+W/0PdeS3X
jWTp+lUq5h4KeBNx+lwA29JuGomSbhCkRAEJm/Dm6edLkj0tsaZLUzcn5nRUdJWqyG2AROZa63dq
GxapJ9SHlraqCS3FkOjxArItMFTMKzn2xYAKpj0Qo51zO95qD2G2JDVFjWGrL1mmARXx3dQ27njb
+qRaWKQwllWMnKZQL4g/98DXcYah5iGCTaDNlFYhulGTzMqQDaO2bSQbSPu4kY5eKfBSNJb6aG8v
4ZUUu/WxlX3NR3OsDtJ7tKRdySNC3FXNyxi1II1NSVmbdrwkaEOt56qr1a3Ds1s9RW+EEJmWLh/L
Ki3qAEuML28HG4KXzBl9AJc4TV1lP5BVkQS1ocJH365WiPqaWdH2BHFi/ZCb50WRdAKhtS5yvdxq
luYlV9T95LR6o9ZWn4M09ptnL+D9ooFoYrvfB14nq8+2LHRw/SbDY1sFLJatHA/GTFruxikLh1Tu
1qby3GRAPfkD5LAGCSvCzhWOS9ow5qxD0XXBcKrzdV0emqq2Shxd23Ql0K5qc5MybGy4M9Zl2iM5
6cI8cGqRh2uN3wlh02Ly0+LjnCwmfyvXtmzciATVYphhT8azF4TNMJbztpkBmYIQVmdBsEVesKBO
vK7D6CKFRl99F3069tjjp+YaNyHXJveMC2xu6kze+pBydFwO9WJ0+ms7wPJm2EvilAw2O5E4N4bB
wKo/5EGn3h/Svz9n20ar1Z/swpD2AePzvNS2pWkO5bXsRqH7h7nBMmo9872lryzw+DUlHnLt2lzE
UWMThW7swAbjhTOyyursMHe1zmdLmwpmggiDeTVAf0orrbQWP8pKLZSJ5a12PHji4238WjW/bdlS
mAG0GGobrWAndl21xwPnBAZ5s362ZI9dJ52UYM4YgwBj29MOlXdZidtsyuZcJA5xbQgKHzIz97mz
E9aTbh8OwWoQJ9AbxeSGjuYRRYxtpXSkHvkeWjv/wV8N1o0r4rYzAdYN4VyazqDK1bJuVdtmvR5y
2cw5U0Rmtix8Bev1Ryo9sX2EjOWq9cUGKFY1ZTQgHVvGa2/qtJV6LewUYT20lcPTm6GTWudTHM92
t2PRBhzpLBSKyfWlPcmC7OVcKPid80Fa6qy3FsYiFlGyqtM17USd3ggpxwFu+2LG9bxj8Btn4upt
u4CEUXEiDFKqXZ/CL26NOapBMaHzd1jC9+KWPjEejdDNbTwYotwQql9pvVFt7UunqRoz80t1AJNq
zZPKfuWxs6PTN+P+K25D2MIgKctfatIYNn0TvvEldLemzcKcXW14/jR4nBndqPMNMVoYuaZmJRVZ
JCs1WY27fLCzNj+4mPQt/j6AVTZvMYSsmhurtxqTez1w2dg1WDWOHucm56ohZ6WweD3GKzeb2SMX
x325Lq9tjNZ1idFAkHa7atN2/phGIEQ9O5u+BqyyaE2Dld+yakhcByS2ahcV1K00SK+Fc58EjGxa
zVKEnAqvBn6gfN3y+hRl0Lh/O1xjqQluSO5rWiHCKimZqIR17K+sYfla+Yg+VnueteiqVDD9RG2q
/Wu5nsSlagdr0BrVUCykN4PXW2rUYMyzOun8QQwcEH5nqEJLb3A7rreF0IL0fJJLvJhfFy2Yp3Xv
cIFnLM5s+vg73W56TFoqbCaSZ0T6fXwXjEuTH1aRavEajZk2Wlhis35KO7TTxl6ihBGF0RIN6Of+
M2MC/b6p42b+mk6W4kGlCbdxb5ejgOU+JvHyScZ5OeHzt1rrPpG9td5zT9ZG23d14MzibGH82KDW
z+s1/zSTcaB/MePSqLbmiChFY7gcTElHXNLQtfgYTflQ34qyWd0sFIUl/ANzb01wkK3Lkm97NCmP
RlzM5lGr+iZ7ynocmTOCbbx9Zc1BU53hVTO6x7UftfGuBJGLr8dEqOeyq5KMiz43FHg/4nXMkmDj
dn5F1i2UFZeeBRsF57DU7Fj9piuljrcTx6Qdi0vVmuFSbcx9VTEj48pRPGL91e0s8EajuHDSpluf
3jqutyqbMkBVPa9Dgtd+RSMqmcVkDyldZRJICngPC0uNFON6gECHYrPyWJTda6Oe8H3rzev6n19r
KPTn6qmal5Vx48T0iOUhIF/mj68tdx6vqtR8q3PfHgmk3aqsbvRSVeGa1Tf6F8YG8qkZF+GBsNjq
vu9WCzs03Ce8oZQmCp94Gtm0TZ8Vtkn78a0cUaW1yBq1W3T52mYXPSOy7Lo2/XQgcFzT6/LMG1c3
dzdLMqstg5mu6oM0GgTePrDlzMOf1yVmJiGzDFpJ2eRGQwk6GEEOOTLmDtdYmUlSPze5GIzkB/tS
wda1ysUItnkzi1lEdGVTcc8j5aYquGNp9SnsHJgiRIAT1HPFDZTTVZLXPiZxQrdWgtSIjcXTF/bl
3D2T5jt0z9QSQ4YVB6qoT4T/6CzDrl367KnPNNyfwt6D25NzXritPUTDqqt+SiyT4j0hD6+Wr8Sa
qfHXTFiA+5xBIRHZPu7KkZ+zF13dLj2Z1f5dy1E3WOUvwyMPLL9uoU7BcMzCXJPqclTNrLORtlQM
1EaNcPjD2Pmte0XyjDoJZsMkZWb3tofxxPmMJ9JuJOZdF0Zj5JjGOnGQhYaDaUd5aoAiuWHu6zk0
6FbJxyley/lWt1S3QWam2r4CY6UWdTSThwJDnq60CdJ8O6TV0InLXmM4xljTcBiDuJM5uO1+cXSo
iwxNfWleVE6tFp9o9Jr7jSn9yI02O0sNNBpXdh1vBrKHXmL2rHHINq4zxyzM+Y08yBC4CJh5lETQ
bGosdoIgNIcgR7mwvM4ASr1iYkKiMU00JtQ8P3GFHM6NAqMne9fvx1F/WKVg4g7RUrpXnpAmlw0T
wGS6T2xjGO/fzlS9ki/D0wmi57KNvVguT7GdNMawtSBzqYuGoSLXegIX4WtTcqvLFKezxs6s6Tzl
OLAlSycjjkB1araGufScmpbNMDjyNLPkYuiiNbo+xIqwGKrtHGDZjRGlxJ5vOn8bAwDGqkqDAUTO
5tC+zfKYw1I59L2nNpG3ZjEZ446WohzccoVWgiHHTJJlM84s4H5c3GXvNdboUyYvC9bKUds5k5oO
JR0TsYMg05f7ApffxbWX0aiPH2KO4xF/q3DWQu9lzA3yOdZQWnLrWggcfIVEc1WBX4qK+y5qS/1B
SyuHFkB4Yiz7JlpeJ2oiHz3rgutey6uiZ973vIoi0am9jHm9slNzGrPICvxpNh9e4Jm/JRq4r0v+
+j/qd74xeaRRTPuXPOt//Wn/XF89ls/dX/7Qvw0o/+WVu//78iKER28e+8df/rCtetEvN8Nzu9w+
d0Px+inefvJ/+h//eH55lftFPv/jP77VQ9WrV0tEXf2sIgDP/wnHUp/k7ffU1/zHf9w9Qnf645Oo
vvFqf6jE8T59/gM9QvX4XVTP3Z9e6k2R4BofQLvgoioUzsHlE1LPmyKB/wQAa5q4bmJwqnwk/kuR
YFgflPMlyCsMkAAO/H8JEgzzAxJ2aBKYvUP6Q+Lwd5LGX3jIP2FxDlQfyj1gSxtHFtgvCtv6iXIU
B1rraysR9wZCJTKGsX6E2sVYH7ZPQIseZvBBP9q5ZX3KmD3DDJ06/0Q8ePdR75tQn0xo1TbePjvb
aZtsTxeSfSZvRQ+rea7B45Y+pVEwk3vfJccSSdRwt/SY0mwH4MtD1v1OqvgeXVTfCPYITosIusHG
9HdgrIBo7lGI55uJnpOjzy9PtpzqMMusNHKWrgvjrvPuuwBnGB0196XVdvbN4Mt8vxaSY4TpcDRn
xikr7OmMDR4MjBSN3E0c7Fm75dBXbfcbMP4dgqg+MzQfXLRAkSHh6u8wPL9lsK4tOUeOVWK7itfy
NplQc67wI6jhYD7F3e/kve/ZGi9v6rAo2eNtnMLeGwNxkwKr9s1sE4yZ+THPKEGnvgT3U7krnn1t
uq27yyx4GxjPiR2bWvAb8PKdzs55+QjgpYCnLELlBfHr6qNAQ0Q/8hGAa7yta6WCCsqoPs8GceAF
PiKXOkc2QZn4ixhapm3zxZyjYOm1resu6XkqDOBjmX+TJbPizNL030D7L2yed88H3GAVyqFsaP9k
xb16lUbOjsdFsj6J8XIY66jVZjj2DLqqIWzamhrg2u1EtOrzGSfNRWF9x48xzLQSLqmD7nevJeW+
4I/r4G8sr9pYwRfqPLC6Bzl7QNLaTgR37WCHP+1Pp9cP+bN0RrEl/vTRkewrWi5s6/cmi02aVVVp
utmm02oD7kRbYn/hpVGgertRW+VvpDrvkWjuJkxuC6ILBReBW+9FoD7ajmAIsMwEzseewC/O9UVm
+xo0aFvAkL40B+sJTgmuo0U9bf18ldiMaxm5EcBxfoe0v4/H4jcf68+XgU+lCJUOVqQwvN+RKmkG
2oJymDvYzmO0cnRGRHa0B/ZYUGNteDMg/Vvn51+K7n45VK/H57Yf2uc/Lh9l98duqL4/9hxM70/V
/4XnpcPD+u+FelHdcYDeim+wfl+P3+P3f/yH+p23c9HnHEPXxbaDpwTyZKXOfzsXfe8DSiIVO8XJ
xGL616lofOAXUPEZqNdwDlUEs64e+pRX/oDjk4VDP2J/foSz/KVeoVJ4e1IoMv49deYdNwo3KxRW
hEQirvXwPnDenYpauQ6ILgLyzGrXMEN8DfstsF57pvV0a1HAlGHTpIV51TKq32qam26K2tbQgmX1
U9528stP1+6/eZTfc3kQ6kGoxy8H4zQTJPS9R/QKj83OR59Yvtk37tPOt46t2xF9aMjpVIEx7UdX
BBe1CQrVAHA8VGwJN5Vo1/u//iTun55yKg+2Qy4N/CIu+Xu9CBOpoksb7Lv6wIGD7peAdPNYHyuy
Ps6hlX5P22KOkNHCmfchp++pA7pzPx29LZxD/WJ1KuPkxMTQLqtlfTZjzdk37VzuVqx5l6EqdkPa
MwQUkB8uey+Zd5276GG76reN03+LGYtv62IcLuw88y+Z1qdXdbfoZ+hB+6izrNIP61a0p26YtVsv
rasrs/Sc82CQVOqGBIMv0DL9sGbb3RNiH58XzCQuYWPjOTMUikna7Sd9rYm4KYf9ZNnfKOBhK9T5
Vz6IdSDPd/k+4mcWzZ22RrKzrSjxklu7KM5nDMc+FXTGO2GV8yOue+luTq+KwidnVLe+eVr+xc3I
m03lxwmd1q6BWoQbpbiEoVZ89jNCrXC5TG8SJM74RnCBg85wLlq4iaFuYE4zdW13uTbYN1tTPO9y
ZrUfq6miqw6q7tjlNQB9YVhHeKIg9rO9AMOZMkdwZ10zN7O/0diJrQMcO4RL9q1s/FmG5LLo1/Gg
TTeTkWlcPyvGlJoB2nO1JglFoZ4WYT3m5PYJpxsiL6WDfyymRhRnLN0LzUhFfGgDA2bCeuG69QEG
nh5p4yfp6J9dj9snk4ZU8bRDDO+WTxrh3kTh/HBN92vdpP02L/BfCpiSHZKeZKNR1i0qys49LINP
hrJbfAv8mC3cADoP6ukol3kBt3X6y8q2+v3gED4yLjakGmc617Mg/WiSqg5vqNegBDFeHVcjSmvr
iX5y183kHaMFKTeIcQDaLbO49wLhhnmK4XqRyoMml+9ZmbhbOY3EtU8aziHapIMjps9GJg/1Un2G
ZmWE+FX1B2bDjEvyrGf+79wxCBjwWEC2pMGWWD2/jIrJu7bW2ixCzfebo453DZ7U8jYeWnMKUXlG
FmynE3jKMu8GPw52CcK2UxIny4E06eAjpy23VFkhrFIlxjVdTF4487LrGvvmk7CQKkT+4slzA03S
qSqq8aLqJ7Trk95O9lZ6ueNEg8kEZTNokDSioJvSc6Vp3UAmmIivlknBhGB5FLqe32iNu9cctQbX
3Na8S4BMQIvJy934nOZAptf16E4ZtalLRxuCEZlrGENOmcPZhnIapnDRjBu9dub1AF9iqSHW4xS4
tydJHtfg59cIBmcnyT9Xa310svJeF9LZ9EwYoz4eCITuCyZb60TyibPq/Cj55JY9ObdLttLEQ6Tb
mQ0oeag1rYxoQB7hgxiPbHj5qXXgPoQxTchxJBiIcXW+OF9LO9aedSjUN4E/6PcaWYKXVlz2A+w8
r/mu1QxyazNvdhpuK2HRLmPY6jIF8pjasJln8wCZJmaSr9fHOBbphvDgdW9NRTlEzpyKgx9k68NS
8mBNs959XIgB2fvBeDCNbjqYk/B+5D3Hx0Y3pu5Lje/VXVp1vYjasYSq1Upms6s0pivYKOl+xPYg
h71H8AFxhAupfXXFxNUaaWFYaK3ZTjAw3Dm/rVhh7Gks11OJb9KnNO+0IlxHfL52g6NlR4RRcf5p
JQzev89gW/t7sjnbfg19gDH5vPrQB0K4SUZ8JWw72wVBt/DWfeZuLdYmUE0lnUuEAUFEsFPvfvKA
P+5jr7owl9i+BseqTr4ztaiDksxHW2Ybnxdz3QqA0ilqq3b4NhVoSLDhso6ZhXPflOnI3o2ePEkZ
SPINlmzaZPiNb7OhM7ARFoQ8SA/uTjVkJat9rndNEM9nQ2ytVTgRq32vUO04bIiQ60KATHSvejvP
p8RJvlpzHFRRu/gr+0QVXzS5VxDXMsYMOsVgWlGFnPbb4jl3CFAp1VeGPyeGMPOJJTOfvD4NLphA
pswXq1TDO7OTxj15T8a9JvihwC+c4xR3wIgjG4aeZAjqkny4S/12OsB5Le+SpSzugItPPO/EnHP9
Lwd7WADFY729TPBu2opOM7YJe240ZUVxEOWAdXJWJY9OPYj9TLLhzhzX8hYAb9xYjWVXYVZ4/kWQ
WUc5WRgMWZDc70EIrC8AHfRL5czo7k7gWRz1xpLskhr7W6W1dYllrn2Mjq3WlpdearsPUJGaOSTl
IbtkelhGWkKETFjhfHbf9CV59vgEx7f8U7PHR7KEr5AHF9h35jdWBWHZg2WC2ffUujeweZGiqYRk
IN+m8rdJI9frym2Ipxxta2+4wD5bSEzFrVZhi0if/dGpSyc5OEvNNkAQ1X25eBezPVo7FqF+XHDE
59Efyy0xmDHPyziRM6PhTXu/QJ874fS53lRjbQFlWPoe5cN6URpS+9TJsohAxvdICQl+bcnXM6Z1
2iZ23nwpVsbiS1xbX8y+niIAhuBQE7/H5pBW912bNV+SRncv01KXp8UvxqtMa4Odm9jDnm2ZMFmD
5y6Bcb1bODbIfWLwakJNWLxwMYbLKs6wcOxF9rl1g/x2SKkJa31qt8naxudr7vd3ugkPJ3IHHaRV
Fpp1TKFKMgjJhikKUq9rQqTtZOd1M3TLqbnXqwzKog0W0CiIm4fBR7BnctRpWZ2expwidRPbXbOb
dVEclilNPrpGNa78qOneWIyaMSYtlvIhQ5+SRm5ROmdOCqdohI8cQcKuOfvdng7b7VaeJqC99szp
GIRtrM7qvkP9SjaQ0raNh329rWXxqcU1cjdJp4vwxK1uAMvlJb2n+T3NA1J/X55Bcy1YLGnlAuja
ThUyAlrh5gn9PIsZVfvJoh9MomYiqzHmzZKOxdksAvnlZYNIhBguMqQ0X1YlQCr6IL6SRlNaVHA6
T1qcV+K4GFpqR6ysehvr8G5DHLX15GxlumRf6nVh3rd9CVA1CvO+GDpbiJAri79lkPlWfxc3Rf9d
jCNbAVxathm/n08rvuziYyoXxmABUaj2AUo/z5qVwOIv/ZYFD9oy7zsEyOnOrcz59HIsN2ZXlEAL
TfCjSonAC2q/+151ejDge8ac/D7PdK6tgZUQEGHbGoCXnjHGIVS0uIqQdGfzrkyS5dR2gGvSN6bP
AW7OkQ4seIL8UQYhtNzgwrF6+cWq1+4yDgxM4uzGnk8v/5JKgwWZORb/78bSsnhaJvklDRgskwjo
+CLSMocvUNsL+xvgHo6ms3S/pVDpf7gW7noz+SsWg54So70ymZMt4STzSddc+cXPF/mZMT7rM/Ay
ksKM3uU/uaP8AgtXP41U/nuJ3zFcn8Jvon5oAiPsILpqd+VYTuctCWPd1tbZmMAB+LeYoSanAPn0
6+WHkhpc207z2qr8rUb8fzDI/v9pRs0s56d27U8z6iva7fYxGX7puV9+519NN/pn1LT4var0EWW8
+q+mG68KEwW5joSbQTXT8Dd7HMP5oJtYI2E+zswZWSC/9dZ2G/oHZZsDIRhvOEQwOFS+67P/qu9W
o5ifJ1Z4pPmg/6CFvD8TwXdtt1fo+MAUiE7basUQtHGcO8x4+50VV/lv/BneT1x5K6x28D3AfRY7
lfeGfbVrkR8ngnaHS8ORsIKbjPlv6pv3Nrs1nhp/c8CrAABDGRNhLkT//N7IE4TTXyYY2jt3sO7t
mPgZMEKocVlB5VVcrlmR7H668//NyODP15J35A5jEkbhiwL+19HqCGDVLgPvCJUa8mXXbOex2cZF
FfxmzPingbv6buT7MMhhJahxzq/vBIO5zSp/aXdNEncHq83zrQAZIziGHLWz2kjzc1Jo+nsKV7mr
qvGYLtMdr/R1tOXncnH3yrAbE4wpWDmN2mvdjuUWw6+jYonfosdtfjd2VuP0X9YZXBVlCqmmzh5X
iPX8M+iRmboJIqpCpbX+koEGpkvdyUuC5aL0mO2m+rgZGXSG5Qi9gh5k2v71vfnT3JvLpLT90NYx
KmchqvnTT6jLnKSDWRd+vssMKhr8nmskrHZs7oK53whPq8I0SI6BoUX+gCqj9C7MODibE+dR16fz
OpmBM/X1G1LG36nG1Fd/d2nUIF5NvfCcZWby6ycT0KdSxwOEiM3cGbZr7Na4sWHmQvhkpUfAkeu2
tGQbQ2dwCJQopW2d/vrqEFr77kMo0xxlZ8GmosLp3lukZfC3ObIDsSunIfmhIaL8CmnFYXStejqN
+gKZgur0KlGUX6Dg38fTCsZOgVkx7phQDMuV64Z3+y2/Js901UPiWmjvLA/YWjWYg2o1fZ6QTSDr
+5oudFHt6BxTdlv+vd3FqbZN3MkW27k0x4kJfuaZWwh0Qm7rQFuHC7OGJLaN7VF/cmUPpyqxCuPJ
x8HlqooZk4UGZKIvcA/6h47/PdBi6k/LSgzDVbe2q0dKLIqwcF6a+ZRVojRDiYnirpNZsB+HFowM
HXq3MWq9Ondova48Jccg+r0bn8VqESI7uUNMIClkwsdO6+NPbV4tR7ah3IIKOa/7qi8wHIe3sNex
Y5wfugHd7X6J9cU9g0EHh8cmIQM+hgU3TbrVFYy/Grk1CvOSN7u3yER0FbG6uMD2pAtlrvc/zGVG
aZQbfnxVdH39sGAMcSFzxpahLZcGucYCQTwU4zrW+2Koiwur9fofQNZwHLU6eKgC+memW1r5ufLc
+KqiN700vN7BJKUwjwUGViiZpD1uoHpkTtRTn+VR6wQORoc9nETcjJZDVcSGueso4xhAwpCYoyJo
iGBo4MQqodE47KGi2ebWT4h0U95sFwFAJ4hmYXZPEuYWPrSOXI4whSRcg4Rowa3fka60RVy/rlFs
ZWm/41pCnSltas+zstHbY5AIyZd0fMy9N9h+NcsRaxojP0qOk00Mw9SJ6lR4uxQD32hsZJNylOWl
f20iGE8OJqka8WYknewcuVW9RlXrGm3IGOujnTgZgcVWNz9iGp4NIbOmsTnLW1Jit+PaL8nl2iVa
ttGzjLFUnmc3cW7LIBqWUrtPauzkwrbpZ+yiK8PaDvmoiSdn9RkyMEJzcdXxJA4Gces5N7hHxemR
KOKJ8akofrTeYj/7fTzhktUYFdiVJw6rzmi0cfz+kgsHjWYc5dZZ/BNcxjmCpPkx8INLGA7ed0IW
7iRsiI8ephnnGtL9A5ZweUi/i2EA5bN9Hcu5DBlNLaFY8Vqd0IdTnMbuzRKM6RGTD0yASWzY2HZq
HZhzzdFS2Nl56pljWAy2Q6QFmnq0WmC5ZlZs0zWoP8JhrR/jrHrQ6FUiEzHDoZCuiMolxnF49J70
xE92JiynTeEuND0GQTAd+jNGrEREh5k/kdWRCq71Yt/U43zmM3k4n6DlHrQUe4VCtO0xq8l/rxWN
mDnYVa0l1lYzh2v6vgvDrOVZGTCyy8r5mOkt5N60Xw+r4d9pXu7D2ukwUdHKXV0V2jWenX2IjUa6
JSDeOELpLI997cvLYmZeY01dRapyMHw2XRilVWOezAmtkaGbR5hW6KCZlt8jGsPTDdXp+ZzlTw2K
nksIWusPQGvxsWTf/Nx6ZXpsRVduYOLfJGnhhhaK3iQs2wDervCrqOOabKTXM4gtM3cPQ7zdd8kI
NV3YPGLVOKw3M0pAuZEg19gAlsWDcqSjIxbX5pzizClrWEWIKnwR6nlJ1UZnvWmlcTsJ4SiZzhTc
mx7m9wyozyqUzhCMk6RgVZXtVYEB/21eZpFniy92btqURqhjXSf3qgiGq/MAky2/imGunwu3HLeg
NM0ZuYnDphYmc7+p9o7WMl1IhB67qi7EVVWKm0kYcxa6KxXkVtptyxMNc20sluEHVl/W2dyLbq+b
kx/22Swf8P0PIFYlKO1dSRBZmxTHErpN5ARM5xPZfWcEhxTSbJtrI29ltbFhl+6bOh1+9AnXGjAh
0yCqEx/FfJCyIkTWLWi0kMWmyVb35/XCnt3ghoyh5cxw+0YJerIzL/OsTymbxT5JaiBiPDYu8D33
Iq+pvuWYs1xPhl+SxrTC9unW20BLkoOvDWE71EwYTWterWgNbHHRVFQqiWfZX0s4fZ8LZsFnRTUH
T27bz1+BHtZt4DmM0YRWWxc9k2IOT0WN8Jk372VpOSf0AwH8CNHf10u+7qB6TteYHYJZeFa2RfbI
pMpOluNERxkJU0fDBdV1PCTArrsewvrWyFZUVVb6pU0Ta5+j8AqQ1y3dFUey/Y3uvoZbTpypXhbd
1hcmfeoM96tJ03UvRJlHttU8jdV6hojuMZeeg3gIV2TJV6hDP37q2J62flndBh30WL2wTtZA7kaa
to+oNbJ90pg6ukMCDGWbbI0R/GdN3WuZTndVN5vnjTS/JRaDjtFcm21aZc4G/vOMmYsRddqiMcqT
XuhAXMVsvnlaiqm9buM5OMaMWNZgxPTH+yaMJd5XGPNtUcnWYeFOVcTl/ErCUnpakStFkLG1Z9PL
btHEIONgUi0RLmyVNp2WvBPPyK+MI7T+FMg/DW4GoLLQFigPyBAJfJzie5uxFlTwUJdsVIXtDruM
MGLI7cbTYjbDY2qmHXbRTjdfrdD5dunMWg8Ts7U/U224VytPVxqNJO+Mhxkm7kehYbaHy/J4L+Hn
RS0C2fux8IcGyGg4xb2Lei9FYA2C6QbXbUJg4MCHxupKjF+DVhPXldHmSLXqWohzUAzjYlrS4AtK
T9cOjdgGr+mZun3iSRDHIrUYBBda1Tznjs8SClKn/7wuYFqGNs17IePE29QlUpdQDuR0RixfxiBi
tBz0e2vPCARUoqGWEBY1nZAAA6GZElO7oUPN28jMk6aMIK2Z107q1CeNwQ1sI6VTjdFU6QSDz2Zz
WDEJxTKgEeIeM98Vy0kCUOuok272CfUJVnKMa7sf3TAAgKGVBzizch+tfut08r5oVmo9kEzgqWog
wbRgF5KacYEKx74SzVrbZ7mVePFZXWZztyfnyLn0fZF9dwu/SLZJkFrHzu2ti7JN/QPm2/1tsJQ+
TyHn80PGHhB1dl/dzUO9tUp7Psf60W5DV+8rtiw9/rLks70vy3g677JiOkwykZeQqeynnKw7MBSn
q4Kvi5z8H0XZzHtW+XozeUl8QImLV5HsGmtvzi6DGJ57JCbxuARhmxcew9pqFaBBBNFt/SVfThn6
s/FWBP6SbgbivTkCXVILvN7iZXG2iObBCySmd2WyhRHKPw4mm0zdZ/lF7vnZvNdlNX82yH281JvB
SYNN3Pe6hdg5pahNrSotPxZeMX/zaK2e5eAvd0Y+Al/j8d4efQP98caZ8T/cmK2uP4kOsn5ImVTf
QbotmHS2ajOog2FxIvYNTuGlDriX8VLfNgULYo8/q3bVN/NSRfCpi21mThDjjRQ7ntQMPpMDKdMt
84ty4/bFeGPQI5yJOu1vcazV9sVS9Bfe1HQPsI0olrwOVTQ6p3H+JBdgBIqqIR5DLVlnBxw3qOsj
utvEpu6ErR+V8Ty6nwrhUIi1K7KXF9QEizt3679gKdzabFe+ICxjnS5x6L0gL+zwCoYRL5gMqjbf
v8flLC0+9Qq2IRiYiiCYA9CcQgE7+QvE84L2eAr4aV4wIFvBQZMChkoFES1Nu/BBwQyw74hx0xAm
YBLg5dX4gjBZReCcJy+4E614c7cqMCp7waUMBVGZAXl4+TIcGn2hC1FA1qwgLU+BW72QAiRLIV5I
Vta96VfpZkwCFPgKGpMKJEsxPg0pHtLLXEFosQLTkqptdrEC2AIFtSFbUKibAuB8BcWtCpR76SH/
n83+fuHo/Duq6/9CUo73l/PBbfHH3WMxPn6v259ZOeqX/jkg9D6gBDN1nbA2Cx9MZcz5NiAM9A8G
rBi8Osn6fCOy/nNAaH+AmAJblV9y8LxV8TD/HBBaH9QUnNmhDvuKocvfmQ/C43w3GcAbCozfwJ7O
ZEqJ/9av4wmmgTMid9fZZf/J3pns2G20W/ZV/gcoGuybSQGXhzxdnuxb5YTIVErsezLYPH2tSNv/
lVK2BNdFAbcKNbEHsnw6Mhixv73XFtHdiLRzm89K/aJ39rofiBYXWzWyhnD0GiT3nmXD2AjS3adO
K7urIa4hiqQuxNUBWCVza51ac5/M7fKp1vrljOAUWn9lx/Nl7DpRslF7hA/NkyeqVKsYwxfpc2Qb
1U1vG2vqx9TEXJOzxJ3iaflZU5fJ3onj6QDoarb9kl3yxulajo+147x2g5cFukUqMqgWYWch8L4u
HFkn8JrEqvGYpIrBJsTKl6cq6wFC5ImtnidRT0VXu5bKdUaa4rrUSuutSSv21WQJ9YZSWY6927FL
Tfp+hd4S1qP6IQtRGOu9UeBz2ER8DicoLAAq+wxhf/BbnIGNz165/dTVznqadS3ftujDz+mA02pD
tps6wQL2ZbZheu49ss02X/LSWo5RASGvcKvpGb9A5BFXNyBplXTB2dzrS+82b0pV0A1kEbbjLTUI
kAE/QBlC3h0uC502iAhozbk2q0kWVsSbj1MjdtU0cErw7GC13a9qbA13MWCkzB96j14JgqMxczA9
yzYqa+C5hh5zUTWYe0mpvdV2wiMjI+dNt7BXMx1xyj4uN5ZSqPcxw7gocJqxfgEWpxqBLrwEG+/c
PKnL8DTnbcOkvVL2mBQbn8o2+ZoTZ/lM/1SaKJkB9GjspZZyEVkKkVUhBMEnyFq7XMFP1GbYg7Xu
olcH9byLRiMYOs98Fl3ynCfTumE5TzGEDnF/5hD/RRgtKK5rJwDwLUNuI22OWAsq4hHVcM5s8Xyx
x4u4pybZyUvT5vQ893wpTr4He6/A+CDZeR3JYWVegYqP3bS/W50y/2wN5K2tZSrTndUMtLaxV3Af
11UzMIplzGebhcW25jwsTS6DAQLULytXq3xDb2qfmDK+427AioMIaG27IrsVTprvZtfaxCRQfTAL
BfJf9dWexmSjzLoIYxgFXyytV+FLjS9dBXkCfMnTpC/XRW1YG5U8pF9p+LVkoLvOsHvqyfhswxzF
MUKiEKXitbU74KSJrcPE9hRqWPCKtbhm/MhylX1WjMshBjjpa/TwbSuv7yjQc/bz4F33Uc5/n2nV
Xd56X/BK4YOpdSqb6u6qsYY8qBke+gCOPV/ReICHnVOvN+swInGUimMKvKiKwlFRm/dsj9NnesfU
p87U122sTxMDXgKju9zWczw9+nUNLYA9fVYH7qCloT6r0+VAlfi2KO2HhVke9JbZeNVlpM0XWm88
8RC0uICiDmTq4ubNpq2IRqH629gpdO2qGy3uplwxuVYpg1ksWVaquHhhjALAZGsJXEcLxlVX0Y9x
5yYhXRyIWM1oboxK924cXEQ+KW6anhfTw7XWEYAmiLcluFzHmwlWSuTjNPEe9Fl6tdxmYQFSVxFS
2+kaNP+20Z3plRRVrdBf4wt1cvutuVgr+bbU6IMRfpkp267cxomGK6w47dFr2SxRlxHdzssymVe1
h0MSNTTdUDb7mpsrPcbqkh+9aZqviiKzb4m1WFlgTMws8zTBlRxri7ZfEUduYX9Ed4Nw1r2ZD3hm
uqEPctPJj67a9EHGqrHFPS41HRx92ObyHIJJudKnbmY2FCtNQEiv2K2s2XwpGFye6rlowEMWjO35
42pnTTNsnIaYoQ9YNToifs9XS5bZmCqYTn6xRnmHzT3j9srkmeHR5PWVA1mTX0Wx2z525czxMLMb
+7ZqnV47FQ5xsV94zbUfH27QCnGcSrgjpS7yKfrtVECv6DOwoChsReJdsN8HV2bTWj1A/U31ox3j
N4c6BPTIxT7i6FKOHatt3t3B4H1E5U0D2137X6jxPyRESIZoSJ/YcbHA8+T98K6MjJFgsqTWdlQS
A45X9GgV0wMqtu03aWschLbeId5x11efDS5Gvy1qcheJcpen9gUeX2b2dcbsuaJEx6u9wETL9tXB
vTMKGXjtx68lMofPSeMoL56fDxN+HLXw9mUVIfV5KiS8jyhIu4NgEEcmbx//zc5rk+O09OcQKV5c
SDxAeaI726thqCAGUvuzAx9iYkibfWNuw5G2MJJi5R5C6y/Ku34YQMr3JVnZlAPAHP9YV2sq+GwH
YIJbp2jgTTXVQ5GUhg86BOipg/VqEL/PIP//nvjuF8Eu6ab+e6f678Gu/ZeCJNf/+Nd/9OS7ehz4
7xGvOzTS4aX619vLvzagu76bq+vyf/vHttn8jbIH2chsqaZNcEDuqP/YNmsm3TI6DneJhoQeZPNH
f2ybFTbbzNuBfTPqYuClywjOH/tmxVTJeRHLwuWuWXQr/JN984eoj00Ww5IUT3psGD6TNfsw8Fzn
ck7LOjmqOWabLR29qg4uFgRGte94Npf3psUY9zXOzbnhYaEYnXg1CALVHKQdupP9b77gv5hNf2DF
MyO2TD6S/NBAfrH0fxhOUyayQDSuMGklDFwrtx27iBQ9xFYcOcZSp58V0btDsq2tUoyG36+W1+9n
NsIYWJlkRZUSMqPRbbKXnvMLa8AHsz2TWapiecoDoGYZ/nFYD6yg8BxhjD4KB8C6TQMpVT/m5EeL
HbFUgQpbJdTXZpuIEbMpN3j4Xhjh8bzZUjSkONdaHLu/qk7/gEe1LXlxccZik+eqYG0/LmW60RoV
dtsj9AtACuGqjuZ8ArE20j7aToXiOn5n6ytzOBhFVfswY14H9qgBgoC8KLLIdjfGpCwr1jzEMS0w
7aXP7kqAVI+ayItZBHmXpTirOmGNPF4ibcH++f7b/6NV6G8tN98du/9f8+44P12GLtLxy7eHcp65
/15eqO/7DQa+SwUS/kIyMXhz/lxe+CNouSSuXPaU/CVu7T+XF839ja2EpUKaxFPDA5Cl58/lRfM4
l3OaRoqi9sNkhfonC4zOe/vWNgD4gneGCQRjA+lKRIDvty6rVThx4SnNPS2RVLJioeiYcBnGscBe
zEZ/ddqLAaMwFSjc+jTAcP6F/KNrO0J3xNGWlJModvI1Pk2dFwtfxzj2trALtH361e8TtZ06tOum
P296NQF2Vua/P5D/D1yYP013ydf7d0r6v0ey2ePX+Pvn3258Gb6UL8XLt1ef/Ct/SkIuoSsebcCZ
ZR5Z9dBc/pSE9N90hCKVn14GSb8LMDs8EmlDpVVct1AuZbDyPyUhqp4c93/TMyafrd9ee9wcFGXI
/ChmGhOeyoeHST6VOVSyKt+ZwCzC6v28J09+nKav1JQI/yBPhXkWf3XlOVF1OmUL1ITpprOnVqkL
dHmqNOcq9qtRXw6RlccHPXc4fmIHCKM82U2QzoB7xDTB1xxX9XUm2W82aC/L9FxnkKqAscOwsMaT
m5qcwRXHYqSlXueueKpK/PleNL2Q1YK/maMdOLMrwnZZkg1g468WSk0Yw97wB8PerA5ONNHI4h3F
2tIlyrkb38YcMrmhIR3nUOWTUeborslTfNWPMYlh9S6WJ3wjdYygkKf+wWvVIaDLoUp3Bas6A2At
/7wMzXBaAEVu+WPKasS8XDcZUEjfYMywj+R5z30XHaaIPfmY0k7VaBezVCaAcld0NjVH8a5auMDG
oCHhwpWSBmDI/mx8FzqqpK13jIGs51ZqIZ1URfA5XTTIJGqkZT5AO3u3Vkr8FWYkckrjeRd1nMTY
GBozxqOr4zktpPEFSm4uNZlUqjOT1GnyeHpi7npu9t26NUvTul/K5d6ioGzfTmp8XiVjeegrV3+p
u6qIg5aRSZByZn0upqHeVNqqk/hh+HC05uKTOtnLG3Pl/pSahX3oNXt5qlulf8Xa86Iy0jOlfJUM
vmO0luqDWha7fF3okDccb1pJRtEkkzHwPUyW4l16TL/81qrbI1sUxbepC7kD5ZhuGrtX/JRQQt/o
xdNqRuXBzSlyEVCOz9x+st842bOr6Oz8LUUpQIBqxahfJ3ZlKOcDEKphP8z64E+wV0vM4QPNC5aV
5McVuiu+mTkSHZm7gkEfYKfNOMds7eDMRM1j5BZ5th8XvbpJYo7ivj4PhI4mIJQ1kbnTGlvGaazG
GzTXmRpm8E5V5RB+WRM8yJ37aE/FhefOPmS+ZVM2xaM+SEfM0jygqvSB0S23ZA7MWzJc+ZlTJxW6
In4XNRj7BcQjkZtleWxUw2yfBBWv51ZruPuhQzCwqrF/nJUp3aYa81VwalkT4CNfb22KNTj18gPG
sb08qihF23kqh9tsGqpTWVrRHXQcgJOKUwEBmS33TO+giIyZK4gatfpNXnfF5dyn5RNdA8YrPiSV
spg1gx87Lll9qS+TwvVQGukW+IfyWJeYmkcgolji0VC59zMxAUYulWxHmK3e43m/JtT4VY2Eulmm
WlLh0Dttd2RCrGnUg6TGeEwJr/hJUl4WUfSUq3OgCEfdK9NlWztjMFtmfrA7O923tLoAmJqZqhnV
thXqtsxMEnJVMQbs8uDXoKlvzMqc77SC+E+UbXqn08OqjLdjFis3URpf6Fn/FqnG8GVIumY7pp5G
Ts8080gRZ6aWJMp93ttuQm1urBRFf9HQNmfhKpuAbC9hT+A0JeFgRboHgQiM6wOE8zMsf8Zn6eJ8
I/ZoP1l1ZV9FfWIesQGANh2uVpC8G9onYNBiBEerWot925rlnn4sIm4Gqd7rLLU+DwPRnGz2bMwC
za5KhBcWpkZOLE7EQ59ExkWl3Nhtv9ibCGxNYLI+no8tA/8CFfHkuXnyKfOG6NJoV3EepWV8PhIP
bUPdqKJt0in2RTn2Qxv2irG1ajTsCdJq5Jy5Y4erbq5e9YXUnIqeJvqKPUczbnRoR6S3uts5LrSg
99Rra53PIlhRwYRiujGwnG76bJ63St7mx7r91M4JbeaW8OOmGM6qpXWvuiJKwzFpxKWXsdlREKkf
MCaOhDrUqveh95Hv0DLJSBo6a4sCmvu1OnPSiRyn3Gkak/QwKqcAE+DnwjKv56YnK6Eakzg0AKMY
NiTGV+FYoVKMBCZHsVzLNXPD9ut8NR2xt1btjN+L6KhNGi2tUkBubctMbU7qO5sMm5PaGhYOpdpD
6p3fdMB+26knGugBLpcmmNve9BaGE0t9Z9jEW2ucbJsGBSVYOmcKG72L9yVNgyHXb4NjSNfQLAf1
FttOfSN6phvp3D6pCiF/6GFOyNjjjXVqOzOIZUTKHVfPXeY7o1fCqUza9XbQvAcrpiqTTsotu4M8
WEXxGMMX9WsTiRShaNnM6tJdxbokYs3zsCmIFVKcfaKMa3keVsq5XQ5WFAYU6pZt4650iiqo52EX
wZcKk9JDjaXmqtPze7MQ8a6tRMrwtp23LpVn255n5Z0zxPeR2Xb8zOCZ6ty5FdP6tIopvxV91hKo
mcQJBGS5N0WfbOp5TLajGlUBexCQXma8Mbpsp6VVfQEK/6IH8x5qre6eeVmD6SWdl8OgV8sZZnJt
X4xsW4noIIpHLh90knlcUhRhujB+AhqDHCxUTAHKtauOTAUGJthGFl3mkXaRSx28HnvAfmZGOscR
3ZluUyTAYMm3O+gJy5AzBpvXbTaaT+yJN/BBlba9SWSWhQdQr1uZeTREYorENxImar6+aIzCiaSp
zoNSxDkiryv0ABCtO0g0ZHW5eDWWD32rs8XIi+qBpdvyOc+TzAR7Ec6pUoVDl2RbDMtMUYT5qA26
tZv6ZD973jmOr2t4pBMnzuXcqM2O0ruEJ6B9XkMDt2FTVl0ckIlBZ0gPMflAv5aGNMYQ22zCypI+
8lh9YcSC+DATmfFyRF4uC3cmTch8m72WHS7qgIk2YnoXJURSl0OVYNStbb8X3eexiZPzWHjzrTIl
V2xFb1KhJdsEkXCv5LUa6H1usoniaWcHHHtxVTnwyQw3yj9j7dJuGyojnULu0xJcmPDbrHtrahLs
d+2CSWf0buHe8F1O3hfLG6vzUetZZGacTuSotjSPdNdKh/sQ69LQXDZ5dqLUVWXoPZpi0uk8X5Y0
C8eCjXeIHcICIlXjGV3PO6qVxmBwMYRj+2IOe56PBI4yOJm0+h0Ub5gm3FvRohzMJckEdT9T6n1e
lh545e8qzT86EP1XzuDfHoT+5/9FM3RN1j///XlpX1dvY/fSf3tcev8rf56XmHgblMYzn+Zf352X
XO83iBIoSxq3zO+q3p+Hdc2huNoxaU3S5CHGkaLUn+cl/Tc4CzynZFKBn5wD2D/I2PwoiGN1Jqwh
I2QGqr76gTWExjAWSW7b23mZlpARrU9Gzzob1OzaUHoTW9sc4MpVcTgzuGsfSSJSNRaX+kHMhGG1
KA5Wtk1bipdvvvke/0IW/AG2A3MD04EUOug8I33wMXzg9JM+mKzb66RFnyQoGohAmcfVhkxbvmum
Pp6h+/flgSGeWpxI9GGXtenMOKiRstyu6dKErTH2d0oiekgIdW8GpqKxeSMIeqUPA9411ob0KqvX
QdIJMe/Dxi/11xQswxCMdRR9gWHhddL8hYUgYh0+KTizDj//qNoP8j8+Cik04qRCy/sB6AGr2SiT
mLRBQsbuDtz8MMGZZ68RtZqzt9MxvU01ZT24Sq7sOmVMP5VWowi/XxIOCmXlpOfKoGeXaWRpO4gB
7hsSsMa2rAl/8U7l8fm7RAj0HIsRCleN/JchpZ9vsioJ5zyhemmyyyZgu1lJLSXxsbBLuCzwg0yX
gqT1/ZzM3Racs3m5eo2LO9mBN1kP8biJRn2mbLJOz2wQ5NtfvLsfojy8IThonuS0wPxSPxz+7Rpj
O+cG+jeafritsYAxBFPdzaQV5b6EovfAGPKSUFl07OEDnax+0n6hF7s668P3X5FpyIpn5H3eB9rG
h1sKL6Nn2l1sMLi2leK8wopuHOPSbWgVy59iLMTBApF6Q9QTA7vVm0Tc6xyY4P2KbQPRtdLOcuk4
7J1JPSmywKWdpo0hcJniya5vOHk3ll8rBCgoICV8aulXRmpN5Dc0TpfZ8wIoedPVavZQW0shgQz5
Qw/Xb1M6YldMOpKuMt2RSW7OW/QSaJo6lkhbG9O7xJgStgqxLqqdqJ2XzIo1cDa5XmwjRbfqDQH0
KrCjMbkHa17s1E49pXq+uj5sDIawFcAu31hicag7L1f8eBmw4vaW+zgCpAcyEg0Gb8NCFikEhlVP
qCGQqDuH1mPQVIaugew0P090eT27Wt7u05Z0CO2aNltCaKocRGf8wLDopnACNo5vNKGATFEKbQOl
E0MyPRXBNBBJcpoMVw99OukDcY2Fk4Y9YQQt22fP7swLpSwozG7cZTfoI3a1iHN7Ys31XjHb/oU4
AD0maXVyXSKH7SLKI9B0sgYoIz7tDt2h7OuLucpL9qatBV9DwLYiVsHBOSuDRihNuNigGxKqgU4M
BpIvtLPkoe624qApza1hQbUpOwQhHDBb/EXTTh2X9ckp6iYspfm2aEmQpJNI0ZJ6z3sepugTLnq8
xapoN2K0jLtaenhhGdzRct4UQeIu3l02Ke7XuGiy5IyeJyDxsGcAfGia7+hE7kF9lYSwpVl46dP5
In53ECudXt7aC3yJpdLsHbBXqAPzcLuUTb3NnZbEch+32PvNYsDKPN4lSeYFnJqWcbO41MEUZa2E
XsqPOOt1siXKrR04pqdfcFJZGxD2RVhPLhHhmilrPX0qEk/5osADZfvaJ1eWUT/PCS4Mm5oSMCMq
rurMjnYIXp+VBTOBdF/P0odNN/UrG2x9M3sNvTTMVzY1yfsa2HxoKYkVFrjqQ7qs+iDlQiql31us
ynXSZtdFZPVXOft8s7PHQ5FjmuduBFY4RsNbXlhXlhatu6lNLkqKabZJkbpflNVh/IQNVEzEybSI
cp9MWtRHL+UX01MsyPWQgi+NNHCIvX42iyj5igzSX7DWqBhNxkT/NK1D7Ndabm81aZVPVzqPN/Xa
aSRYsNJ3U8fxrvG+8Kju/d6Khw3X5HTZSAN+Lq34tP56PoRX86o1rLDCxxB6WSGCprNw8ONFN05W
2+Wlb1WpivfCmZ9Lafs3ytY8ZCKxn4ivm8+NjAcsMigQlXifsP2CmaaMGQeURa6g1r31Ah4IhDoZ
OnBJHyzN8hj3+CVY76wT7AsyS44VbZWGVENnrP1tkkTHNSpWzM9ldJ1TVHiib8PAoWvvtVWkG9pG
7MKH4ppBy5f5CCtzyUo0MjaRc48+k4yEMxQVOkIJafM9JXHOVnJON8aC9bWeikCToYzhPZ/BgZyo
RgX5IisnbrfCPI4y0UGsj/SSTHlY74GPOqIp3Y/tPLvy6G3YoBs/Zc1y6qLJOSQ9y5hrgNYHiNIe
E5kpKamxPVtAtF+4a2w/pjCvMBBPc3UGdNzk0Jh+6j0McDKrojRue2G+51dEQfauJNSiyXSLI3Mu
U7USeeHLugEJXwcqqZ+t/Xs0BhqJh9OOxIxFdIbop7GtnfSxfo/VaAw6m4Ah53qdydzN8B7BMbHc
U/0Ihad2SOioRp8GSNnVhmui3DieTpQHZAfcg6G4bmXOp3VI/JRamz1NMgXE/E/9Krt+KG4uX3OZ
FXIsr6HShPwQOG2mv7FHpohwkWe3t2PhUY9G7Ei65nM/iZtqm5Rlex4vWXXIKVci+NQ4562DO6Hq
RHSZ2eV1uQ4PmUlMwdDsWx5TydEwZjBB3TgfAA5vVRmNsrvplNn9pUMpQ8jx9wIDueYrfW1tchmt
cpiuBrOMW+X09pxRXnFEYLuuxoJOLpdwVm1Pw4wKQGRLWOSpQPxGG0MGulSZo4iy6LWSYa8EJtKG
KoZiHy9EwUbRPHYyHEYFQHOfysAYKI3a92SIDFC+tcNCI8BjEDGrbJM4m4yd0RsSc4OSGpxlKA2U
u3NtDm4SJDKyVsrwmv5OapGBNkqigFi0Jtc3Tz6xVypBjFeG4CCl3uJ9d95mXTnHUX5PNdq8IT5y
1coIHTb87OtillBDIC6cZzJqB3+44vgv83diTi1pUii+OjKe11KfTqxqYGCGAwpXWaVeUfTX9GGu
KCUM/FZFv3eUhgNiLyIygFk8sHxRs6uPvhvPwj0JDq3dVhmr3j3raEFTwsqNcT+1YiHvmNNZp+0G
Mdecysd+LoxbaOZEefyUwHi0W9s2CSYlZXxnjUMX+wWCe7ED/1x+rng4FeetyCbnzCYdARXZrdb+
rTQcxFyw22gcKhdQva+8pjN3hACH/BbBrTyBnx9ZnzwEYwFHeaCMxKjtfdySyPFLXMrxQVXn1t7q
k9FN1yPiG+iTFPVq0zg9SiXDp3NaXeKvY7fgD/MS4j56zf7qgst85ADTNbt+TqoT7oH5ggIevg8d
mEsOZy6Skdc4EyfHtfWSbuelfzS1QrsfO+YvphDFRVO5LLqLpQQ0iXovaj4Ye+yDRlhlrkN+BKqF
ww3bJHnI5Id+XaHGjApy4oeEc81wXBesxqKPF8DWhjOjUuEjA3gtZsYiVCjXIV0ncUfNicNkaRiG
7N7JzUK5Kk1ooKRD46sxSfOtwNIZssqoJEZV49yg9fZEC1/0icoqjiqD7hCdEI7AFJAQZcSn2WV4
nOYGoyACRHRUSjU65igzamCbfXVoKnu6NYTZHvVxpClTV9EqgKnq+84cl1e+AfZpYxU17EEz+6am
uuCYpIK92VpO7J5mbRvBpn1tej09jquiMZuN0vRK1yPjsUYwemavbYT8J+srnuYVKHhMxKxWaucL
AKGEmFvam7dOOd12coZA8u+hhKUaRF76mPK9bSIGDraeXeSK9djLScRq0rDAVhRTtpxT6Hl/I1ph
nOpqYYYhpxlj2k7+UKk5Iw67rW4iVtlsn+mryxBk0upqDxg+wlJJjpJCKgYmlUVrHo5NKzuWCS1V
oelQI3NqipWMZkQD0V7LR03Bgk2Bz3W6egmILlrC3ibPHFH0YvsNZb09U12BpVLTy0Mn5zuYKzYg
DWhcXZ2U0mO7uVNqmwFQEbfHRnjUoziqd6kI8lLsW5kgkeNZ/ex9sKTJGZP9Pm7K3kdPGJ8ZQ+l6
9TJNU/8qEyVPiZxWmQ5zqz7vlrciyz7NcqZVv4+3krrBUd5jP7bTmgPw2uVxoK6D/pLh3T4w3ojP
B7iW+zQS9zHh5XtDTtPI2p/TBNU8adIeXb07pW1pmlYG6Z82pZW6clnWNr2doBan725r+E84r0Ho
ZW8lbmzctNkF92953rx7tUfefsyEzzACRUMop9kEY/eCw7uUVu8Sz7fA+y07ro6QfPCDe9IankuT
eGK1w2UrjeN8E3jIzXc/efTuLZ+lzTyVhvMG53ktLeilUUNoz6Ux3ZMWddUdrin0xIJeMYYlM11F
j/m7oV2p3GHHKKYJnJminqVmjCoBdmSUsBs4SIx1Bn7OJVq+iVOvPLnIxbPnUrJhxNpGk+1kdFB9
gUI5X1LleeC5yyoXVcPX9N1d3zjC9fajbQ5O0CmDXW7oIKz3w7svvygmSInOkre7WBtWIosmtga+
86+VmiL/eou1N+peJRmnhB3NYr4L12rqjeSgEEuFuVReT0NaUD3uPsZtu27MvmUzaYCG6eMJOBT3
lyUwNkZzcZ1nuXY+l0517xJ9pBBZxgvi96RB4ZkRfDCv3NpFMb+yoqw7AQqcoTaJBqTTA2eshljl
ZPlUiWtnPcHAQ8wCHEQJ+6+AYhqEIzicXPxoxDHpfuTaBA1JJh/SzMkeigmblNWy5WTzLU61jEgQ
uc3PTBmbIAs33WGCOxTzQEajLW4XgKS+XsA+iBqbwxz23Oq+WWsaU2ZHCIzpvUWrqqkYt8OcS6l4
JAxcmUSK/Rkq3lliEpfUW1Zzb9GsC4pd9U1czEbY60b8iScO6msm9F1HdwZVvUIl0Ws7L4jvD01h
Oxd2HmWvJXHms3LyppB5UMKWtT/EmOFNxc0/RYloLSKoGYCOzsg+Y+vvH5PZnbapPcUPbGyVM6Jq
2kn2OL6Ma99drgARAtVIeeDyzvLk0AypYYZ9ZbB9IFH5WZ1iBHptadxt2dmO2Kg8DA5mgV8bN58e
OJ5Wn6Wk3r+8yyf/SOL9O2X2O/n2v+LY+m/oiMEO8I3O9ANH6eqleim/88O8/4U/BF7H+Q1ztu7a
JkN+6WxBEfvDEOMavwF0QYrCuIuf4t0r84cby8PricihqghFNhKSVAT/EHj5/3mOjjXTNAAhS9/h
PxF4P3qxyGe9o1ukyguwCfPn94Jdhdm4N73ZDNshSbYeEKRb3VkQQla7pTBp1hFCxHAQABcMKiuJ
EHhyOmNxSZ8gqNOYOaJQwWIVIfRMazcM7MgIM4FS9YiH7uiIaYPYhlDmOHP1C2FUYqa+09J4966m
o4TDz0PRM6TW9o3cSKzHAv7mGWGh2O5VmUTpmccMMduU8ZIGQ2V9qrNeZSAkpR4nr5LjwkEJCDx2
NwaJqbWjXb3aCjXdEgcww9kcKUMcyvyIhkYJjz0+90l9Q2VM++SoJtnllCAtS78aaDS6UvnE3npD
knTetUYizhJPXYKIXHJAF7MdDlVSX6iiTPd1rfR0nCqydsvVt8yts7OOquLfXdvcXf/Jpv6W4i6F
/w9fCGx+bMMQqxDFidF9/4UAzChjFyxmOE78g3Zs755mpiWo3XRG9Yy2hdMVAU1DkGGEeFDAgtAV
1Xz+5ga4+l3v/fZt/Piz6AbXMxYrBwwYAeDv34XVqSV0ZLgyLlmIu6JJe9jPYxufRR6Ngktq5E+t
ulIoNmId/vlLf5TKeYhLvxgGM5OX1owPAYQ6YRonZhcCtzA4OUqbhzoVXxXHfTD1cj3wBlL/5y/5
UfPmJV3s3CDSbOxtpEG+/7QAbqNxaJ2BTTf1B7rtPrE7vaHi6lcv9OPXygtB6MLpbWnUtWC7+/Zq
rxpCsNZqD6GZEUImnLLWu6i2hi3oDzNgjoim0Ln6MaM0+J9SsOSHBPDEPYYP9EdTeMRFFTfNCHw5
Gupd2bRN6Nr0Zrh97ISF2t01VRT5M0asXlsfJI/hF9/yX314+UUbHlE58iUfvuVeQanBtzSEtRU9
qVH9wlnvKTPgCbRsL6dBwypg/4JfLgOi304z+NCI9KzZMt7qWB/vphQwolqRuYTs3FuHNI1hEOZu
c/9Prx9YBCzmGsZ7j4jLh6nESCFhT1tcFzpknQLUN/TXZejZiJKQ+vlLffD2S44dr2UzOZRJApeb
9PtLyLGpXWqBvclc2BmBwvtWs9BZK+jMqtr4a9aFZLmhroA30Yf+8Rcv/+Pd6erMscgqEFXg435Y
nnpzdR2uME6hhv5G7dJJnbtnRx2ejXjcaxHTcOI3mEXsgG3prap4z1OG88RaSa7iy9u1MSd3gNDp
Jnc+/fy9/XgXf//WPtxckKISEcW8NaSvo155V545vPLT7H/+Mn+xQvM6jgo1jmEFfSgfHri2QkCT
YyYzQ3O+dYZ+59bGQyE5GO444k7KGPIl2CcxcsIqWPxpxofx8/fw42XNW5ARay5s09Cld/zbdSQl
wZ/V48xFQCt36Jj0fE2N0f7ik36cc3Gp8SpsK1RcvXKO/f2r0C9HYksVvErm3MeLczcUw0PF07ab
+/DnH+ivLituIEiJLI9kJj4s+plZeGprjV1orE23X2Pnibq/3tfRVXZg3y20QX35xZf4Vx/PkDs7
DakbmuWH39HrNM2mJbILzWa8i/Gd+HbSvQ6mA3bIePv55/ur21an+MLRmKqqOgf+779LqqdXHbxS
FyJZMxaigm1juXUJIRW6TtJk045DgsDw6T7VMbxiCDa/+DX/8rplWMmnNV0Ta9+H+2OcIkVth7YL
O9s899hdnFGAlm2xFgfzMn5Z+FlOmpalwZzWO/atuGg65Rff+V++CdgBrP+ME0gmffih0VvrVk8q
JPy5fjIM9WbR9PNFG+4arXlga0e+214x1X41E49MXs22/d/ejb/Y13wI1bwvn5Qv4W6XrEz6tD78
DqKksZ1jcxeKXkCBE8rJy9V6xykwCQer2vZmH4ocEc5uOfXP+BEViCZWEii6Eg4Dw5VqoffAdDKf
PnHSmaqnBhxa1eDnb/THixOHELYRdiS8Sc34cHGqLtU9K14CHlzmfToa7jHz3J3j0iq7/i/qzmw3
cmTLsr9S6Hde0Gg0DkB3A+3zIHlICslDihdCMXGeZ359L+oOLbmiQpUFFFD9lonMCDpHO3bO3mt3
UMT/fLT3n06WEqwcaDAId2LC/vbpRIdhEdSTMHJSdfcjjsPPzOvQJGoflbfvNB9znMi8bukWHhYl
Xmbrr+r9KPJEPMQmSZKlQb+heJzAES/HrL4ZfEra0EOY5VcjGtmUeEPfcFfK1fsdqO8VLie2/vSM
6QoQZJDF9tfGcrpd00NCKLIUdZqimEAIe1t13B8zQbNF87BaFc0Iga81l7Y+fPdh2fz56l3eK3R7
2Do5F15tnqrLr3GPlZAI3nJat2yg0Gmnzi2hx2rhoPxmvpt99F2+/Pr//Xh0VNl5spHU5//+6hoG
aRN1elFhbmdjcMwjXd3Wvmd98ARefpLno5hYCB0dV9Fcs749SmKGIoUONK0RBiJ5LnDhDOHXxizI
QWakjzzzgwPOf+HrWo0DYk3C2UFRI9n7zD/o1WkNRR9gjoxJQidf5ZFkU2MdtOWzUYnvIgGRRXgu
DaKclMU/3753Eqn5wNTEjK04vsvX8e2BGVY2UeM4wzopUScWrEJGLu+9xsZ4Th/uYDDDiVT04Ey/
Asv5TNvuk+VkVx4VEGKiR4O5JyqEIP/gW3n5UvKz2CjwjbJNHQOldbHIY1BpiN6txrVbMtH2Bt/c
Q9Nyl24x/uUsL46FmfVlA4SNXr6Ybl5d+5hgrCZh1sI30E+W1ZT5S1+i0bbpkzI4itcTSUwraxLP
iiQP5If1kk0n+dy5yWggAV3Wf2Tl/s3jgIaJVhfLBXXWy5f81U9qSzPgWPGwjmqr2WBXQe5a1gAp
7ekZ8ONj1EJ09cMk2HzwOMwfu7fPoWCRZCc4Wy/nTcPbx4GeDd/zIeoJ845/gdEEROGC20hXYAJg
QDjRdNVnbX60EqT8ZC5UhLqlZfPjzz/DMn/zMwwSAGil6nwwL29JmwB58lutW5tJL3+ownuKu/BT
rxvt1rObn3HfWvewbhQAT+H6dxWT712STKvUcINbzan2wL+cq7aL891Q2aQ2otkGl6thQYEkX8H3
n/JbW6uCT8Bz1R6Ig9i7hKuucz3JnlRaql1O8u/XppiMrWfm7hYzEpLWKis3jJ/rZT3oC2wh6Sqp
u/SU99m2BE64NEZ4bbDyjD202W8QS+zDnEj4XDdiuGvSnB/ZwrKJIJNmhnEuezncjQk5Hw4+nZ1h
1epUMqJZhF2Sf0pruFMBHOA1QFpAqB1i/JUPZeI6iSGzkXBPO8LCtnIcehE/xHYeqW1hE6f9wcv4
roCjOUQvAgP/3Cmw330ktJHUEtXSIvYzea9884GL+i23i69tDaAinBmSU70rbbn2R+37B8/Cu0eB
VRlxKWIXvo/4P98+kdDJ0LMnVbem/a1+OKjbHgzhZbt00s+qcocPivF32CXO1bIddKtC6DY694vi
Iw2nzAmspCNIyPfOrSjwcYa2WuF68L6HwAZDZNSltjQSbbiziLv+QrxFdB8klX307dz61UUdD2I0
aMcmRZy2IN6dxBLQSNAGvflrFuvjcAdyzFjiTEZpTtL9na5qfVvIXCCFJhPlz5fw/dfE5MVFtPfS
ELCsi5c6UePoVj2oaAYRDN6LKryp3ND55BQDz44VeHtETv48W2WG++dDUwjMN+jtJ4V1Basinir+
gUX77Q0MhNf4QJCbtUdKY4jgB9WFUE66N3Js74uiIHchD3HvLDp/sBkrhiqdvUjpJ0+l2Y/BCcMv
fgZaox/CcJ/VivwKT3l0kJA2HAFhjo+OBYLQKLpfSTuIUxQ49dGIRXJyesHOqfQyZeLTZUzVtOnQ
bbRwzG/QtT1lQpx0OxE7w8jNY+HkSBb79GFy02eZIScj+y3fy7o2vkCZtb9C4iuWRZ7PskeJ7gO4
MFYpo7xpEsNeUrG4dwRzFafeNGoHdWvLOI+RnUTLnlS7wImM+1y383zVaQyMWW93zNILQtV1scWx
juQF+uBCZkXZLUKWmccgzfsH+jakaIONBSUFLmBZlJEfLV3YrO66kDoXIgUIeRXWSf1pJh0zB8+7
/OihYe0Wdt1Nz1rcas/U2eK+7qV6VkMJEVNzY1ZtUWPpiBpRPA0wLaHi9ANjtDbZoB6aSO8CiZl4
znhLiEe+7ArwOlpt2PTJI8CLAUGcQDpbyOyaRDjrLxw1qXXB/E+u6jIrT5VPN3kTl5m3DMZouEbX
m69UoPvlJipQoC09jehwKN2EVDKnr+9TbETRovf14gnLDJn2ZZqHCyE19yRCUVyTdEdWVhVmXx1Z
BkcFJHuT5GA2Xd8ivJDcI/QVdhOtqxxkNC6lLH2illGgGSvcNwF02B28LnvWhLTrUeJfHOMo2hlh
Gf/Q/a69AYJoLcfYTReT6MmzS4foMJrQUuwo7JkhTBGKVrg5tZ7yqI1AY4NCMDbXQSVoeRysms61
iEOpHe2Aa1X9HJqxqCkkdB+pIzteSJQNba4t9jSHYBejKpGjeNBlxopN8Sa35qwW3BIxtTvc6Qh4
p1PudOiI6ygOmNJGRCCSTib3TlqGW9MJW8R4sBKCyHd2SYXSTdeMoIIz6mIJ8vtkPEz26N/aFkXL
pAr3KpYgDKco/CyYmF6VCuxTU1T6ucKgB4G4UMgZR8LjKl2kaz3M2sNQxeWqzCz3HEdutxkqx/4a
thbsUWx75dKc4mA5xMTvhGSUs7xm47WndbBzDQ3znJ66xqHHUbJE97QWo9NCILI0XjKE9ThfioOZ
2+557PDNEWU03FUa9QVaEae8rsbE2+QdgNxutLkijTg1mV9CvDfMa88a10NZ94c8FvYpzytnOfiO
WFluE24xRLbNogIua4EcV9qhGfvypKyo+sxr8tTalURAjbJUY0+xbSrD3rtN7B50J9R2k2rC1YS5
+T6EhrEefM8lqjca7obAmL4XCTez83tnU/DRvIvpL1+3etGssiR2TiRiWde27XXXVTvZ3wxWge9u
pnHrvDR6LFRsEL/BPe3r2Fonw6zhCQdkbmzV8qMo3GDY2ZCfVnVasfUbw665xqnFtIpJqrgHJ0rR
wFh/Jyzii8NQL48O8ROftJgYKVlj7UyN4Q42V3j0hijfdDT2N4btjYC8HW3NSN7CfIaNFIkbaNc0
eu6twW0JXo60pa6h/EksdWulNYtRUblrA8PATcgW9SbzYw8FZxroUAsmbfrU5JO87hs7QnggcorF
KFbwjy0Rh4g1W3lthaqrF1bSP2RauQYBP30OUe2d7Ijnl0NU9E3hElpRDKuuqiqCeV5WQdjNjLs6
UjTZkIQGEboea+1TAv7shLCreDLaKjqiE7B+IGGETVz2+VHaRbhNEQ+t0wzLxgL5ig4VjAvxmOsm
v1EMXXYidGxXEb57KBP0CIHjf+rIzd2gOi8PJu3EUxgnzq0WwcLNxra8axFJf52qOvxijeZ4m7nB
56zPtZ/WZJt8e1DV0EMTJznqpB9GXYbEZWpvbHykYq/5oh3Jk8Pl3Bb1jKUj58r+VERRBRCsy5w7
minFAcKDsbGQGrM6M5V6QN+EvX/QXbh5Wet3wy7DSHaL+hvqClbcdsUV7hVbRJGJFV3aaEDuWWiL
vkSWvUVMBZI/hjK7QCsrh2VcduTDTaLYYP/MbovYQmPtlBYBz1H1kEB2WwZVZX3KccL/jIQ2fJkV
zBy67vpNJwbvi9TQB+JiQ/3c113+GNEdt5HLaxbCrkGR5OBWMSENQeMeG1v/MbX5nIHabJpYYbjv
SrymRERfI2+NvsyC6W3o2RDNEiAHABjD/obmePfVjrX4OdZTQMbF4G/STJIr4A690WyMwaixG1fa
9KSZXVauAKg5xZK/Pt0pf+J7oyf73pXJLfPR/NeUyXgJRz3DyOu2/YM1yPEGVwldER8rMiDMPCXS
spAHEUQlAXJZe+wsZjJxsZ0IhFgjFDafe9doTp2Sw4PnucW0GQjjOnm5KX/qevgN6Yv9yW9U9UMr
EurEFivlw0D2IEpOk/SpQgxUNXHh2A/TBIXIzpV+ArkY792oNWg8NjieSRRDSxvjLY2i5KmdiB7s
ugo+QlYjpYHrWOX+Zz3ujux3asSgmkDv7h/hHNxaqssWble6V9rAy9oB1tzTdXTk2vLY4GwF1vkr
WWA01NSQ3SFeNLa66JtVwATy6xBhMj3D/30aQzPQNyzSYCFagg2Xrtlxg+qctzMI3MM4gOOj7N+l
Q4VgyGLPswX+e5P0WoYTQREQuwiMklVO1pJPsCkrlnY7Y47ANSFwsO89EgZfqiC39YH0BoXa5+hv
JqC9abkTQ3hw+I3XlCv1DR/SZGE39jlVcx1TJe7Rkmis9ai77YUfbli6o+PQTEe9TeENWiVhj1TT
KtXrrd1SUqN4AwMdJDucvikfULQ6bPPqRWvYXzIvXfcBs6lWs4kKH41fHs/UTqlsWhR6qtag/9ap
1lqbIkjJUvMyzN95/2hFLdRM0NNkpBYcUMXBmSsUf0vLIANWh6g7dmz/VLol1bXj7mPVDXDcjRpq
omPt27lpVJXB8MWy0vBQJz5foMobz7qO2Rrt86bJCSTpExjgotdzkAIDDtEhR0A4OPEets22bCFU
y7rP10W+C4thXJl+dM/LnCxjfzrFqDhxIxTxuh7lTWOR4hqXwrx1PEEenBrwTw9j2G6aMMg+xX0x
3hhTUaebqiqC0yj4gioGhregrPPthLHvNI3RJ9Y2GBBcGSrYkXojrShHe8ut4fIh9nL50N2qoWWW
SuTeVVSH5V0vyYZzRPrdIy/tmCQ0sFZWazlXw/wf9KqJ/KVJjN8CaKNYB3jOEGTWzroeYrLKc3TX
dlcOh6AfFP0wv33g7zl2vF0HAAPN3LUXzbOfPo82qD6Ygf0q56nFwjJSkZHnuy3NxKRO9qIro1UW
X6yCe+h75Tr00hPiY3GCSWZgd+HNgDGy82ryhYPazRbwAUz+eP9dWlh/YWmMJ9z70woXer/X+1g+
aMTdXCWZP951kBz2son1G59omm1n6Gxy8jbWrJXQ+yFdMTAd+HyK8cqejHRbVub4YOG9X0RuHt0B
dETWAUy2XtqdgXMEprW6ln4WywV6avSsucZTP7FxA0ltl0dmJGG1wE8LORcCLi9PO4loXCKSjjdu
0AVrX0L/XvZkjqH6lNNPXCZFv0oJaeTv8b2OOr1srBvSUCSPjlPlXyOsv587LS72ZEQQPep7vQOW
BAHqbV2wz11GOr4D0vuAaufGsCmBRkCAIVbHXebVlN63SaRdJdIkJaadLAqAHPQoF/uxQF+zak2c
257i1uuA3++I+1HPQ5eSc1Qqc0MnC63aoIOlCXUb9jca+BpVylgk295UDoLXQTv4k4w2Is6iuzCB
zi1K4T4RFZh9wbOPBHkONcznNV8EGeVLEnJRJwwq1qKxc2fVGVSCGP7YhAFH/KRbGVI4awp3dW5k
dHJVsR4SrQT74i6zTsETbXTkuLVyAG4QJtgxCxqbaVynKLI3wtUcb1ljRV/3obR3HZTftTUmxfeR
x2ul+7baeI5mbxRV46z5G/FUl1iYb1TqE8ahtQW6QMQ0jUl4SjylYMPxzOjAenNrZVWOOHhRUzAZ
QwZc0OeGr9Fg5p/QjUchSqUysVd1ryjq5BCg8wS1o8d+tUkMbg6cykPpjidGe+I8FdoPO4v8c9fL
8FvX6Ppmav30e6ulyDtguxJE0WR3fdL6h1rlwdWodXzbTbAIBEPKhTJ7ELV95orProkQcllMCi7K
/JNqi0ZPl1w5TSWKhZJVhmEIuXGldeVV5xgkiVPTNU2h7coiLteZYbcHne71dlCudxCTTLa+1hQr
get15TsFL+usMzX8rD+2fKyg91bsX7QayL7L+HwZTBU6EZquO9W4GOWpGGzmITmRDou49Jt7Y5xg
ClmEhPWLOA3Kddwn24qWyDWxnc6ikuSjYq7YTrKivPVly1XEsL/vhxaTvRwtjPmy+2IaMYHbhYa0
36sTnt8M6xIdtuyopS7rXWWsuuB+UmZwIJkmBwQcUDDClmV8U7CeLjqnorrLJBuB6N7vQ2/vCd1f
ZbQk6ECMn/06tA5j5+N9c+BTzD3kdu9J0W0ymeLpwFexiXU+SW6Sp/A19KlYctHyLZ2BfOlSu6+j
qI89ApFtr4Dz2rJGRbWwr6q4OcHCIS2BbVeH9eO7z6Qeb4j35BpYAsbEohmFYO/Gn0Mo6IyY+E0S
a9l53pVrIzizmrrfTF7krqWW76epYsk2tUfYFntU0D8zMUtzzXkT1+fGqokmaz1MOLqoFtxt1eC4
aSEl91453XcZf1gGEbzAgZhbH35wpDO8Yq+yrLuYpM7eL2mDjBNvrButi8DWNrmOxbJAQh0wqgCF
Fhbbcoj7KyeiwWiYuGi8ORg98UbCcWW20m3i97AU29dC4o0kF/1KZnG4hsUKkDsQpKiMOqOTcLjO
IFLzBUzuPPK1FgqLA49YQ707bMGKPHATnhs/OnOhzqOKd71ZbceBpGoC+a5LVmRz3VV+Ua5CnJMe
ijnpUqJMo6sWrY2M2TG14UYmUX0QoGrlNEED4UvZL0pT4f0KMcTeOFM13JphSQRHgSnlDnFyuSj9
yDg57Oh/hq4FQFpkXyZmlPnCjDEP1nhbNm6tDevRbPylF3rtNhpc8zvvEyE282cfE55BkJCEl1TQ
LCLh19hmmdug2wNlk1hYSkUnv3RC3jsT1tg+TYuTQtS3QOX1hRy2EMHtGKP3EtOR6AICXLibu5Do
k2XoSnZmbldTCUkA6cJnPx9K96tRTw8J4VzrhF07qygc7GKMftCciJelGz4Yg9Yixgy6JbnhP1oP
fEaF+7E32VzT3jRulNEZ6xA29DXZs86tdFrnFAakxYqijXZo49KTr4n9jPQmyyHxgkXWtwnrQxKe
vXHMWb5jdWqCxrhOCHM/6SXW4qb0N3ovHx1fYK3LqB0ITVPX1lClvFy9tbMAhDzaYhh2oq2XHYPy
U0dpgLCwGb65vVbc5RFxxK3F1sWbxHSgzcz8wJJ0y9RgF6Q2lfWOCL/0pJWRd90EifvNzrH+IayE
pb3gAtBNSxAUVEugVBorRaBb4UNDkwexvUOcx3c12SxQibDQ6rNBlqdONymIfdKHC70Nnm16IseS
d+LW5h4c/b7MjpkuR2flTHb907XGgMMFEWOJsWl2WTT6n2yb3CfFmvwDqpT2uahk/Msr0vFqSPzi
qU5lfEdGSYdHVqejZZcM7MceLz0AoZaBf22sZozSGnYJD0/uq5WsSodX0agefaMe70UWVtsB29dD
PZk5cWottuemDYOd51H4+JEeXdnESa0Z1RdHEse9ZM1+Z1hQ+lhHHF8++/PGXBJcByJGBvm0Mjj0
NVj6kAla1e6j8kW+D5ZtqgldHrFbIAvsmhNAFLnwuzG4aT0t/YyluNpVoaKqcWKi7tclgS6MINgf
DXfEFgAZIJCXRjuMevXsTyGNChSV7rpLB25TS8kQHeEuoLt37OSbW7FOTXYPBX9Qyr0vrYDQE5kW
yylJzXM2Sv+LRmlj56O7duIyx+JkSG3llOUcJz2wTKST5i4L3FznsJa00ezB/8w3/o6O3lI32RIz
8qc0+RzTfaRQU5vSKrcDWB0Exw4GAxYwxwFqLgJ9KQSPSesmX5uU5kMNW4UhhPYLGry30IOCDjfU
5GlqzTVt7V3AsGFJklq20hyfpq/DO1fGzTl0yj2vbvu9amnWVElfr/LAmuFk+V2Rl3QEPVx8ZRCq
A+C/YoFbUWFI0ADZ2W6+noYEll4XN/uALvZKscj+1D2W6EalxsaclPo5DvC6VIuzq6XQwwdOYdK7
3RFOUHE1C0D39Os1gtYNtapIRqwXZpcSw+xmyTLgzx2w/MicS0enjxZs/bnVYXDQvuquC58PhQE6
7z5uW3ettxL+TaeygCrXZ2NUO5hVrBreFKJVi4dpcG5L2lpXLxvuMcj6Bz/IxJWUBLvDImoW+pgH
OydKFMtu7xzD2jrAqEhgBBmbkbBFkhbQtm+N3Gg/C1Ok284cuw3N6kQDfZtHW9kl7s7sW4xYsime
cGnYzxkcxMdKNPWZvho8qz4c/WgVGUF+TLsBUhlTgiO0ALkn+VGcRiqeq3KyCphUcbQlRJrY9QxE
fDYG5z8PXN5F1M66CCk5BcsGA47O6O24pWcYFQe6Ua4hxptLkqznDD73IYvpSSfFp8wTxWfFr3pg
5vKT5YmixUh1G6meTNSzNZfTve9YW7tkq5/oyQPG2fxQ5xPxFmEW0F9T7ge/Wbwf9yq+8whJJKEq
BNJe/GaTDpPXyxj1Zh6ZDwBSXTK7JSxKs4gJ5kCoVc9fHKPNfwSSF6lmaHCM0tq8LhwoZJOB6JPi
6CNyyfu5mbJRYgtJWiq/aubNvhZlSD0jcND2obDR8q5RmjCPuiVOnuWoDDCbQUxZYOD8Bzb435XB
v7gW3k7MFAIXPBLzFJLI2AtNhq0mnugmxOifi+Tg5vi4RwuCO1Yk+76I5DPK+IcRPfHSqaKOLQKF
umJgsGhKJ7tJpiJBtaieaT3E1wwinVMfmvneLslcmDSmbelk5Mhn9XlIVQmGCRi5Vgw7flWIbxd0
tG0qtYLPgO4b372qPHlZmy5EIdZZ0LvbFIvSUjGeJ2Q0SyEY4BqwgWgcSM2KWRemnG23Zd3TjgFW
003dUxWLaVV5abvVopoYBlckVDPpk4P1ACtpJKzvE+/OglcvP5qTP/7880vxTnkHZwfxMPNHtA3W
e+WuO+YoRnvkooWmxlVfjVuX7OoTnfh4SxYc3aDSsoP71tFCPjeAKYWlwyZTffzBPPTdk46wwgBn
jciHEY49041fP1IYIvUibPV83YzSurVIXGBWIfubl/P9S16n/5iN6T/kiPo9Geu/odcJGdOrB+Od
1+k+z3w0kz+zJmzG/Y//9T9e/v9/WJ1oAfzNZkbLo6LzkPDu/cvqJGxgVigPHMTAKAVfmNT/Ak+r
v83/N9xplOk4G4BL/9PrpBnm35BVKbwOs2LchI/1V8xOl19J2zGxCQn4SRIEMQSeC40Y+vpIBejI
HwYnd6/MhgRIoIy06SPLv1Ow3XZGrGf3hAnW4DhiN9+ZGTyisdIqMIWgAGhBCnZXAvXcq8v4G2Up
l+b1iJ8VHdkaX28DvwGvGOf55qnG6a37+CybB08PyBJqOpoeViluSquLN5VmJps/H+/iLfr78bgd
rBQSRcElhCjozB5Ll4+jt85aBlpFt0jZBH/wrl7KXl4OI4xZmI0ISXcuRXmBVxDaCMzzoZh3mpnm
5uT8BY629QK3v3PayVkG6OeuyJciB4ne9VIrq/bv7/K/uxpcyCf4RAi68exCWVfRBNuzUu6VFCyM
YWXAvMrPGqE5u5qB6iNynGTlpE77Zax0Wo5O2t4YZa7fVqYnV3++1O8vgoO+88WURCYKPqGL41P+
1gQJi+GcNS7z75xCrjUG50bqTGKh6narVkXGEXnacMKE9tjC1f/gRry73TC3keHjKLTRLiOUfHsJ
sibWiBvym3OF6Z5gdKNeNRW09D+f6Xwir1ZdLjRH4f21Dd4zohouTnRA9VaKYGjOpSWrvRHGkIOD
Vm2rSAs+ONRLQfP2WC5eGRYkTgYnxWyrfH1Tp6LDpG+O43kUtVpRpsYnEtOZ3hAVcegMZA2LvAjE
o9toj1ZfWdsk05odNMrwi+d7RgqmNbE+UPLOn4/L34TcUCCHRG9pqMsizE5L9OFVf7ak9rVFT8Qo
PiNCTd3OpXAQFnL5Vy84emgXXRCtXEw9l54oA4lwZxHMe86HaM6xs2AuGZDIGbvYHzzF7+6ti46c
gR12PgaT9PDfXu+mVGNNkER3TlqyuNLQtOekW7D9Zm18cFYXRSM+s1nKK3AnCSScaKLfHgrxDsoW
r2/PrZalm8F2tYPXslPxKqXu8tFC/W2jmtTyVK7/4vWcjzyry9m7Yiu9FC1HDZxeVCPDOaX02Imm
1VZWnScbMv+CDw717oPPoXBB2LOlzpV4fd+e5MAeK3SxQJ4907uy6xiOAlvQwQ4ZXdTy25/P692D
ycFYPy3eE5ZaLurbg5Hjbidd57XneChcgPM24CJcOfWuAOB1NYVaemwzJ//gkfnNUUlfpNfEt3dW
rV3cx2qa4hEfgn6e4tT7FvckPoXVnGBnaDutpYq1gYT/+vOZzpftzStIgaFmewDlP8ZT82KF51cA
Y4FWf6Yf1C1dFMDLib9g95ePYhh85LCC4AvEZvv2emZdT7gPzpezVQcu5Im6WTiSzsmfj3KpLJ9f
BK6bwmgy64mpXN4eBq0aUwDVWeeocK7Tlh6hDziiKW6SsL3CWCUkyixoC9EuSM6DDgJXH3eIpeDz
UT4M5z//nN98AeZKQfFSUspRw739NfibC4DsJNc5FRk7pBjMnAVjyv4zZ41tgKUSyxMS0ouzHmmp
TN3YWOcgYKq1n1G7x/Da+dyba3nLRTD25XcSxPwf87DR/eDb87uTfH3wizclF3biMp+1zpl7bbZX
tn3ygw+stO8PgSaWHTHKbBczlXFxiA5d5Mw9ab7IQU+2yURzNY1B6NNgif/yc8pDyotPXQkuln96
e8u0PjXNIG5dZNJWvwbpw1yOvtsH12zeIly8dIaN1lyfnwwqeFO+PYywoyokEMQ9gxqEVBkkefMT
0RySRQ+qB5ye3KgZjOVTeeiTJMWr1gS/yizRYQUSKmov4daZT0gRXAbanhWQw6iZ2Y9UZQVQ2UbQ
YPEQz/hLpvhhsw3Ij/EWUxkn/dKRzXg0kXveVK0Fb8uxmlU4Vma+6lst13c+6dvjgvBs5j2Qrd1f
Tk621QcfuvcfHc5fUmQauClZJi8uM64Tuhyyt89ZnbBBTj25rBjDfrBivCtjXYMyVrFPwAZt4hR+
e5Uz0B6V4dSI/Dy+naBmicjDi20bBwPW4D4oTdhGba9PN5EXMzMUdZKe/vwJsN7daIwkit0TtQ3G
istdykRoVA3R2z+r3oC3OLT1ytDjmMSCPFvHAdj4Px/v/YWdGQYvJhYspLhY3p5ybsKgEVUTn/XK
j1f2ZOpLC/jPB7fv/YXlKPz1FvtLPGyXTk74VIj86PScA1Zqn1lmAcNxLL1d3HcKxR4gdT/LvL0k
UJZYF7/44IPw2+PP21JsGmyBX5aBV/uTalRmMtkwWF0iFk5F0z1pZWYcw5wiBxU35txhsOm25tpj
GTCZ+fM1vuzssMpw+uCdLV1ydPhlby8y1ExHC8jYJFLQXPS6tmV5rY42MNU1iq/iPgrIiQWjF121
krrBKucEh1GYHzxbv7nXc/8SQzK2YdM1L34GqQ+mKjTugrCdaTuEGODpVtbbP5/tb48igTRQ4/C9
mpOLXm8b+sknjBRp6DmH8rGuk2E4FHpkfAD5/e1R+N66rNoI9l92hK/uaNJDUFJOHJ+tRhOLvofm
CAq5/uDOGb87DJxmhy713yPo3p4MKfOIMDswvqMWMwGJ8/paU5WAAlyTuRGmN1NQ9AZ6F9P9koMt
vU5SN32wcGV/1906XMKvHtbEY/wCzdL9svVWK5Fm2S5T6ykbf4lYM7bmICeInA1GsiSM1VcidMXS
60RZLP58Z37zFlCYqtlYq8PIuKwWjcHHxuS1hGMAT9y2uNqWg0ezpdZA07Yjk1d0Q9/SzLhFxtyu
/nzwi4xByhqefJw5FIyO4K5dbt1QCjCjZt99zhL0Clw7QnW0QuzRb6O+J59jO8rB3vVli8xP9eqU
d954N3iAY1D0Bv+Jd4Fuq4soDz87pp23N9ai8+OS78w4PdHBNOphvkFwl33wLrz/mnPO1AYvx6HF
dlErd649VE03hecJ79QSr1ywCV0/3YcpnJQpV8MHx/vNRbbndYNuk8QrSCfk4rRsWfG4VvXZ7bun
wlaQ0wJDLXqClPbTIK1H0XSPHdizVZf3cNJaHXmI3tVHiRfhg9X0XVeGPgzVNY1FE1+UDUDo7Y8J
QuJAojFrzr5pEPqsQ+07sFFK175bB8wXJ5hgcMw2lm+mCMsD/xyEpf7BQ/+uIzn/CtZyRQODvRKv
8ttfUWrc51jazdwycMDtls0XylN/j3yxXfd6W0Jv97WtWaXZBl1F8q1p5XgPavtn5qY3+djcjVi4
PmiY2XPB9moXxVpAL4d27UvHn3rjsqDLeydLHa97tFntr/y2iB6tum56hGh4zhcVkerA5asaljex
AOrax1T2aJVoLBYCUUuwGBOZnMqs9b4GotFrdpwJOgI7kGh4+q42Fym6GQbHfifukbWNzUIbg/xT
Y5FCv6AE1x8NKNLDYmr67L50c8FwU6rkpu5rcUu7LYVXIkPzHmOAHIi7KHVtVvmWX2dH5/ecFfUe
4nREvtZUZ4ym2aZBKC4mppkGJoq7Dt3t1yytxHl03GFW3hGosTAZTEVLYUXBs6E3s00liN0j0Pjs
ukIf+b0jzJxVSRn5N4kP5T4XkB4aW5MS1X5qfJOdM/OercH8hqeyvDUnvUHVlCngdQVaNGR1PEtX
YSOD7wWmUPRXPcW5RPfXLUpyBO4h3QJtTaPCnZYqmDQSZaA7POlZ6v19a/BfMOD4/y3AkLr4X0yH
dwOM/1O1355fDzD4v/8xviAbE7DSC0KEjb14Pb6w9b/pMI8cJhBSzttyXtN/jC+E8TeLvr1i/SCF
m4WEv/D/RXHQxSKGA1jGjA8CmfEXojiMi5eSxs3Ma3EovtnR2e8wQZoDpN7WYnuV9SK9VUhpLaQM
/q7nnZxpzn26Z/SMntTR/IMYy3baKuqQZaFN8X1YF91BDzHD+BX8b3OOdiOTSXwqwqhoV8xv1KHK
vfBkaZF9Z/D+f+6c2sk3hgUq/+WK/1c8et3Pqmmrn/92/VzU/7Zpsx/P6ICy//lmcPa/3/7rf48U
zTmu/Q9PYea3YfI2RHP+E/98EslwgeAGuo6oVuauc7P1H8xAS/4NQy09dsJY8PbLeY3955NI9CYD
NAYtNGkAPM2Eln8+iQ75raxWLvMlhwX/rzEDL3cM9JqZ59P5euk84/LlkX9dRE9p93/ZO5PttpGm
Td9KX0DjP5iHLQkSoiRbli2PGxyXq4x5RmK6+n5S3999RJBNHFdvuxa1cbmCmcghMuId4LVwL/qV
oea+pcIuhTVymOvqV+X1f7mJ+yx4IdzFelbfdwNax7MJZOvNjH34z230VmNufYHzK4A8oLnAq9uU
lb5VNoFlF7txdE1fGKr6INzhnkvrny5NXyalQ/9SAVUIOHtXldUjRkvjVjYjE4Q3l+RrfIdZlkxn
HOPX+kbe3NZah86AX5g0vX0KPTCvzKx5qgsrxr0NDd1iZyga6fNsOyry1m6jWHg1ZOOR4gh+b8WY
oIMKbacGi5XGvt2IHNtISCN5Xtf/XaX4/9vubTua7fB/33Yv8T//Y/czRq2ze3sFyArc/1br1P8L
SRSgP5znmnd2B7gqHWzEOMAdyNIy7Z3/s/N05794uHIDADiRf0f+0X/vPF39L/43bD6H+hvvW1Kt
P7gDVg8+Cewhd2a16+SkUpzufONZ7QgtRbPqAK5CtbcMpHZxAa2Pbyblys5aL+z/ROEFxr1FO35t
rBRZQpjGZNQBpPM9T0yPtYyRAL4r426q5hJdTTPe3455dWQ0sFSpagrXfbWZlypG+tm066Aw8ZGf
267dK2rdbTzzXjuQb/esHBrQZ/x/aBGAZFnVsEVU9R2YvjqotAKdfDNBUt9XYxwtK9WD6BSBSMfi
qk+ixznvEZZf8MK8p2ILTabVGuvUqLIIJPLirwQ/N8xhy0oYn1K7N0Sg1w62NYi0K4/A6BT9g0Be
Qz+KBPnRB5Pb/Z2gn/BUgwK/I5tW/mNJ/X9tc6+fV6wO6o+u44ED43agkHK+OhBk9kD8DVXQLYr5
QdF11OPMMgZh6cb6Z2GLkGwdse+u98Jj2qrDnWnW6REDGgGLp3HGjdm+OKHlD0IDiGuMqhLikWyL
t/eE7ZFUuw7+vhQO7XtT06fvyQSFZlEr+raQ2T4o6DdBZBjs3eQC+VfUydworl0uLAThNFoJ5GC8
qNentFWZlEhKpwycMB+/JnZXvBucZEsMTo7kbF2h/kOCSLOC9hrKq6uRKolaqtEYQfmjOLF3xyq/
R9oZXZtEaTdm9WJ3cvhIkSMOGwLRjz2fVNPqda1TgRGaGAY/ILQ7fUVMkZeYi/a1Ok3K31rUDumf
7k+iOibtCgSA0fQwVvtzrg1EsnsvCiKpPQCRcMphi3XFRsPiYh7RSAaxZzCdfDZa2+eDi3Roa1qv
NUFCDRwTgT475C67p88b909H9BqKIp1DZuTSgj0PFdZeZk7d2ARK3yE+ghxmpzjt0+1jbVVisVSC
8J3AulELpN27OrDTUkd9J61ruLr0NlpEyO/0fhqeCpwY3uXCcv706EavlEOAUNQTeI2sjoCEy8uz
QVVLPtcH3UgeFzPFMAFoejEpv6CwblXtLrYXAdGYw1dNPnMu+q0hp+BSQtcF1GpH+wL/Lr/EOvTP
vxVREPyjPEyZeq096IhSL2zDqQMNAWrAqqI7aKiF/psojAc9IZ54FFbPV4ST0Ex1sAcLxrYJD3M6
/jVpm0Xbi+SZJUGmQMmdBgpp37q2EuLV3bAqGYtpLJCIRtDa2oLKwqJ9KUD7P8LQye4afcHuPRcJ
fEFkVCoECDbOkWtfjq6drDrRYqYvfj5avRxySw/5cjAGa8zmPOOIJf1mD/vKjpbYJ3a0ijob3/A8
DKIgtttpDBeZbtLcHppNGg8HHTOPuRhe4oaqSEIBxUBGkWbdKay1HxO8K2T8LIyGNQQUPdh5t7fl
1bFzkDH/vKnVNVDJtKjZoi5YU9QVL0qoK0ezmbfSqGtBXFp2XAxgDXm1n4/csCAxqC1B6rovA0WR
0gQmhsC3h3Jtfl2JQ5BVCBCUq4ym69ysgvtRB2Fbqnciq5MXiE/N/dQ56cbhLP9XZ5ccK5eLnOq8
hCqSAZ8PaOZjDKIVdTBUvbKD1Y3NjGqVfo0IwF5MuPkh+zUfWhUHm9uDvNw0qFmCiqTwgcw2t98q
dGhHIU5sVR3YaCd8T4VV3pfQp4Ja4IdlkJ09CGes/oHlab2joJrf59Ty9nZoJRsrR360szmgymMA
cON8kICrdZdKoUxU9RVsQj1qfquqAvFuHvJD2IfGLkMtzb898IvLXj4ZLKo+OAEgEbm+7LvQjboC
Y+4gNYs02yOeFkGgYfm+xyhxvMuKCk2SAtD359txL9YucT1yGXqvuFVqa4xCbwGZS1GmDEZeSxRu
2bW5F1kbt6MpT9TVbPK8QKqK9ww+Bxcahaip46kyYycngL42rjufvDkXd2FbKA8zXf29i+LMKS7i
OOgVJ3/vdEgzYDXm7m1RLN+ZuPlkuoVV73NrtFEcHNMJBbXKe3GE+a0w8/k5U7gGebvgk6N3fKSs
aQD9IuEwwUe8N2Bi7Up1Er6CCdQzjYLhABs425X5oD6UYokfQuj2PvzE5GBQuN3H6LoHuBy0xwzS
elDkU/a+LhbbnxfOtT/+DDRbAQTzeuSfdfKqeB1unNAjcYmc0U9TSdGbdPh+O8gaZkSuQD8GwUx6
YPKBuwb2jDrumHM2lUEb5r+wWH+abJS0kiRR9p424Dg6lB9iQ0G5cjlANKBhE9pBLCLY5xmWhyWE
7KnFUKWmcXj7p12cOPKX8Wz2HN7cHKKrHA1L0AEBo4Xlr0/itGhti5Ko4e10PdX2gxaxA3TZHUk0
d2PjXRyrq8irY9VqvNQFS1EGBfbiezFYI3LsqCcViaj+zUcGWCm7xWzxi5x3WHQaPegfui2My9Ju
YqgUsbUxlVd2NHgNKQjJ9yYpXU1lZtQG4kRyR3dCCwzUUH1jCb/c/l7XggCbNBCIfk16V8e0qlhN
osKMClrNbfxF6DgBjqO28W2urQrqEtRBKXLyWFh9G7DFEcztlG9DcoFYAK65wEUtf0bW4x3cbvt+
jPoBjTNARP9iFqn2yS4B+xJF7vMrEGnnROTlVARxaSZfzFyFOtiO1t3tabxyyciOAaVF6fJCm/I8
ytKFM+JSSRHoOBQ+4Okxwj3HiqiKEDBoIzP+eTvelQnlg1F8IaAlqwfn8fRphIdpp0WgDJ0SWIZI
du0QGUFa4R7dC5iU+uBwz5RzuzGf8v2zugBM0m2OHoB+vMNWkb3czYcRabJgmYvWt/Cw3y9iaX2Y
bOknm496iJyy9eH8N8C56y0z5ivr9Sy8PAXe4DToa5Y1SNQ8UBo8HYsKiaXJbqeN7OXK5zR1WRlg
iFTVrFWUDNJyHQKeDhQAPncTmeddSqEJqWldHNF+6DcOlMtJ5bDkQAFQRL4EoOl8VIsykVVXcR5U
/BnclurbyKmAN3Bq7z0BGzirYvNJgf2Kue7gnv50MUnUNtkovXVKOu5q8aJcow6VrdZB2mRPnNGe
bwpHeWoEehQ5Ott7Fpn6HtGUjVPh1VTmfC3RPqekR+Yi0RxrlUzNaMYoicIqaBrAQ++yokVwETak
ozxMqOH+o/N5eYG0StM9TyLu3vEMsLo9Mn2QyYpo8r5OOXwU4UwcGzYE6u80uAfHp8al/BxThNN2
GnaQ7a5P3dbaqaKnCuostODVTMG6rxaCZ4seAVrZT+OAIQliv92X0urFCQJy9UNEDvqHtVvXNZqC
nfvEOwc/TpyLvuON5sYg2sf4R4YSxj+3P8nlModwReJMsYjHHoDs8wWBgtOUhkNaB0Dp1e907ZEW
Sdrq++0ol7kqLiaAEC2DRE7aSp1Hwb3RwJgAcxiFAkcYTY/a6OHaa5QvLq2SHVRob+P0uCwwIu0s
nyTEA0LPeXkeslGTLnaRsgzADgrE8MbwflZBJbM/ontPD1HZB3Z+mIoaTc+21dOnzkHE9U/HLX8E
1zdJinyjrBY8/tRVpnchtGdPZuc5cmL3olnckzZFYE8LJ9Ie1NBd/r4d9trguQBZ6JL4S+qwKlfY
dhhH6KgUQZ84GWKglYosBa6DptOm/jTikJrArfqBEHkH/b4rj2mTLsHtH3F51OgIjANTBxnJ4NdZ
hafEbaHGCzdHadQvueEkkpDfH5yxSffolCEgSi0/fUjjfjyaWeZsxL8+CW9+wGoFYOVYDA10nkDg
9vDcANp4ntAFOSQgPPzUsuoHZEOdo5JhnjeYFbaanr5Fe7rcXueTsNpeYT+rSEMayFMl4if+AO5H
y1y6jTv6WhB4PhJiTGeYKtj5Uu87ytvoY8lVZsQfusHEqkAvjI3M43oUOpqvX5SFdR4ljrJR1C35
jROaqt9rhf4BgTV3Y8fI1vbq2pf0CUpssEU1KMWro8IYvK413YY0KpVkInOMP03d3Pt0EZR3vZVg
qy2m4QNyeta7EgdPUrsp+8c1c0R/J8V+j9JkhnEzkmlIGKZ/Bt5kj5z/uNUcCBvJAk/r+JwuFpc6
Ls7PClob/u2dc3UKJAgVTgV1jbVnBubDRiM0pqA06/yzYTTlI4h2RH7MeOOVfZl+MB7bpP0CdQO2
52rlhDXYaYGbRTAviQbfvYRh5HjxoU7aH71Tbr0BtsKtjiUFIOfE5UI4Ncd6G4drVLmi8ASmID15
qBVvTOTVeHR4JD1YYhzkkn6Tw3U9Ai8J4hiBin3TZ2xdtUDpYtvHjLunKl2Ff5zNMZ2IGpC2co3Q
EzmPN4aF7UYz8aD0o9s2Yn+WIVm999xuDvRwHP48nsQrE4ysSjqwnccry06Nx5nWUpyUy962RXxw
reon6jrdg7MU1fH2unytcp+nUXR3IAZjPYmKgGXJ+X4zn0pU6VlYKVnAXYeHcpr97mt3H6GjVEXl
k6ImyA0sJK9J9pgqzT16Tr4Do6LVsqNSRY8VvT4/Eyn+pqWfV/XRyLGLa0M/ztV449PLY2L9U8Fd
AEbRMCSiN3X+U4eQ3sNQ00HE+xQ5L8oPhvFEp77eu3Pv+cD7tuhBcu9fRISrzr0rKW3rgwsPBA19
VjsDI9+OgeEoskKVZHu1S99hdGHfR86iUjqxtxyu5Cq+CAysh/KKCvJn/UTDkX3Be2HKgnkUlo97
e4O6TdxvJVQyV1mFAVJDJiU3E1z5VS6jOOqCU3icBX2GEGZOQ+volDGq6L0H+Lldkntkh5afeZ8Y
vgc+F5GsyTtZeZv5qF4hQSXR07cX5JWDEmwPh5csSFJtXK1HVHHRG13SLJDaryf8wMlw1ETzjdzd
anJeDcVJAv4D3D5vifP11OSDS3GX0We9mQSlmvLwjfrihKT119uDuvI5Oa+klRZDovSzugALvVFN
4HUpb5WwAEbVtMj8uunG1Mnfu/qakuggKVkSzruuVnTqbMLvRIAHRZ0scAfN+4T8KZp8YbgEiEPF
L7dHdWX+PJOLBqY9hVIp1nB2dNBXH3gPGmngRchi0wCZjnjOz/euKLcoV1dDMTL6HsAu6T2eh4Lb
VUyJ3qdBXAwLtww+Hsts6CdbpObG/fm6wlbTCBIfrz7IerjyXnysTquEGLyEIrw2vngI1+w9fFEC
q0YRosX8+a5VWxUd9znG9wt3NCRiypNBA/HBcOPwOU5M8zBTEfvbcCKr2SmT9U+L9oJfToiuoSSX
4SpJ/8CAFfhgZwgKzmU4PGVYvvlWiJJPN7f5n8IioHADe8cCkMoq1QI5v29OeaHaWdMtjGmi2eHb
Q23vZktkG3fX5QFNzVGaDGp0SjDjWS1zrQi7JB+QFK+aZThWVm0fBssVAdYuVWDbClpjFNqOf7oK
6TVKTxjJ6ADcv0pAjDnuhyKPk4BqS3ZMQDEiigRex3GGjfV+5fXBqwcy3H/6+/BwzmdxwjxdjR1k
lkRbKcEoXPOoGb1+L6rGQCJZRxQHntGTNdJBGFHC3ttRu+U/dXmU0J8BEEYTxuBuW0NPBp52wAaL
JGiBHB2tKu8P1mRVG19yTVQgKyYMLAm6UVwP5O3nQxUCtwscd+MAvXFYOQPqgoc2VUNfWcKJZm2I
KCgIEXzMq/IUh230NHvljyisrcdlHIwdpk/tgzEvTXD7a1+invhhfGZKD9arL+Hqc2v0XlAK0uU3
UMITOujTvpmi7s5Co2k3l+X0vtSH/lCkA1ZD+uLcwQcHhdkmyyHsQEjd/jmX55IkuMD+lh4/uM+v
jkDLnkazqew4iDrb+o7SonpEzlXHjx65xduhLnMRvjqDpx5NvnaxhS3UVW2jt7JAZXlTMe0QuBV0
rmY8End2aRq7PkL/mgLIVqnt2roHngODB/1xqSeymnNdIKQ8G00W6KmnHKYJBzMOUJO6yzDe9Uv9
aM7KOxxmit1cz3rgxkb76fbgr8wzb5pXlrjF0byuqTqjQCkV4UKycDSpDHp0yF7PmARhaeXfDnXl
ENO5aIAmAq+mfLa6aowkje359VbT9e5ewcPtHgA0sniui0y4NTQI6WHFeTvolV2NlR0qE/R/VbLN
1Tpy7BI90IyrdEYtEVlgrfVpUm7me9em0ZHtZerEOFStBS+MErmzpTHTgIvv/TKl7tNcuCom2W60
r7Wsxyyx7kcfNUESeVVJTnaH7rVITNyJw6ih8ekqj7QO8NzQ6i+3p+DqbwPgRl2J1h8n2/mJExtR
brvTkgZLPr/PXLN5TN2h3gHWNDd0W65NNneFbEGDDlUd+edvLkMz0/razguEChs7XeDc4vzomKLb
Eq25zMdA0dFhAZ//CnKVI34bZy4UHCRKUjEDF9DQtLFVS7p/Ul194tzaMsy+tm5lp08Ds8fNsO6t
9K2uxhZYooAXZHhcOpOcOWlgbJlFc4ydKPcRhDc31u21j/bqZQluAJ2Y9QMpzT2vGSePlLOsEnRh
7ehoe2S3xmBs9U0vzFi5kuSbAG1J+gyEW11Jqpdo8aiGLBBF+xQjA5q0/XsS0McQ5Z0hdu5Sqzlh
r3bENRTyv/NRbeC3Vt17N+n8MqLqPrbvzXD67NTD3e21e+1WQiOH4hZXDwIva6NrBxuOmWQvDXJK
n/ssMbH6mGr0Y7Vk9OGwW8cxbev3C1yyE0OMDiJchsDBNAE4DcolGz/HYGWdp7BMFc8o0E4kyzQC
zlde05ETZS17KR3m+pDAaHiYivZnLursQ9SNH8cU0XLQ4DQGgK3uM7uf7uFXYKjc9B1GKDTGbv8i
GfDiB0nqo+xHA1lebe4S3Ieqjxw8mLmYJ+Ae3q6s1QZ3KFU/IdJK9zj27K+VHg9381L/i6SJj0Lh
QGXlSFTR+XwM6DPG6sDn8caax7zWmPsKINdGbnJ1kJIZAgLaQGJAfpU3+z2sSrJfZSYKbZN9TMXz
i+rOmk812trlbPs9hjXqLh3N4n2HJcrGHL+O4mKSeWbSWUXKlGz/PP6UFhGKawOvzBx7NDN+FgOO
B419wuwQbXz30KAha/GBbeE9GSUnkNekT9QEX9oRDxctPNaq4/fIwsEuu8PW+F538/vezB46MClm
mf7qs/rRiYZHgIsI5GXPaj3+tub6sdRpdOnJwbKil6iaPsxq9F7D3RGMzB7UjIcDShqgh7xfPP3D
NGVfi6b6JbNWp22OPI7vQaIdecq9M1z2x9yfMiUMcISAzxk/jKV8IbmnDDuB0bDuUnvY10n4AIP8
HmI5bkriiIHTqVC0D7VdnNQ5+qVk40OMgowi4ic9m3XUiisOQWyB+2o/2tW3XjHuBtcKwqlEcF5k
OCk0GB40n26v+6vnI4pBsu0M9HKtbeUYImrGkY2IiTX6/EjAHIs+TvgZnvdyO9S1W43HF2g1yng4
1K622IS8lPAyeX8qmosL5oxusci3QP7Xo5jEocRAJrFKBZvMg/paqUjyoqxwP7KSdraiV//ihoaq
TcYpmQRA4c5XcjMZuZ7bYxqYAh3UKFRTXymm/HR7xq58HDYiQoFoEJBTvnaY3+zXeoJgXdLEDaQQ
Kkgj3AHcrAzh/291ZK9kAkSiQ09LB8GRNb7OGlozTk1Ohtl2l0fcQ8w9fhLuyagyRJCzutp4K1z5
SuR3UrcFGJmUCD6fv4JSXy90RpZThX8Qo0jfz3a4JUhxPQrnJNVq2ZldnXcUEUShkkUGiOAVO8xs
bEwuuHNvf6WrUWyV9tFr4r9eCw5Z6pjLuSvtuXmwE2/wee8VG1Wfq2uBuiNcLxA4kMHOZ4wbe9GN
WKSBSLXoaPYFordRKf2D6+hwe0CvxarVOQ3MTSrsMm0g/dbzNqjJqPRQOtKZ4wELMhyd9q6TdONd
q9XxE4Yj1XJIdCdrET+Pe2u/UCQe71uzcFP0NMPlwVFUEzOEyagSn5s1+9piJ/WSLd7fVrgsB2Xq
rS9TYuNOkGHa2+7K2cvfaTMAh11TO4N5L6xat3b8F/2nSEU7CZHTcRiDabZTcn1HmzEc4mX3ywGN
eswSD+qZGpleec+Ob7TnUG89LB6GYvhmt0kq9nlbYBbSWAN+nFiBN+O+1AZUGCvwxSj5Vfp3lXc7
pm6VWUBeHnTamYb1C0CKBaG/oKNQOlXx1DbzUS9Rt9p3k0CVvqKf9mF0gWMAPNTzH3WP4wS/b57u
7Gjhp/aeNWT7zi3sb3mtqh97u4KU5fZ9+xUP4O4vGNN9uY8R+vN87uzsG1vmxN8sxc7KLSTG1NwS
O6+20n7v6YP93chSQ9oj9xYoqDHL8Lixx3jXZE427WbHrp5b0J93otDq1O8WoT0yZ2K5b+s0+txk
SMnPlHs/FHbcHgQiB/TiF/1dM2riqFpzceclTqLiRK1P3g5GKdVMB4mdr0Y3uTQXQiXeMkq/8i6Q
zSuTPid8YB615ytbabUQpVMLHyqL0nDtuf8IKXeLEPYHta3FfdW55kYidG3Lkng7HD0gHGnTnYds
Y2TaC5eautOjtjt1ynKIsRjZqGleO1TZRdD0KfpJebXzKCLqmU+6x8HIW49cRreGYKmt6ahr4fxu
GbXmeHvjXjsjXvViuGbBba47q6o6qmNnMSwDmR/cDVh+eKxkwVi4n29HuvbN0N2EbUwRGqzeagLL
oVgoVk1JgJFkf1Qiw/2IQSjl9WIeccXS1b9wGg83zqVr8wkZBlgNNWDSV/mj3lyHudAxg8V5MShH
7OtYn8PJKKYqwOPjF/01dWORXJlNisQIfgJUgt66FvZuQ+Fopd3xCsc2bu9lVuXXdfL3Av1oY2DX
XmeEoslDZRqww7pn7OpL22UVD37bbYuXMOcyUd1W8xugNPvEbJydBgzgYHSQsscwsh9ave4O0ULy
GQ3qFhvlysc9+zVyYt7Ms1ukDc7Y9DKmadwPVdXjw2cW/hDhCNtkSnHyTI672wvq6mQjVkfRGFAw
CeJ5zL7nnHRa9n8ncu9gWihUiXq2jouD8fDtUFeWkbQdR4QfChCNWv08FMd+5HK7kfIuWX4HDF09
RmkqDUfN7qB21Ohvx7tCFqFR8ybg6jod3VRMyImlgbOA04vSCehRZFIlbDEYs0pEpulxKqcqLcuj
Xo/Gvs8dDw+yaSPpkptyda1TMAdwQUmJ+pq72rSjBRsVD23WFhvaH9q+pihd/sDWRT2kyL8c+s5s
ArXNlDu9Flvb6cLGgvKIKdXHqLxShIDFcT7vwJ6wSnWwXYacmtF0qg6V5+7HrHnsbfHP4tgHc06O
dtZ+CRFbAo/ySAKHBJGHmy9m1lr1zdHDU24XT4467KdcvOjCmzc2/ZWbwYQ+SHNNViHBA53/yAFq
VNTIDtFodzleqiVG3aIaN1b7lShoVTAPlDg9SY08j5IBeVdLJaJHMrvjTgi9CjI30zbGcmXhSZ4x
x7Mrmcbsq/Mwao5hX53wbG4VINRj4xUHO+uzu2KZwhP9YOfRU1I8kso8xBItxprRbtWg6JLft3fA
5Y6TjUoefQ5nI52R1eYeQ9HNTthQ9Iv16jGzuuquUQw94ElY/WwaXPf+3+LJ3/PmAFOFjqgMGI+j
M6e4IqYguaYliw5NPFuUAdpmg+n+Shw/31kmfQf0qKX0BqWN1ZGieywaGirmEVZU/LE2Yoz1QjWD
BB26Pd6OC0Bb8R7Jm/oFnAbmSTX+fC8Jupk9MoqhMI6NhrMfppBzizVkVRoPfdy5s7+Aqez8OrJH
9xAPKUiSZe6cYt8ZWKPuBkQ3P4Y122WXd8mEy2teoR3otnPTUGAVKdYAolU7vxOT8RMB8KrH6rnE
ilYFi4xebTb+hOBcfEucqifhBU9R7VozbQe/X7rl1Mamjq17h+qVX6qjm+/xrM/tnaYoy3GecvUj
gjFSEw2ZMBe1kzAr7kKrarCwZqoeh6TPhR/ZSsErRbGWnZYjqejbk7cMe6uJKiTvLaOGslZMduZP
VKeep8wRGHbMydfMwt7xoCIJmO+dUFG/zeFgPk9ugtJfXU5T/kDLbHJ9WvmjM3TaMUdRssB7Y8Gr
XcMd6h2/PkWWuGjNPcLPWbjPhGpsoW2vYAdJWSXmFDVrlKWN1emuK3kKLs/xUDDQT5khDAWPvdZD
r68y0j2K8O0hq+YZK1kz3Gldhhq6qdds+iR5chtMqxNPWfATRLoF0YctNNprgXu1NAFb0BdzILvK
6sv5XkinFrvMxvWOndPNuNOpe9CNGAeVFh5SjrYnD/4Iv9GkYTYqoPHQVqyxvcdPa5k/2jOI5bB7
qJ3yEyvz8MfbFFIz3STkNeRzU56Sb7apU6PJE3IXHZ0+fhwXA8eiVlGfy6Qyv2oK2/d2uIvrj1yV
IhfycRi2UBxaXX9R36Rx3Cx4h2JKuWdFufslTod3rkkhcEoxcGxDLHAz7ftUL/1G0iGn+ewzyOAM
kT4LfesL1NwyFYYY4i4J4PTHu8KIPthj+UXLsmJXi/q3ZQ4fbo/2akDavqTKqDPRkT2f3ERZ3Gas
By6yoQ6DPCv7T/YMdcWbqbOajYUtmdv/ccEFUD/NQW55JpkMfXUOYgi/YK7BKFVhk8GMOQ6sWKVu
zOXFdSKjkMNwlxgA0NaFRC+TEvwRQ2sirT5FlkrZVsnjQ9zNaBSiNbxxW8upWn07ijs0KWiAcm2v
Sa/lpDtaHmOUPFrO+6aC9UtRyX0XSn1nGr/OftBrS7Yttro2F2mCHOibwKujpcFUFJNQHjxpkai7
AnXCYzh0W8jfK9PJzUzaDXYf8NcaYzfZZjfoyQxgAcf0AHE259gvmNXb6jy9y6xN5t9lWgJZmUxQ
VpwlLmENA1OiSNHTsImDsNb1O1vkxsc6moz7OmKldm6Cc/Es8gCTuPBBixz0uhMjxmE5VV5u75Er
84vUJXKXkkJOX3uVhtVT2ihxGcUkxPOv0jKi9wnauafbQfQry+csympTIFpktYoLYziM22QHGybd
60r3D1Ua2DlcHzv6MCevmY5pREOCEp8/V3O6R3Pb2HlhuscuuD3QSzP9MVMPoS0pVNg/zAkdh4Qb
fVLV57FLP/QFTRMAj7ukcdod8IcHiir2oev7bmNDXFsxQA9kLxGkB3vw/GxpRD2Ejp7FQdcpSDTz
hDlktvoZWNrg6yYyqrdn8PJ5zIJBX8WGtUZ5A+X483iTUyjp0jtREA/N306S6346m8aHDMq5X4TW
R8uYswOYsfiRAxjrA3jDRyTOlIcBJUL/9o+5cq5yjwJdBwnBEWetmryl4eLSFClR4NVGelCMMUIl
qFv2oT5S/sht8+jmy1aB4MoSkh0ANAckeA12zfkE8GKMCq1noSZd/1ziMPviRaL4pIEReNFis9mX
guLwLq+dcGv1XhkvoSm5sE/pEK2tOij+LNqcJDj3OdVDpC3xLsMhFBRPTh/boYTYZ2ji59O3ycHK
tgifc8c5GXbzi3rG341F0jU2A7X34bcdZ7Rzc9I9ZfhJ1+MuQsrO71rxDgpFiuBT89Oxqu4girI/
RLWyv/3hrmx2mwcdNxNDkf3P8zkUorKt2WMOp1LHg9fpnSO+otZGze9qFB6PUhkTZOa6TE+RM0lg
F0Q4LjaDz4rW4RfO7saOuPpRwLzREoJAwbZYjSXLMhqIqB8Bhln2yBHg8J3l2qmwGVq/yJcEFbSN
pXB1aPA2pMoE+Jd1Zy1DrdMbHCMKOtP71fSadrCipNjICS+rBCTS7HKMYSgKy17h+dCqNjRTF8gB
Sg9p/WQ2NvLh2qIeojIWxzIycp9qSnYA/qd8Vuqm3zdtrh7AbiafAKeN+3GYTCrepvU0LL3p0w3U
yGFbZ3lI6xJDm0zwbwWx343s8ursgGZAsIAqNuXX89+dpkkS9orKJxHeuLN1JI6wUf39L9YwdVdZ
J5cn7+oqqbMqbN2GIKrd9YGRFtbBbsva//MoZMkwLijZUIpbRUH9ORvpafGhFwQqytlp90JmBbej
XD6c+NISKiPFfqBMrjPUQmSeGTo9J2mEZHwzLuYpV+ku2UuCBA81Gh98GNSJEVTzUk/P6Lg4IASA
UmYg4e/GaR7wxGtBs5Rlc7fx4+QVtsr5KNqrRJHcGvqr559Tj2jUR7DPj9wl4idoMjyLIX7tVdTg
71WrS3lIc7dAMjBR08yhGgr7mKZ1tzVLMtDFD4H+IiWapOKuvBrePJKWpUpKkfXKcS4q7ylKpscm
Uty7RS3Mo5UaxVNZj9KIN/xNU6r4HZoRCcAyTM+1VWnPt2flyhpHzo/Mno6JFJy0z38LQuRjiwav
csTiq/ER2NJ2MQr5G0O+jCLxk2TbQKik6OPqsusqDYbFgvKTnevTTu3T9hTn2ZagxuURShTmU56g
7Kc1s9BUZzsrtSU8AvjT/bae57sEZb69rifTnQ6+ZK9itbixsyjxXXxOwkrjFLT5UA5aK6h0yWy0
1tSHx1wgJpVojzXe1L/oBbnqAXPpMajBJXu72qtaYy9wAfhohZgh7NrCmnBuUBcu4dpRPwK0m5/B
iSlcwuqTnXrep2gwsx9TBSr54AGypQu06MVLHBv6r8aw52VfO2K298uQqD9ErhWT35jurFBF6gvz
NLUTkrgeDVuMXMNMF35uLOlL2s55CKsxQa88KeIw2jkGmEG/01Jv8hOrikI/HCwcs11Fb1OwL3n0
Drek5LEtRPh9GhVkZCev/plEYs53WQqRER8NET8PojY/a+NU/C57vfwrrSOMrJdItUbaktbAcvYS
3gVK8ldm9t77BIEj2+9KlVAhZe6JVW5PZGDOWANZsSG8L0MW/0rdhh1QZV3yUxk9rdghP4AesF6J
L/Yyw3yH/PFFq5Z62bUGayBIY70MBr0XIITAtf6aTE082UnpAby07PZuBl/9XGj0eUEd6cqj1ppJ
eDAA79zFAtfBna6o+Y9YccevZW12z7mpLbsmVLtnl+4R7tjFYyYKBUE1V6glgKGagks5hi/20FgP
nC7OS05t9LlJ0/BQUC7q/Lb05oeKtrd31ytpYu4y5NAUv3W7Wv0L58re3ZmjlyR73kRWi5xmxlMB
vTal2xVK6I1HeN7RD61chsYXmibep0OczUFr1Yq5/595nyKu0+jgSBInhotdm96zktklxvWl9TlH
paTYob4Zfpgar/8Ygb+KdqWbgZ7WCsWlQKRm0Wc3t5Vn5L2LL7fPGLm7z887alSQx2mHIQ5zQR+I
WlwgwiwNj1GHNGgYI9AgKk0PnM7+/OeRQO5IBioaGLzsz08zMotGb6OC6jhiIw91F//uRda8f3Ui
+TeRkMfG85Ie1zoprNIoiocpJhJPg2MTFe3DUofWvhPKt9uRLpHwwGul4xwuEtLlc015ytzadRUW
6LHGSDWIjaV4URw6/ZwNxh0XyezHZkenH4CxH0cDPMms2DpaX8ez+ob8CH4ADqey1bO6J8baAEo3
ht6xiOzlmE92sbMmbzpWZvlZn8UDRGnst0J33Fthh/O6S3FDeNVDq+DT5f1IlfGh78PviWs/2LFh
/xY1svJdatQbt/yVtUYhCW4hL1mVI3mVs02NdHCqWGu90g0BPrB/593/4uw8d+Q21nV9Q5sAc/jL
ZnN6orJk6Q+hJXsxFXPm1Z+nhHOAaQ5388iAYRiw7OoqVvjCG4rhDD/6/0rM/69auDuvjUlfF5gW
zBBab5uM2Y0jgFuGiMLIsqtgLCzafYPjBBSyVZQgBKYRJkiQg5Rnd37sAbCW6GmBV7ve4XGUYvQ+
yNI07kl/jb2GS52eTRf+rP0vlhKWE/UjDi6Sz5vD5Gi96SUlQ3lY1ftDmic+gKEGPcl+PZjV7h4n
KmV/u3BsIJ9eT8uz8mFCy8MLx3YCJlNFhXP2FKs7d6vunQUwC+xKVLCVljYGjVuX9w2RxMFTLtdu
u8eR0CHHQ/tWp3R2/SPsOI0XKhVeuGaaCCka0iBPZjdMVxrWaOK2n5uZ7ERY5dFX3R2ZtgpyT9Ks
ZVv+tNQiyRRB2byH3H0uy7bxMaNzH5QRadU8neIvS5W1Zz239IOPvBOZSZFKF84hNWVtG/+5MXIq
bQwHdwDljrx+rdHf8I7UpvZ2rUbwzcd12E1blPDU0KZJy9kLSyVKcdK1o5+wvZ5A1zkHDfHd+ZCF
4LBEUeWNQLVJENTgcu+FZmo3L3QNK3ZuegQ2krfdm50C9t7ikdEoNcpf8SqCt0BMeAQcjFIi5TS2
Rhca2iye1Tprn0sqr/7tN0DeWtvxdKlbDjKH2twbFnqbJTMoIy9UyqR55y2I3sR1X5+raiy4ZUY9
GHsDJ4DOSN6V7XTU59+76rhNyRPYK7q1RRmk1ioStWD4yHCmeyeZvfd65ij+oCPLQr8LMpiazt9u
z3nvTLwadCsxNdVaBNKNQTu6kr86O8oeDadIQ3h4xYfFM1s4za0ZKI79+fbAu7OlEgouE2oQWfn1
x+3teW3BJfFx6Z8hGtJWgWsIcVH7pj0tfVJ9QoLr1+0xdyrKlGB0oLqyl0QmsXlfB9vKIqScOCFa
8rMS5C+k58nfo2krp8FYxhChlLX1x9LUQyeLy4cWzV4/VroijHqLO3opOjCNykLzxPlmKW3zvrN6
+0VfESgo2CIhZF370pjYg4/0h0Pa9/q9oLgGLBNtVeTgSv5TY/jVlkX88fbsdrcvcuLo3bJ7gT5f
r6iZzVVSTayoVSp556vgrR6HziOQxynhVyrQUc01TFBVJzZ8zYvaI7mVnfuH6i6PC4aSBDBbfl3S
rg7ZFs9LX7X9s6qm4jmd3eG5dczitBpl9axaY/Hk9o7nd0jX+03STO8V8rig1HI1sHNH3BfD7F4m
pMX8ZRijsyhgUedLY51GFURlj8PZo66sqj8huRUh3nlBZQsdybWwn1OhxWf0LdQvljvOfld3TuAh
8ndW4y4JVB00ysxvOdmrrj0iMYhqmmbQWp7TlQ73eTBoopgofNFANZO+uXOLtcQ7Nl3+0rQ4v7/9
tXauUJQPkfsF9kDhaxtEqziEKWrLnrL6Ynyu3dE7q2liHFxpO8dbSr3ToULxmn7mZk8khZVGutsQ
UFqKc46LGbFTPPCCuO0oFS25CPSiL8KKxyS8Pb+9WFbiVtD95PYmMdnc3lWqYRBm8dqCyS3u68Ro
xkeI6vpwcu1ZjVDhrJcfwsq0+zrmQOhJji6bmJ0zTLB5OYH7ML+XaTt86mtcEE5IPqlPrppUJSrT
XYcEc6ql98nq4Hh3+5fvnCN+OEwm7iWi8G2jIl9yVxGKXLNSMy5KLPqTo8818OymClbdHAJcB5Gb
I6EIFW84AhHunSKcM+V7J6t8WyxqDNZjXtqKIK0AYrvoken3dSculhYdXMF7WxDAFqUiLiDAvMb1
hZF2roMMHhPV0jEOUxcNvViND53x5P9m86wSJchHDb0TAzv262HmtEiLbm2J8NppSkOtS7G4BG+L
AN9MqCZO6ZiNn7q2jT90nrU+TJFIxSVVREr7A2wnORD2eLnfz1766fan/o18ffPbPKQ7IIqg6rjV
pa08R8kibOrCqbcDPPx+zBlIQwyMz2VsXeoqfxwr8eJF1Ehi8yN+m//Jx/UZs/WHuK3xRprOU52e
LBWTLQrjdW+ccme+KFp11pEyVjxo9TEbZjDGAA5P6+tIyxwc8Z2HlKKfhA2gSEk9bpNApMIecigO
bkiCBNJ1AJ9S1IN56kzrSfP6PnAkMPRg3fa+Kf118ArkytLD7PqbikXNh3W13XBxhu5zlGbWOw/Y
REnRe86ZbtN7Ptl7+x+I6/pfIK6n1u8G76fSUpLymzFd3i2QzX9FYBvbwJzn54zqfOEnVpp91xUN
gcsFpdRvIrf6xG8rNFRPSxTpf+VRph2xefcOvAWXF34nwQjFxevJzAMa9km5uGHv/cTVen1E+ra4
L2sQZe6IUnOrYtCWNG1+NmKYD7eXcqdHK7WZLOA6IGohFMsr/FWUKyItcmr4JGFGP9h3suZRi7o7
JWs/q7FL61srQ2UQn0pP+5jYyn9NqDJ62h1J8e7uIofWEfnR7+f7+ldoyCHHOWC0EF/dF21KZP1+
5b0s0/jsRU3vO9E/tye+d/uAticdklEgcKbrEadBoPVEXhzW2oQGUeHiHp5wBd0e5TdyZnvCueHw
YIBeDJNZTvzV8lapipLLwPPWx8sPSLtuiFskxBQA4oGeF6lf5zTDaxoq93NethcQx8PJ0xLrixvN
kFdTx7yztbi5W1fZuE3L6UIrO3laUGx8RIzQCEVN+Xa2E/GCqvufNyylqLrEBEmQCd5C1z+/Ww2l
xBrTDZtRzx9p8emhqk+dn8R6e+etmfIcK8p8cKXsfhpiZBjPMMxAuFwPSj18RZlldUMqMxkVzMYG
bNlYBxHC3rGjUAlbinYlWd7mXbDXtm6NaHJDoWFPCGvJpiw6eWGzVtkXy0q7p3RNvceiHN1PrWiO
LMn3qiEUQaTADMoEkjx8PcuoHRtPKIyfLxlSK4RjxJJ5el+BjDj1UeJ9ckQ6EQVMq686OdVze9AP
1mB3pSXsCyQfr+O2+anUKdCrkeqHm5iav0SOeemR3AhuH4Lbo3jq5qhZ4BVnKuduqBht9zR0JYoB
ntL/m7mAl9MAmAHbx5rw6qRRtVkosHRsVW3AamDQnCB2EXH5F3MBy4LeESEtULbrUYSVG4U5jOzN
NIm5kO1PJWqIB5fy3tYEhAdfEJ6T1EC/HkR3yx7JYG7DOSn1d8Jd05fVIxBTFje7GMJBM2TuEH5o
Kv3sgTY7mONenkqvi1+Agh/c0i3LP3KMvDJRW+ZoJA46U1m7wvPOB8wNGtf90dte9pdp5HPlY6qk
rn6qWkpOOzduzAcyztzzse6pY1x28AQfRmpuvqdUoxsANHLodZQWyqPawjziptJQ22s9mL52hhXj
KW+c+t2KT1x8Mgb+7it5Izspjld85PqMPxqe6H7c/qh7aQqxNn1jYjCQ/Zs3EFRGUo+NIIapoIcD
cbeIHngVoGhOl4yc+twbg3WaVWf5dHvkvXdPkoTpKHIHwbC4/tK5rjc2DXVeoTVO3rfYQQSNnf+l
te0nd3A/Jg6mj7dHlNHE9kF6PeJmA5vCBeCi8g6hpRzQRvklHH29wPw6rdOqHJxJzXg7Gt4bYMCQ
9YXXtiXsNe2QDvnAKysmpfyraKu58Wt0vc9Nh1ZFQuTxtHaoz5aL8jWxe+9hQp0ymA03Pw3u8Dfo
+j82CIRczrMu2X0gJcATX6946ynuoNAECWNU3y5laY4P/x9Zx853vRplc4LXMWnjWF6sC6IEd6iJ
myGqgDZdxa57n8dL+k5R/0U+hQabC4KJohZpt/wWr0IN9u6kePKaNap1IhFYl5Mtixu3989bAS8W
EB0dqXHzG+ez2UA2voRaBVSR4pI+frAGLyFeKZpgTrTk3MWa+7XFYDhcuqgNOnMxHiqjNH/Sfxzf
aVYkHpJcUU7rAOzi9g/buTSlmTGoULJnlaLi9fRRizX7sUKhJlnt1ueS7KTnJJnSoFqnIi9onmGi
Go6W8c1V2/HL7dHfish4SDrJNUEiAUa+ulmWgkRkpZkRhaSMY3vysnh6TiJrrE8p/A0k+vA3DHK3
iz9qjdROkaT+xE8VxXlc+8bC6RHMsO+WJCiBQtf4jBmTSMKsSoU8C5wuP3eFefCzd24+yLTkxpIU
CjByc/84s24p2SQrTp4+PS/DUDw0SjN89USCvMiIXopD4StUu8g+4N7sBAW0I+gVQ1UHMrLtreaq
RuFsQBSB2tHwt5bNwykbV/eAfb8zym8IJCfdkcq31vWm8DKRjfbqOqG24NXqe25tYCJv1sXBrfr2
vEM3BWgpeXrccttysiqc1qi60QmjzhOBquTJxyRrs5Nlzs7dTNrjF16Uf7y953YGlc0W0EVAYSQo
5npybMe6zjWsS8xI7xp/db3lfeVp3yJbb5+qei1/tc5sHwQHO1c6ZUNImLJgga7Yts2Dp1FK/Slx
QsSz4wcKrt3HxaK24MaagbYq9dJGq6OX1gNzMs+294J8SB1WNk3MzqV7bTr1nycMlMk4+tQyJdR1
iwlKBjeK3c6wQ+FF4mLkzXCHw21zvr3cb19ORoHnih4fuC5odtfLXQszSfEus0Mc78SlJZ4IUBIJ
UNSbSVKqIxHZo+E2W7czvK5nV9khLCD71Kl1e/ZGELyqM0SBno5/HqVz/En26KgZCFH+/u6vno9U
KK2yKosdzkbd3s09PVhRK9PB9nl74TCKDNC5ozF73HaZ2s42sHTo7NCO9Dwwom7+MBqxAQRPYTws
kZ8cEAenNZ2PyIVyva4DHwqNYLF59SkK0/C+/nwirr1CLLWNZ3aunBbRIYdniuY+zZ3xqBXxdiim
B5yDBYU4tK1s1gJ5HAJIK0yrSb+HkRfdq3PeZAeXzs6MpAAQNhl074npNqEMNYMihnRlhSJR4sc8
zfTLCIworBqnOritd4aCVUujRiIZYWFtHldzSBCbKBN43alSIZ23NiecR7ygrtajUtDuUFLYTnqV
Ac/afKekS9KunTwzLK20CpUJCdx40qc7DR7hwWbcuUDxBLNVXC8kIGALx6aR1vbJapohLtjwbPMI
8ccktl7UNc2/aa2m3lGyWw++2k5ngmXkFJgwqiFBbSnzqkbShDu1gY4tSXAzIW03124QCcd8GEXe
ooM5mh+nWP+VeUb6KTeAEeIFk4bz6nl3SW5pDytaIoEtzD6M3VyEddeqfo+Y0ZMTTV9v33o7a/S7
SEa8jHscQmfXx4aMJCIJXOk1YE/PZcfdEJ5MkGiXtoiSy+3Bdu488k7az6yNxEnLvfHqDqJH57nI
P5khrujGI6GHdacsyojOIQYoi1JMf4z6J8wC3kO2izQnCMvr8SZRTxxhELnRCmyz1WA5F26RHsxq
Z0f/Zith6CxlKbaHx8nGrKlFyij2Yn60PbGcY7H2yP1znd9eQPmDN5cciSwEdZpHQMC3MFUcyUVp
ZA5VwaXV3kVeFyNKkB6F2jtgf8SzuMUR4aaZTUv7et2awpktJFv1ELNi5UHx3Ohjl8c1XSl0THI/
NZXq7Db1fI/72PxPUbVLWM7mfN+iD/GOFo316Nm0Q620qVZEd4RAn0LL8V5JE39wkrU7AYq031si
WcI/XSCaw5QzZc2Xw+dsLrLeaKrerl09zC2K7KKOfrluG/+bQaSUC2KghowIr5dHa9ZiQERZD/Hz
HoHIVd0PO27Kz7en8vawYJNMmoe2FEUi+u7Xo5hFnGeIEVBaRmHPpw+TnNa+J00ARoFKdHrk/LeT
4lwPqF8PqEyQvLPZdhC7UPqHRbQVtcuk+Geq8vQheUrg+mnDeCI9c5B6GcjE0jkJkYWavhc4XcEG
d7yPXVc1ZyelxkkOWd51NQJ7t9fl7XHjZ4JDl+VjGirbhp+Rrg2gPccJlzRvTs1AIFhP6oAzPHz9
20PtUCIZC+0AirjcVzwl10uCb5EHhgv77TRGChHqWRtoVaWdlCabw6isqZQj332v1lUXoNS0BGNu
Kie7bMqDO+btweeHYG4gK7kkdFtqn+mRocH4cEIcycbLFKEtbyzeUfFop2jNMDAJaAdAmHmDUYrL
VXQR7Wu6DjF0f8hKlzhKBr9xG7Irq0b9ZUGyUeBC9liDhkYhUtMOvu/eVKWrpuw3gqPb4rKqLCHt
oecfJrFj4rmaVCdDHcw/vkkJ9CXIGPgCqcW2xajWrlZJQ6Yw7ScniJZpuWSlU55vbyAZol3f14wC
iRcJISn4sd0/6tDOsGh0SWlzAAG62nzRVuefKXFIunUNxtOUFw86McBB6LN3SKTMuSzxSu0e+cNe
vbRIyvaRaEwWca2dx76zonMXCazCtfJoqL17ituJ0BuIKeIkxvVQeCoYSr3wvaZhLoMxo6OlaWmG
q3LPo26Zf57I/E7RaBGBoJUEnOvxNJSuO2WenNDWl+peH1LhizFxD0KH3Vlxv8tTLy/gzaxGbZHA
/ZnKQum4J7omNWl4Wl7SYvpizI14f3uj/KaIvdkpshFHqYbwcXvAU+p+CfhATh6gpnNVNvMp8gYd
DPIShXpsxPerMdJCohIBeDWdH3S8ISF91OJSzOjxEij2gab25r2aGahGFKMIeiX9Gyai/kwnTwPy
a1UXrdfqhz4fv68CeoWngU0Yo2J4V5aOcYb0EPtogcSBhhR70GvgUOIsKkH6r8nd7QnvrS9VNIIz
SfVRt31poxmMelmpqCit0EMh8iik7MB4cAJoPxraEaZUfrDtAnOtSW9N+gBI/V9vm5wGoBolrh0u
fVWisz94J4d1DBI8NU5xbNR+Bz3mguaufZmIv0KYJxgDTG3yLjUn99IMo+Er8bqE1oqhjhjM6bSo
MEnGrtB8tPTH5wHTn6eY95G+ids9eJE7X1x7nIJhlWDPKV7undVrT0DA1Mr3UBO+1G2EPzLOHkaH
aq1duT6juHY1Y7uVWXf6YmSP1Yy2wP/UWtvHads6YV5AoKyVtXsQGe/eSpPx2+2Ps3dtvV6rzeav
tSZhj9Eg6jy98du+ML5avaW9a6LMODWGbt8hL2edPEBTp9sj71z+4LkQkvNIeSkiyG3z6t6a48oz
OyflWh6t5mmY0VbXRNddbo+yczuCjuNJR89U3pGb0AqU7JzbsJvDUfTYPgqrvqRG9TRbc3dwjbxN
r7DjejXSZtcVhYHUuYi5RuLYOhl6OWGJAUhbWYEcOQqWua2qtP9mEeFOEAPLIHXrbKLA5+ibLuPV
scr5rvRqhZ5BdoRn3ltEqvG0x2QDyNoWCpMmiWuzplCYtwMKNapSopc26Q+9Yh1h5naH4raQABqw
vFuj40Rp09jShEOwmTdB4+mfYPtml64CpXB7Z+y0P0h5Xg0lN+irDVgVYgCza9uhYlvOs+ckddhF
Vf5kwsEKZy+qfyiV+G/mzr1vj03ykLrEekPZOn4j1PZxKO1fAsD/QUz0v/ws+h/oxO1Qd/qx9NK+
KDgXRqmqd46GaWawuJWun9NKtX0X7heyFOm0vKuL1Wz9yGq6R3cy6y5ocMC42EsF9Aydo+avvFfn
o+LpTspI9V02OYEH4yW1FQ1C4IqPP/KJzMRGeiIJ62p+XD3nh+at7xIFVJWqkcCYMN+S7L0xzJdR
T54niXge8vT9Uiv3tlZ+raz+tBjqS+cop2lFgPb25317vRDtUbjj4ZF2ML8746++bkf7sdcraw0R
1I/uUXkbTio6gAeb6O3bJkchQ5c+wySJspX1ahQ3Uq0BMbI1tLqkIRsQz1EevWhjZ58cFarnn86J
14iSNSAkeC1vKjj1EKUWRCU9HHSjCSETCkisnfLl9ii/w+7N+ynTDxjuRERUHjaTokjkrJ2gPO4q
SgQyYJiWR8+Kx3Of9ih/4UcVFnpXX2KcT/x6raYL9nZNQFwszstsTGcFy4BzXizZRRHCfPGGbH2y
JxvsO8/rObNX7dv/QMfQQMFb2LXXmF6rpTOdwbWYPoypI2TjDjSOLUu1X7pDSGrjJpBc1maJndy0
Q6mx92upu8pHX2cMMtVE2z2a+5NijPqdohfr+8QrAV16KcWPorAuNPYPefdv9yY/hyKVZLbD9Nr6
cOC/Oy9Z5tlhIrEtXVugYqTH5p0VmYWfiRXBX1dJT4XUJ1SF/U87liPEc5H7RPajP7XqELbQWA+2
l/yub747xRSg5OSdPJjXm9lTQPUIgoWwS6InQqLyk53Hzad+RMy4VtV/7NSpLwWU39BYUai8vev2
1oQsjfYeOl0wdTYPtT6NeWZnkR2SKi6Bls4rZkXpkT/02/MKXw0lUOpFRKOoMl5PcdCiqaP4TaOt
wp3XiobpqVzEFxOexjnrvT9HMjEcLnHgMR3ysy1EQVI1hrR17HBIIucczUYaNDpK2reXbqeRxzB4
VpjUosk8t6JfRZcYmjLRYCrzfPCRURInSu7fVr3xgoV//jEtSG60rfVgxBW60+6zq1hBMsxfb/+Q
t6uLxTwyk0ghwVBD2PV6dVu90+xYTHo4L+I7yap+shQI0LEnXCBpZX+wX9/GCgwHZ4zvSdkfhbXr
4RprxBnZLvXQXBVl8CkgDf4oiuRRtyvzjxtB12NttydvKqqPOYXASJ2fbHv829GR0/wX64fhEGrV
nD7M264nJKoot1obZOaywFF1B089G0tdnZ22Jyd1lqPKyN4CWpCv5SIC3DdlSPvq9cKSd5GAYS2c
nbr3K/Tq3hFGlufO0ubz7antDUUBT6VAQk2b7sP1UKVaoCiBthfwhFI9DykQMrV3sV5zovxgqL1d
aMtpcYlAldy2P9H1hUCOKwSppmm+M6q6fkDmtz7HwAAfo7psDrah3NXX1yZvMUURGCq4HDhbjB/X
9ZInacXUVpWS4ERZ75xi/UrG1xfnSG2KQIGVGMzCOzoBby9NhtbpEcDEJf7Y+lACOE/1LhZaiNF9
e1fhYOKXGNwcLOj+KJxnZI5Q39uWfdZeWRrNTTXcfDXz1A9UmNA+OPI329sh9EBJBZEdgty22SH1
0NbIl/LZpCsALK9lxbqzxkTGbNqDCe3tEEA5vLwkTiBWNocZKW0NZlmjhWrWCT+LZztok0EPYjJ/
v4dEfJAa7sQfwIM1bNWQ8bKQnJJzf3XQJEpvnRRkroXWp+8VF8EgU40tP8eT4VywgRLfQE88sL1I
v6iNut6betOc2tLpTtFUlwc79u38+TnkPsjISFG3besk6khTaWqrIZUk+7xU7gCKL8fUDdroGbrV
zz89+9fDbZ6FUq20kSsI38POhQKlNmk48V6GsIw/3x7p7U4l3ufgS8UY4rLthdahpFAUJSNJvY87
r4mms9DK5sB65u1OpZXIy0O9lQwSZtr113S7EondylsRm+vKe0LyOCyBf95TejtqMf9GyF9fLiDR
sC9APxZYEC2o67G8silisk01HIYuMk6TOkc/1lK3jKCZUP7xR6WL8mAS0UpUhqv6YwbQtA7jtkqG
B/7IFJ+rTk+UOyXK6xFhQqX9sMyu8X00M6M5rZWzBgmefS9NMg0lBiorWODe7ltUasvU7T7qyvDL
ysb6C15hmeZH9bB+y9aonfy+HaBEJqOi06HIJiHeJe5EHlBoWaOh/6uwLHkL9HV2qi+qmDT4bsZk
/rC6gTt4lv2W4E8/v00+DxSFuoFkrm+uEFyd6JnaoxrOXdHftXOqkqMmyffbo+zIZnHnynomHQuK
Ilv1g4TgFCoaGvLRrND3TafkpSzXFgE9VBGyJ6telAyeQ2llAVZmDRRTd+zfe9lgUHONjOUpVazp
MR+i/l2/5hHMQHBWR4mpvMOuNw77hpKXbKxg97QFX6yQnkRbaz0V5RltebtOTvQ/XDSHJ3edg7ky
ldW3FN1V75pRYNcZRR6Q3k7Y1kQdZDL7wAMX+khJJPppdW1aSHOsXtzXdmQUF8friRGyvjHANqTd
2eocZEKNpk5/0igevbs4tRggQUR29TsD50goWS7EzArsVemTzJSaDwShbk5mV0UXo6cKCPNZ11+g
+axPqdM5H1VzxoFMbfqyCyIHxzAftbKkPKE2OZw1HbGSkxZZ3uxnlTrC7hr17mnJanHK4KvCFC7y
8mdnlZi7dqqifU8JUJ7TCseVy1IsVG9QmNfPLtrvFZARkOqnKEOP2O+S1pwD4VrD+GR4RUfGZSTo
pSS0I6kEU5a/vaHeBhAgcQjAQC2AaDK30MZJzVN9LvMlNGa7fJSc1sCYkuKl7RUALYWXQAbvynd2
Ph8Jz769LxkZfAYVRBKHN0wL3FJpA3u05ltLHS86sNTAcMvxYC/ujELWaOCuwsvnoFpxfYcRZJrK
lFEk6YdsQkp2xfrAnO0/BohiWiHPvmRfEvhtbmXNahyE+fo1jKs+fbTBiJ1Su3D/xVxej7IJHfIG
qrjRtivkomYIimapQs+Az3V7R7x9YZgLoA9iBRYMBYnrFZvcfFJQvmLF8rLxqzY1fDMv11PMDXeQ
PP62HNxcFADpwApyZxrkbZukoxGtMTaLDq7DHCguJHMhvrVkVe2DUPSVG0ERzVM3q3H5qOQtrOnE
mPCZidWlUvzMUFz73K9m/7Ouk/HJc80kujOjpfniUfdOTm2twH2rIQWi5dV4iu+164BpX1XqL30E
ZzYYGy07qiLvnCh2m6wkSOMF8G7X65fnGEQtVEfDxc3dh2XqY9o4nSTWqnp5Kt1OOSvFQkU+SZw/
foMkqo6BwVgRxGyJWKKcMhxxMj5dbKqByKDHU0JW/80oEjEowW4uqeL1BGNwvU66uEtIIkSd1Sqm
QDGio/TibZwoiQHka/8PmXI9Squ2BSRGEwrAYiRfV2vs78ApirsKAaBT4SE8d3vb73AsqfDRqJFV
DPCC28B0Wm3RDvRiwwLk86Po9bE6aen6LTYihLc53P5cEw17i2Z9hS3lvcdFvr5zwEr6hjuWH9ty
7e7VKh6xAsO7QRlV5N/SCkzTpDcXs22IwOvsb7NXky/Qh8qDK+jtesnbh9uUCgiwhW0n2e5qZ1Ab
cw5bU5vCqS3zp2RJ7U+RNesY+w72QWC9A1qRnS04hwhTovxgbu4JgpsxQtllRvPJA8GdpfFDmnTR
w6yrX+zZyEJESiCQoHl4IecoTlplDs9pbXy5/d32fgcNGxl0y049Vc3rjdIsUWarcz8BWC3rv4Bt
CchBdP/eV3Xc/ldRKMoAEpiK8mw00/Kh1JzWwQ/O+VmaU3EkVfH28iS3Iy2GB40SPkHF9Y+ZRWqx
NX6redNTNFpneLIQmguKReh//BoAF6KkwastEeXW5s1xsgTTKMFQ4zjFP8ZFGYIO+M5BvrG3vFSv
qQcRG0hu+WZ58cHy7NEWU0iB+zOiOtFJjHRrlxXBmFk8rb31MDuTeVL08d7qs/9QbjgCwu2ksKSK
JFWkVcTWgKKvV1VfLGcUS8K2ztFQsthJeCzq8TthGo1Pba+iCeAZ4VwOxamflu4hyvByqNK4PxXp
aB7cFHJjXz9a/BoqVnR36L6QVl//mrym9DEq1hgWqW18rLt6Daahig/YhDs7CY131NRkz5Nq/eYZ
0RoXekTHKEqjNwjxx92nfrWHzFcVozuY0e8awOspScqiLLZJSVJS120tZ5qghBNPN6E2qTpOfFmP
qJmqJylSxmlCyBy3a+XX+mj0kLPK4jLa1fAotOaHXhSDeYYAnZHQNVVugt6L18IfYmP62pajpjxg
KZi1yCWIEnoHYfJL1yfjVweZn7/FWOHxVOKKm40q+wb7L/soY9q+x3JuFOK4o2TPA4Tu9edS61Ix
EQ/DyQbE2ZnU0/0+o8/8aygNvPj6xP0gIkv8cJU8vjeryXk2a6X20XKmg5SidV2bY/vYFo6++Fmu
ekxKcy5gcIFJJxDLb99m270lfyy1UMo0YI4kauD6x7Z1rdjRPDThZJbOKVlXh9BlWg9CvO1bwShs
KJRMqFyjIbXt3EdOK1UCsiYEOQZVdCDREUld+VG6/ChBk9ye0xvEpxyOIi/sMoD4Egp3PSkRuwUG
10Cbpi73zsWwLMFgjnagSH9nd7U6QJWN8cGcE/OiqriaekWmXDqr+U/WTjynetyd7W7ofD3Xez9f
2+YeXR39DEz1KB160wHnt+r8JaG9yHkDA9j8VnB2yUhQGlaJnbw4S5M+GSLxPui93d5rSkWPqDei
Fj+KtvoIK3P5mDmVrP0vIFUyM6v109pVxofVM4/E0Xf2Bn0cGg6oW+DJs9VGLxdc0a26aMIZs3bI
fEYS5lV85O6wc1yIghgFegFlpm0dw2lUjGGiGjvqpRUviLR3z7hNjachLa3nOirtZ9Ro83OCvO5B
KvoGFsraYyiAmRKwczDhWwJWVOho8OF4Egqr+FrYlefHhoocS5urw6cZo7CXqIMGa3bR9zq30WjO
5+ngudveushJUrpXXerpMIsotFx/fqycLX1yjDEcV8zI09buHpqWChaCGkci47tDyX6VFC6S+Ovr
oVBCVdLeRW1tzd1/unwx7pcq/WYX9REd4s26yknZ5ATkWCQGKMRej4RieFXUTjGGTYQdqZpgzuPk
ufHJXtr43OQItsyI5wXRJNrPuVquZ9P4Y0oBv4HcWAZoHhG9sX1h7JjV1kZvCFcX7IWRFj3PRX90
fe6sqczAXZMirIpd8mZNM2v1oE9GA4TXMgdO2UUnEqXhsaAGcPBm7g0FNctiXSmr02i9XtSkA5Tn
VPYAAkWogWbG4qGqluZhno4k8bYnUi4dyFDOBTVzPBE2e3K1jHlKYtruiaOWp1ih2zK4Vn5pMc/2
jdXoPuLh24dghY68Mt/Yh8mhkZWi4MxjQfdsM0ls24x2qtshjNNlwDrM0HyrHqDWe3Hra8laUq9N
yuZTl8gcXF3v7AH82aC19eOSePUl0slxOW5WaBhFjsuhuX5uojI7yH32voX0YZd4G4m4kf/+dYuD
TkaUACsN1Qlggo1Q/V0b1+MZyLB18Nm3lzDACQm1JprgiqCbv0l+ieiXAYv5JvT6Wj0tJmHRMEVH
T+ZvLdXXARnDWJTHKJ9K1Bv03OsZUfcEJhFXdWiYA9rfQFaXH4bKLvDjxXEfZmx24Mbgmvoi5q7D
QDtJcE8qF73VfKrbWYrKpjFF57q09UAkptGCBXT6oIVCFDqLEIMUUI/qu3qE1O6Tv5vftaGjE1uv
KY7Vcd5VC4nshBkDeoj1w6L3WP2pacq1oWIe7S/e1AHBytq0Owm7dP/mf6T+Y5lD/6U2jTgOsrEb
S7qtUOP8tU+ru0yMJRrvkah/RpmVuH5plhZwF3sck9CLLDQ93FIbPlijhuNubORStgdhfjUp1s9F
HgH2ItPx29Q0AzpW1Xg2M1WBMKCkLiUWu+7eT2u3pAch2TZY4lOgpSrjAUn6fPskeJk5mZlVh6Ia
50A18vpu8nwsmmotdQ7G+j+cnVeT3caZ97+KS/fwIoeqtS9wAiZwyCElURZvUBRJoZFz/PT767H3
3Tk4qIN3dOEqUyOxpxsdnvAP8n5afXaCMir75PFgrOzVZ0c+ZAa1nVdn0K/NMff08IjCbwrqhu51
5SjhETnQvRf/RRrsclTYaza2rLJ4RDS4Smj6CvYnqO+YGbYKyNHYzNJjbjfSk3xYvA9WnXk9/cIx
AQYc8mPEDxv1m+UIbKaXGcpKbM/hF/R5lvE02/H8vu7T0grMsmvF2dQRvw2b0E7pWWVLdZqQ05/v
ba+JP81weAdfERC8T3HdhbpfYPtwCj2BjJpB6j4dlMSYsBgiL9SPdHCh3zt5F0GYjuyuPztjFKdo
SGgqwvRGjbMsvmHTchrd2Jjvm3Sav6lmPtB2sst7UzpeziouWQxj9r8oHHRM5pfBK3krLAgotwPf
q/Km5RGswVNGm49nl6jy8hQXdafmStWmlEL4nImS0FLN+355jpcqzeGblKmvq41RcI5S0d11XWV0
FNM65cuSoVh1ry5D+cPolxjoG1VUv89zJJzMWCXbSmrc3v12WDKaJUvbnZKqsvNTlKhLfYciHX4O
YzGX+fPtSV0l41xIbBHpDWOACGTZLyclRG90ad/E5w6DbNhKg9kvR9NQ6udw9hQH88jYqw6pIngx
Mmh0zXGYKi87VBNsslPpmhql67D8d/D4Xxca6+0//5s/fyurGSSu6FZ//OeH4UfT9c2Pvz19rdq/
nfvi+1fuleK/5V/y//6jy7/in0/xt6Zsyz+79b918R8x0n9+k+PX7uvFH04FyMP5Y/+jmT/9ID/t
XgaIfpTy3/z//eHffrz8Lb/M1Y9//PSt7FFm4m+L+OV/+s+P7r//4yf5SvzX67/+Pz97/zXnPzv0
f1DC+/df9L//9o+vbfePnxTH/Lu0G5Y3GDh0oCJ8s/HHy49c8+/AKqTRuYvyBDABDn+Bsq34x0+6
8XdyRDIBamv8c0prP/0Nxqz8keb9nbePJieBnJRMMH7631/r+d8Xy78/Davwnz//jdLLM141XfuP
n9ZPKq82vEPkQ8BfMIy1OiVl3XUpNnVD0OJ5e24MLTrGQl92Hu51jCBHkcZJUu0RYZ41xq9SSqca
7WwIlAruw0SpApaSSI6xYuwJS+4NtTohoCtHukT5EPAbfbM6FFtCNzQPaF6oO+mKvJlf39xMCskO
KbpCAZCcaTWS646Zmel6H5SlAp0GKvi7fBhbDNo6UQWD51X4OastbSKt/X30GmOnCLzx6SiaoACM
fqaUD1l9OtqgoVSf64n7dJvKFL63TmiUb/90aINK6BYpDHt49T61lWi1UMpxaJWiPC5JHT9Eua7A
GHk7ypkFpfbCPqTaKQX2Ly83bcxddJkxwmynwQ0cQyInhbdXJd5YNmrmbEao+570G78cpTD6KnKd
sAt0NfSoYnbOz6RNe0ibrVGkLjPbXlIN1iZWvUPwllVmF1RuZz7O5RSihd7u8fLW2QlbkO8CZ5T7
AfDL2q8J52hX8jG6INKL5r7WTEJIagj3tOudBzz+nANUbO+IhemewNzW/FxsqHDuoAR+rYCQKEQC
RdcFfc9TAx2lOo0EIqdXl+jG7XR9mKk3k1dQEOCXpeR7+a2cRUWmKteroAi18oDyGB5AU2wfoGc3
b0xjiL24apH/4ZtxotdCEiHgY7Wtpiqotdx5WPTeuc9Lu3lfO1Zx//ZZOaThvAcm7Jp1278rBmEu
eUz/irwT9+kmP5TYsp6VRX+z8yKzej3UKn01auz4ujxjqK417koztR6nKN+b0PVmuBxldRMNg9JX
GDiVQc4Bh/RmaqAtonSnlLm1GdD3I0SnPEuhfHUTxXky53UUMZclmu8soY9kH1Z8TNQ8Pt7+QpsT
+r+h1jfREIouxGm0DEISvnuYtiTXsf7j9iA781k/inYPaAYyRBlUCWgFMF3Yk4+KRiNp6PzbQ63T
KLm5gd7C+SZ4JJ2S98irHB2dm3AOVZc0sLWaIOqgN8Qqqu2xm3/jNsx2vtTm8mFEzb0AwNhci+eI
SFkSML5lkDmxclYkcidVnPTNH0m232jREECh2rXWzqoHxSmgSxUB0fvnfhrSU+WZ4/n2yl19JAoa
BG8UHag9UHBdvRZll+iYS6pZ0Lk41NmwP78bKPvDXWmwVro91tWyvYz10imREgBruC2vVVgSKWbU
BezpaxiFg0/vNy53hrkqLPGao2ECYpnAk1rKGixZ0ozKRdFlgeqm4r1iezFciBYh8hTDtKUp+g+a
LaYnDHbrd9Kk5UNK5vdb3xdLctAUl7zHEMuT0yuCgGNKHnkB2p8LAOs76NmrXSt/TxZdgpxRLVpT
AkN431bcxVnQR733pelC671ml3WgRKZzVFGF26mBb6w/OSN9P0lWljDZy1NioshVtJGTBbqmfJ5V
1EMzUrm37lpAzqD80SyCMYHIwypqTBcwpKlaZ0EaZs3ZyevhhMRgv7N011w9iaUGO4oAguRbrEm2
GdxrVemVNMDoTHytMmHMR1sxCpJ80yWhbZNqOFQQig7Fkk//MgzhBTWKPr9wk+u+0NvqZ1eL9Hfj
XDvvcoOF8GtlGFM/H9rlRDmjPI9VqZXI2A7Vx7eeA5rNdF5lR1S63coz+eq20kGAo4FnUrLMsO/N
e1rMDbq5Oyf7KnZC9EY2dIDAgRcgM7scRYk8tXeplQRhU4W/zxX0+XKco/M82PFjMzTNu3CcfzgQ
wX++Pb1rGKkcGd8KTjqtAeBxlyMblVMAnuqSwBEimVDYS4yfrWW2vpZVM8cHbO0ddONtY/o4J2pa
HutqrhHvRZ5neVe5CJb4Ydd6X1Iad18iYc/TIbXQYt0Ttb8+fuQWxHdAXamkXMmsgi3SxokKTwA4
xwBpnHyxRIEpbZfPh3kx9go2W9+DsqsqdUHINtaQlsyDF96oSxKAjzUOCAyjqC1Tj4PdxWFgp5X5
pU9TO6hmu/j19he5Pvh0pj0ZihGrgylY1ZUF7plzi/t7MIV2eepEZx9wk0uD26NcFW9UrA5A7EDy
ASgjFTsvvzs6b/YYN1kS1EnTFH6moqdoD/mEoM5kPjhxYzzMsyZ+XYQIDyV2EfdjPYTmcSi66R4l
F++tz7T8fWROZ8m7gv7U5e8TI/ymlZUdB22upmx+lAKbuN/bRhuLS98ZYVJqFTzXayxFs8zT0iM1
EPRCmU4RBdaTlgCluL24e6OsPqEWhzOlVEYZZyc/pbznvl6ku2LI1+HACzCAWgmdGS7w1dUUlmbt
9rMpgnnIP7iFavws4qjBX0RQp/VR2u7bQ1XPJvRYxY5/yUqVzk2pl+LsApS6j9HMKvi/nv5d51D9
WU1OvGcBubUSAIqpK3GB0sdd3S5dGSsanociSKDv3uWLuzybmZGcbq/31kLYCAlKnTeZsq9GSetF
ixLU9YM4zccHy6vRGPd6cSJyH3Y+rTwWF3UWtinFcY3mIohOdtLlNhVj1gJQ7kRAdeXPKXE+tLGJ
z0/n/FpV4Tlx9T9uT+0adUV1gJKKtPpG3Q+9m9WArjYszVSIQOnqNMixb4r8OIy6Y00K/0HTljFQ
Grt7nBIkPhYrKmhDGuKZT2n9dvtXuV5lyWYDFgSKmi7gmrWKmJ2KAlQsiAiz5RfbTbSjkLIEBgDn
ncvg+ra/HGp1OZWL0YlkYCidsPqMVHt6Z6F2FUyxF72ze3RMbk9tbzz5HLx65DWzHdQ6ZDx1LtKz
XVbG9zhNJwS4bERSwOfsPPcyeLvcRXxVGdvhao283lpaOyHW6Ty1FIEhQu2uTlUz82OHSjeWaoP2
pNDpOYwOaslh2Lm/Z0mo/Xl7wlvbiiUGoMtbg47g2ndAGKlStxr7OKr1+mMDbO2zQ2X60Ieh8Tjy
lU+1k2dBNpvpgxfV4al3hZf61fDW8gPXMXhvlFtf6lNrvp2YSseLskYE06hRx+PYHfqhb/zIppd+
e85b+5f6F6AOWSil4Hb5kcNpaLSojEQABTk9LKi5+ek8u4dMr/akSrb2E6BoeCIYruoUEC+H6soE
cbjMiYJaFeLBENN4yhsIi8kcK/4ssjdbpbOIvGca2A6uJqDfl+OlQwOCKjaiIF1E+Vg0g/an6hR7
wOLru49RiBmoMutMbQ0Araek6lp8jQK1DIffKoD5EtynnXVnEIeJvOyIdcxeyff6BZGUFJJelhGo
0xouElFrJNQsooAOUvXzUvbjR6EZ484FsBEOoXMC2hvAnVRoeDkvr24ARXGnKVOSKFgyM/+YLun8
LeJaeJgTI3yvj7XzgPehOJmFXlEfS4rDUDjTM6Dc3HfKYo9wd82l54PS/QX1KcvQVOYuP6ioFy6Q
JGepDa/8kBLBfS7EovCCtjVa8KnxSXULq/Gt2ah/lIlmnNR8Nu+wk0qeKj2K7o0iFXtv39ansAHv
8cLC1qHeevlL5ao2KrFSRwH9YOMH+LzhkNsDkMHb5/QKpSShgVxJNt6KZL48N5fjzKMxt3YnoqBn
P/xR6hVmvg1AEi9frMeqp387e4249yIIFFVeVR+XaZ72IsXt38IFditB3EQvq4CUveD1oaMgZTQn
y7+KsTEPYIn6YyeyFhXIzqUE7KXHDkLie2yVCj+PvfJft5diY8UpObxAVqmnAzG+XInB4cqi3auc
cxx7PkLdtU6ulzY7m3/jtqKBJ+FSXB3StOtyFHnshF2MCtaG3Welm9qnWOTnorYm7i9vJ+HcGozj
BdSNDMQFt345mAHuf0mHTjlPSQpMh2TvRDxhoc1auI/c+nui9ltLKEEbaHyZgOONVSwOAgYGXdYz
OcMDnq2l40GJnXRHz3pzFDqnEHEl+WvtFdoX8JjtvlHOTl9mfoWEyDkJp71yzcYFDCKT9BeQBudj
LTVBk0MsTc0oQ2Mlz9Hs5ievlWcfR1A08+rxkQ53vDM1+fVXscrFoKtzEKH820MQVc4JBKunrhq7
x7qbvWBoS/MPB2jRXeu6QxBW4Z5CzcaiSq9kIm3oE1BcVyWwtFCo58SRcvYiYQbqwK2/DNUS3D5j
G2EBm1GSz5DD4bjLn7+6+WOJH7WQzTxruZ0dpgb3dav0dB/Hzz0J/o0J8Y5RwYWSBTF4nQ0NYaNl
o2i8M4wZ91d3rJfHBr3EnZDqWhAchDULR6wucyH+7+WM9K5UmwUNnbPdAGwH7yLykxYmqDLEk/rN
0MYCs3I1/m4nbrYcJngq32DkaNj+qmng2OlwxA8xem57Q4l85ENBkoE4Ug4gTKonUVjuEWOPcUfa
5MWseLXPkK9Cq1ka1JPJrWIYlaQmdMIYB9k0q96b2diGwaIZjRv7bg7c5S5ReoFEkaPOn+JsMQff
U0X8LVXK9BMe5+GzmB099juc3rBr4ZNXvo2+TnGYx6iPdrAvG5tGhs6yGkW5n17G5RLXqdfbitZj
QTYU2smrvBjlRiU7OQ0YrTfvz9dDrduO6gi+qemkp1obTx94Jtp7XZ/Gp3pawp1vsDOrdRNjHsYw
dEp8wgTGMr9Am1fvHHon72rRj39lVvjbALIGr4A+5uUC9mUaJR7d4XOvNk1/NKpE9IcU465PoZvb
p9tLuHHuJAudL8X1LOXsLgfDb9IaMKFF2drqloMi3OXkjTDC/8oo8GTR8oADvJbAzRh+Thr2BJX7
3veKVvErUewJlGzFJUzm/4ZZbb3UtRZ1ympsmYa6/oxNHW3vUDHfaZX6Z9JF2lcjtHpqArF1UHvM
wHzbBnf2F6ZKDAjlU97L67hkdDItNFW88ZQmV3wVJryPorF1+AujoIULvhZlaIwVLz/bsnipFqcV
O1/DEo8/CVY1j3ain83NQWwgbXNfKOiXo7hzghFEXmDWpnp/iqmOUODF2/n2VDZPFom27ICQqK2B
9z1FHPJNtntc9+Z7IZTsM0osVtBW4V7JbW+o1XtdNmijg4jEtzDt8ke0qL2gM8flkExVfnz7rMAp
yMfzhSi7Ggq8rvi35eSgRqgZdEn7MM1FfPTGzvkLR5juBHEAyAjStFWDpKXpRm2TI1zCcCCCK5sT
UYe+c4Q3AiyovzgxQpGgX7XGdIdFC9V9SPhM42A91HMcP2Sg1e7g2hp+rLvN41CI6rfbq7g5KK1P
YE0QFpACutyAA1TjYkiRwU+GsTrJDhgWteb4WHbd8oGycUerwYh3rvqNMBxUMZZOHCvUotYxf9V4
zuDO7PoqSe33+TgaZ91VqpOV9c6TI4w9e9KNUyb9agnlqO5LuOhqkqm1VGrHWUbyqDj2cVcerXLc
s6vYWErq4HiXgR4EXLDW2cUgSJ3VgVFAAQ+nMVLdY0FOcdSqujg0aVf/Wnv93gO9VTugX0PlWdYp
YIGs9mYCp6YZWOkzAQP23rWitx/1KC7Ks90X7u99xh1pVkbxHLXYBVWx7KiNsLcfizTS74HH7oHH
N64AwGTQl0BlEjuvL06pXj+jWo4ebxnGMI775qCqYX1GafOvfFcUzmBCgPqDrrV6Wk1Amk2KTPu5
Spv444AQq29Gg7sT0m7tHgsNQ0nIAoO/hk/bSjmqLUVpkMbs0V5N8mPct2+2cmQGPDMAUJGrAUK5
+o5Rv7RJmDBKhcL9OXH6rwual8Ht0741FXgRJikNXX06XpcHAXMotcpy1OvjNlkQ1kOUsEGz/u1P
J+8ZwDGQKDKHlgflVVLjeoseZxma9YbXYB6oo/M9uqLf+Sxb+ww0CuwXaeJA3/pyFOQes8YWLbLd
7ezejUqkPYSKyD/CqGuOt5dtayhyQMBBsnvHEb8cakHwAcEPxJ8bp7CPdmTHJ4Us5FwI1dz5QltD
wX6Qzl4APtgIl0OlQhucZUJCG8RCdVyyLr+rNCc/wrfaDebkC7lKemgjEc3R9YTdsy4Ua1oCzhqY
x1lrrPs4VWABlMqJIvW/HKXDqzZyfi08RIPrQuXOaPUvY1f/8faVJZVBlxJ8g+w4X043HOMwTekF
cnv1BR5SLlW91CxOTe2NOx9RhqZXsyU6pnQhCYhrZ3prcrs0V7GEaytdeYxKSz9WkS4OZahpT1as
Qz8ci/oEJn346NbtnnrA1tHjfUVCnPRbCttczjTyuhQiCYrCGcaXvoNo+WHgrtyJIa5bK1IQgLtX
PqvSB3wVoJeYps7xUKPojbY8zIs4LHzoAs53Bf2HR2vRENNHnuHUlEn5az+awzku+vbZTBb97UaG
QFYoBcgIWtrlyhV5dQ0staZP6DXZ585V80fTjrMHhMl+u72BrjQDQGUg/oFWED5/lBvWjcGxmtAt
Btd+NtECmE9L3Ws1RKUc+KU69NMZLtf8PTRSoqkaBayJagJiZbO3VI7vGCJr/NGMtenYjWU+BUOn
ekMwWG3xJxz8FFbX5PCqNmE1PKp9VsOBgmg0/Dw1yIs4LW2706CNJc4tljYUmEur6c41Jy/L19sW
CiktAfnESyoWUKDLVYwguFVuPQwB0k7lU0u2cCgKNzbZrYt6Vw2EFWqiKz9uL+v6GnoZlSIR9rjg
XWjVXY5aWVGa6xpkCLup21OSZtHR7gbVL5q2Pd0eSv5VqwlyC0nxEOmdyqNxORSMi9ByeevAguT4
c5i6eF4W0zkgraE8i0oqGaL187Vb3HSHtrBeWqqixEwOISjXLa+i/PmrDeoJRVh6sQzgA8z5T+qy
3xcV05+8ieq71Haju2lpp6+3Z7te2JcxqTxLQhYDr9nzwpmLRh/4nGbW6MclmlDSEKV7AF437zzD
6yibChzScpIzC6MdiZbVVWC5iRIZhV0HIc8ospvSz6hUOf8gHn3FLryd5VxfsHI8SvlsVSmlS0H/
cjl1ZOXyYejrYCqMFiVWfbkfIox//T5Op5MmxsSnhW7fT7zbj7TYcXW6vbbrK/blF6DIgvQjPULq
Vpe/QI1BrhvaWR3MXetAxOOB83N1yveomNf7hteDxgS8PAmbW0tauz3iGdy8VeC5cVQcqkIfvk32
ICkHZRHfu1pvHHNwpMHt6V1vHYal7i7ZUDzba5YNvrhkj7RkgnTIvuC5khyaqv5l0ZCvvD3QxjpS
LoJwRYlMqjmtPqRRuaNSa3MZTITU93kNv2+OlPnu9igb08Hf+sU1gJQMCsDl11qiUbWroSkDVBDG
30YjVO6JvYujWijpXk5yPSNoZegLMh9oFKDbVmNpKQ6+c1IEQsGCwXRazQcMme2s2/WBA7MnZc6J
rqmwr5t2ajmrMUWEPKijHmao1iEKahvBaGrRoVXCPZGQrUmR+VDxI+8jll9t9ylpqrQg0wuUcvAO
gIaic5buWiRvTIrEVcodGZwsbumrpUuWXFhl0NspshCLcUhS867t8sQfEVvaWcKNOfGRUfvDWVJG
wKvwF46jYxGZlUEzqctHoyvn8+ipb4XVygTLkGhXIkE2xNop0wyRTdJqrQygoZvvxkybPhuluieK
fb3BGYWKgJQ9JjhRVy93NhdIl3QmVIMFI3cYUJTpUQEOptzY5U7zEV6/oXJCNBkBoJEJwRaWy/rq
JUtUq05TRS2DAZUEXwX/R5++39Pr2fo47G4QETpAFnsdiigUsq1syqBpjKN20Kulg3Cg7DXetjYc
9guAbQmTPUBKl3PxppJboPKKYExr919ibrVTP3v2KfUQBGicOtwJsLZm9cJL49WgPr/Goma9lqe1
vhRBj3nR2XUUccjx4Hnz24RBHdUDYlVpGfkSxr76QlNfYSYxZkVQgi06FW0Gbt8unZ1RNrYcDSEI
ExAFeIy91ZbDlC9qNMydAjEOCNSaRX5aWDYAp92bZXLYcySOUiUH9CPVhNWdWmVdnCsJrwQV2s53
ExeQsvEbvdo/GpH9mWfDo+iLn8vZe6ziZqctvPHN5NMBYpfBJSHzco+MTZiNFBfKwOuj+ZBoQwXi
tNib4tZqUgmDjUxyjOjJ6oLVuRbb0CwZpWwBBHdcsIilf4zdZu/auw6dKP5jz0K+9KKQvhoJB2pb
gQxRBsDQxTmse8vHAr4PwqxN3htLpB9K8B13wD6jT3Vm7jmEbS0nPX26HZA0oWjLn7/anFB6naru
0cZwSm8+NIpunWmGvlVKU24YCmhS3pIe1RUcl0AjV60BlpLorPY5WRRA3jEeSWQyqZH7Raq+1RL7
ZURKzNAloX2RRl3OK9XyQkGxrwiydq4fyQ/J/qLSfGo0RI59ZOx0H4BBvee7dNUlk+MiXkvMzbYh
eVptT2uK2kIJBVfYhNVz2MfKrxFKmA9uo5vfkJ2O/b4XxnMXF82DTqT4uQfl498Or+QYqycBdUkJ
ByFYpP8or9lX3zQ281HrVS8PtM5THpIpyZ5MlZp3a3XwRxN9eAIR8FaMARMHoydfBySWuL5XdwKE
964Z0XgKGpBjd3hCeNi+Rd1O5LixXS1ifElOgqvPe7SaGre1a+V6Hqh4Gn1cRIVYBZWF0+0FXOel
ci58RIQgpB4rwIDLUXCAKvoiG/MgrLv4Q7lU+gf4qogOoRt4xLBp9JNaKH5Z99Hx9sgb946UOpLQ
a4O8eI0V7fJeT4ymzoO8QuJSJVHyUwOV5UVX94TGrrB+L7MkceL0wzchGLqcJf8U8NBY5YFi29+0
qnhnKd1TF3vHJGue9W64s8fcI6Jw7+u5PqZKcqqN6K6pyt9uz3njm1KWJmamEElBcF3+1os6Kjoe
raDvG27AvMj9Lk2Xt+8cOMBk+zKTAv68umeNBOpQFi1ZUJsaOjOpYZ0ju93D+m5EMCwmGYfEOFMA
X62pOjW11uYAmE2sRP2iyJR7BcwZ0lCRj6vVW/vhfELJomOnEl0QxKwidCOctL6rHCTpmgq55bpo
fjeHcdmxFN24T2QGBWuFF1fqmF9ulNyJxtjQ0jSwvHT6Iia9PeFo2vjllHgPWT1oD8kQaXtE0Csh
RDk5ZobcEGIIRIWra0wsXlIISBsBeFRM1pU+zYIcus6dk9ldkCTReArzWf+4aLl2hJBAvxmP1fPY
mjRqLTc7RNVi4HJVOzshyFXjjd+Mp4yGr0y7ZZ/jckFmBb1OYK5pUBrl4CdK6PipKND4Nr13rpm8
D8M4Putq9MER+bukGN/ntav7iTV9f/PJAfBBkZDokqh5DbhKmsLENwBymmJ32kPfejVa1f2wcxtu
nE+ZZNr09dgDvKWXs6XOOPVWoSSBWY8tcGi7eQg769vtqWxcfLAZ5aeW0mZA1S4HaYvMrczZToIQ
qN1xEmI5eC0Eqd7rd0baOKL0c9jItCg5PGvEtTGBvV2SOQnsaUFmLOZ+a52Ir0fkv/y2RHit357a
VWGe7QJXCjNGaboDRe1qbmOaDTGUN3dBotoyJkTr8kiJf0aZ3Qoqb8qOyhQ3xzZzPX+aZ/HYzGVy
WOw439m5W58SyRxJJrZkQ2t1kmWkNGlhngSaOjSnpcyVgwKy8o0qEnK+UoMa6Ctdd4A6l9/SdUSU
iVJNoN2W0bnPMUHzgNMcZ7NQd66m6wm9VG8pG0gfXc7k5VDqLMzRCfM8gICl3Jvh9Ec7mur97Q/4
IkJwGVAxiiP9bcHxQrtZTaioQ8PrC5EHVYG8x2Gcq7j+aBLIzSdIZmF7KMayC0+pmNzIH4eqrX3e
U/2DhNMDkA3H5Q9qv9lwaIGN6xSE6IYdhTk1H9U2bScuj7L6wyqd6HuKCC4UXCUPu8cFxdn56BGr
2occrP135BXjX8a8mdDpzOfToOrNhzQZG+yaNaPFLCNrijwYnXmJIEehbHyncAN+Vrt2LIPWmpsD
A+OJF2rGl9oAbYIcgZGfKrtWv8Zob/5QZlOdj043TsbBbTz1D1Ers3bqsj68MxVrqU+I3uWLP6QO
0E0deUDfxBE23rlwNoJo1pu8i6tA4nDXVdZZrZOk0w3o4Um1/DY0nv17nVh472r491S50J603HR5
vxv9wSkwDNHc9K3dWMJYfgeKhuD2iKTXCQT5Z6ajd8uTYy/RedIHqb5vtX5nOnu5ytYmlhuLbhYD
ojB+uYn7ESuo1kPyQK9tcSpnLI3IMt6e6XlU6Wmao2wAA2xtmuBVhlXUXpMFIg2NOysfh/cZvLqd
s781F4JJOLVSjokO/eVczChlSZcRBldV/oItTRSEYa7stBuuHwtUY14Nslowoc+xSGcGSeOEHmfi
pkEV2+JA43yP4bQ5FFmklPUkP18/fkW09KXTDFkwRGoLOwzXwxC0qt9Pc7czq+uHiVkB1Xkp6NKh
WN0yC1CdWbUzPhBecA8oYeqQactcPWSYwwk/K6Y9xst1YMeIvOlUc2Q+tQ4fk7CJvSZhRKtujSeH
kv/Bmkfn2OC3fJDKLOchMd5eqGJQiq+S9ATWZR3WpWlCIdMTWWAP8fgwlAb6nrAzeIR3hTM3NiPs
EjY8yRzt4XVV3p3GYSkKLw3mOB+fsly3v6a1o7y9BEsLWnbApG0NjLHVI+S0OeDAxmAYSx/f623Z
/t4VUb7zCm18LE4UUQTJBbzJNRaJrIL4Hx5JkJRZdBBVrd3XsapNBzjV2tM4xPZxaBx3B6+3OSrO
wxIjAqp/HftDieztuZ7TIIKadq5NXNO0bkre22GqnsvITD7bi2cFtx/cre/GHOn+SKdn+IWXlwhK
obqsSqVBV2nDXex1oV878VvVybjhNXpQVEzBhPCor24RltLU2rJLg3Gpo3dTFWa5X1pDuXMjymO7
Ch4uhpGTfVWNmTthmxPKe4HVucm9TZzr+FOXf0NUJj1jHmYHWYL58GHOhftgdOGezenGF0R2mx4w
qDyS3zXwq8ULKBR1mARLYXbvBxS+DpMZYUE34Pk4tGZzr+R59Pn2F9xIkWghUjilHISUGAH95azj
ds6Tqq4RsrCGuD7x0Hjv46pxSIVb48/RdZtvQ6M6+MhDF9TVZLoTiqIHNhTHJxWp3Z0dtXGN0wEE
GYPLF9HpGvafc3fqk1IlgXBRbYdwmZ0KJFuPtTDEzjnd2LwIEkpZEzYv+NzVbZC74axnE0kZUUXn
J6JOT0XS78VIWxNyZHHKJCCV6MHL9UWAtVExWydfSgV07mWpzoWauCjlj29VBOKc0FfipBD/krys
UzOnVEOtthhK1N6XyHaLBzUWe2yvrV0KKgI2MW8gQK3VYewnAePF1ZPAcMMYzHg9oRw9R+9MMSsH
Edn2PXjPvcxs61NJYxOCIuZFJ+hyEZMwL3sMeROUBcLR11x9/DQNZf3r7bOw8a7TC+SRfamQeuuk
C12z0NSxgw8cKx4/pDiZPBdJiLhJX2CJ24WGtXPjbE0LT2j0L4j3KGKudmAy11U3RA2FE610A0sx
27Myq3uyhFtROpkkymYsHVDcdfUhU9R8MNMhCbxsGB9UMU73Y67hVlH16XMUwdcmkMnugZPHX9t2
od6GjPZ/VHcvRHdfS7dunAOWFoE15LEog6xV1toEO013ibhn3MX87CnojtcqqhVNOOxxKTaWlcNm
0a1h0tJ87HK39GM/Tm4+x0FRqsVXLzbZna1XHG/vlq1RiMbonGGEjRTQ6u1L9BEA95yiFKNoX+oc
VKaB/8Pbr0OgOszBZu+jUSd/iVdvEmVl6hyFiIMpjZQDZb3hUGj27Oc66s+357P1gYCCA0OXEPwr
Mk2+jAU63o4INKH8XkdTeIxH/VnB++7wFwZi2zOEVMi/Kmd7RjXMDqo0pWNHh3JusQ+fYuFr4ZtJ
IdyI8HZeSm80w6/EWDDw0VFV0BHAMWvqfzjBnk0lck+3J7QROKA8RbkV5ylPYldXH6mxhlwH7xfQ
BEQzAupEGJ8dfEfaE990Oo2z7cyHEPTL4o8ZDA+SccXaIRBdXV7kPlQ+ZFtHEmLXuanEj3ZRy/lC
QbP8EA9JexhA7vpEis4Rt+HwrWV6OR5Ie1lalQSs1ZWMr2qD3lWRBIPj5GdPHXvfNbtoZ/9fHTIC
SIISRFUlepzS6eXSmjaSuiTccaB547da6YejqjWhf/v7vdD7LiI/OYoUUZBFeqBHss306pTRDKCE
HNdxoFBLqPw5bgGEKGjdZaI1Prmxl763RzwgdbNRAifR+tjPGz1/cnQ0BqMWP+eDpw0YlrRR62c1
kq+NMU6nCSQhBjWKcmxiYR1E3S/KwTHq+VnBbm8nkLs6vnIO2ADQnyFfoyl1OYccWclG71gpEzX0
9ljXhUmU7NpZ7E8EtDuXhX7VecPkmZCJTU8+JeO1y+HM2EwT8O7Isug6Ag/RXCcnN6RE+qBSOwkf
WkcibrNmglcQTvX3Zpmj9145lsjWSEdON9TcBxjbxXdhG0pQzvqU+21klU9x4QzvRWpGp74P46dy
GR0grX3hDygHHgpjMe+7LnGDYlCbu3w0jfs6VL4Cqd4j01/vPaaIrgNcSnhX3PKXU4w1tdCARaDk
VGbW+zltEz81q3jnHL1Qji43HzJrxB3AwQHWQpi8HMZOjEjLkl4EoR57fr/oZ7XSP4m6A/XufW57
/dF0wmdk+DLfzM0zWfG9Z+KAGhbNQRTz81QMv4QDnY1RHVW/GZtznfWGP6PVUxrTTunjek1kRUoS
UwgwQR2uTgrUb08x6TSezWKYB78ozRyDv75XdvbX9W3GODIBAD0CtXMdskQpehmoF7g4bC7Gz7jC
FX+UlP1zGvVZ/mmhirsz4NbEJKeDziZQMP53+RXS1pmanqfhHHqDcu8l5F3GJLK3BnyA5iTUQRLr
ZOt4taUsL4aSSLMDfkMz3mOAEh+lzN5fmQtAEQJ0WQ1YE8Jto+yWKmcuSTeLp0itR7/K03gnfbq+
cAiyABPLtJGIe81KFK5eDukILaSrq/po18If3PJHATplZzobe0FGc6DzUDijXLk6IJ0RdaX4H/bO
ZDluY03bt+LwuqHGPET0OQsAVcVZpEhJljYIiqIwAwkgkRiuvh/I9jlikS22dn90/As7LFNVIIAc
vny/dxh8d9+k6XI+dRVHcMvj7KGc6X23uK/N+5evx16zkQ+hfx/tbLntyLqjytrXSHs+TyMum0Rt
LaHEdXM3tYbzysr9wtDbVHiwUdm3EaAfzam1bKSBqZe7901pnieZU+zAjOb9zze5F18XpRAkUZRr
+IY/HeAo9wO8y7a7sqAOZRBSTgZrmTEIcl9T07/0ANmLWDg3mhtcpaeXshYf30FrRd8C+nu2rp31
Vs30O9YLpy/EK8Pw+dPbvAPxAKKzziJ67Gwlc6dtrSS39r25uGHW97yoSbNeKfGeP72tDUdLFTCU
ze77dvhDhdASFzZzGXPvd8GX1S2NiHTgYN+jN3kFx3vpfmA/2FTHHAqhyD99eJLwS1YE09z3gVbB
kneI706r5JcXIu4H5is9aV4T29vTqyxWqk9papm0oYsizMvReK8Nxnj3q2MODhDtGShrgKGIQJ9e
JcB/MmuTydyLBe9DjGjyfSEc/XYwneSVS73w2Ng7N4Ut/AMiK4/G3GrjhNz6s0nd3Z0OynbOx9p7
zQXwxYvwcmD4E/hIX+Pp/cxdouNPzEXcqllA+4nXyifttS7Tc0huqzoY0ZQeG63iGFVtVIXBa10b
BOA1/V2fSTgpLPYyuyEwRxXXRjINQ1jqgghVL2mEHgqE1elpuw4rLlMrnp+71XWIoPr563x++1RB
37mBsDk38cHT29fTWk45woq9nbrlYwXjkv6/3r3SKX6+egCb6yDZm/aVtv9RZRnUSz1UTqPzkOmv
+f6Cx3xaXaisE5FTV/0rM/vFy6HlpDONsRWcwKObKsh1hbei75kw62kjbHOfuxgzparOwplQplfW
4WcPcRPgUABsrffNaWRbaX5YSVSS273d2M7eVm4QwudvdvpKBPvPX9Wzu+IqcETZlTmaITU8WkXI
18N9biRMj5Czr7aSXtQPi413gHzQNKd+5ez50j0BUnAUcK0NdjmafLPIi6HrdWc/C7uKsKAXuzSw
qldW+pfuCdIZRSe8aQCK7bf44cl1yBRzodn2Psjc9DAHdAFstU6ng/DgjNrZax6cz5znv6tuiTVk
Ln53lDgaiflI22bELHVfdAmdRLEqmRAeMlQ9gZQ2dADbFiIDmjYxdx/WynTCrk+nDyRxOEWM71wr
IkuZ5hj52SSNXdUamsXG0bWSJEAJI7uaxPJak2tbup+cJ2gdcHCByA4aTHP+aECPBZVUYXT2vk+r
+WMD6WK3NJobWwIdG6ZJ/sUMbeCVI/TzNev7VbEYBgHZlKRHG8o4+6vupZxP0jWrrtpFBecBTh/n
fuWrk6wjOyIs3XaKnVRoDc/A9fcAge2V3RbJF7wRxpOfT4AXhiTABnw0VNObk/PRNEsxeSC/GZV+
0GT21YKFUKhXy/Cr2yh3jVsoDifgqltGytMhCVwm9UKTWGNIe7mwJ+GCYnnmr08vKBbsB8Zmww2K
e3QVy8xx/ijt/UICR+Qo7K9HmxH28yf20rjBQgGSIkd7lFFHT8xs9NKzJt/ak+rQJlHtV3NMQDvU
rp701xOORPYpiN5rQr0XXhRvCNoGaV5opI7V5XPpLUZlUb9pNBJDyAiodWXQv/IIX7g5UuGBxTaV
wLbwPn2EU2OPejfq5t7ebL0Dg+vscFozSLJlPw9zFsUQZoL88PNnui2zR3MR6wNGCKwkKupj1z93
qWzMNhcKBmNOw3GZq7timr2dIRYfSCsZCblL9JvEX779/MLby3p+4a1ZgvRjs+R8er+d4WFaztpD
VTwOO6nq8arEmP50GV3jlZn2HD0DAMIYYDvBsOZgXfH0WmU/5mIcF2Pf5Doi6z4TVYT92sBdz0Ir
4wTI7SEjFzOGru3vaFKPO7fwCjsiElXu8JPrz+BurHGxiH6/sOSeVWlG5osnsfnVaJgFY5ufd0yQ
MFvMmnxpQwyvgNIvDEN6rhB0WTNo3h/LzQKcuXRejbEPnN490eayiBJ6Jq/MsRevgn2IyRU2EcnR
oxpqWwdAkcZec/u3/ZB41zIpjFcG3fYlR++e3XFb+bkC28DR3t8OYJmzPhr7XFtZcHP1JRC1idWY
Ol0Gjuk/H2kv3hLloEdDECDgmBTe5FY2JoMw9pIAlFCXlndargRT/fwq3+Phjm8KdJ3NmGUQKP/o
phoygfpqFvpeb5zGiVBG958IFAMRBAjxv2hlnX1oM7PIo9nCww0ocZ6GfaXAKMO0GHUkkb4xfOus
ORFhj93no+UN6/2U9KoMZ7/M7R1SiD6PtN52qqiHYp0fMPFj36pIrRQYbQfuvVOLICDBcsHPjH8h
um0tQ+XU3wnJnHlhN5/rKfG/BjT1Hg2Ov3fK9qf3s9RIQnUWy/5EZEM5h6i7nY92OiAdQP4ijVBH
rQex1fRhr1V2qs9RjcXtO79Uuh8RZUJnBF1ne1vlU/kp7bs5jSy7NlWk9HbtI0P4c7OJZSoZ8osv
zu4//NbzMn9ojL1KqsIN3RR+cKi3fvPllVfzbLghYQcoxQwLnRmd4afT3yVhRflmtewXkCZ2eTni
q9j6A8iJ85ra6/lg28qMTYpM7i3D4Gj+jBy/JqMQyz5vVR+lox28zaas+vqrdwQxlt0CBI3KAZ34
0zsK/EqsMLn0PedMb2fOlQiJSBVEXc2v+VE913ZwLAb4RYOw+SYTJPL0Wroz9uWwdus+42TXRRxi
11MwiIZCoq7z/nTuC6Xhe5gVY1yNqfuBGBXxxWyn+nzMm2SMlmoC8rXLpn345aew2VXRTcK0ial3
NOPmuRNFiwgL8mlnRgHyzphuqBGaonutm/B8t6Lw2CJNtmjh7eU+fQis5mnQO9m67xNj2uH7a+81
3Z8gQKrXHvjzQoBLbWgE2/LGrj6q6UddatJvnQUT0YRDtNEl4sZY7QWCrJ1q16p0CBRKFwtHrp8/
zudDF5hFpwlPdxVg8XjoOtKpssSemSZTsJ6VbfItcCb9lTKHUcOjerpOchm661g1ozOBDfL0UYqV
vNjZCIZ90k5lcNIFctF2tW2s5c5Klvmz7XSQofU2tdrQlYH7QeV+ofMcJhcqcTckSZy1c2XEyqkL
M8TCV7PDXFpdHhrGZGS7ORCOuaOSme1d5szd3RysbRZNST4XEK5xmDghBBEArquDudun1YCy3sFR
eddUyWKdrFMmymgewI5DtjC8XUg/KNIoT0DxrkRdE+myrJVXRLVjpn90i/K1SPgq8+OgEf4FnLrU
PnHTDmqs17dBKMrJvNPHsUtDNdUaJVVSpGqn3L4ud0la5zculOia9lHqy+i7RX2cjHq63XQ/kUrM
mWhr2hpJFVvG4orQTMz6j3yRyS3Cg+pG+an7tUtG7RaKHeHRnSaMW68zjI+jNfpaOPd+NRJM1QIY
dEPruLCczenSrgwT+rMzB2+bsW+TMCi9womWpfXm/ZB1FbbMnra2FzWeRzSJ1xZljsq1MaWF6HO6
7IQf5FccJmt9vypDXgPEDwhY1kx/3ym/yqNSWKrEwGOt63DNnToJcwvTkEPniqxGj2YmRUxz03hn
T31u7abKHMRJnfXjB8vJrHs6uxKrkY3CnveuunI1LatCP2XWvE9yMZwTyG6uu84OpmyTuLXWQbai
aSJfL9248OfaD20ntb8FRHY7WPk4C0Q5O0st8s4W462aWGLDMp/0D6TK2P2eqioNdgyV/qZqNdWS
DmAQBGWspgTkcbNAht5SaCdDRzs1xJ5SS9i31uVTOZQdD83XmKfZqC3kgomBw6UKBHM4z+mNBYk1
PviJY3/RRldi81F7+dnKp7+otFt4M71PBTqt5XAB3LNaezEo606pgHz7bNEzyaxPpyByzdl0iQwb
s2+N1doXpjPl1zRC8aTQKj+/rqit3/lpV1HkBl6jYtn5tCD0whAP/TqRyDR61cStaQPJ1Sx2Eybp
o6XO2qx0vpRwHOjUgWRyZ3Ww2oRwp8s30ZfOrTkp18Mk3jRoqUl3meLJ49gSEf8KhEqYT8Yi1frj
euLVC7axDW/uGkIr1YoL/yAy6wz0ZZ6yZA5r35/h8RS5+Ga2TvIZ46LuU+MjlgwHzng3A/C9FZkB
B2PkCUZ/ObhvPZVedLlI7ibRad84/g1l1KlxaCI8ZL3HCRnEp6IYTePQB5W97E1l1fV55do87Skv
+ge0Vk5D5l7mZ3tzzMo87H1VXDXwhYvIsxf/XnSdeszBi254OgniBwbRHOnYuD62QTZ6EXp5jYhz
gkDvsdEf75Zl0sWhxfuZ/+sFSsZWbVhtNGJKnYREoxd3gKF5Fel064ywwSPgyxCA3OwWIjedeFwS
RkhZOckffCyHpTZOblimU5FFudN5O2iMLqcMR/PeSW3BAM8pSj+0jEFeV5bAa4yQUI9hOWSbD30e
8A6GxstEaEGuPQ8mM+lOE5zV1Z4pFbx1U9sn8Gxe6PTbRtun4eCatEhzfPy8EKBvuqO6W/sQ3tdU
UBIa1rnfuss7qy70aCosNMaTvthn3RoYDFoj86ezwZwEIl0OdDLCI5a8e25wIvfOc4dzzXHzm8SV
cxOXTeWQDaN0+zbJkvrGzbrB5RW2BrFkrjROHFoY123gomPyaPtQMeLC0+0Gm9gELZANdL4xv1jx
c73rbNNY964nnO6sITmvi4Zc4Ri8DMEaRLkqs4stiYaxYU/uvG+Zbmq/zrJtDmosRAM01/jNSSl6
BQkmr2Gwzu3wR0VPYogyeqQHP0ltVlzRYE1fD5Nz4Y896vLK7IwrHc6WG011MV4a3YA9WU2G44FU
TpbRhnDA/Ix451SSmZJNxsFxFYtmh+7lri+L6iEztSk9OLk/p3upiiY/VPhwcbSjVLcOuTMFlN0i
Y20q0lx85gIzIGxGfYKSNjBuCfMo6a/3GqVATynWwMPVljLCWt78uNZEnx76UXn6CVm1ZhY6vMWS
F5OjGJqDenZCa0z8NkSpKf+o/VzHdaHQkfo0nr3+Qdo2gW1rLc0b3yyrU2uEvhDmU9fOoWVhJrAr
vDQfThJWYz0209HTMIdrvdsUM3M3DNi0LnsmnXfmeULTsTu3qyo0i6Z6rPKxx3MMw6NP9O/78xYr
2gTmmNEDygqPo8WyiuU6CVZNkWzT1CzifeLMoVcUqMALzW54zdhrn1Zz4oQtB5zD2Hl6tKbyAhHV
cK0mzWEzopgrQpPssmHvCKF4BJhXEGGWbnGbtLjHazuf0yKEu5Z+GhytHiOnV9D5abAVZ/roiK8t
gCFnUmd0irCwdUpsCmFNxFXRUAYny9IZYSrcNo+XxdMuxhqnUiAiJ/tk2dK9XJduyg+slNYcC81k
Q8uMQgu9oCDvcaztjgWzK+ZrZyyGT3WbVG1ktV6+sJg6JdKvyRBJvMI6KcN2mhwVM2GqYJfWSt6v
NFMOuGMv/tmU5eVJ17N3xIVHlXpfOqW77vJySo3TrNGyz56ubBFbmWMWsTRSktTm2jjIOW/3Qy5Q
ktlW2RlRs4j6gmdZsFjn7dBG+aqlIjKx3btaK8SzX+xlBi4eS+neid6xHrPARa/rDtWk7yrpY2/f
cLNjWBjs16Hu9ywPsnWHt2Xfd4+yY6c74IsI/8wakoXzKsvu8JhOo8+2pIMyN4m+fDSsuX5Uq2FS
HnT9Yt+VSpseZP81q/ZGUa9fyZT2P83V2lDSCbDsOZFwTUxIEX6oKc/tYt6bQzOXjMubbvTlgxwr
9bHFnrsKOxTIH/LZU185oFDfCdcQU7iYA/WdjeFhdbvVJzfZuGjZQVUZbpYBQV4qRJ+AuqR35DhF
+HnMWbTOK4ohPcjVXd+b3kfhO/KP0s+H8Qq3guYBHXPpRv5geH1YJ1p/5c1D/s2RjfmHadmCw6Gd
JN9Y2NibB9MGSSIQtk5Dvqd5N9qN8b7Ua+9WdYsOrafWMJeHx1B18cwyp8XMxio4pYxy513ZGvOp
uzKc4ARvo6dE9IBxSob+1U+ld0MQWFmFcyYytKD4fd3obWWl8aTJ5pNISuexRF1IFV2o4L3mmJmF
IYFTPw5JoL1t+qW5LCZj3uXKKJddY/T1lsOQj/d13XYPSycRmNVJIta7CX0dQyKfs9t2CqjavbQ0
PLIXkT2GKsEbkXsoF+TNTVu+54GV6kxh8vIha7W8Qp7RauJq7XpDi5UO3Bp7rPciBIVjQyrK3PEO
wjBAYbGISJ24SqWZc1IZ6uKtPrlL+37It7pj6C17jctZh7jJSiBv8ETvRdQE3iLDmqF61fS9frNU
mktIhj6xvFF6NUsowHXr0MiIew39sQiWsAzwMAxpKTrpiRmQUEdy3dznIe1pMe5K6acfyL4NvrZ0
zOAAenO2hhIm323ZuQT6SFfXPteEqayU0lX2bjLZRcM8B1ybeztZQzOD8xPObdq2oZbwOpmOTdqc
OdKYMyIvlHVV4/VrHgZ3zL/Nshk5WptlEgfFXHsI1ubt8FFYhowIvBBj1GMPqp1NRGnl+Ev42V3h
Vcpm/Vu0+QNhxIs6CfxVLruaYyDJjrrb0V4nLpVtJjA1BzzWHcXeTda8OelQJ1yYvZRLXFoF4Pda
BeU+yc12wBPPcr5tgdHUolPjO6ft2M5foY164qy2rbQPB81LQJvMtI5KRBN/WFbLTCqlx0bS9uM8
vDWJH65P0n6sgqifnLyMjXmdPzSWHO8TCJVpVI4qGyJzkuI+D/I+jeBbeg9NsZLgOjbN6oZ+xfuL
chK5ndDWZP9R6rT6IH7V/n3VjjgHoowFQqtrJ73AQb7Tdrp0jWJnDSIjo46d2QpnSO5pXLmFnsba
mioez5pvVoNpudYHZdboL0xPFTkRK7iSHFyvwlljckcw5LRorekKC4xmulaD577XPFxwImOSrNq6
nnsnSlrjEOqJDxCHDS7ee6hdFtivQHuRk6pOP+mGyjI/VeSejFfaMAg/wnGpucyWtGtPg3LJrmrq
BDccy8ZuQg6i8hMOQvK6N0hTD+e1dYoo0ChGI2Y24rvVMcckajhntBQstMVDv1sKyvaiKm8xj6qs
cFRNQL7nMA5T6OIZ3dBRCYbpIHnd/iEPCO2I/DRT2bnZWMFyTmVEKIQnDP+06oQOt67BHjaqCq+/
rYxy/NaUrIjxVC7du4l+1009lhT9Rcr58LxIhoq1A40EaWOildmFJrR+Dv2lF4qoy7rE4DufmXFz
NrV9iJGQfY+wfcji0nXE9TwTl3KiUQYcypJ+6K5VevJ5KXnScU9pV0a+7PQbMXYUjdakt8VOjUrr
t0fjjTdA6m0Qy3KUQ+ivQWeFRWPx4KRlpoJ6Um9HapiZgQTIQ1MfKp9jnJc5C89ZpnrZUoGk4qOn
6TI/LZEhffJ1PBPidU37Na6DhmzxalqwbKSCkgc5AujigZyQEyoXb36scV44G5TD6VWtxH+FKN3w
EdJFVycsV36tQoT66eWAAvXaz4R7Y2o+S7bRpbW+W/wuMUPlUj2DDBelB1KSZwHXGksRBZkfAAms
k/7gqx6nOFPM8mtX0EU7Qe+W7Nt5DZLYbYbmYRysXo//w8pUK0hCm/bldiJuS5PisdNm3Yn+Q7ic
2bsaWgEdB4+SXU7WnSeAnlIHf7gIU1ySwjCHCLIQXD21eW9WdcvvHPyyFacHPEQb3YdZDfZ43BMz
crW01tLM+17ZlxhpuuzGA5DxLwNfngeZDqNjF0U+iOJTRKpYRk0JQ5/2OnpS2L/Inhp9ec1j/3nT
g6RiEhXRz9ErZcA9vQpr7pCluMATBTUWl3WR1dd9HVRnRuJY+671rVcMGl5oeG9sf8iwm3kC7mpH
QOKad9bqOOm0n2wi/hzmcd0rdjdr/qBhfhL6TWdHHQ7OobNSvNfFTeFSRfe/Gn/oIByyNu2etbWv
oPc9vfFeKnb01JQ4DxXTySQIbGpwOfjll8hVsMuBp8wdG8fGCqWJqCa1JrlHpImmuvcGygOiY36O
kT7DgbHKpGsFD1/fGAzHxFWAsSpvU4XJeDKpy6IiPwY41tnK6Sr6+aWewbGYMcImpTn03TLl+FJy
liJdVVXvO+kNUZ81+fUw59PXn19lw8iforGoaSBKYYEHJItBwtOXwy9v1wPvhZdT0dhRlHpu8TAn
CsBN+4TaDG73a4TyZw8RUy/d35RyKIZAUI/mWzUS9Ch1h1fVFGVk1IUWe3DhIgz6f1mWh86AcUEp
whSgoDmaA+Y6OGviyGVvE1MT5hxVDive3K+Mimev6vtVkHkgzqCZfRzOVBV1M412B2QvtHVH/byG
q9H+sqHXdhX+2VLVaTEdc5jS2ps8QzYLnYfZDR1QrH0uCXdcB+0v0+f/fKKFG/75X/z5oRVLTyyv
PPrjP9+qx16O/eNvl/di+G0/Nl/vZd42/7V9yb8+9PQr/nmZPxDP136Tx3/ryYe40l+/SXwv75/8
YUdAr1xuxsd+efeIIkh+v0D62G5/83/7w98ev3/L3SIe//H7A9pHuX1byi//+18/Ov36j983Xeh/
/vj1f/3s6r7mY3Fb503+cH/8icf7Qf7jd8013oBlbww5hIKsORulYHr8+0c4TOGWt1l3beZdrHdN
y8H2H78bzhtakAxD3t7marFRZ4d2/OtHG/kDHTkdts2QMvj979/t+s/5+uf74VH89ecfpYzfm80/
TmtEXthHw5qlg4TI8NiOlM2syGRudLEpN2y+8FFqV7aphYmGoDiqR4sOtCfwRQ1trA2DEJ+dIXaM
xI27svZEOEndfyyb4sxWi9YBJItro5nNwzi4LrF1oLnAthrJA9jxzCLUR2lT+/SyiDtjSi9yV1u6
KIORc9H703hR+Gr5KAhuN3eZreoP7miY75uuHg/EqK1nQZfP58ks2i7sRU+PuyOSGHXSeiUM2Y37
72/yl0b3/zhSn4zu/+Uc+H9xdLPovj66m9/ePYrxS5U/PBnnfPbvce6/gWyPeykjnNUHaci/xrln
vmECoNWlEb05IG9T4O9xHrzZlKDwzTDMgEiyFW5/j3PvDaQ3c+Ox2BuhFRnLL4zzP6UVPw50/Bsw
usGOgCoHkv0xOUtolVksVjXtaF/63nkBQrvsW4kh174sq+LOpKU17bDAAW9dk6FQ+wHSTheOQ1ed
D4bemrGllWl7NjjVwl8MdHUYDVDiKB+z/H4dTXpFa9VaX+llkD5WQrWoQyHs8X1TsBVE3gQ/JjRl
qhWAJnnfnNJCbd248nr/fd4YLcg/jk2c9qQllzBvfLsMB6/oaI94C4gjIky/vGyqekjDXk0BU2r0
kiKCq7Gkh6EtPA2qRWldlaZ0PhhuIUVEbCN+9EY9YzPcr4MndknrqcdgdDwQS62Z73rOnfVJ6fsb
/Gi7trrqshqPyUQNoou0IMORKQiSr5sv3hiiyDPtWHHMvoXJXLmXjTGIICo5Fl1OgQrGM5JTzSVc
xOCDoPRzXbNhrCYyoYmVBgsyTBoiAzim30vDz+srVmM5xU2trDGEMNX1O7ARBZ2YTuO1cvBtjydy
h++NuSmb0HP5ZATreB52GDziW2W5iWZGk543U9zOcsw+Z7LR3wKR6CLMV78FkqesVVccuuzpMORT
/3GoHUVXMkCtonZajhDipBOivAO3Ke1I5UF9YeWZmkM6wfVl4in9fvL84i0JHd4XTNDtIUw4DrFU
EtE9h0Za2AbSsaV4W9mB/CC6oPQjS/h6HjYzutM4SzTry+rN6RIOc7G+T2mYT3SBkpnWrQvrbN8h
LwDE11Ytj5Z2gA7TCyyvSfLtHO+m8AC8QjJJlXNYtbazzmw7y0yO0FOiohZ1K1FcjjG8w2TC6/b4
KSaXwlHSjMEPvceNBVJdgWua76Qiof6isJXpnojRMst4tVefnO05KevYr+cKW/cEHex5i2/QdNpo
YLKRMhdzAu9IBhkPchZpVMkU65zCwKw0MlQX2HvcUTMtHmunKmNRWlVy0DrfvrTdupBRKge4PT0x
gNZhNmhB7st8gQGatcP4bjAyj1N14k0PRj3NKnQ1LDVCugSZumgk7T6Y7diBZpy75yig7SBCz+x9
J9JKtZ6O9jBgHeROOi5CrqUM0OsGQwdaIV0Q+33Z3uKGltCCarQ0iDB2NBDGVrAcP42Olvh0SPHq
D5251D7KATfpcHBm7UOfq2mK89pzPvjTpH8MaMknISfgxuONb4EvwNeM1pwuqOXP3UPQdjj62YXO
ZtcU+UJnpldfvKZU19o8z9ixq8WiRYwe4hvIKCb6SwnLC4OnrVEj68clgdt7mN11maM1LxMjVIGP
b15Oig4LaF9HVTU7ZVRm6fAgoVPJaKpW/0KkUFrCtuiYNl6Wz3fZWDpXNiQJEOsm6IwYylu993Dz
AdVNF48+WSvS07ribmNDSoTCI4aLddyKUuti6mzRxqbTB1BZDQlyULNIk9Bk94T8oNikFxgQILbs
gJa9S1pdhog0z6FDF8xg/VGj8nmGw1VP1rmZOlie1Lr+UJvJeN/0Nl0HZyJMEZF1Zdvh4q6jcZgR
Rr63i6IBwyPc5tZhEAqkyllOPyt1xo+6C/IcphJTHShty4xFFXYJIs4VQzec7AyKh29PoIk5r8CA
nZ2mX9Iksy91WToThYdpaaybZVBH6ezqXei3GlaBtiIxbO+PVlm8QvQ7LvbxYYHljPcGue44Xh3b
pbiI/dbVkTiGrsLYJWYShCDir6VnfBeRPN3YrE1WyrHFg33lHlt9mL2ejcPcQzbCA0vS6+s1N9Il
k2Ec1+IyK/QeJkCRfJ7KzDk3VlrnsY2q8s9a6clB4MdK8vis5nKXSGrQaGK1DTZydIDKBqubOtfq
dm5bG2dg4uqTI4rhfZc3NkXFv0qQF4rWjYr+9I6xuYVojaQISRas9adH0aZJAmOocoEKYczrSNmz
M+xKY+ItB1L4xkXfVXAbs9qEIgrRTh+joWjzvxyb/391+MPZx9zUD/96N9vZ6snh5/Y+b+Rv57mU
w2/3zdffrh5VPvxYIX7//N8lovnGQVRBRcebY5TYTJi/j0LmG/xUsNbH826zR90knX+XiNSBQFKb
Nhf5GJvTkxKR188P4R1SI6Ji+6USkS96MqzA8zj/6BtbkqAB99hEqRD5YuR+qsfIIIpLt7XLd1Zj
YU5JK9C8LmiM4eTUZmcOaenpznJaNYTFgN06G/nSDOSTSIT/yWRw0szyvT4b5Yd8WTBe3Vh6VxCD
epgf5trVYe3U2jkc4M9+quYvUJ9dETe4NkXABv0j8qQx/uG1vDBlnmF83JyHrgnoBhmrh5jq6ZwJ
3DYNGvzh4xSSxT19IuPbbLjaRUEJnoeBxlJGPWScaohTbwO/Dgz6mWv+x9qpU7KPnL/c+X9p8rwV
j82t7B8fJcjBMRDwf+R4tWVi/M/z59A/Nvdfn2AH2wf+njDGG/x4CIhnNHI8Qnfx7wljvGFOgC5y
lPGg9m5K678nDNMMVRn2KdsqyeGJGfz3mcp4gyqAFOQtM4tyD8rlL5ypjld8EGNkQsDUG3iMwHH7
+Q8itoUkuUZ4XRFbhVZEg925O81Qw4kzS++V4fvMo2O7Fr+u+aezG3f89FoGhERjJp0i7pxAu6xo
2IRJYrtxMCyfzXJr/JVVttv0rMuUiuuKRgNpuHAH/IV6EmZfEZGIe5jGlSYVnbGNgj5A89bGw1S3
+1q1BUVrH9Dhh7nR+OUQkgpnR1ZF19/NBKVX0K4cvqR188MLf2FmHuOq3BlIICgParMtXPRId+WR
2RuUCZdfNaPaS47PkTEP7Y7yqwstNIJhNQZuuFJYv7JjH9cnf14ZyH8bYtvq8PSZcvJFnYTtTWwY
TbrD+IculW4vr0Ce3z0if9ytuQwCcgINWEn4r2P9Du19Ix+DII8np1B93Du62JVjNsZ6gKKPGtnq
Y7Pwk4pMqTR5QEWSflqw4O2mYvEio9TcW7ilZx7F8gFOLfQHh1P2t2zy8xsIu7IJDTihI4UgS1xY
jGNxPvtG8bnoZy9GJ0uPEOKpdW5BwjwdJ2f++P0F/tJK9n8dJNqQ95+sYuP910dqLfH449a/febf
CxlhtjDFkTDq302Qni5kmzsFPQXGB1zNfy9k7huGC5g8MCeKLAj5/17InDc+uOgmrKZBYLCa/cpC
tu19T0bolpLEGRlsiAtRnRxNBGCPYLHUGMN3+pj05hq2pGfF0wxGAAHvlQnxAuQKYZ9mDbOCaKZn
VgKAF/BbwGjinhUMnpfjyx3rwvQ5Jb36bJ0GTE5gspMd6qRe9pWYUdGciN4yTvVylXroGrmehbk3
mp96s4IM0yTaOywEYcsUxmLfmA1HnbixOIhHBbd8QK3TH+j+65zsOx+JYAedeIE7UlWmeZehBBLR
TGJTHiiEvHOtny7LOg+R6yRyjBcHRCF1lyxFj7/A3lwSVd78N3lnthw3kmXbX+kfgAzz8AoggrNI
ikFNLzBKqcQ8O8av7+UhqZIRZDFa1+ya3dtVL5VZWUogAIcP5+y99pQkLvosb8xOzId7fPrx27Dp
mlGvI9kOLNfh21AiAiaoGPF4vKL9WnVl82hPrI8bW8H6pLcsOr49jw4pgZXylb8y461uFijJFGoF
lMmyBGX7mvEInFmlZJTbiA28vo4fs6ZELkE2ax+AlwKvsVar5tt0q5G1ZuOAaB11+karbe2vfhyz
bDsw96KRyRaUDJnV+qKyz2dVoMF37My9UlNU6NNiKNc1vsTt6qz8m5xJL9Cjllp8b8RJ/hk9o79G
wDNPLIp7OPPRk5KNHs5aOrZd7ZjqtK5d0WBj7BHGr64/joXmW6i4SqKUXXck/S1rrqEsK2caQmGh
DRarSLwRCXhnPdX0q0qb5wcxqdYZehAsBz1+BTVXP+JAi8/Kfi42z2aFV5a6F6EE9CdxJhL6ROmI
jftxRGgRO1OT64UIOcIhmVnd6Hycvc9ph8zbMQGdk2qLYmpWk7BKV7EtJea3yLvxRMf7xcon74Ot
EwpdRzaCj4aYKCzKK1YswlUIY0MNyABF2J/atLzYc+9/rgzKoJPDJu4YxJRlbesWeSZC+JuyqNTN
oYuFgXaz2Qe9MOZzDxnARjIPfFK3oku4XHpg1aAEtSKqTz39l9OcAcgFIyXxJgbZbEynz/dreCoq
R68hXaB4b6/1umgusM7oU5DIYmSUTOW9akQ4YqoSEVWmr5cLZ/6rIe+qW0cXZ8bortU249+e+NNY
RTfT0LWniCFsTo/mYhzbHBIhuVCUYnN7eJOzQEnWRWofrpOth4WX3qxadSko7l0O7q1Yhf7zsfzR
8v2fcBChx/Lsa31xkj9/SkX6fPne//9/rd+O9o5eNZUs2W9kw/iv1dsxadLQ72Edo4XIYszu9dcx
RFff0dkEY6TjFONLkKP/9zHEfQeezGFY0y4iMwx//h8cQ46rQSzYJPVgEnNRaPJf3N3zYb26naFM
boIpa6Rg66c1wXIpiQAX9ZKakR/rXg1mflR+YAIRt/bcxadwA/IKz+fhn3fA4ZoyHNSm4/w1PWvz
GmG1s4kRq2671jACM6m0DerLP4U0yBwVOX/KAxfP76jyZbWdEpXqZG9KxK2h2qxWmNAQOrGwvHyi
/CJy7FAOYPCGxHn4RBO3oNs1mOZGGXP1tiNntkf+UwOEzKgrmlu9LMQ5VEblvU1KzyfcEHq6fTb4
XlkqjqcBaS2UZ1j8msQ6ILk6vAXcSAjMMx0nswwEb+zevimWyAs5A5ZUyPHmGGqknL99UX2PXz98
kxgbWUyh5tGV5BaOLquXUVuonbVRqyaL/TpJE/VCMQvcKmuiN97Gm7UuvhCdNtG78FpaAZFq0Qjx
mry+jYViPjarOi3+iE/numpsdHjqaLdPeSo8zHB1HNM0oa5+1Wor4uAmg3DPQljBW6HcMud+mkSr
jbOu4izDnWrirHMTc6e6Mi4+tWbd8TsnS82/sqSn3e6CIJm2WE2jx8RIs8+8rOyDUxjmNzdv8xEE
geaJ8zLTsFPZrWd/iBcv/UonyrLvBSLD8tFEcUvpx4J6ee4Oiv0ltpbIfG8UmJgec3MhVqzO1pFg
+1zTA21fhVdFOX4i157avDabXvMelKH+ENsO1ftFFvLXfU2fTgHHV2r41Prrfd2/ki0AdMTadzSV
KpGkskNQ77sF0b5zAD4IS0m77yiY2ujc4BGjz0CWJD0HJ8N26g+ZsNjpukVBX4JBYWyrfb+CBh69
CxkcVSJmkD2Nsp7aJBSy1VF1NLk49MsOCKX0cpu6DiuxOSzr5BfRYL13ZeMkxidAlb5cV0KRZGvF
mXAuB4Scut/Lfe+FhYs+DNsnM8TWlJ2p+z4NPQx6NjYfCvWEovmhIA17WPfdnXHOsOLpsunTwm9O
8ObJXhCPc7yr6A/V+05RkdXmgMfMYpdtymZSJKIyWAGZnXfKNDqbiBPJfSGc5Nrrbe9zF4/JD5yQ
WPkMRZVmQ3c1sCSN7VnTF+LMMRX3qswXZ7zKFM/80tL/vtNbo6YniofgEn2tg66D5uTNPHsu/rNV
8+5HiohdiCof3SmUDxTLeZ3SFdKdfhPRgcPHVKnmGow0Wt7PWjK0gVnOlRZ6FOJT39KV5GOTj8l9
U+SFsknNxhvOSSuy06Doi3hDauucfSxHHlrlxyk780u8ONQ5GiBE1eVsZtF6Td5bVoaNXnofUsdr
hyBB9JsFdZ+vZ/Q5YJTpi2u14RBVFHnWQVnXsE9quz43pyL+hgzFBt3hFZl0vzauHYhRmH7r1dn3
xqnh26JoUUkgoj1aYzS0FeM2Qw4YBQsBjGKTU3x5D/1AzEEKsfMDbd36i0tT+zvsxhQFdatE90Rl
ubdJnjl4260mfmwHhzGO96H/4YAluPPAh6gBSpnsfkk1EW+ySC0oc6Rl1m9dS7E+mpDMv3b6XP1N
FxpDitcW49eeHfE3DWQCihg8c2znAVmToWnmpXrOKdWKbseiW1RMLEhpAyhFwxBkRT1rPnN54Qaq
Ok+IA+qc70RzMu/ORkksQn2sONiWkYGIrhqwqdK+rHE/pJX+XhWZkfu2y/kgzIdF8NcturEw0dnd
+YgcNShiat2YoT5RdpTd8fVLq9gKkMxCVE9WXMNr0BNRZ9uqHBCceYYCrKgeqaTxsRJCGqaukRBi
OXSLxpGr9+jDKWsR3xoNLPXAyMvRDW23IfxyGA1iZ5RJxb5Fg7ZAhdfMXeELvh08X1qb4LzS4CDR
10l1JpfRnZ/moVPQH9dOo25UtEFlIBxDWTmdmnG8abPOmEKy5dXk0ozY9wcN5kQpP3erJzc2y7uV
0YvTEfiV4Rtdvd7ai1JpAbin6DvYjEzyp8bhSxEr6q5V6EzyRdDG8GfLAaTbqTr2xz5rtDhECta5
NDCBeoZe1+VeOPWVtSNJSzjnVW1kXVjZ7lhfToNgZM55Zz8OVAoyv1Ertwwiu89PQW2Ot/0ksXDc
kYUG26RgfExhdGtmIMyy1kZpB+u+6O9rhMSX2Vo0H0yHZ/X2Gvra1SQ7gZM7GzJ2hYcr6Fpj/rb7
zNqk2KLvcLGs4TQp7nY0CpNepPjx9uX2kIPnK7YtpXWoBqAuQUIguOvwel1XrR1TiLkZ13i4T9y0
SvzEGhysuJ23Dr6FfL8LpiRD3JORSFA9YlRTopD2uUBy72GnCFvTbhbMzz294qHqsQvGRgwebayW
6cbwsCWEkFr7JUBnk4ofFSufc6Io9LKLC5Yb2gErOjJUAqCPDmea7Q5oNOG5F8OkYDHrHU/7ZiZj
z0K05p59xV5p1i/arORshIKi73BAShcOgjj7V7foj85E/9tLmtT8ng21F+ehy6fy6UjVuf8Tv09E
9jvASjplDKLFfpUtf/UyHZRwtGqAraiMf/iX/5yJNJfWDLw/zt8OBRBKXP+ciZx3e0U6340lYZHu
H/Uy4Twx7p9/FxT1VY3ANaRzkIYA2R1+F7oAXuM1WrZdNZW8ADCs6ZObmkgoJmYJdp511ciahKd9
qDU1xyjXV+0Ykqc+Ln6h4tULADyRyVeWfYP/RNHM2R+wvNADSZxrVNlGiZ1F+tVmAyHKYBfKuZMW
wM2nYVweK89bIz9q2kHHaD3mnxpB4OWGxutlEiXlh6XIjCZAsU4ChB27BcANCw4HJUaTrWqB7ZxF
hQCmeLM6UAP8NLaMjyX5gLKyaRrXRaTXn9uCciR6bZsb1I3o1i3qCrdRDjOVeNLBy85aq9fu+kkt
vfPEKOePtqvgn4XOsLZAGdShDMp2MjEt92yVcIW572vcmDMKN23+EWseilUQIPOjhjD2nIZuUQbq
quUX/C31PiZ67RPhnfo3fM6QEOnTpU+DbneT3+p5DFk3tvR0IwZ9zjbaOqgfcZCYn/I+LdNz+A3e
Nydt2ytzmixnAyZcaQIV46aJ2ygrsnBYXWWnWeA6AtDa+WcO4SaKLHgU7NeGhJfTG272uXF6Frsl
4ZztY1Dqdb/VomjxHYG0PEBcpHzFjzhqqNlgSmxjGEebzuicp1rRXSCrSio+41tLvsuOmuvXdhPd
6sChU59Uoc4ICcUVX7EnGwaSHh1qXkONb70G45d9VmDhBD2r8BimWp6xWauFNdOLUdKvnak0ua+U
Vm8CKPCMH2M7ICkGYDrX0EG6bNv3Vvp51COj2NgxKj7FxKftz5E+EW4BSgTPuuJNUTBGiUxpHkbz
3u6x/RLpnkyX5mISZsoFYHSdWMVenOj3tFrkJXyp9EqPgUFZ3WPHxNi3RaJfbVJeIptbcKqCpfrE
pV4etiFy4nOgx8AiRjny8EMthrSIO/ZqW/AEd4qzZghCJ2InrU7ZQGqQ61I6Xjf85Z2WqdPPSugf
zfT/EdUvid3/9x2sm7oS/Y+uexIHJTD5h363sPR3mHlkYx1FvkrpmNXjH/GKblCM2Vd6TRT7zyZ8
+x1iKGqt7MGwr0h+3e8amP2OjhMzM/8jvVEkj39SA3vBd2UVAhmOM83AOaajcz4cRaM79WwPmLgG
2+gfM/AOX5J8PhvMQsWtaU7a5aRMxn3Z2vUPjLP2HUC9+bKic3/JkXf4Yse5josxH650mG0XS6oX
H2yNQ9TPfc4fjbf/7TsLYqvfGmufnooi/SmX2g5iqJ6eD7n9n/015FB9vGMJ13nOTKvI5tkt/Bpy
GpsMzWVDz//IGP1VciVx9x3qdkRxlO6k70wGcPwab6zPbEv0fceRjgSVyj/S0++rqs/2F9KgiIhI
9p5sVPtA0Q8HXDxhXSZWRDwC56w4BBll8X6uUggb1jwPZ96k4sOf4zjfrIs+fmsHdum+q/ZTIHBn
PkataN8Xs1F+0BaVc71j/CEMW94gGzOTm6PEjM9GTvHP1CnTzK13WPof20zcNZqOMh3rL2b/sjUv
nr2/V4qVshh59Cxk6BmPnJopra2jvZYYkfbH1ioeF6BOwTB18QbtcnYir2SP0z68DGlxzD3S7seb
PO6ekRhpK50ADjnW03Cm2ewTymS6m9saLWzft1t1GlCrCBHlO61YXPgIyk3eFVddAgLF1uLqQhvy
dbOuifVQujxxRfNyUKUYe53oQ+60zRXRas05BmYjYMWJzqjwWCGyfvXs7Sd2PF/xdtipUdxF9Qcf
He/i4duhwmh0wNGTj46jJH85Q2XcAVPrA8Qk1RY2tgcXSKMgVKJiNZcGwsYaxCjuw1JYcFmb9YxC
cBdUw84yRxzcefwrE+T/xkz1loxNXu9fJrj/N/xsTBHP3taLk89PTef18D09nJnkn/q9GKrv6AKx
5O3TnaWi418zE343vGTMWOiwPSI4JfH/tzDNfAeGkmO6KuNw+Cz5jn6vhsY7h4M8JjROwaQWcq0/
6Ai9VFjo8hAt1XGI5DiDMXE+//a7xRJRA0cgTBdji7g/9TY9SZxbFfWm187Wd0hY7QN1aXFdaOAk
/MXoCXZe6ivAIRXwIcvExy+c5b5a8TD4VmmuTxA8kmsxTdX1aqsZlce6bWE9RMlwq8/dtVF65l2u
6N4T3oP0Ll6oHSpMkUFMUbe96Rcwdq0r7NTvga2uuFkXdVty2qo2wmrHjwQk3EPEGvJALaLyfBa/
XKF/NKD/I7Z6DuPq32/1Pj5Vw5MYni+6mvwTP4c2+t93HJpZbpmbMB9LOdLPNRdtMvJlTOmyMw25
VQ6qZ+uuSqsabDB2StZFuTn8ve7SB8UXx6kfgQaJAvRD/2RoH2k+kHO6fFv412HUcsLHqnw4tDNq
sDkqlu5htGb7EymfCzgG1UTBkVTnwhWNn6SGcU2Qm36RdmjhuirXn5wSAxogp3qjKH17Y2XOehvT
uAmN2Fhv0Vc7Z71r1ps1W8W3Z0/3lcXxsCD484ZlqUOGfnPA2ct9nq3D8aqmoK7y/iHiiwiLeV03
ICVUSqi9t9WK5FQzdh8y9s8y+euCPBoAQhRh0LoePaHeGty1UPsHKtXqR7P1btF60mQrlWkD2/9T
Xpj1paiK7NxzUlnzxsFVmWOxoUbr+o0y3uSkD1JW5+CJJX7goBv3m04ULf48kBK1lzkQL0znLIOQ
emGQDH+iD8nE+mw/IX+BjE+SlRuODiixj7YuqzbYZr6U4iGz4HB65YCNB7xb4DFLbTAuPUAU6S+U
fnh4+1Xti0KHjw4NHn5g6VzBdXy8qVOoEpRrNYuHOkKJtig6XLK4Sa9K9rGXnjA7lO7KcAGuZDpv
FsIACWjpyTXpTsGRX7sTri+lzTgIaEUfvUR4owbZ2O3wACG7P6fFYVy7yTpeQwsU54tl9neD2wLq
7tXuwrEyCAF9HoGUhH114pm88jJgz1PKw2hiYGs92qk0JtA5usHrA8sDiOKoWAJvGqbHlhF05iwF
Dsq5d3ww5W6gLVXznq8p35QsIX40ttHFoI7uPT694hNybv2m6IfxI0Wo4r1KrsipbdXLjw0fGFU/
NohMNi9eoFE6WlGIXH9wYcrdOEnbfE+ITwusKu1vEoOmtTF3kPCipXrIGru7tMeKIbassLVVaN5b
o7bXLf+YwFnOGbdKqqgnHqgcvIdjDJQD3yUzIgV7VvvDzxMmbGvGVWY8mGlvnGXNggpPp5mVebnu
n3h3rzwOGh/y1M5cab5Izig8WIDqbOoPI+DXyscKW60AvZMpDeEdpnqQKUq5GyGYY8OMVfUDhNTZ
2aY4OYuN1+B89BMt1fsNApdh3jpxa9lXSuppn0ajNf56+27lzH34YOQdku2KjAYzl1xDnm9akIdx
hEg046Gg8HTWjREgbXNszlQar5AvM/2qLdblIlXcKizNSDvxXvbZbAfXB+2BvB4TjgV3huXl8PqU
Cpqh4CD1YGij9aVY7DkCuRZTTqwrU30QUbwYAEPnPCfxEtWAD/bXMwGvFfDiM7W3vgKpWapQNJp3
oUWNBUdOmaNHwyyc756KrRKunXWVlxqUEjtfYC0mNqx3ELyAuqD20gAfktiNN33pDjdcXjqCvSnr
L7rYBnXvDS22f8qm4OVL+nlrSGF1XYO+Bi4W6NFs7kavtRo/ji12ZpDx87/aGuSao8c9teiljDkB
Iu3fOVbCpwCCZv2RGzbVyBixWYv9eaG6GVN5VM+WjEaWbzVwD7eYyjx9I6ayOYtHF4AaaPumkrSs
Mg3WwnDmjcYBhY5M20EmWwYt6SmzdtmVSikP5kHUGQUYNE3Lb7I6A2A1OL2Rh2mUllZY9c0us7s0
4wfGeQjt0tC2C9T+6GwUXTbDWVgz5aKxpuxiUkVXb1vwuLdNX0n/pz5ZalD1E5jrt4fjUUeKVUjK
F4kYoZ61n1SOJr64wgoPI9d5sMvZ28A6U/2S2KLtqDTm19rSyzu14zcDFIP3qxvJX2RMnuI6vfiA
8UQg6aLmxqGAs/zRN6HVdVJSUXYelLLNz3R6wUGlOBACUVqdlw6e5Ld/9IvJieux6eOU7cnC3HGy
oIMeZxGQ9h4UkFfnwCzz0KpjZ+t6ME/fvtQrP83k5Ct9Lbg26VwefW4RdGhrWr2HrqabCHUz3uaK
xj6l1+NtqXvF9u3rvfLTWMbYOLIvYtt4jMiqmnmIo9n1HvLVimXok81Hm/+oiAk+MZO89suoZaOu
RURFFepoImnNRDNRqUUPU6PVF+rkxSFJSUh9WRDCCa3vCVL8ayOVcAMo8TiiOFvuiw3Ptphlk9N3
8SrlwSz0+jzvO2MzptDrNJevtLJZ0VIxOH47VxDAaa+ce3nWnBg5R2Lf/eey54+RGkUZFr7P4fvE
kjr2Xa1YD0uKRACEL6fmi7xtkX0XaeRGoTWXJlNZZK7QA5BXUQljEMZBVznG4yqsFFN7U0TWqRuT
3+nhvI5DUuKT5F7SQk13eGOGUbo5qV/eg5UOSA686KKJPEpBra09GFXuSP2Vg2gjgkEIlZjd+TK9
H+3EPjEAX27M2c/JvACGPYch9JqHN8LsR/U5dfNdIUrlexT36Wer9szbNjHEXwMPYwk1on5Vv82K
+UmvmeYCdUhjLaRbqmifvd7LP5IgKPzMsOKPmZK2gCYcJdJu8r5RH8mWGuwwTRyA+xzViBFWl5LH
3BRAJoO0aWgpvv1NvRzpjHECkSwVBwqES/nPnw08gjVgIfRD9KAkGPtB/MJKXG0NJH41bGejO/UN
v3Y9nhvjXKXxTJH36HpGYavlakcPnt6dF3VPrn2ef1jT8rYTuLrf/nGvvC/08ThipB4bMcexH1bX
pl4nrFZ5gERSPNSGSG/1KJb5CDaIVLJkL4ByA0RV9S5MOiAeBNJM58agf++ZmW9QQ+JSwSxyRppc
QeiW7WZ+4kFiL6mW9pDqe/fC6YAcF027Xi2kln82EECd+BmvPTOGG+PexArJlvPwmZVsHYhaSWO2
eTG5Nnb0dcxW3B36t8L85Qj/H3rg5RzAEzOw8yENoBAgy2LPxwOqIr2dgEQ/GFMsgqo0viYToFag
OF/efjcvz0fySsgEGAqUunDKHF5pGnpRLpYX72rStb+2oDSeDAvrI86lme7h0lqZElSwNFMO2iO4
7FgT9tdJg9Pvg30VzYmky1fmYG6IqjSnD41D5LHKCL2clpYA0HeF3TnnDvjCO7GsVjChVj1Xs15s
oG4W1+CKG9g5kXvLsaT5o7zZ/eMnKRLJuSP3LpzWjh4KIh+3L5Jk58XFdNHQR91Y6XKqYWvybzmc
TzFloE/GeYtYg4Ll4VWqvuvtvJ3T3ZqLBJncZIXpAGf37Tf8yrClf2FxkOMkx6R5NJTKrpaGyjTb
AU5p/UrpH3BxXQjo/KE2LD/evtiRiko+Oc6eLKHST+c5uiV/87OJbKlsKKJdk+1YsfHNqlV8PZFR
WQUEMHWEJCQCnkgx6k4YUZzM7lddx/LbNdpyN7VTp26QCCyPBQrpOzJO6m864aMXdhS0TntmlPTs
2SxXkG0s4XTnb9+7/H4PXwcVC1mOo97s0os62qba2qh4qzZlu17tLzM7Zel1+se6MK9Uq/iuQ1s5
Mem/3EjJC3oe44z+0otlzMoSYkt6I9tNLjredlbibQSpcNNEo3diELx2KWqOklYpWz7H29+isuLS
GLR8NzUAXhJaWuGkdZSrNbTPbz/G1y4lnUqS8Ygd+djD0OmZbVnwpXbsf/Eit3V8ZkOxv0h04kve
vtS+uXP8yrgGFUGN+RgP1uFoI90iyw1T1LvcbId71+70z/HqOt/sStW+DNpi/IUZU7mBOAXfySpz
53PSKcCwSoC+CDGGVHkcax57nnUOVqQurr/n+WrmAWgtwOGNk6E5HRarZR+4TuI6wtm9hgxJY92Q
sNHfVblVm3xHJhphLN3dF1tp7G8d0S+LPxnzWAVjJ9b4MkPimPmKqk23CsakiyxZyuI6tsf5WgV/
hcswtidOdktnw7QrViP25yyZAvTjuo2dctaXKxUvnoPmOHXvu2lWEU/rUSW2HRl9q4/wsP2ilGbj
yEZC8lVtZqP3EYN3xQYjVD36RHNMfwPKM1i24NtlChVTfyT4ggyXoSliiF9L/Z58hx4ktt15bO3j
ccTybEs1fJp5/bXRCqkPEvP8PtfaR5JoomxTOAugZtGoX99+uUfCs/1UAogXySmVavYNMDkOphId
nWdLTEOzK+MyAT3GWAU1nY3ZjF7WcqJQU1fI5tHiggfsZjf/FtnogoO26Lp7otAmZgyjdT6t7NlF
iCJb3epuCzpsjOb+AuGkcVEtcfOxiEcrUM0qfZ93CXEDNqTC92M7DcVGuMZ4n9qZ972fZkq5ejlN
oz+bTv6jtVSE6jVhFy6iUAGr3plE9jkl1u7UMejI+L5/EhwneRao5ilhHjMLQARnsA6JvTZz3ftu
VeBt/a4fMsi6YwPLGrBkwhBKBsyBi9o06pmtTATQGBT5PSJXJJcA0LYAPVB2mo9qKvquOLnhhriN
dJsgFvWLwLyREXZlVjf8pIaMhoY9vJ8RoQTcXwEPhtM11gzfLK3qveAFkOuU2vbF22/95SQMhgX/
k2PrBJGZx4fLZgA+F6E33Kmzrmw1KNeXiTZ+F4rRbBJ3ca4cLKUnppGXMxalcYkLZmvK1Y8PXLrl
dcIb+3qnUbUO26aLMCaZzkbtpuXh7Z/3csnnVCeriKR5u1zvaEx3I21N8uPaHdrAZGNr/YARaF5P
TMHy/HM4LXIVWa7U5EPkOodfDgVkC0tO2+5mM0/CXsVhMCjtJo7GLEjE8oHQDOJJxnzevP3rXjm6
0peiB8+Lk3Xu4/l40cwGzJnT72ip10+qs6o3Tq0mN4tjMkrhUtw1uUCix+QHYz1331Mr9X5kSeKc
p10ZnVjQX70dPhksqrKX9mJFx67B7rGwxW5utPnMTMud3hG2EFnD9G0h+hNhqrvcu7VWbTvLgSe3
LuN9GeXqpd6k1YmN7SuvHioq4ZvAuCVx5Wi3B+6+q8xZ7XdTO+pSLJqEagVn7e1X8MpcYbGThE3J
QEZBcnzWamNXGyaAc7s0zbQbNR6X7yInUVYQTyU2WW0vnc+S1xJ3Z/aXJfe6bFCIJABQVSw0KHYL
FiIi3WrqqcrQuRdtLJ3gSZSu3wfUIUNo4XSZAtLmEjtEk9NfzaqygPyL+JtQJwEkP+/KzvpOYoAW
6EIpvWBduuwU5Ht/zH8+zClCMNSkPkmaERBYHg7zQXNx7KfLvPPosJ3pY8+qmUMPu2hJTRTUcc4q
o++veSOPazVmj2WlE5ulq5af0BXblnG2ULJo68s5qsZtnfRo2+KoDvNJnU8cKPZtpuN7pZClUS5D
pQmp5fBevUWzU9FYGMNUZ/lYtPNISOVASFGaE7HT9QCpc4TBK1kJWOMy8wOqOuWid5v6snVi71ZH
YvAlswaxfXu8HM998hnKb4NPFuYauqPD+2pGEowsu1p2bYVhrEEhejXoI0S9YUn+Dy7FeHQxju/3
oUevi9BZw66EvuyGtPWCRrXaYDIinDpG0p2YAI9XEfmr6HsA9uCLsxnDh79KFaoSWaW97OTKGIxO
0u8WImiDOGtHZOe5ewOxqj2xxz4+aMmLIkCCoUTLQ7p3Dy+q4TBLbWfkoq1Z4BaeDb8zZ2UzAlUM
1TY5VWJ+Mb1xQUY9qHsmFVI0j0+poG4L0Q9C3ZW9t2wNNiczOvE0uW7GDpNVHrVnqmwmrLNFPWTU
HseuHh4b9CU3UxV3J4b4K8+cV0uFX1JxcSscjfCh8RS+LVPdUa4kFiwd5g81NQd/mkpt22JQ21jz
tJx45q/NASgseNUIAvjP8XfldkRJ6Y277qxIUa6gPFR+bqYtANdYnPWIJDdGp9S7pquKrbrm6q6n
9RZSS2quhkncKLQ7rqzOVO+HRhEXCkboa3b6dYhCzjoxNb/yqdEYowuB3gIewfF+dgUW1edOTR5b
kpYfs3rQ5e7K23bwcU98anKoHc027DLYOxsMDZQk+uFQJJuJCZiszZ3pDOsFXQqoIwsuTKvoDGyj
o8oZo543kFrFif2bfMuHV+Zzk9w7tFu0/o5/JFISldqzt+7scVEvBXzNuyhTnt6etF7+PHhhzFvo
vCTeYV9Cel5kmIuSI26h7qoG1OzI337CTVoCFMU1b+AyuexaOL1lLMYTOxwpOjv+ffuzutwtot92
jyaxhdzMqEwNfdesJop6VzE/lFZEAEziDdIobKZ5R0TLqj5VfczOWdTDPIUC0fUQRIRrbehhqmpA
dqvh8WEmzaPeE+s+0/rvgjpe+TeZmffecGpCU9ZqWf+eSRYbg0Zx1wfsr8PDVCtfLGst7twO5QK+
AhN7iEn2gQz2qq88tCTwNmxyOPzBkokppE3pt1Gfp18H0m0uuhSZAynzhfFRkAc5+ylnxVtiO+EC
G6hXToUL7+smB0MCeAMx6FJCR045p5jDwegWo2zKIdXNerW9yitdHcLMqudrIjCx8uLpbvVbhQZG
KcMAy/vSqTI1qKOygMmMnWYI5rWsSVpqjRhYmwDOE4xm+0SCHs76ctZdPMdFSuZsVVVhVgGCwW8P
jO1KEQIFxULqnu6XZTt+WMFPxECNhXW5eFEsfM1SwA5T+unPaaq443vS/rIvb4/WI+QcHzuQSs2g
aAypgoKiFHU/r4nVSjnVkyHaRwfz6lXTlMO5ZoERJafIrmImo7pOEeAO7XtOONl5PBVkJ7VE9uAT
bBWl9WvN1KBuLwn+WmMtxvN4zr1NMba8XZl4b4WgMpcbt3XpOjteXkOrU6bkm0mLSmzgFmfbcaWM
EsBt6W7zSaPcWNqrKbYa2fInzu3yCHP4uqn70e1FlsEayFRw+GtpZTSIaN36cRzbbhuz0Bg+by65
jFLPPGOU1JvScvtzNU5MAdwob09MQS9K2mRuwASCCkJRBcX2MYWLhKKhH9x0fPSsfDrP67Ld1I7I
z4UqrHAFAXyhTHl/BpaadbkgOHWq7ew+IUD27O03fxRkzpvHSPWzV4UaQyqxDp/FqM6pUVX1/LiU
k/jiaJOLeE4kkrycu8Qexo1FK2nWG/3zSg7q6MdOHt8C19HHbbEU4r40RoeUtaX4+ZL+SML5P3RP
/P+mSZYQ338v2vQ76DR98l8fCW5Lq/+66Atos/1zDSdkyN8aThCl71COSY0xTuQDEaf8R4xVIJgA
acgj2DPlfsuT3XfyM+dcglKRuqS04P6WJ2PplDIEPD7IlE3mhT/RcB7uOIlBwFXGtgdNGU081GBH
n9qydl0zA3EIe5OsQRPMHAIOG/TY2VAsfz97THc/P+C3qMzyWi7LLQVr6gr8iMOhrPYE8Y19ht+5
sgbKlXG2sVsAjF7Sf3z7Svvsmn9mkJ8/C5KklIUjZHoh7AJiQkxAys8iFj0gB+5qdD9WJcsoTLp8
WxLWQXjeeGHnkRJGU/N5ceZwjdS7JI3rr6Xx9xh/wMSSgeMq1RD7ItGfpACwT2TZMMrNSaHo4c73
5/0ipZUAA2wiL3zxgAlKi/BUj0oxgZ1r36qBMcHHcKaVbARSAkOFUtepnYjcwx08Jcr4jDAkApbD
fntfPn22CcIaZBUDbemwyeDXu219H7fj3wV6j3vQRDdTlEhH5lTfJKkyB7OhbczF9m5GBOlslqyw
bbIwpZbMLIyYCSCe0RM+Hrc3zfhxpt63TTVtgdxHiPmyOlTLS0gKbux9XSzbL/Kmfpg6+34e+3kj
TMXANrqamHfdBMZKepZboNeiEr8tobJL0HXA5ejTSVx88anvFOSDY3riBHJ0IOJFwCxn4yeHKEoY
/nM4RqmKx1OaC4Dd7jCHnVNagbHkf8E1Sn04KzhA+vhzKeDCaH10rUbeZUGIjt80sf1nM/+vW+E7
kV1cZODH6uqlztnKjI0XktaKR3Uq+3Bp5sXPSuAMxKYKvyhUb5PqYY7IBc+0EMFiwhew2k9Enncn
lC0vZgr5ZP65neMSp2cSlpxT7A896aQlCiIORwOxrTF87Kb1zxqbP3+8dBDiEVPRMqhHR0Fijknj
HD03bNuIEPqJbXjc2Kf24ns31NEXgM4Q+w/sQizqx2Vxmh1LQWCfFyoFEMD/Ju+8euM41nX9i9ro
HG7ORYdJHIojUlS6aUiy1Tnn/vX7Kdo+5gxpztEGFrA3DrwEe5ke1nR1hS+8YZz7r9o85x5Y7NtC
Qqw3Sld/mW3tUMcI9ocKQZ+FPAPATYuQu8OSEpKx1W3NubivNeEbSWhVltbvOIZ07ujcDrkS3q6T
HHmSNmzCUh2Dukq2ki6ZAnQguc74Dmnr0Wti57E1lDvMCfUbtJoaf+2y2m0iWixOUlcBQiHYExT9
O2XxbVRsKaoVBf7KVesXkgVENi4CXaQAVh5+k+T096ycvkSR3BztHBVGJ1oR/IMIZzgcKVnyOCbC
Tc9s0JysOghNcRoHWWlDexrLq3J/Iqd5Mc9k2CQpojp+qQ4Zz3kzmZSpSBox1ESeqEojNFFKo9r1
hvQBu87qRpGB+SDtid10hAKLOvu5YXsjH7uSRZ/nfn+uLQ48cK1kfhpiled73HLqobfD0PYt5Kxc
rUOQspAr2ZV/OJNbd1Pn1nF/DWr86qAgtglooc3RIz4fVF5BbNbID9HRPo1976BiOvau3ja3a9Ja
LrCogdV2JW949TiDlQm9UCCc9cu8oZwQyhsx1fQhIuw7oCkBGtTZFkUwt6JX7YHb/0o9QaKLZ31d
5Ax4/Wjs7E6Kr5TTLjmaTwcrXBEBwnvCK4iY/9ldE/bGWtVD5PhRO+neUmBJH8r0EGJUrTxKW7W3
OprlNdHcHsInpGnX24FqSe9qopID3WYJq153ntt093awYLy4fDnZWJdCAxDYCKXg86+WkUIijcBZ
4xRfNKvJ7/Ll3ZKhoDCZG1GLZPPIVH11bY+YHoin5Zb8gNMCDFuQFoaQ1OSOUmRUTmkOuFXtfOmo
isODjAsv1e4Tte28uEudLRLR/DYalZ5Vmp5mD8Dy09vGnuygLqQvc7L4kdMiKZt9M2UK+9LC6pjz
YzZBEJnCEH2tqPSGCnxuLzX4nZnxN6R2ZDdel01XKevRiu4aq5w9qUCwoIy6G0luBn8qQEjkTHQU
zalvLo3lJ5jIe0qTw/PSrwgDvnZTgNsAckS1GvSqqGI9e9W0jepyCC3bn1Jn9DUUIyKhKtwnj4mq
/kWt/U+kIf9v1oD/E0mSovr27wnJ48ObuQif/Zsqqf8Got+gwAx8WTAfWOl/6wYYKGTSM0X7miOR
Wj4v7Z9cBNgHdVmAVDYFY8H1/TsXsRAOAKyDQKIIl8Bb/Uoucl7441wW5xRijwbKHhT5n/bps3VD
hKtOEap8voNYoJos28UOr4S8Yumd3UMXQ4hT+tkQHJWUnyeGmGO8eWtUDGspMEfn4dn8v5LpvNgB
T8MgtQsck+z9snvao1UZ9aA+QShNm0ovjlWFF7nhfOQMu1aqeG0ssDJodiDdAQzo4mB1DBrw8rqE
vj2ON7HS45VFAVvB5yhctk2ZeYk23lSYsulxdkiK5V2/6Lsl0nZidp1p2cqI2r/9+C/uOh4fwQBZ
uKFw/FzixRQcyPJqnZEmiyXConwXTxGeOMNNJF5saz9G+XylNXptyIszXFejherJFPqFHH0qF4al
KDeXA9jQ1JMo8hmzcyVXeG25Pn/Ki2Out7H4bhueskYwKEXQjZbglavpog7155YgMae2SQ1ASCac
r9fUWsYKFW1eblidVrn8Cvx1JzEW2Opbs9BvR3O46Xpc1PvqJOv6tfFfZIi8SdpRlCdoOHJzX6Ts
rW4Mapa1+HCPX2u9vVv7wl+6fJeVztEOkwMaZIfUcO4nJ981hf0Yd/2Vy+QC+fvnFCCegMysANXD
TzifAgdwTqSNRehDmdmYa/pFbYtjbUUuLM9HuHB+lUSuPEwB9NEDDS2s0tXkYMe5PyhhUKLZGFGs
pleyZykcc2e4yaBfjXK2GxEoMIbq9PbiF/vt8ohhH9o0hkTh9LJW3bR1aepxxStbzNu+496VokBX
BxJ650HquhuKI7el3H1/e9jXTjZSGJoa4DOpeFxA/ovQYsNNJauxnL47bXGqqzFozfj+7WGegqHL
x6PHK3jJojl0WY/UAAeEGKaGPo2wKqtPpQ4NtVi1oO4rrMgR8xv1A/3+jZxJR3HEpFUcOIt0VBfn
OJX5+7pct1iRuVKy+rMVvTezKRBCCr0EdEBbOI+WeWun0UaqAGrXzR2G0j6SpjgvFr48awcZn0QG
p/FwJeMGRvHKuyM9oawGOhs488V2W2MYWVJvOX6pOB+o5p7UebyJDOfWBN6eYzMLEzpzVW3cgAjb
z2ZNdyb7RkkgQBX0kGq6K1XJl3lGxlUPgxqjomm+A/7szZLu1cu40UPDG6FHuyESgFZb7EqLMm2r
cUKau3VN75eWddlWLtpngZXhFaYsW9XKdzOJ46zhmNRF27IwXMMmkWQm5ST1QpWTtWNDdNN3q8N7
rTF2LTMa8e9jZ3pnNM1dWHxtrPldrHX7dC6OOMtshjm+XyYdoXtn9XGBGFwEN7wsKo6ONQZhZ3gO
jYwZDpwYUC+qE7v8CNTeszr9XTTnfm/mX5qlvyks+/dJk5DQmrdNgmIweiPrrB6ksHRDFFHh5ezK
ZdgYcvsNh6dDkpanMYkKT4rbO0pit3a0bGF5bI0Jq0fUD6wofFgd+jM1EXfdzu/UiW2r2x8LJbm3
UM5Omtzw6zX7MC515dKZPaUOVBo9CqQoDoaov7NtaT9kye82hgdcRtsqSsD2jyibqZ9AIt6Cm/+Y
invBwEVwcYLeArVHwW9raOiU4GDA4SEOksr8GTO34twVc10v9UYrA735Sl219pKSf6UZv8+Rvitp
64FQmneWWd8raXFswxxSMnyxabqhubRpS+kofldFdTVauzsniw9WHAZdnx/nMTpQ4EfpwVi26LJ9
wPyatn98EAYcGQaShbQ+hppxaxosPGnda8l420cDMmX5sXbmbak6xxRDiEZy3otTR0rkLVi7WzuP
t6oplEeNXZQh6DvE91NJmU6rndKj3vV9KaQNTsfiD4zzkmuzG/ZpDkfHMB+BsAdz384cmCwQMPvH
tJG39WC4GHuj/N3tO5R45VD38jQ+SP20KbP0YBpRMCH3q1UjdbLFr8N+n4+GS6EIy04m1jL3STTc
h7rAC7Z3GDoGFc1Qbcn9qCn8ki5/HbEIAUR6KHz86MoiE11Il1xqP3T6QbzqOOf/mwRWtvRRGvv9
pE+B0mS0hUYvbyJcaKWNHs2bMYZL3zms43HY91N0T3B8yJbVRxXwaQ0ghHFY9Ojngqpvo4ZBHq8+
PM0HM45ptnK7cLGa6gdgUR7Iu4OhTEHEtLbi1Ygsqk2+dBZd12JyC9bJWBQ7TKkfC3W+ckK9dshD
bKBsIUPVw4fm/C5c28bM7V51cOBs7ywol1GJrpahXrn2LyD4f965JMNkxUSwSDtdhDZpCP+2AaDi
T072M2YXt2bkRnl1yo3F7xT9kCzFbijRD4GHHjRSecKI9rO4U2Uj/BSjwOd2VMQQ8v1kkb4iS+6l
81XgxmunNTB7dF/ApEMUFj9/FsyjSxiXRWhTvFMWgyq5DHTVWX9Mhr5LVe0w83fJUQ6KOXxf0ZbW
jXlrpSW1y+patfJlnYU4Cayi6ONwa8CaPv8qcIqmHEKU4y9TfJ/09ge9XL8P2bLtqdGZFtmv1t+U
U/MtsXqvsTgsdCl4+2Z+dW08+woXszGPhVR0VJF9Q5vfWU0Ev6nCOaOzPrw9zmuLw6KnC+XHtOhJ
C0u359NOez+R1F4TvZX8Sy3rt6YlBaR1u351nvZIOYaBZS2UylMPmOjnpb3THWmjcQo5YQtCZty0
jnOs2uSAmMN+iocrperXwmbub3opdDUcAbM4/4pmtLQ4WYt2SoUm4zIGMZj7TpKCNMNBDRa10obB
IDmPUkQJquB6e3uOXsnJKHLiM8btgfjoJQlUSmnTN7Ps+IXyde7iwA7VHwlxUF5eS/9eyXvoAmoo
+uGkwj9cvAzoz8iI51gLq+m+GLTATFU/pcpYq8tWq3VO5Cu9efVJ2usiAhT6SPQtyfuBI1xMLpyq
uejB30FRJxDj4hgMmkctVs0Euq2ixq7VSIH4ocg6qTNtBs2u8aLMdmJFoGwOJoFCujYFiz7iq6Pu
jCXfmWZ+BHx1wJt53/XRZwpfm7qSt0MxBs00BqlZ+DOfgW0fWERBbRTd2mZxLBLpI8Wzhxk0dNp0
dwokq9F2jknG5RcbAIhGD8FW/GySQ1dIgd6m74t0ci0KnY2ZUvUsvy6z9VHOm2PLlxaf72fcCqiH
97W267lt8Mx0qdYFOPsepDn+LKKxgfHKbrgxmjio834Ppe92TlNPGfo7fQmDkShwWfUDFIOtTZot
dgkqsNyH7Z3MiQmYdieCpWkavCGLPke6RImTjKVPDzg1/RztbKeRK+ug4BpnPQ0l/txZOm5MwLE4
n+4V4mARaVlctv04crvluzCWgliW7u0s2hpKtOW2Q5p0/qGr/c0aze/E+b20+iFUvyZNeL/WeUDE
ewOZlTsaaV0RioSjfdTSaJ/Pt2ZcflWGaBtCl2qq8KPcEYKb9pEyhLdAeRDRaLj2XlezCpzkfUT0
2RD1WhXCCb1zBLTt5m18ALriiTkc++ZOLqJ7hw4AhP+t+FyyEhhyo8qzgQGTdis5/Jmkh6lJfs7M
X5UON4X9oR0XMj3D051h08uJl3DhqxmtmDB7n1W5jwiYwOagjUP8lOf+JC9bEcgAhfpo6xRDzVC7
7aTZdyLrMSQfCZ3+ziqXdyN4VT3jwk95p6y1yBkxniqOhjm/M4q71Urv05agu/sKMslrpuIkakZ2
SFhlTFul1g5TMe7rJT5o3EK9vvpxkr1fl8SLqummJDmtjOx9ScKaOq3tSy3TxodjHL0Oax0/iFqI
WCPmvGwjjqlx4nhiDYortnC6/WJlx6Vbt7pcsF6nwNH7vcnp2oesT/TA1HaFEwf9hHfTSgO+EqZn
xdKDVTFBEmlnku+wE98pLZHc9IEt/fj2Yffy8hPoAdGmhPpMr+5FZ1CR04FnpzMYSQ8iH1D14WYl
qhTLoEz1XZJFD5a1bhN92XYhYaDmXElLXxy4fAWKljAiYFoKZ6DzA7+SG7mVtZk+B3AwNFSg+CF5
A9MX5SLv7ccl0+WXnR2AohgDJ0DFUwgg5uXzKqUjlbi3275upAdpdRY6eT1W3118b8mrr62E8dgk
vJeMOGg4h9NG+djE89emie/rpRlcKrCHsJaOYzxtSGRcaZ6+m3ri2XNkenpFysnZoKRcTctIpI6/
wTHNksO45oPb2yLMEZNLkkZHaTskxk5ZSApoEtvqtJ3MAdlLB2E4ojDkVbdmvWynCfchjP52YTjc
QOc9VJZ2W2XawdCoH1nJPfnHfcfWKdrpnWOyogA7uzEgMqxKCP4X/bbKoxJCu+l2hbV6iKN8Su01
dlE0eFcqy7upFxlozhmlqT30qpJTcC2OemveTn38udSS91JWnfq2QPtmDoPWIKmoOS+HwuKMZa3S
EVnU8L5Vwgc5M91ykgLO4aen7zGPz9FUkLhsYVDF94MaqfCU8p2u99+lNv5jmU3NzWxtZ5b1yTaH
/cj2lShFdJF0n6UZ7aMxfKhMw1M03kDUSMciiz71GhkhmWM5QgUOmzHgJDhESbGdkvQQYp7RGyR1
BtdVTLKmluTA1bgBJTF7XRTdNxDCOJG1jLuut48I7j1kjEnJ7L0S9qCF82MjawccMm5t8ulccgKx
LzpNCrRSR8N78Vlmh4VkHyHSHSqCu8EYN30dH+p02mRtdC+OWau2HpUJ98B+gAxIiwlilf/0y510
R38ow5Y18Sz0p40m3/Uql+La7syOHwxQ3FH6e1BrtGhCvCEo7/9umQj6DbaxRxtGcvu40Xa0/m0X
xyhaNT+H3Krdrubl6mF8yKUMGYv5nWYvPpwgr5PLb0DPHpJ2wJhHIEWyndVXR5F4pxzKK4lULfff
4za30cOWWqhf63Kg0f6+762PiFjfd6p933A4B85QcGDZxQlNnEeRYseCvDBbiSe1wwa6rK/OdM7N
DEJrFJg5N2VlIGo6BXZNbl1JAaa/e5k8Gb2arybSiiLezhUncU3OTFdew5tK0Q6U/A+5ZX7oEBFw
mxXuIaZDbmVZNOwb5HBQLv/ilGO80XB7GWiR3IibvoVB/vbZ8crJYUMypc1CTIie30Wtvqe8VSyd
bPm2MxEdMZlcvKbYgnp5zKhO/OpwcIQoUbOhKXySoZyfinJiosvelwLdMNyI+CQma7bL8ptY6fU8
XRnulYsAdQZwaQpZGRXQJ7TFs4RsAesG2Gyy/IpDPyfBBig8utkqb6nZeGiyf5WX+GGys2MSF7uk
A5br/GXZ+R/oB8Lc4H9vWn3/K77xf2KTUFTG/71JiDDWt6T94wymKD7xd2sQDWeh4WChcMc/QGH/
pzVo//bU4hM4WLQ3qAn80xpUf+O/ZCkjBGzalJ7JBf5uDar46pEcstJBsGp8+Fdagy9UVJ+UB9B4
hRZIQvdiaVWLmiJ4WCh+XfTKp9jEOGHugbvgrdoCPspmHLUcAx2tNm8+gqeVH1pdD/fQS+0bw6FV
rsvr53DSB69tMnvwZOBbP6pOVmJhJDEVASyOwp0MLd50ozRBPlmHYC3lntA5Mx+HIcKhYmpn50uW
l/Yt6CTzD4Q80hyrHrvZz7OaAk7IbG67xTQ3i41zxTIU8YaJUREKq6bwi9Up68Ozd/hKo/Ey/RPT
QjUIprzClgMNer7D2zxa8WRQFb9D3o/aplb5eTnWgQGHzZ8Rptp3a9gGhWQU26eR/wP77O5/b99d
5Lb/vqW8of3241t1vqX4xD9bChfnJ+o11AlQqLycv7vtjhBTB10oYsi/4L1/d9vZUmJ90oiHRmhw
Xv6zpZTfsGsBDszNAaDnF9VbsaU+D2NBxdLTh0kIJgm5jUuzhyWRdSnGRMOHcSr9vjZjDHt96uub
sW7lXTaqpl/horepa930ylX+stpqegNY0wL0tzYhOi5m4y9wXwEhdqP2PpHM2VuVup1cHaupGP53
1z5EythusJmGaDCmlbVTkN3Jd1hagbLFfG0PrzI0gsquyFqKJBhTNGdv+zi5yVorQ7oqWb/YeoP6
oeFMHYzqjlTNjolYKgVwZq5P3N/TOGA8mVL2iclLKUXMfTgcnr3bV7baZYohtho5DpOBzAZnJAfk
87LXsMb4pvWl6kNaOjRLPdDb6XAsxN0Jrmz93/DC+Nfb57mM9//5X7y9BLP437cX7cM/8m/D2fYS
n/hre3ERCdsBm8Yw1wK8SZp1f20vxVLxNiIpZfNZApVi/N8bS8L1CMifKeg0CKawj9iVf11ZkvMb
PE/CJR2HK0ChCBn9gvA3F9zZ/hJKenhtIC4qIFBocl3kpEj2OMtq1vKDqrzXmjtoOuEmLd8v6k2l
3kzRXpPv6+i4lJobzl5hvquLoMMi6aA7bvvJyTD5pFt9GMptVR8iE9PD2Y1+Vn7RecaHdiMIhoo3
pie6eshKDDRO9Lsi9mblpjdP43DrTNtooWd4bByKBCjgAD2zuSkXVxrcFIvO9gtllALfo201e/1o
f5DMWhi8eKLFUZ6S5KukfDHLu1m+ddZd19zl6l2J5Z0MLJV7Tsk+RpBUK0ScngAlxzx6GPGo56/m
rmvoklyrql7Gl3/O6JMrGRxRlYL7+RacZLWvgLnKD11ifDbGKOGK060bbbW+WjPtS2DbVSNtpk/S
3Bu3lraMfooNgftsFb5yEFwQsUGOYrwClBIjKyoNpiosiJ+fBGUJp1rrdFR4Y/WjAof83ojk5KbS
bgxcTye7+mbW+mMhz5Kn2u1WlWuMtLV8eaigaK+j8vj297mIASwBsmN52UTe4vtcqgJUkJBQQ7Wn
h1Zt5c1QwwftVv0zyca2SM0D+FdpD+VWCZ6G/U8EAP/b+D9vi7Y/fPv+7exQ+kexXTKF6QlQOIc9
z/nxROn5+87nR4LlAxyM6+PsUFKA0cEGBZZn8pE/iRh/h9H8SAGiLsC7cDQwZfqVM+mC60xjD7Ew
1F8QoOPAxDbhAuCgpLVpraGt+mvvSNsls3ZaUzpQ9aefqNe63fQBTAN649r0o4uUvaMkWA6v9Tut
LFB6Wdsj0aV6C6mEYr+m3xr9l19fVP8/+AK8ffM9VHlVVK9Sy/65AIU7gIjcUPSBK/10x/250hD7
+w3QBGxRhCJQoxGg77+CS0mgPIktZT4h0Duid/f35acQeNJV5kdEpTRViRd/4fa7OKtpyFoQhm3A
pqAfKXQIRtzzQxJdAZ0eXJGcqnlpdiSJ5W4Nc2ePP7t0oF5bByg0K5482m1gVGMfTPVancq5TD+v
afjH20fkhcXLn9+GWEGoC7Dwecrzb2MVEdmiw22Z9bX1OSR2xK/GmPMPWpWHf0xL3k3+mBa3BmoL
6NoY4JLkxkQOvEXrYHARFNS2daQpH9IlL1u3Rh8gcpc5jSuvzMvpx9tf9wLz9ufXRdONgjYMLSpy
FxedlkHdzdQlOeVy72BPQHxJA6RqOi/JLelkL3Ftu8Sgzr5MivF+XhAG9rTI/G4Qtr+TZ0V9HGt7
/mAAGaIzXuXtHzmQtK00m/gFqzT11XBMfhh6vD4u0EweMnW+l+NR+vj2g5yHQH8/B0QLBJCgLl8i
wZW4b2U9bpOTiS3t3o6Ae9AyVTZvjyLu23/q8U+jsFyRdYZXAe78UjYClxc7afo5ORWtlPmjriCz
OmNl2KZJfOXuP08C/hoKYASXP8UQChvn62jMEqdGIy45ScnwE0RL4vahSltJQeLbMa5c7K89l0Kj
HSQ0DQd4I+eD2UOGekCrJ6fR7vWbqBoWDy+Y6jRrZnEFPvvKi0Lvh3CYpFLgBy/2B0TsBJ24Nj2h
c5dsJp0+67o01+RGXh0FPjVVSS45bqHzB1oKBM9Qd0hPeVSkG/6LNphteH9vL4eXo6Dpw9UG4RB2
LfHZ+SjAM6ZwXpX0xKEUuc2AUl1o0xZ/e5QXIqMUyjjkhLkQtzP38kU+2M96gr9vxlLAgscv6Urs
pLTvhPkCBKaCCWxU1bUWew7WuVpcDbmMP5PEf5V4PY/8xGokoKCwi2oJeikA8c+fNDVKTL/HLMWu
Sv2JN3S71dSx38ZxNPn6mtAsGFvcBSrr2o57ZYrRObO4aZhisKDi588KvdjdhyMSb+mpxcHbH2L6
UllFke3tKX652aAEwMvBfAR0A3HuxSg9hAAhO3qSG0fzjNH4pi7lJykvfVhCVzbAa1PJVamiViDI
WZeE/zG1YePpdUqDKleCduwNUf2T3MauY7SEnea46pDr88K8qkF13hR4eotYLnKiIFiH5MHleh3j
wS4nDKJO9vw168ZbfdGCibaxncr7oZA+pHnpqVhAz4B7HUsOivUhXtJvLfXKecHVPMNufPj97al/
+YLB9lDCJ4zADhR1l/OpN0f8x41qjUEpSMlHR0qd+9QI2z9riP+6fi9wOuLRTSrEBLYGOtx4vVys
o1Dr0XIY4lTcaFgQaGS902T2u4nA0+uEpps1S+kXsx2qgNjZ2aVt2G1qnYT17ed9+foRQcKlRNDA
2NTCNfP5gp4UvbWhYqWnOFayXV1rfZD18hzkhRzDUyv1jZGsyb1qUWB6e+SXi5yRkbrh6SkWAro7
H7kgOyvqmYU3469KTyjR/cQEuu0UjnFXJuk1tzvxJOeXJYV6YguhfsPxcTkeGrRTYUQ8KQAKZIO1
Cb658CPr3WLSDMmFigymNVuaYi/lySYuw+iatuBrr50oFMViSGKK/kLHrl4SbdH7gtoF9hw3Wt85
gUnM4tZDB8F+zMr9AMb8IaURiAyLaeJxkXD3aXF9BSj2pG91PhsUerhiibLE+XmZDw2IBvcjGAGq
HT2XBYg5q3erVAXVOIwKZLVUKug6Tk4V3UhSi+zgaGPW3MLN9+D1LJ3XYJt20sO8DAP0ZrLOhWUg
67i2m2oNkXJGWHTptMShOhHax5YC4peqjGM/WiLHRnqm7D9boz7fF+lAW2I22vLYzIp0b81Ke1/k
Zti709AtpmtHdfuzHpbB/OVjlshY7ET+YstfakgnTh/pRZx1p0pCVbDLCTg7PJu92FgdXEQS7eHt
Ff8yrCEAAEAGWpKexQtylGaNtpnS/j1pbVPvjFgzCGWt3E0r2di8PdTLY4yhOL4gRiAmxVs+31zK
UANHodVzAmw+HaRMC4H5yNfMBF4dBQAKZ4cDIeLyNmyWIbHnWOKBZHws07n+hEDw+N95FCoASN/R
TSOiPn+UmPK8OWpVfxoWtdrkq8A/OGvi//KEURYFrIlOhxDguhhlgVSq4mDVn/RIzQNlDL9nsXbt
Xn9lvqhWAVnEv1gIa4rD+Hn0sPRx39XJcMrVoRMYjz/GZWivrOqXt6qoDLOp4SwKqvdFRNtzxzuY
Jg4QA9p8HxlLCxhYzvepGWHjvmpIKEy0K359+kRyTSGOd0RV+vzJTKsxNGvRGFTuKy8zxiEosJO/
8mivbCC02AX0Erwx+mwXq7ookd125rY9ZcmIAVhDVVFiAlwkjcsr6+GF/BCJB0ReukOkPNioXEII
tKJDZmyd21NaLTi/y7kVDOmsbOrBCm9DFYyfqsfQjVOkGKtEbYIpanCNaiq0XUZrflSnXrvSiHnl
8YG/Q6wiNhF8x4vls+SJ2ddT2ROqGXOgKbDX4zpf3KzsrqmDX7DWRYCCOg+tBVRSUEzCQvT8hfa1
HuVya/SnDMGCjxLsnNbtIr2cPFpl27iCaR3KazkF+igrtKimaSm8MEoN1Y2w6oNrPXZ9Rzu4/JQM
kspJ51RFGfzyquMmpwYsCi70PC4mpFgi5NfaajgVlhG6TmbXe2NOrvW/XlsKZ8NcxEiWVasFVYTh
BJLQ3hiLFt3psdRuTAMd2hBI+D6aLOVUG450Z8khVJNokrZpl0leqkSzZ62xdeXJL3R+nt4PtGQO
eLaDeFkX51XZL3G4KMZ0qiupPqZF17haW1sw3sNx+mEqiYFr2loKPkwj2ebG0cv2RCGolr0OFYbe
XVC1R1fFjuvIi60YZ8qYLqLqTs4AIwiCU+UEjTl0m9iQVOiCZa5kHoWS+mRWMrSct9/kE2XhIh5x
CAVp5QsBTJ7rfL3Z5YpNdeUMp6TRuiCL23QzLprilZNpu4jRVG5hpn+kFjWosOvGQ9gfpmzbDxNC
kACzg6XMo806WJ3f1jbq3YtK9SjPVYAw6vj7JKq4bVUaqBHwpIlh/Iz7QT/Z+hhtEBVQj2U4l/sp
nZytndgQ+OMOb0fga8FspYs/Ou105Vp7uZk5L+GZgDCBMPknI+/ZXVDLWHeXsTydZKmTUJZ22k+m
Cf8tk7W/kEH/mm28vHYcXM1AqFpCGpyI4Hxum3kYdXO1ppPULto27vI/mmxUdm+/wVcHEYj8pz/U
2M8HkdC3b+Oyn0+U2ia/kmJoZVTjr9wA4tg5XyYUvCwCAeF8jEPGRRl/QY55JVCYT2Pa/QHd5JBa
00buG9kFYa1dWZSvvSJsTBiG3gEKHhfzBmjGyIoqnE8qrArQc+OyKTKZIqjU5Ff289N5evlgXDcU
PsVoQH3Op8/BISVcjGw5tZFRe05kJ/smydSN2uSqP5ZSc3CWrPumJKYKjyYbzRu0M+bSNbqqc8hg
ChTqkxR8MfWPqFC3vZVNP1O0f67JA7/ynhHRp/VG1sjHL5tuIBFYYNzCJ22Zak9GJNMzWxiNb6+m
VzIlSgMCRIWRGLHMZWmzKVTJKhTmgwtO/oBf0Zh7SoYMONIfbZ+4rSW3WKRX4+DqXad8i2ASgH7A
z+ohHKJFuRIOvLLuqMrZ4FCFIhX6TOevx4girdWSej1Na6J8W/HhY3Vb6QlNyA473fKa8OcrRTZh
uvfPgBcLPZFTqSkaBuztOrxbVifftrqaeHluRgfMzXDcGOrwcykv8kOf59pmRL7pykO/sv4JsgSu
XOXwoBx1/tBxZJkdVh7rqbHUZrvmCyKjk9T7pRbpV/b1q0OxnqhawhviZDwfaljDJEuKaT2F5kop
xGls5LXGaQOcprsy1CsNGqaWHQa/jyoA1YDzsfJE+AFOxkrZyda2I+VnX4/06Aa6v72T4lGnBFEC
bU8WgHDwtnzUvtAbNaT6Q9gq1xh0L8sSfBsRa1EdBj566VYl1a1dLtmwnhYOB7dTRuMRRjIsCLvs
DsCNOzxJeiEzr/1o21H65ZBSEPV1mqOIfbOpL8I8hUp7n8byelLX/HMfmZY/F9VHfHXaK2vpKTa/
OODORrqY9SWtmlKdcDFAWjy/DeXUUTaK2iGk5yh9f7fqJnpfOR4+YAa1TjmNUatSi6gLc7v2NrK0
GmW4D1Gf6zb4d0MdERBre5/yvVNtpFJtf6BaKg87K28U+cgOVU0hlJAey6bSHK+p46i58kwvD23I
EEw8yYhMXoILxvlKMqx4LlHB1U6tnTWbEHrMFknH4gTaWJF8e8IvyHfkBc1FbVar905Xy5+WrJKh
Gzd2mG30wVi3mCZaP8OslWQuMug/mTQqH98+TXW+x/O5FxhVWui04LEPokMvdt+zWAOlQnNZ06o7
hYoEIVXR1u3kdMmVjfVyFCGYIdTbGQ8N2YsjazKLTOv7dqC8kd7jAWO3bo/I3K/a/VE9I8WkOSRc
smiaXgxTtH0Bc7qdTmpRWMeIhNatkfR9lJLS2kvmMjxcmTz1YvZArBM00T8l1KbfIeBWz2evzpVe
I2iST2GjWRhC5HhcN4qFnjKsqTGC/23RAQB/Y48ev0PtIQxrOBbhIRH9jsOsrHttF7WhO45x8slq
hk7x9bREcq1SOiV3V7yUsC8ieCo8q4/NO6VIcqKMxky+dnwazUlN6lPXRFnve9sq0W031NZNPElS
SpXQkOHVrCNCe2aJe5GfKG2XeHXVwu9PuwQ5hFrNoARorTGeigFRAT+e9MV2Qdc6idcbsVH5saHV
t5gat5mbUsf58fYUPlmzPF+AAgWN0xRizhw2Iqk8n8JhUOQM9NBwchIFOyLy5RVZL1t+pzc/cG2U
Ho1sXb6semru7TJpXNkc8sqna5FWXgGR7SBXa/17qdCjA1U/SIVfpAnwxzarpE/LaCmdu0yWfIjb
pauPiqWt+yRUYtlde2gycWzXzdayemfH6+XNFJMT45trth/i3KbJEOW26Q1rm8luOkB9vB1SzZiR
yy56QdTFWfm/ODuvXbeNdg1fEQFy2E9JlVW8bMndOSFcSQ57L1e/H659YlGCCP9AgARwkhGnfuUt
ujWpVCKnJGZTu4sFSKf3xmfQ0UXthThQHLPEDDGud9O8Wriow0s0V8gjR8XUfC5nqc1+UVMl8anC
24nf5B3wrMHpzDN9wNLdg7qKniazNSru+2De45iFS3YMkK71Dfza5mdlkKl4Er3RfhKQzlO/75oO
W4YaW6Zn+KDBixLO/RlUFDKHaaj+xw7rMk+NOq3GXytAOX2yKwygyfYGx0/0pOiOphjIV8sqLB5R
aCw+4mQJDm4ccITyM7fE5SYLc1PzRqM8Znk2RQ9dTCsA4Ymg/gzbLc69roig/yGE8jWwtBFMnGrW
zvH+BlpfLcv+AVJM9Y90CeTi6gJrpiwWXSm6k9pZ7V7LqTaW9CYP/zwKFTPas/bCcsON53KXlmlm
iiLPicENB7FwHXJSmphbid9VaMfHMAxwNapKxDqv8clft3FQtFkXKN10whCmfFCtdt7jElaCPZqH
I3q83008CLxm0tV90ZFpQ5VpNpK1JRlbncfFC2tpYNJ6oeZ5+aWRQFdWGYKO/qmm7XJwHBgpRB4V
Ygy1QxO+pbQPtrvlcHiFRlk+nZuA3IEoeoFiXY5btL2tK05F36BBqsSPRqX5kjENlPoV1/2Tt2X/
xyUKSXxpzwBDLS07JPPsniwFHZkhSz9r+ZAbXkdwuJ+0qW49ZwhjDNpakW60SG7OEX0p7i1yQGAW
l7+1yXss0jqjP6GXrOJHXsbHTBtcH99B20+0sNyNpYtWYmNvuQDe2O3clDSYebVpDS60k78fHNXM
R6dLrf7UDVrqD6oktaOEu5FirQNP1oJaokrvA0K7IBy+HCXXcPSuVGU4DY4SP6j9bES+E889+CCC
qm9tnkUQ46Yq+tPGuM74AbJqW2WfZb1X+5CDRvMRYNJi17x6FyTo9TqdFNL5wZkftNGNge6K+Gzm
/aOb1sHHrLXFx/un/Kqct3w44S6FfjoWQBLX02vRW+pDTDNj1X0wMDImintL+vhR0M2fEKDmAfze
pwbyKu2p5GpPNeFj8Lbb+B03lpnfQc9dpWSy1HQvF6Ct6paLNyTnGdvx0YmE8Yw4v/GUAR/zCn3S
/VFEgSdKrUQvQKv93JwwjpsUxJUQy91jyaT5QHb0/cYPWwKa1aqQeLLxlguKJHQ1QWltxlqR8MOc
vhs9u4j+OBAcTpWMi4dGcDXCdG/22Hkk31NpOYe5QNypzQlg7/+QG7uDUwDSY1korvPVBLlFUBXK
knSHA34vKqJ278Y+UneqOVZ+qBfjrlSm8vH+oCvCFRkhIexyLYKf5+hzRC6XxTJTWerlREoEMugY
WH2wCA80x2FWgkegYrmnGeGHSku7vaEYqlfLlMmgW7AzotY5k2XZxy6H5tFESfXGkCa48zhEhaCW
KCF1s/3YJ1b7c3Lj4VGPAuGNvZPuRI+4TK8an6dZj/bcymQOrLzHo6w8izaAmDXD/ozzPKPWiS0E
x4kWS5vsaSimOy2f9Bcj7vMNqb/lElhtBXpiSzOJGTGvMpzGsAPZp9p8aqa62Tt9GntuWWe7KHNH
Xwrw7/dnf10HWCbfQGNFQ1LAoRG3upSqlhZ90gVsPdENp8Sy8W1PIrzXoro43h/qxvEjGl1EYuFO
LyLwl+ushAaPMK5Gp0TTrIdhjoxj724aW90aZRG2X+DygL+MVeQSA6CUhdmrp8YkohV5bz/A/Sk2
pu2qprHMG9qhr5BYmq2v5bS/Yop81gnbm0g7BSmP7KL/SNCnE1SfeytPvoXj2H8x3ShqnwK+9H0R
jlqG2adpVwclMdTKT4sawvK/zzD1YHoz9GgWSsrlDJeBiHVIT+oJSRXAJEk9+TF37cYoN4KKpfNI
HEN1bhE0X10ThelIPbZzcUrMWe6L3g0RE1az2PRSN00+64WMvlDBnbpdEIbVSfZ6R4qWxHC9h7mB
7EHUGT+YXZb/QIG/eauPqd14tjVo+H8ayB1sXGvXW4Lf69K0WjJZpGVXv1f2LkW1yaTEoU48q4Hp
YM7Qb6k1XJ9civ6g88DQo1FLkHc5+ST6zmx1hTjZFpcHPnERyZbevpkRNnuQwzxsOTLfHJDC8PKS
gydZnyeeunCGei5OVuBEOycOGg8wk7aHWlr6Y4wE+v3d9RoGXd5NfOFfA662FyUCDZFLXZxyfcL8
JZY7R5+fYsN+I8s4PmhD4Tz0CqJrEgXpQ9bExpGCTbLruqJ6Tz0k34XIrT0VTfUd/qpEsUIXj7k1
K4fR3Ii1rq81fiqmuOD2qFkg53m5GDl6GaBc+KmN0sU7ntfWKwFO+nGAf8T9abm5DH8NtbrW8BZ3
5pEuwck1snZHv4AKU2qgdT9gSqhkuEPdH+/WbuZ041oN3kClPH75aaExSZKzTJz02Agfw1jlq6Zi
2BhlORPrteZkswL4I6nYVl+OEpRTMQ6JYHOZqO6VQWWfcivBiouY5DBSAdiDJnO/3P+06wzAVU1O
j4pBHpgDZzUoPti9mzmJfmpnHbmiNv2jlqbzkR639aZRSxJzt5+/B7Fib9wQt9Zw+Vjoza9tu1Vd
UbfExAmT+mk0y/iBW3va0X+e3xpZSpt7Et3/MJ7DhcTZXYrR6/pgV5qo3YajflJaLMwGU4lfbBdX
nCxCmrCgIryRWt04DmwXcg7MM1+9fC9Xk5o3zqNdNp9Icgji5CSOTqf/lmWYbIx0Y3eCawSpDN+R
8dbFwiBGjCo26/kkddQb88h+AQe7Baa78TmAgV8lgPiiKxmgXB8NR3EIkrourR6IyaLdLOjQBEUd
bnzPjZ1BLwbMNWkDrcm1baXrZlqtlMrMSjniXTsWaHYmVnbAzUY7UgpMN87dzfGAh5IBE8DYa8Wf
PAqKiZquepJyNg4oRXVfqrT7T9Ht5O2cjNFGO+JGbQSiMd1dYKEQwa8KPVPRaKUZW+oJ+uh8bAa3
PuvwHv0qCNQDpzU6hE6leWWK+prZ1vlTMyTKRgZwYzn5Daj8Yo2LJvvVZa21izWQqp7QeS4PcV8g
/2lJ/ahTZd2Y3hvbk8hNJdlYJKSgMF4ehLgMWwutTUKBWATPi9ke9bxa3bjHrvoUkIyWJh65oAsa
kHDscpiiKpysXyKOyXbKnzqW9XgaKWJv5oF4atQ0elbbcHgSNi5EurGY+g0tsoWlJY6FVWSPqR7/
RpFWeximMkfnFNjL/Zv21ltOvWNhYS0Ahasw2amlgzxMpp4mt8PFzx6iN+Yge6RSUBWGyHUEDhY/
pZhVijDPcT8szWM5UgfOS2l+USaQ423tgKPowYlXg5nslbyu8dvCzWLYCDhv7Q9WzcAclzIWrbPL
2XTyKpmo86snu4XkqpRd9r63sR/KsVH9fH9ebrxAS6eSWh0IH1ABq6HEbARWaobaKW1ZFZPew8tY
p1jIWxIyNAXThbul8kKI9tf9kW99JC/Cq1fogpnWLz9yiLHWlP2sQfJo0cOK5/8aczAfUon23v2R
rlr9y+7kmV36AygMwNG8HMoJ2jlh9cVpdsq3SMbNRy3M2h88DfmHRVsUIb0UrWb6MP9pYyE+mU06
Peh2vHH33AgxuOdIdVVkM7lcV188RjG+QHUvTqFAx4Hr7m0+YL7SUSnZzfiUeUGofbj/6a/X5yqs
obfOk7FQUnkKl9/0V9pW2r2SjIGpn0otrhfORZS+MUZoVh7tS0SsuN2estiC8+YUSS88J65N+4Av
e46nmDUlp7wy/9BfrKOdoKmC3LjqfrFcxfqhEGgqh8gOi4T/qgQN1dlJ/kfKYRz8zGnKxA/6Bm3h
WrF1uXdsPFI9p3LFV63DKmEyx+E4T61ioR7boNZcUaTw2OaVnzhZ9hwkg0VLdpZVS5PCLJtdXATG
jNXq0D9DT+ppV83NBB9NjRComLRwLj1TU6rJHyPNeod3dd+/aPaEDM1AolQAglYcWlhm14x+OgWj
8tCyVY54VefPqEbmPyGMWWiwEW69a4QFUg0qZXGcqRkWftU6xRddgSe/y4PZWVTayv5LOceZh0aU
/BWYdVE+tl1oLtW+2sVsNixpybRuIY92EIRb0PJbmxrEkMaPonICqXR15c40olwhG/0EPOedPZfa
mya2Z7zUx+6PManDUwuJcWfT8/uWq4EyAogvm7fajPT7/T1244khEQJmxvONYtH6dA1GoigiGHRK
rHn4SB8RJqLthMd/HmU5wgLaK7m4EKuHLLcbgVVxoJ/QyHUOgUC4DCGB7/84CMoWoJdRbnFdIGDr
VGO0RDGqbWud4nao9hW6M7s5xkHs/ihXNx+j2Dq2LlDp0IBdt3s7LTJGNdDs0yit1LNlKN4uSc5D
haHUxtV3db3TzFpkFPmLsJsI8vL4D0Ni6G2cKKfClrrXpeX7RJ1wt0ty5alNRYsBXjTuHKPYglfd
GJgQyyXB4OqForpKMEw5zxq2usrJoiV9tutyQDccRbp4zn45amR6MpnbXTx0W7vx/8sAF1ce+PcF
6AJ3UCyAhNWVV4E+nRUdoVCnsUlSqeogPFXM6UvXLMYINMEUGsRa3b/QC5QPZmOW+zKewR1nEE6N
UKVwYWWK+85oXfdnVkj7M4pV1Ts0uBPDd4OmKD5SWIlnr0ymPDho4WA1B8KfYl/lcxaQPEZVs691
kfg2uv3FU2UJUXl2Cexmx/Vqv0s09AbR1bOKylfSxs78Oon6h3ouwxJvgXk8YQuEBgdmYvHZUtz+
nGYcQH8q+vykVZn7tg7z9LssNIQAncZFHxIXxe6UoOf3RUaThr1eNgy/rXruMNRrG/FbsxE5Maeh
yrx2cJ+jwjCaF25RqR0brZq+tOYQ6r4L2CHEbMDEHJsIYPw1dqb+K6tD9U8BBZisVDai9BZEKYKA
SQzvOTIj8TiZcWLuYJw2v5MsfVS4mbj+8WQDNNyyGR6UJBneTDgJfMCtTOEj4xRB/WG20Be0JntG
vzcJ93YGSMHDcnuKdnWrd7/6CNqOHw99uA97gTmEisMIei1WHz9oSirC3YyF92KwSd/eRu7oEBQi
P6ih8l+np8mXzADDwdoUiGQvXyWfqAEYJwqF8ovhVE3kK0GEiUTXR83X1mgqpM6It05ON8uD4Zbh
Y+Umybe07nQAoGWnv41MeC/Id6ZVgCgZNuIbl8NVkLDsXqoQdI1YY+oCqxPbUDIlNIjPahOF3uiq
yl6Lm2LXGWW7b8oJbwbLGTcCzuvqLh0QGy4iN6zB3bcmSqpKZeRW5yCsKmnEmUNVfoY9OPkYXJcP
Yhrk0any9JggrOhFEllpnY7uPCfas91Y8b+moHCiSVkoxNDGhQ2+3J9/xSzSYnndJMjO/I5oL4xA
38lxMLymhxEbToG78bRc54TE0iZ9SpoQjAkD4nJANI1dQyZNcdZk0nm6rcxHmcA5x5y6eTf3zvSM
aqrK7GfaMc7S6b02JeLb/Ufh6hUV1CsMUnvWgSd9rYGlOkrkOLkUZww6imdnSvtnS2TTxkLfGGXR
tSBaWEjcdCcuvzSM+rqymsigMylMQh/T2oGp2qoQXj9wOHPxrlE7heIi1oxfbi5hA00zTqZRhy+2
EWhIzIbYASMkcH/Wrp8ZJKUWai+gqdfVu/weMxr7Wa0T4zQ3EEIi2h5TPskjFroQfTFepOTaYXMS
WO4/8sMXHY9FqAhAGqhKUovLgfMpAkwaN8apFm7tW4rdfA/Hyji4gzs9JdYw7HKc4/f2PCtbu3XJ
Vi7fNyrdC7Kdii8k7bVGUiMm08mqzDwF2fQZM0Xro91ZEgypGT1pSXRsi2p65HKJdpZRuG9HTT66
VnpslejH/cl/vRUufwmPLHUbuutwTqkwXE6Co00Ui/RSnqPJVnZ5HIWHMMlwS08j5aii47wrW0d7
KLU6RPw2KB8TvbKBqunKB94cZx8kElVhJ3EeYq2z91MHQVgLyu5sN3n8tEi67iE6ndSwSVzAbnrz
ZDd401tAI55EZms7mZsRCiKovN7/slvbivoMuSk3sH3VlLRKFPPdzjRPTdB378yZkoBX9rV4UFPl
G9sKPi3kmIwgJpk/3R96icgu55SaLIQoeJVUqIAKXc4pz74ss1g3TxAqZt/p4uxNbI/hYzalw7ui
dp5lmUKeljwOIYnW/cFv3ISMDuOHdiLAAUCQl6PrUW67ciQAxsIWtZM8Lh/6cGre5YPt4GaaGF5k
NIb0+FnVGeBRuh8Ls97wJbsqCXK2/v4Rq/vfDeyun/PIos/Tq/6IH80hHKgRmC3aGagGxPv7X31j
HyOzioPqIqNCPLmGw4wwIoYOjZdTrWYK0DmUkr/qlsy+m7x1780S7K3fqk4a+m3Z6l8JibRmR2Ol
BjYjpqj12Q0DW9xW8vTQDQ063BbA26/ERMD+4nSyWq8Cilt6Mm4wcplaTNonkjo4H22sfG1kLRTI
b0n3kGra0PgJMN2fY03Ydv9Lr5EpKGFxLSNGuwhWATi9XN+qGIkma8c6TSMd/gLfjke3qd23Mgu6
AzVLnHrpaUW6FYDp7N9JCXja5seWbVQfGkzktnqr12vNDyI/WarNKvIAqw3XiGLoh6KyTmD+6nOe
u7+5vYYH9Cqd50GMWy3E6/eP4djc9CEIMMjCLr8/Bu5YxeZonTQt1t+YBbZCUdxHjxvTfH1/cB8C
EUdAhN40NPzLYcwFa87NbJ+MSjF/AOynPjFFZy0W7juB2rsXKq3yVZ+U5mOfTuOLPsrnVrrKL5hv
JAYiC819KAIn2akiC05u4IY7NdWT2M+1ftpAYCzH6fLGWX7sonFLeQy63+oWt1M1Ljsc9U6DjXE0
hr1i34C7hO3YiMP9ibkxL9wtS2L9Co1aH7TEKgcrLnX7lAz4hoWuqx2VuR52QhnTB5tCzs4sBndX
9466ccZvjGwSVC+RJTzvq7J/nurtLO0oPGsTNmLUncZDGGbWPnWVbjdFsDHqGhZuEA2bGP4lFLic
X+rhhLK0ybnUwftcbobGCpLIHq3oPDTRWaiZuc/6qnoigy13cSUMnASG2UuIa896L7/pqFVsfPz1
IVt+gYn37BLe03a4/AWF0SLpWZjRGaANmSFiBD4Nss7TZtCPHRjojefz5njkEiBtuGdo7lyOl6iZ
HU6pE51lVzVH3WmyB6zHDL+vHSSWWPCN71t26HqGkfcgWeKpXjS2L8eLAEOn6NOSM9kS8YgMcchQ
PpYjZpRTGiItE8lNjs+NMdEV5LWgwkKmsn6nO+DatNq1+CyCcfwwmZAfvCrKUuMlnJSo84M8LT9C
CgWvnIjW5nXoi1R4ERhHSE5hKB3PEP0weLoRj+d2tvTfGV6u6g51/eyd1DHe8+4fvhurQqsJWDC9
PWA860vJcgMzLjBDP2dsgram9NTHsUHibSDpX4r/7o+2zPlqTeiYgABGpY7w+BVT81cSV5vRbLZO
KM9miosHYCu5E2aj+lhfTcf/ZShAv0jQLRnz6lHDgrDOtNmJz8DWHK+ThXxTqPiDhwmWoPeHun4/
SJyYvcV+mNtyXXTtk0oJ67GRZ33GBQ8yh7JrDeNfpdCW7P/vUVZVO0XL6tmUjBLpte13agpK0HXf
O2qlHaDVzLv7H3VzY9AbWKI+iybhav7Ucehtp1fl2Z5M40PVlbPfT5O9WN0gkjtEWyW6W0cHhq2t
IyNBNXfd+YlqTELTHhKyAPN3gFPa7ooSi8pBEEqZI37LU1xZ/8NHLu1lQPF8JIWFyzvCxuK2g/cg
zwtp5iGtlMhHRMPaR1H8s9DlViR9HcaDQ2cZX31qdTbC5XBRaCqR0Q7JWWoK7iJ6/tyOyoesMv6I
Xj+7o3xjZObbscr/VQGEvUOXh8xeQP4Gk7BKTCOKJKaWchcGHZd7HNrYx2ao9d7fMiu1UzCsDMPl
R8UfbR9AR6st2uZBE0QqZSo0TeBzQKhqv+TwaFRvSEjIvDlVzEeVaGZHA5riZwetM/SCHp2hWOg6
EnWDof7uRqhs8zwgUB7Mjbl3Bjkf2t6dOw/lh2SrzHVjo8Px4NRCh18EPJeN+dedNCaBOeO3lZzt
IVta/G11jK0kPiazxCAHxubGjXvjDiSqWgj4NDgRn12Ckr/Ggy6YYtMrqarV/beYcvijbPrf0GK2
ZJ9uXEuAzaGlLzAihlw+/K+BcMp2s7K3s3MYxlCm8QjxW2GPG4t+49xiQEInEXYcRR1z9cxa2aQZ
RWdkZyR/6LJhbr7D2qH1C8tN9jk6TrsaA6n9xk67OSqpB5nLIlS3nsRsrKde6cL8PGi144OpXEKW
Ee/BflSPDgCDYx0VwzkbDbD2BYpt+Kua30sx5ztSaNx1A4GHtys13NohQ9WdU7015s0i4o21xrKK
YhQFGV6hNRR16JwsDK0pP8u0S54ddabGrg74MI1Ou7EON1abpaZISLOKYuUa09G2SDrZUPPPAq0n
H+vbxFPTJjvcn/grPi1HHKIlCARehdfA4XJTqfagob2UFOfFgQHAuG4+BbWZfZ2r/vVU00qh5/pm
lmF/pLBTHMpEVC+oklIzMM3qUM4tFB+l/F2XRXwAPJXvse3FM3ZO4kerT78JaUL1FuX8M4Rmh4UT
HLT733BrpsAo0B1Fgo5oZBV6KxgYFIDfCwJRVeMWbix0MKItjolY/jerWGcRyyHjW3g8oMEuZyqE
AgjIzy3PeWskbEfZx8cyK5F8U7pMxy1dL+MfUQJXeFeJVv88T2FpewMuKt9pTWjnfhTjp0CE5Yd8
tqwfQT41zcG1cVMsTBH8hFIncmqMC+K6lq1W4sYVZBvn7NZULVXwpfz8Kpd4+Q1YQutVjOv4WTeK
RQgBDzxvbjL32/0VuVGBgPGEgjGID1iStK4vxwldqxzH1o3PehAgrzB8LgbaKXiHul1Dhb/ZG522
l5XDC2CivT8Oj82gvhSz/XD/h9x4oBe5boeSD3Uq2FeXvwPN+IwFzeXZKkqIX0U5PkpT731dus3R
nYc/U24fuqCtP+ljnm4gQW7MAoEqqfBi924hRbwKD7SkUiWUvPxc670Nh1QbP+vRLD04RdZR4pSR
eKWuYimmFtHLgBrpvrR65whpVfpWVJv73NCLDZ3OG28619fCG4QvBSRo7T8PXy6MIp3Cnq2P4fe6
wccZjqIivk1Wr2SeUonC8bAKCtGuM+JnWWGujqcQ0IYu1FQ8cvi3fqS2Rtl3xAd857bV+GcYFwKr
zAOVRh9a7FsdjdfA7fLwAT6nnkCDm6YD0i2XCymDbMSRuiCHaoz6vV5F1qc0XEpwIQ0KdKMQnCx2
5B9u4NvwqB9ZkfKIKnWs+ENcOoNfmUGXHKq8M34Ugaq9tHzcQeRjzTkblR6ADu7lkAEDpVD8hrsQ
GqPVCaD7k0hOPS7hzd4uleabFmf8GTxBB/PqAqfexBjlO2eKJ0xj9Woo9xq86GTXunJ6MbH5M3dU
OUe4PaEDdaBx89zvMS+0DnoFPHc/OE0c4pSjp+VuViubWhVopUcl7CIVc8SoOVJYEJlHkJGfLa02
wAvXc/3LgTNc8usQLyML9Ftpv0XVaD6VAyCN2ZytnwUqMZUXGEr9sWtFl/hCjYbvam0biQ/6U5de
2ST5zyDoi29tOmONSUSdP7QOaix+gs+kgMEb6qlvYP0HlGgcFfUpHhKro4pZlLWvcb8j2hvY4E6q
LDfPbWJWggppOP1K4B9V/uQ2dFAlMkqWl6QoUXpd0zh/JqOkKbtx1K/utuWoLfg2Kp4WxZ9V3Kcr
Bu4RhTmfrSoBQsR9gGhkVZTYPWqxk8JAnm0CwG5286PipoP6SQJ0PfQiRwUQpIiWPNMTHHHuK2r9
txjH4KPZY4NDz0WGfj0XFqcDNcQOu5pU/Ff2c9D6sOiGZ3j3KoRXluB93JHU7bvQEN9ip40yHGxr
mOKGXls7OWnjsxjbGVZuVFcMnQrdmwDufY9zMX8u1JSDU/VVqe+CVE1PGgpbNJvaKUn3MHjTwC+K
GJ/FZCyzHwZ6q2JXCOzMdwMnnhjInQYoGqlDamf3pf5tjPPmsU3QwfAQ5Mymoyn7qfcw9qIPM6at
qH3gWOHBbiZwXIXeu+bB6cpe8xQYEy3E9QmajR3l6j4vJvyBhHRTX6/QYqhCM/oVlGERA5gMo9TP
Us2KnuD2KSQAUo/+qHMbfkHhU37Qom50nqvaQkEQI/vEN3RlUj26G+5+yGbwaUOaIBWv6NmMaZHh
5HseSOMburYBl2UXhvjthZDwB9HDkxvsCHa4ArzcV5QqeImSLCnehm0ihicZmGp/dCZwZ4e5LooP
9/fYVX2RhuACOOH2WNA96irSiOJApnHXNudBOqlvlqX9ZIj63Khh7fUmSqXYmP9oRt3dKN4ut9vF
7QdfAXIZfWvaFotg9OXtN0liMDlP9blMUt0vOiSVi1AgwxgY1bHtN9lmN75zoa5TQuIRJ6NZfWcj
c210jIDx0uC5S2m/dYHuAPbNnrs6P7K3in0j9H/OaolC+UYiTVqNdD9Xwwor1JxZ9M05WhjRi1D8
PrUQ5r+/iFcxPG0Be4GigleiDLKO45o543iqWX/WKvs8dtH3VDXcN4NRi43dcmMgQh+L2iGQafbN
8ud/5WtBiyxOKLruXCCMvSNpgaNJS+CQVPVWGH+9QaiJgsFii1Dip/53OdSggVogfhzPOcLDPnfC
vIda6TzbU2r744KBvz+H1y1E6r1/D7hKeqWOaXrcjeN5NkZt78IZ9N0JKr6eCMQveA2P2FNjVmry
LJeRrD0K58VGMHtjfk00QEjIwFPg37c6FYYdyqZ23PHs6vmfwjWTl3yaNaIA1dlI8a9hmHwuWe0S
M7NnKC9czq9Vy6Qya2U8j0Irjkpm9c+1MmX72himZ0ASjl+Fg3yfF0H9EPKjfcBp3U6p8IS9P/G3
vvlVZBv4CGnI+oeMk0Qit2oHsnOj9sahMvdWGxW7xI22tMqutDsptfOgIsPGoVw+fzW/SMGA3knr
8dyY+jFJw/8Gx4m/VVXlOUFw1Ltol+jhcRqrR1AQzwCrP7ZsQ6+0deXFricVNrG1Ec/f+HwWALAj
jUSKIOu8Iu702Jm7ZcmtMT0iIDm8kwMox1pQWPr3e2IRsyIvdgFrUQe+XHO3SnFtpgZyrs0WdFoi
nQ9ysBGQ1BGQur+q171pCkcWPUSMMSCmgXO5HMsCB6VEoaGdB1C85H+qnasHg9gr93rXhesXD7JU
fHfMCHmzRdnwk6poypu4GdHJlUyZ8GbbLE4VD+eAcWaA3wXxtFy0VKE3tEGm70EBWj9miKLv0pjH
16/HAYP4IvnJq9NNz9mgzI/wf3mabXzj45c5GPJ/Lpbxofy6JTt8lR1dFvivO9EYi14PJ2s6mzp2
X2pbzl5EWes9zYVqI/26tVfoy/4/1Ioq5urMKn3XK1OiTGd36qddvij/RVkG43+Kpt399bt1HfJi
4Ve3mPYul/DlZ6EFV4jZYiyzjW2/aHHnMRR8xIccWXNdiV5gyCi7BGb9A+vxZhBusXExLCNchghA
WCh5ozlAoglgafULXMUcCb6nc5MC+0f7SyVGC9E7VWb+EcX4b6la5B5xZrb1oN54fJbXmk44rD/I
ZKvHhy7XbEZdOp9N8hrPyOgB1tZQkR0ZDDxq/34uabTCeIagDvZ3rTVXWWnd2/aknl3YPXYsqk96
pmPfPkBF31jWq5LPQt1auE5EX6Sf+iog6bKmmcs0Nc8zaIpPgUtPX7oOR6eqoHZ5PUK+j4UCDsHL
rRQ5F3d2R7ELywRMT9XYn+//nOsEZ0HFUwJmfakLvhao/j47VdgjIGr356TIE8jFteu7g/hnrAaX
PtDBxXNqKd2st3Iu3LiqREUN1YiSw4AZqCeFIR+1FofgpG+1jYLEja9yKI6YSzyGgOAaLUA9HgmO
sDbOKqI+3pBTBKsLtz3cn7vrPbpU7cB6YYBMv8ZdfsVfc9eVTU3BvLHOeW3mTwlkmIcu1KMjecT4
MPWq+q/oJq65pY4NKH5ZqbXGdtBU6TwZk3Wms6L5GXHtvlNxj+/D1H1oq2kLjHl9/CH/AG+iWYP6
JX+//L4sD9GE0CL7rLkjjFFY6fBhWuUxrCi4aXPd+HPu2MdZiX7dn9jX9bm8eHiOX4GKSM5izL56
Jq2oRUakZmZxyhr+GAZBdaikeJJ1yiemuHlf0infxY0D6l5NIeWU0trR5jX2iCRMb7XITH1X6j8a
IkSE/qL87KBnfAha2/Bi28wfNn7v9X7j9SGJ4saCy4s6y+VMNQlWX2On2+cqVfK9BV3It7tGfgsK
ZNvUAfVINxjiHenW9KZo8pLsOIz3Wlsqu8a2Si+Che8nAyid+z/s+neBogDVsFQu6PCs4RRBz3SY
4Ri+DwRgeGJp4UsEK7eeiSucig4FnRsJERbGwPPl8vPBZw2mpJn9XqEyeXarSiETHztAFFrZDt+L
MTDOdkX5wJ/pqzgHGSIr5MexphVI/9VD4pHIFFiZ4szqmVHs/MCSqhNPDqZJD7kM3WMkJVgyJ4Cc
7Y1lHA5Uvppq3k2m256nysRdzMpJtD3VlLWBV5yZfUZmfH62rLzO0OWLXNgQANG9pfc47+1IJg/S
dfvsm41jA1IXXVUlXmpb6Z6iTfHF7eDy93WUvOd5zn7ZYWy0DyhS5Z+q2nDlPi9j8T6YbftARpN9
V6siqpHsCMZsZ/Exv8EbqHgx68X8TegJ9l1NO6E1oQ91/TSWXR3sB63SHoF9yF9xqUmVly1NQt/J
jLpCws4qn5uuln8qYlIUzkU4f6kKYb2TVZclmD4m+ttMIDx4tG08cNAEH/vQ65Ddo60TlFF6TIe8
99MotdhXFYVWcFNjuxdpab5RwiACqVUaQwdi0Uq0jf1wVSCnqkCAz24ANEUBTb/cDghrdpWdtvF7
2SJH71qD2OmZ3X5tDAVJF71vn2pb0fdFRbtrRk9uI0a7vrYY/rVuR4eLxuYqdIhnHGqMAGOgPNG/
ZmMEeSVKLN8eYosirN2daJzMuFOjb3r/tC3/44tbC6FVgiRQ5eQwKDGvvtuK8azpABG8p61Tv4zF
/7F3JstxI1uafpVruUcW5sGsshYYYmRwJkVxAyNFCrPDMQ9v1M/RL1Zf6GbeTFHdqbrLNuuNzGTB
YAQBh/s5//kHZwzb1NYOObDYxorzhGjOVvnJI/7DxbaozDm9efJgKNCxfn+xlZLHksdJv63aNLm3
Xa5uRupYlLSlurHqIt5Iwsh8Ucj6DaVu85Mz6Vu58uGPhhuB0yzkSPwSPiIffatrE9/AvF1TGzLa
PLiWEuW6NV3N7qJdankK2BvXqjR820wGKNmj9dnoTMyD3boZcdFv6+440hNNm1EI87L1JpycRLWq
Uygpj3CaJEgBVNGLxWbKCULtVax6fNz2hiSCkWnmoVmb3r6gn6EYXbHcDzVNSOzJgMRFkLdw7uEd
N/gVJk7PsfX3t/2HMoBLz/7HP0SF4ZnzoSew+7ydWoqbWw+YFrKWV4GOdOuGyHUREQSShX//eT+s
7zOA9g1GY7oKmeL8ff5SdiSYbxMUmRu3nd0WJzKOgGKt2C0fGrW+L1pV/9zUk/WZMMTuJ9KFH46T
8yfjOHgeU3Msf5w9tYbSdbqyGLdTO5t+aShlAPHmZ4fWj8AIHwPtEJdeLibA+4cLWnnVPOmyMW6z
JakPmVeSmWlV+a4qAJ7yfk2w/tPzS42b+2wtxZPbm9keq+qfebz90OydvwdNIh00FRDz2e8vdCnN
Ic+SwbhFUbHcq5Ood55kxpf2SvL49/f0/3Rl//pRH0otCrrKNNkubysXbHKWShVQFv2M7fjjXkF7
TgEOmIeBLtSS7/+gzNFUzJYG+zZdDG1TqFm1hzluENG5iN0gpXZIdIOoLXVYT0uhaT/ZH3/saCE1
AXVDP4Azz/X8UCdk5sRZb8fmrTRnN8rdapuleembfXOEyPp5FOplt4772myvRif72af/0Hjx6SAh
oC8wXZiqf7jG4+Qoai9S63Zd5/U0FJpxg6tuehqLfg2xoZiORSnFZWGo1XNblg+izs5Gtm3+s2rx
fA58v2Wei9uzXozbAOb/4ZzovMFZnbZSbtWW7sHXnIlBNv4s/VXLa9d2RUqs34hZGoGLy93XKRl2
PZssitKpW4K1l5kWNquXv/79IvzhwTPPeCQiLw4TArN/UJB0RQIDG3rYjT4syXZWrQs3WYydY9ZG
TXROtRyw8u2urQLqTJNXCihEIV66xMh+9jh8fPQQSCGro/UHk6O0/EgS05w2S23A5hsh9SYNu0WR
RaSnVO5e0RQiQGzCqMLCCmW98KSSIuavGjzcEtPrn1zeG4cz/uwLDLZBM8LVcMvz/Gsys6hdMWfy
VbOz2TaBK3EWFau4iJ1ycvy2LpRdW5rWlwYm/gWDhalFE5p1n12O0cFHRyInH9Py8dUcVvOTp8rs
oqlVRgsG3ZIX1ALlX1C1Z8QsT4r50TWWHkpvXh0JELTw18qF7lOyST1s6V8UXEzkOoPtliIHXWHa
62tzlf0snuoHn5VzF0WhgFoTmuuPRkBq0gttkk1xl5hFq+/nFcqN36cJJo/Z6Ha6z35fvI+FXt4T
G9SB161Ff6f3g7Gj6C5fMy03ISQDEQMW5l6SBhjygl1opO98/ck6PO8Df31A+K4EjUAkQOsOXelj
P1GuVt1VOd8VgS6eloVb9sE4Ntq2MtRha+ppvU+1utrqeVvcLWfvSrgXY6hNRRGAev7MVEX7+MCS
5cLQBebJWZbB+fehxsJpN1vaRtHvFMJEME3fAUlHmv2cuuAYnb0527nU9kul5ZfWypWrx505F/9m
Vc2XQIdA5CpGOQguvvl1/OXYx2nFGqxYV+/KerADpJjcgXWxtyPl9qHq1MaXMp2eJzyiMfH8Sc3x
A1GJqhbU85u+jFOZHfT7o6Mfeit27Mq5W/XrrDx12lXNUNY1hhCryvAcrGbizpvnt3bvkeT2tCD4
MkwZJNapcvZN60am0HxP/5SLfKtWbfSTJfOxBf32/SBMsr+fv9/HSLTZnWal0ErnDnrstorc/Ri5
/hyl/s3ff9DHI/T8ORhVML5gdYLifbgO5iRn8oO4DoWvB7iiBKOPCMX/WY33w1b88XM+FHmZEctx
svl71EDzuyANMYQMo9yHGvLPdfUf30Uwdd9S47/UEsOVhCC/7//7X6fsC1V2/bX/z/Pb/vVjH37q
Sr6Lu759f+9PL/LjT373Rn7/758fvvQv3/0nEn3WLzfDe7vcvnccan/k2Z9/8n/64j/ev/2W+0W+
//bLl3oQ/fm3JVktfvn9pf3bb78Ae/zl5p5//+8vXr5UvO8OBkT/D/+l7dP//b/K92r54b3vL13/
2y+Krf8K1+uf4ZjnGfI5P2p6/+Ml5ljn3QH607lMZD2Imt/42y+a8yskSCZqNnRubE91XsIN6veX
wEDPhQgSBwxGAdb/uArX/9wH/3mDkvf69///QwzVNTyMvvvtl28ozp/b5VmOZ6tMkwiC4kuQ9fGh
To17hAVuQZetr9Brxnzp/blX8IDIH4xGbNVE3za98+7l8b2NCN2vUA5GbTsfnKH3oPtm9/GFy9Bz
Yy7e05TrTig8g/lbrp0jBx57lRg2wqZOXmn5DqZAQdbTVo0jNBbMOjg0NWXcOrPT+CKf20hY9edF
bawtE6eDPVq/I+j/1oL926X43RK+Gt/bfmjf/8Ga7f6xGcTbS886+X9g+WJ4eHYg+Y8/lsaPC/i8
fk8vLOD379b972/8Y/Uav0KsoYri+IA2wEL8c/Uav4LtIklhJMkYGjbhn6vX/ZWRtEvzcyYanN/2
5+rlJTh+EB/xI6RS/LcW74eB8Hnxso8SfXxmT2Ap+ZGA3td1mi+xaYRTlRCaAf3L96zm0cp8s5aP
fQJFOa7F/SAW4IA8MQM4AmXgqPO4ybRxbxvJeTSZVj858L6hRN8/VIwswL8ZewHsonr6/sCbymZW
hTUaoSyQWvXdKHZWq0JcWV7TRiqRWsbPSt9rMOvgx0lyP4VD3ldZ45KtLnunxNoU9SaJfw+a1iJu
oG7syuTkJWt54RBg6RtDbIFzuNfrGnehMzllZBVjE7QtIocwKUwwbBdrKqcw66Cb0y2iFx/NO4wx
uS4RQWBHuSJ8/LaE/v/T9eFw0Lmh//dHy6/LbMxe/noinN/w+yNlOb/SKrFq8a6iTCWp4s9HyvsV
rgxzGnpNE8ep89P2+4Gg8BJjAgNAQzWp5iAk/euZUnT9V+bXyNftfz2lfzz3/4MjAa79uZv9c/1S
6KMDA5IHEoTkZcFy/X79uhOmAxOLO6KDnRN8b9a6srFFb4fxJLDZmO4VvVjUA22PYpDEUtsrKZSa
ubxaS2++JomMnede6/Mk6jwFX3/IBgspWIB4xhDgQV8wWakVcdvXHvC2KmUxQGHNPfx/ZmidqV+v
i9CumtLlkIECCThotYbVXKhqbboYuBpkvdwLPDWhKU+N2MVja9VGNGKVPZt0uQ1WSP3IWOuxrAHn
92ZTw3EyW2f6OlWyf85J4XI2bg+ony2OHSH7ycPYyy5n1ZjvWzyzEeVi5AGB80oZTJI7q4Hebcke
bWyWvyiTboXd2NYh1FIGDq5xXGflkKgJKdsOpMC0p09cRUFhnUlcHPBR2q65ckSpKwlkg2PuJEW/
0WwZ75fRO1rYqF8ZxN/YYeoYAeXCTbeAzRetbMJsmZJoLPsRa1LCgajw7bB20hu6FbJ78vbSGuZ0
36dLezeM0sbOPnH3KgzwQCN5Z2NYnAGVNofwy64S22r3DXlr0q2/ahAEDIwJA0ZQePjP2UPJGGCL
79G6cUg2u9FK/dXL0fW0HrkRZiybB2wi2qjQybzN1eIVF/FngVurzzFQb211/WLYqXKlGoOM9Cxv
fKjBM4ET+OZh5DfeFd7wtPAQ3ErJn4qz5XD2aIkfCn0pnjNWwC6TtoyUjiRnjC+nAMtErHtdZxrm
+0ybU/VtWpviEeIlbW4z4UFy14hs2dteFRuHbhx74y0eS9dhQdbKmTldWZN+SaqS6W1kZvX9Nlds
9QKlDqIhBuhNekgH17lTZppcQjMWZSzzUDObTJtCY9TcZTgBEqZ4BSy959aR22nCcr9KumImcgmz
Ok8/J6MpU5L4U69q2aFrLYkOaHXGZttYFcEHZrIOt4kq6+Xo1qrWhonSaneTtPQX8Bw3UHr04UOe
Njcour2bceraXYaTQKDN9rr40H6Jo8x6+4llawRwuVySNGyLw0Wt+l1atEhg4lx+NRIwOJEIHL4A
8ewD3njL5ZAUOIJFtYxLpXvsshj/Qicv4qAYBezoZMouNUySE6c2wsYmSLt3lRElfmWnhIWgJOMG
TNBwjxX7hXvQtXKRzrZrlHnddQsxMWYyK0cyXdSd6/Uz2ifLgKOtLJGXYtsFS7XpLjoyQVqa3zYn
jV7MMZGwdbF4rx7a5F1pjRJyShr3PSHDSbwjSCghs6R7IB/BelamOvWxek1rX07KtFkgnF6bNZJe
R1Fg+ymat6nPGK7ZkJwzeYkM3Ni1cTQwiYWqs6f1rIqJe9HsNWi6YZs3wBEp0WWeyAq0met66MzK
NQvycIzcveoyPTsyCxN7mbQ8sFY7+65KVq4Ly+2prhblWIOqhVPduyd3nfIXJHCADeBGUbKsXAwD
uYJpnX9kxVtsmsxyS5ntbrtOSxO/aJ3s6LZoK1TMVbZAOd2+1G0iWjDw8LtMehfF6rmXNYKLsPZy
dYfoMT9OZKMdXSDnh8xS+6BLUsQrXVtGuL7vu3Ru7lSeE0aJfGTRL82ducRoJ7xv38p7TFp2LIZX
XmaH3A4+N+vbp293sCbCb1fPqxG6+vk3KPb03s4tdUuVvhBGlh2xwoLWVqfTPknFfO8uXBL23viq
740u0JwONlMrs72AI77pTOy53GaaNpNae1trKFaM6GgMshbrymle9CtGuvD7S1ZPJq00kLP92Y2X
/OXb59eenX6aGKhui46fUJvEu/x2DWskF/fqXPV7FzrIfErgAn9itJq8JZ3lnoSRGm9z3quwjpz8
pXNKEXbtmr+AVLdPcJ/W17kaSVlzkOX67riw9c2d/bnQlHlPvejdO9083rWrUB4zmTZYFnqZn0P1
9JtSuBeTZpMfprvT12xSklPRuc7R01Yv0FoBPfgT7gSe4uxlnM9qcb7GWPDxqON+OR6M2ZYwdQpU
60mNCl/TU4bGcugPiEw6cvEcq9groi7uu8wyDrOzzNt+sq+Yf931TXG72GI3C2MNQZuj1Jq2etnt
qRs3AK67wTBepevWgUqZG7pJJw6q07D4pXs1GUgeUCVduwyCx8yrgaGaNpC2WWzWSusgYfRKaDL/
9Tlzlk3W9q3v4X50znGUUVy7RrDMK5Z/5L1ESYbatnJT89gZdbdVUzEE+OIZzNAdxG6JlexamyXe
kZuoBUvXvzgNOUPz0I5+PC2PuOFkXH+mTXr8zCz7i0WCOsxM5U5rp+aSs8QLhomZAl1rFeXDxOp2
2IoHxvDRuLrlzusL+wEDoDnU07V7wglHRs7oKMcWKdC2q9M0Eq02b4G59prXLGzcpvt1VrvNujg7
FRuCs6sRR1a23nboKY5KO2877N4ATSjZF6240gvFOUlrJu9h6pOgczL3uJRCDYqij6oKi1jwsodY
JLlP3NjiT013aPr8U9OvW2nrs2+Xo73tyW3wG634koEB+vDa0WTUevsVUx/TV8xODT2cnvw20wi2
05YdAYDk71lOFaneLEKar0AxJ3eTmPXeXBBXLDh3XiSM4TGzr+awxsg3EmXKNmg5yoFcr9lX22HP
85pvlXmxo0HDHdY779V1GvTJIl7yJZs5FHvjZmIwvE2mMQ6suPGuK6tvbrXOngIDb5ZQuKV7R7Kf
vk2I4NlhUjlD3SuzOSRePQs7rBfWsHRMsRuJPb+JE4O2ZUJqmEEB2xelSeOTyjS7RM1XXnklqnD2
6jH1tUVRb1rYGJ/axUQO1I7ZsHczxwspSN0cnxCOEXvR+4PjxW/Ay8tlzJj4pIq+DLCCgk8tJWJg
WBPB2jTJXuOQjuIKkSdHnt2HsTkY29YpWK/mmF7Gqmg2rZq395UsoChPSo2tod2s5AgKZesMVhtC
XYOPtCbTfhwr+7AYOQ3i3CjHjJiEvSU67Ygxk7Ob2K/wpqzJrXJy5Sqv25FlmhQXGuPbDfuith9t
k4GxPU8z9kyKV4WrySaT4vi1hHq/gJunmaOvft5L0lwy2F6+bqfeRbY6SehI2kBZ1fJUZ3Ub4vNV
buoFkyYxq+2dmLIigAgS7213SQJZOMvzqCs9QfE6iq2kdZJbmvEpdKxxjcQ8pe+5VSPoEkO+bZBz
2n7K9CYaFo2wR4SivkqlHsbrRBo1DNAbGXfnEnredHahXE71FH/hFxfXHhERUd+w/49qvz6M87Jl
ENf7dqbk+3XyDsa0mKGNZOY90Sv7zZWOulVsh3DapAizwjB3WU5sihXH0xZjuOkcdu1kYVrH5IVk
nEluHn/1qiqLQC0dnzP5CZVQd9LarL4xC0YjzE8fm6wtIpmq80HgW3rvUTKGjLpR9dbWEhg9BWi/
DHaUk6oYuY74yol+u+pEa8ccZT7uhJejN9zGZyndpOcLD9GkD7u25TSJvbS6ITw086lq2NWa2flU
ev19Tml/SKzuzfGGL2ppU3uRiwt5F/VmOSG9O/um4rPlJaJFuZW/2hMSxCHJX5xy5fRbqxrBUHPV
8owxizBNf7EGTlpJKB2lRodBHUxpuyDgQI3VNRp751QJoV/Qi1RbMa85ivcyfYS8rGU+KZzuMcHg
Iqhx2KdU1gOP6tsfkKJvZrTwYUtvh80TLLFM1V9cVOE7Ci7x0p9XBEX8YZFp6itp7e1iM5M3s3BQ
aGllc6zSQnCb9DhsS288DOq8Bpm63C3CtXdm06h+xpjbH7upZBiGiTg2yG7ZPeTC1DeqU6zR0g8W
El4bz9MmthPU4QUP/SpvFYea0k3c8019hzDv+BhtDNdJPc24uTbvU6dQ6CJC8VspMAc3RnGnp85w
Myqir32d1JfDqugysBoXK1VC4h47YBQJa2+yN8gpUYbKtYHE0Zpbz0nbYC69L+OAEy7aQBGYJvep
a/V4P3LU7eAe3Be1sT8nNh5ic1J3vZHZV7isnBRTW/GWrZIDdNQkLGvhsYukHvpCz95IpSUwb+hI
GeYyklSmGSICtiUexjJZzlTgYZ+t6m1M9Osngk5zf4xn/GGGFw3a7oOYWubVprztFCO/R5Knb0ez
NT7TV3Wb2VXfGlC9g2fgRWU4zZU6K1erWl9WjthOLpUWZpYykDIXe6Ixlr1WG5i3e+lrMWcXKtf1
U6zZZ4vjhvuonRGjzMMUcuz8Nu60oLfIj7LKroxGvSy2Vo+kzPcgKiA16sXtZLr9plFyNJKxButN
L9QNlhj9rijXmAFM4h3HOKE8U54dkQ4EqRBxYlTK+B5jIv9oZFoVulUGEIwSbsf+Be5byPgRzp+4
LDMV23Xbik8T/rkXOPSq4TQTD4dh8l6Bc4ZId0quJxxLQsKWrKusTgsZ2HXdBQCZE+SnAstFhs8n
5lwVvPmhxz2OMNdUMWZ/XarmEk+8attKkDeGoKoRkP79JkwPv4A5HW/mpVS287kPpVixURL3Fo13
M7ya2GJTvulE0WiYINH1pCKYFdJ1MSPkLLSzYMGYYmtn1nBR82BPhdQ+W+RMBQR0aYfMwn9TxfA9
APp4Wibs+pqcAd7Cnv1JKE67nZrYucduWb1Jxt68yD0JuDBPCoW5h+dNsiTHTBQ3Y7MqPrYlxkbo
5afzHHrnmhLj3dF10HI2435i1uq7aYNVX2JnzcZe5viavy6Lmq7GXaIqpD8Yk3W35uZnpsgwquwi
HfxBmt61EGKNMk/vXtGNmoHIXS56pcWFb6lUIsMgkOZONgL4KSl3Vq+oR2HncegO9FBUG96NaZTj
HWPnhJ49z/VQkuV4m9aJFtELF7v67IqJBGq4oEXto9pJnP2YYlk4QNy4r72qvjXQ5XS+yT57aoxy
3VVl3x4NohEuh9gd35a5YB+vGn3noO65q2Cf++WK+nKuTeWpN+x5V3uDQW6CkFdYJjaf1caUUNaU
FGvnIp832Hs6fm9a6SMpDzepWp9Mmv8kVZ9LS3YPLnBWUKAh2siJ2lV4cbNdZ+shIzEuKqylemr0
srkoEun6hjZlnxrplBdDThGgaetLq48yyst42Q6ttV6YlnhXvVE7JlO6XsSTPvmaOcw7o4Cguq6D
4zPjXUIP2tmOASaUA8VEjRQnX+rZwE06j1/Hphu2ZVudWtqvbu3qq9bBYcOxF/trbJNMYCTJcNFT
8WHmEmdkqg9r5qtjIp+FsMoLLl0WOqVLAtiie6Gqpt2NQzF+PdBs7VyE5UcJ6BAwBCs132oGOyRJ
vGJ4b1qxD7auY0gTr8LhgSB0Q01tK1zTZsn8JW/y2ynt5t2YCWc7geZholVNW0846H6YaD95MjYD
1VrRfjZxdbdOkKmTNJFcmLQ5SMqhDTxRamWM0nr6HotEMzKFLB8fgjGNqkUft3ggpdHQx81lkQ/x
5Yz7H8RTpL1iFuZzvfCluhFZHThHY+8gdlW3K2V1JFJNebB72pO0nftw0J1iK84ogZoM6kbJOW2X
Qt17jdrv+F7p3mPKG4A1lCdzLNttQhrM13LNyhfhSOytih4nQNgX27Gpls+kSNB0Jl4Lv0gk5hes
hLDzrVf3xYUVGeVSDLuzz9jO7kS9WYBtnkp1WKI8MzEWR5CrvXmDKh57V3Znsffg3WrSVa+aNVe/
CI/oNmt026CHUv4+ACcB2C9JWOdQd4YlFxtvAKHRYxYlPvl4YiOfeh1EXl/Ged8Honfqi0T2KIcm
/LAzb/hkQMy4JDC42Q19R2FjeXP9vMyzeavP6uRjCDB/djPZs4WY7uuYrelRKuq4Kzi4YRxOi33b
WUp+N3Yxm3BNaPNUnRttsSiHetbWsMPpPDAlh1Cd0jXj8y5UsjprzSWnyc2OMh+yV6OYyHfn2Els
f9Sr/LpvVyc8e25J3+4yl+KhdS4NWymW47R6mdymNvzDDENERe+L0JROZ/gEqXPokMdyHBSv2Zsx
hF2eg8a7EjOCdtC24qTJInkp9UZmfqlUmd9OKyTP1B0/VRpmdvHC+d+Cud2biR0fPXtQQuJ49Y3u
EQdUZ7gVDYZIqfUU5X3AIN/X1ey6Q89yjcHvfKhjZFl2UWfbWGvYG4v1hH1JsoUGNlzkThHfKNw2
itLFu8YtVAPgtF2U/KU8yViND+yt1WUKSSyqrGa+4vHofQcG/Rt0b9ZR8orL8qtiqXewwfMLQkA+
9Vp8lxkr9dCojucg2Dl0WCZuqr9V1TAECC+f8YOIyhLjgxa3/CPgIvpGzdSpgvRQLZwHe5JZgNum
E6hLstE0/LAmUzVCjachwvEgtChkmf+kSYA0V8fIN99AkEeF34xs8XKiwFzkYayT/q5VcJMwu+I0
pkyAh7ZcN2MupiDF1OTQGPoYlv3ymIjhqW68JkitISJYelPTjfparI4nTQNBjONqxwMOC1dT4pMk
zBo2VSGOjiqc3ayViDP1iXLNcHFY99Ar6Xmf79FJ9Ltl7pbt0i4lWRHFoW7j/kSblMMZms3X0cEh
Nk04+bNBvzHqZto1WO2bo5EFZHMmW9mu5rutyvbOLjolWgsTaNagkVoXrEwMJoU7WO+uT2xIgbOJ
pUf0Vh7Q/VCcJuGBvVY91PnGEnSRef40qEUVOql5zgvrlVPWKFpOlM6AZmRovSvbAeL1svG+ykot
1Don9pWFPIem7zWMPoxy09gxPpg96IEKlTDsjO60JlT0XQl8OwxtgiGuXZ8EWNLGaSf6KIMmu625
9jAAkK9pysH49pexHO5nsdxi21HAvoIqQ91J1dc0+J3QWeleOkaNpToBjrOHeNDnsHOEvJzyeq/X
+SfZJadRKm9yxKhDyfQxUhcnu8Tt+kZd1MQfnR4qnBo7uxVbi1DFQZvIE/fVtbuWbkU8AfHAXGEA
TBPlpvvFSFyszs91e6Vv0AlQjg1VpMA1uEGXzwKYKiBpQw062okgXxVCWZVR8QvPwNhlntyrlIc7
MHUclse8qPZu5Vz0fbfBpfdpWlQLN02ygZbGDdArfupIRoxoH2LfZjy0acy121iF3TDdWNWQ4cTJ
zOv72co531owWWHYF8IrSI1tmRiINMXM2XDmaK3mDBqp3NilCbqXys6vocL7elsY9w6+KoMHTKcj
VwgSxZk5MdUjkpwhyBd3CskQ746mOz105B0DbtXqppLqU+4aWKcYxbizB+++tim5mt6YT3qKA3NA
L7r1DGkcpDXcIt1hOjKX42UJMm6AAigy8uo521hi2Xj6+Dym3h3cbBYaYT7s9ENY9HrM3ivd/TAX
6j3lY77NvC8rcgrwOwHoq3r31JGfkmy+otGAeGnU6V0GsWFhnnNJAIi6GdDynkxFe3NiB6BJhiqZ
IhqZ3VuvWcVuQkd9MNx5y4lZsqexJBwtm/CuoQ3wSrEpTfk29tU+JbKK7HQTIwH1FuOH+pAnVX7R
VnS2nobvpideyJ0F36roe7QMS5s0Njvc2JnPLzHHhyJcgZFXfqBLSg6To8qtrmhfSk3eE2P7gk8o
pGKpaLtiystdBZc7LChYjzgGWVuDUu1CtYs2pa+edl3tYZZjr97VYuhvRjWWd4Wqz6ghiWayUonD
lNuMPlKuOkzSIQ1o3tubZNWXrRDD54zMtexiSqYwS+/Z0qd9WU3SN8gf3OKLzGOB78OznKUWDrVg
iatdHlB37fspz/lrlDzsrHFrCELlYCNDHL3okmGzGjNs3Hk4lMVwVQ8swMyKi41W5p+X2rzheu9n
wySv7rw8C445YtojUNdtV2R3cwcRNWf01wwivs5SfmgcqmPbdEuodPKWSdutMbebQU/3krDdSse/
ibMm0qqRb9jI/mjGWJ0N6fXgaY9KwqOO31RRGCmvDm9FSWhsrGivXaXuLZ6GkaWxnYb8JFV3r+ju
HQIZWMxmdZi75GAZRQQRw1+9QidDqNZ85mvEyYBQhlgsHUoSoegnG/sxbcWTleOv5Qr5uZkVSL9p
YGrdndmkS9Ct2n5iEpnSLUbMeeWTuuaXKTkxCsGuHFHhXMoHNcULmip2I2zj0tBkF2nLou/xU1ou
iarY1X0WB62Lk2xWVTGTWWZdOrylKZlfV7hWB6V1i8OoIFPq+/jJOlcWlkIFZZdDSH7w5Msh6SJs
sD9XqTpF8xqfdNoWIq3VqEXugRvYCgQEMUnW3tWZ6r5xG+eQuKl3bDoto8MzhPMJQMzyaQtRncT9
dAX18tis1HGIafKosvtsA9Qgn8x26a9nx8wPRJ1kJ09ZJUiCk4Om2i1qCHsLzpLt0w4bJqycRp5c
Z5CPZpNPr2ZDwd7N4C4scvJ3MtuiW6euNmP2fImfd6R2rYxmSjmozm+2PZpBBZWPgYw6hLO3YkZs
d8x0K7Vjngf0lI6mExncGShr6NE8g9Ob0oTIjNDpzlJJkOQENCMbnbvMVYsdgQhjZHbDF7MoQB4Y
UoFZwDvP9tzBgGoQG4JlEGEz1WgFB8s66FN1q+FLwUiDvLZheTRjcWgccgsHVb22SSiPdEfi0xM3
j2U6XE+j/sAotMAUmPm/clbmNFrS7sXaLiG+FV/apNFozCHxjrld3w/16BxcM7/FxHjvxp6xGRoj
DoxZW/zBXG8w+JNR1Y71oR3X0C6Xknm89nns3S6YGonJGeB8Z6rFjcUddZzC9onWpnBNnO3CYNR3
AWiN1IOQXcZFOLvxZVElt44AtOickQl/erbXX3djCh+H0KFNPVjPnas9D+NcBi0zxWiEbH/2zntM
6uGLhytpE3uMUmwrGs0kYx0b1+kwyU1ddoyCSvULtqDVTrHdCkY187n/pu68miM3kq79i7ABb24B
tGeTQzOON4gZjQTvPX79+4C7EcsGOxof9+7bDUkj0WRXVVZWVebJcwyYtrg6yJvOnEoXwZhT1XSu
3/b6AWWtn0JOMSJOZK6KzX0F7eBODeDqneryyfQkntzaU6Mb1YM/QMpZeYN+V+UqlF8N6e0u5VQm
fCpHM4Nzt/dzlxp0cGy6UN1OUkm7Ssy1nfI5yXSPR6iBYKZT+eY3yYrq+6yItTPtO6c6q9uNkfko
aAwPkYobivNB4/HAgKNkk+ZQ64Xsji5WKjJAVHBjOXroRQMxrFqU7cgYMxjRwnjbUrDfBHQWoMQn
B+y6MTwkJklrUQdVKPAssL2ku9MS9bmbOn0zaP1jSfeYDTXit7qmC1LzC9o3/Tw4hJ38C7nzPVT7
58bP0s0oZ8lZ9NWECyiUUZLKQ8UYFV43qWBkZHF52IWkhWFsHJRvnVIMCZhKv5CUvycZWWZ3Jnzi
FTMleXdQcjQHT8Mw6aNdlHWinKnJStCPaV1cHWpTkKS7sqgCBKeSqqQSVfmCEG212uqR7izV6ldE
lyV5+qaevgek6mA0IZVU2DS5kCfji712bnh/5pvE1MfgC+e7Vz1UQj7+gzitWW0otRfk61O66/Zp
qlXxNvSyzofPh1JJ7qQ+bQVupFWCdAf6gwshYlfBz7KAPe2+oSmweJIpinGbxu/j8G6Aort96irP
4uLqy2WEqCIcp8fMD6x2a1HuJnmvWUDHaTHoRNoOxIpacwxXh3Dyyb2O9/3gMTjPy0lpwV1QN24E
L4Ek21bXSeFgV00/qD8ytLfEozVKE2Rv0aBKdJXq+PtDCHgCP+5TgZ4WwRzdXorCzpZS0/oCmsK8
R9bu91BqX0za5W2163Qn0bNw18R1/2QqaIOUUVHuaw+uZdyp9V/TqC++0FPcIQWZNZPsyCJnqSNm
knkA6PE0dYb2kvrxD78ytnoUkACXPEdO2w41GeWL2ad/FECqAggcFFfGSn2kcJ4ffcEsaNAeunb6
poataf7TVfDPYr/TT4iEfe2LBk3tEk1y3/srgFZylybGzoqqXYGsCMX6O1TLJNeLpIZeiDykFBJM
FGFCso6GvKV4kRzqji9mdKsdpDRP3Kq0gP0YzfCtnLR9UQ35yWtkHm9ce099OtJUAc3DKdWCwDXm
Scq0TCH1Xe0qQckP9WCNu14pfmeCeR/ItBjKYXnsaRTa8ToaCHBTObAttWAj+MRRXYZKD1UEamWN
IX31aoN4PMj6OVFF1SV7OQJliLyD0FXqd/SuIcXtp+9FE//JuXS4zVDtonry9kZRIvvbWJkTwiv+
PSusP/JoRoc2b+9zo4p3ede/BEM4nDoyX49lCSee1hvVNgrF14xuKycMak4ZBWZyexap20Y80DI7
6KL8l2HyoLWmaasO1MmHoD54TTBsMrBrPKpKChHleKRoRweSxSGIuDgMKFI/7hI/gUDYN37A5sZL
OauHR1/ydFvX4CHRZYs2UMnzQxAN1tk0qic1M4sXJAdj8MyT/gimz9rTFG24FFfKvzyY4uw+tHya
NbWB2kwt7esOjFeFjIoN1Sz1vkr2bYXR25yzgt1WZXZgt5N3NU1YqaXkT0nhgOT+tEHerJ8eTHkU
nQwlMNvTBNnuvfhnrPP+rEOOtlyOnuOoG9A6pQ2OMuzzNKTpGeEyyrpWyW1wBma7tDwO33JVSbnM
gJE6UvBGVw3FDUSfSYuip0av5vQLeJj8OwGbnT/OkqHfZbL60jZLpAG0wAg/xbYRYX3UorT4PXXw
m9TQ/5TanZqkU46GoPo9DqWQCmNefAXZpp0APbaOoFDgbKfqOM0hC/yrF59VE4Xlnl6pBLigQ7cp
mVALedV+vtxItTDtuXNE36K4CMA8BYg2195wJIBxsTa9BILIAj/YZF7VQxTUSty66qwvxCMtZ+w+
pWkH8w+Pvqx2ulazNubgZXeVRbu7WvZH2EDVJ0HT66PZprI7BIL+hU7RcUtNIrqfSR6egiL7S658
+cwmzoCsJ8JjHqePAPGLQ1UJ6jNlkR2p47+1KjJdoYrugKcTCidVfSxaqe3cUKKbZdL9yAMDFEzN
ydT9V6iAv1J5RO0jhHGjFIVD5PFElsPwaYgp5KkjuSnO4b1ZKsLfWQnGILcMpx7zXSRnuTOUU38g
Qmw1DVCPySbZpEI0wniZxKoraZ7EyazHZ98QnzuL2p6YSDsqX4Utq/2pUBv5INN663gglZ0u7LeT
ib4clc86/AL1dcd1PqMe2QSGDYWM72oABL7KRWPc+3TsQNVR1VBtR5Xo0JTQHKQgHiGLlKuvUxR/
U0zIUfq2/MMDqHkCggfKIe+fA8IuNEr5MPytG+oLCaJw21JvoVL/5Kdi4HiVZXD/7l+4gkZ2KhIn
6Ofvt3FbfJ+s1CI9m/RHrxZZGqmhJt7r2fy66KseJkR7HKwmuvM1TbMpoBtflVhXz0mvJVuADOFu
sOQNneN/RiudNnMqH9vkt8wI+dwM8ctNCr62uTOCMlO3siT8bkWI/cgTmQd5CMV7sx1Vdh0ehlpq
/tJXJtA0Bb7HOtL0vQI6oEfcks48CSXC+ylvXmEZ7eem0HiXRPW4SeDzO1GMrO8VxNnsTsz+ZPij
W7RhfCorYKs2/Ch/IxwHUqjc9KjCkNG/G2V2mlU+oyAHnI2ixT4tuztDMFzJ6oJ9qgDoUJpJ4jKe
hbBjiiGuLtfcfyBvEvR8W1JoqEH+UHo/Wq20bynJyWOTuGndOl0FIqKOpGfLb+6NtLhL6fQjM5Z3
2yL1AdiqlRa7iWq0G3+yirsogm5grKPA1kAquRXq4E7s9xJ6d15uo4br7esK0u2WxBvjBfiFytG3
VKKbKzEC0vnMUgyTLLDeKLXbIXpCvfOb0MQj9S2Eii1t8OymHyeOeu1LnnbxKck0alpUzEMvrU9C
3GdbwKB7SnWDG0hcyfOcRKUSiwjJxObPJBAhMh2EvxRpfJ6KVnYa0u+buOru+p6+PgGWhhy+U56H
mqn+PSefD/0EvUbUqObMFdtsYq4Kdi9N0yFjss5e1ma8QD4Piv9/7JH6/7fdBKT6DUB89YtKyns8
vML3/wcPL5v/oj1yVg+A+VKEAIauuf80SBnKv9DXQTkIqqQ3Ak6+9B88vPYv4O40f9BNCB+WBLnR
f+HwivIvQ0OhWhRBSImzDvlnOqTmprz/YuEh7oVV38I+3YHKjL2dsfLvWicVwUce06/gwdUauE6n
oGmqHdVS8l0+15o1XqiP5uARo6IBpJBWe3prLs0VggEtdKNCURHXo/ZnSGJpSsgthJxAvgrM6K93
K3GlAWyG8l8OT6VPZyZmQJ+NzumFPZHKM0l27n+lIILHpwH4pQz1aLdi5Y3Y/J0d+oNk0aDWT1PD
zKzygehClySecNLj6fCwfdi7261tb0/n7dZ1t2eHfz+7/N11HXvPn9zzaXuwD3zP+cy/Hl2Xr+3d
I1/bHPkj3709HB7cPV8988MHvtVxDvy27c7mV/Lr52/Z5vz84WX7cDjw22x+nb2Zv7w9bJ1XvoWP
YDvzf+HP/MvGtp29s8cu38tv/LJ74NefXJdf9cp/OWzszYbf+MM924fDi33YOPzMZrNxNo7jzN+2
4ef5ffMvc+74w5mR8ImeZvO7vXP8tjnO37o5HuyNc++4/JlR73c5g3f4dNvN/s5xtofzdv6gfLYd
P/nk/OK37vnW4/3zfv88TxMTNf+0ez6n9mz22eE/316yN2GmGyu21NJOo4rsSCQ9nrcPr4ftC4Pa
OL+c/dF5XrG0aC/Xlr6x3GINjyK5wTe27uOP3w++/WBvft47or1i562X8daICELvt3Jd1kVgzHZY
oh+HpyfW2WG+WZL96eyeHGdFB2LRiPtxYAuyBk9qymjC4Nl9fcFbWKfba0Scu9y+H6Zu3t7vohOq
2IbXhVh4PG1Ps0Nvz2//558Pr1v2xgO+en49b1/PD6XNxjm/vrKW9t0Oxzo87Q673W6z293Z93jY
0Tntceefd3dv7nhnO/d71pudx7ZwnceTY7M/N8dH53TC+477NXKLtdHMwfHdaFSRvlCSBo/uD/eF
fcOMrXm1toivHyZs/gjvTExEcnAqxKHt64O/YVuy3R/mDc+0PfG/g73jT/Ou9m1GePxnTy3c/sfd
7/f/9Pbj85qLaHOAveWUiwCcgmaISD08EqVeHrbOP/tDaG9323nSz1tinPt8nsMkC8NCbGxioDP/
q/uwfXFfDk9n90dObNvZP06/t/wChvKws3cvXzqmzyWKPB12+N3miJ8X9ub+V2Qfn1lql8Zz9xGH
eLXsr5t7IsnWtffu5pE4dDzPAea2q74Rk9wa54IHAUzyoEh4KgH7bP8g5nY2n/vnbms//TsyMzyC
6MlxT1s+xIa4e/sTwEy+MtXz19+vvTH2Yz9P9Q/C+5lZOM9x7fzsPrjO6XAgWu9f2S0EayI+p8Ru
sykJr9stc87Rs59PAfcHi7N9dQ8PDwRs/Obhybft73jRljXhlNgc2YU/iNpH+y2WHXaHh8PT3wff
/vtp/qW/Xx5eQ/tlsn/79oFgRxx6eOJf//4bbyTm7537Z2Is/3zcP2+e9/84hPz9s/3CKTLYtm/v
2Krf7+7vv98f95uvh+P+z/MjJ4XzyHHgbDbPrv3rjoNo/3hyn9mi9uZ4vCNmH/dMvcusvk0zI/+H
6eZwxSJny/7MuXw+OfvNPVv97Ru/PfOf56Dw7J4ef/zAEZ0/Kytye78jHXa5ICaFHMHgiOGUPPEX
vrs7uxx5bH3bcY//PuScFT+ALe+mH8BZc2k2hq21yzGLTabj/MD+Z6vNVufTu7TZRfbv+awnXLIv
DjbfSHTYPs2nMgvNwvOnJ37gYN9zIdjyp/lnD4fdPf/cPzNp7tF5fLvYMK3b+dRkR92zcw9v14X9
8ciGnF19O/vgw3YOp4G9x4WYfqL11iUen+ZldPc/ztx03P2Dy8/cXoD5dPjvnqRFm/usKUskCGS6
TsVln2c3TZYvthmgQlno3LEpurnzsNnctnK5yv+xQv8fxKKztJO82Pm5VxeeqaS1DZONtfFaQSMj
OySv/kBRA9iF8CkC19keLTRouiB7qkIFZixO3USCeJridUWqzVK3Iewe2yBBQ+L2qD7OHS2yGpyq
aJDQx77UZJRaEwnBmRs7UgP5uxiW6aEphs+JJP57LDT9QmZDhy8wi0XIQpRDDBrDglk9VsHHBOC6
WrrHNAgtc2tE/FMq++Dl9sguj8g3m5IIGg8CM95RH5i2rEwpixRmX2rJmXwUIY13uzqOzmJL3+mn
TfHy451j0WjME2HhGnKRkghsAWfQIFWQWsxgvgvbAmbJdE386KMX0lRtQcNjMI0GL8PLTa8VemYK
WUoNPazJQYeRvif319zBT2U99FW+pvR0xT/e2zMWsW1scgRaOuyR75mKfYrCPNyGnR6uXJqurJaO
5LMFBpnh6R+IfVNzGsOcPDOl96BzomiKRlDo7fSq+F25YuzaJMJWCKEv73Joi+evvztByS/rZj13
TviIELltV8n3ga7TQaRSstEHU10JUFcHB40CFb65KX5JGtip4IKbkKYZKWkp7VmRvAkb2bD9ECK/
z7uiLoIMYDdLXN0Xh4IkaFosDDAhjZWYuNTg9fs6mqhfpX61ssEur3xvGwzWlf+aWrxDuskoqlpi
VOSnHoLA8KmnjOU3A45xsPhx+Y2M44/bo7vmje9NLmJip4bC0McIU0mBSJ0fxNg2rBt/ZTtftSKh
FgDzsgLNx2I711YRVDA6A0oAlPolzqmyC2amrNCGXrWCs7OZdahJzMXO8jREZoIZmAHRV2grQ65v
wy7XV1IW11xdp3JIUgp6E5gaLl2dDDW9qiUNakJlKbpjWkl8TKCw+ydFKurFIl41K5vrmrMzdYRD
KDIhgFhYjARKbqEOh1tDvmyXdO1PGEN/y6VsbD7vDOT2RXk+ueD9mT/Iu10Me17g99pcmvJovOnT
2nRVFDVXNtTi9Tu7OUkd2MYVmK3ng2QRcQPBDJHqAbVUKpVCtUbpHcDi0aag938Gayt2oWs7z4vj
HUVq+iHKLqP9gPaslSjy0WGgIVch14bXYv5Y89ffjZdOKh6WlOahfW0SGNdrlXJhoMCmv7KCC7K3
fw8ZqmzOzFmoFLbMS0vApMxAGlCeC8IgPoqJ3G3LslBe8q46+7pAQasu8k0VA55SsO8MI8go1gB0
vXVoR6FcuQp9jDRI8lJzIw8KBZumLD5PP3I/QrEUDJNo0vHa+/T023IDDMDtoXYCcVB1QL/bJl3j
9f4457MYMNo/cN7Bp7y8Ho2yMgCC46QYQHlCoA/OdlLoxbrtyVfH987KwsXGrgDcVBK0edZ1tN0l
MqV3T9il4H1H62cON4h72+LVcbHATJwO5emSXR4iikzhRlkC1QPBL1iwjXS0T63snY/Bh9mDlJnC
kyKRFV+cs1kuezS+N7QM0nf2lJsjAO64hvwOJcbfTUiz6e1RXZtHXBaYHrYgoV9EBA9t4DDROJH0
qEcaqitN4SR7IpTiZlqf5W60GnfwuQWujHPN7mKceusPZUmF1k7SrDpFfZ4figAC2agVqhNs0PSX
0AmwEv6uTe5820Stgwu8+kaJ9i4cDIWZlrQQMbmhpP1ohHZoN7LVzRhbKDnh0xea77end56+y3eW
NRckFIUnEMfi8i7YwjOVabVf0g5YZ64OVNtV0qgDADt8/trJVZobDKTeEOUCyrmMQAgNTnGvq4U9
9m2yAaLTbgfKnys06VemUFPhWKb2YkJCqy7WDaXYPFflsbAFo+h3SkxfUxwZj2IJsU9SrXEpX9lz
F9ZmL3q3YL0v6/UAKsUWkRyUHCUErOd4cgWR1e11mu8ni3Uy3tQI8A6YMpd86OzjMAkCaLOSTqyP
gSmkuzxLRUBimrkpDL17oW0PUjH4xoM1otArW8GC3limqjULEimLQRrguiBN5fSnRdV6BsEiP8Al
CVuSrJWHvNKRaS0CT1sZ8RXPhIyNhzI3bEQe5MUBMct+NnS6cRWVPFrPwcbZBbTrdih2a2Tz1wb4
9laWuMhbHI+Xq2gW9VirPqB3uo+7k96W7QGZHO0Yqpa8bzyjCeyEdriVCHNlSUlxkHfgIoJk1luV
453vVEEpT02DVaXVZd9OoN91+zCvj9BFtfeDmtMTYALyLKH0WjH9wW3nQ1dXZ95V5IEg67kcsIZa
VUHfNK2JtBnQYZQpoA2MboVX/cMKYoXj1ZrfZFy3lrEFWKdC9xM+O4UNkhh1G00uT9xkrxRGtiL7
eG1ERBeunyZse9YbR/e7yaT9Qg21okGhlrbzwi5bYXrtBBlm9dv78OqY1JnvwSQzoC+DWDhFhdmL
LXoeUjxCozKqJzFp0wNI+nr7eVMG/i8iDM1BayziZdN7WZ6nKaZAT9ikPQQXOOPPIBfHlcvhtcnj
LsQWgFzNQpTr0h1KOFPCQS4Ku1JFmKQF7rpBH5Sb2+O5YmU+ZjgamTyo/hfP2No3AuA2ISEMJjSg
szVdbnlqrizQNSu4Nj4wk/ojs3U5FnaRZPoJOJAeCieHUr3wu2ut7NNvcktUyFBqqjULw3wgOzfk
tAwEHyyTWrbelu6p2omVLnJIh6zUYa4O6J2l+evvPBs12dKbRgDPlt59gzuCDlMEIFZ87cOpyXBI
Tc6xj5hLef/SiNQMZZpLAowQei7e0SVePqdKnx8s6AMmGzaEYXfbGWbCwMsDbbZIS94suSBhdeHd
U5lESV9iUfUtJrCUAnegb8zxLDgA7EDzgn02dP5mDDVrl4ml/I9Ax2etwR8RKH38dPvjXJtkFhKW
QoncLHCKy/EHIoU3cFBAwI3g1WgFYYNsdrdyNblmBI5+WTU0Xp7kIS6N6CCMw7pAZ24IK5ne/T6C
E6amz0lf2QPXVhOucfI4KDxLoFEuDXnwkojKiHNmUTY4AM5AqvfCFhD4PmuEccXatWGZACcsE7k1
gy1+aa0dYMRLuxxGT8i0T3E3loeCCOp+foXQpkeQHRJI4uEiRhmJUSmjTzSM6rS6y6FGBWavhJ9f
IqaNBxTRkIVazlyc5QK0WvTsj0gn3ye9pTpSqAWfTROB/YEKkTyUwrvGfCudv9vS5tRBazX7fhwq
6TkdEcKjTdFcibcfsxyzGbBBcOSSVFaleeHemUnhxtRE+KyAB3vhnTCaCiwEyREVFcvWxe7e7LUn
eq09fN1AuziujrpVFCtny4e7FR9C0iSopDUyLR/43adSbK0GYih70jtZ2jTgobMv6oD29J3W9r1C
i7eVoHPSoUa34phXtgEvAXBYMnyDXLEW20DIA01sUxCIYxop8HGIOuB9hA0UFb7dtvb4+6d9lINH
Jv+sIO4IDPtywlvZGND3IYqoQQB6vlaqrZFCXHfbyvyxL54C6EeQBTYRtYAT6YM0Evlmf6gMlhWU
pk+nn5EfxmwyaEe3ghUX+jiDmEJAdtbUNkArz19/50HEStopNGYwj7VQcMc8KU1bBDfy1aoV7U/Q
p723Mrp5jpajY+fNWUbCF8K9lyaDGLC6XyLMUWQp1G9Aur+VbT/9LlsjcdE/kulQF4dTESj5Pq3k
+vX25H50V6ijeb3wyuEWSVS7NJ9mJUpOfZsDVq5g2dGNP0llvGoZyanSohunVddulPMuXA4YX5nX
FFFSdSbdfT/HdU8PkkxXk50JMg/WsoXAQe+ylZWcw+PCCiKykNnC2j6fPYvwSfc6CLgcyiJkJSok
N7Mw/FFCTqO6FVwZX8q4g70jNlEotI0kQY7l9rRe8VmET7jKcv8jc7TEDtIiYUAkTe+gkHjlVvNj
MMqWJwUveQ0t9IqxK4GPMgnPZHjryKHwHricUrrpYxW6Uza+Xn8hLsYvkgfevlMreuDVOtCeYyXl
mUxjUN1sZTpzDBsNqBJKTzVbU2q/MvPUYsFnmlytZ8Do5YeRkxquCZoP7biE3oDcefO717nLZ+Jg
2clIA0JN51rpB58+ypgESuhkzcBqUmG8tCvSlKyVdFXY2gh9NxR7njLt6KEI14TCrq0tjy7wpwpP
SUmdv/4uSMAJFnmgTukLrVvvazdGirEZJcs7NaHaGrvPO5JFyorso0Uj/xuA4p2xBmaqAKR2bqNj
Ix4LiYadHtoXlybo/uW2qSvBT59NiBQTDQp9yuW4JE/VRiNjXEZkeH+iRhq/mo3R7eIsSfYUM4Pv
t+1dmUfy8yCOEXSCmn0JOUlUIUzbMSeu5wZtHIj9wJkOo1HOz6zskCumZmkHjsRZEJ6T9XJooZ4W
ft1EuW2NauWDVG8hLdCmTDlIMj0m7u2BXYmp0McxMKIcig5vpYl3axYNKP76rUD3Upqisp0HNdyU
JUU/x0Oh508zVjTulZw1Ky+na3ZJNWJSeQOSLHZe28D7C0sCdntaQdHwC9V7GpjoFc3C4Gufq/md
2UEJfXu01+bWIO1BqOORqy3VpTuDrnSU1Ah1NBS4XsYuL2IYIQ2j1lfSOFc81CTOwehPvlgEkH65
jBN8c0YHHY7t1dNE0/Yk70a9M/dwl0Yu/MrCSpLl2tB4Us+lE3LFPBYv7cFp7ZeDif5pDovuQRYm
2U3RzX6aTLQLbs/i7IGL8wrleoU6gwGUniP50hT0mzKkoF4Ga1KY3Kv0LLsR5E3b/8EK564ma1QC
4b2/tCLCu5nqGtGkpGNuU3qieQpQ3fp0HuxNRJKbKJpfGgppl1ZgPyZJOkJ5AZfXAJOMSMv3Xo2o
qbkjWn3lSoi85hVkp+Z3DJcKBAcvzYnipFdtSNxCx+G5a6bHFBYaete5vRglJHq3p/CaNfJ7M3yK
FDHvuktrRYbUqoJkoV2NpX/MwkrZIrhmHMRhKGb5u3ZldFccg4hMFnrWGqdsuihFx4ZcoIkEk17f
FQU12UCE8cfPJZprbw/sirNjYk6KkZ9VxaWq4FCoEl3k7OOh6wx4mcENuEacmyE6aV71fNvYlVlk
EilLUmVHf2FpzBukIWugsLF1CzU4l49T/pVVMxMaqmUSopSdGnw+OnJikynlTgJ6e3lsT7k5i8ii
iR518FXEgu+qMgxOdYvQqQotqT0McBvfHua1OeVSjVKErM55pnka3p0EQRMJRSogtQYn91GmkrhJ
UgXOcVVeS66vWZrPhneW9AJIGIgg9A3aJuwOhGqIYjPYEyD1jguW8vbArhw1ljEXRee7CWfKYmAp
ggBJAF2a3QxTs5tGTfgy6Z4FO0RdbgS6nI9GGXrf/wej+hxW2A68lhZGq9SCKcZUMgitmUQEReOv
6ah/DdCG3op6qWz7OlBXbF55nhH4uVWDTQWyoC7mtTanvI4UiGt5KUk2RHpHC0KC76MXRH/lqZK+
aqlYuZogVge5H/6jkYSy0XVNqI936bkiRAjlRj1LqC42v6jmxqAkUCe1xiA9tnI22klQ+b8Er2zP
kyl4mxpC/7NQ1Csn38eoM7srO4V7NAmF5XGUNaoVNuQnbU8GNEQ5w99ESiQ/3l7Qj1GAV6dBHhJI
GXm05flK82QbhsgA2lyog1d/CrrAbRA4y7YqHNevkNj6v25b/Dih8zuXlBri7jIl2Xnc77ZJ0KRC
IFbcIBDPQmCwDDPtiwUBim9XlFS2mpLRjp35IgTpMMevIRauWX+7xSPkRK+7Nn/9nfVOyMVQghPL
FuEsT1xDYGPavQaTvzOrJUt2CC0++kiDWMR0tgvS37dH/zFIQOmOI3NKkmsgU3ppX6cawTWZICEP
sXLgr19xocJeH5jm9tOWSJGSGaKM85Zgv7TE20G2poRTMvMsI3OzyexH24qp52/p1R6DlXD0cZcq
+JFJXOeeRmBYTGwdCVCONjXHCaShfzhAXHiqYleKPTJwTZbv0KUufxa9UeyiUVG/3R7sx82CdVLp
gJ1FQyIhthhsS9d3S7cvGlJVdJIKHf4T5EE/vSVnKyZFfio9wEsXsYAdYoLQhlaO1LZ1jEb1vjMH
4fA/DMVEzxawNgwLS0xNDc5PAJHGRPZT8QVAOoz6oSh2aziwKzuf5LZMqtKwgA0utXOpnUJgSouv
7aOx5FolbY6WlPoHsH7D0TQh9rs9riueTw1uLnagkMbraHFrq315zMt5iWB/UTZJZyb3GnmvTeoP
6pfbpq75IqhL9NbmhCWY9EtvSKHM4L0FE4hh9PVBjErVIZkwt3/3yaGoKxHSxkZ7hLug+EkPXLGy
Fa7EGK5xTClZJ8DwS1ywlsSQqopcviFyg7KiJKP4RYUsnzzmYFQvsixonQ1Hdvmihv5YrQz+472A
GxbtqxR7yIDrS7RUDpkW4uoJdbUpF3+yGBA8ZzKb0WkDP6mBOcbxky8M2v8QcDAMtmBWxlOoIl/O
ehOGM2coj4BRKmtH4BMeYGoKfkjwSK7cXRfbnZ2HuheIQh4AxHBudpemvC7IUksdQ1fsa82VYF7f
SXkXrUTQZVLvP2ZM4pkIeQOP+kszKGemYqjAPRlRo2gsuNLQghI2uRgJTqlDyEA9MTvGivDFG7xh
W1LtfPTa5pPu/OFjLIKbWoh9w+U2dEPY+e1Bg0Wbi2G/y41UcWNr2uQ6OkfsZhJvABk3tzfTYt++
WQfchyQK2ungYxeBvYK8PIyMNkRHxW+PWqmPG2iFYTcNkfS7berasr43Ne/rd4ezPinGqKVd6LaW
FW4aJTFdeajzlWVdBL63AVlzYtjkNsfDZ/76OyvIbsRaEEaB64UooB0hvVE9px4L2KqUMbLEZ6No
vE/e5majoOip8tFfPvfiL2ZRGdUSTTbLd3sv8M8NlOpIg6prOe8rQ0MIlcMD6Az/W16VWxpFPIEE
k2sNo5mekDJQYvj8U0Pe06pf0/9jFET826u2CDhvQ6N0OaO0sM1j5HI+c8/wgnCE8j8dRHhGswhm
j8kxprqXKkSgjAFlVJgv+53fllTbbxv/4DLU8/F9cBEA7Ym1iyO5QiJCFbxMRQ2h8fdi5Y2ODuh1
xcoioqs6WXSk00k3kASmFryw0iYhzSu5LDl+OPqdM8Jj8xCVg7UR9EHY1COndZpB6QPVj78Szj9s
P0wjmjlj4WTKKeoi1FlRLnpxlCqOJOaB9EXWiq78FkIeLKjoMBh1s1KNumaPfcGZz10OqPpiDwaT
msiegJbGGMOHA32n6UL5kDiwIFYr2/2KKXL3Fil8wE3sw8XQCrq5qhg4DeKCMKB7ZTa5A+cyIQ1B
pttusrgRzAsICoISO38ZMOUvfDSCG0wa2p5R1WJ+Crys2AneBPeXgExM01Hj96D6dKJ0UO56RetX
FvHDvpzNUxrhUgdyB0+93CKyYFncgQPZwUnNnTA1iMTrFYlpEcXIUs3Fx9vD/bgrFG5YTCvOw33x
rff3XYgr/AGhOo+whraFimZFBglyGDQrk/pxVBdW5MWugLLYEsoYmkkq+sas3QLZzQDqTgqsx65T
tJU4c80c2dkZmE0TBeO7nEQtI3cawiLlEsTELNoW0IiGsHdqCcS0cNmq0Boiu5JA2fj52QQ4RBqA
qz+J7+WWINUIfl8WYObO9Z9BTBkzrz8JB2KRYDrhaCCjQwWIHX85uiQfk0A3RdUZGc5PS8wzpDqy
YiUD99ExaH4QdTJwvGS4iy/mMIJSwEeTBz5imaqPZsIeLQBfO3x2wrAy54goiZKYWqam6lzpg8KE
BbhQZW5mtLsiwFOv+cPH8KETEnni0p5JxVWfv/7OyUnVe6OCBo4rdGNuB4HI8QZR4n7wKNbfHtCH
I25GNHGnUni80Ci0POJQc2XVoOV0S9rE/priNn3RNL/clhFkTLWZI3ZKEnXF36+NDySEQv0WWABt
r5fjqyCy1n00aNwoDEpKxsDYaxlxikGQ+pWdfM0UO4rzhfcKeZGFW2gJ8i60fVHBmZTmoQggN807
U/qpAjD89GaaO/fAIJFRn9N6Cz8XpzIci9aMXWRs851VJ/9Uir4GPfi4XvgD5Qgw//OxuYy3tSLB
GkRXKw5ojF/bfJrcSVCDO3pe67MYFMk5m4RqrTb2cXNdWl3ECU8fc9q1vNBVpA4m3CJsdnndyfvb
vvjxLkJRkwwaxybt59Q3L91CG8YwLgUeJYLZhl/SuJ3sEZkUJ1UL+SQFkZfaYe8pezVovF+3TV8b
IIcYL1uZOxAg60vTw1QXgjAMvId0fYA3Wo7vYigR3f/BCkltqvtke2lWu7SiRS2IJ09DykXuuq1S
5FCEl9JaXvejy/OmIRAqM2sWtbjFoyo3xDSTmiByxXby2l3eF7W8naIqTvdlKjfNSkic3fpdcZFh
YI5mFMizeEXxmrwcVOdnallO0Dh7U6nu/LicHjMtTNyomnNVVttZK25yZQuQ9bNmNAo3jg9rFTSq
KnRGH7mmwW2jaSRqVoaQm3seKg3yFYV51xl1nW5uL96VaSUeA7rBqs6ZuVi8RpgvX2UHlTeHD+T9
0XTwYNyHFZzH/FrD/JVJ5fKPaugc/tGHWkwqXI2jYfkQ9NZN4+e0nnH1c0AfmLoT6lYd7NF7R+zs
0yMkqUIaiwMOijBzcZdTDdgi67ZFlIdiqENuyXvR+0bZT0re/XXb1JX9RuGKbU6imP7RJYKqaQ2q
AAEKrWDoDaeTOs1JJuvP/2KETDR5DtrAls9hUSp88HxN6gKARko1E5G77K1p5QT94BekTzjGqPuR
s5mBrpf+P/B4o7gY5S595eVjQtrdhaa93wWjpH+/PaAPARJ/1+aCGLdEWnmW6Lasyio/S9LSjXJN
efFAZnmHcBppcHVzrxKhg/XL3oSDvy/K+DXqW0tZcRFKqB+WjvcTUEkuyDMShO72y/HynItp+IzL
zaiJaCvbwqQkcvKlS6baR2QlVet0QjIynRLk+syqjlAyN1OoT+F7tUZ4MK1QlFL4bCG6DH6FMVgM
9dAnZiF8CwxUmprv3hhHWbQ3hK4W/mRpJHgIZ4ci4gv2/3F0Httx60oU/SKsxQCmKdlBOVlW8IRL
kmUmMIMkwK+/W3f2Bs/X7m4SqKpz6uyKxPamPgKRc3LQb7Zb4fboFbm3PmvCl/3n1QyJ6IG9lNvP
/7/cR/99jMpW/3O1M2yvOxxH/25qo6n9OzZSw9xZbOUea9FXI2HV0Ozbq2WoqysnqsMacaxe7Zsp
O41A3i3FVEcnT1bQcAHIrluSorDF062jfpISar9U8QvjHU9eh+xROn+Tmb2n3w0NIUnYPStRwGH5
ZtrosCpRk6Sv197kV4Sotxo2ytJtvyCnhqxK9rrO80OLSN7AItHJ9NtIf6rvAWUL/0IlSc6AkM/S
B++jsgvAYH/cTBRcTONe7D6EoZpZTKYclcjoYgI5sJ11i9UKaG28/kSt/whkUdYmY9Km1kI0OvRl
DuutX3a3+6uGLvRI3iYl8HWcaWdhAU39IO7wy/b5na4SQCHj4s4VjQpAqUMb4ix5c5fCYaHV3+HQ
/SLWE09rUhAbcTSzM+psiQJVw7wng6Y9CF8syWuQ22j+MwAfKpeMIVO3/Jr7mqFruna1mkpa2Txx
L0rf0+YprIxu6CKKfRnRK2tHkAqsvGnZX0MTqQJidryO4kR6wLaqyx/OffkYlcuwrikrMzHx3oCv
YP5oVWy2Jh6UOookUhua/nWK2Nan7yLEWb/s1t+AVVSki4rHePYL9QVppfGKrBUC8vJh36bai1H8
nWD51YelE3x7+y6LhqE0HC0nKwsARqRbx+vkztASxn4CfJH04EdS0upV8lznllDndhnCeD/bIui6
9zhonLpJ8UuUpDf3wCM2QrLl6jmpXmSzP4xLjA3yLObEwrrw6m4KQDAW2l+mtIp3L/+ep84LeJTz
cGZtQVjrOm8xeNqZfXVp9mnNihpcyvtQJrt7tXmD3H/LblqKX34CPP2ZzVajDkGSiy1jLWKP0tjR
eXdY+8o6ty1xTiz7M4zfX5TAPaIP/RLyl4N1jm4s7GL5out42U9x3nMCARNY5hIYfN67hbgYrUJ5
TbtRWvveSdjzJbwKS0RDGjXOjkWkq0U3Odf+5LVDku05eZzbuStFEAFPLWPGgOnuNWgBgMPY4gTK
vbbL/jcoBSrWIS9nXECp21unlycsQl3MtpwrduumtbN32zsOS0EkPhvlREd73g9FNSXjB1tyavu4
aD6CcTIgtqLCgfEZlgPBCWzt2Dyp011jkVlSDthg+WprkHBkpnsQ5Jbsxw8xz1cRkFWp75reCdR0
OWlVDst5MqwFk1hNUxCFh8EP8+Cm8+uwXcgtgvhSXmpO6xqPtJtocDTk1wSZJwWYj6xatnjwLncy
voftN7A4uyxPXeOPTQLNI4k29/eU9/Q+VHcABOofTRKqtdG7Mdcw6/fZOw7FLrd0S+ziHufZEgl0
SMRWTw9tPdrxYiTLA2aN2+q+qUns9bbkb9x6aB4nXYMo1EO1Rdeu08zOn6jy5v65jdjGx/WHWQnj
IUuk/V+P6OQ89VaqhWwz1bpeOyGphc+WBnl5cXQ/qbNSRehdzzFZVBnHl/MZacgR0L0s4dv5rs4b
QdcERBC87qZhsRW3Ye6V9yS7tydPJc09utqA3tNGyRw8x1XQNkfGTRM8J0TvvrwPh3VjcXfwoRi/
eT6z7y8+U+W/6bCeGQuwjJSc+WchORBxTVQ6PgTln7FbO+p6tl0eHCD7LjJr6sQb3/zFi4UDsKYd
hxsRNIl68poKdKTLDZw/jLIy9obzbnjbpWtLQGnJmH9FexW3j3Uj4uhRj86evOEFGvvT3IsqIuF4
WO2ZWtXqdAXma+VxFG3+3SezOz1gW63akwHslHzyyPY8c6RTj9XjFHpd9zfJZR2yVDjxPQDVWSf/
u5Ir0+lU9JPHU80z4pjHwG+Rp0Rndfirs/u4X5WiBvOGOZWM9Ze8iLXTXchtDufo5ARTYdwLQ6NA
uPxOgPb0Dxz35nxDHRs7+N7g5xaRzRrY16c3GbP4bM93JtwPbGisM/go3ReFSZOkrIA+wWf8caVO
pT9CHQgtaeff0dI6jkr7eJzZlAU2p5OPUdbO8BJVsoVMFfY86CVslmQPvazprQ8Agrz1VnccpLGZ
znG8KvbP0T3G20oEmw+PqSQuKO4N5znWg3l5J8o8BE0YGvKePcL33azBB4LH0u0BaAemr7AVOU0l
4xdTIJy+5Jto/xbdUMdMK9XaMA0e3BdXMDHLfJ5FP4vGYmq/5mWPnzB4cWMnRJubx7DbzEXB+5Xf
NKUPS5bTZ3yLXYTfH7Jx8z5j6nlShOv/BSmr24sBGujjsG3hI0unhf7/WngvYhdUqQeP/aoDJrH8
olIAxxWUQdKex51gizNhJjk4uSiHX+v3yRRc7DPZ+il23/aldyN+LLsLsuut84ObyEsHIDtpBxlG
PKIIglGp+lTD5L2hu7HE8bdq/6gE9/floL1RgtqeNyzYWrfHCYr9Ceq4K0/S6YozzQeJIYNtBmgt
+ILKwwACyMkg3MGgRr1YzhvX27uPF1NlY84dkwXNyo9SWUUq0IqrVWd22pbmcgYyZEF6xHjHSIpL
CtKDzEacPtQRc1UQeWHTugYY2LSTNsTVbDGkUsE1RDg9f1W29F6D58NdwJFObh+Kg28842KyK8on
jjvvdfb7bk09m8y/ZR0Vv4PC5P9KlJ1HuGet4RsRwjmVVY+O5ESTw/vQ18mWJvFMsUpozBDeDHlr
mse+37v57Mm5Hi5Nz47OafG1Z343bJmPBzlGokrrYAZ41vQ8muGctPKY29jps5o/c//zOzAJt8Su
ZzrPPXjSHtljB7lTi+BLtC2XSB21AJu6xftItqAFKtHv4CAjvqiUrRztnyuxj2yU71X9p+enqbJq
U+Lks/Ud8K/tsBQFwdBh+2sbL6PZaU+1VPxPxrDU4EUDBS31a7d4mYhpzy9kAbw2jahUsGDUcdJn
CWzG+0aBbztFHpj7NJmXUJ98kD1I+sneJGkPs8MCksLZm4rALeEQEpUQHIH/DU9bNLfBr7YpaiiZ
oYAF1poIlEdTjsbcBhFUt8NQ+EmRdcUWuYee33O4A+DnXcDSaoPL3lfEw7dGSKrLCNxD6rMZtKY6
0hxm815JderaVdx7WKv6T7cHSyBizsx0DCGSAIcc+c/6TZQ0xxUEjboEOB8UOMW76DpRdSTPseIM
B2WcdM13A6ht+w4JXXlr1cB9UpdVBeZ9TpLppPfC4bO4YCGolqAhdxt2j6vcTMGLF9g5vupy9gCy
0l+Lpz0qOicdcN5fmzWnuFy3jSJv3YfEO4S9LExG6FTyw3E21YMdPe/PLJPyplJ9K1Pt+IXmMEzq
KuvylYNx2135e/Ic+0f0TZ6kgigv98lb4DSlARaH9q2ZRriXh2bWS3fHawmdFT88N1+YV454KKlr
n/dFEOvi9F513bvBkmQ9qd/gr5q+gbxZlLF/wU8VrKd9KaFL19QPTyvrJvUxN5XO0wKNuryoNjGG
pwarTgPPKYZNleuccfAu8rb84T24b3ITP4YotjnrE0PI+Zj4K27Q3JT5efdWoH9bUBTtWVBPD7CP
fDhscdRUGbQ8zi6UDYC04B6Sob2Y2Hd9YPbmqQP60epejpF22RAT9Cy8X2El1jPh5qa+6GQ8DdfU
KnRtDT9LfcGQgf+OUy/g5GYjWYVngaV8RdZvvz13L/6WQ7/9Jfql/NiKRt10Ad68k0+X/rDXS/Pc
5QLaoMMD9QYp1pnPTuN3z1MjHM7MFnzRKTKhoihw8kQcAgoK/xy6xm0ufdXOz+jsQbFn9Pt0b7vu
/KeJHTt7ZANpgIJYh9wFglsrw8ZLNlauZFxRDHY0qCswuAdUeYIpdpaZkhMefWc6iWiKzO+6S2BR
a9lQDuvViY67WrmH0rnqYNcNZNVVaShE+V4XbM6nmNac9rmGJjwf1nbM/TNHcX+LiSJnxdffQ9Zu
liRM5V6TE4CRIvnnTJ7552iR/JtlQGe7Ao+12eIsAaJlPHOfYbBTFX1I6x3zgPYc38tPWKRx2/Fj
2zY2XYrSb8GBJrv/hVhCD6QTcDe7FtPvOI/6zxassH/ls51+dp0wBiwcxtNIDgdT4BObK8CX6yDH
e1KCM3tZ+3zlden34k/YDdtduMv8I9FWPC6+tzwmItka2EqTj31SQ3pMox++x7Gq6/G0yXaujokL
vS0FKGhvt1EZB4TlZj4j4kiB8Airv2qfjARSXmCFHmCARmflTKvD4KbYP2YHYDQ3Z9yBwm5m/3Pb
JGjvxNr+Y+Dw2I/REte3Xu05/7yl3e5WwRz85I9z+LEWqn4ugfgoVhrVfLWEBSVSgJiyphaPz3qh
MOGCt9uq9p8ZHfEJjqj2ON+s/VX1mkiWud9VeV9Xo0Q2bdfu21XzZLPNJk1ztEIqhXNTLdeiNQMQ
yc6O/4pQ5n+sPxSPC1f4Q6hK/V7qAKjcyrf2FY16ujbt6FLrd/zmKfkrxs1UI6gDlSp/1nbljG3B
kVbBISjL5S6ZaMMBdjWarsqWP21CHFQPrtcaGB1OFTCRd0kzOq2zXRdgtFUQnVEu3fdQN0FINsks
7uUU8Lp7rF1GDKro4Q+GtfYplZGJ6EpxEsSoTcImxw1sZsSbbPqrHc1XnjbAzfvRGzWyp5Zan6Oa
7zpNdAtsq188GFTLHPGQ5auU9/kYly84L9Tz5i3MgWj8FjBSQzIC6iOBAdJfGJsnGPPBN6wVdQsM
B8AlVCBYnElMEXOaTBvDLAdwyLg8d4tLd4yUPhmTJM/c6X11WIOqu67Z8NaXU6/CP/3qi1tTiz04
uXFZgmBN9uUqKqbkqQRaCd1ybtgxmAGg55ktx/EYuyZqLkZXdmCy5CD/ggCCwqm7XF3LfYIvti2D
zqZgDjvijqzYUssvc26RIrfTupb7W15Av7rhtAhakLGNB9om1hvI4QFaijMUNHc5H55vxyb2jabb
fw4av/jVTCz6ppUeAzDQghrg4DXW+aequr1m3e/nCGd6FZ6mtRqijC0a/QAWeCW4l2wHvoB9C7Od
tax7Mt18k5XDHnbpGotwPBaU7cEPGgqm6LrxMROWIMiBbLcoSnmf5RcKX/7bGeT8KrHT/0EmsNeF
WmqT6VIlrxC8+r9MAtXDtAztZx3s/mXPx5wyVHLaX4NKRFoGnn98cFuSX/rdrGL+3sXyRAkonEfg
squXuvAx+WY5M5iDeMH8pAj3oNn3cEVwekbjAxzkZksJ8a3d68GK4M9q5+A2CuvpQ1WNfPUjJLR0
lkp/grKBDGMU889sbvsQ1GZQKy+dljn+QGGmSF7KpLjZAX5PqeVLvAXk4VSsVpnlZlgKihTHXdyD
zSMFiZlkghCQUV+9C6xZwNlDyb8b8hro0NHtz3KocxCj62RogVgrpfnfq348563YbkGiAwUJkWJB
UJZeVGRz2cfLkaoJmqKc9/oNm37+4C3htqYt/dEOE/Cnahvl2l90IXmE6TqEUZ8VPgv7V/Fkpw9v
tfIZgq7k7BZ799h3On4NCt+1l0lTNM+DrvsvjcX6lviI3p6qsEpM2pOC8eYYBqmpxw3M8n81uk9q
7bgC8pLYTI7YMHo0nRO9Lv5AK4eLWL6UK5S0bOstWz/h1Bh1pZ3av1YzTTK1L4jFg9+54q2Ke2Lp
6BlyGtJYEuQ0U7XctHun53SQCqYvr3j4KcSmimM5bgQfAc7imiqa5r7z6SeYA6Epn9WYQyfeCUo4
5yJxL+O5ib6LVnZX+NepYtRKieHq2DwzWY7AbXZ5vmUmFnF5iIMBA71iIEZUJnvztxVi09emdAKu
VffeKQhXKvpO1zsE8mma351xSx5CzH147TsiSdImaNWUJWQ/XiNl9hC7Jxi/RdvoIRt05ykCWVdq
L5i5o59qv2h/gVaKtgwOsb+DNnLNjYwLm3AV6uopJoU3SttBV9HJjxf3xG887FRurDq33izeMRex
7s7SuzcfAhXMN4rtuO2iQSV6jsQ2lVekRnI5lpTVZcpZJC6S0jHr2SmGKDpMQcyWelBwyEiGZVe5
q/b7WasxOe6mbK5tZ6eABiywfpoIO0NwDLnVOujg1UEtU3dRRQhFAKaC8i3Ih/1jTIwzHvgNm5vF
aM89JNvMw62avH3Vohk+k1ZJEHxUKF+IDPa2jjZdHuiZuzttrFAPDlEMunhKBobAB9P7GipPvlTT
u+uDLiMUeJHLncy9IjzEXTzaz2YXzpx2jeYtELHmV3Ao1ekMZ7/xzz8GAFacqyn5CoNq6o7jNO/b
+5Yv7q8Y4fDCrk7Ji7OvUO7bLflql16Vp9jtuheC0+Xr0ot6yjZftO9Oxa2bOnTcv3dRJ4QuhUl/
cqeQpzQJl00dxbwk8dEs+VBdTMy659TrpLvfFCqhZoFLP/wK5cx40TUeyQA+A2x1qOBcmZSo0t4c
47juG8YcfvurMQQnEJ2+dyI1U2netawpQ73I7aJjq/jHHPp15K828RjNB2e35pbieaSXtcqOWctE
rzqynd/CqEcT+hB2DePiS+0/IwXrjONjXIs4PnoxjpNs20a7ZXsVdEymwAs6mbAGtBbTuWnIejTt
f56NnP9ZxG3lXQTJNvwZ84WU0zxaxh/I3U5bYyN/YdIDqWy4mqUnFBGdvs90iGA9psTTULZZt+/B
w1Jvzc3qiK07GPjaVVbs2Pay0kyEyJeTHraT51Fj4IApsAG3QztBZ2S576meFs/h/772d65fU7fZ
endaeLa9lRm80PCxVbgGUmOXgYlb00Z3RNL5UaqHcPnLQrxZUoYhznAI+ZmHQzuJkoHVkBQPqyUY
J2VQ0jjnFdfudggM6ZxZ0CYAWUcmEbcqz+cnRJWW3t72nftzfINrNnLhmCa/jT9eUU2nInfXZ2+X
yf3QGm3O2PXrh7krXO8QkBHxqBPCG8nzBsqXdeHmIVe55UIl4Mzg6k5LwsjopS3rAo9HXaxu1vdd
td82sqFVC7gG2zTWS2COwy4I7hRq39R1NcXuxTQMek0H9P/nkqdK46xRMQB1trQLDuOKF6rCK1Ok
BrsXjWgYFOel8OP9QDDxgJSZ17pI47yN8yxccvMhO6Wdc0mXeslM1b/voy38V/oJFMh2KzS0bx6g
KA2U2p1TsxfNDojYW5+3QLQidd3KzmRjSBUhwlRRmw3tgOHbko1lYkwX/r4x5sUP29xt5KcFGTrt
NlLtb/EtItH0O8ci5yD4Mwohy3bbmfq5GiGg2sYdfF0+4x91K+4mBfL3U5TVzlBSJs1zjkIPHzoS
ic0E/cFDYmoqJ7aLpjJ1HCDlaWhVc5n7Hnu92iDLpAHJDN0honKdsgWNr+WX3HsaACODKQvqQf5K
Jpe+2mXp8gnJx2WEMboLhdCyNKluwFXzFujhYakoeYHZj81l25TUGGsh1vGwbuX66eXWUdR7Gww+
MJTupadz8TwBNX/E+7u3aaDzhAmr003TsUXtu937gAFYWQT69/8iA8zdZPj2lsncC6jkLyLvR3VM
prH+BuLOdTqsZv/crJjufduV32NPhAfNgZ/fD7YLOYLy3ntZlSSvd2X6dBF5vfeVQ/l75aPyjKGL
7sthMd30J+oEg/l9X0ncWuJSsZJMlAt5bXVw5J6T9yho8xOtKsBzvwjsGyZp8adDmeAiS0ozp2px
RX1LWil6UqHH9ddg49Li99/BHgxeNH1PDpktVOvhtyDE0cloRuM7z9tqJr2TmX8L01JZl3pxblX9
c9KYsswfO65PnW3aXa8RR9i+xcgciTSvZje8NcEuQ6SZVj0a11Lv8ld2954RIbGGK/ddHK0cVlMU
Ok9j3NXj9ZxHnkFgatfgUESKMSUR2rF3sYySqKyAhJXgoN3O/uMb+jmsKDWbbGCc+uJuJcPShny8
LQ0kY4+CaJLggkvQZa7d5gjh3t72j81P0sAp6Tx7w7HnAyElg8imYSz6f7lopcw6U460wqvfP9Um
mbcMvbyaT4nsCH2BXek+gjqunSzE5fMwU/5PHAdxifjE+sjCZrxxJorswpD+nrfDmjacdawnrVVk
LyUbgd9xUNcybd1FthkPiX1bl1o8F249VUjB0/TRNTnT2hWQXAPUcR0eQqJJvyZunnsmze4Deb29
9zDihc8Z2bUN6I0fhdjUnTu95kz+nHPt2+Whddy5vc5Dve/pyOsVnlhGRP+rxU/g8U/W8LGdZ2p5
P66SCjfPLMBdrn752TXMZlminGhoxdQ0yERDUz54bMMux0mv07HIZyR+g5WP79d6FBWTcsJH+JzN
yFddUCv0uEE/nQZh+tjNHMWZrQ1PbNw70T/tO/YJLus6Xw9xyJVj2blxs2gNzAdz8EhmMybkc0js
LaRxiT3+55ojD3MYep/yry+Y2xFD4+UZY939rTar+24bFbvp6gHMZum9/w6jjcEzIc+ErYJzHV8X
Fa1RqpwWDT8oovGynQX/ZQj2IyWtjFSQjU0c/EP3CFA7cBH8iMUtO1ednGmzCI13vpidMBbvONTW
rEE+9G7s1Dq/lZCjB9x5Dyrg2Kj8zJFzxPioZP57IEuuf2o2334anFzvfCAILTQbqjtGbIeEmRzX
WZ83stOvGPg4W9rzCP2iWurUofBzAbI23oV/htXqvztBV73gUi3/LMxm34nydMszOnX7MtZV8D3t
fWlSih6HmT/a3OfQj/LWJPG4TcdgTdwvjOPDnnp5TQgAJArZXDqN2l470F3BlVdCAD5o3CA8yCx2
/uN9NCPTwxGduFqVpcTDeTMew0aUw3GeKnk9kzaB3GQ6+Z37LZMAt4/zQzlt4XaKqh03YbUEjqBj
6MVc3BbQjvnMKAMiMzyv9tQvi6+ylt/uqnN7By2ZhczvZtj049DtFLUin/Mgs4yr/WPQBabOBkf5
zvWeqykHXT0G78IzKEJdAUT3VNPAPkWNcIcsCYSwl9VUes/YYUkGcNyS2iDqyXDptct0pvipA9Ii
z4d71fmD4nDful9iQh7jlob2ke7uED06c7gWp03o9k80UB1lVcewOlWiCLjPPDU869EEf9m5YD7T
NUsfpZNmH0e+SZIM3VvfWm+/aSZAERBWc6ZNaxFE93h1h+YQcw/vh1LHI4eSCBbW61bSIU4F8BZ1
ztUY1dcexweT53LU7hFOZfVcN4Vl3BNsojr2+JIk4zyPsfKgwz3z7IJ72G325oW9rrBNW/IsCv74
tB/Cztt1yhWJxrFw03zPBOjKA4qPexVubd6QYZmEV2ETC8NAfzO/Sr7Kl2HfWTI2dVJBpm44+7K1
9Erihrt+HE6MhIqHGchzy4ZH6L4Ip1xe2ffg9euWHAOKbQczH0oZzzIrxIAVQ+axdznXvH8f+AQ4
IGXUIXR5PodtQ5nFy9l505C6FSMGwk0wR5KbONPEVuGo4QK1rn9Wmtw3boMoP0pDE5FKElNP3apF
fRPYDfB4bBxTpcVKMlGmOgaqF7ENg+8hGMvXjiOl5EuIlsvepSQ6xHig5NPeqOXGSqevbqjOwptt
cKLuHKzdWmVB0GKqoXJgWuO6qzsd2tUTDGD2goenDIL+fbULH2T0q+Kxpel6NfQErPiInoCDPR7y
301cDJZtyj3CBsTVUR+ReqfrYaBMObXM1JtMDXZaWJ/1pzt32fovoURQXUOJDy7Yvl6+wlUFR8cr
l/GO0T2al2Yp0nIojeG/ZG2rvxZt9VsxfX2RQ4h1Ih9I9Mn8pqB60yOl+aFaB3mvsXvgEEODJUdp
tQbJYZVNZj0iyAnd3KaPqO45BJeSaTk3iY6mrG6qmZ9ii3j0NdxxmXblLF8SrEcfJWzzF2eM4iVt
vc58dAREu4e6XMUj9cSOQ2XkHx/F7W8pl+mlMb2TpJzVbs0OFL4TnGNyomixxVAReRR2O73bPuu0
IgCGUQPp8Yy5hmiKU3cx8iNwtfztO9HyKAUNajrH6/zlOUVHPUITNBxyZM3Llg9ISZcv/nVFSRpm
qlrnHs8KmdWEffoE064DJgte/XY4cxeWn5HcAk20tN19cp7GKjxInDDVIecLdDNsuRHvas5zkFWe
X2FbJjMM/XzAsJX+nMksrfADy3QCKXXTxYw7UeSa4YWAKfW3MevU48Lf1X2nqDyPFkA1shbybntI
6lWak6mRtUcTtmNmo0byyXK2RI97zgWDNh6bP0PjNB80BOxxV63Ynz3XOmytiHF7loWtnzy7ugyN
3A0VjuujHzL8GijTKtb9/arz8a6Vnv976uj0Hxk7+TIbcV79sWzWvRe9bX/NYUOJjQO8xhNW5f5L
GdieDXxb+XcCmbu86Lti/CjX/seBSA/SpBsxbvq8OF0j0nVJuC+EXWrkJMTE5zDE1FKXxFym29jp
75WFiz8hLWhBveHzfvoUCVQTaFzJsQ+3SmfjvBe/Xe1iJhpQdH6IGiVyRdBvfM9VS/R0uiye+2j8
zTy2gMkGRpey/sBRRxNi9frX4Cxu03L+eYrnWVb9xT403VuPIMwDnShTZYLBgJOiHZQw0BVjOHI+
m/K21EMXZZP0Ju7hjT90Gku5lKA9SobjyhFWXcg2xzg0F0Y/FnOOxaL+MdqnUm6lxY+2iDd6c3Xv
B4y6+eZrcT9MunhgnYbw3Nzt5KXnambA049FiRcuCAiIbPolPkQM1V4YKg7vTrF5wTFyFHPZdarc
OzyTXZixV8Lgin4tRJWu3chmnLOYNyi9ukew9zR4YvT5wUuNlHzgFWDLo8Cx9yZKfzAHv7TOxSaQ
3znDC/MRD0H+HFDF8D2FYvl0/R2Vn4X4CsSMG1gadbGVL25eBfkVkazbfTeSGHPiVeBgw5rHXdkH
cJBRYNexoHL3J+ZN7RByVdh+uhGSsyWNdKGbg1Zy3KGq2/yefYv1afVi/blKLacLl8yQ604hxVO5
9TmypAw+mONtHH/RVFz0Phv2zGKr/uxsI84eI8VwzUedsTZEXllmlpWr74rnh7+B/PbT7LThv0GW
KjyKae0+fo4HujQ0D3K8qSQuo9y0xBqil76P8eay71D6RccNJWLGM8wo7tTEcgH2mDC/2yMFzW9n
EIcXodz79ZDkfTFQEsnqag86JthDjk+dAQbuj9MobHPXJD2XZzu2m8fjM/lXTYDmROaN0yt6qLB5
crSpv7Z+j/6U+MExZJa+8zrvI01RoEjdkabEbVN4DjuGxeLklOXh6r/yFNY3WPG/TD6rMfO7gWov
qqjPoz32SITslHNRewN+JrMjcnJg12N5rGNK9nQVdKJpjVyH2SjZvEtMOWV8JOkOLlPYCf+jwwzH
aeVzDdfd6lyU88grweA/eZi9wX8YmEB3h3zzt/fR49bk4ZPbp9eBGkrrpg6v1xnvV9olffWyWeQy
ZlJbcMsO9sYTjrmyPC4Y+yayoQZJNx81qBjh5DpX/HATXo3GiOcmMQVGth8DYh9AGzqv41px4Obd
+8QS6dvmz/1d51TGv6jV4Jw6YbQ8c7iOTRbpXpcS1wQjQVBA/3F2Xj2SI0m2/iuDfucstbjYmQeS
ITIrtSrxQmRVZVNrzV9/P2b33s1gBII3B7NYoKemy8Kd7uYmzjlGPSHpLuOM/qc0dxLB1Jm2AaO0
2w+WltJvSEO9xgPJFHsZkgLRAZ182tudEnOf+AheBY6p0XQaH515zYB7ppnVCuXxa0hlVA+yIdYN
5spU4HMpS1Ct4N0Imk1XGImyZUoQJe2oVapveST3b33GG4QiFx1nN2rG8tGwJCG5AugbfonwFqlj
9HNWRY+ZHwFcJvRtg9jrGzqkwhdYi7SxjamPXtVA7d/o8WG1iuvYcqlbJeZtpaYUhJluOJEPoH9L
1zUzteorPLhC+xJoefgM6KBpCLi6ogUyEwpgRgaoLLFTFSCw9j4ltfoKOm193QE0bx2Tcte0Zzpi
EQa39FoH+QmExfSTwKsDDz8Yqle/NH4MFWRTIcFlXAi08l9R+e6/Db4ytDt68mbuWmTFYCxaAXVI
8muK274xCd8tJNGQ7TJ16yZoYysADRaYBNd5/ljTxgdYJYbiTwF4ROZOYax5G8AhFtAoUtPUVWsw
QnS65wugtiNihXJmdqVj8qboRNgGSDM6fdZTk5fm/dQqvUizcmKZMJTLHUjb/nrq6ony24RncGmM
tA8+oOmW/pAUl9Q0zfglRB5Bcds8r1D9AQVIkBmnI7XiWsPlVFJM0m8CDJGAjDVNAy5FCGJaDALH
hv4tMo5xMRnevqS2HCJSRIDr5KJMy5AWXKZvkR0r0GZCSs3cUrmPeZsUmdacCowczbhqIl3Oqk6m
aaUI/iPBY99tAhRULxGTkaiwiJkgkBzXHN9+EFFVKKN09Ox4xL3TR6Tgc4EqOMk0gBMDbNcUSa9a
LMfwhzNkNFFb7eLBTZVO/R1MGT5QCJlEYwtKSo3WisAA2y3O+qFKyuQZYKJSbMjqh5fOD9LgQiDw
prcRFsq94csobA1SwYls9KyR6BpK0nVPcPNaRp35iFywBfiISUXeJrEmKJ2TIjc3lRnKP4JcNjQ3
igbxYtL8vLitrLy678dME8FumCDY8zm0Tz0lrhxVbEGFEZELMK8zvf6aBQl5boQsKE4eEKfnUhlX
73EH9JDgmAHJVbJEEAC/Ce0dbmrqHCWKwTgWEYpGffn+DqiN1dm5mDfXuEb6xOCIvG8wMZL9iLLq
4AJ4oD0IzKf8PsKPq90SwFt5ycwU8U9/yExlJwrU+BzKBBJPiagzPRLnIpgbqVdIPxEeb36nvlz3
BNSx/4LGbnc/BlXHC1Po/mvZjOOfvgHMbhtXVvzT4pGuNjoXi05EGZklEjSRAS50JOR0OPE0u9VA
4N7AYiDwI/WOf1Gjz17zwgh7W0Ia/oUuLjWavm7G6zzvrVe0X0Dz0DHWSroAUwRkWRHM30mUTj9D
citWJSVg2trU6FQnCiOtmdt5WueIoZH8CNF2ZWiPNEG3V6nU0fUMZ05H3VmARbN8SgGfiCIf36dt
d1n3o9zYoiH3GvdAFQJQRpFfbczCAnbN28I4JdNXJ9+hIVveMHVMHF1D1MUrzc8YNhBKfZLviB/j
r2WOVyaIA3rUygWuH8Bj+gu4aXQHr7UBZxjKqbABEe7dNfinwCHMl0jTwrx9lMGKPxf0bp40nT6C
yut4leaJ8hAliprdl1HfIrVjhd24l81ueKyDukYGdaoUZICKpPF2Y65ED22h1FSe+hHSyihOVBuJ
XRBNnWQzNjdkSYK+CdWcdHGoS71y5YZbs/GbcMA/Wn2VXWTqILfQcXvVtKitavgHTWn44wA6z68i
nArBQWstR9Egksbop5kDnNghkdF51x05DoAuptQ/DODm3lRSAz61NIu5ZD61dk8NgJONIGCANzRi
8rOvBu/JI9L/jSjUXGYdh17FERADbqDiKN/hg4D0SKEHfS/DgYe8aiRrVyZ9TJcVhlC6H8B3PpCr
FAw1juQa+LwGOaiXplJy6gQmoh3LcpKAMKFI4noeNBniSMO4ozZNtKnBCvgSVcDv3JDxkibNg5bn
CXCN8iKPZfhzMEH2OkliEOXC/qtKpxRN7y6LVHBGRP4EubRdg3ibK6n+KKQyQJ4W0ZC7WpCaySlN
r+1t6G+gmQpDzJ9iIxx/mK0uPeo0tMSN5E2i4AaWRXOCuVB+6MRVSmiaCEp2L5mN+cDkxvy7KNQa
gKU892UHf0j5kMlw2RWUNCGD11wpr+jJA/gEjpteVBCvuo2E7nvj8HvEJw/O8+U09TkYEQqov+s4
9L/LVNNA1JZDGtKJ5YjZspIKI0jBbsZdAnADHAAE/quXjYHqgkiaaMMbZrEDYc+/qYCty3n36L4R
HAPJt1sFnbSNXzXGTRNpwoCrTiSN2l8UfauKOHyyvNi6o21IxaX3vEmYC1xDbpu6ALVlCFXC/RHP
9krQQKohg7K0mxyygw2xyvupB5QqtrVVRqo7goWwwHk146U66SlaF+L8wkRimYQbtQsoyyYgOpSN
lJrG7Zx3ajiVdrqo89qvHK/tqO2h3yRf1d2kPvsxXsxG4DJk+hBpydasCsIZxJurP3sIf1dhmTay
21Ui/fLQhFXATnMgHa0p/cTuplH4BgGRbzyMSKKb4SQ9KYOBVEsJ7lKmNEaIxgSdXIZ4E2fWfRN7
k2aTrAcEDZ4kcSFEWXjuQ2V69sKulQCEz3VmxODaVzWqldKZeuowzsQECm/WFRxpuFEzukvHwheA
z5JW26NiSNfQxaob0/IBHBtSSmTvq0bDoCir6Ac8Pe15ms60eqch7r0tQFHV3ydSbd0LWYCKhmXR
sf+idD3dDNrhtevh9msoFrz1F3KkWoJdN8xRbrJKIBdtaLtvSFazCBpilOf38igBCwAzVkOi8UT6
XXDk2k05BGPhVuIgqY45QYF2BrFtXzulF/pN31ZStLUCK+ZOBZZOpAUAdQI+5/uRK1ESDH8PPoWZ
TTsJUuekOQR4ArMxBnJhlXJ4if6YlV73XWjeaWGclK7STQk0rRyM3S2UH5raLTwFNqNU0t9SnEn1
dgwmb3DHgZLV1g8IjF2JXazcCSdObBHRpWJjk0KQqArJ3kNYGsQSJaMvBICeHUHIyF19S7KBYeoh
vI+HvBlReJnHAFwzEKH5BmZWpQmZ1/p1qdF3dpRpLIAWm0WEFqPqSSBv8Vy2QCPlRvIkIC8DlVSQ
eD2wbDeBP/Q794rxOU+k6FYFlS7OgEFqx1RjDRLRvPjT9DqSP+q61AqpHhJxRRoNm8ZIxB9EfH3j
kKJkhKBdZd5KhVJKO081px++0IvXUEw78QtkMuV3r0nKXJxJgGcyS8i/oDAcTPRHxewWcoEigeFX
2oA2OwMOHEBA3ChjiMT7gKEHsZOrIh+sE0Xtqa0r2splq9PejcXauhgFv+l3Pd/7ceIFH/Yq1YyL
iOrJfaN01JDQOGuvAETwSuagT26IDnguErHOO3uqKWLszLCsKGDJsAkeqUkmhCB5J4OXymLzXk9z
wLA8N/5tmYAktjt2+SsI9e52TvSA4ogJfDBByOs7eJLer7iggux0ykCGoQ5mAkyEkSrfrWDkMvtF
MBrgsxLKFWmEsO4GNTz1V0KxDWVYuQieAjVryHxFq/yOzpCeUGTLkl++VFagILyYkhJs7qQAk54V
T1IOAgAnC/5C1dA8tsOageQut3j8YY361BHHK2BBekq1GigcwkZw0mryoIZwGRy6UPpPzayMe96g
Wtnmnk+fm6NbbcTGrwjxq0IpnNk7j1s5oriziYaGMrZmTgAjAzO9nTGooxsM5XBN5JLV+t6noz1u
AlUyS6TlSuG67ng193GeKxcmNRHZNhGYJ4XPh0K6rSED/q48cbrVQzNp7B5gRbtvJupvd3DPPLRN
BSNnbwJVyzdM8WqMq6nRk+KFvEB4ESwKo7SBChF8vh4R5TZ9IX1PskkViQFJj35ZftQJNukXGEVP
gjS1K0pQ418NJoZatFysTMNJKJTGwNn6FOEBAIXjM+jSjnkbFtSlrVLA5bHzdmQO7XnG9az78FHc
gOEBSH8i1yAickYVckHuTqRRs0qAPzSEVfmH0Oae3cZluzPifrgThASxV8Hz+XRN6yZxK+3Om18S
vmfzzGmFjm8iY0sX7JBrDYe1aoCtpDbUK9KhBChzuxdBCSqwO4tbehSWPWmq/6UaEmDB540vp4ox
XA7rsijSdVT0WT/l0DpzwnSN1l1mxx5P7qaSPC5SykjATUxWEQJroormw8ymfx6SUcER3cQZaBOC
GArepd58W/lFS+758hctJFYAPHtllfI5/FzFD9PCdCPfkh1CpZeSUBjHQy+8go22SZpeQ9/LHHdZ
RgVA7n2g4SMlB/Ak1spOLSUA3n8WAwxn1VtJOVIWKwc8dKuSEmepT7kV7pwPsCOhGhnXuZ6753dh
qQ0xW5sVPoxZ3RRMzEImpejVjBHvIEGAA5s/1dBQgMdBlyIsHLThJ0N+5RURnVPHEMk9SdfmMyhp
C+kLAJJ1Htf04aEDync6MBPCXAksbiMOF6DnrF2Rwd3OFf1z4x/m8YY6SGN9PoHYlxYn0MxhIIJ/
od2HEB6UK8q/YfGcqrwFF1SCaG2f39rjhR7aW5yvURcgphQFxMNM7GdR1fF6xO4X8BgKWPGycUuz
LB8sLfG35y0fn2wsIz6jIWpsMI9q/mUfJJ/qUculUOVkMyFJvPTBtvLwFvkntVre95MhgRwbGBkU
cQ6tYDpUrJIbrfRSc6nN0DczlS5pyvePBnjrlXNzfC9Q38Z90D2mIcjXPDRnqpZnpQIntWp4zRpK
ww4Vx6+Qa6T9+e07vhMqOhsGk8hp96DvO2/vh+2DylVVQ8jb4JVyeUEEAxcL+nDoAPCElVxRzl0Z
uX7SooIQEwx4qAlL9UKJDLtMW+58EQj9L2+k0GU10VxJrIL4DrVGc0Vn5NQJYXSCCRHCRP5pqS7e
MxFCpXOLN65a8hVrKurCLYy6y/6Do8gIIjThJVXlqy32MgRMTkTBXk6lUYJ1biwwR0O5YuXU/iFX
LgGeYgoKmPjDL9Yb4HTjACsNCAEdaqE17aNArjYDNVY6+NTCzh+RU4fREi3QA4RleLPFDdPzSvNH
cz4iUmfd9xnCIM7g+4awaROCmhVPshQpmm+apRgiu6iiGrEcU5JbbUIMDPO4kvz0NaShBz40Broy
FVdmnc3jiIWmezm/xBPui4cBETIJX8mUZ/lwTyfPnBQNkKiNpgCMTsnwdvVIvVVJo22ZeCZVCEXd
qQqAx5XlnviaiMDSbUaTCeeiLgKVTg7zwCy56bXXmt9liNcRb7HU7RlW1m59+NGb80s9cRvmgIzR
LIrEk7R0LXVvNWDsEnpZwENdDWXLbSsoaxPJT3xFQ0bRTZdQKUL6ebEs5Gr8KJvvnCfH0gDqPa6j
nVLXkriVmjmXkGooUYHURtbK+k5a5iGAwsawQPTSDz+lB+5/aJgGRrOkE7/Btoqp78ReeDsyGeMn
rh2saw+T01txpCduCeZEggu0roG3zb/rgyOtYLwbEEzZ17gYLutM7DYIwQr3FgWUFYd2Yomo/ynM
L+GmzJPCD02ViShPvZayRKh/rlCBLBu0Ct5tSP/ovgCl/C2WrDW54hMLtGZpeMYHaRRQxMUnhS+N
BHPHHQn5dq5YgUaC2eLtfBGSwqfPqAXkw2LIBlNv0MA8XGAE55xyEgv00ANyrQYYU19qa3Jvxzdh
HrggMmNVQ/BNXyoCip3JEI+SMTAC+gG3cR8D5wuibiUSO2FllsbjPzhPFPQX3rOFrpJmmkUv2gAi
WkiZBlgn0FdO/QkrjDNEWh4JRVlE/OxwxwYx6AaidzAWYEbS2wptndzNK6EJVo75KUMElIjZi7xx
nIRDQzSUVD+jfGpPPcKkYSpXDnjFFcHhY6f4PlEUuSymwxP9LFYjE6/0Q0aNk+XGl/jOcNyENfCP
YoD0v4FgXYzfP3vk0OJlViMIdW2erLJwGyGobsoHBMyKUpCxBWaxLcZhcM9bObEww8QtqiJvm06a
d7h7PfKtfhWXZOJWSccwCYwrZsnUW9NoA6cY/LXZPKftkQEwx5TwbimK38liaxiUdUAgCDXtP6aJ
0lz1fIg2kRjl9+1QKb/OL/HEAWGJTDHjkUHy/yjzRh4f0gobOQZZCHE3p7mQN9PnzzuSPNTFNGX2
utZCZ9iqdSjucA7sNhG9O3OA71RH8bgyvPI4LKASpfGSGDyVMOIXd9fTA9SmZvVMhcl2ALURZYE0
0z+C2Ld2Vm9CwY39gQ5e3aS789t44ssRbSEXqDGqUKKUcnhSulAMy5J5JXauq/43GEDaN5h5ar1N
clQ7bD0GUbQ9b/L4WWEuBVs5N3J4PJdvdtDLmdUzRNv2lGzaaYCyfiQCDckrQSY7v/Mg8Ep2XgaU
c88bPnFkTFQ9TS6gyf1bSs0y9pL4FblBuwsa4SbS1NSui6L/dBjL8ixkL2X4Vih+L96vvBig8pvg
vqzEzHbQGj003oTM4CokSaqtHNBTR4enmWLgvKNg5g6/X6swEQuYKmmpOYQ7pL2A1iWhgCi9Z0TX
yBGO1xo1u51CbP30+e002EaGjZgcH20+Wh8iESOkdO3rGuB/sEx3EpJPmxxJxZUU9dQBNWRSYkJI
jUx1ETIj+VQoCM4DTNZjw67BK/xQBkQ9gd+We2gi9f78qo7DD/wymTQ6t2Q9uOrDVU2oqeQwBGH3
pIEGNFL1aUnqdGeBeiGUtXIkT66OTH+OQPj/5iLfR50KaCgqDai4ePAImA5M06TOrSHZx6km1g8T
7J+1atgJo/OgFHIfdpR3fPE6TDJQ5WKCazMytY0+FTSuESx8jraNn6bup/cTaAJypeSqPA3KwsGk
fQzTFmkdaFENBCMnnIYy+Qb/yygHWOJjL69ldu+zUQ5rwvPYFLIrk30lhFh8wiG1Al+nPWFb3L10
E3aNeN0PqIhZYZPtPZP2kRSW9S4AHckcQIEWle2PBk3BFJ28lfN7wulYiJ/g1xUdB7+MMYMedCYT
onLwNZW/YZguMD4ftfjzu3x6zR/MzMf6w2WM9CbpRI8JON40DbpdtbPAFuMiVc1JFau55TQLF2JP
j81MUK0tEtrRiJebTOaJxJVZVafOF1/8r+EKuIfFlc0RlPMMlSX74McdFcTqm1KVMbAw0b/savK0
84s/tcUUwHlQeD7nwW6Ha1f1ifkUSDPahqaUaK/BIjLGtF9Z1QnHQNhGOwSBfIVvOa/6ww6DDlaT
oSVZQEav/O5FPr3EUvZfGb69Fg+cXBCJ16xSDr5XXGwgCsmABCSijopB4q5XgQqkWROsRB0nrUAs
wfFQ/8CJHy4IbpNXyIxOZVSwH5pbpIrU1iXdggV9/vuc2jlG+PC+UnynALGI5SsifBNiK4aERtwK
oNNdI++M+wLW8ON/YgrxZ2uOrpkDfrimtB7qxhL4SMXQFLem1wR0OU2gvCCK+uj5PzDGxCvKcMTZ
0jIVR9ImQCGaqLejCbNt24bhl6DE3a5J0u15U6e+FXEaryCSzDzzi3WBY1L1OqV8oyhaeo+chXmj
m5254qvmv2XpOBFKNuYSES/EUo85Szp9DCfOXVaDnbRb8KIXOMf+JaBKtS1aGD/nl3XqZFDwA6YI
Yok+1uL5UxqI46lO+wxNrcyJJihyVcSgMIL7YOVjHa+NkonKoeDho5yxXFuvSlZSg6ueGdXVLvDK
+9ysLoHL6XuxCruVhZ2wZqK9zAgF5r7MkLPDc9i3isDEcVrsWi/ol35qCU+Md4K+I7XTHTJ93krQ
eXw+qK5LDM8hjpBhuy7ucijqgPaFHGI7ffbvhTSN1N3k/uH85zpphUmHXGPqGfQ9D1clCJ0+TCg0
gWpDhVXt/OoGGOfaXKUTezfHQjRbyBAoPM9//sHRUrKHIWWCrc+6sbuTJG+GTcD8vVTTXv8ql17y
56eXxRGk0iSjWE+XZ7EsRU+q0A/IC1AZI2JP5d9hZnxyTjXVBZICFbeEQ+fxWMaVsoDgRDZ15Hi5
gpJujX4MFWY1c4BjQFIT+WYrt/n4a+HXNUZwklgSYi6bgmVXwMLpLDB9SdleGVPkXYttr/Sf9u7Q
KkSD6eUG3l02F97dTMH8AAKJUcdo8k0ap2/TDDer9GhtFNbRgnRFIg03RPJkmQnmi0uF2m8ltCJk
RKkcw+9pLhSbuAk+XaPHCvkp4cQ8MIEFHR4/wKAgvg0kh6u4V0o7zkzkcPqxj5Xrri2A7kW1BZAO
rjyXH7XLcrVXdmqds9sgLceD0HU8/AUJ6c5M+gXBVCXgZcJKCa7UUEs/+/7znMxztniYeZlxjYdm
RCTiW3Wu5UENM11L6d8ygMb783drjrUPnhTKnvPIkLkfbs3/d2ikCrO6amr9RwtPuMiFez3cp6Kx
zSXZZuoNAQ7EL2Y2rJzJoxLDbBXCEbVddRYNWnxD8IQo9g76j6G9tALzKu02cu45iR650/Tt/AKX
piggi3QgGJRD2RUW9MJ5hGhLTMBDYQbrg3+D4onntH3afRHQXN+YqQegjNfUPW90eULejdLnp68p
E2Is63sRykNanw+BjYZHfA9HINlM5miuWFm+zn9ZMYl5FWUerre4bzSifSSBWVoA1akHWCLM9ViU
lBy45WugiRPG5oEhcNHoejMmY+H1qzxnVJk2IxIDD1t9YT7woPFiDo33yYPPug5MLQ6+pnueMZWY
gp/YQ2RIvR0CK58N2WYrlH+Yj0FxDU+y8IttKwWg71FoxMlou57OMQ23ydh+9iTQoYUJgZ+i5ESR
5PB+wTqYIk2HoOiFRUEWWweoLCaf9by0fw6sLG4xCQm6AAPJI6Kgno121ncxlr6fX8nxAaAcgTyr
ibQLRSVj8VWGRGhkf0JOjcFF+m9pQNMhgaQ7a0sYa+OS3o/uR7dEgIExSgS0TGgyLafU9egkqGNH
K4tOOkoyxIwChG2jvqqEtLwBgJtvG71t9wjAys4QRvIFSrnJim88usXkyMw9kUBwmTOPc7HitERl
PQ2Mb1YIC6BEatEZ9HgtmjppBJQHe0rbRheXRpB+QUrY/x6PZWptlFLRLjPm1Vm7T329GRWjkgjR
R8EQM1AWvqJNksEK9KG3GYgXgF4uzGe0U6CRqlGwkuMtVvSXKaJcxrXSx2ak4eGRVzwjjDOCW1tP
IYDXLNBtE0H6nJN4t0L/530xjMFcohGmPEdKKgtg2wSM4qhgRV8p4rTWtVtC+P4yQ4thHsBHuqot
9g3tnI4mmgCUvtOqfTSU4xVKcu2N1vraLiBhht01aJAx4XD1MYNUIEu3/oWGdovDJ1276ItL+P5z
dPoB8xUkID6qR5qZjIwechH5OCR2rcbJlwFJg20Iv21lKPc7NuzDHXy3BVRO5uDQwCc2PvyOqpoi
/zzyHYOoemoh+CCfpewmL94jW7zX8upHG/Y/WokROqr3mGntt4E29EjUVzbxBdr0a3WK2VcufhAP
ucmDbslA6ZaIIWgWMHNNZPJFqbKUtxQN2Pgyq2l13qGfmcXbOJxS+QFduPDXFKJIvYJYOrH58yhb
EbgSoAkE+A43xKsmuUUCtLOBh6Hjq+e5C4a4cMsgStzz1/XEHTowNf+UDzlWKY1yMM7HLmh04SLm
QFwRjLafv6lYsbijoNnmt/DQSgW11csS7lA7+cFWtgZhW8joTf0HayGtkugD0onQF+fIYtJCgvwa
5yiPoh8wo+sboRP0h/NWTh0O4B5cCeojNHAXXgfUhV90KczqOJSiHWNbAwNWiORvfNVvrsQCZQe5
LYpLpYu658+b5o0CWQbg4/iiQK/OpD6FXqhQnLseJK1/ZTaCcAHdW7tLUZZDPk3X7/D9a/jA42MC
eJ58C8gSwTQu4fADCj39HaGK0PAw1fI6irN8H1j1WsvleGtN2oB8OtEUSfCW9fpALDtdLNLRhpr3
IOraa6eaT96kX3aouKDb2uwNtfoctgXnQ0VSRjGAMqsMTHfxLMJB6km7sxH2KYIF36wCcfB9ISmh
7iAzWwToNtY+TRhkOqOX859zPimHbsaUeLcANdB+AVezMA2CBkJZjGlTB5StDF60yYug3DDvCMJD
U61VHk5sL/ZUWiHgkgGwLk7uKE2e6sto4iCEHDtDlut7K20FdyjiYg/h8wnBv2KPJvHaHMBjfzb3
BcEqAS/l9Cwr5gEzByFIo7OIsJHgxGIuuLFaW9sCna0Vf3bSFHk7ZFA0DXm1Dw8qckK9kQpo5WQJ
/XknQOMgvg2LDp20Zhb8OP8Fj64Fo/cAVegqp3bu2S8ebWGAQm1qEDG0AQkPoULmqoiZn3beytE5
mQHrmMCBAlYkuTxck+WBO5uQokIvLzXrzdgHUeYmeqD9hiJmIolWRGvjho+2cWFysY1KAg/QZLCB
A+OzcCU1fosMqXHTMulWFne0he9ofKAOBFj0r/XF0xBMYyCijISk6Fi2F0iWpA4UoWzlWBxbobRB
N55eJ68qEu6HW4i4aBcZJWRlK661TRl0E8JN+rQS+85/y8cLTfjCxeJqcchlE0HSQysQtCRGP4F4
aT1PfBisjtlJfnsxKkZnM4doeOjytQ7RkUl2jNxlRm/P4O1l2pdIhjIoNXyKsK4kd0DGXHOsvBHu
JASWbi2zmWXrxmZz/kTOn/9goeRmRGoz/BCjYC4PF5oMfduJMfOgmm1ot06/yXfKtewGK2aWzUx8
xqGdxbNDwNjqZYKdwv3xkrmM4LB/X969nl/Me0pybjXK4WoGvQ4gAGJF3gEssBnpsZFuUHtxGYPi
aBu6b/aXyr5ERd8ev563vcw/j1Y4H9wP8RcZdKJW82QtYa86vQMW3v5lXBuXn31alzs5X/gPdoYk
QxYiw4567+1K2PUv4JovvZUPtnxhllYWLwys/CgR5tVMW0aEOOgHOplTrNzlo1RpaWW+Ex/WooSV
pEbz97ouNz9j5+lN272+PK4N0Hyf8XvuWCzcLnjmZJRCzJQb4KcOMgT2C5qbt5NjPCPjebFyEuaz
fM7cwuVaDK7EfWCud36i/Wr/yuzLP53HlxUzJxzGx6u7zM/TOqsNFEHnVSGE5VAvchgd5Jiu7r7u
vtfuM5JBax9sxV0seVCNqRRWMNvsXHI7Lli4+TrZv55vAvuudl9JC2w0N1celrXvt8TYK2h1yMn8
/Ubn57QVdwzG2tTb4Ca88Oxk19orGzu/9We+n7zwIrEKlRKW4bzIwEn5j2oj/Omg0baynfNVPWdo
4TJUgYlEAc1LW8pQ+O48GBF51V52sbG2prWzsnAaphHVZjZfNFP71nr7EMnkQmbmWRajSLLWc34v
tZ1b18J5RKYga+iO/bWByS3jGlxjyyg45zl0Q/dPuPc4YtH+c22V7+HnOcMLf9L7KSMFSgwrj/Jl
/ZLflJfKT++OiiPq28Xr+JRdhrfKnfa0cmLWtnfhYPxmCPV8PjEKZwYBBs5ntyfKczzbcIpNtvFd
0zGdNej2Ub1l4T/lhacZ5SxO6vli0IPchnvJfUqdyX7z7ILtzbeyvfqOn3IA9AQB88+kOXg2hx67
js00E+cjyyzijcT9UFyLyEF1rC+pwyS/+/oOYetdtVOvrIuVXT7lVz/aXuwysjJjQo+EWMXtN/pL
sg22/XZ04219Ie/XymanPiktBfoW4Oroiy8Sggi96misitquEIEXJUi4qFSp41ubVW403Z9f2tIR
EPZT+qTeoSiA/cEtHO6q3oSyFyTq5AhKo2yRSUJcWapCRq2N04rPmX3KxyuCKRCe9PqhIpkG8liH
phJT1ge5Y4CWB1n9S25lGbhgJVnxocvdm62oNLHIBmbS7LK0ojKsmrGQqB41kHNv0Z40LqsuqR1x
lNPbqEjTZxhN0t2nd5EiDmkVQTt9UH0+Px+iiRy9hKouGNnI3MligzwrPlVt0ntU65O1s7jM5Fgg
ORy1GwD5GiysxT1gKE81WYYwOkbWZZaDBEb9jAYcUkqVlivxUyJ1DbqvqYF8LcXtWrCRSEzvkmj0
XrQma3J0BLquuyhTXb4HUFIyaqgKC9MuRMYnnd+Xo+CbtivtMV2i2gQ0jPbV4caozNLIGsNglqXU
dYweERJ/xBsiXRu4Q824V9SgtW6Itgw67V4rmo+//NryTVeiQThto0LR14juy/hy/kkK54MOF4qv
jDM6/EkCWk0hw+IHh0kLMXrDimwzkyL9Tu0fTYK+6MzLsZB5dsNuWAltjy+bwkcDoUZJmCK9snid
EHQV+hGWiFM15o8S/MZzgwbRLcKba0DRE5ZmRo1OJ56qAnCew0X69Tz5zpInVPUiHTQFnCc3HyNE
Q2lVvZ3/yMf3miomZS/UA+BsiMuuvG+IQ5qjaOUYKOJsmmpgzlPpr3RQjpIcPhvkSgVUJj1knoB5
xR+umE9/QommtnM8IfDsgcGidpT6is2BSi/Ddso3RuIlG1mM1Gsa+smblo7Sigc7vnr8BqA3M2sJ
pNmy2DZOXe/nJbfLRNJZ3/i5JzyqsQgs0GqQxLlAxRhFl0/v7uzHIPqA9pEo1h+uO9WCVMkTD759
nSOEM6rxNk0NZf95K+Cb534BsAMIs4dW/L6jPTVGHWovjPVEEAmxYWZqf3r/VFFhIRKFNdqV79/4
wzeMRyU2GrAhTtgX2XWi1pIbCojQ9IiIumk7eNvPrmqGbQCqpAnCyVEXZ0YexTphJC0y8VPoX0a5
MF14jGZZSRKOHYopa1A3WRRdtyPcIeRfunqjWTuMic1cUUQGJ0GrfS+amgBoQ+sRiB3q7sIT6r9R
Wf/1a/g//lt+99frWf/7v/nnXzmaTzNybPGP/74Of1V8+z+b/57/tf/3Pzv8l/59271VTVu9/eP6
taj/sW2z369NmGfLf+fgr8DS37/EfW1eD/5hkzVhM963b9X48Fa3SfNujt88/y//f//wH2/vf8vT
WLz9649feZs189/m87P++PuPLn7/64+50fNfH//6v//s5jXlX4Nvlqc/Q8o1f/1l//NvvL3Wzb/+
EHT9n5Q7Z9wE/VBz7ib/8Y/+7f2PTOmfsLDkGdMz0+fe/yjLqyb41x+S9k+T/wIIJP0DkP8ziI/b
Nf+RoP6TQr8CQIcOAwcLcMkf//PjDr7X/36/f2RtepeHjC5jMdyr/42JqNkD5oAhQt0XwA/adovH
iFeiMAQk2+iJWrsR1QnFdxv0tD9syd9WP1o59FvvVmBLqGiVUF0EDrFIK0Nz6BOzrdMttJ9tZsZX
/WDspGC4STrp4ZOmdLyICVdilpygIbK4cl6tKK0Ya+HWMEn0mFZqJRtfjPZ5ZW7OW5pd0sHWLSwt
HlO9F1GRq7DUKQ+9+pgMz+f/fukwkmTXqIrO4FSLIzJjzhYGzDYKofRW8Zax0UH5dQRJIm+bLO/z
r2Y8IzuI0nJtqwm0Jf5MC3PQH/Vas4qLuE7q4aVI0MhmAtKUj4wcSeH/7/MBZqOjjgzOeEFZR1HQ
r6u8z0kfvP9uzjodEiIN2NZLsAE5klBoIyIAYfc8pncANuysWOEvHG/+jMAnJeK9x5Mv26TJoIRp
V2Oj7Vpn0C41cqOV7Z+P/uH35SAha0BnzaRdvEwXWmZCy8PkhVtPa35DQd4oqAwwC+uy97pnusTo
yko2w+hcIVs5w3MicmwZtPBsWeEJ4c8/PFNipRs+/Jdwq1/7D+M1Ip6X4d2w67+urPDoWgJxIZgh
b5hR1jy9h3a0GtnUXLYYK2v/oFR8pdhUCJ2OgjHj+Hb+k7WrKH2uGJVPLQ5A9Jz0gQpdiuxkluGh
c8+QeHWXXOQ32r7Ze9vpMrrR98KFtJKsvFflllsJ4m9WhYEUT//pcImCgGqmYijhliFcO/VSuM1v
qgvVGey3ZsO00023mZxhg2aFU1ExSFYW+w75PzYPZgB0Kqnnkh1qeLFBiiGH2+BCvyxZ7PDFu9Av
TLfZd3thE18bD9oD84laJjTb5MCmE71Fb8Jv5Q5KxI1xYV34ruWKX4yL1VLtkefn488x5N8/ben5
+8IX+4mcYzsw4DLY+Jzvet9IDDB3mOjRVTZiY9487tVOHxmkW6+VNpVT9wtqP2ERMAAyovmgfDjl
RoZgosJchy36Wntli/ja1ryUnX5vbuIb4dv/Ze/MduNWsm37RSywDZKvbDKlVGvLsi2/ELZss2+C
ZLD7+juoXRfHSu9jwe8HKKCAXbvEZBMRK1bMOQeQzqvxDkIp/7Hvkzv7YF5h+orm6/ZDe9+f7AuO
2N8Y87/PKhSH+7TFyRc62/PXpTrSgv1CZQdaeE1GtLnXvwcxUCxvnNf/fp3dskhZQCOCmUU/W6Ra
rUoyU5TMkK1aqmitTLqSzHf532349qmYiYiDeXaahCmgAX/9jOfBJHt/llwotZ9FrbxwYqyQT7m9
Ja74bS4hwYOdEUUongNsUWddAbohWuNBu41TqR39WsSmf2rykmj+t1b4l/7Tq0G1X2qPleK/2JSd
+2wyox6ScVAEHAfl+/V2vNO+jQ/OVX9XnvzYuyvvYW7ebY8LCSpf9G9vtnh/e3mcUlLOE0RAMoVJ
TfP6mXaUUcR3V1o8HrrL/jI5ZWEW+WF9aR662zrqwu9/njHPr8fpIXYOzs7Zfu3yo/MSTeQbOZyM
kybv4z4nllWL/nyF83fHFRA6Wg61JiJshBWv7yhTmdmobM0Pa8ghyn110f7V7o6vEBEDYiOEvQg3
9nDB1xdIsYFJd90DexeYjJmz+YFNMuNfFmRIsqgx6eJRKjGlnMv9tJI8a7XWwJChEh0sSZOPnOzx
L+8FDzxvnpKZpdOmAmd38Ou0VWjWvBtE2OlLrYMmayTv05pk7j+/kvOXzsJI1hcXQBTPF35uFPer
eQCr3tZxUwwGTaEe/LbXJ2+8+H+7CqFGL5Z3CKLnn1ZHC4gAlKaOlwQybdQPjO/QHLGsvLEQni82
++0QI0a8Fz0hk9f0+qGNs++nidlzOxOIMMOE+LVhgCIKhTyUv39yyPspDoljQPR5VjVPVTUS4cKT
y0xHPmKx6W6rhqbvn69Cb3p/0b9OQwLRFcOR8nPXPKMjeH1PbjnlQ4XamaTvtLoltgkIy50YmpHY
LyKsd+Ioum3oozRm+eoJGN6GaHkhlGpjMX+oXrilVd3rMEwdfQPTl2bDBBPHStewc0Gejjv8lELY
uHReiKgpfuNvVgbEJ9bXVL8vxI5PzTC6exF4y+6AwAfIWWE7U0p6osnRD15LIKyjMgGygnchLhOp
pPNB9Jj3gEVDb03rHeQK2BSoq/8CeBUvsNdyVNAWRZHr25VbW7oZNS9wWJOA2+VjIa1EhHVp+cuD
JdLNICL7BSdbWBkp3YS3gpl16hr0rb3TZ4lYA0RLil1xX5VCLUdjJ9USIzx/8Mp1P6N6Qdlm2HYh
be6EW6nSngxir+LbL3cGLrQE54ac53GIK7e2XVLtXWOKhKoG48jDpA2Wiyq5U6rOiVt/Qe1W1mR0
0Yg5nHR5vZu+Wy9gXl+f3VvRqamJp9kuoInsFN+pK3Bbby9wXyczAP1mO/O34UfB1GO3+SmRVk+s
2gsgGDAVsOCcyNT5kP8DEX4BChsjiBw49jmg4WlnDrc7fdjrvLkJs3XcZLAx4pdgfIEV27VsuhOc
Zq42b2kKeJhP1gpFJ0D9Cn9nHsOhhn9svMCQoUC6P00nG7oQE5wOouwFnYy4sCX5FkgFaG/Dpjtf
Fr2WsmZoyX35AmDO3D7J80uAkGTgHvsZQHNhrmQFNy/cZgBhMJxXk2NuGG2gnX0gMQMRUv44BMoj
qD2Cvtq68fBChfb7aXnKXljRkCrgRhc7Qtp9oUmnL2Tp7IUybb4Qp1G0Qe0tiBJPArOu+0fkp3kX
mLaytmsA8QWKgReGtSuWxIudeVqqOGv4AgMpy+7gGK15XOtm9qDBoNsPKrtRgN59QFyBNm7WJ1Ch
zUcDFfZ3k5bXVxfkZhe1o6qtcCTskje8s7dnKzceGNObc9ELqzDign/7ay1q2Lsazq9n9ULvTgd3
+sm3tcloe0F7b4BfQG6U4zwFgznoCGwWJ3Mvx8YGBZXCI4HYsVQEbSg+pzVaOQHiec14632nXfi8
/Q4nd5h5g/coTViQgRwd4EsSzElzYUoCqcNZMYcG+pq0XpSZk3/VVckKuERMugpJDum3G6jl3R2h
264X6JAzl2OqQeq+XFI25EHDPuh5KOo8jcmm1x50awRVNxD0AcS7dZ0lENgmQT1umWeFElESRGmf
HJdjTlJHFybtSn480G4jj4vC059KAL0mz2VxH805n546YMRplGq2HmtaXRKOnlrVsdEqdeu5q+4w
WGvn2qmdgm6xM46PyjKn9xDfJ4PnKAiklrW+DEfU7uPVoCF0DkhO1H+Yi5JzOLuDe1t0tBQiMnMH
BS9RLlAYF8KaRWSQe5xdEsXv5WGx5sXPkuJaj00CC5KI7421UZqg/CKDKC80O8pZTbA8JLkHfZ4Q
47T2rV1Evq4kYcF1jVnaXB6cxtDemcM019GUj5oZT63m/Ei1xvYvO0CsPZ6ZUVhBmg75GE0UNw1R
v2a1gJMEtBckfW0ijpCbcQuDqMtCvwF8HyzNMMO/tiT0kGxcOEolTKNxcHb0fOla4iU9lMtebqBh
uzo9rqmRmhEWa3ifgwYaMeizhAIXrG+BnjBLSFZMu9KIRjOvoLhnfv6lR7Rfxr6tbfVtipPpoWJE
cdIyy3ULvblXc1hAa2cybeu8D72pM5iVtmFJOXhqh6+pUrYTL7VdWVdqBTpzYUtjoZYFbvVj3j3u
gVcMvYJEI0UReoAZYRBYsk8PUy62T/7QgQbTVgJeQ5eU8+uq70wjVLVXcWWvqvoAL20yk5Sf5CWh
/EaXQTXxyNS3azVpkUJRA/S59POBWzftzykxZU4Irjj/KQuNtDdGeuIFajTS8hIYsUf8stcztc+b
0si6T70BDsGkDz+6VRKnJ7Wt1YD4LNY9TDOAOHNiMyJRvOYiKKihvysPzlXIjmnqw8yeHQRDWeqZ
BI56qFCaXBGmUtqNszGYXQA6NPC1DAtXhZ2Dbqxsw6H22yfhFiPsGctYpmDPbIT2pxwsLVNluldM
KBMfRlePNv/c22ncKauEPz2lCuxHXADSZCFwCjK8u92kEQ5tn39ux9Jlw835zvcEg0HDslZ3xikD
OwvXVBa6e0EUAARWth7gfGh7fdj8aYQdzTbze+E36gqhJBwNjTPmNKA7qpmsBPV8N3ldTU6aOVvf
QQBu3XFmCywB5az+FBl5n2TBUqv8g5x06DVaj1gy8qwBfIo1p/bX2mncH6vrJwuXzpRLOZMuVuBP
PQWEmy3rkXQr/vGsnPabD35NcJC7lyWcgesowsd5ZfYS3cqnVQ+GEVctQ/digb6koaEQk/Y0uqi6
g24wSuuQ+V3zRWtdTIAmQXngvWVffAaQx8xLLgA1h730xZdpIakylHKjsuJOuh+T6ABoka83bhdQ
9tollJPc7BjtvP5TTOaA3W+2ezMcaLWiTNe38amvyciJNG2od3ShqT5W5pYvYQ2Y1o6cwugfChZa
IxZ6MT0ki/J1qFv2snGcwzznUi1+tfNkHxzugHU21Kp8/V7oC4CjQdPhGAU+B3XdLYkMi3dk9W2H
g6Ib9LUHLb6FFkPqUvWFcnbKu/OpgqSnwmocsxtwSqsfur2/vV9dIPHw0AzxvRmz+Tl3ZuIDnXLs
mxD0SfK+rZaE7zuZ3Q+5cNZIT4FbH3KjdMaDPeSNebElPbIH8D90lK+ln6kvQFUGCcscLjWYBCuL
B0vUZlTNY62OwzQZBnQEAHNHrCitFbezhahFSupBs9fJlMSMn2+xTvPi0YeFuh0BcjmfSzWy6dbb
gTjYtheJEyhRYb+yUvy8gT24y32FGwKCaG3LZ+ydG3RQbekqmIGW+VPCROBb7FFmxGJOHIRSRTFd
K8MpABCtNV1eYN5McZIMoKuKC1/xsU95ZIhCInjYOt86zGk5+qCPrOJn4nW9OGSqSSD8jPBcKpti
SJ8SipjVWOuPwvKUcZ+voGTSi2Sde/lzlLm2PtIrt9YipDDST41eaM9bbUCHAdLFAWu0UfbPR80U
m7qQLSqCJ/ZRnbglhqObb6ZG97pbkGFJ+W4alRgvhmw0Ic2LebKCQSYzeVG0/OPB0zieYLPSrEeI
ktYYFSVjLywqqVMpEHtYhmUOxOedp/VUjWsFTYrjDGP1OXkG8BqZVpo90yr2fizLxpqULm1mHDX4
6PbH0W2SLqxdW3+y+bnpZWMAlb6xIIsaJ44HcnsIVz+tsDKYg8m7V2OCEiNPysUnZYnl+nqjcaWT
xVbUkx+7EzlsIioMpzQAjnmJ58elyNdvk4ltIN5GtX0Z+9T+uB+8dseSLQ568byE+FAUzLQX/jgn
fcjU7RiA0g3WeRK6vNGkiZNrKj/qRWWMn0ZnytbQxCM34DXOeuNz6SmvCEQFY+UInrBO7xCPWPOF
BiqLyb3p3DrulSO2g7Pk03wSfstcbqyemE/2IPvm6HZJyuRjJ37FrJpAwfPUln9u0mb9rO2GmmMy
N+52WhpNf/bXnVBZF/o8X4hkgvI+VE4/wV7Nstk5Fluq55eSoyEycog1auNhXFbjHV21yb1FlCb9
GBIFs4g+9rYWuN6UVpGLKtZ+X6CrBxhCWAYZMX5tDz9MAD3Lse+pc05NYibVqTA2I4+ahsX5Dgpk
bR5lQUjUgyvWQv80bf1AtOugOeUcdGVZOpcexaF4yon8pMaaLSGChDp0vBl0xew7Kmvov/pyHs2Y
ZgPxGaVopDhUZmOn9z12+IU906bmuCr0EpiIqpYy1uEzSqRepkYlWZcGbESi6Rg6ECchqAijH3iQ
CwQdr+pADuOpWgnuxbyQPymFlpMY73ZV72VaOxUOUKv1ODQhWiIUtdbakbAa9wHd5/Z+8pV3vyjo
I8da6P2zU7ubOjlgJ6t3bWHNn2SqfO3IbODDpff7tgrWoR6NG6W3kx5LdyEhUHPGdH4yZ9LtLsrJ
bOe4qZWEcQ71xgDYlTdf6tbMjaPpJf5PA7BYdSJZsOhvB0BIeeTyOvWTW5q1OMx9nxp3k9uX2+VU
91C6GM4DWX25r1Vwchbdg3k/aT6C1Zr3M0VeprM0FsAsv1tWqcmT7JLMpqUPRGm+ajeoI9GY2x2V
oD6xzKYrLZdbYfUgwcjV4WMbAd+n4JK8zLlrq9xIrwYAqwvJh7R0Q1vlueHRim/3EkdPDMR4ODdV
crLMyrM/QsNhaay6ZPpmJ4IiJLe8j4kGrDjKpZgeLaeX6gGyBszmarKyH13Cjvmw+RJitObBAMia
dTtVXq6VRytV2wOYoE6GWJ3TH6Nuzz2hcjXUnhpETvKxn4v6M3yOLCd9Iu9u/JwEPrQaJWcEZT+z
U7FpH3z3VsCul7Xe5D9NcK5a2GSd0342W91SkeOlbnPV1r32pFFL+ZeLbAkIcbauntiLEAl/1agl
ZUQbqnyEgON7IdGdc39Pfyl7rOAhtCejdKvysqnHAnISscSfJBnrn6YODcyBLapMgtHRZRJhfsrL
YHI0EyGabmPqFtNM4SkEoM+LfYaq78ZJsMaafTcbYY04jQ3cYi7XVc30gaG3cqywYnXh3iCWuRT5
rfGYoYwBrcoffyj1lLU+K51hvLGNRTQPBHc1+b3u9415KrZtHK4njc1ID/JR+ul1p9ntN5Qc7gYX
r5tEXDdsGaK07sCSjaa7NYfWFNm7mv3CSA54y8m8jcAHxjDrYBHirta0WMrZk7R8ppV1pZW2eVOi
oTGu8pTN6jP1WelfrNLzQEtP3TReQ8tq7lWVeVNI4pFgJ7cJRUq8WvvmeehTTJfCJD6iGBdPUnyY
xk/6LkBupDeMyFq9IkPhjkZKjzZFdF1sscyC+VSI1IF4W04Z1hj/s5tWqqmLMyuR2sVIyQlfSVCv
EOgwT0XkuYmO6o6d5/1qtv12jcde7x2wvLXInly8Wh/WzNKKC7DwbK5WhioBmSv5kSc3HYnTwDSN
P7YyVzGGVOvTFHhdWpE3YCadjFzMs22wH4R/GUZvKiEGUVfAglXWR0xn25NAHPN5niqZXiIOByrj
6CsDTEsLbb4o0gyMQzeWW3W/Lo3NCLAGFU3OZrc0HTKx56IDgQl56GsVJZowtwBp7qRfpuyirACe
gPfc+hbjN5V1emPmijShIWmMNVbSHIsLwtWd+wSO0Zdky5L3JAslyRXwStCjCUc1xw3CA0deqmTk
lfB3vYC9DLmWPXv3E5Ety3gaSAq6J7E0KwNnarYTRMMOsp+AqhawyWC73PGsbYhig7PEi9r6D/lU
ttRgsiEpRBfD8CVtBufBntztIalLaO+LsSAhMv2BREOvmKevnd0t3yyCO/soo0c5BVOdD5eGrOCM
bQaDCKBgKx/Rj+hPVsK7iwcTXlbQAfvjX3Y1/lC+TqNAVMIDuoa9DO5z6SRcdNNbjXvLbaQXaYXc
EeWr7B5m2XrvemCqdyQ+49jvR7387K8gVvm+l0bSoAZGGehZ4t53VtEAzMXI/L6XrltEbaat31HF
DZAocfrelEqn2nedbQ9QbIS4zatkdI6TIDvyMBRKI22hRr8R+qLv72dnYi1fpM5J57ZoP/O0Zi8F
kDHV4tZbTTNCs1YRslLqu/DP47zkMulRWMXA3Br29xkNAgqWlM7M0O3qTvZR/nxi+JBexh9nZhka
281Dmk32taMGN41KvYJiqfdrBxBQ5C4c5sbP2EfItPCOJlUDhY/wM+Qe2fzFqC0jC2XTphfQCwHX
Db1pP7SJcL+oSbhttBSArPhDs/y5c5JK2NVbg9/RTGg6mOOY/igme3j2e9l3ca2y/Kew4N0HFn7s
x7HzlyeZ6fWdL6ulO2izM94tZjNl+/o0/Gh6S3ua1CzLqGxRo9OsFg6pc57x6HQj0DeNzFwV9Kba
OlZqjcRxS8yOHtgVTPgrQQjJ55GOqw7ItNIh9iYSUnSVUKuZSeI9y9me6Kbm+XYlpES74+edf6qs
wdECUuypmMZmW+2YBZvqY7OUT74zFvnAAyH/RUC43/eujbFQn/SeH9qlKo2wSvv2eVjxJ4fUXuDO
vGW38OZoC8sAm7k0eJfr1AUuxM9v1dz6l+SeTUUoPKbr0KqWKom3tWneEQNaE2MwtpTKPTttghHT
mRpaV5DqwtlgXj357VQ/mC79C1UIFnxSedwPRWrPH5QycYT3aeHEitoSk+O2Y3CtEZVxkADn/p5l
HkoSsH8Uf236NcvxLQZUesWDUSdmXFnSPgnyLA/SAn4E2YNzKLhUfoICNRHzJ5eSDsvFXBR3tef5
TyMdiJ9dMg8XpqlZKqazPILo1ImG2feWsZkdUiEUnEBgjXctO7IPWzZVd/TZkuvRgTYcyKyavpg2
PaODyyp52tLF/Q6HunJjpE9We0VoBZPM1hbbh94b9au08YwbWH/dGAIr2yCtegwiWrTD53Rb1FOr
Zo/mGO6Cr36JzZPNJD5n6IROcc12vkK0RYc5DRyrmlFCwEX+SqaxzaDFIPoTD67OXyvU8rhMpYX+
hgM00ps23f9mjxMDj3HXd+HCFLlF8GraL8CUqi005sSCZkzNYjABzu6DpdjEsqp16qbWID3zjVJM
BPrkioqC2gPqpSBlXxJd3lBPT3393dOl+xGftI/oYFrrD4QnN48oOw0DY/FSD5G7Lu5K8VWA3YQ8
VGdRY4/6GBZlntyOaw/i2e6ohAMoIv4XP8saKPVeQj/D2gz53nKz7ltK/UQ6YF/sbQqE6z82q18e
3dXvPztE+zMy7ewHfUqmuISjrxbQpt1fFzAnn2tOiQmsb+tkCezGsC4LYypk7MsmfyyyQemhDlb6
vZ0W7IPzLUGFj9+C0ZjqMAkPjquRzdaL2d0x4jNg6w74FcVvTo0Qqs62v6+pCWTW7fz6+0a7g7E6
u5sZll0BEFHAJS/Cvs8shlJSDs8E+S9ATEFf3LgVYVyBSRtfi7ZyS0nyNbEkHmSSowLSSh5ODOuz
ocIpWcs1UZiMOWFO5JQYVEXlaBCfOPa1/85t/fpx0ztpg181km+L4vQyIB69wnxHj4pdGnrcu9Vq
nCfb3IsyljMlEK8YsxPMnOYO5hLMGeq4dtG8EZJbb8v9jCx7oUgyZi2bXl5sGCrZ4tlsizpaFLR7
WKGq4Z4TkuuiioeIWblRxbp7sU0L5E0yiWgR60A+AFGFeczJZrKTCxNzCD2b7cgNs78w3xCsvEDx
fj2EJOuOxC3SOZFV4nI4T11KOd1yDBztMbTceCmPReFcbvLONorTYD8Kwj3MdTygHohb24tS3w81
Z4iVcUVD7hbmbCTtW4u2H6fdkZOqgzNdTvQ2e3u5rL2bTXsrBuD3E2f8GJyWooj2XQRZZ4IU6Y2T
4auRhLdWJp9Rjbi3tqtphz+fzp4LGlz2mjsBjI6ogxvnXF9TDLtDZ3OK2Bmr7YM+99MNbQL30qP0
i73Smf9Sz/NyvV1MhxwRC/t5Qp870kChAiriDidL1KwFRSXKtzde9r/eFcLKPb3Mw+ZwdrKtOHJF
6mMXyJ91tGOm1l3YDgWlrQ3WRYfw9Q11wK7K+PXb4sAeioLYMwA4UCcg4vUB90oQH3hXy4vqfcZZ
bPtWnwWlNSU9/WXtDtR8+sYtnusEuCSuBu4OfxbZMPrZLRa5WWWKo7WobfPkotVqWswj4BxLb95K
U/j9UnyHLy4mlDWAFM5kNWjhVyEW5USa6TehLQHr9mlbcvZcvfXizj964nz2DCYSy0B62nwjrx8k
pYBYR24XvCionCDrPRH10mD78ufP/t+uA7JN8DkyAIhweH2darXa1E9IECPr07pwXBb8dnHNNwQw
v38WRDTsSAjmVYRD7tkQ7taBo2kERWBeV+s9E65LWQXt4lBmWflFVQ0HFpZa9Dc+jd9vbk8VQ6K0
B9y5hM68vrmi8oxkXukeNaLtDnRPjEvpkFT9t48QrRyycRelBJLRcyNdXijRuVtpRxk52ycnB3TE
9PG388WLcm2fArGGcMJpnWmInKXMzMqHLT4hzmGnrU9hVfTLGxqi8/mCqyAzxCuEAQGzgGm9fmI5
SNJJjZ0VYdhbOLNIjEPur01A29iJCKWW93/97Eg6tPESYOAxSZt7fT1nls5MH9KKDMj2h17zp/du
uyw//nyV3z8/HGy77M9HV8bad/YdbC2qb3qPFk1VYd7l2LaOBKQOH5LG1e63kkOgzPMo2/581d9n
i12iSq1JahZKOe/sWfpqI5mryizmQmML/JS+aWKPOanOxPS8XOr/PDW/OGT2QNT/3VMTP6uv39v+
V0vN/n/4r6XGdf6zTz/7KrhbuV7Mrv+11Pjmf1hA9mKIqQnvxz58/7+l5j8sY1gpEO8h5ie/7X8c
Nc5/COra7ZikL+LH/Bs7zUtUzS9rJj5TQCQeEkELBTF/7GwMaEurstLctHgr24Nyyw+cf4Z9/bNx
7AtCJS/b5qiqr0hVKvfac6eYzWowLu2l1NRxkeYxA0mpL+sbMvizmYBfxUSAwZpMVWw4GIpej8yq
RVQjfc2PUZh04bQQTz8PHJMNCMLiXLAH/eV13f9zv7/6fV5oC68eAws5K8M/gUi8irMJLiEsa2I8
iTjfKgzAUjROfTsKCC0k4pYdggrLxqM8N5qLOU7HwBZwFKI9DAbiK7QeYEbB08vqVm1rjhQ9Tdiw
6coZCqr4QXsHDG78JMsl6eOmLOgWANQw2Dqx9/vcLRxaBumUbZ/wEjpgtN0lPSb+unb7fDsXD83g
b0Zcm87WB0Wby+Sw3wl6g0ohtkTf4mQcOeg9XU2/z72TJfe3WRVNOdGkNsf3yQASM2xX2PDdYkzO
Md+89KhxRuNE0J8qmwOWTB2yOtVF0OIhPkkisOdjTnqTA6GiKT6lTk1yumlnhoAb3RR0EadZPUlb
aGlQDDI7dEmBio9s6WqIss4F7JyXxOwg81l8+kJ+wvLupylx6yiiNx21R9tw4gvFwQntZN2ePQ70
ssBPBumfyrRzOuSWTKhBwTFOGTXpvN4NnIB2sUDnwPbUKtj/bFrVimDy3HqM096f8SFnmpOFStMc
EZCg7DyqTfZruLSe+LhosiHyp5qN8SLVu+LW0MzpLbDhXlCcfUw7cxMfMSnEgqXl9dercWpdLfWK
WSm3hkuhV/6t4Iy0C1oNpVuY0K66HLUCqUdVEboX6myR/zspv/I5vvqif/sNBqiU3c60O7axl73+
DYOZduyThRG3vSvXsNo34eE2eWZx2lyiKIJOm2uHsze0kcHi0pQ6/HlInSXBENdrkp+O8JjYaDyD
GApf/4JtWLVebaUez/lskTAqh3s29nO0qrq/Rg7SXPpV2hwSI/dDXEvetTZz1uEmNVLbKkujbBrf
UvWel2TuLriGakCUIqHNprNPO786ODTR5St05SgzkuqGXoS6o0nTP/75zv/1KqSeIcujqKBMfn2V
dEnNolC5wXH30lyteVPFVbJZ8Z+vcubv5vmSTQfNlmADi3hPKozXl0FhMyZtws10bend+5PnvKe7
YP8wbIR8m2ff+qv/manZjjo7HcJRltkbs/Q+C//ynf/2C85uFDMflOeFc9x5MX66NrTsdsDrXeQb
PDuJwiZNyK6Ua/MGbPNsfP123bM1K1mL1s5zdPNTpubT1gntVEj7i8xQ4AZjJ4E6Fun6fYX2SCiQ
3q5v1I1nq9PL9VGhEzAOrIDYw7MnrzWoOFJb0yM+6vSQ2HUSZpmj7mE8Vid3tcS3N171uXJ7f9X4
sXzOqCDQsDq+ftU5+8rE3IQemUSXxZqXudGgd+ZjVgk9NF0OLp2q9JEDa9PtZjjLD5B07gOnjsv4
xkL5+7e9ZwlgmiGfl5LmPJCh1ZmcVwRcUUI6RsAYM9/bci3f/fmGz0tm7pcRSmIATAtUkedmydlr
DYtDXSPigKD4MPrrdtmUi/vByTBirC1feJBmVfJGJPLv9wZIaE8qwOOE/OHce6TQE5dEMBoR5wOs
s5kq423K34pe3D/O14OG9g5PCHQm8Zx4/F6/y7ZNnZXXqUe2O2SHpV7kkS58f10bRfX058f4+3dK
Q8Jn08ZChG3tPAN/4zSIUA3kqTTK5xuwj+1HDbRqQGPTJvQ0Ld7wuP7brbkILTFn0hDB9f361rRl
AQM2eXrU5q08OpNG16yci0gtdfbGpc7ioxymZSY9MEloQPbC+twNmLmi7/QyFfEoh2mLU6MRCOY5
sv9mrYmcwlaY5S77kdMUzYU9X5g6FrloTWW3XhP1oo/xmMrlfuaEVsVlh3DgZskJxA7SWWNN/vOb
OHsy/Foqa0EvxaPLseNnXz8ZlY6227eFGXOmt0QWRhm6xMVy0K3mrY6Uua+rv3xg/1xrt8jv3X0m
qbMPzNjUpppyNWMllP5l3pZiF5Y6w2MP2rkPQToiIIUtD5EvXxYrDcvUs0+YBuc1JOqC860BWSaC
4Xzzv9YFi8sBsja953qx7A/DUOlNINoBZPPmOhguE2OltfHXz4uyiR4XMCx/3wu8fl5l6ZOz3ORW
bKyWd21WlnfazH69cqdSvf/zpc7mmv1xMZtR2+P4IvblPKG/kdlQ9oLl2R7Rom2Gvb1ztmSgsCz6
ISbtLfngyEK9McO9tLbO3hJQAI5UaUAwF4izDUerPJ1PsbZQUuTD+0JKUCVl32sHo0/aLR57Y0Km
7NLWHsvFmDkDM41dA4s6G502xzy06nvDDaw9qTkXxdYeFcKbo9PXtQqnwc+bkzGblXO1pJXbHPFU
AR6km+1VAfR5b47+/BjPJs+XxygwGPLKMMdxMPD6jTXeOA+zzi7F7NPxxledH6F1yt64ytnK/89V
aKjR47XZNp/noXBEONfd4qHJHZvqWkxKfG9FIdI4H73sxKG+xJk0b9eNsv0PioXpjSXiX65PkLpj
YKbEo2p7Z5UHejhzaEHXxm3aXPe9ddWZ9ilz5a0U+Y9a2YrDKPcjesLnPz/ds5l8v2/a5zTeOKB3
OQ09Gw+y0cy8oVcV1501xSWqukuduIRQTDKPR4wgf/2c6ZXuNmcywXbT2NnXidpV+KnWAuHmxOra
J3Tswa6z5rJkG10HNr6sGE+pdrT9dQ5dGBfZG3XGWQ7WPr+z9Wds2OweSMc47wVi/LFz05XccTYn
D65be324znSl2eKOWFtaw53oQghjBllSYo3hvDBXfiBwnDxKdMXzG1P47x/4HsPDJ0cXgIdzbrXm
pBCFem/ZMf8rsibZ/LQ2rOd/fs8vt/U/0wJFHiZAOjF7lAKJTZyOvB5GrqONQ4NjN9bLItkCjgSd
527IjIXk5Ma1DzWT+33eGHB/qxEGUzSUSMyOs95kPwXC5CdIUGgOXbVsgMBrzuACjEXDVeZv+XCw
MDSZtHBag6DMbKs+DWW51Rdp6WEJ6At/bo7bML4Vd/XS6T67Kc4reIukvTPX2WdfE07KtmtyGxki
ZMYhNaljCzEHhqrF87Zsix5sRqV9yTmRxoMxSXUc22LZXV34y4etM0M7b5x3tqeVj39+3q/XZR43
8YjYVaGN8ePs35hmvsa7XsveReOVy2gaPWxuJh2cd15qOB//8lrkROsCviNtNpci6ewpKDXLgSMQ
N3JZmKMeDi4S5k2GC3Fgb4ye325r3ysQhLhH+2E5Pz9X8TN7XLdVeRHtJOu6XGY3pnEzHR23ct/Y
C51t83mE+7VoYApeLZj2ve/56566slJP3zqupWMc2PhVzEcYb1RtuM++Rb/Ls2ghtdOmDrryzVMm
CrQystQDSxXdAbOJ/cb28Pe7p3pnTWdh3TdN52RVE6OBZQwud6/Z62HA3kg/bybEol+n/8feeS3H
jWXb9lfOD6AD3rwCSEMrkaIksl4QlIPb8G4DX38GWHVLzKTJUN/X89DVEapu7YTbZq05x/zjG304
1NGO1zFbVS8FQ6VJ1W5mihqB0wnmyX6JT0wNh/uU9T5Tn6S9ufYSSKs6TnLW3azwooFG3FKq48cR
EdaXCtXU7SJn94a0BC3MRWmcWO9efrrrqCy4vLl4xVh9Dp9uO5dz4kFxZ+OMDiXHWoCR0MzOkLro
+1hELr5fSDZGMlcbO+2SS6b06mNip+0PoI5o5UfPGm8X0eh//pA51YDrW6vEtNmOvqalHMnDyHsn
nFxJpkHTL6HEQrbFO6du/vTDJfMV9ppqrBxV5/i4P1VxZU7kpIbFUql7I+7sK9qn+bVaOeLz+0Md
LjJPD5mh1nL/usxQOzq83YtWNxVfNkN1Nm5kgTxORX994q09rNv8Mwq1o3W/Cz7heBRbsdraJMiJ
hqiDokXHI/FgdHF5IYvMWvxR94YPdlUuF+4YdSde46OF/e/BSVPhZpron6zjmJ0uzhfEK4MTLrYx
nFNIH7Zx3pgf7CKqQ1Ek3i52LesLVQ2xLZxGnLHxTx9jZ2qaE7fhcDP3zy+hIQxXElwgUoTDm62W
cYSGsHQoU8/iiqyM/HtnN/K6QFe6N0p13jqVXn92JnW4q7uhPKHBeOWDhmHEN8Wc/7TiHw5PmpGa
9blih56lyItCUY0veMmjbTb0d2z8kbbkQ3L//vv16iVbiAh0jQXoxUpsl/asuLJwQlmhM8s9nZId
Z98zLJTKN5bX+WIxteLL1M1ylxW2vHt/+PWOHmwEVtoFwW8rWYMarH10NEXgmGeebJwwcrVmi6l3
+CiLPLrqdX348f5QTzSe98Y6mprVuppaVywOUmh0kJzArfMq6wwMyENzMds4ZZ3cMSjGL+ON5UzR
tRrL/KE0KvtqyOfkv5hDKIvwbavY9WgLHD7s2ZxjyAG8a+rcTGGPXZQPu/rFZujPCDr/vNXPRjqe
GJW4LHOFkUrhzUFEnW1TaiTdEFDfhCfu8fp3vbzHv69KP7wqgaQNfEXnhFptTx8Wu4g3ci70DwlO
0tpuso2LNy4QjROJoEuN8aqdpq0gROXED3n1vVoPDJQmKes/ic6e1fUH6pQmy4ETGuPchqS24ECd
oDNLLXX/i6EMsnbZyK0V4GMxCdE2syY6pi8DyMJOtL211RtphILqzv7923t46Pv7SfK+ADxcecC0
LQ7vridqV7Elm9MJbrGPlL/8y1Pb4YK0oWK7pE5/ghhrvvI0WXuYEFGEEW1y9ObE88D5YKh4mg1U
lYGmVICd/hT887UpCPwtkwClO4sN8eFVwcEo9EZjlGXRuvNmWpRrI6FUp6gtMr4yjwPQsMZVYRrl
tTFNpyh5r826z4c/emWl0TkOgfRM+hZle9El7ha8R7HDK0dUAfvlgDpRtnv/Sb56ZxG40uYnk/wF
/A+4CelLfAY8SSz9oCDEGRLv/MQor30Fq1mRbS8bfwq+h3cW6XBRmw6XlgnV3bmltHYq4lXHwdf6
/vW8OrnyTVEfoFhObfNoqLxlf5JzzglzT/CGKA1lEDvt5V7kQ1hG6byR+lhtF3Pf50N931jO8kgv
XZ03NeXcE1uKV78Th3BvLpqrPv76a7N1+rbj7uIW0Deon5orszC8qy4zmnCY+uHs/at/9Wk+G+/o
xKMmcynp9XPxeL+Dpo9NECGEUf/5KFQGQUS7aDRZ8A+fZlRgwDJU5taOcJdbrQVnokyJ+l9cy/NR
1nfq2czZl1Ox+gv55u0l2Q1x5Wy7eklPrH6vffNs1I21Fw196MWeD1uoVuKRD1PRtOcYxFPFz5ts
ehhnumd+ZaSEP0ScmX0HmaG2E/o4nPgJr3wcK0/RQWjI/OgeHwoRrxnRWJRuKKd4uBiSYdlG2JEC
HADml/ef3CtTDPJT5Dwg0ym/H7febRWfjVRgokg9Lh9G0WLzp2TUdVX9V8sSBsQ/Urfvj/nKO8mY
FkQshK8cDtff9Ow5dnLGwDAzZpw2S5hkmXYOC/9U7+rVUeDoE47JdvnFiuSM9rKQiu6GQ4e81dWr
XyTa/mEewdPph6o//UUWCFpXR3OL6IxhtjWeVGoUTsS64OYbaHDOw+IM+gfKy/nNlGmngodevTQq
b6vS0dA56B3eQHbihp2MjNpQm7ii3Gpe5MnJRu66uhxtmFABqhym2aVwsj6aOjpwDUOhaEwdE9r3
fHDar+SRVFs3KRZMln1/ly3GssP0Bt5HnfRdXuvzWacLHIXA8E+VpF59U0EurrrYdY45utUjxqYK
1S3HzaTEKDKlpdwak97sBH4Bpu5iuppNSAknprZXpoNVC/nvsOtdevayJmniKGyanNCap26j12P0
c1FqZwMIAap5THaI7xit50+uRSqFdNMT4792BmW1WCUga3+UL/XwB6QwZXpREZpgGRNb1Ur2JZYo
g3a6v3Q2/re4V7W7Cs/5I7aghHjgYimqTb1YsUply6EH8/7nexzD8/dLT0GDyo7Gzuh4DevtPjEk
4LSQbStykWF1Dum9UPBdDy5OQEW7l4O5y7peBNhNlk1jDfizBnu+WybT/Nm10YMDzz9QstQ8w7Kb
bdXUzT6kdjqlCEyj8URl6LXvhcYc3QhmrFWYcHgLZ0soboGMN0TjAvwrdpIzdTUHvX9fXntBPZDj
dHohjhOhczhKk5QNfc7MDVuc4H6dTor04fFOW82I5c4rZ6zcMZR668S4L1cLNLtIkRFOrbJxY736
Z29oWcZZ5ngcHlytjoMESc+mdRKxzXp4Uu9f4stiDEMRgWIgR+Jgcfzkp6xWBg+ZWwjEoPjYTYOG
DxKcmESk5BrFJjfU7HLoVaf4C4KfPKUTe5JuH05JvHJE96Igd2HaHp8yphoCZeHGUZgP0UAaUtrk
P3NlYOuExtC8zoTugQMaVPvSwsC6bOx++qSoBQ3Szuhq4oTKZLE3YKpA+pntkk2+rhQOBlgbPH8A
ijqLd2ozmo8pseRYzZYo6rcsjPq1O8d55utO2k6b2FHbW3bk+s1aj3zs4lHBB7eIqtoSBN2aflU0
8kPZQ407sTF4+SKvzEoqfCt4dvXDHD5qj96yXmacsmCwT5uucrLbluLmH5crGWVVY/CtsFYdbz/q
gaDb2MspubUDvZxy8bbWMv4E4SBPKCNee590roZZbe3GHldsXcSFsMgYCaVqfeZkhv5ZHRZja9Qt
tT0FctkvHFabSbGMU62AV28laerYU7D1sBE5vJV6n5sFLDWGVlut8ic4YhuW03RnqLNzDyqq2Tl2
Xfsx+CGYXKyALR3qCyY1uHbYTcHaRDcWHtCb9z+xV44r66mWw8Gq11pzog5/GIYcljYxUneaO8ug
29Tpn2xEoHe0f8xradWAWZZcE9/n2FBGbNwuksnF5SMMpFTiBg/0MP9x+Y/fBMicEzA1MTrKh78J
DFPi2d7shLyV1bXI+sgfhnH5oZkEj8tmWQTwufiUbua1iY1Q8CchJNDGY2F1qyd8hJgGQogcUxDr
Fi7G1vmhScAdJ276egEHE4vFjkK3eRXYC6MFPbrANtI6z6PAGTY4Ns9dVMp+jdX/lulmuExdnCu+
kkz6X6InZwFS47CrStekBNxkt/pS1N9d3KM/aqmrH20F4IYv8EyfmHxf7ETW38iLgQiKb4VwisOH
EMWxkgAP4TdaQn4coFR8j9ooeuxyGyxpV6aJuqvtRP4a+Gn3s750u/fv0otP5ugHHO3A2qkEomKW
wOUGgcg88T4vI3Dz9wd5MSWsg3DuYj8NoB+VxuFVZr0DvI11BhqdckkH7zwXRhlIxbhsrfGiN61b
q2tP7A9effpoXzlqUU6iuXo45tQAkLFXlIwLv6D0ifsjV6+0Ww6xzS4tY+X+/Ws8ksNSLVsvEvcR
m2sOXzjyDge0FHSLjuIQX6gOURiDXg2zzgPKgLmx/SXHovlWVp6FpA8ezdygHrSLU2f2F1/X+hvY
MKwqDZ1kp6OnKXnPktgiaDtFGwvZENYn1B/reqiH+tP71/vqi/NsqKP9F63NGJkML05ZSvM8c5Jb
kF9i//4grz1EwuFt/vMk6zsaZHbMUcZKBo0Tm2O0KZd6AbLYuOouKjr1q0Tf/uv9EV9s+DjEcpc8
niYiSUwMh09R6eYZ7VXjUUSKugvNFfMVlE1xI2SMg3sZMrEtFxzN/3+jHk1VedTjlZpbD/+3V2Ep
HuxferOiCzqIg1h260tlBif1/qAvnyCrC1LA1RZkIY04urlNviy2TPQoNLPUuTBVAGaaFp9Kv3v5
7TMKihS2OMDfGefwhq6MJnfRxygUngbUNRlR2ycmjdp0Wmy4FzM0zyKfgd5VmUhPvD8vxQHWOvoa
20DJ/GWySg4TQIrKisLZ07PrTrgdEOSyb+5so7sE9a8FpWjqs7lLnE91IYof+WrRt2nhn7eal1xY
XXPqoP/aDWGrh7UKD8AqkTy8IXVqpW3ZwlnKoGKg76vyvcSc/SVqtT4KTL0C2Vza8FVLfcn89x85
egj+9uNFEW+IxSyBgPWFEHTSihljxkiChQENMF61bAEUvGXYZE6tqhz62f1UTm19yGJNkmhpQWMN
1HQSKh+ebmdsnpS29XOrsa0dSOHUwB6jiq+oXJKv9F0/VpEBt7am52Nuki6BU5TkRlkGHuwbuskV
oK0NYEfzPhkGL9lJo3LQY1Rd+xFWF5CKUtGmG9Ma1Q8D6OgUbkHRDgAQFWY08B4iD5vOHW2fbhkq
aXDFSJFqLJaqD4jK+OHQsvhVorm/9Ja8A7nntNlX2VsluFKau5TX5WJ+Muq5+tKifOF6YKF+sXJH
vYpGR5Z+I0DS+jjH+WcZLfSw5tIRIiiRuX9feqknWNV7pfdx/9hQAqDkynNHHcfe76MWaKdWTbWk
Bg5I3ysEyewgPgvOwLBc4kvF0gm5A+LSfCOwKo5Du1nUMxQqw1eJNDrbYD8FRGbXbpXcKBMshMLN
cvcuh32Zj5tmArAVUEJyR9iyrrJXm9hDelEOrbaEwP5aR/+s0SLiYORwfUUTuqgEgAVbRR19TmOD
zkbqqtWdBsfV1XaE9oiCfuDUVn5pJKBpzaiYxEZLcs8I1MjJ7dCyBwiGsUhokCiN6jz2Et9yO9Lz
CjIgrwLsC5BPrDOuxa4bDhNMbkty7gfNl3eB5qTy5whr+aamD/0zmciUg59QqCIQCqDg0MW3sHyB
hRxPW2h7Ub7vbBMk0rKo5B9KST8orDXFToMWtCFQZJKdPmldSQVHE9SwwrqzOLXqeQMRSACKW4gW
HDoAhUoMfIjaNiCi+glK5D0BitJYQwTUr9yieSUYySeYETaV9iOVFhBHAOwiCNtP6KPsCYNUGqN9
7T7BkcQTKCmpLIBLNa2b6omhRHTW/IMuAGSleYUsEX4Ib0lb0UsjIkaSaJ+ITNETnUmxivx+fmI2
ja0uPrC9dG/6FemEFgG609JUNVVOvdQ+zk/8JzAc7bS+lXChmqjqAO898aI0NAQQtkGI5j5PDqaU
Z0n1QV9BU1R6YE5ZOhWdYInt9ixtVXX0IcaYLRgLYFX0mcdH44lgRRMQZyGQashWWB+WT1YUq5/o
d+p/WU8MrOyJhzUPS3tXPlGyqJ3C7c2h2tuhPqTQeYZ6Bl1GuST92RvRfA5OGeBWJ9LkY2SuGC5D
gyOdP8G5OlZ916+sRLah+gTwYmOW0R2PkX43NAfjS7cz5a2ycr+WlQBmdU6f7O0swbYoohxHduTq
K9wUaJipZCv/r3Sc79PgETJZcKPUM+WJNoYkECqJC73XDQramAvl8AQ62aAakMrm0jB/Nk/8MhBB
sMxiUMigLJ8YZ4IzneE7uqzSs6TNy4dGr8sHkD/Gl+6JkqY2LcQ0Z4WnuU8ctfmJqeY98dWKguQr
v0/zsg8oMMJgq3qLPVlrJLspM6Y7W+b6vrMSBfMmBDS/Xs6HXKTf5IyGDHSWyO4T+EGzDxq+ZQK2
rPZbMcJ7ixHIa0Hv2v291gtb29uWMzvrxACgCJBT8hnCnv1Zz4a828Khk104T2khH6iaGTIcpWnl
mzlN9BuZRqMEY6gAsPRSQx2+p20jICHP6KjBeqadAx9vVvqzyCSNcgtgLyOQopP0uD1iZSqYz2Rh
BLWCLmkzxyIn3y0ZwF6qvVTPAS+owrepmiuUm3P1r9rMocDOZgVnfBQKWChX45QDJm9U59DpTCBx
klwhUP6pjneixCBvw6vrHRDGXfzFtGBxUyUF8R3U44CxbJaqAvQms4V6VgGSjEE3o6Takyo87dyM
NDVYiFk+7DVhG190ZRyiXV3ZbXHWOSPMahWVk+ejF4r45xTHznZQoyK90G2p7JKkU3/p7WojNKWa
D5fCKibgYxk76mDoYKl/znulKz+C1JmrHfSUfuR9iW3+Lc7SzK9H+nWhcPPpfnAst/RnK829QIMr
q+3LGlPcZwPra/Gjz7NpCgmlS0u/sLv6QhuA5sZ2an9WG2+5N9mBGhtmUHPxUyNKv0LExMebEcWp
XoP8MaoNbL8y+xYBn2x8jfCQXwgRPPqh6iCo1RrarPrgrAc4yU6iPI5K5xXUYShNhAK4pwwXPUn/
QuYnr5eCHIZbXu2JtIy41vaZlirfW9MchjNjiKpHlRZJHuAvBqLU21HM3OH13mIQ7CpYBKpS6TUm
Xm8ytxO6HmuD9hIRAQ6DPt9Ysz1/TYte+6IYEdDdOM2ZJxT2IY9uCu0RrlGr+yUkPWBvZm/exXak
3DedOXJkNyTnAaUbDVj8VEkBRrV58hVAKtTVKgcyVaAe0sOmGrVfSjP2PydjmR9wSU98eID0L5wI
iBYblBkMh7eYQKgSRa0vlpZK8raE6R/vhJOKM8vq7BkyfWl+pJAi/tKdRL9urVKX4TxXVf/ZaLP0
Csia0YZetTTXHf+ryKcnW9sbVU/ybwn8uSRIs7KwAoCvbOdsNxt/6rDtFjhSkX2Z1Wr911C1g+JL
Vcv7zTj32I5hqVkXfel1/Rl8t6bfmXVO1JkmSh15yYBMOTBHqA38/sVqt9htzBszKeWnqAQ7v3Pq
FKLyuJgTvPaJMijbuMFz6CrwXvsYP6qGlRQxu88pqExCOJdaFNhkfjzmfQlY1MgKpQtG7suVApHC
850KpzgGc1HBEM/kOdE05A8YxU9jTCT4x8ZUroSRZHm40K2xJhtPc8orxGpDDWncJX2VXwi3btyt
6k3ZQ8X32AcjVHroP209LFC8TeWeqAo+QqtPusd2nqUVjJzgrY2t1O55WRkEdrSKiqdSQzX3WIII
Vw1BiMfI7/WLQtd3WdWq3bdCOrEKUEroaWC6RUTfQnqrD5UaNKhmqNwpiz8AYyObKhVurzJdtMqQ
XCMZK/NQ7R3zVoADpMy4VAHcJK66yDO2x0TEsJRMei3wAY4Vp/sqWqoe6Ss50ZiZ67LZwJSRFy5x
EIBBFfQCG2eKIb8z88s8hBHmbJqCTOLATtLmh0neyy8XVhrU0tgurjwMNpYftyPiezFnNnkuPcjZ
gGNTS+SevrREKUts134UUajztQYIVYBBkzgKdr5MZx49e1ztllV2G/KBiZbhkKWfqlo/tQUODxLY
X2jA8M+1iHgsSgVFa600ZCXEiZJgDOIcQ/JcW9UXMMk9P7Jn45yXedkrpGbsXaefPlqL24RSpNGn
1K6UM6Vzlr03xM5tsXgWhek0uijb0fItcNW7ighb4Fwm+XYl9FNIA2jWlwm2Z97BfK2bz+8fjV6p
3+AqxcqMq0YFSXFsmodIvkxRr0bhKtffaYBez0zY0kFdm9YVURxZILQou2aDnRCHiGHruhvs5IQE
6mUBB8s8B3rOZ+vNPS4UO9KbWpJcvNDUBfkmajbcMtewHS/n5uz9C37lHHow1NE5VFH6pqkyKh1d
qST7JNe6T0oM2a7kELETM/6IpW7uTLbHX98f+JW6A7YeHFRAYcjQejqiPuttQfMEidznHueKFk5j
njcbBcDG5v1RXr2TqJg5YSN6dI8rq4ta5q7IMi/EF1Z8LQzH7eDeQYWl6nbSm/P6YBynqQA6EA+O
ihxkWuHlJ7KCUookFayiScrO89abOTe9f1kvz++8IBQz/t9I679/dvNAQCeIznlqNMTkPnGiau/O
K73RchDsxvUUgFNJ7t4fdP35R986ZU1EAzhH+dif2hvPBrWGKUpqMXjhvLSExelOHqbqdVJfahFZ
GO+P9bIiTgEO4xFtHABgXOnhBbZlXPWdU3hh1Ojmz8nrrCk0rB5uq+zVkMiW8i4pDXEPNlXbycrS
v7w//itvJ6VTa20YQGWiV3M4/mRHbLt16saGPjlfGoGZkZjJ8e923P8hi54hi9ZO7tvIou2jyOH2
/Pifs279r+45u2j9f/7DLrKc/7DM0DFTKeWjsnkWB25r/+FtXPuZVNPo0K+ahn/YRYqlgShC54Uk
F2+Qg5nhGb1I/w9sDMBoiB7wppm4k/4gD/zICK4gZEdLCi9gnROefRQtG10EXbnY59L6IBPyJoBg
pwHlPXS/fWv8pXa58tmBiHuf5nUeVOkybUmosYM5kjPRJ7O3w7iUbggu1r7k7XhSHX34Kf3+Zesr
/uyXJUqmjp1r5nt2ZMWFbs41FqyWNRqv5RWJC1GgtjQiGnrevjbO4lNvLJ9HJdG2Op5gGhaRReQQ
8REh9Bp9Sx5vExoVkXFO5cqNoNR7++zJf/x7JnnOijlae3//UuPwl6oVK2jv5fl+iOj/Ge3Q+kKB
8ExJMPmuQg+/sE0SgMYlARhjRbTfcNtXJxrWb46uH45uuF3kjZzqKaLp1tZ26ilU0tjauI2lB23S
F3sUc4Jgkamm/DSNcJaj9ESX8nAV/n3lR52aqjRS4vz0fL8g9Sj92h7Tm5iT7Rm0UdJtJk+9hetP
cEnvOKfkT4er1e8xj6a2kZwPnUzBbF/nQ7GdigFvpluKK9SAP0480Dcu67i47QJjKtRlyvejFicX
bCASGKtldQdtF1T8EiWAa4kh8uJZhYxblPtiGfutGy/XuZiejCihZ5ZE6eXdN2I3zG2V6kOgKVp0
4qE/iZF/r2n/3oRjIQQqxars7Cnb63kmg7JLsw3o6m4r2KzsDbYN5xMsk3PAr0Xg0CO/QyCbgXcg
pqQa1JiPN+6IRhPOzshlcq5Omn5dcyS7MAA7nKkdmQeUITu/oIZz/f5dfeO5HWsri25Ke+FaJbFE
soDybLGLltm4I8nlRFPvyUT82l052sCwZ4iFyWFoj0tDYCg3GkIuKC9bopYXtC5xpbZptaNiUOH/
m1tSmOBbjwWAcFUO2g0pY/Mmadc8DsDX9NXH/GtfxuY+rpNh72Qzhz0kuEG0oMEgBUHZSFnhByUB
M9C6QdvkpLQ11Ag3RRTp27FfygtO+82ZrGUW1haX3HaavDBjs/G7vKrDIQZxB6LjSo8HlxCj1vgj
xczvF+RoXs9mayGywa72FP/VoKpTvIc23DO1np3t+w/0rZnnWI/ctPALvFlyu52s2yJKVkOCRoqg
L4drtCBfCf55AAdRhpPhNL5bGPOJB32kSPl9dUczbq1EA6ZRs9rnqT2Qb2hlph1MbIW+qJzTfxaj
68CHzoRjY0meczMYas3bdR6sEkys0lL3S0+y04lN35s/52gKpv1UV0tlcbNBUVxOC0xzmjxpsSe+
wqGKZJ6XbiwQGxqg3waCahQtz3FNNHI/msUpuNCRLvP3XTmajceS2PdC1ao9zZR0X+rg8HKcPPBt
o8+NMREMUxbNZlZ7ZY0LdDcLrbud6y7DidXgcKP9e/yjmZnNt6mMmSL27kRaiqYq6Kgr0VwQpSOQ
OcOXeP/Fe2MmOdbaRbPLlwWBYz9msth18HxZ7NG8qlpz4shweE7590qcdWF4tvdohectuBrzPWG4
WRjRfCakC45iY2nDGS2RNUB01r6+fzlvfUfW0WFhKNH+Fc0SE47XGds5t/MbwPQKCw+zTq7ZXai7
RnKmmPUv8qHa0JZZeeJLelIsvTJlvmC5ObM7z02v7NI0Kc+7WqFdVrnLw4zV86rWtHJjGbW3BEpi
tbuo1mPJbcYB4BtwOL9RHG8JMuLGx6Expd41Qa+REbbWPOwJrCu2ilnGe6NItZXP79XfiNEo7gFf
1DtvUBPyAnQg5n5TNvRPUnOWZCNQ6fvQ9LbX796/veileGqvXKNzdH8LmQ0lJ+dyj0Vk/oHEB1oQ
Ha75nMKY4m3JSiHJI+9sMgWHVogLARw/C/uB6D+/Nj1KGG5vS2LP6tam3pNfgV3g5Ut7hLpidPMr
KVo797VsVr/Tp4oemyLSBvpBRvaQz93wkKhjjDi8RxSBJJkMSo6/9F8t1ip/IrGNkLcy8fKdHaXO
R9UlGzAg4QFQDbyFkSgcqV91wzhfG5HQh83CGfZMzJ3L9i7VlGUjiogUBEoFNGxtdsA7m6a7hvAf
YygQpgbgJn6mD7Hlog40CMO5SAn80ij/FMQ9lJ2ufJ3NNv/lUaKTm558jeKSZM34wWLbdkF6oHSv
R6/UNpYtTSPICLAlmM9odc8fsimzAw92i71J6pL4dVnF/U5PKvsOMEGVcmXV8kuJCNObspT8iUhx
rT0wO+OmcZeYEpinmJdtZnt3c4c3Y6OZUVoz6FwiPxoLnczfaiAIwYsmTPMJl+cDtlzaDXGNrXU5
QwgwlJ4/1KtkPxjiXKiwLP1Spmt6APy8MdD0IXvMVEPeGWmRf8i7sT5rCNbeWbFOB7xvLZ48yuja
pZdTJ7OPJ2VK993ccYAugcWBck2hfS55qd3b9MgNfyLkOA8mzc4/2EiclXPqnd3PyrbEL6TI3kXb
ODWBB+T3bNiDVRvNtUb6kqRGN0S59NGIpHco8kBrpXtXuAtPWcsncVsWZVkA4NJdgOtpYd8rSwqc
nPg3kt8aw6M66RB0ez8VKbEf85Ka2oaqOsXuRI+VYu/JxLjPZnvcG27efgYwmj1quW1/L+gtkucc
VzNcl161vwMUWJQth0JJAOGoy/jGTo2yCbRaqRIsfC77eZ0k4FvEqMWXWK/KGKCknqv7vBka8jm1
Xt1GIi/RyY+dfpYrWIK36dQumwJbG90fuo2XnTV7xCQoI9bEtE4R0NguWmlfJupwY/Z89z5plDT2
3RQx6WAqehymPTB1kvxKEU61ZYcF2Ti+3XrehdVW5NIaS0RQQzT1vttCL3QzDqc+cazLgzdbTRMA
abHLQI9k/6mpQan5ljkrCPkH8kkm10x2ppwGgs4Sr7+JNd7rYIhcXnbRx7+spKx73yR2wwrorlub
tspjCxDM0uwVTyu2smvq7MPUa/annoji+1ZV6n6j2BXvIa9OHBJpyWbIVo2M7POE1NqusL1vFd8a
SaSidT5FQ13+UozO/u7Go9aHay77zwbcYRpozUAEyEiM1udM6XQaLfSevvVj1yeB1Rnlzyo2s8/E
iRIQFKszkWooFuhoUDqcNb/RhvKxwat4PcAg/zrLYdjqwEPv7DatST2i3XvWu1VUbyJLibQgohFE
LvUmlmgz/Rru1S8ZW/WaVGsRgWTV57GY5V2vFQSYyaxoHh1eJ1rVBbqPvV4V2TafEkNg2nWNh7Eb
ZLKh7nU+FSqJzahIaO1mWlPvXcRLK4Ahk/veFI4eRIO2fMu9tu73c5fNy0YnhOsy6hZ8qkwKxW1E
FhGzZl8/ULmfi3O1jtQrErWWs2ZIenBd4DK+mF3Ggx+82b3UIPX2m7xt6BIrNDaHOEqvNTI9YWpa
zd5qJmn7kwXaKPByGliaIIKNdHXBRAEGaU8UeV/4rfS8n1alptGmEJP6vYhRVcH7Ti0C5zw5fGs4
EZRb8mOE5pNBHxeBbSriavaqnj6HTY6Kn/d1hv/WSVgsV9XGpNTmg+r1xeMoJmZbQWzImgLZEINu
5znvczeOUcQczpwZpI3XIj1IEusSPgjf4ftL4BsbJvvoMNBMxmANdcv+tJ+7rVUa8RnhQbNfLUYU
vj/EWpV5ZY09FqrKoegKGkLV3s5p3U39bOxj4iH37//tR/2afzdk9tGGn7DBylscvdzL4qmPkKs7
thOmP1jxTOZT1X0iHXDaLjqCCMoOtDYi6MtDy9bQq9Jkm2uo51xrIPfJJNA1YRXcmkuWfqlHh+hU
vSfvRXTpPrPIM+QRsspO+XLemG53rbaZeeqksG7FX7tNRycFiSUlSvtF7LNhyi7VxSK6JiOLMtPN
kXyeWdt0BITztXndWcM2dCfWdFatHvUTe+c3qmovfONs44rcbdK9RbDoB6y+0ZWc6uxeaZTFnycS
jVBXxXtlKJM19HQ+cVbU173Waxd+dDaYnVmgpzDTfUSu+A9UIzj+U9RsWuJM9eVgFDYds3iIGn9s
iulzb5ndY89xhXrkQNb3zq5zwpwWrwNk7Syy2EDzS9NAJT2MP4jG5gsn/7b2NdsasU13Ir5TRBFz
sE9E5W0wJdoPSi/HCzHRBeaQbkRMIKQInniyb9xXa/3zZyeG0qyzismVFtQgdXY9yVooqkW/GeRE
BpRsIotzqg7wlmTRqPyRdFl1ygP1xud9HEOztADAbYPzg1faxYMdy3kDNBrxXp3Vf6RH//f7O9a/
tjA9W+IgM3ZueoB0odgVpcZGVkl/SGN2TtzENy4EJv/BTYydJcUmUuf7dDTMy7iTY9gWawcROOGJ
qfCtQ/KxIbwsF1sRhhR7w1qSbTvRBhWpseYsw8ILHZafQFrZ/LEsvZZ3j2S4yV0yEAB69PP9yexI
1vv7Zh5NZg4OVW+kQsVX1ldndTTPO7Joko8oJ9KbhsA2ssaS9jPJzQOlDcO6yprCulmavAkImpr3
NVG7Jw5Hb3yWx+3iso1TXsw+3ytsm4n1VcnyVC0UXqJSAq2oso3jzf+0jd6Eqr/1eI/qE1TDHNAQ
cbUfXAPooh27AWoIZWPA6rx9/96+NcTRNNPPIDFka6xFxkzfNoQLsNnJR4zCKGvfH+Ktle7oS69n
Dx0fRW6qilL3jbQj8h7h0okW+hs1lGO2jxtN1AIcu9w3jdUG4CzvKhLQLjqBMGOCHnbiM3hjurKP
jsTlOLkliIByj5GJQPdena5FrFyhIl4uC4j/wUTTN7AHMt/t8X/ZO5PttpUt2/5Lth/uQF00sgMQ
BElRtSzL7mDIso26CgCB4utz0vfeTB++Q3O8bL+uC0EAAlHsvdZc8bX4sjP99n+P/HPKXQ2nmcTM
utlBbu5eCzfjhmwl52SilOb6lqFZIGtTzRMOvVOS4SEr4wblYoGcNSBWtjgOpThlrcVZ8bN2m4YY
ZA7CuCSlUJDNyKJjQ3c6UCsLc/Fal8z4htU10QLz9KGtZvnmoBUs/EnU6l7X6VVsYsdMYwiwbDcj
teg5mzlKRzYUYaXiUSvaNvFp9oM0mYdePmbxWLzWS0XXyay7Zr3yQi58iOcULVLS6WahX9vFBFD6
JQK3bdsP69FA7A8KvsjfiGVMrgyyC/0N6zS0f1usoH0abeO22Y7Ikh+GMTyeIDIcX/K7UpFa1LtT
+dVMELT/+Yu5NOee4zhVO4c179KiIj71qLnj+Kg2lcoFXaIr9azdjn3qbUuveI9XR3nzLLCGI6v1
w5+vf2FSsPS/3m5BSkELv7nYmQSABDl0jjCjn7jVqzK70pC5dImzqU3QcnGJEk13tOLGfZzpKqjh
rLkp7Wq9ssO+NELOprbVRUnYjkqyG4wKj9vUoaPvrOLYCq3dzx2iwo5YjI//1SM7z+urT8Eoi+cm
O86OBBlOqr0nmckLpll1wj9f4sJMd05wTx1s0CtHoF1FwelBW1vFd2sDPTsi5og072uj79cP/Jut
p3k213lDZ82KYHukxXZ9Q4ajEfR2E2+0xjS3tWIotyNR74deHe81PvwHx66q0NGa9nWsde29mSoy
QlPtR80RwycCvPEJPX1JprzeSd9W4nZXpl3vp0nxec0ye7sO5ONxSCZsR8Fov4xJsVXEEKVNRUWq
raxQot2i7iGLezSLHzklWE64GC1y7Hc72SD8Vp2088eGDdBsp9VjzesN40KwHCNHvCnGHgJ5r0Ox
tOOvzpB1W4cz6JWBdulzPbecDmXboGTQOQW4RP6liOJyHym3HdhkxGxwlrhRKnR1J5Qp3squVL4k
fTcGRlWqV857F8a6efrMfpugGtKaUeFqya6vnATJ6lo/rzoODX1UNdSUmAt8DCvyx59H4hk2+L+X
JfNsPnQ6IEHDUiQ7YMDqrWPjjjfiet21vRD7Ca9MNNi9zqmx18kbkJWfYWMIKh3jQJzZ2J3m5pOX
Kl7QV4VATizUrTnNZthX5vrVptVyahHmG0sv9Q3H8MqXKG+vfEaXHtXZZtKTuImcbEx2zjz3oaHX
KlGG9YL22fqMZj97XEsKHH9+UBdHxtlMupxQA1XbJTuCL+udaSx9pJbD8s2Ri7zJSHk4SLsAk1ym
6fNUVE2wpnm/6bLs2t2e3sjffctn82xeeFmmqAN3O4B8JCNKCaoMmsiV+zvNpX/348/m2K4XngSq
kOwS7V95tbtmnUSI9wll+Dw7N60y66FerfleWB0OAmAFV45Yp7H9N9c+J2OrYJrxULONUS0AKs04
1xvo1RmwM11cub8LU+45/JaiU26uCzpJZ1n0NyPW51u1jz96Fw5sQO3kWr3plyX67+7lbMp1F3JG
YOOlu4IUY7/z5uXRmNbqZhLDsNGbWI9cqKzbqcT0RfZN9ljro0IiWcaWz25z2hjU9v1+VpZQJo5x
WCwia3vHvpZVculZnx7Qb/OLkSTGsLgs16Wo88dYpxysrXpJy8TSXv88li5d4vTnv10iW9xmxNmR
7QY8aNEvmHOK4fneHM1rHLkL27hzvEqPmxHPZcYl+rw/OJOGDkcpvK1uVR5a+4yUZiTbIT2j9spO
7tJNnU02SkUkWksI+o7Xh/R71osDQ7YPTLutruykziL1/nsyPjf0GjMuYrP0qFA5SvpCCbaKpCf0
h1KINlgSxdgsuCKeuW63p8me7vQZ5baVuOtWOPW4mU0Nb4Yzm8GKb31jkmgSUEQYNkLM145Plz6k
s2lo9Dr0uJmScXzC3OFNVhEsubNsG5suj4PXIfrzILp0nbP5KLY7RXcS5m+hLRbN9AqybONp25Ry
WpBWmIz+fJ0L7/U8csYDDtO0nZVRvR3XfSnn3FdiTwnFVFZX5p4LM/c5MqOhG0iEJuIEKSdyvgfP
vB26egn/dzdwNuFgEZyJGvTqncBp5ENTsMJYZ4VwF7r2/7tLnM0ZRdcMBq6gepfXCT0lPKB3MP7u
sW1PV5bXS2/h9Oe/TRmJB2teLCU3kXrufVvg1/AasT5IWV17CxcGlH6201FS0mgI2SSsoIuH1zhW
SXwnemxvq33rIwUd9n9+WBd2Jb92Wr/dCr+6mMfCyHfoLJ+xgd0leW/7GvjOjWxjbLPmNVDKpYd2
tiUBfz2t08IxguA0CJI1qWm502lUEVLvytC9JCA4R4IOiV4PbivzXZ6j44OeFR/UOVOIXqwJjZj6
IehOLRud8kKYFRr+HrjRB1FhkoFqf3Vffunlnc0GbmpRFqg5RqdNR97t5LkDtmRL077GGG1bLIy5
2Es9xhoHH+m96hvtqzX2bYNFyTQ+hkWZDl5hAcEtOHMgjSs5RhDRQAHlz2/910bib9b9X3y23157
o2QWx3s0u8bY+QVutefFHOndk9Gki0KEWK7NAOkhol67cYPeWPAQDuq49ZJx8s3SsojqdBZIbbzG
CcIr3V6n+zwmmhsNFp51WcVziPZyxTY7JWGe5Bhgi/RGTP2xk1XvNz0O2pFkM5Vu4VEuif3ZTl0Z
VYlRbMdE3PAGu0gOCi6HLNHvZrXfaOLaHHFhRT4PjSoxOeutxkCh/6/vc23mnOLl6G5VwWFx1X8q
6ykEVeCx+PMTJ2Lt77eN51QalJpp4c5pvptWjzxpc2zcm6wjrg8fcYGlYlbHJLLc0vaCFk/lrZY1
cqRwT30vNKws23B8RJKC/YRtZsZKi+FxbllRpxxTpEAyTmYUM5FuKVsp8LljkuLZBrhspq8V2eOO
LxsljobC7fd6xrnAr6jBfk9ljNU7ZdV+sDpF3iNrMp5LQ4MPBHPhe9rVqUb8nizJVOwz+3aiDZ35
3tCPaQBtK76vPMVqNlLxpidc37bcJK3djFsl+aBLWjdYe2P9rh6w3dJiL+hBQDs6gIpo8423Dh3+
PeB2G2dRUahntA/nEBt/kvqL65S7cZ3pCiqOspYb/C2FE8Y9GRUEmrvVD5tCzmYmRAa+02z0X4RU
s3d3cBFSKp3wTo4mC5cvbLX4XdXG+bVRq6fBTqeDtdBf7TXvvk0k9toVsJ5vihSTrVwIeA1mokuO
DVYw1ceua0o/xnzchtxf9n0sS+0Y50lsBdAK43GDSEZs7a5J33VH9PQ14xypnoUhMA2N2tTerKHT
DyVwvzBN3b6L1KqmVAGcDrdcMU1CC9w27naGwu1kE0jqwGXpSh9IWDJAhsRjjhfPqOcfjdoO8gnl
ZPeUO7mkVe56eEARuXgfXdyXRrBaXknSq2k0m1qz4/HEm6jwSBqJmO4GTym/14DR3sqFU6iv2HAH
4EWY+SuJONjeJmykn6cstZxgJmgiJlhzcj8NzTDngVyT9ls+Lnwqa1FiVBTJIvfanBujr9JND9Ak
dPoWic7IkF51fO/Y/evSZ0BOb4umNckh06T7qdXj7KeC9CmL6r6qio1T9fEOJmUOCEHUtOXNBRmG
b04GscOta8U4upNhBD9eLJjYDVGjYRqzLt9yIrEwI9WVOUfFCW1pGNLQQ+IwTTOwUie7nYh10zip
TerjlKSrQ1De4PqZ7qWfEgNSxK2r1dgj1HZWjb1cV1XzC1zlddhUHuqtrlfqb9lg2uTWjIP3dXK8
bexS9w7auV4eXEKLC78oPSeSeMMMrMXmFOQ2EX1+Bjf9OEEWLbZUtbovi8yS915ds60iy/xUxUrz
QLd71TtI2mlN0JFsE7YTbdDDlGnAbA0qHY+jA0Blx/aOzpcLnKAMR4H53Wf2Nr95xEl8UuK+mqET
qs4h1zUYbkVdq2SUQBsh1sIa3+Kxkze0HPFy6q6w8oBukvecZL2CpbqlH0pr2xP5E5XmJqpzxfqQ
NlnMjAWl8se4Wqn1FV32aaxj53szWgWLdk6QYzB7fX/KIqsbVNIdnYLt4LVrwqwdt7fJNGfF1lDK
/jGxSJcIXOoeVrAWHiF6whUjHlWsDonfpKuFlmKcihelmxGDUb2pPiGJhqA2F6n7DbgUJ80CRseK
VeGkz+kt07pf3ZOIvymkXW5yZ4gjxHIiDRUvttZtRzHxrqxmLMEzM0jmF96qMdW0UsFdQuY1vbty
UcLFUFptUxq4BsJmdXGyqnH7gmUGubdUnWNhTAQCpl41fJeSkAcYI866XTJPpc2jTTRBTLMv/RUD
pevrOaPBGyR1cmLFb6XZw3Ll57mBPsfJTsR9rh/GcW3NkFtHNtimovzueQRLb6pJG7c9RccvePtU
pq5iWHhCnZTu3jDRR/kV1JHEZ/jKm3klxNBHnGPdq2Q9Jb4nhmlf4VXHb+1l1iNffYeEMPW6PKgY
yQuBNu4UNCvkliihiv/NsuStW3WvJGBnYqMRwnYz60ryo+L/MxIQ8/hQibN7s3KMjzhNFDAOedsS
FGrr1j5BXu9sjZR5KiRqiw4s4ATnsZ17eAyNeqp6zqVj+nbHggpOYpRkxuLFf497shpBbeYJvfdK
0zqf6oz6Fi+QEXdDFd93meHcV4bUXrKGbiMkhLTxwWDYDMW89NAJUPyJ0V7V5rGk28ZAb6f4YSb4
2vTNodW+OI03NiEoJcZtH3f3fawPZF0unxAsnmQTXl6/KMWq5Ogq0/57OdvNEhDzasCWGIvqa0lO
M5BcUlI0AghNcaDCWEHnZMhulrZRJn/OXBVI2FCMTyjSpqeUlI+vpOb0S+QOhqKHdmGJgSCIjIzJ
XBJM4bOkq7SnmkTd1TwCcoLK+tucCfmyNnV112IsN5GKJWvr1/XUZZtZiRUJGmqOd9BWFigpRTMl
gerMKQbsbMyMqMWQ9pHy7X5hYyB0MA5kXyKz62MUhzIR60mvS5S86sXegODCiffmWFPso6M7Hulr
Wz5CLiOieq74CNaOmRQtaBBL75/+jycZGOwa3EjWefUZvQ6/GuSQ9vOfN0SXdmBne+Q8ZpbEVOpF
ONd7n8SOD3Mq+3uPuWtPnLxJc4uVhvxL70q94sL5Qz1rBzN1znV6uiDrUftYIAT+yTnX3jtl9vHn
W7qkDz+3U08qoDGc8F7kSKpitWEQDVulxdbOtP7bYDs0oAdZbtqqF7sMueEGKvP87crFL+wvz4M9
VVSitkIVL5La9JJYmhosMsXMUkxGoCeq3OjSykIASJmvMyvvoTSpN1M3uWFrFvXGgLu/LVT5/udf
58LrVc8O4fOqt1UrJztSp4ZlJ5H2Vqx1f+eRHEbUDkmCsZoRhcQm5coVLxy61LNDOcvmUBCCi1FC
yYtXHZ/Qxqhm9hxMWHtU+9fAs5fG0dnJHNwWiYaYdSNcwnWYlnp5y95Sblo9u5YLfekSZ9W7tYzh
77SOG4Gfp/ri2fflvCBxJfv0ykn50hXODuN9XmmGQvMosl3l05AbxkNeauTcWsu1xIVLr+Os8tZV
dUnPzKQBkHV6OLl9ddPMjbbFFdpE2uheQ4pfKGCoZ/NITERl36agc5IifeMQu4fnhta4Sr93WbPs
C3twrji1fvUh/+9DM5Tuv5Z9bFEKFVF+uotHHJtdUyYPjifkPZ0mQOpDb+8Me0Sd2uf1LR40I2hE
QkBsmhKBzOLx6pXeT2g+7FmyoTjKeNZe82oy8PgY00bnZBS6CeoFE2YdQM+hCtFE26FeZvaDARZv
mxEH7NvUpVGs1c5+UnIRDItZhQpdyG2nkUkHJ7m8T+CgRYbTFrcxHMagH5fpKJV2DlNHrfYV0enB
VGasqrW5hvWUA91Gqr5xRqQSnEThYKz9cmWgXehEEU/414fWJWWOhK5Uos6u+73GPjOEY5ICjxv7
jRmTDwNDBqNtUSiHPhvUp1TT2JC56TWn/1m237/r1Lp3VnIs9KTTRVzFkZx6z4D/tJb3dAkNMDW4
KSJHszt94w4AI1Eb9v271GW1sWd7jFzIZJwglkIjU9uy7ryc+vSVEszfT9f6eTSCkSY9CJop3Ymy
06I6Y01Cy6lv/jz9Xvi+f7nIf6vvjIWmeHPM12fhEgiaEkSKZSzDlkPwNZnDWbTzv5+roZ2u/fs1
MPimRroWOwGLc8NLXbZtQoEdyEICVhh9bpOvE97abg2bOk6+QO8XoHEA4On6uhxKnYNd7IokWqcB
J2bvxbcxsWFbihV4MhPvoTHL8rEYmg9hedn2z0/mUsvrnNqdNnFSjyX9njVe4YIj2wsqwFPbf9qw
18F5EIb9MbudcSwX09p5Ga0ZPVPh+bA3fjA0eFVIZPn0YtN7NlPL8vXe067gsi9Mm7+kiL89VDcB
F7mCktzFbus8ejakJnjtWaB7K/424Zi7Pz+GC9Pmrwrqb9cpErUiTV53otRbHghoaKICjLoPKyb2
eYnRmuBq+POlLt3S2UpQuRKeY6PHkSpmeVzQhQWcFaet7qr4DjF7/PPR/X/YxW+wC2xIvz38zfvw
/q+/vHuvfvznfzy8i/dkfF9+p1z8+i//xlyY/4CN69FBgKhIDPBpfuBAO/znf8CJ+YdNL9y2PfI4
bTgXbA3+jbnQvH/opzxj4Bj/+sv/wVzozj9s1TZgGUPIIFcAVc//A+bir/OWbcLTJ8oWAIepAWYk
O+Wvc8tSNK4+2QlJOEn5XOMLI+i6MiiMJteiv//+SmQHqJrB7v9cdGTKwtYU0vQgty7LXTuq1gO+
YBLPZyp5v72Dh3/uEH7nTvzdpU5Uft3mCVpIJP96UyBgxkEfuClESg8pLoZA0aynTsRXNih//dD+
+fAMkoR0WES2wzP863VIL4FaUXg5aeZ6TxLhnHMY0VPtho4w4v0c/dOfb+yvk8i/LkgKAtxz0vus
c8iBpNyWQXWmm1uL8t5r3K+4DcUt7EdzS2iY4ltpfzVY1f2lAP+ffRiXdQGP8c5gIJEpQHrAX+8T
JneneL2RhvjJnQcFtMiPul1iOjsIBgxKrc9ybqe75bSzMoa+3WUAtg8zTpK72BmtjSXwRFltUX32
NNLCc0qkBwlv6WEFVhuYFa7FdBnF3sM6ttMS23nOqRASxT4DCOt70mfWitWBUz1zWCtL92DPTfGl
pK0fgu3yStAMddMHomiHjSrZg/hLOWtvMRAK6rmF8wUWC1F82CJNv5965R7CqfsRq7H51eTVwdRd
cUpUokBpOozDcnTianh3mvJ7WkgS4A3nTvYOLlHdg5NHERiRhjHkPA/HoUhhsaGhJnTjCoHVGxwl
pqdM+ayZqXtnOd0UahU0DNseu+xU8J5fa8fqo2wR2X0xuaBtAQ7vTeroO0ut3tWm03dxN508ueQv
v6p2o70LdhrP7QAEHjADHmy/WpYPlYIdSrzJLberNY2RYmLb88sKvKaCUjn1vQzLVVCCC723crUb
KBPNJQdkTw1inKDHFKZjzr5VLTaAmMUbvYfiSTMJsHDSVtu7S25tdGW14UXX+jfYaHT4MrUmwABm
5WaNM+VIFpkLXkW1fDG540dCEKwfp7H2ohjtaU1tYisLlqHKj3ZDo05WZbwXlHVCfcUiHQuvP6R0
ou7zUiQPQ9nFe83By+5r/OFurFSF2lBVlsC3FmtbINex2crMcZCR5XZoMQI+L5XV2WAC60nz+7Ry
DkNupV8SkjE0f3VjJFeytNFdFWRQrapxAIZVv+tJL6iIDrn+IbEmj35R9eNuipFy+CnKPr/UhbvT
sizPfepgSzjSctuYFXALtcnuoaeurK7r+P0ErjlUs0d7T7UnesaGIbSnQR3Ej1FV+5s8TmyayTzc
1TKNbdavsJhVbILSr7sJjbGeU1Uth+6ts2Wyt2VuUDWXaTh6SkoaKNEd0LHwbMoqWzfGIicsrZr1
OkyyeaBaR6sjqYsgbtr4szuseQAIBpOsWakHzmbFq0W9wvW7rvxKQi+IQhjgHDvcH4NW19uhzpw3
rbE1mG3D8pJ5VfJUS8s+2tL0PsVVoU9+YrtRT8Hs4AGuuKU95c7AUjT1k7GmJ5Z3G99pxKFiElsB
VaaxpW4ooMXfsyxJ72erzoN1cYobj1iWRyA4/ZuLV3HA6tp2ZQhNtO4/lJRQh1BfvCrfDfWiNluS
SaGCOWzQBkIV0pMdQhS90UXUQ7sO/6Q9V49S1fN0042wq7/XXjmVW0OeILD12rl1FFuI6X3DM5rm
NkXUtSuM3ss/FYVhaH6ylOr3Xnqjs11gwy5hkmkqmYsu5tZblhSe9wrW0Q3iZTC/rp1iD6TurY6z
RXM8DhslLsyJZMoWIgyujQcVqJCTq5pFxKCZ0O7GijdtgIwr+a7GJF69U+gdXzLZmMXGYtvphJap
m7ewJvoKIKRZTYfUmuLmQF6a/FxX2LgizTbm90qS7+RzXrLwaOn9/DGSlb5SSuyN12mMPedQOOnw
s2r75VlbqtR4yYkdsIK6shUQZ5W+pnuhKIW5qZwK6Eua41OGhWiUT/QuXV/JwIcjpI1UqlMcek0l
iPvhaCG+p5QNiVL0ZF+Mg0DYKuMkEJ7TAmGdDonLUZiOWQDDMH41ZAbNvcrzn2a6rIFsU3hTnQdm
ieE08w9b1/FNRKVRYhkHUbsxOGNPvVFGm/mC57FXpPIDsyEYbFNpH4Y20wK1HGmiwILbUQymyr7I
54Lh1QxqAHoTvhPXi7T5ZFBMvZd+7O+xN+7iunJbruWqW5CgUZvYB0K/AabXYw353dTukbq/jqdn
RDQlKxBgKHEDyPLGTpV91To35Vy+TlP3ZjVkDM3x8mF12rshOz8fzEgT8qjZ7SdXTeUn1qGoW+yd
ahOwYAuKkdSiR59w0MqP9Snxk2TcN3UTrRRDfWIOXwtQ2kA+IcS3ZJeWmTg2RXHLKhkNnviJQCFq
DPPeNNtNVbbPTVc+1oZXQ/80o8k2osxJx68jc4NfERmM9pa6Kl0tv6h7807W8c/UnF4w1d87GoPE
q0Gzg55xdBE2qfdZAD8A2L80qJfjapv0/aPbMo7kunPUDpVqF8VLh/IxTz9mlf44WXCJ9wP+N1p6
y9uka/mKrmLwS7IsaMflg19g6IZwgVO7PlrW/CWznZ1hQnjt54DMa9pQWliCcTWH4V1IfuNVO6bF
co+B5CDS/uRL0dhvtiv/otv2RHY5uXM/9BOmf9W+Sxqddd8Yby2Qb8+mI0LCPaJOzi9A5QsYrqK5
7dx4V4mKcaRXOxyt26XFYu+Uyxds3S1dwvIwTUNoZi49UhjfTJYK+FGO1ZuJ3lc0QmnfJLMCNKWe
7ECbODw3LuZ0x4J84ImgcUuFPDE9Iukg9fNFPChp3n3WXMDjrWGK+xFKhSFNVIUxuQfHch1TX+/M
covc8WCiIdjkXQqwvihfMoutoVrUt7ZQkqgo6+24Znt1dcmkSN/LpvheG2r3BO86XBzIC6auH3I7
4YtCJoEe9Nmr3JulS4z7nBAMjAgI5LkAN5/XoRMvyKkNdYsYWGyV2f28xMsPE+p20Fn2GIzNqd2f
jnDj+wlh6aA5j7qTt3eZCv62pEjuq6q4a1sQPLOn4EoZWm/vNdZbr+Q8sn658Zw83p6Q3N1aqVHS
DsOTFKTLN00HBk+Jd96qT++6Mqe3nbM6B2piD3FW7xY1HgMT0O1toVj7zlWaHUkhe4GnEWWB8tVg
rd9RNZF+5Wq3crUf6xnemICv4ntmDjdEdRFptHeUWPo3+gtGMAnCK8Zej5Z4ghPRFxBKsjequP1W
zNQo6crzb9BnzO782MvstdGmp8o1b7ypp5OnNymDG2b4pOt3mqPc0nOGlUAOHfuC9Hle1DvNkHuj
ah89YzmMWX+U0CngM9hYSb20niLo/rdUudbQVWlndQlYO7Fr5um+6QjAWkb9aFrzS7toP4ts2kHf
eurS+JWg8ifDMu6SQhydMn0ovFFuJVEd2rKeZBBoSbJl/rDVDCC1grjH3XuD2PVTHq2deVT4XBH0
oa3si9smTcj4KvKt62Z3oLG/GXMFSTqjNZzTfscz5muK+1Uzu6dk0aqAzJj7vChDxzW2eqHdi74s
6HVVGy1dlaOt1i/Dqn6jWaD6BJttUmXONifrI0N2Sg+9QbdScOOJ6xVQWEgNtEs8yynhEMRp2IJ1
aT3SWz6uOd86ZgHmwkbJ/SyzjCenG0AQzJrvmqNGCqgyBLNwAae0GJmHdnR8r9U/Kb22r+mQh6pY
Hb9S5bKHNq4HitC/qy4vsTipYhRzDrRC+WhLU4WPOtoHHNREhaT9p7Ixn+t0VJCdSipgpB+CQrG8
FFK6yB4tcWpu65imE4pjQdHQyR1d+SGTJg5q2d6O9qQcCIQMESadhor31pf111nUG6fP1+d1pv8M
6oUKLulXAY60bttOKFBpOH22BrnwI6cvdFxvq5L1xrEp+Gp0mwH7AIY3V8yRw9zn33XpfCOIM1p6
5WYRzfuJ8B3OqHyYpkJCzgu/TMph2xKH7Xe2tm7z1E62wm0tv0vks2jAB6L/2XP/3Ipd3+VZ+6Oc
+xv41KjC7JPWojPgVgJDpC2EImyGwHer5p7jW1Wv+INe9jex7GHxDbOyh6HT536sNTVRDEUdNaud
qyDm25w9a9KR3Y78xGiWH9U6tnCxZUrfbTzRbNqa0nnXRQPV+prEiBzPea/Or9gs5kOfoHKAvlW8
QLe462FbUEkX1fNKwAs0GAUUWhrrx4riI+eswR5fVYjvxMKwPyYMcvpWC91NAr1KtbAyGvcZIxk7
gIQz3+lbZNQlBANQY2l+aMA6jwo5PK8ysbyfDuqdaJgMDEd2Rbt2gdYZuFB2vdA9ud5IZkqfUiBc
74VazjthGrfAH9LtRC7wHYXR7Ec+rs6wIUbD/qrYnhKM5skHqrGthlAfF+S4dd6enDVMr6QJLPts
1EiTy2edfhINhd5PtEo/pvGcHwBCgSyfum5TAzt4iF1bbu3Jmu9E0QzPA0GC9waezltReF9gUNQB
BXrzR1xCdcFQM3C8sRM7SArGaOMNzVEwC0Ym8HXMboX9LJY6D1WYFndDrRR+o5czKdSi27QKgYOx
asn7OjPt10X2K+acdOQQtbT9rQ2W7KanaTr6OdTMx9ZLqk2BKDUgiIDPCfDK52xJ9RvCe7RHigNo
hkhaKW5RlmUvRHqw/Y1VCPxBYcXFlhHrfJiaQqItC+jnmVH403FGEcp80r+RhFEeVQSbAfXp9iat
RAbHB2f56COvIfezSyaS0yy+/QNirSSimensOjMebq14ILw2U3+MBLFsE+ghdDRS9yWfZ+O+87Tu
eVp1ZbP0E9uzStun1hpDenO/S6HFIQ1659CvHi96hrOfqm2z3FjJOj4JqzpVNZx87iIkI129AUas
ZYfMTBQSI8jNY9eE0F5l3C5HtdIhUv+sEQm4TehaDIcHsgOWZbxVzS7Tpk1nr0WOzGoAsDr4C2Qf
I+wWMhiCcoptEA2lUyJ/mRXtthdwTx/swtU+D2a1mL6FwMv0pdkkT5W5HGnpMbmSebBX00QiZYV6
FA16536uF8vgsJUlRPpMGOgcuwltfns2oqlB0IHQt5pWdsfW1dPQztxTDo9Uw2bpxhDZ4xJq0Lii
Eb7Elpj4aSdHUPlg0kNhLPjpU2ND0FG9LaraoQSTmzC3jGFDndA9Gprp+uYYP3QTuyUNWRISW2+O
GhZ+fKS5fgJr8bqKVpK1UM6HwnTbiCP/8yJncE3J5O7jBT26HLowH6bkNu/nL6a7/rAzFPaLgp9Q
GoMSArUyDmkbRyS/PrkFhxyiPw4JlmUE4Ik8zskybMpVs7bzjBRJwuo5QOkVt+3gTtFYruVNupgl
PWmEz8piGG+xR6+B7zlKyKTbmGpWb8n3GUPcywtdE/Ml1tkEL1a/HbPc40ShJwPaMy8NUDzZN4Ne
u4FlKfJWVE67jVEd74fGAhNEtixrJZFDd2MV2pOrQQkmqc9BjwbQbP0Gv4aRR8gIiU+GvV005AD+
oo9VUKX2o2WaN4LcjNBFnMvvAyOWSDOI+EXe+Y1HZGfrqnuQV86RT5nYUOGgNC00HnyRmveibe/I
+fb2qa0O28ScvUPnTQSyUcTKP/dNBZmrJ6BmD8btW0u80MYuCeqwXU2GvVs00bx0Zmj2CXAn1agQ
Rfbv2bLWWwRHtLMyV9mmcUJGDoj/+64Zn/IksTeOSF6liszGWaYiFN3ydR46UjhVCScIYenuv9g7
k+a4jS0L/5dePzgAZAIJLHqDmsgayGJx5gZBiiTmecav769kv2iJdkvx9h122JZlEwVUIod7z/kO
77u6CEZ7WpmVy2rd6+siowzR54Z4mrK8Wvvnxs5InQBlpbii1DldYedulpwqsyVHjG5n0SFdCFjL
bIksC28y4LOCHcciMxiYgZ74xH4Q+KCIuNlxUHvVzeSzxs8aOkzNeKvSq3icnEPk+teYczhO1Gb/
LFwtvnSn8Jzw0ItPVOkAVs6cqHtwZB21s+CmbPVo72iQv8hMcte9TiPakZb+bDAxX5aJXi/BdKkD
U3y8sGCAXHCMSVcsBKSYIKWFBhKZq6lWFthY6+w2MsanmfLqqrGdaU8dPLuOx2HioBPnb5pPMJuk
NB97EGBjCHN5siodw7/0uflVUxKNXJmtHIB28S+7LMy2pg6yVK/p4bqlFaeLqdaqRZBp+r1TdSyW
mrBJyci72xwz746zeLkqalTjhDANQHer6hAPuXuJocVAAzrHFDbJveFwFLslQtDM8a/InDDQalUP
U5fMl5OfiEUvFKNT1AgWTTPDb52+mmgvyUXTGG8o3GYproyg1K9hCOjMSy67MlXl8egFgj74Mplc
9WCCwyQk1gw2o1trW+HaiPoA01CEKO6TkjL7jA/ZL0K18ONCslnUtMVAzNRyGoXjGdb8xHCIL5p6
Pov7YvTEMQYgz+zZghI6xe6mZ6RINsqN8ZKRpXEhWoOis9AqyEfF0R57rMlO5qy7hHp9TCLawnVK
+4hvN7uStbhCm5USRYRQmuQkfN5aEd23qXFvgGSj9BlykC8s9n9TZXl+XjNLMCScmuwO0ScL0doP
FTQzDwIOW5h5DZgTkWF+6Xb5So7ls4qdi9gXRzE5L/gj3thKWWxxAf+iEWqvQzm+y3KW61g22cqX
imNH07yFwUDvHhQxDC8OeZXeXhr1YB155+rDXCTtvmaJv8hio1mW6MkuwioYV3aJyD+IlKYfIdcl
W8KiDlY0PYpqetXiquPENky3+aw3JzlQ4KjaAHxUWmfIIVrzuiSTHr02EmUP2SR+hGjYdWY3rHNS
9B79ZhofgWFyjhKOdsDdd+jSSHqqHAlvccC3AWO7tXvngUDpXQF/f52iQk4TixWuDmzwYtVzbk/V
0vSHTdkTt4dBkk3DkoLuflLSeakm1tEk1Jecpy561d0OdbRqR2dJntnJLtOSEDq1tmJKIZFeHMAG
mux9EVkRTIv6NopuhrpZUgBfghVcFhZjMYY+POTRpRqtKxW5T26t7+LBWpTSpBkbb4NKXjhzdjdK
3VmnUUZIYnfRFcyXbnTTaN1dH5b3dd4t6sK5oKa6DmEvdZRD3KzfBk20TENC3Hzjo6VB0EDQmezm
mBMl/0JKybJGM5MaLLaQEJdmpa2KoCYcfJofY5VdzEQpWaEFQ3NalWzU01QDnMjbm7s7oYx15veA
AXsHofO4YGSgixZr18oeSqAKYVQ/w0NBisnR+Hy0mYMt4vZFZpXQvjBga1P73GfowxIcSPjzy9ok
7VA33e3k2vd+iZTeJbhDdoyieYmcAPIqmXUxLBBF5d82Wd+Ughg40rrO3jNRVldj5jYXg1ksWTW2
gzmUT4MQ28yqN2E/XMqQVT3yx8sgEMuwwI0kwR5S3N23Rb7hYMpY9cU+R1NLwWAxhoQT8UmToHgu
43pJDNSC9WOZ5eWRbuiT0pgGnYBFm9T4zMpPeUMBydXhA+Fz9DBrrVVh0BUw+DK6Razs/aiaTWj3
C2oeRyFKhONxuEhD+kats9bcJN/zKA+u5d+1bc0u45sYzH0TRWs01Uc5yF1F1NqySZs720+PkxNS
XR75IVSfOey4Zo+FJtgHsAYgYma3SLMP6UT1ixVdtOZyrrIzsEBHbDqImyDEVju7LxgF0KwiymPx
oD6qXYxmvBLinFBqj/ukbg6NUzJfOAetK3dQkZepxbusFZe5z7G/4x1zRxp/XjlA1meVvynTYC/6
+GVouuMU5BEthHZrxvMiJJjoRGF9YhuQLgu/a1e2ZR+g5uJK0M4FTHC1edGPNyIxKWtbxA3ObXxk
wb9J7fZQs6Wc9YQCgklpjbtPenTvltvusIScYPZ1Xq36XZk2OAUoxEIJ3ESgS0pp7MasyxfNADiG
stMRN+JeQkRY2MFw6q3pNkzJVI5NyKa4dHLRDKtO1CmpRsymvoY+NsQiuW4j/SIK8VeQv77lbLuy
Y/kiHB+8a9I9F7J7qCVTp5ait0nItJMm0edBWr/rQ8fq0n2O4XhJMM2lLNzlmEfPfahu6BjdE1Hu
UHnvXlLR7+bEcS/pRdxJZq2S3iA9TvSA4dvUT9uwx4sQ28fJjS8Cx2e6pNljRG64rH13rYz6NFgU
FczBBVgZjbtKGpdWkm1817p3Zu1ameyTC20OvCaQt12UNwsf1bIM0sPQZx8xPJ+xMjflqF27dvjq
Nr22oO5CMB8Hv/NRruDWB6245myyFHqys9Jw57vjKbGrU6fTzAutZpuXzRXr30sRAfsjG/4+DcJx
k5kt+ycF05Ku4CKb82tVJ/sa/fXG1+ZHOtjekI07lOvX+GZmzhW+vsfXE90aAedwDdTt1TzTlRuc
ImCn0Zvd7Rxld0k8jIsQAu0q0bVgQgZdc+ySvnGpXDRQhp5MewhTvZe681VZg/JwGt4L3o/0spkq
tQlG6eAbEOVFWynjfjr3BUGVU6E3nHYCgtOC9B1lBeEip+Dj1OD3BrazTxronJlB5867SBfGwbSs
dpG0TVqtC3CUK6Ouz1sgx17TSKaJXKVnaHUa3mYQsN4SYcbHdKqo+iTuVAH/9fVlF0XmqZ8i6yhU
iN9gitwAIFOif/QEN5NgZwwdE5EfxYvAh0NU6eFbGo5+feFHpJsgvwq6Z2IuCTuWQzEcoZYS2DO6
TsdiBTIWmmb0hpcUzmeW1zcV3cOLIjHVrYjc+dHWLLytENqvNLcysHGlnJjdKJiXTS916PskyFM6
FM++FuovA5Xki2JI3dGzkK9ih9L9RUwbLl1FAcjvTLXZ2lfRcKr4ZlYT25uVXzZsqkzWsLwJole3
Umghm7lDfNeOC7rqgv04GDs7bsed1Y1iTTvBZGPnuydMQTBB9YZzY8rmgoA1zRRrgyoJE3s/HGRv
4u2ZLJvvKDeHhzT3RwyNvdr21uC8hrBs1pZJFTRIOuk5DgLeQabjvd61sTeI4CPAJrcspikCmz2w
ABiuXl40Zt5tnbNhcYia9zgMX1RrtdcR1YOVMSTVXZdJvfNk0fRwQZPicpq75La2KKyWQ0RRhrrq
klAjY6EKK18ktFL0jMqPz0RJU5ICqqXmt5zeII481x0uR61JN2XTMv/os1orpyp3VVHnvEBMbVWg
L2VhXBXU3NcjZbeTq8/JLmqtDcKEG1pD4hRmM/tgEJXNSkfVsxydPF/17LYfx2bEQo7zZWU2bY67
0mL9twLCOIdo6lctJdSlKSg19WRLH6vIdw5+obQrgF2F7al+LErPArDCCtqn1+Y00DLLZbCT9Tiw
dgz+eTVBceFh8umuokYIiCtGvPPJqYQrpV6q2qzW1H+adZDYKbHcs7vQlEVmoF6wsHcA9q70XhUR
I6Ch2ZTAm9piP3JvXfK8iKHtiuZ9Nkg3XgRdna0rNXTXTqlnHNdsrHTdbHabfnBnNv1s3zjiK7mZ
ZVO3bAtimuk16fW8a5RPDn49ym2D/nYrkzLF/lHNcFdtglD7dUb8xQX42p7gxSD22fubtbwzysAs
l1CE5wUdQyoAbTC711nWYZoqJ21ix9hOV2OCG24yAoJTGyO7SPooJHdkwLbYttYholHHz9Tsq9Jv
1NKCsMYznTIIf3Fhev+acxQ7ZWdQSnDNCReTE+imz3ztc5QoUt94ciEuhk/Ed2EJAykN9kfZZyvb
v9qQGOOKVuQq6BFY0d7AQExvrK30K2DbTbv5V0LIIJkWFCrKmLwjL4y41mJijI8L6EvhQ+ADml5/
1wr9vzrvJ3UeCqn/O4vq+FF3Pyvz+M//UubZzh+2ZQDtIkheWn8mSf2lzHOMPwT5Aa5Lkp3JEnJm
7v5bmaf/gSZPEUvlKkXQFNoyfrMpujZE0mc4fwgyHUy0ecZZ0Yfb+z+Q5v0sWLZpkuqKfrvhoPTC
XGajD/xR9hsS1KwFdRysKp305bKw5g3ZrL8DvvzsG/nrKogP6fg7EjXEFw1bTferqKA3UrAoT1rs
bEo3eg1HdQC27C6jpD9qovj84Vv4B33eFxnb9ztTFn8QBW0r4ytcI3fKPKf3C4vax22hY8A6BU7n
70mdfR37XhzG3DR/o4v/ogn8fk0HaYftCHTtxleY0NAmwcRqoVESjx4NN2y3aRPMnmuJ9M8X7/+E
ef7TE6WSZ+uSzF4G0Vk1+IPi1yisSAVOSzl6bIaHIsfBJgI9vRqAm9Mu8Y0LoQ/tmjJYevnr5/q3
e+R6pqR5ZdqCbd93R/wPV0a5LKxEmhX1dqenSyJb4zYrrLMixyeL+DdP9G/jk3fHQstpoLAUdF2+
3KfVVPRWDQkLikb5oowaJnCDA/yv7+kfr8KVFGI2ZI9fbSftmZOcxna96tLRPxBrFS610CxX/9lV
COY0CULnTbNMyUn6i2JU5KVoZOTXqxT90dHtTW1tGjDzf32Vr9/P+SoO75pjS3al9FB/HhmlEcom
T4Nm1bXnNPbMGG4LYta3ZWX4m19f6utj41KKyxhStyiZId38+VIJ0YqWBsRmNXG2J5cLzyW7599h
if/hKg6tU5Mv2HIs1/pyQ/U0pp0DSh83NYUOjT0dSNb5d6k2/3gVV0dBzQ7BIEXy53tBx85muawa
Mq0dG7QBCrmsowPznz0xJgbmeqZAl4mdTeYXketEYlKV1fG4qirOebFfjgbQRa2Sv5kezq/FD2Ja
gmgRbxN7aLK2SIf+7893w5dQ9+CS9JXSG8wY+thcmJqePAfSoZrtkPV9/PWNfXEE2Xz7jAKqZaxM
jDnX+bqQZAVkRQiLqwjEtpdWuCU7Q8MtaerxVtrlayDBY81sZFYTJ0mSBaGAEm78O9S5oX9HVf14
88piNT2vjrol2QV/zZFrpJp71Wf9aghMCSOgAYvjaf2sKKzD0SsRx5UG3iGJ0NNcD0ntZg/nPbtz
Q3c5mDjmD8HHpOME39JzHptDNQ7D/GSZzHW4WOjNbqH/hVStRFYzvXfDoKIF3cf6RBYt7DiTSIKA
I4+c64s0HspjQ8pIv86Hst7rxZmXMopwJIDbLJM7wfuVXYQ2jIpNBBgB9e4UOeGSIprZ0r/qbLXU
yzDkgAB0HXjHMEzvjV/H8wpn/iyfAqNqMNeGNrHzRDDKhEqBhoimSYiS7mJrIJme81q/oE43sL+f
ynm6MhLKudrOFEnr7JWcEjhXJInsi6iYNc7TuVMtGksv7rGSgyKN9KZcubnld6sYbfguJsYtXiZB
ktwNkUKXOfjBtPdboZfvuZNlCqLB+ZW1k0iRfUz5WF/MnUFUHmWFhuZx2mam14429moxdOqxUTVq
NNNsa4dYj1GnDWOElOIB0lvHRMKtWahakzvJSud4goNYvNTxbK4LrQmDRR4IM1xmbgUjSkSm1XkN
OkALaoY5j5yIRnXSM5XTTR/PP0VPRqdeadw3aJiaGosuI/o9feM33+K2GuZFlIVdsLL0MXgJjcY9
oScVL1pIos85cKiHQyCTlIa2HPQBfLFplESWGwMSoLIcnpugHD9nmbMyA8V56ipZv0a6Dv00iwYq
p36Ba3/R+KP9JGECocH2XTCApWzU/hy5knjUFrRrInXLbwmirPAiJqd0Xrc2oCpi5WxVrUz4zduA
Qw9HWmUzGP2CYY38K2zWYioi6oMmQm4tUPpVXdn1Q5PjjtqI3g5QBZNNotND8jEYl6EN+dSEWbKE
+uxbXjn2UbLs2zDbaEmsXtogKp+0bLIfB1GOaXZ0ejt2ihtXJzvk0LlG0XWrlpiITURD31hEoeme
+MpMSYl80KJVwrZo8MjycB8gnZXDioD4M1MDxme8czRELZta2TQEkzpBNRC1TgUHOrEqY+l3DT3R
IbDUtUx8yiBpLSMNpshkzvsgDGJkXDUEd/85ceb6OggImeG7Cez32UzLu7IdUag3czvqnuMO4/lM
W/Uv2tBZ2iovUaZN2NqQpNSKeielhvw2HKjmeKHvl9dFYRJxVLYGXUgTBTQyVCPs71QXU4iondi9
S8IhtS5H0SVXYZ1J8oUyKap1mmLVPwhib561ua98z2hHQ98htga9otW2KVa+1kLX72aSZpdhHloH
M8uMDxWVs7PspPK3g22a6TnjaZrWllG3NKhcmsn0ZWu7CQ5VbBga+T1zN3uGbygcWIXjI5I3SWaw
85wsvDbUKHXoqKJ2KmG+ohmL+GwFMjVHYKhRT0H5RDb4osu19nOQo4OInkkGlQeZdj1aYYSyfU/r
dYt9ljwkcyDfAOFHHbxDKa4gdBq1Lg9WWYZvBUvZBAUcpYo3WaP10ck+exA1bd9N3ZnyeSID6AVl
bfQwG614TueRAp0flPgapiCz8baHwXgLE4IWUEX/DrniWaiKPYC9hR4VUFysKdAsb1JKPqeDmN4G
kIQn1DZxTMXSbyuvGEbVI6iYsQNUTZ/KlcCqdqcLNwIApHHoB9IBssTjCevfQDxU1aoLMl6elLdi
QDFrARa0o8b+5ICWIt6tadhd+BL2jZdZgaou0aSKiz5VbHP6LKweUywbISpOCpyLqZTFB9m+ZMgl
qWOgJXaNZ2tW89PZ9eEuYnYYpZdoJnK4LogG2h5y4m1UIpHhJagzuWEsK7no3Wp8nfWhMfBVUM2h
itD1za4T+nQCSO18unkFdgSfgsB5AV1OI7QrLd8s5oB3DPMaHA2p2Tdm1VoBCY2JOKsQ6Up7PWvQ
yhRmQ3+j6MOja5ggPfwRb8qZSRG73tCL8K1rGw0tkRPRWPeBu5CdGLugqwoCrm99xnyAFNTU+k1U
pwEIO1F02a40JDFflOqQGYszaGwK0y5d+WFdfRphJPolDvIC2aiKEM6MOMmPunKsG2Hh60lzPftG
Ukh5jLXaSejvwWf25qmuXwE31dCMuli7G8Z5eoKZ0cJ+gx86e5lZiveANWi6TPUJ10jsQyqgZJPh
5JhkCU4fqSt9G4NSYLNNglnWnmrD+NgD6kIuERNAqhP5Ry4Q8qtqLRyzHc6KvfJUQLhEAqGHFvS0
fEw/3QqxvZc2hcwXoaNN+6YTvVqbHPpuzLYnZtik2x2iVLQn68KWYfnoROgPvLE2gPpUWhs9kCBr
0gtWBU2ucBLTJxUsYS27vCvqvcwRelxoduoGXjlbGHHtWj/DWck0rnaQWPWTk4a82lNtq62Bmphg
snDKr402aSGAUeBGRtohIMvaVNiHKhXqrHzXYx+MvtHvMkTdLd9L6N+MLHEtc22nH2qlDOlVid/c
M+ckwmNhd69i0Ag6ss3e/qh0c9ikIEc/CDwBD5NOaTxtEDN2tz06GAVwDN7qgar8SBMCI4XrIZPS
XmqZzU+drpBjYeZvTr6IkJ1XY2KtZrroL8wWKVXVnnUqtw24JRkz3ctkT/q5bCxbWBN+Kx9tszC/
zTpx9R2Nw3xRJqb5QKQabZS5jrRrpFYI4VQkQmTIVXPNNkB/k/SaKi/jZ9M5NhkOdAGl/mY00jhC
/a4+2NtJWsiB1QJdqtIcOJLekAhbNhDzHMeflxWBl5lXITm4MVpfu9MyA92XSwNy39VqThcdDpu3
OXOGatmZAy8Z2tXk0q9aggxH1bLxSxyJzKelxMmemBTLHG8JIEbTT04cMPGf2XEpb2ks2SQt+HMx
r4ZaT9g+2dqEAFfQQFqWJYYmzxVmNXj24MaXTR1Ctooa6hueMyJxImzYcY6pYoZbsMuyy9Us3eQu
pgiMbQ2v1VtmGme5td/gVRyqWTvLTmhvhfUwUzCP4wgRq5hyfQlDprlvq8w51JIWxqbSKj9dyawh
5bObfRMQXYbK+kJj3xCt+KrIhZC0jO2lnzSmYA3V0pCNbJmPK9m7lH/b0MGMECRNlC2tAlXkCv9H
BwCjsxGCWDnqYjBLtSRzaNQc5LphMz4EEA9aE1WlX6GETMwk673CxUTqoY+xnltY8NctUFaSy4aY
jRjOPl4Anr72puslOiFtHLJ76sjuTdoaYKjGChPQUrfN/qiyAMGeRdmpRyyUFOt66kg2rP0ojdd5
OIbFGgUhJGpRJaXGiZPGNtjHnta/BL4L/sGov1U0LZkzzCpDn2tBd/aQI9Fc1WpY2Z5Tutl7pfru
7FKR8r2g02IvqopGqVcg2GMttgdsfbbS+gLtAyrptWwFIrlpbkjIFQEl23VSVerEfq7DSVfl0X3P
6aBaFU4jaDSCZERyO040s0hI/FY3fb3XLB2/AQYXWpyWXYQf9jDm131RN0+6qMd7nlr2QT+1Muku
02TyJBa8t7kJ6xMidXI1/TBkHxyluftC18IsvGaqyVHKJ+FecfqBZIUIlmL8EMUgzZxpVJgX5AiI
yRctjcNYb/L7vp+yO11Rd6NtXqkHH0DM+4hvwkanHYAP7h0m4US0VnoZIEtj2iRnJfci5qaD2dXY
/GSYqFsCwEMS37QK5balRSlKrcjPX4xaDtjVMFSUaP0t2/EaI3XfUh1t6sJNz8KcIu7Ge94vPWGf
k4+fITGT1iZx5+bVFulAWjynN6ZYEoOjdVWRCSZqdfZ2JOOEd4Hu32vZDU6PwivunnF61U+KrPfE
m2dzeg9GnUxDIq6NQ24k2IuEOd1ZcTlIT7dQwOzaVovVKu8D591JiLoWcp4bViOze+msiTg60w/8
PZGm0D0mS9xJtxyuQ6ybCH9VXB1DeiXtQiCxYl/NOfQCDlH2SWdhJMyyb0DwWHUxPoakleLjy2cE
CwAFUYaVfSO+dYwETiMRjnxPkSfwGgWJdq0Vaf+OShATR9vlbGj7DCvZsglIW8zaiN59PtTD3ZR3
6q6Pz29mFmvhp8Nx9XY0ujTcNlMAJHIIBsnRBQgqxoG2yJBMGfQbvVyb8ptY6pmP7J8wFQCCwwCu
bEA3mFd+/pY4EwpTx7YRS8ZWgXAx0ad68gyMIz3WIj+fFqGm8m9Wgg0Vll7tsGOyW53mYRewD7Fw
SL76qsAsSffDfRLkejYsnFB1VmhsFY2axJR8iVGJ2GRQbCLiKJp3tpP3sAR93/k2pLSXvCo1as7r
RqpvrRKB2xJHS/FEkF04kVPhSPwe2FJMOCouUpm6x4IDHh2ioVc6jnFfzql9ExfxlHIfTZ0si1po
z6Uamg8X/TqbwSLprllRgLwwUWfXYVVPz3PjZvcKbXvmmdkYffp1VZcr+MntN9G2wUfXjwlxuPmc
t0sn0CLQc0QYfE48UpT2vQ1uqvRtlszalLeDwbFmUefFORJAEIPuqKl/UbYbPna6PMdU1gFV9iYn
w3OhO61tMuvQWl7bXaMwxMau2Le5pGphs92mAz9VM+INyB/Dti2NckTDHiiWh8hij+CSb4Y5ty1k
uQI7WExk8uIBJCEWuRXvbqfqpdnko1rWU9PfUueMz6koGsvzMNK3WoqqxH7f+43Fi8xgwHHj4Kxa
KwLjMKtBsWqI1Mj0dIHdSrWcMBz1oTjh3OgqGj80rYybBeqUISKix5gbxnyA2sVE+TV7fUSW8aLq
bYlQsp5jqLy6epVxUwlP2p2BdsV0Ynups/FHmUMPPF0VIsQg23GC4WOpNs2WIq6CqdxHbiMOdlb6
9zL2h1zctUbl2+a9CujYLocOUCt2hG500IXPrRXVN9QgEDNDoUOIBT+oe1TVrF8SNIz5TtPr6g38
wGgg4tGbYN/DCWNxyNLKwluMXkFHBY01KcRWgJzHobRJUIUctzLGrb2y7VZrvTwIQfBmaoy/2fh4
UxZgJJ6LaI5z1yM+mr+6PTg0jNijftCQYD9oenXmspRT8aCDILmNG8JFFy3Bw0TRj370CIkR+i64
WqSicT1+mq5mvrdxzkJnTilnIOmMDdKfhqM+USRxmpzJrFhNUgMN4cJE1ecuMjsZjq0Ij61mSPbc
WVijehBkMgeYB8MNHiv5NHaaBSNhVKSzYPHJ8kXAcoOFsZ5CuAwTviQqNl2aXwYqtasnI+4cfe/O
OXizAs06M2BD9wqfmsE35Zl1igPovL7OzB3S1CM0Z40amFpSIq0EZ0LfifdZnPs0eGcHxcNlj4kS
jxA5zIDonC4863sba0hN/AkBUvuUVW9RkInWcvAMne1QDm59B2eyK65i2vfO0sKsSVUTEUrTbv3Z
sbq7OhzGM15PENG6nBMqgGQqt7LDUUaI+a4cMcwCHMj6OlrqUFThDaUzg9KDQmSD9MO7W2oPdYvF
+0a0ZT68OI1tp1dBObS9vx5MX6iNDHHRL42Ox7fq/KGmpMlLi+1zzEFGarwHAF/qsz1qjm4QFjj6
xiBMxV13ShgcL9sJHKW2bP1wZJkkyVyvMmIt577GuGO7PkE3aKdRBnp237rUN0wSj1FipPYUYcdy
Bae297Gr3QD/E1mEPDI9BDK4diQpixyjxXh2+iRajU2XLNjc0/GdfYSmXh9EP1hMaxXRfyujG3Do
hGYs583UFWwcR9S3hN4NgrqkFUnF4Zu7yCnWRFU04b3tC04J90yHsQoW2iynFmdC0oU98NySudTg
0SdW9k7ofaSoe04IrWhHFNlHBtuWCYUyWm7tkHG76U43q5inRsgnraO44UF8i1SDJTTXe+CsjO1o
rPajE1TDnYXu1u6optECOHa51BU1MzO1MMUY8ALQCyDQ6IgyI2Q9umXdapKHFvcMsQ+hPYckH1hV
fA8AHwqPLyqn2iW1ZUWnEaE4qFV7FC6Hc0iTuxFFJua2tOsgKWN3pw2wBJhYmJPHJF/YYonuCtaS
V1V4KC+QA2jiMqHLYi6szM3Mp8yv/RPdngJK7tgIN402gVXHyXg5Gc1ozKsWoUTgbPAMtVqPMoyQ
UcrGicBLSTmZAxNCcqE3rU4O42Az2XpjWab1flC1YFHuNTSyCbb1sGvmla0yGtJ/dqv+X0Dwg4CA
3Owfmil/w/s8fOQfc/eRQkb8yBkp0+X7f//X9//n33wf9w9Ht2mxODQ7dFOd2+d/qQiU+ENIJQUt
4D+7Y/zWXyoCw/rDViY/R9GZ0enB0537S0OgAwWib4e+QKelRh3WVP+JhuAsVfih22RZtqWwsJk0
HS1dEfX6pUmr52mXse74y4drKjLe+0vkHSPvOvCuQu/q+LG5334+vW9vf3hI/9Dfl+e+3/+2ef5+
1bMA4IdG9Jz5vpWRarF8qbyHm8K7o4zuPfGLt4898pnzrz82q+fH16vdw9X+9f7z9n73fjN4v/sc
v/kYX5qg+LVGbU64eWIRDf2tDm9+fZ/f2XG/us8vPUOTOohpne+z8J4ebjKv8F4enh52bx/omrwn
/nzJvNm7e7s+XV6/3F0G3uXJO16eTpf7q9Npv7ha7Teny83ptD3/02q7Xe1ebq/2i+3tdvF8e7W4
vd1d3yy2n7vbq+3Ncrf7/M3n/57z94vP/7Uh7diow7SOz394OTzdbC8OL9cvu6enzeZud3gKvNX+
tF9ttvvV6XR9ul5fnz/i9ub2Zne7utr+ps//Her4q8/ypS9KdyspG+SYPMu387DhWb693X0cA++u
4GnO3unjLuJZom3mH4vzXzcfdx883rvxPJof+S8fS+/4HHqfr89Xn+/Przeht329YXQ9Hz8ZXTe3
nw+f74WHr49R+flACcp7utnvn1/fd5+3oXfz/pvnK34WuvztPfgq4ZFJa9oWWI/lcn1YXhyW57+v
PW91uV5vFt7CWy34hXexvFj+emCK88P61cMUP7+AZQAlEN09Ta3vw/Dm/XP3dp1xv2+nj8A7XfGs
cm//vH14Pb5e/eabPL9Vv7r2uZ3/w8vfDhJJ58RNa/ZFZT9G+kuQHNkMny3eXqE//PpWvydofL2c
jdZBgTIzhPO95fzD5UjG7FJC2PzlXFaHaNh3jbig7IeT8rNS2WoQycs8vkaa4NR/kv2jlKTNya02
v07J/YAutbsLRHT160/1j/Mupi1LnhUfuu5+Gc1w+3PKLOF5NN+9QQD1TpH39nZ83R9fn49X77e6
9/D+u9f5Cw75z+H240W/NPpnqvkYi7loo1NKsB4VJaAEHf5061C1rlsfBOjOaH9DQfvbEmMLhZ7B
NVDKsaR97elPmtnRnq7mZVGxt1NGRL/CyYaAGkQ/f/v1c/16LUQt2NxQtLBGmpJDys9jq+6Hti5a
iFMkDPSHZpjEay8H8/Q/nJ1Zc91MdmX/isPvcABIjBHtfrjAHThTHEW+ICSSwjwDieHXe0FV3SWC
at5mhSNsV32flDeBRObJc85eu0ni/EjbxF+HsjSD81nVyeev9vYyFrHq0kjlZ3U335pz2CXepNAg
bGVzfv/5tJaf/ecaXqZlqnRt2a5DQ83CHPzzk7FLagwGqX4fSbd55bZmsMVFKTuyKP82isV3Yhm2
ILBQV5uCbKBiCE216YvtMRQlybkv7Nn1P5/Lh1W4TIaeStswLJVGD7GaTGXGENcm3SbxMFq7yBDi
cZizkIjepHYa541ebcqgS/w6dcCL0STykhR05B6BAP51ti5kdpri0P9bq9nafUS/RYkYBFyS5Uf0
dG0Gqs3e57P9MIqj0iRKGylZAosszirSac0Ii7Wg5z7QNvGeQjfpnKGKvtTNRS+XYxiqS9+YcEz6
NLXVhx1ysR8iyyYdUasqCKYC4kDkhkfe3IcVzygajeZLU9LSA7UKl6wWFbnJtcSHpOaeRrXmej05
BF/jlnHk5Sxwy/crfjXW6utyQTTnmsNYNKtgn5DeYA1FXbg79H1wktjtNlPyx9Lh2i9tL5yrA+ts
q9TWThv7g4ZqHXX51hznH8IyfFKp6DvluKH/835MvrgRgFaigMMWYMDrJMZfPfxIc4elQ773sRpu
QUiU5Ug2FRcDUkRBK7efL6i/vgShwnckdodltHowqhYI2pV4MKJIyl3niO/CiUgnJABIPh/p49Ll
dRssLCZGK8MayEl3UZ6JUozUB3La1k1DpUgh7CMfyPt2t38sXT4Nrh/MBSLm8iv+OJ7LAFX+WBuj
HzvSRrwVD7tskPqlRW2RpC3S189n9WFlgUTlRqXC/OfGY+rG6ruPO4U+Qq2ZfO0co6Wr/qG4aL67
rwY6+U33iN3Vw3Q9X0Y/5l/xtXsabBv/mFvdb/ezP7fz9U9YzXkYcQDOBn5C+SBu1Rv6Yy7LX9Y+
PBXfBvqxrh2E4vfqdYJc5KQ9iCvKDEe2+vVTX/+C1R4sIwHkA2CAH9YJ5swY6IXGTjeH0xJ+xucP
fL2M+DyEAOvq0kxPnLPum1QSs1K7tht8TVKm0Wj1uW3CQv1+ZJS/DENDPFuCYKVyrqyeaViJQKvs
efKNKD9BnTP4k9S+O7Qp4XqydE2RKk9BRtyTXduPcD57997O4TlVgU5RYt7YELbc+vs87Hoz3mjR
WdYMh9xo/Vy50AGVaSpiEEowIvnhRmjAMJIYnjTtaSTlGlQn2jTtZ/VV5wWqyqMtsg3E+62NCi6N
X8uueua83plIa4/slH+Zt6WpFu0iGql1Z418LROD5GTAdPNydn+OaWg8l3l2ZNP5yyBEcIYw2f3p
gzZXO3+iWQBzERb5xpSrO9nIb3BKxtMjr3C15bNQGIToABqtteQ23u8E0CAa0nvt4IM4oPyYOqSs
qcb/G1PheS0KDVYL/8/7UfCeNANbTwYQRa04py128oypd47sMuuL3TIXjXQKTTC6ELpYvr8/djVQ
U5YW1XLwxzRd7JUypFIiwf0GJOi+DGPhpdOoH/FBXl+sfg9KuwfPj+fI5vZ+0CDMywwo4ODL1ilP
bdpv6kIH8TRnCpAMYETpRgNz6mdBr319FTqaTYzvEh5Aply9O1PkSpGnBU/VFGDWGiXwyUrqh6+v
EPYSQ1OZ5HJtej9BgT+BOjeKBEYb2rvEzPpTjTP+CPFdW2+Oy3M0luQbdzOwge7qOSoZTcdlmw8+
PcYCzFllejW+dNdymJzTNFiMINMx37U4p/GvCG3bDmX7hHXuwZB4vBgUMDdJlt9Vg72NDe2Ibc7v
YO7P02P5eZZlcRvgPoC702pthXqPlo3T0tdEGyIZ7Zripzlq1VUTl8telAY3FoZ8h5nbMNd4LWy/
tSOKe8oGGf1LyqwXL5+/l+WBrH6Rq9PdT8M2oZC11s4gsLYgkvS9j+4PxMQkKCyglN1l/XDs813C
m/dDsTPYmqO5vCHi9tXna1ZOSK+a7H0ZO0A9MOTedPEEN9iqCg/qTnw+C/UQjfpNpVJ+/uI8NVV1
Fqy2xf9ZFvr79QfjtHHAq9a+mxdz6NlGxrnQ2DLD0xTfRm37+XAf1iHrXFcBF6Eiw/drfaSpgKJF
NqmgyZL6KlO675UYxk1gT89I/tUjX/CHzUPTbM3UVdfgf8N7X11UFMp7wPbslAqz3W3VCZJR0c/9
idW18qYFlccBM2R77Bad3efT/LBX/h55iUh4vKzt1ciZ4vayad3UtyabyrBSnTd9FXo09j2DyT0U
ZREeeY8fjjNGJIS2UZaxZyF/eP8eY9GO5NUtNqqa5vYKm0F07eUxa+jV67OW+zqdbw4fBUJA43cU
+McZkEMapaA3Vz6QLFOc506ctTcW3mBicWiEUlpGY1odOQNWnyKD2mS51EWrxxZJYun91AqzCpGq
NpjIVFX7EgNz2mO5hPQV3Lf48fmLWz3GZSwTA3bSEZw1Bifq+7Ek14JApPALuy7WvgVJFdzFc159
7WX9HgVsPP1yKOaQYK1ij2CeOrMC9+oLSO37WYuSH40Q0VefG+sBTQ/nPRIUdrHVp00NMbTKmeeG
8hb0Ty7a4hGMUpXt+qZuj0Tf6wsASQ+km1gzaKwylSmtFuCEHjqrJdVnBBjCObErg0wIQggAEU5j
ZsY3FdgA1fWinmbrqhqa4mmuHEVuarOfki0OUfBE9BgcznPeZM1PSHtF8uYUSnOBxUwxbCMwgngi
GrGOr88ITrA9w0y3xeYjSd1vX1wGhN14G9hE3eSoNHV19itt3zdNFDie2kXRzqHPCkxkOvifj7La
JRAEMcpiQCEwvsBLYbUMwrCs6QKnZ1oOdXGjo1F5rhVHPmkQFpYOaZrQqJZZd5+P+mGJ86Ic6mKs
P6pk2jqkqkF2YEDMixJz4mLfQ5dynpTBkbjmw06BGpODkz1HpV0XV4r3H5I1ubWclAZjXbfWYTka
3Qj3kuuS41HfVZ41Egvm16JtlqCGS6a7+G3wRD/MrOPZdbNZ5D7pxno7JHRHwxAoj3y8muCn/3Fe
/x7G0pgaAmJyCWt/6xQyRiBdqJH1CN8NBlp4OTgJSFlZz6fa4FS3NRa1XhjF4a7tx4j23XbcaGBg
93bdhge6trXHr77TJTLnimEgYFs2yfdPO3c6I84TMHIurSGHGJXVjr51cWTmH1cOoxCjohhcAgZ9
eTB/7P40qsR5XjNK0pjxLS5a0fWQgBj7+lzYGpfUiaHiW7LagpUWDh1CDawMYx3eSa/0e5hrxb+x
Voh2dOSBfAXExu/nkkalqWSVmxHTS0jC46D7pg3M4t+YCzMhrcVA5lpjO+MbUhOzZuxXWvarRAS9
BSwbpUeG+bCRsPCxZDF4M2SbuMy+nwwxAZ6zyzCIAZRvKC5gL8UzANsu6vbkHNMTOwbJ8vncPhzL
y6AGoTFZU0TRa+X1HHdhSStH5tOc3vtaOqoHIwVcNydN/uUtiw2E+JhYjlmyyt/PLzXN1tTdMfLJ
FHMN0wrA68mcpZX/1SmxFhb+AKG8gVp5tSHD+jbUtiTJXAAN+V4NXDnwA25j3dq6ZqeLt8+H+/ja
dEoTyFsEqU9Igqtp0fdptYQiDFfCjmnYJRCJDJNbbCqY/XsMqeH982r3Xx2WN8dBvdR5FtrDsnX/
8RkngHOFMmXQzVTsOLaW1ir1Hnt2YEt9gwpLY89K/DDPmyNZ5dVFh41zWTKsRpgLHH2/S/N/DIzs
RKJ8ixR2yiE4i0o7P0ntEML3OE3IQWnvV7JUuaw1gZoSb5Mj8/54JJFPUheZMwkZlUDl/bzpWGlG
6HKYkqsxKhZcz6J8h8wtwW4jF6SfK92R2pEltbzD94cFg6L/tTiZuHf/dor7Y84wCcrcoMPOw5tD
2dKpBXwqwXH681f68VtkFJ6vroEE01lS76fmJqiJyAsiq2nkPJw3cUE2EMWkUvqQeCGufXE4Ikod
iSf1mWVfs1fHTdiPhtmD+fJofVfB6iYPmVCNA/qu+MjO9mFirBNOgd9XU1bNeiQqki7tYbrjpcFY
nBYWIPJWaum3AeLV7vNJLR/3uzdFpMfHwDvi1gafbPU1WjH/1WyU6KB0uwHfqI/ym9VnSjxtklSo
4QU3Whg/XdKFIJuFxPrlqwE7l44lP0Oql7/J1lePNWuNhloVOj8xcBwplSjwAYDh9FDWjvHVi84y
FhAqSjz8j75ukpqgnOWlA6M9SvrqtE+V8kI34mP3xb+8Pps1TxJU47Bl836/LpEmF7lCZg/1uZrW
W8VQ3HwbkmdVvXqBrX15tSxfAU1fOnv3El2/H25EfzGHnCDAwSx5hr4R6lwxald2jpHp56vl48wY
aknWUP0noWavvrgwReGQYZTj5VjxTL40azSltQJ3su515chR+2ETASHw52CrpanFFWJj3FhpSJfD
rtKLYQOONz+yP/5tSqTCOdMpzPPZLf/8j62KjWrSJ10aHgRUOjGTrrFvwsgGgd04ZvdvPD+6fnWb
Q52b/e82sz8Gm2OktXrP84vQeCM2ytStGhvKuT5Z85F5fdj3fxNbKCcgKCfztE7Cz8EEKTxhKM3u
22/RLBw6sVMVd4tswmOryI98xn95W2QrYHcApsG0bs3u6F3ZiLhsDVjSHeqVXA0Prp2X/ucL8K+j
WAZtBy65uw8p01Zzq3JIUgO/diO5KpJMP8n7JPnyRZjMC/l3SvFkqbnev18TY9TppWtnLHMbo5S0
hUioDfN0ZDH85Q0ZAg8+OuepU3JWvh+Fv3puQSlA+e5C+5U3WG17C8JiWrdUMPWilUce3l+WOpU1
lVoJhW6y4asBsXpsFNL79GcoRYuJ/dzaBq0Stfq2KHX6I9uSzc9/f7JoBo0SKs3ZIOzJYL2fXow+
2wQFITyAbi68uQgMYCEH9yIcKii9lnslBzU8kpDh6rvM4t24DkQcGxowtxzi43UWspPJrM/poowr
6+6u0oJ6OHQi7s5p5xGgeCsT74ZCb5UnUZQ4jYPeJ/c+VQ5EhDmxd6lbwJa2yy6+CRPU4xvEqiPN
ZvTNe31jOoPXizC/TWE1CJSjuFoi6sD3cEcY11WerI3oFo1tiS9k15VnTqVk0PTAzCFOsCxUtr0y
6vd6bbZPeZfMkERDxKVe35X6LrTngE6azjBeDP7wRVoZoAhSYS84F8ABdLaHFRLntLc7CbC9nO6g
fWonTbR0WJRmWJ6qUCreXMXFWyUXQbdP6yA5hwQdkj8UgRt6UWsmV7SyLCqQesgOjTKk4RaInfUT
d+BabvqeVPGma9PyvK2aukaBVCvYpzW2jjFWkoRPmM1WvW+GLXNq1UScTZY64b0U9A6ZMAg0lVdN
SfmYRhiJ8YyC/o4LYfrUA0vJkANTYdqEGE3c9GWVTODCOe7R42oxfBennZEKW+W00+axfQ01pUw2
5tCmd66TiemkAG/w2Chz8Y2OJozM8lgx7qQo0dO0WRef9RUyLS8BPoPIrKV3IwtnnFWAg+SQWwPU
7Ru0qco1CLIEbAvpJq+LSqff1hawQs9OzLGjjIzZz4aPZbiYWyuv9zY+IChNMzHMm2EM0xh4bjUc
cNkCxuBEhhi2oRXFT5NmRU8AyDFNaNpRN08UoJfS7+l/eGvp/TonFuahTS1uVqpZjw2uGnN4Dq4d
c3KR2M6PBO2Yjvg7tHMP6IUhPGxN7XTTGVn3064G1Bl5nBqPyEdQ5U+teQEN2XquqWzbZ6WsomHT
S7u+TvV+0De5i7hsg/qsvQkDnC483QjqRWIyYV4+WzboxbKqMUJGu5Y7W9lW4sSM5wi9ChE0tXQk
qzgGpAzmidQRJ21f5T9TfcyuXXwJX/socx8hDCSjh/nzdBZWTf6sVUb7SCVNuY9rzXgJi0Vli67a
SZC6DeAebFsiz4oNAjErlsa0RVCORFsVaFm8IpLIit0Zg67WFNqd003S3JSF211j7VTZHgEezFcA
qi1XxsjKzgQL6FcE6THwx1Bp1Y2Fvx5vKxXhrWSHv5OTO33HJq5H5Nz22JBgWDMgVjIcZNuRXetb
fUrMfMftMUx2JdVRcAoyAkBPqnnYTbPS7l19UpZe09QuiFTxWPYGw5gf8kzWZyG3yXiLD6bxOtkS
fxtbG+30YLmyxmtjRLbSELsZJDeDCTl12Lg3SuTO/alKOumRbNJs7goplIsauMizAki/O6F3oThT
0VEi8bRE9y12nMzYtUEXnqRzDW2DUuAi1MZFKt0pdPfIk0EnotjN7ZxdtLY03zLLGW+supgt1OWy
0TcNj6BFKd41qo8nUnan1E70oEjDuNKHVuejRCsV0kaSd5bXZbHzPGtjfZknfI+bCcsEd0vNsjR3
OSyFUynG0faqVpncbSx0Niph/7bos4Km2UC2KBJfI5lAsyNxCM/OlOZPdEEDNlLJPD5wCFn2vm8n
kOqjhkR4pym6OW90tJnFbnTS5BpCp6Mi+TPNu17D0savxBRBbuqa/rKdc3gOEulN6lW6HRoehvdg
jQw+es0bYLiEkNBqTfWdusP2D3eVVziuDujSLOqe+rZtr2dRhd9KzBOedS7iv3BCqtk1YJ2RgdPy
zGfhpAjnMlSvXmwExVsc1/BvmnLOoqtapRuWetM03SY5Dpq0PSfhC1Ta/BdmVc7kjwTl8qBNUQGq
CBUZ8+7kg971MINMACQbPFGSO6NurR8E8HW8wxptuKT6r/0Kxry4AvcBDdyZpvLHUPNRb/q0FT9d
ML7joefWCcZkSLNnzPwGleYWd2Etc+32Y1GX+WkXx/2LCDBiBmOhjD/pVRrVncvzvjAxUgh4dDmr
1qKbemfllOq3wQiRCD9WBa23o7hDutfzWH6LkkD5RlVW+TGp83C5FAeehxJDqU2H7vWhkE7eU0iN
eyoZiK8ERPWR/GhkjlRBjLmm1phhYXIqirx/IZjq7oaxZ7EtmuBbFf7XSxQJTgQAXzi1uplW/wgt
ObE1Jli2eybeShzNBQhZMPJR4UkV6K3H/Th4QObpFurZXMScw/uuS/NvQsXwEE1jK4A2jFmVeGni
pteN0XavUhTByTh27QtC8gB0RMGLY72xeNF86t0dB5v1E98j2FVNq0FAkCJ5qjKranaCk6jw7BAR
uDI21rObYY0FZrdq5Eb0RoU2WijyWUtj8LWjolpbvivIFXQgZOepjZ3KJrIHDbOgcmh4OkiVHe4c
aXqfzg77jdsp8B8Cmm1BU9TsfJ4ewTyHPm0PuHTzSzd4HaUR8C7csPi5c1ifopauMRlEBDn7E8Gs
vputENaGY8+IQXFkZFQ3lnq0M6wKoC77u/kQOLM5HSyl72/h0bkQw5WohG5Ah91MKz90gE0ASkyA
Xmjls3BqZtE4UbkYYOZ26xlydEs2XcN5bNvAYRmEkdsgAodatDHokcXfJ5Y53HPiERxzare/H9PZ
fm2pCze+EsJ/5LG07ui5yeC8ZEOhP9b1CNJdTskzmanmSgHZ+TIOZYVlrBY2HkUOGA10vAfannM/
uagLBdO/KqlSZYOKNboMDNC/7Gp9PO0CoMDuTo8XY7MZ1txdSoVW9WWjVOj+wUqjXjdKBcJOpv8E
LVX2fps2ScuDHx02ncx4VOkqhofcZcG0t1KIPZ4JI5iWxiwdow19WlrgAE3lk2e2g+ziF91NDRtc
f50qu1SWZfnkcv+KfYXzpfQxljJvoUCF7mY2w4g/BLAfD5GYZ7/vwBS8DY6KoVMyO8q8U/o8/07Y
iaKJC0I279sO/AZNP5S2sKwu4+Aw4pzIZ4cVVAvRoY/wlBOoWVnNTvOSSFPtd9QY4TVwLOH4EuUJ
ZqBxnCvJqSQDa/h4fbggji22UZvERJuZpyQSWyadJWpy1gMQRyddQNQHKBrjTwCADUwANoVDV9jf
xzoP7+x0bAaP9GmThpj5NFZ4Qo1DmR8cpamtq46a23xSFfWcndpFRh9oGvdEF14MuzA7UyDKKdu+
x4Rxj3HVlH6LRIS1RoJ/hR8KVVFPAT2F+qmZm2n3akQEmfhFN0qa4Q1kqtm2L/N+8gqwQtN+AFBJ
ByBFMjfYKmiSQz+SlcSWM0Wl8hTOcxWMBwotNfwnQwSTe0r7Td6eNxr0N4/txOhvM+Kb/myUeEqh
COacVDcxzTbNlr9bJLupDAf3Hschms0GUzruAdarMG4EIU/gDdToktuyCpv83hn0dIJVZqtp+Gj3
DuwzkEuO+j0pMAVU+U5wUOHwNLky8G+azklr1PiyFACBVK4EdAxt0ioHfSY4RzXP0lGwAt/Pc/xo
OAzMXWxzXO6BqwzpHVhq+Oj9jNHUqR23jcTXtIN3P9WxLe81QIPzNTpmS6tOQpAINOQN9OTHuCsV
diTfnCCAzoSv4FDsaqHk2AEOgMsebBzTs6t6gSNusYLqzdm3KjNQT7kML4ZJPS4oz11F/TsnJuLa
AoXdgKCMtVXYPJQD0vFt2NN8cOeEApNiuqqk4ddZgFsMVqaVUW/GUCrsBvgPf297FPhECZGW7kQw
N0R6lrlcyICx8BiqMWRgXl98UmE4Tjjl2kGNmpfoor2s1EKyuSLwwB5AYoc1n3UBOYRfrupO2RaF
uNB/gGRrnIvSyjt5UzmZKfZdE2NOMYZtLR/QUtjL8T/k2fQ4aZ0EVWjbfdBc4aZAyh52VFKCssqi
hiufG5fdq5piQXXSd5T6yUiYEdx4Ovc8xMDZSSljOZ/oiWLqnFlam0+YbNZFtosjaGnnbhvF2H8M
iS2vNXUsm01nGf2TLZEyXImGxPlGNI3avyLkMIutY0r5OCY6W7RjD0btG04DECLMZveGIpFWbAV2
a+WCszKiLeSBodj3daThmmR0NjcK1zAbdQfxaUTBj3mFE22TJqgrQjos4exfgOi14HJsITbu5DSL
e4Tp8eAVRPXTrsdyDbc6PbeF30FzVM7oDkBioeYC/yc8OrHbaetE6ncdL7HYgRTN4QbiVAvsyc0M
62BjCSewy+46G4/keiyzb1MLwwdOXdvlF2kCE/UC+wm6hyb8vYDlK8Nc3ZLLxzqoV8Adn5mySrr7
wSiLxMIqiPvbJgProe1devTjk7BP2ediMQhl1w1N9Sswx/a7Zs8zWEal6e0TgGBhvlFDHVcpGQ7h
jetGmHKHGGM1Xq2KITsLlTotvbha/Cl6ct6nlGQFwJ285xpFJk3RroFsTBBT9JE7awVajC2nwPPP
7y2iI/4bpniSdeWCV5hCvA4iN7EIMkw9iTEYHif5c5zSwr1O6foLfsazVkT4/mbCOWuhT6RgIUhq
4NOlTsV5JFrdvJT88PlSMfRhuMjL1uT26WYNJlPEtEaGyyNdm4dKHVn/7VAZ1nWUmzamMajdhU1s
N4f5A5YuSvU8J/X4Fo+DiclSETDODVCNKfBot9PyLWQt9dR2mpmNixjIme57+PfwT0JVpOEh7lzI
VZaa5Q+aZLlsx14Nro2q4K4e90Ww7asE3QYPLPkV8km5WwAtjthFxVjBe4sAJ/lM3TnL1MTpzrBj
4vqeCdc4xTgT6F06mv25ZTYmnwLAyWJbmxEuxrRq6L+6QaOtiwQDJ0ObVvWLCdiHi1hrj9eJTScd
X08G37K0UuCZaYsPzY6/jy47XQnN71xxy3k/92N2D3o4mrc5JMTcc+q6DTaG2RnnUxKWYlvKUm/3
7aJ32nAByfp9q/Dx0DRiY7HYyNT+NTfJHguNstqDzpLnZb/4MVQuZt2czfmwmbUBXT+WhLWyGdMk
PbOLGPxEH7vpsI31qt5qtVR/ijYucDtPlu+8UQFZcUWz3XhHhXLyYyRbd9QpyCIQNgQ3HYZ50O7M
QW+8pJ7kizVo1utoh0UGi2icb6oun8ixqVp9YTcYTHh4M5uPXZNgM2ibNP/VY67NXgeY8gdWeiBg
61iOzp47ZVFdNopaWeEmVkcVpGAWT6+23dLvuqCecL5TLDP9Yc65ea67AVhWd8SdYWuqibwlQ1Jr
WyPRmtsMX0Os5/U5Hr1Bq/qHWREZTbcDzb3+QAPdEywhMBLWYDS6h0drW280Uam/6rEAHjRq1Cy8
aVC7+ZAoGmlXpUmqN15cZm8wRy6lh9QsfMbgTyExYDQDyEbsor9rMfhBDxcZDs/QrYrnEtCv2FVS
mSDXWVJ5GooZihI4wVTDjNjsdejHIiQKSbgk9l7bFpq2kaPUeMRja5DBLsrqpy2SMseeKIi2bj/m
b60et9xhy/67NkS97cXc1/nBQiEwj7gy3KPjG9KN05IM9VtcOyJiQSu+U+MmiDZdZwB/0Sf5KypI
8ECpxOBk7yah8dqIxbsrY+1ciWCkg9EiMiZ76XSwrkhG9meTYWqvipn0IwQ0u7/TBhrLxnQSxBc1
6b5D1qv43Jp9XmnQkocIv6ohLF+LLrVLLqtN/B3mgQ3vsiDo95VEnQvOYmMq8Zxx5VPgpBrOAOBQ
cjpq6Dt2JKqKTLfPZtGICmJdiIsO2A1yZ2wsHRfg3C2fRl1rSqxJlYriSZyF3M9EBwMmzXNr9ptB
YbPVRqJanM5CR2efHUySmc00NB6SpNgCnzMFoE1q9nMZGG7Orp4oXIVMR1wTDBHNZk4AXojgsAWZ
NjIyzLUw92KHc5umOKAo9CxqYXqSGjDDN+CXE2vbVEH8S8l7HRdDJzG/jyn4ZD/IeyCwRgoGxe9L
jQRxXcsmupQyiHHOYUsbLmIny9h9YKWBn2wqnbgrrapzYkVQRREcG82DrjY/GgIk/s6eml56MZse
l8yur3sfph28ZLJL9lsIKwZLNvZU/YDdYyrOjAbIJN49ZfsDwBx0LltWmAV3RodDZtGJFgM8imsY
N6ogNr2ITAsZGdPIbis1m/JLRYmcdKtHbvzMYswmz+HI1XyLS9EellrSn8gaWNHWIdFfsHEQQ9Cf
qoW6b5dVHu5B11bzFgRX0Ox6IPhcd1S7gDndjVW7SUQNkZa0On7PTuGSsujHpoyIYLHDcZtcV3F1
hRC4QeqejVBRNKPYKgqGT77tdtCLS/ipzUEJCsM9wQoc+GyMg9A2hyRIh5YThjcDMMFbN89x9+rr
yuevp6cRF5wWmajbZBqGs+ak+6rU8mZb6a6cfB0iZwAfx5CB76SzpW6lOcW/clnDyR3HWUQnGQI7
rEq5rcjxtgGA2C/Q5SVt1Ar7MnC4wXi0BapvoIcy7vmEi2fVQmPfixnWOCBSIke/E7q86Xpb3PN5
4NkFHMvEoK3U4PMqWX+JrJU8hpKnkgKXgskurLnQ14aYz4es130CHlNnLTjqU4BeKd66YJUQbwra
kiC1gYzax9rInx6TAmNXc07IhGulbY545sQ4RzhZQGqXbIly2yR5HHK4l+qLFsQLNIjMTHQyD102
7mOqH85Gl0V1NRZkAbAxJyHCjaGfwB3o0j1LcC2bz/KBgNzj8qsWh6oz8xDb9pK9KnRa5x50k8Lx
RzwV+zMde114Q2Ejyq8bbhuXsU3079vYCOLHPJUvFZBuUOpdvdBX6/nOpEoFcb1ohUZuLc7OoThq
9F2NxiK1N6PvZPQQNqd9UxyAYpoxBxoPmZzS1F6NfT9jgwa7fElcROlZ02U1GCzHIuw1R/uUnXP+
Xpto2TZzWCGVJsYb5J6UqnLooDxHmxJDURJXytBE/+iP+xIJ56p6K2675u2tu/hR/a/lj76U1dTE
YdT99nj513+6km8NzUFv/8G/2P7Hri9ef3RxWaz/zLu/ov3fv/9x+FYuDJp3/2H7GzzzrX9rphuK
Adk/hvvnv/n/+w//ia+5m6q3//7PF+Tk3fK3hfysd2QbinH/bzedzVuT968/1n/g//jpGJBrFqcJ
CthcwKyFiPBPEo5l/JdDQdNZ+iUNcvPLP/onCUfo/0V3Kq36iEtQvtMP9X9JOPwjSsYGJXiHhjr6
c/WvgHCsVd3RpHK7FIZpnaNp36LX8X3dsQaDY+FL2uxGLcUfPN1XlDYHepEM9jcdIZd5QzO3L9Pp
MnTSQy67PT+KPK4E9K1dJHa6LxVIvNODnFNPa2sPmpgHuI4voD0EtF5jVHtahTT5ileje6ZQDNi0
P9AR+1ilzX3fF1iyY0oXJQcNVUIxUFQqd2M1+x00PjxwNmHS7aMuegwRJY4WiLSSawLfJvDTjWKJ
PXH7eXqSCPfQWEO+cSzMsKngbfiKl8JwcockFp9reTNHeOXFWPNh02jBlQcb3GG8ymm80bAZ+GMR
XP+jhPofRZ9flzRKtf/9n6t69YcHu2r+oKwsrTxom11Xl6eL6fVgXRt9spW1eaQpaVXl/zDSqv5e
1VUajRWvEJc0RX+S2hFhmPFxKovqzMIeyCaWRyS2WiM2tQekg83OCS9iFUKmczuneKcGnBQgMe9C
vfTcCgvSOr2sojNR5rtUt/wkuaKr2WuWWl2Fpf0C5FRM35KPPZVlVXsYWTgRaNAWajIQuU3Sld7y
d3X1dM4ptbE6rLTFN2UCb0mZKGGPY4PdTlW5bUk/4lNAvYh9T0lRy6QbUeDSYJ7SL3+kle03PuOP
IjlPmAdATyLfCP1lur48oD8aUejFspGaymZHyo5fHO/HlyRUPbd/xAD3kBIKg2ozbA4nCHMFDyXT
g13Az/vqknr/M5Zv+Y+fkYPksHCybXYJ9QiMtjaklYhBCDNN/ciaWjU/fJjxqsu1rAzpArdnWyCF
gvhhE2DELdVjM/rdrvbxyVo0yP8mcKzbHtyoqdDq8GRb/S6qzJNEDfBKJeGcV3slemzcc2u5iRmn
5HZuZuWyXAyH50edWslM6r+oVJgZRGk/lwLL50971Yn6z0fwr5+26v8waMuXbdI3O1RAXHVsnyQK
rQRLij7ckgLbS4tmTRnefD7sXz+2pfX2n09ktSG7CmnsSvKSaysDPg3jSQfXXMldFhxr0fy4cSzr
6V9DrbYoeJWkbnqGmkYiYKD6Yf78+WSOjbDaOaIeMrjbMMIwPTf2Xdsf2Zr+/rDAjJjMQoCGeP9F
0O1KVGazyfbaVTe99DarIzQ3bvDy+Tz++jmgDgTUgKbf0FefQ2x3LsRoxqkzLqpyz4VdnW8/H+Mf
qoUPH4Pj4AC3tEALbfV9t2aIUDBnxeG9wA5HFx9OrFHsnOizisk5eWYn2JBK3FD43MXWGW43BH1c
Nm3xMHJ9JP77pZvxVTz0G6epkqV35l5SQMUfomlJY/KvOmQp00AelMw8z8f7JKUjPyt2ZJFpJYiu
lAzh//8wd15LbiNdtn4i/AFvbgmCtnypQEk3CFl47/H086F0zhkRrEOG5mqiO/qm1Q0iM5G5c+1l
2thB/LslGMdv+o0ITtiSVtsYP8TyJ1HTdmwUB6EQDxLXQeAcE7xZ4yKmkrQ50df/Watv5LVO1b7R
uCmp8ZoQgn2HU3tm8HUT7i0IiIrCbONP2IZifLqair03EJyLCY/HFamaiIqXDiQ372jY7xpS0Asu
EXXyIGe/xEMo5d/DyvitqZ2ra9Mrt96Xxtg28kMfDs9tYvyOWgv4mA4eARBeJL7CrAExCo4NA1cH
3NTzCsMEnDtbiwa/yCXQWOv9E8kQK6H/WsUaHS9lq/XalksgNrGxHfsP+I46LJGntIkfMI6/i8uf
LSXEtDOem/JHjHUQZ+P8Cn2mbTxpwpUbys63TP/hT19b9VTFFofTNw1LJm8AuBjbtTpY6xhr8Kmo
1jD1nMbCNhZNXF9H99NgHtthlti+9WW5AWk96BY9ZhKe2xI6WnQfjUSoNPndvFyE8GcZpptBjLaG
GrwwPWtcP0kG9VZzkICfa3djIP8022FDoNYrrBwweNEAE5fiO2xe7nN8i4je6R+UrsfHvN+1Rr0d
ylcvwMh/PKYymeRl6LRyb8uifkzhC6gCCI6+E1Nt1c/HA3fkCI4O0bI2bGLCCSqa+gJr47uQRusx
YB8X7LD8OfCHwhSf6mxcm98bS3DIvnZIitqXjbo3/CNiPqCTYB9F3xQlojgTN4x5xr21a+5V8U9F
QLBMJLQ7xAF2xa1RDv1VWihOCg7VdBZMr0ccc9fUIdZYr2vKvqb9PsOSQL2W/JC3m158EtHQTaVg
R3XwQhdkg8nGeijSNT39z6BNnH44s9OMmuJ0ncOHwcFjI6MF8FqL/Vi+t4KOBo280fLkoTLUb7EY
fQ3V6THT84d86l/q3rxLKWVFlbupf0BeALIbbJv2R6taK7yNXUVI1p7x1pXULkFh+/n3ZvzVk6wk
wnJTyX3FR4lCaMSlv36Vp8wJxMlOaCAHT22IUXT0U/LUldJwHkoSsnuMYRubwmmr9jrjUGwl0CXa
Lw8DshspzjFLtnXsQiJak0kw3RXEQNPLP6Yl3RC5uB/87GvB/62VZcfMH3N4yvD7Igm7FL95zGMy
iYlWIR12hdh+Qz8WlbabaNwdynRH9CwLUtvExVcogk/4PzmBTuBVD4fWL+ymie5N8xWTfscTNVvA
p7YbPHoaslMLeAJTTMLG1v3kuUq1fU+4dDjO9rGDE1bZBrNkWxM9V1GrHaGza7z0NhPyvSwAnw4d
MjrurNFAMO5RookrrUgLqBwsy7TeWyReC2O6m2bhOl3e+Q1js3nV62HbyV+73nei7FWDKsjkEO1S
59kT/dx9kKVfzUp4DpvqMNQezGMgLR8jFeFOwD4X72WSmr5GcryGOkLkDcFWYwXo0tt8Y02RbyQe
JBXFRk37veolm6pWd4rX7ofQ4hPuNmprQSPzV3FuOab4RKG5VkpIczpZUwLAb0q0urCGBXQHs8BB
orb1YuMYVP7JYoMS4uYulX+LA7RL8SmwAD+7AAQab1wfFqP/bMjdg1J+1WT/pWqHfdfdF6RKQ9N0
6AqvSNrdVHOKdbbPZvOxJN4qbHc92ebQw9zKy7CcD46V3j1KRno/xfGu1WB/4nMtk3YU1jjadDdo
7O/6qbNDkEvtrAdF+Yp5LMY250c6GSK0+sCxNlqYHyIacjouWxqgNXbwNCyTTZpxJZSR945EZrTI
50XLUc3gGHfiPbY3YFFkswYu/tY3ftpFQbj4ZYvj2cCZJaEgq+gRQd6qvEeRuAg5IjO7dunWb6w6
3TTNP8ojwAXOx2NReij01aoRZumGoD7bUt2mjbYqbKjrxYc113oXww4FmY0ZPiCShfNhD4x6Vg/G
vBxmBHqr7zSBarttnlqRDCXBWAMjOVLfP84FQES030hoBaS8I9jiZ5+pSBRAyBJL+Ng22qNMo14D
oZvv6EFPOgbrSm3VN7VUuDTS2dTGtcL/tRR/aoHGV6Pve91tXprwEyLF1QDzNq6Jo5KcbqdwJewg
EnuVrSGLFPPYkdTPhecoKtXJHBtaqHQSYR4G2hbWzEOlNE8kKm5M5VcY+0+BUD/N35wudS4tzc/Q
3tZoQJ4Sem7Yrd17Xbax/N4NdMkhce25LuSvfTraRvCq+7B5aAJv0nF6rQURjkS7y0bPHXv9cwIO
OHE1EeVqKwBn0pxbFUb0G+oYrGA059gsNXm8rlMKDQ4SJeKDDm4JbpdS4z8L5L9nbqkIYgv0qlFM
5mX5ILInBtWrKmxmGMeczLuOMZ7c9tDWOf2rV8+6URlf4EeoTv6AUUhXURrMlfNfd9K6NAeNrm+1
gfBUh+2m2AcPIWBwA0XifYn+E9r4KU/5ewkZnoGO9+EPXGry383VP7X9lT98ow21/EP/C9FHgy/+
/48+bija/4Ye5z/9f6BH5FT/QcuCO82s3/8DOoLg/AfLLMXAtohcsHdg8f9meEvyf1QMogAjcbgw
RETy/w90FGTpP4CY+L8gVcHNFHeWf0EdZ/jy790G8BJfQjRlyDlkJPLL+1RpkiShybXqjgpRfb7Q
15+7QBW+Z3WlPQZKNj3GOgwQD53Fg0DvcA+NjEZpKSdPtHzIof9ryD7A6hZRsLOPJK8FCDpbGoJw
KYutXYjIZRR7wXBVOVL2jUquAryu/KhOhrXqSI5ZCUKebaZINp3kT/OumC2I4vSGaeziwjz/kNnp
1GByMEdAVHP+OXmTrHiZ1Uqul1WJQ0O/hu8/1TdOMszSl+MPDUYm1pep1OcM8PPHjNRSXiN3nit4
iQ/zEPMqM6WwnAIDsojXmNtBb44q8lfI71P/C0pCAEFFgxUSxRHc9opzWCrb7ZD62VrHFWhvAhrv
ss6Stw00KPqH3XDUE2GgGCQrWBKD+i1tCqr+Oo04sLOqdEhA9bfXZ3LGzBcrSxKRmuMfpJvg5O8z
/dd+pI2NnMLQNuBLZ0eIT2sSTx5yKbwrCTGilt7RiOPqRbRanttlENrK2K3VdlxhhbIL/NZRRW8j
KyXAsXFI03wTRcZuyLvXhtq9EDx2egpo4d/kYEz7/KtnH1NaBKCNC6yJcKVc6ZvGdANZL3eCiQRj
LMr6xuBcLi6egu8yKje6XvJSdJYOXq6bYWa6ozYzHSJ4vCOUkM31KZA+mAJEsoiMQYypJZYaQR8+
dSAncnDqkjF8Rv2vk6dJQmvHJTqpnymBS3GjmFHojlXR5gTN9NU9zHUobDoxz6VDYBBAQpmUPvlQ
pOzkTmqNU3Tjd34wGrghYECiajiQoI87/wbipMIJz0g9NyoKwSHIi6gWBCI3tpaPPjXW4ezvJ87H
4/KL7otKpFcmeC7+f9Kuy8PiWMpiYRNY2lBew80uALOdKCrqLXJhIiibUn61yjj7osnhuBYyTbTp
3UF2ybOfYVDDohyy6SlqSK3Rg45sxFZX7iyUBZt26qZ1VOjSZmzTbJ3HjfhM5TIcZBqut/zYPhw/
0CoZTzLcb5bjl6Uh9GEiDVzRS/oDrFba/9X4nRMo3ppwB+2W/K5NOxTKKirj6j4z6NvkeaK+CBgr
Hlr0AOSowM66vvzmevivQna2rUGyrEPcRd+riOJc6P69AQy+as5ctJMvq/5xCImaSgRROZpemR/H
SoGDIVvVfZ3W7fr6k+ebycWTgd0NGSxS15YOqw0Rz9xVIv+UmuldBr77agjRryrzhH0T6bfA24st
nPekcYgMXJY5y5eFl9bnsULKS3CCWl/ZVm5M67ZXfIKaibajJwSXKyyVGwfH4gr07gkkzUL7GQOV
Lvwd/Zxiw8ot0/XoJT4Es74oU4gWldUsJ2/OMqByZSelnaat1pEffn2ALzYWHIlmg3P+NhRsBeYh
+WtqI2mC3BoW7F9+B8SkI+YQ88xOxri3rz/p3eR3MZc64SA0YHGxprhePKpE1KQlWmgh96nIbA3K
Gp/aTOq/d2Ub7EqlJwjeNHZSX343rWl8xlpyN1WDtrZ843cnpuWaXk3+pITy13bwph1BOV9ml/jN
hC08F++4W49JJmwSNf4dq8AzimqVtpTFGgFymryGs14dtVY5TUTEOgXmDdC6ZNWRWsE4hnVOjiUI
73GSRM+RJ91RjfapBBba5ykGNX0ept/GXLPwUdKafV71/maoCYa0oO3bkjop+NHTVbs+aB+sSMIG
RLThFJGy8X5R+Wt6atgZSlcMhptpFXqCLimdNPXi1Vim02HSTRQJCH9uPPSDFYmVk4lgVuHM4Xhb
rAkw80IpdMtVCBu6GzoiiCQjE3aQkId9Po7I8SbYMxKoOwF3fXvjg/hgSZpsNZRQtPIhQ87//q93
bjRxVJokZp0ECl3KVG6eCsV/ltI8v1EZSvN5tFiSmKpSICimyD+XxjNVGEe6NQaWq4dThlcygbNK
qIjrWiepTobuuIkNyDu9OeKy2uWA/k0/3nBEuiyU8aAEBDUplUFoaFScvy9NkJ5crFwgFDhV1xX0
ZPBNqdzGFeoyz1CqA0I5BZwsHHf+0BDrFeTBrhbL4IZ0+YPNlknH+YYDHAdHazHvcGjUQcsLwx2I
0tyqlKYrK8pJPxu1l2YSb3lSfrC2McxXcGJjlVlAIefvDdKudlmmmG4VDvoK1w1vQ548zuDKqG9J
Fqb1YOk/r39PFwcsr6VyC+Mwm5kgyzqqxyp7UqXedGsx0J0xzL5VQ2zeOLSW8AFbuizOzW3OTAgn
2CCcv1ljkHgbN314yoWCwNqphEweoxzue11/8Yyq3tF4Gw6AGZxnVR1uYclD6Ait5iEtW9XphL64
tdTnVXS+1DlCNU5IkAU4dOpilcFhzvAUqCkt2izDfGjs7nD6nzCQ8hI4qaO4DRRldDyC12DEmf2h
7nG3LhtkPden4IP1jtSUQwD3CeoJbonno0NcJDrOHLm0keH4PyKF3MEL7B65tnpfDU3unHAwsm2u
qdZOC9L4kHVQ3+EGNtvrv+SyrMFWk4sqLUh+C5f08x8Cx0WUB68MTyRClDkZIrH0CXsUrsI1ojf0
phR8wGqpH5was81voUzy5T6rzm59sJE0jB64O54/Xx1IMSFctDt5cTnZeSErTp/nvm2SSG9Tnfa7
XvC6E/w20/biKdsiTihfTSkzTxEClru5mf4Vm8PiMVZl/7UdRRhuTVId6omzsMvq9CmswaYzPRBW
re4Zq24cqh3NlcmOU03aRhZZjuSfW+soqbo1dCX9xlFyuaWoKmY38LRwLeKTWLwilPlgzCUxPZW5
h9FThb2tiZaX/BY6vsjTb9nqXn7fXKwpVGeHEy7hF1dVGhF1YQRMaUraa5VNcCyFQL1xQl1exyDt
ACnQHMemg89p8THp5IQje1Hy06hj4eyX2kFOLUI/8mlAQz8q4IND64hyJjymWu9vy7D+2Yey+COK
k3CPujnZZGYduiRB3DKAvDw9uaFjo8Qmzu3nosrCsF1oUjmLTzTvFAzVAEvzKleexUK4Zad6+f3A
wqNOpk7gacbyvKiUthggnWanacyyJ1JUi+9YipYk8hT9NqjN8FmSm3YTWpNxa4e93M2wwuKKr/Dh
zMfmopbsTQ2XBrlOTqFuyK++xgahGIPgiI0+yuh48++RR7AjlWP+syHSem2gByRzFJ799T3kcoHP
lzUsqgz2EmzE5wX5V7FS4oYAj13LToIkwNXrvJQmXr42Mqugf4SR9PXHXWIxbIAQM6jM1BlrXJJ7
NDlNokxOsxMi3+HUwOLd1qnYHCFvY1JhGt1zKeEZ3qWV6JC0CbYypOUKo2n5zhiSaSd6uHdbAbfj
DJuyQ1hgIRxHvbLSktC/r02ZBqEOkU9LkY9HqSfSqG6Ho4IA+ZkOdnjjfS5rAHZxhk4TQeaITV4M
n48NqieldXCqhz75VEcG1CCVzKWurCy6iDXMRC0yb1Vcl2UfqIGms0Hghz1P2/mkYcBlhoGXRCcO
y/jJSyTjgJpc3EbaV1P/XolZhdw7GuExpx3Zr8Y/Wm1SH2gGhQFfzR/sd7F660YWeytKkxPnY0MQ
AuT3PqA3fX2tXO4EPEXjswSNMSGQLvZe4hWMSS+N+KSKNdHIwdAd46gwtjg9VjfO9A8fReU6C7yZ
zaXfWDUHBvVtkpwIgyZgFVUkUcrKW6Tpxo0nfVBboWIyVAQn7L9U7Yu3wkRXF7QxTk89BiUbLJx9
tMplvTN6BbZkLOj4ObSfBaMwN2Mz0msjzB1rxR6Wgq5Cis+s/sYV+vLMwZIVwMCCX0Rxpc/b5F9b
QBgPArb1Kb/Iq61tCoZnT5Zw66J++aXgOWzoMJtnZ+mZonz2FKSR0lhIfXrqzCKkBdXpdmEidKzz
IN1Z6BbWwoDFxT8uIRNqpmFg7QvVGoBz8VDoF0i/A3M8CYbyq9XI9+3qmJRZv25erj/p8irGo2Z3
yvnmp2EOuxhFUfTNRozz6dSmCcHAOJc4oKnA336ZHfzJl1bC1Ah2oAztHW7yPsiMmu6v/4iLmTTf
DzI+Sh2k4uI3yHNdanqqfOqJ9YBZRcwTZtj6je/yYiZpSMjze5K+gJ59abQLDFRmIpr4UydX4V5A
rnUnDgSiKNBKNgS2e7umLG6FHZyfU1SYNJoYV/reM34sLoc3ltS+ak2rfvM1/U5qo2d0v/0qDSQ3
zNLf14dRPh/HPw/DehBbMYjw1GLzj/nrixiJaU4laJBv6aRVCfoWrYBVXsXbmQpM/9Yatwlx9OvS
ZH+wKkl99NM6c2JD0PYcMt1x0mt/LUaejsYDno4UdPU2xjQGmjRKqaoduxfJSCybu1O0NbPR3JZY
1WIhUN9Mkjk/K3gXE/0nUyWCiJDJ9d7k/+tdQj45AWOh1h0LIT2kQiw4Pmvk3ktKePFlKDsW7gs2
jkt4fvigJNjO1rsupCWiaonhNoYcOrjRF06GBY4Dkx6aTJrFrmgks0C6rx5Y0uYhGTTTaeo+fhUo
YB2EocYaOm61ioxQONLD+D1E1rAtM085yZFR2mDj0Q/TCrAtagaYRmRcxwdVbbyj6eNiMgUa3KVE
LDZD2cPEk8AVr0/zxSwzMjgWzktrroLVxeaQoIgdS9NoXZh1SLl1tHFFz6OuP2VRa88TQJXHouU+
LdLIURaHtewFKYnqnuiOnSnz/vihEXOvrtsu7z5PY9yt0inUNmUlaDsP+RxXoDGk7MGtReb+cVen
VbqpcBRbj4pxy7n4cgxwYqbryrrguwUzO1/pJrLuMdV7fpwFUx6/DMmm4WXdOvQuvl7GgJYzRv+0
f6h7F0OdQQ6RwlYTXbP32/VINbomuKRCIqkmj1QbvKvkBaajkCFPZnpXfhVlxIiTMLZ2oolE2mqt
TqaJKUGj0OIH2gz9jXk6v8zO0wR8NkMMmgTJiGL4fCTUIOzE0BQkN440bc3NzLSFEP8v/guy3dts
2HmoqbcE2/00az6T66vkvAD583SKKRpjNL7n3tP50wsvD4Rc92U3MYfo0Bo4qIU+GGUaTLccNC/n
Yu7Wg9SxoSIxNBaogdcUEwT7THG5TGDY1UoeTNAEJXgh+/cpZfmNgV009t/fjSv0LGfinwA4iwcq
dH0HTnoFiN7D7DRVlb2IKPbRwtFhpYEirKMxnebGvrIXhEm15Sr1NlMbx09xjDnc9ZH+6PXBFAyd
3CR0Tvpibw/EWAgZHMUN+2JcA4BriGNVbaXEDbn1LczK68/7YGZZ8cDfOIPz19IeWEZe5sclbGw2
eO9IXcgaygfpAT1lemuk56/1vzGyPyNN2xg4km4T1dziM9Nm98AOhwUXZo/xOAEMr7se56ne151J
7Y2HQCzEk2hgCaIkibQrLYTk3FJHgJrqk5wzC9F3ZVvnZucIuEYhcZBuHUgf/ka+MUmCO4+x9+I7
05M0KCZPldy+k9UXFa/i+77OExQ8rb8x6fVuSJWAWtZNt8IpL/c6aGyYhBK7i3ksHaPzb0zgxuSr
mSWx18nypo/lfoNBX/VPNdj7HABgiBSD8PUBFub18Nd5q+EbFU84KrpmE0iryARArYMkvjHVH7wL
y3cma9BH1mmwnT/FwGkdLU6iuTVYpYOhx6dK7W7hwB8s3XclIjgM6Bco2PlDJAHxrtmPmoslo773
RcHfqW2eHXVMSZ6vfyUfvg+penyWbEyGspgbhL5gYhOParLAc4qMVmWmpO2NE/+DtQdmy7yw+mhW
LjsVXL0Cva0G1Q0pdLaTT6pvmkfac49j/nHEFO4ux1Fjq1SWeGO+8AJnsBbfpq6rJlU5gCKci8W6
j3K9iTpFV12pHazAET3cFZwobfxvGGJRbAUcKhjZSkV0DMMuequIJXkBuSoPSPLNH5TE5T0+atZJ
Cvwqs6dO8r6hwROefUUrHpsiwUZMyIxNo4r01KPSCD2MdqLpezoGkWbjeh1/m5oxkxydOA4TyyQd
XIBubXGH1YW/UQjhmX0ZpbhYRXiwfCPsAAhSCDXziEGd5mCemq1Y/1xHx9YrgnUzFZD2rarRfnih
Z3wnuaVS4D4reHP5WjMqd0EQyjamdV24TrQWiZ5k1Hp5rBIg9NmBQPymKp2BfqQpNGeYhp4IklRo
7FjKy2TtB3H9OqpN+Kqo0Dnp4eXek6fU90Ee54ndKGMm7qtGNX5YtIhXRVjUvUPB2IfbaPKBjCMJ
o5N17OXR0dLi3lp5FoZCtp5JDUINEtLQ4wdYygxiZnyBvWkoq7aSTexWQgnyz6hQK3sJpolOnQzI
E0tMiR5KKrFtUfWUMGWtTs2qNbTq1MQmGFRJBzzY9HjCZrY2eNm3KYUd1NAe8/dZLzN+njIqPzv8
86IVZR2bb53pDyUtvHCTFG1W4WfX402XW1GkAGTl1exZF4jhThZb77Vj+BGJxFmHr56AMxM287sQ
m43H+YqyZ1eV0n3nZ9VPxZvFGEpa5DFWeh3WA7XutW9yEhGnw72kecMXBHvCRmpakkFNbRfJgybh
wFcZP+Mgme6UoS7pMhcG3vxSHnXRamqymLI9HAOiFmDiICXSysTGt2vaq91U0I5Ws/GpSputMQ6q
vBsjLttQfD0lXaVDNX7uSkE2sDzypQNuADiU4ITZQEqIfHwx0EeWX2TWI3dkqcHkDYOy0jaEqgoJ
Girq3z1GwdVaChMZlypxUk5mUcUvXjBN1opQc/WuQSsVr3HAI7pN1QfzEcaxZyN1Dj5LaYp30mB2
qIqbLGpt4Ota2+dYG/2+vpOd347f939OeqgAdM+gqy+jgoWpEzpgTGh0nC1vQz5Cb7PKAQXCwOJH
zeD5Dl6t4eb6YxdJjX+eSxtYAuzAVp4K73yzToy6GAJP81zd7LV7PCHKk5UJWN51WvW7rHBQ9XKk
xj6NvHXRt+W6S1Rv56ey+oy/QObIZgEJoeTuxydJtmOOIdT1n7gcGXqJ7OIGnUvShviRi+OkrTxZ
ybO4cWOtCx9iv04cs4sMDC5r38b6T3qhHLkFOH/0UKJt2I9FcETQvfNhEWcffrFNO6pdA7kwsVN2
7suTIwbOaG2MLvt5/SWX2/z8kqCC9CjnSdCWVKOukNsR787O9aZyW5nc7IdoxBsvl6odVKAbB9pC
K0uY0lxpcJTR/wP2BFg8f71SzfRRwRbW7Scc/lV9atYJbNZHBMndLuJkwAG4RmtthdW6SSNvF3DH
gzWvyHaE19S6oXUNqT2xIOq3pZPRarSFPI2cIIzqewtbqPXUjuON0/CDSYG0MFcv7021JW1BTera
CrSwd2Ns+zddqppPUiBjfSdkEmkgrecEPV6B/zwzylzJgLrSRoYDfT5UIC990pRZ71plVe5GUxB2
HQy/FaxT4k2bLr1R+H+wEmYOIRUnl19cChfLvYuTplawbnF9X38JI3QQXuxrdlxYB1/Fm/X6282/
/u/ygoWAHz0qDSgvJB9ri9I/baagB6Ea3LoSWoeILXyi8Jy5MXEfvBPvA5hE9Q74py6wjE6Blh0P
5eBmTYmSUhsxye31F46D5sgV/dbH++HjDObKEpkyhE7nU0a5Jhp+KA/unA1lwzMhxx4S9H4Uip8A
T7cS2j4YQ0Ay+DRUaQB/S/ZiPnR9703Z6PamGmygKOeb3PClt+sz9cFLcTqQqMtASnMD/fylMl0w
vSzVRldstG9Yez1ZcvfLH4dfxtBlzvVnvfefFssCaq/CdkRX2bqg9/qBaQwFnBE3NZCWyjEWGZ0h
TE4X1eqWjNFg11NxYQvchSjBQm/lZaTcGwE5o3VCNHMhasE6o0a4/ruWNwsAN4vdCihxzq2BGXw+
BlaYCAg9pdYV/K5DlxJhiiiI5k7MOfKvP+oCfpifhcn6zFMURTqPi++Qlhyads9s3ZYSfAVVW/hU
Bjj694VeOEqdQ1VQCPtTrc63CW0fD4NaF1tvKpI9BtDd9n/yc9gXQOppA9EDPX/1RMohKKpBBx4g
lPtJ5uiFoNE/pIE6rMYJ7KnucgXqPUw92RswhGtJZGulrN5hEdjfoExdQN3vo0Oaz7zi5+JhMToF
Rp++0QjAw/Crj2KHwkIbKGUtaAhrHS+6FSHy2RbfWBPNc9g9DKFnbUsTgbaH15xdFZVjTE26tejg
2qYQy4+4p5uOVmjCQ1tnyWFK5HSTyOBpEP+wvcK7c9UkeX+DIDT/0POVTvQfuILCbGu0ehb3q9Yi
xkGABOrKyRTZeW4pD7HKFSvADZZ8AcuzE1oIRzVS3eszqny0mJFlzPsUZwt44PmMih2pg7KZdy5b
R4Hf3Th9gpRKeTwY4it6dWtdV6q26bVy3NbyEG/H1PoSRp783E5FccIHy3AESkJbJeFiCxYskPgu
aU7V0+o2FUFAi2CxcjW8btoqUDd62Xl2rhNwPVlB/mYmrblK+djoOiH/lYKqPUowDlfkTk9OoSPO
Qy6Y4AODM2NZj+ONuu5y21Tfs0KgwlHvKEsySUzWi4WN1+jidxltJiXH8zQJtRvzeznKxAZzP6bz
DReHK/T5KI9VLvY43k2ur+UtymfM3CEfZcjD+1veLh+8EIpHGBG08eYSfrE7iTr8Aq0RRbeFx7mt
p67cJFif3ThLP3ohjWp4JmuzPWvzOfEXUOTTlOUmHksuhBcTnbBSYnlgPZmp1DrXV+jliQM/Gvat
gSHGLKNdfOOEn1T0P0rQ907aiTgV2rqUPhejdtAB/27st5ffIa1tHBrp2ZPWRzVy/loWyK5UebXi
xnpsYB4winY66tW9KIHveU0k7sZczE+JiH/FP78mdDw41NAjaawvB3TCoZY7fKC4Vu8bn2pf/SYF
ovhTCC1cvg3jVizgB/NHUQLRmE4rwP0yJYfgIbMp/FFxxVSU1mIVGtvQrFNbFvT27fqbsSIYtfPd
TaXsQmOnsipAyRZTKOmDX42RZ7iB6R/rsshM9O+Nf9fkgFXoQVTj0xAROGMTpWm+5g2sESxDu9i0
SQHJDpbswSnPR4rQFsOFZsUdSMOeHptGLIuGHPtMExenL8C1/ltlINDY1apUSWtF5f5qR1ZRgI2n
abQqkVIXpIgNiFbxTCNiJNQzXCpUgbKCQ1RVRnxGWvVg9LHxAv2Rs0su0KLTaXQJx4amOPqzXxOl
KpR0YVfURv5ieGnTIk4INKQqZfdS9HOcvN8z8Bj1RVm9JhZB/qznkjLsjWGUPgdq+dJrQ4w1ptxE
CYQhIfmCr0jUbk2kBs3K5yhN1nmN8aRd4KJu+zgz72UigAmRIOZmbaDLxVtbbJ41wmjxdLDGTt6p
HGGfWgr1n7Sjhad+SDE4NY3CexvHGHulWBaR05cQtg5iObsBBviIUAqLqbHSqgpOPqJ6D7czMC2J
IychULHMLVzzh1BrgVIw/ZfsWO+H5xGPafw1p7CYMRw/PmJoJ0FnzOMvUjsK39kdAOCQgRXsp4m+
w4OcfV8u9L5eaTn+XnhWROlX+EFgMTPuqdk5QStfMiign6pSjRG1kU6YzQ7BJoygaqrfgG97mO9Q
p15FcfCPjeAn22r0m9daNKevkoEl4JaICOIUgkStAN2IatS3JlTPyE7gowyOXiPLfMumsPQetd6a
vBXwTYA7QKdHNy41H+wlaGfgU9CnpVBZ9jMksOcCBc3kZiF+4YZe7DKc6DdNgEH1yHe2onElrQ38
Ta5/b5cHAApqugR4J1AzcpM/38PKEO+OIRAst8SWZDeKMQ4Ryk1txOW2PMtdAV7njijUtsU3TTCV
J3R5I7iUZ82BqLt6K/cYlZlaiX2Fpt6qhC83LJ5H/YvMc77AvVu6/XXgEDgS4J/fCW5hwlsmAoHs
l1p5qBEZbq6P3wc1N4+i3YXgiWBhzuzzAZQ8xKFDZQhuWBvBMbCkyZFANNei0dDaKRWB8HXLf8E8
s3ls1Cb77RfkYltar6wjvRBuydLO2ZYzSjL/HMPi44YXg1zo/OfQ6SPspZcFt5r0cd0EZfhUV954
QBNgrErFKzd8+ri+qL52qPQCkJPVbTdTeAsT+GhhQfzkFOaWSd9mUcRImYALvOz7p14QMBlUJ4BK
r/VufDYfTDRnMJceGEAoIZYyMFDqKuyNRnflgBgqS0kCpx5leasXzbC7PtMfvBAmbQQCS7Py4kLw
52k6xtI437hR0qp72c/idRFAOr/+lAW56n0C9RlG0WHM0d1cZs/PCQ1mF6PoUeWAcJc2rI9DmtYb
tuDRkS0aF3oWyA6eKNKqzicMBYNReLrxIz5YRTNjBK9DiGTw2OYz+q/vJyqrmDysKjh5QQeXvyYB
7o5bzkgYcKjmPuSF+ZiUvRTfGqst3iaEtMWBr8B8k7Fwu0VNnzeh85JgFrogO0GgL8/aqvOfU8ak
J3lBjqjRqIiNR1/llxt5KrQcmysvxHojaRvxUJe+5d+Yj8tH06TjLMf7cBakL6XxvmwOQ8a+6QoS
CSohPSsbqrpl13H6hYClX0OuCs710Z9RkfO3xWjAmu0BIBBzFCyud7g6ifo0q9PLYVR+kVbPEU98
Q+ni30+0t++VnUILwcIuUtdCOcaCHJbYjdr2crUjX4a7CPMVAiOEyfMh1/PWCsOG1CQi5ggSJDz5
oJL/s77+qh+ANuePWSBEkw7xJErncCaroFM1u68YbB1Ho5SlJ0NIk8d4MKu3NIEHK3cNVlLwHVZJ
HAYPRaUj/GvH8nEsI/PGFWzBXZ0/Q3ZSjkaazjLn1XIS2hoHsxarZVcgzmzDH0tw3qL7kgZBcZfo
k+XESJLWZORgx+23CYDuNHwV5NmGiZiftURkxI3L50eDBew973OwPEnmXCyMqrS8ye+GWeKi9NsY
SYrjzXWukJDBUI8dLZdM6raN2f+CQWw9FiomWNSJ7PkD0YCqWSerxjL7f94Yub+9d4E4cy02r/Ol
knu+rNNhog3UKf0KuDRdF0jxbnwV7/j+4rPg5jgXK1wMIJksNoEgRd04hAU6AuzUCKObhN9yKBej
Q27gf1F3Zr2RLEeW/ivCvMdF7AvQ0w+RG5NLJslikXXrJVBr7Psev36+YKlVTE9OBkp6mWlIfdUQ
mpbu4W5uy7FzkMbNAgX6OVrJa7/VpsyNUKnZaXIEbVkBsTaijnrt3Du0e+FPY1R3XRchQu7RIIeb
xhushWrTez8XogE2hvkWqtXG/HK9caFK4FlmFtvRi4aKxWFCT2gljdDo4d1hUpgAyGiWVD/WgRde
GyMBQ4BezzX6qPD4m3q9zUu52MkmM8xGW0VoNIS/lO+qhYv+3qmi5gzrB900tL1FRejRotQVqIP9
XIxT5UpJimJCopYHnZH6r/7gdd+DodL/zv0ENQ2lIXY36gEAKNOOM1cGw7pGTh2HetGfQdXnO4jD
BUhF24pyl3U2dDVF7SwW4zw3MaOURtZna19HnL7InWDhDAvDGr9sEcS9VmpNuP6EzxVKWgmB2OQ9
F7Kd7mO18un21v2KOQpzU7ZNuory1IN+fURfyzfSXZt4/hHcAHRQXImdZkHdPCiV5ModU4KoAAfX
KdWIx7JVRzchgoHkzm52htMj4+zJ/GXfjjYOKjEr30+T58uO9dx90yrTbNBdAN3pzgp+tejggIM+
JX6BbN276q3Avlby/MtlI/OenN7IGehFrGmBOwdaKuwZ4nPQrPdy/BIMquMGfmqsqXu260qxx6Uw
+/xRBPxDW4RjgBMAhHt6ndDDyUbJ9+KXQglMt2xl1N+jrLqt0rxBFhteKigrzVtkxRCN0wakaZAk
oqTYKm6A+9rAZGUeGbWE4yo16zW0if6m1hxvZ9Ae++CjxrNwrwTa6NcTRb0feJoD8BZQvuCvKN0m
PlJ70QthowngGS6wT+kwlKgr9R3iH8BNyiPYiuLFaHmKXdmJk32HECwAGX1sGe7Ri20x5MFt743e
k9FbSINkRpQ+4kcGKqDGFD8jcuc89GkR30kDfsidRooWG+js4MC0CpnR/biUQNe2mncLbXKZrpS8
gfPGr+vwC/XNmZvLDzkmDUV3hT2GLzJFlMXiT1zbcZY2pNtd+qHSbWi9lGZUKugVBzhRnVplborL
q0ggHrrmmClJ+7eMiDNQmwTqxYX9nPMo4bABhseb0vEjnbCEA1AbhpTwLEYvRqYEW8dIq3VBVepr
j1zfBtt/isKfwXOA4mGDovIyw8pPD5zkoRKq6FLE4I9prrUSaVUbZqSVrlfORh2HYSERfyfwp6U5
NwCZrMADiej1fJCsqVCiBuaOWqVwM9qI5bbW+NT1XYAMLg3/Owb6GfxNk0QC8iOHcPd0WQJH/OV7
/cp2d7rXDsVtSE1o69NhcISLzV80nKaUuhcKK9U+02UdgaHe2RZ9cW0yPHRN/GHcMzYA/bTtfysD
sNuhA35dbqtqPymGv5FHrhpSYz0xc17vKItGm6ifPpP1LInJn7khAI48D6ARZpJ2Y+btevvS2gDL
hyRq4ECA8tIKKW/FsDim/4yI/4iA7aLcw/+D5GnzoP4F8rQf339UX5of3//xoeEf9T/yn/945Y/L
fnD739KqzX/nF62aYmp/UQ5k1IJQb4bS8zX+ya2mWX/x5sxcLDNHPE/pv/QcFPmvOZdFTJFyNf9h
LqLUsCcG//t/Kfw3sC46DlEd5x7oyp8wqwnZGn+A+JPjCPqGqV/z9ZV/E3TN+LAUWaf4Tq4hHrWb
jY/iZydTF0yRFHKe3uzW/a8L8VbjQHhkf1mD22hmjcPTy8LBm8JRkcaoi+9yqbuqYHvV5YVyzpkF
GjPQCjI0y9glGbDghIauLIHKpfqd5skqmkJ9irZD4i241rNd402lgTEjlfF3sDycXqDUtqTOsJPm
rjASFJlaQ9+UiH7sEK5GHXCiKGuXir4UIM/v3xsnQ72JGgoGKQjOvUwRrtSEWVhAaoqsITHQLYpe
PwtrTNZQwdr7Kps5cxXd3zOzC3fyhOYKYbyN4Hdn/pNZEVpE5FDe+YyvA1Vnv4Tjp1EzowXmCLvs
qFov0dOt7postLf5lCuAFyvlkxRb/pXXN/7GSVR9q4eat2ZckG5caiGlYXf5ukR/CJFgdJ/HREO+
zZgn90PiDRSiCyhAuk95pudISPXM9petvVNSEGHIhOrdjUnz6NGTAlh09SBviBBs81aGpOzh8jEV
3fmvnSZSm6douRgiTi+xI0In5uvvCHHRJjb6lxzIkssNpkKJnM82gqXqoc2Zj089KzgwUAx0saPo
7YGrWivwcG0sdXwCc59/oto+3ntwZqzNwaQ9kHfN/vLvFV56fi65CPkkx36mGjGEz5FmI2wOeJg7
mCnMXW+1FuosjkZdunc2RkXz8LK980vGoB0JJa6JB5iW6+nxNxLmgaZYD+/kEBrpDPGyoVlfNiHQ
+pJUzcN8b2wIV0xrzH4sDC28qzfpYUKyYluvgP1upBXnwkU8b6PeVtco/7pLp/t8N2d6GPwqbRH+
JcZNhSyZ/jAZ4V3YbK0puA0zujf2iE7cEi7rtUdxeo8wRc8Od07QRC55upFqE8RVPKrhXbM1d+Fj
9OQcs1vzmvOufIpuEdPcZbfDUd1Z22LLdOMP5855OBSHfK+iXgB4dmX8RKjPO4YLuz8fmEu/SzhQ
MdDBsGRS4U7rb0YlBnOP3nbV7NAn3Ebo2gZgxKPgjzgN+eKM/DNuhmICfsVg+O50M/RJKlWvDYc7
gHg/9XjcGQw+LZzcs2/7aoPcApgad0YTUgylrVGy1ZLhziyhibchCG5xP/r9EP9YOL9nzlqwxAP+
NsaKInTdzQpLEP6v82sw1Otvxqpa1celOP/sY2GJ0JP5QV5yJtS1U0towcqJ6WEpoiukIaLdl0yV
jl+66SWsu00SgT23Fqp988E8OSCvNplYmsudTMYL8a6eTBosyMVw5yQUjgASM6C1sYI72/lQJ8rK
KBee9SV7YuAgNZrTKdhDjc+Vk/yum1CDUH6ajbdHlvJOjRcMnrm4eYEgSkgsCLf4x+mmympnDaWZ
D3dKHwz7nrO7shJ7WjiOZ5/OoQHLUZwhjJRQHMGR+kneJr1RlwerQ7gjYIogtNcOox7Mvbt+C1tO
HuwhwlkIX85289Uskd8rLFgWJ98nBvxQCijLg+SED7IUbxsPP27VG6TUP0MP6PqN+ucrBc8LFdbc
qAFqJ1yH0kJR2ptXWjJkQl1oT1NuWxvw28nVylPTh9bIrmtnf/kWnl138ltQNAx1zbRVGD/9iikK
lg1QvvEQ6t6aye2NV+0s5L6jIvt22ZIIsef+zZM7cCUgekUKKL6Jdp5UeqBN2p1+Jx316/4QX1PD
UJ88HitkHneMSG8QsG/llWYsfE4xGv1lejaq6A6zlIK3HnJtVJ3a0FAAMRGABaRH8XYkratTHcSB
/O+Ym2s0sB/T5xHDUKfrQ23wJe3Ot2VEXu/hEtol/XhDVylWyy+X91W8h69re2NM+IJmCI1eWLwa
u7Glz4r3+Kd/f56Sm/+HSw5OR7iBqlU0WijDz1uifozg/WTOcrj2wukXEm4OB31uAnb+DXv12UTe
jJYJ1TT3DxnUUNusrD+jnZBcRWOobf94PVghACd5xK9YwiOKKIucTsEUHpgiCu8CcEjrLtCWSnXi
vcLrgxjWYARR5wT0tZT/Jmv0lXFGIo7ZMZA06OwCW3uaukL5GgYD+E85WVCFEv0V5hjSYC6T0JYJ
VjEi06suCibIKo+UtsGnBMc+1VzqJeuxVj/0heK23cJ1fmeBpKmvn4u8nAjt1HEUZTCVUdnVR01L
crdR+r3hT7ILHPam7KyFM3h2OlgecSZ9Wg1CJypnp8bqPM/oGlT1scEd61o/ooEEl7RjLIhfnd0l
HhtAWrDAzog/nu5TO15cAL3U6vrYJvlN2N6ksrP7w9MnWBBuEyRzUTx4WCgtwGXy0c7iBefzzl7N
UwwcY5XCFbt1uoYi7yy185v6iJA6gjDXar2XwiXiA7GXORdY3loRaRlSpZ48J8aK/rE4Wsj5vCBb
L9Wu8xDCcuYmP3pvjVjS5c07c+OCUSE2hcFqzKnN10dwuszVScrGo8cFhm3pvXjnOnF3IU0CWcr/
El/F2pHKGpXi+pgPBTlpfo/INGKKceD2kENJjVK6fff98uLESGfeURpcDu6aqEN97am98RiBryBH
50zV0R5XaulaBy26quHU8N02WNXtghc8S+Bnc4AfoNUAdwIsQwg3zMkDkGcYFR/QuCru/cl1ttrN
dBPf+btpF++1a+d6+ix97wGu/8hfLq/1vXv21rjgPPQqZaiiw7jMEKeW30Ozur5s4b0vCPINiMVM
NoxU7OktSL2877oUC7wn68CAXQZyVc03QjzHdPBGZNqzcMEJv3MpGJGnRQYpHnwNZ7kTBT1b7TSp
Pw6Kska/5h441W2t1Gsl11ed2lM61LdV/HmQ442ZO26PjIuXLUR05/ffoM5OVQYSI/iixEEtJkO6
0arC6aggomkhXt0Me8NZOKzvLZUXh6FA4GBQWJ5Fq5U9hGz9eFRUFyFpR1npmqt+sz8Nh94tv3bP
1UdEhS5/0/Mnh5W9sSmcmlqJob/pfVbGfA3yVWnKYCyyzoZxf9mQCMDDuzELCiaId5sMDgjC6ekp
p5CKZqFMxxRH07lm6aJPpH63PneJm6Xr+lb7OC1Rm53fiVOb83d9c/89qE38WB4nxDrAQw8vRbNE
7Pya577NScVlCc+bptCVT4CcHDVKRdpNeTe40qZbkS/eSHtpHe4HN9yNvRvmbrivdunPYOc82dnC
1VxaqPAE1nXhkyQM09EJwmt1uAKYupCavgbYZwudSyQz1Ix5B+GhmFQrbpnAno7jtczE9y5/Dr53
1T7IAVe7/S75YH84KBvpQf6G/rr0ID1Eh+o5firXzsZ0vZslTU1FLHW8bjwjpmD8AKuecVpPVGGt
0kjlY/xM1YHSXLGZqXg+aJJr/b2U0r17N+031oTPHBdwZkOPgrWf3XdD2xvlzqkB9rm6zxvmAqwY
r/Jw6y0kIiJV069b88au8GG1wNZbrcdu+jN8NLbBVl/He/MecbUP4W1wM5Wu/DIsXNVzP8+tcRym
Mwh9mRgXoh1w48HoS9iUf+rWbdxdpftE+8BjrS0YEsE3r6sDBQ5ak1M1T2ec3s+2NHJeLUTih0/N
NvxiPU3fnJv8Mfbd8Eb+OFaIUiGE55rg3T8tcaK/d2Xm8SxaNpRBoHU9tW1InoP+tjceJ9V0B2ml
Igy+4PLOww+SojcmhI9n6UlhAUYbj/K1sYYMeDv+LG6zW3VXX2f7aK/v4qtS32iHLNqHhbtELbK0
QOG5HvsgVdMqmI7JlEhuMUjbskWN8vIa3zUCM+4cHFP1EMUO7AQG0gztAQTXuA59vKrLhbjmvbd3
ZpL+HwvCMqQUioYiwe/U1fMUxjfJaF2VqXx1eR3vvINUimDZIbqhCCdyeYdhCxPJ7MZb5+CM27Z/
qbINIweXrcwfXPChMzSZZ5B0CCS6cN4nu4zyaPSmg+/rh9HfttFHOLgfxunWkfTNZVvvHD6iJTBZ
9AphlhLzLnuKRiVyMuOgRg4susHHwdnL4Y3jeTQo0QBvsvXULZUc3vGToH8A1cxsyRqtLOFrlWPc
VFHZtpCSKFfFNO1H1CQ8W/rZSvvRajZpY26SLNt21ddOtdew05DpLBF7nn9MWmiActF3AGd6Nv5o
BhrwwVgeDgzZjjfqaG2p/ZdoutZPtS0ttS3OI5tZbYBGyqw5MLfDhJexgBRG6gfVP3qkou7Q6Jsc
dpUmyfZ24u0C6lWjF0EfF+xt/7GrWoQyluDPZ5eEjg6IS4CMM+n5GZud10W0Q33dOYSlzR3UCzon
Rulv9dgPFxrC75oC/2KDeweGJ1IwaVk59CHB+sEzJmOTJHBeyrVnu1Fex396hMm0X8c3kXkjbRR7
DMnQyGHry+OxnyZXphM0BD/C4SP8xbdy2q0q5Rg0Cy2Gs1szm5zz/BndQ4dMcNl6qakVQILxWJfw
6BjZ1eAo61DX7qmgrEa12Y/1tJv6JVGe+VqcOIa56j9PKc6VLcbwhcwRuSUrGZy+OnZqifyi1HU3
TuJNmyEIVDeK5AOkGMq+M8d8e9lLvHN4sUzZgeGBWWJKBEfQ8QLgmJQ1luNdHlpXBgpkkkJa7hvB
Vxo7Gz+Stx3coYa66zxbcU0AzJd/xDurZ095PhzODRQOgltM6moYA6usjvEkydDupDrS3rVTANR0
6u9IsCJp3BTKPTrZS1UJ9SyMRCZonmuFIBeeYbJMIQzoArmNk7Y6VoaEhKtjSskut2LnaFh5dqeA
Cr2xnGBCk2lMVwUQX7dvJqYQHTS7JctB7m8MgA4CDJ4qJE1QF9BXr7SzYR75q2nWs40rc3CtIi13
l7ft7O2df/rs4mAuV+ey+OlPhxdiCqrEq1BSd9oNSKpwPUims3AjRMCbjIoRDoUwjQktCyvCDull
MQ2ZQ4UoihzCpEYpNqbRforjSLnp7D5c69P04GdJteojzd5EdlX+YY/29RcAfQb+Qhfn7CmbwgzG
Uk+uj2ZXtPupQgl+6O1kYTvPrz4F0fkSMDQ+FyrFdTInXNqQeR3r2tQ3zB6mX3ovc1bmOPYf4iRu
YaVpwyu7S/pDXurJ4+Wv+d4l4B4CZsTtzE2B069Z6X3ZtGBej32EfrKZlQye5Z22K2jGKUUfbc0O
hKikS+PqsuH5Dwu+B3c+z49gmq8tHCNb8mBpinvzEDd0cFpHK3dqjaq1x7lfSZGsXSEJ/+0PbTIV
AacJqFMeTJP7d7rYlK6WEli+xq37Kkl3Ye+tGHtcK8lz7/8Z4zavlGBLWN/QZ6nUFp56dMIUOW39
xpnqm9xaavKfbeOrmbnTCAESjORCPpFPvq20qIYcdcM1f/hUG0dXuWtfLm/c2esrWBFOCRzeTSNH
RE1dOVzlubUKu+vAnxZq9mdnESsOHhF8CIQolFBPPw+5UezJE8QZPXq909WoXQ8VN3+j5PfNkr7I
WbBG0RL0+0wURpjK63dqS2rGRE6sgRV9YqTBSDbQE2n7y7t2drVnGxDJ05AFwQgk8tSGAtNe3bBx
x0BHit2r449xM7k2mJJJr1eeghA744j7rPLXlw2fP6+nlkV4CcWhVpmcUiY/YsKlzcMr4qSVNH2r
0vAxR1q+nuq1akqbBsxtKyNTry1IM8z7d3K9518A+BnEz0zDKkY0vO422vSFcnSsZGtJ/iZwXkbG
49v0ofG1hZf8PP6frc1eeqY9YdxW+JoVwSlaMaVyTAZl3VvmroiSTR2o676JnvXhk5eon4L8g8HI
dy/F7tRCnZQnC0HNe0eKAA6qDNpOyqtC8NuyX5YqeRzB3nU0Jmld15+1NHSt+rtcL9FyvHeuwGkQ
QeGwGMMUwrYpduyoqirlqH2IEJGsPpfhTf498R5L/QjE5/JZem9VQGUV8hleYVqTp4c4lJWxjmNF
O8J9+WhN8g20jHdNlX6qYmvhvrzjZaBu+21K+IpDFA6hM6gavRr1EVqQbdsMN8OwRHD93tGckxZA
ykQy7OHpisoUVgbkEvHM0CSsmL/+5HUQEjR6+6zF/VWJhNzCHp63aMhNifJktm8eBhfzU5R9WwhO
yuYowzj6KRmVxu0qhP80NRhXfppWe9zhj0SOrY0V6/mmz9pNF3S3kAflrifzVHlhup7ysLwb0XG4
K+L6G9Sh4S406u7l8gc/L/5Bmwa4Q+ZReYUlCl8cglBV8Zqk4ZXs5rnA7O/SaYpN3qAr6TPNvtIJ
RW86RnndQG7kTWIV3WYspxYeGvgzWijr3LSFTCtPHHV7+cedf7uZ4Y9nAgIqogZTaPlXPA99kSZE
S53NoEUT3UYQAa07Y5g2mikhZBoVC+ngKwD21JVRTZsVDIHtAWkXJwicQEUBbsa7MmljffbtNvje
x03yYezhQHepxPefh1Rz8tU0penfeRtqpttEUkxZmP7Nh6G0w4Mt6Vnt5qBJK3eEdOtjnETS56KU
lZS0xwIXLI1O+FkLlalwew6J4/qeqj5EQSMDjQzU6bqPGuNBL1SpXlVIBduQXiRBBFNX7D3ZsJ3w
hwd1gm/VNOpDJhWUMxUljP+mej5GbmxL1mc9UvuHWBljiKeKtv861iad3S6N0ieZsjZ43cTsngGP
pF/7vq06NytT/zj0tDMWboToVWjJAqjgAZ6ltpkXEKIjufBrkCNmecR1r/1hM6qwNAXNCqW6ywdG
9CmiIeGy95Lc11qJodaWoVZj6Cs5Ot6wsJz55749IqIV4cpk1HnyLsOKIYOhhbUir/OFN13cMQoE
1O544xg9gjxULBVCx6I0mRJ1xySNDn4AvW3oRJAOo2qSxlTXLm+buCBarSAduWVoDkDPJvIMRBkQ
tiLpumMYUNkZ5aJe1TZ4/8tWzh4yyqsUWMivmBCElkXYts40h06RQkAaQbep6j5wu8Z6bMoeukHN
HbuJdqSdrSCH+sNTQZ6FYcjtYWGdB1uFRMDuzaHJy5TkUjfdvMpcqwzdzl5Ynnj2Xq3Qnae8wXby
fJ4+NORzgNi0jCKH1K3V9mgroZuD4Lm8ieefirW8sSKc8Cj0mLszc9LUKIFCz/Fe6D0sSSOJc8C0
h7Eyp4hYIoUSa8itMfVyYEfkiY23TiLrWOaT2zQ/6OOu4qlANUS/Kpwe3zUFvFijq2nDwH/TXxXS
0lU4PzbEPnSPab/xu2gXne7rmCYIB+hecD9IySpzTDh6i/UUA5FSm5Vn6NuyeWD+cOFKnD09DL8g
hAv5NUh9mBrVU6s6Yh0jraPwHmlxw9mGw7UBl5K+T1/+9HvytFH8mFHhc4FX+J56WtWKmknhfaI0
0lZG4t1NDXWp9HdWXyHDIv2Zlaio4c4Ax9Pl+GZihQnDhEfmXAdXj1UFlE8/brt52LSHHZh3S6e8
U3+pRzKWMC+WgHXiweUXvDY+iPhkKmCihGvWhyUKpkpz7IBew9iU9jBrp/lCULlkRfAxiPmBb87l
5jg4TGSnAPwtJnIWzsZ7RgykJuY9pWYsanoNPUOXAzXco+abPJuxnBUfJfSnt5ePhvgGzDvGYwm5
IHTBDOMLR9Ai6LFz+Ii5hFa2Zfi8QhdFqtbM54fbsi7LBQd2tixCLOjPCHmgupi7OqdnRCv0yMg0
pTz6Zodr/lkaHy8vaD7LwruJAdDKHISZSEa4ycTmZi53TDonlu86IXEMLaLg+T8zIpz0oco4AVCo
H0OG8KPypZ8+lNYSUcL7W/V7JcKnQZu8grSSCEDJP8PZ5obTuODnRa9HjHGyV8KblZaBCbG5Vh4h
ah32ae3qXNSILrXrNZs/lJOnECNYm9f7BsOCyKudALIqj6n2NCsh5P0NBYyFayO6VNGI4OqUAuWC
aP78xTfWM+1LHW54MvQFM0vfRnABsxRMw0gSVDDdVw3AYbiUIiwd43mdbzZLC5lfRbSvPKJG6Urp
vWU8KfbP/+wUC3eRoe40jBJs+CN4YPuLlj4b7ULFe2kd8xF8s44wNydr6jhiUcqomQI0CyHIxXb0
wucQAaf9VEd14bCSzg4ZmA/cUl+igz9zlKenVxx9SmoWUZRqebSU6Kq0esYSjr0Ky3Hx9fJXefcE
83rOAq7Mh4pQT7mBAsuouPakFhubXo3Rf7ZGbWM5j94fEr/+upJvbAm3xQ4Zv8zyOZWpnFVr3Srd
RzMN1pcX9O4ReGNEuCuVJIdJr85+DHbLRLuSbWml/DvpH7MBv7dNuDBNHztV/WpFDVYFVNe1pLqY
XrXZnx9pAJS0NyhE0izXhPWYklo5tSTj/M1ipaPsQL7sIrV0edfe8c0Uk0ATkdDOHMDCO1a2deQV
VV0eNYeOMck1FNGI1rm9Rld1ZS+lm+98JMwRkYOJoyhx1oKDqY9+fM/xLv+Gh8qNtRj1le3lNZ0V
VV+T2jdWxPM2GElCMag8Iog4Zy6H4j5+iEZXRhC5c8tv013woC4lnu8uDTagOZKioyFOI8dNqEpq
0PK9nGTtef0Ps+3WepItlKffNfOm/iA815ZNhZxOBIFH9GUA65VIh7j9fnkD33FCJzUO4cFWdSVu
DAkbkZcghvxQKR/rBl7rNFmIDN7/Um9WI1wnFKP7rqlxdz3EBirtPHeyh7uqVz/lib/WcpsuXruj
If1ooCqTONF1Z2m7TvUXHtqlFQtvlJXHlFX72UNFDZqg6lprmF6X1Z29qJ99lpC+ns43axbeKsWO
c4URlfJYB1D+rTPPbZ7qR+sq/uglKy1d0wfL01W+9f6QunJ2w28/q6g5HStSEsOrjIeMknWTeG43
Plw+OOe5mWBCjFhb5EeoW5RHyA6cT+3kKl/j0o0bZs7Wjr9NjYUDtPDdRP13X1Hy0QEKcdQGYx2P
d2oYAy/Nto30b3mu319NhF6GRoz3DLEUquVGD6/LuNsq8fPl/Vu43M4cgLwJY9K09av69QshVmm0
N4iP7OUlFZV3Xv6TYyB4R0+qVT3X+EZy2u+UrnIn09+obe9K8aFS/N3lJb37wLzZt/kLvlmSUlSh
ZMz71kFaPsQeGOBdMeVrR/+ILhX6CB6woaWcZulYCG6lm/7HKDh23Mox6D/aw8tULwxbiG3fXxeK
ntnMKTT3Y0/XhvBtlrUN4XmT5dvYkF1K0a4JyNly0Lxt8kM7vVzezfctIuVHHs2/xfOe06cr02Ti
/SyctRdFt0U2rrIM/kjDfoTcelU2S2CjM+D4r1X+tim8Bo0fOr0ZkEtnurTqtU+wAq9trYOWPNzm
OcQL6l5xkOG41haHWM++I9OeIBMhwaXzRGlJeOyC3DKTWpWMQ1P8rSVoHTGVCy3fGmz95g83VrAk
LNJxIlvvU988VPK9V8p7rWaBEalqE35s0NGgvbC9bFEkhMcXny5OuOzaaPam4mFS363V6/pZnVb0
zAZYVGoXIIlrXfmbdEVH5tm4Hs1Hm7Ghm3C91M846/C9/gwAPIzQIAkEL9jpIS6lbEq6iZ8RPtdf
+p/VutrXj9UH/8F6LDbJl3bffsjvMU4Lbb3Y/n73A78xLrwX49BPnqli3LzrKZnDH6K4WrRCh6S7
qdfp/bBLPuaZO/xYog85P9Xz7s/Y21ngUwXBdLrsWEs1Gwkr8zBU665znWA9NutK2oTNxmtcY63e
mQtH7MzvChaFd19ORuQIcyyWo/OgZk/KhMi8360r73lCUOXy6Tp7SU6Nie1G2cmCMqjn88wUGAyW
tlWuB0decO5LVoTPl0hT5lUxS8prZONh2aR1lyvfLi/lzOcJSxGcQA8yWUvN+YAG6U6FHbjNnCut
GjbIFK7NsnJR6VvA8L17LEGcczAgfaF3eno47HKq6It5xiGxPTdNhpURr6XkOlga8np//37bEVxA
mCRqN022cQh9xp60QyHv1HIhYVhay/wb3jzAfZ5MSp07+ND8KUnbNfSsrs2AVWYsOLTzwPb1Q/1e
zfxL3liaPFnLa/plByQd5AfnW/Mhk93wVt0nX9tvPdKRrp267VJUu7SHwluPgsQgV/TBD1m9Care
RWIBAY+Pl8/gkhHBW2il4kcQhRsHXXI2dhhuo/RHHamby1b+L07p9w4KLkKSgeEg9GEc6mzT6Uep
WDlf7O9kPuaLJK/bcGsWCzf48ulQZcH75zUIblIB41DmO825SVBdYeAAosHLK1syIziKaSz0IPH5
SIZfrGCgBAX8KRvWqrPErXsWbp6cwbNel8wYVqSNfCh4LUPfxR/Ng+E7OEtkaRXkq/9sWYKfaGRJ
zmOb3Wv0b56pXxflV7L/VV9p68uGzhNlUEw28R58tMwNnU1mp3pmZXU9GIeB+b2oW6WPAxxlbvjd
6dam+yHZLU3Sza7npMExG5zn95kHodEtjnvpIzDyit7wwdGQeoH+l7t7eU3v3CkszH1CXmAoF4XD
7oAVRxkLC3JQelTskno75pDyWbGx9PQumBJjHCk1Oz1gyOiQmtEqKzeRWq208Od/tB4R52AjxBOW
YFgOspq7MTq3Zl2sUmvphC+tRXgO1Qhck9axFsvqVzqNBzn8kndLAzLvHziALrR050FDsZxlOlMK
5blsHJQP6WHm7IcpgmxeXxvoKhduVbpo+EKV8+/s4W+rgp/Np1HOYTk2DvkMTXpqjE/mEg3fe3E3
5+63DeHczQNQk4XCxAGk2q2BuvEm+2AdgnX1Idna63rd/Yy+GDttlW7Vr3LjOn/nX/Or/2iZIspV
94BXKOVoHEalJT911qSmSf7xspH3b/C/1inKreVK6cWZxzp76XkMUA7/+8/+vsHVtclBgTzPxP0i
TTbiFV4T+mV7X0dTsmZY8Ic0yEtzhmdfa3YOM+4QLjhgiGdQFBvAoJLUSncfS5k8rO3Bkz5rQ2Y+
1TT6jrqalRFK0W31EiUp5dBUb2tyxMHvn4O2LVcTWObUDXsFgPmYqP1nxSyMYQUQw0/cgpnWF60I
EUYaKFmPbgrNVuamUt1IzNyXzUIkK2YA81rA+6oWlwr4h0jp4bRa0fjoSd0HKBw+dVnZuVFVptQz
rWCVIfw9k3ku3Cgxen61CX0Ir8asmyM+8FrSpnnpaM09Hr37ofRRvwIHG7pZD/WkgTbT37HcfRw0
Y3/5dIhuCrsz0fSsn4CQDfScp8EgJg2llOX+PneU+CbPp2JVNAmSPF4YLMQw72zrvKOcQbgZyeeE
4GJMQFT2k9Hfezaco4HX/ZC4Uug2PTXadOe1SfeHz/68trcGBRccGdDwlprV39M9CTZ9Ij05qdm7
6sgwVl17f5iMYI1FwXA6ayDJ0B2d7qRiF2bky0N/73iBuorHKno0vf45Tyzve111S6wlYqg2m4Ph
CHw29sBQCC6Y50U1Ez/r7w0LXiBtbJu1Dw3cKs1jby3lpb3w9c6CXoboANKBUwXTRnNIBJv5hlEX
gWRr94n1M9T8RwMGz7jQr2KZyM1T14Nh36h9eheVxa2OTtDlc3p2P8DQ0faCQwSECszP8zl+k7Q4
lW1IEXN299oYfR702t+Pst+s+qx5dgoNCdAisNyoWOJgOht0YNUndufP8MZu75l9Mg4aq46Ul2HU
t4Gh3fSSykRq4U5549aAcava20e9Agh20BjFyRZ8g/hCoOsF6QMoFkSRYFAVUTJVYstSOFnmvRHL
9jrXjMzt63GpMfauFQ4NBUud4PV1J96sVOHrVvOQ2j0qP+UuSzVEZWImOC5/xzNqv5lWl54fs6Cw
bhtoZJ5uqGXnWpu3UvgwDKg3qqltRyuv9+Qj+nZZ7pZpZn7JoprRhiTMUd5LkgYZv8LKiicfjswH
5B+HXTQ2e7/O4+3ky+X1FEnRryfgj9jWX7nI6/xn818n1Or//V9QO3/LoXwO/aD57//vONnxghc4
2asf2bfgH/ekGOcs7Px//mJhl1D1+At1rpkMapZ7e/Xlv2jYSQT0v+Y+AkmQjKbfK+Y2y6uZbF2y
/oIfC5pDBpYsinqIS/2LiF1Srb9mtXMmmcgx+CeVvted/k2iXQv/91tu9Nfxn9950Yz1JRkCFPt6
ngFrCNFjEw1KEwI3vOvD1tuWhCc3TR8Bke24nnHVd3ft0PQbRUERFqqt6brN8myjynGy7iu7dCOj
GNbkOhDe6IG8lUw9dNspSa9LUy7dIQjbpzA1pXWUTc/V0H4sx/BLHw3tEwok+k42SPokiWGFNx9j
3nQ/z94uS2jcsSz8AO80Y5TmLM0lTlP2SIzl3IXhLikmew//ofy5oGADRZa0e/2hMtmGX4fBvW6G
I4luvjTXJtAs8xP4BTrKK7gislzIsk8vsBmaTqQVinw3Bd32k12O2T2z81F+1cXSJrOrYasMnhyg
laP6nxQvCopVZ3vNizwp+UPUZzlYL/P/cHaevW0rUbf+RQTYy1eKKpYtS3LKSfyFyEkhOey9/Pr3
od8L3IjyNXEuYCAJDGSGU/bssvZao967Te5MhzQGRO1COJp9a9Fn/glFT3oWWtwee622EOmUDfEw
aD3ojXASD7Qe6E9VVea5m+RogLhNK4baLesEBmI1cZBUaiRhYYTXUiOLtNnbd2OFabKD63gmX1u4
L1UZtqNSVsMpNRztJQmackIszJFaN9fr8o8ShRCudEnS7zB9gI6G3tePg0Ezv1o6rgIqCQTamIrv
qGhq3coTsYgD59lxn7iO8DoidACz/e2uiDgSTtIr6knA3fIjS8IkoTcsRmCmHPXvtB0Z4zautOAs
gmI4Jh20dRtdpfxK9Ismu0RYjPHtY38FuHL7qszzspBx45TQp4hzuwyh6qh2zLiq+1MViddmLn11
9jo6dk5/3dx27Al9cXz//0p8Yqn+fqU73wjocy+nk0zwsamqHmcIqSZXNsJPcVk2R9yK6bcSqtI2
nGSwpmkiVbu0aNLPaZIH0cZElsZkLTrhTvLodx4sePAwp5q015qpw0PNShpIHEs8m3CBepoyNlA0
Z/Y1VaBR20Cv+GM0cggwhnAENFkrkf5JH+z01Uqr18igcrMNI2jr6dKc9eyyyutR7o5dwPVC9Wqr
Z+DYLH9x8GKPZzhZc6DeOb+YDUwvDXC4+1SQbteomno1F+Egn3h/m29qPOqzFnZmVExWkzZSHtU7
n/KZXovC3FhTa30ywzKFdgOJLsfrP2cbrRLJrxWLNh/M262D857TQcc/wSldYbfTquu6ifvCGU9Z
ATWz5E/qKR7N1PNVrX1Ie3naSFLfP0x513+dphwxOWFYhzGJ028rM5kN12Imc4sIBFzgkQFZLVxM
BVFSkRWSjJZRTg3TT4wADgCNTRK1jrA1nt5OBLlA2iOXx1eiuEp185oFjAcjL7axyV1y23EwvY9n
duvqU3bjaOP+wScFzBO09MLiNlrSoH7md1crzn4UKstkG2G8gcMcb3NQVyLCRXve23AQds78x288
6EvqDKm1qwDN8e6aquU3XgF5X1WnUFTwoGdd7InSibwQMJPc6sVBk7+Vzr+kuijGaRM0MVWNSqFk
ryF/lnZkZrwhn0qKy5n7k5b+vzQYqMD1pnytB638rg9JuEtFlR0+Xum795X0AY4LpBOEOfimS+Cb
JKlG3JaBch1lCDW7OpG2dZlCSObjeY8dlWY51V4Ly4/dGp6tV5H22VqgdRuSz+vPRs+kbIpt0Gu8
jOwmBzehztrx2g7OsLfqrNj1ulxvLZW7EVr2c+dYJ7s2xcGig49Wkc4/WXb8nPL/urnvAG6QtW7a
+Lq/RvS0CALnuRGAvEkosx3QVy2iTkrtRqsmfnJ1MqXfxI1vbyJ7oCFBryO3DyONxAFF/yJsjJcY
HfoNlKLGU40ftRZHLE3+20w4CzaOJOSjyyZbPciGIZW15KqkSrI3Asj7aERUPNt77gxqnKlRiEcj
1SkKol6ztkdLq7UcfREWks9qNVXIyZXOjMrVilreDrKGaHualV/8EtbhKKMRC7IUiGelHpImLdvZ
KDGvHdg72wCHKAcV9i18Zlh2FkZriBV9yAYpvFpFRV8UzrpXDFlz8Fstv2Yiy70gBFafSX62ydrv
udF8rykpDpXZfOnryboI2klP5jRMuz5M1pIU9/dppjidTzOVCZR23s7TX0FlK5HS8i0RXbWgDb3B
t6prr00HYzCDR0X0vD2V3D4L0TiPIAiBFSBPvWI95yP5t1lXmQItcuRKLIILAoLbB8aOMhFqeQ83
v+5T0zfkFz0Y8y1hv/9QN4ri5q0fPtulVVw+NibvbQ2oGJJCM2cXsdDtwFAGGEE6+QxcGvVOazke
YRpHGyR8wh25m2TlLKjLB+ztS6H0xg2Bpxcgzu2AYyLSRq+EuBpOAjLDF/1DafqGG5Sp+RA15egW
daVu0zYJ3LlBcVNNdrTv5WxyW6mUjoPcv5ZCtLuxKrOt0fXZRich68ki172+8MfXOkxNzxiar2ZV
KLvA1IIVFq531wwvltTWLPtrLB25iP7kKmqjq9q20VaKtcmLEvFNIMrrKqmubz7eonlF7s6GCVs4
ebT5mV2smD3IfitNibiWofWZ9pNuX6R2SE9c+G8unKfc0dbwifevK9SesgwZOvGbQ5ftIjA14mhK
QhlucmFUZDd89Zs8p496GjtAeUMdEVkNxL/5i2M/O0b+HPVR85Q37b4i87hV3Vpi5T9ehftFp4GU
UEUGHje3ks6//+uSZoHVhVKODVHqwd7oufVVVbvr1ISKN/n5mk7PIgPEG8IK2JQiaE4lisLHuB0O
bvu4accmumbSZCSbCmIgCKaMQJXdapiqX3qmXMhZ7yZpRokmKt2zEYnHeiPX4bTvIolqj2ocumA0
vlDUTX6w3MYae9DbLG6PxkyOTyfmTGkI+fLC6SIeSMuonwQI9FQ7d4MyfWm6PnwInYR6RUZGPnX1
JE80t6WiKAj3onibW9w1TzGF9qk3uvZZcZLkp03xhYydghBRXJut7ql1pp0yAIlPgSmN1ywx1G8f
7+gbJfdi9rQj2Gwm6RZqPosttWw/JwTJgmuSjZPrl3a5TShmHDJnUjdRq2geEYa6SdtI9YI43vtj
rz2O9Th+M33FOYy9qsPqEh+qcqCC2IrQk5WGTgpKO2ZoWa5qx/1RnR+2QWo2da1Mmwh76gy+7+mV
6bh5Z+gbIvLfpKilo1G92MgRf4K5uPB0PR68MkH2NMua01jFFHnjoTj0ZWrvysxMNmPjqA8qoop7
uyUwWlmbuztPZwOiRXA00WwsG7On+ddpR71UDqxhki5jEbSumtaFlxlTtALneXtWljtAnEUpjC53
HPdFQO4EtZIrQxpca6scPd0orAc1yxGY4y3yKnqf3CIum20tKdMnyKg0GEaj9kwT7OfQz6YT/Yz5
MXESoNl68UO10i9tjGo07+xncxy++30abqcg3cp12e9LtfH3vkrOSe/YEtTzypVH9M79BncIRRkh
PPqnFjWh20Wz5XasOFHSRauRNJwqNbk4U/h/sq7/Tym8d9wF7NCc4YeJgBLc0jj6UkHySzbTSxRx
sfzOwqsNBoJ2LTvrdUOjQ2jtYC8rPDuVT0ZlpCvvj3L/IjADPhD1J/AbuLi3Hyo3IDCH0UgvKFN8
joo9BXzJH13rX6EjRthY29qKH5Vp69DJXI3Dk1Y6+35oT0X4J1CjzSCclQTKAvg5m0tmRDkSJrNZ
kWYZjk0leqjUldLLFDTaQaMm7SpjpO4moQNhQSP3kZZd+XNXlilGp872WWNOG9lHHlC2m3GrDXHn
9fkkfkkUvY5jKqGGFBjQdQKWwuGK7f98VubHhOiFFhvAz0vLCd5BL5VYTy8deM7t2CNjHTlgzT6+
xndREstChpl0HMPA8TC7fX9d40SGGgY52vRih129j9s+2CSKVnv+2NorQ92/jwjzze41PREaf12c
ibCLTDnvHXGZojTw1BHsduBDKB9ZqtjEmry24+982v8dD0D34oFUdSGqzozii0jsh8jusAFa81jH
ziHUlW2hhafMLo6JVmxAzLiRdCi7bN9ro2t35TEYdh8v9Px1t4aM/P78ipDlR1Ju2RMepE0Dj2WV
XIoYBejCINmlC/Qn8y48qGaMjxjZjYubb2yENKzGee8NTz2dKuecRCQcvt1no0JiuDQGcYl0fdqb
VlV98sfSOllafwyh8YM7UNVOvS61QESUFsjp2D+nmRQ8ZV0NQE5CVfo4xpVyCGRSE5kPjbxUjMHJ
aUT01Cj+54+X6z7cgIUJAgvYTWjYo5RxO9+8MH1NI7d3qSf6aNlBsOGdMLwMjrhNkGTTrrakc27n
a73O7xhPchdkbmYKIZIH2mzD/7oRVpL1nA9YK8grjrseIrbO1qcvXaf+ku1g+qdRUMzWKlnbCCfy
kWIw0hV3+v7gMoP5pCCHTI1v6XWo5UD/RTeFF6euX7KiUi80YUI3lGXZyirf5bthqOFhJarja+eW
jsWdHIXoy6LNGWrID8KCO0KyY+3USnn9aKX1cwFtx3PYtV4BuyQ0iV5QgfijjvDcjtAL/uc9V2TY
EogkFGKvN3DMXyuv9pY5tdoYXTT0WemWj+tn24yNq2pP36KqPlRmln6S00SsNLbMO7q4mgqixTM6
HhcPnPztjkOqUJaWWouL4hvGXjJpu3DUzvE+/rp788duzukF0mKAid4imr++DuypP8VaFl5ENXQP
jgj6DenHYjuZ+qdaGVcEGd45Q1h2nRo/aVgyTPPv/xpNL824p09HXKTS+ZxkVbwbJ9KqJBL6h4+/
6/6pJ0y2Ka0Da4Q8Z1maqNSyH2posi5dr/zKG5qqFV+tvkIb/DMZG/kXcKc14Y73Po5B4fxU4D2C
0OP24/IyStVeQL2iCE16MrX6awAz7yEx5d8ff9s7e0ainzornBcEMMuWpzAfuqnmbT6XkdrtiqQx
D2ZEe4baF48j6KmVC/BOtDTnzDkbuCgzWGFxHZUi8ck1qcp5CjPrZKhKtbPDaHqm6EXCw4ho1hTd
IYyt6YninX0sKWF9c9rCq6LSeqhCXz1UgTFRYqms4GfbNMO+LYY/WjjELwBK6k06xdEKYOed/cdU
zYcMF8JhV243Qw2hxTVpsTtXlaV7RVeIq5TrT42Fs5lVUk0jBpyWH+/LuwsFAoLaOTlL8qeLKzv6
UZE1bamejTjbA2E5NvXnuP2jSepvHKpDE8ITPfqunqZIIDuNKwI4HvOj7u/rLHVjo/tiT5KDjTE3
uq8cRN+u2JT7VcGYkBGZgUUWje2LVUl9SJpg5wouai5f2tZ5qXtZey5V+0mXq/Slz8pwxb26t2Jz
nMp1mIMLMrqLs1MUNWK1pR9cSKQJN3cyG/p1pd1/vPL3qWsoFP4aZpl2yPD4+9y0gotZ7tSq8WIn
OXaGIzYUMb+ZyfRtspt9GkhPlT78i4bIWhVndQKLlTXGKNCizgkunI6d1IMbMiJHdgkKd22h7jon
PkmJ8y31jz6dnqkzrSln3BsF3BJOO1QS2C5yMLcHvvfLWO+0HOtTahBpwUuZju0fJUAhPK3/+Xi5
35KNt2/TnOh5kxCgaHNX10saTUSRKgcXrRQvsoITlhQQno9ZqtL4oeU7fRTVHyKX4HFORn9X5NJ+
bHQzO+g1pjhGmRACQt15qsdA/iOawkRPKZFM4RZ2+buofXLs7VR+Jb/Q15AbBnvJiqE51PUhfZSc
MIw9H+JID+pDsY0CFRa7IRlPwg6dnWqM8bNqJ8XO71LzX00qk01TjP43iM78J5tNWjE17+09Nwr9
COqLsJov3RVfK1snLqLo0oKKOprp9Bs8W3n0VWmndWp7NKyOBPwUkdmygnxLPVv5UmjFSob43jel
yEpYTYiNDA4ap7cHoJF1Er6VEl4MjiG05vEfZyqjfVf18RNRTukpTfsrTRr5z8eH4Z1xcSCABFmz
zCVP3+24KuSZQVZ3wSVAPtYVOPrXvEU0wh/Vi4wT9zBAEH7IRGOtED6/k22ljke6kbgNl4LS7u3I
uQS4uKSmcJFVaneAG/80fiq8VFOTYlMGdAgVSe8fnUL6Kg+Ncx3VUd2DyAYn0YTh1qgj4EGFfha2
df14Td7xYMkrYl9JhUJ7C0HV7dQiCVpmckTOWTjqj4JcyKb4RwUdAJQeyel4iD+ZTfzUmkSbvZoe
Wyv+XUPxehrjYK13+B0LPGdcSHWiYgZQfN6/v3yunGb2ykTnFrHEePjh5NRxZWuKV07BvfND4ZCn
BeeH3LeyrAXlSUTSF32rc5q35y4Jh6daONW+7yozWnlS3nnE0LMkWiWFi6FbYnHVbNIiU+39c0q6
bRs7ndgFZZC5pWV2Xqnl3SYp1DWexHdyR1xwVm9WnkNzYrmjWalGZkVnGB37EAa6eqUbmzqHzS/X
o+8Agi037cxwn7Qj5ldkqu/RVnvVJjs8wFZUwplaWc6mbgrpqMgW4lCFLf+pW/3rysmb7fzCNIPc
IzfDTYSbT148uFMvld0kp/Y56M30kKulCVx5EpumUtt/MCA/MkUrnoZmlI/Myn6wS2SlRRv+XJnH
PM7tPGZVDJ1iCL4jpYD5vfrr2DkxbUVN6ReXdsqKf0zYYB4IIAWuWNV7IwVezyRYO6im/0XSx37b
4cd73ThsCmnIvLQYt+ogjKdegn62mZJoNxTItmXjID0mSbhG8jXP5ma2ZB/wFoGtwutsQ1p6O1vF
IGueY0wucjm0G3moyPw34oszTc5mmJz/fIQZDrp97DTOGI71YnFiQgVgsVpACN0KUIxTuhsku/Ts
Kkt2ZpjVHo9usmIv7wzBPCjoaowArQjW0kOoOMIWnJHBpScTsyE3naBQko4rz9BbbX6xlPOtnBMF
cPGjEXO7lMStsPLJhXOOa7EnTUJaO3PhTHDb9sGJoC0INC8N9n37O+kec+lhiOVz131R85w6S/Eo
DbEXwA80RP0+L8XOKL4gMOvqUcef+spk73BTuC7cabxejJcJRGmR0KkytM7KNJfODYWDrZV2kJRX
Yj/HQZ+B0cWHJGolb6ycF2usjWOXwsucJT61K3mQM1L9snWIwLU/rNyeOxuHVhHbxW4RL8MyvpgX
EXncD+MYXFqq6bug8qNDQJD0QKsBfM5mfNALqsGEDMGzLQuxR9ml9/Q+bPcNMKrAbWy7hd6XRWvG
6HdANfIKGmzafzzNu1uj877NpBQkaueEzXzi/rrjelBUjRIq6stIaX6XZv8GUKdqUwa6u0+9j8e6
f1LnTnCGYbPw5kkQLQaLpxhvkTiukGzzXOX62YoGNEZFh9sYFNYxNGv1cfZ39dwWj7BlyPQ6y/9q
bQRLNvXG3ccTuo/2INPkoUNOSlFBzC4hAPbUOrggqnNp9drZD209wV8gByQpAQ+9tFBznKrO+Y7o
u7rvbfr/rbxUJY9WTPawHNI9dLA+jLNl/dkGEvSzKCWywTR0VeVWawPfHR37D6Bl6N4/nvndtjFx
UojUYPDilbswVY/ROFNkX79MYb+dhsjaSGp+pUDHc0EB6L8PBnKTghxOyDzg7baBx6LbqjL0SxrH
45NpZNnGz6g2NqhqHCB/UFfGu7NyfBzJFx1NM24pZ+V2vCbjAKZ9y8ehUucWKkRgVievWbl3R+EU
InjOSQS2dztKmppFaVemfoFibdh0RQkAx9HKlYTCW5bqxpZiAcgA8ozKiD6SWbodBri0gLpxsC6p
onZPstS0X/I46L227o0XW8vkmayKCENYE3T6pNm3imgnw7PU3A7RYK+MH7oPEmhTh0r8kuOhBO4U
jv4fqxmtb/ZY+5/6toIDLshks3Fnr3WThORwCOXkPnO7obK3qpUHz1acxl8AfQP0iYa6rlwo6+pd
5md0kshjHiOO6xjpg0AP2A0k/r0ByVn8cMLuUMikcTeOX9HwOwVqWLilCXH3RnSJ6lEg8XkAgWDG
6L9ZuSI12yIelJ2vJ2DfiyAaArezEtqeeLaClTt8dxN4qWgCBBFIWI4g68I3JmqZwrZw5IseZdG2
BgcM+16tM6sk9jQKDSuH862f+mZDwdUjWzbDL3GWYa293dAmNeKuSdC8VTr5aFvflU57bVr7KQoT
YMqVG4hjab/m4fjSJ7GrgPMuRXLQIKTxnQ0J062qNQcVoSPJ+l23fxL9N0VhasUqdeHILcpk11BV
jnzJS9SrRo0CMoPHgkJSRtIulb7Y3djA8a9cYYHc5Uq2lRPJa/qV+vhdMDB/5cznAlSdxOGyP6PF
ee/lvkCYcuyI9NWqfhqCMvkVTd3nj63LuyPRKvG/hRFKu7fr2Qda2NmhPp07YY3/UOR+5FBnD1PT
JNuPR7qPNvkoEsqz0hUtEnctVCACFd90yumcG8NLVOs/6yS52iZAwLyrD1GXa64+Nn+iCvlEo3YT
kVx6HuU47L3CJoEvlyuH6R5rM8+IRxE/EnImQqLbj49VNZJHGbHUsLaaTdyq+kOudqFrNbofuMDl
im2lDuY+TRT7SXQptRrzWKd0LWiDlHmWQrakMwv72dIK1cv7pFopuN9ZyZlfkmZJXGvmiF2+nWAu
E/xZuaWcpckRD4Zd4gHG9WVlY+bPvL1ToPC4yOwMdRJaI29H6XqnoQlDReaYuG+nqH0f83QmxkOP
L+o2oW9/b3PnouWOejCTaNj4kwxGjgaVvRmFdKs2RWudutD/1YczIiqKQrYyVmK3k/R05Ri9IVAW
s6VySAcUTyJ4ZHvhxsRCLxQ9lNqzZfIKdo6I9pYeGbsU8sOSyKNOjo4hjacIlQ630Gt5TwQPWX0G
s7UfaNUlgT5qn2qViZUCS6cMGQQbVYU0iFK14yYs4NmYlDbddBTYXdQRg33XWpLlakHGJ+U6aTM5
gaFXz9O9o007J0vrn7FaowoNFMR/KA0/8LJmbPaZk2TUXXvagUYr2pFGUB845/02bETlDaMaHSk+
/k7HqN13hdZ8isbe3iFJeLVHxeEgFkr02g+yc26KPN9R0B+2fmc882o/1Zpw9q0EbfvHx+GtqXmx
wDSlwPHwFnziod0ehyKuIjnWmuFs5iovm2M0wTVA47QP/Angfyl7SJp8rRXhP1N9t86RrqO3KpvR
pZpK+6wVRJ1takX7Mhzq/YQ0y2PThrR01MHwXIAveRz92PqNzInmkfCXXaR+64ND9nXlYN9F0IjV
zM4/PyB/SHfcfkhnDrExhmGPkk6vbEP0YjyOb7evMkX+zen6WTYR/JTN2DW7eKiUNaTCfG+WCwkq
H4JY9O5mxtjb8dOSGkeNZulZFcL6qkg1uGdrsI9Dj0eKAzLuFRGVX1ojqF9riSilhcarVvzeDVp7
TbD2rbS+mA2NWUCuYEmfgbcLYzcGmtq1RWOd6eITD7JZgnO1J8N6MofxZbJbuWN2DdxsotNItYv6
R0or6k+lTcYXCg71Z63zTTfFOTyJSnauZVzmj6OWWc9SnaazyFq8o0Msde1CTmlcN8WumUS3NYeA
0MYZ6Vkt6pCqeqpXxoMaNebriOjNp6woCmflDN+5JTNaExQ63jm5tLvSb64FpDwruz1rUDdCc1SL
M5gbsQcBrGyqsq9WMgP3YbAz15hJQ4KmBnez1OfoAdgXyEbYZwVmyp1VZNMrAURwipwCeZW4kj1R
Ke2O09/t9WEqofbWu19taOU/QOFVWyyqulFRcVpZiLsHhAQCBXDq0uCA7iOVsdOEnqGxdS7gVKQH
MTcfCrVf41mZn6Gbo0XVZA62qRUTpuhLTJOmZEJWo8k5O2pz6nJV+tqo/ZFeRuXfj23T+wMRKZJA
BEmxLKSKNDSSLkTtFE757ARRZb6x/LDeF7UqVkLz++h0Vvwh+0K1/S1JPi/tX7E5mjLaaKuJfZa6
Mf2VZUK7EoPK380K4RpHTOFTMkbfNAlGx6HMZwcxdT4F8mi4sM7Ur5IkCZC5hXkY0zHlaZHENzOX
ugPN6UHnaqQU6QQynN8fr9DdW/7WIExpW3U4+BjA21mPbWIjINrYZzQwoByUldo1I3TOQOB2/VNs
j85JMrLxy1TGa3JCdykXhp4h23NnFc3FS765LjdCAj1EdO12Elu5f7EGS/Z6yOeqxgzdePTXsk/v
fazFVZ+TPLbJ195+bGUEkRbHkn3mdsbe1Emm1xVZ8My2ortId174ZFNbalwzHNYyTPehJZ9LDh1G
AFA2MrO4HXyohBPGeW2fm2hUPskZrG1aCM/EVNn5Ke5aZRfVvrMb7Qo+8sC2J89IlHyTaXWAek2J
2xCU3VNvVJTqylF+pXuINpnInOB4mdqUCLIMWbqJjsg2buSnyUBjzBBhh2Aqr1boj0iPGMSs24lG
zkPThNZbR0Kw5RA0tBuNya6rq/Esod4ZkMxBQ0pITYcGEir3XSrpboFywuSCkowOlRxFx3CC4MSY
6B7Wbf/Bz8riQQRdcxKInG3ystc1lwRHtEntYdyYrax9/vjwKvcbSk/8jBQi6qcfZSkkiZicEiVt
jAShpBmIGXX0MqITdYrSCUUqo1HjTcPSPuLTfymbRNmIxow8uHC6B3zFT1Gjim1IHx59rC04AT/t
65Pl69FWVtQ1sMK9LWKuYBTAPpJYU5bcUkpntlIdJVS/YPb54dvZVpvo6Q6m6OXjVbl/zChCQBs0
a87g8i4Jd4YpKsD9NNpZmS44q4BUe8s6NGrxeTSVFZfp/r1ggBk4ypsJWG1pYK18yEMtMZCb7MPu
WakbY5N2g+T95y/icWaTSKUDwVkCfcxB1akiSNq5HFX8r65FxTAN/w11RA8sH+TBx8O981Fg2Snt
Y8pB4Cz5hkslbRFTok45ST11Tqv1Kan5fbuyT/cQQ5K0fBc8Y4gkgg5Z+JtjXvWtSXxwloPg1WhD
APSjD3V/LTfClc3iMRoHsZuGpNpC4aFf1TD+9PGXvvkZty8xNb0ZJoIHD65pqaubDM3UK+WknZsp
jrdamvSHKYvsS2P4V+AU43c68ngSjCpPviqFWW5MsvaDQ+d3K0btVKnhP5Ex9ic6GNrHcuyHndTI
9l6D7n3nFH59CZQ8cMNJ7x78pCdx19WPY6K7TVDRp12rxcbu0kcR05qTANjOtxY4Greig9mrgig8
ikzJ13yv2dAuvhlOFuoQvNNEy8sguQrHsnKcVj9HaQv1vmUNT0mOi6XFiXoOLLv8p5KcCxkpLB6V
AmANitV9/3jh70INvAH693C1CKLpTl2kM40QdqEq1bSzTXPSQ2sYKGnTXvmYp3brwUH3ozGabAda
+WyWo7biqrxjiZASm+tuxPEAVxbPYK6oIuqtQjsnofGkdo2auHmGCrVeAUn++DvfuUpE3o4JRov6
F2DO20dPsaIR2fvcPuf9GP0bONlr2YXyyil+7yKxjfiRM6ERh3i2iH+5XpJZyJKEbsIZemkabJJe
AuHI6zcTLVJCqsWTJXU5NFWZtTdS/3cZ07fz8Ye+8xKRFKKfAs4qXE1jEbvFQtLsVkudM1oDT6o+
Pqtjml5NstabsczTJ0fwJKYor3487DvrSxPDnO/Bn54JYm6/fGrqSCfb6JzzNFZ2hRMo26BA5vT/
YxT0NbD1HFYwwrejpErahVXrO2eJxtNLEslPmjIk148HeScmoj2M+z2358/1ksUSGm3g1O1g2uci
0S5UCRFEpYHnqIVF8VSYevmi5fp40q3uqwgG+WqEqbHza6veJXrWP8RW0Bxbo1l54O4vqkpKddai
QcrNspZw3VIZqRmBy0L1bnyVurp5FCXtg76Td2Ij5AayMLOnPVxggo6Sr9srb9H9ueJ1dRheo32e
9V8c7cqWAyVWiCp0dCOPfdbnXt2gfqnF17KGujvLPJKWa9Cme9ecHgEcq7neAknC8mVKwki2x1Kx
ztaUf0viDrgZfBZ5L14o3f7QpK5bMUkLZjD6csjSEwtTeIXRjrrAYvPjLlaCupKmM75Zux8rI9oX
zgRt1ehXJ8UMdpZdKY+6iHKPXoV0a6MH4/XgGDYU7teEte6xJzMwAU+dFpWZpXUZFclS0ROgYp7b
IjO2suCRQghepK8xlZXHOhuLc5PZyi/ZCZAFBlwyTrHnDANQIxrIta+6DMWO6k/pttTl8FJoGqkk
jXf9P19MlWZ15oejguFbNviKKK3kUsWnVPTIvJhOdkraNly5Am8JvNsHU8WRxIDPjxb458XeADpu
hUK17BzkKRqvYYiGi4iaYZeOzWMYp5lnNNO4zVpZ3Tla+6meEG4qdN/5s2Ih3jmWPJfISXMwZ3dQ
u7VDvgQvn1pIyrkflfghEFP+UOgGARApJAGdvVTor344Qg6ctfE+qa3xEmnlQ0v74Pc6KOyTU0Bk
Q8xXEdaMqCU/BGqaHp12Laq+txq4FnDsk9gBCn/PI0vBt5aEYp4nVZp+BzX8SXmnoHqju6NmHcJB
fEmUenrNob5aORJvyZPb3WLsmV4YWg8KzktkjdROmuidwTwj7+CSE3lqSq1wYwdGLek4TT+r9FfZ
DT9zYbsA1B4ysz3aJCTcbMLPo50FEZtBnKymdjv7UZiQCqAKVBvwSzr/jS5zvvScXcgWgNDCwUXe
5HY/wzAHGxiE+nNo63+yLiqe0yQoPEfvwoePj859TDRHD3TAz+4OfZcLP0QORC2lRQ/ZvALrYIkO
wq5PrHxbA7jYzoH7ijtwX7xiLJitwN7gZTp0Dtx+miE3FESaRHuuet8mzZ/qeymJ6OmNEvOnmjnG
0Syz0O1nf9+IZ6UJP9ySEtE/J2YoIVsurF3VldEmF+aa03BHOkauh0ZxchEckBkyNDuIf/tLWPd8
1BrzHPjPgAKKCrn4MfwZ6t+kVPEieJe62HzssuwJCfRhAx+PG6v/NsZ0NYP6sZYOpg3l0WeJpmOp
GFxHfq7UU2RfzQ7EbZgQiGte5fSbmQVqAIU71Icm33eStXbY3/H8+BK8aAR4VVyGJeEqwf2UmfyQ
YAu/htWsWDBVKLqJtrgGvh17NVwd31pTqTcQUxX7upBWOmzubRKRBKKoFAzeYsXFyYIETHUCYapn
s4+UpyKRrojLb9tePyldCdov6r98fJTfYoPlBedUAXwG7Ae/wMIlCJTGrMIhIBo20qNuVNvufzg7
j+W2kXYNXxGqkMOWIEiKClBy3KBsjw00ck5X/z/Q2ZiESiifxZQXnpkmOn7hDTQqIgxikqbxku7Z
Bu2vS0DSZXGYp9ztIqCRZnGTVcXnUDbdan4e7dKVjXMU3BV6sIul0p9Gr00i127VU6phWYS3e94+
f/zL33lImCt4U1wjKljJay+uSi6sPEo01SetHh8ixFWfw36M8fVpFJe3jAfe6kPP0CX52DS64QVC
FftmBoj+8S/R37mgKfBwDDig5L7XT9qoihxPuUxHTm4Gd6Dfxhgnlpn6mIjBc5JnJX7KunhvS9Gp
Qh2TQwRSYPIko/KoGT060UGNpMe+/DxKZ5CTRv05lo61gWSd/UvIDwayeuUjxievZlidKic/DZb6
WeQ3pizxr4S+FTfeEDwEPdJq6EnvwgggRJv8ClTjWKnzE5z6lzTH5sNo6YPMkvU575z7RTmA1GWL
w/+mFXy1o8iD3zRdqLBANr68D8xiSVbLXvZrxJl0iWt/DnZm8kUaB7cj9BHW4xS/UvBraDZib6EJ
jK3uovHPrH0ZMZsKe59q2jhEhzKENQ+Tusjlm87WviPRZ+6sPH1Cz8GfsShrPxVoC8nG6eMFfSd5
QFwCZgQpJlebdm3piG4MonJ1N/t6ZMx3kaQieUC2+JiVQXYQs5oe46YY7rsiiI+yVAeA0ZNs2sGn
7vaSIae3Vp92N1HY21tkhXWKBoCBSJKbFgkw81qGf+gTbSpBBPtjK84xloI7YQ7GSbFTezfjS0Jx
N2u/E4hOB4K4/lebz+JgzLG8c5zitQiy8WtfNxuXyHsXJ01fuLWgGGhcvB2Qv56AYVQDPU6htBEL
KedGV78R3kbo7hbOU59F4mia+AJptQpGjUrz2Yq0LZXF5ZW52nVwTdERgonM1JhXr38vObFRaOA7
Qi05KcgEgBGAsXU7R9FWoLGm/S9lFop65DQoLq8YI0ZgFE7fBpPf2FN/Rm7rbtar9GxAW7sPEwTy
qgGaDNbT0bcQMG0LCihjw/bRfMsrnO3zOOVVLDXR3Tu9qvxwpNA6qXVoPsnTbN1rIpA33pV1W51S
Alsa7BLXvIqW3+Wh7JRE2FXljH4nZ2doFaMvWhrfu0hWqQcKY5dyQ+/M0dKfGnmKbmVB4zxwMLpv
+yQ8o48odqodTQ9NnY2+ksX2w2BYXlda7R32RZVHBnUMwwb9grxKHrtW+hmaCLNsXLXvRV6oXSDa
BD7ABjBy+RlZN+vg1zrtIa6zPSIJwR4Yj9/PWuc6pb4x2PqsEXWRJ9PHAvJkXQc2QPfsyKgq7WGU
OsWtJM3aV039++O7Zr1vYf3QLuZOIevhQbv8oiSe4hIoauoHepT7ld08T8Ix7uek/OfcfxmIFil1
LewA5Ks6Hcz3oNfVJvWtUMpPTtX/V6fOOR5E7A5KcpcT++/qJPtnGSfg6gbNQMgrQGXZfZff1xdB
4sRyVvjCcsLP2mx8U6foVS8TwCyO3Z2SqAgOH0/pet2WIeEBaIvVy4pLF8DKtrK5LXwptM07ZH/U
u9bYAketI7UFAUj+SrYBX9RSL79LHrQ+Q+WDWAfohxe3k03NtYg9y8zU3aiq405K+2TjGK8DjUWd
H4Uc6Gokg9eAR8vOwwC18dLPJ2M48gRLz02pdw91bP9wav2O9rhCDVqb7oqAEsfGeVhzA1jLv4df
ft5f17ywYmmOk6b0Z7ne9dlTkN5LoLKGHu/CAVss2XgNsv6kA3cvup+F3VNMQzuozl8qPGFL41NF
7J60x7m667HQoqz+3S7rRycUOJIpz5Gzpdf43k4g30LNjaY9BKrl7//6wY6c56U9iYqCMQrSbeCo
nu0UW0Zx720FOi7kPzyBXK5XJ0uWoUgbkVwig5OEN6mImJwk/zzZWb6b4q5+tGZ9Kw54Z0yki2CP
c53bfNzVUqjVZDazaWT+0t43Qb/qRvNsSNleaJMXV4Fbo+3c9T8Rl3iIy5fMsZ+LXnJ5vM8YATzq
WnTMh60zsb6dwSUsaCO2JkC+68ruOBdTVyZK7sfF8KU1rYKKiGzezHqGqkZVbqbF60kAgcftTDhE
D4aL7XJ5S7WuBN/c+Wmv51+SNA0PdWXPn8WkArlSBdz0VI+Hh6RRg5tWd55zDvSnXFREQxY6g3UA
xmznmKH2nLW5uIlLa/6ROUb0+vGF9E6qsgDouXiJjxBPMq8ui0IYAMHqEolzgpdTY6nBXTtoZuPq
ZvJ1dNrHIG8OdUGJb6dIZv6pmrFFL8g3Nt6A9QKR2PJyEtGCSaMWeTlhsa2EQ9qAXpRr1Ek1aZAO
XeNUx6I06BYqxZZS27rezHgEHctVSY/6ujEF4rCKCyhZvuixkVezqvSM1o7vs1o/tPao3BUDugKd
GOP9xowv8cxlOAgGhYYoGLylg6JfnUnVmjXJ7q3OT4RseCJv1GM/GdI5aGB4ZO0gPUXhCGWobJFI
g9L7TfC3YCSE4c9A4/dD5mzJ5byzW8kPAUIBimITXHusJPgtyhlNGz9rVfNEJBucDaPK93Tpim+A
bR2vT8dvH8/D+gLkrQATsxSeDSSzrl7fdgqHqhBjTyGclNRWEgs7HzTPPh5lHcOAVHojiSB3Sv9x
+fu/rtm4wv+jTuvKRyyjAT+YNUdbKeWnOXLERr/1vQ9a+EOwcwEIsMaXQy3+N5NtB6U/CuKGAEwL
NaF63nhn31oSl9tnof4Cr+ByZd6uFazgg5LO5HLwEDd0oc0pzW8IoO7yzDBdFecaryyMn+Wkj7c9
OnK/nRZKu2aRYad1knsdXQRPSrPGNY35x0hkdBjUQOyg0GtoCaSoVJdm5k1Sr//615VgX5GWQBgG
+0nN8HJ6arO1JgAUwQMW99RpEnh7hZk3x6GmfPvxUO8kfQQhS0Aps/Zc+VdL0WRI+gKHqXyoHj9a
srxnUfeBNyQhLuXCdnYpN/dJkyWa9/a8aDG2zcbGW4b4e5k0bPUIvUyqdosZ0vXntmNn1bnRtg/U
O6XDYIvQE85kf+7tVJyGpBCn3mgav4+0u6LHPHFrCq6PtIaS03LDIHLM2dKvUVhiEpYo7cF66NB8
vh1stboRVXgYg0XqTY69POZUR5o+k5sn30RnBjdSD/2vJd94LqUeL6K0ig5TpH4dg3w4FULpvI+X
afUTmRoSP8rhbGMe5eVA/XU2nTCEMzLp4rF3qv+iYTCoudj1jWwkha/VAGY1kXdfPx5z1X9b7Mwo
pBKjEnDyx9WgYY4WO5zy+DHT9PBlCB34RUaMgkxKy9Me4V4jpxqdJE1t3bGR8jsk1DM3MefSgAdV
biUE18/e28/BmPP/ohOyrcs56IASAMmzxeMgOT9jtf2aacYRX1osvKqi39iTy7dd7Mnl2/8a7OoI
kjMLyvWWeNQ7Yd8G6HCDFEAr9+MpXn8SxMWllUtwS1C+elmVPlSnsRePautkr3YakIOwym6Ndc9J
IaPc2OrXVzxlDgXgImEMJw1lnqsrXqWeI4KcrxpC4+ds6MmNkbSlG03S1jP57khL/4YUlZfr+oYv
dIn8rRvFI+YhtrHL0e7apWOvzTuSx9j9eBpXF/3bdxH1gupdnhT56ruGBCYnVzzsAaV1Sy0+aPbS
vRJICA7jOLtz0D2XCagjyuEwcSzPCKeTnM2HMkvup3mCX0FRHDskl8Bmh6zKIdTCO9RkziJMNoL+
62hq+a0L4VxfAHm851e/FRk9K4hNRzxG5aRCAMnt57lVc6/s0aEoZDHsi8kIPL0ct/LO99aERpeB
lCPZLH3AywOUJ3Zd43YnHkVm6Duli7VbkQbBLpT1/B9JR8tH0hlevhMkCk/85VDSbE5GLZDhioSV
4XE7mq7kDMPGuq8P6XJKgeSxzYgSr9uaQZRIbdyH8WMJr5FmQUIYBpPw8PHueu+Q8jSQnrG1EDBZ
/v6vu9dE5BCK4iAeAyd4SMOg92tqsudKGsYHgY7azf9nuIWni9IFxi5XDzLAHUxPSs4oNA+ESM0/
hJiV50j2TzVVR+/jwdbvCjNIfZw+mQFa9rr+gdyqWsajzDU39sZujKPflVwh1dXFwzHN7MdYbX59
POJ6E2pILTCRbxVmUK+Xs9nPahl1+kAbXDfBFadjfUD6s9v1WjVs3K6rSgcBGq49OsUOLtgFZn05
VtIbEKpy1QCyoR3UJjiMVEH3o91ARx7aszS00t6O7J9G8aKG6mkU96n+WIyfouyxqYEc6mcFDLMa
UQ5N54OQRtWtrfwTrgsBdkPtwU41lKSKjZ+9yjP52dT3qFUuMn0AfJZt/9eGG0phjg7ppZ9glLOL
M23Yo1NO7BrF9j6pjPJLjGLgzmxb80GR+/7cK6i8xJbTbuz8d9aKJAdaLqmHQShwtVZG3dZmnCDO
3YpWuV1a86dREnBaAW9vfPTyTZfvrbU4CABT4HIiDblqNyHjb1ROJo1+HoUoNqEaeBjlOv/y8eZb
H+XLUa4+qAjL0qyDcKKMaYNN11QMHGzlmGg0tYJwy1L8rWN4/VGLDRvUdEwFQaVfLqQiIbxj183k
h7lykJrgtbTVwE0aSIURngDnavgmxeFdp9zl8aM5nOPqWcSfp9g3gjt1/BXavhE/qosR6+R2Ve+W
5iMwOT8tfzTJz6Y+Z8N/YRviR4wAz0FV/7Pnn3OHlD0eA5iz2/auC74NyItPztmx0XNpEf/+2paP
4XgnnJ+Do2FSUMO4PmHv5zrKi2Y8SfOrLHtkttLw1DrohcVHo/rj9DeD8hnZ/J5yJOYbOyv6Izlu
YWS7Pj6Zi87Qzzz8MkjJLo9/0U9PIigszQ9L/M7zPxkMeTvQCTPOU3NW1C+l82B3IKDUfY6UsAR+
20pv8D3ZiHZWuc3iownQFBVj6vKUD67n3zbEGJFLgR7saFF2jvIZGX7jV+uM4W2lRiHy8JlyA11C
vyuA9e3Q3bW2HF3ewuSrXUBasaAFidxR+F5O2V/HOUtGGzJXMPhtjaGlkM9xeZqM9gcWEhSKovQ3
TcB0P6fGLwWnRln5EU9U+vJdBxCnwkpPO/divkubr/b436z8dpRTasPnkB46/YcEsgJH2fukuB3b
Q1xYX/RCfTKyH9ZI9xhlDJey3catsA5ggAiTm9Ls4MldUX0NOYqswUw1XxXwr7XoVaJy6gpIOgc9
N/JbNPt3mlMZG8Ou2rnaW5sOPOhiDgfI4SokV6ociTNjnPxOZ5Fiq6mO44z4ZWoE7VGPQeShPdwr
X4UWHNssT1+STjPuRZGWj0nR6/dt1wWuCTT2nx9syjLYBaI3CqZ5BYwsksSIUoxp/QZB2gLx6oPe
57ZLzWxXLUC0j6+w9UWJyQt3CWU/zVkQoJe7Cff5UJ5EwWhI3h6mssshwI5bYIhVc5TJ5pXm6l8k
NBE8vjo6FvRcVSlVaO2ZdBNwI7c3QJnxCn3ps4w92Ee00gw3VKTQjUPQmbPyMw7yX2ZRaru8bl7Q
Gj3WSer2I5x7bd50f19HLguzjledugWJ03U2KGL+up2QN2iMdniCCSseiX1Nt7et5wBToxfaLNqf
j+d+/R7yP2X6kTMFjQy0+3Lu0d2oTMrjsq9KsLNbJ2oOfViMnmZuxc/vnDGY+jxWBs3EheJyOdKc
6XMkhUAXLCTP9qEA2gj1t9sF0XwXRkcKa8Gvweg+ffx9K4zrsurEHSCJAFwDAlvez7+uKi0rwBdF
6ewPMMQ/ZwAVb2l/FYjuK5OfU9T2o7waML4hz9cl6VfRSuhXial0Wy0ETkGud+xhpd6YsOB3clr3
+EYNyfePf+Y7S8+bym1APWTB9l/FCgKHj3hqTPQ7tKCA3NUoT3nVmA+lPgt3EEbsaX231QF9Z+0p
hIBCBntNRnOtL5kj51YHg8KKkDXPo2JT8cYTAjhAv7HLVjhBVgG2OShI6DekUNdijpM0AdWyHXAr
amzulV7GMbieP6VlMoO6dFr999Sg0+WU6RNdgJ2JZea30jHGo4624rd6TF61sK8Pfatp/xylwU0x
yef4eVQsrmlkKs7yUTOWtU97I0QfyZB25VhmG1fce9tw6fa9vS/LOl9tw7QqAc8YVe2LZgZZlEbT
rY2I306pgNC1mqQf4rHyZLUVB4IRcy+sATnwvPbRi9A8gFn5oejkb1DPZjddXFimZBy3fuTy3Fw+
66hgkb/TMWQmqM1dnhW77cBhm13ht91XgejXWQ3q+qynxvA1z4HN5KEDETKYjLsZQ57HFgcWT87K
6GsnD+ch+2f3SW2RzQPfQGWBLhoZ/uXvsVoVuXCjLv0Iaton3RjKh9mOv2ajcL5KTWy99BPYfUnY
d1Idpb5tRuYPFc1QTAiHL7Go6ZtUcvrvz9Ui6gMskZ4JOfr1c9W1GOB0DV3VNIzKV9EU0aHPk9n7
+EZYP4q0RniCwaSj/QDm8/LbO3DcbQXU3rfsLLrrZoHyrznZG7t/2XbXK44HLGABqgDIh1zdO2kK
0kGuigoyPjkRhMrKq2xj3ptSBNB+jP+xSbIsKGNRjyZ41ACzXn7UYNjlPJZq4eMw1t7KnUwQOFgb
vcT1tcY9Q6OX2GWxY7k+amorh2TfZolQRxhCLm+eilFJfzmoMH68RCvpOD6H0tPSxuLZXqTPLj9H
VebISiWn8XnIEPLolOCkWvHRjJvpWKAL8V9ZqyfRttP3fpyEC9S1cztVS1CL1l5jK9/SKFthZpcf
tBSolhAHMSj7KsQpW3AYMd6yfhMNp043dnZcKg6MgS6A0Jwlsltkg/YScZD3hSN7cjs4+1nuui+Y
Ly7sT90paNgXw86J0K5xUOC947+1d0nW9l48IIrL22j03+0s7nbIS06vfevIN00haldO23reRZoA
Qpdm2s+PJ3sJDy52Kh0dwpMF0k3flMW9nOuyG2cUPyfZlxsgLHo0C+QAC+fcKWiFZJktbnoQma+F
UoobIUuz+/Hw67WmRYpkGs1yfSG/XRfm7DSqnTlOFT8ds+Q1sJ1TGc/jKUi1A2hLEO99ExyR/Pqe
l3HiGkVv7i0sHdQZy7xpHvKNRuBqk/NzFtYSrXbsCFZONqFitjSYMsWngZ+eUzWM7iYogD+qLNjK
OVc30TIUPUeId+wvJHAuZz7oonYynEKhwlDMj5JhNe6o0if/eIJX4SGj2Fi1UpeBLQGb5HIU6AVp
hMS97C8EYTdV2+ykFcqA5tg0+hyt+qUyjN6rEF3fePZWPAGaQRR2yWKprUEVuC5fAxivettpGx9X
Z6zlsqT5KuEUsh+zQb2tWmU6WZHxJZcBI8ZFCH4Suz9/6iL7ZbLwlaWh3GMfEgYvKYLjp7LH8reo
q+/g1h/J1OWdkjjteXLGzJeihnec0swfPV04J4gkqqcS6ayDNmLNOpTSoQQlsU9zQ/pG60Q9TL2z
ZTyyijX5XCqxEFb5h4bJVSCeFsLpMb6m+1jVSKNSw9pbM56f8aRgFqA5HdpWVnLcWN7lar88v4y6
tGmAE+IMtHLUtGY7yXq98RH5O4LssJrPBlVAqeyBSXsdsXWlJ65aHLP6FW2c3TCcWwgZUv41jMGH
Z09h0+yXa7bUdeqdT8GAaIRaLhpoJynGz8r5UQ7qIWnjfVo8tJGEC8IBCeeoowOiZKcy0LCzRGxH
tK6tJ16oMv0R2of38M7DxHCltthH/XCIrfgAG+9kpYMHF3ePIl4GRCGqkf3Mo9Oo514Tp/slUEyT
wU35zwLDS8ZTq4eAPoGsgDG2Pc2oD7mNJzZ/hoOME7R90FOxD6QbENzH1FLcJPwp82tG/dip6rEJ
pmNGnQQRqbqPYh5G6PEfL8I6BabIQY/MIrdcasfXbencbGT6VbXsB928K6UZD16MBtFvc+4kbQr9
idk6jsRie9VMa/gvSDzivFidJ9P6I2lVcZMaubUPaFO4eFaHngTrYN/UtnZP+rYlLLzSvQBRjvQX
5S72DFf/tdmGk9iBIqUqZSajLU55Kao7lFoVCoeDdKvPofIQyanYRcC6lcHWPbluA69JNeUW++tv
wBz83KJNvgjKVO6cxMMh0Jz8UcvmrZd3fUeCM6DNT6mXzgO9yMvby5z1Vmsm8FIlFYP9lI3hYVKt
6unj9XtvlIW4QMOGwJP29eUoTikbPeTADrqfjZ1YgRiuKaPS9vEo7zx1RDOg1pBHWspi10Fh3eVR
IGtN94gVknWmG/ZNxQ9hV2fq71GG06fpGd6P/ZHanJvUDSI2Vjxj4B0m4pb5VTZi1HXzgOQUlABt
ZdIn+NlXUU2R1UYdSkn5WDu55mpFMvh2jnJ3LkLjIKroBz7FvTcA8nPzgtBLQn7ZFUn78vG8rGd/
gXIwH9RcoKBfT4shwjHG+yV/nB3rh6Nj0lyGcrHxDK4G0YHD44CBlBN95lWjJHeaEMOPWPJnhDfv
4CRSAWzGYuM2XgVTyyhIG7L5ISmRAFxupFiwTTVlknxJL2avTfvS68yiPzklWAjbjuJDJwbzRpps
6whGUNqI0N/0EC4eA3zLAIcuEuWUZ6h9Xo6vqXOuxcZgPBiDQJAdi9adMuJYUxVRuCfz1GFpUSvc
OYIqvj2hoCay/yan13YiSbGTRK6sUZPJRRTnS9z3gIlCqcdisbbUx9GJrZNN6/k2afphN+H67n28
EVYPKNkfvC7EvfCdWbSAL399MWZZ27ZG4idZpeypPuVwqmIKRkN7rBVxY4pO3jqTq+cT0Rne6kVP
liVj5S7HrPWxZhpp82Q4KbktliaPQ4x8iDUW+i9LaOJmLKhPK/Ns3OOJgddlYJY3zSzs44TEo/vx
DKyiT+qTHAJ+DFEhPeSraoaDzn5QirmEb4EeMFZN2pcKUeE/0iTpG6d/fSBonkGbhw3NW7LKUKPR
0INEArJQSXlysPoFsoSU4sYoq+iTWQOpCxNlWVVaK5fT28FxmKgVxH5gdfkhjvBCTZAwOyB1Hn6u
skF8SYogOtS0vjZGXt9uiIJhHorzFlzHJYu8HDoZh0DvzLb0u6E19mMkd/e4MMR4EMaHQh+TQwi3
c1enUXFj4XPQI9joxrne//x4SddXwiJwxIMLiIZC/DViLLAGnX5Nk/mGAVYEWZH22BqWq8TT8FTG
04QUOk2eQh+QWQ4adWMW1keKpAqZfACUb0IfVzHpoOIUMctD5kOviXY5pKmj3hn9nhP4HPeJ7eVK
vOWrtq7JAYDg/rFlshpqLNcVaSRRZ4S+bPWBh0v3CFBLj0ivzPZtooffQknOTpE8Q/IvkD3dUfaJ
dsXYIckemsl9XiaqW7RzSQNSk78bZcehT8pEu9VS2fnX87awq5HFgGFN0xVo+eUeiee8t8txlB90
Sf1Ep7yn4qSj3xP0G8/Pah3AaJAEAXGhTAuvezmNf1XLpQzMRFkw0Cz5VpZ9s7CezAvkJ+o6+Rxk
wVY/efn/XTwEy3h0HpYC1KLAf7X551rPa9r98gP003YXWaNwzTBNN75qdV0toyAbTa5D+Znq6+VX
5UkaIBg3yA+SlKGFjT/cjcqNvaPMPm9UuNbBE2Pp0Fne+GxcJFdXYzkKJcvmRn6ITPVFW8C1GLwk
rg4q6rfejf2xb+T7oFRfhNnsVLD21S6pQ+cYZnRM89H+7+Nj/aZUfT3DuAgsaFiaC4SOl9+udXYt
RqeSH+ywnPa5GQUeciDxWSm0bpfKgXOM5Sg5zYEc/ylN3DF38JKj7446awi3t5njYarVHOvQanfY
j+eHgFbF0bTT6oTa5H+jmUYnIJTSUU6M30GSlPuqVieuKUm7NYYkexBzEf2ozGD6WqPffkoL1bjt
hG76Vd4qLvc5Fqx6X93xkDmvSt5tOuwsd/flDNDIBKBDvAGLDQ/5yxmwrCKOO7WEYah05t4coI8P
vfKUxKrrFIOxZ0xz3ww12n2aHbpVLVUbAcO6X05ZAb8moi7QQUu59fInBKYVq2EOH0TNpbNmSHed
FjZeVVvjbYZe37mJ0h/D3Me3uYyOICaTJdyDWMNvI8nEXZoyoVo4K0fcafs/Zpvq+6CpMWlOoeDH
ZXiqCXKOMU+2VxH9eIMyyneNnZXnSmitK0so77vzBKtynjTzPg+EvrOLTLpTNKXCczHnrrfQbRL5
48e7750rFnEQ6uSLpg/C7df3STVKZdxVCSybSZMOOmr0gak1iG0IpeK6FG13l0lOva+T+ZQO80tb
pftUw/5W7hvjJovpwxIEtsEL/U9nT1HD7+xB27hd15cePxIeCGkVMQYPweXq2CFYqtpuJPDienVu
pgjZxBT2UmyDUxF1PO6aXpM3Xrz1zUellqYTJS+Hh+9afS8upbFcOBl+FYbzC7ph9b0cxVstvmVv
X+z9hYCkgctcNEEQQbt6V9FwrvgIRBRk9r866YNXjEPitUNcASrd9CFY334UFRDpIoyivg+sYfnq
v94P2+SmNdJJ8eOkROO7bExqIt3YfC0GXfKqoMadQBMPU6OoN7EWGW5SoB2vSmOzV+N0fAH6thXa
rVZ3+UkIehFbcLHRULn8SXkjCdmaUNNBgu4r/2RumpXZr6wAqhLqsvg0BVti7Ku1fRsSVDsCPuQ5
bxq6f80CJtGjORWB4k/CCN0W6dN9PBbDv5aAUUKiZ7kIvdIkoih++WGyjHR1QkPU12slPNhzan/t
kG8/ZVKhvXx8jlfBIZEZw9CJYgJhi12dkLgcYqSHkdKT66R7EMlt59SYATqOlLoIDGmyS4vdU1F8
P0MU3hh8jZLB6OtNQJJqEO2Wa1zEnNilLcw28wck8I7ILwanxLBqChKKAnkTiyvZGyr5Vbaj0uub
VMGpoOi9jKL4rhyMwA1Dc9q40tdh+/KjFvgF1GVii2veup30Eg97lPlC05sbitryvigK55hgjrJL
aBrd9LL6HBmjm8gxyk0iOQVqulVWXePB+BlURxaJG9IIEonLTaABq8TkZ0j9vFLuJ1mE9+htah5R
NmAmpSr2KbyOvdPJyX7MMfhOk3wjuFqfL6IKUgeSB6oJK6uMbA4TnpYenninv+i6FN60McpZUlS2
e/S8vFSrto70O18NVguQNDwdGaMcfQn4/jpgKZKdbZMVqT+VeY0Ua+l8ryMJR7o2oXQ52DLwDioH
MRUzNmlTec3oUCT4+FCsT/nlj7iKKzJqREldd6kvJUI6VKYUe2kRh5/+eRQI/vR4aNBCxL+GiGWt
o0hJFke+OkTg7GRF2g85RKaPR3ljpF4+FJRhaBlC3UYIkJrr5YyKSdardsojP3SGPY/5Lks+p5rY
w1c6jMZXR32MjXOrfdaH3LVifQeQduek3X6SsBvuHqxgQpNZ4FUo71rxQ52TBy0/G/rvLtQxjX9R
o0/BiLNEAvyyG1y7AWpSpSci84OdD58gQ93ZYf+5rL8X+KR5dfkTxeN/Xy9IgLyBYBt4CK6ZyRB/
urATaujjq3JrZ5KKX0SzGfEsGcv1RNoACZETXIgC1/E2OrMjEUoV+Qni9afSmCw3gKV3mpziEElW
6GHTUbuDHTuuBZ7ulKeqsgN30Wys6Du7c2F+gXEGP0syd/U6NAh7OB0aI/7QxxrNDQwH5aVC+vG+
WR9++GXsm+UGQLL2+hYsO6cPhZWHfj7Xr4M8Oy9VY7WvEhcVTijCIsVhAz//86CE06BUiOsBb10H
9FEDiCqykRea5Sa9mTGLuAVcjgdLMB7SROr3RKJbbqfrDyUlZiJJVbHUhuB+eT4afYzoCrc5yipg
BA0zNj7L9tzu7XxU9myj8FZUWXr8+EPfrDguNxOjAk4CaAJiDqWKy1GdjD5aNdW53zr+XASuEuFx
aKSojmW7ApbBPBw6eNr56wgOVx5eU4lsTveC4aYMTiW1KjN5aLsbxFt2lv3Ui+965bjmNJ2S6aRo
ONRAAYOflRUHbYh2sfaiZPda9GA5lIFDo3kyZ+UwyeDWmxSdx2YneFYdkR2CNjs2yGX2Srtvkcy0
muRHBvjZm1Jws3YtCTdqcQwa6uH08ZQsmdLfM0JJggodjrPWgrwBJHk5I9bM2ZYHMTznPA6nSsYb
rcIQ8iQVskZvDh2F1uotL+v0rSvyLWq7GBq9W8BIBO2LpwOlhMuhbSeLZh6l9BmxTHXXIkL70qXG
Y6224Q0eLrTQQuY6sLPA02KOt9kN+iluQZNn5oRkVp+pOPOa4lwAGnDzJHMOFVemhYHry5xhvTUG
nz+erFW/D3kJMn97kR5kF63sHscxTCK9NqUnUu8TQirluQAu5ZdR2nhSadQnqWv2qSGXe2kggJlG
2fYCXVIeY1s4p7HF5bijpG5OKpbjvaK9THZf79siTB4zNVY3tvsq0FsQO5DyMSjhBqX5cXXICsmp
OquvtadACUkUVL05QCYovoIy/y4FHUpkCBm4shoU9+FsG7vKdDoXBeLgUGFV5fJeUYYYR32jXXF9
lQLbo7O3pLELi4NK8eXCJ8UsFU4xqk9BEUZebErNvgujYKNy9O4o0GSwOIOHT5f2cpSxTKN8mBc7
jUmUByz4OHZV1d58vCXelFj+3sUU2QBeAe/W3jKH63ehz5RUaVPJeIoVpzqYtT65JWqvcKLlH6gD
nIdES7zETl/NRadjajov7+PSm0aEfx27rb0iG5OTkzvKGcGVLzVOPrsueokiESGXbH+KDXnc91pe
nKmzm9wOZECoq1SuGiqRl+tWdecEmXGKojJ3lVlKDhRnDVeXMwv1zhblN7yq3bzS9Vc7MVNXT6zK
i2U73Xi5VseZiWAW6ChwuRKHvm3Gv2JIUQ6z02IV+ESs4xkHNN/dye1vhEeZ/3Z0i/toD83PL7+3
v8VLsPGELVvmahUWhD3AnaUcSZZ4udiILbdqVLfqE4DPE0xOvbb2pn5USBc+Xu8VYeztM0FdIEoF
GR2k9+VIOC/aGadffSrv7KN5TB7GQ3mjHGBb70JP2cmHzNWO5efes56Mo3WW9/kx3Ec76fDx77h+
P69/hnr5M0az60QvV+oTSsE7Azm41PiulcdaNUGVbuzx65NErAyuZYm9iEyQE7n6ZF1bqikRimuj
8j/2zqs5biRd03+lo++hA29OnJmIRVkWWTQlQ7ZuEJRIwSPh3a/fB5R6hoXiYa32andjJ6Kno1tN
JhJI85nXZMbesv0vVeY4Z7LvtwcBO01Zj4t57nNBQFWUXpICng5xVBRhFK5AsYZnpjJd8EfrBG0S
IBD0+if5Oq6f49dmdAFyrmOe3ZiNj4MzfGskoYU/sfO9JYIZX2kNpLcFmLmFFI/nFs/pHCcs4c9q
DmXtOWuP4vAAF5XRCzk2YVAOYsqwzplXzkYB7DWhDPDgndrrlPC04zmmCZWfFPGJGyq4aeOOwHy3
CQn13fsr8EUa49W7/DkONXB0QKiFseePx7FK5DHA9qUINII/Smq72XQiv1Mz40keDQVlSjMc3GBA
MAo+nbccOrPdG3mYrzBUMrfoFVbLQgk6V26VkCOyXiIjCKCz04K1Licbkr91GoVLGY/lheNbnxQr
3kdy7Cydol4PGqV24UjGmaxmFhD9nBW9IfpYEzh7LqMwwB736oxZFY5/N+iUfEu+lQEh1EXNJ3R1
H63KXJHt39vQL+PqdIk4xYmqaNEev80BMKSFljlFmUoxPidpEu7yhrSu1lPfTQrrvsrP2UK/sVBA
pYBSpqjGdOeohVjnMumKMLmpLT3YesNoc+VDkXpZJ//xvf9P/1nc/lwR1T//i3/+LvKBBm5Qz/7x
nzf5c/axLp+f6/1j/l/Tj/7rP/3n8T/yk79+8/Kxfjz6h1UGh3S4a57L4fBcYS70MibPMP2X/6t/
+Mfzy2/5NOTP//jzu2iyevpt6I5lf/76o4unf/zpcC78x+tf/+vPrh9TfmzTPKbz//r5sar/8Scd
9Q8EtZyR/P+E++f86Z7//hMyHSJH9grgqz//yERZB/yI9oFQUps8SzHDoZ3B0JVofv2ROtFswGuh
TsjJqP759zMdvfZ/f4Y/sia9FWFWV//48wWM9u/9inwdrIaJh8DDcTvzm49XmP+CIOl8VpiR15/s
tGm2XqlF35S2LG3X19rsPjStwNlyFyQX3dgV+Pz2mr9yosjA6akeym2IYPMQwGcq6tg/pBQsDxpc
s5soddT7AebvJ8WovK9AqbQVLgxuTrPiWhHy0K57P1sYQ6x/9qW+uaylVjpIaqFhU+z1nxWvjkbX
7sFyB6VVfPfkfk1JsL4L+zjGm6PUSUJUvRXBojNGe5fSf8JZoMazIuy64sowgZH9byzcffi9FJX4
UR+v0uPV/n/d8qZN/9763j4/lk9/XFTJY/b0x/TX/vtSZI/J3/+uer34X37Xz9VvaR+o307dEXCc
nCgTx+Ln6rfUD1hzgMlgNeNyx736r/UvGeoHUvGp9ktSTkFgaij82gCSoX0A5cpNzXql0MQ2+J0d
cHy0T8ga0ns0FUnhiGgIZo43gKn7cNZSyIqS0Uw5N0bWpdV+lWL8mjsvEZvGGD5zBZ2rOB6XsBh3
glpSzZgaRyjQzJ2DnBokhHC8aNfGVXmby5WD8EjniXtOkvQxyQLpAMxerFrLq2vk6/qhXaDfrcQL
JIRWQSZaSAS5chk1JsH/1C2/DIMsUdZlIosH9A38AHcLO3/WmkYnycgR4h8ID38EZid/Gsag+CFF
iHsnY49fkNKgG6jEzd5EVvV7VqafS13Jm0U62hLSwqEqPQxSFuJfG26yrIEVYGqEEa3agSgw5IL2
XSB58o2F7M/PN/VbV8X/oztuArX99zfKZViG3x7r8GhjTT/yc2PhNySzEaZ7GoMxApPJj/zXvWI6
H2iBTzEt/8/248b5dbPoH+Cc8ZPEuQC9yFXYD39vLEX5wHUz/WvKjSQx6Ov+xtUyl4HiaiFyAUiD
MPMLH4kt/Lp/YIQxgBG/bm/piKorX5ixG7fDU5uE3VNRxNaFUoDFQqCMHrWsV8tIqcgFG1O/VItG
Wb16db8uvtcX3Vzqh6cBWDDV+DhpCKjmKbnSh9i8eWN82yX56JaStiMQTr70RqDi7ZSV21TB/6YB
WLLGLAYfe+wAl6HibKUx+4oLhunWNPuXRWpXn3otKTdtqRcXZqfJ+5rL6iprnYc+xBbx/eeeN/df
npuYfbI3BcyJnszxWwQNW1OukaJbOa8ukkxm+9XRAscPecmRG9+JsvUv7NGud7XaOrc4yfhrT42T
TZcb3SXBYvm9SdvqS55410a/o5v3/P4TzpPf6QknOaIJ9EMljCP7+Albkegg6HhCqh7yQUfj8Adi
Ucg2lKaxcgDCXVLERcFALuIFXr7SshgtwKZK4ILETJZBVSEil+rdXeaL6howlNjgMILGhIRZbCmn
2boP22QrbKjyRd34V04vDyuzs4nAe+dchehFSObfERElG0DHE1KQRB4jarCnx9PBn8YqYwmuaqyZ
HToVcqnhtNIY+tqm6ginOkD0wwjGQ2VInnLZ1vK3QsL/IqyUvF6E7ZAj9Qep2UryaOlLFfJ0NQmd
64mmxC8hl76nkWQDBOGcX3QUk6XeAO5sBc1zNuAl6wZNZn3KjY9a67iDqOyroghRzUWQAbvqelKq
8tCTW0h5gnjDoEGTt3MtuR8iDWtOKfTXStho92PU4/8BvTlDSlSKHLfKg+yrh8roUlHrZ75XobhJ
TQ5HZcl2ridBwWzp1GH+oNd9t/L81muwalLOSV7PEgx0TSZ7AHjidDMpj81zGhBMReVXofg4KoOC
U4xirms7188ISc1Pn5NhZoGtrqW1YYtAfKzxsNxIeOZukrHE17wSqPAg+73PleArKzDAFsVPv2Se
nH3CcehTOkgP7++QF+XbV0tqat1MuFpMEckd6ajOayVW10fYyeWHMR0V9CHN/lrgfr00bWGj4qKk
Cw7xctP1gbQw2k75QR9LuoKBm1zG5Ti6GdXnHV0Fc2FY0zuLunYZDlZ9k0R1Vi2kQnvqSRg2qt5t
UzRet6I0q0sFG7etqdf6wtdsgZZaCfxnrOP7QG77vd9jPFXado8mCx0yI6/kWyfplAN/pa5aRMUX
EiR7+/6rmHf0aSZBgoVlCCQHzgM8g+Pd1Q+m5tVB7x1oZLhiGPcR7wGqD2I0Dlog5s7M24VfR+uw
Ex+L1FycGf9k9REu0trQgOlQYz4pAOeT93etx/rBQ7R/Z3iSxdvtdmZipkBuh2TbyV74MZQmrkNo
2q4e9/RhNQhP/HtaikqcXMXx0J0Rd3vzsVDnoA5FZR4DvuPXEtaG2mhVrxHzDfdmrSrXRhjoF+9P
froqjpbhNHeaejDDkGcmYDgeZAhizwu1UTv4oa1tTLVze1OUF01Zn9l800c8Hgh9BYpA8qQQBl5i
NpCKpEql41hyGKPUX0hCBJVLxSTAQWfovyAWcU4FavqFxwNyUL/o5NiICyAuczwz6pBtkyhaffD1
aiW3ww3ipIs6NZ/aMF6WYbqEyZsu33+bbyxlACGAUwiV6MvSBz4eNMpptDtGmx96B5uisfwYoAI/
ls0GadRvVqQsobCsGpJZOQp+qGq6eX/80zmDHZ76zmROaL3OaWahmepVoHf9oZPgc7SZOdzFYQNw
oK27m6pWv/FI6k63m3b7/sAnHSQgnsR1k4YP1EbwvrPATs+aKscoubwBpzBeyzmmzJIidp2lGpGr
4FjuJlU4rnJPiPUYp969jhfKmjQf+5rGbvD8i8Rt5BVnW1vT1fxqGXC0wAyjgEsUAqkKounxF4nb
kJ1NRHxj1iM1I7s1dmnRqYs0rbyPY4cdeZ949GNjbZ3kzqVVoXEFNeCJogKW3RZW1A1ByzoQhuA8
srplKrOOCsPkesjz8Uxx7wRgw/aYrER4WtJfMCGzbSKpCTTyGBA4ydyi0jJXapsrxdg72rBUM7H2
a3XdSRLQjvHMJ5ytnQmfMcHmaAUSo2M3NQvZPB9L+ZLazc2A7YddD+ZWrTj1MTvt3TxRjLUoxgiX
iHO17tkJ9DLuxISitAXy/UQHREkimpJBMN5oXYgZUyXokNLWXlAIO6dBN03h9VpA6WOCJFKHhjtE
5XZ2/zdDp9QWoPDbIZGla6uTrrJRwoUGbfSFgL4dIN/815mNcTw92r9IzBIJ073keqGXMFt/qGPq
IazW8YBdFIKlqbCXWlwh6y5ppQLXFQ9Hv/XTC40O7AVKNFS0Sn+NkZWyk8dScftOatce7iobaBHh
OSjVrDb/8nhE6IjT4l1DtWOOZTT6AAvkOBkOmAJ/FgpqGn5ThhvbHpyrptUMuoeorSIYETxE4dBd
eX5YXYdNUy7jMOkuye3Fauz1CPIYVRIbXeyFWSkouwVZFfyltxWI/zFb2FEIHCc0ceBTo3FfxjpV
/15/aGyADrHW9Dutas9Kvh/foD8nB9ONNgdtZBba7FAKK3pVst+OhyRKzIWDu86l1oHCzUc0Ddwi
0OmGYT+9i+xvTZqgbZD3oNaa9I5F9FkdvEpbBOnYfH9/SRxvNJ5qyn+Bz03tEMSi554ImlG0ceMN
8GvqWHsy7CbbooRkLTCWz1YBypB/2SkYE8XDS+39kU/eByObEExtleKWDlr4+CyUrV4XRiaUA5az
yRrgnr/oB0c5c9OfrHjOEKSGKCIrqEaceD54tW92SmGXB464dlNqxn1RFdaSNv+5Btbxfp7eJAgB
XibUKaJdkLjH89FoonOsiPJg1JH/YMAWWhmZc6kqITT2HtRM4FCWev8dzm66adCXBjLVEjhbE4D8
eFC7yPuW26A5ROQSa/RagGkUGXgrIdUfIw6fVTAM3ZdGnWQ+qhbSezBJLZl6utT03t+GWRctYyTn
zp00xzfd3w827WGUL9Egmb2NscMZtsrpaYOiIgAJVeVrqOrNpedp44UYcg/paeT0uNPAFMl5tuNq
iSgdxEgnUqwIyMJwZzH8DeZg6g5d7m/Ct5/1TIoXdUZd/v33+CKY+O/D+Ofj0oKHAgaClr/N7pvJ
o1KRtLw8lCoS5GPR9UCrsH/fWEW7tsu82LFJ041uoXiBWE5/aFsbKGmnjsFXM5BsjHmd6kJBCubK
0yr/miyr/mYUAKQMJ/QuUz8XzyqyzTu/bLVFXPjhJajUYdXqNSLrueFcBaqdrdDkzq9LIX+V6R98
4WAodXdC0V0jFcV1N2KJEnSec2jr3F4HESamDZ2LXV7oxTLQMnMRNgg0vf9uZvz7l3fD8UAHaDqb
WWKzjWqbfZOabVAcNM/0XQdIO123Qt8ZEtgvMxTGVSUH9rbtmltDjOO9l9rOXzDDH5BlTtecvPUq
pgTsqgbkmsGJh2v4ocEO2kP27f1HPQ7rfz6pQ9iHgdiEDJurZUcN5Brk5fJDMuj11hmSfKGFag5f
LzGW9WicU2c63fJE87QieTkoYNIEPd59UZ0Ypm94+WEy6ntoEPkQDoWPMnQowwy1eeEY5TmNgdMD
zaagijwi9Ewi+xMksGVTrCn94oCckemWaqgugxr4Dtv5HDnljdcJXwxSCpQJFsBJZQ/na1OvGMrG
AsSVoOFci4iudhjE2S5pvHj5u5/PAceOUyYAFSgeczKMlZoIcCajONiVI33q8s5Z+Dgcu4OMlbwi
Rfn+/fFO7j7i8UlIAaAomrFktsefr6rqugwx4j2wr8ztqICetMOghWZemW5uIiAe5am4KOW2OXP3
zcRmWKlTlQEJZBp8U8Y7v3YBwph5ZDLV0JG6v/oi7L/lyOJ/qTPjWi0MbUPZVl5jDqNeS5gIrWMj
Ny4QH+oADqOMJ2WqWNotzgixmmVkyZXmIq2HO+3kZTiKZd9/lRQuHc+uym2ma9Ki0Jvyvkla/76x
BjfJHIRxBxGutQJrIZeqYAf1qm4uxSjOYGROVuw0V4ti/xRpTHpfx685L70h7VqWkQ/g0LULL1yn
HJ8EuMlwJm042ZCzoaYv/grN5TVDNiIWkh/wyO4XEtKyOYAN0gbnvg6KByRMz8lSvBQ+jm4OG0I+
4QWEPtJNvuzxkHqrRAJFtuTAUpV3vW4jTYugmkByDFmArgnRqrCCbFV26m1Rji2KW5q4llN6wiUO
pKsmtbkHJXuUL/QE09U0TzaSVJdrJ8IaM4caehBVWF4WWo9dl4E77CjVz1NasTJb8K5uX465cEeM
Ky8xl1oWvS12qMSem+gsGZyWLP0WTn9OO2ropyUMaciFsJv4gGDMquY0vFKGHqzcKCNxg8A1lvD6
x6DVauE2CXYuev/l/e16chxNDwA44QWkcGoek3Qttfm4jA+9hGA47TxTf047vVsTrNefB4TNNu8P
OCug/JwyGFS6MgqNIlLh428rZzSAIpS1DlpYmDu79dYama4huJWzTim3viT066wt/SUKnaYLsGh0
jaA/VxY7jfKY+dROpkRKhRY7l+PnaErHolTiJ4cyGsJN4zjBJtYhtLq2h6JbUz2raPFsVb8Ht4sA
2ZI7mWp6y2fyUO5tvdJ+DKJzn+N0Wyt8i5dmFRUWtHRnD1WhsQgKPjsooWHfA2hF6rkzw5URS8rd
+x9i1ht7+RBU40kMyZcnJdfZvgaGRC2LfOGQI/jhCjtA7gYpLXyKjQoprjZM/V2j6dlasdlhhZDU
NTaFzW7oAnuXKXm0gM4Mk9nOonijAFhCe1N4vDmVKhx6dRfWFOwtmtgwtp7niOBMnH6S69Bh1CaO
BCpGSBEas+fXFcnL9YB6o25jEZz1WbimznlOxnHGu3x5Tei4kterIPZI6mYFP04D1L66VhxayX8O
W2vbhfa9KLRhYQDA3SJWVbsiCL07TQoLFyy1skFiaPgcU+RZ4I9bnpn2WxsIMVs4RRMRHgjmLAvw
RlpioZOJA615a5HGMJXjQY12YW5+Iv4b9xkmtbjVX1rF+ElNu2bbnktEpjm/Op8ndRbIAJRypouW
BFA9Xqa+pDQqol7dnULdYNXUY7PUY/lHaljRKrVQIfPRWF9rWdusUkpZadqeqZzPMiEeAGgvYr6g
S+jtanMyrBb5Md08uTzkdWsu8rFLVqKKvmSR/Ojj0L6ookBfRmZBaVZT2jOBxmzh/RzcQSwGuXiE
duYFH8QYjcg08+rg9+GTiv7uFcXw9NP729M4ecdT7Du9YyY5qSvM1p1plO2Yd2ZzoLRqbzS989cj
XWmXzyFKd4DIQSRliktF9cW6DoPA1cE/raQg8D6Z+RgfYmGPj2Yk4uvMjvqNpsTew+DkyG9UcrhB
kXCyIO+bNW47zdpGdQdBNxXjihT27lSw2dadTYMcBpLnddRNG7hd/SRfZynBQ2sm6UbrLWeFc3B5
bcZDRY7ZSashGpzLcewBefcFQEnfij61vaW5cqUm60CtHCwBWt3FH+JrUazFcNkOYbVpLb24Ossr
mYUu7FtdZsmDWmbBUEOYltGr0CVtlbjSem08FE74XRvsbqE6krxLUgfBQTFplZHT2xkePmq3AZma
f/WD6q+4oV5cJnH4LRdpvW/zMr+zA/TPfOQa1lIeCHwMbPMyx49gaaSiQylycBZOa2RLAz2vzm3E
oO5RKVURcPOT7ViM8vr95XGyBgG4U8elEKCC94BZeDwzLZWstLMD+UDuULtV1Et3WRh4t++PMlM9
ZW8zDGcejTt6tyQtsxdohnLn9F6pHJqkX4o+XPmDtZIolJtBubaV+mNgY/6AzF7IsRd3mdtm2a2S
bjL/i49EXIaDtDbs7Q4enpOt/HqblPWnOOxcuwsXg9W4bDY317ovBjf+mYPyjYenKgupWQPkyDaa
iw90Q+fDaartQ2OJdGkJyA+lLQjtdbWH3KYhWVgmA8BapRVG4Kq0Cd3Sj8ReLyrdNXUqO+1gB4s8
6sZF0Xa7MbC/IxqZb4zGcHYF7ey7VqbBYEty8hQ7ZbDmFmrdUG39pYGk/T5SVQzeIic5c3fPywd8
F8JGgxwSsDau5HPJViXSuyQIFOnQ4w2P9J6oaQ37t8nY9rcjAtL7UgqcL5U51EutayAMWoNx3RXt
uBADneFQD9eFLA+FW4yqr7kcKRHdI2iksY1WyvuLaBbT8KxY5HJRT10aynkvTKpXm9CKhVV1TqMe
hCQpFJqFc1HmaK/HkiqdSVXeHIp64SQ8BN5nTmf3h25MfDAeBzWNPPKvIkEPszJXMcvr8P6s5vHj
z2kxL+Sz+B+X0PEO7I1a6cY61w5aNGJprfvKMh38lpKRfEn+6walCC8SO/Y3g+J8qZ1B3TqyV0Db
8celqrA75Ej8XjT/8kwobSA3DbOA+sjsmXQxEX7GUjuEQfeDWDrPsEA1vbtE66wzX3WWOPwcauLX
0M0nMpqXTGLEpCwDDMKhV9LPEqxxN85CNGAk2Xct4bdniGJvrHhOIECT4AigjNHJP37dvi5Y8dAL
Dk6jiW+m5DgLxbfjZRbqbeLaoB4e+k61qiV4SCR3bOnJNlp7dMOsH2PXJOW4zQd/pQPlupdky7sY
wxC2DsVP2m4iGs7s0NObh9oHXSW6xFOTel777LAIpZ44Rh9HLciW0qh23zUl17ZghDSabWpzUWb4
zp5Zk1PV8CguQ2eF0HBSLCCqP/HebfN2xGwjLT5WDeyfSNB6SjMzXw+pNNyUNSiQrOm1R47lfBkL
p7wZ0yBY6SDffn6u/w/fBKTPofPfwzfBt4VVnT5Wv0DTxzBOfvQXO0A2PoCBm4TUf5l3/QvFyZ9Q
zwGfT699wvuT1vxCcUqK/GGitRFxTqLKYD35ff+Cccofpt8FKRWxL5YBAvC/AeN80Qx+tZLYa6wi
nm+iLtAyfnGdeHVoOxraExBclW2RV9oOdY2ycwsptYJlngPfDJ0CgJKXhnSxIq1Y64AhlFKGqtxq
3VUKi0C4SiV/Q/E3vwhM/7b3SZicVj04iY58RFtH5XURqM6n1vfG723RKwsjV2hEZvqQXehetRdt
F//sW/3WqvwfTVWXj0n4mP3hNuXzY/OH+PHHxxrEbVWH36s5uH/63f8iqPyfwUgBBv/eCrx9zJvH
P66fuz82TZg9Px6twOlHf61Aw/kA+4O6PiEeYOFpnf3NT5E/UJ2hCk4HfcKZvFqB/AnYE0oUDmAL
+vP4zbxagsoHRAbJuyYXuqkuqfzOEuTJXp9lVIZAC9BS52+k+Jyhxwd+p/Wy1FOtR21LRSK31mrp
RwY54EzIMMskp2HI4xSa49RdMOeYpbKpNwpKmjk+F3WefNbkaFzqZS2uyzzL7kl09XuoJeqFpqTy
fRGY5pl77XSWk58rdwUNbAqAc4Ye7OeyMjLD32fyWG+UGLBx2ndnYpW3BuFemJDfaGKRtR6/ykC2
6kQofrCnCuYtpKEoUYEvz/mqzoIv3qQzGSNMvHjAtCDNj0eRxsGH1RgGe7mnaC4R/K9Ge0yXkp2e
a6K8NSHKHzRBNQoJ8JmOh4qbgmVdNsE+GqLmuyNsaY3hjvZ7siaAvJgRhVkKhDSGJqHU42FQCDYG
p2FGfZvWq6ADiptggXumlD8v6EzDAKzi+/N1bLA504t9ddaGbSUkfHuCve+IfF9pYnQFmv1r4anP
XdWjSVGZqJ43DZbiMK6WLa5SKOWbzu+vRS4jqg2IeExgHfb96+doKU97WAkFexj/zS6wU2PZjFby
9dVpdPvzDnmNyZ8Fji+zpXbDRCcUG/nd8SjOkKVer6nBvojlp472v+uY+Z2BDpU7qGQg74/2xkoh
RmedcFShvjlngze8czqHZrAPG73ZYGJbuSkAsDNF7TeWPkhAGO+w3ampvigDvPqCHh0vU03LaK+N
vbcBGVhAGRieQZX+noktSxLaIPhC+LqTbwRDHb+9NC6VhC5Xuq+z2GtxDGmrredU53RgTj4S5R8a
eLTTiEPALs9ORa8moLatnBNjTMOl6afxk+nntWvSWbmjK/J7BtrTtNDRQUiTDwQ8GHLW8bQGRUMl
sgrCvTeC3QSajEAmWoWr31wMkL5oEvLNySGAC82WXpE0XWFHerrv6cqjbqO1C4Gs7JlRTvfzyzBT
Q5ktTYQ3O53EhBUrLS/d50iau2WP/EekFv0T9r/OOqh99WYY2ztMp6sfeVuKG09tgeujILT+3eka
k0YRbfKpv0Gl9PilhqgFCiXIgr0e6MMqaKQnTwrPgXBPNhgKaZNKHsgAbi/I5seDJJUqmgK1tr0D
ZWXlZWW4HCyz+N1tPBtlNhVR+R7mA0Owr9XYWQSq3rs+1ckzo5xsY66UaXMRd4D/goN4PBdn6O1E
VkS6R8FKXwJyGr4mgdSs6DXbt+9/m7eHoigFP4CY6YVe8+rEkIXd2cKS0/2QKuZHTQtaD/h9V3+J
QSTp7vuDTQf3q2Ce3cUtxgkIHZBk9ARzMJaVPwgrF/u0TG57VNUvil5XXa8eForcLpJChnCbdecg
w6dLg2EpRUwILk4RY8qRX81RizGrr30qwbCTJICRIZJIQ3wO4HD6JhkFxAH1JQ5ElvvxKEisIvip
GGJfwD7IF60qNellMVaev0D4ODyngPHGu6QYyhaGqU0G9iIK/GpSVqSNVTvG+d6qKDyvvGJMviSB
2XjrFD7WtY/W9dMgNea+z6WwOvMhT49lghFibvg5L9jC6V28GtwvLR2LG6vYi7pWsmXcJxaKAFkZ
/UVDVfsaJHKkLN5fOyevl8gHfiDXJxRBhp29XhXpi6rw0wrqiFGhapz4mDRE9P485Vz54mS9MBQB
iDLpHU6a/LPZSXIYWWYu6j3Ie/WH3oXKdQ4U+xwi9o0ZEd9wZNFcISSeaw51Q4P9aJa0+7FR2ks9
jdN1CmPuwpc87+H9l3fyvYg8yE6mJBpxK5REj7+XcOJSl4yy2Zd2ihrU5CeFw7K0gF9bb3Wlts9E
cG9MDZoV2RcBK2W5eVvMF3VuBE7V7CWVCVW5Uy+zMusWfd5b2/endrIPpqnBKaENibsv6cvx1Fh6
ZS/HTbMnGlIeOzmJFpLfple9gb0iknUiBLfVmivcm4wzEKM31gnvklOFuj7Y3znIdRzVGN0Jpdl3
cSavC1SSv2ZaMJ4Buc4qeJNY/tEos29nFmHhN47a7LVU/guJ8R7RAZS7kID1PkVR0i1GD9v791/q
m9/PIs4G0UwRaN7+1zItH1WPMTs7tpZ6KD0UUVCuJG841xp7cyRbhb85sbLoLx5/PlMdfVAlVrN3
8pSmAM5ybmWkoChN5VwY8uZQv5SYCffn7dKsEz1tFLPZj3TRL1CAkB9kTx53YaVnZ77ZjP9HHDlB
wbHCAk8zoQPmvfFKNdvOp/+ytyUgUeDN7Ai9fTPeKZrp7+WmV7Ntn1tGiEC24+lu7uO8YxXIAMJU
Uu7KwEjUMwfoG6sVANUk60GpnOh2tlHATBUyF2G7HzpRsmg6SH1t6F28v3LeGgUxEZpc5MN0WWbf
cwwBMI01o4wtzUupaHrgbYq+en+UN86zScMAHDblZWDSs8gWEmzdDKrR7dWOqxYNSm0jl1FxYSlJ
8dBUVfTb5xltDIRvJxo3/PW5XEI3OEEl1fK47yJDXUR8qIVVSRhOKdiT/e7UWDRIlpEckBvwt+MN
MVRWJsZEl5EVKjm20goYC51J6hlLqeiQcE+iPo3PrI3TQxRoJmoYbEOaG/Tzjgf1rRQ+lOI7e73p
nWEfgTsON1KdJSXtSdvLV6DLsxb9BWh1+2QSJDzzAKeHHFkeGljcGIBSAOgfP0ATqHKhNKG0N+3S
hsuVI6ydStUmrWgjuIBIemAUFaL2Z8Y9Xa54ApPComPAOQ5V9nhcIzA8rmbh7UdW2SrD6sotcYE5
c0edjjLdDlQ0cCagxjY/DVAzHOA62t7ei+txPehqsLIwQz+zcigX8rRH8TWEAfqAyCqyKQAjza4K
I5eQt8dl56ZoeWF3vdVL+qqy8WS9852s7NdTsVR1+2JUMOR2SlXfpWUmwBlGCASm66jI03aRKmnV
rUa0bc3aVcvEFvICW5Amuq4aPAzhFnSydAEFutSWRhmBQkg1fLOWRtN6X7BYlijXDJqebOMcE4xl
CZCRD6n4ZQbiIi9QVsRAo1/qcmeHkGBEZHwtI3xGF7mXjvcYH4fxbdyE7DE1zCvzMvOqMEpcv49z
8RF2uRO7YIY1Y122aRM9hnHb1WutVXXvNkDEyLmJI6P6YVSl0rqBk0jBVSageF/AA2jquybx82I5
Gn5auzpWk/JWq1OksyO9qR78dLSsZQrBx7+ybS9x3L7XcBEBghukbpCYdnsVKkl+Jct98qWuLXS4
IypV4SdzMELuFCLmx14bEvU6QDoxvAmqpB9WYTbaXyvKS/eSSiFrMzpxHawrsxP+Zow7r7lPYhwU
rvqoj6yL3vbAHq6GwfOUu6hTjAKICIbbN6PeSt2apoz1qOmDYi+DNLPjC5FVolh6PQynbWGhJecW
cKUw2Ypa1XJberE1xqlRmMLB7iIbfQap/yi1GOYuc7RTHsoaf2fXaaxUrCqdq2qhAbdLl77jhY95
IGOMU8hGFixqKroXUu3H0VKpKrly8z6VImSkveqb16nmoe56CoSEk214Jde6CFZ5rjvPbZ3Y4wL1
+jZchDUZw8YLgA0vR1PK9T1kZ6Nbx6PVocngVMSJq4CChXWTapJZLwopaaxv3Ic6fkmx1fiRmyVG
Ya9ya9TCBYKidGFHu/pmliJHIq+Ok2atV50f38VlqPaxG6Sy+rWnLBc8j5bTqVsJTKPYJJ6MRCoM
m9xyA98MmjXsMogplhEl8oUHx9NZV0bcKQvbiS1wGRTtIK3ZclD0O8AwlXmBNL8haa6R2I3uYrlZ
d8usRiofdyFZSpbV2BXDokJ+ob40E8up3TZBTfzrMChFtXa6TgMpCJM1XIGlyrsdwPiiqoBUGX12
aRvdRAqXDJZ71FZpeFlWWRLvDVOqlafOq8YsX0V2FOT7BgZEt0CrofW5LwpPvagN2Qw3RuTl0qPZ
pgKbBiCcwJNVWSTY04ROvbD8xLyjmxCALAkp/Mqu6RW+cWE6geqv0Y8Q5WZskCS6CGN+2B0QjE1W
Y4kGxiKvJ6VybkqdTnubFIE7kDV5q66R81vTz9ArsTqaHDdVWSI+Ube5aj9g+oM9KLgxu8y+jAp4
gKdRqTP/YYCa0pVun/h9vsxkOQ2aC4Bjpkb1Hv2t6jFPCqM+xOz24UrKyXI2sZVS/wb1UKNvHMHo
z8vlGHTiKWyzWg8XWSRkzqy1nGWYF+5GQxu2Wtz98D3pGzLP7SJWkhqF3ybflZmqPAeK8VddWkij
B8nSRP5iQDQBECXiRlVpyCsL26wfVdNn6zpTm6VDPR61XO06lXxlcEMN3nVVV9fj/yTtvJYkt4E1
/USMoDe3LNfd081xGqcbhjSGHvT26c+HObuxUyxGMVorXShkQiiAQCKR+Rtd/yJak62URAl4Hf1t
lyim41s4U36aSVH8hNr6U99XF/gQ7ckLqTarPRxNI4yqIKy18ewtpumn9Vye09LsfV2D0axNcf0+
DZXuWC04yudJ/TapzA5hQkd5QC1SBGFC2U6ZrV9TRIfUSuyXtMFktw8t5QPut+ZjrntvDRGK0zBC
DVs0419MUMZj5ijPhtW1J1eI6owcjXnpei06GjOtp1nC0nMsqL7aRvfguGkFPi8x/urH8tkb0uU0
zXX4mCxp+kBCOxyEpr9bzDg99p3QLjN2fSqYdvmPBRaHS3Nx2xkLXgAnZMTo7Jq2qF5MrfjbKCzt
EAF+qB2Qugpa8aiuhPUbihzR13BMgVdM81ccRSi36eroI9KsP9lxLi5NnZ4Xt/iJqcg5H8Pwwezw
IYq9Q0Urt6U7QYv7QesxKDg0dgEnwqeBh7hD1UW1cuzTri/fjUXqLQ9dnpn5e9NuLA9Ni0RTpGeJ
1yPOEA3JQxMVUFTtJnZLjG7CUXyfFrFM71DudqyjqjSlOx1SFcrdz7mZy+FXlsz68MHLyqgL0tRc
qMJTJUGHFUSU/rPQ1WLuuMesZflL8hqGxVeVqB2eanQcm+85Bl3NO7UsBGKTnOj0BOk9956KuUfT
G3nh/IPSGolzwVHHmC9a2hfFg5ZqPNkGSkbWuWvzqPxVSK9o7RBz16YusCCqZP0B1r4Bu9Yxv2uL
k3j/hATp6GS3at2fbAGi1S/R8RlxA8W8x3hIac7Px4wTZVWHKrb0/DCFzmD7ujvZX4dc6cdnbi8n
9DGVjLOjokdZUOLG0JwoUrnm0WkH73MRFy4XrtKWPzxPVDq8b2WZ3nhFC7Z+Ku1ihMg1utaJskRh
PsTa4GEzYC0VeMa4cPhsuhrzWhKq+Ut0sJzxOrfQkOnJSPPTmKfJ31zpRuMDkaoxa1T6+Ak/Xwd1
p9qA7a3D4ijO9Zir76a+M7yDW/cmM+1LxfzL7OL4OxaAAKXVgVvludY8wTXoclEfXYgzaoAtVp4f
XJGIFicjmbzN7oSymdNG1Y9ubEPtWMJPq/wpmumPTUps2u/EVCzNg5fMiSYOk1Jn3TnMY2++NOHi
xc/NFKuIDJWNZkzPaedEFMdLiFLHQm805dHFhG48qA0WBgcx2E3mL3gndXjd5mjhHyl+adGEx0LK
BWYXlvW+bqY0OkRaLz5UHiUfbmY1m9/GBWnbEevI1vzQCzdq3jV1nhIvE5BDx9QYQTsQ1tsy8EBA
Eq2b0ePRb9V2/ZBooxZeRqcc9SeniQflfWFUU+4XtVr9TVZgv4tz+q2+0EcAtWk09ckpJ8n/myxf
xSmGI8mDXjfS7kcfq/UztNTBqaHL5vpy4bKw0kPXZ9kw+QbyEVJbKLTEZar1zj6UQxyal2wgBT0M
Q6nqqNcDiSUiuqLyjaklT1fcFLSj6WijfcydAeE6v607W31Di2ycfU+hRXJuiFy/5kFPk0f+8+Qj
Mh3d57appmbwh0nmEnEzVdnBrTIlPJgTOuBwzvFIPFpmUygfhFHX3smZZ+6FOgqH3PVbrSVMcLVU
YJFFXv2wZKL5OAzCkSheXJ4gbkVoYB11jul4qUsN/KmmTmCkK5xRl0tIF7e/6AX0Ft/EzrM4FPg5
FMdmtKvs0euU+HPiFJBRjLJ0PopFTVwfF/O6vLh96P1IEg2xphZGKx+vC2k5g2WM/qFsUmNEQU4v
znma6XAhkLPZQ7TevNYouKEaCKGP1wbon9Xzu42nxNWSIQ4EkJogLauS2KKJt1xk4anQO6wkTTRz
/fsv45v6ze9RQRWR/NF8XLdQSeqzpsSTHZGuUDw2lkhOaTI5khGyN8Gb+oIcCkIBBQYqi9QVr5+F
FM815LSWOPA4NMi1qdnLDLgb85MF84NGL5NXKcNTL2JAiibYgwLT4xW+Kps4Efwzq9TjYCoM52vk
Wtq3zDPLnbLJzTtUjkLHFuQp4sjaWitNrSeEGCGsBdqi1+2DYsGDfOvNixqf73+qrYFk+RdnMt6B
tEWu1w9m6dBkVZcEsB3rRz1vl5Mxp83l/ihbG4JnNSQU6pSgz1eLVnVtrCBRlgRgV6IHDziCb0+p
eHFy3BjvD7W1IdgOgD5lO5oexPWE8mYmWR/HJLDgenS5R5gQWeaT6n2jzfv1/mCb82LfobjM2aL+
ej1YWsZO41pzEog2N9+q0Vh/X9qpORizvleo3/xQ1LNg8cvPtW51iFzkpdHlFCc1I+KSbYaw/ax4
Tjz8dX9OmwNRfKX7R9igVH89p9xMEmGQmQdhKDqeGopjfzYA9Xf/YYtLzABIJsrJCM2sxuFWAEqb
pkFRZv0XZ7an7lguGNW9tqSDPzs9MJSLKdfRhlsVrJZahPrSsyGc2OqPUazp59lx44+vXTW6rKAe
oVfB7uLRdj0bvMHRjzHRK3abaXrO60F9Lmw0wO6PcrvfkEaQZGVZG+LrrEqO+UBbRvUG56UvcxX3
RtuBrQSHjPqf/urPcz3UqkKFmQ8ut/PsvDhjr73UqnDf0pzaU87Y2GykHgDAZCmVsu3qAGGDWtSm
GL2XKlWcx7pHXynkybtT6r5dNmAG9D/ZA+w2fd1WRs4eDnjeREGFYfNhLgudJ79ZI2KUY9H5+f43
2pgSMpx0I8GmAGtcF0idwdGzvvCiQMkjtXkrwAoWL7R3zfP9cTau9qtxVpF7sZfCi5UiDtDzdGHR
KCet/ak4Ze87obWcWzfqXh/FUVlAqo2UjPnZqxObTZ2byAQ8cGczx+slG4sn+PF68jBac/z9/vQ2
lhHkMqo0koYFW11+0z8a17M+pkoWqXGQFI4WOFqXOWTJU/Xr/jC3W4NyMdAy+IkOIjg3ln0m/tAN
2WrQRnn6bYEAcrb6krd+Dr/68P83liwK/zGl1M0RSbZxYxsSfXkPttQ8lq06nqi2RDuf6nb1ZFkZ
+QYH6WtsVFdD9VT7wmiakqArjPAzhQH0nnEAe22zBdA4li0w7yUn+qYZUdiVYaKalwZDhq7SSbMh
7XxoQLUhQZ0trrFzjDcnxacC4gtLi11xvX4qRkSO1eNYSkGOisA0tYdO6/fMxWQuclWalyLEXLHc
TBL5tbb+0WW93+q5aMMhmXgMAiGpCUrW8NCobvmM5W36nCqxEphmiYw8ZBY3fHX+zMh0sUhsZct6
bW5ltSl1oLlOAzTPhpEn2xImh75Myy9YMZl7fGW5F24mDDdXZpwkaGsKlBmZ1RgrTRqYSEueeQXR
5LSRqDXNLH2y0757E4lWf2ik1u79A7HxQeGdyJYOGa784/qDIvqReKgtp0E65znGHDh59KM+7+zS
rVGg9IFpA8sEx2sVSSx3ytQCBYEAHe3hi43KYnHkHybRzvGWV/x6HbHJsuUy0vJcb5yQUkdoTayj
YozLR9RDq4+pE4UHO+TVVVH/fZ0RvXyKIAbB80cHWg/geG2DVziQ16JRSYKqBXg7u4jC5a3iPXXg
BT7e/1LyS9zMTXJP5C2Kb/sqgRdiSevUDJMgi9r+zJmIwJC+VIOufi5TZzimy7DX8NuIzPQ4+ZOs
Cg+LdcI7Uo3PEyVJA2vQzHPBS/LJUSbFbwyn3YmWWydACqPA+SXqor17vQ+bpAO3MRHH+qTLP9px
nb+pO6V4GjuhHgfNSi2/CSvvqc2c4XR/YTdnCZ9ATpRyiLPK6CbK4jgAhGkwaXb7t4FbMcyBFpYg
zQVsLXaOwuYWRTQE8UHiCxHueqJxXNSzyxiB27vaIayM6hgvWYarmCbe2Opifrs/u81t88d4q21T
VA2FLepeQTFCIk2d/GfUK5lfTGn6ROOqeEZmsNhBdGytqNS0l/phNKrXOlmGyOPRU2RlMwznN2Ea
u6M/oJX9LYRnqR/vT3Atx/L7DP452mrrUHaiu5XqaaA1bWVi61v3Ps2/8F3aw6AXqYjpKVIInnE4
cvzWMcQX6CN7mcVacuJ/fwbMFwlkAT25rvN4Ybx4Y+JwE48jFU+RO+JHncXUkzrHoGI7wK/MD8Km
aUgLCxmGBtr5O2TOogesItPHqVGXU2wLq9oJ8Vs7ALk/oL5kIVLB6nrHuW472mGqpsGs9fEpK9Ox
PSMuSYEYHEOfXUbh/MtlX+1UaTY3AUx+6SUnkVGrjQc0IQz7nkZ4b9HrKYXxeUlD9VTntrITO7Zu
F95jZFkSZn9DoK1dpQndjthhTDSHhlCkR3se9sj7WxGK4paUj5CpyRov0JVtJtp+ToMS4Eygxnb7
MY+H9lk3x+LD4nTeGyNEa02rw2iHIbq5kngK8O3Q4IHHdf0BzSZTq1ZoaZB5GTL97VKfIn0wnsCc
1Dt7Rf6v1pcMgBLoihisQlRf5XdcYH1CGp4Fy9T8LDy2atfWy8+2NvRv1P7mSxy787fSLYuf9Dzb
HYzg5hnCZEVq6ADo/u2l9Gd6nqtRzb8JswBnFA/xp6KD0rKkCL/rU9V8zKqk++Jg+ErXftR+TIX1
bRaDea7c3vjYqArd39gal2/3A8zWh4eNggkMWnrkvnL7/fFmyOa5oXRMiqSizo/LOtqG57Baun/0
cR4o1eXib7oK7QcFNb6dBdkcGsQWdy+uEqjHXA89GtnglSpwOKcMR+cQw8ykBZLSJzs2hTrCUTYs
Gr+amjk4m2Pn1O8cra3YATcZPzMod0DRV1tPMcKYx0CbBjhYa29roBWf4BmlL9qkREfEDq2Lh9DV
novy1h0Jlh8OCyVEeaavp+3hUUP1rUqDXJhV5FulWcrmVay8HaiUPxpC27Nj3DpiaHOQ0LHaZB+r
Wzma4ymjo5UGjaHV0WEsEDw45pNihT5+hvletrO1rKZOiVTaCSGJs0o5hiVUETvzuLLixmWcsf63
zSJwOx62oedxHL1fMS+tz/c38uaywpqkVEpfAGmQ62WFNdPbCWTJoB8m+qlLlOMLpNNzRWaG/srZ
6LX20/0ht9aVlynS4zyKUM9erevUpeWcwgQN+skQb50YK4Nj1URDDBQdR5T/MBh8anDbAEp5tl3P
L4ncBcv2jse91eSfrR504Bn5k/zfxslooN8f7Ba1SurPYPgJ4vAGHm+1mpMn2hoBIIBeJe8YRcpB
KuBY0a0zl4OtRYchN7X3idqKo5Pq8XFeHNo/UeugcTfFe00YObd14AaUxw0Baopiw2pHyTJV7yQF
9tZWn30Li64LsjKmOEm+4wZGNtVv+z4Lbd+g7/psuTQBdq6OWwaVXBBiFYRcbipi+PXy19CIakvh
JzRZax48mOTT8zJY8zGtk+Vt5Xq4YAM7eddpnfmsJI7mq7HWQ0oYx7134FbcBCFNH0i6JEEIvf4p
Q5TGtRE1WZCasXumcIXGoLlE9Zu+cudz38fed3Mq8hd0/Oy9fSG/+/pLSHYwWAlk7W/ywLbp5yhX
sjwQBehUn6hlfu3ctP+qoEDV4DbethdjwMjFX8aqqw65qCcL8C+M6vP9LboVZaSEDjUo3va8va9X
IR2LPMuWHgO/fgbelzT0lw5m0tKCXmYq/mc8AMNfipKry07utzWyQ4OO/hn2lDeNhY55CYV4JjE+
muNjmaqi76h05oe8B5rgN6CPDr3VzXsl8614A7NYtjxxj5J+c1d3tTl5SOWMCjeHVebP2lSPOCmL
+sOgJ3taKltzhMvJFiMxY6qrZ4diL3EClIN2A+D2czh1yKlTin4E96u8aYv4cyoGdWddt6f3/8Zc
pWet5QILrEQWqFTG3oxz9AEsgXgTllXxeH/vbN0VVC3pWSNXByZf/pI/kp4SiF+tgjYIwrJ2JuSd
s3m51KLvvYOji6j3x15pdrKdzTEhJeKNB+kNSPz1mKFnQE+aqywYBe1430ShTvE54TCnMsM7lQM2
yfdnuRUnSChlcoXurbWu0eJ3ib+loWMCnYBbC4sKNJwuwvpB1zP7zegkMTJd3JJHxWv2mm+b+4eM
irKKzLbXYrDxAHpr0Nk/StQ8lWoY2OkEqcPu3ytJ2B7nYq/OsflQltJg/3fE1foKz8k1d0qRltPB
z6LXox7bqg5PAMqbJ6fthuPiiG+FPnkXvRuWS4K03M6Cbz3V0DqiBQi1AsDj6nxSswUMiyNJoBfC
uiSeitCwHQ47NZbNz2rjm/EblUDV8Xoj5UtsLMj2Z0EssC+zqO37bWa7WHwN8fMAZP08dLNb+coM
9vb+jto8oX8MLb/6H+fGjl0eUKFGM4PusOJ7dh5/ql0wj77qSBDx/dE2l1OqD8hDA4Bg9UUxfRga
s81zdMQX9HDdYSCzqupx2qtubE0LoJxEyoNSwHXtelp6R0FeS+TDzK200k9ta+oA/2rI9maNCib+
/rw2h5MOn8BXcPxcd54qHamxFKGoQNh0HJCDyusvgGDbX4od9vl/2JO87WRrWnZqjFXamE9prGA4
Qqjr8+rYgtc/LOUU7+zJzSkhpiZhvrRP1mR5mAG4mXlJHnT0NNSDGYONvRgi7j6OreO2/6EQTioI
Ix4OEwIfq+RUaemSe32TB31pZB87s5u/NYYXf0WexXQPLSWE/1Bl4sGGRoQG8Ye36irZCIWGZhdk
nAAze4ccv6gug4eti58DTT+UeLi8q8N2T+Z6Y1WR2sR4WRbgkZRdnfTOCnPXECRb5mKECBQ6Rk7z
EHwa8n6tvvO+2MpwIbj+foyjkg619voUELFDu9Gp/jS5gLcx2O1TYub5Yz2L+WJHjX7u9LB4TkGe
Vb7VqPVRMVvnKw6QYmc3yXmtkkz0yegYob9AmFsjKuw2VHIiaB6kgzlV+IKFUqKzUMGKNsli/NWJ
pv37/pncuK/QHZLleSnNCP3pevKNgLAwoNkK+qVp/9VKJDLhDKinQh2Mt1C+wjMAeGfYiQQbEY6y
peSrcjal6vH1qG1ceWU/qXxgsczKsYmdDozkqLvZ6f70tmpPRDi4zBR5pNzOKreChOgoJXa6wdTM
ZnbSGo8GnK2X+aelK3kuA+lPH9KhPqSDlZ5IG4pjXEewq1FfeQnztn6wxaS8u/+rtr6z7JpJUS9y
zDXlamm8sOYFXQSAn7RTVw9Jjg1GWV8g0qiPkFGrb/cH3EoSEAiWxT9UAjnNqxtaD8duKBbiFBlQ
iMNI5x2WSp9hOqijZFWoh4wGcA8FBlSsyor9pSqZ2Jn21l4jVJJ60o/hEljda/SXgAd5HGvKqstf
Sb384ypI5Cvm4HyswOuf2W57egtyJ62PFOK91MmlRw6WW9c7bcrQOBvpOgduYcwf+ki1lzcV5fvm
4FFTOCJU9CWjJTWD9Omj2Uflylg+31/8ra9NckYpG14hTf1VDK1GiCXWxKmetLlBYnUUpnW0eB7+
dBoxdG+8pUfF9f6YW0ttUtnjnQao6UbLqmmM2M5MOw9aJR8+4QKlPBZqar4481AdOwy5HmLogOf/
MCjlekrNNJ7RUVqt9WTNRtNFBVameGND4FIuuNDDM87V+gHiQvdtzJRuZ1P93rrrLwzykWIm5RAo
o6utreRdmHeKVQRGmpRfKPYmB7Vxxs/NUo4X1Yjqg5vgrV1ai6+YYXS0UXY60NJBcXLp4pPblOal
xJz7eH8xNiOPhYEtOwasDoIN16sRlkpCzFYLJJ+hEAxK5x2B5aG164IJOCgavK/QgCU0oBZ7NPWW
JqiYfRig4aGs54byL5Y493/T1k7kWcJLmhQCQZrVT0IPuhr1uC4C2swO5pMDVFRWp5ckxETFyqUZ
5l1jha0TKNsO8jXNX9f1Cq0r4xD18iLAYEE7W02tP3pSjxUKf33G/Vl6Qyr2YSimELnSapz3NsjW
WbC4TmnOk07cPMlwu46xbFaKwDYRm8Cygj6dPxgGNALw7MvFm2Prhc11qGF4omVD4duGfOkTVJpD
o2T1U9o28694AjSFG4Vb/sB1C49hVR/zH/c/kNyr13uZUydfOLLbiJDr6jZGIKgx0xCIaF+pY3+A
LaF9wura3HM+vE2wYPrKfiaRkSLnugORpRN6KrK31tVU7Wb+1uISrPryScsd6IqvnhVMQUCCctsx
2Grb1UvvQVewAfPmph0d6xhzw4sZJfX46rSCdUNQSiUKkDyucRtGJQpTJHTF3QzsphEiNY24wp4U
3e07lNsEB3N2NJRTOpPXB1vRjZbZUl6gAY7BDLSnyj0CI0l6XyRG/LlQRAGDrgWs4teqlw3/3F/O
2wPF+Ijuy6cN6fEav4HlnAU0LMkCkFbOOw/m0nIS+qBGXyulqahFQj3+3ipOwtXSdW17GpVyfjVb
HQUVapASX4qgt7VOmuuYjkSiIAvqJHN+yjO7G2nCJyXuUIo2g3iqXQ5Lnes7mcxtCONCA3wgQdSc
kXXq5ERJVJKq8KxrJj08oIu2RKcJY/j5YhUMf4wHs3o9IpRBQbri8gAsCKnO6y8ukIWs9Ikv3pj5
8oNy4HJwBmu4mLlRP/MwT77W3uDtfOaNmQJ+p0FHo0WKYa0GVZTIrvqeoqdtjh51XtJ3NEFyAe3S
mLwEKlSuujtpw0ZckPkomaLGlYomyfVE0ziPi2yhxLKo0LGP+NY72UNeG7WBrLPS/3V/I2/NkKaG
RFMS8NDPvx6tphpQhm7B49IeDajCAn7T4k7KJ7ftxoBqe7fnYbgxPzqQaB3iQvAb3HU9YgmUwq68
MA80vVPtx6VT6/HU0X6pPqP30Lz6ukUeG2cAJAkYkJhwPdpipr0164bA3Q7LKhWNhWAoGuhplLIu
Jl2KT69eT4ryyK0jS0ajZo2TQzItE66bw4RNbZwOOsPwC0+ffwq7badDB5d1LxTeXq1oQ0kxEInu
wmNxHQrzWEuTpRcBxApdOVZT+DZEuMMvsCZ9sIbee+Pl6CTv7NKNW5LyAAGYigQAnTUmh1pFDHh2
EQEBSP+kQJj7t67j+fH+am6OggwWQqAg6W9UlbQmMvsUeH5QTmV5io12OLgKbpL3R9k4A6wd1B3W
T8Lx5L//o7KIequozXoqgWbwHj6bCXgjf0ysVD8vuhvr51aftWznnrwdVCq3c1fSTWFu636KEUdN
0reeCOIusT448WJ+NBAd+LnEofUxL3vb2pnl7VrCUOLFB0hUwtzXNKVUSD1aFV+w3raVU19BDw+H
Ttnpo2xNC/lWqu506dAOXO1GEZlmGtsuoxQOzEQ9hwVelCHs24ZS8aIb5/vfbnNWEsYBBEQmHKtv
l86h07moBAS2MhovuJLED0Y571wDt0eM/7/01sHzW4pDr4Jkpyh02ZqsDsZcpE8iXPJTGA0D92yh
A7dtk+lrGLmhtrNFbiOlHJbSCYK4MGPWvdYqBKs5GV4VIKAyvLWiVHuiNY4gABbMmfL67QHMCJ0o
AzQMwJDVQiY9bzg9iuugsYfvfVX0lxlfjFdHDUQJ6elz0jxkGda7o4YaPnsDDqNpXwvDp/Rdf8UC
utlrVm7sQlJr7MzQgGJXrHlycyjMKKegFeg6dLKhcqInPIJ/6Xklgkmp9qDet8MRgaUfDDBbwGTr
ADKXJqIb2TIGcRlhtOg6B0Vt39sYLhy6fN4jAd7mvr/j/e8cjLrwWu+t6Gqhom0xBVqp2ODVQrU6
hCreyieub+9ZDEXsoeRVF/VpFN6414a/PQwES+hT9Pa4WKnoXEdLVwDtF1k9c8IRgBZu86XTls8R
eKpDbY1vRaXW5/tn/GZ5udSAOkqcCwUGHmbXI/YWNmZG7SkvcYOhRTOZJ0VH1iIWLvfbor02Y/g9
msOxk2Y5QOuvR9PUFg4aDpgvSa6rDzzQOihoSbc8cOHblR8SH3ZGvDnnFJxJ+H4/BHWaTasVTaZe
LfOaFydSbot9nDCG6fwo1J0fjRpP1un+at5ETEbj3paPJiZHLn09P5qwBigKyZ4Z5hIHxV55b/bz
HuBwa05SKx/xcw4EtmjXo0xjE0k36SQYpwV5D3fWjji8Kk9KLsbXJglMSFLfOO9SGH8dVPLYSjEA
Bktfl1P1BJInP83aqO+00OVHuCoLMApCm/I9R+JzQ1El2oeDhRZT0FNe+asEMIqGa5JSTOyKKBT/
jiLJ1NxvUWKJ3vRGOJW+kzW6t6dst7Ww5LE0u1g+ZPpWCxsrahhlE5h6So5heer1umyPyDxYw0vq
2f1/2CzAM8lniaOUFeWv+SM18trB6h1r4DUvAFpjnlgmx64UXbdz+2zNihtBAujIxGhJXI8zNnMx
g7MBUJM7Keq7feL+SFx9OWghyjX/aTCwIxTgeNqt8dNhF2owOhgMEOhA1cBLoxNqAc2HpSjmPY3a
2+NGEPF0oiW0QiCXq8PtqdFUxBEF92GuzFOCmAeOBov32q7V77Xj6gYOKO+EVYYyoufT2aNCD7So
PRhdVoObF9ji9DvU9OStbhfpq08dX4vrjj4ZFRD80K6/WFEhmUJ9rAjoVkge0OgI5dwVJRpg9+PV
bfQHsUKJDBIJoRWyzPVAQyrC2GqoXTZ5N9Ro1WiF4iPbVM5HZ6iSyK9rWee4P+jNJcd6csb4XjxU
mebqlNkLr9SkLqIgKk0lSFRFPStobKH80hQPS9V+09vY2MkyNyZKrwn/LFSwN9pkKS2SNAH5G5gp
znJdU5nfSq8eP3BzpEclRPlxZ5K3h44dKT1FaLiCgF5bD1Ru6U3TSIMim6h9HD2Myb7jVzX/1Sgz
6jD3V/R2dvRC6MC4QPeAv6+9B+tSNWMb3FxQTIpSHnS9UavjWM1KjQaPg9duYhX1ngfH7WdEvgBE
jIR5885aC2iknpnbdtHlgbdY4RPazUiESd/2Dzrpo9+lU4QYWp9oO3fF7ZnHpdnhvNPoI0Nag59Q
MeuRGKPt4I0LmFQvBZ45Oc351SsKIhQcJCkgXbu1Oq4tgOMtDh3MzFl+dkac/MqF6D+7pqgBo9JC
/3h/vNV2oUfMkw5VR4kChnG+PvELaMhW0cvphZgaHjTZv3NRVsIa3tlT2V4toByKHanTvgL26sCw
uT7zKuAptXLt+UWgzv6xSUqbiuqS7ORdW6PQiMFLh19MuW11yLsFnSjRzdOLarbUS7h/Tqlp5Dsb
35Sx94/MQU5GHmiqxGBTpO/89WSscJyaMrbmF8nnyQ6Gltb6SWCPWODmzFk5ekPrTAenduZfUadj
tC1Nqp8jHodGMKLL+E2LSudDqXb1dGpFYei+3eVTeTDtNlFOzEFV/AhE2OC3BXDYx1FFYuzJLFOl
e2kHTsihHIs6P9N9NseLPhtlfFbzsLDf9s1YD0fdjL2fnlOYM+2XkaefP5tOFD2nttPGL1nltuLk
VXMzHiK1UVkpk8fbgwrsZn4UXl18whrLWfywqYzpdXv899oB5Sfrp8LFkVp9okXXKkSaXPWl7kX7
GOaVd9KKHK01L61RVav11xGC5HgUzYH30JLhrb+uymhFpphKMWovxlibB82orJMEN/r9YqR7++J2
W7iaTrrDrU2TeJ3y0JkY7DlctBc16zq/j0A9LG20d3vKBVptPhfQON1GtiDisqsFNB3U6bJmMl6w
MFFQWGym8Dw6rXaKtEw56HP/q0s1uzzPAxS6+/Fi43ixkDLBcgAv3bT9DWUcimTKp5faEsVRKCJ6
r+q5s7NDViGeL0ZZE8wVhTuaIZQir0+XgX6mPSF88oLS1l92gojW5Kp+LeKfEbIy/ox12munZeqc
POk0CoCCFu71gIroR7sRivaSIhv40Kbi02xWe5S427VjkN+CHhRJZFp3PYhXtn2HX7P+EnVA+PtI
i8/Ei+V4fyq3EZ3auE4FlwqTRydtlTV2edUZOEcaL4AgwvI8VEtr+YCrqY+jRrvLJtz4VBTRIMWj
Pgwwdz0px+nqcA4H82WKPe1bj3LhowEt/gnEQvRSQ80/T9mc7nyujTmCh2VYqCuArNZyXYqltTNC
feYLj2Llh+k24adlTCB44Z9Svy4LZy8C6ua0SV9O+KDrNrs1zlrSpK75gkgY2uaKlR3NKoZdhgTg
MaQpt3PCVjnV/44nG3BSS4G6iNxFf7zOssIeo5CCzEsaZuNxCq3i4EwtGpLl0PtIS07v7++X2w8o
M+Lffh+0Hmk8Xo+XlAnEQbQyXsiFneEQzkbVPTo4RjePmtc69ZsWng5g/bzIrJ1c9TaOWQbNNTgN
2GHIwsz10B0mt+a4aNZLgiTpIZzU8F+A0IClwEldpiaaP5iwGQ+TNuyJiG0sskSVAs2lAgBL1Lge
OaWjHc0uWkH0U8djlYYdgpJziJosUnhCTParPypVEyK1RSNC3g6rniO63XUFEZZqlxMJHwp5dsmW
JD4YSZ4Nfj3Mw6/7X/U21vwf33ZCGhxMcxXQZm+JzTzplBdW3/S7TqAL4tZ77Yc1xJPNyjBQqOTE
6Hvc6BRNi5k5ma28WIoVCDNbju1Q/TNa6i+rMyLfTbqPSey2R0ed346a9YBJ+7SziVY1nP/9CVBX
OKScUOLe9acENw7gk8wm6E27j4/2FNrjx6zkMYB0pOd26MGiK1Bc0PaOw5+9pqEa6aiIKe7E3dtz
BAiSRgxvLp61dNGvf8di6nWcJVkUeHXo+XPTVxp9+rb6x64g4FYpzEUTu/i9Isvt9KXjIY8vKpU8
itby+oPjTTRKiyQo7dl+gBzQziezKirVb2PdnlG3VO1/DH22LL/CDvyT0Grz52v3Gq0MCquGbERx
Wa+OseM0qpOMwNNiRKZe2kxLT5aox50dfXtkqSXJ0j82S2y4NcYqnZwwy8ELB0LRVX9Mxyd6R67v
DcoTOIK9WsHt+WE06mPAITDQIWu8/poEq65Oo64IsNIR3zJDmCfXS8eH+yv3+zVyncnJYVg8RPJQ
+VrX3WO0xM1FV8ogSd3F1v2a1cv8pqEweul7LflZClNdjp4YK+RHFUTRx6cIRYzx6ArUKu1KHZyD
XeCY9BGZN+9HRJdE8zUP+PEhbdW6PM6aFxmPRBwn3eFubC0R1WZuX9oGsnVwvURFiuW86L0iSLXe
PtD8Vw6YYu+1VG+vegBO0kkRwhF445ti5YRDzeyFInDwK8PX07WPY5jbhwoY9Pn+17iZEEU90FvA
eEk5edqt8rM+XOxKOGEZdJqXHMYhVg4uQrE7zdSbOMEonBX2FG8g+n+reFWGaS+0fKw4sAUO9Y1B
KtHMtuKHIWY7PmD44dzberyz1TYmJ/UsyJegazPN1YY2jDG3UTKpg87ulkOr9LBuTW06vXoJeV/x
HsbskKrlumSZF1OSzZggBGOoDYeu7SKenVVyvD/KzZ5ApE5GWTqB3Kf4plzvPNTdraRORuaCBPDD
MtvpS05qc6Tys9d0vB0KgaTfuSY8XWhvq2WbFqxgBm+pgmVs7Uvbm85xiGxoi0r86guEBAjqCfQM
qncSAXc9KyoxmYG6bx302qR/4dtkqKBgPXhK63lK/HrsQ2RvFv21+a0cFv8ubCN/IwlXM1S7VOhx
1dRBqhsQ6ro5RcY9XL6FWVycvSJXXslWgtXJgIAWSKV5a90Uz5OulpUIUQeqm1cPLijtS5xl3anP
nFe2/X4PxWJK7CcdY6qG10s6WVpv5o3GUIlWPagpUp1tYvan/+HszHbkNpoo/UQEuC+3rK27JRVb
kiXZuiEsW+a+M7k9/XypAWZUZKGI/uELCzCsqEzmEnnixDkZ2NC7FCnXj48X5naToalCMgRyxwsP
+5fbeKZTp54SGs0VerJ9qgqrPBea8kaS6f8dFQghWwDKPxDKbRSrEWaSD15zRYJUPUauVvj5aC9n
S5/rnbz17oCAISmTYWNLM9ttKEfL7LFf3Oa6WFr4N0yr8bXr52UnhdseiUzbb1FWn4mSF94JSC9d
aROxDont9NPBSPUWXwx4rf8q1viPsIf0y//wsaSVPGcVn2z9sGuc0tJo7G6vS+RGL6NUXDcwtHj7
DLLcIbHwjkRjYW3jbJl9qMSt3V4F0r5s5RQ7lTiZ33wikpFIarOUHqPtcHUXh4jxN63LQu/CNDuY
yMde3SaaXhzsCV4fT9udExEncQposu+YK2K1xiEuRjSuLc01Grzoc94u6vOsxe+iORl2rqy7kcAU
oMNK7u0ayk2A7ayydxrUO1VxdDs38bU4dQ9zQn3h8aDurHPpicW5C1tG0rdv1zlpTG8MRdpe+ylS
DkWtl2c9Mj79D0FAIiWaQPV1ncEWqi3sLi7bqyZf9n2xjH4/a3ubaZMn/1oJpL6yWwQQcnWetwM6
+7UYWHDs1OemRue/mbEwIVlrnqOi3HOfvveVdEmUkVksPrlyc/+GVzgJqJYnZkaVhFNKHjgL5Vwq
SR+IwarEzpq496FgDsJGkyIiAHa30QxaTcNiXlrav436kkQq5sMW3j+Pv9T9Mf2/KGtuWOjRmobG
anvtkqQ9AvOXhybFm6aKo5+PI90bDxUEkhgSMwMOwO146EHsF4DJ9toqyfCcjot5iLopPP0PUXgh
8pFYfhvKc6SXFUKEXnutkbY7ttr8j1bgKvE/BJFiOVRDyNjXmXrSNqMSjVl3DfUYZ+GxHy/xbL09
SSd55ubj48AQ3HB/UR50PeFW3RXChPtdMwbLezYx6tQv/8NoaICVPW7c5etHLVZUvb2ERYdSbLss
vpdNqu23ZdnsSafeXQHQan/1lFEMkWvxt/3Te1ZPQ1fCtBXzfORp4PgYlL35PcuZLSkLkOwRx+LO
u42SC2tKBhNpObyujFNYd5hHOVAx3jxpvNGkqA5SVPQx6KsoA9xoq7URsMsH7ZCmiXI0avH2E45k
BD6JdNeT/15FiYbUxkLUomsAK4pXPUnUf+iEMz5GS589TxxCfz8elcynbh7pwEqMhzofcBeo+upy
dcuhciYXMvbi1Kp4quK+UT6P8SyWD+E4V82HcgpD+5w4uHU/UYjuozen6CCHIMEGOZKUal8NeCyY
8skc6mvWdkC0cRRpP+scV8kD3WHKnwgMib0TcHuL8OohotRLZs2sEwrTS/HKmk22GRmMOJSlYhZn
eAzLxbAwQ/EdvSj24OBtTKl7JUnbIDdkSqudoAoaRVNoctdoVsf46Kl5Y3/LF2OIvihmqxh/11ka
7YAY8u+8/ba3MeVv+m33Rd04TGC+/bUXqv4+Axw72nHR/zln5KCPl9F2o8vjhKOeiru0Zl59Rddd
OlNB4/FKx5ZynFpY1HkT1TsX5L1JZKmi5Q5WBuazGlAyaP2gdo24zkb2tTA74WOh9V4s+rNIq73k
9t7sSbdbaty0H+MOeTt7VaUtGZCuuGI0170gKPYDZvN8cReMyR9P3iaSPL1Y0fQgUNbiirmNpBgg
f3U/9Ve3qpVjilooDUlG5yfL3O6E2nwnzi1uZNjSJunMpveimJsqsfF5voYlql9Z6olj2td7G+zO
gMgCIYBDs5Ls6dWB3DXToCUYm6F8kjS6H/XJv1MWFhieW9iPv3nyQMdtCAvsZWqQqzVh4pjdjK4+
QEKyK7rUa3pVsUDytPrQ4Fy5N7TNefmLUQ87jteIPD9Wq4K8yWq7whyvujtyDQiohuUBtwy7fcKN
zKJsPHf4aFGqG742PPnETiKynVoSUanGyT0E2LXhjs64d/CJ1aud58lpAGo5dFooLuNi7ektbF6u
IMQsTBr12NvUXVfJNuSmJW7GwoDli8koXnQVrxM3PWPNbF71vHV+5EaYvLX6ScGMs5k7SUo/83S+
3QtuNDVUclvnKlx6Iy5UgCLrgia7ho3voMx7ykvb/QDqivwya4dqGTXQ23DTKIYs6iuX5uZBPfSx
Zvuqvns6bj+aND2hCE+PHHtv/WxRDPTNPCNdrnlMa/mxdXtWp9N3bonzI8JhO5tcbq+bcx9hWOpW
FONoKZDNureDqrVUGjTMxhUrcvMYV1Ce7Nltz7o1qbhKN/qhEwn1ZEDgp67R9+6CzbpBdPCXfjbF
QE6ZtbyNHcPhKISzXBF5a6OzO7aE6Iyuz99R5motjEVxpMR2Er+Z8+PDYLM7CQ1pBG4K2DPPKON2
5KYW468ZVhoq5W5dn9PBiLWzV8exfmKnDtORa9dyD1Y85cupVjrzjWI7kjEFk47Zh3ctnWFWD8bG
JouqtMG8pgvuc1bmua9aTC4Vj532GS/WvSLL5lNDO4OTw1uBf6iErk7aXhResiy2RY+U0j7pSpjZ
z1Zl5ZQpuSNPWZlg3Dc2DtQIs9dxPjN5KRunx7O+2UTyR0hTcdmt5ZAa3866AkuimPPMAmBAeIcj
KX9ZSkvfqS1sNhEtAMhH814BY9WhZd5GKbp6cQcXcbQx1qqXcXayYw3ufxTWrg393VCy3Ap1nkPW
W20gKiU8WjQ3vFpeb87nHg+Z4hBhPbgcTIEerP/W+UNSGJSaf0iDgZBvR+YYjVNMQ+9cJw+JWztC
arlJknrn0bdJnqS4HY89mKWgKBtp7Fr3KDZlrnMdwOkCx231fxyILM/1iDe5V5Tq98ej2k4ii4LX
MrxLJpIPdzuqfFCMpReud41nN6MNBTmEAwXd/KON7NpbTzxuJ0B3Wa2XvfxrL5JWt3JsPrvwSi99
icq6MrdHpW7rk9qZFnahWPxClVTcQj9pSmzniN+by8783hkvxScqnlL2XRZvbseb1pZLPYVFU6H5
/lRpQhyTonJPgyPmj4+n9lfv+M0Jb5D9gllzO1N2hhN9G8s2ctltMWZBG2pN78f4H9eXlA9vBJna
iPZkJxy4R+wU8UxpyRT6s9q2rXmph3lWnjgRc94CVtTRiTFKf9DUiNP5CxovZXtW0mQMfb3s7exd
uxjtcHQTz/qv7Rqr8itr0GaMZPNiGHy7qRGhjjPPEF/bOTGJgiB6e0xFLvrjnKcVAk0zu8n0s6il
rZIurzL8IzPNcHxSs8qN/JYDRfFHze4uMwB1eEBWyDQumdlPgVb09vgx9OwwfE4FdLn32qg07Qct
atr22Hk1ehpTmZjGc6lbVYrLqNkXEOhys/hGf9u8nFuzDafDnC5T8YdwaM69tJEaRadU77vlqFq8
i3w3t6e/0Xcp04NqsCFOSVEgEFinNO6e3CKaXH90F6P5mHX6gM1za1vKE6rC4XBgn43RmXlVzdOS
IdfzUZSU7jpfm+fRO6uJ07XfYpEh2+3nvMYMJESapjeDVhmbvwTfa/iSDq1bfJ90IYpXJWnBgaM6
ysI/pgaHNEzlwykOX1wjKcVrOOnq/Mkzqm6Gk5Jo0fMytlrt18hT1RcIThb5L5mn/RHirFs9PV50
2/MDbBcsD942hUlymds1B/e0wymwyALSTeP72DTL19jAZMGo3eKsqHW5kwlu73JerxS48FykNoMG
6G28ctIWhJiGOqjG3HqncWMPxxB582+Az/HLSKX2A9Sr4Wc3adPOw3mbwVB84kmGfTi3FW0Vt6FD
w+zmQZHnv53rR5yOqj9aFXHeUykUbHfMrvQsMOd0+PPxFG8vUqBzhoviFkvHWPfVIRGRtPggpYHS
pCO2yPNo+rHb2OXOI2L7KSk8oOaKgj2FPCrAt+NrqsxUBZdaMGY9e3Co9Py/nH7hr2wOaEZtrln1
6fHQtqcjIRkRwwPZhLx+G9KIdQzeGiMLlGyp9LOO3Xp+KukYHt4jG7G4O4t1O5O8glCMlDppks67
unySCgzHVdFOKFC3PuXDrJ3D4q0t8WR70AAg0ciMkz94qy1RTmO00AwZXjPD7C811MlPlViGJxVJ
vFMGRUK8OVMgIB9MCorIQsEqvdTN1EwxjQmvdNXpFy/F3gKzqDd6NMph0W0JiYPL7Jcy1+23KkCo
SttO0sBjlwXGEtsHR4mcnU8k9+/tHebybpdKpXSZSXet2yhZHhUYCZtNUNLBOjzVZY4ILSIeCyY/
s+FUlxmhj/5l1Gg+uyxUl3aY89slQnzeCJIDQbVl7Xg5OAkJU2XUQYzJxanDFtOv9ajbWffbKCiH
0H0Mtsla5Kl5O8rC6oo6F/kYACyKj3VhDqc01veq5neiyEEwn9D9oFzJ//4b0pdH+gJqYI+BqZfz
C1rXoV8AzOx8sXtRELeXzysZZE1pDTNAfNvKp+AXvbMplOTnVNfLnj7I9qgAc+CsIGVkjSNXfjuY
EsoYHUHDFKRt+S4OFeeQ9VGKdQ5NNY8PpV/uj7drUFK7eZHzdIEdvEZzlsRsjNZI5wAX16WEiR/F
nxp7xlDbyRe9PA76uLivdRe16on8w2pep8zuNX+kVWX8OyoU8LNmXMrITy2huCcrdMb31hgp1r9e
jBnMzmK6MzOyx4icj7Zhfu/qVFOcPNLIeuaABEgikbn6NGm9CFyHbObx1GyvCPT/yC/ZGOxQChG3
HyEy1EEstNUFZLRD63f0DT+V8Tj8W1F+/UOxx7Y7P454b3BkPDzvkBDikli9gowwa8fMSpdgyMTw
QrticZjBF4/u4mg783hnIXu8ImVvPjI7MGhuBxe2mRKZfVYE6qxqT320xAcaXrOdKdxmEWQQnKEo
34OE8vS6jeIkqrEoNNMGohnEk56a9Vc6Jq2TAi7oe6hZHnMh5p1yyr2hQcGWkunIFW2erlIRPpq8
nqA1jfh1UhYHHYx0b+Pc+VgwMUC0EE7hMl9nKlE7iFRJyzJIauAEj0LGBS5SeRhVI3s156X+LhAC
KHyaxsZL2I4vk2qO3800yl9yfBrfUT1vT1EFzc02iz11i80cAFZKcWXJGaEZ75fI4m+nIdLKsz47
QguGogQksNzOVxVHf368XrdRJIQONRR2D5jleodQlaPBLMKIN57h7C5Jpp1cePc7S3WtVMnWA0In
DZX9SJKJulpFKW/eKtN7cc31YrZ9zyQz/YnEg+jeR4vVqB9KwZP2iZL0TEve4rj1JVfcxX1pojLS
D6FI0/6EE/sy+ZM9DsAny1zsCbttloNUVSLvZpUDOsL+vF3qtkaRULStuOqK3vhpYsCzQ9THV/RM
31l622mXbQZAbHD/wYrXYAksAh5g9HFfqaS0h8GJq4uRZt7xrR9XblkiyCBSzOZ2QDliw/iWN8N1
Mjs4Jp4eX0BPi7emc7LDWPJyYBoDF67NiVUz6zS49Op1UWztpRqy4qiKWdlZQpuj/FcUukHACXGn
XHOZG3ra4Mm3ROER44vU+iGM5alqMJ6xw2jPsHW7FACxWAjUJ2SRbg3TWWPK4zM3NLBuL0x8I6Md
xOqaCKQ7N749/kp3Y8laufSlwtZktTeqsKOFE7nLq1KmqIu3sXmoFO4NzwbwfRxqu+wYlrTUQbUM
Guv6QYFfXi4QYdCuYx/ZB02NwmOyNHtV4s2VwaeC+0sDMQokHOKrW3fJ8rHXFyYPT7nqOIpyBp8R
yufeoHWnNar6rNnJXhPY3aGB3KryJbh97U62G3dAh9p1mefubJRggnEm9iC6u1FIKeghgd/MPX+7
ozTRR11cmdo1NuziILqyeWeIaM/Y4n4UKDSIk8umjRUebvfTPDXwOfG16q1DmKbNs6J0ex1Wd6PQ
580pRAPFhl2ZWTESnbPLumsd9PtTzuWmV/aoIHcXA/1bsvWFJ/OajFjMWWkPPJyuuEgtB71IAlsN
/8gr44+0qj8MZfg2q05uGhbf/4+3hvFjNbXwx+ELpXX/vYywOhFeVB+tUuyxwTdVCxmJhxc1b5Ck
jTVPh3yyMGdFuxojZpyD7j4lUfnkxAiBGM3ypVmq76EIP+L38EYFiV9jZDbphAUfoKopv+xvqUGX
t1afJqwPhBDCiy6GGY6xVz7lYExvzWcZpKRXQa7heQEAfhsq61kWy8IiiYWnHzDKdv3KM0Ajx37v
HXNvPXLgQgTnGiEjWZ2DKoBzR7lWx9bTw5XQK5QXmy7qy+Mj8N5pawPFSRoc8N+ampRMprDmttGv
bei4J2x4fobQI45ulO0V2deGanwmGEEA29R1oZRQtLidO5o5ujoU1XItjSxGv3SCezTX+iGvnPIy
YmcRiCWePohBG8611odn8M76qeyjERjU2VNS2k4vJHHySPqbycZo0rr9NUVpzJa5mMt1sqL5UOYe
YttLabw5seEhCgdLcnao365NgKj9tBEyo/q1ZFqPUT98t6ZmT55gOxSORdYjojsUEDYqmJR8M1Bc
Y75GSq2ctWjAB83tzZ2Vssk4kC6Bi0G5WzaccznfTlgYxkKLvdi5Jo39fnatDwOaRn6MfBfl573F
shmSRbUFWWo6JOEEQcm4DeZNyIkOaWddkdQyj2NhYntTGHuSm/ei0FYpKYZUd/hGt1Eg/g6pNw3W
1Wqtxrf1wTubmdjrj74bBVSWvlXoCDA8bqO4bgsZhz6BK23uCU3DioHDfRR+fryR70SR2hTykkQW
gILZbZQa2oW50CR6jYxqOWIEr52GXpmOj6NsjgtKcvTCINMr+dqbFHqavb6blNRFIavrPzc5VaPE
yPp/0EURO1vnXii0nWjQ5PNIiubtgNwEQeeWH3ItxFD61aIPF8ekyJh4afvWKjSjgtAkHVDJiXj9
3oYCF81RkiqoNCpZfMR/Fe0RFX3yrlj2aGF3PhOGR7IrlPo6y24VKqmqvlA6ipqRiuGrCDXxQXP7
+a23vhwQ3UOA5Dx0qNTeDqiNwfsSI2FAnvlXgi30syE8ZAfc6a3ooRRugJmEhRy5JgIHt4HKHh2X
JCqiwEBt6OTW+j8VonQ7Lyoa8fhrbiA9XgIg8bzdwPO2HVhqSS6l28K9jm07V8dad6PXBp+66SCo
lZnQnPXKCbhMm/wYz9kYfU3manI/OnhE6i8RpYTxW56oWXmaywZxNZv0sT5QZNSvdZsN4TdtHOvF
j42eAmilKYPl6+lgG8+1pbitj1EArSp+b3cThsloDpcXjE+z7lh485z7latGylHHI2c6ZDYZ8Tns
8872NT0dzVOlTqNxLryxb86e1o3FJcIdcXoRg2s3F88Ji3OCnJgz+9RPJv3TXFTL+CdkNwqsdjO5
L1EWm80TIqxe/Dx6WfVfzh78SQJraOdlTN3ovVfGZnKWAvOi9ydzUZPjWMNn+TRN5O0fw8yM48s8
ai0YjZLM7Xt9dC3sDkBlsYnVynzyjS70vleFYMGToHoqLf84QPhJVRaf7RgC6GGqTT3zK8SCy/dc
5VN7bsx0+aTmnfNXpo15xa/N6/g4LYr53TUBD07uXC76Z3swrP4pwRBXP9D6peg+6hAN4sZOWNv6
yYbBUP/bFSL7CFNE05ABIfU6l72FVW7R4qAVpBo6Zy9zW4/jZeqwWzpnKW3hTyGvQwQgEEYbPo6J
NvylgPLCleEutPKDFyuh+RP4MVIP9jLl838YtTn6IcWKpD+UU1F3h9xOQ+fTQorlnZvBrIdDWQzL
cLG00kqfetuZaMcvqnlUPnAl0s9otmb0WjFFyQ/PGcPspIKaxefGzYw/Y6s0jQPNfXl98sascD6q
2ZzT7T2E8adoVLz8UNtdrSC7pDbNcXDSUWVhiEE/jlMc4yVK77b5LsuGTHspxnBOeCjOXvra06U8
P5ltmS0+H0OhDN85jXsoaPCfDxT70/i/ZY569+BFbfFPGHXlJzvCdcy3yLW6Qx2N6ScxG5P6R74I
48OsTjnOx6w0zUOPzFbTw1xaSnXETrVanvteLfqj3QGQfLQWM0+PfWwqSaCZuZJeUt6W0QWWiB2f
FqVy9dMc9wJWhvwM35pa6/QzAIFuHdQ0HevzVKW1eoEjIvSDljlx41Pw9qYL9aF09uMkX74j4mcP
0vKD/eSbTWjmxwSdme+DhlvRsYMTUfs07U/60TUazTrWWMJbp7bvVPunpjWFeoiNVs/gZ3j6a2Oo
if2qqVVXZT4dWd2fGftWO9hWFumwx3KtP1edqf7z+GbcHuwcLzDFKC3TPbfBJ0UTJYCrGpX0sfyE
22v8RUF589Mbg3CLA6JrAEwOZac1JYb6skiGbCmDQaWU3HYorTu6Mh4eR9ncvDaIklTFp1UZruga
sNBGdRxzpWqDCAjr3Ht18mQliv617ZH0fRxqM2syWcHCAhITaTLvx9v7A+cRK9a7rg2suref4mEs
DsagGcc3RqFYR/GTnkaebpJDeRuFtv+QcsDQB5k3uNaxGEf1nTV50xttv+kgohMalJqPBK0CyPQ2
jt4Z01zT54VIJK2MdRYPhQ9BMf1CHcE8TbBxzpEtymhnePLhdHs7Uu9CfAe6oLTyWXdb5Ek8hf1I
Zt44Q/jsOD9SbcRBLOpogM1KKvJxb/t6K5Q39+jAD6QVm+I1QsVo8azGG6lIJi21bV/LWpsuprRM
Q3fo8+OPtx0dWRkP018pugVL8HZSW2MxCqnYdTXcUDnbimm8S6nFHa3aNc95pr/LE4RbvG403pzb
kA/yNER1kgSBPOc2sCEabhaj965jw/xFMK7edRii7eSe22cVlHNeOrx2eFdtnP54gzTNaCvetRVh
+tHLnPSsmbXyrY8pW6MRsHx5PJ2beHLHyXovmgdkU+uqctlTAsYMvg0aMIEXujtaum958dOGccYE
4N/H0bb7GwIfeD6nCG9TXj+3c9goXqjmYyoCrxpntPnsylcjtTk9jrKtp0ikE71ZOm+l+MmaoUtD
pSMijq1gVopy9DWlxECrqSMazcNU04WfuYYbn7qsEMW/mjdLHddMCaHUZWPVvS/zrJrOeUPj+IfM
yS3h4+ge7lXxtscqPxIYnZtRUq3WPZpazV8ch94YcPqqZC1tekxJhf1YTHu+sXdC8cCjukT2z9yv
y65RxIqNJ1UEhTUPR3Tpsi+oZhrv6koRO7XJu6FAmGEtUjGk1f/2CytxM3tjbIqgTaLJOXDQAelY
USTIFdW2sc87n1qeKTeHHSCKLM5JoxgeH6b8Pb+BfXOd96o+O2PQ8xWLgNZNBXusJbdQhHSxdjt0
gv/tubRaR/crY1CbL66JZy/sxjp1kP/WkugJR3QqJqMWJ3tYzOalws+DtM09wDKUdrO3P88dlb6H
lz8EjqIlB2NMyVspo71PdI+Sk9XQnjkpexWGO7sMQJIuIFrOAdZ0+aN+m5PYQOVjpvAacEGI2Mfx
xnoNmZOdud9+armXWVGyjXH7Ip9zdDezYpkCXVASPhhKtQTYsHrJUcyLGe2kBnei/d+uF0fSjTdw
4VwkiwZ2tgQ0SM5PSSIgsYZJ8p5eoB+P19T2m8lOSWBW+VpGlGp1w3gVxrbFHE4Bp5XyEa3GyHoG
M9ePZeEaxRk5mGY+5NnYxoc3B6bYDorM0fVLz/b2u+VOBOUEpmoA/FAfgdQVP9aU8ShUrwq0psmf
RpnPPw66vQCgmZF0AZbL29tZHcnOgih3NURzUOaz9ykZluhdqVgecn3J8L4rMhTlHwe88yEBJ3mg
c0Tg87pWT9VM0fEyLAnI5H+InBRNEzTBv4Rhn1weh9puBC5scEo+JFi/t65T2mWoGYtTzEGnuvE7
Pc1QISySPaeEezNIRkC/MGqmW6itMo1I43U2B2YYz18dK+mOkWblF1Wk4VGgkL1DarszgdhHoiGm
sxNYqatEpF/sDhmJUg203LPxZK0FNzVmdmk77Rnn3JlAQiFzI/XUJWXwdkVixTNUSdeogRGN4QlJ
c/PJNNI3I6IAOew2oEpqhpyVqwEZRZ7HJYLXgTX25nM2evMHsJw9nYc7Y0HjD7yVgxhm0Lq6O5Zd
R3m61YLOgS2R5f1EZ+lUHB8vuV9OaLcXEiMA3UUAloOf4uHtlI1OEimuE6rBQM3QOIa1AXmuAnhB
RLCa1B/K5EJp72Edf5zbuPHOUP+7KAI1qhXvaW5VPTvooTd9nZ1pXv7WxzJ3TqXqCOuAPejoBq1e
qvlBtaEYvmRh2/7jhIndv1RNMrhfeIvWKtpiCZVKw4rj9DzHg/JGe3ieZ1QvpE0zbDqmc82c6FFn
y4ey0QKzSJwr+Ry6/lmdSFaipn17PKF3dpdsdmQL8y4E1VstjqktOERSVQvySqVvW7Ngxfr01hmv
AMVtd2rzVLd3kvDtUuFOpLAMGiY96NZVUrdHvmyaSnxjlEy/6G4Cj2kxu52lIn/57UoBzaaNmmmU
7br6amSZrg1lhkhD4NnV8CO3uuHMwjU+lQu41jy19jcTX+9nbVbNHe779gThZQqRlIc2OhScI7dr
VIQGlKGYNYqIRv0+b2ftq8hg+I8zIObjz3dnKglFHRiMgvanNZ2RC6dXuopQoZGPHwyWykuiC+f5
cZTtlU1GADJBRykHCDpgtwNyejSrsYE3AoDf9lhao3UuptL9MOlt9DlL7PxfD+/48+Og26GhyI2q
GhxWOj+h/t4GRWk5b6tSNwKqMN7BbrPkq+vF1psTasmE4ishCU8Zfe2QNtepOVdYRwWYOibvceZl
q7uj/cFunD3u73ZZALtAOuWQJKnmz7cDKibHqxWKoIGnxj/axeufVVHP5zHu9up5d05J1OggTFOf
Qq6QA/M2VGwDMJuNYQXQ0zMFT2Ma/NJTliL89KyZ+D0eE3Os6T7CVEl7seNl6Y6N3VSB6jVue9KT
qZ6/JcnkoVQ6mLLCNZlq+hQ5Q/LazFk0H+dWaf7F8zlKPjrwRKInHYmN4mSXahLTouRi+KyJIvF8
OCtNSPtT3s17qY6csNsdzganDw+NONYAD+zbUaLPXoajWxlB2yX/VX1jHBxTPNchDUB60v09D/Hz
nLV4mik7KeydpSm7eAARSEkkIew2sJ13ywjqrQeGV9nvF1NR/s6tVtvZAL94eKvxUWnnEkCThThr
uG5AkaVd3NYKaIlyD+D/1jV3bXGM0r7/qDldF6io+F5mS1SHaR7rV2wHkmNl93s+cduVK22LudNJ
KilHavJ8+O3FwyNOJMgQuIGD7YQPWqkc2qmpQO+X7PTWXS87/+Rm5AKUalu3oXq7ioqQWlpgKm5y
MjC3oCpCaeRxlDsDglLMmxHoEMOONfd2XrK6VtzcIiUCAy+sJLoM+oIjdszaeRxqew05sopP4ioR
0U09GnG3zBN1ZwVa5CjHORL9F1vLhkPUuiAfmhvTEThpc3qcjLze6f/arlNiA5JzcLNagaJuJ3PM
1TpRdWKnSeIdl8TIeezoyfHxCO9OJn4GNN4CiaNVfRvFGXIca7rBCpKlFpcI0973MQ+xM2b0e2+B
7Y5nQI4kgkurBphjt6GaVpmwVFWtYIaSiXYod8QnLym6bzHL9pgZRvFv3qbizxCMM/KjyPb2FEzv
DVYa9LJqKDts7gszMeOBtWMFNZ0OnyclHj6gtRh9swtrD6u8s/+5chHrY4HCxN54lVStiVRFqNsB
gj6D8xQug+L4WWN7dEc6aeocKi8ev1Zd0hYkr1M+XFSvS5oPdqvhONVAyCp3Xnz35p+EmVuMFzx5
6mpBmdnsoADa2oEZdTPYYl5Qdp3/qLvmZFa25Xeh9qPzorNW5W8W+oUrT98ktBENGApm/u2nX7A8
GaVDTUDq7B6GRA1hpEftJWl7sTPKe99Y6q5whzL9dAHchuoonAAPx04wlJPuw2myA6W30SjJQvPT
472zpWkxLIRrWFBkIKA9q1j9iCd7E40O66kflCOtb+PPNG9QaSyUYvk4at08+84i8mAes2Q60mUb
Zue+6sWnLi3s6WJkeryHlMigtxePfNKTeIEiACGueVRDGfVdU8VuMKqtea2GYvgwwSb74/HY70Th
jYOAI3qo0iJq9UXtJKrpIRFe4IxignNSdtX3wbLnnQP4zteUfQw0QvHK5mOtaEd2FTtiUQqXG6XI
oB3N86fR0sazFtvmzohkwrGaN45BOWXkyAgpr+5JJzUXRwyqG+RuP3wZrDh8B72O8q2Tq75qhuLr
m2cQIRvowLSPUO00VydvqVSNDqblBrYT5n7d53T2uv2eIfq9CfxVwJAym9zLqwkUQ2dEnpt5QVaU
4hS6Qhy0yikQ5FX37K3uLIlfHWuQgqS02Fpz1bIiJ3Ka3Au6qZmPY1/XBxTv9mQG7kWRbgvw+Jg1
tLBu93fcttMkQH8Cq8f7pEdc75gC8zy9+eNQaULuWnJkqUOszspJi0uqNVn0yq1oXcpqFL5qhHvN
LXfGApmKVcB64/xYp2Y2esLIbCAJVY9GfhCJkz1nnJB7mNgmi2Gf/hL5pWxMcrY2SHXTUXMKLHVf
zcIVy3Hm0Fq+aFlXgov1k+I+C+7a8pii2aQfmk5Xad61e5jd+eSa3UdUzPXpE6aZkC8ABtr8QHKO
+7aUmVBS3+KY+ytREV3xGzxsvSN2Tx5/zkSpPOUhYNUH1x0rCB2qU1JXSSyr+NIiZPLac7YkGO7a
vep7YkSGC3WFOf9R4djZfqgcJBV8LYryT6XIxPzHWKKRn/m6nZrmgSEY3bu6DeEEGZGSoLCAn6fn
Z7qV/jNm+It+SlKrr55avdKtk4my0fhuQtPK8VUNpPivsVWTBc0qbbbfKWaiOUHi5VXznGCkENKG
MqIsVeqzR9F06ZbZxw1jqH0FidKsPUbwBc0fWo8Xz883LjwHavEvgJ1Db6uvNZACoBYyu4EgATja
RhEd+wIZ+cdRNmedjEJjDx1yMkFZp2Kdomg6LVFu4FYifbWxK/KLITLf5cY0ncIx7/58HG+z0KXm
vkXtG2CFfp/1Me6ZjVfxX7UgFUl1bnQka+PWtN48KtlvSJIJ7gC0ba+OBoumDRXhCT1oI6c9Vk5a
n+lIU95Z9aQ8W3qz13W8nUXekLK7GXa0xqUr993vL6tUVYTddkaA/5L5iv+dF/sxXO2vUWgoka8K
DJ0fz6Mcwc0dBRwGaVnKFkgi7hqcmjuvrzNjIIVri8I5Wk7d/DTHOa4vdsnxe2ksZbLOmC5M9g7U
8kvubxWathwYrfCaJbS+uq5gE0pPOs8Lim4S87WevPyfzCmzP1tnzKKzk+niO3ZDVPLybIomFB49
1FWEF4qfdV90yrOXYx3lG3aueEfWpAtv0KD6/CW23U6/8GBsl2OSmA5NlM3U138ZThEhJCfS2TrU
WSuSUwXa0x5FYlX9Zy+07f9CfXC+0VxqDP+HujNrjltJsvRfaat33MYaAMa6+gHIlRSpJLVevcAo
icIS2AP7r58PrFtVyqSGbM3TTJms7MooZiQQm/vxc44H6YxDYaDDRHwYFKXb3csv/lnsTKVS4CmD
YH/Nxi6NkOO8o3q74AbQ1tl438q4v8380eHUEZr2VSz6h9IbNjO2+t/aalB/vjz6s0t8he6I5kB6
oHgT050vtDaByoWngv9Wy2S6H7vWaKkYm7EM507KVwDQZ7eFRwwEYrcaw68a6IuJjkarK1Wr/Ld+
DIlxJF0K0K1+EVNhB6XW7MvSvIs9jv+Xn/HZEUFOiNIaVg68FSRg62b7aTMNVosEBWDqrWkW3a5T
qMyKGLnI744CEALzASSUtF48e5OtW+iOTLPTmFb951Gr8gAfY/Pjy6M8ny9GQS1hQLTgSS6BXadZ
aOgly+ykBk3u3cLQ35TTIneAW69lVs/OIFJ2BgIkACwASLs8g/xRFRisAbnkPn0kxPTnJGM3jBDj
d/2QvHL+PH8w9K0rrMUNZWK3cDFanJRTFdd1fGrHoQ7BDqgx57V1axT9bzcjBPiAmQ00zkOBJ5nn
66GYJvzx6F5xyqaK8k7TFrshxw/m5Zl6vup4CuwTgSXAIckXz0fRgOkqs2y4A9soD4k4kmOVxf7+
5VF+8drWXInLiQo2QPV6uvy0tpvErVw5JpLXJq14U1d+/cVbEPIGmSoTffPyaM8uCcol3LE8kYs7
MLWM89GcKB1FMXKv6068BE6Bp5rfaN/aerjWsqHawyV9zXHxFw/IHQjfHMeZ9e69GLLnRBKL7OQJ
gnt9jJyOotfcaTm7q4uGV07DX8yZv9ZNuOhXDeITA/6nt5m4U2zrcY1dVKXiGx9b6veZXVTbl9/i
r0ah7Gpyv6+GT5dvcTBnwKjcK06YxGKqpTp/O/jza3P1q1HWwiuOlWwr0OjzuUrizCixLChOZu9F
O5Qp4iFOnOzL7z4LNlI2BKnVghwQ+GIUoWiHYY1RcRLRJGklQvc02WFN+fIozy8ORnGYFGRiGFle
7tjF1RezUmV5qnJr2Rfoubb+LJcdXlLd0dbMKWhwDr/umkK8RoB5vuSt1YmAA4lcZJVynL/GaDRq
mNNJcaoMdxjvzbYQ2S2qGHM6tSSR5fvZrPuvoo6c7Lct3p96MVj4p1AvBNtav9pPq1HVuTKyUVWn
PBGjF1a1Tws62uv+/hajbk45iKCIGcSb6HycPJ0jd/Hi6hQNOLWgEyhCp8D2zM+F+9uH4mq2wP3F
zYVj62WUaWVFBfe8q05lvfQ7cBFxqrKueiWifI6Qrp4OiKMwuSF6gWFz/kSpyqxe0/LqNGRyPAhp
y13iatGeLCzdmmMtNkUBFxhk3AsnWk5tB2+0b0vOvFeO5+d3KHp9tjoV7bV2cbl62Ns5CKVbnWqa
7OzHphRBMSbl1tLaaGNIKmgvb5Tnm57xUOsDGAK6P+O/V83sNE6c1aeoSjNEWs1MN+HytZD1V09F
OsuFvZqBPCvBlmZuc3z19QldTxwulp+FpR+hJjWjelssujq8/FS/2IMIBCFzk6BAb7zMhkhalnZu
3frEVrFCridrm1LY3vk5/EZvAVSAHBw/vDzoL14l8cGKdq6KJ/C78zXEuR3hr7j6EkWmH0b4YDqh
SQTrvTJlv3iZgFqA1+i3aM50ybQw4GpPzqw3p6or9R+pKKv7Qoryo6K339as099mpSISQ6jFXQqX
CU+8i7jEM9uRE9urT7BzravVTXtnTrYIM8v+/PIbXM+Ns7yOkThXQCI5vohYL8L9tm2gfMY8GQCM
tVVx3gwhZmForBpTYmGS5oX+Qcxotv0h6Y5tVlevfINfLBxwZKRqsNA4QS8RPdWbzbAsmTpxxlXW
lvO6NbeWMfbFlV8ZdXPE1UC7LyvdqV7JBp6Uy+cPD2uG2iiXxxoCXpqnJ0maQQfqnVPe0ELD5YJy
avxT8T2o4yusP5v06Ndwot4keJu3P2p3Wty9PhaZele6C+K5QFZiET8MoarmWpssf953k9moVZmk
l8eXp+pyEaLHYCkwRyu1Yk3Rzhd7P8K0HhYjPw1uqTbDIq9iLTqVdvyJsvHvZkrrYHBvQInWbPCZ
xappVL3hLll5Sipl0Ow1H2i/qv9u+sIouDZzSK0sJnKli0dSeW12Rdm1JxoXitBxNH/PUvvg+HUV
QpLoXrlzLhf7OhxkPVJ4MgvKc+sb/umyrm1Im543q1Naa+6+s7ljcn8wtujChnD0pnyv5tHbtq2I
Q3NukldOkcvTiuFR5REkER5xj1/63eRdrToCr+5kabSdsXIj3mkCgd3Ly+T5KOzjJ5MHTkWO5Iuz
Qyicf60l7k8Y1Hg3DZK34jAVzfhahPxUEfl595io3A3AEOwQgMrFZZwgVK6Vft+PJ4AhGuiYVjZ5
e+Uv+hVWs0u5y70l+9N2tMa4S1q8JpYNyiWcYyEFdNgkeXqvGhAME3VvXsfp+2yw9GWPOi+bQm8Y
cZeZB4xmEIr6WRb0UnjLPo4K8VW6evE+jcAmgqJNMpose7H/ecYGFlWDrn2whBLZbwZFPCywAXkv
XK215eBFIcWSCBanppxOla99MQc72SdVJl7Z4c/UGesoHqcg7gEMxTY/X6BWE5tekdYzmOxgGNt2
cjo7aOC7zZtFKzF88qcJPEybOh+j3niKy1Nusfv3mRN7akeL6wwvlhYYMZiwtdE21Jis8TdTo7Xt
AiuZbUtNFxTlIturG28E7lvq0+B7BNuF4d5qRU/N/mkd/+e36X/FjxVZADz7Uv33f/H3b1U9I3pI
uou//vfb+rF817WPj93NQ/1f66/+65+e/+J/36Qga6r60V3+q7Nf4vP/Gn/z0D2c/WVbdmk33/WP
7Xz/qPq8exqAb7r+y//pD//j8elT3s/149//9q3qObr4tBjt79/++tHx+9//BmsYFGVtRkflB/Sd
OsdPW3wd769/fPtQ8Dlhntb1Y9tV5X8cVf5Qfn/1sx4fVPf3v2mwZP6AukJ/PVbVysXjeB0f//Wj
tdQJmAi3BZUkK62skCX+/W+G/seaY8AWohyyenMREqiq/+tHq3gN5g22Lt7KTvnbP9/S2Xz+e37/
o8S3uUrLTvHBT41p/32CPHsNl8mTHyvISb2dHfviOrGzwDUeC4SANpIkLSkDY76V7sYcKVmF8/Kh
iXd6ufXx13a2XhI6EV56AVpg2w07xOPy4H6TIrD1oy/um4Zk93bx93UU2PnBXT55/ZvM/Q7eE5az
EaTdt8a+M+w3UfweJWASb0DNDBkazkOavPPkrdbfuvVVY14rsh/vjZ2dBm51/v9ai66XlCLn3vPK
MI+uDaMNzZQmb1Xgzku4dLeuvY9REOryq1seouh+9D866dtKe5RtSdvL25Z6ksKppsS9Jb8pspM9
HIWxG6Jrp4KF935yAmmFZrPRsoOJG9X4YA5N0FZJYEQqzPr7Yn6XWO/pzqjJTwbiX3l0k5tIHYru
KOZrXGBaPmfcifqQ5fQQeSOMCFHPR1ybYVBD7q7k22nei3RnO28TH1vxbYZirz5MyZU13szDaabF
eLRJkqsFpXi1y1UZ6MPOyk6YldOW1x0O7fJ5A3NQm67WP9VusT8l010v39ejHmjZdVHclM5ta79r
1Lsov8mSg+aEmdwm3jYtg7IJ6CffZZieX7Xawa0DU97Uxs6s903yj/rnb50j76uCP/8fHA0rwf8/
/7mnnp0E+8eqjVNypH8cM+tZsv7CP7a7Lf4AmSWsQS9AKAvO+M/dbut/kGAjekVMhykTcd2/Nrtt
/UGTAkzdQBbovPbEtP5rs9vGH1x0lHoA2nBl4wz5nc3OVznLNMBl4KIAzsA8Iuhe8dbzuw2DJt8d
LMz5F69r5D6fM5bU6NbiY+oovPMTyncqbOLBEjtht9MHc8i9B77xdIy8KjODYRFJEsikR/xjisXs
r2AIrgsXL6bPTtSnedB1hS9D/PolVftYjm3gLMPwdjJd1UApM+syKGLlfaHobPXsQX12dovfRDel
56suaMcuwdvCrbQqLKRbW4FEPf6m6wwrCjwDWX7sGgO+4UOUHdJB9990IsdMyGyqB9vJmh9VXY7w
ERL9YVlmtLZt6sk/Kx9vZ86GfCwDN0/02zSV059dM7gf/LIY030SJRnW+FkC0ijmOE2DaLRdBVmz
WLjI40I9CNkY35OyMOxAW9Lik9kx1YE+x9YYRN1SlPAQh5Wrm1APCIyulZ+dRCzXFMXpaK2ZRrNP
jfytabdeE/aj317RyBFrwkKVGhpsZ6wCv8qy70kmtTkgD56vWlFjbqEPnSu2yTgrbCLw9DZI7bsx
D2naNgwbx4K0FnRRaaUBpE+TLri5ZUXbqOzrcidKq76p6jQeglrrzS8YxxtZUIm8veOCjLWtpfTq
c9YtKt7o0s4dcs4OFYe0hBbmsUe/kYZyYxtMNrrmrUanuE9W5fhf82mQeoCdesw5VYzGw6Ctp3Cc
FF60kcnYXQ1J64kD9WBOI6vOimRt4NT1dGWzGy9wce84CUVpJShHyLcHD2NxFcQuUd5OG0vzMEzV
aG6EPuZgesbifUAsmxahFmVuTGc+mYFpdAa2E6Vbptq+n3wIoqjS3OaKXhQzAzm6pCBTVk0RAvir
PhyivjYPXZM3u8lGSReQ+nvDFqOoTrJQWpzo8esx33lj596XU5ccSwa+R9OXeAHtxPCvEBZrLI7T
WYUwiIcPE/0rh9B1s5k59/tCXNFVKOvx7XDth5xWe5goUfW4brweBe8sPLrEmV6k8oCoDhYQxQEr
DZNF827cpRJ0Fx5dD3eVOjKMIMo14QUSb+XlkGG6Hgd22jrOofLW9GgurdKjlZFM0u1MQ/MvZTf5
f9aaqTWh3XlQCD1l4+wS+fPAf+fjvMMw1oc73/FJTd9jiDXX7Q08cIO+0Eamoz8bcCIfs4pta4lp
NAOMLN1k62vT/ENORvonZLAmDdyh66wgy1pnPibCT2mVqHNCBIvetD+M2MutMKs0W24MRxrxhgoP
T5OjwVw5NpHzyS2qUoaWPZFVdHATeJm23X5UNAv6kQ+jhskGfPRgbOvoERYTQmx24EhPJXPJNnm9
wlu9qgojlG3WFIGEEtMHMHmSTxCtzDEcrUYYoTslehx2XQLlStKsgj6jeZbjlLTABQ9zWJ56OBtl
tQRyXTwhLirKvaKFR2MGNi4iSWjJYYIZho82FqK+tpw8iOIp0lgaSG10ryt02ofUfRu4nlZGmzJR
rn4UyhuzfYdkOgrr3LPdXUXDgXE3azFHk8gWYR1mX0LAreaO49CK7Tbftktb2rj81EUdLvWotbtk
ydxhFzVTTiOPQdqfKweoKMQXCSlHV/nfEa70n4mGbW0z6qka9pge4RpCINm996cZG5wsH6Q49HVn
gqXOvaIHgZa54474K645eXQr+8bXmfpjKjBp3elC2V8m3+7HgAfv7wHR42Rb1NowHloaC1j7OF+M
7t7GVLkNNG12xMkrBjvaOt2S4sZDFV3uxlGN9cYtVP5dywThkouQDLZlsaFweednFnRFt+lR6iUQ
4WQwSJzzoAQGTqQ7YbukzCs4DPPnwOeI14qBcIp9OlX2m6Uqb7LRJCUroqPD3Htpee1V8wkf8a0f
g5mlBpr6or+VsbWBQ3Vf1MNbu9G/qTq9o/I8BEgEr2Az7K0+STcR/aISUXSHgabRlldeC/RvflZk
gYWaV5FpkeTV16p1PmPN931W5buJyBD5x24wzAcjPg1dc1NgnQMB4mCp5Ki67FjH/nYmjF70MjTi
/O2UztuiST63g6dtOqdpDm47vu9RgNL4Jp0OcDLWLqD3Q6FxtpF255F3UyYWfoONs9UBBN3+G2lp
GQ4Drqw+o+V6vM/aEZw88q5o7faJdlvJjv45A/sy39DQcactIqDcaW9wdd0oa76CYS6vbGVpV8DS
72NpF4GDcKymX9BhlAezKtiqc3tEoUJTndI7tHEBhjDcK6M/DsK/8o2awyeLQ3v6ugw6xkSjOx/5
/U9RG39Sma0CxEDvcple4Yt8jc/QGznMQ6B7OCjp+rwfmonYVOdj69i+g6rzzcHEe1sMifJDeKUg
gE6rPpZ6HJQQr1TbbTXb3CUDPI9puabEdJWXxvVoaEZYlPRLcOy3fTKyajhy8A85xpESdeB5zWey
gU2RycdK+NtGzw99Zh702fsImjgFYknacC48+XHRbeSK9Vtlplsjtaxg8YobDiMrgG+RYsifVdtk
GWWYlMZH6Nsl8r41ksm7b2ll3rdN4YU9uzHsaRvhavmuqZr3g5l95jwN0a0mR2rodwNUYEKjikMg
dbioG8C4HbHPu8atrtFOP5h58gljFI8U2zDeT2Wy650iDwCZ/KBIjD7QvOlGjXRqz/wk7J1quhsS
PrNmA22rvhlTtqNpXxd9+82ztSys3MG4GQ1jDrrps13nJataPDIcrifyNknb0t10gwNZ0ImI0Qrj
JjPsrZVEzd4j3tiYtfZ9wbmkrMftki/RFZSx+p1aYWlBZ2OMAa40ebKzMQlK6z7T60Dlfp8GlSlm
fDMG+8++HZY3i4w3shlDL28wtijnO9Med0WWbIzSJP3ymMOstE9FWe9b2nTHQ3yEM3JbLjLEOurY
5qXPm0+/LmlysxQYgEXcG1N8qwnn2M3i5HbYQXH64filI4G33plOOYfJOG5MEW8T2+23Sb3UGeEP
ggfpkRM2nbnBmw+dpiwOXa8HpiZv5jYGMRYn0yjuSzcKlCu3aB73se6fwFdCh2RRGobCBU8efLRS
SL32CLkSTwIjfkmkudNa9YEo43NKMwY/+VbW5Kz5XTqTyLYs5+odplZXImL6neGBKFCj8KT45fRA
64fx1McfaZMVuka7i9puhwWeVnVvZpFt+y6KbvCNvda7bKflRRF6cxT05uNoWGFe2sa2SWQTqGSq
Ay6Zeq8WcwnKtj8Y2LJk5UA/k3UolZZfIr862XWsG/sIhDKAGL2JQfd2A628nIFL2hfkmhEns7l8
k82cwvxylg0SHWwGW6IRfem+w+3cVQjgNtnSEyOX9sEXxe3oqOtyaumxmnOcqPQzJTyImguBbTWu
xFCneSC2Hg5+9TCZWt2EAm+tNBBdkXxxOyboGC+6+93KO3ypoiYhL+g6b7t2mlHYsHl6uatk386H
VhTyi6/T2zDMRE5D0LZCqZKqTk9oNinGMeyiXtsVEm+hQNV9emsPsHSQPaR2CUWnsL+1TlY8GHYx
D1s6OVKPgwMu2iDCWXEKI4cusWAgJe3phz43Do4YdMovk+BKpBefG9h1BPcVf44qQFNjXZHB9I+8
WzkcTRG56UYAjmYsSk/cZXFR/MjhwCxBpLf1fau1WOHrXkPxYgI//KjnLk2ItIn46q2I0u7kUujB
ACYf7Hc0hDGw7a19bMYSCGBmkM1T/Z2tpS8BXY5bTNkGd8HPuqS3HpAjD7ap3Q4ujcHVcDeOplKh
0XXz21yrh25bGC0gxNQV03jg6tG9zTzFfROMdsYXLEoipCu9FjbXomeukaWfm+Kqkqn2aVwq7ZbI
ZG6u5SzktlCz+91AIyyCuu5pfIbZ5vL19yHI/yOweAZGvghU/j8IQQLrvQQ03PdKneMMT7/wT1xR
eH/ADYTMS29ccuzVuuUfuKLh/8GlgMcWkCYEQkp6/0IaPOMPmgCBK8IRQvT55Hr9b6QB1shaGAFl
ALCksvVPCOR/ACs+sY3+jSqumCbGRlAlqV6tjcQuG/dGVpXoM+uJY1e3412PrFWEcZ+1/efJ7uoc
ICHDNn9XNfnSnnSd0tN95HlZdiD/8udTayCXllhcoussNiMOfcMhK8Bng3zuPDw1o1a/k5VffUzi
1MNSE8b7TCIpU2dbJSISd3biRNFOqwotqQOjBLi3ie8hj6udktSVCgz/aCGzbRqzvwehQLbvQ8g+
eWWrvvk6xPoTjgcZt95kcNuRJZMr0Lna3vsxBZ0wsnvns9FbncJ804/JBkboHAQpwInOiJA0kGkq
ErZVRyhR9mWmByJ1E7XD/Fveo9wxFV9hqPOdbg6GOOpGtuT2TqiZVwVDt+FmpMQQk8j+tIz+mqyf
Md+1NnA5N6sDKtVLJvqZ3rDRysHknbkZVPo4a4MZYrFiQmr/upBG+5q88YJksq6FlZFEnerpj33p
uxalSBptowNbpl8LYIo5xCaKERHb41fdLIgCli5tkuuqrOb82+Ir4/1Qj+rzPCqWwJyqaXzlDZzD
YHwjzlpotTi8QDbBx+yCq6RibcniuCT2VhmNcza2VpkbvL41vKAya1z2eF0mauvlviIOouJUbcvC
jV/7Gk9GDT/PBFqQJztnGCgwvtia53CcECXKqjwCOUjwYBWbKo0q860sJbpvmXT4bdqRFmFBSQVQ
Xk+xsB51I282xqSZIpCyNpcHKx6U/5El79nxHlAmaUr8w/p64WC2cAu1O2tM3o3RMkffnAEZGk6X
oEdO+VslT0xF2PFYXHGsoM4nm78ozumZl2BU6tRJkKZe9WWByY6cPbHw43x5+Z6X4NeB6HdDvQRj
Csog7tNy+6mAjEdoxOqIgNigIcKJaKQxu7dZVaxqkYJEizSiIJt6edTLTbPyyuCDoDFE8IS0mjLO
z2XrwhubuhQJuIlnYoeSIBDZWXR737SZ3x5eHuvZE8I5gXjCdkEpiw/9RQUyhhWQmzLHGysS+VRv
DDSK0aGby8G7mpuOtsZdP07Ta+6W5yQQXiyoNDp5hIRIN1c+z/kjwhLFPwrSN4FPDBNgMpQ8FVFG
2A5pSX00ZvptdYWowcb/BZ//D46jdVgc9sWKSdO1xbvYjItZjHMFU5xh9WVpKP+M2Op7Xo1y3ajs
by+Ptm6psy0HJuusuuMVg+e+u3hIt5MmTBeXnrGLJvtD29bunmai1l6Lcv+k8KDaFtCorhJe8CtL
CBHMs8HxnAboXxuQ0DDmcmKjSDZm2lisHxVNdRmH0gePvVct2Q4OCCi9/ECQcDh7DI9dmurKWFKr
NwYtLzssbOhXRylNdcJIwkpSkT65UzaUVIssJUK97HPzbTPRGY1rkoZN2YSma6lQwVZqqvYRE1zc
0TaA5EKMxgyQ30djM9/XnS6WwIyEJu6WaEiXH1ba1A79cZWQFOqGEV7pBwx8tOERmtISfxjtcSAv
zWYvkzf2mJr2bQr009yVPpraMDbjSmThmFuxey11d57NcDRGLyJTy6v5VsWVXWwnb2paPEaX1MSO
vTfK1PyUkfKI4ejbcWHXNApy/fxDQi+fNEimeDEmItvEbukVvEzL594zYX3Fg1Oij5B1LEjk3T5B
TVfn2Dhed7FuJbdALmW2Jyct7AOfEfvLDrF3Re9cegia2dccw9HojblicBuJgJOjQ+lC86rbxM28
rDiyct1p3NDMbPI33TJgAhvQ8lKTVdC7ZuRs88YsJutU0PRwtn+UlijH9tDURa7hJmGVGDhuS82G
gk4Ljmgmgo9n3KqPcVpo3qOv4an8wYSWDsAqHDSCwYTktv6qOTXehGlSNk2YWpNKuq1vjJp6JLJx
uw11ziR79P08L680KyImATDJGpM0oqxFE6R4yFYb/BancSvtLpMysEeF04WZeWX+yTYXUqNWGNV4
Zfai8DFvG7EmduK6G45JOWjaLdlZzO0DwyRR78jB5/JE7FL/KLLa8+9jOgjTlrOvHUN+BhaIE+50
0CcwCznN+g1RYWrezyWU9ethmlW1s3pzBsqXInWuPAyzU7FJ0UxNHwChp0OMubjc1SiM+F6GzN0w
rYtsdK4St2zfp3ph+NuqG0vS5lyLe7F89UotmogwmbIqgChe2XKPEtIquzeqMZEb7uuSiku9wd46
WebAix0DE+hOkbyrcrkehTdYWHQXMj+ONffKFOZul9Lu4MrDs9Vttm7m29l7hAVF/xFYf5kxb2wz
PTlOltISli4O4dNOmlaOrbvSkTO6QecAPlMcorcy/bTiQeCqi1RqARzHx7oag94uKSAG/dgJcm9U
1eOmtWYq8NY01Fq4wt2A+5MmdfPkiZk3S/qH8ukrbkFGemRyk3prR0anb4onx3hTOgSk+jhO2ZcJ
Mypv54BB9be1SS3szTJ7xnwjih7cGnxLGxr4p2PjHsZIH6Y3c+UayR46iRHfwE+M049unsayvxmy
ovbUdhwTLAtCFoc9HbHD6CLva96Csn0gUZWpGSxw9Cessd2xK4fAmyI/+aAGO00Pwlb12F/hkEX9
a5AuwoudN8HXQB6I0zioE87dbnVXgWjDk8mVxUkBwINz958zeWv3qdcKDEXSBZrFx8Lt9f4a2lE1
HbUWheiNFiUg0dNo29/mznHz1y7E8+OaDGqlGtFpAV0wEcczxmlUOomkBbO7a2YqKhQs1FEVVbOZ
3EYP6sl9zbfs+Xgw0vBnwCuU3AyzqPMLOIM5Z/TD7O9kNCa0uqzUoXL1KvAsDullsV4Ta57fhevz
mWtI/mSaTTh86UOrRWIYutHzdzV90ENW47SbkmGhdhSpN17vGUFVRN5GE1b1Sgx3kRM8DS0okpu+
yeFJWfriGu4r4orcXEjQ+kQlV5KjgrZEE1QOXU+aT7oY5mOOmw66w7Z1wjgrxmKXNZmSG1GVxiuc
RGrvF0EB7ZgwisMCCW8pmKjnL96IaXVCySb6kVDMvcp6wzw69OZ9Jes4n17iK5fPRpi/tvzFD/2y
JY2L0sRylqj50VZFbmBEopJ5U+XElfvGyntqtRH2/q8EHZepzhOnFisAXF9WY+pn+vYIsKgCDfrR
sMuGMAfTkvvW1LNpR44+DkeZyo6e7S1Nj+nFN3dHL6LlwOeXo67nj46SjCY8hD8r//LSEGNyRBN5
VrIGPgnVUGtfTwjAqXjkntXeNOSHcRFYjWU1rzz+5RKHaQoR03dX9j27+bK1iGnFs2k2tn2whhQ+
YpRMc7f3zN64Lzkdk32lsA8CLB1E2IHLv2bKfZ41rMtcpx0Q/4NDDrHj0u9FM2PR207q7mZIaIfc
Mpur2ByT26gkUHplef1iLIAdCGUrjgNTZA3vf8qLcrNbrIw0dUeM7b+JibSCyXHkCYv33zPx+Wv3
rstpdcWECb3up5+H6vVhnJ1Gw3stdpONN8EAiSuNurBudfUrYtjztORpsFW55/iAVqiLLh3VZzOF
0VLG8Z4GwN4xayX1ABuGOHKiKKRgB+0VDw/rlSPhF6NiP0xastqCmOQn548Ik5Pg17K1Xe7k3V1l
muNR0JV5Y066+Y7uptDU6LvSvjKHT1nyv9MTHhYlO36SqBwwZjZRXp4P60FlsJBRpPsKbru+L7Jh
JLA3Z0SyFCYEFSP45nFoLNRit3leF1WoZt0dA19vs99sVbd+G4QJPDzs4rUd2uXhEfdDFIMEyz2l
Wvo21PiT5h+HvhkCZ27S15jhz145fCkuAxjNkKKZ6XUv/7SqsjYxOrNXlJ+8dmh3qSwaat3GGNoz
XUk9ysnfe5F6r6lcz88mHhKhOwkopxJ3EbnZxbD20FRT0kRqP8pJf5dZ5nivl2qswr7vtcCGQv7a
iOdn8tOI2COBP3EBIj26xBJ0aWhWT/i3j0dja7b0Iyopyu9Ls6s/sag/m3ZW3hddPL2JCefuXj6K
L09EphHQi+0EJMfhdCmMpi+Onjci6vZzRdIpcwO4KK3U+9w2Byo5MARGrXY3UyanV7bUBbN6fW4T
WTl59yqKJQG/uGajuNTiZJiG/dDHyz71OvgYU+F/a5dhOs6pXYTL2MmQGnO6zYd+FaQJsZcw5DZu
6kE466E79ZFJJ5yX38mzo5NlhDMWU4kigKPm4uisaBgkso5+5lozDSGu5PVeU8sDvk2vnZzP3j4j
2Ws/RpS6MFouwQ4nbYq+wstkn6etGU6lqUMXUt1RZo72JwYH6g2OJCLQ3LhT299/SCyVVmh+lQlf
Ih+VHZetvaCOAVUjxnMGKE9WHj/4vNvvLw/1tGfOjjEkwWtLbqiQPjzly5m2abiErGc09rwBtaWA
Rrmra6s9FuXy2ORQQiqTApXpNfHt5M/GvlOZCD291d/Vyyx2S958sguzDmMSNThvRgHDQiaPpYaV
8Mvf9XxGiLbXdpI8Mk2J2fwA0eenTlcUDQN52cZJ6TN+lWt0pPqCJhL6YR9H8q1bu+q+oPqHBN6n
0PzKrFwOz9FKR20fEyWuU51j6Hx4ieJlyF1n2Y3U64/Y65R3TjM8SCMZ9iAIeaiS0b8qtbTbvfzc
56ctd8w6MKZpGONBSIWWcz6wA6lPCvhRO3xqyu+5Jsdik7itPoV43dQw+2wxfEwpF314edzz43Yd
d02oqFfhy4l64bI9rmHKCmuYWd/1qWfuAd0xrq8mc58nFTOtxvz4fzEec8zGJrkC9Tt/znrGT6eK
gNKdyFXX6HfHGzhJ9r5dsq+JMemvHK+/ejxzRcF93H24Oy+OEs2qYaL9b87OczduZF3XV0SAOfzt
qJZkW9Y4SP5DSLLEnMliuPrzlLzPOWp2owntwczCYAZrqiuw6gtvcCsV+CxiIfg6kLWBP7Po1mOd
bPe2v6SfcHZEyrXYjMG+5B47nmDRGl6kEb3veij5G1AJOoqtSb01fIEZ2GAuySrKE/n/v+1/G8i+
IVQJXBkvb/l7PjzTqamIZih1FtQEwRaEo7jv+ScbgZHEgtD1uaHAt+gMRigERvp4KPR5CZ91f9pN
fk47fBwRQilwytsm/uArn3oE/s2L2/HdK4Ka9JxK1Wp9MJpupO3ifrBuGyt0b+2qLlc51br7y2fy
dF48gPLTI67lIZw7eWa9bWOFZ0mJT8/ZeqGXrFTLr34mTeV8KnqWswILicgUiT4KSSexRuuBL42h
uO6wFSu3ltmZmzqIXQAyZPuqFYJtwqVv9/n5kVHLnWOLtLnWVGeHkPncVt25ReQgYeybxY/BRGDt
QFyULT1sp1cockBwuCWJBl7Y/PXWvS4RoYj0XeQoXfUNbT3Y3NBh3Bh7wboxqk0a6j5y+kZu+f9V
fd2m0cKETy9T2lKyz818UV6YV26sRFfGSXSQJyaloT0HhCRHlWVXUQhYY+Rib80pTj+/tTLT47JB
zcuDQ3v8dThTim1dz6CV7UTAVzTnEPDa3YwRbqoVpoKbrBs/Zz76fp7QNEFIDMkMYnVj9vWzuB2C
AoOxg+X2IHBL2mkjsFUrc5sFzbxzayoDJY4v/ZITuy6liYYOwLCxUw2CcT1PuwN5EzFimkx7oUjk
lFJam0+fXCmSih4Ciggk7bNXMQI/EFtTY/A6jeEGNWVwNdWUXDUShnl5KLlSx/coW6bSUID8wXsx
PzORQSFXsUdtF2WZvg4jxfiKO0N/i+VueJ/qoPouj3fm0uGEEvdJ2hv011lqmaHir/Qx4+kFwFht
aoc7M8z+Jih9XV0eSS7SfGZ8/ugL802iMD5fxKrsE9QCp13pRe2D2uXA9tQ0jxde9tNhqDxQtaOT
hnQjfMrj8+9NTQbYLNB2DTLeqAMWlJjWSA0avy9P5/R+oa4CooYgiSISBJ7jcVyw7wrIVm2npi5n
gotoN1EG/ovYCQJMvqi31LfELga2u/AknR4RCdWxLPx3CRD57I5HnlylTYt2gpZm9sour4w3l97A
rSL0R+qI9ubyPM+NRmWSBiXCvdjkzu6TnLwBWUZIcIORV2RcmJRtobXUayNNnesqGp0l94X5iLK6
jkkuWkmUByFizmIzX6n8IgumlvYYmFbhaa+d7lwPiMSsaEN/zihSFl/Be4AYIPuRsKi5OE6uZbjU
ql677RShHipiwr2SFQi/ZiAIlxTSz0wNsD26BtQekXs+UWIlVS3ClsHKTg/3OjSeDXZuFWS+YFir
ZfE5Ze//mRz3sgSEUWWeS+e66Dn7QpjtdtBa/KCCEpqtl/rWZuyyGCc1u/niT7V/0BvbeuDvlmQR
57eLXFz4bahBUbhC3W12VJuE0KmPlXaL1c+wpp6KtQv9XSlytKTdcjIUEIx/zu7cZhR2ZxfZ4Akf
/INRbvvGHh9FjI3vXVl1TXxtR2Vyd/mjODeYB82arj3CTSAjjj9BA8SaoUUmYVKZxze+iymzV9Ah
bb2mXPj+zgxFuVGWIiwOJ4IPx0MNuJ6YlW2W20lDaw0gbiCAyvsobAGfrfI/n54YDzUfH28Po83N
p5LO9gGC8e0FtNR3ZEnur6TypHku+P3LQ81fcooqvAaAZzgXJNtzMGDsQPWufAfoqd+21wgDAJHV
URXC1mkFJDpel+W0pIzwrs3/8RFiUAqXxL1U2Dgu87slcPXYp0XfbLWmGu8Ui2MCz6Nur6ae/q4P
lPvG0Tt/BwJO9deU6iBoKBqoX9EO+X+AqpsDbEnQ859eCxtwJYG4Cxeci2G2yV7S5ppDL1837XyH
JCE2y5VZjNsAfM6VndXRri5N7LI+OSz/OVSaCI/RPdIpZBwP28ZmYIAU6begJUawfoAKzRoSFZit
6aC2NUUHrV14n0/OsxxTwgzZCTIBdX67B4MyhEnRb80xTd4iPN13DfHCoSjV5rOHWQ4FgR69aNlA
nUcc+PYUoTVG/bZH62KVZpJ+JtLqkI9OshCWzqMODhNxG+VbxMZULiI56w/pbzQhe1zZdr9tTMX8
Gjt1uVZVv1/4ZM6tHVkbIZRMEYH3HY8SGmhy6J3Tbx2jEteDnlQ7GDJKumqUailbO/k85Yxkp4NP
E2CSxAt/nBF2552B++iw1Svd2HjWVK0qwDrfwzLyV1rSwwfouvyzl52E7kk0nZweaeKsahH5kAm1
uBu2OD0FG7Mt0muun3Gr6Vm1+/TZp4nDVcDZp7c7j2v0cmzzzqWU2+uj8dc11CFDxCn3AedH7Y/C
VIe9T1r6fHnUMzv4DoMEbybLayedx1ANa6OG1h9Z4s3oCu22A7tCcc0cF0pO50cCFQmjlJLI3A7M
zHLK2hYSI2akBleTrXCjeA28HvrnC9fIPBTm8Esm+v8banaNOL40qc/HfuuikI2WQ5KXKwETYm0n
RgsczA/vFBHEawWl4oWkYgaeI8KRYwNNBxlJrZ5jc3xM69iNnLKb+m3ber3kF/UHLwjCu9QZBkDF
WSKKVR411n2BAxfO8+7o3akCn0wVKd0bHor4MHp+uUmKrKETXNIBJ5VVl0yVztwP0nXk3TXGps0v
//2H+8EnefRMqoxbKBdvGq6VcMEcd+F6OIkuWQueU6AbADYBFsxCoMlOYVh7bHkjnOS65PbdubVv
3LoiNLbaMGoLpQZ5BRw9pnI8W8pwyuTgxGgRSFXJpSoYr4KM17R0tI3OjHYUn7SN63YNbL4hWDc9
gP+0HJZsU87cUAxP9kokJlUSZmvamRO64hFAtsoe0i9apQl139jw4ZyintyVW6Tdt9ZqLXPB/+fs
MpNYAp2Q7bI5YgOdr34QKkcuBZ+xIaN1bxrYPxs7S+EFJe5SM+DMGUe4FUVG+UwjCjNXghMNiMbJ
RmexhBLor0I0lF6pdFo/YEMM7UqktbkbweD+FXEvNiV6PgiUqGb1WoyYCazUEA+LlfDTdivUIcIY
iQrGJnAH9+mzlxuHgSSR0hP7ceIc1mBpQi1aQJ0SJKUldlDa1qq1QlvjImL4CzH46TbIOILeIYUg
BKPnOrB8bIZdAm/bGgnkVmAr0yP8DG4Zvw2ZraItXKjnxjPpUToyYKVTMfu6sL6eUjGhCyCCREAl
s0c//VmkUZevmi72AGSxT8XCoKe3OPU0meRTgDYAPMxe4dakpd6pcbeFppzsJ9prv9UAsLWvB3G8
vrx9p3cUMrdUFcgWmSZn7fiOAkE3uqOajtsw7JpXXZgGeGGn/315FE3+Z45vjeNhZuvYmH3d29E0
bmGZWpvGacMHrVbjitRG198qo3GUL5pRIIxDT6H7DTzU2OQAcNERaow9C01T/PJPOllkIh1UDuUy
Uw6nJHo8cTh4YNmIE3aI+ISbDNTTVYHR5Gok09xeHurkEEkBfdB1xPg8WgRXx0MFVQBTNamtHUbF
3R2YMnMbZJBk1bFCeWdMumHhgTwzoIasHdJl2HDieCXn/uHhCfsE/SiUG3eudBDDGNL6ZbhweqTp
45ewc5RhIRg4eRSI4Oio8T9U4TRW9nhAMre0zcdY3w2+WnzTo8C+V43EeAtMWCirDFwoRTmV9sl1
0HlqdtVI19fLi3wSj8jRpWIljSjZwJ2dMII9z0gToe+CPKwesUPtv6oUBx7Upi3GdTLEMMg7GK51
rFcLp/v0KLGWMEPfmXZ8Q7MI3Qn7zvTtUd/RUpGcJstrtrhJdocgG01v4TCdPIDM06LOiegXg1Lt
PF7q0nBSy5xKfQfrOt9EgI/vWdG3DKEaFKC6+CrttW5zeW3PTZCegZQf4tEFrHk8plWqZc9ThJxE
iYFHMipNjyda41gPReCr7sJTe+YwAQNFhPK9c3pSeEe2U7HMvjV2ZK/RxtTH4Waq3HJTaEb5n1H2
9U4NkvSLkGS/VNWL18uTPbkROShgUaFg0dMgapOL8eHjCeIJh9Yy1XaTnWTXfuf4h8nDh/nyKDN4
F8tIDMFhZRvpEwFom10Kqm6bWZ0LBG4G1f9d4eF7aCLTf2iyNLA3beeT4SVhk4bbdLKGcl2MuvhD
1dkxF37Jmfmi8ir1qLgIyRpmP8QCk9CU9MZ2WBVYvyrQZgeRNtVCrnx6JUmgEbcD1BWChfnDbdeD
2+ZkZru0jt5MHXLRSvXYWRDj2a3vgoy/vL5nZsXzifAWhUjC1flnYiR2IMhOzB3RwkuIsN7GUtyl
vo08CkevGhtHTIALDJcfwejs2msUXoypbcydOVrBuqiKckUK1lx5epssPFcn60eFAUYucwHiSEAo
r4UPpxJ7ZVI7eIq7qAerjXgW0CAbyYQ7rSm++3EiNpfX72RqjMeh9KAf8IzQJJqN5+hR60ytxvEM
/Z8quLgNsH+Ebs26Rn3r8mAndxqDOeidIYso+W7zVpviZGbRxLG2G/V8/A+mf/MzSydgycYUXpOd
0Ygvpmkh8jkzqKwdI/dIgIeS7+wizTqlhsnADAF3lrel8NQbu3CsPdervcUYckScBUrsp2ZK4Q2a
J0eS0hSbSNHjeFmbEkHUaVDtxzKK3uIeRIaKJzAOhZDxNs4g2l8pJe/PBc3/BkWZTeqYIqI1L7oK
bUxNNevsRzH06pWphtJJZpqGe1AC5sq1kuCT8cC/EanAcVL5LuhbHU/TC4ogFSiBP8KgnuptPtbT
DYUyB3UlR/O/gnwB3GfEFiF16TjFWoX18vXySs/igfefwFTB7dJQpZI+e5SpY7Vq2jBpFQv4PS7w
zTUxN+6+TiXlzRI8tiIjR/DAyheir/eT8+FaeB+aXIFiD6dLWtUez74zRuEmfuA+RtiT9V/QNFGN
+zA1rWnlJpbebYccqbCvjeYb69HuXGMryjHs13GvhV8La9DDA2wn5UrYfje91UGuo6WiYpsZ7ZrG
0YYXABRtF6/yNtTuJ+Tj3DUyj86tVMIuF16H2b3DXIiOTYMWP8+hTnf6eC4VSk+KU6QsY6l3q9jq
2hj+nZk2q85Lkq9a5y+xh2fP/78R+SaJWyXzZc4RhwsOn0mxrEe0v7o1jtDtw6C0465FZ+saNqx2
1RioB9FG41tt6/BzQKP34eH4kHaRX/K9zGIdtVBas099+xHdjW6vu0W7CUJv2AXhsORYNqO+IHhN
0VPePHggSUXIee0mLE2o2ENpP9p9nUarzuoGukkabN+C7k+7ES5GPq3aaV8cr8i9q5bPbav3Ru+t
EKktgv3lT2Z2I/77OTTtULqT4c/83EL+MEU6avZjRazxHR55RatrTHdOWGqryYnUvZPCuLw86Oyh
+TcoCw7DSpIj5i31wVUQRyhb+9GnyL23C7V/jpHQ09aNX5if6w38z1goZRA6w6lGL/foER1922jq
OLEftUKPf/UjWQmmgvGhKYp8d3lap9eP3FuZkQB9pas9u+grz8rRYGItU1u0QPKRh0TrAJ2ppDhE
VqCsg6nLdroVRAvn9/zAJpUx+q80JWZzDI1a6Kaw7Eelp/CLjn5+5XiZs4JmMqzKrtiKvn7yLS1b
uG9nkG55mAnYGVSaDoG/mveVLIEVnBlW6R+8GZzyh8hCT1sZbqD9NNROTVeFFbvWbswMgrIqMytn
w9lKNJiiZZ/dYAnZcuD7Usv2jTBi7D5aYSw8+Wc+OOl6jPwbVhwOAensXULpvKDmOxh/qI798f0U
+x10PiWqQd8Q/Y5IpCnm2mymEvfMAcTtgPtUXCL9cPl0nB56iqiwKYg7oAyj3318ENtIbbowFO4j
terwWmvFcNdUQnkae0vJFiZ9+lUD6pWAV048qIc5fYXUvATwE/mPSZ62N75m1AcfU6O1P6rKLwT8
khWanktf9emzQVBFbYW0m+4YQcDxBOMpcNLJFtGfWjcU7JUT77HzHeqSfmh2VCu74e/lFT03IDVB
2WKRYIs5yMLNCghIphr/EY01/tZ9vUGaWgfWgSTEQ9eqz5eHm3lVyNMOdJ6SvgksDVX/OY2tTGM6
EI4T/KkigDj/FVkCRF0DCqDeoCmLAFuJLLaS6n8b4ueb2sjCdjU6rbYvQ9ffCrtJYpi2UZfurL6N
xUOZN9PCkpzZeLI50jrcFajRziOgEdlHI/Ib99GvTbJni8ArHlpY8mXSv5hZ565Q6190ijtztCVs
jiSPFpRrzW0xFOBxk4G26SOaYtEhKxL9dvIG60FVYnotl3fh9K7jbBHbAYkiU6ELe3zKlJRWfmhM
8R/Vwbqnoha9z2rkVPPKCW7sUO3uR62DOZA0w8L1fjpL2fOV/lbAAeiCyLX/kI6Vbeg3fRemf6ap
gMCtxQlGmdI9bpVk5pJRxZnDxmiU1oErUTGgJ3A8mpLHTocETvKnkByLdd5WFARKM8+qO9hCebul
aWqNmyD1A22bQiRwnpDkHb6V6Db7K0v31Te1q13nZixFRak39dz4R9I2nNPLG3KyLLRmKNg6LqVV
sJrz9CaiQwXBtA2fQYh52broEFIgSh79rQve48flwU52X0Yq9B0knpn+19wFaEqy2upRQHzOdD+5
FXaS7t0ss/YKy7MShWL8rO3o1mjEEvD15K4BAQhaE/FssPYGLYfj7cB2Ed09pEWeYt6HJ6ydphsh
yuF7iW/NU2wnS8Td8+OBbiQOpzI1p6W1uUOlekj0J7/J8is99ZTfYsjTbd51SP0FmpouEGHODeix
ibQuyYlOeoo4oPdR5A/m06iW7tMkBvsuTxEEVVEN3BjCXEIAzNsDcF1s8n5ojsiwcMTnxo+TRoe8
s3QFXdO6Q/yor7AsVJGcO9S+h6irUYepeE5R97EUFCnKtriPGrtt/0OGGR8CeHsFV2ueAPRZyJ2J
x9nNo2xOMtRgb/CIgt87iWsaFVhQO2TiBSmhUEEEykNccVU2aRM5637IXcu/dVsKPoHiphNewFSn
0b9sSO6U2Aq9r2WgZ5RNIHRuBs3K+q9t2SFlkDsmrl9Ib/b5YYANB8wrH3L1mgxZs64mioHRVT1q
UpVdRQv2ARnDwVhHXWmkW5f6/otBrIDEUtkSnfdCi/L7JM0aO1wrpkIxfmuXRl1VK4jV8U8XFYvx
AW1r5xGQh0rn1IzMR/KTGJktUwTdNkYWPVw3GY7fYds60arMHfe3UiL4IWXOAkoGSHeEd5VeU6po
S4P/69pSSUaQOW8QWTkUgW1F906MI4Lf1v5whQxy9h9ooxD/iMk2o80YI8O8URBGuxn1Vv+BwFer
/RmzCUHNIkmy+JsQ8XBjO8EYQcW2zXRrAzrJfjbmoKoHpCEKt19NNIv6DVWb+NYrBxRvzcA1uhUK
5ijE0o5NIMhGpQd93RrD6rXJfJVsotLqYYNMfXGPvx3SY70WJemtK9s9bJ/n/7Scrsl3jVaMNnrc
ifl7dJF22URFmTR7fwyUWx89SG8d9bSaf9jVGKr9FpheCQ4QJU/HCa8KFJLd3QBF9mFSYtV8SUK6
s6C60Zrb4fppvJmRPxXIyheu1xUbux8jawnbenIt0h0HCCCDPanu//6YfHiaNC9Qo6xUxxeuiHYf
pn23i8w22MmsGpUXw9nAzq42atQnCynAycioDIILgGUPrBxJudmjWNjYCSCiaf61ezWrd3rXKMFG
ejB9bz1R/KwFRb1g5QBk9vZtiLDIEtL2pHRA4EFBHfAX3SjUFeQP/DD1EckvK8vy4K0dBzv4brit
+6D02kQgltXfMBGMY1oJaK/HYZf95HUaF+L6k5ALG1RqB+8obVKw+dqnU6XlJC7JM+G9Bq01M/GX
zRFnXwkFW558Kt211XiltxDjzy9sScaQcR6Of/xhzit8qVu1Q1mr9vOoKPaumsbqUOpuuUfjYbj3
rOqT/ku0SyUGh8ee1j89TQxuj1e6S9G78Z3Bew7KyJlunBGtH0W+0Qtok3lAQRGILhdtTDy6CO7n
XT1VUUq86BiHShFSyUMjflhFkL3qZWdpn15EiN8yniR6AR2py0X+cHr00fTHSO/9Z7Uo0Nhvpva6
iSp1Tfg0ritRL/rdybDt48siJ0dihj8IbGgowLMaQYqNWxp5hffspVb43RGe+Oa75bgRat8ecAtw
ArBJ1AwyYKAHcHlPsMKVq8tB1ElK/P4jHNJQeHUU4OcM9FpoJZjn1HvOqk6vN6gTSXsDx/0ZtmK8
7kfX3IZ2nLz0Q+C/6qhff0utXEUsPENc6PJvmd8f/34K3RSEQagZSx3TjxuQ5p06TK3wnkvP7eyD
JwTaDqKbXDSUe6Fzl2jVdF1kRfxd68bg++XRzXO7AcLn/44u44AP22+hKG91k+Y/V32OZm/jjsHa
CN3FbT/9Vtl1cAfckLIGMedqjYY+9HQ4WHCU/f4zvVrb2VNr7Xka+xs7Qmn+8rzOjWfLNFyKjoAk
miVJhXDt0fNG93noLeMH8mTuxhvHfg1vyvzTVnW08Bmd+2QB+RIZ89GSJst1/rCOAmAWsMoAW5Cg
tu70oQ4e8xDXGIwWsKH4/NzovVNqgKdFZ2x2YpKaiLDWI8YKhTPsi85ObwojcqcVrG0v3+epZfy8
POSZY6Kr6MfACQM0CQzteHowpHtXiQv/WfG1DpybzQR3asJTvjC3M18DA8lNA2wH52CW9JUZhQyz
nPznRsV+sch972kySmVrR51/paOata4Kv/6B8UazvzzFMzsoswwLqCwtKqo3x1NEEnSKzAp3EA29
UG+PujT+KuhHTVt1ENm0EDXM30y+erC4JPAWNVkyjlnUYEc61uRaoDxDJ8YzgIIsjgaNbocvfomE
vi7FpAPD8x8uT/LMZ8ElD/2Hyhin9KTuHJo2FWaL5cWu4CVpC3FFqoie2BApWytBBfvz40EDB9hF
CseYs14xzcA61dRReVbsGrn8QWjSCmVMt4obxbcmq6AujHhuG9GYpK9AnkqHe7aNtJ1iz/c15Tmo
JoDVrp34a8Ri43ydh5803pYBAb0+ib2R+H6SuNkuYlkUNmUo/OfchOa0RYCvetC0AVeVy8t47rQQ
d5DvQybguMy+eE/U+AxNjv/sZEF3mPR+3CbSYgLAnH/rVFN6qMfJX3gkzw0KxFEmf0C5TkjM0AkL
L2m64EUhU1ibaQ0M1M/tqzDUKhxVOvNLqUfx/rMzhTMpO9M0UJHTnaMAe1+oka/awUsXhcgUZhZa
Ox0InxbhvKC6xTLBg8ai++bm8rinF5zkahIBUdeCqjPHclGxrocgdPgmktaoVxUbQUhCyejt8jin
x5MLlHY/y+lxcuZ1abuL7QxF8vBl6B3v1hizcRX3jn1v6soSZurcUAjKgleHREmvST++0LIgSmIV
hxeG6rPbUdHjH2GGh585FOmnrxVcXrGlptIFvIfb5XioACW3BoADs/KM/EumNMoBDDafgghvcQMr
dpcX8fRkMhzoYHmHcpfNCRumj+cHno3RCxpV1iZCBfnBUyDXZ14c3fSKoWPIVSyJE87TLBaRDgpU
HloXlPnmc7Twv8jNvIheVJC4e4Oiy8YwMwPTm8T4SoW53RbKoP8KKZRtvQRRrstzPrebhBayFMax
oQh3vMR+VI1OhUzfC9U5ceCZjNemk6f3ziSiw+WhTh8JLjYq2eDe+BY4rcdDWYUrrMmuspdmSI1q
q2ZRkdwBZFL0n1So2u9BqdvYiHx+UGphfGgkk4Q2s5ciK5MEm46ieNH6OtirQeF9py5k3I44wVzB
lPskWpQZArnhT84QURQ8guNJ5p491SbpzYtRO9bKUvWoX5V9027wYjPfYsrECy/+6QbKV5CGFIU+
qdQgI58PESJgtDgPuiF9UUd9QhgicH6KCHGURhOTvrCYZ8Yip0NRHUSBfO1nYxFGIG3Yl8kLCqHG
9GNMatJ/3/Mz5YA5QPHj8tadjCbzOEyY7ffi98lSurUelL2Bm+mAWie2hnDrNAJUHl/FEP+LscjM
QEjIUgfFsONVxLKgtNUp6l4MFT2iVrVTf8ubaGz6RomWWhAn9wxJOLVZmRtRWyFPPB4MDdexrnx9
ePGGprk1fHwJoPZb3wYRH4QXbzHESxa+Pfn7j7JjnM4tCSemAKDSa5vNryhdP0+DWH9RE5XwpXXy
St3q1AoX8r7TPaOcTxOJyxpOCeSS46l5iYA5g3bBS0uPol8NeAVdh4Mv2nWKgs7CcZTrdDwpmWIj
TgK1g9doDrfXGksJNdjYf1OrA2kf5tZPmAfxGj1glCEVTL2M0fe2QaJL3+FL2upzwClxGeESqRL9
b1klm0doxmAjXYya3hslU/spqrPyhsxqvK9iE+tesHB/S7VTfqBuMFzDkHJ/6dnYL6z1nIpLhcqS
8rLA4MF6ghSYPY9Rrgx+MVntKxThGgVmO5aGU1EXVNTFMKW7TiNVe1A8YzJ/KmYWAoobDe0q6606
oWac6U+otvvxIVW1Ql14S08QDERb5HVAVLlzeVbmP86IAHu2qaW/VpiV3eNkZzwpIK0eqHjXGR6B
qP8NVI+gHunWTYWXkoNAnKLdTVpQyGDCFL/qKRl+q7YKm3Fh+/TZyZE/DuUTmJkyrACpe3xMtdpN
W6FN+qtat94XnDCCB81SUhwhGtf41seTgvJjW3nOqqdcn2Hw5IThRtRlf9WaYY8ZErLj1sJ+zt9H
+aNIhIkEyGqkat7xj3IEcaJAKf11GtPh1aq04s1Kqaqa7Nq9jofW0irI8/Hx+6G+STj8DsvGMAO2
wfGAg2tFOKANzmtc1Cp+gH3eIgnsoCpShU3wrWjKXL11QgyTzTTu3E3BU32PDZ1YFYaW/c1H4pld
qLfZ56woJNaB0q9M1kmALEAWs5Vw00Ii/jX/b9JZT0qCquIKkwYkXJy8vMri+vXycZjfxwxHbx3j
Q44aCcm8Vul7XVN1hR68BjwCWAtiWAgdWLmpSxQEeyMX12bvhgurP7+83geFvE+F34FRPw82vbEN
S4GQ7StgXIyrjdDc0/Ly1oFVaHedV2r7wWq0Q4Mj6kLWd3rOgDHA7ZCwWaBSc7xMP4WVZXVK8Dpq
cf9YStufMI6MG7Mbks3ghlefXF1g1qYhQWK8dnDzZxEYkZIaRXEco6+PVdjKEEX+MhgdPq+eyPoV
dS1jWEF6W8ozrfnpllB1wh921gCWPC8Ia9qEi5AbJa91yqdT5ZKx59U+Ni02797m8iRP1pTBaG2q
oFfYTkKI40+prB0dO4QueQVaEeGVmbaFAruR6kcetcq2t0cUzy4PeWZ+1PGl+Bi4IGKJ2R2GDUxM
o1xkrxaWO1e177o32ZTDr4iAsP5vhgKAKxUt5IVxPLsJP+4yUcvsNUwxc8w8TUHQXNcxG00oECzM
68xSIqJE1EeGib7g3EubKiSiuEqdv4JeDNfYSRtXHc2o/TgK5S4rpiW8/Nnx4KaBfKEGcqKpCeMx
0WItKl6j2AqalVMWVXtQ9cG6Ceq8UFZlaRoL0MmTbx+si/wa5HUDPnS+dUlIT15JnOzVjuMBwkFV
busitld1lwC4URu9va1MK9nhFtIvBU1njg3PiwFpRIYtaGQd7+UIOzOGZ5S/ht1Q5CswLMVVU/Vx
RKc7s+8uH5wza8tgpCXc48TycympHO9sNCOa4nXKE2NbmHa3BVI47IVvBOt+xH3nfzEeL6ckq1D8
nC9sputdWGZD8drVsX1FQSLZTFOd3fFw5VcNz/xCO+B0MTF8w8WAP0nltLnKaDVI96pMS14np1fv
q6CrNhSYxzsK+UvY8dOQkyAKvy8SZ4illLJm9yjs2UQjWEpfA7cq3VU+6ekOj0b7t9cgZuyOU7Gp
YrUCOSWMb3aPjUYjpmqhhXi6ofwIGgS8HqbKxs5CTqqSoxqPBR+nM8V7KynwQzVz468zlIi5ecVn
0TqMhJAVAEFJlkM7a3av+kYnylaZ8tdmNJ+armqvAoOHq5ycTUSqtLt8fE63E2gYnVjKkhjgqXMl
q04XXWL4SvdqJKb/NVInZZfEXnQwDfH6+ZFAEhJ20NwHWDyLcCK0ecdWqcWr3+vl7aR74bYXQbTL
UCjaXx5KnosPUR6wLuQSQMcCYdBgIHnyMvpQIBinJnViJdPfgrww96XW6NtGc3tcLBUfP2VUgzLX
CjZhH8U/VRfU3+Xh53Ckf+NLcBk3nkGoLY/Uh/F7IJt9G7baG9QH09y2bqX/as222+dBD3t5LNVb
NfAfVV93r0BwA8Kxp2ln4s3+TW2zpetvdvXKX0O1hB4Q2T7xwTxBpXULZBo99DddEc6mCXwoGHbu
G/eJb7j7xjel8XvjY56b1Es0MPkiz3YCdWo+YTrjXBfzyqk9GE6uB7nxhltCimtjMf3SY0dZKAjN
08J/U5QTJB5BRWAO5ctaiph5rhlvLZifg5Yq2CQ2XoafYl2HO3W09FUeY+Y0jsP0JW6Ur8aQ4FPu
tIcU79n/wE/XwUJ4NG+M85veS/28d+SrBO+zV8cdugFDJtN4s/XiCYN5/yoE4b7jjXzscIOq0cOx
w2nj4ZJ1jzcuNJGoA4g1EdRcPo6zT/zfD+GFgB9BJZL8+fg0llUOHFlPzTdgjtG2wbr5EIWd2CnC
VLaXh5rf2HIsQF/MlgIFLIl5abfrvQhKuRkGK8Vw0U71XByb+jb4M6RBc5iaCZJxg9Ud+nmY3yg+
BW1QP8+Xf4W8IY8PnSPVRVTeQyAj/HU8YS1wi94CsYMNXNx4153rfS/r3hVoEXXVf3GNuDFAtS5Z
2nG5kPNxOYL0I0AinmqLjH5cKIkpoKYORvS1dPCB+9JBhVnrlTK+NSlqw5YSBU+IIubwGVJUpawB
M4QOPwKMuYRaXvcNzbaF6PLMdSQNIAAWkWEjVDCHOXuJFdoefgvBCkyq+iUYuvBgjYq76hJnwBHb
H66HoWrWDnLqO6EPDiy7xrwZp1zfGrSrf13entPz6AJEJR7jLEKhmIfWre4Ju1ULfPMSmOhX+GL5
39gU3OvNYonNcnL/vOv5QqJhHEp0xuwjLPOiV5TGEQG9oTFbgy7HeE2UWbCkuHdy5hgIQhBnDsoX
n7v89x+ufKevhrFGKQVasp9NyRabQ1PfpG00lTjZ8dyvQP+1wXWn92WxcP29A4aPDh6DE3PKKic9
FS7a48HR7wz7cjI4eD5Uq3GH30eo34RpGdxFmWENq9R1WhUcO8DIDQZUqnet+X70AGNqKtZVHNg4
WWOZ2q50tNvJWAeNuApTV5gI5h2+t1GxxjGpNVegeu1iW/eeHz1ZSKUp3+26DPNrK0YIc1V0EchI
/BlHYnhtyOuqXPnwWKNhbRqB+yyiPn8Is9DEemlyaqPbIh/pYglFwWqC21RjYP5w+bCd2Re0AGja
wdqBzT2//Kh+Y4g0GFqwsnkPDjlun18Ms8rWISqMf0hah4cGk5AlX46TN5dIByaJBEFQCiDlOd4R
YRWpbzaZjr0ndKfm0FfFWK970RjaTVoKJ72G19XfYEZVZtuKhs3Soz+LWhFfRZ2MppPsIsKjnaOE
bChpUJF6I1y1oOOwQjOFNDiFd6CuCy/vnm0zWKKzn0yaMZGSQniPKE+WqI8nDap90BqhMKZpFX8L
UeNGIr0dQx3fAR1prb0FE2FnD5O98AWcmS0ZAspKPP2SOiKvgQ9fH6lcYnmJTittrKMrpw2q5CrQ
9Sm4b1G4MG8LIvZsIS84OVn08ymcUYhnmbnIZkGeFphd3FHUjEELm+aqdRK7XWu1pWWrrA/KtYLn
85casI2/8M681wKPPneyL/CakoUI6gV68vFsR0cUXmYY0GFaVbT59UDq29TrEnnR9HdbpXTdC7PT
2it3SMyoXTsuUKPbwY7y7ouT94QCO7L/Sd/ViZv8H87Oq0lOJGvDv4gIvLmFMt1VrfYaaXRDyMxg
Ew9J8uu/h94bFa3oivnmYmdjFassIM3J87qHkeDgNDQ6E8q80MTY7PxgsI8phTWaw6ZfVm53JpI8
RHaceL/SonTHnU0pr996FhfrNHLAF+NzMLCaTTIePdKQi4HYk70thJ7duwUNoV3p9F2zIzgeDu/H
a3x7oEDdAlpl1vEfEJa3vOGCWl/njmZ+kcG4c8zPQYlnjHr5eJBtaQNyhawVIRw6AyA6b3tTGqCy
e0uFyYBRdMmjYWpdZGdWt+OKzNGVavq+FgvCEcOuDyOQ2qmr4JF9/CM2T/r2GzCjoIaHIrNKNC+/
vF7JBIJug6uCSJ19q08T6QJLCRAUX/P43pycb0Ot94W1gUkJuw1sakbNjDtSIg9mHBSf5KyS85IT
nvrxA20W0f9GoWpfLVZRbG91ftocVL7bY5bS1ql9SLM4jwrSmw4aB885cYV9JjrxmsX+n97im080
sVywVrfEJpdTL/N8vuTMl47GsipPJENkJFGRn/nx8202prfn4wzgNICA40NQu/xgfiz0oGdd4hKV
6zsY/FpkeHm/y5o2u9MS85rp/J/eJz4s620LEj+7z+V4Vky24xpOc+gQzj2YQ72qQox4LwuUB1Zc
z+HoFv+xh/C/h2T1ceFmXWCbcjmoMJWbt8TSHaRP0dAORceWDwlHJzf28J/fp70y9OlZgN+gq7kc
iqiw2Zy61Dw4pabqkAaRIswJcuDfhBzbu8Txuiv9rj+8UUZkOMLbbACazYjCzRfZQqM+yCSZd0mX
L4SKmd6R6N7uzlTpN8VGffPxU/5hgjItGYttfkU7N8s8hYfmjnxlzFPKJHInOz9Ij8PNzcU1rubm
zF6/Hc8F3rRqtVZl8+ULbfTZNosg1g8WCcqHwmrqHbt8vbOasltTc5dD7y/NPo7ltYr5Tw/JPro2
8uGNgMxcjoygSVXZKIgTyWKxI8ZnCHu7xtos8K8ZJfxhFa6i8tU0aVWYbPvrwegPrlUQkpI3CUki
7bxE+TiJBzPtwT+14ZrB6J8eDVb+Wh2Q/cCYl4+2onfJSE//kKwTx1XAi7EdixuyBX7995mysuxA
8ziY4NxdjpRj4evpRcVDpaoyf3HHGd0ng7rdCJWZLF8/Hu39e8SEjuOHA4jOGs7Fl6PRVzatImCj
bqA5HjQ7KCBuZMQpqqw86SUO4B+P9/49cqdiL+NQZ2+Bsnk53oB9/0Ib2z6Mqe7c2CWBAqm5tN9c
P06fPx5q265hIaxjwfNhLsKv2OqO0XGR05yNNuFOsMHuGztOu5+u9EqsSpLM69rjNPd5cnAGgqPv
3Q50WkTzaIrptfFJKr8xpef8Z7dSXvUbJ5YODfbXWypXg6l6S08BS9Ykjp025FQskh+zay9i56gp
EXucbIlO8qasMK7wZ/7wsYGGoO3ggrPGia1//ltNDZbaGNBYnENScHHlGPHNU5Wa/oH87TbyCPyK
Pv4E77eit10WDgXACXKdzdcus0VShlTBYezr4jCqKfsa+1N1ix5Y3+et1n8SVhyHEFvrK3v8tn/I
x6cUgJIIIsY2iHXJ5bOm3mCJapxJUUobHcVz4gzR1BK9k1MPI2C15rOoCIXOnMq90+dZf2qnpj7W
yyxfba+dAQgX88qMfP/+EXkATa2eZ6g9ttzBicx1GCU1pZFdp2fH7Md9obrqnKIuum8c/+njt/+n
4aDv0SNa7Y7Q/l2+AmR5HHUjlrwaJrwvrVkWZpT7U9HAQJuWfVvaQXn8eMj3y3slnuL5AdZBPb31
PeRj+nQrEutgFWnVh7B5STbvYdUdJlSI17Ietm0wPjJU0xWx5tLPtrzlKSISpj5LOFX7Put2tt/M
oduP5vM8LBV6nWnYOQvaa+A78YMd9CstHC8SM27mTu3WV579fXm9XlVovcP0W01EN4WaKHxjHrl0
4XYsBnyIAlVEpK6m10Ri7z8r4zCrMZgDSaPxdvlZAVanqUzxlswqlb4KjA7ObmmIM6xeLXRK/8fH
n/QPj4UvyZt4cs3k3mZc9IVbJalNplMx845TLPPu/bTWHz8e5Q8Th6fhWFi97Ejy3czVxh+SZql0
/CTL3H4d5rQUYVBIeR4rRGjhx4O9LwChAHCyshK56PMyL9+gagtFjz/GnbNP0++pFjjf6bMmyy1m
rFq/b5xh1o5ZZxfNlf3wD0+JFyjbIef6Gn1kXg48GN6wVmzrtWgZz05qd9iCAAgS06vpnz9+yD9M
E8Z6Q6xXIu8WdPQNDPrgn3H6qVScUjbLXW41mLsZwHSpV1xzyfrjeKsBO5+Rxb892Xvfnf0RwebB
LVBblLlfnjwKllu/LeydCW94//94Pu7uq7XQqu7dfETK2s7tBmUfLJG7+8Aku6ouYi+id9Dv8HUa
rp0o68f5rUfDRgMDcRVnwpaEQWJvoGurUCkAiI9VUUen89BUg/eiZTN6evTD/V73ew/AzetskJIG
te/OK3ukUgojdr0yCEpqrm457+YTPwlshg2XWbV2JS/n00LoU+eQc3aouALiYm+qfTUTkVB66hoU
8u7zMhRPDQMdS4bVe+RyqDTvoOQA0BzwPW/uk2acj+kyp/thNZib6JpegbjebTuMt4rcYD/BUYX3
fjmek8WxVpOHcBjMjnTfXuAyHy7KGP6jduBtF+CehH4ByBxi1+bBClvMXjMV5pGlmR+G2c6PCp+g
PTv5l49n7LtHgg64Eg9WRhcV9zbCGl+z3k0wXjpapEm+MGmcE9mA6RWnjvej8FfTN103GH0NUr18
cdnimUSq9c7RwO9E7NG5mPSs47mce//KPvpu+oE+AoWy/FY8Gsujy6EWq7SHuR781Quh+Im7s3sT
V6rZGYUurwn5382/lSUNDW5VP6wUrs1jlR592Npq/WNW2Jg3Q3lFmKxZd7E1nEtdi6+0n9+/xVXi
wUa9qkmA/zazYipGqKpd4x9tV817XEeXc9za16TWb4E+v+8pq4HImu7HzKBjhmvN5RucXI8ELizI
dhJTAje0jK6sulvyxbE8CfLGTCbUzo4nP7FCeKUmcYrxEZfy1DoRCeiW4UCPPOAM6b0ylB32DlFZ
oOIKk7lX3cEgAO9bOzpw3pqkewFR8h+gOVmPTlzYJfVwqT6TXDWe48I1X+SMK1aYjJVvRBC1zSyU
eeL8xCGqGSPCtvVPs6/P31Np+mLX4st6HhBs2TvPVAXt2c4MlhN9LPa/wm4G8HlPxVboep3+lEiT
sMTAJDj5Xq+nYbpDpmTNe7hN7q+Afr6IzNROX+OulN+FuaQEFXg0SO6S3o7bkM0H0kzsDMl93QM+
H0bhadPBddps2QGTi/rg2Qk0i6TQc2/vSjMxHn2Yr7/kWIvqiL+6DzAVG0Y4OfMif1kJOca7ZGY1
7qVtZXIEqnIwaoq6km74rrTzWTSnEaiUIs6FxFrcGKBjlgX4knRxhedLMYqHqi+TdJ90iRP/Y9nY
fOwpOTo7yvTMErdDMy9+5KeiNfoos7Wu5eXZI70DCtGsPWB8F4gghK+SxtoBE5l8vq2rYZ7/EU3r
tDTfrGBiIxqV+jLFHirHEPlMFxx7HPGvifzWBXQxFelusMZWXBXckw7n5VTETngxkGsm+yzJaxzu
MJsUZDaUISZqywESqh8mNf5dlVYBF6KM2H28O24XOKU8pR8Lgs2E/so2YXda+lpBKMr3sTvXp8Hr
v8fTWB1cX2sPnllfs4p6t/Qw3WfP4jhbo+ex9948LxZYabmkXn5KLNHEBxmYGJQsc2c6+7pyLHu3
pCKTt7bZmM6t17f+sO/hV58RsI4B0nzYEkfPzrPlMMWtHu/bttP90DVzg3XaV/38te5TLw1hNMz6
p3rUi/gFQjNppVZFUXuv5kQ/ycGy2lBAIW1ZxLZ4EhTg05ch8Yx6b7bSHHauV9CvcKwCEL/D4Ugn
TlUa8YOY6rrf4SBZ4cPjJdRAgBhV93dPDoh3yAotxQud7NvXxpRD8VCQH3dnaE1bh+tx+0Ofssne
d22eV/dBlxrWUQ56atyYuVn8a9h54VSh3nK5Ctkv8uBRemaDa9+U/M2XEm6EMAvejdFn0yccmJa9
lMjfXuBGF/qZ3zpnPwoH3+S/klxLlrthUYQ2xFbr1Ue4hh5ZR1VB2veNW0DdAmPs5WM2V5V/VFpQ
l4S6z9anoDZU9staUO1zk43HXQEGE9h7ByNqLcxHbODTyHXILg5dI+8QGRRoWMyvLWDh3NzIDED4
xm/LJTtiQZQY5KQkgTeEmXQX52RyK9VQQwRt8mipXJ9fXGsxfg0UdMaZlpmRHJu5CUD/fbMUCMRa
2J525/rT148nPpe2zdJ7c5JCk02/ivssy+By6fVpJmk1+fUJ8NiAtdHSxfEOZHez4FOtrpMhRGAZ
dAffE+5rOcfzv0HCtvDYVJj5hUVNRlfY43pQhwONnfFm8arsh+5X6X1Sc4TvBcqVKcIbtLH3GQsi
sUKcEAnJHvJZmdgep2b1wByXeVQJ3ezCRmEDyfdCc/g4aYlsngg208TB8UVc7xF5OllUtZXVQUGQ
up7dTZ1nFOGg9KUeIx1bnflQ40lcfNJEnmX7qhX+lGErWaf+F1v19vK3qy2+89XsyvqH36eWF422
Mfa3fpbAahlz3VJ+xH5glveBiif/nwwVVMNG5Pa5uh/csjZOaizGvYBDmh8CHOywrIS8Z2WRRyJP
/w1kz4tU2cQinFLMn075kjqNYD9zVByquG2zXbZM9RIaKZjnIacBeG+bddDfwzyr4r9dV0xuiFUz
3jnZ6NXqkCe2Up/iEknfftXYDVGcWfkp7jtt5OQUCJaeJDZMY2jiW+IdHBhAUGLowTx1UlY3Kkjn
IsLpZNRvVaX58RlX4+BJc0TqF6HfzRI9gWl2SovSzhvyz4XpmV/h/sajimTH6qsjRB1ptxPlIPSd
Djdf7eKyKZydV/uOFoFrpLUb9SanXFhhEucTSIOSesHuEZ69DFE/ZvqDXqWx99NbLA22jrJqsR+w
W5N6SMpSXj5Rsjh/zW3VF6/0nZedVhm5DyPET352ZWk8N2MyGbe8fl3tWm/Ovw6sn+TGQgCxcn48
r9V2sbOYR0vPc+RHbo2Ws5kT62vcW5kTpvGY7Tg6rfaY9dWivlfwYI2HHutC9b0JeovPZJhzeT8X
KS7I5EPOr8kIMB+Z+iB3BHkByw5TWd0ktVmnOyWbhHkcZ6lDWLof52ZYSqcqP1eair/ZWjNYD9lg
QFXLcqmnB7dvxI0jNWW+wgBW2V0v/YCOUTPV2Wts9SI3j7Ik5PY26Jj9Y9hlCN/bHZ2fQuwXW1bq
dTFm5x+bPySVwV4wAAutzODADYMcH0V4oRxzN0lrpLG7V3bX21Ge41z03VtAb77IOLY1ynIE7/M5
xT7EPqVL6nuHyiisu07zenmjGjy4P6VB61nnJdaEAfkobyZA6bSAhbL4c7A369EsfwGfTcGZv8uh
TIVu3Ox1r/WOo6uSsoGFmM4YiidatkT1SkAIraLvm2+TAZFm3/cIHfUYHODn1DRZv0vFMiRP2mh1
f9lGiwNuBedTHZU07ToKmjQ7j2hs1KcOTjDObCWny74cDO2WboZG2TdNVM/h2AYBhuRKr8aDvgYI
zpErRfoVHkRZf8qlGD+3VWBq/1J9WVVoEfbbnJBwSyOcc934lehprl1pv2xLDJzIVrgf9Jt8jZU/
dLnP5jbcaK3t9RN+c2V5NJYY3UfhgczN+Jj3hhENY6dpL9f29+32zrB0RShp4GPjAba5yiYKikE6
N86poFysnvxu6QIV0RLpflpmmrr3TjchCCkyKAd7DcO0GUtYwW5mz5qzPAbzwJLxsaj711FqQRRd
V9MwhrGzGvEtMC5/SOjyhQwHiec74faGf2cHXmvCyRzHqbjSVn4D03+vFFcC3gqA031d78z65m5k
cxcrZuD1k2/0CYHJVj2Wt+ZoBN0Oc/+Cgrnus+9lVfuf7cppYUMJr/EefVtZ3AEwjYrvtCrJ9PVS
Y9htWIM/x89cr/J0IcbCtEJqdmHtNY1N/ktfDPnJrhvDealsPPh8ZzCG0MgCIt/dZhTXsmbeaBCX
jwd/eu3Qw3yFZ7YNnwwGSGBxYk0nSRpJcygrXf80utyhm6GrHnKlF8F+gCmUhUEyx5gX6v3fnapq
a6eqdDhpvvrbBtX5hxwatJiYWEyf7XH65UOSv5br/K5woB8DE8yEB8qpTUvzckLb4K2d1yt5Qpql
GpTKTZ/XYZI3QNHhzITqI6xk9HtPl3N9WMNnytuPJ/f7JYURGwUjZelbL2D9898gJXtMQUFjVz8N
dDs/A18N+5b8N4sTnCNnTgS168cjGtuLCr4EZO7h9YD4B0LctuvAow6Nr1XuCZpHrkO+aGrohhOX
i7PXWLl/Tyaa0COECP5JM2mCqLBTprdExugVsRliSRh4T2i8FxGiVConDJNcPyclysFcbJZjZkZU
sOW9y39r7rsSdOrKM2wb0CSq4qxAo/ut2c39//Kt4ZXnFQgG/VPS+/K2oSB6oAMf3HUtOtaxk3jB
k555rYXyflTar2++P2t71t+u28Aa0euPNH4btBTOscu7QN7U0pv8x6RUZfpaBNbg3/lGZl6Dmd9m
4sWiAu9aLf15DK6WiFQvnxjhlEZXqBHnvtCDO1/60MQHYkGTpwxA9FFrW9mEeWth92T0jWM+pEXb
Owc7UXEV4tCgTzd8vOxe5fnUVaFqO6c8zsIsv86JSfyilTdk/nG/qf7teUbr0BRxE1xRvL2beYjA
4UJCbGDmrQKty4dI+j4dTb3STp47HlQA71s6g/qHs8R55CxM9spIRxTHjvOPcpb4SmPPerfaAzRo
cHI8bGA5TLb2OOaUNdUyL8V5WqzW2KVBIu/KoXXp01B6CJz9i4JUR0S47YtHo7Tl5Hf6R3NanDmK
m0Lg9IowN9mbHgVuHE2LiMUPH6HFJ+XFfn0oFq6cUY1TRT+HKdQ01J/s0Z0K7dE3h0dJWNydghs5
h7Ntx9oefjsxK2FFbMUv29FsbqKzcknGGAx32GetlSZnsKrAPEOal36o+qLREOtyVc7RI0nXj2hW
Bci2HWT2xN/hoa0fr+wX62K6nHp8Nsha9HjhVvKvy69WySWgJabnZ+km8xJaiJZPRr/Ie3rn9ZE+
QH4OQMVD3Uh+NbNvnIjzHL5//CO2M2fVYnGJRz+Ezwnkpc1vCOomS2J3nM5VBwZ0W8bUIiFr3MhP
oHl0NS0rd/WdbXTSOmhOrWdnO6v18vCffwZYOGppm43Ah4Bw+SrmZZGGX6bDufBgZiPoRSwwNrox
R46ZCiNM/WzYO0mhfZpmUYZYeNZXJvFbW+X3r8GbwHcFXjsH10p53LyJLkhpxmVpe5bxkvjHdAiG
Jewnv/Nvl2GEZgoffWrvuGJ1P+wWpvNeuHZ9Xwzz2OHhN7XeqS2ThJSgCT7qYeyyqdt1aAqLAe6s
qaDITvqYH0j47u/qRa9moi0gPJ4mWfvnyo7jOdS8sjn1QdJJLkcw2t0DNo/akUT4sbqCUm1b5Dwu
+Pv6oByucDw3V3tpmNaSoBk7a777c9Z9bdrlafElbYfGvlLdvkPD17HoH0At4PuC+G3GyvPBLzPu
d8hztJ8zka92GJcic/Y4vGfHZqQrGmad5dWHrhrEZxnjBrFkYvybjtwEn/362ttWB6s2H1yFqQ/f
hBJlUykqGpqyU3l31iC+ZtEwoNqoqqIdIt2hhRmZfbYEV87WN47B5QxbXaCoSpjfbB7bcpvtxNXn
dhjP2UoaOLtO2Vg3GOv1040sBnMK7boVU3budS3RXhRxvc1Da+vLrlDlUH7FGE+KrwGNjocsDbRk
XyG0OXOzMz1ao50x/rIrU84Hz13K+JjTtx/CxU28bFcVRU6iFqbgnFlWlUnnnmjJQj4hmOHQ5V47
fNUQxGg5aSfCrKNpYqsOyxJDrGsE6nc9JV49DCuc01EsrATOzWRoZKzZVTLVZ2DN4V6ljp5ANumb
8sYAlvTDIS6MZNc5PeKkahyan0tLEvDByFHVRH7P/DyhvtB3GSyPLGpyN/0L8UmtbubF0PJdo0zr
dnLi8VpMyDvWFj8cZyFuGLg/rnjc5rY0VKD+qay7s+cxeR/6mkP9U5bSGDYMVZfntjCce33pnPio
mbjkPiB6K/potNxiPsxVkXlfPt40/7CuILLQKIa7A9xMr/hy1zQ7XfkFFAh2Tas5z+4EeRLj9UfD
qB/G1k8fJeKZR8p787ZznDYP9Wa2mpXDOn9JOtiSV2b4H1YVGlTMEiCSrrS9zaedUxFLOZbWuaeH
TKtncWXoGdVytFtA/kUHe74y4jumPDzLlTALQLry8lnQl6+gHqfSiDV9OFsIfFG9NF41R9YgMn3H
xxRNFXa2NPtnA97+gNUjHdadRrsIok1RWs6VL/L+BfD4/AiXj8KVevtrpGfHid643dnpPTe7LReQ
r52e2JP7AyV71uzQZtra7cfTYH2rv20rVAiwjKALrysKIcw24oGc9pnN0gUdcBX+eYYal1dNtYND
RZF118Q+fxgNFMYDN+eKTc2yKTXJIq7sGYgSRYCxVPulxHI1UmYwnixR5v9+/GgbsJNHM1BCQC0H
yGXRvS2A3y5xhXInpykWe78MS0fbEFgELFKzrjS63z8TUwfmC3cQFDYwqi8nURM4sxfDq99nGGDI
T5NBMsEXOYJk3yjbj+MrfZftRX6Fd7h0oBtdb/FoVNd6+rfHUjpxbbGTu6j10Jmg8SdcoOB2OMZI
dYH0WnmUWjIlt8KgBusifGbHaReMcflDW3kue0CetAhjycya9sJG69ruuipZQE7thkhWjC/aJg/9
SatN4/jxN9nug/x6UPw3zwB79al7s6b6/ddPtK89e3Gf+sDF+4GNIKePaAcCCWz6aald8U0bEd4s
ce67N8giy2fRNPJrY5t5f6VqW7/Mb3N//S2rVR58Aph9AOKbunFUulPVlZ0+V4nXG2FiJ26UlrPx
TXap95LOs0fDMSivUEA2y5xRVzEH/7DiAEa2sEiVD9QIcpqefFnFv+IxFa+x5i/LD60i2GdXTrZU
VxRgf3jrjOnj12lgT8EhtNnoKgGlhu68/qT4NsFtM0PCPjd2XfkirOLS9Gn8i8I9xn0iagKlZrds
/tY45JedCmTSkTYx6NM1d5fN9WF9E6sP2brZIchwt2rQZrHjcp76+Ukvlv3glcqNmBy30sxtJ5qJ
/TkRzcJORAO8sm5S2E/dteJy/cS/TQF2P0x6OJexCFqNmbc2dYWHuWWhYuOpao0kC81mytxj12iL
9pW8D/1xGSpZ7bNu6qaoT1Wffo5hgYhThRZBL05WWtRGCKvcEbsEWa9+Db5+w6cvfyAbBZ1dwGOu
6PzQy9Xe1R1pYvrgwjVojSU/IbcIkM+KlsDCUKa60O7sTmHnTJs9SKvQGBfPiPKOXs2T7stgOnQw
AMCcYFDZHHGVVVYvZmUl/Tkm0+V2qTl1/+2ggqBrbjU6/7D2kNYeRJ7IOOxGMj5o91WxGc+RYXfD
i5iJ+ALFV03m78qmwSp4ZyaacWMI5cjDbKhAPMRB1RQHLUgw1B4bf1JPftu5NEM07Cb23UQttM/L
xNFOdZw5XYS2T746EyLIfTkRAGNGqVD5cA9Ab9pPTWEmSoWllksCevpZObtKtfS+3DRuxhtzJrFR
Q0usPfOryq/0nID1JR+U4BYSfqiQ9UKJ09jO99D0bfEY1xXC02vlxLqKNt8K5xWuwTgP0o3f3lQa
rYYRZw/Gk2zldFfhvUm/QSlsqHPS/iJsqtf0PUycJSGbY7wzZ4nzABbEIGpkRL9+vNVu+ipMbURx
gC5UdtiNG1tF11BLGxsLu30elvhBks52E9B5jmTZ0+io4uJf367iG2OK6yu7zR8HpgVIT4wlzn5y
OWU1aTdmUTXd8xzY6Q1QmQi9Cjod/7N4zH2lfe25LIiwI3b85uNn3lZ060OzuXJJgoqGt8KWmp82
JXOB9J7nRnppsOvbKQ/oH8ONjZDWFJE7xKX1mk2GFy16kz1Lskq/lEF+LYvw/TuAVsiPMaEx0lzb
8vQ1gNIOk4XxefSY6QS9mqFRCnUnJtUddbvNvuc6AUbl4Gp/ffwKNocab4AuyBtzjd45zObNRaNs
TIBVgd7dN+I5P5TOlKq7LO9ye0cKrEIFirtiWDd1cHUzfXuqywXAs+J+hAwTNxloepdfXs9g43VB
Xz7LFaihWW215Xp7UbpR0pZZuY41PnoiJChPx9M7sKvlZZ4drluDCqw83WXanMs7qU2AClyGZPxE
ClUy/ztDYFL5PwqVovykoKaAZOZCpschMQOyjgMZl3dzM6Zt6KeFqUK3mecUNLEzAKmLqjvXMiHY
q+xZhfthAqYRfm6qSOj6jNQRgB9+S2Zgt2B68dR9ihfE/we6tfV0oKWi5XkYt8XYv1KY1Y+upZZv
MTtg/OTUbeseZ8ge1R6e9RIgg9Dz/th7md1Gy+CSO5m6o+79XAakC8ShGk18wu65ZHMYOsn/10pz
9zH2E3FX5QCvRyUCp49qUzNHXhUvbDh1Q9uTI0qzdNx5EzLvSPSmCzMA2Kp9gb6e949V7A/iLGcn
tyITZjFoau1MsVHhnCEy0OBZzMXB62b/GWWIV4deGndfCkgNXEL7fJn/dlzhfFuv8j5ks7F/hHJT
uccxm0QOzNmlmBHISXaQV3V544tKk39JW3U3RTbn8Khcq9PupKTEC/1GqnTv5sC+HFPVBI0jCoze
zn91ElR1NxUk/FXHRLV2+82Xiec+rkKl5RGas2bcQgV0+jRSgZfseyoiK6KKs5b2hsgS/VPODpy3
h0Uunb3r8Efxo8VTLOm5bqzh7841ZH2H/rOkvwEF8B/EZv5jJYX8y6zV7IcmBIZqh+VSE+xMAelB
n0qz3C1lEtzAR+KSFOkCFDIK0hTOAnox/5S2WayOjvTrb3VQgwdLf8m/cK0sA4wqVhqPW1pVGyHl
h+hwhKun519rpO/BsVmaRpFC0sKp62q/D5CrOGkcdUrKfNw7dheUt8qaS4K/jGr60ZYiKXb4JtSN
YtOc/M89F0/rbkzE6KErS7U2rAmt8cRNW+YmpuCuPZ0NT3j2y4A8DK6AomeX7WwRuOqBiVCK771J
mXMfz2YtbzUnWPC/1rS8OXqjNgjIhrIQZ7oMg/OK9CSZ7pZWd/pwwkrw57IoAsRm2RAcL00MqQqw
2qxN8fAg6GpPnExzFJ60jVcNNs2SHFx8/G8hPFWDeViLGioq4emfZ63xwRUNt4lRz8ROfch9GB3i
XtRCkvfhpHRvIyI4+qfJrvPy0VxG5eD9ghnWFdb7+00SSQuYOUU4/Tu6eZcbFexeWCBuNjxDejF3
EOD8fd6k+p3S65S4rLE4NWAW//VAZtGt93q0q2v3dBtYTHMa9gaqLdLrAFqEKLNXP/frn4HX06Su
Wc/GmU52/FANeGFe4SG+P5AcBxErNw7wRbo9mwa18PXeWlLLeWIyL4YRjtg+WeSzsUCRfGYuPgqx
EtM9rEFUXLs+K7JrZqN/OJwx9jLgQhIvsQpB19/4293P7cUC6TTLnqtZpzTC56d46MGlbm3Rxi/W
pNs3jqWyG3dYvCc8qfq9NmTalRvo5vrF+ciiJM5mpatzNm9jbea8m8vAqMVz6WAOmETFkKnkyPrC
9CiBxqrfOkbn/kevvLdRcTRbA0roYv+PK/fbo5eC3q1dLs2zp+vpU2146T9DXC03sOrLB70HZ/nv
xShh6zh9ryJYLrdbu0Ws+VYdRVU/915SVUQUzsW8h+5lhx0hkt6O8HXfv1et/KtKtPwIroy9ZUo1
96lDwfP4cVHyfva5OsAMvR8mH02ZdT3+9vgNjvS45hrNs+zq8ls/NO2dUNi94ubcnAsAnDkSCbuC
nLXxyqr7w1KnJkH0T1uB+Np39ZDHKV3Obf1sjX1+P42WviMfavw+01wOVelwt82H/Pnj530/yRwK
IF49XS7Dwlbn8nlLo9W6WjX58zTCw2yynFNQk2Qnh3PWHICKYBh+POLbc2xqLwsrTwMhLNvLuwUu
3Y5qoa/tpyJboLdWWm3RzSC0YcJgpigMtM9OeSBYCShuaO0KK5U4ToPhC7uB1tw1fruexwMG36fR
Lq38nh4Fh3Icm8sLvxzaPJuLWNJQq5UV/FLEcUDRLdSM5ZIRC2X14Zh11HL/dePCWwBiBJu0zfeD
S3r5KhGX4L7qT/mL8PISF7reaW80KI9Ho5n0Gy/IanxhaRFBG6y89spb3XQomKxrT49di4oCfG/r
SFjkg7TE3JQvtpPKQ6/pTBkqJZS1ZRtV3VTcVFphPVgwEk9alhsvH3/UbY9+HZ+bG7cIls+qslnn
2W/rxkMLDlu5059ZLXKNWS2DmhJ6cv6Zgyl7om9lh+2Cqc4xb93qdWzSsgwxofE+QzAQIIfC+a/X
C/Yuj7OPbsQqnbK3Mxu4vdVKNMR5kZXPFoKFG9Kjlxhat+3c5MUU300L9jkfv4h36wm7YZYu3mFI
y036n5fvYYFIHtMJt5/bWIv9s5oscRe3AjJ53QbFjYSo+vPjETddXd786qbM6wV6RAy0RThTjZpg
nBP1PM6aeO1brX7+P8rOozdupFvDv4gAc9iSnSS1QkuWLHtD2BoPWcwsZv76+1B38zXbUGMGmFl4
AJPNqjp1whscoSXYjJJdf/2oiwhFQolQAaX6MoZhfnL+4yKsVNEb86KXKq7k93LQfwzCte8Kyvvc
78Iu3dqYrP/XIp2HQk2lSIVEjm7Oah0l8z1QbnWIvbAR3VGzuYGq1SVpXmg92LXj3NUFaR9icFN/
pQF6+Wl5MjR9Brs0xNjd57931sdyTLMufinpzRwgWYGF1RYNrlDCTrtyDzLQ4a87C4zotrFdQVcx
Pl727vnjSjYzNZRwnkk/ankCOIHmW9ngqj3Ar8zN5o/qQNX/NsOpxUcg0nLajqTgaI+W3QjSeblk
Y79pWw3ehl4p/7h1nYpdI0T+NLheHu4McCDSxwlXAPClyxTfYqzQGJmvqU7r+g0mxg2T+jiscfew
eoEgE7SMm2HQyu6JbFzrPjThetlDarm1SpWV4k3x2C6Tb79VoLceOjzXBSMZp36rcpG/1vjBZ6Dg
BCPWOeyjeRt1av2hERDSTWknMgqmpDF63yZKPzSyg9hCYq0CJooL+cdtzCn3p66p2nurbZQfCRjn
7gEAZPMWy1J5Ry+9+chmzUi2cK7mJ9vKQzOI+thqj6rRWc/mmM8fAIYpPnNZaH7a01oOIPmUGa6a
etj52RTF94OhC5QQ1GxKbvEiKJ87FL7am6JoZmuDK1wXVJ4A0RYxfCp8HPDwUTM9d8i3Kupr0cGZ
JjXAOG6s3+pRU7x9FzXVv0PippyKDILqPnPVIX4pqNyVP1JHMfsJAHeyIa3EitjyklK9C2mzHKPE
yBTsmZX2X/4Fuk6SOXx4dj8YuMqjyurTtOlflWGq9e+lrIpb2XAv3ELPMtytGMIu2Uyx1v0wuNPL
LdwtlABo4DU9cGew3X4F4prEmT/HOruTFjBhPS1L+2HCQ5bpqcqc68mlWhp3rorI3hGvYl28Wk2S
15uQam/EFygyssOIfBk9g3ix3bDM0jrIssg18PXQFvyu7BLk6USed/f1RO8kwFNT698cq07DW7Si
er3fznooMC6g3vKqnwhv971v1VHx1kFdSzdT1Hf7fnJj42UsFziFoWcSaAmpaOyTn06GHyN6vHjo
hfOIL3TpvtO89+yPWoKQ3SAr0r7WkeklQYtGbnKH91lRbqZWm8xj7sL8uwGHL351kYFHbxkJhVK+
Ry26RNBySD4irqnvEbC9n3lW5NJX1KrYAcLyrIdERO59KyF6bOtwCJ132t8lOm+tPTn4ZFcw1Bz2
PzrEkKoE7LHO+ofg3zanzhrGh04BHLoBZczQoCO4dX5ut0zFBJ4Y71kCy+gpbWc7nHxH2PazG9L0
B2uW03GSvaceKAaJIvQE0qHu/KSN62nbpKIWmJ0bI87WmDk7r2U/mh4KlA6mCT6viqLbxs4ZIQVW
rBTGbuyHrPTDBmDUoRJsNs5Nmo9bx2l4I7AhhnWfxLJ9l8XQfSygt38yjc0dDCzteGx6r/lZoIAl
jkXYJyW2akWF4sNk274pktG5SZvcym/UMVR6srFCvFtd0eT/hNJtTVoCnW4HepfoHzU81vCQVp1X
+KjMltlmqCYQHVrMXBArdphMNDeG3DyBxq/sIDXk0H6EzdSnt31bR/NL0lmZdijqCckq5llKuq/T
Mbd8va1gUrAf4T+43BYH1K1GxoulTJHHiPsUASMhqkAFId9vgE4ZI7HBieKN2ruheaPEXRLdOg6G
JXxBPZl8N8n1kA5eJrRNG0rzwZlHZ0o2SWkJsSNdtWkUmln1DkcY267OCmGT+vABjBlFLdOYtkqi
x7uCBMJ6bY2w6+77kHZakGtuIcFU2l3pm5Fuvw1hDQksNKW87/iqnbWpJ5D/d0YVa/NO72lS+Kai
JflutKxqmzQ6Y4QUWcY2AOOe2M+eDTwigxARm3Yw1imCUxoaljh6QvXb8hfo9d6G/fonncTwZ06q
4tXQtKY79B4L9BC2kzNCoVDnBpkcDORglFrNr6o3dBAghnB6cimZ6cFkVEZ8O7UqUry0CrPR2UAA
K/W9AoHMPcXVKP8tBy9RfCcrlT8KFP0eEgMu2NvaCJ1rqjdrhDIpkes4aDeRAC7cdcs4v0idqmoB
zPT1ixvF8XjTDIV7E9cIC2xS5EjazLeqxv43Sj3xSLNLUaAgchq1QpWMnzrgf1vo/KkVZIKdtLVq
M/+jORLvjXgIqzaw8ApW94mQw9GZRH7NOfwyy1rE3EkfSXaAOqwRepHtgBLSYvmSozBWcV913nbM
NNdXbLVXtqYd9xuBk292JQG5LCFIWEGT05RnyHgxFPKkqvDh2urFgFXI1e7JMt+3nQuIfh7bmIjb
toOOqPI0vA+4sQ4oa6fReOUtLhNoUmd9wdDB8WNCsFq7mkZsNpRa+TLDB/mNumoM+ikeoKfFpRJA
q1Jv/mtSC5Waan9R6wdevAazmMZg8jUxRwINEB2b2EqqjWq6xdNoTc1zDygRWnPZDf/5d/JY4DM2
rTZov+qqYJolUrZNNBjP+PmSus1xvONKcR/SbM4fbLt8+e+/klqIljDqU5dFN/BWLO/1xngGB9n8
HKfE8nHw6IIR8NAUdFbRHOpazf5rN4UZPjKuHo20ReVsLUhXVsCWkj7OXqyOcsSPvBq5kDLvHxuB
bauvTJXit0zX4A027jWdnsv9DIoN5BgYLVoNF/ATkat4Tee9+9wNFSwqUKxAtHVPBNKw4mbTIeR6
aGaai0EFE+n7MKCrfGWR//IKoCDRgqAoXHQ0loz/f6piIANyxA2ieGnHVPGnIUVgcdAKw/Gj2qsY
kc+FH6mD8154itcjHWD1V3QULo8ToXDxIUW8Ad7Gunqik6v2ae00L5Q5xp6h4tAi0aSZt2aUFM+N
LovXrzfaxQO9BXOKVwS+FB5tpVX7tlabRAHOrb9onSnu6wGG4iBM65bJTn0LO+SaHcJlr5bGIXgI
i6bO0rxc4w6cElFX+Jfhi1Wijs0EyW65qDyAI36nKFG5G0phv2IC4Hwz7Q6ou24M5aMCoPCaZMpl
E2R5FX43QYRzDUXhfLkdC55jnfThi1l0A7o4ZvHgunWFGkEBDUfLCrHTtULZDJEa/sj0MAuEJo2f
8dRpz5WLf8eV7feXF8Iqi7uEy3CB8jirinIyGAO5xLdvGgoJR5VRyI8uQ20wEBZcKdSxGrGpQTLR
HtPn6TaKNAqS1OM0WHql/m776ppA2cWJQBDJWpRpP9fqwn8mDT2vllqcMYFR5eg3juL+apts+GnG
s3UkWLxPVmMcoOurN6korWt+V+vtiQwhgFlG78tWgT+3WiIPtyAr6zJ5UmpRxbdQWmT25FSF2xzg
eaFY61RI+185hOsbnYdyKqDsQX1krrJWxy2iQuRJ5rpPKdIa/7QtVfO+4U/1va5yB2ztMZfdzhjy
Wl4J++t2NvEPQSswY2B66dCvA5DaSSBrCo18YCze77DN7fuqnDVzm+je4G2tOVF+ZEg8mEFjN1N8
5Wpdo7lQOYRmhcwXnEsAgIA7zg8EiD0pYVhHp7Kox1+jrkDFLea8CowmS3/Awmr3nhkpJ69E5XY0
0+616vrZd0nAr/WuLuIE77IoXiKxCW56aXWfv4tSox4P1iE7abmYbheZvC1VVHIIkZO6M7RI2n7n
eVGIEEmT70N3Tt96OYfG4ev4+Jf3WFSmPbSVuJbg0a3uhERoRjfQLD5NvVpgjT7lD6YcsfntgCh9
oB+u/XLMsXkxClf5Q4Mygm9sXQnSl9vCpq8FkpiYSXNujWfzUlj+SdZbJ4yRwjKwiy4p4UWY6qtU
W3PCmLIrusCEpmT7+N3iHv/1R7g8EFyGkDuRUVjcPdceNh26pslYq+MJ+Y38lGpjvpudzgv0sCj3
mTEoN3yia3n18mH/t71GKu1qCFJiHYB1hbruz4eKZSw2Fd2paefO8+2wwK19yCzlhs7ONav4izjD
Y/i2JD8q+iaIqpzvNgFqQNa5pp1cNetwSqCF+2kJ9K8Y1XAX4VgXfP1J14F1+V0mkA4QYwbjh7VB
YpOPzZBAzT2Z8+wdxn4u7u14FNMDsIv+hn2cvjHJtrb0cB1O2JzF7pVF/dtPJqqT6IBWh2yzOmBm
OWk4gNbqaUbwKtzR8+qnh6hD7zwshKbdZIzwsivj8YuNzK8GwM/Xwy1Rp+RbfWbwJXmTTurJijqB
Mks7NwdaK50ZqG7vYNAdpvk7HcEwD8wyjP/5z998uUsI6TRbSKxXv9hua85MIY0Td1qJ36kRy+/V
ouObtogMHbi9kn0R06WCMuAEISS3KwH2YktjN7oM7tDe5BSDtT7/+QwbKnVSdP00M/9pN6aoFPMm
1dBrk14YiStbbO2SsGRz1GQELp2fvdDpzh/XxAWiUxA0T0WC3t+mrnsLnkFbmsMRKEJb7rsmRe0j
D+PWgA1pA8ssrXRUfgMmMQw61n2PDWMBziwSnkCQ1uuzzPB7Mwa8FNRm1eR3bTOplYM+qBXvmJUl
VlAmFlVS5XSuX+lNvIXRjZqNP9sgWrOAUhU0bt/EtMRFVfVob4yusDajtST9rWe2j6Ifk/bKaEAz
+K1n0YRvQU6Nsu6S0FDerL5FL9qSaZJ9yqaRllNfnhIEqDCtCFHkKruQdD4WmXPXiarcNmM77M3K
Ln51bjy9Ix7T78GOqtdealmA1UstOGUyDBSsFz2z85eKTb23YlRrTlpBs3svlEh6R2wH8k4LMrdQ
9nzwii4jyhPetmr1XNlHRDHxnGhVcU3t4SLIQ9pB/w48MAUBVjGrEAj2LZbzWM4nPD7jDH2UONyI
aZz6wNEqawvNecAfLTQ2Xx/Kvz0WpvNiDUDO465zDkhSDnovpXZyEFqxbhRb4tmalTFd67queuXY
AIvaNXXbXhlU/eUwcp8RBZYbjYpz+f//W+xJOJzg+tQTYLT0X1u68yaWit4DHvLU+sqvXPM4l7MI
epEHUt+S2a9vMy67wpvnXj2FcEZ+RGCEuqCjLito9GXxBqTAnNwB3x82cVc5+raOBgYWWpHIGw2M
8dGVztQ/oY9jv/d6auh+rcy244+RVDfSbpNpO1RMI146ANpxgDqNcDZoGdUHAZsZ7+a0KryNOYgM
8ojsF+w7XoTCR6PTy6/Rn9aQAWDKbGngqYs6Gij8tWOAnqRRPRhVe1cMCFHeR2FDZ3zuE/T1IWaI
8KlKTdqazMfzPAiz2f6oYGgNR9R/4wdPmZGxwqS8fit4t9T3uj7edVaSqbfq6GXKHsoRGOsSIPdw
VxlZ/zPRZZJtxaQou3BKjeJKPbDOiz9/DwkgjjNEEVhdq62SJlk568DRYYpmafOt9WrtMcnsmjkN
M6bET8NkFjiImf2jLJquOBl03jofN/IkfoNBXlzhl6ySB+5scnRoSJ+QWGaty5n6n61LCu7FNbPO
Y8pXlikc4DmdAzXVGmNjO0wCVZ9jVb7pwi6GzTDBCfQTZc6NK9f5hUwBL/JZlUH+oGohepy/SGNJ
bx4tOzkmoTnWXYDZWDO8lxYYzIApU4pk4eRIhgeiYUaNI2FvO5u50NrjBIa8vRtc2VoxCEdkfzRu
lJL0y1c6T5NaUBq56v4xRTSizwWG5+hUcsoQnonKIrBD8M5X0oNVJMK3T3dh7ADvpuDg4lx91RjJ
uaGNQv1Ic6trvqulJm6Yyg7ahuZ0lXQBzIjQ2s0S7sbr10HwU0L5f26Cz2cvtjaA2Dg5vMD5h1R7
Dx3JDss5hOjMEWA/cNIQYTABER4Rw3zIvyUVdvS8CwJhcOiaNOtFkIWDbBq/TvV2DFQtCdF8be3o
HYI3/NWmj1xrJ0ABc5lbbXqXdyoYXR3VPnCoIMRVultZrtyBGKt/6G5XPoPZRCohzb1WHpVQqMu8
SZ/y0DdlylRPtHnjxx1eeYHmFcZjO7pIP2ddMkVHFIjkrRsj/LZFDjJqA6MHMspwil34njfdVOzy
zB3vkbakamjTvo52kaZV4yskD/HW9iBqNy3ifR+KA/LkWDZmDOGkKd0PV+Tol+S57P/JQ6YXPjlP
Q6kDxj7flx711952lOoOC3kUO9tcp15P4U0fUFSDGeGECThlHzU+4R4r+vXQmBt6yzjpWpN3R9NJ
qfdD7Wg3aeWVgh9o9tP2ygqzgOcLTLtrMWAj9VtEgFaldT7Q9tS7OT4ifFMNG0Yi3cFUGfTsURGf
D206at+/fuLl4QSbxgNpIy8szIv9zATU4c5N4mNdCrP7x+sH/Seq626/zzwde640mTWuijosdMen
me4ECCih5QgfN7EYQNoFumAxysIzc3ZNjW7TVGjTfo5Ka9yYSanbyHJ54m1SqkE8WHhOOocOUJFx
Jdp9cqXOvx1sREAsJHCErgsfgBz3UoSAlfioy6pNboY2KSoN/QkkrX2vqZKbWB9CcevVXemBEE/K
WM8DKZ1xN+BrAHO9T8MjWUCrb0u3LZMGkUld/W6J2nu06Hcj923qGYAHjMGi9AEJ6ulbXSE5s5We
me08gyh/i6Br+pLOQiv2HBkVErtlyzndjE06Tv6oJGg2BpoIdcgBjZl9XrCO29Kp8xLEZr9e21Ud
RbiAgEHLllqCkROh8zxcdNo41VHreXcO4PM/letYAE0F0neaGT6pCqvl9wxKaNLEhXdtOVap9OfD
oZzBgmEIw8qsHu45UzSjy+zeDRRqXMRtMsAqaOyk+O3EmFq+UlJlDopknvaLlpElXhtkBOzfljsI
DCRQYeoDW9G1X8i/tK30C82ZHg2g+r12qyXplLzSCgSugmdj1nfYc1qV8sYhndFqssI8eghrXBk3
CFG6zbCZ4XztYESk3lukxd6jG2IDya4myEmaBugbkdN55QOisyVu1aOsf4/aCHziSrX1+c3Pd+ky
HOK4wfdjkrH+LLOVcBor1bobuyovkTdAGdF70Ky62wJpqZudQWW/t/KkSPexpeTvpkKsZHbsWvVc
IT8FpP9PLWNb3KpM0YRftArtPk/WkAISmmDFzkExQd9oFa2YJMhlonbPo3TrVtmWzD/JQAo4aFD1
8ozL1nITs97DAYjyDYw8z/5p5RT2L1o9uuW9m4qo2ThN0rCCljsh1jkmwryRBmzRF4adhfGUIvnc
H1tIt8A84nGugkETk7U1QWJQDOSVrgFIcediL3G/G14QzeSzmk7vnGSOdsSD56TJcwF6EnjCaE+y
QimhqsPvJdaaERcWHYZpi5SjmbzboYHYRcPJUV5BkdLia4sxQc65hjsRmqBzkAvzJlQLC6WS/wqR
uggbVpRMb18frc+qeL2ODgMKqLt4RgBwPj9bIlMtxFO6xaVymavaqXR/ka5G2cfc6EX2oblJgaek
Fs5bVKEnsZ3ihebaOxyATedocSR9GU6Nfk+inWqP8hOZncjWeI1Q4V+U6HJU836WwuqdlyhOuWot
dagNbvU57t8rrLvjjzru5baAqRR6W69uTC/w2oTb343m8cWjVSXgSgAlqGJSzyvFyl+iC++EJboN
qt5FxuD8C8AjcjM396Y7G0xkA6XI654MxTS6e86crt6ZsodM4PWdaO6TVp3FcOUFLjMxw4FLyUCd
hpB1waJg+DMy8u61u86m4X6ftmp0L82uRUYgC1VaCgmmoXdoKs9y9/XqL5n8+eKTgMGhIBVkDAq+
/fynx1lJW74rkyNylUMKwV8pTqOeYVqnWpVzJZKuGfdEUhrciBZAaDPZb+t2WGup0mih199pUd5L
SiEXo/tDmKXoIBO/i/K9q7FBCAZjqNIAISnFIhAqirbL1VZ3m03WTc1wV0/JuHfx+DJ9dY6S/lRU
RabjNa0PeYbIb9FGVz7T5QKxKxaBeYbi2DuspQJULXWTWPTKHaxIV9ujaKjCxZyxgXouYTlwGVj9
m9YRL688+C/rA7+FT4V8H/9dkw+YEpWj0ibi6MZJNwKtpHfwqnYRGt1gh0arvzYSvjwLTOERJCKL
gnVJWD/fEKCMujpORHJsE680d6Rsg7npSaHDJ7JpVzy6aqhVgDib+HeHf1Bz+npDLmdttSEXFTOd
jYIoEG288+dTYTkJ2gveXd0Vye0YLkU/YVU9dQxQ7vUsnPsrucVnK+L8kfhVLEoKSCJxtteCgcyJ
sypXI4dqV3MQmBoZPZyg6snmTlFLWb9nUSuaIB0lqNQYaTogNoUVu09aNOU/7EiLQuSqe4S1X2Cl
ovCqq1NuXxuW/iW9tRBRBzPEABuVjHU3V1UGp/JsGR1rLyR39CelT+ePfmi7B2VCCcWXuYAHky7j
+zSLq8fF9GmRYW5D7TEuqraIdnCJlPZot9AEfFvPY+XBKzIbyMEEne6gjIb1Wwk1RYpNxxoUu8jJ
++hKd+HyLOFTTFTR2bxAadZC7kVXV3PDfPtYjpp2m0QJSKFeFbFyEHEGmBofeW7FLWzNorrGLP9U
olittcU9R9W74A1grp1vr7iMpaspwrkbkmR8t1zgfhhh2wWoY6caIqLH3Kouxj9tGNobuL4uEnQq
usw+YkJhE/TgVKaXCWFrye3dFfmv2QQR+JowXZ3fcFLoADoqwit/1PVkHCw77aMQ4dV4KeXbCHmt
refSsgnGOS8AGDtO3WybwVPGY61BBPmQtVIJ+RgPcdPIbaz0SRH5U5WWzJuG3i6c42gwA/7W43hw
g1pcZe6aHAU9n6C9QKcxDGt8lEmLXxzTjkoGiqKND/io/BwMNRqzXeU2BtHr62N70aHh3Cy9/oXQ
ADh8HSCdxKmA99X0OexZHYLU1THgkLqSf48ixDgDgFLoQu20CijTrSid4ldSaqbS3Xz9Gn/ZW6CH
ljEagx4mHquBQ4rg9NIPiI4u0TLfKF5DZeDGswquujGH/dzY7iaVFjLQ//nB0ODYz0A9AIity12U
MilFIiwvwBd0KSk89g2yj0teQZHgCvM8OUKMuVYXrX3guVEX3RWmakQFE0+7JZz+T2fMiXOy2D6c
7xZkt+MEMultuZvQPM38MnP7P+pYJaHfIxzv3YamO9/LtijabdgMpgKm3URUeRCJe5ckk7vtyfKc
paWnhbvZQ5gdbr+XI/utos35PUxTxMCaJp+aexJXzT2EtCKmu9ibEvuun6y+/ZVN2A48KA76V89z
baa/+rGmY6LUA5IwVoii9rBlxoDE/qYx07DoN6hTXZO9/bykzk/5osxLQssdBp9ZX22DZXDgGIXq
AaguE0jQTPLlxmjTYnrG9L5448SSIiDM4X2jLih/IHbeu+MGEvDcAI9mSFHsiyJR/gFGi2Lt11vl
L29H+DFoaqI3vVAp1k3EHsxBHLowgbNuhquHqMUQ35iaoMbw5tR19pFWNvdD3Nnhq16NOQk2hiGi
RpUIsuE3Dw6wsUHkSpi/+qmSwvzPm5neL6kOVC24Ypyj803VOnR2R/irx94aklvVTaBbSEl/Jbox
WzbKHptmbGlNYNaFvJIjXt7/SzlpA8fTF9mLNSJkmNo57dGxx4uicf/FhQYYp4PDO8CDDoySXQnz
Sop12e22EYJiWMFoejFOWNNodCep9CTU86M1wrO/67JQ2AcvHNy9FMUJZsn8b4p+mo948PTNlgOw
5nrwypOKcGB1JYCtscGfn5w+HkkyXMvLDjOAVbfSs6Y9JnOvTCIABa32G1pt7oh6jDVq5pOFttlj
hzauEqBTb2Wnbq57XHWYNMLK8AcIuDHWDSogxpe6HHrTRvsgbJXXJlPM8EQUUuKbBsmw6rBoQMdP
M8A0+1rKbF+sJEEYvDg6wgtDigz2fBdlXJq5UYvmGBVumvxMDCMungEHu2jNM5+9NQEnl0iWEy+R
VEWqEFJDJoY3GQ3pTtgKth1cXRqCIwrt8AIhZ5o/ATHV+RHC0S9eQNwXzyojO9Qosjn8Gaa9E/k1
LPpsU1a5+yocKhu/1ibCPdPP0NlrRQZ7AdGOWpjZBlV9c7i1ylTACIzDcZErSEgP2k2L9VN+CLsw
d1FH0K3op42fUr8xlVS1tgx2S6RwwpjSdtYb/Hosq+jyh8jKDI95s2f+DIdEU27bUbebZyUb7SUv
s6E6wAlyAbVquji0lhTMQFMgGjcd+7L2tcFsW79SmT5vtZmRyo2NoGl4iEcN1UAr00nr0DV18GRv
Ga79slOG7p9Gw1VU+Xi3w1fI7NQFL9cMbqZ8t9GGRyggNiRayV9HsYubFrWnpYQjawZUYa1HMhbK
4xZ+MtFRsQut+x1bPby3EJbnLWZJCippMVnHAsO4Fj0vChQeTGhnaODQWiZInG+rNq6YhbhAoad5
gV2XlhIfGnvQ63/xYhDNrai1yjlItLnLYCKU/LaGwv4xZ3UqW18dU2/6EVlUUEwHEyaLhBdRFt1N
auNocBuZGqa0fovc9e+YK+SaCeIa8cjxBnDMWO0Tys60cAVR0Md0NnK9SI6eQvNjryWTszEmC5aG
IcMj0xqE2fEWxh47zIZsn9NAiQMz0QyfXpiDJwZa6leaD5fxj3cie4NcTcBB1GwV7hHDUFuZ5fmR
Pd9OeL6YZgLmuJTOsYkgHQV4s3BP4x9i7Jqolr8LJ/R+QA7Dg1MxyqF7+3prXdS80FIRNly8KZcK
dD2ojlqHLAbg6NG0q5I2QJLjVRI3jnuj2mTOXz/sk396livwNMoeVLOBQjGxWN3GGclClnYlngOp
W8WIBNfYFWH4oaZgATFWDGhaCvibpZnJuA+mbuATbFw01kBT5JFS908aPIzijkQ7QhAVbwAPvWaT
VsXgu2U05/GVI3BxAlyGzMwhoUtCyCTlPj8BiI0ypesG6+iMKLt1aem8uFk7SV+HZ/kCdR3SWw62
+LHoY+fKBNRc/vKzz+Uu6gvLfILECsmR1efC2BzxbmjERzaMW6Q3SqNVb62plpjpDG6EQ0nrGDFj
/qKCe6JvLdEkVuiPk8TNxoFVB4uT5YDVyLRN9WNsQH7HrTuV91U2pPK0SP5MewiNGdIaGGHpgUQV
+TTU/UiLGclwIw5cxevmFKmdVEwvqqqY7keqyfSPmRYCkydd9Gmg5cYUBzpT9G8CrtboT2jLOVuc
vqEf4jLUeneFOpY6zl5948EgAnAuAPOYem0lGyKMom0mVS2iH3pXyuOQxCAU/AxcotEFEU4Pp9HQ
4Ppe2Y3rsEpkICpoCGo4TBvQljtfW2MAdZmpc3GLb3320vLBniq9nTHemR11Dyq6e4arirOWtVgr
UXTdTVaX72D4lQe1wrCKcN3uJ1Nqt4Nqjcek0wZih4uL0ddvevGipso/S9VBkkYWuwrDMeLQCeRx
eQtr3jq4WSb+KeluHyb4SttKV8vHLP2PilxEvwW5YjFSRGiV56+eSc+gHMJGGW6zGsUCMVZ9EKp6
EcDuHw4a2YgvDKe/suPX0YjQAIYOPCZJGe1hZ9WQqpIK7rVbd4fCnPNvloOKoB8zLWj9RqWFf2UD
LOv7v8fr82mEIv1TTAdk/Pn6O62nMMJTu0OFISONr0KofodiVbWZtDFmf3poVv3XpeQXLi0RAA1s
OtxCzp8Z6f1Q13jGHMDeW9/RZJLzpnKjtHgwAaZhdqXI7FvekmJdefDfPi0XIfUZEJMFEXb+YJQX
PDzute5Qto3cOINVzjvo3qLxgVA41+wtLj4t3VdmqYs/wzIcXktASBsMUkGxe5ObY7wZUzvZejnC
Snh+/5YV+f3XB+Sz13C2lDwPsgUPBAe1mKCe/7ou9wb4orN9kIhmZ7gt1VPUgVpewPZP8MjMIXC6
2Z4fbTFVtzJVKvuYYVlSPdW5pNCuZy36iVeKLpDmUhRU1VoDtEgCA1DZ6HZi/XC1TP1VE9DGrT4h
9LSxhzL5ViRw1Lbcd553EG6hnxAQQ+gyLZALOBbSs4eDJ7I8fvWmGfmsXdGGMLW3bDgz/BBRbmm/
YubAA9t8KNt5CGq1a7MPSd8JqnsdWdCP88SqYzQrS3p3RSHCNqi7vPvQkZMTdyrabdkO4xcn+p5S
53Y3DXCsTY1TWnSDAV1fB4Y5WYRzgqx+HEiAt4ULbCuQtQFAUh+cvqxBOxgalU8Rwx0vpqgApuz0
vfzmJF5a/vl6sf6yN+gHevSMPBJLde0eq2gmNRBKADdTGWnzNz1ONCBkufpnGOXcPWRTql856Bd7
nzn2IhlB44ZUxlpL33uiJ82zMnGTSi17ADyqyR0wRfWnIlpRbr/+eeuMAVuV/59bGOh0kzWsTnhe
li2Ngwl4D+acBs0E+oUI448bN8TMFBRmtS0ahK18T8mvMVr+8kNBFy1qnsiOUFyvshVLDG6YQ3/m
kI8hsAtdvY20yrg3Z73/+PpnrnMTfuZCy3RBXJOeoBh5fuIyLOUo0qR94B4Z/FovE4xI8DNLrqzd
X57jAmhmVrdkjs5aEFTzGoSdS+EeIrQSzO+92g/WbS5NtbsWIS9uWYRMENqAoYdVAaFkFSGF0LG1
wKznAHo8fGT4OjyrkYuIRl5UM2a1GcMyb+izK0OY1X75BG+yNWkBIXFMBb96rEat3sl+NE5V4kXb
LMXP0zZq7EulYVQHOPNZ4VPHOP8qRWwevl7EdUL++XBaoQtqFFISNqznq2giBJg2TaifNA8pLWjg
XhrWQePOvbyZUH41Xpo+GfajUxkYbylWce9Byc0wFbbUuyie3WkbWe1g0TzHOPE+afrhMU0LV998
/aKrmPH5nh5zI6pQMIE0q87fU4uw8MHkXTvJyVHf9CJMkiBtxi4gWGfFRrpSvHz9xMtloa3N7Ge5
pBeJqtUT6b+pQB2kfsKgbI4eu2JqXmNdyabN6PRaC1tM1X4gHhxHN4bTmG9fP325r/7nPuP3whNl
IMh/l876uk02tb1RMQPQT92ifd6MmvXhhFYfKAVycwoGnhvIqt6uyZjSN4o9/x9l57EbuZJt0S8i
QG+mZBqlvFIqo5oQpTJBTwYZtF/fi9WTq8yCEgU89Bv07RsKJhnmnL3XvvBenD9uCrkUlblBr/yq
4ORkxCxt1OKL9SQaQmiGuiEQ0ynNTwEYYCNqfFstF1bNk5Xrz4T5D6hFXNsB35y8iBAh+4CQefsp
JpxninLPHj5pdUbRwU6l+fjx0z350v8/GG1XLFc8ZK51798mgvt0s2sq50nN1IbvJ09pv4FDwDZ2
LX26I1Uu4Qym/t2hARXbN/g/D/+bfzpHHmmmlbxrT/Qp8jdNQwYRUcTxrm0AlZe6FX+bIwralc1k
BCt/6v0cTdgTo0L39kSviNNtNmnakzvE+gNITfR5Cd6uTd3104WG47mljXd29eyvIn+Xo/XJ9mcm
qduadWw/NWIJiEmwEVm3fe81kZNa06aqyu5nB1UGy7lGFu3iiC1uL/P141/4738G2Vwr74v13Dj5
ibUa8tGkefbTYGkG5DMr37kwnqGLiUq7MVTiXrvZ3PyYk9S/R6YUYzNNL9kPTqs964uG+ILd0eAz
deklv/8RyERXtWQn5UfoenkwZvA+e5gZAt2NSOFnDkiyHpd8citcLjlklmAcl3VBSYorXMlyvrDZ
/OXDBg3Hfk1XGIzoqQnfbu2qyNvcfpJljhSsTZMdyG1zm3lBfqvipr2wbp9/1gDgOAWBLmdUejDv
H0CS4d8hczd+XCROg7Bry+aLXqBqryhRtBfWkPNFk5MI35cNeJ5zyelOGsR5ojVmkz8ZU1P1D6rN
Fms/deOwsVwtIfrSTwdvUyVSvroEBn0N9AGs1YWryPl3R0OI2wiLNxW+Mwu6osCo1c5cP9V9V77x
9/RRNo5WG+V16S/7OBbmTR6T6/PxC3/2w7JO87av4EwqRnjO3z9og01pECNMB5QTU7WjFxvipIYK
qppu19DsvjDN8/FAR6CYXQXlCFpPa6s1CP8ZUWj8VOdTEh+U1VcvdoO8DCaS6NQ2t6fl37pVyNcZ
kge61kBYQU8P1hXQf0BMfvDUOarpD3XgpHtZeGQFN041jXt9ce38wmM9rSH/GXT1THOX5c06s9Yk
Ls2Soi7FsTBMQbYPIWbtV3BM/vIydZOdbdqOI+q1KYPijgICRuI5IGR2JXSX00Eq2crtMLqJduHD
OnvXAReRAMElarWycjR+/3sHyew0uMmCp9JT/ae8JSYLspMPXIgrvf0wyJzbKl3N4qkayorLt5de
MJj95Q3AwI5US8c+TFvi5C8YjFLW1jyL40Du1rUpUvM1rsFq+qoVeZQbhbjUKl3/je8ORcwZdsZK
4UUICzP0/ZynmCgAKB/BEyT1RbupraI8FI3v8zVPxHzn/tLYmyTF1hNRJqDB9PEndraW2TAC4Dlw
11kjqE7XzsIYENKD1TomqHyy3Zh7xb5rcpHsHRpHF76v87mSe7vOcxXuOHTY3891sFRaxaPMj5mm
qUOD6PplcaT1DYve1wBA3A6mJgp1iEMgeT6e5/neuf6mYEM5h6EZsk/Htmrgux6I0GMGAeczwF97
T9qXflCj1r66iVMDrkOuoGINXc5Ypb8nEFUXPva/fHgrCZhqGY7wlZ55ciCsXIJ8QLB7T1ZHqmhL
Q1ip53QSmvNAPwAwALh0Ti8pBvo1KHbS4itbq/IpNOSYVcQzJeZtO5rLcuG1/3OHfv8WgvNAVIAB
4k9x/mRPr1RtVoOfB5zi2Nq3hG07cgN6zxvCotVnYs1JHY5JjRZ6f+O7XSojsnO6bYKcTFz5pLQA
9srGOIvAdGSg5uqp/EKqmW9d4+HRbIrjMzzcjI7ArveC6Tc16OFRwZNfjuQCNmNEW0o22wS7wtuF
X36tr57ODUJMQJwqpUmCON6/dVmWL4anBr4w19daIvYsL3Ih81JJ8hQG+VQA/jdsmA3gZW6K2cSx
4bX5racPl7IozvZR213Lh0gFXRtWw2nNu2fb8Vxs0k8IuBzaw4UlPgvXaL1tp49iCEvfR6wl3DZ7
/vgh/GVgNjUqVHjfuIucFhxcqPh1zBL0FDitQUILto2vdAHyYQ8gnKC1fBleEpFol4r858sLJzKd
VhO9XrLrT4tULATk5haTOCrlGCU0fENGSKSlQR7rlF0otJ+fTNe8DaitlDm45OmnNzy/QZo0QBI/
9kUhfqHJ6fK9GjJLPYzaGDjbGTDQGgHjImEs0Z/Wz2DUtGZjGbm0Np0utQvf1d9WHa4r63b2R8Jw
enHQhFC2HNzkmI6V96lhN7/vax0jlmEBOAV4LkOah9OhLO0Yg4w2TOjtErX/+Nf/wxQ7+QT+8DBW
Ty0FslMRMIJcSE1KBE+j1lfNwU61xQ8JZDCJBMKouGzLtB7g6KV5Czpx8JyvwulAHTZ2kfVXU61V
8afYmlUcanZBHjHy6gT9tPQeTEKzHnFFJWVYUMaSUTxP1fNMmoITkcfuqHt4XHMa9nYp7haRFL+8
noMHxe7Kum0DqK47kVtZ+uzraZ9EaDZ8II0O4Cw6CDlAacDHsXttGG2xdXrkj7uk0dI5iiU6i71T
K23fFz68dCeGt49TV4+DDcibOv2RGYmkdN6TsZNns5VF3cB7T7RI1xFD6RhdEq5KSvQ6wZjpIefb
6hFh+DDfKmxy46avtURe68aiW98tp7Dn607Z5rydyOQiNiPxa5SBqVweiPu0vjVBZeDVybP008c/
3p9b3emPB/manQN4Gw6Dk1Pw0NeFY0o3flJ2Nf+cq1Eu+8TXXBdBWp/aUU1mA26RGYNgWHZ+2b+Z
bGWCgPSgLHZ5p9ohbAep7m3QrCIc/Lr/AYFSplEe111z4UDxp+dy8ueuEgCDOz/3Bf7k98ttWk14
OESgPSVLVQ4bXJq4i2oRzzpjO0lyM5hDIR+E6nR/ryGpagnlGbnJdGU82GEDE5VLVTtagwy1qdft
La92T2upy0S4jJbxtsQ674FV6M13Y8zyZ6/UM3sL31OfNoaCObbFfFw+OA1J7lsNiQsDdyUmNnCh
puQtH3Kb/weU5VBInlfYJMMstwrxwqXvfz3RnD4MHL/cEZFYrnv/+4ehU5Ah2yiIn+hkW/p3NjqC
RkIMjYmgRTU39teK5hghweNc6fcYf4PrINW1+hoDlD46UTwQk1pT9bl0hz0/6KLYIB8LdR5LMzeB
93+Yqzy7dmerOuY00NsHq02W1wybSnqPzti5wsfTXdiHz0ekGkvZjYM9DVjcCO9HTCZLIcYIyiM2
KlMnwoe+61x6QxuKbqbFVF9S1P5tQBhALHd0J6lFr//9f5StKKUo9sddcyzd0b9iBySOZe5pMzcI
nYy93sVNd/Xxt3q+zVJKR0TLPv63ynMhtDJYjL45QhHvnNAmEL0rrMWI+rLKIqsvQS22NLcuDHt+
b+J8s7adqPpBLz89VpQ4PHwn9arjGMjYu0+BL9dRFkzyJ6FEmJBpwS8B4OS187uQi+yiBTP7tg8/
nv1fHjhfPLc3WjCQ8YKTd2rwhtRsOcEcgYARTNMhdGM9TF5dG5d1LevmwnH6L+NhcqVVA9WT3tvp
3UVNYtTgOLXHmoigfVnH34IKWRdupG5PTmFy/Hh6f9nMmRqtWF4bOINngZkVyKFxni15jEkjMHbZ
nOCh8WGRxxySrXnXct5ItpxxDPNmoJ7MpjTURXrEGKXyC1flv80dQw/L4x+p02nUqQ4EhZyIoT2K
OB73wlyaWys3rAUDZ/1Aai5K4I9n/6e7/X4pW619nCH5iuFqnfI46FjZoAt6FJipTThmnOjOGwWy
KbhaGo9aetb2rU8mg2BonRwhJIYYSB90IIFVyHl3VAixpA8lW680C6K74eFEh1dJEKGdc8WWlk2w
rqj0KtL7BXlEzzKSYPHqrVdrqPNhl7Q6RsLRhziN9LLunMdg8i6lnP/lG+b9pcKHNAs726l+OLAz
zZpcVRxl2xcvelK4O+zLWAEya7xumiU/sO8dPn64f7kY0g5ZPSUcFV3cbSebZomZumrjxTvaQD2P
/JyoGczJ+ibH1ty7Wpd9oaOsdknQ86SFcJtraRiaGcUImUpyC435n78tukQm4TzsWSs5c31K/1k8
50ClXgcA8ihSIyd8eSaXuCR4a0JX6pu3TQ7G7sLJ4fyVXsvJeGtoYKCnPnPWpM2YZ0PuHQssKxp4
deitPIT5U5oB6sDN2U4XjlbntxNGtEhGXAt+Kx33/SRHAlPQvTFiHi/La5IqOyqWJXXDVlbD9uOf
GDMF/7Z3HxDYZpiM6/7HssU8348WO7nkkJcErNLe0n9PbAXcA/M9guI3yjDd1O0EdtYBYKVKTbL6
xhwitUh6YX/iyy6Cr8DktE4P+aLkfAN0VCNDIe6y4sqp3UL/xffWuRBvssHf1Dlauu/KjEn9dOIF
YVpGom97hb1dXE86IYRoRRXnLWDq00GfwC28CGUJ+36FMOdh4+BZ40EYWW99p0CFD+J6MpuZc/5A
+a7YILDS5muyOcw7U5Sd00fwmnTY+7bTm9wo58D8pHFHYyNokumFO+6wEIFok77plFa8IxOHJGj8
nH0ealnsffEGa7hfD/T5VYs2ZeeMU6I2MqPyuxn5Hgu4PwgjQ6HpUzJHI4mF+ifcnkoPc46ccdSM
7fLkazLwtoUTDG+JTbTlxndq/aFUo/5sTI4xu6FT2UN8yLK6iW/dRPjIZVPDeSr9uKtgARbGF6fK
uxkZuBE/ZvWEe7HEIN9uakuZvziPOtbnis+wvqmFQ1IrHjr5tpAX8r3tKZ/te93obvieNQgyQCOW
MM/rOX1paxquFqnqX8mElE+pLeQc0UeKj2VOQQq0ap5H5UCZblPLorsBqFpnUSon7+iC7/8ci3F4
yb08/jHkgVGEVN+r8jCYQnxtgjL4RWnSiLcQrKV4xki/WFGZcw8IC+gNVkRejyruK2uIx/tMH+s3
mDfcomYjo/wrrSCB/V+QPALJwySDa6Ze2GzSoNMVmPmqe1twifg3iZFkkrQ6nwgi0sOCZMclUdh3
/hKr4AkdAnEAml66N745j58od9bZDiN2dcMxzQ+i1iWug10hgcMyp7N8cpdKqS3eJKHCLHMbIu05
m3tHj8AxL9TB2nxzPK/+3jfmmN8zqWSzzIPfbxek89fom0sztEe9H59nH5/cZlkIrN+2cS5/NTE0
TI57+rhEdez1xaee7qFJWEINAN8eOsN7IaU7fhttrrfPuHGn4cbXc01GXtPHyT4pyaylIDMP7SaW
9bxEDR5PW2EpcBSvOd22762iHRJ1NA/LbUZE5Pp5CcKA01QZ06an3U6w3pQY3MWCBgZ2ugoUo0yX
sMZdczC+DhWJB69GI23zQcCs7p8tHv9XKjj18GYnHlmaIRkEZn1IRDHe6oPR1t/EiEr3iVbsAqZq
bAlNJGO88370ncjG312S2u59BwFz2ZWwDeawcX11XetpMIWrZcPiJ4JV6uRd8NDYcevc5KLVJ1wr
Aza7uSV2OxrnkVvTJiYx5B7YoVNe8w8WW0XIxuRGsBUpTxaclVbkM2eFKz/mxvm5dPKE0EC9UYdi
kSNnTaXmJSxQP+qhI8rF28yLLb0jFD1R8/vmnb/RSr0bItXK8aFdlsU4cP3R9u6QOcEezymaNCVc
8lvSfk6HXRUo0hFNWczgh6FZiIO7oEJ7GewmaO+Zb1x/yjBmcpssWsh4hjTdRzwRwtjapSp/KY0A
mQtb5dmBgV0bGccqaqDtThP8/bpuUS5pSKKeEdaYzlMMejTHHxLDghuwM1zbC8asfVzE+SVBw9n2
RaMKuS/EMI7b6H3X//4/ezQiNOEPXPCOblFpP/NavChKFunGJASsu3D8O9ucHfDmXBPp/q33t9PE
RN0mgQlzig+cYqh3dbOUbwlXGxnGs+McTdXOFw6456dtGhIOLXdmhl0eEcX72S1UlgCGmQTKwHje
ggbV79Oprn7iCzHujbabrnW3s/bG4gxzBH8qluE02F8/3rVPb1Y0uZGsULtkVac0fqqmTulylviF
ymdztmoztBq6YEZfp29aXWS7Vs+4Si0k101EpYzwG9uy/+eWFD4G0oSoXeMsC868dGWN+JMcseIZ
N66Md3pmTr+0oqdLkbdsvNekkJoX7pPnhVQHsiAHUmbMhZb7zvtnTwodZC1WiWNnpXVYOIS9ZJ4U
d7KTnA2CxmjuR1LF/c3cFd1bU8dVSLl7RlVmU+z913Mh39cKW+euw2EUi937PwZQGhVDs5qO/ggs
c84MFUE0UKAbHOU9BUq75C//y3dFD5D7HVohVAWnOl8U095S9NZ8dJoC/7NMnKvSysfPs6rjS6b8
08VjfcFo8FMOWTmSuPLfT87NfC0Wvqife6c1xSawVAA9UhLHGXiZuk36tn2kAVn++vi99vnX/vcs
yrA2lGDa+Tig6IqcHO+TsYEG15rNs49JLH6Iq4r3iQ+x+7JYidg3YqjFpqy4b91ZxAh9+Xj00we8
jr5GUfBhI3+j53s6aSceGuCLzxSBYMSXVe09gR0bDm43EFLz8WCnKxeJfZS4kI5yIgcQb50c8r0l
zywX69OzOSp9IsYJKz66RTJG6aOZb7ZokuTCkGftNFr5XMuJC8T+Cib/tAaKynKEExDIl1KzQD6H
K5DLIgGp8qAQ5bIUV6gjR+NzrU+c1TnPL8EGwYz1VguT1mfrC2OO4GR5EHMSXR9CMWV+tkNra946
VuyywVpC66KkBA/HDXsIdnCvAPHXFqHPP3VNTF9mlOWvBeQ59/njB3r+yjI5MDdcnFbd8amfoc/i
dOQuo16UmMrjqlW8bbkfvORqmiNt6tybKc2T3x8PeibqZEA6SKtTnWoPMIr1jf7PZlf2wm8Wv6pf
yB0Hi1S2cK2i3kvFjXB6zzkkpHhvCKcssWXPreNd+0ZD6FOntdYe3vbQYP3t52bPdXa6CmZOOVfm
rKnp+PHfuW727z+slYzKQsXpFijiabE+dRDE5LIzn+e2auAkUytRewuP2IVF8fwTYpyAx8odnFLj
KQjXULWg3myZz4PssnlXLd5PB8VZGhmDTpPj3yfFYsh8uMLy8Z5+r2Xe2B1MtWet0sisykWVHDzS
suYL+87fJvXfcU5uyEjYs2LUidbgLiB9rCroEEK4KHO8oeuDkOzjaf1tOMjWuoWkEGfOaXOO0Cav
mfzFek7pfnNka9Ibx0mLH3qSV5dqo+fvBYVvlOXrusuQp/KDNKuUl6QmN404H19HrYndcKCq+elf
p0RVfzXhrN8nXoST7URKHbArPeQXMUmDNNheLWyb9NqiNGvNt48HO9tEVgDLSvmhsatzRDlZWV2A
pIZP/uKLVed9u0nKKnjj4geP3O/t+RaVWPripFnze8GMNV74AM5WoXVwBIg4iOn6sl+/Xw8QC1hL
Tj3ihVsTiYEBLmoLe58fhFksinivmrw6GLG7HP590mAFOAEjhlvNru/HxQ+DIRF/6Uui2phWDok/
28rrxctCgPJLDceX2kSvu2loO9L9580MAQNlFBRjQO7Q3J6M7pFxp1mNxE2VUSy1xhzv2lRp3+1O
Noc+6S7V5M4+kXU8jta8tIh74Ru9ny3azjgpkRW+AFb2tetkNMpmN/VxgXoGGEaw+fjhnn0loMRW
6dVKrCJX4xTvZboAODl6kQDaClVSOSntn8HSXIrgOmNL04xf1XbrwRKLpHV6pLTtpGCfLecXP6U8
8o1IcAvKrvQFKXft0N+5BZW0K7N3g3hr0biixjq6Usp95QTzdeGlThEW7tgtV3HqKCCsTgP8hMTd
bky49c7tci1dWbQvvp80V7WutwbhYlpfRvmwkLEK14ZbfagqbvRqjysffgDhdC6B9232PUk7yAwf
P9mzHxKGKjuGx4l+FUmc9kpaTnKegjfwsriahxpj8r4a5E7updtfAnCcD4WZn3IqoUXY+oF4v39n
xsUUGPGS9gWutnpJkjwwozHtjiT7Of3u42mdn7T+4OkxJZF7wt3oD0PiP8cC9LYpV0ezfelXK9o+
nrriyhvtwIqgm6j2d6CrrFv1LYuzT6y+eUbxv1A3XyaKHUbclfAdqmVJqo3eedrTrJfSjDzZTYgG
BmETOmiL5UcmfDoRxEiavx1Oa1f0DuZmpymQQGCik04+SPw15QU9y9n6uoZdAMBZDRMck08pKnzi
bZ66Zf9ieN0AyY+oFGj2Tf84mW39ZTa9ZmuTib3PqDpfeF3ODs3rr4eJmC+RCvnZCd0ISiliwhhf
moRaHhDBhsY5QbN2H7WpLrt9mYjlUvzC2ZK+fo00DzEO8YEilHr/4vTSZ5PErPxiSKOf9kC2KjQp
TUbWAse18b4iWmZXdPk/byWMS/sQpAKnAcw4Jy9s2zoiTa12eDEtEsVDflX9OrGWg48/53Xgfkwo
smteqqicfSbr6RD3F+1a3eMEd3LYGZKpzRRAo5eqp6ZJoBcyjjAYtKLcxaNXNNuPv5SzOz09Sw/x
CGA8Ng+W9ZNZojVC1VbNyacZrfpNKmlFG8mY3VLpu0vbeu/aqfGw0k3vKdQ5Vz1Tvpft2P3bm8XW
BdyK3Ys+F3JnKmbvf2TwKInjNLTAvZJjxc6buaTuAhMIQtERMBu5AG7rfztX/hnTpqtEQhPHFKQA
78cERFjCOY41ErD8TGGFQdmKLqtN7uey//bxcz75WRmL9j9ZJS5C8j83z/djedKRBRm3AdBlvfsx
TmW87QGgE47jzfrjv45FiiUPcrUiMOLp1bYUheYLb0yu/dgB9TtMDgxxuMrtRjU+eq6PRztZE5gZ
JlCOPjit+U4QKr6f2QpOdCGjx4emCOyrIpi7Rz2b5YasIX9jmmX3b3ET63hsWoiSqTv8ufu9H88E
kWfngXAPTlAEnwe9BlGTKvKqnJ6d8p/nxlh09blRIVJxTuZmmFi6l35xDpV0Pqe+NB7ZsrtrHKdj
1DrjsP94uPUl/88t8f9T40myZXGm4sDzfmq5Ej0kM8I7ctQgGyBFdqg5er21+twIY12br9JSLWin
gmIfB1a5+3j407Xgz/gs6zxY/DJU1k6OkaULpU1ThX8ggTd5TXxZ3Ihq0l8pJZSv/qApOoqBmUeW
U/m3pa3P+xhh6XW52PqFP+Vkj/v/X0L3lTqUu5IzT66WjkVTeaKGfajgMm+cfpl/ANPwdi0gxAdK
fTnqLFDCVzk8118fP4XzLxUDLoh0tpwACdQpRW2hLdFxkHMPGobwazR/ZIsnZfrs1fKSr3j9PU9/
b/ZTXmgdTAIhH+9/7xIXDxcjhmoqu9mNfVpv2OwIvCXDY+/O6Pw/ntrJTvrnqeKP47miGeSasE79
P6cigGutk88Gr7Mx2xYlzKy78QkrjYxObzftTFc44qm2F4Y9nyZdX/L4qDysurJTvw5SHHgn8WQf
vDRJvtKsKkN36afdZHV6BCnTuHBdOJ8mOAbOtBgoONVSYX4/zWCh1aWJ0ToMhU2q9Ziam8BO1DGO
q9gJJffAR603aS99/HTPXxyG5TJPT4CZopl/P6yoYn1db20WwiHdG0I6B7/jJEjeofv08VB/myEq
H5+SEvsW0oj3Q3G1jbtBlfZhlq3+u6Nj+SXOKAkRce8uU0hxbrkjd7Se/vXJUg7hgg2GkmPYGnP0
flzoijKG/B8cXHRUd9IEGRRVWuDcqnI2bjUksFHru+mFffrs/VlH5VK2Stkwu53O1kM11JX94GOD
sr1H4SkASSb2qO+2DTwqLHPbvzDi2U8JA0LnZWVc1h8W/vfznAgkjv3JdA6ZN5tkpFRlcpXOehwm
RaNfOoZQoONf934dgIv4n5/z5MxHL8ck76UDmela47F0MIQcmtYFAoPxaAzCqQ3yIEQK3jr3yHob
/c0rkw7HleWpg14NUwzlPXWAEgzmCOADlYXbRuZC1RRYPlfnsKuyct6WjmqPXmXW3/3GsV9FtuqZ
LX3WX9i6py4yAQ9ruJ/FSL9VOHX/qFtlXG6XIS7lFxMa2nw7llrrPw41TNutlwSNc2XPsmo3sx3H
5ldE/ekQ2T7v5vVi1l6xs4ZerzdD2yzDZ6R/pvXMBmcQtVKSABHqKIjKsMqL+FONIIxg0Iqsn21t
GOJzVRua2Jhl2t83VlVxL2PC90PqGs0j4m/voGXTRAc4dQtvmw62fC44en33zNJ7Vna8EItnBdrV
2Arrt0n8yZvuDJ0W4eSragTrWpqFTQF1MlTEuB/4M22UVE2fyy0I2bS/Fn2XPI5Labr3vltCZWix
wD94qS6OWFjy14qjIqgUHl/o2W1wncWOSiKLTIE6Ak3ol58Mo0J8Peaj/RVUaEvR0jAWuRVzrKy9
31d018tJ+9FKuzC3oyYdY7NYIAZC/nf9DRBwH1hn2QYhOreiuUm9OYiLMMmt4c4bAkQTGYxA986P
6YdHlEk1AqHcxHTvkmzksS4Q/p972Yp4Xw55cteSw9yGut+MP3LhkDqL5KWHkCK0H5lnkNeC9qt4
FUUGdQkFQSv1J61oACo7RVkUj1wKbe0tt+Ry3ZXCD97GIC+z3ZSYstwMg4a4dJTNFFxrTaffUhtE
pdDNs0SIpqYJKI6DzeOh8giUCUuzKeyd4dbssK1u1HsnQXT2gAUfJeAgB1ToaJ5Evh/hFU9R6otU
/9EYQ9bc6R4Y/62kq+P+7oJUJJFDIlb/UJfKWrbCKp3fYE9h3LFutLdeB4WWHovqDOchdiZ0cr67
1PnOgwq2gc4S95/1op1mI7KVZd8qj/ZxH1JZlyPhLPOk/SplsDzZBCwt3+ko1HO1LeO+fIMSkalX
c461782o+HokHhpky0081wVxO2qBYUPYLjVkUbd9rejCJLp4lonlVZtcm4fixpurmiT53NXnnFU7
zfVIoVbpQmrNufbM14iUszDr4XrE2AKmPela70euTM2jtj947Y5kKDUHIRt48iXPNArjOSK9tZWl
nB862d7yqlAjnDFSvtDrYV57Vu6wWFcT2NNHxJmGd+12WiOjOp2LX61MpU2/pJHaliBWOfC3dYX6
At5wVNfEJpdXXq4SwGCzU/s3oq5HeVUtBu53NsSxCRs41/NN0Uu7+0k9LO1+DprdNI9J3tCKicg7
GJorXzm1E9ll3x4qchyon83DOIeAm+FHa8GoA0pTmtPcUhewi4d8nAr81JY1/4RcG0ybImXZBkU5
pxoSfhDRW56s2T3SErb9DdQ840vbjtVj6miuvxOtP9XhbNZOSlJcnvFhdEv/XLnksILBrIM2TJqu
F3fdGsIEDEiBUTSQvps01Cl0IITRvTuasciV3aFOg0MGZuBTBXjaDUdP8A8E1tiFvecKdGg1r8oO
dndx3drk7mFucM2bUlujD8pKFQiDaD7l2yLup2wzK6l/DspFazcjsUpwx9Kpp4jopeXBt1rCIxWZ
adRYlgUIMzmRpr2XxAPYt1IK91tVTv4DeBi6o53d9+huCnvItt7Ac3hrx2wS9C96MUTTUE8wX8FU
Am53p9gKW6pZYtc4bS9ImmzTMRKImojD4/L/S6MF/nssRPA2IU18cVtLOtF6u61ROAXTz6HPWH0s
mJc3mRLJcXFrwPFDMLJwFEkSfNa0wSoOZqJncg/TaTlkvKb02uI6/jKJQqKB9vv025R7+p0nMaBs
tKXp7xIz90WULHM/bP1emw5B0NVfCw3xcTjOZuOhq9YU3rjA+t1qZgem0+2k3MZlQwmqn7z0Jwkj
FZXU2quDNWGzYBECRa8loAjsZbcg0Ar2pCHDNlHtoBkRVhJ+pKVT+UOSkKAJkMacn0wSVRJ0Yk5f
PARJPn1GA1k8ZWmcLjstcGX9YGdSs58sW6NpGHJojrvDBFL9t5rXzKvWymX+VEyLczOrkeBZTZur
b02splc9kU6+w1odmDvAtO1tsjbzCORV9n03564Rjr2LE25YC1B7aSzurVch6g09ZC4vBTXgX0D5
DHmYFm8EoiU7fhUb8D3XbsMvoh7eQxlZpEsVO1kLbQhj1VSIt2Lo3VfWwMMNc5DQd0C1bJsNxy7v
Bmd0P41xo2MvlU5wTWNcOBu3s7Py0MZy7A4Wtz+1JV2x17dtHWjEMmU90sQi6+StlQ4Fpn83TbpN
WpOeGDkdXcrQTZUz3jnEqzyMXOrlJtOrTqekWq6COctNb4tABNPOryvXurXxIv7M2hgVYwLJmyCB
sVRZCKqiO/ql7aGA9dMi207a0P/q/bJ5VRbsry2VW3XFrVan3VNStAzjxMmfyjRuegTmejGEhpb3
eBsCfqw9dof+iAqOYCmOgMbDXDce5yziiV+D3PSWh6qwfRSoGal7ocG9pQqnjiMMO05VQ34lskcL
7dxQHstQYPzw7LQaoe6P6k5pfvtdE/qY31r62P0ySqpJ4VKTBfCslwU+paGt/C+W08kuMsZy+JVp
xpQfemIQqyvTaGJxwz9hBVGjdYkXdmbSP/h0zbMbP+nGn94g8EkmrnTUZ6NWebMVXatTei1Ky7jC
u7omNS0zyMvUNpS5TxdfHZ2kz1ImyL1w01mx7xNyGLfxIUe2ez/3DZrxpM2NLFScg61f0CRUuvcX
M843snGHbVB3yHxqdJS/BvYTtav9Cbb4KCYUnk4+urA2hSe+BnaH+o/2hplteJ+HIHKEa/uhif0v
OUx1OWd7TfdnL2x7XaY3vTFXNgVUK66uinxMtkjWnXhfeJ31OU3kUm8ViUHEqvUz57IgWOZnmM+T
3KcTx8gt2aouJSfOaeDktMnxrsogyI9aqo3WTqCE9KNm8fzHTBhoJipk8XdNYNXiujMk8mlrNuz8
qs+F/ysJKnxy0PQHd1dOVVZHZZLEkv3VN9tN3vT86kGdVOoa3xTONQdnR/JFIhFq8Ur2OIYqxI0b
d+aAhzr/f5Sd2Y6cyBZFvwiJeXglybnKVXZNtl+Q7baZxwAi4Ot74SdXllUp972Wrm63mgSCGM7Z
e210HYcSXAS79tY1qtsYGHS879qYkMCsibP8WIDF4EOU+D9Cao5wm+s5QzBmkszWfHJtx5CnlEGP
gLnu4kdvSbU+NLXEGKFPB81/5B0VmEcctoKOx2pzkiYc6FGWfABFEcPJK3F7kKVJqRVrrT6WWxEk
eCsEquEFofPClq7sQKyHNjnRZIl6I4M+cjM16eugzisq+0myrW0/1fGhN55xj3+pEPjRKqypejCA
xZqdtDgXalF+pBZR3LmN2fTnqjKHSIDTqsixaQa+X9Euanh0hjEQEW0vfoG3ONVTXZG5+ai3Riw3
GM4GPgATa+JO9lpDlrIlUuPI6X40ilA17aDuTFw9xdF05ioIRQP5gAk8bXfJMPUyCdHYI/9YoY/s
sj0Tgjx4mVi8NH6veiod/pRExlTmza4kUjnYim7UPhYU162vfsq/OWwxKcUbjJuuFrWg87T7obUN
tgbMXG3k9y2X7Uazam7h4Aq2KVWpfeqaRT76fVAiEejGoYAgC5BR6wfmb5/NKXAnbaibG3pLZnG0
7QklvBE0vLnGkPP4Ab6jF2wQAbTy1hYV2xkKjbl2z86arZeTdLX3QL6M9gUrtRV/XWTXfxhAxg97
TYBNu2JL/FtVgd4SdSjKx5yALwoYTkEtZhwS+4hu+LRMCLFMhLKbeNTsnV7Nv1aj7P79Qsbvosjl
0Rcof0B5HBQqvovXJ20JBqUjZs860qHw8hsLL6YVVWzgPaxEM3p7M/WBwhlp35mnOGUaCls5mYfC
0XpzR5IVSF6XPckTmpAk3SZM4V5IPTf7jy4Db8E1kvRG7xHMRWA73Ec7GO36Bha+8YMCW70z53RO
bz2n4OUNdD61aJxGAFVC47D5qfXyzDybSlYKwAJY9O1slxMPQxT5ptSb+s6XE5NiqJEOp74WLTaH
sFl8+xfNltg+GlXqP+kg9uabplPOizuA6ghrlpBfONE4BAZurGW7wV60ktOXj9RE0anoNrUpiHeZ
ocnjBmhKHFQD3CR/TzJjO5wyj6S7IzgnfdhRHlrOsyvNemeQA2hs09ktnubAH9OnVovnKuJICCDR
HvFTszoM8ZVuw5tSLWAcPEGoHmhtUCq5GDXU1IQEmZeetKC2P0lhLTdFlZm0xpdSUaZOvB8oJPt9
qsbH9wfP2yoNjhn0R1Sk0OkgOXk9dhJO9qSaNfkpGNyT71XxT+j9q+RNZtfsy29KUCBs8TytGjOk
CPalrorsIqXj/3CPKqPtNw98ewBl503bVxgG4vLKM/1LJZ7rUb2kKYbCFy3o61ujVd/SC4ido9sG
2cHMlvxeWyTJ2mXvzs9mT/6Sp7zubGYjqaJT7LEHHKfWPul4+H++/5jfvGD0NIRY8JIB46P1uugK
sC00g6FGS0cW5HTo29HEvUBEGgpSRIkVs/5XMZrf8zSOvSv1xr9dGh4G7xcihIPW/PVjMNqkoV2o
u0crWfd1HF92bBX6XUCfhK1qXI+fPR7T2Su0aff+Xf/tFdAGgJRM9A5C0d8JOX8Uyy0b3Uflze6R
lgi0vLqzvJCpIV4JBNq4oS5CkrGkvGKExkCubgijERzuwKr5Ad5xqa7Mzn8ZgsAg+c/KaqSZeDHa
LctrpwR2zHFeJrFvZR10kaY0/TSqss2opOXqmjntL49/5U8Cv0JnTWH7oikrAlj9RSOdIyhwMwLE
kOylAyQYL0l6Mo1Z7UVPfJS12NWn95/+X5YidHHIOfm2LZv5+vWLFzC+ikLRqQiGwd+VcZJ/o/I6
EbMeaMeRTNI1IGOp/n240Xmn9b5+enx06/P485WbVZys9TNCTCApfCvLwEp3k4lZTZqebCLKKcnG
xs4FhXhegmsKmb897rXzxF8G4N7Ly8+aWgYP8OgxKDD91bDXzr6a5X0nB6/eiLSPfyRZIw41u/jq
ykL8tgQNJgphB6IYNHtogV7feo3dr6TA4R6LkUpDmHdMShsO6uSqBkLWeZij994okxOTm03uLTzp
8p/7J3zJmAtoWGMWDy7nvGacrECkvnMEUWii1u2SI3Khm8KrlysKmrff9gp7IuoAcisQWvOSmCg8
CSlyYV4ZqelOO6uGX8wK6VM4q1K77G6mqsSu0xPG5u2Crsi7jwG19nSHaty/kZMxXWvNvQkLJAQy
IMASZ+2qq2HSf/0CXNC3BpmT/jFtO2dv9mziQ5td/94tg+WsUDTlpCur5d4ru6E8jzohBWe7xl5x
rsBaRHCsqVgURtZvtUogn//HD5L2PoOS6Z/5EL38Rasy8AVLsD/mp7KdqMe6ObZrzgKRkXjmz8Vu
thOYsv7KRd98EFyUtiFeH/QZaFcvpv9F2IL+Q1GcnMrQ0rB3E/ND7xXdOU2ScjmKMjNGaihznh4S
Hafgv04HXJ72D7wxgwhTcjFevxJH70zWXJukKonndaiRjoeCxhvlpdLoDjmeSgQjmBZw2rnTw/sP
/O294/v+vRmHEoJ292JjzJuX5kIn+hgnPeEzZgsnyYSDtklEIk+YIJtj7w6y23T6qP96/9pv8lRZ
9GDPwVZj543w6XI2sDgWzW01Z0d9rucnsrz7eq8bg+LkldOuRs4YtDeq7lCXiLQa4mdpEm4SteNU
WRQSyG2O7KGZ6mSzEMtYfjN81ZpncqMSfV9UvXVwx0J9fv9Hv1kf19ViVU3Rt1stQRcfUFtLjdqf
3bJlwsFLkeLzTOzKznT6/yYV2NcSH99uPrmcw/Ph9MKfS92UMSnas53bHssEyL1NYfXXAN9iN9SG
yMP3b+3NarjeGp2klTKxMj8vbk1vSJtTDVLexEYwWYxotrBJWi7Jj4bKsu3Ui+RDHVfySpv57TzJ
E0VHROMVmSgz/sWqsJIWmBkn49gH1aROVFXN7WDV023G1utLl3Js7QHuY5AOyioO80YTP/tmouCM
tiH5V+EPbj/0YbBMqPoDq7x4Cu2sUWgZOutogKh5wf0q72wrsYJjFdhT/W/uTR0EHcJmBhPWRrSq
l3dOMId06gYpDsUtlI6EcPfGIWPg+UfNRLJAVEePuXzGclpewQq/Gcg+syy4ZuybeJP4Ba+nnRWj
m9Ucco+Lq0ozNPl2bq2a3lRjTndu692+P7jeDOT1ckgWDIKIOcJd7nMTUoAVNbXp2GP6jtphzu8x
MOZ7Jctr+6s345hL0U5HtIpSAgnXxX7SsfG4Z0s9Hc1Mz/eVbcbbHNjYpkoodZLKY36ojGT45ze5
Khzp56/PE5Pq+qP+2NQhBfEGBMnTMRhr6Udp7ZbTZioxQ4U0Lu3ykCxd9zPvKlUe33+yb6Zw1OrM
nqANVwUpe5vXV26p1njAE5cjErL4xV4S8yPlWtPZWvGki9OceWSzEckFsAMWFGyH9y//9mn/1nFx
PAaTC17wYvkaq6rXOJ3YR1IPAwz2upeGpV02p0EW5rYQ1c/OgC73/kXfjiZUjisRht2zwzbuYsbI
VKHlM2vpscna4lQazmRtCLrz+o1GfSk+vH+1N58K0eYYdGBvr4azN5ZMGaQ0BAyvP7ddKyuIDS0d
rCRJ6R+6tfxJZZcn/M+XxPi7KvRQzqKavRhOWU3Ek1/K4YxEz6DTKUt6b2XOBgFdu0pObdINV+5y
fWavamQB1SIIO3gTVkv55daQWJI6ZiCNZ51cc2OfDmBwj+1Aw/Dn+/f2JkGUYhGCKSY83CRc8HKX
19P6d/Mc1z9EnqY9Zppw601G6Tb7LxHKffAdoeZgsyiZAfDAVvNFZ/xWt/RT8nu6tDL70dSedEPi
xb1reuy3L9tb535OZ5xJCbW3Xn9OsB/gtCWjfm4ripOhiQE6NNERfPRJRDtUYr5ShHnz+aKxR+W0
MvMNxDmX3CoyEQHkqoDmbamUdxLeYn8gxO2XMox0n8SuMX7MO0s/5JPM9++/iDdfUeCtZY9VBfpb
5r/+/T/mLATYzlCRd3Ymz3Jyx7CyLATKjord6oY4s/TKPvvtAFtvFTktBS6EXZen7WWwiKiL6+Zs
+U1vP2teo5e7qsS+cmUkv32knKwtcpLotWFcv8QFYJKiL+tq7blkR5PNW9Bv08qZHouXypl9ddQQ
XvVwnrVq+uHGdvPl/ed6eX1iJFZgASY4BGXoltch9sdznbJE71kK0zNs3eqLVZg2UY4OSHhzJXbE
fZN/w/e87G1tKpPo/WtfTse/r71WF1j/VnPhxQmqUJ1G+AjXblhdw6wHIkkLhI6i1y6fB1nVzyrt
1cv7F738ZtaLMoI5VCIn5hhxseLysef+XPbZOYv57MMMTdMnW3akQA2KNM+c/npyZYK8JDSwzq6Q
ANJZMTGw8F7iVpE8miSsLPmZ3NR0C+YnPgJ3Hu4tLxsiV7nlAR5+uxlJaTY2/YBgzcNRdeVp/+VN
r7UEZPBkYTKyLyaLHF1LJ+hWnfGtWy8Bfbo7Dfjw2Z9sBGpOnKtT4GkyciCwXPmafi+sf87X6wPg
IIIYlM0OppWLdV+g4DEAleXnlG4i2QZ0gDGYJzSzwppkn6e+RM9F760neXdpl+WIX1GLN0Wi0Tgf
5ERYVm/Ou3FGXYVe34rAMLmHFsH2mVZC/m0S6VUE9+9S6sWPxvXPR8HQZLdyedYeaw6cbl8vp14G
+QdXgcaNNIl0NYSiBw0pG2qgzWQd5htkLaW6z/Mk+SVGaw04yAswtj0LymNtduInsi75ZKksKQ9a
brpaaLosFjcBqsXsC36WUu3ioMnim8pKiLWfaDbfoLepkue0s9OfKtOLYOvVrnwGhD1Nu3g2+8NM
OxfVd5tov9I2VgbUCYsWEZ2avO3uaFCMN3gR+6UOqd7VeSTEOIrHmR59sVNd14L7hNugm3usBbbB
m9Cd6lvVdMaWWVVLv3ZLN4sPjRmMHaMSKcyGJFrrflSQTZ6awUlEqM3GmAzbyhKOfrCtuvmZAjm+
M9Jl/Forw61JMTOnp4T2E8SjJVO/Bmm0GorOvuiOhWtxUgyY8qbQtofsrHWxY2/H0pO7JnaoNC0k
MO1MK/XjUxD0xKSq0iDoAWHNVD42iF7yu94YdHmwwEJ8wKGzyhK8ERCFdJYB9G5Dp2cDGsvTtlnf
FdVtXxbx0YY3qMIgd7vx4+x2ytgYDR1tdoPI4YCLCZFEnUeeOxBs6gFRplfySQ5xVd9h/kmaTVMv
CVnt/uSeZ+yr8cYZR4rCQbYMx6IVzRDODZykgVDXKYSJ5H/F+kqqrGl2qohyOp5jlJBO+wX4pq2H
uRxo7Dleqr6PgM/HMEM69tOXkCk+TIVFrP1QmuanYJx7jrUkds63LfMEXuypq7xNsSh0KtU8WGeX
CFdou7rfi21Gj+ArzkzxUaZLsaYXe7PYL0nmpRt6+CmAo9EKdp4EuLc3YpshgvR+Bs7ki2JH+x/q
GTha09wQxezru85a+uogq05PtuxsSIkz6m74b5qT7oeut06+nejJl/e2F7fFzeLHtrHXJqczboO4
s6jLjK7/vIzO0h6DCamL4zly/JgtpWXcUEUsf3gqHfUQ2ASdk30+tYKxxoHwwU8IoPw5dippz+0Q
DGgCR6v6irzDT36hekiLj46sPPXLodNXbGu8gjEsMuKLD1bStYRGj0WNQIHq1F5y8uCUqqz5frTy
KtvaVpcMxzlQCWyqZEElWvENtBHoWyGiOFbEuImGWfKo7IkyO6oD3fjEh6tZD7EqkW94UwoQv7Sk
/YN2rCyjZFoVT0VW22a4jOUwPCGEMl/8lGnvXsh82Iqm1I3HLB3RmsUGjOJoRoXsfs7nWHKUJoDJ
DUhVWOz/DJeHRFCxrfcbr1iqjyt376kqk7SIxlR3nijFqeIJVLBePtW2p0RYUvkUxybJQG1OiVb2
GoTpRho4ZtDCTVEhl6D+xnQtvtEnXL7WRq7/pxMmkJH5jfTm6yAKULt6L/w9DODAiAor7qZ9bMh4
RJpAImykHBTYmBYm/kE7GJL+ZAhqMSFAJf0ToO61PKgG50bqFbY1srrA5JP/EtfnrlfWsrGnhGjf
RVjGJvd0XL24O8c7JTpK253eL9UXjU4KQlCSDPk+nKkbNnwPfXtDDzUet3pHItZGVy61N3NI0xN5
eqwmFgvDN/y9bRKiwneHELJYcDZGW/XbpZGes4vr1mmQHctCbZt8iT+LbJb9hsKmaGhbBc3nCctq
twFM23+eg5aPNuY8+2JlSfAlH8FI3XomkdZ6Cr/vpPVxvA8aW9M3UyLG6kDFCOBRWFLEPbWLmRV7
FKbsbqqWMBi1yUkWQPIJTf2TkdazfWpIPU2PJtDdY+csY/OxpYXdmiHMutSIkFJmt4FdjPNpZGE/
aVTbjQgAZu1uV038c1Cix4zYqgERi4UhNWbkxvqSVpBx9m2AGnrPiS33Ih9xir5J1RoP4hoClk44
o+kAIB1MdfMQVCxvL3ZWmvV9OwpPnAhVQyaUt2Zb4dmde+3QpG3yMxaOgS2YeXuyt0Nl2CoCWIr8
eEYKSVgmfXj/c5CYwQvptNmy0eeq8ghMB5YRIcN1CZBPENAfkbP78pClNqlQyLQH9FP5SO3nbh6G
uPkgcneSZ0pfCxrqCmUGcqwmq8XwReppmx0lGIOb0g+K4qaaenWqwI/qn6ZA2SfOS9D8iA3Txmh2
h9ZgNz11R8sA7h5xvjerYztNQ76RRJQGkcO55UGRd/Zkg3a0D30ze+lLzJZU3q9isi9MIM33wUq1
2wXza3lKZ1zUnx2qHHKbQgvU4fRrlRH5wOmKR9RbRncafcB4Hclx2VbPncT4xtFBAwhqds3N6oo5
4nAncbMq3QZqnita00EDhO9U4H7MlnavxnZp+ZKVXQw3C6g778My1LL/Obqp9zMtm6bZUQWzh4MO
O+4/YLLogQFzuKgMYjunFWzQAG6iVUeBqImTxX5xqr7/TqVUtpHrl/bPoOGnbIIZ7t4OjbhhR8pN
HONHm7pGfRMsIJLR3SPKLl/g+rX5kRxJI/0Vj7FpQ5KM6xdVYns7JBkQgo1fVtMBCKbtHy0tc55L
g9rkuK1mnZoAFeD07DmzcrZ93WvWYda8zsbsbpvlmXB7+S3zsmmIckfTtXPagRU426NXJhuCsmzv
Jp58fZ/hVy13TQ2090lXerCfaesA3dKJI9pB+mjq7wnzRLKpm46oL8+DybBRaErcfcl6auzW1+lC
C4qDLBQDQPzGRiaH14Kq1wdmqCSL9CRptulEOsJxjTgqwDGnAm5Ba2h6i6fcr541K0eV2WqjHe+q
2mLB7zoQZ6hqTBmZWW2me28BUbhjjzghSARxmIeTAe7wtp7RSm80mfTj1kjKZIzcYXBeVCDnZNPy
Ixs4op2Xb2UTlN87xC7YuIMJ4eKQld7Ot9OJbYzfxOzQgg7VrqUFT2Yye+K7lzeZVrCn1sdfXuMh
FWuGHHvipGfUD6fU9PPb3l4Mcwjdaslvi7otnePs+VlUxlXmbLVFWbAtrdqdQ0N6wtnUbWvFW7bA
M+o3r3BtlKeal30lmLtkr5tKdVdQQiUHAVnkGGW1P/kfqMeI9K7yahCNM5zEfUVYO1s6OlrBXhuE
VyOdbJIZ6VxH0CQOnTYowAuFKDm9e/w8RXvbZ1RMPlFByp9Bpy31QQU98FJ2GGYXSdByn7VmQuMO
sLGszM1Ey7w9wHsl3qvPSkfb4kdDvd85yNSm2lHTRoI8UKGPTKytw7JLNfnDzJpEhl7bWPaWwY1I
zTermcIktewNE07lfi0Ku+i3BCjIgpmK0l6kTA/cRZeRQZ8Mmkg2nbTEbWa5wv3gtXjQglBHLtye
GyKz4fFr6II3Kfsygsy13EBtXdqgp3XpB/UtSvO2p/Aaa12+adgcVzcS2HzOmC01RBZIrdcdN0X+
j8RSjA6bR7vTvFXzCzold6tqRkTdi0fV104RGQ04m23mueR3WIoENHfJtfmHXCDwRdhS5LHTix61
HRCP4DaJywXLusVKYN63gRQfFz0ZixvsFUGPtUAEfVLjJALJcbNURvrV1Zy0P8ZjMDNvURkxP2n+
UABttda9J05UkWwFOJgUBpdfal4YNCAl6QUtqbVjRR0hzOb0RKJBlHUS1YksQc0DsbpNCWL7jhC/
pb0+BF6614pyOmRWoFpY2UVRhAMyHP1GLlKzNmj9sz4yKE5Vuypjv7YhgSx+5NJEpw7dvDSnrOtd
uWcQdQ72pVzpm1gEVnE3l2LR9o4wKiqGbdptTCBqwYdpzNgu2WlaG8/VsmpGy7lOi1Ma90AAVDEK
sUVg2x7cpMz0LVgsDngGqmASJQrEl5HTNDqdZlpBWpyFThd0DTNZF9SbScu9iq3IUMjvvsaGJCwH
31HbJAhKPcJc5rShg3FtPrIfMYfDshqqly5wezCBmhejgKWXSMrSSrtbj4ykgWYYD5zCKPzbOkjs
ZctTxp+ckuY3hUO7uI+Va7L7XH0oyVnMlehwG7l4m8ZBYfspK5UxWTXJVpb+kj5CeI13Abv8pI5G
GfTPXmxO+amzm+zRyGZv3pYz3tghHHIM76HZjnmzVVkN/HTqx748iKnj/1/rwv6ZQpNWsdnpkfUj
rh0dqOSqQP1eZa7zJV5mdJ6xuWj+Fm0oO2eSRFoFKHlYBqjZrBvGJi2YI5owI0ikuFGZ64lbzTWb
W99UlXlIBAFxfMl4OokuB4crQ5kqnfdWzcVmmvr4s+sj/wld/GcRhByHJ4m6pNu0UtXeKQES523B
IE9f59EeuAfLVGLLDiTm6SO4dp9J8G7Rx7pyKk4s6f4WyvlSR4DEgp89M0gRo4Jwh/7HUDT5lw7U
rXquygZLnh7jMaxlZv3AB9LNt55AzbqXRp18hZIxzSed2KKZ8JqmGD6KuB9Old0bTZTKypKHYjDN
ndHC30AtnHbZqWq8hOSUuVjqfD8tQepECdGCLGRWNqKFoBqo+Y8koUz9SXL++tYtifGrzeDphKVP
2OPeGnm3ioWs2gbK0ZeoHi1CDcLWyrouDdtFYANif44M0hT4/MIEufdHw1SFvkMQWi6nmgrzsPOW
plURhxpHbtCCNE9z1SEaRVvhBngou4KZVHcW+8Ujfl1t5yk22q2B8NyIOiszNyMN+eoFMP0S7Cpi
dN0HE+2yeOq0oXOjbCHUJ0oWJ7V3s5f5XmhnzuJvIJoby9dYuEp9YBGWQ8TMXTnHieI0J19HR2HW
Qf5WTJi5Z6LHWcriZA/8fLwizGLJJsmpFe+JJHYF3GS03eGCziS1QwIwqxo0Z2JINonuMmw56OhN
yEbQlrdj0YuP+EREvnfd2nT2q8/gJF0EV6FRVth2nHwxuv1igMBE9UF0yW3Bx/Otz5goIiuIc3+X
d1M+YyLosiLbxlZaqQ+B2w3eMwut4T2Bi2e7HyIo6r8ZsSPy+w6zsHHjC2quG5Kou+UW45OB/nue
K31reV3wnZmVdaxuVNoSus1uMtS7Gal2L3DFbMtR67KdyhP9RSDZ1Df9mCKgjsmBR+06y+Snm+SD
zjnO1YYktI0s1uorVca3NV3LsaF00ifw+R/+WoX8o57cG0vBGNP7swE4arrLXSNhsvRLNP34Kdt9
71GP+FQxcv8xUoQiKyoHUL4Osmj0S5eeetfKhZ8XTXm2Gr3eAaZnItI0PKChl+XDXgALn06Qglzr
Wnl3bT+/LhTSwYV6gCSAJl9gXFQ3BxjNZWJyZVQhbOE4aZcada/WpCeeJDqOLK/6nqgCA4cJxSF0
e9PdjBRZ/jOmpLrSvH6jUKD5Z9EERDaHMpI27kWnRHjKkbajFefKR37Bcr8sJ0qGZUMVpG2fOvTH
w3kueppWOD++5l5KSQD5CjY6AxfG+9X2N0VnJg/+y86cPZdjXKZvaGou08Ackptscspns1zyozAA
LTCLlZh/iha45OBhrIAZv33/0m8K/RYaKVSadCbh7vmX5NaOD3S0UaGcPLJXP5tjH+8028L5YVvT
GfPltaj6N7fKwAexhx6FTAysWhfdDDK0kqW25uIk067ZpFI6dw5o/NuF38gQWGtRcnjhY0yvvfE3
3xxXXnksa24fHt9LJotyORj3dlCehELRvi1mv88/Ws44KxyYyBhaMPRM3Nh82o2fqppAtZkdzs6r
oabMeo8/yJ3HOdj2xVQHL7mm9GVfMDvZO8vqSw6QMeaif+2K0C3mzXhsDOjFoCn53TX5Y6qoVVWh
NSnyJ5GIZWtjYa1COxXM7dixWORbvL03lGJaZDRtoQgkIAKLmd0VwZWhcvEAf/8SmuarZQSRC7/m
9aS1HomJQ1D5kwWPsIhSsH17mS3p3miX/nMwzdYWPOk1cevveeGPeYPLosGAgEZeGZ+Id6mGEEO/
TJnyyqeizto72BQF/nu9so69bJY8jFdHfpimU9eGNgvlvveRuvjEwlG+bfF4wqgiPOb9r+ZNiBo/
iio5OHEmUXgvl025PA4MqSdMFG1Vp0OIVXiMPGGNmO8EHJgw7UaPzSCuniRq67nvqBbnJu7dstEe
fdXl/3VM7j8qXD51aKUIJzdmmY57IUt5RRZ02ZznAXora5wHSNnMdH+L9v4YQew7HLF06fzAl9HV
7AShaZFahvcyJCFMyJD2Jtg6tJ8GyWocArUN6YblL3vSqs+8GzGf57ZpnsfcMP81F2b9bUSFogxl
PvYNe+0wv/pt6PGsMVAP7HPFGW128MkUTqaHXd1WR4cnek0TdzHh/X4a6MBYeJmCXP56fcXaDsRU
a6N6KLMYa1YxpvFNwKEGtgClsyxslVVeA0T+/Zq+vUrDUKBdxgCPxVSZk6fUQ0bh85Pn+vPnAuvW
izEXecRHb/96f3heTLK/7xEVIe+bjrnLYv/6Htd4q4H3qB7sxcF8X4sG5W05P5mtp3VAwTX2eXEg
7jkBtlck0n+7NPKGtSUIRAxe9etLuwrgBfvC+QGeuziMvuasPCrnR9PqYleMjn3Up8R/qmp7eHr/
ptebej1PrJhPm/xhGjGrqOfiypWBvF1wZdby4iNMga4nZ4iCqpaY1hVt2F+uRT8ejxkEeRtd5TpV
/jFsk7YL5sqel4diNMRnQ/nDeSVgjYAhYPVe6Qv/ZfRwMSS19BoAIl0i7mjfTQVK4/mBiC4yAQb2
vgYJn+OIqlgfwXMUHQC19x/mX6+JlyBAIuXxZ/37f9ygHCYtUBw4H5g8foDSkqyJwg60XVP0Nlik
QbTDlT3x356pA/YLLbsFBcm9eKYG5SILqjC3CWjzoTWbu1oU1nM5z9/fv7e36xhfxR8XWofwH/eG
7XIVAi/zA9PzatvPSRnuwfX0Y+U9xeQcHfBSOj/ev+ibB4o8hO0+UklMGqus7vVFna5c/DLz1KPT
Z5y2g1RSQYmLwOl2WYM0B1gQTs0rb/G3vezPbwJ8Fmq6deo3Vg3UpZpBdO1ilJ7XPiEDttpwWCCc
b1VQsnvI2ry6bzoQ8MfEzM1Dl9Lv2PlLZ+jH2jTHYJ+kluhOi/HiuW3/kqSLd293tdhhOF9uOmlu
usHZlN6EpxeqTjpuKuXO+n7urELj+O7A9qZYHECYISEpfUjsWB2GOOn6jZuK2g2TNgfCguTGureS
lD4HqZ7985SBwCChfZaf8yC14v+oXCTLtzpX7X/NNPs3ypxwupN7mQrs0aZfXHlol0cDzmOcTrAP
od9iBkUx9vpV2e3kxTMK7aee8wGOnSTHwWUOs4r3Ro+TCy2BQ9ckp1jxnQ4ete7SkR54HYfaVD/X
5EL+29hhWqPe4q6kdBvR+JvUz7ZNhefHw5NRy8BGUdEQOBvXGmkpHFuKqBK9vPIxvtl1rddE/7Me
kxAAoUd5/RASqu2dbJrpSdbGKMOM0/W4yeFi1NSIFmlvPaOY/gtIY/Y3nS/02ySQUsHJmGwSfo2l
6REoEZJaXXkWl7PE+rscxOx8REz1qA1f/y7VYqmwYtk+ecNU3SbLGB9QEyXLuqBRR/jnB48xNWAV
JUEOR9/FYkZhwCXVkxKM7aTW9zge/R92Yskkoi8i4Qd4vqyujL7LyYn7Q7u36n84CEIxMF/fn7AG
VAleNz5pFf3fPqi7ZzR4+k6IUv7omRGbcwlMRl4xCa5z3quJAlXdegrm6u7vFKDXl60gF9Jks7VH
C7ip2JuD691Zoy++GF4ONa1i0me6qr3mnC95c+2l/j5tv748AxupJGU7tNbepZCwjyEcUDL3HkEq
0fNwlF+qL0uezE7k9K43PAmL2C+/kg5DromffMPSnMM8p4CPTHsovlWJlQV7aTPL7unhigd/zkG1
FKYwxHaxJ8Jhh1nadUSHxczJv+hrl5P96PcHO+6UJjk74FdTe5KnM5TWZLlCxTEKQ46RailqwDrQ
gyd/XgXoS1z3eHkSI99q9pQW+6JhJKDsH7txK5PYJNm+zLThVqk0kHe0EoKfHOP89qfM59l+mEni
aD860A647tTPuIJDHdR7f+vGeuD/94+DmPGLOMtF+Iqijw3E61eb6aPX+UsSPIKfAEbhwZx5JASv
Ordm1rpb0i+aa2jXN4OYPF70xgwnjq2cKi6WclQCDcQKKqCqzjokDnlq3w1zXdLoTNxkxfnQDvlk
JEYT796/2b9emW+Voga1LfPS+AsJZKFIPdVPrHqSL4VSpD6Y451XGzrA55kMgzK+Ll1cJ4I/x6+D
0QNxOnwSNN5g9C8mCo/kMctn9Vv7IFCIe2E4L5AvvODUETfh7ajFyYlI0oUcxlzTz2SPaM1mhH2S
nkiJcrNT4DcUTPUpG75VtKT/5+zMlptmujV8RarSPJzKs50QIIkNnKiAj1/zPOvq99McYdllVXYV
JyQUrZ5Xr/UOS8HVfFzIcv3lYHO4aBpfO7vTvCCScw1nuvc2NivdBUVT/EQNsso33qgPPwdj9F5L
yP/S+vF8zI/rv+3CtBd0Bl7vc05KUHUgVobMP0uGVwDCyRFpqDr7S9gF+eZxU3P8KG5i9FEg0bm0
YJ3PDZrHXgFcoEjSezUU9ampm+Jn52GlJ4WqsiqUMtQ2qZ06xqrGWj468DYwD41h1c5CvD4/S8V3
CNKzpsID4s6erf5Yp2yPW7L3PnaDre0nzBK/JXWaUUDtkbrRBQJolfntpD6lIVflBy8t7iqV/v81
CoKt+lc08p/wdlLsuLBgfZ4HT5YjSBQo/XS5118i6tWwcim/LYz8bYdFixzcXMdkauY5RF/l7JFQ
uzqj+NQe9dgo1n3a95/SBMK7W2nczrJvjjlUSLPePZ51sXCvdh69BXapqFAdoSHPs8ohuJm+wXT1
XPqJvJPrXn7Kk9YDBdBEBuCsvts0kWa8YIFYbUiIZwuTfbvA/5KDdEJsHoMg769P1zgYPRvQZ3z2
u7E/SUpu7QzQ6pu41aWla/LeOLO2xeOIKBCJh+u2aosaiaeEyXmYimzbBUb6vbb03pWglO1g203f
ybdiUd8k8dIb9Pb8EGr2JvxIIdcBQee66bbsJWrPTny2JxOIf+VEr3LQlpsSSMxxqp3y4kkUYR7P
7fzNxEomZwukxsJRR3AlrxsdhpRaTU1GHNksKLTAllAADhUEFlZhGMWDC65KWeI03OmpeNhTGUfE
gShzluWUFISlqjBPzwD9zGPTTs0bK2simsU8gSePZn5rJsn/+DJCQcdhYMnWYHg7O5+jxvGmVpuy
M/CKI9U9X1v1ZFc2au8hcfV4WO9sGdIzaFWTWhNqBfMlO7FZkctNz7nndT9Sb3A2io6ADXbJxQHx
bvVUkJf6jkGW8gxre2lW7zcP0ugvRZs88vWsMvg+Gjkms9oO6XAa2srOXPgjZHHTNre+liMk+UDx
KBEGPFjXJZYb5sIZeW+SSWugZi3DsQNvf/0NTTiQrfbi7OxBIDzzL+p1bKGX2gwycqZONPruIOX1
B3NjYj2jVESQa+L3zhK7brVIQ6fqizA7T6Pp701nkM0NGtf1Li9q018NeVOu5MyBplPywHo86ff2
Ek8nQcQHgkMkOGvbkKKYzZqdrRGQ1qoHYwu8pB7+eOhNJZt8Qox3YU3fPKTJQ1Lssdi6JCEEjeS6
zaADV26FWnQpJHVsSS1X0EPDvgk2jYEKDlDFBPSgr0ifho5IYUcAbRytCioZ0CI5ShbeOLcBgvge
KNE8G1FCgYJ8/T2qEeC+2wThZfR8DXxj3nfeDllgMiOOXgDDDHgHDRsnLkJrIw9NVKwrbHTbVUg2
zF6YkJttwCmKmLoIVFRRT5kNziiHnt2pmk+cGDW/R2AMT0GPzeuujQYEUppaxhYlA/tkrFpTjaJD
ZgEIebwo7n4D2WCZRw9eHvMJ0kas0anUh5eqNqZ1z9rZS0WY/Izj7mcvT9Z7qKXInmZeMK38Mg4W
zvebXcgQUNHi2mZPUPac3Wd5X/S5gbzhJZN9a8N+KSMKwl617prG+a5Qp39CNy1cCElvUhswuagl
iZgBXVhqkbMDKMdzdKqjSjojvBevc6zo5VVY8IxLVCd8T/XBQtu4HAUKpnnSwRnsmzHGLtSX+5ee
hbmQS743CdTERaqeL+LGuV6VAw8S6DOWf9EG9EHcIINJMYz5JCMvEsmulo7Wk+/F1T4f7XzNvp0W
VsFNWMF4iNqEKBPxPpw/vhVDcG/NCR1gM/TfgO44ZyHJ9ZRYevJuSrqJhE9YJr+HKe7PjxfgzalE
07jRmmxLnkBUOa/7DmQX72eDFaAMdb5HAqlmJkqSSWU4Ho2usHeP27uz4niOUrMiJ2pT7Rbf809s
rE2h0gHrCC9EWP1rKycNTzFVXpmhIa8nw9M/Bz6r4XGjdzrJ2tbBHfI6JLchxv+fRmM7Rsa6V6OL
g9LvC3RvjpVSMdEzr/GolpYoWff6iOsROgCMLdeM+P0/zY08DUyoZDEVat9GUFSaVipZB8igAeKa
pg8MWFMTZ+FwNfhfr+Jw6JHc5aK8jg/aza0uFT1U9MGOL5mGpZucBeiptZMMYSYm3/J4QO/10LFE
IApsQSFCvO6h3tYcqVAFzp2Fp/pAsvq1UEb0v6fIAmhnxDxq5eDL40bv7BJVRUyD2gASBBTBrxud
AlPS5C6VzlIrOYXrO1F80frMWvuJ0a2J1rVulQH4PFmRaS3s0Ds3KbEoWVgThAjJ6XlBD1UHWY0M
0zv7OR59rgrPpoLsVKkB2s6KB+zUxDAxQW8deVwva1YFvqGkYSFdu3GT9LvHY3Ez2aTIqcnzvmUS
RIR+PRYBgeNYAPY/owAuH8zRAOoZ1p1sr5MG4MHCdN/sH9Ea64oHiFjXc/OISlX9uG7l4GxLobPx
ulTelV58bDMkYlDgHp3Xx71bam92M3tqOTQDXMlz68fhn8ny6sC1yq5PEfE1f4WJ36j/jx4ilMZL
ElAMkclsbclpVCDWowfnsCx++lILIamx4rcajBodzMJvH++gqO0ZgMBI788rbRSFo4h0Y3SWmzr8
CgQ0PaaWX20lj6r5ioDQjg6PW7xdMDwfFRJjwkcUm9nZOR+afk8arojOptziM+F0CkBEmdRHV6Ty
0mjeHA9QxHk4MpwQeBV5ngO00XJUyLlGZzvirJPA93vHrLOaYj1U6TitbcvTDkoAwnr7uJe3C4eG
RfGdnARHxVwRRRnV2KhNIzwHA1Cy1Vg4ibSW9DBWNgDx63e4ZZD6Hrd5cyyJzlJOxFmdDQJG93or
wltANtRr43PTNPm7F8KIAS/sOJ8sabDfvCkZ//O0KsWlIAniJd+p24iaLBcVWxKtkI6IHWbzmjdh
qEuxFp8JbrwfaWWjn50Gmr+TUs/4hQhgiKJGOahwuAPe7vVYDxuYA+WHzyM+w0SpWwT24CVmgaSH
EWUKHSs6U5iauk0VGbG/keN+pEgnWW+PR/wmXhN9Jl4VESTiYvPlBcN6rJ1CiqG4yAgOO9lQ/6pG
8rY29+U2dEgZuOD0ih9Z5gN0h6oRnx9/wZ11xtv5b8AuREznCcY0DCY7nsg5IT/Qql+KqQh2sU9p
aIUdgr+VpyRRPhqkinQmVxCFcfbVTdlNoagxSJoRn6eyrep16Tvkr027yF8lWGl7eLTObxg2TbuL
Ws1vuA28YAHHdGdbU8wmlwhUCOnYeZiaYCUhGfghnMFm2pJbKFby3FVS91smrexsKEb09gViab6w
q0Xu/iqyoes2ZzJ3L+hBqijXOwyOJwFc5SXnVI+iehNlnTruAU2mC7N6p3+UXHmZkI5AdGG+rswW
WH2a+tnZCWvtm9HY0P8gpq9qCENvDIf/MkA7Xrh5bh9DIOtYxzz/8NAh9TS77EplwLXHi9IzrryD
/zP29CLZoRfakoCSNP+VULLS1zLXevtLbnVEFxRE3SrouF17QFa9mTZS2UdLj6I7FwYqOVAlqIfy
NppHW2iCKz5SYOlZ0cog2BRQilzKInZ3QvO7GhYi9DutoQKMgDXDDzNiXnTNdaAObcGMQmNryy+g
zZGyJOdpxf8Z0PjChTP7XnM8/olkgIBDgZyd2dTEqlyuQNTBa+ugkGu8sVbku+r/SZiTfX98WNxZ
vowfaxccD0oPc0sqpW6xjMF4AvaFoU27wMM+6OhFWfz+uJ27ndKEexpSEERps4WEXkMecTTk57GI
i++KA7cJLXqq5LnSLZzAd+48FBTI32DujNrZfHEgK4pwD5oTZ9OeWlyjlLI7wQtT9smEo1NWm8ob
stbRNpm0dkFL7s7Ryz2DZi4PV+o783pWBjJdC7QxO8tlioOBblas/9izdjUs1te2iZYcs++cCpx2
YpUQ/VKcn4Xawwg4VEus/GzJvvoV+8pkXfMKQ3wsiZ8Dryj9DfUooJyPZ/NePxHuA2vC854TScz2
P49IpSmbcNTK4oyMQrnCFiHcFFqcr7WxBpmPpPTug+0xnwDQVcoLgLP5y3V7yQhlqRwT5axTGj7h
CFADbtGpvEPuhY1aQw9dqhfeLFhaEXudFBRJG+qG101Kuk2aHduJs4986jZIxvolDhrsB9KhBkz9
uH+3kRIFQYo2oCIRpEcXcHaLJFqTA/NW1HOkjPWrlZX9Z7uHvLZNUyBI6AQWRrnvFAWKbCIluGCV
1gG0wJIW1s1yEnVJjgIyYMQPhG7XndYoO6KRoGhnHM3kPZzT4YLXEUwDu8twHTR2OJRFSz6ONwhk
YiWyPHAtKIcKhbBZ57Okz0c/1tUz5lHJJQo6VAIRhv3cjrUKnWoYyl/yoGFDJzfTJSuqaD34Fv5k
+CJirV0iUDBWwfDn8ZTcLHE+iqQMJVocCcmUzD4qj+NalltDO0tZEv7q6jDxsLLoHRXSseen+yqs
AH88bvN2zdEmQneISIEuQ87oevgbHutRPpjauchs62eEJ9+nEokFSGOBunnc1M25L7oneAPA9YWa
kviUf3Yw7MRJXKD6uRt6vVmhsZIl66qXliTH7q0okbvlSCQ41OfZVN9uZb0cfQM3tKR4oqyv//A7
LEJqX6n/M/D6SNxW05augHuTh74oWCgADZgHzwbSlMYhj/mic9PKsem2RgfhMKwRY6G+bn0bWgc9
n8cDem/uhHwc0Rln/w0Mt2pKyhh+pZ2hIehPkm/p5S7pB0Qx8s5eEp+8nT0qJnSMKIHDidauZy/H
TFdK40g7V6GmSp8s5DG0TVPVsvn7ca9u7lJeTYAzmEFKNSh5znYBdFQAM5OBS7Emo0qsN+I97sSe
/DXgLNtmNrLm616D5YFurZUsLNLbxUPrnIso9YtIaG4cTNawyILWNM5FqCAKLxVofPVluUc4qFr7
8C4l1zHHcvu4z7eL57pV9Xpwk7gMk0SVaFUeu9cAmZdDDgkKXoZq/C+CHL1wud0bY6JYjlvCdAdh
vuv2KqQNeiwLzTNC7ckmsdVgQyoxdEvTr59RIylXkYdKM74v7f+jp/SV5AAyrVx2Ypn9cwhEnY+J
TjuZZ0SrsN1MdDlcBdlUV5vcQdEtGH0scD4+uKKyRa6O8PYmxd4NFt6KVWKeyyTW91DPvI3e4l+5
BlJogo+NzfLX4xbvLSKKjDIRIdU99s11J6URiGKML9e5KUz70lWDmm6HEM+dVeSrMKaVNKeo29TI
Cy/xgO43TbOgJhXWv/j9P+M70KPSQNrqDBo/wCHJqzAsrKgeVpVSH7BlYuTB6C/ZzIrT7epJCsGB
dItINiFsjO/2dbPxONpZhJviBR0PeW+g7zMAc8v/2JTUGjdJoP8CFbbWKJT4yLCZH13PgAjJQwsO
nw2jc97rtmtk2MZScWlDX0WFqW4uSqi0G37mrQqkvN+VatROVloFCy3fjLfgP1hgciltMOBz6IKW
D0aN+l55ifwoQ5ZB0Tdl3+U7rQ9DhFcK/ximSbVwad8ZbZBNYIPQXwRqOy83lEVhQ7qrq0tQwdmp
cr98Qgew2qH5ZG+wcFI2+NgXG7xAy69630gLe/g2dKR6LqqDwj9ZF9N+PdtF5htOhrzZxUR2o0Xm
QXL+mKBypxdZGyd9ZxEs4ZVqGlJN6BJm2V7C6Nw8xFiMLpzXN3cgn8KMw2MSEAJjLm1aDLHOBMT1
BcYUbqf+pOEwOYY/I6U3FjJO6s0VKNqiuACsjLwesMXrbvtVhD5ZrVeXJAoKZ+UT1r6OvdUqG5zu
6qdqbCV/QzDrIbAUBRmOTUJsrsTZh/RTEEKN1AcpqrEXTEjdc/ZBLcEuyceuNpKsz1pgSN42rrv+
mDV1RQ0QVeDsGU3WFg0t2PrWKsjj6TWpoYl+8MCiZ2RcuGyBGAlf7OueTQmiEw2GABcVqdT1lAvT
NdOp1iGGbYemLT4R1hUL9NebO482bYibSM2whzg6rtsEEQkO0/KbCw6j1spphY36QClpmpDAk+3i
46lh0aAA6gvKApDy2RkFtMipPKNrLuiz6JeipvbI2S9tfUuWjuQLwbp0bRltlGjK0lVgay2KIlgk
f3io6TFVUFELcCg0X3e7Q7YjH+SivQBrCl740u9tEvq7Th/SjdxW6t5r1CUs1811j0i5AaaD4xk5
a2MO8xn8COrYoLeXpESde5WzpYGQGIjKtKOsH3srtXeaipufS8rp2+P+/mW5XV8NItnDU4s/WJYZ
83lWixqaeZdcSE4H730sp3t7qFprVWZ+Blu4rMct1sHoYDVp0D8NilP9CBoEq6QKva9DWysttLlO
yv/rUXd/ifCo2rZIt+yRLfZdrfgc5FtZUp19BK1vF7YgvRcCiNvjlh7wXgE7zgnPmXc9ZfEodxUu
KsnFiMfoewM166lBvk11daQxNlKiJGulpa4AJThwy0lTD4+H8M5OgfhCSYWMBDjyOenDabw69+U8
vRS2FnwuUVL7FEjYpmJQiG6RX1gLKSX1znpR0WWwmDCkhdX5lLVJnGBSr2QXaujVU61a8R4LjA51
y2nqcIjT8xfH8YO3UrXS1vW6UZZWGVJNX2JYq58SxJZex6kaWrThdNjGk1WeydRPa6D3zjoxzGYN
XlH6Qgkzbt28Ttp4NRiTt680NX3VIIitrHFCgzTVuN7CtNSf4jjgIfV4WFUR5c5Wpqj+8fqFjEyJ
bLYVB8lBqrVQ04sDDBmPGmxlsQ0wqzxzG6PufwCVctDajxHRoUyn+RuMs+PiIHj72harFrtZpV0R
/qqnQvrmTIFebeGl6YY7FKQ8BE5mDN2EbXYErYNWlKUG5nOhJpm0etyTucsJ6FBsFrj8gFgAl6Gw
eb1CS0o8VY4NOFFPWFUbXY0QZiwQOFmp5Iz3o+Xk4xruuPGJUkaEQQG1igOStd6bjw34l7rX+5+a
TO1sjSt1gtBpOplbVZaSFcot/3v8sbPdJESVdcDJGHFBaQPxMnsBgAAHW1rq3hHMRLmlbq+sSRbk
qJ5qMLTq0lp3qGztUCNBALZrws3j5meb6W/zpDpgIWM/AvF5NlSRl9Rg/h1UOrU42+UZ9jexkpLw
sO2AUD34oEYBSVJq2uxbJIPI6xEiXk9NMXlWlUlTchyRFjKBcPWq+RXDZVsWYslW/TtFHRnSYRIt
Mp9nsenfpgV1i2uWMiTvrXnTY+zljZ+g5J/Kn5CySMOVBgLjXUJsLFplevc/Xw7GhQGeQ0P+Nsur
h7cdQEUFYPh1s6lnm9RdR0r4sjxqrtbH+c4es+hrkPcZuk8QGXdmZbHYjEa1P8VpB02uoOLw26xQ
2H483Xe/ho0BMgRwsSnP09WGipmUgIgfm1oKsD8ZUm/TtYn2pkuIf7v4DapCV8uZzpRnI870vqij
FY7SU/RCprtZOFtnR+vfwaE+ToKIvCuhyGz5mUXfdnIqp8cm7f+EZt1tpqxCeSv3NJJGVJhcS0WP
Uw5UJLIeD4U4zv457kTT8NEFdZIEnAhir+clwdNPrhCqO0oBmV0zUPLR5XT4pXO7vD9u6m/acN4W
NQIEMkgtg+yedRMpqqzt2jjHayBID5qWwLrPkjr8AkEuz9/qocq/j70h2a9tZzbvmqTlSFHhhrNz
OLVgEBSN4n+TGvLBJ538hLoGEZgbLnjl8k9vdtZ7qwWxspURvRhfH3/8vXEiGCYPT7zEnSsOsH+e
0Ek5NV0Y18WxH5XxrS79czRW7bPmmd7CuX23JUJgQgqbp9w8BEb1uLSlzC+OviSr28n0LURxedNt
0sLv4+3jbt1ZeRxB9IqDAD7QHLTkwNccPE0pjhjRgy9G4K4fDrh9+J96qVJQ0u609BV1Ah3Vkim1
+4WFf6evmDKQ5ye/bZu3eX45msirxcWxKdPopQ1S83M91f13Re61/Ud7SkMK8S43GriIOd5QyqtO
r8esOxLZo4Hc4C4qZZJxILxIniXJDJ7J6r+3qr+UeZ49EIFwghplkzkQYqgVzzltZdbJlodwKPLC
dviUthZWb+IFvzCUN+c66V6IfaTROF6FuMT1Am3s0AxVuWqPk5Uom6GRVDTgq2knS6O0aqqq3g9+
eXk8pje3tiABUxCzYcdh5jYvmJi8sa3CNIpjpYITX9lNUm5y1Fnf5AG3R6TNcutzXlQGStKej3RY
XCXNf48/4U63QaNB7OLVKGzRZvdKjdRmoEL5OVCJsZDJ7gts7dVpOkV2j4lLTmbKTdqsW1hNt5Nq
kleyIKcohFk3PAU5iyOjRw/smONwH7hKJ8VftAah+ce9u72oWDsEcKSdyT8LntH1rEphAVIKc+9j
4GBc897DVEDqCyxLfq4mRxncMYxClLqdUJEOsa1mzbZHwcx3bWyl82ZftDj6fn38UbezLmymBDgd
dLKD+MD1N1VAGTsU/7pj0pLQI3VZYi+ux8OBUybTXM8Z4j9e5PUb3GyKg9ZgQPL4A24Hnw8QSBfB
pMQvej4oLbq8rZH0R0X2tf+0UdJaV0r06cM7iswwuDyRSRLYbxE0/nvkm3011oXVHTsEML8nWnIm
t2NvwF0WT5Dp+r0QeF2MTMSCvbokKcCCMycmAepCRmLWubBokIQ1VdzoKAifbO65ZsVkyK2rlEKX
Ethl/1aQJ7dXZu2PzQmL+XKbYUg2rtHmINM5sFzDT0YoBeAJeb/w8kgGY6UZfUSoF9e1tU4VWJcr
dFHRZ4TY7eFRgKu3ThhW4xFqWRW8uTgCOzWkjXJqFDnzsOEc7C51g8lLXiDHBsVrbIPgozwwgt22
uqZ98x0z479Ciax4RVi4QlOVjKf+ppu51L6woex9Fo6x8kPB/cH5M3VKzSNP0qARtWHXm0+Cd6a4
1WBWptsppOZ5XQZwY1HkbFhkUt5ckOYozl7ROsWxNHLtJ8SVGs5mmpWj6nI+KNka6QDTWBUldoWU
edtkVwxFk12IQaU/GUrWzl74bSKZybDkLsRIJBa7dPhfkA/Ok55ho+ay9hobnXVrcnYdgCJ75RtK
9+QMoVq5uJRU73o0xm9xR1Lf1WPPwZagq0FYe0hVDrsce983CVIX44XFgu5OiOZjFoPfVHCZ1MFT
AaDp0fAnjsKgJCNNKgR9S4wBDjpeUz+T2ujR+a8sTXpG3rt7jVCNLb9T9u0+e2GQeWtelIXqdtbk
Ty8F5IDS1dTK6j+rMEQkl4xP+OohTxevfNNL4o1eFqV9UMoGj8sySnHCq8M+wLDFCNPqfwwS8sMl
Ra5s1UY2iT4MGOwfXpK0+UJ0M3+Vch1yaghwOvEGJEJjljeZkOk1iTWro6318jmwsbV3Qw+lVDdK
AZSpyNiPKylK9eYZQMmgeisEd8QCK1r5JTEcH/sSr2kHTEpJym7Tht4fomBClMc1edIgKu1oxbR0
EIs4eLYtxdfCH6ZCBqxydr3GduiT0Qjro4W+2NrEgrZzUzXKEdJvWwCt1vAVqb4ct6wq/VRjnQlF
SVWOTVzZP4ADTkuIOHEM3HyPzVXPBQQfxpndex3aOGmjmhXq9LjBR56OFOUo9chY+cq4cNnNU/ti
zuChcdEJGzpgCLNHAoRiFPytrD6yvZko7p+hR/URMCUF9+5zqiA9X9k8mq0kT78GQxlsvQRs1MLa
udNnFCLAZnDw82aZP10dHo5t59VYC9ajucMFontOqzrcJFquLDR1kxCglkFLFmUU4nCYFNdnvwow
mpCj149ppZZfkjhLcUf3R06GJA9KZdUVQfHt8a12E8nATOFdwSCDdSc/ML9uisxq+lItj7oSGF/y
KM0PoMOlZzVPpz+S5COfD0Z3aV2LN9fVOjJ14fMnQLMC8j4HqUVdpmZOM+onXHlI9SIEb/6AYdSh
h2tC+MMXvva3RmjU1YrgdvzVR8jNrMepkULhbyIv3Lk3426iU2YBwQcFyKNgzpOfkqYmqrKMU03R
5jDxYNk2iS6tFbWVVurQLYHwxbaddZ/kP4lwck7k+ubZvqkzwSxUgX6qOsPYcB/0v6NErZTthLNj
TsWhjr74ASJUz1kao+f0wSkH6sios0lENAkd6XqV6WMdDArOOifPYBO36KqhPVD1p8owEGBHZjf9
rDu5JG8fN3tnkG0hCYmMDo9+mLbXzRrloNlda6sn3DGcVarYYXVOCBR/J4GfyefIRN7wcYs3IaNQ
uwCnB81BVCjn6M4xwFRXcjzlZIWjerYLI9sqk6LuEB3RfmNl6WDig/UP4s66utNJ9RULqOw78wwV
ixo0RE7O7zkVyO9rYFSqppwqmAjf0qHVXiXEUNc49En7OB3kQ2L65XMhC3Lz477fnFrgyZhfpEhh
zZBzm+1rtW1Sfugop3hsxtrFJnV6UysHMXAfVdeFcuTtUU1roJsQQKA9cKez8JH6ZJ9DVVdObFYh
zyuh8QA1XXUDYtx1xrm2hxeW/SnRxn/FYlPtD4M6RB8e7uuvmPVZ7wDWo+ihnMrK8y9GbnJkFtak
4VPjDdN3pIn1VZH6fgVBLfPzhfvq3oij/gAIHiU7wMSzMRhT5PezgREfWo+KEhL/2M6oAAkpa1jh
wvTeriyUMkEOgvYXj+A5KNtPzVQ2S1M9BXIfa6dWtnExyVP/gOWhGWIyoTe/PSmewufEy9tsYb5v
tzI5O0MFscNkU6IVG++fN4oWBWOOF6l5kiYPZygfufRxPbbh+GIVVrimkGEsqAPcbVHAWCAaCK7F
7PCwjb51cnKnJy1Li02CCXrtynKmfCmcytx0kqp+fDZ535Ni4kYWUuTi3vyni3qLxgJys9apVKCD
alOvpZsUMLOMaVJTLjR2Zzbhl0NtIMQjaTNXPDcl2cDx3lJPMSTHl0GLzVeU6Kej2k2lG8tZjzqh
EYfrvPCshaffzaoVxSZgvsQ1+BTeJHD6DrH7Kp2QLst9vd7K8SATGcdTkUPbRNBwYd3ezCOZb1Ys
BwJauwA3ZslYGR8qQhu5pKdxIayUwgM6QfEpBDl+SBBD+ujIAnPkGKToC4Gc4v6sPbOKkL/Diuxk
GJG0LUp2ZuGEzSqgtrlR8li5xFIQvitJp3354AFMy0QSGsQJ4duszxaQ00lGZ6hjdWqiRv0im5P2
EoNaXEVYXRTu47ZugjjaAmxkcPICPOKFfr1Yg5ST3Qn16tTqeCcZfhMfK25zXHU6QAwKb0FXjcql
LO6duQR2z/ohYQzsSJu16ocwcjJ/UE912hj+qu5D6a0qDee1w2Jhg85Tu7B4bq8ZwDXIv1A74SiA
Ej87YqcgtE0J/M5J8vTkK74QXvXblCNLYcmaGWk+1wz16OwZQvwnBYZ0QC/ICxzyUmG+KIB4u3U0
nkColfBKoRQ//xp8p9hagT2eKjW3tnIq3FD98Tdh29J5e5uQg99MgYZcMueuwKZfT3DepG1QWcp0
8skhpAd1Mnmcd7JX7tQ+I7OLELrdrwcNpYgSBZvqTZ4IZzCSyfVxBIkUFdH74yV3c2TxRYiFQFoV
UphQHK+/qNATYNnYdp2KofGRHDKVOll5IU+kEy5hKAoi222HKz/IwmaX8fK23x5/wO2a56Dk1KKM
CYrmBsI9pvboUzwbTjouHWDngcisqGIk5n4qQ1XfhjhN9z9gimmLyYTZq5xLD74cBXdean+redp1
3zmwGoP3gv/SolA7nRKLKbBOcVuD23clHBtRi0n73I9/Dm0Wtxvfn/IIRb8kdl7VSEc+lkpAiXi3
6JqlLJzo88XClAi5CqFWCU4DmczZ7TwoUWUjKtu/+M3o6PXTkEk8HIF9NbW1t3MJ0UVZSwOd1Pzg
m8pm8kjwJu5UWmV+kJqgAUbHmTEtbd/ZkmG0WDIESJwYBA03wExvyhwkwByMOknkjW5PCrveB8A7
qnVlIkjYjcb4bCj4um6LblTTDz46RfskN/++4gnHb5TYaqqrCuOiPpW2VuxSu3VMLgNgx7+7zPJ3
atENydYZkzhO3UTps+KAkpc8oufsDSt0cLxk4TwTe+SfZ+DfD+J1gloA16HKtr5eR1kSS14gRdpT
giHdvoH3MroBXmNL14OY8Ot2YCpRKcEfgFPk5tJNGmc06wRsjpVIuBviijfELkoQlrVKMnysN12a
5eYqC6cmdUG7gMsqhxrY5OMdOzsv6S6fIWoXZBzuGKK3FLZLLZfsp9jA8spNJT7arUq0EeAJQ7Rc
aO52udEctQvQmJQYYY1ej66TGBBTB9N+anV12NrxqOQHXfIwjs2DeFUm4bC2JMVcyzVaTAsze69t
WLjUN0nmIM4mrs5/osewLdNi6BL7SeKljzoRqSvqUF6vHkBA+9I+4t3nuEE4Zq+QPJF0ejzSs7NR
jDQ4AwTYKSMQ1M3LxlDDom7kQfok1SjQ6VBO1pxYxnaSMDGoxlHa10G4FA7c6TOcGhTRhcwkMcEs
HFA48I1YbpwnnuNRuU60CEdOCknj2tTD6OTXPYZIwMG/aFWvqAub+16Pee3iVgOykszkrHEf5yWg
2PSYbVpsrM5J9mPkac+mrFzqLOg2ZNDt7eNRniMLoCv8tWQnHBGFc2b7epZxBvKHaRrHZzn2tWg9
Rnpt/wJaqLzlho5Ot290jtDk6zrzLZPj0f82VAUVSuow4efUToxXPFuT5CtINn1YJYY/GpY7Dlbm
Xxqz9arCneRJaVeOXIw7/FOmJSLjfEeKyjQngtDC+cv2EwfUP8u06mwptxtFe8JcL9+MTqREK82p
nOdWDkdpYT/Op4hEDKUWnjfwoRiseVFRVtNJzUiJnXwcIDdKHWHRruT90Yy6CUvlSPnadsZSGuTm
6KNjRExAP3QcdYC5XPdwCKak0CWwbq0VKb6rFkptvVG7VVp5ZUXo5Lw1KWgzilLeQLEr6QNU7la1
IGUtYIzn24NOC1azqKtiisIGvf6S3BlwRyTP/zw2loNztyNN07rIlb4zt5I09ruitPp6P2b4nP1A
fNjB1O7xev1bGP/3HhA8NPSwidp4KQg+yPUnoHeSYQ1dyk8OUqP+mkkufBRYAT+7UVta0trzp/gU
jbLsH8jbKu9VD/uPaq9WQ2HrcxzitBWq/H30qfI4AkrqX7k1rVBjczwP2f5waPeZV6rZC+Zu5rCi
QbN+K/wgMDeJouHDS/4o0L6kXj8Zu2Hohm9GobTDwfJaWV5FddV2O99I827j64EWrBpV9l9qQvxg
C5K64QeJg1SGrU0gz5Fe61S5pECX2uuuarPG5f0g4TiUIp7I59QDJUvcbwuXgmIcryXg+Zh3dgCQ
643e94nyBVD1cKh8xx9eFK1WUUGFwayve/wcre9RP01vcgByzVWCFMLO4/m42RBQ9Din/z6hyMZa
s0sCx1ArQLk1eEIrW1a2htqVL36pSZ9qrBTXRpqW+Z5gcikrOnu2sfs4q8QS1GGVQewXC/WfTa9N
fp/WRuE82Vo5rXIprg91JmD22TiYX2JMEz9YQaFFAj4yF+IAFmoos6WfOQiNIHTlPLWZYa895Ka/
tI3Rr4k4MSh+PKg30S+NIemNaw6dQ09yfszEA+WxuiqCZ3Bvk7KPjRA0GyBuWXMnSpsjOTk5t9dl
NDbCIdPCadtqRjleh0YQnMQuThZ2/u2A80UgnSgjizGYM4Jqz6b8DZfsObMr49eIvf07T/SBepJw
+VIaa6m8cHOsiyHg2IO6TdEQJuj1DBPtDSG8Qv85N7TmpNLslpJmeDT7wVi4d2+aQrENbhn0RKG9
y2vluqk26DzeWab6VIFp/NSq4fBJKqsQF1UYMI9ndn6UI2ZGKo66Ac9ginHzaLkbK78F0GSeEics
pc3/cXaePZLbWNv+RQKUw1dV6jDdPVk1/iKM12PlHKlf/1zsxftiSlUoYRY2jF2PARYp8pDnnDv0
XeMdxj60bF/YHG9fqXvvESVeRJXNeP7hlcL5eP8XyHW7iJ88qaTAMBVXjo695kvMUzvUTZsPL2rs
2NU+R3c//xA1ohA/7w/0Lu64HgkBNw8ZPlkTtFZfsIkgAmZY1ZMOgXbfdYvhfJgnDD/2dREaH0WF
lo3fCK2OSeJQA9lFk14oR+5dauA+bG1b+aoNIMBf8FbSyC3yYcLL0awwCXdTix49hrK2970nX8di
C0DL9zDyjNHZeIhebX1WDEFXBN4o+oF0Xs1Da9uB0ixETqoj/dPQOdobskfaU4ge6r9Dq2xhdG6M
x+UmySxEGpqoq+2ojZ3WahiovAzjUu1yMyx+clPpws+M4mNRV/ZGCL/a/lSioUFISBI0ch6+l9u/
U1Jr5Dnav7gLmphdYofcNXa2/CQVHb7e3xRX14Uci+sCRB9nm87p5VjgYLwU9bH+RW1a/UVLZ+Xo
uWn4rEWNfuwGa/5Xj2ex8QGvBqUdDS0BqA9hmzFXSdTkRO6ECzOik86ywIxCPtDWp+ykDTX4OiA+
zm7Mquyv+1O9OmhyVF5tiKVQWqI5fTnVUFQ6nt+9+lJrC4hCxUrED1CG8eP9Ya6+Hsgp3kTsFulp
RIC+HKamR2ZilaG9OK2Li61emsUz71f7kz452uH+WFc7k7HkhuQ0MytqeJdjwcSb1QRz4pc5Mcsn
zoB+xB5mebIShJuwCCrr7/cHvDU5WTPEOQQUGYnZ5YC1mlAHS0e8sVHkUn12L0LzC0CrR9RYpq19
8o4PvohYpPTcBFzxLBCIyNVJh3MLKVBY2esSRqa7T1vKw/vZSwfavRr036VpDA/xaKv9XtV2dgYA
hMhxhH6F5VceviGICHv4lURz/9kAqVTvChuKlQobffKpsznKX/gSOB3UGByh/tPNBVtRtE4+/sXD
LSzKYz7UeDSP+VB8n7LJ/dzOBm9EtRDg/7HjTuoAUKyCycT9dX6XnrqcuS4ZL5BfOZ2wylYxIER8
AzxDpL3Yma12HjlE6y5YVpGuiUNkxG7ybOFM9EatLcIfM4rMj6lRY0Ofmrz96ZB2xfAEL7vWH7Nk
dik1pZYz+0WRdbDSkQrz8MbQ9ex7NSEfVx5auujThyJHuqLbCZSHW8jViV4Nn6uO5fvBS1hL9mHX
z8pGtFsFg3dqD88XXhQcGiKefrmlRqTEECxt68DONeUsqmJ8RUUVB3iASIc47LKH2gqLjfVdF/3/
OyoxgIomLDAanpejznqGMGBsVQEtm/xx5oH8MOJe/SxlAz6oRrl8zyiEYkumWk9zlBe7RGCqff8j
35i5vFSgr4A6InNaxd5+LtRKhRIZtCDqfFQqkUuc3PyHMdTzq2GIfs91FG70POVD/LeNJSdOsszf
lO2ob68BE5qZk9Q2RheMld0eJnrYUKIq8RjH+rdYDMujhV+mXxZi3Aj6MjRcDsyA0CPhRkGeYd6X
K+7hiz1oXTUFLO702HdG9Ej0Ug5zrf4sarfbCMPX85TVOdlF0WmkeOs+Cth3olI5j4E3AW91bJgv
jXDnfeXExj4y8vRTh+nxp8kbtsp062SBJeZtwuAcXyoElCUvZwoRQMvnpBdBHXrj04CLODVB06NJ
l2vf1FDNjnWeFTBxGp6ZqeKKfQdp6mFW9K28ZRWu//tLeCShDEE1hqr/5S+J56Upqqmfg3AW+q+e
B8eDZbRp0DWNtfF516/L97GkSAFJJ6qjPCUux8rGRLFzqxOBN84eOXmyLHAfR0QSd9niuLGf16Ac
aZqViecnVr38PYwaHhP9SIPjMa68+BuvLK/YDWHavBk1Moz7pJ4N5SkrpuIvy0Ji0U91rTR9Pmkf
7aYhtL7dP5G31gsRHzr0srANKP5yDq4rGgoC1hywpnT2RA3mBJdWUZ8QyWo33iPXB8KheEPngCuc
Pt87e/O3lDkem2rpoW0GjpOEaL+0YXZYigVLy9Hpcc5pdHfaInDIQ3Z5CElzuFB4oryjEFaH0IrG
HEzooAUF5oI73VDGPaliJHxVqO5z3MbaqWyQ0OwzfYmoi2TzRrZzY9IALahgyxVGu251o+eo2NmI
3erBRHJxSHW7+lAUQvWnWrX/TZJq/Hz/i17HWNqb5AmIwPBBrxhIetg2S4yUSKD0bniwnazYdQx6
sLXWOypRHe3dGPX3+4PenOQ7OgDgn03D4HIbkSqgmwwEIqghq57CUssfi6HoX62lrw8l22nj7F1v
WwAQsmXJzsVb4Ooi6T0lXyDwBhF9pjOso77zjWjQPol5tLQ/y5g552xY2SKV21biG1eTWxajLbPO
CJyy1WJYGR6lsAnpgdYn7lMnr3rSyMic0uaA04HzsUgU548tYzyqEbyOUFgEJ8ApuvwR9CprRIQM
OwD3oSW+iaj7SQDH3FlRpQp/6AokHaxNSYerS4VhXThVEJOkPsg6hSgUFE8tOCJBucAzsMmL6YDi
mbhPU8UKHLSwnp1OFycXG8aHP9xTnhyV0jooR57D65yJE60osbFYAeLU6V943aVPngidT2atl4cp
wZ3ofxgP9A5yfVTYqRdcrrArZldwiVuBmZolYduh/QPeI01e3bGKTy3uqhszvDqqzJBHCQ9y6ocg
G1fPIdR1oH9wVoNZUaZvZV3BT8U64KhoLY2fuBy/tcDQtqjlN0ZF9UDyIDEpofoiz/JvUTgrlikH
BqwEInG+eXEU7ipNG/aFTPCl99CvQu27Lajy1YElBJO30bXGhIJ4LP/8t0Ep0+e4GOpKAB+i+Fn3
Nveg0dTfxtFxvt3/jtdbVg5FjVSW7AiEq1jkZqpJ1jQpQWgn6nM9xfXJmGPz3BoYSk2mSXLTjyRx
KP9t4fpvDk1rGKSbFPFZk/arsR60OYmjs4EUoficJ5352bMKrGVzSDgN+jKKddS8AspLOcH82QhU
V1FYVsHfcaMEK3nbXC6yaFLJq23js5nW1b9uKYaneXaaT5BeVYvHl7tlc3JzQPCqkAhlCXwtOGnO
njJ5tR6f5zgqYn/UUQOBrfMDbcvSV9Tc2jgwN3aRVLZkJArIsDlWr5W8b41iiQwvEHUSdbybeEzs
lAEzOL8wCUEb63lrONxKkJN8BxWuC5WjjYujMJyQ1qeRHayG/qWv6qH6oLdT3vzpFYp3IrU26nuc
zmsUQ167WHaGC81N5Ii1h2EezWPfoym6s9BCsfZ2VzeP90/KjfkxJIkRTzGJg9Uv90ud2TUP2CQ6
19YAh96IR+VLm1fzDAKp+ef+WDe2CqKU0BWwsKMWtaZ/xDS8DQd5hHObefWeJmL2BtIsO/WiT49g
rH/9D8OxjpRNTRLOda9EgexvCcL2uRmWFKHItDef9LTtj5FmLQo8ODgw/8uI0l0WaAZ1otXhQ0dx
aLU0j8+5XmX9ro2KZHzq0tLR9+1SphnWLxlWO/cHvfUFqdPKdIfV5ba8/IJjbCpLRssxUNJcUV8a
zDbLHfZfoj/C/LW2ruQbVwfB7R11hOLBFTYByGcXF14Rn/HSpYtIf0Qpj603KKclnZv6BQWmlwyD
kg1eyfUsdU4F1zJnn17U+mbWijYhey6Ss9vqWA+AcbV2VTtzU2ti6xjeHIvYDY6Xst9V6VuvtAwL
oiY5R2WsPwJSNo7A0YcXxCyqjRN/eyj4DCqDIUywimZt75rCqFumhbh2tZ8rVT/gsmB/8tSw+/NY
xhoSqv/fYPLq+u0CVqfaVRrVjc91Ok2NXzmj6P1It1PlwU3LrYL+9UZhNLqH0iqBx82az94q2uAp
BlOrvdEUuyFyEQAqMPbGwdytXhfERJ5LwsXXPz0O7zBKoowE7Fzx6rQmimXLNjlTsU0etHzwziAa
YQLFSrVlmH7j61HwINOCOU91Z3051DYEvinWk/PAtL55tQH0JHSkDEOVm3+a7nAnUAsmeBJZZC3/
8uM1upiLdlrisygM8wO+UspL3k/6bhLdViZ3a1qgfxzSDOm6sxbJRtEmR0lIic9LPBecta4z8coe
pi7acTE48UYAu74WpAIX/Av0Z5GqW2+UlH056HaWnlv0Fz7aU/Vtim0FrsegfU2mYfh8f4NcP9Au
h1u98YVdxRZaBvG5nBYQRCAKCy6fafL+cju7efMiOERfu6mGy5Xxgw73R9+Y7DqjURJM9rwuSs/2
mIzUA/TRD3k9fVSmdsHswCw2ts2t8Qib3PCcfIq38s9/O/NlGEKC5P47e607PWdeqnyJXGfEfFBY
P1tK/1vVt5sDQtuBkCcbJmsCYNXrVcn1kZxH4YVf1FkvXyo7qne9u+SPgK2HP2MqofEFGRxeGn0n
FEhAkV9O0DMHoxmB5J1NCsqG38FDV18GETfToRz0cnnwhkZ1nqdkXtId/bktBeVb80V7R+o1AyYH
GHo5/qg4fRTSpz+7tTnRvKx5PwmnCYpSrf5hNbY6B7cOJ4pTEpOsMeya8JjnSmLEXZic87odP+fT
QK3DABX4aEdLuaU7e3Mw7KJYY6rYUL4vJ0efdIR8pcbnSgm74a3tx+ZRr2pRv86AEjeK9NclZCDN
MKCg2XFpUBJb7VUsD7QJaGt6LuhLhfSc0efbzXNiAUbylt5H/yT/ywXMs9PjqePfFlPiD7qWfZhJ
xDYexjeuL0nLgn4GzvpaYaosy3wc85qDo1W29WZE3kyTLQ694xSys1EMGeLkgdIaMKj7IeLaK4V1
kCxpoG26FECVX+W3Mxv2RWLkQ5+d01IP030T9uKbaYftzu4yz/RN4j7/1ATl5S6p6qCcmpK3Q295
r2IZxpder7eA+vJDX5RQ+UmgZzm4vCBkg+HyJxl14cCYCtNzWViF2I0pZTDf5GCf7s/9xmnCI9Sh
xUPuTalgNU40o5BggTQ862Y9k6Cr6MgvS5ejhyJgUQ9N53y6P+KN64CoSOJBV8hEzm31Ztczrnfk
44tzHhXhsxC0SvFnXRB+CPXln6TxlM9dqHUQuVDzuD/0jclKECHBmbMsm/SXi5rZcZnNC9qcxlie
m07txU6zkwanP6VEUsvejM03viJSgpShpf4VPb5Vl35URxqkAHrPeloM06FqIJL6iHDY/cYWvjEz
JMkoCSCKSsK3TtLnXItAJ9bFuc5MNfIz0Ih7s00kzNFqMBe1uy2+/63gAQGbEhMYErCAa+LfkBpW
i8hXcW6TUD+2Dv1g0S36L6qL0VNvlskDxbd+RyfZtHayLwf8ckmPqaaIb/c/643I4VLj5/1EVg1g
YHV8x0aPFsG3Pcet7imUStN0l6DTB3Kgc86J6mChaGTq4f6o6yUHDgvlkMhJrqvCZl2dHKTHB4dq
qQgSM+pOgv/mMU0GYmc9jb+czIv+VIBdDoiSBD02YhQPodWASztyFzFT+mqG+zynUf9YTUs7+/Rb
hg/a7CV/+LKXA5LJy/6JzAPXCh4A06IC+x89MNDeLh9iRBh+ISOkdPsuW7Y6e/Ij/R7w5GD09Xj9
UYAG6yqX+7cYnFMZbPG7U4NwyfJ0TyG16D4rnhPFe6Mp82UjCt36etKkSaZ5dIzXT+5Bd3sjB0Qa
1KLttRd8E4v8AwIZxvcljcShEaLdeDfJz7OeIFctNR8UtLjZV5+vGWPNm0t8UODzLX5s09VoVat8
nkYyxF21kMEjw1f8oGqznIbEQ+36/oZdHxO5wmgYUH2W7yaeF5cr3Fh1XY91qgWQP6zC1wfd+FxY
9OKUyDP/HpUh/TiaXv7l/qjrEPjfUUlLYZPIXsrqcEbLYI1LL7RAbRqt9OuSVMvHR8Xc3x/nxgc1
kQyQSSjPmStCkiggMCR1ogaLM5ndyUL6e9wPiKknpyTV1a+jPtl/6jfB3GTvQkpiUrVAFuNyRZW+
wDvaq/Sg0LFdOGKKSBfex/InSZ+GkAKfT1WuUn7cn+kVqoRhWU8AB3hrs6bGqqxgLGiZG8NkBGm3
VB9j1Sz2KvpOJSqzzcT/jAGIm5D2RmHGh3aeoPnprb3xeLxxXumNv1f7JVNnvZtSo9OGrBlMysJO
3u461w4f1Zh+lm/l9hb1ev1mkDMGfe3SBwRGi6fP5ULjZjQ32NYaQRaKxXtSNaXZ17B3ey9rke6z
PEo3neFUHxrP2aox3tjAxAdODOgOwNlr3aCkLryaPrUZjMIYij0A/NQ8eH20JWR2YwNzdcMyfBeP
x5Pgco5lrjckL4YJVshqPfwO0viEQ21oniexpD9ojzXew/2ddHNZJbONzjWBfg2nbzOFVngSMrVp
isSpi2pAmD2sGtMPDUP50C9eru3H2QzP+bRsIVhuBEQkrSQkmUIc3YVVPIJ/VNJ0mLle0AT9WYPa
ak9zWejZEZX/6WlWplI8dqM3fbb6iFwgtdDd2bjEb8REBENJOCg6EhLX+RbMmXoEGKoFkCnS7Fko
sGx8Jxfa/NrGdqYhDl6pz1obq8nx/trfnD31OvQZ0FaDy3X5uZMIzgzypHpQt7GevSrhXOw7FWfb
g5GPk7OLkmSRj+CysvYW/7HkisTa+f6PuLXnaH78/x+hX/4IRUfSbNFqPWhUrX8DVVX8KCiRHOzS
6vBKKIzH++PdWm4oxugnINzAs3F1GTQOWngRTlyBroDG4GbOR7TnhP417WkUHuo+XxArM5PoTzv5
MoBwqfBEpnAP1H/18u9F3rvamBlBXLXdzxjF5PAlLlRFOSaAMYtjKFL3L10Sue5P+NYCc9WT0BvA
/3gmrhZ46sCr16YRUGfuDvBlvWMIxDH3dXtJDos1b1kS3Vphh70s0/p3l4LLAdFRp03XdmbgVlr3
IfOm8aVyqhTqSpO5mCaXZQzintrVlhfczYGRcgBlKCVV1++3DFfi0mkrI1CmSsNeSv3PFLXjq47m
ierXSVhhLSr0ON+49m8Oiy8i4AFKYBzky/kW5jxqZtQaAee0/uj0bfRlLEZ6PmFjjP+GmWUgcoc8
7xaj49b1BxJGJpFEMDCll+M2ACoRctAMvFsMemu1GK35mEf1pOClUDv/S5ySQnqUamjn09O/HM7q
82gC8GMG9hDnQVYry0fIm27ol/pSc1Tb2DhUMZ2o05/vXy4+eMAESYkfuxx30bO4AqppBjXuxycl
7dNoZ3rdYPtJ4pXINuSUc3b3x7z1SVFH4D3FlQ6OU0bO3zOB0hSz1RZmoCbma19HetA3g3EipbRk
fxtUtqGIH/fHvHXJk81SgEK6jvf5akwFOJoR8yAORFum0RGIWn4Me3wXNqL+rW1DrgoQhKRREgUu
54YsID68owOsqVGcX/hI6flumUbAoqZQ+3ljNPmrVymHTHFAh1F9AAK4OhxRiG24Znd2AHc1fNbr
oSr21Vy9NG17Vuo0P2nERPcJ9V/dL8Kw3hj+xockDgGu54KjEr4WOwZChKWRU9lBJ+bZPiljaEdI
IZpT0Jbz0j4g9gF3zSwSsWXYfmPi7Fn8j8Hiobm07hOF6eTYUNgZ2TInqf5r7MNUT3q/r8N/eWjY
qR9FOkWuaa6wqZirxFT/PDBJSVoKmWAgyUhWOypF/r4yC9UJKiigp7HQ8C1UZtobsWctKMbOKBbR
Sd3SZbhx4dCsktqTPCxo76yG1Vx6fQh8OkEzGWpyaCwjG9HB9f5V0mjQ/dqejI2vfGutJYBLhn2s
CtY0OmEsKp85cYJBmaJh2OVzGv9dD2kR79VxCJWjUYpOOXnmUuG93Dr615Z/s6UTcWveFLMlVlBi
E9f3wKzrQhUoJgVpW7T+0k+2rzRz3PpWGn7GITneYiRvDbh6OuGc0yu5CO1gqR2vPajYENlPIViT
vYugaelraaQ0h/tR6kb0IH+nTQjGEGyttyontno3z3nZ8HHLuK7xze5QrRsAOuzMqB82qJ83QiLQ
WRrKoD0lPWQVqgx9Rq3aDK0gyloz9PGaTky/dMd5oyxxa1LkV8DGkMMEPLIKUkgfI/oCjzvA9rNZ
kF1A+fBTPNd4AiWzIdrgz9dQIjfQ05Ly/euNYqo5jJvFsIJKoEP7lMSu0+3C2qbtmTalu6E2dyPD
kpUWqBBcZsCnVovomFGqEuWtwC5hCu2SBExTgxvm57bA5c/yBvXNdaP0KR7Rors/0ZtDg7WHtEW9
50oyxi5zygOTbQYzNy04dkPtHs3MLNNHHbhR+6QjsAWhPBbJPwr//w/1GQA7805BnoGPyhVkrqkv
OEyMXdb3TmDEiFJjO5T+pY6NuRON026gva/vGaBUWHGwfbhpeAxeXqo6lhyTmWh6EKpRO+2Uqqv/
QYvGFsc8N6zh4KoJTGm1KenF3l/j6yCgU/phhaHhcc+uP6+iL3Ps2ZkVqMhPnJCEi4o90mKm/kWa
QzxMUa6pv+4PeX1cGBI1IpZX6pWsC5eaUTTRZI0gdJti+BApZlLsGlLYnaok8VZv+ToGgL/Gih3B
VzAlV88i1VsgxeeJHehjlfxHc4TWHaPca7bklW6tIyIXaJ9ItBpv3MsvOOu9ZkeIuAeWu7TlMcuc
ZNmnwlGsk21Uzj6zw3lLAuXGrgHsQi0UACf317q67Q6O3VlZ6wX0W43m2DUVLam0SW2J0+nC59od
3V+wfputSuX1hUn+S7WFRFiayaw1rlhEQUcXxGhYVZa3Q8k8Oib0NpOj20XGz6Jzl72YtCXZKWo8
mHu0V7OtZuuNBf/9N6wbU43eIYcdRcm5tNTsLer6JD1kNX6qe3dAwdwUSx/+cSiUaT/Idll2x3li
9Y3dye2HEe2xM1fOEj9jCjQauybxMsO3MSlHiS+tWz8VRf89TPthI+xfR0M5OkIbJmIOlB7kgvyW
VCSClLmitnHWQ0v7KqgAhDteEvbXtjdB3Mxl+pHXaYUIf2FsvARvnFhOK48jav9kUfYqPBlNZ+e5
aSvBTB3m2VRgWxeZo3zpQQOd7geHW59VWmTxQoDtfyUZk0O7XMo5i85os7Q+qifRRy8NxX5Y8i/6
7Flf7w934wjZsp8gRTlg0K49pkHBqLhOZUqQlzG2rej9zOJQsPjJwcQQfY78VoBEi5zZ3ujk3ghM
krPOsEgpkhavXl/dEKHRaIfxmTK7sI/ZOEXOqXcS639YUGq/CFSSAFNXkb/jt20zGnVaNbGVnDXs
b09cMjOalBC1cncZu1NiKVTY76/prU/IlUInjN6qlLu5HLEtxsRLZyM591AWp2MCPKA8eaK14gc4
BE77WKAN/On+mLe+I60h3u50c8lYVoejyEL06E1wwnqPWMO0qPOuULC7sKre+2QPVnvozGLLbPjW
saD0S1mM1aUrvxpUWSCX6I0bnWM4sLOfEg0f9cQoPnUthMX7E7w5Fv7upPjA6yizXy5qSmFOAVME
Zj6fmo9qpta7ECUZb18Nk1pu7Jlbe5NnF18PxgeY+VVpqHRQS3QQFDpnel/8VLWsik59njTl/s8n
BUaENzqrB/dAhrzf9mYXL21nZIUX5IkzHvEDc8Kd0feR8WiJpXO+/vlobA06BVjb8mxe7UvDQjRB
U1QvGN1JRaqzk9a8Zq+WyaFLjfif+6PdWkPyWNrrTA04iPzz3+Y2h7UT57w0Aovm/iuqTACAgES1
2eH+OLeuBS7id7gVYXMtuiHJW2425GFA08MqHrzISV7ok7gviwaIFQE0txzBQSE0+DOaPbXdGP7W
U4DCCBkr5VpE3leLqqqjCy2mUYJs8dzCVwyM7KDXV89VN0JLn73myBInJ8xOsu5QlF357f78b518
KbXHPpWqI1flgijO6jAlgsdDHb6EsNpeMnKWD6W15LQdMJLr2sLYOI03GpgAygFJIikB0QNhocuv
a5YaPqxh4gVaJNrspara0O+w9TRO2LiYuAmWYRG5PuJquv5Mu6x4DS0co88lIhC/7i+AJk/jZY2M
6hiYYvIH0kGKf5e/JaLiOtZeFQZFjnmK37LcD1Dm6xA5Bq1/UkcvOkVa1mO4KqyTAiK42JGWaoeQ
ppnY5U6T7Rur3GLd3LoGsGritOHxBjJrFUSiTrcWWoAhhKqqMPdzlzfTY52pCQRvEQ0PCvawj/eX
4uaQHHGMpNkJdAQvVwJ13iHSK9MJ5n5BVk0xmv6Fnze5B8OcDZ5mcWF9vz/ke9RYrT6gnXfgHeBV
cqnLMWskMspiGmzK6LWrBbHqYWPMzlC0I6XltvNhWOiGX6VK0e7ipMusg7XoU3ewo45OXbbM4afQ
U9Hpzaq4fPSacC7PhjJg63L/l94IFPw8SW8jl+ctsLqtEqfyQsOKQho5ddr4nigGbyfIp4N+1JUU
p0XdKg6WkbvWR6vujPnPxoeRSf1dPiH5LgjQrg8qSjYduALkDUUWN1/M1G5UP1NU7aHxgKEe84bU
9yF0pHoxxA17Od6fvgxEv30nOTxNcHRv0VpEAWaNasYwyo14aoUvqDNV+MPpQzjtRmm3QRsXF5T7
o60Wm9GIRLIPLuGBsjl5uSsazZEGOZX+UldJuRNDHh8cMy6OnpImD5abVY8eh3UPlandSFLWoUkO
LWsWvEgMhkZi53JoexBdNMSL/mL3Ufrczk1CuSS2d33qGY4PvqLY13Wvv/SNajzYwu19LCG6reLJ
6ijyK2S5iL/oIEEyWgelMlZTc0hH80OI68VbN6AjESY8w8KsEjsdJ68tuvXqHoC8Sd1UAkBBlLC5
1+Fm9Mh5K9Fz+RXZ8qtp0x+TtNbNZtKkIu/NXbqk7sP9r3y1pwA7wM+nZwj4FN7IKsQlvatEAKvT
l6lSkudomO2/vcH+K/G8YqOUebWcElYhJwajiaVdd3eEEZpqO6nZy5JVKe7IWlg3e6OchI36TDT8
BVOz3wIV35qdIckcPDrl3SL//LcXzFCPXUsDJnvJ0758XKJBwZdnAvmFp1r09c9XUpK1oItDOQCr
dznWGLtdF6d29jKHaEG5kab9NEBP/G2Uybj1Yro1Lzg4KPBSO+Hbrc5mxehFZGoZZ7NGEqi1aK24
6vAIrjPdSPJufTae0AjJEX0kBPFyWmY8EpLDIifo1HLbD+pLMqXpyUpxQDmkkdZvmS5fHwOiDRGH
MSnqaWtvX8NIeQB2fLSE6ul3K0nd727odiEGdmnP6a8WNAcAPG1JUF2HHXYoRxAUPlVp4DByKX7b
LULNKVW6Dl/QG+OfpZWZhzHvwApjcdcfayGcv2zF05JdkZrLX7QA5u86ttSH+/to9RwlCvArQMLQ
NKNQA7zr8lcMuWWNYklY8EGdP6qsvBU3/2TRPKqPrVu1PhnNYuxxpYl2qJduqTBffW+gbFTLZTEO
T/Or9sbiQG1280m8mX1ejc/Inpr9AYhZ2ljouKp5RMQfrdDduFrXBnsy56VbiEQcowIQeUc6/7b4
fZ80Zgtq4s3Jksa1/bJRsi+G0aBatGvaeqxG3j4xJio9tbvPmjRPe65CC66ErRS2thOhm/6D+2PV
++NYTZ7lA4Z0piensHLxwQkT3fQpYwx/3/9a66crv/s9b4H+CrIE8NKqsDQ5NdrNYzO8Jth67ish
BrwM4rHyeQoZ7q7qMDN0OiV8jj1N+ZJklXdKPb3udxMuJupONav4ax/20cYueqcVXzwW2MTQKcAr
oLIgWdyX22ixei+slHF8HRMxYKZZ5nm8y3vFfovqpO8P+La031AXizvhuzNenH1tmx1v3NZNd1pS
1/OnzII4uVMT3UvftDlVtI2IebXTZTEQognYJ4DjMFwvf2JSDWal9mn2qoq5dnexoaNAOVjpa9Hh
7ryv0qkzj144uHisu2HbnWxUvLYwJFfRxuaNg68jehQA6cl2L3+Ea1UT6gFt/2oXqOcP8Br/ttJG
7Q6uV1KjrLJxX5rOEtzfNtdTp56FPCf9L1ABVxYLvTW07ajY/StIqOE4N+H4aIt0tv0eZX0n0XeV
VaR7RdTup9p2xo2YfmN0OhfwWUCu8rhZsyqr0J7mQfWG18hT0ZLtJ3U4Wo416ScqXWr0E/p4/5F8
raZjNeazlLNC7Haj3nUVaN4BnWBWJUbAuWqNVRG1cW6A/lVX7PDoKjEPes0V/7idFu4aXWl/3F/y
G+NJyynwAMj0AD9bHYjWof5KUSp968iwI38WQNx2XpnVH7Uir37ZaPVkp/tDXgcHbmgaUpxBXpDM
cvX+EG5aIfE+lG8Rz1zXF1UoIsXnUakYCK8NIR7XthG3HLu6MNVDMSv2cOTp29aVPwC0+m7pcCU/
GNlgJDidmk2szhuBQv6EyzgB/4enhNRVR/vl6llWTbGnN1PypneiKF7nTkQAmtoh/J6hJLYF1r7e
eegJscpcLOw/qoCr06Yh4DhPTf3mOaXA/lmZYv5Jextq1Zemd3+gOmz46DHYT6JJ1C3VgHdj+NVs
6fiQuXHsoJmte4VtWrQplND4rcJ49S0bZ8PYwQSvko+zHTbAEWdTDN9jIBbl3hmytH6Nx8zM/Ybg
/qNrMxGiL2e53wlobbQbltCL8C0jHTvmakEG0glhAdZ1azpY9ZzidWs5lT6f3Eyv6AJYJa/QhWa/
36mVYb6W7PMXZC/TT4UHddwfkqT8BGdU906NNQ3t3pmTZd53DdoCh7Ay8iKiNd9hZQlXmX52Fypf
0irR009x5PR/h5hSLF9tIwU7HEUeO2dB9IE40mT611xxwu84XHnGk73MIj04uRPmv0CLdPVzRj3d
+FYmKmwsz8hbY2/FZhTu4RKNzVPRm/lEQ1AmPkAQmvoILduan0D4tOZzA9/gx2x0dbKzZmfpHhXs
eY3HMU1F+8YWAok4jwt1vKnyckA3StQ5UDjVOlaO98/bjd1Fuoq0JL1uwJ5Xz2IVG8q4TJM3q++n
J9FW81cdW70PIeVFTp/ZNb+UrLEE6qJaUrDN8q0C7fUvgMcC8oUUjl8AdO5yf1PUHjjdvGIQDx0+
t0oef43jot+3jgq3s8vxQ0sU1Xw1kzo8ApXdAjxdj88pBuqA9AC7yFsTrfPWWVAk10NqdQARj2nl
gSrzULLKd7qbSZ6S1y62eU7doXkZUEnK9x6tzmzjZl+XlJBxIeEixvI7JFlg3drMLVsslacnb0m5
LI6PWWiifnFbo/swTWPn+ppeFB+4l51ziSfrE8oZ+RnObeR+Xrj87SBP6zr9qoX0WX5YOQrnz2ne
KdaWpcT1neCSrEn5ZV6d9AVX4ahrEEtBMaF507A7ehJ6Ct00LriafCUeidRcW9V/7u/RNWVPLg2d
SDoFVJqhda3HTArMgjxvLN/GbtGmg6JO5dfE7cr2UI2SVpvHFm7ffqZ1SfptiT2j2OmlMr1MWtrg
RKkYUWb9uP+b3i/8i7Aon4msAdVgSZtf13qspURZYSq0j23V5t5rHcZD/1GQxOsfIjXtpv3YAbHw
89L04k/Cmi3lxclqgc+TWo2xr7dpnH9FBa+admo/YgKiN0qfHcZWlNl3nCim+tQXYvK+zvUgokOF
4vlrizbT/BkZ0uL/SDuvHbmRLV0/EQF6c8t0ZZUqWUo3hCy993z6+aLmAFPJJJJQH6ChBrY2OjKC
YZb5zXgsfS2QN4KcV1HFxaSo5iPfxrvGH8sHX6u6xO5yXXuPZ/l8L0/B/Mvuilz7aKl+cNLayom/
RlXFuXTCIXIeHGQB0nu97dqvmlkV6T7EXfDJ1FNd/1qnYfVkDZQrTrjEddKTkid99tkxomj6kFlU
H3d1bmVfU1+N+o0SzZIZLeBY8CI4UJSGeKCXLIXQHPLYytLuLDdIzsHg1AqUXOWiCD70Q2NFbjZL
TniXRcaAb3raVW4LKO7jHOiBdkjoLPD/Hs223EjZru6a1/ycaj3tA1DRy7ZsFMZ9l2f9eM6zwlLu
kKwL3s1RVTz4cB12SZ5m3wD0RrBfrX78NA92tBG6XJ1efgBjA4mmLHt9yfR+XKiD5YxnvcMn0cUW
Rf+dmXVk7AYFFIHchsPGlK9LBDTDRLEMoBzoCVR5Lu93LaQJrONSdJZhq/+Uh/5hmoP4KExC3Ji0
3HFHO0HvTLH84n1DovtM6WQLWHudK4tfQdNflArpGTn65a8YR7XSWpKSM5QoxG67qtLbvZSP6oME
WSjY9VKujPdyj0Z0gRhU/qiNdhzNbl9l2ij0PWACjtKsxc+G2fb6XhoaCNiKk1JCH4wG9pYxKVsO
rNcXH7+aOioEVTJmLsBFMKzAwgB8MlFKbUq8O1O1/8n7kc2HolPnd347/7L4kQmA1do6SI2EGlc8
5C9SYUr/CNDlRIEHRniIqBukGvKolwuowxbuykQsYKlbxzC2f+uIVnyScfV9l6RN6fxrLZ3xXiW+
IaDAqlzWdOZIUKxaezpzndfI7Dfz+7Kx9ZMdqcHHsJsNdx4dzofV1YZ3+26/ym8Fol5wTsEFU1V7
3dFv6iqU7GvK2L15npu+/dL7SRMh+h0o1sGnlfxea9K/EbzJL7dHvT6aZFrUeWkdMDrkrssFxlFz
dMrGsABWZlnvgopLjr1lzt+ytomfuyr6e3u8qyyG8gERvWDRCYn8JX61sfq6GaTQOM8zGI2sUsdP
XVt3O2EUv3EHXF97l0MtpjabSS3ZRWyczTzD6M4Oa0xYZFAa+7AKhyPKfNEpcbL0MGpjfIagv8XD
vA6u8IOlTEjdHtwcAcyiZBEUSErHNNzOI8qGyb2elWVzV/v1nLidU9V3yC6DiDFjO/vldEr5rYWZ
Ep/SttLf9TSOfmpzH79U+EN1O8xQo2OehNNW8+R622kCV4eSOfkvLjJig7zZdlKvlCMxqHoupQFx
c3ns9rJZD5+QEUFTTJXm9OTTXy3+tcmAq5SQvhNCTpTjli0U09HGOiZAP+NCLO982yp3TahbLwWF
1jvqDMH97X33ypy+CDKQAUAlFqwXdun8RxbzdJpo1EvIJOeJa1U5JUQVmusnqam4pQwE5SFsZWSe
bdkc75VuAA7bBo0j8SDDy9j1sOqlXRwZfn/Culk5k0SNw5M2dxIGU5Mu/ynVyJ5OVpu3d50iTz44
rqJK3MoerSLb+aoc7wtVS50DSJ7BOHWtgieWGiU9DMpItxNXzfJJEEusOdg3qmQkL0Zn6Cd4/h1i
ULI0fKQeWOffQZWqX3RtlrgYBC/I7aNyuA/bfvIfamBgXobeykvUNZ3/NJAlF26NeTdy0vnQGn9u
r+r1aUYLACAU1UH6DsBqLjeP0TRFV9SKdW5pl4V7PzN86ZDDAafp2XX+FtfpVcd4+RFpNVAFoQgt
fI8uxwOtIwHjl42z0uG0utMKneAvoTPh1rIhn6zKauaTMkVd5pL998VB67mt74GlSXdhZKnt96HI
iEDiYoZ0IFq/+w64jOJGDgZyyHIkClW9JiNsu71Qa7+c2FaAJrBL411ZrFRWQuIJhqQ9+wHYO6vK
1HCvzo1+tiiYGp8CvZN2QLMl9W+WdMkhoXtlv1eqNq9cM0cN+xCB/TjVJbUCgK5d0SeuDKih+yE5
RbFrVDtPP7LiwbzVXb6+RQXDGsdFhDuw4V0qogdJ1JkVXhtnjgQSYFERunJuaQ9NUZRu7UjOPh+r
706Pgj5PyD93WklK2VwWWGeIdVe3E3ZIdp4MXXueeDhfFMcPvxeAUxFXjvTTPHX1l7rp+y0Su9hG
i20GzggEAUhNYqDlUyy1qTSj+lucmxEjjD0SbP7eKm3trhwbfz/addPecz1md1lQ4Dl2e6tcv8hk
EHQEeBupN9vLwQu9MCLbSOtzBsn9Tq6gW+1k2ydspQrp5YGc/Lg94MoLAPuVN8pAFxQg7GJrIq1U
mNkU9+eiAlG1H/1ihMndZQFS/+GwC/syIFPIks+3h11ZZMoegkKI4wekN/Gz3jw8bVLNsx12w9km
T0o9fgBGmpaFH99+CJqy+V1TdjGe89nIi4+WP7Ubd9fq+LBoVCZIf2MZ5cJIzYnCiu5s4/GQgAPB
BrnTJkCxk1P7KTvOhHUtTQhlnArJkLcaP2vLLhAqfGE6mby+l/PXBjwpUyXpzzG+JxXgwDiyj7rd
+y9ajuwe2p8Sxe9RijbqGiv7S8SYFBG4jCARLD43fS6nLyeHec+ApNQhgmYYYnryU/UjbtPBd7ZC
jJXLDzYPiALRMuUZXqqa5GaiVeze4TzaVjQ+5KOW/+WOT7V9YplJ84gOf/I7ER3Ek5I6/q+htnpp
X1dj7+9UqTf1R21QE+kk5bWEe2lgJiXlMcvMXCRPO/Ciuh0jRN5H5uH2Hn2NCi5vAsFDog5EIZz8
dVmmG9RYLYopn8+xEg0vKgxEbV+i90UrX/PLpzFI4vdhQHV6N6PuHB4kk/h2P/d9Wz82YRgV9EIR
aHMLXFVAvmE5WrmTQ0t4h9pU6dyVsAgal+psqT3mSqEmXtmZybAr0tH6K8+t8hXWO+cvogztnLRi
QCR0mAM8nG9P9HpTQFxBtUN4NwrI0iLPGlNLKTVLQtVAk+O7mkfpc0Dy+ZzBA91zKvqNcOy660kV
i8MnpPsF49RcNM9bBUtsR677s2JXSTq7XT7GdILNquldze6y7p5rUE/wHLNn/XvYRcMjZyl0Dgaq
t/FezQ1cR42oElR2pYteFHM2f/7rmgi3J+5Dan+iTLo4oFKGsv7Y6PNZdUJFczuMSvGkcqKHnvT4
iFIyRnu3R7y+EhhR6CuR6ALlWBbC6rF05kEa5nOr17E76Kn6EIzSJ98uuaAKuZN/5dxEp9uDXn96
6iRCSoXXlUr0kvZc2H1m18h4nwu1mPZ5nuhuMsK3sVP5bhit+tPt4a5DxsvhFtcPLjH49PmDfO4n
9Nhhv7TfEUv2snhSNx6Y68hFgFQpu5DXktQvg9PE1kclrUv5XGZTc7T6wbeOlJ6M9GfTCHuVRG1G
mlqajlZjMSd2sovGZHT+kbFJlkMdAekjIUaATecyw+6izLGm0DfOljLVs0urXgUGGMiHBge0jWO1
8i1FJM7VDjKPK1cs/ps3VQ/tqshRlDg3fTqfQFRMKDEaKX65dWPek/NkyvH251wbkQfUAhfABiIJ
uBwx9GsdH+NROSuVlH+IrSQ8OaM+prsg64L9PDRb0crK/hGVKaF/BgIIIMDlgHXQKA1oLfWc9/M4
H/TM6O33cqo7+OWoqq9v5Kni4rt8AAgDBftM6K8Avl2sKJZrqtPXjnIuIi6YTEJ45YSbYa1uFMGv
oxEBJqS5QSAiMpwFOkUKyxnMUKKeh7bodkqj0wdKjeGYYd28I6uS79Ekivf4n1JG/udPyAkhoRI2
ROhvLz5hH2jaWFGZPSdplcCtjfx7zQd4grV9t0dhaBM1KuayXFN4EfBdCWLYrItPGFXUFnERVPFA
zvXdGMbjqUAl4ylPg/BJ8WNn5+Ai/IL3iPqMTL6zi+puOqDKtWmfsHLhCmUdijRgW6CfiCvkzXkh
ya5yDXu5M09y+nGuleR3TvR/p3PtDm6uZPq8VyTVljbO6dompjiN/qIou12VGbuhnCKh8Ham6aud
nMHuI1cSN5Cp+dbGM7Y6lgFhAoFlyrTLnJn6k57AnJTPRlH136tYqj/iOwgeuleMYOMBWx1LwCjI
dYGmLevdBbIJoToyr1LLxt+9H2BpS07b6z+KzsYQ/vbGXft6Qr4TCztZUNsW+0iJdWeuKaSeUaxx
7lCqR8otzpuj08jzN3r9MBXrOfp8e9C1KQIQAQ70uoWXhaui1Luuq2flHKHi/oJJhPyQqRVmhPRd
aKD+h8FEEwNFAeqly/3ZNnY5+fQ5zkUyx+WjjBbkQbMllH4jKTU2lnPlKqcyAzwOvx9gVleJ52B3
w5DEXOWmETv7BC0mmUTbUb9X1SDtOxTB/1FoSryNBvEmVwDhB59wcfXMYRbqhZRqZ0uyqz20AS2H
T2zHe6EH4Sq1Zh3Z0soGbH3lE4Iio3LFA0lnYdkPm6y6G7pZ5/6JSvUbz3aq/KCW0tzxyOn6v6Kn
wBVh80cHCJwsSAfxY95cMTbZgTNPJvXVqE7vh7z/UzbwLdqUAjn7M9G2HH5WTgUDCil+jgQB7OJU
WHZejhE1rbOplXL3qxeacHfUII3uxJ72qX6r2IfuW1Tm5w3RzrWhiT0sPHbB97Oyl3ONUiNGBCPW
zpIlle8Bb2XJydKmzD6BWUu+kyEN8F6z4b/EPSbyNeglUjSh4L5YZDNI2jzkDj/Pkpns68bKuoMS
zf7zHNjVWe7Sot4o6K3tIWG4JvRlhcjIYqoB9kqy1mjqmbKx9D7CgsfaV0UfJ8fEnLNkY2FXWnKm
JY6kAGsA1Fj2wUalhMwFf/j9XJMN2qGTmXsraykb5NL8QIAWHXslyd2hzdoHSbOC6F1YSsED9RTl
w+076Rorh2MVgRd5vKAhwEW4/Mq2lgYJfOX0fRSYfOuibzXdjfIx+lDU8/jIq9LeN/FUInNvDvDG
jRHZunKsfwObpGaNDUyxg/a+pc9+HUFRY6awIfSTOHPLzpJSg4WzjLZ+70MFSdzILwkrwGo9AQCi
HqwO0scEaJUbTfi4b7x7r3fjZUjD5iObFYwfTt3S5QYQWwLfSm/Z9OUfNJsB4IeG8YTyjHUKlST7
kNd5f2jVSHfNLqgfBiPuNy6a68Nnq1DLaTkJrveVJDClcayFc3t8T0ATd7sxAgI3Uh55QS0idlxb
hZnYVLK6Zdty/WywHynOgmaiwwX54HI75MgQ9rFTDu8nX+v/zLbT3kMJaqTPoPd5gg09sIJ/fqkA
mFK9IijHVOGqYqlPGd5FbWifs0A5hXWiqm7TxgWEssz+kM2V/+P2lr8+7CKNxEEM+TregNfT+eYO
D+doaBFbtnAYaIs/fd8b1EdN/+uA1/fH20Ndny6sfsH3ED8Jy1a28uVy6lnAY5sn9TsMr+b7Th/z
+64qrOTgDJn/oKf+cO7DTj6EbaLVuwr9yc+G1oYF0uVK5IXaVPyKEqVoN3b4VR4E4QLoqUbTFogL
uLXLn6XWftWCeKnfZZ1a/YHcO0J1opdR3N2e/9VuEp5N5JHomwhl+yXFuHWiXFf8bnoHqcMeTnoe
cmL0lhTdaIL8TzCb5vH/b8TFgvux2eoTUq7vOogazU6y9fTOD9rmKQIOc4oi9XR7vOVmEt4RdIDA
F4ApZxcv3qrKbCQ4TVH2XOZ6cs+zrD0Xmn9WwuSfmYGvQyEDjHQKf1DGvPxoaZVNeVBm2XNk+fS4
dHyHQfilhQeGFitxuzV/KCi6TbtEQUrl9jSX15EYm9YJ9HcK3EA9lcuxu8YY1aGz0+dxpCcVpZUJ
CzCz3cCk041Wla39yVGE/nZ71MX2EVxTwIwiWBYtXm6jy1HHeUrsRkoDbxob4xnVxW5v1na+02O0
Yzht0xZxTTx2by7+/x0QTAOPCD10IIqXA1qN0srqKPtfO2wjsp96XvYe6Dr/rpoq2XmO8Y7LPmA9
aJjvlVgdnF01B1vSBoulfv0Noo9AfClkTK7K6zTPen+epa8oavvhvsodmdSnApD+e6B8WgLxMisf
qFBQl4fb6718+P53bBaaA0tbnZ7Z5fwV+tpqj/S9F499f7C7IN6Vsm8ci9CXnDvLSKy/FdHiu0bP
65Oct2F8mM1a2vgZqyvw5lcsNnrfNEPTN9ggTlrRDHepVo6gaSNtrl/MKBr/DLMeo9IR1/qWoaWY
3/L70znjbIlu3RULK/UzzLUSTfoKwQz78HLStRe41jFbHt/fjatjEeK8LjYwPrY3vAhYWGIZ3rxD
RmTIVR0MoQdwuZY/yGquSu6o4Dm7J+QJHvWmtZM/BMnDKS/zZuvmWjtcqLcCChS2EVzQl8Nbs1ES
SFeB59c4IjplFp/nPK++JQ6cAMK63NwIstcOFzQQnh26kzon+3JATZqcYCisANOMwR72M92EAwi6
WNu33KE0gHXJGvd9bE/xri0geO0oX0vVRvC99okxF6JJKBBLvH2Xv2Kuyk4p5jLwLHRP7wbN8ffa
1Bj7ygQkfvs4rQ8lAFIk9eRR4u/ffGDJSBl/NgJPGYfkS60KwRzVgW2ktL21lSiuDcZjSzAPmY8K
5+KG1hTuSLPFZRczz/GZyqaeHsu0KrF4VyJD/bek+3Xv4t4OhJvggXxpsYoED8Pc2JX/NaxqBVhN
ooXTcZCaYD5A/R2s4+2VXNuroOJJ8F8Ja0uNNLVpx6AQYktGhcLlYKnJPilL+/0UDoEb+NOW9O/a
YopsSLh/IFy4ZBdSzQvSXi6lrzqBoVs6Fhp6aR/knxw9TLfcZFbOhU2K7wh5A6a37EzpNfKdEm6J
X4GqhDvmOT8ogNvuu7m8a6be+ZRrkXXUEmlIXLvAb3zjXK5MltiUi0gkXPxr8S1LWm4gtprAa5Up
vmu6qX3sQrAf8J6IK25/yGXqKzYOg1F8p58BbHBpN2VQBCKp7SRe2KLO31mBZP2mappHe9vuq0M2
xHW0mxOZEmo3z3Kxq2wB6ssBA/X7qin/2bNO/CBQqZDhRJ8OfMrlIfWDMRvTVGFrlcpwgslB0SoL
kWstx7Z7UFiDLTzK2vfmW1NPhXBgXa13lkRS3YRG5ulq/zewsjnbU9V1tF3D3XdnzVJ09qEIHXxf
s+9qbWv4tc8t1PdEsY4axGvK8uZWCtRMV9LIx5fJiLXvqT0gpx3O+o+ci//37a+9OhTlXJQAZCGD
Kf7+zVCmFXSN5tSx10Wh5O9kpHxyF7XWoXRHOa028siV95Qcg6a3wuNN42zxoOnqGI8tlAgvnTut
/lCURia/N2OzHD5TOLac3ez0ffbLV5TmVBvUfF5uz3blkrJ5x3lQRW2XVvjlbEuA1n6Q2rFXBvoE
CgOp478kt/onS2uM/piZY7gFqF5dYIGcE80XquaLeBUhPD5wIsWenpvTuDNHw0qJ2GgXnv14VL7f
nuDaaKIqZ1JXFgD4xWh+O9baGFUJ9mGjn9ELqILZOmeZnak/o2HQ//2NQf2HXF0GMCbkXy7XM+0y
AEuyFXuFjmeZO3BL5vu2Kea7yirCLVjL+uT+bzTxdd/sVV+Ft60EUexpLTIgL1M11/4jEG3jt92G
W1oLa4OB0hK+c6g7EB5cDmYAuNd7CYPhvEz89sMYp7G9mzscal9UCOTGxq27djIEbBnqMXfOFQiN
ymIhTfUUeaqk9ZlrlCROag5cys00qn6nYLCdQgOz2je/0Qge2v9wMuhFsmUE6A9p3MvplsAEiqC0
Eq9pautHY03WSYmH5FBIjfYSgYbdemZW1xe1SyHsh2nAUj2j1c0uUgFpe4NSy/PeSdAqcNUw7Idd
JlebPdfV4WgmoHkC/p4n9HJ+fRn2bYk8tWeGGszaplbmZNfIVrZr7aHeMB8Si7XIUWh1iFIDjF6q
WItAb/LbJm/TOPWcbrCrR3mKZu1xgEqyEb2uXGcOzDRaqUJZ/ArpoFlO0NeVlnl+NprpUYl0Ix7d
aKino1FJ8/xQWKm+pbCyOij6sKg/qog6LAOvQQutqhdulN3o56igjYCEXKkbh2bfFolmHhU0crf8
Jlc+H3autFRRQ6MLsExMAvQMDbWSE08y6hCVGoWKq16Tc/tlBCE3h+tz+yJdnSVv1avWEtHH4qWa
1HoM5qZIPKOahm9OPt5NgaqVu7JSspaa+tBuJXvi7VluGvpzVFP4oiCDFm+TAvo9nhDE8easyD/o
M7ctNeXZ7HZGxS37TIseGL0sd1b2768yIsMIs6LZztO4bCLPMOBs7BVSj1p6Vh2NEuEaK2ky7Tmd
sZLfhaOqRZ0blL5s72op6+0vtxd77esCiBDpgyNU+sXfv7nY0Y7rkU8xM0/NkuK33TvSs9lrpr+D
ED+e/n0spIhIGEQEAiTzcixHQr038msMNoPKeIqUPP9MauT7biy3P24PtXYNCAkNeoO0VwgnL4eS
9JZQBP17L/cDZdxnU2sFBzhkW+YCa8sHogzoFsGxxpVzOU5Rm+qgt1buBaFt/KRZbuMs2eXIhOQY
4t6e0+pYApZOTYS6n754JxDbMnHndjLPboz0DrWf4j32zpblssO22HyrY3F7Agqnw3OVLwcd0nvQ
VFOvSvDAuk+SoTm1OVfECcer/NPtia0dP5U4jVjYYRsuS7doD4ROYWBRmvSxifeHbLg2NJVzMiBy
4nbj+KfWtfH+9qCrMwQHA8iTeB8drssvB/1hLrqUjV8njf6Utmn3ezLqftobLQDo/e3B1q40isMI
Ywl9HxyyLwfLBEpMkdn5cZqn1qnOtWxyI6UGMiLPaoAHeA5H/3h70LUZkqTTKENxVvBQLgd1kF6W
Ih0bVluui8gdHfC0hTbZj2VgbeEpVscS/HFELKgJ6IuxKP+Zqj/7mecYA31vEy7aoTAGbKUULdzq
QK6t5qvqIFMDWrs83JFuRbaZmsg5UnnPjggdpRnY47o+KFkd2g/kxP/Y+BOJObR40Kr/b8jFbrFB
dJd4suVe1qCG8hSlWv8dy6q62tmV3H0YKrpUt7/e6iSF7hSXMu2hJUIlrtq+GdK28EwZXy6Y7uM7
X4qU2O0xdb+flDj/+B8GJFHiEhMiTfqi62XMzVwqTlZ4oRVmp4HP6ZpmJO+6rG4eeZ7mjetsdYJv
xltsmcEIslQP8sIbKp49ZshHpPSo/yH2zn+kSmlv1DbFIVu+8pTtqTYCxQFSubirp4btEjR14Vly
Vmf72hxViHiFXW2EhmtngQhBaI8j68O/L89dOXZOF1DAwXS4q76liibdNUFWvLST82+AzdddKeC+
BBDY7PDeXY40t4JWk/eFhzFgrB5SgCE/qjTcDAHXPpXQKxTSfhh+XbW9gzyOI+4PL7bq4CUrKv9j
PDfdHbS+D3lVaxtB0dZwiw81ABsGoxoXXm0LB74+yx23yBWpoP6vBuXetJr/kHJCvQLTIHY/324R
mhA3O3On6rlXk5bqeyu2tKPpZ3X10ajVZEtXbm0nUpNApQ2qvDBhufxuIaZiSRAOBRr1hvU+lroI
Ab2qNDaeuJXEltCc4FJ4lEJJWQwzjH3iN5ORex1K+P6jrYZyd0pLszqVZC5PrYGZxa72w0KGeVRu
aTmvfcW3oy/ePNlqRLhiExrNmvwSFEnQHLNMKRw3QR5B3jslHky3r7C1dRULKtCtojm4uMLy2kTw
KFZyb+yyeDipkjJUx7yXt6CK6+OQ+UEWRB112Qis2oyCPqmChxitVP5yImUo3zuUf/5RCub1gAsl
GASQhRDr0t02tsapmKOOk1BFmXQKs/pBH5F1SnPrXVgUfv4fHh02vwhlSYNosV5uzLqcfYkssPD0
0e8rNx38Yj8F6XxXV21n7kLD2cKWre5R0BYQFwAp0q67HDGvtKSsGqnwJGmoH+xibnY5wLC/M23B
E6e1ecEwLL0fVV6+25tlLeo03oy8OPJ1mw/akCalNzexfZDGYbpLpSZzkyYPTzOGlV+d0pf2/2FQ
MKcCZ09te3nPIOJTBmHaFB6aa+geSbVvu+UAIzomlNnLXOPdzh70rSdpdcNa2ItjsALUxlgkuGUy
lHTKAy4cm97JSeoSyz4IkN3G07e6pm/GWXxNZ5apSMQmQctQHaDSRr8wEFSEyhVN+UOEVPlzErTt
0+1FXXtwUSfnfTIJP8EMXu6hCHU0IIMif5gzaTzFaNvJx0obS+0JdVZj2rhWV4fTkOUUlXtSlkXg
QtbQdGPtJB6aK6r0EzOrLnmWO6M0e1d0i+Nvt6e39vFQEJPpv0ABAZd1Ob1WH3l7wzaHpVRTqFOU
lICwqh1zyyF27camPyAoYBRdUSS8HMhUKqPAwjr1rKSIfraFGsx3BZzF/FjCyoIHaGjd3e25rQ4p
Mj+KvXS99cXcZnXS5MlpMw9nriw8OwZg+r99obTNQ9DiJ7FLUW2rN+KLJe7s9VplhmAxYOVe+4jS
Q68sObIkLAHnwPjRzMCEj0RTmfJH0fti3md6mqqnrkde9ZwOqWKhPlq3moHmnj6EnWsVkMVOddWE
0dNEsPf59qqs7TDyUtDewpCYIvjlh2haM+gqxIY9vQzmjzkkyt6d4nS6DzLH+Xh7rLUjS18I7BJf
gXrJYjeT/bZ5pEmp10H+rPdyGJbDR7XVY9+VqcTvnCT+bttzZm6Mu7arAb9xhJjgNcACDYeWKIRD
29dd6nyBNd1K0U6Rx3oLZri2x0QIhHSx4LYuS1z5WLdSXE6Z16C05e/VyJ/+YrQsIyPs59+NRplO
t5d0bWpCY4aaBoJMVwVvKy2AK08Rm1rK2vElbOc6PdWFnQ+72wOt7RNxeDRTIHKvMCO8YMac5GSl
bZJqodsrddTd2fLUNccmnAZ748VcXUhkKjmqoFQAbV5uy6zsMYU3gdTl7TieIqTBHu0ZdzY3aiPL
2sXhOPr/ZSlNwgJRpMHecnES6gRgmaxKuafEWKAd5sKnG6KDcf9zeyVXp4aplwjo2JPL2lqSlWgR
tyS/ptRGtH+6EP/VCDHWYae2Y2juYwB8Wx56IsJYJqRiMYWov6ChLI5elmhFMiHf5o0WLiKGHOed
65tzs7dme4IOTP/vCbidf5fFSfmeumr58/as184+aQjFWJJVMtXFB8VcidudjoEn4yYfuX4rKyVk
3zaAOlUCt5Ibs0KoM7LML7cHXltuIM1MHAQw19wi9oon7KJjkn/PLiT5QLCODrbZt465pxncfG5A
sM0bQcLqXAm4sJwUUjzLmF0uS623Winz2twa4mPiQI99kKSyq39I8RwisVi3GE25SNolW0Hu+tjc
BALLxo2wWOcqLY1BgE+9WaMiEBhxZj1iSCLQOXaafxvtsNHcXgNJt9ENW7sgaCrQ84d5fk1Skc2p
MSepoeIeI3GJD3jSjI+2ycX3AaJOHG6VqNcALCC6IHEBfOLYLklcZYO8s53E1N3rQflijOG9PqhU
3eVuDJ5Cq06+13EfPsSyVX9Rkzx44mHKPirdZLzc3mHXS877SfWMRafzzwNzeVcp0VhYM6BBT/Kb
6phqkvVot1kcQkNCT9MtwZRAEXDG5v3tca93NuO+ikjz3ECPWAQ0PeiLqLfs0NOsvjypqe7HBw6u
0e7SqJvFpy6TjXh0BZcqxoQ0Q2NQkFQW94g8jyhbIRxJpt0mlttbc3qnUhQdPjuSVtcurSXTehgj
p0mPk5/8Jk1onMBV47HcoileX2n8FBIAvL1pGlwRMC0Lcr3RWZEXV2Q2M0yZP+UQzdFDVoFVPvij
ObYnCcN6MgQps3dGm+jW6fYnWNmE/Ai0FqCHULK9lnCnNJAbGQ19KyaCRbS7aH/lWme4ZdKYByvC
xgCTTUBrbOLJi8yB/zENkDYnS2k2RYWuowGh8ylkX9DJBDQszuibDlupzi0CpmPozaNtooihl0p2
pJaHrOHtea8OJPD2NPYpiy/PXjHJ4JaUIPSqEF4vwsZJNBxTK623cDUbAy2fjVqtTaOKKwbSnOou
okiBbjMSFuXGh1w7S6B2UM4T2HoulMuVs2tZThJ7jLwmQVPOpdIlyycdMbDhWJkw/VFFlKst81eR
LF4+yuwaSKgwdiD1oeR5OWhFq1bKAzXyAgRIwkfQd+NPR0mDd2ORj+kJVEU4utow96d8qsxk4xuu
7l0mQkAgWJTmUvRWjYxO0aoKk8e+K75YWjg89WEbGMcxoD7kpk2IQndQxOZ8iKnW6q4y9oOZQ3Ww
lT95KbfV/vauun5CWA8iIk10HvlHXLRvtm+ry7HvO2XsxYORf0nluabXgjXdwcw4R7fHWttYiL6j
mkqRiSttcVTCplQaZY4Tr4WDND4jB6MiTV7Xo7NV/FkfSZhjCJPSa6BlhOZkGzbMKtDNaV+CnG3/
YkRRbnVV1paPWJn6HdAC/lzUJuJUbSpLSgD3qOk7eQyLb1Lf/prmyQo2ts7alIRMMjEsB4FKyOWH
Sn2U7zLsnj1+xpAeUIXt0DWnL9BsIM/W7nhUBTGB4cEBFrJ4bjITHHyOBrwXhaE1fXCKIY1+IGAV
xS7ejGX0LrHD3oeEKFfdqZfa4NwOpr+l4rP2wL/9FYsHXtZ6rCCyKvbatpHvejtFkTAjcN63Q60/
GKmhPoKs6PqNlGttWHE5CIMjcIVLwEZME9foyjD2rHDIk30QBPo9+jzyJ3BWmNLNHfoVT7Bl5y0Z
+bWNhIQ7mCMh0HPVM4i6AbP4So29CHz8I2BK4hfVwqhK6NubW5Dy1dGoo7+WIIDjLiJWJ5zgxQ9j
7CFUlh6qaXQ+OlE5UcIbo4+3D/3aduJ2B7Ml8Pn0ly73bdHnlW6USQxRK0RJEmOCsnVhncbxLmgC
Q901lgYIt0ySNHIDeK87WQl1+8PtX7E2YVRJREJCSgJu//JX1ErXzT0MPM/2UV3ayWOklC9FFg2W
q/UF3re3h1t72pCIpnf9yl1fvjIqnLR2SHlCSwo9f3pD/jJ0uC7EqDR+BtMdbwy3Prv/G07cHW8u
8aDSJ2XOMlxuTS2pD3jXWc5LOc/AK0huo61XbO2QvJaUBGpcxDyXw2VNa6u1UgSeiZlO+pSpst+g
NYmvTnSqY0f6bvnVYBxCqTbL4+2FXZ0pJQoAHbwfV6UznsFphBYFXN8whw+YLgkHF6lM93aOyOTt
sVY/IjRoCIeCnXBVmJ0GsLc1Y4WVMuwwVzMeq7KTXWD64T60RuufG9iCbiGD3YYMjJzK4oaX9GhC
Xk4KvFnX83EfZmbg7KW5CzYu+LU1JHinnE5hgvdkccFbQwveXupir2mr6BzXdSaKLlKSVbtWVTt1
Y1pry0jpBWQhCFwAW4uj52R95ncV4fpI/wlTqFk3fkhToR1se4i/zKO2+XasTvAV0GjzJBOZX+5P
LaEYagIS8fIs6I9pHzrlTkqKFj1S1ID2t3fJ6mA0lkVXjQdzSWTDtiAoUHoMvVDV6uyA0GIxuSqa
Ji1KeahV3R5tdTGBUGEUJ3yUlmhNs8G+vo6s0BtoUTxj4VA+KyA296BwYmMXyRGx4r+PSPkRZJPQ
vCfrvVxMBXbOFHf/w9l5LceJtWv4iqgih1NoultCyZYthxPK/9hDhkVmcfX7wfvEQl3q8szpuLSa
Fb/wBvIbNIBrRH6Gf60uLj7U7TiH2jylV6bz0gf+Mdz+ZepsWxkbpKS/NphkHep1IY1DEyMkP87+
Xakm/Povn7dx4Swg2m8alOMCsR9jJJYP/cafAOHuLWljt1ePtvRjYU3/4aqmPUjVmGBxM798PZ2t
HWetRmPh62TXmgyE0spPfTHE3olI37h5/+MuJTscAWtj4aMksq8c6EhRzTMVi6+l1qqhTs3vLIDZ
R3aqeorvGn2DkLfq+SuWQD/eH/rSOlL8hEgMx564dbdtMMMrVdzGiq9yML6VyqLmPs69RWRqCx6q
iVp+eX+8S28StU4mlhuGWutuvKKoeqtWFugZjt3+orQ61IeqKepwshvjTDjrnb2409fw/WEvnX5K
Xvy3afu+4UyjzgKzzRkBUo6LfrPMFKKCzobEVOdCqa6cjYuDkWZsVs2Q7vd6cYPTZH2ipiUotan/
CgOaE2I50xh2jjkux//wZWBRyQQAzQAhfr1RSzWrh9wqschJoEqgtFp9cJWShlFvpf8loPiNvwMy
A7p/z3CslqRaJxTLvi7K2K5nB9egH7ZI6ydEjSx/kLgm+PqU6NcYz7tNukEZOYFU1dijpDp74FNB
aOoJJaVeNKxqpDfuF83sU6ws1ru5EsWVSHi3Rf9/NIcXfhNoAyK9ewiLXAEHYg3Vva3OuM4mCDLr
vsR/Jw6FlnRBD3Xqdm1tY7yyb94ODNeNJaRUysaHVPR6Kds0LrPCXKr7PE7lbZI3n0emuYfyEmvn
rFgIAkS5/F3rl6+lTkhXGxAH2BbkmF4PWsEgja06qe8T15VA/0rD649lZi7c6lZs4P03982Vt+rS
hwKXQ5kKtQ2AuLsPndok1nM27j13r3Y0yt47qwamWwnGa0+9tMsA7flrg+5O5e8PRSoGbjcpDsHb
btAknSQkHlHft9LowylbNTNMknG9z0F/XGNVm8zaH+Urqq60NwyTji4HBa+D3ans2ywGWmJ5YaKB
b9l002PIuZW6XMu/90eDgTxw0xT6qQzxuO6+qjW0uJyq3gvTGMGWWJrmR5zIJ3+z+Hoc3KG58i5e
HI9obdNxtsgSd+PNua4ps3C8MG+Ec+xrdmZNXhYC4lkCCN1Xhtsv2u/P2179LdOnQrTbnRr3mZsq
uheWrmi/Z8rQhmKwsxNl42uc+wtLBlqN78ILhaBtX07VegtyZGfillA11qFJ9CGo9eEvmSZsDBql
NBm3oiK4w32H02rnPDbqxQsX7Mv9xGzs0ExxVNC1ujraCmJeDaz1Exo8evj+Q/H2+xh5eyeQjuDt
3Wtu4lVY6bE9eeGUG97R1uYRB7/kGmvo2ii7ja8nHpiJcfBC7jEtot9mH1Mbo4H3v+XtLty+Zdt/
ZHxACrZt80ciXcyaIWqj80KEYDerxdmkYgG537WGMcyG3vPfH+/SV20YI6oSWzttrywDw63tTAzz
wn518mO2ks1S3NOP749y6as2fK9F+wjvgf0oaqyKbqgSN+xW1z4XEOtSv9Nrh367IYmswaL87Xdh
AASkHiyatnnd7VEnqrPG4zJoxXGd3OZ+sGV7Dwc6P7z/XW8OMZECXhio0XBVseV3q5UUmj0YBVZY
7aq3gWrzhi5dnYfgf67p0rzxQ9v8vrhuec3QC0EYbbf/FFsoSq/jKNQnbf65pEt6srxRWYNK053v
ZjUOT9z/WWj0bpr6Q2PFj4Pd27+Sqh/xIkJ51byyV/eP3faLYEeA5GKO0XTffb1YS9wG4rk4emlf
3VRGX98uxEwH2h9IyturdiuR+L6SzF+a8j8H3bbanwckS5pOoA9zRMy2Ow5aFx9iBXj/lOPY/fer
S+WejBoJkU28/PVQVsfsKilDmWmToUGD7Smu3IOsqQbn9TX1n0sfZvHgbRYwNDf3UpNjXIyKMZY4
f/QZ9GoyBdemEun29hHQfHtNBfHNkWTxtrRsU6qnH7KXR59wHJFDVRdHyMnZg4pQGEwhNFhy1BeO
Ve78JZRI2zYLoB6+DNVFntjtIvpj3cAkxJOp8wpIs9VRJ52XEF2N+tAmRGXvr9su6dyGgkgAsYUQ
bAMv7U6Knpp6UntTHJq1k7ifJ7iz1dkq0qa7MUvaukGJ84g+YpVu4fsztTNOZO//ggtrSYK0wUXZ
PzQWd4G2qg1G4uSjEurxbP2MOzvXDktliKfYyprmyiV0YSUppPGZKuBUAGi7hF5NVthBg0okUTQL
AJc6w3FncDb0ez7Os4dWWbeKKxDHt3PMwSAPJIABaAzp7PVy1mWBRpC79fvnygn0ah0OYtbH4wo1
5ok9Ox6GpEuREhHJlc/dj7wJpfw+JVvXEEb9Lk4bYhujKHAuUYW3w3raTCW+Z57RP8DZgl2H62Xv
BbZedVFepGgm/t3Kbu3vjR5NWw/mIliI19/d5U7ixBiFRmrlul2ABWX7D6YmRjjRVr1yv25/689Q
+/dYgIDxaKd5ge3o67EQXOspKqRTlPSTnobdhHQISsKyvSmNTB8OXlvk+UfXTuabIa8T546QwUtO
73/w/pLnR4BmArPGBUiquo9TjVQpi8LL5wiWQ3OOPT354OXS/ZiL3vsAMGQ4WpXufXx/0P2WZiRY
7+Rv2+baWDOvv3zg16yOAEqUtuA1f8HVpphz9KA6DaGSa+vwo+YaSf+u3E5F7PWo26/644pyi9TQ
EWqeo7nL1+JFW53SOsyAHa0vpg23NyCtnj+9/6X7m2IbEwgJugVbl5hE9fWYqtJYk96XMqqVfnVD
tIam6YA1WqH5btbP1/wTLkws0BWivd8+Y2T7r4ebBDXNevZkhAWbfZqsIflcmLzbk9RTEYwyz66F
SG/3DxBoWgmoCNpEY/vLWNFUr3XTbI20lZvCt7QBtFbbD9qNmqiKfZ54Dh4GpAGu9Bj2QIdtNQnI
QFuS9ICT2vf6sUzorDiTczQkmvLZ7eJx9LMqc7RDt9ZPuts60MsABj7FfWznx85Mtc+xgoLLDcDB
4Zoh5dtbi8iNm0NDWZ0y6J5C4E3m0NRTukRtPibfIAcnt0Wj/hrnRnnmUDmPiB7nH3murlWY3l4i
W8i4dRzRcdkcYl6v+JqPVd8q7RzFS70c9cxIDgk45hcQY9pdnab5h5ne9r0Zr/2jotnoe72/wS9+
OPBapO64ytCWeD1+PAEathyWgbrW9IzEvNehnDuhZYG+hb0GaZKVL63Rlr/AEjYv7w9+YfPRpqNl
QIQOzn0vd5WiljnGCx9fpqsS4j9T3HfeosP5ltNwmK2hxwdQ7a6k9hdHJYnbxHo2xPvujVjQKELu
wZmjtEmzUJqOjBz8CA66WoiOovdQn7gzr1mA7VF624ZHrnuTtja3J+pNAVpTU2vASBFYApL9cqPA
gaLKGqQ6U++pipcsnJolOVqF9ahskZ+GE93pP0w42AGeLPJYEqPXq00rjFsT6ftISePph4fCVZqq
KZV3Wnwf4zRrPw5K6h3fH3QLHV+/k3w4oOotD9mMd3aDIsEyrNrgLjz4nX1SEOIQPuKY8c/3h7m0
rISVtGGRIWB6d8sKL33TnS4R5e6XjtvLkQjCqYoqgkXPnCQw+kJ7lDgMiytxwIU3Yisnutt9hmDw
/gibslziIqvYxY4Qx7ga4qe57T7VfVVf2bmXDivj2GjpUK4FVfh6+UgR1VHvpyUSGKh86lspP+tN
4Z6VpNTno+PI8THRO4/cC8rwlQv7wlfy1kNZQ5eOq3K/ivGKxSU1WxnpKLL7HKA50qe86W6NVdOu
uYtfuBWpznIhwGygZuXsnnojLd01yXoZad2kk4MI45Cag35Dig2kKKt+6qpr/Gsv+SfTyMU/f72R
fhfB0RVHhg4F0tezbJPEr5PmrJE5xTI+ElPCJ/Mz0cZJsMjRS+/qKRvVgwOw9ZqeyIUVRlkXIAyd
qs0daxdZjUYOGbFYeI4xqVF8nOTS9c5cZQZ62aW20OXYTquDgrVank31Nb7pb9Ok3VnlWoSISVaN
yel+4keziOeyU1hlz50YqfYs5ZAYMIXvaz1b62BWZNmkQQtQsA4QOEvUm3rVcnGgAGHryM7maRua
m/j8d7UuszYqsrI5jPrsqNOVp+vCvYIYMTAFnLsBbO4jiHXTPswMfYnUbpZfXTM2A0dt87/sb2/3
Nv1YeEMG5444cLcdJqscLC2tZERpIXdCbVWr0DTg+MPVqPL6tFijeiV7u7D9IYRs5vE080jMt13y
R6SLxLDIc12ukUdZCF/Gbpoe1txRH2pkrR+HQUtqH8xU394Uajn8yDoVG5H3D8GF407HEuEQQBlU
IPZ9BBPOvTJYucpPmGATqcWYfYrxBGxR7pvK8i+rRtscc3MS94LBwixv90TkUABB+1ZqVNqNvBfG
iGu03IQpb+qkqq6Bry68FORrm0rJ79H2zmF4MmRljLBa5BrJfMpdc/mYoSn8ohqjel7cZfJHr5BX
spdLa4owICE2qEFas7srjRdzabQqVaMcy4yg7zzzthcy9TWhVyHQNwQDAR5/UNxMPMZGm1x5hC99
MxI7m/XV7+L1bvh0dlKAvJoWUYR0/qnG1bmjM5TelkLTmoAIO20OttysNt7fR9vf3V8ohBocHooR
bwu9rqKnSdFNWmQLY44zdBzWcnzoeKlRA4hdZTADXThZ/O/7w166R9G04vXgYuCl3B3axVDrTFc4
mKlSGAc0aIxnV6pdoClwuZAXz8NuobtolEt5hXJzKc6j9cahpcFIwX7fxbVUuh353K/RRPkqC8bt
6PTUBTrN+VR6xZj7+QQ1/NuAxlJ6R+8cQGMBvx21wVj7a/+x7QzTCKTlg0UVCkS76pNZmxygSaxR
WnfYaRaYkEE8Sn2pivkg527wZ3XqTuhTejdjjixK3Jiq3xvpNdzOpYQPWN4mc7jVowGwvb7UkN5P
ctfil9TK1P6Qoy1+LMWiBH2fZOdMLsbBUewG1MnYUUVfM9ncegNlFG1OOJHvb48LpwHUHok2oAIE
F/eY05QXMHdnnTVCGexsUZkLuW3W+YACpHjQCxWOfF2n7ZVDeGFXAkHhlvuN4XsL0U7tpqa7LiPp
Kb0KpbiRU1BQ2UnCxnZrC03vHj9DN17EITc1qoZXvvvCrU4Nkh4PzWhEfvbZvqFQuRuRRIxSqZpH
Ea+t37nwR93K0f4+Vt2MS2h3I4+GH+TuBJrN0k20/njD8PaNZJ9DPONECn/mwrvXe5xM/V7mRYXA
g2G0p/cX+OIpBFPAMSSIo621e0KVujF7RdVYYW3KgsmU1oOmFUXjuzjL3y5K0x4gIohHqzJJsRdq
677VNjDD3v8dlyZ8M1Yl3wPTBcLq9aYv1abVrH7b9KaGyV4ts0MipI4/faZc+eQL4RClHIopmww4
UZH+eigDI5oRVpQakWzpH1q77EM907QP73/QhWfs1Si7+yRpO2AZA6MMdql9GZYy/lo7unvUOhdt
Rm10n506Lm/AWHUHA0+OL+8Pvz+4sIDZovzB3yJOXNSvP5JIMLMWd5VR0cXeveuU7deiXfIvqqyy
nJdE92ofVWXzSnyy/2r8rfD7oTNCWoH5xb75U9Hz6XTUNyNglCu4dJA6nm9krTwV1SDGg7QzQaFV
tM/t4E7doSyofl0hx+y30vYbtvATwgXZ9Js7y9Pm3pOF5kTSzSdoDvRMzYPW5aA8yqJ3/hJyRexJ
N9NFNAjUAJX8fa5ZeghGw+FzooSI/3NV5W1Q9XEV2as3f5AYu0Kkc6+Jve+jhd+DUuVlrllme38v
J+6YC7Ou3agAfxR4wpWgu4bBeW7MontAl9Ppw7/dUFCfUf0FUc3yEuy/3lCt6Fm6VLiRjKFcq+Mw
fkgXtYusUemzQ6f0zTNq/vV65SV4u48Z9jdZk5Ib5qC7YYvRaiyzTN0oyXXrRjNGXLWJQb0PYzrq
h6qWTiBjZ7l2He3vCOZ3A1ttbeHNnWAPommM0kY73mMPCXtEdMZJPe9Q2SZeOe9P64XNykC0B4DG
4xKwz2PNboyHBLnvqHIowCCePh7b2NJvKmjHV66Ei0MBjuBSwKzjjehT37Rm5s25G1nrmN73naXD
T2tFMOtJc2WzXBqK94zEmO6hC83y9WbpIXk58B69SIxWe6+p5XwEBmV9mSfnmsPbhZPAt2z93w0f
QYPn9VAkhR5S95UXjUoyPXarw/FDhDua4yR96sXi3by/YJd2BhogIMepLm8okNfjLVqDxpvTaVGe
FQPA/7X4J9bT6coEXtr2wChp+lKA2vCwr0eBtwPMhKgucp0GR3FZ9T1IE2ewbgRk3vhkWHF9mozM
vQbP2FbmzzRk2/ibFN+GN/ldpns9sBP3oEPHwoiEPmirj3+ivDWxOjv3lqLFAQBE/VTZqrwbcepW
gtiqrmJY98Hf75+AbRG8MZR83kBempq94yW2Hs1ja8IUM53m0JVNeeyqZUL1yS4FUUKelf6ql/SX
3l/fSzPvbNKHFEgBQe/JwTPXQWuaiRE5aY9N4CK681RzQDIl7Z5lprh+jxHwleTv0qbabtbto2Hj
788L2BuFclaqRQay8YeMtt3/sqFpv73/aW9iPWYWyy9Ky9aGmiXoe724at24KbB5PaprL7+tadKE
9tBjqKYMekiP3QHapoiHNsGEvRzk2hz6zLsmpHxhgjFDNJli9hjqUNvd8UfNRreQLVsrT4sWy5zM
JMQ+uzcDBEwqLagWYymGcKJ/legBjDfOSPD+JFzYXTiEUxem+W3ZbyhXmTGNk92rZjTOSXKfVa72
KWkG55giVzUEcl2qX4ZTKwfXHa9VpS9cVdQUtuI+t+K2EK+/nPek6WXRmlGWQRg4I1c3WkEPx+ar
0S+WSMN2mFU9uXKVXLiLkYNhzcHGMKy7Q//ESeupMzpF0YJMVxhba/8RnoMLEdqwz+/P7YXLgzyG
XGYjfm7F99cfiJxCImYh9Egx8ro5Dp0+24epS4RpAbBFnjJISSisx9lU6uy5xQj6pp6FJ/7+NKEf
wuIy1Sz0fp4xkuiIjjwda2Sv9PwhM8vQdYS5XtlKF9YTwQxWEtdThOb3x8mVs+72ZmZEQ+Yl/zYU
pDp/tdo+THp39sd0ukYovnB0NnA/JU/acXzAbgOtLvpIjV4b0TSr649yLmgD9uuHbBLuCXTxfLfm
XnWlHHfpIzkvKs/4NvAe72Tq04gpcGpEZY+ftjtPJngjMLGaNZohifE1EPjF8WjwsoNIwKl/vN5D
qKoRvU5IpWa5mR2c2FwgY3V1gBBneSKAGW/e37MX7gOKG9CFGY5Ksrf9nj+uo4KXIB9XYUdlPOnI
2lAz9pZvaSrdMcR0WluSc9x7NHsRn0+V5TijnHkN5HnhYqbqD77Kg1W7CZltC//Hj0CMpBHpUNqR
25quEIFWaan4PFejQ4jRZa16Z+X5NOnh4OV1/gngCEp+Qa83cvTLeCmuhb9vJ4W0CQswkhsqv2/k
LRcPlw3ZtHZUU2Evw6Tpx9sit6YgMcziQ4EK0we3L7wX16j/w/PP2MC7aShREQEw/3oulnGFIsTm
iuZynZaAtwTVx2RsCidQ1EZMd7M7ZFNA+U1L/B6s+6/3N8Tb+5LNjhgOLxN9b1S8Xo+/6kOjZUps
RlibN6a/1tV8mqrVzv1WNcorV9XbG3MbbNOaBAgLnmL7MX8ufK7zEpq1FTl1JkM3T+tj0abO2Zj7
ZwKQ+MXDXemxNtL6tI5TXl+5wS4OzxxT7jS3EtRurrMxExbmSmbEePIORBqdtMqKP86phtaDjMVD
OgKHPcxOKRbf7MmAr4RbF2cbkeJtFrip970pD+Uwx1kdnmOrqj5JtfzY63Nzky3LtYN+aSTIpUQ+
QFeI3ncHvVubvLVT14yUNj3j5BD/k2SmejSnJf3Lih74kA0xgQAl5iOs7O4K47lta/SELKAqXi+e
UF1CSesIaqBanqp0xKvxgD2x9xU8p5pEKxq8L3+/hTePHh4/LBnfWINlRpGXVmtbUbHORtSV/fJR
TdvRT1t8nd4f6m3kujX8QHTTM9ls57b//8cGLmRhjM3kWZGSoIEWwPMGup3YRv3l/XHePgsIX1LR
oS7Oq/7mTV8xqhCmaJ2IfDk9au7yAU3mKfWLWDX8Jl6vFbIu7RZqZ4gOcP1R4dkdzETwFrYj48Xm
JBe/7w2yoWGu67M91eLKhtmO2euki4+DFLwVAXiE9p1TpRVOS5rjRI1b2i+Q1ecu8nBVqX5KdzG7
H/qMbrnfxUNjXnn9Lk0rFwwCjFsjnVL/6+Vzh3G21CK2o06lZe67luIGorGsQKnKvPC1pvjf368j
oRL3K61Szsj28vyxXzqj1d0mce0IoSIxnN3SKDvfHMrkceoqbw6hS12rlV2aXYA1bB/CbuBMu6Wc
2sk1JqnYRPyifWqnejqnTms/WmIsz2uWqH1Qull9rS546Q3lPiMeNogq3hjGcG8WSCGyg5zOFMEA
KpKEtSvKuzwT+UGzBinDGS2a52VU/9L4gWebigjYSFw7CN14TF/Pst7g0JWlmRvVsTIG6VoqYVal
2XFuVfzz8Ca8so0unBboEy6qBJsq7pvAf9TVptdUxqOoa90A0HPvUGWqvs+Gq12p7l7YseyeTSFw
m9k31V1nIYk1W0llzhZGiEcdsogxlJC11CbYRc41YtHF8ag8Ep6hNUZL6vVU5lMZ205MAbIephZe
suI9rHYl/reqsn+oiukaLPzSVFJLRpnMgJED1e31eJkzYcutSBuAZV0f+mXgNc4Bfi6GVK7B+9+0
GgnvNrnDLbaHTofm9evB8roSfeklXoSIuXUcqkz5VLk55qt1K4+51XWBqRgFt6wjp4OG7mfiO7Gl
faEoa1yBTb09LvyUreO3KTPRftldDHZGjE0fxOO5Qt4W8lH6pZaWNoVrNpQ3tiaNF9Nsk+aIZkL9
4/1Laa9zvIW5kLpA4WMQAcbU2L1ieucmOrazXlSuugrFtq57f3a8/kevZlPpL2Y13ZheNYZK3Cij
bzUOToKWN5jlQZqT+6XG6+fRUdxr55hrand7obBGMExqsp0telb7fChphSiaTkGTUtMBCDVWURgB
5bFhCNIiqQzfrmK1PExSOh86i0TfHzq50D0cscVDVWru6oOleONnjIUtIxxTcACBZ4zkVUbZWN3B
1pCBitHzsMIVaSojWBYTQ17kqJYDvBO5vmx9nrMmSkUJZivODRmgSqovQ5DnHsI1QWXqpTYGCyJS
yejPa6XlazD1UxY/5KtaF1/odnXTj0TV2+xY28QIZ/gredr7Iret+EUZ9W7Q/bgynAV5mFKRCS48
btfNv6Zmm+SzLadZsdFdreb5k2l2SXa/4P48HlPsn9VvlBYa+Siyps5uDGEq3ldrTh33HKuSJqLf
8wRok++1U9yfGriBmE/pa+JVt6IrJ0Sq88RObmxVmPjHTG6sPVluC+K1EOMkgjRLFnv1LXhZAsVA
lRlai2L9NWaqLEdfM9dc3MhOh7vlSbfLTn0yt9WddMVkPqYJgv4RnspmdtLNvnSRidZR3/KhOlfn
VnhqeVPDOF0+A81YqqDWyi4OdU/aJmJ+nSzOmUupNzQwwJA+ag+WdVS6PnZDrBW0KqD9k7Q4tCR6
/2EeNX39iYCQbtwrs4V9MzTgEnctz5JV96AsUOv8yaUf+TTadrr+tJSuyI4uliXp/TDim3BcCkUd
PjhJXa6nwkaf+QCVf2NTaRUkggh025QsN8BfVy/oynJxv+LI2Cy/aGsvGorrNpnhbWmjAPwPBgl1
Iw7zMMvMCmf41mbQtJjD9r5mrG1Z+m5aJ2nlO0ZrjHqw0GPbFJIbOFuf9RFZOxyaY2Vo7r1SiviA
b9iQDX5pNImSo1SEstXdate015RmGeazDmmIf7aWWSOygI6QnWb38To43X2mQEHD0NSWRqkdsrbW
1vNCPwsL5g48qPKQGFvDPfAG2O1pQLCQtV9gkrXVrYbIjnKkXD62ZeiVymSeHJnriPYLAxlndLhN
zx1mX5PtnM5whFeQdYeq45BWft3Hwr6tPQcy8UqTpLlBAL/3njSRGbkdaCMGug9TnCT9zyReiyxA
2yPvtTC1q7HvA6yxAf2YXmsXqC3HCheTN89McUBfIkVwWWtS+nWH0Vq1OrTydVnDWgGR6i+j4jk/
FNSINnyi1tx3k8wbP9aKwfM3ulH1UvTKMoaDEOjeeOS5FLirThQv1GRcBfn0eBDHtaW5pweGntr6
g0OLcz3EU2/qd6Nlt9aNdB1SqUPZACA56TKu2u9xRZPgtq5sd32ey6ld0kCR/aj5+bwWyU+RdSOw
HlWLM494Nm/VVQ10RbX7E/T7GtST4jS416zrqsbcVe6YiHOuts54AzUsL+8XtdflU2/Jvp9Buyax
Fy1dYq1+1eSO+bNodKzDfTWfp9zPDE/Z4KiTo8Y/Y7NS5A9DNKJ7QflzEbcdsobFxyRL0HOBipOg
tUXVyaTujvyX33qr6T3FnTqqtymMyjXKFbvX9Zu0kU4s/L6heXDQkwGFjWNl2eAlEC+u7O+p0SrJ
P9k4dRYIIVqXYaqP+XgqhFDboz5OenLL4nbiH4HURHeP164iVd82C5WzgAZSOv9vTOpiPUINc/PS
10Zrms7JjCAFz4w7aP9Q31eTxEfsUZUflbjjHxluFhfnTpfo2xVU65JH0bfj9KClrTLdqKKvlhc2
iGMHxry0Y2B3Zi9Ok60t7TnVJzU9y0Fo5W1ed8v0P9k4Tr5G3ZDQerKnUstvhqGZ8bGVmZi4pIRC
Q0hPukz7MQFg6G9yt63H4zKo8fKjFjwogQsYCW1Vu3E3CUwj6Tah6lm4ff+yeo2JzG/cmjA31CQ1
1e/QQoV1W6dSyuFYLohNfUUDCvmH2eVR0I48O9V48oTtiR6zLfiQYQrhYnACseZ5E+TxPIszb2Db
fkIYo+m/gpRTZRPaI6rG3xfJ9uGxWPraIckBvyQedezs5U3hAkF7cOyU2ib0eyTE6fsutRcgJWo3
N5U6ZsoNYzv28zrLOfucJpzqG5UMdTkLRc+AmFtWIzO/NL3sbhrseCAz7d3yh2Ur9hyN9EE2wdyh
kNYLHYCi/CpLMds6brKcmXNlAVVoeDSLXjsVrSXH2ZfUtO3TCORn+EiN2WwOROwNtclOWMIWPjA1
shWvBSj4JKlr12GduwAP/MqqGhff0SbDLEkQRd+3Ob7gYTG5ijH4IJaT7FBBuVaCWnHtfvSHhTDU
HxEWac6pHDseixb4bsDa6khwVJlpnxOcRFZ/c0LxIq9WmzQsUB1Lv1l248lbw146cw4Xo3LmW4Dv
rvdt7Ccl+5hMnj4iftqPnXHuOif2/KUfYBT5ZWsLvT2onFOs2/GJ+DyqIIbvxtWMldO01lmWhiCG
M0egE2ln64+in0X5b9+1Kr+wodLtPWEL064vTZ6aRR4IMuY1kGaF81uwmANrioeZtzyug2fIIz4k
dJf+Zyjr1JoB7+QSP8fIFhyxQWkH4GX9kp5qeIn6Q5LJtInonUFwPcD5iNHp0bYZKUFQ/uRWqpdw
aKrygK4BpEypr+hG1+tatk95q7BUcsa5MABeo1q+Ijzr3zItsmen69KJlxs7pNtxnHris2QZo2KR
8T9t1tOFV3DNa0OZOooI8CK2vlm562YPQtRucSp7t6tPY10QgKtoYMBzRsPnCLETW79RxDr1UAxY
PX7rqNUPcxdbDqMBdz7Jpo81X0zD9DNzR7SdXTfJvndGnLx0hlSBNSbOpB2zaiyfDSOJrcelXOc8
BAQyoqpTDGrjnSC7mMVxlE473i1F1SVnTRlBbrYZz+htVdbz82IY8fLUtq7ifYvrQst8OMP2R5MC
svJRQUty/qetMMfQGm0yAsK++EmuFsu5GJOlRapajT8LCHBFUJrCfO6HxnjCAHk1fa/WvTZCQ7A4
yI0IdKM2KsocwlmG/FBpg00kjDImoR0GkUsgE6k1J27bxDoLvV9MTGGN/lnQBch4FJimX11jtl3g
aKjLHlw7HpNDY4r0OZ7YkIHmKNVz1rTiZ+G6Q3zSvbGR39fKMcqfckXlM5BOYbObU6GpywH5Txx7
0pnO5XcCzNH7oBRtM78MOgpzIHeTpTqvyOYglVkpeXVHnCSoZPcFwUzHY94Sr8et84HnLVNvZ5qT
5sFzpTn6yPm66jFju66VbyS5828MdovkzCM9PCVgV8SpzYmWg1k2cQEmYDLHJ72jhXg3amKev5oK
bStfNONch9hPJN65aGgaEEStSXLKRzsxrENb6TbbxzIWJxzM1ME4S2LQ42lcg3fTNKrZSTMTxc4I
7zy78cfJUj+WRbn8ytW6mg4Wv+RTYSjeEPKEmbpvu9MkH9dYah5ZlEmYgOv6Kr3ssCJuIAKrbNvi
UMgJfXvay1V6yFsN32nFTRxxbuCXe994PisrzHmllBPNtGWN/VVVO+UwNxDC6FW7VX0qDLePH9Ku
MJIvhdM5dTgLtTdO+WyqTSBTy+qOqNZk830vu5GOkqj75gdVk7EMFafgiUsMrrNvbb42+s2GAcwg
KcyLd06M2Wi+GOZkn3Bv7oD+VIYcK78qliINvdnO5v/j6MyW5MSxMPxERLAvtyyZtbvssstl3xC2
2xabAIEAoaefL+dmYiLc7c7KAumcf31ls0iOMtB92iHVVJ6992eMo2yLRCb39aM7pZ3gtQ665IET
BKlrHi3pEhddr7aLQMq/l/GRyZlv1Ndw376RdUmfzpEUWO0adbUYtXQepqKX36fFDfaLdIPZlslm
trPs06mm7YbaGffe0BwXV/6wkN/ZzT12xKCPxPnVHkvi0mo3TGcxTiSBu7xCjFjijr3qNPqrBUVF
SIFCOzuQ9q6ellvudLEY2seoNomnXp094Ko9CtoSPR9gPoaPGPbUfUj04IVlrdSaGlbiRiQMsNjO
n5TdPfK4OIpI/wvN/LfVfaAwDPrn+RxL4uhf2J3H8HfDb1SWG1n/PG+7p9nhRMh/as1GZKae2eK3
s0Z9WnbbxhJkiN/6SBHJ8+4tTvBxhkFr7j1VD5A1fnME957Y9PIw+9TRF0169mPeumv2RuJh9I3a
7/NnxCzr5kbthEqO2zmneFO8c6h4i4Ol6ONTpL/ojHO7wtngXHCkDpYs8bkP7gM7hJ8l+xZAyepl
6v4cHSrClDcGcU5wyJmW8zKtOm+NQ9xonWZGlo45TVpM87R/2noPmZDXGJQNQ1f7+rGfwpPzAItY
3oFPduXpBUuTT7di3zvT9iIommkOP0A8svYytakOCiHnURWKaJ256uyMhitImySktLZvxnxMZXxS
5ye55qzEJ7uuoxvnoa/Tf9m+ih9jQ5x4noRN/M9dMvE7tomVxdERRRVky+zxR/X5HDk3ZYI7RHvC
zJF1TjVnoRhyfxbRxwEh/K8xu9yLhpaOs4izXf7saXFvirnlGCgRjU9sP3M31ve2cze6XycUxH4w
tBGKTxCVUoct0z7d8KGXB2Qt/I6Mc6i8h2Q2uSLh4mu8sJzkrW/irjL9kDgo5JKhLw7co3huj62f
S8fRq8NZmmyfx0MuWVGDYjw5O+F3+S43b61UeAqS0RkynTxYz1vQd3jWWzH5i2xzabfRK1qWk6Y4
piVLcvIVm0+jcc8ljwkitNedHeRT3Dc3yXkdmf2CuZ7aauYC/UTbFe5bE272AyMwe99RKws6oAwB
14KYkK+b301TcSRh/4f1bMIl7Czncmdu797TTsOGV3iqbalD2zOcxNm5eq9pYHviEdxsf3XCsN/K
9jwpWB+RSz0dpNE8Y5sYWFY5IAktFOv8z1+72K1q6qFmopWc6aolZ3SJWqpbi4Tsfy5LQ7pqPgjW
4twxGcypzUYyVdd48f85LTXLhbcSo1LwlA1LsZPx+iXkk3kVWi/RVNo9jS2b9iRSrwe0SPK+3eTX
efTNkadm5nZoVgb6UsSt90cGrtnLbfK8ruwAHvksoou5mhFSvW6BoS1rjJ3m1+TrscfW27tOzkKL
2j3ahqNkotTiYllOnpFagYISbxux0BkcDxXhVfFOSmuPZSRNdPz9mFiydSqMYO+N9Ts8+RjlQWQD
n9PZBoasPBd95dEhDazNSlRZtmp+wd2aMuCktmEn8IJuq/mObxOcT4NAU046/i9xbhZV6Z9t4feJ
oqHj5L1xvfe+WdPbZhv9ntvO+2n69Ciz5SRWx63H7mXbAVs4Ter0qxLn0l6WIObCbVD8qFyhuwED
mWzwQVipN2CliGbWcrCDO16zMeCgVJ7M12M1Qd4FKkzK0ben4O8+ZEU404zLPyCpLke41BylZ8U0
8O1wTeSr8bwaH5wM8fSOZ8wMmtA4cRPUx0deq37Hhyq8XeXJ3PmCAMFJytIbU/clblftcjm7hEMi
mc78QsRd9l8YTC1eNg6+j9ZvojaP64TMxWTZp8/MP5q46oB2z/yM6STOfaaB4zPixRqBwMnHUry5
qgh0MJAiqk+HoWee1VEk7WDCT3GNopdvxPMvuPtBuDzpRnUZtWP7m4nBx3mjNue/Y1r7qDLDEr+N
XMqymLZmZr920+af2+lJV8BP50/pT9tUyo2tLdcNzrTC0n2yviFcFvJTk2izvkxuoB6SPW7f2m5J
t3xqvO5545IeLzZF5vswaMWHHLfEm2AXtnquxChrajYP3RWdmYeI4T6AeQyZ4+96wMSkIHAdHx6G
8LjOebbsVEgAieaCnG2YLiG403kBP2RpmShezenxtNzr0143RUhctC5EhIe3YrhYuscBnLmtXBiV
7Ku72xpcMz4GFkVimM/DadNKkXfJzj9r2Vf+5naf49YJ3XufN+YoMMaO25/BcVFGT8MSbk+eAuK/
rzc8CHd1aykJzZgF5pLK2+VtDmwH7EJKEyKL0VegwmzJulDnmrCjz374fMKme7kZyXhAax1H/lWY
lS6Ic98a/hGdhOKeWcS4RSoda3I3ICGjgDCFa/JGypPuZkNCXJG2ET4d3YT86bAd+0zb0HHKZ8ex
oy73MOQN9qm4cu/cDhFgu8xxfyUKveugQdAcFVge3axgI9/bHIK9Wa9SbSPrV7Yc0UcSdcl+SVbw
oGLQWydz4FCt/8ytiSAUHHbPohNpIssxjcjQzG06tikPgDt5Nzj4/0PTZr9adpr+c2r94x35WjsX
8xzznxo1NRjPTQe6fh3F5rxpEF4/V4tcWhiofUqmYreOhxlrquN/oT9zwY2kv8hctRkr8EjTNe89
0h6nOtiKTGH91b+fM63UdUR28S7QXMpiF9i5lR9N9lJH2/K+9Fmv85MnrSsH9j1J9giETsVND2QY
TGuTVGEik0+Svhde4ObQ7qWPB047jvu5SrLW6QuohfOLr5z0wxVO2j2kwm7eq6+UZL7xGd4q3Mnr
knOrqOD5htoqCgBPa+8TBFlfWjwba3msDZLRXvJSXjy7EzfOK70dRdaw+95jQqlflauFqrY58r5w
52airKU7fqzHFqnc3mJbHlsaQMMKdJXVJzuC4MsAWtrmMw3Bv/uExgz6azgEMFBvM3BEK/hDMTd+
UGxxqO7pW7RbIUK5/eN37/zdtmyc85554B95lyw349TZIXeX0MBFKNHecqPgEC5ZN4iu0v2eiaob
jykthmQd/kyBnddqJvGE+9ee+8uko+B3eFt88tWyPlxZBqSAKB6mhzFl1y7PtPHr8pj37Ucrp/hX
DB/4r/ba6ZfIHBIB69pZvNy1oW8qLhemqm6VgGGrJJDlqadxqaIicJ3KHjyAn5mtLp+j/vw07Osi
C92d0Wd+t8nJyxyO76FKpp7Ek+aWbNvs0btk2fGKdLZbyPgaJ1vBZ5PTRfTjDm64plxfNSEdYz6F
tjHVxgn9fHsrvxGAVS9FittMVjVUhr3EAD1vyiS3lITo+LbQImTKtpdW3Z2+2d7QsYxNGS7avqqV
G65Kx2mzjy2g8FmxZvHraglwyAq5O1BBPv14gq99D7siJglhKXStgqOYgUjGaqHLR+fZhpIsj8zQ
sKoRUMz33IxxW1gd2he53eRektnX8EvtMgVUsLZJmSwqLbthJ3QnJoDxApbgi0voruaPx50eV+KU
4n4nJqwvRwM5AjG3kolz1A3oRxdOzWULR77BkdzaKZ9U27xtUwymzrM7fkyeMcxKR3z0hSTkcc71
No2vVrVKlWR6d9+g2t22gOW2f+udxagUw7BExdy36ZuZlEquyqr6ZzY5w8PhLHp7EnHY3LdRs8aM
997xrYsO7RcdygoDtaTHs8RXRPu2bpvuvrcqyS5pTUBzEcEcOWx2unkAazl0HkHdPqgQjXjuL3Y5
it1dm0dUSP1SDLFfz2XPRfPANqxIHEiWQJdypfOlWE4EJ4Va5uaGumWTi4cAXBMIdZ+gcntxKwlR
VnxbCWpSVQTvxDzGJNaVvXD0G/P0tOd7QJ9lfjS9j+Eby/m/oE6xCPf+ZJ/5wW3zHEVOczy0586q
78tI/ErJYXLyZQeELm61vM8UVnec3VRm/5jPFAQ9bQ3FZ50atg+7nE6dnzJVdbGBTZwXgXnu3TV4
PF1YuR91EzvfQuHWv+gNWFPmnh6s+rQZRl3g1z7HITy5D0sgJmoovSZ6DJhJ9yIIz/GbXUT9z3AC
nzlLdP8pxEca5OD+05Ybgla9Qrie86MzDhnnfcYKWCCjtl3l0I4GvxdMxs9lPaZDITfnJtDrfeCn
fs7IONpjHsTy2HERVqG2LaPeOUdxHm8z6TxTJpK2xEK+rWUapJCJrMa8H6ZbDpgRJxpljuVJ7eWx
ROwC7tKcwUO0Kccr9m0FIZrDfXxNaNHCcWs03V7EiMn/OpONaJJqaT6SfT7E5YwyZy/Bi/b63hHL
6L84iEeHi4gBe7mu2+SJYOzDB8KR7Ye3kWHI4OtPErSAPZF+BXXuFy8cPKxdsctNOe8e70aiTsXc
eZr2ezDz+F2SptEqn+zY/E1VagkT93TLXyuSJiwd6FL+fekf6V3LRpNetqgBQTNeG1yzsBmaqzNA
LlyXeZz3F42bNMn98QAEhPfY2ZMXJtkK55BKC6bZrmV/44y+oPuqj7va05tiDvG9r51JGnsFu2aQ
XWVz9GVCdo351GII5s0ZJLDt7UH/gtNpIbl+OBaPS4JG8YEXnto3kMDMHkcu4viYr61e/Uo2odKX
ad4oFT+3dO5zEITMvYvDIfrOmcrDSUlEz9M3HOLMg3iLHC54hhJs6cv5OPeLBqE8HH3mDohVm2tY
PnB60ZmOFEGdZsXhxq0q/K5hfsxYloe8HjNC9yaQ6e8+b2tdmsWneWIyG1VePHr8rxJe/yC7NXuz
k8PrjOQN9HEf7c3AFZru1wmFw1QzIluoGnH63l3nLadlqovqX4HMCKUNzLDZ0k2c5iEhfee7bhpU
zF66sCegLsmGqosPPTPWI7lA5+YSwN3ve+sUMAvRO+bcbi+IL+htuW1++DEqYQi3UUH6TEAjg7vr
HcsT/MUkrpCGnnxIk6junx15ruIrLjPl3CE24cr3bLhD/M/e+SNrNwUnJolceIxU2+nvPBGrny+R
JjijY3IAm6/9o6PpPt4h/AIZdFXbzAnHfdLu6UUcNSSXEwVfsqVu/MqY0eGf7uPWJRpaTAzoLm7U
55vA7nw5AGDkO69hI/u8zg7/fB5Gr5NvB3f+ey18eb4RH8hXTiRWKisY3ul3uASrvPCxqOikoqAO
Pq0aR9+P3nhaPdfIurfr4Tdrle5M93fTKLkSZ0tUSh4uYfzTTIEmRlry0t1NJK4Hd+4xj+5biHzB
lucpw7Va03jhUCY35uQY1Paz20p5Uhi4wxvl1lua6DoCXHm5GiF0ns4Z5CEPGVk11UuG/+1Bvi1L
ObFP0b0Po558DAmCFBxL2W5eZ6P5hRqV+hq8tIumt25tHFnYPVDdI9VnWXCZaVzIXu0e785Fx9M+
V6QoyumxSamyywMfCvUusqO7QzUHrS6mMTymp6YdcL3evqTjccxsFH89iKo3Lx5PmGCWgcyL3my0
Up5RIX1cVFeFLYsxwyQ9S8+9mc8/4ym5t3aunbsl9ev3A9wJ69Fu4MKCYUuTXG3Lspd1L5bf2w7t
V8GN9T8tAqGmok9tyMo9Pkf8xroZXvYoPuW9cLatAA7aC+U2n1moF860/hP3zXsdp3WRxcvyezi2
5Z4TLfqgujdko6SD86fFc+e8eEfIsrviAOCNSX9R1Tq/J0f0vSelg+ixYf4m9rTNeURUHsiNg6sM
+2m8tosY3j1twvjizoMGKmjMzyQ0WcZdNdTbf0Pg9S+xS0s66o0p3vJQKes8bFmbTgW6HLDQblkI
rtF7lP21m4aqwE3e3gkVZTQaGoCruhbJHxWEIrxw+2fhlyk5Z//SMK2ZUnaiJ3rR7eM82tvYv6Mb
zF4hzYNH8C5wvXCSX3ykqBfwjXTMnbbZ/4Q+6eYr0gjOm7DT1ZLO3X45xkmbS9Bmvv3USXKDmoiI
kArGf6zcqCGSDftYVKZsJRA5SRf96sYGGCDdbseLEGf9Gxp7/pV25yeE5tlY9glFEfm2ZCOXp4+9
Ll+dEYWZo/ykWoQGHF3pHd9Ke+j9Sr9xuBSxdqWmIpY7Km/oTHVLHp1syjldl4FBktVCG7u7vLYh
ywKFE9vnvT7W+7XF4cvSlPU/GRDkC0pXlxUsXqK7hWcyYBvbArSZs+jTyzC0zT/SumKgbra5HwF5
Sh7rWXr+mQRuheKo5/Zv0vBLiSLb6M/4TZMc+VzfQL5t40sXmWS40KS1BB/qTMe/x2x6wGZXg0wn
ujm/k5wrWA/sDQCKPNd56mW2ZB8nCqDgpQvG/aOxyzaCNErj3NXDNnQIc5bs4FhBvZLbyDmSUiqH
tz/VPnzhgpr4GtQ2qS/KTdrlWTnDEUP3NdHfJp3c/5DEijXHje+6X06mIuw7QXt0b+fgYp2U6Z7+
pQ6RN6c2XV+No1mba3QkMK8LQ9gTkqr+AY2VR96JQM0R8rty4DHMWumon+YvPIIsgLM0vXdxtbse
RRt3aqkOhl9VYkqa9F89N9uOFsfnsnE4/707Dx8TkKYCZCsD2JL96VyM8vjPqQz5OBe0uLZdSlU7
W4tumNHHaL00XiSOAoHQmI3FgASkL+vEo1NhyAwj/GJjPlVcs/0NCbKzy5adIbs2O8d8M1Wva2mb
fnYKr/Pm7/GAiCY/2nAjX0TZLs33TdSIG7IAdDQg6CJjuAm5DFKnSdZ8QeuPGOyI+/ZBLF5mcjPP
0V9H7+P6cjo7w11oSYlEikIPUE8s6R+qwfRUrOFiNO1jAvnMkSJaLc9RD05en928PQzWnv7lthkA
frk8RfEB4p5z64Z1pU9urzwzCcVzYraqgnZA+ZHpLkNyFG4tg6MDkHLrWELx0qEuYpE+FVTGTAHq
8hBPjY3vEjx/utTRIs77QfRhU7X8MNFlN2G6Q/pEY5PHYxc9N6YbPs+NWb6z0NQs3I47fhG1F91z
12i3zOym2ETteIPqt8G5X6QVMsdpPXVV3S7jlxMa93dnzuwlnIP5YI5Z2n+akRLAGQZ2KsQGoQ/Q
bXf/LjkDZi/kbZ8699z/uk7b77lBPBfkUmXysZs6fa8AGklggeu6TaYeJc1y8P+ytEuEh4Evv06J
7LtyUR7UW7+Kwcv7WLhJ4aXa/Bgaae657+0jBZ8u3GbYiKHkdPosrMv/gzo5sFQ7XloO6XASw3w0
fPFJ7SJni73piHLojzOrdBouD343HO8hKfFRMdX1ZKr2OIcHAzM3PZA4OoQkcjtbhKlRda++OPr9
cacu8V87IqPMceWTTetDgAWUG3vL++lP8WXF5YOawCdZ8zIyUd+CrtqO1cRRawJk0tdDrm3GMO6b
dv4WpZ38y3mIAKQXQ/Pqpm5T3a56W6ZbkNZ/UySBlzStIVo7LxpQi6h6ea9JwYCMZTBOr1FWR0PZ
y5GzgJuckEK/QUDESzOEXGjm5I4w4XJs1DbgjkWMIY7Ljmb/KbOG+wW0elgL0o5tWyHxgDZ2pl0P
X/rOG3+EEoSiOEJPBv/PXBuekklIWC1/m+ezbBu/gURDX1nB/ejhuvJzIjnVUSRz0KZxhL/nMa6i
pWnncohVCL8QdCwNxpKCfVWsEeOLzjb3uK8BiyBJKU9V6uy+rNDlfaUb0Q1vQ93jZ+r4uMwOkh+R
ciIIEEpI3fBOt7Xu+UWQdvlAF82ki8j2Ifiig0rhaRWsSiX3n/Cultg5tu3ocJAsyNEH74udwb3r
Ed2z+58k1hTaJy4n190wbuWQaP2f6XtR86FTCkGB+ZHrbiw/v+NkavwSijhqCpSEgVsMbp38iiJD
GIOBuC6NUJjtpz5rLglF5E9DeCx/+Fadv+58znOlWELdu2BMEqgzJJSwU7VgCE06f9lQGHbT+huJ
NRs7AnL/mV53+3XldZqKtnb2x5NZ3FTe2Lm/yTU/nk7ytprr4bjplwOzSZj7w7Atd/FmmWYjqXu/
4EXpBky7pBUWgdwJxtKoSEGyVD0xKEzENLEg1Mm7jU5gG+3vQXYXzvVcv65DKNr7E0FHXCThfkhS
q5Jgoz6wjfxL68wuF8BGm2ipLLm6sOZD5l7POIbjW7xhfbHEBami9+p14glFnR/ltZsc0AVLlu3X
sDamvjv8BcWT7iigjuaUgaTv0i64ZwnCyrbxtkcFZ+XhYGQH/rvYoQteyA1FIOL5c+uV7moBVwFj
tyQXkXFnZvHRNN+btk2dn5YFSlwnQLGh4Amddo/qtXk87rkgo71EowqeZ5AeJSWlsyiyQ7KpksuW
gHkWxxHFx91B3o8s4t63XNmo5ATP9Mx1MsXS/ZUhav3bRdof+Aj1Gl09lpDk9m9yN3cnr+MbXGq3
FYtTp/ybSnBSI7Rxv7QiPhAoY4Hq8tCBWzHJKj+6Gm3ZM7G5orkEx2i+971e2uJouzi4hOxm0DR0
Em/XbVsMR0CW9N796nBfX/uWxN0nOuxm58L+ldAsC52VXJmxQDE7QDz3Dg+L45Tq2JfHQG+UOow1
50Ca9ny9jqP+24c43q5pq+uQCaTtLQeOEy5PseGXV0jV7p+1RM0JLhQtQZ4tN5m9A607XqLaduKT
HQKdlfEWhNsl5o5I/vnJnLxjia3NxcBhJg9dlq6/A95r8A/pg8jNMeVYuQtgS06eFKhV7DLKguFp
efZmt3vsvDW89M5+PGdz4xEuwJXwMtFk8A2JJDX3dsDSgCgwXYPnDenDwd4cBJ/nJLSiWBTZpQ+U
sIZfo0Vln2Sozr6E65d0Nu7R+IYJMJCPAvnHDrbcuPBjae3cbZkCVonN5LtVAuXIThN27+cmtP0m
uynu7yw/8QuW0J4gtxhBzNXp/fkJPxBSF7XjkLjpRDrFtY1Tl0s9FnGJyvMQeXjokFnXRizGSbBi
N3dCojlQJoYSJimrNSgaUagFoajiHwmR2XlN8BydZZfZ5Q+qWLTADdi2htoI7eXAi115bVM/EIer
52oPTPvtXGOetRub+eU8BXs7pOpNPi4a7RZ6b9sfxgH2zWPuYYSu9c9BrskTRLX5jBTl/A9PVILP
AJgbhAaRK+klTS+np70N0b2Mxx5WWxt179vsAcMc3ISli+j2zGeYnS/oZLY/Zkc5yWLQJa9BfCvK
Hhsiym6Y/vy4CZM+rM2UfZ2gjF9ohhn+rtnGNrUSnfLQqT56bf19/zQt3vbhzkHG0JHtxyfFhwPo
n6Phe6cY6q2ONpPreQn/SsubimyLrLdeRPJRKusyd2HDK8PMNc9KulCJ3CUySmiVXayM7R9vA3if
95s4X0fyQ6dsP2c3MNcMUF6+iN1CpaGpbsBx1W6xuvRmnK/WS8a/sxmCe11H8f26ueO31Vu9RxGu
DjRqyEoUjXNTZhNUX7T6zwgot4o9+viM9PS/ZtwF3wcfZuxIJnIGj8mCZCaULLK2d0OT/cJ/R8RH
d+OfZnV1k1l/QgcXf7u90Nfeh9JzDB/7sGF7NwZCX9MxfRIzALgfnmFOlC8Ec6SGHwh5sxe430uW
DZ/HIfWhN7lriykLL91+ro+CrIfR3X6iUPgrtwMpwng+TkgUc/6U2tEgNk/rvE5f64XgzKKdUeIc
39rZYb0i7XMrdDrvU4lSLv6W3jqwqihZg2Jk13yOmjhBIz7r5b84tn586b0hebbroO6PNV4F0O+i
UMKnE+KRdn/Bt87TDWaA2jsdt/Vip33aqqbrT8JsZi8p4rSPPrRvnc8WA+j7kmIKaSaxfJqcUfx3
oBdntCLF4VcsQ/f7xkLx01mc8OvoSO8TbPb06q6DfFDCOdbSbfrgIrgrnrxpl1UGEP0Iq8+UvJ2+
/Dchs0RoM5kmT8M5rjaUQ/DvfvZy6uimNNp1Bc46/PR6tFH5kHndwwBffE3RSEOYkbb+Ho9n+ktz
6z/40KX/MoniKHnx4EkUWv4NzJo5R11QSphnUivHb8LTTPGpUo9AZdjWpbDzm19r91eE86RiDIC8
3RV4XWb9H84SIhW1vV9t6xJ+S3lX7vpjb6EzdoDMtn8T3NuvXhLwVzlL4v9us5vpwkQCvV90PnDm
DrCH/rgidc9a7wK5lrxnwsonRmQqfDm7klevD4fvXM4J1F3tP7gOoZ+IIM56opOuda/mSIdHd0SZ
jXDIGaFXPGl+B6HTfDYxvpyh7ZyXZOzNF9stvsmDVfmXffbbn85eBz/aY1EGw8Vy3jOsOTvWkbB+
IztA/jDE+SAa9sL279LUAX+/qFugEbX7PwEE9BcMSTNqlTPmmTPTwN/TQZC/ogCnRIAZW2T3ngwd
sMgMAxPHCKE1ZyqwDewH75uY8MfMo2yrY1LBM2LK+VEjj3z0EXDkOhntJ0NuWFMgz/OcMjpGhJBp
w1E3sEdWQIXTazb3J4w+COK3Wqzt5x7SG2mp6xjgZjGJn9tZjxt+KyRE2jrTf822inJFGpfmsY4y
loaopZXC65pToRgMo+eMMfJldjS2pBj/1x94FRSIQZjab9OY4enPcHhhHItvTqwHZKHr/su1BiI8
36zfqDsmES/8HGi39R9YwYCHbOY4299JqsPNAdbc96BRa4xWHBv7j3pHAX/XK3HIP0szj90njq4g
eOqHU7pseWm9VCwrNirSzem/In+MBhQp/ejJCnEJzctqHWbLBjXGHvFDdl5EUxg79tHET3T0/gMe
j/68Z8HQqPduVZwYfcyUHlwH4YSOnhXTkemXRZ2D/ubEDSK7Atq+tZc2UXXyqik995+FRBFdRZFI
7zHC2P/IxG5l0Zxya+4aFoDpdZRMChfEQMa4l2bxZGpfJidWyXxZWS46cV0TALo2T9U+7zjwsvls
35RCjLtz2Wmb/hjhG2L2Irh3DA3BfJ6YFCJkyus1WBBxtJjmLMWh0wnVUKGLTVEtaFsrTMIOygn3
aZgQLVI0BwPDMju5nb/OSLrhklRhUNYZUQZH3HgvI8RSeufLVdd8k3A36g9nmg92eljl7frer2no
+C5XuztXlGet3vJ0R7obMK/XGy1Zbrqm50rzGCuye0nS9hBfNyfhHk43UiZfUMEsGxDGGrg9XaA4
Br7F3rCN9zvGugQOhDH7IUQhkLHBmuMoQuHXxJ0P6DCrFpFf/9SEia5Lfu52dSHN/NR88LtoUN3H
h/m14a91v54LB+PPNXGlYR2gKps1R6xCuj/Iw/YJmrEMqv3neNPe8jJD4Pr3OKcn/0pgxoIwPlzg
YngG+hkflBlk+xLPUHhoIFc3qEKYmuQ6TPWo/8Xx2K8QMwiO3zAx1OP3Kdg8aOfD9wFEAqMYT/d2
9toXIzG9gpNTKeMXLb6j+mpNbCDV2Mm4KQLX0cy5ErFpKVLSjR5dhBq1xd6RBu3F8YM2+Gh0mzjP
EJwnv95lddbzpYbRSr9iZMFP4I7NRLytnbLudUApnCB7HIP6DvNkUueEyZ/2Xp748f7H0Zktx6ks
UfSLiGAeXrvpUbMsyZZfCEs+ZiqgCoqC4uvv6vt2Ik7YsrqhKjP33iufpqyeCsT9JKCd2Bx+aLXj
00rLs5POdsXw5E5a+7kJJCZkJo1D1DyxvYMDeEtdLBR9LCNmPmwsG8cnpzKMPnalo9oy22t0iig6
8RtmydlzkxZnMknkWVyIrs+oxcmIdL6Ll6EsATnRMUe/XJHO3p+wiQtCIYsmo3IgSSwLJE7CTzdU
UDFm82koKXoOkn+i7+VCT6E+BZadmsGFszylqp7rkdlQ78sg+C1dh2ckmVrHd9gAndBr7xyyWsrA
yiqoV8nVROt9YZjU7jjZnCEv+D6TGbffbfixD5xe4r9gBF94H407BOo5wiHUPBVeig6uhBbjvzmJ
ov5KnZmMpJMqrNr4gcKmvHoakPsJcUI7fzCZFOO/UQ3RdOl9BrQHXL1VwUNbWnWak3np7iErOBnT
9SaTZ63W3tw5fVEUuZdgAN1nSxiEv0mZhs0BbP6yPDf4l5zjxASQDGtP7Hpnk5SRGOljFOuqpwln
+leq7eCUvox5Sn0oO7nbVoufe43g4T+mTLjLn9SIWvXo3c4auNcoU/W8HLlOfASDsU5q547Ftibl
GGD1A0J2C1Wd6yLu8bNT5KyLoJfr5/EuDE0mEVkn3YS5SkLHaqYj2no/nBW5AVWJJvxHvJELwWzr
BebBaW2fnCKBBvS+rB0b2ggy8P9vcjA+gnUk53W3YAsyNxuybfYsBVTqk3Rxs1zKwQsijjlSrAMk
uqghzJBJ3RwsH8psz0UEt/bHoAbkBD8YwuZuKKSLLzgoXSb+h5QpsHrSSdM0v6XXlLyr9Pb+JvIh
IRpbHCl4Ol8f58YbpLz0xIq68ST4SKz8iDXz+U+XrIpvGcry3j8PaTSJ+N0vAvLMu4plDHHu1XNa
00GVSqTXXpb9P8NRku0dYZrsGJXaEFjGi+9up2IN2uUeJDnR140OyjwnduDeruHQvCSL8WiAgrZb
94sA48ObMQX+9DVAWvdIJ0aICvGxHtgZ8jRnw9h2eyagTnOfRK0TfibbwO5PlhrN/bGXEQscdpKz
uHKJpxO5u6g4zIr7Lok9ZhCCFXrh1SFrLQ4BByYnLT7G7M4y8B8uWBVmBGvl98OD8mXbXhOuWMSb
BXFj2GEbWDIepm3xjnHPJPYsgpXNiuRhgrH8GThtOZyZSWaOfzaelYH3PrIR3n5XSTBUP/sWcleA
/7RZY71DZ9wm3Evsqup3Zmpj3ECNxhO0spGhOkSGeYJP27hM+joFGYOpw8L2Jnnfa4+ADUykNpn2
E0zU+qVPEab7nUjXAZMxEqDYWWessz8jkMCpZBjvVHUFLBBG9jEcm3DxDwD648A8pdHcbxcS1bL/
Ig+BwMFvETgvUjLlvPdSzNNVLp2S/qxb1rl4JaitWTCwMKUodmSDMTQPPruw73i+ghaJaCujknBo
4aynkYr1b7TFSl9DXQCfcEw8o5AkKpM/NrfKxl+Vg40g5FxrM3lFANIOI0gEsWEk7REW9DUtn1OV
V+mCvEmto+L9WqZte6I5l8QeRNSJbwE4rHqOgVx0/3BJqupfsNx2eLJKHhw5jnbMa5YSrXYVQS0V
kdkkMxjkjl92EePX2pQfZBpEc5mxpQ5PMf6D6kV45KyOWxMm/WWxjaYG2iA+iUtQU0utu4QUIZHO
dItcJGOsdX9Mr7mUQOtpah6zTLIzRyG105AV15k1pypyvXLIG4M2cCa2iQhf3La03blzG/cH1Y3e
f7YXon3Blh9NBk8q7961w791bXwGo5TmxH9/DXOWFt+40ufF2YkZB3WucIElaR4XMpFf7toWmz3b
skzmj6iHX9HvKh+Q066EUgLTBQ2HwX1qyjYC3Rul9Ferv8ZJrrrSmKNEalWf3chwnTSk660/sViY
nnAF94/3FmCp4WZywnoY8z7EbvYofZuiclnPLU8uMDDcL6FcHGZHXlscuf05WA3DctSpVDlIikaj
dh6F39yMYkiiAQK6u/oXz1/H5lRQMM3nIaG8bygBm9b53Bht4GStazf7Gc4DwIY948hCr7s5CRvx
l5K+xKgLbpYuJUJ/Le5toBMFlYPh6iuSzxzsG7zaVFxopv1zieHKfpR4vmBUOFzX+ZA6cfjN/aLc
00KmDLRqUTPANhUAgHoXqKhQxzqrffVIzNKpD6m2MvxbJG5ipn3oduFybKB1NdQk+JVX/oFlPP5h
WMWS4BDSVbP3nJAJ0I6kHdlbGwkfX3dZO/AD5hQFw3GNBiQ39UaydLrop+hWLpfy3UnMisk+muum
O+pRJ9U/XXCc4RAtV7G8EbdO7YkzHo45Dc9aAhinQPRumTGCjJgDaUl8Twb9l936YnFzKQy1xDwa
XpC4NzZ5g3O/NPeYa0hxN+bmBxiTue7O9TC7eE7YrQGdQU9tYN9CnRH0R5qI5R0xYlooJ2lss1JE
ktv6DUtkHE8qInd21tkqBs2TLJ31B0gJFLujtBODGBsZUkWnnqqnytmi6nv26Cw4ik9tWtLg8lUv
0amL5hj3JMYlPyBHNq0FhvjBlgTrlsIX0T2f+2Yf57UK5DHUxmRfZFA5sXI31ZpdKGXt2zfJtttP
3F/hpwy9lVtMYiaq75s5Yvh3wFYKiSHyZ6+68/zeIfDFc96M+EU0M6ecRUViu9fV6E8/KT8n9dNf
iF+zI5irarkXrkPgk0IsGXM7ExYXF573fkpzS1VFitYkXKAOLZTR6Zvbkq1IT8pp5xK3aNFsLKIS
PYzwVGbrdFTtZPUPP+j0smAmXao+RGyQuDUvbYW3aDpPpMIaDaZom4cnL+HN7hnrTxuPsByBLvzA
c+9Uzxvtsv3d4khx/kSQ5davtmRB42XgYK03nKWul/3hYx3syY4x/ifCkmtT5m4n9Yq9TqW00C4L
D7ZveGVEmyjWTOjzpiYZnnDEr6p2gl2kNQ0/z6EyjtrBvAidDLURVza3NxdurO43kMXTeGC8mAw9
fobJxEEeRitK9TmkFG/e2aUw4CTH3RCtf7OtHO03IwBXfyPUxf7rTGI1+VfN7eL/565qMu0OETQU
/oPAOb1Mh8LtTX9Sbj3xfk9LZpKUS6pcdJR76wBBYp9g8iTNIlxdi5Ngvg+GwSfDfkZdr8PTaso+
fRlK45k7kKZKv7a9TKPHUTlF/zoiqTa/1ICV61gtWyYfXdS3eBc4YcPOHVr7+k/EsL+4RNiluUe4
Rb3csDS73rtVyCpGD8knfN+Y98evrqVmhXYS9Le/AU37fjU2DcabZdKyoGvkCkHgHAITdndF6W7i
ZxSJKHslw0Zenz659fvck5zI56xoYu+smGiFh2TgBLrTPBfqBOwpwNkjXaDBacU+ityuZMyvkDvc
5QYV2OhBIjAMK4eSVWHwjA9nC8+xB+Kp5kMJ5lmfxjTDJ4PMvWwkdyKb1FfDAxbHOaGBpLsgQyl/
gzsdMsmZy612Dh1iTaS5c3GPqZxtHRV2ryFKnfELPkwn5v1CWBIav1XOGt7JxetXJ9/Qrf7fqq3E
j/H3NuQuSf9uUWN3uDMD578loByR7JKMi/WEbXKpHyNF1Ia11ltQHUsxldFZh4yqKrAT9BbXad0I
dZFLH+abHTUmeP3At+ZaumKvk1gAllL5F5LXfXjsN6fTFB/dRuh/ILGWPlCD9d6zISVnxwPxe5d8
ACfr/KAbFffHSq1zJHGOZG78h1K9giNG6peWbOrifo+kzaJMetB5dj5pIKKVJxqz0roPQ6zsU47V
soTWXRPcMM19tlZ1T3Petzr4dJhNhS+q5cC6VCuSxl2P95dQIHeWgUzSel4+9XFaMTtsyr65ziij
DYyijcOMzWuKmTZ4GFUdN/5g9mKq2I6nCcTV9DZiGLmdb0OQxB+dpX3/D1BCKt/nuBeEtwp/TYjb
9UimHwRoXMglMd7ZDzNkwXhUdZ8Nn1gELN0zxb1bfy/SNfIFo6NDIUckkdcYt4VvXhwLuRjdzKu2
HHul6F7Sbr5ZVjzlUf6P6UxC0sRicZJdNqhCxffVIDDTjyU2juOmGzOfLFiX+hACuYhgMoz4Le7b
MiH1m4Xr2v0YwlBmT7LdUBsXPfO7LinVm5ezxG1efi0VH6+k9ok4e09dw5zpKpiFt4eIzz7L9u1a
ZuGpTNLxc7qF/8l0ZhbriAm85U86a+iNV8Z8CEz0clBcqKdZGnifSJJ/v4s0rJnF0+NJan4fnaH5
2KARLFRsmGVbCvsYByc+tYLgIN4I6XwKWKb6DSlK9+9oxOihu2GequUB58Gy3X4wI9NhyUia+L1m
gl17WW/HJ68ayzY52GzwGDoXOmA1CPZVMiymdwMy7MrX9pF7c0CEcjR5DuyVQzuZCnG9CukJmjaa
OvzCAbaBhsFW/VhkoXL2BED1+Ge10ybP+LSHel/WMcCDlHIHZ1FdLgBA2TUzR1G6W5nFI6yoLF3H
h7AKRPa+yiHDxRvK1A13HF+Vov/wYfPsmI2tEdmXVPFPTkmV5jWZt/R960nWE62sC461Q+01bE4a
o0ETHx9U4hAoi0qv3/LBLUQaPpaeT+VxaUPFruZYDb6Vz3hu5ip6pbEK2FXNFtYkfGsyN1gu6ygA
Ti98vhNZYJslDJqaOjgCxXP9F9H1tX6JLBPvdw0rwfvlpoiexwIwibgjOwy/1bhmSItdXEVFDEoh
kenjMuu2u7b1NBAJLeuQLS6nyoYLyxPHANJ+gyXXVjhrh9uGUrRwv+lo7aNeNPr3kM2SD6PyvOuS
Zk79RAJO0gqOA6VM3hMC6U+OkQjCO8yIhPryuKwQ/lHqKrgEHa6LilBHOya0rcQIinE7oPgyPk3x
7NOHOXUcjgcYTiZ7Yqjb1WdOGxQoBn6On34Okqr3lx2Vz9iQTw+fP8FDRmKkfr3wfXYs5fKO2DpW
LvCLzJWRgBKXfzKtV3MxhE3DvOGeUs2+LnsGmglLl/xXUeBM0vukb8rtU4O+AATHTqgBfwIm74JH
Kwj72RwyhacUI2DVeP4BOBAuuc416fS8oUIx78ekkmE5c2Y4l4ktMZdDohD12a+17qqHG+ZmPIhx
sziXJtqw/qllKODWl/lWl9UUEoQA+3w2esCThFczntPyGi+G3u9RLhnxBBz2kZ7/0QmTjtyj8tyc
Vn3ciPXHuHggwI5sYPf6O7p+6/63TSpTAav7xsp3jn64tjMLguaBT3Tb0Bxy8rmFfRGycrtXgC5p
vFySLQiluJIy0c0jgZzmONB8t/8xQGfChEyF6U4TOwUe4nvzm7fEM+2r1Mv3SiCM+7LcllfmEmly
coeh/luV+E932xrNQcLY1Z2cbrdxfAVHZ862nyEvxd/CgGhiYxA4sR0tZXDXhuu4/KO8957LsK8R
MOcq8/JoJp5E4En5T+vEjOoonKJqL07q98dO2CogmblOL8a72TgwKpvkt8dMdYAssoCQwSmEkXIh
oNz8GCEM9o8Vt3D7Zchxuh5deVYZhk7+FCzvnLNJGuzceIjtx2gsFcaOVskTx4HR3M2G6s/b4yTJ
I5JQ3Eaz90ZvovEJza0jQKVgWzP5H9yzlcKs5K9kyvFZY5M/TlzxoDCSckpeuHjcLyEqHN+EfILr
EiXVcMLdTGNuQIH5PKMDHe1+bn0S7xWZr4JhT42UHnR283M0uv4/4/cw7xNsUW8YdQKMDWBP/V9T
l7JWQwz4zM7RLFV7bdI+8KCdZ51/6Kepme9rnIvqJWIFWvATw60Of5ZdOPtPRcow485hp+l4V2My
gAoj4s4ffzLCDKMLPCxxlZNambfHfZbhtQHresqKCnAuv6zTXhpRFBoTajnEwRfOvH5092MDCO6C
BydpjlWwkdWKPTdzHqdaGKbdnaXj2SHxpttH1Ubd8oBxCAjE8n86PFzt6jnEGgphQuhsu2adE+tP
h9sy1ZSLDDWZqvQVP4N9N96MxQ2+lsFygjSHpmBUyRPIu/LSusxaN2oHXdc9Q9isS9YDX9yadUQi
cEkg5w2iy9p9FG4tdi/wa0xIseUWvfkZMDANcZulzO+9dnLCO8qo2L0r8d7Ndw7xpxBfaDu0888w
ipRzdTNc+Yzfo9XH9ZZNZjz7DPGjP06mwL+xMCFaLrptSZnKbGifMJmuPRVXkLQHLxopGKhrFk6V
dNlimC5AY1o87nHGOVV7/M10NRiSm24N5SEV/RofBVPq8IcP9JDQYEOgVeb4QvQfmuZ1yVO6cAKk
zWJ/rE7TMEH1lwC4Uok18tFXyzbcQhnxM6vHjTmIriyXw4Tk2DwvxZIFucuNXj1aYW/hg6X5XZPP
eSyxIpLA87A7H2IR2VfV4Km+DxwAXHcrRySiVjv6V0F2iRKZooNR+ZYQkXphSEd6E0KTG5yUT1Ia
ozkT8+cxaIuL4MgjijTjin/i7qmnXcpBlp5vdpdwB15CejwJKUGxcI5jAk1JvegnzLJt8L3AkyhJ
ioas93FwstqREJdREyZj0GiVAkwcCswkI0hA3UfMxCRVLwtJpma0y4FtvSwkKF3afU7GJQRCu29G
VxvIFY6TUV8P3j/OU4EZSRGa6/prWWNeDU8Ex6o595iGbYdptWXIWNPvvtLV+nLar6kaPmF4Ehyu
k7lLb7sNtZPxkDLBIB1GsFViZJSVubJ0UfClFz6olNMW9UkMuX2onOG8ra6wL0A7SE/RW0/23VZY
iiHR9E1on4ahDf6pIBj+IwPqRqcsSsvHoKDEPDT1TFXl9vQotMq0hNjBJzYqkwKr9a8I26o5lhRb
l6SsIUbrwhEAJ7Y64N8GReE2s+5i3R4LhN9XbPANYS1Sw/cgAwfS4ni0vSO/R/BKtKv/43l+W58b
vpzuKMYxYqYAkdHuEooU58pfvh4bJ9nqHzJa/x/hohy7Fi4LYHMQB0i+NK28uMyVYsSKpfoORGze
Ek64b8cPU3tfK52Mj3pw1Tu/0RR+ll07zV9RxQiIobZu+7NXm3G4VGJEGVWDLIsD+jE8lDKbyCF4
lvA7qsjQHiR0CSznVd3NLz4Wdnt2GE2DLvFEW97zaPVfrD8W8XEb6+J1ZhQY5DKkuj50GKEMTwFR
S8YFUZXm4E+xUpdsFMG9Mk6u2/+xrY7KPQ83VVFNa6gOPusX2q+2F0CkGGwVkyAQ3Ud+4+cuqjKm
9AwfJQkzJUx8BkVcAtxIG8pC0gOSF8ke2Cw2yD1KjOry1TAj/+3UoVwvvgIR8uy6ZWFvVCgWqmLd
liIB0qA8CsxNYWDdNe6EArfLyNk1h7mtHRxnYOCixxKF8T/mdU70d4Zk+mucvLr5gQ6M8yNBbn5E
HwQUm26Lf0Er45YvlWudM1PO9C+jJ3HNHAhdpDDCShJcT5KXkl68OcbTAoyFvKcHaxkccAcwgOXR
ezGCrQPMQnga3yz5jKeAVCtjwELVwAbaDYWde1X6e4PKr97Jio6ngqG3pcRqwWkAJZTuYwEnp7kM
WYShuAjKLbqqjNcfHd5Ln0rX9MNer+grVyaGRlBRSbB8ZvCwNUoumpxYp5bAB+zy6OPGNPsB5JeH
TSpNfiy0Y/I48sD8c4Cn3sgDg6VHxYvqHrO26IpTNaXupZNChfeMLMlTTu0N80JrVb21jHxg/NEt
+Hugq+nJIjAy3o+ER+LbYWXhg+oT9eSyEFnsWf/V/114cNBkDUvDY6Z4LIpAYHdYUtIh3O68uvdi
JiKYP/K2T1r2FptsSs5UAgijZmldLGbIR+yyWrbxldMA8+5WV9Oawy7a8FaiPAfZyWq1PfZJJJ91
sYTiFN8U8RjRJjnFq5wgtGZkAeq7gRVdYXDs+aLaMzJISZNMr+UdlDNFyXhNJWMX78OTTqTVgTBh
hReAZEn3e5ljr7lvJ+K6J6q2TrNwNS7+WhS2u2L2UnnSSwPdLiBo8KvCB45QSs/8EcPxoPWjfGIn
Rsw94ZxXIML6jxFEZ05Umlufl03EUchYngh42cY+rxi1c3hXwi10DxuDLvsH9Ami/pdVQ0902i26
SgAYlIXLGlRiuGmJSUKldy5/MuneUN4kN02iODKwhnCC1y/ebDvkTK+qvRLv0FAVq7X4lsuy+xBT
tp2HyZvLX8LdCjCKPkAkc6xH248kK3Dm5vMSA6CYfM8Ldn5gskeIujNqksImcsR2i2bkOA4YodTj
fcN1PbI9iYRpSzia62vDTr/q+Ve9emKFCjSsbR4ACMsO6P5QesfFB5fDE3J1iV+OZ8OuysfU1sma
J501LJCpzFx7r6weMe3fVSmFglCkEmgPcBkv+IlpipUHB5/WaLj4YwJaSvdD9qlQXrIDIzmm4LWQ
/nyWnSYWnhblfCV4FqXfqQXz8Isz3lb3QCbGfM3wiaOmzOul5qNkMNKl8KHxZ9R//TZm0TS3aGTR
H9TyRA+/9m8Cxty/aSbvRw5ZCnADPvsLd/XUT22Xq3rBQ0wiyJb3IdZPxjnNAuLD7/DnXHwg8nBO
6s6K09Jma3S0wyjsj9pnQShCapbKq4JjWmEQ8gt1SscuIlkrGevumg0LLbNgeK8tI0kUjbNcqhX/
VQpMosQ63xwx7NBtJssqXmIkcZnX2m/lca38GQCKaLk7yzRb5odVNvIqedbJliWbc+rkbXne3Cv3
pVCNkx6aIJrvN7V5+L433uw7gZOUhPSg5ksTEL3PS39uMfzbGhtoUXhIoDt2fUmMhTqZ7ldC53RQ
mzPe96UiM9cbCra3EQRpdfINjcwusVET/e40Catdy8D/L1ds+ZxOJO5PRMWaF2dxQrgHN7GIufO4
jpiZ0OCdHdwOtKnFW6PfSXxLqPCs0LmTKoSuokiW5tZT1fMIkIA/b0z5c2J53JKTo/DEb+bsc7DD
CLg9QjHS5Z7pUYK/lMkdHC4RYRnPEj/ExKuJFB09Athyn1rj/I4nR69YKzxauLkB4UbMXn+t1hDQ
uuEZcCTF7GxjYxxh8q6mV/bYCvi+DokG+uEFeK2gFi+/Yyar9ZNo3HImouwAM+TI7Eb9PIyjT8id
nFFzqtyYOnZ2DPEDFnn16Agbq0XGdSI2sGaAo4nXdfVpHAI5Pygq3fms2qX8Mg2HMJNVd30rrVmC
w2w38E016p3KGQhR00DPdtVesAHmDCjcMK2vmvktK+soPnbBsszHpVnUd5VRaN+aYv3aN04kSYM6
hOvoHwJIOthmF7LDW/hTYOoXh7a1Qbtbq4aHOBRc/Ds6+eVXVsqkz0XfB00O5MGgdUk/PfXbUBMA
lPV9V1rxrkFMYIrs+/Y3xsJS3EnYtx+eDzfnDlxR8ILOLz5A6myoeX45XdPUzCTKMeLge9vsQniy
WLdAPOJPS/9DUS2TSwjmbbnirxvUYxZH/WWeJB5SABHZO0FrIOpGEKPGedVI+xh2JZH6ukWCq4xp
ggOiwnzAUmjJg6lZMNJh6ZO8YboKzLyAi7L/YmM6uxxD+nlzbGSE8lD48LePkgUFxR7oRHZtC4ws
ObnEdjm3JogvABH1CWShJmywVBlO7YXi5JEsZece6sE6pLgluysIv2FC97HXnuqgYlOOxmtH57fZ
lrOnTdz4CIhse/eKxnceqgGx6oY8H8kgQgbgBS7AYy+6/kR/dXlkrTRZ8ijipnBekaZQj9I1GvXV
jVUwXVZVivFYY/x2do2TZb9XVYCeEFR8wHZXn/hVPK2leyYNSfeb9Qgib6pNI0R3Z02iX4TLm5Tb
Y8Iw4bZQmvNpTrxiwDJu8THFgU3QDbek77tcFpC0gYyXev70/Ix2Y1dMlX437ABj9uvpMZ+1k9Sv
4mYO3uk+c9RTO7Iz6qQFywkvREAde9KNm4AFMwrjzqZa+tlpYnax3zDa0Tiy32q8n03a998ThIOn
RdN13xcjiFgsp/jyGcSEYMF3emri/p4JPyAxuHZG4ZpwOfwXS+IxH7ateWnDRHwX/I4/poZmh0w/
HyRDS2PewIHqkYGj2NB/EwtkH8Y58oCM8H8Hsk8YhZey7fM62VJ5ji2eLY61NvOuY5Il13WywUeU
1t0j64oB6XhY2j4q14fAFSY+ZFKGmOsPS/kE74VA+fSAaxLNvFxxcBJCn70h9yqnT/5sC9sxrmwb
TKtTPdGT02UyG84lvDpCww4URDAoHDeNJoqx90NYrrsE/M072i1fcGP7gnOhMqs+Ul2KNG8jEwAy
Hpzm1xTFyzvYcmaIEsTbB16Jor1nlZ0zfcZlwnI811TjkZmFcB8BLkcPfYDcgFJZN9/WLfv7ahRj
89/kB+7IThbG0hT6KXRTljogWlEPA6s0xmoUriXc1K+FKBzRlY7v7YxVv3nXLElo37Xe1EOK+tv9
SaMwUs/4oZZ/Gkpfsxfe5v2mmpL9FSb12OGFWNovGTntcze5LQa92IckZ1s3w6juabs8+JFLdoiO
hsmJztxxfMmqCLEx4du+t6apv+egcJ0vl2gsAcVktMmRx6Kgl6H9ErnnJ+SAkAjD8zoxCrhAtzHh
y4ZArH7RaazDP6hM0Xon3MpPXxJi8kGOgX9tr97Q6b/Gy1x5mpdMDHfshxQoOXWEOtkv2M52KlWr
YXZnJzdf/Jjh0k5HzqZ+CBl22TP+W3/lJ/buf0NbZ+HVj1Lf5cea+XXQoliuU92ZhASE503gXfHm
PtOaiOJNEkco9gab+noYocG+rrgBBxSHebpkDSP3HwM8XlZrBHN0avsJ/DflPYAl0ggNxohPXGpx
9JAC2q13JsXvyRIxdiyc2wzjJUG7JmuPk5viCctQZ/YhWOgDjHE2cM516ATP48JSwfvC+vhDAQHO
6x4RjKlit2TrS2VLdnhRuWuzt0Edfbbr6A3lfii9btl1suhwZkdg7rCoqIpgDzUBBMSxCP4LByYG
Dy7Gq58A9hr3VKBLJECDfP0aLdxReVwN/sYuEdnovxEsNJS+jMEMKFo+7EPH14y3Zqo9JivbNER5
3aAy31eKuZ4fdXP4K9FqDr5Sis/LxD4EpoAspWm/g9AG0546ZyBVwAuBG6LQ2ZVJg0dXv3XyvtZs
mMxJwRVgVQeaqn3FXgdUzWYaP/vQq5DrhzGKCA4n6itre5gQ4xaONYKUxusPvXf76xQBDQQU6PDv
1hHOeCiX2aJxpW2BBDDQ0ahp9unU6ISHHQs8qNYA72IaMKNwaFp7A4wO6mbCsyRCMT2xWoV5Dbpt
meyjdrGASyfWOo7YzkfASC1rReiyhhtjEC/UGTdEwUxsxjDh1eD2UJ5kPO1ZVdsrBjie/07BHgPe
D3pAYm0LiCWoonnncyv98yymcmC44/DNfoCSHRV0FJzEBWO6nWsK/UzIc+by5n6s4ESmy9uCy+Qb
wjtwhqw2i6VzcMGBuYHB6RzZaD171MbrjjEM4U4Fpullwr2KVVCATNkpDENBDgJy/qzaDYRoy+CK
zSphFzcP9ZZAykgIJuDqjczwa5vQ22/uogSW1NK9is3OJ54Y+DsgDpwXhWWmoF5r1DXIMpcUZeT4
wIHbOfwXZC5TDScIxLG2rfOFvR6TVzRmzdO8Ss64AnKXZPgrxg+MFvBgk4bVY4xC/WnfytvI2CPm
cEuHgAvNs2D1P6RfuT+mzgz9AT0a/3U7dz7fhDHrX+Yk3XtE7i+CwIVSs/O7YGbhDoMTGFSA9jqo
b3FEKrXbPodWia8t9ivgoWg07MbrQkJshdYFg7s2jhmgM1rdeUHavVZLgglJLPht+dVM/G1BqJ75
0mK7r4B2KGJvde0c3SqWrAO3N69t11byWXXSL8lz1swbcLpp1pfYDO4uC2I3sffozt7mPlbP3JwC
HmHEgU58sWePfYzp+qNzFzzzazVsP+cuxgPIm9lV+8TE6VPtGeoEGu2ZHKTvWLGbPR+PKGDNAbxO
QabuWBB0SfescO48GoSGATjef/lhJn/7AzKgSchnYp4u0QthyUem+ndrjyHUb+76I0naCHobXiuq
OD5vSraS0aft2eoRDrNDrM0SS3ZZoPGk/GQFrQueN93d3JYntsz0GZHakSx7wzCk3je8zxdwdqm6
WoEavKvAWBCPrVLsrQsxl8/Fbxc88BBfX0zrIyuJvki/BdlZkCUxOd9jIuP0w7Mdc3NBCfvKiJP/
xMh621dTT7yYjp5lctiGBLTHBGRvO/hpIV7q0qv+yPkGGiRg5xx7rp1qP8qJpwv4TfEYex3xYYoH
tEI+CC5jW2TU0kmZrcN+rW+dSNf3FEnCj4fyMJhgYubX1AovBavC3jGXIrb/j6MzW44U16LoFxHB
LHjNefJsl131QriGZgYhEEJ8/V15Xzu6ustpUujss/faRGDuyWubqvPs4QzZTfgM/jmrk/+j+Ef5
LPIT/5zF7fo5cw7qbTo24mtZHFWwcyrLD7LA5qtpIz8h9RXqpwQ2krvtAwNqb3Z5a21KJtm3dPQy
9NtYgwpig83MH1Q41tEhcCESo6qjSyXG/jO1iFqXjA/vDy5CsCGw45jw17oQF4GLtTw0PTAEPACT
3nc6E09xZB29H6O2uPntwpEcLFlVgOaI5NM8dskfW/J1ORDISJ0NlUl+u4cVyX5xZkuBDM3yl/aB
mDF0lQs7Jx0tJthFkYKpyi7K++sVwsPQFy7ReCr1mL3UbQAFYw6wXe4WUMX9tu8nA4RKlW7YbEzg
+zwsrgkvBMyc7xT1KeUKvtSPfJasrUcaIM9svvgJyP/k+tBR3sSINS7y2lfI3bskDSz/BKX/LcjY
pQ0bNjweV0a4/GTbyU2TT0H/ab1bUDgZ3AQJYuuzwhwlDskIm58oEJKJem4UztgNBUp8e7t1gDHB
kjlPrnlUJr9dX+H5Dno1/GdmjAc0gvRmoudzguP5Z/UAoYSb1pMqebzDADCj8Vj1eN5QqAOM/Bg6
Ov9oQHnrr4YIgCJ7TKHCAogI4xJ1Mll5wlotkRLwMMwTxa8uN90vEVkk+oNliIxO0FHZaLJQAzfM
IptXzlAky4l1M3Grflb2VNGDwNVQ1AVdXSkR7KgIhu9SxSrZJ4XXwFQe4uK35GD6FlCDWdtPfVow
YBeodks3EVBVyJN/01TGa7Zti0FM/WVVQZCc0YEl8doUVy0fv4qUDm8zL6L2H208lqF2Gv3u3gCl
7pMM1LaWiUKmOv0lPPxiOzTZPCJexkbm6MuuuAUtruPt/TIHoL9ZCKJZMgAEOBs1Vtu1RHLQTeER
8Q8y881KOsR54MluuVl45imkeJ8qeT7cvjW4hkC0zsNrRMhiiEn2CKo9Sm7u5JZzJJqzXpX6qN2K
P0f7hJVP5YIeshGNk3ynGRArbmVEDDYdluv62eT1SAFLndW/BYpretJiSj4clRiL3TAmTRO0vf5v
sCEZsRZYJL8YBxIvpdAM9XuwfIk6puPQv+NaVNFGc+2FUtGJlmqcXC3iY6LQ8N2A6sZLEKSjPXlL
AMY6p0PHHlNy1HIf9Z3b7iYxBY+sfPTEUYDsmmzIa9XD1XiqnH7nbFndfw52dZ+3xNiA1yHnfTTB
Ej/nBsH1U5aGrXMVuNKc+zppyX9DSuubLVpW2Xxr1p3TuOsK4sXcKWxO+nbjkfdzbsw2fLkwSYu/
s54g/vGjOM2t7NYghcMyRmyTs2qIrmOCA5MOpTKrNlMYSZqkgDiN/hNV91wDJbz/Ff5mEWOEC+q6
wgFijN2ydStgceEMaZe9dJtMAen268A8cbQU7b+IPbc6hei29HxoRP0N0KC8eyPO3ttXr4rtq8XB
ilK1zAlf8D4GVsizWhog8Gvlv62I7wWv8XQuPkA5p8tnMVZzf3O9yfcfCpq/Oe6qKoSdQFwgu2qs
fLQZtcTh9iImnUTYuP7//qlSTwgJFYAjWdVqJ2nu5qoasWDZILVn41OilbWnoenVldc7rxrydmb+
iyJGm1GE/QjPgc3wl+nOVx+5rTrxYOoojXau5m/82eiqD78IkXriRYBy5dPGkYzqChgL7xBFWPqJ
Q7znak3EE28oTRfuwWidH7mNl2LbGJ89O4+f7jctRt7xG0s4OihYIyyPmTVodzB6YEbmzTIPH4Sl
4F7kicr0IxuBPtr3Gon9p175jjT8zsD2HrA0NOULeDEWJGGsmx94Jod4Mw3WPBWjAWjUrfOKQxR8
qzgFTSSXKzvdwf/Rj3Kdd06kYopJWHsT4TaZ61X/sStYgrMicjE9j/TdyR99EPOYIKWgekQYsnno
/xrWutiJRIsbY/VGATxUY7WnFdPg1mEo6WhTgD0fkpxheySvDKSMXS1Gn/CFMgqVfASwuci84sTI
fiZ+XLivoAxnaF8MuRcYNEo8agwo461hW3tE+ug6TPh4F84kS2D2rB6i5G/YmxHLHHzPvnMuZyeu
3rkw4pOHw98od962FTmW90SoLnwnAxZAD0SGI8GHD9LZjvAqCAySQHZBm4MMeC+xQsRHrvvuCWdE
k7yz+6OCy8NWWe5kbP1n05aFPUWwDm7G5N57ltYEEB3CAvtad+Ul6lykN1YWOTSVsuWylE48+tsl
mJvbMtwDJbFmdfbSOqzSLxPxG/K8pEWIGswWGA+uwsk5r1giC1KMLijCp2DMKYoM1tHYR7ZIODUp
9C6DX7XH0vYn36kq2uPzxPHBpBLxCtcNFs5fFMXjuxQoClS3NULNLR31FsGCS64gFLERIe/mi4/G
NTx0Pct7gmHZ9DCkTooh0IW5JwikpcRTFdt7AghQpIuUdfCEV+ohCNLhHY9T980MK7LvlB/zW4sR
QbP2/ZpFSrl2/xFzUwlyWeOzQlqWpSjOS58XL5iw13w3QTsYtxqqK7AStgcPiL2KvRy/pbLZDn51
P44iwlzbwWn9XVSFQ/uaWTl6h3BtmVOnBesqtBSzWuq+XPEUJW2UHOq0QyiIkoJFRDcv0Duydkh3
ITslnrqyNP1u5n3s/IhQdOOvaXI+cgI3ZCl65xgKXhVhxye8oQfCTx4odFlnlJug57WuyBf5XFlT
6VSPfbishIynumQ7qQYWaokVy23yaaXmmga5nM6NtNVyJb2Q9A9946oPOyh5p7etnvtcIRY7Dwoi
evgMKL8Oj5pvuzomlm/cj97nerWZPPByMObSuT5WU5T+LIpE/EtwEHMhWNP5b93GLd0Oo5YQCOC3
v6kpbunapGqnw43TLT+Ya7F02HL2bmGHU4pCL1NwGRlIap0yBEyS17STFGdPRrCEMEiQIl1LyhaO
JQmMb4Fvwb7dkQb2KcVzCtl0YKe7b22Zl9sYY2F1bNyhpNmzHf40aeP2zNmOxDfppCY45VzW+n2E
x/82pGz1dwjrrkFTlL6BqEraG5tz3TzNdohYIAFGcX8AwAFCB5yaEXAWrb/elrWCzesFqdSnNh7l
cLAumjvenMFvtpS8es6pJrvNgB5UILmADkzxliZGF0FQEHLaZWzBXiLukQBEQR2PI95VXfIcWqez
n+H/y2WqYSlJ2vq0vD3gsF/O3ITC4sH3e/nFZNqOR9+LIxgIo4bHnvvFuCOlJQnlAEw7BHFnDo6g
E2RDda5dDu2YqvLclljeAZ94KYInXxpEvtiI5ZixXmofPW4I6zWK4jnaT5nw77Ue5Vz1Jz8qwudM
z6H8GZW0RtMVYkd9ZJkrfmR0hgFfa1h3kspOYLDBkaedoPSdyTAu+T5IA8GNKoyHmOt2WuSxfAmt
15zDuCkdqLbBuB48xDH5HM/r+C/F9soGw9rEa69jn9ud9u/oa9SldTc7aPVXxFq2G05PvuF5hsZP
zw15i+fGT2R58Lhw3ItL+ir8GvDMEz5fSufbC1zibSx6wnaPGU8H5XaGNdGc2D6sr6ufD+ly9Ekj
hVywiej7/DpMwGI+WB3niqMJe0jbZlw189hhDQtCj9SnqqsDx4nzjIFRett+ImmdUuZXx+0+iUMx
b7uCjQLmahUwmepO/7JjUl+jBZ/WNkV6T4+xDuIBWBIon5irpOCGu7VtrHiDkwYQZ4Zpb8HaH/Mi
MB10YjYiK9iBlXVmXKRYX7t4qZ3PAgviVelGLNsYPI49UBxI7+ngYBvgRslNGI7ROn2uZILaA048
iMiThkiEfbh/4YBz32gEydYXNQgueKw2+4670kLkrJF35HIUtQ4ghGb6oqcOT4eHjQhDbJd9ZBjh
frFL9Ct+hwsCBt4oPzj1bdI+eUPYf/fdHRayDiCShzS1wa1yRl7+0+ovYJSq3r220rP6d+uWqXxx
yS8euDBLZnobxd27J9sovwj23M3FRSg7hmWgcFQsne++SLaHWD682P8OvfuTUia+oeavj3qwJ0FC
ytPCOjT7mCaSjJuJ9tC+PS+Xu1XmQL3phaQriBVCULzZZc7CXYsbQuwWfgv1/o5ODTniae48MEHZ
jjf9pKpXZd3ZPYaavs0NBAxEFtZqIDRm3yWng2SunezILjlmbzjmmYiO2Sz1fRcyButrWKjlL8UW
8b+BK9ENCGSBP8GnrPo4KjGvH3jJuW1E3pL9VVrm04PynOyZAwcgFr7lCYpYAKl1E0zc8s//rwT5
co3lBYkFXmX+n0nkVD27A3mSPWByTs5WFp3z7YwEe31f1clTXZTRD7IevfuT3WqXvJqOcxInJa9C
l97kVUZbL3LX6WewzK7D0ujufNgVxZBkmEFILm8MEwAG+baQ6lzC4RXvWHRCSFjsRJ2f4xqGV8hW
VsELrDzSUmmtgY7rKACX7vIPoKdGZHWAVnUX44nc7Aj6NzecfmP+wK+o+Umis6ZjY5Ript2hHx/0
CMETpK2c5+vkFXTIbYqgzflC8yvvvnN0ofgrlOPoMzh0NY1cSK5Y1ZmJ+LVofr/c8CBohZw9LbXb
CTiBG9k/KDETOZZfoA7ShDPAzeazUsnSnRqBXfcQwuVUl4IbXnRygyh7aJgk1+dQrng+RrEuOf0g
hZ+fmYIxY29c9pTZZbhXbz9jKVjXo1tG0n3SAczxFjYaTgCvBWOlmkFzS+34aYk/1qkfvXRBrS73
jOy67+8LAmAZwXMMt+qfb9HSdjMmKczC1IjvCAB6F1LBMTu4Psnz8b2ezTj/mZx27CZ8X0rY1z4p
GmevzHJ/0H0/ZnTgJvWe+zVF0BvDg/TNQs7xf94NDsEe+GEWPHum1Ok5lQxrD20r4stKk0V0w1yJ
KpjwFZ8+ETF1c0ybwFm2xZhOcGCsGnegU5ppPyJa8DZN7inYbROH8fJts2wER8zju0zrNhWr+XDg
dgdPERQvts/USSP376R1yMDfZ7YHTO1qeERLjMdDz1CBCaNoGNzxM9bL92Q7jbCopPlTGZnZ52he
BrLb05zSk8N5S7ItMtH8gpLiedjv7vYqXjnFI8hL0aLAIaixy6dDa+tH1nQv9HOOzbGY2SduDZUh
F7edYuotzMQpWpeV7HfQ+sTTPZHLuEQdY7iJF691njsqyOwmCkaaVaYB3OLBNaTBAX7R/74zkZO/
UfnhexcMvoIfQ+dze1BQBN6XAZ7+FmC6oC5lmQu2b8sscnFoS8+5UJyEZcWv4PHs2YRym5JT4g3b
iiZPQjgVzib6OKrKay3Q4NxVuxWATnwIUN1+u2llM9YR6fiIHHT3ZgKf3eWEsVc+jQU8H7kPbiCm
0NDAECza7oAAw4YdqPgddOZTG7kVE2jxYJCLongmkGaHqNs/5xVx7O2QjUwKGNwVNQj3QmDrwZfb
JpMzu2z1puiPkK3uPyaC3/4TG1/X3w5x7uH8hE/4gO2wvirgiut2rciVUYrWVuZCr171zwMKlB9y
SGfXQKgyB3sQDMtHVw0O7uYpda4VJUrxrXSDNb2UZdQ38LHC5V/qS11+cpTNL21aiv7Cqpao7Eaw
IHupUm+5g4ldg5KYzFhIAzos6S1fJMOFYWOKEOVxzfH0RICW2uppn/VF/0UGcW2e+G123YUIHb1s
toR+dmaHSKaAxzywfyuuPLwzdDy2W2J9PsUEPhL2jhcN63lHZoZW7o4GIi7UWRNRNlJja5fE75ON
p4lWJXByXTy2ZX9pYEeD8EENO4mBxgnQgYhZO40Vqt6vLExfV4yB4sSWMF4+mkmQQRkBN5xUqOp8
i5P9XjlJ703/OuXYd+LUtM5bspCs5Hhj2feMfBC+OD26wHPOJ0Q7epEh8YTkV4/CqfCoSjZe331L
w/BGGqWxFohwOTq2LR9Y2/vhseIEuRh3MQXOENibj2kYaYpSOICrgOhrlHRP5GbdY0yJDYTKvlPj
wRb4+d9YV+bv9KZ28tTViXM07UT5iDsk6lIn6I0vC+vO6puUvAZrl8Rr+VdVDv2nYEB58FmQBsPn
jGPjIpzBpSJzIbQ+D07e3sxKKHezqDoAayzI1W8TQs/yYjUwbLZgadQchHYWQDuWtgb+iQGs4/Fz
7hwqHVAlZrZp1KhE+dMM8W65QPKBv14A9/wP1qHGysRe75Xff8HPl4hS7OsAEgF2gqnRn02T9cSp
BTtDn0piFEj2Ld2e16EKjxNvHYI59Dh5G2UbuKMkLfSt7dhVPbuKEBTaBfFhClDLfm+GCswgC5CV
66/bTJRYmjFb95kxkHIjJBlxC4GXPhczlXVbWRT159QmVXBIaJkvKVNfoyfbeVO2J6Y0RIQV78zt
lVXOCx4aFhxougFuiMpLf5FBgncDR2QaHntEcbHBViN/gaArUJ6yO9iw4irHYmwmQOPETUU/X8WI
t4kslISX1LhYCX23ki89tzL3xKDgf0aj9lgPV4k5UTfarc+LizkLCxpWbMLUq3utJOBt+jVkkr4W
ok3UfvUrhSw8+f+hiBrGO568v1ypzQWfKAZkl7MYMsqs3P/u3mcKJ2lRDC5DLPVLAs4o2jqOwf2D
OY3YqKXn6w7DHqgk0nXz1xtLDOxbbnbJAWJLmL3rZCwuHkTL5h/xpQDcHOlXHyNfOQ7wBw3KPP3c
weLORw1+YvkRMsy6fzMvGMpTgt0JUZD8MoR8r3ufswj7zBqWOfHffKD6c8e6bJ6u8DASQPKkifYr
8H2SCl1o30Y4INy00sKmP6n+EwB2fDiAgE264pFOBctX2gZ4jwpH+CWUyqWkeLHESnrNkrL6bxQx
FrMY8NmEKJNUHhmFe7Um2XUuRWJW+dui1vlmLMvibU8HbbZ1p9bSkEjO7MnnXTO+R12S9ZtxmLry
2M1OCBEiXfJHVmr84L7SdOl1Xu9f0wkE4EZlK5EBg4GVcwqvy29u2Drnfxyiu2+UpvLwJBpgHyc9
OsOxDwnpH2kluN8MHRbt56Ed6tOiMPhvbSNWMn25p65wZJffmHvahr4IblqPttRhtivGPgFVrLG/
72AfRqRRY1gHeOxpbDi5KrE57QNhRhWf19bZf8hFHBmgQnS6Y2J2vrFFMz0WvQu5MQtD3f6obbay
ZopIrr8x10NKdQQj4xaHBNYxvxL+icY8bQ/x2sfyYpoi6m9c9Rb+Rd+J/oOuNwGsGn1xzNIkAe8V
t9hvc9L0w5n6QEJzFtZYhpTOB/YjmcrgHcp6woY4JlYFlib3wW1U+ARXQhjqhLohp688kULE14Br
sv3ZrYtyzgvNmw9j3JJEQmkMf8SYWOJtOYY0a4EwWOlcME4/4gCMC4knkOpLOABuquIj358iPJq0
htpX4dl5HxVtZCeI5wU8OlVp/95kEAKAdUcEPRZ1DO3+XDMaeqmuHbIOi76nhtxkH6rBPkES8kPM
sel4n7tIU+/9KsjmA4gDamEw4IPh7mc3URu6ZEGQ8sLVN9or7zwrzLnMJnZxYDQF1bpjjaDVLjVW
fc6GCifuMPjR9ihYhA8S4esP0LkTNZOMAT+16lkmS7zEHOuQ1lx8/LRUbTLGmZRG5XF6hWhFFQUz
qUNqzfXlRY0mVjeXYfgOV5yEOXpuNzzyNS3Wq63n8Ffl1EztlHKM662urPs90kMkt9kqxcdo6o6p
nCg/RaScpMWW+HRrWfAzDuxBNsYfDMc5tQlV4AwUirjp41K7U/IwNoYXNNQM76MwQ/qIUl2XvPOK
Bp28M+bW+T1dUGBT5oNaIaM91KYsnxbPJPl26BXVek6lu+LCi6d+ahlbaX70RJo8LMisJLWDKfiv
Ar5x9IStseuDjDyggjjxBQDmwmHhZ8UzLzPXbFhkx97erCUWzKKHNefjhOFxGgbnizS//ydpBto0
CSoPR9p/mn/Sd/rf3URXGiakDCGeSbaqOiCzufccUVcJYCj0HZyY8PUYhn2LSrEdvQkbeuaNrHWz
YKKotUe9vc10t/lbvtRAoCa54ubbCB5eu8tXG+mtDIH27Dzj1IceIS/YtrIMwhe26LXeLzQ33Vfw
s8r26wrZG7Oq08oHLg2U/G1mCgzfeGA6ig5RL5migmz6Edc9VzG3okWKxHeKadSb+VLsuwRP+g74
AUHxkZDvv9Cfk4+aay1lzEshf8OVxC3iL8bqB2l6f/gM2PjthWp0hGTosDgB2T590uABnynGyvjk
ygLTOtXMOHYga322VD+lW5IXgCNKTvuITdU8XaI2Wdxd7QcsSGpqm59tiNh9Gqtpmc5mLJNXiAbo
BiGqRcpfXVMwXPKZU68ETWdDHwVTfpdmVCYSCC2SUzJEAiuPT+jyTDM4XmQYZD7NfjRG/giYIZzf
WIwzsFxGqYclMnn+EswCSzW63RdGHww/UUSqco/yVLBkz5uwGz+jPkvXM9OaniGL9ikk9SRb3ZPi
k0b/pvzPvUOTouaV4g37ZLVgTCnIm52JuOXtQVKQ2T+y6kqugHcjHrqYzA7EhR7M9EpNTXNtIbN5
x0z9H8e+JAlg0h72/UQl1j5ds1AdyxCqxy9M+v6TWbgU7jwaMPTWV4C7uH1ZWBtbDCAF3SSLkaJR
GwlwoD4SE5zJQUaO5/PyCr2G2oFgfZn9QKD+1mZ8acG3oRhPERGuH5FLDcB3C6EivqZgZWGJpSLX
nnxOihBL9Y7/W2cdXte1h3SB5hmwDOWFaEAgJQ1NxyuYAR7sckbb9zDXvEFUMP3BLCZ54WIZ9vtp
XbqrHBt33kVeSHS9X7mQfDEWFfmRrcGMFF774yUNgObtuGwE6b6Z4vGjs5rxQBauATpky+jUCzTn
va/8+C8ZYc3hqHl9bGTX+Z/V7CdX0JPVV9LTabGhkUVTj6fi4btXLhP10NOuQPMtjplNxIKMCceb
ome8nBnleKIfk/2kxq4n89jX5wCTjT7Zvl/CI/IMRUFcIVncLjVG6yMFDf3PlcpO58t1LdXqDlC8
hnkmm0+UlS7PKRlfDBbOUPffjoNLd5tCPeAOG/dYCencc5A+CtUGv6DYrvV5oj/gYYSvsmz8zE7/
AbWo4t0aBqRl15hA94naCRPvUc/69jKb9Z5cgL+Ea5XSt5T1Hjl2vG7R+Ed4efS7kANJ78SZmpV0
HW3PxdwRlSCk2hTnovOcF8LtikxaguXiRh1D5l65n2c4oa0/mOjY05mVn+nkbXbwJbFrbAEfZe0p
TeGRXE1godCAI8DIFiJob5lo2uLK5ta+ZCUP6Yk0p+XdHBcUfKqIVyiWPjA6B2722ONWYYbojVQc
LZ1trotgT/qIFAFGVWMgY4QULwFWY3IpR/RzAOiBLsq9mJqYsgwwRXa5jxDES6CUqPUrnbWJzo7b
jOWfuq5JKDqt8ulagb6Pl2/D/XHlZs+fA7N3YMNaK29XkecI9rRCUbcX9yEDbcs4t8KBIB1IURT/
4R25Khz78CGmPbf99J/GRjrhPh5YBPUh48ImYuxHx1FN/pkHHZLmU8waJnujHo6YJYzGlNwmXxKM
MFfbjDL4xy1krQ4zL6h/PdU3P+VEZ/Y5TQZgVoYFzYqxwWdrwhPYpRfSFepCCUGeXeQwem9TGrd8
LdlWeIeGOJW5UBWx/EcJs/unQwVq7l+YJtmTvYlZgk6JXHfKBciNl9AZH6G1GefDn0lCZbZEZUBv
rAMG5bzEsoU6Vuv3Fr6M+5DlaNl/ZU07wNFiSeQzhWIVfvEAkr3YjoCeslPBL9//reLJ9c62xM2H
viUXpzkJEbg12VU//I8hesC/v/ArumRLTHHszvHCCX9kiAr314kqLuAJ3z26EbJRuWcAWOSJHay8
2cmzPJSXjLAriQ4f8ygnkg98PovcUAqKW3Fbb+MMKVfv/AVYLOQUMCds4gIn4jWmA15CblY48YME
yexceecV6z5PYa3voW7E8avnDeydSbvM5cGd+Rs/4o7GnGXGSJ1jx4mD8yqiBk0ujElqzYC6AmYZ
JxoO+SCaR57TjEKzGZUe6HENf0ZMbbwvgWOFfKQsk5eLW2DCQyOOEvHREnGAE9coEbAg7vWXW0r/
e8A7k76PhBPh4LMgvKRm1JTrxpV45Zx3KDSzBqkVNEF3m2VI7+awtlj1Adikp5ElFTX23hRcNdjg
5cgVk2FbOkmCukispd1FyRJGBywGovkMKlYf58JwJX9PCwgmGz3lRfxAswQmaIjScYm7oGrj4g1J
NmJ4rxEK4uM0AO1G2m3vXIo0As8KKV2wu9mtucPMuhEDJaZvGKzC9nEFU1UeUNKy310Po5TIIna0
QztRibltPcNCihGJ2r5FyOXLWeflqxAmdk4ykiJ8QFMjyoeVst4pGCV/Oy1D7IxxFYBzHT3P2bRE
uw3ewhihacWrUG/s7BKZr7RezL6l5yalxiqU3Sns1zTZg+iknwU0lyQYPlOFdMl1nbzTVisfEdRY
mKR3N/4OgPrY0AWE05r3jgx+iorW9g2XaAsoNIswMK7ED2gmC106dxI3i35xpeCcGTvuZ0ffImNs
MmwOGG4bOo2ObRrSNU/qE/6pP0XmGUd20nwIxLx7j7D2r/xYNuC8xESyq7MU7GYQAO5NG2mbnynp
dQt2QJaz8xqPHeaXUkNeIfqLi+MHFN8YviBxHnz4BtNAvFe6GstrRrEz1lwnLOqrlSbsfq4x5X3f
/KVU9i0jfxDedzeyUT0RUc/TQx+MweOUMNWQAy9yZzvXkC4uvIVWkJRcDPl/enHnvFYArBBtVjms
05vp3b7GE67BEFw00LL4oCOEsQv7Cm2/C7+ev+54U/gzZp1RI7PM3cFuKEKEHK/NizPRauGABZYC
b+iUz+7VUW6cbBcqCOUtbmbqFVOEOWTlMsw7QwMaJypsC3B0xdarVfJ438XgZarKFtykhvK1we4r
rpWf5RSJg7nBDE+FOJMyFimor/eZpp9XUR2XpK3CPRU4fKXiEfILOMU+nt9QnxOAQzblxIdp4pjt
kuNkwwGbhrzb+inP/pBrmdMXqXgf3+pljfl8Yv5s+lTF2o7vFOKp6iXGtXP37Ggv4y5BWQ6RZlac
5w4YFnw+cH0E7itbxmCuSCofxJL6DBGQ7CVmvzLLjn1cQOzfeAufE8GKErTqumuXQPm0hIuw+2T8
XV7cOOg86LQl6QRks/jisl5yGO2dELu8qP03KrhXCrtMA81jT56x5WHnsCVmU8r+qONhEB9hWjJr
sqJcD2SzyT4MgIAmzODsb9hJGXb7pfDFB4cuHnHixDHfMiU0nYjgt36Ns/D/FjDmcBtxgAInTRGR
MF+47meBHEsvJT5C+sldGf1ayprqai4o1MMze9I2mUnaeACe8BJ9xhtEnVfgdcHTYOOIWjUY5Nwi
+1Fwum2GDKwPWXQFBMKv09LdW8xO9+aTOHKPK9TWd9bPbFc6nNb1MUbowByW/78XGZIfWRGtfPcS
Ln5awaSPqWhWLfcb1oYTNaWTWsJfeFNAmLBHI3hoE9R68KtD1FzTVkWHAOmCbpehiZcdF0qf85ZC
OvzmcbWwitMa+xenkoTWTmYCSZqXdrYFtZH/Kyd3oHWxn+FNp2vwV5dU8eVNVv5mMoJ1gTPxL0hZ
Ch48guPnoEVA29BCXjm/OZ0x+GcjD+GeqyP9n43jCYxmDUjCW9+HQOrCQA/dqVzwymKNg17+WDCE
/2pRsKqdUKJ6d2X4tOglbZ5Utfg3IXS9bK2KAopirIDtmFrHDU5DvITwP1gSopTDgig5InBwvjG9
T/GBjetaQlnXXH6axlbcT9uRWxfov9V0ZDJbpkrQRdgC4dp39YuQ/lw+aH+t/3hrH3r7tiXwoPnJ
HIahLVP9+ru2OAuP7RrIZYtnlf7tXDMpXjwEwXHbCa+SG6eOe4wQXet+qrk2n4M3iOHQJsZL96ry
nODa52n2xTMxD0fgplH+OTdQurfCGZHNhbDxQ2uZNHYJLkC6oheZ0/U0ZL7lvZv572liaKiT6bTO
P9Rg4HKaNHJvPTUn7Q56CfWgyGHBsuu9sPjRWZc8VlDDziCAxNYx3S0pLrytu4xj+0DipOee23V4
eaxn3atrIxqrJXFUiBlJrl08cFXLjfDdJQ7ovs4Es8orLWmy+4WYPgGLVgUBKsuTuGTNK/Nw/gWT
D8mNgBZKlxZZHm6j3HUIKOYtHuB2N1I+gPWuj4HLbVXRO9Nt7YSWW8s0VL7N0aA4xBYRpbsU4xnp
whnxD9YZSZUF87EasibkUNcugbnR0fwd784ToirIrvCheMBnb8yPXT8SiZVNK1NA6gCbJMuNIa9Q
1CpJqmeQBsmyK2ON/dc4iYdpnGweo0YzBl7vHgtaTcz6QBS5YE07OGTw1bMvy8E7MI/J/oft3JX6
riCQU3qoy2wkXB4XBJfHmODzaytDzQcLbg4SBdZjTQSTFXdqL2rF3HhY6MxpH4aki+NbVU6cj1cv
D3vqVfBvJzOMO865EBiCjPSRZb3Wv9lOLdFXxt60+qGKFoczPSgAFLbeSLPtrlJy7W4uEj4esxZd
F3ZYkk0wpAZBZH5GWG+OXscffysaUlBw11hgYN+VOnIulUa9Pq5uW5TPQ4ODc4MMMPAvtcYUkO1y
SgRwws/qNnlLs/ys8t6nhc2xIeUNbtNtUxmOVwppwvXNBT4XXOTcQIxyPDuLs2Y8XjYlF1M6RGmp
QHnoYsslOBxgMx0NS4U/TEWGxEAtPKxnXC3xV/GS7kAD5bCEmK9Ail4Ui1a9zXTgr0zNcLZ3HthP
8Aj/4+i8miPFwSj6i6gSIEC8dm632znOC2V7POQgkoBfv4d929qtmbW7QfrCvef6wlS7vkZZvAsd
ayieREbwX7vRPgm613bm4kIE1kNxurKU8IenzHG76orgYO7ePENPzMQzj+OdZ014CV3kuQBN/Lr/
6T13Se6w0ju3lT20L4i/RXlytQMyzMciIhgj1GTazC71YVE5TIhquxLsh1Ld32bTABy5MNGEAkWP
Kyashh71WWVoZjEH5eo75/0ye2ijfkFEC4Xopk+giyFQFSFYdL4YGRxdHaL1TuHz+qc5XDqWcNSK
xRYdF4mo8JvxKIVpSOYi9yBFG1sZ01yn2qF5rzSEafJ2JxSFOSEs4Tnv5aA+bIa57zV6YJQwSHOu
SZGly501jqL8A3ekTR+IQeAkYO9vFkTibREGzwPdm94BYDBfdWdRyNcelckJlXz0gWK4OYMwQ4uP
Wk7w0tNk3Y6lRtvYr4Ua2Y7MoV5YQ+jgAmUXt4FAkmlvjZ7s6TSgNnD2urR7/yHh4cUmVoD9uLMG
gh52E9fet2oR2R8d3xsSfJGMHDetrfxsZ1dNEd7wROsHD+zfGtpgmk/2JUW783w6BPAi3Xwz8X2L
rfEYN99q1AZoOQDS9pe2aeJlOHnDYpd/F0/N1g3/h6B8Tm09PRD/OolbyxHeO5WhLAsinKcMBifI
BhQn2ybrlP0+lXKa8yPfRR6znsZU6DFvJOf0T5O4Q0SYTZC9pSxYyVrLefkw861U9WfWmGHCUjys
+tcoi+MW373TYq2Ej1fYB48KrbiylI6iP7y8iwshlzU/igadxGJH37ma+fvSkJmM66kNStgATpZ9
9TkUz/WspC/KPMdZASi5Fzg7RxWM+4Yi6lBWDmkq9bPhH4tz7nEKc4Yyj5Yv9dJPN0mYwWXQ3C1k
3mQ1vuXGByQPOdhbH7U8879ozmT3XmI3veEJM2jrR4Vfy2l82kNi1SXo3xgy8TfuLE+eApURVJ+A
u2/eC/YpDbFTfOs4/Gcb+ZmGO3hw0I6/e2TG3yFwIC8QAFZnDsSNOT3Si6iZGJAEZc/gSsk3uJE+
uW3FaLmvKPdlfTTIkexzvmKBKKfINHryPVw+g+nH4lRARE/2mWc3uEGRzF1M0sQh0Up4L/aujR+Q
0sWKzqKZcB51S5Z/85K3fwzedxCzvnA/2CoRTjeDSgyPie+Q3Mxurfmogsgmx3bs4rdFl8MD7Cnm
2TUeCERvpEvj+6jlWH1TlYXmN7dc7pfGIxtzFw9tOt1gOSmfqnBQ/xKYJIZgdscoJLIKXFaW9FW+
RTA+LW/BJJ1zR0iau7VcOr9tz5y2YbHDVXRkzRohEK4G0Clp5cnnWrVzjgcLTFVrF2vF1Nilyzpj
zVVHiZ5NDBHJGj2rfkRsUzZjWR7SfvLbnaEyIw8STDuxwsiPCf2dGpbJSRjXCGfalIkmzEokjtRm
dktsyeAcBrLKrX3ued7Vya0BJcjiZvdcL+znx9BxAMy3gcc6v558HWxTi9PpQLTKpI7RFKzAcIjb
Wf8e5SuCqGhV3KLmEdgzu9h0X7mdwmJTUIWwARORMOJK6JimOm75UiHX4T2nkJMbg30FlCymaad7
MkOISGCDAn9xriMG439LCj982xpp5dtyZsIDJoGAnBLUW/xsg3BHlSfC+Y19HxU0YEALSiSwdqCl
qV0j7A2M9dtlOr3Isg7zm3qJm+Rk+XF1rXLSs7EC6nF0NlO6uAR4S2Y9uxGb2eeEby6+SX0wfW9U
DtllEG2VrcbasL4a4iTEz+w55FHh3o3g8FhO+8FjA6w7xrqgt0yVPZhHfha/uTaWm6MuHfSXZ2jf
5fQ54hhA1Dp5YXEcmKc9gQ1Uf0fEfajzx9KWnybqh+lK9g95nqhmoTgD6K8JBeux5m9U4jTsH+3q
B++FupKXi6zBxfvxHBiHEGKUFFLcK4tRmD7bi1jYekJlGe4q2+sJkxFtaT94y5S6R4/bKEQgbsm8
bQ7DmBdGI00nSmGAKIaskAq+8pSYLyGVXwCnzA7kuAETnVs0Kyz2WSJqof7ilVKSH4IQ6BMqnTEg
8xjB7qZMO8YPuBwNjBzRzZioU7uDbl/NPmgpSbeED6/EA0PlOd2GDfHcB2mEugE3EX2PAZzN3VDY
bvNBHTlmBNtzVnw5kDPeYJsMZIXE1W/QjuZYycl9w6gR/CbcyORf2HQEOMfJ6yLt/C5EcWAY0ADI
w64CRYH+epxPk8hg+DWkgryh1ObQx2bHbawjwX4k0A5TmsT4XnSBHbz8QauyfGHWdP/AOuaXcRTL
HuZ6GO0OAcKiNV8HK15KwstyWgZKhi0uEwxNIaXgBznR9sInH4bTiXiOYfUP0pzfM03O/Ac0VZVA
/ELFpa9e6vjLLQhDa97hIQxwmZOrAhDQXmFcbUWXxLsdQAtsUVuV37rxTXduoDZBPAjcrLhEQK4s
KM1kpTx5gj+VbSK0moyIUeBzfDbIba9QXXPMhmMbPC1NT/QG4v2UGOsBtxtvA7HIKVfoq9sI6y/2
eNs9BUDLxOOU9BG3NxoDklRwq9W71i3L7G7VvL/ylhAy02XFvIWNkzksaOf85Ng6h2OdR2R2/eBw
QRLaR448DWSlsDbN5HTrh1knzxnJnIDaqPlB3GNEInIlDVnm129WkZU0YildM4G22OT37liSwCOH
0emBsSWm+TO1ThvsXG33y5F1bj7fKOZabOTBMFd/UReHfBAZ73f9WfrQBY+4DVxzWBOD5jcvt8Z+
m+UrEBTkBREjLLt0FD65Ge85lav0cZJh+oe8RLjats0bIms3GQqWjagtHd7HMeXUjR+WnYbOixI9
OqzXOYSYgngtR/ar5tW1nZeKJVrCbnTuqq1L2rqzXUjpHJ8LKvnkAFxLPNUxPM6NWL9lxp1lnx4x
/eQhI46aE7WIe4O+yJTiVghVnsieJMCCFmnRJ2g+yAcySvvPbA6wOISctKcR7Su/L6K0Byg1fvQN
kCzFURP7mpInaskHZOk0X9lqEGcRJZ4FEHP0wHcpjtxX48xI8QZps0WdfLcF39hb8144rnYfknlc
uG3w9yMRQlX90ifOjD9xSfV1FFzPodOY8JBIm8kUa9pqQf9bSEJvUYK0T/QTLdZe3EW/qtSuvhA8
YAgwmNLhlve+DFDriuYFuQbp36g86F9aKzcRlMJ5SPZD7Xn3GdvDBagmNtK01ct3zfse010NwI4Z
1ns2Xk7Wf+BRAN1GsBTww5JfEJxw4rAZhy4DiE/T/iHEckMnO7qcOtW5owsb9y345Wo4sFJJnT3f
q40FPjGKjVMxuMteM98Ju11bs3/xj2g9es5HkcKptJ+cPKPL061nWce+duf26Dkdn4KTsmHgUYxR
jWTWLF4H6ZmCZstCn9AIZk47kaZR8DstRRMRDUWUB/IzDU2vAo6N8spMHa8Yk9XiCTnjPN9lDaYr
nmXYtvUwNlymxCdcWZEODEQHTrcj2ATvi9UHQ+mJvro/6goO/RkhJbqrNIezsPXwb7ys9rCE+9nS
mCeqsbtmFgXuy8Co+dRak9MzG457qsa+cJAAknwQ4x9C5dDfGIsLY4c1hqOTELYqvvEJwYVg36n4
nlk7YCCDe8fsAyWX6XXMeoJUKBsSmHUxKZUfKhfFNYyhGxDLjJ8GGzcC8d6VW4alHOeRpdW3RGYC
Jk+j7N11zMsZMVTJ8LjEHbEnTB7UDXEcZDI2eRRf7NxS4ZsWw3AqCAbJN74aEUwQDzajMQvJjqIf
NO0iRXUE5OmYW3aySfAEEQmsL1N6dVfagvSqGsfa75LSde+QVRq5Fat54eSXyQToyAvpwi0ErQa1
lStPTTKDdh08IggogCqlDtQvg7lviEraFzTowT4Gz+Hedips9b4l3URuxgFIwSHPHCqukZC17DzB
SvvV8YTuDpMi9E3CAv+1C6Fyp8QPYH3DcSFm5cRKKl3OejRQCtOMgp03WZKuDjurjY89+xwWvYHm
ir5rUJkELt9G14ynPO+6P1029R46J0Kf16hvIA/c2+3Qpc0tjlqtxpNPRF93kwunsFH3cJ1+2LrB
k1AaSEQItXTJV2OciX2nxsm4Rf4O1bGljfnSQZOP6BBmPY/INYG+fEaiqI8wxkrxJpGI509QPaL2
boKORUQr7H6wg4AY/TU4NY0w3zkspJktLvAXULHhJN5oBm3Zs18GaBICwrUV6/yEijijdse9lMed
f4eTgnAgNgAruWUhcWje1k7HliHPx251s5Q5QXdpzkBRLw5kjS6qrLNOeVmZBRXMzom368m/QbvL
8c++vJhZ2EZ7WaiKNoqnUkbZwUmIvoTaMsAgfspLYYcrlsXqpqcQ4T7iC+01Zb/JCbac4wMNRiH1
bpnr8I9nFXmy07a1dK8NcW75rkCnfIcRbXpOrSgzG1ywDHomuni17cAZXysGkk9lS6HMxrIzN65y
0W562PmfYitO6WYMSe0HojSzc4CUej424Gvlp0W3nhHcgiYo245WFsP8W9ICWGU3dsvnIg3y3C0v
dwFdVzimQVMLnOy7T4dyDcUKja/vXMZb3IcMQFG2Ky8vIpaoCE3nflNGDSoXEaRA2mTCiPhuCBCd
XBRoOfaEZYRqcsdd58kDQd2WIuKCjPL6jgMwkkg9Y4+tJPZ6aFvoxkGjHCVDNuWdwFWBCN3Rv9WD
s3FYQ4JzR92WFj/KRZvGacm5jDqfAC6oajl5jggVqQMS69bSkzNfhyr2mr8MAyemN5EtfCzttZPa
xwooEtq9Aps7tnlw0Ivq94jy8/irtlXo7OWUTPHFAcAyEHdpT0m0fExcV38TNHITZVQnikcSX3Ap
7Bp0IxPFblfYd1karo4qmt+3tsS998Q20pUfjdtboD0cOdrpbS2W1ttPE5CXPSLifPiV9BAyYtWa
QMxoRy5f745trleicKwj4LZUOm5yr8hIt9E5pVmLBa+Yx/YOj+eY7zkHi+oebJREYQj3Lr5NPQQd
D61Ng/0dTR00qL3dySlipYzYM8FBz5LG//EoJ5xVEBwVHy43G86PgSnWTSgAMX/MGPYQxpddI1L2
bjW7ImNY7TU7Byt3uKfIh4jD3wiD+CuchsWPXySmB5aKrFjS4FizcB6/O6nsFr9u0lgHU7e+fVS6
p2ZeYAUm8IkCgjd2HTqxkEQsFRmBlbqkxNo6FsEqbL+ToL5FGx7GJK6li2ThgtZljM+d3XoCmpf2
zfxdEyYcHEfpsyIF04tf+TPPqJuRYzpJvBtl3cxILk1Y3k65dmrC0xM66DGCDPJtGw+6jWEU1SOH
4BKI7iGBcDvg5LNZZYWJsE7Mfu1plwAeDw7B2IB6gdasGue4ZEs73QGmDSQTN7g5yIDEFL5OjDyK
fVeGc3AccN50hwbFdjZtS68vib2HfyOeCRQibpPhlNOehdt0pA2nMi848zD6uGBN6mhk8Ax/0gqI
D5/ozbBYLE4KXRCJEEr9kPoGRC6UhgOoQV3lpxL0g6yxZXAYEqk2BjZvLXlCmdjMbMybz7zve//F
18hnCWFqfbKKTEAU5rbOTOJ2GMzpaNkfMwkLm12QYTjhX7Kt+K6GOa+2ePA6s5niSMjPXCVtllx4
bwIXs3SOWh/nQMWJ+sOzVtJhL8TPXGPRRqDMfFbqG5VpHzJmK8lwYBs2QX0CYoThgIa54Xdpubc/
JkYf7i3rilz8+hVye/S5kwXSGAW1VARM5AxDIRmTaO4LtPSgHAN5cpt4cNEdzmwUbkqfQevJSJWu
FkjhcqgTH0IOFo4ahHk9I/+th77jT0EZN/5F9MDUj1gjRw0kpGjQKRJsS8eNZ4z11BOMQVMlDc+8
tLXv+5jCWatfA3Dk8kG5YHUGOLtQnrCH1snwNFB96fCGYXYHPW6LFTSFyVPhAS7SuwCMkMnuABbW
Rh1qyGta7zEDOyXYxUoEQm1B6WOenslDMEjaVbaMh7zKguIzogwYL4oHrz+aqiWvoozD1LBFr7rw
NE52b46NsEnlszoJw4ipBe5XY88ziUsrefTMtL8f0QYniDvbrnRghhmlSFWPQYDty8GfzgWtFRJR
PqRyVyJiY4+MWIF5WVakT8hnNWN+b8xJO9J0DdsZc0SzqypK/p1lwp7KiPEFzVpSkViHnNrZdO7c
JyfmNd58Clj8iR0bLYGeIkvCkyBo+ZtDnhljmfnytnZ7gm3RWrzrQjjDXpR5ZfCKd1i6JA4SRkpe
hIgACwJj0WZKxjOxUdFvV7tELDdepLpfNCOe90VnYzd8Jcjitj7aFu9E4LI2j0jqiMIZJhfkQp11
ZXBgrAcXOdedta2JW2Pb547WyC6PA6nbNRj9DO4TIpW/c2XqC4KRDMpevtBE2RTt1EOFN+H8iB0c
bgpMKS5ynaeXrmvr8AKJYayxOBeI22KC7J09mykqtSCOiTEJspQHK7DqDElnPXkLZyI4R/S9Kvmw
+jpdTiUcx45n266iC4cA2ql+VP1PwtLxRRRiYuOLDQ35vF1TDlcS9QejKcoEZuL0axuVq9rbTHjo
IE3MPu+ABQaVyKXQD//YkAO8h9mlDtlT3PjoT+hPkhsSZ4LxHv14lp670OvFJZiK2duTFpG8dqNU
CkkwLeAVprl+yxSKyy+/ihnKVR6MrR3yFzc+NLlt/YmVV/z22Mwrvg27ex2sZcZnRQ5guTXIv74h
yOD7J5uXDUITrZmcoy/0Ez7l0jkvpLn9FLHf1PCdoI4j8muWlBTB2Dhs+TJz6SBy/vYjwjAIpWG4
PJKlldzXYKDmY1SWnt6y4F0DbWoR1PuAhGeCZ9qgOiE9TuTObupQMwJF+fjYO6yaDn1LVNX90jPY
f2ZZRTIHn09Sc9oSmbRhX+Ad6ZBA6CVd/gZXwf3n1Wl2QmcN+h43V/oi9RDrm8x34WGQvQMr3VeW
uJvjETswcaPl0yjkWB9Kf7YVqUuhJF4P/K3eSD/tnnU15cymOYwOGYrn6qjSOr5Xks32aXQZdhHF
U4R4VUfiI/dWp32IUjKJxMYNmD/fJ1VpfPDjg8Tx0PWKeUycWVvfTvElCGaswZkRy3QOLBs102AC
SZdQxTh+yIXWd7B6ieCx/AAbqo12iOBa/DJEU4S+dazaiKSMHKFAzvBZInLCacgamrBR66FWE6RC
YDeZu0GpFiPVxP60ntY43Q7a5zX+imLcbbsgsrwnZEeA7IfKxI+6FNlfaWXitmJKzhzuf3KXFXpo
+fNlWQ9EDPkoFcu5h8veZ0zSQPRWtx7sCkRjfSdYYeL+DslFgnGWryTD/gKAIECD1i3cNn5emh/b
pgQOSDcAvRHU6XkknmAdM2EJRB84SvK6rKXsd8Jv9HxB8B43tyjW8ElMWfJJ0Tf7BHs18cuAAcS7
MV5CChZ2h/y9svrmOyNQ/m8GetO+WdOdX6wWHeaWJWN1o/mV0l2Cv5xpjU0Gx0ttd+FbzDn65E15
UyD/4vAVCPNb8VKC2W3OJPSMB9Z+fMoqCggndBvPbAMU6R21DTDZCSB09M3UykXNAbqsOAovc52T
0Cr9WYRY/ip2S6QwDkt2DKHaYtWzCqFOVHozW8qQ357UahHjX+XVCelxhQl2JdoP4r5ir7vtoQtK
luM8KYxNag+cp8wZmZHKtNyYYQyAcqG+v6K06uMz36ALyNlGEL2rhJez52hCGrrJyiPA3X3R2Zce
Y2O6GdwJsxU3b3U3t6kZ8SwYG1SRY1c7dwG5c7ssrX4bVD58YH6EsRNaKs/3QUwZuR16e20Q07j5
o5kFAUJJmbF9VtbY/W0XgRs/7A0BSWhFMl9dCqfyx2/seExnARL737GZeSkHR+ppw25P/BKFOv+y
aK2GW71EaDQ3fhXFPzYKnhx43dK5J5WS/r2pofBwmiKRdw5oy1V1HbTyqkNHV+du3UB77bMsI/bg
RN2FB7dNBnI/iHddX9q2fzExaJY9W9SVL4iGgtAkynZS1YDC0OxmVeJiQ0LntjW9xEURJ4nz6bMN
9m47EsKmlwpLNaQbNymJ8kWzhAPaGmH9uJFln9UQFkS85C1Vsd9HXnVBVUZuKBSK+iezFobRKXX9
s6pl/oG9LP6OgOOZfTVzdyPmCGlM+zHA7p7K9j5qKBK3cTJCUq/7Nv4Et40nCZaTz2aujjSzoJgd
3iZgrBYhtFmGnRe45GMRXlWU21xi/Sf0PliDCqUln9D+sG/0U8KZJyK71UNp++5fKAIj8HPZul9F
gpzkhAeDhtit0foQADYHe5+Io+rexUuSc3+nIr+zBe69O5O23opGBYqAs0phOd8VnlrOkNgnuIXl
BEdRlGHj7tLJxgTTmLyTO6fTA7xM5IX9SY/1BO0MxIZ9tEMEgvxUJYFGPXySXYLXWGywfKjh0bR0
PBvV4l+9qTsvO1UDTcJl1okGGt4yANgs9D/ePrGGjFah0vOZjkKiECbe1bfujMSbEZxERM+zx3Xq
ju9MRRNxXzasEf7htcG8vR+CBgLpYURhncZXdn8ESx/ZM7hdv88CjKa0H87oZXzOefxsTcJLITSF
0dDeVoPnvnKIB8HeS5Ks285BEX922Ci6v8uM6VruGeX29tY3GLoJ8ZZu+aWTwr8MPZ4CPCcoCUqC
oRAe7/JZDvqKDm/uDoOZa/SEKGKsaedRiUU87Y6FNVJHTO6eWPFik/AA6OpNPhdOCLghcNp3H/hr
fcSa29R3M3ZRCy9lBAR6C5erSh5IA0sdBt8LMxtENzOKYvamoB4wnZOSA4rML7a5JRdzMRyM6Wnh
gEbmRZRgjDEZjdEZ+UhPLymDcQ0f8EMODXxwxXbxxPSaLGErsQB3ZXtAVWSXextB4pMX4zzbBSWZ
QkxTrOI1IzXAuUaNT/HKPAK1KYP9Vr4ylBt+Q15gamXljcQETj7XMoYgX7AMJMx2y1OzHv9Brcuj
33hjcGpsJsssteDanNjtOPFfIr/QQsIwlP6hbhLU3wGu3+REqs7ssjeXraguXjL0w18ueCe9Qorg
88pw8a1knVo+O2u9/oQQIo6eQU+tC8V5kRALipnH+rDayJODWeB/ccfFyjlJL0ZzSRU7vAdzMqfH
OEa4vNHdhNOMhhwdO628YK6S2DQvPiUjuBq/UOU2U9S82wqBkv3k0dOzWiiJV8/uE4VrlRsArlS+
gHumKAIFCdFBKU9BK2rmB6oeh6wABSrqCvHR++2gdsy3TDFU9zLagiA4RuIa/VBgBecyh5z0aFJK
348GG4V/cmNmQyioKoMfPVnGzRx71vCeJJ6qb2qDnnbLYLURTIx0G9679dSJPXNKwd1AZGX9z7HZ
CB5Qr3mAT5MqYQLqAvd8RvQ+FucxMUzMGMeEKJ9ilJ3y0UV/+jlgEnOvLUnG/cGOKDAAKzh4gOac
r+swkua+IiTayegtjr+EVO22RXPyw4AEMzjJAfIWLeBkA5An3gBVqhU1yUtTqvmLumIeH3VIqDOx
Rcb2jgjgHHxEViNVuUGAXjXXmLY5u5DgEGR3Tc3uZxdCNWRjjQGkYraDvtzFxYk3ECi/44JcZf6t
gDMhx2p0SHwAFrbutkb40rePU+lF2cuQjymif74WDq05YxfPNRNG1kPq20HbvtBpGOJIYzsuWUBZ
S084hZZR7783uFYmyBYDRnb+i3LD916Fc/c3C2mjT7ijBu/EoM5O37nybOuBgbmJnmSc6e5EGUPa
oJkCFyO5a3OllF4nq4cJaXayX1c+9kl4GOH2fopwi56abTarJkEuSSTxoEelR3FKmdMRPQv+wmrR
HMkDo2lDhe0QcKRumhgXzt730q78gVIA7GJKgvRDSxOfW6uxmJH4tuMQ8BGNr47PoAPNnDbT2R4z
jGIyNv5PlHVLt22ZS5NIlFtcokE4Onc+tsOIgHae1d16g/nr0NV/Dx14Q8y7gUex/6th1aASgshZ
dXZ7WkYxrAgrjctKhKg92djMeQNpQMEnbSu13EQB/iZGXhMgST0qoaEGGjJ6OsZC8Tbv0ae0hZr+
WFVaPM5JmCS4qRIPwSZKbHDOgPLep4b7EZ9kG7+KBBAMw3ljXS2cD9iXOl6oLXo8qnk0a3JcY3nT
N+TW/b/UNIiRLBT4LJSb1OOPgM1gnm6lcMwpAP/ixsaX7CEmjlghYwDcedGAPxL1N8rkyizqPffz
rN5p1PYfyPrZ7aX+ZMiexXz4iaTGIUSIfJWz7xFptx+Zi7/1y7ri6Zxyvmt5SK+ADplrFnmthndY
o8XXsjjdylkzkbVNgsF9hB9knowT9Z/kWFb/nE7m3xEZtDeOYwbIjg26/M3EZY73DWXRF7NRhFft
rNtm3wJnsPZhWWQf4VDBxbORP3+mmNeeLaTxCepm1Cc7g4/xrkwI0dqEbY38CrJb+9PlVCsbbL71
K4YK5zUUrvMvT9P/E5yGIdguqmwRZw++FuAw7Zy4QMTHLO/iyt7xqHEuTihP8x1L5PKiEGaCQyL6
WG8QMAJaNjBMKw49jalxlppEIzyT7DGyiHONpBT2RqXycQ45MuO8XbIZF4VO0K5tVCfoCOj2rAKb
n6z/tbLp/C0Jm+0vdVad7h1TBSkFTAXKM6uc4NKjORTYqySLcFU3/K6awJuUtiIIixvfLXrcRpxX
AwFS6FaVQKKCXDGLxiOHQflrRi2/LcN5u1LCS+tmaHz9E7DhC5HwlRVpsCHz+H1sgcPaD4vUd71r
q2funNg/kc5HpsOMbBZCRsXntBk4V+nerDRozy0TUJh/Y1w8t7ojqNLhviblt2Znu7fZuPyT3WC9
GATBp0U3zj2g5RW5A6upY2WWJ+hNuNq3Jsyc8phGMc60OSnUpS2W8LUCjTFsB+AOiBvrGtdI6lCk
IALB8xuyEHyw0MzosymV8zSOffKoI5u7MJaEakEiiKc7uxsraB0oyd1NArHsgtNv+RYj1fk2ccm/
3vgTXTgLVhubrRyn6c2IGXgmzShrT1bWLeJst2IknITl2UPrNG6H1usf2arplyye62tWEZm1QTLD
4Mzrgu6xAAXJmCYOpn92niEdYRHmH928L+pDL8gsP1gWqfRbZOeEWio9LX/wVOln1Y4x9YgtsJM4
Co/fgbqJlHPe+3rcCotyal956WK2JlUwr9DSiQ0zvvxB1XFGO7QQpgo030t3GBuzp5DGNqBqjMqv
UEhE4UMUA6DjUSA4q6EnewphAPFz2Ph49iwR9CVcbQrbJS4tRm1Lk7+24YxOpbSMdxs3duUcQkon
vQm6jBM0bpkkkSXEwboJQZZ9tNMUYEn2eQAoGyKeDW40BEIcDhDbhya1HwhI5KAC02V/IaREXZos
xj92c198eINTfIBzqT773kVYyQchb1k4ZC9R5UOI7ivG9eexzMpjMcEA3E3stT+R4dAiRYFGym8W
RFAUDxl1b+DU8Dgd1ObJCfYDy/EO0+t4lhX9s4oQfAN9mtlztbyNQJuahnpgZFpPNx8IGMc0j4RM
5kvwQ8B7a4Cbee1HSbv57PoWScwYQBR2IO0+zriFpr2FE+tPkSTjvVFY96ivHY+qbSzlsgqxGIMB
miteLYHSa4OhVKCJjOPQ7Bj3dNleIAJCyNkxCN50Q7hC2dm2MM6pA/tN8QKzUPerfN74fUIQvcln
5C6Cad8p6MAe74scOcAe9QQoaBKP83ePSDCxWXJD4Hnedgri3JgQGqG7iEZMyzzkw4jt/gFhTDPt
oOJn8WfWJe6/FKmTv0HD1TFfL3pMGGVSf6UAHC4iNWskgLFhFtN2xIq4lbl6hwZsz/dupFoOCIGN
tLWN25/bmA9xC8qjBGDkaHifGZ1LfarabBVeQqaABqVbEe8tgMzjBYAly0TZovBkWmF7d/7Shf/6
sOqevfWnRmJnbLjDbQzFey5t1O/Y9fBgjN4qec1bSIVh1ujnfCqD77DtDNcohyDuVQgh+1k4EtYS
s9BbOUjgm3RoAHwUKDUCJCEwonhmK8eixnHKiUAEsHK8iZgLoevo4kiMcb0Gk/CinQa2ayCXDOX7
PiWmpN7AViDGi+4YA65NM0T6m9M5KX5FEd9UHERMjYmQ+WeNXHpbC+gL+w4fMhA+mGqWqJwyUuec
HIDoRoQdBiR4us1rD2wQDhmr81uWwuyxhBjp7oRtqveCyNwM6H4dvaHUx+0ZxcY9Nj2bS74dbOY2
aYVrkuakVtt1RffmNOVnW5RVcqGEkPcqWDSy8CZLvnEm16+lKhlAN5GMy5sY8AajeUswI0jZJXWH
dlT1c0RwDgV0HntXic0JKs/km8847rmn2XLIdpfYThzsR590+41wygZhDzPrnWHVpTZjhkUSpX7X
3ru0vlj2PUt/86oTk+H7Uf1vwvZDyiwaC5Sqcsi+VIix2h3oJQ+VSMBDYc3rH0NSiBg2ZnV1RsHe
jEygAsLI1rKTcUcwOe8F7Hk2IiyLV4sz6TRQLFV1LuJkXQB0OYLBAe8wMQYsYLmPdILc1nUnHlO+
0OpugsP9E4MvIgNn0aneJn0ev3XoSSfe3Kq/U3U5WawxeFs3Tj5gXynctif4IIx+ecIZ6AAgrhiv
Z+KZo7F8jpeqrXZe381/bLwXj6wcem/LgF1DAAeTdRct/apdIMnuPQhmcya/VootL4FYMVURTA07
HvMYXsm0fNhona/YAXFWiAG+Bh+fYPAWeGODUJ8IagNsNAH9yIdBvz9PNkgvwWaVsiW3vHpXhJZ7
tXkaiXBJS3UhExyvEl+nU+/c1mV3OE8u5VhP7KTYWqZ1WGJTn+AFspfQ7Nvc8ts9Km0+feCewVsh
U6a2CeoeJh+6cU+dtf5qTWnrd99RNHDlNDLJ6FE8P87l6pWivFW7Cup+to568MVqilqMQ4WkMRtw
DZxabDfkuKTj+ErUYfVM6z1+T0mW4yvqSM+xGDY024qpJZcJQeNiGy+lfQThRcZX58RuQ61U5W9o
1tu3DiBfxvW4WhlSa2ZlHcL4BtOQEfP1H2ln1iO3juX5r1Ko5xZGlESJakzPQywZuXjJxXaE/SKk
7Xu177s+/fx0ewaTIQsRsKceuoDOghmkyMPDc/6L2YXO30QV5ewgn0RQh5Omfw0QyzpOBQ3YjW1S
x91jIhfat6WCWXbwyVo/1qrl8QU8PAL81SfhF9OCvoBCJ3b190GtZc8ACwPAOvDmIWp52fA1KMi2
tkFGrXKHhKO4I3TxpK9BoSQ7DbxAfwuXwP8Am4u+lkntA7HGkHsHv7JURlvIhrYLNT/0m61Jrxvt
dD/vv6cJPZ8bqFH1XuAoQJ+wBG1DwbOqtB1t/C54psLsk3AVubYboELqH5ohoiPuZglAs1HRqL1r
8B39BKG3vkVHUKdBOIF3pGFLk5UethG1+6idPBQZ2BLmDoEe82urNchJVvhSNneBguN+M28XyfJy
iva0s5Hi4AmKiCXAwQqrLs2xyxsN3jNPKEzCRyQG8SIf8pIEK1EWkhHKwvMAlBJusPRWax1lRDfv
D0r0Zbsl/eTugKdcPjtYmPk3pbCHb3U4zEIwlQFjmKarBYQBvAduXk2bv1JttVAzMOChbDTwxp8j
dG4QjxE4623KDPTlzopjJHp0PQQdUiG0jXpdmIvXpkB7egtJ3/g4IUMETkb2WEp1gLawZ20sgrdy
Z7XZOoj76U4MUVjfZKmdHNU4BnJTIL4FAoOEIblt6sLFWxoqn3fAwouHCPVDFEwrHjd/R20ECdJo
gHPdpZpTI2JILkP10eot79anWALjfcAVGxmi5P00dpYG6c3vsk+2gyvKDt6E536IiM/f2qAP6Bbl
pRK7MvN6HrC4/H6nNIAESTvUBWUlunnmE5IxRbWDcBk9hnFl9uAa+ONOx3aKcwGXBCduRZazM6UW
nCYrBfbth6b/mHSZ2ewxfbIOnaNjtTTIuH1PwjeEB4NHZbixuIh0Tn+LyE6txeIHuk/Rq2iRgNlW
hZZVn5BvV0+p3tJb7Cej0g+yBRoKcLnieUcXIUTWG2EqqjxGGb3CO83+gl0u8m2ie5A2MKQU016z
7ECD0gW9g7AealRVeKkgwEd2F+CF2e24MCtSGQS/Tl2s0O+r2sZ+texJVZBjTAES0w9mz2q77W69
VlogIXG2y24UKe9fJiVIfxcBJCfDhNfyCF+IC1fmNO5gYTV/KYo0FUUJw0FjCVqcd+h0aPeoVcj0
C5AhmndF3Vh7SipAQqjp8ZRLEGD4RMWteFdSloNklVRZ/ylF59DZgMih3wI4B69lcMwGhcnIiWYV
fwxJ/VSGt7UuU4ddnI5o4VNwbX9OQKuifV0BstiJxBlPMdH9Z0Y4ehlRpg23mbSnveLRiWx+7ssv
ZhtlD3qNwcnOyk366KbMv6WOCY4GaaniEb2z4ONkKgumQZuMf1OnHf7S4bN8JZUs7hUV12hXoPyH
mJXVpPsEEdIvAR/4mTYVUKG4pbgfBjl69qWbWYDK07nW5hZtPdDGSXGjgs0Tf+CEIXVEstv1BUrw
GD63P8m+qKJyKIsoeQI1E9iAVFXeGRQjCM87EYwtQUQ3ZOe+uJDRspsm6GxnY4ixj+HbVLrjdZtU
0Ylut5MYxuZdGBs5HWaQVvU37AFYJiemy0yJuw51885Hvr+leZOPJdAjCst02rPJoOa1FVpKDzhk
f87uGo0ZHhpcBAe63aPOSSmF78YWtx5g2Lu+buEG0vhDVaSJXXN4NLBRhUwhiWDlo2c4Bu0bxAVs
bNkiO2n9L4Yt9FRtW745FNAykvgBIJ2FuuVLhFU02vl94bQPONq51o3VjpE82PgcZj8gtRoOghFG
UfdIMxa5vUfZAe3Ee9NFsJXc3xctWvRBImxovJQ9h+Z9oFqnzm6VixWT/QBhnxbEPgxUyIIMZoEQ
z76OoUdYexQKB9RVAuzsNjoVfn1+OfDGh9Q3kKq52vSYIN+fHsB807xD2ZMgmVoNFz43VO3cR9gK
attBZDlmFKCdsGGFaTVLhPXot0d4kk/o6OAXvA0COOtoLhiEH+g/wTFyER7bRBXAVDKLMBOQaG1p
8kIn19tZGJl+kGDrcxr/gEWSmvi0gYCtfasouf1tW1b1hWpuVW8jtAZIqFL8W7ZN6MkjbW2Mfdrc
EIDwJFbouzCHQbPTfZWY266zq79nzDDWAL0VzWoolYSID5YdB/TYRIkUXXKL99gw/q1smNbYY6cD
PSFw/WQ+cBriPUQs/RZMoSEpQhTV+6LV5LhBBNz97iT9eIMAPPV5nDYasEdtQx3NsUxgcX3bhF8H
MPrffPzzwv2QmRmVJ6SfMSKjMyZv+R1035Vm6dMtjCmyfHSDScqKoUTZ3Z9ka/F/NfXeSmHFUDuU
DjCgqYFyONhkq1uEQb1qjxAStvG5xGwk7DL3RG0dAAtc2NS+t2nig6msYxCQbpNqz7ptUaGRZlT+
HRiZOW7TScr2QUWV8ULOB3bLd0mMN5OOoei+t0C9bKREb8nSdTO6wxIFQkmR0VLZwn4EfxQaCmd3
09Kc8r6Zt8gugjejHfR+mEKEpQSmIZ4XOf4WX7MIzQ8xqc82r1naqSApDCz1OgMmGOBPLEbKGI/1
fgQhNtDIIoczKPsUBQxwwgO2aDyAQXgjR5DhJ9IGlbJv6ypr7iOv9u1d2Bl9t1XSE684Wbn8r5Hb
kZsoy73vYInqowsslCQVlsVfjmlUr+Ace3fL04adXRgNGvIDcrabsEHTdAe3zTq6OvXfm4w69ROQ
MSpMzC2+bQHZP6G8NHyXmVm8N2xsbm9CujjeHgcby92DtDO5Mc1Z8cis6FzvLAPm8VYCbaYV4dlV
ssVsg7oaEq+uvkGAC9EC1Xkj7dIo+pklGZatWZ1pH9B6SpCEc/TqPoszZJcdW5WHNMTX8c6Fc/+g
N1V8cgICMtah6AvuEDwAhAi8GQSTaGzL2XhTmB5BeQiIfmh0fQ/CeAQJ6GB7Cx/FqTdy9MNwQ2mY
t4/v0a3ZsBzc/DVV0c92YPRfjanJHz3Jh6LCmFGEyDTk7HEWM1HRHXv9NUplRqO+DZ9jMddYw9Qc
O7TXFfvNwooO/t1A2YbXHiwCklcYAY7fR696jpariMMO0oKGkgPEpyk8uqNw7F0AmtC9KWhRFxsS
AnoFaC1LWHqCyxrd8z5AKQLfLai/8OcwdHP6Hzz+RsyTy6F54DvyKo+EF86vLupxm5ZQhMYlEkJq
FlVwvkrXmnnJU4ocDW+vDEAcNhUfeWIN+Q5CgWxvqU1W5ba1hXxEx2d4hcBYvUa8WH7QzfVbHnzT
cEogFz/TAW1OqHlXLwPS5cWGygv6OsK0mTHakCzEf0B9AyRPpr8vkS0tbkvdCVDWqFzEBG/aglbQ
fQiwH9cqGyKBsf/3v/7H//qfP4b/9P/KH/NkpNH+r6xNH/Mwa+r/+rf173/RV5j/v3c//+vfjil1
3ZKWC67SoeQJCJW//3h9DjOf/7H4j0APg7qqaTUXZtq871DIL7yge7w8iH0+iOSBoLuWq4RhSde0
bed8EIqGDp1SJz7hpFp9tXKlPjjcF4cpNHtkaAWuV1emNf+Lb6b1y4jqfMRJhVKhTxGf6lwfH4l/
WIdqpf9UecramuMEZQApmuBweZ7zv/rLqLaJhYxJ20uYi1EpFnSqRT/15DpO85TIyH4xzUzT9piU
hZDIRoCCKrH1A9kq5O3Lg68usmMiEW047ANr8SUBslDyAMF6iupqfDdT2tQTiZz3DglZL7srqqqH
PXV5zNVlVgYPKCTvHdOZf9Ob3SNSDIftRk9OmHnBzp5oz/ykjRt+7Sa4cGMg+pusF/jwXB52ZZ2F
zpC2QxHOxSb+fNgOcFshyzA+2eXwnHrUsjsVgwwixwQ1MPAKPsZihj4B4U3c7eXBFydm3loMrhR6
TnADhSnOBx+NkdZmVsenxChJfXNINfegvpP29vI4K2srdMuGjuIYTNR2z8exKx64DMMkNcx2NC3g
JuEKpJTTd82XHqnJQ4b3w9fLo0r+1cUWFsBMSQ9tx7Igf5yPquhwD17mRCc2+ax/Cg90xMOgiIA6
5k0RvL883OpiclzYshZ0EGf+OW82ELwKnIK0gshQ+XRcRSSPgRnQH7k8zMrZELqr24DbFeFHLjeM
mOoBEY3k5OUDFFOMfSqM3enXOVxwYLbKwPBuLg+59vmEzvaEIADKV85/fzMzbUb0ViCfTmFvGeFz
r2LyR42Rxr3fF1b+TZW+3iElynP8/vLQa4uK3RMHhKDugNY4H9qvkcRHoZvZFiNdgQj93xLNXb/7
gx36dpzFDlVdPCkRSkgpgPzglJf+CzC7co8RG+yGIEToN/fD738wOcprho3Ws8GddT45UaiJ+rSZ
nBw3b7qPcVwa3ZMNfGr3J+OYrg1KVrGOi0WE9OekA1zj08CDDwXyWp/857wCc3llo6x+LVvQUFEm
2mzLCYEHAMjUZukJ0LM8xLis+HuUVfGBvDyh1Q3pGjrNV104ylh8rSSRHgW+IDvZieN/JmUJxN7U
TRfpv6h2eFNKsxYg9yLy48sjr50++Dv/d2RTP/9kxDA4IODwTqiY6x+FkyDySOgR8FxQKP5eN1TW
Lo+4NldDN9ALAjFvcAzOR0RDK8LMss5OUQuQ2CPJed9UQ/qko7CMgmROA5UiVXxl1LXYabAlARzY
NgTkxahhaU1FX2fZCW8XF5S/PhXfkT0sTg4GEj8uz3BtTd+OtdietJPzAV4dXzM0my+u1sw6XiUW
yQOc5acOivvz/9+Ai+3jAt/XzS7KTqlKKian2WG2h85UvIjasL6WGSTaP9g3RC/UkCmR8JRdrGeA
maVR4Ll3yvvEOtCtk817FeGwt50SJRFscyK7fLg8zbXTSO/d4to1hLSWpwQ4Oozbqk1O9J/rclt5
uNzuB/rlV5ZzdYf+v3GWZ0JmUSkilSQIpAavNH9HqBWB+RSqWKpPeNH24R1ews61hG11i74ZdhE9
G+RFgs6pk1OHPJagXpN6YKFK2oyHwBus8EpsWxuO608p1xEGn3KxaYIGFY8pDFMAg7p3E8PNuiMz
9FG6TsNPlz/c2oKagtMubWXrOJGcH3muw8KHWUv6a1jDj5nvcJ+ZoB02ifIPvI9vUQRvr3zEtUNI
eJG65D8GeIzzMe2UloEMuAB7+k/OFr2l4g5mlfOAaZhPyTIrq3eXZynmWLnMz9CsNR1wM4ZrKON8
yBGFxMbWLK4l1QSvDlCHquvutC4HCAJ6ay5IwZWlAjXQp9RU0dzIfnb4vPwzVr+rDVAMmU7XUXL+
+5vkZnKbSqamik6ajxLHBsWO9gFBH9jfvDio8l4ebfXTKpJhKWgi8m3PR5ORhjPiGEQnDzj0HTzk
AkA/vOZnO6XmWCSlOg4AYK5E2LVIYCJiOudvlgmn+3xUC5W2uf47Z8KBDoFh7OpdTe1y2F2e3dpa
ksiQAStYWFIsNm4CsRxoSxefLFyJHtrBK9qbIZ5KgaVt6V0Jb+uDSU6jMow5HT6fVJf3+G64Y3RC
QNV6RY9au9dz30YdVm/3l+e1djgs09apLNBzcK3FUI05guvSTL6a0BVm9rSatkNQjo8YjwDhh5RY
Xvlia/uEApolEVZQuqkvjmOZ5nrqwAg+tU2FanSQD/33sbYp7LQmdT2cBKuhOlABEtcy4bVl5ThA
5rd4euv6IsNRtVdyIQqSfXoEGI6GhdhPmTT7nUJg4kraLVZHkwZVEdym2aGLeXIjetkI2uwEpLba
FpTlPxnCQVbEKc2DBoFrRxBoIZnbY/9ita2N8GRgq8caYuIDnUqJyBJebzTTqC5/ibXSvrv86cX8
C5ZRijxzLvtQUiKFPt9mWMDmCc6ryQnKPuBwBCNuU62a/opB34CZEzFAYWk+dS7GmQiOigavFN59
xk2ALcfl37J2jHk+uw6Hy6Yit/g0Td/rAin16JTk+EmiYaijhZL3eh38wV33dqDlV4mMoY6LnKds
qtffpgJhmJ3RCSHu2hy0+5XTNUef5Qrjx6kcYBKGhMl/vsJ6LcGFqpIqBJ2ofAs4VwPuVNkOjSYk
5igH4i8KMDz8gPZRvb28pvPnWw6OYtF85c3PW2M+iG/CfzPUwKGhSR5xRtcgRzWugjCSGD/qCHL8
I4YTlvaCru8YHVThB9YX2Gil8fnyj1g5BaT4nAHqT7ByxGIF2qIPqprfdpQGwliI3SatfWs1MvtS
5NAarkx5Zb25AoAUcNtRGlm+qZMOWQnKaC4coLZ6QWsTxTdRImxyI2EahDsnqxHWyfy+eqdVgAT/
4A40HPIMkg36wpTlz5fcGCAuxqXlHgXofjXXyQmvtA1K92kUGOh4FujpZ4nlYHblfloLN4jgGJbt
gB2itbY4zDMmrYzotxztzqa717WGIMz4k/tYpICbb6hU+9kzrCWgjsrttSMZNFQNHRe/vea5aIWb
TdcP73yEgrA9KcbWfD8OcChOlzfE+g9VcwTmrBPxFtvSpEEJt9Xwji5CT/mBKh1G2brsxkdkRHRU
VUZacaJT9O1UM0ztnQfErz8EYTjQry866R38kisLR203dg7sBnUQiR5dyeHWNi4VIZcb2OAEy8V6
VhAie6/Q1bHXYItacMHehfhh/EC3pZ1+P3UySIf5Iv/E4WV9LUaI09ex9T6aHcrLNN8mOpVF2YsH
rcv8EkHTug+sbdEKN/x4+XOsBIn5dEpOpmnxGF5ME+eIwSALcY/g6FFzaBvML/pE8Oq3MpA3H+tK
5n+jMpB8qwuRPA/InUe3l3/CSkJAgUiy1pB6EFJYhOSEFijEdM89gqmjM4xUDZzmIrc+t94EHcfo
IvUNufBY3l0edyX1ITNGSUuaJodmmbBi491CLRTeEU5OD8KFezebleuQ3PanODygURxmV+a6FqAQ
OBaC60DRfVikW5MVIzJTeN4xRs05vC86OnsRLi8u9oPQcGFTthVdLbjbCL8F3dfLM17b03j70Qhw
qVQLuRgdSbZMwE3TjlGqGeMOZl/S4w2kSjO67aymGveXxxPzP7i4glAPYpVt0yYgqsVZ7zt2D87v
HuXiGsQw/GnnbvLiXHzxo0F/7sp8fImacXYJCEuwfIMR3SotQ3UxxdmYpclyfa8pT79S0F5Lfch6
KDPrwjR/vZixTcEBqzC1o0Tr44tfTd37mLWhoYtqZLTr6i5FGbCx0UHMEsitNNvdxyRANuoQJvNy
XV6ola1Iu0Knd00VmgrN4t7wHEpVmJ1ox8SjbcDDUEbWX1MSgtCjMlXtSN4H48r2X9mKvMSFibQN
bShoqed3VerYOnaQvntsS8e8z/Gwx2cXx221c+0yBhzXIxd7oADie8BNw8T7cnnOKykf06WWSvVb
F5Y1b9Y36YlIsNEDBuIctT5OsUZ1C7jOYwdK6/I4a2tL50KikEU33jQW4UWAFywxFHOPSZiC1spG
ob9zgg47kBpFVhwH8q57ujzkSkQziSlUcBiX+vdiaoPo3DzASOEIgqt+iHqzDw5NaMSA8HA/3ALZ
orGd+z1R5/LAq3P9p3+CogDRZf7mb9ZUtgBn3L53jzXa1vdp4ZWAsQyEkh3dcT53wkfy4A9GpPxO
ODOFsNViF3U0zUe0NLwjksvuvYY/41fouzB3KNwigYwDq7i5POJKEOOm4hk+9764NBbfs2pzoMJe
4x5jgumNj9b1Q2yEn+JqaD9fHmlth5JJErk4kob8J5N5s5qgAsqGDE4dx8oKdzCgsDPR+nEy/uCr
QY8FWazTrfwlSqIeSq091dTRKuvmYIEwR/O5taNnU0Me9ibLNfHt8szW1pADARTjn8bs8sq1B9GG
cBbYJ7MgHxwj+ohbXEhRPCk73K1+v55hSuGyjNQY52rU+bYcgiCMcPqmAASUDghnPoFfCnqEVXQF
Ceby3Na+Gje6DQqELJOE4nywCJVo5LdD96jYjHtJo2aGPKGB+Qdf7e04xvk4ZlcOZtJN7hEVqf45
cfHfu8lNeC9IA826Dcpo0p+Xp7by2eaOi3Il6yjI2c6HFKPqcDsx1VEzjFfLi93jZE7HKi7tp8sD
rRUwGUk5vES5uRHmPx8pzQbkQ1AHP7oKX8u0qfT3mE75zkZqVXZAlAXvWelC8M21UB1lD5rfqIvk
r8s/YyWcWVQEyFYkSaizLNg0POWwmBrYNw0q+GZki8891pJbxks/CMxYr0x7ZX15KFMspVqjwyJc
BLMcj9aw9VztiJA/Cfik/KfYCwQyOgacoMtzW9mmc94pJRVTTAL1xVhuXHppZljeUZsyBNxxHRux
7w3nqunlgVYWUeKNJyi2kXBSizj/lGgH4nkWCe1oqRrML0L2IEmrVGr1LR5/Wf1ZRIC+rzwrVpIL
QsZ83E0QA7T3zgeFYuT5VTP5NIXwxXoJMl/thTFgkSJ7hPJ3uKUYwfsi8EPMsofy2sZZy+8Y3wH5
QWMYAPJi/2L/aVfl4PknaDaiuzHYSC6MhG52QABh+CSkb9xRlghBgGZ4EMVDkn2FfI2aNXR0nCV+
/xvwU2geuySKurU4uDYIESNzNP8E2QWiokC2lsZqhupFDGI/kpP4dHlAY+2rcyuTOFICgjwx//3N
3QXorkDFyuEDKA0BYuoi8pTyCCpvx14EDlqH+Fv6jwBHTYzNiyKyTl0CpQ63NoydbnQkP6NbHwsX
lBDUJMIPCKuifdvTEatuXNtCNEqklo+hwMTt3x8HbtD3kao18VHVM8mLm0WPAYwmPWBYr7CcfQGs
w3+HEFlTfb8827VwZZM+S5tsC0SXvYjFo5YjUttG/qmvyJMDnA6fbd+2or2FZZS1t2OEsiAJeKfR
VDd+AIjxRuYgZX4/pQYlY+pUMFD6IGM4X3Qf+a+6t1rtiFe758TgUUt3+JiKMfs0dJnzlAonvRsS
23nX4RO1v7wIa8GLZxY6j+gasvEXW76swdqHLmuACn79xQsRL8LRLqs3MRXXK2PN/9biXQeqyiHF
dKi08Yg6nygiGKgYyNE7IqLBUxWlCa9CigPlJvSn+/dO40Pzl9Cja7TRe73foIZvRVcO1UqWTbeZ
6EkUNWgNLGrGplG31djMj0tE2rC1xenLf/GyQH/mQkn6XQsp//3YyCH9+/dXmtxibgaxAJQ1z2fv
OyncJKfxjh4qd3u7hj+M1y1MPD2Q0+HyWP9AO39ZahdcFE0EUNfLAk1ZSsDVcIaOiR6egB+HHz10
Z+7CIvXe6RoQUoSHouFR5Bhi3SjVGGitSYhheDWC3oYrWg3FldLY2rNeKio2tMFoGP8C1MpwkRUY
llFHsFX4rsWl7tEoXPugRoFBo6dlLw4+FTiL2CjcpNL8Yif4tdaVNhEK0BjbhIOfu1fuubXtwEex
qWLQcyWxPf8qrUsBo+2UdyyMFJ1wG9i3fpvjaa9vcJcoxEZHDxJtISLB5U+0PrAraRKQU1tLQInv
uKUocKM+homCxOjUQ/tRD2arOp+WwnbSQIDtseXG4/rywGsxXoHKk5KmK3iW+Ye9jfFBL310Et2j
GaNwqZBn2ugtGySLxB0q8/2Vz746HMqr5IWzjNHyOaRPOWTvJmDbu1X62R4oyG6KSDO2g4OSyz03
cdh9uDzDtThDICWTp7EMmGxxxFGb6As3avmmHb7Wm9CzvY2OQkb8oaA9CK+wtFIocXGbfK6sOrux
gka9XP4Ja2GV2SIfTO4kOILni5xDS6urwXaPIc4Xtx1JW4Okq/OzjYIu310eay1rmq8NEhbqFXJZ
BgpjKvv2wHQl+jC3kBlhJ3EpDz9THWiNwBRce7KnBmluVYA8vRJqVmZKYRL8B9VJm0tkcYBqAVih
QhT92MzEtMEonPIg++a108oyvDLT1bEoOrgABKmF6otVTeMJaS5cC05TWoV3MVo8KF7i9HkjpdWX
VyLDysaduw1kIHTgqLrOf39zTtpOH3DVCcNTV6roaYajbUYvTd538PLwFcuv9dRXdu0/TVWQF3B7
fkF/wMaLYIOW4ak1YxOadRQOCGJXTZW8s/3xHzW/0f6up5N1DwchCB4GvcVP9/JeWlvhuSgz1y6Q
qP8FGYmZeYwFCBgCbW6zA4TLP/WAP09WrZtXIsM/fa3FJWW/HWyxdZoOYlI7GOEJVT/3Rwg+WT+k
kWgP1YhqPyk34hMbrnL0SyRv8Zcm7xCu3wxQy+B5wAqiCm1K+1Vp+WRsIQiP1ZU9sLocfAyuBwAc
rm2e7wEztoD4B/xC9CEGZJ6qQFmH1GyQLacYjorT5dVf3XLg3nUiF+1IczEc9nwS0J3LcBXE7JvE
wP3qZkASG9VKQD/BO8tuv18ecv0juDba4A6NFFL/8yl6QeD7IFL8U2a4oKw2cNXsZzx5RlQNkMfO
bzsdGaG7Bpmjd1nq2jjzuE7834I0w51OzkB5q4wBJmGbVfxUrdWLK5jnta9ATWa+sCjeUTA8/4kZ
88f5Fdx6gOxDhCSYhZkEpge3WoU40JVvsDrY3AcG5TmjkhbrgeS0k9a2Fp4E9qD+x3rSmuZmwm21
OUxIyv19efnniLU8AnMjwZwzUeBmi8u47OTo4HMQndIyC5KdrMEuPqNWN10L02sZIQ1J8nzekgIM
zWIkEOpywC4QpdFSQwM0puT9imQE7DUD3+VyC/oJzQkDAC1F52i488yo2INtzfGDlOUtevbdzeW5
r+12CQCbG4uqEc/u88+aNEUbmL0endS3KKy6e5lp5QfhBaGHEItVX4vnq8896qTy/4wnF2Xu2qp9
E5WM8GRZkejusPtq05vWHOCc63bwUFJt8R6x1/C3tt1gT8QLBB58GpR58AdR1gaHSrkf1Bvf/3zm
811C5oJAmpGl5bjBRTfaTVln/pQ0Ure/v8qUbC2bEqpODrbYz1PTuxM01Qgaj8R9oB6cFJvKFogf
YjglfgmkRPqVnGAlI6GQyi1iUjyaQ8v5/AY8wAyRp+Ep5W2ZvXe9IW4OAsnF9+i0+vFNWPb+eGgL
RDdxaxkytO//YNI2kC2wojQtl8Ag6CKtMcYEtckGNYFZjAY7VQ/4rfuw82e7V9ow3pVB1yIH+FSh
KIBS/TTnv79JGDTNbj2d43wyc6370hcjptCJy8WUdunp8vzWhqL2QmInyfnEsgldkUYDI6yDU4AA
WXRvo/u3x7PCvEmzvNVvLw+2VhYDFcODAfoZz/d/DtabifVD0cK9ohaYGlQ/qODkXA6ZqU/3QZOg
3kArgp4fMkSafqBphusD3N8CVKCEtRzVzOJK5rAWOdjRJiRkEHmYl5yvdGi2mZN7o4/AoObc+xN5
UVtaTrgvRsRGdnRg0sfLazDv2GWcpkDC+SHXZejFk6JoKoTUq8o/pUZcSbSee3TRR6T18neFJv1t
qaku2aH90JdXYsX6yLQF/3vkf0p2bxZf92IdZ1LFVlaqNff0dGX3DHHaBcA+aM771E3RJ3FJgbL9
H8xZOZJEG3QUmJbzVbawmdG4TvzTCI3pCbyhd69q9D5fO/606UD8qHtn0su/fn/YfxCec0piOM7i
4wpwi5QgmwBsrmhuOuTHNiGB+zZAdeNLV/RDg5BDFE9/MFtFc5ADBSfPWL6iUNeV7eBTbM3xGnjx
sMx5qbH0uy91NNhu4hTDpY2faBj0XZ7uWlmEaMG9PgdpAE7zWX/zgVFPkty3oXZsddGPDwqp8ztE
JZDS8fXGwR4S8n2iwsp5AGCLZ7Lj7LSSzbAVVTshSKAXxucGYLX/B1kXPRya4Ox7gwrp+e8yUU2a
kWH+qRlw3NlwscITz3wvOnUVxghXgufakaYkZzogeeY4sxjNRjSGfWz5Jz/p8QnOO2fodmUFe8jp
RLtLkHj6kw9usbN5oUP7tufU7M26U2CCt6Qn4Wm23XkeJhxvVVgMfxtp3CEczAt+p2tX+4yr87So
ggKunCP4Ynej5BCikx0Ep2gKpxO9nFZ/7N3SnJ49IE3VzkLG9lq3fd5By+BFRkvthSIB1+FibZE4
QrRYduEJUZP6axXVs8LlpIqtY6aqvfIh1+IVr2WGssg2uS/OlzU30iysoA5CoQ1q1ESwbHnCZgJv
iXwwq+QmcWIER6owRzzr8klaW9oZCkzVhfIAZcbzkc0panikcf8GCAy9dnGg3qGI1SHgbgTfypEG
wpXUam1dKbByKc4YVT7n+YCelhjIN5jBCQgsuGsDvxv9Pq5l0ewRqonCK/CjlayKZiaa/TwMqdgv
u1NolhWzJBDPZZ7m9bsaZ6yCcOCPCKylUz1+aNsYUxInmdWVQhxYi5vLC7wyXwe44UwwpCVFO/x8
viYC0fmEW9cJzTNjVxgF74VGqp8jCMeXy0OtfEveQ2yhGdUNG2Zx92CThNqSlUanwcowpZ0mSxT3
GvUf3AzVAPSzd7PxD65aqgm2O5MoKQUvz6bdYl6S1VbIE6kTO9etAhdRRuH8jcKcfEC3Mjl4Aozr
lW00B5rF8eT5w9uM/jy545KM4iD002m4vR4B1WJ+BhS46p5w5+jjKxF95WjCKrCBb9i8gSCKnn+/
0fYM268GcM4WnvLbJHHwuogp3Xo7hbZ28oRxk11v6dWD7v/978m5nKlNlBmEWgRbKzAwlRkT4BV+
n79Ddsy66aKiwUzAMnaN0MYrUWhtTYGOzKwbHpgcmvOpwtMqE6y5ABl0yArfCRkDkHWKpL+CUVkr
nyCQALiCto7JU3bxlENtLNNc1PeOYBH7uwhJdgT7tP5udEZti+RP/MlIEWA6+FWOaHKv/aS8g7yN
bzc2Cn3SRkdscpoS21izu7Kv1uIFPEcTDAQp9i+F/jKd0LRva3UEKeTq9yWepP6t4TR9+ynCDULb
lJrVPgOiMMuDRSfIv/v9b07eQAUOohX/vfjmTtdJhP5AymIsg99MUI+7EbjezTjYcouxyx8Qgx2g
PyAiiRyGWmLZq1QEJpZm3rGGXf5dL0wjR2rXxv5hFxaTFiLNScX4YZiw4X66PNW17QZegWt9vnmA
DJ5vNw+JaroBqXb0HNBYW1Mr2w6Jfaf+8QfjcMdBXJsRIEsorodNUor2KL2bKRxu46Jykq1FUe4a
+mMt0tNbRbSB2pQjlkXBHA1hNDaAIqJ42GwR4EofTB39RwiB4efLU1ofiuIjiSZPzGV/KEsbDa1n
hjK1OL7tUv177FX956LmLv2DkcA0AIEioaX0cv6RDBSyMPcNvWMaBs0uznIscYtOf8ce9q5c1WuT
ospG9WH+VL8IGZSx7KaUFu9RhOiRj2md4iYf4pK78Qu3v3JXroV1shCQqrxNocfOP+ZNIoskdm3i
EaAd7cDH1SrUe2zmnaKbMPPEbv3OpcU33bvmlF/5dHNsW15c7hzPXZ302VpWWcyEGqwEDHzicVK9
cj6Kl8TRvxet4b4TUeAhCm/PevxhUb5r4qa6ko6szFvp5COIflAL+KXHrXnwYRu/44GSutmLVqfD
uB07t3gwZJd8s0s3fKlcBCevhNWV1ITnGhfL3DHmKl2UAmIEEUdfxcEpcVT2NW3x0FF9Lb2NrcXW
M1lDdCW4rA7Ilp1DOG/i5b5tkEfvChmR12LP8wXZbe9xqP0Xkbax4CJJ/CsT/DWYgYGiMDmj3Blx
CfEuZynfHCmu40gZ5xmdR+4rkjDz9fJx/OXzQRvhy4HB4OlI63Ke9ptta0Z6mmmY5J5q8AkvbiZU
s+kGpwg2zmg2SNyZKkSXU/62VsZi3EVqgEpHNAj8K07wu7kUPEc+IZyYH1KKOtg6hTra8qP3u3fh
PCgVHCFcwgHo+fPJJgMbM8BK5dTxNXc8/axdXCHui4uW8YysZv67sY7xeF4Ca4IvO8fw8/EEHEiq
o8hT2HDYOzgShalvcJwttI8hIJ/kd4/iPNxcGqQ4prh5F+k6Bh254fRxiVa7Qo4m6PMd7kLZLbWy
6pAXlr3FM9i5ci5+3UAcf17vxGfwnqBzzuc4DnmRWnLIT3MB5W4w3IfYC9E6tnsq3GkZaZso6Ksr
EMVfIrvJoLyibZ59RFu52LW9l1cBWrH5SWAc5ewCalTPyRjp465srr6CVgcDsMunhOVBg/18hqjJ
j6h9JMWpJN/50uZ58eQUIFEQGteH382Y54m9GWuRrXWhqnpjzIpTMmIds0ctHeFfgIaoo14+97+E
s3mgGXJHosYCLl+RxlREtKJ6lFOKQj31MfqvGF7HW8/xDWRHVXslRV/bJrDQFVU9HgMAoM8XceA2
qIArZqeGx9Fdw+a4Q2x+7Dd4msoHJ6+1pzJs9v+btPNajhxH1vATMYLe3JJlVLJt1HI3DKl7mt6B
BN3Tn4+9cc7pohRVodnY2ZmLmWgUQCCRyPzN6Um+y72Z5N+DrraJZiWYdxpp9VSIar5mZyiYzCYj
TuEuFjMPssmjtxhrTr/HIupMYP1o1yA5BJ4QYJ9hO+tnOnptI3oNFUCCsgU7lbv9ZuzR7N7Qzh4f
T0/03WWxTJR0G/W/RSljrSkWurkDer2rnjACaL5m2EOjv16VZbQ5Pc6HCwoDHya+AwNrfdh1xXCU
uZXl0zzRkvQK7Kwib/5HqOHbWDnqhCqsFdNKq8v8TOh+l+X8meH/jkwP7Xj/NHOvR1j6lU/o2bsP
tUvxzJ4Bu+oyqi9y2Xv3s1GP2OZhAxYuQGnl/vTUPzowGown3lHsXoQcj3+AKRF8r3FgfAIIcaXr
tXmrY3eNyQLGif2oly+nh/vgvICtQTySmErTcF1mqj2CNmcfpaPK7PxaHQvMOV2KkgSP7B5hUvd6
wAZid3rUDyYJp44XAGNDnV2XDTPUTEpPuuUTUH3nKlGrcA+xrryE8IjNYoYkSPPZNAfIEhcxyGqQ
Fg53yPGyNvUg2iVzfCrrLtuOsdCbC4Habvfpq/h4nFX8qdBoGZGSLZ+QvQ6xAoJjvu9lr2Md0lH8
OL2MH2xWHtt8Nz4GaN51riiLhIQgqYqn1qgbDT63Jw+aFO3PBUX91GQptGSMCniM+WLxlfmWYlvp
7U//iA+/pQUFiuyD23ldiBWy0RKKv3xLpNwpLWXzPupC94KEBF3QDsz86fE+CHhgz1wN9Btjvkt2
pKbAdO6N8qnOMB9ROqKc39J5vZhnryzPbJsPJweOF0VDFfLaOpPTrQYr1zCqCESJxPCqmr/RR1cP
oo21Wxw3ozPH8cPJ8cJaMGickLUokOZE+NvOTK7KenE9SlNp/VoOcblRktEzzhzDjw4/2pOUB2n9
0FdeZv9XUm7XuiPyNqmeOB248aZ4vsyho37VXCm/cKnP29Bond+f/36o/oGAQcuD4s0qe4xstcxw
hueEmJp749UaFC+0+l9KpzinGPLR14NPAW+eHpNKoDmen1YhhT1MmAp1HYrq14WRJsplhYPYdEOO
PIYvqlToLp7ZMx+uKoxVMF0UI/n/8aiYDVCuhrnzlNaqeg96zDX2nTpmb1qju/dNmN1Uaowo9ell
/eDK1ND/JY7/qa2sy71OZwKTNNriSQ3b5IeHA6rfSb12N+6QaLiglpYX+/Hk6tVFjGl2fCbP+3DS
MMGQCFiEndbsCno9VagpiHblOcrrYYgRUu81oesrndC2Mp6R18579LRPz/qjL2xBmvlDiST2rMI6
ogVdjKMvwWAQBSgmd8bKqawv0maRdAcj8y+muZAZgHAR7njHHn9b2GxGiR8iYn2anj9jlNFsBNzk
L7Pa9QerA0UaZHpUn4E4f/Rt2cOL8gN9Croyx6O6ihoaoFORCtNDlLQndIFIg6JHTcXIcRykspWG
2f3Mujj7fnp9P/qspNEu1Tqbf6irvYwbDd6ULSJlTd85N4ikYyWH7UHh13U9bXRR1BvPqs9po31w
rxFdFjwAo9K01Y7nK3oV8Y4kYr4kexeWYQ/fBpyBN+UEm3KTtDXWLxnOzBiJeaH1LRa983Z63su+
OSp2LeqywAKAZ7Kh6fgd/4I56zU1bPgFpT676WXSF/Ed/RN33J0e54N4zzjLO4WuhfYObKOnsSka
B6mhBksUEeDeIeVBzCKr8IfDCeHiXwwHe5Fy8iJtsAbhUYPRKcfb6ROSF+ykCu6Wfm2HZjjDM6ty
BP0+H5XYt/8/4CrYz8Ns815GvVsSabEYcpTRl4rXPtaCRyDucTjMjUn5ljXDfAbE80FoYGigNLRR
FwrO6qg6otKzzEFXyYgwKPJtiaH9Dp8Q+dB4g/crQ9P+zKb54LAw4gKkRkkPmPxqRFTKx87EPPVJ
NCK+U43YAac14riKM5T4XSq9h3WYjaPO6Y/60Wn5e9jVGsseN0HNVLInLxKvVV05V6XZZbjXVH3z
WofiCijRHU5m8hJ/1qrZnh79w2WmHA2sAiEzEqXjk9KWkx7qHV947uvoCbzhVVNE02unmhM0dWf4
fH7NcwHgDk80/lrvYCS7MyUdsvzJlt1bKyrcqIxIe1J6zTonNf1B1AXZR0EfsTGkudaPFE3KsPTU
GA34XL0Mm7q4NEQ4Sr9VIrlPuqTDjDgOF1fkz2Ogl/Dz19CrT+o1bpagv5w/aSKFwuI0nrP1FNN6
7EgDz6zoR7uWexI0ODAOIt7qCgWDTu8/M9OnqpA9Niyz3vWXepP3mAgqjrfJFB3LtL7BZeri9Nb5
KPhR6KKNBwcC7Ohq65Qy8rpcAekNonW6Gi2oXy5kgJ+mbOWZPOHDocgBeQX+AX2thgpRBZdarKRP
wI7FwW3m9tBXsC1z1MS//YtZ0UZlSlCguMGOD4RSTVY2YQf6hBEvqmnYEfpjJs3bxOEi+RdD4d+8
aCRSxF8TFpyZjast3ghibrBn7LPJ3NmxiRdVnDvVeCbOfHQeEHz5v9FWG6WbshH5R6QRdSzx8Iir
gXbdaOFgBkmOR0CDz1LoIyHs7GurLc+kQO/x3BwJ4IGIiKBswH5ZLeuMhboa9YxeSBJCDNiHHBVP
XR/QUoCShdlnOOrXlOGs7wXO4ZiCgOy/zHEYP8fb+GgvIUpGyINLzBtmlRvojZywgUyLp2Joh10f
Z84VjXmxtS2cqP3Pf2Ew7MjDwBjmpKwCASbWMKw0JedKwfIhKWSqBXXSAqRuOlrPpwf7aI3B4ZiL
FiV6nzQwjrdubrW1MpVV+kTftJsA/WrZsJ3UWW77XEhzb9iaHIIWy9npUsPb7dbDzq3egPpqvp7+
KR8EJd6HxF4MMHBNWAMEIy+NxzZHWC6pcue6TAbDCxxl8K3wZ1hkyzcv9HP7+4ObjOY3hoXoxixY
ttVa0wmzcXEF4NWAOn2zgOZpOwdnXud5SEWDKEDiltnnb0+6fCBkUKpeMvxVytDpFaqr85g8ubJM
L8N5rPC29obxAkqnehv1qvJpKW4QPsvT1GK4RSFnFQmRc1CxDQXXqUyK40PQdQ9Yf+ZfoIm6gZ1G
w7kBP0ilwczwIUkRkM1YN6eMoatUp2fAVEvtQHb6WG0zbdDUM0v50ZZBmZoHMI9uLrTV5m21yB4j
zWUpeyX7qqctfuNFZQ7R1UCLM9o3tUttMURfYvzsyJwYWlMLfo0yEaiG42OTJKAldA1aTzl4PKx7
6uYx0k1GnQPlzSK0SLAPF4Hllc6vTx6TZd9wrfFEQ9gRQ5PjkREeUpEa9uRTpNEeDxwMuSSdaTuG
Pp3YoxFo5dztpl47FyrexUAGXqpGgFKAKFJdOR44LV03qcZiQBC/EzdV1V9GEh1i7OeL4bMlsSWp
XBR5aXJoNBtXGxZfKdytvdh5ysx2esShcvyWYGMVeP3kfDbaLkPREibiAHDglBzPqhGDNfZa6jxJ
Wp/DtlLAA2yN2BqvihLjudPf7l24WaZFFYysGdwNuKnjwerUIKNKzfzZhRG+jdpo/m0O9vQYt2r1
Y9ln5/LZdwdkmZxOUY1qP/TGtYT7XBt5K7qsfB5iq9iaohUxXl1ecZV79fyCANl4QGbT+xfT5B0P
LA0XJWhQq88Xhp1djpDBnxtP2JuyVBXVh36S+4gBFBf47nbavxrRwi6Fr4TI6aqFU3MSU5rh+XNR
z4M/wuu9KRwZ3cTYKu7qyh3OjPcuL2JdyZvdReVikdBdzXAy7HpQRrd4HqEEbSeZKNtOtcYfdFvk
DrPYuPGLbEx5OHjhJy2MuDB4xcOqBY9MXH/35CzKNMaseUq/15rAeHMOunPmRWs+ECkOORclCq5F
yIQkPcf7FAkPRdqtob1qYzPtKlF3z5T6XvRpViElG/FzPbbKLnOz7gd1h/Y6le1X4FDd/enj8kcO
6K+SDL8DuN8fLcIF4Ei8Pf4dZdWBFFHn5sXSc1upfUPJx/4KV2eJ1rr0EJnyKzgFyRbdCRWmRJZG
Rus7YZsOd3NuYgQfSbeSP7sO/YtNgdLxg4NX35uTAeyC4YIROfL7SQWQAWyr19+KwW7/AatrPWKZ
rLa+Zhb9rVHbMvl5ZmpLXDmeGmZqIGMg0C2hbh13Orsb6iTUkpdxAO58C9Khe8FKF2Nq0l6w9ZOj
RtsMlWjrIjEa09g29qjmxrZMyny+mtRa0744iRLn/hw7Q7yZyjSaYHcmc71XpioLbzUg1dUhjSh6
YJGJvs6hLvRC+5pl/EvH7g3rDHJiFd246wFOcOAXcvmiVrkULf5qLcwA+kLHaaZXoMbVN116ifQ9
DWuFTveinV32Z0hiEFbXi4hoKcAJoH4USEke1/E0GUolh4z3YuVJbe2VduIh5gOMb+zLuRidaNv0
phcFDrAY7UZIqGMe+kbT1gorrcS42zGLnUgj90WNY0XbhN5UpD7wr94NmsSu412qxKL8VmC4mflD
NUd3loT7cW25nYFhfecN5T52G618bM0wjK4EikZzczePXd10NxjRFnvToMfybU4RlLzIKokdJbYE
So2nsCnGfk83RlyqaVm0mAyPWvJl1qLhprSF7vqOItM3u42xWaxMMd+bJbo3m1bpOZO5kze7dJrG
/gIf0CzcV2mvt8GYRxX2cXmTpjtZe6O8HN1ZUIEbjCm0b6u+yH9mlMV639FD0WwdA+/C18mcEJRv
s9xJg7zIrMgf0eE0052dD2HyHR5I/uxNLNlVSaPcCRqryNObukGrW1IsMGnN+53VWMqV0YTOi0N6
FG+NxsvvGjHLDlkFjM/3FvJp0bb1ptw8jHjN1ptOBze5nXsx1Fs8bvPO7/LR+4a0ql776mC13h6k
Xhb6kwU9PRij1sC6uDambgenRyYHoVCnQc1gVr61XGbhRYXaQOEDvxrje68ZandbanbsbloJuvW6
VNU6R27bLrx+i4qGmgRgcUfnqjcrzaF5gLJc0DRhCj1oGt0HgzKpfeVMutfc83oy5a1VWaUJBmDO
LnWJdsD3OubMXotSjLeqJaT0cytOPHRqZxEdml4fPS5A0Vhb06i0Yq9Iz0lv1EzP7Ns66WzQvUjr
zxdt4qae37kxKPZiLiHlm6NylUgackGvpkP5EqGKJoORa/7NtVtnChq7qr8QPpdVS81oxE5cj6cr
Az2J/NaphvlXNHcxOtld5dTYGSNZguBDrorQ0f26TwY34M6yp32EeUxxOw+qouW+kRFc641SIBtw
Y5KYhPdY3Wjy0DSRp92YqlDKQ4gT9lgFhmzK4j4qCiXajegexq9abzflXas6eVdt2i4P9e0Q6jX6
T06RqOlDqMQy1v1Ba51KD4ohKazvKtBD+6qogFgdnKaKKppGvB4Cjp7s7lVX0ctop8+GUUfBkChO
7w+FbYaXw2CPuJWIJMoEjO4+d9POx04EiUcR6lm80e0ppLKOsdJTPcWR+iOOhPptpjkY+YK4kB4S
QrO2Q/Jf/yfEM+zK1FAH2MAQx+lU74Vq3M+xMg2vmlEbwFF6VaY/BqTGb03FiJtrS3I3+UQoRJNd
N8LRtQkHbwwiS+/EpvdswDmDXhXqN5yS038kUFfrVlV5F01U9mx/VNJiDvCHtfYzEs+arwrHfrPn
0nhskMDQ2N4xXt32NON1HNbGkEMDddrWr1AUigK9ibBDbZy2alG5cpGTMIt6BHA0JxqSubP86WLF
XQRtphRfWoCLrh/blTtelDRbJr9voxAzYKesissGS6p2p8ZdfJiN3NA2osM73fembupQwVNSqW5J
qqpigzqte9crs9L4rWmX2sYMrSreG2aqm5grW/ge7wSc0ezQw1xqwSJg4mg9I0ZS/Ax7k3Ody7yN
NwjS9uYdfLxOXuYCLdpr1OjTvtil6mzal4kI40crT6d2k8+GFSPUr+NS7jSRdQ/1PB02yjw52NKi
+dhXkd+4vKMDHc3su8jMwu4p90AuBbSJ9BSHQHWZXVX3yobevl7vyAIQxKolIepr1ev9hTqUOo82
AZckKMa4mK/aIQ/lHRRsRBJyOLpPgubRb643M/oRldO0GzWUpH52jh3pgdXOQL1Q+c/bvVXP5RfV
yzwrqGyRWltjNGW9m2g59UFtN+a4U2huguDOcML0pwzk40VOlyTelKHpPOIHm0xXQ7fwjd3cMuVB
dt5igwoX2R/mriuvRQbma1vbyWgfSm1gP0PZ1m2fPmIlvplJmdR7sEy9vQ3VEkx6WzuKdt33KORp
mxZ5KO1tKpCEulUhmiL6Z41prl9HSyEVNEDEenrcGTIIec3UjzId6irZQ1XHFXqT1/FcBKezoVU7
g8bf4ocEnIWaF9WotdA9zfNQelM2v6aR1fYXVdTl9w0K0/IuNELOuMs1go82Uxx3VdcZtV+U0v2k
NM7yK6jwkbdQLUGeZc32w+dAww7b1l5DI8c9maD/pHVeVkIxOSdE+S5VYije7lTAYWvyojaPUyXI
C2kcdbX+SlQsn9qpi66cOBEvXT1P/b7WnOycwcnqxcLkbGqkQIIRYeQdvy4bZMhSZSS28ZuXm7Hl
K0493Gp9oV13CpJkUY2bgFPVuCeMnVaf+byrysHS16W6SLHiz5vQWgPsSmugMySU9K3r6rEJsslO
ngtKUht7zPNzb4Zl6Y4Saxeg8J+eHEAh+Narkl4rIteiP5W+RnGnfEvhRHU33B1VtdHgM7gbK6KQ
uy+t3vLuigIC+LZRu6bfimgmKcuMFGYBnLLmEALKvzdBA/eUeTuv/x0OsVuZG8j6MnkYlFhVd/BM
CvWQeKL91ZS2nRM33aK6mgE59hfkeqVxBuv6buNA10dWhKcZh5HH7qru1Kej3SIjZb3OZMtiuc21
6Eumx+JqUHrBpm1kJc7Uut59PsZcCOwLc3IReVu9woQs3Umn4Pu63FrShx8xJJdSoXTiV14kzyng
WuunEYtDaWSp+8OCZeus5hgNSI3OcaK+jilOaLu61kr5ZVRavNEtHjLD1hLaDKuHr2dtSj13X0Bn
9HpAcwa21KTkyZj7KYzO/HvcIHhn72GSzuJWr0upXWCvbXvfZvzEaxzSF3fl0q8NI67/SaY6tEjP
e9gJI0rbOE/+qLnJom2IFEdx67l5UQQ60MVsq0tde0bXcdB822wasJM1XTQeOXXaXlZFPMf3pqgt
8SUq9Uri3m6MstqA8lajQME/XHEDJDLD9FCYgEr9Kgl1DI8hbSpbR8+stA86u9ecHUrAeJ4Ho9k6
6OUQLCiQb4ve6hc786oraaKFad2338yZK+zRC6OifHNiYbWfrF0RqxaiIM87FVoMtatVyEKBOE0G
MUzP9AuibTKXOBbFiXvrzMYbFo/KmT7X+kqwYb/xQIbLRSFVp6V1HCE7EY/aEHfqs1LxVtjZUxbt
JiXTv6i5lUd71Z37je7mRupnsdFEfmtXmXlm468PG78BVV5CNCUQ2m1rJdEhUpUo90r9ObIjI3Dc
LLsvhyr2qeCbpBxQ2c4UI98VXv6MyMEGPYF+AJWB41lntSatJm31Z8ckq0g6yPt5LJLdUIWhrwz2
vEefQwvKpHtQEiW90qQZBW6TnxPT/2DmrDyHHskKCk36qp5WWHHBAc+N57BLkoMK82pr9mL6CvBK
vZKdHC5OJwBr8Sr6EhxOylpAsVlubovjiYvJkYM12ObzlHrtL6fL7VuPd499BZ3GUf1Epq636bps
zvfYfyk8cYUitlLv63kTDuDTdmAtwjMFjVX19D8/Ch1XeAzUa801sSDCfkdCdTOfgQHFgY6+0tat
Gqn6c18OL0WFFsFuFkaoPp5ZjWV5/77DltWggwndhlvzvXRom03g24iMz3Hshg9gTESxQciyvmji
zvC2cRVP8yYL0/g58yrxSPc03UK8VbVP3jZ/fgfjA1aiMk1N8PirmF5SpdYwWs+y7d0vqdCdIPRi
uyMJbBySTrfK5P703FdrTmeMpAhyPsJslB9hvRwPmcmhM2Yt1h+N7wQYxcfmO7nzzlSOVtv73SCr
SlUXw5e2lEh/tHC3N7QgUi6Rm3TPdUzOzGVtE2s7IxQw1AWZS3ThfFO/T4dzM1mFyfVMjNVdiSKn
Vet5qj/yaeJrrfMV/Ht+RvfdD/3b6Q+zLPxfe/LdSMut/Vd1rxn12FEFI2l32SXvFmtr3cSXANhO
D3NuzVYRUHfStKoG1iy8KTfpRv0Ot/8MSuzcEKtYg6V7Fyphoj/aQROYm9CPt8ru9Cz+4L5Ordbq
5CSANsHnM43mtblt9rsEsXFf/sDR1v6VKH7y5B2ijXLgcW3VZy6RdVX03Zdadv9fX6pIUGvsBuaX
RnthXrRhMBVf1HaxlLWQ4/W5QW8tdxsZB81QfMVqfNDtino1tzt+82Ygytn3PGdb85PNtne/bPky
f/0yFRhVmo/sodh5K4avbfksxffTK//hgYB1hgIiUHpC+PEQeiz1gajF/sn8++JSe/Feok20q85c
WB/uob+GWZ2GakoTL84YpvqdXVQ/pyflMO1Pz+TcEKuToNh1ZxQFW0huo+2yTbGe2Px3Q6xOAqp5
VDLzZYjL+jq61A/NITt3EpYFf3cS/lqp1UkQsVk7AnkQ4kbp+f11Mfng1MVbLTB2DbJf6tt/N6fV
7m8jT1W6gt1f/Z6vlAfjstyf+/hrTZD/7OO/5rTax06mxbVCG+4xfKmv9X31Yn8ZUn+87MWue4h/
mLPfPcVn4GzntsPqYuyyahRxwpjTFKAE0GyUOvDu7R//3eqtbsayjnJqYqzesB0v/rPpjMPpIZYP
8H5DkOUtvVqqLKt9DSZxLtoq0x8dcVkp313zuzXMvjE8/3fDrPY2xsghAjEMU8dbz9qn2WVdB8lZ
1dX19sa8gxYnRDobNAYieqt40zlCjiJX52evdePS15JRfg1dnSoOTZnY3FVlRS2Ht0NyoQBvKjcZ
1a3fSSZM0g7AI6+fm/WCqgThQ2mAVBpV41VcmoZRGGkXas9ulgOYV8fyTii1srEwO/OlM49nMqll
Ff/+mIwHV5OaGcAQ6i3rFJm3KT8n8+KXCP900w/TJIcHGzrTmbC+RInjcah7LLw3UlEqZusGP8ba
NDJNPXzuW91tUNP3VKleykqZXS1w6qr9JMaZdN9hKDr7VOlwZvxzyf51VeVR7CSRyOsXoyksHJj1
Ug1cBfyvY82QJtOuPldmWR/whXKAwBBsD7S3sOZdHb0OaSF1TozktdWV5GqOs+TOhgVyQwvIvUOX
q7rOy9A7k+G/+34LonpxS4MeiaLO2pCnMHJ1VGhVUfPU3W0z4rwKlEIPTu/Kd18PHAEJPSuK6z2U
ltUhUWqXFnWhla9Cwc8voGlZffcWEup+VobizI3zfkouPJIFWwcpiWrVajC3BrQBVLB4re1SXguI
Ll9L3DLOLNw6HWaxqL4thQng07xUVlFMDeehVaib/dA0Ou61Yls3vZNoF85kdps+sac0MKMMk9+0
qO9Pr+Yas0l1Gkt2RBgoEPD65KHIYflrb1pqnjVKHLk/mpgrwa+y0RWvzqhK86asYkkfwBWLz0uD
QU95T/0O5W/fRgVc+SfL+c/OLPifWszR4UTZDErhotoPQxPcyPHv4SoMaWOb0UOn0ClKgzBrnXJv
ya6PvhZz5DhXoitNbWMZrmiDiLaR56smO++7QNOv/gfGo5xweaTWkHW+HZd0SXwvb+32stBbq96U
jtb1RTBFNPwvJrNNzU8CQVlSCv+41ujL3+B+rjZNk3uAQIbM/DGhm3VLOYgWTE8Z+VG4BUZRtJEq
GFCnv+O7Aw82aoH5cvxUqJ9rULFg88auXbg/qPqkATiu0Efd2bmkI28cwtlubkxM4Q+nB12+xfG3
4rxDK2O2PLApsB1/K33E5ypLq/BHrfezvRXocOfwjlrDuqBT7zr7fEAY85AUvVrubGUeoz29V/ec
++b74wOXAzgh/oacRhRZj39GvzzBTCdSfpiNU87fBqXzDB++tm0c4q7xUFARQ1NtK5Uu37Zqaiv8
enod3oUklhKUtYMt0x/o6God1LQ2rUTVq4c5Q9eNXmo6jjurCRFCLaUdnQtK74ZjraH4s7ngfaHx
szoibiQcsElO9pDjXQwGty1R4lfSGpWDjHU/EyHerS5eYpQQya7+ADb/VNv+ChBDNorIiqXyA3Du
9DWXhgzq3Cj3dRYNCIPacjPl6bgxS9i/p5f1fWzy0BVakIbL/5B6XR2ksVStUJi5eDBiodyKwvOu
zT71bqtJWgGTNq+MrNC/aqEZ35pa/FvXumJ/+je8O1fcZossHor7UP+xkD3eW55VZKYSNWTiXDSp
XyRGtq31Ifs1DFZ5aTbRcwKoaHt60PWS0wldhNAXCD0NGphRx4Na5rBkE9J6EHVVfmkjWX0disHs
v9JonX8PqPLZm8Kam/Q2jOfwnCbru9GXZiKPXsZn2TFROB6dPnKT9e4wPtiV416HeVLKt7bWvTxI
jFSoPpDzsdhzNQ37aqKF8NmvTnWQW528ExG85XJaLXnYR6Od2Mn0MPAw0oI41d3LMnNldmn0QPb8
qsun2xJUz/e0ae3Lsp+SN6MKx096d8MsWnxSAQ7D3Vro7atTrVja4E2yUR+atsNahAShFvtB73Jx
6Dz8sTBCKuozVeLlz/w7oiKkBRwb/BkkbNB8a36wHAswMQAbHjBZczed2Xt3c+P9dItM2fSQeM/k
Uuvdveh2LbxRsmC0TAmgx586s5Deb9taPKAvTM2v74abuU3mneJ5ke43bHQ6IkX76/T2Xj7g8SSh
hizKh1iILMaJq2MdZZZRO6RRDyizS2MzjVb6aJmTce5O/GgcDg+tAAaj07TayIUcEMJOPIM42SvJ
5YwErxMUuhDnRIrWAdlYWOuLhjA5GnFyranXgicz8lxqD1E24oWnhdV2oM3px+ixfzY0LEOR0dPa
MLBcXMv1eDItTSCp2gPt4OramBH6loMZ+pnFFlUzNd10iEy85b13DlfxfmsCU15Q+5hv8M3W1WEN
8m3eSl19AGru7MpcOKiEknG4Pn4u9r0hAZ2e3icfjEibdREKWtr9ZKjHu3PISjVrezV6cOKs3YW2
0+08rfQQRYrBgDvNfKZN+O40gNhfpFn5iugVkw8fjxeVal9MpZwf0krPsRWipIRHVhyonJFDVKj2
tq7k0+k5vtujiAOqyCGiYe6ASl63BTEYK2NXlPNDVnnKXZYb5s5op+rMrvlwFMQkIO2gDEh+ejyz
MAIDIiFYPHja2G0mxF0BaMbj4fRcgOWuTzZFAjYo3MU/2lnrlqPVlzMW1mbyI1SE0l2FYoLeZRtV
k72NdpO0qh9nKlqhvgHr2Et9BDXQXphFbxVL/xxe3K8pTNvpwh4wMUAvOo/hBKK9UbcBXu6690Yb
xJky3xuxKHtCSwr3hkCJ7UF4vol+rcIVPdr2HBjzEBZ3rVHJNESPsO3svahjSZErXRScgmESsZVt
Qmhw0xiMjlMXV1EdgrLAk9eg6rtvEYYFxpUi8G9TaXcBWB7AwTVx64eVhUxWgHxBP4NczM26ty4k
lEkgTVOlN5rtx0A4MoeqpEwsvx8MUVx7KXi+25zGuBg2WZGOTba1mtbNrvB5jKunJNWr6nvZAN5J
D8DhzbQMBlsNwaBOeCVHsV9r2HajwiFF0Sg+4k45UD5Mt3reOUpnYz8zWE1zoKqhpY9zqqMA4Mdh
zavVn4c6tiUvJWoVF4VqTfMd1sedwPGtdLPfqkHKUfPKbHrlLrQmSckTgke6E8CIk59hYpflNgFb
p12ksD0c/qSRb3g5cIOEOx7edvq7GrtM3TVxPgyB1cy9/WDMnmh8w8r0Yjcm1ax+cSPs8671KLcS
MH9GLbPIz40YvzugNZCvfMfEaO+208Ic3uUoYcJe5FniKBdRZHT9N1PkUfGM4Tv0L2/0cutLJkC0
PasqRZYx0NJCa+ZAdVLTEGySssIdAfe1f+gxIhVZNfqYbMPcGKydFYGH23teqaibSW/H9jssjLbc
T6S68b6mJj8dYrtGL6IejTDd9GUctRvHVSIzGMIBbWgZGfjjAWrzhkA0BiBVM+xrcQkxx3a/Z64i
3acpnDwxB2mPANJ2VPIqChIhY2ufNGoRA+603X5HPjZngeW2UBLz2RW9P/FnJ5teU8coC7wEfFfi
m3E1OJOv24ObCTY7gONt39gNVAZ4Id30RYkVZb6kGxV1d0Mv9eQZELdp7YfQdbofc58bcOujfBz8
Ikck6DVKYSRsQY7JoiSpaxe4O4W3Vr2PzSa1fSSsY9vdmg6KVyRdlWnsbBuC/o0C4NWiJGH3qovx
bosPVemb+QQSzcfRC0cmA9EPcc9PcIfDyKs1R1Clx6FSIrZUfKs6Za7/aXjmZ8ARK9P6MrlaY6lB
AtpKA+U6OICP2H5AFJvZnKqgzhxrKgM110RLV5+suEBxvTQScPMzULPb2owdGKd5EvbhS8NPAsao
AEQPrU2ORrv3NjRlOL6a/TiiLBMh6TDhfkMguEmzsIgOrYakoR1UNXYLY9BPJWpxquJoFdr4ZZTO
li8cS3KnamWkaBd9H4nyV2laOKJeZHrKSmz0hrfQr1mTbrItYyfy3k5H13e3IULR/yFC8Q6jRrrK
ZphGChQ+V+61vC1d31AL0whwmRlv7Dwh1KhlnZy5ENd5DSiFRQ2U/jkUQTbtKlGbhDENjVCK5zR2
mg51e90TO6kkxvgTAol1Ttlp/fAwl4zQYDDAr8Am/zwH/3ppYilKdQyhMYYbPC+QYS3if7LRKN2r
TPREGz1Lnb7kk89du491a9SeT6/xuwn/MaVEJQfA0KKhtdyjf/0Cy1H/h7IzWY4bydb0q1yrPepi
Htpu3QWAmBmcxSE3MImiMMMxOaZn612/WH9QVXcnQ2Vi56bMsijSIxwO9+P/+YeaMLuseK6htz97
iZF8R7Pe3elmg+zhL4+F6gookzuOCkXj4kw2OgQfc+9kz7LInL2oCVwLQaP7wU/Khoi134/2y9zC
fuIWDdhNFAQI28Xq0c1ZgeEu82dtFLDKPSSR9+j4+lto8+UO4Yb+SoGbE9TgFOL592P/vKf/ueBf
5QyEL+EZs2p5IFR+nNbUtIBkqA+f52SMHms7A7jYen2Dx61fKWhJtkWMBUCA1kh/E+0cTyV6mpoI
1EBfzEm7G5xImT4BXX+2Ez5+Kiw84cuuCrhV03wxJR3ud7CTW/UpXXM/0l1iVSqSjcqlJrllt5qm
YtvPgAtAOdnigCJmSeu+xBiNiaDphqITQReRCcN0NpUb74ECKzsOoaqzuxj1qBZ/9X3kNgyWj3wN
n3AHOevHeSS2aV69SfWXqdOEvSPqMdf3Y+1RA1EbJZ/dNX7BX6hKdWpG6mHsIQBA1kX1p9chbViJ
6WypL2W2mMY1oLs+hZFrdPU2nZpSK/0xZnvY6brSZ5rvsAXFt3Ftjca2tRxUOr9fR7+sYVIBKJPx
fVuT8PhIHz/O1Kh63BPc9dJ1kbPRinxC5CKGnZVpXaiT9rGNFqsJJiWvPulM/bIv0C5apYurU+JK
KL0A6Hn4Slq7ZfLChYxK0yBQNTrVkWeikIDqWP5FFAALNgpo/ocHjYvB5bW87MduKSl6X5zFyQ/I
1tKD3XnKPQzh7GBLvfiLJBbGWxPD2O7ZhgA8LiYW+5+WKMGpg6IuIiih9lA+4TsXtWHfCL31u8Vq
EUyWkfmJK8ev88rlB1wPEJN55VX8+ERHmrfrVj+9WCkEvWOTeUp1TtJqyUKnylDI/X4B/ZsFvR5p
q/G0hsM27MCP41W0xcpxGNsXBQMm9THNaLuEXeNW4qTOsZkdwQZwhxWTRYFRln0/hQls7TRwRZp/
Bk9cHuhc+rCg5MIE9AJ+fOnzV+alm+TDmLxwMdTC2bKjQ2dct44RxKBZ+99/9V9nmnsFduJgxiZJ
aZdhyFOkw/7rZu8FR+Hmi6hH7TarbVlQUy3x/e/H+oWwxBcjeBXaNfAZE3n5zSK76j1btspL2Vcx
NyrHQmmUBhhyePQ/RV2U852gqi9J6pWqgkpOesVT3dDEu6oNJY572j66K3p6wIYwtW3NBUS9IqMo
KY4lJLX5RUKgtr4kkzs+/P7DX0wUIi11bXevvSd2PtDfj0tkMbJ4opwW96PMjAOq6WLfeypVOLGU
n5zJF0OtRhMsQuwP8AsgLfiyAuhjhH1OpWrPdIic5MjSa15dbpvJSUPSp4R/6YsxGkRQlCK4Mf1s
kqyf5k+buVG2amcnpf2M1Zf1jK4QrpqtWJsGcc8n79k6Rx9O1p9D0egm1xK73MsG+2zNSPsiG7sp
2MTrNS8OUyyT9mXRLCTWd6afsWoOnOrZJl7Mv2hn//ObIrWkXbvim5hqfPym0oKKlKeN+0wAN1SJ
RXpVToXRJ1zxY9X7zDnzl/cY4TUbKE0CKK6gjRcTKw2FWCtdVd5cS5I2OCxGkMk4PjIF3abJq+wT
8s7leKwaQpFogNPZByW+ZKXlKcpi7OT1b4Nu37ruEB9bko4fR1E+c9X6TBj9y2j0PNZWALJoYsbJ
Xvg4mXU39jnNiunN6VUa+kurIkd0hJfudKdO682MIcJnUOMlXAUHBlNDmvt0gdmwL91BiqFvR5kv
6pvnRdUtVlnVSWYkIfz+hfg33wzYG2sn9kQy0i77DKje0sp0hfqmyGh4QsODj73XFaGYzazwdeWz
qMrL1520GraW1V6VZsLqEPJxJiWy7amuo/wNRbnqN15SbAYCK/0ha5ZP6pVfvxrtGx4arzu4NNXi
x6FAuJjbtujfqsludyo+FjvuPOea+vQ8T9XwF68y3NhwkKbdzR1DNWgpfByOGjlrZsyPvk3jmBMa
7Pbb2IyLwBZ29RfPMXyseN7M5No6oGi5WI6EuZk5kzu9dY4UyOXL5ZAqenyVoFZ9+ovrgweFZxiK
Ec5oToSL6jeq0fwaiyXf5t4rMFjqjm5MLA/ymz7Zt7H9yam5Fll/3jQxq+L1gicE0M05fbnoSd2B
+OCl01vs1M4L6cuEYWiTOqIvls5UbSSYGH4C8Jn+YnYnNlloRPD/53cpN2HSfXx85lir8+JW5Zsn
OFB9isTIX7hkB9OAOPeTtfLL0mQk+hYYN+NPvS7Oj4O1Ni4Kc2vN7Ce2t4/xqf7hSLk8u0VkfZGx
+Gz/+oXBbK1xi9YqN1pTvn75dmBnSaFFkfINU0R3wgKhqJYDroEYZgRu0UZVFzjLnNf6Zmm7YjzU
pCXXQdWkIjnMmHcPqj+kLEa/lm5fhv2QZlXvI2Wosv6UcS7ovqamqiL9qjKiUvMlieEOXJ0i9RQE
YK2kM2M2ST08/rX1uZJM1hgs6gewGdO4OObUTivL2a7iH3OkzfeYOhT7wpubzaTb+aulkVnx+/Eu
9y8kuSAi1Os0KBHXXt4SVFkrkd60xh+RQEUG4WTysRvId1jkOZ/dzS9PANJhgAlw3ia9AfLBZWyS
SHkHTG7a3xBzD/Z7rWJILf14jqVShDIGo9jGC4GvWz2zOA2DIYVZOflpw1GNtVM/TFURlEqaGVnY
QRQzrxbPbKXP9usWny3pX/ANgolWiQk4ArYyMEAudnZOzmQoorp4kwTXjO96g94Ps+EhH5FLAxIr
mEB1av4+xArSf0xe+/guRigKoplTIce7iuO+/KwuudhQVunqCmysE4h0lb3545tmRaYSRbXW3wtF
mULdGLztXPTFYRKVDPIudYDQEm/z+0VyecX6OSqKYEJouGVga3Yxahm3WWQXVn9P9k+1dbMx2Rek
mxyFDrbSWuNwooAYtia7dmBjSnmDGu0ztvvFHrN+BlhQFJ7wEXlDLjXCEpcSEZlec1+PeZ0FvRtp
pJ7K2d05pBhc93GaFJ/U8v9msgENMf6DibS2aC9EbpCDx3oSWnOfy9m4rUhB3ylDPpHC5fX4ObDl
LJGp734/2f92UKiWtPRgSoDSfHzCCi4YdV+O7X2Z5dUBDXGxU7UmPStpRTzx2khQRDZ+8oQvtoGf
k7tmNLKoUDHCufo4aGO5NeBO392LvMKUjtZ6gH5yCc2mVD457C9frH+OZYNW0pZCuHlZxxSZ0tI+
0dv7RCh2dZDgE6pfFcKMTgsWQfG2Mks6h7wGmXbfapk5h0mkt5lv4vTR+xqC5uYTDO5iZ/rn/XA9
odkDwcS8izlX0ZHqo1qJ+7RI47PiacNGiuSzCvjiBvVzlDUQgxlY64+fjdY/XdZ6LWVHaOrqfhJz
cpaie1tKZXro1TgJYw+zUOxS+l2dZM0ewuQfv19Wl094vQKDFZtI7JHm0nz/+IQzJXayITbTe2Xx
sjuOTiXwxDIcrZSS6/dD/ZvZXLmD6+m8Er3Mi2qAdtNUKFYp7pVBGrSSpv5GL7z86+9H+TezuXJA
wCPgt1qY9H38QrgQRWqXKvV9rqHLKxK1DbIoskMDW8DNIM1mP8wmTelm1XwjTv8sPPxyP8KTi4gB
VjGLmGPi8qQumnw00KT294jeMPaOanrSqpGqRTgbev1HZcXRZwfo+hb+qZpkAa1kUO7heDRAa7jk
RMLhqPOk0eX9MCrKKRnjKd6Mi9J9h+RD3BJMYu26inr5hpPGeCjpar1JLynftLSbvhV8jfSf1cN/
vk3/I34Xt/8cu/vv/+K/30Q945ST9Bf/+d839Xv10Lfv7/35a/1f66/+33/68Rf/+5y+taITP/rL
f/Xhl/j7/xo//Np//fAfmwoD7flOvrfz/Xsni/7nAHzS9V/+//7wP95//pXHuX7/x9/ekNb361+L
U1H97V8/Onz/x99+bkv/+ee//68fXn8t+b3H//U/2zyd33/5lfevXf+Pv5nm313u8gRjAmxTFK+6
2PF9/Ylu/Z3zj0MULoUBM3xtm1Si7RN+Sf87Haq1RsJab62neUU7IdcfGRZ/zyI4Ga+D9TDimvl/
PtqHh/T/Htp/YAJzK9Kq7/7xt4uVC3gDFRChPmNRZdIU+/jmOJ7siF82zIBz9FUm49VQeKeywTNl
Gj95STEB+Lhmfw7Gqf3zfsBE/JILKDu9hxaGXQEw7fJQZjUx3mRGpIlPm7ipfL2edO2cWF72g4yD
yt2ViTEOG62T7h5duVLSOqOK9bGYiuo7xW2kdcjjOOtudY6tal+lBBZsrSWvlEPTlfZ0wpq8b/a2
MzpnIy0acZOzvV9ZXdrH11UCByAcvXZqTok1x812MfUiCYfSjcmu6Ber22pElrS+lrXLJm/0pQrR
76y/ZEE08HEzMvJdL/v+FvKIo20HI6+Mo6xLUkCLqinLvQl3qwigT99Q2vKXei7n1NZ1Wb96uQtz
XeSLAUDaOY2JzxSaLT+TnXGbidjNaIuPFgmG7eLVfsMfCEa9GOItm7WqhQDq6kCDRE2U8zhN6oEL
oJCYioy0/IJFNfNmV9n4iF0NdYoRWVhILtx+tthRf9C9KouCEp6t5+MtKEkt7TSv3SULHW9fG0kU
DLqYhwgtMvMc3+pk/DTOcqkOixjM50zB9syk3v2GZeBG05Q7KDJ2SLu5JqWzn6k/a2Uzcgfz9Q7f
q2INKoKDwl/KoyqsFUYcIJCno9yYSqUFhdb1oUym2Ld769qrnfvYTupQi/onT8GKrJ9slLeJ/pJI
5xHBxH2tp2dzXrXFev6dxGCCdWU+HBY9C9N8ybas+EMzu9YBSDry0xgvvW7B3i9naD9Lm2Nqy6M3
4+o2TPqWIjv3NaPfibIpA8VKg8xRboZphAqwkBg9mnu68vjJ5ePd1GSnRS3TMMmUbVcKiC5TFcp0
ikLIZ27Y8JzHsot9tXvXRj3bjLiE+FMEPrqU+lmfrHuz0nN/1uOvSacfZycGuSnqMO/sISQKu9xp
Vbc1G+t2tXXKJlmHmaZcD5rcwh65n7X4Osenb19o+nGZYz9yJYM5HXYrWXu2zWxvqEkWTtW8c8Z5
v8zVjbais7Wwr8iXuLX05B0YOYiTtkXxMTwYOHZZ1XxNfErilzL6AhXnpJrRHlu/ZSO58zB3EW5f
GcSlQsXUwknDRYenpdrL+pmICkFEHOhQNLDG+YK666bIVc+PHfCGql/aQHMV2zfzkjsCr0dYVMmz
2cYoij15M7hQQJxegdGjqqGXwKpXvO+a4glS/aZrJ8WDJ7G6927CFlaNBscf5+QBDUTYFgs9QW3y
MZw/11r5aOdYbliNdxr15apa0luhxzOqfScYFvV6iqrYL2drZKDchCACAyuqxbSNDFH6GFw86bVX
hKmLpYu3dDu3kL5l9y980Cvd5at4PZilkuMClIjbJU1+LLF8kCOB9Zo37NrGPlWFfLGNad8bEKDM
CjZXanXfEgzMggSHuS2UWDOYRaSEsC8oL3UcA/nSS71MQQnxboNQODv3NUD6bGe3eBGZOwL/bjna
deIkmu9yzBWf1AfCIptlLxUBVSRx3olE25bCFSe8T+65FE5BMtnjhoztBXBCoJ9tWzcQ1XJlQmui
nSzg0Bn5j2E2Kv6S9w1pQzD0Ct81OufTbB0ib4g2xEIFCNveReqRLqzjCO4pcKtMucEGTME+Lp38
FreNIkVb1Dn6Deg4/0+fnrpErXcpBm8GAdvB7LgJL8WwXbIlcJPymMzGIY7yk5pBTsq9fqMO0V1H
DoK/oKFjgZV3WZS1OPZZYzBYRR/khvWE61jOz4hI6UfTDXB/m0P4gA+RcG51K3dvsSt0Nn1d6ZtM
OI+m1nr7xDW2GKY9ddi2B33c7Onyb9yxWcl+pm+0Nk6ouZnCMtSW+5xj2qeDceaO6e3SvI59yArF
buyrH3NRPQnb+V6NMxd6NQkXNcHpJYFGakSJErJrvC2FFtYVfDwTLDioctlv4kbfwsyertSusQIT
gcOhGhSsNhGr9NRYiJyaXH2CCJnspSO3UVxvTIN2mplFd4UTX9tl+9ZYLHQxFJj/JNbGc5tN2a2u
cG6kBuqcPpaqF+rd6Pj22Cdcw9uOfTe+pvW5mefW2dhlMm04JKprFr3YaOrYauepWLxAQ5pGFk2J
26lMYphdGYy+GvrhMNBUQVXleMq0aaPI8jNvOImmODa10QWt5/wwRrwDfC3PORdjHWmQq/Uu09Ic
3Eqh21upJ8xPhZ+aUb6XYkr2epXexUX7irjwLErtEdU6y1o4uxaP9DFYFiztyGh477JSua4otiE2
FmfgoHOVYAwpwGuDwpq3btd88+rkUR+F+T6XhRpadnPj2HK+y5u52E1GuuXw+wZ57LWv2aK9spkP
maLuI72YQiuq94msdKinuH62ozhUyCdJf46+zVO8HxvrxyB4uPpQu/vMTOrboczGk2bXBt70LiCP
tppZRpyYklsBuUyFwUTxkCp1+lI5kCXkgJS4Gye/sOt73ZqN0Ey18yKKH2WFeYIn6xq/EuM6zXmp
SrOTASmxcF2XsoeSZnHMtvJGeh08/ZiQ2BCvpmekG2ZQ10AcLTi533ryKaKDEsBELfwqsRS/KqP5
6LQ15EWvPagUrqSjpqeMteFXsQo/18leq76Sh1q16BXX3kYVC36h5Z3CPhWhOkVZ5bVnvbT00Ehz
80o18iXQJ5n6AyypsOR4QW96pGN+R5Td2XWqB/qbxkbDK2s9ALHcSnTzfvFmeIKlWgTxohYPrr28
WpPU/Xkwd5EoSp6lisw5VpoQazl512BVdjJ15Vx3tRfSvX+NeSP8VFPllQ06yLZuE3Izlsr30QCJ
myZxrU3pvZXCXowcSh7PVbQnYM1tNVrpzqyFEmD4/IpBWL2FNeVsCbMSmB/y2BtlNm6Mtt91uO/6
FeDOZlCjQ94bG1ggB1OXNzB1vo7mdGaFm1cQJobQjoqthJ6KC4Z3LUuMCYzZFUHec0qUuUbJ7EBX
zHGQMJeTlnuQLqvhu1CLDaj1qUit1je4+tq5cbO03k3Wp4/1YIaaWpzbRMV5EoAx9xofgmfhx8JW
w3RR90tq3YLr3/ULmhzdfJkW4vMcSgwKObZBt3H9qVC/9vjtY0NmPfFtBR6I07dh1L+oTt/6qTOe
ylZ79FiIpa62R1PaA9D4qISyjVOM7UqWotcOAcroV/yGieBaIv1a8GGmQ9ZytfTNei7kzm2nOrnD
fbbkeHEVByalPVbv6ahDY0kSHGzx6yvK+1jV8+nMxjxqQZpbZRK2i2Wd6hSO/U7RIuzABMi6s0ec
pFZfc1Dm5zGT5FH5M3LEAZ6yZ5w7aaqUhAA1QdZ2/BHTqaruRsVEyfsE+r4A2tYeNq7aXJrhHq2O
jhcAL75rTB+4QSDKFe/HHZnIchbdVTUkURzM6TwBKVhR90kj/acp0p+u8QyM+BzGBrpCuq90TD7e
v+q2HyQEAkI9tNWgXK8VM/XHrG9qoiHc3PDRQOOznM24HwWZXfLcK4pHlXn2upBuT/4AkId/AP5b
LzkkkO1oahXqibKPwyXvXWxBZwVQLYfjekpUjuvSyJ0M65/KwN2ltdRH2Yq4xtZomP4a7Ygvx80W
dwEkHnAEfmktN5WTOMXgyKAv2+Kps+CADGqxh+fPKbzGi7zYTe5+lvNxCSquDxNQ5CeXC9SULunH
Oc2VpTdidVRJKxmKFOFibXwxGs0kr2paI4hafZgzX1gpb1KJf2sdTrOrWOv+UgSsebo6v4enVvjp
40MmPGu9sINb00q/bIkNAHqDordqIFnNp9KB7zrlnXLGizq9VepaOTfCIQxYGZE3/H7oX+73P0GH
tXthQAoBN/g4F0RaudIz6j4onDH+NsRuzXZBamMcGHrGU2/JiHLD3495AS9SUq7GBDpefJAZIUxc
jDnqU+s4kRmHsliOpbPHBhwI9eWTQS5fWdDwtftB5gAgKurcizcHDiI2iw4mw9qDty3C5XBT2uGu
87/9MRyrLfHYvnbHoUEAp6oHgbtn09/+/iMgq7kAHnWElKttADJK2shQCC8+BBmBKUH1Igr6pDl5
uXhMIsqvOpdDaDgiepiSsQ0BQI9Tkt/UeOvXPVtv6abdfi5qjEy6dD2X8QJperY54XjdcXKSH7aC
FXcsizwoIayzsRsk1rRLEmodPWKjTZ772snZ5s16Z+Ik6mA5t3T2tgM0sGbxIArr6KT2bY33sb26
Qivium/1fV/UHfkv7UE0hliNKch9xWOnHzCdB9dEo0OJeEViGM1SPIap2MdbaUQvBKvji1I+AOm9
LcgM3MElRUBE14U9PrfWdLQKZtmah+dIjq96N72qQ/2MTQRiieqksLuGWZ9tnJr75aQ1h6HEEnpS
vMd41MMy5hlF6jZP7Z0wpwMtjhv8np1T57pvma5sF1zKgzEGlVqQ/ftDkT1oSYkmwN4ix951jnss
DReD2BHRgPrHGDUPSW9/TZvoaszj/Twa96mAbz5gc2DZ3WupURwa7TOz8igGbNhhx2/RrO7IVDiW
ivVChXbGfuo6KWe0I/xjJcYQq5bPA/7HeUYaABc0KBDKzkqUt5zzFTy15JAc3oUpHtmnPeK8l92Y
jscI08iAtzNU0NHDIkZCUfebJekCCHL3iaG/WHkSjLJ8WjxxlKVZ+DY6P5/UjK0DTTypbT+L8oNo
9XCovdcKHWy8sI1kzbU+Z89jnK618R6m4RZ1xNdy9AZkSeLeSMeHAiC6KY0NveQ/FNvZu51H/cqD
HYrlpuuKxyTWjqXZFLS9u2AxB7QjhivW5mvFXSarXu1UwaM8A4KwKdMCR00eKCi/jH3XhCByTVCo
rCJaPNqdVIAXxv6mN6rHWM7jtmlQS6ZRW7xVwnC2rapdRRkUI7062aVEr0+WVInOIYyU9MpcnOPk
LYMflTxj5JHLZqWULYm7U9pZ+FVOP6RYrmYrNQJpdHeKNPrrCs0NAEN2bbjdiQvxzRr+Hdpz6W6V
xDxmdn3ienr0Ft4zOTvZtvZE5mvD4uxkS0IGvn7pPinz+SYX9dWQ5bsokgtIRTb0vjoiThow5JEd
RZ+xzAezxYQAdOxgNlK5A6X5kRUDpvu98twX/R/C7J1gUWYUSpBLD5K3bZOK9LX3+ke7jMpgmu0p
7JgL1Vl27Ad9MM+o5bBSD6pSXCmVHfRRfsO8hpXAqR2DaS+wF0TR+owKrBGTjb6Iuk/VZyhGc7sx
i/TsdNG+EIv+NE807udZPnrom/hxhIp8EM9uzWHYALNdtZhnk+oqOezqvgiLfnQNX+vlqZuaH5Fu
HclcbEBfRLJpiC3wMeM6ewlKgk4+46mLoqAN4i5ZcO0xssDB7gZss8P/NjJfzFZtjkqT7KGajGAS
FgEj3hn/4Q3km0f4IpsCqizUskUholj17cG6Ue3h2pri1y7Xfak1u1af9lpp7eqIShozDx8X+OdF
zNep1G4iz9ridnPVipQY0x4neGWjKxLllhUoDd6/uPtUc34j5/RbWWk4X6r7tDBvJ8L+WheT9jm2
fK0otqondo2rvcrlq5Zoz3Kps6OX9Wa7M8tCSZ67Vh12/eiQDmNwPRhb4gkqQpTF2GILVesxHy5t
NtLxdlppv9vK6BVc+Gt1W2iz46dZuhwi9LvdxoZT8dWpsJWP2ngMcHivHgonte4lkXFAwky6x94Y
6/VJU4bqrunTGp/1dNrNHpKxpsufTO6GLP45f/LINPTrbpqCStezR83Lm1tA5O+9oh3o0qIR9rBN
GZUf5PFYgILDZKHNTPvxsORRtBnb/hbzIzfQJkP9MS2AJMeklyCdUQEQN7nqWeTcFHBoAmUg1sOK
V8v8ZFnOdap+sfRBu1fVrIswSXC+kGIkN1ln0m4rRv0WbU/hIZiMx5Pbrhl1htN/w8ChOWZZPZ+V
SEXyVcR5FOBCrIexi4QNPGXXFN3B9tJTNahmoPRR7wsXYtIScbuaR/ucDkOzwTD4yh3d237UzWDV
v4Xw6rsgWf03Ypkdq1gzfWoB7JVHStskb5/6znhpEHj4fUvSreV0egAzSTkabnPdTePdPPRXJjnZ
0necXrzpc//dgJa/0yJbC4ZGAQ0uifZQ8OiK+ldPHQQa0qpQvhWJ6aLX7AFBBzhU/iyaV3Ws6yMc
ImznE5fr+X2pLSlQR1mkN2BV5rtG12HbaV2TbLLG1Mg5sCsLaJEOHvE8Zp8ZYbfMeD7D+Sue9DS6
abk0KAe21mQAjfG0MuwKl8SvAZVbGsSROf2RJuabjFWr3HvOqF33Xim3E7ZioaOU0TZWACzCbOiS
bpuqU4dsPa+TM/iJjSATvRvuUXdzPbZb+Bncu0hVEd2GdzndCESviV+QBH8zLx3ZcU3RXJdSi6Ow
cZUuxK9BBTQX7rdOls4mH4r6fqrL6BCn2ZUVUcwY6nTtJkOqHAbLQLxC3e3dD9QXj70St8dWLxYJ
iSct72BTsJAzLZzArUIX+s4VixHPrHbaml1yOw+Ts3MV8TSAbE8uFpTuokehrlbpJgOlRMpX79xE
yQORKuNzYrX3midFkIxsgOkw2ndNUxZBNzjei9InWNYbaWT+qEBaH5eyNecNFMDAnLKbUo8CL3M2
Zt2oON2QPi0a96kRteYrLMfAaas6aNop23t65QDB9qJ4oBQpfITq7iEZreLeK6vkizrLeX70hBkP
PuTdA6Kz6TymjUlYQ9IEXESjrV6a8cYD6dpVmZfjddSOgatH022mjdYuX7xxb3oy7/cWtgk7rg8N
csxsYEPXTNIGDN7n/eDVzSbqwUineLiq3Gl8oS9mh9MiH+glLvgoEQ4p1Ahzyyj33Ef2/ZvWGZsj
QvJVLEuBF7R5M6J/sl2SaAV4n6Gecqv+ytS8Tol3nUl9S+/r0GJblS3TTos7J2ycMds2KHtVgPXW
2ePA4L4PVlJdRfGyzZwKwapqqdOhlW20i1mX6+k5LCjf9aE4TTqbaKUgDF7oiJ3oETV+0kU8rmxA
YjsOywEe5V2U2x0zX+C76lj1rXDmHZHk3V0FOQJdCeZZg7cRaVEf6I2o/mgWAqeE5cwbMgeeJtuN
0oy937X5V07/ci9VokqTxt2mIv/axzwcWJ9W2OjjbUdKfeJqa2vA8eNRvse2dW/rSsfVpT3qVXY1
6qvm2ZS3ueu9oWJZQryr/BlsJhysPsaWp8V6ONaQwWZhawD9kivFJTsez2rVYjA/esdMAUxWkv7c
uO5tnCtBunT5HgcQFE3DtJvMdNhMMS09mhqchmm7j4nm8BW5LF9cLfpixrYe0LaTfluNj0VUNRvD
Epy7VVFp9B+oIfBaIZkJE4c/Roqw3F8rSmPMlr2wYxqEWaqNm7oxCYJJPSu9lYhmaewYBdUAcTG5
5d62RWScHbLYYTehCwOu7I9RR/BQVTr+6hGz6RvqVwKCiJsFC65I7VKmBoZlazkHZqHyPbOZg65y
9iNpUkEhoXm3bZIMsU8j6TuSnGKnAFfc9JVxVxTmdJ1XrvGgjmTjNpN7W3dFubVwuv/DHrvzMJWo
pb1kNxrKctdUVKqxlX/BW+Cpt9KZvNdMgpmaN04E6aPSGgxNjPkYt+C/8dj+4dp9tynV3iNk2XW6
GyHn4UeVN3XIzvKaZYNzzFz40p06vFR5xGVhydOrMuY9itRm3lvgAdumJTsz6ihZRwjCYaenGVJw
4W5LQy5+OcS3c0T0EoDYtVBF8b2ry+mOzGwn1Jx6Y/xEGyJxQLu2y9nzqLJpQ5f9tsqUp4WQaTG0
THe9jT0Z2DEK6bTq3CAbtfo+7Zag6otNp0596UdR0u8mdOffejgMoJjkBQoS90BvZvuQFEOWhhan
XhoUthk/GPjpPEB8GZ9sSCH1LgaHl7eDLUTu132lhBOhS5ulopyXM1ihbXKYqyEbPQ1TDkt9JBhu
zDZy8HbU1/V+MdI7+ph+Irobm+iyqc02ObQbadKrBtbZqcIg0tChpdJ23o82d2vp91X/bI7KEIyT
EwDjqad2ipTtrKV1kIlaCeQcF9sug9KmixpDg0XfEJle7mLCzPc2/SK2lq+DhhFRrupnoZs42Ysj
yNIbrQxzw4a4SWPHxIiY83oEnPQhx0CNQ1vuJ1N7i8biJDtWgBiyh+J/M3cmy3FjSZd+FVlveoU0
zMPmN0sgEAPJIIOjKG1gQTKEeZ7R1st+sn6x/kCJWQoqB2WS1n/KqspKEnUDcXEH9+PHz8lQVaHs
mZryZFs5dPZKyxy5oJ5m+NV52cjVblCtU+j18ZWa1DQKZMQOnpFsurLfJbpf23PqVVKKKO02xvgm
LcSP4dhwSqKSPHTi7CKL11Ely/sykW81wdOuqLwTUCGp9MmQEI4xworexiz2ecspbSyyRkkT30Qh
MG0KFOomDKcbYbTyS8tHCwVLP9PtNTO3mzHzlmyfDXZnuRPKfrHEhCSydS8oKcYO4gKcUcLRi6wt
CoJ7MSdctLqMUpEWnWHrlrqtRozdt1suPmQjtBKCQYZxmax3ylKmKG5boXzp0z7sCUx7aXypZOxh
jci6NAYdM4dSIxbKW9/B4Oe01rJzLPDkVWI2sZuIvTNmzS6YrFNNz9NNSGxjBxYJEY6b00lShKML
9SyCasZJoVeNdVBCYYfq1b6lB9HRkH1Uav0UB6xqF+dgA51x13AFk1Iom4qS9CaplRMpo7wkKb7J
5q3uylEu7IbazZVqRruYOtO281MTELlHvKNvzzqh1VYYf1GWB0aVndaajNOyr8C7g+Jk1Lkg1bGY
uJXH2qmrLMEJUh7XCFVdU90QbLUBhycIWXqF3vhLMRIuw0rbtEKX3kP29+nwyDu8RBS+b+YtqoBK
ZtGHdiN2101Zwa3w6/Mkqc2bTouokseTv4CXEbpFIkrcDVPOG67vhrod1jgV6Se4BJNT1ThNVrSt
OEHmreU8fFCnbHjKexXZhEyzToZ4ehCx/jtBjhDSW/SpLFVgIKP4lCrVbhKLzG18XdgYaZ+4UJXr
RRoXN7BuDl6IDfHEGetmqbLXQqQnC7ORnIEaOQ2bhmtGMBqGunSmIjwJ6lK25cHfoRQWOYhTOBra
jUvEQs8NRNOcGXmQ1e7aHLBgwmdq0WHcOnTtum6p9wSafqrgNedoXhmvSo5jgOeLqPNyIuzCugCo
/Ux7Au6kqnk7ttIX6o0tvNZ8I8rqLpA6dU2zFxZdmr4i/xXcsK1KqmF65gz0raz6PtmNeAUufKQ1
1lYacE+FFEIVsXwoalBzjCAEBFaE81pVdyDVpZMV8UVdYuAT0YJta4L2QDMzH2GoOJrpk+/QMndF
y7iJcT0XjtSKp1nareIkaO2ACPAk6KXsKUkyedXwTzo9um/pZiR0MM5Q0TC3STFcxwFYe0n7st3W
xbmMSobTTCH9pnJxW5bi7WgZOz8dbHRTFB5kbrzWhMqhQ/pG0sKLtmBDC2JySdn7s9YQC1ladFoo
w+j0CoZsVRueovUzKLYeJxUbZnYkG6QLrYiffMz9FqEmLIJYKVg9hIhpKUI+ChVA5s4a7LGa0xxT
E5yx71Tic3xpJ26UsYLNrPJnduKNZ/VY3AZlcj0Z8CTKSLihJ/5jrgZrZhHrG43/Mya7ocjuCX43
VkmGS+4BnFgN8WKEz8EasYZFiXSUA4xGjaMRUMQprru+uk1GYB6hLi9RASZMLarTqPS3itiv26ir
1vTC5OhrtTvPk07RhdyaVn2VRUlhV7V2p8IxcioBWm4kph+REQRpTS6iKbg1VMpXRQgBPR83g5fs
VXO4jSJxpVuQskIlvderJLrDvki3+05cBkzMGdWCGkgvzW2dW9v2m+hsaDNIHcCMvHE12oia+lgO
cM3p0F4qTbYLW4PP7e41AtQ6ikkx0ki0/RhfObwWHUFWwdBAlAbUpK3uQsfle2xruDQ+gjjqsO+q
fD0KHZEHaifLPrE6fgs4mxfidVcEd2WAQAk2dqdqniBOE3iJ63ulG9e5B0JmXsZJd22wci2JWnNv
IDtqds0abdALfSCiFHCns7VBIA+kpkD8RT2fxH6JP8yOxJBe3bmN0RTM3aimJRATDRdUTN200eN7
K0IXrlSSfNFzBOGtY9lmJSiuoqelOwomyymL9olfn0He61akuctChg+RZnjLZkO3K3X0T5Ma5wC/
u+pN7b604PIluOiyuxZNZi0mPV0mA/heHvIPIwuIDmkyQmd6hvIkJnhUq+qzNlSPSYAgNxnWxKk4
CI46+UAyiSJ78iLItOak5yim+WGgL60Sdwiwgqp7Gkmb512MWnI2isjIK/HWL4GnlKpFOEYczCv0
Zm77oYdonbSfUhxbqZMpK1H3TuD0RbaI1oudSwT0Xov0Cp3c58HUWZDz9L3ZSrSQ13xs6hWea7b9
5dyfZDeYSNtaUjYOfIWT2Orv0BW/yWuSVqtMz2j3CRehGN+oo+qxILJ1kurVAv0qzaH6Cizab32x
PC9687zwlFMxF5RFkIQJpLzusUHgFmEoXKoycYV3I+clvrNyXnabXp3wZKyJoQJqwJ1H+22S19li
ysW7RuVWD0y48pEcNqhilUDlcrLo+tCwBRPVQb8go4BmqJAFo8gEQiNa9XoQ4JrAArmUp3xwEypI
W1HJrseyR0RI9c21L5EQKHTyM1Wy5nrmcCcImRPFw94KJxhitTdciCXomZqnnGrKzrcC/N+xQbyq
Va47O5ZD4WQcvKeuggGBuk76MKSSsDWaInFa0XKl3judm19AQbPxSvImsGyrPc0rS4exlBfOUIvW
aZAnyiorELjvq/CijkQwMpy5sN7isBmN9qb2wBNQ7xMgExbSEuEyhyJvceGxZG011PXFWM+qM4EJ
v68OhOIOumx9o3t5vRsT0dv1gpS7RZW1w5mnw6OQpLhVCLbanlYfhNdOfQRCTY7PVQMqSnLeLUMr
5AAilsvLB01vVUeh6HemBJa1rHJFtam7TunC6KrqDJ2yq3AQJ6dM1X0SmeO6m0xvTdxHri/eZ4P3
WAu5vik17RYjstCGllXakpk8xakfYloJ6hTr/acphv4xBfouHsRxIcntHdyGj6Gld3ZEFAGpad43
RRG61M2eUr+QXKktLxBrCRFTozakFKq/koTBWDT1MHvpyJ8TXxLYsnx9vWnWfTBcVYgDbZC0kF1d
kQ9WLEVOJ0uk2UFyKnQTh7gJ9woBUYA1qfxYBjGRn5G7om+ewoWfTgrBv1VJ5JeQEGmenjKXcmFj
qyh72a08RKvymecCOFZ7sJA91BIqSqXZlPTLCd9WR+0gyCSWtEkD3lRscEKiMue2wDpw9gjqKjQH
F62owiI0tIc28M5VtUeWKwqNBcQpDfGxptji5NUzMSPiF1rAnEknBeI85wJY2ELxK2Buhf4uDDez
WHYMreKCUATDyTK/hrJRlBdln93q+ezp1ieJEC14tiTGzbSsAV39Mnd0PaTIIzWSnK60Lkwzt6oh
K9O0MleTdHJzvIdp+jmp6dBwfKmE+jXD2IFUk7bG+DfJxXk24TGteXru0g0Hky+h+NHoyq4sKFtx
6my6zFgWKNucK503La3MLPHNCLUUfRoCIRp37U4ivzXIChetMLpy2p9Qg/zYCfpDWrQsVyMvnSK3
buUSC3PTuhaA0BP/FhDiAk2f5HyEbbtoR6ukvT9Eh9hS1wP0N4hZArFsoKLigLxZUNnyRCwYSR4I
lCDbmCUio1oAaaSfNM9agYeDOWnJNtNUAyEvQ7MNodmkE1Q1tBdgfferKrduKoVkJZ7kT0Lf3WGZ
ve10MgudXAnUYmzxp2G+8Ncd/Y9e0N13/UQuB/4+pKa4lCbr1lDq6551axTtuAB/B8K13CFjdwbE
lH79OQ06kVpXprpeb2SIsJJrqyYeyV5+B2PFbbpsM0betu3Ex0GRr6pBQrXCk8EZaii++G86idKd
Z5CMLGNa9PittwVaZloeXyVpXeHEDtWSJ/4CffZcjIJ6lXjdZdz3soNoIGTPdEj4yMSlm3HtTyY6
ijDU6AiuAGm7vYKnsx100kIZcE8uFapuA+hT0e2U4HOqzIYGrYDwN0KZNEvyZB8pOt949aEfyXpJ
nAIhddTq0Y8ari5LxgIkDNa5od7jR3eFSjiVN19ZcEef+iCotVyfkFWusab4LE2Tm9eY3U4tOFJD
5dW8assosI2m2cb0yNZGcDEAD7BqNuQtK60IPxtTXdBOP2abZDDWjSZB1Rw2gaRuUiMIVvTgXE8D
5Kdazk8R2s2WJRwsUsgJbkYYHRLP/1Jo6RfcZXeepl4QlH+Mw+RUwqgRLFu588UEgqnhIWbiq4Tu
kwBzxYil/gxpM6i8GhGfKve3EaojBGGNLQfSkozj1EoTutaAOkUjz/Vl1OsmEwP068TidCGrYbuV
mhGMLe26TyVdtRdkLOWVhk7kNWcUJeq4D2NnVKWTuKgozzcSa1Ap0oUaCWD9g1ktMsFoEzcRGv1L
ncj+reVX/jKeSlA6uWmcrBXTfoOxrjNpueLKY3Yrh9MEcVaCK0fNFxdwt+1Fo1goadQtMhqcFvhR
Z6tOL8TFnMKHZuA5nmc8en5fXucZKKndBrqHLqXWgzpJRut2k+bSPMDXjQrF0YNp01Rdz5LUjDBz
oMgMjuGDyiR90WG/LH4GLa3YjcHa5G69mAyFI6IQpRWB3WOdGNaFqRT3k0pJB33K8yaoMUIXmhp+
mhktxQaXoUAVr0Jf1hbKqJ9NcA2gQiAWAdlHRcVQKariOiz1CJJ5ys5Te8RrIUMrhfAkF6G5yHSP
an0NV23Qivw8KNDUFExrBVF6JQ5T5xoIPsGr1R4rMqZz2tVuDC+49AwiuWp6BMnUXCkvBXdCGZBv
7IP+zTmQYvhPLcT2hYBM12YM5As98u8wWtgkVnFdF9pJX9Adq+XzMSmm+wyVxpZzeqLBmCIqJZbK
R4k6rYp7UnGMmwfUSj1w2ZUStcJDhG4TwL1cLotSMUEsEY6CS6entQ2RGrAPMTmUEvl4v8lO+5jm
WFFAhnQMzuh+KG0fUjQ9myUlfT1eBw0tJjnZoINl4b0gCLeTXlyIo9E7A1qRWdoOVB91zdHyQWKi
DNeYqMCq2B7atL5WC00mxZisSyKEBaWV1g4D5TpNEKzshm7hC9lHP6sfyzglXsupDRpn6YTxio+6
o0RHaaI2uzZvZdfAUnpZJ62bTNzoIO/0Ykd6ZZsatU4C0dOooM1D8UcE2/CsdUW1OkEU1A2mbCk1
HsIaMjXfYrKmZV22m9FUUpd3fhKNyJVWOQh55CHw3kUngqp8pBtNX9SChSVu7e8mpe22whh9qsLm
dpbA3DS16QFIRL4TtBpGVjQbY3+9tJIgd7ADH5w2i9klorqsEI50NeASin4q16kH4aDtylNRau9h
mrPMGCa3Pb7ewpSSyunVdLIzLzJOo0ZYFm2G/8Xoe9cIWLVzo809bJrWIejeRfhk9rHuQetRhyex
FT6OdcsTtxocUuos9ugpBslhGKyYDVpSTTO6H1TxEFRKc612GS0NWc2BHMsTNXnoIeNAcJ8xvyJa
tGiaoTOWCpaDlfUuDHzlSqYbAIX/WuOmoX7tVDCtnCAYrfmIu+2r4Eyb5gikJvDOzbs6nfvdK/LV
2Iopo5fciiUQBkWnsV2Ad26SPJBhe5UnWDOgbYsH6GIQ0xvS3ss41dNFaCXyqh4p2BmZhhI75CK8
JbAAScju68DDM7MrRHh0Ap5GK+iYMtqFfCf/lHc/WcuwwMRk60HfzD5JCRVA5DylES8MzBoAVtER
1k6TYAa6xDZuFwpkdxqD4rSSaQIVtXg76jkfkk0DXTPoruJ4jmFmeDPIYJPuENOFckKh30ILTssa
BwkxS2G7KJTHYzqhggVB0Lg3ZAM95SaXCt2VdBImlyb0iHUw6q07mShQXHSY2h+6lohGKAsO7bJh
0LNQM8baNTRCOpptYrZibRFckEFF0QG79Ci7ywb2N20X0IoW9Oy27SFNZtlStFK09SipU/UR73Mn
oRZ4By7KvPttM/+v/9zIrIzxCPRMF6edlZKgrIcUjT/sFcQntVVkCjgR8XheU/n1ujxNz4bA7KoT
akIwjCR/tD4hQ8pzDXo3MSg094dSaqLxsZe7znwc4J3cobiIUKzKHuCxUHdYTz6h6VXXS9hPy1Ma
bxWpM0akc5N8NdBlMW5F1LjUhUmQnq303ldKFzIwbSAQsWBrmGRJsSMh3ipea1LXrGTPaKtl1wZm
tObOxHq+wD/YW8aVPhq72XvGOkXMx2w/EeuFaCZC7cwdL0lF0+4tsxfuozosRHvQKSuyURtdBGcI
wN+EesqREpwoBy9CyPWuCmUshqxReMRk+L2s/DGBze/VvXSjGp4VuvR2SNOqSzIBO8SubsNtoRtC
sLHavoY2RAdg+gQcEwyrAFgGglGktwS2Qd8WCkBsnHXeCVX1GJvkBO3TC43eqfS6FnSdkIpS8XCZ
pxSlT2oVwv0iKWn8PfFVDCC3vUGLHLAItQ4afKFdx5UiiGhaioPm4j/cPQJgZT2BllmI26AziOVF
MY6ArMVYFq8kfdTuG7/qR1fBeFuC/Eft91KuhCSDRxf1S9PXK2qhQS3BpCgledHOtNETsa2DCipM
gtgwYCQa5bapdrJBiwcZhnwhQWbvrvRk0vFvxPXGW1IpZjO2hZkbZwZJ3GaCiFs5TKVM1j8UY7cQ
IL+ZlLdowb8IMyL2s1g2dMaqcInOxWySN5qAQcT5pCdcHxzo8KItKe/6Nf7WMEfFrgZXFQKIAHaY
exwcMAiDazWeQGDEWC9us8oPNKplyZRvS7EwTyOoPU/CWLTcmJqfr6kp9GeQ9bcRLtamzf0H4aQT
uuYyLRAORKYvKyglaiPqxkKuEiTEcNlA+QS4/H490YUBbH3SFWlHc5znR8u0zhIqoHPF0hxCrsME
0NkecImJFlAjMsIgLN3DjrUopQ+QRaSHMOJKsZXumYlJRCUsVKXR1LtC68RqSX5mFVt0aREBFccu
qWDpMzu7lKNsRiCLL0pWT9kqC6F4O704wFKL4PIqGMTq8kdBo4nBDieD9o6gH+Do+LXZRhsIpaTt
kZwmkPqiBnXxwgxpamh1YbjS9OAmDgd4uYNMa1lvy14vFyeZnvZffD43Ps8AS0DaUOKW3ErNO49k
mEoVjZnqTQ3KUULSirXGlYtRmOiLCCvwCk0NHo2hxJ0nw4/SbjPJ3KdxUuyGzqp3mioA6ARyREEO
+Ap4afDHWyMa2MpWHTfyxRDxOA41rmSjRb2pL6JIbR5zGbMzuxraRN52sPzWapLSozMh/UETnJY2
JwQMMcWYWuTwnPWuT9qginsCNQXuFiGzUDtQ5Cm9qqHM/MIdga4uQamixeGZ8I5VyFk2phIUhTrz
KHtUM5999Aacacq+PKetmSOSqspt09Q0vChyrbs1mvTlOhyR5nUsJH+g2ZqNcKPRL+QvIkVR1p6S
BmcNeO8uF+l+QvI+NRwJ/kG5bIxUupFHq+14WDGkQ0VINrXXj9dtkEs7gAyw8qIEqHQqESVJMwkL
f5Oj1N7CrCwbFXwKhG2lt+jl0w/qdxdwsvJ7eLYcIeBJNQr3k0pkqYhT0Cym3ud8JHvyCgfNH+VA
44kSLJQqVJ0mjKVuEXmjYAFMwORGcD46A+3JqmWBYttZFU5mY1vWmG9SSe/u9c6EwY50APdQNYAr
53nOhZubvKch1/vPlZ5HqaOrqZmTg2hab6u1VG+DURcfoDgR8xdCDnKhBv4F1Br+mcopQaPLIObw
MK3ECuwS2aQvKZRj1MvpKne8HkFl24xCE8HwCTjT5XgZqmWY0Tlmj7RWRnbSWh0WCxlxyIlopgLs
EXYDBiS1sE+mqPtURwMsXrMfdnQ5m+aC+D65o1qYjG4v1RA9RQGmKCVeXz2PW50zHAF11VsUdW5+
EeuiOe8susUIfQvoUMiWL3GnajL6KVLzU5cPxQ3sp3YbYiX1UJUsBIfmBNZSKic0roZ+rV/XmQ7X
E+4fHXzqaO69KVTvIdfxs5lMBLEzybKChcjBTtEFsf4rCw8feAi1kdx4QX2mNknduGTgxOl1M9xk
zRjcW3UJxiUaqQrJJA6SbF+LcnY5CKL4oCFheJZ0bfoQ6lIJWKfRsS3EEklUMxVgPkmbXlE4gWgn
CoWygNQk5nZcqN2mbiv9S4ii9XYcRaISpGLkJdhbcgcrFZHJWAt83swEKycVO1FZ9NKgXbdJWQtr
lSrLOdhL58o93sMLUQn6K7LcmwYDAw4rtYfD3GhjdDMioXVou2TfYhvi6uBvkzt1VwT8/k7mNro0
KRnGp5FRwQsfQosO7sCiGbfSK6ekKAq5BBlIxSiDXRnk7ZmS59YiTozIgEMlNOcTLpAwzQMpeAx9
y4Myotb5LeorpJUTtB6HKl9ME3Bncq9IU3UJQ8J84mv7l6riwS1q/Fw404pavEVILXzMIZsIdNSh
ILrsqAhT4TO0BntSducmNEHMiQaEcBn4ILowCUWWdoQhXeHIuAwJi6Qa9RQCy1SdRyQUlTtBgR5W
CaAGG+q5X2Iy265dKQqhuSql0k7WJ9Yl0R7rXhrGTIcbmuLSZiZUG8Yar50Tocm0L9TmhQvJTyLw
fJE25q//rgst6rb0gpQLiBTTKcQu63MbNtKjONGNtgCUK66CoLUqeuOVCugEutEmFkTOjHBIOWES
vGLoXoQgulI8BaZNbcDlr6OSyyfnhoZupPFj4ryfEj/LoWLKdPjKIoX9vqb7Fx1WAcoVglu27w0E
3AGmVIwOQgDhPZc0WChRFD9U8GkWmhRpp2Kpc+p2KopkdgAcdpKVgknUClnrcRg7pV42rZZkTkq7
wIHEwtvmNB8vjHAYlyJ2JYsI9QaHsIEqoDEBNNqDiHSXjQoOU1kQM5ego1m0Si25q23spfXMpSUz
eegzcnZEcgJaikavNpZSPgqNawF1f4GjLOu24kv6Xc9G5iiTkrKnW9dQC4dEIRiuaxTXqN4paBuB
8NAegtRmJz81z5PVNFOAPUwBC5MNrMFDJBXxbSNpBiBXj36sDAMA7k7iZ70yM/oTE2akkYC0+L+m
t4UmLixEjImcDN3jXSWGYxTZUKJpQODZkBqI05yWsjTyM+tWNxEHo9NcvZZzaqZDO2h3gY5OzWzh
kIp2RC53r0pDRk+jakJa0pvgMqiH6RxylXzZT7pfLcQmm8nqNI6GlzoUWc9GmLZUXUvwCZGqMQgu
jdaSlBOlSadlWwJtJJSL7gLLoKMgrG6rHIJyZZbxkzSVPrcxBGpwXX0L8k/EHorQVWkYq2T+tU6X
bklPfbLM0FUAIRM7lks2JuyfySO3s/OcYqCNBWl7JaVjdVJUanhOgfNRQvSjdUQfu0rX7xDcuMvl
eNRd+jV4oYj4cI/EVSOra9EKhMr9evv3YQvNmm5MtlYIt31RqOOwm9ogKBzTq1jhHQhLd6r6rFIs
QXCUc43nljdrvmq2WS3UyjJlpVQ2qgOAy88DgH+zI3Iac2EbRHk97PTSJ+RSkAaGm95qXFK9nPMn
6jCw8ePYYl3SOy+JDsangdA4ULLEh3heKxDs6W7URHFcNjq+LFsdleZ424zmgHmKpGqnWotiMl0y
HRMUeyWD0PHJBdU34xCvlQojZRfxEA1GxtSSGctN38XrIhj4+a+nAKUYTz8xURPwSZDiErmASo1p
9Xw+wOgwMEYNDAqbC8dreshybaCioq7hz8yHwY6FC5PnfCS2nPHUs+ko3LSOmbW5Kq6hb0Klh6og
oIgPTSYgTpu0mFwCEV9CqASIa1QdGn/B9B3zOSCsOXzE27SZ4uIUcEBJd1DTLOTYWsiIDq2xcrz0
0cWx1lagz040+kyF7Nmoq8nLOLzGiX0ByTmJ74Q0LGsHxFenjguxh1UNRfNgVdyn9gCNA3GQrtEN
p20IpDAF9ybRyQLyKgcrOd7kKBZJdlaMgxSt24TPtitk4oOFIOTVR9aQDpyJ7LfvDsnQgkl5FQQU
dO6gncuq5V83NYLGcJIb/6QI8dS0Jb0WabFGFrzZlLI8JhSKoETb0wRWsgqkkDZ0G06g3NxqZCCm
S1hE/2Bb6pCk0Btg5URGl9x9fYcV8Hu9TGo/btddFouaXfLTuUO+aj1Sm+yUFRgQ5WBRqeudHGpJ
y6liNmgcBKIIf6Ud6AlKAk8zlxF+wItepHX9knzBM1b6EIr0JfRp+qjoQJuc+eOYYq0wArRqfSPe
+FmlltcDxBzvhMye5adWA9UX+FDxXa1YLPkQ5CVbpEbsbbi7evkCioWXkCcGiHMAKyY1dcGYFn6r
HTJrXQ+S8pko37yPS8+NTAH6VEhnzUzkReD7SihYe72f3fmhPHCFJOddr9LjoZD2AEXY1pj6Vz6O
SCVNZg1EpeaLXFmf6BzkRNQ0LutlIw4fnzv2vmlEHckfPf6RRtVNnvKf17JTR1JVfyhOdfRTq0M+
C0DVr4ean+b7T//2dLMu1V8pWH33o+5rfauvWlvfBK6e5Zxu8n/2Qy9yUfMT/TjQz2liKXRCHkli
PQ/0LMf1ZwMke1S72idUs3T5F83A5k6HCf78S/4fH5I887/9tWDpv1Cnleau4d/+ng/8boZ+fPQf
hcD+2c/82Tc4PL+XWRZsNkp90xQICIAZ9ErQosz19fzraA4kRf0Ft2jJoCL1PAeIgP27pmD2z3nT
FKi85Vk5D1mIo68u/4JtDnLTCPT/NjP/rq8uq299/ZryiwUZEPbxt69I2/j3O4ANgqEfxjrfNoj4
9QP/RTtAVt/6/hXrF01UiAEU4+sup4H6+zmwrF9E5FTQfABEnn99/cB/0RxIEo/8pj0gy78omqxx
0r0shKM5MKxf+P46GvYgiPMvWvz/XVvh20vh2vv+dvobd4Em/SIii061HseW+dfxYSCJv0DzQl7T
/DYDf+Mc/ImV8tvF6gDdPD1fqeGh/k5Z8i9/4OVC/XGAbzfJNxVJU/pNqvH5R2/Qnfw6+NdbZf79
fz1+L0P5fN9995ez+uZ3vz362a+ByHd/+3JZfv9Z3+bjxyf93e/w8ofr8FDtq8dgdJ9vv2/f6qv8
pbPP9k9IQX794PmbzrHBfx7jB2HN3zbLn426QkQ0S/bZ08tQ88CzFu9bB94eBiCgl3Ge7/FZd/Ot
w17vw6z5sGOeqsMHHvvDNizbA0fZy9DPS2Deu2/9pNssbA5PH66bfXOoX4Z7Hn0+jd86usMA1T75
8Gt6qMLHo9cqG6LJFfSHn8DD/NSrdfZV+PBw2B9NDTA8waCJYuhfjP97C/i3sPDHZX0cEv79v//2
OPP8gjAhNfOyJb7fVH+yKX/YwN8//7f9//0fufMGezl+jj7r5W9e/vDPdo+9DyoW5MtkPq9yztQ/
nNqffXNjUbVHa2429HrrqKv9tGc5V2HxMtbz887hzluH3lSvVtksvfPmQetqf0hexnl+VukdJpdn
LY8GnY0u3vqsJ3n19GoK5HeYAhpp92Hz8njPU6C8w7Bnh4d9dnxkSu9xmVxA4zp6WP0dTspLsufq
aNQ5bHnrC7vet0/hh1+r/UN4fPiKqCy9eXBUu49Hld9hk327kOZn/uCmYfXDvTSrqb310T+imP3B
3mfxy1DzoqM2+fLb+Sj9Z5HGp0N6OFod8myk8dbnPc8/sOj+Z/3hdQyD7dzbR1/lDPvhun14CmsO
zsejrahi6fkOx/JNmz182NTz8x8d+ZLINYjY/tu/xa8P7YdtWx+tyG+jv8Mc/a8r99q9unMX//vD
vHgOFRP2ev1TsBTV2dYNIzsdohIyrH/1tX7vsv7/E38goWeIPxV/EENkLOAfYo/jOCV/JAb7i5/5
NyQYv355HYniFvL6NX37yj8ZyPyacXY/Nq8CXAm9ujeOW786XxG5f9uILuKLxeFljK+BEYZXL3/w
cuz9va9/PpsM/G6Ij0jgG8f+teVE2iev5oHU4Y0TcT27H/zeM2MzZv0Qe/y9+biYd8LxE+v4tarY
U6ka0BTIDBaeb5vzHeGCn7/+FJzXcT9U+C9QJz6x2g+f0v7Hk+JnEyzWzP7VQtTxn8VHaHZblCXJ
xHX4z27On/0ge5+wh34nFZ19LjhPqSnz/Sif0QT/evb+wffaHuq8yJt9evyqOMQ1i9KbpgOV4875
bGP/h/f3z3637Z4mgcPDy2PPOw8cHrsOloPBasD/CnrEy1+/7MN/8K1+S4c/nB+a4FD9cOGaKpkx
NqtIarJCZAxulL/82P++W0qCR/j2LPn4pvpX3EIJucnxwvvh1Pnu7f/0RfSUV9VRBEQV4A8X78+O
Op/Bx88qvUMMbh8SP2zTl+d7jsD/bAf85NMiZMHEPoNm60M1Hfy8C7OjKZlVk986Jzz8/hV48ePd
/PdfoI3gN3jW0ePOLmZvfdzFIUv31VG28x5pyaZiGo5BVf0dFpxbN6+vNkLVN0+CMx0eg+O5Nd5h
biGdvp6EWaP4ra9sua/yw+9lTD+GVH9/nS1Bsh4PLw85b7259vrWR16FD8Rqr3CM2c37zQPjy5XV
h/FlpPmBZyPBN497qEirj4d9j3mg2nA8u7M31Vsf1qly6A5HRwN8hrePu24zzpyjScCX/O3jbh5/
OByk2f7zrfOwafbJ8dNK7zALJ4fq1QKj6ertD3sCsLLdj8eQ0LNp21un4WyPdfDxalDfYXbPwiZo
X4cm0o8pYvufROInL+brJO/28etHfoc5Pgs515tDBirzqkihvsPxftYOh/Qhx7riZTXMpw+W1C+/
/Z1g/SdnZIt4H3PyMtDzuNo7HGvbPNu/Kkpq77BFtvPZfvSws4PsW9fxH6QpkvEO8TDIRL8/Pive
42qGGfgq6pHeA8DcgaO0/v64FvQeReqrnFvueOPBgnv7q5t39OH1wDOP7a1r4vr51KzC7KiyLr9H
1nFdvKpkkgW/wwN3exK66ullpHkry7Op85tnoj88HV8e8nsU8q77sJm+ggMvz/j1kd9hQ9/Gc7H4
KLgEJ3r5mH9+Wn4rDJ2Gmf+UH6eNPwK4f/96uiO4emTdOfjAvjzs85z8KT7y0yd9xgV18KvjBf0e
Wc31oXpd3DPeYbYp1Rw+5F8IXo6qWfT5vUfF9ytkvN0/Hp5eZ3qSpb9HPHeKd0h3NNuWhcHtj7jx
318p//f/zMf/76VmEA+hF2L5hAUBlTlF/euP+++D1uayxwv745/ST/6NwJoP1egoTHmHjO7XzOfO
//5YeIcEyc6buofu9v2w0nuMy518tGnldwj+MPRss6fw+2dV3mFYJ9gfXZrvcVFcHYr2IaGSwPEF
BP4BG1L/6CT4f9xdTXPbRhL9K7htUrUqG5AlSpdUSdSXQ1FRREpb5duQRMgxIYIBAbmoU/7Gnvfk
Q2573Jv+SX7JvgE4LvQQIiThleX44rJk12A+enq6X7/ufkd45Y7C23gIcgI+U/89ggS2kRuSIKex
fAD14WXcT5BoN3G70IIuTuJFedgdgt3yhfiXR1tnX/ZIfIfgnbXVPPRuwmQk7I2Nca8nPtlHHzW8
vlRI/C7Btj0eL+dpeRt2Cfbn8e+ZSmPovcg7zWB8CZ1i2ow1tUOPUS0pkcMyrIzjFDVE51Jdtwi3
s49rf6qQ4y42Yo/gUp6qgbyEe4TjO504z0C93VB/s9cFAazY5pLQfvhvGnqjf7y/i3Uibh2yZpsP
3wlnS3FoFZyH55ts53rgWgWoMdV8tueIIaPOox0oR3DeEaQM83V24R3hse2CWT9Wi6FDNGQ8I8A4
4zSV4kBxnFSkPgkd7O8Q9hdQljMo4RZ38ZAOXdyNcCW6KoP21ZIq7e8S7nIxsosN+YxnrhvfG/2L
rAVxORjhwQsNE1+Myngy8lHle+EzwoOFGt461IuFysSs13lGz1dsVw+fMyR1C7MQqU/2Oy9HW67g
mcg8HOSuNx+2Fy6HkzCKQmFxBow41orStUbvCxjBrJ5BbyQ0GzCCWT2T4qO88zB2EDOTB9jUaOsB
93Wpc4yUhV7mZAGARdR8tv1YemnBNuGB7j38J/aQoP/wOWeEXCYPf86GWlIgA9Mmu+leg9+sHZYc
8B/CuGp27ypopPg2H/h6vHbBGfFD4ART8G28E7UQZlHAiMUhRVA7Nn2wQ9jkY+AwIDkLkyBgPLAf
1nyQgBEz+6BvB2rwSTytASMLpdCh6/ebEYw71InXhzEn4lugwjYX5YPBMhRn1woCQLDoaYmEf7Dx
QZOovTCvh8MWiZBNkdjy/M2rj0Tg8q+OQWEmJAKGkb6XUke4fWhukirvyqHPU+515PVUdKfAirRS
Zly0FuFhOQXgEuJ5Fb7qOuH/+RbdWTwbGcZ1ecJIY7E/vtyiu8AGJ2qciRn7G3NwnwiVXQK9uJXD
1rOzqqRzg8wSM2/zxIym9+0bjHxUZqHs1IvO651EFbG/6cGUV1OvCMv/W+hIorwFBsJquqxvUN5+
GwO2RMagjBATbOkDUBMGSn+UA+80V4EHCZIzpY9PwH2QRzqO1ChcTOwMc94AYSO6SzSMkGidqWzU
1FdBYy/30AjPOHoEzqQZtk2YK+Jeg3gkz4zhp/QS7Z0jAVg8WwxIGKF0GdJlOD4wCsZex/zRO7iy
ApCjzQxQ5v0MLIzQ8V59VKdoLGkYWR5dXt+oqfz+rOZSNfiMxPPOMhmjAb1zM+BGNN+Ggu6CVnIy
gobqhM3HLly2irEJV7qDWhqol722JYR7fa5k0BmMmeZ7AUKRiteuyA5hl0GpBQPEkWWGi4JIxEjf
STjU3yW8dRhYLd07zYg1X4RzCYT6LcLRXcI3QcJAFavK36OMP10zVXxGbsolynyhOjiC7sJl25zN
+UTHqgeuo5pDbdirkRsWPkE6+hOlXRJzwLAt+uqjXt9p4DF2CS93YPtKIyhhxylsLIIm6gOxNGah
q+YChka6vh+EFdvByB640WEKv1vsB0PV/YJsz/jOe5+C8TX33njodYSWWtnqZpY/56OYKuEAVh/s
ZOhTMAFI+Mazf9VVH229Y0CovTnIW9GySt8g2Zxh+3T1aAQO7bFapOVNK+p+PW5ZQYs8qe7Zatd6
Ez1FEvsMu/blr0WZlfJHUYoCuey1IGg9qSR/VRQOKNHRX3/8ezFVS+WdJkswCzCDM5BjbpU9NaEP
UbJhd5tBjehrENa2QLyQbINWsL+//ZbgcyHSN1VTK+6LN0daodFWilX9CgKkEkGN/dYOqvwTPnoU
T0cxNrCvpnAjtQTT9lumrgPh8Doq06gwXhYM/y2wRVSPt797uXa+VFuR3hoiwXZrscjseIWPkn+D
AGEiL2RcMTJBB52reTpxzJpia2ofrioI6SsBmbbKYVNwqbyEesys0BLtcnlTO4FNTNODJBsIb5tg
lqPyjgaincd2D1UyQGC6LB8EnB/M70xHEuZnGGBmtohLCB3JyHswzEfUawQeL4ZmOMhttUQeWdWL
yTBn2o50MGheR/Etorqy7ijDeLDjVvOaGd4bCta6dXAZKYaIWo1QRjaTBAgGEekMFRxFDNZnPMY/
Q46d8/MZ9f+6KjHxfpedxmC+AylIF4bUI6w+9E63iqnBE4syCGlsIqXCCgkYNQCLisMdjZ52uTa9
CO+01CAMU7/4ynk2lEhKQNF8yBfVIzXKp9+PB6iPZbc89xUZZV+Mr1jsTxtyGS+qlGHAKARTbNSN
RpUOFII26WYmk6XQCmtQA4MbjNYzqV5MvBudjHWlkkdxQ7ufLxfh697GLxAe7EMkvzvEdLTgaj7z
NoLyQBftQLlIMUz/npJWUdAiGOMAjlLvGHWbQGvK5DVmcFoL6YQJk04ePkfh7bK8K2g/bH98uZzk
C+gqfEFmP4PUw8AwiwUUr4D3Q1EN50c7a3O026iNVuuwlM1mGzz+Opa/4Qx9lzFlU2rM5awyKgog
AvMb+qdW4Em7yGhGqfj93V3kB+/toWRlrTv5eudeVKe03lbugq38tQ38gL9DUdZkbIKCMnDKAOEO
EbRxyuQw8tcPE4U+okJhMJ4YuNQC6mfgZe04it1EOAZMfDyELyF5dYzOFydwfIYTk8XopMQxKKgn
Kpo+mrtPANhOMxA2BAIBfM1KSYPHEGgrkH4hGj6jDJwJugE+Ec+3v8fwVMIks+vOIcB6pVqPPV8n
mTvZgHFDbpDbcY/uKuLgUCDVLuCxg3u9Z6CqnPB3+CgUTWNQaF3dxuJwGBbmIWr/uXAhw3A16jau
dKAYTJJ2bLzOHzohmNiz8Y9V/ifDG8wJK6bGPUxko4irvsOoVNaOY2uTCS+FUa7sRH/U9gobHcRg
KZygGpPpSGEbJuUVcvQwWadPbew99MQQ3+otNI1I1+hZDN72avycQWQO28AMX2rZG3bcSBwK42EA
ACki1ut10LNnFxY8C1F5ayWh+Rq6wyOAAJH9nVgECkpboXhMr9e/RB2E0QZwre1I+RPHyCJrTxLw
EIDdVzgqPqMQ8EX4yWurqKLsEqMW1YV20n0ZNSJu1Ay5FtKcYGAkF0irlqMy7qzZ4A8huFeyLDLK
QllhebnYXep0CGyr8nFBFX7CB9QcwTSzhIriEZwgceQmQROuIx6pBYK31eQxRk5OARedhRGCMv/0
DhYAZRdIui6QZnNjERYDAaKdzSbCTkFzhOaH0o+nsE2FpAYMU6IPSqOcLYOO2s9QCtGZLEEy/4Xj
1QXyfoKe7NLJQq+G5tu8ZmQGDMpF23ADTdTGXlo7UfNk7ABkNI1Yt3dQm+4tSB6M4qTX5YaO6Bs5
ixPvlwxUJ9iLlWZcy9BL3qJx0R5QMPQnqS8X9IqOT0WHk6aOT3k1Rjdvzpws/2+L+Zaau4rJPOvf
V4wwIxdV7VXEwKtpPgfzK8+7fpWFCfRsigd62CN6JJQKg7t7lS0cInPACC73H/6HXPVlWL6SaJ5j
f3zsnS7vpD3hr4P6V7Wm+bpyUbV2tvRX9cX5/lZZ1YbnG1tlzWGv9OQwgvv10/8BAAD//w==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E5E7EB"/>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title pos="t" align="ctr" overlay="0"/>
    <cx:plotArea>
      <cx:plotAreaRegion>
        <cx:series layoutId="funnel" uniqueId="{496DFECE-6EFF-478D-AA2E-1F9A65C347B9}">
          <cx:tx>
            <cx:txData>
              <cx:f>_xlchart.v2.13</cx:f>
              <cx:v>Profit Margin</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sv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5.png"/><Relationship Id="rId17" Type="http://schemas.openxmlformats.org/officeDocument/2006/relationships/chart" Target="../charts/chart7.xml"/><Relationship Id="rId2" Type="http://schemas.openxmlformats.org/officeDocument/2006/relationships/image" Target="../media/image2.svg"/><Relationship Id="rId16" Type="http://schemas.openxmlformats.org/officeDocument/2006/relationships/image" Target="../media/image8.svg"/><Relationship Id="rId1" Type="http://schemas.openxmlformats.org/officeDocument/2006/relationships/image" Target="../media/image1.png"/><Relationship Id="rId6" Type="http://schemas.openxmlformats.org/officeDocument/2006/relationships/image" Target="../media/image4.svg"/><Relationship Id="rId11" Type="http://schemas.microsoft.com/office/2014/relationships/chartEx" Target="../charts/chartEx1.xml"/><Relationship Id="rId5" Type="http://schemas.openxmlformats.org/officeDocument/2006/relationships/image" Target="../media/image3.png"/><Relationship Id="rId15" Type="http://schemas.openxmlformats.org/officeDocument/2006/relationships/image" Target="../media/image7.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hyperlink" Target="#'page 2'!A1"/></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1.xml"/><Relationship Id="rId3" Type="http://schemas.openxmlformats.org/officeDocument/2006/relationships/image" Target="../media/image11.png"/><Relationship Id="rId7" Type="http://schemas.openxmlformats.org/officeDocument/2006/relationships/chart" Target="../charts/chart8.xml"/><Relationship Id="rId12" Type="http://schemas.openxmlformats.org/officeDocument/2006/relationships/chart" Target="../charts/chart10.xml"/><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6.svg"/><Relationship Id="rId5" Type="http://schemas.openxmlformats.org/officeDocument/2006/relationships/image" Target="../media/image13.png"/><Relationship Id="rId10" Type="http://schemas.openxmlformats.org/officeDocument/2006/relationships/image" Target="../media/image5.png"/><Relationship Id="rId4" Type="http://schemas.openxmlformats.org/officeDocument/2006/relationships/image" Target="../media/image12.png"/><Relationship Id="rId9" Type="http://schemas.openxmlformats.org/officeDocument/2006/relationships/hyperlink" Target="#'page 1'!A1"/></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7.xml"/><Relationship Id="rId7" Type="http://schemas.microsoft.com/office/2014/relationships/chartEx" Target="../charts/chartEx3.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10" Type="http://schemas.openxmlformats.org/officeDocument/2006/relationships/chart" Target="../charts/chart22.xml"/><Relationship Id="rId4" Type="http://schemas.openxmlformats.org/officeDocument/2006/relationships/chart" Target="../charts/chart18.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514349</xdr:colOff>
      <xdr:row>0</xdr:row>
      <xdr:rowOff>95251</xdr:rowOff>
    </xdr:from>
    <xdr:to>
      <xdr:col>3</xdr:col>
      <xdr:colOff>276224</xdr:colOff>
      <xdr:row>28</xdr:row>
      <xdr:rowOff>133351</xdr:rowOff>
    </xdr:to>
    <xdr:sp macro="" textlink="">
      <xdr:nvSpPr>
        <xdr:cNvPr id="52" name="Rectangle: Rounded Corners 51">
          <a:extLst>
            <a:ext uri="{FF2B5EF4-FFF2-40B4-BE49-F238E27FC236}">
              <a16:creationId xmlns:a16="http://schemas.microsoft.com/office/drawing/2014/main" id="{1E1A5A2F-71A0-4FEB-8C83-6C654E8E61C2}"/>
            </a:ext>
          </a:extLst>
        </xdr:cNvPr>
        <xdr:cNvSpPr/>
      </xdr:nvSpPr>
      <xdr:spPr>
        <a:xfrm>
          <a:off x="514349" y="95251"/>
          <a:ext cx="1590675" cy="5372100"/>
        </a:xfrm>
        <a:prstGeom prst="roundRect">
          <a:avLst>
            <a:gd name="adj" fmla="val 26533"/>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0</xdr:row>
      <xdr:rowOff>133350</xdr:rowOff>
    </xdr:from>
    <xdr:to>
      <xdr:col>20</xdr:col>
      <xdr:colOff>314324</xdr:colOff>
      <xdr:row>27</xdr:row>
      <xdr:rowOff>123825</xdr:rowOff>
    </xdr:to>
    <xdr:sp macro="" textlink="">
      <xdr:nvSpPr>
        <xdr:cNvPr id="3" name="Rectangle: Rounded Corners 2">
          <a:extLst>
            <a:ext uri="{FF2B5EF4-FFF2-40B4-BE49-F238E27FC236}">
              <a16:creationId xmlns:a16="http://schemas.microsoft.com/office/drawing/2014/main" id="{F2777A07-2B22-4155-A222-5D98ADA29F4D}"/>
            </a:ext>
          </a:extLst>
        </xdr:cNvPr>
        <xdr:cNvSpPr/>
      </xdr:nvSpPr>
      <xdr:spPr>
        <a:xfrm>
          <a:off x="2438400" y="133350"/>
          <a:ext cx="10067924" cy="5133975"/>
        </a:xfrm>
        <a:prstGeom prst="roundRect">
          <a:avLst>
            <a:gd name="adj" fmla="val 8408"/>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xdr:row>
      <xdr:rowOff>0</xdr:rowOff>
    </xdr:from>
    <xdr:to>
      <xdr:col>3</xdr:col>
      <xdr:colOff>158212</xdr:colOff>
      <xdr:row>28</xdr:row>
      <xdr:rowOff>38100</xdr:rowOff>
    </xdr:to>
    <xdr:sp macro="" textlink="">
      <xdr:nvSpPr>
        <xdr:cNvPr id="2" name="Rectangle: Rounded Corners 1">
          <a:extLst>
            <a:ext uri="{FF2B5EF4-FFF2-40B4-BE49-F238E27FC236}">
              <a16:creationId xmlns:a16="http://schemas.microsoft.com/office/drawing/2014/main" id="{95C2D184-E69F-4ED1-BD1F-72271392D63D}"/>
            </a:ext>
          </a:extLst>
        </xdr:cNvPr>
        <xdr:cNvSpPr/>
      </xdr:nvSpPr>
      <xdr:spPr>
        <a:xfrm>
          <a:off x="609600" y="190500"/>
          <a:ext cx="1377412" cy="5181600"/>
        </a:xfrm>
        <a:prstGeom prst="roundRect">
          <a:avLst>
            <a:gd name="adj" fmla="val 18934"/>
          </a:avLst>
        </a:prstGeom>
        <a:solidFill>
          <a:srgbClr val="E5E7EB"/>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1</xdr:row>
      <xdr:rowOff>38100</xdr:rowOff>
    </xdr:from>
    <xdr:to>
      <xdr:col>20</xdr:col>
      <xdr:colOff>142874</xdr:colOff>
      <xdr:row>27</xdr:row>
      <xdr:rowOff>28575</xdr:rowOff>
    </xdr:to>
    <xdr:sp macro="" textlink="">
      <xdr:nvSpPr>
        <xdr:cNvPr id="4" name="Rectangle: Rounded Corners 3">
          <a:extLst>
            <a:ext uri="{FF2B5EF4-FFF2-40B4-BE49-F238E27FC236}">
              <a16:creationId xmlns:a16="http://schemas.microsoft.com/office/drawing/2014/main" id="{A53C41AF-CE7A-4B41-861E-3FDAF81A5323}"/>
            </a:ext>
          </a:extLst>
        </xdr:cNvPr>
        <xdr:cNvSpPr/>
      </xdr:nvSpPr>
      <xdr:spPr>
        <a:xfrm>
          <a:off x="2562225" y="228600"/>
          <a:ext cx="9772649" cy="4943475"/>
        </a:xfrm>
        <a:prstGeom prst="roundRect">
          <a:avLst>
            <a:gd name="adj" fmla="val 9577"/>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266701</xdr:colOff>
      <xdr:row>1</xdr:row>
      <xdr:rowOff>142875</xdr:rowOff>
    </xdr:from>
    <xdr:to>
      <xdr:col>8</xdr:col>
      <xdr:colOff>171450</xdr:colOff>
      <xdr:row>7</xdr:row>
      <xdr:rowOff>142875</xdr:rowOff>
    </xdr:to>
    <xdr:sp macro="" textlink="">
      <xdr:nvSpPr>
        <xdr:cNvPr id="5" name="Rectangle: Rounded Corners 4">
          <a:extLst>
            <a:ext uri="{FF2B5EF4-FFF2-40B4-BE49-F238E27FC236}">
              <a16:creationId xmlns:a16="http://schemas.microsoft.com/office/drawing/2014/main" id="{2AFAFE7A-C531-4064-9CA1-FAD0DFBAD9A0}"/>
            </a:ext>
          </a:extLst>
        </xdr:cNvPr>
        <xdr:cNvSpPr/>
      </xdr:nvSpPr>
      <xdr:spPr>
        <a:xfrm>
          <a:off x="2705101" y="333375"/>
          <a:ext cx="2343149"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xdr:row>
      <xdr:rowOff>123825</xdr:rowOff>
    </xdr:from>
    <xdr:to>
      <xdr:col>12</xdr:col>
      <xdr:colOff>228599</xdr:colOff>
      <xdr:row>7</xdr:row>
      <xdr:rowOff>152400</xdr:rowOff>
    </xdr:to>
    <xdr:sp macro="" textlink="">
      <xdr:nvSpPr>
        <xdr:cNvPr id="6" name="Rectangle: Rounded Corners 5">
          <a:extLst>
            <a:ext uri="{FF2B5EF4-FFF2-40B4-BE49-F238E27FC236}">
              <a16:creationId xmlns:a16="http://schemas.microsoft.com/office/drawing/2014/main" id="{4D784E5B-D1B7-4066-ABF6-E310D2026DEC}"/>
            </a:ext>
          </a:extLst>
        </xdr:cNvPr>
        <xdr:cNvSpPr/>
      </xdr:nvSpPr>
      <xdr:spPr>
        <a:xfrm>
          <a:off x="5162550" y="314325"/>
          <a:ext cx="2381249" cy="11715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333375</xdr:colOff>
      <xdr:row>1</xdr:row>
      <xdr:rowOff>142875</xdr:rowOff>
    </xdr:from>
    <xdr:to>
      <xdr:col>16</xdr:col>
      <xdr:colOff>161925</xdr:colOff>
      <xdr:row>7</xdr:row>
      <xdr:rowOff>142875</xdr:rowOff>
    </xdr:to>
    <xdr:sp macro="" textlink="">
      <xdr:nvSpPr>
        <xdr:cNvPr id="7" name="Rectangle: Rounded Corners 6">
          <a:extLst>
            <a:ext uri="{FF2B5EF4-FFF2-40B4-BE49-F238E27FC236}">
              <a16:creationId xmlns:a16="http://schemas.microsoft.com/office/drawing/2014/main" id="{AEE304F3-4D4B-44EA-93F6-B86173E8ADB9}"/>
            </a:ext>
          </a:extLst>
        </xdr:cNvPr>
        <xdr:cNvSpPr/>
      </xdr:nvSpPr>
      <xdr:spPr>
        <a:xfrm>
          <a:off x="7648575" y="333375"/>
          <a:ext cx="2266950"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276225</xdr:colOff>
      <xdr:row>1</xdr:row>
      <xdr:rowOff>142875</xdr:rowOff>
    </xdr:from>
    <xdr:to>
      <xdr:col>20</xdr:col>
      <xdr:colOff>47625</xdr:colOff>
      <xdr:row>8</xdr:row>
      <xdr:rowOff>0</xdr:rowOff>
    </xdr:to>
    <xdr:sp macro="" textlink="">
      <xdr:nvSpPr>
        <xdr:cNvPr id="8" name="Rectangle: Rounded Corners 7">
          <a:extLst>
            <a:ext uri="{FF2B5EF4-FFF2-40B4-BE49-F238E27FC236}">
              <a16:creationId xmlns:a16="http://schemas.microsoft.com/office/drawing/2014/main" id="{4D2F754E-5B3A-4367-BBD9-965171E9E7BA}"/>
            </a:ext>
          </a:extLst>
        </xdr:cNvPr>
        <xdr:cNvSpPr/>
      </xdr:nvSpPr>
      <xdr:spPr>
        <a:xfrm>
          <a:off x="10029825" y="333375"/>
          <a:ext cx="2209800" cy="119062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8</xdr:row>
      <xdr:rowOff>114299</xdr:rowOff>
    </xdr:from>
    <xdr:to>
      <xdr:col>11</xdr:col>
      <xdr:colOff>133350</xdr:colOff>
      <xdr:row>18</xdr:row>
      <xdr:rowOff>19050</xdr:rowOff>
    </xdr:to>
    <xdr:sp macro="" textlink="">
      <xdr:nvSpPr>
        <xdr:cNvPr id="14" name="Rectangle: Rounded Corners 13">
          <a:extLst>
            <a:ext uri="{FF2B5EF4-FFF2-40B4-BE49-F238E27FC236}">
              <a16:creationId xmlns:a16="http://schemas.microsoft.com/office/drawing/2014/main" id="{E0B21528-EEB2-4240-8D41-E086E3B67DDC}"/>
            </a:ext>
          </a:extLst>
        </xdr:cNvPr>
        <xdr:cNvSpPr/>
      </xdr:nvSpPr>
      <xdr:spPr>
        <a:xfrm>
          <a:off x="2638426" y="1638299"/>
          <a:ext cx="4200524" cy="1809751"/>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438150</xdr:colOff>
      <xdr:row>17</xdr:row>
      <xdr:rowOff>57149</xdr:rowOff>
    </xdr:from>
    <xdr:to>
      <xdr:col>20</xdr:col>
      <xdr:colOff>76200</xdr:colOff>
      <xdr:row>26</xdr:row>
      <xdr:rowOff>152400</xdr:rowOff>
    </xdr:to>
    <xdr:sp macro="" textlink="">
      <xdr:nvSpPr>
        <xdr:cNvPr id="17" name="Rectangle: Rounded Corners 16">
          <a:extLst>
            <a:ext uri="{FF2B5EF4-FFF2-40B4-BE49-F238E27FC236}">
              <a16:creationId xmlns:a16="http://schemas.microsoft.com/office/drawing/2014/main" id="{13FA6518-2D2D-4F2F-A781-1A244BF265F3}"/>
            </a:ext>
          </a:extLst>
        </xdr:cNvPr>
        <xdr:cNvSpPr/>
      </xdr:nvSpPr>
      <xdr:spPr>
        <a:xfrm>
          <a:off x="8362950" y="3295649"/>
          <a:ext cx="3905250" cy="180975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219076</xdr:colOff>
      <xdr:row>8</xdr:row>
      <xdr:rowOff>123824</xdr:rowOff>
    </xdr:from>
    <xdr:to>
      <xdr:col>15</xdr:col>
      <xdr:colOff>523875</xdr:colOff>
      <xdr:row>16</xdr:row>
      <xdr:rowOff>123825</xdr:rowOff>
    </xdr:to>
    <xdr:sp macro="" textlink="">
      <xdr:nvSpPr>
        <xdr:cNvPr id="20" name="Rectangle: Rounded Corners 19">
          <a:extLst>
            <a:ext uri="{FF2B5EF4-FFF2-40B4-BE49-F238E27FC236}">
              <a16:creationId xmlns:a16="http://schemas.microsoft.com/office/drawing/2014/main" id="{85A7714D-611B-4324-A78F-3B2FCCB7332B}"/>
            </a:ext>
          </a:extLst>
        </xdr:cNvPr>
        <xdr:cNvSpPr/>
      </xdr:nvSpPr>
      <xdr:spPr>
        <a:xfrm>
          <a:off x="6924676" y="1647824"/>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581025</xdr:colOff>
      <xdr:row>8</xdr:row>
      <xdr:rowOff>104775</xdr:rowOff>
    </xdr:from>
    <xdr:to>
      <xdr:col>20</xdr:col>
      <xdr:colOff>104775</xdr:colOff>
      <xdr:row>16</xdr:row>
      <xdr:rowOff>123825</xdr:rowOff>
    </xdr:to>
    <xdr:sp macro="" textlink="">
      <xdr:nvSpPr>
        <xdr:cNvPr id="21" name="Rectangle: Rounded Corners 20">
          <a:extLst>
            <a:ext uri="{FF2B5EF4-FFF2-40B4-BE49-F238E27FC236}">
              <a16:creationId xmlns:a16="http://schemas.microsoft.com/office/drawing/2014/main" id="{43FA326D-47A4-40D3-90E7-912213A3B37D}"/>
            </a:ext>
          </a:extLst>
        </xdr:cNvPr>
        <xdr:cNvSpPr/>
      </xdr:nvSpPr>
      <xdr:spPr>
        <a:xfrm>
          <a:off x="9725025" y="1628775"/>
          <a:ext cx="2571750" cy="1543050"/>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314326</xdr:colOff>
      <xdr:row>5</xdr:row>
      <xdr:rowOff>0</xdr:rowOff>
    </xdr:from>
    <xdr:to>
      <xdr:col>7</xdr:col>
      <xdr:colOff>200026</xdr:colOff>
      <xdr:row>6</xdr:row>
      <xdr:rowOff>180975</xdr:rowOff>
    </xdr:to>
    <xdr:sp macro="" textlink="'product analysis'!F4">
      <xdr:nvSpPr>
        <xdr:cNvPr id="16" name="TextBox 15">
          <a:extLst>
            <a:ext uri="{FF2B5EF4-FFF2-40B4-BE49-F238E27FC236}">
              <a16:creationId xmlns:a16="http://schemas.microsoft.com/office/drawing/2014/main" id="{3469236B-B1E9-4872-BDFB-D36012380FC6}"/>
            </a:ext>
          </a:extLst>
        </xdr:cNvPr>
        <xdr:cNvSpPr txBox="1"/>
      </xdr:nvSpPr>
      <xdr:spPr>
        <a:xfrm>
          <a:off x="2752726" y="952500"/>
          <a:ext cx="17145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7A11C8-5129-4FA4-8D2A-BA899A53C3AD}" type="TxLink">
            <a:rPr lang="en-US" sz="1800" b="0" i="0" u="none" strike="noStrike">
              <a:solidFill>
                <a:srgbClr val="374151"/>
              </a:solidFill>
              <a:latin typeface="Arial Black" panose="020B0A04020102020204" pitchFamily="34" charset="0"/>
              <a:cs typeface="Calibri"/>
            </a:rPr>
            <a:pPr algn="ctr"/>
            <a:t>Skincare Set</a:t>
          </a:fld>
          <a:endParaRPr lang="en-US" sz="1800">
            <a:solidFill>
              <a:srgbClr val="374151"/>
            </a:solidFill>
            <a:latin typeface="Arial Black" panose="020B0A04020102020204" pitchFamily="34" charset="0"/>
          </a:endParaRPr>
        </a:p>
      </xdr:txBody>
    </xdr:sp>
    <xdr:clientData/>
  </xdr:twoCellAnchor>
  <xdr:twoCellAnchor>
    <xdr:from>
      <xdr:col>4</xdr:col>
      <xdr:colOff>485775</xdr:colOff>
      <xdr:row>1</xdr:row>
      <xdr:rowOff>142875</xdr:rowOff>
    </xdr:from>
    <xdr:to>
      <xdr:col>7</xdr:col>
      <xdr:colOff>561975</xdr:colOff>
      <xdr:row>3</xdr:row>
      <xdr:rowOff>133350</xdr:rowOff>
    </xdr:to>
    <xdr:sp macro="" textlink="">
      <xdr:nvSpPr>
        <xdr:cNvPr id="58" name="TextBox 57">
          <a:extLst>
            <a:ext uri="{FF2B5EF4-FFF2-40B4-BE49-F238E27FC236}">
              <a16:creationId xmlns:a16="http://schemas.microsoft.com/office/drawing/2014/main" id="{C24B12F6-CD51-447F-A594-2B3EC84BB5AE}"/>
            </a:ext>
          </a:extLst>
        </xdr:cNvPr>
        <xdr:cNvSpPr txBox="1"/>
      </xdr:nvSpPr>
      <xdr:spPr>
        <a:xfrm>
          <a:off x="292417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Top Selling Product</a:t>
          </a:r>
        </a:p>
      </xdr:txBody>
    </xdr:sp>
    <xdr:clientData/>
  </xdr:twoCellAnchor>
  <xdr:twoCellAnchor editAs="oneCell">
    <xdr:from>
      <xdr:col>7</xdr:col>
      <xdr:colOff>180976</xdr:colOff>
      <xdr:row>4</xdr:row>
      <xdr:rowOff>142876</xdr:rowOff>
    </xdr:from>
    <xdr:to>
      <xdr:col>8</xdr:col>
      <xdr:colOff>66676</xdr:colOff>
      <xdr:row>7</xdr:row>
      <xdr:rowOff>66676</xdr:rowOff>
    </xdr:to>
    <xdr:pic>
      <xdr:nvPicPr>
        <xdr:cNvPr id="60" name="Graphic 59" descr="Body builder with solid fill">
          <a:extLst>
            <a:ext uri="{FF2B5EF4-FFF2-40B4-BE49-F238E27FC236}">
              <a16:creationId xmlns:a16="http://schemas.microsoft.com/office/drawing/2014/main" id="{FF7C5277-B865-4A55-A6C4-A9F86C9624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6" y="904876"/>
          <a:ext cx="495300" cy="495300"/>
        </a:xfrm>
        <a:prstGeom prst="rect">
          <a:avLst/>
        </a:prstGeom>
      </xdr:spPr>
    </xdr:pic>
    <xdr:clientData/>
  </xdr:twoCellAnchor>
  <xdr:twoCellAnchor>
    <xdr:from>
      <xdr:col>8</xdr:col>
      <xdr:colOff>504825</xdr:colOff>
      <xdr:row>1</xdr:row>
      <xdr:rowOff>142875</xdr:rowOff>
    </xdr:from>
    <xdr:to>
      <xdr:col>11</xdr:col>
      <xdr:colOff>581025</xdr:colOff>
      <xdr:row>3</xdr:row>
      <xdr:rowOff>133350</xdr:rowOff>
    </xdr:to>
    <xdr:sp macro="" textlink="">
      <xdr:nvSpPr>
        <xdr:cNvPr id="22" name="TextBox 21">
          <a:extLst>
            <a:ext uri="{FF2B5EF4-FFF2-40B4-BE49-F238E27FC236}">
              <a16:creationId xmlns:a16="http://schemas.microsoft.com/office/drawing/2014/main" id="{514884C1-B26F-400C-A05B-712CD4863071}"/>
            </a:ext>
          </a:extLst>
        </xdr:cNvPr>
        <xdr:cNvSpPr txBox="1"/>
      </xdr:nvSpPr>
      <xdr:spPr>
        <a:xfrm>
          <a:off x="538162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a:t>
          </a: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12</xdr:col>
      <xdr:colOff>504825</xdr:colOff>
      <xdr:row>1</xdr:row>
      <xdr:rowOff>142875</xdr:rowOff>
    </xdr:from>
    <xdr:to>
      <xdr:col>15</xdr:col>
      <xdr:colOff>581025</xdr:colOff>
      <xdr:row>3</xdr:row>
      <xdr:rowOff>133350</xdr:rowOff>
    </xdr:to>
    <xdr:sp macro="" textlink="">
      <xdr:nvSpPr>
        <xdr:cNvPr id="23" name="TextBox 22">
          <a:extLst>
            <a:ext uri="{FF2B5EF4-FFF2-40B4-BE49-F238E27FC236}">
              <a16:creationId xmlns:a16="http://schemas.microsoft.com/office/drawing/2014/main" id="{A12F1749-95DD-40FF-BF45-FECBDCDFC13B}"/>
            </a:ext>
          </a:extLst>
        </xdr:cNvPr>
        <xdr:cNvSpPr txBox="1"/>
      </xdr:nvSpPr>
      <xdr:spPr>
        <a:xfrm>
          <a:off x="7820025" y="33337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Quantity Sold</a:t>
          </a:r>
        </a:p>
      </xdr:txBody>
    </xdr:sp>
    <xdr:clientData/>
  </xdr:twoCellAnchor>
  <xdr:twoCellAnchor>
    <xdr:from>
      <xdr:col>8</xdr:col>
      <xdr:colOff>561975</xdr:colOff>
      <xdr:row>3</xdr:row>
      <xdr:rowOff>95250</xdr:rowOff>
    </xdr:from>
    <xdr:to>
      <xdr:col>11</xdr:col>
      <xdr:colOff>523875</xdr:colOff>
      <xdr:row>8</xdr:row>
      <xdr:rowOff>9524</xdr:rowOff>
    </xdr:to>
    <xdr:graphicFrame macro="">
      <xdr:nvGraphicFramePr>
        <xdr:cNvPr id="26" name="Chart 25">
          <a:extLst>
            <a:ext uri="{FF2B5EF4-FFF2-40B4-BE49-F238E27FC236}">
              <a16:creationId xmlns:a16="http://schemas.microsoft.com/office/drawing/2014/main" id="{03029FC7-A3E0-47BD-B39C-A90BDA879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66675</xdr:colOff>
      <xdr:row>3</xdr:row>
      <xdr:rowOff>57150</xdr:rowOff>
    </xdr:from>
    <xdr:to>
      <xdr:col>15</xdr:col>
      <xdr:colOff>438150</xdr:colOff>
      <xdr:row>7</xdr:row>
      <xdr:rowOff>147635</xdr:rowOff>
    </xdr:to>
    <xdr:graphicFrame macro="">
      <xdr:nvGraphicFramePr>
        <xdr:cNvPr id="28" name="Chart 27">
          <a:extLst>
            <a:ext uri="{FF2B5EF4-FFF2-40B4-BE49-F238E27FC236}">
              <a16:creationId xmlns:a16="http://schemas.microsoft.com/office/drawing/2014/main" id="{143B83AC-3C08-4122-9608-A1A2FC3EA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38100</xdr:colOff>
      <xdr:row>18</xdr:row>
      <xdr:rowOff>123825</xdr:rowOff>
    </xdr:from>
    <xdr:to>
      <xdr:col>13</xdr:col>
      <xdr:colOff>342899</xdr:colOff>
      <xdr:row>26</xdr:row>
      <xdr:rowOff>123826</xdr:rowOff>
    </xdr:to>
    <xdr:sp macro="" textlink="">
      <xdr:nvSpPr>
        <xdr:cNvPr id="30" name="Rectangle: Rounded Corners 29">
          <a:extLst>
            <a:ext uri="{FF2B5EF4-FFF2-40B4-BE49-F238E27FC236}">
              <a16:creationId xmlns:a16="http://schemas.microsoft.com/office/drawing/2014/main" id="{1C8A6CC2-E7DA-488B-9DCD-A0C7D51E591F}"/>
            </a:ext>
          </a:extLst>
        </xdr:cNvPr>
        <xdr:cNvSpPr/>
      </xdr:nvSpPr>
      <xdr:spPr>
        <a:xfrm>
          <a:off x="5524500" y="3552825"/>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238125</xdr:colOff>
      <xdr:row>18</xdr:row>
      <xdr:rowOff>114300</xdr:rowOff>
    </xdr:from>
    <xdr:to>
      <xdr:col>8</xdr:col>
      <xdr:colOff>542924</xdr:colOff>
      <xdr:row>26</xdr:row>
      <xdr:rowOff>114301</xdr:rowOff>
    </xdr:to>
    <xdr:sp macro="" textlink="">
      <xdr:nvSpPr>
        <xdr:cNvPr id="31" name="Rectangle: Rounded Corners 30">
          <a:extLst>
            <a:ext uri="{FF2B5EF4-FFF2-40B4-BE49-F238E27FC236}">
              <a16:creationId xmlns:a16="http://schemas.microsoft.com/office/drawing/2014/main" id="{B50FBBDA-8D84-4091-81D9-316DF2F9A345}"/>
            </a:ext>
          </a:extLst>
        </xdr:cNvPr>
        <xdr:cNvSpPr/>
      </xdr:nvSpPr>
      <xdr:spPr>
        <a:xfrm>
          <a:off x="2676525" y="3543300"/>
          <a:ext cx="2743199" cy="1524001"/>
        </a:xfrm>
        <a:prstGeom prst="roundRect">
          <a:avLst>
            <a:gd name="adj" fmla="val 15349"/>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302559</xdr:colOff>
      <xdr:row>1</xdr:row>
      <xdr:rowOff>131669</xdr:rowOff>
    </xdr:from>
    <xdr:to>
      <xdr:col>20</xdr:col>
      <xdr:colOff>29135</xdr:colOff>
      <xdr:row>3</xdr:row>
      <xdr:rowOff>122144</xdr:rowOff>
    </xdr:to>
    <xdr:sp macro="" textlink="">
      <xdr:nvSpPr>
        <xdr:cNvPr id="32" name="TextBox 31">
          <a:extLst>
            <a:ext uri="{FF2B5EF4-FFF2-40B4-BE49-F238E27FC236}">
              <a16:creationId xmlns:a16="http://schemas.microsoft.com/office/drawing/2014/main" id="{92CCAD4B-8FBF-44CF-8A7F-9493E8D16199}"/>
            </a:ext>
          </a:extLst>
        </xdr:cNvPr>
        <xdr:cNvSpPr txBox="1"/>
      </xdr:nvSpPr>
      <xdr:spPr>
        <a:xfrm>
          <a:off x="9984441" y="322169"/>
          <a:ext cx="2147047"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Least Selling Product</a:t>
          </a:r>
        </a:p>
      </xdr:txBody>
    </xdr:sp>
    <xdr:clientData/>
  </xdr:twoCellAnchor>
  <xdr:twoCellAnchor>
    <xdr:from>
      <xdr:col>16</xdr:col>
      <xdr:colOff>428625</xdr:colOff>
      <xdr:row>5</xdr:row>
      <xdr:rowOff>76200</xdr:rowOff>
    </xdr:from>
    <xdr:to>
      <xdr:col>19</xdr:col>
      <xdr:colOff>228600</xdr:colOff>
      <xdr:row>7</xdr:row>
      <xdr:rowOff>66675</xdr:rowOff>
    </xdr:to>
    <xdr:sp macro="" textlink="'product analysis'!I4">
      <xdr:nvSpPr>
        <xdr:cNvPr id="33" name="TextBox 32">
          <a:extLst>
            <a:ext uri="{FF2B5EF4-FFF2-40B4-BE49-F238E27FC236}">
              <a16:creationId xmlns:a16="http://schemas.microsoft.com/office/drawing/2014/main" id="{6BC9B621-80E1-46EC-96AD-FBA19AEFB8FC}"/>
            </a:ext>
          </a:extLst>
        </xdr:cNvPr>
        <xdr:cNvSpPr txBox="1"/>
      </xdr:nvSpPr>
      <xdr:spPr>
        <a:xfrm>
          <a:off x="10182225" y="1028700"/>
          <a:ext cx="16287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7D723C-5343-4F44-9865-0580AD2893C6}" type="TxLink">
            <a:rPr lang="en-US" sz="1800" b="0" i="0" u="none" strike="noStrike">
              <a:solidFill>
                <a:srgbClr val="374151"/>
              </a:solidFill>
              <a:latin typeface="Arial Black" panose="020B0A04020102020204" pitchFamily="34" charset="0"/>
              <a:ea typeface="+mn-ea"/>
              <a:cs typeface="Calibri"/>
            </a:rPr>
            <a:pPr marL="0" indent="0" algn="ctr"/>
            <a:t>Laptop</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editAs="oneCell">
    <xdr:from>
      <xdr:col>19</xdr:col>
      <xdr:colOff>9525</xdr:colOff>
      <xdr:row>5</xdr:row>
      <xdr:rowOff>47625</xdr:rowOff>
    </xdr:from>
    <xdr:to>
      <xdr:col>19</xdr:col>
      <xdr:colOff>485775</xdr:colOff>
      <xdr:row>7</xdr:row>
      <xdr:rowOff>142875</xdr:rowOff>
    </xdr:to>
    <xdr:pic>
      <xdr:nvPicPr>
        <xdr:cNvPr id="15" name="Graphic 14" descr="Smart Phone with solid fill">
          <a:extLst>
            <a:ext uri="{FF2B5EF4-FFF2-40B4-BE49-F238E27FC236}">
              <a16:creationId xmlns:a16="http://schemas.microsoft.com/office/drawing/2014/main" id="{697EDEEC-BD0A-4575-92F1-80AD4C0212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591925" y="1000125"/>
          <a:ext cx="476250" cy="476250"/>
        </a:xfrm>
        <a:prstGeom prst="rect">
          <a:avLst/>
        </a:prstGeom>
      </xdr:spPr>
    </xdr:pic>
    <xdr:clientData/>
  </xdr:twoCellAnchor>
  <xdr:twoCellAnchor>
    <xdr:from>
      <xdr:col>8</xdr:col>
      <xdr:colOff>514350</xdr:colOff>
      <xdr:row>3</xdr:row>
      <xdr:rowOff>76200</xdr:rowOff>
    </xdr:from>
    <xdr:to>
      <xdr:col>11</xdr:col>
      <xdr:colOff>590550</xdr:colOff>
      <xdr:row>5</xdr:row>
      <xdr:rowOff>66675</xdr:rowOff>
    </xdr:to>
    <xdr:sp macro="" textlink="'product analysis'!G4">
      <xdr:nvSpPr>
        <xdr:cNvPr id="24" name="TextBox 23">
          <a:extLst>
            <a:ext uri="{FF2B5EF4-FFF2-40B4-BE49-F238E27FC236}">
              <a16:creationId xmlns:a16="http://schemas.microsoft.com/office/drawing/2014/main" id="{9C1C0526-75D9-43A9-B5AA-C4D44616ED23}"/>
            </a:ext>
          </a:extLst>
        </xdr:cNvPr>
        <xdr:cNvSpPr txBox="1"/>
      </xdr:nvSpPr>
      <xdr:spPr>
        <a:xfrm>
          <a:off x="5391150" y="647700"/>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8E0A9F-1F91-4C74-A420-6A069C505349}" type="TxLink">
            <a:rPr lang="en-US" sz="1800" b="0" i="0" u="none" strike="noStrike">
              <a:solidFill>
                <a:srgbClr val="374151"/>
              </a:solidFill>
              <a:latin typeface="Arial Black" panose="020B0A04020102020204" pitchFamily="34" charset="0"/>
              <a:ea typeface="+mn-ea"/>
              <a:cs typeface="Calibri"/>
            </a:rPr>
            <a:pPr marL="0" indent="0" algn="ctr"/>
            <a:t>$1,277,942</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xdr:from>
      <xdr:col>12</xdr:col>
      <xdr:colOff>504825</xdr:colOff>
      <xdr:row>3</xdr:row>
      <xdr:rowOff>123825</xdr:rowOff>
    </xdr:from>
    <xdr:to>
      <xdr:col>15</xdr:col>
      <xdr:colOff>581025</xdr:colOff>
      <xdr:row>5</xdr:row>
      <xdr:rowOff>114300</xdr:rowOff>
    </xdr:to>
    <xdr:sp macro="" textlink="'product analysis'!$H$4">
      <xdr:nvSpPr>
        <xdr:cNvPr id="27" name="TextBox 26">
          <a:extLst>
            <a:ext uri="{FF2B5EF4-FFF2-40B4-BE49-F238E27FC236}">
              <a16:creationId xmlns:a16="http://schemas.microsoft.com/office/drawing/2014/main" id="{4CADF4EA-C6D1-4776-B47D-EBD8C7B2EF99}"/>
            </a:ext>
          </a:extLst>
        </xdr:cNvPr>
        <xdr:cNvSpPr txBox="1"/>
      </xdr:nvSpPr>
      <xdr:spPr>
        <a:xfrm>
          <a:off x="7820025" y="695325"/>
          <a:ext cx="19050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0DBB93-3B4F-40DA-85B7-C8EA43E66F33}" type="TxLink">
            <a:rPr lang="en-US" sz="1800" b="0" i="0" u="none" strike="noStrike">
              <a:solidFill>
                <a:srgbClr val="374151"/>
              </a:solidFill>
              <a:latin typeface="Arial Black" panose="020B0A04020102020204" pitchFamily="34" charset="0"/>
              <a:ea typeface="+mn-ea"/>
              <a:cs typeface="Calibri"/>
            </a:rPr>
            <a:pPr marL="0" indent="0" algn="ctr"/>
            <a:t> 1,936 </a:t>
          </a:fld>
          <a:endParaRPr lang="en-US" sz="1800" b="0" i="0" u="none" strike="noStrike">
            <a:solidFill>
              <a:srgbClr val="374151"/>
            </a:solidFill>
            <a:latin typeface="Arial Black" panose="020B0A04020102020204" pitchFamily="34" charset="0"/>
            <a:ea typeface="+mn-ea"/>
            <a:cs typeface="Calibri"/>
          </a:endParaRPr>
        </a:p>
      </xdr:txBody>
    </xdr:sp>
    <xdr:clientData/>
  </xdr:twoCellAnchor>
  <xdr:twoCellAnchor>
    <xdr:from>
      <xdr:col>4</xdr:col>
      <xdr:colOff>180975</xdr:colOff>
      <xdr:row>10</xdr:row>
      <xdr:rowOff>28575</xdr:rowOff>
    </xdr:from>
    <xdr:to>
      <xdr:col>10</xdr:col>
      <xdr:colOff>561974</xdr:colOff>
      <xdr:row>18</xdr:row>
      <xdr:rowOff>66675</xdr:rowOff>
    </xdr:to>
    <xdr:graphicFrame macro="">
      <xdr:nvGraphicFramePr>
        <xdr:cNvPr id="29" name="Chart 28">
          <a:extLst>
            <a:ext uri="{FF2B5EF4-FFF2-40B4-BE49-F238E27FC236}">
              <a16:creationId xmlns:a16="http://schemas.microsoft.com/office/drawing/2014/main" id="{DC924BA1-FD5A-48B6-B0D8-CA00454D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390525</xdr:colOff>
      <xdr:row>8</xdr:row>
      <xdr:rowOff>47625</xdr:rowOff>
    </xdr:from>
    <xdr:to>
      <xdr:col>8</xdr:col>
      <xdr:colOff>219075</xdr:colOff>
      <xdr:row>10</xdr:row>
      <xdr:rowOff>38100</xdr:rowOff>
    </xdr:to>
    <xdr:sp macro="" textlink="">
      <xdr:nvSpPr>
        <xdr:cNvPr id="34" name="TextBox 33">
          <a:extLst>
            <a:ext uri="{FF2B5EF4-FFF2-40B4-BE49-F238E27FC236}">
              <a16:creationId xmlns:a16="http://schemas.microsoft.com/office/drawing/2014/main" id="{1840032D-0437-4407-A840-73C922BCA617}"/>
            </a:ext>
          </a:extLst>
        </xdr:cNvPr>
        <xdr:cNvSpPr txBox="1"/>
      </xdr:nvSpPr>
      <xdr:spPr>
        <a:xfrm>
          <a:off x="2828925" y="1571625"/>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rPr>
            <a:t> Revenue by Month</a:t>
          </a:r>
          <a:endParaRPr lang="en-US" sz="1200" b="0" i="0" u="none" strike="noStrike">
            <a:solidFill>
              <a:srgbClr val="374151"/>
            </a:solidFill>
            <a:effectLst>
              <a:outerShdw blurRad="50800" dist="38100" dir="13500000" algn="br" rotWithShape="0">
                <a:prstClr val="black">
                  <a:alpha val="40000"/>
                </a:prstClr>
              </a:outerShdw>
            </a:effectLst>
            <a:latin typeface="Arial Black" panose="020B0A04020102020204" pitchFamily="34" charset="0"/>
            <a:cs typeface="Calibri"/>
          </a:endParaRPr>
        </a:p>
      </xdr:txBody>
    </xdr:sp>
    <xdr:clientData/>
  </xdr:twoCellAnchor>
  <xdr:twoCellAnchor>
    <xdr:from>
      <xdr:col>13</xdr:col>
      <xdr:colOff>409575</xdr:colOff>
      <xdr:row>17</xdr:row>
      <xdr:rowOff>66674</xdr:rowOff>
    </xdr:from>
    <xdr:to>
      <xdr:col>20</xdr:col>
      <xdr:colOff>47625</xdr:colOff>
      <xdr:row>26</xdr:row>
      <xdr:rowOff>161925</xdr:rowOff>
    </xdr:to>
    <xdr:sp macro="" textlink="">
      <xdr:nvSpPr>
        <xdr:cNvPr id="35" name="Rectangle: Rounded Corners 34">
          <a:extLst>
            <a:ext uri="{FF2B5EF4-FFF2-40B4-BE49-F238E27FC236}">
              <a16:creationId xmlns:a16="http://schemas.microsoft.com/office/drawing/2014/main" id="{16F75AE5-447C-415B-86DB-E0BB1D9550D6}"/>
            </a:ext>
          </a:extLst>
        </xdr:cNvPr>
        <xdr:cNvSpPr/>
      </xdr:nvSpPr>
      <xdr:spPr>
        <a:xfrm>
          <a:off x="8334375" y="3305174"/>
          <a:ext cx="3905250" cy="180975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133351</xdr:colOff>
      <xdr:row>8</xdr:row>
      <xdr:rowOff>180974</xdr:rowOff>
    </xdr:from>
    <xdr:to>
      <xdr:col>15</xdr:col>
      <xdr:colOff>438150</xdr:colOff>
      <xdr:row>16</xdr:row>
      <xdr:rowOff>180975</xdr:rowOff>
    </xdr:to>
    <xdr:sp macro="" textlink="">
      <xdr:nvSpPr>
        <xdr:cNvPr id="36" name="Rectangle: Rounded Corners 35">
          <a:extLst>
            <a:ext uri="{FF2B5EF4-FFF2-40B4-BE49-F238E27FC236}">
              <a16:creationId xmlns:a16="http://schemas.microsoft.com/office/drawing/2014/main" id="{8D9E240D-E52D-40C8-8CF5-AC5AF21C9CEF}"/>
            </a:ext>
          </a:extLst>
        </xdr:cNvPr>
        <xdr:cNvSpPr/>
      </xdr:nvSpPr>
      <xdr:spPr>
        <a:xfrm>
          <a:off x="6838951" y="1704974"/>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18</xdr:row>
      <xdr:rowOff>114300</xdr:rowOff>
    </xdr:from>
    <xdr:to>
      <xdr:col>13</xdr:col>
      <xdr:colOff>190500</xdr:colOff>
      <xdr:row>26</xdr:row>
      <xdr:rowOff>133350</xdr:rowOff>
    </xdr:to>
    <xdr:sp macro="" textlink="">
      <xdr:nvSpPr>
        <xdr:cNvPr id="37" name="Rectangle: Rounded Corners 36">
          <a:extLst>
            <a:ext uri="{FF2B5EF4-FFF2-40B4-BE49-F238E27FC236}">
              <a16:creationId xmlns:a16="http://schemas.microsoft.com/office/drawing/2014/main" id="{BFCA35A9-A88C-4F4C-AB01-D957DA6ACCC1}"/>
            </a:ext>
          </a:extLst>
        </xdr:cNvPr>
        <xdr:cNvSpPr/>
      </xdr:nvSpPr>
      <xdr:spPr>
        <a:xfrm>
          <a:off x="5543550" y="3543300"/>
          <a:ext cx="2571750" cy="1543050"/>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447675</xdr:colOff>
      <xdr:row>9</xdr:row>
      <xdr:rowOff>0</xdr:rowOff>
    </xdr:from>
    <xdr:to>
      <xdr:col>20</xdr:col>
      <xdr:colOff>142874</xdr:colOff>
      <xdr:row>17</xdr:row>
      <xdr:rowOff>1</xdr:rowOff>
    </xdr:to>
    <xdr:sp macro="" textlink="">
      <xdr:nvSpPr>
        <xdr:cNvPr id="38" name="Rectangle: Rounded Corners 37">
          <a:extLst>
            <a:ext uri="{FF2B5EF4-FFF2-40B4-BE49-F238E27FC236}">
              <a16:creationId xmlns:a16="http://schemas.microsoft.com/office/drawing/2014/main" id="{FD3902B9-FC46-48A1-9FD8-296681495A7C}"/>
            </a:ext>
          </a:extLst>
        </xdr:cNvPr>
        <xdr:cNvSpPr/>
      </xdr:nvSpPr>
      <xdr:spPr>
        <a:xfrm>
          <a:off x="9591675" y="1714500"/>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209550</xdr:colOff>
      <xdr:row>18</xdr:row>
      <xdr:rowOff>123825</xdr:rowOff>
    </xdr:from>
    <xdr:to>
      <xdr:col>8</xdr:col>
      <xdr:colOff>514349</xdr:colOff>
      <xdr:row>26</xdr:row>
      <xdr:rowOff>123826</xdr:rowOff>
    </xdr:to>
    <xdr:sp macro="" textlink="">
      <xdr:nvSpPr>
        <xdr:cNvPr id="39" name="Rectangle: Rounded Corners 38">
          <a:extLst>
            <a:ext uri="{FF2B5EF4-FFF2-40B4-BE49-F238E27FC236}">
              <a16:creationId xmlns:a16="http://schemas.microsoft.com/office/drawing/2014/main" id="{EDBEDA80-4DC9-4551-A689-0FD7EEDF2485}"/>
            </a:ext>
          </a:extLst>
        </xdr:cNvPr>
        <xdr:cNvSpPr/>
      </xdr:nvSpPr>
      <xdr:spPr>
        <a:xfrm>
          <a:off x="2647950" y="3552825"/>
          <a:ext cx="2743199"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361950</xdr:colOff>
      <xdr:row>20</xdr:row>
      <xdr:rowOff>0</xdr:rowOff>
    </xdr:from>
    <xdr:to>
      <xdr:col>8</xdr:col>
      <xdr:colOff>438149</xdr:colOff>
      <xdr:row>27</xdr:row>
      <xdr:rowOff>47625</xdr:rowOff>
    </xdr:to>
    <xdr:graphicFrame macro="">
      <xdr:nvGraphicFramePr>
        <xdr:cNvPr id="40" name="Chart 39">
          <a:extLst>
            <a:ext uri="{FF2B5EF4-FFF2-40B4-BE49-F238E27FC236}">
              <a16:creationId xmlns:a16="http://schemas.microsoft.com/office/drawing/2014/main" id="{3C6F86B7-6697-4FB9-939A-14386782B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457200</xdr:colOff>
      <xdr:row>10</xdr:row>
      <xdr:rowOff>57151</xdr:rowOff>
    </xdr:from>
    <xdr:to>
      <xdr:col>20</xdr:col>
      <xdr:colOff>123825</xdr:colOff>
      <xdr:row>16</xdr:row>
      <xdr:rowOff>171447</xdr:rowOff>
    </xdr:to>
    <xdr:graphicFrame macro="">
      <xdr:nvGraphicFramePr>
        <xdr:cNvPr id="41" name="Chart 40">
          <a:extLst>
            <a:ext uri="{FF2B5EF4-FFF2-40B4-BE49-F238E27FC236}">
              <a16:creationId xmlns:a16="http://schemas.microsoft.com/office/drawing/2014/main" id="{1AF0C9AE-B994-44C9-8986-2D8CA1725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209550</xdr:colOff>
      <xdr:row>18</xdr:row>
      <xdr:rowOff>76200</xdr:rowOff>
    </xdr:from>
    <xdr:to>
      <xdr:col>8</xdr:col>
      <xdr:colOff>361950</xdr:colOff>
      <xdr:row>20</xdr:row>
      <xdr:rowOff>66675</xdr:rowOff>
    </xdr:to>
    <xdr:sp macro="" textlink="">
      <xdr:nvSpPr>
        <xdr:cNvPr id="42" name="TextBox 41">
          <a:extLst>
            <a:ext uri="{FF2B5EF4-FFF2-40B4-BE49-F238E27FC236}">
              <a16:creationId xmlns:a16="http://schemas.microsoft.com/office/drawing/2014/main" id="{7B1C6EF4-067E-45DE-8422-49BEF5890DAA}"/>
            </a:ext>
          </a:extLst>
        </xdr:cNvPr>
        <xdr:cNvSpPr txBox="1"/>
      </xdr:nvSpPr>
      <xdr:spPr>
        <a:xfrm>
          <a:off x="2647950" y="3505200"/>
          <a:ext cx="25908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Profit by Top 5 Product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15</xdr:col>
      <xdr:colOff>409574</xdr:colOff>
      <xdr:row>8</xdr:row>
      <xdr:rowOff>142875</xdr:rowOff>
    </xdr:from>
    <xdr:to>
      <xdr:col>20</xdr:col>
      <xdr:colOff>238125</xdr:colOff>
      <xdr:row>10</xdr:row>
      <xdr:rowOff>123825</xdr:rowOff>
    </xdr:to>
    <xdr:sp macro="" textlink="">
      <xdr:nvSpPr>
        <xdr:cNvPr id="43" name="TextBox 42">
          <a:extLst>
            <a:ext uri="{FF2B5EF4-FFF2-40B4-BE49-F238E27FC236}">
              <a16:creationId xmlns:a16="http://schemas.microsoft.com/office/drawing/2014/main" id="{B82ECE68-0408-4217-B975-FB8D75E4506B}"/>
            </a:ext>
          </a:extLst>
        </xdr:cNvPr>
        <xdr:cNvSpPr txBox="1"/>
      </xdr:nvSpPr>
      <xdr:spPr>
        <a:xfrm>
          <a:off x="9553574" y="1666875"/>
          <a:ext cx="28765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Top 5 Product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11</xdr:col>
      <xdr:colOff>190502</xdr:colOff>
      <xdr:row>9</xdr:row>
      <xdr:rowOff>171449</xdr:rowOff>
    </xdr:from>
    <xdr:to>
      <xdr:col>15</xdr:col>
      <xdr:colOff>371475</xdr:colOff>
      <xdr:row>16</xdr:row>
      <xdr:rowOff>180974</xdr:rowOff>
    </xdr:to>
    <xdr:graphicFrame macro="">
      <xdr:nvGraphicFramePr>
        <xdr:cNvPr id="44" name="Chart 43">
          <a:extLst>
            <a:ext uri="{FF2B5EF4-FFF2-40B4-BE49-F238E27FC236}">
              <a16:creationId xmlns:a16="http://schemas.microsoft.com/office/drawing/2014/main" id="{9E0A2F32-B611-4972-9520-64022B3DA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542925</xdr:colOff>
      <xdr:row>15</xdr:row>
      <xdr:rowOff>76201</xdr:rowOff>
    </xdr:from>
    <xdr:to>
      <xdr:col>15</xdr:col>
      <xdr:colOff>590550</xdr:colOff>
      <xdr:row>17</xdr:row>
      <xdr:rowOff>28575</xdr:rowOff>
    </xdr:to>
    <xdr:sp macro="" textlink="'product analysis'!Q7">
      <xdr:nvSpPr>
        <xdr:cNvPr id="45" name="TextBox 44">
          <a:extLst>
            <a:ext uri="{FF2B5EF4-FFF2-40B4-BE49-F238E27FC236}">
              <a16:creationId xmlns:a16="http://schemas.microsoft.com/office/drawing/2014/main" id="{26226F4D-3E8F-4489-B1A7-C886A61116BA}"/>
            </a:ext>
          </a:extLst>
        </xdr:cNvPr>
        <xdr:cNvSpPr txBox="1"/>
      </xdr:nvSpPr>
      <xdr:spPr>
        <a:xfrm>
          <a:off x="7858125" y="2933701"/>
          <a:ext cx="1876425"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F0C59E-7602-484B-86BD-62E467F926A5}" type="TxLink">
            <a:rPr lang="en-US" sz="1600" b="0" i="0" u="none" strike="noStrike">
              <a:solidFill>
                <a:srgbClr val="374151"/>
              </a:solidFill>
              <a:latin typeface="Arial Black" panose="020B0A04020102020204" pitchFamily="34" charset="0"/>
              <a:ea typeface="+mn-ea"/>
              <a:cs typeface="Calibri"/>
            </a:rPr>
            <a:pPr marL="0" indent="0" algn="ctr"/>
            <a:t>$1,277,942</a:t>
          </a:fld>
          <a:endParaRPr lang="en-US" sz="1600" b="0" i="0" u="none" strike="noStrike">
            <a:solidFill>
              <a:srgbClr val="374151"/>
            </a:solidFill>
            <a:latin typeface="Arial Black" panose="020B0A04020102020204" pitchFamily="34" charset="0"/>
            <a:ea typeface="+mn-ea"/>
            <a:cs typeface="Calibri"/>
          </a:endParaRPr>
        </a:p>
      </xdr:txBody>
    </xdr:sp>
    <xdr:clientData/>
  </xdr:twoCellAnchor>
  <xdr:twoCellAnchor>
    <xdr:from>
      <xdr:col>11</xdr:col>
      <xdr:colOff>95250</xdr:colOff>
      <xdr:row>8</xdr:row>
      <xdr:rowOff>95250</xdr:rowOff>
    </xdr:from>
    <xdr:to>
      <xdr:col>15</xdr:col>
      <xdr:colOff>133350</xdr:colOff>
      <xdr:row>10</xdr:row>
      <xdr:rowOff>85725</xdr:rowOff>
    </xdr:to>
    <xdr:sp macro="" textlink="">
      <xdr:nvSpPr>
        <xdr:cNvPr id="46" name="TextBox 45">
          <a:extLst>
            <a:ext uri="{FF2B5EF4-FFF2-40B4-BE49-F238E27FC236}">
              <a16:creationId xmlns:a16="http://schemas.microsoft.com/office/drawing/2014/main" id="{B7824C6E-989F-4047-A27F-F24D70798877}"/>
            </a:ext>
          </a:extLst>
        </xdr:cNvPr>
        <xdr:cNvSpPr txBox="1"/>
      </xdr:nvSpPr>
      <xdr:spPr>
        <a:xfrm>
          <a:off x="6800850" y="1619250"/>
          <a:ext cx="24765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category </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13</xdr:col>
      <xdr:colOff>409575</xdr:colOff>
      <xdr:row>18</xdr:row>
      <xdr:rowOff>142875</xdr:rowOff>
    </xdr:from>
    <xdr:to>
      <xdr:col>20</xdr:col>
      <xdr:colOff>28575</xdr:colOff>
      <xdr:row>26</xdr:row>
      <xdr:rowOff>180975</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EA1EEE0A-4790-4370-8ACE-FB91B8E5C9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334375" y="3571875"/>
              <a:ext cx="3886200" cy="156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447674</xdr:colOff>
      <xdr:row>17</xdr:row>
      <xdr:rowOff>9525</xdr:rowOff>
    </xdr:from>
    <xdr:to>
      <xdr:col>18</xdr:col>
      <xdr:colOff>276225</xdr:colOff>
      <xdr:row>18</xdr:row>
      <xdr:rowOff>180975</xdr:rowOff>
    </xdr:to>
    <xdr:sp macro="" textlink="">
      <xdr:nvSpPr>
        <xdr:cNvPr id="48" name="TextBox 47">
          <a:extLst>
            <a:ext uri="{FF2B5EF4-FFF2-40B4-BE49-F238E27FC236}">
              <a16:creationId xmlns:a16="http://schemas.microsoft.com/office/drawing/2014/main" id="{E25BB148-902F-44C1-9D11-A10E80140C8D}"/>
            </a:ext>
          </a:extLst>
        </xdr:cNvPr>
        <xdr:cNvSpPr txBox="1"/>
      </xdr:nvSpPr>
      <xdr:spPr>
        <a:xfrm>
          <a:off x="8372474" y="3248025"/>
          <a:ext cx="28765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Revenue by Country</a:t>
          </a: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171450</xdr:colOff>
      <xdr:row>18</xdr:row>
      <xdr:rowOff>57150</xdr:rowOff>
    </xdr:from>
    <xdr:to>
      <xdr:col>13</xdr:col>
      <xdr:colOff>200025</xdr:colOff>
      <xdr:row>19</xdr:row>
      <xdr:rowOff>180975</xdr:rowOff>
    </xdr:to>
    <xdr:sp macro="" textlink="">
      <xdr:nvSpPr>
        <xdr:cNvPr id="50" name="TextBox 49">
          <a:extLst>
            <a:ext uri="{FF2B5EF4-FFF2-40B4-BE49-F238E27FC236}">
              <a16:creationId xmlns:a16="http://schemas.microsoft.com/office/drawing/2014/main" id="{891C8E98-348B-4F0D-A718-D79BAF435784}"/>
            </a:ext>
          </a:extLst>
        </xdr:cNvPr>
        <xdr:cNvSpPr txBox="1"/>
      </xdr:nvSpPr>
      <xdr:spPr>
        <a:xfrm>
          <a:off x="5657850" y="3486150"/>
          <a:ext cx="2466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Bottom</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5 Products by profit </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editAs="oneCell">
    <xdr:from>
      <xdr:col>1</xdr:col>
      <xdr:colOff>47625</xdr:colOff>
      <xdr:row>21</xdr:row>
      <xdr:rowOff>38100</xdr:rowOff>
    </xdr:from>
    <xdr:to>
      <xdr:col>3</xdr:col>
      <xdr:colOff>114299</xdr:colOff>
      <xdr:row>27</xdr:row>
      <xdr:rowOff>85725</xdr:rowOff>
    </xdr:to>
    <mc:AlternateContent xmlns:mc="http://schemas.openxmlformats.org/markup-compatibility/2006" xmlns:a14="http://schemas.microsoft.com/office/drawing/2010/main">
      <mc:Choice Requires="a14">
        <xdr:graphicFrame macro="">
          <xdr:nvGraphicFramePr>
            <xdr:cNvPr id="51" name="Order_Status 2">
              <a:extLst>
                <a:ext uri="{FF2B5EF4-FFF2-40B4-BE49-F238E27FC236}">
                  <a16:creationId xmlns:a16="http://schemas.microsoft.com/office/drawing/2014/main" id="{98EA3C7B-01EA-421A-8C68-A781A309E16C}"/>
                </a:ext>
              </a:extLst>
            </xdr:cNvPr>
            <xdr:cNvGraphicFramePr/>
          </xdr:nvGraphicFramePr>
          <xdr:xfrm>
            <a:off x="0" y="0"/>
            <a:ext cx="0" cy="0"/>
          </xdr:xfrm>
          <a:graphic>
            <a:graphicData uri="http://schemas.microsoft.com/office/drawing/2010/slicer">
              <sle:slicer xmlns:sle="http://schemas.microsoft.com/office/drawing/2010/slicer" name="Order_Status 2"/>
            </a:graphicData>
          </a:graphic>
        </xdr:graphicFrame>
      </mc:Choice>
      <mc:Fallback xmlns="">
        <xdr:sp macro="" textlink="">
          <xdr:nvSpPr>
            <xdr:cNvPr id="0" name=""/>
            <xdr:cNvSpPr>
              <a:spLocks noTextEdit="1"/>
            </xdr:cNvSpPr>
          </xdr:nvSpPr>
          <xdr:spPr>
            <a:xfrm>
              <a:off x="657225" y="4038600"/>
              <a:ext cx="1285874"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395292</xdr:colOff>
      <xdr:row>1</xdr:row>
      <xdr:rowOff>95255</xdr:rowOff>
    </xdr:from>
    <xdr:to>
      <xdr:col>2</xdr:col>
      <xdr:colOff>347667</xdr:colOff>
      <xdr:row>4</xdr:row>
      <xdr:rowOff>85730</xdr:rowOff>
    </xdr:to>
    <xdr:pic>
      <xdr:nvPicPr>
        <xdr:cNvPr id="53" name="Graphic 52" descr="Home with solid fill">
          <a:extLst>
            <a:ext uri="{FF2B5EF4-FFF2-40B4-BE49-F238E27FC236}">
              <a16:creationId xmlns:a16="http://schemas.microsoft.com/office/drawing/2014/main" id="{BD0766C3-8DD0-45AD-8E60-76804626A7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04892" y="285755"/>
          <a:ext cx="561975" cy="561975"/>
        </a:xfrm>
        <a:prstGeom prst="rect">
          <a:avLst/>
        </a:prstGeom>
      </xdr:spPr>
    </xdr:pic>
    <xdr:clientData/>
  </xdr:twoCellAnchor>
  <xdr:twoCellAnchor editAs="oneCell">
    <xdr:from>
      <xdr:col>1</xdr:col>
      <xdr:colOff>423867</xdr:colOff>
      <xdr:row>5</xdr:row>
      <xdr:rowOff>19050</xdr:rowOff>
    </xdr:from>
    <xdr:to>
      <xdr:col>2</xdr:col>
      <xdr:colOff>357192</xdr:colOff>
      <xdr:row>7</xdr:row>
      <xdr:rowOff>180975</xdr:rowOff>
    </xdr:to>
    <xdr:pic>
      <xdr:nvPicPr>
        <xdr:cNvPr id="19" name="Graphic 18" descr="Chevron arrows with solid fill">
          <a:hlinkClick xmlns:r="http://schemas.openxmlformats.org/officeDocument/2006/relationships" r:id="rId14"/>
          <a:extLst>
            <a:ext uri="{FF2B5EF4-FFF2-40B4-BE49-F238E27FC236}">
              <a16:creationId xmlns:a16="http://schemas.microsoft.com/office/drawing/2014/main" id="{7736CA05-D4EE-4F04-8229-B96F5A84271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33467" y="971550"/>
          <a:ext cx="542925" cy="542925"/>
        </a:xfrm>
        <a:prstGeom prst="rect">
          <a:avLst/>
        </a:prstGeom>
      </xdr:spPr>
    </xdr:pic>
    <xdr:clientData/>
  </xdr:twoCellAnchor>
  <xdr:twoCellAnchor editAs="oneCell">
    <xdr:from>
      <xdr:col>1</xdr:col>
      <xdr:colOff>66675</xdr:colOff>
      <xdr:row>11</xdr:row>
      <xdr:rowOff>152399</xdr:rowOff>
    </xdr:from>
    <xdr:to>
      <xdr:col>3</xdr:col>
      <xdr:colOff>104775</xdr:colOff>
      <xdr:row>21</xdr:row>
      <xdr:rowOff>9524</xdr:rowOff>
    </xdr:to>
    <mc:AlternateContent xmlns:mc="http://schemas.openxmlformats.org/markup-compatibility/2006" xmlns:a14="http://schemas.microsoft.com/office/drawing/2010/main">
      <mc:Choice Requires="a14">
        <xdr:graphicFrame macro="">
          <xdr:nvGraphicFramePr>
            <xdr:cNvPr id="57" name="Category 1">
              <a:extLst>
                <a:ext uri="{FF2B5EF4-FFF2-40B4-BE49-F238E27FC236}">
                  <a16:creationId xmlns:a16="http://schemas.microsoft.com/office/drawing/2014/main" id="{A6CAC56A-CBCE-4437-9A91-20C7C9B7A9F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76275" y="2247899"/>
              <a:ext cx="12573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8</xdr:row>
      <xdr:rowOff>9525</xdr:rowOff>
    </xdr:from>
    <xdr:to>
      <xdr:col>3</xdr:col>
      <xdr:colOff>104775</xdr:colOff>
      <xdr:row>11</xdr:row>
      <xdr:rowOff>123824</xdr:rowOff>
    </xdr:to>
    <mc:AlternateContent xmlns:mc="http://schemas.openxmlformats.org/markup-compatibility/2006" xmlns:a14="http://schemas.microsoft.com/office/drawing/2010/main">
      <mc:Choice Requires="a14">
        <xdr:graphicFrame macro="">
          <xdr:nvGraphicFramePr>
            <xdr:cNvPr id="61" name="Order_Year 2">
              <a:extLst>
                <a:ext uri="{FF2B5EF4-FFF2-40B4-BE49-F238E27FC236}">
                  <a16:creationId xmlns:a16="http://schemas.microsoft.com/office/drawing/2014/main" id="{06AEAE8A-9BCD-4833-9AAA-95A849A64CE5}"/>
                </a:ext>
              </a:extLst>
            </xdr:cNvPr>
            <xdr:cNvGraphicFramePr/>
          </xdr:nvGraphicFramePr>
          <xdr:xfrm>
            <a:off x="0" y="0"/>
            <a:ext cx="0" cy="0"/>
          </xdr:xfrm>
          <a:graphic>
            <a:graphicData uri="http://schemas.microsoft.com/office/drawing/2010/slicer">
              <sle:slicer xmlns:sle="http://schemas.microsoft.com/office/drawing/2010/slicer" name="Order_Year 2"/>
            </a:graphicData>
          </a:graphic>
        </xdr:graphicFrame>
      </mc:Choice>
      <mc:Fallback xmlns="">
        <xdr:sp macro="" textlink="">
          <xdr:nvSpPr>
            <xdr:cNvPr id="0" name=""/>
            <xdr:cNvSpPr>
              <a:spLocks noTextEdit="1"/>
            </xdr:cNvSpPr>
          </xdr:nvSpPr>
          <xdr:spPr>
            <a:xfrm>
              <a:off x="638175" y="1533525"/>
              <a:ext cx="12954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19049</xdr:colOff>
      <xdr:row>19</xdr:row>
      <xdr:rowOff>180974</xdr:rowOff>
    </xdr:from>
    <xdr:to>
      <xdr:col>13</xdr:col>
      <xdr:colOff>219074</xdr:colOff>
      <xdr:row>26</xdr:row>
      <xdr:rowOff>95249</xdr:rowOff>
    </xdr:to>
    <xdr:graphicFrame macro="">
      <xdr:nvGraphicFramePr>
        <xdr:cNvPr id="62" name="Chart 61">
          <a:extLst>
            <a:ext uri="{FF2B5EF4-FFF2-40B4-BE49-F238E27FC236}">
              <a16:creationId xmlns:a16="http://schemas.microsoft.com/office/drawing/2014/main" id="{F1E04585-486C-4EF4-AFF8-E3DB17C33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0</xdr:row>
      <xdr:rowOff>0</xdr:rowOff>
    </xdr:from>
    <xdr:to>
      <xdr:col>3</xdr:col>
      <xdr:colOff>295275</xdr:colOff>
      <xdr:row>28</xdr:row>
      <xdr:rowOff>38100</xdr:rowOff>
    </xdr:to>
    <xdr:sp macro="" textlink="">
      <xdr:nvSpPr>
        <xdr:cNvPr id="57" name="Rectangle: Rounded Corners 56">
          <a:extLst>
            <a:ext uri="{FF2B5EF4-FFF2-40B4-BE49-F238E27FC236}">
              <a16:creationId xmlns:a16="http://schemas.microsoft.com/office/drawing/2014/main" id="{0950A942-8B5E-43E4-AD22-C5A04A865645}"/>
            </a:ext>
          </a:extLst>
        </xdr:cNvPr>
        <xdr:cNvSpPr/>
      </xdr:nvSpPr>
      <xdr:spPr>
        <a:xfrm>
          <a:off x="533400" y="0"/>
          <a:ext cx="1590675" cy="5372100"/>
        </a:xfrm>
        <a:prstGeom prst="roundRect">
          <a:avLst>
            <a:gd name="adj" fmla="val 26533"/>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514349</xdr:colOff>
      <xdr:row>0</xdr:row>
      <xdr:rowOff>76200</xdr:rowOff>
    </xdr:from>
    <xdr:to>
      <xdr:col>20</xdr:col>
      <xdr:colOff>314324</xdr:colOff>
      <xdr:row>28</xdr:row>
      <xdr:rowOff>47625</xdr:rowOff>
    </xdr:to>
    <xdr:sp macro="" textlink="">
      <xdr:nvSpPr>
        <xdr:cNvPr id="2" name="Rectangle: Rounded Corners 1">
          <a:extLst>
            <a:ext uri="{FF2B5EF4-FFF2-40B4-BE49-F238E27FC236}">
              <a16:creationId xmlns:a16="http://schemas.microsoft.com/office/drawing/2014/main" id="{FFDD666F-548A-4C6E-B0FE-62032BDDA6B0}"/>
            </a:ext>
          </a:extLst>
        </xdr:cNvPr>
        <xdr:cNvSpPr/>
      </xdr:nvSpPr>
      <xdr:spPr>
        <a:xfrm>
          <a:off x="2343149" y="76200"/>
          <a:ext cx="10163175" cy="5305425"/>
        </a:xfrm>
        <a:prstGeom prst="roundRect">
          <a:avLst>
            <a:gd name="adj" fmla="val 8408"/>
          </a:avLst>
        </a:prstGeom>
        <a:solidFill>
          <a:srgbClr val="37415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28575</xdr:colOff>
      <xdr:row>0</xdr:row>
      <xdr:rowOff>123824</xdr:rowOff>
    </xdr:from>
    <xdr:to>
      <xdr:col>3</xdr:col>
      <xdr:colOff>186787</xdr:colOff>
      <xdr:row>27</xdr:row>
      <xdr:rowOff>142875</xdr:rowOff>
    </xdr:to>
    <xdr:sp macro="" textlink="">
      <xdr:nvSpPr>
        <xdr:cNvPr id="3" name="Rectangle: Rounded Corners 2">
          <a:extLst>
            <a:ext uri="{FF2B5EF4-FFF2-40B4-BE49-F238E27FC236}">
              <a16:creationId xmlns:a16="http://schemas.microsoft.com/office/drawing/2014/main" id="{0BC57B34-ACEE-4110-B1F2-04CA0C6B4911}"/>
            </a:ext>
          </a:extLst>
        </xdr:cNvPr>
        <xdr:cNvSpPr/>
      </xdr:nvSpPr>
      <xdr:spPr>
        <a:xfrm>
          <a:off x="638175" y="123824"/>
          <a:ext cx="1377412" cy="5162551"/>
        </a:xfrm>
        <a:prstGeom prst="roundRect">
          <a:avLst>
            <a:gd name="adj" fmla="val 18934"/>
          </a:avLst>
        </a:prstGeom>
        <a:solidFill>
          <a:srgbClr val="E5E7EB"/>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123825</xdr:colOff>
      <xdr:row>1</xdr:row>
      <xdr:rowOff>38100</xdr:rowOff>
    </xdr:from>
    <xdr:to>
      <xdr:col>20</xdr:col>
      <xdr:colOff>142874</xdr:colOff>
      <xdr:row>27</xdr:row>
      <xdr:rowOff>28575</xdr:rowOff>
    </xdr:to>
    <xdr:sp macro="" textlink="">
      <xdr:nvSpPr>
        <xdr:cNvPr id="4" name="Rectangle: Rounded Corners 3">
          <a:extLst>
            <a:ext uri="{FF2B5EF4-FFF2-40B4-BE49-F238E27FC236}">
              <a16:creationId xmlns:a16="http://schemas.microsoft.com/office/drawing/2014/main" id="{8E56BB7C-278C-4505-B5B8-18AA8F88AEF8}"/>
            </a:ext>
          </a:extLst>
        </xdr:cNvPr>
        <xdr:cNvSpPr/>
      </xdr:nvSpPr>
      <xdr:spPr>
        <a:xfrm>
          <a:off x="2562225" y="228600"/>
          <a:ext cx="9772649" cy="4943475"/>
        </a:xfrm>
        <a:prstGeom prst="roundRect">
          <a:avLst>
            <a:gd name="adj" fmla="val 9577"/>
          </a:avLst>
        </a:prstGeom>
        <a:solidFill>
          <a:srgbClr val="E5E7E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266701</xdr:colOff>
      <xdr:row>1</xdr:row>
      <xdr:rowOff>142875</xdr:rowOff>
    </xdr:from>
    <xdr:to>
      <xdr:col>8</xdr:col>
      <xdr:colOff>171450</xdr:colOff>
      <xdr:row>7</xdr:row>
      <xdr:rowOff>142875</xdr:rowOff>
    </xdr:to>
    <xdr:sp macro="" textlink="">
      <xdr:nvSpPr>
        <xdr:cNvPr id="5" name="Rectangle: Rounded Corners 4">
          <a:extLst>
            <a:ext uri="{FF2B5EF4-FFF2-40B4-BE49-F238E27FC236}">
              <a16:creationId xmlns:a16="http://schemas.microsoft.com/office/drawing/2014/main" id="{E6DC61BE-DFC2-4C39-8057-D04FF72BB903}"/>
            </a:ext>
          </a:extLst>
        </xdr:cNvPr>
        <xdr:cNvSpPr/>
      </xdr:nvSpPr>
      <xdr:spPr>
        <a:xfrm>
          <a:off x="2705101" y="333375"/>
          <a:ext cx="2343149" cy="1143000"/>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xdr:row>
      <xdr:rowOff>123825</xdr:rowOff>
    </xdr:from>
    <xdr:to>
      <xdr:col>12</xdr:col>
      <xdr:colOff>228599</xdr:colOff>
      <xdr:row>7</xdr:row>
      <xdr:rowOff>152400</xdr:rowOff>
    </xdr:to>
    <xdr:sp macro="" textlink="">
      <xdr:nvSpPr>
        <xdr:cNvPr id="6" name="Rectangle: Rounded Corners 5">
          <a:extLst>
            <a:ext uri="{FF2B5EF4-FFF2-40B4-BE49-F238E27FC236}">
              <a16:creationId xmlns:a16="http://schemas.microsoft.com/office/drawing/2014/main" id="{BA8BBAA1-A1EC-45F0-BCD8-2420BC39B959}"/>
            </a:ext>
          </a:extLst>
        </xdr:cNvPr>
        <xdr:cNvSpPr/>
      </xdr:nvSpPr>
      <xdr:spPr>
        <a:xfrm>
          <a:off x="5162550" y="314325"/>
          <a:ext cx="2381249" cy="11715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142875</xdr:rowOff>
    </xdr:from>
    <xdr:to>
      <xdr:col>19</xdr:col>
      <xdr:colOff>571500</xdr:colOff>
      <xdr:row>8</xdr:row>
      <xdr:rowOff>0</xdr:rowOff>
    </xdr:to>
    <xdr:sp macro="" textlink="">
      <xdr:nvSpPr>
        <xdr:cNvPr id="7" name="Rectangle: Rounded Corners 6">
          <a:extLst>
            <a:ext uri="{FF2B5EF4-FFF2-40B4-BE49-F238E27FC236}">
              <a16:creationId xmlns:a16="http://schemas.microsoft.com/office/drawing/2014/main" id="{16B967CE-D10E-48C3-BF3F-94F804A08305}"/>
            </a:ext>
          </a:extLst>
        </xdr:cNvPr>
        <xdr:cNvSpPr/>
      </xdr:nvSpPr>
      <xdr:spPr>
        <a:xfrm>
          <a:off x="7639050" y="333375"/>
          <a:ext cx="4514850" cy="119062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200027</xdr:colOff>
      <xdr:row>8</xdr:row>
      <xdr:rowOff>104775</xdr:rowOff>
    </xdr:from>
    <xdr:to>
      <xdr:col>10</xdr:col>
      <xdr:colOff>419100</xdr:colOff>
      <xdr:row>17</xdr:row>
      <xdr:rowOff>152400</xdr:rowOff>
    </xdr:to>
    <xdr:sp macro="" textlink="">
      <xdr:nvSpPr>
        <xdr:cNvPr id="9" name="Rectangle: Rounded Corners 8">
          <a:extLst>
            <a:ext uri="{FF2B5EF4-FFF2-40B4-BE49-F238E27FC236}">
              <a16:creationId xmlns:a16="http://schemas.microsoft.com/office/drawing/2014/main" id="{6819157F-2BD0-4E5C-BACD-214AB5F19550}"/>
            </a:ext>
          </a:extLst>
        </xdr:cNvPr>
        <xdr:cNvSpPr/>
      </xdr:nvSpPr>
      <xdr:spPr>
        <a:xfrm>
          <a:off x="2638427" y="1628775"/>
          <a:ext cx="3876673" cy="1762125"/>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209551</xdr:colOff>
      <xdr:row>8</xdr:row>
      <xdr:rowOff>47625</xdr:rowOff>
    </xdr:from>
    <xdr:to>
      <xdr:col>20</xdr:col>
      <xdr:colOff>47625</xdr:colOff>
      <xdr:row>26</xdr:row>
      <xdr:rowOff>161926</xdr:rowOff>
    </xdr:to>
    <xdr:sp macro="" textlink="">
      <xdr:nvSpPr>
        <xdr:cNvPr id="29" name="Rectangle: Rounded Corners 28">
          <a:extLst>
            <a:ext uri="{FF2B5EF4-FFF2-40B4-BE49-F238E27FC236}">
              <a16:creationId xmlns:a16="http://schemas.microsoft.com/office/drawing/2014/main" id="{40E7ADAB-936A-4B23-9B15-AA99A9AFF100}"/>
            </a:ext>
          </a:extLst>
        </xdr:cNvPr>
        <xdr:cNvSpPr/>
      </xdr:nvSpPr>
      <xdr:spPr>
        <a:xfrm>
          <a:off x="8743951" y="1571625"/>
          <a:ext cx="3495674" cy="3543301"/>
        </a:xfrm>
        <a:prstGeom prst="roundRect">
          <a:avLst>
            <a:gd name="adj" fmla="val 15349"/>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9</xdr:col>
      <xdr:colOff>228601</xdr:colOff>
      <xdr:row>18</xdr:row>
      <xdr:rowOff>142875</xdr:rowOff>
    </xdr:from>
    <xdr:to>
      <xdr:col>14</xdr:col>
      <xdr:colOff>152399</xdr:colOff>
      <xdr:row>26</xdr:row>
      <xdr:rowOff>142876</xdr:rowOff>
    </xdr:to>
    <xdr:sp macro="" textlink="">
      <xdr:nvSpPr>
        <xdr:cNvPr id="32" name="Rectangle: Rounded Corners 31">
          <a:extLst>
            <a:ext uri="{FF2B5EF4-FFF2-40B4-BE49-F238E27FC236}">
              <a16:creationId xmlns:a16="http://schemas.microsoft.com/office/drawing/2014/main" id="{9A5DCE93-7FBD-47AD-B97C-A09F5ACCF2BB}"/>
            </a:ext>
          </a:extLst>
        </xdr:cNvPr>
        <xdr:cNvSpPr/>
      </xdr:nvSpPr>
      <xdr:spPr>
        <a:xfrm>
          <a:off x="5715001" y="3571875"/>
          <a:ext cx="2971798"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209550</xdr:colOff>
      <xdr:row>18</xdr:row>
      <xdr:rowOff>123825</xdr:rowOff>
    </xdr:from>
    <xdr:to>
      <xdr:col>9</xdr:col>
      <xdr:colOff>85725</xdr:colOff>
      <xdr:row>26</xdr:row>
      <xdr:rowOff>123826</xdr:rowOff>
    </xdr:to>
    <xdr:sp macro="" textlink="">
      <xdr:nvSpPr>
        <xdr:cNvPr id="33" name="Rectangle: Rounded Corners 32">
          <a:extLst>
            <a:ext uri="{FF2B5EF4-FFF2-40B4-BE49-F238E27FC236}">
              <a16:creationId xmlns:a16="http://schemas.microsoft.com/office/drawing/2014/main" id="{0D5064E4-B4DA-499A-8B26-F6BFF83B8DE0}"/>
            </a:ext>
          </a:extLst>
        </xdr:cNvPr>
        <xdr:cNvSpPr/>
      </xdr:nvSpPr>
      <xdr:spPr>
        <a:xfrm>
          <a:off x="2647950" y="3552825"/>
          <a:ext cx="2924175" cy="1524001"/>
        </a:xfrm>
        <a:prstGeom prst="roundRect">
          <a:avLst>
            <a:gd name="adj" fmla="val 15349"/>
          </a:avLst>
        </a:prstGeom>
        <a:solidFill>
          <a:srgbClr val="E5E7EB"/>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209551</xdr:colOff>
      <xdr:row>8</xdr:row>
      <xdr:rowOff>123825</xdr:rowOff>
    </xdr:from>
    <xdr:to>
      <xdr:col>20</xdr:col>
      <xdr:colOff>123825</xdr:colOff>
      <xdr:row>27</xdr:row>
      <xdr:rowOff>0</xdr:rowOff>
    </xdr:to>
    <xdr:sp macro="" textlink="">
      <xdr:nvSpPr>
        <xdr:cNvPr id="140" name="Rectangle: Rounded Corners 139">
          <a:extLst>
            <a:ext uri="{FF2B5EF4-FFF2-40B4-BE49-F238E27FC236}">
              <a16:creationId xmlns:a16="http://schemas.microsoft.com/office/drawing/2014/main" id="{EC79A933-D585-4644-A465-BD2ACF9C206F}"/>
            </a:ext>
          </a:extLst>
        </xdr:cNvPr>
        <xdr:cNvSpPr/>
      </xdr:nvSpPr>
      <xdr:spPr>
        <a:xfrm>
          <a:off x="8743951" y="1647825"/>
          <a:ext cx="3571874" cy="3495675"/>
        </a:xfrm>
        <a:prstGeom prst="roundRect">
          <a:avLst>
            <a:gd name="adj" fmla="val 15349"/>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99976</xdr:colOff>
      <xdr:row>10</xdr:row>
      <xdr:rowOff>47626</xdr:rowOff>
    </xdr:from>
    <xdr:to>
      <xdr:col>16</xdr:col>
      <xdr:colOff>23776</xdr:colOff>
      <xdr:row>13</xdr:row>
      <xdr:rowOff>9526</xdr:rowOff>
    </xdr:to>
    <xdr:pic>
      <xdr:nvPicPr>
        <xdr:cNvPr id="94" name="Picture 93">
          <a:extLst>
            <a:ext uri="{FF2B5EF4-FFF2-40B4-BE49-F238E27FC236}">
              <a16:creationId xmlns:a16="http://schemas.microsoft.com/office/drawing/2014/main" id="{30129A01-A285-459D-8550-EB87F7CDD7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43976" y="1952626"/>
          <a:ext cx="533400" cy="533400"/>
        </a:xfrm>
        <a:prstGeom prst="rect">
          <a:avLst/>
        </a:prstGeom>
      </xdr:spPr>
    </xdr:pic>
    <xdr:clientData/>
  </xdr:twoCellAnchor>
  <xdr:twoCellAnchor editAs="oneCell">
    <xdr:from>
      <xdr:col>15</xdr:col>
      <xdr:colOff>42826</xdr:colOff>
      <xdr:row>23</xdr:row>
      <xdr:rowOff>66676</xdr:rowOff>
    </xdr:from>
    <xdr:to>
      <xdr:col>16</xdr:col>
      <xdr:colOff>99976</xdr:colOff>
      <xdr:row>26</xdr:row>
      <xdr:rowOff>114300</xdr:rowOff>
    </xdr:to>
    <xdr:pic>
      <xdr:nvPicPr>
        <xdr:cNvPr id="96" name="Picture 95">
          <a:extLst>
            <a:ext uri="{FF2B5EF4-FFF2-40B4-BE49-F238E27FC236}">
              <a16:creationId xmlns:a16="http://schemas.microsoft.com/office/drawing/2014/main" id="{9E82DE99-0B61-4A7C-8C1A-14CED6DCC0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86826" y="4448176"/>
          <a:ext cx="666750" cy="619124"/>
        </a:xfrm>
        <a:prstGeom prst="rect">
          <a:avLst/>
        </a:prstGeom>
      </xdr:spPr>
    </xdr:pic>
    <xdr:clientData/>
  </xdr:twoCellAnchor>
  <xdr:twoCellAnchor editAs="oneCell">
    <xdr:from>
      <xdr:col>15</xdr:col>
      <xdr:colOff>80926</xdr:colOff>
      <xdr:row>19</xdr:row>
      <xdr:rowOff>98296</xdr:rowOff>
    </xdr:from>
    <xdr:to>
      <xdr:col>16</xdr:col>
      <xdr:colOff>45226</xdr:colOff>
      <xdr:row>22</xdr:row>
      <xdr:rowOff>100696</xdr:rowOff>
    </xdr:to>
    <xdr:pic>
      <xdr:nvPicPr>
        <xdr:cNvPr id="98" name="Picture 97">
          <a:extLst>
            <a:ext uri="{FF2B5EF4-FFF2-40B4-BE49-F238E27FC236}">
              <a16:creationId xmlns:a16="http://schemas.microsoft.com/office/drawing/2014/main" id="{ACB23AB3-B9F9-4F45-83E1-652218F93E6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24926" y="3717796"/>
          <a:ext cx="573900" cy="573900"/>
        </a:xfrm>
        <a:prstGeom prst="rect">
          <a:avLst/>
        </a:prstGeom>
      </xdr:spPr>
    </xdr:pic>
    <xdr:clientData/>
  </xdr:twoCellAnchor>
  <xdr:twoCellAnchor editAs="oneCell">
    <xdr:from>
      <xdr:col>14</xdr:col>
      <xdr:colOff>576226</xdr:colOff>
      <xdr:row>15</xdr:row>
      <xdr:rowOff>126655</xdr:rowOff>
    </xdr:from>
    <xdr:to>
      <xdr:col>16</xdr:col>
      <xdr:colOff>166651</xdr:colOff>
      <xdr:row>19</xdr:row>
      <xdr:rowOff>122791</xdr:rowOff>
    </xdr:to>
    <xdr:pic>
      <xdr:nvPicPr>
        <xdr:cNvPr id="100" name="Picture 99">
          <a:extLst>
            <a:ext uri="{FF2B5EF4-FFF2-40B4-BE49-F238E27FC236}">
              <a16:creationId xmlns:a16="http://schemas.microsoft.com/office/drawing/2014/main" id="{FD466F50-FE40-4494-805B-987509034D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10626" y="2984155"/>
          <a:ext cx="809625" cy="758136"/>
        </a:xfrm>
        <a:prstGeom prst="rect">
          <a:avLst/>
        </a:prstGeom>
      </xdr:spPr>
    </xdr:pic>
    <xdr:clientData/>
  </xdr:twoCellAnchor>
  <xdr:twoCellAnchor editAs="oneCell">
    <xdr:from>
      <xdr:col>15</xdr:col>
      <xdr:colOff>71401</xdr:colOff>
      <xdr:row>13</xdr:row>
      <xdr:rowOff>4081</xdr:rowOff>
    </xdr:from>
    <xdr:to>
      <xdr:col>16</xdr:col>
      <xdr:colOff>56545</xdr:colOff>
      <xdr:row>16</xdr:row>
      <xdr:rowOff>27325</xdr:rowOff>
    </xdr:to>
    <xdr:pic>
      <xdr:nvPicPr>
        <xdr:cNvPr id="102" name="Picture 101">
          <a:extLst>
            <a:ext uri="{FF2B5EF4-FFF2-40B4-BE49-F238E27FC236}">
              <a16:creationId xmlns:a16="http://schemas.microsoft.com/office/drawing/2014/main" id="{977C0880-0337-41D5-BA8B-EE157A09F8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15401" y="2480581"/>
          <a:ext cx="594744" cy="594744"/>
        </a:xfrm>
        <a:prstGeom prst="rect">
          <a:avLst/>
        </a:prstGeom>
      </xdr:spPr>
    </xdr:pic>
    <xdr:clientData/>
  </xdr:twoCellAnchor>
  <xdr:twoCellAnchor>
    <xdr:from>
      <xdr:col>4</xdr:col>
      <xdr:colOff>438151</xdr:colOff>
      <xdr:row>1</xdr:row>
      <xdr:rowOff>133349</xdr:rowOff>
    </xdr:from>
    <xdr:to>
      <xdr:col>7</xdr:col>
      <xdr:colOff>514351</xdr:colOff>
      <xdr:row>4</xdr:row>
      <xdr:rowOff>104774</xdr:rowOff>
    </xdr:to>
    <xdr:sp macro="" textlink="">
      <xdr:nvSpPr>
        <xdr:cNvPr id="104" name="TextBox 103">
          <a:extLst>
            <a:ext uri="{FF2B5EF4-FFF2-40B4-BE49-F238E27FC236}">
              <a16:creationId xmlns:a16="http://schemas.microsoft.com/office/drawing/2014/main" id="{D91D80F5-B26C-4C9A-86DC-888F941271CB}"/>
            </a:ext>
          </a:extLst>
        </xdr:cNvPr>
        <xdr:cNvSpPr txBox="1"/>
      </xdr:nvSpPr>
      <xdr:spPr>
        <a:xfrm>
          <a:off x="2876551" y="323849"/>
          <a:ext cx="1905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Most Used Payment Method</a:t>
          </a:r>
        </a:p>
      </xdr:txBody>
    </xdr:sp>
    <xdr:clientData/>
  </xdr:twoCellAnchor>
  <xdr:twoCellAnchor>
    <xdr:from>
      <xdr:col>4</xdr:col>
      <xdr:colOff>447676</xdr:colOff>
      <xdr:row>4</xdr:row>
      <xdr:rowOff>66674</xdr:rowOff>
    </xdr:from>
    <xdr:to>
      <xdr:col>7</xdr:col>
      <xdr:colOff>523876</xdr:colOff>
      <xdr:row>7</xdr:row>
      <xdr:rowOff>38099</xdr:rowOff>
    </xdr:to>
    <xdr:sp macro="" textlink="'Payment Analysis'!E4">
      <xdr:nvSpPr>
        <xdr:cNvPr id="105" name="TextBox 104">
          <a:extLst>
            <a:ext uri="{FF2B5EF4-FFF2-40B4-BE49-F238E27FC236}">
              <a16:creationId xmlns:a16="http://schemas.microsoft.com/office/drawing/2014/main" id="{0AB0297B-FD3A-4DEB-AA2C-004327367BBC}"/>
            </a:ext>
          </a:extLst>
        </xdr:cNvPr>
        <xdr:cNvSpPr txBox="1"/>
      </xdr:nvSpPr>
      <xdr:spPr>
        <a:xfrm>
          <a:off x="2886076" y="828674"/>
          <a:ext cx="1905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DE89B4-A63C-4815-ADA4-F82BEC108AA5}" type="TxLink">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Credit Card</a:t>
          </a:fld>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editAs="oneCell">
    <xdr:from>
      <xdr:col>7</xdr:col>
      <xdr:colOff>166651</xdr:colOff>
      <xdr:row>5</xdr:row>
      <xdr:rowOff>13606</xdr:rowOff>
    </xdr:from>
    <xdr:to>
      <xdr:col>8</xdr:col>
      <xdr:colOff>57150</xdr:colOff>
      <xdr:row>7</xdr:row>
      <xdr:rowOff>132705</xdr:rowOff>
    </xdr:to>
    <xdr:pic>
      <xdr:nvPicPr>
        <xdr:cNvPr id="106" name="Picture 105">
          <a:extLst>
            <a:ext uri="{FF2B5EF4-FFF2-40B4-BE49-F238E27FC236}">
              <a16:creationId xmlns:a16="http://schemas.microsoft.com/office/drawing/2014/main" id="{3C6D426A-1D9D-4162-BC62-EC363E4EA6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851" y="966106"/>
          <a:ext cx="500099" cy="500099"/>
        </a:xfrm>
        <a:prstGeom prst="rect">
          <a:avLst/>
        </a:prstGeom>
      </xdr:spPr>
    </xdr:pic>
    <xdr:clientData/>
  </xdr:twoCellAnchor>
  <xdr:twoCellAnchor>
    <xdr:from>
      <xdr:col>14</xdr:col>
      <xdr:colOff>447675</xdr:colOff>
      <xdr:row>15</xdr:row>
      <xdr:rowOff>171450</xdr:rowOff>
    </xdr:from>
    <xdr:to>
      <xdr:col>16</xdr:col>
      <xdr:colOff>295275</xdr:colOff>
      <xdr:row>16</xdr:row>
      <xdr:rowOff>104774</xdr:rowOff>
    </xdr:to>
    <xdr:sp macro="" textlink="">
      <xdr:nvSpPr>
        <xdr:cNvPr id="107" name="TextBox 106">
          <a:extLst>
            <a:ext uri="{FF2B5EF4-FFF2-40B4-BE49-F238E27FC236}">
              <a16:creationId xmlns:a16="http://schemas.microsoft.com/office/drawing/2014/main" id="{FF733615-21A9-42A5-BE7A-2FDD330AD175}"/>
            </a:ext>
          </a:extLst>
        </xdr:cNvPr>
        <xdr:cNvSpPr txBox="1"/>
      </xdr:nvSpPr>
      <xdr:spPr>
        <a:xfrm>
          <a:off x="8982075" y="3028950"/>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Credit Card</a:t>
          </a:r>
        </a:p>
      </xdr:txBody>
    </xdr:sp>
    <xdr:clientData/>
  </xdr:twoCellAnchor>
  <xdr:twoCellAnchor>
    <xdr:from>
      <xdr:col>14</xdr:col>
      <xdr:colOff>428625</xdr:colOff>
      <xdr:row>12</xdr:row>
      <xdr:rowOff>114300</xdr:rowOff>
    </xdr:from>
    <xdr:to>
      <xdr:col>16</xdr:col>
      <xdr:colOff>276225</xdr:colOff>
      <xdr:row>13</xdr:row>
      <xdr:rowOff>47624</xdr:rowOff>
    </xdr:to>
    <xdr:sp macro="" textlink="">
      <xdr:nvSpPr>
        <xdr:cNvPr id="108" name="TextBox 107">
          <a:extLst>
            <a:ext uri="{FF2B5EF4-FFF2-40B4-BE49-F238E27FC236}">
              <a16:creationId xmlns:a16="http://schemas.microsoft.com/office/drawing/2014/main" id="{DE253970-EDF1-4585-85C6-DC7299E794E2}"/>
            </a:ext>
          </a:extLst>
        </xdr:cNvPr>
        <xdr:cNvSpPr txBox="1"/>
      </xdr:nvSpPr>
      <xdr:spPr>
        <a:xfrm>
          <a:off x="8963025" y="2400300"/>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Debit Card</a:t>
          </a:r>
        </a:p>
      </xdr:txBody>
    </xdr:sp>
    <xdr:clientData/>
  </xdr:twoCellAnchor>
  <xdr:twoCellAnchor>
    <xdr:from>
      <xdr:col>14</xdr:col>
      <xdr:colOff>447675</xdr:colOff>
      <xdr:row>18</xdr:row>
      <xdr:rowOff>123825</xdr:rowOff>
    </xdr:from>
    <xdr:to>
      <xdr:col>16</xdr:col>
      <xdr:colOff>295275</xdr:colOff>
      <xdr:row>19</xdr:row>
      <xdr:rowOff>57149</xdr:rowOff>
    </xdr:to>
    <xdr:sp macro="" textlink="'Payment Analysis'!E4">
      <xdr:nvSpPr>
        <xdr:cNvPr id="109" name="TextBox 108">
          <a:extLst>
            <a:ext uri="{FF2B5EF4-FFF2-40B4-BE49-F238E27FC236}">
              <a16:creationId xmlns:a16="http://schemas.microsoft.com/office/drawing/2014/main" id="{989BE44A-8FDA-4AAD-9900-38F39B7A970A}"/>
            </a:ext>
          </a:extLst>
        </xdr:cNvPr>
        <xdr:cNvSpPr txBox="1"/>
      </xdr:nvSpPr>
      <xdr:spPr>
        <a:xfrm>
          <a:off x="8982075" y="3552825"/>
          <a:ext cx="1066800" cy="12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Paypal</a:t>
          </a:r>
        </a:p>
      </xdr:txBody>
    </xdr:sp>
    <xdr:clientData/>
  </xdr:twoCellAnchor>
  <xdr:twoCellAnchor>
    <xdr:from>
      <xdr:col>14</xdr:col>
      <xdr:colOff>342900</xdr:colOff>
      <xdr:row>22</xdr:row>
      <xdr:rowOff>114300</xdr:rowOff>
    </xdr:from>
    <xdr:to>
      <xdr:col>16</xdr:col>
      <xdr:colOff>476250</xdr:colOff>
      <xdr:row>23</xdr:row>
      <xdr:rowOff>57150</xdr:rowOff>
    </xdr:to>
    <xdr:sp macro="" textlink="'Payment Analysis'!E4">
      <xdr:nvSpPr>
        <xdr:cNvPr id="110" name="TextBox 109">
          <a:extLst>
            <a:ext uri="{FF2B5EF4-FFF2-40B4-BE49-F238E27FC236}">
              <a16:creationId xmlns:a16="http://schemas.microsoft.com/office/drawing/2014/main" id="{46B4950D-1641-4661-8D2A-47E5BE5D1995}"/>
            </a:ext>
          </a:extLst>
        </xdr:cNvPr>
        <xdr:cNvSpPr txBox="1"/>
      </xdr:nvSpPr>
      <xdr:spPr>
        <a:xfrm>
          <a:off x="8877300" y="4305300"/>
          <a:ext cx="1352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Bank Transfer</a:t>
          </a:r>
        </a:p>
      </xdr:txBody>
    </xdr:sp>
    <xdr:clientData/>
  </xdr:twoCellAnchor>
  <xdr:twoCellAnchor>
    <xdr:from>
      <xdr:col>14</xdr:col>
      <xdr:colOff>219074</xdr:colOff>
      <xdr:row>9</xdr:row>
      <xdr:rowOff>66674</xdr:rowOff>
    </xdr:from>
    <xdr:to>
      <xdr:col>16</xdr:col>
      <xdr:colOff>428625</xdr:colOff>
      <xdr:row>10</xdr:row>
      <xdr:rowOff>85725</xdr:rowOff>
    </xdr:to>
    <xdr:sp macro="" textlink="'Payment Analysis'!E4">
      <xdr:nvSpPr>
        <xdr:cNvPr id="111" name="TextBox 110">
          <a:extLst>
            <a:ext uri="{FF2B5EF4-FFF2-40B4-BE49-F238E27FC236}">
              <a16:creationId xmlns:a16="http://schemas.microsoft.com/office/drawing/2014/main" id="{6D775D80-8A67-46B6-B83C-04ECBAEA6A68}"/>
            </a:ext>
          </a:extLst>
        </xdr:cNvPr>
        <xdr:cNvSpPr txBox="1"/>
      </xdr:nvSpPr>
      <xdr:spPr>
        <a:xfrm>
          <a:off x="8753474" y="1781174"/>
          <a:ext cx="1428751"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Payment Method</a:t>
          </a:r>
        </a:p>
        <a:p>
          <a:pPr marL="0" indent="0" algn="ct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14</xdr:col>
      <xdr:colOff>323850</xdr:colOff>
      <xdr:row>26</xdr:row>
      <xdr:rowOff>9525</xdr:rowOff>
    </xdr:from>
    <xdr:to>
      <xdr:col>16</xdr:col>
      <xdr:colOff>457200</xdr:colOff>
      <xdr:row>26</xdr:row>
      <xdr:rowOff>142875</xdr:rowOff>
    </xdr:to>
    <xdr:sp macro="" textlink="'Payment Analysis'!E4">
      <xdr:nvSpPr>
        <xdr:cNvPr id="112" name="TextBox 111">
          <a:extLst>
            <a:ext uri="{FF2B5EF4-FFF2-40B4-BE49-F238E27FC236}">
              <a16:creationId xmlns:a16="http://schemas.microsoft.com/office/drawing/2014/main" id="{52664AB0-1A25-485B-9F0C-53E134369338}"/>
            </a:ext>
          </a:extLst>
        </xdr:cNvPr>
        <xdr:cNvSpPr txBox="1"/>
      </xdr:nvSpPr>
      <xdr:spPr>
        <a:xfrm>
          <a:off x="8858250" y="4962525"/>
          <a:ext cx="13525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Crypto</a:t>
          </a:r>
        </a:p>
      </xdr:txBody>
    </xdr:sp>
    <xdr:clientData/>
  </xdr:twoCellAnchor>
  <xdr:twoCellAnchor>
    <xdr:from>
      <xdr:col>16</xdr:col>
      <xdr:colOff>238125</xdr:colOff>
      <xdr:row>9</xdr:row>
      <xdr:rowOff>57150</xdr:rowOff>
    </xdr:from>
    <xdr:to>
      <xdr:col>18</xdr:col>
      <xdr:colOff>257174</xdr:colOff>
      <xdr:row>10</xdr:row>
      <xdr:rowOff>104776</xdr:rowOff>
    </xdr:to>
    <xdr:sp macro="" textlink="'Payment Analysis'!E4">
      <xdr:nvSpPr>
        <xdr:cNvPr id="113" name="TextBox 112">
          <a:extLst>
            <a:ext uri="{FF2B5EF4-FFF2-40B4-BE49-F238E27FC236}">
              <a16:creationId xmlns:a16="http://schemas.microsoft.com/office/drawing/2014/main" id="{BC56450D-F051-44C0-8CE7-42166E33718A}"/>
            </a:ext>
          </a:extLst>
        </xdr:cNvPr>
        <xdr:cNvSpPr txBox="1"/>
      </xdr:nvSpPr>
      <xdr:spPr>
        <a:xfrm>
          <a:off x="9991725" y="1771650"/>
          <a:ext cx="1238249"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Total</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 orders</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57150</xdr:colOff>
      <xdr:row>9</xdr:row>
      <xdr:rowOff>47625</xdr:rowOff>
    </xdr:from>
    <xdr:to>
      <xdr:col>20</xdr:col>
      <xdr:colOff>228599</xdr:colOff>
      <xdr:row>10</xdr:row>
      <xdr:rowOff>95251</xdr:rowOff>
    </xdr:to>
    <xdr:sp macro="" textlink="'Payment Analysis'!E4">
      <xdr:nvSpPr>
        <xdr:cNvPr id="114" name="TextBox 113">
          <a:extLst>
            <a:ext uri="{FF2B5EF4-FFF2-40B4-BE49-F238E27FC236}">
              <a16:creationId xmlns:a16="http://schemas.microsoft.com/office/drawing/2014/main" id="{8BA21B7C-D159-4BA7-9F44-FAA4A3FA026C}"/>
            </a:ext>
          </a:extLst>
        </xdr:cNvPr>
        <xdr:cNvSpPr txBox="1"/>
      </xdr:nvSpPr>
      <xdr:spPr>
        <a:xfrm>
          <a:off x="11029950" y="1762125"/>
          <a:ext cx="1390649"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Revenue</a:t>
          </a:r>
        </a:p>
      </xdr:txBody>
    </xdr:sp>
    <xdr:clientData/>
  </xdr:twoCellAnchor>
  <xdr:twoCellAnchor>
    <xdr:from>
      <xdr:col>16</xdr:col>
      <xdr:colOff>381000</xdr:colOff>
      <xdr:row>9</xdr:row>
      <xdr:rowOff>128588</xdr:rowOff>
    </xdr:from>
    <xdr:to>
      <xdr:col>16</xdr:col>
      <xdr:colOff>390525</xdr:colOff>
      <xdr:row>26</xdr:row>
      <xdr:rowOff>133350</xdr:rowOff>
    </xdr:to>
    <xdr:cxnSp macro="">
      <xdr:nvCxnSpPr>
        <xdr:cNvPr id="116" name="Straight Connector 115">
          <a:extLst>
            <a:ext uri="{FF2B5EF4-FFF2-40B4-BE49-F238E27FC236}">
              <a16:creationId xmlns:a16="http://schemas.microsoft.com/office/drawing/2014/main" id="{366B67BD-2D7C-411B-8CE3-6AB4E3A54C35}"/>
            </a:ext>
          </a:extLst>
        </xdr:cNvPr>
        <xdr:cNvCxnSpPr/>
      </xdr:nvCxnSpPr>
      <xdr:spPr>
        <a:xfrm>
          <a:off x="10134600" y="1843088"/>
          <a:ext cx="9525" cy="3243262"/>
        </a:xfrm>
        <a:prstGeom prst="line">
          <a:avLst/>
        </a:prstGeom>
        <a:ln>
          <a:solidFill>
            <a:schemeClr val="bg1">
              <a:lumMod val="85000"/>
            </a:schemeClr>
          </a:solidFill>
        </a:ln>
        <a:effectLst>
          <a:outerShdw blurRad="50800" dist="38100" dir="13500000" algn="b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247650</xdr:colOff>
      <xdr:row>9</xdr:row>
      <xdr:rowOff>147638</xdr:rowOff>
    </xdr:from>
    <xdr:to>
      <xdr:col>18</xdr:col>
      <xdr:colOff>257175</xdr:colOff>
      <xdr:row>26</xdr:row>
      <xdr:rowOff>152400</xdr:rowOff>
    </xdr:to>
    <xdr:cxnSp macro="">
      <xdr:nvCxnSpPr>
        <xdr:cNvPr id="122" name="Straight Connector 121">
          <a:extLst>
            <a:ext uri="{FF2B5EF4-FFF2-40B4-BE49-F238E27FC236}">
              <a16:creationId xmlns:a16="http://schemas.microsoft.com/office/drawing/2014/main" id="{1DBC20D3-D97F-4CB2-85D5-3324AD63A1CB}"/>
            </a:ext>
          </a:extLst>
        </xdr:cNvPr>
        <xdr:cNvCxnSpPr/>
      </xdr:nvCxnSpPr>
      <xdr:spPr>
        <a:xfrm>
          <a:off x="11220450" y="1862138"/>
          <a:ext cx="9525" cy="3243262"/>
        </a:xfrm>
        <a:prstGeom prst="line">
          <a:avLst/>
        </a:prstGeom>
        <a:ln>
          <a:solidFill>
            <a:schemeClr val="bg1">
              <a:lumMod val="85000"/>
            </a:schemeClr>
          </a:solidFill>
        </a:ln>
        <a:effectLst>
          <a:outerShdw blurRad="50800" dist="38100" dir="13500000" algn="b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409575</xdr:colOff>
      <xdr:row>10</xdr:row>
      <xdr:rowOff>161925</xdr:rowOff>
    </xdr:from>
    <xdr:to>
      <xdr:col>18</xdr:col>
      <xdr:colOff>247651</xdr:colOff>
      <xdr:row>12</xdr:row>
      <xdr:rowOff>38101</xdr:rowOff>
    </xdr:to>
    <xdr:sp macro="" textlink="'Payment Analysis'!D7">
      <xdr:nvSpPr>
        <xdr:cNvPr id="130" name="TextBox 129">
          <a:extLst>
            <a:ext uri="{FF2B5EF4-FFF2-40B4-BE49-F238E27FC236}">
              <a16:creationId xmlns:a16="http://schemas.microsoft.com/office/drawing/2014/main" id="{CD1D23D7-7275-41E7-A790-0B20BDDD7188}"/>
            </a:ext>
          </a:extLst>
        </xdr:cNvPr>
        <xdr:cNvSpPr txBox="1"/>
      </xdr:nvSpPr>
      <xdr:spPr>
        <a:xfrm>
          <a:off x="10163175" y="206692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52F532F-8AD7-4223-93F7-C3DBC8DCF03E}"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60</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13</xdr:row>
      <xdr:rowOff>133350</xdr:rowOff>
    </xdr:from>
    <xdr:to>
      <xdr:col>18</xdr:col>
      <xdr:colOff>247651</xdr:colOff>
      <xdr:row>15</xdr:row>
      <xdr:rowOff>9526</xdr:rowOff>
    </xdr:to>
    <xdr:sp macro="" textlink="'Payment Analysis'!D5">
      <xdr:nvSpPr>
        <xdr:cNvPr id="131" name="TextBox 130">
          <a:extLst>
            <a:ext uri="{FF2B5EF4-FFF2-40B4-BE49-F238E27FC236}">
              <a16:creationId xmlns:a16="http://schemas.microsoft.com/office/drawing/2014/main" id="{C2069373-1CAC-44CB-BB3A-9AD90B32756E}"/>
            </a:ext>
          </a:extLst>
        </xdr:cNvPr>
        <xdr:cNvSpPr txBox="1"/>
      </xdr:nvSpPr>
      <xdr:spPr>
        <a:xfrm>
          <a:off x="10163175" y="260985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76B1850-8FDE-473E-88FE-D4932B30330E}"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287</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16</xdr:row>
      <xdr:rowOff>152400</xdr:rowOff>
    </xdr:from>
    <xdr:to>
      <xdr:col>18</xdr:col>
      <xdr:colOff>247651</xdr:colOff>
      <xdr:row>18</xdr:row>
      <xdr:rowOff>28576</xdr:rowOff>
    </xdr:to>
    <xdr:sp macro="" textlink="'Payment Analysis'!D8">
      <xdr:nvSpPr>
        <xdr:cNvPr id="132" name="TextBox 131">
          <a:extLst>
            <a:ext uri="{FF2B5EF4-FFF2-40B4-BE49-F238E27FC236}">
              <a16:creationId xmlns:a16="http://schemas.microsoft.com/office/drawing/2014/main" id="{D7334144-3751-4F9E-9168-301E3E40A3C8}"/>
            </a:ext>
          </a:extLst>
        </xdr:cNvPr>
        <xdr:cNvSpPr txBox="1"/>
      </xdr:nvSpPr>
      <xdr:spPr>
        <a:xfrm>
          <a:off x="10163175" y="32004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6EFA6D-1AF9-4947-9BBD-6EC3D38A2976}"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172</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20</xdr:row>
      <xdr:rowOff>38100</xdr:rowOff>
    </xdr:from>
    <xdr:to>
      <xdr:col>18</xdr:col>
      <xdr:colOff>247651</xdr:colOff>
      <xdr:row>21</xdr:row>
      <xdr:rowOff>104776</xdr:rowOff>
    </xdr:to>
    <xdr:sp macro="" textlink="'Payment Analysis'!D4">
      <xdr:nvSpPr>
        <xdr:cNvPr id="133" name="TextBox 132">
          <a:extLst>
            <a:ext uri="{FF2B5EF4-FFF2-40B4-BE49-F238E27FC236}">
              <a16:creationId xmlns:a16="http://schemas.microsoft.com/office/drawing/2014/main" id="{36B32655-CABA-4B13-BF47-348D40721434}"/>
            </a:ext>
          </a:extLst>
        </xdr:cNvPr>
        <xdr:cNvSpPr txBox="1"/>
      </xdr:nvSpPr>
      <xdr:spPr>
        <a:xfrm>
          <a:off x="10163175" y="38481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BE89C9F-80E7-47FA-8397-6AAD4AD9A6E4}"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29</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16</xdr:col>
      <xdr:colOff>409575</xdr:colOff>
      <xdr:row>23</xdr:row>
      <xdr:rowOff>180975</xdr:rowOff>
    </xdr:from>
    <xdr:to>
      <xdr:col>18</xdr:col>
      <xdr:colOff>247651</xdr:colOff>
      <xdr:row>25</xdr:row>
      <xdr:rowOff>57151</xdr:rowOff>
    </xdr:to>
    <xdr:sp macro="" textlink="'Payment Analysis'!D6">
      <xdr:nvSpPr>
        <xdr:cNvPr id="134" name="TextBox 133">
          <a:extLst>
            <a:ext uri="{FF2B5EF4-FFF2-40B4-BE49-F238E27FC236}">
              <a16:creationId xmlns:a16="http://schemas.microsoft.com/office/drawing/2014/main" id="{271CFD56-D327-4C6C-9898-3BEE84C07203}"/>
            </a:ext>
          </a:extLst>
        </xdr:cNvPr>
        <xdr:cNvSpPr txBox="1"/>
      </xdr:nvSpPr>
      <xdr:spPr>
        <a:xfrm>
          <a:off x="10163175" y="456247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5B99CA2-0983-4717-8F3C-0D099A426004}"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25</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238125</xdr:colOff>
      <xdr:row>10</xdr:row>
      <xdr:rowOff>161925</xdr:rowOff>
    </xdr:from>
    <xdr:to>
      <xdr:col>20</xdr:col>
      <xdr:colOff>76201</xdr:colOff>
      <xdr:row>12</xdr:row>
      <xdr:rowOff>38101</xdr:rowOff>
    </xdr:to>
    <xdr:sp macro="" textlink="'Payment Analysis'!J7">
      <xdr:nvSpPr>
        <xdr:cNvPr id="123" name="TextBox 122">
          <a:extLst>
            <a:ext uri="{FF2B5EF4-FFF2-40B4-BE49-F238E27FC236}">
              <a16:creationId xmlns:a16="http://schemas.microsoft.com/office/drawing/2014/main" id="{6BEAFC90-1E86-4A46-A80B-A32EFCCD90A7}"/>
            </a:ext>
          </a:extLst>
        </xdr:cNvPr>
        <xdr:cNvSpPr txBox="1"/>
      </xdr:nvSpPr>
      <xdr:spPr>
        <a:xfrm>
          <a:off x="11210925" y="206692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692801F-1D48-435A-BB39-C22AF1B8C4D3}"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$118,236</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257175</xdr:colOff>
      <xdr:row>13</xdr:row>
      <xdr:rowOff>133350</xdr:rowOff>
    </xdr:from>
    <xdr:to>
      <xdr:col>20</xdr:col>
      <xdr:colOff>95251</xdr:colOff>
      <xdr:row>15</xdr:row>
      <xdr:rowOff>9526</xdr:rowOff>
    </xdr:to>
    <xdr:sp macro="" textlink="'Payment Analysis'!J5">
      <xdr:nvSpPr>
        <xdr:cNvPr id="124" name="TextBox 123">
          <a:extLst>
            <a:ext uri="{FF2B5EF4-FFF2-40B4-BE49-F238E27FC236}">
              <a16:creationId xmlns:a16="http://schemas.microsoft.com/office/drawing/2014/main" id="{433C3E9B-3ED6-479B-92CF-D601C381DC4E}"/>
            </a:ext>
          </a:extLst>
        </xdr:cNvPr>
        <xdr:cNvSpPr txBox="1"/>
      </xdr:nvSpPr>
      <xdr:spPr>
        <a:xfrm>
          <a:off x="11229975" y="260985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56AC833-6931-483C-8113-50CB1150A308}"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$702,535</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247650</xdr:colOff>
      <xdr:row>16</xdr:row>
      <xdr:rowOff>152400</xdr:rowOff>
    </xdr:from>
    <xdr:to>
      <xdr:col>20</xdr:col>
      <xdr:colOff>85726</xdr:colOff>
      <xdr:row>18</xdr:row>
      <xdr:rowOff>28576</xdr:rowOff>
    </xdr:to>
    <xdr:sp macro="" textlink="'Payment Analysis'!J8">
      <xdr:nvSpPr>
        <xdr:cNvPr id="125" name="TextBox 124">
          <a:extLst>
            <a:ext uri="{FF2B5EF4-FFF2-40B4-BE49-F238E27FC236}">
              <a16:creationId xmlns:a16="http://schemas.microsoft.com/office/drawing/2014/main" id="{477D42E1-770A-4CD0-9059-33BE00C43EB8}"/>
            </a:ext>
          </a:extLst>
        </xdr:cNvPr>
        <xdr:cNvSpPr txBox="1"/>
      </xdr:nvSpPr>
      <xdr:spPr>
        <a:xfrm>
          <a:off x="11220450" y="32004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1AAEF4D-41EA-4C47-A087-BDA24B92820B}"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$363,532</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257175</xdr:colOff>
      <xdr:row>20</xdr:row>
      <xdr:rowOff>38100</xdr:rowOff>
    </xdr:from>
    <xdr:to>
      <xdr:col>20</xdr:col>
      <xdr:colOff>95251</xdr:colOff>
      <xdr:row>21</xdr:row>
      <xdr:rowOff>104776</xdr:rowOff>
    </xdr:to>
    <xdr:sp macro="" textlink="'Payment Analysis'!J4">
      <xdr:nvSpPr>
        <xdr:cNvPr id="126" name="TextBox 125">
          <a:extLst>
            <a:ext uri="{FF2B5EF4-FFF2-40B4-BE49-F238E27FC236}">
              <a16:creationId xmlns:a16="http://schemas.microsoft.com/office/drawing/2014/main" id="{1EE86489-4EFA-49EF-AB00-91575D4C6FE8}"/>
            </a:ext>
          </a:extLst>
        </xdr:cNvPr>
        <xdr:cNvSpPr txBox="1"/>
      </xdr:nvSpPr>
      <xdr:spPr>
        <a:xfrm>
          <a:off x="11229975" y="3848100"/>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F8AFB3-6147-4B98-8914-8FDD300E82F9}"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$50,234</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18</xdr:col>
      <xdr:colOff>266700</xdr:colOff>
      <xdr:row>23</xdr:row>
      <xdr:rowOff>180975</xdr:rowOff>
    </xdr:from>
    <xdr:to>
      <xdr:col>20</xdr:col>
      <xdr:colOff>104776</xdr:colOff>
      <xdr:row>25</xdr:row>
      <xdr:rowOff>57151</xdr:rowOff>
    </xdr:to>
    <xdr:sp macro="" textlink="'Payment Analysis'!J6">
      <xdr:nvSpPr>
        <xdr:cNvPr id="127" name="TextBox 126">
          <a:extLst>
            <a:ext uri="{FF2B5EF4-FFF2-40B4-BE49-F238E27FC236}">
              <a16:creationId xmlns:a16="http://schemas.microsoft.com/office/drawing/2014/main" id="{9E1F753D-4F95-4C22-B4F0-D7D8D1116616}"/>
            </a:ext>
          </a:extLst>
        </xdr:cNvPr>
        <xdr:cNvSpPr txBox="1"/>
      </xdr:nvSpPr>
      <xdr:spPr>
        <a:xfrm>
          <a:off x="11239500" y="4562475"/>
          <a:ext cx="10572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52CF1C-3485-42F3-9225-A798288F08C1}" type="TxLink">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pPr marL="0" indent="0" algn="ctr"/>
            <a:t>$43,405</a:t>
          </a:fld>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endParaRPr>
        </a:p>
      </xdr:txBody>
    </xdr:sp>
    <xdr:clientData/>
  </xdr:twoCellAnchor>
  <xdr:twoCellAnchor>
    <xdr:from>
      <xdr:col>8</xdr:col>
      <xdr:colOff>314325</xdr:colOff>
      <xdr:row>1</xdr:row>
      <xdr:rowOff>66675</xdr:rowOff>
    </xdr:from>
    <xdr:to>
      <xdr:col>12</xdr:col>
      <xdr:colOff>209551</xdr:colOff>
      <xdr:row>5</xdr:row>
      <xdr:rowOff>161925</xdr:rowOff>
    </xdr:to>
    <xdr:sp macro="" textlink="">
      <xdr:nvSpPr>
        <xdr:cNvPr id="141" name="TextBox 140">
          <a:extLst>
            <a:ext uri="{FF2B5EF4-FFF2-40B4-BE49-F238E27FC236}">
              <a16:creationId xmlns:a16="http://schemas.microsoft.com/office/drawing/2014/main" id="{24AC86EA-A128-46A2-AA23-3EC706F1D60F}"/>
            </a:ext>
          </a:extLst>
        </xdr:cNvPr>
        <xdr:cNvSpPr txBox="1"/>
      </xdr:nvSpPr>
      <xdr:spPr>
        <a:xfrm>
          <a:off x="5191125" y="257175"/>
          <a:ext cx="2333626"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Correlation</a:t>
          </a:r>
          <a:r>
            <a:rPr lang="en-US" sz="12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between shipping cost and total price</a:t>
          </a:r>
        </a:p>
        <a:p>
          <a:pPr algn="ctr"/>
          <a:endPar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285750</xdr:colOff>
      <xdr:row>5</xdr:row>
      <xdr:rowOff>152400</xdr:rowOff>
    </xdr:from>
    <xdr:to>
      <xdr:col>11</xdr:col>
      <xdr:colOff>314325</xdr:colOff>
      <xdr:row>7</xdr:row>
      <xdr:rowOff>152399</xdr:rowOff>
    </xdr:to>
    <xdr:sp macro="" textlink="">
      <xdr:nvSpPr>
        <xdr:cNvPr id="142" name="TextBox 141">
          <a:extLst>
            <a:ext uri="{FF2B5EF4-FFF2-40B4-BE49-F238E27FC236}">
              <a16:creationId xmlns:a16="http://schemas.microsoft.com/office/drawing/2014/main" id="{A1923196-FBC4-4562-B197-CB24DFE2E433}"/>
            </a:ext>
          </a:extLst>
        </xdr:cNvPr>
        <xdr:cNvSpPr txBox="1"/>
      </xdr:nvSpPr>
      <xdr:spPr>
        <a:xfrm>
          <a:off x="5772150" y="1104900"/>
          <a:ext cx="124777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ea typeface="+mn-ea"/>
              <a:cs typeface="Calibri"/>
            </a:rPr>
            <a:t>93%</a:t>
          </a:r>
        </a:p>
      </xdr:txBody>
    </xdr:sp>
    <xdr:clientData/>
  </xdr:twoCellAnchor>
  <xdr:twoCellAnchor>
    <xdr:from>
      <xdr:col>4</xdr:col>
      <xdr:colOff>228600</xdr:colOff>
      <xdr:row>20</xdr:row>
      <xdr:rowOff>57150</xdr:rowOff>
    </xdr:from>
    <xdr:to>
      <xdr:col>8</xdr:col>
      <xdr:colOff>552450</xdr:colOff>
      <xdr:row>26</xdr:row>
      <xdr:rowOff>114300</xdr:rowOff>
    </xdr:to>
    <xdr:graphicFrame macro="">
      <xdr:nvGraphicFramePr>
        <xdr:cNvPr id="143" name="Chart 142">
          <a:extLst>
            <a:ext uri="{FF2B5EF4-FFF2-40B4-BE49-F238E27FC236}">
              <a16:creationId xmlns:a16="http://schemas.microsoft.com/office/drawing/2014/main" id="{D5B26B56-3D70-4EC7-9AFB-C588DE290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200026</xdr:colOff>
      <xdr:row>18</xdr:row>
      <xdr:rowOff>47624</xdr:rowOff>
    </xdr:from>
    <xdr:to>
      <xdr:col>9</xdr:col>
      <xdr:colOff>28575</xdr:colOff>
      <xdr:row>20</xdr:row>
      <xdr:rowOff>66675</xdr:rowOff>
    </xdr:to>
    <xdr:sp macro="" textlink="">
      <xdr:nvSpPr>
        <xdr:cNvPr id="144" name="TextBox 143">
          <a:extLst>
            <a:ext uri="{FF2B5EF4-FFF2-40B4-BE49-F238E27FC236}">
              <a16:creationId xmlns:a16="http://schemas.microsoft.com/office/drawing/2014/main" id="{237626C5-4CFE-4D1D-A893-8D9600F2CDF6}"/>
            </a:ext>
          </a:extLst>
        </xdr:cNvPr>
        <xdr:cNvSpPr txBox="1"/>
      </xdr:nvSpPr>
      <xdr:spPr>
        <a:xfrm>
          <a:off x="2638426" y="3476624"/>
          <a:ext cx="287654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On-Time</a:t>
          </a:r>
          <a:r>
            <a:rPr lang="en-US" sz="110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delivery vs delay delivery</a:t>
          </a:r>
          <a:endPar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9</xdr:col>
      <xdr:colOff>257174</xdr:colOff>
      <xdr:row>19</xdr:row>
      <xdr:rowOff>190499</xdr:rowOff>
    </xdr:from>
    <xdr:to>
      <xdr:col>13</xdr:col>
      <xdr:colOff>571499</xdr:colOff>
      <xdr:row>26</xdr:row>
      <xdr:rowOff>142874</xdr:rowOff>
    </xdr:to>
    <xdr:graphicFrame macro="">
      <xdr:nvGraphicFramePr>
        <xdr:cNvPr id="145" name="Chart 144">
          <a:extLst>
            <a:ext uri="{FF2B5EF4-FFF2-40B4-BE49-F238E27FC236}">
              <a16:creationId xmlns:a16="http://schemas.microsoft.com/office/drawing/2014/main" id="{8FA1E8A1-138C-490F-BC70-67CB75A81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161926</xdr:colOff>
      <xdr:row>18</xdr:row>
      <xdr:rowOff>85724</xdr:rowOff>
    </xdr:from>
    <xdr:to>
      <xdr:col>14</xdr:col>
      <xdr:colOff>28575</xdr:colOff>
      <xdr:row>20</xdr:row>
      <xdr:rowOff>9525</xdr:rowOff>
    </xdr:to>
    <xdr:sp macro="" textlink="">
      <xdr:nvSpPr>
        <xdr:cNvPr id="146" name="TextBox 145">
          <a:extLst>
            <a:ext uri="{FF2B5EF4-FFF2-40B4-BE49-F238E27FC236}">
              <a16:creationId xmlns:a16="http://schemas.microsoft.com/office/drawing/2014/main" id="{ACB6E5D0-4158-4181-B247-EBEE460B4BD4}"/>
            </a:ext>
          </a:extLst>
        </xdr:cNvPr>
        <xdr:cNvSpPr txBox="1"/>
      </xdr:nvSpPr>
      <xdr:spPr>
        <a:xfrm>
          <a:off x="5648326" y="3514724"/>
          <a:ext cx="2914649"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Average</a:t>
          </a:r>
          <a:r>
            <a:rPr lang="en-US" sz="1050" b="0" i="0" u="none" strike="noStrike" baseline="0">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 delivery day(s) by country</a:t>
          </a:r>
          <a:endParaRPr lang="en-US" sz="105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endParaRPr>
        </a:p>
      </xdr:txBody>
    </xdr:sp>
    <xdr:clientData/>
  </xdr:twoCellAnchor>
  <xdr:twoCellAnchor>
    <xdr:from>
      <xdr:col>4</xdr:col>
      <xdr:colOff>171451</xdr:colOff>
      <xdr:row>8</xdr:row>
      <xdr:rowOff>38099</xdr:rowOff>
    </xdr:from>
    <xdr:to>
      <xdr:col>9</xdr:col>
      <xdr:colOff>0</xdr:colOff>
      <xdr:row>10</xdr:row>
      <xdr:rowOff>57150</xdr:rowOff>
    </xdr:to>
    <xdr:sp macro="" textlink="">
      <xdr:nvSpPr>
        <xdr:cNvPr id="148" name="TextBox 147">
          <a:extLst>
            <a:ext uri="{FF2B5EF4-FFF2-40B4-BE49-F238E27FC236}">
              <a16:creationId xmlns:a16="http://schemas.microsoft.com/office/drawing/2014/main" id="{998424F3-3729-45B9-8EB2-767E544E217B}"/>
            </a:ext>
          </a:extLst>
        </xdr:cNvPr>
        <xdr:cNvSpPr txBox="1"/>
      </xdr:nvSpPr>
      <xdr:spPr>
        <a:xfrm>
          <a:off x="2609851" y="1562099"/>
          <a:ext cx="287654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Quantity by Month</a:t>
          </a:r>
        </a:p>
      </xdr:txBody>
    </xdr:sp>
    <xdr:clientData/>
  </xdr:twoCellAnchor>
  <xdr:twoCellAnchor editAs="oneCell">
    <xdr:from>
      <xdr:col>12</xdr:col>
      <xdr:colOff>457200</xdr:colOff>
      <xdr:row>1</xdr:row>
      <xdr:rowOff>161925</xdr:rowOff>
    </xdr:from>
    <xdr:to>
      <xdr:col>19</xdr:col>
      <xdr:colOff>457200</xdr:colOff>
      <xdr:row>7</xdr:row>
      <xdr:rowOff>142875</xdr:rowOff>
    </xdr:to>
    <mc:AlternateContent xmlns:mc="http://schemas.openxmlformats.org/markup-compatibility/2006" xmlns:a14="http://schemas.microsoft.com/office/drawing/2010/main">
      <mc:Choice Requires="a14">
        <xdr:graphicFrame macro="">
          <xdr:nvGraphicFramePr>
            <xdr:cNvPr id="151" name="Order_Date 3">
              <a:extLst>
                <a:ext uri="{FF2B5EF4-FFF2-40B4-BE49-F238E27FC236}">
                  <a16:creationId xmlns:a16="http://schemas.microsoft.com/office/drawing/2014/main" id="{C8CC9F66-BEEB-4E5E-8F56-511C061925CD}"/>
                </a:ext>
              </a:extLst>
            </xdr:cNvPr>
            <xdr:cNvGraphicFramePr/>
          </xdr:nvGraphicFramePr>
          <xdr:xfrm>
            <a:off x="0" y="0"/>
            <a:ext cx="0" cy="0"/>
          </xdr:xfrm>
          <a:graphic>
            <a:graphicData uri="http://schemas.microsoft.com/office/drawing/2010/slicer">
              <sle:slicer xmlns:sle="http://schemas.microsoft.com/office/drawing/2010/slicer" name="Order_Date 3"/>
            </a:graphicData>
          </a:graphic>
        </xdr:graphicFrame>
      </mc:Choice>
      <mc:Fallback xmlns="">
        <xdr:sp macro="" textlink="">
          <xdr:nvSpPr>
            <xdr:cNvPr id="0" name=""/>
            <xdr:cNvSpPr>
              <a:spLocks noTextEdit="1"/>
            </xdr:cNvSpPr>
          </xdr:nvSpPr>
          <xdr:spPr>
            <a:xfrm>
              <a:off x="7772400" y="352425"/>
              <a:ext cx="426720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85725</xdr:colOff>
      <xdr:row>20</xdr:row>
      <xdr:rowOff>133352</xdr:rowOff>
    </xdr:from>
    <xdr:to>
      <xdr:col>3</xdr:col>
      <xdr:colOff>152399</xdr:colOff>
      <xdr:row>27</xdr:row>
      <xdr:rowOff>19050</xdr:rowOff>
    </xdr:to>
    <mc:AlternateContent xmlns:mc="http://schemas.openxmlformats.org/markup-compatibility/2006" xmlns:a14="http://schemas.microsoft.com/office/drawing/2010/main">
      <mc:Choice Requires="a14">
        <xdr:graphicFrame macro="">
          <xdr:nvGraphicFramePr>
            <xdr:cNvPr id="152" name="Order_Status 1">
              <a:extLst>
                <a:ext uri="{FF2B5EF4-FFF2-40B4-BE49-F238E27FC236}">
                  <a16:creationId xmlns:a16="http://schemas.microsoft.com/office/drawing/2014/main" id="{99EC1A72-BC0F-41CE-BC95-5078179B9895}"/>
                </a:ext>
              </a:extLst>
            </xdr:cNvPr>
            <xdr:cNvGraphicFramePr/>
          </xdr:nvGraphicFramePr>
          <xdr:xfrm>
            <a:off x="0" y="0"/>
            <a:ext cx="0" cy="0"/>
          </xdr:xfrm>
          <a:graphic>
            <a:graphicData uri="http://schemas.microsoft.com/office/drawing/2010/slicer">
              <sle:slicer xmlns:sle="http://schemas.microsoft.com/office/drawing/2010/slicer" name="Order_Status 1"/>
            </a:graphicData>
          </a:graphic>
        </xdr:graphicFrame>
      </mc:Choice>
      <mc:Fallback xmlns="">
        <xdr:sp macro="" textlink="">
          <xdr:nvSpPr>
            <xdr:cNvPr id="0" name=""/>
            <xdr:cNvSpPr>
              <a:spLocks noTextEdit="1"/>
            </xdr:cNvSpPr>
          </xdr:nvSpPr>
          <xdr:spPr>
            <a:xfrm>
              <a:off x="695325" y="3943352"/>
              <a:ext cx="1285874" cy="1219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404817</xdr:colOff>
      <xdr:row>1</xdr:row>
      <xdr:rowOff>80967</xdr:rowOff>
    </xdr:from>
    <xdr:to>
      <xdr:col>2</xdr:col>
      <xdr:colOff>357192</xdr:colOff>
      <xdr:row>4</xdr:row>
      <xdr:rowOff>71442</xdr:rowOff>
    </xdr:to>
    <xdr:pic>
      <xdr:nvPicPr>
        <xdr:cNvPr id="156" name="Graphic 155" descr="Home with solid fill">
          <a:hlinkClick xmlns:r="http://schemas.openxmlformats.org/officeDocument/2006/relationships" r:id="rId9"/>
          <a:extLst>
            <a:ext uri="{FF2B5EF4-FFF2-40B4-BE49-F238E27FC236}">
              <a16:creationId xmlns:a16="http://schemas.microsoft.com/office/drawing/2014/main" id="{3C492CA4-CC75-4EA6-9025-582F4EDC7D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14417" y="271467"/>
          <a:ext cx="561975" cy="561975"/>
        </a:xfrm>
        <a:prstGeom prst="rect">
          <a:avLst/>
        </a:prstGeom>
      </xdr:spPr>
    </xdr:pic>
    <xdr:clientData/>
  </xdr:twoCellAnchor>
  <xdr:twoCellAnchor editAs="oneCell">
    <xdr:from>
      <xdr:col>1</xdr:col>
      <xdr:colOff>104775</xdr:colOff>
      <xdr:row>11</xdr:row>
      <xdr:rowOff>95250</xdr:rowOff>
    </xdr:from>
    <xdr:to>
      <xdr:col>3</xdr:col>
      <xdr:colOff>142875</xdr:colOff>
      <xdr:row>20</xdr:row>
      <xdr:rowOff>142875</xdr:rowOff>
    </xdr:to>
    <mc:AlternateContent xmlns:mc="http://schemas.openxmlformats.org/markup-compatibility/2006" xmlns:a14="http://schemas.microsoft.com/office/drawing/2010/main">
      <mc:Choice Requires="a14">
        <xdr:graphicFrame macro="">
          <xdr:nvGraphicFramePr>
            <xdr:cNvPr id="158" name="Category 2">
              <a:extLst>
                <a:ext uri="{FF2B5EF4-FFF2-40B4-BE49-F238E27FC236}">
                  <a16:creationId xmlns:a16="http://schemas.microsoft.com/office/drawing/2014/main" id="{3A2CEB07-93F0-4E39-B5B9-3ACBB772924A}"/>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14375" y="2190750"/>
              <a:ext cx="12573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295277</xdr:colOff>
      <xdr:row>9</xdr:row>
      <xdr:rowOff>152400</xdr:rowOff>
    </xdr:from>
    <xdr:to>
      <xdr:col>10</xdr:col>
      <xdr:colOff>276225</xdr:colOff>
      <xdr:row>18</xdr:row>
      <xdr:rowOff>0</xdr:rowOff>
    </xdr:to>
    <xdr:graphicFrame macro="">
      <xdr:nvGraphicFramePr>
        <xdr:cNvPr id="159" name="Chart 158">
          <a:extLst>
            <a:ext uri="{FF2B5EF4-FFF2-40B4-BE49-F238E27FC236}">
              <a16:creationId xmlns:a16="http://schemas.microsoft.com/office/drawing/2014/main" id="{121DC75C-4589-46CD-A289-C75DDC365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76200</xdr:colOff>
      <xdr:row>7</xdr:row>
      <xdr:rowOff>152400</xdr:rowOff>
    </xdr:from>
    <xdr:to>
      <xdr:col>3</xdr:col>
      <xdr:colOff>190500</xdr:colOff>
      <xdr:row>11</xdr:row>
      <xdr:rowOff>76199</xdr:rowOff>
    </xdr:to>
    <mc:AlternateContent xmlns:mc="http://schemas.openxmlformats.org/markup-compatibility/2006" xmlns:a14="http://schemas.microsoft.com/office/drawing/2010/main">
      <mc:Choice Requires="a14">
        <xdr:graphicFrame macro="">
          <xdr:nvGraphicFramePr>
            <xdr:cNvPr id="160" name="Order_Year 1">
              <a:extLst>
                <a:ext uri="{FF2B5EF4-FFF2-40B4-BE49-F238E27FC236}">
                  <a16:creationId xmlns:a16="http://schemas.microsoft.com/office/drawing/2014/main" id="{A07740FC-59B3-44F9-BD3E-01A103269425}"/>
                </a:ext>
              </a:extLst>
            </xdr:cNvPr>
            <xdr:cNvGraphicFramePr/>
          </xdr:nvGraphicFramePr>
          <xdr:xfrm>
            <a:off x="0" y="0"/>
            <a:ext cx="0" cy="0"/>
          </xdr:xfrm>
          <a:graphic>
            <a:graphicData uri="http://schemas.microsoft.com/office/drawing/2010/slicer">
              <sle:slicer xmlns:sle="http://schemas.microsoft.com/office/drawing/2010/slicer" name="Order_Year 1"/>
            </a:graphicData>
          </a:graphic>
        </xdr:graphicFrame>
      </mc:Choice>
      <mc:Fallback xmlns="">
        <xdr:sp macro="" textlink="">
          <xdr:nvSpPr>
            <xdr:cNvPr id="0" name=""/>
            <xdr:cNvSpPr>
              <a:spLocks noTextEdit="1"/>
            </xdr:cNvSpPr>
          </xdr:nvSpPr>
          <xdr:spPr>
            <a:xfrm>
              <a:off x="685800" y="1485900"/>
              <a:ext cx="13335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495301</xdr:colOff>
      <xdr:row>8</xdr:row>
      <xdr:rowOff>95249</xdr:rowOff>
    </xdr:from>
    <xdr:to>
      <xdr:col>14</xdr:col>
      <xdr:colOff>152401</xdr:colOff>
      <xdr:row>18</xdr:row>
      <xdr:rowOff>9524</xdr:rowOff>
    </xdr:to>
    <xdr:sp macro="" textlink="">
      <xdr:nvSpPr>
        <xdr:cNvPr id="161" name="Rectangle: Rounded Corners 160">
          <a:extLst>
            <a:ext uri="{FF2B5EF4-FFF2-40B4-BE49-F238E27FC236}">
              <a16:creationId xmlns:a16="http://schemas.microsoft.com/office/drawing/2014/main" id="{2E766707-B6F9-4B29-B2C9-18A67890D9C0}"/>
            </a:ext>
          </a:extLst>
        </xdr:cNvPr>
        <xdr:cNvSpPr/>
      </xdr:nvSpPr>
      <xdr:spPr>
        <a:xfrm>
          <a:off x="6591301" y="1619249"/>
          <a:ext cx="2095500" cy="1819275"/>
        </a:xfrm>
        <a:prstGeom prst="roundRect">
          <a:avLst>
            <a:gd name="adj" fmla="val 20000"/>
          </a:avLst>
        </a:prstGeom>
        <a:solidFill>
          <a:srgbClr val="E5E7EB"/>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571501</xdr:colOff>
      <xdr:row>9</xdr:row>
      <xdr:rowOff>76200</xdr:rowOff>
    </xdr:from>
    <xdr:to>
      <xdr:col>14</xdr:col>
      <xdr:colOff>76200</xdr:colOff>
      <xdr:row>17</xdr:row>
      <xdr:rowOff>114300</xdr:rowOff>
    </xdr:to>
    <xdr:graphicFrame macro="">
      <xdr:nvGraphicFramePr>
        <xdr:cNvPr id="163" name="Chart 162">
          <a:extLst>
            <a:ext uri="{FF2B5EF4-FFF2-40B4-BE49-F238E27FC236}">
              <a16:creationId xmlns:a16="http://schemas.microsoft.com/office/drawing/2014/main" id="{98E569A6-5D0F-4A49-B57C-465F08BD9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428624</xdr:colOff>
      <xdr:row>8</xdr:row>
      <xdr:rowOff>76200</xdr:rowOff>
    </xdr:from>
    <xdr:to>
      <xdr:col>14</xdr:col>
      <xdr:colOff>238125</xdr:colOff>
      <xdr:row>10</xdr:row>
      <xdr:rowOff>38100</xdr:rowOff>
    </xdr:to>
    <xdr:sp macro="" textlink="">
      <xdr:nvSpPr>
        <xdr:cNvPr id="164" name="TextBox 163">
          <a:extLst>
            <a:ext uri="{FF2B5EF4-FFF2-40B4-BE49-F238E27FC236}">
              <a16:creationId xmlns:a16="http://schemas.microsoft.com/office/drawing/2014/main" id="{5A28ED95-B6C2-42B7-A7AB-AAA482670838}"/>
            </a:ext>
          </a:extLst>
        </xdr:cNvPr>
        <xdr:cNvSpPr txBox="1"/>
      </xdr:nvSpPr>
      <xdr:spPr>
        <a:xfrm>
          <a:off x="6524624" y="1600200"/>
          <a:ext cx="22479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374151"/>
              </a:solidFill>
              <a:effectLst>
                <a:outerShdw blurRad="50800" dist="38100" dir="10800000" algn="r" rotWithShape="0">
                  <a:prstClr val="black">
                    <a:alpha val="40000"/>
                  </a:prstClr>
                </a:outerShdw>
              </a:effectLst>
              <a:latin typeface="Arial Black" panose="020B0A04020102020204" pitchFamily="34" charset="0"/>
              <a:cs typeface="Calibri"/>
            </a:rPr>
            <a:t>Total Orders by Country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563336</xdr:colOff>
      <xdr:row>22</xdr:row>
      <xdr:rowOff>151039</xdr:rowOff>
    </xdr:from>
    <xdr:to>
      <xdr:col>4</xdr:col>
      <xdr:colOff>1266825</xdr:colOff>
      <xdr:row>32</xdr:row>
      <xdr:rowOff>136751</xdr:rowOff>
    </xdr:to>
    <xdr:graphicFrame macro="">
      <xdr:nvGraphicFramePr>
        <xdr:cNvPr id="3" name="Chart 2">
          <a:extLst>
            <a:ext uri="{FF2B5EF4-FFF2-40B4-BE49-F238E27FC236}">
              <a16:creationId xmlns:a16="http://schemas.microsoft.com/office/drawing/2014/main" id="{355A08E0-6D80-4CF8-92D5-0916B088F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247649</xdr:colOff>
      <xdr:row>31</xdr:row>
      <xdr:rowOff>123825</xdr:rowOff>
    </xdr:from>
    <xdr:to>
      <xdr:col>8</xdr:col>
      <xdr:colOff>523874</xdr:colOff>
      <xdr:row>35</xdr:row>
      <xdr:rowOff>166687</xdr:rowOff>
    </xdr:to>
    <xdr:graphicFrame macro="">
      <xdr:nvGraphicFramePr>
        <xdr:cNvPr id="5" name="Chart 4">
          <a:extLst>
            <a:ext uri="{FF2B5EF4-FFF2-40B4-BE49-F238E27FC236}">
              <a16:creationId xmlns:a16="http://schemas.microsoft.com/office/drawing/2014/main" id="{80682E86-EE82-42A9-A086-91070E55F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806904</xdr:colOff>
      <xdr:row>20</xdr:row>
      <xdr:rowOff>158522</xdr:rowOff>
    </xdr:from>
    <xdr:to>
      <xdr:col>5</xdr:col>
      <xdr:colOff>744310</xdr:colOff>
      <xdr:row>35</xdr:row>
      <xdr:rowOff>44222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DD21492-4A8F-4ED2-8214-F0C5D0B190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97529" y="3968522"/>
              <a:ext cx="578575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51706</xdr:colOff>
      <xdr:row>15</xdr:row>
      <xdr:rowOff>115661</xdr:rowOff>
    </xdr:from>
    <xdr:to>
      <xdr:col>4</xdr:col>
      <xdr:colOff>557892</xdr:colOff>
      <xdr:row>23</xdr:row>
      <xdr:rowOff>96610</xdr:rowOff>
    </xdr:to>
    <mc:AlternateContent xmlns:mc="http://schemas.openxmlformats.org/markup-compatibility/2006" xmlns:a14="http://schemas.microsoft.com/office/drawing/2010/main">
      <mc:Choice Requires="a14">
        <xdr:graphicFrame macro="">
          <xdr:nvGraphicFramePr>
            <xdr:cNvPr id="8" name="Order_Status">
              <a:extLst>
                <a:ext uri="{FF2B5EF4-FFF2-40B4-BE49-F238E27FC236}">
                  <a16:creationId xmlns:a16="http://schemas.microsoft.com/office/drawing/2014/main" id="{9185340E-BA01-4355-8788-F5A9A1F64856}"/>
                </a:ext>
              </a:extLst>
            </xdr:cNvPr>
            <xdr:cNvGraphicFramePr/>
          </xdr:nvGraphicFramePr>
          <xdr:xfrm>
            <a:off x="0" y="0"/>
            <a:ext cx="0" cy="0"/>
          </xdr:xfrm>
          <a:graphic>
            <a:graphicData uri="http://schemas.microsoft.com/office/drawing/2010/slicer">
              <sle:slicer xmlns:sle="http://schemas.microsoft.com/office/drawing/2010/slicer" name="Order_Status"/>
            </a:graphicData>
          </a:graphic>
        </xdr:graphicFrame>
      </mc:Choice>
      <mc:Fallback xmlns="">
        <xdr:sp macro="" textlink="">
          <xdr:nvSpPr>
            <xdr:cNvPr id="0" name=""/>
            <xdr:cNvSpPr>
              <a:spLocks noTextEdit="1"/>
            </xdr:cNvSpPr>
          </xdr:nvSpPr>
          <xdr:spPr>
            <a:xfrm>
              <a:off x="3358242" y="2973161"/>
              <a:ext cx="1703614"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749753</xdr:colOff>
      <xdr:row>10</xdr:row>
      <xdr:rowOff>156482</xdr:rowOff>
    </xdr:from>
    <xdr:to>
      <xdr:col>7</xdr:col>
      <xdr:colOff>223156</xdr:colOff>
      <xdr:row>20</xdr:row>
      <xdr:rowOff>127907</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CEE3E02-3C46-461E-8069-2218A4CC88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11860" y="2061482"/>
              <a:ext cx="1827439"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295276</xdr:colOff>
      <xdr:row>13</xdr:row>
      <xdr:rowOff>156483</xdr:rowOff>
    </xdr:from>
    <xdr:to>
      <xdr:col>4</xdr:col>
      <xdr:colOff>312965</xdr:colOff>
      <xdr:row>19</xdr:row>
      <xdr:rowOff>175533</xdr:rowOff>
    </xdr:to>
    <mc:AlternateContent xmlns:mc="http://schemas.openxmlformats.org/markup-compatibility/2006" xmlns:a14="http://schemas.microsoft.com/office/drawing/2010/main">
      <mc:Choice Requires="a14">
        <xdr:graphicFrame macro="">
          <xdr:nvGraphicFramePr>
            <xdr:cNvPr id="11" name="Order_Year">
              <a:extLst>
                <a:ext uri="{FF2B5EF4-FFF2-40B4-BE49-F238E27FC236}">
                  <a16:creationId xmlns:a16="http://schemas.microsoft.com/office/drawing/2014/main" id="{9A27CB19-06C1-4A1C-A25A-76036117DED7}"/>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2989490" y="2632983"/>
              <a:ext cx="1827439"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20410</xdr:colOff>
      <xdr:row>12</xdr:row>
      <xdr:rowOff>111579</xdr:rowOff>
    </xdr:from>
    <xdr:to>
      <xdr:col>10</xdr:col>
      <xdr:colOff>489858</xdr:colOff>
      <xdr:row>27</xdr:row>
      <xdr:rowOff>81643</xdr:rowOff>
    </xdr:to>
    <xdr:graphicFrame macro="">
      <xdr:nvGraphicFramePr>
        <xdr:cNvPr id="13" name="Chart 12">
          <a:extLst>
            <a:ext uri="{FF2B5EF4-FFF2-40B4-BE49-F238E27FC236}">
              <a16:creationId xmlns:a16="http://schemas.microsoft.com/office/drawing/2014/main" id="{D3FB8BBC-665C-427B-8975-E841DA447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35</xdr:row>
      <xdr:rowOff>33337</xdr:rowOff>
    </xdr:from>
    <xdr:to>
      <xdr:col>3</xdr:col>
      <xdr:colOff>295275</xdr:colOff>
      <xdr:row>43</xdr:row>
      <xdr:rowOff>76200</xdr:rowOff>
    </xdr:to>
    <xdr:graphicFrame macro="">
      <xdr:nvGraphicFramePr>
        <xdr:cNvPr id="2" name="Chart 1">
          <a:extLst>
            <a:ext uri="{FF2B5EF4-FFF2-40B4-BE49-F238E27FC236}">
              <a16:creationId xmlns:a16="http://schemas.microsoft.com/office/drawing/2014/main" id="{BA4BB8AC-EAD0-4762-B9A8-708EDBFBC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409575</xdr:colOff>
      <xdr:row>32</xdr:row>
      <xdr:rowOff>19050</xdr:rowOff>
    </xdr:from>
    <xdr:to>
      <xdr:col>2</xdr:col>
      <xdr:colOff>1152525</xdr:colOff>
      <xdr:row>38</xdr:row>
      <xdr:rowOff>109536</xdr:rowOff>
    </xdr:to>
    <xdr:graphicFrame macro="">
      <xdr:nvGraphicFramePr>
        <xdr:cNvPr id="3" name="Chart 2">
          <a:extLst>
            <a:ext uri="{FF2B5EF4-FFF2-40B4-BE49-F238E27FC236}">
              <a16:creationId xmlns:a16="http://schemas.microsoft.com/office/drawing/2014/main" id="{C8BCC3DA-F6FE-4BA7-8DFF-7B3E2A46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425823</xdr:colOff>
      <xdr:row>35</xdr:row>
      <xdr:rowOff>107296</xdr:rowOff>
    </xdr:from>
    <xdr:to>
      <xdr:col>5</xdr:col>
      <xdr:colOff>530598</xdr:colOff>
      <xdr:row>49</xdr:row>
      <xdr:rowOff>183496</xdr:rowOff>
    </xdr:to>
    <xdr:graphicFrame macro="">
      <xdr:nvGraphicFramePr>
        <xdr:cNvPr id="4" name="Chart 3">
          <a:extLst>
            <a:ext uri="{FF2B5EF4-FFF2-40B4-BE49-F238E27FC236}">
              <a16:creationId xmlns:a16="http://schemas.microsoft.com/office/drawing/2014/main" id="{EBC1019D-4522-4899-8CA7-1C75C1ED4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257175</xdr:colOff>
      <xdr:row>20</xdr:row>
      <xdr:rowOff>128587</xdr:rowOff>
    </xdr:from>
    <xdr:to>
      <xdr:col>7</xdr:col>
      <xdr:colOff>933450</xdr:colOff>
      <xdr:row>31</xdr:row>
      <xdr:rowOff>28575</xdr:rowOff>
    </xdr:to>
    <xdr:graphicFrame macro="">
      <xdr:nvGraphicFramePr>
        <xdr:cNvPr id="5" name="Chart 4">
          <a:extLst>
            <a:ext uri="{FF2B5EF4-FFF2-40B4-BE49-F238E27FC236}">
              <a16:creationId xmlns:a16="http://schemas.microsoft.com/office/drawing/2014/main" id="{595DF3AD-8901-4833-BD63-198FDA2E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676274</xdr:colOff>
      <xdr:row>35</xdr:row>
      <xdr:rowOff>187978</xdr:rowOff>
    </xdr:from>
    <xdr:to>
      <xdr:col>10</xdr:col>
      <xdr:colOff>423022</xdr:colOff>
      <xdr:row>47</xdr:row>
      <xdr:rowOff>145116</xdr:rowOff>
    </xdr:to>
    <xdr:graphicFrame macro="">
      <xdr:nvGraphicFramePr>
        <xdr:cNvPr id="6" name="Chart 5">
          <a:extLst>
            <a:ext uri="{FF2B5EF4-FFF2-40B4-BE49-F238E27FC236}">
              <a16:creationId xmlns:a16="http://schemas.microsoft.com/office/drawing/2014/main" id="{45D824A1-0DFE-4E9C-BA25-C8670B44E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364671</xdr:colOff>
      <xdr:row>21</xdr:row>
      <xdr:rowOff>37420</xdr:rowOff>
    </xdr:from>
    <xdr:to>
      <xdr:col>7</xdr:col>
      <xdr:colOff>594632</xdr:colOff>
      <xdr:row>35</xdr:row>
      <xdr:rowOff>113620</xdr:rowOff>
    </xdr:to>
    <xdr:graphicFrame macro="">
      <xdr:nvGraphicFramePr>
        <xdr:cNvPr id="7" name="Chart 6">
          <a:extLst>
            <a:ext uri="{FF2B5EF4-FFF2-40B4-BE49-F238E27FC236}">
              <a16:creationId xmlns:a16="http://schemas.microsoft.com/office/drawing/2014/main" id="{5D27A0A7-417F-481F-AC73-F32922992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317767</xdr:colOff>
      <xdr:row>2</xdr:row>
      <xdr:rowOff>178013</xdr:rowOff>
    </xdr:from>
    <xdr:to>
      <xdr:col>12</xdr:col>
      <xdr:colOff>304960</xdr:colOff>
      <xdr:row>17</xdr:row>
      <xdr:rowOff>63713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7AEF78F-67CA-4D57-906E-E9D8AC0027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1917" y="559013"/>
              <a:ext cx="458776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719667</xdr:colOff>
      <xdr:row>9</xdr:row>
      <xdr:rowOff>14817</xdr:rowOff>
    </xdr:from>
    <xdr:to>
      <xdr:col>20</xdr:col>
      <xdr:colOff>232834</xdr:colOff>
      <xdr:row>23</xdr:row>
      <xdr:rowOff>91017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95380F94-8BF4-4F9E-A67A-54AE509D8A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178492" y="1729317"/>
              <a:ext cx="4047067"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557741</xdr:colOff>
      <xdr:row>20</xdr:row>
      <xdr:rowOff>28575</xdr:rowOff>
    </xdr:from>
    <xdr:to>
      <xdr:col>16</xdr:col>
      <xdr:colOff>514447</xdr:colOff>
      <xdr:row>27</xdr:row>
      <xdr:rowOff>66675</xdr:rowOff>
    </xdr:to>
    <mc:AlternateContent xmlns:mc="http://schemas.openxmlformats.org/markup-compatibility/2006" xmlns:tsle="http://schemas.microsoft.com/office/drawing/2012/timeslicer">
      <mc:Choice Requires="tsle">
        <xdr:graphicFrame macro="">
          <xdr:nvGraphicFramePr>
            <xdr:cNvPr id="12" name="Order_Date">
              <a:extLst>
                <a:ext uri="{FF2B5EF4-FFF2-40B4-BE49-F238E27FC236}">
                  <a16:creationId xmlns:a16="http://schemas.microsoft.com/office/drawing/2014/main" id="{C770D45F-67F5-4BA7-8292-88CAA4DE190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521016" y="3838575"/>
              <a:ext cx="332071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666750</xdr:colOff>
      <xdr:row>9</xdr:row>
      <xdr:rowOff>161926</xdr:rowOff>
    </xdr:from>
    <xdr:to>
      <xdr:col>19</xdr:col>
      <xdr:colOff>178690</xdr:colOff>
      <xdr:row>17</xdr:row>
      <xdr:rowOff>148168</xdr:rowOff>
    </xdr:to>
    <mc:AlternateContent xmlns:mc="http://schemas.openxmlformats.org/markup-compatibility/2006" xmlns:a14="http://schemas.microsoft.com/office/drawing/2010/main">
      <mc:Choice Requires="a14">
        <xdr:graphicFrame macro="">
          <xdr:nvGraphicFramePr>
            <xdr:cNvPr id="13" name="Order_Date 2">
              <a:extLst>
                <a:ext uri="{FF2B5EF4-FFF2-40B4-BE49-F238E27FC236}">
                  <a16:creationId xmlns:a16="http://schemas.microsoft.com/office/drawing/2014/main" id="{8C791C74-D0F1-4411-B6B3-79B31790DB14}"/>
                </a:ext>
              </a:extLst>
            </xdr:cNvPr>
            <xdr:cNvGraphicFramePr/>
          </xdr:nvGraphicFramePr>
          <xdr:xfrm>
            <a:off x="0" y="0"/>
            <a:ext cx="0" cy="0"/>
          </xdr:xfrm>
          <a:graphic>
            <a:graphicData uri="http://schemas.microsoft.com/office/drawing/2010/slicer">
              <sle:slicer xmlns:sle="http://schemas.microsoft.com/office/drawing/2010/slicer" name="Order_Date 2"/>
            </a:graphicData>
          </a:graphic>
        </xdr:graphicFrame>
      </mc:Choice>
      <mc:Fallback xmlns="">
        <xdr:sp macro="" textlink="">
          <xdr:nvSpPr>
            <xdr:cNvPr id="0" name=""/>
            <xdr:cNvSpPr>
              <a:spLocks noTextEdit="1"/>
            </xdr:cNvSpPr>
          </xdr:nvSpPr>
          <xdr:spPr>
            <a:xfrm>
              <a:off x="13954125" y="1876426"/>
              <a:ext cx="3447445" cy="1510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182496</xdr:colOff>
      <xdr:row>3</xdr:row>
      <xdr:rowOff>137192</xdr:rowOff>
    </xdr:from>
    <xdr:to>
      <xdr:col>6</xdr:col>
      <xdr:colOff>419420</xdr:colOff>
      <xdr:row>18</xdr:row>
      <xdr:rowOff>22892</xdr:rowOff>
    </xdr:to>
    <xdr:graphicFrame macro="">
      <xdr:nvGraphicFramePr>
        <xdr:cNvPr id="14" name="Chart 13">
          <a:extLst>
            <a:ext uri="{FF2B5EF4-FFF2-40B4-BE49-F238E27FC236}">
              <a16:creationId xmlns:a16="http://schemas.microsoft.com/office/drawing/2014/main" id="{4BD223A6-A7E1-4BD5-8B51-892C28128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47624</xdr:colOff>
      <xdr:row>27</xdr:row>
      <xdr:rowOff>111579</xdr:rowOff>
    </xdr:from>
    <xdr:to>
      <xdr:col>17</xdr:col>
      <xdr:colOff>47624</xdr:colOff>
      <xdr:row>41</xdr:row>
      <xdr:rowOff>187779</xdr:rowOff>
    </xdr:to>
    <xdr:graphicFrame macro="">
      <xdr:nvGraphicFramePr>
        <xdr:cNvPr id="15" name="Chart 14">
          <a:extLst>
            <a:ext uri="{FF2B5EF4-FFF2-40B4-BE49-F238E27FC236}">
              <a16:creationId xmlns:a16="http://schemas.microsoft.com/office/drawing/2014/main" id="{85F6CCAA-A945-45C0-AD33-99193BE83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1.885332291669" createdVersion="7" refreshedVersion="7" minRefreshableVersion="3" recordCount="5000" xr:uid="{0B19342F-C076-4F52-B612-80B82A3DEE3E}">
  <cacheSource type="worksheet">
    <worksheetSource name="Ecommerce_Sales"/>
  </cacheSource>
  <cacheFields count="25">
    <cacheField name="Order_ID" numFmtId="0">
      <sharedItems/>
    </cacheField>
    <cacheField name="Customer_ID" numFmtId="0">
      <sharedItems/>
    </cacheField>
    <cacheField name="Customer_Name" numFmtId="0">
      <sharedItems/>
    </cacheField>
    <cacheField name="Email" numFmtId="0">
      <sharedItems/>
    </cacheField>
    <cacheField name="Country" numFmtId="0">
      <sharedItems count="7">
        <s v="Australia"/>
        <s v="USA"/>
        <s v="France"/>
        <s v="India"/>
        <s v="UK"/>
        <s v="Canada"/>
        <s v="Germany"/>
      </sharedItems>
    </cacheField>
    <cacheField name="Signup_Date" numFmtId="14">
      <sharedItems containsSemiMixedTypes="0" containsNonDate="0" containsDate="1" containsString="0" minDate="2023-01-01T00:00:00" maxDate="2024-12-31T00:00:00"/>
    </cacheField>
    <cacheField name="Order_Date" numFmtId="14">
      <sharedItems containsSemiMixedTypes="0" containsNonDate="0" containsDate="1" containsString="0" minDate="2023-01-01T00:00:00" maxDate="2025-01-01T00:00:00" count="729">
        <d v="2024-01-03T00:00:00"/>
        <d v="2024-12-18T00:00:00"/>
        <d v="2024-05-31T00:00:00"/>
        <d v="2023-03-09T00:00:00"/>
        <d v="2023-01-31T00:00:00"/>
        <d v="2024-04-21T00:00:00"/>
        <d v="2023-10-23T00:00:00"/>
        <d v="2023-04-03T00:00:00"/>
        <d v="2023-10-26T00:00:00"/>
        <d v="2023-01-15T00:00:00"/>
        <d v="2024-08-31T00:00:00"/>
        <d v="2023-04-28T00:00:00"/>
        <d v="2024-05-11T00:00:00"/>
        <d v="2024-11-30T00:00:00"/>
        <d v="2023-09-17T00:00:00"/>
        <d v="2023-11-24T00:00:00"/>
        <d v="2024-09-13T00:00:00"/>
        <d v="2024-01-31T00:00:00"/>
        <d v="2023-05-06T00:00:00"/>
        <d v="2023-08-01T00:00:00"/>
        <d v="2024-03-14T00:00:00"/>
        <d v="2023-06-26T00:00:00"/>
        <d v="2023-12-22T00:00:00"/>
        <d v="2023-02-25T00:00:00"/>
        <d v="2023-10-13T00:00:00"/>
        <d v="2024-02-24T00:00:00"/>
        <d v="2023-02-18T00:00:00"/>
        <d v="2024-12-30T00:00:00"/>
        <d v="2024-09-16T00:00:00"/>
        <d v="2023-02-01T00:00:00"/>
        <d v="2024-11-06T00:00:00"/>
        <d v="2023-03-10T00:00:00"/>
        <d v="2023-12-08T00:00:00"/>
        <d v="2023-01-14T00:00:00"/>
        <d v="2023-05-26T00:00:00"/>
        <d v="2023-05-03T00:00:00"/>
        <d v="2024-08-20T00:00:00"/>
        <d v="2024-07-30T00:00:00"/>
        <d v="2023-09-03T00:00:00"/>
        <d v="2024-09-05T00:00:00"/>
        <d v="2024-08-15T00:00:00"/>
        <d v="2023-09-10T00:00:00"/>
        <d v="2024-12-23T00:00:00"/>
        <d v="2023-11-15T00:00:00"/>
        <d v="2023-03-28T00:00:00"/>
        <d v="2023-08-27T00:00:00"/>
        <d v="2024-09-09T00:00:00"/>
        <d v="2024-04-12T00:00:00"/>
        <d v="2024-04-28T00:00:00"/>
        <d v="2023-04-24T00:00:00"/>
        <d v="2024-09-19T00:00:00"/>
        <d v="2023-08-11T00:00:00"/>
        <d v="2023-05-23T00:00:00"/>
        <d v="2024-06-03T00:00:00"/>
        <d v="2024-01-06T00:00:00"/>
        <d v="2024-10-14T00:00:00"/>
        <d v="2023-11-18T00:00:00"/>
        <d v="2024-01-23T00:00:00"/>
        <d v="2024-05-20T00:00:00"/>
        <d v="2024-05-21T00:00:00"/>
        <d v="2023-04-05T00:00:00"/>
        <d v="2024-03-15T00:00:00"/>
        <d v="2023-12-09T00:00:00"/>
        <d v="2023-12-30T00:00:00"/>
        <d v="2023-06-23T00:00:00"/>
        <d v="2023-10-29T00:00:00"/>
        <d v="2023-10-18T00:00:00"/>
        <d v="2024-01-26T00:00:00"/>
        <d v="2023-06-18T00:00:00"/>
        <d v="2023-05-07T00:00:00"/>
        <d v="2023-04-08T00:00:00"/>
        <d v="2023-11-05T00:00:00"/>
        <d v="2024-11-26T00:00:00"/>
        <d v="2024-12-17T00:00:00"/>
        <d v="2023-04-11T00:00:00"/>
        <d v="2023-01-16T00:00:00"/>
        <d v="2023-06-10T00:00:00"/>
        <d v="2024-06-07T00:00:00"/>
        <d v="2024-07-11T00:00:00"/>
        <d v="2023-06-08T00:00:00"/>
        <d v="2023-09-06T00:00:00"/>
        <d v="2023-07-10T00:00:00"/>
        <d v="2024-06-15T00:00:00"/>
        <d v="2023-07-05T00:00:00"/>
        <d v="2023-01-05T00:00:00"/>
        <d v="2023-02-03T00:00:00"/>
        <d v="2024-05-12T00:00:00"/>
        <d v="2023-06-11T00:00:00"/>
        <d v="2023-05-12T00:00:00"/>
        <d v="2024-04-06T00:00:00"/>
        <d v="2023-06-29T00:00:00"/>
        <d v="2023-08-20T00:00:00"/>
        <d v="2024-08-09T00:00:00"/>
        <d v="2023-04-12T00:00:00"/>
        <d v="2024-02-25T00:00:00"/>
        <d v="2023-12-02T00:00:00"/>
        <d v="2024-11-05T00:00:00"/>
        <d v="2023-05-31T00:00:00"/>
        <d v="2023-04-25T00:00:00"/>
        <d v="2024-02-26T00:00:00"/>
        <d v="2024-02-05T00:00:00"/>
        <d v="2024-10-28T00:00:00"/>
        <d v="2023-12-25T00:00:00"/>
        <d v="2023-01-08T00:00:00"/>
        <d v="2023-11-01T00:00:00"/>
        <d v="2024-06-19T00:00:00"/>
        <d v="2024-03-01T00:00:00"/>
        <d v="2023-06-12T00:00:00"/>
        <d v="2023-05-05T00:00:00"/>
        <d v="2024-07-08T00:00:00"/>
        <d v="2024-05-17T00:00:00"/>
        <d v="2024-11-21T00:00:00"/>
        <d v="2023-08-31T00:00:00"/>
        <d v="2024-12-02T00:00:00"/>
        <d v="2023-07-03T00:00:00"/>
        <d v="2023-11-10T00:00:00"/>
        <d v="2023-06-21T00:00:00"/>
        <d v="2024-10-01T00:00:00"/>
        <d v="2024-11-14T00:00:00"/>
        <d v="2024-08-07T00:00:00"/>
        <d v="2024-07-13T00:00:00"/>
        <d v="2024-01-01T00:00:00"/>
        <d v="2023-03-20T00:00:00"/>
        <d v="2024-12-04T00:00:00"/>
        <d v="2024-03-19T00:00:00"/>
        <d v="2023-10-16T00:00:00"/>
        <d v="2023-09-05T00:00:00"/>
        <d v="2024-04-03T00:00:00"/>
        <d v="2023-08-18T00:00:00"/>
        <d v="2024-02-08T00:00:00"/>
        <d v="2024-11-19T00:00:00"/>
        <d v="2023-06-25T00:00:00"/>
        <d v="2024-11-12T00:00:00"/>
        <d v="2023-11-02T00:00:00"/>
        <d v="2024-02-02T00:00:00"/>
        <d v="2023-10-21T00:00:00"/>
        <d v="2024-09-01T00:00:00"/>
        <d v="2023-09-21T00:00:00"/>
        <d v="2023-02-07T00:00:00"/>
        <d v="2024-07-09T00:00:00"/>
        <d v="2023-11-09T00:00:00"/>
        <d v="2024-04-18T00:00:00"/>
        <d v="2024-09-25T00:00:00"/>
        <d v="2023-08-24T00:00:00"/>
        <d v="2024-05-26T00:00:00"/>
        <d v="2024-09-27T00:00:00"/>
        <d v="2024-07-18T00:00:00"/>
        <d v="2023-01-27T00:00:00"/>
        <d v="2024-07-31T00:00:00"/>
        <d v="2023-05-01T00:00:00"/>
        <d v="2024-05-04T00:00:00"/>
        <d v="2023-10-15T00:00:00"/>
        <d v="2023-04-30T00:00:00"/>
        <d v="2023-03-17T00:00:00"/>
        <d v="2023-03-14T00:00:00"/>
        <d v="2024-10-23T00:00:00"/>
        <d v="2024-04-04T00:00:00"/>
        <d v="2023-12-28T00:00:00"/>
        <d v="2024-01-24T00:00:00"/>
        <d v="2023-08-28T00:00:00"/>
        <d v="2023-11-06T00:00:00"/>
        <d v="2024-01-29T00:00:00"/>
        <d v="2024-06-10T00:00:00"/>
        <d v="2023-05-22T00:00:00"/>
        <d v="2023-09-01T00:00:00"/>
        <d v="2023-08-30T00:00:00"/>
        <d v="2024-06-27T00:00:00"/>
        <d v="2024-12-27T00:00:00"/>
        <d v="2023-07-31T00:00:00"/>
        <d v="2024-05-14T00:00:00"/>
        <d v="2023-10-28T00:00:00"/>
        <d v="2024-02-20T00:00:00"/>
        <d v="2024-01-11T00:00:00"/>
        <d v="2023-08-19T00:00:00"/>
        <d v="2024-01-30T00:00:00"/>
        <d v="2024-08-28T00:00:00"/>
        <d v="2023-09-18T00:00:00"/>
        <d v="2024-09-14T00:00:00"/>
        <d v="2024-07-15T00:00:00"/>
        <d v="2024-11-28T00:00:00"/>
        <d v="2023-06-22T00:00:00"/>
        <d v="2023-07-01T00:00:00"/>
        <d v="2023-10-19T00:00:00"/>
        <d v="2023-11-26T00:00:00"/>
        <d v="2024-03-11T00:00:00"/>
        <d v="2023-03-05T00:00:00"/>
        <d v="2024-08-05T00:00:00"/>
        <d v="2024-08-06T00:00:00"/>
        <d v="2024-03-26T00:00:00"/>
        <d v="2024-05-16T00:00:00"/>
        <d v="2023-10-10T00:00:00"/>
        <d v="2024-04-08T00:00:00"/>
        <d v="2023-02-04T00:00:00"/>
        <d v="2024-05-24T00:00:00"/>
        <d v="2023-01-21T00:00:00"/>
        <d v="2024-09-11T00:00:00"/>
        <d v="2024-07-01T00:00:00"/>
        <d v="2023-06-13T00:00:00"/>
        <d v="2023-05-14T00:00:00"/>
        <d v="2023-01-19T00:00:00"/>
        <d v="2024-12-08T00:00:00"/>
        <d v="2023-05-15T00:00:00"/>
        <d v="2023-07-06T00:00:00"/>
        <d v="2023-09-02T00:00:00"/>
        <d v="2023-02-11T00:00:00"/>
        <d v="2024-02-10T00:00:00"/>
        <d v="2024-03-06T00:00:00"/>
        <d v="2024-03-28T00:00:00"/>
        <d v="2023-04-13T00:00:00"/>
        <d v="2023-05-27T00:00:00"/>
        <d v="2023-09-04T00:00:00"/>
        <d v="2024-01-15T00:00:00"/>
        <d v="2024-12-19T00:00:00"/>
        <d v="2024-06-06T00:00:00"/>
        <d v="2024-07-25T00:00:00"/>
        <d v="2024-04-30T00:00:00"/>
        <d v="2024-11-17T00:00:00"/>
        <d v="2024-04-27T00:00:00"/>
        <d v="2023-12-11T00:00:00"/>
        <d v="2023-07-29T00:00:00"/>
        <d v="2024-08-19T00:00:00"/>
        <d v="2023-07-16T00:00:00"/>
        <d v="2024-10-12T00:00:00"/>
        <d v="2023-08-06T00:00:00"/>
        <d v="2024-09-08T00:00:00"/>
        <d v="2023-02-13T00:00:00"/>
        <d v="2023-01-09T00:00:00"/>
        <d v="2023-10-30T00:00:00"/>
        <d v="2023-04-02T00:00:00"/>
        <d v="2024-05-05T00:00:00"/>
        <d v="2024-04-20T00:00:00"/>
        <d v="2024-12-11T00:00:00"/>
        <d v="2024-10-27T00:00:00"/>
        <d v="2023-12-01T00:00:00"/>
        <d v="2023-07-27T00:00:00"/>
        <d v="2023-09-14T00:00:00"/>
        <d v="2024-04-01T00:00:00"/>
        <d v="2024-10-16T00:00:00"/>
        <d v="2024-04-05T00:00:00"/>
        <d v="2024-08-14T00:00:00"/>
        <d v="2023-12-27T00:00:00"/>
        <d v="2023-09-23T00:00:00"/>
        <d v="2024-10-05T00:00:00"/>
        <d v="2023-05-09T00:00:00"/>
        <d v="2023-02-23T00:00:00"/>
        <d v="2023-03-19T00:00:00"/>
        <d v="2023-12-15T00:00:00"/>
        <d v="2023-07-08T00:00:00"/>
        <d v="2023-02-20T00:00:00"/>
        <d v="2023-06-30T00:00:00"/>
        <d v="2023-01-24T00:00:00"/>
        <d v="2024-03-04T00:00:00"/>
        <d v="2023-07-23T00:00:00"/>
        <d v="2023-10-20T00:00:00"/>
        <d v="2023-10-06T00:00:00"/>
        <d v="2023-10-11T00:00:00"/>
        <d v="2024-11-11T00:00:00"/>
        <d v="2024-12-01T00:00:00"/>
        <d v="2023-02-10T00:00:00"/>
        <d v="2024-10-31T00:00:00"/>
        <d v="2024-11-01T00:00:00"/>
        <d v="2023-03-01T00:00:00"/>
        <d v="2023-08-02T00:00:00"/>
        <d v="2023-11-28T00:00:00"/>
        <d v="2024-01-18T00:00:00"/>
        <d v="2023-09-08T00:00:00"/>
        <d v="2024-10-04T00:00:00"/>
        <d v="2024-03-22T00:00:00"/>
        <d v="2024-01-28T00:00:00"/>
        <d v="2023-06-16T00:00:00"/>
        <d v="2023-08-12T00:00:00"/>
        <d v="2023-07-15T00:00:00"/>
        <d v="2024-02-13T00:00:00"/>
        <d v="2023-10-12T00:00:00"/>
        <d v="2023-01-28T00:00:00"/>
        <d v="2024-04-22T00:00:00"/>
        <d v="2024-05-02T00:00:00"/>
        <d v="2024-09-28T00:00:00"/>
        <d v="2023-11-04T00:00:00"/>
        <d v="2023-02-08T00:00:00"/>
        <d v="2023-02-22T00:00:00"/>
        <d v="2024-07-23T00:00:00"/>
        <d v="2024-05-22T00:00:00"/>
        <d v="2024-03-16T00:00:00"/>
        <d v="2024-03-25T00:00:00"/>
        <d v="2023-08-03T00:00:00"/>
        <d v="2023-03-31T00:00:00"/>
        <d v="2023-03-13T00:00:00"/>
        <d v="2024-07-12T00:00:00"/>
        <d v="2023-01-10T00:00:00"/>
        <d v="2024-08-03T00:00:00"/>
        <d v="2023-07-12T00:00:00"/>
        <d v="2024-01-05T00:00:00"/>
        <d v="2024-06-16T00:00:00"/>
        <d v="2023-05-04T00:00:00"/>
        <d v="2023-02-15T00:00:00"/>
        <d v="2024-06-23T00:00:00"/>
        <d v="2024-03-10T00:00:00"/>
        <d v="2024-10-07T00:00:00"/>
        <d v="2024-08-21T00:00:00"/>
        <d v="2024-01-21T00:00:00"/>
        <d v="2023-08-14T00:00:00"/>
        <d v="2024-11-02T00:00:00"/>
        <d v="2023-04-18T00:00:00"/>
        <d v="2024-08-25T00:00:00"/>
        <d v="2024-11-07T00:00:00"/>
        <d v="2024-05-18T00:00:00"/>
        <d v="2024-12-22T00:00:00"/>
        <d v="2023-03-27T00:00:00"/>
        <d v="2024-06-30T00:00:00"/>
        <d v="2024-08-18T00:00:00"/>
        <d v="2024-08-11T00:00:00"/>
        <d v="2023-09-12T00:00:00"/>
        <d v="2024-03-29T00:00:00"/>
        <d v="2024-07-14T00:00:00"/>
        <d v="2023-02-09T00:00:00"/>
        <d v="2023-04-22T00:00:00"/>
        <d v="2023-03-29T00:00:00"/>
        <d v="2024-09-21T00:00:00"/>
        <d v="2024-11-23T00:00:00"/>
        <d v="2024-11-15T00:00:00"/>
        <d v="2024-11-22T00:00:00"/>
        <d v="2023-06-06T00:00:00"/>
        <d v="2024-11-20T00:00:00"/>
        <d v="2024-10-02T00:00:00"/>
        <d v="2024-12-15T00:00:00"/>
        <d v="2024-08-12T00:00:00"/>
        <d v="2023-10-04T00:00:00"/>
        <d v="2024-03-17T00:00:00"/>
        <d v="2023-07-02T00:00:00"/>
        <d v="2023-08-21T00:00:00"/>
        <d v="2024-07-28T00:00:00"/>
        <d v="2024-02-12T00:00:00"/>
        <d v="2023-04-20T00:00:00"/>
        <d v="2023-12-10T00:00:00"/>
        <d v="2023-01-23T00:00:00"/>
        <d v="2023-01-30T00:00:00"/>
        <d v="2024-11-13T00:00:00"/>
        <d v="2023-05-11T00:00:00"/>
        <d v="2023-08-08T00:00:00"/>
        <d v="2024-07-04T00:00:00"/>
        <d v="2024-06-20T00:00:00"/>
        <d v="2023-11-21T00:00:00"/>
        <d v="2024-08-17T00:00:00"/>
        <d v="2023-08-25T00:00:00"/>
        <d v="2024-03-05T00:00:00"/>
        <d v="2024-03-21T00:00:00"/>
        <d v="2023-03-16T00:00:00"/>
        <d v="2023-10-08T00:00:00"/>
        <d v="2024-07-24T00:00:00"/>
        <d v="2023-10-07T00:00:00"/>
        <d v="2023-04-15T00:00:00"/>
        <d v="2024-05-30T00:00:00"/>
        <d v="2024-08-13T00:00:00"/>
        <d v="2024-12-26T00:00:00"/>
        <d v="2024-05-19T00:00:00"/>
        <d v="2023-12-24T00:00:00"/>
        <d v="2023-01-04T00:00:00"/>
        <d v="2023-09-11T00:00:00"/>
        <d v="2024-05-01T00:00:00"/>
        <d v="2023-12-16T00:00:00"/>
        <d v="2023-08-04T00:00:00"/>
        <d v="2023-06-03T00:00:00"/>
        <d v="2024-08-10T00:00:00"/>
        <d v="2023-09-27T00:00:00"/>
        <d v="2023-04-26T00:00:00"/>
        <d v="2023-03-23T00:00:00"/>
        <d v="2023-04-23T00:00:00"/>
        <d v="2024-08-01T00:00:00"/>
        <d v="2023-07-28T00:00:00"/>
        <d v="2024-12-20T00:00:00"/>
        <d v="2024-12-07T00:00:00"/>
        <d v="2024-10-11T00:00:00"/>
        <d v="2024-06-26T00:00:00"/>
        <d v="2023-09-20T00:00:00"/>
        <d v="2024-06-18T00:00:00"/>
        <d v="2023-01-06T00:00:00"/>
        <d v="2024-11-08T00:00:00"/>
        <d v="2023-07-14T00:00:00"/>
        <d v="2024-04-09T00:00:00"/>
        <d v="2023-03-30T00:00:00"/>
        <d v="2023-11-27T00:00:00"/>
        <d v="2023-05-21T00:00:00"/>
        <d v="2023-01-01T00:00:00"/>
        <d v="2023-06-07T00:00:00"/>
        <d v="2024-09-24T00:00:00"/>
        <d v="2024-02-18T00:00:00"/>
        <d v="2023-07-22T00:00:00"/>
        <d v="2024-03-08T00:00:00"/>
        <d v="2024-10-10T00:00:00"/>
        <d v="2024-07-10T00:00:00"/>
        <d v="2023-01-29T00:00:00"/>
        <d v="2024-04-19T00:00:00"/>
        <d v="2023-12-03T00:00:00"/>
        <d v="2024-10-22T00:00:00"/>
        <d v="2023-09-09T00:00:00"/>
        <d v="2024-03-07T00:00:00"/>
        <d v="2023-02-14T00:00:00"/>
        <d v="2024-10-17T00:00:00"/>
        <d v="2023-01-03T00:00:00"/>
        <d v="2024-05-09T00:00:00"/>
        <d v="2024-03-30T00:00:00"/>
        <d v="2023-08-09T00:00:00"/>
        <d v="2023-10-24T00:00:00"/>
        <d v="2024-05-23T00:00:00"/>
        <d v="2024-02-21T00:00:00"/>
        <d v="2023-06-17T00:00:00"/>
        <d v="2023-01-20T00:00:00"/>
        <d v="2024-05-27T00:00:00"/>
        <d v="2023-12-12T00:00:00"/>
        <d v="2024-01-09T00:00:00"/>
        <d v="2023-09-13T00:00:00"/>
        <d v="2024-01-14T00:00:00"/>
        <d v="2023-05-28T00:00:00"/>
        <d v="2024-04-15T00:00:00"/>
        <d v="2024-04-11T00:00:00"/>
        <d v="2023-01-02T00:00:00"/>
        <d v="2024-12-12T00:00:00"/>
        <d v="2023-07-04T00:00:00"/>
        <d v="2023-07-17T00:00:00"/>
        <d v="2023-09-26T00:00:00"/>
        <d v="2024-09-20T00:00:00"/>
        <d v="2023-05-25T00:00:00"/>
        <d v="2023-04-01T00:00:00"/>
        <d v="2023-07-20T00:00:00"/>
        <d v="2023-04-19T00:00:00"/>
        <d v="2024-12-25T00:00:00"/>
        <d v="2024-02-11T00:00:00"/>
        <d v="2023-01-13T00:00:00"/>
        <d v="2023-11-11T00:00:00"/>
        <d v="2024-04-24T00:00:00"/>
        <d v="2024-08-26T00:00:00"/>
        <d v="2024-10-19T00:00:00"/>
        <d v="2023-09-24T00:00:00"/>
        <d v="2023-09-22T00:00:00"/>
        <d v="2024-01-19T00:00:00"/>
        <d v="2023-05-19T00:00:00"/>
        <d v="2023-02-16T00:00:00"/>
        <d v="2024-07-29T00:00:00"/>
        <d v="2023-06-28T00:00:00"/>
        <d v="2024-10-24T00:00:00"/>
        <d v="2023-10-27T00:00:00"/>
        <d v="2024-04-23T00:00:00"/>
        <d v="2023-10-22T00:00:00"/>
        <d v="2024-01-04T00:00:00"/>
        <d v="2024-09-10T00:00:00"/>
        <d v="2024-02-09T00:00:00"/>
        <d v="2024-07-07T00:00:00"/>
        <d v="2024-07-16T00:00:00"/>
        <d v="2023-06-09T00:00:00"/>
        <d v="2024-06-04T00:00:00"/>
        <d v="2024-06-22T00:00:00"/>
        <d v="2024-04-10T00:00:00"/>
        <d v="2024-05-07T00:00:00"/>
        <d v="2024-11-03T00:00:00"/>
        <d v="2024-01-25T00:00:00"/>
        <d v="2023-06-02T00:00:00"/>
        <d v="2023-08-13T00:00:00"/>
        <d v="2024-01-22T00:00:00"/>
        <d v="2023-12-13T00:00:00"/>
        <d v="2023-08-17T00:00:00"/>
        <d v="2023-12-05T00:00:00"/>
        <d v="2023-05-20T00:00:00"/>
        <d v="2023-01-11T00:00:00"/>
        <d v="2023-12-04T00:00:00"/>
        <d v="2023-08-23T00:00:00"/>
        <d v="2024-09-29T00:00:00"/>
        <d v="2023-08-15T00:00:00"/>
        <d v="2024-06-13T00:00:00"/>
        <d v="2024-08-22T00:00:00"/>
        <d v="2024-12-05T00:00:00"/>
        <d v="2024-08-16T00:00:00"/>
        <d v="2024-03-09T00:00:00"/>
        <d v="2023-01-25T00:00:00"/>
        <d v="2023-04-27T00:00:00"/>
        <d v="2024-07-05T00:00:00"/>
        <d v="2024-04-13T00:00:00"/>
        <d v="2024-01-07T00:00:00"/>
        <d v="2024-04-26T00:00:00"/>
        <d v="2023-05-29T00:00:00"/>
        <d v="2024-02-28T00:00:00"/>
        <d v="2024-06-08T00:00:00"/>
        <d v="2023-11-12T00:00:00"/>
        <d v="2023-08-05T00:00:00"/>
        <d v="2023-03-22T00:00:00"/>
        <d v="2024-07-17T00:00:00"/>
        <d v="2024-11-10T00:00:00"/>
        <d v="2024-09-30T00:00:00"/>
        <d v="2024-10-26T00:00:00"/>
        <d v="2024-06-21T00:00:00"/>
        <d v="2023-07-19T00:00:00"/>
        <d v="2024-05-10T00:00:00"/>
        <d v="2023-07-07T00:00:00"/>
        <d v="2024-08-29T00:00:00"/>
        <d v="2023-03-06T00:00:00"/>
        <d v="2023-03-04T00:00:00"/>
        <d v="2024-12-10T00:00:00"/>
        <d v="2024-06-02T00:00:00"/>
        <d v="2023-11-17T00:00:00"/>
        <d v="2024-04-16T00:00:00"/>
        <d v="2023-11-23T00:00:00"/>
        <d v="2024-02-04T00:00:00"/>
        <d v="2024-01-10T00:00:00"/>
        <d v="2024-04-07T00:00:00"/>
        <d v="2024-08-30T00:00:00"/>
        <d v="2023-04-21T00:00:00"/>
        <d v="2024-10-06T00:00:00"/>
        <d v="2024-09-15T00:00:00"/>
        <d v="2024-07-27T00:00:00"/>
        <d v="2023-07-25T00:00:00"/>
        <d v="2023-09-30T00:00:00"/>
        <d v="2024-03-12T00:00:00"/>
        <d v="2024-05-25T00:00:00"/>
        <d v="2023-10-14T00:00:00"/>
        <d v="2024-04-02T00:00:00"/>
        <d v="2024-07-19T00:00:00"/>
        <d v="2024-05-06T00:00:00"/>
        <d v="2024-01-16T00:00:00"/>
        <d v="2024-02-22T00:00:00"/>
        <d v="2023-11-08T00:00:00"/>
        <d v="2024-12-03T00:00:00"/>
        <d v="2023-11-25T00:00:00"/>
        <d v="2023-09-19T00:00:00"/>
        <d v="2024-09-02T00:00:00"/>
        <d v="2023-03-15T00:00:00"/>
        <d v="2024-11-04T00:00:00"/>
        <d v="2023-01-12T00:00:00"/>
        <d v="2024-07-21T00:00:00"/>
        <d v="2023-09-28T00:00:00"/>
        <d v="2024-03-20T00:00:00"/>
        <d v="2024-11-25T00:00:00"/>
        <d v="2023-11-22T00:00:00"/>
        <d v="2023-02-28T00:00:00"/>
        <d v="2024-09-06T00:00:00"/>
        <d v="2024-12-29T00:00:00"/>
        <d v="2023-01-07T00:00:00"/>
        <d v="2024-06-29T00:00:00"/>
        <d v="2024-04-25T00:00:00"/>
        <d v="2023-05-13T00:00:00"/>
        <d v="2023-12-31T00:00:00"/>
        <d v="2023-08-29T00:00:00"/>
        <d v="2024-12-24T00:00:00"/>
        <d v="2024-06-14T00:00:00"/>
        <d v="2023-11-20T00:00:00"/>
        <d v="2024-09-26T00:00:00"/>
        <d v="2024-11-24T00:00:00"/>
        <d v="2023-05-17T00:00:00"/>
        <d v="2024-01-08T00:00:00"/>
        <d v="2024-02-23T00:00:00"/>
        <d v="2024-06-28T00:00:00"/>
        <d v="2023-11-19T00:00:00"/>
        <d v="2023-10-03T00:00:00"/>
        <d v="2024-02-03T00:00:00"/>
        <d v="2024-02-29T00:00:00"/>
        <d v="2023-04-10T00:00:00"/>
        <d v="2023-12-18T00:00:00"/>
        <d v="2024-08-02T00:00:00"/>
        <d v="2024-02-16T00:00:00"/>
        <d v="2023-10-01T00:00:00"/>
        <d v="2023-07-21T00:00:00"/>
        <d v="2024-09-18T00:00:00"/>
        <d v="2024-08-23T00:00:00"/>
        <d v="2024-07-03T00:00:00"/>
        <d v="2024-01-17T00:00:00"/>
        <d v="2023-03-21T00:00:00"/>
        <d v="2023-07-18T00:00:00"/>
        <d v="2024-09-22T00:00:00"/>
        <d v="2023-06-15T00:00:00"/>
        <d v="2024-09-23T00:00:00"/>
        <d v="2024-02-01T00:00:00"/>
        <d v="2023-12-14T00:00:00"/>
        <d v="2024-05-15T00:00:00"/>
        <d v="2024-08-24T00:00:00"/>
        <d v="2024-05-13T00:00:00"/>
        <d v="2024-09-07T00:00:00"/>
        <d v="2023-03-03T00:00:00"/>
        <d v="2023-02-12T00:00:00"/>
        <d v="2023-10-25T00:00:00"/>
        <d v="2024-09-17T00:00:00"/>
        <d v="2024-03-03T00:00:00"/>
        <d v="2023-10-02T00:00:00"/>
        <d v="2023-06-04T00:00:00"/>
        <d v="2024-10-03T00:00:00"/>
        <d v="2024-03-23T00:00:00"/>
        <d v="2023-04-07T00:00:00"/>
        <d v="2023-07-24T00:00:00"/>
        <d v="2023-05-18T00:00:00"/>
        <d v="2024-08-27T00:00:00"/>
        <d v="2023-11-03T00:00:00"/>
        <d v="2023-12-19T00:00:00"/>
        <d v="2023-02-21T00:00:00"/>
        <d v="2023-04-04T00:00:00"/>
        <d v="2023-10-09T00:00:00"/>
        <d v="2024-02-15T00:00:00"/>
        <d v="2023-05-02T00:00:00"/>
        <d v="2024-06-17T00:00:00"/>
        <d v="2024-07-06T00:00:00"/>
        <d v="2023-05-10T00:00:00"/>
        <d v="2023-03-08T00:00:00"/>
        <d v="2023-09-29T00:00:00"/>
        <d v="2024-02-14T00:00:00"/>
        <d v="2023-12-23T00:00:00"/>
        <d v="2023-03-07T00:00:00"/>
        <d v="2024-12-21T00:00:00"/>
        <d v="2023-09-16T00:00:00"/>
        <d v="2023-08-22T00:00:00"/>
        <d v="2023-04-17T00:00:00"/>
        <d v="2024-12-13T00:00:00"/>
        <d v="2024-05-08T00:00:00"/>
        <d v="2024-08-08T00:00:00"/>
        <d v="2023-04-09T00:00:00"/>
        <d v="2024-03-31T00:00:00"/>
        <d v="2023-06-05T00:00:00"/>
        <d v="2024-10-13T00:00:00"/>
        <d v="2023-11-13T00:00:00"/>
        <d v="2023-01-26T00:00:00"/>
        <d v="2023-03-25T00:00:00"/>
        <d v="2023-03-02T00:00:00"/>
        <d v="2024-06-25T00:00:00"/>
        <d v="2023-01-18T00:00:00"/>
        <d v="2024-05-28T00:00:00"/>
        <d v="2023-11-14T00:00:00"/>
        <d v="2024-07-02T00:00:00"/>
        <d v="2023-02-02T00:00:00"/>
        <d v="2024-11-27T00:00:00"/>
        <d v="2024-01-12T00:00:00"/>
        <d v="2023-12-17T00:00:00"/>
        <d v="2024-10-29T00:00:00"/>
        <d v="2023-11-30T00:00:00"/>
        <d v="2023-12-29T00:00:00"/>
        <d v="2023-08-07T00:00:00"/>
        <d v="2023-08-10T00:00:00"/>
        <d v="2024-08-04T00:00:00"/>
        <d v="2024-03-27T00:00:00"/>
        <d v="2024-10-21T00:00:00"/>
        <d v="2023-02-26T00:00:00"/>
        <d v="2023-11-16T00:00:00"/>
        <d v="2024-01-13T00:00:00"/>
        <d v="2024-06-11T00:00:00"/>
        <d v="2023-05-24T00:00:00"/>
        <d v="2024-12-09T00:00:00"/>
        <d v="2023-05-30T00:00:00"/>
        <d v="2023-08-26T00:00:00"/>
        <d v="2024-06-09T00:00:00"/>
        <d v="2023-06-19T00:00:00"/>
        <d v="2024-02-17T00:00:00"/>
        <d v="2024-03-18T00:00:00"/>
        <d v="2023-05-08T00:00:00"/>
        <d v="2023-12-21T00:00:00"/>
        <d v="2024-05-29T00:00:00"/>
        <d v="2023-08-16T00:00:00"/>
        <d v="2023-09-07T00:00:00"/>
        <d v="2023-03-26T00:00:00"/>
        <d v="2024-12-31T00:00:00"/>
        <d v="2024-04-14T00:00:00"/>
        <d v="2023-07-13T00:00:00"/>
        <d v="2024-06-01T00:00:00"/>
        <d v="2023-04-29T00:00:00"/>
        <d v="2023-06-27T00:00:00"/>
        <d v="2024-10-15T00:00:00"/>
        <d v="2024-12-16T00:00:00"/>
        <d v="2023-06-14T00:00:00"/>
        <d v="2024-07-20T00:00:00"/>
        <d v="2024-11-18T00:00:00"/>
        <d v="2024-04-29T00:00:00"/>
        <d v="2024-07-26T00:00:00"/>
        <d v="2023-09-15T00:00:00"/>
        <d v="2024-06-05T00:00:00"/>
        <d v="2023-02-05T00:00:00"/>
        <d v="2024-01-20T00:00:00"/>
        <d v="2024-04-17T00:00:00"/>
        <d v="2023-10-05T00:00:00"/>
        <d v="2023-04-06T00:00:00"/>
        <d v="2024-10-30T00:00:00"/>
        <d v="2023-03-12T00:00:00"/>
        <d v="2024-02-06T00:00:00"/>
        <d v="2023-05-16T00:00:00"/>
        <d v="2023-07-09T00:00:00"/>
        <d v="2024-09-04T00:00:00"/>
        <d v="2024-12-14T00:00:00"/>
        <d v="2023-02-17T00:00:00"/>
        <d v="2024-10-25T00:00:00"/>
        <d v="2024-06-24T00:00:00"/>
        <d v="2024-10-09T00:00:00"/>
        <d v="2023-06-01T00:00:00"/>
        <d v="2024-11-29T00:00:00"/>
        <d v="2024-09-12T00:00:00"/>
        <d v="2024-03-02T00:00:00"/>
        <d v="2024-03-24T00:00:00"/>
        <d v="2024-02-27T00:00:00"/>
        <d v="2023-04-16T00:00:00"/>
        <d v="2023-12-20T00:00:00"/>
        <d v="2023-03-18T00:00:00"/>
        <d v="2023-07-30T00:00:00"/>
        <d v="2024-02-19T00:00:00"/>
        <d v="2023-12-06T00:00:00"/>
        <d v="2023-09-25T00:00:00"/>
        <d v="2024-10-18T00:00:00"/>
        <d v="2024-06-12T00:00:00"/>
        <d v="2023-02-19T00:00:00"/>
        <d v="2024-05-03T00:00:00"/>
        <d v="2024-12-28T00:00:00"/>
        <d v="2024-07-22T00:00:00"/>
        <d v="2024-09-03T00:00:00"/>
        <d v="2024-01-27T00:00:00"/>
        <d v="2023-10-31T00:00:00"/>
        <d v="2024-12-06T00:00:00"/>
        <d v="2024-10-08T00:00:00"/>
        <d v="2023-03-24T00:00:00"/>
        <d v="2023-12-07T00:00:00"/>
        <d v="2023-06-24T00:00:00"/>
        <d v="2023-03-11T00:00:00"/>
        <d v="2024-10-20T00:00:00"/>
        <d v="2023-01-22T00:00:00"/>
        <d v="2023-01-17T00:00:00"/>
        <d v="2023-06-20T00:00:00"/>
        <d v="2023-11-29T00:00:00"/>
        <d v="2023-04-14T00:00:00"/>
        <d v="2024-11-09T00:00:00"/>
        <d v="2024-03-13T00:00:00"/>
        <d v="2023-11-07T00:00:00"/>
        <d v="2023-02-27T00:00:00"/>
        <d v="2023-10-17T00:00:00"/>
        <d v="2023-12-26T00:00:00"/>
        <d v="2024-11-16T00:00:00"/>
        <d v="2023-07-26T00:00:00"/>
        <d v="2024-01-02T00:00:00"/>
        <d v="2024-02-07T00:00:00"/>
        <d v="2023-02-24T00:00:00"/>
      </sharedItems>
      <fieldGroup par="24" base="6">
        <rangePr groupBy="months" startDate="2023-01-01T00:00:00" endDate="2025-01-01T00:00:00"/>
        <groupItems count="14">
          <s v="&lt;1/1/2023"/>
          <s v="Jan"/>
          <s v="Feb"/>
          <s v="Mar"/>
          <s v="Apr"/>
          <s v="May"/>
          <s v="Jun"/>
          <s v="Jul"/>
          <s v="Aug"/>
          <s v="Sep"/>
          <s v="Oct"/>
          <s v="Nov"/>
          <s v="Dec"/>
          <s v="&gt;1/1/2025"/>
        </groupItems>
      </fieldGroup>
    </cacheField>
    <cacheField name="Order_Month" numFmtId="14">
      <sharedItems count="12">
        <s v="January"/>
        <s v="December"/>
        <s v="May"/>
        <s v="March"/>
        <s v="April"/>
        <s v="October"/>
        <s v="August"/>
        <s v="November"/>
        <s v="September"/>
        <s v="June"/>
        <s v="February"/>
        <s v="July"/>
      </sharedItems>
    </cacheField>
    <cacheField name="Order_Year" numFmtId="14">
      <sharedItems count="2">
        <s v="2024"/>
        <s v="2023"/>
      </sharedItems>
    </cacheField>
    <cacheField name="Order_Day" numFmtId="14">
      <sharedItems/>
    </cacheField>
    <cacheField name="Order_Status" numFmtId="0">
      <sharedItems count="3">
        <s v="Shipped"/>
        <s v="Returned"/>
        <s v="Cancelled"/>
      </sharedItems>
    </cacheField>
    <cacheField name="Product_ID" numFmtId="0">
      <sharedItems/>
    </cacheField>
    <cacheField name="Product_Name" numFmtId="0">
      <sharedItems count="22">
        <s v="Makeup Kit"/>
        <s v="Headphones"/>
        <s v="Tablet"/>
        <s v="Smartphone"/>
        <s v="Dumbbells"/>
        <s v="Handbag"/>
        <s v="Skincare Set"/>
        <s v="Microwave"/>
        <s v="Running Shoes"/>
        <s v="Vacuum Cleaner"/>
        <s v="Tennis Racket"/>
        <s v="Jacket"/>
        <s v="Sneakers"/>
        <s v="Blender"/>
        <s v="Cookware Set"/>
        <s v="Laptop"/>
        <s v="Perfume"/>
        <s v="Jeans"/>
        <s v="Hair Dryer"/>
        <s v="Yoga Mat"/>
        <s v="T-Shirt"/>
        <s v="Smartwatch"/>
      </sharedItems>
    </cacheField>
    <cacheField name="Category" numFmtId="0">
      <sharedItems count="5">
        <s v="Beauty"/>
        <s v="Electronics"/>
        <s v="Sports"/>
        <s v="Fashion"/>
        <s v="Home &amp; Kitchen"/>
      </sharedItems>
    </cacheField>
    <cacheField name="Price" numFmtId="164">
      <sharedItems containsSemiMixedTypes="0" containsString="0" containsNumber="1" containsInteger="1" minValue="11" maxValue="1993"/>
    </cacheField>
    <cacheField name="Quantity" numFmtId="0">
      <sharedItems containsSemiMixedTypes="0" containsString="0" containsNumber="1" containsInteger="1" minValue="1" maxValue="10"/>
    </cacheField>
    <cacheField name="Total_Price" numFmtId="164">
      <sharedItems containsSemiMixedTypes="0" containsString="0" containsNumber="1" containsInteger="1" minValue="11" maxValue="18894"/>
    </cacheField>
    <cacheField name="Payment_Method" numFmtId="0">
      <sharedItems count="5">
        <s v="PayPal"/>
        <s v="Credit Card"/>
        <s v="Debit Card"/>
        <s v="Crypto"/>
        <s v="Bank Transfer"/>
      </sharedItems>
    </cacheField>
    <cacheField name="Shipping_Cost" numFmtId="164">
      <sharedItems containsSemiMixedTypes="0" containsString="0" containsNumber="1" containsInteger="1" minValue="1" maxValue="2594"/>
    </cacheField>
    <cacheField name="Delivery_Time_Days" numFmtId="0">
      <sharedItems containsString="0" containsBlank="1" containsNumber="1" containsInteger="1" minValue="2" maxValue="10"/>
    </cacheField>
    <cacheField name="Delivery Status" numFmtId="0">
      <sharedItems count="3">
        <s v="On-time"/>
        <s v="Delay"/>
        <s v="No delivery"/>
      </sharedItems>
    </cacheField>
    <cacheField name="Profit Margin" numFmtId="9">
      <sharedItems containsSemiMixedTypes="0" containsString="0" containsNumber="1" minValue="0.13043478260869565" maxValue="0.4375"/>
    </cacheField>
    <cacheField name="Profit" numFmtId="164">
      <sharedItems containsSemiMixedTypes="0" containsString="0" containsNumber="1" containsInteger="1" minValue="3" maxValue="6787"/>
    </cacheField>
    <cacheField name="Quarters" numFmtId="0" databaseField="0">
      <fieldGroup base="6">
        <rangePr groupBy="quarters" startDate="2023-01-01T00:00:00" endDate="2025-01-01T00:00:00"/>
        <groupItems count="6">
          <s v="&lt;1/1/2023"/>
          <s v="Qtr1"/>
          <s v="Qtr2"/>
          <s v="Qtr3"/>
          <s v="Qtr4"/>
          <s v="&gt;1/1/2025"/>
        </groupItems>
      </fieldGroup>
    </cacheField>
    <cacheField name="Years" numFmtId="0" databaseField="0">
      <fieldGroup base="6">
        <rangePr groupBy="years" startDate="2023-01-01T00:00:00" endDate="2025-01-01T00:00:00"/>
        <groupItems count="5">
          <s v="&lt;1/1/2023"/>
          <s v="2023"/>
          <s v="2024"/>
          <s v="2025"/>
          <s v="&gt;1/1/2025"/>
        </groupItems>
      </fieldGroup>
    </cacheField>
  </cacheFields>
  <extLst>
    <ext xmlns:x14="http://schemas.microsoft.com/office/spreadsheetml/2009/9/main" uri="{725AE2AE-9491-48be-B2B4-4EB974FC3084}">
      <x14:pivotCacheDefinition pivotCacheId="698193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ORD000001"/>
    <s v="CUST3389"/>
    <s v="Daniel Rodriguez"/>
    <s v="molly.jones@gmail.com"/>
    <x v="0"/>
    <d v="2024-02-02T00:00:00"/>
    <x v="0"/>
    <x v="0"/>
    <x v="0"/>
    <s v="January"/>
    <x v="0"/>
    <s v="PROD1201"/>
    <x v="0"/>
    <x v="0"/>
    <n v="208"/>
    <n v="1"/>
    <n v="208"/>
    <x v="0"/>
    <n v="18"/>
    <n v="4"/>
    <x v="0"/>
    <n v="0.39903846153846156"/>
    <n v="83"/>
  </r>
  <r>
    <s v="ORD000002"/>
    <s v="CUST7903"/>
    <s v="Brian Jenkins"/>
    <s v="jennifer.hartman@hotmail.com"/>
    <x v="1"/>
    <d v="2024-12-16T00:00:00"/>
    <x v="1"/>
    <x v="1"/>
    <x v="0"/>
    <s v="December"/>
    <x v="0"/>
    <s v="PROD2182"/>
    <x v="1"/>
    <x v="1"/>
    <n v="362"/>
    <n v="6"/>
    <n v="2174"/>
    <x v="1"/>
    <n v="314"/>
    <n v="6"/>
    <x v="0"/>
    <n v="0.14995400183992641"/>
    <n v="326"/>
  </r>
  <r>
    <s v="ORD000003"/>
    <s v="CUST7807"/>
    <s v="Kimberly Reed"/>
    <s v="margaret.bruce@yahoo.com"/>
    <x v="2"/>
    <d v="2024-05-28T00:00:00"/>
    <x v="2"/>
    <x v="2"/>
    <x v="0"/>
    <s v="May"/>
    <x v="0"/>
    <s v="PROD6027"/>
    <x v="2"/>
    <x v="1"/>
    <n v="146"/>
    <n v="5"/>
    <n v="732"/>
    <x v="0"/>
    <n v="41"/>
    <n v="8"/>
    <x v="1"/>
    <n v="0.15027322404371585"/>
    <n v="110"/>
  </r>
  <r>
    <s v="ORD000004"/>
    <s v="CUST8436"/>
    <s v="Ian Dunn"/>
    <s v="brianna.walls@yahoo.com"/>
    <x v="3"/>
    <d v="2023-09-17T00:00:00"/>
    <x v="3"/>
    <x v="3"/>
    <x v="1"/>
    <s v="March"/>
    <x v="0"/>
    <s v="PROD6054"/>
    <x v="3"/>
    <x v="1"/>
    <n v="674"/>
    <n v="1"/>
    <n v="674"/>
    <x v="1"/>
    <n v="34"/>
    <n v="9"/>
    <x v="1"/>
    <n v="0.14985163204747776"/>
    <n v="101"/>
  </r>
  <r>
    <s v="ORD000005"/>
    <s v="CUST5465"/>
    <s v="Benjamin Nicholson"/>
    <s v="kathleen.mccarty@outlook.com"/>
    <x v="2"/>
    <d v="2023-05-30T00:00:00"/>
    <x v="4"/>
    <x v="0"/>
    <x v="1"/>
    <s v="January"/>
    <x v="0"/>
    <s v="PROD7898"/>
    <x v="4"/>
    <x v="2"/>
    <n v="334"/>
    <n v="1"/>
    <n v="334"/>
    <x v="1"/>
    <n v="18"/>
    <n v="2"/>
    <x v="0"/>
    <n v="0.29940119760479039"/>
    <n v="100"/>
  </r>
  <r>
    <s v="ORD000006"/>
    <s v="CUST6823"/>
    <s v="Alan Turner"/>
    <s v="seth.lloyd@outlook.com"/>
    <x v="3"/>
    <d v="2024-06-03T00:00:00"/>
    <x v="5"/>
    <x v="4"/>
    <x v="0"/>
    <s v="April"/>
    <x v="0"/>
    <s v="PROD3408"/>
    <x v="5"/>
    <x v="3"/>
    <n v="70"/>
    <n v="4"/>
    <n v="280"/>
    <x v="0"/>
    <n v="21"/>
    <n v="5"/>
    <x v="0"/>
    <n v="0.35"/>
    <n v="98"/>
  </r>
  <r>
    <s v="ORD000007"/>
    <s v="CUST7198"/>
    <s v="Paul Jones"/>
    <s v="steven.brown@yahoo.com"/>
    <x v="4"/>
    <d v="2024-06-20T00:00:00"/>
    <x v="6"/>
    <x v="5"/>
    <x v="1"/>
    <s v="October"/>
    <x v="0"/>
    <s v="PROD9256"/>
    <x v="6"/>
    <x v="0"/>
    <n v="850"/>
    <n v="2"/>
    <n v="1700"/>
    <x v="0"/>
    <n v="121"/>
    <n v="5"/>
    <x v="0"/>
    <n v="0.4"/>
    <n v="680"/>
  </r>
  <r>
    <s v="ORD000008"/>
    <s v="CUST5111"/>
    <s v="Jesus Nicholson"/>
    <s v="krystal.tapia@yahoo.com"/>
    <x v="3"/>
    <d v="2024-03-17T00:00:00"/>
    <x v="7"/>
    <x v="4"/>
    <x v="1"/>
    <s v="April"/>
    <x v="1"/>
    <s v="PROD5171"/>
    <x v="7"/>
    <x v="4"/>
    <n v="1026"/>
    <n v="2"/>
    <n v="2052"/>
    <x v="1"/>
    <n v="107"/>
    <m/>
    <x v="2"/>
    <n v="0.25"/>
    <n v="513"/>
  </r>
  <r>
    <s v="ORD000009"/>
    <s v="CUST5556"/>
    <s v="Betty Gates"/>
    <s v="brenda.nguyen@yahoo.com"/>
    <x v="3"/>
    <d v="2024-02-15T00:00:00"/>
    <x v="8"/>
    <x v="5"/>
    <x v="1"/>
    <s v="October"/>
    <x v="2"/>
    <s v="PROD6953"/>
    <x v="4"/>
    <x v="2"/>
    <n v="315"/>
    <n v="1"/>
    <n v="315"/>
    <x v="0"/>
    <n v="31"/>
    <m/>
    <x v="2"/>
    <n v="0.29841269841269841"/>
    <n v="94"/>
  </r>
  <r>
    <s v="ORD000010"/>
    <s v="CUST6741"/>
    <s v="Anthony Patton"/>
    <s v="carmen.maddox@yahoo.com"/>
    <x v="5"/>
    <d v="2024-06-15T00:00:00"/>
    <x v="9"/>
    <x v="0"/>
    <x v="1"/>
    <s v="January"/>
    <x v="0"/>
    <s v="PROD9438"/>
    <x v="8"/>
    <x v="2"/>
    <n v="438"/>
    <n v="4"/>
    <n v="1751"/>
    <x v="1"/>
    <n v="162"/>
    <n v="6"/>
    <x v="0"/>
    <n v="0.2998286693318104"/>
    <n v="525"/>
  </r>
  <r>
    <s v="ORD000011"/>
    <s v="CUST4060"/>
    <s v="Roy Martinez"/>
    <s v="gabrielle.brown@yahoo.com"/>
    <x v="1"/>
    <d v="2023-04-12T00:00:00"/>
    <x v="10"/>
    <x v="6"/>
    <x v="0"/>
    <s v="August"/>
    <x v="0"/>
    <s v="PROD2669"/>
    <x v="9"/>
    <x v="4"/>
    <n v="90"/>
    <n v="2"/>
    <n v="180"/>
    <x v="1"/>
    <n v="25"/>
    <n v="5"/>
    <x v="0"/>
    <n v="0.25"/>
    <n v="45"/>
  </r>
  <r>
    <s v="ORD000012"/>
    <s v="CUST8598"/>
    <s v="Joseph Oconnor"/>
    <s v="sara.hughes@yahoo.com"/>
    <x v="6"/>
    <d v="2023-10-19T00:00:00"/>
    <x v="11"/>
    <x v="4"/>
    <x v="1"/>
    <s v="April"/>
    <x v="0"/>
    <s v="PROD7360"/>
    <x v="10"/>
    <x v="2"/>
    <n v="1025"/>
    <n v="4"/>
    <n v="4101"/>
    <x v="2"/>
    <n v="613"/>
    <n v="2"/>
    <x v="0"/>
    <n v="0.29992684711046086"/>
    <n v="1230"/>
  </r>
  <r>
    <s v="ORD000013"/>
    <s v="CUST4874"/>
    <s v="Kayla Jordan"/>
    <s v="cynthia.smith@hotmail.com"/>
    <x v="5"/>
    <d v="2024-12-29T00:00:00"/>
    <x v="12"/>
    <x v="2"/>
    <x v="0"/>
    <s v="May"/>
    <x v="1"/>
    <s v="PROD5899"/>
    <x v="3"/>
    <x v="1"/>
    <n v="966"/>
    <n v="3"/>
    <n v="2898"/>
    <x v="3"/>
    <n v="206"/>
    <m/>
    <x v="2"/>
    <n v="0.15010351966873706"/>
    <n v="435"/>
  </r>
  <r>
    <s v="ORD000014"/>
    <s v="CUST1482"/>
    <s v="Samantha Perry"/>
    <s v="ryan.ramos@gmail.com"/>
    <x v="3"/>
    <d v="2023-11-07T00:00:00"/>
    <x v="13"/>
    <x v="7"/>
    <x v="0"/>
    <s v="November"/>
    <x v="0"/>
    <s v="PROD1557"/>
    <x v="4"/>
    <x v="2"/>
    <n v="361"/>
    <n v="4"/>
    <n v="1444"/>
    <x v="4"/>
    <n v="154"/>
    <n v="4"/>
    <x v="0"/>
    <n v="0.29986149584487537"/>
    <n v="433"/>
  </r>
  <r>
    <s v="ORD000015"/>
    <s v="CUST1212"/>
    <s v="Amanda Campbell"/>
    <s v="luis.williams@yahoo.com"/>
    <x v="4"/>
    <d v="2023-04-03T00:00:00"/>
    <x v="14"/>
    <x v="8"/>
    <x v="1"/>
    <s v="September"/>
    <x v="0"/>
    <s v="PROD8827"/>
    <x v="0"/>
    <x v="0"/>
    <n v="996"/>
    <n v="3"/>
    <n v="2988"/>
    <x v="0"/>
    <n v="213"/>
    <n v="3"/>
    <x v="0"/>
    <n v="0.39993306559571618"/>
    <n v="1195"/>
  </r>
  <r>
    <s v="ORD000016"/>
    <s v="CUST5840"/>
    <s v="Matthew Rose"/>
    <s v="michael.brown@outlook.com"/>
    <x v="5"/>
    <d v="2023-09-24T00:00:00"/>
    <x v="15"/>
    <x v="7"/>
    <x v="1"/>
    <s v="November"/>
    <x v="0"/>
    <s v="PROD2872"/>
    <x v="7"/>
    <x v="4"/>
    <n v="1201"/>
    <n v="6"/>
    <n v="7204"/>
    <x v="0"/>
    <n v="917"/>
    <n v="6"/>
    <x v="0"/>
    <n v="0.25"/>
    <n v="1801"/>
  </r>
  <r>
    <s v="ORD000017"/>
    <s v="CUST4145"/>
    <s v="Angel Andrews"/>
    <s v="sharon.gomez@hotmail.com"/>
    <x v="0"/>
    <d v="2024-03-19T00:00:00"/>
    <x v="16"/>
    <x v="8"/>
    <x v="0"/>
    <s v="September"/>
    <x v="0"/>
    <s v="PROD9921"/>
    <x v="11"/>
    <x v="3"/>
    <n v="408"/>
    <n v="2"/>
    <n v="815"/>
    <x v="0"/>
    <n v="103"/>
    <n v="6"/>
    <x v="0"/>
    <n v="0.34969325153374231"/>
    <n v="285"/>
  </r>
  <r>
    <s v="ORD000018"/>
    <s v="CUST1869"/>
    <s v="Suzanne Cooley"/>
    <s v="jack.roman@yahoo.com"/>
    <x v="0"/>
    <d v="2023-02-15T00:00:00"/>
    <x v="17"/>
    <x v="0"/>
    <x v="0"/>
    <s v="January"/>
    <x v="0"/>
    <s v="PROD7684"/>
    <x v="12"/>
    <x v="3"/>
    <n v="351"/>
    <n v="1"/>
    <n v="351"/>
    <x v="2"/>
    <n v="44"/>
    <n v="9"/>
    <x v="1"/>
    <n v="0.3504273504273504"/>
    <n v="123"/>
  </r>
  <r>
    <s v="ORD000019"/>
    <s v="CUST7136"/>
    <s v="Brittney Kim"/>
    <s v="kayla.west@gmail.com"/>
    <x v="3"/>
    <d v="2024-12-30T00:00:00"/>
    <x v="18"/>
    <x v="2"/>
    <x v="1"/>
    <s v="May"/>
    <x v="0"/>
    <s v="PROD5383"/>
    <x v="4"/>
    <x v="2"/>
    <n v="230"/>
    <n v="2"/>
    <n v="460"/>
    <x v="1"/>
    <n v="39"/>
    <n v="6"/>
    <x v="0"/>
    <n v="0.3"/>
    <n v="138"/>
  </r>
  <r>
    <s v="ORD000020"/>
    <s v="CUST8548"/>
    <s v="John Hall"/>
    <s v="tim.vaughn@outlook.com"/>
    <x v="2"/>
    <d v="2024-08-26T00:00:00"/>
    <x v="19"/>
    <x v="6"/>
    <x v="1"/>
    <s v="August"/>
    <x v="0"/>
    <s v="PROD5039"/>
    <x v="9"/>
    <x v="4"/>
    <n v="39"/>
    <n v="5"/>
    <n v="195"/>
    <x v="0"/>
    <n v="14"/>
    <n v="2"/>
    <x v="0"/>
    <n v="0.25128205128205128"/>
    <n v="49"/>
  </r>
  <r>
    <s v="ORD000021"/>
    <s v="CUST7942"/>
    <s v="John Kim"/>
    <s v="jennifer.stuart@gmail.com"/>
    <x v="3"/>
    <d v="2024-10-29T00:00:00"/>
    <x v="20"/>
    <x v="3"/>
    <x v="0"/>
    <s v="March"/>
    <x v="0"/>
    <s v="PROD6770"/>
    <x v="6"/>
    <x v="0"/>
    <n v="805"/>
    <n v="1"/>
    <n v="805"/>
    <x v="4"/>
    <n v="98"/>
    <n v="7"/>
    <x v="0"/>
    <n v="0.4"/>
    <n v="322"/>
  </r>
  <r>
    <s v="ORD000022"/>
    <s v="CUST9265"/>
    <s v="John Stuart"/>
    <s v="george.perry@gmail.com"/>
    <x v="0"/>
    <d v="2024-09-29T00:00:00"/>
    <x v="21"/>
    <x v="9"/>
    <x v="1"/>
    <s v="June"/>
    <x v="2"/>
    <s v="PROD6547"/>
    <x v="13"/>
    <x v="4"/>
    <n v="1116"/>
    <n v="6"/>
    <n v="6693"/>
    <x v="1"/>
    <n v="339"/>
    <m/>
    <x v="2"/>
    <n v="0.24996264754220829"/>
    <n v="1673"/>
  </r>
  <r>
    <s v="ORD000023"/>
    <s v="CUST6365"/>
    <s v="Brittany Graham"/>
    <s v="dylan.bishop@outlook.com"/>
    <x v="0"/>
    <d v="2024-02-02T00:00:00"/>
    <x v="22"/>
    <x v="1"/>
    <x v="1"/>
    <s v="December"/>
    <x v="0"/>
    <s v="PROD9706"/>
    <x v="14"/>
    <x v="4"/>
    <n v="372"/>
    <n v="6"/>
    <n v="2229"/>
    <x v="1"/>
    <n v="218"/>
    <n v="8"/>
    <x v="1"/>
    <n v="0.24988784208165096"/>
    <n v="557"/>
  </r>
  <r>
    <s v="ORD000024"/>
    <s v="CUST7197"/>
    <s v="Abigail Burgess"/>
    <s v="hannah.clark@outlook.com"/>
    <x v="4"/>
    <d v="2024-10-22T00:00:00"/>
    <x v="23"/>
    <x v="10"/>
    <x v="1"/>
    <s v="February"/>
    <x v="0"/>
    <s v="PROD4371"/>
    <x v="4"/>
    <x v="2"/>
    <n v="626"/>
    <n v="4"/>
    <n v="2506"/>
    <x v="1"/>
    <n v="326"/>
    <n v="3"/>
    <x v="0"/>
    <n v="0.30007980845969673"/>
    <n v="752"/>
  </r>
  <r>
    <s v="ORD000025"/>
    <s v="CUST5973"/>
    <s v="James Ferguson"/>
    <s v="roger.stewart@gmail.com"/>
    <x v="2"/>
    <d v="2023-12-12T00:00:00"/>
    <x v="24"/>
    <x v="5"/>
    <x v="1"/>
    <s v="October"/>
    <x v="0"/>
    <s v="PROD4522"/>
    <x v="15"/>
    <x v="1"/>
    <n v="994"/>
    <n v="1"/>
    <n v="994"/>
    <x v="2"/>
    <n v="131"/>
    <n v="8"/>
    <x v="1"/>
    <n v="0.14989939637826963"/>
    <n v="149"/>
  </r>
  <r>
    <s v="ORD000026"/>
    <s v="CUST6438"/>
    <s v="Leon Jimenez"/>
    <s v="charles.romero@gmail.com"/>
    <x v="5"/>
    <d v="2023-07-19T00:00:00"/>
    <x v="25"/>
    <x v="10"/>
    <x v="0"/>
    <s v="February"/>
    <x v="0"/>
    <s v="PROD6817"/>
    <x v="16"/>
    <x v="0"/>
    <n v="272"/>
    <n v="1"/>
    <n v="272"/>
    <x v="1"/>
    <n v="28"/>
    <n v="7"/>
    <x v="0"/>
    <n v="0.40073529411764708"/>
    <n v="109"/>
  </r>
  <r>
    <s v="ORD000027"/>
    <s v="CUST4903"/>
    <s v="Nichole Ramirez"/>
    <s v="sarah.johnson@outlook.com"/>
    <x v="3"/>
    <d v="2023-12-31T00:00:00"/>
    <x v="26"/>
    <x v="10"/>
    <x v="1"/>
    <s v="February"/>
    <x v="0"/>
    <s v="PROD6963"/>
    <x v="12"/>
    <x v="3"/>
    <n v="873"/>
    <n v="2"/>
    <n v="1746"/>
    <x v="0"/>
    <n v="218"/>
    <n v="7"/>
    <x v="0"/>
    <n v="0.349942726231386"/>
    <n v="611"/>
  </r>
  <r>
    <s v="ORD000028"/>
    <s v="CUST8720"/>
    <s v="Joshua Pope"/>
    <s v="breanna.hurley@yahoo.com"/>
    <x v="4"/>
    <d v="2024-11-03T00:00:00"/>
    <x v="27"/>
    <x v="1"/>
    <x v="0"/>
    <s v="December"/>
    <x v="0"/>
    <s v="PROD6682"/>
    <x v="17"/>
    <x v="3"/>
    <n v="1705"/>
    <n v="2"/>
    <n v="3410"/>
    <x v="0"/>
    <n v="312"/>
    <n v="8"/>
    <x v="1"/>
    <n v="0.35014662756598242"/>
    <n v="1194"/>
  </r>
  <r>
    <s v="ORD000029"/>
    <s v="CUST2227"/>
    <s v="Dustin Garrett"/>
    <s v="carolyn.alvarez@yahoo.com"/>
    <x v="5"/>
    <d v="2024-01-22T00:00:00"/>
    <x v="28"/>
    <x v="8"/>
    <x v="0"/>
    <s v="September"/>
    <x v="1"/>
    <s v="PROD3648"/>
    <x v="14"/>
    <x v="4"/>
    <n v="524"/>
    <n v="1"/>
    <n v="524"/>
    <x v="1"/>
    <n v="27"/>
    <m/>
    <x v="2"/>
    <n v="0.25"/>
    <n v="131"/>
  </r>
  <r>
    <s v="ORD000030"/>
    <s v="CUST4854"/>
    <s v="Kathleen Green"/>
    <s v="caroline.jones@hotmail.com"/>
    <x v="4"/>
    <d v="2023-12-20T00:00:00"/>
    <x v="29"/>
    <x v="10"/>
    <x v="1"/>
    <s v="February"/>
    <x v="2"/>
    <s v="PROD8838"/>
    <x v="18"/>
    <x v="0"/>
    <n v="287"/>
    <n v="3"/>
    <n v="861"/>
    <x v="1"/>
    <n v="75"/>
    <m/>
    <x v="2"/>
    <n v="0.39953542392566782"/>
    <n v="344"/>
  </r>
  <r>
    <s v="ORD000031"/>
    <s v="CUST7869"/>
    <s v="Katherine Anderson"/>
    <s v="amanda.olsen@gmail.com"/>
    <x v="1"/>
    <d v="2024-08-26T00:00:00"/>
    <x v="30"/>
    <x v="7"/>
    <x v="0"/>
    <s v="November"/>
    <x v="0"/>
    <s v="PROD5577"/>
    <x v="3"/>
    <x v="1"/>
    <n v="519"/>
    <n v="4"/>
    <n v="2077"/>
    <x v="1"/>
    <n v="303"/>
    <n v="5"/>
    <x v="0"/>
    <n v="0.15021665864227252"/>
    <n v="312"/>
  </r>
  <r>
    <s v="ORD000032"/>
    <s v="CUST9265"/>
    <s v="Kurt Mendez"/>
    <s v="jose.miller@outlook.com"/>
    <x v="0"/>
    <d v="2023-07-08T00:00:00"/>
    <x v="31"/>
    <x v="3"/>
    <x v="1"/>
    <s v="March"/>
    <x v="1"/>
    <s v="PROD7307"/>
    <x v="19"/>
    <x v="2"/>
    <n v="404"/>
    <n v="2"/>
    <n v="808"/>
    <x v="1"/>
    <n v="73"/>
    <m/>
    <x v="2"/>
    <n v="0.29950495049504949"/>
    <n v="242"/>
  </r>
  <r>
    <s v="ORD000033"/>
    <s v="CUST4790"/>
    <s v="Lauren Romero"/>
    <s v="sydney.bryan@yahoo.com"/>
    <x v="5"/>
    <d v="2024-12-16T00:00:00"/>
    <x v="32"/>
    <x v="1"/>
    <x v="1"/>
    <s v="December"/>
    <x v="0"/>
    <s v="PROD8335"/>
    <x v="7"/>
    <x v="4"/>
    <n v="946"/>
    <n v="4"/>
    <n v="3784"/>
    <x v="1"/>
    <n v="230"/>
    <n v="8"/>
    <x v="1"/>
    <n v="0.25"/>
    <n v="946"/>
  </r>
  <r>
    <s v="ORD000034"/>
    <s v="CUST4613"/>
    <s v="Jessica Reed"/>
    <s v="william.beck@outlook.com"/>
    <x v="0"/>
    <d v="2023-02-01T00:00:00"/>
    <x v="33"/>
    <x v="0"/>
    <x v="1"/>
    <s v="January"/>
    <x v="0"/>
    <s v="PROD5050"/>
    <x v="5"/>
    <x v="3"/>
    <n v="37"/>
    <n v="1"/>
    <n v="37"/>
    <x v="0"/>
    <n v="5"/>
    <n v="3"/>
    <x v="0"/>
    <n v="0.35135135135135137"/>
    <n v="13"/>
  </r>
  <r>
    <s v="ORD000035"/>
    <s v="CUST6764"/>
    <s v="Catherine Drake"/>
    <s v="mary.parker@outlook.com"/>
    <x v="2"/>
    <d v="2024-03-02T00:00:00"/>
    <x v="34"/>
    <x v="2"/>
    <x v="1"/>
    <s v="May"/>
    <x v="1"/>
    <s v="PROD6616"/>
    <x v="18"/>
    <x v="0"/>
    <n v="632"/>
    <n v="5"/>
    <n v="3162"/>
    <x v="0"/>
    <n v="247"/>
    <m/>
    <x v="2"/>
    <n v="0.40006325110689439"/>
    <n v="1265"/>
  </r>
  <r>
    <s v="ORD000036"/>
    <s v="CUST1690"/>
    <s v="Lisa Singleton"/>
    <s v="amber.patterson@hotmail.com"/>
    <x v="2"/>
    <d v="2023-10-02T00:00:00"/>
    <x v="35"/>
    <x v="2"/>
    <x v="1"/>
    <s v="May"/>
    <x v="1"/>
    <s v="PROD9892"/>
    <x v="17"/>
    <x v="3"/>
    <n v="806"/>
    <n v="5"/>
    <n v="4031"/>
    <x v="1"/>
    <n v="517"/>
    <m/>
    <x v="2"/>
    <n v="0.35003721161002233"/>
    <n v="1411"/>
  </r>
  <r>
    <s v="ORD000037"/>
    <s v="CUST5423"/>
    <s v="Deborah Hayes"/>
    <s v="sara.larsen@hotmail.com"/>
    <x v="0"/>
    <d v="2023-05-26T00:00:00"/>
    <x v="36"/>
    <x v="6"/>
    <x v="0"/>
    <s v="August"/>
    <x v="0"/>
    <s v="PROD7067"/>
    <x v="10"/>
    <x v="2"/>
    <n v="1028"/>
    <n v="6"/>
    <n v="6170"/>
    <x v="1"/>
    <n v="590"/>
    <n v="9"/>
    <x v="1"/>
    <n v="0.3"/>
    <n v="1851"/>
  </r>
  <r>
    <s v="ORD000038"/>
    <s v="CUST8814"/>
    <s v="Teresa Chen"/>
    <s v="kathryn.shaffer@yahoo.com"/>
    <x v="2"/>
    <d v="2024-04-13T00:00:00"/>
    <x v="37"/>
    <x v="11"/>
    <x v="0"/>
    <s v="July"/>
    <x v="0"/>
    <s v="PROD7746"/>
    <x v="13"/>
    <x v="4"/>
    <n v="443"/>
    <n v="5"/>
    <n v="2214"/>
    <x v="1"/>
    <n v="321"/>
    <n v="10"/>
    <x v="1"/>
    <n v="0.25022583559168926"/>
    <n v="554"/>
  </r>
  <r>
    <s v="ORD000039"/>
    <s v="CUST5174"/>
    <s v="Eileen Underwood"/>
    <s v="kelly.marshall@yahoo.com"/>
    <x v="0"/>
    <d v="2024-11-23T00:00:00"/>
    <x v="18"/>
    <x v="2"/>
    <x v="1"/>
    <s v="May"/>
    <x v="2"/>
    <s v="PROD8312"/>
    <x v="15"/>
    <x v="1"/>
    <n v="555"/>
    <n v="5"/>
    <n v="2775"/>
    <x v="1"/>
    <n v="231"/>
    <m/>
    <x v="2"/>
    <n v="0.14990990990990991"/>
    <n v="416"/>
  </r>
  <r>
    <s v="ORD000040"/>
    <s v="CUST6703"/>
    <s v="Kyle Lopez"/>
    <s v="jeanne.ellis@gmail.com"/>
    <x v="3"/>
    <d v="2024-01-20T00:00:00"/>
    <x v="38"/>
    <x v="8"/>
    <x v="1"/>
    <s v="September"/>
    <x v="2"/>
    <s v="PROD4863"/>
    <x v="20"/>
    <x v="3"/>
    <n v="825"/>
    <n v="4"/>
    <n v="3302"/>
    <x v="1"/>
    <n v="229"/>
    <m/>
    <x v="2"/>
    <n v="0.35009085402786189"/>
    <n v="1156"/>
  </r>
  <r>
    <s v="ORD000041"/>
    <s v="CUST9982"/>
    <s v="Daniel Harvey"/>
    <s v="nathan.huffman@gmail.com"/>
    <x v="0"/>
    <d v="2024-12-25T00:00:00"/>
    <x v="39"/>
    <x v="8"/>
    <x v="0"/>
    <s v="September"/>
    <x v="2"/>
    <s v="PROD3113"/>
    <x v="19"/>
    <x v="2"/>
    <n v="202"/>
    <n v="5"/>
    <n v="1008"/>
    <x v="0"/>
    <n v="55"/>
    <m/>
    <x v="2"/>
    <n v="0.29960317460317459"/>
    <n v="302"/>
  </r>
  <r>
    <s v="ORD000042"/>
    <s v="CUST3217"/>
    <s v="Alice Rubio"/>
    <s v="tyler.cervantes@gmail.com"/>
    <x v="2"/>
    <d v="2024-06-16T00:00:00"/>
    <x v="40"/>
    <x v="6"/>
    <x v="0"/>
    <s v="August"/>
    <x v="0"/>
    <s v="PROD4227"/>
    <x v="15"/>
    <x v="1"/>
    <n v="1249"/>
    <n v="2"/>
    <n v="2497"/>
    <x v="1"/>
    <n v="125"/>
    <n v="4"/>
    <x v="0"/>
    <n v="0.15018021625951142"/>
    <n v="375"/>
  </r>
  <r>
    <s v="ORD000043"/>
    <s v="CUST5473"/>
    <s v="John Kent"/>
    <s v="norma.harris@outlook.com"/>
    <x v="6"/>
    <d v="2023-10-07T00:00:00"/>
    <x v="41"/>
    <x v="8"/>
    <x v="1"/>
    <s v="September"/>
    <x v="1"/>
    <s v="PROD9222"/>
    <x v="19"/>
    <x v="2"/>
    <n v="160"/>
    <n v="5"/>
    <n v="801"/>
    <x v="1"/>
    <n v="114"/>
    <m/>
    <x v="2"/>
    <n v="0.29962546816479402"/>
    <n v="240"/>
  </r>
  <r>
    <s v="ORD000044"/>
    <s v="CUST5651"/>
    <s v="Monica Young"/>
    <s v="emily.cole@hotmail.com"/>
    <x v="3"/>
    <d v="2023-07-31T00:00:00"/>
    <x v="42"/>
    <x v="1"/>
    <x v="0"/>
    <s v="December"/>
    <x v="0"/>
    <s v="PROD8427"/>
    <x v="0"/>
    <x v="0"/>
    <n v="541"/>
    <n v="2"/>
    <n v="1082"/>
    <x v="1"/>
    <n v="104"/>
    <n v="4"/>
    <x v="0"/>
    <n v="0.400184842883549"/>
    <n v="433"/>
  </r>
  <r>
    <s v="ORD000045"/>
    <s v="CUST4978"/>
    <s v="Peter Kline"/>
    <s v="tiffany.rodriguez@gmail.com"/>
    <x v="2"/>
    <d v="2023-11-17T00:00:00"/>
    <x v="43"/>
    <x v="7"/>
    <x v="1"/>
    <s v="November"/>
    <x v="0"/>
    <s v="PROD6238"/>
    <x v="1"/>
    <x v="1"/>
    <n v="102"/>
    <n v="4"/>
    <n v="410"/>
    <x v="0"/>
    <n v="22"/>
    <n v="7"/>
    <x v="0"/>
    <n v="0.14878048780487804"/>
    <n v="61"/>
  </r>
  <r>
    <s v="ORD000046"/>
    <s v="CUST5362"/>
    <s v="April York"/>
    <s v="susan.james@outlook.com"/>
    <x v="0"/>
    <d v="2024-01-21T00:00:00"/>
    <x v="44"/>
    <x v="3"/>
    <x v="1"/>
    <s v="March"/>
    <x v="0"/>
    <s v="PROD2203"/>
    <x v="5"/>
    <x v="3"/>
    <n v="890"/>
    <n v="4"/>
    <n v="3561"/>
    <x v="2"/>
    <n v="328"/>
    <n v="2"/>
    <x v="0"/>
    <n v="0.34990171300196576"/>
    <n v="1246"/>
  </r>
  <r>
    <s v="ORD000047"/>
    <s v="CUST5643"/>
    <s v="Benjamin Brown"/>
    <s v="stephanie.jones@gmail.com"/>
    <x v="6"/>
    <d v="2023-11-06T00:00:00"/>
    <x v="45"/>
    <x v="6"/>
    <x v="1"/>
    <s v="August"/>
    <x v="0"/>
    <s v="PROD4371"/>
    <x v="14"/>
    <x v="4"/>
    <n v="620"/>
    <n v="2"/>
    <n v="1240"/>
    <x v="1"/>
    <n v="100"/>
    <n v="10"/>
    <x v="1"/>
    <n v="0.25"/>
    <n v="310"/>
  </r>
  <r>
    <s v="ORD000048"/>
    <s v="CUST6402"/>
    <s v="Brian Peterson"/>
    <s v="daniel.fletcher@outlook.com"/>
    <x v="3"/>
    <d v="2023-10-09T00:00:00"/>
    <x v="46"/>
    <x v="8"/>
    <x v="0"/>
    <s v="September"/>
    <x v="0"/>
    <s v="PROD3850"/>
    <x v="16"/>
    <x v="0"/>
    <n v="242"/>
    <n v="4"/>
    <n v="967"/>
    <x v="4"/>
    <n v="50"/>
    <n v="7"/>
    <x v="0"/>
    <n v="0.40020682523267836"/>
    <n v="387"/>
  </r>
  <r>
    <s v="ORD000049"/>
    <s v="CUST5601"/>
    <s v="Brianna Gould"/>
    <s v="matthew.clark@yahoo.com"/>
    <x v="2"/>
    <d v="2024-11-10T00:00:00"/>
    <x v="47"/>
    <x v="4"/>
    <x v="0"/>
    <s v="April"/>
    <x v="0"/>
    <s v="PROD3571"/>
    <x v="15"/>
    <x v="1"/>
    <n v="602"/>
    <n v="2"/>
    <n v="1203"/>
    <x v="1"/>
    <n v="168"/>
    <n v="5"/>
    <x v="0"/>
    <n v="0.15045719035743974"/>
    <n v="181"/>
  </r>
  <r>
    <s v="ORD000050"/>
    <s v="CUST6009"/>
    <s v="Shannon Hurst"/>
    <s v="donna.ross@outlook.com"/>
    <x v="5"/>
    <d v="2023-12-31T00:00:00"/>
    <x v="48"/>
    <x v="4"/>
    <x v="0"/>
    <s v="April"/>
    <x v="0"/>
    <s v="PROD6665"/>
    <x v="8"/>
    <x v="2"/>
    <n v="304"/>
    <n v="1"/>
    <n v="304"/>
    <x v="1"/>
    <n v="31"/>
    <n v="2"/>
    <x v="0"/>
    <n v="0.29934210526315791"/>
    <n v="91"/>
  </r>
  <r>
    <s v="ORD000051"/>
    <s v="CUST8000"/>
    <s v="Jeffrey Zhang"/>
    <s v="brian.brown@outlook.com"/>
    <x v="6"/>
    <d v="2024-02-02T00:00:00"/>
    <x v="49"/>
    <x v="4"/>
    <x v="1"/>
    <s v="April"/>
    <x v="0"/>
    <s v="PROD5676"/>
    <x v="4"/>
    <x v="2"/>
    <n v="317"/>
    <n v="1"/>
    <n v="317"/>
    <x v="1"/>
    <n v="27"/>
    <n v="7"/>
    <x v="0"/>
    <n v="0.29968454258675081"/>
    <n v="95"/>
  </r>
  <r>
    <s v="ORD000052"/>
    <s v="CUST1032"/>
    <s v="Patricia Vargas"/>
    <s v="dennis.weaver@yahoo.com"/>
    <x v="0"/>
    <d v="2023-07-13T00:00:00"/>
    <x v="50"/>
    <x v="8"/>
    <x v="0"/>
    <s v="September"/>
    <x v="1"/>
    <s v="PROD7292"/>
    <x v="18"/>
    <x v="0"/>
    <n v="56"/>
    <n v="1"/>
    <n v="56"/>
    <x v="2"/>
    <n v="3"/>
    <m/>
    <x v="2"/>
    <n v="0.39285714285714285"/>
    <n v="22"/>
  </r>
  <r>
    <s v="ORD000053"/>
    <s v="CUST3677"/>
    <s v="Jason Simpson"/>
    <s v="christina.weber@outlook.com"/>
    <x v="0"/>
    <d v="2024-04-23T00:00:00"/>
    <x v="2"/>
    <x v="2"/>
    <x v="0"/>
    <s v="May"/>
    <x v="0"/>
    <s v="PROD4931"/>
    <x v="4"/>
    <x v="2"/>
    <n v="842"/>
    <n v="2"/>
    <n v="1683"/>
    <x v="0"/>
    <n v="108"/>
    <n v="7"/>
    <x v="0"/>
    <n v="0.30005941770647654"/>
    <n v="505"/>
  </r>
  <r>
    <s v="ORD000054"/>
    <s v="CUST7319"/>
    <s v="Matthew Brown"/>
    <s v="kevin.johnson@gmail.com"/>
    <x v="6"/>
    <d v="2023-10-10T00:00:00"/>
    <x v="51"/>
    <x v="6"/>
    <x v="1"/>
    <s v="August"/>
    <x v="0"/>
    <s v="PROD6143"/>
    <x v="12"/>
    <x v="3"/>
    <n v="426"/>
    <n v="3"/>
    <n v="1278"/>
    <x v="0"/>
    <n v="75"/>
    <n v="3"/>
    <x v="0"/>
    <n v="0.34976525821596244"/>
    <n v="447"/>
  </r>
  <r>
    <s v="ORD000055"/>
    <s v="CUST1710"/>
    <s v="John Scott"/>
    <s v="timothy.padilla@yahoo.com"/>
    <x v="1"/>
    <d v="2023-12-05T00:00:00"/>
    <x v="52"/>
    <x v="2"/>
    <x v="1"/>
    <s v="May"/>
    <x v="0"/>
    <s v="PROD8343"/>
    <x v="14"/>
    <x v="4"/>
    <n v="1095"/>
    <n v="1"/>
    <n v="1095"/>
    <x v="2"/>
    <n v="85"/>
    <n v="8"/>
    <x v="1"/>
    <n v="0.25022831050228311"/>
    <n v="274"/>
  </r>
  <r>
    <s v="ORD000056"/>
    <s v="CUST7319"/>
    <s v="Matthew Brown"/>
    <s v="kevin.johnson@gmail.com"/>
    <x v="6"/>
    <d v="2023-10-10T00:00:00"/>
    <x v="53"/>
    <x v="9"/>
    <x v="0"/>
    <s v="June"/>
    <x v="0"/>
    <s v="PROD6853"/>
    <x v="11"/>
    <x v="3"/>
    <n v="511"/>
    <n v="6"/>
    <n v="3065"/>
    <x v="1"/>
    <n v="204"/>
    <n v="4"/>
    <x v="0"/>
    <n v="0.35008156606851548"/>
    <n v="1073"/>
  </r>
  <r>
    <s v="ORD000057"/>
    <s v="CUST1343"/>
    <s v="Jonathan Phillips"/>
    <s v="robert.west@hotmail.com"/>
    <x v="2"/>
    <d v="2023-02-23T00:00:00"/>
    <x v="54"/>
    <x v="0"/>
    <x v="0"/>
    <s v="January"/>
    <x v="0"/>
    <s v="PROD6249"/>
    <x v="3"/>
    <x v="1"/>
    <n v="869"/>
    <n v="1"/>
    <n v="869"/>
    <x v="0"/>
    <n v="89"/>
    <n v="7"/>
    <x v="0"/>
    <n v="0.14959723820483314"/>
    <n v="130"/>
  </r>
  <r>
    <s v="ORD000058"/>
    <s v="CUST8541"/>
    <s v="Stephanie Moore"/>
    <s v="jose.anderson@hotmail.com"/>
    <x v="6"/>
    <d v="2024-06-02T00:00:00"/>
    <x v="55"/>
    <x v="5"/>
    <x v="0"/>
    <s v="October"/>
    <x v="0"/>
    <s v="PROD7901"/>
    <x v="16"/>
    <x v="0"/>
    <n v="931"/>
    <n v="2"/>
    <n v="1861"/>
    <x v="1"/>
    <n v="189"/>
    <n v="5"/>
    <x v="0"/>
    <n v="0.40032240730789898"/>
    <n v="745"/>
  </r>
  <r>
    <s v="ORD000059"/>
    <s v="CUST2248"/>
    <s v="Charles Stokes"/>
    <s v="gary.bradley@yahoo.com"/>
    <x v="6"/>
    <d v="2024-06-08T00:00:00"/>
    <x v="56"/>
    <x v="7"/>
    <x v="1"/>
    <s v="November"/>
    <x v="0"/>
    <s v="PROD4093"/>
    <x v="16"/>
    <x v="0"/>
    <n v="1433"/>
    <n v="4"/>
    <n v="5731"/>
    <x v="4"/>
    <n v="291"/>
    <n v="5"/>
    <x v="0"/>
    <n v="0.39993020415285291"/>
    <n v="2292"/>
  </r>
  <r>
    <s v="ORD000060"/>
    <s v="CUST3791"/>
    <s v="Marc Dillon"/>
    <s v="john.mcdowell@yahoo.com"/>
    <x v="6"/>
    <d v="2024-03-05T00:00:00"/>
    <x v="57"/>
    <x v="0"/>
    <x v="0"/>
    <s v="January"/>
    <x v="0"/>
    <s v="PROD2510"/>
    <x v="7"/>
    <x v="4"/>
    <n v="278"/>
    <n v="2"/>
    <n v="555"/>
    <x v="1"/>
    <n v="33"/>
    <n v="2"/>
    <x v="0"/>
    <n v="0.25045045045045045"/>
    <n v="139"/>
  </r>
  <r>
    <s v="ORD000061"/>
    <s v="CUST7061"/>
    <s v="Angela Parks"/>
    <s v="brian.brown@outlook.com"/>
    <x v="5"/>
    <d v="2024-10-17T00:00:00"/>
    <x v="58"/>
    <x v="2"/>
    <x v="0"/>
    <s v="May"/>
    <x v="0"/>
    <s v="PROD2025"/>
    <x v="5"/>
    <x v="3"/>
    <n v="503"/>
    <n v="5"/>
    <n v="2514"/>
    <x v="0"/>
    <n v="239"/>
    <n v="8"/>
    <x v="1"/>
    <n v="0.35003977724741447"/>
    <n v="880"/>
  </r>
  <r>
    <s v="ORD000062"/>
    <s v="CUST7809"/>
    <s v="Eric Andrews"/>
    <s v="david.archer@outlook.com"/>
    <x v="0"/>
    <d v="2024-03-08T00:00:00"/>
    <x v="59"/>
    <x v="2"/>
    <x v="0"/>
    <s v="May"/>
    <x v="0"/>
    <s v="PROD4538"/>
    <x v="13"/>
    <x v="4"/>
    <n v="157"/>
    <n v="2"/>
    <n v="314"/>
    <x v="1"/>
    <n v="34"/>
    <n v="7"/>
    <x v="0"/>
    <n v="0.24840764331210191"/>
    <n v="78"/>
  </r>
  <r>
    <s v="ORD000063"/>
    <s v="CUST6338"/>
    <s v="Peter Torres"/>
    <s v="michael.lee@hotmail.com"/>
    <x v="3"/>
    <d v="2024-12-10T00:00:00"/>
    <x v="60"/>
    <x v="4"/>
    <x v="1"/>
    <s v="April"/>
    <x v="0"/>
    <s v="PROD2513"/>
    <x v="19"/>
    <x v="2"/>
    <n v="96"/>
    <n v="5"/>
    <n v="481"/>
    <x v="1"/>
    <n v="45"/>
    <n v="10"/>
    <x v="1"/>
    <n v="0.29937629937629939"/>
    <n v="144"/>
  </r>
  <r>
    <s v="ORD000064"/>
    <s v="CUST8119"/>
    <s v="Christian Ponce"/>
    <s v="amanda.newton@yahoo.com"/>
    <x v="2"/>
    <d v="2024-04-04T00:00:00"/>
    <x v="61"/>
    <x v="3"/>
    <x v="0"/>
    <s v="March"/>
    <x v="0"/>
    <s v="PROD8449"/>
    <x v="10"/>
    <x v="2"/>
    <n v="553"/>
    <n v="2"/>
    <n v="1106"/>
    <x v="1"/>
    <n v="88"/>
    <n v="10"/>
    <x v="1"/>
    <n v="0.30018083182640143"/>
    <n v="332"/>
  </r>
  <r>
    <s v="ORD000065"/>
    <s v="CUST1599"/>
    <s v="Ryan Johnson"/>
    <s v="hannah.norris@hotmail.com"/>
    <x v="4"/>
    <d v="2024-12-17T00:00:00"/>
    <x v="62"/>
    <x v="1"/>
    <x v="1"/>
    <s v="December"/>
    <x v="0"/>
    <s v="PROD9017"/>
    <x v="8"/>
    <x v="2"/>
    <n v="84"/>
    <n v="4"/>
    <n v="337"/>
    <x v="0"/>
    <n v="36"/>
    <n v="6"/>
    <x v="0"/>
    <n v="0.29970326409495551"/>
    <n v="101"/>
  </r>
  <r>
    <s v="ORD000066"/>
    <s v="CUST7093"/>
    <s v="Michael Novak"/>
    <s v="john.walker@outlook.com"/>
    <x v="2"/>
    <d v="2023-09-07T00:00:00"/>
    <x v="63"/>
    <x v="1"/>
    <x v="1"/>
    <s v="December"/>
    <x v="0"/>
    <s v="PROD6994"/>
    <x v="18"/>
    <x v="0"/>
    <n v="1699"/>
    <n v="6"/>
    <n v="10197"/>
    <x v="2"/>
    <n v="958"/>
    <n v="8"/>
    <x v="1"/>
    <n v="0.40001961361184663"/>
    <n v="4079"/>
  </r>
  <r>
    <s v="ORD000067"/>
    <s v="CUST4448"/>
    <s v="Daniel Mullins Jr."/>
    <s v="timothy.henderson@outlook.com"/>
    <x v="0"/>
    <d v="2024-01-03T00:00:00"/>
    <x v="64"/>
    <x v="9"/>
    <x v="1"/>
    <s v="June"/>
    <x v="0"/>
    <s v="PROD5329"/>
    <x v="8"/>
    <x v="2"/>
    <n v="871"/>
    <n v="3"/>
    <n v="2613"/>
    <x v="0"/>
    <n v="304"/>
    <n v="7"/>
    <x v="0"/>
    <n v="0.30003827018752394"/>
    <n v="784"/>
  </r>
  <r>
    <s v="ORD000068"/>
    <s v="CUST8162"/>
    <s v="Alexander Long"/>
    <s v="samantha.garcia@hotmail.com"/>
    <x v="0"/>
    <d v="2024-12-14T00:00:00"/>
    <x v="65"/>
    <x v="5"/>
    <x v="1"/>
    <s v="October"/>
    <x v="0"/>
    <s v="PROD6486"/>
    <x v="10"/>
    <x v="2"/>
    <n v="862"/>
    <n v="2"/>
    <n v="1724"/>
    <x v="4"/>
    <n v="236"/>
    <n v="6"/>
    <x v="0"/>
    <n v="0.29988399071925753"/>
    <n v="517"/>
  </r>
  <r>
    <s v="ORD000069"/>
    <s v="CUST7809"/>
    <s v="Eric Andrews"/>
    <s v="david.archer@outlook.com"/>
    <x v="0"/>
    <d v="2024-03-08T00:00:00"/>
    <x v="66"/>
    <x v="5"/>
    <x v="1"/>
    <s v="October"/>
    <x v="0"/>
    <s v="PROD8074"/>
    <x v="1"/>
    <x v="1"/>
    <n v="334"/>
    <n v="2"/>
    <n v="668"/>
    <x v="1"/>
    <n v="62"/>
    <n v="3"/>
    <x v="0"/>
    <n v="0.1497005988023952"/>
    <n v="100"/>
  </r>
  <r>
    <s v="ORD000070"/>
    <s v="CUST7318"/>
    <s v="Anthony Morton"/>
    <s v="jessica.edwards@hotmail.com"/>
    <x v="4"/>
    <d v="2023-05-27T00:00:00"/>
    <x v="67"/>
    <x v="0"/>
    <x v="0"/>
    <s v="January"/>
    <x v="0"/>
    <s v="PROD5421"/>
    <x v="1"/>
    <x v="1"/>
    <n v="765"/>
    <n v="1"/>
    <n v="765"/>
    <x v="0"/>
    <n v="95"/>
    <n v="4"/>
    <x v="0"/>
    <n v="0.15032679738562091"/>
    <n v="115"/>
  </r>
  <r>
    <s v="ORD000071"/>
    <s v="CUST2242"/>
    <s v="Amanda Barnett"/>
    <s v="benjamin.donaldson@yahoo.com"/>
    <x v="2"/>
    <d v="2024-04-11T00:00:00"/>
    <x v="68"/>
    <x v="9"/>
    <x v="1"/>
    <s v="June"/>
    <x v="0"/>
    <s v="PROD7458"/>
    <x v="11"/>
    <x v="3"/>
    <n v="909"/>
    <n v="3"/>
    <n v="2727"/>
    <x v="1"/>
    <n v="357"/>
    <n v="3"/>
    <x v="0"/>
    <n v="0.34983498349834985"/>
    <n v="954"/>
  </r>
  <r>
    <s v="ORD000072"/>
    <s v="CUST5449"/>
    <s v="Nathan Martin"/>
    <s v="carly.harris@hotmail.com"/>
    <x v="1"/>
    <d v="2024-01-09T00:00:00"/>
    <x v="69"/>
    <x v="2"/>
    <x v="1"/>
    <s v="May"/>
    <x v="0"/>
    <s v="PROD8039"/>
    <x v="4"/>
    <x v="2"/>
    <n v="590"/>
    <n v="4"/>
    <n v="2362"/>
    <x v="1"/>
    <n v="143"/>
    <n v="3"/>
    <x v="0"/>
    <n v="0.30016934801016087"/>
    <n v="709"/>
  </r>
  <r>
    <s v="ORD000073"/>
    <s v="CUST6888"/>
    <s v="Lisa Cooper"/>
    <s v="helen.cochran@hotmail.com"/>
    <x v="6"/>
    <d v="2023-03-03T00:00:00"/>
    <x v="70"/>
    <x v="4"/>
    <x v="1"/>
    <s v="April"/>
    <x v="2"/>
    <s v="PROD3988"/>
    <x v="2"/>
    <x v="1"/>
    <n v="834"/>
    <n v="1"/>
    <n v="834"/>
    <x v="0"/>
    <n v="104"/>
    <m/>
    <x v="2"/>
    <n v="0.1498800959232614"/>
    <n v="125"/>
  </r>
  <r>
    <s v="ORD000074"/>
    <s v="CUST6275"/>
    <s v="Austin Perez"/>
    <s v="john.thomas@yahoo.com"/>
    <x v="2"/>
    <d v="2023-04-28T00:00:00"/>
    <x v="49"/>
    <x v="4"/>
    <x v="1"/>
    <s v="April"/>
    <x v="0"/>
    <s v="PROD5390"/>
    <x v="19"/>
    <x v="2"/>
    <n v="361"/>
    <n v="5"/>
    <n v="1804"/>
    <x v="0"/>
    <n v="127"/>
    <n v="8"/>
    <x v="1"/>
    <n v="0.29988913525498889"/>
    <n v="541"/>
  </r>
  <r>
    <s v="ORD000075"/>
    <s v="CUST5007"/>
    <s v="Yolanda Robinson"/>
    <s v="megan.morgan@yahoo.com"/>
    <x v="0"/>
    <d v="2023-05-03T00:00:00"/>
    <x v="71"/>
    <x v="7"/>
    <x v="1"/>
    <s v="November"/>
    <x v="0"/>
    <s v="PROD4189"/>
    <x v="16"/>
    <x v="0"/>
    <n v="870"/>
    <n v="4"/>
    <n v="3480"/>
    <x v="1"/>
    <n v="477"/>
    <n v="10"/>
    <x v="1"/>
    <n v="0.4"/>
    <n v="1392"/>
  </r>
  <r>
    <s v="ORD000076"/>
    <s v="CUST5329"/>
    <s v="Marc Santiago"/>
    <s v="riley.stewart@gmail.com"/>
    <x v="3"/>
    <d v="2024-06-04T00:00:00"/>
    <x v="72"/>
    <x v="7"/>
    <x v="0"/>
    <s v="November"/>
    <x v="0"/>
    <s v="PROD9811"/>
    <x v="8"/>
    <x v="2"/>
    <n v="798"/>
    <n v="6"/>
    <n v="4789"/>
    <x v="2"/>
    <n v="564"/>
    <n v="8"/>
    <x v="1"/>
    <n v="0.3000626435581541"/>
    <n v="1437"/>
  </r>
  <r>
    <s v="ORD000077"/>
    <s v="CUST1514"/>
    <s v="Brenda Daniels"/>
    <s v="andrew.wilkerson@yahoo.com"/>
    <x v="6"/>
    <d v="2023-10-29T00:00:00"/>
    <x v="73"/>
    <x v="1"/>
    <x v="0"/>
    <s v="December"/>
    <x v="0"/>
    <s v="PROD9530"/>
    <x v="15"/>
    <x v="1"/>
    <n v="773"/>
    <n v="6"/>
    <n v="4638"/>
    <x v="0"/>
    <n v="524"/>
    <n v="6"/>
    <x v="0"/>
    <n v="0.1500646830530401"/>
    <n v="696"/>
  </r>
  <r>
    <s v="ORD000078"/>
    <s v="CUST4399"/>
    <s v="Roberta Ritter"/>
    <s v="nancy.holt@gmail.com"/>
    <x v="5"/>
    <d v="2024-05-25T00:00:00"/>
    <x v="74"/>
    <x v="4"/>
    <x v="1"/>
    <s v="April"/>
    <x v="0"/>
    <s v="PROD2598"/>
    <x v="8"/>
    <x v="2"/>
    <n v="89"/>
    <n v="3"/>
    <n v="266"/>
    <x v="2"/>
    <n v="15"/>
    <n v="2"/>
    <x v="0"/>
    <n v="0.3007518796992481"/>
    <n v="80"/>
  </r>
  <r>
    <s v="ORD000079"/>
    <s v="CUST1055"/>
    <s v="Toni Lane"/>
    <s v="heather.morales@yahoo.com"/>
    <x v="3"/>
    <d v="2024-09-26T00:00:00"/>
    <x v="75"/>
    <x v="0"/>
    <x v="1"/>
    <s v="January"/>
    <x v="0"/>
    <s v="PROD9449"/>
    <x v="4"/>
    <x v="2"/>
    <n v="724"/>
    <n v="2"/>
    <n v="1449"/>
    <x v="1"/>
    <n v="132"/>
    <n v="9"/>
    <x v="1"/>
    <n v="0.30020703933747411"/>
    <n v="435"/>
  </r>
  <r>
    <s v="ORD000080"/>
    <s v="CUST1020"/>
    <s v="Brittney Reynolds"/>
    <s v="lisa.white@yahoo.com"/>
    <x v="3"/>
    <d v="2024-03-06T00:00:00"/>
    <x v="76"/>
    <x v="9"/>
    <x v="1"/>
    <s v="June"/>
    <x v="0"/>
    <s v="PROD1446"/>
    <x v="9"/>
    <x v="4"/>
    <n v="387"/>
    <n v="3"/>
    <n v="1160"/>
    <x v="1"/>
    <n v="90"/>
    <n v="3"/>
    <x v="0"/>
    <n v="0.25"/>
    <n v="290"/>
  </r>
  <r>
    <s v="ORD000081"/>
    <s v="CUST2370"/>
    <s v="Joshua Barnes"/>
    <s v="shawn.smith@gmail.com"/>
    <x v="3"/>
    <d v="2024-05-07T00:00:00"/>
    <x v="42"/>
    <x v="1"/>
    <x v="0"/>
    <s v="December"/>
    <x v="0"/>
    <s v="PROD8409"/>
    <x v="13"/>
    <x v="4"/>
    <n v="493"/>
    <n v="4"/>
    <n v="1973"/>
    <x v="1"/>
    <n v="181"/>
    <n v="8"/>
    <x v="1"/>
    <n v="0.24987328940699444"/>
    <n v="493"/>
  </r>
  <r>
    <s v="ORD000082"/>
    <s v="CUST8251"/>
    <s v="Nathan Douglas"/>
    <s v="angelica.townsend@hotmail.com"/>
    <x v="5"/>
    <d v="2023-02-14T00:00:00"/>
    <x v="77"/>
    <x v="9"/>
    <x v="0"/>
    <s v="June"/>
    <x v="0"/>
    <s v="PROD7651"/>
    <x v="4"/>
    <x v="2"/>
    <n v="127"/>
    <n v="4"/>
    <n v="507"/>
    <x v="1"/>
    <n v="39"/>
    <n v="9"/>
    <x v="1"/>
    <n v="0.29980276134122286"/>
    <n v="152"/>
  </r>
  <r>
    <s v="ORD000083"/>
    <s v="CUST1305"/>
    <s v="Christina Carter PhD"/>
    <s v="christopher.blair@hotmail.com"/>
    <x v="3"/>
    <d v="2024-03-27T00:00:00"/>
    <x v="78"/>
    <x v="11"/>
    <x v="0"/>
    <s v="July"/>
    <x v="0"/>
    <s v="PROD7374"/>
    <x v="1"/>
    <x v="1"/>
    <n v="501"/>
    <n v="2"/>
    <n v="1002"/>
    <x v="0"/>
    <n v="146"/>
    <n v="10"/>
    <x v="1"/>
    <n v="0.1497005988023952"/>
    <n v="150"/>
  </r>
  <r>
    <s v="ORD000084"/>
    <s v="CUST8157"/>
    <s v="Michael Doyle"/>
    <s v="cody.watson@gmail.com"/>
    <x v="4"/>
    <d v="2023-01-09T00:00:00"/>
    <x v="79"/>
    <x v="9"/>
    <x v="1"/>
    <s v="June"/>
    <x v="0"/>
    <s v="PROD3613"/>
    <x v="3"/>
    <x v="1"/>
    <n v="628"/>
    <n v="4"/>
    <n v="2510"/>
    <x v="1"/>
    <n v="292"/>
    <n v="4"/>
    <x v="0"/>
    <n v="0.150199203187251"/>
    <n v="377"/>
  </r>
  <r>
    <s v="ORD000085"/>
    <s v="CUST2217"/>
    <s v="Raymond Davis"/>
    <s v="jason.martin@yahoo.com"/>
    <x v="0"/>
    <d v="2023-11-03T00:00:00"/>
    <x v="80"/>
    <x v="8"/>
    <x v="1"/>
    <s v="September"/>
    <x v="0"/>
    <s v="PROD8321"/>
    <x v="15"/>
    <x v="1"/>
    <n v="909"/>
    <n v="3"/>
    <n v="2726"/>
    <x v="1"/>
    <n v="172"/>
    <n v="3"/>
    <x v="0"/>
    <n v="0.15003668378576668"/>
    <n v="409"/>
  </r>
  <r>
    <s v="ORD000086"/>
    <s v="CUST3993"/>
    <s v="Tammy Ellison"/>
    <s v="patricia.lawson@outlook.com"/>
    <x v="5"/>
    <d v="2024-04-03T00:00:00"/>
    <x v="72"/>
    <x v="7"/>
    <x v="0"/>
    <s v="November"/>
    <x v="2"/>
    <s v="PROD2367"/>
    <x v="6"/>
    <x v="0"/>
    <n v="796"/>
    <n v="1"/>
    <n v="796"/>
    <x v="0"/>
    <n v="71"/>
    <m/>
    <x v="2"/>
    <n v="0.39949748743718594"/>
    <n v="318"/>
  </r>
  <r>
    <s v="ORD000087"/>
    <s v="CUST4854"/>
    <s v="Kathleen Green"/>
    <s v="caroline.jones@hotmail.com"/>
    <x v="4"/>
    <d v="2023-12-20T00:00:00"/>
    <x v="15"/>
    <x v="7"/>
    <x v="1"/>
    <s v="November"/>
    <x v="0"/>
    <s v="PROD5364"/>
    <x v="12"/>
    <x v="3"/>
    <n v="100"/>
    <n v="6"/>
    <n v="601"/>
    <x v="0"/>
    <n v="59"/>
    <n v="2"/>
    <x v="0"/>
    <n v="0.34941763727121466"/>
    <n v="210"/>
  </r>
  <r>
    <s v="ORD000088"/>
    <s v="CUST5004"/>
    <s v="Jeremy Nguyen"/>
    <s v="hunter.little@hotmail.com"/>
    <x v="5"/>
    <d v="2023-05-21T00:00:00"/>
    <x v="81"/>
    <x v="11"/>
    <x v="1"/>
    <s v="July"/>
    <x v="0"/>
    <s v="PROD7732"/>
    <x v="18"/>
    <x v="0"/>
    <n v="336"/>
    <n v="6"/>
    <n v="2016"/>
    <x v="1"/>
    <n v="104"/>
    <n v="5"/>
    <x v="0"/>
    <n v="0.39980158730158732"/>
    <n v="806"/>
  </r>
  <r>
    <s v="ORD000089"/>
    <s v="CUST6440"/>
    <s v="Kelly Miller"/>
    <s v="joshua.hoffman@yahoo.com"/>
    <x v="6"/>
    <d v="2023-04-29T00:00:00"/>
    <x v="82"/>
    <x v="9"/>
    <x v="0"/>
    <s v="June"/>
    <x v="0"/>
    <s v="PROD3020"/>
    <x v="21"/>
    <x v="1"/>
    <n v="704"/>
    <n v="3"/>
    <n v="2112"/>
    <x v="1"/>
    <n v="294"/>
    <n v="2"/>
    <x v="0"/>
    <n v="0.15009469696969696"/>
    <n v="317"/>
  </r>
  <r>
    <s v="ORD000090"/>
    <s v="CUST2497"/>
    <s v="Tammy Cummings"/>
    <s v="cody.park@gmail.com"/>
    <x v="5"/>
    <d v="2024-06-17T00:00:00"/>
    <x v="83"/>
    <x v="11"/>
    <x v="1"/>
    <s v="July"/>
    <x v="0"/>
    <s v="PROD8103"/>
    <x v="5"/>
    <x v="3"/>
    <n v="599"/>
    <n v="2"/>
    <n v="1198"/>
    <x v="3"/>
    <n v="141"/>
    <n v="4"/>
    <x v="0"/>
    <n v="0.34974958263772954"/>
    <n v="419"/>
  </r>
  <r>
    <s v="ORD000091"/>
    <s v="CUST6297"/>
    <s v="Nicole Ferguson"/>
    <s v="brittney.landry@outlook.com"/>
    <x v="5"/>
    <d v="2023-01-14T00:00:00"/>
    <x v="46"/>
    <x v="8"/>
    <x v="0"/>
    <s v="September"/>
    <x v="0"/>
    <s v="PROD2091"/>
    <x v="7"/>
    <x v="4"/>
    <n v="484"/>
    <n v="4"/>
    <n v="1937"/>
    <x v="2"/>
    <n v="290"/>
    <n v="5"/>
    <x v="0"/>
    <n v="0.24987093443469283"/>
    <n v="484"/>
  </r>
  <r>
    <s v="ORD000092"/>
    <s v="CUST6890"/>
    <s v="Kimberly Walsh"/>
    <s v="richard.johnson@outlook.com"/>
    <x v="1"/>
    <d v="2023-01-09T00:00:00"/>
    <x v="84"/>
    <x v="0"/>
    <x v="1"/>
    <s v="January"/>
    <x v="0"/>
    <s v="PROD1139"/>
    <x v="14"/>
    <x v="4"/>
    <n v="195"/>
    <n v="1"/>
    <n v="195"/>
    <x v="0"/>
    <n v="15"/>
    <n v="6"/>
    <x v="0"/>
    <n v="0.25128205128205128"/>
    <n v="49"/>
  </r>
  <r>
    <s v="ORD000093"/>
    <s v="CUST5330"/>
    <s v="Nathan Jones"/>
    <s v="tricia.ward@yahoo.com"/>
    <x v="6"/>
    <d v="2023-04-13T00:00:00"/>
    <x v="85"/>
    <x v="10"/>
    <x v="1"/>
    <s v="February"/>
    <x v="0"/>
    <s v="PROD7870"/>
    <x v="9"/>
    <x v="4"/>
    <n v="447"/>
    <n v="1"/>
    <n v="447"/>
    <x v="0"/>
    <n v="49"/>
    <n v="7"/>
    <x v="0"/>
    <n v="0.2505592841163311"/>
    <n v="112"/>
  </r>
  <r>
    <s v="ORD000094"/>
    <s v="CUST6796"/>
    <s v="Jaime Adams"/>
    <s v="christina.garrett@yahoo.com"/>
    <x v="4"/>
    <d v="2023-10-29T00:00:00"/>
    <x v="86"/>
    <x v="2"/>
    <x v="0"/>
    <s v="May"/>
    <x v="0"/>
    <s v="PROD6459"/>
    <x v="14"/>
    <x v="4"/>
    <n v="760"/>
    <n v="4"/>
    <n v="3039"/>
    <x v="1"/>
    <n v="172"/>
    <n v="5"/>
    <x v="0"/>
    <n v="0.25008226390259952"/>
    <n v="760"/>
  </r>
  <r>
    <s v="ORD000095"/>
    <s v="CUST9541"/>
    <s v="Diana Ritter"/>
    <s v="brenda.douglas@outlook.com"/>
    <x v="1"/>
    <d v="2024-09-02T00:00:00"/>
    <x v="87"/>
    <x v="9"/>
    <x v="1"/>
    <s v="June"/>
    <x v="0"/>
    <s v="PROD3099"/>
    <x v="9"/>
    <x v="4"/>
    <n v="349"/>
    <n v="3"/>
    <n v="1047"/>
    <x v="1"/>
    <n v="115"/>
    <n v="10"/>
    <x v="1"/>
    <n v="0.25023877745940781"/>
    <n v="262"/>
  </r>
  <r>
    <s v="ORD000096"/>
    <s v="CUST1202"/>
    <s v="Rebecca Collins"/>
    <s v="john.bennett@yahoo.com"/>
    <x v="2"/>
    <d v="2023-12-03T00:00:00"/>
    <x v="88"/>
    <x v="2"/>
    <x v="1"/>
    <s v="May"/>
    <x v="0"/>
    <s v="PROD9724"/>
    <x v="18"/>
    <x v="0"/>
    <n v="468"/>
    <n v="3"/>
    <n v="1404"/>
    <x v="0"/>
    <n v="85"/>
    <n v="10"/>
    <x v="1"/>
    <n v="0.40028490028490027"/>
    <n v="562"/>
  </r>
  <r>
    <s v="ORD000097"/>
    <s v="CUST1150"/>
    <s v="Lisa Ferrell"/>
    <s v="garrett.clark@outlook.com"/>
    <x v="3"/>
    <d v="2023-12-07T00:00:00"/>
    <x v="89"/>
    <x v="4"/>
    <x v="0"/>
    <s v="April"/>
    <x v="0"/>
    <s v="PROD2349"/>
    <x v="8"/>
    <x v="2"/>
    <n v="386"/>
    <n v="5"/>
    <n v="1928"/>
    <x v="1"/>
    <n v="203"/>
    <n v="4"/>
    <x v="0"/>
    <n v="0.29979253112033194"/>
    <n v="578"/>
  </r>
  <r>
    <s v="ORD000098"/>
    <s v="CUST8907"/>
    <s v="David Gillespie"/>
    <s v="thomas.grant@gmail.com"/>
    <x v="3"/>
    <d v="2023-08-25T00:00:00"/>
    <x v="90"/>
    <x v="9"/>
    <x v="1"/>
    <s v="June"/>
    <x v="1"/>
    <s v="PROD9747"/>
    <x v="18"/>
    <x v="0"/>
    <n v="87"/>
    <n v="2"/>
    <n v="174"/>
    <x v="1"/>
    <n v="10"/>
    <m/>
    <x v="2"/>
    <n v="0.40229885057471265"/>
    <n v="70"/>
  </r>
  <r>
    <s v="ORD000099"/>
    <s v="CUST8350"/>
    <s v="Brandi Cooper"/>
    <s v="christine.terrell@hotmail.com"/>
    <x v="0"/>
    <d v="2024-04-04T00:00:00"/>
    <x v="91"/>
    <x v="6"/>
    <x v="1"/>
    <s v="August"/>
    <x v="0"/>
    <s v="PROD8055"/>
    <x v="0"/>
    <x v="0"/>
    <n v="748"/>
    <n v="2"/>
    <n v="1495"/>
    <x v="0"/>
    <n v="123"/>
    <n v="10"/>
    <x v="1"/>
    <n v="0.4"/>
    <n v="598"/>
  </r>
  <r>
    <s v="ORD000100"/>
    <s v="CUST4885"/>
    <s v="Ms. Michelle Hampton"/>
    <s v="danielle.holloway@outlook.com"/>
    <x v="5"/>
    <d v="2024-02-13T00:00:00"/>
    <x v="92"/>
    <x v="6"/>
    <x v="0"/>
    <s v="August"/>
    <x v="0"/>
    <s v="PROD7402"/>
    <x v="7"/>
    <x v="4"/>
    <n v="952"/>
    <n v="1"/>
    <n v="952"/>
    <x v="0"/>
    <n v="66"/>
    <n v="2"/>
    <x v="0"/>
    <n v="0.25"/>
    <n v="238"/>
  </r>
  <r>
    <s v="ORD000101"/>
    <s v="CUST5028"/>
    <s v="Christopher Arias"/>
    <s v="gina.fletcher@gmail.com"/>
    <x v="0"/>
    <d v="2024-05-19T00:00:00"/>
    <x v="93"/>
    <x v="4"/>
    <x v="1"/>
    <s v="April"/>
    <x v="0"/>
    <s v="PROD9617"/>
    <x v="7"/>
    <x v="4"/>
    <n v="596"/>
    <n v="2"/>
    <n v="1192"/>
    <x v="1"/>
    <n v="139"/>
    <n v="10"/>
    <x v="1"/>
    <n v="0.25"/>
    <n v="298"/>
  </r>
  <r>
    <s v="ORD000102"/>
    <s v="CUST3134"/>
    <s v="Brandy Campbell"/>
    <s v="kathleen.sosa@hotmail.com"/>
    <x v="5"/>
    <d v="2023-12-13T00:00:00"/>
    <x v="94"/>
    <x v="10"/>
    <x v="0"/>
    <s v="February"/>
    <x v="0"/>
    <s v="PROD8895"/>
    <x v="1"/>
    <x v="1"/>
    <n v="547"/>
    <n v="1"/>
    <n v="547"/>
    <x v="0"/>
    <n v="59"/>
    <n v="6"/>
    <x v="0"/>
    <n v="0.14990859232175502"/>
    <n v="82"/>
  </r>
  <r>
    <s v="ORD000103"/>
    <s v="CUST7018"/>
    <s v="Lindsay Ruiz"/>
    <s v="jay.henson@outlook.com"/>
    <x v="6"/>
    <d v="2023-01-09T00:00:00"/>
    <x v="95"/>
    <x v="1"/>
    <x v="1"/>
    <s v="December"/>
    <x v="0"/>
    <s v="PROD5251"/>
    <x v="19"/>
    <x v="2"/>
    <n v="828"/>
    <n v="4"/>
    <n v="3313"/>
    <x v="2"/>
    <n v="376"/>
    <n v="2"/>
    <x v="0"/>
    <n v="0.30003018412315124"/>
    <n v="994"/>
  </r>
  <r>
    <s v="ORD000104"/>
    <s v="CUST6633"/>
    <s v="April Guerrero"/>
    <s v="michelle.bryant@yahoo.com"/>
    <x v="5"/>
    <d v="2024-08-09T00:00:00"/>
    <x v="96"/>
    <x v="7"/>
    <x v="0"/>
    <s v="November"/>
    <x v="0"/>
    <s v="PROD7599"/>
    <x v="19"/>
    <x v="2"/>
    <n v="371"/>
    <n v="4"/>
    <n v="1485"/>
    <x v="1"/>
    <n v="120"/>
    <n v="4"/>
    <x v="0"/>
    <n v="0.29966329966329969"/>
    <n v="445"/>
  </r>
  <r>
    <s v="ORD000105"/>
    <s v="CUST2763"/>
    <s v="Tara Matthews"/>
    <s v="david.owens@outlook.com"/>
    <x v="1"/>
    <d v="2024-09-13T00:00:00"/>
    <x v="97"/>
    <x v="2"/>
    <x v="1"/>
    <s v="May"/>
    <x v="0"/>
    <s v="PROD8082"/>
    <x v="20"/>
    <x v="3"/>
    <n v="531"/>
    <n v="4"/>
    <n v="2123"/>
    <x v="1"/>
    <n v="214"/>
    <n v="8"/>
    <x v="1"/>
    <n v="0.34997644842204428"/>
    <n v="743"/>
  </r>
  <r>
    <s v="ORD000106"/>
    <s v="CUST5513"/>
    <s v="Michael Rodriguez"/>
    <s v="michael.hampton@yahoo.com"/>
    <x v="6"/>
    <d v="2023-09-15T00:00:00"/>
    <x v="98"/>
    <x v="4"/>
    <x v="1"/>
    <s v="April"/>
    <x v="0"/>
    <s v="PROD2093"/>
    <x v="21"/>
    <x v="1"/>
    <n v="652"/>
    <n v="2"/>
    <n v="1304"/>
    <x v="0"/>
    <n v="115"/>
    <n v="9"/>
    <x v="1"/>
    <n v="0.15030674846625766"/>
    <n v="196"/>
  </r>
  <r>
    <s v="ORD000107"/>
    <s v="CUST4458"/>
    <s v="Adam Stewart"/>
    <s v="rachel.gross@hotmail.com"/>
    <x v="0"/>
    <d v="2024-07-14T00:00:00"/>
    <x v="99"/>
    <x v="10"/>
    <x v="0"/>
    <s v="February"/>
    <x v="0"/>
    <s v="PROD8325"/>
    <x v="21"/>
    <x v="1"/>
    <n v="850"/>
    <n v="2"/>
    <n v="1700"/>
    <x v="1"/>
    <n v="149"/>
    <n v="9"/>
    <x v="1"/>
    <n v="0.15"/>
    <n v="255"/>
  </r>
  <r>
    <s v="ORD000108"/>
    <s v="CUST5067"/>
    <s v="Brenda Gonzalez"/>
    <s v="anthony.jordan@outlook.com"/>
    <x v="3"/>
    <d v="2023-07-21T00:00:00"/>
    <x v="100"/>
    <x v="10"/>
    <x v="0"/>
    <s v="February"/>
    <x v="0"/>
    <s v="PROD3266"/>
    <x v="7"/>
    <x v="4"/>
    <n v="208"/>
    <n v="4"/>
    <n v="831"/>
    <x v="1"/>
    <n v="48"/>
    <n v="5"/>
    <x v="0"/>
    <n v="0.25030084235860411"/>
    <n v="208"/>
  </r>
  <r>
    <s v="ORD000109"/>
    <s v="CUST4885"/>
    <s v="Ms. Michelle Hampton"/>
    <s v="danielle.holloway@outlook.com"/>
    <x v="5"/>
    <d v="2024-02-13T00:00:00"/>
    <x v="101"/>
    <x v="5"/>
    <x v="0"/>
    <s v="October"/>
    <x v="0"/>
    <s v="PROD3218"/>
    <x v="21"/>
    <x v="1"/>
    <n v="91"/>
    <n v="4"/>
    <n v="366"/>
    <x v="1"/>
    <n v="41"/>
    <n v="2"/>
    <x v="0"/>
    <n v="0.15027322404371585"/>
    <n v="55"/>
  </r>
  <r>
    <s v="ORD000110"/>
    <s v="CUST2373"/>
    <s v="Philip Carr"/>
    <s v="sonia.patel@outlook.com"/>
    <x v="2"/>
    <d v="2023-12-01T00:00:00"/>
    <x v="102"/>
    <x v="1"/>
    <x v="1"/>
    <s v="December"/>
    <x v="0"/>
    <s v="PROD1858"/>
    <x v="6"/>
    <x v="0"/>
    <n v="205"/>
    <n v="6"/>
    <n v="1231"/>
    <x v="1"/>
    <n v="173"/>
    <n v="4"/>
    <x v="0"/>
    <n v="0.39967506092607635"/>
    <n v="492"/>
  </r>
  <r>
    <s v="ORD000111"/>
    <s v="CUST8947"/>
    <s v="James Williams"/>
    <s v="caitlin.vargas@hotmail.com"/>
    <x v="6"/>
    <d v="2024-10-08T00:00:00"/>
    <x v="9"/>
    <x v="0"/>
    <x v="1"/>
    <s v="January"/>
    <x v="0"/>
    <s v="PROD5398"/>
    <x v="5"/>
    <x v="3"/>
    <n v="161"/>
    <n v="3"/>
    <n v="484"/>
    <x v="0"/>
    <n v="47"/>
    <n v="10"/>
    <x v="1"/>
    <n v="0.34917355371900827"/>
    <n v="169"/>
  </r>
  <r>
    <s v="ORD000112"/>
    <s v="CUST4151"/>
    <s v="Adam Anderson"/>
    <s v="sarah.snyder@yahoo.com"/>
    <x v="3"/>
    <d v="2024-02-28T00:00:00"/>
    <x v="103"/>
    <x v="0"/>
    <x v="1"/>
    <s v="January"/>
    <x v="0"/>
    <s v="PROD1645"/>
    <x v="10"/>
    <x v="2"/>
    <n v="434"/>
    <n v="3"/>
    <n v="1301"/>
    <x v="1"/>
    <n v="95"/>
    <n v="3"/>
    <x v="0"/>
    <n v="0.2997694081475788"/>
    <n v="390"/>
  </r>
  <r>
    <s v="ORD000113"/>
    <s v="CUST9169"/>
    <s v="Raymond Henderson"/>
    <s v="samuel.jones@outlook.com"/>
    <x v="5"/>
    <d v="2024-07-16T00:00:00"/>
    <x v="104"/>
    <x v="7"/>
    <x v="1"/>
    <s v="November"/>
    <x v="0"/>
    <s v="PROD6776"/>
    <x v="18"/>
    <x v="0"/>
    <n v="198"/>
    <n v="3"/>
    <n v="593"/>
    <x v="0"/>
    <n v="84"/>
    <n v="10"/>
    <x v="1"/>
    <n v="0.3996627318718381"/>
    <n v="237"/>
  </r>
  <r>
    <s v="ORD000114"/>
    <s v="CUST5336"/>
    <s v="Jose Patel"/>
    <s v="michael.jones@outlook.com"/>
    <x v="5"/>
    <d v="2024-01-21T00:00:00"/>
    <x v="105"/>
    <x v="9"/>
    <x v="0"/>
    <s v="June"/>
    <x v="2"/>
    <s v="PROD5162"/>
    <x v="7"/>
    <x v="4"/>
    <n v="514"/>
    <n v="6"/>
    <n v="3082"/>
    <x v="2"/>
    <n v="246"/>
    <m/>
    <x v="2"/>
    <n v="0.2501622323166775"/>
    <n v="771"/>
  </r>
  <r>
    <s v="ORD000115"/>
    <s v="CUST2919"/>
    <s v="Ashley Lopez"/>
    <s v="timothy.fox@outlook.com"/>
    <x v="1"/>
    <d v="2023-09-28T00:00:00"/>
    <x v="106"/>
    <x v="3"/>
    <x v="0"/>
    <s v="March"/>
    <x v="0"/>
    <s v="PROD7232"/>
    <x v="5"/>
    <x v="3"/>
    <n v="389"/>
    <n v="5"/>
    <n v="1943"/>
    <x v="3"/>
    <n v="257"/>
    <n v="6"/>
    <x v="0"/>
    <n v="0.34997426659804426"/>
    <n v="680"/>
  </r>
  <r>
    <s v="ORD000116"/>
    <s v="CUST3950"/>
    <s v="Steven Smith"/>
    <s v="michelle.guzman@hotmail.com"/>
    <x v="6"/>
    <d v="2023-03-26T00:00:00"/>
    <x v="107"/>
    <x v="9"/>
    <x v="1"/>
    <s v="June"/>
    <x v="0"/>
    <s v="PROD3452"/>
    <x v="11"/>
    <x v="3"/>
    <n v="1041"/>
    <n v="1"/>
    <n v="1041"/>
    <x v="1"/>
    <n v="58"/>
    <n v="8"/>
    <x v="1"/>
    <n v="0.34966378482228627"/>
    <n v="364"/>
  </r>
  <r>
    <s v="ORD000117"/>
    <s v="CUST6803"/>
    <s v="Walter Miller"/>
    <s v="emily.avery@gmail.com"/>
    <x v="0"/>
    <d v="2023-10-06T00:00:00"/>
    <x v="83"/>
    <x v="11"/>
    <x v="1"/>
    <s v="July"/>
    <x v="0"/>
    <s v="PROD5267"/>
    <x v="7"/>
    <x v="4"/>
    <n v="174"/>
    <n v="5"/>
    <n v="870"/>
    <x v="1"/>
    <n v="124"/>
    <n v="10"/>
    <x v="1"/>
    <n v="0.24942528735632183"/>
    <n v="217"/>
  </r>
  <r>
    <s v="ORD000118"/>
    <s v="CUST3077"/>
    <s v="Jennifer Reed"/>
    <s v="richard.sims@yahoo.com"/>
    <x v="5"/>
    <d v="2023-07-04T00:00:00"/>
    <x v="108"/>
    <x v="2"/>
    <x v="1"/>
    <s v="May"/>
    <x v="0"/>
    <s v="PROD6031"/>
    <x v="18"/>
    <x v="0"/>
    <n v="851"/>
    <n v="4"/>
    <n v="3404"/>
    <x v="1"/>
    <n v="368"/>
    <n v="6"/>
    <x v="0"/>
    <n v="0.40011750881316099"/>
    <n v="1362"/>
  </r>
  <r>
    <s v="ORD000119"/>
    <s v="CUST5791"/>
    <s v="Stephen Ferguson"/>
    <s v="christina.sandoval@outlook.com"/>
    <x v="0"/>
    <d v="2023-01-19T00:00:00"/>
    <x v="42"/>
    <x v="1"/>
    <x v="0"/>
    <s v="December"/>
    <x v="0"/>
    <s v="PROD1736"/>
    <x v="18"/>
    <x v="0"/>
    <n v="104"/>
    <n v="10"/>
    <n v="1043"/>
    <x v="2"/>
    <n v="82"/>
    <n v="2"/>
    <x v="0"/>
    <n v="0.39980824544582932"/>
    <n v="417"/>
  </r>
  <r>
    <s v="ORD000120"/>
    <s v="CUST1080"/>
    <s v="Anthony Robinson Jr."/>
    <s v="sandra.patel@hotmail.com"/>
    <x v="0"/>
    <d v="2023-04-24T00:00:00"/>
    <x v="109"/>
    <x v="11"/>
    <x v="0"/>
    <s v="July"/>
    <x v="0"/>
    <s v="PROD4156"/>
    <x v="5"/>
    <x v="3"/>
    <n v="114"/>
    <n v="5"/>
    <n v="571"/>
    <x v="2"/>
    <n v="59"/>
    <n v="3"/>
    <x v="0"/>
    <n v="0.35026269702276708"/>
    <n v="200"/>
  </r>
  <r>
    <s v="ORD000121"/>
    <s v="CUST7061"/>
    <s v="Angela Parks"/>
    <s v="brian.brown@outlook.com"/>
    <x v="5"/>
    <d v="2024-10-17T00:00:00"/>
    <x v="110"/>
    <x v="2"/>
    <x v="0"/>
    <s v="May"/>
    <x v="0"/>
    <s v="PROD9179"/>
    <x v="20"/>
    <x v="3"/>
    <n v="21"/>
    <n v="2"/>
    <n v="43"/>
    <x v="1"/>
    <n v="5"/>
    <n v="9"/>
    <x v="1"/>
    <n v="0.34883720930232559"/>
    <n v="15"/>
  </r>
  <r>
    <s v="ORD000122"/>
    <s v="CUST8707"/>
    <s v="Laura Mcclure"/>
    <s v="robin.werner@hotmail.com"/>
    <x v="3"/>
    <d v="2024-09-30T00:00:00"/>
    <x v="111"/>
    <x v="7"/>
    <x v="0"/>
    <s v="November"/>
    <x v="0"/>
    <s v="PROD7295"/>
    <x v="17"/>
    <x v="3"/>
    <n v="1415"/>
    <n v="6"/>
    <n v="8492"/>
    <x v="1"/>
    <n v="460"/>
    <n v="2"/>
    <x v="0"/>
    <n v="0.34997644842204428"/>
    <n v="2972"/>
  </r>
  <r>
    <s v="ORD000123"/>
    <s v="CUST3807"/>
    <s v="Amanda Freeman"/>
    <s v="christopher.aguilar@gmail.com"/>
    <x v="3"/>
    <d v="2024-09-12T00:00:00"/>
    <x v="79"/>
    <x v="9"/>
    <x v="1"/>
    <s v="June"/>
    <x v="0"/>
    <s v="PROD8533"/>
    <x v="3"/>
    <x v="1"/>
    <n v="102"/>
    <n v="2"/>
    <n v="205"/>
    <x v="1"/>
    <n v="24"/>
    <n v="8"/>
    <x v="1"/>
    <n v="0.15121951219512195"/>
    <n v="31"/>
  </r>
  <r>
    <s v="ORD000124"/>
    <s v="CUST8129"/>
    <s v="Joyce Kim"/>
    <s v="gregory.wright@hotmail.com"/>
    <x v="3"/>
    <d v="2024-11-01T00:00:00"/>
    <x v="112"/>
    <x v="6"/>
    <x v="1"/>
    <s v="August"/>
    <x v="0"/>
    <s v="PROD1900"/>
    <x v="13"/>
    <x v="4"/>
    <n v="1039"/>
    <n v="2"/>
    <n v="2078"/>
    <x v="0"/>
    <n v="115"/>
    <n v="10"/>
    <x v="1"/>
    <n v="0.24975938402309913"/>
    <n v="519"/>
  </r>
  <r>
    <s v="ORD000125"/>
    <s v="CUST6817"/>
    <s v="Ryan Moore"/>
    <s v="wesley.elliott@gmail.com"/>
    <x v="3"/>
    <d v="2023-06-25T00:00:00"/>
    <x v="113"/>
    <x v="1"/>
    <x v="0"/>
    <s v="December"/>
    <x v="0"/>
    <s v="PROD1277"/>
    <x v="8"/>
    <x v="2"/>
    <n v="540"/>
    <n v="8"/>
    <n v="4320"/>
    <x v="1"/>
    <n v="589"/>
    <n v="3"/>
    <x v="0"/>
    <n v="0.3"/>
    <n v="1296"/>
  </r>
  <r>
    <s v="ORD000126"/>
    <s v="CUST1471"/>
    <s v="Blake Aguilar"/>
    <s v="norman.randolph@hotmail.com"/>
    <x v="6"/>
    <d v="2023-03-02T00:00:00"/>
    <x v="114"/>
    <x v="11"/>
    <x v="1"/>
    <s v="July"/>
    <x v="0"/>
    <s v="PROD7248"/>
    <x v="14"/>
    <x v="4"/>
    <n v="569"/>
    <n v="1"/>
    <n v="569"/>
    <x v="2"/>
    <n v="43"/>
    <n v="3"/>
    <x v="0"/>
    <n v="0.24956063268892795"/>
    <n v="142"/>
  </r>
  <r>
    <s v="ORD000127"/>
    <s v="CUST2656"/>
    <s v="Erica Chase"/>
    <s v="william.ross@gmail.com"/>
    <x v="5"/>
    <d v="2024-09-04T00:00:00"/>
    <x v="5"/>
    <x v="4"/>
    <x v="0"/>
    <s v="April"/>
    <x v="1"/>
    <s v="PROD5137"/>
    <x v="19"/>
    <x v="2"/>
    <n v="125"/>
    <n v="5"/>
    <n v="627"/>
    <x v="1"/>
    <n v="35"/>
    <m/>
    <x v="2"/>
    <n v="0.29984051036682613"/>
    <n v="188"/>
  </r>
  <r>
    <s v="ORD000128"/>
    <s v="CUST8480"/>
    <s v="Alexis Lopez"/>
    <s v="abigail.thomas@hotmail.com"/>
    <x v="5"/>
    <d v="2023-08-15T00:00:00"/>
    <x v="115"/>
    <x v="7"/>
    <x v="1"/>
    <s v="November"/>
    <x v="2"/>
    <s v="PROD7222"/>
    <x v="17"/>
    <x v="3"/>
    <n v="318"/>
    <n v="6"/>
    <n v="1909"/>
    <x v="1"/>
    <n v="253"/>
    <m/>
    <x v="2"/>
    <n v="0.3499214248297538"/>
    <n v="668"/>
  </r>
  <r>
    <s v="ORD000129"/>
    <s v="CUST4541"/>
    <s v="Gary Zamora"/>
    <s v="timothy.henderson@yahoo.com"/>
    <x v="4"/>
    <d v="2023-06-03T00:00:00"/>
    <x v="116"/>
    <x v="9"/>
    <x v="1"/>
    <s v="June"/>
    <x v="0"/>
    <s v="PROD3006"/>
    <x v="9"/>
    <x v="4"/>
    <n v="206"/>
    <n v="3"/>
    <n v="619"/>
    <x v="2"/>
    <n v="48"/>
    <n v="8"/>
    <x v="1"/>
    <n v="0.25040387722132473"/>
    <n v="155"/>
  </r>
  <r>
    <s v="ORD000130"/>
    <s v="CUST9554"/>
    <s v="Charles Navarro"/>
    <s v="carol.ford@hotmail.com"/>
    <x v="4"/>
    <d v="2023-12-05T00:00:00"/>
    <x v="117"/>
    <x v="5"/>
    <x v="0"/>
    <s v="October"/>
    <x v="1"/>
    <s v="PROD7401"/>
    <x v="14"/>
    <x v="4"/>
    <n v="694"/>
    <n v="6"/>
    <n v="4166"/>
    <x v="0"/>
    <n v="288"/>
    <m/>
    <x v="2"/>
    <n v="0.25012001920307247"/>
    <n v="1042"/>
  </r>
  <r>
    <s v="ORD000131"/>
    <s v="CUST8385"/>
    <s v="Jessica Grant"/>
    <s v="heather.odom@yahoo.com"/>
    <x v="4"/>
    <d v="2023-09-15T00:00:00"/>
    <x v="118"/>
    <x v="7"/>
    <x v="0"/>
    <s v="November"/>
    <x v="0"/>
    <s v="PROD7666"/>
    <x v="2"/>
    <x v="1"/>
    <n v="732"/>
    <n v="7"/>
    <n v="5127"/>
    <x v="1"/>
    <n v="455"/>
    <n v="6"/>
    <x v="0"/>
    <n v="0.14999024770821143"/>
    <n v="769"/>
  </r>
  <r>
    <s v="ORD000132"/>
    <s v="CUST2822"/>
    <s v="Judy Martin"/>
    <s v="linda.oneill@hotmail.com"/>
    <x v="1"/>
    <d v="2023-06-04T00:00:00"/>
    <x v="43"/>
    <x v="7"/>
    <x v="1"/>
    <s v="November"/>
    <x v="0"/>
    <s v="PROD2556"/>
    <x v="7"/>
    <x v="4"/>
    <n v="1037"/>
    <n v="3"/>
    <n v="3110"/>
    <x v="0"/>
    <n v="376"/>
    <n v="3"/>
    <x v="0"/>
    <n v="0.25016077170418005"/>
    <n v="778"/>
  </r>
  <r>
    <s v="ORD000133"/>
    <s v="CUST9985"/>
    <s v="Michele Collins"/>
    <s v="gerald.jackson@hotmail.com"/>
    <x v="2"/>
    <d v="2024-03-22T00:00:00"/>
    <x v="119"/>
    <x v="6"/>
    <x v="0"/>
    <s v="August"/>
    <x v="2"/>
    <s v="PROD3802"/>
    <x v="1"/>
    <x v="1"/>
    <n v="1181"/>
    <n v="3"/>
    <n v="3542"/>
    <x v="1"/>
    <n v="402"/>
    <m/>
    <x v="2"/>
    <n v="0.14991530208921514"/>
    <n v="531"/>
  </r>
  <r>
    <s v="ORD000134"/>
    <s v="CUST1162"/>
    <s v="Kevin Wood"/>
    <s v="ruth.green@hotmail.com"/>
    <x v="0"/>
    <d v="2024-06-30T00:00:00"/>
    <x v="64"/>
    <x v="9"/>
    <x v="1"/>
    <s v="June"/>
    <x v="0"/>
    <s v="PROD6276"/>
    <x v="6"/>
    <x v="0"/>
    <n v="631"/>
    <n v="3"/>
    <n v="1894"/>
    <x v="0"/>
    <n v="117"/>
    <n v="3"/>
    <x v="0"/>
    <n v="0.40021119324181625"/>
    <n v="758"/>
  </r>
  <r>
    <s v="ORD000135"/>
    <s v="CUST7010"/>
    <s v="Christian Graham"/>
    <s v="meghan.saunders@outlook.com"/>
    <x v="3"/>
    <d v="2024-06-22T00:00:00"/>
    <x v="120"/>
    <x v="11"/>
    <x v="0"/>
    <s v="July"/>
    <x v="0"/>
    <s v="PROD8042"/>
    <x v="19"/>
    <x v="2"/>
    <n v="126"/>
    <n v="1"/>
    <n v="126"/>
    <x v="1"/>
    <n v="12"/>
    <n v="5"/>
    <x v="0"/>
    <n v="0.30158730158730157"/>
    <n v="38"/>
  </r>
  <r>
    <s v="ORD000136"/>
    <s v="CUST1202"/>
    <s v="Rebecca Collins"/>
    <s v="john.bennett@yahoo.com"/>
    <x v="2"/>
    <d v="2023-12-03T00:00:00"/>
    <x v="121"/>
    <x v="0"/>
    <x v="0"/>
    <s v="January"/>
    <x v="0"/>
    <s v="PROD2982"/>
    <x v="10"/>
    <x v="2"/>
    <n v="815"/>
    <n v="2"/>
    <n v="1631"/>
    <x v="0"/>
    <n v="239"/>
    <n v="4"/>
    <x v="0"/>
    <n v="0.2998160637645616"/>
    <n v="489"/>
  </r>
  <r>
    <s v="ORD000137"/>
    <s v="CUST1748"/>
    <s v="William Ferguson"/>
    <s v="angela.rose@yahoo.com"/>
    <x v="4"/>
    <d v="2024-01-13T00:00:00"/>
    <x v="122"/>
    <x v="3"/>
    <x v="1"/>
    <s v="March"/>
    <x v="0"/>
    <s v="PROD1629"/>
    <x v="10"/>
    <x v="2"/>
    <n v="643"/>
    <n v="1"/>
    <n v="643"/>
    <x v="4"/>
    <n v="45"/>
    <n v="6"/>
    <x v="0"/>
    <n v="0.30015552099533438"/>
    <n v="193"/>
  </r>
  <r>
    <s v="ORD000138"/>
    <s v="CUST2596"/>
    <s v="Joseph Dennis"/>
    <s v="edward.reyes@hotmail.com"/>
    <x v="5"/>
    <d v="2024-04-09T00:00:00"/>
    <x v="123"/>
    <x v="1"/>
    <x v="0"/>
    <s v="December"/>
    <x v="1"/>
    <s v="PROD8003"/>
    <x v="10"/>
    <x v="2"/>
    <n v="587"/>
    <n v="8"/>
    <n v="4697"/>
    <x v="1"/>
    <n v="274"/>
    <m/>
    <x v="2"/>
    <n v="0.29997870981477537"/>
    <n v="1409"/>
  </r>
  <r>
    <s v="ORD000139"/>
    <s v="CUST6490"/>
    <s v="Morgan Allen"/>
    <s v="ashley.vargas@yahoo.com"/>
    <x v="4"/>
    <d v="2023-01-19T00:00:00"/>
    <x v="124"/>
    <x v="3"/>
    <x v="0"/>
    <s v="March"/>
    <x v="0"/>
    <s v="PROD4995"/>
    <x v="17"/>
    <x v="3"/>
    <n v="469"/>
    <n v="1"/>
    <n v="469"/>
    <x v="2"/>
    <n v="44"/>
    <n v="7"/>
    <x v="0"/>
    <n v="0.34968017057569295"/>
    <n v="164"/>
  </r>
  <r>
    <s v="ORD000140"/>
    <s v="CUST2263"/>
    <s v="Cynthia Mcintosh"/>
    <s v="scott.barrett@outlook.com"/>
    <x v="5"/>
    <d v="2024-07-20T00:00:00"/>
    <x v="125"/>
    <x v="5"/>
    <x v="1"/>
    <s v="October"/>
    <x v="0"/>
    <s v="PROD8489"/>
    <x v="13"/>
    <x v="4"/>
    <n v="479"/>
    <n v="2"/>
    <n v="958"/>
    <x v="0"/>
    <n v="141"/>
    <n v="7"/>
    <x v="0"/>
    <n v="0.24947807933194155"/>
    <n v="239"/>
  </r>
  <r>
    <s v="ORD000141"/>
    <s v="CUST6703"/>
    <s v="Kyle Lopez"/>
    <s v="jeanne.ellis@gmail.com"/>
    <x v="3"/>
    <d v="2024-01-20T00:00:00"/>
    <x v="126"/>
    <x v="8"/>
    <x v="1"/>
    <s v="September"/>
    <x v="0"/>
    <s v="PROD4019"/>
    <x v="13"/>
    <x v="4"/>
    <n v="1078"/>
    <n v="5"/>
    <n v="5391"/>
    <x v="0"/>
    <n v="475"/>
    <n v="6"/>
    <x v="0"/>
    <n v="0.25004637358560566"/>
    <n v="1348"/>
  </r>
  <r>
    <s v="ORD000142"/>
    <s v="CUST9158"/>
    <s v="Joseph Orr"/>
    <s v="james.tran@gmail.com"/>
    <x v="1"/>
    <d v="2023-04-28T00:00:00"/>
    <x v="127"/>
    <x v="4"/>
    <x v="0"/>
    <s v="April"/>
    <x v="1"/>
    <s v="PROD4320"/>
    <x v="10"/>
    <x v="2"/>
    <n v="816"/>
    <n v="3"/>
    <n v="2448"/>
    <x v="0"/>
    <n v="164"/>
    <m/>
    <x v="2"/>
    <n v="0.30024509803921567"/>
    <n v="735"/>
  </r>
  <r>
    <s v="ORD000143"/>
    <s v="CUST4613"/>
    <s v="Amy Anderson"/>
    <s v="laura.harper@yahoo.com"/>
    <x v="5"/>
    <d v="2024-03-04T00:00:00"/>
    <x v="128"/>
    <x v="6"/>
    <x v="1"/>
    <s v="August"/>
    <x v="2"/>
    <s v="PROD1709"/>
    <x v="10"/>
    <x v="2"/>
    <n v="178"/>
    <n v="6"/>
    <n v="1066"/>
    <x v="0"/>
    <n v="131"/>
    <m/>
    <x v="2"/>
    <n v="0.30018761726078802"/>
    <n v="320"/>
  </r>
  <r>
    <s v="ORD000144"/>
    <s v="CUST1824"/>
    <s v="Ricky Kelley"/>
    <s v="lauren.hale@outlook.com"/>
    <x v="1"/>
    <d v="2024-09-21T00:00:00"/>
    <x v="129"/>
    <x v="10"/>
    <x v="0"/>
    <s v="February"/>
    <x v="0"/>
    <s v="PROD5862"/>
    <x v="10"/>
    <x v="2"/>
    <n v="922"/>
    <n v="4"/>
    <n v="3687"/>
    <x v="1"/>
    <n v="414"/>
    <n v="8"/>
    <x v="1"/>
    <n v="0.29997287767832925"/>
    <n v="1106"/>
  </r>
  <r>
    <s v="ORD000145"/>
    <s v="CUST3718"/>
    <s v="Andrea Dominguez"/>
    <s v="anthony.krueger@outlook.com"/>
    <x v="5"/>
    <d v="2023-08-01T00:00:00"/>
    <x v="130"/>
    <x v="7"/>
    <x v="0"/>
    <s v="November"/>
    <x v="0"/>
    <s v="PROD6900"/>
    <x v="11"/>
    <x v="3"/>
    <n v="469"/>
    <n v="3"/>
    <n v="1408"/>
    <x v="1"/>
    <n v="98"/>
    <n v="5"/>
    <x v="0"/>
    <n v="0.35014204545454547"/>
    <n v="493"/>
  </r>
  <r>
    <s v="ORD000146"/>
    <s v="CUST4546"/>
    <s v="Ian Cameron"/>
    <s v="elizabeth.hendricks@hotmail.com"/>
    <x v="1"/>
    <d v="2023-07-09T00:00:00"/>
    <x v="131"/>
    <x v="9"/>
    <x v="1"/>
    <s v="June"/>
    <x v="2"/>
    <s v="PROD4910"/>
    <x v="10"/>
    <x v="2"/>
    <n v="231"/>
    <n v="4"/>
    <n v="925"/>
    <x v="0"/>
    <n v="135"/>
    <m/>
    <x v="2"/>
    <n v="0.30054054054054052"/>
    <n v="278"/>
  </r>
  <r>
    <s v="ORD000147"/>
    <s v="CUST8375"/>
    <s v="Alexander Juarez"/>
    <s v="anthony.thomas@gmail.com"/>
    <x v="2"/>
    <d v="2024-05-19T00:00:00"/>
    <x v="132"/>
    <x v="7"/>
    <x v="0"/>
    <s v="November"/>
    <x v="0"/>
    <s v="PROD2831"/>
    <x v="15"/>
    <x v="1"/>
    <n v="316"/>
    <n v="3"/>
    <n v="949"/>
    <x v="1"/>
    <n v="132"/>
    <n v="5"/>
    <x v="0"/>
    <n v="0.14963119072708114"/>
    <n v="142"/>
  </r>
  <r>
    <s v="ORD000148"/>
    <s v="CUST8416"/>
    <s v="Bryan Davis"/>
    <s v="aaron.gutierrez@gmail.com"/>
    <x v="5"/>
    <d v="2023-08-17T00:00:00"/>
    <x v="133"/>
    <x v="7"/>
    <x v="1"/>
    <s v="November"/>
    <x v="0"/>
    <s v="PROD8523"/>
    <x v="16"/>
    <x v="0"/>
    <n v="790"/>
    <n v="3"/>
    <n v="2371"/>
    <x v="3"/>
    <n v="305"/>
    <n v="10"/>
    <x v="1"/>
    <n v="0.3998312948123155"/>
    <n v="948"/>
  </r>
  <r>
    <s v="ORD000149"/>
    <s v="CUST5822"/>
    <s v="Ronald Bowman"/>
    <s v="kevin.perez@yahoo.com"/>
    <x v="0"/>
    <d v="2024-01-26T00:00:00"/>
    <x v="134"/>
    <x v="10"/>
    <x v="0"/>
    <s v="February"/>
    <x v="0"/>
    <s v="PROD5186"/>
    <x v="8"/>
    <x v="2"/>
    <n v="825"/>
    <n v="1"/>
    <n v="825"/>
    <x v="1"/>
    <n v="85"/>
    <n v="5"/>
    <x v="0"/>
    <n v="0.29939393939393938"/>
    <n v="247"/>
  </r>
  <r>
    <s v="ORD000150"/>
    <s v="CUST5791"/>
    <s v="Stephen Ferguson"/>
    <s v="christina.sandoval@outlook.com"/>
    <x v="0"/>
    <d v="2023-01-19T00:00:00"/>
    <x v="81"/>
    <x v="11"/>
    <x v="1"/>
    <s v="July"/>
    <x v="0"/>
    <s v="PROD8222"/>
    <x v="7"/>
    <x v="4"/>
    <n v="1065"/>
    <n v="6"/>
    <n v="6389"/>
    <x v="4"/>
    <n v="840"/>
    <n v="10"/>
    <x v="1"/>
    <n v="0.24996087024573485"/>
    <n v="1597"/>
  </r>
  <r>
    <s v="ORD000151"/>
    <s v="CUST6247"/>
    <s v="Jonathan Myers"/>
    <s v="maria.gonzales@outlook.com"/>
    <x v="2"/>
    <d v="2024-06-15T00:00:00"/>
    <x v="135"/>
    <x v="5"/>
    <x v="1"/>
    <s v="October"/>
    <x v="0"/>
    <s v="PROD4646"/>
    <x v="8"/>
    <x v="2"/>
    <n v="608"/>
    <n v="3"/>
    <n v="1825"/>
    <x v="1"/>
    <n v="270"/>
    <n v="6"/>
    <x v="0"/>
    <n v="0.29972602739726029"/>
    <n v="547"/>
  </r>
  <r>
    <s v="ORD000152"/>
    <s v="CUST3343"/>
    <s v="Sandra Roberts MD"/>
    <s v="jamie.wright@yahoo.com"/>
    <x v="4"/>
    <d v="2023-03-24T00:00:00"/>
    <x v="136"/>
    <x v="8"/>
    <x v="0"/>
    <s v="September"/>
    <x v="0"/>
    <s v="PROD9461"/>
    <x v="9"/>
    <x v="4"/>
    <n v="91"/>
    <n v="4"/>
    <n v="366"/>
    <x v="1"/>
    <n v="22"/>
    <n v="8"/>
    <x v="1"/>
    <n v="0.24863387978142076"/>
    <n v="91"/>
  </r>
  <r>
    <s v="ORD000153"/>
    <s v="CUST6542"/>
    <s v="Jillian Smith"/>
    <s v="robert.jenkins@yahoo.com"/>
    <x v="4"/>
    <d v="2024-10-10T00:00:00"/>
    <x v="95"/>
    <x v="1"/>
    <x v="1"/>
    <s v="December"/>
    <x v="0"/>
    <s v="PROD2599"/>
    <x v="2"/>
    <x v="1"/>
    <n v="1217"/>
    <n v="4"/>
    <n v="4867"/>
    <x v="1"/>
    <n v="563"/>
    <n v="8"/>
    <x v="1"/>
    <n v="0.14998972673104582"/>
    <n v="730"/>
  </r>
  <r>
    <s v="ORD000154"/>
    <s v="CUST2731"/>
    <s v="Kyle Marks"/>
    <s v="david.thornton@outlook.com"/>
    <x v="5"/>
    <d v="2024-05-26T00:00:00"/>
    <x v="137"/>
    <x v="8"/>
    <x v="1"/>
    <s v="September"/>
    <x v="0"/>
    <s v="PROD9282"/>
    <x v="8"/>
    <x v="2"/>
    <n v="78"/>
    <n v="5"/>
    <n v="390"/>
    <x v="1"/>
    <n v="48"/>
    <n v="2"/>
    <x v="0"/>
    <n v="0.3"/>
    <n v="117"/>
  </r>
  <r>
    <s v="ORD000155"/>
    <s v="CUST4779"/>
    <s v="Anthony Rogers"/>
    <s v="heidi.henry@yahoo.com"/>
    <x v="2"/>
    <d v="2024-09-14T00:00:00"/>
    <x v="43"/>
    <x v="7"/>
    <x v="1"/>
    <s v="November"/>
    <x v="0"/>
    <s v="PROD8171"/>
    <x v="11"/>
    <x v="3"/>
    <n v="555"/>
    <n v="6"/>
    <n v="3329"/>
    <x v="1"/>
    <n v="353"/>
    <n v="5"/>
    <x v="0"/>
    <n v="0.34995494142385103"/>
    <n v="1165"/>
  </r>
  <r>
    <s v="ORD000156"/>
    <s v="CUST7911"/>
    <s v="Andrew Brown"/>
    <s v="kayla.robertson@gmail.com"/>
    <x v="6"/>
    <d v="2023-08-31T00:00:00"/>
    <x v="138"/>
    <x v="10"/>
    <x v="1"/>
    <s v="February"/>
    <x v="2"/>
    <s v="PROD3534"/>
    <x v="11"/>
    <x v="3"/>
    <n v="172"/>
    <n v="3"/>
    <n v="517"/>
    <x v="3"/>
    <n v="56"/>
    <m/>
    <x v="2"/>
    <n v="0.35009671179883944"/>
    <n v="181"/>
  </r>
  <r>
    <s v="ORD000157"/>
    <s v="CUST2006"/>
    <s v="Mary Romero"/>
    <s v="matthew.king@outlook.com"/>
    <x v="0"/>
    <d v="2024-04-30T00:00:00"/>
    <x v="139"/>
    <x v="11"/>
    <x v="0"/>
    <s v="July"/>
    <x v="0"/>
    <s v="PROD2985"/>
    <x v="20"/>
    <x v="3"/>
    <n v="1108"/>
    <n v="5"/>
    <n v="5538"/>
    <x v="1"/>
    <n v="307"/>
    <n v="6"/>
    <x v="0"/>
    <n v="0.34994582881906827"/>
    <n v="1938"/>
  </r>
  <r>
    <s v="ORD000158"/>
    <s v="CUST8237"/>
    <s v="Kelsey Foster"/>
    <s v="derek.ashley@gmail.com"/>
    <x v="5"/>
    <d v="2023-10-29T00:00:00"/>
    <x v="140"/>
    <x v="7"/>
    <x v="1"/>
    <s v="November"/>
    <x v="0"/>
    <s v="PROD4198"/>
    <x v="6"/>
    <x v="0"/>
    <n v="703"/>
    <n v="6"/>
    <n v="4217"/>
    <x v="0"/>
    <n v="371"/>
    <n v="3"/>
    <x v="0"/>
    <n v="0.40004742708086316"/>
    <n v="1687"/>
  </r>
  <r>
    <s v="ORD000159"/>
    <s v="CUST8119"/>
    <s v="Christian Ponce"/>
    <s v="amanda.newton@yahoo.com"/>
    <x v="2"/>
    <d v="2024-04-04T00:00:00"/>
    <x v="9"/>
    <x v="0"/>
    <x v="1"/>
    <s v="January"/>
    <x v="2"/>
    <s v="PROD6537"/>
    <x v="6"/>
    <x v="0"/>
    <n v="110"/>
    <n v="4"/>
    <n v="439"/>
    <x v="1"/>
    <n v="44"/>
    <m/>
    <x v="2"/>
    <n v="0.40091116173120728"/>
    <n v="176"/>
  </r>
  <r>
    <s v="ORD000160"/>
    <s v="CUST6190"/>
    <s v="Melissa Allen"/>
    <s v="carl.keller@hotmail.com"/>
    <x v="4"/>
    <d v="2024-01-11T00:00:00"/>
    <x v="141"/>
    <x v="4"/>
    <x v="0"/>
    <s v="April"/>
    <x v="0"/>
    <s v="PROD5638"/>
    <x v="15"/>
    <x v="1"/>
    <n v="1036"/>
    <n v="5"/>
    <n v="5180"/>
    <x v="3"/>
    <n v="529"/>
    <n v="2"/>
    <x v="0"/>
    <n v="0.15"/>
    <n v="777"/>
  </r>
  <r>
    <s v="ORD000161"/>
    <s v="CUST2497"/>
    <s v="Tammy Cummings"/>
    <s v="cody.park@gmail.com"/>
    <x v="5"/>
    <d v="2024-06-17T00:00:00"/>
    <x v="97"/>
    <x v="2"/>
    <x v="1"/>
    <s v="May"/>
    <x v="0"/>
    <s v="PROD3971"/>
    <x v="0"/>
    <x v="0"/>
    <n v="926"/>
    <n v="5"/>
    <n v="4632"/>
    <x v="1"/>
    <n v="327"/>
    <n v="4"/>
    <x v="0"/>
    <n v="0.40004317789291882"/>
    <n v="1853"/>
  </r>
  <r>
    <s v="ORD000162"/>
    <s v="CUST1798"/>
    <s v="Megan Taylor"/>
    <s v="erica.parker@gmail.com"/>
    <x v="6"/>
    <d v="2024-02-07T00:00:00"/>
    <x v="142"/>
    <x v="8"/>
    <x v="0"/>
    <s v="September"/>
    <x v="0"/>
    <s v="PROD9409"/>
    <x v="19"/>
    <x v="2"/>
    <n v="639"/>
    <n v="5"/>
    <n v="3196"/>
    <x v="2"/>
    <n v="261"/>
    <n v="6"/>
    <x v="0"/>
    <n v="0.30006257822277849"/>
    <n v="959"/>
  </r>
  <r>
    <s v="ORD000163"/>
    <s v="CUST6440"/>
    <s v="Kelly Miller"/>
    <s v="joshua.hoffman@yahoo.com"/>
    <x v="6"/>
    <d v="2023-04-29T00:00:00"/>
    <x v="143"/>
    <x v="6"/>
    <x v="1"/>
    <s v="August"/>
    <x v="2"/>
    <s v="PROD2423"/>
    <x v="14"/>
    <x v="4"/>
    <n v="602"/>
    <n v="3"/>
    <n v="1806"/>
    <x v="4"/>
    <n v="106"/>
    <m/>
    <x v="2"/>
    <n v="0.25027685492801771"/>
    <n v="452"/>
  </r>
  <r>
    <s v="ORD000164"/>
    <s v="CUST4889"/>
    <s v="Dennis Smith"/>
    <s v="breanna.lewis@gmail.com"/>
    <x v="1"/>
    <d v="2024-11-20T00:00:00"/>
    <x v="144"/>
    <x v="2"/>
    <x v="0"/>
    <s v="May"/>
    <x v="0"/>
    <s v="PROD3074"/>
    <x v="16"/>
    <x v="0"/>
    <n v="894"/>
    <n v="4"/>
    <n v="3575"/>
    <x v="1"/>
    <n v="261"/>
    <n v="7"/>
    <x v="0"/>
    <n v="0.4"/>
    <n v="1430"/>
  </r>
  <r>
    <s v="ORD000165"/>
    <s v="CUST3487"/>
    <s v="Alexandra Diaz"/>
    <s v="luke.rhodes@gmail.com"/>
    <x v="2"/>
    <d v="2024-10-16T00:00:00"/>
    <x v="145"/>
    <x v="8"/>
    <x v="0"/>
    <s v="September"/>
    <x v="2"/>
    <s v="PROD1625"/>
    <x v="0"/>
    <x v="0"/>
    <n v="23"/>
    <n v="5"/>
    <n v="115"/>
    <x v="1"/>
    <n v="6"/>
    <m/>
    <x v="2"/>
    <n v="0.4"/>
    <n v="46"/>
  </r>
  <r>
    <s v="ORD000166"/>
    <s v="CUST2200"/>
    <s v="Mackenzie Fuentes"/>
    <s v="tina.allen@yahoo.com"/>
    <x v="2"/>
    <d v="2024-09-19T00:00:00"/>
    <x v="146"/>
    <x v="11"/>
    <x v="0"/>
    <s v="July"/>
    <x v="1"/>
    <s v="PROD9504"/>
    <x v="19"/>
    <x v="2"/>
    <n v="603"/>
    <n v="3"/>
    <n v="1809"/>
    <x v="1"/>
    <n v="186"/>
    <m/>
    <x v="2"/>
    <n v="0.30016583747927034"/>
    <n v="543"/>
  </r>
  <r>
    <s v="ORD000167"/>
    <s v="CUST5024"/>
    <s v="William Vincent"/>
    <s v="tiffany.campbell@hotmail.com"/>
    <x v="3"/>
    <d v="2023-04-10T00:00:00"/>
    <x v="147"/>
    <x v="0"/>
    <x v="1"/>
    <s v="January"/>
    <x v="0"/>
    <s v="PROD2675"/>
    <x v="15"/>
    <x v="1"/>
    <n v="151"/>
    <n v="2"/>
    <n v="302"/>
    <x v="1"/>
    <n v="31"/>
    <n v="4"/>
    <x v="0"/>
    <n v="0.1490066225165563"/>
    <n v="45"/>
  </r>
  <r>
    <s v="ORD000168"/>
    <s v="CUST7362"/>
    <s v="John Fleming"/>
    <s v="charles.singleton@hotmail.com"/>
    <x v="2"/>
    <d v="2024-02-25T00:00:00"/>
    <x v="148"/>
    <x v="11"/>
    <x v="0"/>
    <s v="July"/>
    <x v="1"/>
    <s v="PROD2967"/>
    <x v="14"/>
    <x v="4"/>
    <n v="253"/>
    <n v="3"/>
    <n v="759"/>
    <x v="0"/>
    <n v="109"/>
    <m/>
    <x v="2"/>
    <n v="0.25032938076416339"/>
    <n v="190"/>
  </r>
  <r>
    <s v="ORD000169"/>
    <s v="CUST1080"/>
    <s v="Anthony Robinson Jr."/>
    <s v="sandra.patel@hotmail.com"/>
    <x v="0"/>
    <d v="2023-04-24T00:00:00"/>
    <x v="149"/>
    <x v="2"/>
    <x v="1"/>
    <s v="May"/>
    <x v="0"/>
    <s v="PROD1546"/>
    <x v="7"/>
    <x v="4"/>
    <n v="542"/>
    <n v="1"/>
    <n v="542"/>
    <x v="1"/>
    <n v="64"/>
    <n v="6"/>
    <x v="0"/>
    <n v="0.25092250922509224"/>
    <n v="136"/>
  </r>
  <r>
    <s v="ORD000170"/>
    <s v="CUST4065"/>
    <s v="Alexis Jenkins"/>
    <s v="jessica.simmons@hotmail.com"/>
    <x v="2"/>
    <d v="2023-03-18T00:00:00"/>
    <x v="150"/>
    <x v="2"/>
    <x v="0"/>
    <s v="May"/>
    <x v="1"/>
    <s v="PROD4908"/>
    <x v="19"/>
    <x v="2"/>
    <n v="723"/>
    <n v="2"/>
    <n v="1445"/>
    <x v="1"/>
    <n v="74"/>
    <m/>
    <x v="2"/>
    <n v="0.30034602076124567"/>
    <n v="434"/>
  </r>
  <r>
    <s v="ORD000171"/>
    <s v="CUST3718"/>
    <s v="Andrea Dominguez"/>
    <s v="anthony.krueger@outlook.com"/>
    <x v="5"/>
    <d v="2023-08-01T00:00:00"/>
    <x v="151"/>
    <x v="5"/>
    <x v="1"/>
    <s v="October"/>
    <x v="0"/>
    <s v="PROD5948"/>
    <x v="20"/>
    <x v="3"/>
    <n v="740"/>
    <n v="1"/>
    <n v="740"/>
    <x v="0"/>
    <n v="89"/>
    <n v="8"/>
    <x v="1"/>
    <n v="0.35"/>
    <n v="259"/>
  </r>
  <r>
    <s v="ORD000172"/>
    <s v="CUST5691"/>
    <s v="Jessica Kirk"/>
    <s v="katie.gonzalez@outlook.com"/>
    <x v="0"/>
    <d v="2024-11-01T00:00:00"/>
    <x v="152"/>
    <x v="4"/>
    <x v="1"/>
    <s v="April"/>
    <x v="0"/>
    <s v="PROD2950"/>
    <x v="18"/>
    <x v="0"/>
    <n v="1044"/>
    <n v="2"/>
    <n v="2087"/>
    <x v="1"/>
    <n v="237"/>
    <n v="8"/>
    <x v="1"/>
    <n v="0.40009583133684717"/>
    <n v="835"/>
  </r>
  <r>
    <s v="ORD000173"/>
    <s v="CUST6375"/>
    <s v="Christina Rodriguez"/>
    <s v="brandon.foster@gmail.com"/>
    <x v="0"/>
    <d v="2023-05-25T00:00:00"/>
    <x v="153"/>
    <x v="3"/>
    <x v="1"/>
    <s v="March"/>
    <x v="0"/>
    <s v="PROD6451"/>
    <x v="7"/>
    <x v="4"/>
    <n v="779"/>
    <n v="3"/>
    <n v="2338"/>
    <x v="1"/>
    <n v="146"/>
    <n v="10"/>
    <x v="1"/>
    <n v="0.25021385799828916"/>
    <n v="585"/>
  </r>
  <r>
    <s v="ORD000174"/>
    <s v="CUST5222"/>
    <s v="Victoria Rodriguez"/>
    <s v="bruce.huff@hotmail.com"/>
    <x v="5"/>
    <d v="2024-06-06T00:00:00"/>
    <x v="2"/>
    <x v="2"/>
    <x v="0"/>
    <s v="May"/>
    <x v="0"/>
    <s v="PROD9059"/>
    <x v="17"/>
    <x v="3"/>
    <n v="682"/>
    <n v="2"/>
    <n v="1364"/>
    <x v="1"/>
    <n v="75"/>
    <n v="3"/>
    <x v="0"/>
    <n v="0.34970674486803521"/>
    <n v="477"/>
  </r>
  <r>
    <s v="ORD000175"/>
    <s v="CUST2284"/>
    <s v="Regina Johnson"/>
    <s v="michael.robinson@outlook.com"/>
    <x v="6"/>
    <d v="2024-03-03T00:00:00"/>
    <x v="154"/>
    <x v="3"/>
    <x v="1"/>
    <s v="March"/>
    <x v="1"/>
    <s v="PROD7422"/>
    <x v="19"/>
    <x v="2"/>
    <n v="874"/>
    <n v="5"/>
    <n v="4368"/>
    <x v="0"/>
    <n v="514"/>
    <m/>
    <x v="2"/>
    <n v="0.2999084249084249"/>
    <n v="1310"/>
  </r>
  <r>
    <s v="ORD000176"/>
    <s v="CUST2753"/>
    <s v="Donna Montgomery"/>
    <s v="lauren.mays@outlook.com"/>
    <x v="6"/>
    <d v="2024-02-27T00:00:00"/>
    <x v="155"/>
    <x v="5"/>
    <x v="0"/>
    <s v="October"/>
    <x v="0"/>
    <s v="PROD4910"/>
    <x v="3"/>
    <x v="1"/>
    <n v="204"/>
    <n v="3"/>
    <n v="612"/>
    <x v="1"/>
    <n v="64"/>
    <n v="3"/>
    <x v="0"/>
    <n v="0.15032679738562091"/>
    <n v="92"/>
  </r>
  <r>
    <s v="ORD000177"/>
    <s v="CUST6373"/>
    <s v="Justin Flowers"/>
    <s v="william.mcbride@outlook.com"/>
    <x v="3"/>
    <d v="2023-08-05T00:00:00"/>
    <x v="156"/>
    <x v="4"/>
    <x v="0"/>
    <s v="April"/>
    <x v="2"/>
    <s v="PROD1641"/>
    <x v="8"/>
    <x v="2"/>
    <n v="468"/>
    <n v="1"/>
    <n v="468"/>
    <x v="0"/>
    <n v="40"/>
    <m/>
    <x v="2"/>
    <n v="0.29914529914529914"/>
    <n v="140"/>
  </r>
  <r>
    <s v="ORD000178"/>
    <s v="CUST6678"/>
    <s v="Jared Gonzalez"/>
    <s v="gabriella.thomas@yahoo.com"/>
    <x v="3"/>
    <d v="2024-05-31T00:00:00"/>
    <x v="1"/>
    <x v="1"/>
    <x v="0"/>
    <s v="December"/>
    <x v="0"/>
    <s v="PROD3808"/>
    <x v="4"/>
    <x v="2"/>
    <n v="1598"/>
    <n v="4"/>
    <n v="6391"/>
    <x v="0"/>
    <n v="525"/>
    <n v="9"/>
    <x v="1"/>
    <n v="0.29995305898920355"/>
    <n v="1917"/>
  </r>
  <r>
    <s v="ORD000179"/>
    <s v="CUST1383"/>
    <s v="Catherine Smith"/>
    <s v="heather.bennett@yahoo.com"/>
    <x v="1"/>
    <d v="2024-04-16T00:00:00"/>
    <x v="157"/>
    <x v="1"/>
    <x v="1"/>
    <s v="December"/>
    <x v="0"/>
    <s v="PROD5309"/>
    <x v="18"/>
    <x v="0"/>
    <n v="220"/>
    <n v="10"/>
    <n v="2197"/>
    <x v="0"/>
    <n v="297"/>
    <n v="10"/>
    <x v="1"/>
    <n v="0.40009103322712791"/>
    <n v="879"/>
  </r>
  <r>
    <s v="ORD000180"/>
    <s v="CUST7566"/>
    <s v="Erin Coleman"/>
    <s v="ryan.gonzales@gmail.com"/>
    <x v="1"/>
    <d v="2024-02-10T00:00:00"/>
    <x v="158"/>
    <x v="0"/>
    <x v="0"/>
    <s v="January"/>
    <x v="0"/>
    <s v="PROD2197"/>
    <x v="5"/>
    <x v="3"/>
    <n v="265"/>
    <n v="1"/>
    <n v="265"/>
    <x v="0"/>
    <n v="34"/>
    <n v="5"/>
    <x v="0"/>
    <n v="0.35094339622641507"/>
    <n v="93"/>
  </r>
  <r>
    <s v="ORD000181"/>
    <s v="CUST2783"/>
    <s v="Tammy Aguilar"/>
    <s v="brian.levine@outlook.com"/>
    <x v="3"/>
    <d v="2024-04-15T00:00:00"/>
    <x v="50"/>
    <x v="8"/>
    <x v="0"/>
    <s v="September"/>
    <x v="0"/>
    <s v="PROD3411"/>
    <x v="10"/>
    <x v="2"/>
    <n v="378"/>
    <n v="2"/>
    <n v="755"/>
    <x v="1"/>
    <n v="45"/>
    <n v="5"/>
    <x v="0"/>
    <n v="0.30066225165562915"/>
    <n v="227"/>
  </r>
  <r>
    <s v="ORD000182"/>
    <s v="CUST1599"/>
    <s v="John Donovan"/>
    <s v="martha.crawford@gmail.com"/>
    <x v="1"/>
    <d v="2023-03-31T00:00:00"/>
    <x v="159"/>
    <x v="6"/>
    <x v="1"/>
    <s v="August"/>
    <x v="1"/>
    <s v="PROD1218"/>
    <x v="14"/>
    <x v="4"/>
    <n v="222"/>
    <n v="2"/>
    <n v="444"/>
    <x v="0"/>
    <n v="42"/>
    <m/>
    <x v="2"/>
    <n v="0.25"/>
    <n v="111"/>
  </r>
  <r>
    <s v="ORD000183"/>
    <s v="CUST4386"/>
    <s v="James Medina"/>
    <s v="melissa.mayo@hotmail.com"/>
    <x v="3"/>
    <d v="2024-11-29T00:00:00"/>
    <x v="160"/>
    <x v="7"/>
    <x v="1"/>
    <s v="November"/>
    <x v="0"/>
    <s v="PROD7215"/>
    <x v="20"/>
    <x v="3"/>
    <n v="1320"/>
    <n v="7"/>
    <n v="9237"/>
    <x v="1"/>
    <n v="975"/>
    <n v="10"/>
    <x v="1"/>
    <n v="0.35000541301288296"/>
    <n v="3233"/>
  </r>
  <r>
    <s v="ORD000184"/>
    <s v="CUST9691"/>
    <s v="James Smith"/>
    <s v="mary.barr@yahoo.com"/>
    <x v="6"/>
    <d v="2023-07-30T00:00:00"/>
    <x v="161"/>
    <x v="0"/>
    <x v="0"/>
    <s v="January"/>
    <x v="0"/>
    <s v="PROD5169"/>
    <x v="15"/>
    <x v="1"/>
    <n v="454"/>
    <n v="2"/>
    <n v="909"/>
    <x v="0"/>
    <n v="77"/>
    <n v="6"/>
    <x v="0"/>
    <n v="0.14961496149614961"/>
    <n v="136"/>
  </r>
  <r>
    <s v="ORD000185"/>
    <s v="CUST3938"/>
    <s v="Christopher Abbott"/>
    <s v="lisa.mcgee@hotmail.com"/>
    <x v="0"/>
    <d v="2023-01-19T00:00:00"/>
    <x v="162"/>
    <x v="9"/>
    <x v="0"/>
    <s v="June"/>
    <x v="0"/>
    <s v="PROD7072"/>
    <x v="10"/>
    <x v="2"/>
    <n v="264"/>
    <n v="2"/>
    <n v="528"/>
    <x v="2"/>
    <n v="68"/>
    <n v="8"/>
    <x v="1"/>
    <n v="0.29924242424242425"/>
    <n v="158"/>
  </r>
  <r>
    <s v="ORD000186"/>
    <s v="CUST3150"/>
    <s v="Justin Jacobs"/>
    <s v="john.murray@hotmail.com"/>
    <x v="5"/>
    <d v="2023-03-23T00:00:00"/>
    <x v="163"/>
    <x v="2"/>
    <x v="1"/>
    <s v="May"/>
    <x v="2"/>
    <s v="PROD1002"/>
    <x v="18"/>
    <x v="0"/>
    <n v="842"/>
    <n v="1"/>
    <n v="842"/>
    <x v="0"/>
    <n v="112"/>
    <m/>
    <x v="2"/>
    <n v="0.4002375296912114"/>
    <n v="337"/>
  </r>
  <r>
    <s v="ORD000187"/>
    <s v="CUST4234"/>
    <s v="Jeffrey Brooks"/>
    <s v="mark.cook@gmail.com"/>
    <x v="0"/>
    <d v="2024-05-03T00:00:00"/>
    <x v="89"/>
    <x v="4"/>
    <x v="0"/>
    <s v="April"/>
    <x v="0"/>
    <s v="PROD3919"/>
    <x v="12"/>
    <x v="3"/>
    <n v="564"/>
    <n v="3"/>
    <n v="1691"/>
    <x v="1"/>
    <n v="140"/>
    <n v="7"/>
    <x v="0"/>
    <n v="0.35008870490833827"/>
    <n v="592"/>
  </r>
  <r>
    <s v="ORD000188"/>
    <s v="CUST7303"/>
    <s v="Jason Galloway"/>
    <s v="tamara.hale@outlook.com"/>
    <x v="6"/>
    <d v="2023-01-27T00:00:00"/>
    <x v="108"/>
    <x v="2"/>
    <x v="1"/>
    <s v="May"/>
    <x v="0"/>
    <s v="PROD5747"/>
    <x v="16"/>
    <x v="0"/>
    <n v="1069"/>
    <n v="4"/>
    <n v="4276"/>
    <x v="1"/>
    <n v="490"/>
    <n v="7"/>
    <x v="0"/>
    <n v="0.39990645463049579"/>
    <n v="1710"/>
  </r>
  <r>
    <s v="ORD000189"/>
    <s v="CUST5078"/>
    <s v="Christina Grant"/>
    <s v="ann.quinn@outlook.com"/>
    <x v="3"/>
    <d v="2023-01-28T00:00:00"/>
    <x v="164"/>
    <x v="8"/>
    <x v="1"/>
    <s v="September"/>
    <x v="0"/>
    <s v="PROD2656"/>
    <x v="18"/>
    <x v="0"/>
    <n v="1085"/>
    <n v="1"/>
    <n v="1085"/>
    <x v="0"/>
    <n v="101"/>
    <n v="4"/>
    <x v="0"/>
    <n v="0.4"/>
    <n v="434"/>
  </r>
  <r>
    <s v="ORD000190"/>
    <s v="CUST6875"/>
    <s v="Lauren Hinton PhD"/>
    <s v="dylan.lynch@yahoo.com"/>
    <x v="5"/>
    <d v="2023-07-03T00:00:00"/>
    <x v="165"/>
    <x v="6"/>
    <x v="1"/>
    <s v="August"/>
    <x v="0"/>
    <s v="PROD1925"/>
    <x v="16"/>
    <x v="0"/>
    <n v="260"/>
    <n v="2"/>
    <n v="520"/>
    <x v="0"/>
    <n v="57"/>
    <n v="4"/>
    <x v="0"/>
    <n v="0.4"/>
    <n v="208"/>
  </r>
  <r>
    <s v="ORD000191"/>
    <s v="CUST3380"/>
    <s v="Christopher Reynolds DDS"/>
    <s v="mary.ortiz@outlook.com"/>
    <x v="6"/>
    <d v="2024-03-31T00:00:00"/>
    <x v="166"/>
    <x v="9"/>
    <x v="0"/>
    <s v="June"/>
    <x v="0"/>
    <s v="PROD9115"/>
    <x v="8"/>
    <x v="2"/>
    <n v="25"/>
    <n v="1"/>
    <n v="25"/>
    <x v="4"/>
    <n v="3"/>
    <n v="8"/>
    <x v="1"/>
    <n v="0.32"/>
    <n v="8"/>
  </r>
  <r>
    <s v="ORD000192"/>
    <s v="CUST3425"/>
    <s v="Garrett Gray"/>
    <s v="cristian.anderson@yahoo.com"/>
    <x v="4"/>
    <d v="2024-04-18T00:00:00"/>
    <x v="167"/>
    <x v="1"/>
    <x v="0"/>
    <s v="December"/>
    <x v="0"/>
    <s v="PROD6518"/>
    <x v="16"/>
    <x v="0"/>
    <n v="194"/>
    <n v="4"/>
    <n v="778"/>
    <x v="0"/>
    <n v="103"/>
    <n v="7"/>
    <x v="0"/>
    <n v="0.39974293059125965"/>
    <n v="311"/>
  </r>
  <r>
    <s v="ORD000193"/>
    <s v="CUST7250"/>
    <s v="Pamela Perez"/>
    <s v="daniel.tucker@yahoo.com"/>
    <x v="3"/>
    <d v="2023-10-19T00:00:00"/>
    <x v="168"/>
    <x v="11"/>
    <x v="1"/>
    <s v="July"/>
    <x v="0"/>
    <s v="PROD4282"/>
    <x v="15"/>
    <x v="1"/>
    <n v="1284"/>
    <n v="2"/>
    <n v="2567"/>
    <x v="0"/>
    <n v="201"/>
    <n v="9"/>
    <x v="1"/>
    <n v="0.14998052201012854"/>
    <n v="385"/>
  </r>
  <r>
    <s v="ORD000194"/>
    <s v="CUST8628"/>
    <s v="Krista Jones"/>
    <s v="catherine.thompson@outlook.com"/>
    <x v="6"/>
    <d v="2024-11-30T00:00:00"/>
    <x v="169"/>
    <x v="2"/>
    <x v="0"/>
    <s v="May"/>
    <x v="2"/>
    <s v="PROD7973"/>
    <x v="4"/>
    <x v="2"/>
    <n v="130"/>
    <n v="4"/>
    <n v="520"/>
    <x v="1"/>
    <n v="62"/>
    <m/>
    <x v="2"/>
    <n v="0.3"/>
    <n v="156"/>
  </r>
  <r>
    <s v="ORD000195"/>
    <s v="CUST7075"/>
    <s v="Michelle Allen"/>
    <s v="melissa.taylor@gmail.com"/>
    <x v="1"/>
    <d v="2023-06-23T00:00:00"/>
    <x v="170"/>
    <x v="5"/>
    <x v="1"/>
    <s v="October"/>
    <x v="0"/>
    <s v="PROD6918"/>
    <x v="20"/>
    <x v="3"/>
    <n v="512"/>
    <n v="2"/>
    <n v="1023"/>
    <x v="2"/>
    <n v="87"/>
    <n v="8"/>
    <x v="1"/>
    <n v="0.34995112414467255"/>
    <n v="358"/>
  </r>
  <r>
    <s v="ORD000196"/>
    <s v="CUST7515"/>
    <s v="Dr. Kathryn Robinson MD"/>
    <s v="diana.johnson@outlook.com"/>
    <x v="3"/>
    <d v="2024-07-03T00:00:00"/>
    <x v="171"/>
    <x v="10"/>
    <x v="0"/>
    <s v="February"/>
    <x v="0"/>
    <s v="PROD5877"/>
    <x v="3"/>
    <x v="1"/>
    <n v="295"/>
    <n v="1"/>
    <n v="295"/>
    <x v="1"/>
    <n v="27"/>
    <n v="7"/>
    <x v="0"/>
    <n v="0.14915254237288136"/>
    <n v="44"/>
  </r>
  <r>
    <s v="ORD000197"/>
    <s v="CUST7972"/>
    <s v="Robert Pierce"/>
    <s v="courtney.herrera@hotmail.com"/>
    <x v="2"/>
    <d v="2024-06-12T00:00:00"/>
    <x v="172"/>
    <x v="0"/>
    <x v="0"/>
    <s v="January"/>
    <x v="0"/>
    <s v="PROD8044"/>
    <x v="20"/>
    <x v="3"/>
    <n v="355"/>
    <n v="3"/>
    <n v="1064"/>
    <x v="1"/>
    <n v="146"/>
    <n v="10"/>
    <x v="1"/>
    <n v="0.34962406015037595"/>
    <n v="372"/>
  </r>
  <r>
    <s v="ORD000198"/>
    <s v="CUST2961"/>
    <s v="Erin Wells"/>
    <s v="joshua.ayala@outlook.com"/>
    <x v="6"/>
    <d v="2023-12-25T00:00:00"/>
    <x v="65"/>
    <x v="5"/>
    <x v="1"/>
    <s v="October"/>
    <x v="0"/>
    <s v="PROD8186"/>
    <x v="8"/>
    <x v="2"/>
    <n v="1153"/>
    <n v="2"/>
    <n v="2306"/>
    <x v="0"/>
    <n v="283"/>
    <n v="3"/>
    <x v="0"/>
    <n v="0.30008673026886384"/>
    <n v="692"/>
  </r>
  <r>
    <s v="ORD000199"/>
    <s v="CUST6879"/>
    <s v="Olivia Howell"/>
    <s v="kenneth.reynolds@gmail.com"/>
    <x v="2"/>
    <d v="2023-09-21T00:00:00"/>
    <x v="24"/>
    <x v="5"/>
    <x v="1"/>
    <s v="October"/>
    <x v="0"/>
    <s v="PROD3857"/>
    <x v="18"/>
    <x v="0"/>
    <n v="457"/>
    <n v="1"/>
    <n v="457"/>
    <x v="1"/>
    <n v="50"/>
    <n v="3"/>
    <x v="0"/>
    <n v="0.40043763676148797"/>
    <n v="183"/>
  </r>
  <r>
    <s v="ORD000200"/>
    <s v="CUST2051"/>
    <s v="Sharon Johnson"/>
    <s v="jacob.rodriguez@yahoo.com"/>
    <x v="4"/>
    <d v="2024-01-18T00:00:00"/>
    <x v="173"/>
    <x v="6"/>
    <x v="1"/>
    <s v="August"/>
    <x v="1"/>
    <s v="PROD7952"/>
    <x v="0"/>
    <x v="0"/>
    <n v="1177"/>
    <n v="6"/>
    <n v="7065"/>
    <x v="1"/>
    <n v="370"/>
    <m/>
    <x v="2"/>
    <n v="0.4"/>
    <n v="2826"/>
  </r>
  <r>
    <s v="ORD000201"/>
    <s v="CUST5973"/>
    <s v="James Ferguson"/>
    <s v="roger.stewart@gmail.com"/>
    <x v="2"/>
    <d v="2023-12-12T00:00:00"/>
    <x v="174"/>
    <x v="0"/>
    <x v="0"/>
    <s v="January"/>
    <x v="0"/>
    <s v="PROD4278"/>
    <x v="18"/>
    <x v="0"/>
    <n v="474"/>
    <n v="4"/>
    <n v="1897"/>
    <x v="2"/>
    <n v="183"/>
    <n v="2"/>
    <x v="0"/>
    <n v="0.40010542962572482"/>
    <n v="759"/>
  </r>
  <r>
    <s v="ORD000202"/>
    <s v="CUST7650"/>
    <s v="Jacob Cunningham"/>
    <s v="philip.moore@outlook.com"/>
    <x v="4"/>
    <d v="2024-04-17T00:00:00"/>
    <x v="175"/>
    <x v="6"/>
    <x v="0"/>
    <s v="August"/>
    <x v="0"/>
    <s v="PROD8348"/>
    <x v="19"/>
    <x v="2"/>
    <n v="245"/>
    <n v="5"/>
    <n v="1223"/>
    <x v="1"/>
    <n v="131"/>
    <n v="2"/>
    <x v="0"/>
    <n v="0.30008176614881438"/>
    <n v="367"/>
  </r>
  <r>
    <s v="ORD000203"/>
    <s v="CUST9491"/>
    <s v="Lisa Duncan"/>
    <s v="jeffrey.washington@outlook.com"/>
    <x v="4"/>
    <d v="2023-10-04T00:00:00"/>
    <x v="6"/>
    <x v="5"/>
    <x v="1"/>
    <s v="October"/>
    <x v="0"/>
    <s v="PROD6586"/>
    <x v="4"/>
    <x v="2"/>
    <n v="1079"/>
    <n v="1"/>
    <n v="1079"/>
    <x v="1"/>
    <n v="131"/>
    <n v="7"/>
    <x v="0"/>
    <n v="0.30027803521779428"/>
    <n v="324"/>
  </r>
  <r>
    <s v="ORD000204"/>
    <s v="CUST1127"/>
    <s v="Michael Mccarthy"/>
    <s v="carolyn.arnold@hotmail.com"/>
    <x v="6"/>
    <d v="2023-10-21T00:00:00"/>
    <x v="116"/>
    <x v="9"/>
    <x v="1"/>
    <s v="June"/>
    <x v="0"/>
    <s v="PROD7575"/>
    <x v="20"/>
    <x v="3"/>
    <n v="762"/>
    <n v="6"/>
    <n v="4570"/>
    <x v="0"/>
    <n v="377"/>
    <n v="10"/>
    <x v="1"/>
    <n v="0.34989059080962803"/>
    <n v="1599"/>
  </r>
  <r>
    <s v="ORD000205"/>
    <s v="CUST2961"/>
    <s v="Erin Wells"/>
    <s v="joshua.ayala@outlook.com"/>
    <x v="6"/>
    <d v="2023-12-25T00:00:00"/>
    <x v="176"/>
    <x v="8"/>
    <x v="1"/>
    <s v="September"/>
    <x v="0"/>
    <s v="PROD8751"/>
    <x v="16"/>
    <x v="0"/>
    <n v="734"/>
    <n v="5"/>
    <n v="3669"/>
    <x v="1"/>
    <n v="500"/>
    <n v="9"/>
    <x v="1"/>
    <n v="0.40010902153175254"/>
    <n v="1468"/>
  </r>
  <r>
    <s v="ORD000206"/>
    <s v="CUST1142"/>
    <s v="Kevin Reynolds"/>
    <s v="mark.moore@outlook.com"/>
    <x v="1"/>
    <d v="2023-10-18T00:00:00"/>
    <x v="101"/>
    <x v="5"/>
    <x v="0"/>
    <s v="October"/>
    <x v="0"/>
    <s v="PROD3306"/>
    <x v="19"/>
    <x v="2"/>
    <n v="321"/>
    <n v="4"/>
    <n v="1285"/>
    <x v="0"/>
    <n v="171"/>
    <n v="4"/>
    <x v="0"/>
    <n v="0.30038910505836575"/>
    <n v="386"/>
  </r>
  <r>
    <s v="ORD000207"/>
    <s v="CUST4151"/>
    <s v="Adam Anderson"/>
    <s v="sarah.snyder@yahoo.com"/>
    <x v="3"/>
    <d v="2024-02-28T00:00:00"/>
    <x v="177"/>
    <x v="8"/>
    <x v="0"/>
    <s v="September"/>
    <x v="0"/>
    <s v="PROD3196"/>
    <x v="18"/>
    <x v="0"/>
    <n v="97"/>
    <n v="3"/>
    <n v="291"/>
    <x v="0"/>
    <n v="38"/>
    <n v="10"/>
    <x v="1"/>
    <n v="0.39862542955326463"/>
    <n v="116"/>
  </r>
  <r>
    <s v="ORD000208"/>
    <s v="CUST8373"/>
    <s v="Tracy Sanders"/>
    <s v="john.richardson@hotmail.com"/>
    <x v="0"/>
    <d v="2024-04-12T00:00:00"/>
    <x v="178"/>
    <x v="11"/>
    <x v="0"/>
    <s v="July"/>
    <x v="0"/>
    <s v="PROD8580"/>
    <x v="19"/>
    <x v="2"/>
    <n v="1177"/>
    <n v="3"/>
    <n v="3530"/>
    <x v="1"/>
    <n v="252"/>
    <n v="3"/>
    <x v="0"/>
    <n v="0.3"/>
    <n v="1059"/>
  </r>
  <r>
    <s v="ORD000209"/>
    <s v="CUST2752"/>
    <s v="Sarah Walker"/>
    <s v="michael.williams@outlook.com"/>
    <x v="2"/>
    <d v="2023-12-27T00:00:00"/>
    <x v="179"/>
    <x v="7"/>
    <x v="0"/>
    <s v="November"/>
    <x v="0"/>
    <s v="PROD2664"/>
    <x v="20"/>
    <x v="3"/>
    <n v="1333"/>
    <n v="7"/>
    <n v="9332"/>
    <x v="0"/>
    <n v="908"/>
    <n v="4"/>
    <x v="0"/>
    <n v="0.34997856836690955"/>
    <n v="3266"/>
  </r>
  <r>
    <s v="ORD000210"/>
    <s v="CUST1225"/>
    <s v="Kyle Torres"/>
    <s v="david.garcia@gmail.com"/>
    <x v="3"/>
    <d v="2023-02-09T00:00:00"/>
    <x v="70"/>
    <x v="4"/>
    <x v="1"/>
    <s v="April"/>
    <x v="0"/>
    <s v="PROD9849"/>
    <x v="17"/>
    <x v="3"/>
    <n v="783"/>
    <n v="1"/>
    <n v="783"/>
    <x v="1"/>
    <n v="52"/>
    <n v="4"/>
    <x v="0"/>
    <n v="0.34993614303959131"/>
    <n v="274"/>
  </r>
  <r>
    <s v="ORD000211"/>
    <s v="CUST4817"/>
    <s v="Joan Williamson"/>
    <s v="chelsea.jones@hotmail.com"/>
    <x v="1"/>
    <d v="2024-02-11T00:00:00"/>
    <x v="180"/>
    <x v="9"/>
    <x v="1"/>
    <s v="June"/>
    <x v="0"/>
    <s v="PROD8409"/>
    <x v="14"/>
    <x v="4"/>
    <n v="290"/>
    <n v="4"/>
    <n v="1160"/>
    <x v="0"/>
    <n v="112"/>
    <n v="10"/>
    <x v="1"/>
    <n v="0.25"/>
    <n v="290"/>
  </r>
  <r>
    <s v="ORD000212"/>
    <s v="CUST5004"/>
    <s v="Jeremy Nguyen"/>
    <s v="hunter.little@hotmail.com"/>
    <x v="5"/>
    <d v="2023-05-21T00:00:00"/>
    <x v="160"/>
    <x v="7"/>
    <x v="1"/>
    <s v="November"/>
    <x v="0"/>
    <s v="PROD3399"/>
    <x v="7"/>
    <x v="4"/>
    <n v="945"/>
    <n v="6"/>
    <n v="5668"/>
    <x v="0"/>
    <n v="415"/>
    <n v="3"/>
    <x v="0"/>
    <n v="0.25"/>
    <n v="1417"/>
  </r>
  <r>
    <s v="ORD000213"/>
    <s v="CUST9229"/>
    <s v="Amanda Anderson"/>
    <s v="theresa.christensen@outlook.com"/>
    <x v="4"/>
    <d v="2024-05-22T00:00:00"/>
    <x v="181"/>
    <x v="11"/>
    <x v="1"/>
    <s v="July"/>
    <x v="0"/>
    <s v="PROD6570"/>
    <x v="9"/>
    <x v="4"/>
    <n v="316"/>
    <n v="3"/>
    <n v="949"/>
    <x v="0"/>
    <n v="121"/>
    <n v="9"/>
    <x v="1"/>
    <n v="0.24973656480505796"/>
    <n v="237"/>
  </r>
  <r>
    <s v="ORD000214"/>
    <s v="CUST2559"/>
    <s v="Carla Matthews"/>
    <s v="michael.murphy@yahoo.com"/>
    <x v="3"/>
    <d v="2023-11-04T00:00:00"/>
    <x v="182"/>
    <x v="5"/>
    <x v="1"/>
    <s v="October"/>
    <x v="0"/>
    <s v="PROD6151"/>
    <x v="2"/>
    <x v="1"/>
    <n v="469"/>
    <n v="4"/>
    <n v="1876"/>
    <x v="1"/>
    <n v="229"/>
    <n v="8"/>
    <x v="1"/>
    <n v="0.14978678038379531"/>
    <n v="281"/>
  </r>
  <r>
    <s v="ORD000215"/>
    <s v="CUST3629"/>
    <s v="Elizabeth Burke"/>
    <s v="jack.johnson@yahoo.com"/>
    <x v="4"/>
    <d v="2023-07-23T00:00:00"/>
    <x v="183"/>
    <x v="7"/>
    <x v="1"/>
    <s v="November"/>
    <x v="0"/>
    <s v="PROD4279"/>
    <x v="21"/>
    <x v="1"/>
    <n v="210"/>
    <n v="3"/>
    <n v="629"/>
    <x v="1"/>
    <n v="84"/>
    <n v="10"/>
    <x v="1"/>
    <n v="0.1494435612082671"/>
    <n v="94"/>
  </r>
  <r>
    <s v="ORD000216"/>
    <s v="CUST8896"/>
    <s v="Mr. Steve Harris"/>
    <s v="teresa.rosales@yahoo.com"/>
    <x v="6"/>
    <d v="2024-04-30T00:00:00"/>
    <x v="184"/>
    <x v="3"/>
    <x v="0"/>
    <s v="March"/>
    <x v="1"/>
    <s v="PROD9837"/>
    <x v="13"/>
    <x v="4"/>
    <n v="156"/>
    <n v="1"/>
    <n v="156"/>
    <x v="0"/>
    <n v="17"/>
    <m/>
    <x v="2"/>
    <n v="0.25"/>
    <n v="39"/>
  </r>
  <r>
    <s v="ORD000217"/>
    <s v="CUST7506"/>
    <s v="Steven Mercado"/>
    <s v="joseph.gutierrez@outlook.com"/>
    <x v="2"/>
    <d v="2023-07-22T00:00:00"/>
    <x v="185"/>
    <x v="3"/>
    <x v="1"/>
    <s v="March"/>
    <x v="0"/>
    <s v="PROD6409"/>
    <x v="13"/>
    <x v="4"/>
    <n v="334"/>
    <n v="3"/>
    <n v="1001"/>
    <x v="1"/>
    <n v="111"/>
    <n v="8"/>
    <x v="1"/>
    <n v="0.24975024975024976"/>
    <n v="250"/>
  </r>
  <r>
    <s v="ORD000218"/>
    <s v="CUST1677"/>
    <s v="Jacob Olsen"/>
    <s v="jeremiah.chan@hotmail.com"/>
    <x v="5"/>
    <d v="2023-08-19T00:00:00"/>
    <x v="186"/>
    <x v="6"/>
    <x v="0"/>
    <s v="August"/>
    <x v="1"/>
    <s v="PROD9253"/>
    <x v="9"/>
    <x v="4"/>
    <n v="489"/>
    <n v="3"/>
    <n v="1468"/>
    <x v="0"/>
    <n v="204"/>
    <m/>
    <x v="2"/>
    <n v="0.25"/>
    <n v="367"/>
  </r>
  <r>
    <s v="ORD000219"/>
    <s v="CUST1599"/>
    <s v="Ryan Johnson"/>
    <s v="hannah.norris@hotmail.com"/>
    <x v="4"/>
    <d v="2024-12-17T00:00:00"/>
    <x v="187"/>
    <x v="6"/>
    <x v="0"/>
    <s v="August"/>
    <x v="2"/>
    <s v="PROD5554"/>
    <x v="12"/>
    <x v="3"/>
    <n v="775"/>
    <n v="6"/>
    <n v="4650"/>
    <x v="1"/>
    <n v="328"/>
    <m/>
    <x v="2"/>
    <n v="0.35010752688172042"/>
    <n v="1628"/>
  </r>
  <r>
    <s v="ORD000220"/>
    <s v="CUST5908"/>
    <s v="Kelly Weeks"/>
    <s v="colton.mcmahon@gmail.com"/>
    <x v="4"/>
    <d v="2023-05-15T00:00:00"/>
    <x v="188"/>
    <x v="3"/>
    <x v="0"/>
    <s v="March"/>
    <x v="0"/>
    <s v="PROD8268"/>
    <x v="0"/>
    <x v="0"/>
    <n v="677"/>
    <n v="5"/>
    <n v="3386"/>
    <x v="0"/>
    <n v="186"/>
    <n v="3"/>
    <x v="0"/>
    <n v="0.39988186650915536"/>
    <n v="1354"/>
  </r>
  <r>
    <s v="ORD000221"/>
    <s v="CUST7973"/>
    <s v="Paul Lane"/>
    <s v="sierra.brown@hotmail.com"/>
    <x v="3"/>
    <d v="2023-07-10T00:00:00"/>
    <x v="117"/>
    <x v="5"/>
    <x v="0"/>
    <s v="October"/>
    <x v="0"/>
    <s v="PROD3354"/>
    <x v="9"/>
    <x v="4"/>
    <n v="630"/>
    <n v="4"/>
    <n v="2521"/>
    <x v="0"/>
    <n v="340"/>
    <n v="3"/>
    <x v="0"/>
    <n v="0.24990083300277668"/>
    <n v="630"/>
  </r>
  <r>
    <s v="ORD000222"/>
    <s v="CUST6988"/>
    <s v="Nicholas Khan"/>
    <s v="jake.lang@yahoo.com"/>
    <x v="5"/>
    <d v="2023-03-14T00:00:00"/>
    <x v="189"/>
    <x v="2"/>
    <x v="0"/>
    <s v="May"/>
    <x v="0"/>
    <s v="PROD3697"/>
    <x v="17"/>
    <x v="3"/>
    <n v="411"/>
    <n v="4"/>
    <n v="1644"/>
    <x v="2"/>
    <n v="184"/>
    <n v="2"/>
    <x v="0"/>
    <n v="0.3497566909975669"/>
    <n v="575"/>
  </r>
  <r>
    <s v="ORD000223"/>
    <s v="CUST9870"/>
    <s v="Kristen Davis"/>
    <s v="kathleen.matthews@outlook.com"/>
    <x v="4"/>
    <d v="2023-10-29T00:00:00"/>
    <x v="68"/>
    <x v="9"/>
    <x v="1"/>
    <s v="June"/>
    <x v="0"/>
    <s v="PROD8498"/>
    <x v="18"/>
    <x v="0"/>
    <n v="902"/>
    <n v="1"/>
    <n v="902"/>
    <x v="0"/>
    <n v="102"/>
    <n v="5"/>
    <x v="0"/>
    <n v="0.40022172949002216"/>
    <n v="361"/>
  </r>
  <r>
    <s v="ORD000224"/>
    <s v="CUST4030"/>
    <s v="Angela Thompson"/>
    <s v="lorraine.porter@yahoo.com"/>
    <x v="6"/>
    <d v="2023-09-02T00:00:00"/>
    <x v="190"/>
    <x v="5"/>
    <x v="1"/>
    <s v="October"/>
    <x v="0"/>
    <s v="PROD1087"/>
    <x v="9"/>
    <x v="4"/>
    <n v="96"/>
    <n v="1"/>
    <n v="96"/>
    <x v="2"/>
    <n v="6"/>
    <n v="2"/>
    <x v="0"/>
    <n v="0.25"/>
    <n v="24"/>
  </r>
  <r>
    <s v="ORD000225"/>
    <s v="CUST9933"/>
    <s v="Derrick Dean"/>
    <s v="robert.cruz@gmail.com"/>
    <x v="4"/>
    <d v="2024-10-04T00:00:00"/>
    <x v="191"/>
    <x v="4"/>
    <x v="0"/>
    <s v="April"/>
    <x v="0"/>
    <s v="PROD8657"/>
    <x v="14"/>
    <x v="4"/>
    <n v="757"/>
    <n v="2"/>
    <n v="1515"/>
    <x v="0"/>
    <n v="200"/>
    <n v="10"/>
    <x v="1"/>
    <n v="0.25016501650165018"/>
    <n v="379"/>
  </r>
  <r>
    <s v="ORD000226"/>
    <s v="CUST1911"/>
    <s v="Nicole Greer"/>
    <s v="christopher.patel@hotmail.com"/>
    <x v="0"/>
    <d v="2024-06-23T00:00:00"/>
    <x v="192"/>
    <x v="10"/>
    <x v="1"/>
    <s v="February"/>
    <x v="0"/>
    <s v="PROD8301"/>
    <x v="20"/>
    <x v="3"/>
    <n v="945"/>
    <n v="1"/>
    <n v="945"/>
    <x v="1"/>
    <n v="61"/>
    <n v="2"/>
    <x v="0"/>
    <n v="0.35026455026455028"/>
    <n v="331"/>
  </r>
  <r>
    <s v="ORD000227"/>
    <s v="CUST8876"/>
    <s v="Gregory Hunter"/>
    <s v="tami.nguyen@hotmail.com"/>
    <x v="6"/>
    <d v="2024-08-14T00:00:00"/>
    <x v="193"/>
    <x v="2"/>
    <x v="0"/>
    <s v="May"/>
    <x v="0"/>
    <s v="PROD2319"/>
    <x v="18"/>
    <x v="0"/>
    <n v="374"/>
    <n v="3"/>
    <n v="1122"/>
    <x v="3"/>
    <n v="131"/>
    <n v="8"/>
    <x v="1"/>
    <n v="0.40017825311942962"/>
    <n v="449"/>
  </r>
  <r>
    <s v="ORD000228"/>
    <s v="CUST2374"/>
    <s v="Justin Gonzalez"/>
    <s v="chelsea.cooper@yahoo.com"/>
    <x v="1"/>
    <d v="2024-06-27T00:00:00"/>
    <x v="194"/>
    <x v="0"/>
    <x v="1"/>
    <s v="January"/>
    <x v="0"/>
    <s v="PROD2208"/>
    <x v="11"/>
    <x v="3"/>
    <n v="404"/>
    <n v="2"/>
    <n v="809"/>
    <x v="4"/>
    <n v="116"/>
    <n v="6"/>
    <x v="0"/>
    <n v="0.34981458590852904"/>
    <n v="283"/>
  </r>
  <r>
    <s v="ORD000229"/>
    <s v="CUST6995"/>
    <s v="Leah Cortez"/>
    <s v="jennifer.dalton@outlook.com"/>
    <x v="1"/>
    <d v="2023-04-12T00:00:00"/>
    <x v="195"/>
    <x v="8"/>
    <x v="0"/>
    <s v="September"/>
    <x v="1"/>
    <s v="PROD2598"/>
    <x v="3"/>
    <x v="1"/>
    <n v="447"/>
    <n v="5"/>
    <n v="2235"/>
    <x v="1"/>
    <n v="286"/>
    <m/>
    <x v="2"/>
    <n v="0.14988814317673377"/>
    <n v="335"/>
  </r>
  <r>
    <s v="ORD000230"/>
    <s v="CUST5384"/>
    <s v="Gloria Martin"/>
    <s v="nichole.middleton@hotmail.com"/>
    <x v="0"/>
    <d v="2024-06-22T00:00:00"/>
    <x v="102"/>
    <x v="1"/>
    <x v="1"/>
    <s v="December"/>
    <x v="0"/>
    <s v="PROD1396"/>
    <x v="14"/>
    <x v="4"/>
    <n v="1355"/>
    <n v="2"/>
    <n v="2710"/>
    <x v="2"/>
    <n v="389"/>
    <n v="3"/>
    <x v="0"/>
    <n v="0.24981549815498155"/>
    <n v="677"/>
  </r>
  <r>
    <s v="ORD000231"/>
    <s v="CUST6128"/>
    <s v="James Craig"/>
    <s v="isaiah.powers@hotmail.com"/>
    <x v="3"/>
    <d v="2023-05-31T00:00:00"/>
    <x v="196"/>
    <x v="11"/>
    <x v="0"/>
    <s v="July"/>
    <x v="0"/>
    <s v="PROD7238"/>
    <x v="19"/>
    <x v="2"/>
    <n v="741"/>
    <n v="3"/>
    <n v="2222"/>
    <x v="0"/>
    <n v="202"/>
    <n v="8"/>
    <x v="1"/>
    <n v="0.30018001800180016"/>
    <n v="667"/>
  </r>
  <r>
    <s v="ORD000232"/>
    <s v="CUST6803"/>
    <s v="Walter Miller"/>
    <s v="emily.avery@gmail.com"/>
    <x v="0"/>
    <d v="2023-10-06T00:00:00"/>
    <x v="147"/>
    <x v="0"/>
    <x v="1"/>
    <s v="January"/>
    <x v="0"/>
    <s v="PROD8979"/>
    <x v="13"/>
    <x v="4"/>
    <n v="34"/>
    <n v="1"/>
    <n v="34"/>
    <x v="1"/>
    <n v="5"/>
    <n v="6"/>
    <x v="0"/>
    <n v="0.23529411764705882"/>
    <n v="8"/>
  </r>
  <r>
    <s v="ORD000233"/>
    <s v="CUST4448"/>
    <s v="Daniel Mullins Jr."/>
    <s v="timothy.henderson@outlook.com"/>
    <x v="0"/>
    <d v="2024-01-03T00:00:00"/>
    <x v="197"/>
    <x v="9"/>
    <x v="1"/>
    <s v="June"/>
    <x v="0"/>
    <s v="PROD2903"/>
    <x v="18"/>
    <x v="0"/>
    <n v="1039"/>
    <n v="1"/>
    <n v="1039"/>
    <x v="1"/>
    <n v="113"/>
    <n v="8"/>
    <x v="1"/>
    <n v="0.40038498556304136"/>
    <n v="416"/>
  </r>
  <r>
    <s v="ORD000234"/>
    <s v="CUST8032"/>
    <s v="Jon Glass"/>
    <s v="matthew.pope@outlook.com"/>
    <x v="5"/>
    <d v="2023-07-03T00:00:00"/>
    <x v="198"/>
    <x v="2"/>
    <x v="1"/>
    <s v="May"/>
    <x v="0"/>
    <s v="PROD7879"/>
    <x v="19"/>
    <x v="2"/>
    <n v="79"/>
    <n v="2"/>
    <n v="157"/>
    <x v="4"/>
    <n v="13"/>
    <n v="2"/>
    <x v="0"/>
    <n v="0.29936305732484075"/>
    <n v="47"/>
  </r>
  <r>
    <s v="ORD000235"/>
    <s v="CUST9371"/>
    <s v="Douglas Strong"/>
    <s v="james.lopez@gmail.com"/>
    <x v="0"/>
    <d v="2023-03-26T00:00:00"/>
    <x v="199"/>
    <x v="0"/>
    <x v="1"/>
    <s v="January"/>
    <x v="0"/>
    <s v="PROD4800"/>
    <x v="4"/>
    <x v="2"/>
    <n v="151"/>
    <n v="3"/>
    <n v="453"/>
    <x v="4"/>
    <n v="34"/>
    <n v="6"/>
    <x v="0"/>
    <n v="0.30022075055187636"/>
    <n v="136"/>
  </r>
  <r>
    <s v="ORD000236"/>
    <s v="CUST1410"/>
    <s v="James Horne"/>
    <s v="martin.wiggins@yahoo.com"/>
    <x v="3"/>
    <d v="2024-08-09T00:00:00"/>
    <x v="27"/>
    <x v="1"/>
    <x v="0"/>
    <s v="December"/>
    <x v="0"/>
    <s v="PROD6029"/>
    <x v="6"/>
    <x v="0"/>
    <n v="434"/>
    <n v="8"/>
    <n v="3470"/>
    <x v="3"/>
    <n v="500"/>
    <n v="2"/>
    <x v="0"/>
    <n v="0.4"/>
    <n v="1388"/>
  </r>
  <r>
    <s v="ORD000237"/>
    <s v="CUST2464"/>
    <s v="Lee King"/>
    <s v="brian.soto@yahoo.com"/>
    <x v="2"/>
    <d v="2024-05-07T00:00:00"/>
    <x v="200"/>
    <x v="1"/>
    <x v="0"/>
    <s v="December"/>
    <x v="1"/>
    <s v="PROD5967"/>
    <x v="0"/>
    <x v="0"/>
    <n v="1420"/>
    <n v="4"/>
    <n v="5680"/>
    <x v="0"/>
    <n v="565"/>
    <m/>
    <x v="2"/>
    <n v="0.4"/>
    <n v="2272"/>
  </r>
  <r>
    <s v="ORD000238"/>
    <s v="CUST4546"/>
    <s v="Ian Cameron"/>
    <s v="elizabeth.hendricks@hotmail.com"/>
    <x v="1"/>
    <d v="2023-07-09T00:00:00"/>
    <x v="103"/>
    <x v="0"/>
    <x v="1"/>
    <s v="January"/>
    <x v="1"/>
    <s v="PROD6406"/>
    <x v="0"/>
    <x v="0"/>
    <n v="800"/>
    <n v="3"/>
    <n v="2399"/>
    <x v="2"/>
    <n v="290"/>
    <m/>
    <x v="2"/>
    <n v="0.40016673614005838"/>
    <n v="960"/>
  </r>
  <r>
    <s v="ORD000239"/>
    <s v="CUST7122"/>
    <s v="Gabriel Byrd"/>
    <s v="max.hubbard@hotmail.com"/>
    <x v="0"/>
    <d v="2024-12-16T00:00:00"/>
    <x v="78"/>
    <x v="11"/>
    <x v="0"/>
    <s v="July"/>
    <x v="0"/>
    <s v="PROD1165"/>
    <x v="20"/>
    <x v="3"/>
    <n v="597"/>
    <n v="6"/>
    <n v="3580"/>
    <x v="1"/>
    <n v="351"/>
    <n v="9"/>
    <x v="1"/>
    <n v="0.35"/>
    <n v="1253"/>
  </r>
  <r>
    <s v="ORD000240"/>
    <s v="CUST8070"/>
    <s v="Stephanie Smith"/>
    <s v="ryan.cook@hotmail.com"/>
    <x v="2"/>
    <d v="2024-11-05T00:00:00"/>
    <x v="201"/>
    <x v="2"/>
    <x v="1"/>
    <s v="May"/>
    <x v="0"/>
    <s v="PROD5991"/>
    <x v="2"/>
    <x v="1"/>
    <n v="863"/>
    <n v="4"/>
    <n v="3453"/>
    <x v="2"/>
    <n v="304"/>
    <n v="5"/>
    <x v="0"/>
    <n v="0.1500144801621778"/>
    <n v="518"/>
  </r>
  <r>
    <s v="ORD000241"/>
    <s v="CUST4684"/>
    <s v="Paula Suarez"/>
    <s v="jason.neal@yahoo.com"/>
    <x v="6"/>
    <d v="2023-03-23T00:00:00"/>
    <x v="202"/>
    <x v="11"/>
    <x v="1"/>
    <s v="July"/>
    <x v="1"/>
    <s v="PROD9324"/>
    <x v="0"/>
    <x v="0"/>
    <n v="716"/>
    <n v="3"/>
    <n v="2149"/>
    <x v="2"/>
    <n v="144"/>
    <m/>
    <x v="2"/>
    <n v="0.40018613308515588"/>
    <n v="860"/>
  </r>
  <r>
    <s v="ORD000242"/>
    <s v="CUST6876"/>
    <s v="Benjamin Davidson"/>
    <s v="pamela.ballard@outlook.com"/>
    <x v="5"/>
    <d v="2023-05-16T00:00:00"/>
    <x v="203"/>
    <x v="8"/>
    <x v="1"/>
    <s v="September"/>
    <x v="0"/>
    <s v="PROD4885"/>
    <x v="6"/>
    <x v="0"/>
    <n v="665"/>
    <n v="1"/>
    <n v="665"/>
    <x v="1"/>
    <n v="95"/>
    <n v="10"/>
    <x v="1"/>
    <n v="0.4"/>
    <n v="266"/>
  </r>
  <r>
    <s v="ORD000243"/>
    <s v="CUST4874"/>
    <s v="Kayla Jordan"/>
    <s v="cynthia.smith@hotmail.com"/>
    <x v="5"/>
    <d v="2024-12-29T00:00:00"/>
    <x v="204"/>
    <x v="10"/>
    <x v="1"/>
    <s v="February"/>
    <x v="1"/>
    <s v="PROD6310"/>
    <x v="16"/>
    <x v="0"/>
    <n v="439"/>
    <n v="2"/>
    <n v="878"/>
    <x v="1"/>
    <n v="81"/>
    <m/>
    <x v="2"/>
    <n v="0.39977220956719817"/>
    <n v="351"/>
  </r>
  <r>
    <s v="ORD000244"/>
    <s v="CUST2780"/>
    <s v="Frank Gonzalez"/>
    <s v="geoffrey.lopez@gmail.com"/>
    <x v="6"/>
    <d v="2023-01-16T00:00:00"/>
    <x v="117"/>
    <x v="5"/>
    <x v="0"/>
    <s v="October"/>
    <x v="0"/>
    <s v="PROD6257"/>
    <x v="18"/>
    <x v="0"/>
    <n v="892"/>
    <n v="1"/>
    <n v="892"/>
    <x v="0"/>
    <n v="54"/>
    <n v="10"/>
    <x v="1"/>
    <n v="0.40022421524663676"/>
    <n v="357"/>
  </r>
  <r>
    <s v="ORD000245"/>
    <s v="CUST8876"/>
    <s v="Gregory Hunter"/>
    <s v="tami.nguyen@hotmail.com"/>
    <x v="6"/>
    <d v="2024-08-14T00:00:00"/>
    <x v="205"/>
    <x v="10"/>
    <x v="0"/>
    <s v="February"/>
    <x v="0"/>
    <s v="PROD7282"/>
    <x v="20"/>
    <x v="3"/>
    <n v="195"/>
    <n v="1"/>
    <n v="195"/>
    <x v="4"/>
    <n v="17"/>
    <n v="2"/>
    <x v="0"/>
    <n v="0.3487179487179487"/>
    <n v="68"/>
  </r>
  <r>
    <s v="ORD000246"/>
    <s v="CUST2293"/>
    <s v="Daniel Aguilar"/>
    <s v="charles.reyes@yahoo.com"/>
    <x v="3"/>
    <d v="2024-08-31T00:00:00"/>
    <x v="206"/>
    <x v="3"/>
    <x v="0"/>
    <s v="March"/>
    <x v="0"/>
    <s v="PROD2742"/>
    <x v="4"/>
    <x v="2"/>
    <n v="796"/>
    <n v="1"/>
    <n v="796"/>
    <x v="1"/>
    <n v="57"/>
    <n v="10"/>
    <x v="1"/>
    <n v="0.30025125628140703"/>
    <n v="239"/>
  </r>
  <r>
    <s v="ORD000247"/>
    <s v="CUST2770"/>
    <s v="Austin Dyer MD"/>
    <s v="shawn.cisneros@yahoo.com"/>
    <x v="2"/>
    <d v="2023-01-17T00:00:00"/>
    <x v="207"/>
    <x v="3"/>
    <x v="0"/>
    <s v="March"/>
    <x v="1"/>
    <s v="PROD2571"/>
    <x v="15"/>
    <x v="1"/>
    <n v="539"/>
    <n v="4"/>
    <n v="2154"/>
    <x v="2"/>
    <n v="176"/>
    <m/>
    <x v="2"/>
    <n v="0.14995357474466109"/>
    <n v="323"/>
  </r>
  <r>
    <s v="ORD000248"/>
    <s v="CUST3677"/>
    <s v="Jason Simpson"/>
    <s v="christina.weber@outlook.com"/>
    <x v="0"/>
    <d v="2024-04-23T00:00:00"/>
    <x v="14"/>
    <x v="8"/>
    <x v="1"/>
    <s v="September"/>
    <x v="1"/>
    <s v="PROD8983"/>
    <x v="21"/>
    <x v="1"/>
    <n v="504"/>
    <n v="2"/>
    <n v="1008"/>
    <x v="0"/>
    <n v="118"/>
    <m/>
    <x v="2"/>
    <n v="0.1498015873015873"/>
    <n v="151"/>
  </r>
  <r>
    <s v="ORD000249"/>
    <s v="CUST6669"/>
    <s v="Courtney Joseph"/>
    <s v="bobby.butler@hotmail.com"/>
    <x v="1"/>
    <d v="2023-02-28T00:00:00"/>
    <x v="208"/>
    <x v="4"/>
    <x v="1"/>
    <s v="April"/>
    <x v="1"/>
    <s v="PROD8189"/>
    <x v="1"/>
    <x v="1"/>
    <n v="153"/>
    <n v="4"/>
    <n v="613"/>
    <x v="1"/>
    <n v="51"/>
    <m/>
    <x v="2"/>
    <n v="0.1500815660685155"/>
    <n v="92"/>
  </r>
  <r>
    <s v="ORD000250"/>
    <s v="CUST9774"/>
    <s v="Patrick Pearson"/>
    <s v="sandra.woodward@outlook.com"/>
    <x v="3"/>
    <d v="2023-08-03T00:00:00"/>
    <x v="132"/>
    <x v="7"/>
    <x v="0"/>
    <s v="November"/>
    <x v="0"/>
    <s v="PROD5976"/>
    <x v="5"/>
    <x v="3"/>
    <n v="219"/>
    <n v="4"/>
    <n v="876"/>
    <x v="1"/>
    <n v="62"/>
    <n v="2"/>
    <x v="0"/>
    <n v="0.3504566210045662"/>
    <n v="307"/>
  </r>
  <r>
    <s v="ORD000251"/>
    <s v="CUST1122"/>
    <s v="Dylan Sheppard"/>
    <s v="allen.wade@hotmail.com"/>
    <x v="6"/>
    <d v="2024-02-20T00:00:00"/>
    <x v="209"/>
    <x v="2"/>
    <x v="1"/>
    <s v="May"/>
    <x v="0"/>
    <s v="PROD3113"/>
    <x v="3"/>
    <x v="1"/>
    <n v="184"/>
    <n v="1"/>
    <n v="184"/>
    <x v="1"/>
    <n v="9"/>
    <n v="3"/>
    <x v="0"/>
    <n v="0.15217391304347827"/>
    <n v="28"/>
  </r>
  <r>
    <s v="ORD000252"/>
    <s v="CUST2835"/>
    <s v="Stephanie Kim"/>
    <s v="amy.mcclain@yahoo.com"/>
    <x v="6"/>
    <d v="2024-07-21T00:00:00"/>
    <x v="210"/>
    <x v="8"/>
    <x v="1"/>
    <s v="September"/>
    <x v="0"/>
    <s v="PROD7765"/>
    <x v="14"/>
    <x v="4"/>
    <n v="560"/>
    <n v="1"/>
    <n v="560"/>
    <x v="0"/>
    <n v="50"/>
    <n v="7"/>
    <x v="0"/>
    <n v="0.25"/>
    <n v="140"/>
  </r>
  <r>
    <s v="ORD000253"/>
    <s v="CUST2217"/>
    <s v="Raymond Davis"/>
    <s v="jason.martin@yahoo.com"/>
    <x v="0"/>
    <d v="2023-11-03T00:00:00"/>
    <x v="211"/>
    <x v="0"/>
    <x v="0"/>
    <s v="January"/>
    <x v="0"/>
    <s v="PROD4859"/>
    <x v="5"/>
    <x v="3"/>
    <n v="148"/>
    <n v="3"/>
    <n v="444"/>
    <x v="0"/>
    <n v="47"/>
    <n v="8"/>
    <x v="1"/>
    <n v="0.34909909909909909"/>
    <n v="155"/>
  </r>
  <r>
    <s v="ORD000254"/>
    <s v="CUST5479"/>
    <s v="Meredith Perez"/>
    <s v="elizabeth.rodriguez@gmail.com"/>
    <x v="4"/>
    <d v="2023-09-04T00:00:00"/>
    <x v="212"/>
    <x v="1"/>
    <x v="0"/>
    <s v="December"/>
    <x v="0"/>
    <s v="PROD5268"/>
    <x v="3"/>
    <x v="1"/>
    <n v="882"/>
    <n v="8"/>
    <n v="7059"/>
    <x v="1"/>
    <n v="526"/>
    <n v="9"/>
    <x v="1"/>
    <n v="0.15002124946876327"/>
    <n v="1059"/>
  </r>
  <r>
    <s v="ORD000255"/>
    <s v="CUST1195"/>
    <s v="Christopher Morris"/>
    <s v="richard.collins@outlook.com"/>
    <x v="4"/>
    <d v="2023-09-22T00:00:00"/>
    <x v="213"/>
    <x v="9"/>
    <x v="0"/>
    <s v="June"/>
    <x v="0"/>
    <s v="PROD4209"/>
    <x v="15"/>
    <x v="1"/>
    <n v="927"/>
    <n v="1"/>
    <n v="927"/>
    <x v="2"/>
    <n v="134"/>
    <n v="6"/>
    <x v="0"/>
    <n v="0.1499460625674218"/>
    <n v="139"/>
  </r>
  <r>
    <s v="ORD000256"/>
    <s v="CUST7328"/>
    <s v="Andrew Lloyd"/>
    <s v="alec.martin@outlook.com"/>
    <x v="6"/>
    <d v="2023-03-18T00:00:00"/>
    <x v="167"/>
    <x v="1"/>
    <x v="0"/>
    <s v="December"/>
    <x v="0"/>
    <s v="PROD6058"/>
    <x v="4"/>
    <x v="2"/>
    <n v="1678"/>
    <n v="6"/>
    <n v="10070"/>
    <x v="0"/>
    <n v="1280"/>
    <n v="5"/>
    <x v="0"/>
    <n v="0.3"/>
    <n v="3021"/>
  </r>
  <r>
    <s v="ORD000257"/>
    <s v="CUST6432"/>
    <s v="Joshua Bennett"/>
    <s v="jordan.hernandez@gmail.com"/>
    <x v="4"/>
    <d v="2023-08-09T00:00:00"/>
    <x v="214"/>
    <x v="11"/>
    <x v="0"/>
    <s v="July"/>
    <x v="0"/>
    <s v="PROD9947"/>
    <x v="18"/>
    <x v="0"/>
    <n v="450"/>
    <n v="3"/>
    <n v="1350"/>
    <x v="0"/>
    <n v="123"/>
    <n v="10"/>
    <x v="1"/>
    <n v="0.4"/>
    <n v="540"/>
  </r>
  <r>
    <s v="ORD000258"/>
    <s v="CUST8416"/>
    <s v="Bryan Davis"/>
    <s v="aaron.gutierrez@gmail.com"/>
    <x v="5"/>
    <d v="2023-08-17T00:00:00"/>
    <x v="215"/>
    <x v="4"/>
    <x v="0"/>
    <s v="April"/>
    <x v="0"/>
    <s v="PROD1823"/>
    <x v="0"/>
    <x v="0"/>
    <n v="1018"/>
    <n v="3"/>
    <n v="3053"/>
    <x v="0"/>
    <n v="223"/>
    <n v="10"/>
    <x v="1"/>
    <n v="0.39993449066491976"/>
    <n v="1221"/>
  </r>
  <r>
    <s v="ORD000259"/>
    <s v="CUST1553"/>
    <s v="Katie Proctor"/>
    <s v="jessica.moore@outlook.com"/>
    <x v="1"/>
    <d v="2023-05-27T00:00:00"/>
    <x v="204"/>
    <x v="10"/>
    <x v="1"/>
    <s v="February"/>
    <x v="0"/>
    <s v="PROD5941"/>
    <x v="16"/>
    <x v="0"/>
    <n v="694"/>
    <n v="4"/>
    <n v="2774"/>
    <x v="1"/>
    <n v="323"/>
    <n v="3"/>
    <x v="0"/>
    <n v="0.4001441961067051"/>
    <n v="1110"/>
  </r>
  <r>
    <s v="ORD000260"/>
    <s v="CUST5174"/>
    <s v="Eileen Underwood"/>
    <s v="kelly.marshall@yahoo.com"/>
    <x v="0"/>
    <d v="2024-11-23T00:00:00"/>
    <x v="216"/>
    <x v="7"/>
    <x v="0"/>
    <s v="November"/>
    <x v="0"/>
    <s v="PROD4221"/>
    <x v="1"/>
    <x v="1"/>
    <n v="1387"/>
    <n v="3"/>
    <n v="4162"/>
    <x v="1"/>
    <n v="370"/>
    <n v="6"/>
    <x v="0"/>
    <n v="0.14992791926958193"/>
    <n v="624"/>
  </r>
  <r>
    <s v="ORD000261"/>
    <s v="CUST4805"/>
    <s v="Michael Deleon"/>
    <s v="daniel.mitchell@outlook.com"/>
    <x v="4"/>
    <d v="2024-11-22T00:00:00"/>
    <x v="2"/>
    <x v="2"/>
    <x v="0"/>
    <s v="May"/>
    <x v="0"/>
    <s v="PROD9236"/>
    <x v="21"/>
    <x v="1"/>
    <n v="286"/>
    <n v="5"/>
    <n v="1432"/>
    <x v="1"/>
    <n v="139"/>
    <n v="7"/>
    <x v="0"/>
    <n v="0.15013966480446927"/>
    <n v="215"/>
  </r>
  <r>
    <s v="ORD000262"/>
    <s v="CUST1057"/>
    <s v="Mrs. Aimee Harris"/>
    <s v="jeffery.harris@gmail.com"/>
    <x v="4"/>
    <d v="2024-04-11T00:00:00"/>
    <x v="217"/>
    <x v="4"/>
    <x v="0"/>
    <s v="April"/>
    <x v="0"/>
    <s v="PROD4158"/>
    <x v="21"/>
    <x v="1"/>
    <n v="678"/>
    <n v="2"/>
    <n v="1356"/>
    <x v="1"/>
    <n v="119"/>
    <n v="4"/>
    <x v="0"/>
    <n v="0.14970501474926254"/>
    <n v="203"/>
  </r>
  <r>
    <s v="ORD000263"/>
    <s v="CUST7075"/>
    <s v="Michelle Allen"/>
    <s v="melissa.taylor@gmail.com"/>
    <x v="1"/>
    <d v="2023-06-23T00:00:00"/>
    <x v="218"/>
    <x v="1"/>
    <x v="1"/>
    <s v="December"/>
    <x v="0"/>
    <s v="PROD8641"/>
    <x v="15"/>
    <x v="1"/>
    <n v="100"/>
    <n v="10"/>
    <n v="997"/>
    <x v="1"/>
    <n v="107"/>
    <n v="5"/>
    <x v="0"/>
    <n v="0.14944834503510532"/>
    <n v="149"/>
  </r>
  <r>
    <s v="ORD000264"/>
    <s v="CUST7250"/>
    <s v="Pamela Perez"/>
    <s v="daniel.tucker@yahoo.com"/>
    <x v="3"/>
    <d v="2023-10-19T00:00:00"/>
    <x v="219"/>
    <x v="11"/>
    <x v="1"/>
    <s v="July"/>
    <x v="0"/>
    <s v="PROD4465"/>
    <x v="18"/>
    <x v="0"/>
    <n v="1020"/>
    <n v="6"/>
    <n v="6119"/>
    <x v="1"/>
    <n v="593"/>
    <n v="8"/>
    <x v="1"/>
    <n v="0.40006537015852262"/>
    <n v="2448"/>
  </r>
  <r>
    <s v="ORD000265"/>
    <s v="CUST2262"/>
    <s v="Samuel Ward"/>
    <s v="kathleen.washington@hotmail.com"/>
    <x v="2"/>
    <d v="2024-07-12T00:00:00"/>
    <x v="15"/>
    <x v="7"/>
    <x v="1"/>
    <s v="November"/>
    <x v="1"/>
    <s v="PROD7312"/>
    <x v="8"/>
    <x v="2"/>
    <n v="861"/>
    <n v="7"/>
    <n v="6024"/>
    <x v="0"/>
    <n v="831"/>
    <m/>
    <x v="2"/>
    <n v="0.29996679946879151"/>
    <n v="1807"/>
  </r>
  <r>
    <s v="ORD000266"/>
    <s v="CUST2034"/>
    <s v="Mackenzie Wood"/>
    <s v="tammy.davis@outlook.com"/>
    <x v="0"/>
    <d v="2023-03-22T00:00:00"/>
    <x v="220"/>
    <x v="6"/>
    <x v="0"/>
    <s v="August"/>
    <x v="0"/>
    <s v="PROD9053"/>
    <x v="17"/>
    <x v="3"/>
    <n v="311"/>
    <n v="5"/>
    <n v="1557"/>
    <x v="0"/>
    <n v="200"/>
    <n v="2"/>
    <x v="0"/>
    <n v="0.35003211303789339"/>
    <n v="545"/>
  </r>
  <r>
    <s v="ORD000267"/>
    <s v="CUST4905"/>
    <s v="Patrick Boyer"/>
    <s v="taylor.vazquez@gmail.com"/>
    <x v="5"/>
    <d v="2024-04-21T00:00:00"/>
    <x v="221"/>
    <x v="11"/>
    <x v="1"/>
    <s v="July"/>
    <x v="0"/>
    <s v="PROD2614"/>
    <x v="13"/>
    <x v="4"/>
    <n v="730"/>
    <n v="3"/>
    <n v="2190"/>
    <x v="2"/>
    <n v="274"/>
    <n v="10"/>
    <x v="1"/>
    <n v="0.25022831050228311"/>
    <n v="548"/>
  </r>
  <r>
    <s v="ORD000268"/>
    <s v="CUST7908"/>
    <s v="Rachel Reese"/>
    <s v="gary.williams@yahoo.com"/>
    <x v="0"/>
    <d v="2023-09-02T00:00:00"/>
    <x v="222"/>
    <x v="5"/>
    <x v="0"/>
    <s v="October"/>
    <x v="0"/>
    <s v="PROD2842"/>
    <x v="15"/>
    <x v="1"/>
    <n v="73"/>
    <n v="3"/>
    <n v="218"/>
    <x v="1"/>
    <n v="14"/>
    <n v="8"/>
    <x v="1"/>
    <n v="0.15137614678899083"/>
    <n v="33"/>
  </r>
  <r>
    <s v="ORD000269"/>
    <s v="CUST1227"/>
    <s v="Henry Mitchell"/>
    <s v="jeffrey.gentry@outlook.com"/>
    <x v="1"/>
    <d v="2023-10-19T00:00:00"/>
    <x v="223"/>
    <x v="6"/>
    <x v="1"/>
    <s v="August"/>
    <x v="0"/>
    <s v="PROD6089"/>
    <x v="0"/>
    <x v="0"/>
    <n v="908"/>
    <n v="6"/>
    <n v="5448"/>
    <x v="4"/>
    <n v="714"/>
    <n v="5"/>
    <x v="0"/>
    <n v="0.39996328928046992"/>
    <n v="2179"/>
  </r>
  <r>
    <s v="ORD000270"/>
    <s v="CUST1471"/>
    <s v="Christina Myers"/>
    <s v="dylan.gomez@yahoo.com"/>
    <x v="4"/>
    <d v="2023-01-01T00:00:00"/>
    <x v="224"/>
    <x v="8"/>
    <x v="0"/>
    <s v="September"/>
    <x v="0"/>
    <s v="PROD5428"/>
    <x v="8"/>
    <x v="2"/>
    <n v="690"/>
    <n v="5"/>
    <n v="3448"/>
    <x v="0"/>
    <n v="407"/>
    <n v="3"/>
    <x v="0"/>
    <n v="0.29988399071925753"/>
    <n v="1034"/>
  </r>
  <r>
    <s v="ORD000271"/>
    <s v="CUST8519"/>
    <s v="Sherry Juarez"/>
    <s v="phillip.martin@yahoo.com"/>
    <x v="2"/>
    <d v="2024-08-17T00:00:00"/>
    <x v="225"/>
    <x v="10"/>
    <x v="1"/>
    <s v="February"/>
    <x v="2"/>
    <s v="PROD5445"/>
    <x v="9"/>
    <x v="4"/>
    <n v="167"/>
    <n v="3"/>
    <n v="500"/>
    <x v="1"/>
    <n v="27"/>
    <m/>
    <x v="2"/>
    <n v="0.25"/>
    <n v="125"/>
  </r>
  <r>
    <s v="ORD000272"/>
    <s v="CUST5556"/>
    <s v="Betty Gates"/>
    <s v="brenda.nguyen@yahoo.com"/>
    <x v="3"/>
    <d v="2024-02-15T00:00:00"/>
    <x v="226"/>
    <x v="0"/>
    <x v="1"/>
    <s v="January"/>
    <x v="1"/>
    <s v="PROD9957"/>
    <x v="20"/>
    <x v="3"/>
    <n v="844"/>
    <n v="1"/>
    <n v="844"/>
    <x v="1"/>
    <n v="104"/>
    <m/>
    <x v="2"/>
    <n v="0.34952606635071087"/>
    <n v="295"/>
  </r>
  <r>
    <s v="ORD000273"/>
    <s v="CUST6186"/>
    <s v="Rachel Reed"/>
    <s v="tina.baldwin@yahoo.com"/>
    <x v="3"/>
    <d v="2023-04-20T00:00:00"/>
    <x v="227"/>
    <x v="5"/>
    <x v="1"/>
    <s v="October"/>
    <x v="0"/>
    <s v="PROD8191"/>
    <x v="5"/>
    <x v="3"/>
    <n v="395"/>
    <n v="3"/>
    <n v="1184"/>
    <x v="3"/>
    <n v="172"/>
    <n v="5"/>
    <x v="0"/>
    <n v="0.34966216216216217"/>
    <n v="414"/>
  </r>
  <r>
    <s v="ORD000274"/>
    <s v="CUST3382"/>
    <s v="Timothy Hall"/>
    <s v="samantha.wilson@outlook.com"/>
    <x v="1"/>
    <d v="2023-10-23T00:00:00"/>
    <x v="89"/>
    <x v="4"/>
    <x v="0"/>
    <s v="April"/>
    <x v="0"/>
    <s v="PROD8502"/>
    <x v="10"/>
    <x v="2"/>
    <n v="824"/>
    <n v="5"/>
    <n v="4118"/>
    <x v="1"/>
    <n v="378"/>
    <n v="7"/>
    <x v="0"/>
    <n v="0.29990286546867412"/>
    <n v="1235"/>
  </r>
  <r>
    <s v="ORD000275"/>
    <s v="CUST5632"/>
    <s v="Darin Pace"/>
    <s v="diamond.lee@outlook.com"/>
    <x v="0"/>
    <d v="2024-04-08T00:00:00"/>
    <x v="228"/>
    <x v="4"/>
    <x v="1"/>
    <s v="April"/>
    <x v="0"/>
    <s v="PROD3353"/>
    <x v="1"/>
    <x v="1"/>
    <n v="809"/>
    <n v="1"/>
    <n v="809"/>
    <x v="1"/>
    <n v="43"/>
    <n v="10"/>
    <x v="1"/>
    <n v="0.14956736711990112"/>
    <n v="121"/>
  </r>
  <r>
    <s v="ORD000276"/>
    <s v="CUST9492"/>
    <s v="Ashley Graham"/>
    <s v="megan.torres@hotmail.com"/>
    <x v="4"/>
    <d v="2023-01-16T00:00:00"/>
    <x v="229"/>
    <x v="2"/>
    <x v="0"/>
    <s v="May"/>
    <x v="0"/>
    <s v="PROD5916"/>
    <x v="3"/>
    <x v="1"/>
    <n v="401"/>
    <n v="1"/>
    <n v="401"/>
    <x v="0"/>
    <n v="29"/>
    <n v="5"/>
    <x v="0"/>
    <n v="0.14962593516209477"/>
    <n v="60"/>
  </r>
  <r>
    <s v="ORD000277"/>
    <s v="CUST8269"/>
    <s v="Sean Anderson"/>
    <s v="tina.malone@outlook.com"/>
    <x v="3"/>
    <d v="2023-05-30T00:00:00"/>
    <x v="230"/>
    <x v="4"/>
    <x v="0"/>
    <s v="April"/>
    <x v="0"/>
    <s v="PROD1930"/>
    <x v="4"/>
    <x v="2"/>
    <n v="890"/>
    <n v="5"/>
    <n v="4451"/>
    <x v="1"/>
    <n v="363"/>
    <n v="10"/>
    <x v="1"/>
    <n v="0.29993259941586159"/>
    <n v="1335"/>
  </r>
  <r>
    <s v="ORD000278"/>
    <s v="CUST4423"/>
    <s v="Maria White"/>
    <s v="anthony.galvan@outlook.com"/>
    <x v="5"/>
    <d v="2024-07-18T00:00:00"/>
    <x v="191"/>
    <x v="4"/>
    <x v="0"/>
    <s v="April"/>
    <x v="0"/>
    <s v="PROD8923"/>
    <x v="6"/>
    <x v="0"/>
    <n v="532"/>
    <n v="3"/>
    <n v="1595"/>
    <x v="2"/>
    <n v="178"/>
    <n v="10"/>
    <x v="1"/>
    <n v="0.4"/>
    <n v="638"/>
  </r>
  <r>
    <s v="ORD000279"/>
    <s v="CUST5174"/>
    <s v="Eileen Underwood"/>
    <s v="kelly.marshall@yahoo.com"/>
    <x v="0"/>
    <d v="2024-11-23T00:00:00"/>
    <x v="153"/>
    <x v="3"/>
    <x v="1"/>
    <s v="March"/>
    <x v="0"/>
    <s v="PROD5742"/>
    <x v="19"/>
    <x v="2"/>
    <n v="210"/>
    <n v="5"/>
    <n v="1048"/>
    <x v="1"/>
    <n v="152"/>
    <n v="2"/>
    <x v="0"/>
    <n v="0.29961832061068705"/>
    <n v="314"/>
  </r>
  <r>
    <s v="ORD000280"/>
    <s v="CUST4399"/>
    <s v="Anthony Smith"/>
    <s v="stephen.murphy@hotmail.com"/>
    <x v="2"/>
    <d v="2023-06-11T00:00:00"/>
    <x v="231"/>
    <x v="1"/>
    <x v="0"/>
    <s v="December"/>
    <x v="0"/>
    <s v="PROD2763"/>
    <x v="10"/>
    <x v="2"/>
    <n v="1487"/>
    <n v="8"/>
    <n v="11897"/>
    <x v="0"/>
    <n v="1355"/>
    <n v="10"/>
    <x v="1"/>
    <n v="0.29999159451962681"/>
    <n v="3569"/>
  </r>
  <r>
    <s v="ORD000281"/>
    <s v="CUST6440"/>
    <s v="Kelly Miller"/>
    <s v="joshua.hoffman@yahoo.com"/>
    <x v="6"/>
    <d v="2023-04-29T00:00:00"/>
    <x v="163"/>
    <x v="2"/>
    <x v="1"/>
    <s v="May"/>
    <x v="1"/>
    <s v="PROD2801"/>
    <x v="6"/>
    <x v="0"/>
    <n v="83"/>
    <n v="3"/>
    <n v="249"/>
    <x v="2"/>
    <n v="21"/>
    <m/>
    <x v="2"/>
    <n v="0.40160642570281124"/>
    <n v="100"/>
  </r>
  <r>
    <s v="ORD000282"/>
    <s v="CUST5021"/>
    <s v="Edward Wheeler"/>
    <s v="kyle.clark@hotmail.com"/>
    <x v="5"/>
    <d v="2023-12-10T00:00:00"/>
    <x v="232"/>
    <x v="5"/>
    <x v="0"/>
    <s v="October"/>
    <x v="0"/>
    <s v="PROD9256"/>
    <x v="16"/>
    <x v="0"/>
    <n v="469"/>
    <n v="3"/>
    <n v="1407"/>
    <x v="1"/>
    <n v="87"/>
    <n v="3"/>
    <x v="0"/>
    <n v="0.40014214641080315"/>
    <n v="563"/>
  </r>
  <r>
    <s v="ORD000283"/>
    <s v="CUST3752"/>
    <s v="Nancy Key"/>
    <s v="cameron.stewart@outlook.com"/>
    <x v="0"/>
    <d v="2023-12-04T00:00:00"/>
    <x v="233"/>
    <x v="1"/>
    <x v="1"/>
    <s v="December"/>
    <x v="0"/>
    <s v="PROD1034"/>
    <x v="15"/>
    <x v="1"/>
    <n v="1910"/>
    <n v="2"/>
    <n v="3820"/>
    <x v="0"/>
    <n v="546"/>
    <n v="10"/>
    <x v="1"/>
    <n v="0.15"/>
    <n v="573"/>
  </r>
  <r>
    <s v="ORD000284"/>
    <s v="CUST8288"/>
    <s v="Frank Stone"/>
    <s v="richard.copeland@hotmail.com"/>
    <x v="0"/>
    <d v="2023-11-02T00:00:00"/>
    <x v="234"/>
    <x v="11"/>
    <x v="1"/>
    <s v="July"/>
    <x v="0"/>
    <s v="PROD7052"/>
    <x v="6"/>
    <x v="0"/>
    <n v="374"/>
    <n v="3"/>
    <n v="1123"/>
    <x v="4"/>
    <n v="167"/>
    <n v="10"/>
    <x v="1"/>
    <n v="0.39982190560997327"/>
    <n v="449"/>
  </r>
  <r>
    <s v="ORD000285"/>
    <s v="CUST2734"/>
    <s v="Darrell Adams"/>
    <s v="christy.ryan@yahoo.com"/>
    <x v="1"/>
    <d v="2024-07-20T00:00:00"/>
    <x v="235"/>
    <x v="8"/>
    <x v="1"/>
    <s v="September"/>
    <x v="0"/>
    <s v="PROD2291"/>
    <x v="16"/>
    <x v="0"/>
    <n v="168"/>
    <n v="5"/>
    <n v="842"/>
    <x v="3"/>
    <n v="107"/>
    <n v="5"/>
    <x v="0"/>
    <n v="0.4002375296912114"/>
    <n v="337"/>
  </r>
  <r>
    <s v="ORD000286"/>
    <s v="CUST9530"/>
    <s v="Leslie Richards"/>
    <s v="joseph.flores@yahoo.com"/>
    <x v="3"/>
    <d v="2023-09-10T00:00:00"/>
    <x v="236"/>
    <x v="4"/>
    <x v="0"/>
    <s v="April"/>
    <x v="0"/>
    <s v="PROD6107"/>
    <x v="13"/>
    <x v="4"/>
    <n v="305"/>
    <n v="2"/>
    <n v="611"/>
    <x v="1"/>
    <n v="38"/>
    <n v="10"/>
    <x v="1"/>
    <n v="0.25040916530278234"/>
    <n v="153"/>
  </r>
  <r>
    <s v="ORD000287"/>
    <s v="CUST8720"/>
    <s v="Joshua Pope"/>
    <s v="breanna.hurley@yahoo.com"/>
    <x v="4"/>
    <d v="2024-11-03T00:00:00"/>
    <x v="128"/>
    <x v="6"/>
    <x v="1"/>
    <s v="August"/>
    <x v="1"/>
    <s v="PROD7855"/>
    <x v="10"/>
    <x v="2"/>
    <n v="880"/>
    <n v="6"/>
    <n v="5282"/>
    <x v="1"/>
    <n v="416"/>
    <m/>
    <x v="2"/>
    <n v="0.30007572889057177"/>
    <n v="1585"/>
  </r>
  <r>
    <s v="ORD000288"/>
    <s v="CUST1227"/>
    <s v="Henry Mitchell"/>
    <s v="jeffrey.gentry@outlook.com"/>
    <x v="1"/>
    <d v="2023-10-19T00:00:00"/>
    <x v="63"/>
    <x v="1"/>
    <x v="1"/>
    <s v="December"/>
    <x v="0"/>
    <s v="PROD8868"/>
    <x v="9"/>
    <x v="4"/>
    <n v="1029"/>
    <n v="2"/>
    <n v="2059"/>
    <x v="1"/>
    <n v="226"/>
    <n v="9"/>
    <x v="1"/>
    <n v="0.25012141816415734"/>
    <n v="515"/>
  </r>
  <r>
    <s v="ORD000289"/>
    <s v="CUST9443"/>
    <s v="Julia Baird"/>
    <s v="hannah.murphy@gmail.com"/>
    <x v="0"/>
    <d v="2023-09-15T00:00:00"/>
    <x v="113"/>
    <x v="1"/>
    <x v="0"/>
    <s v="December"/>
    <x v="0"/>
    <s v="PROD8123"/>
    <x v="8"/>
    <x v="2"/>
    <n v="1336"/>
    <n v="6"/>
    <n v="8014"/>
    <x v="1"/>
    <n v="875"/>
    <n v="9"/>
    <x v="1"/>
    <n v="0.29997504367357125"/>
    <n v="2404"/>
  </r>
  <r>
    <s v="ORD000290"/>
    <s v="CUST6309"/>
    <s v="Kathleen Mercer"/>
    <s v="stephanie.thompson@yahoo.com"/>
    <x v="3"/>
    <d v="2024-07-02T00:00:00"/>
    <x v="237"/>
    <x v="5"/>
    <x v="0"/>
    <s v="October"/>
    <x v="0"/>
    <s v="PROD5620"/>
    <x v="4"/>
    <x v="2"/>
    <n v="163"/>
    <n v="4"/>
    <n v="654"/>
    <x v="1"/>
    <n v="34"/>
    <n v="4"/>
    <x v="0"/>
    <n v="0.29969418960244648"/>
    <n v="196"/>
  </r>
  <r>
    <s v="ORD000291"/>
    <s v="CUST7494"/>
    <s v="Bill Fuller"/>
    <s v="andrew.bentley@gmail.com"/>
    <x v="0"/>
    <d v="2023-09-05T00:00:00"/>
    <x v="238"/>
    <x v="4"/>
    <x v="0"/>
    <s v="April"/>
    <x v="0"/>
    <s v="PROD1046"/>
    <x v="18"/>
    <x v="0"/>
    <n v="36"/>
    <n v="2"/>
    <n v="72"/>
    <x v="3"/>
    <n v="9"/>
    <n v="9"/>
    <x v="1"/>
    <n v="0.40277777777777779"/>
    <n v="29"/>
  </r>
  <r>
    <s v="ORD000292"/>
    <s v="CUST5654"/>
    <s v="Robert Ferguson"/>
    <s v="nicole.hatfield@outlook.com"/>
    <x v="3"/>
    <d v="2023-02-18T00:00:00"/>
    <x v="233"/>
    <x v="1"/>
    <x v="1"/>
    <s v="December"/>
    <x v="0"/>
    <s v="PROD1886"/>
    <x v="21"/>
    <x v="1"/>
    <n v="968"/>
    <n v="2"/>
    <n v="1936"/>
    <x v="1"/>
    <n v="144"/>
    <n v="8"/>
    <x v="1"/>
    <n v="0.14979338842975207"/>
    <n v="290"/>
  </r>
  <r>
    <s v="ORD000293"/>
    <s v="CUST2234"/>
    <s v="Pedro Sandoval"/>
    <s v="joshua.roman@yahoo.com"/>
    <x v="4"/>
    <d v="2024-03-12T00:00:00"/>
    <x v="239"/>
    <x v="6"/>
    <x v="0"/>
    <s v="August"/>
    <x v="0"/>
    <s v="PROD8310"/>
    <x v="8"/>
    <x v="2"/>
    <n v="799"/>
    <n v="5"/>
    <n v="3996"/>
    <x v="3"/>
    <n v="274"/>
    <n v="8"/>
    <x v="1"/>
    <n v="0.30005005005005003"/>
    <n v="1199"/>
  </r>
  <r>
    <s v="ORD000294"/>
    <s v="CUST1181"/>
    <s v="Nathan Bullock"/>
    <s v="ryan.molina@yahoo.com"/>
    <x v="4"/>
    <d v="2023-04-15T00:00:00"/>
    <x v="240"/>
    <x v="1"/>
    <x v="1"/>
    <s v="December"/>
    <x v="0"/>
    <s v="PROD1618"/>
    <x v="4"/>
    <x v="2"/>
    <n v="394"/>
    <n v="2"/>
    <n v="788"/>
    <x v="0"/>
    <n v="59"/>
    <n v="5"/>
    <x v="0"/>
    <n v="0.29949238578680204"/>
    <n v="236"/>
  </r>
  <r>
    <s v="ORD000295"/>
    <s v="CUST2988"/>
    <s v="David Mendoza"/>
    <s v="joseph.williams@gmail.com"/>
    <x v="2"/>
    <d v="2023-06-29T00:00:00"/>
    <x v="241"/>
    <x v="8"/>
    <x v="1"/>
    <s v="September"/>
    <x v="0"/>
    <s v="PROD4058"/>
    <x v="4"/>
    <x v="2"/>
    <n v="799"/>
    <n v="4"/>
    <n v="3195"/>
    <x v="1"/>
    <n v="163"/>
    <n v="10"/>
    <x v="1"/>
    <n v="0.29984350547730831"/>
    <n v="958"/>
  </r>
  <r>
    <s v="ORD000296"/>
    <s v="CUST6823"/>
    <s v="Alan Turner"/>
    <s v="seth.lloyd@outlook.com"/>
    <x v="3"/>
    <d v="2024-06-03T00:00:00"/>
    <x v="177"/>
    <x v="8"/>
    <x v="0"/>
    <s v="September"/>
    <x v="0"/>
    <s v="PROD8860"/>
    <x v="0"/>
    <x v="0"/>
    <n v="682"/>
    <n v="5"/>
    <n v="3410"/>
    <x v="1"/>
    <n v="432"/>
    <n v="7"/>
    <x v="0"/>
    <n v="0.4"/>
    <n v="1364"/>
  </r>
  <r>
    <s v="ORD000297"/>
    <s v="CUST2763"/>
    <s v="Tara Matthews"/>
    <s v="david.owens@outlook.com"/>
    <x v="1"/>
    <d v="2024-09-13T00:00:00"/>
    <x v="192"/>
    <x v="10"/>
    <x v="1"/>
    <s v="February"/>
    <x v="0"/>
    <s v="PROD4260"/>
    <x v="1"/>
    <x v="1"/>
    <n v="396"/>
    <n v="2"/>
    <n v="791"/>
    <x v="1"/>
    <n v="61"/>
    <n v="5"/>
    <x v="0"/>
    <n v="0.15044247787610621"/>
    <n v="119"/>
  </r>
  <r>
    <s v="ORD000298"/>
    <s v="CUST5111"/>
    <s v="Jesus Nicholson"/>
    <s v="krystal.tapia@yahoo.com"/>
    <x v="3"/>
    <d v="2024-03-17T00:00:00"/>
    <x v="242"/>
    <x v="5"/>
    <x v="0"/>
    <s v="October"/>
    <x v="0"/>
    <s v="PROD3807"/>
    <x v="17"/>
    <x v="3"/>
    <n v="1113"/>
    <n v="1"/>
    <n v="1113"/>
    <x v="1"/>
    <n v="106"/>
    <n v="5"/>
    <x v="0"/>
    <n v="0.34950584007187779"/>
    <n v="389"/>
  </r>
  <r>
    <s v="ORD000299"/>
    <s v="CUST1604"/>
    <s v="Jessica Martinez"/>
    <s v="elizabeth.clark@hotmail.com"/>
    <x v="6"/>
    <d v="2023-06-15T00:00:00"/>
    <x v="243"/>
    <x v="2"/>
    <x v="1"/>
    <s v="May"/>
    <x v="0"/>
    <s v="PROD6917"/>
    <x v="18"/>
    <x v="0"/>
    <n v="558"/>
    <n v="1"/>
    <n v="558"/>
    <x v="1"/>
    <n v="70"/>
    <n v="7"/>
    <x v="0"/>
    <n v="0.3996415770609319"/>
    <n v="223"/>
  </r>
  <r>
    <s v="ORD000300"/>
    <s v="CUST2240"/>
    <s v="Jessica Ross"/>
    <s v="tonya.brown@gmail.com"/>
    <x v="2"/>
    <d v="2023-06-14T00:00:00"/>
    <x v="244"/>
    <x v="10"/>
    <x v="1"/>
    <s v="February"/>
    <x v="0"/>
    <s v="PROD9762"/>
    <x v="1"/>
    <x v="1"/>
    <n v="786"/>
    <n v="1"/>
    <n v="786"/>
    <x v="0"/>
    <n v="89"/>
    <n v="3"/>
    <x v="0"/>
    <n v="0.15012722646310434"/>
    <n v="118"/>
  </r>
  <r>
    <s v="ORD000301"/>
    <s v="CUST9141"/>
    <s v="Michael Mitchell"/>
    <s v="timothy.howard@yahoo.com"/>
    <x v="2"/>
    <d v="2023-10-15T00:00:00"/>
    <x v="44"/>
    <x v="3"/>
    <x v="1"/>
    <s v="March"/>
    <x v="0"/>
    <s v="PROD5790"/>
    <x v="2"/>
    <x v="1"/>
    <n v="751"/>
    <n v="4"/>
    <n v="3006"/>
    <x v="0"/>
    <n v="334"/>
    <n v="3"/>
    <x v="0"/>
    <n v="0.15003326679973386"/>
    <n v="451"/>
  </r>
  <r>
    <s v="ORD000302"/>
    <s v="CUST9279"/>
    <s v="Nicholas Collins"/>
    <s v="phillip.stewart@outlook.com"/>
    <x v="3"/>
    <d v="2024-10-09T00:00:00"/>
    <x v="245"/>
    <x v="3"/>
    <x v="1"/>
    <s v="March"/>
    <x v="2"/>
    <s v="PROD9312"/>
    <x v="19"/>
    <x v="2"/>
    <n v="609"/>
    <n v="1"/>
    <n v="609"/>
    <x v="1"/>
    <n v="66"/>
    <m/>
    <x v="2"/>
    <n v="0.30049261083743845"/>
    <n v="183"/>
  </r>
  <r>
    <s v="ORD000303"/>
    <s v="CUST1074"/>
    <s v="Joseph Sanchez"/>
    <s v="noah.copeland@hotmail.com"/>
    <x v="3"/>
    <d v="2023-11-19T00:00:00"/>
    <x v="212"/>
    <x v="1"/>
    <x v="0"/>
    <s v="December"/>
    <x v="0"/>
    <s v="PROD4430"/>
    <x v="18"/>
    <x v="0"/>
    <n v="875"/>
    <n v="2"/>
    <n v="1749"/>
    <x v="4"/>
    <n v="97"/>
    <n v="5"/>
    <x v="0"/>
    <n v="0.40022870211549455"/>
    <n v="700"/>
  </r>
  <r>
    <s v="ORD000304"/>
    <s v="CUST9732"/>
    <s v="Daniel Taylor"/>
    <s v="linda.peterson@yahoo.com"/>
    <x v="0"/>
    <d v="2024-10-08T00:00:00"/>
    <x v="246"/>
    <x v="1"/>
    <x v="1"/>
    <s v="December"/>
    <x v="0"/>
    <s v="PROD5226"/>
    <x v="10"/>
    <x v="2"/>
    <n v="248"/>
    <n v="8"/>
    <n v="1984"/>
    <x v="0"/>
    <n v="255"/>
    <n v="7"/>
    <x v="0"/>
    <n v="0.29989919354838712"/>
    <n v="595"/>
  </r>
  <r>
    <s v="ORD000305"/>
    <s v="CUST5632"/>
    <s v="Darin Pace"/>
    <s v="diamond.lee@outlook.com"/>
    <x v="0"/>
    <d v="2024-04-08T00:00:00"/>
    <x v="195"/>
    <x v="8"/>
    <x v="0"/>
    <s v="September"/>
    <x v="0"/>
    <s v="PROD2675"/>
    <x v="9"/>
    <x v="4"/>
    <n v="17"/>
    <n v="4"/>
    <n v="67"/>
    <x v="1"/>
    <n v="6"/>
    <n v="5"/>
    <x v="0"/>
    <n v="0.2537313432835821"/>
    <n v="17"/>
  </r>
  <r>
    <s v="ORD000306"/>
    <s v="CUST6269"/>
    <s v="Kim Hudson"/>
    <s v="gail.wright@gmail.com"/>
    <x v="3"/>
    <d v="2024-01-11T00:00:00"/>
    <x v="247"/>
    <x v="11"/>
    <x v="1"/>
    <s v="July"/>
    <x v="0"/>
    <s v="PROD3167"/>
    <x v="13"/>
    <x v="4"/>
    <n v="278"/>
    <n v="2"/>
    <n v="556"/>
    <x v="1"/>
    <n v="52"/>
    <n v="5"/>
    <x v="0"/>
    <n v="0.25"/>
    <n v="139"/>
  </r>
  <r>
    <s v="ORD000307"/>
    <s v="CUST8356"/>
    <s v="Robert Perry"/>
    <s v="morgan.cooper@yahoo.com"/>
    <x v="2"/>
    <d v="2023-07-29T00:00:00"/>
    <x v="5"/>
    <x v="4"/>
    <x v="0"/>
    <s v="April"/>
    <x v="0"/>
    <s v="PROD8441"/>
    <x v="17"/>
    <x v="3"/>
    <n v="153"/>
    <n v="1"/>
    <n v="153"/>
    <x v="1"/>
    <n v="18"/>
    <n v="7"/>
    <x v="0"/>
    <n v="0.35294117647058826"/>
    <n v="54"/>
  </r>
  <r>
    <s v="ORD000308"/>
    <s v="CUST5134"/>
    <s v="Kathleen Brooks"/>
    <s v="james.williams@gmail.com"/>
    <x v="6"/>
    <d v="2024-02-05T00:00:00"/>
    <x v="175"/>
    <x v="6"/>
    <x v="0"/>
    <s v="August"/>
    <x v="0"/>
    <s v="PROD7278"/>
    <x v="18"/>
    <x v="0"/>
    <n v="279"/>
    <n v="6"/>
    <n v="1676"/>
    <x v="4"/>
    <n v="181"/>
    <n v="7"/>
    <x v="0"/>
    <n v="0.3997613365155131"/>
    <n v="670"/>
  </r>
  <r>
    <s v="ORD000309"/>
    <s v="CUST3004"/>
    <s v="Kenneth White"/>
    <s v="brenda.flores@outlook.com"/>
    <x v="3"/>
    <d v="2023-05-10T00:00:00"/>
    <x v="226"/>
    <x v="0"/>
    <x v="1"/>
    <s v="January"/>
    <x v="2"/>
    <s v="PROD7729"/>
    <x v="3"/>
    <x v="1"/>
    <n v="545"/>
    <n v="2"/>
    <n v="1090"/>
    <x v="2"/>
    <n v="60"/>
    <m/>
    <x v="2"/>
    <n v="0.15045871559633028"/>
    <n v="164"/>
  </r>
  <r>
    <s v="ORD000310"/>
    <s v="CUST8924"/>
    <s v="Jacob Hill"/>
    <s v="amy.santiago@yahoo.com"/>
    <x v="1"/>
    <d v="2023-05-30T00:00:00"/>
    <x v="248"/>
    <x v="10"/>
    <x v="1"/>
    <s v="February"/>
    <x v="0"/>
    <s v="PROD3694"/>
    <x v="4"/>
    <x v="2"/>
    <n v="808"/>
    <n v="1"/>
    <n v="808"/>
    <x v="2"/>
    <n v="113"/>
    <n v="4"/>
    <x v="0"/>
    <n v="0.29950495049504949"/>
    <n v="242"/>
  </r>
  <r>
    <s v="ORD000311"/>
    <s v="CUST5384"/>
    <s v="Gloria Martin"/>
    <s v="nichole.middleton@hotmail.com"/>
    <x v="0"/>
    <d v="2024-06-22T00:00:00"/>
    <x v="249"/>
    <x v="9"/>
    <x v="1"/>
    <s v="June"/>
    <x v="0"/>
    <s v="PROD6313"/>
    <x v="14"/>
    <x v="4"/>
    <n v="414"/>
    <n v="4"/>
    <n v="1655"/>
    <x v="1"/>
    <n v="198"/>
    <n v="8"/>
    <x v="1"/>
    <n v="0.2501510574018127"/>
    <n v="414"/>
  </r>
  <r>
    <s v="ORD000312"/>
    <s v="CUST2227"/>
    <s v="Dustin Garrett"/>
    <s v="carolyn.alvarez@yahoo.com"/>
    <x v="5"/>
    <d v="2024-01-22T00:00:00"/>
    <x v="250"/>
    <x v="0"/>
    <x v="1"/>
    <s v="January"/>
    <x v="1"/>
    <s v="PROD4674"/>
    <x v="10"/>
    <x v="2"/>
    <n v="89"/>
    <n v="1"/>
    <n v="89"/>
    <x v="0"/>
    <n v="9"/>
    <m/>
    <x v="2"/>
    <n v="0.30337078651685395"/>
    <n v="27"/>
  </r>
  <r>
    <s v="ORD000313"/>
    <s v="CUST1051"/>
    <s v="Bryan Pearson"/>
    <s v="pamela.frost@gmail.com"/>
    <x v="0"/>
    <d v="2023-04-30T00:00:00"/>
    <x v="251"/>
    <x v="3"/>
    <x v="0"/>
    <s v="March"/>
    <x v="0"/>
    <s v="PROD3507"/>
    <x v="4"/>
    <x v="2"/>
    <n v="593"/>
    <n v="1"/>
    <n v="593"/>
    <x v="1"/>
    <n v="78"/>
    <n v="10"/>
    <x v="1"/>
    <n v="0.30016863406408095"/>
    <n v="178"/>
  </r>
  <r>
    <s v="ORD000314"/>
    <s v="CUST1585"/>
    <s v="Linda Perez"/>
    <s v="elizabeth.randall@outlook.com"/>
    <x v="6"/>
    <d v="2024-05-26T00:00:00"/>
    <x v="252"/>
    <x v="11"/>
    <x v="1"/>
    <s v="July"/>
    <x v="0"/>
    <s v="PROD8508"/>
    <x v="17"/>
    <x v="3"/>
    <n v="550"/>
    <n v="5"/>
    <n v="2750"/>
    <x v="0"/>
    <n v="297"/>
    <n v="7"/>
    <x v="0"/>
    <n v="0.35018181818181821"/>
    <n v="963"/>
  </r>
  <r>
    <s v="ORD000315"/>
    <s v="CUST3188"/>
    <s v="Janice Clark"/>
    <s v="katie.price@outlook.com"/>
    <x v="1"/>
    <d v="2023-10-13T00:00:00"/>
    <x v="253"/>
    <x v="5"/>
    <x v="1"/>
    <s v="October"/>
    <x v="0"/>
    <s v="PROD6871"/>
    <x v="1"/>
    <x v="1"/>
    <n v="1054"/>
    <n v="3"/>
    <n v="3162"/>
    <x v="0"/>
    <n v="288"/>
    <n v="2"/>
    <x v="0"/>
    <n v="0.14990512333965844"/>
    <n v="474"/>
  </r>
  <r>
    <s v="ORD000316"/>
    <s v="CUST7303"/>
    <s v="Jason Galloway"/>
    <s v="tamara.hale@outlook.com"/>
    <x v="6"/>
    <d v="2023-01-27T00:00:00"/>
    <x v="254"/>
    <x v="5"/>
    <x v="1"/>
    <s v="October"/>
    <x v="0"/>
    <s v="PROD7887"/>
    <x v="5"/>
    <x v="3"/>
    <n v="421"/>
    <n v="1"/>
    <n v="421"/>
    <x v="0"/>
    <n v="25"/>
    <n v="9"/>
    <x v="1"/>
    <n v="0.34916864608076009"/>
    <n v="147"/>
  </r>
  <r>
    <s v="ORD000317"/>
    <s v="CUST2422"/>
    <s v="Ann Guzman"/>
    <s v="joanne.boyd@yahoo.com"/>
    <x v="0"/>
    <d v="2023-06-15T00:00:00"/>
    <x v="157"/>
    <x v="1"/>
    <x v="1"/>
    <s v="December"/>
    <x v="0"/>
    <s v="PROD2139"/>
    <x v="13"/>
    <x v="4"/>
    <n v="755"/>
    <n v="10"/>
    <n v="7547"/>
    <x v="0"/>
    <n v="475"/>
    <n v="3"/>
    <x v="0"/>
    <n v="0.25003312574532927"/>
    <n v="1887"/>
  </r>
  <r>
    <s v="ORD000318"/>
    <s v="CUST3890"/>
    <s v="Anthony Edwards"/>
    <s v="anthony.russell@hotmail.com"/>
    <x v="6"/>
    <d v="2024-06-29T00:00:00"/>
    <x v="255"/>
    <x v="5"/>
    <x v="1"/>
    <s v="October"/>
    <x v="0"/>
    <s v="PROD4086"/>
    <x v="8"/>
    <x v="2"/>
    <n v="731"/>
    <n v="6"/>
    <n v="4385"/>
    <x v="1"/>
    <n v="383"/>
    <n v="7"/>
    <x v="0"/>
    <n v="0.29988597491448121"/>
    <n v="1315"/>
  </r>
  <r>
    <s v="ORD000319"/>
    <s v="CUST3938"/>
    <s v="Christopher Abbott"/>
    <s v="lisa.mcgee@hotmail.com"/>
    <x v="0"/>
    <d v="2023-01-19T00:00:00"/>
    <x v="256"/>
    <x v="7"/>
    <x v="0"/>
    <s v="November"/>
    <x v="0"/>
    <s v="PROD5742"/>
    <x v="17"/>
    <x v="3"/>
    <n v="465"/>
    <n v="6"/>
    <n v="2790"/>
    <x v="1"/>
    <n v="356"/>
    <n v="8"/>
    <x v="1"/>
    <n v="0.35017921146953407"/>
    <n v="977"/>
  </r>
  <r>
    <s v="ORD000320"/>
    <s v="CUST8967"/>
    <s v="Joshua Garcia"/>
    <s v="megan.hansen@hotmail.com"/>
    <x v="6"/>
    <d v="2024-01-19T00:00:00"/>
    <x v="257"/>
    <x v="1"/>
    <x v="0"/>
    <s v="December"/>
    <x v="0"/>
    <s v="PROD1563"/>
    <x v="15"/>
    <x v="1"/>
    <n v="1385"/>
    <n v="2"/>
    <n v="2770"/>
    <x v="0"/>
    <n v="227"/>
    <n v="8"/>
    <x v="1"/>
    <n v="0.15018050541516245"/>
    <n v="416"/>
  </r>
  <r>
    <s v="ORD000321"/>
    <s v="CUST6247"/>
    <s v="Jonathan Myers"/>
    <s v="maria.gonzales@outlook.com"/>
    <x v="2"/>
    <d v="2024-06-15T00:00:00"/>
    <x v="258"/>
    <x v="10"/>
    <x v="1"/>
    <s v="February"/>
    <x v="2"/>
    <s v="PROD4578"/>
    <x v="19"/>
    <x v="2"/>
    <n v="274"/>
    <n v="3"/>
    <n v="823"/>
    <x v="1"/>
    <n v="60"/>
    <m/>
    <x v="2"/>
    <n v="0.30012150668286758"/>
    <n v="247"/>
  </r>
  <r>
    <s v="ORD000322"/>
    <s v="CUST1580"/>
    <s v="Heather Franklin"/>
    <s v="tamara.jenkins@outlook.com"/>
    <x v="6"/>
    <d v="2023-01-31T00:00:00"/>
    <x v="259"/>
    <x v="5"/>
    <x v="0"/>
    <s v="October"/>
    <x v="0"/>
    <s v="PROD4650"/>
    <x v="16"/>
    <x v="0"/>
    <n v="1199"/>
    <n v="1"/>
    <n v="1199"/>
    <x v="3"/>
    <n v="162"/>
    <n v="5"/>
    <x v="0"/>
    <n v="0.40033361134278567"/>
    <n v="480"/>
  </r>
  <r>
    <s v="ORD000323"/>
    <s v="CUST6882"/>
    <s v="Patrick Thomas"/>
    <s v="daniel.madden@gmail.com"/>
    <x v="6"/>
    <d v="2024-09-21T00:00:00"/>
    <x v="97"/>
    <x v="2"/>
    <x v="1"/>
    <s v="May"/>
    <x v="0"/>
    <s v="PROD6275"/>
    <x v="8"/>
    <x v="2"/>
    <n v="509"/>
    <n v="5"/>
    <n v="2545"/>
    <x v="1"/>
    <n v="130"/>
    <n v="3"/>
    <x v="0"/>
    <n v="0.30019646365422398"/>
    <n v="764"/>
  </r>
  <r>
    <s v="ORD000324"/>
    <s v="CUST6398"/>
    <s v="Hannah Castillo"/>
    <s v="amber.ewing@yahoo.com"/>
    <x v="0"/>
    <d v="2023-10-14T00:00:00"/>
    <x v="260"/>
    <x v="7"/>
    <x v="0"/>
    <s v="November"/>
    <x v="0"/>
    <s v="PROD8750"/>
    <x v="14"/>
    <x v="4"/>
    <n v="1447"/>
    <n v="1"/>
    <n v="1447"/>
    <x v="0"/>
    <n v="110"/>
    <n v="7"/>
    <x v="0"/>
    <n v="0.25017277125086385"/>
    <n v="362"/>
  </r>
  <r>
    <s v="ORD000325"/>
    <s v="CUST1690"/>
    <s v="Lisa Singleton"/>
    <s v="amber.patterson@hotmail.com"/>
    <x v="2"/>
    <d v="2023-10-02T00:00:00"/>
    <x v="261"/>
    <x v="3"/>
    <x v="1"/>
    <s v="March"/>
    <x v="1"/>
    <s v="PROD6313"/>
    <x v="6"/>
    <x v="0"/>
    <n v="117"/>
    <n v="2"/>
    <n v="233"/>
    <x v="4"/>
    <n v="22"/>
    <m/>
    <x v="2"/>
    <n v="0.39914163090128757"/>
    <n v="93"/>
  </r>
  <r>
    <s v="ORD000326"/>
    <s v="CUST4169"/>
    <s v="Christian Weaver"/>
    <s v="megan.wilson@yahoo.com"/>
    <x v="1"/>
    <d v="2024-10-29T00:00:00"/>
    <x v="262"/>
    <x v="6"/>
    <x v="1"/>
    <s v="August"/>
    <x v="0"/>
    <s v="PROD2134"/>
    <x v="13"/>
    <x v="4"/>
    <n v="188"/>
    <n v="5"/>
    <n v="942"/>
    <x v="1"/>
    <n v="82"/>
    <n v="6"/>
    <x v="0"/>
    <n v="0.2505307855626327"/>
    <n v="236"/>
  </r>
  <r>
    <s v="ORD000327"/>
    <s v="CUST6554"/>
    <s v="Daniel Watson"/>
    <s v="roy.steele@hotmail.com"/>
    <x v="6"/>
    <d v="2024-07-07T00:00:00"/>
    <x v="263"/>
    <x v="7"/>
    <x v="1"/>
    <s v="November"/>
    <x v="0"/>
    <s v="PROD5120"/>
    <x v="8"/>
    <x v="2"/>
    <n v="32"/>
    <n v="1"/>
    <n v="32"/>
    <x v="0"/>
    <n v="2"/>
    <n v="4"/>
    <x v="0"/>
    <n v="0.3125"/>
    <n v="10"/>
  </r>
  <r>
    <s v="ORD000328"/>
    <s v="CUST4056"/>
    <s v="Michael Cain MD"/>
    <s v="michele.roach@outlook.com"/>
    <x v="3"/>
    <d v="2024-05-12T00:00:00"/>
    <x v="264"/>
    <x v="0"/>
    <x v="0"/>
    <s v="January"/>
    <x v="1"/>
    <s v="PROD2625"/>
    <x v="6"/>
    <x v="0"/>
    <n v="875"/>
    <n v="3"/>
    <n v="2625"/>
    <x v="1"/>
    <n v="217"/>
    <m/>
    <x v="2"/>
    <n v="0.4"/>
    <n v="1050"/>
  </r>
  <r>
    <s v="ORD000329"/>
    <s v="CUST9275"/>
    <s v="Victoria Arnold"/>
    <s v="david.ward@hotmail.com"/>
    <x v="3"/>
    <d v="2023-09-20T00:00:00"/>
    <x v="265"/>
    <x v="8"/>
    <x v="1"/>
    <s v="September"/>
    <x v="0"/>
    <s v="PROD2684"/>
    <x v="20"/>
    <x v="3"/>
    <n v="968"/>
    <n v="3"/>
    <n v="2903"/>
    <x v="1"/>
    <n v="390"/>
    <n v="6"/>
    <x v="0"/>
    <n v="0.34998277643816739"/>
    <n v="1016"/>
  </r>
  <r>
    <s v="ORD000330"/>
    <s v="CUST1409"/>
    <s v="Elizabeth Love"/>
    <s v="andrew.meyer@yahoo.com"/>
    <x v="2"/>
    <d v="2024-08-24T00:00:00"/>
    <x v="266"/>
    <x v="5"/>
    <x v="0"/>
    <s v="October"/>
    <x v="0"/>
    <s v="PROD9008"/>
    <x v="6"/>
    <x v="0"/>
    <n v="529"/>
    <n v="3"/>
    <n v="1587"/>
    <x v="0"/>
    <n v="176"/>
    <n v="2"/>
    <x v="0"/>
    <n v="0.40012602394454949"/>
    <n v="635"/>
  </r>
  <r>
    <s v="ORD000331"/>
    <s v="CUST6796"/>
    <s v="Jaime Adams"/>
    <s v="christina.garrett@yahoo.com"/>
    <x v="4"/>
    <d v="2023-10-29T00:00:00"/>
    <x v="0"/>
    <x v="0"/>
    <x v="0"/>
    <s v="January"/>
    <x v="0"/>
    <s v="PROD9359"/>
    <x v="9"/>
    <x v="4"/>
    <n v="412"/>
    <n v="1"/>
    <n v="412"/>
    <x v="4"/>
    <n v="27"/>
    <n v="8"/>
    <x v="1"/>
    <n v="0.25"/>
    <n v="103"/>
  </r>
  <r>
    <s v="ORD000332"/>
    <s v="CUST9694"/>
    <s v="Christopher Richardson"/>
    <s v="thomas.sims@yahoo.com"/>
    <x v="5"/>
    <d v="2023-08-07T00:00:00"/>
    <x v="219"/>
    <x v="11"/>
    <x v="1"/>
    <s v="July"/>
    <x v="0"/>
    <s v="PROD5643"/>
    <x v="20"/>
    <x v="3"/>
    <n v="868"/>
    <n v="5"/>
    <n v="4338"/>
    <x v="0"/>
    <n v="539"/>
    <n v="9"/>
    <x v="1"/>
    <n v="0.34993084370677729"/>
    <n v="1518"/>
  </r>
  <r>
    <s v="ORD000333"/>
    <s v="CUST6450"/>
    <s v="Patrick Turner"/>
    <s v="kathleen.hernandez@yahoo.com"/>
    <x v="0"/>
    <d v="2023-07-15T00:00:00"/>
    <x v="189"/>
    <x v="2"/>
    <x v="0"/>
    <s v="May"/>
    <x v="0"/>
    <s v="PROD1710"/>
    <x v="7"/>
    <x v="4"/>
    <n v="1009"/>
    <n v="2"/>
    <n v="2018"/>
    <x v="4"/>
    <n v="272"/>
    <n v="10"/>
    <x v="1"/>
    <n v="0.24975222993062438"/>
    <n v="504"/>
  </r>
  <r>
    <s v="ORD000334"/>
    <s v="CUST8237"/>
    <s v="Kelsey Foster"/>
    <s v="derek.ashley@gmail.com"/>
    <x v="5"/>
    <d v="2023-10-29T00:00:00"/>
    <x v="88"/>
    <x v="2"/>
    <x v="1"/>
    <s v="May"/>
    <x v="0"/>
    <s v="PROD2985"/>
    <x v="13"/>
    <x v="4"/>
    <n v="240"/>
    <n v="4"/>
    <n v="959"/>
    <x v="1"/>
    <n v="77"/>
    <n v="9"/>
    <x v="1"/>
    <n v="0.25026068821689262"/>
    <n v="240"/>
  </r>
  <r>
    <s v="ORD000335"/>
    <s v="CUST9260"/>
    <s v="David Garner"/>
    <s v="samantha.downs@hotmail.com"/>
    <x v="6"/>
    <d v="2023-07-06T00:00:00"/>
    <x v="267"/>
    <x v="3"/>
    <x v="0"/>
    <s v="March"/>
    <x v="0"/>
    <s v="PROD8831"/>
    <x v="17"/>
    <x v="3"/>
    <n v="925"/>
    <n v="2"/>
    <n v="1850"/>
    <x v="1"/>
    <n v="95"/>
    <n v="4"/>
    <x v="0"/>
    <n v="0.35027027027027025"/>
    <n v="648"/>
  </r>
  <r>
    <s v="ORD000336"/>
    <s v="CUST5815"/>
    <s v="John Wilson DDS"/>
    <s v="andrew.hamilton@outlook.com"/>
    <x v="6"/>
    <d v="2024-10-09T00:00:00"/>
    <x v="268"/>
    <x v="0"/>
    <x v="0"/>
    <s v="January"/>
    <x v="0"/>
    <s v="PROD6271"/>
    <x v="21"/>
    <x v="1"/>
    <n v="407"/>
    <n v="2"/>
    <n v="814"/>
    <x v="0"/>
    <n v="119"/>
    <n v="5"/>
    <x v="0"/>
    <n v="0.14987714987714987"/>
    <n v="122"/>
  </r>
  <r>
    <s v="ORD000337"/>
    <s v="CUST7494"/>
    <s v="Bill Fuller"/>
    <s v="andrew.bentley@gmail.com"/>
    <x v="0"/>
    <d v="2023-09-05T00:00:00"/>
    <x v="269"/>
    <x v="9"/>
    <x v="1"/>
    <s v="June"/>
    <x v="1"/>
    <s v="PROD4699"/>
    <x v="21"/>
    <x v="1"/>
    <n v="1197"/>
    <n v="4"/>
    <n v="4786"/>
    <x v="0"/>
    <n v="442"/>
    <m/>
    <x v="2"/>
    <n v="0.15002089427496865"/>
    <n v="718"/>
  </r>
  <r>
    <s v="ORD000338"/>
    <s v="CUST4026"/>
    <s v="Daniel Young"/>
    <s v="ashley.payne@outlook.com"/>
    <x v="5"/>
    <d v="2023-10-02T00:00:00"/>
    <x v="270"/>
    <x v="6"/>
    <x v="1"/>
    <s v="August"/>
    <x v="0"/>
    <s v="PROD5827"/>
    <x v="3"/>
    <x v="1"/>
    <n v="512"/>
    <n v="3"/>
    <n v="1535"/>
    <x v="1"/>
    <n v="166"/>
    <n v="9"/>
    <x v="1"/>
    <n v="0.14983713355048861"/>
    <n v="230"/>
  </r>
  <r>
    <s v="ORD000339"/>
    <s v="CUST6797"/>
    <s v="Jason Brown"/>
    <s v="andrew.nichols@hotmail.com"/>
    <x v="2"/>
    <d v="2024-11-11T00:00:00"/>
    <x v="181"/>
    <x v="11"/>
    <x v="1"/>
    <s v="July"/>
    <x v="0"/>
    <s v="PROD4176"/>
    <x v="9"/>
    <x v="4"/>
    <n v="632"/>
    <n v="5"/>
    <n v="3158"/>
    <x v="1"/>
    <n v="308"/>
    <n v="2"/>
    <x v="0"/>
    <n v="0.24984167194426851"/>
    <n v="789"/>
  </r>
  <r>
    <s v="ORD000340"/>
    <s v="CUST8329"/>
    <s v="Carlos Williams"/>
    <s v="anthony.clark@gmail.com"/>
    <x v="4"/>
    <d v="2024-10-24T00:00:00"/>
    <x v="103"/>
    <x v="0"/>
    <x v="1"/>
    <s v="January"/>
    <x v="2"/>
    <s v="PROD9278"/>
    <x v="14"/>
    <x v="4"/>
    <n v="866"/>
    <n v="1"/>
    <n v="866"/>
    <x v="0"/>
    <n v="64"/>
    <m/>
    <x v="2"/>
    <n v="0.24942263279445728"/>
    <n v="216"/>
  </r>
  <r>
    <s v="ORD000341"/>
    <s v="CUST2405"/>
    <s v="Christina Ramirez"/>
    <s v="leslie.lopez@yahoo.com"/>
    <x v="3"/>
    <d v="2024-04-22T00:00:00"/>
    <x v="271"/>
    <x v="11"/>
    <x v="1"/>
    <s v="July"/>
    <x v="0"/>
    <s v="PROD5164"/>
    <x v="12"/>
    <x v="3"/>
    <n v="1268"/>
    <n v="3"/>
    <n v="3805"/>
    <x v="1"/>
    <n v="508"/>
    <n v="8"/>
    <x v="1"/>
    <n v="0.35006570302233903"/>
    <n v="1332"/>
  </r>
  <r>
    <s v="ORD000342"/>
    <s v="CUST6741"/>
    <s v="Anthony Patton"/>
    <s v="carmen.maddox@yahoo.com"/>
    <x v="5"/>
    <d v="2024-06-15T00:00:00"/>
    <x v="272"/>
    <x v="10"/>
    <x v="0"/>
    <s v="February"/>
    <x v="1"/>
    <s v="PROD1572"/>
    <x v="17"/>
    <x v="3"/>
    <n v="202"/>
    <n v="4"/>
    <n v="807"/>
    <x v="1"/>
    <n v="75"/>
    <m/>
    <x v="2"/>
    <n v="0.34944237918215615"/>
    <n v="282"/>
  </r>
  <r>
    <s v="ORD000343"/>
    <s v="CUST5845"/>
    <s v="Robert Andrade"/>
    <s v="jason.bell@yahoo.com"/>
    <x v="1"/>
    <d v="2024-09-17T00:00:00"/>
    <x v="273"/>
    <x v="5"/>
    <x v="1"/>
    <s v="October"/>
    <x v="0"/>
    <s v="PROD9527"/>
    <x v="15"/>
    <x v="1"/>
    <n v="650"/>
    <n v="6"/>
    <n v="3900"/>
    <x v="4"/>
    <n v="423"/>
    <n v="3"/>
    <x v="0"/>
    <n v="0.15"/>
    <n v="585"/>
  </r>
  <r>
    <s v="ORD000344"/>
    <s v="CUST5004"/>
    <s v="Jeremy Nguyen"/>
    <s v="hunter.little@hotmail.com"/>
    <x v="5"/>
    <d v="2023-05-21T00:00:00"/>
    <x v="274"/>
    <x v="0"/>
    <x v="1"/>
    <s v="January"/>
    <x v="2"/>
    <s v="PROD8999"/>
    <x v="16"/>
    <x v="0"/>
    <n v="394"/>
    <n v="1"/>
    <n v="394"/>
    <x v="4"/>
    <n v="29"/>
    <m/>
    <x v="2"/>
    <n v="0.40101522842639592"/>
    <n v="158"/>
  </r>
  <r>
    <s v="ORD000345"/>
    <s v="CUST2023"/>
    <s v="Jesse Thomas"/>
    <s v="melissa.liu@gmail.com"/>
    <x v="6"/>
    <d v="2024-06-21T00:00:00"/>
    <x v="141"/>
    <x v="4"/>
    <x v="0"/>
    <s v="April"/>
    <x v="0"/>
    <s v="PROD6230"/>
    <x v="17"/>
    <x v="3"/>
    <n v="486"/>
    <n v="1"/>
    <n v="486"/>
    <x v="1"/>
    <n v="25"/>
    <n v="2"/>
    <x v="0"/>
    <n v="0.34979423868312759"/>
    <n v="170"/>
  </r>
  <r>
    <s v="ORD000346"/>
    <s v="CUST4391"/>
    <s v="Michael Wallace"/>
    <s v="lindsay.manning@outlook.com"/>
    <x v="3"/>
    <d v="2023-07-31T00:00:00"/>
    <x v="239"/>
    <x v="6"/>
    <x v="0"/>
    <s v="August"/>
    <x v="0"/>
    <s v="PROD1988"/>
    <x v="6"/>
    <x v="0"/>
    <n v="1001"/>
    <n v="3"/>
    <n v="3002"/>
    <x v="2"/>
    <n v="439"/>
    <n v="10"/>
    <x v="1"/>
    <n v="0.40006662225183209"/>
    <n v="1201"/>
  </r>
  <r>
    <s v="ORD000347"/>
    <s v="CUST3961"/>
    <s v="Thomas Smith"/>
    <s v="kevin.wilson@yahoo.com"/>
    <x v="5"/>
    <d v="2023-05-04T00:00:00"/>
    <x v="275"/>
    <x v="4"/>
    <x v="0"/>
    <s v="April"/>
    <x v="0"/>
    <s v="PROD5807"/>
    <x v="11"/>
    <x v="3"/>
    <n v="923"/>
    <n v="1"/>
    <n v="923"/>
    <x v="1"/>
    <n v="131"/>
    <n v="7"/>
    <x v="0"/>
    <n v="0.34994582881906827"/>
    <n v="323"/>
  </r>
  <r>
    <s v="ORD000348"/>
    <s v="CUST8436"/>
    <s v="Ian Dunn"/>
    <s v="brianna.walls@yahoo.com"/>
    <x v="3"/>
    <d v="2023-09-17T00:00:00"/>
    <x v="276"/>
    <x v="2"/>
    <x v="0"/>
    <s v="May"/>
    <x v="0"/>
    <s v="PROD5957"/>
    <x v="7"/>
    <x v="4"/>
    <n v="1043"/>
    <n v="5"/>
    <n v="5216"/>
    <x v="1"/>
    <n v="347"/>
    <n v="3"/>
    <x v="0"/>
    <n v="0.25"/>
    <n v="1304"/>
  </r>
  <r>
    <s v="ORD000349"/>
    <s v="CUST4498"/>
    <s v="David Kelley"/>
    <s v="charles.ellis@outlook.com"/>
    <x v="1"/>
    <d v="2023-02-16T00:00:00"/>
    <x v="277"/>
    <x v="8"/>
    <x v="0"/>
    <s v="September"/>
    <x v="0"/>
    <s v="PROD6282"/>
    <x v="8"/>
    <x v="2"/>
    <n v="81"/>
    <n v="4"/>
    <n v="323"/>
    <x v="1"/>
    <n v="32"/>
    <n v="9"/>
    <x v="1"/>
    <n v="0.30030959752321984"/>
    <n v="97"/>
  </r>
  <r>
    <s v="ORD000350"/>
    <s v="CUST9492"/>
    <s v="Ashley Graham"/>
    <s v="megan.torres@hotmail.com"/>
    <x v="4"/>
    <d v="2023-01-16T00:00:00"/>
    <x v="189"/>
    <x v="2"/>
    <x v="0"/>
    <s v="May"/>
    <x v="0"/>
    <s v="PROD8372"/>
    <x v="19"/>
    <x v="2"/>
    <n v="176"/>
    <n v="4"/>
    <n v="703"/>
    <x v="1"/>
    <n v="76"/>
    <n v="2"/>
    <x v="0"/>
    <n v="0.30014224751066854"/>
    <n v="211"/>
  </r>
  <r>
    <s v="ORD000351"/>
    <s v="CUST9008"/>
    <s v="Victoria Neal"/>
    <s v="shannon.baker@gmail.com"/>
    <x v="2"/>
    <d v="2023-11-28T00:00:00"/>
    <x v="278"/>
    <x v="7"/>
    <x v="1"/>
    <s v="November"/>
    <x v="0"/>
    <s v="PROD5409"/>
    <x v="4"/>
    <x v="2"/>
    <n v="1168"/>
    <n v="4"/>
    <n v="4671"/>
    <x v="1"/>
    <n v="347"/>
    <n v="9"/>
    <x v="1"/>
    <n v="0.29993577392421322"/>
    <n v="1401"/>
  </r>
  <r>
    <s v="ORD000352"/>
    <s v="CUST9226"/>
    <s v="Joseph Harris"/>
    <s v="jonathan.carter@yahoo.com"/>
    <x v="2"/>
    <d v="2023-10-20T00:00:00"/>
    <x v="279"/>
    <x v="10"/>
    <x v="1"/>
    <s v="February"/>
    <x v="0"/>
    <s v="PROD1101"/>
    <x v="8"/>
    <x v="2"/>
    <n v="281"/>
    <n v="3"/>
    <n v="842"/>
    <x v="0"/>
    <n v="111"/>
    <n v="9"/>
    <x v="1"/>
    <n v="0.29928741092636579"/>
    <n v="252"/>
  </r>
  <r>
    <s v="ORD000353"/>
    <s v="CUST3491"/>
    <s v="Thomas Landry"/>
    <s v="teresa.stephens@outlook.com"/>
    <x v="3"/>
    <d v="2024-04-08T00:00:00"/>
    <x v="186"/>
    <x v="6"/>
    <x v="0"/>
    <s v="August"/>
    <x v="0"/>
    <s v="PROD4132"/>
    <x v="8"/>
    <x v="2"/>
    <n v="250"/>
    <n v="2"/>
    <n v="501"/>
    <x v="1"/>
    <n v="32"/>
    <n v="8"/>
    <x v="1"/>
    <n v="0.29940119760479039"/>
    <n v="150"/>
  </r>
  <r>
    <s v="ORD000354"/>
    <s v="CUST7189"/>
    <s v="Joy Ellison"/>
    <s v="stanley.brewer@outlook.com"/>
    <x v="6"/>
    <d v="2024-08-02T00:00:00"/>
    <x v="87"/>
    <x v="9"/>
    <x v="1"/>
    <s v="June"/>
    <x v="0"/>
    <s v="PROD9301"/>
    <x v="0"/>
    <x v="0"/>
    <n v="806"/>
    <n v="6"/>
    <n v="4833"/>
    <x v="0"/>
    <n v="680"/>
    <n v="10"/>
    <x v="1"/>
    <n v="0.39995861783571279"/>
    <n v="1933"/>
  </r>
  <r>
    <s v="ORD000355"/>
    <s v="CUST4978"/>
    <s v="Peter Kline"/>
    <s v="tiffany.rodriguez@gmail.com"/>
    <x v="2"/>
    <d v="2023-11-17T00:00:00"/>
    <x v="280"/>
    <x v="10"/>
    <x v="1"/>
    <s v="February"/>
    <x v="2"/>
    <s v="PROD7198"/>
    <x v="4"/>
    <x v="2"/>
    <n v="943"/>
    <n v="2"/>
    <n v="1885"/>
    <x v="1"/>
    <n v="142"/>
    <m/>
    <x v="2"/>
    <n v="0.30026525198938991"/>
    <n v="566"/>
  </r>
  <r>
    <s v="ORD000356"/>
    <s v="CUST2832"/>
    <s v="Todd Matthews"/>
    <s v="jeffrey.baker@yahoo.com"/>
    <x v="5"/>
    <d v="2024-10-03T00:00:00"/>
    <x v="132"/>
    <x v="7"/>
    <x v="0"/>
    <s v="November"/>
    <x v="0"/>
    <s v="PROD5084"/>
    <x v="4"/>
    <x v="2"/>
    <n v="622"/>
    <n v="3"/>
    <n v="1865"/>
    <x v="1"/>
    <n v="226"/>
    <n v="5"/>
    <x v="0"/>
    <n v="0.30026809651474529"/>
    <n v="560"/>
  </r>
  <r>
    <s v="ORD000357"/>
    <s v="CUST1781"/>
    <s v="Alfred Avila"/>
    <s v="michael.rodgers@yahoo.com"/>
    <x v="5"/>
    <d v="2023-09-09T00:00:00"/>
    <x v="234"/>
    <x v="11"/>
    <x v="1"/>
    <s v="July"/>
    <x v="0"/>
    <s v="PROD7502"/>
    <x v="0"/>
    <x v="0"/>
    <n v="454"/>
    <n v="1"/>
    <n v="454"/>
    <x v="1"/>
    <n v="50"/>
    <n v="9"/>
    <x v="1"/>
    <n v="0.39867841409691629"/>
    <n v="181"/>
  </r>
  <r>
    <s v="ORD000358"/>
    <s v="CUST8609"/>
    <s v="Joshua Houston"/>
    <s v="crystal.romero@yahoo.com"/>
    <x v="3"/>
    <d v="2023-08-02T00:00:00"/>
    <x v="222"/>
    <x v="5"/>
    <x v="0"/>
    <s v="October"/>
    <x v="0"/>
    <s v="PROD1221"/>
    <x v="13"/>
    <x v="4"/>
    <n v="1054"/>
    <n v="1"/>
    <n v="1054"/>
    <x v="1"/>
    <n v="109"/>
    <n v="5"/>
    <x v="0"/>
    <n v="0.25047438330170779"/>
    <n v="264"/>
  </r>
  <r>
    <s v="ORD000359"/>
    <s v="CUST7506"/>
    <s v="Steven Mercado"/>
    <s v="joseph.gutierrez@outlook.com"/>
    <x v="2"/>
    <d v="2023-07-22T00:00:00"/>
    <x v="281"/>
    <x v="11"/>
    <x v="0"/>
    <s v="July"/>
    <x v="1"/>
    <s v="PROD1586"/>
    <x v="19"/>
    <x v="2"/>
    <n v="953"/>
    <n v="5"/>
    <n v="4764"/>
    <x v="1"/>
    <n v="530"/>
    <m/>
    <x v="2"/>
    <n v="0.29995801847187237"/>
    <n v="1429"/>
  </r>
  <r>
    <s v="ORD000360"/>
    <s v="CUST9517"/>
    <s v="Ian Mason"/>
    <s v="troy.hester@gmail.com"/>
    <x v="2"/>
    <d v="2024-08-21T00:00:00"/>
    <x v="282"/>
    <x v="2"/>
    <x v="0"/>
    <s v="May"/>
    <x v="0"/>
    <s v="PROD1641"/>
    <x v="2"/>
    <x v="1"/>
    <n v="679"/>
    <n v="2"/>
    <n v="1359"/>
    <x v="0"/>
    <n v="90"/>
    <n v="4"/>
    <x v="0"/>
    <n v="0.15011037527593818"/>
    <n v="204"/>
  </r>
  <r>
    <s v="ORD000361"/>
    <s v="CUST3194"/>
    <s v="Candice Evans"/>
    <s v="laura.smith@hotmail.com"/>
    <x v="0"/>
    <d v="2024-03-22T00:00:00"/>
    <x v="283"/>
    <x v="3"/>
    <x v="0"/>
    <s v="March"/>
    <x v="0"/>
    <s v="PROD7131"/>
    <x v="3"/>
    <x v="1"/>
    <n v="503"/>
    <n v="2"/>
    <n v="1006"/>
    <x v="0"/>
    <n v="130"/>
    <n v="10"/>
    <x v="1"/>
    <n v="0.15009940357852883"/>
    <n v="151"/>
  </r>
  <r>
    <s v="ORD000362"/>
    <s v="CUST1531"/>
    <s v="Mark Cook"/>
    <s v="jasmine.potts@hotmail.com"/>
    <x v="5"/>
    <d v="2024-11-05T00:00:00"/>
    <x v="152"/>
    <x v="4"/>
    <x v="1"/>
    <s v="April"/>
    <x v="0"/>
    <s v="PROD3483"/>
    <x v="20"/>
    <x v="3"/>
    <n v="1029"/>
    <n v="1"/>
    <n v="1029"/>
    <x v="3"/>
    <n v="103"/>
    <n v="2"/>
    <x v="0"/>
    <n v="0.3498542274052478"/>
    <n v="360"/>
  </r>
  <r>
    <s v="ORD000363"/>
    <s v="CUST5024"/>
    <s v="William Vincent"/>
    <s v="tiffany.campbell@hotmail.com"/>
    <x v="3"/>
    <d v="2023-04-10T00:00:00"/>
    <x v="270"/>
    <x v="6"/>
    <x v="1"/>
    <s v="August"/>
    <x v="0"/>
    <s v="PROD9680"/>
    <x v="17"/>
    <x v="3"/>
    <n v="960"/>
    <n v="5"/>
    <n v="4798"/>
    <x v="1"/>
    <n v="594"/>
    <n v="8"/>
    <x v="1"/>
    <n v="0.34993747394747809"/>
    <n v="1679"/>
  </r>
  <r>
    <s v="ORD000364"/>
    <s v="CUST5649"/>
    <s v="Steve Gardner"/>
    <s v="nathan.adams@outlook.com"/>
    <x v="5"/>
    <d v="2024-02-08T00:00:00"/>
    <x v="284"/>
    <x v="3"/>
    <x v="0"/>
    <s v="March"/>
    <x v="0"/>
    <s v="PROD1156"/>
    <x v="13"/>
    <x v="4"/>
    <n v="272"/>
    <n v="1"/>
    <n v="272"/>
    <x v="1"/>
    <n v="21"/>
    <n v="10"/>
    <x v="1"/>
    <n v="0.25"/>
    <n v="68"/>
  </r>
  <r>
    <s v="ORD000365"/>
    <s v="CUST1836"/>
    <s v="Kimberly Wilcox"/>
    <s v="anthony.nguyen@outlook.com"/>
    <x v="0"/>
    <d v="2023-09-08T00:00:00"/>
    <x v="18"/>
    <x v="2"/>
    <x v="1"/>
    <s v="May"/>
    <x v="0"/>
    <s v="PROD7215"/>
    <x v="7"/>
    <x v="4"/>
    <n v="403"/>
    <n v="1"/>
    <n v="403"/>
    <x v="1"/>
    <n v="55"/>
    <n v="3"/>
    <x v="0"/>
    <n v="0.25062034739454092"/>
    <n v="101"/>
  </r>
  <r>
    <s v="ORD000366"/>
    <s v="CUST8923"/>
    <s v="Adriana Baker"/>
    <s v="raymond.hansen@hotmail.com"/>
    <x v="3"/>
    <d v="2024-06-09T00:00:00"/>
    <x v="43"/>
    <x v="7"/>
    <x v="1"/>
    <s v="November"/>
    <x v="0"/>
    <s v="PROD5952"/>
    <x v="14"/>
    <x v="4"/>
    <n v="719"/>
    <n v="6"/>
    <n v="4312"/>
    <x v="1"/>
    <n v="249"/>
    <n v="2"/>
    <x v="0"/>
    <n v="0.25"/>
    <n v="1078"/>
  </r>
  <r>
    <s v="ORD000367"/>
    <s v="CUST1802"/>
    <s v="James Smith"/>
    <s v="marc.garrett@gmail.com"/>
    <x v="0"/>
    <d v="2023-02-24T00:00:00"/>
    <x v="285"/>
    <x v="6"/>
    <x v="1"/>
    <s v="August"/>
    <x v="0"/>
    <s v="PROD6493"/>
    <x v="4"/>
    <x v="2"/>
    <n v="593"/>
    <n v="1"/>
    <n v="593"/>
    <x v="2"/>
    <n v="76"/>
    <n v="9"/>
    <x v="1"/>
    <n v="0.30016863406408095"/>
    <n v="178"/>
  </r>
  <r>
    <s v="ORD000368"/>
    <s v="CUST2822"/>
    <s v="Judy Martin"/>
    <s v="linda.oneill@hotmail.com"/>
    <x v="1"/>
    <d v="2023-06-04T00:00:00"/>
    <x v="286"/>
    <x v="3"/>
    <x v="1"/>
    <s v="March"/>
    <x v="0"/>
    <s v="PROD4808"/>
    <x v="13"/>
    <x v="4"/>
    <n v="364"/>
    <n v="3"/>
    <n v="1093"/>
    <x v="4"/>
    <n v="150"/>
    <n v="6"/>
    <x v="0"/>
    <n v="0.24977127172918573"/>
    <n v="273"/>
  </r>
  <r>
    <s v="ORD000369"/>
    <s v="CUST5791"/>
    <s v="Stephen Ferguson"/>
    <s v="christina.sandoval@outlook.com"/>
    <x v="0"/>
    <d v="2023-01-19T00:00:00"/>
    <x v="115"/>
    <x v="7"/>
    <x v="1"/>
    <s v="November"/>
    <x v="0"/>
    <s v="PROD2232"/>
    <x v="8"/>
    <x v="2"/>
    <n v="114"/>
    <n v="6"/>
    <n v="685"/>
    <x v="3"/>
    <n v="55"/>
    <n v="9"/>
    <x v="1"/>
    <n v="0.29927007299270075"/>
    <n v="205"/>
  </r>
  <r>
    <s v="ORD000370"/>
    <s v="CUST8183"/>
    <s v="Cheryl Hernandez"/>
    <s v="jeremy.tucker@outlook.com"/>
    <x v="4"/>
    <d v="2023-12-03T00:00:00"/>
    <x v="287"/>
    <x v="3"/>
    <x v="1"/>
    <s v="March"/>
    <x v="0"/>
    <s v="PROD5819"/>
    <x v="7"/>
    <x v="4"/>
    <n v="850"/>
    <n v="1"/>
    <n v="850"/>
    <x v="1"/>
    <n v="43"/>
    <n v="7"/>
    <x v="0"/>
    <n v="0.24941176470588236"/>
    <n v="212"/>
  </r>
  <r>
    <s v="ORD000371"/>
    <s v="CUST4967"/>
    <s v="Adam Reynolds"/>
    <s v="margaret.newman@yahoo.com"/>
    <x v="4"/>
    <d v="2023-10-12T00:00:00"/>
    <x v="0"/>
    <x v="0"/>
    <x v="0"/>
    <s v="January"/>
    <x v="0"/>
    <s v="PROD6367"/>
    <x v="11"/>
    <x v="3"/>
    <n v="342"/>
    <n v="1"/>
    <n v="342"/>
    <x v="0"/>
    <n v="18"/>
    <n v="2"/>
    <x v="0"/>
    <n v="0.35087719298245612"/>
    <n v="120"/>
  </r>
  <r>
    <s v="ORD000372"/>
    <s v="CUST8183"/>
    <s v="Cheryl Hernandez"/>
    <s v="jeremy.tucker@outlook.com"/>
    <x v="4"/>
    <d v="2023-12-03T00:00:00"/>
    <x v="288"/>
    <x v="11"/>
    <x v="0"/>
    <s v="July"/>
    <x v="2"/>
    <s v="PROD2355"/>
    <x v="6"/>
    <x v="0"/>
    <n v="1157"/>
    <n v="2"/>
    <n v="2314"/>
    <x v="4"/>
    <n v="199"/>
    <m/>
    <x v="2"/>
    <n v="0.40017286084701814"/>
    <n v="926"/>
  </r>
  <r>
    <s v="ORD000373"/>
    <s v="CUST2774"/>
    <s v="Felicia West"/>
    <s v="jonathon.greer@hotmail.com"/>
    <x v="4"/>
    <d v="2024-08-28T00:00:00"/>
    <x v="289"/>
    <x v="0"/>
    <x v="1"/>
    <s v="January"/>
    <x v="0"/>
    <s v="PROD6029"/>
    <x v="1"/>
    <x v="1"/>
    <n v="804"/>
    <n v="1"/>
    <n v="804"/>
    <x v="3"/>
    <n v="94"/>
    <n v="2"/>
    <x v="0"/>
    <n v="0.15049751243781095"/>
    <n v="121"/>
  </r>
  <r>
    <s v="ORD000374"/>
    <s v="CUST7869"/>
    <s v="Katherine Anderson"/>
    <s v="amanda.olsen@gmail.com"/>
    <x v="1"/>
    <d v="2024-08-26T00:00:00"/>
    <x v="290"/>
    <x v="6"/>
    <x v="0"/>
    <s v="August"/>
    <x v="0"/>
    <s v="PROD1252"/>
    <x v="6"/>
    <x v="0"/>
    <n v="688"/>
    <n v="3"/>
    <n v="2063"/>
    <x v="4"/>
    <n v="191"/>
    <n v="7"/>
    <x v="0"/>
    <n v="0.39990305380513813"/>
    <n v="825"/>
  </r>
  <r>
    <s v="ORD000375"/>
    <s v="CUST5222"/>
    <s v="Victoria Rodriguez"/>
    <s v="bruce.huff@hotmail.com"/>
    <x v="5"/>
    <d v="2024-06-06T00:00:00"/>
    <x v="291"/>
    <x v="11"/>
    <x v="1"/>
    <s v="July"/>
    <x v="2"/>
    <s v="PROD9285"/>
    <x v="13"/>
    <x v="4"/>
    <n v="1072"/>
    <n v="1"/>
    <n v="1072"/>
    <x v="0"/>
    <n v="136"/>
    <m/>
    <x v="2"/>
    <n v="0.25"/>
    <n v="268"/>
  </r>
  <r>
    <s v="ORD000376"/>
    <s v="CUST7229"/>
    <s v="Lisa Parker"/>
    <s v="gabrielle.murphy@hotmail.com"/>
    <x v="5"/>
    <d v="2023-09-28T00:00:00"/>
    <x v="224"/>
    <x v="8"/>
    <x v="0"/>
    <s v="September"/>
    <x v="0"/>
    <s v="PROD6241"/>
    <x v="9"/>
    <x v="4"/>
    <n v="226"/>
    <n v="2"/>
    <n v="453"/>
    <x v="1"/>
    <n v="45"/>
    <n v="7"/>
    <x v="0"/>
    <n v="0.24944812362030905"/>
    <n v="113"/>
  </r>
  <r>
    <s v="ORD000377"/>
    <s v="CUST9715"/>
    <s v="Steve Yates"/>
    <s v="austin.mclean@outlook.com"/>
    <x v="1"/>
    <d v="2023-07-28T00:00:00"/>
    <x v="117"/>
    <x v="5"/>
    <x v="0"/>
    <s v="October"/>
    <x v="2"/>
    <s v="PROD8220"/>
    <x v="5"/>
    <x v="3"/>
    <n v="1023"/>
    <n v="3"/>
    <n v="3068"/>
    <x v="1"/>
    <n v="330"/>
    <m/>
    <x v="2"/>
    <n v="0.35006518904823991"/>
    <n v="1074"/>
  </r>
  <r>
    <s v="ORD000378"/>
    <s v="CUST7362"/>
    <s v="John Fleming"/>
    <s v="charles.singleton@hotmail.com"/>
    <x v="2"/>
    <d v="2024-02-25T00:00:00"/>
    <x v="292"/>
    <x v="0"/>
    <x v="0"/>
    <s v="January"/>
    <x v="0"/>
    <s v="PROD6176"/>
    <x v="7"/>
    <x v="4"/>
    <n v="81"/>
    <n v="2"/>
    <n v="163"/>
    <x v="1"/>
    <n v="9"/>
    <n v="10"/>
    <x v="1"/>
    <n v="0.25153374233128833"/>
    <n v="41"/>
  </r>
  <r>
    <s v="ORD000379"/>
    <s v="CUST2386"/>
    <s v="Robert Sanchez"/>
    <s v="richard.orr@hotmail.com"/>
    <x v="3"/>
    <d v="2024-06-27T00:00:00"/>
    <x v="293"/>
    <x v="9"/>
    <x v="0"/>
    <s v="June"/>
    <x v="0"/>
    <s v="PROD7418"/>
    <x v="9"/>
    <x v="4"/>
    <n v="152"/>
    <n v="3"/>
    <n v="456"/>
    <x v="1"/>
    <n v="58"/>
    <n v="5"/>
    <x v="0"/>
    <n v="0.25"/>
    <n v="114"/>
  </r>
  <r>
    <s v="ORD000380"/>
    <s v="CUST7758"/>
    <s v="Jennifer Vaughn"/>
    <s v="steven.jones@outlook.com"/>
    <x v="3"/>
    <d v="2023-09-17T00:00:00"/>
    <x v="294"/>
    <x v="2"/>
    <x v="1"/>
    <s v="May"/>
    <x v="0"/>
    <s v="PROD9375"/>
    <x v="11"/>
    <x v="3"/>
    <n v="1095"/>
    <n v="1"/>
    <n v="1095"/>
    <x v="0"/>
    <n v="161"/>
    <n v="5"/>
    <x v="0"/>
    <n v="0.34977168949771692"/>
    <n v="383"/>
  </r>
  <r>
    <s v="ORD000381"/>
    <s v="CUST4369"/>
    <s v="Charles Powers"/>
    <s v="monica.sanchez@yahoo.com"/>
    <x v="0"/>
    <d v="2023-03-18T00:00:00"/>
    <x v="295"/>
    <x v="10"/>
    <x v="1"/>
    <s v="February"/>
    <x v="0"/>
    <s v="PROD2953"/>
    <x v="9"/>
    <x v="4"/>
    <n v="353"/>
    <n v="1"/>
    <n v="353"/>
    <x v="1"/>
    <n v="48"/>
    <n v="8"/>
    <x v="1"/>
    <n v="0.24929178470254956"/>
    <n v="88"/>
  </r>
  <r>
    <s v="ORD000382"/>
    <s v="CUST3692"/>
    <s v="Michael Mendoza"/>
    <s v="diane.mitchell@yahoo.com"/>
    <x v="4"/>
    <d v="2024-11-28T00:00:00"/>
    <x v="179"/>
    <x v="7"/>
    <x v="0"/>
    <s v="November"/>
    <x v="0"/>
    <s v="PROD2338"/>
    <x v="11"/>
    <x v="3"/>
    <n v="1484"/>
    <n v="3"/>
    <n v="4452"/>
    <x v="1"/>
    <n v="568"/>
    <n v="9"/>
    <x v="1"/>
    <n v="0.3499550763701707"/>
    <n v="1558"/>
  </r>
  <r>
    <s v="ORD000383"/>
    <s v="CUST6744"/>
    <s v="Michael Ramirez"/>
    <s v="timothy.swanson@outlook.com"/>
    <x v="0"/>
    <d v="2023-03-30T00:00:00"/>
    <x v="31"/>
    <x v="3"/>
    <x v="1"/>
    <s v="March"/>
    <x v="0"/>
    <s v="PROD7318"/>
    <x v="17"/>
    <x v="3"/>
    <n v="683"/>
    <n v="1"/>
    <n v="683"/>
    <x v="1"/>
    <n v="99"/>
    <n v="5"/>
    <x v="0"/>
    <n v="0.34992679355783307"/>
    <n v="239"/>
  </r>
  <r>
    <s v="ORD000384"/>
    <s v="CUST6706"/>
    <s v="Peter Jackson"/>
    <s v="charles.wright@yahoo.com"/>
    <x v="1"/>
    <d v="2024-03-06T00:00:00"/>
    <x v="265"/>
    <x v="8"/>
    <x v="1"/>
    <s v="September"/>
    <x v="0"/>
    <s v="PROD9645"/>
    <x v="9"/>
    <x v="4"/>
    <n v="697"/>
    <n v="4"/>
    <n v="2790"/>
    <x v="0"/>
    <n v="394"/>
    <n v="7"/>
    <x v="0"/>
    <n v="0.24982078853046594"/>
    <n v="697"/>
  </r>
  <r>
    <s v="ORD000385"/>
    <s v="CUST3429"/>
    <s v="James Hickman"/>
    <s v="shawn.andrews@gmail.com"/>
    <x v="2"/>
    <d v="2023-07-15T00:00:00"/>
    <x v="75"/>
    <x v="0"/>
    <x v="1"/>
    <s v="January"/>
    <x v="2"/>
    <s v="PROD4033"/>
    <x v="14"/>
    <x v="4"/>
    <n v="879"/>
    <n v="2"/>
    <n v="1758"/>
    <x v="1"/>
    <n v="101"/>
    <m/>
    <x v="2"/>
    <n v="0.25028441410693969"/>
    <n v="440"/>
  </r>
  <r>
    <s v="ORD000386"/>
    <s v="CUST8375"/>
    <s v="Alexander Juarez"/>
    <s v="anthony.thomas@gmail.com"/>
    <x v="2"/>
    <d v="2024-05-19T00:00:00"/>
    <x v="206"/>
    <x v="3"/>
    <x v="0"/>
    <s v="March"/>
    <x v="1"/>
    <s v="PROD8513"/>
    <x v="12"/>
    <x v="3"/>
    <n v="815"/>
    <n v="4"/>
    <n v="3261"/>
    <x v="1"/>
    <n v="465"/>
    <m/>
    <x v="2"/>
    <n v="0.34989267095982829"/>
    <n v="1141"/>
  </r>
  <r>
    <s v="ORD000387"/>
    <s v="CUST5097"/>
    <s v="Juan Martinez"/>
    <s v="christopher.moody@hotmail.com"/>
    <x v="0"/>
    <d v="2023-03-12T00:00:00"/>
    <x v="27"/>
    <x v="1"/>
    <x v="0"/>
    <s v="December"/>
    <x v="0"/>
    <s v="PROD3709"/>
    <x v="10"/>
    <x v="2"/>
    <n v="1696"/>
    <n v="4"/>
    <n v="6785"/>
    <x v="1"/>
    <n v="522"/>
    <n v="7"/>
    <x v="0"/>
    <n v="0.29992630803242448"/>
    <n v="2035"/>
  </r>
  <r>
    <s v="ORD000388"/>
    <s v="CUST5957"/>
    <s v="Charles Price"/>
    <s v="edwin.peck@yahoo.com"/>
    <x v="0"/>
    <d v="2023-12-13T00:00:00"/>
    <x v="144"/>
    <x v="2"/>
    <x v="0"/>
    <s v="May"/>
    <x v="0"/>
    <s v="PROD5546"/>
    <x v="6"/>
    <x v="0"/>
    <n v="590"/>
    <n v="3"/>
    <n v="1771"/>
    <x v="1"/>
    <n v="244"/>
    <n v="7"/>
    <x v="0"/>
    <n v="0.39977413890457369"/>
    <n v="708"/>
  </r>
  <r>
    <s v="ORD000389"/>
    <s v="CUST6402"/>
    <s v="Lauren Smith"/>
    <s v="cindy.turner@hotmail.com"/>
    <x v="3"/>
    <d v="2023-09-27T00:00:00"/>
    <x v="296"/>
    <x v="9"/>
    <x v="0"/>
    <s v="June"/>
    <x v="0"/>
    <s v="PROD7173"/>
    <x v="10"/>
    <x v="2"/>
    <n v="709"/>
    <n v="4"/>
    <n v="2838"/>
    <x v="2"/>
    <n v="329"/>
    <n v="6"/>
    <x v="0"/>
    <n v="0.29985905567300913"/>
    <n v="851"/>
  </r>
  <r>
    <s v="ORD000390"/>
    <s v="CUST4312"/>
    <s v="Deborah Moreno"/>
    <s v="gabriella.spencer@hotmail.com"/>
    <x v="0"/>
    <d v="2023-02-27T00:00:00"/>
    <x v="297"/>
    <x v="3"/>
    <x v="0"/>
    <s v="March"/>
    <x v="0"/>
    <s v="PROD6938"/>
    <x v="3"/>
    <x v="1"/>
    <n v="831"/>
    <n v="5"/>
    <n v="4153"/>
    <x v="0"/>
    <n v="505"/>
    <n v="9"/>
    <x v="1"/>
    <n v="0.15001203948952566"/>
    <n v="623"/>
  </r>
  <r>
    <s v="ORD000391"/>
    <s v="CUST7330"/>
    <s v="Teresa Flores"/>
    <s v="david.carpenter@gmail.com"/>
    <x v="3"/>
    <d v="2023-06-15T00:00:00"/>
    <x v="60"/>
    <x v="4"/>
    <x v="1"/>
    <s v="April"/>
    <x v="0"/>
    <s v="PROD9410"/>
    <x v="20"/>
    <x v="3"/>
    <n v="736"/>
    <n v="2"/>
    <n v="1473"/>
    <x v="1"/>
    <n v="128"/>
    <n v="5"/>
    <x v="0"/>
    <n v="0.34962661235573661"/>
    <n v="515"/>
  </r>
  <r>
    <s v="ORD000392"/>
    <s v="CUST3389"/>
    <s v="Daniel Rodriguez"/>
    <s v="molly.jones@gmail.com"/>
    <x v="0"/>
    <d v="2024-02-02T00:00:00"/>
    <x v="183"/>
    <x v="7"/>
    <x v="1"/>
    <s v="November"/>
    <x v="0"/>
    <s v="PROD1386"/>
    <x v="7"/>
    <x v="4"/>
    <n v="1307"/>
    <n v="3"/>
    <n v="3920"/>
    <x v="1"/>
    <n v="539"/>
    <n v="2"/>
    <x v="0"/>
    <n v="0.25"/>
    <n v="980"/>
  </r>
  <r>
    <s v="ORD000393"/>
    <s v="CUST8119"/>
    <s v="Christian Ponce"/>
    <s v="amanda.newton@yahoo.com"/>
    <x v="2"/>
    <d v="2024-04-04T00:00:00"/>
    <x v="298"/>
    <x v="5"/>
    <x v="0"/>
    <s v="October"/>
    <x v="0"/>
    <s v="PROD8606"/>
    <x v="17"/>
    <x v="3"/>
    <n v="469"/>
    <n v="3"/>
    <n v="1407"/>
    <x v="2"/>
    <n v="131"/>
    <n v="9"/>
    <x v="1"/>
    <n v="0.35039090262970862"/>
    <n v="493"/>
  </r>
  <r>
    <s v="ORD000394"/>
    <s v="CUST7060"/>
    <s v="Lindsey Hogan"/>
    <s v="jerry.frazier@hotmail.com"/>
    <x v="5"/>
    <d v="2024-09-21T00:00:00"/>
    <x v="299"/>
    <x v="6"/>
    <x v="0"/>
    <s v="August"/>
    <x v="0"/>
    <s v="PROD8623"/>
    <x v="13"/>
    <x v="4"/>
    <n v="350"/>
    <n v="5"/>
    <n v="1751"/>
    <x v="1"/>
    <n v="259"/>
    <n v="3"/>
    <x v="0"/>
    <n v="0.25014277555682468"/>
    <n v="438"/>
  </r>
  <r>
    <s v="ORD000395"/>
    <s v="CUST4841"/>
    <s v="Nathaniel Davis"/>
    <s v="tina.moore@yahoo.com"/>
    <x v="5"/>
    <d v="2023-02-17T00:00:00"/>
    <x v="155"/>
    <x v="5"/>
    <x v="0"/>
    <s v="October"/>
    <x v="0"/>
    <s v="PROD4852"/>
    <x v="16"/>
    <x v="0"/>
    <n v="285"/>
    <n v="4"/>
    <n v="1141"/>
    <x v="1"/>
    <n v="67"/>
    <n v="6"/>
    <x v="0"/>
    <n v="0.39964943032427697"/>
    <n v="456"/>
  </r>
  <r>
    <s v="ORD000396"/>
    <s v="CUST1869"/>
    <s v="Suzanne Cooley"/>
    <s v="jack.roman@yahoo.com"/>
    <x v="0"/>
    <d v="2023-02-15T00:00:00"/>
    <x v="294"/>
    <x v="2"/>
    <x v="1"/>
    <s v="May"/>
    <x v="0"/>
    <s v="PROD9052"/>
    <x v="4"/>
    <x v="2"/>
    <n v="208"/>
    <n v="3"/>
    <n v="623"/>
    <x v="1"/>
    <n v="74"/>
    <n v="10"/>
    <x v="1"/>
    <n v="0.3001605136436597"/>
    <n v="187"/>
  </r>
  <r>
    <s v="ORD000397"/>
    <s v="CUST8665"/>
    <s v="Rose Nelson"/>
    <s v="ryan.bryant@gmail.com"/>
    <x v="5"/>
    <d v="2024-06-25T00:00:00"/>
    <x v="202"/>
    <x v="11"/>
    <x v="1"/>
    <s v="July"/>
    <x v="0"/>
    <s v="PROD6890"/>
    <x v="20"/>
    <x v="3"/>
    <n v="831"/>
    <n v="1"/>
    <n v="831"/>
    <x v="0"/>
    <n v="72"/>
    <n v="5"/>
    <x v="0"/>
    <n v="0.35018050541516244"/>
    <n v="291"/>
  </r>
  <r>
    <s v="ORD000398"/>
    <s v="CUST8385"/>
    <s v="Jessica Grant"/>
    <s v="heather.odom@yahoo.com"/>
    <x v="4"/>
    <d v="2023-09-15T00:00:00"/>
    <x v="300"/>
    <x v="0"/>
    <x v="0"/>
    <s v="January"/>
    <x v="0"/>
    <s v="PROD3153"/>
    <x v="0"/>
    <x v="0"/>
    <n v="514"/>
    <n v="4"/>
    <n v="2056"/>
    <x v="1"/>
    <n v="232"/>
    <n v="5"/>
    <x v="0"/>
    <n v="0.39980544747081714"/>
    <n v="822"/>
  </r>
  <r>
    <s v="ORD000399"/>
    <s v="CUST4569"/>
    <s v="Heather Keller"/>
    <s v="nicholas.ramos@hotmail.com"/>
    <x v="1"/>
    <d v="2024-03-22T00:00:00"/>
    <x v="23"/>
    <x v="10"/>
    <x v="1"/>
    <s v="February"/>
    <x v="0"/>
    <s v="PROD4505"/>
    <x v="8"/>
    <x v="2"/>
    <n v="870"/>
    <n v="1"/>
    <n v="870"/>
    <x v="1"/>
    <n v="118"/>
    <n v="6"/>
    <x v="0"/>
    <n v="0.3"/>
    <n v="261"/>
  </r>
  <r>
    <s v="ORD000400"/>
    <s v="CUST4331"/>
    <s v="Gregory Mercado"/>
    <s v="michelle.brown@outlook.com"/>
    <x v="5"/>
    <d v="2023-11-26T00:00:00"/>
    <x v="301"/>
    <x v="6"/>
    <x v="1"/>
    <s v="August"/>
    <x v="0"/>
    <s v="PROD3788"/>
    <x v="8"/>
    <x v="2"/>
    <n v="1233"/>
    <n v="3"/>
    <n v="3699"/>
    <x v="1"/>
    <n v="317"/>
    <n v="2"/>
    <x v="0"/>
    <n v="0.30008110300081103"/>
    <n v="1110"/>
  </r>
  <r>
    <s v="ORD000401"/>
    <s v="CUST9028"/>
    <s v="Amanda Matthews"/>
    <s v="tina.manning@yahoo.com"/>
    <x v="3"/>
    <d v="2024-07-29T00:00:00"/>
    <x v="41"/>
    <x v="8"/>
    <x v="1"/>
    <s v="September"/>
    <x v="0"/>
    <s v="PROD1460"/>
    <x v="10"/>
    <x v="2"/>
    <n v="20"/>
    <n v="1"/>
    <n v="20"/>
    <x v="0"/>
    <n v="3"/>
    <n v="7"/>
    <x v="0"/>
    <n v="0.3"/>
    <n v="6"/>
  </r>
  <r>
    <s v="ORD000402"/>
    <s v="CUST5796"/>
    <s v="Jennifer Jones"/>
    <s v="amy.garcia@yahoo.com"/>
    <x v="5"/>
    <d v="2024-07-18T00:00:00"/>
    <x v="302"/>
    <x v="7"/>
    <x v="0"/>
    <s v="November"/>
    <x v="0"/>
    <s v="PROD8532"/>
    <x v="7"/>
    <x v="4"/>
    <n v="1386"/>
    <n v="6"/>
    <n v="8316"/>
    <x v="1"/>
    <n v="1119"/>
    <n v="7"/>
    <x v="0"/>
    <n v="0.25"/>
    <n v="2079"/>
  </r>
  <r>
    <s v="ORD000403"/>
    <s v="CUST9158"/>
    <s v="Joseph Orr"/>
    <s v="james.tran@gmail.com"/>
    <x v="1"/>
    <d v="2023-04-28T00:00:00"/>
    <x v="303"/>
    <x v="4"/>
    <x v="1"/>
    <s v="April"/>
    <x v="2"/>
    <s v="PROD2271"/>
    <x v="20"/>
    <x v="3"/>
    <n v="913"/>
    <n v="2"/>
    <n v="1826"/>
    <x v="0"/>
    <n v="129"/>
    <m/>
    <x v="2"/>
    <n v="0.34994523548740414"/>
    <n v="639"/>
  </r>
  <r>
    <s v="ORD000404"/>
    <s v="CUST8160"/>
    <s v="Kelly Newman"/>
    <s v="daniel.higgins@hotmail.com"/>
    <x v="5"/>
    <d v="2024-12-02T00:00:00"/>
    <x v="87"/>
    <x v="9"/>
    <x v="1"/>
    <s v="June"/>
    <x v="0"/>
    <s v="PROD7832"/>
    <x v="8"/>
    <x v="2"/>
    <n v="196"/>
    <n v="4"/>
    <n v="785"/>
    <x v="1"/>
    <n v="42"/>
    <n v="5"/>
    <x v="0"/>
    <n v="0.29936305732484075"/>
    <n v="235"/>
  </r>
  <r>
    <s v="ORD000405"/>
    <s v="CUST7045"/>
    <s v="Samuel Lawson"/>
    <s v="dwayne.cunningham@gmail.com"/>
    <x v="0"/>
    <d v="2024-10-25T00:00:00"/>
    <x v="304"/>
    <x v="6"/>
    <x v="0"/>
    <s v="August"/>
    <x v="1"/>
    <s v="PROD5583"/>
    <x v="0"/>
    <x v="0"/>
    <n v="806"/>
    <n v="3"/>
    <n v="2419"/>
    <x v="1"/>
    <n v="264"/>
    <m/>
    <x v="2"/>
    <n v="0.40016535758577926"/>
    <n v="968"/>
  </r>
  <r>
    <s v="ORD000406"/>
    <s v="CUST3397"/>
    <s v="Virginia Wiley"/>
    <s v="alex.gonzalez@gmail.com"/>
    <x v="6"/>
    <d v="2024-09-16T00:00:00"/>
    <x v="296"/>
    <x v="9"/>
    <x v="0"/>
    <s v="June"/>
    <x v="0"/>
    <s v="PROD3864"/>
    <x v="15"/>
    <x v="1"/>
    <n v="646"/>
    <n v="1"/>
    <n v="646"/>
    <x v="1"/>
    <n v="89"/>
    <n v="3"/>
    <x v="0"/>
    <n v="0.15015479876160992"/>
    <n v="97"/>
  </r>
  <r>
    <s v="ORD000407"/>
    <s v="CUST8665"/>
    <s v="Rose Nelson"/>
    <s v="ryan.bryant@gmail.com"/>
    <x v="5"/>
    <d v="2024-06-25T00:00:00"/>
    <x v="305"/>
    <x v="7"/>
    <x v="0"/>
    <s v="November"/>
    <x v="0"/>
    <s v="PROD7178"/>
    <x v="1"/>
    <x v="1"/>
    <n v="954"/>
    <n v="1"/>
    <n v="954"/>
    <x v="1"/>
    <n v="96"/>
    <n v="7"/>
    <x v="0"/>
    <n v="0.14989517819706499"/>
    <n v="143"/>
  </r>
  <r>
    <s v="ORD000408"/>
    <s v="CUST8967"/>
    <s v="Joshua Garcia"/>
    <s v="megan.hansen@hotmail.com"/>
    <x v="6"/>
    <d v="2024-01-19T00:00:00"/>
    <x v="306"/>
    <x v="2"/>
    <x v="0"/>
    <s v="May"/>
    <x v="0"/>
    <s v="PROD2991"/>
    <x v="17"/>
    <x v="3"/>
    <n v="386"/>
    <n v="3"/>
    <n v="1157"/>
    <x v="1"/>
    <n v="98"/>
    <n v="2"/>
    <x v="0"/>
    <n v="0.35004321521175452"/>
    <n v="405"/>
  </r>
  <r>
    <s v="ORD000409"/>
    <s v="CUST2433"/>
    <s v="Mr. Donald Johnson"/>
    <s v="noah.sexton@hotmail.com"/>
    <x v="3"/>
    <d v="2023-12-18T00:00:00"/>
    <x v="307"/>
    <x v="1"/>
    <x v="0"/>
    <s v="December"/>
    <x v="0"/>
    <s v="PROD8275"/>
    <x v="10"/>
    <x v="2"/>
    <n v="755"/>
    <n v="2"/>
    <n v="1510"/>
    <x v="4"/>
    <n v="183"/>
    <n v="4"/>
    <x v="0"/>
    <n v="0.3"/>
    <n v="453"/>
  </r>
  <r>
    <s v="ORD000410"/>
    <s v="CUST2596"/>
    <s v="Joseph Dennis"/>
    <s v="edward.reyes@hotmail.com"/>
    <x v="5"/>
    <d v="2024-04-09T00:00:00"/>
    <x v="308"/>
    <x v="3"/>
    <x v="1"/>
    <s v="March"/>
    <x v="0"/>
    <s v="PROD8477"/>
    <x v="12"/>
    <x v="3"/>
    <n v="581"/>
    <n v="1"/>
    <n v="581"/>
    <x v="1"/>
    <n v="81"/>
    <n v="10"/>
    <x v="1"/>
    <n v="0.3493975903614458"/>
    <n v="203"/>
  </r>
  <r>
    <s v="ORD000411"/>
    <s v="CUST6512"/>
    <s v="Brenda Humphrey"/>
    <s v="carrie.walker@gmail.com"/>
    <x v="2"/>
    <d v="2023-06-30T00:00:00"/>
    <x v="146"/>
    <x v="11"/>
    <x v="0"/>
    <s v="July"/>
    <x v="0"/>
    <s v="PROD7084"/>
    <x v="8"/>
    <x v="2"/>
    <n v="735"/>
    <n v="5"/>
    <n v="3676"/>
    <x v="0"/>
    <n v="509"/>
    <n v="5"/>
    <x v="0"/>
    <n v="0.30005440696409141"/>
    <n v="1103"/>
  </r>
  <r>
    <s v="ORD000412"/>
    <s v="CUST4967"/>
    <s v="Adam Reynolds"/>
    <s v="margaret.newman@yahoo.com"/>
    <x v="4"/>
    <d v="2023-10-12T00:00:00"/>
    <x v="99"/>
    <x v="10"/>
    <x v="0"/>
    <s v="February"/>
    <x v="1"/>
    <s v="PROD5264"/>
    <x v="12"/>
    <x v="3"/>
    <n v="304"/>
    <n v="2"/>
    <n v="607"/>
    <x v="1"/>
    <n v="46"/>
    <m/>
    <x v="2"/>
    <n v="0.35090609555189456"/>
    <n v="213"/>
  </r>
  <r>
    <s v="ORD000413"/>
    <s v="CUST8348"/>
    <s v="Christina Elliott"/>
    <s v="michael.taylor@gmail.com"/>
    <x v="1"/>
    <d v="2024-11-21T00:00:00"/>
    <x v="190"/>
    <x v="5"/>
    <x v="1"/>
    <s v="October"/>
    <x v="0"/>
    <s v="PROD8370"/>
    <x v="16"/>
    <x v="0"/>
    <n v="135"/>
    <n v="6"/>
    <n v="811"/>
    <x v="2"/>
    <n v="102"/>
    <n v="7"/>
    <x v="0"/>
    <n v="0.3995067817509248"/>
    <n v="324"/>
  </r>
  <r>
    <s v="ORD000414"/>
    <s v="CUST7886"/>
    <s v="Joseph Myers"/>
    <s v="john.johnson@gmail.com"/>
    <x v="5"/>
    <d v="2024-03-14T00:00:00"/>
    <x v="40"/>
    <x v="6"/>
    <x v="0"/>
    <s v="August"/>
    <x v="2"/>
    <s v="PROD3599"/>
    <x v="8"/>
    <x v="2"/>
    <n v="413"/>
    <n v="1"/>
    <n v="413"/>
    <x v="2"/>
    <n v="47"/>
    <m/>
    <x v="2"/>
    <n v="0.30024213075060535"/>
    <n v="124"/>
  </r>
  <r>
    <s v="ORD000415"/>
    <s v="CUST9406"/>
    <s v="Tonya Washington"/>
    <s v="jason.arellano@outlook.com"/>
    <x v="5"/>
    <d v="2023-09-11T00:00:00"/>
    <x v="309"/>
    <x v="9"/>
    <x v="0"/>
    <s v="June"/>
    <x v="0"/>
    <s v="PROD9766"/>
    <x v="8"/>
    <x v="2"/>
    <n v="1063"/>
    <n v="2"/>
    <n v="2127"/>
    <x v="0"/>
    <n v="177"/>
    <n v="10"/>
    <x v="1"/>
    <n v="0.29995298542548188"/>
    <n v="638"/>
  </r>
  <r>
    <s v="ORD000416"/>
    <s v="CUST4779"/>
    <s v="Anthony Rogers"/>
    <s v="heidi.henry@yahoo.com"/>
    <x v="2"/>
    <d v="2024-09-14T00:00:00"/>
    <x v="310"/>
    <x v="6"/>
    <x v="0"/>
    <s v="August"/>
    <x v="0"/>
    <s v="PROD5153"/>
    <x v="12"/>
    <x v="3"/>
    <n v="711"/>
    <n v="1"/>
    <n v="711"/>
    <x v="1"/>
    <n v="88"/>
    <n v="7"/>
    <x v="0"/>
    <n v="0.35021097046413502"/>
    <n v="249"/>
  </r>
  <r>
    <s v="ORD000417"/>
    <s v="CUST5656"/>
    <s v="Mark Wong"/>
    <s v="ryan.haas@outlook.com"/>
    <x v="2"/>
    <d v="2023-02-09T00:00:00"/>
    <x v="155"/>
    <x v="5"/>
    <x v="0"/>
    <s v="October"/>
    <x v="0"/>
    <s v="PROD7956"/>
    <x v="6"/>
    <x v="0"/>
    <n v="275"/>
    <n v="3"/>
    <n v="826"/>
    <x v="2"/>
    <n v="59"/>
    <n v="2"/>
    <x v="0"/>
    <n v="0.39951573849878935"/>
    <n v="330"/>
  </r>
  <r>
    <s v="ORD000418"/>
    <s v="CUST9513"/>
    <s v="Dylan Ward"/>
    <s v="robert.taylor@outlook.com"/>
    <x v="0"/>
    <d v="2023-08-23T00:00:00"/>
    <x v="311"/>
    <x v="6"/>
    <x v="0"/>
    <s v="August"/>
    <x v="0"/>
    <s v="PROD6666"/>
    <x v="10"/>
    <x v="2"/>
    <n v="527"/>
    <n v="6"/>
    <n v="3162"/>
    <x v="2"/>
    <n v="290"/>
    <n v="3"/>
    <x v="0"/>
    <n v="0.30012650221378873"/>
    <n v="949"/>
  </r>
  <r>
    <s v="ORD000419"/>
    <s v="CUST5028"/>
    <s v="Christopher Arias"/>
    <s v="gina.fletcher@gmail.com"/>
    <x v="0"/>
    <d v="2024-05-19T00:00:00"/>
    <x v="312"/>
    <x v="8"/>
    <x v="1"/>
    <s v="September"/>
    <x v="0"/>
    <s v="PROD9597"/>
    <x v="10"/>
    <x v="2"/>
    <n v="375"/>
    <n v="3"/>
    <n v="1124"/>
    <x v="1"/>
    <n v="58"/>
    <n v="8"/>
    <x v="1"/>
    <n v="0.29982206405693951"/>
    <n v="337"/>
  </r>
  <r>
    <s v="ORD000420"/>
    <s v="CUST1001"/>
    <s v="David Carter"/>
    <s v="brent.miranda@yahoo.com"/>
    <x v="4"/>
    <d v="2023-10-07T00:00:00"/>
    <x v="313"/>
    <x v="3"/>
    <x v="0"/>
    <s v="March"/>
    <x v="0"/>
    <s v="PROD5750"/>
    <x v="10"/>
    <x v="2"/>
    <n v="869"/>
    <n v="1"/>
    <n v="869"/>
    <x v="1"/>
    <n v="110"/>
    <n v="2"/>
    <x v="0"/>
    <n v="0.30034522439585731"/>
    <n v="261"/>
  </r>
  <r>
    <s v="ORD000421"/>
    <s v="CUST6872"/>
    <s v="Lindsay Anthony"/>
    <s v="teresa.powell@gmail.com"/>
    <x v="4"/>
    <d v="2024-05-05T00:00:00"/>
    <x v="175"/>
    <x v="6"/>
    <x v="0"/>
    <s v="August"/>
    <x v="1"/>
    <s v="PROD2326"/>
    <x v="19"/>
    <x v="2"/>
    <n v="109"/>
    <n v="3"/>
    <n v="327"/>
    <x v="1"/>
    <n v="48"/>
    <m/>
    <x v="2"/>
    <n v="0.29969418960244648"/>
    <n v="98"/>
  </r>
  <r>
    <s v="ORD000422"/>
    <s v="CUST6031"/>
    <s v="Matthew Mora"/>
    <s v="linda.obrien@yahoo.com"/>
    <x v="6"/>
    <d v="2023-10-10T00:00:00"/>
    <x v="297"/>
    <x v="3"/>
    <x v="0"/>
    <s v="March"/>
    <x v="0"/>
    <s v="PROD5823"/>
    <x v="7"/>
    <x v="4"/>
    <n v="632"/>
    <n v="3"/>
    <n v="1896"/>
    <x v="1"/>
    <n v="168"/>
    <n v="6"/>
    <x v="0"/>
    <n v="0.25"/>
    <n v="474"/>
  </r>
  <r>
    <s v="ORD000423"/>
    <s v="CUST6365"/>
    <s v="Brittany Graham"/>
    <s v="dylan.bishop@outlook.com"/>
    <x v="0"/>
    <d v="2024-02-02T00:00:00"/>
    <x v="202"/>
    <x v="11"/>
    <x v="1"/>
    <s v="July"/>
    <x v="0"/>
    <s v="PROD6044"/>
    <x v="12"/>
    <x v="3"/>
    <n v="71"/>
    <n v="5"/>
    <n v="357"/>
    <x v="3"/>
    <n v="36"/>
    <n v="10"/>
    <x v="1"/>
    <n v="0.35014005602240894"/>
    <n v="125"/>
  </r>
  <r>
    <s v="ORD000424"/>
    <s v="CUST9465"/>
    <s v="Jacob Allen"/>
    <s v="kathy.perkins@hotmail.com"/>
    <x v="0"/>
    <d v="2023-03-08T00:00:00"/>
    <x v="314"/>
    <x v="11"/>
    <x v="0"/>
    <s v="July"/>
    <x v="0"/>
    <s v="PROD8020"/>
    <x v="21"/>
    <x v="1"/>
    <n v="1082"/>
    <n v="1"/>
    <n v="1082"/>
    <x v="1"/>
    <n v="152"/>
    <n v="9"/>
    <x v="1"/>
    <n v="0.14972273567467653"/>
    <n v="162"/>
  </r>
  <r>
    <s v="ORD000425"/>
    <s v="CUST8070"/>
    <s v="Stephanie Smith"/>
    <s v="ryan.cook@hotmail.com"/>
    <x v="2"/>
    <d v="2024-11-05T00:00:00"/>
    <x v="141"/>
    <x v="4"/>
    <x v="0"/>
    <s v="April"/>
    <x v="0"/>
    <s v="PROD7769"/>
    <x v="7"/>
    <x v="4"/>
    <n v="222"/>
    <n v="5"/>
    <n v="1110"/>
    <x v="0"/>
    <n v="59"/>
    <n v="2"/>
    <x v="0"/>
    <n v="0.24954954954954955"/>
    <n v="277"/>
  </r>
  <r>
    <s v="ORD000426"/>
    <s v="CUST3366"/>
    <s v="Carlos Edwards"/>
    <s v="michael.malone@hotmail.com"/>
    <x v="2"/>
    <d v="2024-03-13T00:00:00"/>
    <x v="315"/>
    <x v="10"/>
    <x v="1"/>
    <s v="February"/>
    <x v="0"/>
    <s v="PROD1793"/>
    <x v="1"/>
    <x v="1"/>
    <n v="118"/>
    <n v="4"/>
    <n v="471"/>
    <x v="0"/>
    <n v="52"/>
    <n v="9"/>
    <x v="1"/>
    <n v="0.15074309978768577"/>
    <n v="71"/>
  </r>
  <r>
    <s v="ORD000427"/>
    <s v="CUST3752"/>
    <s v="Nancy Key"/>
    <s v="cameron.stewart@outlook.com"/>
    <x v="0"/>
    <d v="2023-12-04T00:00:00"/>
    <x v="93"/>
    <x v="4"/>
    <x v="1"/>
    <s v="April"/>
    <x v="0"/>
    <s v="PROD4227"/>
    <x v="9"/>
    <x v="4"/>
    <n v="112"/>
    <n v="4"/>
    <n v="447"/>
    <x v="0"/>
    <n v="34"/>
    <n v="4"/>
    <x v="0"/>
    <n v="0.2505592841163311"/>
    <n v="112"/>
  </r>
  <r>
    <s v="ORD000428"/>
    <s v="CUST7010"/>
    <s v="Christian Graham"/>
    <s v="meghan.saunders@outlook.com"/>
    <x v="3"/>
    <d v="2024-06-22T00:00:00"/>
    <x v="316"/>
    <x v="4"/>
    <x v="1"/>
    <s v="April"/>
    <x v="2"/>
    <s v="PROD7662"/>
    <x v="12"/>
    <x v="3"/>
    <n v="867"/>
    <n v="2"/>
    <n v="1733"/>
    <x v="0"/>
    <n v="233"/>
    <m/>
    <x v="2"/>
    <n v="0.35025966532025388"/>
    <n v="607"/>
  </r>
  <r>
    <s v="ORD000429"/>
    <s v="CUST4369"/>
    <s v="Charles Powers"/>
    <s v="monica.sanchez@yahoo.com"/>
    <x v="0"/>
    <d v="2023-03-18T00:00:00"/>
    <x v="11"/>
    <x v="4"/>
    <x v="1"/>
    <s v="April"/>
    <x v="0"/>
    <s v="PROD3236"/>
    <x v="16"/>
    <x v="0"/>
    <n v="742"/>
    <n v="4"/>
    <n v="2969"/>
    <x v="1"/>
    <n v="178"/>
    <n v="2"/>
    <x v="0"/>
    <n v="0.40013472549680029"/>
    <n v="1188"/>
  </r>
  <r>
    <s v="ORD000430"/>
    <s v="CUST9065"/>
    <s v="Todd Wiley"/>
    <s v="eric.pugh@gmail.com"/>
    <x v="2"/>
    <d v="2023-04-03T00:00:00"/>
    <x v="60"/>
    <x v="4"/>
    <x v="1"/>
    <s v="April"/>
    <x v="2"/>
    <s v="PROD4507"/>
    <x v="5"/>
    <x v="3"/>
    <n v="244"/>
    <n v="4"/>
    <n v="975"/>
    <x v="1"/>
    <n v="98"/>
    <m/>
    <x v="2"/>
    <n v="0.34974358974358977"/>
    <n v="341"/>
  </r>
  <r>
    <s v="ORD000431"/>
    <s v="CUST8965"/>
    <s v="Mrs. Paula Hoffman"/>
    <s v="jennifer.stevens@outlook.com"/>
    <x v="4"/>
    <d v="2023-04-21T00:00:00"/>
    <x v="247"/>
    <x v="11"/>
    <x v="1"/>
    <s v="July"/>
    <x v="0"/>
    <s v="PROD2673"/>
    <x v="14"/>
    <x v="4"/>
    <n v="213"/>
    <n v="6"/>
    <n v="1278"/>
    <x v="1"/>
    <n v="91"/>
    <n v="3"/>
    <x v="0"/>
    <n v="0.25039123630672927"/>
    <n v="320"/>
  </r>
  <r>
    <s v="ORD000432"/>
    <s v="CUST8329"/>
    <s v="Carlos Williams"/>
    <s v="anthony.clark@gmail.com"/>
    <x v="4"/>
    <d v="2024-10-24T00:00:00"/>
    <x v="89"/>
    <x v="4"/>
    <x v="0"/>
    <s v="April"/>
    <x v="0"/>
    <s v="PROD2046"/>
    <x v="10"/>
    <x v="2"/>
    <n v="193"/>
    <n v="5"/>
    <n v="963"/>
    <x v="1"/>
    <n v="133"/>
    <n v="9"/>
    <x v="1"/>
    <n v="0.30010384215991692"/>
    <n v="289"/>
  </r>
  <r>
    <s v="ORD000433"/>
    <s v="CUST9141"/>
    <s v="Michael Mitchell"/>
    <s v="timothy.howard@yahoo.com"/>
    <x v="2"/>
    <d v="2023-10-15T00:00:00"/>
    <x v="7"/>
    <x v="4"/>
    <x v="1"/>
    <s v="April"/>
    <x v="0"/>
    <s v="PROD7692"/>
    <x v="6"/>
    <x v="0"/>
    <n v="739"/>
    <n v="4"/>
    <n v="2954"/>
    <x v="1"/>
    <n v="402"/>
    <n v="9"/>
    <x v="1"/>
    <n v="0.40013540961408262"/>
    <n v="1182"/>
  </r>
  <r>
    <s v="ORD000434"/>
    <s v="CUST6995"/>
    <s v="Leah Cortez"/>
    <s v="jennifer.dalton@outlook.com"/>
    <x v="1"/>
    <d v="2023-04-12T00:00:00"/>
    <x v="317"/>
    <x v="3"/>
    <x v="1"/>
    <s v="March"/>
    <x v="0"/>
    <s v="PROD5069"/>
    <x v="12"/>
    <x v="3"/>
    <n v="226"/>
    <n v="2"/>
    <n v="451"/>
    <x v="2"/>
    <n v="28"/>
    <n v="3"/>
    <x v="0"/>
    <n v="0.35033259423503327"/>
    <n v="158"/>
  </r>
  <r>
    <s v="ORD000435"/>
    <s v="CUST2248"/>
    <s v="Charles Stokes"/>
    <s v="gary.bradley@yahoo.com"/>
    <x v="6"/>
    <d v="2024-06-08T00:00:00"/>
    <x v="272"/>
    <x v="10"/>
    <x v="0"/>
    <s v="February"/>
    <x v="0"/>
    <s v="PROD1265"/>
    <x v="3"/>
    <x v="1"/>
    <n v="135"/>
    <n v="2"/>
    <n v="271"/>
    <x v="1"/>
    <n v="33"/>
    <n v="10"/>
    <x v="1"/>
    <n v="0.15129151291512916"/>
    <n v="41"/>
  </r>
  <r>
    <s v="ORD000436"/>
    <s v="CUST4735"/>
    <s v="Emily Thomas"/>
    <s v="brenda.quinn@hotmail.com"/>
    <x v="6"/>
    <d v="2024-09-22T00:00:00"/>
    <x v="56"/>
    <x v="7"/>
    <x v="1"/>
    <s v="November"/>
    <x v="2"/>
    <s v="PROD4979"/>
    <x v="17"/>
    <x v="3"/>
    <n v="791"/>
    <n v="3"/>
    <n v="2373"/>
    <x v="2"/>
    <n v="222"/>
    <m/>
    <x v="2"/>
    <n v="0.3501896333754741"/>
    <n v="831"/>
  </r>
  <r>
    <s v="ORD000437"/>
    <s v="CUST9933"/>
    <s v="Derrick Dean"/>
    <s v="robert.cruz@gmail.com"/>
    <x v="4"/>
    <d v="2024-10-04T00:00:00"/>
    <x v="134"/>
    <x v="10"/>
    <x v="0"/>
    <s v="February"/>
    <x v="0"/>
    <s v="PROD5444"/>
    <x v="10"/>
    <x v="2"/>
    <n v="202"/>
    <n v="3"/>
    <n v="605"/>
    <x v="1"/>
    <n v="83"/>
    <n v="9"/>
    <x v="1"/>
    <n v="0.29917355371900828"/>
    <n v="181"/>
  </r>
  <r>
    <s v="ORD000438"/>
    <s v="CUST5222"/>
    <s v="Victoria Rodriguez"/>
    <s v="bruce.huff@hotmail.com"/>
    <x v="5"/>
    <d v="2024-06-06T00:00:00"/>
    <x v="318"/>
    <x v="8"/>
    <x v="0"/>
    <s v="September"/>
    <x v="0"/>
    <s v="PROD9392"/>
    <x v="4"/>
    <x v="2"/>
    <n v="983"/>
    <n v="5"/>
    <n v="4917"/>
    <x v="2"/>
    <n v="606"/>
    <n v="9"/>
    <x v="1"/>
    <n v="0.29997966239576979"/>
    <n v="1475"/>
  </r>
  <r>
    <s v="ORD000439"/>
    <s v="CUST4876"/>
    <s v="Richard Anderson"/>
    <s v="edward.thomas@yahoo.com"/>
    <x v="4"/>
    <d v="2023-10-12T00:00:00"/>
    <x v="87"/>
    <x v="9"/>
    <x v="1"/>
    <s v="June"/>
    <x v="0"/>
    <s v="PROD2654"/>
    <x v="19"/>
    <x v="2"/>
    <n v="1009"/>
    <n v="4"/>
    <n v="4036"/>
    <x v="1"/>
    <n v="585"/>
    <n v="4"/>
    <x v="0"/>
    <n v="0.30004955401387512"/>
    <n v="1211"/>
  </r>
  <r>
    <s v="ORD000440"/>
    <s v="CUST3524"/>
    <s v="Lauren Mason"/>
    <s v="john.jenkins@hotmail.com"/>
    <x v="6"/>
    <d v="2024-06-19T00:00:00"/>
    <x v="69"/>
    <x v="2"/>
    <x v="1"/>
    <s v="May"/>
    <x v="0"/>
    <s v="PROD9036"/>
    <x v="20"/>
    <x v="3"/>
    <n v="354"/>
    <n v="2"/>
    <n v="707"/>
    <x v="4"/>
    <n v="96"/>
    <n v="10"/>
    <x v="1"/>
    <n v="0.34936350777934938"/>
    <n v="247"/>
  </r>
  <r>
    <s v="ORD000441"/>
    <s v="CUST8814"/>
    <s v="Teresa Chen"/>
    <s v="kathryn.shaffer@yahoo.com"/>
    <x v="2"/>
    <d v="2024-04-13T00:00:00"/>
    <x v="319"/>
    <x v="7"/>
    <x v="0"/>
    <s v="November"/>
    <x v="0"/>
    <s v="PROD1599"/>
    <x v="8"/>
    <x v="2"/>
    <n v="166"/>
    <n v="7"/>
    <n v="1160"/>
    <x v="1"/>
    <n v="134"/>
    <n v="9"/>
    <x v="1"/>
    <n v="0.3"/>
    <n v="348"/>
  </r>
  <r>
    <s v="ORD000442"/>
    <s v="CUST9605"/>
    <s v="Mark Bolton"/>
    <s v="grace.jenkins@hotmail.com"/>
    <x v="6"/>
    <d v="2024-10-23T00:00:00"/>
    <x v="320"/>
    <x v="7"/>
    <x v="0"/>
    <s v="November"/>
    <x v="0"/>
    <s v="PROD1847"/>
    <x v="20"/>
    <x v="3"/>
    <n v="438"/>
    <n v="3"/>
    <n v="1315"/>
    <x v="1"/>
    <n v="90"/>
    <n v="8"/>
    <x v="1"/>
    <n v="0.34980988593155893"/>
    <n v="460"/>
  </r>
  <r>
    <s v="ORD000443"/>
    <s v="CUST2682"/>
    <s v="Shelly Rocha"/>
    <s v="victoria.campbell@outlook.com"/>
    <x v="2"/>
    <d v="2023-09-28T00:00:00"/>
    <x v="250"/>
    <x v="0"/>
    <x v="1"/>
    <s v="January"/>
    <x v="1"/>
    <s v="PROD5110"/>
    <x v="17"/>
    <x v="3"/>
    <n v="631"/>
    <n v="1"/>
    <n v="631"/>
    <x v="1"/>
    <n v="73"/>
    <m/>
    <x v="2"/>
    <n v="0.35023771790808239"/>
    <n v="221"/>
  </r>
  <r>
    <s v="ORD000444"/>
    <s v="CUST2234"/>
    <s v="Pedro Sandoval"/>
    <s v="joshua.roman@yahoo.com"/>
    <x v="4"/>
    <d v="2024-03-12T00:00:00"/>
    <x v="101"/>
    <x v="5"/>
    <x v="0"/>
    <s v="October"/>
    <x v="0"/>
    <s v="PROD1404"/>
    <x v="2"/>
    <x v="1"/>
    <n v="237"/>
    <n v="2"/>
    <n v="474"/>
    <x v="1"/>
    <n v="38"/>
    <n v="10"/>
    <x v="1"/>
    <n v="0.14978902953586498"/>
    <n v="71"/>
  </r>
  <r>
    <s v="ORD000445"/>
    <s v="CUST1604"/>
    <s v="Jessica Martinez"/>
    <s v="elizabeth.clark@hotmail.com"/>
    <x v="6"/>
    <d v="2023-06-15T00:00:00"/>
    <x v="263"/>
    <x v="7"/>
    <x v="1"/>
    <s v="November"/>
    <x v="0"/>
    <s v="PROD4906"/>
    <x v="13"/>
    <x v="4"/>
    <n v="537"/>
    <n v="7"/>
    <n v="3757"/>
    <x v="0"/>
    <n v="394"/>
    <n v="10"/>
    <x v="1"/>
    <n v="0.24993345754591428"/>
    <n v="939"/>
  </r>
  <r>
    <s v="ORD000446"/>
    <s v="CUST3396"/>
    <s v="Molly Howell"/>
    <s v="diane.ball@hotmail.com"/>
    <x v="0"/>
    <d v="2023-04-13T00:00:00"/>
    <x v="129"/>
    <x v="10"/>
    <x v="0"/>
    <s v="February"/>
    <x v="0"/>
    <s v="PROD4017"/>
    <x v="4"/>
    <x v="2"/>
    <n v="749"/>
    <n v="1"/>
    <n v="749"/>
    <x v="0"/>
    <n v="62"/>
    <n v="3"/>
    <x v="0"/>
    <n v="0.30040053404539385"/>
    <n v="225"/>
  </r>
  <r>
    <s v="ORD000447"/>
    <s v="CUST5845"/>
    <s v="Robert Andrade"/>
    <s v="jason.bell@yahoo.com"/>
    <x v="1"/>
    <d v="2024-09-17T00:00:00"/>
    <x v="321"/>
    <x v="7"/>
    <x v="0"/>
    <s v="November"/>
    <x v="0"/>
    <s v="PROD6687"/>
    <x v="13"/>
    <x v="4"/>
    <n v="29"/>
    <n v="7"/>
    <n v="201"/>
    <x v="2"/>
    <n v="17"/>
    <n v="9"/>
    <x v="1"/>
    <n v="0.24875621890547264"/>
    <n v="50"/>
  </r>
  <r>
    <s v="ORD000448"/>
    <s v="CUST8715"/>
    <s v="Samantha Jordan"/>
    <s v="ryan.alvarado@outlook.com"/>
    <x v="0"/>
    <d v="2023-11-22T00:00:00"/>
    <x v="322"/>
    <x v="9"/>
    <x v="1"/>
    <s v="June"/>
    <x v="2"/>
    <s v="PROD8218"/>
    <x v="21"/>
    <x v="1"/>
    <n v="357"/>
    <n v="1"/>
    <n v="357"/>
    <x v="3"/>
    <n v="51"/>
    <m/>
    <x v="2"/>
    <n v="0.15126050420168066"/>
    <n v="54"/>
  </r>
  <r>
    <s v="ORD000449"/>
    <s v="CUST2527"/>
    <s v="Shelby Schwartz"/>
    <s v="heather.knapp@outlook.com"/>
    <x v="0"/>
    <d v="2024-08-17T00:00:00"/>
    <x v="323"/>
    <x v="7"/>
    <x v="0"/>
    <s v="November"/>
    <x v="0"/>
    <s v="PROD1102"/>
    <x v="14"/>
    <x v="4"/>
    <n v="1016"/>
    <n v="4"/>
    <n v="4065"/>
    <x v="1"/>
    <n v="216"/>
    <n v="7"/>
    <x v="0"/>
    <n v="0.24993849938499385"/>
    <n v="1016"/>
  </r>
  <r>
    <s v="ORD000450"/>
    <s v="CUST4494"/>
    <s v="John Collins"/>
    <s v="matthew.oliver@gmail.com"/>
    <x v="1"/>
    <d v="2023-08-16T00:00:00"/>
    <x v="137"/>
    <x v="8"/>
    <x v="1"/>
    <s v="September"/>
    <x v="0"/>
    <s v="PROD2376"/>
    <x v="6"/>
    <x v="0"/>
    <n v="1033"/>
    <n v="1"/>
    <n v="1033"/>
    <x v="2"/>
    <n v="118"/>
    <n v="4"/>
    <x v="0"/>
    <n v="0.39980638915779282"/>
    <n v="413"/>
  </r>
  <r>
    <s v="ORD000451"/>
    <s v="CUST2673"/>
    <s v="Kelsey Brown"/>
    <s v="sarah.campbell@outlook.com"/>
    <x v="1"/>
    <d v="2024-11-16T00:00:00"/>
    <x v="299"/>
    <x v="6"/>
    <x v="0"/>
    <s v="August"/>
    <x v="0"/>
    <s v="PROD9835"/>
    <x v="3"/>
    <x v="1"/>
    <n v="503"/>
    <n v="1"/>
    <n v="503"/>
    <x v="0"/>
    <n v="71"/>
    <n v="7"/>
    <x v="0"/>
    <n v="0.14910536779324055"/>
    <n v="75"/>
  </r>
  <r>
    <s v="ORD000452"/>
    <s v="CUST6365"/>
    <s v="Brittany Graham"/>
    <s v="dylan.bishop@outlook.com"/>
    <x v="0"/>
    <d v="2024-02-02T00:00:00"/>
    <x v="324"/>
    <x v="5"/>
    <x v="0"/>
    <s v="October"/>
    <x v="0"/>
    <s v="PROD9719"/>
    <x v="14"/>
    <x v="4"/>
    <n v="401"/>
    <n v="3"/>
    <n v="1202"/>
    <x v="0"/>
    <n v="105"/>
    <n v="5"/>
    <x v="0"/>
    <n v="0.25041597337770383"/>
    <n v="301"/>
  </r>
  <r>
    <s v="ORD000453"/>
    <s v="CUST6066"/>
    <s v="Joseph Herring"/>
    <s v="ashlee.brown@hotmail.com"/>
    <x v="6"/>
    <d v="2024-04-08T00:00:00"/>
    <x v="83"/>
    <x v="11"/>
    <x v="1"/>
    <s v="July"/>
    <x v="0"/>
    <s v="PROD6179"/>
    <x v="17"/>
    <x v="3"/>
    <n v="672"/>
    <n v="3"/>
    <n v="2016"/>
    <x v="1"/>
    <n v="118"/>
    <n v="6"/>
    <x v="0"/>
    <n v="0.35019841269841268"/>
    <n v="706"/>
  </r>
  <r>
    <s v="ORD000454"/>
    <s v="CUST3962"/>
    <s v="Brandi Pratt"/>
    <s v="eric.west@outlook.com"/>
    <x v="2"/>
    <d v="2024-10-29T00:00:00"/>
    <x v="297"/>
    <x v="3"/>
    <x v="0"/>
    <s v="March"/>
    <x v="1"/>
    <s v="PROD5531"/>
    <x v="1"/>
    <x v="1"/>
    <n v="735"/>
    <n v="1"/>
    <n v="735"/>
    <x v="0"/>
    <n v="73"/>
    <m/>
    <x v="2"/>
    <n v="0.14965986394557823"/>
    <n v="110"/>
  </r>
  <r>
    <s v="ORD000455"/>
    <s v="CUST7328"/>
    <s v="Andrew Lloyd"/>
    <s v="alec.martin@outlook.com"/>
    <x v="6"/>
    <d v="2023-03-18T00:00:00"/>
    <x v="325"/>
    <x v="1"/>
    <x v="0"/>
    <s v="December"/>
    <x v="0"/>
    <s v="PROD7603"/>
    <x v="13"/>
    <x v="4"/>
    <n v="984"/>
    <n v="4"/>
    <n v="3935"/>
    <x v="1"/>
    <n v="328"/>
    <n v="2"/>
    <x v="0"/>
    <n v="0.25006353240152479"/>
    <n v="984"/>
  </r>
  <r>
    <s v="ORD000456"/>
    <s v="CUST9824"/>
    <s v="Holly Armstrong"/>
    <s v="jeffrey.wood@yahoo.com"/>
    <x v="3"/>
    <d v="2024-05-04T00:00:00"/>
    <x v="326"/>
    <x v="6"/>
    <x v="0"/>
    <s v="August"/>
    <x v="0"/>
    <s v="PROD1309"/>
    <x v="5"/>
    <x v="3"/>
    <n v="206"/>
    <n v="3"/>
    <n v="617"/>
    <x v="1"/>
    <n v="34"/>
    <n v="9"/>
    <x v="1"/>
    <n v="0.35008103727714751"/>
    <n v="216"/>
  </r>
  <r>
    <s v="ORD000457"/>
    <s v="CUST9824"/>
    <s v="Jenna Wright"/>
    <s v="lynn.carroll@yahoo.com"/>
    <x v="6"/>
    <d v="2023-02-19T00:00:00"/>
    <x v="327"/>
    <x v="5"/>
    <x v="1"/>
    <s v="October"/>
    <x v="0"/>
    <s v="PROD2927"/>
    <x v="18"/>
    <x v="0"/>
    <n v="1091"/>
    <n v="6"/>
    <n v="6547"/>
    <x v="1"/>
    <n v="354"/>
    <n v="2"/>
    <x v="0"/>
    <n v="0.40003054834275242"/>
    <n v="2619"/>
  </r>
  <r>
    <s v="ORD000458"/>
    <s v="CUST3332"/>
    <s v="Christopher Kim"/>
    <s v="desiree.taylor@outlook.com"/>
    <x v="4"/>
    <d v="2024-08-28T00:00:00"/>
    <x v="328"/>
    <x v="3"/>
    <x v="0"/>
    <s v="March"/>
    <x v="1"/>
    <s v="PROD7338"/>
    <x v="6"/>
    <x v="0"/>
    <n v="464"/>
    <n v="5"/>
    <n v="2322"/>
    <x v="0"/>
    <n v="180"/>
    <m/>
    <x v="2"/>
    <n v="0.40008613264427217"/>
    <n v="929"/>
  </r>
  <r>
    <s v="ORD000459"/>
    <s v="CUST7869"/>
    <s v="Katherine Anderson"/>
    <s v="amanda.olsen@gmail.com"/>
    <x v="1"/>
    <d v="2024-08-26T00:00:00"/>
    <x v="329"/>
    <x v="11"/>
    <x v="1"/>
    <s v="July"/>
    <x v="0"/>
    <s v="PROD9487"/>
    <x v="13"/>
    <x v="4"/>
    <n v="1014"/>
    <n v="6"/>
    <n v="6083"/>
    <x v="1"/>
    <n v="649"/>
    <n v="4"/>
    <x v="0"/>
    <n v="0.25004109814236397"/>
    <n v="1521"/>
  </r>
  <r>
    <s v="ORD000460"/>
    <s v="CUST8897"/>
    <s v="Timothy Oconnor"/>
    <s v="james.rodriguez@outlook.com"/>
    <x v="2"/>
    <d v="2023-01-16T00:00:00"/>
    <x v="330"/>
    <x v="6"/>
    <x v="1"/>
    <s v="August"/>
    <x v="0"/>
    <s v="PROD2400"/>
    <x v="11"/>
    <x v="3"/>
    <n v="114"/>
    <n v="6"/>
    <n v="686"/>
    <x v="0"/>
    <n v="58"/>
    <n v="3"/>
    <x v="0"/>
    <n v="0.3498542274052478"/>
    <n v="240"/>
  </r>
  <r>
    <s v="ORD000461"/>
    <s v="CUST7809"/>
    <s v="Eric Andrews"/>
    <s v="david.archer@outlook.com"/>
    <x v="0"/>
    <d v="2024-03-08T00:00:00"/>
    <x v="255"/>
    <x v="5"/>
    <x v="1"/>
    <s v="October"/>
    <x v="0"/>
    <s v="PROD6563"/>
    <x v="1"/>
    <x v="1"/>
    <n v="321"/>
    <n v="4"/>
    <n v="1285"/>
    <x v="1"/>
    <n v="191"/>
    <n v="3"/>
    <x v="0"/>
    <n v="0.15019455252918287"/>
    <n v="193"/>
  </r>
  <r>
    <s v="ORD000462"/>
    <s v="CUST1474"/>
    <s v="Eric Ruiz"/>
    <s v="john.hernandez@outlook.com"/>
    <x v="6"/>
    <d v="2024-04-25T00:00:00"/>
    <x v="331"/>
    <x v="11"/>
    <x v="0"/>
    <s v="July"/>
    <x v="0"/>
    <s v="PROD4871"/>
    <x v="14"/>
    <x v="4"/>
    <n v="976"/>
    <n v="6"/>
    <n v="5858"/>
    <x v="0"/>
    <n v="860"/>
    <n v="6"/>
    <x v="0"/>
    <n v="0.25008535336292248"/>
    <n v="1465"/>
  </r>
  <r>
    <s v="ORD000463"/>
    <s v="CUST9565"/>
    <s v="Patrick Johnson"/>
    <s v="christian.curtis@outlook.com"/>
    <x v="4"/>
    <d v="2024-12-23T00:00:00"/>
    <x v="277"/>
    <x v="8"/>
    <x v="0"/>
    <s v="September"/>
    <x v="0"/>
    <s v="PROD2783"/>
    <x v="3"/>
    <x v="1"/>
    <n v="1027"/>
    <n v="2"/>
    <n v="2054"/>
    <x v="0"/>
    <n v="194"/>
    <n v="7"/>
    <x v="0"/>
    <n v="0.14995131450827653"/>
    <n v="308"/>
  </r>
  <r>
    <s v="ORD000464"/>
    <s v="CUST7807"/>
    <s v="Kimberly Reed"/>
    <s v="margaret.bruce@yahoo.com"/>
    <x v="2"/>
    <d v="2024-05-28T00:00:00"/>
    <x v="332"/>
    <x v="10"/>
    <x v="0"/>
    <s v="February"/>
    <x v="0"/>
    <s v="PROD3832"/>
    <x v="9"/>
    <x v="4"/>
    <n v="518"/>
    <n v="1"/>
    <n v="518"/>
    <x v="1"/>
    <n v="27"/>
    <n v="9"/>
    <x v="1"/>
    <n v="0.25096525096525096"/>
    <n v="130"/>
  </r>
  <r>
    <s v="ORD000465"/>
    <s v="CUST8931"/>
    <s v="Scott Anderson"/>
    <s v="amanda.brooks@hotmail.com"/>
    <x v="4"/>
    <d v="2024-06-03T00:00:00"/>
    <x v="253"/>
    <x v="5"/>
    <x v="1"/>
    <s v="October"/>
    <x v="0"/>
    <s v="PROD1629"/>
    <x v="19"/>
    <x v="2"/>
    <n v="48"/>
    <n v="4"/>
    <n v="191"/>
    <x v="4"/>
    <n v="28"/>
    <n v="9"/>
    <x v="1"/>
    <n v="0.29842931937172773"/>
    <n v="57"/>
  </r>
  <r>
    <s v="ORD000466"/>
    <s v="CUST4448"/>
    <s v="Daniel Mullins Jr."/>
    <s v="timothy.henderson@outlook.com"/>
    <x v="0"/>
    <d v="2024-01-03T00:00:00"/>
    <x v="318"/>
    <x v="8"/>
    <x v="0"/>
    <s v="September"/>
    <x v="0"/>
    <s v="PROD3387"/>
    <x v="4"/>
    <x v="2"/>
    <n v="840"/>
    <n v="1"/>
    <n v="840"/>
    <x v="1"/>
    <n v="119"/>
    <n v="5"/>
    <x v="0"/>
    <n v="0.3"/>
    <n v="252"/>
  </r>
  <r>
    <s v="ORD000467"/>
    <s v="CUST3423"/>
    <s v="Taylor Jackson"/>
    <s v="benjamin.jones@gmail.com"/>
    <x v="3"/>
    <d v="2023-03-02T00:00:00"/>
    <x v="258"/>
    <x v="10"/>
    <x v="1"/>
    <s v="February"/>
    <x v="0"/>
    <s v="PROD4057"/>
    <x v="5"/>
    <x v="3"/>
    <n v="672"/>
    <n v="2"/>
    <n v="1343"/>
    <x v="1"/>
    <n v="90"/>
    <n v="9"/>
    <x v="1"/>
    <n v="0.34996276991809383"/>
    <n v="470"/>
  </r>
  <r>
    <s v="ORD000468"/>
    <s v="CUST4572"/>
    <s v="Wayne Walsh"/>
    <s v="john.gray@outlook.com"/>
    <x v="0"/>
    <d v="2023-06-01T00:00:00"/>
    <x v="333"/>
    <x v="4"/>
    <x v="1"/>
    <s v="April"/>
    <x v="0"/>
    <s v="PROD1615"/>
    <x v="11"/>
    <x v="3"/>
    <n v="50"/>
    <n v="4"/>
    <n v="200"/>
    <x v="3"/>
    <n v="19"/>
    <n v="3"/>
    <x v="0"/>
    <n v="0.35"/>
    <n v="70"/>
  </r>
  <r>
    <s v="ORD000469"/>
    <s v="CUST6565"/>
    <s v="Margaret Callahan"/>
    <s v="ashley.williams@gmail.com"/>
    <x v="0"/>
    <d v="2023-07-06T00:00:00"/>
    <x v="175"/>
    <x v="6"/>
    <x v="0"/>
    <s v="August"/>
    <x v="0"/>
    <s v="PROD3762"/>
    <x v="4"/>
    <x v="2"/>
    <n v="69"/>
    <n v="6"/>
    <n v="416"/>
    <x v="1"/>
    <n v="41"/>
    <n v="6"/>
    <x v="0"/>
    <n v="0.30048076923076922"/>
    <n v="125"/>
  </r>
  <r>
    <s v="ORD000470"/>
    <s v="CUST6049"/>
    <s v="Alexandra Chen"/>
    <s v="rachel.fitzgerald@gmail.com"/>
    <x v="6"/>
    <d v="2023-08-04T00:00:00"/>
    <x v="2"/>
    <x v="2"/>
    <x v="0"/>
    <s v="May"/>
    <x v="0"/>
    <s v="PROD9818"/>
    <x v="10"/>
    <x v="2"/>
    <n v="50"/>
    <n v="5"/>
    <n v="251"/>
    <x v="1"/>
    <n v="34"/>
    <n v="5"/>
    <x v="0"/>
    <n v="0.29880478087649404"/>
    <n v="75"/>
  </r>
  <r>
    <s v="ORD000471"/>
    <s v="CUST9161"/>
    <s v="Denise Williams"/>
    <s v="brendan.hopkins@gmail.com"/>
    <x v="1"/>
    <d v="2024-07-10T00:00:00"/>
    <x v="79"/>
    <x v="9"/>
    <x v="1"/>
    <s v="June"/>
    <x v="0"/>
    <s v="PROD7355"/>
    <x v="18"/>
    <x v="0"/>
    <n v="915"/>
    <n v="2"/>
    <n v="1830"/>
    <x v="1"/>
    <n v="269"/>
    <n v="9"/>
    <x v="1"/>
    <n v="0.4"/>
    <n v="732"/>
  </r>
  <r>
    <s v="ORD000472"/>
    <s v="CUST1599"/>
    <s v="John Donovan"/>
    <s v="martha.crawford@gmail.com"/>
    <x v="1"/>
    <d v="2023-03-31T00:00:00"/>
    <x v="95"/>
    <x v="1"/>
    <x v="1"/>
    <s v="December"/>
    <x v="2"/>
    <s v="PROD3823"/>
    <x v="14"/>
    <x v="4"/>
    <n v="783"/>
    <n v="8"/>
    <n v="6261"/>
    <x v="3"/>
    <n v="352"/>
    <m/>
    <x v="2"/>
    <n v="0.2499600702763137"/>
    <n v="1565"/>
  </r>
  <r>
    <s v="ORD000473"/>
    <s v="CUST6412"/>
    <s v="Shari Webb"/>
    <s v="pamela.williams@outlook.com"/>
    <x v="1"/>
    <d v="2024-12-09T00:00:00"/>
    <x v="334"/>
    <x v="1"/>
    <x v="1"/>
    <s v="December"/>
    <x v="1"/>
    <s v="PROD7597"/>
    <x v="12"/>
    <x v="3"/>
    <n v="1064"/>
    <n v="8"/>
    <n v="8513"/>
    <x v="2"/>
    <n v="628"/>
    <m/>
    <x v="2"/>
    <n v="0.3500528603312581"/>
    <n v="2980"/>
  </r>
  <r>
    <s v="ORD000474"/>
    <s v="CUST9773"/>
    <s v="Sandra Luna"/>
    <s v="eric.ruiz@outlook.com"/>
    <x v="3"/>
    <d v="2024-02-29T00:00:00"/>
    <x v="335"/>
    <x v="0"/>
    <x v="1"/>
    <s v="January"/>
    <x v="0"/>
    <s v="PROD4582"/>
    <x v="3"/>
    <x v="1"/>
    <n v="189"/>
    <n v="1"/>
    <n v="189"/>
    <x v="0"/>
    <n v="13"/>
    <n v="4"/>
    <x v="0"/>
    <n v="0.14814814814814814"/>
    <n v="28"/>
  </r>
  <r>
    <s v="ORD000475"/>
    <s v="CUST6963"/>
    <s v="Jeremy Cooke"/>
    <s v="trevor.webb@yahoo.com"/>
    <x v="2"/>
    <d v="2024-02-29T00:00:00"/>
    <x v="336"/>
    <x v="0"/>
    <x v="1"/>
    <s v="January"/>
    <x v="1"/>
    <s v="PROD8586"/>
    <x v="3"/>
    <x v="1"/>
    <n v="844"/>
    <n v="1"/>
    <n v="844"/>
    <x v="1"/>
    <n v="83"/>
    <m/>
    <x v="2"/>
    <n v="0.1504739336492891"/>
    <n v="127"/>
  </r>
  <r>
    <s v="ORD000476"/>
    <s v="CUST5013"/>
    <s v="Sarah Mclean"/>
    <s v="john.wright@hotmail.com"/>
    <x v="4"/>
    <d v="2024-11-21T00:00:00"/>
    <x v="337"/>
    <x v="7"/>
    <x v="0"/>
    <s v="November"/>
    <x v="0"/>
    <s v="PROD2900"/>
    <x v="1"/>
    <x v="1"/>
    <n v="294"/>
    <n v="6"/>
    <n v="1762"/>
    <x v="0"/>
    <n v="255"/>
    <n v="3"/>
    <x v="0"/>
    <n v="0.14982973893303064"/>
    <n v="264"/>
  </r>
  <r>
    <s v="ORD000477"/>
    <s v="CUST2827"/>
    <s v="Edward Townsend"/>
    <s v="adrienne.campbell@yahoo.com"/>
    <x v="0"/>
    <d v="2024-02-28T00:00:00"/>
    <x v="338"/>
    <x v="2"/>
    <x v="1"/>
    <s v="May"/>
    <x v="0"/>
    <s v="PROD9178"/>
    <x v="5"/>
    <x v="3"/>
    <n v="233"/>
    <n v="1"/>
    <n v="233"/>
    <x v="1"/>
    <n v="23"/>
    <n v="3"/>
    <x v="0"/>
    <n v="0.34763948497854075"/>
    <n v="81"/>
  </r>
  <r>
    <s v="ORD000478"/>
    <s v="CUST8348"/>
    <s v="Christina Elliott"/>
    <s v="michael.taylor@gmail.com"/>
    <x v="1"/>
    <d v="2024-11-21T00:00:00"/>
    <x v="7"/>
    <x v="4"/>
    <x v="1"/>
    <s v="April"/>
    <x v="0"/>
    <s v="PROD9987"/>
    <x v="15"/>
    <x v="1"/>
    <n v="23"/>
    <n v="4"/>
    <n v="90"/>
    <x v="1"/>
    <n v="13"/>
    <n v="4"/>
    <x v="0"/>
    <n v="0.15555555555555556"/>
    <n v="14"/>
  </r>
  <r>
    <s v="ORD000479"/>
    <s v="CUST6928"/>
    <s v="Gabriel Ramirez"/>
    <s v="rebecca.garcia@outlook.com"/>
    <x v="1"/>
    <d v="2023-05-22T00:00:00"/>
    <x v="173"/>
    <x v="6"/>
    <x v="1"/>
    <s v="August"/>
    <x v="1"/>
    <s v="PROD3010"/>
    <x v="2"/>
    <x v="1"/>
    <n v="510"/>
    <n v="5"/>
    <n v="2548"/>
    <x v="2"/>
    <n v="258"/>
    <m/>
    <x v="2"/>
    <n v="0.14992150706436422"/>
    <n v="382"/>
  </r>
  <r>
    <s v="ORD000480"/>
    <s v="CUST9846"/>
    <s v="Lori Davis"/>
    <s v="jeremy.nelson@yahoo.com"/>
    <x v="1"/>
    <d v="2023-12-02T00:00:00"/>
    <x v="188"/>
    <x v="3"/>
    <x v="0"/>
    <s v="March"/>
    <x v="0"/>
    <s v="PROD5724"/>
    <x v="21"/>
    <x v="1"/>
    <n v="696"/>
    <n v="5"/>
    <n v="3479"/>
    <x v="1"/>
    <n v="514"/>
    <n v="8"/>
    <x v="1"/>
    <n v="0.15004311583788446"/>
    <n v="522"/>
  </r>
  <r>
    <s v="ORD000481"/>
    <s v="CUST3194"/>
    <s v="Candice Evans"/>
    <s v="laura.smith@hotmail.com"/>
    <x v="0"/>
    <d v="2024-03-22T00:00:00"/>
    <x v="183"/>
    <x v="7"/>
    <x v="1"/>
    <s v="November"/>
    <x v="0"/>
    <s v="PROD2199"/>
    <x v="6"/>
    <x v="0"/>
    <n v="337"/>
    <n v="4"/>
    <n v="1349"/>
    <x v="1"/>
    <n v="73"/>
    <n v="3"/>
    <x v="0"/>
    <n v="0.40029651593773163"/>
    <n v="540"/>
  </r>
  <r>
    <s v="ORD000482"/>
    <s v="CUST6963"/>
    <s v="Jeremy Cooke"/>
    <s v="trevor.webb@yahoo.com"/>
    <x v="2"/>
    <d v="2024-02-29T00:00:00"/>
    <x v="82"/>
    <x v="9"/>
    <x v="0"/>
    <s v="June"/>
    <x v="1"/>
    <s v="PROD8986"/>
    <x v="19"/>
    <x v="2"/>
    <n v="663"/>
    <n v="6"/>
    <n v="3976"/>
    <x v="0"/>
    <n v="394"/>
    <m/>
    <x v="2"/>
    <n v="0.30005030181086517"/>
    <n v="1193"/>
  </r>
  <r>
    <s v="ORD000483"/>
    <s v="CUST1710"/>
    <s v="John Scott"/>
    <s v="timothy.padilla@yahoo.com"/>
    <x v="1"/>
    <d v="2023-12-05T00:00:00"/>
    <x v="339"/>
    <x v="6"/>
    <x v="1"/>
    <s v="August"/>
    <x v="0"/>
    <s v="PROD9356"/>
    <x v="9"/>
    <x v="4"/>
    <n v="850"/>
    <n v="1"/>
    <n v="850"/>
    <x v="0"/>
    <n v="72"/>
    <n v="4"/>
    <x v="0"/>
    <n v="0.25058823529411767"/>
    <n v="213"/>
  </r>
  <r>
    <s v="ORD000484"/>
    <s v="CUST3421"/>
    <s v="Evelyn Padilla"/>
    <s v="sandra.gutierrez@yahoo.com"/>
    <x v="0"/>
    <d v="2024-03-15T00:00:00"/>
    <x v="259"/>
    <x v="5"/>
    <x v="0"/>
    <s v="October"/>
    <x v="2"/>
    <s v="PROD9530"/>
    <x v="3"/>
    <x v="1"/>
    <n v="73"/>
    <n v="2"/>
    <n v="145"/>
    <x v="1"/>
    <n v="9"/>
    <m/>
    <x v="2"/>
    <n v="0.15172413793103448"/>
    <n v="22"/>
  </r>
  <r>
    <s v="ORD000485"/>
    <s v="CUST4390"/>
    <s v="Steve Crawford"/>
    <s v="jason.gonzalez@gmail.com"/>
    <x v="6"/>
    <d v="2023-04-03T00:00:00"/>
    <x v="236"/>
    <x v="4"/>
    <x v="0"/>
    <s v="April"/>
    <x v="0"/>
    <s v="PROD6372"/>
    <x v="8"/>
    <x v="2"/>
    <n v="279"/>
    <n v="5"/>
    <n v="1397"/>
    <x v="1"/>
    <n v="76"/>
    <n v="6"/>
    <x v="0"/>
    <n v="0.29992841803865428"/>
    <n v="419"/>
  </r>
  <r>
    <s v="ORD000486"/>
    <s v="CUST5339"/>
    <s v="Anna Williams"/>
    <s v="nancy.meyers@gmail.com"/>
    <x v="4"/>
    <d v="2023-11-11T00:00:00"/>
    <x v="186"/>
    <x v="6"/>
    <x v="0"/>
    <s v="August"/>
    <x v="2"/>
    <s v="PROD7118"/>
    <x v="9"/>
    <x v="4"/>
    <n v="899"/>
    <n v="2"/>
    <n v="1799"/>
    <x v="0"/>
    <n v="178"/>
    <m/>
    <x v="2"/>
    <n v="0.25013896609227348"/>
    <n v="450"/>
  </r>
  <r>
    <s v="ORD000487"/>
    <s v="CUST5134"/>
    <s v="Kathleen Brooks"/>
    <s v="james.williams@gmail.com"/>
    <x v="6"/>
    <d v="2024-02-05T00:00:00"/>
    <x v="162"/>
    <x v="9"/>
    <x v="0"/>
    <s v="June"/>
    <x v="0"/>
    <s v="PROD2998"/>
    <x v="13"/>
    <x v="4"/>
    <n v="947"/>
    <n v="2"/>
    <n v="1895"/>
    <x v="1"/>
    <n v="106"/>
    <n v="10"/>
    <x v="1"/>
    <n v="0.25013192612137203"/>
    <n v="474"/>
  </r>
  <r>
    <s v="ORD000488"/>
    <s v="CUST7869"/>
    <s v="Katherine Anderson"/>
    <s v="amanda.olsen@gmail.com"/>
    <x v="1"/>
    <d v="2024-08-26T00:00:00"/>
    <x v="340"/>
    <x v="11"/>
    <x v="0"/>
    <s v="July"/>
    <x v="1"/>
    <s v="PROD3036"/>
    <x v="14"/>
    <x v="4"/>
    <n v="1198"/>
    <n v="1"/>
    <n v="1198"/>
    <x v="1"/>
    <n v="78"/>
    <m/>
    <x v="2"/>
    <n v="0.24958263772954925"/>
    <n v="299"/>
  </r>
  <r>
    <s v="ORD000489"/>
    <s v="CUST6879"/>
    <s v="Allison Hill"/>
    <s v="cassandra.king@hotmail.com"/>
    <x v="2"/>
    <d v="2024-04-01T00:00:00"/>
    <x v="341"/>
    <x v="9"/>
    <x v="0"/>
    <s v="June"/>
    <x v="0"/>
    <s v="PROD5753"/>
    <x v="17"/>
    <x v="3"/>
    <n v="706"/>
    <n v="2"/>
    <n v="1411"/>
    <x v="1"/>
    <n v="95"/>
    <n v="10"/>
    <x v="1"/>
    <n v="0.35010630758327427"/>
    <n v="494"/>
  </r>
  <r>
    <s v="ORD000490"/>
    <s v="CUST7317"/>
    <s v="Barbara Barker"/>
    <s v="elizabeth.thompson@yahoo.com"/>
    <x v="1"/>
    <d v="2024-08-16T00:00:00"/>
    <x v="342"/>
    <x v="7"/>
    <x v="1"/>
    <s v="November"/>
    <x v="0"/>
    <s v="PROD8233"/>
    <x v="0"/>
    <x v="0"/>
    <n v="985"/>
    <n v="4"/>
    <n v="3940"/>
    <x v="0"/>
    <n v="520"/>
    <n v="10"/>
    <x v="1"/>
    <n v="0.4"/>
    <n v="1576"/>
  </r>
  <r>
    <s v="ORD000491"/>
    <s v="CUST1599"/>
    <s v="Ryan Johnson"/>
    <s v="hannah.norris@hotmail.com"/>
    <x v="4"/>
    <d v="2024-12-17T00:00:00"/>
    <x v="343"/>
    <x v="6"/>
    <x v="0"/>
    <s v="August"/>
    <x v="1"/>
    <s v="PROD2886"/>
    <x v="4"/>
    <x v="2"/>
    <n v="158"/>
    <n v="2"/>
    <n v="317"/>
    <x v="1"/>
    <n v="41"/>
    <m/>
    <x v="2"/>
    <n v="0.29968454258675081"/>
    <n v="95"/>
  </r>
  <r>
    <s v="ORD000492"/>
    <s v="CUST6245"/>
    <s v="Natalie Nelson"/>
    <s v="michael.smith@yahoo.com"/>
    <x v="1"/>
    <d v="2023-03-24T00:00:00"/>
    <x v="5"/>
    <x v="4"/>
    <x v="0"/>
    <s v="April"/>
    <x v="0"/>
    <s v="PROD1426"/>
    <x v="0"/>
    <x v="0"/>
    <n v="554"/>
    <n v="3"/>
    <n v="1662"/>
    <x v="3"/>
    <n v="157"/>
    <n v="3"/>
    <x v="0"/>
    <n v="0.40012033694344162"/>
    <n v="665"/>
  </r>
  <r>
    <s v="ORD000493"/>
    <s v="CUST7515"/>
    <s v="Juan Molina"/>
    <s v="debra.mejia@gmail.com"/>
    <x v="1"/>
    <d v="2023-04-15T00:00:00"/>
    <x v="225"/>
    <x v="10"/>
    <x v="1"/>
    <s v="February"/>
    <x v="0"/>
    <s v="PROD7518"/>
    <x v="0"/>
    <x v="0"/>
    <n v="416"/>
    <n v="3"/>
    <n v="1248"/>
    <x v="2"/>
    <n v="91"/>
    <n v="6"/>
    <x v="0"/>
    <n v="0.39983974358974361"/>
    <n v="499"/>
  </r>
  <r>
    <s v="ORD000494"/>
    <s v="CUST1032"/>
    <s v="Patricia Vargas"/>
    <s v="dennis.weaver@yahoo.com"/>
    <x v="0"/>
    <d v="2023-07-13T00:00:00"/>
    <x v="43"/>
    <x v="7"/>
    <x v="1"/>
    <s v="November"/>
    <x v="0"/>
    <s v="PROD8742"/>
    <x v="10"/>
    <x v="2"/>
    <n v="650"/>
    <n v="3"/>
    <n v="1951"/>
    <x v="1"/>
    <n v="286"/>
    <n v="8"/>
    <x v="1"/>
    <n v="0.29984623270117888"/>
    <n v="585"/>
  </r>
  <r>
    <s v="ORD000495"/>
    <s v="CUST3437"/>
    <s v="Erin Hunter"/>
    <s v="michael.miller@hotmail.com"/>
    <x v="2"/>
    <d v="2024-11-28T00:00:00"/>
    <x v="58"/>
    <x v="2"/>
    <x v="0"/>
    <s v="May"/>
    <x v="0"/>
    <s v="PROD1256"/>
    <x v="6"/>
    <x v="0"/>
    <n v="1033"/>
    <n v="5"/>
    <n v="5166"/>
    <x v="1"/>
    <n v="624"/>
    <n v="3"/>
    <x v="0"/>
    <n v="0.399922570654278"/>
    <n v="2066"/>
  </r>
  <r>
    <s v="ORD000496"/>
    <s v="CUST5457"/>
    <s v="Kari Carpenter"/>
    <s v="lisa.gordon@yahoo.com"/>
    <x v="3"/>
    <d v="2023-01-27T00:00:00"/>
    <x v="231"/>
    <x v="1"/>
    <x v="0"/>
    <s v="December"/>
    <x v="0"/>
    <s v="PROD8388"/>
    <x v="5"/>
    <x v="3"/>
    <n v="219"/>
    <n v="6"/>
    <n v="1315"/>
    <x v="1"/>
    <n v="180"/>
    <n v="3"/>
    <x v="0"/>
    <n v="0.34980988593155893"/>
    <n v="460"/>
  </r>
  <r>
    <s v="ORD000497"/>
    <s v="CUST6963"/>
    <s v="Jeremy Cooke"/>
    <s v="trevor.webb@yahoo.com"/>
    <x v="2"/>
    <d v="2024-02-29T00:00:00"/>
    <x v="344"/>
    <x v="6"/>
    <x v="1"/>
    <s v="August"/>
    <x v="0"/>
    <s v="PROD9180"/>
    <x v="19"/>
    <x v="2"/>
    <n v="728"/>
    <n v="3"/>
    <n v="2183"/>
    <x v="0"/>
    <n v="240"/>
    <n v="4"/>
    <x v="0"/>
    <n v="0.30004580852038482"/>
    <n v="655"/>
  </r>
  <r>
    <s v="ORD000498"/>
    <s v="CUST3380"/>
    <s v="Christopher Reynolds DDS"/>
    <s v="mary.ortiz@outlook.com"/>
    <x v="6"/>
    <d v="2024-03-31T00:00:00"/>
    <x v="345"/>
    <x v="3"/>
    <x v="0"/>
    <s v="March"/>
    <x v="0"/>
    <s v="PROD2287"/>
    <x v="16"/>
    <x v="0"/>
    <n v="461"/>
    <n v="2"/>
    <n v="921"/>
    <x v="1"/>
    <n v="122"/>
    <n v="9"/>
    <x v="1"/>
    <n v="0.39956568946796961"/>
    <n v="368"/>
  </r>
  <r>
    <s v="ORD000499"/>
    <s v="CUST6796"/>
    <s v="Jaime Adams"/>
    <s v="christina.garrett@yahoo.com"/>
    <x v="4"/>
    <d v="2023-10-29T00:00:00"/>
    <x v="241"/>
    <x v="8"/>
    <x v="1"/>
    <s v="September"/>
    <x v="0"/>
    <s v="PROD4241"/>
    <x v="9"/>
    <x v="4"/>
    <n v="800"/>
    <n v="5"/>
    <n v="3998"/>
    <x v="2"/>
    <n v="424"/>
    <n v="5"/>
    <x v="0"/>
    <n v="0.25012506253126565"/>
    <n v="1000"/>
  </r>
  <r>
    <s v="ORD000500"/>
    <s v="CUST2242"/>
    <s v="Amanda Barnett"/>
    <s v="benjamin.donaldson@yahoo.com"/>
    <x v="2"/>
    <d v="2024-04-11T00:00:00"/>
    <x v="271"/>
    <x v="11"/>
    <x v="1"/>
    <s v="July"/>
    <x v="0"/>
    <s v="PROD3370"/>
    <x v="7"/>
    <x v="4"/>
    <n v="264"/>
    <n v="2"/>
    <n v="529"/>
    <x v="1"/>
    <n v="77"/>
    <n v="2"/>
    <x v="0"/>
    <n v="0.2495274102079395"/>
    <n v="132"/>
  </r>
  <r>
    <s v="ORD000501"/>
    <s v="CUST6251"/>
    <s v="Richard Choi"/>
    <s v="michael.larson@outlook.com"/>
    <x v="1"/>
    <d v="2023-04-24T00:00:00"/>
    <x v="42"/>
    <x v="1"/>
    <x v="0"/>
    <s v="December"/>
    <x v="0"/>
    <s v="PROD5386"/>
    <x v="20"/>
    <x v="3"/>
    <n v="492"/>
    <n v="8"/>
    <n v="3935"/>
    <x v="3"/>
    <n v="355"/>
    <n v="4"/>
    <x v="0"/>
    <n v="0.34993646759847524"/>
    <n v="1377"/>
  </r>
  <r>
    <s v="ORD000502"/>
    <s v="CUST1312"/>
    <s v="Shawn Chambers"/>
    <s v="sherry.hawkins@outlook.com"/>
    <x v="6"/>
    <d v="2023-04-24T00:00:00"/>
    <x v="346"/>
    <x v="3"/>
    <x v="0"/>
    <s v="March"/>
    <x v="1"/>
    <s v="PROD5331"/>
    <x v="2"/>
    <x v="1"/>
    <n v="769"/>
    <n v="1"/>
    <n v="769"/>
    <x v="2"/>
    <n v="78"/>
    <m/>
    <x v="2"/>
    <n v="0.14954486345903772"/>
    <n v="115"/>
  </r>
  <r>
    <s v="ORD000503"/>
    <s v="CUST8119"/>
    <s v="Christian Ponce"/>
    <s v="amanda.newton@yahoo.com"/>
    <x v="2"/>
    <d v="2024-04-04T00:00:00"/>
    <x v="347"/>
    <x v="3"/>
    <x v="1"/>
    <s v="March"/>
    <x v="0"/>
    <s v="PROD1544"/>
    <x v="20"/>
    <x v="3"/>
    <n v="13"/>
    <n v="4"/>
    <n v="50"/>
    <x v="0"/>
    <n v="6"/>
    <n v="6"/>
    <x v="0"/>
    <n v="0.36"/>
    <n v="18"/>
  </r>
  <r>
    <s v="ORD000504"/>
    <s v="CUST8831"/>
    <s v="Luis Griffith"/>
    <s v="melissa.clark@hotmail.com"/>
    <x v="2"/>
    <d v="2023-03-18T00:00:00"/>
    <x v="348"/>
    <x v="5"/>
    <x v="1"/>
    <s v="October"/>
    <x v="0"/>
    <s v="PROD5904"/>
    <x v="8"/>
    <x v="2"/>
    <n v="183"/>
    <n v="6"/>
    <n v="1095"/>
    <x v="1"/>
    <n v="96"/>
    <n v="9"/>
    <x v="1"/>
    <n v="0.30045662100456622"/>
    <n v="329"/>
  </r>
  <r>
    <s v="ORD000505"/>
    <s v="CUST8157"/>
    <s v="Michael Doyle"/>
    <s v="cody.watson@gmail.com"/>
    <x v="4"/>
    <d v="2023-01-09T00:00:00"/>
    <x v="204"/>
    <x v="10"/>
    <x v="1"/>
    <s v="February"/>
    <x v="0"/>
    <s v="PROD9814"/>
    <x v="20"/>
    <x v="3"/>
    <n v="14"/>
    <n v="1"/>
    <n v="14"/>
    <x v="1"/>
    <n v="1"/>
    <n v="10"/>
    <x v="1"/>
    <n v="0.35714285714285715"/>
    <n v="5"/>
  </r>
  <r>
    <s v="ORD000506"/>
    <s v="CUST3861"/>
    <s v="Kristina Soto"/>
    <s v="jason.ochoa@gmail.com"/>
    <x v="3"/>
    <d v="2024-11-19T00:00:00"/>
    <x v="349"/>
    <x v="11"/>
    <x v="0"/>
    <s v="July"/>
    <x v="0"/>
    <s v="PROD3892"/>
    <x v="1"/>
    <x v="1"/>
    <n v="919"/>
    <n v="1"/>
    <n v="919"/>
    <x v="1"/>
    <n v="94"/>
    <n v="4"/>
    <x v="0"/>
    <n v="0.15016322089227421"/>
    <n v="138"/>
  </r>
  <r>
    <s v="ORD000507"/>
    <s v="CUST5950"/>
    <s v="Deanna Mckee"/>
    <s v="melissa.bennett@outlook.com"/>
    <x v="4"/>
    <d v="2023-04-12T00:00:00"/>
    <x v="350"/>
    <x v="5"/>
    <x v="1"/>
    <s v="October"/>
    <x v="1"/>
    <s v="PROD4694"/>
    <x v="12"/>
    <x v="3"/>
    <n v="436"/>
    <n v="6"/>
    <n v="2613"/>
    <x v="1"/>
    <n v="331"/>
    <m/>
    <x v="2"/>
    <n v="0.35017221584385766"/>
    <n v="915"/>
  </r>
  <r>
    <s v="ORD000508"/>
    <s v="CUST1329"/>
    <s v="Tiffany Garrett"/>
    <s v="michael.gibson@hotmail.com"/>
    <x v="4"/>
    <d v="2023-06-16T00:00:00"/>
    <x v="351"/>
    <x v="4"/>
    <x v="1"/>
    <s v="April"/>
    <x v="0"/>
    <s v="PROD4693"/>
    <x v="21"/>
    <x v="1"/>
    <n v="45"/>
    <n v="1"/>
    <n v="45"/>
    <x v="1"/>
    <n v="7"/>
    <n v="9"/>
    <x v="1"/>
    <n v="0.15555555555555556"/>
    <n v="7"/>
  </r>
  <r>
    <s v="ORD000509"/>
    <s v="CUST6882"/>
    <s v="Patrick Thomas"/>
    <s v="daniel.madden@gmail.com"/>
    <x v="6"/>
    <d v="2024-09-21T00:00:00"/>
    <x v="254"/>
    <x v="5"/>
    <x v="1"/>
    <s v="October"/>
    <x v="0"/>
    <s v="PROD8127"/>
    <x v="6"/>
    <x v="0"/>
    <n v="539"/>
    <n v="1"/>
    <n v="539"/>
    <x v="0"/>
    <n v="52"/>
    <n v="10"/>
    <x v="1"/>
    <n v="0.4007421150278293"/>
    <n v="216"/>
  </r>
  <r>
    <s v="ORD000510"/>
    <s v="CUST9425"/>
    <s v="Tyler Page"/>
    <s v="brittany.morales@yahoo.com"/>
    <x v="5"/>
    <d v="2024-01-31T00:00:00"/>
    <x v="352"/>
    <x v="2"/>
    <x v="0"/>
    <s v="May"/>
    <x v="0"/>
    <s v="PROD8617"/>
    <x v="0"/>
    <x v="0"/>
    <n v="799"/>
    <n v="5"/>
    <n v="3994"/>
    <x v="1"/>
    <n v="314"/>
    <n v="3"/>
    <x v="0"/>
    <n v="0.40010015022533801"/>
    <n v="1598"/>
  </r>
  <r>
    <s v="ORD000511"/>
    <s v="CUST5465"/>
    <s v="Benjamin Nicholson"/>
    <s v="kathleen.mccarty@outlook.com"/>
    <x v="2"/>
    <d v="2023-05-30T00:00:00"/>
    <x v="353"/>
    <x v="6"/>
    <x v="0"/>
    <s v="August"/>
    <x v="0"/>
    <s v="PROD3945"/>
    <x v="2"/>
    <x v="1"/>
    <n v="978"/>
    <n v="1"/>
    <n v="978"/>
    <x v="1"/>
    <n v="141"/>
    <n v="6"/>
    <x v="0"/>
    <n v="0.15030674846625766"/>
    <n v="147"/>
  </r>
  <r>
    <s v="ORD000512"/>
    <s v="CUST8670"/>
    <s v="Charles Watson"/>
    <s v="mason.mccoy@outlook.com"/>
    <x v="0"/>
    <d v="2023-10-29T00:00:00"/>
    <x v="303"/>
    <x v="4"/>
    <x v="1"/>
    <s v="April"/>
    <x v="0"/>
    <s v="PROD3675"/>
    <x v="6"/>
    <x v="0"/>
    <n v="537"/>
    <n v="3"/>
    <n v="1610"/>
    <x v="1"/>
    <n v="233"/>
    <n v="6"/>
    <x v="0"/>
    <n v="0.4"/>
    <n v="644"/>
  </r>
  <r>
    <s v="ORD000513"/>
    <s v="CUST6032"/>
    <s v="Jaclyn King"/>
    <s v="natalie.nelson@hotmail.com"/>
    <x v="6"/>
    <d v="2024-07-16T00:00:00"/>
    <x v="354"/>
    <x v="1"/>
    <x v="0"/>
    <s v="December"/>
    <x v="0"/>
    <s v="PROD6917"/>
    <x v="15"/>
    <x v="1"/>
    <n v="1650"/>
    <n v="8"/>
    <n v="13199"/>
    <x v="1"/>
    <n v="1138"/>
    <n v="9"/>
    <x v="1"/>
    <n v="0.1500113644973104"/>
    <n v="1980"/>
  </r>
  <r>
    <s v="ORD000514"/>
    <s v="CUST5048"/>
    <s v="Johnathan Mills"/>
    <s v="monique.ho@outlook.com"/>
    <x v="3"/>
    <d v="2023-03-18T00:00:00"/>
    <x v="226"/>
    <x v="0"/>
    <x v="1"/>
    <s v="January"/>
    <x v="0"/>
    <s v="PROD6228"/>
    <x v="5"/>
    <x v="3"/>
    <n v="635"/>
    <n v="2"/>
    <n v="1271"/>
    <x v="1"/>
    <n v="164"/>
    <n v="2"/>
    <x v="0"/>
    <n v="0.35011801730920533"/>
    <n v="445"/>
  </r>
  <r>
    <s v="ORD000515"/>
    <s v="CUST1055"/>
    <s v="Toni Lane"/>
    <s v="heather.morales@yahoo.com"/>
    <x v="3"/>
    <d v="2024-09-26T00:00:00"/>
    <x v="355"/>
    <x v="2"/>
    <x v="0"/>
    <s v="May"/>
    <x v="0"/>
    <s v="PROD2095"/>
    <x v="4"/>
    <x v="2"/>
    <n v="609"/>
    <n v="2"/>
    <n v="1218"/>
    <x v="1"/>
    <n v="70"/>
    <n v="2"/>
    <x v="0"/>
    <n v="0.29967159277504107"/>
    <n v="365"/>
  </r>
  <r>
    <s v="ORD000516"/>
    <s v="CUST2735"/>
    <s v="Mr. Terry Gonzalez"/>
    <s v="sara.bennett@yahoo.com"/>
    <x v="1"/>
    <d v="2024-04-23T00:00:00"/>
    <x v="356"/>
    <x v="1"/>
    <x v="1"/>
    <s v="December"/>
    <x v="1"/>
    <s v="PROD9471"/>
    <x v="7"/>
    <x v="4"/>
    <n v="730"/>
    <n v="4"/>
    <n v="2919"/>
    <x v="0"/>
    <n v="369"/>
    <m/>
    <x v="2"/>
    <n v="0.25008564576909903"/>
    <n v="730"/>
  </r>
  <r>
    <s v="ORD000517"/>
    <s v="CUST2734"/>
    <s v="Darrell Adams"/>
    <s v="christy.ryan@yahoo.com"/>
    <x v="1"/>
    <d v="2024-07-20T00:00:00"/>
    <x v="357"/>
    <x v="0"/>
    <x v="1"/>
    <s v="January"/>
    <x v="1"/>
    <s v="PROD5296"/>
    <x v="18"/>
    <x v="0"/>
    <n v="826"/>
    <n v="1"/>
    <n v="826"/>
    <x v="1"/>
    <n v="46"/>
    <m/>
    <x v="2"/>
    <n v="0.39951573849878935"/>
    <n v="330"/>
  </r>
  <r>
    <s v="ORD000518"/>
    <s v="CUST7650"/>
    <s v="Jacob Cunningham"/>
    <s v="philip.moore@outlook.com"/>
    <x v="4"/>
    <d v="2024-04-17T00:00:00"/>
    <x v="201"/>
    <x v="2"/>
    <x v="1"/>
    <s v="May"/>
    <x v="0"/>
    <s v="PROD9711"/>
    <x v="18"/>
    <x v="0"/>
    <n v="61"/>
    <n v="1"/>
    <n v="61"/>
    <x v="1"/>
    <n v="5"/>
    <n v="5"/>
    <x v="0"/>
    <n v="0.39344262295081966"/>
    <n v="24"/>
  </r>
  <r>
    <s v="ORD000519"/>
    <s v="CUST6490"/>
    <s v="Morgan Allen"/>
    <s v="ashley.vargas@yahoo.com"/>
    <x v="4"/>
    <d v="2023-01-19T00:00:00"/>
    <x v="358"/>
    <x v="8"/>
    <x v="1"/>
    <s v="September"/>
    <x v="0"/>
    <s v="PROD3733"/>
    <x v="17"/>
    <x v="3"/>
    <n v="258"/>
    <n v="5"/>
    <n v="1289"/>
    <x v="1"/>
    <n v="133"/>
    <n v="9"/>
    <x v="1"/>
    <n v="0.34988363072148954"/>
    <n v="451"/>
  </r>
  <r>
    <s v="ORD000520"/>
    <s v="CUST4541"/>
    <s v="Gary Zamora"/>
    <s v="timothy.henderson@yahoo.com"/>
    <x v="4"/>
    <d v="2023-06-03T00:00:00"/>
    <x v="359"/>
    <x v="2"/>
    <x v="0"/>
    <s v="May"/>
    <x v="0"/>
    <s v="PROD2159"/>
    <x v="15"/>
    <x v="1"/>
    <n v="264"/>
    <n v="2"/>
    <n v="528"/>
    <x v="1"/>
    <n v="31"/>
    <n v="7"/>
    <x v="0"/>
    <n v="0.14962121212121213"/>
    <n v="79"/>
  </r>
  <r>
    <s v="ORD000521"/>
    <s v="CUST4580"/>
    <s v="Anthony Vang"/>
    <s v="jason.allen@outlook.com"/>
    <x v="6"/>
    <d v="2023-05-25T00:00:00"/>
    <x v="360"/>
    <x v="1"/>
    <x v="1"/>
    <s v="December"/>
    <x v="0"/>
    <s v="PROD3458"/>
    <x v="19"/>
    <x v="2"/>
    <n v="688"/>
    <n v="4"/>
    <n v="2751"/>
    <x v="0"/>
    <n v="307"/>
    <n v="3"/>
    <x v="0"/>
    <n v="0.2998909487459106"/>
    <n v="825"/>
  </r>
  <r>
    <s v="ORD000522"/>
    <s v="CUST4814"/>
    <s v="Terri Weiss"/>
    <s v="connie.hernandez@gmail.com"/>
    <x v="3"/>
    <d v="2024-08-30T00:00:00"/>
    <x v="361"/>
    <x v="6"/>
    <x v="1"/>
    <s v="August"/>
    <x v="0"/>
    <s v="PROD1614"/>
    <x v="6"/>
    <x v="0"/>
    <n v="497"/>
    <n v="1"/>
    <n v="497"/>
    <x v="4"/>
    <n v="28"/>
    <n v="2"/>
    <x v="0"/>
    <n v="0.40040241448692154"/>
    <n v="199"/>
  </r>
  <r>
    <s v="ORD000523"/>
    <s v="CUST2753"/>
    <s v="Donna Montgomery"/>
    <s v="lauren.mays@outlook.com"/>
    <x v="6"/>
    <d v="2024-02-27T00:00:00"/>
    <x v="140"/>
    <x v="7"/>
    <x v="1"/>
    <s v="November"/>
    <x v="0"/>
    <s v="PROD5119"/>
    <x v="10"/>
    <x v="2"/>
    <n v="177"/>
    <n v="7"/>
    <n v="1240"/>
    <x v="1"/>
    <n v="97"/>
    <n v="7"/>
    <x v="0"/>
    <n v="0.3"/>
    <n v="372"/>
  </r>
  <r>
    <s v="ORD000524"/>
    <s v="CUST7657"/>
    <s v="Carlos Conley"/>
    <s v="ashley.bailey@gmail.com"/>
    <x v="6"/>
    <d v="2023-08-11T00:00:00"/>
    <x v="362"/>
    <x v="9"/>
    <x v="1"/>
    <s v="June"/>
    <x v="0"/>
    <s v="PROD7696"/>
    <x v="21"/>
    <x v="1"/>
    <n v="720"/>
    <n v="4"/>
    <n v="2878"/>
    <x v="1"/>
    <n v="419"/>
    <n v="8"/>
    <x v="1"/>
    <n v="0.15010423905489922"/>
    <n v="432"/>
  </r>
  <r>
    <s v="ORD000525"/>
    <s v="CUST6512"/>
    <s v="Brenda Humphrey"/>
    <s v="carrie.walker@gmail.com"/>
    <x v="2"/>
    <d v="2023-06-30T00:00:00"/>
    <x v="363"/>
    <x v="6"/>
    <x v="0"/>
    <s v="August"/>
    <x v="0"/>
    <s v="PROD9899"/>
    <x v="14"/>
    <x v="4"/>
    <n v="534"/>
    <n v="1"/>
    <n v="534"/>
    <x v="1"/>
    <n v="50"/>
    <n v="10"/>
    <x v="1"/>
    <n v="0.24906367041198502"/>
    <n v="133"/>
  </r>
  <r>
    <s v="ORD000526"/>
    <s v="CUST8654"/>
    <s v="Jonathan Robles"/>
    <s v="maria.nelson@yahoo.com"/>
    <x v="2"/>
    <d v="2024-06-19T00:00:00"/>
    <x v="364"/>
    <x v="8"/>
    <x v="1"/>
    <s v="September"/>
    <x v="0"/>
    <s v="PROD6133"/>
    <x v="5"/>
    <x v="3"/>
    <n v="866"/>
    <n v="4"/>
    <n v="3462"/>
    <x v="1"/>
    <n v="249"/>
    <n v="9"/>
    <x v="1"/>
    <n v="0.35008665511265163"/>
    <n v="1212"/>
  </r>
  <r>
    <s v="ORD000527"/>
    <s v="CUST1308"/>
    <s v="Courtney Cook"/>
    <s v="alexis.dawson@yahoo.com"/>
    <x v="6"/>
    <d v="2024-08-16T00:00:00"/>
    <x v="114"/>
    <x v="11"/>
    <x v="1"/>
    <s v="July"/>
    <x v="2"/>
    <s v="PROD6326"/>
    <x v="16"/>
    <x v="0"/>
    <n v="631"/>
    <n v="1"/>
    <n v="631"/>
    <x v="1"/>
    <n v="57"/>
    <m/>
    <x v="2"/>
    <n v="0.39936608557844688"/>
    <n v="252"/>
  </r>
  <r>
    <s v="ORD000528"/>
    <s v="CUST6718"/>
    <s v="Gavin Mullen"/>
    <s v="jennifer.harris@hotmail.com"/>
    <x v="2"/>
    <d v="2023-08-14T00:00:00"/>
    <x v="365"/>
    <x v="4"/>
    <x v="1"/>
    <s v="April"/>
    <x v="0"/>
    <s v="PROD9162"/>
    <x v="7"/>
    <x v="4"/>
    <n v="953"/>
    <n v="3"/>
    <n v="2860"/>
    <x v="3"/>
    <n v="236"/>
    <n v="3"/>
    <x v="0"/>
    <n v="0.25"/>
    <n v="715"/>
  </r>
  <r>
    <s v="ORD000529"/>
    <s v="CUST5994"/>
    <s v="Lori Haney"/>
    <s v="holly.johns@gmail.com"/>
    <x v="5"/>
    <d v="2024-02-24T00:00:00"/>
    <x v="223"/>
    <x v="6"/>
    <x v="1"/>
    <s v="August"/>
    <x v="0"/>
    <s v="PROD4760"/>
    <x v="12"/>
    <x v="3"/>
    <n v="953"/>
    <n v="6"/>
    <n v="5718"/>
    <x v="1"/>
    <n v="591"/>
    <n v="2"/>
    <x v="0"/>
    <n v="0.34994753410283314"/>
    <n v="2001"/>
  </r>
  <r>
    <s v="ORD000530"/>
    <s v="CUST8416"/>
    <s v="Bryan Davis"/>
    <s v="aaron.gutierrez@gmail.com"/>
    <x v="5"/>
    <d v="2023-08-17T00:00:00"/>
    <x v="30"/>
    <x v="7"/>
    <x v="0"/>
    <s v="November"/>
    <x v="1"/>
    <s v="PROD9249"/>
    <x v="13"/>
    <x v="4"/>
    <n v="1342"/>
    <n v="4"/>
    <n v="5368"/>
    <x v="1"/>
    <n v="354"/>
    <m/>
    <x v="2"/>
    <n v="0.25"/>
    <n v="1342"/>
  </r>
  <r>
    <s v="ORD000531"/>
    <s v="CUST4568"/>
    <s v="Paul Ortiz"/>
    <s v="daniel.butler@yahoo.com"/>
    <x v="6"/>
    <d v="2024-05-14T00:00:00"/>
    <x v="288"/>
    <x v="11"/>
    <x v="0"/>
    <s v="July"/>
    <x v="0"/>
    <s v="PROD9045"/>
    <x v="20"/>
    <x v="3"/>
    <n v="825"/>
    <n v="2"/>
    <n v="1650"/>
    <x v="0"/>
    <n v="173"/>
    <n v="7"/>
    <x v="0"/>
    <n v="0.34969696969696967"/>
    <n v="577"/>
  </r>
  <r>
    <s v="ORD000532"/>
    <s v="CUST4535"/>
    <s v="Michael Key"/>
    <s v="devin.parsons@gmail.com"/>
    <x v="3"/>
    <d v="2023-03-15T00:00:00"/>
    <x v="366"/>
    <x v="3"/>
    <x v="1"/>
    <s v="March"/>
    <x v="0"/>
    <s v="PROD7679"/>
    <x v="16"/>
    <x v="0"/>
    <n v="739"/>
    <n v="1"/>
    <n v="739"/>
    <x v="0"/>
    <n v="56"/>
    <n v="2"/>
    <x v="0"/>
    <n v="0.40054127198917455"/>
    <n v="296"/>
  </r>
  <r>
    <s v="ORD000533"/>
    <s v="CUST8635"/>
    <s v="Max Robbins"/>
    <s v="joel.clark@gmail.com"/>
    <x v="4"/>
    <d v="2023-10-24T00:00:00"/>
    <x v="367"/>
    <x v="4"/>
    <x v="1"/>
    <s v="April"/>
    <x v="0"/>
    <s v="PROD2973"/>
    <x v="0"/>
    <x v="0"/>
    <n v="87"/>
    <n v="2"/>
    <n v="175"/>
    <x v="1"/>
    <n v="12"/>
    <n v="4"/>
    <x v="0"/>
    <n v="0.4"/>
    <n v="70"/>
  </r>
  <r>
    <s v="ORD000534"/>
    <s v="CUST3437"/>
    <s v="Denise Richards"/>
    <s v="alexandra.carter@yahoo.com"/>
    <x v="0"/>
    <d v="2023-07-23T00:00:00"/>
    <x v="47"/>
    <x v="4"/>
    <x v="0"/>
    <s v="April"/>
    <x v="1"/>
    <s v="PROD2994"/>
    <x v="3"/>
    <x v="1"/>
    <n v="925"/>
    <n v="1"/>
    <n v="925"/>
    <x v="0"/>
    <n v="66"/>
    <m/>
    <x v="2"/>
    <n v="0.15027027027027026"/>
    <n v="139"/>
  </r>
  <r>
    <s v="ORD000535"/>
    <s v="CUST8081"/>
    <s v="Connie Bridges"/>
    <s v="autumn.may@yahoo.com"/>
    <x v="1"/>
    <d v="2024-04-05T00:00:00"/>
    <x v="368"/>
    <x v="6"/>
    <x v="0"/>
    <s v="August"/>
    <x v="1"/>
    <s v="PROD7427"/>
    <x v="3"/>
    <x v="1"/>
    <n v="286"/>
    <n v="6"/>
    <n v="1713"/>
    <x v="1"/>
    <n v="151"/>
    <m/>
    <x v="2"/>
    <n v="0.15002918855808522"/>
    <n v="257"/>
  </r>
  <r>
    <s v="ORD000536"/>
    <s v="CUST3989"/>
    <s v="Sara Campbell"/>
    <s v="rose.evans@hotmail.com"/>
    <x v="5"/>
    <d v="2024-09-25T00:00:00"/>
    <x v="354"/>
    <x v="1"/>
    <x v="0"/>
    <s v="December"/>
    <x v="0"/>
    <s v="PROD6827"/>
    <x v="3"/>
    <x v="1"/>
    <n v="1715"/>
    <n v="6"/>
    <n v="10289"/>
    <x v="0"/>
    <n v="1242"/>
    <n v="2"/>
    <x v="0"/>
    <n v="0.14996598308873554"/>
    <n v="1543"/>
  </r>
  <r>
    <s v="ORD000537"/>
    <s v="CUST1474"/>
    <s v="Rebecca Fleming"/>
    <s v="robert.barton@yahoo.com"/>
    <x v="2"/>
    <d v="2024-08-12T00:00:00"/>
    <x v="352"/>
    <x v="2"/>
    <x v="0"/>
    <s v="May"/>
    <x v="0"/>
    <s v="PROD6077"/>
    <x v="10"/>
    <x v="2"/>
    <n v="418"/>
    <n v="3"/>
    <n v="1253"/>
    <x v="1"/>
    <n v="184"/>
    <n v="8"/>
    <x v="1"/>
    <n v="0.30007980845969673"/>
    <n v="376"/>
  </r>
  <r>
    <s v="ORD000538"/>
    <s v="CUST7972"/>
    <s v="Robert Pierce"/>
    <s v="courtney.herrera@hotmail.com"/>
    <x v="2"/>
    <d v="2024-06-12T00:00:00"/>
    <x v="170"/>
    <x v="5"/>
    <x v="1"/>
    <s v="October"/>
    <x v="0"/>
    <s v="PROD2624"/>
    <x v="18"/>
    <x v="0"/>
    <n v="662"/>
    <n v="1"/>
    <n v="662"/>
    <x v="1"/>
    <n v="90"/>
    <n v="8"/>
    <x v="1"/>
    <n v="0.40030211480362538"/>
    <n v="265"/>
  </r>
  <r>
    <s v="ORD000539"/>
    <s v="CUST9028"/>
    <s v="Amanda Matthews"/>
    <s v="tina.manning@yahoo.com"/>
    <x v="3"/>
    <d v="2024-07-29T00:00:00"/>
    <x v="127"/>
    <x v="4"/>
    <x v="0"/>
    <s v="April"/>
    <x v="0"/>
    <s v="PROD7930"/>
    <x v="21"/>
    <x v="1"/>
    <n v="363"/>
    <n v="4"/>
    <n v="1452"/>
    <x v="0"/>
    <n v="118"/>
    <n v="10"/>
    <x v="1"/>
    <n v="0.15013774104683195"/>
    <n v="218"/>
  </r>
  <r>
    <s v="ORD000540"/>
    <s v="CUST2405"/>
    <s v="Christina Ramirez"/>
    <s v="leslie.lopez@yahoo.com"/>
    <x v="3"/>
    <d v="2024-04-22T00:00:00"/>
    <x v="369"/>
    <x v="11"/>
    <x v="1"/>
    <s v="July"/>
    <x v="0"/>
    <s v="PROD3741"/>
    <x v="5"/>
    <x v="3"/>
    <n v="105"/>
    <n v="3"/>
    <n v="314"/>
    <x v="0"/>
    <n v="26"/>
    <n v="7"/>
    <x v="0"/>
    <n v="0.3503184713375796"/>
    <n v="110"/>
  </r>
  <r>
    <s v="ORD000541"/>
    <s v="CUST7704"/>
    <s v="Alexander Fry"/>
    <s v="marcus.knapp@hotmail.com"/>
    <x v="1"/>
    <d v="2023-12-21T00:00:00"/>
    <x v="41"/>
    <x v="8"/>
    <x v="1"/>
    <s v="September"/>
    <x v="0"/>
    <s v="PROD9335"/>
    <x v="8"/>
    <x v="2"/>
    <n v="1030"/>
    <n v="2"/>
    <n v="2060"/>
    <x v="1"/>
    <n v="256"/>
    <n v="7"/>
    <x v="0"/>
    <n v="0.3"/>
    <n v="618"/>
  </r>
  <r>
    <s v="ORD000542"/>
    <s v="CUST4403"/>
    <s v="Michael Gonzalez"/>
    <s v="dawn.kelly@outlook.com"/>
    <x v="4"/>
    <d v="2024-09-17T00:00:00"/>
    <x v="292"/>
    <x v="0"/>
    <x v="0"/>
    <s v="January"/>
    <x v="0"/>
    <s v="PROD4311"/>
    <x v="17"/>
    <x v="3"/>
    <n v="830"/>
    <n v="1"/>
    <n v="830"/>
    <x v="1"/>
    <n v="60"/>
    <n v="2"/>
    <x v="0"/>
    <n v="0.3493975903614458"/>
    <n v="290"/>
  </r>
  <r>
    <s v="ORD000543"/>
    <s v="CUST7061"/>
    <s v="Angela Parks"/>
    <s v="brian.brown@outlook.com"/>
    <x v="5"/>
    <d v="2024-10-17T00:00:00"/>
    <x v="245"/>
    <x v="3"/>
    <x v="1"/>
    <s v="March"/>
    <x v="0"/>
    <s v="PROD1681"/>
    <x v="19"/>
    <x v="2"/>
    <n v="297"/>
    <n v="3"/>
    <n v="890"/>
    <x v="1"/>
    <n v="106"/>
    <n v="10"/>
    <x v="1"/>
    <n v="0.3"/>
    <n v="267"/>
  </r>
  <r>
    <s v="ORD000544"/>
    <s v="CUST1312"/>
    <s v="Shawn Chambers"/>
    <s v="sherry.hawkins@outlook.com"/>
    <x v="6"/>
    <d v="2023-04-24T00:00:00"/>
    <x v="156"/>
    <x v="4"/>
    <x v="0"/>
    <s v="April"/>
    <x v="0"/>
    <s v="PROD8217"/>
    <x v="1"/>
    <x v="1"/>
    <n v="759"/>
    <n v="3"/>
    <n v="2276"/>
    <x v="0"/>
    <n v="289"/>
    <n v="8"/>
    <x v="1"/>
    <n v="0.14982425307557118"/>
    <n v="341"/>
  </r>
  <r>
    <s v="ORD000545"/>
    <s v="CUST2533"/>
    <s v="Timothy Diaz"/>
    <s v="thomas.coleman@outlook.com"/>
    <x v="5"/>
    <d v="2023-09-29T00:00:00"/>
    <x v="74"/>
    <x v="4"/>
    <x v="1"/>
    <s v="April"/>
    <x v="0"/>
    <s v="PROD2810"/>
    <x v="7"/>
    <x v="4"/>
    <n v="524"/>
    <n v="5"/>
    <n v="2620"/>
    <x v="1"/>
    <n v="372"/>
    <n v="5"/>
    <x v="0"/>
    <n v="0.25"/>
    <n v="655"/>
  </r>
  <r>
    <s v="ORD000546"/>
    <s v="CUST2734"/>
    <s v="Darrell Adams"/>
    <s v="christy.ryan@yahoo.com"/>
    <x v="1"/>
    <d v="2024-07-20T00:00:00"/>
    <x v="370"/>
    <x v="1"/>
    <x v="0"/>
    <s v="December"/>
    <x v="0"/>
    <s v="PROD7462"/>
    <x v="21"/>
    <x v="1"/>
    <n v="995"/>
    <n v="8"/>
    <n v="7963"/>
    <x v="1"/>
    <n v="1079"/>
    <n v="6"/>
    <x v="0"/>
    <n v="0.14994348863493659"/>
    <n v="1194"/>
  </r>
  <r>
    <s v="ORD000547"/>
    <s v="CUST4683"/>
    <s v="Stephanie Moore"/>
    <s v="dana.proctor@gmail.com"/>
    <x v="6"/>
    <d v="2024-06-14T00:00:00"/>
    <x v="156"/>
    <x v="4"/>
    <x v="0"/>
    <s v="April"/>
    <x v="0"/>
    <s v="PROD1862"/>
    <x v="14"/>
    <x v="4"/>
    <n v="555"/>
    <n v="5"/>
    <n v="2775"/>
    <x v="3"/>
    <n v="276"/>
    <n v="4"/>
    <x v="0"/>
    <n v="0.25009009009009009"/>
    <n v="694"/>
  </r>
  <r>
    <s v="ORD000548"/>
    <s v="CUST7232"/>
    <s v="Katrina Medina"/>
    <s v="lindsey.greer@gmail.com"/>
    <x v="0"/>
    <d v="2023-04-16T00:00:00"/>
    <x v="176"/>
    <x v="8"/>
    <x v="1"/>
    <s v="September"/>
    <x v="0"/>
    <s v="PROD5686"/>
    <x v="3"/>
    <x v="1"/>
    <n v="1051"/>
    <n v="3"/>
    <n v="3154"/>
    <x v="1"/>
    <n v="241"/>
    <n v="2"/>
    <x v="0"/>
    <n v="0.14996829422954977"/>
    <n v="473"/>
  </r>
  <r>
    <s v="ORD000549"/>
    <s v="CUST1580"/>
    <s v="Heather Franklin"/>
    <s v="tamara.jenkins@outlook.com"/>
    <x v="6"/>
    <d v="2023-01-31T00:00:00"/>
    <x v="371"/>
    <x v="1"/>
    <x v="0"/>
    <s v="December"/>
    <x v="0"/>
    <s v="PROD7430"/>
    <x v="16"/>
    <x v="0"/>
    <n v="626"/>
    <n v="10"/>
    <n v="6264"/>
    <x v="2"/>
    <n v="392"/>
    <n v="2"/>
    <x v="0"/>
    <n v="0.40006385696040869"/>
    <n v="2506"/>
  </r>
  <r>
    <s v="ORD000550"/>
    <s v="CUST9774"/>
    <s v="Patrick Pearson"/>
    <s v="sandra.woodward@outlook.com"/>
    <x v="3"/>
    <d v="2023-08-03T00:00:00"/>
    <x v="5"/>
    <x v="4"/>
    <x v="0"/>
    <s v="April"/>
    <x v="0"/>
    <s v="PROD2023"/>
    <x v="1"/>
    <x v="1"/>
    <n v="990"/>
    <n v="1"/>
    <n v="990"/>
    <x v="0"/>
    <n v="89"/>
    <n v="7"/>
    <x v="0"/>
    <n v="0.14949494949494949"/>
    <n v="148"/>
  </r>
  <r>
    <s v="ORD000551"/>
    <s v="CUST6402"/>
    <s v="Brian Peterson"/>
    <s v="daniel.fletcher@outlook.com"/>
    <x v="3"/>
    <d v="2023-10-09T00:00:00"/>
    <x v="372"/>
    <x v="5"/>
    <x v="0"/>
    <s v="October"/>
    <x v="0"/>
    <s v="PROD4746"/>
    <x v="12"/>
    <x v="3"/>
    <n v="436"/>
    <n v="1"/>
    <n v="436"/>
    <x v="0"/>
    <n v="55"/>
    <n v="10"/>
    <x v="1"/>
    <n v="0.35091743119266056"/>
    <n v="153"/>
  </r>
  <r>
    <s v="ORD000552"/>
    <s v="CUST6017"/>
    <s v="Angela Shepherd"/>
    <s v="thomas.singleton@yahoo.com"/>
    <x v="5"/>
    <d v="2024-04-16T00:00:00"/>
    <x v="52"/>
    <x v="2"/>
    <x v="1"/>
    <s v="May"/>
    <x v="0"/>
    <s v="PROD1047"/>
    <x v="8"/>
    <x v="2"/>
    <n v="247"/>
    <n v="2"/>
    <n v="493"/>
    <x v="0"/>
    <n v="49"/>
    <n v="5"/>
    <x v="0"/>
    <n v="0.30020283975659229"/>
    <n v="148"/>
  </r>
  <r>
    <s v="ORD000553"/>
    <s v="CUST5271"/>
    <s v="Jonathan Guzman"/>
    <s v="william.taylor@gmail.com"/>
    <x v="2"/>
    <d v="2023-08-11T00:00:00"/>
    <x v="68"/>
    <x v="9"/>
    <x v="1"/>
    <s v="June"/>
    <x v="0"/>
    <s v="PROD1194"/>
    <x v="6"/>
    <x v="0"/>
    <n v="417"/>
    <n v="4"/>
    <n v="1669"/>
    <x v="0"/>
    <n v="176"/>
    <n v="10"/>
    <x v="1"/>
    <n v="0.40023966446974235"/>
    <n v="668"/>
  </r>
  <r>
    <s v="ORD000554"/>
    <s v="CUST6388"/>
    <s v="Lori Jones"/>
    <s v="michael.harris@hotmail.com"/>
    <x v="4"/>
    <d v="2023-03-02T00:00:00"/>
    <x v="373"/>
    <x v="9"/>
    <x v="0"/>
    <s v="June"/>
    <x v="0"/>
    <s v="PROD8196"/>
    <x v="6"/>
    <x v="0"/>
    <n v="19"/>
    <n v="6"/>
    <n v="116"/>
    <x v="1"/>
    <n v="15"/>
    <n v="5"/>
    <x v="0"/>
    <n v="0.39655172413793105"/>
    <n v="46"/>
  </r>
  <r>
    <s v="ORD000555"/>
    <s v="CUST8182"/>
    <s v="Laura Mcdaniel"/>
    <s v="kimberly.frye@outlook.com"/>
    <x v="2"/>
    <d v="2024-09-30T00:00:00"/>
    <x v="200"/>
    <x v="1"/>
    <x v="0"/>
    <s v="December"/>
    <x v="2"/>
    <s v="PROD7703"/>
    <x v="3"/>
    <x v="1"/>
    <n v="1009"/>
    <n v="8"/>
    <n v="8072"/>
    <x v="1"/>
    <n v="458"/>
    <m/>
    <x v="2"/>
    <n v="0.15002477700693756"/>
    <n v="1211"/>
  </r>
  <r>
    <s v="ORD000556"/>
    <s v="CUST9360"/>
    <s v="Cathy Phillips"/>
    <s v="jacqueline.garcia@yahoo.com"/>
    <x v="1"/>
    <d v="2024-08-30T00:00:00"/>
    <x v="122"/>
    <x v="3"/>
    <x v="1"/>
    <s v="March"/>
    <x v="0"/>
    <s v="PROD2573"/>
    <x v="1"/>
    <x v="1"/>
    <n v="772"/>
    <n v="2"/>
    <n v="1543"/>
    <x v="0"/>
    <n v="158"/>
    <n v="4"/>
    <x v="0"/>
    <n v="0.15035644847699287"/>
    <n v="232"/>
  </r>
  <r>
    <s v="ORD000557"/>
    <s v="CUST5672"/>
    <s v="Sandra Smith"/>
    <s v="brian.parker@yahoo.com"/>
    <x v="6"/>
    <d v="2024-06-12T00:00:00"/>
    <x v="59"/>
    <x v="2"/>
    <x v="0"/>
    <s v="May"/>
    <x v="0"/>
    <s v="PROD9980"/>
    <x v="18"/>
    <x v="0"/>
    <n v="862"/>
    <n v="3"/>
    <n v="2585"/>
    <x v="2"/>
    <n v="343"/>
    <n v="3"/>
    <x v="0"/>
    <n v="0.4"/>
    <n v="1034"/>
  </r>
  <r>
    <s v="ORD000558"/>
    <s v="CUST7189"/>
    <s v="Joy Ellison"/>
    <s v="stanley.brewer@outlook.com"/>
    <x v="6"/>
    <d v="2024-08-02T00:00:00"/>
    <x v="374"/>
    <x v="8"/>
    <x v="1"/>
    <s v="September"/>
    <x v="0"/>
    <s v="PROD3582"/>
    <x v="3"/>
    <x v="1"/>
    <n v="733"/>
    <n v="3"/>
    <n v="2199"/>
    <x v="1"/>
    <n v="306"/>
    <n v="8"/>
    <x v="1"/>
    <n v="0.15006821282401092"/>
    <n v="330"/>
  </r>
  <r>
    <s v="ORD000559"/>
    <s v="CUST2545"/>
    <s v="Jennifer Mccoy"/>
    <s v="joseph.davis@gmail.com"/>
    <x v="1"/>
    <d v="2023-05-30T00:00:00"/>
    <x v="375"/>
    <x v="9"/>
    <x v="0"/>
    <s v="June"/>
    <x v="0"/>
    <s v="PROD3121"/>
    <x v="10"/>
    <x v="2"/>
    <n v="698"/>
    <n v="6"/>
    <n v="4190"/>
    <x v="2"/>
    <n v="386"/>
    <n v="9"/>
    <x v="1"/>
    <n v="0.3"/>
    <n v="1257"/>
  </r>
  <r>
    <s v="ORD000560"/>
    <s v="CUST1212"/>
    <s v="Amanda Campbell"/>
    <s v="luis.williams@yahoo.com"/>
    <x v="4"/>
    <d v="2023-04-03T00:00:00"/>
    <x v="219"/>
    <x v="11"/>
    <x v="1"/>
    <s v="July"/>
    <x v="0"/>
    <s v="PROD5774"/>
    <x v="4"/>
    <x v="2"/>
    <n v="21"/>
    <n v="6"/>
    <n v="123"/>
    <x v="3"/>
    <n v="10"/>
    <n v="9"/>
    <x v="1"/>
    <n v="0.30081300813008133"/>
    <n v="37"/>
  </r>
  <r>
    <s v="ORD000561"/>
    <s v="CUST5700"/>
    <s v="Jeanette Morales"/>
    <s v="theresa.arnold@gmail.com"/>
    <x v="4"/>
    <d v="2024-07-24T00:00:00"/>
    <x v="211"/>
    <x v="0"/>
    <x v="0"/>
    <s v="January"/>
    <x v="0"/>
    <s v="PROD3565"/>
    <x v="3"/>
    <x v="1"/>
    <n v="262"/>
    <n v="1"/>
    <n v="262"/>
    <x v="1"/>
    <n v="35"/>
    <n v="5"/>
    <x v="0"/>
    <n v="0.14885496183206107"/>
    <n v="39"/>
  </r>
  <r>
    <s v="ORD000562"/>
    <s v="CUST6237"/>
    <s v="Ray Finley"/>
    <s v="alexander.bennett@yahoo.com"/>
    <x v="4"/>
    <d v="2023-04-20T00:00:00"/>
    <x v="376"/>
    <x v="0"/>
    <x v="1"/>
    <s v="January"/>
    <x v="0"/>
    <s v="PROD4601"/>
    <x v="3"/>
    <x v="1"/>
    <n v="369"/>
    <n v="1"/>
    <n v="369"/>
    <x v="1"/>
    <n v="21"/>
    <n v="9"/>
    <x v="1"/>
    <n v="0.14905149051490515"/>
    <n v="55"/>
  </r>
  <r>
    <s v="ORD000563"/>
    <s v="CUST4805"/>
    <s v="Michael Deleon"/>
    <s v="daniel.mitchell@outlook.com"/>
    <x v="4"/>
    <d v="2024-11-22T00:00:00"/>
    <x v="247"/>
    <x v="11"/>
    <x v="1"/>
    <s v="July"/>
    <x v="0"/>
    <s v="PROD6878"/>
    <x v="16"/>
    <x v="0"/>
    <n v="1156"/>
    <n v="3"/>
    <n v="3468"/>
    <x v="0"/>
    <n v="349"/>
    <n v="7"/>
    <x v="0"/>
    <n v="0.39994232987312572"/>
    <n v="1387"/>
  </r>
  <r>
    <s v="ORD000564"/>
    <s v="CUST4790"/>
    <s v="Lauren Romero"/>
    <s v="sydney.bryan@yahoo.com"/>
    <x v="5"/>
    <d v="2024-12-16T00:00:00"/>
    <x v="10"/>
    <x v="6"/>
    <x v="0"/>
    <s v="August"/>
    <x v="0"/>
    <s v="PROD4826"/>
    <x v="10"/>
    <x v="2"/>
    <n v="529"/>
    <n v="3"/>
    <n v="1588"/>
    <x v="0"/>
    <n v="89"/>
    <n v="3"/>
    <x v="0"/>
    <n v="0.29974811083123426"/>
    <n v="476"/>
  </r>
  <r>
    <s v="ORD000565"/>
    <s v="CUST2370"/>
    <s v="Joshua Barnes"/>
    <s v="shawn.smith@gmail.com"/>
    <x v="3"/>
    <d v="2024-05-07T00:00:00"/>
    <x v="246"/>
    <x v="1"/>
    <x v="1"/>
    <s v="December"/>
    <x v="0"/>
    <s v="PROD5710"/>
    <x v="1"/>
    <x v="1"/>
    <n v="1458"/>
    <n v="10"/>
    <n v="14578"/>
    <x v="1"/>
    <n v="1570"/>
    <n v="3"/>
    <x v="0"/>
    <n v="0.15002057895458912"/>
    <n v="2187"/>
  </r>
  <r>
    <s v="ORD000566"/>
    <s v="CUST3950"/>
    <s v="Steven Smith"/>
    <s v="michelle.guzman@hotmail.com"/>
    <x v="6"/>
    <d v="2023-03-26T00:00:00"/>
    <x v="227"/>
    <x v="5"/>
    <x v="1"/>
    <s v="October"/>
    <x v="0"/>
    <s v="PROD8739"/>
    <x v="19"/>
    <x v="2"/>
    <n v="104"/>
    <n v="2"/>
    <n v="209"/>
    <x v="0"/>
    <n v="31"/>
    <n v="10"/>
    <x v="1"/>
    <n v="0.30143540669856461"/>
    <n v="63"/>
  </r>
  <r>
    <s v="ORD000567"/>
    <s v="CUST4640"/>
    <s v="Frederick Brown"/>
    <s v="adam.hayes@yahoo.com"/>
    <x v="1"/>
    <d v="2024-01-27T00:00:00"/>
    <x v="377"/>
    <x v="7"/>
    <x v="0"/>
    <s v="November"/>
    <x v="0"/>
    <s v="PROD3806"/>
    <x v="18"/>
    <x v="0"/>
    <n v="1005"/>
    <n v="1"/>
    <n v="1005"/>
    <x v="0"/>
    <n v="70"/>
    <n v="5"/>
    <x v="0"/>
    <n v="0.4"/>
    <n v="402"/>
  </r>
  <r>
    <s v="ORD000568"/>
    <s v="CUST8707"/>
    <s v="Laura Mcclure"/>
    <s v="robin.werner@hotmail.com"/>
    <x v="3"/>
    <d v="2024-09-30T00:00:00"/>
    <x v="82"/>
    <x v="9"/>
    <x v="0"/>
    <s v="June"/>
    <x v="2"/>
    <s v="PROD9593"/>
    <x v="16"/>
    <x v="0"/>
    <n v="950"/>
    <n v="2"/>
    <n v="1900"/>
    <x v="1"/>
    <n v="163"/>
    <m/>
    <x v="2"/>
    <n v="0.4"/>
    <n v="760"/>
  </r>
  <r>
    <s v="ORD000569"/>
    <s v="CUST4535"/>
    <s v="Michael Key"/>
    <s v="devin.parsons@gmail.com"/>
    <x v="3"/>
    <d v="2023-03-15T00:00:00"/>
    <x v="72"/>
    <x v="7"/>
    <x v="0"/>
    <s v="November"/>
    <x v="0"/>
    <s v="PROD2826"/>
    <x v="9"/>
    <x v="4"/>
    <n v="273"/>
    <n v="7"/>
    <n v="1909"/>
    <x v="0"/>
    <n v="149"/>
    <n v="5"/>
    <x v="0"/>
    <n v="0.24986904138292299"/>
    <n v="477"/>
  </r>
  <r>
    <s v="ORD000570"/>
    <s v="CUST9229"/>
    <s v="Samantha Harrington"/>
    <s v="joshua.rivera@yahoo.com"/>
    <x v="5"/>
    <d v="2023-05-06T00:00:00"/>
    <x v="378"/>
    <x v="11"/>
    <x v="1"/>
    <s v="July"/>
    <x v="0"/>
    <s v="PROD9682"/>
    <x v="19"/>
    <x v="2"/>
    <n v="1055"/>
    <n v="3"/>
    <n v="3164"/>
    <x v="0"/>
    <n v="434"/>
    <n v="3"/>
    <x v="0"/>
    <n v="0.29993678887484199"/>
    <n v="949"/>
  </r>
  <r>
    <s v="ORD000571"/>
    <s v="CUST4905"/>
    <s v="Patrick Boyer"/>
    <s v="taylor.vazquez@gmail.com"/>
    <x v="5"/>
    <d v="2024-04-21T00:00:00"/>
    <x v="379"/>
    <x v="4"/>
    <x v="0"/>
    <s v="April"/>
    <x v="0"/>
    <s v="PROD3018"/>
    <x v="2"/>
    <x v="1"/>
    <n v="347"/>
    <n v="2"/>
    <n v="695"/>
    <x v="2"/>
    <n v="79"/>
    <n v="9"/>
    <x v="1"/>
    <n v="0.14964028776978416"/>
    <n v="104"/>
  </r>
  <r>
    <s v="ORD000572"/>
    <s v="CUST7809"/>
    <s v="Eric Andrews"/>
    <s v="david.archer@outlook.com"/>
    <x v="0"/>
    <d v="2024-03-08T00:00:00"/>
    <x v="44"/>
    <x v="3"/>
    <x v="1"/>
    <s v="March"/>
    <x v="0"/>
    <s v="PROD2914"/>
    <x v="1"/>
    <x v="1"/>
    <n v="304"/>
    <n v="1"/>
    <n v="304"/>
    <x v="2"/>
    <n v="20"/>
    <n v="8"/>
    <x v="1"/>
    <n v="0.15131578947368421"/>
    <n v="46"/>
  </r>
  <r>
    <s v="ORD000573"/>
    <s v="CUST3343"/>
    <s v="Sandra Roberts MD"/>
    <s v="jamie.wright@yahoo.com"/>
    <x v="4"/>
    <d v="2023-03-24T00:00:00"/>
    <x v="380"/>
    <x v="3"/>
    <x v="1"/>
    <s v="March"/>
    <x v="0"/>
    <s v="PROD3919"/>
    <x v="11"/>
    <x v="3"/>
    <n v="47"/>
    <n v="2"/>
    <n v="94"/>
    <x v="4"/>
    <n v="14"/>
    <n v="4"/>
    <x v="0"/>
    <n v="0.35106382978723405"/>
    <n v="33"/>
  </r>
  <r>
    <s v="ORD000574"/>
    <s v="CUST8257"/>
    <s v="Mary Luna"/>
    <s v="christine.johnston@gmail.com"/>
    <x v="3"/>
    <d v="2024-12-11T00:00:00"/>
    <x v="34"/>
    <x v="2"/>
    <x v="1"/>
    <s v="May"/>
    <x v="0"/>
    <s v="PROD9205"/>
    <x v="7"/>
    <x v="4"/>
    <n v="825"/>
    <n v="5"/>
    <n v="4126"/>
    <x v="1"/>
    <n v="339"/>
    <n v="10"/>
    <x v="1"/>
    <n v="0.25012118274357731"/>
    <n v="1032"/>
  </r>
  <r>
    <s v="ORD000575"/>
    <s v="CUST8844"/>
    <s v="Christopher Barton"/>
    <s v="meghan.bryant@outlook.com"/>
    <x v="3"/>
    <d v="2023-02-03T00:00:00"/>
    <x v="381"/>
    <x v="7"/>
    <x v="1"/>
    <s v="November"/>
    <x v="0"/>
    <s v="PROD9591"/>
    <x v="19"/>
    <x v="2"/>
    <n v="117"/>
    <n v="3"/>
    <n v="350"/>
    <x v="3"/>
    <n v="42"/>
    <n v="7"/>
    <x v="0"/>
    <n v="0.3"/>
    <n v="105"/>
  </r>
  <r>
    <s v="ORD000576"/>
    <s v="CUST1202"/>
    <s v="Rebecca Collins"/>
    <s v="john.bennett@yahoo.com"/>
    <x v="2"/>
    <d v="2023-12-03T00:00:00"/>
    <x v="382"/>
    <x v="2"/>
    <x v="1"/>
    <s v="May"/>
    <x v="0"/>
    <s v="PROD6920"/>
    <x v="21"/>
    <x v="1"/>
    <n v="281"/>
    <n v="3"/>
    <n v="844"/>
    <x v="1"/>
    <n v="53"/>
    <n v="4"/>
    <x v="0"/>
    <n v="0.1504739336492891"/>
    <n v="127"/>
  </r>
  <r>
    <s v="ORD000577"/>
    <s v="CUST2827"/>
    <s v="John Green"/>
    <s v="carlos.king@gmail.com"/>
    <x v="1"/>
    <d v="2024-11-20T00:00:00"/>
    <x v="383"/>
    <x v="0"/>
    <x v="1"/>
    <s v="January"/>
    <x v="0"/>
    <s v="PROD1886"/>
    <x v="8"/>
    <x v="2"/>
    <n v="270"/>
    <n v="4"/>
    <n v="1082"/>
    <x v="1"/>
    <n v="71"/>
    <n v="9"/>
    <x v="1"/>
    <n v="0.29944547134935307"/>
    <n v="324"/>
  </r>
  <r>
    <s v="ORD000578"/>
    <s v="CUST8628"/>
    <s v="Susan Elliott"/>
    <s v="beverly.nelson@outlook.com"/>
    <x v="4"/>
    <d v="2023-05-04T00:00:00"/>
    <x v="384"/>
    <x v="9"/>
    <x v="1"/>
    <s v="June"/>
    <x v="0"/>
    <s v="PROD1707"/>
    <x v="9"/>
    <x v="4"/>
    <n v="349"/>
    <n v="3"/>
    <n v="1047"/>
    <x v="4"/>
    <n v="146"/>
    <n v="6"/>
    <x v="0"/>
    <n v="0.25023877745940781"/>
    <n v="262"/>
  </r>
  <r>
    <s v="ORD000579"/>
    <s v="CUST1911"/>
    <s v="Nicole Greer"/>
    <s v="christopher.patel@hotmail.com"/>
    <x v="0"/>
    <d v="2024-06-23T00:00:00"/>
    <x v="385"/>
    <x v="8"/>
    <x v="0"/>
    <s v="September"/>
    <x v="0"/>
    <s v="PROD8374"/>
    <x v="17"/>
    <x v="3"/>
    <n v="456"/>
    <n v="2"/>
    <n v="912"/>
    <x v="0"/>
    <n v="48"/>
    <n v="2"/>
    <x v="0"/>
    <n v="0.34978070175438597"/>
    <n v="319"/>
  </r>
  <r>
    <s v="ORD000580"/>
    <s v="CUST6861"/>
    <s v="Chelsea Williams"/>
    <s v="dalton.nelson@hotmail.com"/>
    <x v="1"/>
    <d v="2023-09-19T00:00:00"/>
    <x v="386"/>
    <x v="10"/>
    <x v="0"/>
    <s v="February"/>
    <x v="0"/>
    <s v="PROD6050"/>
    <x v="11"/>
    <x v="3"/>
    <n v="528"/>
    <n v="2"/>
    <n v="1055"/>
    <x v="0"/>
    <n v="108"/>
    <n v="3"/>
    <x v="0"/>
    <n v="0.34976303317535545"/>
    <n v="369"/>
  </r>
  <r>
    <s v="ORD000581"/>
    <s v="CUST2445"/>
    <s v="Nicole Brown"/>
    <s v="ellen.lewis@hotmail.com"/>
    <x v="1"/>
    <d v="2023-05-03T00:00:00"/>
    <x v="18"/>
    <x v="2"/>
    <x v="1"/>
    <s v="May"/>
    <x v="0"/>
    <s v="PROD5637"/>
    <x v="14"/>
    <x v="4"/>
    <n v="125"/>
    <n v="3"/>
    <n v="376"/>
    <x v="4"/>
    <n v="27"/>
    <n v="6"/>
    <x v="0"/>
    <n v="0.25"/>
    <n v="94"/>
  </r>
  <r>
    <s v="ORD000582"/>
    <s v="CUST3799"/>
    <s v="Michael Powell"/>
    <s v="jeffrey.owen@yahoo.com"/>
    <x v="1"/>
    <d v="2024-11-21T00:00:00"/>
    <x v="249"/>
    <x v="9"/>
    <x v="1"/>
    <s v="June"/>
    <x v="0"/>
    <s v="PROD9140"/>
    <x v="11"/>
    <x v="3"/>
    <n v="489"/>
    <n v="2"/>
    <n v="977"/>
    <x v="1"/>
    <n v="85"/>
    <n v="4"/>
    <x v="0"/>
    <n v="0.35005117707267142"/>
    <n v="342"/>
  </r>
  <r>
    <s v="ORD000583"/>
    <s v="CUST9366"/>
    <s v="Steven Thornton"/>
    <s v="anthony.jacobs@outlook.com"/>
    <x v="6"/>
    <d v="2023-08-31T00:00:00"/>
    <x v="114"/>
    <x v="11"/>
    <x v="1"/>
    <s v="July"/>
    <x v="0"/>
    <s v="PROD5438"/>
    <x v="17"/>
    <x v="3"/>
    <n v="556"/>
    <n v="1"/>
    <n v="556"/>
    <x v="4"/>
    <n v="75"/>
    <n v="3"/>
    <x v="0"/>
    <n v="0.35071942446043164"/>
    <n v="195"/>
  </r>
  <r>
    <s v="ORD000584"/>
    <s v="CUST5908"/>
    <s v="Kelly Weeks"/>
    <s v="colton.mcmahon@gmail.com"/>
    <x v="4"/>
    <d v="2023-05-15T00:00:00"/>
    <x v="387"/>
    <x v="11"/>
    <x v="1"/>
    <s v="July"/>
    <x v="0"/>
    <s v="PROD3480"/>
    <x v="3"/>
    <x v="1"/>
    <n v="401"/>
    <n v="2"/>
    <n v="801"/>
    <x v="1"/>
    <n v="45"/>
    <n v="7"/>
    <x v="0"/>
    <n v="0.14981273408239701"/>
    <n v="120"/>
  </r>
  <r>
    <s v="ORD000585"/>
    <s v="CUST5166"/>
    <s v="Stephen Mitchell"/>
    <s v="makayla.lee@hotmail.com"/>
    <x v="4"/>
    <d v="2024-12-26T00:00:00"/>
    <x v="388"/>
    <x v="3"/>
    <x v="0"/>
    <s v="March"/>
    <x v="0"/>
    <s v="PROD2165"/>
    <x v="6"/>
    <x v="0"/>
    <n v="124"/>
    <n v="3"/>
    <n v="373"/>
    <x v="1"/>
    <n v="22"/>
    <n v="4"/>
    <x v="0"/>
    <n v="0.39946380697050937"/>
    <n v="149"/>
  </r>
  <r>
    <s v="ORD000586"/>
    <s v="CUST1836"/>
    <s v="Kimberly Wilcox"/>
    <s v="anthony.nguyen@outlook.com"/>
    <x v="0"/>
    <d v="2023-09-08T00:00:00"/>
    <x v="389"/>
    <x v="5"/>
    <x v="0"/>
    <s v="October"/>
    <x v="1"/>
    <s v="PROD9761"/>
    <x v="10"/>
    <x v="2"/>
    <n v="619"/>
    <n v="6"/>
    <n v="3715"/>
    <x v="1"/>
    <n v="485"/>
    <m/>
    <x v="2"/>
    <n v="0.30013458950201882"/>
    <n v="1115"/>
  </r>
  <r>
    <s v="ORD000587"/>
    <s v="CUST2485"/>
    <s v="Stacey Walker"/>
    <s v="crystal.guerrero@gmail.com"/>
    <x v="3"/>
    <d v="2024-07-14T00:00:00"/>
    <x v="353"/>
    <x v="6"/>
    <x v="0"/>
    <s v="August"/>
    <x v="2"/>
    <s v="PROD9668"/>
    <x v="11"/>
    <x v="3"/>
    <n v="1047"/>
    <n v="6"/>
    <n v="6280"/>
    <x v="1"/>
    <n v="686"/>
    <m/>
    <x v="2"/>
    <n v="0.35"/>
    <n v="2198"/>
  </r>
  <r>
    <s v="ORD000588"/>
    <s v="CUST2673"/>
    <s v="Kelsey Brown"/>
    <s v="sarah.campbell@outlook.com"/>
    <x v="1"/>
    <d v="2024-11-16T00:00:00"/>
    <x v="97"/>
    <x v="2"/>
    <x v="1"/>
    <s v="May"/>
    <x v="0"/>
    <s v="PROD7574"/>
    <x v="20"/>
    <x v="3"/>
    <n v="1094"/>
    <n v="1"/>
    <n v="1094"/>
    <x v="1"/>
    <n v="152"/>
    <n v="4"/>
    <x v="0"/>
    <n v="0.35009140767824498"/>
    <n v="383"/>
  </r>
  <r>
    <s v="ORD000589"/>
    <s v="CUST6876"/>
    <s v="Benjamin Davidson"/>
    <s v="pamela.ballard@outlook.com"/>
    <x v="5"/>
    <d v="2023-05-16T00:00:00"/>
    <x v="330"/>
    <x v="6"/>
    <x v="1"/>
    <s v="August"/>
    <x v="0"/>
    <s v="PROD6597"/>
    <x v="3"/>
    <x v="1"/>
    <n v="1121"/>
    <n v="3"/>
    <n v="3362"/>
    <x v="1"/>
    <n v="306"/>
    <n v="3"/>
    <x v="0"/>
    <n v="0.14991076740035694"/>
    <n v="504"/>
  </r>
  <r>
    <s v="ORD000590"/>
    <s v="CUST1599"/>
    <s v="John Donovan"/>
    <s v="martha.crawford@gmail.com"/>
    <x v="1"/>
    <d v="2023-03-31T00:00:00"/>
    <x v="319"/>
    <x v="7"/>
    <x v="0"/>
    <s v="November"/>
    <x v="0"/>
    <s v="PROD5152"/>
    <x v="7"/>
    <x v="4"/>
    <n v="877"/>
    <n v="1"/>
    <n v="877"/>
    <x v="1"/>
    <n v="96"/>
    <n v="3"/>
    <x v="0"/>
    <n v="0.24971493728620298"/>
    <n v="219"/>
  </r>
  <r>
    <s v="ORD000591"/>
    <s v="CUST9551"/>
    <s v="Austin Harris"/>
    <s v="dawn.harris@yahoo.com"/>
    <x v="5"/>
    <d v="2023-11-19T00:00:00"/>
    <x v="390"/>
    <x v="11"/>
    <x v="0"/>
    <s v="July"/>
    <x v="1"/>
    <s v="PROD3697"/>
    <x v="7"/>
    <x v="4"/>
    <n v="581"/>
    <n v="2"/>
    <n v="1161"/>
    <x v="1"/>
    <n v="117"/>
    <m/>
    <x v="2"/>
    <n v="0.24978466838931956"/>
    <n v="290"/>
  </r>
  <r>
    <s v="ORD000592"/>
    <s v="CUST1594"/>
    <s v="Antonio Gutierrez"/>
    <s v="jennifer.cooley@outlook.com"/>
    <x v="1"/>
    <d v="2024-12-24T00:00:00"/>
    <x v="309"/>
    <x v="9"/>
    <x v="0"/>
    <s v="June"/>
    <x v="0"/>
    <s v="PROD7026"/>
    <x v="2"/>
    <x v="1"/>
    <n v="1124"/>
    <n v="6"/>
    <n v="6741"/>
    <x v="0"/>
    <n v="818"/>
    <n v="5"/>
    <x v="0"/>
    <n v="0.14997774810858924"/>
    <n v="1011"/>
  </r>
  <r>
    <s v="ORD000593"/>
    <s v="CUST5232"/>
    <s v="Christopher Adams"/>
    <s v="kimberly.stevens@gmail.com"/>
    <x v="2"/>
    <d v="2024-03-30T00:00:00"/>
    <x v="391"/>
    <x v="0"/>
    <x v="1"/>
    <s v="January"/>
    <x v="0"/>
    <s v="PROD3356"/>
    <x v="16"/>
    <x v="0"/>
    <n v="134"/>
    <n v="1"/>
    <n v="134"/>
    <x v="1"/>
    <n v="7"/>
    <n v="6"/>
    <x v="0"/>
    <n v="0.39552238805970147"/>
    <n v="53"/>
  </r>
  <r>
    <s v="ORD000594"/>
    <s v="CUST1409"/>
    <s v="Elizabeth Love"/>
    <s v="andrew.meyer@yahoo.com"/>
    <x v="2"/>
    <d v="2024-08-24T00:00:00"/>
    <x v="392"/>
    <x v="4"/>
    <x v="0"/>
    <s v="April"/>
    <x v="0"/>
    <s v="PROD3246"/>
    <x v="5"/>
    <x v="3"/>
    <n v="751"/>
    <n v="3"/>
    <n v="2254"/>
    <x v="0"/>
    <n v="157"/>
    <n v="5"/>
    <x v="0"/>
    <n v="0.35004436557231589"/>
    <n v="789"/>
  </r>
  <r>
    <s v="ORD000595"/>
    <s v="CUST4248"/>
    <s v="Jamie Clark"/>
    <s v="tammy.stokes@hotmail.com"/>
    <x v="2"/>
    <d v="2024-05-21T00:00:00"/>
    <x v="9"/>
    <x v="0"/>
    <x v="1"/>
    <s v="January"/>
    <x v="2"/>
    <s v="PROD1011"/>
    <x v="19"/>
    <x v="2"/>
    <n v="642"/>
    <n v="4"/>
    <n v="2567"/>
    <x v="0"/>
    <n v="295"/>
    <m/>
    <x v="2"/>
    <n v="0.29996104402025708"/>
    <n v="770"/>
  </r>
  <r>
    <s v="ORD000596"/>
    <s v="CUST6402"/>
    <s v="Lauren Smith"/>
    <s v="cindy.turner@hotmail.com"/>
    <x v="3"/>
    <d v="2023-09-27T00:00:00"/>
    <x v="393"/>
    <x v="1"/>
    <x v="1"/>
    <s v="December"/>
    <x v="0"/>
    <s v="PROD1262"/>
    <x v="5"/>
    <x v="3"/>
    <n v="1033"/>
    <n v="4"/>
    <n v="4130"/>
    <x v="1"/>
    <n v="237"/>
    <n v="7"/>
    <x v="0"/>
    <n v="0.35012106537530269"/>
    <n v="1446"/>
  </r>
  <r>
    <s v="ORD000597"/>
    <s v="CUST1020"/>
    <s v="Brittney Reynolds"/>
    <s v="lisa.white@yahoo.com"/>
    <x v="3"/>
    <d v="2024-03-06T00:00:00"/>
    <x v="394"/>
    <x v="5"/>
    <x v="0"/>
    <s v="October"/>
    <x v="0"/>
    <s v="PROD5952"/>
    <x v="5"/>
    <x v="3"/>
    <n v="407"/>
    <n v="6"/>
    <n v="2442"/>
    <x v="0"/>
    <n v="122"/>
    <n v="2"/>
    <x v="0"/>
    <n v="0.3501228501228501"/>
    <n v="855"/>
  </r>
  <r>
    <s v="ORD000598"/>
    <s v="CUST9930"/>
    <s v="Richard Cherry"/>
    <s v="thomas.smith@outlook.com"/>
    <x v="5"/>
    <d v="2024-11-27T00:00:00"/>
    <x v="395"/>
    <x v="8"/>
    <x v="1"/>
    <s v="September"/>
    <x v="0"/>
    <s v="PROD6816"/>
    <x v="6"/>
    <x v="0"/>
    <n v="909"/>
    <n v="2"/>
    <n v="1818"/>
    <x v="2"/>
    <n v="103"/>
    <n v="10"/>
    <x v="1"/>
    <n v="0.39988998899889988"/>
    <n v="727"/>
  </r>
  <r>
    <s v="ORD000599"/>
    <s v="CUST3424"/>
    <s v="Sarah Sanchez"/>
    <s v="natasha.young@hotmail.com"/>
    <x v="5"/>
    <d v="2023-05-16T00:00:00"/>
    <x v="396"/>
    <x v="3"/>
    <x v="0"/>
    <s v="March"/>
    <x v="0"/>
    <s v="PROD1690"/>
    <x v="1"/>
    <x v="1"/>
    <n v="176"/>
    <n v="1"/>
    <n v="176"/>
    <x v="1"/>
    <n v="26"/>
    <n v="8"/>
    <x v="1"/>
    <n v="0.14772727272727273"/>
    <n v="26"/>
  </r>
  <r>
    <s v="ORD000600"/>
    <s v="CUST9653"/>
    <s v="Ernest Lynch"/>
    <s v="martha.mahoney@outlook.com"/>
    <x v="2"/>
    <d v="2024-07-14T00:00:00"/>
    <x v="31"/>
    <x v="3"/>
    <x v="1"/>
    <s v="March"/>
    <x v="0"/>
    <s v="PROD2885"/>
    <x v="4"/>
    <x v="2"/>
    <n v="340"/>
    <n v="5"/>
    <n v="1701"/>
    <x v="4"/>
    <n v="102"/>
    <n v="3"/>
    <x v="0"/>
    <n v="0.29982363315696647"/>
    <n v="510"/>
  </r>
  <r>
    <s v="ORD000601"/>
    <s v="CUST8748"/>
    <s v="Jonathan Richardson"/>
    <s v="kristi.butler@outlook.com"/>
    <x v="5"/>
    <d v="2024-12-03T00:00:00"/>
    <x v="397"/>
    <x v="10"/>
    <x v="1"/>
    <s v="February"/>
    <x v="0"/>
    <s v="PROD3715"/>
    <x v="16"/>
    <x v="0"/>
    <n v="107"/>
    <n v="1"/>
    <n v="107"/>
    <x v="1"/>
    <n v="7"/>
    <n v="7"/>
    <x v="0"/>
    <n v="0.40186915887850466"/>
    <n v="43"/>
  </r>
  <r>
    <s v="ORD000602"/>
    <s v="CUST2427"/>
    <s v="Frederick Kelly"/>
    <s v="megan.mcmahon@outlook.com"/>
    <x v="0"/>
    <d v="2024-02-25T00:00:00"/>
    <x v="398"/>
    <x v="5"/>
    <x v="0"/>
    <s v="October"/>
    <x v="0"/>
    <s v="PROD6812"/>
    <x v="5"/>
    <x v="3"/>
    <n v="61"/>
    <n v="6"/>
    <n v="368"/>
    <x v="1"/>
    <n v="28"/>
    <n v="2"/>
    <x v="0"/>
    <n v="0.35054347826086957"/>
    <n v="129"/>
  </r>
  <r>
    <s v="ORD000603"/>
    <s v="CUST8830"/>
    <s v="Linda Atkinson"/>
    <s v="lisa.taylor@yahoo.com"/>
    <x v="1"/>
    <d v="2023-09-20T00:00:00"/>
    <x v="399"/>
    <x v="0"/>
    <x v="1"/>
    <s v="January"/>
    <x v="0"/>
    <s v="PROD9596"/>
    <x v="8"/>
    <x v="2"/>
    <n v="261"/>
    <n v="1"/>
    <n v="261"/>
    <x v="0"/>
    <n v="36"/>
    <n v="6"/>
    <x v="0"/>
    <n v="0.2988505747126437"/>
    <n v="78"/>
  </r>
  <r>
    <s v="ORD000604"/>
    <s v="CUST5097"/>
    <s v="Juan Martinez"/>
    <s v="christopher.moody@hotmail.com"/>
    <x v="0"/>
    <d v="2023-03-12T00:00:00"/>
    <x v="400"/>
    <x v="2"/>
    <x v="0"/>
    <s v="May"/>
    <x v="0"/>
    <s v="PROD9969"/>
    <x v="2"/>
    <x v="1"/>
    <n v="44"/>
    <n v="4"/>
    <n v="175"/>
    <x v="0"/>
    <n v="22"/>
    <n v="6"/>
    <x v="0"/>
    <n v="0.14857142857142858"/>
    <n v="26"/>
  </r>
  <r>
    <s v="ORD000605"/>
    <s v="CUST8505"/>
    <s v="Carol Watson"/>
    <s v="kevin.lowery@gmail.com"/>
    <x v="4"/>
    <d v="2023-07-29T00:00:00"/>
    <x v="401"/>
    <x v="3"/>
    <x v="0"/>
    <s v="March"/>
    <x v="0"/>
    <s v="PROD3620"/>
    <x v="9"/>
    <x v="4"/>
    <n v="634"/>
    <n v="3"/>
    <n v="1902"/>
    <x v="0"/>
    <n v="214"/>
    <n v="5"/>
    <x v="0"/>
    <n v="0.24973711882229233"/>
    <n v="475"/>
  </r>
  <r>
    <s v="ORD000606"/>
    <s v="CUST7657"/>
    <s v="Carlos Conley"/>
    <s v="ashley.bailey@gmail.com"/>
    <x v="6"/>
    <d v="2023-08-11T00:00:00"/>
    <x v="402"/>
    <x v="6"/>
    <x v="1"/>
    <s v="August"/>
    <x v="0"/>
    <s v="PROD8850"/>
    <x v="13"/>
    <x v="4"/>
    <n v="444"/>
    <n v="2"/>
    <n v="888"/>
    <x v="3"/>
    <n v="72"/>
    <n v="9"/>
    <x v="1"/>
    <n v="0.25"/>
    <n v="222"/>
  </r>
  <r>
    <s v="ORD000607"/>
    <s v="CUST2373"/>
    <s v="Philip Carr"/>
    <s v="sonia.patel@outlook.com"/>
    <x v="2"/>
    <d v="2023-12-01T00:00:00"/>
    <x v="399"/>
    <x v="0"/>
    <x v="1"/>
    <s v="January"/>
    <x v="0"/>
    <s v="PROD1977"/>
    <x v="5"/>
    <x v="3"/>
    <n v="479"/>
    <n v="3"/>
    <n v="1436"/>
    <x v="1"/>
    <n v="209"/>
    <n v="7"/>
    <x v="0"/>
    <n v="0.35027855153203341"/>
    <n v="503"/>
  </r>
  <r>
    <s v="ORD000608"/>
    <s v="CUST4541"/>
    <s v="Gary Zamora"/>
    <s v="timothy.henderson@yahoo.com"/>
    <x v="4"/>
    <d v="2023-06-03T00:00:00"/>
    <x v="403"/>
    <x v="5"/>
    <x v="1"/>
    <s v="October"/>
    <x v="0"/>
    <s v="PROD3086"/>
    <x v="5"/>
    <x v="3"/>
    <n v="1131"/>
    <n v="3"/>
    <n v="3394"/>
    <x v="1"/>
    <n v="397"/>
    <n v="8"/>
    <x v="1"/>
    <n v="0.35002946375957572"/>
    <n v="1188"/>
  </r>
  <r>
    <s v="ORD000609"/>
    <s v="CUST8715"/>
    <s v="Samantha Jordan"/>
    <s v="ryan.alvarado@outlook.com"/>
    <x v="0"/>
    <d v="2023-11-22T00:00:00"/>
    <x v="404"/>
    <x v="2"/>
    <x v="0"/>
    <s v="May"/>
    <x v="1"/>
    <s v="PROD5285"/>
    <x v="6"/>
    <x v="0"/>
    <n v="1086"/>
    <n v="3"/>
    <n v="3258"/>
    <x v="1"/>
    <n v="413"/>
    <m/>
    <x v="2"/>
    <n v="0.39993861264579494"/>
    <n v="1303"/>
  </r>
  <r>
    <s v="ORD000610"/>
    <s v="CUST4813"/>
    <s v="Jimmy Becker"/>
    <s v="angela.baker@yahoo.com"/>
    <x v="5"/>
    <d v="2024-06-20T00:00:00"/>
    <x v="86"/>
    <x v="2"/>
    <x v="0"/>
    <s v="May"/>
    <x v="0"/>
    <s v="PROD6525"/>
    <x v="5"/>
    <x v="3"/>
    <n v="996"/>
    <n v="1"/>
    <n v="996"/>
    <x v="3"/>
    <n v="79"/>
    <n v="9"/>
    <x v="1"/>
    <n v="0.35040160642570284"/>
    <n v="349"/>
  </r>
  <r>
    <s v="ORD000611"/>
    <s v="CUST1482"/>
    <s v="Samantha Perry"/>
    <s v="ryan.ramos@gmail.com"/>
    <x v="3"/>
    <d v="2023-11-07T00:00:00"/>
    <x v="405"/>
    <x v="10"/>
    <x v="0"/>
    <s v="February"/>
    <x v="2"/>
    <s v="PROD7488"/>
    <x v="7"/>
    <x v="4"/>
    <n v="920"/>
    <n v="1"/>
    <n v="920"/>
    <x v="1"/>
    <n v="54"/>
    <m/>
    <x v="2"/>
    <n v="0.25"/>
    <n v="230"/>
  </r>
  <r>
    <s v="ORD000612"/>
    <s v="CUST8720"/>
    <s v="Joshua Pope"/>
    <s v="breanna.hurley@yahoo.com"/>
    <x v="4"/>
    <d v="2024-11-03T00:00:00"/>
    <x v="406"/>
    <x v="9"/>
    <x v="1"/>
    <s v="June"/>
    <x v="1"/>
    <s v="PROD9260"/>
    <x v="20"/>
    <x v="3"/>
    <n v="1046"/>
    <n v="4"/>
    <n v="4183"/>
    <x v="1"/>
    <n v="518"/>
    <m/>
    <x v="2"/>
    <n v="0.34998804685632323"/>
    <n v="1464"/>
  </r>
  <r>
    <s v="ORD000613"/>
    <s v="CUST1602"/>
    <s v="Edward Goodman"/>
    <s v="brenda.ryan@outlook.com"/>
    <x v="5"/>
    <d v="2024-09-20T00:00:00"/>
    <x v="4"/>
    <x v="0"/>
    <x v="1"/>
    <s v="January"/>
    <x v="0"/>
    <s v="PROD3484"/>
    <x v="13"/>
    <x v="4"/>
    <n v="87"/>
    <n v="4"/>
    <n v="348"/>
    <x v="1"/>
    <n v="25"/>
    <n v="10"/>
    <x v="1"/>
    <n v="0.25"/>
    <n v="87"/>
  </r>
  <r>
    <s v="ORD000614"/>
    <s v="CUST4403"/>
    <s v="Michael Gonzalez"/>
    <s v="dawn.kelly@outlook.com"/>
    <x v="4"/>
    <d v="2024-09-17T00:00:00"/>
    <x v="407"/>
    <x v="0"/>
    <x v="1"/>
    <s v="January"/>
    <x v="0"/>
    <s v="PROD4620"/>
    <x v="20"/>
    <x v="3"/>
    <n v="304"/>
    <n v="1"/>
    <n v="304"/>
    <x v="0"/>
    <n v="21"/>
    <n v="3"/>
    <x v="0"/>
    <n v="0.34868421052631576"/>
    <n v="106"/>
  </r>
  <r>
    <s v="ORD000615"/>
    <s v="CUST1410"/>
    <s v="Kelly Cruz"/>
    <s v="megan.miranda@gmail.com"/>
    <x v="5"/>
    <d v="2024-10-06T00:00:00"/>
    <x v="408"/>
    <x v="2"/>
    <x v="0"/>
    <s v="May"/>
    <x v="0"/>
    <s v="PROD4682"/>
    <x v="20"/>
    <x v="3"/>
    <n v="481"/>
    <n v="5"/>
    <n v="2403"/>
    <x v="0"/>
    <n v="338"/>
    <n v="8"/>
    <x v="1"/>
    <n v="0.34997919267582189"/>
    <n v="841"/>
  </r>
  <r>
    <s v="ORD000616"/>
    <s v="CUST4783"/>
    <s v="Michael Morales"/>
    <s v="gloria.howard@hotmail.com"/>
    <x v="6"/>
    <d v="2023-04-20T00:00:00"/>
    <x v="198"/>
    <x v="2"/>
    <x v="1"/>
    <s v="May"/>
    <x v="2"/>
    <s v="PROD4359"/>
    <x v="1"/>
    <x v="1"/>
    <n v="245"/>
    <n v="4"/>
    <n v="978"/>
    <x v="4"/>
    <n v="102"/>
    <m/>
    <x v="2"/>
    <n v="0.15030674846625766"/>
    <n v="147"/>
  </r>
  <r>
    <s v="ORD000617"/>
    <s v="CUST6803"/>
    <s v="Walter Miller"/>
    <s v="emily.avery@gmail.com"/>
    <x v="0"/>
    <d v="2023-10-06T00:00:00"/>
    <x v="409"/>
    <x v="1"/>
    <x v="1"/>
    <s v="December"/>
    <x v="0"/>
    <s v="PROD6394"/>
    <x v="4"/>
    <x v="2"/>
    <n v="592"/>
    <n v="6"/>
    <n v="3553"/>
    <x v="1"/>
    <n v="191"/>
    <n v="3"/>
    <x v="0"/>
    <n v="0.30002814522938365"/>
    <n v="1066"/>
  </r>
  <r>
    <s v="ORD000618"/>
    <s v="CUST4394"/>
    <s v="Paul Young"/>
    <s v="dakota.clark@outlook.com"/>
    <x v="3"/>
    <d v="2023-01-21T00:00:00"/>
    <x v="131"/>
    <x v="9"/>
    <x v="1"/>
    <s v="June"/>
    <x v="0"/>
    <s v="PROD6806"/>
    <x v="5"/>
    <x v="3"/>
    <n v="880"/>
    <n v="3"/>
    <n v="2639"/>
    <x v="1"/>
    <n v="240"/>
    <n v="10"/>
    <x v="1"/>
    <n v="0.35013262599469497"/>
    <n v="924"/>
  </r>
  <r>
    <s v="ORD000619"/>
    <s v="CUST9773"/>
    <s v="Sandra Luna"/>
    <s v="eric.ruiz@outlook.com"/>
    <x v="3"/>
    <d v="2024-02-29T00:00:00"/>
    <x v="410"/>
    <x v="0"/>
    <x v="0"/>
    <s v="January"/>
    <x v="2"/>
    <s v="PROD9523"/>
    <x v="16"/>
    <x v="0"/>
    <n v="336"/>
    <n v="1"/>
    <n v="336"/>
    <x v="1"/>
    <n v="38"/>
    <m/>
    <x v="2"/>
    <n v="0.39880952380952384"/>
    <n v="134"/>
  </r>
  <r>
    <s v="ORD000620"/>
    <s v="CUST2682"/>
    <s v="Shelly Rocha"/>
    <s v="victoria.campbell@outlook.com"/>
    <x v="2"/>
    <d v="2023-09-28T00:00:00"/>
    <x v="411"/>
    <x v="8"/>
    <x v="1"/>
    <s v="September"/>
    <x v="0"/>
    <s v="PROD1419"/>
    <x v="15"/>
    <x v="1"/>
    <n v="610"/>
    <n v="3"/>
    <n v="1831"/>
    <x v="1"/>
    <n v="98"/>
    <n v="9"/>
    <x v="1"/>
    <n v="0.15019115237575095"/>
    <n v="275"/>
  </r>
  <r>
    <s v="ORD000621"/>
    <s v="CUST1308"/>
    <s v="Courtney Cook"/>
    <s v="alexis.dawson@yahoo.com"/>
    <x v="6"/>
    <d v="2024-08-16T00:00:00"/>
    <x v="214"/>
    <x v="11"/>
    <x v="0"/>
    <s v="July"/>
    <x v="2"/>
    <s v="PROD2989"/>
    <x v="6"/>
    <x v="0"/>
    <n v="1247"/>
    <n v="1"/>
    <n v="1247"/>
    <x v="1"/>
    <n v="140"/>
    <m/>
    <x v="2"/>
    <n v="0.40016038492381717"/>
    <n v="499"/>
  </r>
  <r>
    <s v="ORD000622"/>
    <s v="CUST3361"/>
    <s v="Jared Bell"/>
    <s v="tyler.hudson@yahoo.com"/>
    <x v="5"/>
    <d v="2023-06-18T00:00:00"/>
    <x v="256"/>
    <x v="7"/>
    <x v="0"/>
    <s v="November"/>
    <x v="0"/>
    <s v="PROD4297"/>
    <x v="16"/>
    <x v="0"/>
    <n v="1272"/>
    <n v="4"/>
    <n v="5087"/>
    <x v="0"/>
    <n v="526"/>
    <n v="10"/>
    <x v="1"/>
    <n v="0.4000393159032829"/>
    <n v="2035"/>
  </r>
  <r>
    <s v="ORD000623"/>
    <s v="CUST9513"/>
    <s v="Dylan Ward"/>
    <s v="robert.taylor@outlook.com"/>
    <x v="0"/>
    <d v="2023-08-23T00:00:00"/>
    <x v="412"/>
    <x v="0"/>
    <x v="0"/>
    <s v="January"/>
    <x v="0"/>
    <s v="PROD8460"/>
    <x v="6"/>
    <x v="0"/>
    <n v="146"/>
    <n v="1"/>
    <n v="146"/>
    <x v="1"/>
    <n v="18"/>
    <n v="3"/>
    <x v="0"/>
    <n v="0.4041095890410959"/>
    <n v="59"/>
  </r>
  <r>
    <s v="ORD000624"/>
    <s v="CUST6432"/>
    <s v="Joshua Bennett"/>
    <s v="jordan.hernandez@gmail.com"/>
    <x v="4"/>
    <d v="2023-08-09T00:00:00"/>
    <x v="413"/>
    <x v="2"/>
    <x v="1"/>
    <s v="May"/>
    <x v="1"/>
    <s v="PROD3185"/>
    <x v="15"/>
    <x v="1"/>
    <n v="533"/>
    <n v="2"/>
    <n v="1067"/>
    <x v="0"/>
    <n v="120"/>
    <m/>
    <x v="2"/>
    <n v="0.14995313964386128"/>
    <n v="160"/>
  </r>
  <r>
    <s v="ORD000625"/>
    <s v="CUST4060"/>
    <s v="Roy Martinez"/>
    <s v="gabrielle.brown@yahoo.com"/>
    <x v="1"/>
    <d v="2023-04-12T00:00:00"/>
    <x v="414"/>
    <x v="4"/>
    <x v="0"/>
    <s v="April"/>
    <x v="0"/>
    <s v="PROD6765"/>
    <x v="20"/>
    <x v="3"/>
    <n v="402"/>
    <n v="3"/>
    <n v="1205"/>
    <x v="1"/>
    <n v="91"/>
    <n v="8"/>
    <x v="1"/>
    <n v="0.35020746887966803"/>
    <n v="422"/>
  </r>
  <r>
    <s v="ORD000626"/>
    <s v="CUST1604"/>
    <s v="Jessica Martinez"/>
    <s v="elizabeth.clark@hotmail.com"/>
    <x v="6"/>
    <d v="2023-06-15T00:00:00"/>
    <x v="415"/>
    <x v="4"/>
    <x v="0"/>
    <s v="April"/>
    <x v="0"/>
    <s v="PROD3121"/>
    <x v="20"/>
    <x v="3"/>
    <n v="862"/>
    <n v="4"/>
    <n v="3449"/>
    <x v="0"/>
    <n v="342"/>
    <n v="4"/>
    <x v="0"/>
    <n v="0.34995650913308207"/>
    <n v="1207"/>
  </r>
  <r>
    <s v="ORD000627"/>
    <s v="CUST4550"/>
    <s v="Jordan Smith"/>
    <s v="wanda.harrison@outlook.com"/>
    <x v="5"/>
    <d v="2024-11-14T00:00:00"/>
    <x v="416"/>
    <x v="0"/>
    <x v="1"/>
    <s v="January"/>
    <x v="0"/>
    <s v="PROD6551"/>
    <x v="9"/>
    <x v="4"/>
    <n v="765"/>
    <n v="4"/>
    <n v="3061"/>
    <x v="1"/>
    <n v="350"/>
    <n v="10"/>
    <x v="1"/>
    <n v="0.24991832734400524"/>
    <n v="765"/>
  </r>
  <r>
    <s v="ORD000628"/>
    <s v="CUST8573"/>
    <s v="Karen Cobb"/>
    <s v="richard.martin@yahoo.com"/>
    <x v="0"/>
    <d v="2024-04-10T00:00:00"/>
    <x v="417"/>
    <x v="1"/>
    <x v="0"/>
    <s v="December"/>
    <x v="0"/>
    <s v="PROD2474"/>
    <x v="19"/>
    <x v="2"/>
    <n v="94"/>
    <n v="2"/>
    <n v="189"/>
    <x v="1"/>
    <n v="17"/>
    <n v="4"/>
    <x v="0"/>
    <n v="0.30158730158730157"/>
    <n v="57"/>
  </r>
  <r>
    <s v="ORD000629"/>
    <s v="CUST4535"/>
    <s v="Michael Key"/>
    <s v="devin.parsons@gmail.com"/>
    <x v="3"/>
    <d v="2023-03-15T00:00:00"/>
    <x v="6"/>
    <x v="5"/>
    <x v="1"/>
    <s v="October"/>
    <x v="0"/>
    <s v="PROD9784"/>
    <x v="6"/>
    <x v="0"/>
    <n v="575"/>
    <n v="6"/>
    <n v="3451"/>
    <x v="2"/>
    <n v="378"/>
    <n v="3"/>
    <x v="0"/>
    <n v="0.39988409156766153"/>
    <n v="1380"/>
  </r>
  <r>
    <s v="ORD000630"/>
    <s v="CUST9947"/>
    <s v="Marie Lee"/>
    <s v="travis.payne@yahoo.com"/>
    <x v="2"/>
    <d v="2024-10-10T00:00:00"/>
    <x v="127"/>
    <x v="4"/>
    <x v="0"/>
    <s v="April"/>
    <x v="1"/>
    <s v="PROD1616"/>
    <x v="16"/>
    <x v="0"/>
    <n v="290"/>
    <n v="2"/>
    <n v="580"/>
    <x v="3"/>
    <n v="33"/>
    <m/>
    <x v="2"/>
    <n v="0.4"/>
    <n v="232"/>
  </r>
  <r>
    <s v="ORD000631"/>
    <s v="CUST2835"/>
    <s v="Stephanie Kim"/>
    <s v="amy.mcclain@yahoo.com"/>
    <x v="6"/>
    <d v="2024-07-21T00:00:00"/>
    <x v="302"/>
    <x v="7"/>
    <x v="0"/>
    <s v="November"/>
    <x v="2"/>
    <s v="PROD5509"/>
    <x v="4"/>
    <x v="2"/>
    <n v="338"/>
    <n v="7"/>
    <n v="2369"/>
    <x v="1"/>
    <n v="232"/>
    <m/>
    <x v="2"/>
    <n v="0.30012663571127057"/>
    <n v="711"/>
  </r>
  <r>
    <s v="ORD000632"/>
    <s v="CUST3900"/>
    <s v="Laura Nelson"/>
    <s v="darlene.gregory@gmail.com"/>
    <x v="5"/>
    <d v="2024-02-08T00:00:00"/>
    <x v="133"/>
    <x v="7"/>
    <x v="1"/>
    <s v="November"/>
    <x v="0"/>
    <s v="PROD7953"/>
    <x v="12"/>
    <x v="3"/>
    <n v="1464"/>
    <n v="7"/>
    <n v="10250"/>
    <x v="2"/>
    <n v="794"/>
    <n v="6"/>
    <x v="0"/>
    <n v="0.3499512195121951"/>
    <n v="3587"/>
  </r>
  <r>
    <s v="ORD000633"/>
    <s v="CUST9391"/>
    <s v="Jamie Patterson"/>
    <s v="christopher.richardson@hotmail.com"/>
    <x v="1"/>
    <d v="2024-11-10T00:00:00"/>
    <x v="301"/>
    <x v="6"/>
    <x v="1"/>
    <s v="August"/>
    <x v="0"/>
    <s v="PROD9701"/>
    <x v="10"/>
    <x v="2"/>
    <n v="786"/>
    <n v="1"/>
    <n v="786"/>
    <x v="0"/>
    <n v="101"/>
    <n v="8"/>
    <x v="1"/>
    <n v="0.30025445292620867"/>
    <n v="236"/>
  </r>
  <r>
    <s v="ORD000634"/>
    <s v="CUST1471"/>
    <s v="Christina Myers"/>
    <s v="dylan.gomez@yahoo.com"/>
    <x v="4"/>
    <d v="2023-01-01T00:00:00"/>
    <x v="418"/>
    <x v="11"/>
    <x v="1"/>
    <s v="July"/>
    <x v="1"/>
    <s v="PROD5534"/>
    <x v="8"/>
    <x v="2"/>
    <n v="752"/>
    <n v="3"/>
    <n v="2257"/>
    <x v="0"/>
    <n v="117"/>
    <m/>
    <x v="2"/>
    <n v="0.29995569339831635"/>
    <n v="677"/>
  </r>
  <r>
    <s v="ORD000635"/>
    <s v="CUST2881"/>
    <s v="Jessica Brennan"/>
    <s v="antonio.williams@hotmail.com"/>
    <x v="3"/>
    <d v="2023-11-27T00:00:00"/>
    <x v="383"/>
    <x v="0"/>
    <x v="1"/>
    <s v="January"/>
    <x v="0"/>
    <s v="PROD4860"/>
    <x v="12"/>
    <x v="3"/>
    <n v="290"/>
    <n v="4"/>
    <n v="1162"/>
    <x v="1"/>
    <n v="141"/>
    <n v="6"/>
    <x v="0"/>
    <n v="0.35025817555938038"/>
    <n v="407"/>
  </r>
  <r>
    <s v="ORD000636"/>
    <s v="CUST2318"/>
    <s v="Tammy Davis"/>
    <s v="debbie.thomas@yahoo.com"/>
    <x v="5"/>
    <d v="2024-06-05T00:00:00"/>
    <x v="419"/>
    <x v="11"/>
    <x v="1"/>
    <s v="July"/>
    <x v="0"/>
    <s v="PROD7084"/>
    <x v="10"/>
    <x v="2"/>
    <n v="705"/>
    <n v="6"/>
    <n v="4230"/>
    <x v="1"/>
    <n v="423"/>
    <n v="6"/>
    <x v="0"/>
    <n v="0.3"/>
    <n v="1269"/>
  </r>
  <r>
    <s v="ORD000637"/>
    <s v="CUST1787"/>
    <s v="Daniel Bell"/>
    <s v="todd.strong@yahoo.com"/>
    <x v="3"/>
    <d v="2023-08-18T00:00:00"/>
    <x v="420"/>
    <x v="8"/>
    <x v="1"/>
    <s v="September"/>
    <x v="0"/>
    <s v="PROD8620"/>
    <x v="10"/>
    <x v="2"/>
    <n v="226"/>
    <n v="1"/>
    <n v="226"/>
    <x v="1"/>
    <n v="13"/>
    <n v="9"/>
    <x v="1"/>
    <n v="0.30088495575221241"/>
    <n v="68"/>
  </r>
  <r>
    <s v="ORD000638"/>
    <s v="CUST7750"/>
    <s v="Robert Montgomery"/>
    <s v="gregory.williams@yahoo.com"/>
    <x v="4"/>
    <d v="2024-07-15T00:00:00"/>
    <x v="216"/>
    <x v="7"/>
    <x v="0"/>
    <s v="November"/>
    <x v="1"/>
    <s v="PROD6375"/>
    <x v="5"/>
    <x v="3"/>
    <n v="177"/>
    <n v="6"/>
    <n v="1062"/>
    <x v="0"/>
    <n v="142"/>
    <m/>
    <x v="2"/>
    <n v="0.35028248587570621"/>
    <n v="372"/>
  </r>
  <r>
    <s v="ORD000639"/>
    <s v="CUST8032"/>
    <s v="Jon Glass"/>
    <s v="matthew.pope@outlook.com"/>
    <x v="5"/>
    <d v="2023-07-03T00:00:00"/>
    <x v="75"/>
    <x v="0"/>
    <x v="1"/>
    <s v="January"/>
    <x v="0"/>
    <s v="PROD6382"/>
    <x v="1"/>
    <x v="1"/>
    <n v="202"/>
    <n v="4"/>
    <n v="807"/>
    <x v="1"/>
    <n v="115"/>
    <n v="3"/>
    <x v="0"/>
    <n v="0.14993804213135067"/>
    <n v="121"/>
  </r>
  <r>
    <s v="ORD000640"/>
    <s v="CUST8329"/>
    <s v="Carlos Williams"/>
    <s v="anthony.clark@gmail.com"/>
    <x v="4"/>
    <d v="2024-10-24T00:00:00"/>
    <x v="49"/>
    <x v="4"/>
    <x v="1"/>
    <s v="April"/>
    <x v="0"/>
    <s v="PROD6443"/>
    <x v="17"/>
    <x v="3"/>
    <n v="705"/>
    <n v="3"/>
    <n v="2114"/>
    <x v="1"/>
    <n v="175"/>
    <n v="4"/>
    <x v="0"/>
    <n v="0.35004730368968778"/>
    <n v="740"/>
  </r>
  <r>
    <s v="ORD000641"/>
    <s v="CUST3424"/>
    <s v="Sarah Sanchez"/>
    <s v="natasha.young@hotmail.com"/>
    <x v="5"/>
    <d v="2023-05-16T00:00:00"/>
    <x v="348"/>
    <x v="5"/>
    <x v="1"/>
    <s v="October"/>
    <x v="0"/>
    <s v="PROD6093"/>
    <x v="1"/>
    <x v="1"/>
    <n v="1056"/>
    <n v="6"/>
    <n v="6334"/>
    <x v="2"/>
    <n v="335"/>
    <n v="6"/>
    <x v="0"/>
    <n v="0.14998421218819072"/>
    <n v="950"/>
  </r>
  <r>
    <s v="ORD000642"/>
    <s v="CUST7026"/>
    <s v="Jessica Santana"/>
    <s v="aaron.collier@gmail.com"/>
    <x v="1"/>
    <d v="2023-06-15T00:00:00"/>
    <x v="421"/>
    <x v="8"/>
    <x v="0"/>
    <s v="September"/>
    <x v="0"/>
    <s v="PROD4674"/>
    <x v="5"/>
    <x v="3"/>
    <n v="853"/>
    <n v="4"/>
    <n v="3410"/>
    <x v="0"/>
    <n v="455"/>
    <n v="2"/>
    <x v="0"/>
    <n v="0.35014662756598242"/>
    <n v="1194"/>
  </r>
  <r>
    <s v="ORD000643"/>
    <s v="CUST8924"/>
    <s v="Jacob Hill"/>
    <s v="amy.santiago@yahoo.com"/>
    <x v="1"/>
    <d v="2023-05-30T00:00:00"/>
    <x v="422"/>
    <x v="2"/>
    <x v="1"/>
    <s v="May"/>
    <x v="1"/>
    <s v="PROD1031"/>
    <x v="6"/>
    <x v="0"/>
    <n v="997"/>
    <n v="4"/>
    <n v="3987"/>
    <x v="0"/>
    <n v="240"/>
    <m/>
    <x v="2"/>
    <n v="0.40005016302984703"/>
    <n v="1595"/>
  </r>
  <r>
    <s v="ORD000644"/>
    <s v="CUST6066"/>
    <s v="Tina Frazier"/>
    <s v="joseph.robinson@outlook.com"/>
    <x v="1"/>
    <d v="2024-12-27T00:00:00"/>
    <x v="423"/>
    <x v="4"/>
    <x v="1"/>
    <s v="April"/>
    <x v="0"/>
    <s v="PROD7504"/>
    <x v="10"/>
    <x v="2"/>
    <n v="185"/>
    <n v="3"/>
    <n v="554"/>
    <x v="0"/>
    <n v="78"/>
    <n v="5"/>
    <x v="0"/>
    <n v="0.29963898916967507"/>
    <n v="166"/>
  </r>
  <r>
    <s v="ORD000645"/>
    <s v="CUST6403"/>
    <s v="Scott Conrad"/>
    <s v="monica.graves@gmail.com"/>
    <x v="5"/>
    <d v="2024-12-16T00:00:00"/>
    <x v="424"/>
    <x v="11"/>
    <x v="1"/>
    <s v="July"/>
    <x v="0"/>
    <s v="PROD4223"/>
    <x v="20"/>
    <x v="3"/>
    <n v="35"/>
    <n v="3"/>
    <n v="106"/>
    <x v="4"/>
    <n v="14"/>
    <n v="2"/>
    <x v="0"/>
    <n v="0.34905660377358488"/>
    <n v="37"/>
  </r>
  <r>
    <s v="ORD000646"/>
    <s v="CUST7140"/>
    <s v="Eric Trujillo"/>
    <s v="ryan.reed@hotmail.com"/>
    <x v="1"/>
    <d v="2023-05-06T00:00:00"/>
    <x v="357"/>
    <x v="0"/>
    <x v="1"/>
    <s v="January"/>
    <x v="0"/>
    <s v="PROD5238"/>
    <x v="11"/>
    <x v="3"/>
    <n v="386"/>
    <n v="3"/>
    <n v="1157"/>
    <x v="1"/>
    <n v="68"/>
    <n v="9"/>
    <x v="1"/>
    <n v="0.35004321521175452"/>
    <n v="405"/>
  </r>
  <r>
    <s v="ORD000647"/>
    <s v="CUST9443"/>
    <s v="Julia Baird"/>
    <s v="hannah.murphy@gmail.com"/>
    <x v="0"/>
    <d v="2023-09-15T00:00:00"/>
    <x v="425"/>
    <x v="4"/>
    <x v="1"/>
    <s v="April"/>
    <x v="0"/>
    <s v="PROD6799"/>
    <x v="2"/>
    <x v="1"/>
    <n v="580"/>
    <n v="1"/>
    <n v="580"/>
    <x v="1"/>
    <n v="65"/>
    <n v="7"/>
    <x v="0"/>
    <n v="0.15"/>
    <n v="87"/>
  </r>
  <r>
    <s v="ORD000648"/>
    <s v="CUST5222"/>
    <s v="Victoria Rodriguez"/>
    <s v="bruce.huff@hotmail.com"/>
    <x v="5"/>
    <d v="2024-06-06T00:00:00"/>
    <x v="62"/>
    <x v="1"/>
    <x v="1"/>
    <s v="December"/>
    <x v="0"/>
    <s v="PROD9932"/>
    <x v="20"/>
    <x v="3"/>
    <n v="1272"/>
    <n v="8"/>
    <n v="10175"/>
    <x v="1"/>
    <n v="946"/>
    <n v="6"/>
    <x v="0"/>
    <n v="0.34997542997542996"/>
    <n v="3561"/>
  </r>
  <r>
    <s v="ORD000649"/>
    <s v="CUST3345"/>
    <s v="Amy Johnson"/>
    <s v="tammy.hess@outlook.com"/>
    <x v="1"/>
    <d v="2024-12-19T00:00:00"/>
    <x v="5"/>
    <x v="4"/>
    <x v="0"/>
    <s v="April"/>
    <x v="0"/>
    <s v="PROD3747"/>
    <x v="6"/>
    <x v="0"/>
    <n v="933"/>
    <n v="2"/>
    <n v="1867"/>
    <x v="1"/>
    <n v="159"/>
    <n v="8"/>
    <x v="1"/>
    <n v="0.40010712372790574"/>
    <n v="747"/>
  </r>
  <r>
    <s v="ORD000650"/>
    <s v="CUST7140"/>
    <s v="Eric Trujillo"/>
    <s v="ryan.reed@hotmail.com"/>
    <x v="1"/>
    <d v="2023-05-06T00:00:00"/>
    <x v="411"/>
    <x v="8"/>
    <x v="1"/>
    <s v="September"/>
    <x v="0"/>
    <s v="PROD4338"/>
    <x v="7"/>
    <x v="4"/>
    <n v="57"/>
    <n v="5"/>
    <n v="284"/>
    <x v="0"/>
    <n v="40"/>
    <n v="7"/>
    <x v="0"/>
    <n v="0.25"/>
    <n v="71"/>
  </r>
  <r>
    <s v="ORD000651"/>
    <s v="CUST8119"/>
    <s v="Christian Ponce"/>
    <s v="amanda.newton@yahoo.com"/>
    <x v="2"/>
    <d v="2024-04-04T00:00:00"/>
    <x v="426"/>
    <x v="1"/>
    <x v="0"/>
    <s v="December"/>
    <x v="2"/>
    <s v="PROD2872"/>
    <x v="3"/>
    <x v="1"/>
    <n v="359"/>
    <n v="6"/>
    <n v="2154"/>
    <x v="0"/>
    <n v="261"/>
    <m/>
    <x v="2"/>
    <n v="0.14995357474466109"/>
    <n v="323"/>
  </r>
  <r>
    <s v="ORD000652"/>
    <s v="CUST4386"/>
    <s v="James Medina"/>
    <s v="melissa.mayo@hotmail.com"/>
    <x v="3"/>
    <d v="2024-11-29T00:00:00"/>
    <x v="273"/>
    <x v="5"/>
    <x v="1"/>
    <s v="October"/>
    <x v="1"/>
    <s v="PROD2807"/>
    <x v="1"/>
    <x v="1"/>
    <n v="137"/>
    <n v="4"/>
    <n v="548"/>
    <x v="1"/>
    <n v="44"/>
    <m/>
    <x v="2"/>
    <n v="0.14963503649635038"/>
    <n v="82"/>
  </r>
  <r>
    <s v="ORD000653"/>
    <s v="CUST6049"/>
    <s v="Alexandra Chen"/>
    <s v="rachel.fitzgerald@gmail.com"/>
    <x v="6"/>
    <d v="2023-08-04T00:00:00"/>
    <x v="53"/>
    <x v="9"/>
    <x v="0"/>
    <s v="June"/>
    <x v="0"/>
    <s v="PROD6884"/>
    <x v="18"/>
    <x v="0"/>
    <n v="322"/>
    <n v="6"/>
    <n v="1935"/>
    <x v="1"/>
    <n v="161"/>
    <n v="6"/>
    <x v="0"/>
    <n v="0.4"/>
    <n v="774"/>
  </r>
  <r>
    <s v="ORD000654"/>
    <s v="CUST2169"/>
    <s v="Tara Mayer"/>
    <s v="frances.bell@outlook.com"/>
    <x v="5"/>
    <d v="2024-08-22T00:00:00"/>
    <x v="427"/>
    <x v="10"/>
    <x v="0"/>
    <s v="February"/>
    <x v="0"/>
    <s v="PROD8745"/>
    <x v="0"/>
    <x v="0"/>
    <n v="69"/>
    <n v="2"/>
    <n v="139"/>
    <x v="1"/>
    <n v="20"/>
    <n v="6"/>
    <x v="0"/>
    <n v="0.40287769784172661"/>
    <n v="56"/>
  </r>
  <r>
    <s v="ORD000655"/>
    <s v="CUST6718"/>
    <s v="Gavin Mullen"/>
    <s v="jennifer.harris@hotmail.com"/>
    <x v="2"/>
    <d v="2023-08-14T00:00:00"/>
    <x v="428"/>
    <x v="0"/>
    <x v="1"/>
    <s v="January"/>
    <x v="0"/>
    <s v="PROD1380"/>
    <x v="3"/>
    <x v="1"/>
    <n v="749"/>
    <n v="2"/>
    <n v="1497"/>
    <x v="4"/>
    <n v="181"/>
    <n v="4"/>
    <x v="0"/>
    <n v="0.15030060120240482"/>
    <n v="225"/>
  </r>
  <r>
    <s v="ORD000656"/>
    <s v="CUST6720"/>
    <s v="Kimberly Collins"/>
    <s v="patrick.park@hotmail.com"/>
    <x v="6"/>
    <d v="2023-11-27T00:00:00"/>
    <x v="143"/>
    <x v="6"/>
    <x v="1"/>
    <s v="August"/>
    <x v="0"/>
    <s v="PROD6481"/>
    <x v="16"/>
    <x v="0"/>
    <n v="162"/>
    <n v="5"/>
    <n v="809"/>
    <x v="1"/>
    <n v="84"/>
    <n v="6"/>
    <x v="0"/>
    <n v="0.40049443757725589"/>
    <n v="324"/>
  </r>
  <r>
    <s v="ORD000657"/>
    <s v="CUST1602"/>
    <s v="Tammy Parker"/>
    <s v="stephanie.wilson@hotmail.com"/>
    <x v="1"/>
    <d v="2024-05-05T00:00:00"/>
    <x v="429"/>
    <x v="7"/>
    <x v="1"/>
    <s v="November"/>
    <x v="1"/>
    <s v="PROD8506"/>
    <x v="8"/>
    <x v="2"/>
    <n v="1312"/>
    <n v="6"/>
    <n v="7875"/>
    <x v="1"/>
    <n v="602"/>
    <m/>
    <x v="2"/>
    <n v="0.29993650793650795"/>
    <n v="2362"/>
  </r>
  <r>
    <s v="ORD000658"/>
    <s v="CUST6995"/>
    <s v="Leah Cortez"/>
    <s v="jennifer.dalton@outlook.com"/>
    <x v="1"/>
    <d v="2023-04-12T00:00:00"/>
    <x v="22"/>
    <x v="1"/>
    <x v="1"/>
    <s v="December"/>
    <x v="0"/>
    <s v="PROD9796"/>
    <x v="14"/>
    <x v="4"/>
    <n v="346"/>
    <n v="4"/>
    <n v="1384"/>
    <x v="2"/>
    <n v="203"/>
    <n v="4"/>
    <x v="0"/>
    <n v="0.25"/>
    <n v="346"/>
  </r>
  <r>
    <s v="ORD000659"/>
    <s v="CUST2169"/>
    <s v="Tara Mayer"/>
    <s v="frances.bell@outlook.com"/>
    <x v="5"/>
    <d v="2024-08-22T00:00:00"/>
    <x v="430"/>
    <x v="4"/>
    <x v="0"/>
    <s v="April"/>
    <x v="0"/>
    <s v="PROD5444"/>
    <x v="18"/>
    <x v="0"/>
    <n v="212"/>
    <n v="5"/>
    <n v="1062"/>
    <x v="3"/>
    <n v="140"/>
    <n v="6"/>
    <x v="0"/>
    <n v="0.40018832391713749"/>
    <n v="425"/>
  </r>
  <r>
    <s v="ORD000660"/>
    <s v="CUST1550"/>
    <s v="Amber Brown"/>
    <s v="derek.reynolds@outlook.com"/>
    <x v="5"/>
    <d v="2024-05-13T00:00:00"/>
    <x v="309"/>
    <x v="9"/>
    <x v="0"/>
    <s v="June"/>
    <x v="2"/>
    <s v="PROD6415"/>
    <x v="7"/>
    <x v="4"/>
    <n v="773"/>
    <n v="2"/>
    <n v="1547"/>
    <x v="1"/>
    <n v="139"/>
    <m/>
    <x v="2"/>
    <n v="0.25016160310277957"/>
    <n v="387"/>
  </r>
  <r>
    <s v="ORD000661"/>
    <s v="CUST6928"/>
    <s v="Gabriel Ramirez"/>
    <s v="rebecca.garcia@outlook.com"/>
    <x v="1"/>
    <d v="2023-05-22T00:00:00"/>
    <x v="96"/>
    <x v="7"/>
    <x v="0"/>
    <s v="November"/>
    <x v="0"/>
    <s v="PROD5822"/>
    <x v="20"/>
    <x v="3"/>
    <n v="883"/>
    <n v="7"/>
    <n v="6181"/>
    <x v="0"/>
    <n v="749"/>
    <n v="5"/>
    <x v="0"/>
    <n v="0.34994337485843713"/>
    <n v="2163"/>
  </r>
  <r>
    <s v="ORD000662"/>
    <s v="CUST1113"/>
    <s v="Kenneth Smith"/>
    <s v="kathleen.anderson@yahoo.com"/>
    <x v="5"/>
    <d v="2024-09-11T00:00:00"/>
    <x v="169"/>
    <x v="2"/>
    <x v="0"/>
    <s v="May"/>
    <x v="0"/>
    <s v="PROD7157"/>
    <x v="1"/>
    <x v="1"/>
    <n v="374"/>
    <n v="4"/>
    <n v="1496"/>
    <x v="1"/>
    <n v="107"/>
    <n v="7"/>
    <x v="0"/>
    <n v="0.1497326203208556"/>
    <n v="224"/>
  </r>
  <r>
    <s v="ORD000663"/>
    <s v="CUST1456"/>
    <s v="Thomas Fletcher"/>
    <s v="edwin.summers@hotmail.com"/>
    <x v="1"/>
    <d v="2024-04-27T00:00:00"/>
    <x v="205"/>
    <x v="10"/>
    <x v="0"/>
    <s v="February"/>
    <x v="0"/>
    <s v="PROD1202"/>
    <x v="20"/>
    <x v="3"/>
    <n v="265"/>
    <n v="1"/>
    <n v="265"/>
    <x v="1"/>
    <n v="38"/>
    <n v="7"/>
    <x v="0"/>
    <n v="0.35094339622641507"/>
    <n v="93"/>
  </r>
  <r>
    <s v="ORD000664"/>
    <s v="CUST8907"/>
    <s v="David Gillespie"/>
    <s v="thomas.grant@gmail.com"/>
    <x v="3"/>
    <d v="2023-08-25T00:00:00"/>
    <x v="431"/>
    <x v="6"/>
    <x v="0"/>
    <s v="August"/>
    <x v="2"/>
    <s v="PROD8170"/>
    <x v="19"/>
    <x v="2"/>
    <n v="384"/>
    <n v="5"/>
    <n v="1919"/>
    <x v="0"/>
    <n v="173"/>
    <m/>
    <x v="2"/>
    <n v="0.30015633142261594"/>
    <n v="576"/>
  </r>
  <r>
    <s v="ORD000665"/>
    <s v="CUST9720"/>
    <s v="Dominique Juarez"/>
    <s v="denise.wilcox@gmail.com"/>
    <x v="3"/>
    <d v="2024-10-08T00:00:00"/>
    <x v="432"/>
    <x v="5"/>
    <x v="0"/>
    <s v="October"/>
    <x v="0"/>
    <s v="PROD9945"/>
    <x v="14"/>
    <x v="4"/>
    <n v="770"/>
    <n v="3"/>
    <n v="2309"/>
    <x v="0"/>
    <n v="333"/>
    <n v="6"/>
    <x v="0"/>
    <n v="0.24989172802078821"/>
    <n v="577"/>
  </r>
  <r>
    <s v="ORD000666"/>
    <s v="CUST1312"/>
    <s v="Shawn Chambers"/>
    <s v="sherry.hawkins@outlook.com"/>
    <x v="6"/>
    <d v="2023-04-24T00:00:00"/>
    <x v="433"/>
    <x v="8"/>
    <x v="1"/>
    <s v="September"/>
    <x v="0"/>
    <s v="PROD5770"/>
    <x v="13"/>
    <x v="4"/>
    <n v="279"/>
    <n v="1"/>
    <n v="279"/>
    <x v="2"/>
    <n v="15"/>
    <n v="10"/>
    <x v="1"/>
    <n v="0.25089605734767023"/>
    <n v="70"/>
  </r>
  <r>
    <s v="ORD000667"/>
    <s v="CUST4060"/>
    <s v="Roy Martinez"/>
    <s v="gabrielle.brown@yahoo.com"/>
    <x v="1"/>
    <d v="2023-04-12T00:00:00"/>
    <x v="434"/>
    <x v="8"/>
    <x v="1"/>
    <s v="September"/>
    <x v="0"/>
    <s v="PROD2848"/>
    <x v="10"/>
    <x v="2"/>
    <n v="64"/>
    <n v="5"/>
    <n v="319"/>
    <x v="1"/>
    <n v="32"/>
    <n v="7"/>
    <x v="0"/>
    <n v="0.30094043887147337"/>
    <n v="96"/>
  </r>
  <r>
    <s v="ORD000668"/>
    <s v="CUST7932"/>
    <s v="Patricia Thompson"/>
    <s v="daniel.mccarthy@yahoo.com"/>
    <x v="0"/>
    <d v="2023-03-19T00:00:00"/>
    <x v="435"/>
    <x v="0"/>
    <x v="0"/>
    <s v="January"/>
    <x v="1"/>
    <s v="PROD3958"/>
    <x v="13"/>
    <x v="4"/>
    <n v="438"/>
    <n v="1"/>
    <n v="438"/>
    <x v="1"/>
    <n v="23"/>
    <m/>
    <x v="2"/>
    <n v="0.24885844748858446"/>
    <n v="109"/>
  </r>
  <r>
    <s v="ORD000669"/>
    <s v="CUST4535"/>
    <s v="Michael Key"/>
    <s v="devin.parsons@gmail.com"/>
    <x v="3"/>
    <d v="2023-03-15T00:00:00"/>
    <x v="436"/>
    <x v="2"/>
    <x v="1"/>
    <s v="May"/>
    <x v="0"/>
    <s v="PROD2293"/>
    <x v="8"/>
    <x v="2"/>
    <n v="89"/>
    <n v="4"/>
    <n v="355"/>
    <x v="1"/>
    <n v="23"/>
    <n v="5"/>
    <x v="0"/>
    <n v="0.29859154929577464"/>
    <n v="106"/>
  </r>
  <r>
    <s v="ORD000670"/>
    <s v="CUST8080"/>
    <s v="Jerry Miller"/>
    <s v="elizabeth.hayes@outlook.com"/>
    <x v="3"/>
    <d v="2023-11-02T00:00:00"/>
    <x v="437"/>
    <x v="10"/>
    <x v="1"/>
    <s v="February"/>
    <x v="0"/>
    <s v="PROD6797"/>
    <x v="19"/>
    <x v="2"/>
    <n v="648"/>
    <n v="4"/>
    <n v="2592"/>
    <x v="1"/>
    <n v="374"/>
    <n v="8"/>
    <x v="1"/>
    <n v="0.29976851851851855"/>
    <n v="777"/>
  </r>
  <r>
    <s v="ORD000671"/>
    <s v="CUST1872"/>
    <s v="Joshua Cisneros"/>
    <s v="frank.lang@gmail.com"/>
    <x v="0"/>
    <d v="2023-09-23T00:00:00"/>
    <x v="438"/>
    <x v="11"/>
    <x v="0"/>
    <s v="July"/>
    <x v="0"/>
    <s v="PROD3720"/>
    <x v="14"/>
    <x v="4"/>
    <n v="1099"/>
    <n v="2"/>
    <n v="2198"/>
    <x v="2"/>
    <n v="305"/>
    <n v="5"/>
    <x v="0"/>
    <n v="0.24977252047315743"/>
    <n v="549"/>
  </r>
  <r>
    <s v="ORD000672"/>
    <s v="CUST5134"/>
    <s v="Kathleen Brooks"/>
    <s v="james.williams@gmail.com"/>
    <x v="6"/>
    <d v="2024-02-05T00:00:00"/>
    <x v="439"/>
    <x v="9"/>
    <x v="1"/>
    <s v="June"/>
    <x v="0"/>
    <s v="PROD9483"/>
    <x v="12"/>
    <x v="3"/>
    <n v="634"/>
    <n v="1"/>
    <n v="634"/>
    <x v="1"/>
    <n v="91"/>
    <n v="2"/>
    <x v="0"/>
    <n v="0.35015772870662459"/>
    <n v="222"/>
  </r>
  <r>
    <s v="ORD000673"/>
    <s v="CUST9313"/>
    <s v="Rachel White"/>
    <s v="laurie.chaney@outlook.com"/>
    <x v="0"/>
    <d v="2024-06-21T00:00:00"/>
    <x v="34"/>
    <x v="2"/>
    <x v="1"/>
    <s v="May"/>
    <x v="0"/>
    <s v="PROD3693"/>
    <x v="18"/>
    <x v="0"/>
    <n v="580"/>
    <n v="3"/>
    <n v="1740"/>
    <x v="1"/>
    <n v="153"/>
    <n v="5"/>
    <x v="0"/>
    <n v="0.4"/>
    <n v="696"/>
  </r>
  <r>
    <s v="ORD000674"/>
    <s v="CUST4640"/>
    <s v="Yvonne Hernandez"/>
    <s v="beth.anderson@outlook.com"/>
    <x v="1"/>
    <d v="2023-04-25T00:00:00"/>
    <x v="125"/>
    <x v="5"/>
    <x v="1"/>
    <s v="October"/>
    <x v="0"/>
    <s v="PROD6358"/>
    <x v="12"/>
    <x v="3"/>
    <n v="692"/>
    <n v="4"/>
    <n v="2767"/>
    <x v="1"/>
    <n v="337"/>
    <n v="6"/>
    <x v="0"/>
    <n v="0.34983736899168777"/>
    <n v="968"/>
  </r>
  <r>
    <s v="ORD000675"/>
    <s v="CUST2227"/>
    <s v="Dustin Garrett"/>
    <s v="carolyn.alvarez@yahoo.com"/>
    <x v="5"/>
    <d v="2024-01-22T00:00:00"/>
    <x v="385"/>
    <x v="8"/>
    <x v="0"/>
    <s v="September"/>
    <x v="0"/>
    <s v="PROD1434"/>
    <x v="21"/>
    <x v="1"/>
    <n v="1037"/>
    <n v="1"/>
    <n v="1037"/>
    <x v="1"/>
    <n v="121"/>
    <n v="3"/>
    <x v="0"/>
    <n v="0.15043394406943106"/>
    <n v="156"/>
  </r>
  <r>
    <s v="ORD000676"/>
    <s v="CUST2890"/>
    <s v="Theresa Garcia"/>
    <s v="amanda.torres@outlook.com"/>
    <x v="5"/>
    <d v="2024-01-04T00:00:00"/>
    <x v="270"/>
    <x v="6"/>
    <x v="1"/>
    <s v="August"/>
    <x v="0"/>
    <s v="PROD1107"/>
    <x v="17"/>
    <x v="3"/>
    <n v="75"/>
    <n v="3"/>
    <n v="226"/>
    <x v="0"/>
    <n v="22"/>
    <n v="6"/>
    <x v="0"/>
    <n v="0.34955752212389379"/>
    <n v="79"/>
  </r>
  <r>
    <s v="ORD000677"/>
    <s v="CUST3437"/>
    <s v="Erin Hunter"/>
    <s v="michael.miller@hotmail.com"/>
    <x v="2"/>
    <d v="2024-11-28T00:00:00"/>
    <x v="189"/>
    <x v="2"/>
    <x v="0"/>
    <s v="May"/>
    <x v="2"/>
    <s v="PROD6715"/>
    <x v="13"/>
    <x v="4"/>
    <n v="461"/>
    <n v="3"/>
    <n v="1382"/>
    <x v="2"/>
    <n v="78"/>
    <m/>
    <x v="2"/>
    <n v="0.2503617945007236"/>
    <n v="346"/>
  </r>
  <r>
    <s v="ORD000678"/>
    <s v="CUST9715"/>
    <s v="Johnny Harris"/>
    <s v="david.carter@yahoo.com"/>
    <x v="2"/>
    <d v="2023-08-25T00:00:00"/>
    <x v="405"/>
    <x v="10"/>
    <x v="0"/>
    <s v="February"/>
    <x v="0"/>
    <s v="PROD8071"/>
    <x v="10"/>
    <x v="2"/>
    <n v="243"/>
    <n v="1"/>
    <n v="243"/>
    <x v="1"/>
    <n v="20"/>
    <n v="5"/>
    <x v="0"/>
    <n v="0.30041152263374488"/>
    <n v="73"/>
  </r>
  <r>
    <s v="ORD000679"/>
    <s v="CUST4550"/>
    <s v="Jordan Smith"/>
    <s v="wanda.harrison@outlook.com"/>
    <x v="5"/>
    <d v="2024-11-14T00:00:00"/>
    <x v="84"/>
    <x v="0"/>
    <x v="1"/>
    <s v="January"/>
    <x v="0"/>
    <s v="PROD2029"/>
    <x v="14"/>
    <x v="4"/>
    <n v="350"/>
    <n v="3"/>
    <n v="1051"/>
    <x v="1"/>
    <n v="102"/>
    <n v="9"/>
    <x v="1"/>
    <n v="0.25023786869647957"/>
    <n v="263"/>
  </r>
  <r>
    <s v="ORD000680"/>
    <s v="CUST1604"/>
    <s v="Jessica Martinez"/>
    <s v="elizabeth.clark@hotmail.com"/>
    <x v="6"/>
    <d v="2023-06-15T00:00:00"/>
    <x v="440"/>
    <x v="5"/>
    <x v="0"/>
    <s v="October"/>
    <x v="0"/>
    <s v="PROD5816"/>
    <x v="14"/>
    <x v="4"/>
    <n v="959"/>
    <n v="1"/>
    <n v="959"/>
    <x v="0"/>
    <n v="97"/>
    <n v="10"/>
    <x v="1"/>
    <n v="0.25026068821689262"/>
    <n v="240"/>
  </r>
  <r>
    <s v="ORD000681"/>
    <s v="CUST1787"/>
    <s v="Daniel Bell"/>
    <s v="todd.strong@yahoo.com"/>
    <x v="3"/>
    <d v="2023-08-18T00:00:00"/>
    <x v="441"/>
    <x v="5"/>
    <x v="1"/>
    <s v="October"/>
    <x v="0"/>
    <s v="PROD1211"/>
    <x v="9"/>
    <x v="4"/>
    <n v="22"/>
    <n v="4"/>
    <n v="89"/>
    <x v="1"/>
    <n v="8"/>
    <n v="9"/>
    <x v="1"/>
    <n v="0.24719101123595505"/>
    <n v="22"/>
  </r>
  <r>
    <s v="ORD000682"/>
    <s v="CUST2427"/>
    <s v="Frederick Kelly"/>
    <s v="megan.mcmahon@outlook.com"/>
    <x v="0"/>
    <d v="2024-02-25T00:00:00"/>
    <x v="60"/>
    <x v="4"/>
    <x v="1"/>
    <s v="April"/>
    <x v="0"/>
    <s v="PROD9448"/>
    <x v="5"/>
    <x v="3"/>
    <n v="904"/>
    <n v="5"/>
    <n v="4520"/>
    <x v="0"/>
    <n v="413"/>
    <n v="4"/>
    <x v="0"/>
    <n v="0.35"/>
    <n v="1582"/>
  </r>
  <r>
    <s v="ORD000683"/>
    <s v="CUST6720"/>
    <s v="Kimberly Collins"/>
    <s v="patrick.park@hotmail.com"/>
    <x v="6"/>
    <d v="2023-11-27T00:00:00"/>
    <x v="442"/>
    <x v="4"/>
    <x v="0"/>
    <s v="April"/>
    <x v="2"/>
    <s v="PROD6940"/>
    <x v="18"/>
    <x v="0"/>
    <n v="856"/>
    <n v="1"/>
    <n v="856"/>
    <x v="1"/>
    <n v="127"/>
    <m/>
    <x v="2"/>
    <n v="0.39953271028037385"/>
    <n v="342"/>
  </r>
  <r>
    <s v="ORD000684"/>
    <s v="CUST4635"/>
    <s v="Richard Payne"/>
    <s v="willie.williams@hotmail.com"/>
    <x v="6"/>
    <d v="2023-04-15T00:00:00"/>
    <x v="384"/>
    <x v="9"/>
    <x v="1"/>
    <s v="June"/>
    <x v="0"/>
    <s v="PROD8517"/>
    <x v="19"/>
    <x v="2"/>
    <n v="854"/>
    <n v="2"/>
    <n v="1709"/>
    <x v="1"/>
    <n v="219"/>
    <n v="5"/>
    <x v="0"/>
    <n v="0.30017554125219426"/>
    <n v="513"/>
  </r>
  <r>
    <s v="ORD000685"/>
    <s v="CUST2427"/>
    <s v="Frederick Kelly"/>
    <s v="megan.mcmahon@outlook.com"/>
    <x v="0"/>
    <d v="2024-02-25T00:00:00"/>
    <x v="206"/>
    <x v="3"/>
    <x v="0"/>
    <s v="March"/>
    <x v="0"/>
    <s v="PROD3986"/>
    <x v="18"/>
    <x v="0"/>
    <n v="266"/>
    <n v="2"/>
    <n v="531"/>
    <x v="1"/>
    <n v="32"/>
    <n v="9"/>
    <x v="1"/>
    <n v="0.40112994350282488"/>
    <n v="213"/>
  </r>
  <r>
    <s v="ORD000686"/>
    <s v="CUST5432"/>
    <s v="Tina Rush"/>
    <s v="jennifer.smith@gmail.com"/>
    <x v="2"/>
    <d v="2024-03-27T00:00:00"/>
    <x v="372"/>
    <x v="5"/>
    <x v="0"/>
    <s v="October"/>
    <x v="0"/>
    <s v="PROD3209"/>
    <x v="15"/>
    <x v="1"/>
    <n v="686"/>
    <n v="2"/>
    <n v="1373"/>
    <x v="1"/>
    <n v="161"/>
    <n v="7"/>
    <x v="0"/>
    <n v="0.15003641660597233"/>
    <n v="206"/>
  </r>
  <r>
    <s v="ORD000687"/>
    <s v="CUST2712"/>
    <s v="Tonya Woods"/>
    <s v="tanner.lloyd@gmail.com"/>
    <x v="3"/>
    <d v="2023-09-24T00:00:00"/>
    <x v="443"/>
    <x v="5"/>
    <x v="1"/>
    <s v="October"/>
    <x v="0"/>
    <s v="PROD3766"/>
    <x v="11"/>
    <x v="3"/>
    <n v="793"/>
    <n v="1"/>
    <n v="793"/>
    <x v="1"/>
    <n v="101"/>
    <n v="2"/>
    <x v="0"/>
    <n v="0.35056746532156369"/>
    <n v="278"/>
  </r>
  <r>
    <s v="ORD000688"/>
    <s v="CUST7869"/>
    <s v="Katherine Anderson"/>
    <s v="amanda.olsen@gmail.com"/>
    <x v="1"/>
    <d v="2024-08-26T00:00:00"/>
    <x v="81"/>
    <x v="11"/>
    <x v="1"/>
    <s v="July"/>
    <x v="0"/>
    <s v="PROD5336"/>
    <x v="1"/>
    <x v="1"/>
    <n v="1046"/>
    <n v="1"/>
    <n v="1046"/>
    <x v="4"/>
    <n v="145"/>
    <n v="3"/>
    <x v="0"/>
    <n v="0.15009560229445507"/>
    <n v="157"/>
  </r>
  <r>
    <s v="ORD000689"/>
    <s v="CUST6436"/>
    <s v="Kelsey Green"/>
    <s v="dominique.jensen@hotmail.com"/>
    <x v="3"/>
    <d v="2024-05-14T00:00:00"/>
    <x v="259"/>
    <x v="5"/>
    <x v="0"/>
    <s v="October"/>
    <x v="0"/>
    <s v="PROD2961"/>
    <x v="18"/>
    <x v="0"/>
    <n v="1041"/>
    <n v="6"/>
    <n v="6247"/>
    <x v="1"/>
    <n v="778"/>
    <n v="3"/>
    <x v="0"/>
    <n v="0.40003201536737631"/>
    <n v="2499"/>
  </r>
  <r>
    <s v="ORD000690"/>
    <s v="CUST9476"/>
    <s v="Alice Esparza"/>
    <s v="matthew.diaz@hotmail.com"/>
    <x v="1"/>
    <d v="2024-06-04T00:00:00"/>
    <x v="444"/>
    <x v="0"/>
    <x v="0"/>
    <s v="January"/>
    <x v="0"/>
    <s v="PROD6925"/>
    <x v="9"/>
    <x v="4"/>
    <n v="164"/>
    <n v="4"/>
    <n v="657"/>
    <x v="0"/>
    <n v="78"/>
    <n v="5"/>
    <x v="0"/>
    <n v="0.24961948249619481"/>
    <n v="164"/>
  </r>
  <r>
    <s v="ORD000691"/>
    <s v="CUST6953"/>
    <s v="Andrea Ritter"/>
    <s v="elizabeth.cobb@gmail.com"/>
    <x v="1"/>
    <d v="2024-07-05T00:00:00"/>
    <x v="433"/>
    <x v="8"/>
    <x v="1"/>
    <s v="September"/>
    <x v="0"/>
    <s v="PROD2136"/>
    <x v="16"/>
    <x v="0"/>
    <n v="16"/>
    <n v="1"/>
    <n v="16"/>
    <x v="1"/>
    <n v="2"/>
    <n v="6"/>
    <x v="0"/>
    <n v="0.4375"/>
    <n v="7"/>
  </r>
  <r>
    <s v="ORD000692"/>
    <s v="CUST2890"/>
    <s v="Theresa Garcia"/>
    <s v="amanda.torres@outlook.com"/>
    <x v="5"/>
    <d v="2024-01-04T00:00:00"/>
    <x v="176"/>
    <x v="8"/>
    <x v="1"/>
    <s v="September"/>
    <x v="1"/>
    <s v="PROD3322"/>
    <x v="20"/>
    <x v="3"/>
    <n v="775"/>
    <n v="5"/>
    <n v="3874"/>
    <x v="1"/>
    <n v="457"/>
    <m/>
    <x v="2"/>
    <n v="0.35002581311306141"/>
    <n v="1356"/>
  </r>
  <r>
    <s v="ORD000693"/>
    <s v="CUST1227"/>
    <s v="Henry Mitchell"/>
    <s v="jeffrey.gentry@outlook.com"/>
    <x v="1"/>
    <d v="2023-10-19T00:00:00"/>
    <x v="373"/>
    <x v="9"/>
    <x v="0"/>
    <s v="June"/>
    <x v="0"/>
    <s v="PROD8674"/>
    <x v="2"/>
    <x v="1"/>
    <n v="264"/>
    <n v="2"/>
    <n v="528"/>
    <x v="1"/>
    <n v="78"/>
    <n v="3"/>
    <x v="0"/>
    <n v="0.14962121212121213"/>
    <n v="79"/>
  </r>
  <r>
    <s v="ORD000694"/>
    <s v="CUST1599"/>
    <s v="Ryan Johnson"/>
    <s v="hannah.norris@hotmail.com"/>
    <x v="4"/>
    <d v="2024-12-17T00:00:00"/>
    <x v="445"/>
    <x v="8"/>
    <x v="0"/>
    <s v="September"/>
    <x v="1"/>
    <s v="PROD4099"/>
    <x v="21"/>
    <x v="1"/>
    <n v="1017"/>
    <n v="3"/>
    <n v="3050"/>
    <x v="1"/>
    <n v="333"/>
    <m/>
    <x v="2"/>
    <n v="0.1501639344262295"/>
    <n v="458"/>
  </r>
  <r>
    <s v="ORD000695"/>
    <s v="CUST9930"/>
    <s v="Cathy Juarez"/>
    <s v="micheal.hancock@outlook.com"/>
    <x v="6"/>
    <d v="2023-11-12T00:00:00"/>
    <x v="446"/>
    <x v="10"/>
    <x v="0"/>
    <s v="February"/>
    <x v="0"/>
    <s v="PROD1864"/>
    <x v="18"/>
    <x v="0"/>
    <n v="136"/>
    <n v="3"/>
    <n v="409"/>
    <x v="1"/>
    <n v="28"/>
    <n v="3"/>
    <x v="0"/>
    <n v="0.40097799511002447"/>
    <n v="164"/>
  </r>
  <r>
    <s v="ORD000696"/>
    <s v="CUST9844"/>
    <s v="Robert Gordon"/>
    <s v="manuel.avila@yahoo.com"/>
    <x v="3"/>
    <d v="2023-12-16T00:00:00"/>
    <x v="447"/>
    <x v="11"/>
    <x v="0"/>
    <s v="July"/>
    <x v="0"/>
    <s v="PROD9263"/>
    <x v="12"/>
    <x v="3"/>
    <n v="212"/>
    <n v="6"/>
    <n v="1270"/>
    <x v="2"/>
    <n v="135"/>
    <n v="6"/>
    <x v="0"/>
    <n v="0.34960629921259845"/>
    <n v="444"/>
  </r>
  <r>
    <s v="ORD000697"/>
    <s v="CUST2370"/>
    <s v="Alyssa Torres"/>
    <s v="patricia.callahan@yahoo.com"/>
    <x v="4"/>
    <d v="2024-07-15T00:00:00"/>
    <x v="357"/>
    <x v="0"/>
    <x v="1"/>
    <s v="January"/>
    <x v="0"/>
    <s v="PROD7056"/>
    <x v="6"/>
    <x v="0"/>
    <n v="44"/>
    <n v="1"/>
    <n v="44"/>
    <x v="0"/>
    <n v="5"/>
    <n v="2"/>
    <x v="0"/>
    <n v="0.40909090909090912"/>
    <n v="18"/>
  </r>
  <r>
    <s v="ORD000698"/>
    <s v="CUST6269"/>
    <s v="Kim Hudson"/>
    <s v="gail.wright@gmail.com"/>
    <x v="3"/>
    <d v="2024-01-11T00:00:00"/>
    <x v="448"/>
    <x v="11"/>
    <x v="0"/>
    <s v="July"/>
    <x v="0"/>
    <s v="PROD6022"/>
    <x v="14"/>
    <x v="4"/>
    <n v="642"/>
    <n v="1"/>
    <n v="642"/>
    <x v="0"/>
    <n v="95"/>
    <n v="6"/>
    <x v="0"/>
    <n v="0.24922118380062305"/>
    <n v="160"/>
  </r>
  <r>
    <s v="ORD000699"/>
    <s v="CUST5891"/>
    <s v="Marissa Watson"/>
    <s v="david.espinoza@outlook.com"/>
    <x v="3"/>
    <d v="2023-07-19T00:00:00"/>
    <x v="311"/>
    <x v="6"/>
    <x v="0"/>
    <s v="August"/>
    <x v="0"/>
    <s v="PROD6905"/>
    <x v="4"/>
    <x v="2"/>
    <n v="551"/>
    <n v="1"/>
    <n v="551"/>
    <x v="1"/>
    <n v="36"/>
    <n v="5"/>
    <x v="0"/>
    <n v="0.29945553539019965"/>
    <n v="165"/>
  </r>
  <r>
    <s v="ORD000700"/>
    <s v="CUST6806"/>
    <s v="Eric Collins"/>
    <s v="brianna.jordan@gmail.com"/>
    <x v="0"/>
    <d v="2023-11-22T00:00:00"/>
    <x v="449"/>
    <x v="9"/>
    <x v="1"/>
    <s v="June"/>
    <x v="2"/>
    <s v="PROD3635"/>
    <x v="16"/>
    <x v="0"/>
    <n v="183"/>
    <n v="6"/>
    <n v="1101"/>
    <x v="1"/>
    <n v="127"/>
    <m/>
    <x v="2"/>
    <n v="0.39963669391462309"/>
    <n v="440"/>
  </r>
  <r>
    <s v="ORD000701"/>
    <s v="CUST5423"/>
    <s v="Deborah Hayes"/>
    <s v="sara.larsen@hotmail.com"/>
    <x v="0"/>
    <d v="2023-05-26T00:00:00"/>
    <x v="450"/>
    <x v="9"/>
    <x v="0"/>
    <s v="June"/>
    <x v="0"/>
    <s v="PROD4226"/>
    <x v="19"/>
    <x v="2"/>
    <n v="741"/>
    <n v="3"/>
    <n v="2223"/>
    <x v="1"/>
    <n v="298"/>
    <n v="7"/>
    <x v="0"/>
    <n v="0.30004498425551057"/>
    <n v="667"/>
  </r>
  <r>
    <s v="ORD000702"/>
    <s v="CUST8283"/>
    <s v="Jeffrey Martin"/>
    <s v="stacy.navarro@outlook.com"/>
    <x v="1"/>
    <d v="2024-05-29T00:00:00"/>
    <x v="312"/>
    <x v="8"/>
    <x v="1"/>
    <s v="September"/>
    <x v="0"/>
    <s v="PROD3140"/>
    <x v="15"/>
    <x v="1"/>
    <n v="850"/>
    <n v="1"/>
    <n v="850"/>
    <x v="0"/>
    <n v="63"/>
    <n v="5"/>
    <x v="0"/>
    <n v="0.14941176470588236"/>
    <n v="127"/>
  </r>
  <r>
    <s v="ORD000703"/>
    <s v="CUST1804"/>
    <s v="Chelsey Campbell"/>
    <s v="eric.powell@outlook.com"/>
    <x v="3"/>
    <d v="2023-03-19T00:00:00"/>
    <x v="451"/>
    <x v="9"/>
    <x v="0"/>
    <s v="June"/>
    <x v="0"/>
    <s v="PROD6030"/>
    <x v="11"/>
    <x v="3"/>
    <n v="1153"/>
    <n v="1"/>
    <n v="1153"/>
    <x v="1"/>
    <n v="112"/>
    <n v="5"/>
    <x v="0"/>
    <n v="0.35039028620988727"/>
    <n v="404"/>
  </r>
  <r>
    <s v="ORD000704"/>
    <s v="CUST9371"/>
    <s v="Douglas Strong"/>
    <s v="james.lopez@gmail.com"/>
    <x v="0"/>
    <d v="2023-03-26T00:00:00"/>
    <x v="9"/>
    <x v="0"/>
    <x v="1"/>
    <s v="January"/>
    <x v="0"/>
    <s v="PROD7669"/>
    <x v="6"/>
    <x v="0"/>
    <n v="119"/>
    <n v="1"/>
    <n v="119"/>
    <x v="1"/>
    <n v="11"/>
    <n v="5"/>
    <x v="0"/>
    <n v="0.3949579831932773"/>
    <n v="47"/>
  </r>
  <r>
    <s v="ORD000705"/>
    <s v="CUST2988"/>
    <s v="David Mendoza"/>
    <s v="joseph.williams@gmail.com"/>
    <x v="2"/>
    <d v="2023-06-29T00:00:00"/>
    <x v="180"/>
    <x v="9"/>
    <x v="1"/>
    <s v="June"/>
    <x v="0"/>
    <s v="PROD8702"/>
    <x v="4"/>
    <x v="2"/>
    <n v="888"/>
    <n v="4"/>
    <n v="3551"/>
    <x v="4"/>
    <n v="502"/>
    <n v="10"/>
    <x v="1"/>
    <n v="0.29991551675584344"/>
    <n v="1065"/>
  </r>
  <r>
    <s v="ORD000706"/>
    <s v="CUST2296"/>
    <s v="Mitchell Blake"/>
    <s v="patrick.dickson@yahoo.com"/>
    <x v="0"/>
    <d v="2024-11-22T00:00:00"/>
    <x v="88"/>
    <x v="2"/>
    <x v="1"/>
    <s v="May"/>
    <x v="0"/>
    <s v="PROD7451"/>
    <x v="16"/>
    <x v="0"/>
    <n v="22"/>
    <n v="1"/>
    <n v="22"/>
    <x v="1"/>
    <n v="2"/>
    <n v="3"/>
    <x v="0"/>
    <n v="0.40909090909090912"/>
    <n v="9"/>
  </r>
  <r>
    <s v="ORD000707"/>
    <s v="CUST9541"/>
    <s v="Diana Ritter"/>
    <s v="brenda.douglas@outlook.com"/>
    <x v="1"/>
    <d v="2024-09-02T00:00:00"/>
    <x v="110"/>
    <x v="2"/>
    <x v="0"/>
    <s v="May"/>
    <x v="0"/>
    <s v="PROD3747"/>
    <x v="6"/>
    <x v="0"/>
    <n v="431"/>
    <n v="4"/>
    <n v="1724"/>
    <x v="1"/>
    <n v="217"/>
    <n v="8"/>
    <x v="1"/>
    <n v="0.40023201856148494"/>
    <n v="690"/>
  </r>
  <r>
    <s v="ORD000708"/>
    <s v="CUST8288"/>
    <s v="Frank Stone"/>
    <s v="richard.copeland@hotmail.com"/>
    <x v="0"/>
    <d v="2023-11-02T00:00:00"/>
    <x v="452"/>
    <x v="4"/>
    <x v="0"/>
    <s v="April"/>
    <x v="0"/>
    <s v="PROD7592"/>
    <x v="8"/>
    <x v="2"/>
    <n v="398"/>
    <n v="1"/>
    <n v="398"/>
    <x v="0"/>
    <n v="57"/>
    <n v="5"/>
    <x v="0"/>
    <n v="0.29899497487437188"/>
    <n v="119"/>
  </r>
  <r>
    <s v="ORD000709"/>
    <s v="CUST8830"/>
    <s v="Linda Atkinson"/>
    <s v="lisa.taylor@yahoo.com"/>
    <x v="1"/>
    <d v="2023-09-20T00:00:00"/>
    <x v="328"/>
    <x v="3"/>
    <x v="0"/>
    <s v="March"/>
    <x v="0"/>
    <s v="PROD9409"/>
    <x v="5"/>
    <x v="3"/>
    <n v="605"/>
    <n v="1"/>
    <n v="605"/>
    <x v="1"/>
    <n v="62"/>
    <n v="9"/>
    <x v="1"/>
    <n v="0.35041322314049589"/>
    <n v="212"/>
  </r>
  <r>
    <s v="ORD000710"/>
    <s v="CUST1312"/>
    <s v="Shawn Chambers"/>
    <s v="sherry.hawkins@outlook.com"/>
    <x v="6"/>
    <d v="2023-04-24T00:00:00"/>
    <x v="356"/>
    <x v="1"/>
    <x v="1"/>
    <s v="December"/>
    <x v="0"/>
    <s v="PROD7222"/>
    <x v="21"/>
    <x v="1"/>
    <n v="1941"/>
    <n v="8"/>
    <n v="15531"/>
    <x v="2"/>
    <n v="1176"/>
    <n v="5"/>
    <x v="0"/>
    <n v="0.15002253557401327"/>
    <n v="2330"/>
  </r>
  <r>
    <s v="ORD000711"/>
    <s v="CUST6269"/>
    <s v="Kim Hudson"/>
    <s v="gail.wright@gmail.com"/>
    <x v="3"/>
    <d v="2024-01-11T00:00:00"/>
    <x v="323"/>
    <x v="7"/>
    <x v="0"/>
    <s v="November"/>
    <x v="0"/>
    <s v="PROD5274"/>
    <x v="20"/>
    <x v="3"/>
    <n v="1041"/>
    <n v="3"/>
    <n v="3123"/>
    <x v="1"/>
    <n v="463"/>
    <n v="5"/>
    <x v="0"/>
    <n v="0.34998398975344219"/>
    <n v="1093"/>
  </r>
  <r>
    <s v="ORD000712"/>
    <s v="CUST3943"/>
    <s v="Alyssa Weiss"/>
    <s v="melissa.rivera@gmail.com"/>
    <x v="6"/>
    <d v="2023-06-28T00:00:00"/>
    <x v="397"/>
    <x v="10"/>
    <x v="1"/>
    <s v="February"/>
    <x v="0"/>
    <s v="PROD2943"/>
    <x v="8"/>
    <x v="2"/>
    <n v="313"/>
    <n v="4"/>
    <n v="1253"/>
    <x v="0"/>
    <n v="63"/>
    <n v="3"/>
    <x v="0"/>
    <n v="0.30007980845969673"/>
    <n v="376"/>
  </r>
  <r>
    <s v="ORD000713"/>
    <s v="CUST9536"/>
    <s v="Eric Compton"/>
    <s v="suzanne.gross@hotmail.com"/>
    <x v="5"/>
    <d v="2024-09-28T00:00:00"/>
    <x v="93"/>
    <x v="4"/>
    <x v="1"/>
    <s v="April"/>
    <x v="0"/>
    <s v="PROD7296"/>
    <x v="2"/>
    <x v="1"/>
    <n v="683"/>
    <n v="5"/>
    <n v="3414"/>
    <x v="1"/>
    <n v="438"/>
    <n v="2"/>
    <x v="0"/>
    <n v="0.14997070884592853"/>
    <n v="512"/>
  </r>
  <r>
    <s v="ORD000714"/>
    <s v="CUST6741"/>
    <s v="Anthony Patton"/>
    <s v="carmen.maddox@yahoo.com"/>
    <x v="5"/>
    <d v="2024-06-15T00:00:00"/>
    <x v="453"/>
    <x v="2"/>
    <x v="0"/>
    <s v="May"/>
    <x v="0"/>
    <s v="PROD3517"/>
    <x v="0"/>
    <x v="0"/>
    <n v="538"/>
    <n v="1"/>
    <n v="538"/>
    <x v="0"/>
    <n v="68"/>
    <n v="3"/>
    <x v="0"/>
    <n v="0.3996282527881041"/>
    <n v="215"/>
  </r>
  <r>
    <s v="ORD000715"/>
    <s v="CUST7328"/>
    <s v="Andrew Lloyd"/>
    <s v="alec.martin@outlook.com"/>
    <x v="6"/>
    <d v="2023-03-18T00:00:00"/>
    <x v="454"/>
    <x v="7"/>
    <x v="0"/>
    <s v="November"/>
    <x v="0"/>
    <s v="PROD4101"/>
    <x v="7"/>
    <x v="4"/>
    <n v="836"/>
    <n v="6"/>
    <n v="5015"/>
    <x v="4"/>
    <n v="667"/>
    <n v="10"/>
    <x v="1"/>
    <n v="0.25004985044865402"/>
    <n v="1254"/>
  </r>
  <r>
    <s v="ORD000716"/>
    <s v="CUST6747"/>
    <s v="Sara Holmes"/>
    <s v="elizabeth.herrera@outlook.com"/>
    <x v="3"/>
    <d v="2023-06-25T00:00:00"/>
    <x v="54"/>
    <x v="0"/>
    <x v="0"/>
    <s v="January"/>
    <x v="0"/>
    <s v="PROD8144"/>
    <x v="2"/>
    <x v="1"/>
    <n v="519"/>
    <n v="2"/>
    <n v="1038"/>
    <x v="1"/>
    <n v="135"/>
    <n v="2"/>
    <x v="0"/>
    <n v="0.15028901734104047"/>
    <n v="156"/>
  </r>
  <r>
    <s v="ORD000717"/>
    <s v="CUST6460"/>
    <s v="Eric Haney"/>
    <s v="grant.spencer@hotmail.com"/>
    <x v="5"/>
    <d v="2023-08-26T00:00:00"/>
    <x v="455"/>
    <x v="0"/>
    <x v="0"/>
    <s v="January"/>
    <x v="0"/>
    <s v="PROD9460"/>
    <x v="6"/>
    <x v="0"/>
    <n v="690"/>
    <n v="1"/>
    <n v="690"/>
    <x v="1"/>
    <n v="35"/>
    <n v="10"/>
    <x v="1"/>
    <n v="0.4"/>
    <n v="276"/>
  </r>
  <r>
    <s v="ORD000718"/>
    <s v="CUST5513"/>
    <s v="Michael Rodriguez"/>
    <s v="michael.hampton@yahoo.com"/>
    <x v="6"/>
    <d v="2023-09-15T00:00:00"/>
    <x v="456"/>
    <x v="9"/>
    <x v="1"/>
    <s v="June"/>
    <x v="0"/>
    <s v="PROD7429"/>
    <x v="6"/>
    <x v="0"/>
    <n v="48"/>
    <n v="3"/>
    <n v="143"/>
    <x v="0"/>
    <n v="9"/>
    <n v="6"/>
    <x v="0"/>
    <n v="0.39860139860139859"/>
    <n v="57"/>
  </r>
  <r>
    <s v="ORD000719"/>
    <s v="CUST4690"/>
    <s v="Ashley Armstrong"/>
    <s v="frank.brooks@gmail.com"/>
    <x v="0"/>
    <d v="2024-04-13T00:00:00"/>
    <x v="10"/>
    <x v="6"/>
    <x v="0"/>
    <s v="August"/>
    <x v="0"/>
    <s v="PROD9793"/>
    <x v="1"/>
    <x v="1"/>
    <n v="951"/>
    <n v="2"/>
    <n v="1903"/>
    <x v="1"/>
    <n v="211"/>
    <n v="6"/>
    <x v="0"/>
    <n v="0.14976353126642145"/>
    <n v="285"/>
  </r>
  <r>
    <s v="ORD000720"/>
    <s v="CUST8081"/>
    <s v="Connie Bridges"/>
    <s v="autumn.may@yahoo.com"/>
    <x v="1"/>
    <d v="2024-04-05T00:00:00"/>
    <x v="318"/>
    <x v="8"/>
    <x v="0"/>
    <s v="September"/>
    <x v="1"/>
    <s v="PROD3393"/>
    <x v="4"/>
    <x v="2"/>
    <n v="180"/>
    <n v="3"/>
    <n v="541"/>
    <x v="1"/>
    <n v="58"/>
    <m/>
    <x v="2"/>
    <n v="0.29944547134935307"/>
    <n v="162"/>
  </r>
  <r>
    <s v="ORD000721"/>
    <s v="CUST3288"/>
    <s v="Christine Kim"/>
    <s v="brittany.douglas@gmail.com"/>
    <x v="1"/>
    <d v="2023-04-27T00:00:00"/>
    <x v="377"/>
    <x v="7"/>
    <x v="0"/>
    <s v="November"/>
    <x v="0"/>
    <s v="PROD5134"/>
    <x v="6"/>
    <x v="0"/>
    <n v="527"/>
    <n v="7"/>
    <n v="3686"/>
    <x v="0"/>
    <n v="451"/>
    <n v="8"/>
    <x v="1"/>
    <n v="0.39989148128052088"/>
    <n v="1474"/>
  </r>
  <r>
    <s v="ORD000722"/>
    <s v="CUST3150"/>
    <s v="Justin Jacobs"/>
    <s v="john.murray@hotmail.com"/>
    <x v="5"/>
    <d v="2023-03-23T00:00:00"/>
    <x v="457"/>
    <x v="6"/>
    <x v="1"/>
    <s v="August"/>
    <x v="0"/>
    <s v="PROD7141"/>
    <x v="5"/>
    <x v="3"/>
    <n v="244"/>
    <n v="6"/>
    <n v="1465"/>
    <x v="3"/>
    <n v="80"/>
    <n v="5"/>
    <x v="0"/>
    <n v="0.35017064846416385"/>
    <n v="513"/>
  </r>
  <r>
    <s v="ORD000723"/>
    <s v="CUST2967"/>
    <s v="Cathy Gaines"/>
    <s v="jonathan.sparks@outlook.com"/>
    <x v="1"/>
    <d v="2023-07-09T00:00:00"/>
    <x v="446"/>
    <x v="10"/>
    <x v="0"/>
    <s v="February"/>
    <x v="0"/>
    <s v="PROD4346"/>
    <x v="18"/>
    <x v="0"/>
    <n v="760"/>
    <n v="4"/>
    <n v="3040"/>
    <x v="0"/>
    <n v="384"/>
    <n v="4"/>
    <x v="0"/>
    <n v="0.4"/>
    <n v="1216"/>
  </r>
  <r>
    <s v="ORD000724"/>
    <s v="CUST4681"/>
    <s v="Elizabeth James"/>
    <s v="sharon.watkins@outlook.com"/>
    <x v="2"/>
    <d v="2023-02-23T00:00:00"/>
    <x v="43"/>
    <x v="7"/>
    <x v="1"/>
    <s v="November"/>
    <x v="0"/>
    <s v="PROD1792"/>
    <x v="16"/>
    <x v="0"/>
    <n v="122"/>
    <n v="3"/>
    <n v="366"/>
    <x v="0"/>
    <n v="52"/>
    <n v="7"/>
    <x v="0"/>
    <n v="0.40163934426229508"/>
    <n v="147"/>
  </r>
  <r>
    <s v="ORD000725"/>
    <s v="CUST4541"/>
    <s v="Gary Zamora"/>
    <s v="timothy.henderson@yahoo.com"/>
    <x v="4"/>
    <d v="2023-06-03T00:00:00"/>
    <x v="424"/>
    <x v="11"/>
    <x v="1"/>
    <s v="July"/>
    <x v="1"/>
    <s v="PROD9042"/>
    <x v="15"/>
    <x v="1"/>
    <n v="540"/>
    <n v="1"/>
    <n v="540"/>
    <x v="1"/>
    <n v="49"/>
    <m/>
    <x v="2"/>
    <n v="0.15"/>
    <n v="81"/>
  </r>
  <r>
    <s v="ORD000726"/>
    <s v="CUST8328"/>
    <s v="Michael Smith"/>
    <s v="melissa.gibbs@hotmail.com"/>
    <x v="5"/>
    <d v="2024-03-29T00:00:00"/>
    <x v="316"/>
    <x v="4"/>
    <x v="1"/>
    <s v="April"/>
    <x v="0"/>
    <s v="PROD5071"/>
    <x v="9"/>
    <x v="4"/>
    <n v="673"/>
    <n v="2"/>
    <n v="1347"/>
    <x v="4"/>
    <n v="172"/>
    <n v="10"/>
    <x v="1"/>
    <n v="0.25018559762435039"/>
    <n v="337"/>
  </r>
  <r>
    <s v="ORD000727"/>
    <s v="CUST3491"/>
    <s v="Thomas Landry"/>
    <s v="teresa.stephens@outlook.com"/>
    <x v="3"/>
    <d v="2024-04-08T00:00:00"/>
    <x v="294"/>
    <x v="2"/>
    <x v="1"/>
    <s v="May"/>
    <x v="0"/>
    <s v="PROD5426"/>
    <x v="15"/>
    <x v="1"/>
    <n v="756"/>
    <n v="3"/>
    <n v="2269"/>
    <x v="1"/>
    <n v="189"/>
    <n v="6"/>
    <x v="0"/>
    <n v="0.14984574702512121"/>
    <n v="340"/>
  </r>
  <r>
    <s v="ORD000728"/>
    <s v="CUST5691"/>
    <s v="Jessica Kirk"/>
    <s v="katie.gonzalez@outlook.com"/>
    <x v="0"/>
    <d v="2024-11-01T00:00:00"/>
    <x v="21"/>
    <x v="9"/>
    <x v="1"/>
    <s v="June"/>
    <x v="0"/>
    <s v="PROD7975"/>
    <x v="15"/>
    <x v="1"/>
    <n v="768"/>
    <n v="2"/>
    <n v="1535"/>
    <x v="0"/>
    <n v="128"/>
    <n v="5"/>
    <x v="0"/>
    <n v="0.14983713355048861"/>
    <n v="230"/>
  </r>
  <r>
    <s v="ORD000729"/>
    <s v="CUST4403"/>
    <s v="Michael Gonzalez"/>
    <s v="dawn.kelly@outlook.com"/>
    <x v="4"/>
    <d v="2024-09-17T00:00:00"/>
    <x v="458"/>
    <x v="0"/>
    <x v="0"/>
    <s v="January"/>
    <x v="0"/>
    <s v="PROD9720"/>
    <x v="7"/>
    <x v="4"/>
    <n v="523"/>
    <n v="3"/>
    <n v="1569"/>
    <x v="1"/>
    <n v="189"/>
    <n v="3"/>
    <x v="0"/>
    <n v="0.24984066284257489"/>
    <n v="392"/>
  </r>
  <r>
    <s v="ORD000730"/>
    <s v="CUST3791"/>
    <s v="Marc Dillon"/>
    <s v="john.mcdowell@yahoo.com"/>
    <x v="6"/>
    <d v="2024-03-05T00:00:00"/>
    <x v="199"/>
    <x v="0"/>
    <x v="1"/>
    <s v="January"/>
    <x v="0"/>
    <s v="PROD5939"/>
    <x v="17"/>
    <x v="3"/>
    <n v="403"/>
    <n v="3"/>
    <n v="1209"/>
    <x v="3"/>
    <n v="70"/>
    <n v="9"/>
    <x v="1"/>
    <n v="0.34987593052109184"/>
    <n v="423"/>
  </r>
  <r>
    <s v="ORD000731"/>
    <s v="CUST6399"/>
    <s v="Barbara Brooks"/>
    <s v="hailey.barnes@hotmail.com"/>
    <x v="3"/>
    <d v="2024-02-27T00:00:00"/>
    <x v="436"/>
    <x v="2"/>
    <x v="1"/>
    <s v="May"/>
    <x v="0"/>
    <s v="PROD9048"/>
    <x v="16"/>
    <x v="0"/>
    <n v="207"/>
    <n v="3"/>
    <n v="620"/>
    <x v="1"/>
    <n v="65"/>
    <n v="5"/>
    <x v="0"/>
    <n v="0.4"/>
    <n v="248"/>
  </r>
  <r>
    <s v="ORD000732"/>
    <s v="CUST8700"/>
    <s v="Melissa Jones"/>
    <s v="gregory.kennedy@yahoo.com"/>
    <x v="0"/>
    <d v="2024-10-30T00:00:00"/>
    <x v="69"/>
    <x v="2"/>
    <x v="1"/>
    <s v="May"/>
    <x v="0"/>
    <s v="PROD6231"/>
    <x v="5"/>
    <x v="3"/>
    <n v="738"/>
    <n v="2"/>
    <n v="1476"/>
    <x v="0"/>
    <n v="85"/>
    <n v="9"/>
    <x v="1"/>
    <n v="0.35027100271002709"/>
    <n v="517"/>
  </r>
  <r>
    <s v="ORD000733"/>
    <s v="CUST4841"/>
    <s v="Nathaniel Davis"/>
    <s v="tina.moore@yahoo.com"/>
    <x v="5"/>
    <d v="2023-02-17T00:00:00"/>
    <x v="459"/>
    <x v="1"/>
    <x v="1"/>
    <s v="December"/>
    <x v="0"/>
    <s v="PROD6763"/>
    <x v="15"/>
    <x v="1"/>
    <n v="1349"/>
    <n v="6"/>
    <n v="8095"/>
    <x v="2"/>
    <n v="879"/>
    <n v="9"/>
    <x v="1"/>
    <n v="0.14996911673872762"/>
    <n v="1214"/>
  </r>
  <r>
    <s v="ORD000734"/>
    <s v="CUST2293"/>
    <s v="Daniel Aguilar"/>
    <s v="charles.reyes@yahoo.com"/>
    <x v="3"/>
    <d v="2024-08-31T00:00:00"/>
    <x v="460"/>
    <x v="6"/>
    <x v="1"/>
    <s v="August"/>
    <x v="0"/>
    <s v="PROD1018"/>
    <x v="7"/>
    <x v="4"/>
    <n v="757"/>
    <n v="5"/>
    <n v="3785"/>
    <x v="1"/>
    <n v="297"/>
    <n v="6"/>
    <x v="0"/>
    <n v="0.24993394980184941"/>
    <n v="946"/>
  </r>
  <r>
    <s v="ORD000735"/>
    <s v="CUST4471"/>
    <s v="Jacob Lopez"/>
    <s v="henry.barr@outlook.com"/>
    <x v="0"/>
    <d v="2023-06-15T00:00:00"/>
    <x v="461"/>
    <x v="1"/>
    <x v="1"/>
    <s v="December"/>
    <x v="0"/>
    <s v="PROD5584"/>
    <x v="5"/>
    <x v="3"/>
    <n v="912"/>
    <n v="4"/>
    <n v="3646"/>
    <x v="2"/>
    <n v="229"/>
    <n v="6"/>
    <x v="0"/>
    <n v="0.34997257268239168"/>
    <n v="1276"/>
  </r>
  <r>
    <s v="ORD000736"/>
    <s v="CUST9008"/>
    <s v="Victoria Neal"/>
    <s v="shannon.baker@gmail.com"/>
    <x v="2"/>
    <d v="2023-11-28T00:00:00"/>
    <x v="341"/>
    <x v="9"/>
    <x v="0"/>
    <s v="June"/>
    <x v="0"/>
    <s v="PROD6619"/>
    <x v="12"/>
    <x v="3"/>
    <n v="796"/>
    <n v="3"/>
    <n v="2388"/>
    <x v="1"/>
    <n v="327"/>
    <n v="4"/>
    <x v="0"/>
    <n v="0.35008375209380233"/>
    <n v="836"/>
  </r>
  <r>
    <s v="ORD000737"/>
    <s v="CUST8710"/>
    <s v="Ryan Herring"/>
    <s v="jodi.everett@hotmail.com"/>
    <x v="5"/>
    <d v="2024-12-29T00:00:00"/>
    <x v="307"/>
    <x v="1"/>
    <x v="0"/>
    <s v="December"/>
    <x v="0"/>
    <s v="PROD3014"/>
    <x v="10"/>
    <x v="2"/>
    <n v="1137"/>
    <n v="8"/>
    <n v="9099"/>
    <x v="1"/>
    <n v="820"/>
    <n v="2"/>
    <x v="0"/>
    <n v="0.30003297065611606"/>
    <n v="2730"/>
  </r>
  <r>
    <s v="ORD000738"/>
    <s v="CUST1318"/>
    <s v="Pamela Garcia"/>
    <s v="barbara.reynolds@gmail.com"/>
    <x v="1"/>
    <d v="2023-04-09T00:00:00"/>
    <x v="305"/>
    <x v="7"/>
    <x v="0"/>
    <s v="November"/>
    <x v="0"/>
    <s v="PROD5164"/>
    <x v="4"/>
    <x v="2"/>
    <n v="610"/>
    <n v="7"/>
    <n v="4272"/>
    <x v="0"/>
    <n v="308"/>
    <n v="3"/>
    <x v="0"/>
    <n v="0.29985955056179775"/>
    <n v="1281"/>
  </r>
  <r>
    <s v="ORD000739"/>
    <s v="CUST4569"/>
    <s v="Heather Keller"/>
    <s v="nicholas.ramos@hotmail.com"/>
    <x v="1"/>
    <d v="2024-03-22T00:00:00"/>
    <x v="462"/>
    <x v="2"/>
    <x v="1"/>
    <s v="May"/>
    <x v="0"/>
    <s v="PROD7681"/>
    <x v="15"/>
    <x v="1"/>
    <n v="380"/>
    <n v="1"/>
    <n v="380"/>
    <x v="1"/>
    <n v="49"/>
    <n v="2"/>
    <x v="0"/>
    <n v="0.15"/>
    <n v="57"/>
  </r>
  <r>
    <s v="ORD000740"/>
    <s v="CUST7318"/>
    <s v="Anthony Morton"/>
    <s v="jessica.edwards@hotmail.com"/>
    <x v="4"/>
    <d v="2023-05-27T00:00:00"/>
    <x v="319"/>
    <x v="7"/>
    <x v="0"/>
    <s v="November"/>
    <x v="0"/>
    <s v="PROD1176"/>
    <x v="18"/>
    <x v="0"/>
    <n v="192"/>
    <n v="1"/>
    <n v="192"/>
    <x v="1"/>
    <n v="21"/>
    <n v="3"/>
    <x v="0"/>
    <n v="0.40104166666666669"/>
    <n v="77"/>
  </r>
  <r>
    <s v="ORD000741"/>
    <s v="CUST5004"/>
    <s v="Jeremy Nguyen"/>
    <s v="hunter.little@hotmail.com"/>
    <x v="5"/>
    <d v="2023-05-21T00:00:00"/>
    <x v="342"/>
    <x v="7"/>
    <x v="1"/>
    <s v="November"/>
    <x v="0"/>
    <s v="PROD3560"/>
    <x v="7"/>
    <x v="4"/>
    <n v="1169"/>
    <n v="3"/>
    <n v="3506"/>
    <x v="1"/>
    <n v="299"/>
    <n v="7"/>
    <x v="0"/>
    <n v="0.25014261266400456"/>
    <n v="877"/>
  </r>
  <r>
    <s v="ORD000742"/>
    <s v="CUST6066"/>
    <s v="Joseph Herring"/>
    <s v="ashlee.brown@hotmail.com"/>
    <x v="6"/>
    <d v="2024-04-08T00:00:00"/>
    <x v="463"/>
    <x v="0"/>
    <x v="1"/>
    <s v="January"/>
    <x v="0"/>
    <s v="PROD4297"/>
    <x v="7"/>
    <x v="4"/>
    <n v="313"/>
    <n v="1"/>
    <n v="313"/>
    <x v="1"/>
    <n v="46"/>
    <n v="7"/>
    <x v="0"/>
    <n v="0.24920127795527156"/>
    <n v="78"/>
  </r>
  <r>
    <s v="ORD000743"/>
    <s v="CUST5537"/>
    <s v="Daniel Rocha"/>
    <s v="stacey.oconnell@outlook.com"/>
    <x v="5"/>
    <d v="2023-01-01T00:00:00"/>
    <x v="464"/>
    <x v="1"/>
    <x v="1"/>
    <s v="December"/>
    <x v="0"/>
    <s v="PROD1482"/>
    <x v="5"/>
    <x v="3"/>
    <n v="496"/>
    <n v="8"/>
    <n v="3968"/>
    <x v="1"/>
    <n v="544"/>
    <n v="8"/>
    <x v="1"/>
    <n v="0.35005040322580644"/>
    <n v="1389"/>
  </r>
  <r>
    <s v="ORD000744"/>
    <s v="CUST6521"/>
    <s v="Chris King"/>
    <s v="adam.hunt@outlook.com"/>
    <x v="1"/>
    <d v="2023-12-29T00:00:00"/>
    <x v="465"/>
    <x v="6"/>
    <x v="1"/>
    <s v="August"/>
    <x v="0"/>
    <s v="PROD7691"/>
    <x v="13"/>
    <x v="4"/>
    <n v="1104"/>
    <n v="2"/>
    <n v="2209"/>
    <x v="1"/>
    <n v="329"/>
    <n v="7"/>
    <x v="0"/>
    <n v="0.24988682661837935"/>
    <n v="552"/>
  </r>
  <r>
    <s v="ORD000745"/>
    <s v="CUST9870"/>
    <s v="Kristen Davis"/>
    <s v="kathleen.matthews@outlook.com"/>
    <x v="4"/>
    <d v="2023-10-29T00:00:00"/>
    <x v="466"/>
    <x v="8"/>
    <x v="0"/>
    <s v="September"/>
    <x v="0"/>
    <s v="PROD3277"/>
    <x v="9"/>
    <x v="4"/>
    <n v="114"/>
    <n v="2"/>
    <n v="228"/>
    <x v="1"/>
    <n v="13"/>
    <n v="5"/>
    <x v="0"/>
    <n v="0.25"/>
    <n v="57"/>
  </r>
  <r>
    <s v="ORD000746"/>
    <s v="CUST9384"/>
    <s v="Joyce Rodgers"/>
    <s v="russell.anderson@yahoo.com"/>
    <x v="5"/>
    <d v="2024-10-13T00:00:00"/>
    <x v="467"/>
    <x v="6"/>
    <x v="1"/>
    <s v="August"/>
    <x v="0"/>
    <s v="PROD3219"/>
    <x v="5"/>
    <x v="3"/>
    <n v="336"/>
    <n v="3"/>
    <n v="1009"/>
    <x v="1"/>
    <n v="95"/>
    <n v="6"/>
    <x v="0"/>
    <n v="0.34985133795837464"/>
    <n v="353"/>
  </r>
  <r>
    <s v="ORD000747"/>
    <s v="CUST6830"/>
    <s v="Diane Mahoney"/>
    <s v="jeremy.wilson@outlook.com"/>
    <x v="4"/>
    <d v="2023-01-05T00:00:00"/>
    <x v="121"/>
    <x v="0"/>
    <x v="0"/>
    <s v="January"/>
    <x v="0"/>
    <s v="PROD9114"/>
    <x v="18"/>
    <x v="0"/>
    <n v="567"/>
    <n v="1"/>
    <n v="567"/>
    <x v="1"/>
    <n v="52"/>
    <n v="8"/>
    <x v="1"/>
    <n v="0.400352733686067"/>
    <n v="227"/>
  </r>
  <r>
    <s v="ORD000748"/>
    <s v="CUST7435"/>
    <s v="Kelly Conner"/>
    <s v="amber.hull@outlook.com"/>
    <x v="0"/>
    <d v="2024-10-16T00:00:00"/>
    <x v="468"/>
    <x v="9"/>
    <x v="0"/>
    <s v="June"/>
    <x v="1"/>
    <s v="PROD4449"/>
    <x v="15"/>
    <x v="1"/>
    <n v="409"/>
    <n v="4"/>
    <n v="1635"/>
    <x v="2"/>
    <n v="173"/>
    <m/>
    <x v="2"/>
    <n v="0.14984709480122324"/>
    <n v="245"/>
  </r>
  <r>
    <s v="ORD000749"/>
    <s v="CUST9443"/>
    <s v="Julia Baird"/>
    <s v="hannah.murphy@gmail.com"/>
    <x v="0"/>
    <d v="2023-09-15T00:00:00"/>
    <x v="469"/>
    <x v="6"/>
    <x v="0"/>
    <s v="August"/>
    <x v="0"/>
    <s v="PROD7506"/>
    <x v="8"/>
    <x v="2"/>
    <n v="1014"/>
    <n v="3"/>
    <n v="3042"/>
    <x v="1"/>
    <n v="307"/>
    <n v="7"/>
    <x v="0"/>
    <n v="0.30013149243918474"/>
    <n v="913"/>
  </r>
  <r>
    <s v="ORD000750"/>
    <s v="CUST4646"/>
    <s v="Jeffery Ramirez"/>
    <s v="shelby.mcguire@hotmail.com"/>
    <x v="3"/>
    <d v="2024-05-24T00:00:00"/>
    <x v="362"/>
    <x v="9"/>
    <x v="1"/>
    <s v="June"/>
    <x v="0"/>
    <s v="PROD1721"/>
    <x v="16"/>
    <x v="0"/>
    <n v="319"/>
    <n v="4"/>
    <n v="1276"/>
    <x v="3"/>
    <n v="155"/>
    <n v="10"/>
    <x v="1"/>
    <n v="0.39968652037617552"/>
    <n v="510"/>
  </r>
  <r>
    <s v="ORD000751"/>
    <s v="CUST4805"/>
    <s v="Michael Deleon"/>
    <s v="daniel.mitchell@outlook.com"/>
    <x v="4"/>
    <d v="2024-11-22T00:00:00"/>
    <x v="233"/>
    <x v="1"/>
    <x v="1"/>
    <s v="December"/>
    <x v="1"/>
    <s v="PROD9816"/>
    <x v="4"/>
    <x v="2"/>
    <n v="1749"/>
    <n v="10"/>
    <n v="17491"/>
    <x v="1"/>
    <n v="1333"/>
    <m/>
    <x v="2"/>
    <n v="0.29998284832199418"/>
    <n v="5247"/>
  </r>
  <r>
    <s v="ORD000752"/>
    <s v="CUST2788"/>
    <s v="Gary Smith"/>
    <s v="monica.welch@outlook.com"/>
    <x v="5"/>
    <d v="2023-08-01T00:00:00"/>
    <x v="116"/>
    <x v="9"/>
    <x v="1"/>
    <s v="June"/>
    <x v="0"/>
    <s v="PROD3067"/>
    <x v="0"/>
    <x v="0"/>
    <n v="823"/>
    <n v="3"/>
    <n v="2470"/>
    <x v="0"/>
    <n v="312"/>
    <n v="3"/>
    <x v="0"/>
    <n v="0.4"/>
    <n v="988"/>
  </r>
  <r>
    <s v="ORD000753"/>
    <s v="CUST4541"/>
    <s v="Gary Zamora"/>
    <s v="timothy.henderson@yahoo.com"/>
    <x v="4"/>
    <d v="2023-06-03T00:00:00"/>
    <x v="414"/>
    <x v="4"/>
    <x v="0"/>
    <s v="April"/>
    <x v="0"/>
    <s v="PROD8071"/>
    <x v="20"/>
    <x v="3"/>
    <n v="844"/>
    <n v="4"/>
    <n v="3374"/>
    <x v="1"/>
    <n v="439"/>
    <n v="5"/>
    <x v="0"/>
    <n v="0.35002963841138113"/>
    <n v="1181"/>
  </r>
  <r>
    <s v="ORD000754"/>
    <s v="CUST1456"/>
    <s v="Thomas Fletcher"/>
    <s v="edwin.summers@hotmail.com"/>
    <x v="1"/>
    <d v="2024-04-27T00:00:00"/>
    <x v="436"/>
    <x v="2"/>
    <x v="1"/>
    <s v="May"/>
    <x v="0"/>
    <s v="PROD1437"/>
    <x v="9"/>
    <x v="4"/>
    <n v="547"/>
    <n v="1"/>
    <n v="547"/>
    <x v="0"/>
    <n v="46"/>
    <n v="7"/>
    <x v="0"/>
    <n v="0.25045703839122485"/>
    <n v="137"/>
  </r>
  <r>
    <s v="ORD000755"/>
    <s v="CUST6062"/>
    <s v="Christopher Tucker"/>
    <s v="james.rogers@gmail.com"/>
    <x v="3"/>
    <d v="2024-01-14T00:00:00"/>
    <x v="440"/>
    <x v="5"/>
    <x v="0"/>
    <s v="October"/>
    <x v="0"/>
    <s v="PROD8074"/>
    <x v="4"/>
    <x v="2"/>
    <n v="288"/>
    <n v="6"/>
    <n v="1730"/>
    <x v="0"/>
    <n v="240"/>
    <n v="7"/>
    <x v="0"/>
    <n v="0.3"/>
    <n v="519"/>
  </r>
  <r>
    <s v="ORD000756"/>
    <s v="CUST8678"/>
    <s v="William Bowen"/>
    <s v="jon.cook@hotmail.com"/>
    <x v="4"/>
    <d v="2024-10-02T00:00:00"/>
    <x v="470"/>
    <x v="1"/>
    <x v="0"/>
    <s v="December"/>
    <x v="0"/>
    <s v="PROD2374"/>
    <x v="5"/>
    <x v="3"/>
    <n v="794"/>
    <n v="4"/>
    <n v="3178"/>
    <x v="4"/>
    <n v="226"/>
    <n v="9"/>
    <x v="1"/>
    <n v="0.34990560100692258"/>
    <n v="1112"/>
  </r>
  <r>
    <s v="ORD000757"/>
    <s v="CUST8375"/>
    <s v="Alexander Juarez"/>
    <s v="anthony.thomas@gmail.com"/>
    <x v="2"/>
    <d v="2024-05-19T00:00:00"/>
    <x v="200"/>
    <x v="1"/>
    <x v="0"/>
    <s v="December"/>
    <x v="0"/>
    <s v="PROD4042"/>
    <x v="9"/>
    <x v="4"/>
    <n v="1756"/>
    <n v="6"/>
    <n v="10535"/>
    <x v="1"/>
    <n v="1045"/>
    <n v="3"/>
    <x v="0"/>
    <n v="0.2500237304224015"/>
    <n v="2634"/>
  </r>
  <r>
    <s v="ORD000758"/>
    <s v="CUST6800"/>
    <s v="Rebecca Wilcox"/>
    <s v="stephanie.mcmahon@hotmail.com"/>
    <x v="1"/>
    <d v="2023-11-12T00:00:00"/>
    <x v="315"/>
    <x v="10"/>
    <x v="1"/>
    <s v="February"/>
    <x v="1"/>
    <s v="PROD6089"/>
    <x v="16"/>
    <x v="0"/>
    <n v="577"/>
    <n v="4"/>
    <n v="2308"/>
    <x v="1"/>
    <n v="244"/>
    <m/>
    <x v="2"/>
    <n v="0.39991334488734837"/>
    <n v="923"/>
  </r>
  <r>
    <s v="ORD000759"/>
    <s v="CUST9408"/>
    <s v="Mark Williams"/>
    <s v="michael.mendez@hotmail.com"/>
    <x v="6"/>
    <d v="2024-05-29T00:00:00"/>
    <x v="456"/>
    <x v="9"/>
    <x v="1"/>
    <s v="June"/>
    <x v="0"/>
    <s v="PROD8861"/>
    <x v="5"/>
    <x v="3"/>
    <n v="647"/>
    <n v="1"/>
    <n v="647"/>
    <x v="1"/>
    <n v="54"/>
    <n v="5"/>
    <x v="0"/>
    <n v="0.34930448222565685"/>
    <n v="226"/>
  </r>
  <r>
    <s v="ORD000760"/>
    <s v="CUST8110"/>
    <s v="George Harding"/>
    <s v="michael.cox@yahoo.com"/>
    <x v="1"/>
    <d v="2023-03-14T00:00:00"/>
    <x v="347"/>
    <x v="3"/>
    <x v="1"/>
    <s v="March"/>
    <x v="0"/>
    <s v="PROD6474"/>
    <x v="5"/>
    <x v="3"/>
    <n v="716"/>
    <n v="3"/>
    <n v="2147"/>
    <x v="1"/>
    <n v="295"/>
    <n v="3"/>
    <x v="0"/>
    <n v="0.34979040521658128"/>
    <n v="751"/>
  </r>
  <r>
    <s v="ORD000761"/>
    <s v="CUST9930"/>
    <s v="Cathy Juarez"/>
    <s v="micheal.hancock@outlook.com"/>
    <x v="6"/>
    <d v="2023-11-12T00:00:00"/>
    <x v="177"/>
    <x v="8"/>
    <x v="0"/>
    <s v="September"/>
    <x v="0"/>
    <s v="PROD4468"/>
    <x v="12"/>
    <x v="3"/>
    <n v="1081"/>
    <n v="3"/>
    <n v="3243"/>
    <x v="0"/>
    <n v="174"/>
    <n v="10"/>
    <x v="1"/>
    <n v="0.34998458217699663"/>
    <n v="1135"/>
  </r>
  <r>
    <s v="ORD000762"/>
    <s v="CUST1522"/>
    <s v="Claudia Smith"/>
    <s v="andrea.vincent@yahoo.com"/>
    <x v="4"/>
    <d v="2024-11-10T00:00:00"/>
    <x v="58"/>
    <x v="2"/>
    <x v="0"/>
    <s v="May"/>
    <x v="0"/>
    <s v="PROD1899"/>
    <x v="18"/>
    <x v="0"/>
    <n v="774"/>
    <n v="3"/>
    <n v="2321"/>
    <x v="0"/>
    <n v="216"/>
    <n v="7"/>
    <x v="0"/>
    <n v="0.39982766049116758"/>
    <n v="928"/>
  </r>
  <r>
    <s v="ORD000763"/>
    <s v="CUST8923"/>
    <s v="Adriana Baker"/>
    <s v="raymond.hansen@hotmail.com"/>
    <x v="3"/>
    <d v="2024-06-09T00:00:00"/>
    <x v="60"/>
    <x v="4"/>
    <x v="1"/>
    <s v="April"/>
    <x v="0"/>
    <s v="PROD9403"/>
    <x v="18"/>
    <x v="0"/>
    <n v="882"/>
    <n v="5"/>
    <n v="4412"/>
    <x v="3"/>
    <n v="265"/>
    <n v="7"/>
    <x v="0"/>
    <n v="0.4000453309156845"/>
    <n v="1765"/>
  </r>
  <r>
    <s v="ORD000764"/>
    <s v="CUST6953"/>
    <s v="Andrea Ritter"/>
    <s v="elizabeth.cobb@gmail.com"/>
    <x v="1"/>
    <d v="2024-07-05T00:00:00"/>
    <x v="256"/>
    <x v="7"/>
    <x v="0"/>
    <s v="November"/>
    <x v="2"/>
    <s v="PROD3725"/>
    <x v="10"/>
    <x v="2"/>
    <n v="1281"/>
    <n v="3"/>
    <n v="3842"/>
    <x v="1"/>
    <n v="495"/>
    <m/>
    <x v="2"/>
    <n v="0.30010411244143675"/>
    <n v="1153"/>
  </r>
  <r>
    <s v="ORD000765"/>
    <s v="CUST5522"/>
    <s v="John Ramsey"/>
    <s v="jaclyn.moran@yahoo.com"/>
    <x v="3"/>
    <d v="2023-05-22T00:00:00"/>
    <x v="225"/>
    <x v="10"/>
    <x v="1"/>
    <s v="February"/>
    <x v="1"/>
    <s v="PROD7545"/>
    <x v="21"/>
    <x v="1"/>
    <n v="552"/>
    <n v="2"/>
    <n v="1104"/>
    <x v="3"/>
    <n v="136"/>
    <m/>
    <x v="2"/>
    <n v="0.15036231884057971"/>
    <n v="166"/>
  </r>
  <r>
    <s v="ORD000766"/>
    <s v="CUST5891"/>
    <s v="Marissa Watson"/>
    <s v="david.espinoza@outlook.com"/>
    <x v="3"/>
    <d v="2023-07-19T00:00:00"/>
    <x v="24"/>
    <x v="5"/>
    <x v="1"/>
    <s v="October"/>
    <x v="0"/>
    <s v="PROD2765"/>
    <x v="18"/>
    <x v="0"/>
    <n v="454"/>
    <n v="6"/>
    <n v="2721"/>
    <x v="4"/>
    <n v="177"/>
    <n v="4"/>
    <x v="0"/>
    <n v="0.40022050716648289"/>
    <n v="1089"/>
  </r>
  <r>
    <s v="ORD000767"/>
    <s v="CUST7257"/>
    <s v="Laura Mckenzie"/>
    <s v="kimberly.cox@yahoo.com"/>
    <x v="3"/>
    <d v="2023-02-25T00:00:00"/>
    <x v="120"/>
    <x v="11"/>
    <x v="0"/>
    <s v="July"/>
    <x v="0"/>
    <s v="PROD5210"/>
    <x v="15"/>
    <x v="1"/>
    <n v="24"/>
    <n v="1"/>
    <n v="24"/>
    <x v="1"/>
    <n v="3"/>
    <n v="9"/>
    <x v="1"/>
    <n v="0.16666666666666666"/>
    <n v="4"/>
  </r>
  <r>
    <s v="ORD000768"/>
    <s v="CUST8977"/>
    <s v="Jeff Norris"/>
    <s v="jody.brown@gmail.com"/>
    <x v="5"/>
    <d v="2023-01-09T00:00:00"/>
    <x v="49"/>
    <x v="4"/>
    <x v="1"/>
    <s v="April"/>
    <x v="0"/>
    <s v="PROD8422"/>
    <x v="17"/>
    <x v="3"/>
    <n v="117"/>
    <n v="3"/>
    <n v="351"/>
    <x v="1"/>
    <n v="27"/>
    <n v="10"/>
    <x v="1"/>
    <n v="0.3504273504273504"/>
    <n v="123"/>
  </r>
  <r>
    <s v="ORD000769"/>
    <s v="CUST2571"/>
    <s v="Christian Mathews"/>
    <s v="ronald.villa@yahoo.com"/>
    <x v="2"/>
    <d v="2023-06-13T00:00:00"/>
    <x v="471"/>
    <x v="6"/>
    <x v="0"/>
    <s v="August"/>
    <x v="0"/>
    <s v="PROD2498"/>
    <x v="19"/>
    <x v="2"/>
    <n v="209"/>
    <n v="5"/>
    <n v="1044"/>
    <x v="0"/>
    <n v="150"/>
    <n v="7"/>
    <x v="0"/>
    <n v="0.29980842911877392"/>
    <n v="313"/>
  </r>
  <r>
    <s v="ORD000770"/>
    <s v="CUST4939"/>
    <s v="Chris Cooley"/>
    <s v="anna.garcia@yahoo.com"/>
    <x v="3"/>
    <d v="2024-07-08T00:00:00"/>
    <x v="472"/>
    <x v="3"/>
    <x v="0"/>
    <s v="March"/>
    <x v="0"/>
    <s v="PROD7725"/>
    <x v="2"/>
    <x v="1"/>
    <n v="455"/>
    <n v="1"/>
    <n v="455"/>
    <x v="3"/>
    <n v="36"/>
    <n v="5"/>
    <x v="0"/>
    <n v="0.14945054945054945"/>
    <n v="68"/>
  </r>
  <r>
    <s v="ORD000771"/>
    <s v="CUST8362"/>
    <s v="Abigail Thomas"/>
    <s v="theresa.jones@outlook.com"/>
    <x v="3"/>
    <d v="2023-08-30T00:00:00"/>
    <x v="203"/>
    <x v="8"/>
    <x v="1"/>
    <s v="September"/>
    <x v="0"/>
    <s v="PROD7815"/>
    <x v="12"/>
    <x v="3"/>
    <n v="866"/>
    <n v="2"/>
    <n v="1732"/>
    <x v="2"/>
    <n v="118"/>
    <n v="3"/>
    <x v="0"/>
    <n v="0.34988452655889146"/>
    <n v="606"/>
  </r>
  <r>
    <s v="ORD000772"/>
    <s v="CUST9161"/>
    <s v="Denise Williams"/>
    <s v="brendan.hopkins@gmail.com"/>
    <x v="1"/>
    <d v="2024-07-10T00:00:00"/>
    <x v="449"/>
    <x v="9"/>
    <x v="1"/>
    <s v="June"/>
    <x v="0"/>
    <s v="PROD8520"/>
    <x v="2"/>
    <x v="1"/>
    <n v="29"/>
    <n v="6"/>
    <n v="175"/>
    <x v="2"/>
    <n v="21"/>
    <n v="7"/>
    <x v="0"/>
    <n v="0.14857142857142858"/>
    <n v="26"/>
  </r>
  <r>
    <s v="ORD000773"/>
    <s v="CUST3992"/>
    <s v="Joshua Mcbride"/>
    <s v="kiara.gibbs@hotmail.com"/>
    <x v="4"/>
    <d v="2023-07-10T00:00:00"/>
    <x v="473"/>
    <x v="0"/>
    <x v="1"/>
    <s v="January"/>
    <x v="0"/>
    <s v="PROD3026"/>
    <x v="12"/>
    <x v="3"/>
    <n v="555"/>
    <n v="3"/>
    <n v="1665"/>
    <x v="2"/>
    <n v="211"/>
    <n v="9"/>
    <x v="1"/>
    <n v="0.35015015015015016"/>
    <n v="583"/>
  </r>
  <r>
    <s v="ORD000774"/>
    <s v="CUST1057"/>
    <s v="Mrs. Aimee Harris"/>
    <s v="jeffery.harris@gmail.com"/>
    <x v="4"/>
    <d v="2024-04-11T00:00:00"/>
    <x v="37"/>
    <x v="11"/>
    <x v="0"/>
    <s v="July"/>
    <x v="0"/>
    <s v="PROD9983"/>
    <x v="16"/>
    <x v="0"/>
    <n v="494"/>
    <n v="6"/>
    <n v="2965"/>
    <x v="1"/>
    <n v="275"/>
    <n v="3"/>
    <x v="0"/>
    <n v="0.4"/>
    <n v="1186"/>
  </r>
  <r>
    <s v="ORD000775"/>
    <s v="CUST5130"/>
    <s v="Edward Henry"/>
    <s v="ronald.curtis@hotmail.com"/>
    <x v="5"/>
    <d v="2024-09-03T00:00:00"/>
    <x v="335"/>
    <x v="0"/>
    <x v="1"/>
    <s v="January"/>
    <x v="0"/>
    <s v="PROD7480"/>
    <x v="4"/>
    <x v="2"/>
    <n v="500"/>
    <n v="1"/>
    <n v="500"/>
    <x v="3"/>
    <n v="49"/>
    <n v="10"/>
    <x v="1"/>
    <n v="0.3"/>
    <n v="150"/>
  </r>
  <r>
    <s v="ORD000776"/>
    <s v="CUST7075"/>
    <s v="Michelle Allen"/>
    <s v="melissa.taylor@gmail.com"/>
    <x v="1"/>
    <d v="2023-06-23T00:00:00"/>
    <x v="381"/>
    <x v="7"/>
    <x v="1"/>
    <s v="November"/>
    <x v="0"/>
    <s v="PROD8794"/>
    <x v="13"/>
    <x v="4"/>
    <n v="534"/>
    <n v="4"/>
    <n v="2138"/>
    <x v="3"/>
    <n v="238"/>
    <n v="6"/>
    <x v="0"/>
    <n v="0.24976613657623947"/>
    <n v="534"/>
  </r>
  <r>
    <s v="ORD000777"/>
    <s v="CUST1813"/>
    <s v="Sandra Crawford"/>
    <s v="jesus.blackburn@outlook.com"/>
    <x v="0"/>
    <d v="2023-12-24T00:00:00"/>
    <x v="277"/>
    <x v="8"/>
    <x v="0"/>
    <s v="September"/>
    <x v="2"/>
    <s v="PROD4646"/>
    <x v="0"/>
    <x v="0"/>
    <n v="380"/>
    <n v="5"/>
    <n v="1898"/>
    <x v="0"/>
    <n v="153"/>
    <m/>
    <x v="2"/>
    <n v="0.39989462592202318"/>
    <n v="759"/>
  </r>
  <r>
    <s v="ORD000778"/>
    <s v="CUST4724"/>
    <s v="Douglas Smith"/>
    <s v="gary.doyle@outlook.com"/>
    <x v="2"/>
    <d v="2024-02-03T00:00:00"/>
    <x v="131"/>
    <x v="9"/>
    <x v="1"/>
    <s v="June"/>
    <x v="2"/>
    <s v="PROD5719"/>
    <x v="8"/>
    <x v="2"/>
    <n v="703"/>
    <n v="1"/>
    <n v="703"/>
    <x v="1"/>
    <n v="83"/>
    <m/>
    <x v="2"/>
    <n v="0.30014224751066854"/>
    <n v="211"/>
  </r>
  <r>
    <s v="ORD000779"/>
    <s v="CUST1287"/>
    <s v="Robert Lam"/>
    <s v="kim.wood@outlook.com"/>
    <x v="4"/>
    <d v="2024-04-10T00:00:00"/>
    <x v="398"/>
    <x v="5"/>
    <x v="0"/>
    <s v="October"/>
    <x v="0"/>
    <s v="PROD8309"/>
    <x v="21"/>
    <x v="1"/>
    <n v="727"/>
    <n v="4"/>
    <n v="2907"/>
    <x v="0"/>
    <n v="354"/>
    <n v="6"/>
    <x v="0"/>
    <n v="0.1499828001375989"/>
    <n v="436"/>
  </r>
  <r>
    <s v="ORD000780"/>
    <s v="CUST4312"/>
    <s v="Deborah Moreno"/>
    <s v="gabriella.spencer@hotmail.com"/>
    <x v="0"/>
    <d v="2023-02-27T00:00:00"/>
    <x v="24"/>
    <x v="5"/>
    <x v="1"/>
    <s v="October"/>
    <x v="0"/>
    <s v="PROD6216"/>
    <x v="2"/>
    <x v="1"/>
    <n v="832"/>
    <n v="6"/>
    <n v="4994"/>
    <x v="1"/>
    <n v="533"/>
    <n v="8"/>
    <x v="1"/>
    <n v="0.14997997597116539"/>
    <n v="749"/>
  </r>
  <r>
    <s v="ORD000781"/>
    <s v="CUST7646"/>
    <s v="Erica Briggs"/>
    <s v="tonya.bradshaw@hotmail.com"/>
    <x v="3"/>
    <d v="2024-12-03T00:00:00"/>
    <x v="311"/>
    <x v="6"/>
    <x v="0"/>
    <s v="August"/>
    <x v="0"/>
    <s v="PROD5729"/>
    <x v="5"/>
    <x v="3"/>
    <n v="270"/>
    <n v="5"/>
    <n v="1351"/>
    <x v="0"/>
    <n v="72"/>
    <n v="10"/>
    <x v="1"/>
    <n v="0.35011102886750556"/>
    <n v="473"/>
  </r>
  <r>
    <s v="ORD000782"/>
    <s v="CUST9775"/>
    <s v="Alexis Calderon"/>
    <s v="pamela.davis@gmail.com"/>
    <x v="6"/>
    <d v="2023-03-21T00:00:00"/>
    <x v="193"/>
    <x v="2"/>
    <x v="0"/>
    <s v="May"/>
    <x v="1"/>
    <s v="PROD4560"/>
    <x v="10"/>
    <x v="2"/>
    <n v="1056"/>
    <n v="1"/>
    <n v="1056"/>
    <x v="3"/>
    <n v="75"/>
    <m/>
    <x v="2"/>
    <n v="0.30018939393939392"/>
    <n v="317"/>
  </r>
  <r>
    <s v="ORD000783"/>
    <s v="CUST8880"/>
    <s v="Laura Pollard"/>
    <s v="michael.tran@hotmail.com"/>
    <x v="4"/>
    <d v="2023-08-18T00:00:00"/>
    <x v="474"/>
    <x v="4"/>
    <x v="1"/>
    <s v="April"/>
    <x v="0"/>
    <s v="PROD1155"/>
    <x v="20"/>
    <x v="3"/>
    <n v="987"/>
    <n v="5"/>
    <n v="4934"/>
    <x v="1"/>
    <n v="435"/>
    <n v="8"/>
    <x v="1"/>
    <n v="0.35002026753141469"/>
    <n v="1727"/>
  </r>
  <r>
    <s v="ORD000784"/>
    <s v="CUST5024"/>
    <s v="William Vincent"/>
    <s v="tiffany.campbell@hotmail.com"/>
    <x v="3"/>
    <d v="2023-04-10T00:00:00"/>
    <x v="178"/>
    <x v="11"/>
    <x v="0"/>
    <s v="July"/>
    <x v="0"/>
    <s v="PROD8967"/>
    <x v="14"/>
    <x v="4"/>
    <n v="467"/>
    <n v="6"/>
    <n v="2800"/>
    <x v="1"/>
    <n v="249"/>
    <n v="4"/>
    <x v="0"/>
    <n v="0.25"/>
    <n v="700"/>
  </r>
  <r>
    <s v="ORD000785"/>
    <s v="CUST6755"/>
    <s v="Mason Davis"/>
    <s v="william.johnson@yahoo.com"/>
    <x v="4"/>
    <d v="2024-11-25T00:00:00"/>
    <x v="475"/>
    <x v="11"/>
    <x v="0"/>
    <s v="July"/>
    <x v="0"/>
    <s v="PROD7656"/>
    <x v="20"/>
    <x v="3"/>
    <n v="710"/>
    <n v="5"/>
    <n v="3551"/>
    <x v="2"/>
    <n v="388"/>
    <n v="5"/>
    <x v="0"/>
    <n v="0.35004224162207831"/>
    <n v="1243"/>
  </r>
  <r>
    <s v="ORD000786"/>
    <s v="CUST5465"/>
    <s v="Benjamin Nicholson"/>
    <s v="kathleen.mccarty@outlook.com"/>
    <x v="2"/>
    <d v="2023-05-30T00:00:00"/>
    <x v="387"/>
    <x v="11"/>
    <x v="1"/>
    <s v="July"/>
    <x v="0"/>
    <s v="PROD7390"/>
    <x v="19"/>
    <x v="2"/>
    <n v="823"/>
    <n v="3"/>
    <n v="2470"/>
    <x v="1"/>
    <n v="212"/>
    <n v="2"/>
    <x v="0"/>
    <n v="0.3"/>
    <n v="741"/>
  </r>
  <r>
    <s v="ORD000787"/>
    <s v="CUST8083"/>
    <s v="David Chambers"/>
    <s v="heather.holland@yahoo.com"/>
    <x v="3"/>
    <d v="2023-08-22T00:00:00"/>
    <x v="421"/>
    <x v="8"/>
    <x v="0"/>
    <s v="September"/>
    <x v="0"/>
    <s v="PROD4864"/>
    <x v="2"/>
    <x v="1"/>
    <n v="590"/>
    <n v="5"/>
    <n v="2951"/>
    <x v="0"/>
    <n v="398"/>
    <n v="3"/>
    <x v="0"/>
    <n v="0.15011860386309725"/>
    <n v="443"/>
  </r>
  <r>
    <s v="ORD000788"/>
    <s v="CUST8083"/>
    <s v="David Chambers"/>
    <s v="heather.holland@yahoo.com"/>
    <x v="3"/>
    <d v="2023-08-22T00:00:00"/>
    <x v="418"/>
    <x v="11"/>
    <x v="1"/>
    <s v="July"/>
    <x v="0"/>
    <s v="PROD6566"/>
    <x v="4"/>
    <x v="2"/>
    <n v="610"/>
    <n v="3"/>
    <n v="1830"/>
    <x v="1"/>
    <n v="224"/>
    <n v="8"/>
    <x v="1"/>
    <n v="0.3"/>
    <n v="549"/>
  </r>
  <r>
    <s v="ORD000789"/>
    <s v="CUST8923"/>
    <s v="Adriana Baker"/>
    <s v="raymond.hansen@hotmail.com"/>
    <x v="3"/>
    <d v="2024-06-09T00:00:00"/>
    <x v="386"/>
    <x v="10"/>
    <x v="0"/>
    <s v="February"/>
    <x v="0"/>
    <s v="PROD6933"/>
    <x v="14"/>
    <x v="4"/>
    <n v="84"/>
    <n v="4"/>
    <n v="334"/>
    <x v="0"/>
    <n v="39"/>
    <n v="2"/>
    <x v="0"/>
    <n v="0.25149700598802394"/>
    <n v="84"/>
  </r>
  <r>
    <s v="ORD000790"/>
    <s v="CUST1710"/>
    <s v="John Scott"/>
    <s v="timothy.padilla@yahoo.com"/>
    <x v="1"/>
    <d v="2023-12-05T00:00:00"/>
    <x v="476"/>
    <x v="4"/>
    <x v="0"/>
    <s v="April"/>
    <x v="0"/>
    <s v="PROD4172"/>
    <x v="7"/>
    <x v="4"/>
    <n v="339"/>
    <n v="4"/>
    <n v="1355"/>
    <x v="0"/>
    <n v="103"/>
    <n v="8"/>
    <x v="1"/>
    <n v="0.25018450184501845"/>
    <n v="339"/>
  </r>
  <r>
    <s v="ORD000791"/>
    <s v="CUST6554"/>
    <s v="Daniel Watson"/>
    <s v="roy.steele@hotmail.com"/>
    <x v="6"/>
    <d v="2024-07-07T00:00:00"/>
    <x v="477"/>
    <x v="0"/>
    <x v="0"/>
    <s v="January"/>
    <x v="1"/>
    <s v="PROD1179"/>
    <x v="14"/>
    <x v="4"/>
    <n v="258"/>
    <n v="4"/>
    <n v="1031"/>
    <x v="0"/>
    <n v="83"/>
    <m/>
    <x v="2"/>
    <n v="0.25024248302618818"/>
    <n v="258"/>
  </r>
  <r>
    <s v="ORD000792"/>
    <s v="CUST2827"/>
    <s v="Edward Townsend"/>
    <s v="adrienne.campbell@yahoo.com"/>
    <x v="0"/>
    <d v="2024-02-28T00:00:00"/>
    <x v="478"/>
    <x v="4"/>
    <x v="0"/>
    <s v="April"/>
    <x v="1"/>
    <s v="PROD6058"/>
    <x v="12"/>
    <x v="3"/>
    <n v="80"/>
    <n v="1"/>
    <n v="80"/>
    <x v="1"/>
    <n v="7"/>
    <m/>
    <x v="2"/>
    <n v="0.35"/>
    <n v="28"/>
  </r>
  <r>
    <s v="ORD000793"/>
    <s v="CUST4541"/>
    <s v="Gary Zamora"/>
    <s v="timothy.henderson@yahoo.com"/>
    <x v="4"/>
    <d v="2023-06-03T00:00:00"/>
    <x v="479"/>
    <x v="2"/>
    <x v="1"/>
    <s v="May"/>
    <x v="0"/>
    <s v="PROD7211"/>
    <x v="9"/>
    <x v="4"/>
    <n v="698"/>
    <n v="2"/>
    <n v="1397"/>
    <x v="1"/>
    <n v="88"/>
    <n v="9"/>
    <x v="1"/>
    <n v="0.24982104509663564"/>
    <n v="349"/>
  </r>
  <r>
    <s v="ORD000794"/>
    <s v="CUST3585"/>
    <s v="Angela Murphy"/>
    <s v="julia.yu@outlook.com"/>
    <x v="2"/>
    <d v="2023-09-21T00:00:00"/>
    <x v="480"/>
    <x v="10"/>
    <x v="0"/>
    <s v="February"/>
    <x v="0"/>
    <s v="PROD9868"/>
    <x v="6"/>
    <x v="0"/>
    <n v="384"/>
    <n v="3"/>
    <n v="1152"/>
    <x v="0"/>
    <n v="75"/>
    <n v="8"/>
    <x v="1"/>
    <n v="0.4001736111111111"/>
    <n v="461"/>
  </r>
  <r>
    <s v="ORD000795"/>
    <s v="CUST2763"/>
    <s v="Tara Matthews"/>
    <s v="david.owens@outlook.com"/>
    <x v="1"/>
    <d v="2024-09-13T00:00:00"/>
    <x v="391"/>
    <x v="0"/>
    <x v="1"/>
    <s v="January"/>
    <x v="0"/>
    <s v="PROD5078"/>
    <x v="17"/>
    <x v="3"/>
    <n v="299"/>
    <n v="2"/>
    <n v="598"/>
    <x v="3"/>
    <n v="81"/>
    <n v="3"/>
    <x v="0"/>
    <n v="0.34949832775919731"/>
    <n v="209"/>
  </r>
  <r>
    <s v="ORD000796"/>
    <s v="CUST3491"/>
    <s v="Thomas Landry"/>
    <s v="teresa.stephens@outlook.com"/>
    <x v="3"/>
    <d v="2024-04-08T00:00:00"/>
    <x v="481"/>
    <x v="9"/>
    <x v="0"/>
    <s v="June"/>
    <x v="0"/>
    <s v="PROD7006"/>
    <x v="19"/>
    <x v="2"/>
    <n v="196"/>
    <n v="3"/>
    <n v="588"/>
    <x v="0"/>
    <n v="46"/>
    <n v="10"/>
    <x v="1"/>
    <n v="0.29931972789115646"/>
    <n v="176"/>
  </r>
  <r>
    <s v="ORD000797"/>
    <s v="CUST4471"/>
    <s v="Jacob Lopez"/>
    <s v="henry.barr@outlook.com"/>
    <x v="0"/>
    <d v="2023-06-15T00:00:00"/>
    <x v="482"/>
    <x v="7"/>
    <x v="1"/>
    <s v="November"/>
    <x v="1"/>
    <s v="PROD8436"/>
    <x v="21"/>
    <x v="1"/>
    <n v="368"/>
    <n v="3"/>
    <n v="1103"/>
    <x v="1"/>
    <n v="142"/>
    <m/>
    <x v="2"/>
    <n v="0.14959202175883954"/>
    <n v="165"/>
  </r>
  <r>
    <s v="ORD000798"/>
    <s v="CUST1471"/>
    <s v="Blake Aguilar"/>
    <s v="norman.randolph@hotmail.com"/>
    <x v="6"/>
    <d v="2023-03-02T00:00:00"/>
    <x v="306"/>
    <x v="2"/>
    <x v="0"/>
    <s v="May"/>
    <x v="0"/>
    <s v="PROD3107"/>
    <x v="11"/>
    <x v="3"/>
    <n v="864"/>
    <n v="5"/>
    <n v="4319"/>
    <x v="1"/>
    <n v="345"/>
    <n v="4"/>
    <x v="0"/>
    <n v="0.35008103727714751"/>
    <n v="1512"/>
  </r>
  <r>
    <s v="ORD000799"/>
    <s v="CUST8081"/>
    <s v="Connie Bridges"/>
    <s v="autumn.may@yahoo.com"/>
    <x v="1"/>
    <d v="2024-04-05T00:00:00"/>
    <x v="238"/>
    <x v="4"/>
    <x v="0"/>
    <s v="April"/>
    <x v="0"/>
    <s v="PROD7838"/>
    <x v="9"/>
    <x v="4"/>
    <n v="891"/>
    <n v="3"/>
    <n v="2672"/>
    <x v="1"/>
    <n v="169"/>
    <n v="4"/>
    <x v="0"/>
    <n v="0.25"/>
    <n v="668"/>
  </r>
  <r>
    <s v="ORD000800"/>
    <s v="CUST5048"/>
    <s v="Johnathan Mills"/>
    <s v="monique.ho@outlook.com"/>
    <x v="3"/>
    <d v="2023-03-18T00:00:00"/>
    <x v="275"/>
    <x v="4"/>
    <x v="0"/>
    <s v="April"/>
    <x v="0"/>
    <s v="PROD5985"/>
    <x v="2"/>
    <x v="1"/>
    <n v="697"/>
    <n v="2"/>
    <n v="1394"/>
    <x v="2"/>
    <n v="108"/>
    <n v="10"/>
    <x v="1"/>
    <n v="0.14992826398852224"/>
    <n v="209"/>
  </r>
  <r>
    <s v="ORD000801"/>
    <s v="CUST6309"/>
    <s v="Kathleen Mercer"/>
    <s v="stephanie.thompson@yahoo.com"/>
    <x v="3"/>
    <d v="2024-07-02T00:00:00"/>
    <x v="169"/>
    <x v="2"/>
    <x v="0"/>
    <s v="May"/>
    <x v="0"/>
    <s v="PROD3139"/>
    <x v="9"/>
    <x v="4"/>
    <n v="45"/>
    <n v="1"/>
    <n v="45"/>
    <x v="0"/>
    <n v="6"/>
    <n v="4"/>
    <x v="0"/>
    <n v="0.24444444444444444"/>
    <n v="11"/>
  </r>
  <r>
    <s v="ORD000802"/>
    <s v="CUST8967"/>
    <s v="Joshua Garcia"/>
    <s v="megan.hansen@hotmail.com"/>
    <x v="6"/>
    <d v="2024-01-19T00:00:00"/>
    <x v="452"/>
    <x v="4"/>
    <x v="0"/>
    <s v="April"/>
    <x v="0"/>
    <s v="PROD3415"/>
    <x v="20"/>
    <x v="3"/>
    <n v="384"/>
    <n v="5"/>
    <n v="1919"/>
    <x v="1"/>
    <n v="257"/>
    <n v="3"/>
    <x v="0"/>
    <n v="0.35018238665971863"/>
    <n v="672"/>
  </r>
  <r>
    <s v="ORD000803"/>
    <s v="CUST4640"/>
    <s v="Frederick Brown"/>
    <s v="adam.hayes@yahoo.com"/>
    <x v="1"/>
    <d v="2024-01-27T00:00:00"/>
    <x v="483"/>
    <x v="6"/>
    <x v="1"/>
    <s v="August"/>
    <x v="0"/>
    <s v="PROD9323"/>
    <x v="0"/>
    <x v="0"/>
    <n v="1088"/>
    <n v="3"/>
    <n v="3264"/>
    <x v="0"/>
    <n v="187"/>
    <n v="4"/>
    <x v="0"/>
    <n v="0.39981617647058826"/>
    <n v="1305"/>
  </r>
  <r>
    <s v="ORD000804"/>
    <s v="CUST6554"/>
    <s v="Daniel Watson"/>
    <s v="roy.steele@hotmail.com"/>
    <x v="6"/>
    <d v="2024-07-07T00:00:00"/>
    <x v="477"/>
    <x v="0"/>
    <x v="0"/>
    <s v="January"/>
    <x v="0"/>
    <s v="PROD5742"/>
    <x v="12"/>
    <x v="3"/>
    <n v="118"/>
    <n v="3"/>
    <n v="353"/>
    <x v="1"/>
    <n v="48"/>
    <n v="4"/>
    <x v="0"/>
    <n v="0.34844192634560905"/>
    <n v="123"/>
  </r>
  <r>
    <s v="ORD000805"/>
    <s v="CUST1813"/>
    <s v="Sandra Crawford"/>
    <s v="jesus.blackburn@outlook.com"/>
    <x v="0"/>
    <d v="2023-12-24T00:00:00"/>
    <x v="25"/>
    <x v="10"/>
    <x v="0"/>
    <s v="February"/>
    <x v="0"/>
    <s v="PROD8470"/>
    <x v="11"/>
    <x v="3"/>
    <n v="654"/>
    <n v="2"/>
    <n v="1308"/>
    <x v="1"/>
    <n v="165"/>
    <n v="3"/>
    <x v="0"/>
    <n v="0.35015290519877673"/>
    <n v="458"/>
  </r>
  <r>
    <s v="ORD000806"/>
    <s v="CUST7566"/>
    <s v="Erin Coleman"/>
    <s v="ryan.gonzales@gmail.com"/>
    <x v="1"/>
    <d v="2024-02-10T00:00:00"/>
    <x v="484"/>
    <x v="3"/>
    <x v="1"/>
    <s v="March"/>
    <x v="0"/>
    <s v="PROD2452"/>
    <x v="13"/>
    <x v="4"/>
    <n v="168"/>
    <n v="5"/>
    <n v="841"/>
    <x v="0"/>
    <n v="122"/>
    <n v="7"/>
    <x v="0"/>
    <n v="0.2497027348394768"/>
    <n v="210"/>
  </r>
  <r>
    <s v="ORD000807"/>
    <s v="CUST4394"/>
    <s v="Paul Young"/>
    <s v="dakota.clark@outlook.com"/>
    <x v="3"/>
    <d v="2023-01-21T00:00:00"/>
    <x v="485"/>
    <x v="11"/>
    <x v="0"/>
    <s v="July"/>
    <x v="0"/>
    <s v="PROD1950"/>
    <x v="19"/>
    <x v="2"/>
    <n v="997"/>
    <n v="5"/>
    <n v="4987"/>
    <x v="0"/>
    <n v="553"/>
    <n v="3"/>
    <x v="0"/>
    <n v="0.29997994786444754"/>
    <n v="1496"/>
  </r>
  <r>
    <s v="ORD000808"/>
    <s v="CUST7045"/>
    <s v="Samuel Lawson"/>
    <s v="dwayne.cunningham@gmail.com"/>
    <x v="0"/>
    <d v="2024-10-25T00:00:00"/>
    <x v="486"/>
    <x v="7"/>
    <x v="0"/>
    <s v="November"/>
    <x v="0"/>
    <s v="PROD3058"/>
    <x v="18"/>
    <x v="0"/>
    <n v="57"/>
    <n v="4"/>
    <n v="226"/>
    <x v="1"/>
    <n v="23"/>
    <n v="8"/>
    <x v="1"/>
    <n v="0.39823008849557523"/>
    <n v="90"/>
  </r>
  <r>
    <s v="ORD000809"/>
    <s v="CUST2530"/>
    <s v="Bradley Weber MD"/>
    <s v="deborah.robertson@gmail.com"/>
    <x v="2"/>
    <d v="2023-01-28T00:00:00"/>
    <x v="487"/>
    <x v="8"/>
    <x v="0"/>
    <s v="September"/>
    <x v="0"/>
    <s v="PROD1369"/>
    <x v="13"/>
    <x v="4"/>
    <n v="453"/>
    <n v="5"/>
    <n v="2264"/>
    <x v="1"/>
    <n v="271"/>
    <n v="7"/>
    <x v="0"/>
    <n v="0.25"/>
    <n v="566"/>
  </r>
  <r>
    <s v="ORD000810"/>
    <s v="CUST3900"/>
    <s v="Laura Nelson"/>
    <s v="darlene.gregory@gmail.com"/>
    <x v="5"/>
    <d v="2024-02-08T00:00:00"/>
    <x v="18"/>
    <x v="2"/>
    <x v="1"/>
    <s v="May"/>
    <x v="0"/>
    <s v="PROD9554"/>
    <x v="11"/>
    <x v="3"/>
    <n v="325"/>
    <n v="3"/>
    <n v="975"/>
    <x v="2"/>
    <n v="58"/>
    <n v="5"/>
    <x v="0"/>
    <n v="0.34974358974358977"/>
    <n v="341"/>
  </r>
  <r>
    <s v="ORD000811"/>
    <s v="CUST4056"/>
    <s v="Michael Cain MD"/>
    <s v="michele.roach@outlook.com"/>
    <x v="3"/>
    <d v="2024-05-12T00:00:00"/>
    <x v="330"/>
    <x v="6"/>
    <x v="1"/>
    <s v="August"/>
    <x v="0"/>
    <s v="PROD7668"/>
    <x v="20"/>
    <x v="3"/>
    <n v="208"/>
    <n v="3"/>
    <n v="624"/>
    <x v="3"/>
    <n v="89"/>
    <n v="7"/>
    <x v="0"/>
    <n v="0.35096153846153844"/>
    <n v="219"/>
  </r>
  <r>
    <s v="ORD000812"/>
    <s v="CUST1690"/>
    <s v="Lisa Singleton"/>
    <s v="amber.patterson@hotmail.com"/>
    <x v="2"/>
    <d v="2023-10-02T00:00:00"/>
    <x v="95"/>
    <x v="1"/>
    <x v="1"/>
    <s v="December"/>
    <x v="0"/>
    <s v="PROD4044"/>
    <x v="2"/>
    <x v="1"/>
    <n v="628"/>
    <n v="2"/>
    <n v="1257"/>
    <x v="3"/>
    <n v="168"/>
    <n v="3"/>
    <x v="0"/>
    <n v="0.15035799522673032"/>
    <n v="189"/>
  </r>
  <r>
    <s v="ORD000813"/>
    <s v="CUST2554"/>
    <s v="Melissa Higgins"/>
    <s v="clifford.maddox@outlook.com"/>
    <x v="2"/>
    <d v="2023-05-09T00:00:00"/>
    <x v="461"/>
    <x v="1"/>
    <x v="1"/>
    <s v="December"/>
    <x v="2"/>
    <s v="PROD1607"/>
    <x v="10"/>
    <x v="2"/>
    <n v="1736"/>
    <n v="2"/>
    <n v="3472"/>
    <x v="3"/>
    <n v="345"/>
    <m/>
    <x v="2"/>
    <n v="0.30011520737327191"/>
    <n v="1042"/>
  </r>
  <r>
    <s v="ORD000814"/>
    <s v="CUST8213"/>
    <s v="Angela Brown"/>
    <s v="paul.collins@outlook.com"/>
    <x v="2"/>
    <d v="2023-07-22T00:00:00"/>
    <x v="218"/>
    <x v="1"/>
    <x v="1"/>
    <s v="December"/>
    <x v="2"/>
    <s v="PROD9595"/>
    <x v="3"/>
    <x v="1"/>
    <n v="1552"/>
    <n v="6"/>
    <n v="9313"/>
    <x v="0"/>
    <n v="598"/>
    <m/>
    <x v="2"/>
    <n v="0.15000536883925694"/>
    <n v="1397"/>
  </r>
  <r>
    <s v="ORD000815"/>
    <s v="CUST4613"/>
    <s v="Jessica Reed"/>
    <s v="william.beck@outlook.com"/>
    <x v="0"/>
    <d v="2023-02-01T00:00:00"/>
    <x v="367"/>
    <x v="4"/>
    <x v="1"/>
    <s v="April"/>
    <x v="0"/>
    <s v="PROD2583"/>
    <x v="15"/>
    <x v="1"/>
    <n v="746"/>
    <n v="1"/>
    <n v="746"/>
    <x v="1"/>
    <n v="52"/>
    <n v="8"/>
    <x v="1"/>
    <n v="0.15013404825737264"/>
    <n v="112"/>
  </r>
  <r>
    <s v="ORD000816"/>
    <s v="CUST5111"/>
    <s v="Jesus Nicholson"/>
    <s v="krystal.tapia@yahoo.com"/>
    <x v="3"/>
    <d v="2024-03-17T00:00:00"/>
    <x v="168"/>
    <x v="11"/>
    <x v="1"/>
    <s v="July"/>
    <x v="0"/>
    <s v="PROD7264"/>
    <x v="0"/>
    <x v="0"/>
    <n v="1187"/>
    <n v="3"/>
    <n v="3560"/>
    <x v="1"/>
    <n v="525"/>
    <n v="7"/>
    <x v="0"/>
    <n v="0.4"/>
    <n v="1424"/>
  </r>
  <r>
    <s v="ORD000817"/>
    <s v="CUST7049"/>
    <s v="Lori Hale"/>
    <s v="joseph.riley@hotmail.com"/>
    <x v="1"/>
    <d v="2024-02-28T00:00:00"/>
    <x v="110"/>
    <x v="2"/>
    <x v="0"/>
    <s v="May"/>
    <x v="0"/>
    <s v="PROD3444"/>
    <x v="1"/>
    <x v="1"/>
    <n v="906"/>
    <n v="1"/>
    <n v="906"/>
    <x v="0"/>
    <n v="47"/>
    <n v="8"/>
    <x v="1"/>
    <n v="0.15011037527593818"/>
    <n v="136"/>
  </r>
  <r>
    <s v="ORD000818"/>
    <s v="CUST2967"/>
    <s v="Cathy Gaines"/>
    <s v="jonathan.sparks@outlook.com"/>
    <x v="1"/>
    <d v="2023-07-09T00:00:00"/>
    <x v="197"/>
    <x v="9"/>
    <x v="1"/>
    <s v="June"/>
    <x v="0"/>
    <s v="PROD1007"/>
    <x v="3"/>
    <x v="1"/>
    <n v="366"/>
    <n v="4"/>
    <n v="1465"/>
    <x v="2"/>
    <n v="185"/>
    <n v="3"/>
    <x v="0"/>
    <n v="0.15017064846416384"/>
    <n v="220"/>
  </r>
  <r>
    <s v="ORD000819"/>
    <s v="CUST9846"/>
    <s v="Lori Davis"/>
    <s v="jeremy.nelson@yahoo.com"/>
    <x v="1"/>
    <d v="2023-12-02T00:00:00"/>
    <x v="49"/>
    <x v="4"/>
    <x v="1"/>
    <s v="April"/>
    <x v="0"/>
    <s v="PROD4912"/>
    <x v="13"/>
    <x v="4"/>
    <n v="148"/>
    <n v="2"/>
    <n v="296"/>
    <x v="1"/>
    <n v="19"/>
    <n v="7"/>
    <x v="0"/>
    <n v="0.25"/>
    <n v="74"/>
  </r>
  <r>
    <s v="ORD000820"/>
    <s v="CUST2405"/>
    <s v="Christina Ramirez"/>
    <s v="leslie.lopez@yahoo.com"/>
    <x v="3"/>
    <d v="2024-04-22T00:00:00"/>
    <x v="101"/>
    <x v="5"/>
    <x v="0"/>
    <s v="October"/>
    <x v="0"/>
    <s v="PROD2069"/>
    <x v="11"/>
    <x v="3"/>
    <n v="936"/>
    <n v="3"/>
    <n v="2807"/>
    <x v="1"/>
    <n v="416"/>
    <n v="10"/>
    <x v="1"/>
    <n v="0.35019593872461702"/>
    <n v="983"/>
  </r>
  <r>
    <s v="ORD000821"/>
    <s v="CUST1343"/>
    <s v="Jonathan Phillips"/>
    <s v="robert.west@hotmail.com"/>
    <x v="2"/>
    <d v="2023-02-23T00:00:00"/>
    <x v="488"/>
    <x v="5"/>
    <x v="0"/>
    <s v="October"/>
    <x v="2"/>
    <s v="PROD9335"/>
    <x v="14"/>
    <x v="4"/>
    <n v="620"/>
    <n v="2"/>
    <n v="1239"/>
    <x v="1"/>
    <n v="67"/>
    <m/>
    <x v="2"/>
    <n v="0.25020177562550444"/>
    <n v="310"/>
  </r>
  <r>
    <s v="ORD000822"/>
    <s v="CUST3437"/>
    <s v="Denise Richards"/>
    <s v="alexandra.carter@yahoo.com"/>
    <x v="0"/>
    <d v="2023-07-23T00:00:00"/>
    <x v="453"/>
    <x v="2"/>
    <x v="0"/>
    <s v="May"/>
    <x v="0"/>
    <s v="PROD5569"/>
    <x v="8"/>
    <x v="2"/>
    <n v="376"/>
    <n v="1"/>
    <n v="376"/>
    <x v="1"/>
    <n v="38"/>
    <n v="2"/>
    <x v="0"/>
    <n v="0.30053191489361702"/>
    <n v="113"/>
  </r>
  <r>
    <s v="ORD000823"/>
    <s v="CUST9443"/>
    <s v="Julia Baird"/>
    <s v="hannah.murphy@gmail.com"/>
    <x v="0"/>
    <d v="2023-09-15T00:00:00"/>
    <x v="21"/>
    <x v="9"/>
    <x v="1"/>
    <s v="June"/>
    <x v="0"/>
    <s v="PROD7714"/>
    <x v="2"/>
    <x v="1"/>
    <n v="1135"/>
    <n v="1"/>
    <n v="1135"/>
    <x v="0"/>
    <n v="158"/>
    <n v="8"/>
    <x v="1"/>
    <n v="0.14977973568281938"/>
    <n v="170"/>
  </r>
  <r>
    <s v="ORD000824"/>
    <s v="CUST3943"/>
    <s v="Alyssa Weiss"/>
    <s v="melissa.rivera@gmail.com"/>
    <x v="6"/>
    <d v="2023-06-28T00:00:00"/>
    <x v="356"/>
    <x v="1"/>
    <x v="1"/>
    <s v="December"/>
    <x v="0"/>
    <s v="PROD7242"/>
    <x v="0"/>
    <x v="0"/>
    <n v="1880"/>
    <n v="2"/>
    <n v="3759"/>
    <x v="4"/>
    <n v="360"/>
    <n v="8"/>
    <x v="1"/>
    <n v="0.40010641127959562"/>
    <n v="1504"/>
  </r>
  <r>
    <s v="ORD000825"/>
    <s v="CUST8356"/>
    <s v="Robert Perry"/>
    <s v="morgan.cooper@yahoo.com"/>
    <x v="2"/>
    <d v="2023-07-29T00:00:00"/>
    <x v="249"/>
    <x v="9"/>
    <x v="1"/>
    <s v="June"/>
    <x v="1"/>
    <s v="PROD5185"/>
    <x v="14"/>
    <x v="4"/>
    <n v="1083"/>
    <n v="2"/>
    <n v="2165"/>
    <x v="0"/>
    <n v="174"/>
    <m/>
    <x v="2"/>
    <n v="0.24988452655889146"/>
    <n v="541"/>
  </r>
  <r>
    <s v="ORD000826"/>
    <s v="CUST2450"/>
    <s v="Mr. Nicholas Mcdonald"/>
    <s v="carl.thompson@gmail.com"/>
    <x v="1"/>
    <d v="2024-03-18T00:00:00"/>
    <x v="114"/>
    <x v="11"/>
    <x v="1"/>
    <s v="July"/>
    <x v="0"/>
    <s v="PROD9778"/>
    <x v="16"/>
    <x v="0"/>
    <n v="981"/>
    <n v="3"/>
    <n v="2944"/>
    <x v="3"/>
    <n v="308"/>
    <n v="7"/>
    <x v="0"/>
    <n v="0.40013586956521741"/>
    <n v="1178"/>
  </r>
  <r>
    <s v="ORD000827"/>
    <s v="CUST8385"/>
    <s v="Jessica Grant"/>
    <s v="heather.odom@yahoo.com"/>
    <x v="4"/>
    <d v="2023-09-15T00:00:00"/>
    <x v="489"/>
    <x v="9"/>
    <x v="0"/>
    <s v="June"/>
    <x v="0"/>
    <s v="PROD7800"/>
    <x v="20"/>
    <x v="3"/>
    <n v="156"/>
    <n v="3"/>
    <n v="467"/>
    <x v="1"/>
    <n v="40"/>
    <n v="10"/>
    <x v="1"/>
    <n v="0.35117773019271947"/>
    <n v="164"/>
  </r>
  <r>
    <s v="ORD000828"/>
    <s v="CUST7252"/>
    <s v="Christopher Harris"/>
    <s v="barbara.bush@gmail.com"/>
    <x v="1"/>
    <d v="2023-03-02T00:00:00"/>
    <x v="141"/>
    <x v="4"/>
    <x v="0"/>
    <s v="April"/>
    <x v="0"/>
    <s v="PROD8466"/>
    <x v="20"/>
    <x v="3"/>
    <n v="49"/>
    <n v="1"/>
    <n v="49"/>
    <x v="0"/>
    <n v="5"/>
    <n v="5"/>
    <x v="0"/>
    <n v="0.34693877551020408"/>
    <n v="17"/>
  </r>
  <r>
    <s v="ORD000829"/>
    <s v="CUST6269"/>
    <s v="Kim Hudson"/>
    <s v="gail.wright@gmail.com"/>
    <x v="3"/>
    <d v="2024-01-11T00:00:00"/>
    <x v="490"/>
    <x v="11"/>
    <x v="1"/>
    <s v="July"/>
    <x v="0"/>
    <s v="PROD1422"/>
    <x v="21"/>
    <x v="1"/>
    <n v="1068"/>
    <n v="3"/>
    <n v="3204"/>
    <x v="1"/>
    <n v="286"/>
    <n v="2"/>
    <x v="0"/>
    <n v="0.15012484394506867"/>
    <n v="481"/>
  </r>
  <r>
    <s v="ORD000830"/>
    <s v="CUST1048"/>
    <s v="Eduardo Smith"/>
    <s v="dustin.larson@hotmail.com"/>
    <x v="3"/>
    <d v="2023-03-05T00:00:00"/>
    <x v="491"/>
    <x v="2"/>
    <x v="0"/>
    <s v="May"/>
    <x v="0"/>
    <s v="PROD3147"/>
    <x v="5"/>
    <x v="3"/>
    <n v="901"/>
    <n v="4"/>
    <n v="3605"/>
    <x v="1"/>
    <n v="197"/>
    <n v="10"/>
    <x v="1"/>
    <n v="0.35006934812760054"/>
    <n v="1262"/>
  </r>
  <r>
    <s v="ORD000831"/>
    <s v="CUST7318"/>
    <s v="Anthony Morton"/>
    <s v="jessica.edwards@hotmail.com"/>
    <x v="4"/>
    <d v="2023-05-27T00:00:00"/>
    <x v="164"/>
    <x v="8"/>
    <x v="1"/>
    <s v="September"/>
    <x v="1"/>
    <s v="PROD3310"/>
    <x v="4"/>
    <x v="2"/>
    <n v="693"/>
    <n v="5"/>
    <n v="3463"/>
    <x v="1"/>
    <n v="238"/>
    <m/>
    <x v="2"/>
    <n v="0.30002887669650591"/>
    <n v="1039"/>
  </r>
  <r>
    <s v="ORD000832"/>
    <s v="CUST2227"/>
    <s v="Dustin Garrett"/>
    <s v="carolyn.alvarez@yahoo.com"/>
    <x v="5"/>
    <d v="2024-01-22T00:00:00"/>
    <x v="19"/>
    <x v="6"/>
    <x v="1"/>
    <s v="August"/>
    <x v="0"/>
    <s v="PROD7090"/>
    <x v="8"/>
    <x v="2"/>
    <n v="1002"/>
    <n v="3"/>
    <n v="3007"/>
    <x v="2"/>
    <n v="245"/>
    <n v="6"/>
    <x v="0"/>
    <n v="0.29996674426338543"/>
    <n v="902"/>
  </r>
  <r>
    <s v="ORD000833"/>
    <s v="CUST5359"/>
    <s v="Gilbert Warner"/>
    <s v="debra.wright@outlook.com"/>
    <x v="0"/>
    <d v="2023-08-10T00:00:00"/>
    <x v="44"/>
    <x v="3"/>
    <x v="1"/>
    <s v="March"/>
    <x v="0"/>
    <s v="PROD1115"/>
    <x v="16"/>
    <x v="0"/>
    <n v="612"/>
    <n v="3"/>
    <n v="1835"/>
    <x v="0"/>
    <n v="206"/>
    <n v="5"/>
    <x v="0"/>
    <n v="0.4"/>
    <n v="734"/>
  </r>
  <r>
    <s v="ORD000834"/>
    <s v="CUST1318"/>
    <s v="Pamela Garcia"/>
    <s v="barbara.reynolds@gmail.com"/>
    <x v="1"/>
    <d v="2023-04-09T00:00:00"/>
    <x v="259"/>
    <x v="5"/>
    <x v="0"/>
    <s v="October"/>
    <x v="0"/>
    <s v="PROD1924"/>
    <x v="2"/>
    <x v="1"/>
    <n v="433"/>
    <n v="1"/>
    <n v="433"/>
    <x v="0"/>
    <n v="25"/>
    <n v="6"/>
    <x v="0"/>
    <n v="0.15011547344110854"/>
    <n v="65"/>
  </r>
  <r>
    <s v="ORD000835"/>
    <s v="CUST7750"/>
    <s v="Robert Montgomery"/>
    <s v="gregory.williams@yahoo.com"/>
    <x v="4"/>
    <d v="2024-07-15T00:00:00"/>
    <x v="492"/>
    <x v="11"/>
    <x v="1"/>
    <s v="July"/>
    <x v="0"/>
    <s v="PROD8340"/>
    <x v="16"/>
    <x v="0"/>
    <n v="306"/>
    <n v="5"/>
    <n v="1529"/>
    <x v="1"/>
    <n v="191"/>
    <n v="2"/>
    <x v="0"/>
    <n v="0.40026160889470241"/>
    <n v="612"/>
  </r>
  <r>
    <s v="ORD000836"/>
    <s v="CUST6335"/>
    <s v="Christine Vargas"/>
    <s v="adrienne.wilson@gmail.com"/>
    <x v="4"/>
    <d v="2024-08-15T00:00:00"/>
    <x v="493"/>
    <x v="6"/>
    <x v="0"/>
    <s v="August"/>
    <x v="0"/>
    <s v="PROD9764"/>
    <x v="18"/>
    <x v="0"/>
    <n v="897"/>
    <n v="3"/>
    <n v="2692"/>
    <x v="1"/>
    <n v="215"/>
    <n v="7"/>
    <x v="0"/>
    <n v="0.40007429420505203"/>
    <n v="1077"/>
  </r>
  <r>
    <s v="ORD000837"/>
    <s v="CUST7826"/>
    <s v="Charles Rivera"/>
    <s v="richard.taylor@yahoo.com"/>
    <x v="5"/>
    <d v="2023-02-05T00:00:00"/>
    <x v="121"/>
    <x v="0"/>
    <x v="0"/>
    <s v="January"/>
    <x v="0"/>
    <s v="PROD1144"/>
    <x v="17"/>
    <x v="3"/>
    <n v="772"/>
    <n v="4"/>
    <n v="3086"/>
    <x v="0"/>
    <n v="281"/>
    <n v="4"/>
    <x v="0"/>
    <n v="0.34996759559300067"/>
    <n v="1080"/>
  </r>
  <r>
    <s v="ORD000838"/>
    <s v="CUST9028"/>
    <s v="Amanda Matthews"/>
    <s v="tina.manning@yahoo.com"/>
    <x v="3"/>
    <d v="2024-07-29T00:00:00"/>
    <x v="148"/>
    <x v="11"/>
    <x v="0"/>
    <s v="July"/>
    <x v="0"/>
    <s v="PROD9475"/>
    <x v="8"/>
    <x v="2"/>
    <n v="561"/>
    <n v="2"/>
    <n v="1122"/>
    <x v="0"/>
    <n v="134"/>
    <n v="10"/>
    <x v="1"/>
    <n v="0.30035650623885918"/>
    <n v="337"/>
  </r>
  <r>
    <s v="ORD000839"/>
    <s v="CUST7215"/>
    <s v="Lisa Mayer"/>
    <s v="sara.hunter@yahoo.com"/>
    <x v="1"/>
    <d v="2024-08-09T00:00:00"/>
    <x v="474"/>
    <x v="4"/>
    <x v="1"/>
    <s v="April"/>
    <x v="1"/>
    <s v="PROD4648"/>
    <x v="7"/>
    <x v="4"/>
    <n v="425"/>
    <n v="1"/>
    <n v="425"/>
    <x v="1"/>
    <n v="32"/>
    <m/>
    <x v="2"/>
    <n v="0.24941176470588236"/>
    <n v="106"/>
  </r>
  <r>
    <s v="ORD000840"/>
    <s v="CUST3508"/>
    <s v="Connie Anderson"/>
    <s v="patrick.rodriguez@hotmail.com"/>
    <x v="1"/>
    <d v="2023-06-03T00:00:00"/>
    <x v="16"/>
    <x v="8"/>
    <x v="0"/>
    <s v="September"/>
    <x v="0"/>
    <s v="PROD6667"/>
    <x v="4"/>
    <x v="2"/>
    <n v="443"/>
    <n v="5"/>
    <n v="2215"/>
    <x v="1"/>
    <n v="233"/>
    <n v="2"/>
    <x v="0"/>
    <n v="0.30022573363431149"/>
    <n v="665"/>
  </r>
  <r>
    <s v="ORD000841"/>
    <s v="CUST4690"/>
    <s v="Tiffany Jimenez"/>
    <s v="courtney.dudley@gmail.com"/>
    <x v="0"/>
    <d v="2024-03-24T00:00:00"/>
    <x v="170"/>
    <x v="5"/>
    <x v="1"/>
    <s v="October"/>
    <x v="1"/>
    <s v="PROD1385"/>
    <x v="10"/>
    <x v="2"/>
    <n v="818"/>
    <n v="4"/>
    <n v="3271"/>
    <x v="1"/>
    <n v="450"/>
    <m/>
    <x v="2"/>
    <n v="0.29990828492815652"/>
    <n v="981"/>
  </r>
  <r>
    <s v="ORD000842"/>
    <s v="CUST1160"/>
    <s v="Lisa Klein"/>
    <s v="mario.campbell@hotmail.com"/>
    <x v="2"/>
    <d v="2024-12-25T00:00:00"/>
    <x v="494"/>
    <x v="3"/>
    <x v="1"/>
    <s v="March"/>
    <x v="0"/>
    <s v="PROD1566"/>
    <x v="7"/>
    <x v="4"/>
    <n v="553"/>
    <n v="3"/>
    <n v="1660"/>
    <x v="1"/>
    <n v="97"/>
    <n v="5"/>
    <x v="0"/>
    <n v="0.25"/>
    <n v="415"/>
  </r>
  <r>
    <s v="ORD000843"/>
    <s v="CUST2240"/>
    <s v="Jessica Ross"/>
    <s v="tonya.brown@gmail.com"/>
    <x v="2"/>
    <d v="2023-06-14T00:00:00"/>
    <x v="45"/>
    <x v="6"/>
    <x v="1"/>
    <s v="August"/>
    <x v="0"/>
    <s v="PROD6153"/>
    <x v="16"/>
    <x v="0"/>
    <n v="666"/>
    <n v="3"/>
    <n v="1999"/>
    <x v="0"/>
    <n v="148"/>
    <n v="7"/>
    <x v="0"/>
    <n v="0.40020010005002499"/>
    <n v="800"/>
  </r>
  <r>
    <s v="ORD000844"/>
    <s v="CUST8027"/>
    <s v="Justin Randolph"/>
    <s v="stacey.jones@gmail.com"/>
    <x v="0"/>
    <d v="2023-11-07T00:00:00"/>
    <x v="444"/>
    <x v="0"/>
    <x v="0"/>
    <s v="January"/>
    <x v="1"/>
    <s v="PROD7231"/>
    <x v="18"/>
    <x v="0"/>
    <n v="490"/>
    <n v="4"/>
    <n v="1961"/>
    <x v="0"/>
    <n v="176"/>
    <m/>
    <x v="2"/>
    <n v="0.39979602243753187"/>
    <n v="784"/>
  </r>
  <r>
    <s v="ORD000845"/>
    <s v="CUST8653"/>
    <s v="Shannon Cole"/>
    <s v="nicole.simmons@outlook.com"/>
    <x v="4"/>
    <d v="2023-09-02T00:00:00"/>
    <x v="465"/>
    <x v="6"/>
    <x v="1"/>
    <s v="August"/>
    <x v="0"/>
    <s v="PROD7507"/>
    <x v="17"/>
    <x v="3"/>
    <n v="1168"/>
    <n v="3"/>
    <n v="3505"/>
    <x v="3"/>
    <n v="361"/>
    <n v="8"/>
    <x v="1"/>
    <n v="0.35007132667617691"/>
    <n v="1227"/>
  </r>
  <r>
    <s v="ORD000846"/>
    <s v="CUST5473"/>
    <s v="John Kent"/>
    <s v="norma.harris@outlook.com"/>
    <x v="6"/>
    <d v="2023-10-07T00:00:00"/>
    <x v="495"/>
    <x v="3"/>
    <x v="1"/>
    <s v="March"/>
    <x v="0"/>
    <s v="PROD9572"/>
    <x v="8"/>
    <x v="2"/>
    <n v="40"/>
    <n v="2"/>
    <n v="80"/>
    <x v="1"/>
    <n v="9"/>
    <n v="10"/>
    <x v="1"/>
    <n v="0.3"/>
    <n v="24"/>
  </r>
  <r>
    <s v="ORD000847"/>
    <s v="CUST3962"/>
    <s v="Brandi Pratt"/>
    <s v="eric.west@outlook.com"/>
    <x v="2"/>
    <d v="2024-10-29T00:00:00"/>
    <x v="496"/>
    <x v="1"/>
    <x v="0"/>
    <s v="December"/>
    <x v="0"/>
    <s v="PROD3490"/>
    <x v="20"/>
    <x v="3"/>
    <n v="637"/>
    <n v="8"/>
    <n v="5098"/>
    <x v="0"/>
    <n v="719"/>
    <n v="4"/>
    <x v="0"/>
    <n v="0.34994115339348764"/>
    <n v="1784"/>
  </r>
  <r>
    <s v="ORD000848"/>
    <s v="CUST9273"/>
    <s v="Donna White"/>
    <s v="holly.wilson@outlook.com"/>
    <x v="2"/>
    <d v="2023-01-15T00:00:00"/>
    <x v="401"/>
    <x v="3"/>
    <x v="0"/>
    <s v="March"/>
    <x v="0"/>
    <s v="PROD1126"/>
    <x v="7"/>
    <x v="4"/>
    <n v="387"/>
    <n v="3"/>
    <n v="1160"/>
    <x v="1"/>
    <n v="119"/>
    <n v="10"/>
    <x v="1"/>
    <n v="0.25"/>
    <n v="290"/>
  </r>
  <r>
    <s v="ORD000849"/>
    <s v="CUST2034"/>
    <s v="Mackenzie Wood"/>
    <s v="tammy.davis@outlook.com"/>
    <x v="0"/>
    <d v="2023-03-22T00:00:00"/>
    <x v="496"/>
    <x v="1"/>
    <x v="0"/>
    <s v="December"/>
    <x v="0"/>
    <s v="PROD7510"/>
    <x v="5"/>
    <x v="3"/>
    <n v="1950"/>
    <n v="2"/>
    <n v="3901"/>
    <x v="1"/>
    <n v="567"/>
    <n v="6"/>
    <x v="0"/>
    <n v="0.34991027941553449"/>
    <n v="1365"/>
  </r>
  <r>
    <s v="ORD000850"/>
    <s v="CUST1804"/>
    <s v="Chelsey Campbell"/>
    <s v="eric.powell@outlook.com"/>
    <x v="3"/>
    <d v="2023-03-19T00:00:00"/>
    <x v="497"/>
    <x v="9"/>
    <x v="0"/>
    <s v="June"/>
    <x v="0"/>
    <s v="PROD7207"/>
    <x v="10"/>
    <x v="2"/>
    <n v="50"/>
    <n v="6"/>
    <n v="298"/>
    <x v="0"/>
    <n v="27"/>
    <n v="9"/>
    <x v="1"/>
    <n v="0.29865771812080538"/>
    <n v="89"/>
  </r>
  <r>
    <s v="ORD000851"/>
    <s v="CUST3389"/>
    <s v="Daniel Rodriguez"/>
    <s v="molly.jones@gmail.com"/>
    <x v="0"/>
    <d v="2024-02-02T00:00:00"/>
    <x v="498"/>
    <x v="7"/>
    <x v="1"/>
    <s v="November"/>
    <x v="0"/>
    <s v="PROD9373"/>
    <x v="17"/>
    <x v="3"/>
    <n v="638"/>
    <n v="6"/>
    <n v="3826"/>
    <x v="0"/>
    <n v="433"/>
    <n v="8"/>
    <x v="1"/>
    <n v="0.34997386304234185"/>
    <n v="1339"/>
  </r>
  <r>
    <s v="ORD000852"/>
    <s v="CUST2598"/>
    <s v="Jason Stevens"/>
    <s v="michael.scott@hotmail.com"/>
    <x v="5"/>
    <d v="2024-05-21T00:00:00"/>
    <x v="285"/>
    <x v="6"/>
    <x v="1"/>
    <s v="August"/>
    <x v="0"/>
    <s v="PROD9337"/>
    <x v="1"/>
    <x v="1"/>
    <n v="684"/>
    <n v="5"/>
    <n v="3419"/>
    <x v="4"/>
    <n v="453"/>
    <n v="2"/>
    <x v="0"/>
    <n v="0.15004387247733256"/>
    <n v="513"/>
  </r>
  <r>
    <s v="ORD000853"/>
    <s v="CUST2269"/>
    <s v="Parker Garcia"/>
    <s v="shannon.faulkner@hotmail.com"/>
    <x v="0"/>
    <d v="2023-08-25T00:00:00"/>
    <x v="384"/>
    <x v="9"/>
    <x v="1"/>
    <s v="June"/>
    <x v="0"/>
    <s v="PROD4468"/>
    <x v="12"/>
    <x v="3"/>
    <n v="762"/>
    <n v="2"/>
    <n v="1524"/>
    <x v="1"/>
    <n v="130"/>
    <n v="4"/>
    <x v="0"/>
    <n v="0.35039370078740156"/>
    <n v="534"/>
  </r>
  <r>
    <s v="ORD000854"/>
    <s v="CUST2242"/>
    <s v="Amanda Barnett"/>
    <s v="benjamin.donaldson@yahoo.com"/>
    <x v="2"/>
    <d v="2024-04-11T00:00:00"/>
    <x v="499"/>
    <x v="4"/>
    <x v="0"/>
    <s v="April"/>
    <x v="0"/>
    <s v="PROD6174"/>
    <x v="14"/>
    <x v="4"/>
    <n v="1022"/>
    <n v="1"/>
    <n v="1022"/>
    <x v="1"/>
    <n v="76"/>
    <n v="5"/>
    <x v="0"/>
    <n v="0.24951076320939333"/>
    <n v="255"/>
  </r>
  <r>
    <s v="ORD000855"/>
    <s v="CUST4612"/>
    <s v="Jeremiah Sutton"/>
    <s v="christine.edwards@yahoo.com"/>
    <x v="0"/>
    <d v="2024-04-14T00:00:00"/>
    <x v="284"/>
    <x v="3"/>
    <x v="0"/>
    <s v="March"/>
    <x v="0"/>
    <s v="PROD6370"/>
    <x v="13"/>
    <x v="4"/>
    <n v="683"/>
    <n v="4"/>
    <n v="2733"/>
    <x v="0"/>
    <n v="214"/>
    <n v="5"/>
    <x v="0"/>
    <n v="0.24990852542993047"/>
    <n v="683"/>
  </r>
  <r>
    <s v="ORD000856"/>
    <s v="CUST6237"/>
    <s v="Ray Finley"/>
    <s v="alexander.bennett@yahoo.com"/>
    <x v="4"/>
    <d v="2023-04-20T00:00:00"/>
    <x v="267"/>
    <x v="3"/>
    <x v="0"/>
    <s v="March"/>
    <x v="1"/>
    <s v="PROD8081"/>
    <x v="0"/>
    <x v="0"/>
    <n v="135"/>
    <n v="5"/>
    <n v="674"/>
    <x v="0"/>
    <n v="59"/>
    <m/>
    <x v="2"/>
    <n v="0.40059347181008903"/>
    <n v="270"/>
  </r>
  <r>
    <s v="ORD000857"/>
    <s v="CUST8519"/>
    <s v="Sherry Juarez"/>
    <s v="phillip.martin@yahoo.com"/>
    <x v="2"/>
    <d v="2024-08-17T00:00:00"/>
    <x v="500"/>
    <x v="7"/>
    <x v="1"/>
    <s v="November"/>
    <x v="0"/>
    <s v="PROD1564"/>
    <x v="15"/>
    <x v="1"/>
    <n v="1310"/>
    <n v="4"/>
    <n v="5239"/>
    <x v="0"/>
    <n v="568"/>
    <n v="2"/>
    <x v="0"/>
    <n v="0.15002863141820957"/>
    <n v="786"/>
  </r>
  <r>
    <s v="ORD000858"/>
    <s v="CUST9008"/>
    <s v="Victoria Neal"/>
    <s v="shannon.baker@gmail.com"/>
    <x v="2"/>
    <d v="2023-11-28T00:00:00"/>
    <x v="240"/>
    <x v="1"/>
    <x v="1"/>
    <s v="December"/>
    <x v="0"/>
    <s v="PROD6052"/>
    <x v="4"/>
    <x v="2"/>
    <n v="1786"/>
    <n v="10"/>
    <n v="17857"/>
    <x v="1"/>
    <n v="1226"/>
    <n v="5"/>
    <x v="0"/>
    <n v="0.29999439995519966"/>
    <n v="5357"/>
  </r>
  <r>
    <s v="ORD000859"/>
    <s v="CUST1021"/>
    <s v="Christina Butler"/>
    <s v="christina.hull@outlook.com"/>
    <x v="4"/>
    <d v="2024-02-14T00:00:00"/>
    <x v="308"/>
    <x v="3"/>
    <x v="1"/>
    <s v="March"/>
    <x v="0"/>
    <s v="PROD2258"/>
    <x v="7"/>
    <x v="4"/>
    <n v="572"/>
    <n v="1"/>
    <n v="572"/>
    <x v="1"/>
    <n v="81"/>
    <n v="2"/>
    <x v="0"/>
    <n v="0.25"/>
    <n v="143"/>
  </r>
  <r>
    <s v="ORD000860"/>
    <s v="CUST7807"/>
    <s v="Kimberly Reed"/>
    <s v="margaret.bruce@yahoo.com"/>
    <x v="2"/>
    <d v="2024-05-28T00:00:00"/>
    <x v="501"/>
    <x v="10"/>
    <x v="0"/>
    <s v="February"/>
    <x v="0"/>
    <s v="PROD9419"/>
    <x v="18"/>
    <x v="0"/>
    <n v="130"/>
    <n v="4"/>
    <n v="521"/>
    <x v="1"/>
    <n v="60"/>
    <n v="4"/>
    <x v="0"/>
    <n v="0.39923224568138194"/>
    <n v="208"/>
  </r>
  <r>
    <s v="ORD000861"/>
    <s v="CUST2685"/>
    <s v="Dr. Rachel Hebert"/>
    <s v="kevin.daniels@outlook.com"/>
    <x v="5"/>
    <d v="2024-06-16T00:00:00"/>
    <x v="61"/>
    <x v="3"/>
    <x v="0"/>
    <s v="March"/>
    <x v="0"/>
    <s v="PROD7161"/>
    <x v="19"/>
    <x v="2"/>
    <n v="588"/>
    <n v="1"/>
    <n v="588"/>
    <x v="2"/>
    <n v="34"/>
    <n v="8"/>
    <x v="1"/>
    <n v="0.29931972789115646"/>
    <n v="176"/>
  </r>
  <r>
    <s v="ORD000862"/>
    <s v="CUST4916"/>
    <s v="Brandon Long"/>
    <s v="katherine.welch@gmail.com"/>
    <x v="4"/>
    <d v="2024-02-06T00:00:00"/>
    <x v="502"/>
    <x v="0"/>
    <x v="0"/>
    <s v="January"/>
    <x v="0"/>
    <s v="PROD1102"/>
    <x v="5"/>
    <x v="3"/>
    <n v="288"/>
    <n v="4"/>
    <n v="1154"/>
    <x v="4"/>
    <n v="128"/>
    <n v="4"/>
    <x v="0"/>
    <n v="0.35008665511265163"/>
    <n v="404"/>
  </r>
  <r>
    <s v="ORD000863"/>
    <s v="CUST4569"/>
    <s v="Heather Keller"/>
    <s v="nicholas.ramos@hotmail.com"/>
    <x v="1"/>
    <d v="2024-03-22T00:00:00"/>
    <x v="300"/>
    <x v="0"/>
    <x v="0"/>
    <s v="January"/>
    <x v="0"/>
    <s v="PROD9338"/>
    <x v="4"/>
    <x v="2"/>
    <n v="68"/>
    <n v="2"/>
    <n v="137"/>
    <x v="0"/>
    <n v="17"/>
    <n v="3"/>
    <x v="0"/>
    <n v="0.29927007299270075"/>
    <n v="41"/>
  </r>
  <r>
    <s v="ORD000864"/>
    <s v="CUST8110"/>
    <s v="George Harding"/>
    <s v="michael.cox@yahoo.com"/>
    <x v="1"/>
    <d v="2023-03-14T00:00:00"/>
    <x v="439"/>
    <x v="9"/>
    <x v="1"/>
    <s v="June"/>
    <x v="0"/>
    <s v="PROD4876"/>
    <x v="0"/>
    <x v="0"/>
    <n v="190"/>
    <n v="4"/>
    <n v="759"/>
    <x v="0"/>
    <n v="67"/>
    <n v="6"/>
    <x v="0"/>
    <n v="0.40052700922266138"/>
    <n v="304"/>
  </r>
  <r>
    <s v="ORD000865"/>
    <s v="CUST7122"/>
    <s v="Gabriel Byrd"/>
    <s v="max.hubbard@hotmail.com"/>
    <x v="0"/>
    <d v="2024-12-16T00:00:00"/>
    <x v="16"/>
    <x v="8"/>
    <x v="0"/>
    <s v="September"/>
    <x v="0"/>
    <s v="PROD3135"/>
    <x v="17"/>
    <x v="3"/>
    <n v="221"/>
    <n v="4"/>
    <n v="885"/>
    <x v="1"/>
    <n v="87"/>
    <n v="3"/>
    <x v="0"/>
    <n v="0.35028248587570621"/>
    <n v="310"/>
  </r>
  <r>
    <s v="ORD000866"/>
    <s v="CUST5174"/>
    <s v="Eileen Underwood"/>
    <s v="kelly.marshall@yahoo.com"/>
    <x v="0"/>
    <d v="2024-11-23T00:00:00"/>
    <x v="503"/>
    <x v="4"/>
    <x v="0"/>
    <s v="April"/>
    <x v="0"/>
    <s v="PROD2944"/>
    <x v="14"/>
    <x v="4"/>
    <n v="335"/>
    <n v="2"/>
    <n v="671"/>
    <x v="1"/>
    <n v="42"/>
    <n v="10"/>
    <x v="1"/>
    <n v="0.25037257824143072"/>
    <n v="168"/>
  </r>
  <r>
    <s v="ORD000867"/>
    <s v="CUST8924"/>
    <s v="Jacob Hill"/>
    <s v="amy.santiago@yahoo.com"/>
    <x v="1"/>
    <d v="2023-05-30T00:00:00"/>
    <x v="489"/>
    <x v="9"/>
    <x v="0"/>
    <s v="June"/>
    <x v="1"/>
    <s v="PROD8564"/>
    <x v="16"/>
    <x v="0"/>
    <n v="1005"/>
    <n v="4"/>
    <n v="4022"/>
    <x v="0"/>
    <n v="570"/>
    <m/>
    <x v="2"/>
    <n v="0.40004972650422677"/>
    <n v="1609"/>
  </r>
  <r>
    <s v="ORD000868"/>
    <s v="CUST2051"/>
    <s v="Sharon Johnson"/>
    <s v="jacob.rodriguez@yahoo.com"/>
    <x v="4"/>
    <d v="2024-01-18T00:00:00"/>
    <x v="1"/>
    <x v="1"/>
    <x v="0"/>
    <s v="December"/>
    <x v="0"/>
    <s v="PROD4954"/>
    <x v="20"/>
    <x v="3"/>
    <n v="21"/>
    <n v="6"/>
    <n v="125"/>
    <x v="0"/>
    <n v="12"/>
    <n v="10"/>
    <x v="1"/>
    <n v="0.35199999999999998"/>
    <n v="44"/>
  </r>
  <r>
    <s v="ORD000869"/>
    <s v="CUST4936"/>
    <s v="Sandra Cruz"/>
    <s v="jerry.james@gmail.com"/>
    <x v="1"/>
    <d v="2024-12-24T00:00:00"/>
    <x v="504"/>
    <x v="6"/>
    <x v="0"/>
    <s v="August"/>
    <x v="0"/>
    <s v="PROD2624"/>
    <x v="7"/>
    <x v="4"/>
    <n v="1010"/>
    <n v="5"/>
    <n v="5051"/>
    <x v="1"/>
    <n v="588"/>
    <n v="8"/>
    <x v="1"/>
    <n v="0.25004949514947533"/>
    <n v="1263"/>
  </r>
  <r>
    <s v="ORD000870"/>
    <s v="CUST2685"/>
    <s v="Dr. Rachel Hebert"/>
    <s v="kevin.daniels@outlook.com"/>
    <x v="5"/>
    <d v="2024-06-16T00:00:00"/>
    <x v="1"/>
    <x v="1"/>
    <x v="0"/>
    <s v="December"/>
    <x v="0"/>
    <s v="PROD4504"/>
    <x v="0"/>
    <x v="0"/>
    <n v="1825"/>
    <n v="8"/>
    <n v="14600"/>
    <x v="2"/>
    <n v="1292"/>
    <n v="2"/>
    <x v="0"/>
    <n v="0.4"/>
    <n v="5840"/>
  </r>
  <r>
    <s v="ORD000871"/>
    <s v="CUST5448"/>
    <s v="Robert Mason"/>
    <s v="alan.short@outlook.com"/>
    <x v="4"/>
    <d v="2023-09-13T00:00:00"/>
    <x v="505"/>
    <x v="4"/>
    <x v="1"/>
    <s v="April"/>
    <x v="0"/>
    <s v="PROD2770"/>
    <x v="6"/>
    <x v="0"/>
    <n v="62"/>
    <n v="5"/>
    <n v="312"/>
    <x v="3"/>
    <n v="26"/>
    <n v="2"/>
    <x v="0"/>
    <n v="0.40064102564102566"/>
    <n v="125"/>
  </r>
  <r>
    <s v="ORD000872"/>
    <s v="CUST9846"/>
    <s v="Lori Davis"/>
    <s v="jeremy.nelson@yahoo.com"/>
    <x v="1"/>
    <d v="2023-12-02T00:00:00"/>
    <x v="213"/>
    <x v="9"/>
    <x v="0"/>
    <s v="June"/>
    <x v="0"/>
    <s v="PROD2281"/>
    <x v="0"/>
    <x v="0"/>
    <n v="47"/>
    <n v="3"/>
    <n v="141"/>
    <x v="0"/>
    <n v="11"/>
    <n v="4"/>
    <x v="0"/>
    <n v="0.3971631205673759"/>
    <n v="56"/>
  </r>
  <r>
    <s v="ORD000873"/>
    <s v="CUST8548"/>
    <s v="John Hall"/>
    <s v="tim.vaughn@outlook.com"/>
    <x v="2"/>
    <d v="2024-08-26T00:00:00"/>
    <x v="456"/>
    <x v="9"/>
    <x v="1"/>
    <s v="June"/>
    <x v="0"/>
    <s v="PROD4089"/>
    <x v="17"/>
    <x v="3"/>
    <n v="1001"/>
    <n v="2"/>
    <n v="2001"/>
    <x v="1"/>
    <n v="208"/>
    <n v="4"/>
    <x v="0"/>
    <n v="0.34982508745627189"/>
    <n v="700"/>
  </r>
  <r>
    <s v="ORD000874"/>
    <s v="CUST5840"/>
    <s v="Matthew Rose"/>
    <s v="michael.brown@outlook.com"/>
    <x v="5"/>
    <d v="2023-09-24T00:00:00"/>
    <x v="408"/>
    <x v="2"/>
    <x v="0"/>
    <s v="May"/>
    <x v="0"/>
    <s v="PROD5561"/>
    <x v="7"/>
    <x v="4"/>
    <n v="358"/>
    <n v="1"/>
    <n v="358"/>
    <x v="1"/>
    <n v="24"/>
    <n v="7"/>
    <x v="0"/>
    <n v="0.25139664804469275"/>
    <n v="90"/>
  </r>
  <r>
    <s v="ORD000875"/>
    <s v="CUST5593"/>
    <s v="Daryl Davis"/>
    <s v="ian.newton@yahoo.com"/>
    <x v="6"/>
    <d v="2023-06-22T00:00:00"/>
    <x v="128"/>
    <x v="6"/>
    <x v="1"/>
    <s v="August"/>
    <x v="0"/>
    <s v="PROD4267"/>
    <x v="5"/>
    <x v="3"/>
    <n v="1047"/>
    <n v="2"/>
    <n v="2093"/>
    <x v="3"/>
    <n v="241"/>
    <n v="5"/>
    <x v="0"/>
    <n v="0.35021500238891545"/>
    <n v="733"/>
  </r>
  <r>
    <s v="ORD000876"/>
    <s v="CUST9832"/>
    <s v="Kenneth Waters"/>
    <s v="thomas.lee@gmail.com"/>
    <x v="1"/>
    <d v="2024-09-27T00:00:00"/>
    <x v="302"/>
    <x v="7"/>
    <x v="0"/>
    <s v="November"/>
    <x v="2"/>
    <s v="PROD8678"/>
    <x v="7"/>
    <x v="4"/>
    <n v="666"/>
    <n v="4"/>
    <n v="2664"/>
    <x v="1"/>
    <n v="147"/>
    <m/>
    <x v="2"/>
    <n v="0.25"/>
    <n v="666"/>
  </r>
  <r>
    <s v="ORD000877"/>
    <s v="CUST2234"/>
    <s v="Pedro Sandoval"/>
    <s v="joshua.roman@yahoo.com"/>
    <x v="4"/>
    <d v="2024-03-12T00:00:00"/>
    <x v="374"/>
    <x v="8"/>
    <x v="1"/>
    <s v="September"/>
    <x v="1"/>
    <s v="PROD5477"/>
    <x v="19"/>
    <x v="2"/>
    <n v="789"/>
    <n v="5"/>
    <n v="3944"/>
    <x v="1"/>
    <n v="387"/>
    <m/>
    <x v="2"/>
    <n v="0.29994929006085191"/>
    <n v="1183"/>
  </r>
  <r>
    <s v="ORD000878"/>
    <s v="CUST2596"/>
    <s v="Amanda Davis"/>
    <s v="amanda.anderson@outlook.com"/>
    <x v="3"/>
    <d v="2024-05-09T00:00:00"/>
    <x v="347"/>
    <x v="3"/>
    <x v="1"/>
    <s v="March"/>
    <x v="0"/>
    <s v="PROD9350"/>
    <x v="10"/>
    <x v="2"/>
    <n v="221"/>
    <n v="5"/>
    <n v="1107"/>
    <x v="1"/>
    <n v="102"/>
    <n v="5"/>
    <x v="0"/>
    <n v="0.29990966576332428"/>
    <n v="332"/>
  </r>
  <r>
    <s v="ORD000879"/>
    <s v="CUST7328"/>
    <s v="Andrew Lloyd"/>
    <s v="alec.martin@outlook.com"/>
    <x v="6"/>
    <d v="2023-03-18T00:00:00"/>
    <x v="115"/>
    <x v="7"/>
    <x v="1"/>
    <s v="November"/>
    <x v="1"/>
    <s v="PROD1527"/>
    <x v="3"/>
    <x v="1"/>
    <n v="726"/>
    <n v="3"/>
    <n v="2177"/>
    <x v="2"/>
    <n v="181"/>
    <m/>
    <x v="2"/>
    <n v="0.15020670647680295"/>
    <n v="327"/>
  </r>
  <r>
    <s v="ORD000880"/>
    <s v="CUST7198"/>
    <s v="Paul Jones"/>
    <s v="steven.brown@yahoo.com"/>
    <x v="4"/>
    <d v="2024-06-20T00:00:00"/>
    <x v="315"/>
    <x v="10"/>
    <x v="1"/>
    <s v="February"/>
    <x v="0"/>
    <s v="PROD2132"/>
    <x v="19"/>
    <x v="2"/>
    <n v="906"/>
    <n v="2"/>
    <n v="1811"/>
    <x v="1"/>
    <n v="263"/>
    <n v="6"/>
    <x v="0"/>
    <n v="0.29983434566537825"/>
    <n v="543"/>
  </r>
  <r>
    <s v="ORD000881"/>
    <s v="CUST4959"/>
    <s v="Darrell Macias"/>
    <s v="sandra.estrada@outlook.com"/>
    <x v="3"/>
    <d v="2024-09-21T00:00:00"/>
    <x v="336"/>
    <x v="0"/>
    <x v="1"/>
    <s v="January"/>
    <x v="0"/>
    <s v="PROD1881"/>
    <x v="9"/>
    <x v="4"/>
    <n v="651"/>
    <n v="1"/>
    <n v="651"/>
    <x v="0"/>
    <n v="78"/>
    <n v="8"/>
    <x v="1"/>
    <n v="0.25038402457757297"/>
    <n v="163"/>
  </r>
  <r>
    <s v="ORD000882"/>
    <s v="CUST7583"/>
    <s v="Brent Adams"/>
    <s v="sandra.ellison@gmail.com"/>
    <x v="6"/>
    <d v="2023-07-24T00:00:00"/>
    <x v="342"/>
    <x v="7"/>
    <x v="1"/>
    <s v="November"/>
    <x v="0"/>
    <s v="PROD1976"/>
    <x v="12"/>
    <x v="3"/>
    <n v="1441"/>
    <n v="7"/>
    <n v="10086"/>
    <x v="0"/>
    <n v="1092"/>
    <n v="4"/>
    <x v="0"/>
    <n v="0.34999008526670633"/>
    <n v="3530"/>
  </r>
  <r>
    <s v="ORD000883"/>
    <s v="CUST2023"/>
    <s v="Jesse Thomas"/>
    <s v="melissa.liu@gmail.com"/>
    <x v="6"/>
    <d v="2024-06-21T00:00:00"/>
    <x v="31"/>
    <x v="3"/>
    <x v="1"/>
    <s v="March"/>
    <x v="0"/>
    <s v="PROD6682"/>
    <x v="15"/>
    <x v="1"/>
    <n v="634"/>
    <n v="3"/>
    <n v="1901"/>
    <x v="1"/>
    <n v="128"/>
    <n v="4"/>
    <x v="0"/>
    <n v="0.14992109416096791"/>
    <n v="285"/>
  </r>
  <r>
    <s v="ORD000884"/>
    <s v="CUST9366"/>
    <s v="Steven Thornton"/>
    <s v="anthony.jacobs@outlook.com"/>
    <x v="6"/>
    <d v="2023-08-31T00:00:00"/>
    <x v="311"/>
    <x v="6"/>
    <x v="0"/>
    <s v="August"/>
    <x v="0"/>
    <s v="PROD7825"/>
    <x v="18"/>
    <x v="0"/>
    <n v="544"/>
    <n v="5"/>
    <n v="2721"/>
    <x v="1"/>
    <n v="162"/>
    <n v="2"/>
    <x v="0"/>
    <n v="0.40022050716648289"/>
    <n v="1089"/>
  </r>
  <r>
    <s v="ORD000885"/>
    <s v="CUST5116"/>
    <s v="Lauren White"/>
    <s v="michael.andrews@hotmail.com"/>
    <x v="4"/>
    <d v="2023-06-18T00:00:00"/>
    <x v="119"/>
    <x v="6"/>
    <x v="0"/>
    <s v="August"/>
    <x v="0"/>
    <s v="PROD7262"/>
    <x v="18"/>
    <x v="0"/>
    <n v="482"/>
    <n v="6"/>
    <n v="2890"/>
    <x v="0"/>
    <n v="255"/>
    <n v="8"/>
    <x v="1"/>
    <n v="0.4"/>
    <n v="1156"/>
  </r>
  <r>
    <s v="ORD000886"/>
    <s v="CUST9673"/>
    <s v="Brenda Hall"/>
    <s v="robert.tran@hotmail.com"/>
    <x v="3"/>
    <d v="2023-07-20T00:00:00"/>
    <x v="435"/>
    <x v="0"/>
    <x v="0"/>
    <s v="January"/>
    <x v="0"/>
    <s v="PROD7051"/>
    <x v="7"/>
    <x v="4"/>
    <n v="187"/>
    <n v="3"/>
    <n v="561"/>
    <x v="1"/>
    <n v="44"/>
    <n v="6"/>
    <x v="0"/>
    <n v="0.24955436720142601"/>
    <n v="140"/>
  </r>
  <r>
    <s v="ORD000887"/>
    <s v="CUST8923"/>
    <s v="Adriana Baker"/>
    <s v="raymond.hansen@hotmail.com"/>
    <x v="3"/>
    <d v="2024-06-09T00:00:00"/>
    <x v="427"/>
    <x v="10"/>
    <x v="0"/>
    <s v="February"/>
    <x v="0"/>
    <s v="PROD6488"/>
    <x v="18"/>
    <x v="0"/>
    <n v="909"/>
    <n v="1"/>
    <n v="909"/>
    <x v="2"/>
    <n v="112"/>
    <n v="5"/>
    <x v="0"/>
    <n v="0.40044004400440042"/>
    <n v="364"/>
  </r>
  <r>
    <s v="ORD000888"/>
    <s v="CUST7093"/>
    <s v="Michael Novak"/>
    <s v="john.walker@outlook.com"/>
    <x v="2"/>
    <d v="2023-09-07T00:00:00"/>
    <x v="290"/>
    <x v="6"/>
    <x v="0"/>
    <s v="August"/>
    <x v="1"/>
    <s v="PROD1959"/>
    <x v="6"/>
    <x v="0"/>
    <n v="843"/>
    <n v="6"/>
    <n v="5061"/>
    <x v="1"/>
    <n v="590"/>
    <m/>
    <x v="2"/>
    <n v="0.39992096423631696"/>
    <n v="2024"/>
  </r>
  <r>
    <s v="ORD000889"/>
    <s v="CUST9438"/>
    <s v="Sarah Walker"/>
    <s v="kevin.walker@outlook.com"/>
    <x v="4"/>
    <d v="2024-08-19T00:00:00"/>
    <x v="506"/>
    <x v="5"/>
    <x v="0"/>
    <s v="October"/>
    <x v="2"/>
    <s v="PROD2681"/>
    <x v="17"/>
    <x v="3"/>
    <n v="1032"/>
    <n v="1"/>
    <n v="1032"/>
    <x v="0"/>
    <n v="65"/>
    <m/>
    <x v="2"/>
    <n v="0.34980620155038761"/>
    <n v="361"/>
  </r>
  <r>
    <s v="ORD000890"/>
    <s v="CUST2039"/>
    <s v="Brian Chavez"/>
    <s v="sarah.thomas@yahoo.com"/>
    <x v="0"/>
    <d v="2023-12-31T00:00:00"/>
    <x v="218"/>
    <x v="1"/>
    <x v="1"/>
    <s v="December"/>
    <x v="0"/>
    <s v="PROD5990"/>
    <x v="0"/>
    <x v="0"/>
    <n v="810"/>
    <n v="10"/>
    <n v="8104"/>
    <x v="1"/>
    <n v="1041"/>
    <n v="7"/>
    <x v="0"/>
    <n v="0.40004935834155975"/>
    <n v="3242"/>
  </r>
  <r>
    <s v="ORD000891"/>
    <s v="CUST3508"/>
    <s v="Connie Anderson"/>
    <s v="patrick.rodriguez@hotmail.com"/>
    <x v="1"/>
    <d v="2023-06-03T00:00:00"/>
    <x v="507"/>
    <x v="8"/>
    <x v="0"/>
    <s v="September"/>
    <x v="2"/>
    <s v="PROD7107"/>
    <x v="16"/>
    <x v="0"/>
    <n v="74"/>
    <n v="5"/>
    <n v="370"/>
    <x v="1"/>
    <n v="34"/>
    <m/>
    <x v="2"/>
    <n v="0.4"/>
    <n v="148"/>
  </r>
  <r>
    <s v="ORD000892"/>
    <s v="CUST5453"/>
    <s v="Corey Hill"/>
    <s v="gloria.miller@hotmail.com"/>
    <x v="3"/>
    <d v="2023-02-04T00:00:00"/>
    <x v="455"/>
    <x v="0"/>
    <x v="0"/>
    <s v="January"/>
    <x v="2"/>
    <s v="PROD1345"/>
    <x v="7"/>
    <x v="4"/>
    <n v="443"/>
    <n v="2"/>
    <n v="886"/>
    <x v="0"/>
    <n v="48"/>
    <m/>
    <x v="2"/>
    <n v="0.24943566591422123"/>
    <n v="221"/>
  </r>
  <r>
    <s v="ORD000893"/>
    <s v="CUST2370"/>
    <s v="Alyssa Torres"/>
    <s v="patricia.callahan@yahoo.com"/>
    <x v="4"/>
    <d v="2024-07-15T00:00:00"/>
    <x v="508"/>
    <x v="11"/>
    <x v="0"/>
    <s v="July"/>
    <x v="0"/>
    <s v="PROD1596"/>
    <x v="7"/>
    <x v="4"/>
    <n v="200"/>
    <n v="5"/>
    <n v="1001"/>
    <x v="2"/>
    <n v="52"/>
    <n v="4"/>
    <x v="0"/>
    <n v="0.24975024975024976"/>
    <n v="250"/>
  </r>
  <r>
    <s v="ORD000894"/>
    <s v="CUST6755"/>
    <s v="Mason Davis"/>
    <s v="william.johnson@yahoo.com"/>
    <x v="4"/>
    <d v="2024-11-25T00:00:00"/>
    <x v="509"/>
    <x v="11"/>
    <x v="1"/>
    <s v="July"/>
    <x v="2"/>
    <s v="PROD3439"/>
    <x v="2"/>
    <x v="1"/>
    <n v="259"/>
    <n v="1"/>
    <n v="259"/>
    <x v="1"/>
    <n v="33"/>
    <m/>
    <x v="2"/>
    <n v="0.15057915057915058"/>
    <n v="39"/>
  </r>
  <r>
    <s v="ORD000895"/>
    <s v="CUST7229"/>
    <s v="Lisa Parker"/>
    <s v="gabrielle.murphy@hotmail.com"/>
    <x v="5"/>
    <d v="2023-09-28T00:00:00"/>
    <x v="481"/>
    <x v="9"/>
    <x v="0"/>
    <s v="June"/>
    <x v="0"/>
    <s v="PROD6513"/>
    <x v="15"/>
    <x v="1"/>
    <n v="460"/>
    <n v="2"/>
    <n v="920"/>
    <x v="0"/>
    <n v="66"/>
    <n v="8"/>
    <x v="1"/>
    <n v="0.15"/>
    <n v="138"/>
  </r>
  <r>
    <s v="ORD000896"/>
    <s v="CUST8348"/>
    <s v="Christina Elliott"/>
    <s v="michael.taylor@gmail.com"/>
    <x v="1"/>
    <d v="2024-11-21T00:00:00"/>
    <x v="256"/>
    <x v="7"/>
    <x v="0"/>
    <s v="November"/>
    <x v="0"/>
    <s v="PROD2287"/>
    <x v="6"/>
    <x v="0"/>
    <n v="1357"/>
    <n v="3"/>
    <n v="4071"/>
    <x v="1"/>
    <n v="409"/>
    <n v="10"/>
    <x v="1"/>
    <n v="0.39990174404323264"/>
    <n v="1628"/>
  </r>
  <r>
    <s v="ORD000897"/>
    <s v="CUST2827"/>
    <s v="Edward Townsend"/>
    <s v="adrienne.campbell@yahoo.com"/>
    <x v="0"/>
    <d v="2024-02-28T00:00:00"/>
    <x v="134"/>
    <x v="10"/>
    <x v="0"/>
    <s v="February"/>
    <x v="0"/>
    <s v="PROD7551"/>
    <x v="1"/>
    <x v="1"/>
    <n v="656"/>
    <n v="1"/>
    <n v="656"/>
    <x v="1"/>
    <n v="81"/>
    <n v="5"/>
    <x v="0"/>
    <n v="0.14939024390243902"/>
    <n v="98"/>
  </r>
  <r>
    <s v="ORD000898"/>
    <s v="CUST1528"/>
    <s v="Samantha Carpenter"/>
    <s v="julie.kemp@outlook.com"/>
    <x v="6"/>
    <d v="2024-07-03T00:00:00"/>
    <x v="406"/>
    <x v="9"/>
    <x v="1"/>
    <s v="June"/>
    <x v="1"/>
    <s v="PROD9264"/>
    <x v="6"/>
    <x v="0"/>
    <n v="346"/>
    <n v="6"/>
    <n v="2077"/>
    <x v="2"/>
    <n v="113"/>
    <m/>
    <x v="2"/>
    <n v="0.40009629272989888"/>
    <n v="831"/>
  </r>
  <r>
    <s v="ORD000899"/>
    <s v="CUST3380"/>
    <s v="Christopher Reynolds DDS"/>
    <s v="mary.ortiz@outlook.com"/>
    <x v="6"/>
    <d v="2024-03-31T00:00:00"/>
    <x v="510"/>
    <x v="8"/>
    <x v="1"/>
    <s v="September"/>
    <x v="1"/>
    <s v="PROD4566"/>
    <x v="15"/>
    <x v="1"/>
    <n v="1002"/>
    <n v="4"/>
    <n v="4007"/>
    <x v="1"/>
    <n v="424"/>
    <m/>
    <x v="2"/>
    <n v="0.14998752183678563"/>
    <n v="601"/>
  </r>
  <r>
    <s v="ORD000900"/>
    <s v="CUST9982"/>
    <s v="Daniel Harvey"/>
    <s v="nathan.huffman@gmail.com"/>
    <x v="0"/>
    <d v="2024-12-25T00:00:00"/>
    <x v="197"/>
    <x v="9"/>
    <x v="1"/>
    <s v="June"/>
    <x v="2"/>
    <s v="PROD8901"/>
    <x v="16"/>
    <x v="0"/>
    <n v="17"/>
    <n v="6"/>
    <n v="102"/>
    <x v="4"/>
    <n v="8"/>
    <m/>
    <x v="2"/>
    <n v="0.40196078431372551"/>
    <n v="41"/>
  </r>
  <r>
    <s v="ORD000901"/>
    <s v="CUST3314"/>
    <s v="Julie Miller"/>
    <s v="nathan.brewer@outlook.com"/>
    <x v="0"/>
    <d v="2024-05-12T00:00:00"/>
    <x v="511"/>
    <x v="3"/>
    <x v="0"/>
    <s v="March"/>
    <x v="2"/>
    <s v="PROD8350"/>
    <x v="4"/>
    <x v="2"/>
    <n v="83"/>
    <n v="5"/>
    <n v="413"/>
    <x v="0"/>
    <n v="48"/>
    <m/>
    <x v="2"/>
    <n v="0.30024213075060535"/>
    <n v="124"/>
  </r>
  <r>
    <s v="ORD000902"/>
    <s v="CUST6943"/>
    <s v="Holly Olson"/>
    <s v="andrea.lucas@outlook.com"/>
    <x v="4"/>
    <d v="2023-07-09T00:00:00"/>
    <x v="72"/>
    <x v="7"/>
    <x v="0"/>
    <s v="November"/>
    <x v="0"/>
    <s v="PROD4180"/>
    <x v="4"/>
    <x v="2"/>
    <n v="362"/>
    <n v="1"/>
    <n v="362"/>
    <x v="1"/>
    <n v="41"/>
    <n v="8"/>
    <x v="1"/>
    <n v="0.30110497237569062"/>
    <n v="109"/>
  </r>
  <r>
    <s v="ORD000903"/>
    <s v="CUST5449"/>
    <s v="Nathan Martin"/>
    <s v="carly.harris@hotmail.com"/>
    <x v="1"/>
    <d v="2024-01-09T00:00:00"/>
    <x v="203"/>
    <x v="8"/>
    <x v="1"/>
    <s v="September"/>
    <x v="0"/>
    <s v="PROD8793"/>
    <x v="19"/>
    <x v="2"/>
    <n v="788"/>
    <n v="5"/>
    <n v="3939"/>
    <x v="1"/>
    <n v="435"/>
    <n v="8"/>
    <x v="1"/>
    <n v="0.3000761614623001"/>
    <n v="1182"/>
  </r>
  <r>
    <s v="ORD000904"/>
    <s v="CUST8628"/>
    <s v="Susan Elliott"/>
    <s v="beverly.nelson@outlook.com"/>
    <x v="4"/>
    <d v="2023-05-04T00:00:00"/>
    <x v="479"/>
    <x v="2"/>
    <x v="1"/>
    <s v="May"/>
    <x v="0"/>
    <s v="PROD8181"/>
    <x v="5"/>
    <x v="3"/>
    <n v="304"/>
    <n v="3"/>
    <n v="913"/>
    <x v="0"/>
    <n v="64"/>
    <n v="6"/>
    <x v="0"/>
    <n v="0.35049288061336253"/>
    <n v="320"/>
  </r>
  <r>
    <s v="ORD000905"/>
    <s v="CUST2485"/>
    <s v="Stacey Walker"/>
    <s v="crystal.guerrero@gmail.com"/>
    <x v="3"/>
    <d v="2024-07-14T00:00:00"/>
    <x v="512"/>
    <x v="2"/>
    <x v="0"/>
    <s v="May"/>
    <x v="0"/>
    <s v="PROD8159"/>
    <x v="5"/>
    <x v="3"/>
    <n v="137"/>
    <n v="4"/>
    <n v="549"/>
    <x v="3"/>
    <n v="57"/>
    <n v="6"/>
    <x v="0"/>
    <n v="0.34972677595628415"/>
    <n v="192"/>
  </r>
  <r>
    <s v="ORD000906"/>
    <s v="CUST9275"/>
    <s v="Victoria Arnold"/>
    <s v="david.ward@hotmail.com"/>
    <x v="3"/>
    <d v="2023-09-20T00:00:00"/>
    <x v="10"/>
    <x v="6"/>
    <x v="0"/>
    <s v="August"/>
    <x v="0"/>
    <s v="PROD6922"/>
    <x v="4"/>
    <x v="2"/>
    <n v="68"/>
    <n v="6"/>
    <n v="406"/>
    <x v="3"/>
    <n v="46"/>
    <n v="7"/>
    <x v="0"/>
    <n v="0.30049261083743845"/>
    <n v="122"/>
  </r>
  <r>
    <s v="ORD000907"/>
    <s v="CUST6753"/>
    <s v="Chad James"/>
    <s v="alicia.morris@gmail.com"/>
    <x v="1"/>
    <d v="2023-08-14T00:00:00"/>
    <x v="30"/>
    <x v="7"/>
    <x v="0"/>
    <s v="November"/>
    <x v="1"/>
    <s v="PROD1960"/>
    <x v="0"/>
    <x v="0"/>
    <n v="825"/>
    <n v="3"/>
    <n v="2474"/>
    <x v="0"/>
    <n v="301"/>
    <m/>
    <x v="2"/>
    <n v="0.40016168148746967"/>
    <n v="990"/>
  </r>
  <r>
    <s v="ORD000908"/>
    <s v="CUST2963"/>
    <s v="Rachel Smith"/>
    <s v="amanda.wood@hotmail.com"/>
    <x v="5"/>
    <d v="2024-07-20T00:00:00"/>
    <x v="160"/>
    <x v="7"/>
    <x v="1"/>
    <s v="November"/>
    <x v="0"/>
    <s v="PROD9077"/>
    <x v="16"/>
    <x v="0"/>
    <n v="1151"/>
    <n v="4"/>
    <n v="4606"/>
    <x v="2"/>
    <n v="247"/>
    <n v="5"/>
    <x v="0"/>
    <n v="0.39991315675206252"/>
    <n v="1842"/>
  </r>
  <r>
    <s v="ORD000909"/>
    <s v="CUST7566"/>
    <s v="Erin Coleman"/>
    <s v="ryan.gonzales@gmail.com"/>
    <x v="1"/>
    <d v="2024-02-10T00:00:00"/>
    <x v="512"/>
    <x v="2"/>
    <x v="0"/>
    <s v="May"/>
    <x v="0"/>
    <s v="PROD2949"/>
    <x v="2"/>
    <x v="1"/>
    <n v="565"/>
    <n v="1"/>
    <n v="565"/>
    <x v="0"/>
    <n v="38"/>
    <n v="4"/>
    <x v="0"/>
    <n v="0.15044247787610621"/>
    <n v="85"/>
  </r>
  <r>
    <s v="ORD000910"/>
    <s v="CUST1471"/>
    <s v="Christina Myers"/>
    <s v="dylan.gomez@yahoo.com"/>
    <x v="4"/>
    <d v="2023-01-01T00:00:00"/>
    <x v="119"/>
    <x v="6"/>
    <x v="0"/>
    <s v="August"/>
    <x v="0"/>
    <s v="PROD5292"/>
    <x v="20"/>
    <x v="3"/>
    <n v="345"/>
    <n v="1"/>
    <n v="345"/>
    <x v="1"/>
    <n v="17"/>
    <n v="8"/>
    <x v="1"/>
    <n v="0.35072463768115941"/>
    <n v="121"/>
  </r>
  <r>
    <s v="ORD000911"/>
    <s v="CUST7908"/>
    <s v="Rachel Reese"/>
    <s v="gary.williams@yahoo.com"/>
    <x v="0"/>
    <d v="2023-09-02T00:00:00"/>
    <x v="513"/>
    <x v="5"/>
    <x v="1"/>
    <s v="October"/>
    <x v="0"/>
    <s v="PROD8122"/>
    <x v="20"/>
    <x v="3"/>
    <n v="63"/>
    <n v="2"/>
    <n v="127"/>
    <x v="0"/>
    <n v="10"/>
    <n v="5"/>
    <x v="0"/>
    <n v="0.34645669291338582"/>
    <n v="44"/>
  </r>
  <r>
    <s v="ORD000912"/>
    <s v="CUST1150"/>
    <s v="Lisa Ferrell"/>
    <s v="garrett.clark@outlook.com"/>
    <x v="3"/>
    <d v="2023-12-07T00:00:00"/>
    <x v="482"/>
    <x v="7"/>
    <x v="1"/>
    <s v="November"/>
    <x v="0"/>
    <s v="PROD6889"/>
    <x v="9"/>
    <x v="4"/>
    <n v="740"/>
    <n v="4"/>
    <n v="2958"/>
    <x v="0"/>
    <n v="338"/>
    <n v="9"/>
    <x v="1"/>
    <n v="0.2501690331304936"/>
    <n v="740"/>
  </r>
  <r>
    <s v="ORD000913"/>
    <s v="CUST5654"/>
    <s v="Robert Ferguson"/>
    <s v="nicole.hatfield@outlook.com"/>
    <x v="3"/>
    <d v="2023-02-18T00:00:00"/>
    <x v="125"/>
    <x v="5"/>
    <x v="1"/>
    <s v="October"/>
    <x v="0"/>
    <s v="PROD3885"/>
    <x v="19"/>
    <x v="2"/>
    <n v="613"/>
    <n v="1"/>
    <n v="613"/>
    <x v="1"/>
    <n v="71"/>
    <n v="6"/>
    <x v="0"/>
    <n v="0.300163132137031"/>
    <n v="184"/>
  </r>
  <r>
    <s v="ORD000914"/>
    <s v="CUST7515"/>
    <s v="Dr. Kathryn Robinson MD"/>
    <s v="diana.johnson@outlook.com"/>
    <x v="3"/>
    <d v="2024-07-03T00:00:00"/>
    <x v="190"/>
    <x v="5"/>
    <x v="1"/>
    <s v="October"/>
    <x v="2"/>
    <s v="PROD7755"/>
    <x v="16"/>
    <x v="0"/>
    <n v="753"/>
    <n v="6"/>
    <n v="4517"/>
    <x v="3"/>
    <n v="381"/>
    <m/>
    <x v="2"/>
    <n v="0.4000442771751162"/>
    <n v="1807"/>
  </r>
  <r>
    <s v="ORD000915"/>
    <s v="CUST6009"/>
    <s v="Shannon Hurst"/>
    <s v="donna.ross@outlook.com"/>
    <x v="5"/>
    <d v="2023-12-31T00:00:00"/>
    <x v="514"/>
    <x v="4"/>
    <x v="0"/>
    <s v="April"/>
    <x v="0"/>
    <s v="PROD8046"/>
    <x v="0"/>
    <x v="0"/>
    <n v="223"/>
    <n v="1"/>
    <n v="223"/>
    <x v="0"/>
    <n v="26"/>
    <n v="8"/>
    <x v="1"/>
    <n v="0.3991031390134529"/>
    <n v="89"/>
  </r>
  <r>
    <s v="ORD000916"/>
    <s v="CUST5238"/>
    <s v="Kylie Sherman"/>
    <s v="walter.martinez@hotmail.com"/>
    <x v="1"/>
    <d v="2023-05-30T00:00:00"/>
    <x v="515"/>
    <x v="11"/>
    <x v="0"/>
    <s v="July"/>
    <x v="0"/>
    <s v="PROD9083"/>
    <x v="21"/>
    <x v="1"/>
    <n v="1262"/>
    <n v="2"/>
    <n v="2524"/>
    <x v="2"/>
    <n v="161"/>
    <n v="4"/>
    <x v="0"/>
    <n v="0.15015847860538828"/>
    <n v="379"/>
  </r>
  <r>
    <s v="ORD000917"/>
    <s v="CUST7635"/>
    <s v="Erin Ponce"/>
    <s v="luke.clark@yahoo.com"/>
    <x v="0"/>
    <d v="2024-10-21T00:00:00"/>
    <x v="516"/>
    <x v="2"/>
    <x v="0"/>
    <s v="May"/>
    <x v="0"/>
    <s v="PROD4817"/>
    <x v="5"/>
    <x v="3"/>
    <n v="660"/>
    <n v="5"/>
    <n v="3298"/>
    <x v="1"/>
    <n v="275"/>
    <n v="6"/>
    <x v="0"/>
    <n v="0.34990903577926014"/>
    <n v="1154"/>
  </r>
  <r>
    <s v="ORD000918"/>
    <s v="CUST7886"/>
    <s v="Joseph Myers"/>
    <s v="john.johnson@gmail.com"/>
    <x v="5"/>
    <d v="2024-03-14T00:00:00"/>
    <x v="189"/>
    <x v="2"/>
    <x v="0"/>
    <s v="May"/>
    <x v="0"/>
    <s v="PROD4912"/>
    <x v="18"/>
    <x v="0"/>
    <n v="278"/>
    <n v="2"/>
    <n v="555"/>
    <x v="1"/>
    <n v="48"/>
    <n v="7"/>
    <x v="0"/>
    <n v="0.4"/>
    <n v="222"/>
  </r>
  <r>
    <s v="ORD000919"/>
    <s v="CUST2464"/>
    <s v="Lee King"/>
    <s v="brian.soto@yahoo.com"/>
    <x v="2"/>
    <d v="2024-05-07T00:00:00"/>
    <x v="437"/>
    <x v="10"/>
    <x v="1"/>
    <s v="February"/>
    <x v="0"/>
    <s v="PROD3468"/>
    <x v="1"/>
    <x v="1"/>
    <n v="593"/>
    <n v="1"/>
    <n v="593"/>
    <x v="1"/>
    <n v="66"/>
    <n v="6"/>
    <x v="0"/>
    <n v="0.15008431703204048"/>
    <n v="89"/>
  </r>
  <r>
    <s v="ORD000920"/>
    <s v="CUST1057"/>
    <s v="Mrs. Aimee Harris"/>
    <s v="jeffery.harris@gmail.com"/>
    <x v="4"/>
    <d v="2024-04-11T00:00:00"/>
    <x v="517"/>
    <x v="0"/>
    <x v="0"/>
    <s v="January"/>
    <x v="0"/>
    <s v="PROD3424"/>
    <x v="15"/>
    <x v="1"/>
    <n v="871"/>
    <n v="1"/>
    <n v="871"/>
    <x v="1"/>
    <n v="72"/>
    <n v="8"/>
    <x v="1"/>
    <n v="0.15040183696900114"/>
    <n v="131"/>
  </r>
  <r>
    <s v="ORD000921"/>
    <s v="CUST9870"/>
    <s v="Nathan Alvarez"/>
    <s v="stacy.williams@hotmail.com"/>
    <x v="5"/>
    <d v="2024-07-27T00:00:00"/>
    <x v="297"/>
    <x v="3"/>
    <x v="0"/>
    <s v="March"/>
    <x v="0"/>
    <s v="PROD5698"/>
    <x v="4"/>
    <x v="2"/>
    <n v="529"/>
    <n v="4"/>
    <n v="2117"/>
    <x v="1"/>
    <n v="297"/>
    <n v="6"/>
    <x v="0"/>
    <n v="0.29995276334435522"/>
    <n v="635"/>
  </r>
  <r>
    <s v="ORD000922"/>
    <s v="CUST7932"/>
    <s v="Patricia Thompson"/>
    <s v="daniel.mccarthy@yahoo.com"/>
    <x v="0"/>
    <d v="2023-03-19T00:00:00"/>
    <x v="156"/>
    <x v="4"/>
    <x v="0"/>
    <s v="April"/>
    <x v="0"/>
    <s v="PROD1591"/>
    <x v="20"/>
    <x v="3"/>
    <n v="728"/>
    <n v="4"/>
    <n v="2913"/>
    <x v="0"/>
    <n v="230"/>
    <n v="2"/>
    <x v="0"/>
    <n v="0.35015447991761073"/>
    <n v="1020"/>
  </r>
  <r>
    <s v="ORD000923"/>
    <s v="CUST3993"/>
    <s v="Tammy Ellison"/>
    <s v="patricia.lawson@outlook.com"/>
    <x v="5"/>
    <d v="2024-04-03T00:00:00"/>
    <x v="518"/>
    <x v="10"/>
    <x v="0"/>
    <s v="February"/>
    <x v="0"/>
    <s v="PROD2478"/>
    <x v="8"/>
    <x v="2"/>
    <n v="26"/>
    <n v="4"/>
    <n v="104"/>
    <x v="1"/>
    <n v="11"/>
    <n v="8"/>
    <x v="1"/>
    <n v="0.29807692307692307"/>
    <n v="31"/>
  </r>
  <r>
    <s v="ORD000924"/>
    <s v="CUST6128"/>
    <s v="James Craig"/>
    <s v="isaiah.powers@hotmail.com"/>
    <x v="3"/>
    <d v="2023-05-31T00:00:00"/>
    <x v="519"/>
    <x v="7"/>
    <x v="1"/>
    <s v="November"/>
    <x v="0"/>
    <s v="PROD9644"/>
    <x v="9"/>
    <x v="4"/>
    <n v="626"/>
    <n v="6"/>
    <n v="3759"/>
    <x v="4"/>
    <n v="312"/>
    <n v="10"/>
    <x v="1"/>
    <n v="0.25006650704974726"/>
    <n v="940"/>
  </r>
  <r>
    <s v="ORD000925"/>
    <s v="CUST6953"/>
    <s v="Andrea Ritter"/>
    <s v="elizabeth.cobb@gmail.com"/>
    <x v="1"/>
    <d v="2024-07-05T00:00:00"/>
    <x v="520"/>
    <x v="1"/>
    <x v="0"/>
    <s v="December"/>
    <x v="2"/>
    <s v="PROD1061"/>
    <x v="18"/>
    <x v="0"/>
    <n v="1182"/>
    <n v="8"/>
    <n v="9456"/>
    <x v="0"/>
    <n v="944"/>
    <m/>
    <x v="2"/>
    <n v="0.40006345177664976"/>
    <n v="3783"/>
  </r>
  <r>
    <s v="ORD000926"/>
    <s v="CUST4817"/>
    <s v="Joan Williamson"/>
    <s v="chelsea.jones@hotmail.com"/>
    <x v="1"/>
    <d v="2024-02-11T00:00:00"/>
    <x v="258"/>
    <x v="10"/>
    <x v="1"/>
    <s v="February"/>
    <x v="0"/>
    <s v="PROD2166"/>
    <x v="19"/>
    <x v="2"/>
    <n v="845"/>
    <n v="2"/>
    <n v="1690"/>
    <x v="0"/>
    <n v="173"/>
    <n v="8"/>
    <x v="1"/>
    <n v="0.3"/>
    <n v="507"/>
  </r>
  <r>
    <s v="ORD000927"/>
    <s v="CUST9226"/>
    <s v="Joseph Harris"/>
    <s v="jonathan.carter@yahoo.com"/>
    <x v="2"/>
    <d v="2023-10-20T00:00:00"/>
    <x v="237"/>
    <x v="5"/>
    <x v="0"/>
    <s v="October"/>
    <x v="0"/>
    <s v="PROD8350"/>
    <x v="11"/>
    <x v="3"/>
    <n v="1160"/>
    <n v="1"/>
    <n v="1160"/>
    <x v="2"/>
    <n v="60"/>
    <n v="7"/>
    <x v="0"/>
    <n v="0.35"/>
    <n v="406"/>
  </r>
  <r>
    <s v="ORD000928"/>
    <s v="CUST5844"/>
    <s v="Kristi Perez"/>
    <s v="brenda.velez@hotmail.com"/>
    <x v="5"/>
    <d v="2024-09-01T00:00:00"/>
    <x v="72"/>
    <x v="7"/>
    <x v="0"/>
    <s v="November"/>
    <x v="0"/>
    <s v="PROD4244"/>
    <x v="12"/>
    <x v="3"/>
    <n v="841"/>
    <n v="3"/>
    <n v="2524"/>
    <x v="3"/>
    <n v="205"/>
    <n v="8"/>
    <x v="1"/>
    <n v="0.34984152139461172"/>
    <n v="883"/>
  </r>
  <r>
    <s v="ORD000929"/>
    <s v="CUST4724"/>
    <s v="Douglas Smith"/>
    <s v="gary.doyle@outlook.com"/>
    <x v="2"/>
    <d v="2024-02-03T00:00:00"/>
    <x v="54"/>
    <x v="0"/>
    <x v="0"/>
    <s v="January"/>
    <x v="0"/>
    <s v="PROD2374"/>
    <x v="21"/>
    <x v="1"/>
    <n v="174"/>
    <n v="1"/>
    <n v="174"/>
    <x v="2"/>
    <n v="24"/>
    <n v="2"/>
    <x v="0"/>
    <n v="0.14942528735632185"/>
    <n v="26"/>
  </r>
  <r>
    <s v="ORD000930"/>
    <s v="CUST6284"/>
    <s v="Mark Smith"/>
    <s v="johnathan.howard@gmail.com"/>
    <x v="4"/>
    <d v="2024-10-28T00:00:00"/>
    <x v="158"/>
    <x v="0"/>
    <x v="0"/>
    <s v="January"/>
    <x v="0"/>
    <s v="PROD8783"/>
    <x v="5"/>
    <x v="3"/>
    <n v="533"/>
    <n v="2"/>
    <n v="1067"/>
    <x v="0"/>
    <n v="157"/>
    <n v="4"/>
    <x v="0"/>
    <n v="0.34957825679475163"/>
    <n v="373"/>
  </r>
  <r>
    <s v="ORD000931"/>
    <s v="CUST3066"/>
    <s v="John Craig"/>
    <s v="frank.hansen@gmail.com"/>
    <x v="5"/>
    <d v="2023-12-11T00:00:00"/>
    <x v="521"/>
    <x v="7"/>
    <x v="1"/>
    <s v="November"/>
    <x v="0"/>
    <s v="PROD9033"/>
    <x v="3"/>
    <x v="1"/>
    <n v="908"/>
    <n v="4"/>
    <n v="3634"/>
    <x v="1"/>
    <n v="317"/>
    <n v="5"/>
    <x v="0"/>
    <n v="0.14997248211337369"/>
    <n v="545"/>
  </r>
  <r>
    <s v="ORD000932"/>
    <s v="CUST1375"/>
    <s v="Marc Schwartz"/>
    <s v="kevin.miller@yahoo.com"/>
    <x v="3"/>
    <d v="2024-04-06T00:00:00"/>
    <x v="211"/>
    <x v="0"/>
    <x v="0"/>
    <s v="January"/>
    <x v="0"/>
    <s v="PROD5889"/>
    <x v="15"/>
    <x v="1"/>
    <n v="785"/>
    <n v="1"/>
    <n v="785"/>
    <x v="1"/>
    <n v="82"/>
    <n v="8"/>
    <x v="1"/>
    <n v="0.15031847133757961"/>
    <n v="118"/>
  </r>
  <r>
    <s v="ORD000933"/>
    <s v="CUST4391"/>
    <s v="Michael Wallace"/>
    <s v="lindsay.manning@outlook.com"/>
    <x v="3"/>
    <d v="2023-07-31T00:00:00"/>
    <x v="444"/>
    <x v="0"/>
    <x v="0"/>
    <s v="January"/>
    <x v="0"/>
    <s v="PROD9705"/>
    <x v="12"/>
    <x v="3"/>
    <n v="174"/>
    <n v="2"/>
    <n v="347"/>
    <x v="1"/>
    <n v="34"/>
    <n v="7"/>
    <x v="0"/>
    <n v="0.34870317002881845"/>
    <n v="121"/>
  </r>
  <r>
    <s v="ORD000934"/>
    <s v="CUST8436"/>
    <s v="Ian Dunn"/>
    <s v="brianna.walls@yahoo.com"/>
    <x v="3"/>
    <d v="2023-09-17T00:00:00"/>
    <x v="115"/>
    <x v="7"/>
    <x v="1"/>
    <s v="November"/>
    <x v="0"/>
    <s v="PROD8990"/>
    <x v="4"/>
    <x v="2"/>
    <n v="680"/>
    <n v="4"/>
    <n v="2720"/>
    <x v="2"/>
    <n v="136"/>
    <n v="8"/>
    <x v="1"/>
    <n v="0.3"/>
    <n v="816"/>
  </r>
  <r>
    <s v="ORD000935"/>
    <s v="CUST8450"/>
    <s v="Dr. Dawn Woods MD"/>
    <s v="samuel.lam@outlook.com"/>
    <x v="1"/>
    <d v="2023-09-15T00:00:00"/>
    <x v="37"/>
    <x v="11"/>
    <x v="0"/>
    <s v="July"/>
    <x v="1"/>
    <s v="PROD1024"/>
    <x v="12"/>
    <x v="3"/>
    <n v="1014"/>
    <n v="3"/>
    <n v="3041"/>
    <x v="0"/>
    <n v="205"/>
    <m/>
    <x v="2"/>
    <n v="0.34988490628082869"/>
    <n v="1064"/>
  </r>
  <r>
    <s v="ORD000936"/>
    <s v="CUST1471"/>
    <s v="Blake Aguilar"/>
    <s v="norman.randolph@hotmail.com"/>
    <x v="6"/>
    <d v="2023-03-02T00:00:00"/>
    <x v="164"/>
    <x v="8"/>
    <x v="1"/>
    <s v="September"/>
    <x v="0"/>
    <s v="PROD2009"/>
    <x v="10"/>
    <x v="2"/>
    <n v="996"/>
    <n v="2"/>
    <n v="1993"/>
    <x v="0"/>
    <n v="180"/>
    <n v="8"/>
    <x v="1"/>
    <n v="0.3000501756146513"/>
    <n v="598"/>
  </r>
  <r>
    <s v="ORD000937"/>
    <s v="CUST2656"/>
    <s v="Erica Chase"/>
    <s v="william.ross@gmail.com"/>
    <x v="5"/>
    <d v="2024-09-04T00:00:00"/>
    <x v="398"/>
    <x v="5"/>
    <x v="0"/>
    <s v="October"/>
    <x v="0"/>
    <s v="PROD7004"/>
    <x v="9"/>
    <x v="4"/>
    <n v="392"/>
    <n v="4"/>
    <n v="1569"/>
    <x v="1"/>
    <n v="225"/>
    <n v="7"/>
    <x v="0"/>
    <n v="0.24984066284257489"/>
    <n v="392"/>
  </r>
  <r>
    <s v="ORD000938"/>
    <s v="CUST9421"/>
    <s v="Kenneth Nguyen"/>
    <s v="april.dawson@gmail.com"/>
    <x v="1"/>
    <d v="2024-07-16T00:00:00"/>
    <x v="522"/>
    <x v="8"/>
    <x v="1"/>
    <s v="September"/>
    <x v="0"/>
    <s v="PROD1010"/>
    <x v="17"/>
    <x v="3"/>
    <n v="624"/>
    <n v="2"/>
    <n v="1247"/>
    <x v="4"/>
    <n v="114"/>
    <n v="2"/>
    <x v="0"/>
    <n v="0.34963913392141138"/>
    <n v="436"/>
  </r>
  <r>
    <s v="ORD000939"/>
    <s v="CUST9927"/>
    <s v="Sarah Choi"/>
    <s v="zachary.adams@outlook.com"/>
    <x v="4"/>
    <d v="2024-04-05T00:00:00"/>
    <x v="63"/>
    <x v="1"/>
    <x v="1"/>
    <s v="December"/>
    <x v="2"/>
    <s v="PROD8374"/>
    <x v="15"/>
    <x v="1"/>
    <n v="547"/>
    <n v="4"/>
    <n v="2188"/>
    <x v="1"/>
    <n v="128"/>
    <m/>
    <x v="2"/>
    <n v="0.14990859232175502"/>
    <n v="328"/>
  </r>
  <r>
    <s v="ORD000940"/>
    <s v="CUST7515"/>
    <s v="Juan Molina"/>
    <s v="debra.mejia@gmail.com"/>
    <x v="1"/>
    <d v="2023-04-15T00:00:00"/>
    <x v="440"/>
    <x v="5"/>
    <x v="0"/>
    <s v="October"/>
    <x v="0"/>
    <s v="PROD7882"/>
    <x v="1"/>
    <x v="1"/>
    <n v="930"/>
    <n v="1"/>
    <n v="930"/>
    <x v="1"/>
    <n v="48"/>
    <n v="7"/>
    <x v="0"/>
    <n v="0.15053763440860216"/>
    <n v="140"/>
  </r>
  <r>
    <s v="ORD000941"/>
    <s v="CUST4524"/>
    <s v="Jason Jimenez"/>
    <s v="robert.ball@yahoo.com"/>
    <x v="0"/>
    <d v="2024-04-20T00:00:00"/>
    <x v="523"/>
    <x v="8"/>
    <x v="0"/>
    <s v="September"/>
    <x v="0"/>
    <s v="PROD8297"/>
    <x v="20"/>
    <x v="3"/>
    <n v="535"/>
    <n v="4"/>
    <n v="2141"/>
    <x v="1"/>
    <n v="142"/>
    <n v="3"/>
    <x v="0"/>
    <n v="0.34983652498832324"/>
    <n v="749"/>
  </r>
  <r>
    <s v="ORD000942"/>
    <s v="CUST4885"/>
    <s v="Ms. Michelle Hampton"/>
    <s v="danielle.holloway@outlook.com"/>
    <x v="5"/>
    <d v="2024-02-13T00:00:00"/>
    <x v="11"/>
    <x v="4"/>
    <x v="1"/>
    <s v="April"/>
    <x v="1"/>
    <s v="PROD8009"/>
    <x v="0"/>
    <x v="0"/>
    <n v="980"/>
    <n v="1"/>
    <n v="980"/>
    <x v="1"/>
    <n v="104"/>
    <m/>
    <x v="2"/>
    <n v="0.4"/>
    <n v="392"/>
  </r>
  <r>
    <s v="ORD000943"/>
    <s v="CUST2280"/>
    <s v="Christopher Edwards"/>
    <s v="dawn.price@hotmail.com"/>
    <x v="0"/>
    <d v="2024-11-18T00:00:00"/>
    <x v="524"/>
    <x v="3"/>
    <x v="1"/>
    <s v="March"/>
    <x v="0"/>
    <s v="PROD7737"/>
    <x v="20"/>
    <x v="3"/>
    <n v="835"/>
    <n v="2"/>
    <n v="1670"/>
    <x v="1"/>
    <n v="175"/>
    <n v="7"/>
    <x v="0"/>
    <n v="0.35029940119760478"/>
    <n v="585"/>
  </r>
  <r>
    <s v="ORD000944"/>
    <s v="CUST8748"/>
    <s v="Jonathan Richardson"/>
    <s v="kristi.butler@outlook.com"/>
    <x v="5"/>
    <d v="2024-12-03T00:00:00"/>
    <x v="454"/>
    <x v="7"/>
    <x v="0"/>
    <s v="November"/>
    <x v="0"/>
    <s v="PROD8164"/>
    <x v="10"/>
    <x v="2"/>
    <n v="645"/>
    <n v="7"/>
    <n v="4513"/>
    <x v="1"/>
    <n v="532"/>
    <n v="9"/>
    <x v="1"/>
    <n v="0.30002215820961664"/>
    <n v="1354"/>
  </r>
  <r>
    <s v="ORD000945"/>
    <s v="CUST6128"/>
    <s v="James Craig"/>
    <s v="isaiah.powers@hotmail.com"/>
    <x v="3"/>
    <d v="2023-05-31T00:00:00"/>
    <x v="27"/>
    <x v="1"/>
    <x v="0"/>
    <s v="December"/>
    <x v="0"/>
    <s v="PROD1830"/>
    <x v="7"/>
    <x v="4"/>
    <n v="1174"/>
    <n v="4"/>
    <n v="4695"/>
    <x v="1"/>
    <n v="472"/>
    <n v="2"/>
    <x v="0"/>
    <n v="0.25005324813631524"/>
    <n v="1174"/>
  </r>
  <r>
    <s v="ORD000946"/>
    <s v="CUST9995"/>
    <s v="Eugene Kirby"/>
    <s v="patrick.owens@hotmail.com"/>
    <x v="5"/>
    <d v="2023-05-31T00:00:00"/>
    <x v="525"/>
    <x v="7"/>
    <x v="0"/>
    <s v="November"/>
    <x v="0"/>
    <s v="PROD1496"/>
    <x v="2"/>
    <x v="1"/>
    <n v="81"/>
    <n v="1"/>
    <n v="81"/>
    <x v="1"/>
    <n v="10"/>
    <n v="4"/>
    <x v="0"/>
    <n v="0.14814814814814814"/>
    <n v="12"/>
  </r>
  <r>
    <s v="ORD000947"/>
    <s v="CUST1409"/>
    <s v="Elizabeth Love"/>
    <s v="andrew.meyer@yahoo.com"/>
    <x v="2"/>
    <d v="2024-08-24T00:00:00"/>
    <x v="85"/>
    <x v="10"/>
    <x v="1"/>
    <s v="February"/>
    <x v="0"/>
    <s v="PROD3958"/>
    <x v="7"/>
    <x v="4"/>
    <n v="403"/>
    <n v="3"/>
    <n v="1210"/>
    <x v="1"/>
    <n v="168"/>
    <n v="7"/>
    <x v="0"/>
    <n v="0.25041322314049586"/>
    <n v="303"/>
  </r>
  <r>
    <s v="ORD000948"/>
    <s v="CUST7252"/>
    <s v="Christopher Harris"/>
    <s v="barbara.bush@gmail.com"/>
    <x v="1"/>
    <d v="2023-03-02T00:00:00"/>
    <x v="105"/>
    <x v="9"/>
    <x v="0"/>
    <s v="June"/>
    <x v="0"/>
    <s v="PROD8946"/>
    <x v="7"/>
    <x v="4"/>
    <n v="1051"/>
    <n v="4"/>
    <n v="4202"/>
    <x v="0"/>
    <n v="473"/>
    <n v="9"/>
    <x v="1"/>
    <n v="0.25011899095668727"/>
    <n v="1051"/>
  </r>
  <r>
    <s v="ORD000949"/>
    <s v="CUST8182"/>
    <s v="Laura Mcdaniel"/>
    <s v="kimberly.frye@outlook.com"/>
    <x v="2"/>
    <d v="2024-09-30T00:00:00"/>
    <x v="468"/>
    <x v="9"/>
    <x v="0"/>
    <s v="June"/>
    <x v="0"/>
    <s v="PROD5083"/>
    <x v="4"/>
    <x v="2"/>
    <n v="627"/>
    <n v="6"/>
    <n v="3761"/>
    <x v="1"/>
    <n v="392"/>
    <n v="5"/>
    <x v="0"/>
    <n v="0.29992023398032436"/>
    <n v="1128"/>
  </r>
  <r>
    <s v="ORD000950"/>
    <s v="CUST7265"/>
    <s v="Morgan Rose"/>
    <s v="christopher.smith@gmail.com"/>
    <x v="2"/>
    <d v="2024-04-23T00:00:00"/>
    <x v="526"/>
    <x v="0"/>
    <x v="1"/>
    <s v="January"/>
    <x v="1"/>
    <s v="PROD2589"/>
    <x v="17"/>
    <x v="3"/>
    <n v="711"/>
    <n v="1"/>
    <n v="711"/>
    <x v="1"/>
    <n v="86"/>
    <m/>
    <x v="2"/>
    <n v="0.35021097046413502"/>
    <n v="249"/>
  </r>
  <r>
    <s v="ORD000951"/>
    <s v="CUST3962"/>
    <s v="Brandi Pratt"/>
    <s v="eric.west@outlook.com"/>
    <x v="2"/>
    <d v="2024-10-29T00:00:00"/>
    <x v="303"/>
    <x v="4"/>
    <x v="1"/>
    <s v="April"/>
    <x v="2"/>
    <s v="PROD2623"/>
    <x v="14"/>
    <x v="4"/>
    <n v="737"/>
    <n v="1"/>
    <n v="737"/>
    <x v="1"/>
    <n v="47"/>
    <m/>
    <x v="2"/>
    <n v="0.24966078697421981"/>
    <n v="184"/>
  </r>
  <r>
    <s v="ORD000952"/>
    <s v="CUST8505"/>
    <s v="Carol Watson"/>
    <s v="kevin.lowery@gmail.com"/>
    <x v="4"/>
    <d v="2023-07-29T00:00:00"/>
    <x v="527"/>
    <x v="11"/>
    <x v="0"/>
    <s v="July"/>
    <x v="0"/>
    <s v="PROD2367"/>
    <x v="18"/>
    <x v="0"/>
    <n v="483"/>
    <n v="5"/>
    <n v="2415"/>
    <x v="3"/>
    <n v="236"/>
    <n v="8"/>
    <x v="1"/>
    <n v="0.4"/>
    <n v="966"/>
  </r>
  <r>
    <s v="ORD000953"/>
    <s v="CUST3784"/>
    <s v="Dr. Brian Smith"/>
    <s v="tony.rowe@hotmail.com"/>
    <x v="3"/>
    <d v="2023-09-26T00:00:00"/>
    <x v="528"/>
    <x v="8"/>
    <x v="1"/>
    <s v="September"/>
    <x v="0"/>
    <s v="PROD1387"/>
    <x v="16"/>
    <x v="0"/>
    <n v="1043"/>
    <n v="5"/>
    <n v="5214"/>
    <x v="2"/>
    <n v="337"/>
    <n v="8"/>
    <x v="1"/>
    <n v="0.40007671653241272"/>
    <n v="2086"/>
  </r>
  <r>
    <s v="ORD000954"/>
    <s v="CUST4494"/>
    <s v="John Collins"/>
    <s v="matthew.oliver@gmail.com"/>
    <x v="1"/>
    <d v="2023-08-16T00:00:00"/>
    <x v="357"/>
    <x v="0"/>
    <x v="1"/>
    <s v="January"/>
    <x v="1"/>
    <s v="PROD8534"/>
    <x v="16"/>
    <x v="0"/>
    <n v="42"/>
    <n v="1"/>
    <n v="42"/>
    <x v="0"/>
    <n v="4"/>
    <m/>
    <x v="2"/>
    <n v="0.40476190476190477"/>
    <n v="17"/>
  </r>
  <r>
    <s v="ORD000955"/>
    <s v="CUST4805"/>
    <s v="Michael Deleon"/>
    <s v="daniel.mitchell@outlook.com"/>
    <x v="4"/>
    <d v="2024-11-22T00:00:00"/>
    <x v="291"/>
    <x v="11"/>
    <x v="1"/>
    <s v="July"/>
    <x v="0"/>
    <s v="PROD7621"/>
    <x v="6"/>
    <x v="0"/>
    <n v="1005"/>
    <n v="5"/>
    <n v="5025"/>
    <x v="1"/>
    <n v="612"/>
    <n v="3"/>
    <x v="0"/>
    <n v="0.4"/>
    <n v="2010"/>
  </r>
  <r>
    <s v="ORD000956"/>
    <s v="CUST1522"/>
    <s v="Claudia Smith"/>
    <s v="andrea.vincent@yahoo.com"/>
    <x v="4"/>
    <d v="2024-11-10T00:00:00"/>
    <x v="529"/>
    <x v="3"/>
    <x v="0"/>
    <s v="March"/>
    <x v="0"/>
    <s v="PROD5474"/>
    <x v="11"/>
    <x v="3"/>
    <n v="143"/>
    <n v="1"/>
    <n v="143"/>
    <x v="0"/>
    <n v="8"/>
    <n v="10"/>
    <x v="1"/>
    <n v="0.34965034965034963"/>
    <n v="50"/>
  </r>
  <r>
    <s v="ORD000957"/>
    <s v="CUST4681"/>
    <s v="Elizabeth James"/>
    <s v="sharon.watkins@outlook.com"/>
    <x v="2"/>
    <d v="2023-02-23T00:00:00"/>
    <x v="530"/>
    <x v="7"/>
    <x v="0"/>
    <s v="November"/>
    <x v="2"/>
    <s v="PROD8758"/>
    <x v="1"/>
    <x v="1"/>
    <n v="1320"/>
    <n v="1"/>
    <n v="1320"/>
    <x v="1"/>
    <n v="108"/>
    <m/>
    <x v="2"/>
    <n v="0.15"/>
    <n v="198"/>
  </r>
  <r>
    <s v="ORD000958"/>
    <s v="CUST7568"/>
    <s v="Jennifer Greene"/>
    <s v="trevor.brown@outlook.com"/>
    <x v="1"/>
    <d v="2023-03-27T00:00:00"/>
    <x v="421"/>
    <x v="8"/>
    <x v="0"/>
    <s v="September"/>
    <x v="0"/>
    <s v="PROD9869"/>
    <x v="15"/>
    <x v="1"/>
    <n v="137"/>
    <n v="5"/>
    <n v="683"/>
    <x v="0"/>
    <n v="97"/>
    <n v="2"/>
    <x v="0"/>
    <n v="0.14934114202049781"/>
    <n v="102"/>
  </r>
  <r>
    <s v="ORD000959"/>
    <s v="CUST6066"/>
    <s v="Joseph Herring"/>
    <s v="ashlee.brown@hotmail.com"/>
    <x v="6"/>
    <d v="2024-04-08T00:00:00"/>
    <x v="531"/>
    <x v="7"/>
    <x v="1"/>
    <s v="November"/>
    <x v="0"/>
    <s v="PROD2949"/>
    <x v="2"/>
    <x v="1"/>
    <n v="20"/>
    <n v="3"/>
    <n v="59"/>
    <x v="0"/>
    <n v="7"/>
    <n v="3"/>
    <x v="0"/>
    <n v="0.15254237288135594"/>
    <n v="9"/>
  </r>
  <r>
    <s v="ORD000960"/>
    <s v="CUST2822"/>
    <s v="Judy Martin"/>
    <s v="linda.oneill@hotmail.com"/>
    <x v="1"/>
    <d v="2023-06-04T00:00:00"/>
    <x v="479"/>
    <x v="2"/>
    <x v="1"/>
    <s v="May"/>
    <x v="0"/>
    <s v="PROD8309"/>
    <x v="13"/>
    <x v="4"/>
    <n v="742"/>
    <n v="2"/>
    <n v="1485"/>
    <x v="2"/>
    <n v="84"/>
    <n v="7"/>
    <x v="0"/>
    <n v="0.24983164983164982"/>
    <n v="371"/>
  </r>
  <r>
    <s v="ORD000961"/>
    <s v="CUST1824"/>
    <s v="Ricky Kelley"/>
    <s v="lauren.hale@outlook.com"/>
    <x v="1"/>
    <d v="2024-09-21T00:00:00"/>
    <x v="97"/>
    <x v="2"/>
    <x v="1"/>
    <s v="May"/>
    <x v="0"/>
    <s v="PROD7900"/>
    <x v="18"/>
    <x v="0"/>
    <n v="722"/>
    <n v="3"/>
    <n v="2165"/>
    <x v="1"/>
    <n v="236"/>
    <n v="10"/>
    <x v="1"/>
    <n v="0.4"/>
    <n v="866"/>
  </r>
  <r>
    <s v="ORD000962"/>
    <s v="CUST3752"/>
    <s v="Nancy Key"/>
    <s v="cameron.stewart@outlook.com"/>
    <x v="0"/>
    <d v="2023-12-04T00:00:00"/>
    <x v="503"/>
    <x v="4"/>
    <x v="0"/>
    <s v="April"/>
    <x v="1"/>
    <s v="PROD5814"/>
    <x v="13"/>
    <x v="4"/>
    <n v="98"/>
    <n v="1"/>
    <n v="98"/>
    <x v="1"/>
    <n v="14"/>
    <m/>
    <x v="2"/>
    <n v="0.25510204081632654"/>
    <n v="25"/>
  </r>
  <r>
    <s v="ORD000963"/>
    <s v="CUST4448"/>
    <s v="Daniel Mullins Jr."/>
    <s v="timothy.henderson@outlook.com"/>
    <x v="0"/>
    <d v="2024-01-03T00:00:00"/>
    <x v="275"/>
    <x v="4"/>
    <x v="0"/>
    <s v="April"/>
    <x v="0"/>
    <s v="PROD1312"/>
    <x v="4"/>
    <x v="2"/>
    <n v="712"/>
    <n v="4"/>
    <n v="2850"/>
    <x v="1"/>
    <n v="346"/>
    <n v="9"/>
    <x v="1"/>
    <n v="0.3"/>
    <n v="855"/>
  </r>
  <r>
    <s v="ORD000964"/>
    <s v="CUST3366"/>
    <s v="Carlos Edwards"/>
    <s v="michael.malone@hotmail.com"/>
    <x v="2"/>
    <d v="2024-03-13T00:00:00"/>
    <x v="186"/>
    <x v="6"/>
    <x v="0"/>
    <s v="August"/>
    <x v="0"/>
    <s v="PROD9478"/>
    <x v="12"/>
    <x v="3"/>
    <n v="306"/>
    <n v="6"/>
    <n v="1833"/>
    <x v="4"/>
    <n v="261"/>
    <n v="10"/>
    <x v="1"/>
    <n v="0.35024549918166942"/>
    <n v="642"/>
  </r>
  <r>
    <s v="ORD000965"/>
    <s v="CUST2753"/>
    <s v="Donna Montgomery"/>
    <s v="lauren.mays@outlook.com"/>
    <x v="6"/>
    <d v="2024-02-27T00:00:00"/>
    <x v="353"/>
    <x v="6"/>
    <x v="0"/>
    <s v="August"/>
    <x v="0"/>
    <s v="PROD2416"/>
    <x v="5"/>
    <x v="3"/>
    <n v="495"/>
    <n v="6"/>
    <n v="2970"/>
    <x v="0"/>
    <n v="239"/>
    <n v="2"/>
    <x v="0"/>
    <n v="0.35016835016835018"/>
    <n v="1040"/>
  </r>
  <r>
    <s v="ORD000966"/>
    <s v="CUST1080"/>
    <s v="Anthony Robinson Jr."/>
    <s v="sandra.patel@hotmail.com"/>
    <x v="0"/>
    <d v="2023-04-24T00:00:00"/>
    <x v="532"/>
    <x v="10"/>
    <x v="1"/>
    <s v="February"/>
    <x v="0"/>
    <s v="PROD6206"/>
    <x v="9"/>
    <x v="4"/>
    <n v="166"/>
    <n v="1"/>
    <n v="166"/>
    <x v="1"/>
    <n v="11"/>
    <n v="5"/>
    <x v="0"/>
    <n v="0.24698795180722891"/>
    <n v="41"/>
  </r>
  <r>
    <s v="ORD000967"/>
    <s v="CUST2273"/>
    <s v="Kristen Pearson"/>
    <s v="daniel.cox@hotmail.com"/>
    <x v="6"/>
    <d v="2023-03-24T00:00:00"/>
    <x v="12"/>
    <x v="2"/>
    <x v="0"/>
    <s v="May"/>
    <x v="2"/>
    <s v="PROD6927"/>
    <x v="16"/>
    <x v="0"/>
    <n v="139"/>
    <n v="3"/>
    <n v="417"/>
    <x v="0"/>
    <n v="34"/>
    <m/>
    <x v="2"/>
    <n v="0.40047961630695444"/>
    <n v="167"/>
  </r>
  <r>
    <s v="ORD000968"/>
    <s v="CUST9360"/>
    <s v="Cathy Phillips"/>
    <s v="jacqueline.garcia@yahoo.com"/>
    <x v="1"/>
    <d v="2024-08-30T00:00:00"/>
    <x v="420"/>
    <x v="8"/>
    <x v="1"/>
    <s v="September"/>
    <x v="0"/>
    <s v="PROD4274"/>
    <x v="16"/>
    <x v="0"/>
    <n v="20"/>
    <n v="4"/>
    <n v="79"/>
    <x v="3"/>
    <n v="7"/>
    <n v="2"/>
    <x v="0"/>
    <n v="0.4050632911392405"/>
    <n v="32"/>
  </r>
  <r>
    <s v="ORD000969"/>
    <s v="CUST8591"/>
    <s v="Emily Black"/>
    <s v="brenda.kelly@gmail.com"/>
    <x v="0"/>
    <d v="2024-01-27T00:00:00"/>
    <x v="193"/>
    <x v="2"/>
    <x v="0"/>
    <s v="May"/>
    <x v="0"/>
    <s v="PROD6094"/>
    <x v="2"/>
    <x v="1"/>
    <n v="595"/>
    <n v="5"/>
    <n v="2976"/>
    <x v="4"/>
    <n v="346"/>
    <n v="5"/>
    <x v="0"/>
    <n v="0.14986559139784947"/>
    <n v="446"/>
  </r>
  <r>
    <s v="ORD000970"/>
    <s v="CUST5078"/>
    <s v="Christina Grant"/>
    <s v="ann.quinn@outlook.com"/>
    <x v="3"/>
    <d v="2023-01-28T00:00:00"/>
    <x v="42"/>
    <x v="1"/>
    <x v="0"/>
    <s v="December"/>
    <x v="0"/>
    <s v="PROD1121"/>
    <x v="3"/>
    <x v="1"/>
    <n v="1271"/>
    <n v="2"/>
    <n v="2541"/>
    <x v="1"/>
    <n v="293"/>
    <n v="5"/>
    <x v="0"/>
    <n v="0.14994096812278632"/>
    <n v="381"/>
  </r>
  <r>
    <s v="ORD000971"/>
    <s v="CUST9357"/>
    <s v="Robert Carlson DDS"/>
    <s v="lauren.peterson@outlook.com"/>
    <x v="5"/>
    <d v="2024-09-06T00:00:00"/>
    <x v="459"/>
    <x v="1"/>
    <x v="1"/>
    <s v="December"/>
    <x v="0"/>
    <s v="PROD3805"/>
    <x v="0"/>
    <x v="0"/>
    <n v="1224"/>
    <n v="10"/>
    <n v="12245"/>
    <x v="1"/>
    <n v="1334"/>
    <n v="8"/>
    <x v="1"/>
    <n v="0.4"/>
    <n v="4898"/>
  </r>
  <r>
    <s v="ORD000972"/>
    <s v="CUST2238"/>
    <s v="James Ramos"/>
    <s v="todd.jones@yahoo.com"/>
    <x v="6"/>
    <d v="2023-01-22T00:00:00"/>
    <x v="55"/>
    <x v="5"/>
    <x v="0"/>
    <s v="October"/>
    <x v="0"/>
    <s v="PROD2316"/>
    <x v="0"/>
    <x v="0"/>
    <n v="1182"/>
    <n v="2"/>
    <n v="2363"/>
    <x v="4"/>
    <n v="301"/>
    <n v="10"/>
    <x v="1"/>
    <n v="0.39991536182818449"/>
    <n v="945"/>
  </r>
  <r>
    <s v="ORD000973"/>
    <s v="CUST8328"/>
    <s v="Michael Smith"/>
    <s v="melissa.gibbs@hotmail.com"/>
    <x v="5"/>
    <d v="2024-03-29T00:00:00"/>
    <x v="229"/>
    <x v="2"/>
    <x v="0"/>
    <s v="May"/>
    <x v="1"/>
    <s v="PROD6545"/>
    <x v="4"/>
    <x v="2"/>
    <n v="372"/>
    <n v="5"/>
    <n v="1862"/>
    <x v="0"/>
    <n v="260"/>
    <m/>
    <x v="2"/>
    <n v="0.30021482277121375"/>
    <n v="559"/>
  </r>
  <r>
    <s v="ORD000974"/>
    <s v="CUST4541"/>
    <s v="Gary Zamora"/>
    <s v="timothy.henderson@yahoo.com"/>
    <x v="4"/>
    <d v="2023-06-03T00:00:00"/>
    <x v="153"/>
    <x v="3"/>
    <x v="1"/>
    <s v="March"/>
    <x v="0"/>
    <s v="PROD6229"/>
    <x v="14"/>
    <x v="4"/>
    <n v="243"/>
    <n v="3"/>
    <n v="728"/>
    <x v="0"/>
    <n v="66"/>
    <n v="9"/>
    <x v="1"/>
    <n v="0.25"/>
    <n v="182"/>
  </r>
  <r>
    <s v="ORD000975"/>
    <s v="CUST2783"/>
    <s v="Tammy Aguilar"/>
    <s v="brian.levine@outlook.com"/>
    <x v="3"/>
    <d v="2024-04-15T00:00:00"/>
    <x v="406"/>
    <x v="9"/>
    <x v="1"/>
    <s v="June"/>
    <x v="0"/>
    <s v="PROD9153"/>
    <x v="7"/>
    <x v="4"/>
    <n v="1151"/>
    <n v="3"/>
    <n v="3452"/>
    <x v="1"/>
    <n v="189"/>
    <n v="5"/>
    <x v="0"/>
    <n v="0.25"/>
    <n v="863"/>
  </r>
  <r>
    <s v="ORD000976"/>
    <s v="CUST5578"/>
    <s v="Jennifer Barrett"/>
    <s v="mark.gonzalez@hotmail.com"/>
    <x v="4"/>
    <d v="2023-12-03T00:00:00"/>
    <x v="495"/>
    <x v="3"/>
    <x v="1"/>
    <s v="March"/>
    <x v="0"/>
    <s v="PROD8359"/>
    <x v="14"/>
    <x v="4"/>
    <n v="989"/>
    <n v="1"/>
    <n v="989"/>
    <x v="1"/>
    <n v="133"/>
    <n v="3"/>
    <x v="0"/>
    <n v="0.24974721941354905"/>
    <n v="247"/>
  </r>
  <r>
    <s v="ORD000977"/>
    <s v="CUST9623"/>
    <s v="William Vazquez"/>
    <s v="randy.morales@hotmail.com"/>
    <x v="5"/>
    <d v="2024-01-15T00:00:00"/>
    <x v="449"/>
    <x v="9"/>
    <x v="1"/>
    <s v="June"/>
    <x v="0"/>
    <s v="PROD9398"/>
    <x v="3"/>
    <x v="1"/>
    <n v="492"/>
    <n v="4"/>
    <n v="1968"/>
    <x v="2"/>
    <n v="199"/>
    <n v="7"/>
    <x v="0"/>
    <n v="0.14989837398373984"/>
    <n v="295"/>
  </r>
  <r>
    <s v="ORD000978"/>
    <s v="CUST4694"/>
    <s v="Jaime Smith"/>
    <s v="jessica.velez@hotmail.com"/>
    <x v="3"/>
    <d v="2023-03-14T00:00:00"/>
    <x v="127"/>
    <x v="4"/>
    <x v="0"/>
    <s v="April"/>
    <x v="0"/>
    <s v="PROD4602"/>
    <x v="7"/>
    <x v="4"/>
    <n v="96"/>
    <n v="3"/>
    <n v="288"/>
    <x v="0"/>
    <n v="17"/>
    <n v="8"/>
    <x v="1"/>
    <n v="0.25"/>
    <n v="72"/>
  </r>
  <r>
    <s v="ORD000979"/>
    <s v="CUST2020"/>
    <s v="Dawn Raymond"/>
    <s v="john.romero@gmail.com"/>
    <x v="0"/>
    <d v="2023-05-12T00:00:00"/>
    <x v="138"/>
    <x v="10"/>
    <x v="1"/>
    <s v="February"/>
    <x v="0"/>
    <s v="PROD7977"/>
    <x v="6"/>
    <x v="0"/>
    <n v="811"/>
    <n v="4"/>
    <n v="3246"/>
    <x v="1"/>
    <n v="239"/>
    <n v="6"/>
    <x v="0"/>
    <n v="0.39987677141096734"/>
    <n v="1298"/>
  </r>
  <r>
    <s v="ORD000980"/>
    <s v="CUST2234"/>
    <s v="Pedro Sandoval"/>
    <s v="joshua.roman@yahoo.com"/>
    <x v="4"/>
    <d v="2024-03-12T00:00:00"/>
    <x v="54"/>
    <x v="0"/>
    <x v="0"/>
    <s v="January"/>
    <x v="0"/>
    <s v="PROD2005"/>
    <x v="17"/>
    <x v="3"/>
    <n v="878"/>
    <n v="4"/>
    <n v="3512"/>
    <x v="1"/>
    <n v="426"/>
    <n v="10"/>
    <x v="1"/>
    <n v="0.34994305239179957"/>
    <n v="1229"/>
  </r>
  <r>
    <s v="ORD000981"/>
    <s v="CUST9360"/>
    <s v="Cathy Phillips"/>
    <s v="jacqueline.garcia@yahoo.com"/>
    <x v="1"/>
    <d v="2024-08-30T00:00:00"/>
    <x v="73"/>
    <x v="1"/>
    <x v="0"/>
    <s v="December"/>
    <x v="0"/>
    <s v="PROD5521"/>
    <x v="4"/>
    <x v="2"/>
    <n v="833"/>
    <n v="10"/>
    <n v="8325"/>
    <x v="1"/>
    <n v="1088"/>
    <n v="6"/>
    <x v="0"/>
    <n v="0.30006006006006009"/>
    <n v="2498"/>
  </r>
  <r>
    <s v="ORD000982"/>
    <s v="CUST4530"/>
    <s v="Jennifer Sloan"/>
    <s v="steven.gonzalez@gmail.com"/>
    <x v="4"/>
    <d v="2023-05-04T00:00:00"/>
    <x v="12"/>
    <x v="2"/>
    <x v="0"/>
    <s v="May"/>
    <x v="0"/>
    <s v="PROD8106"/>
    <x v="17"/>
    <x v="3"/>
    <n v="379"/>
    <n v="1"/>
    <n v="379"/>
    <x v="1"/>
    <n v="22"/>
    <n v="10"/>
    <x v="1"/>
    <n v="0.35092348284960423"/>
    <n v="133"/>
  </r>
  <r>
    <s v="ORD000983"/>
    <s v="CUST8967"/>
    <s v="Joshua Garcia"/>
    <s v="megan.hansen@hotmail.com"/>
    <x v="6"/>
    <d v="2024-01-19T00:00:00"/>
    <x v="298"/>
    <x v="5"/>
    <x v="0"/>
    <s v="October"/>
    <x v="0"/>
    <s v="PROD5677"/>
    <x v="0"/>
    <x v="0"/>
    <n v="467"/>
    <n v="2"/>
    <n v="935"/>
    <x v="0"/>
    <n v="137"/>
    <n v="10"/>
    <x v="1"/>
    <n v="0.4"/>
    <n v="374"/>
  </r>
  <r>
    <s v="ORD000984"/>
    <s v="CUST6953"/>
    <s v="Richard Newman"/>
    <s v="richard.roman@yahoo.com"/>
    <x v="3"/>
    <d v="2024-06-02T00:00:00"/>
    <x v="387"/>
    <x v="11"/>
    <x v="1"/>
    <s v="July"/>
    <x v="0"/>
    <s v="PROD1062"/>
    <x v="4"/>
    <x v="2"/>
    <n v="300"/>
    <n v="1"/>
    <n v="300"/>
    <x v="0"/>
    <n v="22"/>
    <n v="5"/>
    <x v="0"/>
    <n v="0.3"/>
    <n v="90"/>
  </r>
  <r>
    <s v="ORD000985"/>
    <s v="CUST6861"/>
    <s v="Chelsea Williams"/>
    <s v="dalton.nelson@hotmail.com"/>
    <x v="1"/>
    <d v="2023-09-19T00:00:00"/>
    <x v="446"/>
    <x v="10"/>
    <x v="0"/>
    <s v="February"/>
    <x v="0"/>
    <s v="PROD6600"/>
    <x v="16"/>
    <x v="0"/>
    <n v="492"/>
    <n v="3"/>
    <n v="1475"/>
    <x v="1"/>
    <n v="110"/>
    <n v="8"/>
    <x v="1"/>
    <n v="0.4"/>
    <n v="590"/>
  </r>
  <r>
    <s v="ORD000986"/>
    <s v="CUST7348"/>
    <s v="Brooke Conner"/>
    <s v="nicholas.owens@hotmail.com"/>
    <x v="4"/>
    <d v="2024-07-28T00:00:00"/>
    <x v="533"/>
    <x v="8"/>
    <x v="0"/>
    <s v="September"/>
    <x v="0"/>
    <s v="PROD6334"/>
    <x v="3"/>
    <x v="1"/>
    <n v="307"/>
    <n v="3"/>
    <n v="921"/>
    <x v="1"/>
    <n v="99"/>
    <n v="10"/>
    <x v="1"/>
    <n v="0.14983713355048861"/>
    <n v="138"/>
  </r>
  <r>
    <s v="ORD000987"/>
    <s v="CUST5643"/>
    <s v="Benjamin Brown"/>
    <s v="stephanie.jones@gmail.com"/>
    <x v="6"/>
    <d v="2023-11-06T00:00:00"/>
    <x v="436"/>
    <x v="2"/>
    <x v="1"/>
    <s v="May"/>
    <x v="0"/>
    <s v="PROD1043"/>
    <x v="2"/>
    <x v="1"/>
    <n v="901"/>
    <n v="5"/>
    <n v="4505"/>
    <x v="0"/>
    <n v="329"/>
    <n v="3"/>
    <x v="0"/>
    <n v="0.15005549389567147"/>
    <n v="676"/>
  </r>
  <r>
    <s v="ORD000988"/>
    <s v="CUST2963"/>
    <s v="Rachel Smith"/>
    <s v="amanda.wood@hotmail.com"/>
    <x v="5"/>
    <d v="2024-07-20T00:00:00"/>
    <x v="351"/>
    <x v="4"/>
    <x v="1"/>
    <s v="April"/>
    <x v="0"/>
    <s v="PROD5816"/>
    <x v="21"/>
    <x v="1"/>
    <n v="604"/>
    <n v="3"/>
    <n v="1813"/>
    <x v="1"/>
    <n v="141"/>
    <n v="2"/>
    <x v="0"/>
    <n v="0.15002757859900717"/>
    <n v="272"/>
  </r>
  <r>
    <s v="ORD000989"/>
    <s v="CUST6512"/>
    <s v="Brenda Humphrey"/>
    <s v="carrie.walker@gmail.com"/>
    <x v="2"/>
    <d v="2023-06-30T00:00:00"/>
    <x v="534"/>
    <x v="1"/>
    <x v="0"/>
    <s v="December"/>
    <x v="0"/>
    <s v="PROD7408"/>
    <x v="13"/>
    <x v="4"/>
    <n v="1943"/>
    <n v="8"/>
    <n v="15548"/>
    <x v="1"/>
    <n v="2189"/>
    <n v="3"/>
    <x v="0"/>
    <n v="0.25"/>
    <n v="3887"/>
  </r>
  <r>
    <s v="ORD000990"/>
    <s v="CUST3314"/>
    <s v="Julie Miller"/>
    <s v="nathan.brewer@outlook.com"/>
    <x v="0"/>
    <d v="2024-05-12T00:00:00"/>
    <x v="30"/>
    <x v="7"/>
    <x v="0"/>
    <s v="November"/>
    <x v="0"/>
    <s v="PROD2828"/>
    <x v="16"/>
    <x v="0"/>
    <n v="1348"/>
    <n v="3"/>
    <n v="4045"/>
    <x v="1"/>
    <n v="457"/>
    <n v="9"/>
    <x v="1"/>
    <n v="0.4"/>
    <n v="1618"/>
  </r>
  <r>
    <s v="ORD000991"/>
    <s v="CUST7045"/>
    <s v="Samuel Lawson"/>
    <s v="dwayne.cunningham@gmail.com"/>
    <x v="0"/>
    <d v="2024-10-25T00:00:00"/>
    <x v="254"/>
    <x v="5"/>
    <x v="1"/>
    <s v="October"/>
    <x v="0"/>
    <s v="PROD5736"/>
    <x v="17"/>
    <x v="3"/>
    <n v="720"/>
    <n v="3"/>
    <n v="2161"/>
    <x v="0"/>
    <n v="294"/>
    <n v="5"/>
    <x v="0"/>
    <n v="0.34983803794539564"/>
    <n v="756"/>
  </r>
  <r>
    <s v="ORD000992"/>
    <s v="CUST6470"/>
    <s v="Anthony Caldwell"/>
    <s v="tara.peterson@hotmail.com"/>
    <x v="5"/>
    <d v="2023-06-30T00:00:00"/>
    <x v="329"/>
    <x v="11"/>
    <x v="1"/>
    <s v="July"/>
    <x v="0"/>
    <s v="PROD7671"/>
    <x v="13"/>
    <x v="4"/>
    <n v="975"/>
    <n v="1"/>
    <n v="975"/>
    <x v="1"/>
    <n v="75"/>
    <n v="7"/>
    <x v="0"/>
    <n v="0.25025641025641027"/>
    <n v="244"/>
  </r>
  <r>
    <s v="ORD000993"/>
    <s v="CUST7826"/>
    <s v="Charles Rivera"/>
    <s v="richard.taylor@yahoo.com"/>
    <x v="5"/>
    <d v="2023-02-05T00:00:00"/>
    <x v="282"/>
    <x v="2"/>
    <x v="0"/>
    <s v="May"/>
    <x v="0"/>
    <s v="PROD8687"/>
    <x v="0"/>
    <x v="0"/>
    <n v="37"/>
    <n v="1"/>
    <n v="37"/>
    <x v="0"/>
    <n v="5"/>
    <n v="3"/>
    <x v="0"/>
    <n v="0.40540540540540543"/>
    <n v="15"/>
  </r>
  <r>
    <s v="ORD000994"/>
    <s v="CUST8420"/>
    <s v="George Johnson"/>
    <s v="felicia.richard@yahoo.com"/>
    <x v="5"/>
    <d v="2024-03-31T00:00:00"/>
    <x v="264"/>
    <x v="0"/>
    <x v="0"/>
    <s v="January"/>
    <x v="0"/>
    <s v="PROD8397"/>
    <x v="8"/>
    <x v="2"/>
    <n v="754"/>
    <n v="3"/>
    <n v="2261"/>
    <x v="4"/>
    <n v="314"/>
    <n v="3"/>
    <x v="0"/>
    <n v="0.29986731534719152"/>
    <n v="678"/>
  </r>
  <r>
    <s v="ORD000995"/>
    <s v="CUST9933"/>
    <s v="Derrick Dean"/>
    <s v="robert.cruz@gmail.com"/>
    <x v="4"/>
    <d v="2024-10-04T00:00:00"/>
    <x v="83"/>
    <x v="11"/>
    <x v="1"/>
    <s v="July"/>
    <x v="0"/>
    <s v="PROD1874"/>
    <x v="18"/>
    <x v="0"/>
    <n v="957"/>
    <n v="3"/>
    <n v="2871"/>
    <x v="1"/>
    <n v="261"/>
    <n v="10"/>
    <x v="1"/>
    <n v="0.3998606757227447"/>
    <n v="1148"/>
  </r>
  <r>
    <s v="ORD000996"/>
    <s v="CUST7252"/>
    <s v="Christopher Harris"/>
    <s v="barbara.bush@gmail.com"/>
    <x v="1"/>
    <d v="2023-03-02T00:00:00"/>
    <x v="535"/>
    <x v="0"/>
    <x v="1"/>
    <s v="January"/>
    <x v="0"/>
    <s v="PROD9417"/>
    <x v="17"/>
    <x v="3"/>
    <n v="612"/>
    <n v="2"/>
    <n v="1223"/>
    <x v="1"/>
    <n v="180"/>
    <n v="2"/>
    <x v="0"/>
    <n v="0.34995911692559278"/>
    <n v="428"/>
  </r>
  <r>
    <s v="ORD000997"/>
    <s v="CUST9141"/>
    <s v="Michael Mitchell"/>
    <s v="timothy.howard@yahoo.com"/>
    <x v="2"/>
    <d v="2023-10-15T00:00:00"/>
    <x v="238"/>
    <x v="4"/>
    <x v="0"/>
    <s v="April"/>
    <x v="0"/>
    <s v="PROD6047"/>
    <x v="5"/>
    <x v="3"/>
    <n v="783"/>
    <n v="3"/>
    <n v="2348"/>
    <x v="1"/>
    <n v="160"/>
    <n v="6"/>
    <x v="0"/>
    <n v="0.35008517887563884"/>
    <n v="822"/>
  </r>
  <r>
    <s v="ORD000998"/>
    <s v="CUST5459"/>
    <s v="Dana Taylor"/>
    <s v="heather.west@outlook.com"/>
    <x v="1"/>
    <d v="2023-02-09T00:00:00"/>
    <x v="108"/>
    <x v="2"/>
    <x v="1"/>
    <s v="May"/>
    <x v="0"/>
    <s v="PROD9067"/>
    <x v="10"/>
    <x v="2"/>
    <n v="147"/>
    <n v="1"/>
    <n v="147"/>
    <x v="1"/>
    <n v="19"/>
    <n v="5"/>
    <x v="0"/>
    <n v="0.29931972789115646"/>
    <n v="44"/>
  </r>
  <r>
    <s v="ORD000999"/>
    <s v="CUST7942"/>
    <s v="John Kim"/>
    <s v="jennifer.stuart@gmail.com"/>
    <x v="3"/>
    <d v="2024-10-29T00:00:00"/>
    <x v="427"/>
    <x v="10"/>
    <x v="0"/>
    <s v="February"/>
    <x v="0"/>
    <s v="PROD8702"/>
    <x v="16"/>
    <x v="0"/>
    <n v="859"/>
    <n v="3"/>
    <n v="2578"/>
    <x v="0"/>
    <n v="367"/>
    <n v="3"/>
    <x v="0"/>
    <n v="0.39992242048099302"/>
    <n v="1031"/>
  </r>
  <r>
    <s v="ORD001000"/>
    <s v="CUST2216"/>
    <s v="Shannon Miller"/>
    <s v="diana.davis@gmail.com"/>
    <x v="3"/>
    <d v="2024-07-22T00:00:00"/>
    <x v="74"/>
    <x v="4"/>
    <x v="1"/>
    <s v="April"/>
    <x v="0"/>
    <s v="PROD7589"/>
    <x v="18"/>
    <x v="0"/>
    <n v="471"/>
    <n v="4"/>
    <n v="1885"/>
    <x v="1"/>
    <n v="241"/>
    <n v="9"/>
    <x v="1"/>
    <n v="0.4"/>
    <n v="754"/>
  </r>
  <r>
    <s v="ORD001001"/>
    <s v="CUST4953"/>
    <s v="Evan Hernandez"/>
    <s v="veronica.small@outlook.com"/>
    <x v="3"/>
    <d v="2024-01-23T00:00:00"/>
    <x v="244"/>
    <x v="10"/>
    <x v="1"/>
    <s v="February"/>
    <x v="0"/>
    <s v="PROD2416"/>
    <x v="18"/>
    <x v="0"/>
    <n v="658"/>
    <n v="1"/>
    <n v="658"/>
    <x v="1"/>
    <n v="38"/>
    <n v="5"/>
    <x v="0"/>
    <n v="0.39969604863221886"/>
    <n v="263"/>
  </r>
  <r>
    <s v="ORD001002"/>
    <s v="CUST8436"/>
    <s v="Ian Dunn"/>
    <s v="brianna.walls@yahoo.com"/>
    <x v="3"/>
    <d v="2023-09-17T00:00:00"/>
    <x v="486"/>
    <x v="7"/>
    <x v="0"/>
    <s v="November"/>
    <x v="1"/>
    <s v="PROD6220"/>
    <x v="10"/>
    <x v="2"/>
    <n v="866"/>
    <n v="3"/>
    <n v="2599"/>
    <x v="4"/>
    <n v="255"/>
    <m/>
    <x v="2"/>
    <n v="0.30011542901115812"/>
    <n v="780"/>
  </r>
  <r>
    <s v="ORD001003"/>
    <s v="CUST1748"/>
    <s v="William Ferguson"/>
    <s v="angela.rose@yahoo.com"/>
    <x v="4"/>
    <d v="2024-01-13T00:00:00"/>
    <x v="536"/>
    <x v="9"/>
    <x v="0"/>
    <s v="June"/>
    <x v="0"/>
    <s v="PROD6381"/>
    <x v="6"/>
    <x v="0"/>
    <n v="388"/>
    <n v="2"/>
    <n v="775"/>
    <x v="1"/>
    <n v="47"/>
    <n v="7"/>
    <x v="0"/>
    <n v="0.4"/>
    <n v="310"/>
  </r>
  <r>
    <s v="ORD001004"/>
    <s v="CUST6678"/>
    <s v="Jared Gonzalez"/>
    <s v="gabriella.thomas@yahoo.com"/>
    <x v="3"/>
    <d v="2024-05-31T00:00:00"/>
    <x v="537"/>
    <x v="4"/>
    <x v="0"/>
    <s v="April"/>
    <x v="0"/>
    <s v="PROD2658"/>
    <x v="6"/>
    <x v="0"/>
    <n v="1022"/>
    <n v="1"/>
    <n v="1022"/>
    <x v="1"/>
    <n v="137"/>
    <n v="5"/>
    <x v="0"/>
    <n v="0.40019569471624267"/>
    <n v="409"/>
  </r>
  <r>
    <s v="ORD001005"/>
    <s v="CUST5525"/>
    <s v="Jose Cabrera"/>
    <s v="daniel.gallegos@hotmail.com"/>
    <x v="5"/>
    <d v="2023-09-25T00:00:00"/>
    <x v="55"/>
    <x v="5"/>
    <x v="0"/>
    <s v="October"/>
    <x v="2"/>
    <s v="PROD2479"/>
    <x v="17"/>
    <x v="3"/>
    <n v="73"/>
    <n v="1"/>
    <n v="73"/>
    <x v="1"/>
    <n v="9"/>
    <m/>
    <x v="2"/>
    <n v="0.35616438356164382"/>
    <n v="26"/>
  </r>
  <r>
    <s v="ORD001006"/>
    <s v="CUST9665"/>
    <s v="Derrick Rice"/>
    <s v="mary.boyer@gmail.com"/>
    <x v="5"/>
    <d v="2023-07-01T00:00:00"/>
    <x v="538"/>
    <x v="2"/>
    <x v="1"/>
    <s v="May"/>
    <x v="0"/>
    <s v="PROD4377"/>
    <x v="17"/>
    <x v="3"/>
    <n v="381"/>
    <n v="5"/>
    <n v="1903"/>
    <x v="3"/>
    <n v="269"/>
    <n v="4"/>
    <x v="0"/>
    <n v="0.34997372569626906"/>
    <n v="666"/>
  </r>
  <r>
    <s v="ORD001007"/>
    <s v="CUST4676"/>
    <s v="Jon Hooper"/>
    <s v="carolyn.maldonado@hotmail.com"/>
    <x v="6"/>
    <d v="2023-09-13T00:00:00"/>
    <x v="157"/>
    <x v="1"/>
    <x v="1"/>
    <s v="December"/>
    <x v="0"/>
    <s v="PROD8442"/>
    <x v="11"/>
    <x v="3"/>
    <n v="1334"/>
    <n v="6"/>
    <n v="8002"/>
    <x v="1"/>
    <n v="711"/>
    <n v="7"/>
    <x v="0"/>
    <n v="0.35003749062734318"/>
    <n v="2801"/>
  </r>
  <r>
    <s v="ORD001008"/>
    <s v="CUST5357"/>
    <s v="Charles Garcia"/>
    <s v="jessica.gilmore@hotmail.com"/>
    <x v="6"/>
    <d v="2023-06-23T00:00:00"/>
    <x v="393"/>
    <x v="1"/>
    <x v="1"/>
    <s v="December"/>
    <x v="1"/>
    <s v="PROD4460"/>
    <x v="10"/>
    <x v="2"/>
    <n v="1733"/>
    <n v="10"/>
    <n v="17329"/>
    <x v="1"/>
    <n v="2159"/>
    <m/>
    <x v="2"/>
    <n v="0.30001731202031279"/>
    <n v="5199"/>
  </r>
  <r>
    <s v="ORD001009"/>
    <s v="CUST4583"/>
    <s v="Derek Reynolds"/>
    <s v="kelly.daniel@gmail.com"/>
    <x v="3"/>
    <d v="2023-01-11T00:00:00"/>
    <x v="516"/>
    <x v="2"/>
    <x v="0"/>
    <s v="May"/>
    <x v="0"/>
    <s v="PROD5143"/>
    <x v="10"/>
    <x v="2"/>
    <n v="334"/>
    <n v="1"/>
    <n v="334"/>
    <x v="1"/>
    <n v="40"/>
    <n v="9"/>
    <x v="1"/>
    <n v="0.29940119760479039"/>
    <n v="100"/>
  </r>
  <r>
    <s v="ORD001010"/>
    <s v="CUST8146"/>
    <s v="Leon Schmidt"/>
    <s v="lisa.poole@gmail.com"/>
    <x v="0"/>
    <d v="2024-10-24T00:00:00"/>
    <x v="481"/>
    <x v="9"/>
    <x v="0"/>
    <s v="June"/>
    <x v="0"/>
    <s v="PROD5175"/>
    <x v="10"/>
    <x v="2"/>
    <n v="560"/>
    <n v="4"/>
    <n v="2238"/>
    <x v="1"/>
    <n v="169"/>
    <n v="8"/>
    <x v="1"/>
    <n v="0.29982126899016981"/>
    <n v="671"/>
  </r>
  <r>
    <s v="ORD001011"/>
    <s v="CUST8328"/>
    <s v="Michael Smith"/>
    <s v="melissa.gibbs@hotmail.com"/>
    <x v="5"/>
    <d v="2024-03-29T00:00:00"/>
    <x v="539"/>
    <x v="1"/>
    <x v="1"/>
    <s v="December"/>
    <x v="0"/>
    <s v="PROD9326"/>
    <x v="2"/>
    <x v="1"/>
    <n v="777"/>
    <n v="6"/>
    <n v="4664"/>
    <x v="0"/>
    <n v="336"/>
    <n v="4"/>
    <x v="0"/>
    <n v="0.15008576329331047"/>
    <n v="700"/>
  </r>
  <r>
    <s v="ORD001012"/>
    <s v="CUST6612"/>
    <s v="Nicole Gray"/>
    <s v="debra.jennings@gmail.com"/>
    <x v="4"/>
    <d v="2024-02-05T00:00:00"/>
    <x v="495"/>
    <x v="3"/>
    <x v="1"/>
    <s v="March"/>
    <x v="0"/>
    <s v="PROD1379"/>
    <x v="15"/>
    <x v="1"/>
    <n v="897"/>
    <n v="5"/>
    <n v="4486"/>
    <x v="0"/>
    <n v="356"/>
    <n v="9"/>
    <x v="1"/>
    <n v="0.1500222915737851"/>
    <n v="673"/>
  </r>
  <r>
    <s v="ORD001013"/>
    <s v="CUST1586"/>
    <s v="Michael Smith"/>
    <s v="alice.walker@outlook.com"/>
    <x v="2"/>
    <d v="2024-03-02T00:00:00"/>
    <x v="536"/>
    <x v="9"/>
    <x v="0"/>
    <s v="June"/>
    <x v="1"/>
    <s v="PROD5768"/>
    <x v="16"/>
    <x v="0"/>
    <n v="32"/>
    <n v="4"/>
    <n v="128"/>
    <x v="1"/>
    <n v="17"/>
    <m/>
    <x v="2"/>
    <n v="0.3984375"/>
    <n v="51"/>
  </r>
  <r>
    <s v="ORD001014"/>
    <s v="CUST3524"/>
    <s v="Lauren Mason"/>
    <s v="john.jenkins@hotmail.com"/>
    <x v="6"/>
    <d v="2024-06-19T00:00:00"/>
    <x v="395"/>
    <x v="8"/>
    <x v="1"/>
    <s v="September"/>
    <x v="1"/>
    <s v="PROD1489"/>
    <x v="5"/>
    <x v="3"/>
    <n v="815"/>
    <n v="5"/>
    <n v="4074"/>
    <x v="3"/>
    <n v="439"/>
    <m/>
    <x v="2"/>
    <n v="0.35002454590083454"/>
    <n v="1426"/>
  </r>
  <r>
    <s v="ORD001015"/>
    <s v="CUST9366"/>
    <s v="Steven Thornton"/>
    <s v="anthony.jacobs@outlook.com"/>
    <x v="6"/>
    <d v="2023-08-31T00:00:00"/>
    <x v="483"/>
    <x v="6"/>
    <x v="1"/>
    <s v="August"/>
    <x v="0"/>
    <s v="PROD6339"/>
    <x v="12"/>
    <x v="3"/>
    <n v="262"/>
    <n v="1"/>
    <n v="262"/>
    <x v="1"/>
    <n v="33"/>
    <n v="8"/>
    <x v="1"/>
    <n v="0.35114503816793891"/>
    <n v="92"/>
  </r>
  <r>
    <s v="ORD001016"/>
    <s v="CUST6297"/>
    <s v="Nicole Ferguson"/>
    <s v="brittney.landry@outlook.com"/>
    <x v="5"/>
    <d v="2023-01-14T00:00:00"/>
    <x v="436"/>
    <x v="2"/>
    <x v="1"/>
    <s v="May"/>
    <x v="0"/>
    <s v="PROD3653"/>
    <x v="14"/>
    <x v="4"/>
    <n v="346"/>
    <n v="1"/>
    <n v="346"/>
    <x v="1"/>
    <n v="19"/>
    <n v="3"/>
    <x v="0"/>
    <n v="0.24855491329479767"/>
    <n v="86"/>
  </r>
  <r>
    <s v="ORD001017"/>
    <s v="CUST9623"/>
    <s v="William Vazquez"/>
    <s v="randy.morales@hotmail.com"/>
    <x v="5"/>
    <d v="2024-01-15T00:00:00"/>
    <x v="241"/>
    <x v="8"/>
    <x v="1"/>
    <s v="September"/>
    <x v="0"/>
    <s v="PROD8458"/>
    <x v="0"/>
    <x v="0"/>
    <n v="22"/>
    <n v="4"/>
    <n v="87"/>
    <x v="1"/>
    <n v="7"/>
    <n v="4"/>
    <x v="0"/>
    <n v="0.40229885057471265"/>
    <n v="35"/>
  </r>
  <r>
    <s v="ORD001018"/>
    <s v="CUST9265"/>
    <s v="Kurt Mendez"/>
    <s v="jose.miller@outlook.com"/>
    <x v="0"/>
    <d v="2023-07-08T00:00:00"/>
    <x v="70"/>
    <x v="4"/>
    <x v="1"/>
    <s v="April"/>
    <x v="0"/>
    <s v="PROD1330"/>
    <x v="9"/>
    <x v="4"/>
    <n v="667"/>
    <n v="3"/>
    <n v="2002"/>
    <x v="1"/>
    <n v="147"/>
    <n v="10"/>
    <x v="1"/>
    <n v="0.24975024975024976"/>
    <n v="500"/>
  </r>
  <r>
    <s v="ORD001019"/>
    <s v="CUST2381"/>
    <s v="Maria Henry"/>
    <s v="david.oliver@gmail.com"/>
    <x v="2"/>
    <d v="2024-10-13T00:00:00"/>
    <x v="198"/>
    <x v="2"/>
    <x v="1"/>
    <s v="May"/>
    <x v="0"/>
    <s v="PROD1628"/>
    <x v="5"/>
    <x v="3"/>
    <n v="274"/>
    <n v="5"/>
    <n v="1369"/>
    <x v="1"/>
    <n v="184"/>
    <n v="4"/>
    <x v="0"/>
    <n v="0.34989043097151207"/>
    <n v="479"/>
  </r>
  <r>
    <s v="ORD001020"/>
    <s v="CUST4234"/>
    <s v="Jeffrey Brooks"/>
    <s v="mark.cook@gmail.com"/>
    <x v="0"/>
    <d v="2024-05-03T00:00:00"/>
    <x v="304"/>
    <x v="6"/>
    <x v="0"/>
    <s v="August"/>
    <x v="0"/>
    <s v="PROD3019"/>
    <x v="10"/>
    <x v="2"/>
    <n v="838"/>
    <n v="3"/>
    <n v="2514"/>
    <x v="1"/>
    <n v="202"/>
    <n v="8"/>
    <x v="1"/>
    <n v="0.29992044550517105"/>
    <n v="754"/>
  </r>
  <r>
    <s v="ORD001021"/>
    <s v="CUST7045"/>
    <s v="Samuel Lawson"/>
    <s v="dwayne.cunningham@gmail.com"/>
    <x v="0"/>
    <d v="2024-10-25T00:00:00"/>
    <x v="104"/>
    <x v="7"/>
    <x v="1"/>
    <s v="November"/>
    <x v="0"/>
    <s v="PROD2266"/>
    <x v="11"/>
    <x v="3"/>
    <n v="767"/>
    <n v="7"/>
    <n v="5367"/>
    <x v="0"/>
    <n v="627"/>
    <n v="10"/>
    <x v="1"/>
    <n v="0.34991615427613193"/>
    <n v="1878"/>
  </r>
  <r>
    <s v="ORD001022"/>
    <s v="CUST8348"/>
    <s v="Christina Elliott"/>
    <s v="michael.taylor@gmail.com"/>
    <x v="1"/>
    <d v="2024-11-21T00:00:00"/>
    <x v="246"/>
    <x v="1"/>
    <x v="1"/>
    <s v="December"/>
    <x v="0"/>
    <s v="PROD2381"/>
    <x v="14"/>
    <x v="4"/>
    <n v="987"/>
    <n v="6"/>
    <n v="5925"/>
    <x v="1"/>
    <n v="327"/>
    <n v="10"/>
    <x v="1"/>
    <n v="0.24995780590717301"/>
    <n v="1481"/>
  </r>
  <r>
    <s v="ORD001023"/>
    <s v="CUST5649"/>
    <s v="Steve Gardner"/>
    <s v="nathan.adams@outlook.com"/>
    <x v="5"/>
    <d v="2024-02-08T00:00:00"/>
    <x v="282"/>
    <x v="2"/>
    <x v="0"/>
    <s v="May"/>
    <x v="0"/>
    <s v="PROD2695"/>
    <x v="6"/>
    <x v="0"/>
    <n v="907"/>
    <n v="5"/>
    <n v="4533"/>
    <x v="1"/>
    <n v="354"/>
    <n v="6"/>
    <x v="0"/>
    <n v="0.39995587910875802"/>
    <n v="1813"/>
  </r>
  <r>
    <s v="ORD001024"/>
    <s v="CUST2234"/>
    <s v="Pedro Sandoval"/>
    <s v="joshua.roman@yahoo.com"/>
    <x v="4"/>
    <d v="2024-03-12T00:00:00"/>
    <x v="409"/>
    <x v="1"/>
    <x v="1"/>
    <s v="December"/>
    <x v="2"/>
    <s v="PROD3489"/>
    <x v="4"/>
    <x v="2"/>
    <n v="455"/>
    <n v="10"/>
    <n v="4549"/>
    <x v="1"/>
    <n v="437"/>
    <m/>
    <x v="2"/>
    <n v="0.30006594856012309"/>
    <n v="1365"/>
  </r>
  <r>
    <s v="ORD001025"/>
    <s v="CUST1599"/>
    <s v="Ryan Johnson"/>
    <s v="hannah.norris@hotmail.com"/>
    <x v="4"/>
    <d v="2024-12-17T00:00:00"/>
    <x v="540"/>
    <x v="6"/>
    <x v="1"/>
    <s v="August"/>
    <x v="0"/>
    <s v="PROD5024"/>
    <x v="15"/>
    <x v="1"/>
    <n v="368"/>
    <n v="2"/>
    <n v="736"/>
    <x v="1"/>
    <n v="39"/>
    <n v="2"/>
    <x v="0"/>
    <n v="0.14945652173913043"/>
    <n v="110"/>
  </r>
  <r>
    <s v="ORD001026"/>
    <s v="CUST2077"/>
    <s v="Catherine Davis"/>
    <s v="charles.brown@yahoo.com"/>
    <x v="1"/>
    <d v="2023-08-13T00:00:00"/>
    <x v="356"/>
    <x v="1"/>
    <x v="1"/>
    <s v="December"/>
    <x v="0"/>
    <s v="PROD7559"/>
    <x v="3"/>
    <x v="1"/>
    <n v="1256"/>
    <n v="2"/>
    <n v="2511"/>
    <x v="1"/>
    <n v="346"/>
    <n v="5"/>
    <x v="0"/>
    <n v="0.15013938669852647"/>
    <n v="377"/>
  </r>
  <r>
    <s v="ORD001027"/>
    <s v="CUST8665"/>
    <s v="Rose Nelson"/>
    <s v="ryan.bryant@gmail.com"/>
    <x v="5"/>
    <d v="2024-06-25T00:00:00"/>
    <x v="541"/>
    <x v="1"/>
    <x v="0"/>
    <s v="December"/>
    <x v="0"/>
    <s v="PROD1238"/>
    <x v="9"/>
    <x v="4"/>
    <n v="166"/>
    <n v="4"/>
    <n v="664"/>
    <x v="0"/>
    <n v="95"/>
    <n v="10"/>
    <x v="1"/>
    <n v="0.25"/>
    <n v="166"/>
  </r>
  <r>
    <s v="ORD001028"/>
    <s v="CUST1597"/>
    <s v="Richard Fernandez"/>
    <s v="tammy.lee@gmail.com"/>
    <x v="3"/>
    <d v="2024-01-18T00:00:00"/>
    <x v="145"/>
    <x v="8"/>
    <x v="0"/>
    <s v="September"/>
    <x v="1"/>
    <s v="PROD3555"/>
    <x v="10"/>
    <x v="2"/>
    <n v="19"/>
    <n v="1"/>
    <n v="19"/>
    <x v="0"/>
    <n v="2"/>
    <m/>
    <x v="2"/>
    <n v="0.31578947368421051"/>
    <n v="6"/>
  </r>
  <r>
    <s v="ORD001029"/>
    <s v="CUST4684"/>
    <s v="Paula Suarez"/>
    <s v="jason.neal@yahoo.com"/>
    <x v="6"/>
    <d v="2023-03-23T00:00:00"/>
    <x v="153"/>
    <x v="3"/>
    <x v="1"/>
    <s v="March"/>
    <x v="0"/>
    <s v="PROD4015"/>
    <x v="13"/>
    <x v="4"/>
    <n v="650"/>
    <n v="3"/>
    <n v="1950"/>
    <x v="1"/>
    <n v="227"/>
    <n v="7"/>
    <x v="0"/>
    <n v="0.24974358974358973"/>
    <n v="487"/>
  </r>
  <r>
    <s v="ORD001030"/>
    <s v="CUST9371"/>
    <s v="Douglas Strong"/>
    <s v="james.lopez@gmail.com"/>
    <x v="0"/>
    <d v="2023-03-26T00:00:00"/>
    <x v="383"/>
    <x v="0"/>
    <x v="1"/>
    <s v="January"/>
    <x v="1"/>
    <s v="PROD9656"/>
    <x v="11"/>
    <x v="3"/>
    <n v="544"/>
    <n v="1"/>
    <n v="544"/>
    <x v="0"/>
    <n v="36"/>
    <m/>
    <x v="2"/>
    <n v="0.34926470588235292"/>
    <n v="190"/>
  </r>
  <r>
    <s v="ORD001031"/>
    <s v="CUST6299"/>
    <s v="Anna Chavez"/>
    <s v="theresa.armstrong@yahoo.com"/>
    <x v="0"/>
    <d v="2023-11-30T00:00:00"/>
    <x v="510"/>
    <x v="8"/>
    <x v="1"/>
    <s v="September"/>
    <x v="0"/>
    <s v="PROD4729"/>
    <x v="9"/>
    <x v="4"/>
    <n v="341"/>
    <n v="3"/>
    <n v="1024"/>
    <x v="1"/>
    <n v="53"/>
    <n v="2"/>
    <x v="0"/>
    <n v="0.25"/>
    <n v="256"/>
  </r>
  <r>
    <s v="ORD001032"/>
    <s v="CUST8691"/>
    <s v="Rachael Davis"/>
    <s v="laura.galloway@yahoo.com"/>
    <x v="0"/>
    <d v="2024-03-06T00:00:00"/>
    <x v="132"/>
    <x v="7"/>
    <x v="0"/>
    <s v="November"/>
    <x v="0"/>
    <s v="PROD7335"/>
    <x v="18"/>
    <x v="0"/>
    <n v="1340"/>
    <n v="4"/>
    <n v="5362"/>
    <x v="1"/>
    <n v="765"/>
    <n v="7"/>
    <x v="0"/>
    <n v="0.4000372995151063"/>
    <n v="2145"/>
  </r>
  <r>
    <s v="ORD001033"/>
    <s v="CUST4790"/>
    <s v="Lauren Romero"/>
    <s v="sydney.bryan@yahoo.com"/>
    <x v="5"/>
    <d v="2024-12-16T00:00:00"/>
    <x v="365"/>
    <x v="4"/>
    <x v="1"/>
    <s v="April"/>
    <x v="0"/>
    <s v="PROD4581"/>
    <x v="1"/>
    <x v="1"/>
    <n v="177"/>
    <n v="2"/>
    <n v="354"/>
    <x v="2"/>
    <n v="19"/>
    <n v="6"/>
    <x v="0"/>
    <n v="0.14971751412429379"/>
    <n v="53"/>
  </r>
  <r>
    <s v="ORD001034"/>
    <s v="CUST8181"/>
    <s v="Timothy Edwards"/>
    <s v="barbara.jackson@hotmail.com"/>
    <x v="1"/>
    <d v="2023-03-10T00:00:00"/>
    <x v="542"/>
    <x v="9"/>
    <x v="0"/>
    <s v="June"/>
    <x v="0"/>
    <s v="PROD3378"/>
    <x v="10"/>
    <x v="2"/>
    <n v="561"/>
    <n v="1"/>
    <n v="561"/>
    <x v="1"/>
    <n v="36"/>
    <n v="3"/>
    <x v="0"/>
    <n v="0.29946524064171121"/>
    <n v="168"/>
  </r>
  <r>
    <s v="ORD001035"/>
    <s v="CUST6542"/>
    <s v="Jillian Smith"/>
    <s v="robert.jenkins@yahoo.com"/>
    <x v="4"/>
    <d v="2024-10-10T00:00:00"/>
    <x v="405"/>
    <x v="10"/>
    <x v="0"/>
    <s v="February"/>
    <x v="0"/>
    <s v="PROD5824"/>
    <x v="3"/>
    <x v="1"/>
    <n v="339"/>
    <n v="2"/>
    <n v="678"/>
    <x v="1"/>
    <n v="51"/>
    <n v="5"/>
    <x v="0"/>
    <n v="0.15044247787610621"/>
    <n v="102"/>
  </r>
  <r>
    <s v="ORD001036"/>
    <s v="CUST6032"/>
    <s v="Christopher Rodriguez"/>
    <s v="gloria.adams@hotmail.com"/>
    <x v="3"/>
    <d v="2024-12-28T00:00:00"/>
    <x v="472"/>
    <x v="3"/>
    <x v="0"/>
    <s v="March"/>
    <x v="0"/>
    <s v="PROD2058"/>
    <x v="0"/>
    <x v="0"/>
    <n v="273"/>
    <n v="1"/>
    <n v="273"/>
    <x v="4"/>
    <n v="24"/>
    <n v="4"/>
    <x v="0"/>
    <n v="0.39926739926739929"/>
    <n v="109"/>
  </r>
  <r>
    <s v="ORD001037"/>
    <s v="CUST8183"/>
    <s v="Cheryl Hernandez"/>
    <s v="jeremy.tucker@outlook.com"/>
    <x v="4"/>
    <d v="2023-12-03T00:00:00"/>
    <x v="543"/>
    <x v="7"/>
    <x v="1"/>
    <s v="November"/>
    <x v="0"/>
    <s v="PROD3227"/>
    <x v="11"/>
    <x v="3"/>
    <n v="1260"/>
    <n v="7"/>
    <n v="8821"/>
    <x v="0"/>
    <n v="797"/>
    <n v="10"/>
    <x v="1"/>
    <n v="0.3499603219589616"/>
    <n v="3087"/>
  </r>
  <r>
    <s v="ORD001038"/>
    <s v="CUST1604"/>
    <s v="Jessica Martinez"/>
    <s v="elizabeth.clark@hotmail.com"/>
    <x v="6"/>
    <d v="2023-06-15T00:00:00"/>
    <x v="221"/>
    <x v="11"/>
    <x v="1"/>
    <s v="July"/>
    <x v="0"/>
    <s v="PROD2908"/>
    <x v="4"/>
    <x v="2"/>
    <n v="1224"/>
    <n v="6"/>
    <n v="7345"/>
    <x v="2"/>
    <n v="573"/>
    <n v="3"/>
    <x v="0"/>
    <n v="0.29993192648059902"/>
    <n v="2203"/>
  </r>
  <r>
    <s v="ORD001039"/>
    <s v="CUST5238"/>
    <s v="Kylie Sherman"/>
    <s v="walter.martinez@hotmail.com"/>
    <x v="1"/>
    <d v="2023-05-30T00:00:00"/>
    <x v="295"/>
    <x v="10"/>
    <x v="1"/>
    <s v="February"/>
    <x v="0"/>
    <s v="PROD4370"/>
    <x v="16"/>
    <x v="0"/>
    <n v="689"/>
    <n v="4"/>
    <n v="2754"/>
    <x v="1"/>
    <n v="294"/>
    <n v="3"/>
    <x v="0"/>
    <n v="0.40014524328249818"/>
    <n v="1102"/>
  </r>
  <r>
    <s v="ORD001040"/>
    <s v="CUST2502"/>
    <s v="John Richards"/>
    <s v="diana.bauer@gmail.com"/>
    <x v="6"/>
    <d v="2023-11-13T00:00:00"/>
    <x v="60"/>
    <x v="4"/>
    <x v="1"/>
    <s v="April"/>
    <x v="0"/>
    <s v="PROD9563"/>
    <x v="11"/>
    <x v="3"/>
    <n v="115"/>
    <n v="3"/>
    <n v="345"/>
    <x v="1"/>
    <n v="24"/>
    <n v="5"/>
    <x v="0"/>
    <n v="0.35072463768115941"/>
    <n v="121"/>
  </r>
  <r>
    <s v="ORD001041"/>
    <s v="CUST9266"/>
    <s v="Susan Lee"/>
    <s v="victor.salinas@yahoo.com"/>
    <x v="4"/>
    <d v="2024-06-25T00:00:00"/>
    <x v="544"/>
    <x v="8"/>
    <x v="0"/>
    <s v="September"/>
    <x v="2"/>
    <s v="PROD1476"/>
    <x v="18"/>
    <x v="0"/>
    <n v="375"/>
    <n v="3"/>
    <n v="1126"/>
    <x v="1"/>
    <n v="97"/>
    <m/>
    <x v="2"/>
    <n v="0.40053285968028418"/>
    <n v="451"/>
  </r>
  <r>
    <s v="ORD001042"/>
    <s v="CUST2731"/>
    <s v="Kyle Marks"/>
    <s v="david.thornton@outlook.com"/>
    <x v="5"/>
    <d v="2024-05-26T00:00:00"/>
    <x v="389"/>
    <x v="5"/>
    <x v="0"/>
    <s v="October"/>
    <x v="1"/>
    <s v="PROD6014"/>
    <x v="10"/>
    <x v="2"/>
    <n v="532"/>
    <n v="1"/>
    <n v="532"/>
    <x v="1"/>
    <n v="66"/>
    <m/>
    <x v="2"/>
    <n v="0.3007518796992481"/>
    <n v="160"/>
  </r>
  <r>
    <s v="ORD001043"/>
    <s v="CUST9907"/>
    <s v="Brett House"/>
    <s v="kristen.chen@yahoo.com"/>
    <x v="0"/>
    <d v="2024-10-19T00:00:00"/>
    <x v="184"/>
    <x v="3"/>
    <x v="0"/>
    <s v="March"/>
    <x v="0"/>
    <s v="PROD9686"/>
    <x v="18"/>
    <x v="0"/>
    <n v="887"/>
    <n v="3"/>
    <n v="2662"/>
    <x v="1"/>
    <n v="345"/>
    <n v="8"/>
    <x v="1"/>
    <n v="0.40007513148009016"/>
    <n v="1065"/>
  </r>
  <r>
    <s v="ORD001044"/>
    <s v="CUST6744"/>
    <s v="Michael Ramirez"/>
    <s v="timothy.swanson@outlook.com"/>
    <x v="0"/>
    <d v="2023-03-30T00:00:00"/>
    <x v="539"/>
    <x v="1"/>
    <x v="1"/>
    <s v="December"/>
    <x v="0"/>
    <s v="PROD5098"/>
    <x v="17"/>
    <x v="3"/>
    <n v="110"/>
    <n v="10"/>
    <n v="1102"/>
    <x v="0"/>
    <n v="79"/>
    <n v="2"/>
    <x v="0"/>
    <n v="0.35027223230490018"/>
    <n v="386"/>
  </r>
  <r>
    <s v="ORD001045"/>
    <s v="CUST3992"/>
    <s v="Joshua Mcbride"/>
    <s v="kiara.gibbs@hotmail.com"/>
    <x v="4"/>
    <d v="2023-07-10T00:00:00"/>
    <x v="43"/>
    <x v="7"/>
    <x v="1"/>
    <s v="November"/>
    <x v="0"/>
    <s v="PROD3379"/>
    <x v="14"/>
    <x v="4"/>
    <n v="88"/>
    <n v="1"/>
    <n v="88"/>
    <x v="0"/>
    <n v="9"/>
    <n v="7"/>
    <x v="0"/>
    <n v="0.25"/>
    <n v="22"/>
  </r>
  <r>
    <s v="ORD001046"/>
    <s v="CUST6031"/>
    <s v="Matthew Mora"/>
    <s v="linda.obrien@yahoo.com"/>
    <x v="6"/>
    <d v="2023-10-10T00:00:00"/>
    <x v="448"/>
    <x v="11"/>
    <x v="0"/>
    <s v="July"/>
    <x v="1"/>
    <s v="PROD6077"/>
    <x v="6"/>
    <x v="0"/>
    <n v="553"/>
    <n v="6"/>
    <n v="3319"/>
    <x v="1"/>
    <n v="451"/>
    <m/>
    <x v="2"/>
    <n v="0.39981922265742692"/>
    <n v="1327"/>
  </r>
  <r>
    <s v="ORD001047"/>
    <s v="CUST6362"/>
    <s v="Patricia Nelson"/>
    <s v="william.gray@yahoo.com"/>
    <x v="5"/>
    <d v="2024-03-19T00:00:00"/>
    <x v="443"/>
    <x v="5"/>
    <x v="1"/>
    <s v="October"/>
    <x v="1"/>
    <s v="PROD4583"/>
    <x v="11"/>
    <x v="3"/>
    <n v="333"/>
    <n v="1"/>
    <n v="333"/>
    <x v="0"/>
    <n v="20"/>
    <m/>
    <x v="2"/>
    <n v="0.35135135135135137"/>
    <n v="117"/>
  </r>
  <r>
    <s v="ORD001048"/>
    <s v="CUST1710"/>
    <s v="John Scott"/>
    <s v="timothy.padilla@yahoo.com"/>
    <x v="1"/>
    <d v="2023-12-05T00:00:00"/>
    <x v="81"/>
    <x v="11"/>
    <x v="1"/>
    <s v="July"/>
    <x v="1"/>
    <s v="PROD1747"/>
    <x v="4"/>
    <x v="2"/>
    <n v="726"/>
    <n v="1"/>
    <n v="726"/>
    <x v="0"/>
    <n v="65"/>
    <m/>
    <x v="2"/>
    <n v="0.30027548209366389"/>
    <n v="218"/>
  </r>
  <r>
    <s v="ORD001049"/>
    <s v="CUST8924"/>
    <s v="Jacob Hill"/>
    <s v="amy.santiago@yahoo.com"/>
    <x v="1"/>
    <d v="2023-05-30T00:00:00"/>
    <x v="82"/>
    <x v="9"/>
    <x v="0"/>
    <s v="June"/>
    <x v="0"/>
    <s v="PROD9864"/>
    <x v="3"/>
    <x v="1"/>
    <n v="369"/>
    <n v="6"/>
    <n v="2211"/>
    <x v="0"/>
    <n v="231"/>
    <n v="2"/>
    <x v="0"/>
    <n v="0.15015829941203077"/>
    <n v="332"/>
  </r>
  <r>
    <s v="ORD001050"/>
    <s v="CUST8795"/>
    <s v="Ms. Amy Suarez"/>
    <s v="scott.thompson@outlook.com"/>
    <x v="3"/>
    <d v="2024-12-22T00:00:00"/>
    <x v="545"/>
    <x v="7"/>
    <x v="0"/>
    <s v="November"/>
    <x v="1"/>
    <s v="PROD2951"/>
    <x v="7"/>
    <x v="4"/>
    <n v="1431"/>
    <n v="4"/>
    <n v="5723"/>
    <x v="2"/>
    <n v="506"/>
    <m/>
    <x v="2"/>
    <n v="0.25004368338284116"/>
    <n v="1431"/>
  </r>
  <r>
    <s v="ORD001051"/>
    <s v="CUST8748"/>
    <s v="Jonathan Richardson"/>
    <s v="kristi.butler@outlook.com"/>
    <x v="5"/>
    <d v="2024-12-03T00:00:00"/>
    <x v="273"/>
    <x v="5"/>
    <x v="1"/>
    <s v="October"/>
    <x v="0"/>
    <s v="PROD9932"/>
    <x v="17"/>
    <x v="3"/>
    <n v="638"/>
    <n v="2"/>
    <n v="1276"/>
    <x v="1"/>
    <n v="169"/>
    <n v="8"/>
    <x v="1"/>
    <n v="0.35031347962382448"/>
    <n v="447"/>
  </r>
  <r>
    <s v="ORD001052"/>
    <s v="CUST8931"/>
    <s v="Scott Anderson"/>
    <s v="amanda.brooks@hotmail.com"/>
    <x v="4"/>
    <d v="2024-06-03T00:00:00"/>
    <x v="330"/>
    <x v="6"/>
    <x v="1"/>
    <s v="August"/>
    <x v="0"/>
    <s v="PROD4863"/>
    <x v="1"/>
    <x v="1"/>
    <n v="452"/>
    <n v="1"/>
    <n v="452"/>
    <x v="1"/>
    <n v="39"/>
    <n v="5"/>
    <x v="0"/>
    <n v="0.15044247787610621"/>
    <n v="68"/>
  </r>
  <r>
    <s v="ORD001053"/>
    <s v="CUST5370"/>
    <s v="Erica Turner"/>
    <s v="brandon.caldwell@hotmail.com"/>
    <x v="6"/>
    <d v="2024-07-09T00:00:00"/>
    <x v="546"/>
    <x v="2"/>
    <x v="1"/>
    <s v="May"/>
    <x v="0"/>
    <s v="PROD7662"/>
    <x v="5"/>
    <x v="3"/>
    <n v="980"/>
    <n v="3"/>
    <n v="2941"/>
    <x v="1"/>
    <n v="376"/>
    <n v="2"/>
    <x v="0"/>
    <n v="0.34988099285957158"/>
    <n v="1029"/>
  </r>
  <r>
    <s v="ORD001054"/>
    <s v="CUST9005"/>
    <s v="Kimberly Richard"/>
    <s v="catherine.miller@hotmail.com"/>
    <x v="4"/>
    <d v="2023-02-05T00:00:00"/>
    <x v="498"/>
    <x v="7"/>
    <x v="1"/>
    <s v="November"/>
    <x v="0"/>
    <s v="PROD6740"/>
    <x v="3"/>
    <x v="1"/>
    <n v="387"/>
    <n v="4"/>
    <n v="1546"/>
    <x v="3"/>
    <n v="195"/>
    <n v="2"/>
    <x v="0"/>
    <n v="0.1500646830530401"/>
    <n v="232"/>
  </r>
  <r>
    <s v="ORD001055"/>
    <s v="CUST7973"/>
    <s v="Paul Lane"/>
    <s v="sierra.brown@hotmail.com"/>
    <x v="3"/>
    <d v="2023-07-10T00:00:00"/>
    <x v="42"/>
    <x v="1"/>
    <x v="0"/>
    <s v="December"/>
    <x v="0"/>
    <s v="PROD8194"/>
    <x v="2"/>
    <x v="1"/>
    <n v="543"/>
    <n v="8"/>
    <n v="4346"/>
    <x v="0"/>
    <n v="249"/>
    <n v="6"/>
    <x v="0"/>
    <n v="0.1500230096640589"/>
    <n v="652"/>
  </r>
  <r>
    <s v="ORD001056"/>
    <s v="CUST5336"/>
    <s v="Jose Patel"/>
    <s v="michael.jones@outlook.com"/>
    <x v="5"/>
    <d v="2024-01-21T00:00:00"/>
    <x v="547"/>
    <x v="0"/>
    <x v="0"/>
    <s v="January"/>
    <x v="0"/>
    <s v="PROD1376"/>
    <x v="7"/>
    <x v="4"/>
    <n v="523"/>
    <n v="1"/>
    <n v="523"/>
    <x v="1"/>
    <n v="56"/>
    <n v="3"/>
    <x v="0"/>
    <n v="0.25047801147227533"/>
    <n v="131"/>
  </r>
  <r>
    <s v="ORD001057"/>
    <s v="CUST1316"/>
    <s v="Dr. Lee Mann"/>
    <s v="brian.hunt@gmail.com"/>
    <x v="0"/>
    <d v="2023-07-26T00:00:00"/>
    <x v="391"/>
    <x v="0"/>
    <x v="1"/>
    <s v="January"/>
    <x v="0"/>
    <s v="PROD4891"/>
    <x v="7"/>
    <x v="4"/>
    <n v="747"/>
    <n v="4"/>
    <n v="2986"/>
    <x v="1"/>
    <n v="306"/>
    <n v="4"/>
    <x v="0"/>
    <n v="0.25016744809109176"/>
    <n v="747"/>
  </r>
  <r>
    <s v="ORD001058"/>
    <s v="CUST3004"/>
    <s v="Kenneth White"/>
    <s v="brenda.flores@outlook.com"/>
    <x v="3"/>
    <d v="2023-05-10T00:00:00"/>
    <x v="309"/>
    <x v="9"/>
    <x v="0"/>
    <s v="June"/>
    <x v="0"/>
    <s v="PROD9800"/>
    <x v="1"/>
    <x v="1"/>
    <n v="718"/>
    <n v="1"/>
    <n v="718"/>
    <x v="1"/>
    <n v="69"/>
    <n v="2"/>
    <x v="0"/>
    <n v="0.15041782729805014"/>
    <n v="108"/>
  </r>
  <r>
    <s v="ORD001059"/>
    <s v="CUST5994"/>
    <s v="Lori Haney"/>
    <s v="holly.johns@gmail.com"/>
    <x v="5"/>
    <d v="2024-02-24T00:00:00"/>
    <x v="500"/>
    <x v="7"/>
    <x v="1"/>
    <s v="November"/>
    <x v="0"/>
    <s v="PROD2064"/>
    <x v="10"/>
    <x v="2"/>
    <n v="123"/>
    <n v="3"/>
    <n v="368"/>
    <x v="1"/>
    <n v="40"/>
    <n v="9"/>
    <x v="1"/>
    <n v="0.3016304347826087"/>
    <n v="111"/>
  </r>
  <r>
    <s v="ORD001060"/>
    <s v="CUST1836"/>
    <s v="Kimberly Wilcox"/>
    <s v="anthony.nguyen@outlook.com"/>
    <x v="0"/>
    <d v="2023-09-08T00:00:00"/>
    <x v="548"/>
    <x v="10"/>
    <x v="0"/>
    <s v="February"/>
    <x v="1"/>
    <s v="PROD3921"/>
    <x v="16"/>
    <x v="0"/>
    <n v="847"/>
    <n v="4"/>
    <n v="3387"/>
    <x v="2"/>
    <n v="206"/>
    <m/>
    <x v="2"/>
    <n v="0.40005904930617064"/>
    <n v="1355"/>
  </r>
  <r>
    <s v="ORD001061"/>
    <s v="CUST2988"/>
    <s v="David Mendoza"/>
    <s v="joseph.williams@gmail.com"/>
    <x v="2"/>
    <d v="2023-06-29T00:00:00"/>
    <x v="408"/>
    <x v="2"/>
    <x v="0"/>
    <s v="May"/>
    <x v="0"/>
    <s v="PROD7048"/>
    <x v="11"/>
    <x v="3"/>
    <n v="878"/>
    <n v="2"/>
    <n v="1756"/>
    <x v="2"/>
    <n v="166"/>
    <n v="9"/>
    <x v="1"/>
    <n v="0.35022779043280183"/>
    <n v="615"/>
  </r>
  <r>
    <s v="ORD001062"/>
    <s v="CUST3477"/>
    <s v="Michael Silva"/>
    <s v="dawn.serrano@yahoo.com"/>
    <x v="0"/>
    <d v="2023-03-28T00:00:00"/>
    <x v="75"/>
    <x v="0"/>
    <x v="1"/>
    <s v="January"/>
    <x v="0"/>
    <s v="PROD9867"/>
    <x v="5"/>
    <x v="3"/>
    <n v="570"/>
    <n v="1"/>
    <n v="570"/>
    <x v="1"/>
    <n v="46"/>
    <n v="4"/>
    <x v="0"/>
    <n v="0.35087719298245612"/>
    <n v="200"/>
  </r>
  <r>
    <s v="ORD001063"/>
    <s v="CUST3077"/>
    <s v="Jennifer Reed"/>
    <s v="richard.sims@yahoo.com"/>
    <x v="5"/>
    <d v="2023-07-04T00:00:00"/>
    <x v="520"/>
    <x v="1"/>
    <x v="0"/>
    <s v="December"/>
    <x v="0"/>
    <s v="PROD6823"/>
    <x v="13"/>
    <x v="4"/>
    <n v="985"/>
    <n v="10"/>
    <n v="9852"/>
    <x v="1"/>
    <n v="1112"/>
    <n v="4"/>
    <x v="0"/>
    <n v="0.25"/>
    <n v="2463"/>
  </r>
  <r>
    <s v="ORD001064"/>
    <s v="CUST6460"/>
    <s v="Eric Haney"/>
    <s v="grant.spencer@hotmail.com"/>
    <x v="5"/>
    <d v="2023-08-26T00:00:00"/>
    <x v="517"/>
    <x v="0"/>
    <x v="0"/>
    <s v="January"/>
    <x v="1"/>
    <s v="PROD1843"/>
    <x v="21"/>
    <x v="1"/>
    <n v="872"/>
    <n v="1"/>
    <n v="872"/>
    <x v="2"/>
    <n v="69"/>
    <m/>
    <x v="2"/>
    <n v="0.15022935779816513"/>
    <n v="131"/>
  </r>
  <r>
    <s v="ORD001065"/>
    <s v="CUST2051"/>
    <s v="Sharon Johnson"/>
    <s v="jacob.rodriguez@yahoo.com"/>
    <x v="4"/>
    <d v="2024-01-18T00:00:00"/>
    <x v="169"/>
    <x v="2"/>
    <x v="0"/>
    <s v="May"/>
    <x v="0"/>
    <s v="PROD9559"/>
    <x v="10"/>
    <x v="2"/>
    <n v="749"/>
    <n v="5"/>
    <n v="3744"/>
    <x v="1"/>
    <n v="447"/>
    <n v="9"/>
    <x v="1"/>
    <n v="0.29994658119658119"/>
    <n v="1123"/>
  </r>
  <r>
    <s v="ORD001066"/>
    <s v="CUST5457"/>
    <s v="Kari Carpenter"/>
    <s v="lisa.gordon@yahoo.com"/>
    <x v="3"/>
    <d v="2023-01-27T00:00:00"/>
    <x v="17"/>
    <x v="0"/>
    <x v="0"/>
    <s v="January"/>
    <x v="0"/>
    <s v="PROD3791"/>
    <x v="6"/>
    <x v="0"/>
    <n v="824"/>
    <n v="3"/>
    <n v="2473"/>
    <x v="3"/>
    <n v="358"/>
    <n v="8"/>
    <x v="1"/>
    <n v="0.39991912656692274"/>
    <n v="989"/>
  </r>
  <r>
    <s v="ORD001067"/>
    <s v="CUST9391"/>
    <s v="Jamie Patterson"/>
    <s v="christopher.richardson@hotmail.com"/>
    <x v="1"/>
    <d v="2024-11-10T00:00:00"/>
    <x v="141"/>
    <x v="4"/>
    <x v="0"/>
    <s v="April"/>
    <x v="0"/>
    <s v="PROD3289"/>
    <x v="4"/>
    <x v="2"/>
    <n v="653"/>
    <n v="3"/>
    <n v="1959"/>
    <x v="0"/>
    <n v="162"/>
    <n v="2"/>
    <x v="0"/>
    <n v="0.3001531393568147"/>
    <n v="588"/>
  </r>
  <r>
    <s v="ORD001068"/>
    <s v="CUST4874"/>
    <s v="Kayla Jordan"/>
    <s v="cynthia.smith@hotmail.com"/>
    <x v="5"/>
    <d v="2024-12-29T00:00:00"/>
    <x v="549"/>
    <x v="9"/>
    <x v="0"/>
    <s v="June"/>
    <x v="1"/>
    <s v="PROD6400"/>
    <x v="17"/>
    <x v="3"/>
    <n v="194"/>
    <n v="3"/>
    <n v="582"/>
    <x v="1"/>
    <n v="40"/>
    <m/>
    <x v="2"/>
    <n v="0.35051546391752575"/>
    <n v="204"/>
  </r>
  <r>
    <s v="ORD001069"/>
    <s v="CUST2533"/>
    <s v="Timothy Diaz"/>
    <s v="thomas.coleman@outlook.com"/>
    <x v="5"/>
    <d v="2023-09-29T00:00:00"/>
    <x v="246"/>
    <x v="1"/>
    <x v="1"/>
    <s v="December"/>
    <x v="1"/>
    <s v="PROD7821"/>
    <x v="19"/>
    <x v="2"/>
    <n v="1699"/>
    <n v="4"/>
    <n v="6797"/>
    <x v="1"/>
    <n v="878"/>
    <m/>
    <x v="2"/>
    <n v="0.29998528762689419"/>
    <n v="2039"/>
  </r>
  <r>
    <s v="ORD001070"/>
    <s v="CUST7752"/>
    <s v="Tracie Bridges"/>
    <s v="joseph.smith@hotmail.com"/>
    <x v="1"/>
    <d v="2023-06-26T00:00:00"/>
    <x v="550"/>
    <x v="7"/>
    <x v="1"/>
    <s v="November"/>
    <x v="1"/>
    <s v="PROD4650"/>
    <x v="13"/>
    <x v="4"/>
    <n v="1001"/>
    <n v="4"/>
    <n v="4002"/>
    <x v="0"/>
    <n v="585"/>
    <m/>
    <x v="2"/>
    <n v="0.25012493753123438"/>
    <n v="1001"/>
  </r>
  <r>
    <s v="ORD001071"/>
    <s v="CUST6432"/>
    <s v="Joshua Bennett"/>
    <s v="jordan.hernandez@gmail.com"/>
    <x v="4"/>
    <d v="2023-08-09T00:00:00"/>
    <x v="551"/>
    <x v="5"/>
    <x v="1"/>
    <s v="October"/>
    <x v="1"/>
    <s v="PROD4238"/>
    <x v="0"/>
    <x v="0"/>
    <n v="154"/>
    <n v="3"/>
    <n v="463"/>
    <x v="1"/>
    <n v="63"/>
    <m/>
    <x v="2"/>
    <n v="0.39956803455723544"/>
    <n v="185"/>
  </r>
  <r>
    <s v="ORD001072"/>
    <s v="CUST7330"/>
    <s v="Teresa Flores"/>
    <s v="david.carpenter@gmail.com"/>
    <x v="3"/>
    <d v="2023-06-15T00:00:00"/>
    <x v="421"/>
    <x v="8"/>
    <x v="0"/>
    <s v="September"/>
    <x v="0"/>
    <s v="PROD5555"/>
    <x v="1"/>
    <x v="1"/>
    <n v="930"/>
    <n v="1"/>
    <n v="930"/>
    <x v="1"/>
    <n v="75"/>
    <n v="6"/>
    <x v="0"/>
    <n v="0.15053763440860216"/>
    <n v="140"/>
  </r>
  <r>
    <s v="ORD001073"/>
    <s v="CUST1308"/>
    <s v="Courtney Cook"/>
    <s v="alexis.dawson@yahoo.com"/>
    <x v="6"/>
    <d v="2024-08-16T00:00:00"/>
    <x v="552"/>
    <x v="10"/>
    <x v="0"/>
    <s v="February"/>
    <x v="0"/>
    <s v="PROD2594"/>
    <x v="4"/>
    <x v="2"/>
    <n v="697"/>
    <n v="3"/>
    <n v="2091"/>
    <x v="2"/>
    <n v="246"/>
    <n v="6"/>
    <x v="0"/>
    <n v="0.29985652797704448"/>
    <n v="627"/>
  </r>
  <r>
    <s v="ORD001074"/>
    <s v="CUST8876"/>
    <s v="Gregory Hunter"/>
    <s v="tami.nguyen@hotmail.com"/>
    <x v="6"/>
    <d v="2024-08-14T00:00:00"/>
    <x v="132"/>
    <x v="7"/>
    <x v="0"/>
    <s v="November"/>
    <x v="0"/>
    <s v="PROD4903"/>
    <x v="14"/>
    <x v="4"/>
    <n v="1177"/>
    <n v="3"/>
    <n v="3532"/>
    <x v="0"/>
    <n v="315"/>
    <n v="3"/>
    <x v="0"/>
    <n v="0.25"/>
    <n v="883"/>
  </r>
  <r>
    <s v="ORD001075"/>
    <s v="CUST4724"/>
    <s v="Douglas Smith"/>
    <s v="gary.doyle@outlook.com"/>
    <x v="2"/>
    <d v="2024-02-03T00:00:00"/>
    <x v="520"/>
    <x v="1"/>
    <x v="0"/>
    <s v="December"/>
    <x v="1"/>
    <s v="PROD8805"/>
    <x v="4"/>
    <x v="2"/>
    <n v="739"/>
    <n v="6"/>
    <n v="4434"/>
    <x v="1"/>
    <n v="258"/>
    <m/>
    <x v="2"/>
    <n v="0.29995489400090214"/>
    <n v="1330"/>
  </r>
  <r>
    <s v="ORD001076"/>
    <s v="CUST9699"/>
    <s v="Mark Hall"/>
    <s v="joshua.holmes@yahoo.com"/>
    <x v="6"/>
    <d v="2023-06-01T00:00:00"/>
    <x v="375"/>
    <x v="9"/>
    <x v="0"/>
    <s v="June"/>
    <x v="0"/>
    <s v="PROD3576"/>
    <x v="9"/>
    <x v="4"/>
    <n v="645"/>
    <n v="4"/>
    <n v="2579"/>
    <x v="1"/>
    <n v="372"/>
    <n v="2"/>
    <x v="0"/>
    <n v="0.25009693679720824"/>
    <n v="645"/>
  </r>
  <r>
    <s v="ORD001077"/>
    <s v="CUST3694"/>
    <s v="Mason Thomas"/>
    <s v="margaret.sellers@gmail.com"/>
    <x v="2"/>
    <d v="2023-09-30T00:00:00"/>
    <x v="226"/>
    <x v="0"/>
    <x v="1"/>
    <s v="January"/>
    <x v="1"/>
    <s v="PROD4670"/>
    <x v="1"/>
    <x v="1"/>
    <n v="825"/>
    <n v="3"/>
    <n v="2475"/>
    <x v="1"/>
    <n v="349"/>
    <m/>
    <x v="2"/>
    <n v="0.14989898989898989"/>
    <n v="371"/>
  </r>
  <r>
    <s v="ORD001078"/>
    <s v="CUST5007"/>
    <s v="Yolanda Robinson"/>
    <s v="megan.morgan@yahoo.com"/>
    <x v="0"/>
    <d v="2023-05-03T00:00:00"/>
    <x v="553"/>
    <x v="10"/>
    <x v="0"/>
    <s v="February"/>
    <x v="1"/>
    <s v="PROD9674"/>
    <x v="5"/>
    <x v="3"/>
    <n v="296"/>
    <n v="4"/>
    <n v="1185"/>
    <x v="1"/>
    <n v="132"/>
    <m/>
    <x v="2"/>
    <n v="0.35021097046413502"/>
    <n v="415"/>
  </r>
  <r>
    <s v="ORD001079"/>
    <s v="CUST5037"/>
    <s v="Mark Williams"/>
    <s v="jill.thompson@gmail.com"/>
    <x v="3"/>
    <d v="2024-09-25T00:00:00"/>
    <x v="67"/>
    <x v="0"/>
    <x v="0"/>
    <s v="January"/>
    <x v="0"/>
    <s v="PROD9079"/>
    <x v="1"/>
    <x v="1"/>
    <n v="323"/>
    <n v="1"/>
    <n v="323"/>
    <x v="1"/>
    <n v="43"/>
    <n v="4"/>
    <x v="0"/>
    <n v="0.14860681114551083"/>
    <n v="48"/>
  </r>
  <r>
    <s v="ORD001080"/>
    <s v="CUST6362"/>
    <s v="Patricia Nelson"/>
    <s v="william.gray@yahoo.com"/>
    <x v="5"/>
    <d v="2024-03-19T00:00:00"/>
    <x v="554"/>
    <x v="4"/>
    <x v="1"/>
    <s v="April"/>
    <x v="0"/>
    <s v="PROD6063"/>
    <x v="0"/>
    <x v="0"/>
    <n v="377"/>
    <n v="1"/>
    <n v="377"/>
    <x v="1"/>
    <n v="20"/>
    <n v="10"/>
    <x v="1"/>
    <n v="0.40053050397877982"/>
    <n v="151"/>
  </r>
  <r>
    <s v="ORD001081"/>
    <s v="CUST6542"/>
    <s v="Jillian Smith"/>
    <s v="robert.jenkins@yahoo.com"/>
    <x v="4"/>
    <d v="2024-10-10T00:00:00"/>
    <x v="432"/>
    <x v="5"/>
    <x v="0"/>
    <s v="October"/>
    <x v="0"/>
    <s v="PROD3996"/>
    <x v="11"/>
    <x v="3"/>
    <n v="839"/>
    <n v="2"/>
    <n v="1677"/>
    <x v="1"/>
    <n v="115"/>
    <n v="7"/>
    <x v="0"/>
    <n v="0.35002981514609421"/>
    <n v="587"/>
  </r>
  <r>
    <s v="ORD001082"/>
    <s v="CUST1285"/>
    <s v="Barbara Knox"/>
    <s v="eric.miller@gmail.com"/>
    <x v="6"/>
    <d v="2024-12-24T00:00:00"/>
    <x v="555"/>
    <x v="1"/>
    <x v="1"/>
    <s v="December"/>
    <x v="1"/>
    <s v="PROD7885"/>
    <x v="9"/>
    <x v="4"/>
    <n v="742"/>
    <n v="4"/>
    <n v="2969"/>
    <x v="1"/>
    <n v="333"/>
    <m/>
    <x v="2"/>
    <n v="0.24991579656449983"/>
    <n v="742"/>
  </r>
  <r>
    <s v="ORD001083"/>
    <s v="CUST1594"/>
    <s v="Antonio Gutierrez"/>
    <s v="jennifer.cooley@outlook.com"/>
    <x v="1"/>
    <d v="2024-12-24T00:00:00"/>
    <x v="473"/>
    <x v="0"/>
    <x v="1"/>
    <s v="January"/>
    <x v="0"/>
    <s v="PROD9123"/>
    <x v="7"/>
    <x v="4"/>
    <n v="811"/>
    <n v="1"/>
    <n v="811"/>
    <x v="0"/>
    <n v="94"/>
    <n v="3"/>
    <x v="0"/>
    <n v="0.25030826140567203"/>
    <n v="203"/>
  </r>
  <r>
    <s v="ORD001084"/>
    <s v="CUST4331"/>
    <s v="Gregory Mercado"/>
    <s v="michelle.brown@outlook.com"/>
    <x v="5"/>
    <d v="2023-11-26T00:00:00"/>
    <x v="556"/>
    <x v="6"/>
    <x v="0"/>
    <s v="August"/>
    <x v="0"/>
    <s v="PROD4564"/>
    <x v="3"/>
    <x v="1"/>
    <n v="720"/>
    <n v="6"/>
    <n v="4317"/>
    <x v="0"/>
    <n v="438"/>
    <n v="8"/>
    <x v="1"/>
    <n v="0.15010423905489922"/>
    <n v="648"/>
  </r>
  <r>
    <s v="ORD001085"/>
    <s v="CUST4783"/>
    <s v="Tiffany Watson"/>
    <s v="laura.jenkins@yahoo.com"/>
    <x v="2"/>
    <d v="2023-07-17T00:00:00"/>
    <x v="121"/>
    <x v="0"/>
    <x v="0"/>
    <s v="January"/>
    <x v="0"/>
    <s v="PROD3115"/>
    <x v="8"/>
    <x v="2"/>
    <n v="742"/>
    <n v="1"/>
    <n v="742"/>
    <x v="0"/>
    <n v="65"/>
    <n v="5"/>
    <x v="0"/>
    <n v="0.3005390835579515"/>
    <n v="223"/>
  </r>
  <r>
    <s v="ORD001086"/>
    <s v="CUST5513"/>
    <s v="Melinda Burns"/>
    <s v="nicholas.mitchell@gmail.com"/>
    <x v="3"/>
    <d v="2024-08-23T00:00:00"/>
    <x v="532"/>
    <x v="10"/>
    <x v="1"/>
    <s v="February"/>
    <x v="0"/>
    <s v="PROD2939"/>
    <x v="10"/>
    <x v="2"/>
    <n v="66"/>
    <n v="1"/>
    <n v="66"/>
    <x v="1"/>
    <n v="6"/>
    <n v="2"/>
    <x v="0"/>
    <n v="0.30303030303030304"/>
    <n v="20"/>
  </r>
  <r>
    <s v="ORD001087"/>
    <s v="CUST7911"/>
    <s v="Andrew Brown"/>
    <s v="kayla.robertson@gmail.com"/>
    <x v="6"/>
    <d v="2023-08-31T00:00:00"/>
    <x v="509"/>
    <x v="11"/>
    <x v="1"/>
    <s v="July"/>
    <x v="0"/>
    <s v="PROD7931"/>
    <x v="3"/>
    <x v="1"/>
    <n v="270"/>
    <n v="2"/>
    <n v="539"/>
    <x v="1"/>
    <n v="59"/>
    <n v="6"/>
    <x v="0"/>
    <n v="0.150278293135436"/>
    <n v="81"/>
  </r>
  <r>
    <s v="ORD001088"/>
    <s v="CUST9008"/>
    <s v="Brian Vaughan"/>
    <s v="seth.dickerson@outlook.com"/>
    <x v="4"/>
    <d v="2024-01-09T00:00:00"/>
    <x v="224"/>
    <x v="8"/>
    <x v="0"/>
    <s v="September"/>
    <x v="0"/>
    <s v="PROD3529"/>
    <x v="0"/>
    <x v="0"/>
    <n v="746"/>
    <n v="5"/>
    <n v="3732"/>
    <x v="2"/>
    <n v="463"/>
    <n v="7"/>
    <x v="0"/>
    <n v="0.40005359056806"/>
    <n v="1493"/>
  </r>
  <r>
    <s v="ORD001089"/>
    <s v="CUST9851"/>
    <s v="Ellen Farmer"/>
    <s v="taylor.arnold@outlook.com"/>
    <x v="5"/>
    <d v="2024-05-05T00:00:00"/>
    <x v="349"/>
    <x v="11"/>
    <x v="0"/>
    <s v="July"/>
    <x v="0"/>
    <s v="PROD1933"/>
    <x v="7"/>
    <x v="4"/>
    <n v="47"/>
    <n v="5"/>
    <n v="237"/>
    <x v="1"/>
    <n v="29"/>
    <n v="3"/>
    <x v="0"/>
    <n v="0.24894514767932491"/>
    <n v="59"/>
  </r>
  <r>
    <s v="ORD001090"/>
    <s v="CUST6817"/>
    <s v="Ryan Moore"/>
    <s v="wesley.elliott@gmail.com"/>
    <x v="3"/>
    <d v="2023-06-25T00:00:00"/>
    <x v="426"/>
    <x v="1"/>
    <x v="0"/>
    <s v="December"/>
    <x v="0"/>
    <s v="PROD7437"/>
    <x v="2"/>
    <x v="1"/>
    <n v="1834"/>
    <n v="6"/>
    <n v="11005"/>
    <x v="1"/>
    <n v="1228"/>
    <n v="8"/>
    <x v="1"/>
    <n v="0.15002271694684235"/>
    <n v="1651"/>
  </r>
  <r>
    <s v="ORD001091"/>
    <s v="CUST2373"/>
    <s v="Philip Carr"/>
    <s v="sonia.patel@outlook.com"/>
    <x v="2"/>
    <d v="2023-12-01T00:00:00"/>
    <x v="557"/>
    <x v="10"/>
    <x v="0"/>
    <s v="February"/>
    <x v="1"/>
    <s v="PROD6459"/>
    <x v="0"/>
    <x v="0"/>
    <n v="444"/>
    <n v="3"/>
    <n v="1332"/>
    <x v="2"/>
    <n v="193"/>
    <m/>
    <x v="2"/>
    <n v="0.40015015015015015"/>
    <n v="533"/>
  </r>
  <r>
    <s v="ORD001092"/>
    <s v="CUST5601"/>
    <s v="Brianna Gould"/>
    <s v="matthew.clark@yahoo.com"/>
    <x v="2"/>
    <d v="2024-11-10T00:00:00"/>
    <x v="146"/>
    <x v="11"/>
    <x v="0"/>
    <s v="July"/>
    <x v="0"/>
    <s v="PROD9315"/>
    <x v="21"/>
    <x v="1"/>
    <n v="431"/>
    <n v="3"/>
    <n v="1294"/>
    <x v="4"/>
    <n v="73"/>
    <n v="9"/>
    <x v="1"/>
    <n v="0.14992272024729522"/>
    <n v="194"/>
  </r>
  <r>
    <s v="ORD001093"/>
    <s v="CUST8653"/>
    <s v="Shannon Cole"/>
    <s v="nicole.simmons@outlook.com"/>
    <x v="4"/>
    <d v="2023-09-02T00:00:00"/>
    <x v="534"/>
    <x v="1"/>
    <x v="0"/>
    <s v="December"/>
    <x v="0"/>
    <s v="PROD2075"/>
    <x v="21"/>
    <x v="1"/>
    <n v="1672"/>
    <n v="4"/>
    <n v="6688"/>
    <x v="1"/>
    <n v="345"/>
    <n v="8"/>
    <x v="1"/>
    <n v="0.14997009569377989"/>
    <n v="1003"/>
  </r>
  <r>
    <s v="ORD001094"/>
    <s v="CUST8420"/>
    <s v="George Johnson"/>
    <s v="felicia.richard@yahoo.com"/>
    <x v="5"/>
    <d v="2024-03-31T00:00:00"/>
    <x v="558"/>
    <x v="5"/>
    <x v="1"/>
    <s v="October"/>
    <x v="0"/>
    <s v="PROD3973"/>
    <x v="13"/>
    <x v="4"/>
    <n v="90"/>
    <n v="2"/>
    <n v="181"/>
    <x v="0"/>
    <n v="19"/>
    <n v="7"/>
    <x v="0"/>
    <n v="0.24861878453038674"/>
    <n v="45"/>
  </r>
  <r>
    <s v="ORD001095"/>
    <s v="CUST3343"/>
    <s v="Sandra Roberts MD"/>
    <s v="jamie.wright@yahoo.com"/>
    <x v="4"/>
    <d v="2023-03-24T00:00:00"/>
    <x v="76"/>
    <x v="9"/>
    <x v="1"/>
    <s v="June"/>
    <x v="0"/>
    <s v="PROD2753"/>
    <x v="1"/>
    <x v="1"/>
    <n v="928"/>
    <n v="1"/>
    <n v="928"/>
    <x v="0"/>
    <n v="126"/>
    <n v="4"/>
    <x v="0"/>
    <n v="0.14978448275862069"/>
    <n v="139"/>
  </r>
  <r>
    <s v="ORD001096"/>
    <s v="CUST7568"/>
    <s v="Jennifer Greene"/>
    <s v="trevor.brown@outlook.com"/>
    <x v="1"/>
    <d v="2023-03-27T00:00:00"/>
    <x v="252"/>
    <x v="11"/>
    <x v="1"/>
    <s v="July"/>
    <x v="1"/>
    <s v="PROD1576"/>
    <x v="6"/>
    <x v="0"/>
    <n v="477"/>
    <n v="6"/>
    <n v="2860"/>
    <x v="1"/>
    <n v="188"/>
    <m/>
    <x v="2"/>
    <n v="0.4"/>
    <n v="1144"/>
  </r>
  <r>
    <s v="ORD001097"/>
    <s v="CUST3972"/>
    <s v="Valerie Thomas"/>
    <s v="robert.ortiz@yahoo.com"/>
    <x v="4"/>
    <d v="2023-09-02T00:00:00"/>
    <x v="559"/>
    <x v="11"/>
    <x v="1"/>
    <s v="July"/>
    <x v="0"/>
    <s v="PROD1401"/>
    <x v="9"/>
    <x v="4"/>
    <n v="71"/>
    <n v="2"/>
    <n v="142"/>
    <x v="1"/>
    <n v="19"/>
    <n v="2"/>
    <x v="0"/>
    <n v="0.24647887323943662"/>
    <n v="35"/>
  </r>
  <r>
    <s v="ORD001098"/>
    <s v="CUST8492"/>
    <s v="Christopher Barrett"/>
    <s v="dylan.nelson@outlook.com"/>
    <x v="5"/>
    <d v="2023-07-25T00:00:00"/>
    <x v="87"/>
    <x v="9"/>
    <x v="1"/>
    <s v="June"/>
    <x v="0"/>
    <s v="PROD5258"/>
    <x v="7"/>
    <x v="4"/>
    <n v="1047"/>
    <n v="2"/>
    <n v="2093"/>
    <x v="0"/>
    <n v="270"/>
    <n v="10"/>
    <x v="1"/>
    <n v="0.24988055422838032"/>
    <n v="523"/>
  </r>
  <r>
    <s v="ORD001099"/>
    <s v="CUST4814"/>
    <s v="Terri Weiss"/>
    <s v="connie.hernandez@gmail.com"/>
    <x v="3"/>
    <d v="2024-08-30T00:00:00"/>
    <x v="74"/>
    <x v="4"/>
    <x v="1"/>
    <s v="April"/>
    <x v="0"/>
    <s v="PROD2177"/>
    <x v="2"/>
    <x v="1"/>
    <n v="913"/>
    <n v="5"/>
    <n v="4564"/>
    <x v="1"/>
    <n v="512"/>
    <n v="4"/>
    <x v="0"/>
    <n v="0.15008764241893077"/>
    <n v="685"/>
  </r>
  <r>
    <s v="ORD001100"/>
    <s v="CUST9273"/>
    <s v="Donna White"/>
    <s v="holly.wilson@outlook.com"/>
    <x v="2"/>
    <d v="2023-01-15T00:00:00"/>
    <x v="468"/>
    <x v="9"/>
    <x v="0"/>
    <s v="June"/>
    <x v="0"/>
    <s v="PROD4000"/>
    <x v="20"/>
    <x v="3"/>
    <n v="296"/>
    <n v="3"/>
    <n v="887"/>
    <x v="1"/>
    <n v="54"/>
    <n v="9"/>
    <x v="1"/>
    <n v="0.35062006764374293"/>
    <n v="311"/>
  </r>
  <r>
    <s v="ORD001101"/>
    <s v="CUST4783"/>
    <s v="Tiffany Watson"/>
    <s v="laura.jenkins@yahoo.com"/>
    <x v="2"/>
    <d v="2023-07-17T00:00:00"/>
    <x v="479"/>
    <x v="2"/>
    <x v="1"/>
    <s v="May"/>
    <x v="0"/>
    <s v="PROD7958"/>
    <x v="9"/>
    <x v="4"/>
    <n v="259"/>
    <n v="5"/>
    <n v="1297"/>
    <x v="4"/>
    <n v="96"/>
    <n v="8"/>
    <x v="1"/>
    <n v="0.24980724749421743"/>
    <n v="324"/>
  </r>
  <r>
    <s v="ORD001102"/>
    <s v="CUST5007"/>
    <s v="Yolanda Robinson"/>
    <s v="megan.morgan@yahoo.com"/>
    <x v="0"/>
    <d v="2023-05-03T00:00:00"/>
    <x v="406"/>
    <x v="9"/>
    <x v="1"/>
    <s v="June"/>
    <x v="0"/>
    <s v="PROD8664"/>
    <x v="17"/>
    <x v="3"/>
    <n v="452"/>
    <n v="1"/>
    <n v="452"/>
    <x v="1"/>
    <n v="40"/>
    <n v="6"/>
    <x v="0"/>
    <n v="0.34955752212389379"/>
    <n v="158"/>
  </r>
  <r>
    <s v="ORD001103"/>
    <s v="CUST5357"/>
    <s v="Charles Garcia"/>
    <s v="jessica.gilmore@hotmail.com"/>
    <x v="6"/>
    <d v="2023-06-23T00:00:00"/>
    <x v="435"/>
    <x v="0"/>
    <x v="0"/>
    <s v="January"/>
    <x v="0"/>
    <s v="PROD4541"/>
    <x v="9"/>
    <x v="4"/>
    <n v="857"/>
    <n v="2"/>
    <n v="1714"/>
    <x v="1"/>
    <n v="229"/>
    <n v="5"/>
    <x v="0"/>
    <n v="0.24970828471411902"/>
    <n v="428"/>
  </r>
  <r>
    <s v="ORD001104"/>
    <s v="CUST5329"/>
    <s v="Marc Santiago"/>
    <s v="riley.stewart@gmail.com"/>
    <x v="3"/>
    <d v="2024-06-04T00:00:00"/>
    <x v="86"/>
    <x v="2"/>
    <x v="0"/>
    <s v="May"/>
    <x v="0"/>
    <s v="PROD1619"/>
    <x v="13"/>
    <x v="4"/>
    <n v="784"/>
    <n v="2"/>
    <n v="1568"/>
    <x v="2"/>
    <n v="234"/>
    <n v="6"/>
    <x v="0"/>
    <n v="0.25"/>
    <n v="392"/>
  </r>
  <r>
    <s v="ORD001105"/>
    <s v="CUST5691"/>
    <s v="Jessica Kirk"/>
    <s v="katie.gonzalez@outlook.com"/>
    <x v="0"/>
    <d v="2024-11-01T00:00:00"/>
    <x v="231"/>
    <x v="1"/>
    <x v="0"/>
    <s v="December"/>
    <x v="0"/>
    <s v="PROD4245"/>
    <x v="4"/>
    <x v="2"/>
    <n v="907"/>
    <n v="6"/>
    <n v="5442"/>
    <x v="0"/>
    <n v="541"/>
    <n v="9"/>
    <x v="1"/>
    <n v="0.30007350238882763"/>
    <n v="1633"/>
  </r>
  <r>
    <s v="ORD001106"/>
    <s v="CUST1080"/>
    <s v="Anthony Robinson Jr."/>
    <s v="sandra.patel@hotmail.com"/>
    <x v="0"/>
    <d v="2023-04-24T00:00:00"/>
    <x v="527"/>
    <x v="11"/>
    <x v="0"/>
    <s v="July"/>
    <x v="0"/>
    <s v="PROD5398"/>
    <x v="5"/>
    <x v="3"/>
    <n v="130"/>
    <n v="6"/>
    <n v="780"/>
    <x v="1"/>
    <n v="65"/>
    <n v="10"/>
    <x v="1"/>
    <n v="0.35"/>
    <n v="273"/>
  </r>
  <r>
    <s v="ORD001107"/>
    <s v="CUST9271"/>
    <s v="Janet Richmond"/>
    <s v="darlene.grimes@hotmail.com"/>
    <x v="3"/>
    <d v="2024-05-22T00:00:00"/>
    <x v="491"/>
    <x v="2"/>
    <x v="0"/>
    <s v="May"/>
    <x v="0"/>
    <s v="PROD4513"/>
    <x v="19"/>
    <x v="2"/>
    <n v="911"/>
    <n v="3"/>
    <n v="2732"/>
    <x v="1"/>
    <n v="383"/>
    <n v="3"/>
    <x v="0"/>
    <n v="0.3001464128843338"/>
    <n v="820"/>
  </r>
  <r>
    <s v="ORD001108"/>
    <s v="CUST3900"/>
    <s v="Laura Nelson"/>
    <s v="darlene.gregory@gmail.com"/>
    <x v="5"/>
    <d v="2024-02-08T00:00:00"/>
    <x v="560"/>
    <x v="8"/>
    <x v="0"/>
    <s v="September"/>
    <x v="0"/>
    <s v="PROD2536"/>
    <x v="3"/>
    <x v="1"/>
    <n v="632"/>
    <n v="2"/>
    <n v="1265"/>
    <x v="1"/>
    <n v="149"/>
    <n v="10"/>
    <x v="1"/>
    <n v="0.15019762845849802"/>
    <n v="190"/>
  </r>
  <r>
    <s v="ORD001109"/>
    <s v="CUST5329"/>
    <s v="Marc Santiago"/>
    <s v="riley.stewart@gmail.com"/>
    <x v="3"/>
    <d v="2024-06-04T00:00:00"/>
    <x v="561"/>
    <x v="6"/>
    <x v="0"/>
    <s v="August"/>
    <x v="0"/>
    <s v="PROD4271"/>
    <x v="20"/>
    <x v="3"/>
    <n v="268"/>
    <n v="5"/>
    <n v="1341"/>
    <x v="0"/>
    <n v="194"/>
    <n v="4"/>
    <x v="0"/>
    <n v="0.34973900074571218"/>
    <n v="469"/>
  </r>
  <r>
    <s v="ORD001110"/>
    <s v="CUST5306"/>
    <s v="Brianna Roach"/>
    <s v="nicole.noble@yahoo.com"/>
    <x v="1"/>
    <d v="2024-04-08T00:00:00"/>
    <x v="562"/>
    <x v="11"/>
    <x v="0"/>
    <s v="July"/>
    <x v="0"/>
    <s v="PROD5259"/>
    <x v="0"/>
    <x v="0"/>
    <n v="1023"/>
    <n v="5"/>
    <n v="5114"/>
    <x v="0"/>
    <n v="373"/>
    <n v="10"/>
    <x v="1"/>
    <n v="0.40007821666014859"/>
    <n v="2046"/>
  </r>
  <r>
    <s v="ORD001111"/>
    <s v="CUST2271"/>
    <s v="Zachary Bennett"/>
    <s v="rebekah.rodriguez@hotmail.com"/>
    <x v="1"/>
    <d v="2024-12-20T00:00:00"/>
    <x v="387"/>
    <x v="11"/>
    <x v="1"/>
    <s v="July"/>
    <x v="0"/>
    <s v="PROD1517"/>
    <x v="9"/>
    <x v="4"/>
    <n v="523"/>
    <n v="5"/>
    <n v="2613"/>
    <x v="1"/>
    <n v="384"/>
    <n v="4"/>
    <x v="0"/>
    <n v="0.24990432453119021"/>
    <n v="653"/>
  </r>
  <r>
    <s v="ORD001112"/>
    <s v="CUST6720"/>
    <s v="Kimberly Collins"/>
    <s v="patrick.park@hotmail.com"/>
    <x v="6"/>
    <d v="2023-11-27T00:00:00"/>
    <x v="563"/>
    <x v="0"/>
    <x v="0"/>
    <s v="January"/>
    <x v="0"/>
    <s v="PROD3657"/>
    <x v="18"/>
    <x v="0"/>
    <n v="801"/>
    <n v="3"/>
    <n v="2404"/>
    <x v="0"/>
    <n v="178"/>
    <n v="7"/>
    <x v="0"/>
    <n v="0.40016638935108151"/>
    <n v="962"/>
  </r>
  <r>
    <s v="ORD001113"/>
    <s v="CUST3077"/>
    <s v="Jennifer Reed"/>
    <s v="richard.sims@yahoo.com"/>
    <x v="5"/>
    <d v="2023-07-04T00:00:00"/>
    <x v="476"/>
    <x v="4"/>
    <x v="0"/>
    <s v="April"/>
    <x v="0"/>
    <s v="PROD2161"/>
    <x v="1"/>
    <x v="1"/>
    <n v="878"/>
    <n v="2"/>
    <n v="1757"/>
    <x v="1"/>
    <n v="178"/>
    <n v="6"/>
    <x v="0"/>
    <n v="0.14968696642003415"/>
    <n v="263"/>
  </r>
  <r>
    <s v="ORD001114"/>
    <s v="CUST8775"/>
    <s v="Stacey Walton"/>
    <s v="kristi.shelton@outlook.com"/>
    <x v="6"/>
    <d v="2024-05-21T00:00:00"/>
    <x v="564"/>
    <x v="3"/>
    <x v="1"/>
    <s v="March"/>
    <x v="0"/>
    <s v="PROD4253"/>
    <x v="8"/>
    <x v="2"/>
    <n v="483"/>
    <n v="2"/>
    <n v="967"/>
    <x v="1"/>
    <n v="127"/>
    <n v="2"/>
    <x v="0"/>
    <n v="0.29989658738366082"/>
    <n v="290"/>
  </r>
  <r>
    <s v="ORD001115"/>
    <s v="CUST7265"/>
    <s v="Morgan Rose"/>
    <s v="christopher.smith@gmail.com"/>
    <x v="2"/>
    <d v="2024-04-23T00:00:00"/>
    <x v="64"/>
    <x v="9"/>
    <x v="1"/>
    <s v="June"/>
    <x v="0"/>
    <s v="PROD1858"/>
    <x v="1"/>
    <x v="1"/>
    <n v="390"/>
    <n v="6"/>
    <n v="2338"/>
    <x v="1"/>
    <n v="170"/>
    <n v="3"/>
    <x v="0"/>
    <n v="0.15012831479897348"/>
    <n v="351"/>
  </r>
  <r>
    <s v="ORD001116"/>
    <s v="CUST3718"/>
    <s v="Shelly Collins DVM"/>
    <s v="lindsay.owens@hotmail.com"/>
    <x v="1"/>
    <d v="2024-04-28T00:00:00"/>
    <x v="81"/>
    <x v="11"/>
    <x v="1"/>
    <s v="July"/>
    <x v="0"/>
    <s v="PROD3385"/>
    <x v="6"/>
    <x v="0"/>
    <n v="420"/>
    <n v="1"/>
    <n v="420"/>
    <x v="1"/>
    <n v="59"/>
    <n v="3"/>
    <x v="0"/>
    <n v="0.4"/>
    <n v="168"/>
  </r>
  <r>
    <s v="ORD001117"/>
    <s v="CUST8785"/>
    <s v="Teresa Howard"/>
    <s v="alexis.mcintyre@hotmail.com"/>
    <x v="0"/>
    <d v="2023-11-16T00:00:00"/>
    <x v="233"/>
    <x v="1"/>
    <x v="1"/>
    <s v="December"/>
    <x v="0"/>
    <s v="PROD8184"/>
    <x v="21"/>
    <x v="1"/>
    <n v="1491"/>
    <n v="8"/>
    <n v="11929"/>
    <x v="1"/>
    <n v="663"/>
    <n v="8"/>
    <x v="1"/>
    <n v="0.14997065973677592"/>
    <n v="1789"/>
  </r>
  <r>
    <s v="ORD001118"/>
    <s v="CUST3938"/>
    <s v="Christopher Abbott"/>
    <s v="lisa.mcgee@hotmail.com"/>
    <x v="0"/>
    <d v="2023-01-19T00:00:00"/>
    <x v="451"/>
    <x v="9"/>
    <x v="0"/>
    <s v="June"/>
    <x v="0"/>
    <s v="PROD6875"/>
    <x v="13"/>
    <x v="4"/>
    <n v="1125"/>
    <n v="6"/>
    <n v="6748"/>
    <x v="1"/>
    <n v="665"/>
    <n v="8"/>
    <x v="1"/>
    <n v="0.25"/>
    <n v="1687"/>
  </r>
  <r>
    <s v="ORD001119"/>
    <s v="CUST3950"/>
    <s v="Steven Smith"/>
    <s v="michelle.guzman@hotmail.com"/>
    <x v="6"/>
    <d v="2023-03-26T00:00:00"/>
    <x v="39"/>
    <x v="8"/>
    <x v="0"/>
    <s v="September"/>
    <x v="0"/>
    <s v="PROD7367"/>
    <x v="1"/>
    <x v="1"/>
    <n v="508"/>
    <n v="1"/>
    <n v="508"/>
    <x v="1"/>
    <n v="48"/>
    <n v="9"/>
    <x v="1"/>
    <n v="0.14960629921259844"/>
    <n v="76"/>
  </r>
  <r>
    <s v="ORD001120"/>
    <s v="CUST5844"/>
    <s v="Kristi Perez"/>
    <s v="brenda.velez@hotmail.com"/>
    <x v="5"/>
    <d v="2024-09-01T00:00:00"/>
    <x v="93"/>
    <x v="4"/>
    <x v="1"/>
    <s v="April"/>
    <x v="0"/>
    <s v="PROD3596"/>
    <x v="7"/>
    <x v="4"/>
    <n v="801"/>
    <n v="5"/>
    <n v="4006"/>
    <x v="0"/>
    <n v="561"/>
    <n v="9"/>
    <x v="1"/>
    <n v="0.24987518721917124"/>
    <n v="1001"/>
  </r>
  <r>
    <s v="ORD001121"/>
    <s v="CUST7514"/>
    <s v="Charles Bullock"/>
    <s v="paula.meyer@outlook.com"/>
    <x v="0"/>
    <d v="2024-06-28T00:00:00"/>
    <x v="565"/>
    <x v="11"/>
    <x v="1"/>
    <s v="July"/>
    <x v="0"/>
    <s v="PROD3877"/>
    <x v="5"/>
    <x v="3"/>
    <n v="924"/>
    <n v="2"/>
    <n v="1849"/>
    <x v="1"/>
    <n v="99"/>
    <n v="7"/>
    <x v="0"/>
    <n v="0.34991887506760411"/>
    <n v="647"/>
  </r>
  <r>
    <s v="ORD001122"/>
    <s v="CUST2735"/>
    <s v="Mr. Terry Gonzalez"/>
    <s v="sara.bennett@yahoo.com"/>
    <x v="1"/>
    <d v="2024-04-23T00:00:00"/>
    <x v="122"/>
    <x v="3"/>
    <x v="1"/>
    <s v="March"/>
    <x v="0"/>
    <s v="PROD3059"/>
    <x v="19"/>
    <x v="2"/>
    <n v="192"/>
    <n v="1"/>
    <n v="192"/>
    <x v="0"/>
    <n v="14"/>
    <n v="8"/>
    <x v="1"/>
    <n v="0.30208333333333331"/>
    <n v="58"/>
  </r>
  <r>
    <s v="ORD001123"/>
    <s v="CUST6578"/>
    <s v="Donald Perez"/>
    <s v="kenneth.powell@outlook.com"/>
    <x v="0"/>
    <d v="2024-02-13T00:00:00"/>
    <x v="566"/>
    <x v="8"/>
    <x v="0"/>
    <s v="September"/>
    <x v="0"/>
    <s v="PROD2561"/>
    <x v="2"/>
    <x v="1"/>
    <n v="1021"/>
    <n v="4"/>
    <n v="4084"/>
    <x v="1"/>
    <n v="412"/>
    <n v="8"/>
    <x v="1"/>
    <n v="0.15009794319294809"/>
    <n v="613"/>
  </r>
  <r>
    <s v="ORD001124"/>
    <s v="CUST4649"/>
    <s v="Jill Alvarado"/>
    <s v="caitlyn.love@hotmail.com"/>
    <x v="6"/>
    <d v="2024-01-27T00:00:00"/>
    <x v="477"/>
    <x v="0"/>
    <x v="0"/>
    <s v="January"/>
    <x v="0"/>
    <s v="PROD3910"/>
    <x v="12"/>
    <x v="3"/>
    <n v="165"/>
    <n v="2"/>
    <n v="330"/>
    <x v="1"/>
    <n v="33"/>
    <n v="7"/>
    <x v="0"/>
    <n v="0.3515151515151515"/>
    <n v="116"/>
  </r>
  <r>
    <s v="ORD001125"/>
    <s v="CUST3134"/>
    <s v="Brandy Campbell"/>
    <s v="kathleen.sosa@hotmail.com"/>
    <x v="5"/>
    <d v="2023-12-13T00:00:00"/>
    <x v="530"/>
    <x v="7"/>
    <x v="0"/>
    <s v="November"/>
    <x v="1"/>
    <s v="PROD6729"/>
    <x v="11"/>
    <x v="3"/>
    <n v="46"/>
    <n v="1"/>
    <n v="46"/>
    <x v="1"/>
    <n v="4"/>
    <m/>
    <x v="2"/>
    <n v="0.34782608695652173"/>
    <n v="16"/>
  </r>
  <r>
    <s v="ORD001126"/>
    <s v="CUST7607"/>
    <s v="Kathryn Medina"/>
    <s v="shaun.mccarthy@yahoo.com"/>
    <x v="6"/>
    <d v="2024-06-02T00:00:00"/>
    <x v="450"/>
    <x v="9"/>
    <x v="0"/>
    <s v="June"/>
    <x v="0"/>
    <s v="PROD1803"/>
    <x v="12"/>
    <x v="3"/>
    <n v="37"/>
    <n v="4"/>
    <n v="148"/>
    <x v="1"/>
    <n v="8"/>
    <n v="10"/>
    <x v="1"/>
    <n v="0.35135135135135137"/>
    <n v="52"/>
  </r>
  <r>
    <s v="ORD001127"/>
    <s v="CUST8356"/>
    <s v="Robert Perry"/>
    <s v="morgan.cooper@yahoo.com"/>
    <x v="2"/>
    <d v="2023-07-29T00:00:00"/>
    <x v="567"/>
    <x v="9"/>
    <x v="1"/>
    <s v="June"/>
    <x v="0"/>
    <s v="PROD5827"/>
    <x v="17"/>
    <x v="3"/>
    <n v="1121"/>
    <n v="4"/>
    <n v="4485"/>
    <x v="1"/>
    <n v="561"/>
    <n v="6"/>
    <x v="0"/>
    <n v="0.35005574136008921"/>
    <n v="1570"/>
  </r>
  <r>
    <s v="ORD001128"/>
    <s v="CUST3082"/>
    <s v="Curtis Anderson"/>
    <s v="heather.baldwin@gmail.com"/>
    <x v="2"/>
    <d v="2024-09-16T00:00:00"/>
    <x v="565"/>
    <x v="11"/>
    <x v="1"/>
    <s v="July"/>
    <x v="1"/>
    <s v="PROD2318"/>
    <x v="3"/>
    <x v="1"/>
    <n v="1124"/>
    <n v="6"/>
    <n v="6744"/>
    <x v="1"/>
    <n v="719"/>
    <m/>
    <x v="2"/>
    <n v="0.15005931198102015"/>
    <n v="1012"/>
  </r>
  <r>
    <s v="ORD001129"/>
    <s v="CUST1872"/>
    <s v="Joshua Cisneros"/>
    <s v="frank.lang@gmail.com"/>
    <x v="0"/>
    <d v="2023-09-23T00:00:00"/>
    <x v="368"/>
    <x v="6"/>
    <x v="0"/>
    <s v="August"/>
    <x v="0"/>
    <s v="PROD3734"/>
    <x v="5"/>
    <x v="3"/>
    <n v="763"/>
    <n v="2"/>
    <n v="1526"/>
    <x v="0"/>
    <n v="131"/>
    <n v="5"/>
    <x v="0"/>
    <n v="0.34993446920052423"/>
    <n v="534"/>
  </r>
  <r>
    <s v="ORD001130"/>
    <s v="CUST2269"/>
    <s v="Thomas Harris"/>
    <s v="jennifer.foster@outlook.com"/>
    <x v="2"/>
    <d v="2023-06-09T00:00:00"/>
    <x v="273"/>
    <x v="5"/>
    <x v="1"/>
    <s v="October"/>
    <x v="0"/>
    <s v="PROD1532"/>
    <x v="11"/>
    <x v="3"/>
    <n v="845"/>
    <n v="3"/>
    <n v="2534"/>
    <x v="0"/>
    <n v="328"/>
    <n v="3"/>
    <x v="0"/>
    <n v="0.35003946329913183"/>
    <n v="887"/>
  </r>
  <r>
    <s v="ORD001131"/>
    <s v="CUST8573"/>
    <s v="Karen Cobb"/>
    <s v="richard.martin@yahoo.com"/>
    <x v="0"/>
    <d v="2024-04-10T00:00:00"/>
    <x v="379"/>
    <x v="4"/>
    <x v="0"/>
    <s v="April"/>
    <x v="0"/>
    <s v="PROD4778"/>
    <x v="9"/>
    <x v="4"/>
    <n v="82"/>
    <n v="5"/>
    <n v="412"/>
    <x v="1"/>
    <n v="39"/>
    <n v="10"/>
    <x v="1"/>
    <n v="0.25"/>
    <n v="103"/>
  </r>
  <r>
    <s v="ORD001132"/>
    <s v="CUST2822"/>
    <s v="Judy Martin"/>
    <s v="linda.oneill@hotmail.com"/>
    <x v="1"/>
    <d v="2023-06-04T00:00:00"/>
    <x v="548"/>
    <x v="10"/>
    <x v="0"/>
    <s v="February"/>
    <x v="0"/>
    <s v="PROD3107"/>
    <x v="2"/>
    <x v="1"/>
    <n v="740"/>
    <n v="2"/>
    <n v="1480"/>
    <x v="1"/>
    <n v="127"/>
    <n v="10"/>
    <x v="1"/>
    <n v="0.15"/>
    <n v="222"/>
  </r>
  <r>
    <s v="ORD001133"/>
    <s v="CUST5792"/>
    <s v="Colleen Mann"/>
    <s v="michael.wilson@outlook.com"/>
    <x v="4"/>
    <d v="2023-05-24T00:00:00"/>
    <x v="90"/>
    <x v="9"/>
    <x v="1"/>
    <s v="June"/>
    <x v="0"/>
    <s v="PROD3528"/>
    <x v="9"/>
    <x v="4"/>
    <n v="463"/>
    <n v="1"/>
    <n v="463"/>
    <x v="0"/>
    <n v="69"/>
    <n v="8"/>
    <x v="1"/>
    <n v="0.2505399568034557"/>
    <n v="116"/>
  </r>
  <r>
    <s v="ORD001134"/>
    <s v="CUST9653"/>
    <s v="Ernest Lynch"/>
    <s v="martha.mahoney@outlook.com"/>
    <x v="2"/>
    <d v="2024-07-14T00:00:00"/>
    <x v="129"/>
    <x v="10"/>
    <x v="0"/>
    <s v="February"/>
    <x v="1"/>
    <s v="PROD7568"/>
    <x v="7"/>
    <x v="4"/>
    <n v="379"/>
    <n v="1"/>
    <n v="379"/>
    <x v="1"/>
    <n v="31"/>
    <m/>
    <x v="2"/>
    <n v="0.25065963060686014"/>
    <n v="95"/>
  </r>
  <r>
    <s v="ORD001135"/>
    <s v="CUST3629"/>
    <s v="Elizabeth Burke"/>
    <s v="jack.johnson@yahoo.com"/>
    <x v="4"/>
    <d v="2023-07-23T00:00:00"/>
    <x v="101"/>
    <x v="5"/>
    <x v="0"/>
    <s v="October"/>
    <x v="0"/>
    <s v="PROD7469"/>
    <x v="5"/>
    <x v="3"/>
    <n v="1153"/>
    <n v="1"/>
    <n v="1153"/>
    <x v="0"/>
    <n v="134"/>
    <n v="6"/>
    <x v="0"/>
    <n v="0.35039028620988727"/>
    <n v="404"/>
  </r>
  <r>
    <s v="ORD001136"/>
    <s v="CUST2804"/>
    <s v="Kimberly Stephens"/>
    <s v="scott.foster@gmail.com"/>
    <x v="2"/>
    <d v="2023-11-30T00:00:00"/>
    <x v="442"/>
    <x v="4"/>
    <x v="0"/>
    <s v="April"/>
    <x v="0"/>
    <s v="PROD3681"/>
    <x v="15"/>
    <x v="1"/>
    <n v="243"/>
    <n v="5"/>
    <n v="1213"/>
    <x v="1"/>
    <n v="68"/>
    <n v="2"/>
    <x v="0"/>
    <n v="0.15004122011541632"/>
    <n v="182"/>
  </r>
  <r>
    <s v="ORD001137"/>
    <s v="CUST2788"/>
    <s v="Gary Smith"/>
    <s v="monica.welch@outlook.com"/>
    <x v="5"/>
    <d v="2023-08-01T00:00:00"/>
    <x v="568"/>
    <x v="8"/>
    <x v="0"/>
    <s v="September"/>
    <x v="0"/>
    <s v="PROD7233"/>
    <x v="4"/>
    <x v="2"/>
    <n v="402"/>
    <n v="5"/>
    <n v="2008"/>
    <x v="1"/>
    <n v="209"/>
    <n v="8"/>
    <x v="1"/>
    <n v="0.29980079681274902"/>
    <n v="602"/>
  </r>
  <r>
    <s v="ORD001138"/>
    <s v="CUST5654"/>
    <s v="Robert Ferguson"/>
    <s v="nicole.hatfield@outlook.com"/>
    <x v="3"/>
    <d v="2023-02-18T00:00:00"/>
    <x v="115"/>
    <x v="7"/>
    <x v="1"/>
    <s v="November"/>
    <x v="0"/>
    <s v="PROD7946"/>
    <x v="2"/>
    <x v="1"/>
    <n v="1020"/>
    <n v="3"/>
    <n v="3061"/>
    <x v="1"/>
    <n v="196"/>
    <n v="6"/>
    <x v="0"/>
    <n v="0.14995099640640314"/>
    <n v="459"/>
  </r>
  <r>
    <s v="ORD001139"/>
    <s v="CUST4750"/>
    <s v="Raven Sawyer"/>
    <s v="nicholas.pierce@gmail.com"/>
    <x v="1"/>
    <d v="2024-11-29T00:00:00"/>
    <x v="14"/>
    <x v="8"/>
    <x v="1"/>
    <s v="September"/>
    <x v="0"/>
    <s v="PROD3052"/>
    <x v="14"/>
    <x v="4"/>
    <n v="661"/>
    <n v="1"/>
    <n v="661"/>
    <x v="4"/>
    <n v="72"/>
    <n v="10"/>
    <x v="1"/>
    <n v="0.24962178517397882"/>
    <n v="165"/>
  </r>
  <r>
    <s v="ORD001140"/>
    <s v="CUST5060"/>
    <s v="Gabriel Jackson Jr."/>
    <s v="john.aguilar@yahoo.com"/>
    <x v="2"/>
    <d v="2023-08-11T00:00:00"/>
    <x v="528"/>
    <x v="8"/>
    <x v="1"/>
    <s v="September"/>
    <x v="0"/>
    <s v="PROD6103"/>
    <x v="0"/>
    <x v="0"/>
    <n v="931"/>
    <n v="1"/>
    <n v="931"/>
    <x v="0"/>
    <n v="119"/>
    <n v="9"/>
    <x v="1"/>
    <n v="0.3995703544575725"/>
    <n v="372"/>
  </r>
  <r>
    <s v="ORD001141"/>
    <s v="CUST5824"/>
    <s v="Michael Bell"/>
    <s v="hunter.jacobs@yahoo.com"/>
    <x v="3"/>
    <d v="2023-09-14T00:00:00"/>
    <x v="569"/>
    <x v="10"/>
    <x v="0"/>
    <s v="February"/>
    <x v="0"/>
    <s v="PROD7860"/>
    <x v="17"/>
    <x v="3"/>
    <n v="836"/>
    <n v="2"/>
    <n v="1671"/>
    <x v="1"/>
    <n v="180"/>
    <n v="7"/>
    <x v="0"/>
    <n v="0.35008976660682228"/>
    <n v="585"/>
  </r>
  <r>
    <s v="ORD001142"/>
    <s v="CUST6275"/>
    <s v="Austin Perez"/>
    <s v="john.thomas@yahoo.com"/>
    <x v="2"/>
    <d v="2023-04-28T00:00:00"/>
    <x v="570"/>
    <x v="1"/>
    <x v="1"/>
    <s v="December"/>
    <x v="0"/>
    <s v="PROD8438"/>
    <x v="5"/>
    <x v="3"/>
    <n v="335"/>
    <n v="6"/>
    <n v="2010"/>
    <x v="1"/>
    <n v="194"/>
    <n v="7"/>
    <x v="0"/>
    <n v="0.3502487562189055"/>
    <n v="704"/>
  </r>
  <r>
    <s v="ORD001143"/>
    <s v="CUST5792"/>
    <s v="Colleen Mann"/>
    <s v="michael.wilson@outlook.com"/>
    <x v="4"/>
    <d v="2023-05-24T00:00:00"/>
    <x v="222"/>
    <x v="5"/>
    <x v="0"/>
    <s v="October"/>
    <x v="0"/>
    <s v="PROD6942"/>
    <x v="20"/>
    <x v="3"/>
    <n v="1056"/>
    <n v="6"/>
    <n v="6336"/>
    <x v="1"/>
    <n v="796"/>
    <n v="3"/>
    <x v="0"/>
    <n v="0.35006313131313133"/>
    <n v="2218"/>
  </r>
  <r>
    <s v="ORD001144"/>
    <s v="CUST9947"/>
    <s v="Marie Lee"/>
    <s v="travis.payne@yahoo.com"/>
    <x v="2"/>
    <d v="2024-10-10T00:00:00"/>
    <x v="232"/>
    <x v="5"/>
    <x v="0"/>
    <s v="October"/>
    <x v="0"/>
    <s v="PROD9758"/>
    <x v="1"/>
    <x v="1"/>
    <n v="1060"/>
    <n v="2"/>
    <n v="2120"/>
    <x v="0"/>
    <n v="208"/>
    <n v="5"/>
    <x v="0"/>
    <n v="0.15"/>
    <n v="318"/>
  </r>
  <r>
    <s v="ORD001145"/>
    <s v="CUST2533"/>
    <s v="Timothy Diaz"/>
    <s v="thomas.coleman@outlook.com"/>
    <x v="5"/>
    <d v="2023-09-29T00:00:00"/>
    <x v="280"/>
    <x v="10"/>
    <x v="1"/>
    <s v="February"/>
    <x v="0"/>
    <s v="PROD9507"/>
    <x v="17"/>
    <x v="3"/>
    <n v="350"/>
    <n v="1"/>
    <n v="350"/>
    <x v="1"/>
    <n v="31"/>
    <n v="10"/>
    <x v="1"/>
    <n v="0.34857142857142859"/>
    <n v="122"/>
  </r>
  <r>
    <s v="ORD001146"/>
    <s v="CUST2109"/>
    <s v="Timothy Coleman"/>
    <s v="john.bartlett@yahoo.com"/>
    <x v="2"/>
    <d v="2023-07-07T00:00:00"/>
    <x v="74"/>
    <x v="4"/>
    <x v="1"/>
    <s v="April"/>
    <x v="0"/>
    <s v="PROD8373"/>
    <x v="3"/>
    <x v="1"/>
    <n v="850"/>
    <n v="4"/>
    <n v="3400"/>
    <x v="2"/>
    <n v="430"/>
    <n v="2"/>
    <x v="0"/>
    <n v="0.15"/>
    <n v="510"/>
  </r>
  <r>
    <s v="ORD001147"/>
    <s v="CUST4613"/>
    <s v="Amy Anderson"/>
    <s v="laura.harper@yahoo.com"/>
    <x v="5"/>
    <d v="2024-03-04T00:00:00"/>
    <x v="32"/>
    <x v="1"/>
    <x v="1"/>
    <s v="December"/>
    <x v="0"/>
    <s v="PROD7625"/>
    <x v="6"/>
    <x v="0"/>
    <n v="1413"/>
    <n v="8"/>
    <n v="11307"/>
    <x v="1"/>
    <n v="866"/>
    <n v="7"/>
    <x v="0"/>
    <n v="0.40001768815777838"/>
    <n v="4523"/>
  </r>
  <r>
    <s v="ORD001148"/>
    <s v="CUST6612"/>
    <s v="Nicole Gray"/>
    <s v="debra.jennings@gmail.com"/>
    <x v="4"/>
    <d v="2024-02-05T00:00:00"/>
    <x v="571"/>
    <x v="2"/>
    <x v="0"/>
    <s v="May"/>
    <x v="1"/>
    <s v="PROD4999"/>
    <x v="7"/>
    <x v="4"/>
    <n v="122"/>
    <n v="3"/>
    <n v="365"/>
    <x v="1"/>
    <n v="54"/>
    <m/>
    <x v="2"/>
    <n v="0.24931506849315069"/>
    <n v="91"/>
  </r>
  <r>
    <s v="ORD001149"/>
    <s v="CUST1376"/>
    <s v="Katherine Sullivan"/>
    <s v="adam.young@yahoo.com"/>
    <x v="0"/>
    <d v="2024-10-02T00:00:00"/>
    <x v="27"/>
    <x v="1"/>
    <x v="0"/>
    <s v="December"/>
    <x v="1"/>
    <s v="PROD3539"/>
    <x v="3"/>
    <x v="1"/>
    <n v="1118"/>
    <n v="2"/>
    <n v="2237"/>
    <x v="1"/>
    <n v="220"/>
    <m/>
    <x v="2"/>
    <n v="0.14975413500223514"/>
    <n v="335"/>
  </r>
  <r>
    <s v="ORD001150"/>
    <s v="CUST3397"/>
    <s v="Virginia Wiley"/>
    <s v="alex.gonzalez@gmail.com"/>
    <x v="6"/>
    <d v="2024-09-16T00:00:00"/>
    <x v="344"/>
    <x v="6"/>
    <x v="1"/>
    <s v="August"/>
    <x v="1"/>
    <s v="PROD1606"/>
    <x v="20"/>
    <x v="3"/>
    <n v="760"/>
    <n v="2"/>
    <n v="1521"/>
    <x v="2"/>
    <n v="170"/>
    <m/>
    <x v="2"/>
    <n v="0.34976988823142668"/>
    <n v="532"/>
  </r>
  <r>
    <s v="ORD001151"/>
    <s v="CUST8598"/>
    <s v="Joseph Oconnor"/>
    <s v="sara.hughes@yahoo.com"/>
    <x v="6"/>
    <d v="2023-10-19T00:00:00"/>
    <x v="572"/>
    <x v="6"/>
    <x v="0"/>
    <s v="August"/>
    <x v="0"/>
    <s v="PROD2648"/>
    <x v="19"/>
    <x v="2"/>
    <n v="92"/>
    <n v="1"/>
    <n v="92"/>
    <x v="0"/>
    <n v="5"/>
    <n v="2"/>
    <x v="0"/>
    <n v="0.30434782608695654"/>
    <n v="28"/>
  </r>
  <r>
    <s v="ORD001152"/>
    <s v="CUST4805"/>
    <s v="Michael Deleon"/>
    <s v="daniel.mitchell@outlook.com"/>
    <x v="4"/>
    <d v="2024-11-22T00:00:00"/>
    <x v="104"/>
    <x v="7"/>
    <x v="1"/>
    <s v="November"/>
    <x v="0"/>
    <s v="PROD8557"/>
    <x v="18"/>
    <x v="0"/>
    <n v="1495"/>
    <n v="1"/>
    <n v="1495"/>
    <x v="0"/>
    <n v="147"/>
    <n v="8"/>
    <x v="1"/>
    <n v="0.4"/>
    <n v="598"/>
  </r>
  <r>
    <s v="ORD001153"/>
    <s v="CUST1548"/>
    <s v="Kelly Zavala DDS"/>
    <s v="jennifer.mcconnell@hotmail.com"/>
    <x v="6"/>
    <d v="2024-12-07T00:00:00"/>
    <x v="573"/>
    <x v="2"/>
    <x v="0"/>
    <s v="May"/>
    <x v="0"/>
    <s v="PROD5741"/>
    <x v="10"/>
    <x v="2"/>
    <n v="537"/>
    <n v="3"/>
    <n v="1611"/>
    <x v="0"/>
    <n v="88"/>
    <n v="8"/>
    <x v="1"/>
    <n v="0.29981378026070765"/>
    <n v="483"/>
  </r>
  <r>
    <s v="ORD001154"/>
    <s v="CUST6512"/>
    <s v="Brenda Humphrey"/>
    <s v="carrie.walker@gmail.com"/>
    <x v="2"/>
    <d v="2023-06-30T00:00:00"/>
    <x v="574"/>
    <x v="8"/>
    <x v="0"/>
    <s v="September"/>
    <x v="0"/>
    <s v="PROD4205"/>
    <x v="9"/>
    <x v="4"/>
    <n v="97"/>
    <n v="5"/>
    <n v="487"/>
    <x v="0"/>
    <n v="71"/>
    <n v="2"/>
    <x v="0"/>
    <n v="0.25051334702258726"/>
    <n v="122"/>
  </r>
  <r>
    <s v="ORD001155"/>
    <s v="CUST7198"/>
    <s v="Paul Jones"/>
    <s v="steven.brown@yahoo.com"/>
    <x v="4"/>
    <d v="2024-06-20T00:00:00"/>
    <x v="575"/>
    <x v="3"/>
    <x v="1"/>
    <s v="March"/>
    <x v="0"/>
    <s v="PROD2310"/>
    <x v="12"/>
    <x v="3"/>
    <n v="685"/>
    <n v="1"/>
    <n v="685"/>
    <x v="0"/>
    <n v="66"/>
    <n v="9"/>
    <x v="1"/>
    <n v="0.35036496350364965"/>
    <n v="240"/>
  </r>
  <r>
    <s v="ORD001156"/>
    <s v="CUST1142"/>
    <s v="Kevin Reynolds"/>
    <s v="mark.moore@outlook.com"/>
    <x v="1"/>
    <d v="2023-10-18T00:00:00"/>
    <x v="350"/>
    <x v="5"/>
    <x v="1"/>
    <s v="October"/>
    <x v="0"/>
    <s v="PROD6115"/>
    <x v="11"/>
    <x v="3"/>
    <n v="403"/>
    <n v="4"/>
    <n v="1613"/>
    <x v="0"/>
    <n v="193"/>
    <n v="6"/>
    <x v="0"/>
    <n v="0.35027898326100432"/>
    <n v="565"/>
  </r>
  <r>
    <s v="ORD001157"/>
    <s v="CUST4369"/>
    <s v="Charles Powers"/>
    <s v="monica.sanchez@yahoo.com"/>
    <x v="0"/>
    <d v="2023-03-18T00:00:00"/>
    <x v="149"/>
    <x v="2"/>
    <x v="1"/>
    <s v="May"/>
    <x v="0"/>
    <s v="PROD7473"/>
    <x v="16"/>
    <x v="0"/>
    <n v="764"/>
    <n v="3"/>
    <n v="2292"/>
    <x v="1"/>
    <n v="138"/>
    <n v="6"/>
    <x v="0"/>
    <n v="0.40008726003490402"/>
    <n v="917"/>
  </r>
  <r>
    <s v="ORD001158"/>
    <s v="CUST6186"/>
    <s v="Rachel Reed"/>
    <s v="tina.baldwin@yahoo.com"/>
    <x v="3"/>
    <d v="2023-04-20T00:00:00"/>
    <x v="4"/>
    <x v="0"/>
    <x v="1"/>
    <s v="January"/>
    <x v="0"/>
    <s v="PROD7467"/>
    <x v="5"/>
    <x v="3"/>
    <n v="146"/>
    <n v="1"/>
    <n v="146"/>
    <x v="0"/>
    <n v="19"/>
    <n v="10"/>
    <x v="1"/>
    <n v="0.34931506849315069"/>
    <n v="51"/>
  </r>
  <r>
    <s v="ORD001159"/>
    <s v="CUST6565"/>
    <s v="Margaret Callahan"/>
    <s v="ashley.williams@gmail.com"/>
    <x v="0"/>
    <d v="2023-07-06T00:00:00"/>
    <x v="33"/>
    <x v="0"/>
    <x v="1"/>
    <s v="January"/>
    <x v="0"/>
    <s v="PROD3993"/>
    <x v="16"/>
    <x v="0"/>
    <n v="666"/>
    <n v="1"/>
    <n v="666"/>
    <x v="1"/>
    <n v="94"/>
    <n v="3"/>
    <x v="0"/>
    <n v="0.39939939939939939"/>
    <n v="266"/>
  </r>
  <r>
    <s v="ORD001160"/>
    <s v="CUST4841"/>
    <s v="Nathaniel Davis"/>
    <s v="tina.moore@yahoo.com"/>
    <x v="5"/>
    <d v="2023-02-17T00:00:00"/>
    <x v="54"/>
    <x v="0"/>
    <x v="0"/>
    <s v="January"/>
    <x v="0"/>
    <s v="PROD1562"/>
    <x v="18"/>
    <x v="0"/>
    <n v="511"/>
    <n v="1"/>
    <n v="511"/>
    <x v="0"/>
    <n v="62"/>
    <n v="10"/>
    <x v="1"/>
    <n v="0.39921722113502933"/>
    <n v="204"/>
  </r>
  <r>
    <s v="ORD001161"/>
    <s v="CUST5994"/>
    <s v="Lori Haney"/>
    <s v="holly.johns@gmail.com"/>
    <x v="5"/>
    <d v="2024-02-24T00:00:00"/>
    <x v="576"/>
    <x v="10"/>
    <x v="1"/>
    <s v="February"/>
    <x v="0"/>
    <s v="PROD7204"/>
    <x v="10"/>
    <x v="2"/>
    <n v="845"/>
    <n v="2"/>
    <n v="1689"/>
    <x v="3"/>
    <n v="221"/>
    <n v="2"/>
    <x v="0"/>
    <n v="0.30017761989342806"/>
    <n v="507"/>
  </r>
  <r>
    <s v="ORD001162"/>
    <s v="CUST2735"/>
    <s v="Mr. Terry Gonzalez"/>
    <s v="sara.bennett@yahoo.com"/>
    <x v="1"/>
    <d v="2024-04-23T00:00:00"/>
    <x v="148"/>
    <x v="11"/>
    <x v="0"/>
    <s v="July"/>
    <x v="0"/>
    <s v="PROD3733"/>
    <x v="6"/>
    <x v="0"/>
    <n v="556"/>
    <n v="6"/>
    <n v="3336"/>
    <x v="1"/>
    <n v="361"/>
    <n v="6"/>
    <x v="0"/>
    <n v="0.3998800959232614"/>
    <n v="1334"/>
  </r>
  <r>
    <s v="ORD001163"/>
    <s v="CUST8924"/>
    <s v="Jacob Hill"/>
    <s v="amy.santiago@yahoo.com"/>
    <x v="1"/>
    <d v="2023-05-30T00:00:00"/>
    <x v="531"/>
    <x v="7"/>
    <x v="1"/>
    <s v="November"/>
    <x v="0"/>
    <s v="PROD2230"/>
    <x v="11"/>
    <x v="3"/>
    <n v="272"/>
    <n v="4"/>
    <n v="1089"/>
    <x v="1"/>
    <n v="118"/>
    <n v="3"/>
    <x v="0"/>
    <n v="0.34986225895316803"/>
    <n v="381"/>
  </r>
  <r>
    <s v="ORD001164"/>
    <s v="CUST3424"/>
    <s v="Sarah Sanchez"/>
    <s v="natasha.young@hotmail.com"/>
    <x v="5"/>
    <d v="2023-05-16T00:00:00"/>
    <x v="577"/>
    <x v="5"/>
    <x v="1"/>
    <s v="October"/>
    <x v="0"/>
    <s v="PROD5052"/>
    <x v="8"/>
    <x v="2"/>
    <n v="924"/>
    <n v="2"/>
    <n v="1848"/>
    <x v="1"/>
    <n v="112"/>
    <n v="4"/>
    <x v="0"/>
    <n v="0.29978354978354976"/>
    <n v="554"/>
  </r>
  <r>
    <s v="ORD001165"/>
    <s v="CUST3544"/>
    <s v="Tony Nelson"/>
    <s v="jennifer.delgado@yahoo.com"/>
    <x v="2"/>
    <d v="2023-09-16T00:00:00"/>
    <x v="79"/>
    <x v="9"/>
    <x v="1"/>
    <s v="June"/>
    <x v="0"/>
    <s v="PROD5969"/>
    <x v="0"/>
    <x v="0"/>
    <n v="877"/>
    <n v="1"/>
    <n v="877"/>
    <x v="1"/>
    <n v="127"/>
    <n v="6"/>
    <x v="0"/>
    <n v="0.40022805017103763"/>
    <n v="351"/>
  </r>
  <r>
    <s v="ORD001166"/>
    <s v="CUST9266"/>
    <s v="Susan Lee"/>
    <s v="victor.salinas@yahoo.com"/>
    <x v="4"/>
    <d v="2024-06-25T00:00:00"/>
    <x v="523"/>
    <x v="8"/>
    <x v="0"/>
    <s v="September"/>
    <x v="1"/>
    <s v="PROD3434"/>
    <x v="7"/>
    <x v="4"/>
    <n v="152"/>
    <n v="5"/>
    <n v="758"/>
    <x v="0"/>
    <n v="78"/>
    <m/>
    <x v="2"/>
    <n v="0.24934036939313983"/>
    <n v="189"/>
  </r>
  <r>
    <s v="ORD001167"/>
    <s v="CUST1872"/>
    <s v="Joshua Cisneros"/>
    <s v="frank.lang@gmail.com"/>
    <x v="0"/>
    <d v="2023-09-23T00:00:00"/>
    <x v="578"/>
    <x v="8"/>
    <x v="0"/>
    <s v="September"/>
    <x v="2"/>
    <s v="PROD1815"/>
    <x v="0"/>
    <x v="0"/>
    <n v="12"/>
    <n v="1"/>
    <n v="12"/>
    <x v="0"/>
    <n v="1"/>
    <m/>
    <x v="2"/>
    <n v="0.41666666666666669"/>
    <n v="5"/>
  </r>
  <r>
    <s v="ORD001168"/>
    <s v="CUST4694"/>
    <s v="Jaime Smith"/>
    <s v="jessica.velez@hotmail.com"/>
    <x v="3"/>
    <d v="2023-03-14T00:00:00"/>
    <x v="579"/>
    <x v="3"/>
    <x v="0"/>
    <s v="March"/>
    <x v="0"/>
    <s v="PROD6084"/>
    <x v="20"/>
    <x v="3"/>
    <n v="123"/>
    <n v="1"/>
    <n v="123"/>
    <x v="1"/>
    <n v="13"/>
    <n v="7"/>
    <x v="0"/>
    <n v="0.34959349593495936"/>
    <n v="43"/>
  </r>
  <r>
    <s v="ORD001169"/>
    <s v="CUST1225"/>
    <s v="Kyle Torres"/>
    <s v="david.garcia@gmail.com"/>
    <x v="3"/>
    <d v="2023-02-09T00:00:00"/>
    <x v="580"/>
    <x v="5"/>
    <x v="1"/>
    <s v="October"/>
    <x v="0"/>
    <s v="PROD3565"/>
    <x v="10"/>
    <x v="2"/>
    <n v="1179"/>
    <n v="6"/>
    <n v="7077"/>
    <x v="1"/>
    <n v="717"/>
    <n v="9"/>
    <x v="1"/>
    <n v="0.29998586971880742"/>
    <n v="2123"/>
  </r>
  <r>
    <s v="ORD001170"/>
    <s v="CUST3194"/>
    <s v="Candice Evans"/>
    <s v="laura.smith@hotmail.com"/>
    <x v="0"/>
    <d v="2024-03-22T00:00:00"/>
    <x v="342"/>
    <x v="7"/>
    <x v="1"/>
    <s v="November"/>
    <x v="0"/>
    <s v="PROD2565"/>
    <x v="4"/>
    <x v="2"/>
    <n v="336"/>
    <n v="7"/>
    <n v="2351"/>
    <x v="0"/>
    <n v="277"/>
    <n v="2"/>
    <x v="0"/>
    <n v="0.29987239472564864"/>
    <n v="705"/>
  </r>
  <r>
    <s v="ORD001171"/>
    <s v="CUST9138"/>
    <s v="Robert Carroll"/>
    <s v="stephanie.miller@gmail.com"/>
    <x v="1"/>
    <d v="2024-06-10T00:00:00"/>
    <x v="581"/>
    <x v="9"/>
    <x v="1"/>
    <s v="June"/>
    <x v="0"/>
    <s v="PROD8646"/>
    <x v="21"/>
    <x v="1"/>
    <n v="23"/>
    <n v="2"/>
    <n v="47"/>
    <x v="1"/>
    <n v="4"/>
    <n v="6"/>
    <x v="0"/>
    <n v="0.14893617021276595"/>
    <n v="7"/>
  </r>
  <r>
    <s v="ORD001172"/>
    <s v="CUST4234"/>
    <s v="Jeffrey Brooks"/>
    <s v="mark.cook@gmail.com"/>
    <x v="0"/>
    <d v="2024-05-03T00:00:00"/>
    <x v="537"/>
    <x v="4"/>
    <x v="0"/>
    <s v="April"/>
    <x v="0"/>
    <s v="PROD7612"/>
    <x v="11"/>
    <x v="3"/>
    <n v="588"/>
    <n v="4"/>
    <n v="2352"/>
    <x v="1"/>
    <n v="307"/>
    <n v="3"/>
    <x v="0"/>
    <n v="0.34991496598639454"/>
    <n v="823"/>
  </r>
  <r>
    <s v="ORD001173"/>
    <s v="CUST7506"/>
    <s v="Steven Mercado"/>
    <s v="joseph.gutierrez@outlook.com"/>
    <x v="2"/>
    <d v="2023-07-22T00:00:00"/>
    <x v="217"/>
    <x v="4"/>
    <x v="0"/>
    <s v="April"/>
    <x v="2"/>
    <s v="PROD4920"/>
    <x v="14"/>
    <x v="4"/>
    <n v="598"/>
    <n v="1"/>
    <n v="598"/>
    <x v="1"/>
    <n v="49"/>
    <m/>
    <x v="2"/>
    <n v="0.25083612040133779"/>
    <n v="150"/>
  </r>
  <r>
    <s v="ORD001174"/>
    <s v="CUST3261"/>
    <s v="Tara Peterson"/>
    <s v="susan.robinson@yahoo.com"/>
    <x v="3"/>
    <d v="2024-09-11T00:00:00"/>
    <x v="46"/>
    <x v="8"/>
    <x v="0"/>
    <s v="September"/>
    <x v="2"/>
    <s v="PROD1440"/>
    <x v="7"/>
    <x v="4"/>
    <n v="1003"/>
    <n v="3"/>
    <n v="3010"/>
    <x v="1"/>
    <n v="427"/>
    <m/>
    <x v="2"/>
    <n v="0.24983388704318937"/>
    <n v="752"/>
  </r>
  <r>
    <s v="ORD001175"/>
    <s v="CUST4813"/>
    <s v="Jimmy Becker"/>
    <s v="angela.baker@yahoo.com"/>
    <x v="5"/>
    <d v="2024-06-20T00:00:00"/>
    <x v="582"/>
    <x v="5"/>
    <x v="0"/>
    <s v="October"/>
    <x v="2"/>
    <s v="PROD6468"/>
    <x v="6"/>
    <x v="0"/>
    <n v="847"/>
    <n v="6"/>
    <n v="5079"/>
    <x v="0"/>
    <n v="602"/>
    <m/>
    <x v="2"/>
    <n v="0.40007875566056311"/>
    <n v="2032"/>
  </r>
  <r>
    <s v="ORD001176"/>
    <s v="CUST7809"/>
    <s v="Eric Andrews"/>
    <s v="david.archer@outlook.com"/>
    <x v="0"/>
    <d v="2024-03-08T00:00:00"/>
    <x v="240"/>
    <x v="1"/>
    <x v="1"/>
    <s v="December"/>
    <x v="0"/>
    <s v="PROD4756"/>
    <x v="3"/>
    <x v="1"/>
    <n v="1040"/>
    <n v="10"/>
    <n v="10402"/>
    <x v="1"/>
    <n v="1559"/>
    <n v="3"/>
    <x v="0"/>
    <n v="0.14997115939242453"/>
    <n v="1560"/>
  </r>
  <r>
    <s v="ORD001177"/>
    <s v="CUST1513"/>
    <s v="Cheryl Arias"/>
    <s v="laura.graham@yahoo.com"/>
    <x v="1"/>
    <d v="2023-10-03T00:00:00"/>
    <x v="251"/>
    <x v="3"/>
    <x v="0"/>
    <s v="March"/>
    <x v="0"/>
    <s v="PROD4343"/>
    <x v="15"/>
    <x v="1"/>
    <n v="891"/>
    <n v="3"/>
    <n v="2672"/>
    <x v="1"/>
    <n v="238"/>
    <n v="5"/>
    <x v="0"/>
    <n v="0.15007485029940121"/>
    <n v="401"/>
  </r>
  <r>
    <s v="ORD001178"/>
    <s v="CUST2827"/>
    <s v="Edward Townsend"/>
    <s v="adrienne.campbell@yahoo.com"/>
    <x v="0"/>
    <d v="2024-02-28T00:00:00"/>
    <x v="415"/>
    <x v="4"/>
    <x v="0"/>
    <s v="April"/>
    <x v="0"/>
    <s v="PROD7884"/>
    <x v="4"/>
    <x v="2"/>
    <n v="928"/>
    <n v="5"/>
    <n v="4642"/>
    <x v="4"/>
    <n v="428"/>
    <n v="10"/>
    <x v="1"/>
    <n v="0.30008616975441621"/>
    <n v="1393"/>
  </r>
  <r>
    <s v="ORD001179"/>
    <s v="CUST4814"/>
    <s v="Terri Weiss"/>
    <s v="connie.hernandez@gmail.com"/>
    <x v="3"/>
    <d v="2024-08-30T00:00:00"/>
    <x v="11"/>
    <x v="4"/>
    <x v="1"/>
    <s v="April"/>
    <x v="0"/>
    <s v="PROD4554"/>
    <x v="19"/>
    <x v="2"/>
    <n v="195"/>
    <n v="4"/>
    <n v="780"/>
    <x v="1"/>
    <n v="110"/>
    <n v="2"/>
    <x v="0"/>
    <n v="0.3"/>
    <n v="234"/>
  </r>
  <r>
    <s v="ORD001180"/>
    <s v="CUST3066"/>
    <s v="John Craig"/>
    <s v="frank.hansen@gmail.com"/>
    <x v="5"/>
    <d v="2023-12-11T00:00:00"/>
    <x v="416"/>
    <x v="0"/>
    <x v="1"/>
    <s v="January"/>
    <x v="0"/>
    <s v="PROD9380"/>
    <x v="16"/>
    <x v="0"/>
    <n v="427"/>
    <n v="1"/>
    <n v="427"/>
    <x v="2"/>
    <n v="57"/>
    <n v="6"/>
    <x v="0"/>
    <n v="0.40046838407494145"/>
    <n v="171"/>
  </r>
  <r>
    <s v="ORD001181"/>
    <s v="CUST8086"/>
    <s v="Pamela Cantu"/>
    <s v="derek.rios@yahoo.com"/>
    <x v="4"/>
    <d v="2024-01-28T00:00:00"/>
    <x v="193"/>
    <x v="2"/>
    <x v="0"/>
    <s v="May"/>
    <x v="1"/>
    <s v="PROD5591"/>
    <x v="0"/>
    <x v="0"/>
    <n v="293"/>
    <n v="4"/>
    <n v="1170"/>
    <x v="0"/>
    <n v="172"/>
    <m/>
    <x v="2"/>
    <n v="0.4"/>
    <n v="468"/>
  </r>
  <r>
    <s v="ORD001182"/>
    <s v="CUST5822"/>
    <s v="Ronald Bowman"/>
    <s v="kevin.perez@yahoo.com"/>
    <x v="0"/>
    <d v="2024-01-26T00:00:00"/>
    <x v="222"/>
    <x v="5"/>
    <x v="0"/>
    <s v="October"/>
    <x v="0"/>
    <s v="PROD5290"/>
    <x v="19"/>
    <x v="2"/>
    <n v="553"/>
    <n v="4"/>
    <n v="2212"/>
    <x v="0"/>
    <n v="169"/>
    <n v="6"/>
    <x v="0"/>
    <n v="0.30018083182640143"/>
    <n v="664"/>
  </r>
  <r>
    <s v="ORD001183"/>
    <s v="CUST3504"/>
    <s v="Stacie Armstrong"/>
    <s v="maria.mercado@gmail.com"/>
    <x v="5"/>
    <d v="2023-10-13T00:00:00"/>
    <x v="508"/>
    <x v="11"/>
    <x v="0"/>
    <s v="July"/>
    <x v="0"/>
    <s v="PROD3274"/>
    <x v="0"/>
    <x v="0"/>
    <n v="557"/>
    <n v="1"/>
    <n v="557"/>
    <x v="4"/>
    <n v="44"/>
    <n v="2"/>
    <x v="0"/>
    <n v="0.40035906642728902"/>
    <n v="223"/>
  </r>
  <r>
    <s v="ORD001184"/>
    <s v="CUST1787"/>
    <s v="Daniel Bell"/>
    <s v="todd.strong@yahoo.com"/>
    <x v="3"/>
    <d v="2023-08-18T00:00:00"/>
    <x v="318"/>
    <x v="8"/>
    <x v="0"/>
    <s v="September"/>
    <x v="0"/>
    <s v="PROD4173"/>
    <x v="2"/>
    <x v="1"/>
    <n v="502"/>
    <n v="3"/>
    <n v="1507"/>
    <x v="1"/>
    <n v="173"/>
    <n v="2"/>
    <x v="0"/>
    <n v="0.14996682149966822"/>
    <n v="226"/>
  </r>
  <r>
    <s v="ORD001185"/>
    <s v="CUST6124"/>
    <s v="Donna Delgado"/>
    <s v="james.lopez@yahoo.com"/>
    <x v="3"/>
    <d v="2024-01-16T00:00:00"/>
    <x v="189"/>
    <x v="2"/>
    <x v="0"/>
    <s v="May"/>
    <x v="0"/>
    <s v="PROD3060"/>
    <x v="15"/>
    <x v="1"/>
    <n v="238"/>
    <n v="3"/>
    <n v="714"/>
    <x v="1"/>
    <n v="66"/>
    <n v="2"/>
    <x v="0"/>
    <n v="0.14985994397759103"/>
    <n v="107"/>
  </r>
  <r>
    <s v="ORD001186"/>
    <s v="CUST5522"/>
    <s v="John Ramsey"/>
    <s v="jaclyn.moran@yahoo.com"/>
    <x v="3"/>
    <d v="2023-05-22T00:00:00"/>
    <x v="583"/>
    <x v="3"/>
    <x v="0"/>
    <s v="March"/>
    <x v="0"/>
    <s v="PROD1849"/>
    <x v="1"/>
    <x v="1"/>
    <n v="263"/>
    <n v="5"/>
    <n v="1316"/>
    <x v="1"/>
    <n v="156"/>
    <n v="4"/>
    <x v="0"/>
    <n v="0.14969604863221886"/>
    <n v="197"/>
  </r>
  <r>
    <s v="ORD001187"/>
    <s v="CUST5238"/>
    <s v="Kylie Sherman"/>
    <s v="walter.martinez@hotmail.com"/>
    <x v="1"/>
    <d v="2023-05-30T00:00:00"/>
    <x v="219"/>
    <x v="11"/>
    <x v="1"/>
    <s v="July"/>
    <x v="1"/>
    <s v="PROD8288"/>
    <x v="5"/>
    <x v="3"/>
    <n v="1016"/>
    <n v="6"/>
    <n v="6095"/>
    <x v="1"/>
    <n v="483"/>
    <m/>
    <x v="2"/>
    <n v="0.34995898277276455"/>
    <n v="2133"/>
  </r>
  <r>
    <s v="ORD001188"/>
    <s v="CUST9995"/>
    <s v="Eugene Kirby"/>
    <s v="patrick.owens@hotmail.com"/>
    <x v="5"/>
    <d v="2023-05-31T00:00:00"/>
    <x v="478"/>
    <x v="4"/>
    <x v="0"/>
    <s v="April"/>
    <x v="0"/>
    <s v="PROD7039"/>
    <x v="8"/>
    <x v="2"/>
    <n v="329"/>
    <n v="2"/>
    <n v="658"/>
    <x v="0"/>
    <n v="45"/>
    <n v="6"/>
    <x v="0"/>
    <n v="0.29939209726443772"/>
    <n v="197"/>
  </r>
  <r>
    <s v="ORD001189"/>
    <s v="CUST8573"/>
    <s v="Karen Cobb"/>
    <s v="richard.martin@yahoo.com"/>
    <x v="0"/>
    <d v="2024-04-10T00:00:00"/>
    <x v="577"/>
    <x v="5"/>
    <x v="1"/>
    <s v="October"/>
    <x v="0"/>
    <s v="PROD6564"/>
    <x v="5"/>
    <x v="3"/>
    <n v="787"/>
    <n v="4"/>
    <n v="3147"/>
    <x v="3"/>
    <n v="188"/>
    <n v="4"/>
    <x v="0"/>
    <n v="0.35017476962186211"/>
    <n v="1102"/>
  </r>
  <r>
    <s v="ORD001190"/>
    <s v="CUST9226"/>
    <s v="Joseph Harris"/>
    <s v="jonathan.carter@yahoo.com"/>
    <x v="2"/>
    <d v="2023-10-20T00:00:00"/>
    <x v="525"/>
    <x v="7"/>
    <x v="0"/>
    <s v="November"/>
    <x v="0"/>
    <s v="PROD7618"/>
    <x v="21"/>
    <x v="1"/>
    <n v="1287"/>
    <n v="4"/>
    <n v="5148"/>
    <x v="0"/>
    <n v="679"/>
    <n v="7"/>
    <x v="0"/>
    <n v="0.14996114996114995"/>
    <n v="772"/>
  </r>
  <r>
    <s v="ORD001191"/>
    <s v="CUST6128"/>
    <s v="James Craig"/>
    <s v="isaiah.powers@hotmail.com"/>
    <x v="3"/>
    <d v="2023-05-31T00:00:00"/>
    <x v="584"/>
    <x v="4"/>
    <x v="1"/>
    <s v="April"/>
    <x v="0"/>
    <s v="PROD2672"/>
    <x v="21"/>
    <x v="1"/>
    <n v="591"/>
    <n v="3"/>
    <n v="1773"/>
    <x v="2"/>
    <n v="205"/>
    <n v="8"/>
    <x v="1"/>
    <n v="0.15002820078962212"/>
    <n v="266"/>
  </r>
  <r>
    <s v="ORD001192"/>
    <s v="CUST2832"/>
    <s v="Todd Matthews"/>
    <s v="jeffrey.baker@yahoo.com"/>
    <x v="5"/>
    <d v="2024-10-03T00:00:00"/>
    <x v="585"/>
    <x v="11"/>
    <x v="1"/>
    <s v="July"/>
    <x v="0"/>
    <s v="PROD9713"/>
    <x v="18"/>
    <x v="0"/>
    <n v="1126"/>
    <n v="3"/>
    <n v="3378"/>
    <x v="0"/>
    <n v="385"/>
    <n v="3"/>
    <x v="0"/>
    <n v="0.39994079336885729"/>
    <n v="1351"/>
  </r>
  <r>
    <s v="ORD001193"/>
    <s v="CUST6186"/>
    <s v="Rachel Reed"/>
    <s v="tina.baldwin@yahoo.com"/>
    <x v="3"/>
    <d v="2023-04-20T00:00:00"/>
    <x v="258"/>
    <x v="10"/>
    <x v="1"/>
    <s v="February"/>
    <x v="0"/>
    <s v="PROD6732"/>
    <x v="16"/>
    <x v="0"/>
    <n v="916"/>
    <n v="1"/>
    <n v="916"/>
    <x v="0"/>
    <n v="118"/>
    <n v="2"/>
    <x v="0"/>
    <n v="0.40065502183406115"/>
    <n v="367"/>
  </r>
  <r>
    <s v="ORD001194"/>
    <s v="CUST3612"/>
    <s v="James Schmitt"/>
    <s v="gina.smith@hotmail.com"/>
    <x v="2"/>
    <d v="2023-08-20T00:00:00"/>
    <x v="480"/>
    <x v="10"/>
    <x v="0"/>
    <s v="February"/>
    <x v="2"/>
    <s v="PROD2913"/>
    <x v="7"/>
    <x v="4"/>
    <n v="843"/>
    <n v="1"/>
    <n v="843"/>
    <x v="2"/>
    <n v="44"/>
    <m/>
    <x v="2"/>
    <n v="0.25029655990510086"/>
    <n v="211"/>
  </r>
  <r>
    <s v="ORD001195"/>
    <s v="CUST9279"/>
    <s v="Nicholas Collins"/>
    <s v="phillip.stewart@outlook.com"/>
    <x v="3"/>
    <d v="2024-10-09T00:00:00"/>
    <x v="513"/>
    <x v="5"/>
    <x v="1"/>
    <s v="October"/>
    <x v="0"/>
    <s v="PROD7963"/>
    <x v="21"/>
    <x v="1"/>
    <n v="1164"/>
    <n v="4"/>
    <n v="4658"/>
    <x v="1"/>
    <n v="496"/>
    <n v="5"/>
    <x v="0"/>
    <n v="0.15006440532417348"/>
    <n v="699"/>
  </r>
  <r>
    <s v="ORD001196"/>
    <s v="CUST1225"/>
    <s v="Kyle Torres"/>
    <s v="david.garcia@gmail.com"/>
    <x v="3"/>
    <d v="2023-02-09T00:00:00"/>
    <x v="219"/>
    <x v="11"/>
    <x v="1"/>
    <s v="July"/>
    <x v="1"/>
    <s v="PROD2742"/>
    <x v="8"/>
    <x v="2"/>
    <n v="1219"/>
    <n v="5"/>
    <n v="6093"/>
    <x v="1"/>
    <n v="344"/>
    <m/>
    <x v="2"/>
    <n v="0.30001641227638276"/>
    <n v="1828"/>
  </r>
  <r>
    <s v="ORD001197"/>
    <s v="CUST8081"/>
    <s v="Connie Bridges"/>
    <s v="autumn.may@yahoo.com"/>
    <x v="1"/>
    <d v="2024-04-05T00:00:00"/>
    <x v="346"/>
    <x v="3"/>
    <x v="0"/>
    <s v="March"/>
    <x v="0"/>
    <s v="PROD8040"/>
    <x v="19"/>
    <x v="2"/>
    <n v="814"/>
    <n v="2"/>
    <n v="1628"/>
    <x v="1"/>
    <n v="161"/>
    <n v="2"/>
    <x v="0"/>
    <n v="0.30036855036855037"/>
    <n v="489"/>
  </r>
  <r>
    <s v="ORD001198"/>
    <s v="CUST7635"/>
    <s v="Erin Ponce"/>
    <s v="luke.clark@yahoo.com"/>
    <x v="0"/>
    <d v="2024-10-21T00:00:00"/>
    <x v="50"/>
    <x v="8"/>
    <x v="0"/>
    <s v="September"/>
    <x v="0"/>
    <s v="PROD8705"/>
    <x v="4"/>
    <x v="2"/>
    <n v="275"/>
    <n v="2"/>
    <n v="549"/>
    <x v="0"/>
    <n v="42"/>
    <n v="9"/>
    <x v="1"/>
    <n v="0.30054644808743169"/>
    <n v="165"/>
  </r>
  <r>
    <s v="ORD001199"/>
    <s v="CUST2963"/>
    <s v="Rachel Smith"/>
    <s v="amanda.wood@hotmail.com"/>
    <x v="5"/>
    <d v="2024-07-20T00:00:00"/>
    <x v="145"/>
    <x v="8"/>
    <x v="0"/>
    <s v="September"/>
    <x v="0"/>
    <s v="PROD1908"/>
    <x v="9"/>
    <x v="4"/>
    <n v="431"/>
    <n v="4"/>
    <n v="1723"/>
    <x v="0"/>
    <n v="154"/>
    <n v="5"/>
    <x v="0"/>
    <n v="0.25014509576320371"/>
    <n v="431"/>
  </r>
  <r>
    <s v="ORD001200"/>
    <s v="CUST9591"/>
    <s v="Kenneth Williams"/>
    <s v="robin.ortiz@hotmail.com"/>
    <x v="4"/>
    <d v="2023-07-26T00:00:00"/>
    <x v="319"/>
    <x v="7"/>
    <x v="0"/>
    <s v="November"/>
    <x v="0"/>
    <s v="PROD6228"/>
    <x v="14"/>
    <x v="4"/>
    <n v="1353"/>
    <n v="4"/>
    <n v="5410"/>
    <x v="0"/>
    <n v="558"/>
    <n v="9"/>
    <x v="1"/>
    <n v="0.25009242144177452"/>
    <n v="1353"/>
  </r>
  <r>
    <s v="ORD001201"/>
    <s v="CUST7494"/>
    <s v="David Wiley"/>
    <s v="dawn.jones@outlook.com"/>
    <x v="6"/>
    <d v="2024-05-28T00:00:00"/>
    <x v="105"/>
    <x v="9"/>
    <x v="0"/>
    <s v="June"/>
    <x v="0"/>
    <s v="PROD2528"/>
    <x v="0"/>
    <x v="0"/>
    <n v="971"/>
    <n v="2"/>
    <n v="1942"/>
    <x v="0"/>
    <n v="194"/>
    <n v="3"/>
    <x v="0"/>
    <n v="0.40010298661174049"/>
    <n v="777"/>
  </r>
  <r>
    <s v="ORD001202"/>
    <s v="CUST7846"/>
    <s v="Joshua Velez"/>
    <s v="emily.brock@outlook.com"/>
    <x v="1"/>
    <d v="2024-03-03T00:00:00"/>
    <x v="446"/>
    <x v="10"/>
    <x v="0"/>
    <s v="February"/>
    <x v="0"/>
    <s v="PROD6905"/>
    <x v="4"/>
    <x v="2"/>
    <n v="362"/>
    <n v="2"/>
    <n v="723"/>
    <x v="1"/>
    <n v="44"/>
    <n v="10"/>
    <x v="1"/>
    <n v="0.30013831258644535"/>
    <n v="217"/>
  </r>
  <r>
    <s v="ORD001203"/>
    <s v="CUST8844"/>
    <s v="Christopher Barton"/>
    <s v="meghan.bryant@outlook.com"/>
    <x v="3"/>
    <d v="2023-02-03T00:00:00"/>
    <x v="326"/>
    <x v="6"/>
    <x v="0"/>
    <s v="August"/>
    <x v="0"/>
    <s v="PROD7818"/>
    <x v="20"/>
    <x v="3"/>
    <n v="1114"/>
    <n v="6"/>
    <n v="6683"/>
    <x v="1"/>
    <n v="619"/>
    <n v="9"/>
    <x v="1"/>
    <n v="0.34999251833009126"/>
    <n v="2339"/>
  </r>
  <r>
    <s v="ORD001204"/>
    <s v="CUST2087"/>
    <s v="Danielle Allen"/>
    <s v="william.sampson@yahoo.com"/>
    <x v="0"/>
    <d v="2024-05-22T00:00:00"/>
    <x v="560"/>
    <x v="8"/>
    <x v="0"/>
    <s v="September"/>
    <x v="0"/>
    <s v="PROD9241"/>
    <x v="4"/>
    <x v="2"/>
    <n v="201"/>
    <n v="3"/>
    <n v="602"/>
    <x v="2"/>
    <n v="88"/>
    <n v="10"/>
    <x v="1"/>
    <n v="0.30066445182724255"/>
    <n v="181"/>
  </r>
  <r>
    <s v="ORD001205"/>
    <s v="CUST7010"/>
    <s v="Christian Graham"/>
    <s v="meghan.saunders@outlook.com"/>
    <x v="3"/>
    <d v="2024-06-22T00:00:00"/>
    <x v="86"/>
    <x v="2"/>
    <x v="0"/>
    <s v="May"/>
    <x v="0"/>
    <s v="PROD7355"/>
    <x v="4"/>
    <x v="2"/>
    <n v="1006"/>
    <n v="3"/>
    <n v="3019"/>
    <x v="0"/>
    <n v="415"/>
    <n v="10"/>
    <x v="1"/>
    <n v="0.30009937065253395"/>
    <n v="906"/>
  </r>
  <r>
    <s v="ORD001206"/>
    <s v="CUST4126"/>
    <s v="Greg Bishop"/>
    <s v="christina.fox@hotmail.com"/>
    <x v="3"/>
    <d v="2024-05-06T00:00:00"/>
    <x v="328"/>
    <x v="3"/>
    <x v="0"/>
    <s v="March"/>
    <x v="0"/>
    <s v="PROD8083"/>
    <x v="7"/>
    <x v="4"/>
    <n v="352"/>
    <n v="1"/>
    <n v="352"/>
    <x v="2"/>
    <n v="30"/>
    <n v="10"/>
    <x v="1"/>
    <n v="0.25"/>
    <n v="88"/>
  </r>
  <r>
    <s v="ORD001207"/>
    <s v="CUST4813"/>
    <s v="Jimmy Becker"/>
    <s v="angela.baker@yahoo.com"/>
    <x v="5"/>
    <d v="2024-06-20T00:00:00"/>
    <x v="216"/>
    <x v="7"/>
    <x v="0"/>
    <s v="November"/>
    <x v="0"/>
    <s v="PROD1900"/>
    <x v="20"/>
    <x v="3"/>
    <n v="260"/>
    <n v="7"/>
    <n v="1818"/>
    <x v="1"/>
    <n v="102"/>
    <n v="4"/>
    <x v="0"/>
    <n v="0.34983498349834985"/>
    <n v="636"/>
  </r>
  <r>
    <s v="ORD001208"/>
    <s v="CUST9408"/>
    <s v="Mark Williams"/>
    <s v="michael.mendez@hotmail.com"/>
    <x v="6"/>
    <d v="2024-05-29T00:00:00"/>
    <x v="586"/>
    <x v="2"/>
    <x v="1"/>
    <s v="May"/>
    <x v="0"/>
    <s v="PROD5834"/>
    <x v="4"/>
    <x v="2"/>
    <n v="1050"/>
    <n v="3"/>
    <n v="3149"/>
    <x v="0"/>
    <n v="436"/>
    <n v="6"/>
    <x v="0"/>
    <n v="0.30009526833915529"/>
    <n v="945"/>
  </r>
  <r>
    <s v="ORD001209"/>
    <s v="CUST5370"/>
    <s v="Erica Turner"/>
    <s v="brandon.caldwell@hotmail.com"/>
    <x v="6"/>
    <d v="2024-07-09T00:00:00"/>
    <x v="398"/>
    <x v="5"/>
    <x v="0"/>
    <s v="October"/>
    <x v="0"/>
    <s v="PROD5640"/>
    <x v="15"/>
    <x v="1"/>
    <n v="977"/>
    <n v="6"/>
    <n v="5859"/>
    <x v="1"/>
    <n v="838"/>
    <n v="8"/>
    <x v="1"/>
    <n v="0.15002560163850487"/>
    <n v="879"/>
  </r>
  <r>
    <s v="ORD001210"/>
    <s v="CUST5479"/>
    <s v="Meredith Perez"/>
    <s v="elizabeth.rodriguez@gmail.com"/>
    <x v="4"/>
    <d v="2023-09-04T00:00:00"/>
    <x v="529"/>
    <x v="3"/>
    <x v="0"/>
    <s v="March"/>
    <x v="1"/>
    <s v="PROD4893"/>
    <x v="2"/>
    <x v="1"/>
    <n v="422"/>
    <n v="4"/>
    <n v="1690"/>
    <x v="0"/>
    <n v="169"/>
    <m/>
    <x v="2"/>
    <n v="0.14970414201183432"/>
    <n v="253"/>
  </r>
  <r>
    <s v="ORD001211"/>
    <s v="CUST4959"/>
    <s v="Darrell Macias"/>
    <s v="sandra.estrada@outlook.com"/>
    <x v="3"/>
    <d v="2024-09-21T00:00:00"/>
    <x v="423"/>
    <x v="4"/>
    <x v="1"/>
    <s v="April"/>
    <x v="0"/>
    <s v="PROD2488"/>
    <x v="5"/>
    <x v="3"/>
    <n v="298"/>
    <n v="2"/>
    <n v="595"/>
    <x v="1"/>
    <n v="40"/>
    <n v="5"/>
    <x v="0"/>
    <n v="0.34957983193277309"/>
    <n v="208"/>
  </r>
  <r>
    <s v="ORD001212"/>
    <s v="CUST9425"/>
    <s v="Tyler Page"/>
    <s v="brittany.morales@yahoo.com"/>
    <x v="5"/>
    <d v="2024-01-31T00:00:00"/>
    <x v="582"/>
    <x v="5"/>
    <x v="0"/>
    <s v="October"/>
    <x v="0"/>
    <s v="PROD1670"/>
    <x v="9"/>
    <x v="4"/>
    <n v="719"/>
    <n v="1"/>
    <n v="719"/>
    <x v="0"/>
    <n v="85"/>
    <n v="8"/>
    <x v="1"/>
    <n v="0.25034770514603616"/>
    <n v="180"/>
  </r>
  <r>
    <s v="ORD001213"/>
    <s v="CUST1582"/>
    <s v="Devon Mata"/>
    <s v="kimberly.cantrell@hotmail.com"/>
    <x v="2"/>
    <d v="2024-11-19T00:00:00"/>
    <x v="253"/>
    <x v="5"/>
    <x v="1"/>
    <s v="October"/>
    <x v="0"/>
    <s v="PROD8569"/>
    <x v="15"/>
    <x v="1"/>
    <n v="420"/>
    <n v="1"/>
    <n v="420"/>
    <x v="1"/>
    <n v="32"/>
    <n v="7"/>
    <x v="0"/>
    <n v="0.15"/>
    <n v="63"/>
  </r>
  <r>
    <s v="ORD001214"/>
    <s v="CUST6309"/>
    <s v="Kathleen Mercer"/>
    <s v="stephanie.thompson@yahoo.com"/>
    <x v="3"/>
    <d v="2024-07-02T00:00:00"/>
    <x v="391"/>
    <x v="0"/>
    <x v="1"/>
    <s v="January"/>
    <x v="0"/>
    <s v="PROD1738"/>
    <x v="8"/>
    <x v="2"/>
    <n v="857"/>
    <n v="2"/>
    <n v="1714"/>
    <x v="1"/>
    <n v="105"/>
    <n v="9"/>
    <x v="1"/>
    <n v="0.2998833138856476"/>
    <n v="514"/>
  </r>
  <r>
    <s v="ORD001215"/>
    <s v="CUST3150"/>
    <s v="Justin Jacobs"/>
    <s v="john.murray@hotmail.com"/>
    <x v="5"/>
    <d v="2023-03-23T00:00:00"/>
    <x v="67"/>
    <x v="0"/>
    <x v="0"/>
    <s v="January"/>
    <x v="2"/>
    <s v="PROD4224"/>
    <x v="21"/>
    <x v="1"/>
    <n v="376"/>
    <n v="3"/>
    <n v="1128"/>
    <x v="1"/>
    <n v="146"/>
    <m/>
    <x v="2"/>
    <n v="0.149822695035461"/>
    <n v="169"/>
  </r>
  <r>
    <s v="ORD001216"/>
    <s v="CUST8519"/>
    <s v="Sherry Juarez"/>
    <s v="phillip.martin@yahoo.com"/>
    <x v="2"/>
    <d v="2024-08-17T00:00:00"/>
    <x v="71"/>
    <x v="7"/>
    <x v="1"/>
    <s v="November"/>
    <x v="0"/>
    <s v="PROD1771"/>
    <x v="11"/>
    <x v="3"/>
    <n v="1310"/>
    <n v="6"/>
    <n v="7862"/>
    <x v="0"/>
    <n v="448"/>
    <n v="10"/>
    <x v="1"/>
    <n v="0.35003815822945816"/>
    <n v="2752"/>
  </r>
  <r>
    <s v="ORD001217"/>
    <s v="CUST1074"/>
    <s v="Joseph Sanchez"/>
    <s v="noah.copeland@hotmail.com"/>
    <x v="3"/>
    <d v="2023-11-19T00:00:00"/>
    <x v="195"/>
    <x v="8"/>
    <x v="0"/>
    <s v="September"/>
    <x v="0"/>
    <s v="PROD2543"/>
    <x v="14"/>
    <x v="4"/>
    <n v="509"/>
    <n v="5"/>
    <n v="2544"/>
    <x v="1"/>
    <n v="149"/>
    <n v="6"/>
    <x v="0"/>
    <n v="0.25"/>
    <n v="636"/>
  </r>
  <r>
    <s v="ORD001218"/>
    <s v="CUST5748"/>
    <s v="Amy Crawford"/>
    <s v="joseph.munoz@yahoo.com"/>
    <x v="2"/>
    <d v="2023-01-19T00:00:00"/>
    <x v="587"/>
    <x v="6"/>
    <x v="0"/>
    <s v="August"/>
    <x v="0"/>
    <s v="PROD2374"/>
    <x v="19"/>
    <x v="2"/>
    <n v="562"/>
    <n v="5"/>
    <n v="2812"/>
    <x v="3"/>
    <n v="402"/>
    <n v="4"/>
    <x v="0"/>
    <n v="0.29978662873399714"/>
    <n v="843"/>
  </r>
  <r>
    <s v="ORD001219"/>
    <s v="CUST9773"/>
    <s v="Sandra Luna"/>
    <s v="eric.ruiz@outlook.com"/>
    <x v="3"/>
    <d v="2024-02-29T00:00:00"/>
    <x v="157"/>
    <x v="1"/>
    <x v="1"/>
    <s v="December"/>
    <x v="1"/>
    <s v="PROD9124"/>
    <x v="1"/>
    <x v="1"/>
    <n v="1489"/>
    <n v="2"/>
    <n v="2979"/>
    <x v="1"/>
    <n v="372"/>
    <m/>
    <x v="2"/>
    <n v="0.15005035246727089"/>
    <n v="447"/>
  </r>
  <r>
    <s v="ORD001220"/>
    <s v="CUST5571"/>
    <s v="Mary Farrell"/>
    <s v="april.bradshaw@outlook.com"/>
    <x v="6"/>
    <d v="2023-03-17T00:00:00"/>
    <x v="513"/>
    <x v="5"/>
    <x v="1"/>
    <s v="October"/>
    <x v="2"/>
    <s v="PROD7593"/>
    <x v="2"/>
    <x v="1"/>
    <n v="913"/>
    <n v="6"/>
    <n v="5479"/>
    <x v="1"/>
    <n v="540"/>
    <m/>
    <x v="2"/>
    <n v="0.15002737725862383"/>
    <n v="822"/>
  </r>
  <r>
    <s v="ORD001221"/>
    <s v="CUST6953"/>
    <s v="Richard Newman"/>
    <s v="richard.roman@yahoo.com"/>
    <x v="3"/>
    <d v="2024-06-02T00:00:00"/>
    <x v="551"/>
    <x v="5"/>
    <x v="1"/>
    <s v="October"/>
    <x v="0"/>
    <s v="PROD4748"/>
    <x v="18"/>
    <x v="0"/>
    <n v="13"/>
    <n v="6"/>
    <n v="76"/>
    <x v="0"/>
    <n v="7"/>
    <n v="3"/>
    <x v="0"/>
    <n v="0.39473684210526316"/>
    <n v="30"/>
  </r>
  <r>
    <s v="ORD001222"/>
    <s v="CUST3504"/>
    <s v="Christopher Koch"/>
    <s v="nicole.sutton@outlook.com"/>
    <x v="4"/>
    <d v="2024-11-26T00:00:00"/>
    <x v="454"/>
    <x v="7"/>
    <x v="0"/>
    <s v="November"/>
    <x v="2"/>
    <s v="PROD1160"/>
    <x v="7"/>
    <x v="4"/>
    <n v="917"/>
    <n v="1"/>
    <n v="917"/>
    <x v="1"/>
    <n v="120"/>
    <m/>
    <x v="2"/>
    <n v="0.24972737186477645"/>
    <n v="229"/>
  </r>
  <r>
    <s v="ORD001223"/>
    <s v="CUST5130"/>
    <s v="Edward Henry"/>
    <s v="ronald.curtis@hotmail.com"/>
    <x v="5"/>
    <d v="2024-09-03T00:00:00"/>
    <x v="588"/>
    <x v="7"/>
    <x v="1"/>
    <s v="November"/>
    <x v="0"/>
    <s v="PROD4505"/>
    <x v="12"/>
    <x v="3"/>
    <n v="1255"/>
    <n v="4"/>
    <n v="5021"/>
    <x v="1"/>
    <n v="334"/>
    <n v="9"/>
    <x v="1"/>
    <n v="0.34993029277036447"/>
    <n v="1757"/>
  </r>
  <r>
    <s v="ORD001224"/>
    <s v="CUST6612"/>
    <s v="Nicole Gray"/>
    <s v="debra.jennings@gmail.com"/>
    <x v="4"/>
    <d v="2024-02-05T00:00:00"/>
    <x v="521"/>
    <x v="7"/>
    <x v="1"/>
    <s v="November"/>
    <x v="2"/>
    <s v="PROD8992"/>
    <x v="0"/>
    <x v="0"/>
    <n v="1022"/>
    <n v="4"/>
    <n v="4086"/>
    <x v="1"/>
    <n v="463"/>
    <m/>
    <x v="2"/>
    <n v="0.39990210474791971"/>
    <n v="1634"/>
  </r>
  <r>
    <s v="ORD001225"/>
    <s v="CUST9065"/>
    <s v="Todd Wiley"/>
    <s v="eric.pugh@gmail.com"/>
    <x v="2"/>
    <d v="2023-04-03T00:00:00"/>
    <x v="507"/>
    <x v="8"/>
    <x v="0"/>
    <s v="September"/>
    <x v="0"/>
    <s v="PROD5314"/>
    <x v="14"/>
    <x v="4"/>
    <n v="410"/>
    <n v="1"/>
    <n v="410"/>
    <x v="1"/>
    <n v="40"/>
    <n v="2"/>
    <x v="0"/>
    <n v="0.25121951219512195"/>
    <n v="103"/>
  </r>
  <r>
    <s v="ORD001226"/>
    <s v="CUST1312"/>
    <s v="Shawn Chambers"/>
    <s v="sherry.hawkins@outlook.com"/>
    <x v="6"/>
    <d v="2023-04-24T00:00:00"/>
    <x v="39"/>
    <x v="8"/>
    <x v="0"/>
    <s v="September"/>
    <x v="0"/>
    <s v="PROD1882"/>
    <x v="6"/>
    <x v="0"/>
    <n v="1063"/>
    <n v="4"/>
    <n v="4251"/>
    <x v="2"/>
    <n v="230"/>
    <n v="6"/>
    <x v="0"/>
    <n v="0.40014114326040934"/>
    <n v="1701"/>
  </r>
  <r>
    <s v="ORD001227"/>
    <s v="CUST1288"/>
    <s v="Kathryn Gentry"/>
    <s v="jennifer.turner@outlook.com"/>
    <x v="1"/>
    <d v="2023-04-22T00:00:00"/>
    <x v="589"/>
    <x v="1"/>
    <x v="1"/>
    <s v="December"/>
    <x v="1"/>
    <s v="PROD4588"/>
    <x v="2"/>
    <x v="1"/>
    <n v="1285"/>
    <n v="8"/>
    <n v="10280"/>
    <x v="0"/>
    <n v="750"/>
    <m/>
    <x v="2"/>
    <n v="0.15"/>
    <n v="1542"/>
  </r>
  <r>
    <s v="ORD001228"/>
    <s v="CUST9775"/>
    <s v="Alexis Calderon"/>
    <s v="pamela.davis@gmail.com"/>
    <x v="6"/>
    <d v="2023-03-21T00:00:00"/>
    <x v="435"/>
    <x v="0"/>
    <x v="0"/>
    <s v="January"/>
    <x v="0"/>
    <s v="PROD9216"/>
    <x v="9"/>
    <x v="4"/>
    <n v="721"/>
    <n v="1"/>
    <n v="721"/>
    <x v="0"/>
    <n v="78"/>
    <n v="5"/>
    <x v="0"/>
    <n v="0.24965325936199723"/>
    <n v="180"/>
  </r>
  <r>
    <s v="ORD001229"/>
    <s v="CUST6128"/>
    <s v="James Craig"/>
    <s v="isaiah.powers@hotmail.com"/>
    <x v="3"/>
    <d v="2023-05-31T00:00:00"/>
    <x v="229"/>
    <x v="2"/>
    <x v="0"/>
    <s v="May"/>
    <x v="0"/>
    <s v="PROD5496"/>
    <x v="10"/>
    <x v="2"/>
    <n v="938"/>
    <n v="2"/>
    <n v="1877"/>
    <x v="0"/>
    <n v="191"/>
    <n v="2"/>
    <x v="0"/>
    <n v="0.29994672349493873"/>
    <n v="563"/>
  </r>
  <r>
    <s v="ORD001230"/>
    <s v="CUST8954"/>
    <s v="James Anderson"/>
    <s v="elizabeth.burns@hotmail.com"/>
    <x v="5"/>
    <d v="2024-06-17T00:00:00"/>
    <x v="256"/>
    <x v="7"/>
    <x v="0"/>
    <s v="November"/>
    <x v="0"/>
    <s v="PROD4053"/>
    <x v="13"/>
    <x v="4"/>
    <n v="567"/>
    <n v="1"/>
    <n v="567"/>
    <x v="1"/>
    <n v="63"/>
    <n v="8"/>
    <x v="1"/>
    <n v="0.25044091710758376"/>
    <n v="142"/>
  </r>
  <r>
    <s v="ORD001231"/>
    <s v="CUST1468"/>
    <s v="Tyler Smith"/>
    <s v="joseph.walsh@yahoo.com"/>
    <x v="3"/>
    <d v="2024-08-24T00:00:00"/>
    <x v="590"/>
    <x v="10"/>
    <x v="1"/>
    <s v="February"/>
    <x v="0"/>
    <s v="PROD8448"/>
    <x v="14"/>
    <x v="4"/>
    <n v="595"/>
    <n v="1"/>
    <n v="595"/>
    <x v="1"/>
    <n v="54"/>
    <n v="7"/>
    <x v="0"/>
    <n v="0.25042016806722689"/>
    <n v="149"/>
  </r>
  <r>
    <s v="ORD001232"/>
    <s v="CUST9106"/>
    <s v="Tonya Foley"/>
    <s v="samantha.leonard@hotmail.com"/>
    <x v="2"/>
    <d v="2023-11-30T00:00:00"/>
    <x v="564"/>
    <x v="3"/>
    <x v="1"/>
    <s v="March"/>
    <x v="0"/>
    <s v="PROD6304"/>
    <x v="4"/>
    <x v="2"/>
    <n v="829"/>
    <n v="2"/>
    <n v="1658"/>
    <x v="0"/>
    <n v="153"/>
    <n v="5"/>
    <x v="0"/>
    <n v="0.29975874547647768"/>
    <n v="497"/>
  </r>
  <r>
    <s v="ORD001233"/>
    <s v="CUST6356"/>
    <s v="Valerie Evans"/>
    <s v="frank.guerrero@hotmail.com"/>
    <x v="2"/>
    <d v="2023-05-09T00:00:00"/>
    <x v="591"/>
    <x v="4"/>
    <x v="1"/>
    <s v="April"/>
    <x v="1"/>
    <s v="PROD9763"/>
    <x v="17"/>
    <x v="3"/>
    <n v="670"/>
    <n v="3"/>
    <n v="2011"/>
    <x v="2"/>
    <n v="133"/>
    <m/>
    <x v="2"/>
    <n v="0.35007458975634015"/>
    <n v="704"/>
  </r>
  <r>
    <s v="ORD001234"/>
    <s v="CUST8027"/>
    <s v="Justin Randolph"/>
    <s v="stacey.jones@gmail.com"/>
    <x v="0"/>
    <d v="2023-11-07T00:00:00"/>
    <x v="592"/>
    <x v="5"/>
    <x v="1"/>
    <s v="October"/>
    <x v="0"/>
    <s v="PROD1111"/>
    <x v="18"/>
    <x v="0"/>
    <n v="152"/>
    <n v="4"/>
    <n v="610"/>
    <x v="1"/>
    <n v="38"/>
    <n v="2"/>
    <x v="0"/>
    <n v="0.4"/>
    <n v="244"/>
  </r>
  <r>
    <s v="ORD001235"/>
    <s v="CUST9438"/>
    <s v="Sarah Walker"/>
    <s v="kevin.walker@outlook.com"/>
    <x v="4"/>
    <d v="2024-08-19T00:00:00"/>
    <x v="51"/>
    <x v="6"/>
    <x v="1"/>
    <s v="August"/>
    <x v="0"/>
    <s v="PROD8921"/>
    <x v="14"/>
    <x v="4"/>
    <n v="300"/>
    <n v="6"/>
    <n v="1799"/>
    <x v="0"/>
    <n v="132"/>
    <n v="4"/>
    <x v="0"/>
    <n v="0.25013896609227348"/>
    <n v="450"/>
  </r>
  <r>
    <s v="ORD001236"/>
    <s v="CUST7084"/>
    <s v="Gabriel Griffin"/>
    <s v="amy.lee@outlook.com"/>
    <x v="1"/>
    <d v="2024-06-18T00:00:00"/>
    <x v="593"/>
    <x v="10"/>
    <x v="0"/>
    <s v="February"/>
    <x v="0"/>
    <s v="PROD8598"/>
    <x v="8"/>
    <x v="2"/>
    <n v="736"/>
    <n v="2"/>
    <n v="1473"/>
    <x v="0"/>
    <n v="162"/>
    <n v="7"/>
    <x v="0"/>
    <n v="0.30006788866259337"/>
    <n v="442"/>
  </r>
  <r>
    <s v="ORD001237"/>
    <s v="CUST9715"/>
    <s v="Steve Yates"/>
    <s v="austin.mclean@outlook.com"/>
    <x v="1"/>
    <d v="2023-07-28T00:00:00"/>
    <x v="7"/>
    <x v="4"/>
    <x v="1"/>
    <s v="April"/>
    <x v="0"/>
    <s v="PROD9608"/>
    <x v="1"/>
    <x v="1"/>
    <n v="210"/>
    <n v="2"/>
    <n v="420"/>
    <x v="4"/>
    <n v="42"/>
    <n v="10"/>
    <x v="1"/>
    <n v="0.15"/>
    <n v="63"/>
  </r>
  <r>
    <s v="ORD001238"/>
    <s v="CUST8581"/>
    <s v="Jennifer Hale"/>
    <s v="martha.ross@hotmail.com"/>
    <x v="2"/>
    <d v="2024-04-01T00:00:00"/>
    <x v="366"/>
    <x v="3"/>
    <x v="1"/>
    <s v="March"/>
    <x v="0"/>
    <s v="PROD8659"/>
    <x v="8"/>
    <x v="2"/>
    <n v="671"/>
    <n v="3"/>
    <n v="2012"/>
    <x v="1"/>
    <n v="154"/>
    <n v="9"/>
    <x v="1"/>
    <n v="0.30019880715705766"/>
    <n v="604"/>
  </r>
  <r>
    <s v="ORD001239"/>
    <s v="CUST4151"/>
    <s v="Adam Anderson"/>
    <s v="sarah.snyder@yahoo.com"/>
    <x v="3"/>
    <d v="2024-02-28T00:00:00"/>
    <x v="594"/>
    <x v="2"/>
    <x v="1"/>
    <s v="May"/>
    <x v="0"/>
    <s v="PROD8603"/>
    <x v="14"/>
    <x v="4"/>
    <n v="656"/>
    <n v="4"/>
    <n v="2622"/>
    <x v="1"/>
    <n v="211"/>
    <n v="7"/>
    <x v="0"/>
    <n v="0.25019069412662093"/>
    <n v="656"/>
  </r>
  <r>
    <s v="ORD001240"/>
    <s v="CUST8420"/>
    <s v="George Johnson"/>
    <s v="felicia.richard@yahoo.com"/>
    <x v="5"/>
    <d v="2024-03-31T00:00:00"/>
    <x v="434"/>
    <x v="8"/>
    <x v="1"/>
    <s v="September"/>
    <x v="0"/>
    <s v="PROD8588"/>
    <x v="14"/>
    <x v="4"/>
    <n v="483"/>
    <n v="3"/>
    <n v="1448"/>
    <x v="0"/>
    <n v="167"/>
    <n v="2"/>
    <x v="0"/>
    <n v="0.25"/>
    <n v="362"/>
  </r>
  <r>
    <s v="ORD001241"/>
    <s v="CUST2485"/>
    <s v="Stacey Walker"/>
    <s v="crystal.guerrero@gmail.com"/>
    <x v="3"/>
    <d v="2024-07-14T00:00:00"/>
    <x v="595"/>
    <x v="9"/>
    <x v="0"/>
    <s v="June"/>
    <x v="0"/>
    <s v="PROD6071"/>
    <x v="14"/>
    <x v="4"/>
    <n v="133"/>
    <n v="4"/>
    <n v="533"/>
    <x v="1"/>
    <n v="51"/>
    <n v="8"/>
    <x v="1"/>
    <n v="0.24953095684803001"/>
    <n v="133"/>
  </r>
  <r>
    <s v="ORD001242"/>
    <s v="CUST5556"/>
    <s v="Betty Gates"/>
    <s v="brenda.nguyen@yahoo.com"/>
    <x v="3"/>
    <d v="2024-02-15T00:00:00"/>
    <x v="596"/>
    <x v="11"/>
    <x v="0"/>
    <s v="July"/>
    <x v="0"/>
    <s v="PROD9954"/>
    <x v="14"/>
    <x v="4"/>
    <n v="298"/>
    <n v="6"/>
    <n v="1790"/>
    <x v="1"/>
    <n v="161"/>
    <n v="8"/>
    <x v="1"/>
    <n v="0.24972067039106144"/>
    <n v="447"/>
  </r>
  <r>
    <s v="ORD001243"/>
    <s v="CUST1748"/>
    <s v="William Ferguson"/>
    <s v="angela.rose@yahoo.com"/>
    <x v="4"/>
    <d v="2024-01-13T00:00:00"/>
    <x v="167"/>
    <x v="1"/>
    <x v="0"/>
    <s v="December"/>
    <x v="0"/>
    <s v="PROD8881"/>
    <x v="16"/>
    <x v="0"/>
    <n v="712"/>
    <n v="10"/>
    <n v="7117"/>
    <x v="1"/>
    <n v="788"/>
    <n v="5"/>
    <x v="0"/>
    <n v="0.40002810172825631"/>
    <n v="2847"/>
  </r>
  <r>
    <s v="ORD001244"/>
    <s v="CUST6521"/>
    <s v="Chris King"/>
    <s v="adam.hunt@outlook.com"/>
    <x v="1"/>
    <d v="2023-12-29T00:00:00"/>
    <x v="520"/>
    <x v="1"/>
    <x v="0"/>
    <s v="December"/>
    <x v="0"/>
    <s v="PROD3489"/>
    <x v="12"/>
    <x v="3"/>
    <n v="78"/>
    <n v="10"/>
    <n v="784"/>
    <x v="2"/>
    <n v="69"/>
    <n v="10"/>
    <x v="1"/>
    <n v="0.34948979591836737"/>
    <n v="274"/>
  </r>
  <r>
    <s v="ORD001245"/>
    <s v="CUST1375"/>
    <s v="Marc Schwartz"/>
    <s v="kevin.miller@yahoo.com"/>
    <x v="3"/>
    <d v="2024-04-06T00:00:00"/>
    <x v="597"/>
    <x v="2"/>
    <x v="1"/>
    <s v="May"/>
    <x v="0"/>
    <s v="PROD6749"/>
    <x v="20"/>
    <x v="3"/>
    <n v="819"/>
    <n v="5"/>
    <n v="4093"/>
    <x v="0"/>
    <n v="243"/>
    <n v="5"/>
    <x v="0"/>
    <n v="0.34986562423650136"/>
    <n v="1432"/>
  </r>
  <r>
    <s v="ORD001246"/>
    <s v="CUST2559"/>
    <s v="Carla Matthews"/>
    <s v="michael.murphy@yahoo.com"/>
    <x v="3"/>
    <d v="2023-11-04T00:00:00"/>
    <x v="592"/>
    <x v="5"/>
    <x v="1"/>
    <s v="October"/>
    <x v="0"/>
    <s v="PROD4076"/>
    <x v="7"/>
    <x v="4"/>
    <n v="90"/>
    <n v="4"/>
    <n v="361"/>
    <x v="1"/>
    <n v="49"/>
    <n v="4"/>
    <x v="0"/>
    <n v="0.24930747922437674"/>
    <n v="90"/>
  </r>
  <r>
    <s v="ORD001247"/>
    <s v="CUST9148"/>
    <s v="Kelly Nichols"/>
    <s v="abigail.roberts@gmail.com"/>
    <x v="3"/>
    <d v="2023-02-03T00:00:00"/>
    <x v="285"/>
    <x v="6"/>
    <x v="1"/>
    <s v="August"/>
    <x v="2"/>
    <s v="PROD5590"/>
    <x v="3"/>
    <x v="1"/>
    <n v="209"/>
    <n v="5"/>
    <n v="1045"/>
    <x v="0"/>
    <n v="94"/>
    <m/>
    <x v="2"/>
    <n v="0.15023923444976076"/>
    <n v="157"/>
  </r>
  <r>
    <s v="ORD001248"/>
    <s v="CUST4750"/>
    <s v="Raven Sawyer"/>
    <s v="nicholas.pierce@gmail.com"/>
    <x v="1"/>
    <d v="2024-11-29T00:00:00"/>
    <x v="357"/>
    <x v="0"/>
    <x v="1"/>
    <s v="January"/>
    <x v="0"/>
    <s v="PROD5499"/>
    <x v="17"/>
    <x v="3"/>
    <n v="862"/>
    <n v="3"/>
    <n v="2585"/>
    <x v="1"/>
    <n v="312"/>
    <n v="6"/>
    <x v="0"/>
    <n v="0.35009671179883944"/>
    <n v="905"/>
  </r>
  <r>
    <s v="ORD001249"/>
    <s v="CUST2087"/>
    <s v="Danielle Allen"/>
    <s v="william.sampson@yahoo.com"/>
    <x v="0"/>
    <d v="2024-05-22T00:00:00"/>
    <x v="156"/>
    <x v="4"/>
    <x v="0"/>
    <s v="April"/>
    <x v="0"/>
    <s v="PROD5260"/>
    <x v="3"/>
    <x v="1"/>
    <n v="32"/>
    <n v="2"/>
    <n v="65"/>
    <x v="1"/>
    <n v="6"/>
    <n v="6"/>
    <x v="0"/>
    <n v="0.15384615384615385"/>
    <n v="10"/>
  </r>
  <r>
    <s v="ORD001250"/>
    <s v="CUST6669"/>
    <s v="Courtney Joseph"/>
    <s v="bobby.butler@hotmail.com"/>
    <x v="1"/>
    <d v="2023-02-28T00:00:00"/>
    <x v="290"/>
    <x v="6"/>
    <x v="0"/>
    <s v="August"/>
    <x v="0"/>
    <s v="PROD8809"/>
    <x v="15"/>
    <x v="1"/>
    <n v="156"/>
    <n v="5"/>
    <n v="779"/>
    <x v="3"/>
    <n v="108"/>
    <n v="9"/>
    <x v="1"/>
    <n v="0.15019255455712452"/>
    <n v="117"/>
  </r>
  <r>
    <s v="ORD001251"/>
    <s v="CUST1329"/>
    <s v="Linda Gallagher"/>
    <s v="jessica.hodge@gmail.com"/>
    <x v="0"/>
    <d v="2023-09-21T00:00:00"/>
    <x v="151"/>
    <x v="5"/>
    <x v="1"/>
    <s v="October"/>
    <x v="0"/>
    <s v="PROD6882"/>
    <x v="15"/>
    <x v="1"/>
    <n v="1040"/>
    <n v="6"/>
    <n v="6241"/>
    <x v="1"/>
    <n v="580"/>
    <n v="8"/>
    <x v="1"/>
    <n v="0.14997596539016184"/>
    <n v="936"/>
  </r>
  <r>
    <s v="ORD001252"/>
    <s v="CUST3943"/>
    <s v="Alyssa Weiss"/>
    <s v="melissa.rivera@gmail.com"/>
    <x v="6"/>
    <d v="2023-06-28T00:00:00"/>
    <x v="570"/>
    <x v="1"/>
    <x v="1"/>
    <s v="December"/>
    <x v="0"/>
    <s v="PROD8443"/>
    <x v="20"/>
    <x v="3"/>
    <n v="604"/>
    <n v="8"/>
    <n v="4831"/>
    <x v="0"/>
    <n v="466"/>
    <n v="4"/>
    <x v="0"/>
    <n v="0.35003104947215896"/>
    <n v="1691"/>
  </r>
  <r>
    <s v="ORD001253"/>
    <s v="CUST9870"/>
    <s v="Kristen Davis"/>
    <s v="kathleen.matthews@outlook.com"/>
    <x v="4"/>
    <d v="2023-10-29T00:00:00"/>
    <x v="55"/>
    <x v="5"/>
    <x v="0"/>
    <s v="October"/>
    <x v="0"/>
    <s v="PROD6021"/>
    <x v="7"/>
    <x v="4"/>
    <n v="55"/>
    <n v="2"/>
    <n v="109"/>
    <x v="0"/>
    <n v="13"/>
    <n v="8"/>
    <x v="1"/>
    <n v="0.24770642201834864"/>
    <n v="27"/>
  </r>
  <r>
    <s v="ORD001254"/>
    <s v="CUST5513"/>
    <s v="Melinda Burns"/>
    <s v="nicholas.mitchell@gmail.com"/>
    <x v="3"/>
    <d v="2024-08-23T00:00:00"/>
    <x v="203"/>
    <x v="8"/>
    <x v="1"/>
    <s v="September"/>
    <x v="0"/>
    <s v="PROD2110"/>
    <x v="15"/>
    <x v="1"/>
    <n v="928"/>
    <n v="4"/>
    <n v="3714"/>
    <x v="1"/>
    <n v="432"/>
    <n v="2"/>
    <x v="0"/>
    <n v="0.14997307485191169"/>
    <n v="557"/>
  </r>
  <r>
    <s v="ORD001255"/>
    <s v="CUST6102"/>
    <s v="Brandon Snow"/>
    <s v="rodney.brown@hotmail.com"/>
    <x v="5"/>
    <d v="2023-01-29T00:00:00"/>
    <x v="55"/>
    <x v="5"/>
    <x v="0"/>
    <s v="October"/>
    <x v="0"/>
    <s v="PROD2708"/>
    <x v="0"/>
    <x v="0"/>
    <n v="841"/>
    <n v="4"/>
    <n v="3365"/>
    <x v="1"/>
    <n v="373"/>
    <n v="10"/>
    <x v="1"/>
    <n v="0.4"/>
    <n v="1346"/>
  </r>
  <r>
    <s v="ORD001256"/>
    <s v="CUST9036"/>
    <s v="Karen Gonzales"/>
    <s v="barbara.carey@gmail.com"/>
    <x v="6"/>
    <d v="2023-12-04T00:00:00"/>
    <x v="423"/>
    <x v="4"/>
    <x v="1"/>
    <s v="April"/>
    <x v="0"/>
    <s v="PROD9015"/>
    <x v="11"/>
    <x v="3"/>
    <n v="526"/>
    <n v="2"/>
    <n v="1052"/>
    <x v="1"/>
    <n v="60"/>
    <n v="9"/>
    <x v="1"/>
    <n v="0.34980988593155893"/>
    <n v="368"/>
  </r>
  <r>
    <s v="ORD001257"/>
    <s v="CUST8005"/>
    <s v="Jorge Lowe"/>
    <s v="steven.wood@yahoo.com"/>
    <x v="3"/>
    <d v="2024-10-31T00:00:00"/>
    <x v="598"/>
    <x v="3"/>
    <x v="1"/>
    <s v="March"/>
    <x v="0"/>
    <s v="PROD3168"/>
    <x v="10"/>
    <x v="2"/>
    <n v="251"/>
    <n v="1"/>
    <n v="251"/>
    <x v="2"/>
    <n v="26"/>
    <n v="4"/>
    <x v="0"/>
    <n v="0.29880478087649404"/>
    <n v="75"/>
  </r>
  <r>
    <s v="ORD001258"/>
    <s v="CUST5048"/>
    <s v="Johnathan Mills"/>
    <s v="monique.ho@outlook.com"/>
    <x v="3"/>
    <d v="2023-03-18T00:00:00"/>
    <x v="531"/>
    <x v="7"/>
    <x v="1"/>
    <s v="November"/>
    <x v="0"/>
    <s v="PROD7534"/>
    <x v="17"/>
    <x v="3"/>
    <n v="1289"/>
    <n v="7"/>
    <n v="9022"/>
    <x v="1"/>
    <n v="785"/>
    <n v="6"/>
    <x v="0"/>
    <n v="0.35003325205054314"/>
    <n v="3158"/>
  </r>
  <r>
    <s v="ORD001259"/>
    <s v="CUST8519"/>
    <s v="Sherry Juarez"/>
    <s v="phillip.martin@yahoo.com"/>
    <x v="2"/>
    <d v="2024-08-17T00:00:00"/>
    <x v="422"/>
    <x v="2"/>
    <x v="1"/>
    <s v="May"/>
    <x v="1"/>
    <s v="PROD2303"/>
    <x v="5"/>
    <x v="3"/>
    <n v="637"/>
    <n v="3"/>
    <n v="1911"/>
    <x v="0"/>
    <n v="196"/>
    <m/>
    <x v="2"/>
    <n v="0.35007849293563581"/>
    <n v="669"/>
  </r>
  <r>
    <s v="ORD001260"/>
    <s v="CUST4646"/>
    <s v="Jeffery Ramirez"/>
    <s v="shelby.mcguire@hotmail.com"/>
    <x v="3"/>
    <d v="2024-05-24T00:00:00"/>
    <x v="599"/>
    <x v="8"/>
    <x v="1"/>
    <s v="September"/>
    <x v="0"/>
    <s v="PROD5792"/>
    <x v="4"/>
    <x v="2"/>
    <n v="901"/>
    <n v="4"/>
    <n v="3604"/>
    <x v="1"/>
    <n v="357"/>
    <n v="9"/>
    <x v="1"/>
    <n v="0.29994450610432855"/>
    <n v="1081"/>
  </r>
  <r>
    <s v="ORD001261"/>
    <s v="CUST4953"/>
    <s v="Evan Hernandez"/>
    <s v="veronica.small@outlook.com"/>
    <x v="3"/>
    <d v="2024-01-23T00:00:00"/>
    <x v="175"/>
    <x v="6"/>
    <x v="0"/>
    <s v="August"/>
    <x v="1"/>
    <s v="PROD4980"/>
    <x v="12"/>
    <x v="3"/>
    <n v="369"/>
    <n v="1"/>
    <n v="369"/>
    <x v="1"/>
    <n v="19"/>
    <m/>
    <x v="2"/>
    <n v="0.34959349593495936"/>
    <n v="129"/>
  </r>
  <r>
    <s v="ORD001262"/>
    <s v="CUST4331"/>
    <s v="Gregory Mercado"/>
    <s v="michelle.brown@outlook.com"/>
    <x v="5"/>
    <d v="2023-11-26T00:00:00"/>
    <x v="3"/>
    <x v="3"/>
    <x v="1"/>
    <s v="March"/>
    <x v="1"/>
    <s v="PROD7574"/>
    <x v="14"/>
    <x v="4"/>
    <n v="907"/>
    <n v="4"/>
    <n v="3626"/>
    <x v="1"/>
    <n v="509"/>
    <m/>
    <x v="2"/>
    <n v="0.25013789299503586"/>
    <n v="907"/>
  </r>
  <r>
    <s v="ORD001263"/>
    <s v="CUST8505"/>
    <s v="Carol Watson"/>
    <s v="kevin.lowery@gmail.com"/>
    <x v="4"/>
    <d v="2023-07-29T00:00:00"/>
    <x v="200"/>
    <x v="1"/>
    <x v="0"/>
    <s v="December"/>
    <x v="0"/>
    <s v="PROD1303"/>
    <x v="15"/>
    <x v="1"/>
    <n v="1865"/>
    <n v="4"/>
    <n v="7459"/>
    <x v="3"/>
    <n v="928"/>
    <n v="2"/>
    <x v="0"/>
    <n v="0.15002010993430756"/>
    <n v="1119"/>
  </r>
  <r>
    <s v="ORD001264"/>
    <s v="CUST6284"/>
    <s v="Mark Smith"/>
    <s v="johnathan.howard@gmail.com"/>
    <x v="4"/>
    <d v="2024-10-28T00:00:00"/>
    <x v="183"/>
    <x v="7"/>
    <x v="1"/>
    <s v="November"/>
    <x v="0"/>
    <s v="PROD3652"/>
    <x v="1"/>
    <x v="1"/>
    <n v="303"/>
    <n v="1"/>
    <n v="303"/>
    <x v="0"/>
    <n v="18"/>
    <n v="4"/>
    <x v="0"/>
    <n v="0.15181518151815182"/>
    <n v="46"/>
  </r>
  <r>
    <s v="ORD001265"/>
    <s v="CUST5963"/>
    <s v="Sarah Jackson"/>
    <s v="david.shepherd@gmail.com"/>
    <x v="0"/>
    <d v="2024-07-24T00:00:00"/>
    <x v="3"/>
    <x v="3"/>
    <x v="1"/>
    <s v="March"/>
    <x v="1"/>
    <s v="PROD4103"/>
    <x v="19"/>
    <x v="2"/>
    <n v="417"/>
    <n v="1"/>
    <n v="417"/>
    <x v="1"/>
    <n v="59"/>
    <m/>
    <x v="2"/>
    <n v="0.29976019184652281"/>
    <n v="125"/>
  </r>
  <r>
    <s v="ORD001266"/>
    <s v="CUST8329"/>
    <s v="Carlos Williams"/>
    <s v="anthony.clark@gmail.com"/>
    <x v="4"/>
    <d v="2024-10-24T00:00:00"/>
    <x v="383"/>
    <x v="0"/>
    <x v="1"/>
    <s v="January"/>
    <x v="0"/>
    <s v="PROD3641"/>
    <x v="20"/>
    <x v="3"/>
    <n v="566"/>
    <n v="2"/>
    <n v="1132"/>
    <x v="0"/>
    <n v="127"/>
    <n v="5"/>
    <x v="0"/>
    <n v="0.34982332155477031"/>
    <n v="396"/>
  </r>
  <r>
    <s v="ORD001267"/>
    <s v="CUST4646"/>
    <s v="Jeffery Ramirez"/>
    <s v="shelby.mcguire@hotmail.com"/>
    <x v="3"/>
    <d v="2024-05-24T00:00:00"/>
    <x v="600"/>
    <x v="10"/>
    <x v="0"/>
    <s v="February"/>
    <x v="0"/>
    <s v="PROD7233"/>
    <x v="13"/>
    <x v="4"/>
    <n v="693"/>
    <n v="3"/>
    <n v="2078"/>
    <x v="1"/>
    <n v="219"/>
    <n v="6"/>
    <x v="0"/>
    <n v="0.25024061597690089"/>
    <n v="520"/>
  </r>
  <r>
    <s v="ORD001268"/>
    <s v="CUST2495"/>
    <s v="Michael Chang"/>
    <s v="janice.mcdonald@hotmail.com"/>
    <x v="3"/>
    <d v="2023-10-04T00:00:00"/>
    <x v="601"/>
    <x v="1"/>
    <x v="1"/>
    <s v="December"/>
    <x v="0"/>
    <s v="PROD9786"/>
    <x v="16"/>
    <x v="0"/>
    <n v="1721"/>
    <n v="4"/>
    <n v="6883"/>
    <x v="0"/>
    <n v="784"/>
    <n v="5"/>
    <x v="0"/>
    <n v="0.39997094290280399"/>
    <n v="2753"/>
  </r>
  <r>
    <s v="ORD001269"/>
    <s v="CUST9977"/>
    <s v="Tracey Murphy"/>
    <s v="joseph.peters@hotmail.com"/>
    <x v="4"/>
    <d v="2024-01-27T00:00:00"/>
    <x v="241"/>
    <x v="8"/>
    <x v="1"/>
    <s v="September"/>
    <x v="2"/>
    <s v="PROD8751"/>
    <x v="0"/>
    <x v="0"/>
    <n v="686"/>
    <n v="5"/>
    <n v="3429"/>
    <x v="0"/>
    <n v="434"/>
    <m/>
    <x v="2"/>
    <n v="0.40011665208515601"/>
    <n v="1372"/>
  </r>
  <r>
    <s v="ORD001270"/>
    <s v="CUST9408"/>
    <s v="Mark Williams"/>
    <s v="michael.mendez@hotmail.com"/>
    <x v="6"/>
    <d v="2024-05-29T00:00:00"/>
    <x v="67"/>
    <x v="0"/>
    <x v="0"/>
    <s v="January"/>
    <x v="2"/>
    <s v="PROD2190"/>
    <x v="8"/>
    <x v="2"/>
    <n v="210"/>
    <n v="3"/>
    <n v="631"/>
    <x v="1"/>
    <n v="66"/>
    <m/>
    <x v="2"/>
    <n v="0.29952456418383516"/>
    <n v="189"/>
  </r>
  <r>
    <s v="ORD001271"/>
    <s v="CUST6875"/>
    <s v="Lauren Hinton PhD"/>
    <s v="dylan.lynch@yahoo.com"/>
    <x v="5"/>
    <d v="2023-07-03T00:00:00"/>
    <x v="194"/>
    <x v="0"/>
    <x v="1"/>
    <s v="January"/>
    <x v="0"/>
    <s v="PROD1932"/>
    <x v="18"/>
    <x v="0"/>
    <n v="70"/>
    <n v="1"/>
    <n v="70"/>
    <x v="4"/>
    <n v="6"/>
    <n v="2"/>
    <x v="0"/>
    <n v="0.4"/>
    <n v="28"/>
  </r>
  <r>
    <s v="ORD001272"/>
    <s v="CUST4779"/>
    <s v="Mary Fleming"/>
    <s v="mary.smith@hotmail.com"/>
    <x v="0"/>
    <d v="2024-07-01T00:00:00"/>
    <x v="309"/>
    <x v="9"/>
    <x v="0"/>
    <s v="June"/>
    <x v="0"/>
    <s v="PROD5739"/>
    <x v="13"/>
    <x v="4"/>
    <n v="635"/>
    <n v="6"/>
    <n v="3808"/>
    <x v="0"/>
    <n v="555"/>
    <n v="4"/>
    <x v="0"/>
    <n v="0.25"/>
    <n v="952"/>
  </r>
  <r>
    <s v="ORD001273"/>
    <s v="CUST3989"/>
    <s v="Sara Campbell"/>
    <s v="rose.evans@hotmail.com"/>
    <x v="5"/>
    <d v="2024-09-25T00:00:00"/>
    <x v="191"/>
    <x v="4"/>
    <x v="0"/>
    <s v="April"/>
    <x v="0"/>
    <s v="PROD8892"/>
    <x v="14"/>
    <x v="4"/>
    <n v="111"/>
    <n v="3"/>
    <n v="334"/>
    <x v="0"/>
    <n v="40"/>
    <n v="8"/>
    <x v="1"/>
    <n v="0.25149700598802394"/>
    <n v="84"/>
  </r>
  <r>
    <s v="ORD001274"/>
    <s v="CUST7229"/>
    <s v="Lisa Parker"/>
    <s v="gabrielle.murphy@hotmail.com"/>
    <x v="5"/>
    <d v="2023-09-28T00:00:00"/>
    <x v="602"/>
    <x v="3"/>
    <x v="1"/>
    <s v="March"/>
    <x v="0"/>
    <s v="PROD7822"/>
    <x v="15"/>
    <x v="1"/>
    <n v="291"/>
    <n v="5"/>
    <n v="1455"/>
    <x v="1"/>
    <n v="76"/>
    <n v="2"/>
    <x v="0"/>
    <n v="0.14982817869415807"/>
    <n v="218"/>
  </r>
  <r>
    <s v="ORD001275"/>
    <s v="CUST7908"/>
    <s v="Rachel Reese"/>
    <s v="gary.williams@yahoo.com"/>
    <x v="0"/>
    <d v="2023-09-02T00:00:00"/>
    <x v="118"/>
    <x v="7"/>
    <x v="0"/>
    <s v="November"/>
    <x v="0"/>
    <s v="PROD1374"/>
    <x v="0"/>
    <x v="0"/>
    <n v="377"/>
    <n v="3"/>
    <n v="1130"/>
    <x v="0"/>
    <n v="91"/>
    <n v="5"/>
    <x v="0"/>
    <n v="0.4"/>
    <n v="452"/>
  </r>
  <r>
    <s v="ORD001276"/>
    <s v="CUST1020"/>
    <s v="Brittney Reynolds"/>
    <s v="lisa.white@yahoo.com"/>
    <x v="3"/>
    <d v="2024-03-06T00:00:00"/>
    <x v="314"/>
    <x v="11"/>
    <x v="0"/>
    <s v="July"/>
    <x v="0"/>
    <s v="PROD6768"/>
    <x v="0"/>
    <x v="0"/>
    <n v="51"/>
    <n v="2"/>
    <n v="101"/>
    <x v="0"/>
    <n v="11"/>
    <n v="4"/>
    <x v="0"/>
    <n v="0.39603960396039606"/>
    <n v="40"/>
  </r>
  <r>
    <s v="ORD001277"/>
    <s v="CUST2077"/>
    <s v="Catherine Davis"/>
    <s v="charles.brown@yahoo.com"/>
    <x v="1"/>
    <d v="2023-08-13T00:00:00"/>
    <x v="603"/>
    <x v="1"/>
    <x v="0"/>
    <s v="December"/>
    <x v="0"/>
    <s v="PROD8655"/>
    <x v="15"/>
    <x v="1"/>
    <n v="1043"/>
    <n v="4"/>
    <n v="4170"/>
    <x v="0"/>
    <n v="233"/>
    <n v="5"/>
    <x v="0"/>
    <n v="0.15011990407673861"/>
    <n v="626"/>
  </r>
  <r>
    <s v="ORD001278"/>
    <s v="CUST6450"/>
    <s v="Patrick Turner"/>
    <s v="kathleen.hernandez@yahoo.com"/>
    <x v="0"/>
    <d v="2023-07-15T00:00:00"/>
    <x v="425"/>
    <x v="4"/>
    <x v="1"/>
    <s v="April"/>
    <x v="0"/>
    <s v="PROD7528"/>
    <x v="13"/>
    <x v="4"/>
    <n v="103"/>
    <n v="2"/>
    <n v="207"/>
    <x v="1"/>
    <n v="30"/>
    <n v="10"/>
    <x v="1"/>
    <n v="0.25120772946859904"/>
    <n v="52"/>
  </r>
  <r>
    <s v="ORD001279"/>
    <s v="CUST5166"/>
    <s v="Stephen Mitchell"/>
    <s v="makayla.lee@hotmail.com"/>
    <x v="4"/>
    <d v="2024-12-26T00:00:00"/>
    <x v="191"/>
    <x v="4"/>
    <x v="0"/>
    <s v="April"/>
    <x v="0"/>
    <s v="PROD3017"/>
    <x v="20"/>
    <x v="3"/>
    <n v="317"/>
    <n v="1"/>
    <n v="317"/>
    <x v="1"/>
    <n v="34"/>
    <n v="7"/>
    <x v="0"/>
    <n v="0.35015772870662459"/>
    <n v="111"/>
  </r>
  <r>
    <s v="ORD001280"/>
    <s v="CUST4369"/>
    <s v="Charles Powers"/>
    <s v="monica.sanchez@yahoo.com"/>
    <x v="0"/>
    <d v="2023-03-18T00:00:00"/>
    <x v="604"/>
    <x v="8"/>
    <x v="1"/>
    <s v="September"/>
    <x v="0"/>
    <s v="PROD6193"/>
    <x v="7"/>
    <x v="4"/>
    <n v="354"/>
    <n v="1"/>
    <n v="354"/>
    <x v="2"/>
    <n v="19"/>
    <n v="3"/>
    <x v="0"/>
    <n v="0.24858757062146894"/>
    <n v="88"/>
  </r>
  <r>
    <s v="ORD001281"/>
    <s v="CUST7932"/>
    <s v="Patricia Thompson"/>
    <s v="daniel.mccarthy@yahoo.com"/>
    <x v="0"/>
    <d v="2023-03-19T00:00:00"/>
    <x v="215"/>
    <x v="4"/>
    <x v="0"/>
    <s v="April"/>
    <x v="1"/>
    <s v="PROD3222"/>
    <x v="13"/>
    <x v="4"/>
    <n v="371"/>
    <n v="3"/>
    <n v="1113"/>
    <x v="1"/>
    <n v="125"/>
    <m/>
    <x v="2"/>
    <n v="0.24977538185085355"/>
    <n v="278"/>
  </r>
  <r>
    <s v="ORD001282"/>
    <s v="CUST1420"/>
    <s v="Samantha Blake"/>
    <s v="julie.todd@gmail.com"/>
    <x v="6"/>
    <d v="2024-06-28T00:00:00"/>
    <x v="98"/>
    <x v="4"/>
    <x v="1"/>
    <s v="April"/>
    <x v="0"/>
    <s v="PROD1609"/>
    <x v="20"/>
    <x v="3"/>
    <n v="677"/>
    <n v="2"/>
    <n v="1355"/>
    <x v="1"/>
    <n v="93"/>
    <n v="5"/>
    <x v="0"/>
    <n v="0.34981549815498153"/>
    <n v="474"/>
  </r>
  <r>
    <s v="ORD001283"/>
    <s v="CUST6438"/>
    <s v="Leon Jimenez"/>
    <s v="charles.romero@gmail.com"/>
    <x v="5"/>
    <d v="2023-07-19T00:00:00"/>
    <x v="38"/>
    <x v="8"/>
    <x v="1"/>
    <s v="September"/>
    <x v="0"/>
    <s v="PROD3097"/>
    <x v="15"/>
    <x v="1"/>
    <n v="468"/>
    <n v="2"/>
    <n v="936"/>
    <x v="2"/>
    <n v="115"/>
    <n v="3"/>
    <x v="0"/>
    <n v="0.14957264957264957"/>
    <n v="140"/>
  </r>
  <r>
    <s v="ORD001284"/>
    <s v="CUST5050"/>
    <s v="Robert Burton"/>
    <s v="linda.wu@yahoo.com"/>
    <x v="2"/>
    <d v="2023-11-09T00:00:00"/>
    <x v="605"/>
    <x v="6"/>
    <x v="1"/>
    <s v="August"/>
    <x v="0"/>
    <s v="PROD6425"/>
    <x v="6"/>
    <x v="0"/>
    <n v="1216"/>
    <n v="1"/>
    <n v="1216"/>
    <x v="0"/>
    <n v="116"/>
    <n v="7"/>
    <x v="0"/>
    <n v="0.40049342105263158"/>
    <n v="487"/>
  </r>
  <r>
    <s v="ORD001285"/>
    <s v="CUST6375"/>
    <s v="Christina Rodriguez"/>
    <s v="brandon.foster@gmail.com"/>
    <x v="0"/>
    <d v="2023-05-25T00:00:00"/>
    <x v="127"/>
    <x v="4"/>
    <x v="0"/>
    <s v="April"/>
    <x v="0"/>
    <s v="PROD1548"/>
    <x v="1"/>
    <x v="1"/>
    <n v="739"/>
    <n v="4"/>
    <n v="2956"/>
    <x v="1"/>
    <n v="299"/>
    <n v="8"/>
    <x v="1"/>
    <n v="0.14986468200270636"/>
    <n v="443"/>
  </r>
  <r>
    <s v="ORD001286"/>
    <s v="CUST5838"/>
    <s v="James Williams"/>
    <s v="sarah.thompson@gmail.com"/>
    <x v="2"/>
    <d v="2023-07-30T00:00:00"/>
    <x v="234"/>
    <x v="11"/>
    <x v="1"/>
    <s v="July"/>
    <x v="0"/>
    <s v="PROD3275"/>
    <x v="19"/>
    <x v="2"/>
    <n v="1129"/>
    <n v="2"/>
    <n v="2258"/>
    <x v="1"/>
    <n v="283"/>
    <n v="4"/>
    <x v="0"/>
    <n v="0.29982285208148807"/>
    <n v="677"/>
  </r>
  <r>
    <s v="ORD001287"/>
    <s v="CUST9734"/>
    <s v="Melanie Avila"/>
    <s v="theresa.powers@hotmail.com"/>
    <x v="2"/>
    <d v="2024-07-30T00:00:00"/>
    <x v="409"/>
    <x v="1"/>
    <x v="1"/>
    <s v="December"/>
    <x v="0"/>
    <s v="PROD8646"/>
    <x v="5"/>
    <x v="3"/>
    <n v="775"/>
    <n v="6"/>
    <n v="4651"/>
    <x v="2"/>
    <n v="410"/>
    <n v="5"/>
    <x v="0"/>
    <n v="0.3500322511287895"/>
    <n v="1628"/>
  </r>
  <r>
    <s v="ORD001288"/>
    <s v="CUST8805"/>
    <s v="Paula Bell"/>
    <s v="mitchell.lopez@hotmail.com"/>
    <x v="2"/>
    <d v="2024-05-24T00:00:00"/>
    <x v="606"/>
    <x v="4"/>
    <x v="1"/>
    <s v="April"/>
    <x v="0"/>
    <s v="PROD8774"/>
    <x v="4"/>
    <x v="2"/>
    <n v="190"/>
    <n v="3"/>
    <n v="569"/>
    <x v="1"/>
    <n v="31"/>
    <n v="5"/>
    <x v="0"/>
    <n v="0.30052724077328646"/>
    <n v="171"/>
  </r>
  <r>
    <s v="ORD001289"/>
    <s v="CUST2961"/>
    <s v="Erin Wells"/>
    <s v="joshua.ayala@outlook.com"/>
    <x v="6"/>
    <d v="2023-12-25T00:00:00"/>
    <x v="216"/>
    <x v="7"/>
    <x v="0"/>
    <s v="November"/>
    <x v="0"/>
    <s v="PROD5431"/>
    <x v="16"/>
    <x v="0"/>
    <n v="228"/>
    <n v="7"/>
    <n v="1599"/>
    <x v="1"/>
    <n v="199"/>
    <n v="6"/>
    <x v="0"/>
    <n v="0.40025015634771732"/>
    <n v="640"/>
  </r>
  <r>
    <s v="ORD001290"/>
    <s v="CUST1357"/>
    <s v="Alyssa Sanchez"/>
    <s v="brandon.smith@outlook.com"/>
    <x v="4"/>
    <d v="2023-11-12T00:00:00"/>
    <x v="306"/>
    <x v="2"/>
    <x v="0"/>
    <s v="May"/>
    <x v="0"/>
    <s v="PROD4173"/>
    <x v="0"/>
    <x v="0"/>
    <n v="497"/>
    <n v="5"/>
    <n v="2485"/>
    <x v="0"/>
    <n v="339"/>
    <n v="2"/>
    <x v="0"/>
    <n v="0.4"/>
    <n v="994"/>
  </r>
  <r>
    <s v="ORD001291"/>
    <s v="CUST2804"/>
    <s v="Kimberly Stephens"/>
    <s v="scott.foster@gmail.com"/>
    <x v="2"/>
    <d v="2023-11-30T00:00:00"/>
    <x v="560"/>
    <x v="8"/>
    <x v="0"/>
    <s v="September"/>
    <x v="0"/>
    <s v="PROD3250"/>
    <x v="19"/>
    <x v="2"/>
    <n v="314"/>
    <n v="1"/>
    <n v="314"/>
    <x v="1"/>
    <n v="24"/>
    <n v="6"/>
    <x v="0"/>
    <n v="0.29936305732484075"/>
    <n v="94"/>
  </r>
  <r>
    <s v="ORD001292"/>
    <s v="CUST9930"/>
    <s v="Cathy Juarez"/>
    <s v="micheal.hancock@outlook.com"/>
    <x v="6"/>
    <d v="2023-11-12T00:00:00"/>
    <x v="18"/>
    <x v="2"/>
    <x v="1"/>
    <s v="May"/>
    <x v="0"/>
    <s v="PROD4541"/>
    <x v="7"/>
    <x v="4"/>
    <n v="340"/>
    <n v="3"/>
    <n v="1021"/>
    <x v="0"/>
    <n v="135"/>
    <n v="6"/>
    <x v="0"/>
    <n v="0.24975514201762977"/>
    <n v="255"/>
  </r>
  <r>
    <s v="ORD001293"/>
    <s v="CUST2832"/>
    <s v="Andrew Nelson"/>
    <s v="amy.perkins@hotmail.com"/>
    <x v="1"/>
    <d v="2023-10-15T00:00:00"/>
    <x v="190"/>
    <x v="5"/>
    <x v="1"/>
    <s v="October"/>
    <x v="0"/>
    <s v="PROD9077"/>
    <x v="14"/>
    <x v="4"/>
    <n v="186"/>
    <n v="2"/>
    <n v="372"/>
    <x v="0"/>
    <n v="52"/>
    <n v="8"/>
    <x v="1"/>
    <n v="0.25"/>
    <n v="93"/>
  </r>
  <r>
    <s v="ORD001294"/>
    <s v="CUST8831"/>
    <s v="Luis Griffith"/>
    <s v="melissa.clark@hotmail.com"/>
    <x v="2"/>
    <d v="2023-03-18T00:00:00"/>
    <x v="14"/>
    <x v="8"/>
    <x v="1"/>
    <s v="September"/>
    <x v="0"/>
    <s v="PROD1785"/>
    <x v="9"/>
    <x v="4"/>
    <n v="56"/>
    <n v="5"/>
    <n v="279"/>
    <x v="1"/>
    <n v="42"/>
    <n v="3"/>
    <x v="0"/>
    <n v="0.25089605734767023"/>
    <n v="70"/>
  </r>
  <r>
    <s v="ORD001295"/>
    <s v="CUST1262"/>
    <s v="Wanda Payne"/>
    <s v="sara.gates@hotmail.com"/>
    <x v="3"/>
    <d v="2023-03-11T00:00:00"/>
    <x v="421"/>
    <x v="8"/>
    <x v="0"/>
    <s v="September"/>
    <x v="1"/>
    <s v="PROD3505"/>
    <x v="10"/>
    <x v="2"/>
    <n v="988"/>
    <n v="4"/>
    <n v="3952"/>
    <x v="1"/>
    <n v="314"/>
    <m/>
    <x v="2"/>
    <n v="0.3001012145748988"/>
    <n v="1186"/>
  </r>
  <r>
    <s v="ORD001296"/>
    <s v="CUST3343"/>
    <s v="Sandra Roberts MD"/>
    <s v="jamie.wright@yahoo.com"/>
    <x v="4"/>
    <d v="2023-03-24T00:00:00"/>
    <x v="289"/>
    <x v="0"/>
    <x v="1"/>
    <s v="January"/>
    <x v="0"/>
    <s v="PROD7369"/>
    <x v="9"/>
    <x v="4"/>
    <n v="756"/>
    <n v="4"/>
    <n v="3024"/>
    <x v="0"/>
    <n v="266"/>
    <n v="9"/>
    <x v="1"/>
    <n v="0.25"/>
    <n v="756"/>
  </r>
  <r>
    <s v="ORD001297"/>
    <s v="CUST6831"/>
    <s v="John Alexander"/>
    <s v="chelsea.grant@outlook.com"/>
    <x v="5"/>
    <d v="2023-09-29T00:00:00"/>
    <x v="298"/>
    <x v="5"/>
    <x v="0"/>
    <s v="October"/>
    <x v="1"/>
    <s v="PROD4020"/>
    <x v="19"/>
    <x v="2"/>
    <n v="58"/>
    <n v="4"/>
    <n v="234"/>
    <x v="0"/>
    <n v="21"/>
    <m/>
    <x v="2"/>
    <n v="0.29914529914529914"/>
    <n v="70"/>
  </r>
  <r>
    <s v="ORD001298"/>
    <s v="CUST1582"/>
    <s v="Devon Mata"/>
    <s v="kimberly.cantrell@hotmail.com"/>
    <x v="2"/>
    <d v="2024-11-19T00:00:00"/>
    <x v="77"/>
    <x v="9"/>
    <x v="0"/>
    <s v="June"/>
    <x v="0"/>
    <s v="PROD1043"/>
    <x v="10"/>
    <x v="2"/>
    <n v="29"/>
    <n v="6"/>
    <n v="174"/>
    <x v="2"/>
    <n v="12"/>
    <n v="9"/>
    <x v="1"/>
    <n v="0.2988505747126437"/>
    <n v="52"/>
  </r>
  <r>
    <s v="ORD001299"/>
    <s v="CUST8856"/>
    <s v="Charles Sutton"/>
    <s v="andrea.ward@yahoo.com"/>
    <x v="6"/>
    <d v="2024-03-10T00:00:00"/>
    <x v="421"/>
    <x v="8"/>
    <x v="0"/>
    <s v="September"/>
    <x v="1"/>
    <s v="PROD1481"/>
    <x v="13"/>
    <x v="4"/>
    <n v="866"/>
    <n v="2"/>
    <n v="1732"/>
    <x v="1"/>
    <n v="256"/>
    <m/>
    <x v="2"/>
    <n v="0.25"/>
    <n v="433"/>
  </r>
  <r>
    <s v="ORD001300"/>
    <s v="CUST1804"/>
    <s v="Chelsey Campbell"/>
    <s v="eric.powell@outlook.com"/>
    <x v="3"/>
    <d v="2023-03-19T00:00:00"/>
    <x v="560"/>
    <x v="8"/>
    <x v="0"/>
    <s v="September"/>
    <x v="0"/>
    <s v="PROD8142"/>
    <x v="19"/>
    <x v="2"/>
    <n v="657"/>
    <n v="2"/>
    <n v="1314"/>
    <x v="1"/>
    <n v="172"/>
    <n v="2"/>
    <x v="0"/>
    <n v="0.29984779299847791"/>
    <n v="394"/>
  </r>
  <r>
    <s v="ORD001301"/>
    <s v="CUST9536"/>
    <s v="Eric Compton"/>
    <s v="suzanne.gross@hotmail.com"/>
    <x v="5"/>
    <d v="2024-09-28T00:00:00"/>
    <x v="172"/>
    <x v="0"/>
    <x v="0"/>
    <s v="January"/>
    <x v="0"/>
    <s v="PROD1731"/>
    <x v="14"/>
    <x v="4"/>
    <n v="899"/>
    <n v="1"/>
    <n v="899"/>
    <x v="1"/>
    <n v="83"/>
    <n v="7"/>
    <x v="0"/>
    <n v="0.25027808676307006"/>
    <n v="225"/>
  </r>
  <r>
    <s v="ORD001302"/>
    <s v="CUST2263"/>
    <s v="Cynthia Mcintosh"/>
    <s v="scott.barrett@outlook.com"/>
    <x v="5"/>
    <d v="2024-07-20T00:00:00"/>
    <x v="546"/>
    <x v="2"/>
    <x v="1"/>
    <s v="May"/>
    <x v="0"/>
    <s v="PROD9804"/>
    <x v="19"/>
    <x v="2"/>
    <n v="590"/>
    <n v="3"/>
    <n v="1770"/>
    <x v="0"/>
    <n v="256"/>
    <n v="7"/>
    <x v="0"/>
    <n v="0.3"/>
    <n v="531"/>
  </r>
  <r>
    <s v="ORD001303"/>
    <s v="CUST4590"/>
    <s v="Jessica Stephens"/>
    <s v="sara.rice@gmail.com"/>
    <x v="3"/>
    <d v="2023-01-05T00:00:00"/>
    <x v="24"/>
    <x v="5"/>
    <x v="1"/>
    <s v="October"/>
    <x v="0"/>
    <s v="PROD8854"/>
    <x v="21"/>
    <x v="1"/>
    <n v="1100"/>
    <n v="2"/>
    <n v="2200"/>
    <x v="0"/>
    <n v="193"/>
    <n v="10"/>
    <x v="1"/>
    <n v="0.15"/>
    <n v="330"/>
  </r>
  <r>
    <s v="ORD001304"/>
    <s v="CUST4604"/>
    <s v="Brittany Shaw"/>
    <s v="dawn.hart@gmail.com"/>
    <x v="1"/>
    <d v="2024-09-20T00:00:00"/>
    <x v="376"/>
    <x v="0"/>
    <x v="1"/>
    <s v="January"/>
    <x v="0"/>
    <s v="PROD9862"/>
    <x v="14"/>
    <x v="4"/>
    <n v="160"/>
    <n v="2"/>
    <n v="320"/>
    <x v="2"/>
    <n v="41"/>
    <n v="4"/>
    <x v="0"/>
    <n v="0.25"/>
    <n v="80"/>
  </r>
  <r>
    <s v="ORD001305"/>
    <s v="CUST9546"/>
    <s v="Megan Wright"/>
    <s v="sarah.johnson@hotmail.com"/>
    <x v="1"/>
    <d v="2024-08-16T00:00:00"/>
    <x v="91"/>
    <x v="6"/>
    <x v="1"/>
    <s v="August"/>
    <x v="1"/>
    <s v="PROD6204"/>
    <x v="18"/>
    <x v="0"/>
    <n v="1168"/>
    <n v="5"/>
    <n v="5838"/>
    <x v="1"/>
    <n v="495"/>
    <m/>
    <x v="2"/>
    <n v="0.39996574169236038"/>
    <n v="2335"/>
  </r>
  <r>
    <s v="ORD001306"/>
    <s v="CUST8654"/>
    <s v="Jonathan Robles"/>
    <s v="maria.nelson@yahoo.com"/>
    <x v="2"/>
    <d v="2024-06-19T00:00:00"/>
    <x v="67"/>
    <x v="0"/>
    <x v="0"/>
    <s v="January"/>
    <x v="0"/>
    <s v="PROD2489"/>
    <x v="15"/>
    <x v="1"/>
    <n v="381"/>
    <n v="4"/>
    <n v="1524"/>
    <x v="2"/>
    <n v="116"/>
    <n v="2"/>
    <x v="0"/>
    <n v="0.15026246719160105"/>
    <n v="229"/>
  </r>
  <r>
    <s v="ORD001307"/>
    <s v="CUST1373"/>
    <s v="Justin Black"/>
    <s v="george.reynolds@yahoo.com"/>
    <x v="4"/>
    <d v="2023-12-24T00:00:00"/>
    <x v="372"/>
    <x v="5"/>
    <x v="0"/>
    <s v="October"/>
    <x v="1"/>
    <s v="PROD2037"/>
    <x v="10"/>
    <x v="2"/>
    <n v="1108"/>
    <n v="2"/>
    <n v="2215"/>
    <x v="1"/>
    <n v="164"/>
    <m/>
    <x v="2"/>
    <n v="0.30022573363431149"/>
    <n v="665"/>
  </r>
  <r>
    <s v="ORD001308"/>
    <s v="CUST5513"/>
    <s v="Melinda Burns"/>
    <s v="nicholas.mitchell@gmail.com"/>
    <x v="3"/>
    <d v="2024-08-23T00:00:00"/>
    <x v="607"/>
    <x v="1"/>
    <x v="0"/>
    <s v="December"/>
    <x v="0"/>
    <s v="PROD3865"/>
    <x v="5"/>
    <x v="3"/>
    <n v="1128"/>
    <n v="6"/>
    <n v="6765"/>
    <x v="0"/>
    <n v="709"/>
    <n v="6"/>
    <x v="0"/>
    <n v="0.3500369549150037"/>
    <n v="2368"/>
  </r>
  <r>
    <s v="ORD001309"/>
    <s v="CUST2502"/>
    <s v="John Richards"/>
    <s v="diana.bauer@gmail.com"/>
    <x v="6"/>
    <d v="2023-11-13T00:00:00"/>
    <x v="1"/>
    <x v="1"/>
    <x v="0"/>
    <s v="December"/>
    <x v="0"/>
    <s v="PROD1738"/>
    <x v="0"/>
    <x v="0"/>
    <n v="361"/>
    <n v="8"/>
    <n v="2891"/>
    <x v="0"/>
    <n v="220"/>
    <n v="6"/>
    <x v="0"/>
    <n v="0.39986163957108267"/>
    <n v="1156"/>
  </r>
  <r>
    <s v="ORD001310"/>
    <s v="CUST1564"/>
    <s v="Michael Sexton"/>
    <s v="lori.herring@outlook.com"/>
    <x v="0"/>
    <d v="2023-07-14T00:00:00"/>
    <x v="52"/>
    <x v="2"/>
    <x v="1"/>
    <s v="May"/>
    <x v="0"/>
    <s v="PROD5829"/>
    <x v="4"/>
    <x v="2"/>
    <n v="641"/>
    <n v="5"/>
    <n v="3205"/>
    <x v="2"/>
    <n v="239"/>
    <n v="7"/>
    <x v="0"/>
    <n v="0.2998439937597504"/>
    <n v="961"/>
  </r>
  <r>
    <s v="ORD001311"/>
    <s v="CUST6984"/>
    <s v="Pamela Roberts"/>
    <s v="jake.hodge@gmail.com"/>
    <x v="5"/>
    <d v="2024-07-09T00:00:00"/>
    <x v="346"/>
    <x v="3"/>
    <x v="0"/>
    <s v="March"/>
    <x v="0"/>
    <s v="PROD5185"/>
    <x v="10"/>
    <x v="2"/>
    <n v="816"/>
    <n v="1"/>
    <n v="816"/>
    <x v="0"/>
    <n v="44"/>
    <n v="2"/>
    <x v="0"/>
    <n v="0.30024509803921567"/>
    <n v="245"/>
  </r>
  <r>
    <s v="ORD001312"/>
    <s v="CUST8965"/>
    <s v="Mrs. Paula Hoffman"/>
    <s v="jennifer.stevens@outlook.com"/>
    <x v="4"/>
    <d v="2023-04-21T00:00:00"/>
    <x v="121"/>
    <x v="0"/>
    <x v="0"/>
    <s v="January"/>
    <x v="0"/>
    <s v="PROD6570"/>
    <x v="20"/>
    <x v="3"/>
    <n v="492"/>
    <n v="2"/>
    <n v="984"/>
    <x v="4"/>
    <n v="58"/>
    <n v="3"/>
    <x v="0"/>
    <n v="0.34959349593495936"/>
    <n v="344"/>
  </r>
  <r>
    <s v="ORD001313"/>
    <s v="CUST4504"/>
    <s v="Grace Bowers"/>
    <s v="peter.willis@outlook.com"/>
    <x v="2"/>
    <d v="2024-01-22T00:00:00"/>
    <x v="342"/>
    <x v="7"/>
    <x v="1"/>
    <s v="November"/>
    <x v="0"/>
    <s v="PROD1351"/>
    <x v="18"/>
    <x v="0"/>
    <n v="887"/>
    <n v="7"/>
    <n v="6210"/>
    <x v="2"/>
    <n v="902"/>
    <n v="8"/>
    <x v="1"/>
    <n v="0.4"/>
    <n v="2484"/>
  </r>
  <r>
    <s v="ORD001314"/>
    <s v="CUST2234"/>
    <s v="Pedro Sandoval"/>
    <s v="joshua.roman@yahoo.com"/>
    <x v="4"/>
    <d v="2024-03-12T00:00:00"/>
    <x v="468"/>
    <x v="9"/>
    <x v="0"/>
    <s v="June"/>
    <x v="0"/>
    <s v="PROD5100"/>
    <x v="6"/>
    <x v="0"/>
    <n v="1000"/>
    <n v="2"/>
    <n v="2000"/>
    <x v="0"/>
    <n v="111"/>
    <n v="3"/>
    <x v="0"/>
    <n v="0.4"/>
    <n v="800"/>
  </r>
  <r>
    <s v="ORD001315"/>
    <s v="CUST6017"/>
    <s v="Angela Shepherd"/>
    <s v="thomas.singleton@yahoo.com"/>
    <x v="5"/>
    <d v="2024-04-16T00:00:00"/>
    <x v="102"/>
    <x v="1"/>
    <x v="1"/>
    <s v="December"/>
    <x v="0"/>
    <s v="PROD2142"/>
    <x v="4"/>
    <x v="2"/>
    <n v="1263"/>
    <n v="8"/>
    <n v="10103"/>
    <x v="1"/>
    <n v="1099"/>
    <n v="8"/>
    <x v="1"/>
    <n v="0.30000989805008416"/>
    <n v="3031"/>
  </r>
  <r>
    <s v="ORD001316"/>
    <s v="CUST8923"/>
    <s v="Adriana Baker"/>
    <s v="raymond.hansen@hotmail.com"/>
    <x v="3"/>
    <d v="2024-06-09T00:00:00"/>
    <x v="108"/>
    <x v="2"/>
    <x v="1"/>
    <s v="May"/>
    <x v="0"/>
    <s v="PROD6294"/>
    <x v="11"/>
    <x v="3"/>
    <n v="1031"/>
    <n v="2"/>
    <n v="2062"/>
    <x v="1"/>
    <n v="244"/>
    <n v="3"/>
    <x v="0"/>
    <n v="0.35014548981571292"/>
    <n v="722"/>
  </r>
  <r>
    <s v="ORD001317"/>
    <s v="CUST2844"/>
    <s v="Laura Hernandez"/>
    <s v="david.lawson@yahoo.com"/>
    <x v="3"/>
    <d v="2024-03-18T00:00:00"/>
    <x v="502"/>
    <x v="0"/>
    <x v="0"/>
    <s v="January"/>
    <x v="0"/>
    <s v="PROD7290"/>
    <x v="5"/>
    <x v="3"/>
    <n v="458"/>
    <n v="3"/>
    <n v="1374"/>
    <x v="1"/>
    <n v="137"/>
    <n v="10"/>
    <x v="1"/>
    <n v="0.35007278020378457"/>
    <n v="481"/>
  </r>
  <r>
    <s v="ORD001318"/>
    <s v="CUST3097"/>
    <s v="Victoria Robbins"/>
    <s v="cheryl.hayes@gmail.com"/>
    <x v="4"/>
    <d v="2023-10-11T00:00:00"/>
    <x v="97"/>
    <x v="2"/>
    <x v="1"/>
    <s v="May"/>
    <x v="0"/>
    <s v="PROD2315"/>
    <x v="0"/>
    <x v="0"/>
    <n v="218"/>
    <n v="3"/>
    <n v="655"/>
    <x v="1"/>
    <n v="54"/>
    <n v="2"/>
    <x v="0"/>
    <n v="0.4"/>
    <n v="262"/>
  </r>
  <r>
    <s v="ORD001319"/>
    <s v="CUST8505"/>
    <s v="Carol Watson"/>
    <s v="kevin.lowery@gmail.com"/>
    <x v="4"/>
    <d v="2023-07-29T00:00:00"/>
    <x v="217"/>
    <x v="4"/>
    <x v="0"/>
    <s v="April"/>
    <x v="1"/>
    <s v="PROD7055"/>
    <x v="2"/>
    <x v="1"/>
    <n v="215"/>
    <n v="2"/>
    <n v="429"/>
    <x v="1"/>
    <n v="47"/>
    <m/>
    <x v="2"/>
    <n v="0.14918414918414918"/>
    <n v="64"/>
  </r>
  <r>
    <s v="ORD001320"/>
    <s v="CUST1602"/>
    <s v="Edward Goodman"/>
    <s v="brenda.ryan@outlook.com"/>
    <x v="5"/>
    <d v="2024-09-20T00:00:00"/>
    <x v="505"/>
    <x v="4"/>
    <x v="1"/>
    <s v="April"/>
    <x v="0"/>
    <s v="PROD5097"/>
    <x v="11"/>
    <x v="3"/>
    <n v="992"/>
    <n v="1"/>
    <n v="992"/>
    <x v="2"/>
    <n v="50"/>
    <n v="3"/>
    <x v="0"/>
    <n v="0.34979838709677419"/>
    <n v="347"/>
  </r>
  <r>
    <s v="ORD001321"/>
    <s v="CUST7250"/>
    <s v="Pamela Perez"/>
    <s v="daniel.tucker@yahoo.com"/>
    <x v="3"/>
    <d v="2023-10-19T00:00:00"/>
    <x v="62"/>
    <x v="1"/>
    <x v="1"/>
    <s v="December"/>
    <x v="0"/>
    <s v="PROD3778"/>
    <x v="19"/>
    <x v="2"/>
    <n v="1458"/>
    <n v="8"/>
    <n v="11667"/>
    <x v="2"/>
    <n v="1042"/>
    <n v="5"/>
    <x v="0"/>
    <n v="0.29999142881631952"/>
    <n v="3500"/>
  </r>
  <r>
    <s v="ORD001322"/>
    <s v="CUST6953"/>
    <s v="Richard Newman"/>
    <s v="richard.roman@yahoo.com"/>
    <x v="3"/>
    <d v="2024-06-02T00:00:00"/>
    <x v="67"/>
    <x v="0"/>
    <x v="0"/>
    <s v="January"/>
    <x v="0"/>
    <s v="PROD5568"/>
    <x v="1"/>
    <x v="1"/>
    <n v="589"/>
    <n v="3"/>
    <n v="1768"/>
    <x v="0"/>
    <n v="110"/>
    <n v="7"/>
    <x v="0"/>
    <n v="0.14988687782805429"/>
    <n v="265"/>
  </r>
  <r>
    <s v="ORD001323"/>
    <s v="CUST9065"/>
    <s v="Todd Wiley"/>
    <s v="eric.pugh@gmail.com"/>
    <x v="2"/>
    <d v="2023-04-03T00:00:00"/>
    <x v="302"/>
    <x v="7"/>
    <x v="0"/>
    <s v="November"/>
    <x v="0"/>
    <s v="PROD7184"/>
    <x v="19"/>
    <x v="2"/>
    <n v="691"/>
    <n v="7"/>
    <n v="4834"/>
    <x v="0"/>
    <n v="483"/>
    <n v="5"/>
    <x v="0"/>
    <n v="0.29995862639635912"/>
    <n v="1450"/>
  </r>
  <r>
    <s v="ORD001324"/>
    <s v="CUST5796"/>
    <s v="Jennifer Jones"/>
    <s v="amy.garcia@yahoo.com"/>
    <x v="5"/>
    <d v="2024-07-18T00:00:00"/>
    <x v="24"/>
    <x v="5"/>
    <x v="1"/>
    <s v="October"/>
    <x v="0"/>
    <s v="PROD2755"/>
    <x v="17"/>
    <x v="3"/>
    <n v="822"/>
    <n v="3"/>
    <n v="2465"/>
    <x v="1"/>
    <n v="314"/>
    <n v="10"/>
    <x v="1"/>
    <n v="0.35010141987829613"/>
    <n v="863"/>
  </r>
  <r>
    <s v="ORD001325"/>
    <s v="CUST2407"/>
    <s v="Tammy Burke"/>
    <s v="angela.robertson@yahoo.com"/>
    <x v="5"/>
    <d v="2024-06-08T00:00:00"/>
    <x v="297"/>
    <x v="3"/>
    <x v="0"/>
    <s v="March"/>
    <x v="2"/>
    <s v="PROD5743"/>
    <x v="19"/>
    <x v="2"/>
    <n v="130"/>
    <n v="4"/>
    <n v="521"/>
    <x v="1"/>
    <n v="39"/>
    <m/>
    <x v="2"/>
    <n v="0.29942418426103645"/>
    <n v="156"/>
  </r>
  <r>
    <s v="ORD001326"/>
    <s v="CUST6031"/>
    <s v="Matthew Mora"/>
    <s v="linda.obrien@yahoo.com"/>
    <x v="6"/>
    <d v="2023-10-10T00:00:00"/>
    <x v="22"/>
    <x v="1"/>
    <x v="1"/>
    <s v="December"/>
    <x v="0"/>
    <s v="PROD9146"/>
    <x v="15"/>
    <x v="1"/>
    <n v="414"/>
    <n v="2"/>
    <n v="828"/>
    <x v="0"/>
    <n v="58"/>
    <n v="4"/>
    <x v="0"/>
    <n v="0.14975845410628019"/>
    <n v="124"/>
  </r>
  <r>
    <s v="ORD001327"/>
    <s v="CUST1152"/>
    <s v="Andrew Mcmillan"/>
    <s v="john.bailey@gmail.com"/>
    <x v="6"/>
    <d v="2024-03-24T00:00:00"/>
    <x v="454"/>
    <x v="7"/>
    <x v="0"/>
    <s v="November"/>
    <x v="0"/>
    <s v="PROD2218"/>
    <x v="21"/>
    <x v="1"/>
    <n v="166"/>
    <n v="1"/>
    <n v="166"/>
    <x v="0"/>
    <n v="10"/>
    <n v="7"/>
    <x v="0"/>
    <n v="0.15060240963855423"/>
    <n v="25"/>
  </r>
  <r>
    <s v="ORD001328"/>
    <s v="CUST9005"/>
    <s v="Kimberly Richard"/>
    <s v="catherine.miller@hotmail.com"/>
    <x v="4"/>
    <d v="2023-02-05T00:00:00"/>
    <x v="608"/>
    <x v="2"/>
    <x v="0"/>
    <s v="May"/>
    <x v="0"/>
    <s v="PROD8293"/>
    <x v="10"/>
    <x v="2"/>
    <n v="1096"/>
    <n v="3"/>
    <n v="3287"/>
    <x v="4"/>
    <n v="315"/>
    <n v="3"/>
    <x v="0"/>
    <n v="0.29996957712199573"/>
    <n v="986"/>
  </r>
  <r>
    <s v="ORD001329"/>
    <s v="CUST4331"/>
    <s v="Gregory Mercado"/>
    <s v="michelle.brown@outlook.com"/>
    <x v="5"/>
    <d v="2023-11-26T00:00:00"/>
    <x v="246"/>
    <x v="1"/>
    <x v="1"/>
    <s v="December"/>
    <x v="0"/>
    <s v="PROD8731"/>
    <x v="13"/>
    <x v="4"/>
    <n v="911"/>
    <n v="6"/>
    <n v="5464"/>
    <x v="2"/>
    <n v="522"/>
    <n v="9"/>
    <x v="1"/>
    <n v="0.25"/>
    <n v="1366"/>
  </r>
  <r>
    <s v="ORD001330"/>
    <s v="CUST4399"/>
    <s v="Anthony Smith"/>
    <s v="stephen.murphy@hotmail.com"/>
    <x v="2"/>
    <d v="2023-06-11T00:00:00"/>
    <x v="289"/>
    <x v="0"/>
    <x v="1"/>
    <s v="January"/>
    <x v="0"/>
    <s v="PROD5716"/>
    <x v="12"/>
    <x v="3"/>
    <n v="756"/>
    <n v="1"/>
    <n v="756"/>
    <x v="1"/>
    <n v="98"/>
    <n v="5"/>
    <x v="0"/>
    <n v="0.35052910052910052"/>
    <n v="265"/>
  </r>
  <r>
    <s v="ORD001331"/>
    <s v="CUST7552"/>
    <s v="Sharon Martinez"/>
    <s v="jacob.hill@gmail.com"/>
    <x v="1"/>
    <d v="2024-09-25T00:00:00"/>
    <x v="99"/>
    <x v="10"/>
    <x v="0"/>
    <s v="February"/>
    <x v="0"/>
    <s v="PROD5131"/>
    <x v="16"/>
    <x v="0"/>
    <n v="153"/>
    <n v="4"/>
    <n v="612"/>
    <x v="1"/>
    <n v="72"/>
    <n v="5"/>
    <x v="0"/>
    <n v="0.40032679738562094"/>
    <n v="245"/>
  </r>
  <r>
    <s v="ORD001332"/>
    <s v="CUST9229"/>
    <s v="Samantha Harrington"/>
    <s v="joshua.rivera@yahoo.com"/>
    <x v="5"/>
    <d v="2023-05-06T00:00:00"/>
    <x v="349"/>
    <x v="11"/>
    <x v="0"/>
    <s v="July"/>
    <x v="0"/>
    <s v="PROD4487"/>
    <x v="21"/>
    <x v="1"/>
    <n v="505"/>
    <n v="1"/>
    <n v="505"/>
    <x v="1"/>
    <n v="68"/>
    <n v="9"/>
    <x v="1"/>
    <n v="0.15049504950495049"/>
    <n v="76"/>
  </r>
  <r>
    <s v="ORD001333"/>
    <s v="CUST8480"/>
    <s v="Alexis Lopez"/>
    <s v="abigail.thomas@hotmail.com"/>
    <x v="5"/>
    <d v="2023-08-15T00:00:00"/>
    <x v="221"/>
    <x v="11"/>
    <x v="1"/>
    <s v="July"/>
    <x v="1"/>
    <s v="PROD8401"/>
    <x v="20"/>
    <x v="3"/>
    <n v="48"/>
    <n v="1"/>
    <n v="48"/>
    <x v="1"/>
    <n v="6"/>
    <m/>
    <x v="2"/>
    <n v="0.35416666666666669"/>
    <n v="17"/>
  </r>
  <r>
    <s v="ORD001334"/>
    <s v="CUST2832"/>
    <s v="Todd Matthews"/>
    <s v="jeffrey.baker@yahoo.com"/>
    <x v="5"/>
    <d v="2024-10-03T00:00:00"/>
    <x v="609"/>
    <x v="6"/>
    <x v="0"/>
    <s v="August"/>
    <x v="0"/>
    <s v="PROD9105"/>
    <x v="17"/>
    <x v="3"/>
    <n v="747"/>
    <n v="1"/>
    <n v="747"/>
    <x v="1"/>
    <n v="83"/>
    <n v="8"/>
    <x v="1"/>
    <n v="0.3493975903614458"/>
    <n v="261"/>
  </r>
  <r>
    <s v="ORD001335"/>
    <s v="CUST1518"/>
    <s v="Rachel Williams"/>
    <s v="jacob.barr@hotmail.com"/>
    <x v="1"/>
    <d v="2024-05-18T00:00:00"/>
    <x v="373"/>
    <x v="9"/>
    <x v="0"/>
    <s v="June"/>
    <x v="0"/>
    <s v="PROD9764"/>
    <x v="9"/>
    <x v="4"/>
    <n v="371"/>
    <n v="1"/>
    <n v="371"/>
    <x v="1"/>
    <n v="20"/>
    <n v="4"/>
    <x v="0"/>
    <n v="0.25067385444743934"/>
    <n v="93"/>
  </r>
  <r>
    <s v="ORD001336"/>
    <s v="CUST2476"/>
    <s v="Kathryn Porter"/>
    <s v="terri.wilson@hotmail.com"/>
    <x v="4"/>
    <d v="2023-12-03T00:00:00"/>
    <x v="190"/>
    <x v="5"/>
    <x v="1"/>
    <s v="October"/>
    <x v="0"/>
    <s v="PROD9735"/>
    <x v="1"/>
    <x v="1"/>
    <n v="1152"/>
    <n v="1"/>
    <n v="1152"/>
    <x v="1"/>
    <n v="134"/>
    <n v="2"/>
    <x v="0"/>
    <n v="0.1501736111111111"/>
    <n v="173"/>
  </r>
  <r>
    <s v="ORD001337"/>
    <s v="CUST9982"/>
    <s v="Daniel Harvey"/>
    <s v="nathan.huffman@gmail.com"/>
    <x v="0"/>
    <d v="2024-12-25T00:00:00"/>
    <x v="372"/>
    <x v="5"/>
    <x v="0"/>
    <s v="October"/>
    <x v="0"/>
    <s v="PROD8510"/>
    <x v="2"/>
    <x v="1"/>
    <n v="160"/>
    <n v="4"/>
    <n v="638"/>
    <x v="2"/>
    <n v="42"/>
    <n v="2"/>
    <x v="0"/>
    <n v="0.15047021943573669"/>
    <n v="96"/>
  </r>
  <r>
    <s v="ORD001338"/>
    <s v="CUST9271"/>
    <s v="Janet Richmond"/>
    <s v="darlene.grimes@hotmail.com"/>
    <x v="3"/>
    <d v="2024-05-22T00:00:00"/>
    <x v="610"/>
    <x v="4"/>
    <x v="1"/>
    <s v="April"/>
    <x v="1"/>
    <s v="PROD3097"/>
    <x v="7"/>
    <x v="4"/>
    <n v="806"/>
    <n v="5"/>
    <n v="4032"/>
    <x v="1"/>
    <n v="505"/>
    <m/>
    <x v="2"/>
    <n v="0.25"/>
    <n v="1008"/>
  </r>
  <r>
    <s v="ORD001339"/>
    <s v="CUST5791"/>
    <s v="Stephen Ferguson"/>
    <s v="christina.sandoval@outlook.com"/>
    <x v="0"/>
    <d v="2023-01-19T00:00:00"/>
    <x v="131"/>
    <x v="9"/>
    <x v="1"/>
    <s v="June"/>
    <x v="1"/>
    <s v="PROD9331"/>
    <x v="8"/>
    <x v="2"/>
    <n v="218"/>
    <n v="1"/>
    <n v="218"/>
    <x v="1"/>
    <n v="32"/>
    <m/>
    <x v="2"/>
    <n v="0.29816513761467889"/>
    <n v="65"/>
  </r>
  <r>
    <s v="ORD001340"/>
    <s v="CUST9756"/>
    <s v="William Jackson"/>
    <s v="omar.hammond@yahoo.com"/>
    <x v="3"/>
    <d v="2023-07-11T00:00:00"/>
    <x v="226"/>
    <x v="0"/>
    <x v="1"/>
    <s v="January"/>
    <x v="0"/>
    <s v="PROD7491"/>
    <x v="4"/>
    <x v="2"/>
    <n v="528"/>
    <n v="2"/>
    <n v="1057"/>
    <x v="2"/>
    <n v="73"/>
    <n v="6"/>
    <x v="0"/>
    <n v="0.29990539262062443"/>
    <n v="317"/>
  </r>
  <r>
    <s v="ORD001341"/>
    <s v="CUST1055"/>
    <s v="Toni Lane"/>
    <s v="heather.morales@yahoo.com"/>
    <x v="3"/>
    <d v="2024-09-26T00:00:00"/>
    <x v="349"/>
    <x v="11"/>
    <x v="0"/>
    <s v="July"/>
    <x v="0"/>
    <s v="PROD2984"/>
    <x v="12"/>
    <x v="3"/>
    <n v="851"/>
    <n v="6"/>
    <n v="5108"/>
    <x v="1"/>
    <n v="279"/>
    <n v="3"/>
    <x v="0"/>
    <n v="0.35003915426781518"/>
    <n v="1788"/>
  </r>
  <r>
    <s v="ORD001342"/>
    <s v="CUST4458"/>
    <s v="Adam Stewart"/>
    <s v="rachel.gross@hotmail.com"/>
    <x v="0"/>
    <d v="2024-07-14T00:00:00"/>
    <x v="611"/>
    <x v="3"/>
    <x v="0"/>
    <s v="March"/>
    <x v="0"/>
    <s v="PROD4720"/>
    <x v="19"/>
    <x v="2"/>
    <n v="355"/>
    <n v="4"/>
    <n v="1421"/>
    <x v="0"/>
    <n v="197"/>
    <n v="3"/>
    <x v="0"/>
    <n v="0.29978888106966922"/>
    <n v="426"/>
  </r>
  <r>
    <s v="ORD001343"/>
    <s v="CUST9266"/>
    <s v="Susan Lee"/>
    <s v="victor.salinas@yahoo.com"/>
    <x v="4"/>
    <d v="2024-06-25T00:00:00"/>
    <x v="31"/>
    <x v="3"/>
    <x v="1"/>
    <s v="March"/>
    <x v="0"/>
    <s v="PROD4026"/>
    <x v="21"/>
    <x v="1"/>
    <n v="955"/>
    <n v="4"/>
    <n v="3821"/>
    <x v="0"/>
    <n v="501"/>
    <n v="8"/>
    <x v="1"/>
    <n v="0.14996074326092645"/>
    <n v="573"/>
  </r>
  <r>
    <s v="ORD001344"/>
    <s v="CUST8927"/>
    <s v="Melissa Rubio"/>
    <s v="frank.johnson@hotmail.com"/>
    <x v="6"/>
    <d v="2024-12-09T00:00:00"/>
    <x v="20"/>
    <x v="3"/>
    <x v="0"/>
    <s v="March"/>
    <x v="0"/>
    <s v="PROD7345"/>
    <x v="9"/>
    <x v="4"/>
    <n v="766"/>
    <n v="5"/>
    <n v="3830"/>
    <x v="2"/>
    <n v="353"/>
    <n v="6"/>
    <x v="0"/>
    <n v="0.24986945169712793"/>
    <n v="957"/>
  </r>
  <r>
    <s v="ORD001345"/>
    <s v="CUST1528"/>
    <s v="Samantha Carpenter"/>
    <s v="julie.kemp@outlook.com"/>
    <x v="6"/>
    <d v="2024-07-03T00:00:00"/>
    <x v="612"/>
    <x v="9"/>
    <x v="1"/>
    <s v="June"/>
    <x v="0"/>
    <s v="PROD8863"/>
    <x v="1"/>
    <x v="1"/>
    <n v="712"/>
    <n v="1"/>
    <n v="712"/>
    <x v="1"/>
    <n v="41"/>
    <n v="8"/>
    <x v="1"/>
    <n v="0.1502808988764045"/>
    <n v="107"/>
  </r>
  <r>
    <s v="ORD001346"/>
    <s v="CUST7026"/>
    <s v="Jessica Santana"/>
    <s v="aaron.collier@gmail.com"/>
    <x v="1"/>
    <d v="2023-06-15T00:00:00"/>
    <x v="28"/>
    <x v="8"/>
    <x v="0"/>
    <s v="September"/>
    <x v="0"/>
    <s v="PROD5518"/>
    <x v="2"/>
    <x v="1"/>
    <n v="535"/>
    <n v="2"/>
    <n v="1070"/>
    <x v="0"/>
    <n v="104"/>
    <n v="2"/>
    <x v="0"/>
    <n v="0.14953271028037382"/>
    <n v="160"/>
  </r>
  <r>
    <s v="ORD001347"/>
    <s v="CUST8860"/>
    <s v="Kim Riley"/>
    <s v="emily.hayden@gmail.com"/>
    <x v="6"/>
    <d v="2023-07-29T00:00:00"/>
    <x v="237"/>
    <x v="5"/>
    <x v="0"/>
    <s v="October"/>
    <x v="0"/>
    <s v="PROD5343"/>
    <x v="20"/>
    <x v="3"/>
    <n v="424"/>
    <n v="1"/>
    <n v="424"/>
    <x v="1"/>
    <n v="34"/>
    <n v="2"/>
    <x v="0"/>
    <n v="0.34905660377358488"/>
    <n v="148"/>
  </r>
  <r>
    <s v="ORD001348"/>
    <s v="CUST7864"/>
    <s v="Kimberly Solomon"/>
    <s v="sarah.brown@yahoo.com"/>
    <x v="6"/>
    <d v="2024-09-15T00:00:00"/>
    <x v="317"/>
    <x v="3"/>
    <x v="1"/>
    <s v="March"/>
    <x v="2"/>
    <s v="PROD1828"/>
    <x v="6"/>
    <x v="0"/>
    <n v="436"/>
    <n v="1"/>
    <n v="436"/>
    <x v="0"/>
    <n v="31"/>
    <m/>
    <x v="2"/>
    <n v="0.40137614678899081"/>
    <n v="175"/>
  </r>
  <r>
    <s v="ORD001349"/>
    <s v="CUST7566"/>
    <s v="Erin Coleman"/>
    <s v="ryan.gonzales@gmail.com"/>
    <x v="1"/>
    <d v="2024-02-10T00:00:00"/>
    <x v="311"/>
    <x v="6"/>
    <x v="0"/>
    <s v="August"/>
    <x v="0"/>
    <s v="PROD3868"/>
    <x v="18"/>
    <x v="0"/>
    <n v="982"/>
    <n v="5"/>
    <n v="4909"/>
    <x v="1"/>
    <n v="726"/>
    <n v="10"/>
    <x v="1"/>
    <n v="0.40008148299042573"/>
    <n v="1964"/>
  </r>
  <r>
    <s v="ORD001350"/>
    <s v="CUST3396"/>
    <s v="Molly Howell"/>
    <s v="diane.ball@hotmail.com"/>
    <x v="0"/>
    <d v="2023-04-13T00:00:00"/>
    <x v="525"/>
    <x v="7"/>
    <x v="0"/>
    <s v="November"/>
    <x v="0"/>
    <s v="PROD7784"/>
    <x v="20"/>
    <x v="3"/>
    <n v="909"/>
    <n v="3"/>
    <n v="2727"/>
    <x v="0"/>
    <n v="306"/>
    <n v="10"/>
    <x v="1"/>
    <n v="0.34983498349834985"/>
    <n v="954"/>
  </r>
  <r>
    <s v="ORD001351"/>
    <s v="CUST5473"/>
    <s v="John Kent"/>
    <s v="norma.harris@outlook.com"/>
    <x v="6"/>
    <d v="2023-10-07T00:00:00"/>
    <x v="185"/>
    <x v="3"/>
    <x v="1"/>
    <s v="March"/>
    <x v="0"/>
    <s v="PROD1890"/>
    <x v="13"/>
    <x v="4"/>
    <n v="280"/>
    <n v="5"/>
    <n v="1399"/>
    <x v="4"/>
    <n v="96"/>
    <n v="10"/>
    <x v="1"/>
    <n v="0.25017869907076484"/>
    <n v="350"/>
  </r>
  <r>
    <s v="ORD001352"/>
    <s v="CUST4779"/>
    <s v="Anthony Rogers"/>
    <s v="heidi.henry@yahoo.com"/>
    <x v="2"/>
    <d v="2024-09-14T00:00:00"/>
    <x v="425"/>
    <x v="4"/>
    <x v="1"/>
    <s v="April"/>
    <x v="2"/>
    <s v="PROD4408"/>
    <x v="15"/>
    <x v="1"/>
    <n v="651"/>
    <n v="2"/>
    <n v="1301"/>
    <x v="0"/>
    <n v="110"/>
    <m/>
    <x v="2"/>
    <n v="0.1498847040737894"/>
    <n v="195"/>
  </r>
  <r>
    <s v="ORD001353"/>
    <s v="CUST8513"/>
    <s v="Jennifer Beck"/>
    <s v="geoffrey.hester@outlook.com"/>
    <x v="6"/>
    <d v="2023-03-03T00:00:00"/>
    <x v="613"/>
    <x v="5"/>
    <x v="0"/>
    <s v="October"/>
    <x v="1"/>
    <s v="PROD2447"/>
    <x v="16"/>
    <x v="0"/>
    <n v="448"/>
    <n v="1"/>
    <n v="448"/>
    <x v="0"/>
    <n v="41"/>
    <m/>
    <x v="2"/>
    <n v="0.39955357142857145"/>
    <n v="179"/>
  </r>
  <r>
    <s v="ORD001354"/>
    <s v="CUST8541"/>
    <s v="Stephanie Moore"/>
    <s v="jose.anderson@hotmail.com"/>
    <x v="6"/>
    <d v="2024-06-02T00:00:00"/>
    <x v="614"/>
    <x v="7"/>
    <x v="1"/>
    <s v="November"/>
    <x v="0"/>
    <s v="PROD8181"/>
    <x v="19"/>
    <x v="2"/>
    <n v="849"/>
    <n v="3"/>
    <n v="2548"/>
    <x v="1"/>
    <n v="195"/>
    <n v="2"/>
    <x v="0"/>
    <n v="0.29984301412872844"/>
    <n v="764"/>
  </r>
  <r>
    <s v="ORD001355"/>
    <s v="CUST4978"/>
    <s v="Anthony Key"/>
    <s v="nicole.knight@hotmail.com"/>
    <x v="3"/>
    <d v="2024-03-24T00:00:00"/>
    <x v="475"/>
    <x v="11"/>
    <x v="0"/>
    <s v="July"/>
    <x v="0"/>
    <s v="PROD3838"/>
    <x v="11"/>
    <x v="3"/>
    <n v="868"/>
    <n v="2"/>
    <n v="1737"/>
    <x v="1"/>
    <n v="156"/>
    <n v="10"/>
    <x v="1"/>
    <n v="0.35002878526194586"/>
    <n v="608"/>
  </r>
  <r>
    <s v="ORD001356"/>
    <s v="CUST6890"/>
    <s v="Kimberly Walsh"/>
    <s v="richard.johnson@outlook.com"/>
    <x v="1"/>
    <d v="2023-01-09T00:00:00"/>
    <x v="63"/>
    <x v="1"/>
    <x v="1"/>
    <s v="December"/>
    <x v="0"/>
    <s v="PROD6000"/>
    <x v="20"/>
    <x v="3"/>
    <n v="443"/>
    <n v="8"/>
    <n v="3548"/>
    <x v="1"/>
    <n v="403"/>
    <n v="3"/>
    <x v="0"/>
    <n v="0.3500563697857948"/>
    <n v="1242"/>
  </r>
  <r>
    <s v="ORD001357"/>
    <s v="CUST7318"/>
    <s v="Anthony Morton"/>
    <s v="jessica.edwards@hotmail.com"/>
    <x v="4"/>
    <d v="2023-05-27T00:00:00"/>
    <x v="615"/>
    <x v="0"/>
    <x v="1"/>
    <s v="January"/>
    <x v="0"/>
    <s v="PROD6327"/>
    <x v="9"/>
    <x v="4"/>
    <n v="297"/>
    <n v="1"/>
    <n v="297"/>
    <x v="1"/>
    <n v="37"/>
    <n v="8"/>
    <x v="1"/>
    <n v="0.24915824915824916"/>
    <n v="74"/>
  </r>
  <r>
    <s v="ORD001358"/>
    <s v="CUST8748"/>
    <s v="Jonathan Richardson"/>
    <s v="kristi.butler@outlook.com"/>
    <x v="5"/>
    <d v="2024-12-03T00:00:00"/>
    <x v="188"/>
    <x v="3"/>
    <x v="0"/>
    <s v="March"/>
    <x v="0"/>
    <s v="PROD4311"/>
    <x v="4"/>
    <x v="2"/>
    <n v="107"/>
    <n v="1"/>
    <n v="107"/>
    <x v="1"/>
    <n v="15"/>
    <n v="8"/>
    <x v="1"/>
    <n v="0.29906542056074764"/>
    <n v="32"/>
  </r>
  <r>
    <s v="ORD001359"/>
    <s v="CUST5933"/>
    <s v="Christopher Jones"/>
    <s v="melissa.stewart@outlook.com"/>
    <x v="4"/>
    <d v="2024-11-04T00:00:00"/>
    <x v="287"/>
    <x v="3"/>
    <x v="1"/>
    <s v="March"/>
    <x v="0"/>
    <s v="PROD2310"/>
    <x v="6"/>
    <x v="0"/>
    <n v="946"/>
    <n v="4"/>
    <n v="3783"/>
    <x v="0"/>
    <n v="478"/>
    <n v="3"/>
    <x v="0"/>
    <n v="0.39994713190589481"/>
    <n v="1513"/>
  </r>
  <r>
    <s v="ORD001360"/>
    <s v="CUST1357"/>
    <s v="Alyssa Sanchez"/>
    <s v="brandon.smith@outlook.com"/>
    <x v="4"/>
    <d v="2023-11-12T00:00:00"/>
    <x v="98"/>
    <x v="4"/>
    <x v="1"/>
    <s v="April"/>
    <x v="0"/>
    <s v="PROD3807"/>
    <x v="18"/>
    <x v="0"/>
    <n v="286"/>
    <n v="3"/>
    <n v="858"/>
    <x v="1"/>
    <n v="56"/>
    <n v="4"/>
    <x v="0"/>
    <n v="0.39976689976689977"/>
    <n v="343"/>
  </r>
  <r>
    <s v="ORD001361"/>
    <s v="CUST1726"/>
    <s v="Michelle Gutierrez"/>
    <s v="robert.hardy@yahoo.com"/>
    <x v="4"/>
    <d v="2023-10-31T00:00:00"/>
    <x v="616"/>
    <x v="3"/>
    <x v="1"/>
    <s v="March"/>
    <x v="2"/>
    <s v="PROD7872"/>
    <x v="5"/>
    <x v="3"/>
    <n v="962"/>
    <n v="3"/>
    <n v="2887"/>
    <x v="0"/>
    <n v="327"/>
    <m/>
    <x v="2"/>
    <n v="0.35019050917907862"/>
    <n v="1011"/>
  </r>
  <r>
    <s v="ORD001362"/>
    <s v="CUST1357"/>
    <s v="Alyssa Sanchez"/>
    <s v="brandon.smith@outlook.com"/>
    <x v="4"/>
    <d v="2023-11-12T00:00:00"/>
    <x v="617"/>
    <x v="3"/>
    <x v="1"/>
    <s v="March"/>
    <x v="0"/>
    <s v="PROD7470"/>
    <x v="6"/>
    <x v="0"/>
    <n v="173"/>
    <n v="1"/>
    <n v="173"/>
    <x v="0"/>
    <n v="26"/>
    <n v="6"/>
    <x v="0"/>
    <n v="0.39884393063583817"/>
    <n v="69"/>
  </r>
  <r>
    <s v="ORD001363"/>
    <s v="CUST4030"/>
    <s v="Angela Thompson"/>
    <s v="lorraine.porter@yahoo.com"/>
    <x v="6"/>
    <d v="2023-09-02T00:00:00"/>
    <x v="519"/>
    <x v="7"/>
    <x v="1"/>
    <s v="November"/>
    <x v="0"/>
    <s v="PROD6745"/>
    <x v="12"/>
    <x v="3"/>
    <n v="1495"/>
    <n v="4"/>
    <n v="5979"/>
    <x v="1"/>
    <n v="772"/>
    <n v="8"/>
    <x v="1"/>
    <n v="0.35005853821709315"/>
    <n v="2093"/>
  </r>
  <r>
    <s v="ORD001364"/>
    <s v="CUST1798"/>
    <s v="Megan Taylor"/>
    <s v="erica.parker@gmail.com"/>
    <x v="6"/>
    <d v="2024-02-07T00:00:00"/>
    <x v="92"/>
    <x v="6"/>
    <x v="0"/>
    <s v="August"/>
    <x v="0"/>
    <s v="PROD5830"/>
    <x v="8"/>
    <x v="2"/>
    <n v="502"/>
    <n v="2"/>
    <n v="1004"/>
    <x v="1"/>
    <n v="91"/>
    <n v="6"/>
    <x v="0"/>
    <n v="0.29980079681274902"/>
    <n v="301"/>
  </r>
  <r>
    <s v="ORD001365"/>
    <s v="CUST1057"/>
    <s v="Melissa Moyer"/>
    <s v="ryan.mays@gmail.com"/>
    <x v="6"/>
    <d v="2024-08-28T00:00:00"/>
    <x v="291"/>
    <x v="11"/>
    <x v="1"/>
    <s v="July"/>
    <x v="0"/>
    <s v="PROD8353"/>
    <x v="6"/>
    <x v="0"/>
    <n v="174"/>
    <n v="6"/>
    <n v="1045"/>
    <x v="1"/>
    <n v="107"/>
    <n v="2"/>
    <x v="0"/>
    <n v="0.4"/>
    <n v="418"/>
  </r>
  <r>
    <s v="ORD001366"/>
    <s v="CUST3188"/>
    <s v="Janice Clark"/>
    <s v="katie.price@outlook.com"/>
    <x v="1"/>
    <d v="2023-10-13T00:00:00"/>
    <x v="337"/>
    <x v="7"/>
    <x v="0"/>
    <s v="November"/>
    <x v="0"/>
    <s v="PROD4228"/>
    <x v="6"/>
    <x v="0"/>
    <n v="1325"/>
    <n v="3"/>
    <n v="3976"/>
    <x v="0"/>
    <n v="257"/>
    <n v="5"/>
    <x v="0"/>
    <n v="0.3998993963782696"/>
    <n v="1590"/>
  </r>
  <r>
    <s v="ORD001367"/>
    <s v="CUST4399"/>
    <s v="Roberta Ritter"/>
    <s v="nancy.holt@gmail.com"/>
    <x v="5"/>
    <d v="2024-05-25T00:00:00"/>
    <x v="277"/>
    <x v="8"/>
    <x v="0"/>
    <s v="September"/>
    <x v="0"/>
    <s v="PROD5191"/>
    <x v="8"/>
    <x v="2"/>
    <n v="220"/>
    <n v="3"/>
    <n v="661"/>
    <x v="2"/>
    <n v="81"/>
    <n v="4"/>
    <x v="0"/>
    <n v="0.29954614220877457"/>
    <n v="198"/>
  </r>
  <r>
    <s v="ORD001368"/>
    <s v="CUST5908"/>
    <s v="Kelly Weeks"/>
    <s v="colton.mcmahon@gmail.com"/>
    <x v="4"/>
    <d v="2023-05-15T00:00:00"/>
    <x v="420"/>
    <x v="8"/>
    <x v="1"/>
    <s v="September"/>
    <x v="0"/>
    <s v="PROD1304"/>
    <x v="15"/>
    <x v="1"/>
    <n v="844"/>
    <n v="2"/>
    <n v="1688"/>
    <x v="1"/>
    <n v="240"/>
    <n v="3"/>
    <x v="0"/>
    <n v="0.14988151658767773"/>
    <n v="253"/>
  </r>
  <r>
    <s v="ORD001369"/>
    <s v="CUST4640"/>
    <s v="Frederick Brown"/>
    <s v="adam.hayes@yahoo.com"/>
    <x v="1"/>
    <d v="2024-01-27T00:00:00"/>
    <x v="220"/>
    <x v="6"/>
    <x v="0"/>
    <s v="August"/>
    <x v="0"/>
    <s v="PROD8306"/>
    <x v="20"/>
    <x v="3"/>
    <n v="57"/>
    <n v="1"/>
    <n v="57"/>
    <x v="1"/>
    <n v="5"/>
    <n v="9"/>
    <x v="1"/>
    <n v="0.35087719298245612"/>
    <n v="20"/>
  </r>
  <r>
    <s v="ORD001370"/>
    <s v="CUST9495"/>
    <s v="Suzanne Mckinney"/>
    <s v="russell.johnson@gmail.com"/>
    <x v="4"/>
    <d v="2023-10-31T00:00:00"/>
    <x v="287"/>
    <x v="3"/>
    <x v="1"/>
    <s v="March"/>
    <x v="1"/>
    <s v="PROD9996"/>
    <x v="1"/>
    <x v="1"/>
    <n v="53"/>
    <n v="5"/>
    <n v="263"/>
    <x v="0"/>
    <n v="26"/>
    <m/>
    <x v="2"/>
    <n v="0.15209125475285171"/>
    <n v="40"/>
  </r>
  <r>
    <s v="ORD001371"/>
    <s v="CUST9673"/>
    <s v="Brenda Hall"/>
    <s v="robert.tran@hotmail.com"/>
    <x v="3"/>
    <d v="2023-07-20T00:00:00"/>
    <x v="344"/>
    <x v="6"/>
    <x v="1"/>
    <s v="August"/>
    <x v="0"/>
    <s v="PROD5378"/>
    <x v="20"/>
    <x v="3"/>
    <n v="953"/>
    <n v="3"/>
    <n v="2858"/>
    <x v="0"/>
    <n v="350"/>
    <n v="2"/>
    <x v="0"/>
    <n v="0.34989503149055284"/>
    <n v="1000"/>
  </r>
  <r>
    <s v="ORD001372"/>
    <s v="CUST6470"/>
    <s v="Anthony Caldwell"/>
    <s v="tara.peterson@hotmail.com"/>
    <x v="5"/>
    <d v="2023-06-30T00:00:00"/>
    <x v="245"/>
    <x v="3"/>
    <x v="1"/>
    <s v="March"/>
    <x v="0"/>
    <s v="PROD1375"/>
    <x v="15"/>
    <x v="1"/>
    <n v="623"/>
    <n v="2"/>
    <n v="1245"/>
    <x v="2"/>
    <n v="102"/>
    <n v="4"/>
    <x v="0"/>
    <n v="0.1502008032128514"/>
    <n v="187"/>
  </r>
  <r>
    <s v="ORD001373"/>
    <s v="CUST4939"/>
    <s v="Chris Cooley"/>
    <s v="anna.garcia@yahoo.com"/>
    <x v="3"/>
    <d v="2024-07-08T00:00:00"/>
    <x v="618"/>
    <x v="9"/>
    <x v="0"/>
    <s v="June"/>
    <x v="1"/>
    <s v="PROD3782"/>
    <x v="10"/>
    <x v="2"/>
    <n v="441"/>
    <n v="1"/>
    <n v="441"/>
    <x v="0"/>
    <n v="63"/>
    <m/>
    <x v="2"/>
    <n v="0.29931972789115646"/>
    <n v="132"/>
  </r>
  <r>
    <s v="ORD001374"/>
    <s v="CUST4735"/>
    <s v="Ryan Cole"/>
    <s v="laura.rogers@yahoo.com"/>
    <x v="4"/>
    <d v="2024-06-11T00:00:00"/>
    <x v="447"/>
    <x v="11"/>
    <x v="0"/>
    <s v="July"/>
    <x v="1"/>
    <s v="PROD8904"/>
    <x v="17"/>
    <x v="3"/>
    <n v="1091"/>
    <n v="5"/>
    <n v="5457"/>
    <x v="1"/>
    <n v="514"/>
    <m/>
    <x v="2"/>
    <n v="0.3500091625435221"/>
    <n v="1910"/>
  </r>
  <r>
    <s v="ORD001375"/>
    <s v="CUST1202"/>
    <s v="Rebecca Collins"/>
    <s v="john.bennett@yahoo.com"/>
    <x v="2"/>
    <d v="2023-12-03T00:00:00"/>
    <x v="175"/>
    <x v="6"/>
    <x v="0"/>
    <s v="August"/>
    <x v="0"/>
    <s v="PROD5929"/>
    <x v="17"/>
    <x v="3"/>
    <n v="377"/>
    <n v="2"/>
    <n v="754"/>
    <x v="2"/>
    <n v="45"/>
    <n v="5"/>
    <x v="0"/>
    <n v="0.35013262599469497"/>
    <n v="264"/>
  </r>
  <r>
    <s v="ORD001376"/>
    <s v="CUST9315"/>
    <s v="Tiffany King"/>
    <s v="sheila.allen@yahoo.com"/>
    <x v="3"/>
    <d v="2023-04-26T00:00:00"/>
    <x v="105"/>
    <x v="9"/>
    <x v="0"/>
    <s v="June"/>
    <x v="0"/>
    <s v="PROD3775"/>
    <x v="4"/>
    <x v="2"/>
    <n v="1092"/>
    <n v="1"/>
    <n v="1092"/>
    <x v="1"/>
    <n v="146"/>
    <n v="10"/>
    <x v="1"/>
    <n v="0.30036630036630035"/>
    <n v="328"/>
  </r>
  <r>
    <s v="ORD001377"/>
    <s v="CUST9824"/>
    <s v="Holly Armstrong"/>
    <s v="jeffrey.wood@yahoo.com"/>
    <x v="3"/>
    <d v="2024-05-04T00:00:00"/>
    <x v="265"/>
    <x v="8"/>
    <x v="1"/>
    <s v="September"/>
    <x v="0"/>
    <s v="PROD1511"/>
    <x v="0"/>
    <x v="0"/>
    <n v="1016"/>
    <n v="4"/>
    <n v="4062"/>
    <x v="1"/>
    <n v="248"/>
    <n v="7"/>
    <x v="0"/>
    <n v="0.40004923682914822"/>
    <n v="1625"/>
  </r>
  <r>
    <s v="ORD001378"/>
    <s v="CUST8994"/>
    <s v="John Campbell"/>
    <s v="sean.ward@gmail.com"/>
    <x v="4"/>
    <d v="2024-01-15T00:00:00"/>
    <x v="619"/>
    <x v="0"/>
    <x v="1"/>
    <s v="January"/>
    <x v="0"/>
    <s v="PROD4334"/>
    <x v="16"/>
    <x v="0"/>
    <n v="764"/>
    <n v="1"/>
    <n v="764"/>
    <x v="1"/>
    <n v="94"/>
    <n v="6"/>
    <x v="0"/>
    <n v="0.40052356020942409"/>
    <n v="306"/>
  </r>
  <r>
    <s v="ORD001379"/>
    <s v="CUST3066"/>
    <s v="John Craig"/>
    <s v="frank.hansen@gmail.com"/>
    <x v="5"/>
    <d v="2023-12-11T00:00:00"/>
    <x v="275"/>
    <x v="4"/>
    <x v="0"/>
    <s v="April"/>
    <x v="2"/>
    <s v="PROD5864"/>
    <x v="8"/>
    <x v="2"/>
    <n v="153"/>
    <n v="5"/>
    <n v="766"/>
    <x v="1"/>
    <n v="80"/>
    <m/>
    <x v="2"/>
    <n v="0.30026109660574413"/>
    <n v="230"/>
  </r>
  <r>
    <s v="ORD001380"/>
    <s v="CUST4524"/>
    <s v="Jason Jimenez"/>
    <s v="robert.ball@yahoo.com"/>
    <x v="0"/>
    <d v="2024-04-20T00:00:00"/>
    <x v="154"/>
    <x v="3"/>
    <x v="1"/>
    <s v="March"/>
    <x v="0"/>
    <s v="PROD1201"/>
    <x v="5"/>
    <x v="3"/>
    <n v="228"/>
    <n v="2"/>
    <n v="455"/>
    <x v="1"/>
    <n v="62"/>
    <n v="4"/>
    <x v="0"/>
    <n v="0.34945054945054943"/>
    <n v="159"/>
  </r>
  <r>
    <s v="ORD001381"/>
    <s v="CUST4343"/>
    <s v="Justin Jackson"/>
    <s v="julie.williams@hotmail.com"/>
    <x v="2"/>
    <d v="2024-01-07T00:00:00"/>
    <x v="460"/>
    <x v="6"/>
    <x v="1"/>
    <s v="August"/>
    <x v="1"/>
    <s v="PROD9157"/>
    <x v="2"/>
    <x v="1"/>
    <n v="293"/>
    <n v="6"/>
    <n v="1759"/>
    <x v="2"/>
    <n v="243"/>
    <m/>
    <x v="2"/>
    <n v="0.15008527572484365"/>
    <n v="264"/>
  </r>
  <r>
    <s v="ORD001382"/>
    <s v="CUST3629"/>
    <s v="Elizabeth Burke"/>
    <s v="jack.johnson@yahoo.com"/>
    <x v="4"/>
    <d v="2023-07-23T00:00:00"/>
    <x v="77"/>
    <x v="9"/>
    <x v="0"/>
    <s v="June"/>
    <x v="0"/>
    <s v="PROD1179"/>
    <x v="8"/>
    <x v="2"/>
    <n v="1121"/>
    <n v="3"/>
    <n v="3364"/>
    <x v="1"/>
    <n v="316"/>
    <n v="2"/>
    <x v="0"/>
    <n v="0.29994054696789535"/>
    <n v="1009"/>
  </r>
  <r>
    <s v="ORD001383"/>
    <s v="CUST5571"/>
    <s v="Mary Farrell"/>
    <s v="april.bradshaw@outlook.com"/>
    <x v="6"/>
    <d v="2023-03-17T00:00:00"/>
    <x v="103"/>
    <x v="0"/>
    <x v="1"/>
    <s v="January"/>
    <x v="0"/>
    <s v="PROD6516"/>
    <x v="5"/>
    <x v="3"/>
    <n v="765"/>
    <n v="1"/>
    <n v="765"/>
    <x v="4"/>
    <n v="114"/>
    <n v="4"/>
    <x v="0"/>
    <n v="0.35032679738562089"/>
    <n v="268"/>
  </r>
  <r>
    <s v="ORD001384"/>
    <s v="CUST7010"/>
    <s v="Christian Graham"/>
    <s v="meghan.saunders@outlook.com"/>
    <x v="3"/>
    <d v="2024-06-22T00:00:00"/>
    <x v="313"/>
    <x v="3"/>
    <x v="0"/>
    <s v="March"/>
    <x v="1"/>
    <s v="PROD4163"/>
    <x v="20"/>
    <x v="3"/>
    <n v="594"/>
    <n v="3"/>
    <n v="1783"/>
    <x v="0"/>
    <n v="241"/>
    <m/>
    <x v="2"/>
    <n v="0.34997195737521031"/>
    <n v="624"/>
  </r>
  <r>
    <s v="ORD001385"/>
    <s v="CUST8573"/>
    <s v="Karen Cobb"/>
    <s v="richard.martin@yahoo.com"/>
    <x v="0"/>
    <d v="2024-04-10T00:00:00"/>
    <x v="470"/>
    <x v="1"/>
    <x v="0"/>
    <s v="December"/>
    <x v="0"/>
    <s v="PROD6511"/>
    <x v="0"/>
    <x v="0"/>
    <n v="1491"/>
    <n v="6"/>
    <n v="8947"/>
    <x v="0"/>
    <n v="1033"/>
    <n v="3"/>
    <x v="0"/>
    <n v="0.4000223538616296"/>
    <n v="3579"/>
  </r>
  <r>
    <s v="ORD001386"/>
    <s v="CUST5097"/>
    <s v="Juan Martinez"/>
    <s v="christopher.moody@hotmail.com"/>
    <x v="0"/>
    <d v="2023-03-12T00:00:00"/>
    <x v="620"/>
    <x v="2"/>
    <x v="0"/>
    <s v="May"/>
    <x v="0"/>
    <s v="PROD2294"/>
    <x v="1"/>
    <x v="1"/>
    <n v="809"/>
    <n v="2"/>
    <n v="1618"/>
    <x v="1"/>
    <n v="139"/>
    <n v="7"/>
    <x v="0"/>
    <n v="0.15018541409147096"/>
    <n v="243"/>
  </r>
  <r>
    <s v="ORD001387"/>
    <s v="CUST1305"/>
    <s v="Christina Carter PhD"/>
    <s v="christopher.blair@hotmail.com"/>
    <x v="3"/>
    <d v="2024-03-27T00:00:00"/>
    <x v="447"/>
    <x v="11"/>
    <x v="0"/>
    <s v="July"/>
    <x v="1"/>
    <s v="PROD1403"/>
    <x v="21"/>
    <x v="1"/>
    <n v="964"/>
    <n v="1"/>
    <n v="964"/>
    <x v="1"/>
    <n v="68"/>
    <m/>
    <x v="2"/>
    <n v="0.15041493775933609"/>
    <n v="145"/>
  </r>
  <r>
    <s v="ORD001388"/>
    <s v="CUST8896"/>
    <s v="Mr. Steve Harris"/>
    <s v="teresa.rosales@yahoo.com"/>
    <x v="6"/>
    <d v="2024-04-30T00:00:00"/>
    <x v="25"/>
    <x v="10"/>
    <x v="0"/>
    <s v="February"/>
    <x v="0"/>
    <s v="PROD8687"/>
    <x v="4"/>
    <x v="2"/>
    <n v="693"/>
    <n v="1"/>
    <n v="693"/>
    <x v="0"/>
    <n v="95"/>
    <n v="5"/>
    <x v="0"/>
    <n v="0.30014430014430016"/>
    <n v="208"/>
  </r>
  <r>
    <s v="ORD001389"/>
    <s v="CUST3077"/>
    <s v="Jennifer Reed"/>
    <s v="richard.sims@yahoo.com"/>
    <x v="5"/>
    <d v="2023-07-04T00:00:00"/>
    <x v="90"/>
    <x v="9"/>
    <x v="1"/>
    <s v="June"/>
    <x v="0"/>
    <s v="PROD8559"/>
    <x v="15"/>
    <x v="1"/>
    <n v="444"/>
    <n v="3"/>
    <n v="1331"/>
    <x v="0"/>
    <n v="158"/>
    <n v="6"/>
    <x v="0"/>
    <n v="0.15026296018031554"/>
    <n v="200"/>
  </r>
  <r>
    <s v="ORD001390"/>
    <s v="CUST2338"/>
    <s v="Melinda Boyd"/>
    <s v="donald.maxwell@outlook.com"/>
    <x v="3"/>
    <d v="2023-05-04T00:00:00"/>
    <x v="621"/>
    <x v="7"/>
    <x v="1"/>
    <s v="November"/>
    <x v="2"/>
    <s v="PROD5565"/>
    <x v="1"/>
    <x v="1"/>
    <n v="1282"/>
    <n v="7"/>
    <n v="8974"/>
    <x v="0"/>
    <n v="925"/>
    <m/>
    <x v="2"/>
    <n v="0.14998885669712503"/>
    <n v="1346"/>
  </r>
  <r>
    <s v="ORD001391"/>
    <s v="CUST8977"/>
    <s v="Jeff Norris"/>
    <s v="jody.brown@gmail.com"/>
    <x v="5"/>
    <d v="2023-01-09T00:00:00"/>
    <x v="496"/>
    <x v="1"/>
    <x v="0"/>
    <s v="December"/>
    <x v="2"/>
    <s v="PROD4469"/>
    <x v="14"/>
    <x v="4"/>
    <n v="1060"/>
    <n v="4"/>
    <n v="4239"/>
    <x v="2"/>
    <n v="504"/>
    <m/>
    <x v="2"/>
    <n v="0.25005897617362588"/>
    <n v="1060"/>
  </r>
  <r>
    <s v="ORD001392"/>
    <s v="CUST1474"/>
    <s v="Eric Ruiz"/>
    <s v="john.hernandez@outlook.com"/>
    <x v="6"/>
    <d v="2024-04-25T00:00:00"/>
    <x v="48"/>
    <x v="4"/>
    <x v="0"/>
    <s v="April"/>
    <x v="0"/>
    <s v="PROD1514"/>
    <x v="15"/>
    <x v="1"/>
    <n v="883"/>
    <n v="2"/>
    <n v="1767"/>
    <x v="2"/>
    <n v="234"/>
    <n v="10"/>
    <x v="1"/>
    <n v="0.14997170345217883"/>
    <n v="265"/>
  </r>
  <r>
    <s v="ORD001393"/>
    <s v="CUST6356"/>
    <s v="Valerie Evans"/>
    <s v="frank.guerrero@hotmail.com"/>
    <x v="2"/>
    <d v="2023-05-09T00:00:00"/>
    <x v="375"/>
    <x v="9"/>
    <x v="0"/>
    <s v="June"/>
    <x v="0"/>
    <s v="PROD3493"/>
    <x v="3"/>
    <x v="1"/>
    <n v="186"/>
    <n v="3"/>
    <n v="558"/>
    <x v="0"/>
    <n v="82"/>
    <n v="6"/>
    <x v="0"/>
    <n v="0.15053763440860216"/>
    <n v="84"/>
  </r>
  <r>
    <s v="ORD001394"/>
    <s v="CUST6706"/>
    <s v="Peter Jackson"/>
    <s v="charles.wright@yahoo.com"/>
    <x v="1"/>
    <d v="2024-03-06T00:00:00"/>
    <x v="622"/>
    <x v="11"/>
    <x v="0"/>
    <s v="July"/>
    <x v="1"/>
    <s v="PROD7199"/>
    <x v="10"/>
    <x v="2"/>
    <n v="320"/>
    <n v="5"/>
    <n v="1598"/>
    <x v="0"/>
    <n v="182"/>
    <m/>
    <x v="2"/>
    <n v="0.29974968710888611"/>
    <n v="479"/>
  </r>
  <r>
    <s v="ORD001395"/>
    <s v="CUST1925"/>
    <s v="Jerry Randolph"/>
    <s v="heather.warner@yahoo.com"/>
    <x v="5"/>
    <d v="2024-02-26T00:00:00"/>
    <x v="623"/>
    <x v="10"/>
    <x v="1"/>
    <s v="February"/>
    <x v="0"/>
    <s v="PROD9829"/>
    <x v="13"/>
    <x v="4"/>
    <n v="507"/>
    <n v="3"/>
    <n v="1522"/>
    <x v="1"/>
    <n v="171"/>
    <n v="4"/>
    <x v="0"/>
    <n v="0.24967148488830487"/>
    <n v="380"/>
  </r>
  <r>
    <s v="ORD001396"/>
    <s v="CUST9551"/>
    <s v="Austin Harris"/>
    <s v="dawn.harris@yahoo.com"/>
    <x v="5"/>
    <d v="2023-11-19T00:00:00"/>
    <x v="473"/>
    <x v="0"/>
    <x v="1"/>
    <s v="January"/>
    <x v="0"/>
    <s v="PROD9315"/>
    <x v="12"/>
    <x v="3"/>
    <n v="489"/>
    <n v="1"/>
    <n v="489"/>
    <x v="1"/>
    <n v="35"/>
    <n v="10"/>
    <x v="1"/>
    <n v="0.34969325153374231"/>
    <n v="171"/>
  </r>
  <r>
    <s v="ORD001397"/>
    <s v="CUST8269"/>
    <s v="Sean Anderson"/>
    <s v="tina.malone@outlook.com"/>
    <x v="3"/>
    <d v="2023-05-30T00:00:00"/>
    <x v="276"/>
    <x v="2"/>
    <x v="0"/>
    <s v="May"/>
    <x v="0"/>
    <s v="PROD2967"/>
    <x v="3"/>
    <x v="1"/>
    <n v="266"/>
    <n v="3"/>
    <n v="799"/>
    <x v="1"/>
    <n v="113"/>
    <n v="3"/>
    <x v="0"/>
    <n v="0.15018773466833543"/>
    <n v="120"/>
  </r>
  <r>
    <s v="ORD001398"/>
    <s v="CUST7494"/>
    <s v="Bill Fuller"/>
    <s v="andrew.bentley@gmail.com"/>
    <x v="0"/>
    <d v="2023-09-05T00:00:00"/>
    <x v="164"/>
    <x v="8"/>
    <x v="1"/>
    <s v="September"/>
    <x v="0"/>
    <s v="PROD2609"/>
    <x v="18"/>
    <x v="0"/>
    <n v="494"/>
    <n v="3"/>
    <n v="1482"/>
    <x v="0"/>
    <n v="152"/>
    <n v="2"/>
    <x v="0"/>
    <n v="0.40013495276653172"/>
    <n v="593"/>
  </r>
  <r>
    <s v="ORD001399"/>
    <s v="CUST8860"/>
    <s v="Kim Riley"/>
    <s v="emily.hayden@gmail.com"/>
    <x v="6"/>
    <d v="2023-07-29T00:00:00"/>
    <x v="358"/>
    <x v="8"/>
    <x v="1"/>
    <s v="September"/>
    <x v="0"/>
    <s v="PROD5304"/>
    <x v="20"/>
    <x v="3"/>
    <n v="917"/>
    <n v="2"/>
    <n v="1834"/>
    <x v="3"/>
    <n v="243"/>
    <n v="9"/>
    <x v="1"/>
    <n v="0.3500545256270447"/>
    <n v="642"/>
  </r>
  <r>
    <s v="ORD001400"/>
    <s v="CUST8548"/>
    <s v="John Hall"/>
    <s v="tim.vaughn@outlook.com"/>
    <x v="2"/>
    <d v="2024-08-26T00:00:00"/>
    <x v="167"/>
    <x v="1"/>
    <x v="0"/>
    <s v="December"/>
    <x v="0"/>
    <s v="PROD7902"/>
    <x v="5"/>
    <x v="3"/>
    <n v="1146"/>
    <n v="2"/>
    <n v="2293"/>
    <x v="4"/>
    <n v="235"/>
    <n v="3"/>
    <x v="0"/>
    <n v="0.35019624945486261"/>
    <n v="803"/>
  </r>
  <r>
    <s v="ORD001401"/>
    <s v="CUST6879"/>
    <s v="Olivia Howell"/>
    <s v="kenneth.reynolds@gmail.com"/>
    <x v="2"/>
    <d v="2023-09-21T00:00:00"/>
    <x v="330"/>
    <x v="6"/>
    <x v="1"/>
    <s v="August"/>
    <x v="0"/>
    <s v="PROD4359"/>
    <x v="4"/>
    <x v="2"/>
    <n v="91"/>
    <n v="6"/>
    <n v="545"/>
    <x v="1"/>
    <n v="29"/>
    <n v="3"/>
    <x v="0"/>
    <n v="0.30091743119266057"/>
    <n v="164"/>
  </r>
  <r>
    <s v="ORD001402"/>
    <s v="CUST9781"/>
    <s v="John Mack"/>
    <s v="daniel.jackson@yahoo.com"/>
    <x v="5"/>
    <d v="2024-10-07T00:00:00"/>
    <x v="521"/>
    <x v="7"/>
    <x v="1"/>
    <s v="November"/>
    <x v="0"/>
    <s v="PROD4233"/>
    <x v="13"/>
    <x v="4"/>
    <n v="16"/>
    <n v="7"/>
    <n v="112"/>
    <x v="1"/>
    <n v="6"/>
    <n v="10"/>
    <x v="1"/>
    <n v="0.25"/>
    <n v="28"/>
  </r>
  <r>
    <s v="ORD001403"/>
    <s v="CUST3962"/>
    <s v="Brandi Pratt"/>
    <s v="eric.west@outlook.com"/>
    <x v="2"/>
    <d v="2024-10-29T00:00:00"/>
    <x v="38"/>
    <x v="8"/>
    <x v="1"/>
    <s v="September"/>
    <x v="0"/>
    <s v="PROD7970"/>
    <x v="16"/>
    <x v="0"/>
    <n v="49"/>
    <n v="3"/>
    <n v="147"/>
    <x v="2"/>
    <n v="19"/>
    <n v="9"/>
    <x v="1"/>
    <n v="0.40136054421768708"/>
    <n v="59"/>
  </r>
  <r>
    <s v="ORD001404"/>
    <s v="CUST3484"/>
    <s v="Vanessa Griffin"/>
    <s v="amanda.brown@outlook.com"/>
    <x v="1"/>
    <d v="2024-05-10T00:00:00"/>
    <x v="131"/>
    <x v="9"/>
    <x v="1"/>
    <s v="June"/>
    <x v="0"/>
    <s v="PROD2146"/>
    <x v="11"/>
    <x v="3"/>
    <n v="526"/>
    <n v="3"/>
    <n v="1578"/>
    <x v="3"/>
    <n v="220"/>
    <n v="9"/>
    <x v="1"/>
    <n v="0.34980988593155893"/>
    <n v="552"/>
  </r>
  <r>
    <s v="ORD001405"/>
    <s v="CUST5357"/>
    <s v="Charles Garcia"/>
    <s v="jessica.gilmore@hotmail.com"/>
    <x v="6"/>
    <d v="2023-06-23T00:00:00"/>
    <x v="171"/>
    <x v="10"/>
    <x v="0"/>
    <s v="February"/>
    <x v="0"/>
    <s v="PROD9668"/>
    <x v="0"/>
    <x v="0"/>
    <n v="258"/>
    <n v="4"/>
    <n v="1032"/>
    <x v="2"/>
    <n v="74"/>
    <n v="10"/>
    <x v="1"/>
    <n v="0.40019379844961239"/>
    <n v="413"/>
  </r>
  <r>
    <s v="ORD001406"/>
    <s v="CUST7215"/>
    <s v="Lisa Mayer"/>
    <s v="sara.hunter@yahoo.com"/>
    <x v="1"/>
    <d v="2024-08-09T00:00:00"/>
    <x v="624"/>
    <x v="7"/>
    <x v="0"/>
    <s v="November"/>
    <x v="0"/>
    <s v="PROD8268"/>
    <x v="16"/>
    <x v="0"/>
    <n v="436"/>
    <n v="1"/>
    <n v="436"/>
    <x v="1"/>
    <n v="53"/>
    <n v="3"/>
    <x v="0"/>
    <n v="0.39908256880733944"/>
    <n v="174"/>
  </r>
  <r>
    <s v="ORD001407"/>
    <s v="CUST2734"/>
    <s v="Darrell Adams"/>
    <s v="christy.ryan@yahoo.com"/>
    <x v="1"/>
    <d v="2024-07-20T00:00:00"/>
    <x v="519"/>
    <x v="7"/>
    <x v="1"/>
    <s v="November"/>
    <x v="0"/>
    <s v="PROD6052"/>
    <x v="19"/>
    <x v="2"/>
    <n v="1129"/>
    <n v="6"/>
    <n v="6775"/>
    <x v="1"/>
    <n v="447"/>
    <n v="4"/>
    <x v="0"/>
    <n v="0.2999261992619926"/>
    <n v="2032"/>
  </r>
  <r>
    <s v="ORD001408"/>
    <s v="CUST2269"/>
    <s v="Parker Garcia"/>
    <s v="shannon.faulkner@hotmail.com"/>
    <x v="0"/>
    <d v="2023-08-25T00:00:00"/>
    <x v="571"/>
    <x v="2"/>
    <x v="0"/>
    <s v="May"/>
    <x v="0"/>
    <s v="PROD2558"/>
    <x v="3"/>
    <x v="1"/>
    <n v="441"/>
    <n v="3"/>
    <n v="1324"/>
    <x v="1"/>
    <n v="187"/>
    <n v="5"/>
    <x v="0"/>
    <n v="0.15030211480362538"/>
    <n v="199"/>
  </r>
  <r>
    <s v="ORD001409"/>
    <s v="CUST2685"/>
    <s v="Dr. Rachel Hebert"/>
    <s v="kevin.daniels@outlook.com"/>
    <x v="5"/>
    <d v="2024-06-16T00:00:00"/>
    <x v="255"/>
    <x v="5"/>
    <x v="1"/>
    <s v="October"/>
    <x v="1"/>
    <s v="PROD3174"/>
    <x v="16"/>
    <x v="0"/>
    <n v="403"/>
    <n v="4"/>
    <n v="1611"/>
    <x v="1"/>
    <n v="156"/>
    <m/>
    <x v="2"/>
    <n v="0.39975170701427687"/>
    <n v="644"/>
  </r>
  <r>
    <s v="ORD001410"/>
    <s v="CUST5024"/>
    <s v="William Vincent"/>
    <s v="tiffany.campbell@hotmail.com"/>
    <x v="3"/>
    <d v="2023-04-10T00:00:00"/>
    <x v="275"/>
    <x v="4"/>
    <x v="0"/>
    <s v="April"/>
    <x v="0"/>
    <s v="PROD1575"/>
    <x v="11"/>
    <x v="3"/>
    <n v="484"/>
    <n v="3"/>
    <n v="1452"/>
    <x v="0"/>
    <n v="113"/>
    <n v="9"/>
    <x v="1"/>
    <n v="0.34986225895316803"/>
    <n v="508"/>
  </r>
  <r>
    <s v="ORD001411"/>
    <s v="CUST6639"/>
    <s v="Danielle Lopez"/>
    <s v="christina.payne@hotmail.com"/>
    <x v="6"/>
    <d v="2024-10-21T00:00:00"/>
    <x v="494"/>
    <x v="3"/>
    <x v="1"/>
    <s v="March"/>
    <x v="0"/>
    <s v="PROD2990"/>
    <x v="20"/>
    <x v="3"/>
    <n v="348"/>
    <n v="1"/>
    <n v="348"/>
    <x v="1"/>
    <n v="29"/>
    <n v="3"/>
    <x v="0"/>
    <n v="0.35057471264367818"/>
    <n v="122"/>
  </r>
  <r>
    <s v="ORD001412"/>
    <s v="CUST6284"/>
    <s v="Mark Smith"/>
    <s v="johnathan.howard@gmail.com"/>
    <x v="4"/>
    <d v="2024-10-28T00:00:00"/>
    <x v="16"/>
    <x v="8"/>
    <x v="0"/>
    <s v="September"/>
    <x v="0"/>
    <s v="PROD8236"/>
    <x v="17"/>
    <x v="3"/>
    <n v="429"/>
    <n v="4"/>
    <n v="1717"/>
    <x v="2"/>
    <n v="133"/>
    <n v="6"/>
    <x v="0"/>
    <n v="0.35002912055911473"/>
    <n v="601"/>
  </r>
  <r>
    <s v="ORD001413"/>
    <s v="CUST1587"/>
    <s v="Felicia Holland"/>
    <s v="brittany.hunter@gmail.com"/>
    <x v="6"/>
    <d v="2024-06-18T00:00:00"/>
    <x v="392"/>
    <x v="4"/>
    <x v="0"/>
    <s v="April"/>
    <x v="0"/>
    <s v="PROD2320"/>
    <x v="13"/>
    <x v="4"/>
    <n v="445"/>
    <n v="4"/>
    <n v="1780"/>
    <x v="1"/>
    <n v="265"/>
    <n v="6"/>
    <x v="0"/>
    <n v="0.25"/>
    <n v="445"/>
  </r>
  <r>
    <s v="ORD001414"/>
    <s v="CUST8844"/>
    <s v="Christopher Barton"/>
    <s v="meghan.bryant@outlook.com"/>
    <x v="3"/>
    <d v="2023-02-03T00:00:00"/>
    <x v="512"/>
    <x v="2"/>
    <x v="0"/>
    <s v="May"/>
    <x v="0"/>
    <s v="PROD4148"/>
    <x v="1"/>
    <x v="1"/>
    <n v="1044"/>
    <n v="4"/>
    <n v="4175"/>
    <x v="4"/>
    <n v="541"/>
    <n v="5"/>
    <x v="0"/>
    <n v="0.14994011976047905"/>
    <n v="626"/>
  </r>
  <r>
    <s v="ORD001415"/>
    <s v="CUST2605"/>
    <s v="Leslie Nguyen"/>
    <s v="henry.goodman@hotmail.com"/>
    <x v="3"/>
    <d v="2023-07-07T00:00:00"/>
    <x v="70"/>
    <x v="4"/>
    <x v="1"/>
    <s v="April"/>
    <x v="0"/>
    <s v="PROD8695"/>
    <x v="10"/>
    <x v="2"/>
    <n v="207"/>
    <n v="3"/>
    <n v="620"/>
    <x v="0"/>
    <n v="75"/>
    <n v="8"/>
    <x v="1"/>
    <n v="0.3"/>
    <n v="186"/>
  </r>
  <r>
    <s v="ORD001416"/>
    <s v="CUST4097"/>
    <s v="Ronald Galloway"/>
    <s v="timothy.powers@gmail.com"/>
    <x v="5"/>
    <d v="2023-06-15T00:00:00"/>
    <x v="598"/>
    <x v="3"/>
    <x v="1"/>
    <s v="March"/>
    <x v="1"/>
    <s v="PROD4614"/>
    <x v="19"/>
    <x v="2"/>
    <n v="291"/>
    <n v="5"/>
    <n v="1457"/>
    <x v="1"/>
    <n v="106"/>
    <m/>
    <x v="2"/>
    <n v="0.29993136582017843"/>
    <n v="437"/>
  </r>
  <r>
    <s v="ORD001417"/>
    <s v="CUST6161"/>
    <s v="Robert Hayes"/>
    <s v="veronica.dennis@gmail.com"/>
    <x v="0"/>
    <d v="2024-01-01T00:00:00"/>
    <x v="311"/>
    <x v="6"/>
    <x v="0"/>
    <s v="August"/>
    <x v="0"/>
    <s v="PROD1067"/>
    <x v="19"/>
    <x v="2"/>
    <n v="542"/>
    <n v="3"/>
    <n v="1626"/>
    <x v="4"/>
    <n v="177"/>
    <n v="7"/>
    <x v="0"/>
    <n v="0.30012300123001229"/>
    <n v="488"/>
  </r>
  <r>
    <s v="ORD001418"/>
    <s v="CUST9985"/>
    <s v="Michele Collins"/>
    <s v="gerald.jackson@hotmail.com"/>
    <x v="2"/>
    <d v="2024-03-22T00:00:00"/>
    <x v="579"/>
    <x v="3"/>
    <x v="0"/>
    <s v="March"/>
    <x v="0"/>
    <s v="PROD4761"/>
    <x v="5"/>
    <x v="3"/>
    <n v="142"/>
    <n v="4"/>
    <n v="566"/>
    <x v="2"/>
    <n v="69"/>
    <n v="2"/>
    <x v="0"/>
    <n v="0.34982332155477031"/>
    <n v="198"/>
  </r>
  <r>
    <s v="ORD001419"/>
    <s v="CUST9216"/>
    <s v="Cassidy Carson"/>
    <s v="christopher.jackson@yahoo.com"/>
    <x v="6"/>
    <d v="2024-12-30T00:00:00"/>
    <x v="15"/>
    <x v="7"/>
    <x v="1"/>
    <s v="November"/>
    <x v="0"/>
    <s v="PROD2748"/>
    <x v="5"/>
    <x v="3"/>
    <n v="63"/>
    <n v="1"/>
    <n v="63"/>
    <x v="0"/>
    <n v="6"/>
    <n v="5"/>
    <x v="0"/>
    <n v="0.34920634920634919"/>
    <n v="22"/>
  </r>
  <r>
    <s v="ORD001420"/>
    <s v="CUST5511"/>
    <s v="Larry Howard"/>
    <s v="jennifer.jackson@yahoo.com"/>
    <x v="0"/>
    <d v="2023-06-25T00:00:00"/>
    <x v="93"/>
    <x v="4"/>
    <x v="1"/>
    <s v="April"/>
    <x v="0"/>
    <s v="PROD8369"/>
    <x v="2"/>
    <x v="1"/>
    <n v="706"/>
    <n v="2"/>
    <n v="1413"/>
    <x v="1"/>
    <n v="124"/>
    <n v="8"/>
    <x v="1"/>
    <n v="0.15003538570417552"/>
    <n v="212"/>
  </r>
  <r>
    <s v="ORD001421"/>
    <s v="CUST6747"/>
    <s v="Sara Holmes"/>
    <s v="elizabeth.herrera@outlook.com"/>
    <x v="3"/>
    <d v="2023-06-25T00:00:00"/>
    <x v="304"/>
    <x v="6"/>
    <x v="0"/>
    <s v="August"/>
    <x v="1"/>
    <s v="PROD5255"/>
    <x v="10"/>
    <x v="2"/>
    <n v="1216"/>
    <n v="6"/>
    <n v="7294"/>
    <x v="0"/>
    <n v="966"/>
    <m/>
    <x v="2"/>
    <n v="0.29997258020290651"/>
    <n v="2188"/>
  </r>
  <r>
    <s v="ORD001422"/>
    <s v="CUST4613"/>
    <s v="Amy Anderson"/>
    <s v="laura.harper@yahoo.com"/>
    <x v="5"/>
    <d v="2024-03-04T00:00:00"/>
    <x v="120"/>
    <x v="11"/>
    <x v="0"/>
    <s v="July"/>
    <x v="1"/>
    <s v="PROD1826"/>
    <x v="9"/>
    <x v="4"/>
    <n v="767"/>
    <n v="6"/>
    <n v="4603"/>
    <x v="0"/>
    <n v="258"/>
    <m/>
    <x v="2"/>
    <n v="0.25005431240495329"/>
    <n v="1151"/>
  </r>
  <r>
    <s v="ORD001423"/>
    <s v="CUST5013"/>
    <s v="Sarah Mclean"/>
    <s v="john.wright@hotmail.com"/>
    <x v="4"/>
    <d v="2024-11-21T00:00:00"/>
    <x v="511"/>
    <x v="3"/>
    <x v="0"/>
    <s v="March"/>
    <x v="0"/>
    <s v="PROD3670"/>
    <x v="20"/>
    <x v="3"/>
    <n v="880"/>
    <n v="3"/>
    <n v="2639"/>
    <x v="1"/>
    <n v="255"/>
    <n v="10"/>
    <x v="1"/>
    <n v="0.35013262599469497"/>
    <n v="924"/>
  </r>
  <r>
    <s v="ORD001424"/>
    <s v="CUST6823"/>
    <s v="Alan Turner"/>
    <s v="seth.lloyd@outlook.com"/>
    <x v="3"/>
    <d v="2024-06-03T00:00:00"/>
    <x v="625"/>
    <x v="0"/>
    <x v="0"/>
    <s v="January"/>
    <x v="0"/>
    <s v="PROD5267"/>
    <x v="6"/>
    <x v="0"/>
    <n v="263"/>
    <n v="1"/>
    <n v="263"/>
    <x v="2"/>
    <n v="21"/>
    <n v="6"/>
    <x v="0"/>
    <n v="0.39923954372623577"/>
    <n v="105"/>
  </r>
  <r>
    <s v="ORD001425"/>
    <s v="CUST8350"/>
    <s v="Brandi Cooper"/>
    <s v="christine.terrell@hotmail.com"/>
    <x v="0"/>
    <d v="2024-04-04T00:00:00"/>
    <x v="509"/>
    <x v="11"/>
    <x v="1"/>
    <s v="July"/>
    <x v="0"/>
    <s v="PROD9058"/>
    <x v="17"/>
    <x v="3"/>
    <n v="80"/>
    <n v="3"/>
    <n v="241"/>
    <x v="1"/>
    <n v="13"/>
    <n v="9"/>
    <x v="1"/>
    <n v="0.34854771784232363"/>
    <n v="84"/>
  </r>
  <r>
    <s v="ORD001426"/>
    <s v="CUST5291"/>
    <s v="Erin Larson"/>
    <s v="tina.ortiz@hotmail.com"/>
    <x v="3"/>
    <d v="2024-01-15T00:00:00"/>
    <x v="386"/>
    <x v="10"/>
    <x v="0"/>
    <s v="February"/>
    <x v="0"/>
    <s v="PROD4384"/>
    <x v="0"/>
    <x v="0"/>
    <n v="784"/>
    <n v="1"/>
    <n v="784"/>
    <x v="1"/>
    <n v="93"/>
    <n v="7"/>
    <x v="0"/>
    <n v="0.40051020408163263"/>
    <n v="314"/>
  </r>
  <r>
    <s v="ORD001427"/>
    <s v="CUST5691"/>
    <s v="Jessica Kirk"/>
    <s v="katie.gonzalez@outlook.com"/>
    <x v="0"/>
    <d v="2024-11-01T00:00:00"/>
    <x v="214"/>
    <x v="11"/>
    <x v="0"/>
    <s v="July"/>
    <x v="1"/>
    <s v="PROD5002"/>
    <x v="2"/>
    <x v="1"/>
    <n v="1011"/>
    <n v="2"/>
    <n v="2021"/>
    <x v="1"/>
    <n v="274"/>
    <m/>
    <x v="2"/>
    <n v="0.14992577931716972"/>
    <n v="303"/>
  </r>
  <r>
    <s v="ORD001428"/>
    <s v="CUST6572"/>
    <s v="Craig Mitchell"/>
    <s v="austin.brown@gmail.com"/>
    <x v="2"/>
    <d v="2024-12-30T00:00:00"/>
    <x v="446"/>
    <x v="10"/>
    <x v="0"/>
    <s v="February"/>
    <x v="0"/>
    <s v="PROD8246"/>
    <x v="12"/>
    <x v="3"/>
    <n v="223"/>
    <n v="4"/>
    <n v="893"/>
    <x v="1"/>
    <n v="131"/>
    <n v="8"/>
    <x v="1"/>
    <n v="0.34938409854423291"/>
    <n v="312"/>
  </r>
  <r>
    <s v="ORD001429"/>
    <s v="CUST2621"/>
    <s v="Peter Serrano"/>
    <s v="sean.murphy@gmail.com"/>
    <x v="0"/>
    <d v="2023-09-16T00:00:00"/>
    <x v="497"/>
    <x v="9"/>
    <x v="0"/>
    <s v="June"/>
    <x v="2"/>
    <s v="PROD5774"/>
    <x v="14"/>
    <x v="4"/>
    <n v="484"/>
    <n v="6"/>
    <n v="2903"/>
    <x v="1"/>
    <n v="254"/>
    <m/>
    <x v="2"/>
    <n v="0.25008611780916296"/>
    <n v="726"/>
  </r>
  <r>
    <s v="ORD001430"/>
    <s v="CUST5007"/>
    <s v="Yolanda Robinson"/>
    <s v="megan.morgan@yahoo.com"/>
    <x v="0"/>
    <d v="2023-05-03T00:00:00"/>
    <x v="573"/>
    <x v="2"/>
    <x v="0"/>
    <s v="May"/>
    <x v="0"/>
    <s v="PROD6395"/>
    <x v="4"/>
    <x v="2"/>
    <n v="343"/>
    <n v="4"/>
    <n v="1372"/>
    <x v="1"/>
    <n v="82"/>
    <n v="6"/>
    <x v="0"/>
    <n v="0.30029154518950435"/>
    <n v="412"/>
  </r>
  <r>
    <s v="ORD001431"/>
    <s v="CUST7807"/>
    <s v="Kimberly Reed"/>
    <s v="margaret.bruce@yahoo.com"/>
    <x v="2"/>
    <d v="2024-05-28T00:00:00"/>
    <x v="417"/>
    <x v="1"/>
    <x v="0"/>
    <s v="December"/>
    <x v="0"/>
    <s v="PROD6642"/>
    <x v="0"/>
    <x v="0"/>
    <n v="1044"/>
    <n v="6"/>
    <n v="6264"/>
    <x v="0"/>
    <n v="499"/>
    <n v="10"/>
    <x v="1"/>
    <n v="0.40006385696040869"/>
    <n v="2506"/>
  </r>
  <r>
    <s v="ORD001432"/>
    <s v="CUST7846"/>
    <s v="Joshua Velez"/>
    <s v="emily.brock@outlook.com"/>
    <x v="1"/>
    <d v="2024-03-03T00:00:00"/>
    <x v="243"/>
    <x v="2"/>
    <x v="1"/>
    <s v="May"/>
    <x v="0"/>
    <s v="PROD5830"/>
    <x v="4"/>
    <x v="2"/>
    <n v="124"/>
    <n v="1"/>
    <n v="124"/>
    <x v="1"/>
    <n v="10"/>
    <n v="8"/>
    <x v="1"/>
    <n v="0.29838709677419356"/>
    <n v="37"/>
  </r>
  <r>
    <s v="ORD001433"/>
    <s v="CUST1318"/>
    <s v="Pamela Garcia"/>
    <s v="barbara.reynolds@gmail.com"/>
    <x v="1"/>
    <d v="2023-04-09T00:00:00"/>
    <x v="626"/>
    <x v="1"/>
    <x v="1"/>
    <s v="December"/>
    <x v="0"/>
    <s v="PROD1638"/>
    <x v="7"/>
    <x v="4"/>
    <n v="603"/>
    <n v="10"/>
    <n v="6029"/>
    <x v="2"/>
    <n v="632"/>
    <n v="6"/>
    <x v="0"/>
    <n v="0.24995853375352464"/>
    <n v="1507"/>
  </r>
  <r>
    <s v="ORD001434"/>
    <s v="CUST6490"/>
    <s v="Morgan Allen"/>
    <s v="ashley.vargas@yahoo.com"/>
    <x v="4"/>
    <d v="2023-01-19T00:00:00"/>
    <x v="137"/>
    <x v="8"/>
    <x v="1"/>
    <s v="September"/>
    <x v="0"/>
    <s v="PROD9749"/>
    <x v="16"/>
    <x v="0"/>
    <n v="957"/>
    <n v="2"/>
    <n v="1915"/>
    <x v="1"/>
    <n v="97"/>
    <n v="10"/>
    <x v="1"/>
    <n v="0.4"/>
    <n v="766"/>
  </r>
  <r>
    <s v="ORD001435"/>
    <s v="CUST8492"/>
    <s v="Christopher Barrett"/>
    <s v="dylan.nelson@outlook.com"/>
    <x v="5"/>
    <d v="2023-07-25T00:00:00"/>
    <x v="375"/>
    <x v="9"/>
    <x v="0"/>
    <s v="June"/>
    <x v="0"/>
    <s v="PROD7088"/>
    <x v="14"/>
    <x v="4"/>
    <n v="367"/>
    <n v="6"/>
    <n v="2203"/>
    <x v="1"/>
    <n v="134"/>
    <n v="8"/>
    <x v="1"/>
    <n v="0.25011348161597824"/>
    <n v="551"/>
  </r>
  <r>
    <s v="ORD001436"/>
    <s v="CUST8080"/>
    <s v="Michelle Cole"/>
    <s v="jason.murray@yahoo.com"/>
    <x v="2"/>
    <d v="2024-10-14T00:00:00"/>
    <x v="144"/>
    <x v="2"/>
    <x v="0"/>
    <s v="May"/>
    <x v="0"/>
    <s v="PROD1124"/>
    <x v="3"/>
    <x v="1"/>
    <n v="979"/>
    <n v="5"/>
    <n v="4893"/>
    <x v="1"/>
    <n v="284"/>
    <n v="3"/>
    <x v="0"/>
    <n v="0.15001021867974657"/>
    <n v="734"/>
  </r>
  <r>
    <s v="ORD001437"/>
    <s v="CUST5569"/>
    <s v="Ethan Garner"/>
    <s v="deborah.perez@gmail.com"/>
    <x v="5"/>
    <d v="2024-07-26T00:00:00"/>
    <x v="193"/>
    <x v="2"/>
    <x v="0"/>
    <s v="May"/>
    <x v="0"/>
    <s v="PROD3364"/>
    <x v="0"/>
    <x v="0"/>
    <n v="901"/>
    <n v="2"/>
    <n v="1801"/>
    <x v="2"/>
    <n v="108"/>
    <n v="5"/>
    <x v="0"/>
    <n v="0.40033314825097166"/>
    <n v="721"/>
  </r>
  <r>
    <s v="ORD001438"/>
    <s v="CUST9421"/>
    <s v="Kenneth Nguyen"/>
    <s v="april.dawson@gmail.com"/>
    <x v="1"/>
    <d v="2024-07-16T00:00:00"/>
    <x v="169"/>
    <x v="2"/>
    <x v="0"/>
    <s v="May"/>
    <x v="2"/>
    <s v="PROD4562"/>
    <x v="11"/>
    <x v="3"/>
    <n v="640"/>
    <n v="2"/>
    <n v="1280"/>
    <x v="1"/>
    <n v="97"/>
    <m/>
    <x v="2"/>
    <n v="0.35"/>
    <n v="448"/>
  </r>
  <r>
    <s v="ORD001439"/>
    <s v="CUST3504"/>
    <s v="Christopher Koch"/>
    <s v="nicole.sutton@outlook.com"/>
    <x v="4"/>
    <d v="2024-11-26T00:00:00"/>
    <x v="142"/>
    <x v="8"/>
    <x v="0"/>
    <s v="September"/>
    <x v="0"/>
    <s v="PROD7725"/>
    <x v="0"/>
    <x v="0"/>
    <n v="523"/>
    <n v="3"/>
    <n v="1570"/>
    <x v="1"/>
    <n v="117"/>
    <n v="9"/>
    <x v="1"/>
    <n v="0.4"/>
    <n v="628"/>
  </r>
  <r>
    <s v="ORD001440"/>
    <s v="CUST9673"/>
    <s v="Brenda Hall"/>
    <s v="robert.tran@hotmail.com"/>
    <x v="3"/>
    <d v="2023-07-20T00:00:00"/>
    <x v="135"/>
    <x v="5"/>
    <x v="1"/>
    <s v="October"/>
    <x v="1"/>
    <s v="PROD2286"/>
    <x v="2"/>
    <x v="1"/>
    <n v="369"/>
    <n v="1"/>
    <n v="369"/>
    <x v="3"/>
    <n v="27"/>
    <m/>
    <x v="2"/>
    <n v="0.14905149051490515"/>
    <n v="55"/>
  </r>
  <r>
    <s v="ORD001441"/>
    <s v="CUST1548"/>
    <s v="Kelly Zavala DDS"/>
    <s v="jennifer.mcconnell@hotmail.com"/>
    <x v="6"/>
    <d v="2024-12-07T00:00:00"/>
    <x v="581"/>
    <x v="9"/>
    <x v="1"/>
    <s v="June"/>
    <x v="0"/>
    <s v="PROD9361"/>
    <x v="15"/>
    <x v="1"/>
    <n v="523"/>
    <n v="6"/>
    <n v="3138"/>
    <x v="0"/>
    <n v="302"/>
    <n v="2"/>
    <x v="0"/>
    <n v="0.15009560229445507"/>
    <n v="471"/>
  </r>
  <r>
    <s v="ORD001442"/>
    <s v="CUST7232"/>
    <s v="Katrina Medina"/>
    <s v="lindsey.greer@gmail.com"/>
    <x v="0"/>
    <d v="2023-04-16T00:00:00"/>
    <x v="523"/>
    <x v="8"/>
    <x v="0"/>
    <s v="September"/>
    <x v="0"/>
    <s v="PROD8974"/>
    <x v="5"/>
    <x v="3"/>
    <n v="829"/>
    <n v="2"/>
    <n v="1657"/>
    <x v="1"/>
    <n v="157"/>
    <n v="8"/>
    <x v="1"/>
    <n v="0.35003017501508749"/>
    <n v="580"/>
  </r>
  <r>
    <s v="ORD001443"/>
    <s v="CUST8628"/>
    <s v="Krista Jones"/>
    <s v="catherine.thompson@outlook.com"/>
    <x v="6"/>
    <d v="2024-11-30T00:00:00"/>
    <x v="489"/>
    <x v="9"/>
    <x v="0"/>
    <s v="June"/>
    <x v="0"/>
    <s v="PROD1918"/>
    <x v="1"/>
    <x v="1"/>
    <n v="911"/>
    <n v="6"/>
    <n v="5469"/>
    <x v="4"/>
    <n v="295"/>
    <n v="8"/>
    <x v="1"/>
    <n v="0.14993600292558054"/>
    <n v="820"/>
  </r>
  <r>
    <s v="ORD001444"/>
    <s v="CUST6164"/>
    <s v="Ronald Dalton"/>
    <s v="deborah.ruiz@hotmail.com"/>
    <x v="6"/>
    <d v="2023-09-05T00:00:00"/>
    <x v="339"/>
    <x v="6"/>
    <x v="1"/>
    <s v="August"/>
    <x v="0"/>
    <s v="PROD2077"/>
    <x v="17"/>
    <x v="3"/>
    <n v="1068"/>
    <n v="6"/>
    <n v="6407"/>
    <x v="0"/>
    <n v="428"/>
    <n v="3"/>
    <x v="0"/>
    <n v="0.34992976432027467"/>
    <n v="2242"/>
  </r>
  <r>
    <s v="ORD001445"/>
    <s v="CUST9084"/>
    <s v="Amber Martinez MD"/>
    <s v="regina.peters@yahoo.com"/>
    <x v="4"/>
    <d v="2024-12-14T00:00:00"/>
    <x v="627"/>
    <x v="5"/>
    <x v="0"/>
    <s v="October"/>
    <x v="0"/>
    <s v="PROD2142"/>
    <x v="13"/>
    <x v="4"/>
    <n v="485"/>
    <n v="4"/>
    <n v="1939"/>
    <x v="2"/>
    <n v="121"/>
    <n v="7"/>
    <x v="0"/>
    <n v="0.25012893243940176"/>
    <n v="485"/>
  </r>
  <r>
    <s v="ORD001446"/>
    <s v="CUST6718"/>
    <s v="Gavin Mullen"/>
    <s v="jennifer.harris@hotmail.com"/>
    <x v="2"/>
    <d v="2023-08-14T00:00:00"/>
    <x v="226"/>
    <x v="0"/>
    <x v="1"/>
    <s v="January"/>
    <x v="0"/>
    <s v="PROD1891"/>
    <x v="10"/>
    <x v="2"/>
    <n v="414"/>
    <n v="4"/>
    <n v="1656"/>
    <x v="2"/>
    <n v="246"/>
    <n v="2"/>
    <x v="0"/>
    <n v="0.3001207729468599"/>
    <n v="497"/>
  </r>
  <r>
    <s v="ORD001447"/>
    <s v="CUST9669"/>
    <s v="Joe King"/>
    <s v="william.whitney@gmail.com"/>
    <x v="4"/>
    <d v="2024-06-28T00:00:00"/>
    <x v="442"/>
    <x v="4"/>
    <x v="0"/>
    <s v="April"/>
    <x v="1"/>
    <s v="PROD7327"/>
    <x v="16"/>
    <x v="0"/>
    <n v="538"/>
    <n v="5"/>
    <n v="2690"/>
    <x v="4"/>
    <n v="311"/>
    <m/>
    <x v="2"/>
    <n v="0.4"/>
    <n v="1076"/>
  </r>
  <r>
    <s v="ORD001448"/>
    <s v="CUST1474"/>
    <s v="Eric Ruiz"/>
    <s v="john.hernandez@outlook.com"/>
    <x v="6"/>
    <d v="2024-04-25T00:00:00"/>
    <x v="468"/>
    <x v="9"/>
    <x v="0"/>
    <s v="June"/>
    <x v="2"/>
    <s v="PROD4503"/>
    <x v="0"/>
    <x v="0"/>
    <n v="960"/>
    <n v="3"/>
    <n v="2881"/>
    <x v="1"/>
    <n v="263"/>
    <m/>
    <x v="2"/>
    <n v="0.39986115931968069"/>
    <n v="1152"/>
  </r>
  <r>
    <s v="ORD001449"/>
    <s v="CUST7122"/>
    <s v="Gabriel Byrd"/>
    <s v="max.hubbard@hotmail.com"/>
    <x v="0"/>
    <d v="2024-12-16T00:00:00"/>
    <x v="435"/>
    <x v="0"/>
    <x v="0"/>
    <s v="January"/>
    <x v="0"/>
    <s v="PROD6393"/>
    <x v="20"/>
    <x v="3"/>
    <n v="398"/>
    <n v="3"/>
    <n v="1195"/>
    <x v="0"/>
    <n v="74"/>
    <n v="9"/>
    <x v="1"/>
    <n v="0.3497907949790795"/>
    <n v="418"/>
  </r>
  <r>
    <s v="ORD001450"/>
    <s v="CUST6250"/>
    <s v="Jessica Nolan"/>
    <s v="christopher.rodriguez@gmail.com"/>
    <x v="2"/>
    <d v="2024-09-20T00:00:00"/>
    <x v="628"/>
    <x v="7"/>
    <x v="1"/>
    <s v="November"/>
    <x v="0"/>
    <s v="PROD4171"/>
    <x v="13"/>
    <x v="4"/>
    <n v="114"/>
    <n v="1"/>
    <n v="114"/>
    <x v="0"/>
    <n v="12"/>
    <n v="3"/>
    <x v="0"/>
    <n v="0.25438596491228072"/>
    <n v="29"/>
  </r>
  <r>
    <s v="ORD001451"/>
    <s v="CUST6356"/>
    <s v="Valerie Evans"/>
    <s v="frank.guerrero@hotmail.com"/>
    <x v="2"/>
    <d v="2023-05-09T00:00:00"/>
    <x v="612"/>
    <x v="9"/>
    <x v="1"/>
    <s v="June"/>
    <x v="0"/>
    <s v="PROD3176"/>
    <x v="17"/>
    <x v="3"/>
    <n v="968"/>
    <n v="3"/>
    <n v="2903"/>
    <x v="0"/>
    <n v="165"/>
    <n v="3"/>
    <x v="0"/>
    <n v="0.34998277643816739"/>
    <n v="1016"/>
  </r>
  <r>
    <s v="ORD001452"/>
    <s v="CUST4779"/>
    <s v="Mary Fleming"/>
    <s v="mary.smith@hotmail.com"/>
    <x v="0"/>
    <d v="2024-07-01T00:00:00"/>
    <x v="153"/>
    <x v="3"/>
    <x v="1"/>
    <s v="March"/>
    <x v="0"/>
    <s v="PROD7734"/>
    <x v="13"/>
    <x v="4"/>
    <n v="325"/>
    <n v="2"/>
    <n v="649"/>
    <x v="1"/>
    <n v="52"/>
    <n v="3"/>
    <x v="0"/>
    <n v="0.24961479198767333"/>
    <n v="162"/>
  </r>
  <r>
    <s v="ORD001453"/>
    <s v="CUST6578"/>
    <s v="Donald Perez"/>
    <s v="kenneth.powell@outlook.com"/>
    <x v="0"/>
    <d v="2024-02-13T00:00:00"/>
    <x v="320"/>
    <x v="7"/>
    <x v="0"/>
    <s v="November"/>
    <x v="0"/>
    <s v="PROD7910"/>
    <x v="3"/>
    <x v="1"/>
    <n v="1131"/>
    <n v="6"/>
    <n v="6788"/>
    <x v="1"/>
    <n v="341"/>
    <n v="9"/>
    <x v="1"/>
    <n v="0.14997053624042428"/>
    <n v="1018"/>
  </r>
  <r>
    <s v="ORD001454"/>
    <s v="CUST4676"/>
    <s v="Jon Hooper"/>
    <s v="carolyn.maldonado@hotmail.com"/>
    <x v="6"/>
    <d v="2023-09-13T00:00:00"/>
    <x v="310"/>
    <x v="6"/>
    <x v="0"/>
    <s v="August"/>
    <x v="0"/>
    <s v="PROD2282"/>
    <x v="20"/>
    <x v="3"/>
    <n v="1045"/>
    <n v="2"/>
    <n v="2090"/>
    <x v="2"/>
    <n v="137"/>
    <n v="10"/>
    <x v="1"/>
    <n v="0.34976076555023922"/>
    <n v="731"/>
  </r>
  <r>
    <s v="ORD001455"/>
    <s v="CUST8743"/>
    <s v="Angela Baker"/>
    <s v="donna.fernandez@hotmail.com"/>
    <x v="2"/>
    <d v="2024-09-23T00:00:00"/>
    <x v="78"/>
    <x v="11"/>
    <x v="0"/>
    <s v="July"/>
    <x v="0"/>
    <s v="PROD9617"/>
    <x v="16"/>
    <x v="0"/>
    <n v="572"/>
    <n v="1"/>
    <n v="572"/>
    <x v="1"/>
    <n v="36"/>
    <n v="9"/>
    <x v="1"/>
    <n v="0.40034965034965037"/>
    <n v="229"/>
  </r>
  <r>
    <s v="ORD001456"/>
    <s v="CUST1700"/>
    <s v="Eric Marshall"/>
    <s v="cameron.mclaughlin@hotmail.com"/>
    <x v="2"/>
    <d v="2023-07-21T00:00:00"/>
    <x v="547"/>
    <x v="0"/>
    <x v="0"/>
    <s v="January"/>
    <x v="0"/>
    <s v="PROD2195"/>
    <x v="0"/>
    <x v="0"/>
    <n v="97"/>
    <n v="1"/>
    <n v="97"/>
    <x v="4"/>
    <n v="9"/>
    <n v="7"/>
    <x v="0"/>
    <n v="0.40206185567010311"/>
    <n v="39"/>
  </r>
  <r>
    <s v="ORD001457"/>
    <s v="CUST6250"/>
    <s v="Jessica Nolan"/>
    <s v="christopher.rodriguez@gmail.com"/>
    <x v="2"/>
    <d v="2024-09-20T00:00:00"/>
    <x v="629"/>
    <x v="1"/>
    <x v="1"/>
    <s v="December"/>
    <x v="2"/>
    <s v="PROD4049"/>
    <x v="16"/>
    <x v="0"/>
    <n v="188"/>
    <n v="8"/>
    <n v="1508"/>
    <x v="1"/>
    <n v="194"/>
    <m/>
    <x v="2"/>
    <n v="0.39986737400530503"/>
    <n v="603"/>
  </r>
  <r>
    <s v="ORD001458"/>
    <s v="CUST3106"/>
    <s v="Anna Lawson"/>
    <s v="nicholas.walker@hotmail.com"/>
    <x v="1"/>
    <d v="2023-12-06T00:00:00"/>
    <x v="133"/>
    <x v="7"/>
    <x v="1"/>
    <s v="November"/>
    <x v="0"/>
    <s v="PROD1088"/>
    <x v="14"/>
    <x v="4"/>
    <n v="1108"/>
    <n v="4"/>
    <n v="4431"/>
    <x v="0"/>
    <n v="322"/>
    <n v="10"/>
    <x v="1"/>
    <n v="0.25005642067253442"/>
    <n v="1108"/>
  </r>
  <r>
    <s v="ORD001459"/>
    <s v="CUST8129"/>
    <s v="Joyce Kim"/>
    <s v="gregory.wright@hotmail.com"/>
    <x v="3"/>
    <d v="2024-11-01T00:00:00"/>
    <x v="185"/>
    <x v="3"/>
    <x v="1"/>
    <s v="March"/>
    <x v="0"/>
    <s v="PROD5015"/>
    <x v="8"/>
    <x v="2"/>
    <n v="331"/>
    <n v="5"/>
    <n v="1654"/>
    <x v="2"/>
    <n v="142"/>
    <n v="3"/>
    <x v="0"/>
    <n v="0.29987908101571947"/>
    <n v="496"/>
  </r>
  <r>
    <s v="ORD001460"/>
    <s v="CUST8027"/>
    <s v="Justin Randolph"/>
    <s v="stacey.jones@gmail.com"/>
    <x v="0"/>
    <d v="2023-11-07T00:00:00"/>
    <x v="359"/>
    <x v="2"/>
    <x v="0"/>
    <s v="May"/>
    <x v="1"/>
    <s v="PROD2278"/>
    <x v="21"/>
    <x v="1"/>
    <n v="905"/>
    <n v="4"/>
    <n v="3620"/>
    <x v="0"/>
    <n v="493"/>
    <m/>
    <x v="2"/>
    <n v="0.15"/>
    <n v="543"/>
  </r>
  <r>
    <s v="ORD001461"/>
    <s v="CUST4169"/>
    <s v="Christian Weaver"/>
    <s v="megan.wilson@yahoo.com"/>
    <x v="1"/>
    <d v="2024-10-29T00:00:00"/>
    <x v="428"/>
    <x v="0"/>
    <x v="1"/>
    <s v="January"/>
    <x v="0"/>
    <s v="PROD2268"/>
    <x v="18"/>
    <x v="0"/>
    <n v="382"/>
    <n v="2"/>
    <n v="764"/>
    <x v="1"/>
    <n v="83"/>
    <n v="8"/>
    <x v="1"/>
    <n v="0.40052356020942409"/>
    <n v="306"/>
  </r>
  <r>
    <s v="ORD001462"/>
    <s v="CUST8081"/>
    <s v="Connie Bridges"/>
    <s v="autumn.may@yahoo.com"/>
    <x v="1"/>
    <d v="2024-04-05T00:00:00"/>
    <x v="47"/>
    <x v="4"/>
    <x v="0"/>
    <s v="April"/>
    <x v="0"/>
    <s v="PROD7473"/>
    <x v="16"/>
    <x v="0"/>
    <n v="348"/>
    <n v="3"/>
    <n v="1043"/>
    <x v="0"/>
    <n v="153"/>
    <n v="7"/>
    <x v="0"/>
    <n v="0.39980824544582932"/>
    <n v="417"/>
  </r>
  <r>
    <s v="ORD001463"/>
    <s v="CUST9927"/>
    <s v="Sarah Choi"/>
    <s v="zachary.adams@outlook.com"/>
    <x v="4"/>
    <d v="2024-04-05T00:00:00"/>
    <x v="630"/>
    <x v="6"/>
    <x v="1"/>
    <s v="August"/>
    <x v="0"/>
    <s v="PROD6269"/>
    <x v="15"/>
    <x v="1"/>
    <n v="531"/>
    <n v="2"/>
    <n v="1063"/>
    <x v="0"/>
    <n v="54"/>
    <n v="6"/>
    <x v="0"/>
    <n v="0.14957666980244591"/>
    <n v="159"/>
  </r>
  <r>
    <s v="ORD001464"/>
    <s v="CUST2087"/>
    <s v="Danielle Allen"/>
    <s v="william.sampson@yahoo.com"/>
    <x v="0"/>
    <d v="2024-05-22T00:00:00"/>
    <x v="195"/>
    <x v="8"/>
    <x v="0"/>
    <s v="September"/>
    <x v="0"/>
    <s v="PROD2987"/>
    <x v="9"/>
    <x v="4"/>
    <n v="1007"/>
    <n v="4"/>
    <n v="4029"/>
    <x v="1"/>
    <n v="516"/>
    <n v="5"/>
    <x v="0"/>
    <n v="0.24993794986348969"/>
    <n v="1007"/>
  </r>
  <r>
    <s v="ORD001465"/>
    <s v="CUST7136"/>
    <s v="Brittney Kim"/>
    <s v="kayla.west@gmail.com"/>
    <x v="3"/>
    <d v="2024-12-30T00:00:00"/>
    <x v="102"/>
    <x v="1"/>
    <x v="1"/>
    <s v="December"/>
    <x v="0"/>
    <s v="PROD3449"/>
    <x v="4"/>
    <x v="2"/>
    <n v="1660"/>
    <n v="2"/>
    <n v="3321"/>
    <x v="4"/>
    <n v="381"/>
    <n v="6"/>
    <x v="0"/>
    <n v="0.29990966576332428"/>
    <n v="996"/>
  </r>
  <r>
    <s v="ORD001466"/>
    <s v="CUST3961"/>
    <s v="Thomas Smith"/>
    <s v="kevin.wilson@yahoo.com"/>
    <x v="5"/>
    <d v="2023-05-04T00:00:00"/>
    <x v="351"/>
    <x v="4"/>
    <x v="1"/>
    <s v="April"/>
    <x v="0"/>
    <s v="PROD6990"/>
    <x v="12"/>
    <x v="3"/>
    <n v="344"/>
    <n v="1"/>
    <n v="344"/>
    <x v="1"/>
    <n v="29"/>
    <n v="7"/>
    <x v="0"/>
    <n v="0.34883720930232559"/>
    <n v="120"/>
  </r>
  <r>
    <s v="ORD001467"/>
    <s v="CUST2269"/>
    <s v="Thomas Harris"/>
    <s v="jennifer.foster@outlook.com"/>
    <x v="2"/>
    <d v="2023-06-09T00:00:00"/>
    <x v="456"/>
    <x v="9"/>
    <x v="1"/>
    <s v="June"/>
    <x v="0"/>
    <s v="PROD9149"/>
    <x v="12"/>
    <x v="3"/>
    <n v="645"/>
    <n v="6"/>
    <n v="3872"/>
    <x v="1"/>
    <n v="362"/>
    <n v="4"/>
    <x v="0"/>
    <n v="0.349948347107438"/>
    <n v="1355"/>
  </r>
  <r>
    <s v="ORD001468"/>
    <s v="CUST8127"/>
    <s v="James Cruz"/>
    <s v="shawna.rogers@gmail.com"/>
    <x v="2"/>
    <d v="2024-10-16T00:00:00"/>
    <x v="140"/>
    <x v="7"/>
    <x v="1"/>
    <s v="November"/>
    <x v="0"/>
    <s v="PROD5916"/>
    <x v="10"/>
    <x v="2"/>
    <n v="1124"/>
    <n v="7"/>
    <n v="7869"/>
    <x v="0"/>
    <n v="480"/>
    <n v="9"/>
    <x v="1"/>
    <n v="0.30003812428516963"/>
    <n v="2361"/>
  </r>
  <r>
    <s v="ORD001469"/>
    <s v="CUST4953"/>
    <s v="Evan Hernandez"/>
    <s v="veronica.small@outlook.com"/>
    <x v="3"/>
    <d v="2024-01-23T00:00:00"/>
    <x v="541"/>
    <x v="1"/>
    <x v="0"/>
    <s v="December"/>
    <x v="0"/>
    <s v="PROD7431"/>
    <x v="16"/>
    <x v="0"/>
    <n v="576"/>
    <n v="10"/>
    <n v="5759"/>
    <x v="1"/>
    <n v="747"/>
    <n v="3"/>
    <x v="0"/>
    <n v="0.39989581524570239"/>
    <n v="2303"/>
  </r>
  <r>
    <s v="ORD001470"/>
    <s v="CUST3389"/>
    <s v="Daniel Rodriguez"/>
    <s v="molly.jones@gmail.com"/>
    <x v="0"/>
    <d v="2024-02-02T00:00:00"/>
    <x v="631"/>
    <x v="6"/>
    <x v="1"/>
    <s v="August"/>
    <x v="0"/>
    <s v="PROD4800"/>
    <x v="1"/>
    <x v="1"/>
    <n v="394"/>
    <n v="2"/>
    <n v="789"/>
    <x v="0"/>
    <n v="75"/>
    <n v="9"/>
    <x v="1"/>
    <n v="0.14955640050697086"/>
    <n v="118"/>
  </r>
  <r>
    <s v="ORD001471"/>
    <s v="CUST6432"/>
    <s v="Joshua Bennett"/>
    <s v="jordan.hernandez@gmail.com"/>
    <x v="4"/>
    <d v="2023-08-09T00:00:00"/>
    <x v="424"/>
    <x v="11"/>
    <x v="1"/>
    <s v="July"/>
    <x v="0"/>
    <s v="PROD9857"/>
    <x v="15"/>
    <x v="1"/>
    <n v="1220"/>
    <n v="1"/>
    <n v="1220"/>
    <x v="0"/>
    <n v="73"/>
    <n v="2"/>
    <x v="0"/>
    <n v="0.15"/>
    <n v="183"/>
  </r>
  <r>
    <s v="ORD001472"/>
    <s v="CUST8548"/>
    <s v="John Hall"/>
    <s v="tim.vaughn@outlook.com"/>
    <x v="2"/>
    <d v="2024-08-26T00:00:00"/>
    <x v="349"/>
    <x v="11"/>
    <x v="0"/>
    <s v="July"/>
    <x v="0"/>
    <s v="PROD6675"/>
    <x v="15"/>
    <x v="1"/>
    <n v="210"/>
    <n v="1"/>
    <n v="210"/>
    <x v="1"/>
    <n v="16"/>
    <n v="2"/>
    <x v="0"/>
    <n v="0.14761904761904762"/>
    <n v="31"/>
  </r>
  <r>
    <s v="ORD001473"/>
    <s v="CUST8251"/>
    <s v="Nathan Douglas"/>
    <s v="angelica.townsend@hotmail.com"/>
    <x v="5"/>
    <d v="2023-02-14T00:00:00"/>
    <x v="43"/>
    <x v="7"/>
    <x v="1"/>
    <s v="November"/>
    <x v="0"/>
    <s v="PROD6184"/>
    <x v="10"/>
    <x v="2"/>
    <n v="355"/>
    <n v="7"/>
    <n v="2485"/>
    <x v="0"/>
    <n v="329"/>
    <n v="4"/>
    <x v="0"/>
    <n v="0.29979879275653926"/>
    <n v="745"/>
  </r>
  <r>
    <s v="ORD001474"/>
    <s v="CUST4936"/>
    <s v="Sandra Cruz"/>
    <s v="jerry.james@gmail.com"/>
    <x v="1"/>
    <d v="2024-12-24T00:00:00"/>
    <x v="632"/>
    <x v="6"/>
    <x v="0"/>
    <s v="August"/>
    <x v="0"/>
    <s v="PROD2429"/>
    <x v="18"/>
    <x v="0"/>
    <n v="774"/>
    <n v="1"/>
    <n v="774"/>
    <x v="0"/>
    <n v="52"/>
    <n v="3"/>
    <x v="0"/>
    <n v="0.39922480620155038"/>
    <n v="309"/>
  </r>
  <r>
    <s v="ORD001475"/>
    <s v="CUST2963"/>
    <s v="Rachel Smith"/>
    <s v="amanda.wood@hotmail.com"/>
    <x v="5"/>
    <d v="2024-07-20T00:00:00"/>
    <x v="304"/>
    <x v="6"/>
    <x v="0"/>
    <s v="August"/>
    <x v="0"/>
    <s v="PROD6799"/>
    <x v="3"/>
    <x v="1"/>
    <n v="958"/>
    <n v="2"/>
    <n v="1916"/>
    <x v="1"/>
    <n v="163"/>
    <n v="3"/>
    <x v="0"/>
    <n v="0.14979123173277661"/>
    <n v="287"/>
  </r>
  <r>
    <s v="ORD001476"/>
    <s v="CUST7973"/>
    <s v="Paul Lane"/>
    <s v="sierra.brown@hotmail.com"/>
    <x v="3"/>
    <d v="2023-07-10T00:00:00"/>
    <x v="500"/>
    <x v="7"/>
    <x v="1"/>
    <s v="November"/>
    <x v="0"/>
    <s v="PROD3025"/>
    <x v="16"/>
    <x v="0"/>
    <n v="1469"/>
    <n v="7"/>
    <n v="10285"/>
    <x v="1"/>
    <n v="1016"/>
    <n v="4"/>
    <x v="0"/>
    <n v="0.4"/>
    <n v="4114"/>
  </r>
  <r>
    <s v="ORD001477"/>
    <s v="CUST4169"/>
    <s v="Christian Weaver"/>
    <s v="megan.wilson@yahoo.com"/>
    <x v="1"/>
    <d v="2024-10-29T00:00:00"/>
    <x v="29"/>
    <x v="10"/>
    <x v="1"/>
    <s v="February"/>
    <x v="0"/>
    <s v="PROD4190"/>
    <x v="3"/>
    <x v="1"/>
    <n v="98"/>
    <n v="1"/>
    <n v="98"/>
    <x v="1"/>
    <n v="11"/>
    <n v="2"/>
    <x v="0"/>
    <n v="0.15306122448979592"/>
    <n v="15"/>
  </r>
  <r>
    <s v="ORD001478"/>
    <s v="CUST5457"/>
    <s v="Kari Carpenter"/>
    <s v="lisa.gordon@yahoo.com"/>
    <x v="3"/>
    <d v="2023-01-27T00:00:00"/>
    <x v="343"/>
    <x v="6"/>
    <x v="0"/>
    <s v="August"/>
    <x v="0"/>
    <s v="PROD1496"/>
    <x v="9"/>
    <x v="4"/>
    <n v="857"/>
    <n v="6"/>
    <n v="5144"/>
    <x v="0"/>
    <n v="258"/>
    <n v="9"/>
    <x v="1"/>
    <n v="0.25"/>
    <n v="1286"/>
  </r>
  <r>
    <s v="ORD001479"/>
    <s v="CUST9947"/>
    <s v="Marie Lee"/>
    <s v="travis.payne@yahoo.com"/>
    <x v="2"/>
    <d v="2024-10-10T00:00:00"/>
    <x v="512"/>
    <x v="2"/>
    <x v="0"/>
    <s v="May"/>
    <x v="0"/>
    <s v="PROD2634"/>
    <x v="16"/>
    <x v="0"/>
    <n v="351"/>
    <n v="1"/>
    <n v="351"/>
    <x v="0"/>
    <n v="39"/>
    <n v="4"/>
    <x v="0"/>
    <n v="0.39886039886039887"/>
    <n v="140"/>
  </r>
  <r>
    <s v="ORD001480"/>
    <s v="CUST8548"/>
    <s v="John Hall"/>
    <s v="tim.vaughn@outlook.com"/>
    <x v="2"/>
    <d v="2024-08-26T00:00:00"/>
    <x v="512"/>
    <x v="2"/>
    <x v="0"/>
    <s v="May"/>
    <x v="0"/>
    <s v="PROD4076"/>
    <x v="11"/>
    <x v="3"/>
    <n v="194"/>
    <n v="4"/>
    <n v="775"/>
    <x v="4"/>
    <n v="67"/>
    <n v="6"/>
    <x v="0"/>
    <n v="0.3496774193548387"/>
    <n v="271"/>
  </r>
  <r>
    <s v="ORD001481"/>
    <s v="CUST5370"/>
    <s v="Erica Turner"/>
    <s v="brandon.caldwell@hotmail.com"/>
    <x v="6"/>
    <d v="2024-07-09T00:00:00"/>
    <x v="84"/>
    <x v="0"/>
    <x v="1"/>
    <s v="January"/>
    <x v="0"/>
    <s v="PROD3732"/>
    <x v="10"/>
    <x v="2"/>
    <n v="109"/>
    <n v="1"/>
    <n v="109"/>
    <x v="0"/>
    <n v="9"/>
    <n v="5"/>
    <x v="0"/>
    <n v="0.30275229357798167"/>
    <n v="33"/>
  </r>
  <r>
    <s v="ORD001482"/>
    <s v="CUST5254"/>
    <s v="Austin Howard"/>
    <s v="chelsea.freeman@outlook.com"/>
    <x v="2"/>
    <d v="2023-08-27T00:00:00"/>
    <x v="420"/>
    <x v="8"/>
    <x v="1"/>
    <s v="September"/>
    <x v="0"/>
    <s v="PROD8047"/>
    <x v="16"/>
    <x v="0"/>
    <n v="437"/>
    <n v="1"/>
    <n v="437"/>
    <x v="1"/>
    <n v="49"/>
    <n v="7"/>
    <x v="0"/>
    <n v="0.40045766590389015"/>
    <n v="175"/>
  </r>
  <r>
    <s v="ORD001483"/>
    <s v="CUST5271"/>
    <s v="Jonathan Guzman"/>
    <s v="william.taylor@gmail.com"/>
    <x v="2"/>
    <d v="2023-08-11T00:00:00"/>
    <x v="67"/>
    <x v="0"/>
    <x v="0"/>
    <s v="January"/>
    <x v="0"/>
    <s v="PROD2296"/>
    <x v="11"/>
    <x v="3"/>
    <n v="489"/>
    <n v="1"/>
    <n v="489"/>
    <x v="1"/>
    <n v="58"/>
    <n v="7"/>
    <x v="0"/>
    <n v="0.34969325153374231"/>
    <n v="171"/>
  </r>
  <r>
    <s v="ORD001484"/>
    <s v="CUST4498"/>
    <s v="David Kelley"/>
    <s v="charles.ellis@outlook.com"/>
    <x v="1"/>
    <d v="2023-02-16T00:00:00"/>
    <x v="569"/>
    <x v="10"/>
    <x v="0"/>
    <s v="February"/>
    <x v="1"/>
    <s v="PROD5577"/>
    <x v="8"/>
    <x v="2"/>
    <n v="178"/>
    <n v="4"/>
    <n v="711"/>
    <x v="1"/>
    <n v="36"/>
    <m/>
    <x v="2"/>
    <n v="0.29957805907172996"/>
    <n v="213"/>
  </r>
  <r>
    <s v="ORD001485"/>
    <s v="CUST2023"/>
    <s v="Jesse Thomas"/>
    <s v="melissa.liu@gmail.com"/>
    <x v="6"/>
    <d v="2024-06-21T00:00:00"/>
    <x v="279"/>
    <x v="10"/>
    <x v="1"/>
    <s v="February"/>
    <x v="0"/>
    <s v="PROD3025"/>
    <x v="0"/>
    <x v="0"/>
    <n v="925"/>
    <n v="2"/>
    <n v="1850"/>
    <x v="1"/>
    <n v="255"/>
    <n v="8"/>
    <x v="1"/>
    <n v="0.4"/>
    <n v="740"/>
  </r>
  <r>
    <s v="ORD001486"/>
    <s v="CUST1506"/>
    <s v="Elizabeth Walker"/>
    <s v="nathan.robinson@gmail.com"/>
    <x v="2"/>
    <d v="2023-12-06T00:00:00"/>
    <x v="165"/>
    <x v="6"/>
    <x v="1"/>
    <s v="August"/>
    <x v="0"/>
    <s v="PROD8357"/>
    <x v="11"/>
    <x v="3"/>
    <n v="174"/>
    <n v="3"/>
    <n v="523"/>
    <x v="1"/>
    <n v="36"/>
    <n v="2"/>
    <x v="0"/>
    <n v="0.34990439770554493"/>
    <n v="183"/>
  </r>
  <r>
    <s v="ORD001487"/>
    <s v="CUST2559"/>
    <s v="Carla Matthews"/>
    <s v="michael.murphy@yahoo.com"/>
    <x v="3"/>
    <d v="2023-11-04T00:00:00"/>
    <x v="23"/>
    <x v="10"/>
    <x v="1"/>
    <s v="February"/>
    <x v="0"/>
    <s v="PROD2426"/>
    <x v="18"/>
    <x v="0"/>
    <n v="694"/>
    <n v="1"/>
    <n v="694"/>
    <x v="1"/>
    <n v="73"/>
    <n v="8"/>
    <x v="1"/>
    <n v="0.39913544668587897"/>
    <n v="277"/>
  </r>
  <r>
    <s v="ORD001488"/>
    <s v="CUST7319"/>
    <s v="Matthew Brown"/>
    <s v="kevin.johnson@gmail.com"/>
    <x v="6"/>
    <d v="2023-10-10T00:00:00"/>
    <x v="633"/>
    <x v="3"/>
    <x v="0"/>
    <s v="March"/>
    <x v="2"/>
    <s v="PROD8123"/>
    <x v="2"/>
    <x v="1"/>
    <n v="697"/>
    <n v="3"/>
    <n v="2092"/>
    <x v="1"/>
    <n v="313"/>
    <m/>
    <x v="2"/>
    <n v="0.15009560229445507"/>
    <n v="314"/>
  </r>
  <r>
    <s v="ORD001489"/>
    <s v="CUST8897"/>
    <s v="Timothy Oconnor"/>
    <s v="james.rodriguez@outlook.com"/>
    <x v="2"/>
    <d v="2023-01-16T00:00:00"/>
    <x v="361"/>
    <x v="6"/>
    <x v="1"/>
    <s v="August"/>
    <x v="0"/>
    <s v="PROD9821"/>
    <x v="20"/>
    <x v="3"/>
    <n v="541"/>
    <n v="3"/>
    <n v="1624"/>
    <x v="1"/>
    <n v="236"/>
    <n v="4"/>
    <x v="0"/>
    <n v="0.34975369458128081"/>
    <n v="568"/>
  </r>
  <r>
    <s v="ORD001490"/>
    <s v="CUST2753"/>
    <s v="Donna Montgomery"/>
    <s v="lauren.mays@outlook.com"/>
    <x v="6"/>
    <d v="2024-02-27T00:00:00"/>
    <x v="176"/>
    <x v="8"/>
    <x v="1"/>
    <s v="September"/>
    <x v="0"/>
    <s v="PROD2443"/>
    <x v="6"/>
    <x v="0"/>
    <n v="138"/>
    <n v="1"/>
    <n v="138"/>
    <x v="0"/>
    <n v="13"/>
    <n v="10"/>
    <x v="1"/>
    <n v="0.39855072463768115"/>
    <n v="55"/>
  </r>
  <r>
    <s v="ORD001491"/>
    <s v="CUST5840"/>
    <s v="Matthew Rose"/>
    <s v="michael.brown@outlook.com"/>
    <x v="5"/>
    <d v="2023-09-24T00:00:00"/>
    <x v="525"/>
    <x v="7"/>
    <x v="0"/>
    <s v="November"/>
    <x v="0"/>
    <s v="PROD8185"/>
    <x v="21"/>
    <x v="1"/>
    <n v="819"/>
    <n v="7"/>
    <n v="5731"/>
    <x v="1"/>
    <n v="387"/>
    <n v="6"/>
    <x v="0"/>
    <n v="0.15006107136625371"/>
    <n v="860"/>
  </r>
  <r>
    <s v="ORD001492"/>
    <s v="CUST3752"/>
    <s v="Nancy Key"/>
    <s v="cameron.stewart@outlook.com"/>
    <x v="0"/>
    <d v="2023-12-04T00:00:00"/>
    <x v="634"/>
    <x v="5"/>
    <x v="0"/>
    <s v="October"/>
    <x v="0"/>
    <s v="PROD2879"/>
    <x v="13"/>
    <x v="4"/>
    <n v="301"/>
    <n v="2"/>
    <n v="601"/>
    <x v="1"/>
    <n v="35"/>
    <n v="3"/>
    <x v="0"/>
    <n v="0.24958402662229617"/>
    <n v="150"/>
  </r>
  <r>
    <s v="ORD001493"/>
    <s v="CUST6831"/>
    <s v="John Alexander"/>
    <s v="chelsea.grant@outlook.com"/>
    <x v="5"/>
    <d v="2023-09-29T00:00:00"/>
    <x v="475"/>
    <x v="11"/>
    <x v="0"/>
    <s v="July"/>
    <x v="0"/>
    <s v="PROD2074"/>
    <x v="17"/>
    <x v="3"/>
    <n v="987"/>
    <n v="3"/>
    <n v="2960"/>
    <x v="3"/>
    <n v="431"/>
    <n v="10"/>
    <x v="1"/>
    <n v="0.35"/>
    <n v="1036"/>
  </r>
  <r>
    <s v="ORD001494"/>
    <s v="CUST1285"/>
    <s v="Barbara Knox"/>
    <s v="eric.miller@gmail.com"/>
    <x v="6"/>
    <d v="2024-12-24T00:00:00"/>
    <x v="485"/>
    <x v="11"/>
    <x v="0"/>
    <s v="July"/>
    <x v="0"/>
    <s v="PROD3278"/>
    <x v="17"/>
    <x v="3"/>
    <n v="594"/>
    <n v="2"/>
    <n v="1187"/>
    <x v="1"/>
    <n v="149"/>
    <n v="2"/>
    <x v="0"/>
    <n v="0.34962089300758215"/>
    <n v="415"/>
  </r>
  <r>
    <s v="ORD001495"/>
    <s v="CUST7911"/>
    <s v="Andrew Brown"/>
    <s v="kayla.robertson@gmail.com"/>
    <x v="6"/>
    <d v="2023-08-31T00:00:00"/>
    <x v="608"/>
    <x v="2"/>
    <x v="0"/>
    <s v="May"/>
    <x v="1"/>
    <s v="PROD4264"/>
    <x v="4"/>
    <x v="2"/>
    <n v="217"/>
    <n v="3"/>
    <n v="651"/>
    <x v="0"/>
    <n v="52"/>
    <m/>
    <x v="2"/>
    <n v="0.29953917050691242"/>
    <n v="195"/>
  </r>
  <r>
    <s v="ORD001496"/>
    <s v="CUST6412"/>
    <s v="Shari Webb"/>
    <s v="pamela.williams@outlook.com"/>
    <x v="1"/>
    <d v="2024-12-09T00:00:00"/>
    <x v="524"/>
    <x v="3"/>
    <x v="1"/>
    <s v="March"/>
    <x v="0"/>
    <s v="PROD3462"/>
    <x v="18"/>
    <x v="0"/>
    <n v="80"/>
    <n v="1"/>
    <n v="80"/>
    <x v="1"/>
    <n v="12"/>
    <n v="5"/>
    <x v="0"/>
    <n v="0.4"/>
    <n v="32"/>
  </r>
  <r>
    <s v="ORD001497"/>
    <s v="CUST3336"/>
    <s v="Stacy Russell"/>
    <s v="michael.landry@hotmail.com"/>
    <x v="0"/>
    <d v="2023-12-09T00:00:00"/>
    <x v="610"/>
    <x v="4"/>
    <x v="1"/>
    <s v="April"/>
    <x v="0"/>
    <s v="PROD9441"/>
    <x v="1"/>
    <x v="1"/>
    <n v="389"/>
    <n v="4"/>
    <n v="1555"/>
    <x v="3"/>
    <n v="117"/>
    <n v="6"/>
    <x v="0"/>
    <n v="0.14983922829581994"/>
    <n v="233"/>
  </r>
  <r>
    <s v="ORD001498"/>
    <s v="CUST4683"/>
    <s v="Stephanie Moore"/>
    <s v="dana.proctor@gmail.com"/>
    <x v="6"/>
    <d v="2024-06-14T00:00:00"/>
    <x v="635"/>
    <x v="10"/>
    <x v="1"/>
    <s v="February"/>
    <x v="0"/>
    <s v="PROD4009"/>
    <x v="9"/>
    <x v="4"/>
    <n v="402"/>
    <n v="2"/>
    <n v="804"/>
    <x v="2"/>
    <n v="60"/>
    <n v="10"/>
    <x v="1"/>
    <n v="0.25"/>
    <n v="201"/>
  </r>
  <r>
    <s v="ORD001499"/>
    <s v="CUST9546"/>
    <s v="Megan Wright"/>
    <s v="sarah.johnson@hotmail.com"/>
    <x v="1"/>
    <d v="2024-08-16T00:00:00"/>
    <x v="636"/>
    <x v="7"/>
    <x v="1"/>
    <s v="November"/>
    <x v="0"/>
    <s v="PROD1474"/>
    <x v="6"/>
    <x v="0"/>
    <n v="1203"/>
    <n v="1"/>
    <n v="1203"/>
    <x v="1"/>
    <n v="83"/>
    <n v="4"/>
    <x v="0"/>
    <n v="0.39983374896093099"/>
    <n v="481"/>
  </r>
  <r>
    <s v="ORD001500"/>
    <s v="CUST2405"/>
    <s v="Christina Ramirez"/>
    <s v="leslie.lopez@yahoo.com"/>
    <x v="3"/>
    <d v="2024-04-22T00:00:00"/>
    <x v="107"/>
    <x v="9"/>
    <x v="1"/>
    <s v="June"/>
    <x v="0"/>
    <s v="PROD9138"/>
    <x v="4"/>
    <x v="2"/>
    <n v="758"/>
    <n v="6"/>
    <n v="4549"/>
    <x v="2"/>
    <n v="660"/>
    <n v="3"/>
    <x v="0"/>
    <n v="0.30006594856012309"/>
    <n v="1365"/>
  </r>
  <r>
    <s v="ORD001501"/>
    <s v="CUST4694"/>
    <s v="Jaime Smith"/>
    <s v="jessica.velez@hotmail.com"/>
    <x v="3"/>
    <d v="2023-03-14T00:00:00"/>
    <x v="625"/>
    <x v="0"/>
    <x v="0"/>
    <s v="January"/>
    <x v="0"/>
    <s v="PROD6185"/>
    <x v="21"/>
    <x v="1"/>
    <n v="738"/>
    <n v="1"/>
    <n v="738"/>
    <x v="4"/>
    <n v="105"/>
    <n v="2"/>
    <x v="0"/>
    <n v="0.15040650406504066"/>
    <n v="111"/>
  </r>
  <r>
    <s v="ORD001502"/>
    <s v="CUST7758"/>
    <s v="Jennifer Vaughn"/>
    <s v="steven.jones@outlook.com"/>
    <x v="3"/>
    <d v="2023-09-17T00:00:00"/>
    <x v="87"/>
    <x v="9"/>
    <x v="1"/>
    <s v="June"/>
    <x v="0"/>
    <s v="PROD5369"/>
    <x v="7"/>
    <x v="4"/>
    <n v="490"/>
    <n v="6"/>
    <n v="2939"/>
    <x v="0"/>
    <n v="317"/>
    <n v="9"/>
    <x v="1"/>
    <n v="0.25008506294658045"/>
    <n v="735"/>
  </r>
  <r>
    <s v="ORD001503"/>
    <s v="CUST4065"/>
    <s v="Alexis Jenkins"/>
    <s v="jessica.simmons@hotmail.com"/>
    <x v="2"/>
    <d v="2023-03-18T00:00:00"/>
    <x v="637"/>
    <x v="0"/>
    <x v="0"/>
    <s v="January"/>
    <x v="0"/>
    <s v="PROD6755"/>
    <x v="14"/>
    <x v="4"/>
    <n v="506"/>
    <n v="1"/>
    <n v="506"/>
    <x v="0"/>
    <n v="48"/>
    <n v="9"/>
    <x v="1"/>
    <n v="0.25098814229249011"/>
    <n v="127"/>
  </r>
  <r>
    <s v="ORD001504"/>
    <s v="CUST9265"/>
    <s v="Kurt Mendez"/>
    <s v="jose.miller@outlook.com"/>
    <x v="0"/>
    <d v="2023-07-08T00:00:00"/>
    <x v="130"/>
    <x v="7"/>
    <x v="0"/>
    <s v="November"/>
    <x v="0"/>
    <s v="PROD3886"/>
    <x v="19"/>
    <x v="2"/>
    <n v="527"/>
    <n v="1"/>
    <n v="527"/>
    <x v="0"/>
    <n v="50"/>
    <n v="9"/>
    <x v="1"/>
    <n v="0.29981024667931688"/>
    <n v="158"/>
  </r>
  <r>
    <s v="ORD001505"/>
    <s v="CUST6875"/>
    <s v="Lauren Hinton PhD"/>
    <s v="dylan.lynch@yahoo.com"/>
    <x v="5"/>
    <d v="2023-07-03T00:00:00"/>
    <x v="638"/>
    <x v="9"/>
    <x v="0"/>
    <s v="June"/>
    <x v="2"/>
    <s v="PROD2376"/>
    <x v="15"/>
    <x v="1"/>
    <n v="100"/>
    <n v="1"/>
    <n v="100"/>
    <x v="1"/>
    <n v="11"/>
    <m/>
    <x v="2"/>
    <n v="0.15"/>
    <n v="15"/>
  </r>
  <r>
    <s v="ORD001506"/>
    <s v="CUST5130"/>
    <s v="Edward Henry"/>
    <s v="ronald.curtis@hotmail.com"/>
    <x v="5"/>
    <d v="2024-09-03T00:00:00"/>
    <x v="289"/>
    <x v="0"/>
    <x v="1"/>
    <s v="January"/>
    <x v="0"/>
    <s v="PROD7958"/>
    <x v="5"/>
    <x v="3"/>
    <n v="831"/>
    <n v="1"/>
    <n v="831"/>
    <x v="0"/>
    <n v="48"/>
    <n v="8"/>
    <x v="1"/>
    <n v="0.35018050541516244"/>
    <n v="291"/>
  </r>
  <r>
    <s v="ORD001507"/>
    <s v="CUST5654"/>
    <s v="Robert Ferguson"/>
    <s v="nicole.hatfield@outlook.com"/>
    <x v="3"/>
    <d v="2023-02-18T00:00:00"/>
    <x v="264"/>
    <x v="0"/>
    <x v="0"/>
    <s v="January"/>
    <x v="0"/>
    <s v="PROD8386"/>
    <x v="8"/>
    <x v="2"/>
    <n v="782"/>
    <n v="2"/>
    <n v="1564"/>
    <x v="1"/>
    <n v="80"/>
    <n v="5"/>
    <x v="0"/>
    <n v="0.29987212276214836"/>
    <n v="469"/>
  </r>
  <r>
    <s v="ORD001508"/>
    <s v="CUST2077"/>
    <s v="Catherine Davis"/>
    <s v="charles.brown@yahoo.com"/>
    <x v="1"/>
    <d v="2023-08-13T00:00:00"/>
    <x v="82"/>
    <x v="9"/>
    <x v="0"/>
    <s v="June"/>
    <x v="0"/>
    <s v="PROD6153"/>
    <x v="12"/>
    <x v="3"/>
    <n v="1069"/>
    <n v="6"/>
    <n v="6414"/>
    <x v="0"/>
    <n v="884"/>
    <n v="3"/>
    <x v="0"/>
    <n v="0.35001559089491735"/>
    <n v="2245"/>
  </r>
  <r>
    <s v="ORD001509"/>
    <s v="CUST7704"/>
    <s v="Alexander Fry"/>
    <s v="marcus.knapp@hotmail.com"/>
    <x v="1"/>
    <d v="2023-12-21T00:00:00"/>
    <x v="607"/>
    <x v="1"/>
    <x v="0"/>
    <s v="December"/>
    <x v="0"/>
    <s v="PROD8850"/>
    <x v="17"/>
    <x v="3"/>
    <n v="828"/>
    <n v="4"/>
    <n v="3311"/>
    <x v="1"/>
    <n v="179"/>
    <n v="9"/>
    <x v="1"/>
    <n v="0.35004530353367563"/>
    <n v="1159"/>
  </r>
  <r>
    <s v="ORD001510"/>
    <s v="CUST6504"/>
    <s v="Curtis Garcia"/>
    <s v="maxwell.walters@outlook.com"/>
    <x v="4"/>
    <d v="2023-01-09T00:00:00"/>
    <x v="603"/>
    <x v="1"/>
    <x v="0"/>
    <s v="December"/>
    <x v="1"/>
    <s v="PROD2648"/>
    <x v="9"/>
    <x v="4"/>
    <n v="53"/>
    <n v="10"/>
    <n v="531"/>
    <x v="1"/>
    <n v="47"/>
    <m/>
    <x v="2"/>
    <n v="0.2504708097928437"/>
    <n v="133"/>
  </r>
  <r>
    <s v="ORD001511"/>
    <s v="CUST8691"/>
    <s v="Rachael Davis"/>
    <s v="laura.galloway@yahoo.com"/>
    <x v="0"/>
    <d v="2024-03-06T00:00:00"/>
    <x v="24"/>
    <x v="5"/>
    <x v="1"/>
    <s v="October"/>
    <x v="0"/>
    <s v="PROD8872"/>
    <x v="6"/>
    <x v="0"/>
    <n v="705"/>
    <n v="4"/>
    <n v="2820"/>
    <x v="3"/>
    <n v="367"/>
    <n v="9"/>
    <x v="1"/>
    <n v="0.4"/>
    <n v="1128"/>
  </r>
  <r>
    <s v="ORD001512"/>
    <s v="CUST7232"/>
    <s v="Katrina Medina"/>
    <s v="lindsey.greer@gmail.com"/>
    <x v="0"/>
    <d v="2023-04-16T00:00:00"/>
    <x v="138"/>
    <x v="10"/>
    <x v="1"/>
    <s v="February"/>
    <x v="0"/>
    <s v="PROD1134"/>
    <x v="3"/>
    <x v="1"/>
    <n v="587"/>
    <n v="3"/>
    <n v="1761"/>
    <x v="0"/>
    <n v="263"/>
    <n v="2"/>
    <x v="0"/>
    <n v="0.14991482112436116"/>
    <n v="264"/>
  </r>
  <r>
    <s v="ORD001513"/>
    <s v="CUST6338"/>
    <s v="Peter Torres"/>
    <s v="michael.lee@hotmail.com"/>
    <x v="3"/>
    <d v="2024-12-10T00:00:00"/>
    <x v="263"/>
    <x v="7"/>
    <x v="1"/>
    <s v="November"/>
    <x v="0"/>
    <s v="PROD4087"/>
    <x v="13"/>
    <x v="4"/>
    <n v="1354"/>
    <n v="4"/>
    <n v="5418"/>
    <x v="1"/>
    <n v="316"/>
    <n v="5"/>
    <x v="0"/>
    <n v="0.24990771502399409"/>
    <n v="1354"/>
  </r>
  <r>
    <s v="ORD001514"/>
    <s v="CUST1690"/>
    <s v="Lisa Singleton"/>
    <s v="amber.patterson@hotmail.com"/>
    <x v="2"/>
    <d v="2023-10-02T00:00:00"/>
    <x v="518"/>
    <x v="10"/>
    <x v="0"/>
    <s v="February"/>
    <x v="0"/>
    <s v="PROD7873"/>
    <x v="13"/>
    <x v="4"/>
    <n v="672"/>
    <n v="2"/>
    <n v="1345"/>
    <x v="3"/>
    <n v="151"/>
    <n v="9"/>
    <x v="1"/>
    <n v="0.24981412639405204"/>
    <n v="336"/>
  </r>
  <r>
    <s v="ORD001515"/>
    <s v="CUST5513"/>
    <s v="Melinda Burns"/>
    <s v="nicholas.mitchell@gmail.com"/>
    <x v="3"/>
    <d v="2024-08-23T00:00:00"/>
    <x v="639"/>
    <x v="2"/>
    <x v="1"/>
    <s v="May"/>
    <x v="0"/>
    <s v="PROD4538"/>
    <x v="17"/>
    <x v="3"/>
    <n v="26"/>
    <n v="4"/>
    <n v="104"/>
    <x v="2"/>
    <n v="12"/>
    <n v="6"/>
    <x v="0"/>
    <n v="0.34615384615384615"/>
    <n v="36"/>
  </r>
  <r>
    <s v="ORD001516"/>
    <s v="CUST5975"/>
    <s v="Raymond Carter"/>
    <s v="david.mcintosh@hotmail.com"/>
    <x v="2"/>
    <d v="2023-04-11T00:00:00"/>
    <x v="8"/>
    <x v="5"/>
    <x v="1"/>
    <s v="October"/>
    <x v="0"/>
    <s v="PROD4397"/>
    <x v="6"/>
    <x v="0"/>
    <n v="1188"/>
    <n v="6"/>
    <n v="7128"/>
    <x v="1"/>
    <n v="407"/>
    <n v="10"/>
    <x v="1"/>
    <n v="0.39997194163860833"/>
    <n v="2851"/>
  </r>
  <r>
    <s v="ORD001517"/>
    <s v="CUST4967"/>
    <s v="Adam Reynolds"/>
    <s v="margaret.newman@yahoo.com"/>
    <x v="4"/>
    <d v="2023-10-12T00:00:00"/>
    <x v="382"/>
    <x v="2"/>
    <x v="1"/>
    <s v="May"/>
    <x v="0"/>
    <s v="PROD5285"/>
    <x v="13"/>
    <x v="4"/>
    <n v="650"/>
    <n v="5"/>
    <n v="3252"/>
    <x v="0"/>
    <n v="181"/>
    <n v="3"/>
    <x v="0"/>
    <n v="0.25"/>
    <n v="813"/>
  </r>
  <r>
    <s v="ORD001518"/>
    <s v="CUST7744"/>
    <s v="Pamela Briggs"/>
    <s v="curtis.collins@gmail.com"/>
    <x v="0"/>
    <d v="2024-01-02T00:00:00"/>
    <x v="640"/>
    <x v="1"/>
    <x v="0"/>
    <s v="December"/>
    <x v="2"/>
    <s v="PROD9658"/>
    <x v="13"/>
    <x v="4"/>
    <n v="172"/>
    <n v="6"/>
    <n v="1029"/>
    <x v="3"/>
    <n v="67"/>
    <m/>
    <x v="2"/>
    <n v="0.24975704567541301"/>
    <n v="257"/>
  </r>
  <r>
    <s v="ORD001519"/>
    <s v="CUST8633"/>
    <s v="Christian Lambert"/>
    <s v="christopher.moore@hotmail.com"/>
    <x v="6"/>
    <d v="2024-07-17T00:00:00"/>
    <x v="406"/>
    <x v="9"/>
    <x v="1"/>
    <s v="June"/>
    <x v="0"/>
    <s v="PROD4213"/>
    <x v="16"/>
    <x v="0"/>
    <n v="241"/>
    <n v="6"/>
    <n v="1446"/>
    <x v="1"/>
    <n v="151"/>
    <n v="2"/>
    <x v="0"/>
    <n v="0.39972337482710929"/>
    <n v="578"/>
  </r>
  <r>
    <s v="ORD001520"/>
    <s v="CUST5370"/>
    <s v="Erica Turner"/>
    <s v="brandon.caldwell@hotmail.com"/>
    <x v="6"/>
    <d v="2024-07-09T00:00:00"/>
    <x v="536"/>
    <x v="9"/>
    <x v="0"/>
    <s v="June"/>
    <x v="0"/>
    <s v="PROD5103"/>
    <x v="14"/>
    <x v="4"/>
    <n v="1113"/>
    <n v="1"/>
    <n v="1113"/>
    <x v="2"/>
    <n v="108"/>
    <n v="5"/>
    <x v="0"/>
    <n v="0.24977538185085355"/>
    <n v="278"/>
  </r>
  <r>
    <s v="ORD001521"/>
    <s v="CUST9691"/>
    <s v="James Smith"/>
    <s v="mary.barr@yahoo.com"/>
    <x v="6"/>
    <d v="2023-07-30T00:00:00"/>
    <x v="30"/>
    <x v="7"/>
    <x v="0"/>
    <s v="November"/>
    <x v="0"/>
    <s v="PROD9320"/>
    <x v="11"/>
    <x v="3"/>
    <n v="1413"/>
    <n v="3"/>
    <n v="4239"/>
    <x v="0"/>
    <n v="468"/>
    <n v="8"/>
    <x v="1"/>
    <n v="0.35008256664307619"/>
    <n v="1484"/>
  </r>
  <r>
    <s v="ORD001522"/>
    <s v="CUST6830"/>
    <s v="Diane Mahoney"/>
    <s v="jeremy.wilson@outlook.com"/>
    <x v="4"/>
    <d v="2023-01-05T00:00:00"/>
    <x v="258"/>
    <x v="10"/>
    <x v="1"/>
    <s v="February"/>
    <x v="0"/>
    <s v="PROD4307"/>
    <x v="4"/>
    <x v="2"/>
    <n v="139"/>
    <n v="1"/>
    <n v="139"/>
    <x v="1"/>
    <n v="10"/>
    <n v="5"/>
    <x v="0"/>
    <n v="0.30215827338129497"/>
    <n v="42"/>
  </r>
  <r>
    <s v="ORD001523"/>
    <s v="CUST8269"/>
    <s v="Sean Anderson"/>
    <s v="tina.malone@outlook.com"/>
    <x v="3"/>
    <d v="2023-05-30T00:00:00"/>
    <x v="109"/>
    <x v="11"/>
    <x v="0"/>
    <s v="July"/>
    <x v="0"/>
    <s v="PROD3341"/>
    <x v="3"/>
    <x v="1"/>
    <n v="1096"/>
    <n v="3"/>
    <n v="3288"/>
    <x v="1"/>
    <n v="210"/>
    <n v="3"/>
    <x v="0"/>
    <n v="0.14993917274939172"/>
    <n v="493"/>
  </r>
  <r>
    <s v="ORD001524"/>
    <s v="CUST8237"/>
    <s v="Kelsey Foster"/>
    <s v="derek.ashley@gmail.com"/>
    <x v="5"/>
    <d v="2023-10-29T00:00:00"/>
    <x v="19"/>
    <x v="6"/>
    <x v="1"/>
    <s v="August"/>
    <x v="0"/>
    <s v="PROD9116"/>
    <x v="0"/>
    <x v="0"/>
    <n v="79"/>
    <n v="2"/>
    <n v="158"/>
    <x v="0"/>
    <n v="10"/>
    <n v="9"/>
    <x v="1"/>
    <n v="0.39873417721518989"/>
    <n v="63"/>
  </r>
  <r>
    <s v="ORD001525"/>
    <s v="CUST9161"/>
    <s v="Denise Williams"/>
    <s v="brendan.hopkins@gmail.com"/>
    <x v="1"/>
    <d v="2024-07-10T00:00:00"/>
    <x v="291"/>
    <x v="11"/>
    <x v="1"/>
    <s v="July"/>
    <x v="1"/>
    <s v="PROD5064"/>
    <x v="8"/>
    <x v="2"/>
    <n v="84"/>
    <n v="6"/>
    <n v="501"/>
    <x v="0"/>
    <n v="38"/>
    <m/>
    <x v="2"/>
    <n v="0.29940119760479039"/>
    <n v="150"/>
  </r>
  <r>
    <s v="ORD001526"/>
    <s v="CUST1797"/>
    <s v="Karen Sawyer"/>
    <s v="kelly.campbell@hotmail.com"/>
    <x v="0"/>
    <d v="2023-02-06T00:00:00"/>
    <x v="449"/>
    <x v="9"/>
    <x v="1"/>
    <s v="June"/>
    <x v="0"/>
    <s v="PROD5934"/>
    <x v="0"/>
    <x v="0"/>
    <n v="550"/>
    <n v="2"/>
    <n v="1100"/>
    <x v="1"/>
    <n v="73"/>
    <n v="5"/>
    <x v="0"/>
    <n v="0.4"/>
    <n v="440"/>
  </r>
  <r>
    <s v="ORD001527"/>
    <s v="CUST9536"/>
    <s v="Eric Compton"/>
    <s v="suzanne.gross@hotmail.com"/>
    <x v="5"/>
    <d v="2024-09-28T00:00:00"/>
    <x v="116"/>
    <x v="9"/>
    <x v="1"/>
    <s v="June"/>
    <x v="0"/>
    <s v="PROD7709"/>
    <x v="4"/>
    <x v="2"/>
    <n v="108"/>
    <n v="4"/>
    <n v="433"/>
    <x v="0"/>
    <n v="54"/>
    <n v="3"/>
    <x v="0"/>
    <n v="0.30023094688221708"/>
    <n v="130"/>
  </r>
  <r>
    <s v="ORD001528"/>
    <s v="CUST4635"/>
    <s v="Richard Payne"/>
    <s v="willie.williams@hotmail.com"/>
    <x v="6"/>
    <d v="2023-04-15T00:00:00"/>
    <x v="206"/>
    <x v="3"/>
    <x v="0"/>
    <s v="March"/>
    <x v="2"/>
    <s v="PROD2105"/>
    <x v="19"/>
    <x v="2"/>
    <n v="777"/>
    <n v="4"/>
    <n v="3106"/>
    <x v="1"/>
    <n v="342"/>
    <m/>
    <x v="2"/>
    <n v="0.30006439150032194"/>
    <n v="932"/>
  </r>
  <r>
    <s v="ORD001529"/>
    <s v="CUST6764"/>
    <s v="Catherine Drake"/>
    <s v="mary.parker@outlook.com"/>
    <x v="2"/>
    <d v="2024-03-02T00:00:00"/>
    <x v="179"/>
    <x v="7"/>
    <x v="0"/>
    <s v="November"/>
    <x v="0"/>
    <s v="PROD5365"/>
    <x v="10"/>
    <x v="2"/>
    <n v="542"/>
    <n v="3"/>
    <n v="1625"/>
    <x v="0"/>
    <n v="212"/>
    <n v="8"/>
    <x v="1"/>
    <n v="0.30030769230769233"/>
    <n v="488"/>
  </r>
  <r>
    <s v="ORD001530"/>
    <s v="CUST2433"/>
    <s v="Mr. Donald Johnson"/>
    <s v="noah.sexton@hotmail.com"/>
    <x v="3"/>
    <d v="2023-12-18T00:00:00"/>
    <x v="633"/>
    <x v="3"/>
    <x v="0"/>
    <s v="March"/>
    <x v="0"/>
    <s v="PROD4709"/>
    <x v="0"/>
    <x v="0"/>
    <n v="747"/>
    <n v="3"/>
    <n v="2242"/>
    <x v="0"/>
    <n v="204"/>
    <n v="3"/>
    <x v="0"/>
    <n v="0.4000892060660125"/>
    <n v="897"/>
  </r>
  <r>
    <s v="ORD001531"/>
    <s v="CUST5556"/>
    <s v="Betty Gates"/>
    <s v="brenda.nguyen@yahoo.com"/>
    <x v="3"/>
    <d v="2024-02-15T00:00:00"/>
    <x v="641"/>
    <x v="2"/>
    <x v="1"/>
    <s v="May"/>
    <x v="0"/>
    <s v="PROD1776"/>
    <x v="15"/>
    <x v="1"/>
    <n v="818"/>
    <n v="1"/>
    <n v="818"/>
    <x v="0"/>
    <n v="110"/>
    <n v="3"/>
    <x v="0"/>
    <n v="0.15036674816625917"/>
    <n v="123"/>
  </r>
  <r>
    <s v="ORD001532"/>
    <s v="CUST2140"/>
    <s v="Tara Gonzalez"/>
    <s v="kristy.johnson@yahoo.com"/>
    <x v="5"/>
    <d v="2024-08-05T00:00:00"/>
    <x v="323"/>
    <x v="7"/>
    <x v="0"/>
    <s v="November"/>
    <x v="0"/>
    <s v="PROD5832"/>
    <x v="2"/>
    <x v="1"/>
    <n v="544"/>
    <n v="4"/>
    <n v="2177"/>
    <x v="1"/>
    <n v="189"/>
    <n v="3"/>
    <x v="0"/>
    <n v="0.15020670647680295"/>
    <n v="327"/>
  </r>
  <r>
    <s v="ORD001533"/>
    <s v="CUST9781"/>
    <s v="John Mack"/>
    <s v="daniel.jackson@yahoo.com"/>
    <x v="5"/>
    <d v="2024-10-07T00:00:00"/>
    <x v="404"/>
    <x v="2"/>
    <x v="0"/>
    <s v="May"/>
    <x v="0"/>
    <s v="PROD5808"/>
    <x v="21"/>
    <x v="1"/>
    <n v="763"/>
    <n v="5"/>
    <n v="3815"/>
    <x v="0"/>
    <n v="489"/>
    <n v="2"/>
    <x v="0"/>
    <n v="0.14993446920052425"/>
    <n v="572"/>
  </r>
  <r>
    <s v="ORD001534"/>
    <s v="CUST1677"/>
    <s v="Jacob Olsen"/>
    <s v="jeremiah.chan@hotmail.com"/>
    <x v="5"/>
    <d v="2023-08-19T00:00:00"/>
    <x v="86"/>
    <x v="2"/>
    <x v="0"/>
    <s v="May"/>
    <x v="0"/>
    <s v="PROD2034"/>
    <x v="14"/>
    <x v="4"/>
    <n v="68"/>
    <n v="1"/>
    <n v="68"/>
    <x v="1"/>
    <n v="7"/>
    <n v="6"/>
    <x v="0"/>
    <n v="0.25"/>
    <n v="17"/>
  </r>
  <r>
    <s v="ORD001535"/>
    <s v="CUST2495"/>
    <s v="Michael Chang"/>
    <s v="janice.mcdonald@hotmail.com"/>
    <x v="3"/>
    <d v="2023-10-04T00:00:00"/>
    <x v="642"/>
    <x v="6"/>
    <x v="1"/>
    <s v="August"/>
    <x v="0"/>
    <s v="PROD4928"/>
    <x v="7"/>
    <x v="4"/>
    <n v="1152"/>
    <n v="5"/>
    <n v="5759"/>
    <x v="2"/>
    <n v="551"/>
    <n v="2"/>
    <x v="0"/>
    <n v="0.25004341031429067"/>
    <n v="1440"/>
  </r>
  <r>
    <s v="ORD001536"/>
    <s v="CUST5453"/>
    <s v="Corey Hill"/>
    <s v="gloria.miller@hotmail.com"/>
    <x v="3"/>
    <d v="2023-02-04T00:00:00"/>
    <x v="296"/>
    <x v="9"/>
    <x v="0"/>
    <s v="June"/>
    <x v="0"/>
    <s v="PROD1092"/>
    <x v="5"/>
    <x v="3"/>
    <n v="1112"/>
    <n v="4"/>
    <n v="4450"/>
    <x v="0"/>
    <n v="581"/>
    <n v="2"/>
    <x v="0"/>
    <n v="0.34988764044943821"/>
    <n v="1557"/>
  </r>
  <r>
    <s v="ORD001537"/>
    <s v="CUST6237"/>
    <s v="Ray Finley"/>
    <s v="alexander.bennett@yahoo.com"/>
    <x v="4"/>
    <d v="2023-04-20T00:00:00"/>
    <x v="10"/>
    <x v="6"/>
    <x v="0"/>
    <s v="August"/>
    <x v="0"/>
    <s v="PROD8046"/>
    <x v="17"/>
    <x v="3"/>
    <n v="609"/>
    <n v="6"/>
    <n v="3651"/>
    <x v="1"/>
    <n v="324"/>
    <n v="9"/>
    <x v="1"/>
    <n v="0.35004108463434674"/>
    <n v="1278"/>
  </r>
  <r>
    <s v="ORD001538"/>
    <s v="CUST7750"/>
    <s v="Robert Montgomery"/>
    <s v="gregory.williams@yahoo.com"/>
    <x v="4"/>
    <d v="2024-07-15T00:00:00"/>
    <x v="620"/>
    <x v="2"/>
    <x v="0"/>
    <s v="May"/>
    <x v="0"/>
    <s v="PROD5246"/>
    <x v="0"/>
    <x v="0"/>
    <n v="492"/>
    <n v="1"/>
    <n v="492"/>
    <x v="1"/>
    <n v="38"/>
    <n v="9"/>
    <x v="1"/>
    <n v="0.40040650406504064"/>
    <n v="197"/>
  </r>
  <r>
    <s v="ORD001539"/>
    <s v="CUST4905"/>
    <s v="Patrick Boyer"/>
    <s v="taylor.vazquez@gmail.com"/>
    <x v="5"/>
    <d v="2024-04-21T00:00:00"/>
    <x v="529"/>
    <x v="3"/>
    <x v="0"/>
    <s v="March"/>
    <x v="0"/>
    <s v="PROD1660"/>
    <x v="9"/>
    <x v="4"/>
    <n v="464"/>
    <n v="2"/>
    <n v="929"/>
    <x v="4"/>
    <n v="118"/>
    <n v="6"/>
    <x v="0"/>
    <n v="0.24973089343379978"/>
    <n v="232"/>
  </r>
  <r>
    <s v="ORD001540"/>
    <s v="CUST5432"/>
    <s v="Tina Rush"/>
    <s v="jennifer.smith@gmail.com"/>
    <x v="2"/>
    <d v="2024-03-27T00:00:00"/>
    <x v="336"/>
    <x v="0"/>
    <x v="1"/>
    <s v="January"/>
    <x v="0"/>
    <s v="PROD4895"/>
    <x v="11"/>
    <x v="3"/>
    <n v="617"/>
    <n v="3"/>
    <n v="1851"/>
    <x v="3"/>
    <n v="152"/>
    <n v="10"/>
    <x v="1"/>
    <n v="0.35008103727714751"/>
    <n v="648"/>
  </r>
  <r>
    <s v="ORD001541"/>
    <s v="CUST8083"/>
    <s v="David Chambers"/>
    <s v="heather.holland@yahoo.com"/>
    <x v="3"/>
    <d v="2023-08-22T00:00:00"/>
    <x v="471"/>
    <x v="6"/>
    <x v="0"/>
    <s v="August"/>
    <x v="0"/>
    <s v="PROD6721"/>
    <x v="21"/>
    <x v="1"/>
    <n v="138"/>
    <n v="6"/>
    <n v="831"/>
    <x v="0"/>
    <n v="113"/>
    <n v="7"/>
    <x v="0"/>
    <n v="0.15042117930204574"/>
    <n v="125"/>
  </r>
  <r>
    <s v="ORD001542"/>
    <s v="CUST9438"/>
    <s v="Sarah Walker"/>
    <s v="kevin.walker@outlook.com"/>
    <x v="4"/>
    <d v="2024-08-19T00:00:00"/>
    <x v="186"/>
    <x v="6"/>
    <x v="0"/>
    <s v="August"/>
    <x v="0"/>
    <s v="PROD4531"/>
    <x v="6"/>
    <x v="0"/>
    <n v="173"/>
    <n v="6"/>
    <n v="1036"/>
    <x v="0"/>
    <n v="126"/>
    <n v="5"/>
    <x v="0"/>
    <n v="0.39961389961389959"/>
    <n v="414"/>
  </r>
  <r>
    <s v="ORD001543"/>
    <s v="CUST4640"/>
    <s v="Yvonne Hernandez"/>
    <s v="beth.anderson@outlook.com"/>
    <x v="1"/>
    <d v="2023-04-25T00:00:00"/>
    <x v="458"/>
    <x v="0"/>
    <x v="0"/>
    <s v="January"/>
    <x v="1"/>
    <s v="PROD3153"/>
    <x v="3"/>
    <x v="1"/>
    <n v="105"/>
    <n v="4"/>
    <n v="421"/>
    <x v="1"/>
    <n v="42"/>
    <m/>
    <x v="2"/>
    <n v="0.1496437054631829"/>
    <n v="63"/>
  </r>
  <r>
    <s v="ORD001544"/>
    <s v="CUST9161"/>
    <s v="Denise Williams"/>
    <s v="brendan.hopkins@gmail.com"/>
    <x v="1"/>
    <d v="2024-07-10T00:00:00"/>
    <x v="494"/>
    <x v="3"/>
    <x v="1"/>
    <s v="March"/>
    <x v="0"/>
    <s v="PROD3601"/>
    <x v="4"/>
    <x v="2"/>
    <n v="713"/>
    <n v="4"/>
    <n v="2850"/>
    <x v="1"/>
    <n v="159"/>
    <n v="9"/>
    <x v="1"/>
    <n v="0.3"/>
    <n v="855"/>
  </r>
  <r>
    <s v="ORD001545"/>
    <s v="CUST7598"/>
    <s v="David Santos"/>
    <s v="cody.buchanan@outlook.com"/>
    <x v="6"/>
    <d v="2023-01-06T00:00:00"/>
    <x v="311"/>
    <x v="6"/>
    <x v="0"/>
    <s v="August"/>
    <x v="0"/>
    <s v="PROD5562"/>
    <x v="0"/>
    <x v="0"/>
    <n v="848"/>
    <n v="3"/>
    <n v="2543"/>
    <x v="1"/>
    <n v="271"/>
    <n v="8"/>
    <x v="1"/>
    <n v="0.39992135273299251"/>
    <n v="1017"/>
  </r>
  <r>
    <s v="ORD001546"/>
    <s v="CUST6872"/>
    <s v="Lindsay Anthony"/>
    <s v="teresa.powell@gmail.com"/>
    <x v="4"/>
    <d v="2024-05-05T00:00:00"/>
    <x v="422"/>
    <x v="2"/>
    <x v="1"/>
    <s v="May"/>
    <x v="0"/>
    <s v="PROD1053"/>
    <x v="11"/>
    <x v="3"/>
    <n v="585"/>
    <n v="4"/>
    <n v="2341"/>
    <x v="4"/>
    <n v="244"/>
    <n v="9"/>
    <x v="1"/>
    <n v="0.3498504912430585"/>
    <n v="819"/>
  </r>
  <r>
    <s v="ORD001547"/>
    <s v="CUST9870"/>
    <s v="Nathan Alvarez"/>
    <s v="stacy.williams@hotmail.com"/>
    <x v="5"/>
    <d v="2024-07-27T00:00:00"/>
    <x v="643"/>
    <x v="9"/>
    <x v="0"/>
    <s v="June"/>
    <x v="0"/>
    <s v="PROD4993"/>
    <x v="1"/>
    <x v="1"/>
    <n v="788"/>
    <n v="4"/>
    <n v="3152"/>
    <x v="0"/>
    <n v="386"/>
    <n v="9"/>
    <x v="1"/>
    <n v="0.15006345177664976"/>
    <n v="473"/>
  </r>
  <r>
    <s v="ORD001548"/>
    <s v="CUST6521"/>
    <s v="Chris King"/>
    <s v="adam.hunt@outlook.com"/>
    <x v="1"/>
    <d v="2023-12-29T00:00:00"/>
    <x v="299"/>
    <x v="6"/>
    <x v="0"/>
    <s v="August"/>
    <x v="0"/>
    <s v="PROD1423"/>
    <x v="8"/>
    <x v="2"/>
    <n v="788"/>
    <n v="1"/>
    <n v="788"/>
    <x v="1"/>
    <n v="116"/>
    <n v="8"/>
    <x v="1"/>
    <n v="0.29949238578680204"/>
    <n v="236"/>
  </r>
  <r>
    <s v="ORD001549"/>
    <s v="CUST7330"/>
    <s v="Teresa Flores"/>
    <s v="david.carpenter@gmail.com"/>
    <x v="3"/>
    <d v="2023-06-15T00:00:00"/>
    <x v="596"/>
    <x v="11"/>
    <x v="0"/>
    <s v="July"/>
    <x v="0"/>
    <s v="PROD4698"/>
    <x v="4"/>
    <x v="2"/>
    <n v="359"/>
    <n v="2"/>
    <n v="719"/>
    <x v="1"/>
    <n v="106"/>
    <n v="2"/>
    <x v="0"/>
    <n v="0.3004172461752434"/>
    <n v="216"/>
  </r>
  <r>
    <s v="ORD001550"/>
    <s v="CUST4635"/>
    <s v="Richard Payne"/>
    <s v="willie.williams@hotmail.com"/>
    <x v="6"/>
    <d v="2023-04-15T00:00:00"/>
    <x v="154"/>
    <x v="3"/>
    <x v="1"/>
    <s v="March"/>
    <x v="0"/>
    <s v="PROD3101"/>
    <x v="7"/>
    <x v="4"/>
    <n v="27"/>
    <n v="1"/>
    <n v="27"/>
    <x v="0"/>
    <n v="3"/>
    <n v="4"/>
    <x v="0"/>
    <n v="0.25925925925925924"/>
    <n v="7"/>
  </r>
  <r>
    <s v="ORD001551"/>
    <s v="CUST8348"/>
    <s v="Christina Elliott"/>
    <s v="michael.taylor@gmail.com"/>
    <x v="1"/>
    <d v="2024-11-21T00:00:00"/>
    <x v="289"/>
    <x v="0"/>
    <x v="1"/>
    <s v="January"/>
    <x v="0"/>
    <s v="PROD6597"/>
    <x v="15"/>
    <x v="1"/>
    <n v="238"/>
    <n v="3"/>
    <n v="714"/>
    <x v="1"/>
    <n v="84"/>
    <n v="4"/>
    <x v="0"/>
    <n v="0.14985994397759103"/>
    <n v="107"/>
  </r>
  <r>
    <s v="ORD001552"/>
    <s v="CUST9714"/>
    <s v="Glenn Hawkins"/>
    <s v="ruben.simmons@yahoo.com"/>
    <x v="4"/>
    <d v="2023-07-05T00:00:00"/>
    <x v="537"/>
    <x v="4"/>
    <x v="0"/>
    <s v="April"/>
    <x v="0"/>
    <s v="PROD9914"/>
    <x v="16"/>
    <x v="0"/>
    <n v="572"/>
    <n v="4"/>
    <n v="2287"/>
    <x v="1"/>
    <n v="259"/>
    <n v="8"/>
    <x v="1"/>
    <n v="0.40008745080892"/>
    <n v="915"/>
  </r>
  <r>
    <s v="ORD001553"/>
    <s v="CUST2981"/>
    <s v="Cory Walker"/>
    <s v="andrea.oneal@hotmail.com"/>
    <x v="4"/>
    <d v="2024-08-06T00:00:00"/>
    <x v="449"/>
    <x v="9"/>
    <x v="1"/>
    <s v="June"/>
    <x v="0"/>
    <s v="PROD4229"/>
    <x v="5"/>
    <x v="3"/>
    <n v="215"/>
    <n v="3"/>
    <n v="645"/>
    <x v="1"/>
    <n v="70"/>
    <n v="4"/>
    <x v="0"/>
    <n v="0.35038759689922483"/>
    <n v="226"/>
  </r>
  <r>
    <s v="ORD001554"/>
    <s v="CUST6787"/>
    <s v="Kaitlin Conner"/>
    <s v="joshua.taylor@gmail.com"/>
    <x v="6"/>
    <d v="2024-09-13T00:00:00"/>
    <x v="83"/>
    <x v="11"/>
    <x v="1"/>
    <s v="July"/>
    <x v="0"/>
    <s v="PROD6100"/>
    <x v="15"/>
    <x v="1"/>
    <n v="950"/>
    <n v="6"/>
    <n v="5703"/>
    <x v="1"/>
    <n v="700"/>
    <n v="10"/>
    <x v="1"/>
    <n v="0.14992109416096791"/>
    <n v="855"/>
  </r>
  <r>
    <s v="ORD001555"/>
    <s v="CUST1599"/>
    <s v="Ryan Johnson"/>
    <s v="hannah.norris@hotmail.com"/>
    <x v="4"/>
    <d v="2024-12-17T00:00:00"/>
    <x v="298"/>
    <x v="5"/>
    <x v="0"/>
    <s v="October"/>
    <x v="0"/>
    <s v="PROD4692"/>
    <x v="13"/>
    <x v="4"/>
    <n v="600"/>
    <n v="4"/>
    <n v="2401"/>
    <x v="1"/>
    <n v="196"/>
    <n v="2"/>
    <x v="0"/>
    <n v="0.24989587671803415"/>
    <n v="600"/>
  </r>
  <r>
    <s v="ORD001556"/>
    <s v="CUST9982"/>
    <s v="Daniel Harvey"/>
    <s v="nathan.huffman@gmail.com"/>
    <x v="0"/>
    <d v="2024-12-25T00:00:00"/>
    <x v="249"/>
    <x v="9"/>
    <x v="1"/>
    <s v="June"/>
    <x v="1"/>
    <s v="PROD1309"/>
    <x v="5"/>
    <x v="3"/>
    <n v="275"/>
    <n v="2"/>
    <n v="550"/>
    <x v="0"/>
    <n v="75"/>
    <m/>
    <x v="2"/>
    <n v="0.34909090909090912"/>
    <n v="192"/>
  </r>
  <r>
    <s v="ORD001557"/>
    <s v="CUST8678"/>
    <s v="William Bowen"/>
    <s v="jon.cook@hotmail.com"/>
    <x v="4"/>
    <d v="2024-10-02T00:00:00"/>
    <x v="511"/>
    <x v="3"/>
    <x v="0"/>
    <s v="March"/>
    <x v="0"/>
    <s v="PROD8979"/>
    <x v="20"/>
    <x v="3"/>
    <n v="535"/>
    <n v="2"/>
    <n v="1069"/>
    <x v="1"/>
    <n v="85"/>
    <n v="6"/>
    <x v="0"/>
    <n v="0.34985968194574368"/>
    <n v="374"/>
  </r>
  <r>
    <s v="ORD001558"/>
    <s v="CUST1305"/>
    <s v="Christina Carter PhD"/>
    <s v="christopher.blair@hotmail.com"/>
    <x v="3"/>
    <d v="2024-03-27T00:00:00"/>
    <x v="197"/>
    <x v="9"/>
    <x v="1"/>
    <s v="June"/>
    <x v="0"/>
    <s v="PROD1192"/>
    <x v="5"/>
    <x v="3"/>
    <n v="1185"/>
    <n v="6"/>
    <n v="7110"/>
    <x v="0"/>
    <n v="1056"/>
    <n v="5"/>
    <x v="0"/>
    <n v="0.35007032348804501"/>
    <n v="2489"/>
  </r>
  <r>
    <s v="ORD001559"/>
    <s v="CUST4609"/>
    <s v="Gregory Lewis"/>
    <s v="riley.powell@gmail.com"/>
    <x v="1"/>
    <d v="2023-12-16T00:00:00"/>
    <x v="355"/>
    <x v="2"/>
    <x v="0"/>
    <s v="May"/>
    <x v="0"/>
    <s v="PROD4600"/>
    <x v="3"/>
    <x v="1"/>
    <n v="165"/>
    <n v="3"/>
    <n v="495"/>
    <x v="1"/>
    <n v="70"/>
    <n v="3"/>
    <x v="0"/>
    <n v="0.14949494949494949"/>
    <n v="74"/>
  </r>
  <r>
    <s v="ORD001560"/>
    <s v="CUST4557"/>
    <s v="Elizabeth Boyd"/>
    <s v="jennifer.fisher@outlook.com"/>
    <x v="0"/>
    <d v="2023-05-27T00:00:00"/>
    <x v="389"/>
    <x v="5"/>
    <x v="0"/>
    <s v="October"/>
    <x v="0"/>
    <s v="PROD9904"/>
    <x v="2"/>
    <x v="1"/>
    <n v="781"/>
    <n v="4"/>
    <n v="3122"/>
    <x v="2"/>
    <n v="224"/>
    <n v="9"/>
    <x v="1"/>
    <n v="0.14990390775144138"/>
    <n v="468"/>
  </r>
  <r>
    <s v="ORD001561"/>
    <s v="CUST9565"/>
    <s v="Patrick Johnson"/>
    <s v="christian.curtis@outlook.com"/>
    <x v="4"/>
    <d v="2024-12-23T00:00:00"/>
    <x v="41"/>
    <x v="8"/>
    <x v="1"/>
    <s v="September"/>
    <x v="1"/>
    <s v="PROD9627"/>
    <x v="1"/>
    <x v="1"/>
    <n v="652"/>
    <n v="5"/>
    <n v="3259"/>
    <x v="1"/>
    <n v="432"/>
    <m/>
    <x v="2"/>
    <n v="0.15004602638846271"/>
    <n v="489"/>
  </r>
  <r>
    <s v="ORD001562"/>
    <s v="CUST9593"/>
    <s v="Jimmy Erickson"/>
    <s v="michael.harris@yahoo.com"/>
    <x v="0"/>
    <d v="2023-06-02T00:00:00"/>
    <x v="579"/>
    <x v="3"/>
    <x v="0"/>
    <s v="March"/>
    <x v="0"/>
    <s v="PROD7289"/>
    <x v="12"/>
    <x v="3"/>
    <n v="434"/>
    <n v="3"/>
    <n v="1303"/>
    <x v="2"/>
    <n v="146"/>
    <n v="8"/>
    <x v="1"/>
    <n v="0.34996162701458172"/>
    <n v="456"/>
  </r>
  <r>
    <s v="ORD001563"/>
    <s v="CUST4399"/>
    <s v="Roberta Ritter"/>
    <s v="nancy.holt@gmail.com"/>
    <x v="5"/>
    <d v="2024-05-25T00:00:00"/>
    <x v="351"/>
    <x v="4"/>
    <x v="1"/>
    <s v="April"/>
    <x v="0"/>
    <s v="PROD2909"/>
    <x v="20"/>
    <x v="3"/>
    <n v="771"/>
    <n v="1"/>
    <n v="771"/>
    <x v="1"/>
    <n v="84"/>
    <n v="7"/>
    <x v="0"/>
    <n v="0.35019455252918286"/>
    <n v="270"/>
  </r>
  <r>
    <s v="ORD001564"/>
    <s v="CUST6563"/>
    <s v="Brian Baker"/>
    <s v="steven.james@gmail.com"/>
    <x v="1"/>
    <d v="2024-08-03T00:00:00"/>
    <x v="140"/>
    <x v="7"/>
    <x v="1"/>
    <s v="November"/>
    <x v="2"/>
    <s v="PROD1675"/>
    <x v="6"/>
    <x v="0"/>
    <n v="1174"/>
    <n v="6"/>
    <n v="7043"/>
    <x v="1"/>
    <n v="1000"/>
    <m/>
    <x v="2"/>
    <n v="0.39997160301008094"/>
    <n v="2817"/>
  </r>
  <r>
    <s v="ORD001565"/>
    <s v="CUST1582"/>
    <s v="Devon Mata"/>
    <s v="kimberly.cantrell@hotmail.com"/>
    <x v="2"/>
    <d v="2024-11-19T00:00:00"/>
    <x v="644"/>
    <x v="9"/>
    <x v="1"/>
    <s v="June"/>
    <x v="0"/>
    <s v="PROD3406"/>
    <x v="19"/>
    <x v="2"/>
    <n v="557"/>
    <n v="3"/>
    <n v="1670"/>
    <x v="1"/>
    <n v="113"/>
    <n v="6"/>
    <x v="0"/>
    <n v="0.3"/>
    <n v="501"/>
  </r>
  <r>
    <s v="ORD001566"/>
    <s v="CUST8224"/>
    <s v="Jeremiah Stewart"/>
    <s v="brian.edwards@hotmail.com"/>
    <x v="0"/>
    <d v="2023-02-05T00:00:00"/>
    <x v="567"/>
    <x v="9"/>
    <x v="1"/>
    <s v="June"/>
    <x v="1"/>
    <s v="PROD6744"/>
    <x v="9"/>
    <x v="4"/>
    <n v="18"/>
    <n v="2"/>
    <n v="35"/>
    <x v="1"/>
    <n v="3"/>
    <m/>
    <x v="2"/>
    <n v="0.25714285714285712"/>
    <n v="9"/>
  </r>
  <r>
    <s v="ORD001567"/>
    <s v="CUST4550"/>
    <s v="Jordan Smith"/>
    <s v="wanda.harrison@outlook.com"/>
    <x v="5"/>
    <d v="2024-11-14T00:00:00"/>
    <x v="155"/>
    <x v="5"/>
    <x v="0"/>
    <s v="October"/>
    <x v="0"/>
    <s v="PROD8152"/>
    <x v="7"/>
    <x v="4"/>
    <n v="673"/>
    <n v="6"/>
    <n v="4041"/>
    <x v="1"/>
    <n v="406"/>
    <n v="4"/>
    <x v="0"/>
    <n v="0.24993813412521654"/>
    <n v="1010"/>
  </r>
  <r>
    <s v="ORD001568"/>
    <s v="CUST6067"/>
    <s v="Crystal White"/>
    <s v="tammy.torres@yahoo.com"/>
    <x v="2"/>
    <d v="2024-05-30T00:00:00"/>
    <x v="447"/>
    <x v="11"/>
    <x v="0"/>
    <s v="July"/>
    <x v="2"/>
    <s v="PROD1942"/>
    <x v="20"/>
    <x v="3"/>
    <n v="398"/>
    <n v="5"/>
    <n v="1992"/>
    <x v="1"/>
    <n v="265"/>
    <m/>
    <x v="2"/>
    <n v="0.34989959839357432"/>
    <n v="697"/>
  </r>
  <r>
    <s v="ORD001569"/>
    <s v="CUST8691"/>
    <s v="Rachael Davis"/>
    <s v="laura.galloway@yahoo.com"/>
    <x v="0"/>
    <d v="2024-03-06T00:00:00"/>
    <x v="623"/>
    <x v="10"/>
    <x v="1"/>
    <s v="February"/>
    <x v="0"/>
    <s v="PROD2140"/>
    <x v="20"/>
    <x v="3"/>
    <n v="870"/>
    <n v="4"/>
    <n v="3482"/>
    <x v="3"/>
    <n v="431"/>
    <n v="7"/>
    <x v="0"/>
    <n v="0.35008615738081561"/>
    <n v="1219"/>
  </r>
  <r>
    <s v="ORD001570"/>
    <s v="CUST7973"/>
    <s v="Paul Lane"/>
    <s v="sierra.brown@hotmail.com"/>
    <x v="3"/>
    <d v="2023-07-10T00:00:00"/>
    <x v="645"/>
    <x v="10"/>
    <x v="0"/>
    <s v="February"/>
    <x v="2"/>
    <s v="PROD7708"/>
    <x v="12"/>
    <x v="3"/>
    <n v="542"/>
    <n v="3"/>
    <n v="1626"/>
    <x v="1"/>
    <n v="87"/>
    <m/>
    <x v="2"/>
    <n v="0.34993849938499383"/>
    <n v="569"/>
  </r>
  <r>
    <s v="ORD001571"/>
    <s v="CUST4026"/>
    <s v="Daniel Young"/>
    <s v="ashley.payne@outlook.com"/>
    <x v="5"/>
    <d v="2023-10-02T00:00:00"/>
    <x v="646"/>
    <x v="3"/>
    <x v="0"/>
    <s v="March"/>
    <x v="0"/>
    <s v="PROD1147"/>
    <x v="15"/>
    <x v="1"/>
    <n v="462"/>
    <n v="2"/>
    <n v="924"/>
    <x v="0"/>
    <n v="108"/>
    <n v="10"/>
    <x v="1"/>
    <n v="0.15043290043290045"/>
    <n v="139"/>
  </r>
  <r>
    <s v="ORD001572"/>
    <s v="CUST6744"/>
    <s v="Michael Ramirez"/>
    <s v="timothy.swanson@outlook.com"/>
    <x v="0"/>
    <d v="2023-03-30T00:00:00"/>
    <x v="322"/>
    <x v="9"/>
    <x v="1"/>
    <s v="June"/>
    <x v="0"/>
    <s v="PROD6670"/>
    <x v="3"/>
    <x v="1"/>
    <n v="311"/>
    <n v="4"/>
    <n v="1242"/>
    <x v="2"/>
    <n v="66"/>
    <n v="3"/>
    <x v="0"/>
    <n v="0.14975845410628019"/>
    <n v="186"/>
  </r>
  <r>
    <s v="ORD001573"/>
    <s v="CUST5796"/>
    <s v="Jennifer Jones"/>
    <s v="amy.garcia@yahoo.com"/>
    <x v="5"/>
    <d v="2024-07-18T00:00:00"/>
    <x v="233"/>
    <x v="1"/>
    <x v="1"/>
    <s v="December"/>
    <x v="0"/>
    <s v="PROD1258"/>
    <x v="13"/>
    <x v="4"/>
    <n v="1841"/>
    <n v="6"/>
    <n v="11045"/>
    <x v="1"/>
    <n v="907"/>
    <n v="5"/>
    <x v="0"/>
    <n v="0.24997736532367587"/>
    <n v="2761"/>
  </r>
  <r>
    <s v="ORD001574"/>
    <s v="CUST6512"/>
    <s v="Brenda Humphrey"/>
    <s v="carrie.walker@gmail.com"/>
    <x v="2"/>
    <d v="2023-06-30T00:00:00"/>
    <x v="422"/>
    <x v="2"/>
    <x v="1"/>
    <s v="May"/>
    <x v="0"/>
    <s v="PROD7203"/>
    <x v="7"/>
    <x v="4"/>
    <n v="234"/>
    <n v="1"/>
    <n v="234"/>
    <x v="1"/>
    <n v="27"/>
    <n v="3"/>
    <x v="0"/>
    <n v="0.25213675213675213"/>
    <n v="59"/>
  </r>
  <r>
    <s v="ORD001575"/>
    <s v="CUST5891"/>
    <s v="Marissa Watson"/>
    <s v="david.espinoza@outlook.com"/>
    <x v="3"/>
    <d v="2023-07-19T00:00:00"/>
    <x v="447"/>
    <x v="11"/>
    <x v="0"/>
    <s v="July"/>
    <x v="0"/>
    <s v="PROD8102"/>
    <x v="17"/>
    <x v="3"/>
    <n v="99"/>
    <n v="5"/>
    <n v="494"/>
    <x v="3"/>
    <n v="37"/>
    <n v="2"/>
    <x v="0"/>
    <n v="0.35020242914979755"/>
    <n v="173"/>
  </r>
  <r>
    <s v="ORD001576"/>
    <s v="CUST6017"/>
    <s v="Angela Shepherd"/>
    <s v="thomas.singleton@yahoo.com"/>
    <x v="5"/>
    <d v="2024-04-16T00:00:00"/>
    <x v="461"/>
    <x v="1"/>
    <x v="1"/>
    <s v="December"/>
    <x v="0"/>
    <s v="PROD4804"/>
    <x v="12"/>
    <x v="3"/>
    <n v="1670"/>
    <n v="2"/>
    <n v="3341"/>
    <x v="1"/>
    <n v="427"/>
    <n v="4"/>
    <x v="0"/>
    <n v="0.34989524094582458"/>
    <n v="1169"/>
  </r>
  <r>
    <s v="ORD001577"/>
    <s v="CUST1582"/>
    <s v="Devon Mata"/>
    <s v="kimberly.cantrell@hotmail.com"/>
    <x v="2"/>
    <d v="2024-11-19T00:00:00"/>
    <x v="517"/>
    <x v="0"/>
    <x v="0"/>
    <s v="January"/>
    <x v="0"/>
    <s v="PROD1212"/>
    <x v="0"/>
    <x v="0"/>
    <n v="785"/>
    <n v="3"/>
    <n v="2355"/>
    <x v="1"/>
    <n v="346"/>
    <n v="4"/>
    <x v="0"/>
    <n v="0.4"/>
    <n v="942"/>
  </r>
  <r>
    <s v="ORD001578"/>
    <s v="CUST3396"/>
    <s v="Molly Howell"/>
    <s v="diane.ball@hotmail.com"/>
    <x v="0"/>
    <d v="2023-04-13T00:00:00"/>
    <x v="182"/>
    <x v="5"/>
    <x v="1"/>
    <s v="October"/>
    <x v="2"/>
    <s v="PROD9128"/>
    <x v="7"/>
    <x v="4"/>
    <n v="857"/>
    <n v="2"/>
    <n v="1713"/>
    <x v="1"/>
    <n v="108"/>
    <m/>
    <x v="2"/>
    <n v="0.24985405720957385"/>
    <n v="428"/>
  </r>
  <r>
    <s v="ORD001579"/>
    <s v="CUST7198"/>
    <s v="Paul Jones"/>
    <s v="steven.brown@yahoo.com"/>
    <x v="4"/>
    <d v="2024-06-20T00:00:00"/>
    <x v="315"/>
    <x v="10"/>
    <x v="1"/>
    <s v="February"/>
    <x v="0"/>
    <s v="PROD7807"/>
    <x v="9"/>
    <x v="4"/>
    <n v="198"/>
    <n v="2"/>
    <n v="395"/>
    <x v="1"/>
    <n v="40"/>
    <n v="2"/>
    <x v="0"/>
    <n v="0.25063291139240507"/>
    <n v="99"/>
  </r>
  <r>
    <s v="ORD001580"/>
    <s v="CUST9141"/>
    <s v="Michael Mitchell"/>
    <s v="timothy.howard@yahoo.com"/>
    <x v="2"/>
    <d v="2023-10-15T00:00:00"/>
    <x v="88"/>
    <x v="2"/>
    <x v="1"/>
    <s v="May"/>
    <x v="0"/>
    <s v="PROD3897"/>
    <x v="9"/>
    <x v="4"/>
    <n v="952"/>
    <n v="4"/>
    <n v="3809"/>
    <x v="1"/>
    <n v="521"/>
    <n v="6"/>
    <x v="0"/>
    <n v="0.24993436597532159"/>
    <n v="952"/>
  </r>
  <r>
    <s v="ORD001581"/>
    <s v="CUST4690"/>
    <s v="Ashley Armstrong"/>
    <s v="frank.brooks@gmail.com"/>
    <x v="0"/>
    <d v="2024-04-13T00:00:00"/>
    <x v="423"/>
    <x v="4"/>
    <x v="1"/>
    <s v="April"/>
    <x v="0"/>
    <s v="PROD1311"/>
    <x v="3"/>
    <x v="1"/>
    <n v="312"/>
    <n v="1"/>
    <n v="312"/>
    <x v="1"/>
    <n v="32"/>
    <n v="5"/>
    <x v="0"/>
    <n v="0.15064102564102563"/>
    <n v="47"/>
  </r>
  <r>
    <s v="ORD001582"/>
    <s v="CUST4557"/>
    <s v="Elizabeth Boyd"/>
    <s v="jennifer.fisher@outlook.com"/>
    <x v="0"/>
    <d v="2023-05-27T00:00:00"/>
    <x v="93"/>
    <x v="4"/>
    <x v="1"/>
    <s v="April"/>
    <x v="1"/>
    <s v="PROD7560"/>
    <x v="11"/>
    <x v="3"/>
    <n v="502"/>
    <n v="2"/>
    <n v="1004"/>
    <x v="0"/>
    <n v="139"/>
    <m/>
    <x v="2"/>
    <n v="0.35059760956175301"/>
    <n v="352"/>
  </r>
  <r>
    <s v="ORD001583"/>
    <s v="CUST8183"/>
    <s v="Cheryl Hernandez"/>
    <s v="jeremy.tucker@outlook.com"/>
    <x v="4"/>
    <d v="2023-12-03T00:00:00"/>
    <x v="402"/>
    <x v="6"/>
    <x v="1"/>
    <s v="August"/>
    <x v="0"/>
    <s v="PROD9563"/>
    <x v="14"/>
    <x v="4"/>
    <n v="163"/>
    <n v="5"/>
    <n v="816"/>
    <x v="3"/>
    <n v="41"/>
    <n v="9"/>
    <x v="1"/>
    <n v="0.25"/>
    <n v="204"/>
  </r>
  <r>
    <s v="ORD001584"/>
    <s v="CUST9406"/>
    <s v="Tonya Washington"/>
    <s v="jason.arellano@outlook.com"/>
    <x v="5"/>
    <d v="2023-09-11T00:00:00"/>
    <x v="608"/>
    <x v="2"/>
    <x v="0"/>
    <s v="May"/>
    <x v="2"/>
    <s v="PROD2598"/>
    <x v="21"/>
    <x v="1"/>
    <n v="1045"/>
    <n v="3"/>
    <n v="3136"/>
    <x v="1"/>
    <n v="394"/>
    <m/>
    <x v="2"/>
    <n v="0.14987244897959184"/>
    <n v="470"/>
  </r>
  <r>
    <s v="ORD001585"/>
    <s v="CUST9775"/>
    <s v="Alexis Calderon"/>
    <s v="pamela.davis@gmail.com"/>
    <x v="6"/>
    <d v="2023-03-21T00:00:00"/>
    <x v="464"/>
    <x v="1"/>
    <x v="1"/>
    <s v="December"/>
    <x v="0"/>
    <s v="PROD9184"/>
    <x v="21"/>
    <x v="1"/>
    <n v="1008"/>
    <n v="6"/>
    <n v="6048"/>
    <x v="4"/>
    <n v="429"/>
    <n v="8"/>
    <x v="1"/>
    <n v="0.14996693121693122"/>
    <n v="907"/>
  </r>
  <r>
    <s v="ORD001586"/>
    <s v="CUST8129"/>
    <s v="Joyce Kim"/>
    <s v="gregory.wright@hotmail.com"/>
    <x v="3"/>
    <d v="2024-11-01T00:00:00"/>
    <x v="552"/>
    <x v="10"/>
    <x v="0"/>
    <s v="February"/>
    <x v="0"/>
    <s v="PROD9308"/>
    <x v="13"/>
    <x v="4"/>
    <n v="298"/>
    <n v="1"/>
    <n v="298"/>
    <x v="0"/>
    <n v="42"/>
    <n v="6"/>
    <x v="0"/>
    <n v="0.24832214765100671"/>
    <n v="74"/>
  </r>
  <r>
    <s v="ORD001587"/>
    <s v="CUST4640"/>
    <s v="Yvonne Hernandez"/>
    <s v="beth.anderson@outlook.com"/>
    <x v="1"/>
    <d v="2023-04-25T00:00:00"/>
    <x v="149"/>
    <x v="2"/>
    <x v="1"/>
    <s v="May"/>
    <x v="1"/>
    <s v="PROD5780"/>
    <x v="16"/>
    <x v="0"/>
    <n v="205"/>
    <n v="1"/>
    <n v="205"/>
    <x v="1"/>
    <n v="13"/>
    <m/>
    <x v="2"/>
    <n v="0.4"/>
    <n v="82"/>
  </r>
  <r>
    <s v="ORD001588"/>
    <s v="CUST3188"/>
    <s v="Janice Clark"/>
    <s v="katie.price@outlook.com"/>
    <x v="1"/>
    <d v="2023-10-13T00:00:00"/>
    <x v="286"/>
    <x v="3"/>
    <x v="1"/>
    <s v="March"/>
    <x v="0"/>
    <s v="PROD2135"/>
    <x v="10"/>
    <x v="2"/>
    <n v="893"/>
    <n v="5"/>
    <n v="4467"/>
    <x v="1"/>
    <n v="374"/>
    <n v="6"/>
    <x v="0"/>
    <n v="0.29997761361092457"/>
    <n v="1340"/>
  </r>
  <r>
    <s v="ORD001589"/>
    <s v="CUST3420"/>
    <s v="Jacqueline Rogers MD"/>
    <s v="michael.jones@yahoo.com"/>
    <x v="4"/>
    <d v="2023-04-03T00:00:00"/>
    <x v="252"/>
    <x v="11"/>
    <x v="1"/>
    <s v="July"/>
    <x v="0"/>
    <s v="PROD5421"/>
    <x v="3"/>
    <x v="1"/>
    <n v="446"/>
    <n v="6"/>
    <n v="2678"/>
    <x v="0"/>
    <n v="260"/>
    <n v="9"/>
    <x v="1"/>
    <n v="0.15011202389843167"/>
    <n v="402"/>
  </r>
  <r>
    <s v="ORD001590"/>
    <s v="CUST6796"/>
    <s v="Jaime Adams"/>
    <s v="christina.garrett@yahoo.com"/>
    <x v="4"/>
    <d v="2023-10-29T00:00:00"/>
    <x v="443"/>
    <x v="5"/>
    <x v="1"/>
    <s v="October"/>
    <x v="0"/>
    <s v="PROD3382"/>
    <x v="13"/>
    <x v="4"/>
    <n v="425"/>
    <n v="4"/>
    <n v="1700"/>
    <x v="1"/>
    <n v="193"/>
    <n v="9"/>
    <x v="1"/>
    <n v="0.25"/>
    <n v="425"/>
  </r>
  <r>
    <s v="ORD001591"/>
    <s v="CUST7807"/>
    <s v="Kimberly Reed"/>
    <s v="margaret.bruce@yahoo.com"/>
    <x v="2"/>
    <d v="2024-05-28T00:00:00"/>
    <x v="172"/>
    <x v="0"/>
    <x v="0"/>
    <s v="January"/>
    <x v="2"/>
    <s v="PROD3088"/>
    <x v="1"/>
    <x v="1"/>
    <n v="501"/>
    <n v="2"/>
    <n v="1001"/>
    <x v="1"/>
    <n v="55"/>
    <m/>
    <x v="2"/>
    <n v="0.14985014985014986"/>
    <n v="150"/>
  </r>
  <r>
    <s v="ORD001592"/>
    <s v="CUST7018"/>
    <s v="Lindsay Ruiz"/>
    <s v="jay.henson@outlook.com"/>
    <x v="6"/>
    <d v="2023-01-09T00:00:00"/>
    <x v="454"/>
    <x v="7"/>
    <x v="0"/>
    <s v="November"/>
    <x v="0"/>
    <s v="PROD7784"/>
    <x v="0"/>
    <x v="0"/>
    <n v="1047"/>
    <n v="1"/>
    <n v="1047"/>
    <x v="2"/>
    <n v="132"/>
    <n v="3"/>
    <x v="0"/>
    <n v="0.40019102196752626"/>
    <n v="419"/>
  </r>
  <r>
    <s v="ORD001593"/>
    <s v="CUST3962"/>
    <s v="Brandi Pratt"/>
    <s v="eric.west@outlook.com"/>
    <x v="2"/>
    <d v="2024-10-29T00:00:00"/>
    <x v="297"/>
    <x v="3"/>
    <x v="0"/>
    <s v="March"/>
    <x v="0"/>
    <s v="PROD3792"/>
    <x v="8"/>
    <x v="2"/>
    <n v="906"/>
    <n v="4"/>
    <n v="3625"/>
    <x v="0"/>
    <n v="487"/>
    <n v="4"/>
    <x v="0"/>
    <n v="0.30013793103448277"/>
    <n v="1088"/>
  </r>
  <r>
    <s v="ORD001594"/>
    <s v="CUST6388"/>
    <s v="Lori Jones"/>
    <s v="michael.harris@hotmail.com"/>
    <x v="4"/>
    <d v="2023-03-02T00:00:00"/>
    <x v="226"/>
    <x v="0"/>
    <x v="1"/>
    <s v="January"/>
    <x v="0"/>
    <s v="PROD6040"/>
    <x v="11"/>
    <x v="3"/>
    <n v="450"/>
    <n v="1"/>
    <n v="450"/>
    <x v="2"/>
    <n v="28"/>
    <n v="9"/>
    <x v="1"/>
    <n v="0.3511111111111111"/>
    <n v="158"/>
  </r>
  <r>
    <s v="ORD001595"/>
    <s v="CUST8420"/>
    <s v="George Johnson"/>
    <s v="felicia.richard@yahoo.com"/>
    <x v="5"/>
    <d v="2024-03-31T00:00:00"/>
    <x v="201"/>
    <x v="2"/>
    <x v="1"/>
    <s v="May"/>
    <x v="0"/>
    <s v="PROD8484"/>
    <x v="8"/>
    <x v="2"/>
    <n v="205"/>
    <n v="5"/>
    <n v="1024"/>
    <x v="2"/>
    <n v="116"/>
    <n v="4"/>
    <x v="0"/>
    <n v="0.2998046875"/>
    <n v="307"/>
  </r>
  <r>
    <s v="ORD001596"/>
    <s v="CUST4231"/>
    <s v="Abigail Miller"/>
    <s v="john.lewis@gmail.com"/>
    <x v="0"/>
    <d v="2024-09-15T00:00:00"/>
    <x v="647"/>
    <x v="2"/>
    <x v="1"/>
    <s v="May"/>
    <x v="2"/>
    <s v="PROD4867"/>
    <x v="20"/>
    <x v="3"/>
    <n v="919"/>
    <n v="5"/>
    <n v="4597"/>
    <x v="2"/>
    <n v="441"/>
    <m/>
    <x v="2"/>
    <n v="0.35001087665869046"/>
    <n v="1609"/>
  </r>
  <r>
    <s v="ORD001597"/>
    <s v="CUST2077"/>
    <s v="Catherine Davis"/>
    <s v="charles.brown@yahoo.com"/>
    <x v="1"/>
    <d v="2023-08-13T00:00:00"/>
    <x v="190"/>
    <x v="5"/>
    <x v="1"/>
    <s v="October"/>
    <x v="0"/>
    <s v="PROD7775"/>
    <x v="19"/>
    <x v="2"/>
    <n v="1012"/>
    <n v="6"/>
    <n v="6070"/>
    <x v="1"/>
    <n v="646"/>
    <n v="3"/>
    <x v="0"/>
    <n v="0.3"/>
    <n v="1821"/>
  </r>
  <r>
    <s v="ORD001598"/>
    <s v="CUST6988"/>
    <s v="Nicholas Khan"/>
    <s v="jake.lang@yahoo.com"/>
    <x v="5"/>
    <d v="2023-03-14T00:00:00"/>
    <x v="547"/>
    <x v="0"/>
    <x v="0"/>
    <s v="January"/>
    <x v="1"/>
    <s v="PROD7056"/>
    <x v="2"/>
    <x v="1"/>
    <n v="571"/>
    <n v="3"/>
    <n v="1712"/>
    <x v="3"/>
    <n v="229"/>
    <m/>
    <x v="2"/>
    <n v="0.15011682242990654"/>
    <n v="257"/>
  </r>
  <r>
    <s v="ORD001599"/>
    <s v="CUST1798"/>
    <s v="Megan Taylor"/>
    <s v="erica.parker@gmail.com"/>
    <x v="6"/>
    <d v="2024-02-07T00:00:00"/>
    <x v="424"/>
    <x v="11"/>
    <x v="1"/>
    <s v="July"/>
    <x v="0"/>
    <s v="PROD2004"/>
    <x v="12"/>
    <x v="3"/>
    <n v="46"/>
    <n v="2"/>
    <n v="93"/>
    <x v="0"/>
    <n v="8"/>
    <n v="6"/>
    <x v="0"/>
    <n v="0.34408602150537637"/>
    <n v="32"/>
  </r>
  <r>
    <s v="ORD001600"/>
    <s v="CUST8633"/>
    <s v="Christian Lambert"/>
    <s v="christopher.moore@hotmail.com"/>
    <x v="6"/>
    <d v="2024-07-17T00:00:00"/>
    <x v="605"/>
    <x v="6"/>
    <x v="1"/>
    <s v="August"/>
    <x v="0"/>
    <s v="PROD8118"/>
    <x v="11"/>
    <x v="3"/>
    <n v="259"/>
    <n v="3"/>
    <n v="778"/>
    <x v="4"/>
    <n v="93"/>
    <n v="7"/>
    <x v="0"/>
    <n v="0.34961439588688947"/>
    <n v="272"/>
  </r>
  <r>
    <s v="ORD001601"/>
    <s v="CUST2533"/>
    <s v="Timothy Diaz"/>
    <s v="thomas.coleman@outlook.com"/>
    <x v="5"/>
    <d v="2023-09-29T00:00:00"/>
    <x v="617"/>
    <x v="3"/>
    <x v="1"/>
    <s v="March"/>
    <x v="0"/>
    <s v="PROD9169"/>
    <x v="6"/>
    <x v="0"/>
    <n v="955"/>
    <n v="5"/>
    <n v="4777"/>
    <x v="1"/>
    <n v="333"/>
    <n v="6"/>
    <x v="0"/>
    <n v="0.40004186728072011"/>
    <n v="1911"/>
  </r>
  <r>
    <s v="ORD001602"/>
    <s v="CUST4967"/>
    <s v="Adam Reynolds"/>
    <s v="margaret.newman@yahoo.com"/>
    <x v="4"/>
    <d v="2023-10-12T00:00:00"/>
    <x v="362"/>
    <x v="9"/>
    <x v="1"/>
    <s v="June"/>
    <x v="0"/>
    <s v="PROD1079"/>
    <x v="3"/>
    <x v="1"/>
    <n v="1104"/>
    <n v="3"/>
    <n v="3312"/>
    <x v="2"/>
    <n v="467"/>
    <n v="9"/>
    <x v="1"/>
    <n v="0.15006038647342995"/>
    <n v="497"/>
  </r>
  <r>
    <s v="ORD001603"/>
    <s v="CUST9832"/>
    <s v="Kenneth Waters"/>
    <s v="thomas.lee@gmail.com"/>
    <x v="1"/>
    <d v="2024-09-27T00:00:00"/>
    <x v="490"/>
    <x v="11"/>
    <x v="1"/>
    <s v="July"/>
    <x v="2"/>
    <s v="PROD3655"/>
    <x v="11"/>
    <x v="3"/>
    <n v="1073"/>
    <n v="1"/>
    <n v="1073"/>
    <x v="1"/>
    <n v="106"/>
    <m/>
    <x v="2"/>
    <n v="0.35041938490214353"/>
    <n v="376"/>
  </r>
  <r>
    <s v="ORD001604"/>
    <s v="CUST2497"/>
    <s v="Tammy Cummings"/>
    <s v="cody.park@gmail.com"/>
    <x v="5"/>
    <d v="2024-06-17T00:00:00"/>
    <x v="178"/>
    <x v="11"/>
    <x v="0"/>
    <s v="July"/>
    <x v="1"/>
    <s v="PROD6007"/>
    <x v="18"/>
    <x v="0"/>
    <n v="901"/>
    <n v="5"/>
    <n v="4505"/>
    <x v="2"/>
    <n v="298"/>
    <m/>
    <x v="2"/>
    <n v="0.4"/>
    <n v="1802"/>
  </r>
  <r>
    <s v="ORD001605"/>
    <s v="CUST3194"/>
    <s v="Candice Evans"/>
    <s v="laura.smith@hotmail.com"/>
    <x v="0"/>
    <d v="2024-03-22T00:00:00"/>
    <x v="563"/>
    <x v="0"/>
    <x v="0"/>
    <s v="January"/>
    <x v="0"/>
    <s v="PROD9502"/>
    <x v="21"/>
    <x v="1"/>
    <n v="111"/>
    <n v="2"/>
    <n v="223"/>
    <x v="2"/>
    <n v="31"/>
    <n v="9"/>
    <x v="1"/>
    <n v="0.14798206278026907"/>
    <n v="33"/>
  </r>
  <r>
    <s v="ORD001606"/>
    <s v="CUST9384"/>
    <s v="Joyce Rodgers"/>
    <s v="russell.anderson@yahoo.com"/>
    <x v="5"/>
    <d v="2024-10-13T00:00:00"/>
    <x v="632"/>
    <x v="6"/>
    <x v="0"/>
    <s v="August"/>
    <x v="0"/>
    <s v="PROD7044"/>
    <x v="11"/>
    <x v="3"/>
    <n v="1131"/>
    <n v="2"/>
    <n v="2263"/>
    <x v="1"/>
    <n v="329"/>
    <n v="6"/>
    <x v="0"/>
    <n v="0.34997790543526291"/>
    <n v="792"/>
  </r>
  <r>
    <s v="ORD001607"/>
    <s v="CUST9406"/>
    <s v="Tonya Washington"/>
    <s v="jason.arellano@outlook.com"/>
    <x v="5"/>
    <d v="2023-09-11T00:00:00"/>
    <x v="457"/>
    <x v="6"/>
    <x v="1"/>
    <s v="August"/>
    <x v="0"/>
    <s v="PROD8596"/>
    <x v="1"/>
    <x v="1"/>
    <n v="621"/>
    <n v="5"/>
    <n v="3103"/>
    <x v="0"/>
    <n v="444"/>
    <n v="5"/>
    <x v="0"/>
    <n v="0.15017724782468578"/>
    <n v="466"/>
  </r>
  <r>
    <s v="ORD001608"/>
    <s v="CUST2533"/>
    <s v="Timothy Diaz"/>
    <s v="thomas.coleman@outlook.com"/>
    <x v="5"/>
    <d v="2023-09-29T00:00:00"/>
    <x v="383"/>
    <x v="0"/>
    <x v="1"/>
    <s v="January"/>
    <x v="0"/>
    <s v="PROD9533"/>
    <x v="15"/>
    <x v="1"/>
    <n v="743"/>
    <n v="1"/>
    <n v="743"/>
    <x v="3"/>
    <n v="103"/>
    <n v="4"/>
    <x v="0"/>
    <n v="0.14939434724091522"/>
    <n v="111"/>
  </r>
  <r>
    <s v="ORD001609"/>
    <s v="CUST7362"/>
    <s v="John Fleming"/>
    <s v="charles.singleton@hotmail.com"/>
    <x v="2"/>
    <d v="2024-02-25T00:00:00"/>
    <x v="244"/>
    <x v="10"/>
    <x v="1"/>
    <s v="February"/>
    <x v="1"/>
    <s v="PROD9217"/>
    <x v="7"/>
    <x v="4"/>
    <n v="183"/>
    <n v="2"/>
    <n v="365"/>
    <x v="1"/>
    <n v="28"/>
    <m/>
    <x v="2"/>
    <n v="0.24931506849315069"/>
    <n v="91"/>
  </r>
  <r>
    <s v="ORD001610"/>
    <s v="CUST8119"/>
    <s v="Christian Ponce"/>
    <s v="amanda.newton@yahoo.com"/>
    <x v="2"/>
    <d v="2024-04-04T00:00:00"/>
    <x v="141"/>
    <x v="4"/>
    <x v="0"/>
    <s v="April"/>
    <x v="1"/>
    <s v="PROD6150"/>
    <x v="7"/>
    <x v="4"/>
    <n v="854"/>
    <n v="3"/>
    <n v="2561"/>
    <x v="0"/>
    <n v="323"/>
    <m/>
    <x v="2"/>
    <n v="0.24990238188207731"/>
    <n v="640"/>
  </r>
  <r>
    <s v="ORD001611"/>
    <s v="CUST4145"/>
    <s v="Tiffany Schroeder"/>
    <s v="angela.hill@gmail.com"/>
    <x v="6"/>
    <d v="2024-12-22T00:00:00"/>
    <x v="438"/>
    <x v="11"/>
    <x v="0"/>
    <s v="July"/>
    <x v="0"/>
    <s v="PROD8417"/>
    <x v="6"/>
    <x v="0"/>
    <n v="802"/>
    <n v="6"/>
    <n v="4814"/>
    <x v="1"/>
    <n v="315"/>
    <n v="6"/>
    <x v="0"/>
    <n v="0.40008309098462819"/>
    <n v="1926"/>
  </r>
  <r>
    <s v="ORD001612"/>
    <s v="CUST6565"/>
    <s v="Margaret Callahan"/>
    <s v="ashley.williams@gmail.com"/>
    <x v="0"/>
    <d v="2023-07-06T00:00:00"/>
    <x v="559"/>
    <x v="11"/>
    <x v="1"/>
    <s v="July"/>
    <x v="0"/>
    <s v="PROD9512"/>
    <x v="14"/>
    <x v="4"/>
    <n v="763"/>
    <n v="2"/>
    <n v="1527"/>
    <x v="0"/>
    <n v="128"/>
    <n v="7"/>
    <x v="0"/>
    <n v="0.25016371971185331"/>
    <n v="382"/>
  </r>
  <r>
    <s v="ORD001613"/>
    <s v="CUST9229"/>
    <s v="Samantha Harrington"/>
    <s v="joshua.rivera@yahoo.com"/>
    <x v="5"/>
    <d v="2023-05-06T00:00:00"/>
    <x v="74"/>
    <x v="4"/>
    <x v="1"/>
    <s v="April"/>
    <x v="0"/>
    <s v="PROD8994"/>
    <x v="18"/>
    <x v="0"/>
    <n v="1042"/>
    <n v="4"/>
    <n v="4166"/>
    <x v="0"/>
    <n v="431"/>
    <n v="5"/>
    <x v="0"/>
    <n v="0.40014402304368701"/>
    <n v="1667"/>
  </r>
  <r>
    <s v="ORD001614"/>
    <s v="CUST4399"/>
    <s v="Anthony Smith"/>
    <s v="stephen.murphy@hotmail.com"/>
    <x v="2"/>
    <d v="2023-06-11T00:00:00"/>
    <x v="183"/>
    <x v="7"/>
    <x v="1"/>
    <s v="November"/>
    <x v="0"/>
    <s v="PROD1321"/>
    <x v="14"/>
    <x v="4"/>
    <n v="68"/>
    <n v="6"/>
    <n v="411"/>
    <x v="1"/>
    <n v="60"/>
    <n v="2"/>
    <x v="0"/>
    <n v="0.25060827250608275"/>
    <n v="103"/>
  </r>
  <r>
    <s v="ORD001615"/>
    <s v="CUST4916"/>
    <s v="Brandon Long"/>
    <s v="katherine.welch@gmail.com"/>
    <x v="4"/>
    <d v="2024-02-06T00:00:00"/>
    <x v="349"/>
    <x v="11"/>
    <x v="0"/>
    <s v="July"/>
    <x v="0"/>
    <s v="PROD1820"/>
    <x v="18"/>
    <x v="0"/>
    <n v="1032"/>
    <n v="1"/>
    <n v="1032"/>
    <x v="1"/>
    <n v="70"/>
    <n v="2"/>
    <x v="0"/>
    <n v="0.40019379844961239"/>
    <n v="413"/>
  </r>
  <r>
    <s v="ORD001616"/>
    <s v="CUST4458"/>
    <s v="Adam Stewart"/>
    <s v="rachel.gross@hotmail.com"/>
    <x v="0"/>
    <d v="2024-07-14T00:00:00"/>
    <x v="187"/>
    <x v="6"/>
    <x v="0"/>
    <s v="August"/>
    <x v="0"/>
    <s v="PROD8492"/>
    <x v="18"/>
    <x v="0"/>
    <n v="374"/>
    <n v="2"/>
    <n v="748"/>
    <x v="4"/>
    <n v="39"/>
    <n v="7"/>
    <x v="0"/>
    <n v="0.3997326203208556"/>
    <n v="299"/>
  </r>
  <r>
    <s v="ORD001617"/>
    <s v="CUST1726"/>
    <s v="Michelle Gutierrez"/>
    <s v="robert.hardy@yahoo.com"/>
    <x v="4"/>
    <d v="2023-10-31T00:00:00"/>
    <x v="505"/>
    <x v="4"/>
    <x v="1"/>
    <s v="April"/>
    <x v="0"/>
    <s v="PROD5864"/>
    <x v="17"/>
    <x v="3"/>
    <n v="374"/>
    <n v="3"/>
    <n v="1121"/>
    <x v="2"/>
    <n v="72"/>
    <n v="9"/>
    <x v="1"/>
    <n v="0.34968777876895629"/>
    <n v="392"/>
  </r>
  <r>
    <s v="ORD001618"/>
    <s v="CUST2216"/>
    <s v="Shannon Miller"/>
    <s v="diana.davis@gmail.com"/>
    <x v="3"/>
    <d v="2024-07-22T00:00:00"/>
    <x v="525"/>
    <x v="7"/>
    <x v="0"/>
    <s v="November"/>
    <x v="0"/>
    <s v="PROD2894"/>
    <x v="2"/>
    <x v="1"/>
    <n v="1332"/>
    <n v="6"/>
    <n v="7994"/>
    <x v="1"/>
    <n v="1122"/>
    <n v="2"/>
    <x v="0"/>
    <n v="0.14998749061796346"/>
    <n v="1199"/>
  </r>
  <r>
    <s v="ORD001619"/>
    <s v="CUST1055"/>
    <s v="Toni Lane"/>
    <s v="heather.morales@yahoo.com"/>
    <x v="3"/>
    <d v="2024-09-26T00:00:00"/>
    <x v="20"/>
    <x v="3"/>
    <x v="0"/>
    <s v="March"/>
    <x v="0"/>
    <s v="PROD8631"/>
    <x v="11"/>
    <x v="3"/>
    <n v="942"/>
    <n v="4"/>
    <n v="3770"/>
    <x v="0"/>
    <n v="398"/>
    <n v="8"/>
    <x v="1"/>
    <n v="0.34986737400530504"/>
    <n v="1319"/>
  </r>
  <r>
    <s v="ORD001620"/>
    <s v="CUST1599"/>
    <s v="Ryan Johnson"/>
    <s v="hannah.norris@hotmail.com"/>
    <x v="4"/>
    <d v="2024-12-17T00:00:00"/>
    <x v="546"/>
    <x v="2"/>
    <x v="1"/>
    <s v="May"/>
    <x v="0"/>
    <s v="PROD5085"/>
    <x v="11"/>
    <x v="3"/>
    <n v="1008"/>
    <n v="1"/>
    <n v="1008"/>
    <x v="3"/>
    <n v="53"/>
    <n v="2"/>
    <x v="0"/>
    <n v="0.35019841269841268"/>
    <n v="353"/>
  </r>
  <r>
    <s v="ORD001621"/>
    <s v="CUST4494"/>
    <s v="John Collins"/>
    <s v="matthew.oliver@gmail.com"/>
    <x v="1"/>
    <d v="2023-08-16T00:00:00"/>
    <x v="61"/>
    <x v="3"/>
    <x v="0"/>
    <s v="March"/>
    <x v="1"/>
    <s v="PROD8691"/>
    <x v="7"/>
    <x v="4"/>
    <n v="112"/>
    <n v="4"/>
    <n v="449"/>
    <x v="1"/>
    <n v="67"/>
    <m/>
    <x v="2"/>
    <n v="0.24944320712694878"/>
    <n v="112"/>
  </r>
  <r>
    <s v="ORD001622"/>
    <s v="CUST6807"/>
    <s v="Robin Wilcox"/>
    <s v="tammy.willis@hotmail.com"/>
    <x v="1"/>
    <d v="2024-06-10T00:00:00"/>
    <x v="168"/>
    <x v="11"/>
    <x v="1"/>
    <s v="July"/>
    <x v="0"/>
    <s v="PROD1411"/>
    <x v="3"/>
    <x v="1"/>
    <n v="520"/>
    <n v="5"/>
    <n v="2601"/>
    <x v="4"/>
    <n v="145"/>
    <n v="5"/>
    <x v="0"/>
    <n v="0.14994232987312572"/>
    <n v="390"/>
  </r>
  <r>
    <s v="ORD001623"/>
    <s v="CUST3504"/>
    <s v="Stacie Armstrong"/>
    <s v="maria.mercado@gmail.com"/>
    <x v="5"/>
    <d v="2023-10-13T00:00:00"/>
    <x v="539"/>
    <x v="1"/>
    <x v="1"/>
    <s v="December"/>
    <x v="0"/>
    <s v="PROD8198"/>
    <x v="13"/>
    <x v="4"/>
    <n v="1301"/>
    <n v="10"/>
    <n v="13014"/>
    <x v="1"/>
    <n v="794"/>
    <n v="10"/>
    <x v="1"/>
    <n v="0.25003842016290151"/>
    <n v="3254"/>
  </r>
  <r>
    <s v="ORD001624"/>
    <s v="CUST1262"/>
    <s v="Wanda Payne"/>
    <s v="sara.gates@hotmail.com"/>
    <x v="3"/>
    <d v="2023-03-11T00:00:00"/>
    <x v="391"/>
    <x v="0"/>
    <x v="1"/>
    <s v="January"/>
    <x v="2"/>
    <s v="PROD7553"/>
    <x v="5"/>
    <x v="3"/>
    <n v="56"/>
    <n v="2"/>
    <n v="112"/>
    <x v="4"/>
    <n v="7"/>
    <m/>
    <x v="2"/>
    <n v="0.3482142857142857"/>
    <n v="39"/>
  </r>
  <r>
    <s v="ORD001625"/>
    <s v="CUST5522"/>
    <s v="John Ramsey"/>
    <s v="jaclyn.moran@yahoo.com"/>
    <x v="3"/>
    <d v="2023-05-22T00:00:00"/>
    <x v="339"/>
    <x v="6"/>
    <x v="1"/>
    <s v="August"/>
    <x v="0"/>
    <s v="PROD8261"/>
    <x v="2"/>
    <x v="1"/>
    <n v="247"/>
    <n v="3"/>
    <n v="741"/>
    <x v="1"/>
    <n v="45"/>
    <n v="3"/>
    <x v="0"/>
    <n v="0.14979757085020243"/>
    <n v="111"/>
  </r>
  <r>
    <s v="ORD001626"/>
    <s v="CUST1150"/>
    <s v="Lisa Ferrell"/>
    <s v="garrett.clark@outlook.com"/>
    <x v="3"/>
    <d v="2023-12-07T00:00:00"/>
    <x v="648"/>
    <x v="1"/>
    <x v="1"/>
    <s v="December"/>
    <x v="0"/>
    <s v="PROD7822"/>
    <x v="8"/>
    <x v="2"/>
    <n v="1432"/>
    <n v="10"/>
    <n v="14319"/>
    <x v="4"/>
    <n v="2033"/>
    <n v="4"/>
    <x v="0"/>
    <n v="0.30002095118374189"/>
    <n v="4296"/>
  </r>
  <r>
    <s v="ORD001627"/>
    <s v="CUST6831"/>
    <s v="John Alexander"/>
    <s v="chelsea.grant@outlook.com"/>
    <x v="5"/>
    <d v="2023-09-29T00:00:00"/>
    <x v="205"/>
    <x v="10"/>
    <x v="0"/>
    <s v="February"/>
    <x v="1"/>
    <s v="PROD3209"/>
    <x v="2"/>
    <x v="1"/>
    <n v="788"/>
    <n v="3"/>
    <n v="2365"/>
    <x v="1"/>
    <n v="185"/>
    <m/>
    <x v="2"/>
    <n v="0.15010570824524314"/>
    <n v="355"/>
  </r>
  <r>
    <s v="ORD001628"/>
    <s v="CUST6123"/>
    <s v="Megan Wood"/>
    <s v="kelsey.thompson@hotmail.com"/>
    <x v="5"/>
    <d v="2023-08-22T00:00:00"/>
    <x v="379"/>
    <x v="4"/>
    <x v="0"/>
    <s v="April"/>
    <x v="0"/>
    <s v="PROD1968"/>
    <x v="14"/>
    <x v="4"/>
    <n v="780"/>
    <n v="1"/>
    <n v="780"/>
    <x v="0"/>
    <n v="91"/>
    <n v="3"/>
    <x v="0"/>
    <n v="0.25"/>
    <n v="195"/>
  </r>
  <r>
    <s v="ORD001629"/>
    <s v="CUST6460"/>
    <s v="Eric Haney"/>
    <s v="grant.spencer@hotmail.com"/>
    <x v="5"/>
    <d v="2023-08-26T00:00:00"/>
    <x v="596"/>
    <x v="11"/>
    <x v="0"/>
    <s v="July"/>
    <x v="0"/>
    <s v="PROD1473"/>
    <x v="15"/>
    <x v="1"/>
    <n v="146"/>
    <n v="3"/>
    <n v="438"/>
    <x v="1"/>
    <n v="30"/>
    <n v="3"/>
    <x v="0"/>
    <n v="0.15068493150684931"/>
    <n v="66"/>
  </r>
  <r>
    <s v="ORD001630"/>
    <s v="CUST7140"/>
    <s v="Eric Trujillo"/>
    <s v="ryan.reed@hotmail.com"/>
    <x v="1"/>
    <d v="2023-05-06T00:00:00"/>
    <x v="649"/>
    <x v="2"/>
    <x v="0"/>
    <s v="May"/>
    <x v="1"/>
    <s v="PROD2673"/>
    <x v="3"/>
    <x v="1"/>
    <n v="217"/>
    <n v="2"/>
    <n v="434"/>
    <x v="1"/>
    <n v="43"/>
    <m/>
    <x v="2"/>
    <n v="0.14976958525345621"/>
    <n v="65"/>
  </r>
  <r>
    <s v="ORD001631"/>
    <s v="CUST1010"/>
    <s v="Larry Beck"/>
    <s v="michelle.james@outlook.com"/>
    <x v="0"/>
    <d v="2024-04-17T00:00:00"/>
    <x v="604"/>
    <x v="8"/>
    <x v="1"/>
    <s v="September"/>
    <x v="0"/>
    <s v="PROD1693"/>
    <x v="14"/>
    <x v="4"/>
    <n v="742"/>
    <n v="4"/>
    <n v="2968"/>
    <x v="1"/>
    <n v="341"/>
    <n v="8"/>
    <x v="1"/>
    <n v="0.25"/>
    <n v="742"/>
  </r>
  <r>
    <s v="ORD001632"/>
    <s v="CUST5009"/>
    <s v="Daniel Williams"/>
    <s v="brittany.jones@gmail.com"/>
    <x v="4"/>
    <d v="2023-12-27T00:00:00"/>
    <x v="278"/>
    <x v="7"/>
    <x v="1"/>
    <s v="November"/>
    <x v="0"/>
    <s v="PROD2789"/>
    <x v="14"/>
    <x v="4"/>
    <n v="1184"/>
    <n v="4"/>
    <n v="4736"/>
    <x v="3"/>
    <n v="598"/>
    <n v="5"/>
    <x v="0"/>
    <n v="0.25"/>
    <n v="1184"/>
  </r>
  <r>
    <s v="ORD001633"/>
    <s v="CUST4248"/>
    <s v="Jamie Clark"/>
    <s v="tammy.stokes@hotmail.com"/>
    <x v="2"/>
    <d v="2024-05-21T00:00:00"/>
    <x v="471"/>
    <x v="6"/>
    <x v="0"/>
    <s v="August"/>
    <x v="0"/>
    <s v="PROD8913"/>
    <x v="5"/>
    <x v="3"/>
    <n v="417"/>
    <n v="3"/>
    <n v="1251"/>
    <x v="0"/>
    <n v="110"/>
    <n v="8"/>
    <x v="1"/>
    <n v="0.3501199040767386"/>
    <n v="438"/>
  </r>
  <r>
    <s v="ORD001634"/>
    <s v="CUST8777"/>
    <s v="Alicia Soto"/>
    <s v="michael.smith@yahoo.com"/>
    <x v="3"/>
    <d v="2024-07-18T00:00:00"/>
    <x v="539"/>
    <x v="1"/>
    <x v="1"/>
    <s v="December"/>
    <x v="0"/>
    <s v="PROD8227"/>
    <x v="4"/>
    <x v="2"/>
    <n v="1745"/>
    <n v="10"/>
    <n v="17447"/>
    <x v="3"/>
    <n v="2528"/>
    <n v="10"/>
    <x v="1"/>
    <n v="0.29999426835559123"/>
    <n v="5234"/>
  </r>
  <r>
    <s v="ORD001635"/>
    <s v="CUST1276"/>
    <s v="Natalie Howard"/>
    <s v="paula.tucker@hotmail.com"/>
    <x v="2"/>
    <d v="2023-07-27T00:00:00"/>
    <x v="650"/>
    <x v="6"/>
    <x v="1"/>
    <s v="August"/>
    <x v="0"/>
    <s v="PROD7425"/>
    <x v="3"/>
    <x v="1"/>
    <n v="416"/>
    <n v="1"/>
    <n v="416"/>
    <x v="3"/>
    <n v="52"/>
    <n v="2"/>
    <x v="0"/>
    <n v="0.14903846153846154"/>
    <n v="62"/>
  </r>
  <r>
    <s v="ORD001636"/>
    <s v="CUST8157"/>
    <s v="Michael Doyle"/>
    <s v="cody.watson@gmail.com"/>
    <x v="4"/>
    <d v="2023-01-09T00:00:00"/>
    <x v="293"/>
    <x v="9"/>
    <x v="0"/>
    <s v="June"/>
    <x v="0"/>
    <s v="PROD5490"/>
    <x v="18"/>
    <x v="0"/>
    <n v="168"/>
    <n v="2"/>
    <n v="337"/>
    <x v="0"/>
    <n v="48"/>
    <n v="6"/>
    <x v="0"/>
    <n v="0.40059347181008903"/>
    <n v="135"/>
  </r>
  <r>
    <s v="ORD001637"/>
    <s v="CUST1869"/>
    <s v="Suzanne Cooley"/>
    <s v="jack.roman@yahoo.com"/>
    <x v="0"/>
    <d v="2023-02-15T00:00:00"/>
    <x v="508"/>
    <x v="11"/>
    <x v="0"/>
    <s v="July"/>
    <x v="0"/>
    <s v="PROD6455"/>
    <x v="3"/>
    <x v="1"/>
    <n v="691"/>
    <n v="1"/>
    <n v="691"/>
    <x v="0"/>
    <n v="80"/>
    <n v="7"/>
    <x v="0"/>
    <n v="0.15050651230101303"/>
    <n v="104"/>
  </r>
  <r>
    <s v="ORD001638"/>
    <s v="CUST5994"/>
    <s v="Lori Haney"/>
    <s v="holly.johns@gmail.com"/>
    <x v="5"/>
    <d v="2024-02-24T00:00:00"/>
    <x v="436"/>
    <x v="2"/>
    <x v="1"/>
    <s v="May"/>
    <x v="1"/>
    <s v="PROD1017"/>
    <x v="1"/>
    <x v="1"/>
    <n v="244"/>
    <n v="1"/>
    <n v="244"/>
    <x v="0"/>
    <n v="22"/>
    <m/>
    <x v="2"/>
    <n v="0.15163934426229508"/>
    <n v="37"/>
  </r>
  <r>
    <s v="ORD001639"/>
    <s v="CUST7159"/>
    <s v="Carlos Hale"/>
    <s v="nancy.ryan@outlook.com"/>
    <x v="5"/>
    <d v="2024-01-23T00:00:00"/>
    <x v="84"/>
    <x v="0"/>
    <x v="1"/>
    <s v="January"/>
    <x v="0"/>
    <s v="PROD4140"/>
    <x v="4"/>
    <x v="2"/>
    <n v="110"/>
    <n v="1"/>
    <n v="110"/>
    <x v="2"/>
    <n v="9"/>
    <n v="5"/>
    <x v="0"/>
    <n v="0.3"/>
    <n v="33"/>
  </r>
  <r>
    <s v="ORD001640"/>
    <s v="CUST8844"/>
    <s v="Christopher Barton"/>
    <s v="meghan.bryant@outlook.com"/>
    <x v="3"/>
    <d v="2023-02-03T00:00:00"/>
    <x v="651"/>
    <x v="8"/>
    <x v="1"/>
    <s v="September"/>
    <x v="0"/>
    <s v="PROD2522"/>
    <x v="11"/>
    <x v="3"/>
    <n v="609"/>
    <n v="5"/>
    <n v="3047"/>
    <x v="1"/>
    <n v="208"/>
    <n v="6"/>
    <x v="0"/>
    <n v="0.34985231375123071"/>
    <n v="1066"/>
  </r>
  <r>
    <s v="ORD001641"/>
    <s v="CUST1051"/>
    <s v="Bryan Pearson"/>
    <s v="pamela.frost@gmail.com"/>
    <x v="0"/>
    <d v="2023-04-30T00:00:00"/>
    <x v="417"/>
    <x v="1"/>
    <x v="0"/>
    <s v="December"/>
    <x v="0"/>
    <s v="PROD6847"/>
    <x v="4"/>
    <x v="2"/>
    <n v="1632"/>
    <n v="6"/>
    <n v="9795"/>
    <x v="1"/>
    <n v="1020"/>
    <n v="9"/>
    <x v="1"/>
    <n v="0.29994895354772844"/>
    <n v="2938"/>
  </r>
  <r>
    <s v="ORD001642"/>
    <s v="CUST6619"/>
    <s v="Corey Mcconnell"/>
    <s v="patrick.mullins@hotmail.com"/>
    <x v="1"/>
    <d v="2023-11-12T00:00:00"/>
    <x v="513"/>
    <x v="5"/>
    <x v="1"/>
    <s v="October"/>
    <x v="0"/>
    <s v="PROD4934"/>
    <x v="10"/>
    <x v="2"/>
    <n v="369"/>
    <n v="3"/>
    <n v="1106"/>
    <x v="3"/>
    <n v="152"/>
    <n v="8"/>
    <x v="1"/>
    <n v="0.30018083182640143"/>
    <n v="332"/>
  </r>
  <r>
    <s v="ORD001643"/>
    <s v="CUST1564"/>
    <s v="Michael Sexton"/>
    <s v="lori.herring@outlook.com"/>
    <x v="0"/>
    <d v="2023-07-14T00:00:00"/>
    <x v="603"/>
    <x v="1"/>
    <x v="0"/>
    <s v="December"/>
    <x v="0"/>
    <s v="PROD3423"/>
    <x v="6"/>
    <x v="0"/>
    <n v="523"/>
    <n v="8"/>
    <n v="4186"/>
    <x v="0"/>
    <n v="508"/>
    <n v="2"/>
    <x v="0"/>
    <n v="0.40014333492594362"/>
    <n v="1675"/>
  </r>
  <r>
    <s v="ORD001644"/>
    <s v="CUST1160"/>
    <s v="Lisa Klein"/>
    <s v="mario.campbell@hotmail.com"/>
    <x v="2"/>
    <d v="2024-12-25T00:00:00"/>
    <x v="507"/>
    <x v="8"/>
    <x v="0"/>
    <s v="September"/>
    <x v="0"/>
    <s v="PROD8566"/>
    <x v="1"/>
    <x v="1"/>
    <n v="1006"/>
    <n v="1"/>
    <n v="1006"/>
    <x v="1"/>
    <n v="93"/>
    <n v="7"/>
    <x v="0"/>
    <n v="0.15009940357852883"/>
    <n v="151"/>
  </r>
  <r>
    <s v="ORD001645"/>
    <s v="CUST3900"/>
    <s v="Laura Nelson"/>
    <s v="darlene.gregory@gmail.com"/>
    <x v="5"/>
    <d v="2024-02-08T00:00:00"/>
    <x v="317"/>
    <x v="3"/>
    <x v="1"/>
    <s v="March"/>
    <x v="0"/>
    <s v="PROD2217"/>
    <x v="2"/>
    <x v="1"/>
    <n v="558"/>
    <n v="4"/>
    <n v="2232"/>
    <x v="1"/>
    <n v="298"/>
    <n v="9"/>
    <x v="1"/>
    <n v="0.15008960573476701"/>
    <n v="335"/>
  </r>
  <r>
    <s v="ORD001646"/>
    <s v="CUST4343"/>
    <s v="Justin Jackson"/>
    <s v="julie.williams@hotmail.com"/>
    <x v="2"/>
    <d v="2024-01-07T00:00:00"/>
    <x v="162"/>
    <x v="9"/>
    <x v="0"/>
    <s v="June"/>
    <x v="0"/>
    <s v="PROD9614"/>
    <x v="7"/>
    <x v="4"/>
    <n v="497"/>
    <n v="1"/>
    <n v="497"/>
    <x v="0"/>
    <n v="34"/>
    <n v="7"/>
    <x v="0"/>
    <n v="0.24949698189134809"/>
    <n v="124"/>
  </r>
  <r>
    <s v="ORD001647"/>
    <s v="CUST2224"/>
    <s v="Raymond Hensley"/>
    <s v="tina.lucas@outlook.com"/>
    <x v="4"/>
    <d v="2023-08-30T00:00:00"/>
    <x v="652"/>
    <x v="3"/>
    <x v="1"/>
    <s v="March"/>
    <x v="0"/>
    <s v="PROD4504"/>
    <x v="10"/>
    <x v="2"/>
    <n v="115"/>
    <n v="4"/>
    <n v="459"/>
    <x v="1"/>
    <n v="50"/>
    <n v="7"/>
    <x v="0"/>
    <n v="0.30065359477124182"/>
    <n v="138"/>
  </r>
  <r>
    <s v="ORD001648"/>
    <s v="CUST9357"/>
    <s v="Robert Carlson DDS"/>
    <s v="lauren.peterson@outlook.com"/>
    <x v="5"/>
    <d v="2024-09-06T00:00:00"/>
    <x v="473"/>
    <x v="0"/>
    <x v="1"/>
    <s v="January"/>
    <x v="0"/>
    <s v="PROD2159"/>
    <x v="20"/>
    <x v="3"/>
    <n v="113"/>
    <n v="2"/>
    <n v="225"/>
    <x v="1"/>
    <n v="24"/>
    <n v="5"/>
    <x v="0"/>
    <n v="0.3511111111111111"/>
    <n v="79"/>
  </r>
  <r>
    <s v="ORD001649"/>
    <s v="CUST1582"/>
    <s v="Devon Mata"/>
    <s v="kimberly.cantrell@hotmail.com"/>
    <x v="2"/>
    <d v="2024-11-19T00:00:00"/>
    <x v="288"/>
    <x v="11"/>
    <x v="0"/>
    <s v="July"/>
    <x v="0"/>
    <s v="PROD5096"/>
    <x v="3"/>
    <x v="1"/>
    <n v="112"/>
    <n v="1"/>
    <n v="112"/>
    <x v="0"/>
    <n v="10"/>
    <n v="5"/>
    <x v="0"/>
    <n v="0.15178571428571427"/>
    <n v="17"/>
  </r>
  <r>
    <s v="ORD001650"/>
    <s v="CUST2280"/>
    <s v="Christopher Edwards"/>
    <s v="dawn.price@hotmail.com"/>
    <x v="0"/>
    <d v="2024-11-18T00:00:00"/>
    <x v="273"/>
    <x v="5"/>
    <x v="1"/>
    <s v="October"/>
    <x v="0"/>
    <s v="PROD8244"/>
    <x v="15"/>
    <x v="1"/>
    <n v="1017"/>
    <n v="1"/>
    <n v="1017"/>
    <x v="1"/>
    <n v="88"/>
    <n v="9"/>
    <x v="1"/>
    <n v="0.15044247787610621"/>
    <n v="153"/>
  </r>
  <r>
    <s v="ORD001651"/>
    <s v="CUST5571"/>
    <s v="Mary Farrell"/>
    <s v="april.bradshaw@outlook.com"/>
    <x v="6"/>
    <d v="2023-03-17T00:00:00"/>
    <x v="653"/>
    <x v="1"/>
    <x v="0"/>
    <s v="December"/>
    <x v="0"/>
    <s v="PROD7374"/>
    <x v="7"/>
    <x v="4"/>
    <n v="280"/>
    <n v="6"/>
    <n v="1679"/>
    <x v="1"/>
    <n v="128"/>
    <n v="4"/>
    <x v="0"/>
    <n v="0.25014889815366287"/>
    <n v="420"/>
  </r>
  <r>
    <s v="ORD001652"/>
    <s v="CUST4779"/>
    <s v="Mary Fleming"/>
    <s v="mary.smith@hotmail.com"/>
    <x v="0"/>
    <d v="2024-07-01T00:00:00"/>
    <x v="599"/>
    <x v="8"/>
    <x v="1"/>
    <s v="September"/>
    <x v="0"/>
    <s v="PROD9291"/>
    <x v="13"/>
    <x v="4"/>
    <n v="464"/>
    <n v="3"/>
    <n v="1392"/>
    <x v="1"/>
    <n v="114"/>
    <n v="3"/>
    <x v="0"/>
    <n v="0.25"/>
    <n v="348"/>
  </r>
  <r>
    <s v="ORD001653"/>
    <s v="CUST3793"/>
    <s v="James Beck"/>
    <s v="antonio.lindsey@outlook.com"/>
    <x v="3"/>
    <d v="2024-03-29T00:00:00"/>
    <x v="589"/>
    <x v="1"/>
    <x v="1"/>
    <s v="December"/>
    <x v="0"/>
    <s v="PROD4312"/>
    <x v="20"/>
    <x v="3"/>
    <n v="1039"/>
    <n v="2"/>
    <n v="2077"/>
    <x v="1"/>
    <n v="301"/>
    <n v="8"/>
    <x v="1"/>
    <n v="0.35002407318247475"/>
    <n v="727"/>
  </r>
  <r>
    <s v="ORD001654"/>
    <s v="CUST1409"/>
    <s v="Elizabeth Love"/>
    <s v="andrew.meyer@yahoo.com"/>
    <x v="2"/>
    <d v="2024-08-24T00:00:00"/>
    <x v="341"/>
    <x v="9"/>
    <x v="0"/>
    <s v="June"/>
    <x v="0"/>
    <s v="PROD7615"/>
    <x v="19"/>
    <x v="2"/>
    <n v="537"/>
    <n v="6"/>
    <n v="3219"/>
    <x v="0"/>
    <n v="206"/>
    <n v="2"/>
    <x v="0"/>
    <n v="0.30009319664492079"/>
    <n v="966"/>
  </r>
  <r>
    <s v="ORD001655"/>
    <s v="CUST4530"/>
    <s v="Jennifer Sloan"/>
    <s v="steven.gonzalez@gmail.com"/>
    <x v="4"/>
    <d v="2023-05-04T00:00:00"/>
    <x v="60"/>
    <x v="4"/>
    <x v="1"/>
    <s v="April"/>
    <x v="0"/>
    <s v="PROD8712"/>
    <x v="7"/>
    <x v="4"/>
    <n v="153"/>
    <n v="5"/>
    <n v="765"/>
    <x v="1"/>
    <n v="70"/>
    <n v="9"/>
    <x v="1"/>
    <n v="0.24967320261437909"/>
    <n v="191"/>
  </r>
  <r>
    <s v="ORD001656"/>
    <s v="CUST3420"/>
    <s v="Jacqueline Rogers MD"/>
    <s v="michael.jones@yahoo.com"/>
    <x v="4"/>
    <d v="2023-04-03T00:00:00"/>
    <x v="393"/>
    <x v="1"/>
    <x v="1"/>
    <s v="December"/>
    <x v="0"/>
    <s v="PROD4604"/>
    <x v="20"/>
    <x v="3"/>
    <n v="740"/>
    <n v="6"/>
    <n v="4439"/>
    <x v="0"/>
    <n v="553"/>
    <n v="5"/>
    <x v="0"/>
    <n v="0.35007884658706917"/>
    <n v="1554"/>
  </r>
  <r>
    <s v="ORD001657"/>
    <s v="CUST8761"/>
    <s v="Donna Woodward"/>
    <s v="janet.mcguire@outlook.com"/>
    <x v="4"/>
    <d v="2024-02-25T00:00:00"/>
    <x v="434"/>
    <x v="8"/>
    <x v="1"/>
    <s v="September"/>
    <x v="0"/>
    <s v="PROD1233"/>
    <x v="21"/>
    <x v="1"/>
    <n v="841"/>
    <n v="1"/>
    <n v="841"/>
    <x v="1"/>
    <n v="125"/>
    <n v="8"/>
    <x v="1"/>
    <n v="0.14982164090368608"/>
    <n v="126"/>
  </r>
  <r>
    <s v="ORD001658"/>
    <s v="CUST7122"/>
    <s v="Gabriel Byrd"/>
    <s v="max.hubbard@hotmail.com"/>
    <x v="0"/>
    <d v="2024-12-16T00:00:00"/>
    <x v="44"/>
    <x v="3"/>
    <x v="1"/>
    <s v="March"/>
    <x v="0"/>
    <s v="PROD5494"/>
    <x v="15"/>
    <x v="1"/>
    <n v="175"/>
    <n v="2"/>
    <n v="350"/>
    <x v="1"/>
    <n v="27"/>
    <n v="5"/>
    <x v="0"/>
    <n v="0.14857142857142858"/>
    <n v="52"/>
  </r>
  <r>
    <s v="ORD001659"/>
    <s v="CUST4394"/>
    <s v="Paul Young"/>
    <s v="dakota.clark@outlook.com"/>
    <x v="3"/>
    <d v="2023-01-21T00:00:00"/>
    <x v="131"/>
    <x v="9"/>
    <x v="1"/>
    <s v="June"/>
    <x v="0"/>
    <s v="PROD3824"/>
    <x v="3"/>
    <x v="1"/>
    <n v="1050"/>
    <n v="2"/>
    <n v="2100"/>
    <x v="2"/>
    <n v="261"/>
    <n v="8"/>
    <x v="1"/>
    <n v="0.15"/>
    <n v="315"/>
  </r>
  <r>
    <s v="ORD001660"/>
    <s v="CUST6394"/>
    <s v="Justin Lambert"/>
    <s v="robert.johnson@gmail.com"/>
    <x v="6"/>
    <d v="2024-03-04T00:00:00"/>
    <x v="544"/>
    <x v="8"/>
    <x v="0"/>
    <s v="September"/>
    <x v="1"/>
    <s v="PROD2400"/>
    <x v="7"/>
    <x v="4"/>
    <n v="735"/>
    <n v="5"/>
    <n v="3677"/>
    <x v="0"/>
    <n v="428"/>
    <m/>
    <x v="2"/>
    <n v="0.24993200979059016"/>
    <n v="919"/>
  </r>
  <r>
    <s v="ORD001661"/>
    <s v="CUST3066"/>
    <s v="John Craig"/>
    <s v="frank.hansen@gmail.com"/>
    <x v="5"/>
    <d v="2023-12-11T00:00:00"/>
    <x v="245"/>
    <x v="3"/>
    <x v="1"/>
    <s v="March"/>
    <x v="2"/>
    <s v="PROD7672"/>
    <x v="17"/>
    <x v="3"/>
    <n v="180"/>
    <n v="1"/>
    <n v="180"/>
    <x v="3"/>
    <n v="11"/>
    <m/>
    <x v="2"/>
    <n v="0.35"/>
    <n v="63"/>
  </r>
  <r>
    <s v="ORD001662"/>
    <s v="CUST7758"/>
    <s v="Jennifer Vaughn"/>
    <s v="steven.jones@outlook.com"/>
    <x v="3"/>
    <d v="2023-09-17T00:00:00"/>
    <x v="157"/>
    <x v="1"/>
    <x v="1"/>
    <s v="December"/>
    <x v="0"/>
    <s v="PROD2033"/>
    <x v="0"/>
    <x v="0"/>
    <n v="400"/>
    <n v="4"/>
    <n v="1599"/>
    <x v="3"/>
    <n v="235"/>
    <n v="2"/>
    <x v="0"/>
    <n v="0.39962476547842402"/>
    <n v="639"/>
  </r>
  <r>
    <s v="ORD001663"/>
    <s v="CUST6785"/>
    <s v="Franklin Flowers"/>
    <s v="julie.rivera@gmail.com"/>
    <x v="2"/>
    <d v="2023-12-19T00:00:00"/>
    <x v="541"/>
    <x v="1"/>
    <x v="0"/>
    <s v="December"/>
    <x v="0"/>
    <s v="PROD7184"/>
    <x v="11"/>
    <x v="3"/>
    <n v="1085"/>
    <n v="4"/>
    <n v="4338"/>
    <x v="0"/>
    <n v="285"/>
    <n v="4"/>
    <x v="0"/>
    <n v="0.34993084370677729"/>
    <n v="1518"/>
  </r>
  <r>
    <s v="ORD001664"/>
    <s v="CUST5844"/>
    <s v="Kristi Perez"/>
    <s v="brenda.velez@hotmail.com"/>
    <x v="5"/>
    <d v="2024-09-01T00:00:00"/>
    <x v="380"/>
    <x v="3"/>
    <x v="1"/>
    <s v="March"/>
    <x v="0"/>
    <s v="PROD3553"/>
    <x v="20"/>
    <x v="3"/>
    <n v="69"/>
    <n v="5"/>
    <n v="345"/>
    <x v="1"/>
    <n v="36"/>
    <n v="8"/>
    <x v="1"/>
    <n v="0.35072463768115941"/>
    <n v="121"/>
  </r>
  <r>
    <s v="ORD001665"/>
    <s v="CUST1152"/>
    <s v="Andrew Mcmillan"/>
    <s v="john.bailey@gmail.com"/>
    <x v="6"/>
    <d v="2024-03-24T00:00:00"/>
    <x v="654"/>
    <x v="4"/>
    <x v="0"/>
    <s v="April"/>
    <x v="0"/>
    <s v="PROD7255"/>
    <x v="4"/>
    <x v="2"/>
    <n v="152"/>
    <n v="4"/>
    <n v="607"/>
    <x v="4"/>
    <n v="43"/>
    <n v="8"/>
    <x v="1"/>
    <n v="0.29983525535420097"/>
    <n v="182"/>
  </r>
  <r>
    <s v="ORD001666"/>
    <s v="CUST4546"/>
    <s v="Paul White"/>
    <s v="vanessa.moore@gmail.com"/>
    <x v="0"/>
    <d v="2023-05-08T00:00:00"/>
    <x v="563"/>
    <x v="0"/>
    <x v="0"/>
    <s v="January"/>
    <x v="1"/>
    <s v="PROD9456"/>
    <x v="21"/>
    <x v="1"/>
    <n v="327"/>
    <n v="3"/>
    <n v="981"/>
    <x v="1"/>
    <n v="86"/>
    <m/>
    <x v="2"/>
    <n v="0.14984709480122324"/>
    <n v="147"/>
  </r>
  <r>
    <s v="ORD001667"/>
    <s v="CUST8699"/>
    <s v="Taylor Malone"/>
    <s v="ronald.knox@gmail.com"/>
    <x v="0"/>
    <d v="2023-01-14T00:00:00"/>
    <x v="633"/>
    <x v="3"/>
    <x v="0"/>
    <s v="March"/>
    <x v="1"/>
    <s v="PROD2428"/>
    <x v="7"/>
    <x v="4"/>
    <n v="237"/>
    <n v="5"/>
    <n v="1187"/>
    <x v="0"/>
    <n v="161"/>
    <m/>
    <x v="2"/>
    <n v="0.25021061499578767"/>
    <n v="297"/>
  </r>
  <r>
    <s v="ORD001668"/>
    <s v="CUST1787"/>
    <s v="Daniel Bell"/>
    <s v="todd.strong@yahoo.com"/>
    <x v="3"/>
    <d v="2023-08-18T00:00:00"/>
    <x v="49"/>
    <x v="4"/>
    <x v="1"/>
    <s v="April"/>
    <x v="0"/>
    <s v="PROD4043"/>
    <x v="13"/>
    <x v="4"/>
    <n v="803"/>
    <n v="4"/>
    <n v="3214"/>
    <x v="0"/>
    <n v="225"/>
    <n v="5"/>
    <x v="0"/>
    <n v="0.24984443061605477"/>
    <n v="803"/>
  </r>
  <r>
    <s v="ORD001669"/>
    <s v="CUST6888"/>
    <s v="Lisa Cooper"/>
    <s v="helen.cochran@hotmail.com"/>
    <x v="6"/>
    <d v="2023-03-03T00:00:00"/>
    <x v="375"/>
    <x v="9"/>
    <x v="0"/>
    <s v="June"/>
    <x v="2"/>
    <s v="PROD2853"/>
    <x v="9"/>
    <x v="4"/>
    <n v="504"/>
    <n v="2"/>
    <n v="1008"/>
    <x v="2"/>
    <n v="149"/>
    <m/>
    <x v="2"/>
    <n v="0.25"/>
    <n v="252"/>
  </r>
  <r>
    <s v="ORD001670"/>
    <s v="CUST1288"/>
    <s v="Kathryn Gentry"/>
    <s v="jennifer.turner@outlook.com"/>
    <x v="1"/>
    <d v="2023-04-22T00:00:00"/>
    <x v="655"/>
    <x v="11"/>
    <x v="1"/>
    <s v="July"/>
    <x v="0"/>
    <s v="PROD9345"/>
    <x v="14"/>
    <x v="4"/>
    <n v="29"/>
    <n v="3"/>
    <n v="86"/>
    <x v="2"/>
    <n v="11"/>
    <n v="2"/>
    <x v="0"/>
    <n v="0.2441860465116279"/>
    <n v="21"/>
  </r>
  <r>
    <s v="ORD001671"/>
    <s v="CUST3121"/>
    <s v="Collin Duke"/>
    <s v="susan.white@gmail.com"/>
    <x v="2"/>
    <d v="2023-08-19T00:00:00"/>
    <x v="554"/>
    <x v="4"/>
    <x v="1"/>
    <s v="April"/>
    <x v="0"/>
    <s v="PROD2723"/>
    <x v="0"/>
    <x v="0"/>
    <n v="776"/>
    <n v="4"/>
    <n v="3104"/>
    <x v="1"/>
    <n v="263"/>
    <n v="2"/>
    <x v="0"/>
    <n v="0.40012886597938147"/>
    <n v="1242"/>
  </r>
  <r>
    <s v="ORD001672"/>
    <s v="CUST6950"/>
    <s v="Timothy Williams"/>
    <s v="claudia.middleton@gmail.com"/>
    <x v="5"/>
    <d v="2024-05-08T00:00:00"/>
    <x v="237"/>
    <x v="5"/>
    <x v="0"/>
    <s v="October"/>
    <x v="0"/>
    <s v="PROD4952"/>
    <x v="11"/>
    <x v="3"/>
    <n v="220"/>
    <n v="3"/>
    <n v="660"/>
    <x v="0"/>
    <n v="70"/>
    <n v="5"/>
    <x v="0"/>
    <n v="0.35"/>
    <n v="231"/>
  </r>
  <r>
    <s v="ORD001673"/>
    <s v="CUST4690"/>
    <s v="Tiffany Jimenez"/>
    <s v="courtney.dudley@gmail.com"/>
    <x v="0"/>
    <d v="2024-03-24T00:00:00"/>
    <x v="94"/>
    <x v="10"/>
    <x v="0"/>
    <s v="February"/>
    <x v="0"/>
    <s v="PROD5449"/>
    <x v="7"/>
    <x v="4"/>
    <n v="202"/>
    <n v="4"/>
    <n v="807"/>
    <x v="1"/>
    <n v="90"/>
    <n v="6"/>
    <x v="0"/>
    <n v="0.2503097893432466"/>
    <n v="202"/>
  </r>
  <r>
    <s v="ORD001674"/>
    <s v="CUST4978"/>
    <s v="Anthony Key"/>
    <s v="nicole.knight@hotmail.com"/>
    <x v="3"/>
    <d v="2024-03-24T00:00:00"/>
    <x v="625"/>
    <x v="0"/>
    <x v="0"/>
    <s v="January"/>
    <x v="0"/>
    <s v="PROD6540"/>
    <x v="14"/>
    <x v="4"/>
    <n v="295"/>
    <n v="2"/>
    <n v="589"/>
    <x v="1"/>
    <n v="58"/>
    <n v="5"/>
    <x v="0"/>
    <n v="0.24957555178268251"/>
    <n v="147"/>
  </r>
  <r>
    <s v="ORD001675"/>
    <s v="CUST8897"/>
    <s v="Timothy Oconnor"/>
    <s v="james.rodriguez@outlook.com"/>
    <x v="2"/>
    <d v="2023-01-16T00:00:00"/>
    <x v="108"/>
    <x v="2"/>
    <x v="1"/>
    <s v="May"/>
    <x v="0"/>
    <s v="PROD6152"/>
    <x v="1"/>
    <x v="1"/>
    <n v="937"/>
    <n v="1"/>
    <n v="937"/>
    <x v="2"/>
    <n v="50"/>
    <n v="9"/>
    <x v="1"/>
    <n v="0.14941302027748132"/>
    <n v="140"/>
  </r>
  <r>
    <s v="ORD001676"/>
    <s v="CUST6872"/>
    <s v="Lindsay Anthony"/>
    <s v="teresa.powell@gmail.com"/>
    <x v="4"/>
    <d v="2024-05-05T00:00:00"/>
    <x v="21"/>
    <x v="9"/>
    <x v="1"/>
    <s v="June"/>
    <x v="0"/>
    <s v="PROD5548"/>
    <x v="13"/>
    <x v="4"/>
    <n v="304"/>
    <n v="1"/>
    <n v="304"/>
    <x v="1"/>
    <n v="20"/>
    <n v="2"/>
    <x v="0"/>
    <n v="0.25"/>
    <n v="76"/>
  </r>
  <r>
    <s v="ORD001677"/>
    <s v="CUST6460"/>
    <s v="Eric Haney"/>
    <s v="grant.spencer@hotmail.com"/>
    <x v="5"/>
    <d v="2023-08-26T00:00:00"/>
    <x v="560"/>
    <x v="8"/>
    <x v="0"/>
    <s v="September"/>
    <x v="1"/>
    <s v="PROD3257"/>
    <x v="13"/>
    <x v="4"/>
    <n v="238"/>
    <n v="4"/>
    <n v="952"/>
    <x v="1"/>
    <n v="141"/>
    <m/>
    <x v="2"/>
    <n v="0.25"/>
    <n v="238"/>
  </r>
  <r>
    <s v="ORD001678"/>
    <s v="CUST4151"/>
    <s v="Adam Anderson"/>
    <s v="sarah.snyder@yahoo.com"/>
    <x v="3"/>
    <d v="2024-02-28T00:00:00"/>
    <x v="328"/>
    <x v="3"/>
    <x v="0"/>
    <s v="March"/>
    <x v="1"/>
    <s v="PROD3792"/>
    <x v="5"/>
    <x v="3"/>
    <n v="352"/>
    <n v="2"/>
    <n v="704"/>
    <x v="0"/>
    <n v="39"/>
    <m/>
    <x v="2"/>
    <n v="0.34943181818181818"/>
    <n v="246"/>
  </r>
  <r>
    <s v="ORD001679"/>
    <s v="CUST1288"/>
    <s v="Kathryn Gentry"/>
    <s v="jennifer.turner@outlook.com"/>
    <x v="1"/>
    <d v="2023-04-22T00:00:00"/>
    <x v="360"/>
    <x v="1"/>
    <x v="1"/>
    <s v="December"/>
    <x v="0"/>
    <s v="PROD8798"/>
    <x v="14"/>
    <x v="4"/>
    <n v="1780"/>
    <n v="2"/>
    <n v="3560"/>
    <x v="0"/>
    <n v="236"/>
    <n v="7"/>
    <x v="0"/>
    <n v="0.25"/>
    <n v="890"/>
  </r>
  <r>
    <s v="ORD001680"/>
    <s v="CUST7583"/>
    <s v="Brent Adams"/>
    <s v="sandra.ellison@gmail.com"/>
    <x v="6"/>
    <d v="2023-07-24T00:00:00"/>
    <x v="379"/>
    <x v="4"/>
    <x v="0"/>
    <s v="April"/>
    <x v="2"/>
    <s v="PROD1491"/>
    <x v="11"/>
    <x v="3"/>
    <n v="66"/>
    <n v="5"/>
    <n v="329"/>
    <x v="1"/>
    <n v="47"/>
    <m/>
    <x v="2"/>
    <n v="0.34954407294832829"/>
    <n v="115"/>
  </r>
  <r>
    <s v="ORD001681"/>
    <s v="CUST1618"/>
    <s v="Paul Davis"/>
    <s v="tina.cruz@yahoo.com"/>
    <x v="4"/>
    <d v="2023-10-11T00:00:00"/>
    <x v="508"/>
    <x v="11"/>
    <x v="0"/>
    <s v="July"/>
    <x v="0"/>
    <s v="PROD6436"/>
    <x v="10"/>
    <x v="2"/>
    <n v="663"/>
    <n v="1"/>
    <n v="663"/>
    <x v="1"/>
    <n v="47"/>
    <n v="2"/>
    <x v="0"/>
    <n v="0.30015082956259426"/>
    <n v="199"/>
  </r>
  <r>
    <s v="ORD001682"/>
    <s v="CUST2712"/>
    <s v="Tonya Woods"/>
    <s v="tanner.lloyd@gmail.com"/>
    <x v="3"/>
    <d v="2023-09-24T00:00:00"/>
    <x v="216"/>
    <x v="7"/>
    <x v="0"/>
    <s v="November"/>
    <x v="0"/>
    <s v="PROD3234"/>
    <x v="10"/>
    <x v="2"/>
    <n v="425"/>
    <n v="1"/>
    <n v="425"/>
    <x v="1"/>
    <n v="44"/>
    <n v="5"/>
    <x v="0"/>
    <n v="0.30117647058823527"/>
    <n v="128"/>
  </r>
  <r>
    <s v="ORD001683"/>
    <s v="CUST3988"/>
    <s v="Joshua Jordan"/>
    <s v="robin.harris@hotmail.com"/>
    <x v="0"/>
    <d v="2023-11-29T00:00:00"/>
    <x v="269"/>
    <x v="9"/>
    <x v="1"/>
    <s v="June"/>
    <x v="0"/>
    <s v="PROD4401"/>
    <x v="6"/>
    <x v="0"/>
    <n v="300"/>
    <n v="6"/>
    <n v="1801"/>
    <x v="2"/>
    <n v="192"/>
    <n v="2"/>
    <x v="0"/>
    <n v="0.39977790116601886"/>
    <n v="720"/>
  </r>
  <r>
    <s v="ORD001684"/>
    <s v="CUST3360"/>
    <s v="John Hamilton"/>
    <s v="emily.stone@outlook.com"/>
    <x v="2"/>
    <d v="2024-06-30T00:00:00"/>
    <x v="286"/>
    <x v="3"/>
    <x v="1"/>
    <s v="March"/>
    <x v="2"/>
    <s v="PROD6739"/>
    <x v="4"/>
    <x v="2"/>
    <n v="824"/>
    <n v="4"/>
    <n v="3295"/>
    <x v="1"/>
    <n v="279"/>
    <m/>
    <x v="2"/>
    <n v="0.30015174506828529"/>
    <n v="989"/>
  </r>
  <r>
    <s v="ORD001685"/>
    <s v="CUST5272"/>
    <s v="Ashley King"/>
    <s v="robert.ferguson@outlook.com"/>
    <x v="3"/>
    <d v="2024-09-27T00:00:00"/>
    <x v="599"/>
    <x v="8"/>
    <x v="1"/>
    <s v="September"/>
    <x v="0"/>
    <s v="PROD1120"/>
    <x v="18"/>
    <x v="0"/>
    <n v="1091"/>
    <n v="2"/>
    <n v="2183"/>
    <x v="4"/>
    <n v="156"/>
    <n v="10"/>
    <x v="1"/>
    <n v="0.39990838295923042"/>
    <n v="873"/>
  </r>
  <r>
    <s v="ORD001686"/>
    <s v="CUST3421"/>
    <s v="Evelyn Padilla"/>
    <s v="sandra.gutierrez@yahoo.com"/>
    <x v="0"/>
    <d v="2024-03-15T00:00:00"/>
    <x v="16"/>
    <x v="8"/>
    <x v="0"/>
    <s v="September"/>
    <x v="0"/>
    <s v="PROD1838"/>
    <x v="5"/>
    <x v="3"/>
    <n v="362"/>
    <n v="2"/>
    <n v="724"/>
    <x v="3"/>
    <n v="68"/>
    <n v="10"/>
    <x v="1"/>
    <n v="0.34944751381215472"/>
    <n v="253"/>
  </r>
  <r>
    <s v="ORD001687"/>
    <s v="CUST3261"/>
    <s v="Tara Peterson"/>
    <s v="susan.robinson@yahoo.com"/>
    <x v="3"/>
    <d v="2024-09-11T00:00:00"/>
    <x v="195"/>
    <x v="8"/>
    <x v="0"/>
    <s v="September"/>
    <x v="0"/>
    <s v="PROD5445"/>
    <x v="9"/>
    <x v="4"/>
    <n v="899"/>
    <n v="2"/>
    <n v="1798"/>
    <x v="4"/>
    <n v="223"/>
    <n v="8"/>
    <x v="1"/>
    <n v="0.25027808676307006"/>
    <n v="450"/>
  </r>
  <r>
    <s v="ORD001688"/>
    <s v="CUST1482"/>
    <s v="Samantha Perry"/>
    <s v="ryan.ramos@gmail.com"/>
    <x v="3"/>
    <d v="2023-11-07T00:00:00"/>
    <x v="339"/>
    <x v="6"/>
    <x v="1"/>
    <s v="August"/>
    <x v="0"/>
    <s v="PROD3110"/>
    <x v="14"/>
    <x v="4"/>
    <n v="166"/>
    <n v="5"/>
    <n v="829"/>
    <x v="0"/>
    <n v="122"/>
    <n v="5"/>
    <x v="0"/>
    <n v="0.24969843184559712"/>
    <n v="207"/>
  </r>
  <r>
    <s v="ORD001689"/>
    <s v="CUST7849"/>
    <s v="Rachel Long"/>
    <s v="patricia.howell@hotmail.com"/>
    <x v="1"/>
    <d v="2023-01-19T00:00:00"/>
    <x v="293"/>
    <x v="9"/>
    <x v="0"/>
    <s v="June"/>
    <x v="0"/>
    <s v="PROD1240"/>
    <x v="4"/>
    <x v="2"/>
    <n v="463"/>
    <n v="2"/>
    <n v="926"/>
    <x v="1"/>
    <n v="136"/>
    <n v="3"/>
    <x v="0"/>
    <n v="0.30021598272138228"/>
    <n v="278"/>
  </r>
  <r>
    <s v="ORD001690"/>
    <s v="CUST5569"/>
    <s v="Ethan Garner"/>
    <s v="deborah.perez@gmail.com"/>
    <x v="5"/>
    <d v="2024-07-26T00:00:00"/>
    <x v="162"/>
    <x v="9"/>
    <x v="0"/>
    <s v="June"/>
    <x v="0"/>
    <s v="PROD2300"/>
    <x v="10"/>
    <x v="2"/>
    <n v="1055"/>
    <n v="2"/>
    <n v="2110"/>
    <x v="1"/>
    <n v="307"/>
    <n v="7"/>
    <x v="0"/>
    <n v="0.3"/>
    <n v="633"/>
  </r>
  <r>
    <s v="ORD001691"/>
    <s v="CUST9148"/>
    <s v="Kelly Nichols"/>
    <s v="abigail.roberts@gmail.com"/>
    <x v="3"/>
    <d v="2023-02-03T00:00:00"/>
    <x v="406"/>
    <x v="9"/>
    <x v="1"/>
    <s v="June"/>
    <x v="0"/>
    <s v="PROD1925"/>
    <x v="3"/>
    <x v="1"/>
    <n v="325"/>
    <n v="4"/>
    <n v="1299"/>
    <x v="3"/>
    <n v="70"/>
    <n v="9"/>
    <x v="1"/>
    <n v="0.15011547344110854"/>
    <n v="195"/>
  </r>
  <r>
    <s v="ORD001692"/>
    <s v="CUST2554"/>
    <s v="Melissa Higgins"/>
    <s v="clifford.maddox@outlook.com"/>
    <x v="2"/>
    <d v="2023-05-09T00:00:00"/>
    <x v="29"/>
    <x v="10"/>
    <x v="1"/>
    <s v="February"/>
    <x v="1"/>
    <s v="PROD5172"/>
    <x v="3"/>
    <x v="1"/>
    <n v="651"/>
    <n v="1"/>
    <n v="651"/>
    <x v="2"/>
    <n v="76"/>
    <m/>
    <x v="2"/>
    <n v="0.15053763440860216"/>
    <n v="98"/>
  </r>
  <r>
    <s v="ORD001693"/>
    <s v="CUST1262"/>
    <s v="Wanda Payne"/>
    <s v="sara.gates@hotmail.com"/>
    <x v="3"/>
    <d v="2023-03-11T00:00:00"/>
    <x v="583"/>
    <x v="3"/>
    <x v="0"/>
    <s v="March"/>
    <x v="0"/>
    <s v="PROD8639"/>
    <x v="14"/>
    <x v="4"/>
    <n v="566"/>
    <n v="4"/>
    <n v="2264"/>
    <x v="1"/>
    <n v="182"/>
    <n v="4"/>
    <x v="0"/>
    <n v="0.25"/>
    <n v="566"/>
  </r>
  <r>
    <s v="ORD001694"/>
    <s v="CUST7633"/>
    <s v="Morgan Davis"/>
    <s v="anthony.berry@yahoo.com"/>
    <x v="2"/>
    <d v="2023-06-05T00:00:00"/>
    <x v="537"/>
    <x v="4"/>
    <x v="0"/>
    <s v="April"/>
    <x v="0"/>
    <s v="PROD9833"/>
    <x v="4"/>
    <x v="2"/>
    <n v="967"/>
    <n v="2"/>
    <n v="1934"/>
    <x v="0"/>
    <n v="184"/>
    <n v="7"/>
    <x v="0"/>
    <n v="0.29989658738366082"/>
    <n v="580"/>
  </r>
  <r>
    <s v="ORD001695"/>
    <s v="CUST9775"/>
    <s v="Alexis Calderon"/>
    <s v="pamela.davis@gmail.com"/>
    <x v="6"/>
    <d v="2023-03-21T00:00:00"/>
    <x v="17"/>
    <x v="0"/>
    <x v="0"/>
    <s v="January"/>
    <x v="0"/>
    <s v="PROD2229"/>
    <x v="14"/>
    <x v="4"/>
    <n v="337"/>
    <n v="4"/>
    <n v="1349"/>
    <x v="0"/>
    <n v="202"/>
    <n v="8"/>
    <x v="1"/>
    <n v="0.24981467753891773"/>
    <n v="337"/>
  </r>
  <r>
    <s v="ORD001696"/>
    <s v="CUST6984"/>
    <s v="Pamela Roberts"/>
    <s v="jake.hodge@gmail.com"/>
    <x v="5"/>
    <d v="2024-07-09T00:00:00"/>
    <x v="414"/>
    <x v="4"/>
    <x v="0"/>
    <s v="April"/>
    <x v="0"/>
    <s v="PROD3481"/>
    <x v="8"/>
    <x v="2"/>
    <n v="821"/>
    <n v="5"/>
    <n v="4105"/>
    <x v="0"/>
    <n v="557"/>
    <n v="2"/>
    <x v="0"/>
    <n v="0.30012180267965893"/>
    <n v="1232"/>
  </r>
  <r>
    <s v="ORD001697"/>
    <s v="CUST1285"/>
    <s v="Barbara Knox"/>
    <s v="eric.miller@gmail.com"/>
    <x v="6"/>
    <d v="2024-12-24T00:00:00"/>
    <x v="656"/>
    <x v="9"/>
    <x v="0"/>
    <s v="June"/>
    <x v="0"/>
    <s v="PROD4725"/>
    <x v="18"/>
    <x v="0"/>
    <n v="152"/>
    <n v="1"/>
    <n v="152"/>
    <x v="1"/>
    <n v="14"/>
    <n v="9"/>
    <x v="1"/>
    <n v="0.40131578947368424"/>
    <n v="61"/>
  </r>
  <r>
    <s v="ORD001698"/>
    <s v="CUST2433"/>
    <s v="Mr. Donald Johnson"/>
    <s v="noah.sexton@hotmail.com"/>
    <x v="3"/>
    <d v="2023-12-18T00:00:00"/>
    <x v="182"/>
    <x v="5"/>
    <x v="1"/>
    <s v="October"/>
    <x v="0"/>
    <s v="PROD7405"/>
    <x v="8"/>
    <x v="2"/>
    <n v="253"/>
    <n v="4"/>
    <n v="1011"/>
    <x v="1"/>
    <n v="152"/>
    <n v="7"/>
    <x v="0"/>
    <n v="0.29970326409495551"/>
    <n v="303"/>
  </r>
  <r>
    <s v="ORD001699"/>
    <s v="CUST8591"/>
    <s v="Emily Black"/>
    <s v="brenda.kelly@gmail.com"/>
    <x v="0"/>
    <d v="2024-01-27T00:00:00"/>
    <x v="101"/>
    <x v="5"/>
    <x v="0"/>
    <s v="October"/>
    <x v="0"/>
    <s v="PROD5804"/>
    <x v="2"/>
    <x v="1"/>
    <n v="327"/>
    <n v="6"/>
    <n v="1964"/>
    <x v="1"/>
    <n v="266"/>
    <n v="3"/>
    <x v="0"/>
    <n v="0.15020366598778004"/>
    <n v="295"/>
  </r>
  <r>
    <s v="ORD001700"/>
    <s v="CUST5009"/>
    <s v="Daniel Williams"/>
    <s v="brittany.jones@gmail.com"/>
    <x v="4"/>
    <d v="2023-12-27T00:00:00"/>
    <x v="142"/>
    <x v="8"/>
    <x v="0"/>
    <s v="September"/>
    <x v="1"/>
    <s v="PROD3519"/>
    <x v="10"/>
    <x v="2"/>
    <n v="752"/>
    <n v="3"/>
    <n v="2255"/>
    <x v="0"/>
    <n v="207"/>
    <m/>
    <x v="2"/>
    <n v="0.30022172949002218"/>
    <n v="677"/>
  </r>
  <r>
    <s v="ORD001701"/>
    <s v="CUST7683"/>
    <s v="Sherry Hobbs"/>
    <s v="penny.myers@gmail.com"/>
    <x v="2"/>
    <d v="2023-05-25T00:00:00"/>
    <x v="381"/>
    <x v="7"/>
    <x v="1"/>
    <s v="November"/>
    <x v="0"/>
    <s v="PROD5888"/>
    <x v="13"/>
    <x v="4"/>
    <n v="643"/>
    <n v="6"/>
    <n v="3857"/>
    <x v="0"/>
    <n v="206"/>
    <n v="7"/>
    <x v="0"/>
    <n v="0.24993518278454757"/>
    <n v="964"/>
  </r>
  <r>
    <s v="ORD001702"/>
    <s v="CUST3694"/>
    <s v="Mason Thomas"/>
    <s v="margaret.sellers@gmail.com"/>
    <x v="2"/>
    <d v="2023-09-30T00:00:00"/>
    <x v="325"/>
    <x v="1"/>
    <x v="0"/>
    <s v="December"/>
    <x v="1"/>
    <s v="PROD2616"/>
    <x v="4"/>
    <x v="2"/>
    <n v="263"/>
    <n v="4"/>
    <n v="1052"/>
    <x v="2"/>
    <n v="141"/>
    <m/>
    <x v="2"/>
    <n v="0.30038022813688214"/>
    <n v="316"/>
  </r>
  <r>
    <s v="ORD001703"/>
    <s v="CUST7702"/>
    <s v="Kimberly Levy"/>
    <s v="adam.smith@outlook.com"/>
    <x v="4"/>
    <d v="2024-12-11T00:00:00"/>
    <x v="26"/>
    <x v="10"/>
    <x v="1"/>
    <s v="February"/>
    <x v="0"/>
    <s v="PROD4888"/>
    <x v="17"/>
    <x v="3"/>
    <n v="381"/>
    <n v="1"/>
    <n v="381"/>
    <x v="3"/>
    <n v="20"/>
    <n v="7"/>
    <x v="0"/>
    <n v="0.34908136482939633"/>
    <n v="133"/>
  </r>
  <r>
    <s v="ORD001704"/>
    <s v="CUST6888"/>
    <s v="Lisa Cooper"/>
    <s v="helen.cochran@hotmail.com"/>
    <x v="6"/>
    <d v="2023-03-03T00:00:00"/>
    <x v="610"/>
    <x v="4"/>
    <x v="1"/>
    <s v="April"/>
    <x v="0"/>
    <s v="PROD8634"/>
    <x v="14"/>
    <x v="4"/>
    <n v="989"/>
    <n v="3"/>
    <n v="2966"/>
    <x v="0"/>
    <n v="356"/>
    <n v="2"/>
    <x v="0"/>
    <n v="0.25016857720836144"/>
    <n v="742"/>
  </r>
  <r>
    <s v="ORD001705"/>
    <s v="CUST7140"/>
    <s v="Eric Trujillo"/>
    <s v="ryan.reed@hotmail.com"/>
    <x v="1"/>
    <d v="2023-05-06T00:00:00"/>
    <x v="643"/>
    <x v="9"/>
    <x v="0"/>
    <s v="June"/>
    <x v="0"/>
    <s v="PROD6026"/>
    <x v="18"/>
    <x v="0"/>
    <n v="610"/>
    <n v="4"/>
    <n v="2441"/>
    <x v="1"/>
    <n v="225"/>
    <n v="6"/>
    <x v="0"/>
    <n v="0.39983613273248669"/>
    <n v="976"/>
  </r>
  <r>
    <s v="ORD001706"/>
    <s v="CUST9554"/>
    <s v="Charles Navarro"/>
    <s v="carol.ford@hotmail.com"/>
    <x v="4"/>
    <d v="2023-12-05T00:00:00"/>
    <x v="341"/>
    <x v="9"/>
    <x v="0"/>
    <s v="June"/>
    <x v="0"/>
    <s v="PROD1397"/>
    <x v="19"/>
    <x v="2"/>
    <n v="82"/>
    <n v="2"/>
    <n v="163"/>
    <x v="1"/>
    <n v="11"/>
    <n v="10"/>
    <x v="1"/>
    <n v="0.30061349693251532"/>
    <n v="49"/>
  </r>
  <r>
    <s v="ORD001707"/>
    <s v="CUST1410"/>
    <s v="Kelly Cruz"/>
    <s v="megan.miranda@gmail.com"/>
    <x v="5"/>
    <d v="2024-10-06T00:00:00"/>
    <x v="306"/>
    <x v="2"/>
    <x v="0"/>
    <s v="May"/>
    <x v="0"/>
    <s v="PROD8589"/>
    <x v="9"/>
    <x v="4"/>
    <n v="31"/>
    <n v="1"/>
    <n v="31"/>
    <x v="1"/>
    <n v="3"/>
    <n v="4"/>
    <x v="0"/>
    <n v="0.25806451612903225"/>
    <n v="8"/>
  </r>
  <r>
    <s v="ORD001708"/>
    <s v="CUST9551"/>
    <s v="Austin Harris"/>
    <s v="dawn.harris@yahoo.com"/>
    <x v="5"/>
    <d v="2023-11-19T00:00:00"/>
    <x v="432"/>
    <x v="5"/>
    <x v="0"/>
    <s v="October"/>
    <x v="2"/>
    <s v="PROD2356"/>
    <x v="5"/>
    <x v="3"/>
    <n v="432"/>
    <n v="2"/>
    <n v="864"/>
    <x v="1"/>
    <n v="125"/>
    <m/>
    <x v="2"/>
    <n v="0.34953703703703703"/>
    <n v="302"/>
  </r>
  <r>
    <s v="ORD001709"/>
    <s v="CUST4676"/>
    <s v="Jon Hooper"/>
    <s v="carolyn.maldonado@hotmail.com"/>
    <x v="6"/>
    <d v="2023-09-13T00:00:00"/>
    <x v="609"/>
    <x v="6"/>
    <x v="0"/>
    <s v="August"/>
    <x v="0"/>
    <s v="PROD6395"/>
    <x v="18"/>
    <x v="0"/>
    <n v="841"/>
    <n v="2"/>
    <n v="1682"/>
    <x v="1"/>
    <n v="170"/>
    <n v="4"/>
    <x v="0"/>
    <n v="0.4001189060642093"/>
    <n v="673"/>
  </r>
  <r>
    <s v="ORD001710"/>
    <s v="CUST5578"/>
    <s v="Jennifer Barrett"/>
    <s v="mark.gonzalez@hotmail.com"/>
    <x v="4"/>
    <d v="2023-12-03T00:00:00"/>
    <x v="63"/>
    <x v="1"/>
    <x v="1"/>
    <s v="December"/>
    <x v="2"/>
    <s v="PROD4249"/>
    <x v="0"/>
    <x v="0"/>
    <n v="883"/>
    <n v="10"/>
    <n v="8830"/>
    <x v="1"/>
    <n v="468"/>
    <m/>
    <x v="2"/>
    <n v="0.4"/>
    <n v="3532"/>
  </r>
  <r>
    <s v="ORD001711"/>
    <s v="CUST3890"/>
    <s v="Anthony Edwards"/>
    <s v="anthony.russell@hotmail.com"/>
    <x v="6"/>
    <d v="2024-06-29T00:00:00"/>
    <x v="570"/>
    <x v="1"/>
    <x v="1"/>
    <s v="December"/>
    <x v="0"/>
    <s v="PROD8247"/>
    <x v="5"/>
    <x v="3"/>
    <n v="1372"/>
    <n v="10"/>
    <n v="13722"/>
    <x v="1"/>
    <n v="1832"/>
    <n v="8"/>
    <x v="1"/>
    <n v="0.35002186270223001"/>
    <n v="4803"/>
  </r>
  <r>
    <s v="ORD001712"/>
    <s v="CUST6066"/>
    <s v="Joseph Herring"/>
    <s v="ashlee.brown@hotmail.com"/>
    <x v="6"/>
    <d v="2024-04-08T00:00:00"/>
    <x v="657"/>
    <x v="4"/>
    <x v="1"/>
    <s v="April"/>
    <x v="0"/>
    <s v="PROD3284"/>
    <x v="3"/>
    <x v="1"/>
    <n v="869"/>
    <n v="3"/>
    <n v="2607"/>
    <x v="2"/>
    <n v="188"/>
    <n v="9"/>
    <x v="1"/>
    <n v="0.14998082086689682"/>
    <n v="391"/>
  </r>
  <r>
    <s v="ORD001713"/>
    <s v="CUST3861"/>
    <s v="Kristina Soto"/>
    <s v="jason.ochoa@gmail.com"/>
    <x v="3"/>
    <d v="2024-11-19T00:00:00"/>
    <x v="193"/>
    <x v="2"/>
    <x v="0"/>
    <s v="May"/>
    <x v="0"/>
    <s v="PROD6215"/>
    <x v="4"/>
    <x v="2"/>
    <n v="799"/>
    <n v="5"/>
    <n v="3996"/>
    <x v="1"/>
    <n v="500"/>
    <n v="7"/>
    <x v="0"/>
    <n v="0.30005005005005003"/>
    <n v="1199"/>
  </r>
  <r>
    <s v="ORD001714"/>
    <s v="CUST6335"/>
    <s v="Christine Vargas"/>
    <s v="adrienne.wilson@gmail.com"/>
    <x v="4"/>
    <d v="2024-08-15T00:00:00"/>
    <x v="251"/>
    <x v="3"/>
    <x v="0"/>
    <s v="March"/>
    <x v="0"/>
    <s v="PROD1744"/>
    <x v="13"/>
    <x v="4"/>
    <n v="437"/>
    <n v="1"/>
    <n v="437"/>
    <x v="1"/>
    <n v="44"/>
    <n v="8"/>
    <x v="1"/>
    <n v="0.2494279176201373"/>
    <n v="109"/>
  </r>
  <r>
    <s v="ORD001715"/>
    <s v="CUST3392"/>
    <s v="Dr. Joseph Wilson DDS"/>
    <s v="samuel.davis@gmail.com"/>
    <x v="4"/>
    <d v="2023-11-14T00:00:00"/>
    <x v="96"/>
    <x v="7"/>
    <x v="0"/>
    <s v="November"/>
    <x v="0"/>
    <s v="PROD5401"/>
    <x v="15"/>
    <x v="1"/>
    <n v="590"/>
    <n v="3"/>
    <n v="1770"/>
    <x v="0"/>
    <n v="210"/>
    <n v="7"/>
    <x v="0"/>
    <n v="0.15028248587570622"/>
    <n v="266"/>
  </r>
  <r>
    <s v="ORD001716"/>
    <s v="CUST7229"/>
    <s v="Lisa Parker"/>
    <s v="gabrielle.murphy@hotmail.com"/>
    <x v="5"/>
    <d v="2023-09-28T00:00:00"/>
    <x v="629"/>
    <x v="1"/>
    <x v="1"/>
    <s v="December"/>
    <x v="0"/>
    <s v="PROD5307"/>
    <x v="5"/>
    <x v="3"/>
    <n v="630"/>
    <n v="10"/>
    <n v="6298"/>
    <x v="0"/>
    <n v="354"/>
    <n v="7"/>
    <x v="0"/>
    <n v="0.34995236583042233"/>
    <n v="2204"/>
  </r>
  <r>
    <s v="ORD001717"/>
    <s v="CUST8761"/>
    <s v="Donna Woodward"/>
    <s v="janet.mcguire@outlook.com"/>
    <x v="4"/>
    <d v="2024-02-25T00:00:00"/>
    <x v="216"/>
    <x v="7"/>
    <x v="0"/>
    <s v="November"/>
    <x v="0"/>
    <s v="PROD7500"/>
    <x v="3"/>
    <x v="1"/>
    <n v="507"/>
    <n v="7"/>
    <n v="3546"/>
    <x v="1"/>
    <n v="203"/>
    <n v="6"/>
    <x v="0"/>
    <n v="0.15002820078962212"/>
    <n v="532"/>
  </r>
  <r>
    <s v="ORD001718"/>
    <s v="CUST2774"/>
    <s v="Felicia West"/>
    <s v="jonathon.greer@hotmail.com"/>
    <x v="4"/>
    <d v="2024-08-28T00:00:00"/>
    <x v="315"/>
    <x v="10"/>
    <x v="1"/>
    <s v="February"/>
    <x v="0"/>
    <s v="PROD8850"/>
    <x v="14"/>
    <x v="4"/>
    <n v="693"/>
    <n v="3"/>
    <n v="2080"/>
    <x v="1"/>
    <n v="145"/>
    <n v="2"/>
    <x v="0"/>
    <n v="0.25"/>
    <n v="520"/>
  </r>
  <r>
    <s v="ORD001719"/>
    <s v="CUST2488"/>
    <s v="Devon Reyes"/>
    <s v="michael.sanders@gmail.com"/>
    <x v="4"/>
    <d v="2023-08-06T00:00:00"/>
    <x v="380"/>
    <x v="3"/>
    <x v="1"/>
    <s v="March"/>
    <x v="2"/>
    <s v="PROD4768"/>
    <x v="10"/>
    <x v="2"/>
    <n v="118"/>
    <n v="2"/>
    <n v="235"/>
    <x v="0"/>
    <n v="20"/>
    <m/>
    <x v="2"/>
    <n v="0.30212765957446808"/>
    <n v="71"/>
  </r>
  <r>
    <s v="ORD001720"/>
    <s v="CUST5700"/>
    <s v="Jeanette Morales"/>
    <s v="theresa.arnold@gmail.com"/>
    <x v="4"/>
    <d v="2024-07-24T00:00:00"/>
    <x v="513"/>
    <x v="5"/>
    <x v="1"/>
    <s v="October"/>
    <x v="1"/>
    <s v="PROD2307"/>
    <x v="13"/>
    <x v="4"/>
    <n v="236"/>
    <n v="2"/>
    <n v="471"/>
    <x v="0"/>
    <n v="34"/>
    <m/>
    <x v="2"/>
    <n v="0.2505307855626327"/>
    <n v="118"/>
  </r>
  <r>
    <s v="ORD001721"/>
    <s v="CUST6652"/>
    <s v="Mark Adkins"/>
    <s v="lisa.clark@yahoo.com"/>
    <x v="3"/>
    <d v="2024-05-21T00:00:00"/>
    <x v="584"/>
    <x v="4"/>
    <x v="1"/>
    <s v="April"/>
    <x v="0"/>
    <s v="PROD7841"/>
    <x v="8"/>
    <x v="2"/>
    <n v="324"/>
    <n v="2"/>
    <n v="647"/>
    <x v="4"/>
    <n v="47"/>
    <n v="5"/>
    <x v="0"/>
    <n v="0.29984544049459044"/>
    <n v="194"/>
  </r>
  <r>
    <s v="ORD001722"/>
    <s v="CUST6758"/>
    <s v="Lynn Cortez"/>
    <s v="carla.clark@hotmail.com"/>
    <x v="0"/>
    <d v="2024-07-26T00:00:00"/>
    <x v="195"/>
    <x v="8"/>
    <x v="0"/>
    <s v="September"/>
    <x v="0"/>
    <s v="PROD3066"/>
    <x v="9"/>
    <x v="4"/>
    <n v="545"/>
    <n v="5"/>
    <n v="2726"/>
    <x v="1"/>
    <n v="291"/>
    <n v="7"/>
    <x v="0"/>
    <n v="0.24981658107116655"/>
    <n v="681"/>
  </r>
  <r>
    <s v="ORD001723"/>
    <s v="CUST8576"/>
    <s v="Eric Johns DVM"/>
    <s v="jason.matthews@gmail.com"/>
    <x v="4"/>
    <d v="2023-01-10T00:00:00"/>
    <x v="553"/>
    <x v="10"/>
    <x v="0"/>
    <s v="February"/>
    <x v="0"/>
    <s v="PROD4299"/>
    <x v="18"/>
    <x v="0"/>
    <n v="740"/>
    <n v="1"/>
    <n v="740"/>
    <x v="2"/>
    <n v="96"/>
    <n v="2"/>
    <x v="0"/>
    <n v="0.4"/>
    <n v="296"/>
  </r>
  <r>
    <s v="ORD001724"/>
    <s v="CUST4640"/>
    <s v="Yvonne Hernandez"/>
    <s v="beth.anderson@outlook.com"/>
    <x v="1"/>
    <d v="2023-04-25T00:00:00"/>
    <x v="658"/>
    <x v="9"/>
    <x v="1"/>
    <s v="June"/>
    <x v="0"/>
    <s v="PROD7661"/>
    <x v="15"/>
    <x v="1"/>
    <n v="434"/>
    <n v="4"/>
    <n v="1736"/>
    <x v="0"/>
    <n v="175"/>
    <n v="6"/>
    <x v="0"/>
    <n v="0.14976958525345621"/>
    <n v="260"/>
  </r>
  <r>
    <s v="ORD001725"/>
    <s v="CUST4953"/>
    <s v="Evan Hernandez"/>
    <s v="veronica.small@outlook.com"/>
    <x v="3"/>
    <d v="2024-01-23T00:00:00"/>
    <x v="216"/>
    <x v="7"/>
    <x v="0"/>
    <s v="November"/>
    <x v="0"/>
    <s v="PROD8848"/>
    <x v="13"/>
    <x v="4"/>
    <n v="738"/>
    <n v="7"/>
    <n v="5163"/>
    <x v="1"/>
    <n v="767"/>
    <n v="4"/>
    <x v="0"/>
    <n v="0.25004842146039125"/>
    <n v="1291"/>
  </r>
  <r>
    <s v="ORD001726"/>
    <s v="CUST3424"/>
    <s v="Sarah Sanchez"/>
    <s v="natasha.young@hotmail.com"/>
    <x v="5"/>
    <d v="2023-05-16T00:00:00"/>
    <x v="534"/>
    <x v="1"/>
    <x v="0"/>
    <s v="December"/>
    <x v="0"/>
    <s v="PROD8493"/>
    <x v="4"/>
    <x v="2"/>
    <n v="414"/>
    <n v="8"/>
    <n v="3314"/>
    <x v="0"/>
    <n v="397"/>
    <n v="7"/>
    <x v="0"/>
    <n v="0.29993964996982497"/>
    <n v="994"/>
  </r>
  <r>
    <s v="ORD001727"/>
    <s v="CUST5116"/>
    <s v="Lauren White"/>
    <s v="michael.andrews@hotmail.com"/>
    <x v="4"/>
    <d v="2023-06-18T00:00:00"/>
    <x v="605"/>
    <x v="6"/>
    <x v="1"/>
    <s v="August"/>
    <x v="0"/>
    <s v="PROD5898"/>
    <x v="2"/>
    <x v="1"/>
    <n v="800"/>
    <n v="1"/>
    <n v="800"/>
    <x v="0"/>
    <n v="55"/>
    <n v="8"/>
    <x v="1"/>
    <n v="0.15"/>
    <n v="120"/>
  </r>
  <r>
    <s v="ORD001728"/>
    <s v="CUST4568"/>
    <s v="Paul Ortiz"/>
    <s v="daniel.butler@yahoo.com"/>
    <x v="6"/>
    <d v="2024-05-14T00:00:00"/>
    <x v="291"/>
    <x v="11"/>
    <x v="1"/>
    <s v="July"/>
    <x v="2"/>
    <s v="PROD2719"/>
    <x v="10"/>
    <x v="2"/>
    <n v="778"/>
    <n v="2"/>
    <n v="1557"/>
    <x v="1"/>
    <n v="135"/>
    <m/>
    <x v="2"/>
    <n v="0.29993577392421322"/>
    <n v="467"/>
  </r>
  <r>
    <s v="ORD001729"/>
    <s v="CUST2963"/>
    <s v="Rachel Smith"/>
    <s v="amanda.wood@hotmail.com"/>
    <x v="5"/>
    <d v="2024-07-20T00:00:00"/>
    <x v="531"/>
    <x v="7"/>
    <x v="1"/>
    <s v="November"/>
    <x v="0"/>
    <s v="PROD3781"/>
    <x v="0"/>
    <x v="0"/>
    <n v="698"/>
    <n v="1"/>
    <n v="698"/>
    <x v="1"/>
    <n v="41"/>
    <n v="4"/>
    <x v="0"/>
    <n v="0.39971346704871058"/>
    <n v="279"/>
  </r>
  <r>
    <s v="ORD001730"/>
    <s v="CUST4978"/>
    <s v="Peter Kline"/>
    <s v="tiffany.rodriguez@gmail.com"/>
    <x v="2"/>
    <d v="2023-11-17T00:00:00"/>
    <x v="612"/>
    <x v="9"/>
    <x v="1"/>
    <s v="June"/>
    <x v="0"/>
    <s v="PROD3769"/>
    <x v="20"/>
    <x v="3"/>
    <n v="427"/>
    <n v="3"/>
    <n v="1282"/>
    <x v="3"/>
    <n v="169"/>
    <n v="4"/>
    <x v="0"/>
    <n v="0.35023400936037441"/>
    <n v="449"/>
  </r>
  <r>
    <s v="ORD001731"/>
    <s v="CUST9028"/>
    <s v="Amanda Matthews"/>
    <s v="tina.manning@yahoo.com"/>
    <x v="3"/>
    <d v="2024-07-29T00:00:00"/>
    <x v="233"/>
    <x v="1"/>
    <x v="1"/>
    <s v="December"/>
    <x v="1"/>
    <s v="PROD5492"/>
    <x v="20"/>
    <x v="3"/>
    <n v="580"/>
    <n v="6"/>
    <n v="3478"/>
    <x v="1"/>
    <n v="406"/>
    <m/>
    <x v="2"/>
    <n v="0.34991374353076482"/>
    <n v="1217"/>
  </r>
  <r>
    <s v="ORD001732"/>
    <s v="CUST7215"/>
    <s v="Lisa Mayer"/>
    <s v="sara.hunter@yahoo.com"/>
    <x v="1"/>
    <d v="2024-08-09T00:00:00"/>
    <x v="81"/>
    <x v="11"/>
    <x v="1"/>
    <s v="July"/>
    <x v="0"/>
    <s v="PROD6769"/>
    <x v="7"/>
    <x v="4"/>
    <n v="61"/>
    <n v="3"/>
    <n v="182"/>
    <x v="0"/>
    <n v="25"/>
    <n v="9"/>
    <x v="1"/>
    <n v="0.24725274725274726"/>
    <n v="45"/>
  </r>
  <r>
    <s v="ORD001733"/>
    <s v="CUST8635"/>
    <s v="Max Robbins"/>
    <s v="joel.clark@gmail.com"/>
    <x v="4"/>
    <d v="2023-10-24T00:00:00"/>
    <x v="606"/>
    <x v="4"/>
    <x v="1"/>
    <s v="April"/>
    <x v="0"/>
    <s v="PROD6040"/>
    <x v="9"/>
    <x v="4"/>
    <n v="256"/>
    <n v="2"/>
    <n v="511"/>
    <x v="0"/>
    <n v="66"/>
    <n v="8"/>
    <x v="1"/>
    <n v="0.25048923679060664"/>
    <n v="128"/>
  </r>
  <r>
    <s v="ORD001734"/>
    <s v="CUST9360"/>
    <s v="Cathy Phillips"/>
    <s v="jacqueline.garcia@yahoo.com"/>
    <x v="1"/>
    <d v="2024-08-30T00:00:00"/>
    <x v="279"/>
    <x v="10"/>
    <x v="1"/>
    <s v="February"/>
    <x v="0"/>
    <s v="PROD2975"/>
    <x v="14"/>
    <x v="4"/>
    <n v="174"/>
    <n v="4"/>
    <n v="694"/>
    <x v="0"/>
    <n v="69"/>
    <n v="5"/>
    <x v="0"/>
    <n v="0.25072046109510088"/>
    <n v="174"/>
  </r>
  <r>
    <s v="ORD001735"/>
    <s v="CUST4905"/>
    <s v="Patrick Boyer"/>
    <s v="taylor.vazquez@gmail.com"/>
    <x v="5"/>
    <d v="2024-04-21T00:00:00"/>
    <x v="0"/>
    <x v="0"/>
    <x v="0"/>
    <s v="January"/>
    <x v="0"/>
    <s v="PROD6469"/>
    <x v="14"/>
    <x v="4"/>
    <n v="93"/>
    <n v="1"/>
    <n v="93"/>
    <x v="1"/>
    <n v="11"/>
    <n v="3"/>
    <x v="0"/>
    <n v="0.24731182795698925"/>
    <n v="23"/>
  </r>
  <r>
    <s v="ORD001736"/>
    <s v="CUST7972"/>
    <s v="Robert Pierce"/>
    <s v="courtney.herrera@hotmail.com"/>
    <x v="2"/>
    <d v="2024-06-12T00:00:00"/>
    <x v="252"/>
    <x v="11"/>
    <x v="1"/>
    <s v="July"/>
    <x v="0"/>
    <s v="PROD5772"/>
    <x v="14"/>
    <x v="4"/>
    <n v="913"/>
    <n v="5"/>
    <n v="4566"/>
    <x v="0"/>
    <n v="478"/>
    <n v="8"/>
    <x v="1"/>
    <n v="0.25010950503723173"/>
    <n v="1142"/>
  </r>
  <r>
    <s v="ORD001737"/>
    <s v="CUST5457"/>
    <s v="Kari Carpenter"/>
    <s v="lisa.gordon@yahoo.com"/>
    <x v="3"/>
    <d v="2023-01-27T00:00:00"/>
    <x v="631"/>
    <x v="6"/>
    <x v="1"/>
    <s v="August"/>
    <x v="1"/>
    <s v="PROD8319"/>
    <x v="18"/>
    <x v="0"/>
    <n v="222"/>
    <n v="1"/>
    <n v="222"/>
    <x v="2"/>
    <n v="11"/>
    <m/>
    <x v="2"/>
    <n v="0.40090090090090091"/>
    <n v="89"/>
  </r>
  <r>
    <s v="ORD001738"/>
    <s v="CUST8713"/>
    <s v="Angela Davies"/>
    <s v="joseph.young@outlook.com"/>
    <x v="1"/>
    <d v="2024-11-13T00:00:00"/>
    <x v="576"/>
    <x v="10"/>
    <x v="1"/>
    <s v="February"/>
    <x v="0"/>
    <s v="PROD3510"/>
    <x v="20"/>
    <x v="3"/>
    <n v="845"/>
    <n v="2"/>
    <n v="1690"/>
    <x v="1"/>
    <n v="108"/>
    <n v="6"/>
    <x v="0"/>
    <n v="0.34970414201183431"/>
    <n v="591"/>
  </r>
  <r>
    <s v="ORD001739"/>
    <s v="CUST8237"/>
    <s v="Kelsey Foster"/>
    <s v="derek.ashley@gmail.com"/>
    <x v="5"/>
    <d v="2023-10-29T00:00:00"/>
    <x v="501"/>
    <x v="10"/>
    <x v="0"/>
    <s v="February"/>
    <x v="0"/>
    <s v="PROD9150"/>
    <x v="3"/>
    <x v="1"/>
    <n v="386"/>
    <n v="2"/>
    <n v="773"/>
    <x v="0"/>
    <n v="94"/>
    <n v="2"/>
    <x v="0"/>
    <n v="0.1500646830530401"/>
    <n v="116"/>
  </r>
  <r>
    <s v="ORD001740"/>
    <s v="CUST1506"/>
    <s v="Elizabeth Walker"/>
    <s v="nathan.robinson@gmail.com"/>
    <x v="2"/>
    <d v="2023-12-06T00:00:00"/>
    <x v="423"/>
    <x v="4"/>
    <x v="1"/>
    <s v="April"/>
    <x v="0"/>
    <s v="PROD1620"/>
    <x v="6"/>
    <x v="0"/>
    <n v="1020"/>
    <n v="5"/>
    <n v="5099"/>
    <x v="3"/>
    <n v="599"/>
    <n v="9"/>
    <x v="1"/>
    <n v="0.40007844675426552"/>
    <n v="2040"/>
  </r>
  <r>
    <s v="ORD001741"/>
    <s v="CUST1375"/>
    <s v="Marc Schwartz"/>
    <s v="kevin.miller@yahoo.com"/>
    <x v="3"/>
    <d v="2024-04-06T00:00:00"/>
    <x v="530"/>
    <x v="7"/>
    <x v="0"/>
    <s v="November"/>
    <x v="0"/>
    <s v="PROD3164"/>
    <x v="20"/>
    <x v="3"/>
    <n v="1331"/>
    <n v="6"/>
    <n v="7985"/>
    <x v="1"/>
    <n v="473"/>
    <n v="6"/>
    <x v="0"/>
    <n v="0.35003130870381965"/>
    <n v="2795"/>
  </r>
  <r>
    <s v="ORD001742"/>
    <s v="CUST5432"/>
    <s v="Tina Rush"/>
    <s v="jennifer.smith@gmail.com"/>
    <x v="2"/>
    <d v="2024-03-27T00:00:00"/>
    <x v="122"/>
    <x v="3"/>
    <x v="1"/>
    <s v="March"/>
    <x v="0"/>
    <s v="PROD6288"/>
    <x v="6"/>
    <x v="0"/>
    <n v="225"/>
    <n v="4"/>
    <n v="899"/>
    <x v="1"/>
    <n v="54"/>
    <n v="10"/>
    <x v="1"/>
    <n v="0.40044493882091214"/>
    <n v="360"/>
  </r>
  <r>
    <s v="ORD001743"/>
    <s v="CUST5838"/>
    <s v="James Williams"/>
    <s v="sarah.thompson@gmail.com"/>
    <x v="2"/>
    <d v="2023-07-30T00:00:00"/>
    <x v="518"/>
    <x v="10"/>
    <x v="0"/>
    <s v="February"/>
    <x v="0"/>
    <s v="PROD1542"/>
    <x v="14"/>
    <x v="4"/>
    <n v="793"/>
    <n v="4"/>
    <n v="3171"/>
    <x v="1"/>
    <n v="396"/>
    <n v="6"/>
    <x v="0"/>
    <n v="0.25007883948281301"/>
    <n v="793"/>
  </r>
  <r>
    <s v="ORD001744"/>
    <s v="CUST1195"/>
    <s v="Christopher Morris"/>
    <s v="richard.collins@outlook.com"/>
    <x v="4"/>
    <d v="2023-09-22T00:00:00"/>
    <x v="476"/>
    <x v="4"/>
    <x v="0"/>
    <s v="April"/>
    <x v="0"/>
    <s v="PROD3918"/>
    <x v="7"/>
    <x v="4"/>
    <n v="321"/>
    <n v="2"/>
    <n v="641"/>
    <x v="0"/>
    <n v="56"/>
    <n v="5"/>
    <x v="0"/>
    <n v="0.24960998439937598"/>
    <n v="160"/>
  </r>
  <r>
    <s v="ORD001745"/>
    <s v="CUST3487"/>
    <s v="Alexandra Diaz"/>
    <s v="luke.rhodes@gmail.com"/>
    <x v="2"/>
    <d v="2024-10-16T00:00:00"/>
    <x v="251"/>
    <x v="3"/>
    <x v="0"/>
    <s v="March"/>
    <x v="0"/>
    <s v="PROD1199"/>
    <x v="17"/>
    <x v="3"/>
    <n v="220"/>
    <n v="3"/>
    <n v="661"/>
    <x v="1"/>
    <n v="73"/>
    <n v="7"/>
    <x v="0"/>
    <n v="0.35098335854765506"/>
    <n v="232"/>
  </r>
  <r>
    <s v="ORD001746"/>
    <s v="CUST5994"/>
    <s v="Lori Haney"/>
    <s v="holly.johns@gmail.com"/>
    <x v="5"/>
    <d v="2024-02-24T00:00:00"/>
    <x v="344"/>
    <x v="6"/>
    <x v="1"/>
    <s v="August"/>
    <x v="0"/>
    <s v="PROD8405"/>
    <x v="9"/>
    <x v="4"/>
    <n v="223"/>
    <n v="1"/>
    <n v="223"/>
    <x v="2"/>
    <n v="31"/>
    <n v="10"/>
    <x v="1"/>
    <n v="0.25112107623318386"/>
    <n v="56"/>
  </r>
  <r>
    <s v="ORD001747"/>
    <s v="CUST4819"/>
    <s v="Christopher Dean"/>
    <s v="laura.phillips@yahoo.com"/>
    <x v="1"/>
    <d v="2024-02-28T00:00:00"/>
    <x v="578"/>
    <x v="8"/>
    <x v="0"/>
    <s v="September"/>
    <x v="0"/>
    <s v="PROD9847"/>
    <x v="3"/>
    <x v="1"/>
    <n v="698"/>
    <n v="3"/>
    <n v="2094"/>
    <x v="0"/>
    <n v="239"/>
    <n v="3"/>
    <x v="0"/>
    <n v="0.14995224450811842"/>
    <n v="314"/>
  </r>
  <r>
    <s v="ORD001748"/>
    <s v="CUST1700"/>
    <s v="Eric Marshall"/>
    <s v="cameron.mclaughlin@hotmail.com"/>
    <x v="2"/>
    <d v="2023-07-21T00:00:00"/>
    <x v="52"/>
    <x v="2"/>
    <x v="1"/>
    <s v="May"/>
    <x v="0"/>
    <s v="PROD8859"/>
    <x v="17"/>
    <x v="3"/>
    <n v="62"/>
    <n v="3"/>
    <n v="187"/>
    <x v="1"/>
    <n v="10"/>
    <n v="4"/>
    <x v="0"/>
    <n v="0.35294117647058826"/>
    <n v="66"/>
  </r>
  <r>
    <s v="ORD001749"/>
    <s v="CUST8758"/>
    <s v="Hunter Anderson"/>
    <s v="margaret.wilson@gmail.com"/>
    <x v="2"/>
    <d v="2024-03-23T00:00:00"/>
    <x v="405"/>
    <x v="10"/>
    <x v="0"/>
    <s v="February"/>
    <x v="0"/>
    <s v="PROD6992"/>
    <x v="4"/>
    <x v="2"/>
    <n v="232"/>
    <n v="4"/>
    <n v="930"/>
    <x v="4"/>
    <n v="73"/>
    <n v="5"/>
    <x v="0"/>
    <n v="0.3"/>
    <n v="279"/>
  </r>
  <r>
    <s v="ORD001750"/>
    <s v="CUST1037"/>
    <s v="Stanley Hinton"/>
    <s v="andrew.rogers@gmail.com"/>
    <x v="5"/>
    <d v="2024-02-12T00:00:00"/>
    <x v="390"/>
    <x v="11"/>
    <x v="0"/>
    <s v="July"/>
    <x v="0"/>
    <s v="PROD5283"/>
    <x v="14"/>
    <x v="4"/>
    <n v="620"/>
    <n v="5"/>
    <n v="3101"/>
    <x v="0"/>
    <n v="363"/>
    <n v="9"/>
    <x v="1"/>
    <n v="0.24991938084488874"/>
    <n v="775"/>
  </r>
  <r>
    <s v="ORD001751"/>
    <s v="CUST5571"/>
    <s v="Mary Farrell"/>
    <s v="april.bradshaw@outlook.com"/>
    <x v="6"/>
    <d v="2023-03-17T00:00:00"/>
    <x v="659"/>
    <x v="5"/>
    <x v="0"/>
    <s v="October"/>
    <x v="0"/>
    <s v="PROD8662"/>
    <x v="6"/>
    <x v="0"/>
    <n v="40"/>
    <n v="3"/>
    <n v="120"/>
    <x v="2"/>
    <n v="9"/>
    <n v="9"/>
    <x v="1"/>
    <n v="0.4"/>
    <n v="48"/>
  </r>
  <r>
    <s v="ORD001752"/>
    <s v="CUST2217"/>
    <s v="Raymond Davis"/>
    <s v="jason.martin@yahoo.com"/>
    <x v="0"/>
    <d v="2023-11-03T00:00:00"/>
    <x v="606"/>
    <x v="4"/>
    <x v="1"/>
    <s v="April"/>
    <x v="1"/>
    <s v="PROD1248"/>
    <x v="6"/>
    <x v="0"/>
    <n v="614"/>
    <n v="2"/>
    <n v="1227"/>
    <x v="1"/>
    <n v="101"/>
    <m/>
    <x v="2"/>
    <n v="0.40016299918500409"/>
    <n v="491"/>
  </r>
  <r>
    <s v="ORD001753"/>
    <s v="CUST5513"/>
    <s v="Melinda Burns"/>
    <s v="nicholas.mitchell@gmail.com"/>
    <x v="3"/>
    <d v="2024-08-23T00:00:00"/>
    <x v="30"/>
    <x v="7"/>
    <x v="0"/>
    <s v="November"/>
    <x v="1"/>
    <s v="PROD7539"/>
    <x v="13"/>
    <x v="4"/>
    <n v="318"/>
    <n v="7"/>
    <n v="2228"/>
    <x v="0"/>
    <n v="232"/>
    <m/>
    <x v="2"/>
    <n v="0.25"/>
    <n v="557"/>
  </r>
  <r>
    <s v="ORD001754"/>
    <s v="CUST9495"/>
    <s v="Suzanne Mckinney"/>
    <s v="russell.johnson@gmail.com"/>
    <x v="4"/>
    <d v="2023-10-31T00:00:00"/>
    <x v="77"/>
    <x v="9"/>
    <x v="0"/>
    <s v="June"/>
    <x v="1"/>
    <s v="PROD3539"/>
    <x v="0"/>
    <x v="0"/>
    <n v="25"/>
    <n v="1"/>
    <n v="25"/>
    <x v="1"/>
    <n v="2"/>
    <m/>
    <x v="2"/>
    <n v="0.4"/>
    <n v="10"/>
  </r>
  <r>
    <s v="ORD001755"/>
    <s v="CUST1410"/>
    <s v="Kelly Cruz"/>
    <s v="megan.miranda@gmail.com"/>
    <x v="5"/>
    <d v="2024-10-06T00:00:00"/>
    <x v="289"/>
    <x v="0"/>
    <x v="1"/>
    <s v="January"/>
    <x v="0"/>
    <s v="PROD9239"/>
    <x v="1"/>
    <x v="1"/>
    <n v="877"/>
    <n v="4"/>
    <n v="3507"/>
    <x v="1"/>
    <n v="335"/>
    <n v="7"/>
    <x v="0"/>
    <n v="0.14998574280011406"/>
    <n v="526"/>
  </r>
  <r>
    <s v="ORD001756"/>
    <s v="CUST3911"/>
    <s v="Dr. Rebecca Baldwin"/>
    <s v="debbie.manning@gmail.com"/>
    <x v="1"/>
    <d v="2024-09-18T00:00:00"/>
    <x v="288"/>
    <x v="11"/>
    <x v="0"/>
    <s v="July"/>
    <x v="2"/>
    <s v="PROD6053"/>
    <x v="7"/>
    <x v="4"/>
    <n v="98"/>
    <n v="5"/>
    <n v="488"/>
    <x v="0"/>
    <n v="43"/>
    <m/>
    <x v="2"/>
    <n v="0.25"/>
    <n v="122"/>
  </r>
  <r>
    <s v="ORD001757"/>
    <s v="CUST6167"/>
    <s v="Ruth Horton"/>
    <s v="jeanette.friedman@hotmail.com"/>
    <x v="2"/>
    <d v="2023-10-06T00:00:00"/>
    <x v="258"/>
    <x v="10"/>
    <x v="1"/>
    <s v="February"/>
    <x v="0"/>
    <s v="PROD9683"/>
    <x v="7"/>
    <x v="4"/>
    <n v="256"/>
    <n v="1"/>
    <n v="256"/>
    <x v="0"/>
    <n v="20"/>
    <n v="7"/>
    <x v="0"/>
    <n v="0.25"/>
    <n v="64"/>
  </r>
  <r>
    <s v="ORD001758"/>
    <s v="CUST6247"/>
    <s v="Jonathan Myers"/>
    <s v="maria.gonzales@outlook.com"/>
    <x v="2"/>
    <d v="2024-06-15T00:00:00"/>
    <x v="493"/>
    <x v="6"/>
    <x v="0"/>
    <s v="August"/>
    <x v="0"/>
    <s v="PROD2587"/>
    <x v="17"/>
    <x v="3"/>
    <n v="1014"/>
    <n v="1"/>
    <n v="1014"/>
    <x v="1"/>
    <n v="58"/>
    <n v="6"/>
    <x v="0"/>
    <n v="0.35009861932938857"/>
    <n v="355"/>
  </r>
  <r>
    <s v="ORD001759"/>
    <s v="CUST7084"/>
    <s v="Gabriel Griffin"/>
    <s v="amy.lee@outlook.com"/>
    <x v="1"/>
    <d v="2024-06-18T00:00:00"/>
    <x v="270"/>
    <x v="6"/>
    <x v="1"/>
    <s v="August"/>
    <x v="1"/>
    <s v="PROD3587"/>
    <x v="1"/>
    <x v="1"/>
    <n v="383"/>
    <n v="6"/>
    <n v="2297"/>
    <x v="1"/>
    <n v="237"/>
    <m/>
    <x v="2"/>
    <n v="0.1501959077057031"/>
    <n v="345"/>
  </r>
  <r>
    <s v="ORD001760"/>
    <s v="CUST8691"/>
    <s v="Rachael Davis"/>
    <s v="laura.galloway@yahoo.com"/>
    <x v="0"/>
    <d v="2024-03-06T00:00:00"/>
    <x v="424"/>
    <x v="11"/>
    <x v="1"/>
    <s v="July"/>
    <x v="0"/>
    <s v="PROD6714"/>
    <x v="19"/>
    <x v="2"/>
    <n v="110"/>
    <n v="3"/>
    <n v="329"/>
    <x v="0"/>
    <n v="24"/>
    <n v="4"/>
    <x v="0"/>
    <n v="0.30091185410334348"/>
    <n v="99"/>
  </r>
  <r>
    <s v="ORD001761"/>
    <s v="CUST1212"/>
    <s v="Amanda Campbell"/>
    <s v="luis.williams@yahoo.com"/>
    <x v="4"/>
    <d v="2023-04-03T00:00:00"/>
    <x v="476"/>
    <x v="4"/>
    <x v="0"/>
    <s v="April"/>
    <x v="0"/>
    <s v="PROD1228"/>
    <x v="11"/>
    <x v="3"/>
    <n v="708"/>
    <n v="1"/>
    <n v="708"/>
    <x v="0"/>
    <n v="76"/>
    <n v="10"/>
    <x v="1"/>
    <n v="0.35028248587570621"/>
    <n v="248"/>
  </r>
  <r>
    <s v="ORD001762"/>
    <s v="CUST6345"/>
    <s v="Kimberly Mills"/>
    <s v="benjamin.johnson@gmail.com"/>
    <x v="2"/>
    <d v="2024-06-03T00:00:00"/>
    <x v="520"/>
    <x v="1"/>
    <x v="0"/>
    <s v="December"/>
    <x v="0"/>
    <s v="PROD7194"/>
    <x v="14"/>
    <x v="4"/>
    <n v="821"/>
    <n v="4"/>
    <n v="3283"/>
    <x v="0"/>
    <n v="347"/>
    <n v="2"/>
    <x v="0"/>
    <n v="0.25007614986293025"/>
    <n v="821"/>
  </r>
  <r>
    <s v="ORD001763"/>
    <s v="CUST6953"/>
    <s v="Richard Newman"/>
    <s v="richard.roman@yahoo.com"/>
    <x v="3"/>
    <d v="2024-06-02T00:00:00"/>
    <x v="389"/>
    <x v="5"/>
    <x v="0"/>
    <s v="October"/>
    <x v="1"/>
    <s v="PROD5315"/>
    <x v="20"/>
    <x v="3"/>
    <n v="366"/>
    <n v="3"/>
    <n v="1099"/>
    <x v="0"/>
    <n v="114"/>
    <m/>
    <x v="2"/>
    <n v="0.3503184713375796"/>
    <n v="385"/>
  </r>
  <r>
    <s v="ORD001764"/>
    <s v="CUST1074"/>
    <s v="Joseph Sanchez"/>
    <s v="noah.copeland@hotmail.com"/>
    <x v="3"/>
    <d v="2023-11-19T00:00:00"/>
    <x v="197"/>
    <x v="9"/>
    <x v="1"/>
    <s v="June"/>
    <x v="0"/>
    <s v="PROD6778"/>
    <x v="1"/>
    <x v="1"/>
    <n v="170"/>
    <n v="4"/>
    <n v="682"/>
    <x v="1"/>
    <n v="43"/>
    <n v="4"/>
    <x v="0"/>
    <n v="0.14956011730205279"/>
    <n v="102"/>
  </r>
  <r>
    <s v="ORD001765"/>
    <s v="CUST3718"/>
    <s v="Andrea Dominguez"/>
    <s v="anthony.krueger@outlook.com"/>
    <x v="5"/>
    <d v="2023-08-01T00:00:00"/>
    <x v="352"/>
    <x v="2"/>
    <x v="0"/>
    <s v="May"/>
    <x v="0"/>
    <s v="PROD9367"/>
    <x v="20"/>
    <x v="3"/>
    <n v="116"/>
    <n v="3"/>
    <n v="347"/>
    <x v="0"/>
    <n v="21"/>
    <n v="7"/>
    <x v="0"/>
    <n v="0.34870317002881845"/>
    <n v="121"/>
  </r>
  <r>
    <s v="ORD001766"/>
    <s v="CUST5840"/>
    <s v="Matthew Rose"/>
    <s v="michael.brown@outlook.com"/>
    <x v="5"/>
    <d v="2023-09-24T00:00:00"/>
    <x v="48"/>
    <x v="4"/>
    <x v="0"/>
    <s v="April"/>
    <x v="0"/>
    <s v="PROD6883"/>
    <x v="14"/>
    <x v="4"/>
    <n v="699"/>
    <n v="2"/>
    <n v="1399"/>
    <x v="0"/>
    <n v="126"/>
    <n v="3"/>
    <x v="0"/>
    <n v="0.25017869907076484"/>
    <n v="350"/>
  </r>
  <r>
    <s v="ORD001767"/>
    <s v="CUST9229"/>
    <s v="Samantha Harrington"/>
    <s v="joshua.rivera@yahoo.com"/>
    <x v="5"/>
    <d v="2023-05-06T00:00:00"/>
    <x v="111"/>
    <x v="7"/>
    <x v="0"/>
    <s v="November"/>
    <x v="1"/>
    <s v="PROD6305"/>
    <x v="9"/>
    <x v="4"/>
    <n v="1176"/>
    <n v="6"/>
    <n v="7057"/>
    <x v="2"/>
    <n v="931"/>
    <m/>
    <x v="2"/>
    <n v="0.2499645741816636"/>
    <n v="1764"/>
  </r>
  <r>
    <s v="ORD001768"/>
    <s v="CUST4094"/>
    <s v="James Sanchez"/>
    <s v="jeffrey.peterson@yahoo.com"/>
    <x v="4"/>
    <d v="2024-04-03T00:00:00"/>
    <x v="335"/>
    <x v="0"/>
    <x v="1"/>
    <s v="January"/>
    <x v="0"/>
    <s v="PROD8231"/>
    <x v="20"/>
    <x v="3"/>
    <n v="338"/>
    <n v="3"/>
    <n v="1015"/>
    <x v="0"/>
    <n v="75"/>
    <n v="8"/>
    <x v="1"/>
    <n v="0.34975369458128081"/>
    <n v="355"/>
  </r>
  <r>
    <s v="ORD001769"/>
    <s v="CUST1602"/>
    <s v="Edward Goodman"/>
    <s v="brenda.ryan@outlook.com"/>
    <x v="5"/>
    <d v="2024-09-20T00:00:00"/>
    <x v="540"/>
    <x v="6"/>
    <x v="1"/>
    <s v="August"/>
    <x v="1"/>
    <s v="PROD5611"/>
    <x v="5"/>
    <x v="3"/>
    <n v="810"/>
    <n v="1"/>
    <n v="810"/>
    <x v="0"/>
    <n v="99"/>
    <m/>
    <x v="2"/>
    <n v="0.35061728395061731"/>
    <n v="284"/>
  </r>
  <r>
    <s v="ORD001770"/>
    <s v="CUST6284"/>
    <s v="Mark Smith"/>
    <s v="johnathan.howard@gmail.com"/>
    <x v="4"/>
    <d v="2024-10-28T00:00:00"/>
    <x v="123"/>
    <x v="1"/>
    <x v="0"/>
    <s v="December"/>
    <x v="0"/>
    <s v="PROD2150"/>
    <x v="14"/>
    <x v="4"/>
    <n v="1867"/>
    <n v="2"/>
    <n v="3733"/>
    <x v="0"/>
    <n v="402"/>
    <n v="5"/>
    <x v="0"/>
    <n v="0.24993302973479775"/>
    <n v="933"/>
  </r>
  <r>
    <s v="ORD001771"/>
    <s v="CUST5766"/>
    <s v="Jillian Roberson"/>
    <s v="kevin.saunders@outlook.com"/>
    <x v="3"/>
    <d v="2024-10-28T00:00:00"/>
    <x v="365"/>
    <x v="4"/>
    <x v="1"/>
    <s v="April"/>
    <x v="0"/>
    <s v="PROD6254"/>
    <x v="7"/>
    <x v="4"/>
    <n v="143"/>
    <n v="5"/>
    <n v="713"/>
    <x v="1"/>
    <n v="70"/>
    <n v="7"/>
    <x v="0"/>
    <n v="0.24964936886395511"/>
    <n v="178"/>
  </r>
  <r>
    <s v="ORD001772"/>
    <s v="CUST6744"/>
    <s v="Michael Ramirez"/>
    <s v="timothy.swanson@outlook.com"/>
    <x v="0"/>
    <d v="2023-03-30T00:00:00"/>
    <x v="481"/>
    <x v="9"/>
    <x v="0"/>
    <s v="June"/>
    <x v="0"/>
    <s v="PROD8474"/>
    <x v="12"/>
    <x v="3"/>
    <n v="179"/>
    <n v="3"/>
    <n v="538"/>
    <x v="0"/>
    <n v="36"/>
    <n v="10"/>
    <x v="1"/>
    <n v="0.34944237918215615"/>
    <n v="188"/>
  </r>
  <r>
    <s v="ORD001773"/>
    <s v="CUST2685"/>
    <s v="Dr. Rachel Hebert"/>
    <s v="kevin.daniels@outlook.com"/>
    <x v="5"/>
    <d v="2024-06-16T00:00:00"/>
    <x v="414"/>
    <x v="4"/>
    <x v="0"/>
    <s v="April"/>
    <x v="2"/>
    <s v="PROD3687"/>
    <x v="9"/>
    <x v="4"/>
    <n v="979"/>
    <n v="5"/>
    <n v="4897"/>
    <x v="0"/>
    <n v="349"/>
    <m/>
    <x v="2"/>
    <n v="0.24994894833571574"/>
    <n v="1224"/>
  </r>
  <r>
    <s v="ORD001774"/>
    <s v="CUST2263"/>
    <s v="Cynthia Mcintosh"/>
    <s v="scott.barrett@outlook.com"/>
    <x v="5"/>
    <d v="2024-07-20T00:00:00"/>
    <x v="568"/>
    <x v="8"/>
    <x v="0"/>
    <s v="September"/>
    <x v="1"/>
    <s v="PROD3259"/>
    <x v="14"/>
    <x v="4"/>
    <n v="89"/>
    <n v="3"/>
    <n v="267"/>
    <x v="1"/>
    <n v="37"/>
    <m/>
    <x v="2"/>
    <n v="0.25093632958801498"/>
    <n v="67"/>
  </r>
  <r>
    <s v="ORD001775"/>
    <s v="CUST6758"/>
    <s v="Lynn Cortez"/>
    <s v="carla.clark@hotmail.com"/>
    <x v="0"/>
    <d v="2024-07-26T00:00:00"/>
    <x v="660"/>
    <x v="1"/>
    <x v="0"/>
    <s v="December"/>
    <x v="0"/>
    <s v="PROD6870"/>
    <x v="4"/>
    <x v="2"/>
    <n v="1511"/>
    <n v="8"/>
    <n v="12087"/>
    <x v="1"/>
    <n v="1783"/>
    <n v="7"/>
    <x v="0"/>
    <n v="0.2999917266484653"/>
    <n v="3626"/>
  </r>
  <r>
    <s v="ORD001776"/>
    <s v="CUST8758"/>
    <s v="Hunter Anderson"/>
    <s v="margaret.wilson@gmail.com"/>
    <x v="2"/>
    <d v="2024-03-23T00:00:00"/>
    <x v="23"/>
    <x v="10"/>
    <x v="1"/>
    <s v="February"/>
    <x v="0"/>
    <s v="PROD9802"/>
    <x v="4"/>
    <x v="2"/>
    <n v="494"/>
    <n v="2"/>
    <n v="988"/>
    <x v="1"/>
    <n v="71"/>
    <n v="3"/>
    <x v="0"/>
    <n v="0.30060728744939269"/>
    <n v="297"/>
  </r>
  <r>
    <s v="ORD001777"/>
    <s v="CUST7849"/>
    <s v="Rachel Long"/>
    <s v="patricia.howell@hotmail.com"/>
    <x v="1"/>
    <d v="2023-01-19T00:00:00"/>
    <x v="335"/>
    <x v="0"/>
    <x v="1"/>
    <s v="January"/>
    <x v="0"/>
    <s v="PROD2751"/>
    <x v="3"/>
    <x v="1"/>
    <n v="508"/>
    <n v="1"/>
    <n v="508"/>
    <x v="1"/>
    <n v="46"/>
    <n v="5"/>
    <x v="0"/>
    <n v="0.14960629921259844"/>
    <n v="76"/>
  </r>
  <r>
    <s v="ORD001778"/>
    <s v="CUST8283"/>
    <s v="Jeffrey Martin"/>
    <s v="stacy.navarro@outlook.com"/>
    <x v="1"/>
    <d v="2024-05-29T00:00:00"/>
    <x v="76"/>
    <x v="9"/>
    <x v="1"/>
    <s v="June"/>
    <x v="0"/>
    <s v="PROD6943"/>
    <x v="0"/>
    <x v="0"/>
    <n v="387"/>
    <n v="1"/>
    <n v="387"/>
    <x v="0"/>
    <n v="35"/>
    <n v="8"/>
    <x v="1"/>
    <n v="0.4005167958656331"/>
    <n v="155"/>
  </r>
  <r>
    <s v="ORD001779"/>
    <s v="CUST9260"/>
    <s v="David Garner"/>
    <s v="samantha.downs@hotmail.com"/>
    <x v="6"/>
    <d v="2023-07-06T00:00:00"/>
    <x v="203"/>
    <x v="8"/>
    <x v="1"/>
    <s v="September"/>
    <x v="0"/>
    <s v="PROD5285"/>
    <x v="20"/>
    <x v="3"/>
    <n v="911"/>
    <n v="4"/>
    <n v="3644"/>
    <x v="1"/>
    <n v="481"/>
    <n v="9"/>
    <x v="1"/>
    <n v="0.34989023051591656"/>
    <n v="1275"/>
  </r>
  <r>
    <s v="ORD001780"/>
    <s v="CUST4087"/>
    <s v="Stephen Levine"/>
    <s v="olivia.tucker@gmail.com"/>
    <x v="5"/>
    <d v="2023-10-23T00:00:00"/>
    <x v="47"/>
    <x v="4"/>
    <x v="0"/>
    <s v="April"/>
    <x v="0"/>
    <s v="PROD3123"/>
    <x v="3"/>
    <x v="1"/>
    <n v="27"/>
    <n v="3"/>
    <n v="82"/>
    <x v="1"/>
    <n v="11"/>
    <n v="3"/>
    <x v="0"/>
    <n v="0.14634146341463414"/>
    <n v="12"/>
  </r>
  <r>
    <s v="ORD001781"/>
    <s v="CUST4635"/>
    <s v="Richard Payne"/>
    <s v="willie.williams@hotmail.com"/>
    <x v="6"/>
    <d v="2023-04-15T00:00:00"/>
    <x v="284"/>
    <x v="3"/>
    <x v="0"/>
    <s v="March"/>
    <x v="0"/>
    <s v="PROD7162"/>
    <x v="15"/>
    <x v="1"/>
    <n v="967"/>
    <n v="2"/>
    <n v="1935"/>
    <x v="0"/>
    <n v="174"/>
    <n v="4"/>
    <x v="0"/>
    <n v="0.14987080103359174"/>
    <n v="290"/>
  </r>
  <r>
    <s v="ORD001782"/>
    <s v="CUST1911"/>
    <s v="Nicole Greer"/>
    <s v="christopher.patel@hotmail.com"/>
    <x v="0"/>
    <d v="2024-06-23T00:00:00"/>
    <x v="561"/>
    <x v="6"/>
    <x v="0"/>
    <s v="August"/>
    <x v="0"/>
    <s v="PROD4242"/>
    <x v="7"/>
    <x v="4"/>
    <n v="370"/>
    <n v="6"/>
    <n v="2219"/>
    <x v="2"/>
    <n v="178"/>
    <n v="8"/>
    <x v="1"/>
    <n v="0.25011266336187471"/>
    <n v="555"/>
  </r>
  <r>
    <s v="ORD001783"/>
    <s v="CUST6436"/>
    <s v="Kelsey Green"/>
    <s v="dominique.jensen@hotmail.com"/>
    <x v="3"/>
    <d v="2024-05-14T00:00:00"/>
    <x v="280"/>
    <x v="10"/>
    <x v="1"/>
    <s v="February"/>
    <x v="0"/>
    <s v="PROD4449"/>
    <x v="17"/>
    <x v="3"/>
    <n v="704"/>
    <n v="1"/>
    <n v="704"/>
    <x v="1"/>
    <n v="82"/>
    <n v="4"/>
    <x v="0"/>
    <n v="0.35085227272727271"/>
    <n v="247"/>
  </r>
  <r>
    <s v="ORD001784"/>
    <s v="CUST6928"/>
    <s v="Gabriel Ramirez"/>
    <s v="rebecca.garcia@outlook.com"/>
    <x v="1"/>
    <d v="2023-05-22T00:00:00"/>
    <x v="661"/>
    <x v="9"/>
    <x v="1"/>
    <s v="June"/>
    <x v="2"/>
    <s v="PROD5597"/>
    <x v="7"/>
    <x v="4"/>
    <n v="982"/>
    <n v="6"/>
    <n v="5891"/>
    <x v="0"/>
    <n v="535"/>
    <m/>
    <x v="2"/>
    <n v="0.25004243761670347"/>
    <n v="1473"/>
  </r>
  <r>
    <s v="ORD001785"/>
    <s v="CUST1152"/>
    <s v="Andrew Mcmillan"/>
    <s v="john.bailey@gmail.com"/>
    <x v="6"/>
    <d v="2024-03-24T00:00:00"/>
    <x v="32"/>
    <x v="1"/>
    <x v="1"/>
    <s v="December"/>
    <x v="0"/>
    <s v="PROD6836"/>
    <x v="0"/>
    <x v="0"/>
    <n v="1300"/>
    <n v="8"/>
    <n v="10402"/>
    <x v="0"/>
    <n v="726"/>
    <n v="4"/>
    <x v="0"/>
    <n v="0.400019227071717"/>
    <n v="4161"/>
  </r>
  <r>
    <s v="ORD001786"/>
    <s v="CUST9554"/>
    <s v="Charles Navarro"/>
    <s v="carol.ford@hotmail.com"/>
    <x v="4"/>
    <d v="2023-12-05T00:00:00"/>
    <x v="442"/>
    <x v="4"/>
    <x v="0"/>
    <s v="April"/>
    <x v="0"/>
    <s v="PROD4536"/>
    <x v="6"/>
    <x v="0"/>
    <n v="953"/>
    <n v="3"/>
    <n v="2858"/>
    <x v="0"/>
    <n v="264"/>
    <n v="3"/>
    <x v="0"/>
    <n v="0.3999300209937019"/>
    <n v="1143"/>
  </r>
  <r>
    <s v="ORD001787"/>
    <s v="CUST1400"/>
    <s v="David Weber"/>
    <s v="raymond.jackson@gmail.com"/>
    <x v="3"/>
    <d v="2023-11-19T00:00:00"/>
    <x v="208"/>
    <x v="4"/>
    <x v="1"/>
    <s v="April"/>
    <x v="0"/>
    <s v="PROD6330"/>
    <x v="20"/>
    <x v="3"/>
    <n v="644"/>
    <n v="2"/>
    <n v="1288"/>
    <x v="3"/>
    <n v="110"/>
    <n v="8"/>
    <x v="1"/>
    <n v="0.3501552795031056"/>
    <n v="451"/>
  </r>
  <r>
    <s v="ORD001788"/>
    <s v="CUST5561"/>
    <s v="Lori Smith"/>
    <s v="cody.palmer@gmail.com"/>
    <x v="4"/>
    <d v="2023-06-26T00:00:00"/>
    <x v="662"/>
    <x v="11"/>
    <x v="0"/>
    <s v="July"/>
    <x v="0"/>
    <s v="PROD9659"/>
    <x v="13"/>
    <x v="4"/>
    <n v="239"/>
    <n v="6"/>
    <n v="1436"/>
    <x v="1"/>
    <n v="210"/>
    <n v="2"/>
    <x v="0"/>
    <n v="0.25"/>
    <n v="359"/>
  </r>
  <r>
    <s v="ORD001789"/>
    <s v="CUST9536"/>
    <s v="Eric Compton"/>
    <s v="suzanne.gross@hotmail.com"/>
    <x v="5"/>
    <d v="2024-09-28T00:00:00"/>
    <x v="663"/>
    <x v="7"/>
    <x v="0"/>
    <s v="November"/>
    <x v="1"/>
    <s v="PROD9794"/>
    <x v="8"/>
    <x v="2"/>
    <n v="337"/>
    <n v="4"/>
    <n v="1347"/>
    <x v="4"/>
    <n v="107"/>
    <m/>
    <x v="2"/>
    <n v="0.29992576095025986"/>
    <n v="404"/>
  </r>
  <r>
    <s v="ORD001790"/>
    <s v="CUST9774"/>
    <s v="Patrick Pearson"/>
    <s v="sandra.woodward@outlook.com"/>
    <x v="3"/>
    <d v="2023-08-03T00:00:00"/>
    <x v="437"/>
    <x v="10"/>
    <x v="1"/>
    <s v="February"/>
    <x v="0"/>
    <s v="PROD9293"/>
    <x v="4"/>
    <x v="2"/>
    <n v="692"/>
    <n v="3"/>
    <n v="2077"/>
    <x v="0"/>
    <n v="247"/>
    <n v="5"/>
    <x v="0"/>
    <n v="0.29995185363505056"/>
    <n v="623"/>
  </r>
  <r>
    <s v="ORD001791"/>
    <s v="CUST4813"/>
    <s v="Jimmy Becker"/>
    <s v="angela.baker@yahoo.com"/>
    <x v="5"/>
    <d v="2024-06-20T00:00:00"/>
    <x v="664"/>
    <x v="4"/>
    <x v="0"/>
    <s v="April"/>
    <x v="0"/>
    <s v="PROD5325"/>
    <x v="10"/>
    <x v="2"/>
    <n v="719"/>
    <n v="4"/>
    <n v="2876"/>
    <x v="4"/>
    <n v="238"/>
    <n v="3"/>
    <x v="0"/>
    <n v="0.30006954102920724"/>
    <n v="863"/>
  </r>
  <r>
    <s v="ORD001792"/>
    <s v="CUST2293"/>
    <s v="Daniel Aguilar"/>
    <s v="charles.reyes@yahoo.com"/>
    <x v="3"/>
    <d v="2024-08-31T00:00:00"/>
    <x v="665"/>
    <x v="11"/>
    <x v="0"/>
    <s v="July"/>
    <x v="0"/>
    <s v="PROD4724"/>
    <x v="16"/>
    <x v="0"/>
    <n v="174"/>
    <n v="2"/>
    <n v="348"/>
    <x v="0"/>
    <n v="33"/>
    <n v="8"/>
    <x v="1"/>
    <n v="0.39942528735632182"/>
    <n v="139"/>
  </r>
  <r>
    <s v="ORD001793"/>
    <s v="CUST8362"/>
    <s v="Abigail Thomas"/>
    <s v="theresa.jones@outlook.com"/>
    <x v="3"/>
    <d v="2023-08-30T00:00:00"/>
    <x v="530"/>
    <x v="7"/>
    <x v="0"/>
    <s v="November"/>
    <x v="0"/>
    <s v="PROD1588"/>
    <x v="14"/>
    <x v="4"/>
    <n v="584"/>
    <n v="1"/>
    <n v="584"/>
    <x v="0"/>
    <n v="64"/>
    <n v="7"/>
    <x v="0"/>
    <n v="0.25"/>
    <n v="146"/>
  </r>
  <r>
    <s v="ORD001794"/>
    <s v="CUST4390"/>
    <s v="Steve Crawford"/>
    <s v="jason.gonzalez@gmail.com"/>
    <x v="6"/>
    <d v="2023-04-03T00:00:00"/>
    <x v="371"/>
    <x v="1"/>
    <x v="0"/>
    <s v="December"/>
    <x v="0"/>
    <s v="PROD1367"/>
    <x v="4"/>
    <x v="2"/>
    <n v="172"/>
    <n v="4"/>
    <n v="686"/>
    <x v="1"/>
    <n v="84"/>
    <n v="6"/>
    <x v="0"/>
    <n v="0.30029154518950435"/>
    <n v="206"/>
  </r>
  <r>
    <s v="ORD001795"/>
    <s v="CUST2881"/>
    <s v="Jessica Brennan"/>
    <s v="antonio.williams@hotmail.com"/>
    <x v="3"/>
    <d v="2023-11-27T00:00:00"/>
    <x v="271"/>
    <x v="11"/>
    <x v="1"/>
    <s v="July"/>
    <x v="0"/>
    <s v="PROD3277"/>
    <x v="10"/>
    <x v="2"/>
    <n v="745"/>
    <n v="6"/>
    <n v="4470"/>
    <x v="0"/>
    <n v="663"/>
    <n v="3"/>
    <x v="0"/>
    <n v="0.3"/>
    <n v="1341"/>
  </r>
  <r>
    <s v="ORD001796"/>
    <s v="CUST3077"/>
    <s v="Jennifer Reed"/>
    <s v="richard.sims@yahoo.com"/>
    <x v="5"/>
    <d v="2023-07-04T00:00:00"/>
    <x v="91"/>
    <x v="6"/>
    <x v="1"/>
    <s v="August"/>
    <x v="0"/>
    <s v="PROD6487"/>
    <x v="5"/>
    <x v="3"/>
    <n v="416"/>
    <n v="5"/>
    <n v="2079"/>
    <x v="4"/>
    <n v="191"/>
    <n v="7"/>
    <x v="0"/>
    <n v="0.35016835016835018"/>
    <n v="728"/>
  </r>
  <r>
    <s v="ORD001797"/>
    <s v="CUST2140"/>
    <s v="Tara Gonzalez"/>
    <s v="kristy.johnson@yahoo.com"/>
    <x v="5"/>
    <d v="2024-08-05T00:00:00"/>
    <x v="38"/>
    <x v="8"/>
    <x v="1"/>
    <s v="September"/>
    <x v="1"/>
    <s v="PROD2244"/>
    <x v="10"/>
    <x v="2"/>
    <n v="628"/>
    <n v="4"/>
    <n v="2513"/>
    <x v="0"/>
    <n v="333"/>
    <m/>
    <x v="2"/>
    <n v="0.30003979307600476"/>
    <n v="754"/>
  </r>
  <r>
    <s v="ORD001798"/>
    <s v="CUST7635"/>
    <s v="Erin Ponce"/>
    <s v="luke.clark@yahoo.com"/>
    <x v="0"/>
    <d v="2024-10-21T00:00:00"/>
    <x v="116"/>
    <x v="9"/>
    <x v="1"/>
    <s v="June"/>
    <x v="0"/>
    <s v="PROD4712"/>
    <x v="18"/>
    <x v="0"/>
    <n v="889"/>
    <n v="3"/>
    <n v="2667"/>
    <x v="1"/>
    <n v="393"/>
    <n v="2"/>
    <x v="0"/>
    <n v="0.40007499062617174"/>
    <n v="1067"/>
  </r>
  <r>
    <s v="ORD001799"/>
    <s v="CUST1227"/>
    <s v="Henry Mitchell"/>
    <s v="jeffrey.gentry@outlook.com"/>
    <x v="1"/>
    <d v="2023-10-19T00:00:00"/>
    <x v="96"/>
    <x v="7"/>
    <x v="0"/>
    <s v="November"/>
    <x v="0"/>
    <s v="PROD2782"/>
    <x v="11"/>
    <x v="3"/>
    <n v="152"/>
    <n v="7"/>
    <n v="1064"/>
    <x v="4"/>
    <n v="105"/>
    <n v="9"/>
    <x v="1"/>
    <n v="0.35056390977443608"/>
    <n v="373"/>
  </r>
  <r>
    <s v="ORD001800"/>
    <s v="CUST4783"/>
    <s v="Michael Morales"/>
    <s v="gloria.howard@hotmail.com"/>
    <x v="6"/>
    <d v="2023-04-20T00:00:00"/>
    <x v="614"/>
    <x v="7"/>
    <x v="1"/>
    <s v="November"/>
    <x v="1"/>
    <s v="PROD8436"/>
    <x v="3"/>
    <x v="1"/>
    <n v="1015"/>
    <n v="3"/>
    <n v="3044"/>
    <x v="1"/>
    <n v="312"/>
    <m/>
    <x v="2"/>
    <n v="0.15013140604467806"/>
    <n v="457"/>
  </r>
  <r>
    <s v="ORD001801"/>
    <s v="CUST8573"/>
    <s v="Jeffrey Freeman"/>
    <s v="mark.lara@yahoo.com"/>
    <x v="2"/>
    <d v="2023-06-05T00:00:00"/>
    <x v="666"/>
    <x v="8"/>
    <x v="1"/>
    <s v="September"/>
    <x v="2"/>
    <s v="PROD7939"/>
    <x v="19"/>
    <x v="2"/>
    <n v="159"/>
    <n v="4"/>
    <n v="638"/>
    <x v="1"/>
    <n v="48"/>
    <m/>
    <x v="2"/>
    <n v="0.29937304075235111"/>
    <n v="191"/>
  </r>
  <r>
    <s v="ORD001802"/>
    <s v="CUST2753"/>
    <s v="Donna Montgomery"/>
    <s v="lauren.mays@outlook.com"/>
    <x v="6"/>
    <d v="2024-02-27T00:00:00"/>
    <x v="428"/>
    <x v="0"/>
    <x v="1"/>
    <s v="January"/>
    <x v="0"/>
    <s v="PROD9032"/>
    <x v="16"/>
    <x v="0"/>
    <n v="54"/>
    <n v="2"/>
    <n v="109"/>
    <x v="1"/>
    <n v="13"/>
    <n v="9"/>
    <x v="1"/>
    <n v="0.40366972477064222"/>
    <n v="44"/>
  </r>
  <r>
    <s v="ORD001803"/>
    <s v="CUST4151"/>
    <s v="Adam Anderson"/>
    <s v="sarah.snyder@yahoo.com"/>
    <x v="3"/>
    <d v="2024-02-28T00:00:00"/>
    <x v="12"/>
    <x v="2"/>
    <x v="0"/>
    <s v="May"/>
    <x v="1"/>
    <s v="PROD7110"/>
    <x v="7"/>
    <x v="4"/>
    <n v="1013"/>
    <n v="5"/>
    <n v="5065"/>
    <x v="1"/>
    <n v="643"/>
    <m/>
    <x v="2"/>
    <n v="0.24995064165844028"/>
    <n v="1266"/>
  </r>
  <r>
    <s v="ORD001804"/>
    <s v="CUST1738"/>
    <s v="Michael Hodges"/>
    <s v="elizabeth.barr@outlook.com"/>
    <x v="4"/>
    <d v="2024-03-05T00:00:00"/>
    <x v="500"/>
    <x v="7"/>
    <x v="1"/>
    <s v="November"/>
    <x v="0"/>
    <s v="PROD6826"/>
    <x v="4"/>
    <x v="2"/>
    <n v="108"/>
    <n v="6"/>
    <n v="648"/>
    <x v="4"/>
    <n v="87"/>
    <n v="10"/>
    <x v="1"/>
    <n v="0.30092592592592593"/>
    <n v="195"/>
  </r>
  <r>
    <s v="ORD001805"/>
    <s v="CUST4458"/>
    <s v="Adam Stewart"/>
    <s v="rachel.gross@hotmail.com"/>
    <x v="0"/>
    <d v="2024-07-14T00:00:00"/>
    <x v="178"/>
    <x v="11"/>
    <x v="0"/>
    <s v="July"/>
    <x v="1"/>
    <s v="PROD3362"/>
    <x v="2"/>
    <x v="1"/>
    <n v="713"/>
    <n v="5"/>
    <n v="3565"/>
    <x v="0"/>
    <n v="335"/>
    <m/>
    <x v="2"/>
    <n v="0.15007012622720897"/>
    <n v="535"/>
  </r>
  <r>
    <s v="ORD001806"/>
    <s v="CUST6550"/>
    <s v="Vickie Morrison"/>
    <s v="andrew.valdez@hotmail.com"/>
    <x v="1"/>
    <d v="2024-04-15T00:00:00"/>
    <x v="152"/>
    <x v="4"/>
    <x v="1"/>
    <s v="April"/>
    <x v="1"/>
    <s v="PROD1761"/>
    <x v="17"/>
    <x v="3"/>
    <n v="533"/>
    <n v="5"/>
    <n v="2666"/>
    <x v="1"/>
    <n v="149"/>
    <m/>
    <x v="2"/>
    <n v="0.34996249062265566"/>
    <n v="933"/>
  </r>
  <r>
    <s v="ORD001807"/>
    <s v="CUST3504"/>
    <s v="Christopher Koch"/>
    <s v="nicole.sutton@outlook.com"/>
    <x v="4"/>
    <d v="2024-11-26T00:00:00"/>
    <x v="593"/>
    <x v="10"/>
    <x v="0"/>
    <s v="February"/>
    <x v="0"/>
    <s v="PROD1032"/>
    <x v="2"/>
    <x v="1"/>
    <n v="511"/>
    <n v="4"/>
    <n v="2042"/>
    <x v="0"/>
    <n v="224"/>
    <n v="2"/>
    <x v="0"/>
    <n v="0.14985308521057786"/>
    <n v="306"/>
  </r>
  <r>
    <s v="ORD001808"/>
    <s v="CUST9703"/>
    <s v="Christine Lane"/>
    <s v="melinda.obrien@outlook.com"/>
    <x v="3"/>
    <d v="2024-12-01T00:00:00"/>
    <x v="11"/>
    <x v="4"/>
    <x v="1"/>
    <s v="April"/>
    <x v="0"/>
    <s v="PROD5896"/>
    <x v="8"/>
    <x v="2"/>
    <n v="388"/>
    <n v="3"/>
    <n v="1165"/>
    <x v="1"/>
    <n v="122"/>
    <n v="8"/>
    <x v="1"/>
    <n v="0.30042918454935624"/>
    <n v="350"/>
  </r>
  <r>
    <s v="ORD001809"/>
    <s v="CUST1376"/>
    <s v="Katherine Sullivan"/>
    <s v="adam.young@yahoo.com"/>
    <x v="0"/>
    <d v="2024-10-02T00:00:00"/>
    <x v="84"/>
    <x v="0"/>
    <x v="1"/>
    <s v="January"/>
    <x v="1"/>
    <s v="PROD4874"/>
    <x v="13"/>
    <x v="4"/>
    <n v="306"/>
    <n v="4"/>
    <n v="1223"/>
    <x v="1"/>
    <n v="108"/>
    <m/>
    <x v="2"/>
    <n v="0.25020441537203597"/>
    <n v="306"/>
  </r>
  <r>
    <s v="ORD001810"/>
    <s v="CUST3082"/>
    <s v="Curtis Anderson"/>
    <s v="heather.baldwin@gmail.com"/>
    <x v="2"/>
    <d v="2024-09-16T00:00:00"/>
    <x v="30"/>
    <x v="7"/>
    <x v="0"/>
    <s v="November"/>
    <x v="0"/>
    <s v="PROD9513"/>
    <x v="9"/>
    <x v="4"/>
    <n v="180"/>
    <n v="3"/>
    <n v="541"/>
    <x v="2"/>
    <n v="76"/>
    <n v="8"/>
    <x v="1"/>
    <n v="0.24953789279112754"/>
    <n v="135"/>
  </r>
  <r>
    <s v="ORD001811"/>
    <s v="CUST2087"/>
    <s v="Danielle Allen"/>
    <s v="william.sampson@yahoo.com"/>
    <x v="0"/>
    <d v="2024-05-22T00:00:00"/>
    <x v="373"/>
    <x v="9"/>
    <x v="0"/>
    <s v="June"/>
    <x v="1"/>
    <s v="PROD2219"/>
    <x v="21"/>
    <x v="1"/>
    <n v="610"/>
    <n v="2"/>
    <n v="1219"/>
    <x v="1"/>
    <n v="87"/>
    <m/>
    <x v="2"/>
    <n v="0.15012305168170631"/>
    <n v="183"/>
  </r>
  <r>
    <s v="ORD001812"/>
    <s v="CUST3559"/>
    <s v="Jennifer Butler"/>
    <s v="james.richardson@yahoo.com"/>
    <x v="3"/>
    <d v="2023-12-08T00:00:00"/>
    <x v="7"/>
    <x v="4"/>
    <x v="1"/>
    <s v="April"/>
    <x v="0"/>
    <s v="PROD9022"/>
    <x v="4"/>
    <x v="2"/>
    <n v="629"/>
    <n v="3"/>
    <n v="1888"/>
    <x v="1"/>
    <n v="235"/>
    <n v="5"/>
    <x v="0"/>
    <n v="0.29978813559322032"/>
    <n v="566"/>
  </r>
  <r>
    <s v="ORD001813"/>
    <s v="CUST1738"/>
    <s v="Michael Hodges"/>
    <s v="elizabeth.barr@outlook.com"/>
    <x v="4"/>
    <d v="2024-03-05T00:00:00"/>
    <x v="338"/>
    <x v="2"/>
    <x v="1"/>
    <s v="May"/>
    <x v="0"/>
    <s v="PROD9288"/>
    <x v="0"/>
    <x v="0"/>
    <n v="917"/>
    <n v="3"/>
    <n v="2751"/>
    <x v="2"/>
    <n v="318"/>
    <n v="9"/>
    <x v="1"/>
    <n v="0.39985459832788078"/>
    <n v="1100"/>
  </r>
  <r>
    <s v="ORD001814"/>
    <s v="CUST5643"/>
    <s v="Benjamin Brown"/>
    <s v="stephanie.jones@gmail.com"/>
    <x v="6"/>
    <d v="2023-11-06T00:00:00"/>
    <x v="364"/>
    <x v="8"/>
    <x v="1"/>
    <s v="September"/>
    <x v="0"/>
    <s v="PROD5301"/>
    <x v="17"/>
    <x v="3"/>
    <n v="682"/>
    <n v="3"/>
    <n v="2045"/>
    <x v="4"/>
    <n v="301"/>
    <n v="8"/>
    <x v="1"/>
    <n v="0.35012224938875308"/>
    <n v="716"/>
  </r>
  <r>
    <s v="ORD001815"/>
    <s v="CUST2338"/>
    <s v="Melinda Boyd"/>
    <s v="donald.maxwell@outlook.com"/>
    <x v="3"/>
    <d v="2023-05-04T00:00:00"/>
    <x v="100"/>
    <x v="10"/>
    <x v="0"/>
    <s v="February"/>
    <x v="0"/>
    <s v="PROD8408"/>
    <x v="6"/>
    <x v="0"/>
    <n v="578"/>
    <n v="1"/>
    <n v="578"/>
    <x v="0"/>
    <n v="30"/>
    <n v="6"/>
    <x v="0"/>
    <n v="0.39965397923875434"/>
    <n v="231"/>
  </r>
  <r>
    <s v="ORD001816"/>
    <s v="CUST9279"/>
    <s v="Nicholas Collins"/>
    <s v="phillip.stewart@outlook.com"/>
    <x v="3"/>
    <d v="2024-10-09T00:00:00"/>
    <x v="559"/>
    <x v="11"/>
    <x v="1"/>
    <s v="July"/>
    <x v="0"/>
    <s v="PROD7255"/>
    <x v="16"/>
    <x v="0"/>
    <n v="28"/>
    <n v="3"/>
    <n v="84"/>
    <x v="1"/>
    <n v="9"/>
    <n v="9"/>
    <x v="1"/>
    <n v="0.40476190476190477"/>
    <n v="34"/>
  </r>
  <r>
    <s v="ORD001817"/>
    <s v="CUST8032"/>
    <s v="Jon Glass"/>
    <s v="matthew.pope@outlook.com"/>
    <x v="5"/>
    <d v="2023-07-03T00:00:00"/>
    <x v="197"/>
    <x v="9"/>
    <x v="1"/>
    <s v="June"/>
    <x v="0"/>
    <s v="PROD8981"/>
    <x v="13"/>
    <x v="4"/>
    <n v="423"/>
    <n v="2"/>
    <n v="846"/>
    <x v="0"/>
    <n v="43"/>
    <n v="2"/>
    <x v="0"/>
    <n v="0.24940898345153664"/>
    <n v="211"/>
  </r>
  <r>
    <s v="ORD001818"/>
    <s v="CUST4936"/>
    <s v="Sandra Cruz"/>
    <s v="jerry.james@gmail.com"/>
    <x v="1"/>
    <d v="2024-12-24T00:00:00"/>
    <x v="610"/>
    <x v="4"/>
    <x v="1"/>
    <s v="April"/>
    <x v="0"/>
    <s v="PROD1917"/>
    <x v="17"/>
    <x v="3"/>
    <n v="880"/>
    <n v="3"/>
    <n v="2640"/>
    <x v="0"/>
    <n v="347"/>
    <n v="2"/>
    <x v="0"/>
    <n v="0.35"/>
    <n v="924"/>
  </r>
  <r>
    <s v="ORD001819"/>
    <s v="CUST4903"/>
    <s v="Nichole Ramirez"/>
    <s v="sarah.johnson@outlook.com"/>
    <x v="3"/>
    <d v="2023-12-31T00:00:00"/>
    <x v="667"/>
    <x v="9"/>
    <x v="0"/>
    <s v="June"/>
    <x v="0"/>
    <s v="PROD8064"/>
    <x v="7"/>
    <x v="4"/>
    <n v="878"/>
    <n v="3"/>
    <n v="2635"/>
    <x v="1"/>
    <n v="142"/>
    <n v="7"/>
    <x v="0"/>
    <n v="0.25009487666034158"/>
    <n v="659"/>
  </r>
  <r>
    <s v="ORD001820"/>
    <s v="CUST6161"/>
    <s v="Robert Hayes"/>
    <s v="veronica.dennis@gmail.com"/>
    <x v="0"/>
    <d v="2024-01-01T00:00:00"/>
    <x v="247"/>
    <x v="11"/>
    <x v="1"/>
    <s v="July"/>
    <x v="0"/>
    <s v="PROD4886"/>
    <x v="9"/>
    <x v="4"/>
    <n v="127"/>
    <n v="3"/>
    <n v="382"/>
    <x v="0"/>
    <n v="31"/>
    <n v="6"/>
    <x v="0"/>
    <n v="0.2486910994764398"/>
    <n v="95"/>
  </r>
  <r>
    <s v="ORD001821"/>
    <s v="CUST2421"/>
    <s v="Melissa Jones"/>
    <s v="susan.hernandez@hotmail.com"/>
    <x v="6"/>
    <d v="2023-06-01T00:00:00"/>
    <x v="334"/>
    <x v="1"/>
    <x v="1"/>
    <s v="December"/>
    <x v="0"/>
    <s v="PROD9266"/>
    <x v="18"/>
    <x v="0"/>
    <n v="68"/>
    <n v="2"/>
    <n v="135"/>
    <x v="3"/>
    <n v="20"/>
    <n v="4"/>
    <x v="0"/>
    <n v="0.4"/>
    <n v="54"/>
  </r>
  <r>
    <s v="ORD001822"/>
    <s v="CUST4735"/>
    <s v="Ryan Cole"/>
    <s v="laura.rogers@yahoo.com"/>
    <x v="4"/>
    <d v="2024-06-11T00:00:00"/>
    <x v="483"/>
    <x v="6"/>
    <x v="1"/>
    <s v="August"/>
    <x v="2"/>
    <s v="PROD8858"/>
    <x v="20"/>
    <x v="3"/>
    <n v="871"/>
    <n v="5"/>
    <n v="4357"/>
    <x v="1"/>
    <n v="396"/>
    <m/>
    <x v="2"/>
    <n v="0.35001147578609138"/>
    <n v="1525"/>
  </r>
  <r>
    <s v="ORD001823"/>
    <s v="CUST1824"/>
    <s v="Ricky Kelley"/>
    <s v="lauren.hale@outlook.com"/>
    <x v="1"/>
    <d v="2024-09-21T00:00:00"/>
    <x v="85"/>
    <x v="10"/>
    <x v="1"/>
    <s v="February"/>
    <x v="0"/>
    <s v="PROD9902"/>
    <x v="8"/>
    <x v="2"/>
    <n v="322"/>
    <n v="2"/>
    <n v="644"/>
    <x v="1"/>
    <n v="39"/>
    <n v="2"/>
    <x v="0"/>
    <n v="0.2996894409937888"/>
    <n v="193"/>
  </r>
  <r>
    <s v="ORD001824"/>
    <s v="CUST8081"/>
    <s v="Connie Bridges"/>
    <s v="autumn.may@yahoo.com"/>
    <x v="1"/>
    <d v="2024-04-05T00:00:00"/>
    <x v="582"/>
    <x v="5"/>
    <x v="0"/>
    <s v="October"/>
    <x v="2"/>
    <s v="PROD1899"/>
    <x v="19"/>
    <x v="2"/>
    <n v="465"/>
    <n v="2"/>
    <n v="930"/>
    <x v="0"/>
    <n v="136"/>
    <m/>
    <x v="2"/>
    <n v="0.3"/>
    <n v="279"/>
  </r>
  <r>
    <s v="ORD001825"/>
    <s v="CUST3226"/>
    <s v="Daniel Rivers"/>
    <s v="steven.phillips@outlook.com"/>
    <x v="0"/>
    <d v="2023-02-22T00:00:00"/>
    <x v="365"/>
    <x v="4"/>
    <x v="1"/>
    <s v="April"/>
    <x v="0"/>
    <s v="PROD8047"/>
    <x v="11"/>
    <x v="3"/>
    <n v="739"/>
    <n v="5"/>
    <n v="3694"/>
    <x v="0"/>
    <n v="310"/>
    <n v="3"/>
    <x v="0"/>
    <n v="0.35002707092582569"/>
    <n v="1293"/>
  </r>
  <r>
    <s v="ORD001826"/>
    <s v="CUST1700"/>
    <s v="Eric Marshall"/>
    <s v="cameron.mclaughlin@hotmail.com"/>
    <x v="2"/>
    <d v="2023-07-21T00:00:00"/>
    <x v="246"/>
    <x v="1"/>
    <x v="1"/>
    <s v="December"/>
    <x v="0"/>
    <s v="PROD5734"/>
    <x v="15"/>
    <x v="1"/>
    <n v="874"/>
    <n v="6"/>
    <n v="5247"/>
    <x v="3"/>
    <n v="771"/>
    <n v="2"/>
    <x v="0"/>
    <n v="0.14999047074518773"/>
    <n v="787"/>
  </r>
  <r>
    <s v="ORD001827"/>
    <s v="CUST5306"/>
    <s v="Brianna Roach"/>
    <s v="nicole.noble@yahoo.com"/>
    <x v="1"/>
    <d v="2024-04-08T00:00:00"/>
    <x v="609"/>
    <x v="6"/>
    <x v="0"/>
    <s v="August"/>
    <x v="0"/>
    <s v="PROD5151"/>
    <x v="5"/>
    <x v="3"/>
    <n v="393"/>
    <n v="2"/>
    <n v="786"/>
    <x v="1"/>
    <n v="51"/>
    <n v="8"/>
    <x v="1"/>
    <n v="0.34987277353689566"/>
    <n v="275"/>
  </r>
  <r>
    <s v="ORD001828"/>
    <s v="CUST7494"/>
    <s v="Bill Fuller"/>
    <s v="andrew.bentley@gmail.com"/>
    <x v="0"/>
    <d v="2023-09-05T00:00:00"/>
    <x v="572"/>
    <x v="6"/>
    <x v="0"/>
    <s v="August"/>
    <x v="0"/>
    <s v="PROD4506"/>
    <x v="3"/>
    <x v="1"/>
    <n v="76"/>
    <n v="3"/>
    <n v="227"/>
    <x v="0"/>
    <n v="18"/>
    <n v="5"/>
    <x v="0"/>
    <n v="0.14977973568281938"/>
    <n v="34"/>
  </r>
  <r>
    <s v="ORD001829"/>
    <s v="CUST7229"/>
    <s v="Lisa Parker"/>
    <s v="gabrielle.murphy@hotmail.com"/>
    <x v="5"/>
    <d v="2023-09-28T00:00:00"/>
    <x v="668"/>
    <x v="10"/>
    <x v="1"/>
    <s v="February"/>
    <x v="0"/>
    <s v="PROD1681"/>
    <x v="17"/>
    <x v="3"/>
    <n v="71"/>
    <n v="1"/>
    <n v="71"/>
    <x v="1"/>
    <n v="5"/>
    <n v="10"/>
    <x v="1"/>
    <n v="0.352112676056338"/>
    <n v="25"/>
  </r>
  <r>
    <s v="ORD001830"/>
    <s v="CUST2621"/>
    <s v="Peter Serrano"/>
    <s v="sean.murphy@gmail.com"/>
    <x v="0"/>
    <d v="2023-09-16T00:00:00"/>
    <x v="584"/>
    <x v="4"/>
    <x v="1"/>
    <s v="April"/>
    <x v="0"/>
    <s v="PROD3463"/>
    <x v="11"/>
    <x v="3"/>
    <n v="580"/>
    <n v="2"/>
    <n v="1159"/>
    <x v="3"/>
    <n v="153"/>
    <n v="6"/>
    <x v="0"/>
    <n v="0.35030198446937016"/>
    <n v="406"/>
  </r>
  <r>
    <s v="ORD001831"/>
    <s v="CUST7159"/>
    <s v="Carlos Hale"/>
    <s v="nancy.ryan@outlook.com"/>
    <x v="5"/>
    <d v="2024-01-23T00:00:00"/>
    <x v="226"/>
    <x v="0"/>
    <x v="1"/>
    <s v="January"/>
    <x v="0"/>
    <s v="PROD2771"/>
    <x v="15"/>
    <x v="1"/>
    <n v="147"/>
    <n v="4"/>
    <n v="586"/>
    <x v="0"/>
    <n v="53"/>
    <n v="10"/>
    <x v="1"/>
    <n v="0.15017064846416384"/>
    <n v="88"/>
  </r>
  <r>
    <s v="ORD001832"/>
    <s v="CUST5479"/>
    <s v="Meredith Perez"/>
    <s v="elizabeth.rodriguez@gmail.com"/>
    <x v="4"/>
    <d v="2023-09-04T00:00:00"/>
    <x v="669"/>
    <x v="0"/>
    <x v="0"/>
    <s v="January"/>
    <x v="0"/>
    <s v="PROD8256"/>
    <x v="2"/>
    <x v="1"/>
    <n v="35"/>
    <n v="2"/>
    <n v="70"/>
    <x v="2"/>
    <n v="5"/>
    <n v="4"/>
    <x v="0"/>
    <n v="0.15714285714285714"/>
    <n v="11"/>
  </r>
  <r>
    <s v="ORD001833"/>
    <s v="CUST8924"/>
    <s v="Jacob Hill"/>
    <s v="amy.santiago@yahoo.com"/>
    <x v="1"/>
    <d v="2023-05-30T00:00:00"/>
    <x v="670"/>
    <x v="4"/>
    <x v="0"/>
    <s v="April"/>
    <x v="0"/>
    <s v="PROD4578"/>
    <x v="11"/>
    <x v="3"/>
    <n v="757"/>
    <n v="2"/>
    <n v="1514"/>
    <x v="1"/>
    <n v="136"/>
    <n v="4"/>
    <x v="0"/>
    <n v="0.35006605019815057"/>
    <n v="530"/>
  </r>
  <r>
    <s v="ORD001834"/>
    <s v="CUST9653"/>
    <s v="Ernest Lynch"/>
    <s v="martha.mahoney@outlook.com"/>
    <x v="2"/>
    <d v="2024-07-14T00:00:00"/>
    <x v="598"/>
    <x v="3"/>
    <x v="1"/>
    <s v="March"/>
    <x v="2"/>
    <s v="PROD8040"/>
    <x v="6"/>
    <x v="0"/>
    <n v="132"/>
    <n v="1"/>
    <n v="132"/>
    <x v="1"/>
    <n v="16"/>
    <m/>
    <x v="2"/>
    <n v="0.40151515151515149"/>
    <n v="53"/>
  </r>
  <r>
    <s v="ORD001835"/>
    <s v="CUST8715"/>
    <s v="Samantha Jordan"/>
    <s v="ryan.alvarado@outlook.com"/>
    <x v="0"/>
    <d v="2023-11-22T00:00:00"/>
    <x v="60"/>
    <x v="4"/>
    <x v="1"/>
    <s v="April"/>
    <x v="0"/>
    <s v="PROD5961"/>
    <x v="12"/>
    <x v="3"/>
    <n v="152"/>
    <n v="4"/>
    <n v="609"/>
    <x v="4"/>
    <n v="52"/>
    <n v="5"/>
    <x v="0"/>
    <n v="0.34975369458128081"/>
    <n v="213"/>
  </r>
  <r>
    <s v="ORD001836"/>
    <s v="CUST8609"/>
    <s v="Joshua Houston"/>
    <s v="crystal.romero@yahoo.com"/>
    <x v="3"/>
    <d v="2023-08-02T00:00:00"/>
    <x v="18"/>
    <x v="2"/>
    <x v="1"/>
    <s v="May"/>
    <x v="0"/>
    <s v="PROD1779"/>
    <x v="4"/>
    <x v="2"/>
    <n v="1020"/>
    <n v="5"/>
    <n v="5100"/>
    <x v="1"/>
    <n v="281"/>
    <n v="2"/>
    <x v="0"/>
    <n v="0.3"/>
    <n v="1530"/>
  </r>
  <r>
    <s v="ORD001837"/>
    <s v="CUST5457"/>
    <s v="Kari Carpenter"/>
    <s v="lisa.gordon@yahoo.com"/>
    <x v="3"/>
    <d v="2023-01-27T00:00:00"/>
    <x v="297"/>
    <x v="3"/>
    <x v="0"/>
    <s v="March"/>
    <x v="0"/>
    <s v="PROD5828"/>
    <x v="20"/>
    <x v="3"/>
    <n v="84"/>
    <n v="4"/>
    <n v="337"/>
    <x v="0"/>
    <n v="27"/>
    <n v="10"/>
    <x v="1"/>
    <n v="0.35014836795252224"/>
    <n v="118"/>
  </r>
  <r>
    <s v="ORD001838"/>
    <s v="CUST2373"/>
    <s v="Philip Carr"/>
    <s v="sonia.patel@outlook.com"/>
    <x v="2"/>
    <d v="2023-12-01T00:00:00"/>
    <x v="3"/>
    <x v="3"/>
    <x v="1"/>
    <s v="March"/>
    <x v="1"/>
    <s v="PROD1028"/>
    <x v="20"/>
    <x v="3"/>
    <n v="765"/>
    <n v="4"/>
    <n v="3058"/>
    <x v="1"/>
    <n v="245"/>
    <m/>
    <x v="2"/>
    <n v="0.34990189666448657"/>
    <n v="1070"/>
  </r>
  <r>
    <s v="ORD001839"/>
    <s v="CUST1597"/>
    <s v="Richard Fernandez"/>
    <s v="tammy.lee@gmail.com"/>
    <x v="3"/>
    <d v="2024-01-18T00:00:00"/>
    <x v="74"/>
    <x v="4"/>
    <x v="1"/>
    <s v="April"/>
    <x v="0"/>
    <s v="PROD9513"/>
    <x v="8"/>
    <x v="2"/>
    <n v="95"/>
    <n v="1"/>
    <n v="95"/>
    <x v="0"/>
    <n v="6"/>
    <n v="10"/>
    <x v="1"/>
    <n v="0.29473684210526313"/>
    <n v="28"/>
  </r>
  <r>
    <s v="ORD001840"/>
    <s v="CUST3752"/>
    <s v="Nancy Key"/>
    <s v="cameron.stewart@outlook.com"/>
    <x v="0"/>
    <d v="2023-12-04T00:00:00"/>
    <x v="343"/>
    <x v="6"/>
    <x v="0"/>
    <s v="August"/>
    <x v="0"/>
    <s v="PROD4594"/>
    <x v="17"/>
    <x v="3"/>
    <n v="877"/>
    <n v="2"/>
    <n v="1755"/>
    <x v="0"/>
    <n v="145"/>
    <n v="10"/>
    <x v="1"/>
    <n v="0.34985754985754985"/>
    <n v="614"/>
  </r>
  <r>
    <s v="ORD001841"/>
    <s v="CUST3487"/>
    <s v="Alexandra Diaz"/>
    <s v="luke.rhodes@gmail.com"/>
    <x v="2"/>
    <d v="2024-10-16T00:00:00"/>
    <x v="17"/>
    <x v="0"/>
    <x v="0"/>
    <s v="January"/>
    <x v="0"/>
    <s v="PROD1110"/>
    <x v="11"/>
    <x v="3"/>
    <n v="166"/>
    <n v="4"/>
    <n v="664"/>
    <x v="1"/>
    <n v="34"/>
    <n v="6"/>
    <x v="0"/>
    <n v="0.3493975903614458"/>
    <n v="232"/>
  </r>
  <r>
    <s v="ORD001842"/>
    <s v="CUST4819"/>
    <s v="Christopher Dean"/>
    <s v="laura.phillips@yahoo.com"/>
    <x v="1"/>
    <d v="2024-02-28T00:00:00"/>
    <x v="70"/>
    <x v="4"/>
    <x v="1"/>
    <s v="April"/>
    <x v="0"/>
    <s v="PROD3236"/>
    <x v="19"/>
    <x v="2"/>
    <n v="204"/>
    <n v="2"/>
    <n v="407"/>
    <x v="4"/>
    <n v="51"/>
    <n v="6"/>
    <x v="0"/>
    <n v="0.29975429975429974"/>
    <n v="122"/>
  </r>
  <r>
    <s v="ORD001843"/>
    <s v="CUST7026"/>
    <s v="Jessica Santana"/>
    <s v="aaron.collier@gmail.com"/>
    <x v="1"/>
    <d v="2023-06-15T00:00:00"/>
    <x v="546"/>
    <x v="2"/>
    <x v="1"/>
    <s v="May"/>
    <x v="1"/>
    <s v="PROD8056"/>
    <x v="9"/>
    <x v="4"/>
    <n v="730"/>
    <n v="1"/>
    <n v="730"/>
    <x v="0"/>
    <n v="58"/>
    <m/>
    <x v="2"/>
    <n v="0.25068493150684934"/>
    <n v="183"/>
  </r>
  <r>
    <s v="ORD001844"/>
    <s v="CUST7584"/>
    <s v="Shannon Acosta"/>
    <s v="michael.snyder@yahoo.com"/>
    <x v="2"/>
    <d v="2023-02-12T00:00:00"/>
    <x v="609"/>
    <x v="6"/>
    <x v="0"/>
    <s v="August"/>
    <x v="1"/>
    <s v="PROD8983"/>
    <x v="18"/>
    <x v="0"/>
    <n v="791"/>
    <n v="2"/>
    <n v="1583"/>
    <x v="0"/>
    <n v="142"/>
    <m/>
    <x v="2"/>
    <n v="0.3998736576121289"/>
    <n v="633"/>
  </r>
  <r>
    <s v="ORD001845"/>
    <s v="CUST9339"/>
    <s v="Heather Hubbard"/>
    <s v="patricia.mullen@hotmail.com"/>
    <x v="4"/>
    <d v="2023-06-16T00:00:00"/>
    <x v="508"/>
    <x v="11"/>
    <x v="0"/>
    <s v="July"/>
    <x v="0"/>
    <s v="PROD2287"/>
    <x v="9"/>
    <x v="4"/>
    <n v="281"/>
    <n v="5"/>
    <n v="1405"/>
    <x v="1"/>
    <n v="96"/>
    <n v="9"/>
    <x v="1"/>
    <n v="0.24982206405693949"/>
    <n v="351"/>
  </r>
  <r>
    <s v="ORD001846"/>
    <s v="CUST5432"/>
    <s v="Tina Rush"/>
    <s v="jennifer.smith@gmail.com"/>
    <x v="2"/>
    <d v="2024-03-27T00:00:00"/>
    <x v="35"/>
    <x v="2"/>
    <x v="1"/>
    <s v="May"/>
    <x v="1"/>
    <s v="PROD3509"/>
    <x v="10"/>
    <x v="2"/>
    <n v="583"/>
    <n v="3"/>
    <n v="1749"/>
    <x v="0"/>
    <n v="174"/>
    <m/>
    <x v="2"/>
    <n v="0.30017152658662094"/>
    <n v="525"/>
  </r>
  <r>
    <s v="ORD001847"/>
    <s v="CUST3223"/>
    <s v="Andres Harvey"/>
    <s v="cameron.dillon@outlook.com"/>
    <x v="5"/>
    <d v="2023-12-31T00:00:00"/>
    <x v="7"/>
    <x v="4"/>
    <x v="1"/>
    <s v="April"/>
    <x v="0"/>
    <s v="PROD5076"/>
    <x v="5"/>
    <x v="3"/>
    <n v="714"/>
    <n v="1"/>
    <n v="714"/>
    <x v="1"/>
    <n v="99"/>
    <n v="3"/>
    <x v="0"/>
    <n v="0.35014005602240894"/>
    <n v="250"/>
  </r>
  <r>
    <s v="ORD001848"/>
    <s v="CUST5766"/>
    <s v="Jillian Roberson"/>
    <s v="kevin.saunders@outlook.com"/>
    <x v="3"/>
    <d v="2024-10-28T00:00:00"/>
    <x v="481"/>
    <x v="9"/>
    <x v="0"/>
    <s v="June"/>
    <x v="1"/>
    <s v="PROD9817"/>
    <x v="13"/>
    <x v="4"/>
    <n v="435"/>
    <n v="1"/>
    <n v="435"/>
    <x v="1"/>
    <n v="53"/>
    <m/>
    <x v="2"/>
    <n v="0.25057471264367814"/>
    <n v="109"/>
  </r>
  <r>
    <s v="ORD001849"/>
    <s v="CUST5844"/>
    <s v="Kristi Perez"/>
    <s v="brenda.velez@hotmail.com"/>
    <x v="5"/>
    <d v="2024-09-01T00:00:00"/>
    <x v="509"/>
    <x v="11"/>
    <x v="1"/>
    <s v="July"/>
    <x v="0"/>
    <s v="PROD1326"/>
    <x v="18"/>
    <x v="0"/>
    <n v="328"/>
    <n v="1"/>
    <n v="328"/>
    <x v="2"/>
    <n v="43"/>
    <n v="10"/>
    <x v="1"/>
    <n v="0.39939024390243905"/>
    <n v="131"/>
  </r>
  <r>
    <s v="ORD001850"/>
    <s v="CUST3437"/>
    <s v="Erin Hunter"/>
    <s v="michael.miller@hotmail.com"/>
    <x v="2"/>
    <d v="2024-11-28T00:00:00"/>
    <x v="169"/>
    <x v="2"/>
    <x v="0"/>
    <s v="May"/>
    <x v="0"/>
    <s v="PROD9534"/>
    <x v="2"/>
    <x v="1"/>
    <n v="347"/>
    <n v="3"/>
    <n v="1040"/>
    <x v="0"/>
    <n v="62"/>
    <n v="2"/>
    <x v="0"/>
    <n v="0.15"/>
    <n v="156"/>
  </r>
  <r>
    <s v="ORD001851"/>
    <s v="CUST8416"/>
    <s v="Bryan Davis"/>
    <s v="aaron.gutierrez@gmail.com"/>
    <x v="5"/>
    <d v="2023-08-17T00:00:00"/>
    <x v="407"/>
    <x v="0"/>
    <x v="1"/>
    <s v="January"/>
    <x v="0"/>
    <s v="PROD8730"/>
    <x v="11"/>
    <x v="3"/>
    <n v="730"/>
    <n v="1"/>
    <n v="730"/>
    <x v="2"/>
    <n v="77"/>
    <n v="8"/>
    <x v="1"/>
    <n v="0.34931506849315069"/>
    <n v="255"/>
  </r>
  <r>
    <s v="ORD001852"/>
    <s v="CUST8720"/>
    <s v="Joshua Pope"/>
    <s v="breanna.hurley@yahoo.com"/>
    <x v="4"/>
    <d v="2024-11-03T00:00:00"/>
    <x v="333"/>
    <x v="4"/>
    <x v="1"/>
    <s v="April"/>
    <x v="0"/>
    <s v="PROD7732"/>
    <x v="6"/>
    <x v="0"/>
    <n v="383"/>
    <n v="3"/>
    <n v="1150"/>
    <x v="2"/>
    <n v="127"/>
    <n v="2"/>
    <x v="0"/>
    <n v="0.4"/>
    <n v="460"/>
  </r>
  <r>
    <s v="ORD001853"/>
    <s v="CUST3375"/>
    <s v="Victoria Wright"/>
    <s v="alex.sutton@yahoo.com"/>
    <x v="1"/>
    <d v="2023-05-22T00:00:00"/>
    <x v="666"/>
    <x v="8"/>
    <x v="1"/>
    <s v="September"/>
    <x v="0"/>
    <s v="PROD4955"/>
    <x v="16"/>
    <x v="0"/>
    <n v="840"/>
    <n v="5"/>
    <n v="4200"/>
    <x v="0"/>
    <n v="278"/>
    <n v="10"/>
    <x v="1"/>
    <n v="0.4"/>
    <n v="1680"/>
  </r>
  <r>
    <s v="ORD001854"/>
    <s v="CUST8880"/>
    <s v="Laura Pollard"/>
    <s v="michael.tran@hotmail.com"/>
    <x v="4"/>
    <d v="2023-08-18T00:00:00"/>
    <x v="467"/>
    <x v="6"/>
    <x v="1"/>
    <s v="August"/>
    <x v="0"/>
    <s v="PROD2940"/>
    <x v="20"/>
    <x v="3"/>
    <n v="484"/>
    <n v="5"/>
    <n v="2420"/>
    <x v="0"/>
    <n v="218"/>
    <n v="9"/>
    <x v="1"/>
    <n v="0.35"/>
    <n v="847"/>
  </r>
  <r>
    <s v="ORD001855"/>
    <s v="CUST3336"/>
    <s v="Stacy Russell"/>
    <s v="michael.landry@hotmail.com"/>
    <x v="0"/>
    <d v="2023-12-09T00:00:00"/>
    <x v="202"/>
    <x v="11"/>
    <x v="1"/>
    <s v="July"/>
    <x v="0"/>
    <s v="PROD3626"/>
    <x v="20"/>
    <x v="3"/>
    <n v="1106"/>
    <n v="2"/>
    <n v="2212"/>
    <x v="0"/>
    <n v="325"/>
    <n v="5"/>
    <x v="0"/>
    <n v="0.34990958408679929"/>
    <n v="774"/>
  </r>
  <r>
    <s v="ORD001856"/>
    <s v="CUST6755"/>
    <s v="Mason Davis"/>
    <s v="william.johnson@yahoo.com"/>
    <x v="4"/>
    <d v="2024-11-25T00:00:00"/>
    <x v="671"/>
    <x v="5"/>
    <x v="1"/>
    <s v="October"/>
    <x v="0"/>
    <s v="PROD4449"/>
    <x v="5"/>
    <x v="3"/>
    <n v="863"/>
    <n v="2"/>
    <n v="1726"/>
    <x v="2"/>
    <n v="101"/>
    <n v="7"/>
    <x v="0"/>
    <n v="0.34994206257242177"/>
    <n v="604"/>
  </r>
  <r>
    <s v="ORD001857"/>
    <s v="CUST6403"/>
    <s v="Scott Conrad"/>
    <s v="monica.graves@gmail.com"/>
    <x v="5"/>
    <d v="2024-12-16T00:00:00"/>
    <x v="233"/>
    <x v="1"/>
    <x v="1"/>
    <s v="December"/>
    <x v="2"/>
    <s v="PROD8592"/>
    <x v="18"/>
    <x v="0"/>
    <n v="961"/>
    <n v="8"/>
    <n v="7691"/>
    <x v="1"/>
    <n v="1150"/>
    <m/>
    <x v="2"/>
    <n v="0.40007801326225456"/>
    <n v="3077"/>
  </r>
  <r>
    <s v="ORD001858"/>
    <s v="CUST7010"/>
    <s v="Christian Graham"/>
    <s v="meghan.saunders@outlook.com"/>
    <x v="3"/>
    <d v="2024-06-22T00:00:00"/>
    <x v="591"/>
    <x v="4"/>
    <x v="1"/>
    <s v="April"/>
    <x v="0"/>
    <s v="PROD8967"/>
    <x v="14"/>
    <x v="4"/>
    <n v="274"/>
    <n v="5"/>
    <n v="1372"/>
    <x v="4"/>
    <n v="157"/>
    <n v="6"/>
    <x v="0"/>
    <n v="0.25"/>
    <n v="343"/>
  </r>
  <r>
    <s v="ORD001859"/>
    <s v="CUST6755"/>
    <s v="Mason Davis"/>
    <s v="william.johnson@yahoo.com"/>
    <x v="4"/>
    <d v="2024-11-25T00:00:00"/>
    <x v="451"/>
    <x v="9"/>
    <x v="0"/>
    <s v="June"/>
    <x v="1"/>
    <s v="PROD3707"/>
    <x v="4"/>
    <x v="2"/>
    <n v="19"/>
    <n v="4"/>
    <n v="75"/>
    <x v="1"/>
    <n v="8"/>
    <m/>
    <x v="2"/>
    <n v="0.29333333333333333"/>
    <n v="22"/>
  </r>
  <r>
    <s v="ORD001860"/>
    <s v="CUST3077"/>
    <s v="Jennifer Reed"/>
    <s v="richard.sims@yahoo.com"/>
    <x v="5"/>
    <d v="2023-07-04T00:00:00"/>
    <x v="447"/>
    <x v="11"/>
    <x v="0"/>
    <s v="July"/>
    <x v="0"/>
    <s v="PROD1330"/>
    <x v="18"/>
    <x v="0"/>
    <n v="639"/>
    <n v="2"/>
    <n v="1277"/>
    <x v="2"/>
    <n v="131"/>
    <n v="2"/>
    <x v="0"/>
    <n v="0.40015661707126077"/>
    <n v="511"/>
  </r>
  <r>
    <s v="ORD001861"/>
    <s v="CUST6305"/>
    <s v="Jacqueline Phillips"/>
    <s v="amber.stone@gmail.com"/>
    <x v="2"/>
    <d v="2024-10-27T00:00:00"/>
    <x v="537"/>
    <x v="4"/>
    <x v="0"/>
    <s v="April"/>
    <x v="1"/>
    <s v="PROD1026"/>
    <x v="6"/>
    <x v="0"/>
    <n v="895"/>
    <n v="5"/>
    <n v="4474"/>
    <x v="1"/>
    <n v="521"/>
    <m/>
    <x v="2"/>
    <n v="0.40008940545373267"/>
    <n v="1790"/>
  </r>
  <r>
    <s v="ORD001862"/>
    <s v="CUST5700"/>
    <s v="Jeanette Morales"/>
    <s v="theresa.arnold@gmail.com"/>
    <x v="4"/>
    <d v="2024-07-24T00:00:00"/>
    <x v="457"/>
    <x v="6"/>
    <x v="1"/>
    <s v="August"/>
    <x v="0"/>
    <s v="PROD2226"/>
    <x v="4"/>
    <x v="2"/>
    <n v="465"/>
    <n v="2"/>
    <n v="929"/>
    <x v="2"/>
    <n v="51"/>
    <n v="4"/>
    <x v="0"/>
    <n v="0.30032292787944026"/>
    <n v="279"/>
  </r>
  <r>
    <s v="ORD001863"/>
    <s v="CUST1285"/>
    <s v="Barbara Knox"/>
    <s v="eric.miller@gmail.com"/>
    <x v="6"/>
    <d v="2024-12-24T00:00:00"/>
    <x v="626"/>
    <x v="1"/>
    <x v="1"/>
    <s v="December"/>
    <x v="0"/>
    <s v="PROD9374"/>
    <x v="9"/>
    <x v="4"/>
    <n v="945"/>
    <n v="10"/>
    <n v="9455"/>
    <x v="1"/>
    <n v="1278"/>
    <n v="6"/>
    <x v="0"/>
    <n v="0.25002644103648863"/>
    <n v="2364"/>
  </r>
  <r>
    <s v="ORD001864"/>
    <s v="CUST4494"/>
    <s v="John Collins"/>
    <s v="matthew.oliver@gmail.com"/>
    <x v="1"/>
    <d v="2023-08-16T00:00:00"/>
    <x v="490"/>
    <x v="11"/>
    <x v="1"/>
    <s v="July"/>
    <x v="0"/>
    <s v="PROD8998"/>
    <x v="12"/>
    <x v="3"/>
    <n v="260"/>
    <n v="3"/>
    <n v="780"/>
    <x v="2"/>
    <n v="77"/>
    <n v="10"/>
    <x v="1"/>
    <n v="0.35"/>
    <n v="273"/>
  </r>
  <r>
    <s v="ORD001865"/>
    <s v="CUST8707"/>
    <s v="John Kennedy"/>
    <s v="kimberly.bates@outlook.com"/>
    <x v="6"/>
    <d v="2023-11-03T00:00:00"/>
    <x v="446"/>
    <x v="10"/>
    <x v="0"/>
    <s v="February"/>
    <x v="0"/>
    <s v="PROD4710"/>
    <x v="18"/>
    <x v="0"/>
    <n v="506"/>
    <n v="1"/>
    <n v="506"/>
    <x v="0"/>
    <n v="74"/>
    <n v="9"/>
    <x v="1"/>
    <n v="0.39920948616600793"/>
    <n v="202"/>
  </r>
  <r>
    <s v="ORD001866"/>
    <s v="CUST6440"/>
    <s v="Kelly Miller"/>
    <s v="joshua.hoffman@yahoo.com"/>
    <x v="6"/>
    <d v="2023-04-29T00:00:00"/>
    <x v="136"/>
    <x v="8"/>
    <x v="0"/>
    <s v="September"/>
    <x v="0"/>
    <s v="PROD9890"/>
    <x v="20"/>
    <x v="3"/>
    <n v="573"/>
    <n v="2"/>
    <n v="1146"/>
    <x v="2"/>
    <n v="66"/>
    <n v="7"/>
    <x v="0"/>
    <n v="0.34991273996509598"/>
    <n v="401"/>
  </r>
  <r>
    <s v="ORD001867"/>
    <s v="CUST9868"/>
    <s v="William Carroll"/>
    <s v="allen.stewart@outlook.com"/>
    <x v="6"/>
    <d v="2024-08-20T00:00:00"/>
    <x v="271"/>
    <x v="11"/>
    <x v="1"/>
    <s v="July"/>
    <x v="0"/>
    <s v="PROD2305"/>
    <x v="21"/>
    <x v="1"/>
    <n v="966"/>
    <n v="1"/>
    <n v="966"/>
    <x v="3"/>
    <n v="62"/>
    <n v="7"/>
    <x v="0"/>
    <n v="0.15010351966873706"/>
    <n v="145"/>
  </r>
  <r>
    <s v="ORD001868"/>
    <s v="CUST7635"/>
    <s v="Erin Ponce"/>
    <s v="luke.clark@yahoo.com"/>
    <x v="0"/>
    <d v="2024-10-21T00:00:00"/>
    <x v="513"/>
    <x v="5"/>
    <x v="1"/>
    <s v="October"/>
    <x v="0"/>
    <s v="PROD7949"/>
    <x v="10"/>
    <x v="2"/>
    <n v="1047"/>
    <n v="1"/>
    <n v="1047"/>
    <x v="2"/>
    <n v="76"/>
    <n v="5"/>
    <x v="0"/>
    <n v="0.29990448901623684"/>
    <n v="314"/>
  </r>
  <r>
    <s v="ORD001869"/>
    <s v="CUST5007"/>
    <s v="Yolanda Robinson"/>
    <s v="megan.morgan@yahoo.com"/>
    <x v="0"/>
    <d v="2023-05-03T00:00:00"/>
    <x v="193"/>
    <x v="2"/>
    <x v="0"/>
    <s v="May"/>
    <x v="1"/>
    <s v="PROD6664"/>
    <x v="3"/>
    <x v="1"/>
    <n v="178"/>
    <n v="4"/>
    <n v="713"/>
    <x v="4"/>
    <n v="105"/>
    <m/>
    <x v="2"/>
    <n v="0.15007012622720897"/>
    <n v="107"/>
  </r>
  <r>
    <s v="ORD001870"/>
    <s v="CUST4087"/>
    <s v="Stephen Levine"/>
    <s v="olivia.tucker@gmail.com"/>
    <x v="5"/>
    <d v="2023-10-23T00:00:00"/>
    <x v="26"/>
    <x v="10"/>
    <x v="1"/>
    <s v="February"/>
    <x v="0"/>
    <s v="PROD2696"/>
    <x v="12"/>
    <x v="3"/>
    <n v="600"/>
    <n v="2"/>
    <n v="1199"/>
    <x v="0"/>
    <n v="170"/>
    <n v="5"/>
    <x v="0"/>
    <n v="0.35029190992493747"/>
    <n v="420"/>
  </r>
  <r>
    <s v="ORD001871"/>
    <s v="CUST5994"/>
    <s v="Lori Haney"/>
    <s v="holly.johns@gmail.com"/>
    <x v="5"/>
    <d v="2024-02-24T00:00:00"/>
    <x v="437"/>
    <x v="10"/>
    <x v="1"/>
    <s v="February"/>
    <x v="0"/>
    <s v="PROD2945"/>
    <x v="18"/>
    <x v="0"/>
    <n v="108"/>
    <n v="2"/>
    <n v="216"/>
    <x v="3"/>
    <n v="27"/>
    <n v="5"/>
    <x v="0"/>
    <n v="0.40277777777777779"/>
    <n v="87"/>
  </r>
  <r>
    <s v="ORD001872"/>
    <s v="CUST5116"/>
    <s v="Lauren White"/>
    <s v="michael.andrews@hotmail.com"/>
    <x v="4"/>
    <d v="2023-06-18T00:00:00"/>
    <x v="672"/>
    <x v="4"/>
    <x v="1"/>
    <s v="April"/>
    <x v="0"/>
    <s v="PROD7329"/>
    <x v="18"/>
    <x v="0"/>
    <n v="1048"/>
    <n v="1"/>
    <n v="1048"/>
    <x v="1"/>
    <n v="105"/>
    <n v="6"/>
    <x v="0"/>
    <n v="0.39980916030534353"/>
    <n v="419"/>
  </r>
  <r>
    <s v="ORD001873"/>
    <s v="CUST1773"/>
    <s v="Zachary Baker"/>
    <s v="lynn.harris@outlook.com"/>
    <x v="1"/>
    <d v="2024-03-27T00:00:00"/>
    <x v="665"/>
    <x v="11"/>
    <x v="0"/>
    <s v="July"/>
    <x v="0"/>
    <s v="PROD6265"/>
    <x v="20"/>
    <x v="3"/>
    <n v="788"/>
    <n v="1"/>
    <n v="788"/>
    <x v="1"/>
    <n v="84"/>
    <n v="6"/>
    <x v="0"/>
    <n v="0.35025380710659898"/>
    <n v="276"/>
  </r>
  <r>
    <s v="ORD001874"/>
    <s v="CUST1690"/>
    <s v="Lisa Singleton"/>
    <s v="amber.patterson@hotmail.com"/>
    <x v="2"/>
    <d v="2023-10-02T00:00:00"/>
    <x v="549"/>
    <x v="9"/>
    <x v="0"/>
    <s v="June"/>
    <x v="0"/>
    <s v="PROD9587"/>
    <x v="18"/>
    <x v="0"/>
    <n v="490"/>
    <n v="2"/>
    <n v="981"/>
    <x v="1"/>
    <n v="79"/>
    <n v="7"/>
    <x v="0"/>
    <n v="0.39959225280326199"/>
    <n v="392"/>
  </r>
  <r>
    <s v="ORD001875"/>
    <s v="CUST7864"/>
    <s v="Kimberly Solomon"/>
    <s v="sarah.brown@yahoo.com"/>
    <x v="6"/>
    <d v="2024-09-15T00:00:00"/>
    <x v="171"/>
    <x v="10"/>
    <x v="0"/>
    <s v="February"/>
    <x v="1"/>
    <s v="PROD6760"/>
    <x v="18"/>
    <x v="0"/>
    <n v="655"/>
    <n v="4"/>
    <n v="2620"/>
    <x v="1"/>
    <n v="330"/>
    <m/>
    <x v="2"/>
    <n v="0.4"/>
    <n v="1048"/>
  </r>
  <r>
    <s v="ORD001876"/>
    <s v="CUST4646"/>
    <s v="Jeffery Ramirez"/>
    <s v="shelby.mcguire@hotmail.com"/>
    <x v="3"/>
    <d v="2024-05-24T00:00:00"/>
    <x v="489"/>
    <x v="9"/>
    <x v="0"/>
    <s v="June"/>
    <x v="0"/>
    <s v="PROD2383"/>
    <x v="8"/>
    <x v="2"/>
    <n v="553"/>
    <n v="6"/>
    <n v="3315"/>
    <x v="1"/>
    <n v="347"/>
    <n v="3"/>
    <x v="0"/>
    <n v="0.30015082956259426"/>
    <n v="995"/>
  </r>
  <r>
    <s v="ORD001877"/>
    <s v="CUST1863"/>
    <s v="Sarah Miller"/>
    <s v="kim.long@gmail.com"/>
    <x v="6"/>
    <d v="2023-04-20T00:00:00"/>
    <x v="516"/>
    <x v="2"/>
    <x v="0"/>
    <s v="May"/>
    <x v="1"/>
    <s v="PROD2117"/>
    <x v="4"/>
    <x v="2"/>
    <n v="254"/>
    <n v="5"/>
    <n v="1271"/>
    <x v="4"/>
    <n v="81"/>
    <m/>
    <x v="2"/>
    <n v="0.29976396538158928"/>
    <n v="381"/>
  </r>
  <r>
    <s v="ORD001878"/>
    <s v="CUST8598"/>
    <s v="Joseph Oconnor"/>
    <s v="sara.hughes@yahoo.com"/>
    <x v="6"/>
    <d v="2023-10-19T00:00:00"/>
    <x v="673"/>
    <x v="5"/>
    <x v="0"/>
    <s v="October"/>
    <x v="0"/>
    <s v="PROD7914"/>
    <x v="9"/>
    <x v="4"/>
    <n v="1112"/>
    <n v="2"/>
    <n v="2225"/>
    <x v="1"/>
    <n v="313"/>
    <n v="7"/>
    <x v="0"/>
    <n v="0.2498876404494382"/>
    <n v="556"/>
  </r>
  <r>
    <s v="ORD001879"/>
    <s v="CUST6412"/>
    <s v="Shari Webb"/>
    <s v="pamela.williams@outlook.com"/>
    <x v="1"/>
    <d v="2024-12-09T00:00:00"/>
    <x v="571"/>
    <x v="2"/>
    <x v="0"/>
    <s v="May"/>
    <x v="0"/>
    <s v="PROD2308"/>
    <x v="16"/>
    <x v="0"/>
    <n v="1045"/>
    <n v="3"/>
    <n v="3136"/>
    <x v="0"/>
    <n v="437"/>
    <n v="8"/>
    <x v="1"/>
    <n v="0.39987244897959184"/>
    <n v="1254"/>
  </r>
  <r>
    <s v="ORD001880"/>
    <s v="CUST6299"/>
    <s v="Anna Chavez"/>
    <s v="theresa.armstrong@yahoo.com"/>
    <x v="0"/>
    <d v="2023-11-30T00:00:00"/>
    <x v="674"/>
    <x v="3"/>
    <x v="1"/>
    <s v="March"/>
    <x v="0"/>
    <s v="PROD9530"/>
    <x v="15"/>
    <x v="1"/>
    <n v="277"/>
    <n v="4"/>
    <n v="1110"/>
    <x v="0"/>
    <n v="136"/>
    <n v="6"/>
    <x v="0"/>
    <n v="0.14954954954954955"/>
    <n v="166"/>
  </r>
  <r>
    <s v="ORD001881"/>
    <s v="CUST1376"/>
    <s v="Katherine Sullivan"/>
    <s v="adam.young@yahoo.com"/>
    <x v="0"/>
    <d v="2024-10-02T00:00:00"/>
    <x v="323"/>
    <x v="7"/>
    <x v="0"/>
    <s v="November"/>
    <x v="0"/>
    <s v="PROD6784"/>
    <x v="10"/>
    <x v="2"/>
    <n v="564"/>
    <n v="6"/>
    <n v="3382"/>
    <x v="0"/>
    <n v="497"/>
    <n v="10"/>
    <x v="1"/>
    <n v="0.30011827321111767"/>
    <n v="1015"/>
  </r>
  <r>
    <s v="ORD001882"/>
    <s v="CUST6678"/>
    <s v="Jared Gonzalez"/>
    <s v="gabriella.thomas@yahoo.com"/>
    <x v="3"/>
    <d v="2024-05-31T00:00:00"/>
    <x v="33"/>
    <x v="0"/>
    <x v="1"/>
    <s v="January"/>
    <x v="0"/>
    <s v="PROD7809"/>
    <x v="4"/>
    <x v="2"/>
    <n v="211"/>
    <n v="2"/>
    <n v="422"/>
    <x v="0"/>
    <n v="29"/>
    <n v="4"/>
    <x v="0"/>
    <n v="0.3009478672985782"/>
    <n v="127"/>
  </r>
  <r>
    <s v="ORD001883"/>
    <s v="CUST3332"/>
    <s v="Christopher Kim"/>
    <s v="desiree.taylor@outlook.com"/>
    <x v="4"/>
    <d v="2024-08-28T00:00:00"/>
    <x v="643"/>
    <x v="9"/>
    <x v="0"/>
    <s v="June"/>
    <x v="1"/>
    <s v="PROD4368"/>
    <x v="13"/>
    <x v="4"/>
    <n v="1096"/>
    <n v="2"/>
    <n v="2192"/>
    <x v="1"/>
    <n v="129"/>
    <m/>
    <x v="2"/>
    <n v="0.25"/>
    <n v="548"/>
  </r>
  <r>
    <s v="ORD001884"/>
    <s v="CUST2528"/>
    <s v="Leonard Roth"/>
    <s v="maurice.wood@yahoo.com"/>
    <x v="4"/>
    <d v="2024-02-25T00:00:00"/>
    <x v="417"/>
    <x v="1"/>
    <x v="0"/>
    <s v="December"/>
    <x v="0"/>
    <s v="PROD8741"/>
    <x v="18"/>
    <x v="0"/>
    <n v="144"/>
    <n v="8"/>
    <n v="1151"/>
    <x v="1"/>
    <n v="151"/>
    <n v="5"/>
    <x v="0"/>
    <n v="0.39965247610773241"/>
    <n v="460"/>
  </r>
  <r>
    <s v="ORD001885"/>
    <s v="CUST2485"/>
    <s v="Stacey Walker"/>
    <s v="crystal.guerrero@gmail.com"/>
    <x v="3"/>
    <d v="2024-07-14T00:00:00"/>
    <x v="604"/>
    <x v="8"/>
    <x v="1"/>
    <s v="September"/>
    <x v="0"/>
    <s v="PROD8348"/>
    <x v="4"/>
    <x v="2"/>
    <n v="506"/>
    <n v="5"/>
    <n v="2532"/>
    <x v="3"/>
    <n v="372"/>
    <n v="3"/>
    <x v="0"/>
    <n v="0.29976303317535546"/>
    <n v="759"/>
  </r>
  <r>
    <s v="ORD001886"/>
    <s v="CUST6953"/>
    <s v="Andrea Ritter"/>
    <s v="elizabeth.cobb@gmail.com"/>
    <x v="1"/>
    <d v="2024-07-05T00:00:00"/>
    <x v="675"/>
    <x v="10"/>
    <x v="0"/>
    <s v="February"/>
    <x v="0"/>
    <s v="PROD5311"/>
    <x v="7"/>
    <x v="4"/>
    <n v="931"/>
    <n v="4"/>
    <n v="3722"/>
    <x v="0"/>
    <n v="519"/>
    <n v="7"/>
    <x v="0"/>
    <n v="0.25013433637829124"/>
    <n v="931"/>
  </r>
  <r>
    <s v="ORD001887"/>
    <s v="CUST4676"/>
    <s v="Jon Hooper"/>
    <s v="carolyn.maldonado@hotmail.com"/>
    <x v="6"/>
    <d v="2023-09-13T00:00:00"/>
    <x v="414"/>
    <x v="4"/>
    <x v="0"/>
    <s v="April"/>
    <x v="0"/>
    <s v="PROD1843"/>
    <x v="16"/>
    <x v="0"/>
    <n v="706"/>
    <n v="5"/>
    <n v="3532"/>
    <x v="1"/>
    <n v="376"/>
    <n v="7"/>
    <x v="0"/>
    <n v="0.40005662514156287"/>
    <n v="1413"/>
  </r>
  <r>
    <s v="ORD001888"/>
    <s v="CUST7515"/>
    <s v="Juan Molina"/>
    <s v="debra.mejia@gmail.com"/>
    <x v="1"/>
    <d v="2023-04-15T00:00:00"/>
    <x v="676"/>
    <x v="2"/>
    <x v="1"/>
    <s v="May"/>
    <x v="0"/>
    <s v="PROD2561"/>
    <x v="6"/>
    <x v="0"/>
    <n v="465"/>
    <n v="1"/>
    <n v="465"/>
    <x v="0"/>
    <n v="24"/>
    <n v="7"/>
    <x v="0"/>
    <n v="0.4"/>
    <n v="186"/>
  </r>
  <r>
    <s v="ORD001889"/>
    <s v="CUST1181"/>
    <s v="Nathan Bullock"/>
    <s v="ryan.molina@yahoo.com"/>
    <x v="4"/>
    <d v="2023-04-15T00:00:00"/>
    <x v="475"/>
    <x v="11"/>
    <x v="0"/>
    <s v="July"/>
    <x v="0"/>
    <s v="PROD6203"/>
    <x v="21"/>
    <x v="1"/>
    <n v="1026"/>
    <n v="2"/>
    <n v="2052"/>
    <x v="2"/>
    <n v="158"/>
    <n v="5"/>
    <x v="0"/>
    <n v="0.15009746588693956"/>
    <n v="308"/>
  </r>
  <r>
    <s v="ORD001890"/>
    <s v="CUST5094"/>
    <s v="Jason Johnson"/>
    <s v="michael.moore@yahoo.com"/>
    <x v="4"/>
    <d v="2024-10-30T00:00:00"/>
    <x v="557"/>
    <x v="10"/>
    <x v="0"/>
    <s v="February"/>
    <x v="0"/>
    <s v="PROD9241"/>
    <x v="14"/>
    <x v="4"/>
    <n v="609"/>
    <n v="1"/>
    <n v="609"/>
    <x v="1"/>
    <n v="86"/>
    <n v="7"/>
    <x v="0"/>
    <n v="0.24958949096880131"/>
    <n v="152"/>
  </r>
  <r>
    <s v="ORD001891"/>
    <s v="CUST2217"/>
    <s v="Raymond Davis"/>
    <s v="jason.martin@yahoo.com"/>
    <x v="0"/>
    <d v="2023-11-03T00:00:00"/>
    <x v="677"/>
    <x v="11"/>
    <x v="1"/>
    <s v="July"/>
    <x v="0"/>
    <s v="PROD5286"/>
    <x v="15"/>
    <x v="1"/>
    <n v="701"/>
    <n v="2"/>
    <n v="1403"/>
    <x v="0"/>
    <n v="163"/>
    <n v="7"/>
    <x v="0"/>
    <n v="0.14967925873129009"/>
    <n v="210"/>
  </r>
  <r>
    <s v="ORD001892"/>
    <s v="CUST7049"/>
    <s v="Lori Hale"/>
    <s v="joseph.riley@hotmail.com"/>
    <x v="1"/>
    <d v="2024-02-28T00:00:00"/>
    <x v="474"/>
    <x v="4"/>
    <x v="1"/>
    <s v="April"/>
    <x v="0"/>
    <s v="PROD9914"/>
    <x v="6"/>
    <x v="0"/>
    <n v="89"/>
    <n v="4"/>
    <n v="358"/>
    <x v="2"/>
    <n v="48"/>
    <n v="2"/>
    <x v="0"/>
    <n v="0.3994413407821229"/>
    <n v="143"/>
  </r>
  <r>
    <s v="ORD001893"/>
    <s v="CUST8654"/>
    <s v="Jonathan Robles"/>
    <s v="maria.nelson@yahoo.com"/>
    <x v="2"/>
    <d v="2024-06-19T00:00:00"/>
    <x v="25"/>
    <x v="10"/>
    <x v="0"/>
    <s v="February"/>
    <x v="1"/>
    <s v="PROD9064"/>
    <x v="15"/>
    <x v="1"/>
    <n v="29"/>
    <n v="4"/>
    <n v="117"/>
    <x v="0"/>
    <n v="14"/>
    <m/>
    <x v="2"/>
    <n v="0.15384615384615385"/>
    <n v="18"/>
  </r>
  <r>
    <s v="ORD001894"/>
    <s v="CUST2770"/>
    <s v="Austin Dyer MD"/>
    <s v="shawn.cisneros@yahoo.com"/>
    <x v="2"/>
    <d v="2023-01-17T00:00:00"/>
    <x v="366"/>
    <x v="3"/>
    <x v="1"/>
    <s v="March"/>
    <x v="0"/>
    <s v="PROD7465"/>
    <x v="14"/>
    <x v="4"/>
    <n v="328"/>
    <n v="1"/>
    <n v="328"/>
    <x v="0"/>
    <n v="29"/>
    <n v="10"/>
    <x v="1"/>
    <n v="0.25"/>
    <n v="82"/>
  </r>
  <r>
    <s v="ORD001895"/>
    <s v="CUST7515"/>
    <s v="Juan Molina"/>
    <s v="debra.mejia@gmail.com"/>
    <x v="1"/>
    <d v="2023-04-15T00:00:00"/>
    <x v="433"/>
    <x v="8"/>
    <x v="1"/>
    <s v="September"/>
    <x v="1"/>
    <s v="PROD9962"/>
    <x v="16"/>
    <x v="0"/>
    <n v="283"/>
    <n v="1"/>
    <n v="283"/>
    <x v="2"/>
    <n v="38"/>
    <m/>
    <x v="2"/>
    <n v="0.39929328621908128"/>
    <n v="113"/>
  </r>
  <r>
    <s v="ORD001896"/>
    <s v="CUST1690"/>
    <s v="Lisa Singleton"/>
    <s v="amber.patterson@hotmail.com"/>
    <x v="2"/>
    <d v="2023-10-02T00:00:00"/>
    <x v="665"/>
    <x v="11"/>
    <x v="0"/>
    <s v="July"/>
    <x v="1"/>
    <s v="PROD8313"/>
    <x v="20"/>
    <x v="3"/>
    <n v="1206"/>
    <n v="1"/>
    <n v="1206"/>
    <x v="0"/>
    <n v="159"/>
    <m/>
    <x v="2"/>
    <n v="0.34991708126036486"/>
    <n v="422"/>
  </r>
  <r>
    <s v="ORD001897"/>
    <s v="CUST4990"/>
    <s v="Richard Castillo"/>
    <s v="michelle.rodriguez@outlook.com"/>
    <x v="6"/>
    <d v="2023-11-30T00:00:00"/>
    <x v="473"/>
    <x v="0"/>
    <x v="1"/>
    <s v="January"/>
    <x v="0"/>
    <s v="PROD8455"/>
    <x v="4"/>
    <x v="2"/>
    <n v="331"/>
    <n v="4"/>
    <n v="1324"/>
    <x v="1"/>
    <n v="163"/>
    <n v="2"/>
    <x v="0"/>
    <n v="0.29984894259818728"/>
    <n v="397"/>
  </r>
  <r>
    <s v="ORD001898"/>
    <s v="CUST6245"/>
    <s v="Natalie Nelson"/>
    <s v="michael.smith@yahoo.com"/>
    <x v="1"/>
    <d v="2023-03-24T00:00:00"/>
    <x v="671"/>
    <x v="5"/>
    <x v="1"/>
    <s v="October"/>
    <x v="0"/>
    <s v="PROD3911"/>
    <x v="20"/>
    <x v="3"/>
    <n v="1050"/>
    <n v="3"/>
    <n v="3150"/>
    <x v="1"/>
    <n v="369"/>
    <n v="4"/>
    <x v="0"/>
    <n v="0.34984126984126984"/>
    <n v="1102"/>
  </r>
  <r>
    <s v="ORD001899"/>
    <s v="CUST1514"/>
    <s v="Brenda Daniels"/>
    <s v="andrew.wilkerson@yahoo.com"/>
    <x v="6"/>
    <d v="2023-10-29T00:00:00"/>
    <x v="59"/>
    <x v="2"/>
    <x v="0"/>
    <s v="May"/>
    <x v="1"/>
    <s v="PROD6142"/>
    <x v="13"/>
    <x v="4"/>
    <n v="683"/>
    <n v="3"/>
    <n v="2048"/>
    <x v="0"/>
    <n v="210"/>
    <m/>
    <x v="2"/>
    <n v="0.25"/>
    <n v="512"/>
  </r>
  <r>
    <s v="ORD001900"/>
    <s v="CUST8157"/>
    <s v="Michael Doyle"/>
    <s v="cody.watson@gmail.com"/>
    <x v="4"/>
    <d v="2023-01-09T00:00:00"/>
    <x v="501"/>
    <x v="10"/>
    <x v="0"/>
    <s v="February"/>
    <x v="0"/>
    <s v="PROD9633"/>
    <x v="9"/>
    <x v="4"/>
    <n v="327"/>
    <n v="4"/>
    <n v="1306"/>
    <x v="1"/>
    <n v="111"/>
    <n v="9"/>
    <x v="1"/>
    <n v="0.25038284839203673"/>
    <n v="327"/>
  </r>
  <r>
    <s v="ORD001901"/>
    <s v="CUST8181"/>
    <s v="Timothy Edwards"/>
    <s v="barbara.jackson@hotmail.com"/>
    <x v="1"/>
    <d v="2023-03-10T00:00:00"/>
    <x v="443"/>
    <x v="5"/>
    <x v="1"/>
    <s v="October"/>
    <x v="1"/>
    <s v="PROD4035"/>
    <x v="0"/>
    <x v="0"/>
    <n v="582"/>
    <n v="1"/>
    <n v="582"/>
    <x v="1"/>
    <n v="82"/>
    <m/>
    <x v="2"/>
    <n v="0.40034364261168387"/>
    <n v="233"/>
  </r>
  <r>
    <s v="ORD001902"/>
    <s v="CUST8954"/>
    <s v="James Anderson"/>
    <s v="elizabeth.burns@hotmail.com"/>
    <x v="5"/>
    <d v="2024-06-17T00:00:00"/>
    <x v="51"/>
    <x v="6"/>
    <x v="1"/>
    <s v="August"/>
    <x v="0"/>
    <s v="PROD2076"/>
    <x v="14"/>
    <x v="4"/>
    <n v="1089"/>
    <n v="2"/>
    <n v="2178"/>
    <x v="1"/>
    <n v="160"/>
    <n v="8"/>
    <x v="1"/>
    <n v="0.2497704315886134"/>
    <n v="544"/>
  </r>
  <r>
    <s v="ORD001903"/>
    <s v="CUST4088"/>
    <s v="Bridget Turner"/>
    <s v="richard.weaver@outlook.com"/>
    <x v="0"/>
    <d v="2024-01-02T00:00:00"/>
    <x v="47"/>
    <x v="4"/>
    <x v="0"/>
    <s v="April"/>
    <x v="0"/>
    <s v="PROD7606"/>
    <x v="15"/>
    <x v="1"/>
    <n v="771"/>
    <n v="3"/>
    <n v="2313"/>
    <x v="1"/>
    <n v="248"/>
    <n v="6"/>
    <x v="0"/>
    <n v="0.15002161694768698"/>
    <n v="347"/>
  </r>
  <r>
    <s v="ORD001904"/>
    <s v="CUST2596"/>
    <s v="Amanda Davis"/>
    <s v="amanda.anderson@outlook.com"/>
    <x v="3"/>
    <d v="2024-05-09T00:00:00"/>
    <x v="232"/>
    <x v="5"/>
    <x v="0"/>
    <s v="October"/>
    <x v="0"/>
    <s v="PROD2633"/>
    <x v="17"/>
    <x v="3"/>
    <n v="102"/>
    <n v="1"/>
    <n v="102"/>
    <x v="1"/>
    <n v="6"/>
    <n v="10"/>
    <x v="1"/>
    <n v="0.35294117647058826"/>
    <n v="36"/>
  </r>
  <r>
    <s v="ORD001905"/>
    <s v="CUST9930"/>
    <s v="Richard Cherry"/>
    <s v="thomas.smith@outlook.com"/>
    <x v="5"/>
    <d v="2024-11-27T00:00:00"/>
    <x v="53"/>
    <x v="9"/>
    <x v="0"/>
    <s v="June"/>
    <x v="2"/>
    <s v="PROD8579"/>
    <x v="7"/>
    <x v="4"/>
    <n v="312"/>
    <n v="2"/>
    <n v="624"/>
    <x v="1"/>
    <n v="32"/>
    <m/>
    <x v="2"/>
    <n v="0.25"/>
    <n v="156"/>
  </r>
  <r>
    <s v="ORD001906"/>
    <s v="CUST4484"/>
    <s v="Kimberly Obrien"/>
    <s v="paula.orozco@yahoo.com"/>
    <x v="1"/>
    <d v="2024-07-20T00:00:00"/>
    <x v="595"/>
    <x v="9"/>
    <x v="0"/>
    <s v="June"/>
    <x v="1"/>
    <s v="PROD5851"/>
    <x v="17"/>
    <x v="3"/>
    <n v="923"/>
    <n v="1"/>
    <n v="923"/>
    <x v="0"/>
    <n v="62"/>
    <m/>
    <x v="2"/>
    <n v="0.34994582881906827"/>
    <n v="323"/>
  </r>
  <r>
    <s v="ORD001907"/>
    <s v="CUST9425"/>
    <s v="Tyler Page"/>
    <s v="brittany.morales@yahoo.com"/>
    <x v="5"/>
    <d v="2024-01-31T00:00:00"/>
    <x v="430"/>
    <x v="4"/>
    <x v="0"/>
    <s v="April"/>
    <x v="0"/>
    <s v="PROD1175"/>
    <x v="4"/>
    <x v="2"/>
    <n v="867"/>
    <n v="2"/>
    <n v="1735"/>
    <x v="1"/>
    <n v="92"/>
    <n v="6"/>
    <x v="0"/>
    <n v="0.29971181556195964"/>
    <n v="520"/>
  </r>
  <r>
    <s v="ORD001908"/>
    <s v="CUST3477"/>
    <s v="Michael Silva"/>
    <s v="dawn.serrano@yahoo.com"/>
    <x v="0"/>
    <d v="2023-03-28T00:00:00"/>
    <x v="549"/>
    <x v="9"/>
    <x v="0"/>
    <s v="June"/>
    <x v="0"/>
    <s v="PROD3936"/>
    <x v="6"/>
    <x v="0"/>
    <n v="366"/>
    <n v="3"/>
    <n v="1097"/>
    <x v="2"/>
    <n v="156"/>
    <n v="6"/>
    <x v="0"/>
    <n v="0.4001823154056518"/>
    <n v="439"/>
  </r>
  <r>
    <s v="ORD001909"/>
    <s v="CUST6619"/>
    <s v="Corey Mcconnell"/>
    <s v="patrick.mullins@hotmail.com"/>
    <x v="1"/>
    <d v="2023-11-12T00:00:00"/>
    <x v="458"/>
    <x v="0"/>
    <x v="0"/>
    <s v="January"/>
    <x v="0"/>
    <s v="PROD2179"/>
    <x v="6"/>
    <x v="0"/>
    <n v="321"/>
    <n v="1"/>
    <n v="321"/>
    <x v="1"/>
    <n v="32"/>
    <n v="9"/>
    <x v="1"/>
    <n v="0.39875389408099687"/>
    <n v="128"/>
  </r>
  <r>
    <s v="ORD001910"/>
    <s v="CUST5021"/>
    <s v="Edward Wheeler"/>
    <s v="kyle.clark@hotmail.com"/>
    <x v="5"/>
    <d v="2023-12-10T00:00:00"/>
    <x v="421"/>
    <x v="8"/>
    <x v="0"/>
    <s v="September"/>
    <x v="1"/>
    <s v="PROD9578"/>
    <x v="10"/>
    <x v="2"/>
    <n v="262"/>
    <n v="5"/>
    <n v="1311"/>
    <x v="0"/>
    <n v="94"/>
    <m/>
    <x v="2"/>
    <n v="0.2997711670480549"/>
    <n v="393"/>
  </r>
  <r>
    <s v="ORD001911"/>
    <s v="CUST8070"/>
    <s v="Stephanie Smith"/>
    <s v="ryan.cook@hotmail.com"/>
    <x v="2"/>
    <d v="2024-11-05T00:00:00"/>
    <x v="28"/>
    <x v="8"/>
    <x v="0"/>
    <s v="September"/>
    <x v="0"/>
    <s v="PROD6768"/>
    <x v="9"/>
    <x v="4"/>
    <n v="1087"/>
    <n v="3"/>
    <n v="3260"/>
    <x v="1"/>
    <n v="205"/>
    <n v="5"/>
    <x v="0"/>
    <n v="0.25"/>
    <n v="815"/>
  </r>
  <r>
    <s v="ORD001912"/>
    <s v="CUST5004"/>
    <s v="Jeremy Nguyen"/>
    <s v="hunter.little@hotmail.com"/>
    <x v="5"/>
    <d v="2023-05-21T00:00:00"/>
    <x v="344"/>
    <x v="6"/>
    <x v="1"/>
    <s v="August"/>
    <x v="0"/>
    <s v="PROD3151"/>
    <x v="16"/>
    <x v="0"/>
    <n v="1050"/>
    <n v="5"/>
    <n v="5250"/>
    <x v="0"/>
    <n v="755"/>
    <n v="10"/>
    <x v="1"/>
    <n v="0.4"/>
    <n v="2100"/>
  </r>
  <r>
    <s v="ORD001913"/>
    <s v="CUST2370"/>
    <s v="Alyssa Torres"/>
    <s v="patricia.callahan@yahoo.com"/>
    <x v="4"/>
    <d v="2024-07-15T00:00:00"/>
    <x v="100"/>
    <x v="10"/>
    <x v="0"/>
    <s v="February"/>
    <x v="0"/>
    <s v="PROD4459"/>
    <x v="9"/>
    <x v="4"/>
    <n v="692"/>
    <n v="2"/>
    <n v="1383"/>
    <x v="2"/>
    <n v="105"/>
    <n v="9"/>
    <x v="1"/>
    <n v="0.25018076644974691"/>
    <n v="346"/>
  </r>
  <r>
    <s v="ORD001914"/>
    <s v="CUST1010"/>
    <s v="Larry Beck"/>
    <s v="michelle.james@outlook.com"/>
    <x v="0"/>
    <d v="2024-04-17T00:00:00"/>
    <x v="45"/>
    <x v="6"/>
    <x v="1"/>
    <s v="August"/>
    <x v="1"/>
    <s v="PROD8800"/>
    <x v="1"/>
    <x v="1"/>
    <n v="290"/>
    <n v="2"/>
    <n v="581"/>
    <x v="3"/>
    <n v="71"/>
    <m/>
    <x v="2"/>
    <n v="0.14974182444061962"/>
    <n v="87"/>
  </r>
  <r>
    <s v="ORD001915"/>
    <s v="CUST5975"/>
    <s v="Raymond Carter"/>
    <s v="david.mcintosh@hotmail.com"/>
    <x v="2"/>
    <d v="2023-04-11T00:00:00"/>
    <x v="488"/>
    <x v="5"/>
    <x v="0"/>
    <s v="October"/>
    <x v="2"/>
    <s v="PROD7110"/>
    <x v="11"/>
    <x v="3"/>
    <n v="323"/>
    <n v="6"/>
    <n v="1936"/>
    <x v="1"/>
    <n v="176"/>
    <m/>
    <x v="2"/>
    <n v="0.35020661157024796"/>
    <n v="678"/>
  </r>
  <r>
    <s v="ORD001916"/>
    <s v="CUST8710"/>
    <s v="Ryan Herring"/>
    <s v="jodi.everett@hotmail.com"/>
    <x v="5"/>
    <d v="2024-12-29T00:00:00"/>
    <x v="616"/>
    <x v="3"/>
    <x v="1"/>
    <s v="March"/>
    <x v="0"/>
    <s v="PROD9973"/>
    <x v="1"/>
    <x v="1"/>
    <n v="128"/>
    <n v="4"/>
    <n v="512"/>
    <x v="1"/>
    <n v="56"/>
    <n v="8"/>
    <x v="1"/>
    <n v="0.150390625"/>
    <n v="77"/>
  </r>
  <r>
    <s v="ORD001917"/>
    <s v="CUST8436"/>
    <s v="Ian Dunn"/>
    <s v="brianna.walls@yahoo.com"/>
    <x v="3"/>
    <d v="2023-09-17T00:00:00"/>
    <x v="213"/>
    <x v="9"/>
    <x v="0"/>
    <s v="June"/>
    <x v="0"/>
    <s v="PROD5071"/>
    <x v="11"/>
    <x v="3"/>
    <n v="959"/>
    <n v="6"/>
    <n v="5757"/>
    <x v="1"/>
    <n v="784"/>
    <n v="4"/>
    <x v="0"/>
    <n v="0.35000868507903421"/>
    <n v="2015"/>
  </r>
  <r>
    <s v="ORD001918"/>
    <s v="CUST3559"/>
    <s v="Jennifer Butler"/>
    <s v="james.richardson@yahoo.com"/>
    <x v="3"/>
    <d v="2023-12-08T00:00:00"/>
    <x v="678"/>
    <x v="8"/>
    <x v="0"/>
    <s v="September"/>
    <x v="0"/>
    <s v="PROD5975"/>
    <x v="16"/>
    <x v="0"/>
    <n v="939"/>
    <n v="3"/>
    <n v="2818"/>
    <x v="1"/>
    <n v="318"/>
    <n v="4"/>
    <x v="0"/>
    <n v="0.39992902767920513"/>
    <n v="1127"/>
  </r>
  <r>
    <s v="ORD001919"/>
    <s v="CUST8213"/>
    <s v="Angela Brown"/>
    <s v="paul.collins@outlook.com"/>
    <x v="2"/>
    <d v="2023-07-22T00:00:00"/>
    <x v="634"/>
    <x v="5"/>
    <x v="0"/>
    <s v="October"/>
    <x v="0"/>
    <s v="PROD4313"/>
    <x v="5"/>
    <x v="3"/>
    <n v="1054"/>
    <n v="3"/>
    <n v="3162"/>
    <x v="1"/>
    <n v="169"/>
    <n v="6"/>
    <x v="0"/>
    <n v="0.35009487666034156"/>
    <n v="1107"/>
  </r>
  <r>
    <s v="ORD001920"/>
    <s v="CUST1032"/>
    <s v="Patricia Vargas"/>
    <s v="dennis.weaver@yahoo.com"/>
    <x v="0"/>
    <d v="2023-07-13T00:00:00"/>
    <x v="75"/>
    <x v="0"/>
    <x v="1"/>
    <s v="January"/>
    <x v="0"/>
    <s v="PROD4075"/>
    <x v="9"/>
    <x v="4"/>
    <n v="717"/>
    <n v="2"/>
    <n v="1433"/>
    <x v="2"/>
    <n v="140"/>
    <n v="10"/>
    <x v="1"/>
    <n v="0.24982554082344732"/>
    <n v="358"/>
  </r>
  <r>
    <s v="ORD001921"/>
    <s v="CUST7932"/>
    <s v="Patricia Thompson"/>
    <s v="daniel.mccarthy@yahoo.com"/>
    <x v="0"/>
    <d v="2023-03-19T00:00:00"/>
    <x v="413"/>
    <x v="2"/>
    <x v="1"/>
    <s v="May"/>
    <x v="0"/>
    <s v="PROD9156"/>
    <x v="13"/>
    <x v="4"/>
    <n v="638"/>
    <n v="5"/>
    <n v="3188"/>
    <x v="1"/>
    <n v="237"/>
    <n v="3"/>
    <x v="0"/>
    <n v="0.25"/>
    <n v="797"/>
  </r>
  <r>
    <s v="ORD001922"/>
    <s v="CUST5649"/>
    <s v="Steve Gardner"/>
    <s v="nathan.adams@outlook.com"/>
    <x v="5"/>
    <d v="2024-02-08T00:00:00"/>
    <x v="36"/>
    <x v="6"/>
    <x v="0"/>
    <s v="August"/>
    <x v="1"/>
    <s v="PROD6107"/>
    <x v="8"/>
    <x v="2"/>
    <n v="466"/>
    <n v="1"/>
    <n v="466"/>
    <x v="0"/>
    <n v="66"/>
    <m/>
    <x v="2"/>
    <n v="0.30042918454935624"/>
    <n v="140"/>
  </r>
  <r>
    <s v="ORD001923"/>
    <s v="CUST2293"/>
    <s v="Daniel Aguilar"/>
    <s v="charles.reyes@yahoo.com"/>
    <x v="3"/>
    <d v="2024-08-31T00:00:00"/>
    <x v="242"/>
    <x v="5"/>
    <x v="0"/>
    <s v="October"/>
    <x v="0"/>
    <s v="PROD3449"/>
    <x v="12"/>
    <x v="3"/>
    <n v="479"/>
    <n v="1"/>
    <n v="479"/>
    <x v="0"/>
    <n v="68"/>
    <n v="10"/>
    <x v="1"/>
    <n v="0.35073068893528186"/>
    <n v="168"/>
  </r>
  <r>
    <s v="ORD001924"/>
    <s v="CUST3121"/>
    <s v="Collin Duke"/>
    <s v="susan.white@gmail.com"/>
    <x v="2"/>
    <d v="2023-08-19T00:00:00"/>
    <x v="93"/>
    <x v="4"/>
    <x v="1"/>
    <s v="April"/>
    <x v="0"/>
    <s v="PROD8997"/>
    <x v="17"/>
    <x v="3"/>
    <n v="385"/>
    <n v="3"/>
    <n v="1156"/>
    <x v="0"/>
    <n v="153"/>
    <n v="6"/>
    <x v="0"/>
    <n v="0.35034602076124566"/>
    <n v="405"/>
  </r>
  <r>
    <s v="ORD001925"/>
    <s v="CUST3989"/>
    <s v="Sara Campbell"/>
    <s v="rose.evans@hotmail.com"/>
    <x v="5"/>
    <d v="2024-09-25T00:00:00"/>
    <x v="341"/>
    <x v="9"/>
    <x v="0"/>
    <s v="June"/>
    <x v="1"/>
    <s v="PROD9656"/>
    <x v="13"/>
    <x v="4"/>
    <n v="53"/>
    <n v="3"/>
    <n v="159"/>
    <x v="0"/>
    <n v="20"/>
    <m/>
    <x v="2"/>
    <n v="0.25157232704402516"/>
    <n v="40"/>
  </r>
  <r>
    <s v="ORD001926"/>
    <s v="CUST3380"/>
    <s v="Christopher Reynolds DDS"/>
    <s v="mary.ortiz@outlook.com"/>
    <x v="6"/>
    <d v="2024-03-31T00:00:00"/>
    <x v="461"/>
    <x v="1"/>
    <x v="1"/>
    <s v="December"/>
    <x v="0"/>
    <s v="PROD5111"/>
    <x v="14"/>
    <x v="4"/>
    <n v="1630"/>
    <n v="4"/>
    <n v="6520"/>
    <x v="1"/>
    <n v="913"/>
    <n v="10"/>
    <x v="1"/>
    <n v="0.25"/>
    <n v="1630"/>
  </r>
  <r>
    <s v="ORD001927"/>
    <s v="CUST3396"/>
    <s v="Molly Howell"/>
    <s v="diane.ball@hotmail.com"/>
    <x v="0"/>
    <d v="2023-04-13T00:00:00"/>
    <x v="233"/>
    <x v="1"/>
    <x v="1"/>
    <s v="December"/>
    <x v="1"/>
    <s v="PROD2175"/>
    <x v="19"/>
    <x v="2"/>
    <n v="1918"/>
    <n v="4"/>
    <n v="7671"/>
    <x v="3"/>
    <n v="453"/>
    <m/>
    <x v="2"/>
    <n v="0.29996089166992568"/>
    <n v="2301"/>
  </r>
  <r>
    <s v="ORD001928"/>
    <s v="CUST2109"/>
    <s v="Timothy Coleman"/>
    <s v="john.bartlett@yahoo.com"/>
    <x v="2"/>
    <d v="2023-07-07T00:00:00"/>
    <x v="606"/>
    <x v="4"/>
    <x v="1"/>
    <s v="April"/>
    <x v="0"/>
    <s v="PROD8268"/>
    <x v="18"/>
    <x v="0"/>
    <n v="295"/>
    <n v="3"/>
    <n v="885"/>
    <x v="0"/>
    <n v="45"/>
    <n v="7"/>
    <x v="0"/>
    <n v="0.4"/>
    <n v="354"/>
  </r>
  <r>
    <s v="ORD001929"/>
    <s v="CUST6124"/>
    <s v="Donna Delgado"/>
    <s v="james.lopez@yahoo.com"/>
    <x v="3"/>
    <d v="2024-01-16T00:00:00"/>
    <x v="580"/>
    <x v="5"/>
    <x v="1"/>
    <s v="October"/>
    <x v="0"/>
    <s v="PROD1750"/>
    <x v="4"/>
    <x v="2"/>
    <n v="348"/>
    <n v="4"/>
    <n v="1390"/>
    <x v="4"/>
    <n v="190"/>
    <n v="5"/>
    <x v="0"/>
    <n v="0.3"/>
    <n v="417"/>
  </r>
  <r>
    <s v="ORD001930"/>
    <s v="CUST4978"/>
    <s v="Peter Kline"/>
    <s v="tiffany.rodriguez@gmail.com"/>
    <x v="2"/>
    <d v="2023-11-17T00:00:00"/>
    <x v="590"/>
    <x v="10"/>
    <x v="1"/>
    <s v="February"/>
    <x v="1"/>
    <s v="PROD7206"/>
    <x v="9"/>
    <x v="4"/>
    <n v="118"/>
    <n v="4"/>
    <n v="472"/>
    <x v="1"/>
    <n v="63"/>
    <m/>
    <x v="2"/>
    <n v="0.25"/>
    <n v="118"/>
  </r>
  <r>
    <s v="ORD001931"/>
    <s v="CUST5166"/>
    <s v="Stephen Mitchell"/>
    <s v="makayla.lee@hotmail.com"/>
    <x v="4"/>
    <d v="2024-12-26T00:00:00"/>
    <x v="193"/>
    <x v="2"/>
    <x v="0"/>
    <s v="May"/>
    <x v="0"/>
    <s v="PROD1102"/>
    <x v="18"/>
    <x v="0"/>
    <n v="481"/>
    <n v="5"/>
    <n v="2403"/>
    <x v="2"/>
    <n v="288"/>
    <n v="9"/>
    <x v="1"/>
    <n v="0.39991677070328757"/>
    <n v="961"/>
  </r>
  <r>
    <s v="ORD001932"/>
    <s v="CUST5840"/>
    <s v="Matthew Rose"/>
    <s v="michael.brown@outlook.com"/>
    <x v="5"/>
    <d v="2023-09-24T00:00:00"/>
    <x v="26"/>
    <x v="10"/>
    <x v="1"/>
    <s v="February"/>
    <x v="0"/>
    <s v="PROD7084"/>
    <x v="1"/>
    <x v="1"/>
    <n v="799"/>
    <n v="1"/>
    <n v="799"/>
    <x v="1"/>
    <n v="95"/>
    <n v="3"/>
    <x v="0"/>
    <n v="0.15018773466833543"/>
    <n v="120"/>
  </r>
  <r>
    <s v="ORD001933"/>
    <s v="CUST8678"/>
    <s v="William Bowen"/>
    <s v="jon.cook@hotmail.com"/>
    <x v="4"/>
    <d v="2024-10-02T00:00:00"/>
    <x v="139"/>
    <x v="11"/>
    <x v="0"/>
    <s v="July"/>
    <x v="0"/>
    <s v="PROD5994"/>
    <x v="16"/>
    <x v="0"/>
    <n v="1163"/>
    <n v="2"/>
    <n v="2326"/>
    <x v="4"/>
    <n v="308"/>
    <n v="10"/>
    <x v="1"/>
    <n v="0.3998280309544282"/>
    <n v="930"/>
  </r>
  <r>
    <s v="ORD001934"/>
    <s v="CUST9715"/>
    <s v="Johnny Harris"/>
    <s v="david.carter@yahoo.com"/>
    <x v="2"/>
    <d v="2023-08-25T00:00:00"/>
    <x v="532"/>
    <x v="10"/>
    <x v="1"/>
    <s v="February"/>
    <x v="0"/>
    <s v="PROD2932"/>
    <x v="16"/>
    <x v="0"/>
    <n v="332"/>
    <n v="1"/>
    <n v="332"/>
    <x v="1"/>
    <n v="20"/>
    <n v="10"/>
    <x v="1"/>
    <n v="0.4006024096385542"/>
    <n v="133"/>
  </r>
  <r>
    <s v="ORD001935"/>
    <s v="CUST3188"/>
    <s v="Janice Clark"/>
    <s v="katie.price@outlook.com"/>
    <x v="1"/>
    <d v="2023-10-13T00:00:00"/>
    <x v="351"/>
    <x v="4"/>
    <x v="1"/>
    <s v="April"/>
    <x v="0"/>
    <s v="PROD5552"/>
    <x v="18"/>
    <x v="0"/>
    <n v="308"/>
    <n v="1"/>
    <n v="308"/>
    <x v="3"/>
    <n v="16"/>
    <n v="5"/>
    <x v="0"/>
    <n v="0.39935064935064934"/>
    <n v="123"/>
  </r>
  <r>
    <s v="ORD001936"/>
    <s v="CUST6470"/>
    <s v="Anthony Caldwell"/>
    <s v="tara.peterson@hotmail.com"/>
    <x v="5"/>
    <d v="2023-06-30T00:00:00"/>
    <x v="679"/>
    <x v="1"/>
    <x v="0"/>
    <s v="December"/>
    <x v="0"/>
    <s v="PROD3535"/>
    <x v="12"/>
    <x v="3"/>
    <n v="1791"/>
    <n v="4"/>
    <n v="7163"/>
    <x v="1"/>
    <n v="724"/>
    <n v="8"/>
    <x v="1"/>
    <n v="0.34999301968448976"/>
    <n v="2507"/>
  </r>
  <r>
    <s v="ORD001937"/>
    <s v="CUST3118"/>
    <s v="Bonnie Estes"/>
    <s v="alice.hopkins@gmail.com"/>
    <x v="0"/>
    <d v="2023-07-09T00:00:00"/>
    <x v="415"/>
    <x v="4"/>
    <x v="0"/>
    <s v="April"/>
    <x v="1"/>
    <s v="PROD7845"/>
    <x v="21"/>
    <x v="1"/>
    <n v="181"/>
    <n v="5"/>
    <n v="907"/>
    <x v="1"/>
    <n v="60"/>
    <m/>
    <x v="2"/>
    <n v="0.14994487320837926"/>
    <n v="136"/>
  </r>
  <r>
    <s v="ORD001938"/>
    <s v="CUST6403"/>
    <s v="Scott Conrad"/>
    <s v="monica.graves@gmail.com"/>
    <x v="5"/>
    <d v="2024-12-16T00:00:00"/>
    <x v="598"/>
    <x v="3"/>
    <x v="1"/>
    <s v="March"/>
    <x v="0"/>
    <s v="PROD1070"/>
    <x v="0"/>
    <x v="0"/>
    <n v="187"/>
    <n v="2"/>
    <n v="375"/>
    <x v="1"/>
    <n v="24"/>
    <n v="10"/>
    <x v="1"/>
    <n v="0.4"/>
    <n v="150"/>
  </r>
  <r>
    <s v="ORD001939"/>
    <s v="CUST8329"/>
    <s v="Carlos Williams"/>
    <s v="anthony.clark@gmail.com"/>
    <x v="4"/>
    <d v="2024-10-24T00:00:00"/>
    <x v="448"/>
    <x v="11"/>
    <x v="0"/>
    <s v="July"/>
    <x v="0"/>
    <s v="PROD3851"/>
    <x v="5"/>
    <x v="3"/>
    <n v="608"/>
    <n v="3"/>
    <n v="1824"/>
    <x v="1"/>
    <n v="105"/>
    <n v="5"/>
    <x v="0"/>
    <n v="0.34978070175438597"/>
    <n v="638"/>
  </r>
  <r>
    <s v="ORD001940"/>
    <s v="CUST2327"/>
    <s v="Kyle Mcknight"/>
    <s v="angel.stevens@gmail.com"/>
    <x v="5"/>
    <d v="2024-03-21T00:00:00"/>
    <x v="179"/>
    <x v="7"/>
    <x v="0"/>
    <s v="November"/>
    <x v="0"/>
    <s v="PROD6927"/>
    <x v="4"/>
    <x v="2"/>
    <n v="68"/>
    <n v="1"/>
    <n v="68"/>
    <x v="1"/>
    <n v="4"/>
    <n v="10"/>
    <x v="1"/>
    <n v="0.30882352941176472"/>
    <n v="21"/>
  </r>
  <r>
    <s v="ORD001941"/>
    <s v="CUST7198"/>
    <s v="Paul Jones"/>
    <s v="steven.brown@yahoo.com"/>
    <x v="4"/>
    <d v="2024-06-20T00:00:00"/>
    <x v="648"/>
    <x v="1"/>
    <x v="1"/>
    <s v="December"/>
    <x v="0"/>
    <s v="PROD5238"/>
    <x v="10"/>
    <x v="2"/>
    <n v="1693"/>
    <n v="2"/>
    <n v="3386"/>
    <x v="3"/>
    <n v="426"/>
    <n v="7"/>
    <x v="0"/>
    <n v="0.30005906674542232"/>
    <n v="1016"/>
  </r>
  <r>
    <s v="ORD001942"/>
    <s v="CUST8994"/>
    <s v="John Campbell"/>
    <s v="sean.ward@gmail.com"/>
    <x v="4"/>
    <d v="2024-01-15T00:00:00"/>
    <x v="572"/>
    <x v="6"/>
    <x v="0"/>
    <s v="August"/>
    <x v="1"/>
    <s v="PROD5751"/>
    <x v="1"/>
    <x v="1"/>
    <n v="668"/>
    <n v="3"/>
    <n v="2005"/>
    <x v="4"/>
    <n v="143"/>
    <m/>
    <x v="2"/>
    <n v="0.15012468827930175"/>
    <n v="301"/>
  </r>
  <r>
    <s v="ORD001943"/>
    <s v="CUST6031"/>
    <s v="Matthew Mora"/>
    <s v="linda.obrien@yahoo.com"/>
    <x v="6"/>
    <d v="2023-10-10T00:00:00"/>
    <x v="54"/>
    <x v="0"/>
    <x v="0"/>
    <s v="January"/>
    <x v="0"/>
    <s v="PROD7793"/>
    <x v="11"/>
    <x v="3"/>
    <n v="608"/>
    <n v="1"/>
    <n v="608"/>
    <x v="0"/>
    <n v="69"/>
    <n v="10"/>
    <x v="1"/>
    <n v="0.35032894736842107"/>
    <n v="213"/>
  </r>
  <r>
    <s v="ORD001944"/>
    <s v="CUST4613"/>
    <s v="Jessica Reed"/>
    <s v="william.beck@outlook.com"/>
    <x v="0"/>
    <d v="2023-02-01T00:00:00"/>
    <x v="410"/>
    <x v="0"/>
    <x v="0"/>
    <s v="January"/>
    <x v="0"/>
    <s v="PROD2516"/>
    <x v="8"/>
    <x v="2"/>
    <n v="108"/>
    <n v="2"/>
    <n v="215"/>
    <x v="1"/>
    <n v="32"/>
    <n v="9"/>
    <x v="1"/>
    <n v="0.30232558139534882"/>
    <n v="65"/>
  </r>
  <r>
    <s v="ORD001945"/>
    <s v="CUST6879"/>
    <s v="Allison Hill"/>
    <s v="cassandra.king@hotmail.com"/>
    <x v="2"/>
    <d v="2024-04-01T00:00:00"/>
    <x v="119"/>
    <x v="6"/>
    <x v="0"/>
    <s v="August"/>
    <x v="0"/>
    <s v="PROD8135"/>
    <x v="14"/>
    <x v="4"/>
    <n v="199"/>
    <n v="2"/>
    <n v="398"/>
    <x v="1"/>
    <n v="36"/>
    <n v="10"/>
    <x v="1"/>
    <n v="0.24874371859296482"/>
    <n v="99"/>
  </r>
  <r>
    <s v="ORD001946"/>
    <s v="CUST7943"/>
    <s v="Kimberly Howe"/>
    <s v="john.armstrong@gmail.com"/>
    <x v="5"/>
    <d v="2023-11-09T00:00:00"/>
    <x v="258"/>
    <x v="10"/>
    <x v="1"/>
    <s v="February"/>
    <x v="2"/>
    <s v="PROD8844"/>
    <x v="16"/>
    <x v="0"/>
    <n v="896"/>
    <n v="1"/>
    <n v="896"/>
    <x v="1"/>
    <n v="47"/>
    <m/>
    <x v="2"/>
    <n v="0.40066964285714285"/>
    <n v="359"/>
  </r>
  <r>
    <s v="ORD001947"/>
    <s v="CUST6299"/>
    <s v="Anna Chavez"/>
    <s v="theresa.armstrong@yahoo.com"/>
    <x v="0"/>
    <d v="2023-11-30T00:00:00"/>
    <x v="572"/>
    <x v="6"/>
    <x v="0"/>
    <s v="August"/>
    <x v="2"/>
    <s v="PROD1183"/>
    <x v="17"/>
    <x v="3"/>
    <n v="253"/>
    <n v="1"/>
    <n v="253"/>
    <x v="1"/>
    <n v="13"/>
    <m/>
    <x v="2"/>
    <n v="0.35177865612648224"/>
    <n v="89"/>
  </r>
  <r>
    <s v="ORD001948"/>
    <s v="CUST4535"/>
    <s v="Michael Key"/>
    <s v="devin.parsons@gmail.com"/>
    <x v="3"/>
    <d v="2023-03-15T00:00:00"/>
    <x v="453"/>
    <x v="2"/>
    <x v="0"/>
    <s v="May"/>
    <x v="0"/>
    <s v="PROD8008"/>
    <x v="9"/>
    <x v="4"/>
    <n v="723"/>
    <n v="3"/>
    <n v="2169"/>
    <x v="4"/>
    <n v="260"/>
    <n v="6"/>
    <x v="0"/>
    <n v="0.24988473951129553"/>
    <n v="542"/>
  </r>
  <r>
    <s v="ORD001949"/>
    <s v="CUST6988"/>
    <s v="Nicholas Khan"/>
    <s v="jake.lang@yahoo.com"/>
    <x v="5"/>
    <d v="2023-03-14T00:00:00"/>
    <x v="314"/>
    <x v="11"/>
    <x v="0"/>
    <s v="July"/>
    <x v="0"/>
    <s v="PROD3202"/>
    <x v="2"/>
    <x v="1"/>
    <n v="1207"/>
    <n v="5"/>
    <n v="6035"/>
    <x v="1"/>
    <n v="457"/>
    <n v="8"/>
    <x v="1"/>
    <n v="0.1499585749792875"/>
    <n v="905"/>
  </r>
  <r>
    <s v="ORD001950"/>
    <s v="CUST5593"/>
    <s v="Daryl Davis"/>
    <s v="ian.newton@yahoo.com"/>
    <x v="6"/>
    <d v="2023-06-22T00:00:00"/>
    <x v="609"/>
    <x v="6"/>
    <x v="0"/>
    <s v="August"/>
    <x v="0"/>
    <s v="PROD5886"/>
    <x v="5"/>
    <x v="3"/>
    <n v="883"/>
    <n v="2"/>
    <n v="1765"/>
    <x v="0"/>
    <n v="164"/>
    <n v="5"/>
    <x v="0"/>
    <n v="0.35014164305949008"/>
    <n v="618"/>
  </r>
  <r>
    <s v="ORD001951"/>
    <s v="CUST3389"/>
    <s v="Daniel Rodriguez"/>
    <s v="molly.jones@gmail.com"/>
    <x v="0"/>
    <d v="2024-02-02T00:00:00"/>
    <x v="306"/>
    <x v="2"/>
    <x v="0"/>
    <s v="May"/>
    <x v="0"/>
    <s v="PROD9643"/>
    <x v="5"/>
    <x v="3"/>
    <n v="1071"/>
    <n v="4"/>
    <n v="4283"/>
    <x v="1"/>
    <n v="389"/>
    <n v="8"/>
    <x v="1"/>
    <n v="0.34998832593976187"/>
    <n v="1499"/>
  </r>
  <r>
    <s v="ORD001952"/>
    <s v="CUST5357"/>
    <s v="Charles Garcia"/>
    <s v="jessica.gilmore@hotmail.com"/>
    <x v="6"/>
    <d v="2023-06-23T00:00:00"/>
    <x v="375"/>
    <x v="9"/>
    <x v="0"/>
    <s v="June"/>
    <x v="0"/>
    <s v="PROD8805"/>
    <x v="18"/>
    <x v="0"/>
    <n v="633"/>
    <n v="1"/>
    <n v="633"/>
    <x v="1"/>
    <n v="34"/>
    <n v="3"/>
    <x v="0"/>
    <n v="0.39968404423380727"/>
    <n v="253"/>
  </r>
  <r>
    <s v="ORD001953"/>
    <s v="CUST7646"/>
    <s v="Erica Briggs"/>
    <s v="tonya.bradshaw@hotmail.com"/>
    <x v="3"/>
    <d v="2024-12-03T00:00:00"/>
    <x v="514"/>
    <x v="4"/>
    <x v="0"/>
    <s v="April"/>
    <x v="2"/>
    <s v="PROD1666"/>
    <x v="15"/>
    <x v="1"/>
    <n v="492"/>
    <n v="4"/>
    <n v="1969"/>
    <x v="2"/>
    <n v="226"/>
    <m/>
    <x v="2"/>
    <n v="0.14982224479431183"/>
    <n v="295"/>
  </r>
  <r>
    <s v="ORD001954"/>
    <s v="CUST3504"/>
    <s v="Christopher Koch"/>
    <s v="nicole.sutton@outlook.com"/>
    <x v="4"/>
    <d v="2024-11-26T00:00:00"/>
    <x v="680"/>
    <x v="10"/>
    <x v="1"/>
    <s v="February"/>
    <x v="0"/>
    <s v="PROD6457"/>
    <x v="16"/>
    <x v="0"/>
    <n v="469"/>
    <n v="2"/>
    <n v="939"/>
    <x v="1"/>
    <n v="85"/>
    <n v="9"/>
    <x v="1"/>
    <n v="0.40042598509052185"/>
    <n v="376"/>
  </r>
  <r>
    <s v="ORD001955"/>
    <s v="CUST1471"/>
    <s v="Christina Myers"/>
    <s v="dylan.gomez@yahoo.com"/>
    <x v="4"/>
    <d v="2023-01-01T00:00:00"/>
    <x v="401"/>
    <x v="3"/>
    <x v="0"/>
    <s v="March"/>
    <x v="0"/>
    <s v="PROD7030"/>
    <x v="17"/>
    <x v="3"/>
    <n v="259"/>
    <n v="3"/>
    <n v="778"/>
    <x v="4"/>
    <n v="94"/>
    <n v="8"/>
    <x v="1"/>
    <n v="0.34961439588688947"/>
    <n v="272"/>
  </r>
  <r>
    <s v="ORD001956"/>
    <s v="CUST7348"/>
    <s v="Brooke Conner"/>
    <s v="nicholas.owens@hotmail.com"/>
    <x v="4"/>
    <d v="2024-07-28T00:00:00"/>
    <x v="392"/>
    <x v="4"/>
    <x v="0"/>
    <s v="April"/>
    <x v="0"/>
    <s v="PROD6541"/>
    <x v="6"/>
    <x v="0"/>
    <n v="781"/>
    <n v="3"/>
    <n v="2344"/>
    <x v="2"/>
    <n v="156"/>
    <n v="5"/>
    <x v="0"/>
    <n v="0.39974402730375425"/>
    <n v="937"/>
  </r>
  <r>
    <s v="ORD001957"/>
    <s v="CUST9995"/>
    <s v="Eugene Kirby"/>
    <s v="patrick.owens@hotmail.com"/>
    <x v="5"/>
    <d v="2023-05-31T00:00:00"/>
    <x v="649"/>
    <x v="2"/>
    <x v="0"/>
    <s v="May"/>
    <x v="0"/>
    <s v="PROD4099"/>
    <x v="13"/>
    <x v="4"/>
    <n v="1004"/>
    <n v="2"/>
    <n v="2008"/>
    <x v="1"/>
    <n v="272"/>
    <n v="4"/>
    <x v="0"/>
    <n v="0.25"/>
    <n v="502"/>
  </r>
  <r>
    <s v="ORD001958"/>
    <s v="CUST9036"/>
    <s v="Karen Gonzales"/>
    <s v="barbara.carey@gmail.com"/>
    <x v="6"/>
    <d v="2023-12-04T00:00:00"/>
    <x v="596"/>
    <x v="11"/>
    <x v="0"/>
    <s v="July"/>
    <x v="0"/>
    <s v="PROD6395"/>
    <x v="8"/>
    <x v="2"/>
    <n v="1157"/>
    <n v="6"/>
    <n v="6944"/>
    <x v="1"/>
    <n v="483"/>
    <n v="10"/>
    <x v="1"/>
    <n v="0.29997119815668205"/>
    <n v="2083"/>
  </r>
  <r>
    <s v="ORD001959"/>
    <s v="CUST6365"/>
    <s v="Brittany Graham"/>
    <s v="dylan.bishop@outlook.com"/>
    <x v="0"/>
    <d v="2024-02-02T00:00:00"/>
    <x v="479"/>
    <x v="2"/>
    <x v="1"/>
    <s v="May"/>
    <x v="1"/>
    <s v="PROD6169"/>
    <x v="15"/>
    <x v="1"/>
    <n v="130"/>
    <n v="1"/>
    <n v="130"/>
    <x v="1"/>
    <n v="7"/>
    <m/>
    <x v="2"/>
    <n v="0.14615384615384616"/>
    <n v="19"/>
  </r>
  <r>
    <s v="ORD001960"/>
    <s v="CUST2020"/>
    <s v="Dawn Raymond"/>
    <s v="john.romero@gmail.com"/>
    <x v="0"/>
    <d v="2023-05-12T00:00:00"/>
    <x v="280"/>
    <x v="10"/>
    <x v="1"/>
    <s v="February"/>
    <x v="0"/>
    <s v="PROD4873"/>
    <x v="4"/>
    <x v="2"/>
    <n v="207"/>
    <n v="3"/>
    <n v="620"/>
    <x v="0"/>
    <n v="36"/>
    <n v="2"/>
    <x v="0"/>
    <n v="0.3"/>
    <n v="186"/>
  </r>
  <r>
    <s v="ORD001961"/>
    <s v="CUST8896"/>
    <s v="Mr. Steve Harris"/>
    <s v="teresa.rosales@yahoo.com"/>
    <x v="6"/>
    <d v="2024-04-30T00:00:00"/>
    <x v="318"/>
    <x v="8"/>
    <x v="0"/>
    <s v="September"/>
    <x v="0"/>
    <s v="PROD9859"/>
    <x v="2"/>
    <x v="1"/>
    <n v="482"/>
    <n v="1"/>
    <n v="482"/>
    <x v="1"/>
    <n v="35"/>
    <n v="5"/>
    <x v="0"/>
    <n v="0.14937759336099585"/>
    <n v="72"/>
  </r>
  <r>
    <s v="ORD001962"/>
    <s v="CUST2961"/>
    <s v="Erin Wells"/>
    <s v="joshua.ayala@outlook.com"/>
    <x v="6"/>
    <d v="2023-12-25T00:00:00"/>
    <x v="87"/>
    <x v="9"/>
    <x v="1"/>
    <s v="June"/>
    <x v="0"/>
    <s v="PROD7822"/>
    <x v="4"/>
    <x v="2"/>
    <n v="769"/>
    <n v="4"/>
    <n v="3075"/>
    <x v="1"/>
    <n v="212"/>
    <n v="8"/>
    <x v="1"/>
    <n v="0.30016260162601627"/>
    <n v="923"/>
  </r>
  <r>
    <s v="ORD001963"/>
    <s v="CUST2890"/>
    <s v="Theresa Garcia"/>
    <s v="amanda.torres@outlook.com"/>
    <x v="5"/>
    <d v="2024-01-04T00:00:00"/>
    <x v="336"/>
    <x v="0"/>
    <x v="1"/>
    <s v="January"/>
    <x v="0"/>
    <s v="PROD5469"/>
    <x v="9"/>
    <x v="4"/>
    <n v="416"/>
    <n v="1"/>
    <n v="416"/>
    <x v="1"/>
    <n v="39"/>
    <n v="5"/>
    <x v="0"/>
    <n v="0.25"/>
    <n v="104"/>
  </r>
  <r>
    <s v="ORD001964"/>
    <s v="CUST7566"/>
    <s v="Erin Coleman"/>
    <s v="ryan.gonzales@gmail.com"/>
    <x v="1"/>
    <d v="2024-02-10T00:00:00"/>
    <x v="523"/>
    <x v="8"/>
    <x v="0"/>
    <s v="September"/>
    <x v="0"/>
    <s v="PROD1034"/>
    <x v="15"/>
    <x v="1"/>
    <n v="553"/>
    <n v="3"/>
    <n v="1660"/>
    <x v="1"/>
    <n v="164"/>
    <n v="2"/>
    <x v="0"/>
    <n v="0.15"/>
    <n v="249"/>
  </r>
  <r>
    <s v="ORD001965"/>
    <s v="CUST4874"/>
    <s v="Kayla Jordan"/>
    <s v="cynthia.smith@hotmail.com"/>
    <x v="5"/>
    <d v="2024-12-29T00:00:00"/>
    <x v="130"/>
    <x v="7"/>
    <x v="0"/>
    <s v="November"/>
    <x v="0"/>
    <s v="PROD5770"/>
    <x v="21"/>
    <x v="1"/>
    <n v="525"/>
    <n v="6"/>
    <n v="3152"/>
    <x v="0"/>
    <n v="181"/>
    <n v="6"/>
    <x v="0"/>
    <n v="0.15006345177664976"/>
    <n v="473"/>
  </r>
  <r>
    <s v="ORD001966"/>
    <s v="CUST6796"/>
    <s v="Jaime Adams"/>
    <s v="christina.garrett@yahoo.com"/>
    <x v="4"/>
    <d v="2023-10-29T00:00:00"/>
    <x v="536"/>
    <x v="9"/>
    <x v="0"/>
    <s v="June"/>
    <x v="0"/>
    <s v="PROD6138"/>
    <x v="8"/>
    <x v="2"/>
    <n v="1113"/>
    <n v="4"/>
    <n v="4452"/>
    <x v="1"/>
    <n v="507"/>
    <n v="2"/>
    <x v="0"/>
    <n v="0.30008984725965859"/>
    <n v="1336"/>
  </r>
  <r>
    <s v="ORD001967"/>
    <s v="CUST8830"/>
    <s v="Linda Atkinson"/>
    <s v="lisa.taylor@yahoo.com"/>
    <x v="1"/>
    <d v="2023-09-20T00:00:00"/>
    <x v="415"/>
    <x v="4"/>
    <x v="0"/>
    <s v="April"/>
    <x v="0"/>
    <s v="PROD2586"/>
    <x v="13"/>
    <x v="4"/>
    <n v="30"/>
    <n v="2"/>
    <n v="60"/>
    <x v="1"/>
    <n v="7"/>
    <n v="2"/>
    <x v="0"/>
    <n v="0.25"/>
    <n v="15"/>
  </r>
  <r>
    <s v="ORD001968"/>
    <s v="CUST4403"/>
    <s v="Michael Gonzalez"/>
    <s v="dawn.kelly@outlook.com"/>
    <x v="4"/>
    <d v="2024-09-17T00:00:00"/>
    <x v="355"/>
    <x v="2"/>
    <x v="0"/>
    <s v="May"/>
    <x v="0"/>
    <s v="PROD6979"/>
    <x v="21"/>
    <x v="1"/>
    <n v="497"/>
    <n v="1"/>
    <n v="497"/>
    <x v="1"/>
    <n v="66"/>
    <n v="2"/>
    <x v="0"/>
    <n v="0.15090543259557343"/>
    <n v="75"/>
  </r>
  <r>
    <s v="ORD001969"/>
    <s v="CUST5593"/>
    <s v="Daryl Davis"/>
    <s v="ian.newton@yahoo.com"/>
    <x v="6"/>
    <d v="2023-06-22T00:00:00"/>
    <x v="667"/>
    <x v="9"/>
    <x v="0"/>
    <s v="June"/>
    <x v="2"/>
    <s v="PROD7172"/>
    <x v="0"/>
    <x v="0"/>
    <n v="310"/>
    <n v="6"/>
    <n v="1860"/>
    <x v="1"/>
    <n v="186"/>
    <m/>
    <x v="2"/>
    <n v="0.4"/>
    <n v="744"/>
  </r>
  <r>
    <s v="ORD001970"/>
    <s v="CUST5513"/>
    <s v="Melinda Burns"/>
    <s v="nicholas.mitchell@gmail.com"/>
    <x v="3"/>
    <d v="2024-08-23T00:00:00"/>
    <x v="67"/>
    <x v="0"/>
    <x v="0"/>
    <s v="January"/>
    <x v="0"/>
    <s v="PROD1653"/>
    <x v="17"/>
    <x v="3"/>
    <n v="584"/>
    <n v="1"/>
    <n v="584"/>
    <x v="1"/>
    <n v="54"/>
    <n v="4"/>
    <x v="0"/>
    <n v="0.35102739726027399"/>
    <n v="205"/>
  </r>
  <r>
    <s v="ORD001971"/>
    <s v="CUST1127"/>
    <s v="Michael Mccarthy"/>
    <s v="carolyn.arnold@hotmail.com"/>
    <x v="6"/>
    <d v="2023-10-21T00:00:00"/>
    <x v="159"/>
    <x v="6"/>
    <x v="1"/>
    <s v="August"/>
    <x v="0"/>
    <s v="PROD6470"/>
    <x v="3"/>
    <x v="1"/>
    <n v="947"/>
    <n v="5"/>
    <n v="4736"/>
    <x v="0"/>
    <n v="703"/>
    <n v="4"/>
    <x v="0"/>
    <n v="0.14991554054054054"/>
    <n v="710"/>
  </r>
  <r>
    <s v="ORD001972"/>
    <s v="CUST7849"/>
    <s v="Rachel Long"/>
    <s v="patricia.howell@hotmail.com"/>
    <x v="1"/>
    <d v="2023-01-19T00:00:00"/>
    <x v="575"/>
    <x v="3"/>
    <x v="1"/>
    <s v="March"/>
    <x v="0"/>
    <s v="PROD2319"/>
    <x v="1"/>
    <x v="1"/>
    <n v="865"/>
    <n v="5"/>
    <n v="4327"/>
    <x v="1"/>
    <n v="495"/>
    <n v="8"/>
    <x v="1"/>
    <n v="0.1499884446498729"/>
    <n v="649"/>
  </r>
  <r>
    <s v="ORD001973"/>
    <s v="CUST8213"/>
    <s v="Angela Brown"/>
    <s v="paul.collins@outlook.com"/>
    <x v="2"/>
    <d v="2023-07-22T00:00:00"/>
    <x v="125"/>
    <x v="5"/>
    <x v="1"/>
    <s v="October"/>
    <x v="0"/>
    <s v="PROD2006"/>
    <x v="18"/>
    <x v="0"/>
    <n v="51"/>
    <n v="3"/>
    <n v="153"/>
    <x v="1"/>
    <n v="9"/>
    <n v="5"/>
    <x v="0"/>
    <n v="0.39869281045751637"/>
    <n v="61"/>
  </r>
  <r>
    <s v="ORD001974"/>
    <s v="CUST3900"/>
    <s v="Laura Nelson"/>
    <s v="darlene.gregory@gmail.com"/>
    <x v="5"/>
    <d v="2024-02-08T00:00:00"/>
    <x v="259"/>
    <x v="5"/>
    <x v="0"/>
    <s v="October"/>
    <x v="0"/>
    <s v="PROD9873"/>
    <x v="6"/>
    <x v="0"/>
    <n v="604"/>
    <n v="1"/>
    <n v="604"/>
    <x v="3"/>
    <n v="74"/>
    <n v="10"/>
    <x v="1"/>
    <n v="0.40066225165562913"/>
    <n v="242"/>
  </r>
  <r>
    <s v="ORD001975"/>
    <s v="CUST1357"/>
    <s v="Alyssa Sanchez"/>
    <s v="brandon.smith@outlook.com"/>
    <x v="4"/>
    <d v="2023-11-12T00:00:00"/>
    <x v="305"/>
    <x v="7"/>
    <x v="0"/>
    <s v="November"/>
    <x v="0"/>
    <s v="PROD2796"/>
    <x v="21"/>
    <x v="1"/>
    <n v="977"/>
    <n v="7"/>
    <n v="6839"/>
    <x v="1"/>
    <n v="717"/>
    <n v="2"/>
    <x v="0"/>
    <n v="0.15002193303114492"/>
    <n v="1026"/>
  </r>
  <r>
    <s v="ORD001976"/>
    <s v="CUST4248"/>
    <s v="Jamie Clark"/>
    <s v="tammy.stokes@hotmail.com"/>
    <x v="2"/>
    <d v="2024-05-21T00:00:00"/>
    <x v="99"/>
    <x v="10"/>
    <x v="0"/>
    <s v="February"/>
    <x v="0"/>
    <s v="PROD8559"/>
    <x v="17"/>
    <x v="3"/>
    <n v="172"/>
    <n v="3"/>
    <n v="516"/>
    <x v="1"/>
    <n v="60"/>
    <n v="4"/>
    <x v="0"/>
    <n v="0.35077519379844962"/>
    <n v="181"/>
  </r>
  <r>
    <s v="ORD001977"/>
    <s v="CUST7219"/>
    <s v="Andrew Robertson"/>
    <s v="james.hill@hotmail.com"/>
    <x v="4"/>
    <d v="2024-10-09T00:00:00"/>
    <x v="245"/>
    <x v="3"/>
    <x v="1"/>
    <s v="March"/>
    <x v="1"/>
    <s v="PROD3436"/>
    <x v="10"/>
    <x v="2"/>
    <n v="772"/>
    <n v="5"/>
    <n v="3859"/>
    <x v="1"/>
    <n v="264"/>
    <m/>
    <x v="2"/>
    <n v="0.30007774034724022"/>
    <n v="1158"/>
  </r>
  <r>
    <s v="ORD001978"/>
    <s v="CUST8994"/>
    <s v="John Campbell"/>
    <s v="sean.ward@gmail.com"/>
    <x v="4"/>
    <d v="2024-01-15T00:00:00"/>
    <x v="679"/>
    <x v="1"/>
    <x v="0"/>
    <s v="December"/>
    <x v="0"/>
    <s v="PROD9856"/>
    <x v="10"/>
    <x v="2"/>
    <n v="526"/>
    <n v="6"/>
    <n v="3157"/>
    <x v="0"/>
    <n v="237"/>
    <n v="3"/>
    <x v="0"/>
    <n v="0.29996832435856824"/>
    <n v="947"/>
  </r>
  <r>
    <s v="ORD001979"/>
    <s v="CUST5845"/>
    <s v="Robert Andrade"/>
    <s v="jason.bell@yahoo.com"/>
    <x v="1"/>
    <d v="2024-09-17T00:00:00"/>
    <x v="646"/>
    <x v="3"/>
    <x v="0"/>
    <s v="March"/>
    <x v="0"/>
    <s v="PROD5248"/>
    <x v="16"/>
    <x v="0"/>
    <n v="333"/>
    <n v="5"/>
    <n v="1666"/>
    <x v="1"/>
    <n v="138"/>
    <n v="2"/>
    <x v="0"/>
    <n v="0.39975990396158462"/>
    <n v="666"/>
  </r>
  <r>
    <s v="ORD001980"/>
    <s v="CUST1345"/>
    <s v="Rachel Riley"/>
    <s v="charlotte.carr@hotmail.com"/>
    <x v="0"/>
    <d v="2023-06-03T00:00:00"/>
    <x v="420"/>
    <x v="8"/>
    <x v="1"/>
    <s v="September"/>
    <x v="0"/>
    <s v="PROD1339"/>
    <x v="17"/>
    <x v="3"/>
    <n v="962"/>
    <n v="3"/>
    <n v="2886"/>
    <x v="1"/>
    <n v="175"/>
    <n v="7"/>
    <x v="0"/>
    <n v="0.34996534996534995"/>
    <n v="1010"/>
  </r>
  <r>
    <s v="ORD001981"/>
    <s v="CUST1057"/>
    <s v="Melissa Moyer"/>
    <s v="ryan.mays@gmail.com"/>
    <x v="6"/>
    <d v="2024-08-28T00:00:00"/>
    <x v="108"/>
    <x v="2"/>
    <x v="1"/>
    <s v="May"/>
    <x v="0"/>
    <s v="PROD8580"/>
    <x v="14"/>
    <x v="4"/>
    <n v="279"/>
    <n v="1"/>
    <n v="279"/>
    <x v="2"/>
    <n v="23"/>
    <n v="10"/>
    <x v="1"/>
    <n v="0.25089605734767023"/>
    <n v="70"/>
  </r>
  <r>
    <s v="ORD001982"/>
    <s v="CUST1618"/>
    <s v="Paul Davis"/>
    <s v="tina.cruz@yahoo.com"/>
    <x v="4"/>
    <d v="2023-10-11T00:00:00"/>
    <x v="85"/>
    <x v="10"/>
    <x v="1"/>
    <s v="February"/>
    <x v="2"/>
    <s v="PROD2422"/>
    <x v="21"/>
    <x v="1"/>
    <n v="706"/>
    <n v="4"/>
    <n v="2822"/>
    <x v="0"/>
    <n v="249"/>
    <m/>
    <x v="2"/>
    <n v="0.14989369241672573"/>
    <n v="423"/>
  </r>
  <r>
    <s v="ORD001983"/>
    <s v="CUST3423"/>
    <s v="Taylor Jackson"/>
    <s v="benjamin.jones@gmail.com"/>
    <x v="3"/>
    <d v="2023-03-02T00:00:00"/>
    <x v="124"/>
    <x v="3"/>
    <x v="0"/>
    <s v="March"/>
    <x v="0"/>
    <s v="PROD4780"/>
    <x v="12"/>
    <x v="3"/>
    <n v="643"/>
    <n v="4"/>
    <n v="2570"/>
    <x v="2"/>
    <n v="347"/>
    <n v="2"/>
    <x v="0"/>
    <n v="0.35019455252918286"/>
    <n v="900"/>
  </r>
  <r>
    <s v="ORD001984"/>
    <s v="CUST6275"/>
    <s v="Austin Perez"/>
    <s v="john.thomas@yahoo.com"/>
    <x v="2"/>
    <d v="2023-04-28T00:00:00"/>
    <x v="551"/>
    <x v="5"/>
    <x v="1"/>
    <s v="October"/>
    <x v="0"/>
    <s v="PROD4493"/>
    <x v="13"/>
    <x v="4"/>
    <n v="376"/>
    <n v="6"/>
    <n v="2256"/>
    <x v="1"/>
    <n v="173"/>
    <n v="2"/>
    <x v="0"/>
    <n v="0.25"/>
    <n v="564"/>
  </r>
  <r>
    <s v="ORD001985"/>
    <s v="CUST4885"/>
    <s v="Wayne Lozano"/>
    <s v="stephen.elliott@yahoo.com"/>
    <x v="3"/>
    <d v="2023-02-05T00:00:00"/>
    <x v="681"/>
    <x v="5"/>
    <x v="0"/>
    <s v="October"/>
    <x v="2"/>
    <s v="PROD4034"/>
    <x v="9"/>
    <x v="4"/>
    <n v="1197"/>
    <n v="2"/>
    <n v="2394"/>
    <x v="0"/>
    <n v="169"/>
    <m/>
    <x v="2"/>
    <n v="0.24979114452798662"/>
    <n v="598"/>
  </r>
  <r>
    <s v="ORD001986"/>
    <s v="CUST4399"/>
    <s v="Roberta Ritter"/>
    <s v="nancy.holt@gmail.com"/>
    <x v="5"/>
    <d v="2024-05-25T00:00:00"/>
    <x v="237"/>
    <x v="5"/>
    <x v="0"/>
    <s v="October"/>
    <x v="0"/>
    <s v="PROD3932"/>
    <x v="3"/>
    <x v="1"/>
    <n v="958"/>
    <n v="3"/>
    <n v="2873"/>
    <x v="0"/>
    <n v="401"/>
    <n v="8"/>
    <x v="1"/>
    <n v="0.15001740341106856"/>
    <n v="431"/>
  </r>
  <r>
    <s v="ORD001987"/>
    <s v="CUST2827"/>
    <s v="Edward Townsend"/>
    <s v="adrienne.campbell@yahoo.com"/>
    <x v="0"/>
    <d v="2024-02-28T00:00:00"/>
    <x v="101"/>
    <x v="5"/>
    <x v="0"/>
    <s v="October"/>
    <x v="0"/>
    <s v="PROD7089"/>
    <x v="12"/>
    <x v="3"/>
    <n v="491"/>
    <n v="3"/>
    <n v="1472"/>
    <x v="0"/>
    <n v="75"/>
    <n v="8"/>
    <x v="1"/>
    <n v="0.34986413043478259"/>
    <n v="515"/>
  </r>
  <r>
    <s v="ORD001988"/>
    <s v="CUST9138"/>
    <s v="Robert Carroll"/>
    <s v="stephanie.miller@gmail.com"/>
    <x v="1"/>
    <d v="2024-06-10T00:00:00"/>
    <x v="68"/>
    <x v="9"/>
    <x v="1"/>
    <s v="June"/>
    <x v="2"/>
    <s v="PROD9522"/>
    <x v="17"/>
    <x v="3"/>
    <n v="573"/>
    <n v="2"/>
    <n v="1146"/>
    <x v="3"/>
    <n v="106"/>
    <m/>
    <x v="2"/>
    <n v="0.34991273996509598"/>
    <n v="401"/>
  </r>
  <r>
    <s v="ORD001989"/>
    <s v="CUST1582"/>
    <s v="Devon Mata"/>
    <s v="kimberly.cantrell@hotmail.com"/>
    <x v="2"/>
    <d v="2024-11-19T00:00:00"/>
    <x v="520"/>
    <x v="1"/>
    <x v="0"/>
    <s v="December"/>
    <x v="1"/>
    <s v="PROD7052"/>
    <x v="5"/>
    <x v="3"/>
    <n v="1264"/>
    <n v="2"/>
    <n v="2527"/>
    <x v="4"/>
    <n v="352"/>
    <m/>
    <x v="2"/>
    <n v="0.34982192322912542"/>
    <n v="884"/>
  </r>
  <r>
    <s v="ORD001990"/>
    <s v="CUST4030"/>
    <s v="Angela Thompson"/>
    <s v="lorraine.porter@yahoo.com"/>
    <x v="6"/>
    <d v="2023-09-02T00:00:00"/>
    <x v="64"/>
    <x v="9"/>
    <x v="1"/>
    <s v="June"/>
    <x v="2"/>
    <s v="PROD6816"/>
    <x v="12"/>
    <x v="3"/>
    <n v="505"/>
    <n v="2"/>
    <n v="1009"/>
    <x v="0"/>
    <n v="130"/>
    <m/>
    <x v="2"/>
    <n v="0.34985133795837464"/>
    <n v="353"/>
  </r>
  <r>
    <s v="ORD001991"/>
    <s v="CUST6876"/>
    <s v="Benjamin Davidson"/>
    <s v="pamela.ballard@outlook.com"/>
    <x v="5"/>
    <d v="2023-05-16T00:00:00"/>
    <x v="367"/>
    <x v="4"/>
    <x v="1"/>
    <s v="April"/>
    <x v="0"/>
    <s v="PROD2101"/>
    <x v="15"/>
    <x v="1"/>
    <n v="47"/>
    <n v="5"/>
    <n v="236"/>
    <x v="1"/>
    <n v="34"/>
    <n v="6"/>
    <x v="0"/>
    <n v="0.14830508474576271"/>
    <n v="35"/>
  </r>
  <r>
    <s v="ORD001992"/>
    <s v="CUST9028"/>
    <s v="Amanda Matthews"/>
    <s v="tina.manning@yahoo.com"/>
    <x v="3"/>
    <d v="2024-07-29T00:00:00"/>
    <x v="370"/>
    <x v="1"/>
    <x v="0"/>
    <s v="December"/>
    <x v="2"/>
    <s v="PROD8041"/>
    <x v="8"/>
    <x v="2"/>
    <n v="1354"/>
    <n v="10"/>
    <n v="13536"/>
    <x v="1"/>
    <n v="1090"/>
    <m/>
    <x v="2"/>
    <n v="0.30001477541371158"/>
    <n v="4061"/>
  </r>
  <r>
    <s v="ORD001993"/>
    <s v="CUST5147"/>
    <s v="Chase Gregory"/>
    <s v="michael.jones@outlook.com"/>
    <x v="3"/>
    <d v="2023-06-07T00:00:00"/>
    <x v="347"/>
    <x v="3"/>
    <x v="1"/>
    <s v="March"/>
    <x v="0"/>
    <s v="PROD1578"/>
    <x v="4"/>
    <x v="2"/>
    <n v="896"/>
    <n v="3"/>
    <n v="2687"/>
    <x v="0"/>
    <n v="382"/>
    <n v="2"/>
    <x v="0"/>
    <n v="0.29996278377372532"/>
    <n v="806"/>
  </r>
  <r>
    <s v="ORD001994"/>
    <s v="CUST4094"/>
    <s v="James Sanchez"/>
    <s v="jeffrey.peterson@yahoo.com"/>
    <x v="4"/>
    <d v="2024-04-03T00:00:00"/>
    <x v="4"/>
    <x v="0"/>
    <x v="1"/>
    <s v="January"/>
    <x v="0"/>
    <s v="PROD3375"/>
    <x v="18"/>
    <x v="0"/>
    <n v="649"/>
    <n v="3"/>
    <n v="1948"/>
    <x v="0"/>
    <n v="267"/>
    <n v="5"/>
    <x v="0"/>
    <n v="0.39989733059548255"/>
    <n v="779"/>
  </r>
  <r>
    <s v="ORD001995"/>
    <s v="CUST6412"/>
    <s v="Shari Webb"/>
    <s v="pamela.williams@outlook.com"/>
    <x v="1"/>
    <d v="2024-12-09T00:00:00"/>
    <x v="495"/>
    <x v="3"/>
    <x v="1"/>
    <s v="March"/>
    <x v="1"/>
    <s v="PROD5873"/>
    <x v="9"/>
    <x v="4"/>
    <n v="536"/>
    <n v="3"/>
    <n v="1608"/>
    <x v="1"/>
    <n v="232"/>
    <m/>
    <x v="2"/>
    <n v="0.25"/>
    <n v="402"/>
  </r>
  <r>
    <s v="ORD001996"/>
    <s v="CUST8994"/>
    <s v="John Campbell"/>
    <s v="sean.ward@gmail.com"/>
    <x v="4"/>
    <d v="2024-01-15T00:00:00"/>
    <x v="163"/>
    <x v="2"/>
    <x v="1"/>
    <s v="May"/>
    <x v="0"/>
    <s v="PROD5568"/>
    <x v="7"/>
    <x v="4"/>
    <n v="322"/>
    <n v="2"/>
    <n v="643"/>
    <x v="3"/>
    <n v="68"/>
    <n v="4"/>
    <x v="0"/>
    <n v="0.25038880248833595"/>
    <n v="161"/>
  </r>
  <r>
    <s v="ORD001997"/>
    <s v="CUST2753"/>
    <s v="Donna Montgomery"/>
    <s v="lauren.mays@outlook.com"/>
    <x v="6"/>
    <d v="2024-02-27T00:00:00"/>
    <x v="219"/>
    <x v="11"/>
    <x v="1"/>
    <s v="July"/>
    <x v="0"/>
    <s v="PROD7451"/>
    <x v="1"/>
    <x v="1"/>
    <n v="31"/>
    <n v="6"/>
    <n v="184"/>
    <x v="1"/>
    <n v="17"/>
    <n v="8"/>
    <x v="1"/>
    <n v="0.15217391304347827"/>
    <n v="28"/>
  </r>
  <r>
    <s v="ORD001998"/>
    <s v="CUST1531"/>
    <s v="Mark Cook"/>
    <s v="jasmine.potts@hotmail.com"/>
    <x v="5"/>
    <d v="2024-11-05T00:00:00"/>
    <x v="184"/>
    <x v="3"/>
    <x v="0"/>
    <s v="March"/>
    <x v="2"/>
    <s v="PROD2611"/>
    <x v="13"/>
    <x v="4"/>
    <n v="557"/>
    <n v="4"/>
    <n v="2228"/>
    <x v="1"/>
    <n v="205"/>
    <m/>
    <x v="2"/>
    <n v="0.25"/>
    <n v="557"/>
  </r>
  <r>
    <s v="ORD001999"/>
    <s v="CUST1142"/>
    <s v="Kevin Reynolds"/>
    <s v="mark.moore@outlook.com"/>
    <x v="1"/>
    <d v="2023-10-18T00:00:00"/>
    <x v="62"/>
    <x v="1"/>
    <x v="1"/>
    <s v="December"/>
    <x v="0"/>
    <s v="PROD1794"/>
    <x v="15"/>
    <x v="1"/>
    <n v="1328"/>
    <n v="2"/>
    <n v="2656"/>
    <x v="1"/>
    <n v="356"/>
    <n v="4"/>
    <x v="0"/>
    <n v="0.14984939759036145"/>
    <n v="398"/>
  </r>
  <r>
    <s v="ORD002000"/>
    <s v="CUST3799"/>
    <s v="Michael Powell"/>
    <s v="jeffrey.owen@yahoo.com"/>
    <x v="1"/>
    <d v="2024-11-21T00:00:00"/>
    <x v="485"/>
    <x v="11"/>
    <x v="0"/>
    <s v="July"/>
    <x v="0"/>
    <s v="PROD8236"/>
    <x v="10"/>
    <x v="2"/>
    <n v="647"/>
    <n v="5"/>
    <n v="3237"/>
    <x v="1"/>
    <n v="427"/>
    <n v="4"/>
    <x v="0"/>
    <n v="0.29996910719802283"/>
    <n v="971"/>
  </r>
  <r>
    <s v="ORD002001"/>
    <s v="CUST9065"/>
    <s v="Todd Wiley"/>
    <s v="eric.pugh@gmail.com"/>
    <x v="2"/>
    <d v="2023-04-03T00:00:00"/>
    <x v="280"/>
    <x v="10"/>
    <x v="1"/>
    <s v="February"/>
    <x v="0"/>
    <s v="PROD2404"/>
    <x v="15"/>
    <x v="1"/>
    <n v="19"/>
    <n v="3"/>
    <n v="56"/>
    <x v="3"/>
    <n v="8"/>
    <n v="10"/>
    <x v="1"/>
    <n v="0.14285714285714285"/>
    <n v="8"/>
  </r>
  <r>
    <s v="ORD002002"/>
    <s v="CUST4939"/>
    <s v="Chris Cooley"/>
    <s v="anna.garcia@yahoo.com"/>
    <x v="3"/>
    <d v="2024-07-08T00:00:00"/>
    <x v="344"/>
    <x v="6"/>
    <x v="1"/>
    <s v="August"/>
    <x v="0"/>
    <s v="PROD7120"/>
    <x v="3"/>
    <x v="1"/>
    <n v="206"/>
    <n v="2"/>
    <n v="411"/>
    <x v="1"/>
    <n v="54"/>
    <n v="7"/>
    <x v="0"/>
    <n v="0.15085158150851583"/>
    <n v="62"/>
  </r>
  <r>
    <s v="ORD002003"/>
    <s v="CUST8018"/>
    <s v="Kristen Campbell"/>
    <s v="thomas.white@gmail.com"/>
    <x v="0"/>
    <d v="2024-12-16T00:00:00"/>
    <x v="586"/>
    <x v="2"/>
    <x v="1"/>
    <s v="May"/>
    <x v="1"/>
    <s v="PROD5792"/>
    <x v="5"/>
    <x v="3"/>
    <n v="343"/>
    <n v="3"/>
    <n v="1030"/>
    <x v="2"/>
    <n v="53"/>
    <m/>
    <x v="2"/>
    <n v="0.35048543689320388"/>
    <n v="361"/>
  </r>
  <r>
    <s v="ORD002004"/>
    <s v="CUST2533"/>
    <s v="Timothy Diaz"/>
    <s v="thomas.coleman@outlook.com"/>
    <x v="5"/>
    <d v="2023-09-29T00:00:00"/>
    <x v="409"/>
    <x v="1"/>
    <x v="1"/>
    <s v="December"/>
    <x v="1"/>
    <s v="PROD2108"/>
    <x v="2"/>
    <x v="1"/>
    <n v="854"/>
    <n v="4"/>
    <n v="3416"/>
    <x v="1"/>
    <n v="429"/>
    <m/>
    <x v="2"/>
    <n v="0.14988290398126464"/>
    <n v="512"/>
  </r>
  <r>
    <s v="ORD002005"/>
    <s v="CUST2685"/>
    <s v="Dr. Rachel Hebert"/>
    <s v="kevin.daniels@outlook.com"/>
    <x v="5"/>
    <d v="2024-06-16T00:00:00"/>
    <x v="499"/>
    <x v="4"/>
    <x v="0"/>
    <s v="April"/>
    <x v="0"/>
    <s v="PROD1207"/>
    <x v="12"/>
    <x v="3"/>
    <n v="583"/>
    <n v="2"/>
    <n v="1165"/>
    <x v="0"/>
    <n v="68"/>
    <n v="10"/>
    <x v="1"/>
    <n v="0.3502145922746781"/>
    <n v="408"/>
  </r>
  <r>
    <s v="ORD002006"/>
    <s v="CUST1375"/>
    <s v="Marc Schwartz"/>
    <s v="kevin.miller@yahoo.com"/>
    <x v="3"/>
    <d v="2024-04-06T00:00:00"/>
    <x v="253"/>
    <x v="5"/>
    <x v="1"/>
    <s v="October"/>
    <x v="0"/>
    <s v="PROD9475"/>
    <x v="6"/>
    <x v="0"/>
    <n v="412"/>
    <n v="6"/>
    <n v="2470"/>
    <x v="1"/>
    <n v="172"/>
    <n v="7"/>
    <x v="0"/>
    <n v="0.4"/>
    <n v="988"/>
  </r>
  <r>
    <s v="ORD002007"/>
    <s v="CUST6806"/>
    <s v="Eric Collins"/>
    <s v="brianna.jordan@gmail.com"/>
    <x v="0"/>
    <d v="2023-11-22T00:00:00"/>
    <x v="259"/>
    <x v="5"/>
    <x v="0"/>
    <s v="October"/>
    <x v="0"/>
    <s v="PROD1483"/>
    <x v="13"/>
    <x v="4"/>
    <n v="251"/>
    <n v="4"/>
    <n v="1003"/>
    <x v="0"/>
    <n v="138"/>
    <n v="7"/>
    <x v="0"/>
    <n v="0.25024925224327021"/>
    <n v="251"/>
  </r>
  <r>
    <s v="ORD002008"/>
    <s v="CUST1836"/>
    <s v="Kimberly Wilcox"/>
    <s v="anthony.nguyen@outlook.com"/>
    <x v="0"/>
    <d v="2023-09-08T00:00:00"/>
    <x v="682"/>
    <x v="9"/>
    <x v="0"/>
    <s v="June"/>
    <x v="0"/>
    <s v="PROD7155"/>
    <x v="9"/>
    <x v="4"/>
    <n v="705"/>
    <n v="1"/>
    <n v="705"/>
    <x v="1"/>
    <n v="88"/>
    <n v="7"/>
    <x v="0"/>
    <n v="0.24964539007092199"/>
    <n v="176"/>
  </r>
  <r>
    <s v="ORD002009"/>
    <s v="CUST2109"/>
    <s v="Timothy Coleman"/>
    <s v="john.bartlett@yahoo.com"/>
    <x v="2"/>
    <d v="2023-07-07T00:00:00"/>
    <x v="628"/>
    <x v="7"/>
    <x v="1"/>
    <s v="November"/>
    <x v="0"/>
    <s v="PROD1280"/>
    <x v="12"/>
    <x v="3"/>
    <n v="277"/>
    <n v="1"/>
    <n v="277"/>
    <x v="2"/>
    <n v="28"/>
    <n v="10"/>
    <x v="1"/>
    <n v="0.35018050541516244"/>
    <n v="97"/>
  </r>
  <r>
    <s v="ORD002010"/>
    <s v="CUST9870"/>
    <s v="Kristen Davis"/>
    <s v="kathleen.matthews@outlook.com"/>
    <x v="4"/>
    <d v="2023-10-29T00:00:00"/>
    <x v="419"/>
    <x v="11"/>
    <x v="1"/>
    <s v="July"/>
    <x v="0"/>
    <s v="PROD9339"/>
    <x v="9"/>
    <x v="4"/>
    <n v="837"/>
    <n v="6"/>
    <n v="5022"/>
    <x v="0"/>
    <n v="282"/>
    <n v="6"/>
    <x v="0"/>
    <n v="0.25009956192751892"/>
    <n v="1256"/>
  </r>
  <r>
    <s v="ORD002011"/>
    <s v="CUST4369"/>
    <s v="Charles Powers"/>
    <s v="monica.sanchez@yahoo.com"/>
    <x v="0"/>
    <d v="2023-03-18T00:00:00"/>
    <x v="379"/>
    <x v="4"/>
    <x v="0"/>
    <s v="April"/>
    <x v="0"/>
    <s v="PROD1667"/>
    <x v="18"/>
    <x v="0"/>
    <n v="943"/>
    <n v="5"/>
    <n v="4714"/>
    <x v="0"/>
    <n v="468"/>
    <n v="9"/>
    <x v="1"/>
    <n v="0.40008485362749258"/>
    <n v="1886"/>
  </r>
  <r>
    <s v="ORD002012"/>
    <s v="CUST7363"/>
    <s v="Paul Meyer"/>
    <s v="sharon.garrison@yahoo.com"/>
    <x v="6"/>
    <d v="2024-09-08T00:00:00"/>
    <x v="619"/>
    <x v="0"/>
    <x v="1"/>
    <s v="January"/>
    <x v="0"/>
    <s v="PROD7078"/>
    <x v="10"/>
    <x v="2"/>
    <n v="282"/>
    <n v="3"/>
    <n v="845"/>
    <x v="0"/>
    <n v="101"/>
    <n v="9"/>
    <x v="1"/>
    <n v="0.29940828402366865"/>
    <n v="253"/>
  </r>
  <r>
    <s v="ORD002013"/>
    <s v="CUST5891"/>
    <s v="Marissa Watson"/>
    <s v="david.espinoza@outlook.com"/>
    <x v="3"/>
    <d v="2023-07-19T00:00:00"/>
    <x v="366"/>
    <x v="3"/>
    <x v="1"/>
    <s v="March"/>
    <x v="1"/>
    <s v="PROD9444"/>
    <x v="20"/>
    <x v="3"/>
    <n v="736"/>
    <n v="3"/>
    <n v="2208"/>
    <x v="4"/>
    <n v="306"/>
    <m/>
    <x v="2"/>
    <n v="0.3500905797101449"/>
    <n v="773"/>
  </r>
  <r>
    <s v="ORD002014"/>
    <s v="CUST6275"/>
    <s v="Austin Perez"/>
    <s v="john.thomas@yahoo.com"/>
    <x v="2"/>
    <d v="2023-04-28T00:00:00"/>
    <x v="649"/>
    <x v="2"/>
    <x v="0"/>
    <s v="May"/>
    <x v="1"/>
    <s v="PROD3305"/>
    <x v="10"/>
    <x v="2"/>
    <n v="1081"/>
    <n v="3"/>
    <n v="3244"/>
    <x v="0"/>
    <n v="391"/>
    <m/>
    <x v="2"/>
    <n v="0.29993834771886557"/>
    <n v="973"/>
  </r>
  <r>
    <s v="ORD002015"/>
    <s v="CUST3382"/>
    <s v="Timothy Hall"/>
    <s v="samantha.wilson@outlook.com"/>
    <x v="1"/>
    <d v="2023-10-23T00:00:00"/>
    <x v="28"/>
    <x v="8"/>
    <x v="0"/>
    <s v="September"/>
    <x v="1"/>
    <s v="PROD3829"/>
    <x v="17"/>
    <x v="3"/>
    <n v="145"/>
    <n v="4"/>
    <n v="580"/>
    <x v="4"/>
    <n v="41"/>
    <m/>
    <x v="2"/>
    <n v="0.35"/>
    <n v="203"/>
  </r>
  <r>
    <s v="ORD002016"/>
    <s v="CUST6953"/>
    <s v="Andrea Ritter"/>
    <s v="elizabeth.cobb@gmail.com"/>
    <x v="1"/>
    <d v="2024-07-05T00:00:00"/>
    <x v="509"/>
    <x v="11"/>
    <x v="1"/>
    <s v="July"/>
    <x v="2"/>
    <s v="PROD1038"/>
    <x v="14"/>
    <x v="4"/>
    <n v="1042"/>
    <n v="5"/>
    <n v="5212"/>
    <x v="3"/>
    <n v="702"/>
    <m/>
    <x v="2"/>
    <n v="0.25"/>
    <n v="1303"/>
  </r>
  <r>
    <s v="ORD002017"/>
    <s v="CUST5336"/>
    <s v="Jose Patel"/>
    <s v="michael.jones@outlook.com"/>
    <x v="5"/>
    <d v="2024-01-21T00:00:00"/>
    <x v="2"/>
    <x v="2"/>
    <x v="0"/>
    <s v="May"/>
    <x v="0"/>
    <s v="PROD7134"/>
    <x v="21"/>
    <x v="1"/>
    <n v="576"/>
    <n v="4"/>
    <n v="2304"/>
    <x v="0"/>
    <n v="201"/>
    <n v="3"/>
    <x v="0"/>
    <n v="0.1501736111111111"/>
    <n v="346"/>
  </r>
  <r>
    <s v="ORD002018"/>
    <s v="CUST9593"/>
    <s v="Jimmy Erickson"/>
    <s v="michael.harris@yahoo.com"/>
    <x v="0"/>
    <d v="2023-06-02T00:00:00"/>
    <x v="268"/>
    <x v="0"/>
    <x v="0"/>
    <s v="January"/>
    <x v="0"/>
    <s v="PROD3755"/>
    <x v="18"/>
    <x v="0"/>
    <n v="589"/>
    <n v="3"/>
    <n v="1767"/>
    <x v="1"/>
    <n v="259"/>
    <n v="9"/>
    <x v="1"/>
    <n v="0.40011318619128466"/>
    <n v="707"/>
  </r>
  <r>
    <s v="ORD002019"/>
    <s v="CUST5116"/>
    <s v="Lauren White"/>
    <s v="michael.andrews@hotmail.com"/>
    <x v="4"/>
    <d v="2023-06-18T00:00:00"/>
    <x v="458"/>
    <x v="0"/>
    <x v="0"/>
    <s v="January"/>
    <x v="1"/>
    <s v="PROD4040"/>
    <x v="14"/>
    <x v="4"/>
    <n v="723"/>
    <n v="1"/>
    <n v="723"/>
    <x v="1"/>
    <n v="65"/>
    <m/>
    <x v="2"/>
    <n v="0.25034578146611342"/>
    <n v="181"/>
  </r>
  <r>
    <s v="ORD002020"/>
    <s v="CUST1410"/>
    <s v="James Horne"/>
    <s v="martin.wiggins@yahoo.com"/>
    <x v="3"/>
    <d v="2024-08-09T00:00:00"/>
    <x v="228"/>
    <x v="4"/>
    <x v="1"/>
    <s v="April"/>
    <x v="0"/>
    <s v="PROD1133"/>
    <x v="16"/>
    <x v="0"/>
    <n v="268"/>
    <n v="2"/>
    <n v="537"/>
    <x v="0"/>
    <n v="73"/>
    <n v="8"/>
    <x v="1"/>
    <n v="0.40037243947858475"/>
    <n v="215"/>
  </r>
  <r>
    <s v="ORD002021"/>
    <s v="CUST2481"/>
    <s v="Morgan Collier"/>
    <s v="kathryn.serrano@gmail.com"/>
    <x v="4"/>
    <d v="2024-06-03T00:00:00"/>
    <x v="667"/>
    <x v="9"/>
    <x v="0"/>
    <s v="June"/>
    <x v="0"/>
    <s v="PROD1531"/>
    <x v="13"/>
    <x v="4"/>
    <n v="1144"/>
    <n v="6"/>
    <n v="6865"/>
    <x v="1"/>
    <n v="971"/>
    <n v="4"/>
    <x v="0"/>
    <n v="0.24996358339402769"/>
    <n v="1716"/>
  </r>
  <r>
    <s v="ORD002022"/>
    <s v="CUST4978"/>
    <s v="Peter Kline"/>
    <s v="tiffany.rodriguez@gmail.com"/>
    <x v="2"/>
    <d v="2023-11-17T00:00:00"/>
    <x v="97"/>
    <x v="2"/>
    <x v="1"/>
    <s v="May"/>
    <x v="0"/>
    <s v="PROD4605"/>
    <x v="13"/>
    <x v="4"/>
    <n v="720"/>
    <n v="1"/>
    <n v="720"/>
    <x v="0"/>
    <n v="79"/>
    <n v="8"/>
    <x v="1"/>
    <n v="0.25"/>
    <n v="180"/>
  </r>
  <r>
    <s v="ORD002023"/>
    <s v="CUST6345"/>
    <s v="Kimberly Mills"/>
    <s v="benjamin.johnson@gmail.com"/>
    <x v="2"/>
    <d v="2024-06-03T00:00:00"/>
    <x v="138"/>
    <x v="10"/>
    <x v="1"/>
    <s v="February"/>
    <x v="0"/>
    <s v="PROD4765"/>
    <x v="18"/>
    <x v="0"/>
    <n v="579"/>
    <n v="1"/>
    <n v="579"/>
    <x v="4"/>
    <n v="49"/>
    <n v="10"/>
    <x v="1"/>
    <n v="0.40069084628670121"/>
    <n v="232"/>
  </r>
  <r>
    <s v="ORD002024"/>
    <s v="CUST2734"/>
    <s v="Darrell Adams"/>
    <s v="christy.ryan@yahoo.com"/>
    <x v="1"/>
    <d v="2024-07-20T00:00:00"/>
    <x v="683"/>
    <x v="5"/>
    <x v="0"/>
    <s v="October"/>
    <x v="0"/>
    <s v="PROD8369"/>
    <x v="14"/>
    <x v="4"/>
    <n v="470"/>
    <n v="6"/>
    <n v="2819"/>
    <x v="1"/>
    <n v="236"/>
    <n v="9"/>
    <x v="1"/>
    <n v="0.25008868393047179"/>
    <n v="705"/>
  </r>
  <r>
    <s v="ORD002025"/>
    <s v="CUST7075"/>
    <s v="Michelle Allen"/>
    <s v="melissa.taylor@gmail.com"/>
    <x v="1"/>
    <d v="2023-06-23T00:00:00"/>
    <x v="19"/>
    <x v="6"/>
    <x v="1"/>
    <s v="August"/>
    <x v="0"/>
    <s v="PROD6324"/>
    <x v="7"/>
    <x v="4"/>
    <n v="1026"/>
    <n v="6"/>
    <n v="6158"/>
    <x v="4"/>
    <n v="685"/>
    <n v="6"/>
    <x v="0"/>
    <n v="0.24991880480675543"/>
    <n v="1539"/>
  </r>
  <r>
    <s v="ORD002026"/>
    <s v="CUST1376"/>
    <s v="Katherine Sullivan"/>
    <s v="adam.young@yahoo.com"/>
    <x v="0"/>
    <d v="2024-10-02T00:00:00"/>
    <x v="405"/>
    <x v="10"/>
    <x v="0"/>
    <s v="February"/>
    <x v="2"/>
    <s v="PROD8102"/>
    <x v="7"/>
    <x v="4"/>
    <n v="713"/>
    <n v="1"/>
    <n v="713"/>
    <x v="1"/>
    <n v="78"/>
    <m/>
    <x v="2"/>
    <n v="0.24964936886395511"/>
    <n v="178"/>
  </r>
  <r>
    <s v="ORD002027"/>
    <s v="CUST4546"/>
    <s v="Paul White"/>
    <s v="vanessa.moore@gmail.com"/>
    <x v="0"/>
    <d v="2023-05-08T00:00:00"/>
    <x v="27"/>
    <x v="1"/>
    <x v="0"/>
    <s v="December"/>
    <x v="0"/>
    <s v="PROD9559"/>
    <x v="14"/>
    <x v="4"/>
    <n v="1452"/>
    <n v="2"/>
    <n v="2904"/>
    <x v="1"/>
    <n v="191"/>
    <n v="6"/>
    <x v="0"/>
    <n v="0.25"/>
    <n v="726"/>
  </r>
  <r>
    <s v="ORD002028"/>
    <s v="CUST8070"/>
    <s v="Stephanie Smith"/>
    <s v="ryan.cook@hotmail.com"/>
    <x v="2"/>
    <d v="2024-11-05T00:00:00"/>
    <x v="435"/>
    <x v="0"/>
    <x v="0"/>
    <s v="January"/>
    <x v="0"/>
    <s v="PROD6783"/>
    <x v="7"/>
    <x v="4"/>
    <n v="749"/>
    <n v="1"/>
    <n v="749"/>
    <x v="0"/>
    <n v="59"/>
    <n v="2"/>
    <x v="0"/>
    <n v="0.24966622162883845"/>
    <n v="187"/>
  </r>
  <r>
    <s v="ORD002029"/>
    <s v="CUST2370"/>
    <s v="Joshua Barnes"/>
    <s v="shawn.smith@gmail.com"/>
    <x v="3"/>
    <d v="2024-05-07T00:00:00"/>
    <x v="625"/>
    <x v="0"/>
    <x v="0"/>
    <s v="January"/>
    <x v="1"/>
    <s v="PROD1765"/>
    <x v="8"/>
    <x v="2"/>
    <n v="564"/>
    <n v="1"/>
    <n v="564"/>
    <x v="0"/>
    <n v="45"/>
    <m/>
    <x v="2"/>
    <n v="0.299645390070922"/>
    <n v="169"/>
  </r>
  <r>
    <s v="ORD002030"/>
    <s v="CUST5994"/>
    <s v="Lori Haney"/>
    <s v="holly.johns@gmail.com"/>
    <x v="5"/>
    <d v="2024-02-24T00:00:00"/>
    <x v="427"/>
    <x v="10"/>
    <x v="0"/>
    <s v="February"/>
    <x v="0"/>
    <s v="PROD8266"/>
    <x v="15"/>
    <x v="1"/>
    <n v="269"/>
    <n v="1"/>
    <n v="269"/>
    <x v="1"/>
    <n v="36"/>
    <n v="2"/>
    <x v="0"/>
    <n v="0.14869888475836432"/>
    <n v="40"/>
  </r>
  <r>
    <s v="ORD002031"/>
    <s v="CUST9084"/>
    <s v="Amber Martinez MD"/>
    <s v="regina.peters@yahoo.com"/>
    <x v="4"/>
    <d v="2024-12-14T00:00:00"/>
    <x v="577"/>
    <x v="5"/>
    <x v="1"/>
    <s v="October"/>
    <x v="1"/>
    <s v="PROD5104"/>
    <x v="3"/>
    <x v="1"/>
    <n v="329"/>
    <n v="3"/>
    <n v="987"/>
    <x v="1"/>
    <n v="141"/>
    <m/>
    <x v="2"/>
    <n v="0.14994934143870314"/>
    <n v="148"/>
  </r>
  <r>
    <s v="ORD002032"/>
    <s v="CUST2200"/>
    <s v="Mackenzie Fuentes"/>
    <s v="tina.allen@yahoo.com"/>
    <x v="2"/>
    <d v="2024-09-19T00:00:00"/>
    <x v="499"/>
    <x v="4"/>
    <x v="0"/>
    <s v="April"/>
    <x v="0"/>
    <s v="PROD3048"/>
    <x v="7"/>
    <x v="4"/>
    <n v="862"/>
    <n v="2"/>
    <n v="1724"/>
    <x v="1"/>
    <n v="206"/>
    <n v="9"/>
    <x v="1"/>
    <n v="0.25"/>
    <n v="431"/>
  </r>
  <r>
    <s v="ORD002033"/>
    <s v="CUST2374"/>
    <s v="Justin Gonzalez"/>
    <s v="chelsea.cooper@yahoo.com"/>
    <x v="1"/>
    <d v="2024-06-27T00:00:00"/>
    <x v="650"/>
    <x v="6"/>
    <x v="1"/>
    <s v="August"/>
    <x v="0"/>
    <s v="PROD7665"/>
    <x v="20"/>
    <x v="3"/>
    <n v="840"/>
    <n v="3"/>
    <n v="2519"/>
    <x v="0"/>
    <n v="135"/>
    <n v="8"/>
    <x v="1"/>
    <n v="0.35013894402540691"/>
    <n v="882"/>
  </r>
  <r>
    <s v="ORD002034"/>
    <s v="CUST5763"/>
    <s v="Theresa Williams"/>
    <s v="shawn.rodriguez@gmail.com"/>
    <x v="1"/>
    <d v="2023-04-24T00:00:00"/>
    <x v="684"/>
    <x v="9"/>
    <x v="1"/>
    <s v="June"/>
    <x v="0"/>
    <s v="PROD9783"/>
    <x v="8"/>
    <x v="2"/>
    <n v="350"/>
    <n v="4"/>
    <n v="1401"/>
    <x v="0"/>
    <n v="94"/>
    <n v="7"/>
    <x v="0"/>
    <n v="0.29978586723768735"/>
    <n v="420"/>
  </r>
  <r>
    <s v="ORD002035"/>
    <s v="CUST1400"/>
    <s v="David Weber"/>
    <s v="raymond.jackson@gmail.com"/>
    <x v="3"/>
    <d v="2023-11-19T00:00:00"/>
    <x v="373"/>
    <x v="9"/>
    <x v="0"/>
    <s v="June"/>
    <x v="0"/>
    <s v="PROD1755"/>
    <x v="11"/>
    <x v="3"/>
    <n v="1055"/>
    <n v="1"/>
    <n v="1055"/>
    <x v="1"/>
    <n v="97"/>
    <n v="7"/>
    <x v="0"/>
    <n v="0.34976303317535545"/>
    <n v="369"/>
  </r>
  <r>
    <s v="ORD002036"/>
    <s v="CUST9845"/>
    <s v="Patrick Bailey"/>
    <s v="monica.johnson@gmail.com"/>
    <x v="3"/>
    <d v="2023-10-06T00:00:00"/>
    <x v="535"/>
    <x v="0"/>
    <x v="1"/>
    <s v="January"/>
    <x v="0"/>
    <s v="PROD3625"/>
    <x v="7"/>
    <x v="4"/>
    <n v="599"/>
    <n v="1"/>
    <n v="599"/>
    <x v="1"/>
    <n v="41"/>
    <n v="7"/>
    <x v="0"/>
    <n v="0.25041736227045075"/>
    <n v="150"/>
  </r>
  <r>
    <s v="ORD002037"/>
    <s v="CUST9465"/>
    <s v="Jacob Allen"/>
    <s v="kathy.perkins@hotmail.com"/>
    <x v="0"/>
    <d v="2023-03-08T00:00:00"/>
    <x v="459"/>
    <x v="1"/>
    <x v="1"/>
    <s v="December"/>
    <x v="0"/>
    <s v="PROD7640"/>
    <x v="13"/>
    <x v="4"/>
    <n v="1135"/>
    <n v="2"/>
    <n v="2271"/>
    <x v="1"/>
    <n v="179"/>
    <n v="9"/>
    <x v="1"/>
    <n v="0.25011008366358434"/>
    <n v="568"/>
  </r>
  <r>
    <s v="ORD002038"/>
    <s v="CUST6311"/>
    <s v="Ethan Benitez"/>
    <s v="michael.wright@yahoo.com"/>
    <x v="6"/>
    <d v="2023-07-16T00:00:00"/>
    <x v="401"/>
    <x v="3"/>
    <x v="0"/>
    <s v="March"/>
    <x v="0"/>
    <s v="PROD4305"/>
    <x v="9"/>
    <x v="4"/>
    <n v="462"/>
    <n v="2"/>
    <n v="923"/>
    <x v="2"/>
    <n v="49"/>
    <n v="9"/>
    <x v="1"/>
    <n v="0.2502708559046587"/>
    <n v="231"/>
  </r>
  <r>
    <s v="ORD002039"/>
    <s v="CUST9465"/>
    <s v="Jacob Allen"/>
    <s v="kathy.perkins@hotmail.com"/>
    <x v="0"/>
    <d v="2023-03-08T00:00:00"/>
    <x v="306"/>
    <x v="2"/>
    <x v="0"/>
    <s v="May"/>
    <x v="0"/>
    <s v="PROD7915"/>
    <x v="9"/>
    <x v="4"/>
    <n v="1084"/>
    <n v="4"/>
    <n v="4336"/>
    <x v="0"/>
    <n v="293"/>
    <n v="4"/>
    <x v="0"/>
    <n v="0.25"/>
    <n v="1084"/>
  </r>
  <r>
    <s v="ORD002040"/>
    <s v="CUST5459"/>
    <s v="Dana Taylor"/>
    <s v="heather.west@outlook.com"/>
    <x v="1"/>
    <d v="2023-02-09T00:00:00"/>
    <x v="537"/>
    <x v="4"/>
    <x v="0"/>
    <s v="April"/>
    <x v="1"/>
    <s v="PROD2483"/>
    <x v="0"/>
    <x v="0"/>
    <n v="68"/>
    <n v="1"/>
    <n v="68"/>
    <x v="3"/>
    <n v="8"/>
    <m/>
    <x v="2"/>
    <n v="0.39705882352941174"/>
    <n v="27"/>
  </r>
  <r>
    <s v="ORD002041"/>
    <s v="CUST1766"/>
    <s v="Christopher Mahoney"/>
    <s v="natalie.white@hotmail.com"/>
    <x v="2"/>
    <d v="2024-02-21T00:00:00"/>
    <x v="139"/>
    <x v="11"/>
    <x v="0"/>
    <s v="July"/>
    <x v="2"/>
    <s v="PROD6533"/>
    <x v="7"/>
    <x v="4"/>
    <n v="399"/>
    <n v="1"/>
    <n v="399"/>
    <x v="1"/>
    <n v="23"/>
    <m/>
    <x v="2"/>
    <n v="0.25062656641604009"/>
    <n v="100"/>
  </r>
  <r>
    <s v="ORD002042"/>
    <s v="CUST5838"/>
    <s v="James Williams"/>
    <s v="sarah.thompson@gmail.com"/>
    <x v="2"/>
    <d v="2023-07-30T00:00:00"/>
    <x v="579"/>
    <x v="3"/>
    <x v="0"/>
    <s v="March"/>
    <x v="0"/>
    <s v="PROD7844"/>
    <x v="21"/>
    <x v="1"/>
    <n v="353"/>
    <n v="2"/>
    <n v="707"/>
    <x v="0"/>
    <n v="43"/>
    <n v="4"/>
    <x v="0"/>
    <n v="0.14992927864214992"/>
    <n v="106"/>
  </r>
  <r>
    <s v="ORD002043"/>
    <s v="CUST8609"/>
    <s v="Joshua Houston"/>
    <s v="crystal.romero@yahoo.com"/>
    <x v="3"/>
    <d v="2023-08-02T00:00:00"/>
    <x v="122"/>
    <x v="3"/>
    <x v="1"/>
    <s v="March"/>
    <x v="0"/>
    <s v="PROD4189"/>
    <x v="8"/>
    <x v="2"/>
    <n v="371"/>
    <n v="1"/>
    <n v="371"/>
    <x v="1"/>
    <n v="39"/>
    <n v="3"/>
    <x v="0"/>
    <n v="0.29919137466307277"/>
    <n v="111"/>
  </r>
  <r>
    <s v="ORD002044"/>
    <s v="CUST5222"/>
    <s v="Victoria Rodriguez"/>
    <s v="bruce.huff@hotmail.com"/>
    <x v="5"/>
    <d v="2024-06-06T00:00:00"/>
    <x v="475"/>
    <x v="11"/>
    <x v="0"/>
    <s v="July"/>
    <x v="0"/>
    <s v="PROD7630"/>
    <x v="0"/>
    <x v="0"/>
    <n v="401"/>
    <n v="6"/>
    <n v="2406"/>
    <x v="1"/>
    <n v="263"/>
    <n v="4"/>
    <x v="0"/>
    <n v="0.39983374896093099"/>
    <n v="962"/>
  </r>
  <r>
    <s v="ORD002045"/>
    <s v="CUST1276"/>
    <s v="Natalie Howard"/>
    <s v="paula.tucker@hotmail.com"/>
    <x v="2"/>
    <d v="2023-07-27T00:00:00"/>
    <x v="548"/>
    <x v="10"/>
    <x v="0"/>
    <s v="February"/>
    <x v="0"/>
    <s v="PROD3636"/>
    <x v="17"/>
    <x v="3"/>
    <n v="71"/>
    <n v="2"/>
    <n v="141"/>
    <x v="1"/>
    <n v="17"/>
    <n v="10"/>
    <x v="1"/>
    <n v="0.3475177304964539"/>
    <n v="49"/>
  </r>
  <r>
    <s v="ORD002046"/>
    <s v="CUST8931"/>
    <s v="Scott Anderson"/>
    <s v="amanda.brooks@hotmail.com"/>
    <x v="4"/>
    <d v="2024-06-03T00:00:00"/>
    <x v="287"/>
    <x v="3"/>
    <x v="1"/>
    <s v="March"/>
    <x v="1"/>
    <s v="PROD1721"/>
    <x v="21"/>
    <x v="1"/>
    <n v="154"/>
    <n v="4"/>
    <n v="617"/>
    <x v="1"/>
    <n v="59"/>
    <m/>
    <x v="2"/>
    <n v="0.1507293354943274"/>
    <n v="93"/>
  </r>
  <r>
    <s v="ORD002047"/>
    <s v="CUST2200"/>
    <s v="Mackenzie Fuentes"/>
    <s v="tina.allen@yahoo.com"/>
    <x v="2"/>
    <d v="2024-09-19T00:00:00"/>
    <x v="188"/>
    <x v="3"/>
    <x v="0"/>
    <s v="March"/>
    <x v="0"/>
    <s v="PROD6083"/>
    <x v="7"/>
    <x v="4"/>
    <n v="747"/>
    <n v="2"/>
    <n v="1493"/>
    <x v="0"/>
    <n v="153"/>
    <n v="6"/>
    <x v="0"/>
    <n v="0.24983255190890824"/>
    <n v="373"/>
  </r>
  <r>
    <s v="ORD002048"/>
    <s v="CUST8080"/>
    <s v="Jerry Miller"/>
    <s v="elizabeth.hayes@outlook.com"/>
    <x v="3"/>
    <d v="2023-11-02T00:00:00"/>
    <x v="530"/>
    <x v="7"/>
    <x v="0"/>
    <s v="November"/>
    <x v="1"/>
    <s v="PROD8825"/>
    <x v="16"/>
    <x v="0"/>
    <n v="716"/>
    <n v="6"/>
    <n v="4298"/>
    <x v="1"/>
    <n v="541"/>
    <m/>
    <x v="2"/>
    <n v="0.39995346672871102"/>
    <n v="1719"/>
  </r>
  <r>
    <s v="ORD002049"/>
    <s v="CUST6438"/>
    <s v="Leon Jimenez"/>
    <s v="charles.romero@gmail.com"/>
    <x v="5"/>
    <d v="2023-07-19T00:00:00"/>
    <x v="638"/>
    <x v="9"/>
    <x v="0"/>
    <s v="June"/>
    <x v="0"/>
    <s v="PROD2235"/>
    <x v="9"/>
    <x v="4"/>
    <n v="1084"/>
    <n v="3"/>
    <n v="3251"/>
    <x v="1"/>
    <n v="257"/>
    <n v="6"/>
    <x v="0"/>
    <n v="0.25007689941556444"/>
    <n v="813"/>
  </r>
  <r>
    <s v="ORD002050"/>
    <s v="CUST9162"/>
    <s v="Sarah Ross"/>
    <s v="ashley.johnson@gmail.com"/>
    <x v="3"/>
    <d v="2024-05-15T00:00:00"/>
    <x v="246"/>
    <x v="1"/>
    <x v="1"/>
    <s v="December"/>
    <x v="0"/>
    <s v="PROD2871"/>
    <x v="9"/>
    <x v="4"/>
    <n v="344"/>
    <n v="6"/>
    <n v="2063"/>
    <x v="1"/>
    <n v="114"/>
    <n v="8"/>
    <x v="1"/>
    <n v="0.25012118274357731"/>
    <n v="516"/>
  </r>
  <r>
    <s v="ORD002051"/>
    <s v="CUST7232"/>
    <s v="Katrina Medina"/>
    <s v="lindsey.greer@gmail.com"/>
    <x v="0"/>
    <d v="2023-04-16T00:00:00"/>
    <x v="528"/>
    <x v="8"/>
    <x v="1"/>
    <s v="September"/>
    <x v="0"/>
    <s v="PROD4941"/>
    <x v="13"/>
    <x v="4"/>
    <n v="627"/>
    <n v="2"/>
    <n v="1254"/>
    <x v="1"/>
    <n v="182"/>
    <n v="9"/>
    <x v="1"/>
    <n v="0.24960127591706538"/>
    <n v="313"/>
  </r>
  <r>
    <s v="ORD002052"/>
    <s v="CUST7568"/>
    <s v="Jennifer Greene"/>
    <s v="trevor.brown@outlook.com"/>
    <x v="1"/>
    <d v="2023-03-27T00:00:00"/>
    <x v="31"/>
    <x v="3"/>
    <x v="1"/>
    <s v="March"/>
    <x v="0"/>
    <s v="PROD5839"/>
    <x v="10"/>
    <x v="2"/>
    <n v="960"/>
    <n v="2"/>
    <n v="1920"/>
    <x v="1"/>
    <n v="273"/>
    <n v="3"/>
    <x v="0"/>
    <n v="0.3"/>
    <n v="576"/>
  </r>
  <r>
    <s v="ORD002053"/>
    <s v="CUST9732"/>
    <s v="Daniel Taylor"/>
    <s v="linda.peterson@yahoo.com"/>
    <x v="0"/>
    <d v="2024-10-08T00:00:00"/>
    <x v="70"/>
    <x v="4"/>
    <x v="1"/>
    <s v="April"/>
    <x v="2"/>
    <s v="PROD8051"/>
    <x v="17"/>
    <x v="3"/>
    <n v="653"/>
    <n v="5"/>
    <n v="3265"/>
    <x v="3"/>
    <n v="262"/>
    <m/>
    <x v="2"/>
    <n v="0.35007656967840733"/>
    <n v="1143"/>
  </r>
  <r>
    <s v="ORD002054"/>
    <s v="CUST3423"/>
    <s v="Taylor Jackson"/>
    <s v="benjamin.jones@gmail.com"/>
    <x v="3"/>
    <d v="2023-03-02T00:00:00"/>
    <x v="681"/>
    <x v="5"/>
    <x v="0"/>
    <s v="October"/>
    <x v="1"/>
    <s v="PROD7191"/>
    <x v="1"/>
    <x v="1"/>
    <n v="225"/>
    <n v="3"/>
    <n v="674"/>
    <x v="1"/>
    <n v="69"/>
    <m/>
    <x v="2"/>
    <n v="0.14985163204747776"/>
    <n v="101"/>
  </r>
  <r>
    <s v="ORD002055"/>
    <s v="CUST3585"/>
    <s v="Angela Murphy"/>
    <s v="julia.yu@outlook.com"/>
    <x v="2"/>
    <d v="2023-09-21T00:00:00"/>
    <x v="135"/>
    <x v="5"/>
    <x v="1"/>
    <s v="October"/>
    <x v="0"/>
    <s v="PROD4943"/>
    <x v="12"/>
    <x v="3"/>
    <n v="114"/>
    <n v="3"/>
    <n v="342"/>
    <x v="3"/>
    <n v="39"/>
    <n v="4"/>
    <x v="0"/>
    <n v="0.35087719298245612"/>
    <n v="120"/>
  </r>
  <r>
    <s v="ORD002056"/>
    <s v="CUST2497"/>
    <s v="Tammy Cummings"/>
    <s v="cody.park@gmail.com"/>
    <x v="5"/>
    <d v="2024-06-17T00:00:00"/>
    <x v="299"/>
    <x v="6"/>
    <x v="0"/>
    <s v="August"/>
    <x v="0"/>
    <s v="PROD5198"/>
    <x v="15"/>
    <x v="1"/>
    <n v="509"/>
    <n v="3"/>
    <n v="1526"/>
    <x v="0"/>
    <n v="211"/>
    <n v="4"/>
    <x v="0"/>
    <n v="0.15006553079947577"/>
    <n v="229"/>
  </r>
  <r>
    <s v="ORD002057"/>
    <s v="CUST5760"/>
    <s v="Stacy Fisher"/>
    <s v="robert.obrien@hotmail.com"/>
    <x v="2"/>
    <d v="2023-01-13T00:00:00"/>
    <x v="685"/>
    <x v="7"/>
    <x v="0"/>
    <s v="November"/>
    <x v="0"/>
    <s v="PROD3514"/>
    <x v="20"/>
    <x v="3"/>
    <n v="334"/>
    <n v="7"/>
    <n v="2339"/>
    <x v="0"/>
    <n v="198"/>
    <n v="10"/>
    <x v="1"/>
    <n v="0.35014963659683623"/>
    <n v="819"/>
  </r>
  <r>
    <s v="ORD002058"/>
    <s v="CUST5336"/>
    <s v="Jose Patel"/>
    <s v="michael.jones@outlook.com"/>
    <x v="5"/>
    <d v="2024-01-21T00:00:00"/>
    <x v="108"/>
    <x v="2"/>
    <x v="1"/>
    <s v="May"/>
    <x v="0"/>
    <s v="PROD1854"/>
    <x v="12"/>
    <x v="3"/>
    <n v="395"/>
    <n v="1"/>
    <n v="395"/>
    <x v="2"/>
    <n v="27"/>
    <n v="4"/>
    <x v="0"/>
    <n v="0.34936708860759491"/>
    <n v="138"/>
  </r>
  <r>
    <s v="ORD002059"/>
    <s v="CUST7010"/>
    <s v="Christian Graham"/>
    <s v="meghan.saunders@outlook.com"/>
    <x v="3"/>
    <d v="2024-06-22T00:00:00"/>
    <x v="478"/>
    <x v="4"/>
    <x v="0"/>
    <s v="April"/>
    <x v="0"/>
    <s v="PROD7666"/>
    <x v="12"/>
    <x v="3"/>
    <n v="850"/>
    <n v="3"/>
    <n v="2549"/>
    <x v="0"/>
    <n v="237"/>
    <n v="4"/>
    <x v="0"/>
    <n v="0.34994115339348764"/>
    <n v="892"/>
  </r>
  <r>
    <s v="ORD002060"/>
    <s v="CUST2981"/>
    <s v="Cory Walker"/>
    <s v="andrea.oneal@hotmail.com"/>
    <x v="4"/>
    <d v="2024-08-06T00:00:00"/>
    <x v="383"/>
    <x v="0"/>
    <x v="1"/>
    <s v="January"/>
    <x v="2"/>
    <s v="PROD1181"/>
    <x v="21"/>
    <x v="1"/>
    <n v="801"/>
    <n v="3"/>
    <n v="2402"/>
    <x v="0"/>
    <n v="231"/>
    <m/>
    <x v="2"/>
    <n v="0.1498751040799334"/>
    <n v="360"/>
  </r>
  <r>
    <s v="ORD002061"/>
    <s v="CUST7514"/>
    <s v="Charles Bullock"/>
    <s v="paula.meyer@outlook.com"/>
    <x v="0"/>
    <d v="2024-06-28T00:00:00"/>
    <x v="371"/>
    <x v="1"/>
    <x v="0"/>
    <s v="December"/>
    <x v="0"/>
    <s v="PROD5628"/>
    <x v="18"/>
    <x v="0"/>
    <n v="1832"/>
    <n v="2"/>
    <n v="3663"/>
    <x v="1"/>
    <n v="331"/>
    <n v="7"/>
    <x v="0"/>
    <n v="0.39994539994539996"/>
    <n v="1465"/>
  </r>
  <r>
    <s v="ORD002062"/>
    <s v="CUST1585"/>
    <s v="Linda Perez"/>
    <s v="elizabeth.randall@outlook.com"/>
    <x v="6"/>
    <d v="2024-05-26T00:00:00"/>
    <x v="455"/>
    <x v="0"/>
    <x v="0"/>
    <s v="January"/>
    <x v="0"/>
    <s v="PROD9598"/>
    <x v="8"/>
    <x v="2"/>
    <n v="186"/>
    <n v="3"/>
    <n v="558"/>
    <x v="1"/>
    <n v="66"/>
    <n v="7"/>
    <x v="0"/>
    <n v="0.29928315412186379"/>
    <n v="167"/>
  </r>
  <r>
    <s v="ORD002063"/>
    <s v="CUST8127"/>
    <s v="James Cruz"/>
    <s v="shawna.rogers@gmail.com"/>
    <x v="2"/>
    <d v="2024-10-16T00:00:00"/>
    <x v="310"/>
    <x v="6"/>
    <x v="0"/>
    <s v="August"/>
    <x v="0"/>
    <s v="PROD6585"/>
    <x v="10"/>
    <x v="2"/>
    <n v="1112"/>
    <n v="3"/>
    <n v="3336"/>
    <x v="1"/>
    <n v="352"/>
    <n v="4"/>
    <x v="0"/>
    <n v="0.30005995203836933"/>
    <n v="1001"/>
  </r>
  <r>
    <s v="ORD002064"/>
    <s v="CUST7061"/>
    <s v="Angela Parks"/>
    <s v="brian.brown@outlook.com"/>
    <x v="5"/>
    <d v="2024-10-17T00:00:00"/>
    <x v="651"/>
    <x v="8"/>
    <x v="1"/>
    <s v="September"/>
    <x v="0"/>
    <s v="PROD7571"/>
    <x v="13"/>
    <x v="4"/>
    <n v="853"/>
    <n v="4"/>
    <n v="3410"/>
    <x v="1"/>
    <n v="349"/>
    <n v="4"/>
    <x v="0"/>
    <n v="0.25014662756598238"/>
    <n v="853"/>
  </r>
  <r>
    <s v="ORD002065"/>
    <s v="CUST8831"/>
    <s v="Luis Griffith"/>
    <s v="melissa.clark@hotmail.com"/>
    <x v="2"/>
    <d v="2023-03-18T00:00:00"/>
    <x v="234"/>
    <x v="11"/>
    <x v="1"/>
    <s v="July"/>
    <x v="0"/>
    <s v="PROD1780"/>
    <x v="21"/>
    <x v="1"/>
    <n v="331"/>
    <n v="5"/>
    <n v="1655"/>
    <x v="0"/>
    <n v="174"/>
    <n v="10"/>
    <x v="1"/>
    <n v="0.14984894259818732"/>
    <n v="248"/>
  </r>
  <r>
    <s v="ORD002066"/>
    <s v="CUST9266"/>
    <s v="Susan Lee"/>
    <s v="victor.salinas@yahoo.com"/>
    <x v="4"/>
    <d v="2024-06-25T00:00:00"/>
    <x v="164"/>
    <x v="8"/>
    <x v="1"/>
    <s v="September"/>
    <x v="0"/>
    <s v="PROD5649"/>
    <x v="10"/>
    <x v="2"/>
    <n v="278"/>
    <n v="2"/>
    <n v="556"/>
    <x v="2"/>
    <n v="61"/>
    <n v="4"/>
    <x v="0"/>
    <n v="0.30035971223021585"/>
    <n v="167"/>
  </r>
  <r>
    <s v="ORD002067"/>
    <s v="CUST3425"/>
    <s v="Garrett Gray"/>
    <s v="cristian.anderson@yahoo.com"/>
    <x v="4"/>
    <d v="2024-04-18T00:00:00"/>
    <x v="655"/>
    <x v="11"/>
    <x v="1"/>
    <s v="July"/>
    <x v="1"/>
    <s v="PROD9713"/>
    <x v="5"/>
    <x v="3"/>
    <n v="1042"/>
    <n v="3"/>
    <n v="3126"/>
    <x v="1"/>
    <n v="345"/>
    <m/>
    <x v="2"/>
    <n v="0.34996801023672425"/>
    <n v="1094"/>
  </r>
  <r>
    <s v="ORD002068"/>
    <s v="CUST5766"/>
    <s v="Jillian Roberson"/>
    <s v="kevin.saunders@outlook.com"/>
    <x v="3"/>
    <d v="2024-10-28T00:00:00"/>
    <x v="686"/>
    <x v="8"/>
    <x v="0"/>
    <s v="September"/>
    <x v="0"/>
    <s v="PROD8115"/>
    <x v="8"/>
    <x v="2"/>
    <n v="1001"/>
    <n v="1"/>
    <n v="1001"/>
    <x v="0"/>
    <n v="105"/>
    <n v="3"/>
    <x v="0"/>
    <n v="0.29970029970029971"/>
    <n v="300"/>
  </r>
  <r>
    <s v="ORD002069"/>
    <s v="CUST9265"/>
    <s v="John Stuart"/>
    <s v="george.perry@gmail.com"/>
    <x v="0"/>
    <d v="2024-09-29T00:00:00"/>
    <x v="3"/>
    <x v="3"/>
    <x v="1"/>
    <s v="March"/>
    <x v="0"/>
    <s v="PROD2463"/>
    <x v="8"/>
    <x v="2"/>
    <n v="531"/>
    <n v="4"/>
    <n v="2124"/>
    <x v="1"/>
    <n v="316"/>
    <n v="9"/>
    <x v="1"/>
    <n v="0.29990583804143128"/>
    <n v="637"/>
  </r>
  <r>
    <s v="ORD002070"/>
    <s v="CUST9930"/>
    <s v="Cathy Juarez"/>
    <s v="micheal.hancock@outlook.com"/>
    <x v="6"/>
    <d v="2023-11-12T00:00:00"/>
    <x v="200"/>
    <x v="1"/>
    <x v="0"/>
    <s v="December"/>
    <x v="0"/>
    <s v="PROD3497"/>
    <x v="13"/>
    <x v="4"/>
    <n v="1522"/>
    <n v="6"/>
    <n v="9132"/>
    <x v="0"/>
    <n v="1240"/>
    <n v="3"/>
    <x v="0"/>
    <n v="0.25"/>
    <n v="2283"/>
  </r>
  <r>
    <s v="ORD002071"/>
    <s v="CUST5207"/>
    <s v="Leslie Evans"/>
    <s v="lori.jarvis@outlook.com"/>
    <x v="4"/>
    <d v="2024-01-28T00:00:00"/>
    <x v="362"/>
    <x v="9"/>
    <x v="1"/>
    <s v="June"/>
    <x v="1"/>
    <s v="PROD6417"/>
    <x v="2"/>
    <x v="1"/>
    <n v="262"/>
    <n v="1"/>
    <n v="262"/>
    <x v="0"/>
    <n v="38"/>
    <m/>
    <x v="2"/>
    <n v="0.14885496183206107"/>
    <n v="39"/>
  </r>
  <r>
    <s v="ORD002072"/>
    <s v="CUST3938"/>
    <s v="Christopher Abbott"/>
    <s v="lisa.mcgee@hotmail.com"/>
    <x v="0"/>
    <d v="2023-01-19T00:00:00"/>
    <x v="625"/>
    <x v="0"/>
    <x v="0"/>
    <s v="January"/>
    <x v="0"/>
    <s v="PROD8048"/>
    <x v="9"/>
    <x v="4"/>
    <n v="380"/>
    <n v="3"/>
    <n v="1141"/>
    <x v="2"/>
    <n v="62"/>
    <n v="3"/>
    <x v="0"/>
    <n v="0.24978089395267308"/>
    <n v="285"/>
  </r>
  <r>
    <s v="ORD002073"/>
    <s v="CUST8947"/>
    <s v="James Williams"/>
    <s v="caitlin.vargas@hotmail.com"/>
    <x v="6"/>
    <d v="2024-10-08T00:00:00"/>
    <x v="226"/>
    <x v="0"/>
    <x v="1"/>
    <s v="January"/>
    <x v="0"/>
    <s v="PROD1314"/>
    <x v="7"/>
    <x v="4"/>
    <n v="321"/>
    <n v="1"/>
    <n v="321"/>
    <x v="2"/>
    <n v="17"/>
    <n v="6"/>
    <x v="0"/>
    <n v="0.24922118380062305"/>
    <n v="80"/>
  </r>
  <r>
    <s v="ORD002074"/>
    <s v="CUST4369"/>
    <s v="Charles Powers"/>
    <s v="monica.sanchez@yahoo.com"/>
    <x v="0"/>
    <d v="2023-03-18T00:00:00"/>
    <x v="80"/>
    <x v="8"/>
    <x v="1"/>
    <s v="September"/>
    <x v="0"/>
    <s v="PROD9442"/>
    <x v="1"/>
    <x v="1"/>
    <n v="1038"/>
    <n v="3"/>
    <n v="3115"/>
    <x v="2"/>
    <n v="358"/>
    <n v="8"/>
    <x v="1"/>
    <n v="0.14991974317817014"/>
    <n v="467"/>
  </r>
  <r>
    <s v="ORD002075"/>
    <s v="CUST2227"/>
    <s v="Dustin Garrett"/>
    <s v="carolyn.alvarez@yahoo.com"/>
    <x v="5"/>
    <d v="2024-01-22T00:00:00"/>
    <x v="158"/>
    <x v="0"/>
    <x v="0"/>
    <s v="January"/>
    <x v="0"/>
    <s v="PROD5361"/>
    <x v="7"/>
    <x v="4"/>
    <n v="473"/>
    <n v="2"/>
    <n v="946"/>
    <x v="0"/>
    <n v="101"/>
    <n v="5"/>
    <x v="0"/>
    <n v="0.24947145877378435"/>
    <n v="236"/>
  </r>
  <r>
    <s v="ORD002076"/>
    <s v="CUST6186"/>
    <s v="Rachel Reed"/>
    <s v="tina.baldwin@yahoo.com"/>
    <x v="3"/>
    <d v="2023-04-20T00:00:00"/>
    <x v="402"/>
    <x v="6"/>
    <x v="1"/>
    <s v="August"/>
    <x v="0"/>
    <s v="PROD2934"/>
    <x v="13"/>
    <x v="4"/>
    <n v="799"/>
    <n v="6"/>
    <n v="4794"/>
    <x v="0"/>
    <n v="388"/>
    <n v="2"/>
    <x v="0"/>
    <n v="0.25010429703796411"/>
    <n v="1199"/>
  </r>
  <r>
    <s v="ORD002077"/>
    <s v="CUST8373"/>
    <s v="Tracy Sanders"/>
    <s v="john.richardson@hotmail.com"/>
    <x v="0"/>
    <d v="2024-04-12T00:00:00"/>
    <x v="293"/>
    <x v="9"/>
    <x v="0"/>
    <s v="June"/>
    <x v="0"/>
    <s v="PROD7464"/>
    <x v="8"/>
    <x v="2"/>
    <n v="1069"/>
    <n v="3"/>
    <n v="3208"/>
    <x v="1"/>
    <n v="363"/>
    <n v="6"/>
    <x v="0"/>
    <n v="0.29987531172069826"/>
    <n v="962"/>
  </r>
  <r>
    <s v="ORD002078"/>
    <s v="CUST5479"/>
    <s v="Meredith Perez"/>
    <s v="elizabeth.rodriguez@gmail.com"/>
    <x v="4"/>
    <d v="2023-09-04T00:00:00"/>
    <x v="256"/>
    <x v="7"/>
    <x v="0"/>
    <s v="November"/>
    <x v="0"/>
    <s v="PROD2539"/>
    <x v="8"/>
    <x v="2"/>
    <n v="1420"/>
    <n v="4"/>
    <n v="5681"/>
    <x v="4"/>
    <n v="385"/>
    <n v="5"/>
    <x v="0"/>
    <n v="0.299947192395705"/>
    <n v="1704"/>
  </r>
  <r>
    <s v="ORD002079"/>
    <s v="CUST8548"/>
    <s v="John Hall"/>
    <s v="tim.vaughn@outlook.com"/>
    <x v="2"/>
    <d v="2024-08-26T00:00:00"/>
    <x v="493"/>
    <x v="6"/>
    <x v="0"/>
    <s v="August"/>
    <x v="0"/>
    <s v="PROD9802"/>
    <x v="14"/>
    <x v="4"/>
    <n v="1210"/>
    <n v="2"/>
    <n v="2420"/>
    <x v="0"/>
    <n v="200"/>
    <n v="10"/>
    <x v="1"/>
    <n v="0.25"/>
    <n v="605"/>
  </r>
  <r>
    <s v="ORD002080"/>
    <s v="CUST9868"/>
    <s v="William Carroll"/>
    <s v="allen.stewart@outlook.com"/>
    <x v="6"/>
    <d v="2024-08-20T00:00:00"/>
    <x v="484"/>
    <x v="3"/>
    <x v="1"/>
    <s v="March"/>
    <x v="2"/>
    <s v="PROD8750"/>
    <x v="11"/>
    <x v="3"/>
    <n v="164"/>
    <n v="3"/>
    <n v="492"/>
    <x v="0"/>
    <n v="46"/>
    <m/>
    <x v="2"/>
    <n v="0.34959349593495936"/>
    <n v="172"/>
  </r>
  <r>
    <s v="ORD002081"/>
    <s v="CUST3652"/>
    <s v="Matthew Bowen"/>
    <s v="dawn.jenkins@outlook.com"/>
    <x v="4"/>
    <d v="2024-06-09T00:00:00"/>
    <x v="10"/>
    <x v="6"/>
    <x v="0"/>
    <s v="August"/>
    <x v="0"/>
    <s v="PROD5282"/>
    <x v="18"/>
    <x v="0"/>
    <n v="655"/>
    <n v="1"/>
    <n v="655"/>
    <x v="1"/>
    <n v="77"/>
    <n v="3"/>
    <x v="0"/>
    <n v="0.4"/>
    <n v="262"/>
  </r>
  <r>
    <s v="ORD002082"/>
    <s v="CUST2832"/>
    <s v="Todd Matthews"/>
    <s v="jeffrey.baker@yahoo.com"/>
    <x v="5"/>
    <d v="2024-10-03T00:00:00"/>
    <x v="39"/>
    <x v="8"/>
    <x v="0"/>
    <s v="September"/>
    <x v="0"/>
    <s v="PROD6339"/>
    <x v="12"/>
    <x v="3"/>
    <n v="380"/>
    <n v="4"/>
    <n v="1518"/>
    <x v="0"/>
    <n v="78"/>
    <n v="2"/>
    <x v="0"/>
    <n v="0.34980237154150196"/>
    <n v="531"/>
  </r>
  <r>
    <s v="ORD002083"/>
    <s v="CUST4546"/>
    <s v="Paul White"/>
    <s v="vanessa.moore@gmail.com"/>
    <x v="0"/>
    <d v="2023-05-08T00:00:00"/>
    <x v="288"/>
    <x v="11"/>
    <x v="0"/>
    <s v="July"/>
    <x v="0"/>
    <s v="PROD3553"/>
    <x v="2"/>
    <x v="1"/>
    <n v="1249"/>
    <n v="6"/>
    <n v="7492"/>
    <x v="2"/>
    <n v="750"/>
    <n v="4"/>
    <x v="0"/>
    <n v="0.15002669514148426"/>
    <n v="1124"/>
  </r>
  <r>
    <s v="ORD002084"/>
    <s v="CUST2919"/>
    <s v="Ashley Lopez"/>
    <s v="timothy.fox@outlook.com"/>
    <x v="1"/>
    <d v="2023-09-28T00:00:00"/>
    <x v="487"/>
    <x v="8"/>
    <x v="0"/>
    <s v="September"/>
    <x v="2"/>
    <s v="PROD3357"/>
    <x v="2"/>
    <x v="1"/>
    <n v="241"/>
    <n v="3"/>
    <n v="724"/>
    <x v="2"/>
    <n v="81"/>
    <m/>
    <x v="2"/>
    <n v="0.15055248618784531"/>
    <n v="109"/>
  </r>
  <r>
    <s v="ORD002085"/>
    <s v="CUST6269"/>
    <s v="Kim Hudson"/>
    <s v="gail.wright@gmail.com"/>
    <x v="3"/>
    <d v="2024-01-11T00:00:00"/>
    <x v="62"/>
    <x v="1"/>
    <x v="1"/>
    <s v="December"/>
    <x v="2"/>
    <s v="PROD2112"/>
    <x v="7"/>
    <x v="4"/>
    <n v="1949"/>
    <n v="2"/>
    <n v="3898"/>
    <x v="1"/>
    <n v="489"/>
    <m/>
    <x v="2"/>
    <n v="0.25012827090815803"/>
    <n v="975"/>
  </r>
  <r>
    <s v="ORD002086"/>
    <s v="CUST5370"/>
    <s v="Erica Turner"/>
    <s v="brandon.caldwell@hotmail.com"/>
    <x v="6"/>
    <d v="2024-07-09T00:00:00"/>
    <x v="397"/>
    <x v="10"/>
    <x v="1"/>
    <s v="February"/>
    <x v="2"/>
    <s v="PROD1623"/>
    <x v="16"/>
    <x v="0"/>
    <n v="810"/>
    <n v="2"/>
    <n v="1620"/>
    <x v="2"/>
    <n v="105"/>
    <m/>
    <x v="2"/>
    <n v="0.4"/>
    <n v="648"/>
  </r>
  <r>
    <s v="ORD002087"/>
    <s v="CUST8127"/>
    <s v="James Cruz"/>
    <s v="shawna.rogers@gmail.com"/>
    <x v="2"/>
    <d v="2024-10-16T00:00:00"/>
    <x v="567"/>
    <x v="9"/>
    <x v="1"/>
    <s v="June"/>
    <x v="0"/>
    <s v="PROD2187"/>
    <x v="13"/>
    <x v="4"/>
    <n v="420"/>
    <n v="6"/>
    <n v="2519"/>
    <x v="1"/>
    <n v="263"/>
    <n v="9"/>
    <x v="1"/>
    <n v="0.25009924573243353"/>
    <n v="630"/>
  </r>
  <r>
    <s v="ORD002088"/>
    <s v="CUST6403"/>
    <s v="Scott Conrad"/>
    <s v="monica.graves@gmail.com"/>
    <x v="5"/>
    <d v="2024-12-16T00:00:00"/>
    <x v="437"/>
    <x v="10"/>
    <x v="1"/>
    <s v="February"/>
    <x v="2"/>
    <s v="PROD2638"/>
    <x v="16"/>
    <x v="0"/>
    <n v="78"/>
    <n v="3"/>
    <n v="233"/>
    <x v="3"/>
    <n v="31"/>
    <m/>
    <x v="2"/>
    <n v="0.39914163090128757"/>
    <n v="93"/>
  </r>
  <r>
    <s v="ORD002089"/>
    <s v="CUST2034"/>
    <s v="Mackenzie Wood"/>
    <s v="tammy.davis@outlook.com"/>
    <x v="0"/>
    <d v="2023-03-22T00:00:00"/>
    <x v="21"/>
    <x v="9"/>
    <x v="1"/>
    <s v="June"/>
    <x v="0"/>
    <s v="PROD8962"/>
    <x v="4"/>
    <x v="2"/>
    <n v="1181"/>
    <n v="4"/>
    <n v="4726"/>
    <x v="0"/>
    <n v="688"/>
    <n v="6"/>
    <x v="0"/>
    <n v="0.30004231908590773"/>
    <n v="1418"/>
  </r>
  <r>
    <s v="ORD002090"/>
    <s v="CUST2279"/>
    <s v="Sabrina Ware"/>
    <s v="erin.reilly@yahoo.com"/>
    <x v="2"/>
    <d v="2024-01-22T00:00:00"/>
    <x v="429"/>
    <x v="7"/>
    <x v="1"/>
    <s v="November"/>
    <x v="0"/>
    <s v="PROD2340"/>
    <x v="1"/>
    <x v="1"/>
    <n v="1227"/>
    <n v="6"/>
    <n v="7361"/>
    <x v="1"/>
    <n v="859"/>
    <n v="10"/>
    <x v="1"/>
    <n v="0.14997962233392201"/>
    <n v="1104"/>
  </r>
  <r>
    <s v="ORD002091"/>
    <s v="CUST7793"/>
    <s v="Melissa Bowers"/>
    <s v="sean.blackwell@hotmail.com"/>
    <x v="0"/>
    <d v="2024-03-16T00:00:00"/>
    <x v="310"/>
    <x v="6"/>
    <x v="0"/>
    <s v="August"/>
    <x v="0"/>
    <s v="PROD4421"/>
    <x v="18"/>
    <x v="0"/>
    <n v="988"/>
    <n v="2"/>
    <n v="1977"/>
    <x v="1"/>
    <n v="228"/>
    <n v="4"/>
    <x v="0"/>
    <n v="0.40010116337885687"/>
    <n v="791"/>
  </r>
  <r>
    <s v="ORD002092"/>
    <s v="CUST9391"/>
    <s v="Jamie Patterson"/>
    <s v="christopher.richardson@hotmail.com"/>
    <x v="1"/>
    <d v="2024-11-10T00:00:00"/>
    <x v="442"/>
    <x v="4"/>
    <x v="0"/>
    <s v="April"/>
    <x v="0"/>
    <s v="PROD6707"/>
    <x v="7"/>
    <x v="4"/>
    <n v="605"/>
    <n v="3"/>
    <n v="1815"/>
    <x v="1"/>
    <n v="188"/>
    <n v="4"/>
    <x v="0"/>
    <n v="0.25013774104683195"/>
    <n v="454"/>
  </r>
  <r>
    <s v="ORD002093"/>
    <s v="CUST8519"/>
    <s v="Sherry Juarez"/>
    <s v="phillip.martin@yahoo.com"/>
    <x v="2"/>
    <d v="2024-08-17T00:00:00"/>
    <x v="642"/>
    <x v="6"/>
    <x v="1"/>
    <s v="August"/>
    <x v="0"/>
    <s v="PROD4800"/>
    <x v="21"/>
    <x v="1"/>
    <n v="1115"/>
    <n v="3"/>
    <n v="3346"/>
    <x v="0"/>
    <n v="413"/>
    <n v="4"/>
    <x v="0"/>
    <n v="0.15002988643156007"/>
    <n v="502"/>
  </r>
  <r>
    <s v="ORD002094"/>
    <s v="CUST9195"/>
    <s v="Joseph Wolfe"/>
    <s v="amber.gonzalez@gmail.com"/>
    <x v="6"/>
    <d v="2024-04-15T00:00:00"/>
    <x v="576"/>
    <x v="10"/>
    <x v="1"/>
    <s v="February"/>
    <x v="0"/>
    <s v="PROD2160"/>
    <x v="0"/>
    <x v="0"/>
    <n v="249"/>
    <n v="2"/>
    <n v="497"/>
    <x v="2"/>
    <n v="61"/>
    <n v="7"/>
    <x v="0"/>
    <n v="0.40040241448692154"/>
    <n v="199"/>
  </r>
  <r>
    <s v="ORD002095"/>
    <s v="CUST6563"/>
    <s v="Brian Baker"/>
    <s v="steven.james@gmail.com"/>
    <x v="1"/>
    <d v="2024-08-03T00:00:00"/>
    <x v="585"/>
    <x v="11"/>
    <x v="1"/>
    <s v="July"/>
    <x v="0"/>
    <s v="PROD3683"/>
    <x v="21"/>
    <x v="1"/>
    <n v="944"/>
    <n v="6"/>
    <n v="5665"/>
    <x v="0"/>
    <n v="791"/>
    <n v="2"/>
    <x v="0"/>
    <n v="0.15004413062665489"/>
    <n v="850"/>
  </r>
  <r>
    <s v="ORD002096"/>
    <s v="CUST5453"/>
    <s v="Corey Hill"/>
    <s v="gloria.miller@hotmail.com"/>
    <x v="3"/>
    <d v="2023-02-04T00:00:00"/>
    <x v="181"/>
    <x v="11"/>
    <x v="1"/>
    <s v="July"/>
    <x v="0"/>
    <s v="PROD3525"/>
    <x v="21"/>
    <x v="1"/>
    <n v="1163"/>
    <n v="3"/>
    <n v="3489"/>
    <x v="0"/>
    <n v="315"/>
    <n v="3"/>
    <x v="0"/>
    <n v="0.14989968472341644"/>
    <n v="523"/>
  </r>
  <r>
    <s v="ORD002097"/>
    <s v="CUST6245"/>
    <s v="Natalie Nelson"/>
    <s v="michael.smith@yahoo.com"/>
    <x v="1"/>
    <d v="2023-03-24T00:00:00"/>
    <x v="42"/>
    <x v="1"/>
    <x v="0"/>
    <s v="December"/>
    <x v="0"/>
    <s v="PROD5997"/>
    <x v="1"/>
    <x v="1"/>
    <n v="96"/>
    <n v="2"/>
    <n v="193"/>
    <x v="3"/>
    <n v="15"/>
    <n v="5"/>
    <x v="0"/>
    <n v="0.15025906735751296"/>
    <n v="29"/>
  </r>
  <r>
    <s v="ORD002098"/>
    <s v="CUST7826"/>
    <s v="Charles Rivera"/>
    <s v="richard.taylor@yahoo.com"/>
    <x v="5"/>
    <d v="2023-02-05T00:00:00"/>
    <x v="470"/>
    <x v="1"/>
    <x v="0"/>
    <s v="December"/>
    <x v="0"/>
    <s v="PROD3826"/>
    <x v="5"/>
    <x v="3"/>
    <n v="1491"/>
    <n v="4"/>
    <n v="5965"/>
    <x v="1"/>
    <n v="595"/>
    <n v="7"/>
    <x v="0"/>
    <n v="0.35004191114836547"/>
    <n v="2088"/>
  </r>
  <r>
    <s v="ORD002099"/>
    <s v="CUST6490"/>
    <s v="Morgan Allen"/>
    <s v="ashley.vargas@yahoo.com"/>
    <x v="4"/>
    <d v="2023-01-19T00:00:00"/>
    <x v="187"/>
    <x v="6"/>
    <x v="0"/>
    <s v="August"/>
    <x v="0"/>
    <s v="PROD2069"/>
    <x v="16"/>
    <x v="0"/>
    <n v="175"/>
    <n v="3"/>
    <n v="524"/>
    <x v="1"/>
    <n v="49"/>
    <n v="7"/>
    <x v="0"/>
    <n v="0.40076335877862596"/>
    <n v="210"/>
  </r>
  <r>
    <s v="ORD002100"/>
    <s v="CUST1716"/>
    <s v="Richard Erickson"/>
    <s v="angela.hunt@yahoo.com"/>
    <x v="6"/>
    <d v="2023-05-06T00:00:00"/>
    <x v="48"/>
    <x v="4"/>
    <x v="0"/>
    <s v="April"/>
    <x v="1"/>
    <s v="PROD6001"/>
    <x v="21"/>
    <x v="1"/>
    <n v="94"/>
    <n v="1"/>
    <n v="94"/>
    <x v="2"/>
    <n v="6"/>
    <m/>
    <x v="2"/>
    <n v="0.14893617021276595"/>
    <n v="14"/>
  </r>
  <r>
    <s v="ORD002101"/>
    <s v="CUST4885"/>
    <s v="Wayne Lozano"/>
    <s v="stephen.elliott@yahoo.com"/>
    <x v="3"/>
    <d v="2023-02-05T00:00:00"/>
    <x v="74"/>
    <x v="4"/>
    <x v="1"/>
    <s v="April"/>
    <x v="0"/>
    <s v="PROD2831"/>
    <x v="1"/>
    <x v="1"/>
    <n v="171"/>
    <n v="2"/>
    <n v="342"/>
    <x v="1"/>
    <n v="46"/>
    <n v="8"/>
    <x v="1"/>
    <n v="0.14912280701754385"/>
    <n v="51"/>
  </r>
  <r>
    <s v="ORD002102"/>
    <s v="CUST9995"/>
    <s v="Eugene Kirby"/>
    <s v="patrick.owens@hotmail.com"/>
    <x v="5"/>
    <d v="2023-05-31T00:00:00"/>
    <x v="48"/>
    <x v="4"/>
    <x v="0"/>
    <s v="April"/>
    <x v="0"/>
    <s v="PROD6709"/>
    <x v="16"/>
    <x v="0"/>
    <n v="1034"/>
    <n v="5"/>
    <n v="5171"/>
    <x v="1"/>
    <n v="538"/>
    <n v="10"/>
    <x v="1"/>
    <n v="0.39992264552310963"/>
    <n v="2068"/>
  </r>
  <r>
    <s v="ORD002103"/>
    <s v="CUST1474"/>
    <s v="Rebecca Fleming"/>
    <s v="robert.barton@yahoo.com"/>
    <x v="2"/>
    <d v="2024-08-12T00:00:00"/>
    <x v="84"/>
    <x v="0"/>
    <x v="1"/>
    <s v="January"/>
    <x v="0"/>
    <s v="PROD5770"/>
    <x v="4"/>
    <x v="2"/>
    <n v="693"/>
    <n v="2"/>
    <n v="1386"/>
    <x v="1"/>
    <n v="79"/>
    <n v="4"/>
    <x v="0"/>
    <n v="0.30014430014430016"/>
    <n v="416"/>
  </r>
  <r>
    <s v="ORD002104"/>
    <s v="CUST7198"/>
    <s v="Paul Jones"/>
    <s v="steven.brown@yahoo.com"/>
    <x v="4"/>
    <d v="2024-06-20T00:00:00"/>
    <x v="179"/>
    <x v="7"/>
    <x v="0"/>
    <s v="November"/>
    <x v="0"/>
    <s v="PROD7828"/>
    <x v="13"/>
    <x v="4"/>
    <n v="1026"/>
    <n v="6"/>
    <n v="6157"/>
    <x v="0"/>
    <n v="398"/>
    <n v="4"/>
    <x v="0"/>
    <n v="0.24995939580964754"/>
    <n v="1539"/>
  </r>
  <r>
    <s v="ORD002105"/>
    <s v="CUST6963"/>
    <s v="Jeremy Cooke"/>
    <s v="trevor.webb@yahoo.com"/>
    <x v="2"/>
    <d v="2024-02-29T00:00:00"/>
    <x v="687"/>
    <x v="3"/>
    <x v="0"/>
    <s v="March"/>
    <x v="0"/>
    <s v="PROD9038"/>
    <x v="7"/>
    <x v="4"/>
    <n v="289"/>
    <n v="2"/>
    <n v="577"/>
    <x v="1"/>
    <n v="60"/>
    <n v="8"/>
    <x v="1"/>
    <n v="0.24956672443674177"/>
    <n v="144"/>
  </r>
  <r>
    <s v="ORD002106"/>
    <s v="CUST1605"/>
    <s v="Alison White"/>
    <s v="sean.hancock@hotmail.com"/>
    <x v="3"/>
    <d v="2024-11-25T00:00:00"/>
    <x v="209"/>
    <x v="2"/>
    <x v="1"/>
    <s v="May"/>
    <x v="0"/>
    <s v="PROD1013"/>
    <x v="13"/>
    <x v="4"/>
    <n v="100"/>
    <n v="4"/>
    <n v="400"/>
    <x v="0"/>
    <n v="26"/>
    <n v="5"/>
    <x v="0"/>
    <n v="0.25"/>
    <n v="100"/>
  </r>
  <r>
    <s v="ORD002107"/>
    <s v="CUST9969"/>
    <s v="Lisa Smith DVM"/>
    <s v="kristin.dawson@yahoo.com"/>
    <x v="3"/>
    <d v="2024-12-19T00:00:00"/>
    <x v="301"/>
    <x v="6"/>
    <x v="1"/>
    <s v="August"/>
    <x v="0"/>
    <s v="PROD8899"/>
    <x v="19"/>
    <x v="2"/>
    <n v="677"/>
    <n v="6"/>
    <n v="4060"/>
    <x v="2"/>
    <n v="503"/>
    <n v="10"/>
    <x v="1"/>
    <n v="0.3"/>
    <n v="1218"/>
  </r>
  <r>
    <s v="ORD002108"/>
    <s v="CUST2606"/>
    <s v="Michele Barker"/>
    <s v="karen.torres@gmail.com"/>
    <x v="3"/>
    <d v="2024-02-04T00:00:00"/>
    <x v="549"/>
    <x v="9"/>
    <x v="0"/>
    <s v="June"/>
    <x v="0"/>
    <s v="PROD2132"/>
    <x v="20"/>
    <x v="3"/>
    <n v="219"/>
    <n v="6"/>
    <n v="1313"/>
    <x v="0"/>
    <n v="125"/>
    <n v="8"/>
    <x v="1"/>
    <n v="0.35034272658035032"/>
    <n v="460"/>
  </r>
  <r>
    <s v="ORD002109"/>
    <s v="CUST6053"/>
    <s v="Michelle Glenn"/>
    <s v="erin.brown@hotmail.com"/>
    <x v="5"/>
    <d v="2024-12-01T00:00:00"/>
    <x v="119"/>
    <x v="6"/>
    <x v="0"/>
    <s v="August"/>
    <x v="2"/>
    <s v="PROD6881"/>
    <x v="20"/>
    <x v="3"/>
    <n v="275"/>
    <n v="1"/>
    <n v="275"/>
    <x v="0"/>
    <n v="33"/>
    <m/>
    <x v="2"/>
    <n v="0.34909090909090912"/>
    <n v="96"/>
  </r>
  <r>
    <s v="ORD002110"/>
    <s v="CUST5028"/>
    <s v="Christopher Arias"/>
    <s v="gina.fletcher@gmail.com"/>
    <x v="0"/>
    <d v="2024-05-19T00:00:00"/>
    <x v="120"/>
    <x v="11"/>
    <x v="0"/>
    <s v="July"/>
    <x v="0"/>
    <s v="PROD6138"/>
    <x v="13"/>
    <x v="4"/>
    <n v="1288"/>
    <n v="3"/>
    <n v="3864"/>
    <x v="1"/>
    <n v="474"/>
    <n v="4"/>
    <x v="0"/>
    <n v="0.25"/>
    <n v="966"/>
  </r>
  <r>
    <s v="ORD002111"/>
    <s v="CUST9752"/>
    <s v="Courtney Jones"/>
    <s v="rick.clark@yahoo.com"/>
    <x v="0"/>
    <d v="2023-06-18T00:00:00"/>
    <x v="275"/>
    <x v="4"/>
    <x v="0"/>
    <s v="April"/>
    <x v="0"/>
    <s v="PROD8742"/>
    <x v="14"/>
    <x v="4"/>
    <n v="895"/>
    <n v="5"/>
    <n v="4473"/>
    <x v="0"/>
    <n v="509"/>
    <n v="8"/>
    <x v="1"/>
    <n v="0.24994410909903866"/>
    <n v="1118"/>
  </r>
  <r>
    <s v="ORD002112"/>
    <s v="CUST3508"/>
    <s v="Connie Anderson"/>
    <s v="patrick.rodriguez@hotmail.com"/>
    <x v="1"/>
    <d v="2023-06-03T00:00:00"/>
    <x v="7"/>
    <x v="4"/>
    <x v="1"/>
    <s v="April"/>
    <x v="0"/>
    <s v="PROD7087"/>
    <x v="7"/>
    <x v="4"/>
    <n v="820"/>
    <n v="3"/>
    <n v="2460"/>
    <x v="0"/>
    <n v="171"/>
    <n v="8"/>
    <x v="1"/>
    <n v="0.25"/>
    <n v="615"/>
  </r>
  <r>
    <s v="ORD002113"/>
    <s v="CUST5339"/>
    <s v="Anna Williams"/>
    <s v="nancy.meyers@gmail.com"/>
    <x v="4"/>
    <d v="2023-11-11T00:00:00"/>
    <x v="388"/>
    <x v="3"/>
    <x v="0"/>
    <s v="March"/>
    <x v="2"/>
    <s v="PROD6377"/>
    <x v="7"/>
    <x v="4"/>
    <n v="282"/>
    <n v="2"/>
    <n v="564"/>
    <x v="1"/>
    <n v="70"/>
    <m/>
    <x v="2"/>
    <n v="0.25"/>
    <n v="141"/>
  </r>
  <r>
    <s v="ORD002114"/>
    <s v="CUST3379"/>
    <s v="Angel Miller"/>
    <s v="brittany.chavez@outlook.com"/>
    <x v="5"/>
    <d v="2024-01-24T00:00:00"/>
    <x v="481"/>
    <x v="9"/>
    <x v="0"/>
    <s v="June"/>
    <x v="2"/>
    <s v="PROD5999"/>
    <x v="4"/>
    <x v="2"/>
    <n v="738"/>
    <n v="2"/>
    <n v="1476"/>
    <x v="1"/>
    <n v="162"/>
    <m/>
    <x v="2"/>
    <n v="0.30013550135501355"/>
    <n v="443"/>
  </r>
  <r>
    <s v="ORD002115"/>
    <s v="CUST2338"/>
    <s v="Melinda Boyd"/>
    <s v="donald.maxwell@outlook.com"/>
    <x v="3"/>
    <d v="2023-05-04T00:00:00"/>
    <x v="129"/>
    <x v="10"/>
    <x v="0"/>
    <s v="February"/>
    <x v="0"/>
    <s v="PROD2839"/>
    <x v="13"/>
    <x v="4"/>
    <n v="544"/>
    <n v="1"/>
    <n v="544"/>
    <x v="1"/>
    <n v="53"/>
    <n v="8"/>
    <x v="1"/>
    <n v="0.25"/>
    <n v="136"/>
  </r>
  <r>
    <s v="ORD002116"/>
    <s v="CUST2752"/>
    <s v="Sarah Walker"/>
    <s v="michael.williams@outlook.com"/>
    <x v="2"/>
    <d v="2023-12-27T00:00:00"/>
    <x v="71"/>
    <x v="7"/>
    <x v="1"/>
    <s v="November"/>
    <x v="0"/>
    <s v="PROD9321"/>
    <x v="10"/>
    <x v="2"/>
    <n v="718"/>
    <n v="7"/>
    <n v="5024"/>
    <x v="1"/>
    <n v="659"/>
    <n v="4"/>
    <x v="0"/>
    <n v="0.29996019108280253"/>
    <n v="1507"/>
  </r>
  <r>
    <s v="ORD002117"/>
    <s v="CUST1225"/>
    <s v="Kyle Torres"/>
    <s v="david.garcia@gmail.com"/>
    <x v="3"/>
    <d v="2023-02-09T00:00:00"/>
    <x v="459"/>
    <x v="1"/>
    <x v="1"/>
    <s v="December"/>
    <x v="0"/>
    <s v="PROD1755"/>
    <x v="13"/>
    <x v="4"/>
    <n v="1353"/>
    <n v="8"/>
    <n v="10822"/>
    <x v="1"/>
    <n v="1175"/>
    <n v="8"/>
    <x v="1"/>
    <n v="0.24995379781925706"/>
    <n v="2705"/>
  </r>
  <r>
    <s v="ORD002118"/>
    <s v="CUST9623"/>
    <s v="William Vazquez"/>
    <s v="randy.morales@hotmail.com"/>
    <x v="5"/>
    <d v="2024-01-15T00:00:00"/>
    <x v="38"/>
    <x v="8"/>
    <x v="1"/>
    <s v="September"/>
    <x v="0"/>
    <s v="PROD1999"/>
    <x v="21"/>
    <x v="1"/>
    <n v="1010"/>
    <n v="3"/>
    <n v="3030"/>
    <x v="4"/>
    <n v="203"/>
    <n v="4"/>
    <x v="0"/>
    <n v="0.14983498349834984"/>
    <n v="454"/>
  </r>
  <r>
    <s v="ORD002119"/>
    <s v="CUST3375"/>
    <s v="Victoria Wright"/>
    <s v="alex.sutton@yahoo.com"/>
    <x v="1"/>
    <d v="2023-05-22T00:00:00"/>
    <x v="368"/>
    <x v="6"/>
    <x v="0"/>
    <s v="August"/>
    <x v="0"/>
    <s v="PROD5795"/>
    <x v="16"/>
    <x v="0"/>
    <n v="553"/>
    <n v="5"/>
    <n v="2763"/>
    <x v="0"/>
    <n v="194"/>
    <n v="2"/>
    <x v="0"/>
    <n v="0.39992761491132828"/>
    <n v="1105"/>
  </r>
  <r>
    <s v="ORD002120"/>
    <s v="CUST3077"/>
    <s v="Jennifer Reed"/>
    <s v="richard.sims@yahoo.com"/>
    <x v="5"/>
    <d v="2023-07-04T00:00:00"/>
    <x v="421"/>
    <x v="8"/>
    <x v="0"/>
    <s v="September"/>
    <x v="0"/>
    <s v="PROD1030"/>
    <x v="7"/>
    <x v="4"/>
    <n v="925"/>
    <n v="2"/>
    <n v="1849"/>
    <x v="1"/>
    <n v="222"/>
    <n v="9"/>
    <x v="1"/>
    <n v="0.24986479177934018"/>
    <n v="462"/>
  </r>
  <r>
    <s v="ORD002121"/>
    <s v="CUST2200"/>
    <s v="Mackenzie Fuentes"/>
    <s v="tina.allen@yahoo.com"/>
    <x v="2"/>
    <d v="2024-09-19T00:00:00"/>
    <x v="243"/>
    <x v="2"/>
    <x v="1"/>
    <s v="May"/>
    <x v="0"/>
    <s v="PROD2022"/>
    <x v="21"/>
    <x v="1"/>
    <n v="675"/>
    <n v="4"/>
    <n v="2700"/>
    <x v="1"/>
    <n v="326"/>
    <n v="8"/>
    <x v="1"/>
    <n v="0.15"/>
    <n v="405"/>
  </r>
  <r>
    <s v="ORD002122"/>
    <s v="CUST5078"/>
    <s v="Christina Grant"/>
    <s v="ann.quinn@outlook.com"/>
    <x v="3"/>
    <d v="2023-01-28T00:00:00"/>
    <x v="454"/>
    <x v="7"/>
    <x v="0"/>
    <s v="November"/>
    <x v="0"/>
    <s v="PROD5612"/>
    <x v="12"/>
    <x v="3"/>
    <n v="1273"/>
    <n v="4"/>
    <n v="5090"/>
    <x v="1"/>
    <n v="498"/>
    <n v="10"/>
    <x v="1"/>
    <n v="0.35009823182711197"/>
    <n v="1782"/>
  </r>
  <r>
    <s v="ORD002123"/>
    <s v="CUST6806"/>
    <s v="Eric Collins"/>
    <s v="brianna.jordan@gmail.com"/>
    <x v="0"/>
    <d v="2023-11-22T00:00:00"/>
    <x v="63"/>
    <x v="1"/>
    <x v="1"/>
    <s v="December"/>
    <x v="0"/>
    <s v="PROD5827"/>
    <x v="17"/>
    <x v="3"/>
    <n v="756"/>
    <n v="6"/>
    <n v="4534"/>
    <x v="1"/>
    <n v="471"/>
    <n v="8"/>
    <x v="1"/>
    <n v="0.35002205558006177"/>
    <n v="1587"/>
  </r>
  <r>
    <s v="ORD002124"/>
    <s v="CUST9868"/>
    <s v="William Carroll"/>
    <s v="allen.stewart@outlook.com"/>
    <x v="6"/>
    <d v="2024-08-20T00:00:00"/>
    <x v="22"/>
    <x v="1"/>
    <x v="1"/>
    <s v="December"/>
    <x v="0"/>
    <s v="PROD8657"/>
    <x v="12"/>
    <x v="3"/>
    <n v="1158"/>
    <n v="10"/>
    <n v="11580"/>
    <x v="1"/>
    <n v="583"/>
    <n v="5"/>
    <x v="0"/>
    <n v="0.35"/>
    <n v="4053"/>
  </r>
  <r>
    <s v="ORD002125"/>
    <s v="CUST4889"/>
    <s v="Dennis Smith"/>
    <s v="breanna.lewis@gmail.com"/>
    <x v="1"/>
    <d v="2024-11-20T00:00:00"/>
    <x v="131"/>
    <x v="9"/>
    <x v="1"/>
    <s v="June"/>
    <x v="0"/>
    <s v="PROD6564"/>
    <x v="17"/>
    <x v="3"/>
    <n v="555"/>
    <n v="3"/>
    <n v="1664"/>
    <x v="1"/>
    <n v="182"/>
    <n v="4"/>
    <x v="0"/>
    <n v="0.35036057692307693"/>
    <n v="583"/>
  </r>
  <r>
    <s v="ORD002126"/>
    <s v="CUST2407"/>
    <s v="Tammy Burke"/>
    <s v="angela.robertson@yahoo.com"/>
    <x v="5"/>
    <d v="2024-06-08T00:00:00"/>
    <x v="265"/>
    <x v="8"/>
    <x v="1"/>
    <s v="September"/>
    <x v="0"/>
    <s v="PROD9028"/>
    <x v="8"/>
    <x v="2"/>
    <n v="559"/>
    <n v="1"/>
    <n v="559"/>
    <x v="0"/>
    <n v="58"/>
    <n v="9"/>
    <x v="1"/>
    <n v="0.30053667262969591"/>
    <n v="168"/>
  </r>
  <r>
    <s v="ORD002127"/>
    <s v="CUST8237"/>
    <s v="Kelsey Foster"/>
    <s v="derek.ashley@gmail.com"/>
    <x v="5"/>
    <d v="2023-10-29T00:00:00"/>
    <x v="218"/>
    <x v="1"/>
    <x v="1"/>
    <s v="December"/>
    <x v="0"/>
    <s v="PROD8862"/>
    <x v="0"/>
    <x v="0"/>
    <n v="861"/>
    <n v="2"/>
    <n v="1721"/>
    <x v="4"/>
    <n v="195"/>
    <n v="7"/>
    <x v="0"/>
    <n v="0.399767576990122"/>
    <n v="688"/>
  </r>
  <r>
    <s v="ORD002128"/>
    <s v="CUST9732"/>
    <s v="Daniel Taylor"/>
    <s v="linda.peterson@yahoo.com"/>
    <x v="0"/>
    <d v="2024-10-08T00:00:00"/>
    <x v="304"/>
    <x v="6"/>
    <x v="0"/>
    <s v="August"/>
    <x v="0"/>
    <s v="PROD8164"/>
    <x v="16"/>
    <x v="0"/>
    <n v="594"/>
    <n v="3"/>
    <n v="1781"/>
    <x v="2"/>
    <n v="104"/>
    <n v="7"/>
    <x v="0"/>
    <n v="0.40033688938798428"/>
    <n v="713"/>
  </r>
  <r>
    <s v="ORD002129"/>
    <s v="CUST3612"/>
    <s v="James Schmitt"/>
    <s v="gina.smith@hotmail.com"/>
    <x v="2"/>
    <d v="2023-08-20T00:00:00"/>
    <x v="74"/>
    <x v="4"/>
    <x v="1"/>
    <s v="April"/>
    <x v="0"/>
    <s v="PROD3817"/>
    <x v="8"/>
    <x v="2"/>
    <n v="449"/>
    <n v="2"/>
    <n v="898"/>
    <x v="2"/>
    <n v="97"/>
    <n v="10"/>
    <x v="1"/>
    <n v="0.29955456570155903"/>
    <n v="269"/>
  </r>
  <r>
    <s v="ORD002130"/>
    <s v="CUST3694"/>
    <s v="Mason Thomas"/>
    <s v="margaret.sellers@gmail.com"/>
    <x v="2"/>
    <d v="2023-09-30T00:00:00"/>
    <x v="134"/>
    <x v="10"/>
    <x v="0"/>
    <s v="February"/>
    <x v="0"/>
    <s v="PROD7995"/>
    <x v="0"/>
    <x v="0"/>
    <n v="225"/>
    <n v="1"/>
    <n v="225"/>
    <x v="1"/>
    <n v="16"/>
    <n v="10"/>
    <x v="1"/>
    <n v="0.4"/>
    <n v="90"/>
  </r>
  <r>
    <s v="ORD002131"/>
    <s v="CUST9536"/>
    <s v="Eric Compton"/>
    <s v="suzanne.gross@hotmail.com"/>
    <x v="5"/>
    <d v="2024-09-28T00:00:00"/>
    <x v="583"/>
    <x v="3"/>
    <x v="0"/>
    <s v="March"/>
    <x v="0"/>
    <s v="PROD6938"/>
    <x v="14"/>
    <x v="4"/>
    <n v="554"/>
    <n v="2"/>
    <n v="1107"/>
    <x v="1"/>
    <n v="127"/>
    <n v="5"/>
    <x v="0"/>
    <n v="0.25022583559168926"/>
    <n v="277"/>
  </r>
  <r>
    <s v="ORD002132"/>
    <s v="CUST6490"/>
    <s v="Morgan Allen"/>
    <s v="ashley.vargas@yahoo.com"/>
    <x v="4"/>
    <d v="2023-01-19T00:00:00"/>
    <x v="326"/>
    <x v="6"/>
    <x v="0"/>
    <s v="August"/>
    <x v="0"/>
    <s v="PROD4011"/>
    <x v="11"/>
    <x v="3"/>
    <n v="222"/>
    <n v="2"/>
    <n v="444"/>
    <x v="1"/>
    <n v="54"/>
    <n v="10"/>
    <x v="1"/>
    <n v="0.34909909909909909"/>
    <n v="155"/>
  </r>
  <r>
    <s v="ORD002133"/>
    <s v="CUST1716"/>
    <s v="Richard Erickson"/>
    <s v="angela.hunt@yahoo.com"/>
    <x v="6"/>
    <d v="2023-05-06T00:00:00"/>
    <x v="142"/>
    <x v="8"/>
    <x v="0"/>
    <s v="September"/>
    <x v="0"/>
    <s v="PROD1741"/>
    <x v="2"/>
    <x v="1"/>
    <n v="968"/>
    <n v="4"/>
    <n v="3871"/>
    <x v="1"/>
    <n v="261"/>
    <n v="9"/>
    <x v="1"/>
    <n v="0.15009041591320071"/>
    <n v="581"/>
  </r>
  <r>
    <s v="ORD002134"/>
    <s v="CUST4060"/>
    <s v="Roy Martinez"/>
    <s v="gabrielle.brown@yahoo.com"/>
    <x v="1"/>
    <d v="2023-04-12T00:00:00"/>
    <x v="629"/>
    <x v="1"/>
    <x v="1"/>
    <s v="December"/>
    <x v="0"/>
    <s v="PROD8283"/>
    <x v="3"/>
    <x v="1"/>
    <n v="1847"/>
    <n v="2"/>
    <n v="3694"/>
    <x v="0"/>
    <n v="516"/>
    <n v="5"/>
    <x v="0"/>
    <n v="0.14997292907417434"/>
    <n v="554"/>
  </r>
  <r>
    <s v="ORD002135"/>
    <s v="CUST6718"/>
    <s v="Gavin Mullen"/>
    <s v="jennifer.harris@hotmail.com"/>
    <x v="2"/>
    <d v="2023-08-14T00:00:00"/>
    <x v="158"/>
    <x v="0"/>
    <x v="0"/>
    <s v="January"/>
    <x v="0"/>
    <s v="PROD4607"/>
    <x v="14"/>
    <x v="4"/>
    <n v="454"/>
    <n v="1"/>
    <n v="454"/>
    <x v="1"/>
    <n v="30"/>
    <n v="8"/>
    <x v="1"/>
    <n v="0.25110132158590309"/>
    <n v="114"/>
  </r>
  <r>
    <s v="ORD002136"/>
    <s v="CUST6305"/>
    <s v="Jacqueline Phillips"/>
    <s v="amber.stone@gmail.com"/>
    <x v="2"/>
    <d v="2024-10-27T00:00:00"/>
    <x v="494"/>
    <x v="3"/>
    <x v="1"/>
    <s v="March"/>
    <x v="0"/>
    <s v="PROD1826"/>
    <x v="10"/>
    <x v="2"/>
    <n v="213"/>
    <n v="2"/>
    <n v="426"/>
    <x v="1"/>
    <n v="41"/>
    <n v="4"/>
    <x v="0"/>
    <n v="0.30046948356807512"/>
    <n v="128"/>
  </r>
  <r>
    <s v="ORD002137"/>
    <s v="CUST1861"/>
    <s v="Scott Ross"/>
    <s v="leslie.garrett@hotmail.com"/>
    <x v="3"/>
    <d v="2023-02-23T00:00:00"/>
    <x v="392"/>
    <x v="4"/>
    <x v="0"/>
    <s v="April"/>
    <x v="0"/>
    <s v="PROD5724"/>
    <x v="7"/>
    <x v="4"/>
    <n v="455"/>
    <n v="1"/>
    <n v="455"/>
    <x v="1"/>
    <n v="58"/>
    <n v="6"/>
    <x v="0"/>
    <n v="0.25054945054945055"/>
    <n v="114"/>
  </r>
  <r>
    <s v="ORD002138"/>
    <s v="CUST2240"/>
    <s v="Gloria Wright"/>
    <s v="darryl.hicks@yahoo.com"/>
    <x v="5"/>
    <d v="2024-06-22T00:00:00"/>
    <x v="71"/>
    <x v="7"/>
    <x v="1"/>
    <s v="November"/>
    <x v="0"/>
    <s v="PROD5972"/>
    <x v="19"/>
    <x v="2"/>
    <n v="1344"/>
    <n v="1"/>
    <n v="1344"/>
    <x v="1"/>
    <n v="122"/>
    <n v="4"/>
    <x v="0"/>
    <n v="0.29985119047619047"/>
    <n v="403"/>
  </r>
  <r>
    <s v="ORD002139"/>
    <s v="CUST5535"/>
    <s v="Kristen Miller"/>
    <s v="daniel.cole@gmail.com"/>
    <x v="2"/>
    <d v="2024-09-10T00:00:00"/>
    <x v="8"/>
    <x v="5"/>
    <x v="1"/>
    <s v="October"/>
    <x v="0"/>
    <s v="PROD6427"/>
    <x v="17"/>
    <x v="3"/>
    <n v="1135"/>
    <n v="1"/>
    <n v="1135"/>
    <x v="0"/>
    <n v="101"/>
    <n v="10"/>
    <x v="1"/>
    <n v="0.34977973568281939"/>
    <n v="397"/>
  </r>
  <r>
    <s v="ORD002140"/>
    <s v="CUST2752"/>
    <s v="Sarah Walker"/>
    <s v="michael.williams@outlook.com"/>
    <x v="2"/>
    <d v="2023-12-27T00:00:00"/>
    <x v="49"/>
    <x v="4"/>
    <x v="1"/>
    <s v="April"/>
    <x v="0"/>
    <s v="PROD3462"/>
    <x v="13"/>
    <x v="4"/>
    <n v="436"/>
    <n v="2"/>
    <n v="872"/>
    <x v="1"/>
    <n v="74"/>
    <n v="3"/>
    <x v="0"/>
    <n v="0.25"/>
    <n v="218"/>
  </r>
  <r>
    <s v="ORD002141"/>
    <s v="CUST2812"/>
    <s v="Benjamin Bennett"/>
    <s v="amber.alvarez@hotmail.com"/>
    <x v="5"/>
    <d v="2024-02-01T00:00:00"/>
    <x v="16"/>
    <x v="8"/>
    <x v="0"/>
    <s v="September"/>
    <x v="0"/>
    <s v="PROD4206"/>
    <x v="4"/>
    <x v="2"/>
    <n v="461"/>
    <n v="4"/>
    <n v="1843"/>
    <x v="4"/>
    <n v="206"/>
    <n v="9"/>
    <x v="1"/>
    <n v="0.30005425935973956"/>
    <n v="553"/>
  </r>
  <r>
    <s v="ORD002142"/>
    <s v="CUST9665"/>
    <s v="Derrick Rice"/>
    <s v="mary.boyer@gmail.com"/>
    <x v="5"/>
    <d v="2023-07-01T00:00:00"/>
    <x v="451"/>
    <x v="9"/>
    <x v="0"/>
    <s v="June"/>
    <x v="0"/>
    <s v="PROD6606"/>
    <x v="7"/>
    <x v="4"/>
    <n v="679"/>
    <n v="6"/>
    <n v="4075"/>
    <x v="1"/>
    <n v="419"/>
    <n v="5"/>
    <x v="0"/>
    <n v="0.25006134969325156"/>
    <n v="1019"/>
  </r>
  <r>
    <s v="ORD002143"/>
    <s v="CUST6067"/>
    <s v="Crystal White"/>
    <s v="tammy.torres@yahoo.com"/>
    <x v="2"/>
    <d v="2024-05-30T00:00:00"/>
    <x v="434"/>
    <x v="8"/>
    <x v="1"/>
    <s v="September"/>
    <x v="0"/>
    <s v="PROD2509"/>
    <x v="14"/>
    <x v="4"/>
    <n v="765"/>
    <n v="4"/>
    <n v="3060"/>
    <x v="1"/>
    <n v="395"/>
    <n v="2"/>
    <x v="0"/>
    <n v="0.25"/>
    <n v="765"/>
  </r>
  <r>
    <s v="ORD002144"/>
    <s v="CUST2495"/>
    <s v="Michael Chang"/>
    <s v="janice.mcdonald@hotmail.com"/>
    <x v="3"/>
    <d v="2023-10-04T00:00:00"/>
    <x v="574"/>
    <x v="8"/>
    <x v="0"/>
    <s v="September"/>
    <x v="0"/>
    <s v="PROD7822"/>
    <x v="20"/>
    <x v="3"/>
    <n v="109"/>
    <n v="3"/>
    <n v="327"/>
    <x v="1"/>
    <n v="28"/>
    <n v="2"/>
    <x v="0"/>
    <n v="0.34862385321100919"/>
    <n v="114"/>
  </r>
  <r>
    <s v="ORD002145"/>
    <s v="CUST3943"/>
    <s v="Alyssa Weiss"/>
    <s v="melissa.rivera@gmail.com"/>
    <x v="6"/>
    <d v="2023-06-28T00:00:00"/>
    <x v="674"/>
    <x v="3"/>
    <x v="1"/>
    <s v="March"/>
    <x v="0"/>
    <s v="PROD2373"/>
    <x v="20"/>
    <x v="3"/>
    <n v="539"/>
    <n v="2"/>
    <n v="1079"/>
    <x v="1"/>
    <n v="73"/>
    <n v="3"/>
    <x v="0"/>
    <n v="0.35032437442075998"/>
    <n v="378"/>
  </r>
  <r>
    <s v="ORD002146"/>
    <s v="CUST7264"/>
    <s v="Diana Cantu"/>
    <s v="lauren.williamson@yahoo.com"/>
    <x v="2"/>
    <d v="2024-08-18T00:00:00"/>
    <x v="424"/>
    <x v="11"/>
    <x v="1"/>
    <s v="July"/>
    <x v="0"/>
    <s v="PROD1808"/>
    <x v="10"/>
    <x v="2"/>
    <n v="1151"/>
    <n v="5"/>
    <n v="5755"/>
    <x v="0"/>
    <n v="770"/>
    <n v="10"/>
    <x v="1"/>
    <n v="0.30008688097306691"/>
    <n v="1727"/>
  </r>
  <r>
    <s v="ORD002147"/>
    <s v="CUST1602"/>
    <s v="Tammy Parker"/>
    <s v="stephanie.wilson@hotmail.com"/>
    <x v="1"/>
    <d v="2024-05-05T00:00:00"/>
    <x v="214"/>
    <x v="11"/>
    <x v="0"/>
    <s v="July"/>
    <x v="0"/>
    <s v="PROD5420"/>
    <x v="3"/>
    <x v="1"/>
    <n v="548"/>
    <n v="5"/>
    <n v="2738"/>
    <x v="0"/>
    <n v="375"/>
    <n v="5"/>
    <x v="0"/>
    <n v="0.15010956902848796"/>
    <n v="411"/>
  </r>
  <r>
    <s v="ORD002148"/>
    <s v="CUST6803"/>
    <s v="Walter Miller"/>
    <s v="emily.avery@gmail.com"/>
    <x v="0"/>
    <d v="2023-10-06T00:00:00"/>
    <x v="178"/>
    <x v="11"/>
    <x v="0"/>
    <s v="July"/>
    <x v="0"/>
    <s v="PROD3246"/>
    <x v="17"/>
    <x v="3"/>
    <n v="834"/>
    <n v="2"/>
    <n v="1667"/>
    <x v="1"/>
    <n v="218"/>
    <n v="2"/>
    <x v="0"/>
    <n v="0.35032993401319734"/>
    <n v="584"/>
  </r>
  <r>
    <s v="ORD002149"/>
    <s v="CUST4939"/>
    <s v="Chris Cooley"/>
    <s v="anna.garcia@yahoo.com"/>
    <x v="3"/>
    <d v="2024-07-08T00:00:00"/>
    <x v="688"/>
    <x v="3"/>
    <x v="0"/>
    <s v="March"/>
    <x v="0"/>
    <s v="PROD8330"/>
    <x v="15"/>
    <x v="1"/>
    <n v="807"/>
    <n v="5"/>
    <n v="4036"/>
    <x v="1"/>
    <n v="589"/>
    <n v="2"/>
    <x v="0"/>
    <n v="0.14990089197224976"/>
    <n v="605"/>
  </r>
  <r>
    <s v="ORD002150"/>
    <s v="CUST9734"/>
    <s v="Melanie Avila"/>
    <s v="theresa.powers@hotmail.com"/>
    <x v="2"/>
    <d v="2024-07-30T00:00:00"/>
    <x v="605"/>
    <x v="6"/>
    <x v="1"/>
    <s v="August"/>
    <x v="0"/>
    <s v="PROD6059"/>
    <x v="7"/>
    <x v="4"/>
    <n v="358"/>
    <n v="6"/>
    <n v="2147"/>
    <x v="4"/>
    <n v="111"/>
    <n v="10"/>
    <x v="1"/>
    <n v="0.25011644154634372"/>
    <n v="537"/>
  </r>
  <r>
    <s v="ORD002151"/>
    <s v="CUST9774"/>
    <s v="Patrick Pearson"/>
    <s v="sandra.woodward@outlook.com"/>
    <x v="3"/>
    <d v="2023-08-03T00:00:00"/>
    <x v="496"/>
    <x v="1"/>
    <x v="0"/>
    <s v="December"/>
    <x v="0"/>
    <s v="PROD7200"/>
    <x v="12"/>
    <x v="3"/>
    <n v="1388"/>
    <n v="10"/>
    <n v="13881"/>
    <x v="1"/>
    <n v="1073"/>
    <n v="10"/>
    <x v="1"/>
    <n v="0.34997478567826523"/>
    <n v="4858"/>
  </r>
  <r>
    <s v="ORD002152"/>
    <s v="CUST3077"/>
    <s v="Jennifer Reed"/>
    <s v="richard.sims@yahoo.com"/>
    <x v="5"/>
    <d v="2023-07-04T00:00:00"/>
    <x v="106"/>
    <x v="3"/>
    <x v="0"/>
    <s v="March"/>
    <x v="0"/>
    <s v="PROD6920"/>
    <x v="2"/>
    <x v="1"/>
    <n v="558"/>
    <n v="1"/>
    <n v="558"/>
    <x v="1"/>
    <n v="35"/>
    <n v="4"/>
    <x v="0"/>
    <n v="0.15053763440860216"/>
    <n v="84"/>
  </r>
  <r>
    <s v="ORD002153"/>
    <s v="CUST1677"/>
    <s v="Jacob Olsen"/>
    <s v="jeremiah.chan@hotmail.com"/>
    <x v="5"/>
    <d v="2023-08-19T00:00:00"/>
    <x v="421"/>
    <x v="8"/>
    <x v="0"/>
    <s v="September"/>
    <x v="0"/>
    <s v="PROD2394"/>
    <x v="2"/>
    <x v="1"/>
    <n v="1064"/>
    <n v="5"/>
    <n v="5321"/>
    <x v="0"/>
    <n v="597"/>
    <n v="8"/>
    <x v="1"/>
    <n v="0.14997180981018607"/>
    <n v="798"/>
  </r>
  <r>
    <s v="ORD002154"/>
    <s v="CUST1057"/>
    <s v="Mrs. Aimee Harris"/>
    <s v="jeffery.harris@gmail.com"/>
    <x v="4"/>
    <d v="2024-04-11T00:00:00"/>
    <x v="689"/>
    <x v="10"/>
    <x v="0"/>
    <s v="February"/>
    <x v="2"/>
    <s v="PROD4081"/>
    <x v="11"/>
    <x v="3"/>
    <n v="310"/>
    <n v="3"/>
    <n v="931"/>
    <x v="2"/>
    <n v="90"/>
    <m/>
    <x v="2"/>
    <n v="0.3501611170784103"/>
    <n v="326"/>
  </r>
  <r>
    <s v="ORD002155"/>
    <s v="CUST7569"/>
    <s v="Elizabeth Mills"/>
    <s v="jill.walker@outlook.com"/>
    <x v="2"/>
    <d v="2023-07-11T00:00:00"/>
    <x v="207"/>
    <x v="3"/>
    <x v="0"/>
    <s v="March"/>
    <x v="0"/>
    <s v="PROD1844"/>
    <x v="10"/>
    <x v="2"/>
    <n v="19"/>
    <n v="2"/>
    <n v="38"/>
    <x v="4"/>
    <n v="3"/>
    <n v="2"/>
    <x v="0"/>
    <n v="0.28947368421052633"/>
    <n v="11"/>
  </r>
  <r>
    <s v="ORD002156"/>
    <s v="CUST6720"/>
    <s v="Kimberly Collins"/>
    <s v="patrick.park@hotmail.com"/>
    <x v="6"/>
    <d v="2023-11-27T00:00:00"/>
    <x v="503"/>
    <x v="4"/>
    <x v="0"/>
    <s v="April"/>
    <x v="2"/>
    <s v="PROD1825"/>
    <x v="20"/>
    <x v="3"/>
    <n v="278"/>
    <n v="5"/>
    <n v="1390"/>
    <x v="4"/>
    <n v="132"/>
    <m/>
    <x v="2"/>
    <n v="0.35035971223021584"/>
    <n v="487"/>
  </r>
  <r>
    <s v="ORD002157"/>
    <s v="CUST7649"/>
    <s v="Brandi Martinez"/>
    <s v="karen.mullins@outlook.com"/>
    <x v="0"/>
    <d v="2023-03-29T00:00:00"/>
    <x v="501"/>
    <x v="10"/>
    <x v="0"/>
    <s v="February"/>
    <x v="0"/>
    <s v="PROD6130"/>
    <x v="20"/>
    <x v="3"/>
    <n v="242"/>
    <n v="2"/>
    <n v="485"/>
    <x v="1"/>
    <n v="66"/>
    <n v="6"/>
    <x v="0"/>
    <n v="0.35051546391752575"/>
    <n v="170"/>
  </r>
  <r>
    <s v="ORD002158"/>
    <s v="CUST1605"/>
    <s v="Alison White"/>
    <s v="sean.hancock@hotmail.com"/>
    <x v="3"/>
    <d v="2024-11-25T00:00:00"/>
    <x v="76"/>
    <x v="9"/>
    <x v="1"/>
    <s v="June"/>
    <x v="0"/>
    <s v="PROD7904"/>
    <x v="13"/>
    <x v="4"/>
    <n v="1183"/>
    <n v="6"/>
    <n v="7097"/>
    <x v="0"/>
    <n v="797"/>
    <n v="2"/>
    <x v="0"/>
    <n v="0.24996477384810484"/>
    <n v="1774"/>
  </r>
  <r>
    <s v="ORD002159"/>
    <s v="CUST9565"/>
    <s v="Patrick Johnson"/>
    <s v="christian.curtis@outlook.com"/>
    <x v="4"/>
    <d v="2024-12-23T00:00:00"/>
    <x v="559"/>
    <x v="11"/>
    <x v="1"/>
    <s v="July"/>
    <x v="0"/>
    <s v="PROD8251"/>
    <x v="16"/>
    <x v="0"/>
    <n v="209"/>
    <n v="1"/>
    <n v="209"/>
    <x v="1"/>
    <n v="14"/>
    <n v="10"/>
    <x v="1"/>
    <n v="0.40191387559808611"/>
    <n v="84"/>
  </r>
  <r>
    <s v="ORD002160"/>
    <s v="CUST9084"/>
    <s v="Amber Martinez MD"/>
    <s v="regina.peters@yahoo.com"/>
    <x v="4"/>
    <d v="2024-12-14T00:00:00"/>
    <x v="53"/>
    <x v="9"/>
    <x v="0"/>
    <s v="June"/>
    <x v="0"/>
    <s v="PROD7899"/>
    <x v="21"/>
    <x v="1"/>
    <n v="502"/>
    <n v="3"/>
    <n v="1507"/>
    <x v="1"/>
    <n v="222"/>
    <n v="5"/>
    <x v="0"/>
    <n v="0.14996682149966822"/>
    <n v="226"/>
  </r>
  <r>
    <s v="ORD002161"/>
    <s v="CUST3988"/>
    <s v="Joshua Jordan"/>
    <s v="robin.harris@hotmail.com"/>
    <x v="0"/>
    <d v="2023-11-29T00:00:00"/>
    <x v="63"/>
    <x v="1"/>
    <x v="1"/>
    <s v="December"/>
    <x v="0"/>
    <s v="PROD9078"/>
    <x v="11"/>
    <x v="3"/>
    <n v="1219"/>
    <n v="8"/>
    <n v="9752"/>
    <x v="0"/>
    <n v="1094"/>
    <n v="7"/>
    <x v="0"/>
    <n v="0.34997949138638229"/>
    <n v="3413"/>
  </r>
  <r>
    <s v="ORD002162"/>
    <s v="CUST5103"/>
    <s v="Rebecca Mcbride"/>
    <s v="william.smith@gmail.com"/>
    <x v="1"/>
    <d v="2023-07-04T00:00:00"/>
    <x v="340"/>
    <x v="11"/>
    <x v="0"/>
    <s v="July"/>
    <x v="0"/>
    <s v="PROD1045"/>
    <x v="16"/>
    <x v="0"/>
    <n v="926"/>
    <n v="6"/>
    <n v="5554"/>
    <x v="0"/>
    <n v="681"/>
    <n v="2"/>
    <x v="0"/>
    <n v="0.40007202016564636"/>
    <n v="2222"/>
  </r>
  <r>
    <s v="ORD002163"/>
    <s v="CUST2527"/>
    <s v="Shelby Schwartz"/>
    <s v="heather.knapp@outlook.com"/>
    <x v="0"/>
    <d v="2024-08-17T00:00:00"/>
    <x v="665"/>
    <x v="11"/>
    <x v="0"/>
    <s v="July"/>
    <x v="0"/>
    <s v="PROD9150"/>
    <x v="16"/>
    <x v="0"/>
    <n v="283"/>
    <n v="5"/>
    <n v="1416"/>
    <x v="1"/>
    <n v="117"/>
    <n v="7"/>
    <x v="0"/>
    <n v="0.39971751412429379"/>
    <n v="566"/>
  </r>
  <r>
    <s v="ORD002164"/>
    <s v="CUST4026"/>
    <s v="Daniel Young"/>
    <s v="ashley.payne@outlook.com"/>
    <x v="5"/>
    <d v="2023-10-02T00:00:00"/>
    <x v="682"/>
    <x v="9"/>
    <x v="0"/>
    <s v="June"/>
    <x v="1"/>
    <s v="PROD5088"/>
    <x v="2"/>
    <x v="1"/>
    <n v="514"/>
    <n v="4"/>
    <n v="2055"/>
    <x v="1"/>
    <n v="111"/>
    <m/>
    <x v="2"/>
    <n v="0.14987834549878346"/>
    <n v="308"/>
  </r>
  <r>
    <s v="ORD002165"/>
    <s v="CUST5306"/>
    <s v="Brianna Roach"/>
    <s v="nicole.noble@yahoo.com"/>
    <x v="1"/>
    <d v="2024-04-08T00:00:00"/>
    <x v="335"/>
    <x v="0"/>
    <x v="1"/>
    <s v="January"/>
    <x v="2"/>
    <s v="PROD5223"/>
    <x v="19"/>
    <x v="2"/>
    <n v="506"/>
    <n v="2"/>
    <n v="1012"/>
    <x v="0"/>
    <n v="59"/>
    <m/>
    <x v="2"/>
    <n v="0.29940711462450592"/>
    <n v="303"/>
  </r>
  <r>
    <s v="ORD002166"/>
    <s v="CUST4399"/>
    <s v="Anthony Smith"/>
    <s v="stephen.murphy@hotmail.com"/>
    <x v="2"/>
    <d v="2023-06-11T00:00:00"/>
    <x v="307"/>
    <x v="1"/>
    <x v="0"/>
    <s v="December"/>
    <x v="0"/>
    <s v="PROD7541"/>
    <x v="7"/>
    <x v="4"/>
    <n v="1172"/>
    <n v="4"/>
    <n v="4690"/>
    <x v="1"/>
    <n v="331"/>
    <n v="3"/>
    <x v="0"/>
    <n v="0.24989339019189766"/>
    <n v="1172"/>
  </r>
  <r>
    <s v="ORD002167"/>
    <s v="CUST6251"/>
    <s v="Richard Choi"/>
    <s v="michael.larson@outlook.com"/>
    <x v="1"/>
    <d v="2023-04-24T00:00:00"/>
    <x v="152"/>
    <x v="4"/>
    <x v="1"/>
    <s v="April"/>
    <x v="0"/>
    <s v="PROD1762"/>
    <x v="2"/>
    <x v="1"/>
    <n v="766"/>
    <n v="5"/>
    <n v="3829"/>
    <x v="1"/>
    <n v="447"/>
    <n v="2"/>
    <x v="0"/>
    <n v="0.14990859232175502"/>
    <n v="574"/>
  </r>
  <r>
    <s v="ORD002168"/>
    <s v="CUST6876"/>
    <s v="Benjamin Davidson"/>
    <s v="pamela.ballard@outlook.com"/>
    <x v="5"/>
    <d v="2023-05-16T00:00:00"/>
    <x v="690"/>
    <x v="4"/>
    <x v="1"/>
    <s v="April"/>
    <x v="0"/>
    <s v="PROD5397"/>
    <x v="2"/>
    <x v="1"/>
    <n v="484"/>
    <n v="1"/>
    <n v="484"/>
    <x v="1"/>
    <n v="49"/>
    <n v="10"/>
    <x v="1"/>
    <n v="0.15082644628099173"/>
    <n v="73"/>
  </r>
  <r>
    <s v="ORD002169"/>
    <s v="CUST9265"/>
    <s v="John Stuart"/>
    <s v="george.perry@gmail.com"/>
    <x v="0"/>
    <d v="2024-09-29T00:00:00"/>
    <x v="373"/>
    <x v="9"/>
    <x v="0"/>
    <s v="June"/>
    <x v="0"/>
    <s v="PROD6174"/>
    <x v="5"/>
    <x v="3"/>
    <n v="633"/>
    <n v="1"/>
    <n v="633"/>
    <x v="0"/>
    <n v="48"/>
    <n v="3"/>
    <x v="0"/>
    <n v="0.35071090047393366"/>
    <n v="222"/>
  </r>
  <r>
    <s v="ORD002170"/>
    <s v="CUST2481"/>
    <s v="Morgan Collier"/>
    <s v="kathryn.serrano@gmail.com"/>
    <x v="4"/>
    <d v="2024-06-03T00:00:00"/>
    <x v="511"/>
    <x v="3"/>
    <x v="0"/>
    <s v="March"/>
    <x v="0"/>
    <s v="PROD9960"/>
    <x v="3"/>
    <x v="1"/>
    <n v="852"/>
    <n v="5"/>
    <n v="4261"/>
    <x v="0"/>
    <n v="381"/>
    <n v="9"/>
    <x v="1"/>
    <n v="0.14996479699601031"/>
    <n v="639"/>
  </r>
  <r>
    <s v="ORD002171"/>
    <s v="CUST2497"/>
    <s v="Tammy Cummings"/>
    <s v="cody.park@gmail.com"/>
    <x v="5"/>
    <d v="2024-06-17T00:00:00"/>
    <x v="691"/>
    <x v="1"/>
    <x v="1"/>
    <s v="December"/>
    <x v="0"/>
    <s v="PROD9531"/>
    <x v="0"/>
    <x v="0"/>
    <n v="590"/>
    <n v="4"/>
    <n v="2362"/>
    <x v="1"/>
    <n v="274"/>
    <n v="7"/>
    <x v="0"/>
    <n v="0.40008467400508047"/>
    <n v="945"/>
  </r>
  <r>
    <s v="ORD002172"/>
    <s v="CUST6744"/>
    <s v="Michael Ramirez"/>
    <s v="timothy.swanson@outlook.com"/>
    <x v="0"/>
    <d v="2023-03-30T00:00:00"/>
    <x v="52"/>
    <x v="2"/>
    <x v="1"/>
    <s v="May"/>
    <x v="0"/>
    <s v="PROD7365"/>
    <x v="5"/>
    <x v="3"/>
    <n v="1081"/>
    <n v="4"/>
    <n v="4325"/>
    <x v="1"/>
    <n v="636"/>
    <n v="10"/>
    <x v="1"/>
    <n v="0.35005780346820808"/>
    <n v="1514"/>
  </r>
  <r>
    <s v="ORD002173"/>
    <s v="CUST9846"/>
    <s v="Lori Davis"/>
    <s v="jeremy.nelson@yahoo.com"/>
    <x v="1"/>
    <d v="2023-12-02T00:00:00"/>
    <x v="637"/>
    <x v="0"/>
    <x v="0"/>
    <s v="January"/>
    <x v="0"/>
    <s v="PROD7348"/>
    <x v="17"/>
    <x v="3"/>
    <n v="308"/>
    <n v="2"/>
    <n v="617"/>
    <x v="1"/>
    <n v="70"/>
    <n v="2"/>
    <x v="0"/>
    <n v="0.35008103727714751"/>
    <n v="216"/>
  </r>
  <r>
    <s v="ORD002174"/>
    <s v="CUST1802"/>
    <s v="James Smith"/>
    <s v="marc.garrett@gmail.com"/>
    <x v="0"/>
    <d v="2023-02-24T00:00:00"/>
    <x v="103"/>
    <x v="0"/>
    <x v="1"/>
    <s v="January"/>
    <x v="0"/>
    <s v="PROD6557"/>
    <x v="3"/>
    <x v="1"/>
    <n v="188"/>
    <n v="2"/>
    <n v="376"/>
    <x v="0"/>
    <n v="31"/>
    <n v="6"/>
    <x v="0"/>
    <n v="0.14893617021276595"/>
    <n v="56"/>
  </r>
  <r>
    <s v="ORD002175"/>
    <s v="CUST9947"/>
    <s v="Marie Lee"/>
    <s v="travis.payne@yahoo.com"/>
    <x v="2"/>
    <d v="2024-10-10T00:00:00"/>
    <x v="405"/>
    <x v="10"/>
    <x v="0"/>
    <s v="February"/>
    <x v="1"/>
    <s v="PROD5007"/>
    <x v="21"/>
    <x v="1"/>
    <n v="668"/>
    <n v="1"/>
    <n v="668"/>
    <x v="0"/>
    <n v="95"/>
    <m/>
    <x v="2"/>
    <n v="0.1497005988023952"/>
    <n v="100"/>
  </r>
  <r>
    <s v="ORD002176"/>
    <s v="CUST3437"/>
    <s v="Denise Richards"/>
    <s v="alexandra.carter@yahoo.com"/>
    <x v="0"/>
    <d v="2023-07-23T00:00:00"/>
    <x v="493"/>
    <x v="6"/>
    <x v="0"/>
    <s v="August"/>
    <x v="0"/>
    <s v="PROD4071"/>
    <x v="21"/>
    <x v="1"/>
    <n v="1089"/>
    <n v="1"/>
    <n v="1089"/>
    <x v="2"/>
    <n v="122"/>
    <n v="2"/>
    <x v="0"/>
    <n v="0.14967860422405876"/>
    <n v="163"/>
  </r>
  <r>
    <s v="ORD002177"/>
    <s v="CUST4541"/>
    <s v="Gary Zamora"/>
    <s v="timothy.henderson@yahoo.com"/>
    <x v="4"/>
    <d v="2023-06-03T00:00:00"/>
    <x v="378"/>
    <x v="11"/>
    <x v="1"/>
    <s v="July"/>
    <x v="0"/>
    <s v="PROD1165"/>
    <x v="13"/>
    <x v="4"/>
    <n v="934"/>
    <n v="5"/>
    <n v="4672"/>
    <x v="1"/>
    <n v="307"/>
    <n v="4"/>
    <x v="0"/>
    <n v="0.25"/>
    <n v="1168"/>
  </r>
  <r>
    <s v="ORD002178"/>
    <s v="CUST6245"/>
    <s v="Natalie Nelson"/>
    <s v="michael.smith@yahoo.com"/>
    <x v="1"/>
    <d v="2023-03-24T00:00:00"/>
    <x v="42"/>
    <x v="1"/>
    <x v="0"/>
    <s v="December"/>
    <x v="0"/>
    <s v="PROD5659"/>
    <x v="18"/>
    <x v="0"/>
    <n v="308"/>
    <n v="4"/>
    <n v="1230"/>
    <x v="2"/>
    <n v="106"/>
    <n v="9"/>
    <x v="1"/>
    <n v="0.4"/>
    <n v="492"/>
  </r>
  <r>
    <s v="ORD002179"/>
    <s v="CUST3972"/>
    <s v="Valerie Thomas"/>
    <s v="robert.ortiz@yahoo.com"/>
    <x v="4"/>
    <d v="2023-09-02T00:00:00"/>
    <x v="692"/>
    <x v="3"/>
    <x v="1"/>
    <s v="March"/>
    <x v="0"/>
    <s v="PROD3363"/>
    <x v="2"/>
    <x v="1"/>
    <n v="65"/>
    <n v="2"/>
    <n v="131"/>
    <x v="0"/>
    <n v="15"/>
    <n v="8"/>
    <x v="1"/>
    <n v="0.15267175572519084"/>
    <n v="20"/>
  </r>
  <r>
    <s v="ORD002180"/>
    <s v="CUST5147"/>
    <s v="Chase Gregory"/>
    <s v="michael.jones@outlook.com"/>
    <x v="3"/>
    <d v="2023-06-07T00:00:00"/>
    <x v="336"/>
    <x v="0"/>
    <x v="1"/>
    <s v="January"/>
    <x v="0"/>
    <s v="PROD6078"/>
    <x v="15"/>
    <x v="1"/>
    <n v="899"/>
    <n v="4"/>
    <n v="3596"/>
    <x v="1"/>
    <n v="429"/>
    <n v="3"/>
    <x v="0"/>
    <n v="0.14988876529477196"/>
    <n v="539"/>
  </r>
  <r>
    <s v="ORD002181"/>
    <s v="CUST7972"/>
    <s v="Robert Pierce"/>
    <s v="courtney.herrera@hotmail.com"/>
    <x v="2"/>
    <d v="2024-06-12T00:00:00"/>
    <x v="196"/>
    <x v="11"/>
    <x v="0"/>
    <s v="July"/>
    <x v="0"/>
    <s v="PROD7913"/>
    <x v="14"/>
    <x v="4"/>
    <n v="817"/>
    <n v="5"/>
    <n v="4086"/>
    <x v="1"/>
    <n v="406"/>
    <n v="7"/>
    <x v="0"/>
    <n v="0.24987763093489965"/>
    <n v="1021"/>
  </r>
  <r>
    <s v="ORD002182"/>
    <s v="CUST6375"/>
    <s v="Christina Rodriguez"/>
    <s v="brandon.foster@gmail.com"/>
    <x v="0"/>
    <d v="2023-05-25T00:00:00"/>
    <x v="282"/>
    <x v="2"/>
    <x v="0"/>
    <s v="May"/>
    <x v="0"/>
    <s v="PROD5904"/>
    <x v="1"/>
    <x v="1"/>
    <n v="848"/>
    <n v="4"/>
    <n v="3390"/>
    <x v="2"/>
    <n v="505"/>
    <n v="9"/>
    <x v="1"/>
    <n v="0.15014749262536872"/>
    <n v="509"/>
  </r>
  <r>
    <s v="ORD002183"/>
    <s v="CUST6470"/>
    <s v="Anthony Caldwell"/>
    <s v="tara.peterson@hotmail.com"/>
    <x v="5"/>
    <d v="2023-06-30T00:00:00"/>
    <x v="419"/>
    <x v="11"/>
    <x v="1"/>
    <s v="July"/>
    <x v="0"/>
    <s v="PROD2797"/>
    <x v="21"/>
    <x v="1"/>
    <n v="474"/>
    <n v="6"/>
    <n v="2842"/>
    <x v="0"/>
    <n v="222"/>
    <n v="10"/>
    <x v="1"/>
    <n v="0.14989444053483461"/>
    <n v="426"/>
  </r>
  <r>
    <s v="ORD002184"/>
    <s v="CUST4978"/>
    <s v="Anthony Key"/>
    <s v="nicole.knight@hotmail.com"/>
    <x v="3"/>
    <d v="2024-03-24T00:00:00"/>
    <x v="560"/>
    <x v="8"/>
    <x v="0"/>
    <s v="September"/>
    <x v="0"/>
    <s v="PROD9406"/>
    <x v="20"/>
    <x v="3"/>
    <n v="415"/>
    <n v="5"/>
    <n v="2074"/>
    <x v="1"/>
    <n v="302"/>
    <n v="8"/>
    <x v="1"/>
    <n v="0.35004821600771457"/>
    <n v="726"/>
  </r>
  <r>
    <s v="ORD002185"/>
    <s v="CUST9985"/>
    <s v="Michele Collins"/>
    <s v="gerald.jackson@hotmail.com"/>
    <x v="2"/>
    <d v="2024-03-22T00:00:00"/>
    <x v="152"/>
    <x v="4"/>
    <x v="1"/>
    <s v="April"/>
    <x v="0"/>
    <s v="PROD8167"/>
    <x v="16"/>
    <x v="0"/>
    <n v="383"/>
    <n v="3"/>
    <n v="1148"/>
    <x v="1"/>
    <n v="130"/>
    <n v="3"/>
    <x v="0"/>
    <n v="0.39982578397212543"/>
    <n v="459"/>
  </r>
  <r>
    <s v="ORD002186"/>
    <s v="CUST9623"/>
    <s v="William Vazquez"/>
    <s v="randy.morales@hotmail.com"/>
    <x v="5"/>
    <d v="2024-01-15T00:00:00"/>
    <x v="232"/>
    <x v="5"/>
    <x v="0"/>
    <s v="October"/>
    <x v="0"/>
    <s v="PROD1143"/>
    <x v="2"/>
    <x v="1"/>
    <n v="903"/>
    <n v="1"/>
    <n v="903"/>
    <x v="4"/>
    <n v="102"/>
    <n v="10"/>
    <x v="1"/>
    <n v="0.14950166112956811"/>
    <n v="135"/>
  </r>
  <r>
    <s v="ORD002187"/>
    <s v="CUST8416"/>
    <s v="Bryan Davis"/>
    <s v="aaron.gutierrez@gmail.com"/>
    <x v="5"/>
    <d v="2023-08-17T00:00:00"/>
    <x v="406"/>
    <x v="9"/>
    <x v="1"/>
    <s v="June"/>
    <x v="0"/>
    <s v="PROD5463"/>
    <x v="3"/>
    <x v="1"/>
    <n v="952"/>
    <n v="4"/>
    <n v="3808"/>
    <x v="1"/>
    <n v="225"/>
    <n v="10"/>
    <x v="1"/>
    <n v="0.14994747899159663"/>
    <n v="571"/>
  </r>
  <r>
    <s v="ORD002188"/>
    <s v="CUST2788"/>
    <s v="Gary Smith"/>
    <s v="monica.welch@outlook.com"/>
    <x v="5"/>
    <d v="2023-08-01T00:00:00"/>
    <x v="121"/>
    <x v="0"/>
    <x v="0"/>
    <s v="January"/>
    <x v="0"/>
    <s v="PROD1870"/>
    <x v="4"/>
    <x v="2"/>
    <n v="174"/>
    <n v="3"/>
    <n v="523"/>
    <x v="0"/>
    <n v="69"/>
    <n v="4"/>
    <x v="0"/>
    <n v="0.30019120458891013"/>
    <n v="157"/>
  </r>
  <r>
    <s v="ORD002189"/>
    <s v="CUST8513"/>
    <s v="Jennifer Beck"/>
    <s v="geoffrey.hester@outlook.com"/>
    <x v="6"/>
    <d v="2023-03-03T00:00:00"/>
    <x v="29"/>
    <x v="10"/>
    <x v="1"/>
    <s v="February"/>
    <x v="0"/>
    <s v="PROD7699"/>
    <x v="15"/>
    <x v="1"/>
    <n v="286"/>
    <n v="1"/>
    <n v="286"/>
    <x v="1"/>
    <n v="23"/>
    <n v="5"/>
    <x v="0"/>
    <n v="0.15034965034965034"/>
    <n v="43"/>
  </r>
  <r>
    <s v="ORD002190"/>
    <s v="CUST1409"/>
    <s v="Elizabeth Love"/>
    <s v="andrew.meyer@yahoo.com"/>
    <x v="2"/>
    <d v="2024-08-24T00:00:00"/>
    <x v="428"/>
    <x v="0"/>
    <x v="1"/>
    <s v="January"/>
    <x v="1"/>
    <s v="PROD6664"/>
    <x v="11"/>
    <x v="3"/>
    <n v="436"/>
    <n v="4"/>
    <n v="1742"/>
    <x v="0"/>
    <n v="230"/>
    <m/>
    <x v="2"/>
    <n v="0.35017221584385766"/>
    <n v="610"/>
  </r>
  <r>
    <s v="ORD002191"/>
    <s v="CUST4094"/>
    <s v="James Sanchez"/>
    <s v="jeffrey.peterson@yahoo.com"/>
    <x v="4"/>
    <d v="2024-04-03T00:00:00"/>
    <x v="623"/>
    <x v="10"/>
    <x v="1"/>
    <s v="February"/>
    <x v="0"/>
    <s v="PROD8890"/>
    <x v="7"/>
    <x v="4"/>
    <n v="188"/>
    <n v="4"/>
    <n v="754"/>
    <x v="0"/>
    <n v="95"/>
    <n v="2"/>
    <x v="0"/>
    <n v="0.24933687002652519"/>
    <n v="188"/>
  </r>
  <r>
    <s v="ORD002192"/>
    <s v="CUST1602"/>
    <s v="Edward Goodman"/>
    <s v="brenda.ryan@outlook.com"/>
    <x v="5"/>
    <d v="2024-09-20T00:00:00"/>
    <x v="359"/>
    <x v="2"/>
    <x v="0"/>
    <s v="May"/>
    <x v="2"/>
    <s v="PROD6826"/>
    <x v="18"/>
    <x v="0"/>
    <n v="672"/>
    <n v="2"/>
    <n v="1345"/>
    <x v="1"/>
    <n v="166"/>
    <m/>
    <x v="2"/>
    <n v="0.4"/>
    <n v="538"/>
  </r>
  <r>
    <s v="ORD002193"/>
    <s v="CUST6678"/>
    <s v="Jared Gonzalez"/>
    <s v="gabriella.thomas@yahoo.com"/>
    <x v="3"/>
    <d v="2024-05-31T00:00:00"/>
    <x v="95"/>
    <x v="1"/>
    <x v="1"/>
    <s v="December"/>
    <x v="0"/>
    <s v="PROD1465"/>
    <x v="15"/>
    <x v="1"/>
    <n v="631"/>
    <n v="4"/>
    <n v="2524"/>
    <x v="2"/>
    <n v="210"/>
    <n v="6"/>
    <x v="0"/>
    <n v="0.15015847860538828"/>
    <n v="379"/>
  </r>
  <r>
    <s v="ORD002194"/>
    <s v="CUST6335"/>
    <s v="Christine Vargas"/>
    <s v="adrienne.wilson@gmail.com"/>
    <x v="4"/>
    <d v="2024-08-15T00:00:00"/>
    <x v="620"/>
    <x v="2"/>
    <x v="0"/>
    <s v="May"/>
    <x v="0"/>
    <s v="PROD1106"/>
    <x v="7"/>
    <x v="4"/>
    <n v="316"/>
    <n v="1"/>
    <n v="316"/>
    <x v="1"/>
    <n v="38"/>
    <n v="7"/>
    <x v="0"/>
    <n v="0.25"/>
    <n v="79"/>
  </r>
  <r>
    <s v="ORD002195"/>
    <s v="CUST1602"/>
    <s v="Edward Goodman"/>
    <s v="brenda.ryan@outlook.com"/>
    <x v="5"/>
    <d v="2024-09-20T00:00:00"/>
    <x v="693"/>
    <x v="11"/>
    <x v="1"/>
    <s v="July"/>
    <x v="0"/>
    <s v="PROD7966"/>
    <x v="14"/>
    <x v="4"/>
    <n v="297"/>
    <n v="2"/>
    <n v="595"/>
    <x v="1"/>
    <n v="62"/>
    <n v="7"/>
    <x v="0"/>
    <n v="0.25042016806722689"/>
    <n v="149"/>
  </r>
  <r>
    <s v="ORD002196"/>
    <s v="CUST2988"/>
    <s v="David Mendoza"/>
    <s v="joseph.williams@gmail.com"/>
    <x v="2"/>
    <d v="2023-06-29T00:00:00"/>
    <x v="540"/>
    <x v="6"/>
    <x v="1"/>
    <s v="August"/>
    <x v="0"/>
    <s v="PROD3031"/>
    <x v="0"/>
    <x v="0"/>
    <n v="1162"/>
    <n v="3"/>
    <n v="3485"/>
    <x v="0"/>
    <n v="227"/>
    <n v="10"/>
    <x v="1"/>
    <n v="0.4"/>
    <n v="1394"/>
  </r>
  <r>
    <s v="ORD002197"/>
    <s v="CUST2109"/>
    <s v="Timothy Coleman"/>
    <s v="john.bartlett@yahoo.com"/>
    <x v="2"/>
    <d v="2023-07-07T00:00:00"/>
    <x v="681"/>
    <x v="5"/>
    <x v="0"/>
    <s v="October"/>
    <x v="1"/>
    <s v="PROD2328"/>
    <x v="17"/>
    <x v="3"/>
    <n v="569"/>
    <n v="2"/>
    <n v="1138"/>
    <x v="2"/>
    <n v="71"/>
    <m/>
    <x v="2"/>
    <n v="0.34973637961335674"/>
    <n v="398"/>
  </r>
  <r>
    <s v="ORD002198"/>
    <s v="CUST5097"/>
    <s v="Juan Martinez"/>
    <s v="christopher.moody@hotmail.com"/>
    <x v="0"/>
    <d v="2023-03-12T00:00:00"/>
    <x v="83"/>
    <x v="11"/>
    <x v="1"/>
    <s v="July"/>
    <x v="0"/>
    <s v="PROD3609"/>
    <x v="21"/>
    <x v="1"/>
    <n v="1233"/>
    <n v="5"/>
    <n v="6167"/>
    <x v="0"/>
    <n v="753"/>
    <n v="7"/>
    <x v="0"/>
    <n v="0.14999189233014432"/>
    <n v="925"/>
  </r>
  <r>
    <s v="ORD002199"/>
    <s v="CUST4572"/>
    <s v="Wayne Walsh"/>
    <s v="john.gray@outlook.com"/>
    <x v="0"/>
    <d v="2023-06-01T00:00:00"/>
    <x v="111"/>
    <x v="7"/>
    <x v="0"/>
    <s v="November"/>
    <x v="0"/>
    <s v="PROD3574"/>
    <x v="19"/>
    <x v="2"/>
    <n v="917"/>
    <n v="7"/>
    <n v="6421"/>
    <x v="0"/>
    <n v="709"/>
    <n v="8"/>
    <x v="1"/>
    <n v="0.2999532783055599"/>
    <n v="1926"/>
  </r>
  <r>
    <s v="ORD002200"/>
    <s v="CUST6563"/>
    <s v="Brian Baker"/>
    <s v="steven.james@gmail.com"/>
    <x v="1"/>
    <d v="2024-08-03T00:00:00"/>
    <x v="305"/>
    <x v="7"/>
    <x v="0"/>
    <s v="November"/>
    <x v="0"/>
    <s v="PROD7339"/>
    <x v="19"/>
    <x v="2"/>
    <n v="244"/>
    <n v="3"/>
    <n v="733"/>
    <x v="1"/>
    <n v="41"/>
    <n v="9"/>
    <x v="1"/>
    <n v="0.30013642564802184"/>
    <n v="220"/>
  </r>
  <r>
    <s v="ORD002201"/>
    <s v="CUST9554"/>
    <s v="Charles Navarro"/>
    <s v="carol.ford@hotmail.com"/>
    <x v="4"/>
    <d v="2023-12-05T00:00:00"/>
    <x v="90"/>
    <x v="9"/>
    <x v="1"/>
    <s v="June"/>
    <x v="0"/>
    <s v="PROD1919"/>
    <x v="0"/>
    <x v="0"/>
    <n v="153"/>
    <n v="4"/>
    <n v="610"/>
    <x v="1"/>
    <n v="70"/>
    <n v="9"/>
    <x v="1"/>
    <n v="0.4"/>
    <n v="244"/>
  </r>
  <r>
    <s v="ORD002202"/>
    <s v="CUST1580"/>
    <s v="Heather Franklin"/>
    <s v="tamara.jenkins@outlook.com"/>
    <x v="6"/>
    <d v="2023-01-31T00:00:00"/>
    <x v="412"/>
    <x v="0"/>
    <x v="0"/>
    <s v="January"/>
    <x v="0"/>
    <s v="PROD6995"/>
    <x v="7"/>
    <x v="4"/>
    <n v="387"/>
    <n v="2"/>
    <n v="773"/>
    <x v="1"/>
    <n v="90"/>
    <n v="7"/>
    <x v="0"/>
    <n v="0.24967658473479948"/>
    <n v="193"/>
  </r>
  <r>
    <s v="ORD002203"/>
    <s v="CUST6356"/>
    <s v="Valerie Evans"/>
    <s v="frank.guerrero@hotmail.com"/>
    <x v="2"/>
    <d v="2023-05-09T00:00:00"/>
    <x v="279"/>
    <x v="10"/>
    <x v="1"/>
    <s v="February"/>
    <x v="1"/>
    <s v="PROD6486"/>
    <x v="20"/>
    <x v="3"/>
    <n v="255"/>
    <n v="2"/>
    <n v="511"/>
    <x v="1"/>
    <n v="50"/>
    <m/>
    <x v="2"/>
    <n v="0.35029354207436397"/>
    <n v="179"/>
  </r>
  <r>
    <s v="ORD002204"/>
    <s v="CUST5369"/>
    <s v="Victor Morgan"/>
    <s v="samuel.hernandez@outlook.com"/>
    <x v="3"/>
    <d v="2023-04-02T00:00:00"/>
    <x v="121"/>
    <x v="0"/>
    <x v="0"/>
    <s v="January"/>
    <x v="2"/>
    <s v="PROD4054"/>
    <x v="1"/>
    <x v="1"/>
    <n v="563"/>
    <n v="4"/>
    <n v="2254"/>
    <x v="2"/>
    <n v="173"/>
    <m/>
    <x v="2"/>
    <n v="0.14995563442768411"/>
    <n v="338"/>
  </r>
  <r>
    <s v="ORD002205"/>
    <s v="CUST9313"/>
    <s v="Rachel White"/>
    <s v="laurie.chaney@outlook.com"/>
    <x v="0"/>
    <d v="2024-06-21T00:00:00"/>
    <x v="534"/>
    <x v="1"/>
    <x v="0"/>
    <s v="December"/>
    <x v="0"/>
    <s v="PROD4041"/>
    <x v="5"/>
    <x v="3"/>
    <n v="1365"/>
    <n v="4"/>
    <n v="5462"/>
    <x v="1"/>
    <n v="372"/>
    <n v="8"/>
    <x v="1"/>
    <n v="0.35005492493592089"/>
    <n v="1912"/>
  </r>
  <r>
    <s v="ORD002206"/>
    <s v="CUST7615"/>
    <s v="William Cowan"/>
    <s v="kelly.miller@yahoo.com"/>
    <x v="6"/>
    <d v="2024-03-29T00:00:00"/>
    <x v="403"/>
    <x v="5"/>
    <x v="1"/>
    <s v="October"/>
    <x v="0"/>
    <s v="PROD6961"/>
    <x v="9"/>
    <x v="4"/>
    <n v="777"/>
    <n v="3"/>
    <n v="2330"/>
    <x v="0"/>
    <n v="143"/>
    <n v="7"/>
    <x v="0"/>
    <n v="0.25021459227467813"/>
    <n v="583"/>
  </r>
  <r>
    <s v="ORD002207"/>
    <s v="CUST6490"/>
    <s v="Morgan Allen"/>
    <s v="ashley.vargas@yahoo.com"/>
    <x v="4"/>
    <d v="2023-01-19T00:00:00"/>
    <x v="571"/>
    <x v="2"/>
    <x v="0"/>
    <s v="May"/>
    <x v="0"/>
    <s v="PROD7489"/>
    <x v="8"/>
    <x v="2"/>
    <n v="500"/>
    <n v="1"/>
    <n v="500"/>
    <x v="2"/>
    <n v="48"/>
    <n v="6"/>
    <x v="0"/>
    <n v="0.3"/>
    <n v="150"/>
  </r>
  <r>
    <s v="ORD002208"/>
    <s v="CUST2269"/>
    <s v="Thomas Harris"/>
    <s v="jennifer.foster@outlook.com"/>
    <x v="2"/>
    <d v="2023-06-09T00:00:00"/>
    <x v="11"/>
    <x v="4"/>
    <x v="1"/>
    <s v="April"/>
    <x v="0"/>
    <s v="PROD3946"/>
    <x v="11"/>
    <x v="3"/>
    <n v="876"/>
    <n v="1"/>
    <n v="876"/>
    <x v="2"/>
    <n v="115"/>
    <n v="7"/>
    <x v="0"/>
    <n v="0.34931506849315069"/>
    <n v="306"/>
  </r>
  <r>
    <s v="ORD002209"/>
    <s v="CUST4889"/>
    <s v="Dennis Smith"/>
    <s v="breanna.lewis@gmail.com"/>
    <x v="1"/>
    <d v="2024-11-20T00:00:00"/>
    <x v="312"/>
    <x v="8"/>
    <x v="1"/>
    <s v="September"/>
    <x v="1"/>
    <s v="PROD4762"/>
    <x v="19"/>
    <x v="2"/>
    <n v="781"/>
    <n v="1"/>
    <n v="781"/>
    <x v="0"/>
    <n v="59"/>
    <m/>
    <x v="2"/>
    <n v="0.29961587708066584"/>
    <n v="234"/>
  </r>
  <r>
    <s v="ORD002210"/>
    <s v="CUST7569"/>
    <s v="Elizabeth Mills"/>
    <s v="jill.walker@outlook.com"/>
    <x v="2"/>
    <d v="2023-07-11T00:00:00"/>
    <x v="385"/>
    <x v="8"/>
    <x v="0"/>
    <s v="September"/>
    <x v="0"/>
    <s v="PROD6289"/>
    <x v="13"/>
    <x v="4"/>
    <n v="239"/>
    <n v="4"/>
    <n v="955"/>
    <x v="0"/>
    <n v="104"/>
    <n v="7"/>
    <x v="0"/>
    <n v="0.25026178010471206"/>
    <n v="239"/>
  </r>
  <r>
    <s v="ORD002211"/>
    <s v="CUST6275"/>
    <s v="Austin Perez"/>
    <s v="john.thomas@yahoo.com"/>
    <x v="2"/>
    <d v="2023-04-28T00:00:00"/>
    <x v="458"/>
    <x v="0"/>
    <x v="0"/>
    <s v="January"/>
    <x v="0"/>
    <s v="PROD9657"/>
    <x v="1"/>
    <x v="1"/>
    <n v="797"/>
    <n v="3"/>
    <n v="2390"/>
    <x v="2"/>
    <n v="225"/>
    <n v="4"/>
    <x v="0"/>
    <n v="0.14979079497907949"/>
    <n v="358"/>
  </r>
  <r>
    <s v="ORD002212"/>
    <s v="CUST1797"/>
    <s v="Karen Sawyer"/>
    <s v="kelly.campbell@hotmail.com"/>
    <x v="0"/>
    <d v="2023-02-06T00:00:00"/>
    <x v="62"/>
    <x v="1"/>
    <x v="1"/>
    <s v="December"/>
    <x v="0"/>
    <s v="PROD6188"/>
    <x v="21"/>
    <x v="1"/>
    <n v="146"/>
    <n v="6"/>
    <n v="877"/>
    <x v="0"/>
    <n v="86"/>
    <n v="5"/>
    <x v="0"/>
    <n v="0.15051311288483465"/>
    <n v="132"/>
  </r>
  <r>
    <s v="ORD002213"/>
    <s v="CUST6161"/>
    <s v="Robert Hayes"/>
    <s v="veronica.dennis@gmail.com"/>
    <x v="0"/>
    <d v="2024-01-01T00:00:00"/>
    <x v="75"/>
    <x v="0"/>
    <x v="1"/>
    <s v="January"/>
    <x v="0"/>
    <s v="PROD7162"/>
    <x v="17"/>
    <x v="3"/>
    <n v="159"/>
    <n v="2"/>
    <n v="317"/>
    <x v="0"/>
    <n v="31"/>
    <n v="9"/>
    <x v="1"/>
    <n v="0.35015772870662459"/>
    <n v="111"/>
  </r>
  <r>
    <s v="ORD002214"/>
    <s v="CUST2370"/>
    <s v="Joshua Barnes"/>
    <s v="shawn.smith@gmail.com"/>
    <x v="3"/>
    <d v="2024-05-07T00:00:00"/>
    <x v="223"/>
    <x v="6"/>
    <x v="1"/>
    <s v="August"/>
    <x v="2"/>
    <s v="PROD9967"/>
    <x v="15"/>
    <x v="1"/>
    <n v="1217"/>
    <n v="5"/>
    <n v="6084"/>
    <x v="1"/>
    <n v="811"/>
    <m/>
    <x v="2"/>
    <n v="0.15006574621959237"/>
    <n v="913"/>
  </r>
  <r>
    <s v="ORD002215"/>
    <s v="CUST3791"/>
    <s v="Marc Dillon"/>
    <s v="john.mcdowell@yahoo.com"/>
    <x v="6"/>
    <d v="2024-03-05T00:00:00"/>
    <x v="457"/>
    <x v="6"/>
    <x v="1"/>
    <s v="August"/>
    <x v="0"/>
    <s v="PROD2199"/>
    <x v="2"/>
    <x v="1"/>
    <n v="692"/>
    <n v="6"/>
    <n v="4154"/>
    <x v="1"/>
    <n v="485"/>
    <n v="6"/>
    <x v="0"/>
    <n v="0.14997592681752528"/>
    <n v="623"/>
  </r>
  <r>
    <s v="ORD002216"/>
    <s v="CUST6521"/>
    <s v="Chris King"/>
    <s v="adam.hunt@outlook.com"/>
    <x v="1"/>
    <d v="2023-12-29T00:00:00"/>
    <x v="694"/>
    <x v="10"/>
    <x v="0"/>
    <s v="February"/>
    <x v="0"/>
    <s v="PROD1546"/>
    <x v="19"/>
    <x v="2"/>
    <n v="866"/>
    <n v="3"/>
    <n v="2599"/>
    <x v="1"/>
    <n v="189"/>
    <n v="6"/>
    <x v="0"/>
    <n v="0.30011542901115812"/>
    <n v="780"/>
  </r>
  <r>
    <s v="ORD002217"/>
    <s v="CUST3440"/>
    <s v="Eric Morris"/>
    <s v="carla.sanchez@gmail.com"/>
    <x v="1"/>
    <d v="2023-09-21T00:00:00"/>
    <x v="44"/>
    <x v="3"/>
    <x v="1"/>
    <s v="March"/>
    <x v="2"/>
    <s v="PROD2515"/>
    <x v="1"/>
    <x v="1"/>
    <n v="647"/>
    <n v="3"/>
    <n v="1941"/>
    <x v="0"/>
    <n v="135"/>
    <m/>
    <x v="2"/>
    <n v="0.14992272024729522"/>
    <n v="291"/>
  </r>
  <r>
    <s v="ORD002218"/>
    <s v="CUST8119"/>
    <s v="Christian Ponce"/>
    <s v="amanda.newton@yahoo.com"/>
    <x v="2"/>
    <d v="2024-04-04T00:00:00"/>
    <x v="361"/>
    <x v="6"/>
    <x v="1"/>
    <s v="August"/>
    <x v="1"/>
    <s v="PROD3727"/>
    <x v="13"/>
    <x v="4"/>
    <n v="113"/>
    <n v="1"/>
    <n v="113"/>
    <x v="0"/>
    <n v="16"/>
    <m/>
    <x v="2"/>
    <n v="0.24778761061946902"/>
    <n v="28"/>
  </r>
  <r>
    <s v="ORD002219"/>
    <s v="CUST6652"/>
    <s v="Mark Adkins"/>
    <s v="lisa.clark@yahoo.com"/>
    <x v="3"/>
    <d v="2024-05-21T00:00:00"/>
    <x v="273"/>
    <x v="5"/>
    <x v="1"/>
    <s v="October"/>
    <x v="2"/>
    <s v="PROD3303"/>
    <x v="7"/>
    <x v="4"/>
    <n v="49"/>
    <n v="3"/>
    <n v="146"/>
    <x v="2"/>
    <n v="10"/>
    <m/>
    <x v="2"/>
    <n v="0.24657534246575341"/>
    <n v="36"/>
  </r>
  <r>
    <s v="ORD002220"/>
    <s v="CUST7215"/>
    <s v="Lisa Mayer"/>
    <s v="sara.hunter@yahoo.com"/>
    <x v="1"/>
    <d v="2024-08-09T00:00:00"/>
    <x v="54"/>
    <x v="0"/>
    <x v="0"/>
    <s v="January"/>
    <x v="1"/>
    <s v="PROD7765"/>
    <x v="0"/>
    <x v="0"/>
    <n v="391"/>
    <n v="4"/>
    <n v="1563"/>
    <x v="1"/>
    <n v="131"/>
    <m/>
    <x v="2"/>
    <n v="0.39987204094689699"/>
    <n v="625"/>
  </r>
  <r>
    <s v="ORD002221"/>
    <s v="CUST3077"/>
    <s v="Jennifer Reed"/>
    <s v="richard.sims@yahoo.com"/>
    <x v="5"/>
    <d v="2023-07-04T00:00:00"/>
    <x v="331"/>
    <x v="11"/>
    <x v="0"/>
    <s v="July"/>
    <x v="0"/>
    <s v="PROD6820"/>
    <x v="9"/>
    <x v="4"/>
    <n v="1182"/>
    <n v="6"/>
    <n v="7091"/>
    <x v="4"/>
    <n v="812"/>
    <n v="8"/>
    <x v="1"/>
    <n v="0.25003525595825693"/>
    <n v="1773"/>
  </r>
  <r>
    <s v="ORD002222"/>
    <s v="CUST2374"/>
    <s v="Justin Gonzalez"/>
    <s v="chelsea.cooper@yahoo.com"/>
    <x v="1"/>
    <d v="2024-06-27T00:00:00"/>
    <x v="695"/>
    <x v="1"/>
    <x v="1"/>
    <s v="December"/>
    <x v="0"/>
    <s v="PROD3013"/>
    <x v="11"/>
    <x v="3"/>
    <n v="1770"/>
    <n v="6"/>
    <n v="10619"/>
    <x v="1"/>
    <n v="1498"/>
    <n v="9"/>
    <x v="1"/>
    <n v="0.35003295978905735"/>
    <n v="3717"/>
  </r>
  <r>
    <s v="ORD002223"/>
    <s v="CUST2284"/>
    <s v="Regina Johnson"/>
    <s v="michael.robinson@outlook.com"/>
    <x v="6"/>
    <d v="2024-03-03T00:00:00"/>
    <x v="239"/>
    <x v="6"/>
    <x v="0"/>
    <s v="August"/>
    <x v="1"/>
    <s v="PROD9097"/>
    <x v="12"/>
    <x v="3"/>
    <n v="862"/>
    <n v="3"/>
    <n v="2586"/>
    <x v="1"/>
    <n v="337"/>
    <m/>
    <x v="2"/>
    <n v="0.34996133023975251"/>
    <n v="905"/>
  </r>
  <r>
    <s v="ORD002224"/>
    <s v="CUST2450"/>
    <s v="Mr. Nicholas Mcdonald"/>
    <s v="carl.thompson@gmail.com"/>
    <x v="1"/>
    <d v="2024-03-18T00:00:00"/>
    <x v="425"/>
    <x v="4"/>
    <x v="1"/>
    <s v="April"/>
    <x v="0"/>
    <s v="PROD9779"/>
    <x v="14"/>
    <x v="4"/>
    <n v="389"/>
    <n v="1"/>
    <n v="389"/>
    <x v="1"/>
    <n v="54"/>
    <n v="6"/>
    <x v="0"/>
    <n v="0.24935732647814909"/>
    <n v="97"/>
  </r>
  <r>
    <s v="ORD002225"/>
    <s v="CUST8628"/>
    <s v="Susan Elliott"/>
    <s v="beverly.nelson@outlook.com"/>
    <x v="4"/>
    <d v="2023-05-04T00:00:00"/>
    <x v="370"/>
    <x v="1"/>
    <x v="0"/>
    <s v="December"/>
    <x v="0"/>
    <s v="PROD3027"/>
    <x v="11"/>
    <x v="3"/>
    <n v="1175"/>
    <n v="8"/>
    <n v="9400"/>
    <x v="1"/>
    <n v="861"/>
    <n v="7"/>
    <x v="0"/>
    <n v="0.35"/>
    <n v="3290"/>
  </r>
  <r>
    <s v="ORD002226"/>
    <s v="CUST5654"/>
    <s v="Robert Ferguson"/>
    <s v="nicole.hatfield@outlook.com"/>
    <x v="3"/>
    <d v="2023-02-18T00:00:00"/>
    <x v="198"/>
    <x v="2"/>
    <x v="1"/>
    <s v="May"/>
    <x v="0"/>
    <s v="PROD7283"/>
    <x v="0"/>
    <x v="0"/>
    <n v="530"/>
    <n v="5"/>
    <n v="2649"/>
    <x v="4"/>
    <n v="149"/>
    <n v="9"/>
    <x v="1"/>
    <n v="0.39977349943374857"/>
    <n v="1059"/>
  </r>
  <r>
    <s v="ORD002227"/>
    <s v="CUST1410"/>
    <s v="Kelly Cruz"/>
    <s v="megan.miranda@gmail.com"/>
    <x v="5"/>
    <d v="2024-10-06T00:00:00"/>
    <x v="476"/>
    <x v="4"/>
    <x v="0"/>
    <s v="April"/>
    <x v="1"/>
    <s v="PROD5047"/>
    <x v="2"/>
    <x v="1"/>
    <n v="169"/>
    <n v="4"/>
    <n v="677"/>
    <x v="0"/>
    <n v="47"/>
    <m/>
    <x v="2"/>
    <n v="0.15066469719350073"/>
    <n v="102"/>
  </r>
  <r>
    <s v="ORD002228"/>
    <s v="CUST9116"/>
    <s v="Sean Howell"/>
    <s v="edwin.steele@gmail.com"/>
    <x v="2"/>
    <d v="2023-04-01T00:00:00"/>
    <x v="376"/>
    <x v="0"/>
    <x v="1"/>
    <s v="January"/>
    <x v="2"/>
    <s v="PROD4390"/>
    <x v="9"/>
    <x v="4"/>
    <n v="664"/>
    <n v="3"/>
    <n v="1992"/>
    <x v="0"/>
    <n v="125"/>
    <m/>
    <x v="2"/>
    <n v="0.25"/>
    <n v="498"/>
  </r>
  <r>
    <s v="ORD002229"/>
    <s v="CUST5973"/>
    <s v="James Ferguson"/>
    <s v="roger.stewart@gmail.com"/>
    <x v="2"/>
    <d v="2023-12-12T00:00:00"/>
    <x v="119"/>
    <x v="6"/>
    <x v="0"/>
    <s v="August"/>
    <x v="0"/>
    <s v="PROD8415"/>
    <x v="14"/>
    <x v="4"/>
    <n v="1081"/>
    <n v="6"/>
    <n v="6487"/>
    <x v="1"/>
    <n v="955"/>
    <n v="9"/>
    <x v="1"/>
    <n v="0.25003853861569292"/>
    <n v="1622"/>
  </r>
  <r>
    <s v="ORD002230"/>
    <s v="CUST2433"/>
    <s v="Mr. Donald Johnson"/>
    <s v="noah.sexton@hotmail.com"/>
    <x v="3"/>
    <d v="2023-12-18T00:00:00"/>
    <x v="696"/>
    <x v="8"/>
    <x v="1"/>
    <s v="September"/>
    <x v="0"/>
    <s v="PROD9112"/>
    <x v="16"/>
    <x v="0"/>
    <n v="876"/>
    <n v="5"/>
    <n v="4382"/>
    <x v="4"/>
    <n v="469"/>
    <n v="9"/>
    <x v="1"/>
    <n v="0.40004564125969877"/>
    <n v="1753"/>
  </r>
  <r>
    <s v="ORD002231"/>
    <s v="CUST5107"/>
    <s v="Brenda Clements"/>
    <s v="laura.gregory@hotmail.com"/>
    <x v="6"/>
    <d v="2024-06-30T00:00:00"/>
    <x v="445"/>
    <x v="8"/>
    <x v="0"/>
    <s v="September"/>
    <x v="0"/>
    <s v="PROD9687"/>
    <x v="18"/>
    <x v="0"/>
    <n v="116"/>
    <n v="1"/>
    <n v="116"/>
    <x v="1"/>
    <n v="7"/>
    <n v="4"/>
    <x v="0"/>
    <n v="0.39655172413793105"/>
    <n v="46"/>
  </r>
  <r>
    <s v="ORD002232"/>
    <s v="CUST4750"/>
    <s v="Raven Sawyer"/>
    <s v="nicholas.pierce@gmail.com"/>
    <x v="1"/>
    <d v="2024-11-29T00:00:00"/>
    <x v="629"/>
    <x v="1"/>
    <x v="1"/>
    <s v="December"/>
    <x v="1"/>
    <s v="PROD1547"/>
    <x v="5"/>
    <x v="3"/>
    <n v="1905"/>
    <n v="6"/>
    <n v="11429"/>
    <x v="1"/>
    <n v="598"/>
    <m/>
    <x v="2"/>
    <n v="0.34998687549216906"/>
    <n v="4000"/>
  </r>
  <r>
    <s v="ORD002233"/>
    <s v="CUST9715"/>
    <s v="Johnny Harris"/>
    <s v="david.carter@yahoo.com"/>
    <x v="2"/>
    <d v="2023-08-25T00:00:00"/>
    <x v="255"/>
    <x v="5"/>
    <x v="1"/>
    <s v="October"/>
    <x v="0"/>
    <s v="PROD4017"/>
    <x v="14"/>
    <x v="4"/>
    <n v="609"/>
    <n v="3"/>
    <n v="1828"/>
    <x v="0"/>
    <n v="118"/>
    <n v="6"/>
    <x v="0"/>
    <n v="0.25"/>
    <n v="457"/>
  </r>
  <r>
    <s v="ORD002234"/>
    <s v="CUST2433"/>
    <s v="Mr. Donald Johnson"/>
    <s v="noah.sexton@hotmail.com"/>
    <x v="3"/>
    <d v="2023-12-18T00:00:00"/>
    <x v="607"/>
    <x v="1"/>
    <x v="0"/>
    <s v="December"/>
    <x v="0"/>
    <s v="PROD9926"/>
    <x v="6"/>
    <x v="0"/>
    <n v="612"/>
    <n v="10"/>
    <n v="6125"/>
    <x v="2"/>
    <n v="858"/>
    <n v="3"/>
    <x v="0"/>
    <n v="0.4"/>
    <n v="2450"/>
  </r>
  <r>
    <s v="ORD002235"/>
    <s v="CUST7942"/>
    <s v="John Kim"/>
    <s v="jennifer.stuart@gmail.com"/>
    <x v="3"/>
    <d v="2024-10-29T00:00:00"/>
    <x v="329"/>
    <x v="11"/>
    <x v="1"/>
    <s v="July"/>
    <x v="0"/>
    <s v="PROD6268"/>
    <x v="8"/>
    <x v="2"/>
    <n v="578"/>
    <n v="3"/>
    <n v="1733"/>
    <x v="1"/>
    <n v="104"/>
    <n v="10"/>
    <x v="1"/>
    <n v="0.30005770340450089"/>
    <n v="520"/>
  </r>
  <r>
    <s v="ORD002236"/>
    <s v="CUST2039"/>
    <s v="Brian Chavez"/>
    <s v="sarah.thomas@yahoo.com"/>
    <x v="0"/>
    <d v="2023-12-31T00:00:00"/>
    <x v="564"/>
    <x v="3"/>
    <x v="1"/>
    <s v="March"/>
    <x v="0"/>
    <s v="PROD6398"/>
    <x v="5"/>
    <x v="3"/>
    <n v="824"/>
    <n v="1"/>
    <n v="824"/>
    <x v="0"/>
    <n v="62"/>
    <n v="6"/>
    <x v="0"/>
    <n v="0.34951456310679613"/>
    <n v="288"/>
  </r>
  <r>
    <s v="ORD002237"/>
    <s v="CUST9824"/>
    <s v="Jenna Wright"/>
    <s v="lynn.carroll@yahoo.com"/>
    <x v="6"/>
    <d v="2023-02-19T00:00:00"/>
    <x v="473"/>
    <x v="0"/>
    <x v="1"/>
    <s v="January"/>
    <x v="0"/>
    <s v="PROD7378"/>
    <x v="5"/>
    <x v="3"/>
    <n v="178"/>
    <n v="1"/>
    <n v="178"/>
    <x v="1"/>
    <n v="19"/>
    <n v="6"/>
    <x v="0"/>
    <n v="0.34831460674157305"/>
    <n v="62"/>
  </r>
  <r>
    <s v="ORD002238"/>
    <s v="CUST9441"/>
    <s v="Rebecca Tate"/>
    <s v="daniel.hall@outlook.com"/>
    <x v="5"/>
    <d v="2024-05-04T00:00:00"/>
    <x v="640"/>
    <x v="1"/>
    <x v="0"/>
    <s v="December"/>
    <x v="2"/>
    <s v="PROD9993"/>
    <x v="3"/>
    <x v="1"/>
    <n v="611"/>
    <n v="4"/>
    <n v="2443"/>
    <x v="1"/>
    <n v="255"/>
    <m/>
    <x v="2"/>
    <n v="0.14981580024559968"/>
    <n v="366"/>
  </r>
  <r>
    <s v="ORD002239"/>
    <s v="CUST6876"/>
    <s v="Benjamin Davidson"/>
    <s v="pamela.ballard@outlook.com"/>
    <x v="5"/>
    <d v="2023-05-16T00:00:00"/>
    <x v="83"/>
    <x v="11"/>
    <x v="1"/>
    <s v="July"/>
    <x v="2"/>
    <s v="PROD4441"/>
    <x v="2"/>
    <x v="1"/>
    <n v="900"/>
    <n v="5"/>
    <n v="4501"/>
    <x v="1"/>
    <n v="576"/>
    <m/>
    <x v="2"/>
    <n v="0.14996667407242836"/>
    <n v="675"/>
  </r>
  <r>
    <s v="ORD002240"/>
    <s v="CUST3437"/>
    <s v="Erin Hunter"/>
    <s v="michael.miller@hotmail.com"/>
    <x v="2"/>
    <d v="2024-11-28T00:00:00"/>
    <x v="51"/>
    <x v="6"/>
    <x v="1"/>
    <s v="August"/>
    <x v="0"/>
    <s v="PROD1168"/>
    <x v="8"/>
    <x v="2"/>
    <n v="502"/>
    <n v="6"/>
    <n v="3013"/>
    <x v="3"/>
    <n v="404"/>
    <n v="4"/>
    <x v="0"/>
    <n v="0.30003318951211416"/>
    <n v="904"/>
  </r>
  <r>
    <s v="ORD002241"/>
    <s v="CUST8965"/>
    <s v="Mrs. Paula Hoffman"/>
    <s v="jennifer.stevens@outlook.com"/>
    <x v="4"/>
    <d v="2023-04-21T00:00:00"/>
    <x v="106"/>
    <x v="3"/>
    <x v="0"/>
    <s v="March"/>
    <x v="0"/>
    <s v="PROD6233"/>
    <x v="20"/>
    <x v="3"/>
    <n v="366"/>
    <n v="5"/>
    <n v="1829"/>
    <x v="3"/>
    <n v="186"/>
    <n v="3"/>
    <x v="0"/>
    <n v="0.34991798797156914"/>
    <n v="640"/>
  </r>
  <r>
    <s v="ORD002242"/>
    <s v="CUST5004"/>
    <s v="Jeremy Nguyen"/>
    <s v="hunter.little@hotmail.com"/>
    <x v="5"/>
    <d v="2023-05-21T00:00:00"/>
    <x v="39"/>
    <x v="8"/>
    <x v="0"/>
    <s v="September"/>
    <x v="0"/>
    <s v="PROD9656"/>
    <x v="14"/>
    <x v="4"/>
    <n v="170"/>
    <n v="5"/>
    <n v="848"/>
    <x v="1"/>
    <n v="121"/>
    <n v="8"/>
    <x v="1"/>
    <n v="0.25"/>
    <n v="212"/>
  </r>
  <r>
    <s v="ORD002243"/>
    <s v="CUST8450"/>
    <s v="Dr. Dawn Woods MD"/>
    <s v="samuel.lam@outlook.com"/>
    <x v="1"/>
    <d v="2023-09-15T00:00:00"/>
    <x v="410"/>
    <x v="0"/>
    <x v="0"/>
    <s v="January"/>
    <x v="0"/>
    <s v="PROD8433"/>
    <x v="0"/>
    <x v="0"/>
    <n v="758"/>
    <n v="3"/>
    <n v="2274"/>
    <x v="0"/>
    <n v="280"/>
    <n v="9"/>
    <x v="1"/>
    <n v="0.40017590149516269"/>
    <n v="910"/>
  </r>
  <r>
    <s v="ORD002244"/>
    <s v="CUST9492"/>
    <s v="Ashley Graham"/>
    <s v="megan.torres@hotmail.com"/>
    <x v="4"/>
    <d v="2023-01-16T00:00:00"/>
    <x v="234"/>
    <x v="11"/>
    <x v="1"/>
    <s v="July"/>
    <x v="0"/>
    <s v="PROD8993"/>
    <x v="21"/>
    <x v="1"/>
    <n v="172"/>
    <n v="5"/>
    <n v="861"/>
    <x v="4"/>
    <n v="119"/>
    <n v="8"/>
    <x v="1"/>
    <n v="0.14982578397212543"/>
    <n v="129"/>
  </r>
  <r>
    <s v="ORD002245"/>
    <s v="CUST9266"/>
    <s v="Pamela Patterson DDS"/>
    <s v="gerald.jackson@hotmail.com"/>
    <x v="4"/>
    <d v="2023-03-19T00:00:00"/>
    <x v="42"/>
    <x v="1"/>
    <x v="0"/>
    <s v="December"/>
    <x v="0"/>
    <s v="PROD3252"/>
    <x v="15"/>
    <x v="1"/>
    <n v="1754"/>
    <n v="4"/>
    <n v="7015"/>
    <x v="1"/>
    <n v="850"/>
    <n v="6"/>
    <x v="0"/>
    <n v="0.14996436208125447"/>
    <n v="1052"/>
  </r>
  <r>
    <s v="ORD002246"/>
    <s v="CUST6953"/>
    <s v="Richard Newman"/>
    <s v="richard.roman@yahoo.com"/>
    <x v="3"/>
    <d v="2024-06-02T00:00:00"/>
    <x v="451"/>
    <x v="9"/>
    <x v="0"/>
    <s v="June"/>
    <x v="0"/>
    <s v="PROD6730"/>
    <x v="9"/>
    <x v="4"/>
    <n v="130"/>
    <n v="1"/>
    <n v="130"/>
    <x v="1"/>
    <n v="8"/>
    <n v="2"/>
    <x v="0"/>
    <n v="0.25384615384615383"/>
    <n v="33"/>
  </r>
  <r>
    <s v="ORD002247"/>
    <s v="CUST2920"/>
    <s v="Daniel Soto"/>
    <s v="amber.sims@yahoo.com"/>
    <x v="0"/>
    <d v="2023-01-02T00:00:00"/>
    <x v="653"/>
    <x v="1"/>
    <x v="0"/>
    <s v="December"/>
    <x v="0"/>
    <s v="PROD9737"/>
    <x v="7"/>
    <x v="4"/>
    <n v="1906"/>
    <n v="4"/>
    <n v="7624"/>
    <x v="3"/>
    <n v="781"/>
    <n v="6"/>
    <x v="0"/>
    <n v="0.25"/>
    <n v="1906"/>
  </r>
  <r>
    <s v="ORD002248"/>
    <s v="CUST2774"/>
    <s v="Felicia West"/>
    <s v="jonathon.greer@hotmail.com"/>
    <x v="4"/>
    <d v="2024-08-28T00:00:00"/>
    <x v="391"/>
    <x v="0"/>
    <x v="1"/>
    <s v="January"/>
    <x v="1"/>
    <s v="PROD3067"/>
    <x v="13"/>
    <x v="4"/>
    <n v="583"/>
    <n v="1"/>
    <n v="583"/>
    <x v="1"/>
    <n v="71"/>
    <m/>
    <x v="2"/>
    <n v="0.2504288164665523"/>
    <n v="146"/>
  </r>
  <r>
    <s v="ORD002249"/>
    <s v="CUST9750"/>
    <s v="Jennifer Hicks"/>
    <s v="rachel.leon@hotmail.com"/>
    <x v="2"/>
    <d v="2024-11-16T00:00:00"/>
    <x v="654"/>
    <x v="4"/>
    <x v="0"/>
    <s v="April"/>
    <x v="0"/>
    <s v="PROD9101"/>
    <x v="18"/>
    <x v="0"/>
    <n v="973"/>
    <n v="1"/>
    <n v="973"/>
    <x v="2"/>
    <n v="74"/>
    <n v="4"/>
    <x v="0"/>
    <n v="0.39979445015416237"/>
    <n v="389"/>
  </r>
  <r>
    <s v="ORD002250"/>
    <s v="CUST8628"/>
    <s v="Krista Jones"/>
    <s v="catherine.thompson@outlook.com"/>
    <x v="6"/>
    <d v="2024-11-30T00:00:00"/>
    <x v="205"/>
    <x v="10"/>
    <x v="0"/>
    <s v="February"/>
    <x v="0"/>
    <s v="PROD8992"/>
    <x v="11"/>
    <x v="3"/>
    <n v="19"/>
    <n v="1"/>
    <n v="19"/>
    <x v="4"/>
    <n v="2"/>
    <n v="9"/>
    <x v="1"/>
    <n v="0.36842105263157893"/>
    <n v="7"/>
  </r>
  <r>
    <s v="ORD002251"/>
    <s v="CUST7193"/>
    <s v="Tanya Baker"/>
    <s v="jacob.smith@gmail.com"/>
    <x v="4"/>
    <d v="2024-05-24T00:00:00"/>
    <x v="551"/>
    <x v="5"/>
    <x v="1"/>
    <s v="October"/>
    <x v="0"/>
    <s v="PROD8687"/>
    <x v="16"/>
    <x v="0"/>
    <n v="301"/>
    <n v="2"/>
    <n v="602"/>
    <x v="1"/>
    <n v="39"/>
    <n v="9"/>
    <x v="1"/>
    <n v="0.40033222591362128"/>
    <n v="241"/>
  </r>
  <r>
    <s v="ORD002252"/>
    <s v="CUST5824"/>
    <s v="Michael Bell"/>
    <s v="hunter.jacobs@yahoo.com"/>
    <x v="3"/>
    <d v="2023-09-14T00:00:00"/>
    <x v="598"/>
    <x v="3"/>
    <x v="1"/>
    <s v="March"/>
    <x v="0"/>
    <s v="PROD6234"/>
    <x v="14"/>
    <x v="4"/>
    <n v="666"/>
    <n v="3"/>
    <n v="1998"/>
    <x v="0"/>
    <n v="142"/>
    <n v="8"/>
    <x v="1"/>
    <n v="0.24974974974974976"/>
    <n v="499"/>
  </r>
  <r>
    <s v="ORD002253"/>
    <s v="CUST1597"/>
    <s v="Richard Fernandez"/>
    <s v="tammy.lee@gmail.com"/>
    <x v="3"/>
    <d v="2024-01-18T00:00:00"/>
    <x v="38"/>
    <x v="8"/>
    <x v="1"/>
    <s v="September"/>
    <x v="0"/>
    <s v="PROD4584"/>
    <x v="20"/>
    <x v="3"/>
    <n v="56"/>
    <n v="3"/>
    <n v="168"/>
    <x v="2"/>
    <n v="20"/>
    <n v="9"/>
    <x v="1"/>
    <n v="0.35119047619047616"/>
    <n v="59"/>
  </r>
  <r>
    <s v="ORD002254"/>
    <s v="CUST2656"/>
    <s v="Erica Chase"/>
    <s v="william.ross@gmail.com"/>
    <x v="5"/>
    <d v="2024-09-04T00:00:00"/>
    <x v="645"/>
    <x v="10"/>
    <x v="0"/>
    <s v="February"/>
    <x v="0"/>
    <s v="PROD8873"/>
    <x v="11"/>
    <x v="3"/>
    <n v="123"/>
    <n v="1"/>
    <n v="123"/>
    <x v="1"/>
    <n v="10"/>
    <n v="10"/>
    <x v="1"/>
    <n v="0.34959349593495936"/>
    <n v="43"/>
  </r>
  <r>
    <s v="ORD002255"/>
    <s v="CUST6565"/>
    <s v="Margaret Callahan"/>
    <s v="ashley.williams@gmail.com"/>
    <x v="0"/>
    <d v="2023-07-06T00:00:00"/>
    <x v="142"/>
    <x v="8"/>
    <x v="0"/>
    <s v="September"/>
    <x v="0"/>
    <s v="PROD6179"/>
    <x v="10"/>
    <x v="2"/>
    <n v="588"/>
    <n v="3"/>
    <n v="1763"/>
    <x v="1"/>
    <n v="219"/>
    <n v="2"/>
    <x v="0"/>
    <n v="0.30005672149744755"/>
    <n v="529"/>
  </r>
  <r>
    <s v="ORD002256"/>
    <s v="CUST6297"/>
    <s v="Nicole Ferguson"/>
    <s v="brittney.landry@outlook.com"/>
    <x v="5"/>
    <d v="2023-01-14T00:00:00"/>
    <x v="80"/>
    <x v="8"/>
    <x v="1"/>
    <s v="September"/>
    <x v="0"/>
    <s v="PROD5984"/>
    <x v="18"/>
    <x v="0"/>
    <n v="701"/>
    <n v="3"/>
    <n v="2102"/>
    <x v="1"/>
    <n v="232"/>
    <n v="5"/>
    <x v="0"/>
    <n v="0.40009514747859182"/>
    <n v="841"/>
  </r>
  <r>
    <s v="ORD002257"/>
    <s v="CUST5963"/>
    <s v="Sarah Jackson"/>
    <s v="david.shepherd@gmail.com"/>
    <x v="0"/>
    <d v="2024-07-24T00:00:00"/>
    <x v="267"/>
    <x v="3"/>
    <x v="0"/>
    <s v="March"/>
    <x v="0"/>
    <s v="PROD6668"/>
    <x v="5"/>
    <x v="3"/>
    <n v="640"/>
    <n v="3"/>
    <n v="1921"/>
    <x v="0"/>
    <n v="106"/>
    <n v="6"/>
    <x v="0"/>
    <n v="0.34981780322748568"/>
    <n v="672"/>
  </r>
  <r>
    <s v="ORD002258"/>
    <s v="CUST6796"/>
    <s v="Jaime Adams"/>
    <s v="christina.garrett@yahoo.com"/>
    <x v="4"/>
    <d v="2023-10-29T00:00:00"/>
    <x v="219"/>
    <x v="11"/>
    <x v="1"/>
    <s v="July"/>
    <x v="0"/>
    <s v="PROD2507"/>
    <x v="11"/>
    <x v="3"/>
    <n v="1009"/>
    <n v="3"/>
    <n v="3026"/>
    <x v="1"/>
    <n v="271"/>
    <n v="4"/>
    <x v="0"/>
    <n v="0.34996695307336417"/>
    <n v="1059"/>
  </r>
  <r>
    <s v="ORD002259"/>
    <s v="CUST4274"/>
    <s v="Mandy Coleman"/>
    <s v="claudia.brown@hotmail.com"/>
    <x v="3"/>
    <d v="2024-01-01T00:00:00"/>
    <x v="413"/>
    <x v="2"/>
    <x v="1"/>
    <s v="May"/>
    <x v="0"/>
    <s v="PROD6556"/>
    <x v="17"/>
    <x v="3"/>
    <n v="1030"/>
    <n v="3"/>
    <n v="3089"/>
    <x v="2"/>
    <n v="178"/>
    <n v="5"/>
    <x v="0"/>
    <n v="0.34995144059566202"/>
    <n v="1081"/>
  </r>
  <r>
    <s v="ORD002260"/>
    <s v="CUST5796"/>
    <s v="Jennifer Jones"/>
    <s v="amy.garcia@yahoo.com"/>
    <x v="5"/>
    <d v="2024-07-18T00:00:00"/>
    <x v="370"/>
    <x v="1"/>
    <x v="0"/>
    <s v="December"/>
    <x v="0"/>
    <s v="PROD6953"/>
    <x v="11"/>
    <x v="3"/>
    <n v="1175"/>
    <n v="4"/>
    <n v="4701"/>
    <x v="1"/>
    <n v="647"/>
    <n v="8"/>
    <x v="1"/>
    <n v="0.34992554775579665"/>
    <n v="1645"/>
  </r>
  <r>
    <s v="ORD002261"/>
    <s v="CUST2606"/>
    <s v="Michele Barker"/>
    <s v="karen.torres@gmail.com"/>
    <x v="3"/>
    <d v="2024-02-04T00:00:00"/>
    <x v="498"/>
    <x v="7"/>
    <x v="1"/>
    <s v="November"/>
    <x v="0"/>
    <s v="PROD6383"/>
    <x v="3"/>
    <x v="1"/>
    <n v="909"/>
    <n v="7"/>
    <n v="6361"/>
    <x v="0"/>
    <n v="942"/>
    <n v="3"/>
    <x v="0"/>
    <n v="0.14997641880207516"/>
    <n v="954"/>
  </r>
  <r>
    <s v="ORD002262"/>
    <s v="CUST3288"/>
    <s v="Christine Kim"/>
    <s v="brittany.douglas@gmail.com"/>
    <x v="1"/>
    <d v="2023-04-27T00:00:00"/>
    <x v="257"/>
    <x v="1"/>
    <x v="0"/>
    <s v="December"/>
    <x v="2"/>
    <s v="PROD5311"/>
    <x v="14"/>
    <x v="4"/>
    <n v="680"/>
    <n v="2"/>
    <n v="1361"/>
    <x v="1"/>
    <n v="165"/>
    <m/>
    <x v="2"/>
    <n v="0.24981631153563555"/>
    <n v="340"/>
  </r>
  <r>
    <s v="ORD002263"/>
    <s v="CUST4399"/>
    <s v="Roberta Ritter"/>
    <s v="nancy.holt@gmail.com"/>
    <x v="5"/>
    <d v="2024-05-25T00:00:00"/>
    <x v="297"/>
    <x v="3"/>
    <x v="0"/>
    <s v="March"/>
    <x v="0"/>
    <s v="PROD5220"/>
    <x v="4"/>
    <x v="2"/>
    <n v="272"/>
    <n v="2"/>
    <n v="544"/>
    <x v="0"/>
    <n v="52"/>
    <n v="6"/>
    <x v="0"/>
    <n v="0.29963235294117646"/>
    <n v="163"/>
  </r>
  <r>
    <s v="ORD002264"/>
    <s v="CUST7646"/>
    <s v="Erica Briggs"/>
    <s v="tonya.bradshaw@hotmail.com"/>
    <x v="3"/>
    <d v="2024-12-03T00:00:00"/>
    <x v="105"/>
    <x v="9"/>
    <x v="0"/>
    <s v="June"/>
    <x v="0"/>
    <s v="PROD2181"/>
    <x v="14"/>
    <x v="4"/>
    <n v="999"/>
    <n v="6"/>
    <n v="5995"/>
    <x v="1"/>
    <n v="515"/>
    <n v="9"/>
    <x v="1"/>
    <n v="0.25004170141784821"/>
    <n v="1499"/>
  </r>
  <r>
    <s v="ORD002265"/>
    <s v="CUST9714"/>
    <s v="Glenn Hawkins"/>
    <s v="ruben.simmons@yahoo.com"/>
    <x v="4"/>
    <d v="2023-07-05T00:00:00"/>
    <x v="627"/>
    <x v="5"/>
    <x v="0"/>
    <s v="October"/>
    <x v="1"/>
    <s v="PROD1412"/>
    <x v="4"/>
    <x v="2"/>
    <n v="75"/>
    <n v="4"/>
    <n v="298"/>
    <x v="1"/>
    <n v="33"/>
    <m/>
    <x v="2"/>
    <n v="0.29865771812080538"/>
    <n v="89"/>
  </r>
  <r>
    <s v="ORD002266"/>
    <s v="CUST2240"/>
    <s v="Gloria Wright"/>
    <s v="darryl.hicks@yahoo.com"/>
    <x v="5"/>
    <d v="2024-06-22T00:00:00"/>
    <x v="401"/>
    <x v="3"/>
    <x v="0"/>
    <s v="March"/>
    <x v="1"/>
    <s v="PROD3423"/>
    <x v="15"/>
    <x v="1"/>
    <n v="184"/>
    <n v="4"/>
    <n v="734"/>
    <x v="1"/>
    <n v="77"/>
    <m/>
    <x v="2"/>
    <n v="0.14986376021798364"/>
    <n v="110"/>
  </r>
  <r>
    <s v="ORD002267"/>
    <s v="CUST6633"/>
    <s v="April Guerrero"/>
    <s v="michelle.bryant@yahoo.com"/>
    <x v="5"/>
    <d v="2024-08-09T00:00:00"/>
    <x v="684"/>
    <x v="9"/>
    <x v="1"/>
    <s v="June"/>
    <x v="0"/>
    <s v="PROD8223"/>
    <x v="3"/>
    <x v="1"/>
    <n v="216"/>
    <n v="2"/>
    <n v="432"/>
    <x v="0"/>
    <n v="46"/>
    <n v="5"/>
    <x v="0"/>
    <n v="0.15046296296296297"/>
    <n v="65"/>
  </r>
  <r>
    <s v="ORD002268"/>
    <s v="CUST1305"/>
    <s v="Christina Carter PhD"/>
    <s v="christopher.blair@hotmail.com"/>
    <x v="3"/>
    <d v="2024-03-27T00:00:00"/>
    <x v="246"/>
    <x v="1"/>
    <x v="1"/>
    <s v="December"/>
    <x v="0"/>
    <s v="PROD8591"/>
    <x v="10"/>
    <x v="2"/>
    <n v="1449"/>
    <n v="2"/>
    <n v="2899"/>
    <x v="0"/>
    <n v="273"/>
    <n v="6"/>
    <x v="0"/>
    <n v="0.30010348395998621"/>
    <n v="870"/>
  </r>
  <r>
    <s v="ORD002269"/>
    <s v="CUST6703"/>
    <s v="Kyle Lopez"/>
    <s v="jeanne.ellis@gmail.com"/>
    <x v="3"/>
    <d v="2024-01-20T00:00:00"/>
    <x v="432"/>
    <x v="5"/>
    <x v="0"/>
    <s v="October"/>
    <x v="0"/>
    <s v="PROD1035"/>
    <x v="14"/>
    <x v="4"/>
    <n v="643"/>
    <n v="3"/>
    <n v="1930"/>
    <x v="4"/>
    <n v="116"/>
    <n v="3"/>
    <x v="0"/>
    <n v="0.25025906735751297"/>
    <n v="483"/>
  </r>
  <r>
    <s v="ORD002270"/>
    <s v="CUST1474"/>
    <s v="Rebecca Fleming"/>
    <s v="robert.barton@yahoo.com"/>
    <x v="2"/>
    <d v="2024-08-12T00:00:00"/>
    <x v="402"/>
    <x v="6"/>
    <x v="1"/>
    <s v="August"/>
    <x v="0"/>
    <s v="PROD9993"/>
    <x v="6"/>
    <x v="0"/>
    <n v="1029"/>
    <n v="5"/>
    <n v="5146"/>
    <x v="1"/>
    <n v="433"/>
    <n v="6"/>
    <x v="0"/>
    <n v="0.39992226972405753"/>
    <n v="2058"/>
  </r>
  <r>
    <s v="ORD002271"/>
    <s v="CUST9141"/>
    <s v="Michael Mitchell"/>
    <s v="timothy.howard@yahoo.com"/>
    <x v="2"/>
    <d v="2023-10-15T00:00:00"/>
    <x v="395"/>
    <x v="8"/>
    <x v="1"/>
    <s v="September"/>
    <x v="0"/>
    <s v="PROD1541"/>
    <x v="3"/>
    <x v="1"/>
    <n v="1087"/>
    <n v="5"/>
    <n v="5435"/>
    <x v="1"/>
    <n v="442"/>
    <n v="3"/>
    <x v="0"/>
    <n v="0.14995400183992641"/>
    <n v="815"/>
  </r>
  <r>
    <s v="ORD002272"/>
    <s v="CUST4504"/>
    <s v="Grace Bowers"/>
    <s v="peter.willis@outlook.com"/>
    <x v="2"/>
    <d v="2024-01-22T00:00:00"/>
    <x v="691"/>
    <x v="1"/>
    <x v="1"/>
    <s v="December"/>
    <x v="2"/>
    <s v="PROD2159"/>
    <x v="7"/>
    <x v="4"/>
    <n v="1293"/>
    <n v="6"/>
    <n v="7755"/>
    <x v="1"/>
    <n v="716"/>
    <m/>
    <x v="2"/>
    <n v="0.25003223726627982"/>
    <n v="1939"/>
  </r>
  <r>
    <s v="ORD002273"/>
    <s v="CUST4331"/>
    <s v="Gregory Mercado"/>
    <s v="michelle.brown@outlook.com"/>
    <x v="5"/>
    <d v="2023-11-26T00:00:00"/>
    <x v="242"/>
    <x v="5"/>
    <x v="0"/>
    <s v="October"/>
    <x v="0"/>
    <s v="PROD9041"/>
    <x v="15"/>
    <x v="1"/>
    <n v="271"/>
    <n v="2"/>
    <n v="543"/>
    <x v="1"/>
    <n v="29"/>
    <n v="10"/>
    <x v="1"/>
    <n v="0.14917127071823205"/>
    <n v="81"/>
  </r>
  <r>
    <s v="ORD002274"/>
    <s v="CUST5103"/>
    <s v="Rebecca Mcbride"/>
    <s v="william.smith@gmail.com"/>
    <x v="1"/>
    <d v="2023-07-04T00:00:00"/>
    <x v="551"/>
    <x v="5"/>
    <x v="1"/>
    <s v="October"/>
    <x v="0"/>
    <s v="PROD1583"/>
    <x v="12"/>
    <x v="3"/>
    <n v="933"/>
    <n v="4"/>
    <n v="3732"/>
    <x v="0"/>
    <n v="460"/>
    <n v="3"/>
    <x v="0"/>
    <n v="0.34994640943194"/>
    <n v="1306"/>
  </r>
  <r>
    <s v="ORD002275"/>
    <s v="CUST8691"/>
    <s v="Rachael Davis"/>
    <s v="laura.galloway@yahoo.com"/>
    <x v="0"/>
    <d v="2024-03-06T00:00:00"/>
    <x v="437"/>
    <x v="10"/>
    <x v="1"/>
    <s v="February"/>
    <x v="1"/>
    <s v="PROD9399"/>
    <x v="16"/>
    <x v="0"/>
    <n v="572"/>
    <n v="4"/>
    <n v="2287"/>
    <x v="2"/>
    <n v="121"/>
    <m/>
    <x v="2"/>
    <n v="0.40008745080892"/>
    <n v="915"/>
  </r>
  <r>
    <s v="ORD002276"/>
    <s v="CUST6572"/>
    <s v="Craig Mitchell"/>
    <s v="austin.brown@gmail.com"/>
    <x v="2"/>
    <d v="2024-12-30T00:00:00"/>
    <x v="387"/>
    <x v="11"/>
    <x v="1"/>
    <s v="July"/>
    <x v="0"/>
    <s v="PROD1395"/>
    <x v="5"/>
    <x v="3"/>
    <n v="162"/>
    <n v="6"/>
    <n v="975"/>
    <x v="1"/>
    <n v="105"/>
    <n v="9"/>
    <x v="1"/>
    <n v="0.34974358974358977"/>
    <n v="341"/>
  </r>
  <r>
    <s v="ORD002277"/>
    <s v="CUST2783"/>
    <s v="Tammy Aguilar"/>
    <s v="brian.levine@outlook.com"/>
    <x v="3"/>
    <d v="2024-04-15T00:00:00"/>
    <x v="643"/>
    <x v="9"/>
    <x v="0"/>
    <s v="June"/>
    <x v="0"/>
    <s v="PROD6389"/>
    <x v="4"/>
    <x v="2"/>
    <n v="92"/>
    <n v="1"/>
    <n v="92"/>
    <x v="1"/>
    <n v="9"/>
    <n v="5"/>
    <x v="0"/>
    <n v="0.30434782608695654"/>
    <n v="28"/>
  </r>
  <r>
    <s v="ORD002278"/>
    <s v="CUST9028"/>
    <s v="Amanda Matthews"/>
    <s v="tina.manning@yahoo.com"/>
    <x v="3"/>
    <d v="2024-07-29T00:00:00"/>
    <x v="254"/>
    <x v="5"/>
    <x v="1"/>
    <s v="October"/>
    <x v="0"/>
    <s v="PROD3247"/>
    <x v="11"/>
    <x v="3"/>
    <n v="665"/>
    <n v="2"/>
    <n v="1330"/>
    <x v="1"/>
    <n v="180"/>
    <n v="2"/>
    <x v="0"/>
    <n v="0.34962406015037595"/>
    <n v="465"/>
  </r>
  <r>
    <s v="ORD002279"/>
    <s v="CUST9275"/>
    <s v="Victoria Arnold"/>
    <s v="david.ward@hotmail.com"/>
    <x v="3"/>
    <d v="2023-09-20T00:00:00"/>
    <x v="225"/>
    <x v="10"/>
    <x v="1"/>
    <s v="February"/>
    <x v="0"/>
    <s v="PROD6168"/>
    <x v="20"/>
    <x v="3"/>
    <n v="397"/>
    <n v="1"/>
    <n v="397"/>
    <x v="2"/>
    <n v="34"/>
    <n v="2"/>
    <x v="0"/>
    <n v="0.3501259445843829"/>
    <n v="139"/>
  </r>
  <r>
    <s v="ORD002280"/>
    <s v="CUST2370"/>
    <s v="Alyssa Torres"/>
    <s v="patricia.callahan@yahoo.com"/>
    <x v="4"/>
    <d v="2024-07-15T00:00:00"/>
    <x v="181"/>
    <x v="11"/>
    <x v="1"/>
    <s v="July"/>
    <x v="1"/>
    <s v="PROD5034"/>
    <x v="11"/>
    <x v="3"/>
    <n v="549"/>
    <n v="6"/>
    <n v="3297"/>
    <x v="1"/>
    <n v="199"/>
    <m/>
    <x v="2"/>
    <n v="0.3500151653017895"/>
    <n v="1154"/>
  </r>
  <r>
    <s v="ORD002281"/>
    <s v="CUST7264"/>
    <s v="Diana Cantu"/>
    <s v="lauren.williamson@yahoo.com"/>
    <x v="2"/>
    <d v="2024-08-18T00:00:00"/>
    <x v="117"/>
    <x v="5"/>
    <x v="0"/>
    <s v="October"/>
    <x v="0"/>
    <s v="PROD4321"/>
    <x v="18"/>
    <x v="0"/>
    <n v="1156"/>
    <n v="3"/>
    <n v="3468"/>
    <x v="1"/>
    <n v="410"/>
    <n v="5"/>
    <x v="0"/>
    <n v="0.39994232987312572"/>
    <n v="1387"/>
  </r>
  <r>
    <s v="ORD002282"/>
    <s v="CUST1343"/>
    <s v="Jonathan Phillips"/>
    <s v="robert.west@hotmail.com"/>
    <x v="2"/>
    <d v="2023-02-23T00:00:00"/>
    <x v="223"/>
    <x v="6"/>
    <x v="1"/>
    <s v="August"/>
    <x v="0"/>
    <s v="PROD8784"/>
    <x v="2"/>
    <x v="1"/>
    <n v="104"/>
    <n v="5"/>
    <n v="518"/>
    <x v="0"/>
    <n v="33"/>
    <n v="3"/>
    <x v="0"/>
    <n v="0.15057915057915058"/>
    <n v="78"/>
  </r>
  <r>
    <s v="ORD002283"/>
    <s v="CUST4978"/>
    <s v="Peter Kline"/>
    <s v="tiffany.rodriguez@gmail.com"/>
    <x v="2"/>
    <d v="2023-11-17T00:00:00"/>
    <x v="601"/>
    <x v="1"/>
    <x v="1"/>
    <s v="December"/>
    <x v="0"/>
    <s v="PROD9998"/>
    <x v="21"/>
    <x v="1"/>
    <n v="1719"/>
    <n v="6"/>
    <n v="10312"/>
    <x v="1"/>
    <n v="1270"/>
    <n v="2"/>
    <x v="0"/>
    <n v="0.15001939487975174"/>
    <n v="1547"/>
  </r>
  <r>
    <s v="ORD002284"/>
    <s v="CUST9036"/>
    <s v="Karen Gonzales"/>
    <s v="barbara.carey@gmail.com"/>
    <x v="6"/>
    <d v="2023-12-04T00:00:00"/>
    <x v="697"/>
    <x v="5"/>
    <x v="0"/>
    <s v="October"/>
    <x v="0"/>
    <s v="PROD3480"/>
    <x v="0"/>
    <x v="0"/>
    <n v="846"/>
    <n v="1"/>
    <n v="846"/>
    <x v="4"/>
    <n v="57"/>
    <n v="6"/>
    <x v="0"/>
    <n v="0.39952718676122934"/>
    <n v="338"/>
  </r>
  <r>
    <s v="ORD002285"/>
    <s v="CUST4498"/>
    <s v="David Kelley"/>
    <s v="charles.ellis@outlook.com"/>
    <x v="1"/>
    <d v="2023-02-16T00:00:00"/>
    <x v="203"/>
    <x v="8"/>
    <x v="1"/>
    <s v="September"/>
    <x v="0"/>
    <s v="PROD9708"/>
    <x v="20"/>
    <x v="3"/>
    <n v="1083"/>
    <n v="4"/>
    <n v="4333"/>
    <x v="0"/>
    <n v="430"/>
    <n v="2"/>
    <x v="0"/>
    <n v="0.35010385414262635"/>
    <n v="1517"/>
  </r>
  <r>
    <s v="ORD002286"/>
    <s v="CUST1872"/>
    <s v="Joshua Cisneros"/>
    <s v="frank.lang@gmail.com"/>
    <x v="0"/>
    <d v="2023-09-23T00:00:00"/>
    <x v="619"/>
    <x v="0"/>
    <x v="1"/>
    <s v="January"/>
    <x v="0"/>
    <s v="PROD3958"/>
    <x v="11"/>
    <x v="3"/>
    <n v="68"/>
    <n v="3"/>
    <n v="204"/>
    <x v="1"/>
    <n v="23"/>
    <n v="9"/>
    <x v="1"/>
    <n v="0.35294117647058826"/>
    <n v="72"/>
  </r>
  <r>
    <s v="ORD002287"/>
    <s v="CUST7911"/>
    <s v="Andrew Brown"/>
    <s v="kayla.robertson@gmail.com"/>
    <x v="6"/>
    <d v="2023-08-31T00:00:00"/>
    <x v="102"/>
    <x v="1"/>
    <x v="1"/>
    <s v="December"/>
    <x v="0"/>
    <s v="PROD8488"/>
    <x v="8"/>
    <x v="2"/>
    <n v="111"/>
    <n v="4"/>
    <n v="442"/>
    <x v="1"/>
    <n v="34"/>
    <n v="5"/>
    <x v="0"/>
    <n v="0.3009049773755656"/>
    <n v="133"/>
  </r>
  <r>
    <s v="ORD002288"/>
    <s v="CUST3989"/>
    <s v="Sara Campbell"/>
    <s v="rose.evans@hotmail.com"/>
    <x v="5"/>
    <d v="2024-09-25T00:00:00"/>
    <x v="307"/>
    <x v="1"/>
    <x v="0"/>
    <s v="December"/>
    <x v="0"/>
    <s v="PROD1546"/>
    <x v="2"/>
    <x v="1"/>
    <n v="135"/>
    <n v="6"/>
    <n v="811"/>
    <x v="1"/>
    <n v="79"/>
    <n v="4"/>
    <x v="0"/>
    <n v="0.1504315659679408"/>
    <n v="122"/>
  </r>
  <r>
    <s v="ORD002289"/>
    <s v="CUST6669"/>
    <s v="Courtney Joseph"/>
    <s v="bobby.butler@hotmail.com"/>
    <x v="1"/>
    <d v="2023-02-28T00:00:00"/>
    <x v="513"/>
    <x v="5"/>
    <x v="1"/>
    <s v="October"/>
    <x v="0"/>
    <s v="PROD3774"/>
    <x v="19"/>
    <x v="2"/>
    <n v="1121"/>
    <n v="4"/>
    <n v="4486"/>
    <x v="0"/>
    <n v="456"/>
    <n v="2"/>
    <x v="0"/>
    <n v="0.30004458314757021"/>
    <n v="1346"/>
  </r>
  <r>
    <s v="ORD002290"/>
    <s v="CUST4530"/>
    <s v="Jennifer Sloan"/>
    <s v="steven.gonzalez@gmail.com"/>
    <x v="4"/>
    <d v="2023-05-04T00:00:00"/>
    <x v="18"/>
    <x v="2"/>
    <x v="1"/>
    <s v="May"/>
    <x v="0"/>
    <s v="PROD7577"/>
    <x v="12"/>
    <x v="3"/>
    <n v="506"/>
    <n v="1"/>
    <n v="506"/>
    <x v="0"/>
    <n v="38"/>
    <n v="3"/>
    <x v="0"/>
    <n v="0.34980237154150196"/>
    <n v="177"/>
  </r>
  <r>
    <s v="ORD002291"/>
    <s v="CUST3382"/>
    <s v="Timothy Hall"/>
    <s v="samantha.wilson@outlook.com"/>
    <x v="1"/>
    <d v="2023-10-23T00:00:00"/>
    <x v="91"/>
    <x v="6"/>
    <x v="1"/>
    <s v="August"/>
    <x v="0"/>
    <s v="PROD9962"/>
    <x v="20"/>
    <x v="3"/>
    <n v="1041"/>
    <n v="1"/>
    <n v="1041"/>
    <x v="0"/>
    <n v="138"/>
    <n v="6"/>
    <x v="0"/>
    <n v="0.34966378482228627"/>
    <n v="364"/>
  </r>
  <r>
    <s v="ORD002292"/>
    <s v="CUST6031"/>
    <s v="Matthew Mora"/>
    <s v="linda.obrien@yahoo.com"/>
    <x v="6"/>
    <d v="2023-10-10T00:00:00"/>
    <x v="698"/>
    <x v="9"/>
    <x v="0"/>
    <s v="June"/>
    <x v="0"/>
    <s v="PROD8216"/>
    <x v="0"/>
    <x v="0"/>
    <n v="1185"/>
    <n v="1"/>
    <n v="1185"/>
    <x v="2"/>
    <n v="133"/>
    <n v="4"/>
    <x v="0"/>
    <n v="0.4"/>
    <n v="474"/>
  </r>
  <r>
    <s v="ORD002293"/>
    <s v="CUST5763"/>
    <s v="Theresa Williams"/>
    <s v="shawn.rodriguez@gmail.com"/>
    <x v="1"/>
    <d v="2023-04-24T00:00:00"/>
    <x v="263"/>
    <x v="7"/>
    <x v="1"/>
    <s v="November"/>
    <x v="0"/>
    <s v="PROD3923"/>
    <x v="18"/>
    <x v="0"/>
    <n v="1271"/>
    <n v="1"/>
    <n v="1271"/>
    <x v="1"/>
    <n v="82"/>
    <n v="8"/>
    <x v="1"/>
    <n v="0.40047206923682138"/>
    <n v="509"/>
  </r>
  <r>
    <s v="ORD002294"/>
    <s v="CUST5291"/>
    <s v="Erin Larson"/>
    <s v="tina.ortiz@hotmail.com"/>
    <x v="3"/>
    <d v="2024-01-15T00:00:00"/>
    <x v="127"/>
    <x v="4"/>
    <x v="0"/>
    <s v="April"/>
    <x v="0"/>
    <s v="PROD6446"/>
    <x v="9"/>
    <x v="4"/>
    <n v="937"/>
    <n v="1"/>
    <n v="937"/>
    <x v="0"/>
    <n v="139"/>
    <n v="10"/>
    <x v="1"/>
    <n v="0.24973319103521879"/>
    <n v="234"/>
  </r>
  <r>
    <s v="ORD002295"/>
    <s v="CUST2735"/>
    <s v="Mr. Terry Gonzalez"/>
    <s v="sara.bennett@yahoo.com"/>
    <x v="1"/>
    <d v="2024-04-23T00:00:00"/>
    <x v="527"/>
    <x v="11"/>
    <x v="0"/>
    <s v="July"/>
    <x v="0"/>
    <s v="PROD4089"/>
    <x v="4"/>
    <x v="2"/>
    <n v="24"/>
    <n v="5"/>
    <n v="118"/>
    <x v="1"/>
    <n v="13"/>
    <n v="4"/>
    <x v="0"/>
    <n v="0.29661016949152541"/>
    <n v="35"/>
  </r>
  <r>
    <s v="ORD002296"/>
    <s v="CUST5359"/>
    <s v="Gilbert Warner"/>
    <s v="debra.wright@outlook.com"/>
    <x v="0"/>
    <d v="2023-08-10T00:00:00"/>
    <x v="331"/>
    <x v="11"/>
    <x v="0"/>
    <s v="July"/>
    <x v="0"/>
    <s v="PROD5101"/>
    <x v="13"/>
    <x v="4"/>
    <n v="151"/>
    <n v="1"/>
    <n v="151"/>
    <x v="0"/>
    <n v="19"/>
    <n v="8"/>
    <x v="1"/>
    <n v="0.25165562913907286"/>
    <n v="38"/>
  </r>
  <r>
    <s v="ORD002297"/>
    <s v="CUST1513"/>
    <s v="Cheryl Arias"/>
    <s v="laura.graham@yahoo.com"/>
    <x v="1"/>
    <d v="2023-10-03T00:00:00"/>
    <x v="353"/>
    <x v="6"/>
    <x v="0"/>
    <s v="August"/>
    <x v="0"/>
    <s v="PROD5297"/>
    <x v="5"/>
    <x v="3"/>
    <n v="646"/>
    <n v="2"/>
    <n v="1292"/>
    <x v="4"/>
    <n v="189"/>
    <n v="3"/>
    <x v="0"/>
    <n v="0.34984520123839008"/>
    <n v="452"/>
  </r>
  <r>
    <s v="ORD002298"/>
    <s v="CUST7077"/>
    <s v="Robert Garrett"/>
    <s v="rachel.wood@gmail.com"/>
    <x v="1"/>
    <d v="2024-01-10T00:00:00"/>
    <x v="462"/>
    <x v="2"/>
    <x v="1"/>
    <s v="May"/>
    <x v="0"/>
    <s v="PROD7678"/>
    <x v="12"/>
    <x v="3"/>
    <n v="791"/>
    <n v="1"/>
    <n v="791"/>
    <x v="0"/>
    <n v="84"/>
    <n v="4"/>
    <x v="0"/>
    <n v="0.3501896333754741"/>
    <n v="277"/>
  </r>
  <r>
    <s v="ORD002299"/>
    <s v="CUST4151"/>
    <s v="Adam Anderson"/>
    <s v="sarah.snyder@yahoo.com"/>
    <x v="3"/>
    <d v="2024-02-28T00:00:00"/>
    <x v="135"/>
    <x v="5"/>
    <x v="1"/>
    <s v="October"/>
    <x v="0"/>
    <s v="PROD3485"/>
    <x v="19"/>
    <x v="2"/>
    <n v="1014"/>
    <n v="1"/>
    <n v="1014"/>
    <x v="0"/>
    <n v="53"/>
    <n v="4"/>
    <x v="0"/>
    <n v="0.29980276134122286"/>
    <n v="304"/>
  </r>
  <r>
    <s v="ORD002300"/>
    <s v="CUST5432"/>
    <s v="Tina Rush"/>
    <s v="jennifer.smith@gmail.com"/>
    <x v="2"/>
    <d v="2024-03-27T00:00:00"/>
    <x v="699"/>
    <x v="10"/>
    <x v="1"/>
    <s v="February"/>
    <x v="0"/>
    <s v="PROD1734"/>
    <x v="12"/>
    <x v="3"/>
    <n v="201"/>
    <n v="3"/>
    <n v="602"/>
    <x v="1"/>
    <n v="81"/>
    <n v="10"/>
    <x v="1"/>
    <n v="0.35049833887043191"/>
    <n v="211"/>
  </r>
  <r>
    <s v="ORD002301"/>
    <s v="CUST9005"/>
    <s v="Kimberly Richard"/>
    <s v="catherine.miller@hotmail.com"/>
    <x v="4"/>
    <d v="2023-02-05T00:00:00"/>
    <x v="121"/>
    <x v="0"/>
    <x v="0"/>
    <s v="January"/>
    <x v="0"/>
    <s v="PROD6867"/>
    <x v="7"/>
    <x v="4"/>
    <n v="676"/>
    <n v="3"/>
    <n v="2027"/>
    <x v="1"/>
    <n v="285"/>
    <n v="7"/>
    <x v="0"/>
    <n v="0.25012333497779971"/>
    <n v="507"/>
  </r>
  <r>
    <s v="ORD002302"/>
    <s v="CUST7075"/>
    <s v="Michelle Allen"/>
    <s v="melissa.taylor@gmail.com"/>
    <x v="1"/>
    <d v="2023-06-23T00:00:00"/>
    <x v="148"/>
    <x v="11"/>
    <x v="0"/>
    <s v="July"/>
    <x v="0"/>
    <s v="PROD8205"/>
    <x v="7"/>
    <x v="4"/>
    <n v="874"/>
    <n v="6"/>
    <n v="5242"/>
    <x v="1"/>
    <n v="380"/>
    <n v="10"/>
    <x v="1"/>
    <n v="0.24990461655856544"/>
    <n v="1310"/>
  </r>
  <r>
    <s v="ORD002303"/>
    <s v="CUST1963"/>
    <s v="James Ruiz"/>
    <s v="brandon.moran@gmail.com"/>
    <x v="6"/>
    <d v="2023-09-30T00:00:00"/>
    <x v="102"/>
    <x v="1"/>
    <x v="1"/>
    <s v="December"/>
    <x v="0"/>
    <s v="PROD5252"/>
    <x v="11"/>
    <x v="3"/>
    <n v="826"/>
    <n v="8"/>
    <n v="6612"/>
    <x v="0"/>
    <n v="619"/>
    <n v="4"/>
    <x v="0"/>
    <n v="0.34996975196612218"/>
    <n v="2314"/>
  </r>
  <r>
    <s v="ORD002304"/>
    <s v="CUST5840"/>
    <s v="Matthew Rose"/>
    <s v="michael.brown@outlook.com"/>
    <x v="5"/>
    <d v="2023-09-24T00:00:00"/>
    <x v="663"/>
    <x v="7"/>
    <x v="0"/>
    <s v="November"/>
    <x v="0"/>
    <s v="PROD6959"/>
    <x v="2"/>
    <x v="1"/>
    <n v="279"/>
    <n v="7"/>
    <n v="1956"/>
    <x v="1"/>
    <n v="125"/>
    <n v="5"/>
    <x v="0"/>
    <n v="0.14979550102249489"/>
    <n v="293"/>
  </r>
  <r>
    <s v="ORD002305"/>
    <s v="CUST6953"/>
    <s v="Richard Newman"/>
    <s v="richard.roman@yahoo.com"/>
    <x v="3"/>
    <d v="2024-06-02T00:00:00"/>
    <x v="700"/>
    <x v="2"/>
    <x v="0"/>
    <s v="May"/>
    <x v="1"/>
    <s v="PROD2684"/>
    <x v="5"/>
    <x v="3"/>
    <n v="582"/>
    <n v="5"/>
    <n v="2909"/>
    <x v="1"/>
    <n v="242"/>
    <m/>
    <x v="2"/>
    <n v="0.34994843588862151"/>
    <n v="1018"/>
  </r>
  <r>
    <s v="ORD002306"/>
    <s v="CUST7972"/>
    <s v="Robert Pierce"/>
    <s v="courtney.herrera@hotmail.com"/>
    <x v="2"/>
    <d v="2024-06-12T00:00:00"/>
    <x v="472"/>
    <x v="3"/>
    <x v="0"/>
    <s v="March"/>
    <x v="2"/>
    <s v="PROD4569"/>
    <x v="9"/>
    <x v="4"/>
    <n v="336"/>
    <n v="1"/>
    <n v="336"/>
    <x v="1"/>
    <n v="31"/>
    <m/>
    <x v="2"/>
    <n v="0.25"/>
    <n v="84"/>
  </r>
  <r>
    <s v="ORD002307"/>
    <s v="CUST6490"/>
    <s v="Morgan Allen"/>
    <s v="ashley.vargas@yahoo.com"/>
    <x v="4"/>
    <d v="2023-01-19T00:00:00"/>
    <x v="606"/>
    <x v="4"/>
    <x v="1"/>
    <s v="April"/>
    <x v="2"/>
    <s v="PROD3931"/>
    <x v="18"/>
    <x v="0"/>
    <n v="975"/>
    <n v="3"/>
    <n v="2926"/>
    <x v="2"/>
    <n v="418"/>
    <m/>
    <x v="2"/>
    <n v="0.3998632946001367"/>
    <n v="1170"/>
  </r>
  <r>
    <s v="ORD002308"/>
    <s v="CUST2497"/>
    <s v="Tammy Cummings"/>
    <s v="cody.park@gmail.com"/>
    <x v="5"/>
    <d v="2024-06-17T00:00:00"/>
    <x v="205"/>
    <x v="10"/>
    <x v="0"/>
    <s v="February"/>
    <x v="0"/>
    <s v="PROD7107"/>
    <x v="4"/>
    <x v="2"/>
    <n v="808"/>
    <n v="1"/>
    <n v="808"/>
    <x v="1"/>
    <n v="106"/>
    <n v="5"/>
    <x v="0"/>
    <n v="0.29950495049504949"/>
    <n v="242"/>
  </r>
  <r>
    <s v="ORD002309"/>
    <s v="CUST1869"/>
    <s v="Suzanne Cooley"/>
    <s v="jack.roman@yahoo.com"/>
    <x v="0"/>
    <d v="2023-02-15T00:00:00"/>
    <x v="207"/>
    <x v="3"/>
    <x v="0"/>
    <s v="March"/>
    <x v="0"/>
    <s v="PROD1982"/>
    <x v="14"/>
    <x v="4"/>
    <n v="37"/>
    <n v="3"/>
    <n v="112"/>
    <x v="0"/>
    <n v="7"/>
    <n v="2"/>
    <x v="0"/>
    <n v="0.25"/>
    <n v="28"/>
  </r>
  <r>
    <s v="ORD002310"/>
    <s v="CUST2279"/>
    <s v="Sabrina Ware"/>
    <s v="erin.reilly@yahoo.com"/>
    <x v="2"/>
    <d v="2024-01-22T00:00:00"/>
    <x v="135"/>
    <x v="5"/>
    <x v="1"/>
    <s v="October"/>
    <x v="0"/>
    <s v="PROD7152"/>
    <x v="3"/>
    <x v="1"/>
    <n v="40"/>
    <n v="6"/>
    <n v="240"/>
    <x v="1"/>
    <n v="31"/>
    <n v="6"/>
    <x v="0"/>
    <n v="0.15"/>
    <n v="36"/>
  </r>
  <r>
    <s v="ORD002311"/>
    <s v="CUST1329"/>
    <s v="Tiffany Garrett"/>
    <s v="michael.gibson@hotmail.com"/>
    <x v="4"/>
    <d v="2023-06-16T00:00:00"/>
    <x v="620"/>
    <x v="2"/>
    <x v="0"/>
    <s v="May"/>
    <x v="0"/>
    <s v="PROD5184"/>
    <x v="16"/>
    <x v="0"/>
    <n v="918"/>
    <n v="1"/>
    <n v="918"/>
    <x v="2"/>
    <n v="89"/>
    <n v="10"/>
    <x v="1"/>
    <n v="0.39978213507625271"/>
    <n v="367"/>
  </r>
  <r>
    <s v="ORD002312"/>
    <s v="CUST9930"/>
    <s v="Cathy Juarez"/>
    <s v="micheal.hancock@outlook.com"/>
    <x v="6"/>
    <d v="2023-11-12T00:00:00"/>
    <x v="365"/>
    <x v="4"/>
    <x v="1"/>
    <s v="April"/>
    <x v="0"/>
    <s v="PROD7379"/>
    <x v="9"/>
    <x v="4"/>
    <n v="526"/>
    <n v="1"/>
    <n v="526"/>
    <x v="1"/>
    <n v="39"/>
    <n v="10"/>
    <x v="1"/>
    <n v="0.2509505703422053"/>
    <n v="132"/>
  </r>
  <r>
    <s v="ORD002313"/>
    <s v="CUST3938"/>
    <s v="Christopher Abbott"/>
    <s v="lisa.mcgee@hotmail.com"/>
    <x v="0"/>
    <d v="2023-01-19T00:00:00"/>
    <x v="9"/>
    <x v="0"/>
    <x v="1"/>
    <s v="January"/>
    <x v="0"/>
    <s v="PROD5325"/>
    <x v="10"/>
    <x v="2"/>
    <n v="558"/>
    <n v="1"/>
    <n v="558"/>
    <x v="0"/>
    <n v="74"/>
    <n v="4"/>
    <x v="0"/>
    <n v="0.29928315412186379"/>
    <n v="167"/>
  </r>
  <r>
    <s v="ORD002314"/>
    <s v="CUST4676"/>
    <s v="Jon Hooper"/>
    <s v="carolyn.maldonado@hotmail.com"/>
    <x v="6"/>
    <d v="2023-09-13T00:00:00"/>
    <x v="48"/>
    <x v="4"/>
    <x v="0"/>
    <s v="April"/>
    <x v="0"/>
    <s v="PROD7473"/>
    <x v="15"/>
    <x v="1"/>
    <n v="991"/>
    <n v="2"/>
    <n v="1981"/>
    <x v="0"/>
    <n v="120"/>
    <n v="10"/>
    <x v="1"/>
    <n v="0.14992428066633012"/>
    <n v="297"/>
  </r>
  <r>
    <s v="ORD002315"/>
    <s v="CUST3718"/>
    <s v="Andrea Dominguez"/>
    <s v="anthony.krueger@outlook.com"/>
    <x v="5"/>
    <d v="2023-08-01T00:00:00"/>
    <x v="470"/>
    <x v="1"/>
    <x v="0"/>
    <s v="December"/>
    <x v="0"/>
    <s v="PROD3780"/>
    <x v="10"/>
    <x v="2"/>
    <n v="995"/>
    <n v="2"/>
    <n v="1989"/>
    <x v="1"/>
    <n v="124"/>
    <n v="4"/>
    <x v="0"/>
    <n v="0.30015082956259426"/>
    <n v="597"/>
  </r>
  <r>
    <s v="ORD002316"/>
    <s v="CUST4889"/>
    <s v="Dennis Smith"/>
    <s v="breanna.lewis@gmail.com"/>
    <x v="1"/>
    <d v="2024-11-20T00:00:00"/>
    <x v="659"/>
    <x v="5"/>
    <x v="0"/>
    <s v="October"/>
    <x v="0"/>
    <s v="PROD1411"/>
    <x v="4"/>
    <x v="2"/>
    <n v="843"/>
    <n v="1"/>
    <n v="843"/>
    <x v="2"/>
    <n v="82"/>
    <n v="5"/>
    <x v="0"/>
    <n v="0.30011862396204031"/>
    <n v="253"/>
  </r>
  <r>
    <s v="ORD002317"/>
    <s v="CUST4903"/>
    <s v="Nichole Ramirez"/>
    <s v="sarah.johnson@outlook.com"/>
    <x v="3"/>
    <d v="2023-12-31T00:00:00"/>
    <x v="228"/>
    <x v="4"/>
    <x v="1"/>
    <s v="April"/>
    <x v="0"/>
    <s v="PROD8343"/>
    <x v="20"/>
    <x v="3"/>
    <n v="24"/>
    <n v="2"/>
    <n v="49"/>
    <x v="1"/>
    <n v="4"/>
    <n v="4"/>
    <x v="0"/>
    <n v="0.34693877551020408"/>
    <n v="17"/>
  </r>
  <r>
    <s v="ORD002318"/>
    <s v="CUST4735"/>
    <s v="Emily Thomas"/>
    <s v="brenda.quinn@hotmail.com"/>
    <x v="6"/>
    <d v="2024-09-22T00:00:00"/>
    <x v="469"/>
    <x v="6"/>
    <x v="0"/>
    <s v="August"/>
    <x v="0"/>
    <s v="PROD2815"/>
    <x v="7"/>
    <x v="4"/>
    <n v="488"/>
    <n v="1"/>
    <n v="488"/>
    <x v="4"/>
    <n v="46"/>
    <n v="6"/>
    <x v="0"/>
    <n v="0.25"/>
    <n v="122"/>
  </r>
  <r>
    <s v="ORD002319"/>
    <s v="CUST2405"/>
    <s v="Nicole Lewis"/>
    <s v="mary.davila@yahoo.com"/>
    <x v="2"/>
    <d v="2024-12-18T00:00:00"/>
    <x v="122"/>
    <x v="3"/>
    <x v="1"/>
    <s v="March"/>
    <x v="0"/>
    <s v="PROD1525"/>
    <x v="16"/>
    <x v="0"/>
    <n v="864"/>
    <n v="4"/>
    <n v="3455"/>
    <x v="1"/>
    <n v="398"/>
    <n v="6"/>
    <x v="0"/>
    <n v="0.4"/>
    <n v="1382"/>
  </r>
  <r>
    <s v="ORD002320"/>
    <s v="CUST3381"/>
    <s v="Scott Hall"/>
    <s v="christian.camacho@gmail.com"/>
    <x v="4"/>
    <d v="2023-03-16T00:00:00"/>
    <x v="257"/>
    <x v="1"/>
    <x v="0"/>
    <s v="December"/>
    <x v="0"/>
    <s v="PROD9442"/>
    <x v="13"/>
    <x v="4"/>
    <n v="124"/>
    <n v="2"/>
    <n v="249"/>
    <x v="1"/>
    <n v="21"/>
    <n v="5"/>
    <x v="0"/>
    <n v="0.24899598393574296"/>
    <n v="62"/>
  </r>
  <r>
    <s v="ORD002321"/>
    <s v="CUST9339"/>
    <s v="Heather Hubbard"/>
    <s v="patricia.mullen@hotmail.com"/>
    <x v="4"/>
    <d v="2023-06-16T00:00:00"/>
    <x v="362"/>
    <x v="9"/>
    <x v="1"/>
    <s v="June"/>
    <x v="0"/>
    <s v="PROD7525"/>
    <x v="10"/>
    <x v="2"/>
    <n v="654"/>
    <n v="2"/>
    <n v="1307"/>
    <x v="1"/>
    <n v="129"/>
    <n v="9"/>
    <x v="1"/>
    <n v="0.29992348890589138"/>
    <n v="392"/>
  </r>
  <r>
    <s v="ORD002322"/>
    <s v="CUST9260"/>
    <s v="David Garner"/>
    <s v="samantha.downs@hotmail.com"/>
    <x v="6"/>
    <d v="2023-07-06T00:00:00"/>
    <x v="529"/>
    <x v="3"/>
    <x v="0"/>
    <s v="March"/>
    <x v="0"/>
    <s v="PROD1104"/>
    <x v="1"/>
    <x v="1"/>
    <n v="691"/>
    <n v="2"/>
    <n v="1382"/>
    <x v="1"/>
    <n v="184"/>
    <n v="5"/>
    <x v="0"/>
    <n v="0.14978292329956586"/>
    <n v="207"/>
  </r>
  <r>
    <s v="ORD002323"/>
    <s v="CUST5561"/>
    <s v="Lori Smith"/>
    <s v="cody.palmer@gmail.com"/>
    <x v="4"/>
    <d v="2023-06-26T00:00:00"/>
    <x v="701"/>
    <x v="1"/>
    <x v="0"/>
    <s v="December"/>
    <x v="0"/>
    <s v="PROD8817"/>
    <x v="21"/>
    <x v="1"/>
    <n v="532"/>
    <n v="2"/>
    <n v="1063"/>
    <x v="1"/>
    <n v="70"/>
    <n v="4"/>
    <x v="0"/>
    <n v="0.15051740357478832"/>
    <n v="160"/>
  </r>
  <r>
    <s v="ORD002324"/>
    <s v="CUST8665"/>
    <s v="Rose Nelson"/>
    <s v="ryan.bryant@gmail.com"/>
    <x v="5"/>
    <d v="2024-06-25T00:00:00"/>
    <x v="607"/>
    <x v="1"/>
    <x v="0"/>
    <s v="December"/>
    <x v="0"/>
    <s v="PROD6621"/>
    <x v="11"/>
    <x v="3"/>
    <n v="1478"/>
    <n v="10"/>
    <n v="14781"/>
    <x v="3"/>
    <n v="2061"/>
    <n v="4"/>
    <x v="0"/>
    <n v="0.34997632095257425"/>
    <n v="5173"/>
  </r>
  <r>
    <s v="ORD002325"/>
    <s v="CUST5013"/>
    <s v="Sarah Mclean"/>
    <s v="john.wright@hotmail.com"/>
    <x v="4"/>
    <d v="2024-11-21T00:00:00"/>
    <x v="85"/>
    <x v="10"/>
    <x v="1"/>
    <s v="February"/>
    <x v="0"/>
    <s v="PROD8445"/>
    <x v="14"/>
    <x v="4"/>
    <n v="794"/>
    <n v="1"/>
    <n v="794"/>
    <x v="4"/>
    <n v="84"/>
    <n v="5"/>
    <x v="0"/>
    <n v="0.25062972292191438"/>
    <n v="199"/>
  </r>
  <r>
    <s v="ORD002326"/>
    <s v="CUST5792"/>
    <s v="Colleen Mann"/>
    <s v="michael.wilson@outlook.com"/>
    <x v="4"/>
    <d v="2023-05-24T00:00:00"/>
    <x v="614"/>
    <x v="7"/>
    <x v="1"/>
    <s v="November"/>
    <x v="0"/>
    <s v="PROD9061"/>
    <x v="14"/>
    <x v="4"/>
    <n v="1087"/>
    <n v="3"/>
    <n v="3260"/>
    <x v="4"/>
    <n v="229"/>
    <n v="7"/>
    <x v="0"/>
    <n v="0.25"/>
    <n v="815"/>
  </r>
  <r>
    <s v="ORD002327"/>
    <s v="CUST3336"/>
    <s v="Stacy Russell"/>
    <s v="michael.landry@hotmail.com"/>
    <x v="0"/>
    <d v="2023-12-09T00:00:00"/>
    <x v="702"/>
    <x v="11"/>
    <x v="0"/>
    <s v="July"/>
    <x v="0"/>
    <s v="PROD2303"/>
    <x v="16"/>
    <x v="0"/>
    <n v="682"/>
    <n v="5"/>
    <n v="3411"/>
    <x v="1"/>
    <n v="497"/>
    <n v="9"/>
    <x v="1"/>
    <n v="0.39988273233655819"/>
    <n v="1364"/>
  </r>
  <r>
    <s v="ORD002328"/>
    <s v="CUST6375"/>
    <s v="Christina Rodriguez"/>
    <s v="brandon.foster@gmail.com"/>
    <x v="0"/>
    <d v="2023-05-25T00:00:00"/>
    <x v="550"/>
    <x v="7"/>
    <x v="1"/>
    <s v="November"/>
    <x v="0"/>
    <s v="PROD1198"/>
    <x v="14"/>
    <x v="4"/>
    <n v="1188"/>
    <n v="3"/>
    <n v="3563"/>
    <x v="3"/>
    <n v="216"/>
    <n v="6"/>
    <x v="0"/>
    <n v="0.25007016559079426"/>
    <n v="891"/>
  </r>
  <r>
    <s v="ORD002329"/>
    <s v="CUST7265"/>
    <s v="Morgan Rose"/>
    <s v="christopher.smith@gmail.com"/>
    <x v="2"/>
    <d v="2024-04-23T00:00:00"/>
    <x v="401"/>
    <x v="3"/>
    <x v="0"/>
    <s v="March"/>
    <x v="0"/>
    <s v="PROD1781"/>
    <x v="16"/>
    <x v="0"/>
    <n v="843"/>
    <n v="1"/>
    <n v="843"/>
    <x v="0"/>
    <n v="92"/>
    <n v="5"/>
    <x v="0"/>
    <n v="0.39976275207591933"/>
    <n v="337"/>
  </r>
  <r>
    <s v="ORD002330"/>
    <s v="CUST9279"/>
    <s v="Nicholas Collins"/>
    <s v="phillip.stewart@outlook.com"/>
    <x v="3"/>
    <d v="2024-10-09T00:00:00"/>
    <x v="703"/>
    <x v="8"/>
    <x v="0"/>
    <s v="September"/>
    <x v="0"/>
    <s v="PROD6976"/>
    <x v="3"/>
    <x v="1"/>
    <n v="513"/>
    <n v="2"/>
    <n v="1027"/>
    <x v="1"/>
    <n v="55"/>
    <n v="6"/>
    <x v="0"/>
    <n v="0.14995131450827653"/>
    <n v="154"/>
  </r>
  <r>
    <s v="ORD002331"/>
    <s v="CUST7229"/>
    <s v="Lisa Parker"/>
    <s v="gabrielle.murphy@hotmail.com"/>
    <x v="5"/>
    <d v="2023-09-28T00:00:00"/>
    <x v="360"/>
    <x v="1"/>
    <x v="1"/>
    <s v="December"/>
    <x v="0"/>
    <s v="PROD7544"/>
    <x v="21"/>
    <x v="1"/>
    <n v="1428"/>
    <n v="10"/>
    <n v="14285"/>
    <x v="0"/>
    <n v="1823"/>
    <n v="6"/>
    <x v="0"/>
    <n v="0.15001750087504376"/>
    <n v="2143"/>
  </r>
  <r>
    <s v="ORD002332"/>
    <s v="CUST8055"/>
    <s v="Pamela Richardson"/>
    <s v="megan.estes@yahoo.com"/>
    <x v="3"/>
    <d v="2024-04-06T00:00:00"/>
    <x v="36"/>
    <x v="6"/>
    <x v="0"/>
    <s v="August"/>
    <x v="2"/>
    <s v="PROD2592"/>
    <x v="0"/>
    <x v="0"/>
    <n v="1192"/>
    <n v="2"/>
    <n v="2384"/>
    <x v="1"/>
    <n v="322"/>
    <m/>
    <x v="2"/>
    <n v="0.40016778523489932"/>
    <n v="954"/>
  </r>
  <r>
    <s v="ORD002333"/>
    <s v="CUST1414"/>
    <s v="Chad Ryan"/>
    <s v="breanna.duncan@gmail.com"/>
    <x v="6"/>
    <d v="2023-10-19T00:00:00"/>
    <x v="279"/>
    <x v="10"/>
    <x v="1"/>
    <s v="February"/>
    <x v="0"/>
    <s v="PROD9051"/>
    <x v="21"/>
    <x v="1"/>
    <n v="316"/>
    <n v="1"/>
    <n v="316"/>
    <x v="1"/>
    <n v="23"/>
    <n v="5"/>
    <x v="0"/>
    <n v="0.14873417721518986"/>
    <n v="47"/>
  </r>
  <r>
    <s v="ORD002334"/>
    <s v="CUST5329"/>
    <s v="Marc Santiago"/>
    <s v="riley.stewart@gmail.com"/>
    <x v="3"/>
    <d v="2024-06-04T00:00:00"/>
    <x v="687"/>
    <x v="3"/>
    <x v="0"/>
    <s v="March"/>
    <x v="0"/>
    <s v="PROD9769"/>
    <x v="7"/>
    <x v="4"/>
    <n v="775"/>
    <n v="4"/>
    <n v="3101"/>
    <x v="1"/>
    <n v="170"/>
    <n v="9"/>
    <x v="1"/>
    <n v="0.24991938084488874"/>
    <n v="775"/>
  </r>
  <r>
    <s v="ORD002335"/>
    <s v="CUST3612"/>
    <s v="James Schmitt"/>
    <s v="gina.smith@hotmail.com"/>
    <x v="2"/>
    <d v="2023-08-20T00:00:00"/>
    <x v="120"/>
    <x v="11"/>
    <x v="0"/>
    <s v="July"/>
    <x v="2"/>
    <s v="PROD2371"/>
    <x v="5"/>
    <x v="3"/>
    <n v="102"/>
    <n v="3"/>
    <n v="307"/>
    <x v="1"/>
    <n v="18"/>
    <m/>
    <x v="2"/>
    <n v="0.3517915309446254"/>
    <n v="108"/>
  </r>
  <r>
    <s v="ORD002336"/>
    <s v="CUST5339"/>
    <s v="Anna Williams"/>
    <s v="nancy.meyers@gmail.com"/>
    <x v="4"/>
    <d v="2023-11-11T00:00:00"/>
    <x v="217"/>
    <x v="4"/>
    <x v="0"/>
    <s v="April"/>
    <x v="0"/>
    <s v="PROD5888"/>
    <x v="2"/>
    <x v="1"/>
    <n v="889"/>
    <n v="3"/>
    <n v="2666"/>
    <x v="1"/>
    <n v="222"/>
    <n v="9"/>
    <x v="1"/>
    <n v="0.15003750937734434"/>
    <n v="400"/>
  </r>
  <r>
    <s v="ORD002337"/>
    <s v="CUST3861"/>
    <s v="Kristina Soto"/>
    <s v="jason.ochoa@gmail.com"/>
    <x v="3"/>
    <d v="2024-11-19T00:00:00"/>
    <x v="232"/>
    <x v="5"/>
    <x v="0"/>
    <s v="October"/>
    <x v="2"/>
    <s v="PROD1347"/>
    <x v="17"/>
    <x v="3"/>
    <n v="1058"/>
    <n v="2"/>
    <n v="2115"/>
    <x v="1"/>
    <n v="200"/>
    <m/>
    <x v="2"/>
    <n v="0.34988179669030733"/>
    <n v="740"/>
  </r>
  <r>
    <s v="ORD002338"/>
    <s v="CUST2240"/>
    <s v="Gloria Wright"/>
    <s v="darryl.hicks@yahoo.com"/>
    <x v="5"/>
    <d v="2024-06-22T00:00:00"/>
    <x v="547"/>
    <x v="0"/>
    <x v="0"/>
    <s v="January"/>
    <x v="0"/>
    <s v="PROD1485"/>
    <x v="21"/>
    <x v="1"/>
    <n v="387"/>
    <n v="3"/>
    <n v="1161"/>
    <x v="0"/>
    <n v="63"/>
    <n v="9"/>
    <x v="1"/>
    <n v="0.14987080103359174"/>
    <n v="174"/>
  </r>
  <r>
    <s v="ORD002339"/>
    <s v="CUST8954"/>
    <s v="James Anderson"/>
    <s v="elizabeth.burns@hotmail.com"/>
    <x v="5"/>
    <d v="2024-06-17T00:00:00"/>
    <x v="258"/>
    <x v="10"/>
    <x v="1"/>
    <s v="February"/>
    <x v="0"/>
    <s v="PROD7764"/>
    <x v="15"/>
    <x v="1"/>
    <n v="243"/>
    <n v="4"/>
    <n v="972"/>
    <x v="0"/>
    <n v="94"/>
    <n v="6"/>
    <x v="0"/>
    <n v="0.15020576131687244"/>
    <n v="146"/>
  </r>
  <r>
    <s v="ORD002340"/>
    <s v="CUST1506"/>
    <s v="Elizabeth Walker"/>
    <s v="nathan.robinson@gmail.com"/>
    <x v="2"/>
    <d v="2023-12-06T00:00:00"/>
    <x v="242"/>
    <x v="5"/>
    <x v="0"/>
    <s v="October"/>
    <x v="0"/>
    <s v="PROD2207"/>
    <x v="21"/>
    <x v="1"/>
    <n v="538"/>
    <n v="6"/>
    <n v="3229"/>
    <x v="0"/>
    <n v="274"/>
    <n v="4"/>
    <x v="0"/>
    <n v="0.14989160730876433"/>
    <n v="484"/>
  </r>
  <r>
    <s v="ORD002341"/>
    <s v="CUST5766"/>
    <s v="Jillian Roberson"/>
    <s v="kevin.saunders@outlook.com"/>
    <x v="3"/>
    <d v="2024-10-28T00:00:00"/>
    <x v="261"/>
    <x v="3"/>
    <x v="1"/>
    <s v="March"/>
    <x v="1"/>
    <s v="PROD5234"/>
    <x v="1"/>
    <x v="1"/>
    <n v="166"/>
    <n v="4"/>
    <n v="665"/>
    <x v="1"/>
    <n v="96"/>
    <m/>
    <x v="2"/>
    <n v="0.15037593984962405"/>
    <n v="100"/>
  </r>
  <r>
    <s v="ORD002342"/>
    <s v="CUST5672"/>
    <s v="Sandra Smith"/>
    <s v="brian.parker@yahoo.com"/>
    <x v="6"/>
    <d v="2024-06-12T00:00:00"/>
    <x v="280"/>
    <x v="10"/>
    <x v="1"/>
    <s v="February"/>
    <x v="1"/>
    <s v="PROD6011"/>
    <x v="17"/>
    <x v="3"/>
    <n v="137"/>
    <n v="1"/>
    <n v="137"/>
    <x v="2"/>
    <n v="10"/>
    <m/>
    <x v="2"/>
    <n v="0.35036496350364965"/>
    <n v="48"/>
  </r>
  <r>
    <s v="ORD002343"/>
    <s v="CUST8375"/>
    <s v="Alexander Juarez"/>
    <s v="anthony.thomas@gmail.com"/>
    <x v="2"/>
    <d v="2024-05-19T00:00:00"/>
    <x v="262"/>
    <x v="6"/>
    <x v="1"/>
    <s v="August"/>
    <x v="0"/>
    <s v="PROD6128"/>
    <x v="9"/>
    <x v="4"/>
    <n v="550"/>
    <n v="2"/>
    <n v="1100"/>
    <x v="1"/>
    <n v="82"/>
    <n v="2"/>
    <x v="0"/>
    <n v="0.25"/>
    <n v="275"/>
  </r>
  <r>
    <s v="ORD002344"/>
    <s v="CUST3950"/>
    <s v="Steven Smith"/>
    <s v="michelle.guzman@hotmail.com"/>
    <x v="6"/>
    <d v="2023-03-26T00:00:00"/>
    <x v="106"/>
    <x v="3"/>
    <x v="0"/>
    <s v="March"/>
    <x v="0"/>
    <s v="PROD4449"/>
    <x v="14"/>
    <x v="4"/>
    <n v="682"/>
    <n v="3"/>
    <n v="2045"/>
    <x v="1"/>
    <n v="244"/>
    <n v="4"/>
    <x v="0"/>
    <n v="0.24987775061124695"/>
    <n v="511"/>
  </r>
  <r>
    <s v="ORD002345"/>
    <s v="CUST7514"/>
    <s v="Charles Bullock"/>
    <s v="paula.meyer@outlook.com"/>
    <x v="0"/>
    <d v="2024-06-28T00:00:00"/>
    <x v="226"/>
    <x v="0"/>
    <x v="1"/>
    <s v="January"/>
    <x v="0"/>
    <s v="PROD7531"/>
    <x v="21"/>
    <x v="1"/>
    <n v="483"/>
    <n v="3"/>
    <n v="1448"/>
    <x v="3"/>
    <n v="136"/>
    <n v="7"/>
    <x v="0"/>
    <n v="0.14986187845303867"/>
    <n v="217"/>
  </r>
  <r>
    <s v="ORD002346"/>
    <s v="CUST1518"/>
    <s v="Rachel Williams"/>
    <s v="jacob.barr@hotmail.com"/>
    <x v="1"/>
    <d v="2024-05-18T00:00:00"/>
    <x v="704"/>
    <x v="0"/>
    <x v="0"/>
    <s v="January"/>
    <x v="2"/>
    <s v="PROD8769"/>
    <x v="13"/>
    <x v="4"/>
    <n v="872"/>
    <n v="4"/>
    <n v="3490"/>
    <x v="0"/>
    <n v="422"/>
    <m/>
    <x v="2"/>
    <n v="0.24985673352435531"/>
    <n v="872"/>
  </r>
  <r>
    <s v="ORD002347"/>
    <s v="CUST6275"/>
    <s v="Austin Perez"/>
    <s v="john.thomas@yahoo.com"/>
    <x v="2"/>
    <d v="2023-04-28T00:00:00"/>
    <x v="344"/>
    <x v="6"/>
    <x v="1"/>
    <s v="August"/>
    <x v="0"/>
    <s v="PROD5621"/>
    <x v="18"/>
    <x v="0"/>
    <n v="402"/>
    <n v="2"/>
    <n v="804"/>
    <x v="1"/>
    <n v="66"/>
    <n v="3"/>
    <x v="0"/>
    <n v="0.39925373134328357"/>
    <n v="321"/>
  </r>
  <r>
    <s v="ORD002348"/>
    <s v="CUST1225"/>
    <s v="Kyle Torres"/>
    <s v="david.garcia@gmail.com"/>
    <x v="3"/>
    <d v="2023-02-09T00:00:00"/>
    <x v="702"/>
    <x v="11"/>
    <x v="0"/>
    <s v="July"/>
    <x v="1"/>
    <s v="PROD8714"/>
    <x v="10"/>
    <x v="2"/>
    <n v="610"/>
    <n v="1"/>
    <n v="610"/>
    <x v="0"/>
    <n v="63"/>
    <m/>
    <x v="2"/>
    <n v="0.3"/>
    <n v="183"/>
  </r>
  <r>
    <s v="ORD002349"/>
    <s v="CUST1227"/>
    <s v="Henry Mitchell"/>
    <s v="jeffrey.gentry@outlook.com"/>
    <x v="1"/>
    <d v="2023-10-19T00:00:00"/>
    <x v="691"/>
    <x v="1"/>
    <x v="1"/>
    <s v="December"/>
    <x v="0"/>
    <s v="PROD8287"/>
    <x v="16"/>
    <x v="0"/>
    <n v="1013"/>
    <n v="6"/>
    <n v="6078"/>
    <x v="0"/>
    <n v="450"/>
    <n v="9"/>
    <x v="1"/>
    <n v="0.39996709443896017"/>
    <n v="2431"/>
  </r>
  <r>
    <s v="ORD002350"/>
    <s v="CUST1548"/>
    <s v="Kelly Zavala DDS"/>
    <s v="jennifer.mcconnell@hotmail.com"/>
    <x v="6"/>
    <d v="2024-12-07T00:00:00"/>
    <x v="681"/>
    <x v="5"/>
    <x v="0"/>
    <s v="October"/>
    <x v="0"/>
    <s v="PROD2310"/>
    <x v="19"/>
    <x v="2"/>
    <n v="677"/>
    <n v="2"/>
    <n v="1354"/>
    <x v="1"/>
    <n v="159"/>
    <n v="10"/>
    <x v="1"/>
    <n v="0.29985228951255538"/>
    <n v="406"/>
  </r>
  <r>
    <s v="ORD002351"/>
    <s v="CUST6879"/>
    <s v="Olivia Howell"/>
    <s v="kenneth.reynolds@gmail.com"/>
    <x v="2"/>
    <d v="2023-09-21T00:00:00"/>
    <x v="238"/>
    <x v="4"/>
    <x v="0"/>
    <s v="April"/>
    <x v="0"/>
    <s v="PROD7483"/>
    <x v="5"/>
    <x v="3"/>
    <n v="1045"/>
    <n v="2"/>
    <n v="2090"/>
    <x v="1"/>
    <n v="270"/>
    <n v="2"/>
    <x v="0"/>
    <n v="0.34976076555023922"/>
    <n v="731"/>
  </r>
  <r>
    <s v="ORD002352"/>
    <s v="CUST6890"/>
    <s v="Kimberly Walsh"/>
    <s v="richard.johnson@outlook.com"/>
    <x v="1"/>
    <d v="2023-01-09T00:00:00"/>
    <x v="696"/>
    <x v="8"/>
    <x v="1"/>
    <s v="September"/>
    <x v="0"/>
    <s v="PROD7568"/>
    <x v="16"/>
    <x v="0"/>
    <n v="530"/>
    <n v="5"/>
    <n v="2648"/>
    <x v="1"/>
    <n v="323"/>
    <n v="9"/>
    <x v="1"/>
    <n v="0.39992447129909364"/>
    <n v="1059"/>
  </r>
  <r>
    <s v="ORD002353"/>
    <s v="CUST8573"/>
    <s v="Jeffrey Freeman"/>
    <s v="mark.lara@yahoo.com"/>
    <x v="2"/>
    <d v="2023-06-05T00:00:00"/>
    <x v="300"/>
    <x v="0"/>
    <x v="0"/>
    <s v="January"/>
    <x v="0"/>
    <s v="PROD5531"/>
    <x v="5"/>
    <x v="3"/>
    <n v="127"/>
    <n v="3"/>
    <n v="380"/>
    <x v="1"/>
    <n v="35"/>
    <n v="6"/>
    <x v="0"/>
    <n v="0.35"/>
    <n v="133"/>
  </r>
  <r>
    <s v="ORD002354"/>
    <s v="CUST8798"/>
    <s v="Joshua Williams"/>
    <s v="david.bird@gmail.com"/>
    <x v="4"/>
    <d v="2023-01-13T00:00:00"/>
    <x v="705"/>
    <x v="5"/>
    <x v="1"/>
    <s v="October"/>
    <x v="0"/>
    <s v="PROD9951"/>
    <x v="7"/>
    <x v="4"/>
    <n v="185"/>
    <n v="1"/>
    <n v="185"/>
    <x v="1"/>
    <n v="12"/>
    <n v="9"/>
    <x v="1"/>
    <n v="0.24864864864864866"/>
    <n v="46"/>
  </r>
  <r>
    <s v="ORD002355"/>
    <s v="CUST7198"/>
    <s v="Paul Jones"/>
    <s v="steven.brown@yahoo.com"/>
    <x v="4"/>
    <d v="2024-06-20T00:00:00"/>
    <x v="29"/>
    <x v="10"/>
    <x v="1"/>
    <s v="February"/>
    <x v="1"/>
    <s v="PROD7966"/>
    <x v="17"/>
    <x v="3"/>
    <n v="281"/>
    <n v="3"/>
    <n v="844"/>
    <x v="0"/>
    <n v="82"/>
    <m/>
    <x v="2"/>
    <n v="0.34952606635071087"/>
    <n v="295"/>
  </r>
  <r>
    <s v="ORD002356"/>
    <s v="CUST6718"/>
    <s v="Gavin Mullen"/>
    <s v="jennifer.harris@hotmail.com"/>
    <x v="2"/>
    <d v="2023-08-14T00:00:00"/>
    <x v="634"/>
    <x v="5"/>
    <x v="0"/>
    <s v="October"/>
    <x v="2"/>
    <s v="PROD4899"/>
    <x v="21"/>
    <x v="1"/>
    <n v="927"/>
    <n v="2"/>
    <n v="1853"/>
    <x v="1"/>
    <n v="233"/>
    <m/>
    <x v="2"/>
    <n v="0.15002698327037237"/>
    <n v="278"/>
  </r>
  <r>
    <s v="ORD002357"/>
    <s v="CUST9752"/>
    <s v="Courtney Jones"/>
    <s v="rick.clark@yahoo.com"/>
    <x v="0"/>
    <d v="2023-06-18T00:00:00"/>
    <x v="593"/>
    <x v="10"/>
    <x v="0"/>
    <s v="February"/>
    <x v="1"/>
    <s v="PROD4438"/>
    <x v="4"/>
    <x v="2"/>
    <n v="470"/>
    <n v="1"/>
    <n v="470"/>
    <x v="2"/>
    <n v="69"/>
    <m/>
    <x v="2"/>
    <n v="0.3"/>
    <n v="141"/>
  </r>
  <r>
    <s v="ORD002358"/>
    <s v="CUST5513"/>
    <s v="Melinda Burns"/>
    <s v="nicholas.mitchell@gmail.com"/>
    <x v="3"/>
    <d v="2024-08-23T00:00:00"/>
    <x v="627"/>
    <x v="5"/>
    <x v="0"/>
    <s v="October"/>
    <x v="0"/>
    <s v="PROD9381"/>
    <x v="4"/>
    <x v="2"/>
    <n v="910"/>
    <n v="3"/>
    <n v="2729"/>
    <x v="0"/>
    <n v="308"/>
    <n v="7"/>
    <x v="0"/>
    <n v="0.30010993037742761"/>
    <n v="819"/>
  </r>
  <r>
    <s v="ORD002359"/>
    <s v="CUST2734"/>
    <s v="Darrell Adams"/>
    <s v="christy.ryan@yahoo.com"/>
    <x v="1"/>
    <d v="2024-07-20T00:00:00"/>
    <x v="612"/>
    <x v="9"/>
    <x v="1"/>
    <s v="June"/>
    <x v="0"/>
    <s v="PROD6350"/>
    <x v="0"/>
    <x v="0"/>
    <n v="838"/>
    <n v="1"/>
    <n v="838"/>
    <x v="0"/>
    <n v="54"/>
    <n v="2"/>
    <x v="0"/>
    <n v="0.3997613365155131"/>
    <n v="335"/>
  </r>
  <r>
    <s v="ORD002360"/>
    <s v="CUST9914"/>
    <s v="Charles Torres"/>
    <s v="patricia.carroll@hotmail.com"/>
    <x v="5"/>
    <d v="2023-09-11T00:00:00"/>
    <x v="583"/>
    <x v="3"/>
    <x v="0"/>
    <s v="March"/>
    <x v="0"/>
    <s v="PROD7247"/>
    <x v="18"/>
    <x v="0"/>
    <n v="975"/>
    <n v="3"/>
    <n v="2925"/>
    <x v="4"/>
    <n v="365"/>
    <n v="5"/>
    <x v="0"/>
    <n v="0.4"/>
    <n v="1170"/>
  </r>
  <r>
    <s v="ORD002361"/>
    <s v="CUST6275"/>
    <s v="Austin Perez"/>
    <s v="john.thomas@yahoo.com"/>
    <x v="2"/>
    <d v="2023-04-28T00:00:00"/>
    <x v="495"/>
    <x v="3"/>
    <x v="1"/>
    <s v="March"/>
    <x v="0"/>
    <s v="PROD7008"/>
    <x v="8"/>
    <x v="2"/>
    <n v="722"/>
    <n v="4"/>
    <n v="2887"/>
    <x v="1"/>
    <n v="427"/>
    <n v="5"/>
    <x v="0"/>
    <n v="0.29996536196744022"/>
    <n v="866"/>
  </r>
  <r>
    <s v="ORD002362"/>
    <s v="CUST4779"/>
    <s v="Anthony Rogers"/>
    <s v="heidi.henry@yahoo.com"/>
    <x v="2"/>
    <d v="2024-09-14T00:00:00"/>
    <x v="502"/>
    <x v="0"/>
    <x v="0"/>
    <s v="January"/>
    <x v="0"/>
    <s v="PROD7815"/>
    <x v="5"/>
    <x v="3"/>
    <n v="817"/>
    <n v="1"/>
    <n v="817"/>
    <x v="1"/>
    <n v="103"/>
    <n v="4"/>
    <x v="0"/>
    <n v="0.35006119951040393"/>
    <n v="286"/>
  </r>
  <r>
    <s v="ORD002363"/>
    <s v="CUST8707"/>
    <s v="John Kennedy"/>
    <s v="kimberly.bates@outlook.com"/>
    <x v="6"/>
    <d v="2023-11-03T00:00:00"/>
    <x v="371"/>
    <x v="1"/>
    <x v="0"/>
    <s v="December"/>
    <x v="0"/>
    <s v="PROD6850"/>
    <x v="13"/>
    <x v="4"/>
    <n v="580"/>
    <n v="2"/>
    <n v="1161"/>
    <x v="0"/>
    <n v="172"/>
    <n v="5"/>
    <x v="0"/>
    <n v="0.24978466838931956"/>
    <n v="290"/>
  </r>
  <r>
    <s v="ORD002364"/>
    <s v="CUST9546"/>
    <s v="Megan Wright"/>
    <s v="sarah.johnson@hotmail.com"/>
    <x v="1"/>
    <d v="2024-08-16T00:00:00"/>
    <x v="386"/>
    <x v="10"/>
    <x v="0"/>
    <s v="February"/>
    <x v="0"/>
    <s v="PROD9928"/>
    <x v="11"/>
    <x v="3"/>
    <n v="518"/>
    <n v="4"/>
    <n v="2070"/>
    <x v="3"/>
    <n v="231"/>
    <n v="5"/>
    <x v="0"/>
    <n v="0.35024154589371981"/>
    <n v="725"/>
  </r>
  <r>
    <s v="ORD002365"/>
    <s v="CUST9360"/>
    <s v="Cathy Phillips"/>
    <s v="jacqueline.garcia@yahoo.com"/>
    <x v="1"/>
    <d v="2024-08-30T00:00:00"/>
    <x v="646"/>
    <x v="3"/>
    <x v="0"/>
    <s v="March"/>
    <x v="0"/>
    <s v="PROD2992"/>
    <x v="6"/>
    <x v="0"/>
    <n v="690"/>
    <n v="1"/>
    <n v="690"/>
    <x v="1"/>
    <n v="92"/>
    <n v="5"/>
    <x v="0"/>
    <n v="0.4"/>
    <n v="276"/>
  </r>
  <r>
    <s v="ORD002366"/>
    <s v="CUST9465"/>
    <s v="Jacob Allen"/>
    <s v="kathy.perkins@hotmail.com"/>
    <x v="0"/>
    <d v="2023-03-08T00:00:00"/>
    <x v="156"/>
    <x v="4"/>
    <x v="0"/>
    <s v="April"/>
    <x v="0"/>
    <s v="PROD2284"/>
    <x v="14"/>
    <x v="4"/>
    <n v="401"/>
    <n v="5"/>
    <n v="2003"/>
    <x v="0"/>
    <n v="166"/>
    <n v="3"/>
    <x v="0"/>
    <n v="0.25012481278082876"/>
    <n v="501"/>
  </r>
  <r>
    <s v="ORD002367"/>
    <s v="CUST2271"/>
    <s v="Zachary Bennett"/>
    <s v="rebekah.rodriguez@hotmail.com"/>
    <x v="1"/>
    <d v="2024-12-20T00:00:00"/>
    <x v="230"/>
    <x v="4"/>
    <x v="0"/>
    <s v="April"/>
    <x v="0"/>
    <s v="PROD8677"/>
    <x v="0"/>
    <x v="0"/>
    <n v="1041"/>
    <n v="1"/>
    <n v="1041"/>
    <x v="1"/>
    <n v="129"/>
    <n v="3"/>
    <x v="0"/>
    <n v="0.40057636887608067"/>
    <n v="417"/>
  </r>
  <r>
    <s v="ORD002368"/>
    <s v="CUST7296"/>
    <s v="Lawrence Joseph"/>
    <s v="brian.rivera@yahoo.com"/>
    <x v="3"/>
    <d v="2024-07-14T00:00:00"/>
    <x v="678"/>
    <x v="8"/>
    <x v="0"/>
    <s v="September"/>
    <x v="0"/>
    <s v="PROD3748"/>
    <x v="1"/>
    <x v="1"/>
    <n v="31"/>
    <n v="2"/>
    <n v="62"/>
    <x v="0"/>
    <n v="5"/>
    <n v="6"/>
    <x v="0"/>
    <n v="0.14516129032258066"/>
    <n v="9"/>
  </r>
  <r>
    <s v="ORD002369"/>
    <s v="CUST3375"/>
    <s v="Victoria Wright"/>
    <s v="alex.sutton@yahoo.com"/>
    <x v="1"/>
    <d v="2023-05-22T00:00:00"/>
    <x v="195"/>
    <x v="8"/>
    <x v="0"/>
    <s v="September"/>
    <x v="0"/>
    <s v="PROD7824"/>
    <x v="5"/>
    <x v="3"/>
    <n v="403"/>
    <n v="1"/>
    <n v="403"/>
    <x v="1"/>
    <n v="50"/>
    <n v="4"/>
    <x v="0"/>
    <n v="0.34987593052109184"/>
    <n v="141"/>
  </r>
  <r>
    <s v="ORD002370"/>
    <s v="CUST4234"/>
    <s v="Jeffrey Brooks"/>
    <s v="mark.cook@gmail.com"/>
    <x v="0"/>
    <d v="2024-05-03T00:00:00"/>
    <x v="610"/>
    <x v="4"/>
    <x v="1"/>
    <s v="April"/>
    <x v="0"/>
    <s v="PROD9700"/>
    <x v="17"/>
    <x v="3"/>
    <n v="928"/>
    <n v="4"/>
    <n v="3714"/>
    <x v="0"/>
    <n v="222"/>
    <n v="4"/>
    <x v="0"/>
    <n v="0.35002692514808831"/>
    <n v="1300"/>
  </r>
  <r>
    <s v="ORD002371"/>
    <s v="CUST8835"/>
    <s v="Michael Miller"/>
    <s v="elizabeth.jackson@hotmail.com"/>
    <x v="2"/>
    <d v="2024-11-12T00:00:00"/>
    <x v="325"/>
    <x v="1"/>
    <x v="0"/>
    <s v="December"/>
    <x v="1"/>
    <s v="PROD2592"/>
    <x v="6"/>
    <x v="0"/>
    <n v="1547"/>
    <n v="8"/>
    <n v="12379"/>
    <x v="1"/>
    <n v="1604"/>
    <m/>
    <x v="2"/>
    <n v="0.39995153081832135"/>
    <n v="4951"/>
  </r>
  <r>
    <s v="ORD002372"/>
    <s v="CUST4813"/>
    <s v="Jimmy Becker"/>
    <s v="angela.baker@yahoo.com"/>
    <x v="5"/>
    <d v="2024-06-20T00:00:00"/>
    <x v="508"/>
    <x v="11"/>
    <x v="0"/>
    <s v="July"/>
    <x v="0"/>
    <s v="PROD9120"/>
    <x v="13"/>
    <x v="4"/>
    <n v="1105"/>
    <n v="2"/>
    <n v="2211"/>
    <x v="1"/>
    <n v="251"/>
    <n v="10"/>
    <x v="1"/>
    <n v="0.25011307100859342"/>
    <n v="553"/>
  </r>
  <r>
    <s v="ORD002373"/>
    <s v="CUST9260"/>
    <s v="David Garner"/>
    <s v="samantha.downs@hotmail.com"/>
    <x v="6"/>
    <d v="2023-07-06T00:00:00"/>
    <x v="93"/>
    <x v="4"/>
    <x v="1"/>
    <s v="April"/>
    <x v="1"/>
    <s v="PROD7451"/>
    <x v="11"/>
    <x v="3"/>
    <n v="109"/>
    <n v="5"/>
    <n v="546"/>
    <x v="1"/>
    <n v="29"/>
    <m/>
    <x v="2"/>
    <n v="0.3498168498168498"/>
    <n v="191"/>
  </r>
  <r>
    <s v="ORD002374"/>
    <s v="CUST5370"/>
    <s v="Erica Turner"/>
    <s v="brandon.caldwell@hotmail.com"/>
    <x v="6"/>
    <d v="2024-07-09T00:00:00"/>
    <x v="333"/>
    <x v="4"/>
    <x v="1"/>
    <s v="April"/>
    <x v="0"/>
    <s v="PROD6982"/>
    <x v="0"/>
    <x v="0"/>
    <n v="858"/>
    <n v="2"/>
    <n v="1717"/>
    <x v="1"/>
    <n v="187"/>
    <n v="3"/>
    <x v="0"/>
    <n v="0.40011648223645896"/>
    <n v="687"/>
  </r>
  <r>
    <s v="ORD002375"/>
    <s v="CUST4783"/>
    <s v="Michael Morales"/>
    <s v="gloria.howard@hotmail.com"/>
    <x v="6"/>
    <d v="2023-04-20T00:00:00"/>
    <x v="4"/>
    <x v="0"/>
    <x v="1"/>
    <s v="January"/>
    <x v="1"/>
    <s v="PROD3795"/>
    <x v="8"/>
    <x v="2"/>
    <n v="768"/>
    <n v="4"/>
    <n v="3072"/>
    <x v="1"/>
    <n v="304"/>
    <m/>
    <x v="2"/>
    <n v="0.30013020833333331"/>
    <n v="922"/>
  </r>
  <r>
    <s v="ORD002376"/>
    <s v="CUST5384"/>
    <s v="Gloria Martin"/>
    <s v="nichole.middleton@hotmail.com"/>
    <x v="0"/>
    <d v="2024-06-22T00:00:00"/>
    <x v="394"/>
    <x v="5"/>
    <x v="0"/>
    <s v="October"/>
    <x v="0"/>
    <s v="PROD8820"/>
    <x v="5"/>
    <x v="3"/>
    <n v="1180"/>
    <n v="4"/>
    <n v="4719"/>
    <x v="0"/>
    <n v="417"/>
    <n v="8"/>
    <x v="1"/>
    <n v="0.35007416825598642"/>
    <n v="1652"/>
  </r>
  <r>
    <s v="ORD002377"/>
    <s v="CUST6161"/>
    <s v="Robert Hayes"/>
    <s v="veronica.dennis@gmail.com"/>
    <x v="0"/>
    <d v="2024-01-01T00:00:00"/>
    <x v="466"/>
    <x v="8"/>
    <x v="0"/>
    <s v="September"/>
    <x v="0"/>
    <s v="PROD5227"/>
    <x v="14"/>
    <x v="4"/>
    <n v="231"/>
    <n v="1"/>
    <n v="231"/>
    <x v="2"/>
    <n v="27"/>
    <n v="8"/>
    <x v="1"/>
    <n v="0.25108225108225107"/>
    <n v="58"/>
  </r>
  <r>
    <s v="ORD002378"/>
    <s v="CUST6943"/>
    <s v="Holly Olson"/>
    <s v="andrea.lucas@outlook.com"/>
    <x v="4"/>
    <d v="2023-07-09T00:00:00"/>
    <x v="633"/>
    <x v="3"/>
    <x v="0"/>
    <s v="March"/>
    <x v="0"/>
    <s v="PROD1845"/>
    <x v="9"/>
    <x v="4"/>
    <n v="845"/>
    <n v="5"/>
    <n v="4227"/>
    <x v="4"/>
    <n v="283"/>
    <n v="2"/>
    <x v="0"/>
    <n v="0.25005914360066239"/>
    <n v="1057"/>
  </r>
  <r>
    <s v="ORD002379"/>
    <s v="CUST2405"/>
    <s v="Nicole Lewis"/>
    <s v="mary.davila@yahoo.com"/>
    <x v="2"/>
    <d v="2024-12-18T00:00:00"/>
    <x v="414"/>
    <x v="4"/>
    <x v="0"/>
    <s v="April"/>
    <x v="0"/>
    <s v="PROD7205"/>
    <x v="4"/>
    <x v="2"/>
    <n v="196"/>
    <n v="2"/>
    <n v="391"/>
    <x v="2"/>
    <n v="51"/>
    <n v="2"/>
    <x v="0"/>
    <n v="0.29923273657289001"/>
    <n v="117"/>
  </r>
  <r>
    <s v="ORD002380"/>
    <s v="CUST2530"/>
    <s v="Bradley Weber MD"/>
    <s v="deborah.robertson@gmail.com"/>
    <x v="2"/>
    <d v="2023-01-28T00:00:00"/>
    <x v="455"/>
    <x v="0"/>
    <x v="0"/>
    <s v="January"/>
    <x v="0"/>
    <s v="PROD8776"/>
    <x v="18"/>
    <x v="0"/>
    <n v="761"/>
    <n v="1"/>
    <n v="761"/>
    <x v="1"/>
    <n v="93"/>
    <n v="2"/>
    <x v="0"/>
    <n v="0.39947437582128775"/>
    <n v="304"/>
  </r>
  <r>
    <s v="ORD002381"/>
    <s v="CUST4613"/>
    <s v="Jessica Reed"/>
    <s v="william.beck@outlook.com"/>
    <x v="0"/>
    <d v="2023-02-01T00:00:00"/>
    <x v="695"/>
    <x v="1"/>
    <x v="1"/>
    <s v="December"/>
    <x v="0"/>
    <s v="PROD1612"/>
    <x v="0"/>
    <x v="0"/>
    <n v="659"/>
    <n v="4"/>
    <n v="2634"/>
    <x v="3"/>
    <n v="161"/>
    <n v="2"/>
    <x v="0"/>
    <n v="0.40015186028853456"/>
    <n v="1054"/>
  </r>
  <r>
    <s v="ORD002382"/>
    <s v="CUST8476"/>
    <s v="Ashley Romero"/>
    <s v="john.hanna@hotmail.com"/>
    <x v="6"/>
    <d v="2024-06-18T00:00:00"/>
    <x v="248"/>
    <x v="10"/>
    <x v="1"/>
    <s v="February"/>
    <x v="0"/>
    <s v="PROD3490"/>
    <x v="19"/>
    <x v="2"/>
    <n v="534"/>
    <n v="3"/>
    <n v="1601"/>
    <x v="1"/>
    <n v="177"/>
    <n v="4"/>
    <x v="0"/>
    <n v="0.29981261711430357"/>
    <n v="480"/>
  </r>
  <r>
    <s v="ORD002383"/>
    <s v="CUST5037"/>
    <s v="Mark Williams"/>
    <s v="jill.thompson@gmail.com"/>
    <x v="3"/>
    <d v="2024-09-25T00:00:00"/>
    <x v="582"/>
    <x v="5"/>
    <x v="0"/>
    <s v="October"/>
    <x v="0"/>
    <s v="PROD2250"/>
    <x v="10"/>
    <x v="2"/>
    <n v="562"/>
    <n v="4"/>
    <n v="2250"/>
    <x v="4"/>
    <n v="121"/>
    <n v="2"/>
    <x v="0"/>
    <n v="0.3"/>
    <n v="675"/>
  </r>
  <r>
    <s v="ORD002384"/>
    <s v="CUST2581"/>
    <s v="Stacey Davis"/>
    <s v="brandy.ball@outlook.com"/>
    <x v="3"/>
    <d v="2024-06-24T00:00:00"/>
    <x v="512"/>
    <x v="2"/>
    <x v="0"/>
    <s v="May"/>
    <x v="0"/>
    <s v="PROD5805"/>
    <x v="4"/>
    <x v="2"/>
    <n v="302"/>
    <n v="4"/>
    <n v="1207"/>
    <x v="1"/>
    <n v="101"/>
    <n v="8"/>
    <x v="1"/>
    <n v="0.29991714995857499"/>
    <n v="362"/>
  </r>
  <r>
    <s v="ORD002385"/>
    <s v="CUST4640"/>
    <s v="Yvonne Hernandez"/>
    <s v="beth.anderson@outlook.com"/>
    <x v="1"/>
    <d v="2023-04-25T00:00:00"/>
    <x v="416"/>
    <x v="0"/>
    <x v="1"/>
    <s v="January"/>
    <x v="2"/>
    <s v="PROD9802"/>
    <x v="16"/>
    <x v="0"/>
    <n v="325"/>
    <n v="4"/>
    <n v="1300"/>
    <x v="1"/>
    <n v="160"/>
    <m/>
    <x v="2"/>
    <n v="0.4"/>
    <n v="520"/>
  </r>
  <r>
    <s v="ORD002386"/>
    <s v="CUST1748"/>
    <s v="William Ferguson"/>
    <s v="angela.rose@yahoo.com"/>
    <x v="4"/>
    <d v="2024-01-13T00:00:00"/>
    <x v="706"/>
    <x v="1"/>
    <x v="0"/>
    <s v="December"/>
    <x v="0"/>
    <s v="PROD5063"/>
    <x v="6"/>
    <x v="0"/>
    <n v="1329"/>
    <n v="4"/>
    <n v="5315"/>
    <x v="1"/>
    <n v="388"/>
    <n v="4"/>
    <x v="0"/>
    <n v="0.4"/>
    <n v="2126"/>
  </r>
  <r>
    <s v="ORD002387"/>
    <s v="CUST7328"/>
    <s v="Andrew Lloyd"/>
    <s v="alec.martin@outlook.com"/>
    <x v="6"/>
    <d v="2023-03-18T00:00:00"/>
    <x v="32"/>
    <x v="1"/>
    <x v="1"/>
    <s v="December"/>
    <x v="0"/>
    <s v="PROD3928"/>
    <x v="17"/>
    <x v="3"/>
    <n v="1160"/>
    <n v="10"/>
    <n v="11604"/>
    <x v="0"/>
    <n v="785"/>
    <n v="7"/>
    <x v="0"/>
    <n v="0.34996552912788692"/>
    <n v="4061"/>
  </r>
  <r>
    <s v="ORD002388"/>
    <s v="CUST1605"/>
    <s v="Alison White"/>
    <s v="sean.hancock@hotmail.com"/>
    <x v="3"/>
    <d v="2024-11-25T00:00:00"/>
    <x v="178"/>
    <x v="11"/>
    <x v="0"/>
    <s v="July"/>
    <x v="0"/>
    <s v="PROD8929"/>
    <x v="7"/>
    <x v="4"/>
    <n v="949"/>
    <n v="5"/>
    <n v="4745"/>
    <x v="1"/>
    <n v="252"/>
    <n v="10"/>
    <x v="1"/>
    <n v="0.24994731296101158"/>
    <n v="1186"/>
  </r>
  <r>
    <s v="ORD002389"/>
    <s v="CUST4399"/>
    <s v="Anthony Smith"/>
    <s v="stephen.murphy@hotmail.com"/>
    <x v="2"/>
    <d v="2023-06-11T00:00:00"/>
    <x v="126"/>
    <x v="8"/>
    <x v="1"/>
    <s v="September"/>
    <x v="0"/>
    <s v="PROD8509"/>
    <x v="3"/>
    <x v="1"/>
    <n v="972"/>
    <n v="1"/>
    <n v="972"/>
    <x v="1"/>
    <n v="77"/>
    <n v="8"/>
    <x v="1"/>
    <n v="0.15020576131687244"/>
    <n v="146"/>
  </r>
  <r>
    <s v="ORD002390"/>
    <s v="CUST5649"/>
    <s v="Steve Gardner"/>
    <s v="nathan.adams@outlook.com"/>
    <x v="5"/>
    <d v="2024-02-08T00:00:00"/>
    <x v="528"/>
    <x v="8"/>
    <x v="1"/>
    <s v="September"/>
    <x v="0"/>
    <s v="PROD6850"/>
    <x v="12"/>
    <x v="3"/>
    <n v="119"/>
    <n v="3"/>
    <n v="356"/>
    <x v="4"/>
    <n v="37"/>
    <n v="8"/>
    <x v="1"/>
    <n v="0.34831460674157305"/>
    <n v="124"/>
  </r>
  <r>
    <s v="ORD002391"/>
    <s v="CUST9065"/>
    <s v="Todd Wiley"/>
    <s v="eric.pugh@gmail.com"/>
    <x v="2"/>
    <d v="2023-04-03T00:00:00"/>
    <x v="662"/>
    <x v="11"/>
    <x v="0"/>
    <s v="July"/>
    <x v="0"/>
    <s v="PROD5866"/>
    <x v="1"/>
    <x v="1"/>
    <n v="101"/>
    <n v="3"/>
    <n v="303"/>
    <x v="1"/>
    <n v="29"/>
    <n v="9"/>
    <x v="1"/>
    <n v="0.14851485148514851"/>
    <n v="45"/>
  </r>
  <r>
    <s v="ORD002392"/>
    <s v="CUST8923"/>
    <s v="Adriana Baker"/>
    <s v="raymond.hansen@hotmail.com"/>
    <x v="3"/>
    <d v="2024-06-09T00:00:00"/>
    <x v="181"/>
    <x v="11"/>
    <x v="1"/>
    <s v="July"/>
    <x v="0"/>
    <s v="PROD2092"/>
    <x v="3"/>
    <x v="1"/>
    <n v="60"/>
    <n v="5"/>
    <n v="302"/>
    <x v="1"/>
    <n v="38"/>
    <n v="6"/>
    <x v="0"/>
    <n v="0.1490066225165563"/>
    <n v="45"/>
  </r>
  <r>
    <s v="ORD002393"/>
    <s v="CUST5384"/>
    <s v="Gloria Martin"/>
    <s v="nichole.middleton@hotmail.com"/>
    <x v="0"/>
    <d v="2024-06-22T00:00:00"/>
    <x v="85"/>
    <x v="10"/>
    <x v="1"/>
    <s v="February"/>
    <x v="0"/>
    <s v="PROD3025"/>
    <x v="15"/>
    <x v="1"/>
    <n v="827"/>
    <n v="1"/>
    <n v="827"/>
    <x v="1"/>
    <n v="76"/>
    <n v="7"/>
    <x v="0"/>
    <n v="0.14993954050785974"/>
    <n v="124"/>
  </r>
  <r>
    <s v="ORD002394"/>
    <s v="CUST3425"/>
    <s v="Garrett Gray"/>
    <s v="cristian.anderson@yahoo.com"/>
    <x v="4"/>
    <d v="2024-04-18T00:00:00"/>
    <x v="83"/>
    <x v="11"/>
    <x v="1"/>
    <s v="July"/>
    <x v="1"/>
    <s v="PROD1555"/>
    <x v="11"/>
    <x v="3"/>
    <n v="982"/>
    <n v="2"/>
    <n v="1964"/>
    <x v="1"/>
    <n v="249"/>
    <m/>
    <x v="2"/>
    <n v="0.34979633401221993"/>
    <n v="687"/>
  </r>
  <r>
    <s v="ORD002395"/>
    <s v="CUST1605"/>
    <s v="Alison White"/>
    <s v="sean.hancock@hotmail.com"/>
    <x v="3"/>
    <d v="2024-11-25T00:00:00"/>
    <x v="692"/>
    <x v="3"/>
    <x v="1"/>
    <s v="March"/>
    <x v="1"/>
    <s v="PROD3689"/>
    <x v="21"/>
    <x v="1"/>
    <n v="796"/>
    <n v="2"/>
    <n v="1593"/>
    <x v="0"/>
    <n v="95"/>
    <m/>
    <x v="2"/>
    <n v="0.15003138731952292"/>
    <n v="239"/>
  </r>
  <r>
    <s v="ORD002396"/>
    <s v="CUST1113"/>
    <s v="Kenneth Smith"/>
    <s v="kathleen.anderson@yahoo.com"/>
    <x v="5"/>
    <d v="2024-09-11T00:00:00"/>
    <x v="361"/>
    <x v="6"/>
    <x v="1"/>
    <s v="August"/>
    <x v="0"/>
    <s v="PROD6271"/>
    <x v="16"/>
    <x v="0"/>
    <n v="416"/>
    <n v="1"/>
    <n v="416"/>
    <x v="1"/>
    <n v="25"/>
    <n v="2"/>
    <x v="0"/>
    <n v="0.39903846153846156"/>
    <n v="166"/>
  </r>
  <r>
    <s v="ORD002397"/>
    <s v="CUST3066"/>
    <s v="John Craig"/>
    <s v="frank.hansen@gmail.com"/>
    <x v="5"/>
    <d v="2023-12-11T00:00:00"/>
    <x v="248"/>
    <x v="10"/>
    <x v="1"/>
    <s v="February"/>
    <x v="0"/>
    <s v="PROD3775"/>
    <x v="5"/>
    <x v="3"/>
    <n v="358"/>
    <n v="4"/>
    <n v="1432"/>
    <x v="1"/>
    <n v="93"/>
    <n v="4"/>
    <x v="0"/>
    <n v="0.34986033519553073"/>
    <n v="501"/>
  </r>
  <r>
    <s v="ORD002398"/>
    <s v="CUST7973"/>
    <s v="Paul Lane"/>
    <s v="sierra.brown@hotmail.com"/>
    <x v="3"/>
    <d v="2023-07-10T00:00:00"/>
    <x v="62"/>
    <x v="1"/>
    <x v="1"/>
    <s v="December"/>
    <x v="0"/>
    <s v="PROD2336"/>
    <x v="9"/>
    <x v="4"/>
    <n v="1290"/>
    <n v="6"/>
    <n v="7742"/>
    <x v="0"/>
    <n v="781"/>
    <n v="9"/>
    <x v="1"/>
    <n v="0.25006458279514338"/>
    <n v="1936"/>
  </r>
  <r>
    <s v="ORD002399"/>
    <s v="CUST4819"/>
    <s v="Christopher Dean"/>
    <s v="laura.phillips@yahoo.com"/>
    <x v="1"/>
    <d v="2024-02-28T00:00:00"/>
    <x v="492"/>
    <x v="11"/>
    <x v="1"/>
    <s v="July"/>
    <x v="0"/>
    <s v="PROD4891"/>
    <x v="7"/>
    <x v="4"/>
    <n v="1273"/>
    <n v="6"/>
    <n v="7641"/>
    <x v="0"/>
    <n v="436"/>
    <n v="3"/>
    <x v="0"/>
    <n v="0.24996728176940192"/>
    <n v="1910"/>
  </r>
  <r>
    <s v="ORD002400"/>
    <s v="CUST9714"/>
    <s v="Glenn Hawkins"/>
    <s v="ruben.simmons@yahoo.com"/>
    <x v="4"/>
    <d v="2023-07-05T00:00:00"/>
    <x v="375"/>
    <x v="9"/>
    <x v="0"/>
    <s v="June"/>
    <x v="0"/>
    <s v="PROD9258"/>
    <x v="2"/>
    <x v="1"/>
    <n v="1121"/>
    <n v="6"/>
    <n v="6729"/>
    <x v="1"/>
    <n v="907"/>
    <n v="8"/>
    <x v="1"/>
    <n v="0.14994798632783474"/>
    <n v="1009"/>
  </r>
  <r>
    <s v="ORD002401"/>
    <s v="CUST9593"/>
    <s v="Jimmy Erickson"/>
    <s v="michael.harris@yahoo.com"/>
    <x v="0"/>
    <d v="2023-06-02T00:00:00"/>
    <x v="411"/>
    <x v="8"/>
    <x v="1"/>
    <s v="September"/>
    <x v="0"/>
    <s v="PROD3681"/>
    <x v="1"/>
    <x v="1"/>
    <n v="1057"/>
    <n v="5"/>
    <n v="5287"/>
    <x v="1"/>
    <n v="672"/>
    <n v="8"/>
    <x v="1"/>
    <n v="0.14999054284093058"/>
    <n v="793"/>
  </r>
  <r>
    <s v="ORD002402"/>
    <s v="CUST5975"/>
    <s v="Raymond Carter"/>
    <s v="david.mcintosh@hotmail.com"/>
    <x v="2"/>
    <d v="2023-04-11T00:00:00"/>
    <x v="702"/>
    <x v="11"/>
    <x v="0"/>
    <s v="July"/>
    <x v="0"/>
    <s v="PROD6825"/>
    <x v="0"/>
    <x v="0"/>
    <n v="811"/>
    <n v="2"/>
    <n v="1621"/>
    <x v="1"/>
    <n v="138"/>
    <n v="7"/>
    <x v="0"/>
    <n v="0.40037014188772363"/>
    <n v="649"/>
  </r>
  <r>
    <s v="ORD002403"/>
    <s v="CUST7189"/>
    <s v="Joy Ellison"/>
    <s v="stanley.brewer@outlook.com"/>
    <x v="6"/>
    <d v="2024-08-02T00:00:00"/>
    <x v="39"/>
    <x v="8"/>
    <x v="0"/>
    <s v="September"/>
    <x v="0"/>
    <s v="PROD1267"/>
    <x v="7"/>
    <x v="4"/>
    <n v="605"/>
    <n v="1"/>
    <n v="605"/>
    <x v="1"/>
    <n v="61"/>
    <n v="7"/>
    <x v="0"/>
    <n v="0.24958677685950414"/>
    <n v="151"/>
  </r>
  <r>
    <s v="ORD002404"/>
    <s v="CUST4403"/>
    <s v="Michael Gonzalez"/>
    <s v="dawn.kelly@outlook.com"/>
    <x v="4"/>
    <d v="2024-09-17T00:00:00"/>
    <x v="183"/>
    <x v="7"/>
    <x v="1"/>
    <s v="November"/>
    <x v="0"/>
    <s v="PROD6739"/>
    <x v="11"/>
    <x v="3"/>
    <n v="717"/>
    <n v="3"/>
    <n v="2151"/>
    <x v="1"/>
    <n v="156"/>
    <n v="6"/>
    <x v="0"/>
    <n v="0.35006973500697353"/>
    <n v="753"/>
  </r>
  <r>
    <s v="ORD002405"/>
    <s v="CUST3091"/>
    <s v="Zachary Mays"/>
    <s v="william.perry@gmail.com"/>
    <x v="0"/>
    <d v="2023-09-29T00:00:00"/>
    <x v="230"/>
    <x v="4"/>
    <x v="0"/>
    <s v="April"/>
    <x v="0"/>
    <s v="PROD1635"/>
    <x v="12"/>
    <x v="3"/>
    <n v="298"/>
    <n v="4"/>
    <n v="1193"/>
    <x v="2"/>
    <n v="143"/>
    <n v="6"/>
    <x v="0"/>
    <n v="0.35037720033528919"/>
    <n v="418"/>
  </r>
  <r>
    <s v="ORD002406"/>
    <s v="CUST7010"/>
    <s v="Christian Graham"/>
    <s v="meghan.saunders@outlook.com"/>
    <x v="3"/>
    <d v="2024-06-22T00:00:00"/>
    <x v="97"/>
    <x v="2"/>
    <x v="1"/>
    <s v="May"/>
    <x v="0"/>
    <s v="PROD9373"/>
    <x v="9"/>
    <x v="4"/>
    <n v="900"/>
    <n v="3"/>
    <n v="2701"/>
    <x v="1"/>
    <n v="351"/>
    <n v="2"/>
    <x v="0"/>
    <n v="0.24990744168826359"/>
    <n v="675"/>
  </r>
  <r>
    <s v="ORD002407"/>
    <s v="CUST6801"/>
    <s v="Amanda Grant"/>
    <s v="eugene.francis@yahoo.com"/>
    <x v="5"/>
    <d v="2024-04-28T00:00:00"/>
    <x v="181"/>
    <x v="11"/>
    <x v="1"/>
    <s v="July"/>
    <x v="2"/>
    <s v="PROD4745"/>
    <x v="11"/>
    <x v="3"/>
    <n v="1174"/>
    <n v="2"/>
    <n v="2348"/>
    <x v="1"/>
    <n v="326"/>
    <m/>
    <x v="2"/>
    <n v="0.35008517887563884"/>
    <n v="822"/>
  </r>
  <r>
    <s v="ORD002408"/>
    <s v="CUST7989"/>
    <s v="Amanda Williams"/>
    <s v="katie.weber@yahoo.com"/>
    <x v="1"/>
    <d v="2023-03-18T00:00:00"/>
    <x v="450"/>
    <x v="9"/>
    <x v="0"/>
    <s v="June"/>
    <x v="1"/>
    <s v="PROD7132"/>
    <x v="0"/>
    <x v="0"/>
    <n v="900"/>
    <n v="3"/>
    <n v="2701"/>
    <x v="1"/>
    <n v="240"/>
    <m/>
    <x v="2"/>
    <n v="0.39985190670122178"/>
    <n v="1080"/>
  </r>
  <r>
    <s v="ORD002409"/>
    <s v="CUST1604"/>
    <s v="Jessica Martinez"/>
    <s v="elizabeth.clark@hotmail.com"/>
    <x v="6"/>
    <d v="2023-06-15T00:00:00"/>
    <x v="277"/>
    <x v="8"/>
    <x v="0"/>
    <s v="September"/>
    <x v="0"/>
    <s v="PROD1332"/>
    <x v="12"/>
    <x v="3"/>
    <n v="311"/>
    <n v="5"/>
    <n v="1553"/>
    <x v="0"/>
    <n v="191"/>
    <n v="5"/>
    <x v="0"/>
    <n v="0.35028976175144882"/>
    <n v="544"/>
  </r>
  <r>
    <s v="ORD002410"/>
    <s v="CUST5271"/>
    <s v="Jonathan Guzman"/>
    <s v="william.taylor@gmail.com"/>
    <x v="2"/>
    <d v="2023-08-11T00:00:00"/>
    <x v="446"/>
    <x v="10"/>
    <x v="0"/>
    <s v="February"/>
    <x v="0"/>
    <s v="PROD8482"/>
    <x v="4"/>
    <x v="2"/>
    <n v="576"/>
    <n v="2"/>
    <n v="1153"/>
    <x v="0"/>
    <n v="156"/>
    <n v="9"/>
    <x v="1"/>
    <n v="0.30008673026886384"/>
    <n v="346"/>
  </r>
  <r>
    <s v="ORD002411"/>
    <s v="CUST6995"/>
    <s v="Leah Cortez"/>
    <s v="jennifer.dalton@outlook.com"/>
    <x v="1"/>
    <d v="2023-04-12T00:00:00"/>
    <x v="707"/>
    <x v="5"/>
    <x v="0"/>
    <s v="October"/>
    <x v="1"/>
    <s v="PROD8624"/>
    <x v="15"/>
    <x v="1"/>
    <n v="492"/>
    <n v="1"/>
    <n v="492"/>
    <x v="1"/>
    <n v="52"/>
    <m/>
    <x v="2"/>
    <n v="0.15040650406504066"/>
    <n v="74"/>
  </r>
  <r>
    <s v="ORD002412"/>
    <s v="CUST2530"/>
    <s v="Bradley Weber MD"/>
    <s v="deborah.robertson@gmail.com"/>
    <x v="2"/>
    <d v="2023-01-28T00:00:00"/>
    <x v="99"/>
    <x v="10"/>
    <x v="0"/>
    <s v="February"/>
    <x v="0"/>
    <s v="PROD4750"/>
    <x v="17"/>
    <x v="3"/>
    <n v="106"/>
    <n v="1"/>
    <n v="106"/>
    <x v="1"/>
    <n v="8"/>
    <n v="6"/>
    <x v="0"/>
    <n v="0.34905660377358488"/>
    <n v="37"/>
  </r>
  <r>
    <s v="ORD002413"/>
    <s v="CUST8055"/>
    <s v="Pamela Richardson"/>
    <s v="megan.estes@yahoo.com"/>
    <x v="3"/>
    <d v="2024-04-06T00:00:00"/>
    <x v="177"/>
    <x v="8"/>
    <x v="0"/>
    <s v="September"/>
    <x v="0"/>
    <s v="PROD1653"/>
    <x v="6"/>
    <x v="0"/>
    <n v="627"/>
    <n v="1"/>
    <n v="627"/>
    <x v="2"/>
    <n v="59"/>
    <n v="4"/>
    <x v="0"/>
    <n v="0.40031897926634769"/>
    <n v="251"/>
  </r>
  <r>
    <s v="ORD002414"/>
    <s v="CUST2269"/>
    <s v="Parker Garcia"/>
    <s v="shannon.faulkner@hotmail.com"/>
    <x v="0"/>
    <d v="2023-08-25T00:00:00"/>
    <x v="449"/>
    <x v="9"/>
    <x v="1"/>
    <s v="June"/>
    <x v="0"/>
    <s v="PROD6003"/>
    <x v="11"/>
    <x v="3"/>
    <n v="134"/>
    <n v="2"/>
    <n v="268"/>
    <x v="0"/>
    <n v="20"/>
    <n v="9"/>
    <x v="1"/>
    <n v="0.35074626865671643"/>
    <n v="94"/>
  </r>
  <r>
    <s v="ORD002415"/>
    <s v="CUST2445"/>
    <s v="Nicole Brown"/>
    <s v="ellen.lewis@hotmail.com"/>
    <x v="1"/>
    <d v="2023-05-03T00:00:00"/>
    <x v="433"/>
    <x v="8"/>
    <x v="1"/>
    <s v="September"/>
    <x v="0"/>
    <s v="PROD6277"/>
    <x v="19"/>
    <x v="2"/>
    <n v="78"/>
    <n v="3"/>
    <n v="235"/>
    <x v="1"/>
    <n v="19"/>
    <n v="9"/>
    <x v="1"/>
    <n v="0.30212765957446808"/>
    <n v="71"/>
  </r>
  <r>
    <s v="ORD002416"/>
    <s v="CUST1225"/>
    <s v="Kyle Torres"/>
    <s v="david.garcia@gmail.com"/>
    <x v="3"/>
    <d v="2023-02-09T00:00:00"/>
    <x v="228"/>
    <x v="4"/>
    <x v="1"/>
    <s v="April"/>
    <x v="0"/>
    <s v="PROD8116"/>
    <x v="6"/>
    <x v="0"/>
    <n v="961"/>
    <n v="5"/>
    <n v="4804"/>
    <x v="4"/>
    <n v="279"/>
    <n v="9"/>
    <x v="1"/>
    <n v="0.39987510407993337"/>
    <n v="1921"/>
  </r>
  <r>
    <s v="ORD002417"/>
    <s v="CUST3504"/>
    <s v="Christopher Koch"/>
    <s v="nicole.sutton@outlook.com"/>
    <x v="4"/>
    <d v="2024-11-26T00:00:00"/>
    <x v="357"/>
    <x v="0"/>
    <x v="1"/>
    <s v="January"/>
    <x v="0"/>
    <s v="PROD3140"/>
    <x v="14"/>
    <x v="4"/>
    <n v="666"/>
    <n v="2"/>
    <n v="1332"/>
    <x v="1"/>
    <n v="107"/>
    <n v="10"/>
    <x v="1"/>
    <n v="0.25"/>
    <n v="333"/>
  </r>
  <r>
    <s v="ORD002418"/>
    <s v="CUST7049"/>
    <s v="Lori Hale"/>
    <s v="joseph.riley@hotmail.com"/>
    <x v="1"/>
    <d v="2024-02-28T00:00:00"/>
    <x v="420"/>
    <x v="8"/>
    <x v="1"/>
    <s v="September"/>
    <x v="0"/>
    <s v="PROD2931"/>
    <x v="8"/>
    <x v="2"/>
    <n v="262"/>
    <n v="5"/>
    <n v="1309"/>
    <x v="2"/>
    <n v="109"/>
    <n v="5"/>
    <x v="0"/>
    <n v="0.30022918258212378"/>
    <n v="393"/>
  </r>
  <r>
    <s v="ORD002419"/>
    <s v="CUST5479"/>
    <s v="Meredith Perez"/>
    <s v="elizabeth.rodriguez@gmail.com"/>
    <x v="4"/>
    <d v="2023-09-04T00:00:00"/>
    <x v="197"/>
    <x v="9"/>
    <x v="1"/>
    <s v="June"/>
    <x v="0"/>
    <s v="PROD6759"/>
    <x v="20"/>
    <x v="3"/>
    <n v="299"/>
    <n v="2"/>
    <n v="598"/>
    <x v="1"/>
    <n v="69"/>
    <n v="2"/>
    <x v="0"/>
    <n v="0.34949832775919731"/>
    <n v="209"/>
  </r>
  <r>
    <s v="ORD002420"/>
    <s v="CUST1605"/>
    <s v="Alison White"/>
    <s v="sean.hancock@hotmail.com"/>
    <x v="3"/>
    <d v="2024-11-25T00:00:00"/>
    <x v="178"/>
    <x v="11"/>
    <x v="0"/>
    <s v="July"/>
    <x v="0"/>
    <s v="PROD6400"/>
    <x v="10"/>
    <x v="2"/>
    <n v="1163"/>
    <n v="3"/>
    <n v="3490"/>
    <x v="2"/>
    <n v="235"/>
    <n v="6"/>
    <x v="0"/>
    <n v="0.3"/>
    <n v="1047"/>
  </r>
  <r>
    <s v="ORD002421"/>
    <s v="CUST1057"/>
    <s v="Mrs. Aimee Harris"/>
    <s v="jeffery.harris@gmail.com"/>
    <x v="4"/>
    <d v="2024-04-11T00:00:00"/>
    <x v="699"/>
    <x v="10"/>
    <x v="1"/>
    <s v="February"/>
    <x v="1"/>
    <s v="PROD8666"/>
    <x v="20"/>
    <x v="3"/>
    <n v="622"/>
    <n v="1"/>
    <n v="622"/>
    <x v="1"/>
    <n v="46"/>
    <m/>
    <x v="2"/>
    <n v="0.35048231511254019"/>
    <n v="218"/>
  </r>
  <r>
    <s v="ORD002422"/>
    <s v="CUST6362"/>
    <s v="Patricia Nelson"/>
    <s v="william.gray@yahoo.com"/>
    <x v="5"/>
    <d v="2024-03-19T00:00:00"/>
    <x v="13"/>
    <x v="7"/>
    <x v="0"/>
    <s v="November"/>
    <x v="0"/>
    <s v="PROD6155"/>
    <x v="7"/>
    <x v="4"/>
    <n v="625"/>
    <n v="7"/>
    <n v="4375"/>
    <x v="1"/>
    <n v="458"/>
    <n v="9"/>
    <x v="1"/>
    <n v="0.25005714285714287"/>
    <n v="1094"/>
  </r>
  <r>
    <s v="ORD002423"/>
    <s v="CUST9669"/>
    <s v="Joe King"/>
    <s v="william.whitney@gmail.com"/>
    <x v="4"/>
    <d v="2024-06-28T00:00:00"/>
    <x v="542"/>
    <x v="9"/>
    <x v="0"/>
    <s v="June"/>
    <x v="0"/>
    <s v="PROD2295"/>
    <x v="6"/>
    <x v="0"/>
    <n v="432"/>
    <n v="6"/>
    <n v="2594"/>
    <x v="0"/>
    <n v="329"/>
    <n v="4"/>
    <x v="0"/>
    <n v="0.39976869699306089"/>
    <n v="1037"/>
  </r>
  <r>
    <s v="ORD002424"/>
    <s v="CUST3217"/>
    <s v="Alice Rubio"/>
    <s v="tyler.cervantes@gmail.com"/>
    <x v="2"/>
    <d v="2024-06-16T00:00:00"/>
    <x v="137"/>
    <x v="8"/>
    <x v="1"/>
    <s v="September"/>
    <x v="0"/>
    <s v="PROD5321"/>
    <x v="14"/>
    <x v="4"/>
    <n v="364"/>
    <n v="4"/>
    <n v="1455"/>
    <x v="0"/>
    <n v="84"/>
    <n v="4"/>
    <x v="0"/>
    <n v="0.25017182130584192"/>
    <n v="364"/>
  </r>
  <r>
    <s v="ORD002425"/>
    <s v="CUST8635"/>
    <s v="Max Robbins"/>
    <s v="joel.clark@gmail.com"/>
    <x v="4"/>
    <d v="2023-10-24T00:00:00"/>
    <x v="22"/>
    <x v="1"/>
    <x v="1"/>
    <s v="December"/>
    <x v="0"/>
    <s v="PROD3133"/>
    <x v="16"/>
    <x v="0"/>
    <n v="889"/>
    <n v="8"/>
    <n v="7108"/>
    <x v="0"/>
    <n v="491"/>
    <n v="6"/>
    <x v="0"/>
    <n v="0.39997186268992685"/>
    <n v="2843"/>
  </r>
  <r>
    <s v="ORD002426"/>
    <s v="CUST3314"/>
    <s v="Julie Miller"/>
    <s v="nathan.brewer@outlook.com"/>
    <x v="0"/>
    <d v="2024-05-12T00:00:00"/>
    <x v="598"/>
    <x v="3"/>
    <x v="1"/>
    <s v="March"/>
    <x v="2"/>
    <s v="PROD1495"/>
    <x v="6"/>
    <x v="0"/>
    <n v="639"/>
    <n v="5"/>
    <n v="3195"/>
    <x v="0"/>
    <n v="441"/>
    <m/>
    <x v="2"/>
    <n v="0.4"/>
    <n v="1278"/>
  </r>
  <r>
    <s v="ORD002427"/>
    <s v="CUST5423"/>
    <s v="Deborah Hayes"/>
    <s v="sara.larsen@hotmail.com"/>
    <x v="0"/>
    <d v="2023-05-26T00:00:00"/>
    <x v="364"/>
    <x v="8"/>
    <x v="1"/>
    <s v="September"/>
    <x v="0"/>
    <s v="PROD6688"/>
    <x v="0"/>
    <x v="0"/>
    <n v="762"/>
    <n v="2"/>
    <n v="1524"/>
    <x v="3"/>
    <n v="84"/>
    <n v="8"/>
    <x v="1"/>
    <n v="0.40026246719160102"/>
    <n v="610"/>
  </r>
  <r>
    <s v="ORD002428"/>
    <s v="CUST8777"/>
    <s v="Alicia Soto"/>
    <s v="michael.smith@yahoo.com"/>
    <x v="3"/>
    <d v="2024-07-18T00:00:00"/>
    <x v="391"/>
    <x v="0"/>
    <x v="1"/>
    <s v="January"/>
    <x v="2"/>
    <s v="PROD3233"/>
    <x v="10"/>
    <x v="2"/>
    <n v="37"/>
    <n v="1"/>
    <n v="37"/>
    <x v="0"/>
    <n v="3"/>
    <m/>
    <x v="2"/>
    <n v="0.29729729729729731"/>
    <n v="11"/>
  </r>
  <r>
    <s v="ORD002429"/>
    <s v="CUST5763"/>
    <s v="Theresa Williams"/>
    <s v="shawn.rodriguez@gmail.com"/>
    <x v="1"/>
    <d v="2023-04-24T00:00:00"/>
    <x v="305"/>
    <x v="7"/>
    <x v="0"/>
    <s v="November"/>
    <x v="0"/>
    <s v="PROD4798"/>
    <x v="9"/>
    <x v="4"/>
    <n v="169"/>
    <n v="6"/>
    <n v="1016"/>
    <x v="0"/>
    <n v="84"/>
    <n v="7"/>
    <x v="0"/>
    <n v="0.25"/>
    <n v="254"/>
  </r>
  <r>
    <s v="ORD002430"/>
    <s v="CUST6563"/>
    <s v="Brian Baker"/>
    <s v="steven.james@gmail.com"/>
    <x v="1"/>
    <d v="2024-08-03T00:00:00"/>
    <x v="480"/>
    <x v="10"/>
    <x v="0"/>
    <s v="February"/>
    <x v="0"/>
    <s v="PROD5174"/>
    <x v="7"/>
    <x v="4"/>
    <n v="398"/>
    <n v="1"/>
    <n v="398"/>
    <x v="1"/>
    <n v="33"/>
    <n v="10"/>
    <x v="1"/>
    <n v="0.25125628140703515"/>
    <n v="100"/>
  </r>
  <r>
    <s v="ORD002431"/>
    <s v="CUST6275"/>
    <s v="Austin Perez"/>
    <s v="john.thomas@yahoo.com"/>
    <x v="2"/>
    <d v="2023-04-28T00:00:00"/>
    <x v="647"/>
    <x v="2"/>
    <x v="1"/>
    <s v="May"/>
    <x v="0"/>
    <s v="PROD3599"/>
    <x v="7"/>
    <x v="4"/>
    <n v="414"/>
    <n v="2"/>
    <n v="828"/>
    <x v="3"/>
    <n v="113"/>
    <n v="5"/>
    <x v="0"/>
    <n v="0.25"/>
    <n v="207"/>
  </r>
  <r>
    <s v="ORD002432"/>
    <s v="CUST3477"/>
    <s v="Michael Silva"/>
    <s v="dawn.serrano@yahoo.com"/>
    <x v="0"/>
    <d v="2023-03-28T00:00:00"/>
    <x v="257"/>
    <x v="1"/>
    <x v="0"/>
    <s v="December"/>
    <x v="0"/>
    <s v="PROD6979"/>
    <x v="16"/>
    <x v="0"/>
    <n v="352"/>
    <n v="2"/>
    <n v="703"/>
    <x v="0"/>
    <n v="45"/>
    <n v="5"/>
    <x v="0"/>
    <n v="0.39971550497866287"/>
    <n v="281"/>
  </r>
  <r>
    <s v="ORD002433"/>
    <s v="CUST6360"/>
    <s v="Nicole Greene"/>
    <s v="dylan.gross@outlook.com"/>
    <x v="6"/>
    <d v="2023-02-09T00:00:00"/>
    <x v="73"/>
    <x v="1"/>
    <x v="0"/>
    <s v="December"/>
    <x v="0"/>
    <s v="PROD2881"/>
    <x v="21"/>
    <x v="1"/>
    <n v="1939"/>
    <n v="4"/>
    <n v="7758"/>
    <x v="0"/>
    <n v="544"/>
    <n v="4"/>
    <x v="0"/>
    <n v="0.15003866976024749"/>
    <n v="1164"/>
  </r>
  <r>
    <s v="ORD002434"/>
    <s v="CUST8055"/>
    <s v="Pamela Richardson"/>
    <s v="megan.estes@yahoo.com"/>
    <x v="3"/>
    <d v="2024-04-06T00:00:00"/>
    <x v="533"/>
    <x v="8"/>
    <x v="0"/>
    <s v="September"/>
    <x v="0"/>
    <s v="PROD9566"/>
    <x v="15"/>
    <x v="1"/>
    <n v="648"/>
    <n v="3"/>
    <n v="1944"/>
    <x v="0"/>
    <n v="198"/>
    <n v="4"/>
    <x v="0"/>
    <n v="0.15020576131687244"/>
    <n v="292"/>
  </r>
  <r>
    <s v="ORD002435"/>
    <s v="CUST5578"/>
    <s v="Jennifer Barrett"/>
    <s v="mark.gonzalez@hotmail.com"/>
    <x v="4"/>
    <d v="2023-12-03T00:00:00"/>
    <x v="337"/>
    <x v="7"/>
    <x v="0"/>
    <s v="November"/>
    <x v="0"/>
    <s v="PROD6833"/>
    <x v="4"/>
    <x v="2"/>
    <n v="909"/>
    <n v="6"/>
    <n v="5453"/>
    <x v="2"/>
    <n v="794"/>
    <n v="10"/>
    <x v="1"/>
    <n v="0.30001833852924997"/>
    <n v="1636"/>
  </r>
  <r>
    <s v="ORD002436"/>
    <s v="CUST8562"/>
    <s v="Cheryl Ho"/>
    <s v="william.cline@outlook.com"/>
    <x v="5"/>
    <d v="2024-12-06T00:00:00"/>
    <x v="562"/>
    <x v="11"/>
    <x v="0"/>
    <s v="July"/>
    <x v="0"/>
    <s v="PROD1608"/>
    <x v="4"/>
    <x v="2"/>
    <n v="732"/>
    <n v="3"/>
    <n v="2196"/>
    <x v="0"/>
    <n v="223"/>
    <n v="6"/>
    <x v="0"/>
    <n v="0.30009107468123863"/>
    <n v="659"/>
  </r>
  <r>
    <s v="ORD002437"/>
    <s v="CUST5844"/>
    <s v="Kristi Perez"/>
    <s v="brenda.velez@hotmail.com"/>
    <x v="5"/>
    <d v="2024-09-01T00:00:00"/>
    <x v="527"/>
    <x v="11"/>
    <x v="0"/>
    <s v="July"/>
    <x v="0"/>
    <s v="PROD7581"/>
    <x v="14"/>
    <x v="4"/>
    <n v="862"/>
    <n v="1"/>
    <n v="862"/>
    <x v="4"/>
    <n v="91"/>
    <n v="2"/>
    <x v="0"/>
    <n v="0.25058004640371229"/>
    <n v="216"/>
  </r>
  <r>
    <s v="ORD002438"/>
    <s v="CUST9517"/>
    <s v="Ian Mason"/>
    <s v="troy.hester@gmail.com"/>
    <x v="2"/>
    <d v="2024-08-21T00:00:00"/>
    <x v="497"/>
    <x v="9"/>
    <x v="0"/>
    <s v="June"/>
    <x v="0"/>
    <s v="PROD7367"/>
    <x v="19"/>
    <x v="2"/>
    <n v="511"/>
    <n v="2"/>
    <n v="1022"/>
    <x v="1"/>
    <n v="88"/>
    <n v="5"/>
    <x v="0"/>
    <n v="0.299412915851272"/>
    <n v="306"/>
  </r>
  <r>
    <s v="ORD002439"/>
    <s v="CUST8715"/>
    <s v="Samantha Jordan"/>
    <s v="ryan.alvarado@outlook.com"/>
    <x v="0"/>
    <d v="2023-11-22T00:00:00"/>
    <x v="138"/>
    <x v="10"/>
    <x v="1"/>
    <s v="February"/>
    <x v="1"/>
    <s v="PROD8397"/>
    <x v="12"/>
    <x v="3"/>
    <n v="430"/>
    <n v="3"/>
    <n v="1290"/>
    <x v="1"/>
    <n v="69"/>
    <m/>
    <x v="2"/>
    <n v="0.35038759689922483"/>
    <n v="452"/>
  </r>
  <r>
    <s v="ORD002440"/>
    <s v="CUST4369"/>
    <s v="Charles Powers"/>
    <s v="monica.sanchez@yahoo.com"/>
    <x v="0"/>
    <d v="2023-03-18T00:00:00"/>
    <x v="379"/>
    <x v="4"/>
    <x v="0"/>
    <s v="April"/>
    <x v="0"/>
    <s v="PROD9826"/>
    <x v="7"/>
    <x v="4"/>
    <n v="680"/>
    <n v="3"/>
    <n v="2039"/>
    <x v="1"/>
    <n v="215"/>
    <n v="9"/>
    <x v="1"/>
    <n v="0.2501226091221187"/>
    <n v="510"/>
  </r>
  <r>
    <s v="ORD002441"/>
    <s v="CUST1604"/>
    <s v="Jessica Martinez"/>
    <s v="elizabeth.clark@hotmail.com"/>
    <x v="6"/>
    <d v="2023-06-15T00:00:00"/>
    <x v="484"/>
    <x v="3"/>
    <x v="1"/>
    <s v="March"/>
    <x v="0"/>
    <s v="PROD6972"/>
    <x v="21"/>
    <x v="1"/>
    <n v="725"/>
    <n v="1"/>
    <n v="725"/>
    <x v="1"/>
    <n v="64"/>
    <n v="10"/>
    <x v="1"/>
    <n v="0.1503448275862069"/>
    <n v="109"/>
  </r>
  <r>
    <s v="ORD002442"/>
    <s v="CUST7809"/>
    <s v="Eric Andrews"/>
    <s v="david.archer@outlook.com"/>
    <x v="0"/>
    <d v="2024-03-08T00:00:00"/>
    <x v="687"/>
    <x v="3"/>
    <x v="0"/>
    <s v="March"/>
    <x v="0"/>
    <s v="PROD1781"/>
    <x v="17"/>
    <x v="3"/>
    <n v="731"/>
    <n v="2"/>
    <n v="1461"/>
    <x v="0"/>
    <n v="178"/>
    <n v="6"/>
    <x v="0"/>
    <n v="0.34976043805612594"/>
    <n v="511"/>
  </r>
  <r>
    <s v="ORD002443"/>
    <s v="CUST7566"/>
    <s v="Erin Coleman"/>
    <s v="ryan.gonzales@gmail.com"/>
    <x v="1"/>
    <d v="2024-02-10T00:00:00"/>
    <x v="701"/>
    <x v="1"/>
    <x v="0"/>
    <s v="December"/>
    <x v="1"/>
    <s v="PROD4686"/>
    <x v="11"/>
    <x v="3"/>
    <n v="1868"/>
    <n v="4"/>
    <n v="7472"/>
    <x v="1"/>
    <n v="602"/>
    <m/>
    <x v="2"/>
    <n v="0.34997323340471093"/>
    <n v="2615"/>
  </r>
  <r>
    <s v="ORD002444"/>
    <s v="CUST8977"/>
    <s v="Jeff Norris"/>
    <s v="jody.brown@gmail.com"/>
    <x v="5"/>
    <d v="2023-01-09T00:00:00"/>
    <x v="141"/>
    <x v="4"/>
    <x v="0"/>
    <s v="April"/>
    <x v="1"/>
    <s v="PROD2590"/>
    <x v="9"/>
    <x v="4"/>
    <n v="701"/>
    <n v="4"/>
    <n v="2806"/>
    <x v="0"/>
    <n v="187"/>
    <m/>
    <x v="2"/>
    <n v="0.24982181040627227"/>
    <n v="701"/>
  </r>
  <r>
    <s v="ORD002445"/>
    <s v="CUST4841"/>
    <s v="Nathaniel Davis"/>
    <s v="tina.moore@yahoo.com"/>
    <x v="5"/>
    <d v="2023-02-17T00:00:00"/>
    <x v="573"/>
    <x v="2"/>
    <x v="0"/>
    <s v="May"/>
    <x v="2"/>
    <s v="PROD1355"/>
    <x v="3"/>
    <x v="1"/>
    <n v="61"/>
    <n v="5"/>
    <n v="304"/>
    <x v="1"/>
    <n v="32"/>
    <m/>
    <x v="2"/>
    <n v="0.15131578947368421"/>
    <n v="46"/>
  </r>
  <r>
    <s v="ORD002446"/>
    <s v="CUST6554"/>
    <s v="Daniel Watson"/>
    <s v="roy.steele@hotmail.com"/>
    <x v="6"/>
    <d v="2024-07-07T00:00:00"/>
    <x v="708"/>
    <x v="3"/>
    <x v="1"/>
    <s v="March"/>
    <x v="0"/>
    <s v="PROD5178"/>
    <x v="14"/>
    <x v="4"/>
    <n v="156"/>
    <n v="2"/>
    <n v="312"/>
    <x v="3"/>
    <n v="45"/>
    <n v="7"/>
    <x v="0"/>
    <n v="0.25"/>
    <n v="78"/>
  </r>
  <r>
    <s v="ORD002447"/>
    <s v="CUST9752"/>
    <s v="Courtney Jones"/>
    <s v="rick.clark@yahoo.com"/>
    <x v="0"/>
    <d v="2023-06-18T00:00:00"/>
    <x v="419"/>
    <x v="11"/>
    <x v="1"/>
    <s v="July"/>
    <x v="0"/>
    <s v="PROD3403"/>
    <x v="2"/>
    <x v="1"/>
    <n v="355"/>
    <n v="1"/>
    <n v="355"/>
    <x v="0"/>
    <n v="47"/>
    <n v="6"/>
    <x v="0"/>
    <n v="0.14929577464788732"/>
    <n v="53"/>
  </r>
  <r>
    <s v="ORD002448"/>
    <s v="CUST3424"/>
    <s v="Sarah Sanchez"/>
    <s v="natasha.young@hotmail.com"/>
    <x v="5"/>
    <d v="2023-05-16T00:00:00"/>
    <x v="434"/>
    <x v="8"/>
    <x v="1"/>
    <s v="September"/>
    <x v="2"/>
    <s v="PROD1821"/>
    <x v="6"/>
    <x v="0"/>
    <n v="883"/>
    <n v="2"/>
    <n v="1766"/>
    <x v="0"/>
    <n v="92"/>
    <m/>
    <x v="2"/>
    <n v="0.39977349943374857"/>
    <n v="706"/>
  </r>
  <r>
    <s v="ORD002449"/>
    <s v="CUST7077"/>
    <s v="Robert Garrett"/>
    <s v="rachel.wood@gmail.com"/>
    <x v="1"/>
    <d v="2024-01-10T00:00:00"/>
    <x v="635"/>
    <x v="10"/>
    <x v="1"/>
    <s v="February"/>
    <x v="0"/>
    <s v="PROD5448"/>
    <x v="5"/>
    <x v="3"/>
    <n v="267"/>
    <n v="4"/>
    <n v="1069"/>
    <x v="0"/>
    <n v="75"/>
    <n v="8"/>
    <x v="1"/>
    <n v="0.34985968194574368"/>
    <n v="374"/>
  </r>
  <r>
    <s v="ORD002450"/>
    <s v="CUST2217"/>
    <s v="Raymond Davis"/>
    <s v="jason.martin@yahoo.com"/>
    <x v="0"/>
    <d v="2023-11-03T00:00:00"/>
    <x v="190"/>
    <x v="5"/>
    <x v="1"/>
    <s v="October"/>
    <x v="0"/>
    <s v="PROD3175"/>
    <x v="12"/>
    <x v="3"/>
    <n v="374"/>
    <n v="6"/>
    <n v="2243"/>
    <x v="4"/>
    <n v="129"/>
    <n v="7"/>
    <x v="0"/>
    <n v="0.3499777084262149"/>
    <n v="785"/>
  </r>
  <r>
    <s v="ORD002451"/>
    <s v="CUST1414"/>
    <s v="Chad Ryan"/>
    <s v="breanna.duncan@gmail.com"/>
    <x v="6"/>
    <d v="2023-10-19T00:00:00"/>
    <x v="488"/>
    <x v="5"/>
    <x v="0"/>
    <s v="October"/>
    <x v="0"/>
    <s v="PROD7145"/>
    <x v="7"/>
    <x v="4"/>
    <n v="605"/>
    <n v="4"/>
    <n v="2422"/>
    <x v="4"/>
    <n v="261"/>
    <n v="4"/>
    <x v="0"/>
    <n v="0.24979355904211395"/>
    <n v="605"/>
  </r>
  <r>
    <s v="ORD002452"/>
    <s v="CUST7049"/>
    <s v="Lori Hale"/>
    <s v="joseph.riley@hotmail.com"/>
    <x v="1"/>
    <d v="2024-02-28T00:00:00"/>
    <x v="643"/>
    <x v="9"/>
    <x v="0"/>
    <s v="June"/>
    <x v="1"/>
    <s v="PROD3549"/>
    <x v="6"/>
    <x v="0"/>
    <n v="1188"/>
    <n v="1"/>
    <n v="1188"/>
    <x v="1"/>
    <n v="173"/>
    <m/>
    <x v="2"/>
    <n v="0.39983164983164982"/>
    <n v="475"/>
  </r>
  <r>
    <s v="ORD002453"/>
    <s v="CUST9371"/>
    <s v="Douglas Strong"/>
    <s v="james.lopez@gmail.com"/>
    <x v="0"/>
    <d v="2023-03-26T00:00:00"/>
    <x v="346"/>
    <x v="3"/>
    <x v="0"/>
    <s v="March"/>
    <x v="2"/>
    <s v="PROD1305"/>
    <x v="4"/>
    <x v="2"/>
    <n v="483"/>
    <n v="4"/>
    <n v="1931"/>
    <x v="1"/>
    <n v="139"/>
    <m/>
    <x v="2"/>
    <n v="0.2998446400828586"/>
    <n v="579"/>
  </r>
  <r>
    <s v="ORD002454"/>
    <s v="CUST4805"/>
    <s v="Michael Deleon"/>
    <s v="daniel.mitchell@outlook.com"/>
    <x v="4"/>
    <d v="2024-11-22T00:00:00"/>
    <x v="222"/>
    <x v="5"/>
    <x v="0"/>
    <s v="October"/>
    <x v="0"/>
    <s v="PROD7421"/>
    <x v="13"/>
    <x v="4"/>
    <n v="182"/>
    <n v="6"/>
    <n v="1090"/>
    <x v="2"/>
    <n v="57"/>
    <n v="3"/>
    <x v="0"/>
    <n v="0.25045871559633026"/>
    <n v="273"/>
  </r>
  <r>
    <s v="ORD002455"/>
    <s v="CUST9273"/>
    <s v="Donna White"/>
    <s v="holly.wilson@outlook.com"/>
    <x v="2"/>
    <d v="2023-01-15T00:00:00"/>
    <x v="28"/>
    <x v="8"/>
    <x v="0"/>
    <s v="September"/>
    <x v="0"/>
    <s v="PROD7069"/>
    <x v="11"/>
    <x v="3"/>
    <n v="191"/>
    <n v="2"/>
    <n v="382"/>
    <x v="3"/>
    <n v="49"/>
    <n v="8"/>
    <x v="1"/>
    <n v="0.35078534031413611"/>
    <n v="134"/>
  </r>
  <r>
    <s v="ORD002456"/>
    <s v="CUST8777"/>
    <s v="Alicia Soto"/>
    <s v="michael.smith@yahoo.com"/>
    <x v="3"/>
    <d v="2024-07-18T00:00:00"/>
    <x v="118"/>
    <x v="7"/>
    <x v="0"/>
    <s v="November"/>
    <x v="0"/>
    <s v="PROD3124"/>
    <x v="3"/>
    <x v="1"/>
    <n v="17"/>
    <n v="3"/>
    <n v="50"/>
    <x v="0"/>
    <n v="5"/>
    <n v="7"/>
    <x v="0"/>
    <n v="0.14000000000000001"/>
    <n v="7"/>
  </r>
  <r>
    <s v="ORD002457"/>
    <s v="CUST1400"/>
    <s v="David Weber"/>
    <s v="raymond.jackson@gmail.com"/>
    <x v="3"/>
    <d v="2023-11-19T00:00:00"/>
    <x v="234"/>
    <x v="11"/>
    <x v="1"/>
    <s v="July"/>
    <x v="0"/>
    <s v="PROD5418"/>
    <x v="5"/>
    <x v="3"/>
    <n v="211"/>
    <n v="5"/>
    <n v="1055"/>
    <x v="2"/>
    <n v="142"/>
    <n v="9"/>
    <x v="1"/>
    <n v="0.34976303317535545"/>
    <n v="369"/>
  </r>
  <r>
    <s v="ORD002458"/>
    <s v="CUST7257"/>
    <s v="Laura Mckenzie"/>
    <s v="kimberly.cox@yahoo.com"/>
    <x v="3"/>
    <d v="2023-02-25T00:00:00"/>
    <x v="296"/>
    <x v="9"/>
    <x v="0"/>
    <s v="June"/>
    <x v="0"/>
    <s v="PROD5926"/>
    <x v="7"/>
    <x v="4"/>
    <n v="792"/>
    <n v="2"/>
    <n v="1585"/>
    <x v="1"/>
    <n v="166"/>
    <n v="4"/>
    <x v="0"/>
    <n v="0.24984227129337538"/>
    <n v="396"/>
  </r>
  <r>
    <s v="ORD002459"/>
    <s v="CUST5459"/>
    <s v="Dana Taylor"/>
    <s v="heather.west@outlook.com"/>
    <x v="1"/>
    <d v="2023-02-09T00:00:00"/>
    <x v="49"/>
    <x v="4"/>
    <x v="1"/>
    <s v="April"/>
    <x v="0"/>
    <s v="PROD9293"/>
    <x v="3"/>
    <x v="1"/>
    <n v="1044"/>
    <n v="4"/>
    <n v="4174"/>
    <x v="0"/>
    <n v="238"/>
    <n v="7"/>
    <x v="0"/>
    <n v="0.14997604216578822"/>
    <n v="626"/>
  </r>
  <r>
    <s v="ORD002460"/>
    <s v="CUST5147"/>
    <s v="Chase Gregory"/>
    <s v="michael.jones@outlook.com"/>
    <x v="3"/>
    <d v="2023-06-07T00:00:00"/>
    <x v="327"/>
    <x v="5"/>
    <x v="1"/>
    <s v="October"/>
    <x v="0"/>
    <s v="PROD4540"/>
    <x v="8"/>
    <x v="2"/>
    <n v="1071"/>
    <n v="1"/>
    <n v="1071"/>
    <x v="2"/>
    <n v="69"/>
    <n v="4"/>
    <x v="0"/>
    <n v="0.29971988795518206"/>
    <n v="321"/>
  </r>
  <r>
    <s v="ORD002461"/>
    <s v="CUST2427"/>
    <s v="Frederick Kelly"/>
    <s v="megan.mcmahon@outlook.com"/>
    <x v="0"/>
    <d v="2024-02-25T00:00:00"/>
    <x v="540"/>
    <x v="6"/>
    <x v="1"/>
    <s v="August"/>
    <x v="0"/>
    <s v="PROD3536"/>
    <x v="1"/>
    <x v="1"/>
    <n v="899"/>
    <n v="6"/>
    <n v="5396"/>
    <x v="0"/>
    <n v="784"/>
    <n v="10"/>
    <x v="1"/>
    <n v="0.14992587101556709"/>
    <n v="809"/>
  </r>
  <r>
    <s v="ORD002462"/>
    <s v="CUST8954"/>
    <s v="James Anderson"/>
    <s v="elizabeth.burns@hotmail.com"/>
    <x v="5"/>
    <d v="2024-06-17T00:00:00"/>
    <x v="15"/>
    <x v="7"/>
    <x v="1"/>
    <s v="November"/>
    <x v="0"/>
    <s v="PROD6728"/>
    <x v="11"/>
    <x v="3"/>
    <n v="1301"/>
    <n v="7"/>
    <n v="9105"/>
    <x v="0"/>
    <n v="1070"/>
    <n v="6"/>
    <x v="0"/>
    <n v="0.35002745744096653"/>
    <n v="3187"/>
  </r>
  <r>
    <s v="ORD002463"/>
    <s v="CUST6578"/>
    <s v="Donald Perez"/>
    <s v="kenneth.powell@outlook.com"/>
    <x v="0"/>
    <d v="2024-02-13T00:00:00"/>
    <x v="660"/>
    <x v="1"/>
    <x v="0"/>
    <s v="December"/>
    <x v="0"/>
    <s v="PROD1979"/>
    <x v="0"/>
    <x v="0"/>
    <n v="464"/>
    <n v="6"/>
    <n v="2783"/>
    <x v="0"/>
    <n v="146"/>
    <n v="9"/>
    <x v="1"/>
    <n v="0.39992813510600073"/>
    <n v="1113"/>
  </r>
  <r>
    <s v="ORD002464"/>
    <s v="CUST9425"/>
    <s v="Tyler Page"/>
    <s v="brittany.morales@yahoo.com"/>
    <x v="5"/>
    <d v="2024-01-31T00:00:00"/>
    <x v="562"/>
    <x v="11"/>
    <x v="0"/>
    <s v="July"/>
    <x v="0"/>
    <s v="PROD9683"/>
    <x v="6"/>
    <x v="0"/>
    <n v="316"/>
    <n v="2"/>
    <n v="632"/>
    <x v="1"/>
    <n v="72"/>
    <n v="2"/>
    <x v="0"/>
    <n v="0.40031645569620256"/>
    <n v="253"/>
  </r>
  <r>
    <s v="ORD002465"/>
    <s v="CUST9195"/>
    <s v="Joseph Wolfe"/>
    <s v="amber.gonzalez@gmail.com"/>
    <x v="6"/>
    <d v="2024-04-15T00:00:00"/>
    <x v="384"/>
    <x v="9"/>
    <x v="1"/>
    <s v="June"/>
    <x v="1"/>
    <s v="PROD6116"/>
    <x v="12"/>
    <x v="3"/>
    <n v="672"/>
    <n v="3"/>
    <n v="2016"/>
    <x v="0"/>
    <n v="241"/>
    <m/>
    <x v="2"/>
    <n v="0.35019841269841268"/>
    <n v="706"/>
  </r>
  <r>
    <s v="ORD002466"/>
    <s v="CUST5569"/>
    <s v="Ethan Garner"/>
    <s v="deborah.perez@gmail.com"/>
    <x v="5"/>
    <d v="2024-07-26T00:00:00"/>
    <x v="139"/>
    <x v="11"/>
    <x v="0"/>
    <s v="July"/>
    <x v="0"/>
    <s v="PROD8500"/>
    <x v="2"/>
    <x v="1"/>
    <n v="1261"/>
    <n v="6"/>
    <n v="7569"/>
    <x v="1"/>
    <n v="1082"/>
    <n v="10"/>
    <x v="1"/>
    <n v="0.1499537587528075"/>
    <n v="1135"/>
  </r>
  <r>
    <s v="ORD002467"/>
    <s v="CUST9703"/>
    <s v="Christine Lane"/>
    <s v="melinda.obrien@outlook.com"/>
    <x v="3"/>
    <d v="2024-12-01T00:00:00"/>
    <x v="62"/>
    <x v="1"/>
    <x v="1"/>
    <s v="December"/>
    <x v="1"/>
    <s v="PROD4295"/>
    <x v="1"/>
    <x v="1"/>
    <n v="1370"/>
    <n v="10"/>
    <n v="13698"/>
    <x v="2"/>
    <n v="957"/>
    <m/>
    <x v="2"/>
    <n v="0.15002190100744633"/>
    <n v="2055"/>
  </r>
  <r>
    <s v="ORD002468"/>
    <s v="CUST2890"/>
    <s v="Theresa Garcia"/>
    <s v="amanda.torres@outlook.com"/>
    <x v="5"/>
    <d v="2024-01-04T00:00:00"/>
    <x v="262"/>
    <x v="6"/>
    <x v="1"/>
    <s v="August"/>
    <x v="1"/>
    <s v="PROD9607"/>
    <x v="10"/>
    <x v="2"/>
    <n v="188"/>
    <n v="6"/>
    <n v="1128"/>
    <x v="1"/>
    <n v="168"/>
    <m/>
    <x v="2"/>
    <n v="0.299645390070922"/>
    <n v="338"/>
  </r>
  <r>
    <s v="ORD002469"/>
    <s v="CUST5950"/>
    <s v="Deanna Mckee"/>
    <s v="melissa.bennett@outlook.com"/>
    <x v="4"/>
    <d v="2023-04-12T00:00:00"/>
    <x v="160"/>
    <x v="7"/>
    <x v="1"/>
    <s v="November"/>
    <x v="0"/>
    <s v="PROD8008"/>
    <x v="3"/>
    <x v="1"/>
    <n v="611"/>
    <n v="3"/>
    <n v="1833"/>
    <x v="1"/>
    <n v="137"/>
    <n v="8"/>
    <x v="1"/>
    <n v="0.15002727768685215"/>
    <n v="275"/>
  </r>
  <r>
    <s v="ORD002470"/>
    <s v="CUST7584"/>
    <s v="Shannon Acosta"/>
    <s v="michael.snyder@yahoo.com"/>
    <x v="2"/>
    <d v="2023-02-12T00:00:00"/>
    <x v="699"/>
    <x v="10"/>
    <x v="1"/>
    <s v="February"/>
    <x v="0"/>
    <s v="PROD8107"/>
    <x v="17"/>
    <x v="3"/>
    <n v="39"/>
    <n v="2"/>
    <n v="79"/>
    <x v="2"/>
    <n v="4"/>
    <n v="5"/>
    <x v="0"/>
    <n v="0.35443037974683544"/>
    <n v="28"/>
  </r>
  <r>
    <s v="ORD002471"/>
    <s v="CUST7279"/>
    <s v="Susan Gregory"/>
    <s v="haley.rios@gmail.com"/>
    <x v="5"/>
    <d v="2023-10-03T00:00:00"/>
    <x v="687"/>
    <x v="3"/>
    <x v="0"/>
    <s v="March"/>
    <x v="1"/>
    <s v="PROD3163"/>
    <x v="7"/>
    <x v="4"/>
    <n v="714"/>
    <n v="1"/>
    <n v="714"/>
    <x v="1"/>
    <n v="59"/>
    <m/>
    <x v="2"/>
    <n v="0.25070028011204482"/>
    <n v="179"/>
  </r>
  <r>
    <s v="ORD002472"/>
    <s v="CUST3194"/>
    <s v="Candice Evans"/>
    <s v="laura.smith@hotmail.com"/>
    <x v="0"/>
    <d v="2024-03-22T00:00:00"/>
    <x v="189"/>
    <x v="2"/>
    <x v="0"/>
    <s v="May"/>
    <x v="0"/>
    <s v="PROD5829"/>
    <x v="20"/>
    <x v="3"/>
    <n v="1022"/>
    <n v="4"/>
    <n v="4087"/>
    <x v="0"/>
    <n v="357"/>
    <n v="6"/>
    <x v="0"/>
    <n v="0.34988989478835331"/>
    <n v="1430"/>
  </r>
  <r>
    <s v="ORD002473"/>
    <s v="CUST4801"/>
    <s v="Calvin Nelson"/>
    <s v="dan.holmes@gmail.com"/>
    <x v="0"/>
    <d v="2023-10-13T00:00:00"/>
    <x v="624"/>
    <x v="7"/>
    <x v="0"/>
    <s v="November"/>
    <x v="0"/>
    <s v="PROD6062"/>
    <x v="9"/>
    <x v="4"/>
    <n v="391"/>
    <n v="7"/>
    <n v="2737"/>
    <x v="0"/>
    <n v="172"/>
    <n v="2"/>
    <x v="0"/>
    <n v="0.24990865911582025"/>
    <n v="684"/>
  </r>
  <r>
    <s v="ORD002474"/>
    <s v="CUST5651"/>
    <s v="Monica Young"/>
    <s v="emily.cole@hotmail.com"/>
    <x v="3"/>
    <d v="2023-07-31T00:00:00"/>
    <x v="656"/>
    <x v="9"/>
    <x v="0"/>
    <s v="June"/>
    <x v="0"/>
    <s v="PROD5579"/>
    <x v="20"/>
    <x v="3"/>
    <n v="1124"/>
    <n v="6"/>
    <n v="6743"/>
    <x v="1"/>
    <n v="687"/>
    <n v="2"/>
    <x v="0"/>
    <n v="0.34999258490286222"/>
    <n v="2360"/>
  </r>
  <r>
    <s v="ORD002475"/>
    <s v="CUST8086"/>
    <s v="Pamela Cantu"/>
    <s v="derek.rios@yahoo.com"/>
    <x v="4"/>
    <d v="2024-01-28T00:00:00"/>
    <x v="706"/>
    <x v="1"/>
    <x v="0"/>
    <s v="December"/>
    <x v="0"/>
    <s v="PROD3220"/>
    <x v="8"/>
    <x v="2"/>
    <n v="668"/>
    <n v="10"/>
    <n v="6682"/>
    <x v="3"/>
    <n v="996"/>
    <n v="2"/>
    <x v="0"/>
    <n v="0.29991020652499251"/>
    <n v="2004"/>
  </r>
  <r>
    <s v="ORD002476"/>
    <s v="CUST2485"/>
    <s v="Stacey Walker"/>
    <s v="crystal.guerrero@gmail.com"/>
    <x v="3"/>
    <d v="2024-07-14T00:00:00"/>
    <x v="482"/>
    <x v="7"/>
    <x v="1"/>
    <s v="November"/>
    <x v="0"/>
    <s v="PROD4241"/>
    <x v="18"/>
    <x v="0"/>
    <n v="1468"/>
    <n v="3"/>
    <n v="4403"/>
    <x v="2"/>
    <n v="273"/>
    <n v="6"/>
    <x v="0"/>
    <n v="0.39995457642516469"/>
    <n v="1761"/>
  </r>
  <r>
    <s v="ORD002477"/>
    <s v="CUST2753"/>
    <s v="Donna Montgomery"/>
    <s v="lauren.mays@outlook.com"/>
    <x v="6"/>
    <d v="2024-02-27T00:00:00"/>
    <x v="597"/>
    <x v="2"/>
    <x v="1"/>
    <s v="May"/>
    <x v="0"/>
    <s v="PROD7886"/>
    <x v="3"/>
    <x v="1"/>
    <n v="137"/>
    <n v="3"/>
    <n v="410"/>
    <x v="1"/>
    <n v="52"/>
    <n v="6"/>
    <x v="0"/>
    <n v="0.15121951219512195"/>
    <n v="62"/>
  </r>
  <r>
    <s v="ORD002478"/>
    <s v="CUST5369"/>
    <s v="Victor Morgan"/>
    <s v="samuel.hernandez@outlook.com"/>
    <x v="3"/>
    <d v="2023-04-02T00:00:00"/>
    <x v="164"/>
    <x v="8"/>
    <x v="1"/>
    <s v="September"/>
    <x v="0"/>
    <s v="PROD4184"/>
    <x v="13"/>
    <x v="4"/>
    <n v="396"/>
    <n v="5"/>
    <n v="1981"/>
    <x v="2"/>
    <n v="173"/>
    <n v="6"/>
    <x v="0"/>
    <n v="0.24987380111055021"/>
    <n v="495"/>
  </r>
  <r>
    <s v="ORD002479"/>
    <s v="CUST2497"/>
    <s v="Tammy Cummings"/>
    <s v="cody.park@gmail.com"/>
    <x v="5"/>
    <d v="2024-06-17T00:00:00"/>
    <x v="212"/>
    <x v="1"/>
    <x v="0"/>
    <s v="December"/>
    <x v="0"/>
    <s v="PROD6050"/>
    <x v="8"/>
    <x v="2"/>
    <n v="1224"/>
    <n v="6"/>
    <n v="7343"/>
    <x v="1"/>
    <n v="782"/>
    <n v="7"/>
    <x v="0"/>
    <n v="0.30001361841209317"/>
    <n v="2203"/>
  </r>
  <r>
    <s v="ORD002480"/>
    <s v="CUST3091"/>
    <s v="Zachary Mays"/>
    <s v="william.perry@gmail.com"/>
    <x v="0"/>
    <d v="2023-09-29T00:00:00"/>
    <x v="227"/>
    <x v="5"/>
    <x v="1"/>
    <s v="October"/>
    <x v="2"/>
    <s v="PROD7414"/>
    <x v="17"/>
    <x v="3"/>
    <n v="125"/>
    <n v="6"/>
    <n v="747"/>
    <x v="1"/>
    <n v="55"/>
    <m/>
    <x v="2"/>
    <n v="0.3507362784471218"/>
    <n v="262"/>
  </r>
  <r>
    <s v="ORD002481"/>
    <s v="CUST2712"/>
    <s v="Tonya Woods"/>
    <s v="tanner.lloyd@gmail.com"/>
    <x v="3"/>
    <d v="2023-09-24T00:00:00"/>
    <x v="260"/>
    <x v="7"/>
    <x v="0"/>
    <s v="November"/>
    <x v="0"/>
    <s v="PROD7733"/>
    <x v="2"/>
    <x v="1"/>
    <n v="972"/>
    <n v="3"/>
    <n v="2916"/>
    <x v="1"/>
    <n v="253"/>
    <n v="9"/>
    <x v="1"/>
    <n v="0.14986282578875171"/>
    <n v="437"/>
  </r>
  <r>
    <s v="ORD002482"/>
    <s v="CUST6639"/>
    <s v="Danielle Lopez"/>
    <s v="christina.payne@hotmail.com"/>
    <x v="6"/>
    <d v="2024-10-21T00:00:00"/>
    <x v="543"/>
    <x v="7"/>
    <x v="1"/>
    <s v="November"/>
    <x v="0"/>
    <s v="PROD4667"/>
    <x v="13"/>
    <x v="4"/>
    <n v="1066"/>
    <n v="1"/>
    <n v="1066"/>
    <x v="0"/>
    <n v="62"/>
    <n v="7"/>
    <x v="0"/>
    <n v="0.24953095684803001"/>
    <n v="266"/>
  </r>
  <r>
    <s v="ORD002483"/>
    <s v="CUST9546"/>
    <s v="Megan Wright"/>
    <s v="sarah.johnson@hotmail.com"/>
    <x v="1"/>
    <d v="2024-08-16T00:00:00"/>
    <x v="709"/>
    <x v="1"/>
    <x v="1"/>
    <s v="December"/>
    <x v="0"/>
    <s v="PROD7770"/>
    <x v="16"/>
    <x v="0"/>
    <n v="1341"/>
    <n v="2"/>
    <n v="2681"/>
    <x v="1"/>
    <n v="157"/>
    <n v="3"/>
    <x v="0"/>
    <n v="0.40022379709063782"/>
    <n v="1073"/>
  </r>
  <r>
    <s v="ORD002484"/>
    <s v="CUST1861"/>
    <s v="Scott Ross"/>
    <s v="leslie.garrett@hotmail.com"/>
    <x v="3"/>
    <d v="2023-02-23T00:00:00"/>
    <x v="631"/>
    <x v="6"/>
    <x v="1"/>
    <s v="August"/>
    <x v="0"/>
    <s v="PROD6114"/>
    <x v="9"/>
    <x v="4"/>
    <n v="1172"/>
    <n v="6"/>
    <n v="7031"/>
    <x v="1"/>
    <n v="638"/>
    <n v="5"/>
    <x v="0"/>
    <n v="0.25003555681979805"/>
    <n v="1758"/>
  </r>
  <r>
    <s v="ORD002485"/>
    <s v="CUST1343"/>
    <s v="Jonathan Phillips"/>
    <s v="robert.west@hotmail.com"/>
    <x v="2"/>
    <d v="2023-02-23T00:00:00"/>
    <x v="442"/>
    <x v="4"/>
    <x v="0"/>
    <s v="April"/>
    <x v="0"/>
    <s v="PROD5541"/>
    <x v="7"/>
    <x v="4"/>
    <n v="128"/>
    <n v="4"/>
    <n v="511"/>
    <x v="0"/>
    <n v="60"/>
    <n v="2"/>
    <x v="0"/>
    <n v="0.25048923679060664"/>
    <n v="128"/>
  </r>
  <r>
    <s v="ORD002486"/>
    <s v="CUST4546"/>
    <s v="Paul White"/>
    <s v="vanessa.moore@gmail.com"/>
    <x v="0"/>
    <d v="2023-05-08T00:00:00"/>
    <x v="240"/>
    <x v="1"/>
    <x v="1"/>
    <s v="December"/>
    <x v="0"/>
    <s v="PROD3969"/>
    <x v="6"/>
    <x v="0"/>
    <n v="988"/>
    <n v="8"/>
    <n v="7902"/>
    <x v="0"/>
    <n v="1069"/>
    <n v="6"/>
    <x v="0"/>
    <n v="0.40002531004808911"/>
    <n v="3161"/>
  </r>
  <r>
    <s v="ORD002487"/>
    <s v="CUST5465"/>
    <s v="Benjamin Nicholson"/>
    <s v="kathleen.mccarty@outlook.com"/>
    <x v="2"/>
    <d v="2023-05-30T00:00:00"/>
    <x v="610"/>
    <x v="4"/>
    <x v="1"/>
    <s v="April"/>
    <x v="2"/>
    <s v="PROD4625"/>
    <x v="20"/>
    <x v="3"/>
    <n v="1006"/>
    <n v="4"/>
    <n v="4024"/>
    <x v="4"/>
    <n v="272"/>
    <m/>
    <x v="2"/>
    <n v="0.3499005964214712"/>
    <n v="1408"/>
  </r>
  <r>
    <s v="ORD002488"/>
    <s v="CUST4056"/>
    <s v="Michael Cain MD"/>
    <s v="michele.roach@outlook.com"/>
    <x v="3"/>
    <d v="2024-05-12T00:00:00"/>
    <x v="306"/>
    <x v="2"/>
    <x v="0"/>
    <s v="May"/>
    <x v="0"/>
    <s v="PROD1477"/>
    <x v="16"/>
    <x v="0"/>
    <n v="426"/>
    <n v="2"/>
    <n v="852"/>
    <x v="1"/>
    <n v="65"/>
    <n v="5"/>
    <x v="0"/>
    <n v="0.40023474178403756"/>
    <n v="341"/>
  </r>
  <r>
    <s v="ORD002489"/>
    <s v="CUST2087"/>
    <s v="Danielle Allen"/>
    <s v="william.sampson@yahoo.com"/>
    <x v="0"/>
    <d v="2024-05-22T00:00:00"/>
    <x v="349"/>
    <x v="11"/>
    <x v="0"/>
    <s v="July"/>
    <x v="0"/>
    <s v="PROD1111"/>
    <x v="9"/>
    <x v="4"/>
    <n v="93"/>
    <n v="2"/>
    <n v="186"/>
    <x v="1"/>
    <n v="13"/>
    <n v="5"/>
    <x v="0"/>
    <n v="0.25268817204301075"/>
    <n v="47"/>
  </r>
  <r>
    <s v="ORD002490"/>
    <s v="CUST7494"/>
    <s v="Bill Fuller"/>
    <s v="andrew.bentley@gmail.com"/>
    <x v="0"/>
    <d v="2023-09-05T00:00:00"/>
    <x v="272"/>
    <x v="10"/>
    <x v="0"/>
    <s v="February"/>
    <x v="0"/>
    <s v="PROD5349"/>
    <x v="3"/>
    <x v="1"/>
    <n v="698"/>
    <n v="1"/>
    <n v="698"/>
    <x v="1"/>
    <n v="77"/>
    <n v="10"/>
    <x v="1"/>
    <n v="0.1504297994269341"/>
    <n v="105"/>
  </r>
  <r>
    <s v="ORD002491"/>
    <s v="CUST9844"/>
    <s v="Robert Gordon"/>
    <s v="manuel.avila@yahoo.com"/>
    <x v="3"/>
    <d v="2023-12-16T00:00:00"/>
    <x v="99"/>
    <x v="10"/>
    <x v="0"/>
    <s v="February"/>
    <x v="0"/>
    <s v="PROD1262"/>
    <x v="3"/>
    <x v="1"/>
    <n v="594"/>
    <n v="3"/>
    <n v="1783"/>
    <x v="4"/>
    <n v="216"/>
    <n v="10"/>
    <x v="1"/>
    <n v="0.15030846887268648"/>
    <n v="268"/>
  </r>
  <r>
    <s v="ORD002492"/>
    <s v="CUST7649"/>
    <s v="Brandi Martinez"/>
    <s v="karen.mullins@outlook.com"/>
    <x v="0"/>
    <d v="2023-03-29T00:00:00"/>
    <x v="553"/>
    <x v="10"/>
    <x v="0"/>
    <s v="February"/>
    <x v="0"/>
    <s v="PROD1884"/>
    <x v="15"/>
    <x v="1"/>
    <n v="887"/>
    <n v="2"/>
    <n v="1774"/>
    <x v="1"/>
    <n v="162"/>
    <n v="10"/>
    <x v="1"/>
    <n v="0.14994363021420518"/>
    <n v="266"/>
  </r>
  <r>
    <s v="ORD002493"/>
    <s v="CUST7296"/>
    <s v="Lawrence Joseph"/>
    <s v="brian.rivera@yahoo.com"/>
    <x v="3"/>
    <d v="2024-07-14T00:00:00"/>
    <x v="548"/>
    <x v="10"/>
    <x v="0"/>
    <s v="February"/>
    <x v="0"/>
    <s v="PROD5451"/>
    <x v="10"/>
    <x v="2"/>
    <n v="543"/>
    <n v="2"/>
    <n v="1087"/>
    <x v="1"/>
    <n v="156"/>
    <n v="4"/>
    <x v="0"/>
    <n v="0.29990800367985282"/>
    <n v="326"/>
  </r>
  <r>
    <s v="ORD002494"/>
    <s v="CUST2020"/>
    <s v="Dawn Raymond"/>
    <s v="john.romero@gmail.com"/>
    <x v="0"/>
    <d v="2023-05-12T00:00:00"/>
    <x v="305"/>
    <x v="7"/>
    <x v="0"/>
    <s v="November"/>
    <x v="0"/>
    <s v="PROD2347"/>
    <x v="8"/>
    <x v="2"/>
    <n v="307"/>
    <n v="4"/>
    <n v="1228"/>
    <x v="1"/>
    <n v="107"/>
    <n v="3"/>
    <x v="0"/>
    <n v="0.29967426710097722"/>
    <n v="368"/>
  </r>
  <r>
    <s v="ORD002495"/>
    <s v="CUST4916"/>
    <s v="Brandon Long"/>
    <s v="katherine.welch@gmail.com"/>
    <x v="4"/>
    <d v="2024-02-06T00:00:00"/>
    <x v="617"/>
    <x v="3"/>
    <x v="1"/>
    <s v="March"/>
    <x v="1"/>
    <s v="PROD5437"/>
    <x v="0"/>
    <x v="0"/>
    <n v="645"/>
    <n v="5"/>
    <n v="3226"/>
    <x v="2"/>
    <n v="244"/>
    <m/>
    <x v="2"/>
    <n v="0.39987600743955365"/>
    <n v="1290"/>
  </r>
  <r>
    <s v="ORD002496"/>
    <s v="CUST1482"/>
    <s v="Samantha Perry"/>
    <s v="ryan.ramos@gmail.com"/>
    <x v="3"/>
    <d v="2023-11-07T00:00:00"/>
    <x v="285"/>
    <x v="6"/>
    <x v="1"/>
    <s v="August"/>
    <x v="0"/>
    <s v="PROD6746"/>
    <x v="8"/>
    <x v="2"/>
    <n v="319"/>
    <n v="3"/>
    <n v="958"/>
    <x v="0"/>
    <n v="108"/>
    <n v="8"/>
    <x v="1"/>
    <n v="0.29958246346555323"/>
    <n v="287"/>
  </r>
  <r>
    <s v="ORD002497"/>
    <s v="CUST6186"/>
    <s v="Rachel Reed"/>
    <s v="tina.baldwin@yahoo.com"/>
    <x v="3"/>
    <d v="2023-04-20T00:00:00"/>
    <x v="535"/>
    <x v="0"/>
    <x v="1"/>
    <s v="January"/>
    <x v="0"/>
    <s v="PROD7487"/>
    <x v="18"/>
    <x v="0"/>
    <n v="864"/>
    <n v="4"/>
    <n v="3456"/>
    <x v="3"/>
    <n v="413"/>
    <n v="4"/>
    <x v="0"/>
    <n v="0.39988425925925924"/>
    <n v="1382"/>
  </r>
  <r>
    <s v="ORD002498"/>
    <s v="CUST9366"/>
    <s v="Steven Thornton"/>
    <s v="anthony.jacobs@outlook.com"/>
    <x v="6"/>
    <d v="2023-08-31T00:00:00"/>
    <x v="684"/>
    <x v="9"/>
    <x v="1"/>
    <s v="June"/>
    <x v="0"/>
    <s v="PROD2271"/>
    <x v="4"/>
    <x v="2"/>
    <n v="769"/>
    <n v="6"/>
    <n v="4614"/>
    <x v="0"/>
    <n v="646"/>
    <n v="4"/>
    <x v="0"/>
    <n v="0.29995665366276547"/>
    <n v="1384"/>
  </r>
  <r>
    <s v="ORD002499"/>
    <s v="CUST4546"/>
    <s v="Ian Cameron"/>
    <s v="elizabeth.hendricks@hotmail.com"/>
    <x v="1"/>
    <d v="2023-07-09T00:00:00"/>
    <x v="152"/>
    <x v="4"/>
    <x v="1"/>
    <s v="April"/>
    <x v="0"/>
    <s v="PROD1206"/>
    <x v="18"/>
    <x v="0"/>
    <n v="273"/>
    <n v="2"/>
    <n v="547"/>
    <x v="1"/>
    <n v="57"/>
    <n v="3"/>
    <x v="0"/>
    <n v="0.40036563071297987"/>
    <n v="219"/>
  </r>
  <r>
    <s v="ORD002500"/>
    <s v="CUST1599"/>
    <s v="John Donovan"/>
    <s v="martha.crawford@gmail.com"/>
    <x v="1"/>
    <d v="2023-03-31T00:00:00"/>
    <x v="275"/>
    <x v="4"/>
    <x v="0"/>
    <s v="April"/>
    <x v="0"/>
    <s v="PROD7554"/>
    <x v="0"/>
    <x v="0"/>
    <n v="953"/>
    <n v="1"/>
    <n v="953"/>
    <x v="1"/>
    <n v="91"/>
    <n v="6"/>
    <x v="0"/>
    <n v="0.39979013641133265"/>
    <n v="381"/>
  </r>
  <r>
    <s v="ORD002501"/>
    <s v="CUST4458"/>
    <s v="Adam Stewart"/>
    <s v="rachel.gross@hotmail.com"/>
    <x v="0"/>
    <d v="2024-07-14T00:00:00"/>
    <x v="537"/>
    <x v="4"/>
    <x v="0"/>
    <s v="April"/>
    <x v="2"/>
    <s v="PROD5524"/>
    <x v="18"/>
    <x v="0"/>
    <n v="400"/>
    <n v="1"/>
    <n v="400"/>
    <x v="1"/>
    <n v="45"/>
    <m/>
    <x v="2"/>
    <n v="0.4"/>
    <n v="160"/>
  </r>
  <r>
    <s v="ORD002502"/>
    <s v="CUST4143"/>
    <s v="Tracy Ortiz"/>
    <s v="leslie.cline@yahoo.com"/>
    <x v="4"/>
    <d v="2023-03-29T00:00:00"/>
    <x v="471"/>
    <x v="6"/>
    <x v="0"/>
    <s v="August"/>
    <x v="0"/>
    <s v="PROD7434"/>
    <x v="21"/>
    <x v="1"/>
    <n v="1193"/>
    <n v="2"/>
    <n v="2387"/>
    <x v="1"/>
    <n v="225"/>
    <n v="2"/>
    <x v="0"/>
    <n v="0.14997905320485966"/>
    <n v="358"/>
  </r>
  <r>
    <s v="ORD002503"/>
    <s v="CUST6652"/>
    <s v="Mark Adkins"/>
    <s v="lisa.clark@yahoo.com"/>
    <x v="3"/>
    <d v="2024-05-21T00:00:00"/>
    <x v="232"/>
    <x v="5"/>
    <x v="0"/>
    <s v="October"/>
    <x v="0"/>
    <s v="PROD9412"/>
    <x v="3"/>
    <x v="1"/>
    <n v="696"/>
    <n v="6"/>
    <n v="4179"/>
    <x v="0"/>
    <n v="356"/>
    <n v="9"/>
    <x v="1"/>
    <n v="0.15003589375448673"/>
    <n v="627"/>
  </r>
  <r>
    <s v="ORD002504"/>
    <s v="CUST3425"/>
    <s v="Garrett Gray"/>
    <s v="cristian.anderson@yahoo.com"/>
    <x v="4"/>
    <d v="2024-04-18T00:00:00"/>
    <x v="152"/>
    <x v="4"/>
    <x v="1"/>
    <s v="April"/>
    <x v="0"/>
    <s v="PROD3912"/>
    <x v="20"/>
    <x v="3"/>
    <n v="680"/>
    <n v="3"/>
    <n v="2041"/>
    <x v="1"/>
    <n v="200"/>
    <n v="9"/>
    <x v="1"/>
    <n v="0.3503184713375796"/>
    <n v="715"/>
  </r>
  <r>
    <s v="ORD002505"/>
    <s v="CUST9028"/>
    <s v="Amanda Matthews"/>
    <s v="tina.manning@yahoo.com"/>
    <x v="3"/>
    <d v="2024-07-29T00:00:00"/>
    <x v="399"/>
    <x v="0"/>
    <x v="1"/>
    <s v="January"/>
    <x v="2"/>
    <s v="PROD1345"/>
    <x v="14"/>
    <x v="4"/>
    <n v="535"/>
    <n v="1"/>
    <n v="535"/>
    <x v="1"/>
    <n v="76"/>
    <m/>
    <x v="2"/>
    <n v="0.25046728971962617"/>
    <n v="134"/>
  </r>
  <r>
    <s v="ORD002506"/>
    <s v="CUST4369"/>
    <s v="Charles Powers"/>
    <s v="monica.sanchez@yahoo.com"/>
    <x v="0"/>
    <d v="2023-03-18T00:00:00"/>
    <x v="228"/>
    <x v="4"/>
    <x v="1"/>
    <s v="April"/>
    <x v="1"/>
    <s v="PROD6453"/>
    <x v="6"/>
    <x v="0"/>
    <n v="488"/>
    <n v="1"/>
    <n v="488"/>
    <x v="0"/>
    <n v="30"/>
    <m/>
    <x v="2"/>
    <n v="0.39959016393442626"/>
    <n v="195"/>
  </r>
  <r>
    <s v="ORD002507"/>
    <s v="CUST9623"/>
    <s v="William Vazquez"/>
    <s v="randy.morales@hotmail.com"/>
    <x v="5"/>
    <d v="2024-01-15T00:00:00"/>
    <x v="448"/>
    <x v="11"/>
    <x v="0"/>
    <s v="July"/>
    <x v="0"/>
    <s v="PROD5268"/>
    <x v="8"/>
    <x v="2"/>
    <n v="1160"/>
    <n v="2"/>
    <n v="2320"/>
    <x v="1"/>
    <n v="341"/>
    <n v="6"/>
    <x v="0"/>
    <n v="0.3"/>
    <n v="696"/>
  </r>
  <r>
    <s v="ORD002508"/>
    <s v="CUST6831"/>
    <s v="John Alexander"/>
    <s v="chelsea.grant@outlook.com"/>
    <x v="5"/>
    <d v="2023-09-29T00:00:00"/>
    <x v="325"/>
    <x v="1"/>
    <x v="0"/>
    <s v="December"/>
    <x v="0"/>
    <s v="PROD7866"/>
    <x v="11"/>
    <x v="3"/>
    <n v="1777"/>
    <n v="2"/>
    <n v="3553"/>
    <x v="0"/>
    <n v="283"/>
    <n v="9"/>
    <x v="1"/>
    <n v="0.35012665353222627"/>
    <n v="1244"/>
  </r>
  <r>
    <s v="ORD002509"/>
    <s v="CUST8931"/>
    <s v="Scott Anderson"/>
    <s v="amanda.brooks@hotmail.com"/>
    <x v="4"/>
    <d v="2024-06-03T00:00:00"/>
    <x v="311"/>
    <x v="6"/>
    <x v="0"/>
    <s v="August"/>
    <x v="1"/>
    <s v="PROD7859"/>
    <x v="0"/>
    <x v="0"/>
    <n v="323"/>
    <n v="3"/>
    <n v="970"/>
    <x v="4"/>
    <n v="133"/>
    <m/>
    <x v="2"/>
    <n v="0.4"/>
    <n v="388"/>
  </r>
  <r>
    <s v="ORD002510"/>
    <s v="CUST4541"/>
    <s v="Gary Zamora"/>
    <s v="timothy.henderson@yahoo.com"/>
    <x v="4"/>
    <d v="2023-06-03T00:00:00"/>
    <x v="26"/>
    <x v="10"/>
    <x v="1"/>
    <s v="February"/>
    <x v="0"/>
    <s v="PROD9360"/>
    <x v="7"/>
    <x v="4"/>
    <n v="329"/>
    <n v="1"/>
    <n v="329"/>
    <x v="1"/>
    <n v="33"/>
    <n v="9"/>
    <x v="1"/>
    <n v="0.24924012158054712"/>
    <n v="82"/>
  </r>
  <r>
    <s v="ORD002511"/>
    <s v="CUST8609"/>
    <s v="Joshua Houston"/>
    <s v="crystal.romero@yahoo.com"/>
    <x v="3"/>
    <d v="2023-08-02T00:00:00"/>
    <x v="563"/>
    <x v="0"/>
    <x v="0"/>
    <s v="January"/>
    <x v="2"/>
    <s v="PROD9210"/>
    <x v="8"/>
    <x v="2"/>
    <n v="414"/>
    <n v="1"/>
    <n v="414"/>
    <x v="1"/>
    <n v="28"/>
    <m/>
    <x v="2"/>
    <n v="0.29951690821256038"/>
    <n v="124"/>
  </r>
  <r>
    <s v="ORD002512"/>
    <s v="CUST5272"/>
    <s v="Ashley King"/>
    <s v="robert.ferguson@outlook.com"/>
    <x v="3"/>
    <d v="2024-09-27T00:00:00"/>
    <x v="516"/>
    <x v="2"/>
    <x v="0"/>
    <s v="May"/>
    <x v="0"/>
    <s v="PROD1031"/>
    <x v="10"/>
    <x v="2"/>
    <n v="273"/>
    <n v="1"/>
    <n v="273"/>
    <x v="0"/>
    <n v="18"/>
    <n v="6"/>
    <x v="0"/>
    <n v="0.30036630036630035"/>
    <n v="82"/>
  </r>
  <r>
    <s v="ORD002513"/>
    <s v="CUST5822"/>
    <s v="Ronald Bowman"/>
    <s v="kevin.perez@yahoo.com"/>
    <x v="0"/>
    <d v="2024-01-26T00:00:00"/>
    <x v="231"/>
    <x v="1"/>
    <x v="0"/>
    <s v="December"/>
    <x v="0"/>
    <s v="PROD7447"/>
    <x v="17"/>
    <x v="3"/>
    <n v="262"/>
    <n v="10"/>
    <n v="2616"/>
    <x v="1"/>
    <n v="137"/>
    <n v="3"/>
    <x v="0"/>
    <n v="0.34977064220183485"/>
    <n v="915"/>
  </r>
  <r>
    <s v="ORD002514"/>
    <s v="CUST4458"/>
    <s v="Adam Stewart"/>
    <s v="rachel.gross@hotmail.com"/>
    <x v="0"/>
    <d v="2024-07-14T00:00:00"/>
    <x v="293"/>
    <x v="9"/>
    <x v="0"/>
    <s v="June"/>
    <x v="0"/>
    <s v="PROD3048"/>
    <x v="2"/>
    <x v="1"/>
    <n v="385"/>
    <n v="4"/>
    <n v="1540"/>
    <x v="1"/>
    <n v="206"/>
    <n v="9"/>
    <x v="1"/>
    <n v="0.15"/>
    <n v="231"/>
  </r>
  <r>
    <s v="ORD002515"/>
    <s v="CUST5232"/>
    <s v="Christopher Adams"/>
    <s v="kimberly.stevens@gmail.com"/>
    <x v="2"/>
    <d v="2024-03-30T00:00:00"/>
    <x v="21"/>
    <x v="9"/>
    <x v="1"/>
    <s v="June"/>
    <x v="0"/>
    <s v="PROD3671"/>
    <x v="7"/>
    <x v="4"/>
    <n v="226"/>
    <n v="3"/>
    <n v="678"/>
    <x v="0"/>
    <n v="68"/>
    <n v="9"/>
    <x v="1"/>
    <n v="0.24926253687315633"/>
    <n v="169"/>
  </r>
  <r>
    <s v="ORD002516"/>
    <s v="CUST1285"/>
    <s v="Barbara Knox"/>
    <s v="eric.miller@gmail.com"/>
    <x v="6"/>
    <d v="2024-12-24T00:00:00"/>
    <x v="377"/>
    <x v="7"/>
    <x v="0"/>
    <s v="November"/>
    <x v="1"/>
    <s v="PROD4957"/>
    <x v="14"/>
    <x v="4"/>
    <n v="67"/>
    <n v="7"/>
    <n v="466"/>
    <x v="2"/>
    <n v="32"/>
    <m/>
    <x v="2"/>
    <n v="0.25107296137339058"/>
    <n v="117"/>
  </r>
  <r>
    <s v="ORD002517"/>
    <s v="CUST5760"/>
    <s v="Stacy Fisher"/>
    <s v="robert.obrien@hotmail.com"/>
    <x v="2"/>
    <d v="2023-01-13T00:00:00"/>
    <x v="599"/>
    <x v="8"/>
    <x v="1"/>
    <s v="September"/>
    <x v="0"/>
    <s v="PROD9178"/>
    <x v="1"/>
    <x v="1"/>
    <n v="645"/>
    <n v="2"/>
    <n v="1291"/>
    <x v="0"/>
    <n v="78"/>
    <n v="2"/>
    <x v="0"/>
    <n v="0.15027110766847404"/>
    <n v="194"/>
  </r>
  <r>
    <s v="ORD002518"/>
    <s v="CUST6876"/>
    <s v="Benjamin Davidson"/>
    <s v="pamela.ballard@outlook.com"/>
    <x v="5"/>
    <d v="2023-05-16T00:00:00"/>
    <x v="425"/>
    <x v="4"/>
    <x v="1"/>
    <s v="April"/>
    <x v="0"/>
    <s v="PROD1307"/>
    <x v="19"/>
    <x v="2"/>
    <n v="135"/>
    <n v="4"/>
    <n v="541"/>
    <x v="1"/>
    <n v="47"/>
    <n v="9"/>
    <x v="1"/>
    <n v="0.29944547134935307"/>
    <n v="162"/>
  </r>
  <r>
    <s v="ORD002519"/>
    <s v="CUST4498"/>
    <s v="David Kelley"/>
    <s v="charles.ellis@outlook.com"/>
    <x v="1"/>
    <d v="2023-02-16T00:00:00"/>
    <x v="78"/>
    <x v="11"/>
    <x v="0"/>
    <s v="July"/>
    <x v="0"/>
    <s v="PROD5329"/>
    <x v="5"/>
    <x v="3"/>
    <n v="566"/>
    <n v="5"/>
    <n v="2832"/>
    <x v="1"/>
    <n v="310"/>
    <n v="7"/>
    <x v="0"/>
    <n v="0.34992937853107342"/>
    <n v="991"/>
  </r>
  <r>
    <s v="ORD002520"/>
    <s v="CUST9008"/>
    <s v="Victoria Neal"/>
    <s v="shannon.baker@gmail.com"/>
    <x v="2"/>
    <d v="2023-11-28T00:00:00"/>
    <x v="153"/>
    <x v="3"/>
    <x v="1"/>
    <s v="March"/>
    <x v="2"/>
    <s v="PROD3181"/>
    <x v="12"/>
    <x v="3"/>
    <n v="451"/>
    <n v="1"/>
    <n v="451"/>
    <x v="1"/>
    <n v="61"/>
    <m/>
    <x v="2"/>
    <n v="0.35033259423503327"/>
    <n v="158"/>
  </r>
  <r>
    <s v="ORD002521"/>
    <s v="CUST9665"/>
    <s v="Derrick Rice"/>
    <s v="mary.boyer@gmail.com"/>
    <x v="5"/>
    <d v="2023-07-01T00:00:00"/>
    <x v="551"/>
    <x v="5"/>
    <x v="1"/>
    <s v="October"/>
    <x v="0"/>
    <s v="PROD3386"/>
    <x v="16"/>
    <x v="0"/>
    <n v="119"/>
    <n v="3"/>
    <n v="358"/>
    <x v="3"/>
    <n v="20"/>
    <n v="9"/>
    <x v="1"/>
    <n v="0.3994413407821229"/>
    <n v="143"/>
  </r>
  <r>
    <s v="ORD002522"/>
    <s v="CUST7598"/>
    <s v="David Santos"/>
    <s v="cody.buchanan@outlook.com"/>
    <x v="6"/>
    <d v="2023-01-06T00:00:00"/>
    <x v="532"/>
    <x v="10"/>
    <x v="1"/>
    <s v="February"/>
    <x v="0"/>
    <s v="PROD2498"/>
    <x v="11"/>
    <x v="3"/>
    <n v="480"/>
    <n v="2"/>
    <n v="960"/>
    <x v="0"/>
    <n v="144"/>
    <n v="7"/>
    <x v="0"/>
    <n v="0.35"/>
    <n v="336"/>
  </r>
  <r>
    <s v="ORD002523"/>
    <s v="CUST9714"/>
    <s v="Glenn Hawkins"/>
    <s v="ruben.simmons@yahoo.com"/>
    <x v="4"/>
    <d v="2023-07-05T00:00:00"/>
    <x v="540"/>
    <x v="6"/>
    <x v="1"/>
    <s v="August"/>
    <x v="0"/>
    <s v="PROD6912"/>
    <x v="12"/>
    <x v="3"/>
    <n v="33"/>
    <n v="2"/>
    <n v="67"/>
    <x v="1"/>
    <n v="6"/>
    <n v="2"/>
    <x v="0"/>
    <n v="0.34328358208955223"/>
    <n v="23"/>
  </r>
  <r>
    <s v="ORD002524"/>
    <s v="CUST5457"/>
    <s v="Kari Carpenter"/>
    <s v="lisa.gordon@yahoo.com"/>
    <x v="3"/>
    <d v="2023-01-27T00:00:00"/>
    <x v="581"/>
    <x v="9"/>
    <x v="1"/>
    <s v="June"/>
    <x v="0"/>
    <s v="PROD1337"/>
    <x v="11"/>
    <x v="3"/>
    <n v="463"/>
    <n v="2"/>
    <n v="926"/>
    <x v="0"/>
    <n v="79"/>
    <n v="8"/>
    <x v="1"/>
    <n v="0.34989200863930886"/>
    <n v="324"/>
  </r>
  <r>
    <s v="ORD002525"/>
    <s v="CUST4390"/>
    <s v="Steve Crawford"/>
    <s v="jason.gonzalez@gmail.com"/>
    <x v="6"/>
    <d v="2023-04-03T00:00:00"/>
    <x v="338"/>
    <x v="2"/>
    <x v="1"/>
    <s v="May"/>
    <x v="0"/>
    <s v="PROD2512"/>
    <x v="14"/>
    <x v="4"/>
    <n v="889"/>
    <n v="5"/>
    <n v="4445"/>
    <x v="1"/>
    <n v="563"/>
    <n v="5"/>
    <x v="0"/>
    <n v="0.24994375703037119"/>
    <n v="1111"/>
  </r>
  <r>
    <s v="ORD002526"/>
    <s v="CUST3223"/>
    <s v="Andres Harvey"/>
    <s v="cameron.dillon@outlook.com"/>
    <x v="5"/>
    <d v="2023-12-31T00:00:00"/>
    <x v="230"/>
    <x v="4"/>
    <x v="0"/>
    <s v="April"/>
    <x v="1"/>
    <s v="PROD7260"/>
    <x v="0"/>
    <x v="0"/>
    <n v="49"/>
    <n v="3"/>
    <n v="148"/>
    <x v="0"/>
    <n v="9"/>
    <m/>
    <x v="2"/>
    <n v="0.39864864864864863"/>
    <n v="59"/>
  </r>
  <r>
    <s v="ORD002527"/>
    <s v="CUST6882"/>
    <s v="Patrick Thomas"/>
    <s v="daniel.madden@gmail.com"/>
    <x v="6"/>
    <d v="2024-09-21T00:00:00"/>
    <x v="660"/>
    <x v="1"/>
    <x v="0"/>
    <s v="December"/>
    <x v="0"/>
    <s v="PROD7844"/>
    <x v="21"/>
    <x v="1"/>
    <n v="1159"/>
    <n v="8"/>
    <n v="9271"/>
    <x v="1"/>
    <n v="825"/>
    <n v="4"/>
    <x v="0"/>
    <n v="0.15003775213029877"/>
    <n v="1391"/>
  </r>
  <r>
    <s v="ORD002528"/>
    <s v="CUST1276"/>
    <s v="Natalie Howard"/>
    <s v="paula.tucker@hotmail.com"/>
    <x v="2"/>
    <d v="2023-07-27T00:00:00"/>
    <x v="232"/>
    <x v="5"/>
    <x v="0"/>
    <s v="October"/>
    <x v="0"/>
    <s v="PROD5908"/>
    <x v="18"/>
    <x v="0"/>
    <n v="1103"/>
    <n v="1"/>
    <n v="1103"/>
    <x v="1"/>
    <n v="161"/>
    <n v="6"/>
    <x v="0"/>
    <n v="0.39981867633726204"/>
    <n v="441"/>
  </r>
  <r>
    <s v="ORD002529"/>
    <s v="CUST2234"/>
    <s v="Pedro Sandoval"/>
    <s v="joshua.roman@yahoo.com"/>
    <x v="4"/>
    <d v="2024-03-12T00:00:00"/>
    <x v="361"/>
    <x v="6"/>
    <x v="1"/>
    <s v="August"/>
    <x v="0"/>
    <s v="PROD7275"/>
    <x v="8"/>
    <x v="2"/>
    <n v="256"/>
    <n v="1"/>
    <n v="256"/>
    <x v="1"/>
    <n v="26"/>
    <n v="10"/>
    <x v="1"/>
    <n v="0.30078125"/>
    <n v="77"/>
  </r>
  <r>
    <s v="ORD002530"/>
    <s v="CUST6335"/>
    <s v="Christine Vargas"/>
    <s v="adrienne.wilson@gmail.com"/>
    <x v="4"/>
    <d v="2024-08-15T00:00:00"/>
    <x v="80"/>
    <x v="8"/>
    <x v="1"/>
    <s v="September"/>
    <x v="2"/>
    <s v="PROD8358"/>
    <x v="11"/>
    <x v="3"/>
    <n v="1077"/>
    <n v="5"/>
    <n v="5385"/>
    <x v="3"/>
    <n v="601"/>
    <m/>
    <x v="2"/>
    <n v="0.35004642525533891"/>
    <n v="1885"/>
  </r>
  <r>
    <s v="ORD002531"/>
    <s v="CUST9216"/>
    <s v="Cassidy Carson"/>
    <s v="christopher.jackson@yahoo.com"/>
    <x v="6"/>
    <d v="2024-12-30T00:00:00"/>
    <x v="612"/>
    <x v="9"/>
    <x v="1"/>
    <s v="June"/>
    <x v="0"/>
    <s v="PROD2152"/>
    <x v="21"/>
    <x v="1"/>
    <n v="966"/>
    <n v="2"/>
    <n v="1931"/>
    <x v="2"/>
    <n v="275"/>
    <n v="4"/>
    <x v="0"/>
    <n v="0.15018125323666495"/>
    <n v="290"/>
  </r>
  <r>
    <s v="ORD002532"/>
    <s v="CUST1710"/>
    <s v="John Scott"/>
    <s v="timothy.padilla@yahoo.com"/>
    <x v="1"/>
    <d v="2023-12-05T00:00:00"/>
    <x v="573"/>
    <x v="2"/>
    <x v="0"/>
    <s v="May"/>
    <x v="0"/>
    <s v="PROD8631"/>
    <x v="6"/>
    <x v="0"/>
    <n v="632"/>
    <n v="2"/>
    <n v="1264"/>
    <x v="1"/>
    <n v="131"/>
    <n v="9"/>
    <x v="1"/>
    <n v="0.40031645569620256"/>
    <n v="506"/>
  </r>
  <r>
    <s v="ORD002533"/>
    <s v="CUST6744"/>
    <s v="Michael Ramirez"/>
    <s v="timothy.swanson@outlook.com"/>
    <x v="0"/>
    <d v="2023-03-30T00:00:00"/>
    <x v="56"/>
    <x v="7"/>
    <x v="1"/>
    <s v="November"/>
    <x v="2"/>
    <s v="PROD2374"/>
    <x v="6"/>
    <x v="0"/>
    <n v="497"/>
    <n v="6"/>
    <n v="2982"/>
    <x v="0"/>
    <n v="180"/>
    <m/>
    <x v="2"/>
    <n v="0.40006706908115358"/>
    <n v="1193"/>
  </r>
  <r>
    <s v="ORD002534"/>
    <s v="CUST3361"/>
    <s v="Jared Bell"/>
    <s v="tyler.hudson@yahoo.com"/>
    <x v="5"/>
    <d v="2023-06-18T00:00:00"/>
    <x v="118"/>
    <x v="7"/>
    <x v="0"/>
    <s v="November"/>
    <x v="0"/>
    <s v="PROD9862"/>
    <x v="20"/>
    <x v="3"/>
    <n v="1213"/>
    <n v="4"/>
    <n v="4853"/>
    <x v="1"/>
    <n v="654"/>
    <n v="6"/>
    <x v="0"/>
    <n v="0.35009272614877396"/>
    <n v="1699"/>
  </r>
  <r>
    <s v="ORD002535"/>
    <s v="CUST4640"/>
    <s v="Frederick Brown"/>
    <s v="adam.hayes@yahoo.com"/>
    <x v="1"/>
    <d v="2024-01-27T00:00:00"/>
    <x v="448"/>
    <x v="11"/>
    <x v="0"/>
    <s v="July"/>
    <x v="0"/>
    <s v="PROD2971"/>
    <x v="9"/>
    <x v="4"/>
    <n v="665"/>
    <n v="5"/>
    <n v="3324"/>
    <x v="0"/>
    <n v="288"/>
    <n v="2"/>
    <x v="0"/>
    <n v="0.25"/>
    <n v="831"/>
  </r>
  <r>
    <s v="ORD002536"/>
    <s v="CUST8707"/>
    <s v="John Kennedy"/>
    <s v="kimberly.bates@outlook.com"/>
    <x v="6"/>
    <d v="2023-11-03T00:00:00"/>
    <x v="221"/>
    <x v="11"/>
    <x v="1"/>
    <s v="July"/>
    <x v="0"/>
    <s v="PROD6643"/>
    <x v="20"/>
    <x v="3"/>
    <n v="894"/>
    <n v="6"/>
    <n v="5365"/>
    <x v="1"/>
    <n v="762"/>
    <n v="2"/>
    <x v="0"/>
    <n v="0.35004659832246038"/>
    <n v="1878"/>
  </r>
  <r>
    <s v="ORD002537"/>
    <s v="CUST9536"/>
    <s v="Eric Compton"/>
    <s v="suzanne.gross@hotmail.com"/>
    <x v="5"/>
    <d v="2024-09-28T00:00:00"/>
    <x v="366"/>
    <x v="3"/>
    <x v="1"/>
    <s v="March"/>
    <x v="0"/>
    <s v="PROD2773"/>
    <x v="15"/>
    <x v="1"/>
    <n v="479"/>
    <n v="4"/>
    <n v="1918"/>
    <x v="1"/>
    <n v="237"/>
    <n v="6"/>
    <x v="0"/>
    <n v="0.15015641293013557"/>
    <n v="288"/>
  </r>
  <r>
    <s v="ORD002538"/>
    <s v="CUST2296"/>
    <s v="Mitchell Blake"/>
    <s v="patrick.dickson@yahoo.com"/>
    <x v="0"/>
    <d v="2024-11-22T00:00:00"/>
    <x v="361"/>
    <x v="6"/>
    <x v="1"/>
    <s v="August"/>
    <x v="1"/>
    <s v="PROD7962"/>
    <x v="1"/>
    <x v="1"/>
    <n v="205"/>
    <n v="1"/>
    <n v="205"/>
    <x v="0"/>
    <n v="24"/>
    <m/>
    <x v="2"/>
    <n v="0.15121951219512195"/>
    <n v="31"/>
  </r>
  <r>
    <s v="ORD002539"/>
    <s v="CUST9408"/>
    <s v="Mark Williams"/>
    <s v="michael.mendez@hotmail.com"/>
    <x v="6"/>
    <d v="2024-05-29T00:00:00"/>
    <x v="126"/>
    <x v="8"/>
    <x v="1"/>
    <s v="September"/>
    <x v="0"/>
    <s v="PROD9769"/>
    <x v="18"/>
    <x v="0"/>
    <n v="581"/>
    <n v="1"/>
    <n v="581"/>
    <x v="1"/>
    <n v="62"/>
    <n v="10"/>
    <x v="1"/>
    <n v="0.3993115318416523"/>
    <n v="232"/>
  </r>
  <r>
    <s v="ORD002540"/>
    <s v="CUST7943"/>
    <s v="Kimberly Howe"/>
    <s v="john.armstrong@gmail.com"/>
    <x v="5"/>
    <d v="2023-11-09T00:00:00"/>
    <x v="303"/>
    <x v="4"/>
    <x v="1"/>
    <s v="April"/>
    <x v="0"/>
    <s v="PROD4603"/>
    <x v="9"/>
    <x v="4"/>
    <n v="883"/>
    <n v="2"/>
    <n v="1767"/>
    <x v="1"/>
    <n v="173"/>
    <n v="3"/>
    <x v="0"/>
    <n v="0.2501414827391058"/>
    <n v="442"/>
  </r>
  <r>
    <s v="ORD002541"/>
    <s v="CUST1150"/>
    <s v="Lisa Ferrell"/>
    <s v="garrett.clark@outlook.com"/>
    <x v="3"/>
    <d v="2023-12-07T00:00:00"/>
    <x v="432"/>
    <x v="5"/>
    <x v="0"/>
    <s v="October"/>
    <x v="0"/>
    <s v="PROD6278"/>
    <x v="6"/>
    <x v="0"/>
    <n v="616"/>
    <n v="4"/>
    <n v="2464"/>
    <x v="0"/>
    <n v="349"/>
    <n v="7"/>
    <x v="0"/>
    <n v="0.40016233766233766"/>
    <n v="986"/>
  </r>
  <r>
    <s v="ORD002542"/>
    <s v="CUST4026"/>
    <s v="Daniel Young"/>
    <s v="ashley.payne@outlook.com"/>
    <x v="5"/>
    <d v="2023-10-02T00:00:00"/>
    <x v="342"/>
    <x v="7"/>
    <x v="1"/>
    <s v="November"/>
    <x v="0"/>
    <s v="PROD5926"/>
    <x v="1"/>
    <x v="1"/>
    <n v="16"/>
    <n v="7"/>
    <n v="114"/>
    <x v="1"/>
    <n v="10"/>
    <n v="9"/>
    <x v="1"/>
    <n v="0.14912280701754385"/>
    <n v="17"/>
  </r>
  <r>
    <s v="ORD002543"/>
    <s v="CUST4681"/>
    <s v="Elizabeth James"/>
    <s v="sharon.watkins@outlook.com"/>
    <x v="2"/>
    <d v="2023-02-23T00:00:00"/>
    <x v="632"/>
    <x v="6"/>
    <x v="0"/>
    <s v="August"/>
    <x v="0"/>
    <s v="PROD7783"/>
    <x v="8"/>
    <x v="2"/>
    <n v="368"/>
    <n v="5"/>
    <n v="1839"/>
    <x v="0"/>
    <n v="190"/>
    <n v="9"/>
    <x v="1"/>
    <n v="0.300163132137031"/>
    <n v="552"/>
  </r>
  <r>
    <s v="ORD002544"/>
    <s v="CUST5838"/>
    <s v="James Williams"/>
    <s v="sarah.thompson@gmail.com"/>
    <x v="2"/>
    <d v="2023-07-30T00:00:00"/>
    <x v="236"/>
    <x v="4"/>
    <x v="0"/>
    <s v="April"/>
    <x v="0"/>
    <s v="PROD8300"/>
    <x v="19"/>
    <x v="2"/>
    <n v="256"/>
    <n v="2"/>
    <n v="512"/>
    <x v="0"/>
    <n v="72"/>
    <n v="9"/>
    <x v="1"/>
    <n v="0.30078125"/>
    <n v="154"/>
  </r>
  <r>
    <s v="ORD002545"/>
    <s v="CUST6450"/>
    <s v="Patrick Turner"/>
    <s v="kathleen.hernandez@yahoo.com"/>
    <x v="0"/>
    <d v="2023-07-15T00:00:00"/>
    <x v="643"/>
    <x v="9"/>
    <x v="0"/>
    <s v="June"/>
    <x v="2"/>
    <s v="PROD5198"/>
    <x v="8"/>
    <x v="2"/>
    <n v="563"/>
    <n v="4"/>
    <n v="2250"/>
    <x v="0"/>
    <n v="257"/>
    <m/>
    <x v="2"/>
    <n v="0.3"/>
    <n v="675"/>
  </r>
  <r>
    <s v="ORD002546"/>
    <s v="CUST5306"/>
    <s v="Brianna Roach"/>
    <s v="nicole.noble@yahoo.com"/>
    <x v="1"/>
    <d v="2024-04-08T00:00:00"/>
    <x v="651"/>
    <x v="8"/>
    <x v="1"/>
    <s v="September"/>
    <x v="0"/>
    <s v="PROD8619"/>
    <x v="20"/>
    <x v="3"/>
    <n v="905"/>
    <n v="2"/>
    <n v="1810"/>
    <x v="1"/>
    <n v="98"/>
    <n v="4"/>
    <x v="0"/>
    <n v="0.35027624309392263"/>
    <n v="634"/>
  </r>
  <r>
    <s v="ORD002547"/>
    <s v="CUST4819"/>
    <s v="Christopher Dean"/>
    <s v="laura.phillips@yahoo.com"/>
    <x v="1"/>
    <d v="2024-02-28T00:00:00"/>
    <x v="506"/>
    <x v="5"/>
    <x v="0"/>
    <s v="October"/>
    <x v="1"/>
    <s v="PROD3944"/>
    <x v="21"/>
    <x v="1"/>
    <n v="566"/>
    <n v="6"/>
    <n v="3397"/>
    <x v="0"/>
    <n v="482"/>
    <m/>
    <x v="2"/>
    <n v="0.15013246982631734"/>
    <n v="510"/>
  </r>
  <r>
    <s v="ORD002548"/>
    <s v="CUST4889"/>
    <s v="Dennis Smith"/>
    <s v="breanna.lewis@gmail.com"/>
    <x v="1"/>
    <d v="2024-11-20T00:00:00"/>
    <x v="466"/>
    <x v="8"/>
    <x v="0"/>
    <s v="September"/>
    <x v="0"/>
    <s v="PROD9607"/>
    <x v="17"/>
    <x v="3"/>
    <n v="137"/>
    <n v="1"/>
    <n v="137"/>
    <x v="1"/>
    <n v="15"/>
    <n v="2"/>
    <x v="0"/>
    <n v="0.35036496350364965"/>
    <n v="48"/>
  </r>
  <r>
    <s v="ORD002549"/>
    <s v="CUST2605"/>
    <s v="Leslie Nguyen"/>
    <s v="henry.goodman@hotmail.com"/>
    <x v="3"/>
    <d v="2023-07-07T00:00:00"/>
    <x v="439"/>
    <x v="9"/>
    <x v="1"/>
    <s v="June"/>
    <x v="0"/>
    <s v="PROD5798"/>
    <x v="11"/>
    <x v="3"/>
    <n v="470"/>
    <n v="4"/>
    <n v="1881"/>
    <x v="2"/>
    <n v="185"/>
    <n v="2"/>
    <x v="0"/>
    <n v="0.34981392876129719"/>
    <n v="658"/>
  </r>
  <r>
    <s v="ORD002550"/>
    <s v="CUST9868"/>
    <s v="William Carroll"/>
    <s v="allen.stewart@outlook.com"/>
    <x v="6"/>
    <d v="2024-08-20T00:00:00"/>
    <x v="492"/>
    <x v="11"/>
    <x v="1"/>
    <s v="July"/>
    <x v="0"/>
    <s v="PROD6995"/>
    <x v="6"/>
    <x v="0"/>
    <n v="310"/>
    <n v="3"/>
    <n v="929"/>
    <x v="1"/>
    <n v="123"/>
    <n v="10"/>
    <x v="1"/>
    <n v="0.39935414424111948"/>
    <n v="371"/>
  </r>
  <r>
    <s v="ORD002551"/>
    <s v="CUST1802"/>
    <s v="Blake Rhodes"/>
    <s v="daniel.gutierrez@outlook.com"/>
    <x v="6"/>
    <d v="2024-08-31T00:00:00"/>
    <x v="93"/>
    <x v="4"/>
    <x v="1"/>
    <s v="April"/>
    <x v="1"/>
    <s v="PROD1434"/>
    <x v="19"/>
    <x v="2"/>
    <n v="687"/>
    <n v="2"/>
    <n v="1373"/>
    <x v="1"/>
    <n v="138"/>
    <m/>
    <x v="2"/>
    <n v="0.30007283321194467"/>
    <n v="412"/>
  </r>
  <r>
    <s v="ORD002552"/>
    <s v="CUST7566"/>
    <s v="Erin Coleman"/>
    <s v="ryan.gonzales@gmail.com"/>
    <x v="1"/>
    <d v="2024-02-10T00:00:00"/>
    <x v="37"/>
    <x v="11"/>
    <x v="0"/>
    <s v="July"/>
    <x v="0"/>
    <s v="PROD4004"/>
    <x v="7"/>
    <x v="4"/>
    <n v="706"/>
    <n v="3"/>
    <n v="2117"/>
    <x v="0"/>
    <n v="163"/>
    <n v="8"/>
    <x v="1"/>
    <n v="0.24988190836088806"/>
    <n v="529"/>
  </r>
  <r>
    <s v="ORD002553"/>
    <s v="CUST4448"/>
    <s v="Daniel Mullins Jr."/>
    <s v="timothy.henderson@outlook.com"/>
    <x v="0"/>
    <d v="2024-01-03T00:00:00"/>
    <x v="706"/>
    <x v="1"/>
    <x v="0"/>
    <s v="December"/>
    <x v="1"/>
    <s v="PROD4877"/>
    <x v="6"/>
    <x v="0"/>
    <n v="631"/>
    <n v="6"/>
    <n v="3785"/>
    <x v="1"/>
    <n v="191"/>
    <m/>
    <x v="2"/>
    <n v="0.4"/>
    <n v="1514"/>
  </r>
  <r>
    <s v="ORD002554"/>
    <s v="CUST5078"/>
    <s v="Christina Grant"/>
    <s v="ann.quinn@outlook.com"/>
    <x v="3"/>
    <d v="2023-01-28T00:00:00"/>
    <x v="33"/>
    <x v="0"/>
    <x v="1"/>
    <s v="January"/>
    <x v="0"/>
    <s v="PROD5742"/>
    <x v="8"/>
    <x v="2"/>
    <n v="358"/>
    <n v="1"/>
    <n v="358"/>
    <x v="1"/>
    <n v="48"/>
    <n v="9"/>
    <x v="1"/>
    <n v="0.2988826815642458"/>
    <n v="107"/>
  </r>
  <r>
    <s v="ORD002555"/>
    <s v="CUST8665"/>
    <s v="Rose Nelson"/>
    <s v="ryan.bryant@gmail.com"/>
    <x v="5"/>
    <d v="2024-06-25T00:00:00"/>
    <x v="506"/>
    <x v="5"/>
    <x v="0"/>
    <s v="October"/>
    <x v="0"/>
    <s v="PROD4448"/>
    <x v="7"/>
    <x v="4"/>
    <n v="597"/>
    <n v="4"/>
    <n v="2386"/>
    <x v="0"/>
    <n v="276"/>
    <n v="5"/>
    <x v="0"/>
    <n v="0.25020955574182735"/>
    <n v="597"/>
  </r>
  <r>
    <s v="ORD002556"/>
    <s v="CUST8373"/>
    <s v="Tracy Sanders"/>
    <s v="john.richardson@hotmail.com"/>
    <x v="0"/>
    <d v="2024-04-12T00:00:00"/>
    <x v="188"/>
    <x v="3"/>
    <x v="0"/>
    <s v="March"/>
    <x v="0"/>
    <s v="PROD8206"/>
    <x v="7"/>
    <x v="4"/>
    <n v="789"/>
    <n v="3"/>
    <n v="2367"/>
    <x v="1"/>
    <n v="316"/>
    <n v="9"/>
    <x v="1"/>
    <n v="0.25010561892691169"/>
    <n v="592"/>
  </r>
  <r>
    <s v="ORD002557"/>
    <s v="CUST4423"/>
    <s v="Maria White"/>
    <s v="anthony.galvan@outlook.com"/>
    <x v="5"/>
    <d v="2024-07-18T00:00:00"/>
    <x v="409"/>
    <x v="1"/>
    <x v="1"/>
    <s v="December"/>
    <x v="0"/>
    <s v="PROD1806"/>
    <x v="16"/>
    <x v="0"/>
    <n v="776"/>
    <n v="4"/>
    <n v="3104"/>
    <x v="3"/>
    <n v="245"/>
    <n v="7"/>
    <x v="0"/>
    <n v="0.40012886597938147"/>
    <n v="1242"/>
  </r>
  <r>
    <s v="ORD002558"/>
    <s v="CUST4494"/>
    <s v="John Collins"/>
    <s v="matthew.oliver@gmail.com"/>
    <x v="1"/>
    <d v="2023-08-16T00:00:00"/>
    <x v="257"/>
    <x v="1"/>
    <x v="0"/>
    <s v="December"/>
    <x v="0"/>
    <s v="PROD6980"/>
    <x v="16"/>
    <x v="0"/>
    <n v="1960"/>
    <n v="4"/>
    <n v="7842"/>
    <x v="0"/>
    <n v="427"/>
    <n v="3"/>
    <x v="0"/>
    <n v="0.40002550369803619"/>
    <n v="3137"/>
  </r>
  <r>
    <s v="ORD002559"/>
    <s v="CUST7045"/>
    <s v="Samuel Lawson"/>
    <s v="dwayne.cunningham@gmail.com"/>
    <x v="0"/>
    <d v="2024-10-25T00:00:00"/>
    <x v="95"/>
    <x v="1"/>
    <x v="1"/>
    <s v="December"/>
    <x v="0"/>
    <s v="PROD4025"/>
    <x v="19"/>
    <x v="2"/>
    <n v="136"/>
    <n v="4"/>
    <n v="544"/>
    <x v="2"/>
    <n v="69"/>
    <n v="5"/>
    <x v="0"/>
    <n v="0.29963235294117646"/>
    <n v="163"/>
  </r>
  <r>
    <s v="ORD002560"/>
    <s v="CUST2169"/>
    <s v="Tara Mayer"/>
    <s v="frances.bell@outlook.com"/>
    <x v="5"/>
    <d v="2024-08-22T00:00:00"/>
    <x v="537"/>
    <x v="4"/>
    <x v="0"/>
    <s v="April"/>
    <x v="0"/>
    <s v="PROD2366"/>
    <x v="5"/>
    <x v="3"/>
    <n v="674"/>
    <n v="3"/>
    <n v="2022"/>
    <x v="1"/>
    <n v="169"/>
    <n v="9"/>
    <x v="1"/>
    <n v="0.35014836795252224"/>
    <n v="708"/>
  </r>
  <r>
    <s v="ORD002561"/>
    <s v="CUST8251"/>
    <s v="Nathan Douglas"/>
    <s v="angelica.townsend@hotmail.com"/>
    <x v="5"/>
    <d v="2023-02-14T00:00:00"/>
    <x v="215"/>
    <x v="4"/>
    <x v="0"/>
    <s v="April"/>
    <x v="1"/>
    <s v="PROD5653"/>
    <x v="5"/>
    <x v="3"/>
    <n v="88"/>
    <n v="4"/>
    <n v="352"/>
    <x v="4"/>
    <n v="43"/>
    <m/>
    <x v="2"/>
    <n v="0.34943181818181818"/>
    <n v="123"/>
  </r>
  <r>
    <s v="ORD002562"/>
    <s v="CUST6796"/>
    <s v="Jaime Adams"/>
    <s v="christina.garrett@yahoo.com"/>
    <x v="4"/>
    <d v="2023-10-29T00:00:00"/>
    <x v="203"/>
    <x v="8"/>
    <x v="1"/>
    <s v="September"/>
    <x v="2"/>
    <s v="PROD1194"/>
    <x v="21"/>
    <x v="1"/>
    <n v="969"/>
    <n v="5"/>
    <n v="4843"/>
    <x v="1"/>
    <n v="516"/>
    <m/>
    <x v="2"/>
    <n v="0.14990708238695025"/>
    <n v="726"/>
  </r>
  <r>
    <s v="ORD002563"/>
    <s v="CUST6362"/>
    <s v="Patricia Nelson"/>
    <s v="william.gray@yahoo.com"/>
    <x v="5"/>
    <d v="2024-03-19T00:00:00"/>
    <x v="164"/>
    <x v="8"/>
    <x v="1"/>
    <s v="September"/>
    <x v="0"/>
    <s v="PROD7443"/>
    <x v="5"/>
    <x v="3"/>
    <n v="957"/>
    <n v="3"/>
    <n v="2872"/>
    <x v="0"/>
    <n v="252"/>
    <n v="5"/>
    <x v="0"/>
    <n v="0.34993036211699163"/>
    <n v="1005"/>
  </r>
  <r>
    <s v="ORD002564"/>
    <s v="CUST3226"/>
    <s v="Daniel Rivers"/>
    <s v="steven.phillips@outlook.com"/>
    <x v="0"/>
    <d v="2023-02-22T00:00:00"/>
    <x v="118"/>
    <x v="7"/>
    <x v="0"/>
    <s v="November"/>
    <x v="0"/>
    <s v="PROD7972"/>
    <x v="9"/>
    <x v="4"/>
    <n v="483"/>
    <n v="6"/>
    <n v="2900"/>
    <x v="1"/>
    <n v="407"/>
    <n v="5"/>
    <x v="0"/>
    <n v="0.25"/>
    <n v="725"/>
  </r>
  <r>
    <s v="ORD002565"/>
    <s v="CUST7215"/>
    <s v="Lisa Mayer"/>
    <s v="sara.hunter@yahoo.com"/>
    <x v="1"/>
    <d v="2024-08-09T00:00:00"/>
    <x v="576"/>
    <x v="10"/>
    <x v="1"/>
    <s v="February"/>
    <x v="0"/>
    <s v="PROD9421"/>
    <x v="18"/>
    <x v="0"/>
    <n v="892"/>
    <n v="4"/>
    <n v="3570"/>
    <x v="4"/>
    <n v="338"/>
    <n v="5"/>
    <x v="0"/>
    <n v="0.4"/>
    <n v="1428"/>
  </r>
  <r>
    <s v="ORD002566"/>
    <s v="CUST9525"/>
    <s v="William Garcia"/>
    <s v="denise.williams@gmail.com"/>
    <x v="2"/>
    <d v="2023-03-02T00:00:00"/>
    <x v="213"/>
    <x v="9"/>
    <x v="0"/>
    <s v="June"/>
    <x v="0"/>
    <s v="PROD1018"/>
    <x v="3"/>
    <x v="1"/>
    <n v="157"/>
    <n v="4"/>
    <n v="626"/>
    <x v="0"/>
    <n v="47"/>
    <n v="10"/>
    <x v="1"/>
    <n v="0.15015974440894569"/>
    <n v="94"/>
  </r>
  <r>
    <s v="ORD002567"/>
    <s v="CUST1057"/>
    <s v="Mrs. Aimee Harris"/>
    <s v="jeffery.harris@gmail.com"/>
    <x v="4"/>
    <d v="2024-04-11T00:00:00"/>
    <x v="379"/>
    <x v="4"/>
    <x v="0"/>
    <s v="April"/>
    <x v="0"/>
    <s v="PROD6735"/>
    <x v="19"/>
    <x v="2"/>
    <n v="516"/>
    <n v="2"/>
    <n v="1032"/>
    <x v="2"/>
    <n v="88"/>
    <n v="3"/>
    <x v="0"/>
    <n v="0.30038759689922478"/>
    <n v="310"/>
  </r>
  <r>
    <s v="ORD002568"/>
    <s v="CUST1308"/>
    <s v="Courtney Cook"/>
    <s v="alexis.dawson@yahoo.com"/>
    <x v="6"/>
    <d v="2024-08-16T00:00:00"/>
    <x v="605"/>
    <x v="6"/>
    <x v="1"/>
    <s v="August"/>
    <x v="0"/>
    <s v="PROD7882"/>
    <x v="13"/>
    <x v="4"/>
    <n v="864"/>
    <n v="3"/>
    <n v="2591"/>
    <x v="1"/>
    <n v="175"/>
    <n v="5"/>
    <x v="0"/>
    <n v="0.25009648784253186"/>
    <n v="648"/>
  </r>
  <r>
    <s v="ORD002569"/>
    <s v="CUST4801"/>
    <s v="Calvin Nelson"/>
    <s v="dan.holmes@gmail.com"/>
    <x v="0"/>
    <d v="2023-10-13T00:00:00"/>
    <x v="147"/>
    <x v="0"/>
    <x v="1"/>
    <s v="January"/>
    <x v="0"/>
    <s v="PROD7464"/>
    <x v="3"/>
    <x v="1"/>
    <n v="309"/>
    <n v="1"/>
    <n v="309"/>
    <x v="0"/>
    <n v="32"/>
    <n v="5"/>
    <x v="0"/>
    <n v="0.14886731391585761"/>
    <n v="46"/>
  </r>
  <r>
    <s v="ORD002570"/>
    <s v="CUST1599"/>
    <s v="Ryan Johnson"/>
    <s v="hannah.norris@hotmail.com"/>
    <x v="4"/>
    <d v="2024-12-17T00:00:00"/>
    <x v="318"/>
    <x v="8"/>
    <x v="0"/>
    <s v="September"/>
    <x v="0"/>
    <s v="PROD4496"/>
    <x v="17"/>
    <x v="3"/>
    <n v="980"/>
    <n v="1"/>
    <n v="980"/>
    <x v="0"/>
    <n v="107"/>
    <n v="5"/>
    <x v="0"/>
    <n v="0.35"/>
    <n v="343"/>
  </r>
  <r>
    <s v="ORD002571"/>
    <s v="CUST8856"/>
    <s v="Charles Sutton"/>
    <s v="andrea.ward@yahoo.com"/>
    <x v="6"/>
    <d v="2024-03-10T00:00:00"/>
    <x v="458"/>
    <x v="0"/>
    <x v="0"/>
    <s v="January"/>
    <x v="2"/>
    <s v="PROD8329"/>
    <x v="15"/>
    <x v="1"/>
    <n v="67"/>
    <n v="2"/>
    <n v="135"/>
    <x v="0"/>
    <n v="19"/>
    <m/>
    <x v="2"/>
    <n v="0.14814814814814814"/>
    <n v="20"/>
  </r>
  <r>
    <s v="ORD002572"/>
    <s v="CUST1690"/>
    <s v="Lisa Singleton"/>
    <s v="amber.patterson@hotmail.com"/>
    <x v="2"/>
    <d v="2023-10-02T00:00:00"/>
    <x v="30"/>
    <x v="7"/>
    <x v="0"/>
    <s v="November"/>
    <x v="0"/>
    <s v="PROD1905"/>
    <x v="14"/>
    <x v="4"/>
    <n v="1112"/>
    <n v="3"/>
    <n v="3336"/>
    <x v="0"/>
    <n v="264"/>
    <n v="5"/>
    <x v="0"/>
    <n v="0.25"/>
    <n v="834"/>
  </r>
  <r>
    <s v="ORD002573"/>
    <s v="CUST8181"/>
    <s v="Timothy Edwards"/>
    <s v="barbara.jackson@hotmail.com"/>
    <x v="1"/>
    <d v="2023-03-10T00:00:00"/>
    <x v="464"/>
    <x v="1"/>
    <x v="1"/>
    <s v="December"/>
    <x v="0"/>
    <s v="PROD8100"/>
    <x v="18"/>
    <x v="0"/>
    <n v="330"/>
    <n v="10"/>
    <n v="3299"/>
    <x v="1"/>
    <n v="302"/>
    <n v="4"/>
    <x v="0"/>
    <n v="0.40012124886329192"/>
    <n v="1320"/>
  </r>
  <r>
    <s v="ORD002574"/>
    <s v="CUST2963"/>
    <s v="Rachel Smith"/>
    <s v="amanda.wood@hotmail.com"/>
    <x v="5"/>
    <d v="2024-07-20T00:00:00"/>
    <x v="630"/>
    <x v="6"/>
    <x v="1"/>
    <s v="August"/>
    <x v="1"/>
    <s v="PROD4153"/>
    <x v="4"/>
    <x v="2"/>
    <n v="587"/>
    <n v="6"/>
    <n v="3525"/>
    <x v="2"/>
    <n v="523"/>
    <m/>
    <x v="2"/>
    <n v="0.29985815602836879"/>
    <n v="1057"/>
  </r>
  <r>
    <s v="ORD002575"/>
    <s v="CUST1152"/>
    <s v="Andrew Mcmillan"/>
    <s v="john.bailey@gmail.com"/>
    <x v="6"/>
    <d v="2024-03-24T00:00:00"/>
    <x v="283"/>
    <x v="3"/>
    <x v="0"/>
    <s v="March"/>
    <x v="0"/>
    <s v="PROD7437"/>
    <x v="19"/>
    <x v="2"/>
    <n v="109"/>
    <n v="5"/>
    <n v="547"/>
    <x v="1"/>
    <n v="73"/>
    <n v="6"/>
    <x v="0"/>
    <n v="0.29981718464351004"/>
    <n v="164"/>
  </r>
  <r>
    <s v="ORD002576"/>
    <s v="CUST4087"/>
    <s v="Stephen Levine"/>
    <s v="olivia.tucker@gmail.com"/>
    <x v="5"/>
    <d v="2023-10-23T00:00:00"/>
    <x v="70"/>
    <x v="4"/>
    <x v="1"/>
    <s v="April"/>
    <x v="0"/>
    <s v="PROD3802"/>
    <x v="18"/>
    <x v="0"/>
    <n v="445"/>
    <n v="2"/>
    <n v="891"/>
    <x v="1"/>
    <n v="47"/>
    <n v="3"/>
    <x v="0"/>
    <n v="0.3995510662177329"/>
    <n v="356"/>
  </r>
  <r>
    <s v="ORD002577"/>
    <s v="CUST1145"/>
    <s v="Cameron Carter"/>
    <s v="dawn.murphy@yahoo.com"/>
    <x v="1"/>
    <d v="2023-04-06T00:00:00"/>
    <x v="22"/>
    <x v="1"/>
    <x v="1"/>
    <s v="December"/>
    <x v="0"/>
    <s v="PROD9610"/>
    <x v="3"/>
    <x v="1"/>
    <n v="311"/>
    <n v="10"/>
    <n v="3108"/>
    <x v="1"/>
    <n v="380"/>
    <n v="5"/>
    <x v="0"/>
    <n v="0.14993564993564992"/>
    <n v="466"/>
  </r>
  <r>
    <s v="ORD002578"/>
    <s v="CUST5362"/>
    <s v="April York"/>
    <s v="susan.james@outlook.com"/>
    <x v="0"/>
    <d v="2024-01-21T00:00:00"/>
    <x v="562"/>
    <x v="11"/>
    <x v="0"/>
    <s v="July"/>
    <x v="0"/>
    <s v="PROD1235"/>
    <x v="4"/>
    <x v="2"/>
    <n v="1162"/>
    <n v="5"/>
    <n v="5810"/>
    <x v="0"/>
    <n v="762"/>
    <n v="5"/>
    <x v="0"/>
    <n v="0.3"/>
    <n v="1743"/>
  </r>
  <r>
    <s v="ORD002579"/>
    <s v="CUST6872"/>
    <s v="Lindsay Anthony"/>
    <s v="teresa.powell@gmail.com"/>
    <x v="4"/>
    <d v="2024-05-05T00:00:00"/>
    <x v="374"/>
    <x v="8"/>
    <x v="1"/>
    <s v="September"/>
    <x v="0"/>
    <s v="PROD1082"/>
    <x v="14"/>
    <x v="4"/>
    <n v="25"/>
    <n v="3"/>
    <n v="75"/>
    <x v="0"/>
    <n v="10"/>
    <n v="9"/>
    <x v="1"/>
    <n v="0.25333333333333335"/>
    <n v="19"/>
  </r>
  <r>
    <s v="ORD002580"/>
    <s v="CUST7649"/>
    <s v="Brandi Martinez"/>
    <s v="karen.mullins@outlook.com"/>
    <x v="0"/>
    <d v="2023-03-29T00:00:00"/>
    <x v="4"/>
    <x v="0"/>
    <x v="1"/>
    <s v="January"/>
    <x v="0"/>
    <s v="PROD6338"/>
    <x v="19"/>
    <x v="2"/>
    <n v="767"/>
    <n v="1"/>
    <n v="767"/>
    <x v="1"/>
    <n v="64"/>
    <n v="8"/>
    <x v="1"/>
    <n v="0.29986962190352023"/>
    <n v="230"/>
  </r>
  <r>
    <s v="ORD002581"/>
    <s v="CUST8713"/>
    <s v="Angela Davies"/>
    <s v="joseph.young@outlook.com"/>
    <x v="1"/>
    <d v="2024-11-13T00:00:00"/>
    <x v="253"/>
    <x v="5"/>
    <x v="1"/>
    <s v="October"/>
    <x v="0"/>
    <s v="PROD3955"/>
    <x v="7"/>
    <x v="4"/>
    <n v="926"/>
    <n v="2"/>
    <n v="1853"/>
    <x v="1"/>
    <n v="213"/>
    <n v="2"/>
    <x v="0"/>
    <n v="0.24986508364813814"/>
    <n v="463"/>
  </r>
  <r>
    <s v="ORD002582"/>
    <s v="CUST8633"/>
    <s v="Christian Lambert"/>
    <s v="christopher.moore@hotmail.com"/>
    <x v="6"/>
    <d v="2024-07-17T00:00:00"/>
    <x v="587"/>
    <x v="6"/>
    <x v="0"/>
    <s v="August"/>
    <x v="0"/>
    <s v="PROD6467"/>
    <x v="16"/>
    <x v="0"/>
    <n v="470"/>
    <n v="2"/>
    <n v="939"/>
    <x v="3"/>
    <n v="67"/>
    <n v="2"/>
    <x v="0"/>
    <n v="0.40042598509052185"/>
    <n v="376"/>
  </r>
  <r>
    <s v="ORD002583"/>
    <s v="CUST9845"/>
    <s v="Patrick Bailey"/>
    <s v="monica.johnson@gmail.com"/>
    <x v="3"/>
    <d v="2023-10-06T00:00:00"/>
    <x v="668"/>
    <x v="10"/>
    <x v="1"/>
    <s v="February"/>
    <x v="0"/>
    <s v="PROD6227"/>
    <x v="18"/>
    <x v="0"/>
    <n v="660"/>
    <n v="1"/>
    <n v="660"/>
    <x v="1"/>
    <n v="88"/>
    <n v="7"/>
    <x v="0"/>
    <n v="0.4"/>
    <n v="264"/>
  </r>
  <r>
    <s v="ORD002584"/>
    <s v="CUST3034"/>
    <s v="Sheila Nelson"/>
    <s v="joseph.gordon@yahoo.com"/>
    <x v="0"/>
    <d v="2024-04-29T00:00:00"/>
    <x v="316"/>
    <x v="4"/>
    <x v="1"/>
    <s v="April"/>
    <x v="0"/>
    <s v="PROD3308"/>
    <x v="21"/>
    <x v="1"/>
    <n v="107"/>
    <n v="4"/>
    <n v="429"/>
    <x v="0"/>
    <n v="32"/>
    <n v="3"/>
    <x v="0"/>
    <n v="0.14918414918414918"/>
    <n v="64"/>
  </r>
  <r>
    <s v="ORD002585"/>
    <s v="CUST6403"/>
    <s v="Scott Conrad"/>
    <s v="monica.graves@gmail.com"/>
    <x v="5"/>
    <d v="2024-12-16T00:00:00"/>
    <x v="108"/>
    <x v="2"/>
    <x v="1"/>
    <s v="May"/>
    <x v="0"/>
    <s v="PROD9355"/>
    <x v="17"/>
    <x v="3"/>
    <n v="821"/>
    <n v="5"/>
    <n v="4105"/>
    <x v="2"/>
    <n v="503"/>
    <n v="3"/>
    <x v="0"/>
    <n v="0.35006090133982948"/>
    <n v="1437"/>
  </r>
  <r>
    <s v="ORD002586"/>
    <s v="CUST7989"/>
    <s v="Amanda Williams"/>
    <s v="katie.weber@yahoo.com"/>
    <x v="1"/>
    <d v="2023-03-18T00:00:00"/>
    <x v="405"/>
    <x v="10"/>
    <x v="0"/>
    <s v="February"/>
    <x v="0"/>
    <s v="PROD7059"/>
    <x v="2"/>
    <x v="1"/>
    <n v="934"/>
    <n v="3"/>
    <n v="2802"/>
    <x v="0"/>
    <n v="274"/>
    <n v="9"/>
    <x v="1"/>
    <n v="0.14989293361884368"/>
    <n v="420"/>
  </r>
  <r>
    <s v="ORD002587"/>
    <s v="CUST6009"/>
    <s v="Shannon Hurst"/>
    <s v="donna.ross@outlook.com"/>
    <x v="5"/>
    <d v="2023-12-31T00:00:00"/>
    <x v="495"/>
    <x v="3"/>
    <x v="1"/>
    <s v="March"/>
    <x v="1"/>
    <s v="PROD8872"/>
    <x v="12"/>
    <x v="3"/>
    <n v="269"/>
    <n v="3"/>
    <n v="806"/>
    <x v="2"/>
    <n v="64"/>
    <m/>
    <x v="2"/>
    <n v="0.34987593052109184"/>
    <n v="282"/>
  </r>
  <r>
    <s v="ORD002588"/>
    <s v="CUST9653"/>
    <s v="Ernest Lynch"/>
    <s v="martha.mahoney@outlook.com"/>
    <x v="2"/>
    <d v="2024-07-14T00:00:00"/>
    <x v="96"/>
    <x v="7"/>
    <x v="0"/>
    <s v="November"/>
    <x v="0"/>
    <s v="PROD2379"/>
    <x v="16"/>
    <x v="0"/>
    <n v="992"/>
    <n v="4"/>
    <n v="3967"/>
    <x v="1"/>
    <n v="229"/>
    <n v="8"/>
    <x v="1"/>
    <n v="0.40005041593143431"/>
    <n v="1587"/>
  </r>
  <r>
    <s v="ORD002589"/>
    <s v="CUST2682"/>
    <s v="Shelly Rocha"/>
    <s v="victoria.campbell@outlook.com"/>
    <x v="2"/>
    <d v="2023-09-28T00:00:00"/>
    <x v="640"/>
    <x v="1"/>
    <x v="0"/>
    <s v="December"/>
    <x v="0"/>
    <s v="PROD1905"/>
    <x v="0"/>
    <x v="0"/>
    <n v="1167"/>
    <n v="6"/>
    <n v="6999"/>
    <x v="3"/>
    <n v="428"/>
    <n v="4"/>
    <x v="0"/>
    <n v="0.40005715102157452"/>
    <n v="2800"/>
  </r>
  <r>
    <s v="ORD002590"/>
    <s v="CUST5838"/>
    <s v="James Williams"/>
    <s v="sarah.thompson@gmail.com"/>
    <x v="2"/>
    <d v="2023-07-30T00:00:00"/>
    <x v="396"/>
    <x v="3"/>
    <x v="0"/>
    <s v="March"/>
    <x v="0"/>
    <s v="PROD8847"/>
    <x v="18"/>
    <x v="0"/>
    <n v="548"/>
    <n v="1"/>
    <n v="548"/>
    <x v="0"/>
    <n v="41"/>
    <n v="8"/>
    <x v="1"/>
    <n v="0.39963503649635035"/>
    <n v="219"/>
  </r>
  <r>
    <s v="ORD002591"/>
    <s v="CUST7494"/>
    <s v="David Wiley"/>
    <s v="dawn.jones@outlook.com"/>
    <x v="6"/>
    <d v="2024-05-28T00:00:00"/>
    <x v="140"/>
    <x v="7"/>
    <x v="1"/>
    <s v="November"/>
    <x v="0"/>
    <s v="PROD5556"/>
    <x v="8"/>
    <x v="2"/>
    <n v="1320"/>
    <n v="3"/>
    <n v="3961"/>
    <x v="1"/>
    <n v="328"/>
    <n v="9"/>
    <x v="1"/>
    <n v="0.29992426155011359"/>
    <n v="1188"/>
  </r>
  <r>
    <s v="ORD002592"/>
    <s v="CUST4649"/>
    <s v="Jill Alvarado"/>
    <s v="caitlyn.love@hotmail.com"/>
    <x v="6"/>
    <d v="2024-01-27T00:00:00"/>
    <x v="710"/>
    <x v="9"/>
    <x v="1"/>
    <s v="June"/>
    <x v="2"/>
    <s v="PROD1643"/>
    <x v="13"/>
    <x v="4"/>
    <n v="633"/>
    <n v="1"/>
    <n v="633"/>
    <x v="2"/>
    <n v="90"/>
    <m/>
    <x v="2"/>
    <n v="0.24960505529225907"/>
    <n v="158"/>
  </r>
  <r>
    <s v="ORD002593"/>
    <s v="CUST5432"/>
    <s v="Tina Rush"/>
    <s v="jennifer.smith@gmail.com"/>
    <x v="2"/>
    <d v="2024-03-27T00:00:00"/>
    <x v="349"/>
    <x v="11"/>
    <x v="0"/>
    <s v="July"/>
    <x v="0"/>
    <s v="PROD7963"/>
    <x v="21"/>
    <x v="1"/>
    <n v="745"/>
    <n v="1"/>
    <n v="745"/>
    <x v="1"/>
    <n v="44"/>
    <n v="10"/>
    <x v="1"/>
    <n v="0.15033557046979865"/>
    <n v="112"/>
  </r>
  <r>
    <s v="ORD002594"/>
    <s v="CUST1414"/>
    <s v="Chad Ryan"/>
    <s v="breanna.duncan@gmail.com"/>
    <x v="6"/>
    <d v="2023-10-19T00:00:00"/>
    <x v="711"/>
    <x v="3"/>
    <x v="1"/>
    <s v="March"/>
    <x v="1"/>
    <s v="PROD4936"/>
    <x v="18"/>
    <x v="0"/>
    <n v="969"/>
    <n v="3"/>
    <n v="2908"/>
    <x v="3"/>
    <n v="395"/>
    <m/>
    <x v="2"/>
    <n v="0.3999312242090784"/>
    <n v="1163"/>
  </r>
  <r>
    <s v="ORD002595"/>
    <s v="CUST1262"/>
    <s v="Wanda Payne"/>
    <s v="sara.gates@hotmail.com"/>
    <x v="3"/>
    <d v="2023-03-11T00:00:00"/>
    <x v="147"/>
    <x v="0"/>
    <x v="1"/>
    <s v="January"/>
    <x v="1"/>
    <s v="PROD4977"/>
    <x v="13"/>
    <x v="4"/>
    <n v="788"/>
    <n v="2"/>
    <n v="1576"/>
    <x v="0"/>
    <n v="157"/>
    <m/>
    <x v="2"/>
    <n v="0.25"/>
    <n v="394"/>
  </r>
  <r>
    <s v="ORD002596"/>
    <s v="CUST9247"/>
    <s v="Zachary Davis MD"/>
    <s v="mary.fitzgerald@yahoo.com"/>
    <x v="5"/>
    <d v="2023-07-11T00:00:00"/>
    <x v="632"/>
    <x v="6"/>
    <x v="0"/>
    <s v="August"/>
    <x v="0"/>
    <s v="PROD9060"/>
    <x v="18"/>
    <x v="0"/>
    <n v="494"/>
    <n v="1"/>
    <n v="494"/>
    <x v="0"/>
    <n v="50"/>
    <n v="10"/>
    <x v="1"/>
    <n v="0.40080971659919029"/>
    <n v="198"/>
  </r>
  <r>
    <s v="ORD002597"/>
    <s v="CUST6164"/>
    <s v="Ronald Dalton"/>
    <s v="deborah.ruiz@hotmail.com"/>
    <x v="6"/>
    <d v="2023-09-05T00:00:00"/>
    <x v="685"/>
    <x v="7"/>
    <x v="0"/>
    <s v="November"/>
    <x v="0"/>
    <s v="PROD8442"/>
    <x v="7"/>
    <x v="4"/>
    <n v="629"/>
    <n v="3"/>
    <n v="1886"/>
    <x v="4"/>
    <n v="282"/>
    <n v="3"/>
    <x v="0"/>
    <n v="0.25026511134676566"/>
    <n v="472"/>
  </r>
  <r>
    <s v="ORD002598"/>
    <s v="CUST9756"/>
    <s v="William Jackson"/>
    <s v="omar.hammond@yahoo.com"/>
    <x v="3"/>
    <d v="2023-07-11T00:00:00"/>
    <x v="527"/>
    <x v="11"/>
    <x v="0"/>
    <s v="July"/>
    <x v="1"/>
    <s v="PROD5467"/>
    <x v="6"/>
    <x v="0"/>
    <n v="344"/>
    <n v="3"/>
    <n v="1032"/>
    <x v="1"/>
    <n v="152"/>
    <m/>
    <x v="2"/>
    <n v="0.40019379844961239"/>
    <n v="413"/>
  </r>
  <r>
    <s v="ORD002599"/>
    <s v="CUST8133"/>
    <s v="Craig Kennedy"/>
    <s v="vickie.gonzales@outlook.com"/>
    <x v="6"/>
    <d v="2024-10-19T00:00:00"/>
    <x v="11"/>
    <x v="4"/>
    <x v="1"/>
    <s v="April"/>
    <x v="0"/>
    <s v="PROD8618"/>
    <x v="5"/>
    <x v="3"/>
    <n v="376"/>
    <n v="5"/>
    <n v="1882"/>
    <x v="1"/>
    <n v="199"/>
    <n v="5"/>
    <x v="0"/>
    <n v="0.35015940488841657"/>
    <n v="659"/>
  </r>
  <r>
    <s v="ORD002600"/>
    <s v="CUST6275"/>
    <s v="Austin Perez"/>
    <s v="john.thomas@yahoo.com"/>
    <x v="2"/>
    <d v="2023-04-28T00:00:00"/>
    <x v="512"/>
    <x v="2"/>
    <x v="0"/>
    <s v="May"/>
    <x v="0"/>
    <s v="PROD2768"/>
    <x v="7"/>
    <x v="4"/>
    <n v="657"/>
    <n v="2"/>
    <n v="1313"/>
    <x v="3"/>
    <n v="122"/>
    <n v="10"/>
    <x v="1"/>
    <n v="0.24980959634424982"/>
    <n v="328"/>
  </r>
  <r>
    <s v="ORD002601"/>
    <s v="CUST6550"/>
    <s v="Vickie Morrison"/>
    <s v="andrew.valdez@hotmail.com"/>
    <x v="1"/>
    <d v="2024-04-15T00:00:00"/>
    <x v="154"/>
    <x v="3"/>
    <x v="1"/>
    <s v="March"/>
    <x v="0"/>
    <s v="PROD3321"/>
    <x v="9"/>
    <x v="4"/>
    <n v="786"/>
    <n v="1"/>
    <n v="786"/>
    <x v="2"/>
    <n v="87"/>
    <n v="7"/>
    <x v="0"/>
    <n v="0.25063613231552162"/>
    <n v="197"/>
  </r>
  <r>
    <s v="ORD002602"/>
    <s v="CUST4416"/>
    <s v="Sherry Nguyen"/>
    <s v="jorge.salazar@hotmail.com"/>
    <x v="5"/>
    <d v="2024-02-02T00:00:00"/>
    <x v="172"/>
    <x v="0"/>
    <x v="0"/>
    <s v="January"/>
    <x v="0"/>
    <s v="PROD7042"/>
    <x v="8"/>
    <x v="2"/>
    <n v="532"/>
    <n v="1"/>
    <n v="532"/>
    <x v="1"/>
    <n v="51"/>
    <n v="3"/>
    <x v="0"/>
    <n v="0.3007518796992481"/>
    <n v="160"/>
  </r>
  <r>
    <s v="ORD002603"/>
    <s v="CUST3423"/>
    <s v="Taylor Jackson"/>
    <s v="benjamin.jones@gmail.com"/>
    <x v="3"/>
    <d v="2023-03-02T00:00:00"/>
    <x v="112"/>
    <x v="6"/>
    <x v="1"/>
    <s v="August"/>
    <x v="0"/>
    <s v="PROD1500"/>
    <x v="10"/>
    <x v="2"/>
    <n v="27"/>
    <n v="5"/>
    <n v="136"/>
    <x v="2"/>
    <n v="11"/>
    <n v="10"/>
    <x v="1"/>
    <n v="0.3014705882352941"/>
    <n v="41"/>
  </r>
  <r>
    <s v="ORD002604"/>
    <s v="CUST4531"/>
    <s v="Richard Atkinson"/>
    <s v="jermaine.smith@outlook.com"/>
    <x v="5"/>
    <d v="2023-07-03T00:00:00"/>
    <x v="672"/>
    <x v="4"/>
    <x v="1"/>
    <s v="April"/>
    <x v="0"/>
    <s v="PROD2930"/>
    <x v="0"/>
    <x v="0"/>
    <n v="467"/>
    <n v="1"/>
    <n v="467"/>
    <x v="1"/>
    <n v="38"/>
    <n v="7"/>
    <x v="0"/>
    <n v="0.40042826552462529"/>
    <n v="187"/>
  </r>
  <r>
    <s v="ORD002605"/>
    <s v="CUST4399"/>
    <s v="Anthony Smith"/>
    <s v="stephen.murphy@hotmail.com"/>
    <x v="2"/>
    <d v="2023-06-11T00:00:00"/>
    <x v="532"/>
    <x v="10"/>
    <x v="1"/>
    <s v="February"/>
    <x v="0"/>
    <s v="PROD7987"/>
    <x v="4"/>
    <x v="2"/>
    <n v="603"/>
    <n v="3"/>
    <n v="1809"/>
    <x v="4"/>
    <n v="250"/>
    <n v="10"/>
    <x v="1"/>
    <n v="0.30016583747927034"/>
    <n v="543"/>
  </r>
  <r>
    <s v="ORD002606"/>
    <s v="CUST2606"/>
    <s v="Michele Barker"/>
    <s v="karen.torres@gmail.com"/>
    <x v="3"/>
    <d v="2024-02-04T00:00:00"/>
    <x v="121"/>
    <x v="0"/>
    <x v="0"/>
    <s v="January"/>
    <x v="0"/>
    <s v="PROD6665"/>
    <x v="8"/>
    <x v="2"/>
    <n v="696"/>
    <n v="1"/>
    <n v="696"/>
    <x v="1"/>
    <n v="96"/>
    <n v="8"/>
    <x v="1"/>
    <n v="0.30028735632183906"/>
    <n v="209"/>
  </r>
  <r>
    <s v="ORD002607"/>
    <s v="CUST4546"/>
    <s v="Paul White"/>
    <s v="vanessa.moore@gmail.com"/>
    <x v="0"/>
    <d v="2023-05-08T00:00:00"/>
    <x v="461"/>
    <x v="1"/>
    <x v="1"/>
    <s v="December"/>
    <x v="0"/>
    <s v="PROD7546"/>
    <x v="9"/>
    <x v="4"/>
    <n v="289"/>
    <n v="6"/>
    <n v="1737"/>
    <x v="1"/>
    <n v="218"/>
    <n v="6"/>
    <x v="0"/>
    <n v="0.24985607369027057"/>
    <n v="434"/>
  </r>
  <r>
    <s v="ORD002608"/>
    <s v="CUST6362"/>
    <s v="Patricia Nelson"/>
    <s v="william.gray@yahoo.com"/>
    <x v="5"/>
    <d v="2024-03-19T00:00:00"/>
    <x v="612"/>
    <x v="9"/>
    <x v="1"/>
    <s v="June"/>
    <x v="0"/>
    <s v="PROD3488"/>
    <x v="18"/>
    <x v="0"/>
    <n v="495"/>
    <n v="1"/>
    <n v="495"/>
    <x v="4"/>
    <n v="61"/>
    <n v="5"/>
    <x v="0"/>
    <n v="0.4"/>
    <n v="198"/>
  </r>
  <r>
    <s v="ORD002609"/>
    <s v="CUST8947"/>
    <s v="James Williams"/>
    <s v="caitlin.vargas@hotmail.com"/>
    <x v="6"/>
    <d v="2024-10-08T00:00:00"/>
    <x v="522"/>
    <x v="8"/>
    <x v="1"/>
    <s v="September"/>
    <x v="2"/>
    <s v="PROD7644"/>
    <x v="20"/>
    <x v="3"/>
    <n v="434"/>
    <n v="1"/>
    <n v="434"/>
    <x v="2"/>
    <n v="27"/>
    <m/>
    <x v="2"/>
    <n v="0.35023041474654376"/>
    <n v="152"/>
  </r>
  <r>
    <s v="ORD002610"/>
    <s v="CUST7552"/>
    <s v="Sharon Martinez"/>
    <s v="jacob.hill@gmail.com"/>
    <x v="1"/>
    <d v="2024-09-25T00:00:00"/>
    <x v="158"/>
    <x v="0"/>
    <x v="0"/>
    <s v="January"/>
    <x v="0"/>
    <s v="PROD3694"/>
    <x v="11"/>
    <x v="3"/>
    <n v="488"/>
    <n v="1"/>
    <n v="488"/>
    <x v="4"/>
    <n v="37"/>
    <n v="2"/>
    <x v="0"/>
    <n v="0.35040983606557374"/>
    <n v="171"/>
  </r>
  <r>
    <s v="ORD002611"/>
    <s v="CUST7767"/>
    <s v="Diane Barron"/>
    <s v="morgan.stephens@gmail.com"/>
    <x v="6"/>
    <d v="2023-09-14T00:00:00"/>
    <x v="60"/>
    <x v="4"/>
    <x v="1"/>
    <s v="April"/>
    <x v="0"/>
    <s v="PROD2181"/>
    <x v="18"/>
    <x v="0"/>
    <n v="168"/>
    <n v="5"/>
    <n v="839"/>
    <x v="1"/>
    <n v="98"/>
    <n v="10"/>
    <x v="1"/>
    <n v="0.40047675804529204"/>
    <n v="336"/>
  </r>
  <r>
    <s v="ORD002612"/>
    <s v="CUST7607"/>
    <s v="Kathryn Medina"/>
    <s v="shaun.mccarthy@yahoo.com"/>
    <x v="6"/>
    <d v="2024-06-02T00:00:00"/>
    <x v="42"/>
    <x v="1"/>
    <x v="0"/>
    <s v="December"/>
    <x v="0"/>
    <s v="PROD5928"/>
    <x v="19"/>
    <x v="2"/>
    <n v="1444"/>
    <n v="2"/>
    <n v="2888"/>
    <x v="1"/>
    <n v="335"/>
    <n v="5"/>
    <x v="0"/>
    <n v="0.29986149584487537"/>
    <n v="866"/>
  </r>
  <r>
    <s v="ORD002613"/>
    <s v="CUST7649"/>
    <s v="Brandi Martinez"/>
    <s v="karen.mullins@outlook.com"/>
    <x v="0"/>
    <d v="2023-03-29T00:00:00"/>
    <x v="600"/>
    <x v="10"/>
    <x v="0"/>
    <s v="February"/>
    <x v="0"/>
    <s v="PROD7066"/>
    <x v="13"/>
    <x v="4"/>
    <n v="691"/>
    <n v="2"/>
    <n v="1382"/>
    <x v="1"/>
    <n v="152"/>
    <n v="10"/>
    <x v="1"/>
    <n v="0.2496382054992764"/>
    <n v="345"/>
  </r>
  <r>
    <s v="ORD002614"/>
    <s v="CUST8576"/>
    <s v="Eric Johns DVM"/>
    <s v="jason.matthews@gmail.com"/>
    <x v="4"/>
    <d v="2023-01-10T00:00:00"/>
    <x v="56"/>
    <x v="7"/>
    <x v="1"/>
    <s v="November"/>
    <x v="0"/>
    <s v="PROD2192"/>
    <x v="4"/>
    <x v="2"/>
    <n v="1295"/>
    <n v="6"/>
    <n v="7771"/>
    <x v="1"/>
    <n v="1037"/>
    <n v="4"/>
    <x v="0"/>
    <n v="0.29996139492986745"/>
    <n v="2331"/>
  </r>
  <r>
    <s v="ORD002615"/>
    <s v="CUST2495"/>
    <s v="Michael Chang"/>
    <s v="janice.mcdonald@hotmail.com"/>
    <x v="3"/>
    <d v="2023-10-04T00:00:00"/>
    <x v="643"/>
    <x v="9"/>
    <x v="0"/>
    <s v="June"/>
    <x v="0"/>
    <s v="PROD3539"/>
    <x v="11"/>
    <x v="3"/>
    <n v="627"/>
    <n v="1"/>
    <n v="627"/>
    <x v="2"/>
    <n v="94"/>
    <n v="9"/>
    <x v="1"/>
    <n v="0.34928229665071769"/>
    <n v="219"/>
  </r>
  <r>
    <s v="ORD002616"/>
    <s v="CUST8362"/>
    <s v="Abigail Thomas"/>
    <s v="theresa.jones@outlook.com"/>
    <x v="3"/>
    <d v="2023-08-30T00:00:00"/>
    <x v="408"/>
    <x v="2"/>
    <x v="0"/>
    <s v="May"/>
    <x v="0"/>
    <s v="PROD3602"/>
    <x v="19"/>
    <x v="2"/>
    <n v="374"/>
    <n v="2"/>
    <n v="748"/>
    <x v="1"/>
    <n v="89"/>
    <n v="3"/>
    <x v="0"/>
    <n v="0.29946524064171121"/>
    <n v="224"/>
  </r>
  <r>
    <s v="ORD002617"/>
    <s v="CUST1316"/>
    <s v="Dr. Lee Mann"/>
    <s v="brian.hunt@gmail.com"/>
    <x v="0"/>
    <d v="2023-07-26T00:00:00"/>
    <x v="196"/>
    <x v="11"/>
    <x v="0"/>
    <s v="July"/>
    <x v="2"/>
    <s v="PROD2029"/>
    <x v="16"/>
    <x v="0"/>
    <n v="231"/>
    <n v="6"/>
    <n v="1386"/>
    <x v="0"/>
    <n v="100"/>
    <m/>
    <x v="2"/>
    <n v="0.39971139971139968"/>
    <n v="554"/>
  </r>
  <r>
    <s v="ORD002618"/>
    <s v="CUST3336"/>
    <s v="Stacy Russell"/>
    <s v="michael.landry@hotmail.com"/>
    <x v="0"/>
    <d v="2023-12-09T00:00:00"/>
    <x v="317"/>
    <x v="3"/>
    <x v="1"/>
    <s v="March"/>
    <x v="0"/>
    <s v="PROD9963"/>
    <x v="19"/>
    <x v="2"/>
    <n v="15"/>
    <n v="3"/>
    <n v="46"/>
    <x v="1"/>
    <n v="6"/>
    <n v="7"/>
    <x v="0"/>
    <n v="0.30434782608695654"/>
    <n v="14"/>
  </r>
  <r>
    <s v="ORD002619"/>
    <s v="CUST8237"/>
    <s v="Kelsey Foster"/>
    <s v="derek.ashley@gmail.com"/>
    <x v="5"/>
    <d v="2023-10-29T00:00:00"/>
    <x v="427"/>
    <x v="10"/>
    <x v="0"/>
    <s v="February"/>
    <x v="0"/>
    <s v="PROD3587"/>
    <x v="8"/>
    <x v="2"/>
    <n v="474"/>
    <n v="2"/>
    <n v="948"/>
    <x v="0"/>
    <n v="81"/>
    <n v="2"/>
    <x v="0"/>
    <n v="0.29957805907172996"/>
    <n v="284"/>
  </r>
  <r>
    <s v="ORD002620"/>
    <s v="CUST4369"/>
    <s v="Charles Powers"/>
    <s v="monica.sanchez@yahoo.com"/>
    <x v="0"/>
    <d v="2023-03-18T00:00:00"/>
    <x v="467"/>
    <x v="6"/>
    <x v="1"/>
    <s v="August"/>
    <x v="0"/>
    <s v="PROD1604"/>
    <x v="4"/>
    <x v="2"/>
    <n v="39"/>
    <n v="2"/>
    <n v="79"/>
    <x v="0"/>
    <n v="9"/>
    <n v="2"/>
    <x v="0"/>
    <n v="0.30379746835443039"/>
    <n v="24"/>
  </r>
  <r>
    <s v="ORD002621"/>
    <s v="CUST9844"/>
    <s v="Robert Gordon"/>
    <s v="manuel.avila@yahoo.com"/>
    <x v="3"/>
    <d v="2023-12-16T00:00:00"/>
    <x v="540"/>
    <x v="6"/>
    <x v="1"/>
    <s v="August"/>
    <x v="1"/>
    <s v="PROD5679"/>
    <x v="3"/>
    <x v="1"/>
    <n v="79"/>
    <n v="1"/>
    <n v="79"/>
    <x v="4"/>
    <n v="6"/>
    <m/>
    <x v="2"/>
    <n v="0.15189873417721519"/>
    <n v="12"/>
  </r>
  <r>
    <s v="ORD002622"/>
    <s v="CUST1963"/>
    <s v="James Ruiz"/>
    <s v="brandon.moran@gmail.com"/>
    <x v="6"/>
    <d v="2023-09-30T00:00:00"/>
    <x v="535"/>
    <x v="0"/>
    <x v="1"/>
    <s v="January"/>
    <x v="0"/>
    <s v="PROD1977"/>
    <x v="20"/>
    <x v="3"/>
    <n v="682"/>
    <n v="2"/>
    <n v="1364"/>
    <x v="1"/>
    <n v="70"/>
    <n v="3"/>
    <x v="0"/>
    <n v="0.35043988269794724"/>
    <n v="478"/>
  </r>
  <r>
    <s v="ORD002623"/>
    <s v="CUST9844"/>
    <s v="Robert Gordon"/>
    <s v="manuel.avila@yahoo.com"/>
    <x v="3"/>
    <d v="2023-12-16T00:00:00"/>
    <x v="211"/>
    <x v="0"/>
    <x v="0"/>
    <s v="January"/>
    <x v="0"/>
    <s v="PROD3472"/>
    <x v="10"/>
    <x v="2"/>
    <n v="747"/>
    <n v="1"/>
    <n v="747"/>
    <x v="0"/>
    <n v="105"/>
    <n v="7"/>
    <x v="0"/>
    <n v="0.29986613119143241"/>
    <n v="224"/>
  </r>
  <r>
    <s v="ORD002624"/>
    <s v="CUST4750"/>
    <s v="Raven Sawyer"/>
    <s v="nicholas.pierce@gmail.com"/>
    <x v="1"/>
    <d v="2024-11-29T00:00:00"/>
    <x v="535"/>
    <x v="0"/>
    <x v="1"/>
    <s v="January"/>
    <x v="0"/>
    <s v="PROD3539"/>
    <x v="8"/>
    <x v="2"/>
    <n v="201"/>
    <n v="3"/>
    <n v="604"/>
    <x v="1"/>
    <n v="76"/>
    <n v="8"/>
    <x v="1"/>
    <n v="0.29966887417218541"/>
    <n v="181"/>
  </r>
  <r>
    <s v="ORD002625"/>
    <s v="CUST1160"/>
    <s v="Lisa Klein"/>
    <s v="mario.campbell@hotmail.com"/>
    <x v="2"/>
    <d v="2024-12-25T00:00:00"/>
    <x v="274"/>
    <x v="0"/>
    <x v="1"/>
    <s v="January"/>
    <x v="0"/>
    <s v="PROD1312"/>
    <x v="10"/>
    <x v="2"/>
    <n v="819"/>
    <n v="3"/>
    <n v="2457"/>
    <x v="0"/>
    <n v="175"/>
    <n v="10"/>
    <x v="1"/>
    <n v="0.29995929995929999"/>
    <n v="737"/>
  </r>
  <r>
    <s v="ORD002626"/>
    <s v="CUST7514"/>
    <s v="Charles Bullock"/>
    <s v="paula.meyer@outlook.com"/>
    <x v="0"/>
    <d v="2024-06-28T00:00:00"/>
    <x v="642"/>
    <x v="6"/>
    <x v="1"/>
    <s v="August"/>
    <x v="0"/>
    <s v="PROD1858"/>
    <x v="10"/>
    <x v="2"/>
    <n v="241"/>
    <n v="2"/>
    <n v="483"/>
    <x v="0"/>
    <n v="31"/>
    <n v="4"/>
    <x v="0"/>
    <n v="0.30020703933747411"/>
    <n v="145"/>
  </r>
  <r>
    <s v="ORD002627"/>
    <s v="CUST8889"/>
    <s v="Jason Simon"/>
    <s v="kimberly.sims@gmail.com"/>
    <x v="1"/>
    <d v="2023-09-16T00:00:00"/>
    <x v="571"/>
    <x v="2"/>
    <x v="0"/>
    <s v="May"/>
    <x v="0"/>
    <s v="PROD5855"/>
    <x v="14"/>
    <x v="4"/>
    <n v="510"/>
    <n v="5"/>
    <n v="2550"/>
    <x v="2"/>
    <n v="303"/>
    <n v="7"/>
    <x v="0"/>
    <n v="0.25019607843137254"/>
    <n v="638"/>
  </r>
  <r>
    <s v="ORD002628"/>
    <s v="CUST2370"/>
    <s v="Joshua Barnes"/>
    <s v="shawn.smith@gmail.com"/>
    <x v="3"/>
    <d v="2024-05-07T00:00:00"/>
    <x v="676"/>
    <x v="2"/>
    <x v="1"/>
    <s v="May"/>
    <x v="1"/>
    <s v="PROD1715"/>
    <x v="16"/>
    <x v="0"/>
    <n v="120"/>
    <n v="2"/>
    <n v="239"/>
    <x v="3"/>
    <n v="23"/>
    <m/>
    <x v="2"/>
    <n v="0.40167364016736401"/>
    <n v="96"/>
  </r>
  <r>
    <s v="ORD002629"/>
    <s v="CUST9492"/>
    <s v="Benjamin Ward"/>
    <s v="kenneth.watson@outlook.com"/>
    <x v="2"/>
    <d v="2023-08-03T00:00:00"/>
    <x v="431"/>
    <x v="6"/>
    <x v="0"/>
    <s v="August"/>
    <x v="0"/>
    <s v="PROD7148"/>
    <x v="16"/>
    <x v="0"/>
    <n v="188"/>
    <n v="3"/>
    <n v="564"/>
    <x v="1"/>
    <n v="49"/>
    <n v="7"/>
    <x v="0"/>
    <n v="0.40070921985815605"/>
    <n v="226"/>
  </r>
  <r>
    <s v="ORD002630"/>
    <s v="CUST7849"/>
    <s v="Rachel Long"/>
    <s v="patricia.howell@hotmail.com"/>
    <x v="1"/>
    <d v="2023-01-19T00:00:00"/>
    <x v="493"/>
    <x v="6"/>
    <x v="0"/>
    <s v="August"/>
    <x v="0"/>
    <s v="PROD7466"/>
    <x v="10"/>
    <x v="2"/>
    <n v="140"/>
    <n v="1"/>
    <n v="140"/>
    <x v="0"/>
    <n v="21"/>
    <n v="10"/>
    <x v="1"/>
    <n v="0.3"/>
    <n v="42"/>
  </r>
  <r>
    <s v="ORD002631"/>
    <s v="CUST8513"/>
    <s v="Jennifer Beck"/>
    <s v="geoffrey.hester@outlook.com"/>
    <x v="6"/>
    <d v="2023-03-03T00:00:00"/>
    <x v="397"/>
    <x v="10"/>
    <x v="1"/>
    <s v="February"/>
    <x v="0"/>
    <s v="PROD5124"/>
    <x v="1"/>
    <x v="1"/>
    <n v="120"/>
    <n v="1"/>
    <n v="120"/>
    <x v="0"/>
    <n v="8"/>
    <n v="4"/>
    <x v="0"/>
    <n v="0.15"/>
    <n v="18"/>
  </r>
  <r>
    <s v="ORD002632"/>
    <s v="CUST6888"/>
    <s v="Lisa Cooper"/>
    <s v="helen.cochran@hotmail.com"/>
    <x v="6"/>
    <d v="2023-03-03T00:00:00"/>
    <x v="631"/>
    <x v="6"/>
    <x v="1"/>
    <s v="August"/>
    <x v="0"/>
    <s v="PROD2365"/>
    <x v="9"/>
    <x v="4"/>
    <n v="144"/>
    <n v="3"/>
    <n v="432"/>
    <x v="1"/>
    <n v="42"/>
    <n v="8"/>
    <x v="1"/>
    <n v="0.25"/>
    <n v="108"/>
  </r>
  <r>
    <s v="ORD002633"/>
    <s v="CUST4814"/>
    <s v="Terri Weiss"/>
    <s v="connie.hernandez@gmail.com"/>
    <x v="3"/>
    <d v="2024-08-30T00:00:00"/>
    <x v="343"/>
    <x v="6"/>
    <x v="0"/>
    <s v="August"/>
    <x v="0"/>
    <s v="PROD1857"/>
    <x v="17"/>
    <x v="3"/>
    <n v="1079"/>
    <n v="1"/>
    <n v="1079"/>
    <x v="1"/>
    <n v="133"/>
    <n v="8"/>
    <x v="1"/>
    <n v="0.35032437442075998"/>
    <n v="378"/>
  </r>
  <r>
    <s v="ORD002634"/>
    <s v="CUST4231"/>
    <s v="Abigail Miller"/>
    <s v="john.lewis@gmail.com"/>
    <x v="0"/>
    <d v="2024-09-15T00:00:00"/>
    <x v="383"/>
    <x v="0"/>
    <x v="1"/>
    <s v="January"/>
    <x v="0"/>
    <s v="PROD6810"/>
    <x v="3"/>
    <x v="1"/>
    <n v="134"/>
    <n v="4"/>
    <n v="538"/>
    <x v="1"/>
    <n v="44"/>
    <n v="8"/>
    <x v="1"/>
    <n v="0.15055762081784388"/>
    <n v="81"/>
  </r>
  <r>
    <s v="ORD002635"/>
    <s v="CUST3524"/>
    <s v="Lauren Mason"/>
    <s v="john.jenkins@hotmail.com"/>
    <x v="6"/>
    <d v="2024-06-19T00:00:00"/>
    <x v="529"/>
    <x v="3"/>
    <x v="0"/>
    <s v="March"/>
    <x v="0"/>
    <s v="PROD1189"/>
    <x v="8"/>
    <x v="2"/>
    <n v="352"/>
    <n v="4"/>
    <n v="1407"/>
    <x v="1"/>
    <n v="81"/>
    <n v="6"/>
    <x v="0"/>
    <n v="0.29992892679459843"/>
    <n v="422"/>
  </r>
  <r>
    <s v="ORD002636"/>
    <s v="CUST9141"/>
    <s v="Michael Mitchell"/>
    <s v="timothy.howard@yahoo.com"/>
    <x v="2"/>
    <d v="2023-10-15T00:00:00"/>
    <x v="404"/>
    <x v="2"/>
    <x v="0"/>
    <s v="May"/>
    <x v="0"/>
    <s v="PROD5670"/>
    <x v="8"/>
    <x v="2"/>
    <n v="742"/>
    <n v="1"/>
    <n v="742"/>
    <x v="2"/>
    <n v="37"/>
    <n v="7"/>
    <x v="0"/>
    <n v="0.3005390835579515"/>
    <n v="223"/>
  </r>
  <r>
    <s v="ORD002637"/>
    <s v="CUST7093"/>
    <s v="Michael Novak"/>
    <s v="john.walker@outlook.com"/>
    <x v="2"/>
    <d v="2023-09-07T00:00:00"/>
    <x v="346"/>
    <x v="3"/>
    <x v="0"/>
    <s v="March"/>
    <x v="0"/>
    <s v="PROD8595"/>
    <x v="3"/>
    <x v="1"/>
    <n v="302"/>
    <n v="2"/>
    <n v="604"/>
    <x v="1"/>
    <n v="89"/>
    <n v="4"/>
    <x v="0"/>
    <n v="0.15066225165562913"/>
    <n v="91"/>
  </r>
  <r>
    <s v="ORD002638"/>
    <s v="CUST6247"/>
    <s v="Jonathan Myers"/>
    <s v="maria.gonzales@outlook.com"/>
    <x v="2"/>
    <d v="2024-06-15T00:00:00"/>
    <x v="646"/>
    <x v="3"/>
    <x v="0"/>
    <s v="March"/>
    <x v="2"/>
    <s v="PROD9016"/>
    <x v="20"/>
    <x v="3"/>
    <n v="857"/>
    <n v="1"/>
    <n v="857"/>
    <x v="1"/>
    <n v="49"/>
    <m/>
    <x v="2"/>
    <n v="0.3500583430571762"/>
    <n v="300"/>
  </r>
  <r>
    <s v="ORD002639"/>
    <s v="CUST4646"/>
    <s v="Jeffery Ramirez"/>
    <s v="shelby.mcguire@hotmail.com"/>
    <x v="3"/>
    <d v="2024-05-24T00:00:00"/>
    <x v="492"/>
    <x v="11"/>
    <x v="1"/>
    <s v="July"/>
    <x v="0"/>
    <s v="PROD3475"/>
    <x v="11"/>
    <x v="3"/>
    <n v="38"/>
    <n v="3"/>
    <n v="115"/>
    <x v="0"/>
    <n v="6"/>
    <n v="9"/>
    <x v="1"/>
    <n v="0.34782608695652173"/>
    <n v="40"/>
  </r>
  <r>
    <s v="ORD002640"/>
    <s v="CUST8633"/>
    <s v="Christian Lambert"/>
    <s v="christopher.moore@hotmail.com"/>
    <x v="6"/>
    <d v="2024-07-17T00:00:00"/>
    <x v="460"/>
    <x v="6"/>
    <x v="1"/>
    <s v="August"/>
    <x v="0"/>
    <s v="PROD9459"/>
    <x v="8"/>
    <x v="2"/>
    <n v="270"/>
    <n v="6"/>
    <n v="1618"/>
    <x v="0"/>
    <n v="85"/>
    <n v="7"/>
    <x v="0"/>
    <n v="0.30037082818294192"/>
    <n v="486"/>
  </r>
  <r>
    <s v="ORD002641"/>
    <s v="CUST6879"/>
    <s v="Olivia Howell"/>
    <s v="kenneth.reynolds@gmail.com"/>
    <x v="2"/>
    <d v="2023-09-21T00:00:00"/>
    <x v="692"/>
    <x v="3"/>
    <x v="1"/>
    <s v="March"/>
    <x v="0"/>
    <s v="PROD4582"/>
    <x v="11"/>
    <x v="3"/>
    <n v="224"/>
    <n v="3"/>
    <n v="672"/>
    <x v="2"/>
    <n v="82"/>
    <n v="10"/>
    <x v="1"/>
    <n v="0.34970238095238093"/>
    <n v="235"/>
  </r>
  <r>
    <s v="ORD002642"/>
    <s v="CUST9775"/>
    <s v="Alexis Calderon"/>
    <s v="pamela.davis@gmail.com"/>
    <x v="6"/>
    <d v="2023-03-21T00:00:00"/>
    <x v="189"/>
    <x v="2"/>
    <x v="0"/>
    <s v="May"/>
    <x v="0"/>
    <s v="PROD5982"/>
    <x v="5"/>
    <x v="3"/>
    <n v="238"/>
    <n v="2"/>
    <n v="475"/>
    <x v="1"/>
    <n v="32"/>
    <n v="2"/>
    <x v="0"/>
    <n v="0.34947368421052633"/>
    <n v="166"/>
  </r>
  <r>
    <s v="ORD002643"/>
    <s v="CUST1506"/>
    <s v="Elizabeth Walker"/>
    <s v="nathan.robinson@gmail.com"/>
    <x v="2"/>
    <d v="2023-12-06T00:00:00"/>
    <x v="197"/>
    <x v="9"/>
    <x v="1"/>
    <s v="June"/>
    <x v="0"/>
    <s v="PROD3394"/>
    <x v="0"/>
    <x v="0"/>
    <n v="937"/>
    <n v="6"/>
    <n v="5623"/>
    <x v="1"/>
    <n v="414"/>
    <n v="9"/>
    <x v="1"/>
    <n v="0.39996443179797259"/>
    <n v="2249"/>
  </r>
  <r>
    <s v="ORD002644"/>
    <s v="CUST6338"/>
    <s v="Peter Torres"/>
    <s v="michael.lee@hotmail.com"/>
    <x v="3"/>
    <d v="2024-12-10T00:00:00"/>
    <x v="269"/>
    <x v="9"/>
    <x v="1"/>
    <s v="June"/>
    <x v="0"/>
    <s v="PROD7204"/>
    <x v="13"/>
    <x v="4"/>
    <n v="471"/>
    <n v="4"/>
    <n v="1884"/>
    <x v="2"/>
    <n v="161"/>
    <n v="3"/>
    <x v="0"/>
    <n v="0.25"/>
    <n v="471"/>
  </r>
  <r>
    <s v="ORD002645"/>
    <s v="CUST5028"/>
    <s v="Christopher Arias"/>
    <s v="gina.fletcher@gmail.com"/>
    <x v="0"/>
    <d v="2024-05-19T00:00:00"/>
    <x v="263"/>
    <x v="7"/>
    <x v="1"/>
    <s v="November"/>
    <x v="0"/>
    <s v="PROD4548"/>
    <x v="16"/>
    <x v="0"/>
    <n v="580"/>
    <n v="3"/>
    <n v="1739"/>
    <x v="0"/>
    <n v="203"/>
    <n v="7"/>
    <x v="0"/>
    <n v="0.40023001725129387"/>
    <n v="696"/>
  </r>
  <r>
    <s v="ORD002646"/>
    <s v="CUST7583"/>
    <s v="Brent Adams"/>
    <s v="sandra.ellison@gmail.com"/>
    <x v="6"/>
    <d v="2023-07-24T00:00:00"/>
    <x v="249"/>
    <x v="9"/>
    <x v="1"/>
    <s v="June"/>
    <x v="0"/>
    <s v="PROD6938"/>
    <x v="8"/>
    <x v="2"/>
    <n v="223"/>
    <n v="3"/>
    <n v="668"/>
    <x v="0"/>
    <n v="98"/>
    <n v="7"/>
    <x v="0"/>
    <n v="0.29940119760479039"/>
    <n v="200"/>
  </r>
  <r>
    <s v="ORD002647"/>
    <s v="CUST7198"/>
    <s v="Paul Jones"/>
    <s v="steven.brown@yahoo.com"/>
    <x v="4"/>
    <d v="2024-06-20T00:00:00"/>
    <x v="37"/>
    <x v="11"/>
    <x v="0"/>
    <s v="July"/>
    <x v="1"/>
    <s v="PROD2040"/>
    <x v="6"/>
    <x v="0"/>
    <n v="591"/>
    <n v="1"/>
    <n v="591"/>
    <x v="3"/>
    <n v="65"/>
    <m/>
    <x v="2"/>
    <n v="0.39932318104906939"/>
    <n v="236"/>
  </r>
  <r>
    <s v="ORD002648"/>
    <s v="CUST8328"/>
    <s v="Michael Smith"/>
    <s v="melissa.gibbs@hotmail.com"/>
    <x v="5"/>
    <d v="2024-03-29T00:00:00"/>
    <x v="268"/>
    <x v="0"/>
    <x v="0"/>
    <s v="January"/>
    <x v="0"/>
    <s v="PROD5377"/>
    <x v="8"/>
    <x v="2"/>
    <n v="77"/>
    <n v="2"/>
    <n v="154"/>
    <x v="1"/>
    <n v="17"/>
    <n v="2"/>
    <x v="0"/>
    <n v="0.29870129870129869"/>
    <n v="46"/>
  </r>
  <r>
    <s v="ORD002649"/>
    <s v="CUST3082"/>
    <s v="Curtis Anderson"/>
    <s v="heather.baldwin@gmail.com"/>
    <x v="2"/>
    <d v="2024-09-16T00:00:00"/>
    <x v="403"/>
    <x v="5"/>
    <x v="1"/>
    <s v="October"/>
    <x v="0"/>
    <s v="PROD4866"/>
    <x v="19"/>
    <x v="2"/>
    <n v="82"/>
    <n v="2"/>
    <n v="164"/>
    <x v="0"/>
    <n v="11"/>
    <n v="9"/>
    <x v="1"/>
    <n v="0.29878048780487804"/>
    <n v="49"/>
  </r>
  <r>
    <s v="ORD002650"/>
    <s v="CUST8665"/>
    <s v="Rose Nelson"/>
    <s v="ryan.bryant@gmail.com"/>
    <x v="5"/>
    <d v="2024-06-25T00:00:00"/>
    <x v="231"/>
    <x v="1"/>
    <x v="0"/>
    <s v="December"/>
    <x v="0"/>
    <s v="PROD9635"/>
    <x v="19"/>
    <x v="2"/>
    <n v="1189"/>
    <n v="10"/>
    <n v="11888"/>
    <x v="1"/>
    <n v="1256"/>
    <n v="10"/>
    <x v="1"/>
    <n v="0.29996635262449528"/>
    <n v="3566"/>
  </r>
  <r>
    <s v="ORD002651"/>
    <s v="CUST1513"/>
    <s v="Cheryl Arias"/>
    <s v="laura.graham@yahoo.com"/>
    <x v="1"/>
    <d v="2023-10-03T00:00:00"/>
    <x v="197"/>
    <x v="9"/>
    <x v="1"/>
    <s v="June"/>
    <x v="0"/>
    <s v="PROD8671"/>
    <x v="14"/>
    <x v="4"/>
    <n v="414"/>
    <n v="3"/>
    <n v="1243"/>
    <x v="0"/>
    <n v="173"/>
    <n v="9"/>
    <x v="1"/>
    <n v="0.250201126307321"/>
    <n v="311"/>
  </r>
  <r>
    <s v="ORD002652"/>
    <s v="CUST2495"/>
    <s v="Michael Chang"/>
    <s v="janice.mcdonald@hotmail.com"/>
    <x v="3"/>
    <d v="2023-10-04T00:00:00"/>
    <x v="26"/>
    <x v="10"/>
    <x v="1"/>
    <s v="February"/>
    <x v="0"/>
    <s v="PROD5973"/>
    <x v="8"/>
    <x v="2"/>
    <n v="576"/>
    <n v="2"/>
    <n v="1152"/>
    <x v="1"/>
    <n v="84"/>
    <n v="10"/>
    <x v="1"/>
    <n v="0.29947916666666669"/>
    <n v="345"/>
  </r>
  <r>
    <s v="ORD002653"/>
    <s v="CUST6009"/>
    <s v="Shannon Hurst"/>
    <s v="donna.ross@outlook.com"/>
    <x v="5"/>
    <d v="2023-12-31T00:00:00"/>
    <x v="250"/>
    <x v="0"/>
    <x v="1"/>
    <s v="January"/>
    <x v="0"/>
    <s v="PROD6007"/>
    <x v="1"/>
    <x v="1"/>
    <n v="754"/>
    <n v="1"/>
    <n v="754"/>
    <x v="3"/>
    <n v="62"/>
    <n v="5"/>
    <x v="0"/>
    <n v="0.14986737400530503"/>
    <n v="113"/>
  </r>
  <r>
    <s v="ORD002654"/>
    <s v="CUST6953"/>
    <s v="Andrea Ritter"/>
    <s v="elizabeth.cobb@gmail.com"/>
    <x v="1"/>
    <d v="2024-07-05T00:00:00"/>
    <x v="175"/>
    <x v="6"/>
    <x v="0"/>
    <s v="August"/>
    <x v="0"/>
    <s v="PROD4740"/>
    <x v="15"/>
    <x v="1"/>
    <n v="117"/>
    <n v="6"/>
    <n v="702"/>
    <x v="0"/>
    <n v="73"/>
    <n v="3"/>
    <x v="0"/>
    <n v="0.14957264957264957"/>
    <n v="105"/>
  </r>
  <r>
    <s v="ORD002655"/>
    <s v="CUST1605"/>
    <s v="Alison White"/>
    <s v="sean.hancock@hotmail.com"/>
    <x v="3"/>
    <d v="2024-11-25T00:00:00"/>
    <x v="468"/>
    <x v="9"/>
    <x v="0"/>
    <s v="June"/>
    <x v="0"/>
    <s v="PROD7974"/>
    <x v="18"/>
    <x v="0"/>
    <n v="774"/>
    <n v="1"/>
    <n v="774"/>
    <x v="0"/>
    <n v="76"/>
    <n v="4"/>
    <x v="0"/>
    <n v="0.39922480620155038"/>
    <n v="309"/>
  </r>
  <r>
    <s v="ORD002656"/>
    <s v="CUST9536"/>
    <s v="Eric Compton"/>
    <s v="suzanne.gross@hotmail.com"/>
    <x v="5"/>
    <d v="2024-09-28T00:00:00"/>
    <x v="446"/>
    <x v="10"/>
    <x v="0"/>
    <s v="February"/>
    <x v="1"/>
    <s v="PROD8009"/>
    <x v="17"/>
    <x v="3"/>
    <n v="383"/>
    <n v="3"/>
    <n v="1150"/>
    <x v="1"/>
    <n v="134"/>
    <m/>
    <x v="2"/>
    <n v="0.34956521739130436"/>
    <n v="402"/>
  </r>
  <r>
    <s v="ORD002657"/>
    <s v="CUST9663"/>
    <s v="Diane Barnes"/>
    <s v="troy.barnes@gmail.com"/>
    <x v="1"/>
    <d v="2024-11-05T00:00:00"/>
    <x v="398"/>
    <x v="5"/>
    <x v="0"/>
    <s v="October"/>
    <x v="0"/>
    <s v="PROD3687"/>
    <x v="3"/>
    <x v="1"/>
    <n v="839"/>
    <n v="2"/>
    <n v="1679"/>
    <x v="0"/>
    <n v="126"/>
    <n v="7"/>
    <x v="0"/>
    <n v="0.15008933889219775"/>
    <n v="252"/>
  </r>
  <r>
    <s v="ORD002658"/>
    <s v="CUST1802"/>
    <s v="James Smith"/>
    <s v="marc.garrett@gmail.com"/>
    <x v="0"/>
    <d v="2023-02-24T00:00:00"/>
    <x v="42"/>
    <x v="1"/>
    <x v="0"/>
    <s v="December"/>
    <x v="0"/>
    <s v="PROD3631"/>
    <x v="1"/>
    <x v="1"/>
    <n v="532"/>
    <n v="2"/>
    <n v="1065"/>
    <x v="4"/>
    <n v="93"/>
    <n v="3"/>
    <x v="0"/>
    <n v="0.15023474178403756"/>
    <n v="160"/>
  </r>
  <r>
    <s v="ORD002659"/>
    <s v="CUST2296"/>
    <s v="Mitchell Blake"/>
    <s v="patrick.dickson@yahoo.com"/>
    <x v="0"/>
    <d v="2024-11-22T00:00:00"/>
    <x v="80"/>
    <x v="8"/>
    <x v="1"/>
    <s v="September"/>
    <x v="0"/>
    <s v="PROD5094"/>
    <x v="12"/>
    <x v="3"/>
    <n v="493"/>
    <n v="4"/>
    <n v="1973"/>
    <x v="0"/>
    <n v="134"/>
    <n v="2"/>
    <x v="0"/>
    <n v="0.35022807906741005"/>
    <n v="691"/>
  </r>
  <r>
    <s v="ORD002660"/>
    <s v="CUST8348"/>
    <s v="Christina Elliott"/>
    <s v="michael.taylor@gmail.com"/>
    <x v="1"/>
    <d v="2024-11-21T00:00:00"/>
    <x v="512"/>
    <x v="2"/>
    <x v="0"/>
    <s v="May"/>
    <x v="0"/>
    <s v="PROD6387"/>
    <x v="11"/>
    <x v="3"/>
    <n v="896"/>
    <n v="1"/>
    <n v="896"/>
    <x v="0"/>
    <n v="101"/>
    <n v="5"/>
    <x v="0"/>
    <n v="0.34933035714285715"/>
    <n v="313"/>
  </r>
  <r>
    <s v="ORD002661"/>
    <s v="CUST5796"/>
    <s v="Jennifer Jones"/>
    <s v="amy.garcia@yahoo.com"/>
    <x v="5"/>
    <d v="2024-07-18T00:00:00"/>
    <x v="447"/>
    <x v="11"/>
    <x v="0"/>
    <s v="July"/>
    <x v="0"/>
    <s v="PROD2440"/>
    <x v="4"/>
    <x v="2"/>
    <n v="106"/>
    <n v="2"/>
    <n v="211"/>
    <x v="0"/>
    <n v="22"/>
    <n v="10"/>
    <x v="1"/>
    <n v="0.29857819905213268"/>
    <n v="63"/>
  </r>
  <r>
    <s v="ORD002662"/>
    <s v="CUST9844"/>
    <s v="Robert Gordon"/>
    <s v="manuel.avila@yahoo.com"/>
    <x v="3"/>
    <d v="2023-12-16T00:00:00"/>
    <x v="330"/>
    <x v="6"/>
    <x v="1"/>
    <s v="August"/>
    <x v="0"/>
    <s v="PROD8290"/>
    <x v="2"/>
    <x v="1"/>
    <n v="248"/>
    <n v="6"/>
    <n v="1488"/>
    <x v="0"/>
    <n v="158"/>
    <n v="9"/>
    <x v="1"/>
    <n v="0.14986559139784947"/>
    <n v="223"/>
  </r>
  <r>
    <s v="ORD002663"/>
    <s v="CUST8157"/>
    <s v="Michael Doyle"/>
    <s v="cody.watson@gmail.com"/>
    <x v="4"/>
    <d v="2023-01-09T00:00:00"/>
    <x v="247"/>
    <x v="11"/>
    <x v="1"/>
    <s v="July"/>
    <x v="0"/>
    <s v="PROD9081"/>
    <x v="20"/>
    <x v="3"/>
    <n v="132"/>
    <n v="6"/>
    <n v="792"/>
    <x v="1"/>
    <n v="117"/>
    <n v="8"/>
    <x v="1"/>
    <n v="0.34974747474747475"/>
    <n v="277"/>
  </r>
  <r>
    <s v="ORD002664"/>
    <s v="CUST6806"/>
    <s v="Eric Collins"/>
    <s v="brianna.jordan@gmail.com"/>
    <x v="0"/>
    <d v="2023-11-22T00:00:00"/>
    <x v="650"/>
    <x v="6"/>
    <x v="1"/>
    <s v="August"/>
    <x v="0"/>
    <s v="PROD5823"/>
    <x v="3"/>
    <x v="1"/>
    <n v="77"/>
    <n v="5"/>
    <n v="387"/>
    <x v="0"/>
    <n v="49"/>
    <n v="6"/>
    <x v="0"/>
    <n v="0.14987080103359174"/>
    <n v="58"/>
  </r>
  <r>
    <s v="ORD002665"/>
    <s v="CUST5933"/>
    <s v="Christopher Jones"/>
    <s v="melissa.stewart@outlook.com"/>
    <x v="4"/>
    <d v="2024-11-04T00:00:00"/>
    <x v="489"/>
    <x v="9"/>
    <x v="0"/>
    <s v="June"/>
    <x v="0"/>
    <s v="PROD5369"/>
    <x v="7"/>
    <x v="4"/>
    <n v="304"/>
    <n v="4"/>
    <n v="1215"/>
    <x v="0"/>
    <n v="127"/>
    <n v="8"/>
    <x v="1"/>
    <n v="0.25020576131687244"/>
    <n v="304"/>
  </r>
  <r>
    <s v="ORD002666"/>
    <s v="CUST6512"/>
    <s v="Brenda Humphrey"/>
    <s v="carrie.walker@gmail.com"/>
    <x v="2"/>
    <d v="2023-06-30T00:00:00"/>
    <x v="648"/>
    <x v="1"/>
    <x v="1"/>
    <s v="December"/>
    <x v="0"/>
    <s v="PROD1620"/>
    <x v="2"/>
    <x v="1"/>
    <n v="459"/>
    <n v="10"/>
    <n v="4595"/>
    <x v="4"/>
    <n v="508"/>
    <n v="6"/>
    <x v="0"/>
    <n v="0.1499455930359086"/>
    <n v="689"/>
  </r>
  <r>
    <s v="ORD002667"/>
    <s v="CUST2224"/>
    <s v="Raymond Hensley"/>
    <s v="tina.lucas@outlook.com"/>
    <x v="4"/>
    <d v="2023-08-30T00:00:00"/>
    <x v="578"/>
    <x v="8"/>
    <x v="0"/>
    <s v="September"/>
    <x v="0"/>
    <s v="PROD7836"/>
    <x v="14"/>
    <x v="4"/>
    <n v="452"/>
    <n v="5"/>
    <n v="2258"/>
    <x v="2"/>
    <n v="297"/>
    <n v="5"/>
    <x v="0"/>
    <n v="0.25022143489813997"/>
    <n v="565"/>
  </r>
  <r>
    <s v="ORD002668"/>
    <s v="CUST9138"/>
    <s v="Robert Carroll"/>
    <s v="stephanie.miller@gmail.com"/>
    <x v="1"/>
    <d v="2024-06-10T00:00:00"/>
    <x v="95"/>
    <x v="1"/>
    <x v="1"/>
    <s v="December"/>
    <x v="0"/>
    <s v="PROD8575"/>
    <x v="12"/>
    <x v="3"/>
    <n v="1255"/>
    <n v="2"/>
    <n v="2510"/>
    <x v="1"/>
    <n v="217"/>
    <n v="2"/>
    <x v="0"/>
    <n v="0.349800796812749"/>
    <n v="878"/>
  </r>
  <r>
    <s v="ORD002669"/>
    <s v="CUST1587"/>
    <s v="Felicia Holland"/>
    <s v="brittany.hunter@gmail.com"/>
    <x v="6"/>
    <d v="2024-06-18T00:00:00"/>
    <x v="239"/>
    <x v="6"/>
    <x v="0"/>
    <s v="August"/>
    <x v="0"/>
    <s v="PROD5979"/>
    <x v="10"/>
    <x v="2"/>
    <n v="450"/>
    <n v="2"/>
    <n v="899"/>
    <x v="1"/>
    <n v="87"/>
    <n v="8"/>
    <x v="1"/>
    <n v="0.30033370411568411"/>
    <n v="270"/>
  </r>
  <r>
    <s v="ORD002670"/>
    <s v="CUST5649"/>
    <s v="Steve Gardner"/>
    <s v="nathan.adams@outlook.com"/>
    <x v="5"/>
    <d v="2024-02-08T00:00:00"/>
    <x v="532"/>
    <x v="10"/>
    <x v="1"/>
    <s v="February"/>
    <x v="0"/>
    <s v="PROD4668"/>
    <x v="3"/>
    <x v="1"/>
    <n v="225"/>
    <n v="1"/>
    <n v="225"/>
    <x v="1"/>
    <n v="16"/>
    <n v="10"/>
    <x v="1"/>
    <n v="0.15111111111111111"/>
    <n v="34"/>
  </r>
  <r>
    <s v="ORD002671"/>
    <s v="CUST3993"/>
    <s v="Tammy Ellison"/>
    <s v="patricia.lawson@outlook.com"/>
    <x v="5"/>
    <d v="2024-04-03T00:00:00"/>
    <x v="116"/>
    <x v="9"/>
    <x v="1"/>
    <s v="June"/>
    <x v="1"/>
    <s v="PROD5208"/>
    <x v="9"/>
    <x v="4"/>
    <n v="774"/>
    <n v="1"/>
    <n v="774"/>
    <x v="1"/>
    <n v="45"/>
    <m/>
    <x v="2"/>
    <n v="0.25064599483204136"/>
    <n v="194"/>
  </r>
  <r>
    <s v="ORD002672"/>
    <s v="CUST3382"/>
    <s v="Timothy Hall"/>
    <s v="samantha.wilson@outlook.com"/>
    <x v="1"/>
    <d v="2023-10-23T00:00:00"/>
    <x v="558"/>
    <x v="5"/>
    <x v="1"/>
    <s v="October"/>
    <x v="0"/>
    <s v="PROD8539"/>
    <x v="9"/>
    <x v="4"/>
    <n v="233"/>
    <n v="3"/>
    <n v="699"/>
    <x v="4"/>
    <n v="65"/>
    <n v="8"/>
    <x v="1"/>
    <n v="0.25035765379113017"/>
    <n v="175"/>
  </r>
  <r>
    <s v="ORD002673"/>
    <s v="CUST9268"/>
    <s v="Laura Summers"/>
    <s v="allison.frye@hotmail.com"/>
    <x v="0"/>
    <d v="2023-12-09T00:00:00"/>
    <x v="14"/>
    <x v="8"/>
    <x v="1"/>
    <s v="September"/>
    <x v="0"/>
    <s v="PROD9068"/>
    <x v="5"/>
    <x v="3"/>
    <n v="950"/>
    <n v="4"/>
    <n v="3801"/>
    <x v="0"/>
    <n v="317"/>
    <n v="7"/>
    <x v="0"/>
    <n v="0.34990791896869244"/>
    <n v="1330"/>
  </r>
  <r>
    <s v="ORD002674"/>
    <s v="CUST4403"/>
    <s v="Michael Gonzalez"/>
    <s v="dawn.kelly@outlook.com"/>
    <x v="4"/>
    <d v="2024-09-17T00:00:00"/>
    <x v="44"/>
    <x v="3"/>
    <x v="1"/>
    <s v="March"/>
    <x v="1"/>
    <s v="PROD4292"/>
    <x v="9"/>
    <x v="4"/>
    <n v="661"/>
    <n v="4"/>
    <n v="2645"/>
    <x v="1"/>
    <n v="224"/>
    <m/>
    <x v="2"/>
    <n v="0.24990548204158791"/>
    <n v="661"/>
  </r>
  <r>
    <s v="ORD002675"/>
    <s v="CUST3425"/>
    <s v="Garrett Gray"/>
    <s v="cristian.anderson@yahoo.com"/>
    <x v="4"/>
    <d v="2024-04-18T00:00:00"/>
    <x v="293"/>
    <x v="9"/>
    <x v="0"/>
    <s v="June"/>
    <x v="0"/>
    <s v="PROD4744"/>
    <x v="7"/>
    <x v="4"/>
    <n v="415"/>
    <n v="6"/>
    <n v="2490"/>
    <x v="1"/>
    <n v="209"/>
    <n v="2"/>
    <x v="0"/>
    <n v="0.2497991967871486"/>
    <n v="622"/>
  </r>
  <r>
    <s v="ORD002676"/>
    <s v="CUST9357"/>
    <s v="Robert Carlson DDS"/>
    <s v="lauren.peterson@outlook.com"/>
    <x v="5"/>
    <d v="2024-09-06T00:00:00"/>
    <x v="564"/>
    <x v="3"/>
    <x v="1"/>
    <s v="March"/>
    <x v="0"/>
    <s v="PROD7344"/>
    <x v="20"/>
    <x v="3"/>
    <n v="250"/>
    <n v="4"/>
    <n v="1001"/>
    <x v="0"/>
    <n v="127"/>
    <n v="8"/>
    <x v="1"/>
    <n v="0.34965034965034963"/>
    <n v="350"/>
  </r>
  <r>
    <s v="ORD002677"/>
    <s v="CUST5473"/>
    <s v="John Kent"/>
    <s v="norma.harris@outlook.com"/>
    <x v="6"/>
    <d v="2023-10-07T00:00:00"/>
    <x v="307"/>
    <x v="1"/>
    <x v="0"/>
    <s v="December"/>
    <x v="0"/>
    <s v="PROD8987"/>
    <x v="9"/>
    <x v="4"/>
    <n v="983"/>
    <n v="10"/>
    <n v="9829"/>
    <x v="0"/>
    <n v="1450"/>
    <n v="9"/>
    <x v="1"/>
    <n v="0.24997456506256996"/>
    <n v="2457"/>
  </r>
  <r>
    <s v="ORD002678"/>
    <s v="CUST2981"/>
    <s v="Cory Walker"/>
    <s v="andrea.oneal@hotmail.com"/>
    <x v="4"/>
    <d v="2024-08-06T00:00:00"/>
    <x v="475"/>
    <x v="11"/>
    <x v="0"/>
    <s v="July"/>
    <x v="0"/>
    <s v="PROD5899"/>
    <x v="1"/>
    <x v="1"/>
    <n v="215"/>
    <n v="2"/>
    <n v="430"/>
    <x v="0"/>
    <n v="62"/>
    <n v="5"/>
    <x v="0"/>
    <n v="0.15116279069767441"/>
    <n v="65"/>
  </r>
  <r>
    <s v="ORD002679"/>
    <s v="CUST9844"/>
    <s v="Robert Gordon"/>
    <s v="manuel.avila@yahoo.com"/>
    <x v="3"/>
    <d v="2023-12-16T00:00:00"/>
    <x v="26"/>
    <x v="10"/>
    <x v="1"/>
    <s v="February"/>
    <x v="2"/>
    <s v="PROD4808"/>
    <x v="9"/>
    <x v="4"/>
    <n v="239"/>
    <n v="1"/>
    <n v="239"/>
    <x v="4"/>
    <n v="13"/>
    <m/>
    <x v="2"/>
    <n v="0.2510460251046025"/>
    <n v="60"/>
  </r>
  <r>
    <s v="ORD002680"/>
    <s v="CUST4813"/>
    <s v="Jimmy Becker"/>
    <s v="angela.baker@yahoo.com"/>
    <x v="5"/>
    <d v="2024-06-20T00:00:00"/>
    <x v="603"/>
    <x v="1"/>
    <x v="0"/>
    <s v="December"/>
    <x v="0"/>
    <s v="PROD3869"/>
    <x v="8"/>
    <x v="2"/>
    <n v="1747"/>
    <n v="4"/>
    <n v="6989"/>
    <x v="1"/>
    <n v="363"/>
    <n v="2"/>
    <x v="0"/>
    <n v="0.3000429245957934"/>
    <n v="2097"/>
  </r>
  <r>
    <s v="ORD002681"/>
    <s v="CUST6032"/>
    <s v="Christopher Rodriguez"/>
    <s v="gloria.adams@hotmail.com"/>
    <x v="3"/>
    <d v="2024-12-28T00:00:00"/>
    <x v="145"/>
    <x v="8"/>
    <x v="0"/>
    <s v="September"/>
    <x v="0"/>
    <s v="PROD7594"/>
    <x v="10"/>
    <x v="2"/>
    <n v="944"/>
    <n v="1"/>
    <n v="944"/>
    <x v="0"/>
    <n v="116"/>
    <n v="9"/>
    <x v="1"/>
    <n v="0.29978813559322032"/>
    <n v="283"/>
  </r>
  <r>
    <s v="ORD002682"/>
    <s v="CUST5116"/>
    <s v="Lauren White"/>
    <s v="michael.andrews@hotmail.com"/>
    <x v="4"/>
    <d v="2023-06-18T00:00:00"/>
    <x v="695"/>
    <x v="1"/>
    <x v="1"/>
    <s v="December"/>
    <x v="1"/>
    <s v="PROD7543"/>
    <x v="7"/>
    <x v="4"/>
    <n v="696"/>
    <n v="8"/>
    <n v="5566"/>
    <x v="1"/>
    <n v="636"/>
    <m/>
    <x v="2"/>
    <n v="0.24991016888250089"/>
    <n v="1391"/>
  </r>
  <r>
    <s v="ORD002683"/>
    <s v="CUST2763"/>
    <s v="Tara Matthews"/>
    <s v="david.owens@outlook.com"/>
    <x v="1"/>
    <d v="2024-09-13T00:00:00"/>
    <x v="255"/>
    <x v="5"/>
    <x v="1"/>
    <s v="October"/>
    <x v="0"/>
    <s v="PROD5926"/>
    <x v="5"/>
    <x v="3"/>
    <n v="1163"/>
    <n v="3"/>
    <n v="3489"/>
    <x v="3"/>
    <n v="274"/>
    <n v="9"/>
    <x v="1"/>
    <n v="0.34995700773860705"/>
    <n v="1221"/>
  </r>
  <r>
    <s v="ORD002684"/>
    <s v="CUST1142"/>
    <s v="Kevin Reynolds"/>
    <s v="mark.moore@outlook.com"/>
    <x v="1"/>
    <d v="2023-10-18T00:00:00"/>
    <x v="9"/>
    <x v="0"/>
    <x v="1"/>
    <s v="January"/>
    <x v="0"/>
    <s v="PROD4050"/>
    <x v="18"/>
    <x v="0"/>
    <n v="181"/>
    <n v="4"/>
    <n v="722"/>
    <x v="1"/>
    <n v="75"/>
    <n v="8"/>
    <x v="1"/>
    <n v="0.40027700831024932"/>
    <n v="289"/>
  </r>
  <r>
    <s v="ORD002685"/>
    <s v="CUST4369"/>
    <s v="Charles Powers"/>
    <s v="monica.sanchez@yahoo.com"/>
    <x v="0"/>
    <d v="2023-03-18T00:00:00"/>
    <x v="123"/>
    <x v="1"/>
    <x v="0"/>
    <s v="December"/>
    <x v="0"/>
    <s v="PROD5544"/>
    <x v="20"/>
    <x v="3"/>
    <n v="578"/>
    <n v="4"/>
    <n v="2313"/>
    <x v="2"/>
    <n v="317"/>
    <n v="5"/>
    <x v="0"/>
    <n v="0.35019455252918286"/>
    <n v="810"/>
  </r>
  <r>
    <s v="ORD002686"/>
    <s v="CUST5094"/>
    <s v="Jason Johnson"/>
    <s v="michael.moore@yahoo.com"/>
    <x v="4"/>
    <d v="2024-10-30T00:00:00"/>
    <x v="569"/>
    <x v="10"/>
    <x v="0"/>
    <s v="February"/>
    <x v="0"/>
    <s v="PROD6410"/>
    <x v="17"/>
    <x v="3"/>
    <n v="22"/>
    <n v="2"/>
    <n v="44"/>
    <x v="1"/>
    <n v="3"/>
    <n v="6"/>
    <x v="0"/>
    <n v="0.34090909090909088"/>
    <n v="15"/>
  </r>
  <r>
    <s v="ORD002687"/>
    <s v="CUST6338"/>
    <s v="Peter Torres"/>
    <s v="michael.lee@hotmail.com"/>
    <x v="3"/>
    <d v="2024-12-10T00:00:00"/>
    <x v="691"/>
    <x v="1"/>
    <x v="1"/>
    <s v="December"/>
    <x v="0"/>
    <s v="PROD6931"/>
    <x v="16"/>
    <x v="0"/>
    <n v="272"/>
    <n v="2"/>
    <n v="545"/>
    <x v="1"/>
    <n v="69"/>
    <n v="6"/>
    <x v="0"/>
    <n v="0.4"/>
    <n v="218"/>
  </r>
  <r>
    <s v="ORD002688"/>
    <s v="CUST3097"/>
    <s v="Victoria Robbins"/>
    <s v="cheryl.hayes@gmail.com"/>
    <x v="4"/>
    <d v="2023-10-11T00:00:00"/>
    <x v="6"/>
    <x v="5"/>
    <x v="1"/>
    <s v="October"/>
    <x v="0"/>
    <s v="PROD1029"/>
    <x v="14"/>
    <x v="4"/>
    <n v="1140"/>
    <n v="2"/>
    <n v="2280"/>
    <x v="0"/>
    <n v="174"/>
    <n v="3"/>
    <x v="0"/>
    <n v="0.25"/>
    <n v="570"/>
  </r>
  <r>
    <s v="ORD002689"/>
    <s v="CUST2731"/>
    <s v="Kyle Marks"/>
    <s v="david.thornton@outlook.com"/>
    <x v="5"/>
    <d v="2024-05-26T00:00:00"/>
    <x v="712"/>
    <x v="5"/>
    <x v="0"/>
    <s v="October"/>
    <x v="0"/>
    <s v="PROD5827"/>
    <x v="1"/>
    <x v="1"/>
    <n v="358"/>
    <n v="3"/>
    <n v="1073"/>
    <x v="4"/>
    <n v="66"/>
    <n v="9"/>
    <x v="1"/>
    <n v="0.15004659832246039"/>
    <n v="161"/>
  </r>
  <r>
    <s v="ORD002690"/>
    <s v="CUST7515"/>
    <s v="Dr. Kathryn Robinson MD"/>
    <s v="diana.johnson@outlook.com"/>
    <x v="3"/>
    <d v="2024-07-03T00:00:00"/>
    <x v="437"/>
    <x v="10"/>
    <x v="1"/>
    <s v="February"/>
    <x v="1"/>
    <s v="PROD1651"/>
    <x v="15"/>
    <x v="1"/>
    <n v="782"/>
    <n v="1"/>
    <n v="782"/>
    <x v="0"/>
    <n v="86"/>
    <m/>
    <x v="2"/>
    <n v="0.14961636828644501"/>
    <n v="117"/>
  </r>
  <r>
    <s v="ORD002691"/>
    <s v="CUST7758"/>
    <s v="Jennifer Vaughn"/>
    <s v="steven.jones@outlook.com"/>
    <x v="3"/>
    <d v="2023-09-17T00:00:00"/>
    <x v="236"/>
    <x v="4"/>
    <x v="0"/>
    <s v="April"/>
    <x v="0"/>
    <s v="PROD2944"/>
    <x v="9"/>
    <x v="4"/>
    <n v="36"/>
    <n v="4"/>
    <n v="143"/>
    <x v="1"/>
    <n v="14"/>
    <n v="2"/>
    <x v="0"/>
    <n v="0.25174825174825177"/>
    <n v="36"/>
  </r>
  <r>
    <s v="ORD002692"/>
    <s v="CUST2545"/>
    <s v="Jennifer Mccoy"/>
    <s v="joseph.davis@gmail.com"/>
    <x v="1"/>
    <d v="2023-05-30T00:00:00"/>
    <x v="573"/>
    <x v="2"/>
    <x v="0"/>
    <s v="May"/>
    <x v="1"/>
    <s v="PROD7690"/>
    <x v="8"/>
    <x v="2"/>
    <n v="23"/>
    <n v="3"/>
    <n v="70"/>
    <x v="1"/>
    <n v="9"/>
    <m/>
    <x v="2"/>
    <n v="0.3"/>
    <n v="21"/>
  </r>
  <r>
    <s v="ORD002693"/>
    <s v="CUST2596"/>
    <s v="Joseph Dennis"/>
    <s v="edward.reyes@hotmail.com"/>
    <x v="5"/>
    <d v="2024-04-09T00:00:00"/>
    <x v="593"/>
    <x v="10"/>
    <x v="0"/>
    <s v="February"/>
    <x v="2"/>
    <s v="PROD8256"/>
    <x v="9"/>
    <x v="4"/>
    <n v="124"/>
    <n v="4"/>
    <n v="496"/>
    <x v="1"/>
    <n v="51"/>
    <m/>
    <x v="2"/>
    <n v="0.25"/>
    <n v="124"/>
  </r>
  <r>
    <s v="ORD002694"/>
    <s v="CUST5473"/>
    <s v="John Kent"/>
    <s v="norma.harris@outlook.com"/>
    <x v="6"/>
    <d v="2023-10-07T00:00:00"/>
    <x v="427"/>
    <x v="10"/>
    <x v="0"/>
    <s v="February"/>
    <x v="1"/>
    <s v="PROD7970"/>
    <x v="12"/>
    <x v="3"/>
    <n v="657"/>
    <n v="1"/>
    <n v="657"/>
    <x v="3"/>
    <n v="79"/>
    <m/>
    <x v="2"/>
    <n v="0.35007610350076102"/>
    <n v="230"/>
  </r>
  <r>
    <s v="ORD002695"/>
    <s v="CUST3437"/>
    <s v="Erin Hunter"/>
    <s v="michael.miller@hotmail.com"/>
    <x v="2"/>
    <d v="2024-11-28T00:00:00"/>
    <x v="293"/>
    <x v="9"/>
    <x v="0"/>
    <s v="June"/>
    <x v="2"/>
    <s v="PROD2038"/>
    <x v="10"/>
    <x v="2"/>
    <n v="586"/>
    <n v="2"/>
    <n v="1172"/>
    <x v="1"/>
    <n v="130"/>
    <m/>
    <x v="2"/>
    <n v="0.30034129692832767"/>
    <n v="352"/>
  </r>
  <r>
    <s v="ORD002696"/>
    <s v="CUST1160"/>
    <s v="Lisa Klein"/>
    <s v="mario.campbell@hotmail.com"/>
    <x v="2"/>
    <d v="2024-12-25T00:00:00"/>
    <x v="332"/>
    <x v="10"/>
    <x v="0"/>
    <s v="February"/>
    <x v="1"/>
    <s v="PROD9333"/>
    <x v="7"/>
    <x v="4"/>
    <n v="423"/>
    <n v="1"/>
    <n v="423"/>
    <x v="1"/>
    <n v="26"/>
    <m/>
    <x v="2"/>
    <n v="0.25059101654846333"/>
    <n v="106"/>
  </r>
  <r>
    <s v="ORD002697"/>
    <s v="CUST8265"/>
    <s v="Angela Cowan"/>
    <s v="teresa.jones@outlook.com"/>
    <x v="4"/>
    <d v="2024-10-23T00:00:00"/>
    <x v="400"/>
    <x v="2"/>
    <x v="0"/>
    <s v="May"/>
    <x v="0"/>
    <s v="PROD3961"/>
    <x v="8"/>
    <x v="2"/>
    <n v="652"/>
    <n v="2"/>
    <n v="1303"/>
    <x v="1"/>
    <n v="139"/>
    <n v="9"/>
    <x v="1"/>
    <n v="0.30007674597083656"/>
    <n v="391"/>
  </r>
  <r>
    <s v="ORD002698"/>
    <s v="CUST2224"/>
    <s v="Raymond Hensley"/>
    <s v="tina.lucas@outlook.com"/>
    <x v="4"/>
    <d v="2023-08-30T00:00:00"/>
    <x v="509"/>
    <x v="11"/>
    <x v="1"/>
    <s v="July"/>
    <x v="0"/>
    <s v="PROD8888"/>
    <x v="9"/>
    <x v="4"/>
    <n v="316"/>
    <n v="1"/>
    <n v="316"/>
    <x v="1"/>
    <n v="25"/>
    <n v="2"/>
    <x v="0"/>
    <n v="0.25"/>
    <n v="79"/>
  </r>
  <r>
    <s v="ORD002699"/>
    <s v="CUST2712"/>
    <s v="Tonya Woods"/>
    <s v="tanner.lloyd@gmail.com"/>
    <x v="3"/>
    <d v="2023-09-24T00:00:00"/>
    <x v="621"/>
    <x v="7"/>
    <x v="1"/>
    <s v="November"/>
    <x v="0"/>
    <s v="PROD9131"/>
    <x v="20"/>
    <x v="3"/>
    <n v="443"/>
    <n v="3"/>
    <n v="1328"/>
    <x v="1"/>
    <n v="87"/>
    <n v="8"/>
    <x v="1"/>
    <n v="0.35015060240963858"/>
    <n v="465"/>
  </r>
  <r>
    <s v="ORD002700"/>
    <s v="CUST7566"/>
    <s v="Erin Coleman"/>
    <s v="ryan.gonzales@gmail.com"/>
    <x v="1"/>
    <d v="2024-02-10T00:00:00"/>
    <x v="663"/>
    <x v="7"/>
    <x v="0"/>
    <s v="November"/>
    <x v="0"/>
    <s v="PROD4488"/>
    <x v="18"/>
    <x v="0"/>
    <n v="632"/>
    <n v="3"/>
    <n v="1896"/>
    <x v="1"/>
    <n v="166"/>
    <n v="3"/>
    <x v="0"/>
    <n v="0.40031645569620256"/>
    <n v="759"/>
  </r>
  <r>
    <s v="ORD002701"/>
    <s v="CUST3972"/>
    <s v="Valerie Thomas"/>
    <s v="robert.ortiz@yahoo.com"/>
    <x v="4"/>
    <d v="2023-09-02T00:00:00"/>
    <x v="207"/>
    <x v="3"/>
    <x v="0"/>
    <s v="March"/>
    <x v="0"/>
    <s v="PROD8436"/>
    <x v="4"/>
    <x v="2"/>
    <n v="247"/>
    <n v="5"/>
    <n v="1234"/>
    <x v="2"/>
    <n v="138"/>
    <n v="6"/>
    <x v="0"/>
    <n v="0.29983792544570503"/>
    <n v="370"/>
  </r>
  <r>
    <s v="ORD002702"/>
    <s v="CUST7303"/>
    <s v="Jason Galloway"/>
    <s v="tamara.hale@outlook.com"/>
    <x v="6"/>
    <d v="2023-01-27T00:00:00"/>
    <x v="253"/>
    <x v="5"/>
    <x v="1"/>
    <s v="October"/>
    <x v="0"/>
    <s v="PROD9587"/>
    <x v="6"/>
    <x v="0"/>
    <n v="206"/>
    <n v="1"/>
    <n v="206"/>
    <x v="1"/>
    <n v="18"/>
    <n v="4"/>
    <x v="0"/>
    <n v="0.39805825242718446"/>
    <n v="82"/>
  </r>
  <r>
    <s v="ORD002703"/>
    <s v="CUST9954"/>
    <s v="Colleen Taylor"/>
    <s v="roger.estrada@gmail.com"/>
    <x v="0"/>
    <d v="2024-10-11T00:00:00"/>
    <x v="85"/>
    <x v="10"/>
    <x v="1"/>
    <s v="February"/>
    <x v="0"/>
    <s v="PROD4790"/>
    <x v="13"/>
    <x v="4"/>
    <n v="262"/>
    <n v="4"/>
    <n v="1049"/>
    <x v="1"/>
    <n v="157"/>
    <n v="7"/>
    <x v="0"/>
    <n v="0.24976167778836988"/>
    <n v="262"/>
  </r>
  <r>
    <s v="ORD002704"/>
    <s v="CUST9591"/>
    <s v="Kenneth Williams"/>
    <s v="robin.ortiz@hotmail.com"/>
    <x v="4"/>
    <d v="2023-07-26T00:00:00"/>
    <x v="246"/>
    <x v="1"/>
    <x v="1"/>
    <s v="December"/>
    <x v="0"/>
    <s v="PROD2952"/>
    <x v="8"/>
    <x v="2"/>
    <n v="429"/>
    <n v="2"/>
    <n v="858"/>
    <x v="0"/>
    <n v="103"/>
    <n v="5"/>
    <x v="0"/>
    <n v="0.29953379953379955"/>
    <n v="257"/>
  </r>
  <r>
    <s v="ORD002705"/>
    <s v="CUST7886"/>
    <s v="Joseph Myers"/>
    <s v="john.johnson@gmail.com"/>
    <x v="5"/>
    <d v="2024-03-14T00:00:00"/>
    <x v="533"/>
    <x v="8"/>
    <x v="0"/>
    <s v="September"/>
    <x v="0"/>
    <s v="PROD6213"/>
    <x v="15"/>
    <x v="1"/>
    <n v="516"/>
    <n v="2"/>
    <n v="1033"/>
    <x v="1"/>
    <n v="65"/>
    <n v="8"/>
    <x v="1"/>
    <n v="0.15004840271055178"/>
    <n v="155"/>
  </r>
  <r>
    <s v="ORD002706"/>
    <s v="CUST4401"/>
    <s v="Monica Gordon"/>
    <s v="mary.bradley@yahoo.com"/>
    <x v="4"/>
    <d v="2023-01-15T00:00:00"/>
    <x v="546"/>
    <x v="2"/>
    <x v="1"/>
    <s v="May"/>
    <x v="0"/>
    <s v="PROD7858"/>
    <x v="16"/>
    <x v="0"/>
    <n v="758"/>
    <n v="4"/>
    <n v="3032"/>
    <x v="0"/>
    <n v="153"/>
    <n v="8"/>
    <x v="1"/>
    <n v="0.40006596306068604"/>
    <n v="1213"/>
  </r>
  <r>
    <s v="ORD002707"/>
    <s v="CUST4423"/>
    <s v="Maria White"/>
    <s v="anthony.galvan@outlook.com"/>
    <x v="5"/>
    <d v="2024-07-18T00:00:00"/>
    <x v="542"/>
    <x v="9"/>
    <x v="0"/>
    <s v="June"/>
    <x v="0"/>
    <s v="PROD8430"/>
    <x v="10"/>
    <x v="2"/>
    <n v="1012"/>
    <n v="3"/>
    <n v="3036"/>
    <x v="0"/>
    <n v="177"/>
    <n v="4"/>
    <x v="0"/>
    <n v="0.3000658761528327"/>
    <n v="911"/>
  </r>
  <r>
    <s v="ORD002708"/>
    <s v="CUST9977"/>
    <s v="Tracey Murphy"/>
    <s v="joseph.peters@hotmail.com"/>
    <x v="4"/>
    <d v="2024-01-27T00:00:00"/>
    <x v="237"/>
    <x v="5"/>
    <x v="0"/>
    <s v="October"/>
    <x v="0"/>
    <s v="PROD4670"/>
    <x v="7"/>
    <x v="4"/>
    <n v="782"/>
    <n v="3"/>
    <n v="2345"/>
    <x v="0"/>
    <n v="193"/>
    <n v="8"/>
    <x v="1"/>
    <n v="0.24989339019189766"/>
    <n v="586"/>
  </r>
  <r>
    <s v="ORD002709"/>
    <s v="CUST5369"/>
    <s v="Victor Morgan"/>
    <s v="samuel.hernandez@outlook.com"/>
    <x v="3"/>
    <d v="2023-04-02T00:00:00"/>
    <x v="105"/>
    <x v="9"/>
    <x v="0"/>
    <s v="June"/>
    <x v="0"/>
    <s v="PROD6935"/>
    <x v="13"/>
    <x v="4"/>
    <n v="1166"/>
    <n v="3"/>
    <n v="3497"/>
    <x v="0"/>
    <n v="458"/>
    <n v="4"/>
    <x v="0"/>
    <n v="0.24992851015155848"/>
    <n v="874"/>
  </r>
  <r>
    <s v="ORD002710"/>
    <s v="CUST2962"/>
    <s v="Christopher Mcdonald"/>
    <s v="sherry.simmons@outlook.com"/>
    <x v="1"/>
    <d v="2024-01-06T00:00:00"/>
    <x v="615"/>
    <x v="0"/>
    <x v="1"/>
    <s v="January"/>
    <x v="0"/>
    <s v="PROD9274"/>
    <x v="13"/>
    <x v="4"/>
    <n v="778"/>
    <n v="3"/>
    <n v="2333"/>
    <x v="0"/>
    <n v="195"/>
    <n v="3"/>
    <x v="0"/>
    <n v="0.2498928418345478"/>
    <n v="583"/>
  </r>
  <r>
    <s v="ORD002711"/>
    <s v="CUST9438"/>
    <s v="Sarah Walker"/>
    <s v="kevin.walker@outlook.com"/>
    <x v="4"/>
    <d v="2024-08-19T00:00:00"/>
    <x v="711"/>
    <x v="3"/>
    <x v="1"/>
    <s v="March"/>
    <x v="0"/>
    <s v="PROD8838"/>
    <x v="16"/>
    <x v="0"/>
    <n v="891"/>
    <n v="5"/>
    <n v="4454"/>
    <x v="2"/>
    <n v="650"/>
    <n v="9"/>
    <x v="1"/>
    <n v="0.40008980691513246"/>
    <n v="1782"/>
  </r>
  <r>
    <s v="ORD002712"/>
    <s v="CUST3375"/>
    <s v="Victoria Wright"/>
    <s v="alex.sutton@yahoo.com"/>
    <x v="1"/>
    <d v="2023-05-22T00:00:00"/>
    <x v="596"/>
    <x v="11"/>
    <x v="0"/>
    <s v="July"/>
    <x v="1"/>
    <s v="PROD3055"/>
    <x v="3"/>
    <x v="1"/>
    <n v="1126"/>
    <n v="3"/>
    <n v="3378"/>
    <x v="1"/>
    <n v="300"/>
    <m/>
    <x v="2"/>
    <n v="0.15008880994671403"/>
    <n v="507"/>
  </r>
  <r>
    <s v="ORD002713"/>
    <s v="CUST1287"/>
    <s v="Robert Lam"/>
    <s v="kim.wood@outlook.com"/>
    <x v="4"/>
    <d v="2024-04-10T00:00:00"/>
    <x v="556"/>
    <x v="6"/>
    <x v="0"/>
    <s v="August"/>
    <x v="0"/>
    <s v="PROD9843"/>
    <x v="5"/>
    <x v="3"/>
    <n v="602"/>
    <n v="2"/>
    <n v="1204"/>
    <x v="1"/>
    <n v="79"/>
    <n v="4"/>
    <x v="0"/>
    <n v="0.35049833887043191"/>
    <n v="422"/>
  </r>
  <r>
    <s v="ORD002714"/>
    <s v="CUST2373"/>
    <s v="Philip Carr"/>
    <s v="sonia.patel@outlook.com"/>
    <x v="2"/>
    <d v="2023-12-01T00:00:00"/>
    <x v="571"/>
    <x v="2"/>
    <x v="0"/>
    <s v="May"/>
    <x v="0"/>
    <s v="PROD7046"/>
    <x v="20"/>
    <x v="3"/>
    <n v="1018"/>
    <n v="1"/>
    <n v="1018"/>
    <x v="4"/>
    <n v="106"/>
    <n v="8"/>
    <x v="1"/>
    <n v="0.34970530451866405"/>
    <n v="356"/>
  </r>
  <r>
    <s v="ORD002715"/>
    <s v="CUST2248"/>
    <s v="Charles Stokes"/>
    <s v="gary.bradley@yahoo.com"/>
    <x v="6"/>
    <d v="2024-06-08T00:00:00"/>
    <x v="175"/>
    <x v="6"/>
    <x v="0"/>
    <s v="August"/>
    <x v="0"/>
    <s v="PROD4078"/>
    <x v="13"/>
    <x v="4"/>
    <n v="1221"/>
    <n v="3"/>
    <n v="3662"/>
    <x v="0"/>
    <n v="192"/>
    <n v="9"/>
    <x v="1"/>
    <n v="0.24986346258874931"/>
    <n v="915"/>
  </r>
  <r>
    <s v="ORD002716"/>
    <s v="CUST5796"/>
    <s v="Jennifer Jones"/>
    <s v="amy.garcia@yahoo.com"/>
    <x v="5"/>
    <d v="2024-07-18T00:00:00"/>
    <x v="486"/>
    <x v="7"/>
    <x v="0"/>
    <s v="November"/>
    <x v="0"/>
    <s v="PROD8805"/>
    <x v="15"/>
    <x v="1"/>
    <n v="1113"/>
    <n v="6"/>
    <n v="6678"/>
    <x v="0"/>
    <n v="460"/>
    <n v="5"/>
    <x v="0"/>
    <n v="0.1500449236298293"/>
    <n v="1002"/>
  </r>
  <r>
    <s v="ORD002717"/>
    <s v="CUST4312"/>
    <s v="Deborah Moreno"/>
    <s v="gabriella.spencer@hotmail.com"/>
    <x v="0"/>
    <d v="2023-02-27T00:00:00"/>
    <x v="507"/>
    <x v="8"/>
    <x v="0"/>
    <s v="September"/>
    <x v="0"/>
    <s v="PROD6896"/>
    <x v="18"/>
    <x v="0"/>
    <n v="846"/>
    <n v="3"/>
    <n v="2539"/>
    <x v="0"/>
    <n v="298"/>
    <n v="2"/>
    <x v="0"/>
    <n v="0.40015754233950374"/>
    <n v="1016"/>
  </r>
  <r>
    <s v="ORD002718"/>
    <s v="CUST5100"/>
    <s v="David Freeman"/>
    <s v="diane.kim@outlook.com"/>
    <x v="1"/>
    <d v="2024-01-15T00:00:00"/>
    <x v="185"/>
    <x v="3"/>
    <x v="1"/>
    <s v="March"/>
    <x v="0"/>
    <s v="PROD8365"/>
    <x v="16"/>
    <x v="0"/>
    <n v="710"/>
    <n v="3"/>
    <n v="2131"/>
    <x v="0"/>
    <n v="120"/>
    <n v="10"/>
    <x v="1"/>
    <n v="0.39981229469732521"/>
    <n v="852"/>
  </r>
  <r>
    <s v="ORD002719"/>
    <s v="CUST3612"/>
    <s v="James Schmitt"/>
    <s v="gina.smith@hotmail.com"/>
    <x v="2"/>
    <d v="2023-08-20T00:00:00"/>
    <x v="681"/>
    <x v="5"/>
    <x v="0"/>
    <s v="October"/>
    <x v="1"/>
    <s v="PROD9711"/>
    <x v="1"/>
    <x v="1"/>
    <n v="754"/>
    <n v="2"/>
    <n v="1507"/>
    <x v="1"/>
    <n v="99"/>
    <m/>
    <x v="2"/>
    <n v="0.14996682149966822"/>
    <n v="226"/>
  </r>
  <r>
    <s v="ORD002720"/>
    <s v="CUST5369"/>
    <s v="Victor Morgan"/>
    <s v="samuel.hernandez@outlook.com"/>
    <x v="3"/>
    <d v="2023-04-02T00:00:00"/>
    <x v="364"/>
    <x v="8"/>
    <x v="1"/>
    <s v="September"/>
    <x v="1"/>
    <s v="PROD2263"/>
    <x v="2"/>
    <x v="1"/>
    <n v="681"/>
    <n v="2"/>
    <n v="1362"/>
    <x v="1"/>
    <n v="122"/>
    <m/>
    <x v="2"/>
    <n v="0.14977973568281938"/>
    <n v="204"/>
  </r>
  <r>
    <s v="ORD002721"/>
    <s v="CUST8265"/>
    <s v="Angela Cowan"/>
    <s v="teresa.jones@outlook.com"/>
    <x v="4"/>
    <d v="2024-10-23T00:00:00"/>
    <x v="242"/>
    <x v="5"/>
    <x v="0"/>
    <s v="October"/>
    <x v="1"/>
    <s v="PROD9615"/>
    <x v="14"/>
    <x v="4"/>
    <n v="598"/>
    <n v="1"/>
    <n v="598"/>
    <x v="1"/>
    <n v="77"/>
    <m/>
    <x v="2"/>
    <n v="0.25083612040133779"/>
    <n v="150"/>
  </r>
  <r>
    <s v="ORD002722"/>
    <s v="CUST3004"/>
    <s v="Kenneth White"/>
    <s v="brenda.flores@outlook.com"/>
    <x v="3"/>
    <d v="2023-05-10T00:00:00"/>
    <x v="424"/>
    <x v="11"/>
    <x v="1"/>
    <s v="July"/>
    <x v="0"/>
    <s v="PROD2382"/>
    <x v="18"/>
    <x v="0"/>
    <n v="775"/>
    <n v="1"/>
    <n v="775"/>
    <x v="1"/>
    <n v="90"/>
    <n v="4"/>
    <x v="0"/>
    <n v="0.4"/>
    <n v="310"/>
  </r>
  <r>
    <s v="ORD002723"/>
    <s v="CUST5844"/>
    <s v="Kristi Perez"/>
    <s v="brenda.velez@hotmail.com"/>
    <x v="5"/>
    <d v="2024-09-01T00:00:00"/>
    <x v="177"/>
    <x v="8"/>
    <x v="0"/>
    <s v="September"/>
    <x v="0"/>
    <s v="PROD6855"/>
    <x v="7"/>
    <x v="4"/>
    <n v="422"/>
    <n v="3"/>
    <n v="1266"/>
    <x v="1"/>
    <n v="156"/>
    <n v="3"/>
    <x v="0"/>
    <n v="0.25039494470774093"/>
    <n v="317"/>
  </r>
  <r>
    <s v="ORD002724"/>
    <s v="CUST2216"/>
    <s v="Shannon Miller"/>
    <s v="diana.davis@gmail.com"/>
    <x v="3"/>
    <d v="2024-07-22T00:00:00"/>
    <x v="612"/>
    <x v="9"/>
    <x v="1"/>
    <s v="June"/>
    <x v="0"/>
    <s v="PROD2880"/>
    <x v="10"/>
    <x v="2"/>
    <n v="692"/>
    <n v="3"/>
    <n v="2076"/>
    <x v="0"/>
    <n v="301"/>
    <n v="4"/>
    <x v="0"/>
    <n v="0.30009633911368017"/>
    <n v="623"/>
  </r>
  <r>
    <s v="ORD002725"/>
    <s v="CUST8573"/>
    <s v="Jeffrey Freeman"/>
    <s v="mark.lara@yahoo.com"/>
    <x v="2"/>
    <d v="2023-06-05T00:00:00"/>
    <x v="126"/>
    <x v="8"/>
    <x v="1"/>
    <s v="September"/>
    <x v="0"/>
    <s v="PROD1300"/>
    <x v="17"/>
    <x v="3"/>
    <n v="120"/>
    <n v="5"/>
    <n v="599"/>
    <x v="0"/>
    <n v="81"/>
    <n v="9"/>
    <x v="1"/>
    <n v="0.35058430717863104"/>
    <n v="210"/>
  </r>
  <r>
    <s v="ORD002726"/>
    <s v="CUST6284"/>
    <s v="Mark Smith"/>
    <s v="johnathan.howard@gmail.com"/>
    <x v="4"/>
    <d v="2024-10-28T00:00:00"/>
    <x v="30"/>
    <x v="7"/>
    <x v="0"/>
    <s v="November"/>
    <x v="0"/>
    <s v="PROD4558"/>
    <x v="17"/>
    <x v="3"/>
    <n v="273"/>
    <n v="4"/>
    <n v="1092"/>
    <x v="1"/>
    <n v="86"/>
    <n v="9"/>
    <x v="1"/>
    <n v="0.3498168498168498"/>
    <n v="382"/>
  </r>
  <r>
    <s v="ORD002727"/>
    <s v="CUST6053"/>
    <s v="Michelle Glenn"/>
    <s v="erin.brown@hotmail.com"/>
    <x v="5"/>
    <d v="2024-12-01T00:00:00"/>
    <x v="544"/>
    <x v="8"/>
    <x v="0"/>
    <s v="September"/>
    <x v="0"/>
    <s v="PROD6386"/>
    <x v="1"/>
    <x v="1"/>
    <n v="458"/>
    <n v="3"/>
    <n v="1375"/>
    <x v="0"/>
    <n v="151"/>
    <n v="2"/>
    <x v="0"/>
    <n v="0.14981818181818182"/>
    <n v="206"/>
  </r>
  <r>
    <s v="ORD002728"/>
    <s v="CUST6066"/>
    <s v="Tina Frazier"/>
    <s v="joseph.robinson@outlook.com"/>
    <x v="1"/>
    <d v="2024-12-27T00:00:00"/>
    <x v="68"/>
    <x v="9"/>
    <x v="1"/>
    <s v="June"/>
    <x v="0"/>
    <s v="PROD7127"/>
    <x v="6"/>
    <x v="0"/>
    <n v="754"/>
    <n v="1"/>
    <n v="754"/>
    <x v="2"/>
    <n v="58"/>
    <n v="8"/>
    <x v="1"/>
    <n v="0.40053050397877982"/>
    <n v="302"/>
  </r>
  <r>
    <s v="ORD002729"/>
    <s v="CUST3217"/>
    <s v="Alice Rubio"/>
    <s v="tyler.cervantes@gmail.com"/>
    <x v="2"/>
    <d v="2024-06-16T00:00:00"/>
    <x v="642"/>
    <x v="6"/>
    <x v="1"/>
    <s v="August"/>
    <x v="0"/>
    <s v="PROD2563"/>
    <x v="21"/>
    <x v="1"/>
    <n v="886"/>
    <n v="6"/>
    <n v="5316"/>
    <x v="1"/>
    <n v="561"/>
    <n v="4"/>
    <x v="0"/>
    <n v="0.14992475545522949"/>
    <n v="797"/>
  </r>
  <r>
    <s v="ORD002730"/>
    <s v="CUST9715"/>
    <s v="Steve Yates"/>
    <s v="austin.mclean@outlook.com"/>
    <x v="1"/>
    <d v="2023-07-28T00:00:00"/>
    <x v="562"/>
    <x v="11"/>
    <x v="0"/>
    <s v="July"/>
    <x v="0"/>
    <s v="PROD6785"/>
    <x v="11"/>
    <x v="3"/>
    <n v="916"/>
    <n v="6"/>
    <n v="5498"/>
    <x v="1"/>
    <n v="577"/>
    <n v="8"/>
    <x v="1"/>
    <n v="0.34994543470352857"/>
    <n v="1924"/>
  </r>
  <r>
    <s v="ORD002731"/>
    <s v="CUST1373"/>
    <s v="Justin Black"/>
    <s v="george.reynolds@yahoo.com"/>
    <x v="4"/>
    <d v="2023-12-24T00:00:00"/>
    <x v="510"/>
    <x v="8"/>
    <x v="1"/>
    <s v="September"/>
    <x v="1"/>
    <s v="PROD9971"/>
    <x v="8"/>
    <x v="2"/>
    <n v="110"/>
    <n v="1"/>
    <n v="110"/>
    <x v="4"/>
    <n v="8"/>
    <m/>
    <x v="2"/>
    <n v="0.3"/>
    <n v="33"/>
  </r>
  <r>
    <s v="ORD002732"/>
    <s v="CUST1677"/>
    <s v="Jacob Olsen"/>
    <s v="jeremiah.chan@hotmail.com"/>
    <x v="5"/>
    <d v="2023-08-19T00:00:00"/>
    <x v="674"/>
    <x v="3"/>
    <x v="1"/>
    <s v="March"/>
    <x v="1"/>
    <s v="PROD3939"/>
    <x v="12"/>
    <x v="3"/>
    <n v="108"/>
    <n v="1"/>
    <n v="108"/>
    <x v="0"/>
    <n v="7"/>
    <m/>
    <x v="2"/>
    <n v="0.35185185185185186"/>
    <n v="38"/>
  </r>
  <r>
    <s v="ORD002733"/>
    <s v="CUST6338"/>
    <s v="Peter Torres"/>
    <s v="michael.lee@hotmail.com"/>
    <x v="3"/>
    <d v="2024-12-10T00:00:00"/>
    <x v="45"/>
    <x v="6"/>
    <x v="1"/>
    <s v="August"/>
    <x v="2"/>
    <s v="PROD9699"/>
    <x v="9"/>
    <x v="4"/>
    <n v="339"/>
    <n v="1"/>
    <n v="339"/>
    <x v="1"/>
    <n v="40"/>
    <m/>
    <x v="2"/>
    <n v="0.25073746312684364"/>
    <n v="85"/>
  </r>
  <r>
    <s v="ORD002734"/>
    <s v="CUST8080"/>
    <s v="Michelle Cole"/>
    <s v="jason.murray@yahoo.com"/>
    <x v="2"/>
    <d v="2024-10-14T00:00:00"/>
    <x v="85"/>
    <x v="10"/>
    <x v="1"/>
    <s v="February"/>
    <x v="0"/>
    <s v="PROD1137"/>
    <x v="0"/>
    <x v="0"/>
    <n v="720"/>
    <n v="1"/>
    <n v="720"/>
    <x v="2"/>
    <n v="64"/>
    <n v="10"/>
    <x v="1"/>
    <n v="0.4"/>
    <n v="288"/>
  </r>
  <r>
    <s v="ORD002735"/>
    <s v="CUST5973"/>
    <s v="James Ferguson"/>
    <s v="roger.stewart@gmail.com"/>
    <x v="2"/>
    <d v="2023-12-12T00:00:00"/>
    <x v="657"/>
    <x v="4"/>
    <x v="1"/>
    <s v="April"/>
    <x v="0"/>
    <s v="PROD3502"/>
    <x v="15"/>
    <x v="1"/>
    <n v="984"/>
    <n v="5"/>
    <n v="4922"/>
    <x v="0"/>
    <n v="738"/>
    <n v="8"/>
    <x v="1"/>
    <n v="0.14993904916700529"/>
    <n v="738"/>
  </r>
  <r>
    <s v="ORD002736"/>
    <s v="CUST2527"/>
    <s v="Shelby Schwartz"/>
    <s v="heather.knapp@outlook.com"/>
    <x v="0"/>
    <d v="2024-08-17T00:00:00"/>
    <x v="279"/>
    <x v="10"/>
    <x v="1"/>
    <s v="February"/>
    <x v="0"/>
    <s v="PROD6587"/>
    <x v="14"/>
    <x v="4"/>
    <n v="517"/>
    <n v="1"/>
    <n v="517"/>
    <x v="0"/>
    <n v="66"/>
    <n v="9"/>
    <x v="1"/>
    <n v="0.2495164410058027"/>
    <n v="129"/>
  </r>
  <r>
    <s v="ORD002737"/>
    <s v="CUST1343"/>
    <s v="Jonathan Phillips"/>
    <s v="robert.west@hotmail.com"/>
    <x v="2"/>
    <d v="2023-02-23T00:00:00"/>
    <x v="641"/>
    <x v="2"/>
    <x v="1"/>
    <s v="May"/>
    <x v="0"/>
    <s v="PROD8890"/>
    <x v="1"/>
    <x v="1"/>
    <n v="1060"/>
    <n v="5"/>
    <n v="5300"/>
    <x v="0"/>
    <n v="716"/>
    <n v="9"/>
    <x v="1"/>
    <n v="0.15"/>
    <n v="795"/>
  </r>
  <r>
    <s v="ORD002738"/>
    <s v="CUST1586"/>
    <s v="Michael Smith"/>
    <s v="alice.walker@outlook.com"/>
    <x v="2"/>
    <d v="2024-03-02T00:00:00"/>
    <x v="206"/>
    <x v="3"/>
    <x v="0"/>
    <s v="March"/>
    <x v="0"/>
    <s v="PROD4162"/>
    <x v="19"/>
    <x v="2"/>
    <n v="697"/>
    <n v="5"/>
    <n v="3484"/>
    <x v="0"/>
    <n v="504"/>
    <n v="5"/>
    <x v="0"/>
    <n v="0.2999425947187141"/>
    <n v="1045"/>
  </r>
  <r>
    <s v="ORD002739"/>
    <s v="CUST7989"/>
    <s v="Amanda Williams"/>
    <s v="katie.weber@yahoo.com"/>
    <x v="1"/>
    <d v="2023-03-18T00:00:00"/>
    <x v="517"/>
    <x v="0"/>
    <x v="0"/>
    <s v="January"/>
    <x v="0"/>
    <s v="PROD2951"/>
    <x v="4"/>
    <x v="2"/>
    <n v="437"/>
    <n v="3"/>
    <n v="1311"/>
    <x v="1"/>
    <n v="75"/>
    <n v="6"/>
    <x v="0"/>
    <n v="0.2997711670480549"/>
    <n v="393"/>
  </r>
  <r>
    <s v="ORD002740"/>
    <s v="CUST1618"/>
    <s v="Paul Davis"/>
    <s v="tina.cruz@yahoo.com"/>
    <x v="4"/>
    <d v="2023-10-11T00:00:00"/>
    <x v="62"/>
    <x v="1"/>
    <x v="1"/>
    <s v="December"/>
    <x v="0"/>
    <s v="PROD9075"/>
    <x v="19"/>
    <x v="2"/>
    <n v="171"/>
    <n v="2"/>
    <n v="342"/>
    <x v="0"/>
    <n v="36"/>
    <n v="6"/>
    <x v="0"/>
    <n v="0.30116959064327486"/>
    <n v="103"/>
  </r>
  <r>
    <s v="ORD002741"/>
    <s v="CUST5950"/>
    <s v="Deanna Mckee"/>
    <s v="melissa.bennett@outlook.com"/>
    <x v="4"/>
    <d v="2023-04-12T00:00:00"/>
    <x v="77"/>
    <x v="9"/>
    <x v="0"/>
    <s v="June"/>
    <x v="0"/>
    <s v="PROD4536"/>
    <x v="21"/>
    <x v="1"/>
    <n v="789"/>
    <n v="6"/>
    <n v="4733"/>
    <x v="1"/>
    <n v="438"/>
    <n v="9"/>
    <x v="1"/>
    <n v="0.15001056412423411"/>
    <n v="710"/>
  </r>
  <r>
    <s v="ORD002742"/>
    <s v="CUST9870"/>
    <s v="Nathan Alvarez"/>
    <s v="stacy.williams@hotmail.com"/>
    <x v="5"/>
    <d v="2024-07-27T00:00:00"/>
    <x v="572"/>
    <x v="6"/>
    <x v="0"/>
    <s v="August"/>
    <x v="0"/>
    <s v="PROD3647"/>
    <x v="21"/>
    <x v="1"/>
    <n v="356"/>
    <n v="5"/>
    <n v="1780"/>
    <x v="0"/>
    <n v="176"/>
    <n v="7"/>
    <x v="0"/>
    <n v="0.15"/>
    <n v="267"/>
  </r>
  <r>
    <s v="ORD002743"/>
    <s v="CUST6906"/>
    <s v="Shelly Parker"/>
    <s v="samantha.diaz@gmail.com"/>
    <x v="4"/>
    <d v="2024-10-31T00:00:00"/>
    <x v="295"/>
    <x v="10"/>
    <x v="1"/>
    <s v="February"/>
    <x v="0"/>
    <s v="PROD4502"/>
    <x v="1"/>
    <x v="1"/>
    <n v="651"/>
    <n v="1"/>
    <n v="651"/>
    <x v="1"/>
    <n v="76"/>
    <n v="2"/>
    <x v="0"/>
    <n v="0.15053763440860216"/>
    <n v="98"/>
  </r>
  <r>
    <s v="ORD002744"/>
    <s v="CUST4609"/>
    <s v="Gregory Lewis"/>
    <s v="riley.powell@gmail.com"/>
    <x v="1"/>
    <d v="2023-12-16T00:00:00"/>
    <x v="166"/>
    <x v="9"/>
    <x v="0"/>
    <s v="June"/>
    <x v="0"/>
    <s v="PROD6954"/>
    <x v="5"/>
    <x v="3"/>
    <n v="547"/>
    <n v="1"/>
    <n v="547"/>
    <x v="2"/>
    <n v="74"/>
    <n v="10"/>
    <x v="1"/>
    <n v="0.34917733089579522"/>
    <n v="191"/>
  </r>
  <r>
    <s v="ORD002745"/>
    <s v="CUST4546"/>
    <s v="Ian Cameron"/>
    <s v="elizabeth.hendricks@hotmail.com"/>
    <x v="1"/>
    <d v="2023-07-09T00:00:00"/>
    <x v="323"/>
    <x v="7"/>
    <x v="0"/>
    <s v="November"/>
    <x v="0"/>
    <s v="PROD6379"/>
    <x v="17"/>
    <x v="3"/>
    <n v="573"/>
    <n v="4"/>
    <n v="2294"/>
    <x v="2"/>
    <n v="289"/>
    <n v="3"/>
    <x v="0"/>
    <n v="0.35004359197907586"/>
    <n v="803"/>
  </r>
  <r>
    <s v="ORD002746"/>
    <s v="CUST9315"/>
    <s v="Tiffany King"/>
    <s v="sheila.allen@yahoo.com"/>
    <x v="3"/>
    <d v="2023-04-26T00:00:00"/>
    <x v="570"/>
    <x v="1"/>
    <x v="1"/>
    <s v="December"/>
    <x v="0"/>
    <s v="PROD2036"/>
    <x v="17"/>
    <x v="3"/>
    <n v="874"/>
    <n v="6"/>
    <n v="5245"/>
    <x v="1"/>
    <n v="765"/>
    <n v="5"/>
    <x v="0"/>
    <n v="0.35004766444232605"/>
    <n v="1836"/>
  </r>
  <r>
    <s v="ORD002747"/>
    <s v="CUST3487"/>
    <s v="Alexandra Diaz"/>
    <s v="luke.rhodes@gmail.com"/>
    <x v="2"/>
    <d v="2024-10-16T00:00:00"/>
    <x v="106"/>
    <x v="3"/>
    <x v="0"/>
    <s v="March"/>
    <x v="1"/>
    <s v="PROD4482"/>
    <x v="1"/>
    <x v="1"/>
    <n v="780"/>
    <n v="5"/>
    <n v="3899"/>
    <x v="1"/>
    <n v="218"/>
    <m/>
    <x v="2"/>
    <n v="0.15003847140292384"/>
    <n v="585"/>
  </r>
  <r>
    <s v="ORD002748"/>
    <s v="CUST8146"/>
    <s v="Leon Schmidt"/>
    <s v="lisa.poole@gmail.com"/>
    <x v="0"/>
    <d v="2024-10-24T00:00:00"/>
    <x v="701"/>
    <x v="1"/>
    <x v="0"/>
    <s v="December"/>
    <x v="0"/>
    <s v="PROD7168"/>
    <x v="10"/>
    <x v="2"/>
    <n v="1639"/>
    <n v="2"/>
    <n v="3278"/>
    <x v="3"/>
    <n v="233"/>
    <n v="9"/>
    <x v="1"/>
    <n v="0.29987797437461866"/>
    <n v="983"/>
  </r>
  <r>
    <s v="ORD002749"/>
    <s v="CUST8253"/>
    <s v="Frank Evans"/>
    <s v="isabel.barnes@hotmail.com"/>
    <x v="2"/>
    <d v="2023-01-04T00:00:00"/>
    <x v="654"/>
    <x v="4"/>
    <x v="0"/>
    <s v="April"/>
    <x v="0"/>
    <s v="PROD8724"/>
    <x v="0"/>
    <x v="0"/>
    <n v="934"/>
    <n v="1"/>
    <n v="934"/>
    <x v="2"/>
    <n v="66"/>
    <n v="9"/>
    <x v="1"/>
    <n v="0.40042826552462529"/>
    <n v="374"/>
  </r>
  <r>
    <s v="ORD002750"/>
    <s v="CUST9756"/>
    <s v="William Jackson"/>
    <s v="omar.hammond@yahoo.com"/>
    <x v="3"/>
    <d v="2023-07-11T00:00:00"/>
    <x v="310"/>
    <x v="6"/>
    <x v="0"/>
    <s v="August"/>
    <x v="1"/>
    <s v="PROD5515"/>
    <x v="21"/>
    <x v="1"/>
    <n v="929"/>
    <n v="1"/>
    <n v="929"/>
    <x v="2"/>
    <n v="82"/>
    <m/>
    <x v="2"/>
    <n v="0.1496232508073197"/>
    <n v="139"/>
  </r>
  <r>
    <s v="ORD002751"/>
    <s v="CUST7506"/>
    <s v="Steven Mercado"/>
    <s v="joseph.gutierrez@outlook.com"/>
    <x v="2"/>
    <d v="2023-07-22T00:00:00"/>
    <x v="585"/>
    <x v="11"/>
    <x v="1"/>
    <s v="July"/>
    <x v="2"/>
    <s v="PROD7345"/>
    <x v="19"/>
    <x v="2"/>
    <n v="545"/>
    <n v="2"/>
    <n v="1089"/>
    <x v="1"/>
    <n v="72"/>
    <m/>
    <x v="2"/>
    <n v="0.30027548209366389"/>
    <n v="327"/>
  </r>
  <r>
    <s v="ORD002752"/>
    <s v="CUST2780"/>
    <s v="Frank Gonzalez"/>
    <s v="geoffrey.lopez@gmail.com"/>
    <x v="6"/>
    <d v="2023-01-16T00:00:00"/>
    <x v="105"/>
    <x v="9"/>
    <x v="0"/>
    <s v="June"/>
    <x v="0"/>
    <s v="PROD3562"/>
    <x v="6"/>
    <x v="0"/>
    <n v="441"/>
    <n v="2"/>
    <n v="883"/>
    <x v="0"/>
    <n v="74"/>
    <n v="4"/>
    <x v="0"/>
    <n v="0.39977349943374857"/>
    <n v="353"/>
  </r>
  <r>
    <s v="ORD002753"/>
    <s v="CUST6284"/>
    <s v="Mark Smith"/>
    <s v="johnathan.howard@gmail.com"/>
    <x v="4"/>
    <d v="2024-10-28T00:00:00"/>
    <x v="376"/>
    <x v="0"/>
    <x v="1"/>
    <s v="January"/>
    <x v="0"/>
    <s v="PROD7353"/>
    <x v="13"/>
    <x v="4"/>
    <n v="409"/>
    <n v="2"/>
    <n v="817"/>
    <x v="2"/>
    <n v="48"/>
    <n v="7"/>
    <x v="0"/>
    <n v="0.24969400244798043"/>
    <n v="204"/>
  </r>
  <r>
    <s v="ORD002754"/>
    <s v="CUST1602"/>
    <s v="Tammy Parker"/>
    <s v="stephanie.wilson@hotmail.com"/>
    <x v="1"/>
    <d v="2024-05-05T00:00:00"/>
    <x v="642"/>
    <x v="6"/>
    <x v="1"/>
    <s v="August"/>
    <x v="0"/>
    <s v="PROD7024"/>
    <x v="2"/>
    <x v="1"/>
    <n v="16"/>
    <n v="3"/>
    <n v="47"/>
    <x v="1"/>
    <n v="6"/>
    <n v="6"/>
    <x v="0"/>
    <n v="0.14893617021276595"/>
    <n v="7"/>
  </r>
  <r>
    <s v="ORD002755"/>
    <s v="CUST8094"/>
    <s v="Mr. Matthew Stewart DDS"/>
    <s v="brooke.long@hotmail.com"/>
    <x v="0"/>
    <d v="2023-08-12T00:00:00"/>
    <x v="476"/>
    <x v="4"/>
    <x v="0"/>
    <s v="April"/>
    <x v="0"/>
    <s v="PROD7983"/>
    <x v="16"/>
    <x v="0"/>
    <n v="823"/>
    <n v="5"/>
    <n v="4114"/>
    <x v="2"/>
    <n v="382"/>
    <n v="10"/>
    <x v="1"/>
    <n v="0.40009722897423433"/>
    <n v="1646"/>
  </r>
  <r>
    <s v="ORD002756"/>
    <s v="CUST8653"/>
    <s v="Shannon Cole"/>
    <s v="nicole.simmons@outlook.com"/>
    <x v="4"/>
    <d v="2023-09-02T00:00:00"/>
    <x v="505"/>
    <x v="4"/>
    <x v="1"/>
    <s v="April"/>
    <x v="2"/>
    <s v="PROD9013"/>
    <x v="17"/>
    <x v="3"/>
    <n v="269"/>
    <n v="4"/>
    <n v="1076"/>
    <x v="1"/>
    <n v="120"/>
    <m/>
    <x v="2"/>
    <n v="0.3503717472118959"/>
    <n v="377"/>
  </r>
  <r>
    <s v="ORD002757"/>
    <s v="CUST4635"/>
    <s v="Richard Payne"/>
    <s v="willie.williams@hotmail.com"/>
    <x v="6"/>
    <d v="2023-04-15T00:00:00"/>
    <x v="688"/>
    <x v="3"/>
    <x v="0"/>
    <s v="March"/>
    <x v="0"/>
    <s v="PROD3531"/>
    <x v="0"/>
    <x v="0"/>
    <n v="727"/>
    <n v="3"/>
    <n v="2180"/>
    <x v="3"/>
    <n v="317"/>
    <n v="2"/>
    <x v="0"/>
    <n v="0.4"/>
    <n v="872"/>
  </r>
  <r>
    <s v="ORD002758"/>
    <s v="CUST6190"/>
    <s v="Melissa Allen"/>
    <s v="carl.keller@hotmail.com"/>
    <x v="4"/>
    <d v="2024-01-11T00:00:00"/>
    <x v="285"/>
    <x v="6"/>
    <x v="1"/>
    <s v="August"/>
    <x v="1"/>
    <s v="PROD6963"/>
    <x v="17"/>
    <x v="3"/>
    <n v="923"/>
    <n v="5"/>
    <n v="4615"/>
    <x v="1"/>
    <n v="463"/>
    <m/>
    <x v="2"/>
    <n v="0.34994582881906827"/>
    <n v="1615"/>
  </r>
  <r>
    <s v="ORD002759"/>
    <s v="CUST2497"/>
    <s v="Tammy Cummings"/>
    <s v="cody.park@gmail.com"/>
    <x v="5"/>
    <d v="2024-06-17T00:00:00"/>
    <x v="170"/>
    <x v="5"/>
    <x v="1"/>
    <s v="October"/>
    <x v="1"/>
    <s v="PROD8101"/>
    <x v="17"/>
    <x v="3"/>
    <n v="516"/>
    <n v="1"/>
    <n v="516"/>
    <x v="0"/>
    <n v="38"/>
    <m/>
    <x v="2"/>
    <n v="0.35077519379844962"/>
    <n v="181"/>
  </r>
  <r>
    <s v="ORD002760"/>
    <s v="CUST6579"/>
    <s v="Ryan Thomas"/>
    <s v="pamela.benson@hotmail.com"/>
    <x v="4"/>
    <d v="2024-03-25T00:00:00"/>
    <x v="454"/>
    <x v="7"/>
    <x v="0"/>
    <s v="November"/>
    <x v="0"/>
    <s v="PROD7609"/>
    <x v="15"/>
    <x v="1"/>
    <n v="875"/>
    <n v="6"/>
    <n v="5251"/>
    <x v="3"/>
    <n v="345"/>
    <n v="6"/>
    <x v="0"/>
    <n v="0.15006665397067226"/>
    <n v="788"/>
  </r>
  <r>
    <s v="ORD002761"/>
    <s v="CUST1107"/>
    <s v="Michael Hunt"/>
    <s v="matthew.johnson@hotmail.com"/>
    <x v="1"/>
    <d v="2024-11-27T00:00:00"/>
    <x v="676"/>
    <x v="2"/>
    <x v="1"/>
    <s v="May"/>
    <x v="0"/>
    <s v="PROD2241"/>
    <x v="11"/>
    <x v="3"/>
    <n v="59"/>
    <n v="3"/>
    <n v="178"/>
    <x v="3"/>
    <n v="25"/>
    <n v="6"/>
    <x v="0"/>
    <n v="0.34831460674157305"/>
    <n v="62"/>
  </r>
  <r>
    <s v="ORD002762"/>
    <s v="CUST7084"/>
    <s v="Gabriel Griffin"/>
    <s v="amy.lee@outlook.com"/>
    <x v="1"/>
    <d v="2024-06-18T00:00:00"/>
    <x v="14"/>
    <x v="8"/>
    <x v="1"/>
    <s v="September"/>
    <x v="0"/>
    <s v="PROD5110"/>
    <x v="1"/>
    <x v="1"/>
    <n v="584"/>
    <n v="3"/>
    <n v="1752"/>
    <x v="4"/>
    <n v="144"/>
    <n v="3"/>
    <x v="0"/>
    <n v="0.15011415525114155"/>
    <n v="263"/>
  </r>
  <r>
    <s v="ORD002763"/>
    <s v="CUST8148"/>
    <s v="Mark Green Jr."/>
    <s v="sean.fields@yahoo.com"/>
    <x v="1"/>
    <d v="2024-08-09T00:00:00"/>
    <x v="94"/>
    <x v="10"/>
    <x v="0"/>
    <s v="February"/>
    <x v="0"/>
    <s v="PROD6280"/>
    <x v="10"/>
    <x v="2"/>
    <n v="38"/>
    <n v="1"/>
    <n v="38"/>
    <x v="1"/>
    <n v="3"/>
    <n v="4"/>
    <x v="0"/>
    <n v="0.28947368421052633"/>
    <n v="11"/>
  </r>
  <r>
    <s v="ORD002764"/>
    <s v="CUST9985"/>
    <s v="Michele Collins"/>
    <s v="gerald.jackson@hotmail.com"/>
    <x v="2"/>
    <d v="2024-03-22T00:00:00"/>
    <x v="3"/>
    <x v="3"/>
    <x v="1"/>
    <s v="March"/>
    <x v="0"/>
    <s v="PROD4201"/>
    <x v="12"/>
    <x v="3"/>
    <n v="332"/>
    <n v="3"/>
    <n v="996"/>
    <x v="1"/>
    <n v="115"/>
    <n v="3"/>
    <x v="0"/>
    <n v="0.35040160642570284"/>
    <n v="349"/>
  </r>
  <r>
    <s v="ORD002765"/>
    <s v="CUST7061"/>
    <s v="Angela Parks"/>
    <s v="brian.brown@outlook.com"/>
    <x v="5"/>
    <d v="2024-10-17T00:00:00"/>
    <x v="70"/>
    <x v="4"/>
    <x v="1"/>
    <s v="April"/>
    <x v="0"/>
    <s v="PROD7244"/>
    <x v="18"/>
    <x v="0"/>
    <n v="949"/>
    <n v="5"/>
    <n v="4744"/>
    <x v="1"/>
    <n v="688"/>
    <n v="4"/>
    <x v="0"/>
    <n v="0.40008431703204045"/>
    <n v="1898"/>
  </r>
  <r>
    <s v="ORD002766"/>
    <s v="CUST3752"/>
    <s v="Nancy Key"/>
    <s v="cameron.stewart@outlook.com"/>
    <x v="0"/>
    <d v="2023-12-04T00:00:00"/>
    <x v="393"/>
    <x v="1"/>
    <x v="1"/>
    <s v="December"/>
    <x v="0"/>
    <s v="PROD8903"/>
    <x v="8"/>
    <x v="2"/>
    <n v="56"/>
    <n v="10"/>
    <n v="561"/>
    <x v="0"/>
    <n v="49"/>
    <n v="2"/>
    <x v="0"/>
    <n v="0.29946524064171121"/>
    <n v="168"/>
  </r>
  <r>
    <s v="ORD002767"/>
    <s v="CUST6747"/>
    <s v="Sara Holmes"/>
    <s v="elizabeth.herrera@outlook.com"/>
    <x v="3"/>
    <d v="2023-06-25T00:00:00"/>
    <x v="141"/>
    <x v="4"/>
    <x v="0"/>
    <s v="April"/>
    <x v="0"/>
    <s v="PROD8069"/>
    <x v="12"/>
    <x v="3"/>
    <n v="753"/>
    <n v="3"/>
    <n v="2258"/>
    <x v="1"/>
    <n v="118"/>
    <n v="3"/>
    <x v="0"/>
    <n v="0.34986713906111605"/>
    <n v="790"/>
  </r>
  <r>
    <s v="ORD002768"/>
    <s v="CUST2497"/>
    <s v="Tammy Cummings"/>
    <s v="cody.park@gmail.com"/>
    <x v="5"/>
    <d v="2024-06-17T00:00:00"/>
    <x v="57"/>
    <x v="0"/>
    <x v="0"/>
    <s v="January"/>
    <x v="0"/>
    <s v="PROD7240"/>
    <x v="16"/>
    <x v="0"/>
    <n v="256"/>
    <n v="1"/>
    <n v="256"/>
    <x v="0"/>
    <n v="15"/>
    <n v="7"/>
    <x v="0"/>
    <n v="0.3984375"/>
    <n v="102"/>
  </r>
  <r>
    <s v="ORD002769"/>
    <s v="CUST3484"/>
    <s v="Vanessa Griffin"/>
    <s v="amanda.brown@outlook.com"/>
    <x v="1"/>
    <d v="2024-05-10T00:00:00"/>
    <x v="172"/>
    <x v="0"/>
    <x v="0"/>
    <s v="January"/>
    <x v="0"/>
    <s v="PROD4001"/>
    <x v="4"/>
    <x v="2"/>
    <n v="275"/>
    <n v="3"/>
    <n v="824"/>
    <x v="1"/>
    <n v="72"/>
    <n v="9"/>
    <x v="1"/>
    <n v="0.29975728155339804"/>
    <n v="247"/>
  </r>
  <r>
    <s v="ORD002770"/>
    <s v="CUST5691"/>
    <s v="Jessica Kirk"/>
    <s v="katie.gonzalez@outlook.com"/>
    <x v="0"/>
    <d v="2024-11-01T00:00:00"/>
    <x v="28"/>
    <x v="8"/>
    <x v="0"/>
    <s v="September"/>
    <x v="0"/>
    <s v="PROD6541"/>
    <x v="8"/>
    <x v="2"/>
    <n v="963"/>
    <n v="1"/>
    <n v="963"/>
    <x v="1"/>
    <n v="55"/>
    <n v="9"/>
    <x v="1"/>
    <n v="0.30010384215991692"/>
    <n v="289"/>
  </r>
  <r>
    <s v="ORD002771"/>
    <s v="CUST2077"/>
    <s v="Catherine Davis"/>
    <s v="charles.brown@yahoo.com"/>
    <x v="1"/>
    <d v="2023-08-13T00:00:00"/>
    <x v="274"/>
    <x v="0"/>
    <x v="1"/>
    <s v="January"/>
    <x v="2"/>
    <s v="PROD5646"/>
    <x v="1"/>
    <x v="1"/>
    <n v="11"/>
    <n v="3"/>
    <n v="32"/>
    <x v="1"/>
    <n v="3"/>
    <m/>
    <x v="2"/>
    <n v="0.15625"/>
    <n v="5"/>
  </r>
  <r>
    <s v="ORD002772"/>
    <s v="CUST5569"/>
    <s v="Ethan Garner"/>
    <s v="deborah.perez@gmail.com"/>
    <x v="5"/>
    <d v="2024-07-26T00:00:00"/>
    <x v="666"/>
    <x v="8"/>
    <x v="1"/>
    <s v="September"/>
    <x v="0"/>
    <s v="PROD1352"/>
    <x v="4"/>
    <x v="2"/>
    <n v="583"/>
    <n v="4"/>
    <n v="2334"/>
    <x v="4"/>
    <n v="132"/>
    <n v="7"/>
    <x v="0"/>
    <n v="0.29991431019708653"/>
    <n v="700"/>
  </r>
  <r>
    <s v="ORD002773"/>
    <s v="CUST6796"/>
    <s v="Jaime Adams"/>
    <s v="christina.garrett@yahoo.com"/>
    <x v="4"/>
    <d v="2023-10-29T00:00:00"/>
    <x v="533"/>
    <x v="8"/>
    <x v="0"/>
    <s v="September"/>
    <x v="0"/>
    <s v="PROD7378"/>
    <x v="10"/>
    <x v="2"/>
    <n v="902"/>
    <n v="4"/>
    <n v="3608"/>
    <x v="2"/>
    <n v="388"/>
    <n v="3"/>
    <x v="0"/>
    <n v="0.30016629711751663"/>
    <n v="1083"/>
  </r>
  <r>
    <s v="ORD002774"/>
    <s v="CUST5571"/>
    <s v="Mary Farrell"/>
    <s v="april.bradshaw@outlook.com"/>
    <x v="6"/>
    <d v="2023-03-17T00:00:00"/>
    <x v="687"/>
    <x v="3"/>
    <x v="0"/>
    <s v="March"/>
    <x v="0"/>
    <s v="PROD9612"/>
    <x v="2"/>
    <x v="1"/>
    <n v="118"/>
    <n v="2"/>
    <n v="235"/>
    <x v="0"/>
    <n v="14"/>
    <n v="5"/>
    <x v="0"/>
    <n v="0.14893617021276595"/>
    <n v="35"/>
  </r>
  <r>
    <s v="ORD002775"/>
    <s v="CUST7296"/>
    <s v="Lawrence Joseph"/>
    <s v="brian.rivera@yahoo.com"/>
    <x v="3"/>
    <d v="2024-07-14T00:00:00"/>
    <x v="315"/>
    <x v="10"/>
    <x v="1"/>
    <s v="February"/>
    <x v="0"/>
    <s v="PROD7457"/>
    <x v="9"/>
    <x v="4"/>
    <n v="877"/>
    <n v="3"/>
    <n v="2631"/>
    <x v="3"/>
    <n v="330"/>
    <n v="5"/>
    <x v="0"/>
    <n v="0.25009502090459901"/>
    <n v="658"/>
  </r>
  <r>
    <s v="ORD002776"/>
    <s v="CUST2296"/>
    <s v="Mitchell Blake"/>
    <s v="patrick.dickson@yahoo.com"/>
    <x v="0"/>
    <d v="2024-11-22T00:00:00"/>
    <x v="159"/>
    <x v="6"/>
    <x v="1"/>
    <s v="August"/>
    <x v="0"/>
    <s v="PROD1063"/>
    <x v="7"/>
    <x v="4"/>
    <n v="1041"/>
    <n v="3"/>
    <n v="3123"/>
    <x v="3"/>
    <n v="235"/>
    <n v="5"/>
    <x v="0"/>
    <n v="0.25008005123278898"/>
    <n v="781"/>
  </r>
  <r>
    <s v="ORD002777"/>
    <s v="CUST2039"/>
    <s v="Brian Chavez"/>
    <s v="sarah.thomas@yahoo.com"/>
    <x v="0"/>
    <d v="2023-12-31T00:00:00"/>
    <x v="645"/>
    <x v="10"/>
    <x v="0"/>
    <s v="February"/>
    <x v="0"/>
    <s v="PROD9955"/>
    <x v="1"/>
    <x v="1"/>
    <n v="126"/>
    <n v="2"/>
    <n v="253"/>
    <x v="0"/>
    <n v="31"/>
    <n v="7"/>
    <x v="0"/>
    <n v="0.15019762845849802"/>
    <n v="38"/>
  </r>
  <r>
    <s v="ORD002778"/>
    <s v="CUST4545"/>
    <s v="Daniel Griffith"/>
    <s v="george.edwards@gmail.com"/>
    <x v="3"/>
    <d v="2024-02-11T00:00:00"/>
    <x v="239"/>
    <x v="6"/>
    <x v="0"/>
    <s v="August"/>
    <x v="0"/>
    <s v="PROD1745"/>
    <x v="18"/>
    <x v="0"/>
    <n v="47"/>
    <n v="3"/>
    <n v="141"/>
    <x v="0"/>
    <n v="16"/>
    <n v="5"/>
    <x v="0"/>
    <n v="0.3971631205673759"/>
    <n v="56"/>
  </r>
  <r>
    <s v="ORD002779"/>
    <s v="CUST1586"/>
    <s v="Michael Smith"/>
    <s v="alice.walker@outlook.com"/>
    <x v="2"/>
    <d v="2024-03-02T00:00:00"/>
    <x v="713"/>
    <x v="0"/>
    <x v="1"/>
    <s v="January"/>
    <x v="1"/>
    <s v="PROD2231"/>
    <x v="6"/>
    <x v="0"/>
    <n v="887"/>
    <n v="1"/>
    <n v="887"/>
    <x v="0"/>
    <n v="70"/>
    <m/>
    <x v="2"/>
    <n v="0.40022547914317924"/>
    <n v="355"/>
  </r>
  <r>
    <s v="ORD002780"/>
    <s v="CUST1587"/>
    <s v="Felicia Holland"/>
    <s v="brittany.hunter@gmail.com"/>
    <x v="6"/>
    <d v="2024-06-18T00:00:00"/>
    <x v="300"/>
    <x v="0"/>
    <x v="0"/>
    <s v="January"/>
    <x v="0"/>
    <s v="PROD8176"/>
    <x v="14"/>
    <x v="4"/>
    <n v="267"/>
    <n v="1"/>
    <n v="267"/>
    <x v="0"/>
    <n v="26"/>
    <n v="8"/>
    <x v="1"/>
    <n v="0.25093632958801498"/>
    <n v="67"/>
  </r>
  <r>
    <s v="ORD002781"/>
    <s v="CUST2445"/>
    <s v="Nicole Brown"/>
    <s v="ellen.lewis@hotmail.com"/>
    <x v="1"/>
    <d v="2023-05-03T00:00:00"/>
    <x v="417"/>
    <x v="1"/>
    <x v="0"/>
    <s v="December"/>
    <x v="0"/>
    <s v="PROD3323"/>
    <x v="0"/>
    <x v="0"/>
    <n v="622"/>
    <n v="6"/>
    <n v="3733"/>
    <x v="1"/>
    <n v="484"/>
    <n v="6"/>
    <x v="0"/>
    <n v="0.39994642378783818"/>
    <n v="1493"/>
  </r>
  <r>
    <s v="ORD002782"/>
    <s v="CUST5238"/>
    <s v="Kylie Sherman"/>
    <s v="walter.martinez@hotmail.com"/>
    <x v="1"/>
    <d v="2023-05-30T00:00:00"/>
    <x v="349"/>
    <x v="11"/>
    <x v="0"/>
    <s v="July"/>
    <x v="0"/>
    <s v="PROD8488"/>
    <x v="13"/>
    <x v="4"/>
    <n v="1196"/>
    <n v="1"/>
    <n v="1196"/>
    <x v="2"/>
    <n v="130"/>
    <n v="9"/>
    <x v="1"/>
    <n v="0.25"/>
    <n v="299"/>
  </r>
  <r>
    <s v="ORD002783"/>
    <s v="CUST9750"/>
    <s v="Jennifer Hicks"/>
    <s v="rachel.leon@hotmail.com"/>
    <x v="2"/>
    <d v="2024-11-16T00:00:00"/>
    <x v="370"/>
    <x v="1"/>
    <x v="0"/>
    <s v="December"/>
    <x v="0"/>
    <s v="PROD4741"/>
    <x v="21"/>
    <x v="1"/>
    <n v="569"/>
    <n v="2"/>
    <n v="1137"/>
    <x v="1"/>
    <n v="70"/>
    <n v="7"/>
    <x v="0"/>
    <n v="0.15039577836411611"/>
    <n v="171"/>
  </r>
  <r>
    <s v="ORD002784"/>
    <s v="CUST6906"/>
    <s v="Shelly Parker"/>
    <s v="samantha.diaz@gmail.com"/>
    <x v="4"/>
    <d v="2024-10-31T00:00:00"/>
    <x v="382"/>
    <x v="2"/>
    <x v="1"/>
    <s v="May"/>
    <x v="2"/>
    <s v="PROD9988"/>
    <x v="13"/>
    <x v="4"/>
    <n v="663"/>
    <n v="5"/>
    <n v="3313"/>
    <x v="1"/>
    <n v="455"/>
    <m/>
    <x v="2"/>
    <n v="0.24992453969212194"/>
    <n v="828"/>
  </r>
  <r>
    <s v="ORD002785"/>
    <s v="CUST6403"/>
    <s v="Scott Conrad"/>
    <s v="monica.graves@gmail.com"/>
    <x v="5"/>
    <d v="2024-12-16T00:00:00"/>
    <x v="206"/>
    <x v="3"/>
    <x v="0"/>
    <s v="March"/>
    <x v="0"/>
    <s v="PROD7210"/>
    <x v="3"/>
    <x v="1"/>
    <n v="613"/>
    <n v="2"/>
    <n v="1226"/>
    <x v="0"/>
    <n v="160"/>
    <n v="7"/>
    <x v="0"/>
    <n v="0.1500815660685155"/>
    <n v="184"/>
  </r>
  <r>
    <s v="ORD002786"/>
    <s v="CUST8146"/>
    <s v="Leon Schmidt"/>
    <s v="lisa.poole@gmail.com"/>
    <x v="0"/>
    <d v="2024-10-24T00:00:00"/>
    <x v="635"/>
    <x v="10"/>
    <x v="1"/>
    <s v="February"/>
    <x v="0"/>
    <s v="PROD3933"/>
    <x v="7"/>
    <x v="4"/>
    <n v="562"/>
    <n v="1"/>
    <n v="562"/>
    <x v="1"/>
    <n v="57"/>
    <n v="5"/>
    <x v="0"/>
    <n v="0.24911032028469751"/>
    <n v="140"/>
  </r>
  <r>
    <s v="ORD002787"/>
    <s v="CUST3612"/>
    <s v="James Schmitt"/>
    <s v="gina.smith@hotmail.com"/>
    <x v="2"/>
    <d v="2023-08-20T00:00:00"/>
    <x v="585"/>
    <x v="11"/>
    <x v="1"/>
    <s v="July"/>
    <x v="1"/>
    <s v="PROD5518"/>
    <x v="21"/>
    <x v="1"/>
    <n v="1297"/>
    <n v="3"/>
    <n v="3890"/>
    <x v="0"/>
    <n v="551"/>
    <m/>
    <x v="2"/>
    <n v="0.15012853470437018"/>
    <n v="584"/>
  </r>
  <r>
    <s v="ORD002788"/>
    <s v="CUST4990"/>
    <s v="Richard Castillo"/>
    <s v="michelle.rodriguez@outlook.com"/>
    <x v="6"/>
    <d v="2023-11-30T00:00:00"/>
    <x v="1"/>
    <x v="1"/>
    <x v="0"/>
    <s v="December"/>
    <x v="0"/>
    <s v="PROD6997"/>
    <x v="17"/>
    <x v="3"/>
    <n v="937"/>
    <n v="6"/>
    <n v="5624"/>
    <x v="1"/>
    <n v="365"/>
    <n v="10"/>
    <x v="1"/>
    <n v="0.34992887624466573"/>
    <n v="1968"/>
  </r>
  <r>
    <s v="ORD002789"/>
    <s v="CUST9781"/>
    <s v="John Mack"/>
    <s v="daniel.jackson@yahoo.com"/>
    <x v="5"/>
    <d v="2024-10-07T00:00:00"/>
    <x v="310"/>
    <x v="6"/>
    <x v="0"/>
    <s v="August"/>
    <x v="0"/>
    <s v="PROD4776"/>
    <x v="18"/>
    <x v="0"/>
    <n v="264"/>
    <n v="2"/>
    <n v="529"/>
    <x v="1"/>
    <n v="44"/>
    <n v="10"/>
    <x v="1"/>
    <n v="0.3988657844990548"/>
    <n v="211"/>
  </r>
  <r>
    <s v="ORD002790"/>
    <s v="CUST5844"/>
    <s v="Kristi Perez"/>
    <s v="brenda.velez@hotmail.com"/>
    <x v="5"/>
    <d v="2024-09-01T00:00:00"/>
    <x v="714"/>
    <x v="0"/>
    <x v="1"/>
    <s v="January"/>
    <x v="1"/>
    <s v="PROD9590"/>
    <x v="7"/>
    <x v="4"/>
    <n v="717"/>
    <n v="4"/>
    <n v="2869"/>
    <x v="1"/>
    <n v="222"/>
    <m/>
    <x v="2"/>
    <n v="0.24991286162425932"/>
    <n v="717"/>
  </r>
  <r>
    <s v="ORD002791"/>
    <s v="CUST8348"/>
    <s v="Christina Elliott"/>
    <s v="michael.taylor@gmail.com"/>
    <x v="1"/>
    <d v="2024-11-21T00:00:00"/>
    <x v="482"/>
    <x v="7"/>
    <x v="1"/>
    <s v="November"/>
    <x v="0"/>
    <s v="PROD8321"/>
    <x v="11"/>
    <x v="3"/>
    <n v="1097"/>
    <n v="1"/>
    <n v="1097"/>
    <x v="1"/>
    <n v="97"/>
    <n v="2"/>
    <x v="0"/>
    <n v="0.35004557885141296"/>
    <n v="384"/>
  </r>
  <r>
    <s v="ORD002792"/>
    <s v="CUST5654"/>
    <s v="Robert Ferguson"/>
    <s v="nicole.hatfield@outlook.com"/>
    <x v="3"/>
    <d v="2023-02-18T00:00:00"/>
    <x v="352"/>
    <x v="2"/>
    <x v="0"/>
    <s v="May"/>
    <x v="0"/>
    <s v="PROD4209"/>
    <x v="2"/>
    <x v="1"/>
    <n v="14"/>
    <n v="3"/>
    <n v="43"/>
    <x v="0"/>
    <n v="4"/>
    <n v="2"/>
    <x v="0"/>
    <n v="0.13953488372093023"/>
    <n v="6"/>
  </r>
  <r>
    <s v="ORD002793"/>
    <s v="CUST4779"/>
    <s v="Anthony Rogers"/>
    <s v="heidi.henry@yahoo.com"/>
    <x v="2"/>
    <d v="2024-09-14T00:00:00"/>
    <x v="298"/>
    <x v="5"/>
    <x v="0"/>
    <s v="October"/>
    <x v="2"/>
    <s v="PROD7198"/>
    <x v="5"/>
    <x v="3"/>
    <n v="307"/>
    <n v="4"/>
    <n v="1226"/>
    <x v="1"/>
    <n v="155"/>
    <m/>
    <x v="2"/>
    <n v="0.34991843393148453"/>
    <n v="429"/>
  </r>
  <r>
    <s v="ORD002794"/>
    <s v="CUST6718"/>
    <s v="Gavin Mullen"/>
    <s v="jennifer.harris@hotmail.com"/>
    <x v="2"/>
    <d v="2023-08-14T00:00:00"/>
    <x v="329"/>
    <x v="11"/>
    <x v="1"/>
    <s v="July"/>
    <x v="1"/>
    <s v="PROD9939"/>
    <x v="3"/>
    <x v="1"/>
    <n v="784"/>
    <n v="3"/>
    <n v="2353"/>
    <x v="1"/>
    <n v="293"/>
    <m/>
    <x v="2"/>
    <n v="0.15002124946876327"/>
    <n v="353"/>
  </r>
  <r>
    <s v="ORD002795"/>
    <s v="CUST7362"/>
    <s v="John Fleming"/>
    <s v="charles.singleton@hotmail.com"/>
    <x v="2"/>
    <d v="2024-02-25T00:00:00"/>
    <x v="145"/>
    <x v="8"/>
    <x v="0"/>
    <s v="September"/>
    <x v="0"/>
    <s v="PROD5046"/>
    <x v="12"/>
    <x v="3"/>
    <n v="265"/>
    <n v="2"/>
    <n v="530"/>
    <x v="1"/>
    <n v="75"/>
    <n v="3"/>
    <x v="0"/>
    <n v="0.34905660377358488"/>
    <n v="185"/>
  </r>
  <r>
    <s v="ORD002796"/>
    <s v="CUST3677"/>
    <s v="Jason Simpson"/>
    <s v="christina.weber@outlook.com"/>
    <x v="0"/>
    <d v="2024-04-23T00:00:00"/>
    <x v="626"/>
    <x v="1"/>
    <x v="1"/>
    <s v="December"/>
    <x v="0"/>
    <s v="PROD8064"/>
    <x v="21"/>
    <x v="1"/>
    <n v="1879"/>
    <n v="6"/>
    <n v="11272"/>
    <x v="0"/>
    <n v="1319"/>
    <n v="7"/>
    <x v="0"/>
    <n v="0.15001774308019872"/>
    <n v="1691"/>
  </r>
  <r>
    <s v="ORD002797"/>
    <s v="CUST4248"/>
    <s v="Jamie Clark"/>
    <s v="tammy.stokes@hotmail.com"/>
    <x v="2"/>
    <d v="2024-05-21T00:00:00"/>
    <x v="116"/>
    <x v="9"/>
    <x v="1"/>
    <s v="June"/>
    <x v="0"/>
    <s v="PROD9780"/>
    <x v="9"/>
    <x v="4"/>
    <n v="1148"/>
    <n v="1"/>
    <n v="1148"/>
    <x v="1"/>
    <n v="143"/>
    <n v="5"/>
    <x v="0"/>
    <n v="0.25"/>
    <n v="287"/>
  </r>
  <r>
    <s v="ORD002798"/>
    <s v="CUST4640"/>
    <s v="Frederick Brown"/>
    <s v="adam.hayes@yahoo.com"/>
    <x v="1"/>
    <d v="2024-01-27T00:00:00"/>
    <x v="113"/>
    <x v="1"/>
    <x v="0"/>
    <s v="December"/>
    <x v="0"/>
    <s v="PROD6749"/>
    <x v="11"/>
    <x v="3"/>
    <n v="805"/>
    <n v="8"/>
    <n v="6438"/>
    <x v="1"/>
    <n v="862"/>
    <n v="9"/>
    <x v="1"/>
    <n v="0.34995340167753963"/>
    <n v="2253"/>
  </r>
  <r>
    <s v="ORD002799"/>
    <s v="CUST3336"/>
    <s v="Stacy Russell"/>
    <s v="michael.landry@hotmail.com"/>
    <x v="0"/>
    <d v="2023-12-09T00:00:00"/>
    <x v="376"/>
    <x v="0"/>
    <x v="1"/>
    <s v="January"/>
    <x v="0"/>
    <s v="PROD4694"/>
    <x v="5"/>
    <x v="3"/>
    <n v="424"/>
    <n v="2"/>
    <n v="847"/>
    <x v="0"/>
    <n v="120"/>
    <n v="7"/>
    <x v="0"/>
    <n v="0.34946871310507677"/>
    <n v="296"/>
  </r>
  <r>
    <s v="ORD002800"/>
    <s v="CUST6823"/>
    <s v="Alan Turner"/>
    <s v="seth.lloyd@outlook.com"/>
    <x v="3"/>
    <d v="2024-06-03T00:00:00"/>
    <x v="21"/>
    <x v="9"/>
    <x v="1"/>
    <s v="June"/>
    <x v="0"/>
    <s v="PROD4529"/>
    <x v="9"/>
    <x v="4"/>
    <n v="229"/>
    <n v="3"/>
    <n v="687"/>
    <x v="1"/>
    <n v="43"/>
    <n v="6"/>
    <x v="0"/>
    <n v="0.25036390101892286"/>
    <n v="172"/>
  </r>
  <r>
    <s v="ORD002801"/>
    <s v="CUST4779"/>
    <s v="Anthony Rogers"/>
    <s v="heidi.henry@yahoo.com"/>
    <x v="2"/>
    <d v="2024-09-14T00:00:00"/>
    <x v="406"/>
    <x v="9"/>
    <x v="1"/>
    <s v="June"/>
    <x v="0"/>
    <s v="PROD9766"/>
    <x v="7"/>
    <x v="4"/>
    <n v="1085"/>
    <n v="1"/>
    <n v="1085"/>
    <x v="2"/>
    <n v="87"/>
    <n v="7"/>
    <x v="0"/>
    <n v="0.24976958525345622"/>
    <n v="271"/>
  </r>
  <r>
    <s v="ORD002802"/>
    <s v="CUST4343"/>
    <s v="Justin Jackson"/>
    <s v="julie.williams@hotmail.com"/>
    <x v="2"/>
    <d v="2024-01-07T00:00:00"/>
    <x v="162"/>
    <x v="9"/>
    <x v="0"/>
    <s v="June"/>
    <x v="0"/>
    <s v="PROD3014"/>
    <x v="17"/>
    <x v="3"/>
    <n v="438"/>
    <n v="3"/>
    <n v="1315"/>
    <x v="1"/>
    <n v="167"/>
    <n v="5"/>
    <x v="0"/>
    <n v="0.34980988593155893"/>
    <n v="460"/>
  </r>
  <r>
    <s v="ORD002803"/>
    <s v="CUST1312"/>
    <s v="Shawn Chambers"/>
    <s v="sherry.hawkins@outlook.com"/>
    <x v="6"/>
    <d v="2023-04-24T00:00:00"/>
    <x v="529"/>
    <x v="3"/>
    <x v="0"/>
    <s v="March"/>
    <x v="0"/>
    <s v="PROD5606"/>
    <x v="3"/>
    <x v="1"/>
    <n v="744"/>
    <n v="3"/>
    <n v="2231"/>
    <x v="0"/>
    <n v="310"/>
    <n v="2"/>
    <x v="0"/>
    <n v="0.15015688032272523"/>
    <n v="335"/>
  </r>
  <r>
    <s v="ORD002804"/>
    <s v="CUST5384"/>
    <s v="Gloria Martin"/>
    <s v="nichole.middleton@hotmail.com"/>
    <x v="0"/>
    <d v="2024-06-22T00:00:00"/>
    <x v="298"/>
    <x v="5"/>
    <x v="0"/>
    <s v="October"/>
    <x v="0"/>
    <s v="PROD7172"/>
    <x v="6"/>
    <x v="0"/>
    <n v="204"/>
    <n v="3"/>
    <n v="613"/>
    <x v="1"/>
    <n v="69"/>
    <n v="8"/>
    <x v="1"/>
    <n v="0.39967373572593801"/>
    <n v="245"/>
  </r>
  <r>
    <s v="ORD002805"/>
    <s v="CUST1080"/>
    <s v="Anthony Robinson Jr."/>
    <s v="sandra.patel@hotmail.com"/>
    <x v="0"/>
    <d v="2023-04-24T00:00:00"/>
    <x v="595"/>
    <x v="9"/>
    <x v="0"/>
    <s v="June"/>
    <x v="0"/>
    <s v="PROD7012"/>
    <x v="17"/>
    <x v="3"/>
    <n v="850"/>
    <n v="4"/>
    <n v="3399"/>
    <x v="0"/>
    <n v="389"/>
    <n v="5"/>
    <x v="0"/>
    <n v="0.35010297146219477"/>
    <n v="1190"/>
  </r>
  <r>
    <s v="ORD002806"/>
    <s v="CUST7869"/>
    <s v="Katherine Anderson"/>
    <s v="amanda.olsen@gmail.com"/>
    <x v="1"/>
    <d v="2024-08-26T00:00:00"/>
    <x v="715"/>
    <x v="9"/>
    <x v="1"/>
    <s v="June"/>
    <x v="0"/>
    <s v="PROD6179"/>
    <x v="17"/>
    <x v="3"/>
    <n v="744"/>
    <n v="3"/>
    <n v="2233"/>
    <x v="1"/>
    <n v="283"/>
    <n v="6"/>
    <x v="0"/>
    <n v="0.35020152261531573"/>
    <n v="782"/>
  </r>
  <r>
    <s v="ORD002807"/>
    <s v="CUST3911"/>
    <s v="Dr. Rebecca Baldwin"/>
    <s v="debbie.manning@gmail.com"/>
    <x v="1"/>
    <d v="2024-09-18T00:00:00"/>
    <x v="575"/>
    <x v="3"/>
    <x v="1"/>
    <s v="March"/>
    <x v="0"/>
    <s v="PROD7836"/>
    <x v="0"/>
    <x v="0"/>
    <n v="571"/>
    <n v="2"/>
    <n v="1142"/>
    <x v="1"/>
    <n v="148"/>
    <n v="4"/>
    <x v="0"/>
    <n v="0.4001751313485114"/>
    <n v="457"/>
  </r>
  <r>
    <s v="ORD002808"/>
    <s v="CUST7598"/>
    <s v="David Santos"/>
    <s v="cody.buchanan@outlook.com"/>
    <x v="6"/>
    <d v="2023-01-06T00:00:00"/>
    <x v="27"/>
    <x v="1"/>
    <x v="0"/>
    <s v="December"/>
    <x v="0"/>
    <s v="PROD3682"/>
    <x v="11"/>
    <x v="3"/>
    <n v="328"/>
    <n v="10"/>
    <n v="3280"/>
    <x v="1"/>
    <n v="367"/>
    <n v="4"/>
    <x v="0"/>
    <n v="0.35"/>
    <n v="1148"/>
  </r>
  <r>
    <s v="ORD002809"/>
    <s v="CUST2598"/>
    <s v="Jason Stevens"/>
    <s v="michael.scott@hotmail.com"/>
    <x v="5"/>
    <d v="2024-05-21T00:00:00"/>
    <x v="37"/>
    <x v="11"/>
    <x v="0"/>
    <s v="July"/>
    <x v="0"/>
    <s v="PROD7193"/>
    <x v="14"/>
    <x v="4"/>
    <n v="1254"/>
    <n v="1"/>
    <n v="1254"/>
    <x v="1"/>
    <n v="154"/>
    <n v="2"/>
    <x v="0"/>
    <n v="0.25039872408293462"/>
    <n v="314"/>
  </r>
  <r>
    <s v="ORD002810"/>
    <s v="CUST7702"/>
    <s v="Kimberly Levy"/>
    <s v="adam.smith@outlook.com"/>
    <x v="4"/>
    <d v="2024-12-11T00:00:00"/>
    <x v="355"/>
    <x v="2"/>
    <x v="0"/>
    <s v="May"/>
    <x v="0"/>
    <s v="PROD7256"/>
    <x v="21"/>
    <x v="1"/>
    <n v="874"/>
    <n v="1"/>
    <n v="874"/>
    <x v="1"/>
    <n v="96"/>
    <n v="7"/>
    <x v="0"/>
    <n v="0.14988558352402745"/>
    <n v="131"/>
  </r>
  <r>
    <s v="ORD002811"/>
    <s v="CUST3366"/>
    <s v="Carlos Edwards"/>
    <s v="michael.malone@hotmail.com"/>
    <x v="2"/>
    <d v="2024-03-13T00:00:00"/>
    <x v="210"/>
    <x v="8"/>
    <x v="1"/>
    <s v="September"/>
    <x v="0"/>
    <s v="PROD3810"/>
    <x v="1"/>
    <x v="1"/>
    <n v="171"/>
    <n v="4"/>
    <n v="682"/>
    <x v="1"/>
    <n v="62"/>
    <n v="9"/>
    <x v="1"/>
    <n v="0.14956011730205279"/>
    <n v="102"/>
  </r>
  <r>
    <s v="ORD002812"/>
    <s v="CUST5760"/>
    <s v="Stacy Fisher"/>
    <s v="robert.obrien@hotmail.com"/>
    <x v="2"/>
    <d v="2023-01-13T00:00:00"/>
    <x v="124"/>
    <x v="3"/>
    <x v="0"/>
    <s v="March"/>
    <x v="0"/>
    <s v="PROD5680"/>
    <x v="19"/>
    <x v="2"/>
    <n v="643"/>
    <n v="4"/>
    <n v="2572"/>
    <x v="1"/>
    <n v="306"/>
    <n v="8"/>
    <x v="1"/>
    <n v="0.30015552099533438"/>
    <n v="772"/>
  </r>
  <r>
    <s v="ORD002813"/>
    <s v="CUST7061"/>
    <s v="Angela Parks"/>
    <s v="brian.brown@outlook.com"/>
    <x v="5"/>
    <d v="2024-10-17T00:00:00"/>
    <x v="23"/>
    <x v="10"/>
    <x v="1"/>
    <s v="February"/>
    <x v="0"/>
    <s v="PROD5796"/>
    <x v="17"/>
    <x v="3"/>
    <n v="188"/>
    <n v="2"/>
    <n v="376"/>
    <x v="0"/>
    <n v="24"/>
    <n v="3"/>
    <x v="0"/>
    <n v="0.35106382978723405"/>
    <n v="132"/>
  </r>
  <r>
    <s v="ORD002814"/>
    <s v="CUST9226"/>
    <s v="Joseph Harris"/>
    <s v="jonathan.carter@yahoo.com"/>
    <x v="2"/>
    <d v="2023-10-20T00:00:00"/>
    <x v="282"/>
    <x v="2"/>
    <x v="0"/>
    <s v="May"/>
    <x v="0"/>
    <s v="PROD6748"/>
    <x v="3"/>
    <x v="1"/>
    <n v="136"/>
    <n v="1"/>
    <n v="136"/>
    <x v="4"/>
    <n v="17"/>
    <n v="6"/>
    <x v="0"/>
    <n v="0.14705882352941177"/>
    <n v="20"/>
  </r>
  <r>
    <s v="ORD002815"/>
    <s v="CUST3260"/>
    <s v="Victoria Nelson"/>
    <s v="michael.harrison@outlook.com"/>
    <x v="5"/>
    <d v="2023-12-02T00:00:00"/>
    <x v="78"/>
    <x v="11"/>
    <x v="0"/>
    <s v="July"/>
    <x v="0"/>
    <s v="PROD1408"/>
    <x v="14"/>
    <x v="4"/>
    <n v="1092"/>
    <n v="2"/>
    <n v="2184"/>
    <x v="2"/>
    <n v="158"/>
    <n v="9"/>
    <x v="1"/>
    <n v="0.25"/>
    <n v="546"/>
  </r>
  <r>
    <s v="ORD002816"/>
    <s v="CUST6578"/>
    <s v="Donald Perez"/>
    <s v="kenneth.powell@outlook.com"/>
    <x v="0"/>
    <d v="2024-02-13T00:00:00"/>
    <x v="176"/>
    <x v="8"/>
    <x v="1"/>
    <s v="September"/>
    <x v="0"/>
    <s v="PROD1184"/>
    <x v="4"/>
    <x v="2"/>
    <n v="790"/>
    <n v="4"/>
    <n v="3160"/>
    <x v="0"/>
    <n v="160"/>
    <n v="7"/>
    <x v="0"/>
    <n v="0.3"/>
    <n v="948"/>
  </r>
  <r>
    <s v="ORD002817"/>
    <s v="CUST4399"/>
    <s v="Anthony Smith"/>
    <s v="stephen.murphy@hotmail.com"/>
    <x v="2"/>
    <d v="2023-06-11T00:00:00"/>
    <x v="157"/>
    <x v="1"/>
    <x v="1"/>
    <s v="December"/>
    <x v="0"/>
    <s v="PROD2417"/>
    <x v="7"/>
    <x v="4"/>
    <n v="458"/>
    <n v="2"/>
    <n v="915"/>
    <x v="0"/>
    <n v="78"/>
    <n v="3"/>
    <x v="0"/>
    <n v="0.25027322404371583"/>
    <n v="229"/>
  </r>
  <r>
    <s v="ORD002818"/>
    <s v="CUST6633"/>
    <s v="April Guerrero"/>
    <s v="michelle.bryant@yahoo.com"/>
    <x v="5"/>
    <d v="2024-08-09T00:00:00"/>
    <x v="216"/>
    <x v="7"/>
    <x v="0"/>
    <s v="November"/>
    <x v="0"/>
    <s v="PROD2357"/>
    <x v="4"/>
    <x v="2"/>
    <n v="655"/>
    <n v="4"/>
    <n v="2622"/>
    <x v="1"/>
    <n v="141"/>
    <n v="10"/>
    <x v="1"/>
    <n v="0.3001525553012967"/>
    <n v="787"/>
  </r>
  <r>
    <s v="ORD002819"/>
    <s v="CUST5339"/>
    <s v="Anna Williams"/>
    <s v="nancy.meyers@gmail.com"/>
    <x v="4"/>
    <d v="2023-11-11T00:00:00"/>
    <x v="433"/>
    <x v="8"/>
    <x v="1"/>
    <s v="September"/>
    <x v="0"/>
    <s v="PROD1876"/>
    <x v="7"/>
    <x v="4"/>
    <n v="641"/>
    <n v="4"/>
    <n v="2564"/>
    <x v="0"/>
    <n v="381"/>
    <n v="8"/>
    <x v="1"/>
    <n v="0.25"/>
    <n v="641"/>
  </r>
  <r>
    <s v="ORD002820"/>
    <s v="CUST7972"/>
    <s v="Robert Pierce"/>
    <s v="courtney.herrera@hotmail.com"/>
    <x v="2"/>
    <d v="2024-06-12T00:00:00"/>
    <x v="77"/>
    <x v="9"/>
    <x v="0"/>
    <s v="June"/>
    <x v="0"/>
    <s v="PROD8260"/>
    <x v="6"/>
    <x v="0"/>
    <n v="234"/>
    <n v="2"/>
    <n v="469"/>
    <x v="0"/>
    <n v="47"/>
    <n v="2"/>
    <x v="0"/>
    <n v="0.39872068230277186"/>
    <n v="187"/>
  </r>
  <r>
    <s v="ORD002821"/>
    <s v="CUST6758"/>
    <s v="Lynn Cortez"/>
    <s v="carla.clark@hotmail.com"/>
    <x v="0"/>
    <d v="2024-07-26T00:00:00"/>
    <x v="218"/>
    <x v="1"/>
    <x v="1"/>
    <s v="December"/>
    <x v="2"/>
    <s v="PROD5466"/>
    <x v="12"/>
    <x v="3"/>
    <n v="1799"/>
    <n v="2"/>
    <n v="3598"/>
    <x v="1"/>
    <n v="297"/>
    <m/>
    <x v="2"/>
    <n v="0.34991662034463589"/>
    <n v="1259"/>
  </r>
  <r>
    <s v="ORD002822"/>
    <s v="CUST2881"/>
    <s v="Jessica Brennan"/>
    <s v="antonio.williams@hotmail.com"/>
    <x v="3"/>
    <d v="2023-11-27T00:00:00"/>
    <x v="69"/>
    <x v="2"/>
    <x v="1"/>
    <s v="May"/>
    <x v="0"/>
    <s v="PROD8367"/>
    <x v="7"/>
    <x v="4"/>
    <n v="37"/>
    <n v="4"/>
    <n v="148"/>
    <x v="0"/>
    <n v="8"/>
    <n v="4"/>
    <x v="0"/>
    <n v="0.25"/>
    <n v="37"/>
  </r>
  <r>
    <s v="ORD002823"/>
    <s v="CUST9736"/>
    <s v="Daisy Lewis"/>
    <s v="kyle.sweeney@yahoo.com"/>
    <x v="2"/>
    <d v="2024-04-07T00:00:00"/>
    <x v="198"/>
    <x v="2"/>
    <x v="1"/>
    <s v="May"/>
    <x v="0"/>
    <s v="PROD3825"/>
    <x v="7"/>
    <x v="4"/>
    <n v="719"/>
    <n v="3"/>
    <n v="2157"/>
    <x v="0"/>
    <n v="259"/>
    <n v="9"/>
    <x v="1"/>
    <n v="0.2498840982846546"/>
    <n v="539"/>
  </r>
  <r>
    <s v="ORD002824"/>
    <s v="CUST5107"/>
    <s v="Brenda Clements"/>
    <s v="laura.gregory@hotmail.com"/>
    <x v="6"/>
    <d v="2024-06-30T00:00:00"/>
    <x v="712"/>
    <x v="5"/>
    <x v="0"/>
    <s v="October"/>
    <x v="2"/>
    <s v="PROD5603"/>
    <x v="13"/>
    <x v="4"/>
    <n v="573"/>
    <n v="4"/>
    <n v="2293"/>
    <x v="2"/>
    <n v="278"/>
    <m/>
    <x v="2"/>
    <n v="0.24989097252507633"/>
    <n v="573"/>
  </r>
  <r>
    <s v="ORD002825"/>
    <s v="CUST1037"/>
    <s v="Stanley Hinton"/>
    <s v="andrew.rogers@gmail.com"/>
    <x v="5"/>
    <d v="2024-02-12T00:00:00"/>
    <x v="711"/>
    <x v="3"/>
    <x v="1"/>
    <s v="March"/>
    <x v="0"/>
    <s v="PROD1573"/>
    <x v="3"/>
    <x v="1"/>
    <n v="374"/>
    <n v="4"/>
    <n v="1497"/>
    <x v="1"/>
    <n v="112"/>
    <n v="8"/>
    <x v="1"/>
    <n v="0.15030060120240482"/>
    <n v="225"/>
  </r>
  <r>
    <s v="ORD002826"/>
    <s v="CUST2318"/>
    <s v="Tammy Davis"/>
    <s v="debbie.thomas@yahoo.com"/>
    <x v="5"/>
    <d v="2024-06-05T00:00:00"/>
    <x v="520"/>
    <x v="1"/>
    <x v="0"/>
    <s v="December"/>
    <x v="0"/>
    <s v="PROD7003"/>
    <x v="10"/>
    <x v="2"/>
    <n v="1437"/>
    <n v="6"/>
    <n v="8621"/>
    <x v="0"/>
    <n v="766"/>
    <n v="6"/>
    <x v="0"/>
    <n v="0.29996520125275489"/>
    <n v="2586"/>
  </r>
  <r>
    <s v="ORD002827"/>
    <s v="CUST9565"/>
    <s v="Patrick Johnson"/>
    <s v="christian.curtis@outlook.com"/>
    <x v="4"/>
    <d v="2024-12-23T00:00:00"/>
    <x v="607"/>
    <x v="1"/>
    <x v="0"/>
    <s v="December"/>
    <x v="0"/>
    <s v="PROD1456"/>
    <x v="21"/>
    <x v="1"/>
    <n v="1806"/>
    <n v="2"/>
    <n v="3611"/>
    <x v="1"/>
    <n v="526"/>
    <n v="6"/>
    <x v="0"/>
    <n v="0.15009692605926336"/>
    <n v="542"/>
  </r>
  <r>
    <s v="ORD002828"/>
    <s v="CUST1343"/>
    <s v="Jonathan Phillips"/>
    <s v="robert.west@hotmail.com"/>
    <x v="2"/>
    <d v="2023-02-23T00:00:00"/>
    <x v="486"/>
    <x v="7"/>
    <x v="0"/>
    <s v="November"/>
    <x v="0"/>
    <s v="PROD7075"/>
    <x v="8"/>
    <x v="2"/>
    <n v="671"/>
    <n v="6"/>
    <n v="4028"/>
    <x v="1"/>
    <n v="444"/>
    <n v="9"/>
    <x v="1"/>
    <n v="0.29990069513406159"/>
    <n v="1208"/>
  </r>
  <r>
    <s v="ORD002829"/>
    <s v="CUST8544"/>
    <s v="Arthur Rodriguez"/>
    <s v="hector.eaton@yahoo.com"/>
    <x v="4"/>
    <d v="2023-11-30T00:00:00"/>
    <x v="208"/>
    <x v="4"/>
    <x v="1"/>
    <s v="April"/>
    <x v="0"/>
    <s v="PROD9046"/>
    <x v="15"/>
    <x v="1"/>
    <n v="452"/>
    <n v="2"/>
    <n v="903"/>
    <x v="1"/>
    <n v="89"/>
    <n v="10"/>
    <x v="1"/>
    <n v="0.15060908084163899"/>
    <n v="136"/>
  </r>
  <r>
    <s v="ORD002830"/>
    <s v="CUST3066"/>
    <s v="John Craig"/>
    <s v="frank.hansen@gmail.com"/>
    <x v="5"/>
    <d v="2023-12-11T00:00:00"/>
    <x v="683"/>
    <x v="5"/>
    <x v="0"/>
    <s v="October"/>
    <x v="0"/>
    <s v="PROD5820"/>
    <x v="21"/>
    <x v="1"/>
    <n v="311"/>
    <n v="1"/>
    <n v="311"/>
    <x v="0"/>
    <n v="46"/>
    <n v="6"/>
    <x v="0"/>
    <n v="0.15112540192926044"/>
    <n v="47"/>
  </r>
  <r>
    <s v="ORD002831"/>
    <s v="CUST2269"/>
    <s v="Parker Garcia"/>
    <s v="shannon.faulkner@hotmail.com"/>
    <x v="0"/>
    <d v="2023-08-25T00:00:00"/>
    <x v="496"/>
    <x v="1"/>
    <x v="0"/>
    <s v="December"/>
    <x v="0"/>
    <s v="PROD4507"/>
    <x v="2"/>
    <x v="1"/>
    <n v="532"/>
    <n v="2"/>
    <n v="1064"/>
    <x v="3"/>
    <n v="55"/>
    <n v="9"/>
    <x v="1"/>
    <n v="0.15037593984962405"/>
    <n v="160"/>
  </r>
  <r>
    <s v="ORD002832"/>
    <s v="CUST8814"/>
    <s v="Teresa Chen"/>
    <s v="kathryn.shaffer@yahoo.com"/>
    <x v="2"/>
    <d v="2024-04-13T00:00:00"/>
    <x v="602"/>
    <x v="3"/>
    <x v="1"/>
    <s v="March"/>
    <x v="0"/>
    <s v="PROD5643"/>
    <x v="19"/>
    <x v="2"/>
    <n v="13"/>
    <n v="3"/>
    <n v="38"/>
    <x v="1"/>
    <n v="4"/>
    <n v="7"/>
    <x v="0"/>
    <n v="0.31578947368421051"/>
    <n v="12"/>
  </r>
  <r>
    <s v="ORD002833"/>
    <s v="CUST8083"/>
    <s v="David Chambers"/>
    <s v="heather.holland@yahoo.com"/>
    <x v="3"/>
    <d v="2023-08-22T00:00:00"/>
    <x v="634"/>
    <x v="5"/>
    <x v="0"/>
    <s v="October"/>
    <x v="0"/>
    <s v="PROD7551"/>
    <x v="4"/>
    <x v="2"/>
    <n v="246"/>
    <n v="4"/>
    <n v="983"/>
    <x v="0"/>
    <n v="93"/>
    <n v="3"/>
    <x v="0"/>
    <n v="0.30010172939979657"/>
    <n v="295"/>
  </r>
  <r>
    <s v="ORD002834"/>
    <s v="CUST8420"/>
    <s v="George Johnson"/>
    <s v="felicia.richard@yahoo.com"/>
    <x v="5"/>
    <d v="2024-03-31T00:00:00"/>
    <x v="663"/>
    <x v="7"/>
    <x v="0"/>
    <s v="November"/>
    <x v="0"/>
    <s v="PROD4811"/>
    <x v="10"/>
    <x v="2"/>
    <n v="106"/>
    <n v="3"/>
    <n v="318"/>
    <x v="1"/>
    <n v="42"/>
    <n v="9"/>
    <x v="1"/>
    <n v="0.29874213836477986"/>
    <n v="95"/>
  </r>
  <r>
    <s v="ORD002835"/>
    <s v="CUST1410"/>
    <s v="James Horne"/>
    <s v="martin.wiggins@yahoo.com"/>
    <x v="3"/>
    <d v="2024-08-09T00:00:00"/>
    <x v="540"/>
    <x v="6"/>
    <x v="1"/>
    <s v="August"/>
    <x v="0"/>
    <s v="PROD4746"/>
    <x v="3"/>
    <x v="1"/>
    <n v="810"/>
    <n v="1"/>
    <n v="810"/>
    <x v="0"/>
    <n v="44"/>
    <n v="7"/>
    <x v="0"/>
    <n v="0.14938271604938272"/>
    <n v="121"/>
  </r>
  <r>
    <s v="ORD002836"/>
    <s v="CUST3091"/>
    <s v="Zachary Mays"/>
    <s v="william.perry@gmail.com"/>
    <x v="0"/>
    <d v="2023-09-29T00:00:00"/>
    <x v="433"/>
    <x v="8"/>
    <x v="1"/>
    <s v="September"/>
    <x v="0"/>
    <s v="PROD3966"/>
    <x v="17"/>
    <x v="3"/>
    <n v="442"/>
    <n v="5"/>
    <n v="2210"/>
    <x v="1"/>
    <n v="298"/>
    <n v="6"/>
    <x v="0"/>
    <n v="0.35022624434389138"/>
    <n v="774"/>
  </r>
  <r>
    <s v="ORD002837"/>
    <s v="CUST8544"/>
    <s v="Arthur Rodriguez"/>
    <s v="hector.eaton@yahoo.com"/>
    <x v="4"/>
    <d v="2023-11-30T00:00:00"/>
    <x v="241"/>
    <x v="8"/>
    <x v="1"/>
    <s v="September"/>
    <x v="0"/>
    <s v="PROD3125"/>
    <x v="7"/>
    <x v="4"/>
    <n v="848"/>
    <n v="2"/>
    <n v="1696"/>
    <x v="2"/>
    <n v="209"/>
    <n v="5"/>
    <x v="0"/>
    <n v="0.25"/>
    <n v="424"/>
  </r>
  <r>
    <s v="ORD002838"/>
    <s v="CUST9870"/>
    <s v="Kristen Davis"/>
    <s v="kathleen.matthews@outlook.com"/>
    <x v="4"/>
    <d v="2023-10-29T00:00:00"/>
    <x v="80"/>
    <x v="8"/>
    <x v="1"/>
    <s v="September"/>
    <x v="0"/>
    <s v="PROD1064"/>
    <x v="11"/>
    <x v="3"/>
    <n v="196"/>
    <n v="2"/>
    <n v="392"/>
    <x v="0"/>
    <n v="49"/>
    <n v="8"/>
    <x v="1"/>
    <n v="0.34948979591836737"/>
    <n v="137"/>
  </r>
  <r>
    <s v="ORD002839"/>
    <s v="CUST8653"/>
    <s v="Shannon Cole"/>
    <s v="nicole.simmons@outlook.com"/>
    <x v="4"/>
    <d v="2023-09-02T00:00:00"/>
    <x v="445"/>
    <x v="8"/>
    <x v="0"/>
    <s v="September"/>
    <x v="0"/>
    <s v="PROD1105"/>
    <x v="15"/>
    <x v="1"/>
    <n v="463"/>
    <n v="5"/>
    <n v="2314"/>
    <x v="1"/>
    <n v="237"/>
    <n v="3"/>
    <x v="0"/>
    <n v="0.14995678478824545"/>
    <n v="347"/>
  </r>
  <r>
    <s v="ORD002840"/>
    <s v="CUST9138"/>
    <s v="Robert Carroll"/>
    <s v="stephanie.miller@gmail.com"/>
    <x v="1"/>
    <d v="2024-06-10T00:00:00"/>
    <x v="96"/>
    <x v="7"/>
    <x v="0"/>
    <s v="November"/>
    <x v="0"/>
    <s v="PROD9238"/>
    <x v="21"/>
    <x v="1"/>
    <n v="1192"/>
    <n v="1"/>
    <n v="1192"/>
    <x v="2"/>
    <n v="139"/>
    <n v="6"/>
    <x v="0"/>
    <n v="0.15016778523489932"/>
    <n v="179"/>
  </r>
  <r>
    <s v="ORD002841"/>
    <s v="CUST5144"/>
    <s v="Alexandra Castaneda MD"/>
    <s v="brandon.baker@gmail.com"/>
    <x v="3"/>
    <d v="2024-06-25T00:00:00"/>
    <x v="716"/>
    <x v="7"/>
    <x v="1"/>
    <s v="November"/>
    <x v="0"/>
    <s v="PROD2992"/>
    <x v="14"/>
    <x v="4"/>
    <n v="1238"/>
    <n v="7"/>
    <n v="8668"/>
    <x v="1"/>
    <n v="560"/>
    <n v="2"/>
    <x v="0"/>
    <n v="0.25"/>
    <n v="2167"/>
  </r>
  <r>
    <s v="ORD002842"/>
    <s v="CUST4874"/>
    <s v="Kayla Jordan"/>
    <s v="cynthia.smith@hotmail.com"/>
    <x v="5"/>
    <d v="2024-12-29T00:00:00"/>
    <x v="426"/>
    <x v="1"/>
    <x v="0"/>
    <s v="December"/>
    <x v="2"/>
    <s v="PROD6895"/>
    <x v="19"/>
    <x v="2"/>
    <n v="964"/>
    <n v="10"/>
    <n v="9635"/>
    <x v="1"/>
    <n v="1140"/>
    <m/>
    <x v="2"/>
    <n v="0.30005189413596262"/>
    <n v="2891"/>
  </r>
  <r>
    <s v="ORD002843"/>
    <s v="CUST5271"/>
    <s v="Jonathan Guzman"/>
    <s v="william.taylor@gmail.com"/>
    <x v="2"/>
    <d v="2023-08-11T00:00:00"/>
    <x v="661"/>
    <x v="9"/>
    <x v="1"/>
    <s v="June"/>
    <x v="2"/>
    <s v="PROD1578"/>
    <x v="11"/>
    <x v="3"/>
    <n v="767"/>
    <n v="2"/>
    <n v="1534"/>
    <x v="1"/>
    <n v="211"/>
    <m/>
    <x v="2"/>
    <n v="0.35006518904823991"/>
    <n v="537"/>
  </r>
  <r>
    <s v="ORD002844"/>
    <s v="CUST8329"/>
    <s v="Carlos Williams"/>
    <s v="anthony.clark@gmail.com"/>
    <x v="4"/>
    <d v="2024-10-24T00:00:00"/>
    <x v="175"/>
    <x v="6"/>
    <x v="0"/>
    <s v="August"/>
    <x v="2"/>
    <s v="PROD6543"/>
    <x v="13"/>
    <x v="4"/>
    <n v="142"/>
    <n v="3"/>
    <n v="426"/>
    <x v="1"/>
    <n v="44"/>
    <m/>
    <x v="2"/>
    <n v="0.24882629107981222"/>
    <n v="106"/>
  </r>
  <r>
    <s v="ORD002845"/>
    <s v="CUST1383"/>
    <s v="Catherine Smith"/>
    <s v="heather.bennett@yahoo.com"/>
    <x v="1"/>
    <d v="2024-04-16T00:00:00"/>
    <x v="196"/>
    <x v="11"/>
    <x v="0"/>
    <s v="July"/>
    <x v="0"/>
    <s v="PROD9435"/>
    <x v="17"/>
    <x v="3"/>
    <n v="478"/>
    <n v="1"/>
    <n v="478"/>
    <x v="1"/>
    <n v="61"/>
    <n v="2"/>
    <x v="0"/>
    <n v="0.34937238493723849"/>
    <n v="167"/>
  </r>
  <r>
    <s v="ORD002846"/>
    <s v="CUST5067"/>
    <s v="Brenda Gonzalez"/>
    <s v="anthony.jordan@outlook.com"/>
    <x v="3"/>
    <d v="2023-07-21T00:00:00"/>
    <x v="85"/>
    <x v="10"/>
    <x v="1"/>
    <s v="February"/>
    <x v="2"/>
    <s v="PROD9339"/>
    <x v="9"/>
    <x v="4"/>
    <n v="330"/>
    <n v="3"/>
    <n v="989"/>
    <x v="1"/>
    <n v="52"/>
    <m/>
    <x v="2"/>
    <n v="0.24974721941354905"/>
    <n v="247"/>
  </r>
  <r>
    <s v="ORD002847"/>
    <s v="CUST2596"/>
    <s v="Joseph Dennis"/>
    <s v="edward.reyes@hotmail.com"/>
    <x v="5"/>
    <d v="2024-04-09T00:00:00"/>
    <x v="665"/>
    <x v="11"/>
    <x v="0"/>
    <s v="July"/>
    <x v="0"/>
    <s v="PROD9998"/>
    <x v="19"/>
    <x v="2"/>
    <n v="1158"/>
    <n v="2"/>
    <n v="2315"/>
    <x v="3"/>
    <n v="224"/>
    <n v="4"/>
    <x v="0"/>
    <n v="0.30021598272138228"/>
    <n v="695"/>
  </r>
  <r>
    <s v="ORD002848"/>
    <s v="CUST4498"/>
    <s v="David Kelley"/>
    <s v="charles.ellis@outlook.com"/>
    <x v="1"/>
    <d v="2023-02-16T00:00:00"/>
    <x v="700"/>
    <x v="2"/>
    <x v="0"/>
    <s v="May"/>
    <x v="0"/>
    <s v="PROD7574"/>
    <x v="20"/>
    <x v="3"/>
    <n v="1088"/>
    <n v="3"/>
    <n v="3265"/>
    <x v="4"/>
    <n v="169"/>
    <n v="6"/>
    <x v="0"/>
    <n v="0.35007656967840733"/>
    <n v="1143"/>
  </r>
  <r>
    <s v="ORD002849"/>
    <s v="CUST1605"/>
    <s v="Alison White"/>
    <s v="sean.hancock@hotmail.com"/>
    <x v="3"/>
    <d v="2024-11-25T00:00:00"/>
    <x v="560"/>
    <x v="8"/>
    <x v="0"/>
    <s v="September"/>
    <x v="0"/>
    <s v="PROD4630"/>
    <x v="12"/>
    <x v="3"/>
    <n v="694"/>
    <n v="3"/>
    <n v="2081"/>
    <x v="0"/>
    <n v="209"/>
    <n v="9"/>
    <x v="1"/>
    <n v="0.34983181162902449"/>
    <n v="728"/>
  </r>
  <r>
    <s v="ORD002850"/>
    <s v="CUST4841"/>
    <s v="Nathaniel Davis"/>
    <s v="tina.moore@yahoo.com"/>
    <x v="5"/>
    <d v="2023-02-17T00:00:00"/>
    <x v="570"/>
    <x v="1"/>
    <x v="1"/>
    <s v="December"/>
    <x v="2"/>
    <s v="PROD8533"/>
    <x v="18"/>
    <x v="0"/>
    <n v="587"/>
    <n v="6"/>
    <n v="3523"/>
    <x v="4"/>
    <n v="315"/>
    <m/>
    <x v="2"/>
    <n v="0.39994323020153277"/>
    <n v="1409"/>
  </r>
  <r>
    <s v="ORD002851"/>
    <s v="CUST7849"/>
    <s v="Rachel Long"/>
    <s v="patricia.howell@hotmail.com"/>
    <x v="1"/>
    <d v="2023-01-19T00:00:00"/>
    <x v="37"/>
    <x v="11"/>
    <x v="0"/>
    <s v="July"/>
    <x v="0"/>
    <s v="PROD2159"/>
    <x v="3"/>
    <x v="1"/>
    <n v="808"/>
    <n v="2"/>
    <n v="1615"/>
    <x v="1"/>
    <n v="181"/>
    <n v="2"/>
    <x v="0"/>
    <n v="0.1498452012383901"/>
    <n v="242"/>
  </r>
  <r>
    <s v="ORD002852"/>
    <s v="CUST6572"/>
    <s v="Craig Mitchell"/>
    <s v="austin.brown@gmail.com"/>
    <x v="2"/>
    <d v="2024-12-30T00:00:00"/>
    <x v="194"/>
    <x v="0"/>
    <x v="1"/>
    <s v="January"/>
    <x v="0"/>
    <s v="PROD8690"/>
    <x v="18"/>
    <x v="0"/>
    <n v="274"/>
    <n v="2"/>
    <n v="549"/>
    <x v="2"/>
    <n v="55"/>
    <n v="8"/>
    <x v="1"/>
    <n v="0.39890710382513661"/>
    <n v="219"/>
  </r>
  <r>
    <s v="ORD002853"/>
    <s v="CUST3226"/>
    <s v="Daniel Rivers"/>
    <s v="steven.phillips@outlook.com"/>
    <x v="0"/>
    <d v="2023-02-22T00:00:00"/>
    <x v="483"/>
    <x v="6"/>
    <x v="1"/>
    <s v="August"/>
    <x v="0"/>
    <s v="PROD7447"/>
    <x v="6"/>
    <x v="0"/>
    <n v="232"/>
    <n v="5"/>
    <n v="1159"/>
    <x v="1"/>
    <n v="131"/>
    <n v="6"/>
    <x v="0"/>
    <n v="0.40034512510785158"/>
    <n v="464"/>
  </r>
  <r>
    <s v="ORD002854"/>
    <s v="CUST7045"/>
    <s v="Samuel Lawson"/>
    <s v="dwayne.cunningham@gmail.com"/>
    <x v="0"/>
    <d v="2024-10-25T00:00:00"/>
    <x v="287"/>
    <x v="3"/>
    <x v="1"/>
    <s v="March"/>
    <x v="0"/>
    <s v="PROD3659"/>
    <x v="15"/>
    <x v="1"/>
    <n v="991"/>
    <n v="1"/>
    <n v="991"/>
    <x v="0"/>
    <n v="91"/>
    <n v="5"/>
    <x v="0"/>
    <n v="0.15035317860746719"/>
    <n v="149"/>
  </r>
  <r>
    <s v="ORD002855"/>
    <s v="CUST9844"/>
    <s v="Robert Gordon"/>
    <s v="manuel.avila@yahoo.com"/>
    <x v="3"/>
    <d v="2023-12-16T00:00:00"/>
    <x v="607"/>
    <x v="1"/>
    <x v="0"/>
    <s v="December"/>
    <x v="1"/>
    <s v="PROD2525"/>
    <x v="18"/>
    <x v="0"/>
    <n v="922"/>
    <n v="4"/>
    <n v="3686"/>
    <x v="2"/>
    <n v="347"/>
    <m/>
    <x v="2"/>
    <n v="0.39989148128052088"/>
    <n v="1474"/>
  </r>
  <r>
    <s v="ORD002856"/>
    <s v="CUST2554"/>
    <s v="Melissa Higgins"/>
    <s v="clifford.maddox@outlook.com"/>
    <x v="2"/>
    <d v="2023-05-09T00:00:00"/>
    <x v="628"/>
    <x v="7"/>
    <x v="1"/>
    <s v="November"/>
    <x v="2"/>
    <s v="PROD7949"/>
    <x v="8"/>
    <x v="2"/>
    <n v="396"/>
    <n v="7"/>
    <n v="2775"/>
    <x v="1"/>
    <n v="253"/>
    <m/>
    <x v="2"/>
    <n v="0.29981981981981981"/>
    <n v="832"/>
  </r>
  <r>
    <s v="ORD002857"/>
    <s v="CUST4583"/>
    <s v="Derek Reynolds"/>
    <s v="kelly.daniel@gmail.com"/>
    <x v="3"/>
    <d v="2023-01-11T00:00:00"/>
    <x v="55"/>
    <x v="5"/>
    <x v="0"/>
    <s v="October"/>
    <x v="0"/>
    <s v="PROD3892"/>
    <x v="21"/>
    <x v="1"/>
    <n v="141"/>
    <n v="2"/>
    <n v="282"/>
    <x v="1"/>
    <n v="34"/>
    <n v="8"/>
    <x v="1"/>
    <n v="0.14893617021276595"/>
    <n v="42"/>
  </r>
  <r>
    <s v="ORD002858"/>
    <s v="CUST2169"/>
    <s v="Tara Mayer"/>
    <s v="frances.bell@outlook.com"/>
    <x v="5"/>
    <d v="2024-08-22T00:00:00"/>
    <x v="654"/>
    <x v="4"/>
    <x v="0"/>
    <s v="April"/>
    <x v="0"/>
    <s v="PROD3263"/>
    <x v="15"/>
    <x v="1"/>
    <n v="227"/>
    <n v="4"/>
    <n v="906"/>
    <x v="2"/>
    <n v="79"/>
    <n v="4"/>
    <x v="0"/>
    <n v="0.15011037527593818"/>
    <n v="136"/>
  </r>
  <r>
    <s v="ORD002859"/>
    <s v="CUST4274"/>
    <s v="Mandy Coleman"/>
    <s v="claudia.brown@hotmail.com"/>
    <x v="3"/>
    <d v="2024-01-01T00:00:00"/>
    <x v="121"/>
    <x v="0"/>
    <x v="0"/>
    <s v="January"/>
    <x v="0"/>
    <s v="PROD2278"/>
    <x v="10"/>
    <x v="2"/>
    <n v="691"/>
    <n v="1"/>
    <n v="691"/>
    <x v="1"/>
    <n v="85"/>
    <n v="9"/>
    <x v="1"/>
    <n v="0.29956584659913171"/>
    <n v="207"/>
  </r>
  <r>
    <s v="ORD002860"/>
    <s v="CUST3752"/>
    <s v="Nancy Key"/>
    <s v="cameron.stewart@outlook.com"/>
    <x v="0"/>
    <d v="2023-12-04T00:00:00"/>
    <x v="320"/>
    <x v="7"/>
    <x v="0"/>
    <s v="November"/>
    <x v="0"/>
    <s v="PROD9156"/>
    <x v="13"/>
    <x v="4"/>
    <n v="870"/>
    <n v="3"/>
    <n v="2609"/>
    <x v="1"/>
    <n v="206"/>
    <n v="7"/>
    <x v="0"/>
    <n v="0.24990417784591798"/>
    <n v="652"/>
  </r>
  <r>
    <s v="ORD002861"/>
    <s v="CUST3425"/>
    <s v="Garrett Gray"/>
    <s v="cristian.anderson@yahoo.com"/>
    <x v="4"/>
    <d v="2024-04-18T00:00:00"/>
    <x v="270"/>
    <x v="6"/>
    <x v="1"/>
    <s v="August"/>
    <x v="0"/>
    <s v="PROD9633"/>
    <x v="0"/>
    <x v="0"/>
    <n v="1124"/>
    <n v="5"/>
    <n v="5622"/>
    <x v="1"/>
    <n v="297"/>
    <n v="2"/>
    <x v="0"/>
    <n v="0.40003557452863747"/>
    <n v="2249"/>
  </r>
  <r>
    <s v="ORD002862"/>
    <s v="CUST2835"/>
    <s v="Stephanie Kim"/>
    <s v="amy.mcclain@yahoo.com"/>
    <x v="6"/>
    <d v="2024-07-21T00:00:00"/>
    <x v="535"/>
    <x v="0"/>
    <x v="1"/>
    <s v="January"/>
    <x v="0"/>
    <s v="PROD7915"/>
    <x v="18"/>
    <x v="0"/>
    <n v="217"/>
    <n v="4"/>
    <n v="868"/>
    <x v="1"/>
    <n v="97"/>
    <n v="5"/>
    <x v="0"/>
    <n v="0.39976958525345624"/>
    <n v="347"/>
  </r>
  <r>
    <s v="ORD002863"/>
    <s v="CUST3784"/>
    <s v="Dr. Brian Smith"/>
    <s v="tony.rowe@hotmail.com"/>
    <x v="3"/>
    <d v="2023-09-26T00:00:00"/>
    <x v="270"/>
    <x v="6"/>
    <x v="1"/>
    <s v="August"/>
    <x v="0"/>
    <s v="PROD8479"/>
    <x v="14"/>
    <x v="4"/>
    <n v="1124"/>
    <n v="2"/>
    <n v="2248"/>
    <x v="1"/>
    <n v="199"/>
    <n v="2"/>
    <x v="0"/>
    <n v="0.25"/>
    <n v="562"/>
  </r>
  <r>
    <s v="ORD002864"/>
    <s v="CUST1748"/>
    <s v="William Ferguson"/>
    <s v="angela.rose@yahoo.com"/>
    <x v="4"/>
    <d v="2024-01-13T00:00:00"/>
    <x v="410"/>
    <x v="0"/>
    <x v="0"/>
    <s v="January"/>
    <x v="0"/>
    <s v="PROD1500"/>
    <x v="8"/>
    <x v="2"/>
    <n v="443"/>
    <n v="1"/>
    <n v="443"/>
    <x v="2"/>
    <n v="63"/>
    <n v="5"/>
    <x v="0"/>
    <n v="0.30022573363431149"/>
    <n v="133"/>
  </r>
  <r>
    <s v="ORD002865"/>
    <s v="CUST6362"/>
    <s v="Patricia Nelson"/>
    <s v="william.gray@yahoo.com"/>
    <x v="5"/>
    <d v="2024-03-19T00:00:00"/>
    <x v="717"/>
    <x v="4"/>
    <x v="1"/>
    <s v="April"/>
    <x v="0"/>
    <s v="PROD6333"/>
    <x v="14"/>
    <x v="4"/>
    <n v="415"/>
    <n v="1"/>
    <n v="415"/>
    <x v="2"/>
    <n v="57"/>
    <n v="4"/>
    <x v="0"/>
    <n v="0.25060240963855424"/>
    <n v="104"/>
  </r>
  <r>
    <s v="ORD002866"/>
    <s v="CUST7348"/>
    <s v="Brooke Conner"/>
    <s v="nicholas.owens@hotmail.com"/>
    <x v="4"/>
    <d v="2024-07-28T00:00:00"/>
    <x v="476"/>
    <x v="4"/>
    <x v="0"/>
    <s v="April"/>
    <x v="0"/>
    <s v="PROD1376"/>
    <x v="13"/>
    <x v="4"/>
    <n v="995"/>
    <n v="3"/>
    <n v="2984"/>
    <x v="0"/>
    <n v="168"/>
    <n v="5"/>
    <x v="0"/>
    <n v="0.25"/>
    <n v="746"/>
  </r>
  <r>
    <s v="ORD002867"/>
    <s v="CUST9774"/>
    <s v="Patrick Pearson"/>
    <s v="sandra.woodward@outlook.com"/>
    <x v="3"/>
    <d v="2023-08-03T00:00:00"/>
    <x v="673"/>
    <x v="5"/>
    <x v="0"/>
    <s v="October"/>
    <x v="0"/>
    <s v="PROD8615"/>
    <x v="11"/>
    <x v="3"/>
    <n v="928"/>
    <n v="6"/>
    <n v="5567"/>
    <x v="0"/>
    <n v="492"/>
    <n v="5"/>
    <x v="0"/>
    <n v="0.35009879647925274"/>
    <n v="1949"/>
  </r>
  <r>
    <s v="ORD002868"/>
    <s v="CUST9734"/>
    <s v="Melanie Avila"/>
    <s v="theresa.powers@hotmail.com"/>
    <x v="2"/>
    <d v="2024-07-30T00:00:00"/>
    <x v="157"/>
    <x v="1"/>
    <x v="1"/>
    <s v="December"/>
    <x v="0"/>
    <s v="PROD9153"/>
    <x v="4"/>
    <x v="2"/>
    <n v="957"/>
    <n v="4"/>
    <n v="3829"/>
    <x v="2"/>
    <n v="505"/>
    <n v="2"/>
    <x v="0"/>
    <n v="0.30007834943849571"/>
    <n v="1149"/>
  </r>
  <r>
    <s v="ORD002869"/>
    <s v="CUST1010"/>
    <s v="Larry Beck"/>
    <s v="michelle.james@outlook.com"/>
    <x v="0"/>
    <d v="2024-04-17T00:00:00"/>
    <x v="65"/>
    <x v="5"/>
    <x v="1"/>
    <s v="October"/>
    <x v="0"/>
    <s v="PROD8850"/>
    <x v="7"/>
    <x v="4"/>
    <n v="370"/>
    <n v="6"/>
    <n v="2218"/>
    <x v="0"/>
    <n v="251"/>
    <n v="4"/>
    <x v="0"/>
    <n v="0.24977457168620379"/>
    <n v="554"/>
  </r>
  <r>
    <s v="ORD002870"/>
    <s v="CUST3652"/>
    <s v="Matthew Bowen"/>
    <s v="dawn.jenkins@outlook.com"/>
    <x v="4"/>
    <d v="2024-06-09T00:00:00"/>
    <x v="204"/>
    <x v="10"/>
    <x v="1"/>
    <s v="February"/>
    <x v="2"/>
    <s v="PROD5969"/>
    <x v="3"/>
    <x v="1"/>
    <n v="587"/>
    <n v="1"/>
    <n v="587"/>
    <x v="0"/>
    <n v="45"/>
    <m/>
    <x v="2"/>
    <n v="0.14991482112436116"/>
    <n v="88"/>
  </r>
  <r>
    <s v="ORD002871"/>
    <s v="CUST1329"/>
    <s v="Linda Gallagher"/>
    <s v="jessica.hodge@gmail.com"/>
    <x v="0"/>
    <d v="2023-09-21T00:00:00"/>
    <x v="619"/>
    <x v="0"/>
    <x v="1"/>
    <s v="January"/>
    <x v="0"/>
    <s v="PROD5161"/>
    <x v="18"/>
    <x v="0"/>
    <n v="368"/>
    <n v="1"/>
    <n v="368"/>
    <x v="1"/>
    <n v="44"/>
    <n v="2"/>
    <x v="0"/>
    <n v="0.39945652173913043"/>
    <n v="147"/>
  </r>
  <r>
    <s v="ORD002872"/>
    <s v="CUST2606"/>
    <s v="Michele Barker"/>
    <s v="karen.torres@gmail.com"/>
    <x v="3"/>
    <d v="2024-02-04T00:00:00"/>
    <x v="192"/>
    <x v="10"/>
    <x v="1"/>
    <s v="February"/>
    <x v="0"/>
    <s v="PROD7372"/>
    <x v="1"/>
    <x v="1"/>
    <n v="810"/>
    <n v="4"/>
    <n v="3240"/>
    <x v="0"/>
    <n v="230"/>
    <n v="5"/>
    <x v="0"/>
    <n v="0.15"/>
    <n v="486"/>
  </r>
  <r>
    <s v="ORD002873"/>
    <s v="CUST4813"/>
    <s v="Jimmy Becker"/>
    <s v="angela.baker@yahoo.com"/>
    <x v="5"/>
    <d v="2024-06-20T00:00:00"/>
    <x v="14"/>
    <x v="8"/>
    <x v="1"/>
    <s v="September"/>
    <x v="1"/>
    <s v="PROD4044"/>
    <x v="17"/>
    <x v="3"/>
    <n v="166"/>
    <n v="5"/>
    <n v="829"/>
    <x v="1"/>
    <n v="44"/>
    <m/>
    <x v="2"/>
    <n v="0.34981905910735828"/>
    <n v="290"/>
  </r>
  <r>
    <s v="ORD002874"/>
    <s v="CUST3559"/>
    <s v="Jennifer Butler"/>
    <s v="james.richardson@yahoo.com"/>
    <x v="3"/>
    <d v="2023-12-08T00:00:00"/>
    <x v="445"/>
    <x v="8"/>
    <x v="0"/>
    <s v="September"/>
    <x v="0"/>
    <s v="PROD4593"/>
    <x v="19"/>
    <x v="2"/>
    <n v="1043"/>
    <n v="2"/>
    <n v="2086"/>
    <x v="0"/>
    <n v="300"/>
    <n v="9"/>
    <x v="1"/>
    <n v="0.30009587727708531"/>
    <n v="626"/>
  </r>
  <r>
    <s v="ORD002875"/>
    <s v="CUST5822"/>
    <s v="Ronald Bowman"/>
    <s v="kevin.perez@yahoo.com"/>
    <x v="0"/>
    <d v="2024-01-26T00:00:00"/>
    <x v="155"/>
    <x v="5"/>
    <x v="0"/>
    <s v="October"/>
    <x v="0"/>
    <s v="PROD9349"/>
    <x v="16"/>
    <x v="0"/>
    <n v="854"/>
    <n v="1"/>
    <n v="854"/>
    <x v="1"/>
    <n v="68"/>
    <n v="3"/>
    <x v="0"/>
    <n v="0.39929742388758782"/>
    <n v="341"/>
  </r>
  <r>
    <s v="ORD002876"/>
    <s v="CUST9443"/>
    <s v="Julia Baird"/>
    <s v="hannah.murphy@gmail.com"/>
    <x v="0"/>
    <d v="2023-09-15T00:00:00"/>
    <x v="158"/>
    <x v="0"/>
    <x v="0"/>
    <s v="January"/>
    <x v="1"/>
    <s v="PROD5225"/>
    <x v="14"/>
    <x v="4"/>
    <n v="566"/>
    <n v="2"/>
    <n v="1132"/>
    <x v="0"/>
    <n v="163"/>
    <m/>
    <x v="2"/>
    <n v="0.25"/>
    <n v="283"/>
  </r>
  <r>
    <s v="ORD002877"/>
    <s v="CUST9593"/>
    <s v="Jimmy Erickson"/>
    <s v="michael.harris@yahoo.com"/>
    <x v="0"/>
    <d v="2023-06-02T00:00:00"/>
    <x v="124"/>
    <x v="3"/>
    <x v="0"/>
    <s v="March"/>
    <x v="0"/>
    <s v="PROD6286"/>
    <x v="2"/>
    <x v="1"/>
    <n v="885"/>
    <n v="1"/>
    <n v="885"/>
    <x v="1"/>
    <n v="58"/>
    <n v="4"/>
    <x v="0"/>
    <n v="0.15028248587570622"/>
    <n v="133"/>
  </r>
  <r>
    <s v="ORD002878"/>
    <s v="CUST8654"/>
    <s v="Jonathan Robles"/>
    <s v="maria.nelson@yahoo.com"/>
    <x v="2"/>
    <d v="2024-06-19T00:00:00"/>
    <x v="439"/>
    <x v="9"/>
    <x v="1"/>
    <s v="June"/>
    <x v="0"/>
    <s v="PROD7723"/>
    <x v="21"/>
    <x v="1"/>
    <n v="1198"/>
    <n v="4"/>
    <n v="4792"/>
    <x v="1"/>
    <n v="588"/>
    <n v="8"/>
    <x v="1"/>
    <n v="0.15004173622704509"/>
    <n v="719"/>
  </r>
  <r>
    <s v="ORD002879"/>
    <s v="CUST2039"/>
    <s v="Brian Chavez"/>
    <s v="sarah.thomas@yahoo.com"/>
    <x v="0"/>
    <d v="2023-12-31T00:00:00"/>
    <x v="423"/>
    <x v="4"/>
    <x v="1"/>
    <s v="April"/>
    <x v="0"/>
    <s v="PROD3461"/>
    <x v="13"/>
    <x v="4"/>
    <n v="645"/>
    <n v="1"/>
    <n v="645"/>
    <x v="1"/>
    <n v="72"/>
    <n v="4"/>
    <x v="0"/>
    <n v="0.2496124031007752"/>
    <n v="161"/>
  </r>
  <r>
    <s v="ORD002880"/>
    <s v="CUST8005"/>
    <s v="Jorge Lowe"/>
    <s v="steven.wood@yahoo.com"/>
    <x v="3"/>
    <d v="2024-10-31T00:00:00"/>
    <x v="705"/>
    <x v="5"/>
    <x v="1"/>
    <s v="October"/>
    <x v="0"/>
    <s v="PROD2024"/>
    <x v="21"/>
    <x v="1"/>
    <n v="369"/>
    <n v="2"/>
    <n v="738"/>
    <x v="1"/>
    <n v="108"/>
    <n v="9"/>
    <x v="1"/>
    <n v="0.15040650406504066"/>
    <n v="111"/>
  </r>
  <r>
    <s v="ORD002881"/>
    <s v="CUST8269"/>
    <s v="Sean Anderson"/>
    <s v="tina.malone@outlook.com"/>
    <x v="3"/>
    <d v="2023-05-30T00:00:00"/>
    <x v="460"/>
    <x v="6"/>
    <x v="1"/>
    <s v="August"/>
    <x v="0"/>
    <s v="PROD2932"/>
    <x v="3"/>
    <x v="1"/>
    <n v="894"/>
    <n v="2"/>
    <n v="1787"/>
    <x v="0"/>
    <n v="258"/>
    <n v="7"/>
    <x v="0"/>
    <n v="0.14997202014549524"/>
    <n v="268"/>
  </r>
  <r>
    <s v="ORD002882"/>
    <s v="CUST6758"/>
    <s v="Lynn Cortez"/>
    <s v="carla.clark@hotmail.com"/>
    <x v="0"/>
    <d v="2024-07-26T00:00:00"/>
    <x v="394"/>
    <x v="5"/>
    <x v="0"/>
    <s v="October"/>
    <x v="0"/>
    <s v="PROD2086"/>
    <x v="0"/>
    <x v="0"/>
    <n v="848"/>
    <n v="2"/>
    <n v="1697"/>
    <x v="0"/>
    <n v="136"/>
    <n v="2"/>
    <x v="0"/>
    <n v="0.40011785503830288"/>
    <n v="679"/>
  </r>
  <r>
    <s v="ORD002883"/>
    <s v="CUST5291"/>
    <s v="Erin Larson"/>
    <s v="tina.ortiz@hotmail.com"/>
    <x v="3"/>
    <d v="2024-01-15T00:00:00"/>
    <x v="349"/>
    <x v="11"/>
    <x v="0"/>
    <s v="July"/>
    <x v="0"/>
    <s v="PROD3576"/>
    <x v="14"/>
    <x v="4"/>
    <n v="807"/>
    <n v="1"/>
    <n v="807"/>
    <x v="0"/>
    <n v="63"/>
    <n v="5"/>
    <x v="0"/>
    <n v="0.2503097893432466"/>
    <n v="202"/>
  </r>
  <r>
    <s v="ORD002884"/>
    <s v="CUST2528"/>
    <s v="Leonard Roth"/>
    <s v="maurice.wood@yahoo.com"/>
    <x v="4"/>
    <d v="2024-02-25T00:00:00"/>
    <x v="613"/>
    <x v="5"/>
    <x v="0"/>
    <s v="October"/>
    <x v="0"/>
    <s v="PROD6468"/>
    <x v="7"/>
    <x v="4"/>
    <n v="1006"/>
    <n v="3"/>
    <n v="3019"/>
    <x v="4"/>
    <n v="208"/>
    <n v="8"/>
    <x v="1"/>
    <n v="0.25008280887711165"/>
    <n v="755"/>
  </r>
  <r>
    <s v="ORD002885"/>
    <s v="CUST5569"/>
    <s v="Ethan Garner"/>
    <s v="deborah.perez@gmail.com"/>
    <x v="5"/>
    <d v="2024-07-26T00:00:00"/>
    <x v="185"/>
    <x v="3"/>
    <x v="1"/>
    <s v="March"/>
    <x v="0"/>
    <s v="PROD6216"/>
    <x v="3"/>
    <x v="1"/>
    <n v="291"/>
    <n v="3"/>
    <n v="874"/>
    <x v="0"/>
    <n v="52"/>
    <n v="10"/>
    <x v="1"/>
    <n v="0.14988558352402745"/>
    <n v="131"/>
  </r>
  <r>
    <s v="ORD002886"/>
    <s v="CUST1420"/>
    <s v="Samantha Blake"/>
    <s v="julie.todd@gmail.com"/>
    <x v="6"/>
    <d v="2024-06-28T00:00:00"/>
    <x v="468"/>
    <x v="9"/>
    <x v="0"/>
    <s v="June"/>
    <x v="0"/>
    <s v="PROD7077"/>
    <x v="3"/>
    <x v="1"/>
    <n v="249"/>
    <n v="4"/>
    <n v="996"/>
    <x v="1"/>
    <n v="97"/>
    <n v="2"/>
    <x v="0"/>
    <n v="0.14959839357429719"/>
    <n v="149"/>
  </r>
  <r>
    <s v="ORD002887"/>
    <s v="CUST4312"/>
    <s v="Deborah Moreno"/>
    <s v="gabriella.spencer@hotmail.com"/>
    <x v="0"/>
    <d v="2023-02-27T00:00:00"/>
    <x v="354"/>
    <x v="1"/>
    <x v="0"/>
    <s v="December"/>
    <x v="0"/>
    <s v="PROD2082"/>
    <x v="15"/>
    <x v="1"/>
    <n v="1200"/>
    <n v="10"/>
    <n v="12001"/>
    <x v="0"/>
    <n v="1163"/>
    <n v="4"/>
    <x v="0"/>
    <n v="0.14998750104157987"/>
    <n v="1800"/>
  </r>
  <r>
    <s v="ORD002888"/>
    <s v="CUST7330"/>
    <s v="Teresa Flores"/>
    <s v="david.carpenter@gmail.com"/>
    <x v="3"/>
    <d v="2023-06-15T00:00:00"/>
    <x v="664"/>
    <x v="4"/>
    <x v="0"/>
    <s v="April"/>
    <x v="0"/>
    <s v="PROD3438"/>
    <x v="18"/>
    <x v="0"/>
    <n v="352"/>
    <n v="4"/>
    <n v="1407"/>
    <x v="1"/>
    <n v="112"/>
    <n v="7"/>
    <x v="0"/>
    <n v="0.40014214641080315"/>
    <n v="563"/>
  </r>
  <r>
    <s v="ORD002889"/>
    <s v="CUST1925"/>
    <s v="Jerry Randolph"/>
    <s v="heather.warner@yahoo.com"/>
    <x v="5"/>
    <d v="2024-02-26T00:00:00"/>
    <x v="441"/>
    <x v="5"/>
    <x v="1"/>
    <s v="October"/>
    <x v="0"/>
    <s v="PROD9904"/>
    <x v="19"/>
    <x v="2"/>
    <n v="265"/>
    <n v="2"/>
    <n v="531"/>
    <x v="0"/>
    <n v="45"/>
    <n v="10"/>
    <x v="1"/>
    <n v="0.29943502824858759"/>
    <n v="159"/>
  </r>
  <r>
    <s v="ORD002890"/>
    <s v="CUST7793"/>
    <s v="Melissa Bowers"/>
    <s v="sean.blackwell@hotmail.com"/>
    <x v="0"/>
    <d v="2024-03-16T00:00:00"/>
    <x v="150"/>
    <x v="2"/>
    <x v="0"/>
    <s v="May"/>
    <x v="0"/>
    <s v="PROD6102"/>
    <x v="17"/>
    <x v="3"/>
    <n v="595"/>
    <n v="4"/>
    <n v="2380"/>
    <x v="0"/>
    <n v="291"/>
    <n v="3"/>
    <x v="0"/>
    <n v="0.35"/>
    <n v="833"/>
  </r>
  <r>
    <s v="ORD002891"/>
    <s v="CUST1787"/>
    <s v="Daniel Bell"/>
    <s v="todd.strong@yahoo.com"/>
    <x v="3"/>
    <d v="2023-08-18T00:00:00"/>
    <x v="424"/>
    <x v="11"/>
    <x v="1"/>
    <s v="July"/>
    <x v="0"/>
    <s v="PROD3813"/>
    <x v="16"/>
    <x v="0"/>
    <n v="1011"/>
    <n v="5"/>
    <n v="5053"/>
    <x v="2"/>
    <n v="639"/>
    <n v="9"/>
    <x v="1"/>
    <n v="0.39996041955274092"/>
    <n v="2021"/>
  </r>
  <r>
    <s v="ORD002892"/>
    <s v="CUST1410"/>
    <s v="Kelly Cruz"/>
    <s v="megan.miranda@gmail.com"/>
    <x v="5"/>
    <d v="2024-10-06T00:00:00"/>
    <x v="578"/>
    <x v="8"/>
    <x v="0"/>
    <s v="September"/>
    <x v="0"/>
    <s v="PROD2524"/>
    <x v="7"/>
    <x v="4"/>
    <n v="191"/>
    <n v="5"/>
    <n v="955"/>
    <x v="1"/>
    <n v="122"/>
    <n v="8"/>
    <x v="1"/>
    <n v="0.25026178010471206"/>
    <n v="239"/>
  </r>
  <r>
    <s v="ORD002893"/>
    <s v="CUST5203"/>
    <s v="Christine Lamb"/>
    <s v="rebecca.haynes@hotmail.com"/>
    <x v="0"/>
    <d v="2024-05-23T00:00:00"/>
    <x v="132"/>
    <x v="7"/>
    <x v="0"/>
    <s v="November"/>
    <x v="0"/>
    <s v="PROD9906"/>
    <x v="21"/>
    <x v="1"/>
    <n v="1129"/>
    <n v="7"/>
    <n v="7902"/>
    <x v="1"/>
    <n v="1086"/>
    <n v="5"/>
    <x v="0"/>
    <n v="0.14996203492786636"/>
    <n v="1185"/>
  </r>
  <r>
    <s v="ORD002894"/>
    <s v="CUST6388"/>
    <s v="Lori Jones"/>
    <s v="michael.harris@hotmail.com"/>
    <x v="4"/>
    <d v="2023-03-02T00:00:00"/>
    <x v="388"/>
    <x v="3"/>
    <x v="0"/>
    <s v="March"/>
    <x v="0"/>
    <s v="PROD7450"/>
    <x v="3"/>
    <x v="1"/>
    <n v="603"/>
    <n v="3"/>
    <n v="1809"/>
    <x v="1"/>
    <n v="113"/>
    <n v="4"/>
    <x v="0"/>
    <n v="0.14980652294085131"/>
    <n v="271"/>
  </r>
  <r>
    <s v="ORD002895"/>
    <s v="CUST9229"/>
    <s v="Amanda Anderson"/>
    <s v="theresa.christensen@outlook.com"/>
    <x v="4"/>
    <d v="2024-05-22T00:00:00"/>
    <x v="595"/>
    <x v="9"/>
    <x v="0"/>
    <s v="June"/>
    <x v="2"/>
    <s v="PROD3932"/>
    <x v="18"/>
    <x v="0"/>
    <n v="24"/>
    <n v="1"/>
    <n v="24"/>
    <x v="0"/>
    <n v="2"/>
    <m/>
    <x v="2"/>
    <n v="0.41666666666666669"/>
    <n v="10"/>
  </r>
  <r>
    <s v="ORD002896"/>
    <s v="CUST5656"/>
    <s v="Mark Wong"/>
    <s v="ryan.haas@outlook.com"/>
    <x v="2"/>
    <d v="2023-02-09T00:00:00"/>
    <x v="616"/>
    <x v="3"/>
    <x v="1"/>
    <s v="March"/>
    <x v="0"/>
    <s v="PROD2910"/>
    <x v="13"/>
    <x v="4"/>
    <n v="684"/>
    <n v="5"/>
    <n v="3421"/>
    <x v="0"/>
    <n v="428"/>
    <n v="5"/>
    <x v="0"/>
    <n v="0.24992692195264543"/>
    <n v="855"/>
  </r>
  <r>
    <s v="ORD002897"/>
    <s v="CUST1202"/>
    <s v="Rebecca Collins"/>
    <s v="john.bennett@yahoo.com"/>
    <x v="2"/>
    <d v="2023-12-03T00:00:00"/>
    <x v="85"/>
    <x v="10"/>
    <x v="1"/>
    <s v="February"/>
    <x v="1"/>
    <s v="PROD3054"/>
    <x v="6"/>
    <x v="0"/>
    <n v="20"/>
    <n v="1"/>
    <n v="20"/>
    <x v="0"/>
    <n v="2"/>
    <m/>
    <x v="2"/>
    <n v="0.4"/>
    <n v="8"/>
  </r>
  <r>
    <s v="ORD002898"/>
    <s v="CUST9195"/>
    <s v="Joseph Wolfe"/>
    <s v="amber.gonzalez@gmail.com"/>
    <x v="6"/>
    <d v="2024-04-15T00:00:00"/>
    <x v="652"/>
    <x v="3"/>
    <x v="1"/>
    <s v="March"/>
    <x v="0"/>
    <s v="PROD6903"/>
    <x v="15"/>
    <x v="1"/>
    <n v="596"/>
    <n v="4"/>
    <n v="2385"/>
    <x v="1"/>
    <n v="135"/>
    <n v="7"/>
    <x v="0"/>
    <n v="0.15010482180293502"/>
    <n v="358"/>
  </r>
  <r>
    <s v="ORD002899"/>
    <s v="CUST8148"/>
    <s v="Mark Green Jr."/>
    <s v="sean.fields@yahoo.com"/>
    <x v="1"/>
    <d v="2024-08-09T00:00:00"/>
    <x v="139"/>
    <x v="11"/>
    <x v="0"/>
    <s v="July"/>
    <x v="0"/>
    <s v="PROD9100"/>
    <x v="17"/>
    <x v="3"/>
    <n v="1038"/>
    <n v="6"/>
    <n v="6229"/>
    <x v="1"/>
    <n v="516"/>
    <n v="9"/>
    <x v="1"/>
    <n v="0.34997591908813613"/>
    <n v="2180"/>
  </r>
  <r>
    <s v="ORD002900"/>
    <s v="CUST3793"/>
    <s v="James Beck"/>
    <s v="antonio.lindsey@outlook.com"/>
    <x v="3"/>
    <d v="2024-03-29T00:00:00"/>
    <x v="671"/>
    <x v="5"/>
    <x v="1"/>
    <s v="October"/>
    <x v="0"/>
    <s v="PROD9054"/>
    <x v="2"/>
    <x v="1"/>
    <n v="825"/>
    <n v="2"/>
    <n v="1649"/>
    <x v="1"/>
    <n v="125"/>
    <n v="7"/>
    <x v="0"/>
    <n v="0.14978775015160703"/>
    <n v="247"/>
  </r>
  <r>
    <s v="ORD002901"/>
    <s v="CUST4683"/>
    <s v="Stephanie Moore"/>
    <s v="dana.proctor@gmail.com"/>
    <x v="6"/>
    <d v="2024-06-14T00:00:00"/>
    <x v="685"/>
    <x v="7"/>
    <x v="0"/>
    <s v="November"/>
    <x v="0"/>
    <s v="PROD9355"/>
    <x v="20"/>
    <x v="3"/>
    <n v="318"/>
    <n v="7"/>
    <n v="2227"/>
    <x v="0"/>
    <n v="136"/>
    <n v="3"/>
    <x v="0"/>
    <n v="0.35024696901661428"/>
    <n v="780"/>
  </r>
  <r>
    <s v="ORD002902"/>
    <s v="CUST1145"/>
    <s v="Cameron Carter"/>
    <s v="dawn.murphy@yahoo.com"/>
    <x v="1"/>
    <d v="2023-04-06T00:00:00"/>
    <x v="710"/>
    <x v="9"/>
    <x v="1"/>
    <s v="June"/>
    <x v="0"/>
    <s v="PROD5988"/>
    <x v="9"/>
    <x v="4"/>
    <n v="470"/>
    <n v="6"/>
    <n v="2822"/>
    <x v="2"/>
    <n v="233"/>
    <n v="7"/>
    <x v="0"/>
    <n v="0.25017717930545713"/>
    <n v="706"/>
  </r>
  <r>
    <s v="ORD002903"/>
    <s v="CUST4545"/>
    <s v="Daniel Griffith"/>
    <s v="george.edwards@gmail.com"/>
    <x v="3"/>
    <d v="2024-02-11T00:00:00"/>
    <x v="565"/>
    <x v="11"/>
    <x v="1"/>
    <s v="July"/>
    <x v="2"/>
    <s v="PROD9293"/>
    <x v="8"/>
    <x v="2"/>
    <n v="252"/>
    <n v="3"/>
    <n v="757"/>
    <x v="1"/>
    <n v="91"/>
    <m/>
    <x v="2"/>
    <n v="0.29986789960369881"/>
    <n v="227"/>
  </r>
  <r>
    <s v="ORD002904"/>
    <s v="CUST4088"/>
    <s v="Bridget Turner"/>
    <s v="richard.weaver@outlook.com"/>
    <x v="0"/>
    <d v="2024-01-02T00:00:00"/>
    <x v="310"/>
    <x v="6"/>
    <x v="0"/>
    <s v="August"/>
    <x v="0"/>
    <s v="PROD1923"/>
    <x v="11"/>
    <x v="3"/>
    <n v="1104"/>
    <n v="5"/>
    <n v="5521"/>
    <x v="1"/>
    <n v="796"/>
    <n v="2"/>
    <x v="0"/>
    <n v="0.3499366056873755"/>
    <n v="1932"/>
  </r>
  <r>
    <s v="ORD002905"/>
    <s v="CUST7203"/>
    <s v="Jessica Crawford"/>
    <s v="sarah.nichols@yahoo.com"/>
    <x v="5"/>
    <d v="2024-01-03T00:00:00"/>
    <x v="241"/>
    <x v="8"/>
    <x v="1"/>
    <s v="September"/>
    <x v="0"/>
    <s v="PROD5498"/>
    <x v="5"/>
    <x v="3"/>
    <n v="1045"/>
    <n v="4"/>
    <n v="4181"/>
    <x v="0"/>
    <n v="523"/>
    <n v="7"/>
    <x v="0"/>
    <n v="0.35015546519971297"/>
    <n v="1464"/>
  </r>
  <r>
    <s v="ORD002906"/>
    <s v="CUST2606"/>
    <s v="Michele Barker"/>
    <s v="karen.torres@gmail.com"/>
    <x v="3"/>
    <d v="2024-02-04T00:00:00"/>
    <x v="596"/>
    <x v="11"/>
    <x v="0"/>
    <s v="July"/>
    <x v="0"/>
    <s v="PROD7859"/>
    <x v="5"/>
    <x v="3"/>
    <n v="816"/>
    <n v="1"/>
    <n v="816"/>
    <x v="1"/>
    <n v="116"/>
    <n v="6"/>
    <x v="0"/>
    <n v="0.35049019607843135"/>
    <n v="286"/>
  </r>
  <r>
    <s v="ORD002907"/>
    <s v="CUST1329"/>
    <s v="Tiffany Garrett"/>
    <s v="michael.gibson@hotmail.com"/>
    <x v="4"/>
    <d v="2023-06-16T00:00:00"/>
    <x v="371"/>
    <x v="1"/>
    <x v="0"/>
    <s v="December"/>
    <x v="1"/>
    <s v="PROD3190"/>
    <x v="17"/>
    <x v="3"/>
    <n v="1880"/>
    <n v="8"/>
    <n v="15042"/>
    <x v="1"/>
    <n v="2252"/>
    <m/>
    <x v="2"/>
    <n v="0.35001994415636217"/>
    <n v="5265"/>
  </r>
  <r>
    <s v="ORD002908"/>
    <s v="CUST7435"/>
    <s v="Kelly Conner"/>
    <s v="amber.hull@outlook.com"/>
    <x v="0"/>
    <d v="2024-10-16T00:00:00"/>
    <x v="310"/>
    <x v="6"/>
    <x v="0"/>
    <s v="August"/>
    <x v="0"/>
    <s v="PROD8700"/>
    <x v="9"/>
    <x v="4"/>
    <n v="1222"/>
    <n v="3"/>
    <n v="3667"/>
    <x v="1"/>
    <n v="278"/>
    <n v="9"/>
    <x v="1"/>
    <n v="0.25006817562039813"/>
    <n v="917"/>
  </r>
  <r>
    <s v="ORD002909"/>
    <s v="CUST4990"/>
    <s v="Richard Castillo"/>
    <s v="michelle.rodriguez@outlook.com"/>
    <x v="6"/>
    <d v="2023-11-30T00:00:00"/>
    <x v="91"/>
    <x v="6"/>
    <x v="1"/>
    <s v="August"/>
    <x v="2"/>
    <s v="PROD9147"/>
    <x v="2"/>
    <x v="1"/>
    <n v="1090"/>
    <n v="3"/>
    <n v="3271"/>
    <x v="1"/>
    <n v="353"/>
    <m/>
    <x v="2"/>
    <n v="0.15010700091715071"/>
    <n v="491"/>
  </r>
  <r>
    <s v="ORD002910"/>
    <s v="CUST5174"/>
    <s v="Eileen Underwood"/>
    <s v="kelly.marshall@yahoo.com"/>
    <x v="0"/>
    <d v="2024-11-23T00:00:00"/>
    <x v="145"/>
    <x v="8"/>
    <x v="0"/>
    <s v="September"/>
    <x v="0"/>
    <s v="PROD9369"/>
    <x v="18"/>
    <x v="0"/>
    <n v="1071"/>
    <n v="4"/>
    <n v="4285"/>
    <x v="1"/>
    <n v="624"/>
    <n v="4"/>
    <x v="0"/>
    <n v="0.4"/>
    <n v="1714"/>
  </r>
  <r>
    <s v="ORD002911"/>
    <s v="CUST5453"/>
    <s v="Corey Hill"/>
    <s v="gloria.miller@hotmail.com"/>
    <x v="3"/>
    <d v="2023-02-04T00:00:00"/>
    <x v="682"/>
    <x v="9"/>
    <x v="0"/>
    <s v="June"/>
    <x v="0"/>
    <s v="PROD9923"/>
    <x v="2"/>
    <x v="1"/>
    <n v="287"/>
    <n v="1"/>
    <n v="287"/>
    <x v="0"/>
    <n v="29"/>
    <n v="2"/>
    <x v="0"/>
    <n v="0.14982578397212543"/>
    <n v="43"/>
  </r>
  <r>
    <s v="ORD002912"/>
    <s v="CUST9756"/>
    <s v="William Jackson"/>
    <s v="omar.hammond@yahoo.com"/>
    <x v="3"/>
    <d v="2023-07-11T00:00:00"/>
    <x v="615"/>
    <x v="0"/>
    <x v="1"/>
    <s v="January"/>
    <x v="1"/>
    <s v="PROD5341"/>
    <x v="19"/>
    <x v="2"/>
    <n v="509"/>
    <n v="1"/>
    <n v="509"/>
    <x v="3"/>
    <n v="53"/>
    <m/>
    <x v="2"/>
    <n v="0.3005893909626719"/>
    <n v="153"/>
  </r>
  <r>
    <s v="ORD002913"/>
    <s v="CUST6550"/>
    <s v="Vickie Morrison"/>
    <s v="andrew.valdez@hotmail.com"/>
    <x v="1"/>
    <d v="2024-04-15T00:00:00"/>
    <x v="306"/>
    <x v="2"/>
    <x v="0"/>
    <s v="May"/>
    <x v="0"/>
    <s v="PROD1328"/>
    <x v="6"/>
    <x v="0"/>
    <n v="715"/>
    <n v="2"/>
    <n v="1429"/>
    <x v="2"/>
    <n v="89"/>
    <n v="2"/>
    <x v="0"/>
    <n v="0.40027991602519242"/>
    <n v="572"/>
  </r>
  <r>
    <s v="ORD002914"/>
    <s v="CUST6053"/>
    <s v="Michelle Glenn"/>
    <s v="erin.brown@hotmail.com"/>
    <x v="5"/>
    <d v="2024-12-01T00:00:00"/>
    <x v="319"/>
    <x v="7"/>
    <x v="0"/>
    <s v="November"/>
    <x v="0"/>
    <s v="PROD6771"/>
    <x v="1"/>
    <x v="1"/>
    <n v="883"/>
    <n v="1"/>
    <n v="883"/>
    <x v="0"/>
    <n v="115"/>
    <n v="4"/>
    <x v="0"/>
    <n v="0.14949037372593432"/>
    <n v="132"/>
  </r>
  <r>
    <s v="ORD002915"/>
    <s v="CUST4145"/>
    <s v="Tiffany Schroeder"/>
    <s v="angela.hill@gmail.com"/>
    <x v="6"/>
    <d v="2024-12-22T00:00:00"/>
    <x v="685"/>
    <x v="7"/>
    <x v="0"/>
    <s v="November"/>
    <x v="0"/>
    <s v="PROD5674"/>
    <x v="8"/>
    <x v="2"/>
    <n v="259"/>
    <n v="4"/>
    <n v="1036"/>
    <x v="1"/>
    <n v="62"/>
    <n v="6"/>
    <x v="0"/>
    <n v="0.3001930501930502"/>
    <n v="311"/>
  </r>
  <r>
    <s v="ORD002916"/>
    <s v="CUST6240"/>
    <s v="Chris Wolfe"/>
    <s v="robin.romero@outlook.com"/>
    <x v="4"/>
    <d v="2023-07-11T00:00:00"/>
    <x v="713"/>
    <x v="0"/>
    <x v="1"/>
    <s v="January"/>
    <x v="0"/>
    <s v="PROD5453"/>
    <x v="20"/>
    <x v="3"/>
    <n v="566"/>
    <n v="3"/>
    <n v="1697"/>
    <x v="1"/>
    <n v="242"/>
    <n v="4"/>
    <x v="0"/>
    <n v="0.35002946375957572"/>
    <n v="594"/>
  </r>
  <r>
    <s v="ORD002917"/>
    <s v="CUST5796"/>
    <s v="Jennifer Jones"/>
    <s v="amy.garcia@yahoo.com"/>
    <x v="5"/>
    <d v="2024-07-18T00:00:00"/>
    <x v="147"/>
    <x v="0"/>
    <x v="1"/>
    <s v="January"/>
    <x v="0"/>
    <s v="PROD3001"/>
    <x v="6"/>
    <x v="0"/>
    <n v="716"/>
    <n v="2"/>
    <n v="1433"/>
    <x v="1"/>
    <n v="194"/>
    <n v="10"/>
    <x v="1"/>
    <n v="0.39986043265875787"/>
    <n v="573"/>
  </r>
  <r>
    <s v="ORD002918"/>
    <s v="CUST2497"/>
    <s v="Tammy Cummings"/>
    <s v="cody.park@gmail.com"/>
    <x v="5"/>
    <d v="2024-06-17T00:00:00"/>
    <x v="85"/>
    <x v="10"/>
    <x v="1"/>
    <s v="February"/>
    <x v="0"/>
    <s v="PROD9488"/>
    <x v="11"/>
    <x v="3"/>
    <n v="86"/>
    <n v="1"/>
    <n v="86"/>
    <x v="1"/>
    <n v="12"/>
    <n v="2"/>
    <x v="0"/>
    <n v="0.34883720930232559"/>
    <n v="30"/>
  </r>
  <r>
    <s v="ORD002919"/>
    <s v="CUST1925"/>
    <s v="Jerry Randolph"/>
    <s v="heather.warner@yahoo.com"/>
    <x v="5"/>
    <d v="2024-02-26T00:00:00"/>
    <x v="28"/>
    <x v="8"/>
    <x v="0"/>
    <s v="September"/>
    <x v="0"/>
    <s v="PROD3979"/>
    <x v="4"/>
    <x v="2"/>
    <n v="413"/>
    <n v="4"/>
    <n v="1650"/>
    <x v="1"/>
    <n v="177"/>
    <n v="6"/>
    <x v="0"/>
    <n v="0.3"/>
    <n v="495"/>
  </r>
  <r>
    <s v="ORD002920"/>
    <s v="CUST1836"/>
    <s v="Kimberly Wilcox"/>
    <s v="anthony.nguyen@outlook.com"/>
    <x v="0"/>
    <d v="2023-09-08T00:00:00"/>
    <x v="630"/>
    <x v="6"/>
    <x v="1"/>
    <s v="August"/>
    <x v="0"/>
    <s v="PROD4376"/>
    <x v="17"/>
    <x v="3"/>
    <n v="803"/>
    <n v="6"/>
    <n v="4819"/>
    <x v="2"/>
    <n v="366"/>
    <n v="2"/>
    <x v="0"/>
    <n v="0.35007262917617765"/>
    <n v="1687"/>
  </r>
  <r>
    <s v="ORD002921"/>
    <s v="CUST2967"/>
    <s v="Cathy Gaines"/>
    <s v="jonathan.sparks@outlook.com"/>
    <x v="1"/>
    <d v="2023-07-09T00:00:00"/>
    <x v="468"/>
    <x v="9"/>
    <x v="0"/>
    <s v="June"/>
    <x v="0"/>
    <s v="PROD7169"/>
    <x v="2"/>
    <x v="1"/>
    <n v="551"/>
    <n v="1"/>
    <n v="551"/>
    <x v="2"/>
    <n v="78"/>
    <n v="4"/>
    <x v="0"/>
    <n v="0.15063520871143377"/>
    <n v="83"/>
  </r>
  <r>
    <s v="ORD002922"/>
    <s v="CUST6806"/>
    <s v="Eric Collins"/>
    <s v="brianna.jordan@gmail.com"/>
    <x v="0"/>
    <d v="2023-11-22T00:00:00"/>
    <x v="113"/>
    <x v="1"/>
    <x v="0"/>
    <s v="December"/>
    <x v="0"/>
    <s v="PROD6893"/>
    <x v="5"/>
    <x v="3"/>
    <n v="108"/>
    <n v="8"/>
    <n v="868"/>
    <x v="0"/>
    <n v="79"/>
    <n v="10"/>
    <x v="1"/>
    <n v="0.35023041474654376"/>
    <n v="304"/>
  </r>
  <r>
    <s v="ORD002923"/>
    <s v="CUST4448"/>
    <s v="Daniel Mullins Jr."/>
    <s v="timothy.henderson@outlook.com"/>
    <x v="0"/>
    <d v="2024-01-03T00:00:00"/>
    <x v="127"/>
    <x v="4"/>
    <x v="0"/>
    <s v="April"/>
    <x v="0"/>
    <s v="PROD5604"/>
    <x v="17"/>
    <x v="3"/>
    <n v="623"/>
    <n v="5"/>
    <n v="3114"/>
    <x v="0"/>
    <n v="409"/>
    <n v="7"/>
    <x v="0"/>
    <n v="0.35003211303789339"/>
    <n v="1090"/>
  </r>
  <r>
    <s v="ORD002924"/>
    <s v="CUST8541"/>
    <s v="Stephanie Moore"/>
    <s v="jose.anderson@hotmail.com"/>
    <x v="6"/>
    <d v="2024-06-02T00:00:00"/>
    <x v="296"/>
    <x v="9"/>
    <x v="0"/>
    <s v="June"/>
    <x v="2"/>
    <s v="PROD7901"/>
    <x v="18"/>
    <x v="0"/>
    <n v="39"/>
    <n v="3"/>
    <n v="118"/>
    <x v="1"/>
    <n v="7"/>
    <m/>
    <x v="2"/>
    <n v="0.39830508474576271"/>
    <n v="47"/>
  </r>
  <r>
    <s v="ORD002925"/>
    <s v="CUST1513"/>
    <s v="Cheryl Arias"/>
    <s v="laura.graham@yahoo.com"/>
    <x v="1"/>
    <d v="2023-10-03T00:00:00"/>
    <x v="88"/>
    <x v="2"/>
    <x v="1"/>
    <s v="May"/>
    <x v="0"/>
    <s v="PROD9571"/>
    <x v="3"/>
    <x v="1"/>
    <n v="328"/>
    <n v="3"/>
    <n v="983"/>
    <x v="0"/>
    <n v="134"/>
    <n v="7"/>
    <x v="0"/>
    <n v="0.14954221770091555"/>
    <n v="147"/>
  </r>
  <r>
    <s v="ORD002926"/>
    <s v="CUST2673"/>
    <s v="Kelsey Brown"/>
    <s v="sarah.campbell@outlook.com"/>
    <x v="1"/>
    <d v="2024-11-16T00:00:00"/>
    <x v="551"/>
    <x v="5"/>
    <x v="1"/>
    <s v="October"/>
    <x v="0"/>
    <s v="PROD8795"/>
    <x v="13"/>
    <x v="4"/>
    <n v="287"/>
    <n v="3"/>
    <n v="862"/>
    <x v="0"/>
    <n v="56"/>
    <n v="3"/>
    <x v="0"/>
    <n v="0.24941995359628771"/>
    <n v="215"/>
  </r>
  <r>
    <s v="ORD002927"/>
    <s v="CUST2476"/>
    <s v="Kathryn Porter"/>
    <s v="terri.wilson@hotmail.com"/>
    <x v="4"/>
    <d v="2023-12-03T00:00:00"/>
    <x v="208"/>
    <x v="4"/>
    <x v="1"/>
    <s v="April"/>
    <x v="2"/>
    <s v="PROD4339"/>
    <x v="12"/>
    <x v="3"/>
    <n v="909"/>
    <n v="2"/>
    <n v="1817"/>
    <x v="0"/>
    <n v="189"/>
    <m/>
    <x v="2"/>
    <n v="0.35002751788662628"/>
    <n v="636"/>
  </r>
  <r>
    <s v="ORD002928"/>
    <s v="CUST4847"/>
    <s v="Julie Smith"/>
    <s v="teresa.walker@outlook.com"/>
    <x v="3"/>
    <d v="2024-07-17T00:00:00"/>
    <x v="72"/>
    <x v="7"/>
    <x v="0"/>
    <s v="November"/>
    <x v="0"/>
    <s v="PROD4438"/>
    <x v="19"/>
    <x v="2"/>
    <n v="137"/>
    <n v="7"/>
    <n v="957"/>
    <x v="3"/>
    <n v="72"/>
    <n v="2"/>
    <x v="0"/>
    <n v="0.29989550679205851"/>
    <n v="287"/>
  </r>
  <r>
    <s v="ORD002929"/>
    <s v="CUST9162"/>
    <s v="Sarah Ross"/>
    <s v="ashley.johnson@gmail.com"/>
    <x v="3"/>
    <d v="2024-05-15T00:00:00"/>
    <x v="716"/>
    <x v="7"/>
    <x v="1"/>
    <s v="November"/>
    <x v="0"/>
    <s v="PROD1331"/>
    <x v="19"/>
    <x v="2"/>
    <n v="1337"/>
    <n v="6"/>
    <n v="8023"/>
    <x v="0"/>
    <n v="550"/>
    <n v="5"/>
    <x v="0"/>
    <n v="0.30001246416552413"/>
    <n v="2407"/>
  </r>
  <r>
    <s v="ORD002930"/>
    <s v="CUST8591"/>
    <s v="Emily Black"/>
    <s v="brenda.kelly@gmail.com"/>
    <x v="0"/>
    <d v="2024-01-27T00:00:00"/>
    <x v="660"/>
    <x v="1"/>
    <x v="0"/>
    <s v="December"/>
    <x v="0"/>
    <s v="PROD9822"/>
    <x v="12"/>
    <x v="3"/>
    <n v="719"/>
    <n v="4"/>
    <n v="2875"/>
    <x v="1"/>
    <n v="186"/>
    <n v="9"/>
    <x v="1"/>
    <n v="0.34991304347826085"/>
    <n v="1006"/>
  </r>
  <r>
    <s v="ORD002931"/>
    <s v="CUST6652"/>
    <s v="Mark Adkins"/>
    <s v="lisa.clark@yahoo.com"/>
    <x v="3"/>
    <d v="2024-05-21T00:00:00"/>
    <x v="470"/>
    <x v="1"/>
    <x v="0"/>
    <s v="December"/>
    <x v="0"/>
    <s v="PROD1617"/>
    <x v="15"/>
    <x v="1"/>
    <n v="1465"/>
    <n v="2"/>
    <n v="2930"/>
    <x v="1"/>
    <n v="170"/>
    <n v="2"/>
    <x v="0"/>
    <n v="0.14982935153583618"/>
    <n v="439"/>
  </r>
  <r>
    <s v="ORD002932"/>
    <s v="CUST8707"/>
    <s v="John Kennedy"/>
    <s v="kimberly.bates@outlook.com"/>
    <x v="6"/>
    <d v="2023-11-03T00:00:00"/>
    <x v="262"/>
    <x v="6"/>
    <x v="1"/>
    <s v="August"/>
    <x v="0"/>
    <s v="PROD9426"/>
    <x v="16"/>
    <x v="0"/>
    <n v="1145"/>
    <n v="6"/>
    <n v="6870"/>
    <x v="1"/>
    <n v="608"/>
    <n v="9"/>
    <x v="1"/>
    <n v="0.4"/>
    <n v="2748"/>
  </r>
  <r>
    <s v="ORD002933"/>
    <s v="CUST8018"/>
    <s v="Kristen Campbell"/>
    <s v="thomas.white@gmail.com"/>
    <x v="0"/>
    <d v="2024-12-16T00:00:00"/>
    <x v="42"/>
    <x v="1"/>
    <x v="0"/>
    <s v="December"/>
    <x v="0"/>
    <s v="PROD7900"/>
    <x v="7"/>
    <x v="4"/>
    <n v="699"/>
    <n v="6"/>
    <n v="4194"/>
    <x v="1"/>
    <n v="264"/>
    <n v="10"/>
    <x v="1"/>
    <n v="0.25011921793037672"/>
    <n v="1049"/>
  </r>
  <r>
    <s v="ORD002934"/>
    <s v="CUST2039"/>
    <s v="Brian Chavez"/>
    <s v="sarah.thomas@yahoo.com"/>
    <x v="0"/>
    <d v="2023-12-31T00:00:00"/>
    <x v="554"/>
    <x v="4"/>
    <x v="1"/>
    <s v="April"/>
    <x v="0"/>
    <s v="PROD2790"/>
    <x v="21"/>
    <x v="1"/>
    <n v="259"/>
    <n v="1"/>
    <n v="259"/>
    <x v="1"/>
    <n v="13"/>
    <n v="2"/>
    <x v="0"/>
    <n v="0.15057915057915058"/>
    <n v="39"/>
  </r>
  <r>
    <s v="ORD002935"/>
    <s v="CUST8370"/>
    <s v="Charles Moran"/>
    <s v="douglas.gonzalez@yahoo.com"/>
    <x v="6"/>
    <d v="2024-02-15T00:00:00"/>
    <x v="306"/>
    <x v="2"/>
    <x v="0"/>
    <s v="May"/>
    <x v="2"/>
    <s v="PROD9043"/>
    <x v="20"/>
    <x v="3"/>
    <n v="365"/>
    <n v="5"/>
    <n v="1825"/>
    <x v="1"/>
    <n v="159"/>
    <m/>
    <x v="2"/>
    <n v="0.35013698630136986"/>
    <n v="639"/>
  </r>
  <r>
    <s v="ORD002936"/>
    <s v="CUST9148"/>
    <s v="Kelly Nichols"/>
    <s v="abigail.roberts@gmail.com"/>
    <x v="3"/>
    <d v="2023-02-03T00:00:00"/>
    <x v="207"/>
    <x v="3"/>
    <x v="0"/>
    <s v="March"/>
    <x v="0"/>
    <s v="PROD9389"/>
    <x v="5"/>
    <x v="3"/>
    <n v="548"/>
    <n v="4"/>
    <n v="2191"/>
    <x v="1"/>
    <n v="189"/>
    <n v="4"/>
    <x v="0"/>
    <n v="0.35006846188954815"/>
    <n v="767"/>
  </r>
  <r>
    <s v="ORD002937"/>
    <s v="CUST8700"/>
    <s v="Melissa Jones"/>
    <s v="gregory.kennedy@yahoo.com"/>
    <x v="0"/>
    <d v="2024-10-30T00:00:00"/>
    <x v="395"/>
    <x v="8"/>
    <x v="1"/>
    <s v="September"/>
    <x v="0"/>
    <s v="PROD9353"/>
    <x v="14"/>
    <x v="4"/>
    <n v="666"/>
    <n v="1"/>
    <n v="666"/>
    <x v="0"/>
    <n v="72"/>
    <n v="7"/>
    <x v="0"/>
    <n v="0.24924924924924924"/>
    <n v="166"/>
  </r>
  <r>
    <s v="ORD002938"/>
    <s v="CUST6950"/>
    <s v="Timothy Williams"/>
    <s v="claudia.middleton@gmail.com"/>
    <x v="5"/>
    <d v="2024-05-08T00:00:00"/>
    <x v="95"/>
    <x v="1"/>
    <x v="1"/>
    <s v="December"/>
    <x v="0"/>
    <s v="PROD9233"/>
    <x v="10"/>
    <x v="2"/>
    <n v="1665"/>
    <n v="6"/>
    <n v="9990"/>
    <x v="4"/>
    <n v="1491"/>
    <n v="7"/>
    <x v="0"/>
    <n v="0.3"/>
    <n v="2997"/>
  </r>
  <r>
    <s v="ORD002939"/>
    <s v="CUST3799"/>
    <s v="Michael Powell"/>
    <s v="jeffrey.owen@yahoo.com"/>
    <x v="1"/>
    <d v="2024-11-21T00:00:00"/>
    <x v="667"/>
    <x v="9"/>
    <x v="0"/>
    <s v="June"/>
    <x v="1"/>
    <s v="PROD9979"/>
    <x v="6"/>
    <x v="0"/>
    <n v="995"/>
    <n v="6"/>
    <n v="5968"/>
    <x v="0"/>
    <n v="869"/>
    <m/>
    <x v="2"/>
    <n v="0.39996648793565681"/>
    <n v="2387"/>
  </r>
  <r>
    <s v="ORD002940"/>
    <s v="CUST2234"/>
    <s v="Pedro Sandoval"/>
    <s v="joshua.roman@yahoo.com"/>
    <x v="4"/>
    <d v="2024-03-12T00:00:00"/>
    <x v="269"/>
    <x v="9"/>
    <x v="1"/>
    <s v="June"/>
    <x v="0"/>
    <s v="PROD3644"/>
    <x v="12"/>
    <x v="3"/>
    <n v="722"/>
    <n v="1"/>
    <n v="722"/>
    <x v="1"/>
    <n v="52"/>
    <n v="2"/>
    <x v="0"/>
    <n v="0.35041551246537395"/>
    <n v="253"/>
  </r>
  <r>
    <s v="ORD002941"/>
    <s v="CUST1963"/>
    <s v="James Ruiz"/>
    <s v="brandon.moran@gmail.com"/>
    <x v="6"/>
    <d v="2023-09-30T00:00:00"/>
    <x v="627"/>
    <x v="5"/>
    <x v="0"/>
    <s v="October"/>
    <x v="0"/>
    <s v="PROD9886"/>
    <x v="13"/>
    <x v="4"/>
    <n v="141"/>
    <n v="3"/>
    <n v="424"/>
    <x v="1"/>
    <n v="23"/>
    <n v="6"/>
    <x v="0"/>
    <n v="0.25"/>
    <n v="106"/>
  </r>
  <r>
    <s v="ORD002942"/>
    <s v="CUST6744"/>
    <s v="Michael Ramirez"/>
    <s v="timothy.swanson@outlook.com"/>
    <x v="0"/>
    <d v="2023-03-30T00:00:00"/>
    <x v="508"/>
    <x v="11"/>
    <x v="0"/>
    <s v="July"/>
    <x v="0"/>
    <s v="PROD1846"/>
    <x v="17"/>
    <x v="3"/>
    <n v="270"/>
    <n v="3"/>
    <n v="810"/>
    <x v="4"/>
    <n v="112"/>
    <n v="7"/>
    <x v="0"/>
    <n v="0.3493827160493827"/>
    <n v="283"/>
  </r>
  <r>
    <s v="ORD002943"/>
    <s v="CUST8713"/>
    <s v="Angela Davies"/>
    <s v="joseph.young@outlook.com"/>
    <x v="1"/>
    <d v="2024-11-13T00:00:00"/>
    <x v="182"/>
    <x v="5"/>
    <x v="1"/>
    <s v="October"/>
    <x v="0"/>
    <s v="PROD4053"/>
    <x v="16"/>
    <x v="0"/>
    <n v="938"/>
    <n v="2"/>
    <n v="1876"/>
    <x v="0"/>
    <n v="220"/>
    <n v="4"/>
    <x v="0"/>
    <n v="0.40031982942430705"/>
    <n v="751"/>
  </r>
  <r>
    <s v="ORD002944"/>
    <s v="CUST5473"/>
    <s v="John Kent"/>
    <s v="norma.harris@outlook.com"/>
    <x v="6"/>
    <d v="2023-10-07T00:00:00"/>
    <x v="614"/>
    <x v="7"/>
    <x v="1"/>
    <s v="November"/>
    <x v="0"/>
    <s v="PROD1825"/>
    <x v="4"/>
    <x v="2"/>
    <n v="207"/>
    <n v="4"/>
    <n v="827"/>
    <x v="1"/>
    <n v="96"/>
    <n v="5"/>
    <x v="0"/>
    <n v="0.29987908101571947"/>
    <n v="248"/>
  </r>
  <r>
    <s v="ORD002945"/>
    <s v="CUST9406"/>
    <s v="Tonya Washington"/>
    <s v="jason.arellano@outlook.com"/>
    <x v="5"/>
    <d v="2023-09-11T00:00:00"/>
    <x v="161"/>
    <x v="0"/>
    <x v="0"/>
    <s v="January"/>
    <x v="0"/>
    <s v="PROD2236"/>
    <x v="17"/>
    <x v="3"/>
    <n v="365"/>
    <n v="2"/>
    <n v="729"/>
    <x v="0"/>
    <n v="51"/>
    <n v="3"/>
    <x v="0"/>
    <n v="0.34979423868312759"/>
    <n v="255"/>
  </r>
  <r>
    <s v="ORD002946"/>
    <s v="CUST1605"/>
    <s v="Alison White"/>
    <s v="sean.hancock@hotmail.com"/>
    <x v="3"/>
    <d v="2024-11-25T00:00:00"/>
    <x v="530"/>
    <x v="7"/>
    <x v="0"/>
    <s v="November"/>
    <x v="0"/>
    <s v="PROD8893"/>
    <x v="18"/>
    <x v="0"/>
    <n v="193"/>
    <n v="7"/>
    <n v="1352"/>
    <x v="1"/>
    <n v="132"/>
    <n v="2"/>
    <x v="0"/>
    <n v="0.40014792899408286"/>
    <n v="541"/>
  </r>
  <r>
    <s v="ORD002947"/>
    <s v="CUST4646"/>
    <s v="Jeffery Ramirez"/>
    <s v="shelby.mcguire@hotmail.com"/>
    <x v="3"/>
    <d v="2024-05-24T00:00:00"/>
    <x v="515"/>
    <x v="11"/>
    <x v="0"/>
    <s v="July"/>
    <x v="0"/>
    <s v="PROD3161"/>
    <x v="14"/>
    <x v="4"/>
    <n v="709"/>
    <n v="6"/>
    <n v="4256"/>
    <x v="3"/>
    <n v="324"/>
    <n v="3"/>
    <x v="0"/>
    <n v="0.25"/>
    <n v="1064"/>
  </r>
  <r>
    <s v="ORD002948"/>
    <s v="CUST3188"/>
    <s v="Janice Clark"/>
    <s v="katie.price@outlook.com"/>
    <x v="1"/>
    <d v="2023-10-13T00:00:00"/>
    <x v="529"/>
    <x v="3"/>
    <x v="0"/>
    <s v="March"/>
    <x v="0"/>
    <s v="PROD6474"/>
    <x v="21"/>
    <x v="1"/>
    <n v="444"/>
    <n v="1"/>
    <n v="444"/>
    <x v="4"/>
    <n v="43"/>
    <n v="5"/>
    <x v="0"/>
    <n v="0.15090090090090091"/>
    <n v="67"/>
  </r>
  <r>
    <s v="ORD002949"/>
    <s v="CUST1585"/>
    <s v="Linda Perez"/>
    <s v="elizabeth.randall@outlook.com"/>
    <x v="6"/>
    <d v="2024-05-26T00:00:00"/>
    <x v="577"/>
    <x v="5"/>
    <x v="1"/>
    <s v="October"/>
    <x v="0"/>
    <s v="PROD9194"/>
    <x v="9"/>
    <x v="4"/>
    <n v="140"/>
    <n v="6"/>
    <n v="838"/>
    <x v="1"/>
    <n v="50"/>
    <n v="7"/>
    <x v="0"/>
    <n v="0.25059665871121717"/>
    <n v="210"/>
  </r>
  <r>
    <s v="ORD002950"/>
    <s v="CUST7399"/>
    <s v="Victor Evans"/>
    <s v="david.farrell@outlook.com"/>
    <x v="2"/>
    <d v="2023-09-25T00:00:00"/>
    <x v="241"/>
    <x v="8"/>
    <x v="1"/>
    <s v="September"/>
    <x v="1"/>
    <s v="PROD9569"/>
    <x v="7"/>
    <x v="4"/>
    <n v="638"/>
    <n v="2"/>
    <n v="1275"/>
    <x v="1"/>
    <n v="96"/>
    <m/>
    <x v="2"/>
    <n v="0.25019607843137254"/>
    <n v="319"/>
  </r>
  <r>
    <s v="ORD002951"/>
    <s v="CUST9985"/>
    <s v="Michele Collins"/>
    <s v="gerald.jackson@hotmail.com"/>
    <x v="2"/>
    <d v="2024-03-22T00:00:00"/>
    <x v="66"/>
    <x v="5"/>
    <x v="1"/>
    <s v="October"/>
    <x v="0"/>
    <s v="PROD4806"/>
    <x v="8"/>
    <x v="2"/>
    <n v="484"/>
    <n v="2"/>
    <n v="969"/>
    <x v="1"/>
    <n v="82"/>
    <n v="2"/>
    <x v="0"/>
    <n v="0.30030959752321984"/>
    <n v="291"/>
  </r>
  <r>
    <s v="ORD002952"/>
    <s v="CUST9752"/>
    <s v="Courtney Jones"/>
    <s v="rick.clark@yahoo.com"/>
    <x v="0"/>
    <d v="2023-06-18T00:00:00"/>
    <x v="703"/>
    <x v="8"/>
    <x v="0"/>
    <s v="September"/>
    <x v="0"/>
    <s v="PROD6589"/>
    <x v="20"/>
    <x v="3"/>
    <n v="468"/>
    <n v="1"/>
    <n v="468"/>
    <x v="2"/>
    <n v="47"/>
    <n v="8"/>
    <x v="1"/>
    <n v="0.3504273504273504"/>
    <n v="164"/>
  </r>
  <r>
    <s v="ORD002953"/>
    <s v="CUST6890"/>
    <s v="Kimberly Walsh"/>
    <s v="richard.johnson@outlook.com"/>
    <x v="1"/>
    <d v="2023-01-09T00:00:00"/>
    <x v="664"/>
    <x v="4"/>
    <x v="0"/>
    <s v="April"/>
    <x v="1"/>
    <s v="PROD5669"/>
    <x v="10"/>
    <x v="2"/>
    <n v="913"/>
    <n v="1"/>
    <n v="913"/>
    <x v="1"/>
    <n v="86"/>
    <m/>
    <x v="2"/>
    <n v="0.30010952902519167"/>
    <n v="274"/>
  </r>
  <r>
    <s v="ORD002954"/>
    <s v="CUST5359"/>
    <s v="Gilbert Warner"/>
    <s v="debra.wright@outlook.com"/>
    <x v="0"/>
    <d v="2023-08-10T00:00:00"/>
    <x v="196"/>
    <x v="11"/>
    <x v="0"/>
    <s v="July"/>
    <x v="0"/>
    <s v="PROD7661"/>
    <x v="9"/>
    <x v="4"/>
    <n v="741"/>
    <n v="2"/>
    <n v="1482"/>
    <x v="4"/>
    <n v="171"/>
    <n v="10"/>
    <x v="1"/>
    <n v="0.24966261808367071"/>
    <n v="370"/>
  </r>
  <r>
    <s v="ORD002955"/>
    <s v="CUST6124"/>
    <s v="Donna Delgado"/>
    <s v="james.lopez@yahoo.com"/>
    <x v="3"/>
    <d v="2024-01-16T00:00:00"/>
    <x v="53"/>
    <x v="9"/>
    <x v="0"/>
    <s v="June"/>
    <x v="0"/>
    <s v="PROD7110"/>
    <x v="7"/>
    <x v="4"/>
    <n v="146"/>
    <n v="4"/>
    <n v="585"/>
    <x v="0"/>
    <n v="62"/>
    <n v="4"/>
    <x v="0"/>
    <n v="0.24957264957264957"/>
    <n v="146"/>
  </r>
  <r>
    <s v="ORD002956"/>
    <s v="CUST2373"/>
    <s v="Philip Carr"/>
    <s v="sonia.patel@outlook.com"/>
    <x v="2"/>
    <d v="2023-12-01T00:00:00"/>
    <x v="557"/>
    <x v="10"/>
    <x v="0"/>
    <s v="February"/>
    <x v="0"/>
    <s v="PROD2709"/>
    <x v="13"/>
    <x v="4"/>
    <n v="21"/>
    <n v="4"/>
    <n v="86"/>
    <x v="1"/>
    <n v="7"/>
    <n v="3"/>
    <x v="0"/>
    <n v="0.2441860465116279"/>
    <n v="21"/>
  </r>
  <r>
    <s v="ORD002957"/>
    <s v="CUST8362"/>
    <s v="Abigail Thomas"/>
    <s v="theresa.jones@outlook.com"/>
    <x v="3"/>
    <d v="2023-08-30T00:00:00"/>
    <x v="272"/>
    <x v="10"/>
    <x v="0"/>
    <s v="February"/>
    <x v="0"/>
    <s v="PROD8447"/>
    <x v="9"/>
    <x v="4"/>
    <n v="173"/>
    <n v="3"/>
    <n v="518"/>
    <x v="1"/>
    <n v="74"/>
    <n v="4"/>
    <x v="0"/>
    <n v="0.25096525096525096"/>
    <n v="130"/>
  </r>
  <r>
    <s v="ORD002958"/>
    <s v="CUST2087"/>
    <s v="Danielle Allen"/>
    <s v="william.sampson@yahoo.com"/>
    <x v="0"/>
    <d v="2024-05-22T00:00:00"/>
    <x v="657"/>
    <x v="4"/>
    <x v="1"/>
    <s v="April"/>
    <x v="0"/>
    <s v="PROD5881"/>
    <x v="17"/>
    <x v="3"/>
    <n v="46"/>
    <n v="3"/>
    <n v="139"/>
    <x v="2"/>
    <n v="11"/>
    <n v="9"/>
    <x v="1"/>
    <n v="0.35251798561151076"/>
    <n v="49"/>
  </r>
  <r>
    <s v="ORD002959"/>
    <s v="CUST3381"/>
    <s v="Scott Hall"/>
    <s v="christian.camacho@gmail.com"/>
    <x v="4"/>
    <d v="2023-03-16T00:00:00"/>
    <x v="469"/>
    <x v="6"/>
    <x v="0"/>
    <s v="August"/>
    <x v="0"/>
    <s v="PROD1052"/>
    <x v="0"/>
    <x v="0"/>
    <n v="491"/>
    <n v="5"/>
    <n v="2455"/>
    <x v="0"/>
    <n v="357"/>
    <n v="4"/>
    <x v="0"/>
    <n v="0.4"/>
    <n v="982"/>
  </r>
  <r>
    <s v="ORD002960"/>
    <s v="CUST3223"/>
    <s v="Andres Harvey"/>
    <s v="cameron.dillon@outlook.com"/>
    <x v="5"/>
    <d v="2023-12-31T00:00:00"/>
    <x v="511"/>
    <x v="3"/>
    <x v="0"/>
    <s v="March"/>
    <x v="2"/>
    <s v="PROD9414"/>
    <x v="19"/>
    <x v="2"/>
    <n v="706"/>
    <n v="5"/>
    <n v="3528"/>
    <x v="1"/>
    <n v="517"/>
    <m/>
    <x v="2"/>
    <n v="0.29988662131519273"/>
    <n v="1058"/>
  </r>
  <r>
    <s v="ORD002961"/>
    <s v="CUST1195"/>
    <s v="Christopher Morris"/>
    <s v="richard.collins@outlook.com"/>
    <x v="4"/>
    <d v="2023-09-22T00:00:00"/>
    <x v="629"/>
    <x v="1"/>
    <x v="1"/>
    <s v="December"/>
    <x v="0"/>
    <s v="PROD4688"/>
    <x v="2"/>
    <x v="1"/>
    <n v="1257"/>
    <n v="8"/>
    <n v="10057"/>
    <x v="0"/>
    <n v="798"/>
    <n v="2"/>
    <x v="0"/>
    <n v="0.15004474495376355"/>
    <n v="1509"/>
  </r>
  <r>
    <s v="ORD002962"/>
    <s v="CUST7026"/>
    <s v="Jessica Santana"/>
    <s v="aaron.collier@gmail.com"/>
    <x v="1"/>
    <d v="2023-06-15T00:00:00"/>
    <x v="178"/>
    <x v="11"/>
    <x v="0"/>
    <s v="July"/>
    <x v="0"/>
    <s v="PROD6131"/>
    <x v="12"/>
    <x v="3"/>
    <n v="1038"/>
    <n v="3"/>
    <n v="3114"/>
    <x v="2"/>
    <n v="344"/>
    <n v="4"/>
    <x v="0"/>
    <n v="0.35003211303789339"/>
    <n v="1090"/>
  </r>
  <r>
    <s v="ORD002963"/>
    <s v="CUST9982"/>
    <s v="Daniel Harvey"/>
    <s v="nathan.huffman@gmail.com"/>
    <x v="0"/>
    <d v="2024-12-25T00:00:00"/>
    <x v="30"/>
    <x v="7"/>
    <x v="0"/>
    <s v="November"/>
    <x v="0"/>
    <s v="PROD4268"/>
    <x v="7"/>
    <x v="4"/>
    <n v="1083"/>
    <n v="7"/>
    <n v="7578"/>
    <x v="0"/>
    <n v="521"/>
    <n v="4"/>
    <x v="0"/>
    <n v="0.25006598046978096"/>
    <n v="1895"/>
  </r>
  <r>
    <s v="ORD002964"/>
    <s v="CUST1599"/>
    <s v="John Donovan"/>
    <s v="martha.crawford@gmail.com"/>
    <x v="1"/>
    <d v="2023-03-31T00:00:00"/>
    <x v="158"/>
    <x v="0"/>
    <x v="0"/>
    <s v="January"/>
    <x v="0"/>
    <s v="PROD7603"/>
    <x v="6"/>
    <x v="0"/>
    <n v="556"/>
    <n v="1"/>
    <n v="556"/>
    <x v="1"/>
    <n v="30"/>
    <n v="3"/>
    <x v="0"/>
    <n v="0.39928057553956836"/>
    <n v="222"/>
  </r>
  <r>
    <s v="ORD002965"/>
    <s v="CUST7198"/>
    <s v="Paul Jones"/>
    <s v="steven.brown@yahoo.com"/>
    <x v="4"/>
    <d v="2024-06-20T00:00:00"/>
    <x v="422"/>
    <x v="2"/>
    <x v="1"/>
    <s v="May"/>
    <x v="0"/>
    <s v="PROD8102"/>
    <x v="5"/>
    <x v="3"/>
    <n v="767"/>
    <n v="2"/>
    <n v="1534"/>
    <x v="1"/>
    <n v="227"/>
    <n v="8"/>
    <x v="1"/>
    <n v="0.35006518904823991"/>
    <n v="537"/>
  </r>
  <r>
    <s v="ORD002966"/>
    <s v="CUST9774"/>
    <s v="Patrick Pearson"/>
    <s v="sandra.woodward@outlook.com"/>
    <x v="3"/>
    <d v="2023-08-03T00:00:00"/>
    <x v="275"/>
    <x v="4"/>
    <x v="0"/>
    <s v="April"/>
    <x v="0"/>
    <s v="PROD2203"/>
    <x v="7"/>
    <x v="4"/>
    <n v="140"/>
    <n v="1"/>
    <n v="140"/>
    <x v="1"/>
    <n v="8"/>
    <n v="7"/>
    <x v="0"/>
    <n v="0.25"/>
    <n v="35"/>
  </r>
  <r>
    <s v="ORD002967"/>
    <s v="CUST9028"/>
    <s v="Amanda Matthews"/>
    <s v="tina.manning@yahoo.com"/>
    <x v="3"/>
    <d v="2024-07-29T00:00:00"/>
    <x v="378"/>
    <x v="11"/>
    <x v="1"/>
    <s v="July"/>
    <x v="1"/>
    <s v="PROD8951"/>
    <x v="13"/>
    <x v="4"/>
    <n v="999"/>
    <n v="6"/>
    <n v="5992"/>
    <x v="1"/>
    <n v="793"/>
    <m/>
    <x v="2"/>
    <n v="0.25"/>
    <n v="1498"/>
  </r>
  <r>
    <s v="ORD002968"/>
    <s v="CUST5632"/>
    <s v="Darin Pace"/>
    <s v="diamond.lee@outlook.com"/>
    <x v="0"/>
    <d v="2024-04-08T00:00:00"/>
    <x v="395"/>
    <x v="8"/>
    <x v="1"/>
    <s v="September"/>
    <x v="0"/>
    <s v="PROD5828"/>
    <x v="17"/>
    <x v="3"/>
    <n v="82"/>
    <n v="2"/>
    <n v="163"/>
    <x v="1"/>
    <n v="22"/>
    <n v="3"/>
    <x v="0"/>
    <n v="0.34969325153374231"/>
    <n v="57"/>
  </r>
  <r>
    <s v="ORD002969"/>
    <s v="CUST3380"/>
    <s v="Christopher Reynolds DDS"/>
    <s v="mary.ortiz@outlook.com"/>
    <x v="6"/>
    <d v="2024-03-31T00:00:00"/>
    <x v="592"/>
    <x v="5"/>
    <x v="1"/>
    <s v="October"/>
    <x v="0"/>
    <s v="PROD2551"/>
    <x v="16"/>
    <x v="0"/>
    <n v="853"/>
    <n v="6"/>
    <n v="5120"/>
    <x v="2"/>
    <n v="686"/>
    <n v="4"/>
    <x v="0"/>
    <n v="0.4"/>
    <n v="2048"/>
  </r>
  <r>
    <s v="ORD002970"/>
    <s v="CUST5009"/>
    <s v="Daniel Williams"/>
    <s v="brittany.jones@gmail.com"/>
    <x v="4"/>
    <d v="2023-12-27T00:00:00"/>
    <x v="70"/>
    <x v="4"/>
    <x v="1"/>
    <s v="April"/>
    <x v="0"/>
    <s v="PROD6539"/>
    <x v="0"/>
    <x v="0"/>
    <n v="717"/>
    <n v="4"/>
    <n v="2870"/>
    <x v="0"/>
    <n v="244"/>
    <n v="9"/>
    <x v="1"/>
    <n v="0.4"/>
    <n v="1148"/>
  </r>
  <r>
    <s v="ORD002971"/>
    <s v="CUST2227"/>
    <s v="Dustin Garrett"/>
    <s v="carolyn.alvarez@yahoo.com"/>
    <x v="5"/>
    <d v="2024-01-22T00:00:00"/>
    <x v="341"/>
    <x v="9"/>
    <x v="0"/>
    <s v="June"/>
    <x v="0"/>
    <s v="PROD2404"/>
    <x v="15"/>
    <x v="1"/>
    <n v="190"/>
    <n v="6"/>
    <n v="1143"/>
    <x v="0"/>
    <n v="101"/>
    <n v="4"/>
    <x v="0"/>
    <n v="0.14960629921259844"/>
    <n v="171"/>
  </r>
  <r>
    <s v="ORD002972"/>
    <s v="CUST7683"/>
    <s v="Sherry Hobbs"/>
    <s v="penny.myers@gmail.com"/>
    <x v="2"/>
    <d v="2023-05-25T00:00:00"/>
    <x v="503"/>
    <x v="4"/>
    <x v="0"/>
    <s v="April"/>
    <x v="0"/>
    <s v="PROD5396"/>
    <x v="3"/>
    <x v="1"/>
    <n v="986"/>
    <n v="4"/>
    <n v="3946"/>
    <x v="1"/>
    <n v="491"/>
    <n v="9"/>
    <x v="1"/>
    <n v="0.15002534211860111"/>
    <n v="592"/>
  </r>
  <r>
    <s v="ORD002973"/>
    <s v="CUST6053"/>
    <s v="Michelle Glenn"/>
    <s v="erin.brown@hotmail.com"/>
    <x v="5"/>
    <d v="2024-12-01T00:00:00"/>
    <x v="411"/>
    <x v="8"/>
    <x v="1"/>
    <s v="September"/>
    <x v="0"/>
    <s v="PROD6801"/>
    <x v="13"/>
    <x v="4"/>
    <n v="863"/>
    <n v="4"/>
    <n v="3453"/>
    <x v="0"/>
    <n v="221"/>
    <n v="8"/>
    <x v="1"/>
    <n v="0.24992759918911092"/>
    <n v="863"/>
  </r>
  <r>
    <s v="ORD002974"/>
    <s v="CUST2476"/>
    <s v="Kathryn Porter"/>
    <s v="terri.wilson@hotmail.com"/>
    <x v="4"/>
    <d v="2023-12-03T00:00:00"/>
    <x v="664"/>
    <x v="4"/>
    <x v="0"/>
    <s v="April"/>
    <x v="1"/>
    <s v="PROD5849"/>
    <x v="21"/>
    <x v="1"/>
    <n v="15"/>
    <n v="3"/>
    <n v="44"/>
    <x v="0"/>
    <n v="5"/>
    <m/>
    <x v="2"/>
    <n v="0.15909090909090909"/>
    <n v="7"/>
  </r>
  <r>
    <s v="ORD002975"/>
    <s v="CUST9438"/>
    <s v="Sarah Walker"/>
    <s v="kevin.walker@outlook.com"/>
    <x v="4"/>
    <d v="2024-08-19T00:00:00"/>
    <x v="413"/>
    <x v="2"/>
    <x v="1"/>
    <s v="May"/>
    <x v="0"/>
    <s v="PROD8150"/>
    <x v="11"/>
    <x v="3"/>
    <n v="324"/>
    <n v="1"/>
    <n v="324"/>
    <x v="1"/>
    <n v="18"/>
    <n v="6"/>
    <x v="0"/>
    <n v="0.34876543209876543"/>
    <n v="113"/>
  </r>
  <r>
    <s v="ORD002976"/>
    <s v="CUST8269"/>
    <s v="Sean Anderson"/>
    <s v="tina.malone@outlook.com"/>
    <x v="3"/>
    <d v="2023-05-30T00:00:00"/>
    <x v="241"/>
    <x v="8"/>
    <x v="1"/>
    <s v="September"/>
    <x v="0"/>
    <s v="PROD5912"/>
    <x v="18"/>
    <x v="0"/>
    <n v="993"/>
    <n v="2"/>
    <n v="1986"/>
    <x v="1"/>
    <n v="237"/>
    <n v="3"/>
    <x v="0"/>
    <n v="0.3997985901309164"/>
    <n v="794"/>
  </r>
  <r>
    <s v="ORD002977"/>
    <s v="CUST5479"/>
    <s v="Meredith Perez"/>
    <s v="elizabeth.rodriguez@gmail.com"/>
    <x v="4"/>
    <d v="2023-09-04T00:00:00"/>
    <x v="599"/>
    <x v="8"/>
    <x v="1"/>
    <s v="September"/>
    <x v="2"/>
    <s v="PROD9159"/>
    <x v="0"/>
    <x v="0"/>
    <n v="426"/>
    <n v="2"/>
    <n v="852"/>
    <x v="1"/>
    <n v="82"/>
    <m/>
    <x v="2"/>
    <n v="0.40023474178403756"/>
    <n v="341"/>
  </r>
  <r>
    <s v="ORD002978"/>
    <s v="CUST3437"/>
    <s v="Denise Richards"/>
    <s v="alexandra.carter@yahoo.com"/>
    <x v="0"/>
    <d v="2023-07-23T00:00:00"/>
    <x v="176"/>
    <x v="8"/>
    <x v="1"/>
    <s v="September"/>
    <x v="0"/>
    <s v="PROD8088"/>
    <x v="21"/>
    <x v="1"/>
    <n v="448"/>
    <n v="4"/>
    <n v="1791"/>
    <x v="2"/>
    <n v="226"/>
    <n v="5"/>
    <x v="0"/>
    <n v="0.15019542155220547"/>
    <n v="269"/>
  </r>
  <r>
    <s v="ORD002979"/>
    <s v="CUST1506"/>
    <s v="Elizabeth Walker"/>
    <s v="nathan.robinson@gmail.com"/>
    <x v="2"/>
    <d v="2023-12-06T00:00:00"/>
    <x v="112"/>
    <x v="6"/>
    <x v="1"/>
    <s v="August"/>
    <x v="0"/>
    <s v="PROD7204"/>
    <x v="4"/>
    <x v="2"/>
    <n v="857"/>
    <n v="3"/>
    <n v="2570"/>
    <x v="1"/>
    <n v="130"/>
    <n v="3"/>
    <x v="0"/>
    <n v="0.3"/>
    <n v="771"/>
  </r>
  <r>
    <s v="ORD002980"/>
    <s v="CUST3890"/>
    <s v="Anthony Edwards"/>
    <s v="anthony.russell@hotmail.com"/>
    <x v="6"/>
    <d v="2024-06-29T00:00:00"/>
    <x v="587"/>
    <x v="6"/>
    <x v="0"/>
    <s v="August"/>
    <x v="0"/>
    <s v="PROD6172"/>
    <x v="15"/>
    <x v="1"/>
    <n v="638"/>
    <n v="2"/>
    <n v="1275"/>
    <x v="0"/>
    <n v="124"/>
    <n v="10"/>
    <x v="1"/>
    <n v="0.14980392156862746"/>
    <n v="191"/>
  </r>
  <r>
    <s v="ORD002981"/>
    <s v="CUST8628"/>
    <s v="Susan Elliott"/>
    <s v="beverly.nelson@outlook.com"/>
    <x v="4"/>
    <d v="2023-05-04T00:00:00"/>
    <x v="467"/>
    <x v="6"/>
    <x v="1"/>
    <s v="August"/>
    <x v="0"/>
    <s v="PROD5974"/>
    <x v="14"/>
    <x v="4"/>
    <n v="854"/>
    <n v="5"/>
    <n v="4271"/>
    <x v="1"/>
    <n v="525"/>
    <n v="2"/>
    <x v="0"/>
    <n v="0.25005853430110042"/>
    <n v="1068"/>
  </r>
  <r>
    <s v="ORD002982"/>
    <s v="CUST7093"/>
    <s v="Michael Novak"/>
    <s v="john.walker@outlook.com"/>
    <x v="2"/>
    <d v="2023-09-07T00:00:00"/>
    <x v="262"/>
    <x v="6"/>
    <x v="1"/>
    <s v="August"/>
    <x v="0"/>
    <s v="PROD9983"/>
    <x v="13"/>
    <x v="4"/>
    <n v="90"/>
    <n v="5"/>
    <n v="451"/>
    <x v="1"/>
    <n v="35"/>
    <n v="4"/>
    <x v="0"/>
    <n v="0.25055432372505543"/>
    <n v="113"/>
  </r>
  <r>
    <s v="ORD002983"/>
    <s v="CUST8253"/>
    <s v="Frank Evans"/>
    <s v="isabel.barnes@hotmail.com"/>
    <x v="2"/>
    <d v="2023-01-04T00:00:00"/>
    <x v="662"/>
    <x v="11"/>
    <x v="0"/>
    <s v="July"/>
    <x v="1"/>
    <s v="PROD7554"/>
    <x v="9"/>
    <x v="4"/>
    <n v="793"/>
    <n v="3"/>
    <n v="2380"/>
    <x v="0"/>
    <n v="210"/>
    <m/>
    <x v="2"/>
    <n v="0.25"/>
    <n v="595"/>
  </r>
  <r>
    <s v="ORD002984"/>
    <s v="CUST3121"/>
    <s v="Collin Duke"/>
    <s v="susan.white@gmail.com"/>
    <x v="2"/>
    <d v="2023-08-19T00:00:00"/>
    <x v="99"/>
    <x v="10"/>
    <x v="0"/>
    <s v="February"/>
    <x v="0"/>
    <s v="PROD3809"/>
    <x v="12"/>
    <x v="3"/>
    <n v="319"/>
    <n v="1"/>
    <n v="319"/>
    <x v="4"/>
    <n v="31"/>
    <n v="2"/>
    <x v="0"/>
    <n v="0.34796238244514105"/>
    <n v="111"/>
  </r>
  <r>
    <s v="ORD002985"/>
    <s v="CUST9169"/>
    <s v="Raymond Henderson"/>
    <s v="samuel.jones@outlook.com"/>
    <x v="5"/>
    <d v="2024-07-16T00:00:00"/>
    <x v="288"/>
    <x v="11"/>
    <x v="0"/>
    <s v="July"/>
    <x v="0"/>
    <s v="PROD4880"/>
    <x v="20"/>
    <x v="3"/>
    <n v="746"/>
    <n v="6"/>
    <n v="4478"/>
    <x v="1"/>
    <n v="385"/>
    <n v="7"/>
    <x v="0"/>
    <n v="0.34993300580616349"/>
    <n v="1567"/>
  </r>
  <r>
    <s v="ORD002986"/>
    <s v="CUST4676"/>
    <s v="Jon Hooper"/>
    <s v="carolyn.maldonado@hotmail.com"/>
    <x v="6"/>
    <d v="2023-09-13T00:00:00"/>
    <x v="526"/>
    <x v="0"/>
    <x v="1"/>
    <s v="January"/>
    <x v="0"/>
    <s v="PROD6414"/>
    <x v="8"/>
    <x v="2"/>
    <n v="91"/>
    <n v="1"/>
    <n v="91"/>
    <x v="1"/>
    <n v="12"/>
    <n v="9"/>
    <x v="1"/>
    <n v="0.2967032967032967"/>
    <n v="27"/>
  </r>
  <r>
    <s v="ORD002987"/>
    <s v="CUST1802"/>
    <s v="James Smith"/>
    <s v="marc.garrett@gmail.com"/>
    <x v="0"/>
    <d v="2023-02-24T00:00:00"/>
    <x v="218"/>
    <x v="1"/>
    <x v="1"/>
    <s v="December"/>
    <x v="0"/>
    <s v="PROD7279"/>
    <x v="14"/>
    <x v="4"/>
    <n v="1002"/>
    <n v="2"/>
    <n v="2004"/>
    <x v="0"/>
    <n v="142"/>
    <n v="5"/>
    <x v="0"/>
    <n v="0.25"/>
    <n v="501"/>
  </r>
  <r>
    <s v="ORD002988"/>
    <s v="CUST2200"/>
    <s v="Mackenzie Fuentes"/>
    <s v="tina.allen@yahoo.com"/>
    <x v="2"/>
    <d v="2024-09-19T00:00:00"/>
    <x v="403"/>
    <x v="5"/>
    <x v="1"/>
    <s v="October"/>
    <x v="0"/>
    <s v="PROD4396"/>
    <x v="8"/>
    <x v="2"/>
    <n v="684"/>
    <n v="1"/>
    <n v="684"/>
    <x v="1"/>
    <n v="74"/>
    <n v="8"/>
    <x v="1"/>
    <n v="0.29970760233918131"/>
    <n v="205"/>
  </r>
  <r>
    <s v="ORD002989"/>
    <s v="CUST3487"/>
    <s v="Alexandra Diaz"/>
    <s v="luke.rhodes@gmail.com"/>
    <x v="2"/>
    <d v="2024-10-16T00:00:00"/>
    <x v="193"/>
    <x v="2"/>
    <x v="0"/>
    <s v="May"/>
    <x v="0"/>
    <s v="PROD7065"/>
    <x v="18"/>
    <x v="0"/>
    <n v="1039"/>
    <n v="5"/>
    <n v="5194"/>
    <x v="0"/>
    <n v="588"/>
    <n v="4"/>
    <x v="0"/>
    <n v="0.40007701193685019"/>
    <n v="2078"/>
  </r>
  <r>
    <s v="ORD002990"/>
    <s v="CUST1107"/>
    <s v="Michael Hunt"/>
    <s v="matthew.johnson@hotmail.com"/>
    <x v="1"/>
    <d v="2024-11-27T00:00:00"/>
    <x v="302"/>
    <x v="7"/>
    <x v="0"/>
    <s v="November"/>
    <x v="1"/>
    <s v="PROD2212"/>
    <x v="16"/>
    <x v="0"/>
    <n v="1478"/>
    <n v="3"/>
    <n v="4435"/>
    <x v="1"/>
    <n v="591"/>
    <m/>
    <x v="2"/>
    <n v="0.4"/>
    <n v="1774"/>
  </r>
  <r>
    <s v="ORD002991"/>
    <s v="CUST8492"/>
    <s v="Christopher Barrett"/>
    <s v="dylan.nelson@outlook.com"/>
    <x v="5"/>
    <d v="2023-07-25T00:00:00"/>
    <x v="50"/>
    <x v="8"/>
    <x v="0"/>
    <s v="September"/>
    <x v="0"/>
    <s v="PROD5800"/>
    <x v="9"/>
    <x v="4"/>
    <n v="355"/>
    <n v="2"/>
    <n v="709"/>
    <x v="3"/>
    <n v="55"/>
    <n v="3"/>
    <x v="0"/>
    <n v="0.24964739069111425"/>
    <n v="177"/>
  </r>
  <r>
    <s v="ORD002992"/>
    <s v="CUST7886"/>
    <s v="Joseph Myers"/>
    <s v="john.johnson@gmail.com"/>
    <x v="5"/>
    <d v="2024-03-14T00:00:00"/>
    <x v="387"/>
    <x v="11"/>
    <x v="1"/>
    <s v="July"/>
    <x v="0"/>
    <s v="PROD2024"/>
    <x v="2"/>
    <x v="1"/>
    <n v="71"/>
    <n v="3"/>
    <n v="213"/>
    <x v="1"/>
    <n v="24"/>
    <n v="2"/>
    <x v="0"/>
    <n v="0.15023474178403756"/>
    <n v="32"/>
  </r>
  <r>
    <s v="ORD002993"/>
    <s v="CUST4779"/>
    <s v="Anthony Rogers"/>
    <s v="heidi.henry@yahoo.com"/>
    <x v="2"/>
    <d v="2024-09-14T00:00:00"/>
    <x v="409"/>
    <x v="1"/>
    <x v="1"/>
    <s v="December"/>
    <x v="0"/>
    <s v="PROD5412"/>
    <x v="14"/>
    <x v="4"/>
    <n v="1886"/>
    <n v="10"/>
    <n v="18857"/>
    <x v="1"/>
    <n v="1412"/>
    <n v="3"/>
    <x v="0"/>
    <n v="0.24998674232380549"/>
    <n v="4714"/>
  </r>
  <r>
    <s v="ORD002994"/>
    <s v="CUST4026"/>
    <s v="Daniel Young"/>
    <s v="ashley.payne@outlook.com"/>
    <x v="5"/>
    <d v="2023-10-02T00:00:00"/>
    <x v="239"/>
    <x v="6"/>
    <x v="0"/>
    <s v="August"/>
    <x v="1"/>
    <s v="PROD2843"/>
    <x v="15"/>
    <x v="1"/>
    <n v="1091"/>
    <n v="6"/>
    <n v="6548"/>
    <x v="0"/>
    <n v="963"/>
    <m/>
    <x v="2"/>
    <n v="0.14996945632254124"/>
    <n v="982"/>
  </r>
  <r>
    <s v="ORD002995"/>
    <s v="CUST7657"/>
    <s v="Carlos Conley"/>
    <s v="ashley.bailey@gmail.com"/>
    <x v="6"/>
    <d v="2023-08-11T00:00:00"/>
    <x v="604"/>
    <x v="8"/>
    <x v="1"/>
    <s v="September"/>
    <x v="0"/>
    <s v="PROD1640"/>
    <x v="8"/>
    <x v="2"/>
    <n v="1013"/>
    <n v="3"/>
    <n v="3040"/>
    <x v="1"/>
    <n v="279"/>
    <n v="8"/>
    <x v="1"/>
    <n v="0.3"/>
    <n v="912"/>
  </r>
  <r>
    <s v="ORD002996"/>
    <s v="CUST6612"/>
    <s v="Nicole Gray"/>
    <s v="debra.jennings@gmail.com"/>
    <x v="4"/>
    <d v="2024-02-05T00:00:00"/>
    <x v="103"/>
    <x v="0"/>
    <x v="1"/>
    <s v="January"/>
    <x v="0"/>
    <s v="PROD9168"/>
    <x v="21"/>
    <x v="1"/>
    <n v="570"/>
    <n v="3"/>
    <n v="1710"/>
    <x v="2"/>
    <n v="187"/>
    <n v="8"/>
    <x v="1"/>
    <n v="0.15029239766081873"/>
    <n v="257"/>
  </r>
  <r>
    <s v="ORD002997"/>
    <s v="CUST1212"/>
    <s v="Amanda Campbell"/>
    <s v="luis.williams@yahoo.com"/>
    <x v="4"/>
    <d v="2023-04-03T00:00:00"/>
    <x v="718"/>
    <x v="7"/>
    <x v="0"/>
    <s v="November"/>
    <x v="0"/>
    <s v="PROD2107"/>
    <x v="12"/>
    <x v="3"/>
    <n v="1332"/>
    <n v="6"/>
    <n v="7993"/>
    <x v="1"/>
    <n v="953"/>
    <n v="2"/>
    <x v="0"/>
    <n v="0.34993118979106719"/>
    <n v="2797"/>
  </r>
  <r>
    <s v="ORD002998"/>
    <s v="CUST7279"/>
    <s v="Susan Gregory"/>
    <s v="haley.rios@gmail.com"/>
    <x v="5"/>
    <d v="2023-10-03T00:00:00"/>
    <x v="227"/>
    <x v="5"/>
    <x v="1"/>
    <s v="October"/>
    <x v="0"/>
    <s v="PROD9585"/>
    <x v="7"/>
    <x v="4"/>
    <n v="532"/>
    <n v="2"/>
    <n v="1064"/>
    <x v="0"/>
    <n v="81"/>
    <n v="8"/>
    <x v="1"/>
    <n v="0.25"/>
    <n v="266"/>
  </r>
  <r>
    <s v="ORD002999"/>
    <s v="CUST1055"/>
    <s v="Toni Lane"/>
    <s v="heather.morales@yahoo.com"/>
    <x v="3"/>
    <d v="2024-09-26T00:00:00"/>
    <x v="17"/>
    <x v="0"/>
    <x v="0"/>
    <s v="January"/>
    <x v="0"/>
    <s v="PROD5506"/>
    <x v="5"/>
    <x v="3"/>
    <n v="862"/>
    <n v="1"/>
    <n v="862"/>
    <x v="1"/>
    <n v="61"/>
    <n v="8"/>
    <x v="1"/>
    <n v="0.35034802784222741"/>
    <n v="302"/>
  </r>
  <r>
    <s v="ORD003000"/>
    <s v="CUST7077"/>
    <s v="Robert Garrett"/>
    <s v="rachel.wood@gmail.com"/>
    <x v="1"/>
    <d v="2024-01-10T00:00:00"/>
    <x v="215"/>
    <x v="4"/>
    <x v="0"/>
    <s v="April"/>
    <x v="0"/>
    <s v="PROD6428"/>
    <x v="10"/>
    <x v="2"/>
    <n v="694"/>
    <n v="2"/>
    <n v="1388"/>
    <x v="1"/>
    <n v="110"/>
    <n v="10"/>
    <x v="1"/>
    <n v="0.29971181556195964"/>
    <n v="416"/>
  </r>
  <r>
    <s v="ORD003001"/>
    <s v="CUST8798"/>
    <s v="Joshua Williams"/>
    <s v="david.bird@gmail.com"/>
    <x v="4"/>
    <d v="2023-01-13T00:00:00"/>
    <x v="702"/>
    <x v="11"/>
    <x v="0"/>
    <s v="July"/>
    <x v="0"/>
    <s v="PROD1096"/>
    <x v="19"/>
    <x v="2"/>
    <n v="1126"/>
    <n v="5"/>
    <n v="5632"/>
    <x v="1"/>
    <n v="814"/>
    <n v="10"/>
    <x v="1"/>
    <n v="0.30007102272727271"/>
    <n v="1690"/>
  </r>
  <r>
    <s v="ORD003002"/>
    <s v="CUST2606"/>
    <s v="Michele Barker"/>
    <s v="karen.torres@gmail.com"/>
    <x v="3"/>
    <d v="2024-02-04T00:00:00"/>
    <x v="402"/>
    <x v="6"/>
    <x v="1"/>
    <s v="August"/>
    <x v="0"/>
    <s v="PROD7050"/>
    <x v="14"/>
    <x v="4"/>
    <n v="478"/>
    <n v="3"/>
    <n v="1435"/>
    <x v="1"/>
    <n v="138"/>
    <n v="3"/>
    <x v="0"/>
    <n v="0.25017421602787454"/>
    <n v="359"/>
  </r>
  <r>
    <s v="ORD003003"/>
    <s v="CUST8777"/>
    <s v="Alicia Soto"/>
    <s v="michael.smith@yahoo.com"/>
    <x v="3"/>
    <d v="2024-07-18T00:00:00"/>
    <x v="235"/>
    <x v="8"/>
    <x v="1"/>
    <s v="September"/>
    <x v="0"/>
    <s v="PROD8766"/>
    <x v="16"/>
    <x v="0"/>
    <n v="781"/>
    <n v="3"/>
    <n v="2344"/>
    <x v="0"/>
    <n v="325"/>
    <n v="5"/>
    <x v="0"/>
    <n v="0.40017064846416384"/>
    <n v="938"/>
  </r>
  <r>
    <s v="ORD003004"/>
    <s v="CUST7122"/>
    <s v="Gabriel Byrd"/>
    <s v="max.hubbard@hotmail.com"/>
    <x v="0"/>
    <d v="2024-12-16T00:00:00"/>
    <x v="383"/>
    <x v="0"/>
    <x v="1"/>
    <s v="January"/>
    <x v="0"/>
    <s v="PROD1523"/>
    <x v="5"/>
    <x v="3"/>
    <n v="100"/>
    <n v="1"/>
    <n v="100"/>
    <x v="1"/>
    <n v="14"/>
    <n v="7"/>
    <x v="0"/>
    <n v="0.35"/>
    <n v="35"/>
  </r>
  <r>
    <s v="ORD003005"/>
    <s v="CUST5362"/>
    <s v="April York"/>
    <s v="susan.james@outlook.com"/>
    <x v="0"/>
    <d v="2024-01-21T00:00:00"/>
    <x v="471"/>
    <x v="6"/>
    <x v="0"/>
    <s v="August"/>
    <x v="0"/>
    <s v="PROD4271"/>
    <x v="12"/>
    <x v="3"/>
    <n v="1075"/>
    <n v="6"/>
    <n v="6450"/>
    <x v="1"/>
    <n v="821"/>
    <n v="3"/>
    <x v="0"/>
    <n v="0.35007751937984494"/>
    <n v="2258"/>
  </r>
  <r>
    <s v="ORD003006"/>
    <s v="CUST7506"/>
    <s v="Steven Mercado"/>
    <s v="joseph.gutierrez@outlook.com"/>
    <x v="2"/>
    <d v="2023-07-22T00:00:00"/>
    <x v="584"/>
    <x v="4"/>
    <x v="1"/>
    <s v="April"/>
    <x v="0"/>
    <s v="PROD9029"/>
    <x v="6"/>
    <x v="0"/>
    <n v="582"/>
    <n v="3"/>
    <n v="1746"/>
    <x v="1"/>
    <n v="259"/>
    <n v="2"/>
    <x v="0"/>
    <n v="0.39977090492554412"/>
    <n v="698"/>
  </r>
  <r>
    <s v="ORD003007"/>
    <s v="CUST4569"/>
    <s v="Heather Keller"/>
    <s v="nicholas.ramos@hotmail.com"/>
    <x v="1"/>
    <d v="2024-03-22T00:00:00"/>
    <x v="156"/>
    <x v="4"/>
    <x v="0"/>
    <s v="April"/>
    <x v="0"/>
    <s v="PROD8713"/>
    <x v="7"/>
    <x v="4"/>
    <n v="924"/>
    <n v="2"/>
    <n v="1847"/>
    <x v="1"/>
    <n v="198"/>
    <n v="6"/>
    <x v="0"/>
    <n v="0.25013535462912834"/>
    <n v="462"/>
  </r>
  <r>
    <s v="ORD003008"/>
    <s v="CUST3004"/>
    <s v="Kenneth White"/>
    <s v="brenda.flores@outlook.com"/>
    <x v="3"/>
    <d v="2023-05-10T00:00:00"/>
    <x v="4"/>
    <x v="0"/>
    <x v="1"/>
    <s v="January"/>
    <x v="1"/>
    <s v="PROD7170"/>
    <x v="14"/>
    <x v="4"/>
    <n v="850"/>
    <n v="4"/>
    <n v="3401"/>
    <x v="0"/>
    <n v="324"/>
    <m/>
    <x v="2"/>
    <n v="0.24992649220817406"/>
    <n v="850"/>
  </r>
  <r>
    <s v="ORD003009"/>
    <s v="CUST8844"/>
    <s v="Christopher Barton"/>
    <s v="meghan.bryant@outlook.com"/>
    <x v="3"/>
    <d v="2023-02-03T00:00:00"/>
    <x v="408"/>
    <x v="2"/>
    <x v="0"/>
    <s v="May"/>
    <x v="2"/>
    <s v="PROD1504"/>
    <x v="8"/>
    <x v="2"/>
    <n v="411"/>
    <n v="3"/>
    <n v="1232"/>
    <x v="1"/>
    <n v="113"/>
    <m/>
    <x v="2"/>
    <n v="0.30032467532467533"/>
    <n v="370"/>
  </r>
  <r>
    <s v="ORD003010"/>
    <s v="CUST2422"/>
    <s v="Ann Guzman"/>
    <s v="joanne.boyd@yahoo.com"/>
    <x v="0"/>
    <d v="2023-06-15T00:00:00"/>
    <x v="445"/>
    <x v="8"/>
    <x v="0"/>
    <s v="September"/>
    <x v="0"/>
    <s v="PROD1444"/>
    <x v="12"/>
    <x v="3"/>
    <n v="119"/>
    <n v="5"/>
    <n v="595"/>
    <x v="1"/>
    <n v="80"/>
    <n v="9"/>
    <x v="1"/>
    <n v="0.34957983193277309"/>
    <n v="208"/>
  </r>
  <r>
    <s v="ORD003011"/>
    <s v="CUST6373"/>
    <s v="Justin Flowers"/>
    <s v="william.mcbride@outlook.com"/>
    <x v="3"/>
    <d v="2023-08-05T00:00:00"/>
    <x v="433"/>
    <x v="8"/>
    <x v="1"/>
    <s v="September"/>
    <x v="0"/>
    <s v="PROD8445"/>
    <x v="19"/>
    <x v="2"/>
    <n v="396"/>
    <n v="1"/>
    <n v="396"/>
    <x v="1"/>
    <n v="53"/>
    <n v="4"/>
    <x v="0"/>
    <n v="0.3005050505050505"/>
    <n v="119"/>
  </r>
  <r>
    <s v="ORD003012"/>
    <s v="CUST3382"/>
    <s v="Timothy Hall"/>
    <s v="samantha.wilson@outlook.com"/>
    <x v="1"/>
    <d v="2023-10-23T00:00:00"/>
    <x v="432"/>
    <x v="5"/>
    <x v="0"/>
    <s v="October"/>
    <x v="2"/>
    <s v="PROD5265"/>
    <x v="16"/>
    <x v="0"/>
    <n v="1126"/>
    <n v="6"/>
    <n v="6758"/>
    <x v="2"/>
    <n v="853"/>
    <m/>
    <x v="2"/>
    <n v="0.39997040544539803"/>
    <n v="2703"/>
  </r>
  <r>
    <s v="ORD003013"/>
    <s v="CUST9226"/>
    <s v="Joseph Harris"/>
    <s v="jonathan.carter@yahoo.com"/>
    <x v="2"/>
    <d v="2023-10-20T00:00:00"/>
    <x v="557"/>
    <x v="10"/>
    <x v="0"/>
    <s v="February"/>
    <x v="1"/>
    <s v="PROD4917"/>
    <x v="9"/>
    <x v="4"/>
    <n v="236"/>
    <n v="3"/>
    <n v="707"/>
    <x v="1"/>
    <n v="69"/>
    <m/>
    <x v="2"/>
    <n v="0.25035360678925034"/>
    <n v="177"/>
  </r>
  <r>
    <s v="ORD003014"/>
    <s v="CUST6280"/>
    <s v="Jacqueline Gonzales"/>
    <s v="tyler.johnson@yahoo.com"/>
    <x v="2"/>
    <d v="2023-04-03T00:00:00"/>
    <x v="550"/>
    <x v="7"/>
    <x v="1"/>
    <s v="November"/>
    <x v="0"/>
    <s v="PROD5380"/>
    <x v="0"/>
    <x v="0"/>
    <n v="476"/>
    <n v="6"/>
    <n v="2853"/>
    <x v="4"/>
    <n v="401"/>
    <n v="4"/>
    <x v="0"/>
    <n v="0.39992989835261128"/>
    <n v="1141"/>
  </r>
  <r>
    <s v="ORD003015"/>
    <s v="CUST9732"/>
    <s v="Daniel Taylor"/>
    <s v="linda.peterson@yahoo.com"/>
    <x v="0"/>
    <d v="2024-10-08T00:00:00"/>
    <x v="107"/>
    <x v="9"/>
    <x v="1"/>
    <s v="June"/>
    <x v="0"/>
    <s v="PROD2980"/>
    <x v="11"/>
    <x v="3"/>
    <n v="890"/>
    <n v="6"/>
    <n v="5343"/>
    <x v="0"/>
    <n v="293"/>
    <n v="4"/>
    <x v="0"/>
    <n v="0.34999064196144486"/>
    <n v="1870"/>
  </r>
  <r>
    <s v="ORD003016"/>
    <s v="CUST1750"/>
    <s v="Stacey Smith"/>
    <s v="katelyn.rodriguez@hotmail.com"/>
    <x v="3"/>
    <d v="2023-06-06T00:00:00"/>
    <x v="551"/>
    <x v="5"/>
    <x v="1"/>
    <s v="October"/>
    <x v="0"/>
    <s v="PROD6355"/>
    <x v="1"/>
    <x v="1"/>
    <n v="859"/>
    <n v="6"/>
    <n v="5151"/>
    <x v="1"/>
    <n v="719"/>
    <n v="7"/>
    <x v="0"/>
    <n v="0.15006794797126771"/>
    <n v="773"/>
  </r>
  <r>
    <s v="ORD003017"/>
    <s v="CUST8777"/>
    <s v="Alicia Soto"/>
    <s v="michael.smith@yahoo.com"/>
    <x v="3"/>
    <d v="2024-07-18T00:00:00"/>
    <x v="674"/>
    <x v="3"/>
    <x v="1"/>
    <s v="March"/>
    <x v="0"/>
    <s v="PROD2943"/>
    <x v="21"/>
    <x v="1"/>
    <n v="112"/>
    <n v="4"/>
    <n v="447"/>
    <x v="1"/>
    <n v="39"/>
    <n v="10"/>
    <x v="1"/>
    <n v="0.14988814317673377"/>
    <n v="67"/>
  </r>
  <r>
    <s v="ORD003018"/>
    <s v="CUST1700"/>
    <s v="Eric Marshall"/>
    <s v="cameron.mclaughlin@hotmail.com"/>
    <x v="2"/>
    <d v="2023-07-21T00:00:00"/>
    <x v="705"/>
    <x v="5"/>
    <x v="1"/>
    <s v="October"/>
    <x v="1"/>
    <s v="PROD8966"/>
    <x v="7"/>
    <x v="4"/>
    <n v="493"/>
    <n v="6"/>
    <n v="2955"/>
    <x v="1"/>
    <n v="300"/>
    <m/>
    <x v="2"/>
    <n v="0.25008460236886632"/>
    <n v="739"/>
  </r>
  <r>
    <s v="ORD003019"/>
    <s v="CUST5329"/>
    <s v="Marc Santiago"/>
    <s v="riley.stewart@gmail.com"/>
    <x v="3"/>
    <d v="2024-06-04T00:00:00"/>
    <x v="692"/>
    <x v="3"/>
    <x v="1"/>
    <s v="March"/>
    <x v="1"/>
    <s v="PROD4979"/>
    <x v="4"/>
    <x v="2"/>
    <n v="550"/>
    <n v="4"/>
    <n v="2201"/>
    <x v="1"/>
    <n v="239"/>
    <m/>
    <x v="2"/>
    <n v="0.29986369831894594"/>
    <n v="660"/>
  </r>
  <r>
    <s v="ORD003020"/>
    <s v="CUST7734"/>
    <s v="Jennifer Jones"/>
    <s v="michelle.baker@yahoo.com"/>
    <x v="1"/>
    <d v="2023-10-28T00:00:00"/>
    <x v="442"/>
    <x v="4"/>
    <x v="0"/>
    <s v="April"/>
    <x v="0"/>
    <s v="PROD5291"/>
    <x v="16"/>
    <x v="0"/>
    <n v="711"/>
    <n v="5"/>
    <n v="3555"/>
    <x v="2"/>
    <n v="190"/>
    <n v="4"/>
    <x v="0"/>
    <n v="0.4"/>
    <n v="1422"/>
  </r>
  <r>
    <s v="ORD003021"/>
    <s v="CUST1925"/>
    <s v="Jerry Randolph"/>
    <s v="heather.warner@yahoo.com"/>
    <x v="5"/>
    <d v="2024-02-26T00:00:00"/>
    <x v="11"/>
    <x v="4"/>
    <x v="1"/>
    <s v="April"/>
    <x v="0"/>
    <s v="PROD7724"/>
    <x v="12"/>
    <x v="3"/>
    <n v="295"/>
    <n v="3"/>
    <n v="884"/>
    <x v="2"/>
    <n v="113"/>
    <n v="9"/>
    <x v="1"/>
    <n v="0.34954751131221717"/>
    <n v="309"/>
  </r>
  <r>
    <s v="ORD003022"/>
    <s v="CUST8183"/>
    <s v="Cheryl Hernandez"/>
    <s v="jeremy.tucker@outlook.com"/>
    <x v="4"/>
    <d v="2023-12-03T00:00:00"/>
    <x v="196"/>
    <x v="11"/>
    <x v="0"/>
    <s v="July"/>
    <x v="0"/>
    <s v="PROD9036"/>
    <x v="7"/>
    <x v="4"/>
    <n v="810"/>
    <n v="3"/>
    <n v="2430"/>
    <x v="3"/>
    <n v="225"/>
    <n v="8"/>
    <x v="1"/>
    <n v="0.24979423868312758"/>
    <n v="607"/>
  </r>
  <r>
    <s v="ORD003023"/>
    <s v="CUST2263"/>
    <s v="Cynthia Mcintosh"/>
    <s v="scott.barrett@outlook.com"/>
    <x v="5"/>
    <d v="2024-07-20T00:00:00"/>
    <x v="309"/>
    <x v="9"/>
    <x v="0"/>
    <s v="June"/>
    <x v="0"/>
    <s v="PROD1473"/>
    <x v="19"/>
    <x v="2"/>
    <n v="593"/>
    <n v="6"/>
    <n v="3560"/>
    <x v="1"/>
    <n v="276"/>
    <n v="8"/>
    <x v="1"/>
    <n v="0.3"/>
    <n v="1068"/>
  </r>
  <r>
    <s v="ORD003024"/>
    <s v="CUST8162"/>
    <s v="Alexander Long"/>
    <s v="samantha.garcia@hotmail.com"/>
    <x v="0"/>
    <d v="2024-12-14T00:00:00"/>
    <x v="394"/>
    <x v="5"/>
    <x v="0"/>
    <s v="October"/>
    <x v="0"/>
    <s v="PROD3504"/>
    <x v="17"/>
    <x v="3"/>
    <n v="301"/>
    <n v="4"/>
    <n v="1204"/>
    <x v="0"/>
    <n v="146"/>
    <n v="7"/>
    <x v="0"/>
    <n v="0.34966777408637872"/>
    <n v="421"/>
  </r>
  <r>
    <s v="ORD003025"/>
    <s v="CUST9226"/>
    <s v="Joseph Harris"/>
    <s v="jonathan.carter@yahoo.com"/>
    <x v="2"/>
    <d v="2023-10-20T00:00:00"/>
    <x v="525"/>
    <x v="7"/>
    <x v="0"/>
    <s v="November"/>
    <x v="0"/>
    <s v="PROD9524"/>
    <x v="21"/>
    <x v="1"/>
    <n v="1106"/>
    <n v="3"/>
    <n v="3319"/>
    <x v="0"/>
    <n v="333"/>
    <n v="6"/>
    <x v="0"/>
    <n v="0.15004519433564326"/>
    <n v="498"/>
  </r>
  <r>
    <s v="ORD003026"/>
    <s v="CUST8283"/>
    <s v="Jeffrey Martin"/>
    <s v="stacy.navarro@outlook.com"/>
    <x v="1"/>
    <d v="2024-05-29T00:00:00"/>
    <x v="212"/>
    <x v="1"/>
    <x v="0"/>
    <s v="December"/>
    <x v="0"/>
    <s v="PROD6227"/>
    <x v="6"/>
    <x v="0"/>
    <n v="648"/>
    <n v="10"/>
    <n v="6483"/>
    <x v="1"/>
    <n v="857"/>
    <n v="7"/>
    <x v="0"/>
    <n v="0.39996915008483724"/>
    <n v="2593"/>
  </r>
  <r>
    <s v="ORD003027"/>
    <s v="CUST3855"/>
    <s v="Kevin Burgess"/>
    <s v="bradley.hudson@yahoo.com"/>
    <x v="1"/>
    <d v="2023-08-23T00:00:00"/>
    <x v="575"/>
    <x v="3"/>
    <x v="1"/>
    <s v="March"/>
    <x v="0"/>
    <s v="PROD2745"/>
    <x v="20"/>
    <x v="3"/>
    <n v="955"/>
    <n v="5"/>
    <n v="4776"/>
    <x v="1"/>
    <n v="392"/>
    <n v="4"/>
    <x v="0"/>
    <n v="0.34987437185929648"/>
    <n v="1671"/>
  </r>
  <r>
    <s v="ORD003028"/>
    <s v="CUST1804"/>
    <s v="Chelsey Campbell"/>
    <s v="eric.powell@outlook.com"/>
    <x v="3"/>
    <d v="2023-03-19T00:00:00"/>
    <x v="389"/>
    <x v="5"/>
    <x v="0"/>
    <s v="October"/>
    <x v="0"/>
    <s v="PROD8648"/>
    <x v="14"/>
    <x v="4"/>
    <n v="773"/>
    <n v="3"/>
    <n v="2320"/>
    <x v="1"/>
    <n v="239"/>
    <n v="2"/>
    <x v="0"/>
    <n v="0.25"/>
    <n v="580"/>
  </r>
  <r>
    <s v="ORD003029"/>
    <s v="CUST3694"/>
    <s v="Mason Thomas"/>
    <s v="margaret.sellers@gmail.com"/>
    <x v="2"/>
    <d v="2023-09-30T00:00:00"/>
    <x v="1"/>
    <x v="1"/>
    <x v="0"/>
    <s v="December"/>
    <x v="0"/>
    <s v="PROD6353"/>
    <x v="9"/>
    <x v="4"/>
    <n v="844"/>
    <n v="10"/>
    <n v="8443"/>
    <x v="0"/>
    <n v="778"/>
    <n v="7"/>
    <x v="0"/>
    <n v="0.25002961032808241"/>
    <n v="2111"/>
  </r>
  <r>
    <s v="ORD003030"/>
    <s v="CUST5203"/>
    <s v="Christine Lamb"/>
    <s v="rebecca.haynes@hotmail.com"/>
    <x v="0"/>
    <d v="2024-05-23T00:00:00"/>
    <x v="238"/>
    <x v="4"/>
    <x v="0"/>
    <s v="April"/>
    <x v="0"/>
    <s v="PROD4596"/>
    <x v="14"/>
    <x v="4"/>
    <n v="430"/>
    <n v="1"/>
    <n v="430"/>
    <x v="1"/>
    <n v="29"/>
    <n v="6"/>
    <x v="0"/>
    <n v="0.24883720930232558"/>
    <n v="107"/>
  </r>
  <r>
    <s v="ORD003031"/>
    <s v="CUST3260"/>
    <s v="Victoria Nelson"/>
    <s v="michael.harrison@outlook.com"/>
    <x v="5"/>
    <d v="2023-12-02T00:00:00"/>
    <x v="567"/>
    <x v="9"/>
    <x v="1"/>
    <s v="June"/>
    <x v="0"/>
    <s v="PROD3632"/>
    <x v="8"/>
    <x v="2"/>
    <n v="568"/>
    <n v="1"/>
    <n v="568"/>
    <x v="0"/>
    <n v="30"/>
    <n v="6"/>
    <x v="0"/>
    <n v="0.29929577464788731"/>
    <n v="170"/>
  </r>
  <r>
    <s v="ORD003032"/>
    <s v="CUST2804"/>
    <s v="Kimberly Stephens"/>
    <s v="scott.foster@gmail.com"/>
    <x v="2"/>
    <d v="2023-11-30T00:00:00"/>
    <x v="565"/>
    <x v="11"/>
    <x v="1"/>
    <s v="July"/>
    <x v="2"/>
    <s v="PROD2272"/>
    <x v="15"/>
    <x v="1"/>
    <n v="274"/>
    <n v="2"/>
    <n v="548"/>
    <x v="1"/>
    <n v="77"/>
    <m/>
    <x v="2"/>
    <n v="0.14963503649635038"/>
    <n v="82"/>
  </r>
  <r>
    <s v="ORD003033"/>
    <s v="CUST7018"/>
    <s v="Lindsay Ruiz"/>
    <s v="jay.henson@outlook.com"/>
    <x v="6"/>
    <d v="2023-01-09T00:00:00"/>
    <x v="58"/>
    <x v="2"/>
    <x v="0"/>
    <s v="May"/>
    <x v="0"/>
    <s v="PROD2172"/>
    <x v="18"/>
    <x v="0"/>
    <n v="1018"/>
    <n v="5"/>
    <n v="5091"/>
    <x v="1"/>
    <n v="396"/>
    <n v="4"/>
    <x v="0"/>
    <n v="0.39992142997446473"/>
    <n v="2036"/>
  </r>
  <r>
    <s v="ORD003034"/>
    <s v="CUST6167"/>
    <s v="Ruth Horton"/>
    <s v="jeanette.friedman@hotmail.com"/>
    <x v="2"/>
    <d v="2023-10-06T00:00:00"/>
    <x v="215"/>
    <x v="4"/>
    <x v="0"/>
    <s v="April"/>
    <x v="0"/>
    <s v="PROD3740"/>
    <x v="14"/>
    <x v="4"/>
    <n v="665"/>
    <n v="4"/>
    <n v="2660"/>
    <x v="1"/>
    <n v="230"/>
    <n v="8"/>
    <x v="1"/>
    <n v="0.25"/>
    <n v="665"/>
  </r>
  <r>
    <s v="ORD003035"/>
    <s v="CUST6888"/>
    <s v="Lisa Cooper"/>
    <s v="helen.cochran@hotmail.com"/>
    <x v="6"/>
    <d v="2023-03-03T00:00:00"/>
    <x v="135"/>
    <x v="5"/>
    <x v="1"/>
    <s v="October"/>
    <x v="2"/>
    <s v="PROD7996"/>
    <x v="0"/>
    <x v="0"/>
    <n v="345"/>
    <n v="2"/>
    <n v="690"/>
    <x v="1"/>
    <n v="39"/>
    <m/>
    <x v="2"/>
    <n v="0.4"/>
    <n v="276"/>
  </r>
  <r>
    <s v="ORD003036"/>
    <s v="CUST8160"/>
    <s v="Kelly Newman"/>
    <s v="daniel.higgins@hotmail.com"/>
    <x v="5"/>
    <d v="2024-12-02T00:00:00"/>
    <x v="252"/>
    <x v="11"/>
    <x v="1"/>
    <s v="July"/>
    <x v="0"/>
    <s v="PROD1430"/>
    <x v="14"/>
    <x v="4"/>
    <n v="510"/>
    <n v="2"/>
    <n v="1020"/>
    <x v="0"/>
    <n v="104"/>
    <n v="3"/>
    <x v="0"/>
    <n v="0.25"/>
    <n v="255"/>
  </r>
  <r>
    <s v="ORD003037"/>
    <s v="CUST8954"/>
    <s v="James Anderson"/>
    <s v="elizabeth.burns@hotmail.com"/>
    <x v="5"/>
    <d v="2024-06-17T00:00:00"/>
    <x v="58"/>
    <x v="2"/>
    <x v="0"/>
    <s v="May"/>
    <x v="0"/>
    <s v="PROD5820"/>
    <x v="20"/>
    <x v="3"/>
    <n v="829"/>
    <n v="1"/>
    <n v="829"/>
    <x v="3"/>
    <n v="69"/>
    <n v="3"/>
    <x v="0"/>
    <n v="0.34981905910735828"/>
    <n v="290"/>
  </r>
  <r>
    <s v="ORD003038"/>
    <s v="CUST9870"/>
    <s v="Kristen Davis"/>
    <s v="kathleen.matthews@outlook.com"/>
    <x v="4"/>
    <d v="2023-10-29T00:00:00"/>
    <x v="418"/>
    <x v="11"/>
    <x v="1"/>
    <s v="July"/>
    <x v="0"/>
    <s v="PROD9618"/>
    <x v="15"/>
    <x v="1"/>
    <n v="959"/>
    <n v="1"/>
    <n v="959"/>
    <x v="1"/>
    <n v="52"/>
    <n v="5"/>
    <x v="0"/>
    <n v="0.15015641293013557"/>
    <n v="144"/>
  </r>
  <r>
    <s v="ORD003039"/>
    <s v="CUST5048"/>
    <s v="Johnathan Mills"/>
    <s v="monique.ho@outlook.com"/>
    <x v="3"/>
    <d v="2023-03-18T00:00:00"/>
    <x v="710"/>
    <x v="9"/>
    <x v="1"/>
    <s v="June"/>
    <x v="2"/>
    <s v="PROD9827"/>
    <x v="20"/>
    <x v="3"/>
    <n v="1040"/>
    <n v="3"/>
    <n v="3120"/>
    <x v="0"/>
    <n v="410"/>
    <m/>
    <x v="2"/>
    <n v="0.35"/>
    <n v="1092"/>
  </r>
  <r>
    <s v="ORD003040"/>
    <s v="CUST3004"/>
    <s v="Kenneth White"/>
    <s v="brenda.flores@outlook.com"/>
    <x v="3"/>
    <d v="2023-05-10T00:00:00"/>
    <x v="597"/>
    <x v="2"/>
    <x v="1"/>
    <s v="May"/>
    <x v="0"/>
    <s v="PROD6847"/>
    <x v="10"/>
    <x v="2"/>
    <n v="777"/>
    <n v="5"/>
    <n v="3884"/>
    <x v="1"/>
    <n v="565"/>
    <n v="9"/>
    <x v="1"/>
    <n v="0.29994850669412976"/>
    <n v="1165"/>
  </r>
  <r>
    <s v="ORD003041"/>
    <s v="CUST1872"/>
    <s v="Joshua Cisneros"/>
    <s v="frank.lang@gmail.com"/>
    <x v="0"/>
    <d v="2023-09-23T00:00:00"/>
    <x v="29"/>
    <x v="10"/>
    <x v="1"/>
    <s v="February"/>
    <x v="2"/>
    <s v="PROD9892"/>
    <x v="7"/>
    <x v="4"/>
    <n v="650"/>
    <n v="3"/>
    <n v="1949"/>
    <x v="4"/>
    <n v="134"/>
    <m/>
    <x v="2"/>
    <n v="0.24987172909184197"/>
    <n v="487"/>
  </r>
  <r>
    <s v="ORD003042"/>
    <s v="CUST6128"/>
    <s v="James Craig"/>
    <s v="isaiah.powers@hotmail.com"/>
    <x v="3"/>
    <d v="2023-05-31T00:00:00"/>
    <x v="520"/>
    <x v="1"/>
    <x v="0"/>
    <s v="December"/>
    <x v="0"/>
    <s v="PROD7972"/>
    <x v="8"/>
    <x v="2"/>
    <n v="1884"/>
    <n v="4"/>
    <n v="7536"/>
    <x v="1"/>
    <n v="784"/>
    <n v="10"/>
    <x v="1"/>
    <n v="0.30002653927813161"/>
    <n v="2261"/>
  </r>
  <r>
    <s v="ORD003043"/>
    <s v="CUST1288"/>
    <s v="Kathryn Gentry"/>
    <s v="jennifer.turner@outlook.com"/>
    <x v="1"/>
    <d v="2023-04-22T00:00:00"/>
    <x v="562"/>
    <x v="11"/>
    <x v="0"/>
    <s v="July"/>
    <x v="0"/>
    <s v="PROD2694"/>
    <x v="17"/>
    <x v="3"/>
    <n v="1198"/>
    <n v="3"/>
    <n v="3595"/>
    <x v="0"/>
    <n v="350"/>
    <n v="8"/>
    <x v="1"/>
    <n v="0.34993045897079278"/>
    <n v="1258"/>
  </r>
  <r>
    <s v="ORD003044"/>
    <s v="CUST2450"/>
    <s v="Mr. Nicholas Mcdonald"/>
    <s v="carl.thompson@gmail.com"/>
    <x v="1"/>
    <d v="2024-03-18T00:00:00"/>
    <x v="31"/>
    <x v="3"/>
    <x v="1"/>
    <s v="March"/>
    <x v="0"/>
    <s v="PROD1086"/>
    <x v="20"/>
    <x v="3"/>
    <n v="19"/>
    <n v="3"/>
    <n v="58"/>
    <x v="0"/>
    <n v="8"/>
    <n v="5"/>
    <x v="0"/>
    <n v="0.34482758620689657"/>
    <n v="20"/>
  </r>
  <r>
    <s v="ORD003045"/>
    <s v="CUST6017"/>
    <s v="Angela Shepherd"/>
    <s v="thomas.singleton@yahoo.com"/>
    <x v="5"/>
    <d v="2024-04-16T00:00:00"/>
    <x v="313"/>
    <x v="3"/>
    <x v="0"/>
    <s v="March"/>
    <x v="0"/>
    <s v="PROD9450"/>
    <x v="21"/>
    <x v="1"/>
    <n v="735"/>
    <n v="2"/>
    <n v="1470"/>
    <x v="1"/>
    <n v="170"/>
    <n v="5"/>
    <x v="0"/>
    <n v="0.14965986394557823"/>
    <n v="220"/>
  </r>
  <r>
    <s v="ORD003046"/>
    <s v="CUST9673"/>
    <s v="Brenda Hall"/>
    <s v="robert.tran@hotmail.com"/>
    <x v="3"/>
    <d v="2023-07-20T00:00:00"/>
    <x v="651"/>
    <x v="8"/>
    <x v="1"/>
    <s v="September"/>
    <x v="1"/>
    <s v="PROD2706"/>
    <x v="19"/>
    <x v="2"/>
    <n v="743"/>
    <n v="2"/>
    <n v="1486"/>
    <x v="0"/>
    <n v="159"/>
    <m/>
    <x v="2"/>
    <n v="0.30013458950201882"/>
    <n v="446"/>
  </r>
  <r>
    <s v="ORD003047"/>
    <s v="CUST3208"/>
    <s v="Tony Larsen"/>
    <s v="george.watkins@outlook.com"/>
    <x v="2"/>
    <d v="2023-06-03T00:00:00"/>
    <x v="427"/>
    <x v="10"/>
    <x v="0"/>
    <s v="February"/>
    <x v="0"/>
    <s v="PROD9137"/>
    <x v="3"/>
    <x v="1"/>
    <n v="734"/>
    <n v="4"/>
    <n v="2935"/>
    <x v="1"/>
    <n v="238"/>
    <n v="2"/>
    <x v="0"/>
    <n v="0.14991482112436116"/>
    <n v="440"/>
  </r>
  <r>
    <s v="ORD003048"/>
    <s v="CUST9824"/>
    <s v="Holly Armstrong"/>
    <s v="jeffrey.wood@yahoo.com"/>
    <x v="3"/>
    <d v="2024-05-04T00:00:00"/>
    <x v="15"/>
    <x v="7"/>
    <x v="1"/>
    <s v="November"/>
    <x v="0"/>
    <s v="PROD7588"/>
    <x v="5"/>
    <x v="3"/>
    <n v="269"/>
    <n v="1"/>
    <n v="269"/>
    <x v="0"/>
    <n v="29"/>
    <n v="6"/>
    <x v="0"/>
    <n v="0.34944237918215615"/>
    <n v="94"/>
  </r>
  <r>
    <s v="ORD003049"/>
    <s v="CUST6521"/>
    <s v="Chris King"/>
    <s v="adam.hunt@outlook.com"/>
    <x v="1"/>
    <d v="2023-12-29T00:00:00"/>
    <x v="262"/>
    <x v="6"/>
    <x v="1"/>
    <s v="August"/>
    <x v="1"/>
    <s v="PROD6540"/>
    <x v="14"/>
    <x v="4"/>
    <n v="581"/>
    <n v="3"/>
    <n v="1742"/>
    <x v="0"/>
    <n v="145"/>
    <m/>
    <x v="2"/>
    <n v="0.24971297359357061"/>
    <n v="435"/>
  </r>
  <r>
    <s v="ORD003050"/>
    <s v="CUST2890"/>
    <s v="Theresa Garcia"/>
    <s v="amanda.torres@outlook.com"/>
    <x v="5"/>
    <d v="2024-01-04T00:00:00"/>
    <x v="704"/>
    <x v="0"/>
    <x v="0"/>
    <s v="January"/>
    <x v="0"/>
    <s v="PROD5027"/>
    <x v="18"/>
    <x v="0"/>
    <n v="184"/>
    <n v="2"/>
    <n v="368"/>
    <x v="0"/>
    <n v="55"/>
    <n v="6"/>
    <x v="0"/>
    <n v="0.39945652173913043"/>
    <n v="147"/>
  </r>
  <r>
    <s v="ORD003051"/>
    <s v="CUST4635"/>
    <s v="Richard Payne"/>
    <s v="willie.williams@hotmail.com"/>
    <x v="6"/>
    <d v="2023-04-15T00:00:00"/>
    <x v="613"/>
    <x v="5"/>
    <x v="0"/>
    <s v="October"/>
    <x v="0"/>
    <s v="PROD8212"/>
    <x v="6"/>
    <x v="0"/>
    <n v="826"/>
    <n v="1"/>
    <n v="826"/>
    <x v="2"/>
    <n v="47"/>
    <n v="10"/>
    <x v="1"/>
    <n v="0.39951573849878935"/>
    <n v="330"/>
  </r>
  <r>
    <s v="ORD003052"/>
    <s v="CUST4676"/>
    <s v="Jon Hooper"/>
    <s v="carolyn.maldonado@hotmail.com"/>
    <x v="6"/>
    <d v="2023-09-13T00:00:00"/>
    <x v="121"/>
    <x v="0"/>
    <x v="0"/>
    <s v="January"/>
    <x v="0"/>
    <s v="PROD7176"/>
    <x v="3"/>
    <x v="1"/>
    <n v="668"/>
    <n v="1"/>
    <n v="668"/>
    <x v="0"/>
    <n v="55"/>
    <n v="6"/>
    <x v="0"/>
    <n v="0.1497005988023952"/>
    <n v="100"/>
  </r>
  <r>
    <s v="ORD003053"/>
    <s v="CUST7077"/>
    <s v="Robert Garrett"/>
    <s v="rachel.wood@gmail.com"/>
    <x v="1"/>
    <d v="2024-01-10T00:00:00"/>
    <x v="380"/>
    <x v="3"/>
    <x v="1"/>
    <s v="March"/>
    <x v="1"/>
    <s v="PROD7383"/>
    <x v="8"/>
    <x v="2"/>
    <n v="869"/>
    <n v="5"/>
    <n v="4344"/>
    <x v="1"/>
    <n v="608"/>
    <m/>
    <x v="2"/>
    <n v="0.29995395948434622"/>
    <n v="1303"/>
  </r>
  <r>
    <s v="ORD003054"/>
    <s v="CUST6882"/>
    <s v="Patrick Thomas"/>
    <s v="daniel.madden@gmail.com"/>
    <x v="6"/>
    <d v="2024-09-21T00:00:00"/>
    <x v="716"/>
    <x v="7"/>
    <x v="1"/>
    <s v="November"/>
    <x v="0"/>
    <s v="PROD5994"/>
    <x v="10"/>
    <x v="2"/>
    <n v="993"/>
    <n v="6"/>
    <n v="5958"/>
    <x v="0"/>
    <n v="880"/>
    <n v="9"/>
    <x v="1"/>
    <n v="0.30010070493454177"/>
    <n v="1788"/>
  </r>
  <r>
    <s v="ORD003055"/>
    <s v="CUST5306"/>
    <s v="Brianna Roach"/>
    <s v="nicole.noble@yahoo.com"/>
    <x v="1"/>
    <d v="2024-04-08T00:00:00"/>
    <x v="638"/>
    <x v="9"/>
    <x v="0"/>
    <s v="June"/>
    <x v="0"/>
    <s v="PROD4350"/>
    <x v="9"/>
    <x v="4"/>
    <n v="730"/>
    <n v="1"/>
    <n v="730"/>
    <x v="1"/>
    <n v="101"/>
    <n v="4"/>
    <x v="0"/>
    <n v="0.24931506849315069"/>
    <n v="182"/>
  </r>
  <r>
    <s v="ORD003056"/>
    <s v="CUST4399"/>
    <s v="Anthony Smith"/>
    <s v="stephen.murphy@hotmail.com"/>
    <x v="2"/>
    <d v="2023-06-11T00:00:00"/>
    <x v="504"/>
    <x v="6"/>
    <x v="0"/>
    <s v="August"/>
    <x v="0"/>
    <s v="PROD1774"/>
    <x v="4"/>
    <x v="2"/>
    <n v="417"/>
    <n v="5"/>
    <n v="2086"/>
    <x v="1"/>
    <n v="116"/>
    <n v="6"/>
    <x v="0"/>
    <n v="0.30009587727708531"/>
    <n v="626"/>
  </r>
  <r>
    <s v="ORD003057"/>
    <s v="CUST1057"/>
    <s v="Mrs. Aimee Harris"/>
    <s v="jeffery.harris@gmail.com"/>
    <x v="4"/>
    <d v="2024-04-11T00:00:00"/>
    <x v="539"/>
    <x v="1"/>
    <x v="1"/>
    <s v="December"/>
    <x v="0"/>
    <s v="PROD4041"/>
    <x v="5"/>
    <x v="3"/>
    <n v="583"/>
    <n v="6"/>
    <n v="3500"/>
    <x v="1"/>
    <n v="357"/>
    <n v="7"/>
    <x v="0"/>
    <n v="0.35"/>
    <n v="1225"/>
  </r>
  <r>
    <s v="ORD003058"/>
    <s v="CUST9525"/>
    <s v="William Garcia"/>
    <s v="denise.williams@gmail.com"/>
    <x v="2"/>
    <d v="2023-03-02T00:00:00"/>
    <x v="238"/>
    <x v="4"/>
    <x v="0"/>
    <s v="April"/>
    <x v="2"/>
    <s v="PROD4748"/>
    <x v="18"/>
    <x v="0"/>
    <n v="779"/>
    <n v="1"/>
    <n v="779"/>
    <x v="0"/>
    <n v="104"/>
    <m/>
    <x v="2"/>
    <n v="0.40051347881899874"/>
    <n v="312"/>
  </r>
  <r>
    <s v="ORD003059"/>
    <s v="CUST1343"/>
    <s v="Jonathan Phillips"/>
    <s v="robert.west@hotmail.com"/>
    <x v="2"/>
    <d v="2023-02-23T00:00:00"/>
    <x v="236"/>
    <x v="4"/>
    <x v="0"/>
    <s v="April"/>
    <x v="0"/>
    <s v="PROD8336"/>
    <x v="0"/>
    <x v="0"/>
    <n v="555"/>
    <n v="2"/>
    <n v="1109"/>
    <x v="1"/>
    <n v="131"/>
    <n v="8"/>
    <x v="1"/>
    <n v="0.40036068530207392"/>
    <n v="444"/>
  </r>
  <r>
    <s v="ORD003060"/>
    <s v="CUST9273"/>
    <s v="Donna White"/>
    <s v="holly.wilson@outlook.com"/>
    <x v="2"/>
    <d v="2023-01-15T00:00:00"/>
    <x v="62"/>
    <x v="1"/>
    <x v="1"/>
    <s v="December"/>
    <x v="0"/>
    <s v="PROD6551"/>
    <x v="20"/>
    <x v="3"/>
    <n v="1854"/>
    <n v="2"/>
    <n v="3708"/>
    <x v="1"/>
    <n v="392"/>
    <n v="6"/>
    <x v="0"/>
    <n v="0.35005393743257823"/>
    <n v="1298"/>
  </r>
  <r>
    <s v="ORD003061"/>
    <s v="CUST4234"/>
    <s v="Jeffrey Brooks"/>
    <s v="mark.cook@gmail.com"/>
    <x v="0"/>
    <d v="2024-05-03T00:00:00"/>
    <x v="596"/>
    <x v="11"/>
    <x v="0"/>
    <s v="July"/>
    <x v="0"/>
    <s v="PROD8114"/>
    <x v="14"/>
    <x v="4"/>
    <n v="1282"/>
    <n v="1"/>
    <n v="1282"/>
    <x v="1"/>
    <n v="101"/>
    <n v="8"/>
    <x v="1"/>
    <n v="0.25039001560062402"/>
    <n v="321"/>
  </r>
  <r>
    <s v="ORD003062"/>
    <s v="CUST1506"/>
    <s v="Elizabeth Walker"/>
    <s v="nathan.robinson@gmail.com"/>
    <x v="2"/>
    <d v="2023-12-06T00:00:00"/>
    <x v="572"/>
    <x v="6"/>
    <x v="0"/>
    <s v="August"/>
    <x v="0"/>
    <s v="PROD3842"/>
    <x v="17"/>
    <x v="3"/>
    <n v="1012"/>
    <n v="1"/>
    <n v="1012"/>
    <x v="2"/>
    <n v="97"/>
    <n v="8"/>
    <x v="1"/>
    <n v="0.34980237154150196"/>
    <n v="354"/>
  </r>
  <r>
    <s v="ORD003063"/>
    <s v="CUST4143"/>
    <s v="Tracy Ortiz"/>
    <s v="leslie.cline@yahoo.com"/>
    <x v="4"/>
    <d v="2023-03-29T00:00:00"/>
    <x v="201"/>
    <x v="2"/>
    <x v="1"/>
    <s v="May"/>
    <x v="0"/>
    <s v="PROD4728"/>
    <x v="16"/>
    <x v="0"/>
    <n v="730"/>
    <n v="3"/>
    <n v="2191"/>
    <x v="4"/>
    <n v="192"/>
    <n v="6"/>
    <x v="0"/>
    <n v="0.39981743496120492"/>
    <n v="876"/>
  </r>
  <r>
    <s v="ORD003064"/>
    <s v="CUST9275"/>
    <s v="Victoria Arnold"/>
    <s v="david.ward@hotmail.com"/>
    <x v="3"/>
    <d v="2023-09-20T00:00:00"/>
    <x v="494"/>
    <x v="3"/>
    <x v="1"/>
    <s v="March"/>
    <x v="0"/>
    <s v="PROD8172"/>
    <x v="4"/>
    <x v="2"/>
    <n v="890"/>
    <n v="3"/>
    <n v="2671"/>
    <x v="0"/>
    <n v="220"/>
    <n v="2"/>
    <x v="0"/>
    <n v="0.29988768251591164"/>
    <n v="801"/>
  </r>
  <r>
    <s v="ORD003065"/>
    <s v="CUST3961"/>
    <s v="Thomas Smith"/>
    <s v="kevin.wilson@yahoo.com"/>
    <x v="5"/>
    <d v="2023-05-04T00:00:00"/>
    <x v="485"/>
    <x v="11"/>
    <x v="0"/>
    <s v="July"/>
    <x v="0"/>
    <s v="PROD3949"/>
    <x v="8"/>
    <x v="2"/>
    <n v="1115"/>
    <n v="6"/>
    <n v="6693"/>
    <x v="0"/>
    <n v="775"/>
    <n v="10"/>
    <x v="1"/>
    <n v="0.30001494098311671"/>
    <n v="2008"/>
  </r>
  <r>
    <s v="ORD003066"/>
    <s v="CUST9148"/>
    <s v="Kelly Nichols"/>
    <s v="abigail.roberts@gmail.com"/>
    <x v="3"/>
    <d v="2023-02-03T00:00:00"/>
    <x v="252"/>
    <x v="11"/>
    <x v="1"/>
    <s v="July"/>
    <x v="0"/>
    <s v="PROD2209"/>
    <x v="16"/>
    <x v="0"/>
    <n v="265"/>
    <n v="5"/>
    <n v="1324"/>
    <x v="3"/>
    <n v="191"/>
    <n v="9"/>
    <x v="1"/>
    <n v="0.40030211480362538"/>
    <n v="530"/>
  </r>
  <r>
    <s v="ORD003067"/>
    <s v="CUST2533"/>
    <s v="Timothy Diaz"/>
    <s v="thomas.coleman@outlook.com"/>
    <x v="5"/>
    <d v="2023-09-29T00:00:00"/>
    <x v="250"/>
    <x v="0"/>
    <x v="1"/>
    <s v="January"/>
    <x v="0"/>
    <s v="PROD1325"/>
    <x v="18"/>
    <x v="0"/>
    <n v="119"/>
    <n v="2"/>
    <n v="239"/>
    <x v="3"/>
    <n v="15"/>
    <n v="10"/>
    <x v="1"/>
    <n v="0.39748953974895396"/>
    <n v="95"/>
  </r>
  <r>
    <s v="ORD003068"/>
    <s v="CUST1863"/>
    <s v="Sarah Miller"/>
    <s v="kim.long@gmail.com"/>
    <x v="6"/>
    <d v="2023-04-20T00:00:00"/>
    <x v="202"/>
    <x v="11"/>
    <x v="1"/>
    <s v="July"/>
    <x v="0"/>
    <s v="PROD3656"/>
    <x v="19"/>
    <x v="2"/>
    <n v="102"/>
    <n v="2"/>
    <n v="204"/>
    <x v="1"/>
    <n v="27"/>
    <n v="8"/>
    <x v="1"/>
    <n v="0.29901960784313725"/>
    <n v="61"/>
  </r>
  <r>
    <s v="ORD003069"/>
    <s v="CUST3336"/>
    <s v="Stacy Russell"/>
    <s v="michael.landry@hotmail.com"/>
    <x v="0"/>
    <d v="2023-12-09T00:00:00"/>
    <x v="41"/>
    <x v="8"/>
    <x v="1"/>
    <s v="September"/>
    <x v="0"/>
    <s v="PROD5422"/>
    <x v="19"/>
    <x v="2"/>
    <n v="545"/>
    <n v="5"/>
    <n v="2723"/>
    <x v="0"/>
    <n v="349"/>
    <n v="9"/>
    <x v="1"/>
    <n v="0.30003672420124861"/>
    <n v="817"/>
  </r>
  <r>
    <s v="ORD003070"/>
    <s v="CUST1618"/>
    <s v="Paul Davis"/>
    <s v="tina.cruz@yahoo.com"/>
    <x v="4"/>
    <d v="2023-10-11T00:00:00"/>
    <x v="686"/>
    <x v="8"/>
    <x v="0"/>
    <s v="September"/>
    <x v="0"/>
    <s v="PROD9027"/>
    <x v="8"/>
    <x v="2"/>
    <n v="224"/>
    <n v="2"/>
    <n v="447"/>
    <x v="1"/>
    <n v="42"/>
    <n v="2"/>
    <x v="0"/>
    <n v="0.29977628635346754"/>
    <n v="134"/>
  </r>
  <r>
    <s v="ORD003071"/>
    <s v="CUST9084"/>
    <s v="Amber Martinez MD"/>
    <s v="regina.peters@yahoo.com"/>
    <x v="4"/>
    <d v="2024-12-14T00:00:00"/>
    <x v="617"/>
    <x v="3"/>
    <x v="1"/>
    <s v="March"/>
    <x v="1"/>
    <s v="PROD7143"/>
    <x v="17"/>
    <x v="3"/>
    <n v="691"/>
    <n v="1"/>
    <n v="691"/>
    <x v="0"/>
    <n v="101"/>
    <m/>
    <x v="2"/>
    <n v="0.35021707670043417"/>
    <n v="242"/>
  </r>
  <r>
    <s v="ORD003072"/>
    <s v="CUST4779"/>
    <s v="Anthony Rogers"/>
    <s v="heidi.henry@yahoo.com"/>
    <x v="2"/>
    <d v="2024-09-14T00:00:00"/>
    <x v="211"/>
    <x v="0"/>
    <x v="0"/>
    <s v="January"/>
    <x v="0"/>
    <s v="PROD7296"/>
    <x v="1"/>
    <x v="1"/>
    <n v="849"/>
    <n v="3"/>
    <n v="2548"/>
    <x v="0"/>
    <n v="284"/>
    <n v="4"/>
    <x v="0"/>
    <n v="0.14992150706436422"/>
    <n v="382"/>
  </r>
  <r>
    <s v="ORD003073"/>
    <s v="CUST3208"/>
    <s v="Tony Larsen"/>
    <s v="george.watkins@outlook.com"/>
    <x v="2"/>
    <d v="2023-06-03T00:00:00"/>
    <x v="395"/>
    <x v="8"/>
    <x v="1"/>
    <s v="September"/>
    <x v="1"/>
    <s v="PROD8389"/>
    <x v="18"/>
    <x v="0"/>
    <n v="545"/>
    <n v="1"/>
    <n v="545"/>
    <x v="2"/>
    <n v="66"/>
    <m/>
    <x v="2"/>
    <n v="0.4"/>
    <n v="218"/>
  </r>
  <r>
    <s v="ORD003074"/>
    <s v="CUST5254"/>
    <s v="Austin Howard"/>
    <s v="chelsea.freeman@outlook.com"/>
    <x v="2"/>
    <d v="2023-08-27T00:00:00"/>
    <x v="392"/>
    <x v="4"/>
    <x v="0"/>
    <s v="April"/>
    <x v="0"/>
    <s v="PROD3123"/>
    <x v="11"/>
    <x v="3"/>
    <n v="679"/>
    <n v="3"/>
    <n v="2037"/>
    <x v="3"/>
    <n v="186"/>
    <n v="8"/>
    <x v="1"/>
    <n v="0.35002454590083454"/>
    <n v="713"/>
  </r>
  <r>
    <s v="ORD003075"/>
    <s v="CUST9868"/>
    <s v="William Carroll"/>
    <s v="allen.stewart@outlook.com"/>
    <x v="6"/>
    <d v="2024-08-20T00:00:00"/>
    <x v="20"/>
    <x v="3"/>
    <x v="0"/>
    <s v="March"/>
    <x v="0"/>
    <s v="PROD7981"/>
    <x v="18"/>
    <x v="0"/>
    <n v="321"/>
    <n v="3"/>
    <n v="963"/>
    <x v="4"/>
    <n v="92"/>
    <n v="7"/>
    <x v="0"/>
    <n v="0.39979231568016615"/>
    <n v="385"/>
  </r>
  <r>
    <s v="ORD003076"/>
    <s v="CUST5556"/>
    <s v="Betty Gates"/>
    <s v="brenda.nguyen@yahoo.com"/>
    <x v="3"/>
    <d v="2024-02-15T00:00:00"/>
    <x v="664"/>
    <x v="4"/>
    <x v="0"/>
    <s v="April"/>
    <x v="0"/>
    <s v="PROD1390"/>
    <x v="0"/>
    <x v="0"/>
    <n v="489"/>
    <n v="3"/>
    <n v="1468"/>
    <x v="1"/>
    <n v="162"/>
    <n v="7"/>
    <x v="0"/>
    <n v="0.39986376021798364"/>
    <n v="587"/>
  </r>
  <r>
    <s v="ORD003077"/>
    <s v="CUST1420"/>
    <s v="Samantha Blake"/>
    <s v="julie.todd@gmail.com"/>
    <x v="6"/>
    <d v="2024-06-28T00:00:00"/>
    <x v="58"/>
    <x v="2"/>
    <x v="0"/>
    <s v="May"/>
    <x v="0"/>
    <s v="PROD4086"/>
    <x v="1"/>
    <x v="1"/>
    <n v="615"/>
    <n v="2"/>
    <n v="1231"/>
    <x v="0"/>
    <n v="133"/>
    <n v="6"/>
    <x v="0"/>
    <n v="0.1502843216896832"/>
    <n v="185"/>
  </r>
  <r>
    <s v="ORD003078"/>
    <s v="CUST1305"/>
    <s v="Christina Carter PhD"/>
    <s v="christopher.blair@hotmail.com"/>
    <x v="3"/>
    <d v="2024-03-27T00:00:00"/>
    <x v="489"/>
    <x v="9"/>
    <x v="0"/>
    <s v="June"/>
    <x v="0"/>
    <s v="PROD7189"/>
    <x v="5"/>
    <x v="3"/>
    <n v="401"/>
    <n v="2"/>
    <n v="802"/>
    <x v="0"/>
    <n v="47"/>
    <n v="3"/>
    <x v="0"/>
    <n v="0.35037406483790523"/>
    <n v="281"/>
  </r>
  <r>
    <s v="ORD003079"/>
    <s v="CUST3375"/>
    <s v="Victoria Wright"/>
    <s v="alex.sutton@yahoo.com"/>
    <x v="1"/>
    <d v="2023-05-22T00:00:00"/>
    <x v="283"/>
    <x v="3"/>
    <x v="0"/>
    <s v="March"/>
    <x v="0"/>
    <s v="PROD9048"/>
    <x v="12"/>
    <x v="3"/>
    <n v="563"/>
    <n v="4"/>
    <n v="2252"/>
    <x v="1"/>
    <n v="315"/>
    <n v="2"/>
    <x v="0"/>
    <n v="0.34991119005328597"/>
    <n v="788"/>
  </r>
  <r>
    <s v="ORD003080"/>
    <s v="CUST1262"/>
    <s v="Wanda Payne"/>
    <s v="sara.gates@hotmail.com"/>
    <x v="3"/>
    <d v="2023-03-11T00:00:00"/>
    <x v="208"/>
    <x v="4"/>
    <x v="1"/>
    <s v="April"/>
    <x v="0"/>
    <s v="PROD2960"/>
    <x v="12"/>
    <x v="3"/>
    <n v="152"/>
    <n v="2"/>
    <n v="303"/>
    <x v="2"/>
    <n v="28"/>
    <n v="7"/>
    <x v="0"/>
    <n v="0.34983498349834985"/>
    <n v="106"/>
  </r>
  <r>
    <s v="ORD003081"/>
    <s v="CUST5569"/>
    <s v="Ethan Garner"/>
    <s v="deborah.perez@gmail.com"/>
    <x v="5"/>
    <d v="2024-07-26T00:00:00"/>
    <x v="622"/>
    <x v="11"/>
    <x v="0"/>
    <s v="July"/>
    <x v="0"/>
    <s v="PROD7441"/>
    <x v="4"/>
    <x v="2"/>
    <n v="672"/>
    <n v="2"/>
    <n v="1345"/>
    <x v="0"/>
    <n v="144"/>
    <n v="3"/>
    <x v="0"/>
    <n v="0.29962825278810407"/>
    <n v="403"/>
  </r>
  <r>
    <s v="ORD003082"/>
    <s v="CUST4557"/>
    <s v="Elizabeth Boyd"/>
    <s v="jennifer.fisher@outlook.com"/>
    <x v="0"/>
    <d v="2023-05-27T00:00:00"/>
    <x v="719"/>
    <x v="3"/>
    <x v="0"/>
    <s v="March"/>
    <x v="0"/>
    <s v="PROD2639"/>
    <x v="6"/>
    <x v="0"/>
    <n v="866"/>
    <n v="1"/>
    <n v="866"/>
    <x v="0"/>
    <n v="89"/>
    <n v="3"/>
    <x v="0"/>
    <n v="0.39953810623556579"/>
    <n v="346"/>
  </r>
  <r>
    <s v="ORD003083"/>
    <s v="CUST5479"/>
    <s v="Meredith Perez"/>
    <s v="elizabeth.rodriguez@gmail.com"/>
    <x v="4"/>
    <d v="2023-09-04T00:00:00"/>
    <x v="551"/>
    <x v="5"/>
    <x v="1"/>
    <s v="October"/>
    <x v="2"/>
    <s v="PROD4467"/>
    <x v="16"/>
    <x v="0"/>
    <n v="92"/>
    <n v="3"/>
    <n v="277"/>
    <x v="0"/>
    <n v="21"/>
    <m/>
    <x v="2"/>
    <n v="0.4007220216606498"/>
    <n v="111"/>
  </r>
  <r>
    <s v="ORD003084"/>
    <s v="CUST1308"/>
    <s v="Courtney Cook"/>
    <s v="alexis.dawson@yahoo.com"/>
    <x v="6"/>
    <d v="2024-08-16T00:00:00"/>
    <x v="667"/>
    <x v="9"/>
    <x v="0"/>
    <s v="June"/>
    <x v="0"/>
    <s v="PROD2065"/>
    <x v="7"/>
    <x v="4"/>
    <n v="421"/>
    <n v="4"/>
    <n v="1684"/>
    <x v="0"/>
    <n v="189"/>
    <n v="3"/>
    <x v="0"/>
    <n v="0.25"/>
    <n v="421"/>
  </r>
  <r>
    <s v="ORD003085"/>
    <s v="CUST4694"/>
    <s v="Jaime Smith"/>
    <s v="jessica.velez@hotmail.com"/>
    <x v="3"/>
    <d v="2023-03-14T00:00:00"/>
    <x v="661"/>
    <x v="9"/>
    <x v="1"/>
    <s v="June"/>
    <x v="0"/>
    <s v="PROD9174"/>
    <x v="12"/>
    <x v="3"/>
    <n v="1103"/>
    <n v="3"/>
    <n v="3309"/>
    <x v="1"/>
    <n v="279"/>
    <n v="6"/>
    <x v="0"/>
    <n v="0.3499546690843155"/>
    <n v="1158"/>
  </r>
  <r>
    <s v="ORD003086"/>
    <s v="CUST1474"/>
    <s v="Rebecca Fleming"/>
    <s v="robert.barton@yahoo.com"/>
    <x v="2"/>
    <d v="2024-08-12T00:00:00"/>
    <x v="157"/>
    <x v="1"/>
    <x v="1"/>
    <s v="December"/>
    <x v="0"/>
    <s v="PROD8477"/>
    <x v="15"/>
    <x v="1"/>
    <n v="1461"/>
    <n v="4"/>
    <n v="5846"/>
    <x v="2"/>
    <n v="779"/>
    <n v="4"/>
    <x v="0"/>
    <n v="0.15001710571330826"/>
    <n v="877"/>
  </r>
  <r>
    <s v="ORD003087"/>
    <s v="CUST7908"/>
    <s v="Rachel Reese"/>
    <s v="gary.williams@yahoo.com"/>
    <x v="0"/>
    <d v="2023-09-02T00:00:00"/>
    <x v="620"/>
    <x v="2"/>
    <x v="0"/>
    <s v="May"/>
    <x v="0"/>
    <s v="PROD7639"/>
    <x v="3"/>
    <x v="1"/>
    <n v="896"/>
    <n v="4"/>
    <n v="3583"/>
    <x v="1"/>
    <n v="423"/>
    <n v="2"/>
    <x v="0"/>
    <n v="0.14987440692157411"/>
    <n v="537"/>
  </r>
  <r>
    <s v="ORD003088"/>
    <s v="CUST1057"/>
    <s v="Mrs. Aimee Harris"/>
    <s v="jeffery.harris@gmail.com"/>
    <x v="4"/>
    <d v="2024-04-11T00:00:00"/>
    <x v="368"/>
    <x v="6"/>
    <x v="0"/>
    <s v="August"/>
    <x v="0"/>
    <s v="PROD6051"/>
    <x v="3"/>
    <x v="1"/>
    <n v="341"/>
    <n v="5"/>
    <n v="1704"/>
    <x v="1"/>
    <n v="220"/>
    <n v="4"/>
    <x v="0"/>
    <n v="0.15023474178403756"/>
    <n v="256"/>
  </r>
  <r>
    <s v="ORD003089"/>
    <s v="CUST1586"/>
    <s v="Michael Smith"/>
    <s v="alice.walker@outlook.com"/>
    <x v="2"/>
    <d v="2024-03-02T00:00:00"/>
    <x v="273"/>
    <x v="5"/>
    <x v="1"/>
    <s v="October"/>
    <x v="0"/>
    <s v="PROD9128"/>
    <x v="20"/>
    <x v="3"/>
    <n v="547"/>
    <n v="2"/>
    <n v="1094"/>
    <x v="1"/>
    <n v="117"/>
    <n v="8"/>
    <x v="1"/>
    <n v="0.35009140767824498"/>
    <n v="383"/>
  </r>
  <r>
    <s v="ORD003090"/>
    <s v="CUST2734"/>
    <s v="Darrell Adams"/>
    <s v="christy.ryan@yahoo.com"/>
    <x v="1"/>
    <d v="2024-07-20T00:00:00"/>
    <x v="225"/>
    <x v="10"/>
    <x v="1"/>
    <s v="February"/>
    <x v="0"/>
    <s v="PROD3158"/>
    <x v="15"/>
    <x v="1"/>
    <n v="683"/>
    <n v="2"/>
    <n v="1367"/>
    <x v="1"/>
    <n v="84"/>
    <n v="7"/>
    <x v="0"/>
    <n v="0.14996342355523043"/>
    <n v="205"/>
  </r>
  <r>
    <s v="ORD003091"/>
    <s v="CUST5144"/>
    <s v="Alexandra Castaneda MD"/>
    <s v="brandon.baker@gmail.com"/>
    <x v="3"/>
    <d v="2024-06-25T00:00:00"/>
    <x v="660"/>
    <x v="1"/>
    <x v="0"/>
    <s v="December"/>
    <x v="0"/>
    <s v="PROD9408"/>
    <x v="9"/>
    <x v="4"/>
    <n v="1096"/>
    <n v="6"/>
    <n v="6578"/>
    <x v="1"/>
    <n v="393"/>
    <n v="9"/>
    <x v="1"/>
    <n v="0.25007601094557619"/>
    <n v="1645"/>
  </r>
  <r>
    <s v="ORD003092"/>
    <s v="CUST9870"/>
    <s v="Kristen Davis"/>
    <s v="kathleen.matthews@outlook.com"/>
    <x v="4"/>
    <d v="2023-10-29T00:00:00"/>
    <x v="593"/>
    <x v="10"/>
    <x v="0"/>
    <s v="February"/>
    <x v="0"/>
    <s v="PROD7788"/>
    <x v="11"/>
    <x v="3"/>
    <n v="245"/>
    <n v="1"/>
    <n v="245"/>
    <x v="0"/>
    <n v="31"/>
    <n v="5"/>
    <x v="0"/>
    <n v="0.3510204081632653"/>
    <n v="86"/>
  </r>
  <r>
    <s v="ORD003093"/>
    <s v="CUST1582"/>
    <s v="Devon Mata"/>
    <s v="kimberly.cantrell@hotmail.com"/>
    <x v="2"/>
    <d v="2024-11-19T00:00:00"/>
    <x v="221"/>
    <x v="11"/>
    <x v="1"/>
    <s v="July"/>
    <x v="0"/>
    <s v="PROD7516"/>
    <x v="7"/>
    <x v="4"/>
    <n v="348"/>
    <n v="5"/>
    <n v="1742"/>
    <x v="0"/>
    <n v="107"/>
    <n v="9"/>
    <x v="1"/>
    <n v="0.24971297359357061"/>
    <n v="435"/>
  </r>
  <r>
    <s v="ORD003094"/>
    <s v="CUST2238"/>
    <s v="James Ramos"/>
    <s v="todd.jones@yahoo.com"/>
    <x v="6"/>
    <d v="2023-01-22T00:00:00"/>
    <x v="386"/>
    <x v="10"/>
    <x v="0"/>
    <s v="February"/>
    <x v="0"/>
    <s v="PROD4597"/>
    <x v="11"/>
    <x v="3"/>
    <n v="324"/>
    <n v="1"/>
    <n v="324"/>
    <x v="2"/>
    <n v="38"/>
    <n v="7"/>
    <x v="0"/>
    <n v="0.34876543209876543"/>
    <n v="113"/>
  </r>
  <r>
    <s v="ORD003095"/>
    <s v="CUST4390"/>
    <s v="Steve Crawford"/>
    <s v="jason.gonzalez@gmail.com"/>
    <x v="6"/>
    <d v="2023-04-03T00:00:00"/>
    <x v="110"/>
    <x v="2"/>
    <x v="0"/>
    <s v="May"/>
    <x v="0"/>
    <s v="PROD7632"/>
    <x v="4"/>
    <x v="2"/>
    <n v="330"/>
    <n v="5"/>
    <n v="1650"/>
    <x v="1"/>
    <n v="171"/>
    <n v="2"/>
    <x v="0"/>
    <n v="0.3"/>
    <n v="495"/>
  </r>
  <r>
    <s v="ORD003096"/>
    <s v="CUST8133"/>
    <s v="Craig Kennedy"/>
    <s v="vickie.gonzales@outlook.com"/>
    <x v="6"/>
    <d v="2024-10-19T00:00:00"/>
    <x v="76"/>
    <x v="9"/>
    <x v="1"/>
    <s v="June"/>
    <x v="0"/>
    <s v="PROD7577"/>
    <x v="20"/>
    <x v="3"/>
    <n v="836"/>
    <n v="2"/>
    <n v="1672"/>
    <x v="1"/>
    <n v="122"/>
    <n v="4"/>
    <x v="0"/>
    <n v="0.34988038277511962"/>
    <n v="585"/>
  </r>
  <r>
    <s v="ORD003097"/>
    <s v="CUST7229"/>
    <s v="Lisa Parker"/>
    <s v="gabrielle.murphy@hotmail.com"/>
    <x v="5"/>
    <d v="2023-09-28T00:00:00"/>
    <x v="108"/>
    <x v="2"/>
    <x v="1"/>
    <s v="May"/>
    <x v="0"/>
    <s v="PROD9121"/>
    <x v="7"/>
    <x v="4"/>
    <n v="629"/>
    <n v="1"/>
    <n v="629"/>
    <x v="1"/>
    <n v="65"/>
    <n v="5"/>
    <x v="0"/>
    <n v="0.24960254372019078"/>
    <n v="157"/>
  </r>
  <r>
    <s v="ORD003098"/>
    <s v="CUST2262"/>
    <s v="Samuel Ward"/>
    <s v="kathleen.washington@hotmail.com"/>
    <x v="2"/>
    <d v="2024-07-12T00:00:00"/>
    <x v="720"/>
    <x v="7"/>
    <x v="1"/>
    <s v="November"/>
    <x v="0"/>
    <s v="PROD4532"/>
    <x v="13"/>
    <x v="4"/>
    <n v="31"/>
    <n v="7"/>
    <n v="216"/>
    <x v="1"/>
    <n v="20"/>
    <n v="3"/>
    <x v="0"/>
    <n v="0.25"/>
    <n v="54"/>
  </r>
  <r>
    <s v="ORD003099"/>
    <s v="CUST6269"/>
    <s v="Kim Hudson"/>
    <s v="gail.wright@gmail.com"/>
    <x v="3"/>
    <d v="2024-01-11T00:00:00"/>
    <x v="318"/>
    <x v="8"/>
    <x v="0"/>
    <s v="September"/>
    <x v="1"/>
    <s v="PROD8892"/>
    <x v="8"/>
    <x v="2"/>
    <n v="93"/>
    <n v="5"/>
    <n v="463"/>
    <x v="1"/>
    <n v="67"/>
    <m/>
    <x v="2"/>
    <n v="0.30021598272138228"/>
    <n v="139"/>
  </r>
  <r>
    <s v="ORD003100"/>
    <s v="CUST2280"/>
    <s v="Christopher Edwards"/>
    <s v="dawn.price@hotmail.com"/>
    <x v="0"/>
    <d v="2024-11-18T00:00:00"/>
    <x v="131"/>
    <x v="9"/>
    <x v="1"/>
    <s v="June"/>
    <x v="0"/>
    <s v="PROD1489"/>
    <x v="6"/>
    <x v="0"/>
    <n v="98"/>
    <n v="3"/>
    <n v="295"/>
    <x v="1"/>
    <n v="40"/>
    <n v="4"/>
    <x v="0"/>
    <n v="0.4"/>
    <n v="118"/>
  </r>
  <r>
    <s v="ORD003101"/>
    <s v="CUST8654"/>
    <s v="Jonathan Robles"/>
    <s v="maria.nelson@yahoo.com"/>
    <x v="2"/>
    <d v="2024-06-19T00:00:00"/>
    <x v="408"/>
    <x v="2"/>
    <x v="0"/>
    <s v="May"/>
    <x v="0"/>
    <s v="PROD7678"/>
    <x v="7"/>
    <x v="4"/>
    <n v="975"/>
    <n v="4"/>
    <n v="3899"/>
    <x v="1"/>
    <n v="406"/>
    <n v="8"/>
    <x v="1"/>
    <n v="0.25006411900487302"/>
    <n v="975"/>
  </r>
  <r>
    <s v="ORD003102"/>
    <s v="CUST4151"/>
    <s v="Adam Anderson"/>
    <s v="sarah.snyder@yahoo.com"/>
    <x v="3"/>
    <d v="2024-02-28T00:00:00"/>
    <x v="270"/>
    <x v="6"/>
    <x v="1"/>
    <s v="August"/>
    <x v="0"/>
    <s v="PROD7644"/>
    <x v="18"/>
    <x v="0"/>
    <n v="208"/>
    <n v="1"/>
    <n v="208"/>
    <x v="3"/>
    <n v="31"/>
    <n v="9"/>
    <x v="1"/>
    <n v="0.39903846153846156"/>
    <n v="83"/>
  </r>
  <r>
    <s v="ORD003103"/>
    <s v="CUST5571"/>
    <s v="Mary Farrell"/>
    <s v="april.bradshaw@outlook.com"/>
    <x v="6"/>
    <d v="2023-03-17T00:00:00"/>
    <x v="357"/>
    <x v="0"/>
    <x v="1"/>
    <s v="January"/>
    <x v="0"/>
    <s v="PROD4560"/>
    <x v="7"/>
    <x v="4"/>
    <n v="511"/>
    <n v="1"/>
    <n v="511"/>
    <x v="1"/>
    <n v="39"/>
    <n v="9"/>
    <x v="1"/>
    <n v="0.25048923679060664"/>
    <n v="128"/>
  </r>
  <r>
    <s v="ORD003104"/>
    <s v="CUST5479"/>
    <s v="Meredith Perez"/>
    <s v="elizabeth.rodriguez@gmail.com"/>
    <x v="4"/>
    <d v="2023-09-04T00:00:00"/>
    <x v="272"/>
    <x v="10"/>
    <x v="0"/>
    <s v="February"/>
    <x v="0"/>
    <s v="PROD5795"/>
    <x v="17"/>
    <x v="3"/>
    <n v="538"/>
    <n v="3"/>
    <n v="1613"/>
    <x v="1"/>
    <n v="139"/>
    <n v="2"/>
    <x v="0"/>
    <n v="0.34965902045877245"/>
    <n v="564"/>
  </r>
  <r>
    <s v="ORD003105"/>
    <s v="CUST9623"/>
    <s v="William Vazquez"/>
    <s v="randy.morales@hotmail.com"/>
    <x v="5"/>
    <d v="2024-01-15T00:00:00"/>
    <x v="20"/>
    <x v="3"/>
    <x v="0"/>
    <s v="March"/>
    <x v="2"/>
    <s v="PROD2276"/>
    <x v="10"/>
    <x v="2"/>
    <n v="36"/>
    <n v="5"/>
    <n v="178"/>
    <x v="0"/>
    <n v="11"/>
    <m/>
    <x v="2"/>
    <n v="0.29775280898876405"/>
    <n v="53"/>
  </r>
  <r>
    <s v="ORD003106"/>
    <s v="CUST5933"/>
    <s v="Christopher Jones"/>
    <s v="melissa.stewart@outlook.com"/>
    <x v="4"/>
    <d v="2024-11-04T00:00:00"/>
    <x v="427"/>
    <x v="10"/>
    <x v="0"/>
    <s v="February"/>
    <x v="0"/>
    <s v="PROD4900"/>
    <x v="6"/>
    <x v="0"/>
    <n v="147"/>
    <n v="1"/>
    <n v="147"/>
    <x v="1"/>
    <n v="12"/>
    <n v="5"/>
    <x v="0"/>
    <n v="0.40136054421768708"/>
    <n v="59"/>
  </r>
  <r>
    <s v="ORD003107"/>
    <s v="CUST4248"/>
    <s v="Jamie Clark"/>
    <s v="tammy.stokes@hotmail.com"/>
    <x v="2"/>
    <d v="2024-05-21T00:00:00"/>
    <x v="696"/>
    <x v="8"/>
    <x v="1"/>
    <s v="September"/>
    <x v="0"/>
    <s v="PROD8728"/>
    <x v="18"/>
    <x v="0"/>
    <n v="859"/>
    <n v="1"/>
    <n v="859"/>
    <x v="1"/>
    <n v="99"/>
    <n v="4"/>
    <x v="0"/>
    <n v="0.40046565774155995"/>
    <n v="344"/>
  </r>
  <r>
    <s v="ORD003108"/>
    <s v="CUST2967"/>
    <s v="Cathy Gaines"/>
    <s v="jonathan.sparks@outlook.com"/>
    <x v="1"/>
    <d v="2023-07-09T00:00:00"/>
    <x v="335"/>
    <x v="0"/>
    <x v="1"/>
    <s v="January"/>
    <x v="0"/>
    <s v="PROD2344"/>
    <x v="3"/>
    <x v="1"/>
    <n v="266"/>
    <n v="3"/>
    <n v="799"/>
    <x v="0"/>
    <n v="97"/>
    <n v="8"/>
    <x v="1"/>
    <n v="0.15018773466833543"/>
    <n v="120"/>
  </r>
  <r>
    <s v="ORD003109"/>
    <s v="CUST8581"/>
    <s v="Jennifer Hale"/>
    <s v="martha.ross@hotmail.com"/>
    <x v="2"/>
    <d v="2024-04-01T00:00:00"/>
    <x v="148"/>
    <x v="11"/>
    <x v="0"/>
    <s v="July"/>
    <x v="1"/>
    <s v="PROD5744"/>
    <x v="11"/>
    <x v="3"/>
    <n v="210"/>
    <n v="6"/>
    <n v="1263"/>
    <x v="0"/>
    <n v="142"/>
    <m/>
    <x v="2"/>
    <n v="0.34996041171813141"/>
    <n v="442"/>
  </r>
  <r>
    <s v="ORD003110"/>
    <s v="CUST1329"/>
    <s v="Tiffany Garrett"/>
    <s v="michael.gibson@hotmail.com"/>
    <x v="4"/>
    <d v="2023-06-16T00:00:00"/>
    <x v="301"/>
    <x v="6"/>
    <x v="1"/>
    <s v="August"/>
    <x v="0"/>
    <s v="PROD5423"/>
    <x v="15"/>
    <x v="1"/>
    <n v="220"/>
    <n v="2"/>
    <n v="440"/>
    <x v="0"/>
    <n v="60"/>
    <n v="6"/>
    <x v="0"/>
    <n v="0.15"/>
    <n v="66"/>
  </r>
  <r>
    <s v="ORD003111"/>
    <s v="CUST2079"/>
    <s v="Robert Yates"/>
    <s v="kathleen.smith@gmail.com"/>
    <x v="5"/>
    <d v="2023-12-16T00:00:00"/>
    <x v="214"/>
    <x v="11"/>
    <x v="0"/>
    <s v="July"/>
    <x v="0"/>
    <s v="PROD7103"/>
    <x v="10"/>
    <x v="2"/>
    <n v="817"/>
    <n v="3"/>
    <n v="2451"/>
    <x v="1"/>
    <n v="286"/>
    <n v="9"/>
    <x v="1"/>
    <n v="0.29987760097919219"/>
    <n v="735"/>
  </r>
  <r>
    <s v="ORD003112"/>
    <s v="CUST4885"/>
    <s v="Wayne Lozano"/>
    <s v="stephen.elliott@yahoo.com"/>
    <x v="3"/>
    <d v="2023-02-05T00:00:00"/>
    <x v="168"/>
    <x v="11"/>
    <x v="1"/>
    <s v="July"/>
    <x v="0"/>
    <s v="PROD8140"/>
    <x v="7"/>
    <x v="4"/>
    <n v="1235"/>
    <n v="5"/>
    <n v="6173"/>
    <x v="0"/>
    <n v="506"/>
    <n v="5"/>
    <x v="0"/>
    <n v="0.24995950105297263"/>
    <n v="1543"/>
  </r>
  <r>
    <s v="ORD003113"/>
    <s v="CUST9715"/>
    <s v="Johnny Harris"/>
    <s v="david.carter@yahoo.com"/>
    <x v="2"/>
    <d v="2023-08-25T00:00:00"/>
    <x v="492"/>
    <x v="11"/>
    <x v="1"/>
    <s v="July"/>
    <x v="0"/>
    <s v="PROD9196"/>
    <x v="2"/>
    <x v="1"/>
    <n v="107"/>
    <n v="2"/>
    <n v="215"/>
    <x v="0"/>
    <n v="29"/>
    <n v="8"/>
    <x v="1"/>
    <n v="0.14883720930232558"/>
    <n v="32"/>
  </r>
  <r>
    <s v="ORD003114"/>
    <s v="CUST6785"/>
    <s v="Danielle Bailey"/>
    <s v="melissa.pena@hotmail.com"/>
    <x v="4"/>
    <d v="2023-01-19T00:00:00"/>
    <x v="558"/>
    <x v="5"/>
    <x v="1"/>
    <s v="October"/>
    <x v="0"/>
    <s v="PROD6021"/>
    <x v="17"/>
    <x v="3"/>
    <n v="556"/>
    <n v="2"/>
    <n v="1112"/>
    <x v="0"/>
    <n v="115"/>
    <n v="7"/>
    <x v="0"/>
    <n v="0.34982014388489208"/>
    <n v="389"/>
  </r>
  <r>
    <s v="ORD003115"/>
    <s v="CUST4569"/>
    <s v="Heather Keller"/>
    <s v="nicholas.ramos@hotmail.com"/>
    <x v="1"/>
    <d v="2024-03-22T00:00:00"/>
    <x v="601"/>
    <x v="1"/>
    <x v="1"/>
    <s v="December"/>
    <x v="0"/>
    <s v="PROD7433"/>
    <x v="15"/>
    <x v="1"/>
    <n v="792"/>
    <n v="6"/>
    <n v="4751"/>
    <x v="0"/>
    <n v="606"/>
    <n v="8"/>
    <x v="1"/>
    <n v="0.15007366870132605"/>
    <n v="713"/>
  </r>
  <r>
    <s v="ORD003116"/>
    <s v="CUST8348"/>
    <s v="Christina Elliott"/>
    <s v="michael.taylor@gmail.com"/>
    <x v="1"/>
    <d v="2024-11-21T00:00:00"/>
    <x v="397"/>
    <x v="10"/>
    <x v="1"/>
    <s v="February"/>
    <x v="1"/>
    <s v="PROD3641"/>
    <x v="11"/>
    <x v="3"/>
    <n v="810"/>
    <n v="3"/>
    <n v="2429"/>
    <x v="1"/>
    <n v="302"/>
    <m/>
    <x v="2"/>
    <n v="0.34993824619184849"/>
    <n v="850"/>
  </r>
  <r>
    <s v="ORD003117"/>
    <s v="CUST4967"/>
    <s v="Adam Reynolds"/>
    <s v="margaret.newman@yahoo.com"/>
    <x v="4"/>
    <d v="2023-10-12T00:00:00"/>
    <x v="626"/>
    <x v="1"/>
    <x v="1"/>
    <s v="December"/>
    <x v="2"/>
    <s v="PROD2033"/>
    <x v="4"/>
    <x v="2"/>
    <n v="773"/>
    <n v="6"/>
    <n v="4639"/>
    <x v="0"/>
    <n v="516"/>
    <m/>
    <x v="2"/>
    <n v="0.3000646691097219"/>
    <n v="1392"/>
  </r>
  <r>
    <s v="ORD003118"/>
    <s v="CUST6796"/>
    <s v="Jaime Adams"/>
    <s v="christina.garrett@yahoo.com"/>
    <x v="4"/>
    <d v="2023-10-29T00:00:00"/>
    <x v="559"/>
    <x v="11"/>
    <x v="1"/>
    <s v="July"/>
    <x v="0"/>
    <s v="PROD4683"/>
    <x v="2"/>
    <x v="1"/>
    <n v="1226"/>
    <n v="1"/>
    <n v="1226"/>
    <x v="1"/>
    <n v="67"/>
    <n v="3"/>
    <x v="0"/>
    <n v="0.1500815660685155"/>
    <n v="184"/>
  </r>
  <r>
    <s v="ORD003119"/>
    <s v="CUST7649"/>
    <s v="Brandi Martinez"/>
    <s v="karen.mullins@outlook.com"/>
    <x v="0"/>
    <d v="2023-03-29T00:00:00"/>
    <x v="478"/>
    <x v="4"/>
    <x v="0"/>
    <s v="April"/>
    <x v="0"/>
    <s v="PROD7510"/>
    <x v="17"/>
    <x v="3"/>
    <n v="640"/>
    <n v="5"/>
    <n v="3201"/>
    <x v="1"/>
    <n v="272"/>
    <n v="9"/>
    <x v="1"/>
    <n v="0.34989065916900969"/>
    <n v="1120"/>
  </r>
  <r>
    <s v="ORD003120"/>
    <s v="CUST6906"/>
    <s v="Shelly Parker"/>
    <s v="samantha.diaz@gmail.com"/>
    <x v="4"/>
    <d v="2024-10-31T00:00:00"/>
    <x v="353"/>
    <x v="6"/>
    <x v="0"/>
    <s v="August"/>
    <x v="0"/>
    <s v="PROD4961"/>
    <x v="9"/>
    <x v="4"/>
    <n v="620"/>
    <n v="3"/>
    <n v="1861"/>
    <x v="1"/>
    <n v="149"/>
    <n v="6"/>
    <x v="0"/>
    <n v="0.24986566362170876"/>
    <n v="465"/>
  </r>
  <r>
    <s v="ORD003121"/>
    <s v="CUST6388"/>
    <s v="Lori Jones"/>
    <s v="michael.harris@hotmail.com"/>
    <x v="4"/>
    <d v="2023-03-02T00:00:00"/>
    <x v="62"/>
    <x v="1"/>
    <x v="1"/>
    <s v="December"/>
    <x v="2"/>
    <s v="PROD3077"/>
    <x v="3"/>
    <x v="1"/>
    <n v="585"/>
    <n v="8"/>
    <n v="4680"/>
    <x v="1"/>
    <n v="295"/>
    <m/>
    <x v="2"/>
    <n v="0.15"/>
    <n v="702"/>
  </r>
  <r>
    <s v="ORD003122"/>
    <s v="CUST6872"/>
    <s v="Lindsay Anthony"/>
    <s v="teresa.powell@gmail.com"/>
    <x v="4"/>
    <d v="2024-05-05T00:00:00"/>
    <x v="80"/>
    <x v="8"/>
    <x v="1"/>
    <s v="September"/>
    <x v="0"/>
    <s v="PROD4887"/>
    <x v="0"/>
    <x v="0"/>
    <n v="659"/>
    <n v="5"/>
    <n v="3296"/>
    <x v="1"/>
    <n v="453"/>
    <n v="6"/>
    <x v="0"/>
    <n v="0.39987864077669905"/>
    <n v="1318"/>
  </r>
  <r>
    <s v="ORD003123"/>
    <s v="CUST8573"/>
    <s v="Jeffrey Freeman"/>
    <s v="mark.lara@yahoo.com"/>
    <x v="2"/>
    <d v="2023-06-05T00:00:00"/>
    <x v="305"/>
    <x v="7"/>
    <x v="0"/>
    <s v="November"/>
    <x v="0"/>
    <s v="PROD2115"/>
    <x v="13"/>
    <x v="4"/>
    <n v="313"/>
    <n v="3"/>
    <n v="940"/>
    <x v="1"/>
    <n v="93"/>
    <n v="7"/>
    <x v="0"/>
    <n v="0.25"/>
    <n v="235"/>
  </r>
  <r>
    <s v="ORD003124"/>
    <s v="CUST3261"/>
    <s v="Tara Peterson"/>
    <s v="susan.robinson@yahoo.com"/>
    <x v="3"/>
    <d v="2024-09-11T00:00:00"/>
    <x v="287"/>
    <x v="3"/>
    <x v="1"/>
    <s v="March"/>
    <x v="0"/>
    <s v="PROD2488"/>
    <x v="6"/>
    <x v="0"/>
    <n v="476"/>
    <n v="4"/>
    <n v="1904"/>
    <x v="0"/>
    <n v="233"/>
    <n v="7"/>
    <x v="0"/>
    <n v="0.40021008403361347"/>
    <n v="762"/>
  </r>
  <r>
    <s v="ORD003125"/>
    <s v="CUST4613"/>
    <s v="Jessica Reed"/>
    <s v="william.beck@outlook.com"/>
    <x v="0"/>
    <d v="2023-02-01T00:00:00"/>
    <x v="191"/>
    <x v="4"/>
    <x v="0"/>
    <s v="April"/>
    <x v="0"/>
    <s v="PROD6003"/>
    <x v="12"/>
    <x v="3"/>
    <n v="325"/>
    <n v="2"/>
    <n v="651"/>
    <x v="1"/>
    <n v="59"/>
    <n v="9"/>
    <x v="1"/>
    <n v="0.35023041474654376"/>
    <n v="228"/>
  </r>
  <r>
    <s v="ORD003126"/>
    <s v="CUST5845"/>
    <s v="Robert Andrade"/>
    <s v="jason.bell@yahoo.com"/>
    <x v="1"/>
    <d v="2024-09-17T00:00:00"/>
    <x v="562"/>
    <x v="11"/>
    <x v="0"/>
    <s v="July"/>
    <x v="0"/>
    <s v="PROD3033"/>
    <x v="18"/>
    <x v="0"/>
    <n v="1160"/>
    <n v="2"/>
    <n v="2320"/>
    <x v="1"/>
    <n v="214"/>
    <n v="8"/>
    <x v="1"/>
    <n v="0.4"/>
    <n v="928"/>
  </r>
  <r>
    <s v="ORD003127"/>
    <s v="CUST1456"/>
    <s v="Thomas Fletcher"/>
    <s v="edwin.summers@hotmail.com"/>
    <x v="1"/>
    <d v="2024-04-27T00:00:00"/>
    <x v="88"/>
    <x v="2"/>
    <x v="1"/>
    <s v="May"/>
    <x v="0"/>
    <s v="PROD9601"/>
    <x v="14"/>
    <x v="4"/>
    <n v="344"/>
    <n v="5"/>
    <n v="1718"/>
    <x v="0"/>
    <n v="144"/>
    <n v="5"/>
    <x v="0"/>
    <n v="0.25029103608847497"/>
    <n v="430"/>
  </r>
  <r>
    <s v="ORD003128"/>
    <s v="CUST2271"/>
    <s v="Zachary Bennett"/>
    <s v="rebekah.rodriguez@hotmail.com"/>
    <x v="1"/>
    <d v="2024-12-20T00:00:00"/>
    <x v="341"/>
    <x v="9"/>
    <x v="0"/>
    <s v="June"/>
    <x v="0"/>
    <s v="PROD5841"/>
    <x v="3"/>
    <x v="1"/>
    <n v="749"/>
    <n v="1"/>
    <n v="749"/>
    <x v="1"/>
    <n v="87"/>
    <n v="7"/>
    <x v="0"/>
    <n v="0.14953271028037382"/>
    <n v="112"/>
  </r>
  <r>
    <s v="ORD003129"/>
    <s v="CUST7633"/>
    <s v="Morgan Davis"/>
    <s v="anthony.berry@yahoo.com"/>
    <x v="2"/>
    <d v="2023-06-05T00:00:00"/>
    <x v="71"/>
    <x v="7"/>
    <x v="1"/>
    <s v="November"/>
    <x v="0"/>
    <s v="PROD3372"/>
    <x v="13"/>
    <x v="4"/>
    <n v="57"/>
    <n v="6"/>
    <n v="342"/>
    <x v="4"/>
    <n v="50"/>
    <n v="9"/>
    <x v="1"/>
    <n v="0.25146198830409355"/>
    <n v="86"/>
  </r>
  <r>
    <s v="ORD003130"/>
    <s v="CUST1037"/>
    <s v="Stanley Hinton"/>
    <s v="andrew.rogers@gmail.com"/>
    <x v="5"/>
    <d v="2024-02-12T00:00:00"/>
    <x v="41"/>
    <x v="8"/>
    <x v="1"/>
    <s v="September"/>
    <x v="1"/>
    <s v="PROD6770"/>
    <x v="13"/>
    <x v="4"/>
    <n v="320"/>
    <n v="1"/>
    <n v="320"/>
    <x v="0"/>
    <n v="30"/>
    <m/>
    <x v="2"/>
    <n v="0.25"/>
    <n v="80"/>
  </r>
  <r>
    <s v="ORD003131"/>
    <s v="CUST2279"/>
    <s v="Sabrina Ware"/>
    <s v="erin.reilly@yahoo.com"/>
    <x v="2"/>
    <d v="2024-01-22T00:00:00"/>
    <x v="520"/>
    <x v="1"/>
    <x v="0"/>
    <s v="December"/>
    <x v="2"/>
    <s v="PROD8697"/>
    <x v="18"/>
    <x v="0"/>
    <n v="1389"/>
    <n v="10"/>
    <n v="13886"/>
    <x v="1"/>
    <n v="1102"/>
    <m/>
    <x v="2"/>
    <n v="0.39997119400835374"/>
    <n v="5554"/>
  </r>
  <r>
    <s v="ORD003132"/>
    <s v="CUST8000"/>
    <s v="Jeffrey Zhang"/>
    <s v="brian.brown@outlook.com"/>
    <x v="6"/>
    <d v="2024-02-02T00:00:00"/>
    <x v="568"/>
    <x v="8"/>
    <x v="0"/>
    <s v="September"/>
    <x v="0"/>
    <s v="PROD7192"/>
    <x v="16"/>
    <x v="0"/>
    <n v="806"/>
    <n v="1"/>
    <n v="806"/>
    <x v="1"/>
    <n v="109"/>
    <n v="6"/>
    <x v="0"/>
    <n v="0.40074441687344914"/>
    <n v="323"/>
  </r>
  <r>
    <s v="ORD003133"/>
    <s v="CUST1057"/>
    <s v="Mrs. Aimee Harris"/>
    <s v="jeffery.harris@gmail.com"/>
    <x v="4"/>
    <d v="2024-04-11T00:00:00"/>
    <x v="415"/>
    <x v="4"/>
    <x v="0"/>
    <s v="April"/>
    <x v="0"/>
    <s v="PROD8425"/>
    <x v="7"/>
    <x v="4"/>
    <n v="598"/>
    <n v="3"/>
    <n v="1793"/>
    <x v="3"/>
    <n v="148"/>
    <n v="3"/>
    <x v="0"/>
    <n v="0.24986056887897379"/>
    <n v="448"/>
  </r>
  <r>
    <s v="ORD003134"/>
    <s v="CUST6335"/>
    <s v="Christine Vargas"/>
    <s v="adrienne.wilson@gmail.com"/>
    <x v="4"/>
    <d v="2024-08-15T00:00:00"/>
    <x v="626"/>
    <x v="1"/>
    <x v="1"/>
    <s v="December"/>
    <x v="0"/>
    <s v="PROD9318"/>
    <x v="8"/>
    <x v="2"/>
    <n v="268"/>
    <n v="4"/>
    <n v="1070"/>
    <x v="0"/>
    <n v="128"/>
    <n v="5"/>
    <x v="0"/>
    <n v="0.3"/>
    <n v="321"/>
  </r>
  <r>
    <s v="ORD003135"/>
    <s v="CUST2827"/>
    <s v="John Green"/>
    <s v="carlos.king@gmail.com"/>
    <x v="1"/>
    <d v="2024-11-20T00:00:00"/>
    <x v="119"/>
    <x v="6"/>
    <x v="0"/>
    <s v="August"/>
    <x v="0"/>
    <s v="PROD2280"/>
    <x v="19"/>
    <x v="2"/>
    <n v="845"/>
    <n v="2"/>
    <n v="1690"/>
    <x v="3"/>
    <n v="161"/>
    <n v="6"/>
    <x v="0"/>
    <n v="0.3"/>
    <n v="507"/>
  </r>
  <r>
    <s v="ORD003136"/>
    <s v="CUST6186"/>
    <s v="Rachel Reed"/>
    <s v="tina.baldwin@yahoo.com"/>
    <x v="3"/>
    <d v="2023-04-20T00:00:00"/>
    <x v="437"/>
    <x v="10"/>
    <x v="1"/>
    <s v="February"/>
    <x v="0"/>
    <s v="PROD6717"/>
    <x v="18"/>
    <x v="0"/>
    <n v="63"/>
    <n v="4"/>
    <n v="251"/>
    <x v="1"/>
    <n v="23"/>
    <n v="6"/>
    <x v="0"/>
    <n v="0.39840637450199201"/>
    <n v="100"/>
  </r>
  <r>
    <s v="ORD003137"/>
    <s v="CUST9357"/>
    <s v="Robert Carlson DDS"/>
    <s v="lauren.peterson@outlook.com"/>
    <x v="5"/>
    <d v="2024-09-06T00:00:00"/>
    <x v="593"/>
    <x v="10"/>
    <x v="0"/>
    <s v="February"/>
    <x v="0"/>
    <s v="PROD9042"/>
    <x v="8"/>
    <x v="2"/>
    <n v="87"/>
    <n v="1"/>
    <n v="87"/>
    <x v="1"/>
    <n v="11"/>
    <n v="3"/>
    <x v="0"/>
    <n v="0.2988505747126437"/>
    <n v="26"/>
  </r>
  <r>
    <s v="ORD003138"/>
    <s v="CUST6356"/>
    <s v="Valerie Evans"/>
    <s v="frank.guerrero@hotmail.com"/>
    <x v="2"/>
    <d v="2023-05-09T00:00:00"/>
    <x v="124"/>
    <x v="3"/>
    <x v="0"/>
    <s v="March"/>
    <x v="2"/>
    <s v="PROD1263"/>
    <x v="21"/>
    <x v="1"/>
    <n v="546"/>
    <n v="4"/>
    <n v="2184"/>
    <x v="3"/>
    <n v="117"/>
    <m/>
    <x v="2"/>
    <n v="0.15018315018315018"/>
    <n v="328"/>
  </r>
  <r>
    <s v="ORD003139"/>
    <s v="CUST2008"/>
    <s v="Mary Holmes"/>
    <s v="matthew.chang@hotmail.com"/>
    <x v="0"/>
    <d v="2023-02-28T00:00:00"/>
    <x v="430"/>
    <x v="4"/>
    <x v="0"/>
    <s v="April"/>
    <x v="0"/>
    <s v="PROD7589"/>
    <x v="10"/>
    <x v="2"/>
    <n v="599"/>
    <n v="2"/>
    <n v="1198"/>
    <x v="2"/>
    <n v="97"/>
    <n v="6"/>
    <x v="0"/>
    <n v="0.29966611018363942"/>
    <n v="359"/>
  </r>
  <r>
    <s v="ORD003140"/>
    <s v="CUST8269"/>
    <s v="Sean Anderson"/>
    <s v="tina.malone@outlook.com"/>
    <x v="3"/>
    <d v="2023-05-30T00:00:00"/>
    <x v="524"/>
    <x v="3"/>
    <x v="1"/>
    <s v="March"/>
    <x v="1"/>
    <s v="PROD9125"/>
    <x v="3"/>
    <x v="1"/>
    <n v="133"/>
    <n v="3"/>
    <n v="400"/>
    <x v="1"/>
    <n v="29"/>
    <m/>
    <x v="2"/>
    <n v="0.15"/>
    <n v="60"/>
  </r>
  <r>
    <s v="ORD003141"/>
    <s v="CUST4612"/>
    <s v="Jeremiah Sutton"/>
    <s v="christine.edwards@yahoo.com"/>
    <x v="0"/>
    <d v="2024-04-14T00:00:00"/>
    <x v="109"/>
    <x v="11"/>
    <x v="0"/>
    <s v="July"/>
    <x v="0"/>
    <s v="PROD6626"/>
    <x v="4"/>
    <x v="2"/>
    <n v="1277"/>
    <n v="6"/>
    <n v="7662"/>
    <x v="0"/>
    <n v="753"/>
    <n v="6"/>
    <x v="0"/>
    <n v="0.30005220569042024"/>
    <n v="2299"/>
  </r>
  <r>
    <s v="ORD003142"/>
    <s v="CUST4959"/>
    <s v="Darrell Macias"/>
    <s v="sandra.estrada@outlook.com"/>
    <x v="3"/>
    <d v="2024-09-21T00:00:00"/>
    <x v="490"/>
    <x v="11"/>
    <x v="1"/>
    <s v="July"/>
    <x v="0"/>
    <s v="PROD1469"/>
    <x v="2"/>
    <x v="1"/>
    <n v="88"/>
    <n v="2"/>
    <n v="177"/>
    <x v="0"/>
    <n v="18"/>
    <n v="6"/>
    <x v="0"/>
    <n v="0.15254237288135594"/>
    <n v="27"/>
  </r>
  <r>
    <s v="ORD003143"/>
    <s v="CUST3585"/>
    <s v="Angela Murphy"/>
    <s v="julia.yu@outlook.com"/>
    <x v="2"/>
    <d v="2023-09-21T00:00:00"/>
    <x v="238"/>
    <x v="4"/>
    <x v="0"/>
    <s v="April"/>
    <x v="2"/>
    <s v="PROD1852"/>
    <x v="5"/>
    <x v="3"/>
    <n v="272"/>
    <n v="4"/>
    <n v="1087"/>
    <x v="1"/>
    <n v="57"/>
    <m/>
    <x v="2"/>
    <n v="0.34958601655933763"/>
    <n v="380"/>
  </r>
  <r>
    <s v="ORD003144"/>
    <s v="CUST8876"/>
    <s v="Gregory Hunter"/>
    <s v="tami.nguyen@hotmail.com"/>
    <x v="6"/>
    <d v="2024-08-14T00:00:00"/>
    <x v="457"/>
    <x v="6"/>
    <x v="1"/>
    <s v="August"/>
    <x v="0"/>
    <s v="PROD6923"/>
    <x v="16"/>
    <x v="0"/>
    <n v="35"/>
    <n v="6"/>
    <n v="208"/>
    <x v="2"/>
    <n v="31"/>
    <n v="2"/>
    <x v="0"/>
    <n v="0.39903846153846156"/>
    <n v="83"/>
  </r>
  <r>
    <s v="ORD003145"/>
    <s v="CUST9870"/>
    <s v="Kristen Davis"/>
    <s v="kathleen.matthews@outlook.com"/>
    <x v="4"/>
    <d v="2023-10-29T00:00:00"/>
    <x v="270"/>
    <x v="6"/>
    <x v="1"/>
    <s v="August"/>
    <x v="0"/>
    <s v="PROD5102"/>
    <x v="7"/>
    <x v="4"/>
    <n v="531"/>
    <n v="2"/>
    <n v="1061"/>
    <x v="1"/>
    <n v="63"/>
    <n v="10"/>
    <x v="1"/>
    <n v="0.24976437323279924"/>
    <n v="265"/>
  </r>
  <r>
    <s v="ORD003146"/>
    <s v="CUST1329"/>
    <s v="Linda Gallagher"/>
    <s v="jessica.hodge@gmail.com"/>
    <x v="0"/>
    <d v="2023-09-21T00:00:00"/>
    <x v="131"/>
    <x v="9"/>
    <x v="1"/>
    <s v="June"/>
    <x v="0"/>
    <s v="PROD1923"/>
    <x v="10"/>
    <x v="2"/>
    <n v="1086"/>
    <n v="6"/>
    <n v="6515"/>
    <x v="0"/>
    <n v="617"/>
    <n v="6"/>
    <x v="0"/>
    <n v="0.30007674597083656"/>
    <n v="1955"/>
  </r>
  <r>
    <s v="ORD003147"/>
    <s v="CUST1602"/>
    <s v="Edward Goodman"/>
    <s v="brenda.ryan@outlook.com"/>
    <x v="5"/>
    <d v="2024-09-20T00:00:00"/>
    <x v="552"/>
    <x v="10"/>
    <x v="0"/>
    <s v="February"/>
    <x v="2"/>
    <s v="PROD4723"/>
    <x v="12"/>
    <x v="3"/>
    <n v="147"/>
    <n v="1"/>
    <n v="147"/>
    <x v="1"/>
    <n v="19"/>
    <m/>
    <x v="2"/>
    <n v="0.34693877551020408"/>
    <n v="51"/>
  </r>
  <r>
    <s v="ORD003148"/>
    <s v="CUST2262"/>
    <s v="Samuel Ward"/>
    <s v="kathleen.washington@hotmail.com"/>
    <x v="2"/>
    <d v="2024-07-12T00:00:00"/>
    <x v="665"/>
    <x v="11"/>
    <x v="0"/>
    <s v="July"/>
    <x v="0"/>
    <s v="PROD9416"/>
    <x v="21"/>
    <x v="1"/>
    <n v="1137"/>
    <n v="2"/>
    <n v="2273"/>
    <x v="1"/>
    <n v="310"/>
    <n v="8"/>
    <x v="1"/>
    <n v="0.15002199736031677"/>
    <n v="341"/>
  </r>
  <r>
    <s v="ORD003149"/>
    <s v="CUST1594"/>
    <s v="Antonio Gutierrez"/>
    <s v="jennifer.cooley@outlook.com"/>
    <x v="1"/>
    <d v="2024-12-24T00:00:00"/>
    <x v="231"/>
    <x v="1"/>
    <x v="0"/>
    <s v="December"/>
    <x v="0"/>
    <s v="PROD7566"/>
    <x v="0"/>
    <x v="0"/>
    <n v="653"/>
    <n v="6"/>
    <n v="3919"/>
    <x v="2"/>
    <n v="529"/>
    <n v="7"/>
    <x v="0"/>
    <n v="0.40010206685378924"/>
    <n v="1568"/>
  </r>
  <r>
    <s v="ORD003150"/>
    <s v="CUST1326"/>
    <s v="Tricia Anderson"/>
    <s v="alexandra.hopkins@yahoo.com"/>
    <x v="5"/>
    <d v="2023-03-03T00:00:00"/>
    <x v="299"/>
    <x v="6"/>
    <x v="0"/>
    <s v="August"/>
    <x v="0"/>
    <s v="PROD8249"/>
    <x v="14"/>
    <x v="4"/>
    <n v="1151"/>
    <n v="2"/>
    <n v="2303"/>
    <x v="4"/>
    <n v="182"/>
    <n v="9"/>
    <x v="1"/>
    <n v="0.25010855405992183"/>
    <n v="576"/>
  </r>
  <r>
    <s v="ORD003151"/>
    <s v="CUST8450"/>
    <s v="Dr. Dawn Woods MD"/>
    <s v="samuel.lam@outlook.com"/>
    <x v="1"/>
    <d v="2023-09-15T00:00:00"/>
    <x v="671"/>
    <x v="5"/>
    <x v="1"/>
    <s v="October"/>
    <x v="0"/>
    <s v="PROD5491"/>
    <x v="18"/>
    <x v="0"/>
    <n v="109"/>
    <n v="4"/>
    <n v="436"/>
    <x v="1"/>
    <n v="61"/>
    <n v="8"/>
    <x v="1"/>
    <n v="0.40137614678899081"/>
    <n v="175"/>
  </r>
  <r>
    <s v="ORD003152"/>
    <s v="CUST4916"/>
    <s v="Brandon Long"/>
    <s v="katherine.welch@gmail.com"/>
    <x v="4"/>
    <d v="2024-02-06T00:00:00"/>
    <x v="153"/>
    <x v="3"/>
    <x v="1"/>
    <s v="March"/>
    <x v="0"/>
    <s v="PROD3791"/>
    <x v="11"/>
    <x v="3"/>
    <n v="71"/>
    <n v="4"/>
    <n v="286"/>
    <x v="1"/>
    <n v="16"/>
    <n v="8"/>
    <x v="1"/>
    <n v="0.34965034965034963"/>
    <n v="100"/>
  </r>
  <r>
    <s v="ORD003153"/>
    <s v="CUST1305"/>
    <s v="Christina Carter PhD"/>
    <s v="christopher.blair@hotmail.com"/>
    <x v="3"/>
    <d v="2024-03-27T00:00:00"/>
    <x v="33"/>
    <x v="0"/>
    <x v="1"/>
    <s v="January"/>
    <x v="0"/>
    <s v="PROD3505"/>
    <x v="1"/>
    <x v="1"/>
    <n v="102"/>
    <n v="4"/>
    <n v="408"/>
    <x v="2"/>
    <n v="51"/>
    <n v="5"/>
    <x v="0"/>
    <n v="0.14950980392156862"/>
    <n v="61"/>
  </r>
  <r>
    <s v="ORD003154"/>
    <s v="CUST8119"/>
    <s v="Christian Ponce"/>
    <s v="amanda.newton@yahoo.com"/>
    <x v="2"/>
    <d v="2024-04-04T00:00:00"/>
    <x v="682"/>
    <x v="9"/>
    <x v="0"/>
    <s v="June"/>
    <x v="0"/>
    <s v="PROD5440"/>
    <x v="7"/>
    <x v="4"/>
    <n v="696"/>
    <n v="6"/>
    <n v="4173"/>
    <x v="0"/>
    <n v="382"/>
    <n v="6"/>
    <x v="0"/>
    <n v="0.24994009106158638"/>
    <n v="1043"/>
  </r>
  <r>
    <s v="ORD003155"/>
    <s v="CUST5037"/>
    <s v="Mark Williams"/>
    <s v="jill.thompson@gmail.com"/>
    <x v="3"/>
    <d v="2024-09-25T00:00:00"/>
    <x v="216"/>
    <x v="7"/>
    <x v="0"/>
    <s v="November"/>
    <x v="0"/>
    <s v="PROD4602"/>
    <x v="15"/>
    <x v="1"/>
    <n v="448"/>
    <n v="6"/>
    <n v="2685"/>
    <x v="1"/>
    <n v="378"/>
    <n v="9"/>
    <x v="1"/>
    <n v="0.15009310986964619"/>
    <n v="403"/>
  </r>
  <r>
    <s v="ORD003156"/>
    <s v="CUST3314"/>
    <s v="Julie Miller"/>
    <s v="nathan.brewer@outlook.com"/>
    <x v="0"/>
    <d v="2024-05-12T00:00:00"/>
    <x v="152"/>
    <x v="4"/>
    <x v="1"/>
    <s v="April"/>
    <x v="0"/>
    <s v="PROD4577"/>
    <x v="16"/>
    <x v="0"/>
    <n v="191"/>
    <n v="4"/>
    <n v="763"/>
    <x v="1"/>
    <n v="101"/>
    <n v="4"/>
    <x v="0"/>
    <n v="0.39973787680209699"/>
    <n v="305"/>
  </r>
  <r>
    <s v="ORD003157"/>
    <s v="CUST4735"/>
    <s v="Ryan Cole"/>
    <s v="laura.rogers@yahoo.com"/>
    <x v="4"/>
    <d v="2024-06-11T00:00:00"/>
    <x v="307"/>
    <x v="1"/>
    <x v="0"/>
    <s v="December"/>
    <x v="0"/>
    <s v="PROD7508"/>
    <x v="2"/>
    <x v="1"/>
    <n v="1254"/>
    <n v="10"/>
    <n v="12537"/>
    <x v="3"/>
    <n v="795"/>
    <n v="5"/>
    <x v="0"/>
    <n v="0.14995612985562734"/>
    <n v="1880"/>
  </r>
  <r>
    <s v="ORD003158"/>
    <s v="CUST3314"/>
    <s v="Julie Miller"/>
    <s v="nathan.brewer@outlook.com"/>
    <x v="0"/>
    <d v="2024-05-12T00:00:00"/>
    <x v="288"/>
    <x v="11"/>
    <x v="0"/>
    <s v="July"/>
    <x v="0"/>
    <s v="PROD9216"/>
    <x v="18"/>
    <x v="0"/>
    <n v="1246"/>
    <n v="6"/>
    <n v="7475"/>
    <x v="1"/>
    <n v="938"/>
    <n v="6"/>
    <x v="0"/>
    <n v="0.4"/>
    <n v="2990"/>
  </r>
  <r>
    <s v="ORD003159"/>
    <s v="CUST5100"/>
    <s v="David Freeman"/>
    <s v="diane.kim@outlook.com"/>
    <x v="1"/>
    <d v="2024-01-15T00:00:00"/>
    <x v="144"/>
    <x v="2"/>
    <x v="0"/>
    <s v="May"/>
    <x v="1"/>
    <s v="PROD3335"/>
    <x v="10"/>
    <x v="2"/>
    <n v="1028"/>
    <n v="5"/>
    <n v="5142"/>
    <x v="1"/>
    <n v="765"/>
    <m/>
    <x v="2"/>
    <n v="0.30007779074290158"/>
    <n v="1543"/>
  </r>
  <r>
    <s v="ORD003160"/>
    <s v="CUST7252"/>
    <s v="Christopher Harris"/>
    <s v="barbara.bush@gmail.com"/>
    <x v="1"/>
    <d v="2023-03-02T00:00:00"/>
    <x v="708"/>
    <x v="3"/>
    <x v="1"/>
    <s v="March"/>
    <x v="1"/>
    <s v="PROD8668"/>
    <x v="17"/>
    <x v="3"/>
    <n v="226"/>
    <n v="5"/>
    <n v="1130"/>
    <x v="0"/>
    <n v="145"/>
    <m/>
    <x v="2"/>
    <n v="0.34955752212389379"/>
    <n v="395"/>
  </r>
  <r>
    <s v="ORD003161"/>
    <s v="CUST5838"/>
    <s v="James Williams"/>
    <s v="sarah.thompson@gmail.com"/>
    <x v="2"/>
    <d v="2023-07-30T00:00:00"/>
    <x v="334"/>
    <x v="1"/>
    <x v="1"/>
    <s v="December"/>
    <x v="0"/>
    <s v="PROD9809"/>
    <x v="0"/>
    <x v="0"/>
    <n v="1343"/>
    <n v="2"/>
    <n v="2685"/>
    <x v="2"/>
    <n v="162"/>
    <n v="8"/>
    <x v="1"/>
    <n v="0.4"/>
    <n v="1074"/>
  </r>
  <r>
    <s v="ORD003162"/>
    <s v="CUST9084"/>
    <s v="Amber Martinez MD"/>
    <s v="regina.peters@yahoo.com"/>
    <x v="4"/>
    <d v="2024-12-14T00:00:00"/>
    <x v="549"/>
    <x v="9"/>
    <x v="0"/>
    <s v="June"/>
    <x v="0"/>
    <s v="PROD6926"/>
    <x v="20"/>
    <x v="3"/>
    <n v="110"/>
    <n v="4"/>
    <n v="439"/>
    <x v="4"/>
    <n v="38"/>
    <n v="8"/>
    <x v="1"/>
    <n v="0.35079726651480636"/>
    <n v="154"/>
  </r>
  <r>
    <s v="ORD003163"/>
    <s v="CUST8269"/>
    <s v="Sean Anderson"/>
    <s v="tina.malone@outlook.com"/>
    <x v="3"/>
    <d v="2023-05-30T00:00:00"/>
    <x v="615"/>
    <x v="0"/>
    <x v="1"/>
    <s v="January"/>
    <x v="2"/>
    <s v="PROD8015"/>
    <x v="13"/>
    <x v="4"/>
    <n v="792"/>
    <n v="2"/>
    <n v="1584"/>
    <x v="0"/>
    <n v="115"/>
    <m/>
    <x v="2"/>
    <n v="0.25"/>
    <n v="396"/>
  </r>
  <r>
    <s v="ORD003164"/>
    <s v="CUST2528"/>
    <s v="Leonard Roth"/>
    <s v="maurice.wood@yahoo.com"/>
    <x v="4"/>
    <d v="2024-02-25T00:00:00"/>
    <x v="490"/>
    <x v="11"/>
    <x v="1"/>
    <s v="July"/>
    <x v="0"/>
    <s v="PROD1526"/>
    <x v="4"/>
    <x v="2"/>
    <n v="48"/>
    <n v="6"/>
    <n v="288"/>
    <x v="0"/>
    <n v="35"/>
    <n v="7"/>
    <x v="0"/>
    <n v="0.2986111111111111"/>
    <n v="86"/>
  </r>
  <r>
    <s v="ORD003165"/>
    <s v="CUST2386"/>
    <s v="Robert Sanchez"/>
    <s v="richard.orr@hotmail.com"/>
    <x v="3"/>
    <d v="2024-06-27T00:00:00"/>
    <x v="504"/>
    <x v="6"/>
    <x v="0"/>
    <s v="August"/>
    <x v="0"/>
    <s v="PROD8167"/>
    <x v="13"/>
    <x v="4"/>
    <n v="753"/>
    <n v="6"/>
    <n v="4515"/>
    <x v="0"/>
    <n v="431"/>
    <n v="7"/>
    <x v="0"/>
    <n v="0.25005537098560354"/>
    <n v="1129"/>
  </r>
  <r>
    <s v="ORD003166"/>
    <s v="CUST3134"/>
    <s v="Brandy Campbell"/>
    <s v="kathleen.sosa@hotmail.com"/>
    <x v="5"/>
    <d v="2023-12-13T00:00:00"/>
    <x v="504"/>
    <x v="6"/>
    <x v="0"/>
    <s v="August"/>
    <x v="0"/>
    <s v="PROD3640"/>
    <x v="0"/>
    <x v="0"/>
    <n v="1004"/>
    <n v="5"/>
    <n v="5022"/>
    <x v="3"/>
    <n v="267"/>
    <n v="10"/>
    <x v="1"/>
    <n v="0.40003982477100758"/>
    <n v="2009"/>
  </r>
  <r>
    <s v="ORD003167"/>
    <s v="CUST1631"/>
    <s v="Theresa Cooper"/>
    <s v="christine.christian@hotmail.com"/>
    <x v="5"/>
    <d v="2024-09-29T00:00:00"/>
    <x v="179"/>
    <x v="7"/>
    <x v="0"/>
    <s v="November"/>
    <x v="0"/>
    <s v="PROD1307"/>
    <x v="8"/>
    <x v="2"/>
    <n v="1437"/>
    <n v="4"/>
    <n v="5747"/>
    <x v="0"/>
    <n v="475"/>
    <n v="4"/>
    <x v="0"/>
    <n v="0.29998259961719159"/>
    <n v="1724"/>
  </r>
  <r>
    <s v="ORD003168"/>
    <s v="CUST9982"/>
    <s v="Daniel Harvey"/>
    <s v="nathan.huffman@gmail.com"/>
    <x v="0"/>
    <d v="2024-12-25T00:00:00"/>
    <x v="398"/>
    <x v="5"/>
    <x v="0"/>
    <s v="October"/>
    <x v="1"/>
    <s v="PROD2051"/>
    <x v="20"/>
    <x v="3"/>
    <n v="81"/>
    <n v="3"/>
    <n v="242"/>
    <x v="1"/>
    <n v="25"/>
    <m/>
    <x v="2"/>
    <n v="0.3512396694214876"/>
    <n v="85"/>
  </r>
  <r>
    <s v="ORD003169"/>
    <s v="CUST8519"/>
    <s v="Sherry Juarez"/>
    <s v="phillip.martin@yahoo.com"/>
    <x v="2"/>
    <d v="2024-08-17T00:00:00"/>
    <x v="440"/>
    <x v="5"/>
    <x v="0"/>
    <s v="October"/>
    <x v="0"/>
    <s v="PROD9827"/>
    <x v="10"/>
    <x v="2"/>
    <n v="70"/>
    <n v="6"/>
    <n v="423"/>
    <x v="1"/>
    <n v="58"/>
    <n v="4"/>
    <x v="0"/>
    <n v="0.30023640661938533"/>
    <n v="127"/>
  </r>
  <r>
    <s v="ORD003170"/>
    <s v="CUST7229"/>
    <s v="Lisa Parker"/>
    <s v="gabrielle.murphy@hotmail.com"/>
    <x v="5"/>
    <d v="2023-09-28T00:00:00"/>
    <x v="721"/>
    <x v="10"/>
    <x v="1"/>
    <s v="February"/>
    <x v="0"/>
    <s v="PROD1318"/>
    <x v="19"/>
    <x v="2"/>
    <n v="599"/>
    <n v="2"/>
    <n v="1199"/>
    <x v="1"/>
    <n v="168"/>
    <n v="10"/>
    <x v="1"/>
    <n v="0.30025020850708922"/>
    <n v="360"/>
  </r>
  <r>
    <s v="ORD003171"/>
    <s v="CUST4990"/>
    <s v="Richard Castillo"/>
    <s v="michelle.rodriguez@outlook.com"/>
    <x v="6"/>
    <d v="2023-11-30T00:00:00"/>
    <x v="482"/>
    <x v="7"/>
    <x v="1"/>
    <s v="November"/>
    <x v="0"/>
    <s v="PROD5786"/>
    <x v="13"/>
    <x v="4"/>
    <n v="1107"/>
    <n v="4"/>
    <n v="4428"/>
    <x v="1"/>
    <n v="512"/>
    <n v="10"/>
    <x v="1"/>
    <n v="0.25"/>
    <n v="1107"/>
  </r>
  <r>
    <s v="ORD003172"/>
    <s v="CUST9756"/>
    <s v="William Jackson"/>
    <s v="omar.hammond@yahoo.com"/>
    <x v="3"/>
    <d v="2023-07-11T00:00:00"/>
    <x v="549"/>
    <x v="9"/>
    <x v="0"/>
    <s v="June"/>
    <x v="0"/>
    <s v="PROD2058"/>
    <x v="7"/>
    <x v="4"/>
    <n v="925"/>
    <n v="4"/>
    <n v="3701"/>
    <x v="1"/>
    <n v="506"/>
    <n v="6"/>
    <x v="0"/>
    <n v="0.24993245068900297"/>
    <n v="925"/>
  </r>
  <r>
    <s v="ORD003173"/>
    <s v="CUST9292"/>
    <s v="Anthony Cooper"/>
    <s v="john.smith@hotmail.com"/>
    <x v="0"/>
    <d v="2023-07-19T00:00:00"/>
    <x v="489"/>
    <x v="9"/>
    <x v="0"/>
    <s v="June"/>
    <x v="0"/>
    <s v="PROD1806"/>
    <x v="19"/>
    <x v="2"/>
    <n v="1161"/>
    <n v="1"/>
    <n v="1161"/>
    <x v="0"/>
    <n v="109"/>
    <n v="10"/>
    <x v="1"/>
    <n v="0.29974160206718348"/>
    <n v="348"/>
  </r>
  <r>
    <s v="ORD003174"/>
    <s v="CUST7159"/>
    <s v="Carlos Hale"/>
    <s v="nancy.ryan@outlook.com"/>
    <x v="5"/>
    <d v="2024-01-23T00:00:00"/>
    <x v="293"/>
    <x v="9"/>
    <x v="0"/>
    <s v="June"/>
    <x v="0"/>
    <s v="PROD4478"/>
    <x v="8"/>
    <x v="2"/>
    <n v="839"/>
    <n v="1"/>
    <n v="839"/>
    <x v="1"/>
    <n v="78"/>
    <n v="5"/>
    <x v="0"/>
    <n v="0.300357568533969"/>
    <n v="252"/>
  </r>
  <r>
    <s v="ORD003175"/>
    <s v="CUST4936"/>
    <s v="Sandra Cruz"/>
    <s v="jerry.james@gmail.com"/>
    <x v="1"/>
    <d v="2024-12-24T00:00:00"/>
    <x v="390"/>
    <x v="11"/>
    <x v="0"/>
    <s v="July"/>
    <x v="1"/>
    <s v="PROD8713"/>
    <x v="8"/>
    <x v="2"/>
    <n v="418"/>
    <n v="3"/>
    <n v="1253"/>
    <x v="1"/>
    <n v="137"/>
    <m/>
    <x v="2"/>
    <n v="0.30007980845969673"/>
    <n v="376"/>
  </r>
  <r>
    <s v="ORD003176"/>
    <s v="CUST4035"/>
    <s v="Kim Gutierrez"/>
    <s v="daniel.gomez@hotmail.com"/>
    <x v="2"/>
    <d v="2024-06-30T00:00:00"/>
    <x v="416"/>
    <x v="0"/>
    <x v="1"/>
    <s v="January"/>
    <x v="1"/>
    <s v="PROD3487"/>
    <x v="13"/>
    <x v="4"/>
    <n v="36"/>
    <n v="3"/>
    <n v="108"/>
    <x v="2"/>
    <n v="16"/>
    <m/>
    <x v="2"/>
    <n v="0.25"/>
    <n v="27"/>
  </r>
  <r>
    <s v="ORD003177"/>
    <s v="CUST1550"/>
    <s v="Amber Brown"/>
    <s v="derek.reynolds@outlook.com"/>
    <x v="5"/>
    <d v="2024-05-13T00:00:00"/>
    <x v="224"/>
    <x v="8"/>
    <x v="0"/>
    <s v="September"/>
    <x v="0"/>
    <s v="PROD1714"/>
    <x v="6"/>
    <x v="0"/>
    <n v="1070"/>
    <n v="5"/>
    <n v="5350"/>
    <x v="1"/>
    <n v="673"/>
    <n v="5"/>
    <x v="0"/>
    <n v="0.4"/>
    <n v="2140"/>
  </r>
  <r>
    <s v="ORD003178"/>
    <s v="CUST8081"/>
    <s v="Connie Bridges"/>
    <s v="autumn.may@yahoo.com"/>
    <x v="1"/>
    <d v="2024-04-05T00:00:00"/>
    <x v="619"/>
    <x v="0"/>
    <x v="1"/>
    <s v="January"/>
    <x v="0"/>
    <s v="PROD5126"/>
    <x v="4"/>
    <x v="2"/>
    <n v="518"/>
    <n v="4"/>
    <n v="2071"/>
    <x v="1"/>
    <n v="112"/>
    <n v="4"/>
    <x v="0"/>
    <n v="0.29985514244326411"/>
    <n v="621"/>
  </r>
  <r>
    <s v="ORD003179"/>
    <s v="CUST5561"/>
    <s v="Lori Smith"/>
    <s v="cody.palmer@gmail.com"/>
    <x v="4"/>
    <d v="2023-06-26T00:00:00"/>
    <x v="265"/>
    <x v="8"/>
    <x v="1"/>
    <s v="September"/>
    <x v="0"/>
    <s v="PROD1499"/>
    <x v="7"/>
    <x v="4"/>
    <n v="782"/>
    <n v="1"/>
    <n v="782"/>
    <x v="2"/>
    <n v="84"/>
    <n v="3"/>
    <x v="0"/>
    <n v="0.2506393861892583"/>
    <n v="196"/>
  </r>
  <r>
    <s v="ORD003180"/>
    <s v="CUST5369"/>
    <s v="Victor Morgan"/>
    <s v="samuel.hernandez@outlook.com"/>
    <x v="3"/>
    <d v="2023-04-02T00:00:00"/>
    <x v="449"/>
    <x v="9"/>
    <x v="1"/>
    <s v="June"/>
    <x v="0"/>
    <s v="PROD7058"/>
    <x v="7"/>
    <x v="4"/>
    <n v="752"/>
    <n v="3"/>
    <n v="2257"/>
    <x v="3"/>
    <n v="316"/>
    <n v="10"/>
    <x v="1"/>
    <n v="0.24988923349579087"/>
    <n v="564"/>
  </r>
  <r>
    <s v="ORD003181"/>
    <s v="CUST2734"/>
    <s v="Darrell Adams"/>
    <s v="christy.ryan@yahoo.com"/>
    <x v="1"/>
    <d v="2024-07-20T00:00:00"/>
    <x v="548"/>
    <x v="10"/>
    <x v="0"/>
    <s v="February"/>
    <x v="0"/>
    <s v="PROD5622"/>
    <x v="8"/>
    <x v="2"/>
    <n v="805"/>
    <n v="1"/>
    <n v="805"/>
    <x v="2"/>
    <n v="41"/>
    <n v="2"/>
    <x v="0"/>
    <n v="0.29937888198757762"/>
    <n v="241"/>
  </r>
  <r>
    <s v="ORD003182"/>
    <s v="CUST2269"/>
    <s v="Thomas Harris"/>
    <s v="jennifer.foster@outlook.com"/>
    <x v="2"/>
    <d v="2023-06-09T00:00:00"/>
    <x v="428"/>
    <x v="0"/>
    <x v="1"/>
    <s v="January"/>
    <x v="0"/>
    <s v="PROD8224"/>
    <x v="6"/>
    <x v="0"/>
    <n v="34"/>
    <n v="2"/>
    <n v="69"/>
    <x v="1"/>
    <n v="8"/>
    <n v="6"/>
    <x v="0"/>
    <n v="0.40579710144927539"/>
    <n v="28"/>
  </r>
  <r>
    <s v="ORD003183"/>
    <s v="CUST7045"/>
    <s v="Samuel Lawson"/>
    <s v="dwayne.cunningham@gmail.com"/>
    <x v="0"/>
    <d v="2024-10-25T00:00:00"/>
    <x v="434"/>
    <x v="8"/>
    <x v="1"/>
    <s v="September"/>
    <x v="0"/>
    <s v="PROD9818"/>
    <x v="19"/>
    <x v="2"/>
    <n v="492"/>
    <n v="2"/>
    <n v="984"/>
    <x v="1"/>
    <n v="125"/>
    <n v="3"/>
    <x v="0"/>
    <n v="0.29979674796747968"/>
    <n v="295"/>
  </r>
  <r>
    <s v="ORD003184"/>
    <s v="CUST2962"/>
    <s v="Christopher Mcdonald"/>
    <s v="sherry.simmons@outlook.com"/>
    <x v="1"/>
    <d v="2024-01-06T00:00:00"/>
    <x v="578"/>
    <x v="8"/>
    <x v="0"/>
    <s v="September"/>
    <x v="1"/>
    <s v="PROD9279"/>
    <x v="1"/>
    <x v="1"/>
    <n v="13"/>
    <n v="4"/>
    <n v="54"/>
    <x v="4"/>
    <n v="8"/>
    <m/>
    <x v="2"/>
    <n v="0.14814814814814814"/>
    <n v="8"/>
  </r>
  <r>
    <s v="ORD003185"/>
    <s v="CUST6612"/>
    <s v="Nicole Gray"/>
    <s v="debra.jennings@gmail.com"/>
    <x v="4"/>
    <d v="2024-02-05T00:00:00"/>
    <x v="326"/>
    <x v="6"/>
    <x v="0"/>
    <s v="August"/>
    <x v="0"/>
    <s v="PROD8294"/>
    <x v="6"/>
    <x v="0"/>
    <n v="941"/>
    <n v="5"/>
    <n v="4705"/>
    <x v="3"/>
    <n v="650"/>
    <n v="10"/>
    <x v="1"/>
    <n v="0.4"/>
    <n v="1882"/>
  </r>
  <r>
    <s v="ORD003186"/>
    <s v="CUST2967"/>
    <s v="Cathy Gaines"/>
    <s v="jonathan.sparks@outlook.com"/>
    <x v="1"/>
    <d v="2023-07-09T00:00:00"/>
    <x v="481"/>
    <x v="9"/>
    <x v="0"/>
    <s v="June"/>
    <x v="0"/>
    <s v="PROD4739"/>
    <x v="12"/>
    <x v="3"/>
    <n v="1041"/>
    <n v="4"/>
    <n v="4164"/>
    <x v="0"/>
    <n v="577"/>
    <n v="4"/>
    <x v="0"/>
    <n v="0.34990393852065321"/>
    <n v="1457"/>
  </r>
  <r>
    <s v="ORD003187"/>
    <s v="CUST1580"/>
    <s v="Heather Franklin"/>
    <s v="tamara.jenkins@outlook.com"/>
    <x v="6"/>
    <d v="2023-01-31T00:00:00"/>
    <x v="660"/>
    <x v="1"/>
    <x v="0"/>
    <s v="December"/>
    <x v="0"/>
    <s v="PROD5044"/>
    <x v="10"/>
    <x v="2"/>
    <n v="945"/>
    <n v="4"/>
    <n v="3780"/>
    <x v="0"/>
    <n v="249"/>
    <n v="2"/>
    <x v="0"/>
    <n v="0.3"/>
    <n v="1134"/>
  </r>
  <r>
    <s v="ORD003188"/>
    <s v="CUST9169"/>
    <s v="Raymond Henderson"/>
    <s v="samuel.jones@outlook.com"/>
    <x v="5"/>
    <d v="2024-07-16T00:00:00"/>
    <x v="276"/>
    <x v="2"/>
    <x v="0"/>
    <s v="May"/>
    <x v="0"/>
    <s v="PROD5125"/>
    <x v="7"/>
    <x v="4"/>
    <n v="586"/>
    <n v="2"/>
    <n v="1172"/>
    <x v="0"/>
    <n v="151"/>
    <n v="2"/>
    <x v="0"/>
    <n v="0.25"/>
    <n v="293"/>
  </r>
  <r>
    <s v="ORD003189"/>
    <s v="CUST1528"/>
    <s v="Samantha Carpenter"/>
    <s v="julie.kemp@outlook.com"/>
    <x v="6"/>
    <d v="2024-07-03T00:00:00"/>
    <x v="526"/>
    <x v="0"/>
    <x v="1"/>
    <s v="January"/>
    <x v="0"/>
    <s v="PROD2058"/>
    <x v="19"/>
    <x v="2"/>
    <n v="797"/>
    <n v="1"/>
    <n v="797"/>
    <x v="1"/>
    <n v="91"/>
    <n v="10"/>
    <x v="1"/>
    <n v="0.29987452948557092"/>
    <n v="239"/>
  </r>
  <r>
    <s v="ORD003190"/>
    <s v="CUST7793"/>
    <s v="Melissa Bowers"/>
    <s v="sean.blackwell@hotmail.com"/>
    <x v="0"/>
    <d v="2024-03-16T00:00:00"/>
    <x v="51"/>
    <x v="6"/>
    <x v="1"/>
    <s v="August"/>
    <x v="2"/>
    <s v="PROD2140"/>
    <x v="14"/>
    <x v="4"/>
    <n v="1140"/>
    <n v="6"/>
    <n v="6839"/>
    <x v="1"/>
    <n v="464"/>
    <m/>
    <x v="2"/>
    <n v="0.25003655505190819"/>
    <n v="1710"/>
  </r>
  <r>
    <s v="ORD003191"/>
    <s v="CUST8635"/>
    <s v="Max Robbins"/>
    <s v="joel.clark@gmail.com"/>
    <x v="4"/>
    <d v="2023-10-24T00:00:00"/>
    <x v="210"/>
    <x v="8"/>
    <x v="1"/>
    <s v="September"/>
    <x v="0"/>
    <s v="PROD2280"/>
    <x v="14"/>
    <x v="4"/>
    <n v="208"/>
    <n v="3"/>
    <n v="624"/>
    <x v="1"/>
    <n v="46"/>
    <n v="2"/>
    <x v="0"/>
    <n v="0.25"/>
    <n v="156"/>
  </r>
  <r>
    <s v="ORD003192"/>
    <s v="CUST3314"/>
    <s v="Julie Miller"/>
    <s v="nathan.brewer@outlook.com"/>
    <x v="0"/>
    <d v="2024-05-12T00:00:00"/>
    <x v="453"/>
    <x v="2"/>
    <x v="0"/>
    <s v="May"/>
    <x v="0"/>
    <s v="PROD1273"/>
    <x v="5"/>
    <x v="3"/>
    <n v="827"/>
    <n v="3"/>
    <n v="2480"/>
    <x v="1"/>
    <n v="157"/>
    <n v="9"/>
    <x v="1"/>
    <n v="0.35"/>
    <n v="868"/>
  </r>
  <r>
    <s v="ORD003193"/>
    <s v="CUST1604"/>
    <s v="Jessica Martinez"/>
    <s v="elizabeth.clark@hotmail.com"/>
    <x v="6"/>
    <d v="2023-06-15T00:00:00"/>
    <x v="285"/>
    <x v="6"/>
    <x v="1"/>
    <s v="August"/>
    <x v="0"/>
    <s v="PROD6068"/>
    <x v="12"/>
    <x v="3"/>
    <n v="743"/>
    <n v="5"/>
    <n v="3714"/>
    <x v="0"/>
    <n v="483"/>
    <n v="8"/>
    <x v="1"/>
    <n v="0.35002692514808831"/>
    <n v="1300"/>
  </r>
  <r>
    <s v="ORD003194"/>
    <s v="CUST2405"/>
    <s v="Christina Ramirez"/>
    <s v="leslie.lopez@yahoo.com"/>
    <x v="3"/>
    <d v="2024-04-22T00:00:00"/>
    <x v="492"/>
    <x v="11"/>
    <x v="1"/>
    <s v="July"/>
    <x v="0"/>
    <s v="PROD7981"/>
    <x v="1"/>
    <x v="1"/>
    <n v="876"/>
    <n v="2"/>
    <n v="1752"/>
    <x v="1"/>
    <n v="94"/>
    <n v="2"/>
    <x v="0"/>
    <n v="0.15011415525114155"/>
    <n v="263"/>
  </r>
  <r>
    <s v="ORD003195"/>
    <s v="CUST6512"/>
    <s v="Brenda Humphrey"/>
    <s v="carrie.walker@gmail.com"/>
    <x v="2"/>
    <d v="2023-06-30T00:00:00"/>
    <x v="61"/>
    <x v="3"/>
    <x v="0"/>
    <s v="March"/>
    <x v="0"/>
    <s v="PROD2599"/>
    <x v="13"/>
    <x v="4"/>
    <n v="338"/>
    <n v="1"/>
    <n v="338"/>
    <x v="1"/>
    <n v="44"/>
    <n v="8"/>
    <x v="1"/>
    <n v="0.25147928994082841"/>
    <n v="85"/>
  </r>
  <r>
    <s v="ORD003196"/>
    <s v="CUST8505"/>
    <s v="Carol Watson"/>
    <s v="kevin.lowery@gmail.com"/>
    <x v="4"/>
    <d v="2023-07-29T00:00:00"/>
    <x v="408"/>
    <x v="2"/>
    <x v="0"/>
    <s v="May"/>
    <x v="0"/>
    <s v="PROD2393"/>
    <x v="17"/>
    <x v="3"/>
    <n v="137"/>
    <n v="5"/>
    <n v="683"/>
    <x v="0"/>
    <n v="70"/>
    <n v="6"/>
    <x v="0"/>
    <n v="0.34992679355783307"/>
    <n v="239"/>
  </r>
  <r>
    <s v="ORD003197"/>
    <s v="CUST9982"/>
    <s v="Daniel Harvey"/>
    <s v="nathan.huffman@gmail.com"/>
    <x v="0"/>
    <d v="2024-12-25T00:00:00"/>
    <x v="530"/>
    <x v="7"/>
    <x v="0"/>
    <s v="November"/>
    <x v="1"/>
    <s v="PROD3198"/>
    <x v="6"/>
    <x v="0"/>
    <n v="85"/>
    <n v="7"/>
    <n v="598"/>
    <x v="0"/>
    <n v="83"/>
    <m/>
    <x v="2"/>
    <n v="0.39966555183946489"/>
    <n v="239"/>
  </r>
  <r>
    <s v="ORD003198"/>
    <s v="CUST6572"/>
    <s v="Craig Mitchell"/>
    <s v="austin.brown@gmail.com"/>
    <x v="2"/>
    <d v="2024-12-30T00:00:00"/>
    <x v="717"/>
    <x v="4"/>
    <x v="1"/>
    <s v="April"/>
    <x v="2"/>
    <s v="PROD3075"/>
    <x v="9"/>
    <x v="4"/>
    <n v="399"/>
    <n v="3"/>
    <n v="1198"/>
    <x v="1"/>
    <n v="93"/>
    <m/>
    <x v="2"/>
    <n v="0.25041736227045075"/>
    <n v="300"/>
  </r>
  <r>
    <s v="ORD003199"/>
    <s v="CUST1468"/>
    <s v="Tyler Smith"/>
    <s v="joseph.walsh@yahoo.com"/>
    <x v="3"/>
    <d v="2024-08-24T00:00:00"/>
    <x v="423"/>
    <x v="4"/>
    <x v="1"/>
    <s v="April"/>
    <x v="0"/>
    <s v="PROD4141"/>
    <x v="13"/>
    <x v="4"/>
    <n v="665"/>
    <n v="5"/>
    <n v="3326"/>
    <x v="1"/>
    <n v="477"/>
    <n v="3"/>
    <x v="0"/>
    <n v="0.25015033072760073"/>
    <n v="832"/>
  </r>
  <r>
    <s v="ORD003200"/>
    <s v="CUST8186"/>
    <s v="Kimberly Larson"/>
    <s v="sheena.barnes@outlook.com"/>
    <x v="0"/>
    <d v="2024-05-20T00:00:00"/>
    <x v="689"/>
    <x v="10"/>
    <x v="0"/>
    <s v="February"/>
    <x v="0"/>
    <s v="PROD5357"/>
    <x v="2"/>
    <x v="1"/>
    <n v="101"/>
    <n v="2"/>
    <n v="202"/>
    <x v="3"/>
    <n v="29"/>
    <n v="4"/>
    <x v="0"/>
    <n v="0.14851485148514851"/>
    <n v="30"/>
  </r>
  <r>
    <s v="ORD003201"/>
    <s v="CUST9158"/>
    <s v="Joseph Orr"/>
    <s v="james.tran@gmail.com"/>
    <x v="1"/>
    <d v="2023-04-28T00:00:00"/>
    <x v="521"/>
    <x v="7"/>
    <x v="1"/>
    <s v="November"/>
    <x v="0"/>
    <s v="PROD3086"/>
    <x v="6"/>
    <x v="0"/>
    <n v="994"/>
    <n v="6"/>
    <n v="5964"/>
    <x v="1"/>
    <n v="601"/>
    <n v="2"/>
    <x v="0"/>
    <n v="0.40006706908115358"/>
    <n v="2386"/>
  </r>
  <r>
    <s v="ORD003202"/>
    <s v="CUST9279"/>
    <s v="Nicholas Collins"/>
    <s v="phillip.stewart@outlook.com"/>
    <x v="3"/>
    <d v="2024-10-09T00:00:00"/>
    <x v="359"/>
    <x v="2"/>
    <x v="0"/>
    <s v="May"/>
    <x v="0"/>
    <s v="PROD6155"/>
    <x v="1"/>
    <x v="1"/>
    <n v="406"/>
    <n v="4"/>
    <n v="1622"/>
    <x v="1"/>
    <n v="108"/>
    <n v="3"/>
    <x v="0"/>
    <n v="0.1498150431565968"/>
    <n v="243"/>
  </r>
  <r>
    <s v="ORD003203"/>
    <s v="CUST1958"/>
    <s v="Emily Morales"/>
    <s v="stefanie.hanna@outlook.com"/>
    <x v="2"/>
    <d v="2024-05-06T00:00:00"/>
    <x v="425"/>
    <x v="4"/>
    <x v="1"/>
    <s v="April"/>
    <x v="0"/>
    <s v="PROD4481"/>
    <x v="15"/>
    <x v="1"/>
    <n v="408"/>
    <n v="3"/>
    <n v="1223"/>
    <x v="1"/>
    <n v="167"/>
    <n v="8"/>
    <x v="1"/>
    <n v="0.14963205233033525"/>
    <n v="183"/>
  </r>
  <r>
    <s v="ORD003204"/>
    <s v="CUST7026"/>
    <s v="Jessica Santana"/>
    <s v="aaron.collier@gmail.com"/>
    <x v="1"/>
    <d v="2023-06-15T00:00:00"/>
    <x v="106"/>
    <x v="3"/>
    <x v="0"/>
    <s v="March"/>
    <x v="0"/>
    <s v="PROD7384"/>
    <x v="2"/>
    <x v="1"/>
    <n v="231"/>
    <n v="5"/>
    <n v="1155"/>
    <x v="1"/>
    <n v="122"/>
    <n v="10"/>
    <x v="1"/>
    <n v="0.1497835497835498"/>
    <n v="173"/>
  </r>
  <r>
    <s v="ORD003205"/>
    <s v="CUST5748"/>
    <s v="Amy Crawford"/>
    <s v="joseph.munoz@yahoo.com"/>
    <x v="2"/>
    <d v="2023-01-19T00:00:00"/>
    <x v="666"/>
    <x v="8"/>
    <x v="1"/>
    <s v="September"/>
    <x v="0"/>
    <s v="PROD7033"/>
    <x v="19"/>
    <x v="2"/>
    <n v="733"/>
    <n v="3"/>
    <n v="2199"/>
    <x v="0"/>
    <n v="165"/>
    <n v="4"/>
    <x v="0"/>
    <n v="0.30013642564802184"/>
    <n v="660"/>
  </r>
  <r>
    <s v="ORD003206"/>
    <s v="CUST3379"/>
    <s v="Angel Miller"/>
    <s v="brittany.chavez@outlook.com"/>
    <x v="5"/>
    <d v="2024-01-24T00:00:00"/>
    <x v="78"/>
    <x v="11"/>
    <x v="0"/>
    <s v="July"/>
    <x v="0"/>
    <s v="PROD9293"/>
    <x v="3"/>
    <x v="1"/>
    <n v="366"/>
    <n v="5"/>
    <n v="1828"/>
    <x v="2"/>
    <n v="97"/>
    <n v="9"/>
    <x v="1"/>
    <n v="0.14989059080962802"/>
    <n v="274"/>
  </r>
  <r>
    <s v="ORD003207"/>
    <s v="CUST4524"/>
    <s v="Jason Jimenez"/>
    <s v="robert.ball@yahoo.com"/>
    <x v="0"/>
    <d v="2024-04-20T00:00:00"/>
    <x v="481"/>
    <x v="9"/>
    <x v="0"/>
    <s v="June"/>
    <x v="0"/>
    <s v="PROD4770"/>
    <x v="0"/>
    <x v="0"/>
    <n v="1051"/>
    <n v="2"/>
    <n v="2102"/>
    <x v="1"/>
    <n v="137"/>
    <n v="10"/>
    <x v="1"/>
    <n v="0.40009514747859182"/>
    <n v="841"/>
  </r>
  <r>
    <s v="ORD003208"/>
    <s v="CUST2271"/>
    <s v="Zachary Bennett"/>
    <s v="rebekah.rodriguez@hotmail.com"/>
    <x v="1"/>
    <d v="2024-12-20T00:00:00"/>
    <x v="162"/>
    <x v="9"/>
    <x v="0"/>
    <s v="June"/>
    <x v="0"/>
    <s v="PROD1799"/>
    <x v="5"/>
    <x v="3"/>
    <n v="692"/>
    <n v="1"/>
    <n v="692"/>
    <x v="0"/>
    <n v="37"/>
    <n v="3"/>
    <x v="0"/>
    <n v="0.34971098265895956"/>
    <n v="242"/>
  </r>
  <r>
    <s v="ORD003209"/>
    <s v="CUST2533"/>
    <s v="Timothy Diaz"/>
    <s v="thomas.coleman@outlook.com"/>
    <x v="5"/>
    <d v="2023-09-29T00:00:00"/>
    <x v="117"/>
    <x v="5"/>
    <x v="0"/>
    <s v="October"/>
    <x v="0"/>
    <s v="PROD7977"/>
    <x v="7"/>
    <x v="4"/>
    <n v="516"/>
    <n v="6"/>
    <n v="3095"/>
    <x v="1"/>
    <n v="378"/>
    <n v="9"/>
    <x v="1"/>
    <n v="0.25008077544426494"/>
    <n v="774"/>
  </r>
  <r>
    <s v="ORD003210"/>
    <s v="CUST7198"/>
    <s v="Paul Jones"/>
    <s v="steven.brown@yahoo.com"/>
    <x v="4"/>
    <d v="2024-06-20T00:00:00"/>
    <x v="164"/>
    <x v="8"/>
    <x v="1"/>
    <s v="September"/>
    <x v="0"/>
    <s v="PROD7819"/>
    <x v="4"/>
    <x v="2"/>
    <n v="736"/>
    <n v="1"/>
    <n v="736"/>
    <x v="2"/>
    <n v="72"/>
    <n v="2"/>
    <x v="0"/>
    <n v="0.30027173913043476"/>
    <n v="221"/>
  </r>
  <r>
    <s v="ORD003211"/>
    <s v="CUST8761"/>
    <s v="Donna Woodward"/>
    <s v="janet.mcguire@outlook.com"/>
    <x v="4"/>
    <d v="2024-02-25T00:00:00"/>
    <x v="629"/>
    <x v="1"/>
    <x v="1"/>
    <s v="December"/>
    <x v="0"/>
    <s v="PROD3406"/>
    <x v="19"/>
    <x v="2"/>
    <n v="1408"/>
    <n v="8"/>
    <n v="11267"/>
    <x v="0"/>
    <n v="1224"/>
    <n v="8"/>
    <x v="1"/>
    <n v="0.29999112452294313"/>
    <n v="3380"/>
  </r>
  <r>
    <s v="ORD003212"/>
    <s v="CUST9870"/>
    <s v="Kristen Davis"/>
    <s v="kathleen.matthews@outlook.com"/>
    <x v="4"/>
    <d v="2023-10-29T00:00:00"/>
    <x v="260"/>
    <x v="7"/>
    <x v="0"/>
    <s v="November"/>
    <x v="0"/>
    <s v="PROD8996"/>
    <x v="10"/>
    <x v="2"/>
    <n v="619"/>
    <n v="6"/>
    <n v="3716"/>
    <x v="1"/>
    <n v="194"/>
    <n v="2"/>
    <x v="0"/>
    <n v="0.30005382131324004"/>
    <n v="1115"/>
  </r>
  <r>
    <s v="ORD003213"/>
    <s v="CUST2262"/>
    <s v="Samuel Ward"/>
    <s v="kathleen.washington@hotmail.com"/>
    <x v="2"/>
    <d v="2024-07-12T00:00:00"/>
    <x v="197"/>
    <x v="9"/>
    <x v="1"/>
    <s v="June"/>
    <x v="0"/>
    <s v="PROD7168"/>
    <x v="12"/>
    <x v="3"/>
    <n v="362"/>
    <n v="2"/>
    <n v="724"/>
    <x v="2"/>
    <n v="62"/>
    <n v="9"/>
    <x v="1"/>
    <n v="0.34944751381215472"/>
    <n v="253"/>
  </r>
  <r>
    <s v="ORD003214"/>
    <s v="CUST6563"/>
    <s v="Brian Baker"/>
    <s v="steven.james@gmail.com"/>
    <x v="1"/>
    <d v="2024-08-03T00:00:00"/>
    <x v="43"/>
    <x v="7"/>
    <x v="1"/>
    <s v="November"/>
    <x v="0"/>
    <s v="PROD1972"/>
    <x v="0"/>
    <x v="0"/>
    <n v="862"/>
    <n v="4"/>
    <n v="3448"/>
    <x v="1"/>
    <n v="464"/>
    <n v="9"/>
    <x v="1"/>
    <n v="0.39994199535962877"/>
    <n v="1379"/>
  </r>
  <r>
    <s v="ORD003215"/>
    <s v="CUST2770"/>
    <s v="Austin Dyer MD"/>
    <s v="shawn.cisneros@yahoo.com"/>
    <x v="2"/>
    <d v="2023-01-17T00:00:00"/>
    <x v="306"/>
    <x v="2"/>
    <x v="0"/>
    <s v="May"/>
    <x v="0"/>
    <s v="PROD7664"/>
    <x v="0"/>
    <x v="0"/>
    <n v="100"/>
    <n v="4"/>
    <n v="398"/>
    <x v="0"/>
    <n v="36"/>
    <n v="4"/>
    <x v="0"/>
    <n v="0.39949748743718594"/>
    <n v="159"/>
  </r>
  <r>
    <s v="ORD003216"/>
    <s v="CUST3260"/>
    <s v="Victoria Nelson"/>
    <s v="michael.harrison@outlook.com"/>
    <x v="5"/>
    <d v="2023-12-02T00:00:00"/>
    <x v="521"/>
    <x v="7"/>
    <x v="1"/>
    <s v="November"/>
    <x v="0"/>
    <s v="PROD6594"/>
    <x v="8"/>
    <x v="2"/>
    <n v="24"/>
    <n v="1"/>
    <n v="24"/>
    <x v="2"/>
    <n v="2"/>
    <n v="6"/>
    <x v="0"/>
    <n v="0.29166666666666669"/>
    <n v="7"/>
  </r>
  <r>
    <s v="ORD003217"/>
    <s v="CUST6888"/>
    <s v="Lisa Cooper"/>
    <s v="helen.cochran@hotmail.com"/>
    <x v="6"/>
    <d v="2023-03-03T00:00:00"/>
    <x v="253"/>
    <x v="5"/>
    <x v="1"/>
    <s v="October"/>
    <x v="0"/>
    <s v="PROD4791"/>
    <x v="9"/>
    <x v="4"/>
    <n v="630"/>
    <n v="2"/>
    <n v="1259"/>
    <x v="2"/>
    <n v="92"/>
    <n v="10"/>
    <x v="1"/>
    <n v="0.25019857029388404"/>
    <n v="315"/>
  </r>
  <r>
    <s v="ORD003218"/>
    <s v="CUST5457"/>
    <s v="Kari Carpenter"/>
    <s v="lisa.gordon@yahoo.com"/>
    <x v="3"/>
    <d v="2023-01-27T00:00:00"/>
    <x v="438"/>
    <x v="11"/>
    <x v="0"/>
    <s v="July"/>
    <x v="0"/>
    <s v="PROD5690"/>
    <x v="4"/>
    <x v="2"/>
    <n v="910"/>
    <n v="6"/>
    <n v="5458"/>
    <x v="0"/>
    <n v="662"/>
    <n v="6"/>
    <x v="0"/>
    <n v="0.30010993037742761"/>
    <n v="1638"/>
  </r>
  <r>
    <s v="ORD003219"/>
    <s v="CUST5306"/>
    <s v="Brianna Roach"/>
    <s v="nicole.noble@yahoo.com"/>
    <x v="1"/>
    <d v="2024-04-08T00:00:00"/>
    <x v="589"/>
    <x v="1"/>
    <x v="1"/>
    <s v="December"/>
    <x v="0"/>
    <s v="PROD9427"/>
    <x v="17"/>
    <x v="3"/>
    <n v="54"/>
    <n v="8"/>
    <n v="434"/>
    <x v="0"/>
    <n v="64"/>
    <n v="4"/>
    <x v="0"/>
    <n v="0.35023041474654376"/>
    <n v="152"/>
  </r>
  <r>
    <s v="ORD003220"/>
    <s v="CUST4750"/>
    <s v="Raven Sawyer"/>
    <s v="nicholas.pierce@gmail.com"/>
    <x v="1"/>
    <d v="2024-11-29T00:00:00"/>
    <x v="328"/>
    <x v="3"/>
    <x v="0"/>
    <s v="March"/>
    <x v="0"/>
    <s v="PROD3904"/>
    <x v="17"/>
    <x v="3"/>
    <n v="359"/>
    <n v="4"/>
    <n v="1434"/>
    <x v="3"/>
    <n v="214"/>
    <n v="10"/>
    <x v="1"/>
    <n v="0.35006973500697353"/>
    <n v="502"/>
  </r>
  <r>
    <s v="ORD003221"/>
    <s v="CUST5763"/>
    <s v="Theresa Williams"/>
    <s v="shawn.rodriguez@gmail.com"/>
    <x v="1"/>
    <d v="2023-04-24T00:00:00"/>
    <x v="191"/>
    <x v="4"/>
    <x v="0"/>
    <s v="April"/>
    <x v="1"/>
    <s v="PROD6092"/>
    <x v="20"/>
    <x v="3"/>
    <n v="818"/>
    <n v="1"/>
    <n v="818"/>
    <x v="0"/>
    <n v="114"/>
    <m/>
    <x v="2"/>
    <n v="0.34963325183374083"/>
    <n v="286"/>
  </r>
  <r>
    <s v="ORD003222"/>
    <s v="CUST6831"/>
    <s v="John Alexander"/>
    <s v="chelsea.grant@outlook.com"/>
    <x v="5"/>
    <d v="2023-09-29T00:00:00"/>
    <x v="361"/>
    <x v="6"/>
    <x v="1"/>
    <s v="August"/>
    <x v="0"/>
    <s v="PROD3365"/>
    <x v="14"/>
    <x v="4"/>
    <n v="540"/>
    <n v="6"/>
    <n v="3240"/>
    <x v="2"/>
    <n v="208"/>
    <n v="10"/>
    <x v="1"/>
    <n v="0.25"/>
    <n v="810"/>
  </r>
  <r>
    <s v="ORD003223"/>
    <s v="CUST3585"/>
    <s v="Angela Murphy"/>
    <s v="julia.yu@outlook.com"/>
    <x v="2"/>
    <d v="2023-09-21T00:00:00"/>
    <x v="665"/>
    <x v="11"/>
    <x v="0"/>
    <s v="July"/>
    <x v="0"/>
    <s v="PROD4741"/>
    <x v="13"/>
    <x v="4"/>
    <n v="393"/>
    <n v="1"/>
    <n v="393"/>
    <x v="1"/>
    <n v="21"/>
    <n v="3"/>
    <x v="0"/>
    <n v="0.24936386768447838"/>
    <n v="98"/>
  </r>
  <r>
    <s v="ORD003224"/>
    <s v="CUST2963"/>
    <s v="Rachel Smith"/>
    <s v="amanda.wood@hotmail.com"/>
    <x v="5"/>
    <d v="2024-07-20T00:00:00"/>
    <x v="42"/>
    <x v="1"/>
    <x v="0"/>
    <s v="December"/>
    <x v="0"/>
    <s v="PROD9435"/>
    <x v="21"/>
    <x v="1"/>
    <n v="811"/>
    <n v="2"/>
    <n v="1622"/>
    <x v="1"/>
    <n v="190"/>
    <n v="4"/>
    <x v="0"/>
    <n v="0.1498150431565968"/>
    <n v="243"/>
  </r>
  <r>
    <s v="ORD003225"/>
    <s v="CUST2386"/>
    <s v="Robert Sanchez"/>
    <s v="richard.orr@hotmail.com"/>
    <x v="3"/>
    <d v="2024-06-27T00:00:00"/>
    <x v="722"/>
    <x v="5"/>
    <x v="1"/>
    <s v="October"/>
    <x v="0"/>
    <s v="PROD7547"/>
    <x v="10"/>
    <x v="2"/>
    <n v="660"/>
    <n v="2"/>
    <n v="1319"/>
    <x v="1"/>
    <n v="141"/>
    <n v="10"/>
    <x v="1"/>
    <n v="0.30022744503411675"/>
    <n v="396"/>
  </r>
  <r>
    <s v="ORD003226"/>
    <s v="CUST6876"/>
    <s v="Benjamin Davidson"/>
    <s v="pamela.ballard@outlook.com"/>
    <x v="5"/>
    <d v="2023-05-16T00:00:00"/>
    <x v="344"/>
    <x v="6"/>
    <x v="1"/>
    <s v="August"/>
    <x v="0"/>
    <s v="PROD2915"/>
    <x v="11"/>
    <x v="3"/>
    <n v="673"/>
    <n v="1"/>
    <n v="673"/>
    <x v="1"/>
    <n v="71"/>
    <n v="4"/>
    <x v="0"/>
    <n v="0.34918276374442792"/>
    <n v="235"/>
  </r>
  <r>
    <s v="ORD003227"/>
    <s v="CUST8562"/>
    <s v="Cheryl Ho"/>
    <s v="william.cline@outlook.com"/>
    <x v="5"/>
    <d v="2024-12-06T00:00:00"/>
    <x v="486"/>
    <x v="7"/>
    <x v="0"/>
    <s v="November"/>
    <x v="0"/>
    <s v="PROD2228"/>
    <x v="1"/>
    <x v="1"/>
    <n v="316"/>
    <n v="7"/>
    <n v="2211"/>
    <x v="0"/>
    <n v="285"/>
    <n v="10"/>
    <x v="1"/>
    <n v="0.15015829941203077"/>
    <n v="332"/>
  </r>
  <r>
    <s v="ORD003228"/>
    <s v="CUST7932"/>
    <s v="Patricia Thompson"/>
    <s v="daniel.mccarthy@yahoo.com"/>
    <x v="0"/>
    <d v="2023-03-19T00:00:00"/>
    <x v="71"/>
    <x v="7"/>
    <x v="1"/>
    <s v="November"/>
    <x v="0"/>
    <s v="PROD6059"/>
    <x v="0"/>
    <x v="0"/>
    <n v="712"/>
    <n v="6"/>
    <n v="4274"/>
    <x v="1"/>
    <n v="354"/>
    <n v="3"/>
    <x v="0"/>
    <n v="0.40009358914365933"/>
    <n v="1710"/>
  </r>
  <r>
    <s v="ORD003229"/>
    <s v="CUST5957"/>
    <s v="Charles Price"/>
    <s v="edwin.peck@yahoo.com"/>
    <x v="0"/>
    <d v="2023-12-13T00:00:00"/>
    <x v="37"/>
    <x v="11"/>
    <x v="0"/>
    <s v="July"/>
    <x v="0"/>
    <s v="PROD3134"/>
    <x v="14"/>
    <x v="4"/>
    <n v="1101"/>
    <n v="6"/>
    <n v="6605"/>
    <x v="0"/>
    <n v="737"/>
    <n v="9"/>
    <x v="1"/>
    <n v="0.24996214988644966"/>
    <n v="1651"/>
  </r>
  <r>
    <s v="ORD003230"/>
    <s v="CUST9593"/>
    <s v="Jimmy Erickson"/>
    <s v="michael.harris@yahoo.com"/>
    <x v="0"/>
    <d v="2023-06-02T00:00:00"/>
    <x v="531"/>
    <x v="7"/>
    <x v="1"/>
    <s v="November"/>
    <x v="0"/>
    <s v="PROD9419"/>
    <x v="11"/>
    <x v="3"/>
    <n v="452"/>
    <n v="4"/>
    <n v="1809"/>
    <x v="0"/>
    <n v="248"/>
    <n v="3"/>
    <x v="0"/>
    <n v="0.34991708126036486"/>
    <n v="633"/>
  </r>
  <r>
    <s v="ORD003231"/>
    <s v="CUST4683"/>
    <s v="Stephanie Moore"/>
    <s v="dana.proctor@gmail.com"/>
    <x v="6"/>
    <d v="2024-06-14T00:00:00"/>
    <x v="394"/>
    <x v="5"/>
    <x v="0"/>
    <s v="October"/>
    <x v="0"/>
    <s v="PROD9246"/>
    <x v="21"/>
    <x v="1"/>
    <n v="494"/>
    <n v="2"/>
    <n v="987"/>
    <x v="1"/>
    <n v="93"/>
    <n v="3"/>
    <x v="0"/>
    <n v="0.14994934143870314"/>
    <n v="148"/>
  </r>
  <r>
    <s v="ORD003232"/>
    <s v="CUST8880"/>
    <s v="Laura Pollard"/>
    <s v="michael.tran@hotmail.com"/>
    <x v="4"/>
    <d v="2023-08-18T00:00:00"/>
    <x v="514"/>
    <x v="4"/>
    <x v="0"/>
    <s v="April"/>
    <x v="0"/>
    <s v="PROD7804"/>
    <x v="18"/>
    <x v="0"/>
    <n v="280"/>
    <n v="2"/>
    <n v="559"/>
    <x v="1"/>
    <n v="60"/>
    <n v="3"/>
    <x v="0"/>
    <n v="0.4007155635062612"/>
    <n v="224"/>
  </r>
  <r>
    <s v="ORD003233"/>
    <s v="CUST5448"/>
    <s v="Robert Mason"/>
    <s v="alan.short@outlook.com"/>
    <x v="4"/>
    <d v="2023-09-13T00:00:00"/>
    <x v="609"/>
    <x v="6"/>
    <x v="0"/>
    <s v="August"/>
    <x v="0"/>
    <s v="PROD8947"/>
    <x v="18"/>
    <x v="0"/>
    <n v="675"/>
    <n v="1"/>
    <n v="675"/>
    <x v="0"/>
    <n v="63"/>
    <n v="10"/>
    <x v="1"/>
    <n v="0.4"/>
    <n v="270"/>
  </r>
  <r>
    <s v="ORD003234"/>
    <s v="CUST1375"/>
    <s v="Marc Schwartz"/>
    <s v="kevin.miller@yahoo.com"/>
    <x v="3"/>
    <d v="2024-04-06T00:00:00"/>
    <x v="716"/>
    <x v="7"/>
    <x v="1"/>
    <s v="November"/>
    <x v="0"/>
    <s v="PROD9183"/>
    <x v="5"/>
    <x v="3"/>
    <n v="317"/>
    <n v="3"/>
    <n v="950"/>
    <x v="0"/>
    <n v="112"/>
    <n v="10"/>
    <x v="1"/>
    <n v="0.34947368421052633"/>
    <n v="332"/>
  </r>
  <r>
    <s v="ORD003235"/>
    <s v="CUST4568"/>
    <s v="Paul Ortiz"/>
    <s v="daniel.butler@yahoo.com"/>
    <x v="6"/>
    <d v="2024-05-14T00:00:00"/>
    <x v="478"/>
    <x v="4"/>
    <x v="0"/>
    <s v="April"/>
    <x v="0"/>
    <s v="PROD8784"/>
    <x v="11"/>
    <x v="3"/>
    <n v="918"/>
    <n v="1"/>
    <n v="918"/>
    <x v="1"/>
    <n v="122"/>
    <n v="7"/>
    <x v="0"/>
    <n v="0.34967320261437906"/>
    <n v="321"/>
  </r>
  <r>
    <s v="ORD003236"/>
    <s v="CUST9065"/>
    <s v="Todd Wiley"/>
    <s v="eric.pugh@gmail.com"/>
    <x v="2"/>
    <d v="2023-04-03T00:00:00"/>
    <x v="79"/>
    <x v="9"/>
    <x v="1"/>
    <s v="June"/>
    <x v="0"/>
    <s v="PROD6022"/>
    <x v="16"/>
    <x v="0"/>
    <n v="754"/>
    <n v="1"/>
    <n v="754"/>
    <x v="1"/>
    <n v="94"/>
    <n v="9"/>
    <x v="1"/>
    <n v="0.39920424403183025"/>
    <n v="301"/>
  </r>
  <r>
    <s v="ORD003237"/>
    <s v="CUST2780"/>
    <s v="Frank Gonzalez"/>
    <s v="geoffrey.lopez@gmail.com"/>
    <x v="6"/>
    <d v="2023-01-16T00:00:00"/>
    <x v="723"/>
    <x v="1"/>
    <x v="1"/>
    <s v="December"/>
    <x v="0"/>
    <s v="PROD2526"/>
    <x v="19"/>
    <x v="2"/>
    <n v="1736"/>
    <n v="10"/>
    <n v="17362"/>
    <x v="1"/>
    <n v="1798"/>
    <n v="6"/>
    <x v="0"/>
    <n v="0.30002303882041237"/>
    <n v="5209"/>
  </r>
  <r>
    <s v="ORD003238"/>
    <s v="CUST1726"/>
    <s v="Michelle Gutierrez"/>
    <s v="robert.hardy@yahoo.com"/>
    <x v="4"/>
    <d v="2023-10-31T00:00:00"/>
    <x v="427"/>
    <x v="10"/>
    <x v="0"/>
    <s v="February"/>
    <x v="0"/>
    <s v="PROD9019"/>
    <x v="0"/>
    <x v="0"/>
    <n v="47"/>
    <n v="1"/>
    <n v="47"/>
    <x v="0"/>
    <n v="6"/>
    <n v="9"/>
    <x v="1"/>
    <n v="0.40425531914893614"/>
    <n v="19"/>
  </r>
  <r>
    <s v="ORD003239"/>
    <s v="CUST9141"/>
    <s v="Michael Mitchell"/>
    <s v="timothy.howard@yahoo.com"/>
    <x v="2"/>
    <d v="2023-10-15T00:00:00"/>
    <x v="109"/>
    <x v="11"/>
    <x v="0"/>
    <s v="July"/>
    <x v="0"/>
    <s v="PROD5044"/>
    <x v="6"/>
    <x v="0"/>
    <n v="948"/>
    <n v="6"/>
    <n v="5690"/>
    <x v="1"/>
    <n v="328"/>
    <n v="4"/>
    <x v="0"/>
    <n v="0.4"/>
    <n v="2276"/>
  </r>
  <r>
    <s v="ORD003240"/>
    <s v="CUST7942"/>
    <s v="John Kim"/>
    <s v="jennifer.stuart@gmail.com"/>
    <x v="3"/>
    <d v="2024-10-29T00:00:00"/>
    <x v="201"/>
    <x v="2"/>
    <x v="1"/>
    <s v="May"/>
    <x v="0"/>
    <s v="PROD7877"/>
    <x v="15"/>
    <x v="1"/>
    <n v="448"/>
    <n v="2"/>
    <n v="896"/>
    <x v="1"/>
    <n v="64"/>
    <n v="9"/>
    <x v="1"/>
    <n v="0.14955357142857142"/>
    <n v="134"/>
  </r>
  <r>
    <s v="ORD003241"/>
    <s v="CUST8805"/>
    <s v="Paula Bell"/>
    <s v="mitchell.lopez@hotmail.com"/>
    <x v="2"/>
    <d v="2024-05-24T00:00:00"/>
    <x v="672"/>
    <x v="4"/>
    <x v="1"/>
    <s v="April"/>
    <x v="2"/>
    <s v="PROD5423"/>
    <x v="17"/>
    <x v="3"/>
    <n v="488"/>
    <n v="4"/>
    <n v="1951"/>
    <x v="1"/>
    <n v="114"/>
    <m/>
    <x v="2"/>
    <n v="0.35007688364941059"/>
    <n v="683"/>
  </r>
  <r>
    <s v="ORD003242"/>
    <s v="CUST6299"/>
    <s v="Anna Chavez"/>
    <s v="theresa.armstrong@yahoo.com"/>
    <x v="0"/>
    <d v="2023-11-30T00:00:00"/>
    <x v="501"/>
    <x v="10"/>
    <x v="0"/>
    <s v="February"/>
    <x v="2"/>
    <s v="PROD9053"/>
    <x v="19"/>
    <x v="2"/>
    <n v="439"/>
    <n v="4"/>
    <n v="1755"/>
    <x v="0"/>
    <n v="247"/>
    <m/>
    <x v="2"/>
    <n v="0.29971509971509974"/>
    <n v="526"/>
  </r>
  <r>
    <s v="ORD003243"/>
    <s v="CUST6579"/>
    <s v="Ryan Thomas"/>
    <s v="pamela.benson@hotmail.com"/>
    <x v="4"/>
    <d v="2024-03-25T00:00:00"/>
    <x v="141"/>
    <x v="4"/>
    <x v="0"/>
    <s v="April"/>
    <x v="0"/>
    <s v="PROD3011"/>
    <x v="11"/>
    <x v="3"/>
    <n v="517"/>
    <n v="2"/>
    <n v="1034"/>
    <x v="0"/>
    <n v="99"/>
    <n v="7"/>
    <x v="0"/>
    <n v="0.35009671179883944"/>
    <n v="362"/>
  </r>
  <r>
    <s v="ORD003244"/>
    <s v="CUST3504"/>
    <s v="Christopher Koch"/>
    <s v="nicole.sutton@outlook.com"/>
    <x v="4"/>
    <d v="2024-11-26T00:00:00"/>
    <x v="463"/>
    <x v="0"/>
    <x v="1"/>
    <s v="January"/>
    <x v="0"/>
    <s v="PROD3663"/>
    <x v="3"/>
    <x v="1"/>
    <n v="730"/>
    <n v="3"/>
    <n v="2191"/>
    <x v="0"/>
    <n v="262"/>
    <n v="8"/>
    <x v="1"/>
    <n v="0.15015974440894569"/>
    <n v="329"/>
  </r>
  <r>
    <s v="ORD003245"/>
    <s v="CUST2260"/>
    <s v="Daniel Wise"/>
    <s v="jean.jones@yahoo.com"/>
    <x v="4"/>
    <d v="2023-06-14T00:00:00"/>
    <x v="663"/>
    <x v="7"/>
    <x v="0"/>
    <s v="November"/>
    <x v="0"/>
    <s v="PROD4726"/>
    <x v="6"/>
    <x v="0"/>
    <n v="978"/>
    <n v="7"/>
    <n v="6843"/>
    <x v="1"/>
    <n v="897"/>
    <n v="7"/>
    <x v="0"/>
    <n v="0.39997077305275464"/>
    <n v="2737"/>
  </r>
  <r>
    <s v="ORD003246"/>
    <s v="CUST7809"/>
    <s v="Eric Andrews"/>
    <s v="david.archer@outlook.com"/>
    <x v="0"/>
    <d v="2024-03-08T00:00:00"/>
    <x v="423"/>
    <x v="4"/>
    <x v="1"/>
    <s v="April"/>
    <x v="1"/>
    <s v="PROD2110"/>
    <x v="16"/>
    <x v="0"/>
    <n v="892"/>
    <n v="3"/>
    <n v="2675"/>
    <x v="0"/>
    <n v="329"/>
    <m/>
    <x v="2"/>
    <n v="0.4"/>
    <n v="1070"/>
  </r>
  <r>
    <s v="ORD003247"/>
    <s v="CUST6161"/>
    <s v="Robert Hayes"/>
    <s v="veronica.dennis@gmail.com"/>
    <x v="0"/>
    <d v="2024-01-01T00:00:00"/>
    <x v="670"/>
    <x v="4"/>
    <x v="0"/>
    <s v="April"/>
    <x v="2"/>
    <s v="PROD9793"/>
    <x v="11"/>
    <x v="3"/>
    <n v="463"/>
    <n v="4"/>
    <n v="1850"/>
    <x v="1"/>
    <n v="223"/>
    <m/>
    <x v="2"/>
    <n v="0.35027027027027025"/>
    <n v="648"/>
  </r>
  <r>
    <s v="ORD003248"/>
    <s v="CUST9930"/>
    <s v="Richard Cherry"/>
    <s v="thomas.smith@outlook.com"/>
    <x v="5"/>
    <d v="2024-11-27T00:00:00"/>
    <x v="172"/>
    <x v="0"/>
    <x v="0"/>
    <s v="January"/>
    <x v="0"/>
    <s v="PROD8608"/>
    <x v="14"/>
    <x v="4"/>
    <n v="386"/>
    <n v="2"/>
    <n v="772"/>
    <x v="2"/>
    <n v="79"/>
    <n v="2"/>
    <x v="0"/>
    <n v="0.25"/>
    <n v="193"/>
  </r>
  <r>
    <s v="ORD003249"/>
    <s v="CUST5571"/>
    <s v="Mary Farrell"/>
    <s v="april.bradshaw@outlook.com"/>
    <x v="6"/>
    <d v="2023-03-17T00:00:00"/>
    <x v="130"/>
    <x v="7"/>
    <x v="0"/>
    <s v="November"/>
    <x v="0"/>
    <s v="PROD2046"/>
    <x v="12"/>
    <x v="3"/>
    <n v="207"/>
    <n v="6"/>
    <n v="1244"/>
    <x v="1"/>
    <n v="136"/>
    <n v="3"/>
    <x v="0"/>
    <n v="0.35048231511254019"/>
    <n v="436"/>
  </r>
  <r>
    <s v="ORD003250"/>
    <s v="CUST7758"/>
    <s v="Jennifer Vaughn"/>
    <s v="steven.jones@outlook.com"/>
    <x v="3"/>
    <d v="2023-09-17T00:00:00"/>
    <x v="215"/>
    <x v="4"/>
    <x v="0"/>
    <s v="April"/>
    <x v="0"/>
    <s v="PROD5426"/>
    <x v="3"/>
    <x v="1"/>
    <n v="54"/>
    <n v="1"/>
    <n v="54"/>
    <x v="2"/>
    <n v="6"/>
    <n v="3"/>
    <x v="0"/>
    <n v="0.14814814814814814"/>
    <n v="8"/>
  </r>
  <r>
    <s v="ORD003251"/>
    <s v="CUST5537"/>
    <s v="Daniel Rocha"/>
    <s v="stacey.oconnell@outlook.com"/>
    <x v="5"/>
    <d v="2023-01-01T00:00:00"/>
    <x v="724"/>
    <x v="7"/>
    <x v="0"/>
    <s v="November"/>
    <x v="0"/>
    <s v="PROD2211"/>
    <x v="11"/>
    <x v="3"/>
    <n v="61"/>
    <n v="4"/>
    <n v="244"/>
    <x v="1"/>
    <n v="25"/>
    <n v="8"/>
    <x v="1"/>
    <n v="0.34836065573770492"/>
    <n v="85"/>
  </r>
  <r>
    <s v="ORD003252"/>
    <s v="CUST9005"/>
    <s v="Kimberly Richard"/>
    <s v="catherine.miller@hotmail.com"/>
    <x v="4"/>
    <d v="2023-02-05T00:00:00"/>
    <x v="558"/>
    <x v="5"/>
    <x v="1"/>
    <s v="October"/>
    <x v="2"/>
    <s v="PROD9237"/>
    <x v="4"/>
    <x v="2"/>
    <n v="1069"/>
    <n v="1"/>
    <n v="1069"/>
    <x v="2"/>
    <n v="141"/>
    <m/>
    <x v="2"/>
    <n v="0.30028063610851263"/>
    <n v="321"/>
  </r>
  <r>
    <s v="ORD003253"/>
    <s v="CUST3799"/>
    <s v="Michael Powell"/>
    <s v="jeffrey.owen@yahoo.com"/>
    <x v="1"/>
    <d v="2024-11-21T00:00:00"/>
    <x v="271"/>
    <x v="11"/>
    <x v="1"/>
    <s v="July"/>
    <x v="0"/>
    <s v="PROD7306"/>
    <x v="3"/>
    <x v="1"/>
    <n v="911"/>
    <n v="3"/>
    <n v="2733"/>
    <x v="1"/>
    <n v="364"/>
    <n v="10"/>
    <x v="1"/>
    <n v="0.15001829491401392"/>
    <n v="410"/>
  </r>
  <r>
    <s v="ORD003254"/>
    <s v="CUST1553"/>
    <s v="Katie Proctor"/>
    <s v="jessica.moore@outlook.com"/>
    <x v="1"/>
    <d v="2023-05-27T00:00:00"/>
    <x v="314"/>
    <x v="11"/>
    <x v="0"/>
    <s v="July"/>
    <x v="0"/>
    <s v="PROD2206"/>
    <x v="21"/>
    <x v="1"/>
    <n v="280"/>
    <n v="1"/>
    <n v="280"/>
    <x v="0"/>
    <n v="36"/>
    <n v="7"/>
    <x v="0"/>
    <n v="0.15"/>
    <n v="42"/>
  </r>
  <r>
    <s v="ORD003255"/>
    <s v="CUST8707"/>
    <s v="Laura Mcclure"/>
    <s v="robin.werner@hotmail.com"/>
    <x v="3"/>
    <d v="2024-09-30T00:00:00"/>
    <x v="586"/>
    <x v="2"/>
    <x v="1"/>
    <s v="May"/>
    <x v="0"/>
    <s v="PROD6177"/>
    <x v="14"/>
    <x v="4"/>
    <n v="608"/>
    <n v="3"/>
    <n v="1824"/>
    <x v="1"/>
    <n v="181"/>
    <n v="3"/>
    <x v="0"/>
    <n v="0.25"/>
    <n v="456"/>
  </r>
  <r>
    <s v="ORD003256"/>
    <s v="CUST6124"/>
    <s v="Donna Delgado"/>
    <s v="james.lopez@yahoo.com"/>
    <x v="3"/>
    <d v="2024-01-16T00:00:00"/>
    <x v="126"/>
    <x v="8"/>
    <x v="1"/>
    <s v="September"/>
    <x v="0"/>
    <s v="PROD5283"/>
    <x v="8"/>
    <x v="2"/>
    <n v="1052"/>
    <n v="4"/>
    <n v="4209"/>
    <x v="0"/>
    <n v="551"/>
    <n v="6"/>
    <x v="0"/>
    <n v="0.3000712758374911"/>
    <n v="1263"/>
  </r>
  <r>
    <s v="ORD003257"/>
    <s v="CUST6470"/>
    <s v="Anthony Caldwell"/>
    <s v="tara.peterson@hotmail.com"/>
    <x v="5"/>
    <d v="2023-06-30T00:00:00"/>
    <x v="569"/>
    <x v="10"/>
    <x v="0"/>
    <s v="February"/>
    <x v="0"/>
    <s v="PROD8587"/>
    <x v="1"/>
    <x v="1"/>
    <n v="511"/>
    <n v="1"/>
    <n v="511"/>
    <x v="0"/>
    <n v="56"/>
    <n v="2"/>
    <x v="0"/>
    <n v="0.15068493150684931"/>
    <n v="77"/>
  </r>
  <r>
    <s v="ORD003258"/>
    <s v="CUST8633"/>
    <s v="Christian Lambert"/>
    <s v="christopher.moore@hotmail.com"/>
    <x v="6"/>
    <d v="2024-07-17T00:00:00"/>
    <x v="578"/>
    <x v="8"/>
    <x v="0"/>
    <s v="September"/>
    <x v="0"/>
    <s v="PROD3895"/>
    <x v="14"/>
    <x v="4"/>
    <n v="162"/>
    <n v="4"/>
    <n v="650"/>
    <x v="1"/>
    <n v="92"/>
    <n v="6"/>
    <x v="0"/>
    <n v="0.24923076923076923"/>
    <n v="162"/>
  </r>
  <r>
    <s v="ORD003259"/>
    <s v="CUST3612"/>
    <s v="James Schmitt"/>
    <s v="gina.smith@hotmail.com"/>
    <x v="2"/>
    <d v="2023-08-20T00:00:00"/>
    <x v="4"/>
    <x v="0"/>
    <x v="1"/>
    <s v="January"/>
    <x v="1"/>
    <s v="PROD5375"/>
    <x v="16"/>
    <x v="0"/>
    <n v="402"/>
    <n v="3"/>
    <n v="1207"/>
    <x v="0"/>
    <n v="64"/>
    <m/>
    <x v="2"/>
    <n v="0.40016570008285002"/>
    <n v="483"/>
  </r>
  <r>
    <s v="ORD003260"/>
    <s v="CUST9226"/>
    <s v="Joseph Harris"/>
    <s v="jonathan.carter@yahoo.com"/>
    <x v="2"/>
    <d v="2023-10-20T00:00:00"/>
    <x v="220"/>
    <x v="6"/>
    <x v="0"/>
    <s v="August"/>
    <x v="0"/>
    <s v="PROD8412"/>
    <x v="4"/>
    <x v="2"/>
    <n v="889"/>
    <n v="5"/>
    <n v="4443"/>
    <x v="1"/>
    <n v="222"/>
    <n v="2"/>
    <x v="0"/>
    <n v="0.30002250731487734"/>
    <n v="1333"/>
  </r>
  <r>
    <s v="ORD003261"/>
    <s v="CUST2280"/>
    <s v="Christopher Edwards"/>
    <s v="dawn.price@hotmail.com"/>
    <x v="0"/>
    <d v="2024-11-18T00:00:00"/>
    <x v="381"/>
    <x v="7"/>
    <x v="1"/>
    <s v="November"/>
    <x v="0"/>
    <s v="PROD9385"/>
    <x v="5"/>
    <x v="3"/>
    <n v="377"/>
    <n v="4"/>
    <n v="1508"/>
    <x v="1"/>
    <n v="216"/>
    <n v="9"/>
    <x v="1"/>
    <n v="0.35013262599469497"/>
    <n v="528"/>
  </r>
  <r>
    <s v="ORD003262"/>
    <s v="CUST1345"/>
    <s v="Rachel Riley"/>
    <s v="charlotte.carr@hotmail.com"/>
    <x v="0"/>
    <d v="2023-06-03T00:00:00"/>
    <x v="570"/>
    <x v="1"/>
    <x v="1"/>
    <s v="December"/>
    <x v="1"/>
    <s v="PROD8537"/>
    <x v="20"/>
    <x v="3"/>
    <n v="1777"/>
    <n v="2"/>
    <n v="3555"/>
    <x v="1"/>
    <n v="234"/>
    <m/>
    <x v="2"/>
    <n v="0.349929676511955"/>
    <n v="1244"/>
  </r>
  <r>
    <s v="ORD003263"/>
    <s v="CUST1925"/>
    <s v="Jerry Randolph"/>
    <s v="heather.warner@yahoo.com"/>
    <x v="5"/>
    <d v="2024-02-26T00:00:00"/>
    <x v="479"/>
    <x v="2"/>
    <x v="1"/>
    <s v="May"/>
    <x v="0"/>
    <s v="PROD4567"/>
    <x v="1"/>
    <x v="1"/>
    <n v="1074"/>
    <n v="5"/>
    <n v="5372"/>
    <x v="1"/>
    <n v="625"/>
    <n v="2"/>
    <x v="0"/>
    <n v="0.15003723008190617"/>
    <n v="806"/>
  </r>
  <r>
    <s v="ORD003264"/>
    <s v="CUST5067"/>
    <s v="Brenda Gonzalez"/>
    <s v="anthony.jordan@outlook.com"/>
    <x v="3"/>
    <d v="2023-07-21T00:00:00"/>
    <x v="135"/>
    <x v="5"/>
    <x v="1"/>
    <s v="October"/>
    <x v="0"/>
    <s v="PROD7477"/>
    <x v="11"/>
    <x v="3"/>
    <n v="878"/>
    <n v="1"/>
    <n v="878"/>
    <x v="1"/>
    <n v="83"/>
    <n v="3"/>
    <x v="0"/>
    <n v="0.34965831435079725"/>
    <n v="307"/>
  </r>
  <r>
    <s v="ORD003265"/>
    <s v="CUST8897"/>
    <s v="Timothy Oconnor"/>
    <s v="james.rodriguez@outlook.com"/>
    <x v="2"/>
    <d v="2023-01-16T00:00:00"/>
    <x v="610"/>
    <x v="4"/>
    <x v="1"/>
    <s v="April"/>
    <x v="0"/>
    <s v="PROD9505"/>
    <x v="2"/>
    <x v="1"/>
    <n v="376"/>
    <n v="3"/>
    <n v="1129"/>
    <x v="1"/>
    <n v="159"/>
    <n v="10"/>
    <x v="1"/>
    <n v="0.14968999114260406"/>
    <n v="169"/>
  </r>
  <r>
    <s v="ORD003266"/>
    <s v="CUST3784"/>
    <s v="Dr. Brian Smith"/>
    <s v="tony.rowe@hotmail.com"/>
    <x v="3"/>
    <d v="2023-09-26T00:00:00"/>
    <x v="257"/>
    <x v="1"/>
    <x v="0"/>
    <s v="December"/>
    <x v="0"/>
    <s v="PROD8146"/>
    <x v="2"/>
    <x v="1"/>
    <n v="806"/>
    <n v="2"/>
    <n v="1611"/>
    <x v="1"/>
    <n v="163"/>
    <n v="7"/>
    <x v="0"/>
    <n v="0.15021725636250777"/>
    <n v="242"/>
  </r>
  <r>
    <s v="ORD003267"/>
    <s v="CUST3629"/>
    <s v="Elizabeth Burke"/>
    <s v="jack.johnson@yahoo.com"/>
    <x v="4"/>
    <d v="2023-07-23T00:00:00"/>
    <x v="569"/>
    <x v="10"/>
    <x v="0"/>
    <s v="February"/>
    <x v="0"/>
    <s v="PROD9066"/>
    <x v="16"/>
    <x v="0"/>
    <n v="376"/>
    <n v="3"/>
    <n v="1129"/>
    <x v="1"/>
    <n v="63"/>
    <n v="6"/>
    <x v="0"/>
    <n v="0.39946855624446415"/>
    <n v="451"/>
  </r>
  <r>
    <s v="ORD003268"/>
    <s v="CUST9292"/>
    <s v="Anthony Cooper"/>
    <s v="john.smith@hotmail.com"/>
    <x v="0"/>
    <d v="2023-07-19T00:00:00"/>
    <x v="147"/>
    <x v="0"/>
    <x v="1"/>
    <s v="January"/>
    <x v="0"/>
    <s v="PROD8490"/>
    <x v="14"/>
    <x v="4"/>
    <n v="701"/>
    <n v="4"/>
    <n v="2805"/>
    <x v="0"/>
    <n v="388"/>
    <n v="2"/>
    <x v="0"/>
    <n v="0.2499108734402852"/>
    <n v="701"/>
  </r>
  <r>
    <s v="ORD003269"/>
    <s v="CUST9530"/>
    <s v="Leslie Richards"/>
    <s v="joseph.flores@yahoo.com"/>
    <x v="3"/>
    <d v="2023-09-10T00:00:00"/>
    <x v="377"/>
    <x v="7"/>
    <x v="0"/>
    <s v="November"/>
    <x v="0"/>
    <s v="PROD4456"/>
    <x v="4"/>
    <x v="2"/>
    <n v="121"/>
    <n v="4"/>
    <n v="484"/>
    <x v="1"/>
    <n v="43"/>
    <n v="2"/>
    <x v="0"/>
    <n v="0.29958677685950413"/>
    <n v="145"/>
  </r>
  <r>
    <s v="ORD003270"/>
    <s v="CUST8576"/>
    <s v="Eric Johns DVM"/>
    <s v="jason.matthews@gmail.com"/>
    <x v="4"/>
    <d v="2023-01-10T00:00:00"/>
    <x v="586"/>
    <x v="2"/>
    <x v="1"/>
    <s v="May"/>
    <x v="0"/>
    <s v="PROD3509"/>
    <x v="9"/>
    <x v="4"/>
    <n v="138"/>
    <n v="4"/>
    <n v="554"/>
    <x v="1"/>
    <n v="76"/>
    <n v="4"/>
    <x v="0"/>
    <n v="0.24909747292418771"/>
    <n v="138"/>
  </r>
  <r>
    <s v="ORD003271"/>
    <s v="CUST5116"/>
    <s v="Lauren White"/>
    <s v="michael.andrews@hotmail.com"/>
    <x v="4"/>
    <d v="2023-06-18T00:00:00"/>
    <x v="303"/>
    <x v="4"/>
    <x v="1"/>
    <s v="April"/>
    <x v="0"/>
    <s v="PROD8474"/>
    <x v="17"/>
    <x v="3"/>
    <n v="751"/>
    <n v="3"/>
    <n v="2253"/>
    <x v="2"/>
    <n v="146"/>
    <n v="7"/>
    <x v="0"/>
    <n v="0.34975588104749222"/>
    <n v="788"/>
  </r>
  <r>
    <s v="ORD003272"/>
    <s v="CUST7362"/>
    <s v="John Fleming"/>
    <s v="charles.singleton@hotmail.com"/>
    <x v="2"/>
    <d v="2024-02-25T00:00:00"/>
    <x v="36"/>
    <x v="6"/>
    <x v="0"/>
    <s v="August"/>
    <x v="0"/>
    <s v="PROD5006"/>
    <x v="4"/>
    <x v="2"/>
    <n v="645"/>
    <n v="2"/>
    <n v="1289"/>
    <x v="1"/>
    <n v="171"/>
    <n v="9"/>
    <x v="1"/>
    <n v="0.30023273855702093"/>
    <n v="387"/>
  </r>
  <r>
    <s v="ORD003273"/>
    <s v="CUST9229"/>
    <s v="Amanda Anderson"/>
    <s v="theresa.christensen@outlook.com"/>
    <x v="4"/>
    <d v="2024-05-22T00:00:00"/>
    <x v="526"/>
    <x v="0"/>
    <x v="1"/>
    <s v="January"/>
    <x v="0"/>
    <s v="PROD1959"/>
    <x v="7"/>
    <x v="4"/>
    <n v="103"/>
    <n v="1"/>
    <n v="103"/>
    <x v="1"/>
    <n v="10"/>
    <n v="5"/>
    <x v="0"/>
    <n v="0.25242718446601942"/>
    <n v="26"/>
  </r>
  <r>
    <s v="ORD003274"/>
    <s v="CUST9441"/>
    <s v="Rebecca Tate"/>
    <s v="daniel.hall@outlook.com"/>
    <x v="5"/>
    <d v="2024-05-04T00:00:00"/>
    <x v="681"/>
    <x v="5"/>
    <x v="0"/>
    <s v="October"/>
    <x v="0"/>
    <s v="PROD4011"/>
    <x v="17"/>
    <x v="3"/>
    <n v="1170"/>
    <n v="1"/>
    <n v="1170"/>
    <x v="4"/>
    <n v="104"/>
    <n v="8"/>
    <x v="1"/>
    <n v="0.3504273504273504"/>
    <n v="410"/>
  </r>
  <r>
    <s v="ORD003275"/>
    <s v="CUST9824"/>
    <s v="Jenna Wright"/>
    <s v="lynn.carroll@yahoo.com"/>
    <x v="6"/>
    <d v="2023-02-19T00:00:00"/>
    <x v="503"/>
    <x v="4"/>
    <x v="0"/>
    <s v="April"/>
    <x v="0"/>
    <s v="PROD7056"/>
    <x v="2"/>
    <x v="1"/>
    <n v="869"/>
    <n v="2"/>
    <n v="1738"/>
    <x v="2"/>
    <n v="163"/>
    <n v="6"/>
    <x v="0"/>
    <n v="0.15017261219792866"/>
    <n v="261"/>
  </r>
  <r>
    <s v="ORD003276"/>
    <s v="CUST7257"/>
    <s v="Laura Mckenzie"/>
    <s v="kimberly.cox@yahoo.com"/>
    <x v="3"/>
    <d v="2023-02-25T00:00:00"/>
    <x v="654"/>
    <x v="4"/>
    <x v="0"/>
    <s v="April"/>
    <x v="0"/>
    <s v="PROD5995"/>
    <x v="16"/>
    <x v="0"/>
    <n v="869"/>
    <n v="1"/>
    <n v="869"/>
    <x v="0"/>
    <n v="93"/>
    <n v="6"/>
    <x v="0"/>
    <n v="0.4004602991944764"/>
    <n v="348"/>
  </r>
  <r>
    <s v="ORD003277"/>
    <s v="CUST9517"/>
    <s v="Ian Mason"/>
    <s v="troy.hester@gmail.com"/>
    <x v="2"/>
    <d v="2024-08-21T00:00:00"/>
    <x v="213"/>
    <x v="9"/>
    <x v="0"/>
    <s v="June"/>
    <x v="0"/>
    <s v="PROD3186"/>
    <x v="19"/>
    <x v="2"/>
    <n v="175"/>
    <n v="1"/>
    <n v="175"/>
    <x v="0"/>
    <n v="13"/>
    <n v="5"/>
    <x v="0"/>
    <n v="0.30285714285714288"/>
    <n v="53"/>
  </r>
  <r>
    <s v="ORD003278"/>
    <s v="CUST6612"/>
    <s v="Nicole Gray"/>
    <s v="debra.jennings@gmail.com"/>
    <x v="4"/>
    <d v="2024-02-05T00:00:00"/>
    <x v="107"/>
    <x v="9"/>
    <x v="1"/>
    <s v="June"/>
    <x v="1"/>
    <s v="PROD1584"/>
    <x v="6"/>
    <x v="0"/>
    <n v="276"/>
    <n v="4"/>
    <n v="1103"/>
    <x v="0"/>
    <n v="144"/>
    <m/>
    <x v="2"/>
    <n v="0.39981867633726204"/>
    <n v="441"/>
  </r>
  <r>
    <s v="ORD003279"/>
    <s v="CUST9339"/>
    <s v="Heather Hubbard"/>
    <s v="patricia.mullen@hotmail.com"/>
    <x v="4"/>
    <d v="2023-06-16T00:00:00"/>
    <x v="634"/>
    <x v="5"/>
    <x v="0"/>
    <s v="October"/>
    <x v="0"/>
    <s v="PROD3456"/>
    <x v="4"/>
    <x v="2"/>
    <n v="549"/>
    <n v="6"/>
    <n v="3291"/>
    <x v="1"/>
    <n v="266"/>
    <n v="8"/>
    <x v="1"/>
    <n v="0.29990884229717413"/>
    <n v="987"/>
  </r>
  <r>
    <s v="ORD003280"/>
    <s v="CUST1312"/>
    <s v="Shawn Chambers"/>
    <s v="sherry.hawkins@outlook.com"/>
    <x v="6"/>
    <d v="2023-04-24T00:00:00"/>
    <x v="605"/>
    <x v="6"/>
    <x v="1"/>
    <s v="August"/>
    <x v="0"/>
    <s v="PROD2700"/>
    <x v="11"/>
    <x v="3"/>
    <n v="48"/>
    <n v="1"/>
    <n v="48"/>
    <x v="0"/>
    <n v="3"/>
    <n v="2"/>
    <x v="0"/>
    <n v="0.35416666666666669"/>
    <n v="17"/>
  </r>
  <r>
    <s v="ORD003281"/>
    <s v="CUST5067"/>
    <s v="Daniel Trujillo"/>
    <s v="lisa.davis@hotmail.com"/>
    <x v="3"/>
    <d v="2024-10-10T00:00:00"/>
    <x v="705"/>
    <x v="5"/>
    <x v="1"/>
    <s v="October"/>
    <x v="2"/>
    <s v="PROD1588"/>
    <x v="16"/>
    <x v="0"/>
    <n v="723"/>
    <n v="3"/>
    <n v="2170"/>
    <x v="2"/>
    <n v="150"/>
    <m/>
    <x v="2"/>
    <n v="0.4"/>
    <n v="868"/>
  </r>
  <r>
    <s v="ORD003282"/>
    <s v="CUST9279"/>
    <s v="Nicholas Collins"/>
    <s v="phillip.stewart@outlook.com"/>
    <x v="3"/>
    <d v="2024-10-09T00:00:00"/>
    <x v="18"/>
    <x v="2"/>
    <x v="1"/>
    <s v="May"/>
    <x v="0"/>
    <s v="PROD7716"/>
    <x v="7"/>
    <x v="4"/>
    <n v="631"/>
    <n v="4"/>
    <n v="2523"/>
    <x v="0"/>
    <n v="187"/>
    <n v="3"/>
    <x v="0"/>
    <n v="0.25009908838684108"/>
    <n v="631"/>
  </r>
  <r>
    <s v="ORD003283"/>
    <s v="CUST7328"/>
    <s v="Andrew Lloyd"/>
    <s v="alec.martin@outlook.com"/>
    <x v="6"/>
    <d v="2023-03-18T00:00:00"/>
    <x v="588"/>
    <x v="7"/>
    <x v="1"/>
    <s v="November"/>
    <x v="1"/>
    <s v="PROD7662"/>
    <x v="13"/>
    <x v="4"/>
    <n v="303"/>
    <n v="3"/>
    <n v="910"/>
    <x v="1"/>
    <n v="74"/>
    <m/>
    <x v="2"/>
    <n v="0.25054945054945055"/>
    <n v="228"/>
  </r>
  <r>
    <s v="ORD003284"/>
    <s v="CUST1766"/>
    <s v="Christopher Mahoney"/>
    <s v="natalie.white@hotmail.com"/>
    <x v="2"/>
    <d v="2024-02-21T00:00:00"/>
    <x v="325"/>
    <x v="1"/>
    <x v="0"/>
    <s v="December"/>
    <x v="0"/>
    <s v="PROD5811"/>
    <x v="19"/>
    <x v="2"/>
    <n v="1024"/>
    <n v="4"/>
    <n v="4097"/>
    <x v="0"/>
    <n v="438"/>
    <n v="7"/>
    <x v="0"/>
    <n v="0.29997559189650963"/>
    <n v="1229"/>
  </r>
  <r>
    <s v="ORD003285"/>
    <s v="CUST2605"/>
    <s v="Leslie Nguyen"/>
    <s v="henry.goodman@hotmail.com"/>
    <x v="3"/>
    <d v="2023-07-07T00:00:00"/>
    <x v="535"/>
    <x v="0"/>
    <x v="1"/>
    <s v="January"/>
    <x v="1"/>
    <s v="PROD2949"/>
    <x v="15"/>
    <x v="1"/>
    <n v="32"/>
    <n v="1"/>
    <n v="32"/>
    <x v="3"/>
    <n v="3"/>
    <m/>
    <x v="2"/>
    <n v="0.15625"/>
    <n v="5"/>
  </r>
  <r>
    <s v="ORD003286"/>
    <s v="CUST1152"/>
    <s v="Andrew Mcmillan"/>
    <s v="john.bailey@gmail.com"/>
    <x v="6"/>
    <d v="2024-03-24T00:00:00"/>
    <x v="483"/>
    <x v="6"/>
    <x v="1"/>
    <s v="August"/>
    <x v="0"/>
    <s v="PROD6634"/>
    <x v="4"/>
    <x v="2"/>
    <n v="1226"/>
    <n v="3"/>
    <n v="3678"/>
    <x v="1"/>
    <n v="431"/>
    <n v="4"/>
    <x v="0"/>
    <n v="0.29989124524197935"/>
    <n v="1103"/>
  </r>
  <r>
    <s v="ORD003287"/>
    <s v="CUST8775"/>
    <s v="Stacey Walton"/>
    <s v="kristi.shelton@outlook.com"/>
    <x v="6"/>
    <d v="2024-05-21T00:00:00"/>
    <x v="424"/>
    <x v="11"/>
    <x v="1"/>
    <s v="July"/>
    <x v="0"/>
    <s v="PROD6687"/>
    <x v="0"/>
    <x v="0"/>
    <n v="41"/>
    <n v="1"/>
    <n v="41"/>
    <x v="1"/>
    <n v="5"/>
    <n v="3"/>
    <x v="0"/>
    <n v="0.41463414634146339"/>
    <n v="17"/>
  </r>
  <r>
    <s v="ORD003288"/>
    <s v="CUST7908"/>
    <s v="Rachel Reese"/>
    <s v="gary.williams@yahoo.com"/>
    <x v="0"/>
    <d v="2023-09-02T00:00:00"/>
    <x v="203"/>
    <x v="8"/>
    <x v="1"/>
    <s v="September"/>
    <x v="1"/>
    <s v="PROD1245"/>
    <x v="8"/>
    <x v="2"/>
    <n v="208"/>
    <n v="5"/>
    <n v="1039"/>
    <x v="2"/>
    <n v="124"/>
    <m/>
    <x v="2"/>
    <n v="0.30028873917228105"/>
    <n v="312"/>
  </r>
  <r>
    <s v="ORD003289"/>
    <s v="CUST5271"/>
    <s v="Jonathan Guzman"/>
    <s v="william.taylor@gmail.com"/>
    <x v="2"/>
    <d v="2023-08-11T00:00:00"/>
    <x v="709"/>
    <x v="1"/>
    <x v="1"/>
    <s v="December"/>
    <x v="1"/>
    <s v="PROD2732"/>
    <x v="5"/>
    <x v="3"/>
    <n v="243"/>
    <n v="4"/>
    <n v="972"/>
    <x v="1"/>
    <n v="94"/>
    <m/>
    <x v="2"/>
    <n v="0.34979423868312759"/>
    <n v="340"/>
  </r>
  <r>
    <s v="ORD003290"/>
    <s v="CUST9443"/>
    <s v="Julia Baird"/>
    <s v="hannah.murphy@gmail.com"/>
    <x v="0"/>
    <d v="2023-09-15T00:00:00"/>
    <x v="337"/>
    <x v="7"/>
    <x v="0"/>
    <s v="November"/>
    <x v="0"/>
    <s v="PROD9213"/>
    <x v="21"/>
    <x v="1"/>
    <n v="1069"/>
    <n v="6"/>
    <n v="6417"/>
    <x v="2"/>
    <n v="378"/>
    <n v="4"/>
    <x v="0"/>
    <n v="0.1499142901667446"/>
    <n v="962"/>
  </r>
  <r>
    <s v="ORD003291"/>
    <s v="CUST6167"/>
    <s v="Ruth Horton"/>
    <s v="jeanette.friedman@hotmail.com"/>
    <x v="2"/>
    <d v="2023-10-06T00:00:00"/>
    <x v="361"/>
    <x v="6"/>
    <x v="1"/>
    <s v="August"/>
    <x v="0"/>
    <s v="PROD7917"/>
    <x v="8"/>
    <x v="2"/>
    <n v="473"/>
    <n v="2"/>
    <n v="946"/>
    <x v="1"/>
    <n v="56"/>
    <n v="7"/>
    <x v="0"/>
    <n v="0.30021141649048627"/>
    <n v="284"/>
  </r>
  <r>
    <s v="ORD003292"/>
    <s v="CUST6247"/>
    <s v="Jonathan Myers"/>
    <s v="maria.gonzales@outlook.com"/>
    <x v="2"/>
    <d v="2024-06-15T00:00:00"/>
    <x v="357"/>
    <x v="0"/>
    <x v="1"/>
    <s v="January"/>
    <x v="2"/>
    <s v="PROD9666"/>
    <x v="9"/>
    <x v="4"/>
    <n v="764"/>
    <n v="4"/>
    <n v="3054"/>
    <x v="1"/>
    <n v="294"/>
    <m/>
    <x v="2"/>
    <n v="0.25016371971185331"/>
    <n v="764"/>
  </r>
  <r>
    <s v="ORD003293"/>
    <s v="CUST7846"/>
    <s v="Joshua Velez"/>
    <s v="emily.brock@outlook.com"/>
    <x v="1"/>
    <d v="2024-03-03T00:00:00"/>
    <x v="533"/>
    <x v="8"/>
    <x v="0"/>
    <s v="September"/>
    <x v="0"/>
    <s v="PROD8049"/>
    <x v="16"/>
    <x v="0"/>
    <n v="174"/>
    <n v="2"/>
    <n v="349"/>
    <x v="0"/>
    <n v="52"/>
    <n v="6"/>
    <x v="0"/>
    <n v="0.40114613180515757"/>
    <n v="140"/>
  </r>
  <r>
    <s v="ORD003294"/>
    <s v="CUST9065"/>
    <s v="Todd Wiley"/>
    <s v="eric.pugh@gmail.com"/>
    <x v="2"/>
    <d v="2023-04-03T00:00:00"/>
    <x v="429"/>
    <x v="7"/>
    <x v="1"/>
    <s v="November"/>
    <x v="0"/>
    <s v="PROD2843"/>
    <x v="8"/>
    <x v="2"/>
    <n v="950"/>
    <n v="4"/>
    <n v="3800"/>
    <x v="0"/>
    <n v="538"/>
    <n v="5"/>
    <x v="0"/>
    <n v="0.3"/>
    <n v="1140"/>
  </r>
  <r>
    <s v="ORD003295"/>
    <s v="CUST9226"/>
    <s v="Joseph Harris"/>
    <s v="jonathan.carter@yahoo.com"/>
    <x v="2"/>
    <d v="2023-10-20T00:00:00"/>
    <x v="9"/>
    <x v="0"/>
    <x v="1"/>
    <s v="January"/>
    <x v="1"/>
    <s v="PROD8215"/>
    <x v="15"/>
    <x v="1"/>
    <n v="339"/>
    <n v="4"/>
    <n v="1357"/>
    <x v="1"/>
    <n v="151"/>
    <m/>
    <x v="2"/>
    <n v="0.15033161385408991"/>
    <n v="204"/>
  </r>
  <r>
    <s v="ORD003296"/>
    <s v="CUST6678"/>
    <s v="Jared Gonzalez"/>
    <s v="gabriella.thomas@yahoo.com"/>
    <x v="3"/>
    <d v="2024-05-31T00:00:00"/>
    <x v="228"/>
    <x v="4"/>
    <x v="1"/>
    <s v="April"/>
    <x v="0"/>
    <s v="PROD1872"/>
    <x v="6"/>
    <x v="0"/>
    <n v="341"/>
    <n v="4"/>
    <n v="1363"/>
    <x v="1"/>
    <n v="91"/>
    <n v="4"/>
    <x v="0"/>
    <n v="0.39985326485693323"/>
    <n v="545"/>
  </r>
  <r>
    <s v="ORD003297"/>
    <s v="CUST1582"/>
    <s v="Devon Mata"/>
    <s v="kimberly.cantrell@hotmail.com"/>
    <x v="2"/>
    <d v="2024-11-19T00:00:00"/>
    <x v="636"/>
    <x v="7"/>
    <x v="1"/>
    <s v="November"/>
    <x v="0"/>
    <s v="PROD3802"/>
    <x v="17"/>
    <x v="3"/>
    <n v="508"/>
    <n v="4"/>
    <n v="2033"/>
    <x v="0"/>
    <n v="276"/>
    <n v="2"/>
    <x v="0"/>
    <n v="0.3497294638465322"/>
    <n v="711"/>
  </r>
  <r>
    <s v="ORD003298"/>
    <s v="CUST1142"/>
    <s v="Kevin Reynolds"/>
    <s v="mark.moore@outlook.com"/>
    <x v="1"/>
    <d v="2023-10-18T00:00:00"/>
    <x v="661"/>
    <x v="9"/>
    <x v="1"/>
    <s v="June"/>
    <x v="0"/>
    <s v="PROD6992"/>
    <x v="12"/>
    <x v="3"/>
    <n v="163"/>
    <n v="4"/>
    <n v="650"/>
    <x v="1"/>
    <n v="75"/>
    <n v="3"/>
    <x v="0"/>
    <n v="0.35076923076923078"/>
    <n v="228"/>
  </r>
  <r>
    <s v="ORD003299"/>
    <s v="CUST9947"/>
    <s v="Marie Lee"/>
    <s v="travis.payne@yahoo.com"/>
    <x v="2"/>
    <d v="2024-10-10T00:00:00"/>
    <x v="600"/>
    <x v="10"/>
    <x v="0"/>
    <s v="February"/>
    <x v="0"/>
    <s v="PROD3330"/>
    <x v="15"/>
    <x v="1"/>
    <n v="148"/>
    <n v="4"/>
    <n v="591"/>
    <x v="1"/>
    <n v="63"/>
    <n v="3"/>
    <x v="0"/>
    <n v="0.15059221658206429"/>
    <n v="89"/>
  </r>
  <r>
    <s v="ORD003300"/>
    <s v="CUST2502"/>
    <s v="John Richards"/>
    <s v="diana.bauer@gmail.com"/>
    <x v="6"/>
    <d v="2023-11-13T00:00:00"/>
    <x v="491"/>
    <x v="2"/>
    <x v="0"/>
    <s v="May"/>
    <x v="0"/>
    <s v="PROD8647"/>
    <x v="9"/>
    <x v="4"/>
    <n v="116"/>
    <n v="4"/>
    <n v="463"/>
    <x v="3"/>
    <n v="43"/>
    <n v="9"/>
    <x v="1"/>
    <n v="0.2505399568034557"/>
    <n v="116"/>
  </r>
  <r>
    <s v="ORD003301"/>
    <s v="CUST7568"/>
    <s v="Jennifer Greene"/>
    <s v="trevor.brown@outlook.com"/>
    <x v="1"/>
    <d v="2023-03-27T00:00:00"/>
    <x v="402"/>
    <x v="6"/>
    <x v="1"/>
    <s v="August"/>
    <x v="2"/>
    <s v="PROD7563"/>
    <x v="21"/>
    <x v="1"/>
    <n v="442"/>
    <n v="6"/>
    <n v="2654"/>
    <x v="1"/>
    <n v="216"/>
    <m/>
    <x v="2"/>
    <n v="0.14996232102486812"/>
    <n v="398"/>
  </r>
  <r>
    <s v="ORD003302"/>
    <s v="CUST1055"/>
    <s v="Toni Lane"/>
    <s v="heather.morales@yahoo.com"/>
    <x v="3"/>
    <d v="2024-09-26T00:00:00"/>
    <x v="548"/>
    <x v="10"/>
    <x v="0"/>
    <s v="February"/>
    <x v="0"/>
    <s v="PROD8928"/>
    <x v="3"/>
    <x v="1"/>
    <n v="847"/>
    <n v="4"/>
    <n v="3389"/>
    <x v="0"/>
    <n v="173"/>
    <n v="5"/>
    <x v="0"/>
    <n v="0.14989672469755089"/>
    <n v="508"/>
  </r>
  <r>
    <s v="ORD003303"/>
    <s v="CUST9360"/>
    <s v="Cathy Phillips"/>
    <s v="jacqueline.garcia@yahoo.com"/>
    <x v="1"/>
    <d v="2024-08-30T00:00:00"/>
    <x v="130"/>
    <x v="7"/>
    <x v="0"/>
    <s v="November"/>
    <x v="1"/>
    <s v="PROD4049"/>
    <x v="6"/>
    <x v="0"/>
    <n v="1180"/>
    <n v="7"/>
    <n v="8259"/>
    <x v="1"/>
    <n v="529"/>
    <m/>
    <x v="2"/>
    <n v="0.39992735197965856"/>
    <n v="3303"/>
  </r>
  <r>
    <s v="ORD003304"/>
    <s v="CUST4312"/>
    <s v="Deborah Moreno"/>
    <s v="gabriella.spencer@hotmail.com"/>
    <x v="0"/>
    <d v="2023-02-27T00:00:00"/>
    <x v="605"/>
    <x v="6"/>
    <x v="1"/>
    <s v="August"/>
    <x v="0"/>
    <s v="PROD2437"/>
    <x v="19"/>
    <x v="2"/>
    <n v="503"/>
    <n v="1"/>
    <n v="503"/>
    <x v="3"/>
    <n v="61"/>
    <n v="7"/>
    <x v="0"/>
    <n v="0.30019880715705766"/>
    <n v="151"/>
  </r>
  <r>
    <s v="ORD003305"/>
    <s v="CUST9162"/>
    <s v="Sarah Ross"/>
    <s v="ashley.johnson@gmail.com"/>
    <x v="3"/>
    <d v="2024-05-15T00:00:00"/>
    <x v="664"/>
    <x v="4"/>
    <x v="0"/>
    <s v="April"/>
    <x v="0"/>
    <s v="PROD3120"/>
    <x v="21"/>
    <x v="1"/>
    <n v="990"/>
    <n v="1"/>
    <n v="990"/>
    <x v="0"/>
    <n v="99"/>
    <n v="6"/>
    <x v="0"/>
    <n v="0.1505050505050505"/>
    <n v="149"/>
  </r>
  <r>
    <s v="ORD003306"/>
    <s v="CUST4905"/>
    <s v="Patrick Boyer"/>
    <s v="taylor.vazquez@gmail.com"/>
    <x v="5"/>
    <d v="2024-04-21T00:00:00"/>
    <x v="81"/>
    <x v="11"/>
    <x v="1"/>
    <s v="July"/>
    <x v="0"/>
    <s v="PROD2509"/>
    <x v="1"/>
    <x v="1"/>
    <n v="357"/>
    <n v="2"/>
    <n v="714"/>
    <x v="0"/>
    <n v="80"/>
    <n v="10"/>
    <x v="1"/>
    <n v="0.14985994397759103"/>
    <n v="107"/>
  </r>
  <r>
    <s v="ORD003307"/>
    <s v="CUST1202"/>
    <s v="Rebecca Collins"/>
    <s v="john.bennett@yahoo.com"/>
    <x v="2"/>
    <d v="2023-12-03T00:00:00"/>
    <x v="231"/>
    <x v="1"/>
    <x v="0"/>
    <s v="December"/>
    <x v="0"/>
    <s v="PROD4498"/>
    <x v="21"/>
    <x v="1"/>
    <n v="1808"/>
    <n v="6"/>
    <n v="10850"/>
    <x v="0"/>
    <n v="843"/>
    <n v="3"/>
    <x v="0"/>
    <n v="0.14995391705069125"/>
    <n v="1627"/>
  </r>
  <r>
    <s v="ORD003308"/>
    <s v="CUST4448"/>
    <s v="Daniel Mullins Jr."/>
    <s v="timothy.henderson@outlook.com"/>
    <x v="0"/>
    <d v="2024-01-03T00:00:00"/>
    <x v="572"/>
    <x v="6"/>
    <x v="0"/>
    <s v="August"/>
    <x v="1"/>
    <s v="PROD8247"/>
    <x v="4"/>
    <x v="2"/>
    <n v="912"/>
    <n v="5"/>
    <n v="4560"/>
    <x v="2"/>
    <n v="291"/>
    <m/>
    <x v="2"/>
    <n v="0.3"/>
    <n v="1368"/>
  </r>
  <r>
    <s v="ORD003309"/>
    <s v="CUST3544"/>
    <s v="Tony Nelson"/>
    <s v="jennifer.delgado@yahoo.com"/>
    <x v="2"/>
    <d v="2023-09-16T00:00:00"/>
    <x v="699"/>
    <x v="10"/>
    <x v="1"/>
    <s v="February"/>
    <x v="0"/>
    <s v="PROD8023"/>
    <x v="4"/>
    <x v="2"/>
    <n v="494"/>
    <n v="4"/>
    <n v="1975"/>
    <x v="2"/>
    <n v="147"/>
    <n v="8"/>
    <x v="1"/>
    <n v="0.30025316455696205"/>
    <n v="593"/>
  </r>
  <r>
    <s v="ORD003310"/>
    <s v="CUST9734"/>
    <s v="Melanie Avila"/>
    <s v="theresa.powers@hotmail.com"/>
    <x v="2"/>
    <d v="2024-07-30T00:00:00"/>
    <x v="667"/>
    <x v="9"/>
    <x v="0"/>
    <s v="June"/>
    <x v="0"/>
    <s v="PROD3852"/>
    <x v="12"/>
    <x v="3"/>
    <n v="947"/>
    <n v="6"/>
    <n v="5681"/>
    <x v="0"/>
    <n v="552"/>
    <n v="7"/>
    <x v="0"/>
    <n v="0.34993839112832248"/>
    <n v="1988"/>
  </r>
  <r>
    <s v="ORD003311"/>
    <s v="CUST4978"/>
    <s v="Anthony Key"/>
    <s v="nicole.knight@hotmail.com"/>
    <x v="3"/>
    <d v="2024-03-24T00:00:00"/>
    <x v="151"/>
    <x v="5"/>
    <x v="1"/>
    <s v="October"/>
    <x v="0"/>
    <s v="PROD6493"/>
    <x v="15"/>
    <x v="1"/>
    <n v="654"/>
    <n v="1"/>
    <n v="654"/>
    <x v="0"/>
    <n v="83"/>
    <n v="10"/>
    <x v="1"/>
    <n v="0.14984709480122324"/>
    <n v="98"/>
  </r>
  <r>
    <s v="ORD003312"/>
    <s v="CUST6550"/>
    <s v="Vickie Morrison"/>
    <s v="andrew.valdez@hotmail.com"/>
    <x v="1"/>
    <d v="2024-04-15T00:00:00"/>
    <x v="194"/>
    <x v="0"/>
    <x v="1"/>
    <s v="January"/>
    <x v="0"/>
    <s v="PROD7345"/>
    <x v="18"/>
    <x v="0"/>
    <n v="595"/>
    <n v="1"/>
    <n v="595"/>
    <x v="0"/>
    <n v="47"/>
    <n v="10"/>
    <x v="1"/>
    <n v="0.4"/>
    <n v="238"/>
  </r>
  <r>
    <s v="ORD003313"/>
    <s v="CUST2269"/>
    <s v="Parker Garcia"/>
    <s v="shannon.faulkner@hotmail.com"/>
    <x v="0"/>
    <d v="2023-08-25T00:00:00"/>
    <x v="157"/>
    <x v="1"/>
    <x v="1"/>
    <s v="December"/>
    <x v="0"/>
    <s v="PROD7000"/>
    <x v="14"/>
    <x v="4"/>
    <n v="814"/>
    <n v="10"/>
    <n v="8136"/>
    <x v="0"/>
    <n v="967"/>
    <n v="10"/>
    <x v="1"/>
    <n v="0.25"/>
    <n v="2034"/>
  </r>
  <r>
    <s v="ORD003314"/>
    <s v="CUST9260"/>
    <s v="David Garner"/>
    <s v="samantha.downs@hotmail.com"/>
    <x v="6"/>
    <d v="2023-07-06T00:00:00"/>
    <x v="150"/>
    <x v="2"/>
    <x v="0"/>
    <s v="May"/>
    <x v="0"/>
    <s v="PROD8089"/>
    <x v="18"/>
    <x v="0"/>
    <n v="322"/>
    <n v="2"/>
    <n v="643"/>
    <x v="0"/>
    <n v="58"/>
    <n v="8"/>
    <x v="1"/>
    <n v="0.39968895800933124"/>
    <n v="257"/>
  </r>
  <r>
    <s v="ORD003315"/>
    <s v="CUST7193"/>
    <s v="Tanya Baker"/>
    <s v="jacob.smith@gmail.com"/>
    <x v="4"/>
    <d v="2024-05-24T00:00:00"/>
    <x v="448"/>
    <x v="11"/>
    <x v="0"/>
    <s v="July"/>
    <x v="0"/>
    <s v="PROD9026"/>
    <x v="4"/>
    <x v="2"/>
    <n v="414"/>
    <n v="1"/>
    <n v="414"/>
    <x v="1"/>
    <n v="34"/>
    <n v="10"/>
    <x v="1"/>
    <n v="0.29951690821256038"/>
    <n v="124"/>
  </r>
  <r>
    <s v="ORD003316"/>
    <s v="CUST6128"/>
    <s v="James Craig"/>
    <s v="isaiah.powers@hotmail.com"/>
    <x v="3"/>
    <d v="2023-05-31T00:00:00"/>
    <x v="684"/>
    <x v="9"/>
    <x v="1"/>
    <s v="June"/>
    <x v="0"/>
    <s v="PROD5804"/>
    <x v="13"/>
    <x v="4"/>
    <n v="359"/>
    <n v="3"/>
    <n v="1078"/>
    <x v="0"/>
    <n v="128"/>
    <n v="8"/>
    <x v="1"/>
    <n v="0.24953617810760667"/>
    <n v="269"/>
  </r>
  <r>
    <s v="ORD003317"/>
    <s v="CUST4967"/>
    <s v="Adam Reynolds"/>
    <s v="margaret.newman@yahoo.com"/>
    <x v="4"/>
    <d v="2023-10-12T00:00:00"/>
    <x v="623"/>
    <x v="10"/>
    <x v="1"/>
    <s v="February"/>
    <x v="1"/>
    <s v="PROD5536"/>
    <x v="16"/>
    <x v="0"/>
    <n v="554"/>
    <n v="1"/>
    <n v="554"/>
    <x v="0"/>
    <n v="68"/>
    <m/>
    <x v="2"/>
    <n v="0.4007220216606498"/>
    <n v="222"/>
  </r>
  <r>
    <s v="ORD003318"/>
    <s v="CUST5654"/>
    <s v="Robert Ferguson"/>
    <s v="nicole.hatfield@outlook.com"/>
    <x v="3"/>
    <d v="2023-02-18T00:00:00"/>
    <x v="700"/>
    <x v="2"/>
    <x v="0"/>
    <s v="May"/>
    <x v="0"/>
    <s v="PROD1587"/>
    <x v="17"/>
    <x v="3"/>
    <n v="839"/>
    <n v="2"/>
    <n v="1677"/>
    <x v="0"/>
    <n v="224"/>
    <n v="10"/>
    <x v="1"/>
    <n v="0.35002981514609421"/>
    <n v="587"/>
  </r>
  <r>
    <s v="ORD003319"/>
    <s v="CUST7506"/>
    <s v="Steven Mercado"/>
    <s v="joseph.gutierrez@outlook.com"/>
    <x v="2"/>
    <d v="2023-07-22T00:00:00"/>
    <x v="669"/>
    <x v="0"/>
    <x v="0"/>
    <s v="January"/>
    <x v="2"/>
    <s v="PROD4701"/>
    <x v="18"/>
    <x v="0"/>
    <n v="896"/>
    <n v="4"/>
    <n v="3583"/>
    <x v="2"/>
    <n v="291"/>
    <m/>
    <x v="2"/>
    <n v="0.39994418085403294"/>
    <n v="1433"/>
  </r>
  <r>
    <s v="ORD003320"/>
    <s v="CUST2269"/>
    <s v="Parker Garcia"/>
    <s v="shannon.faulkner@hotmail.com"/>
    <x v="0"/>
    <d v="2023-08-25T00:00:00"/>
    <x v="393"/>
    <x v="1"/>
    <x v="1"/>
    <s v="December"/>
    <x v="0"/>
    <s v="PROD1137"/>
    <x v="16"/>
    <x v="0"/>
    <n v="1905"/>
    <n v="2"/>
    <n v="3811"/>
    <x v="0"/>
    <n v="550"/>
    <n v="7"/>
    <x v="0"/>
    <n v="0.3998950406717397"/>
    <n v="1524"/>
  </r>
  <r>
    <s v="ORD003321"/>
    <s v="CUST6066"/>
    <s v="Joseph Herring"/>
    <s v="ashlee.brown@hotmail.com"/>
    <x v="6"/>
    <d v="2024-04-08T00:00:00"/>
    <x v="693"/>
    <x v="11"/>
    <x v="1"/>
    <s v="July"/>
    <x v="0"/>
    <s v="PROD9309"/>
    <x v="9"/>
    <x v="4"/>
    <n v="322"/>
    <n v="3"/>
    <n v="967"/>
    <x v="0"/>
    <n v="138"/>
    <n v="2"/>
    <x v="0"/>
    <n v="0.25025853154084798"/>
    <n v="242"/>
  </r>
  <r>
    <s v="ORD003322"/>
    <s v="CUST9195"/>
    <s v="Joseph Wolfe"/>
    <s v="amber.gonzalez@gmail.com"/>
    <x v="6"/>
    <d v="2024-04-15T00:00:00"/>
    <x v="174"/>
    <x v="0"/>
    <x v="0"/>
    <s v="January"/>
    <x v="0"/>
    <s v="PROD3352"/>
    <x v="9"/>
    <x v="4"/>
    <n v="206"/>
    <n v="1"/>
    <n v="206"/>
    <x v="1"/>
    <n v="31"/>
    <n v="9"/>
    <x v="1"/>
    <n v="0.25242718446601942"/>
    <n v="52"/>
  </r>
  <r>
    <s v="ORD003323"/>
    <s v="CUST2279"/>
    <s v="Sabrina Ware"/>
    <s v="erin.reilly@yahoo.com"/>
    <x v="2"/>
    <d v="2024-01-22T00:00:00"/>
    <x v="445"/>
    <x v="8"/>
    <x v="0"/>
    <s v="September"/>
    <x v="2"/>
    <s v="PROD4439"/>
    <x v="19"/>
    <x v="2"/>
    <n v="139"/>
    <n v="1"/>
    <n v="139"/>
    <x v="1"/>
    <n v="19"/>
    <m/>
    <x v="2"/>
    <n v="0.30215827338129497"/>
    <n v="42"/>
  </r>
  <r>
    <s v="ORD003324"/>
    <s v="CUST2327"/>
    <s v="Kyle Mcknight"/>
    <s v="angel.stevens@gmail.com"/>
    <x v="5"/>
    <d v="2024-03-21T00:00:00"/>
    <x v="404"/>
    <x v="2"/>
    <x v="0"/>
    <s v="May"/>
    <x v="0"/>
    <s v="PROD8535"/>
    <x v="16"/>
    <x v="0"/>
    <n v="704"/>
    <n v="3"/>
    <n v="2113"/>
    <x v="1"/>
    <n v="111"/>
    <n v="9"/>
    <x v="1"/>
    <n v="0.39990534784666354"/>
    <n v="845"/>
  </r>
  <r>
    <s v="ORD003325"/>
    <s v="CUST9907"/>
    <s v="Brett House"/>
    <s v="kristen.chen@yahoo.com"/>
    <x v="0"/>
    <d v="2024-10-19T00:00:00"/>
    <x v="412"/>
    <x v="0"/>
    <x v="0"/>
    <s v="January"/>
    <x v="0"/>
    <s v="PROD1221"/>
    <x v="14"/>
    <x v="4"/>
    <n v="360"/>
    <n v="2"/>
    <n v="720"/>
    <x v="1"/>
    <n v="103"/>
    <n v="6"/>
    <x v="0"/>
    <n v="0.25"/>
    <n v="180"/>
  </r>
  <r>
    <s v="ORD003326"/>
    <s v="CUST8157"/>
    <s v="Michael Doyle"/>
    <s v="cody.watson@gmail.com"/>
    <x v="4"/>
    <d v="2023-01-09T00:00:00"/>
    <x v="703"/>
    <x v="8"/>
    <x v="0"/>
    <s v="September"/>
    <x v="0"/>
    <s v="PROD1427"/>
    <x v="8"/>
    <x v="2"/>
    <n v="788"/>
    <n v="3"/>
    <n v="2363"/>
    <x v="1"/>
    <n v="288"/>
    <n v="6"/>
    <x v="0"/>
    <n v="0.30004231908590773"/>
    <n v="709"/>
  </r>
  <r>
    <s v="ORD003327"/>
    <s v="CUST4876"/>
    <s v="Richard Anderson"/>
    <s v="edward.thomas@yahoo.com"/>
    <x v="4"/>
    <d v="2023-10-12T00:00:00"/>
    <x v="701"/>
    <x v="1"/>
    <x v="0"/>
    <s v="December"/>
    <x v="1"/>
    <s v="PROD5973"/>
    <x v="20"/>
    <x v="3"/>
    <n v="1323"/>
    <n v="6"/>
    <n v="7938"/>
    <x v="4"/>
    <n v="686"/>
    <m/>
    <x v="2"/>
    <n v="0.34996220710506426"/>
    <n v="2778"/>
  </r>
  <r>
    <s v="ORD003328"/>
    <s v="CUST6861"/>
    <s v="Chelsea Williams"/>
    <s v="dalton.nelson@hotmail.com"/>
    <x v="1"/>
    <d v="2023-09-19T00:00:00"/>
    <x v="127"/>
    <x v="4"/>
    <x v="0"/>
    <s v="April"/>
    <x v="0"/>
    <s v="PROD7272"/>
    <x v="16"/>
    <x v="0"/>
    <n v="257"/>
    <n v="1"/>
    <n v="257"/>
    <x v="1"/>
    <n v="14"/>
    <n v="5"/>
    <x v="0"/>
    <n v="0.40077821011673154"/>
    <n v="103"/>
  </r>
  <r>
    <s v="ORD003329"/>
    <s v="CUST7363"/>
    <s v="Paul Meyer"/>
    <s v="sharon.garrison@yahoo.com"/>
    <x v="6"/>
    <d v="2024-09-08T00:00:00"/>
    <x v="177"/>
    <x v="8"/>
    <x v="0"/>
    <s v="September"/>
    <x v="1"/>
    <s v="PROD4109"/>
    <x v="16"/>
    <x v="0"/>
    <n v="769"/>
    <n v="2"/>
    <n v="1537"/>
    <x v="4"/>
    <n v="141"/>
    <m/>
    <x v="2"/>
    <n v="0.40013012361743655"/>
    <n v="615"/>
  </r>
  <r>
    <s v="ORD003330"/>
    <s v="CUST8032"/>
    <s v="Jon Glass"/>
    <s v="matthew.pope@outlook.com"/>
    <x v="5"/>
    <d v="2023-07-03T00:00:00"/>
    <x v="201"/>
    <x v="2"/>
    <x v="1"/>
    <s v="May"/>
    <x v="0"/>
    <s v="PROD5259"/>
    <x v="3"/>
    <x v="1"/>
    <n v="510"/>
    <n v="2"/>
    <n v="1020"/>
    <x v="1"/>
    <n v="149"/>
    <n v="6"/>
    <x v="0"/>
    <n v="0.15"/>
    <n v="153"/>
  </r>
  <r>
    <s v="ORD003331"/>
    <s v="CUST7646"/>
    <s v="Erica Briggs"/>
    <s v="tonya.bradshaw@hotmail.com"/>
    <x v="3"/>
    <d v="2024-12-03T00:00:00"/>
    <x v="610"/>
    <x v="4"/>
    <x v="1"/>
    <s v="April"/>
    <x v="0"/>
    <s v="PROD2568"/>
    <x v="13"/>
    <x v="4"/>
    <n v="424"/>
    <n v="4"/>
    <n v="1698"/>
    <x v="2"/>
    <n v="195"/>
    <n v="2"/>
    <x v="0"/>
    <n v="0.24970553592461719"/>
    <n v="424"/>
  </r>
  <r>
    <s v="ORD003332"/>
    <s v="CUST9845"/>
    <s v="Patrick Bailey"/>
    <s v="monica.johnson@gmail.com"/>
    <x v="3"/>
    <d v="2023-10-06T00:00:00"/>
    <x v="306"/>
    <x v="2"/>
    <x v="0"/>
    <s v="May"/>
    <x v="0"/>
    <s v="PROD6226"/>
    <x v="21"/>
    <x v="1"/>
    <n v="125"/>
    <n v="2"/>
    <n v="250"/>
    <x v="0"/>
    <n v="37"/>
    <n v="2"/>
    <x v="0"/>
    <n v="0.152"/>
    <n v="38"/>
  </r>
  <r>
    <s v="ORD003333"/>
    <s v="CUST6251"/>
    <s v="Richard Choi"/>
    <s v="michael.larson@outlook.com"/>
    <x v="1"/>
    <d v="2023-04-24T00:00:00"/>
    <x v="237"/>
    <x v="5"/>
    <x v="0"/>
    <s v="October"/>
    <x v="0"/>
    <s v="PROD1081"/>
    <x v="17"/>
    <x v="3"/>
    <n v="130"/>
    <n v="4"/>
    <n v="519"/>
    <x v="1"/>
    <n v="40"/>
    <n v="8"/>
    <x v="1"/>
    <n v="0.35067437379576105"/>
    <n v="182"/>
  </r>
  <r>
    <s v="ORD003334"/>
    <s v="CUST9265"/>
    <s v="Mary Larsen"/>
    <s v="christopher.james@gmail.com"/>
    <x v="1"/>
    <d v="2023-06-15T00:00:00"/>
    <x v="413"/>
    <x v="2"/>
    <x v="1"/>
    <s v="May"/>
    <x v="2"/>
    <s v="PROD2565"/>
    <x v="20"/>
    <x v="3"/>
    <n v="62"/>
    <n v="3"/>
    <n v="186"/>
    <x v="0"/>
    <n v="10"/>
    <m/>
    <x v="2"/>
    <n v="0.34946236559139787"/>
    <n v="65"/>
  </r>
  <r>
    <s v="ORD003335"/>
    <s v="CUST7093"/>
    <s v="Michael Novak"/>
    <s v="john.walker@outlook.com"/>
    <x v="2"/>
    <d v="2023-09-07T00:00:00"/>
    <x v="16"/>
    <x v="8"/>
    <x v="0"/>
    <s v="September"/>
    <x v="0"/>
    <s v="PROD4357"/>
    <x v="3"/>
    <x v="1"/>
    <n v="508"/>
    <n v="4"/>
    <n v="2032"/>
    <x v="3"/>
    <n v="204"/>
    <n v="7"/>
    <x v="0"/>
    <n v="0.1500984251968504"/>
    <n v="305"/>
  </r>
  <r>
    <s v="ORD003336"/>
    <s v="CUST5643"/>
    <s v="Benjamin Brown"/>
    <s v="stephanie.jones@gmail.com"/>
    <x v="6"/>
    <d v="2023-11-06T00:00:00"/>
    <x v="121"/>
    <x v="0"/>
    <x v="0"/>
    <s v="January"/>
    <x v="0"/>
    <s v="PROD1858"/>
    <x v="15"/>
    <x v="1"/>
    <n v="877"/>
    <n v="1"/>
    <n v="877"/>
    <x v="1"/>
    <n v="125"/>
    <n v="10"/>
    <x v="1"/>
    <n v="0.14937286202964653"/>
    <n v="131"/>
  </r>
  <r>
    <s v="ORD003337"/>
    <s v="CUST5569"/>
    <s v="Ethan Garner"/>
    <s v="deborah.perez@gmail.com"/>
    <x v="5"/>
    <d v="2024-07-26T00:00:00"/>
    <x v="398"/>
    <x v="5"/>
    <x v="0"/>
    <s v="October"/>
    <x v="0"/>
    <s v="PROD9633"/>
    <x v="8"/>
    <x v="2"/>
    <n v="699"/>
    <n v="4"/>
    <n v="2797"/>
    <x v="1"/>
    <n v="172"/>
    <n v="10"/>
    <x v="1"/>
    <n v="0.29996424740793709"/>
    <n v="839"/>
  </r>
  <r>
    <s v="ORD003338"/>
    <s v="CUST8283"/>
    <s v="Jeffrey Martin"/>
    <s v="stacy.navarro@outlook.com"/>
    <x v="1"/>
    <d v="2024-05-29T00:00:00"/>
    <x v="104"/>
    <x v="7"/>
    <x v="1"/>
    <s v="November"/>
    <x v="0"/>
    <s v="PROD6263"/>
    <x v="14"/>
    <x v="4"/>
    <n v="1071"/>
    <n v="7"/>
    <n v="7497"/>
    <x v="2"/>
    <n v="756"/>
    <n v="6"/>
    <x v="0"/>
    <n v="0.24996665332799786"/>
    <n v="1874"/>
  </r>
  <r>
    <s v="ORD003339"/>
    <s v="CUST6875"/>
    <s v="Lauren Hinton PhD"/>
    <s v="dylan.lynch@yahoo.com"/>
    <x v="5"/>
    <d v="2023-07-03T00:00:00"/>
    <x v="585"/>
    <x v="11"/>
    <x v="1"/>
    <s v="July"/>
    <x v="0"/>
    <s v="PROD5097"/>
    <x v="5"/>
    <x v="3"/>
    <n v="17"/>
    <n v="5"/>
    <n v="84"/>
    <x v="1"/>
    <n v="8"/>
    <n v="4"/>
    <x v="0"/>
    <n v="0.35714285714285715"/>
    <n v="30"/>
  </r>
  <r>
    <s v="ORD003340"/>
    <s v="CUST3366"/>
    <s v="Carlos Edwards"/>
    <s v="michael.malone@hotmail.com"/>
    <x v="2"/>
    <d v="2024-03-13T00:00:00"/>
    <x v="491"/>
    <x v="2"/>
    <x v="0"/>
    <s v="May"/>
    <x v="0"/>
    <s v="PROD8853"/>
    <x v="6"/>
    <x v="0"/>
    <n v="82"/>
    <n v="5"/>
    <n v="412"/>
    <x v="1"/>
    <n v="49"/>
    <n v="8"/>
    <x v="1"/>
    <n v="0.40048543689320387"/>
    <n v="165"/>
  </r>
  <r>
    <s v="ORD003341"/>
    <s v="CUST8257"/>
    <s v="Mary Luna"/>
    <s v="christine.johnston@gmail.com"/>
    <x v="3"/>
    <d v="2024-12-11T00:00:00"/>
    <x v="301"/>
    <x v="6"/>
    <x v="1"/>
    <s v="August"/>
    <x v="1"/>
    <s v="PROD3958"/>
    <x v="11"/>
    <x v="3"/>
    <n v="66"/>
    <n v="5"/>
    <n v="328"/>
    <x v="1"/>
    <n v="19"/>
    <m/>
    <x v="2"/>
    <n v="0.35060975609756095"/>
    <n v="115"/>
  </r>
  <r>
    <s v="ORD003342"/>
    <s v="CUST6984"/>
    <s v="Pamela Roberts"/>
    <s v="jake.hodge@gmail.com"/>
    <x v="5"/>
    <d v="2024-07-09T00:00:00"/>
    <x v="26"/>
    <x v="10"/>
    <x v="1"/>
    <s v="February"/>
    <x v="0"/>
    <s v="PROD8550"/>
    <x v="0"/>
    <x v="0"/>
    <n v="785"/>
    <n v="3"/>
    <n v="2354"/>
    <x v="1"/>
    <n v="201"/>
    <n v="6"/>
    <x v="0"/>
    <n v="0.4001699235344095"/>
    <n v="942"/>
  </r>
  <r>
    <s v="ORD003343"/>
    <s v="CUST6102"/>
    <s v="Brandon Snow"/>
    <s v="rodney.brown@hotmail.com"/>
    <x v="5"/>
    <d v="2023-01-29T00:00:00"/>
    <x v="473"/>
    <x v="0"/>
    <x v="1"/>
    <s v="January"/>
    <x v="1"/>
    <s v="PROD6981"/>
    <x v="1"/>
    <x v="1"/>
    <n v="120"/>
    <n v="1"/>
    <n v="120"/>
    <x v="0"/>
    <n v="7"/>
    <m/>
    <x v="2"/>
    <n v="0.15"/>
    <n v="18"/>
  </r>
  <r>
    <s v="ORD003344"/>
    <s v="CUST3194"/>
    <s v="Candice Evans"/>
    <s v="laura.smith@hotmail.com"/>
    <x v="0"/>
    <d v="2024-03-22T00:00:00"/>
    <x v="371"/>
    <x v="1"/>
    <x v="0"/>
    <s v="December"/>
    <x v="0"/>
    <s v="PROD4249"/>
    <x v="5"/>
    <x v="3"/>
    <n v="335"/>
    <n v="4"/>
    <n v="1342"/>
    <x v="1"/>
    <n v="124"/>
    <n v="7"/>
    <x v="0"/>
    <n v="0.35022354694485841"/>
    <n v="470"/>
  </r>
  <r>
    <s v="ORD003345"/>
    <s v="CUST3582"/>
    <s v="Mason Gonzalez"/>
    <s v="mariah.tyler@yahoo.com"/>
    <x v="1"/>
    <d v="2024-09-24T00:00:00"/>
    <x v="265"/>
    <x v="8"/>
    <x v="1"/>
    <s v="September"/>
    <x v="0"/>
    <s v="PROD7437"/>
    <x v="2"/>
    <x v="1"/>
    <n v="193"/>
    <n v="1"/>
    <n v="193"/>
    <x v="4"/>
    <n v="18"/>
    <n v="6"/>
    <x v="0"/>
    <n v="0.15025906735751296"/>
    <n v="29"/>
  </r>
  <r>
    <s v="ORD003346"/>
    <s v="CUST9106"/>
    <s v="Tonya Foley"/>
    <s v="samantha.leonard@hotmail.com"/>
    <x v="2"/>
    <d v="2023-11-30T00:00:00"/>
    <x v="650"/>
    <x v="6"/>
    <x v="1"/>
    <s v="August"/>
    <x v="1"/>
    <s v="PROD6016"/>
    <x v="2"/>
    <x v="1"/>
    <n v="40"/>
    <n v="3"/>
    <n v="119"/>
    <x v="0"/>
    <n v="6"/>
    <m/>
    <x v="2"/>
    <n v="0.15126050420168066"/>
    <n v="18"/>
  </r>
  <r>
    <s v="ORD003347"/>
    <s v="CUST6053"/>
    <s v="Michelle Glenn"/>
    <s v="erin.brown@hotmail.com"/>
    <x v="5"/>
    <d v="2024-12-01T00:00:00"/>
    <x v="158"/>
    <x v="0"/>
    <x v="0"/>
    <s v="January"/>
    <x v="0"/>
    <s v="PROD3476"/>
    <x v="14"/>
    <x v="4"/>
    <n v="655"/>
    <n v="1"/>
    <n v="655"/>
    <x v="1"/>
    <n v="79"/>
    <n v="5"/>
    <x v="0"/>
    <n v="0.25038167938931299"/>
    <n v="164"/>
  </r>
  <r>
    <s v="ORD003348"/>
    <s v="CUST2822"/>
    <s v="Judy Martin"/>
    <s v="linda.oneill@hotmail.com"/>
    <x v="1"/>
    <d v="2023-06-04T00:00:00"/>
    <x v="620"/>
    <x v="2"/>
    <x v="0"/>
    <s v="May"/>
    <x v="1"/>
    <s v="PROD7236"/>
    <x v="10"/>
    <x v="2"/>
    <n v="269"/>
    <n v="1"/>
    <n v="269"/>
    <x v="0"/>
    <n v="23"/>
    <m/>
    <x v="2"/>
    <n v="0.30111524163568776"/>
    <n v="81"/>
  </r>
  <r>
    <s v="ORD003349"/>
    <s v="CUST6490"/>
    <s v="Morgan Allen"/>
    <s v="ashley.vargas@yahoo.com"/>
    <x v="4"/>
    <d v="2023-01-19T00:00:00"/>
    <x v="381"/>
    <x v="7"/>
    <x v="1"/>
    <s v="November"/>
    <x v="0"/>
    <s v="PROD7082"/>
    <x v="18"/>
    <x v="0"/>
    <n v="363"/>
    <n v="7"/>
    <n v="2544"/>
    <x v="1"/>
    <n v="288"/>
    <n v="7"/>
    <x v="0"/>
    <n v="0.40015723270440251"/>
    <n v="1018"/>
  </r>
  <r>
    <s v="ORD003350"/>
    <s v="CUST6807"/>
    <s v="Robin Wilcox"/>
    <s v="tammy.willis@hotmail.com"/>
    <x v="1"/>
    <d v="2024-06-10T00:00:00"/>
    <x v="229"/>
    <x v="2"/>
    <x v="0"/>
    <s v="May"/>
    <x v="1"/>
    <s v="PROD1465"/>
    <x v="1"/>
    <x v="1"/>
    <n v="166"/>
    <n v="5"/>
    <n v="828"/>
    <x v="0"/>
    <n v="63"/>
    <m/>
    <x v="2"/>
    <n v="0.14975845410628019"/>
    <n v="124"/>
  </r>
  <r>
    <s v="ORD003351"/>
    <s v="CUST2598"/>
    <s v="Jason Stevens"/>
    <s v="michael.scott@hotmail.com"/>
    <x v="5"/>
    <d v="2024-05-21T00:00:00"/>
    <x v="586"/>
    <x v="2"/>
    <x v="1"/>
    <s v="May"/>
    <x v="0"/>
    <s v="PROD8419"/>
    <x v="16"/>
    <x v="0"/>
    <n v="208"/>
    <n v="2"/>
    <n v="416"/>
    <x v="0"/>
    <n v="35"/>
    <n v="8"/>
    <x v="1"/>
    <n v="0.40144230769230771"/>
    <n v="167"/>
  </r>
  <r>
    <s v="ORD003352"/>
    <s v="CUST9593"/>
    <s v="Jimmy Erickson"/>
    <s v="michael.harris@yahoo.com"/>
    <x v="0"/>
    <d v="2023-06-02T00:00:00"/>
    <x v="54"/>
    <x v="0"/>
    <x v="0"/>
    <s v="January"/>
    <x v="0"/>
    <s v="PROD9447"/>
    <x v="13"/>
    <x v="4"/>
    <n v="411"/>
    <n v="1"/>
    <n v="411"/>
    <x v="0"/>
    <n v="53"/>
    <n v="7"/>
    <x v="0"/>
    <n v="0.25060827250608275"/>
    <n v="103"/>
  </r>
  <r>
    <s v="ORD003353"/>
    <s v="CUST6438"/>
    <s v="Leon Jimenez"/>
    <s v="charles.romero@gmail.com"/>
    <x v="5"/>
    <d v="2023-07-19T00:00:00"/>
    <x v="344"/>
    <x v="6"/>
    <x v="1"/>
    <s v="August"/>
    <x v="0"/>
    <s v="PROD8593"/>
    <x v="12"/>
    <x v="3"/>
    <n v="1207"/>
    <n v="5"/>
    <n v="6033"/>
    <x v="0"/>
    <n v="329"/>
    <n v="3"/>
    <x v="0"/>
    <n v="0.35007458975634015"/>
    <n v="2112"/>
  </r>
  <r>
    <s v="ORD003354"/>
    <s v="CUST8748"/>
    <s v="Jonathan Richardson"/>
    <s v="kristi.butler@outlook.com"/>
    <x v="5"/>
    <d v="2024-12-03T00:00:00"/>
    <x v="102"/>
    <x v="1"/>
    <x v="1"/>
    <s v="December"/>
    <x v="0"/>
    <s v="PROD5560"/>
    <x v="12"/>
    <x v="3"/>
    <n v="1879"/>
    <n v="6"/>
    <n v="11272"/>
    <x v="1"/>
    <n v="1593"/>
    <n v="7"/>
    <x v="0"/>
    <n v="0.34998225691980128"/>
    <n v="3945"/>
  </r>
  <r>
    <s v="ORD003355"/>
    <s v="CUST2596"/>
    <s v="Amanda Davis"/>
    <s v="amanda.anderson@outlook.com"/>
    <x v="3"/>
    <d v="2024-05-09T00:00:00"/>
    <x v="327"/>
    <x v="5"/>
    <x v="1"/>
    <s v="October"/>
    <x v="0"/>
    <s v="PROD6511"/>
    <x v="19"/>
    <x v="2"/>
    <n v="244"/>
    <n v="1"/>
    <n v="244"/>
    <x v="0"/>
    <n v="35"/>
    <n v="8"/>
    <x v="1"/>
    <n v="0.29918032786885246"/>
    <n v="73"/>
  </r>
  <r>
    <s v="ORD003356"/>
    <s v="CUST7734"/>
    <s v="Jennifer Jones"/>
    <s v="michelle.baker@yahoo.com"/>
    <x v="1"/>
    <d v="2023-10-28T00:00:00"/>
    <x v="226"/>
    <x v="0"/>
    <x v="1"/>
    <s v="January"/>
    <x v="0"/>
    <s v="PROD5568"/>
    <x v="0"/>
    <x v="0"/>
    <n v="379"/>
    <n v="2"/>
    <n v="758"/>
    <x v="1"/>
    <n v="87"/>
    <n v="8"/>
    <x v="1"/>
    <n v="0.39973614775725591"/>
    <n v="303"/>
  </r>
  <r>
    <s v="ORD003357"/>
    <s v="CUST3508"/>
    <s v="Connie Anderson"/>
    <s v="patrick.rodriguez@hotmail.com"/>
    <x v="1"/>
    <d v="2023-06-03T00:00:00"/>
    <x v="321"/>
    <x v="7"/>
    <x v="0"/>
    <s v="November"/>
    <x v="0"/>
    <s v="PROD2126"/>
    <x v="6"/>
    <x v="0"/>
    <n v="1131"/>
    <n v="4"/>
    <n v="4524"/>
    <x v="0"/>
    <n v="337"/>
    <n v="2"/>
    <x v="0"/>
    <n v="0.40008841732979666"/>
    <n v="1810"/>
  </r>
  <r>
    <s v="ORD003358"/>
    <s v="CUST7552"/>
    <s v="Sharon Martinez"/>
    <s v="jacob.hill@gmail.com"/>
    <x v="1"/>
    <d v="2024-09-25T00:00:00"/>
    <x v="214"/>
    <x v="11"/>
    <x v="0"/>
    <s v="July"/>
    <x v="0"/>
    <s v="PROD4589"/>
    <x v="20"/>
    <x v="3"/>
    <n v="640"/>
    <n v="6"/>
    <n v="3842"/>
    <x v="1"/>
    <n v="219"/>
    <n v="5"/>
    <x v="0"/>
    <n v="0.35007808433107757"/>
    <n v="1345"/>
  </r>
  <r>
    <s v="ORD003359"/>
    <s v="CUST6237"/>
    <s v="Ray Finley"/>
    <s v="alexander.bennett@yahoo.com"/>
    <x v="4"/>
    <d v="2023-04-20T00:00:00"/>
    <x v="275"/>
    <x v="4"/>
    <x v="0"/>
    <s v="April"/>
    <x v="0"/>
    <s v="PROD6398"/>
    <x v="6"/>
    <x v="0"/>
    <n v="1028"/>
    <n v="1"/>
    <n v="1028"/>
    <x v="3"/>
    <n v="93"/>
    <n v="9"/>
    <x v="1"/>
    <n v="0.39980544747081714"/>
    <n v="411"/>
  </r>
  <r>
    <s v="ORD003360"/>
    <s v="CUST8665"/>
    <s v="Rose Nelson"/>
    <s v="ryan.bryant@gmail.com"/>
    <x v="5"/>
    <d v="2024-06-25T00:00:00"/>
    <x v="209"/>
    <x v="2"/>
    <x v="1"/>
    <s v="May"/>
    <x v="0"/>
    <s v="PROD8489"/>
    <x v="14"/>
    <x v="4"/>
    <n v="1083"/>
    <n v="5"/>
    <n v="5417"/>
    <x v="2"/>
    <n v="416"/>
    <n v="5"/>
    <x v="0"/>
    <n v="0.24995384899390807"/>
    <n v="1354"/>
  </r>
  <r>
    <s v="ORD003361"/>
    <s v="CUST5824"/>
    <s v="Michael Bell"/>
    <s v="hunter.jacobs@yahoo.com"/>
    <x v="3"/>
    <d v="2023-09-14T00:00:00"/>
    <x v="121"/>
    <x v="0"/>
    <x v="0"/>
    <s v="January"/>
    <x v="0"/>
    <s v="PROD9565"/>
    <x v="18"/>
    <x v="0"/>
    <n v="689"/>
    <n v="1"/>
    <n v="689"/>
    <x v="1"/>
    <n v="101"/>
    <n v="7"/>
    <x v="0"/>
    <n v="0.40058055152394773"/>
    <n v="276"/>
  </r>
  <r>
    <s v="ORD003362"/>
    <s v="CUST1748"/>
    <s v="William Ferguson"/>
    <s v="angela.rose@yahoo.com"/>
    <x v="4"/>
    <d v="2024-01-13T00:00:00"/>
    <x v="684"/>
    <x v="9"/>
    <x v="1"/>
    <s v="June"/>
    <x v="0"/>
    <s v="PROD7880"/>
    <x v="3"/>
    <x v="1"/>
    <n v="648"/>
    <n v="4"/>
    <n v="2593"/>
    <x v="0"/>
    <n v="232"/>
    <n v="3"/>
    <x v="0"/>
    <n v="0.15001928268414963"/>
    <n v="389"/>
  </r>
  <r>
    <s v="ORD003363"/>
    <s v="CUST5207"/>
    <s v="Leslie Evans"/>
    <s v="lori.jarvis@outlook.com"/>
    <x v="4"/>
    <d v="2024-01-28T00:00:00"/>
    <x v="17"/>
    <x v="0"/>
    <x v="0"/>
    <s v="January"/>
    <x v="0"/>
    <s v="PROD7752"/>
    <x v="7"/>
    <x v="4"/>
    <n v="49"/>
    <n v="1"/>
    <n v="49"/>
    <x v="1"/>
    <n v="7"/>
    <n v="7"/>
    <x v="0"/>
    <n v="0.24489795918367346"/>
    <n v="12"/>
  </r>
  <r>
    <s v="ORD003364"/>
    <s v="CUST9868"/>
    <s v="William Carroll"/>
    <s v="allen.stewart@outlook.com"/>
    <x v="6"/>
    <d v="2024-08-20T00:00:00"/>
    <x v="93"/>
    <x v="4"/>
    <x v="1"/>
    <s v="April"/>
    <x v="0"/>
    <s v="PROD6604"/>
    <x v="4"/>
    <x v="2"/>
    <n v="849"/>
    <n v="5"/>
    <n v="4247"/>
    <x v="0"/>
    <n v="594"/>
    <n v="7"/>
    <x v="0"/>
    <n v="0.2999764539675065"/>
    <n v="1274"/>
  </r>
  <r>
    <s v="ORD003365"/>
    <s v="CUST2077"/>
    <s v="Catherine Davis"/>
    <s v="charles.brown@yahoo.com"/>
    <x v="1"/>
    <d v="2023-08-13T00:00:00"/>
    <x v="689"/>
    <x v="10"/>
    <x v="0"/>
    <s v="February"/>
    <x v="0"/>
    <s v="PROD2893"/>
    <x v="8"/>
    <x v="2"/>
    <n v="184"/>
    <n v="2"/>
    <n v="368"/>
    <x v="1"/>
    <n v="20"/>
    <n v="5"/>
    <x v="0"/>
    <n v="0.3016304347826087"/>
    <n v="111"/>
  </r>
  <r>
    <s v="ORD003366"/>
    <s v="CUST9546"/>
    <s v="Megan Wright"/>
    <s v="sarah.johnson@hotmail.com"/>
    <x v="1"/>
    <d v="2024-08-16T00:00:00"/>
    <x v="113"/>
    <x v="1"/>
    <x v="0"/>
    <s v="December"/>
    <x v="1"/>
    <s v="PROD5126"/>
    <x v="9"/>
    <x v="4"/>
    <n v="1842"/>
    <n v="6"/>
    <n v="11051"/>
    <x v="1"/>
    <n v="1224"/>
    <m/>
    <x v="2"/>
    <n v="0.25002262238711431"/>
    <n v="2763"/>
  </r>
  <r>
    <s v="ORD003367"/>
    <s v="CUST2077"/>
    <s v="Catherine Davis"/>
    <s v="charles.brown@yahoo.com"/>
    <x v="1"/>
    <d v="2023-08-13T00:00:00"/>
    <x v="9"/>
    <x v="0"/>
    <x v="1"/>
    <s v="January"/>
    <x v="0"/>
    <s v="PROD2112"/>
    <x v="4"/>
    <x v="2"/>
    <n v="500"/>
    <n v="4"/>
    <n v="2002"/>
    <x v="1"/>
    <n v="199"/>
    <n v="5"/>
    <x v="0"/>
    <n v="0.29970029970029971"/>
    <n v="600"/>
  </r>
  <r>
    <s v="ORD003368"/>
    <s v="CUST8181"/>
    <s v="Timothy Edwards"/>
    <s v="barbara.jackson@hotmail.com"/>
    <x v="1"/>
    <d v="2023-03-10T00:00:00"/>
    <x v="156"/>
    <x v="4"/>
    <x v="0"/>
    <s v="April"/>
    <x v="0"/>
    <s v="PROD6536"/>
    <x v="13"/>
    <x v="4"/>
    <n v="247"/>
    <n v="5"/>
    <n v="1235"/>
    <x v="1"/>
    <n v="79"/>
    <n v="4"/>
    <x v="0"/>
    <n v="0.25020242914979757"/>
    <n v="309"/>
  </r>
  <r>
    <s v="ORD003369"/>
    <s v="CUST4369"/>
    <s v="Charles Powers"/>
    <s v="monica.sanchez@yahoo.com"/>
    <x v="0"/>
    <d v="2023-03-18T00:00:00"/>
    <x v="160"/>
    <x v="7"/>
    <x v="1"/>
    <s v="November"/>
    <x v="0"/>
    <s v="PROD6726"/>
    <x v="17"/>
    <x v="3"/>
    <n v="720"/>
    <n v="1"/>
    <n v="720"/>
    <x v="1"/>
    <n v="76"/>
    <n v="8"/>
    <x v="1"/>
    <n v="0.35"/>
    <n v="252"/>
  </r>
  <r>
    <s v="ORD003370"/>
    <s v="CUST9008"/>
    <s v="Victoria Neal"/>
    <s v="shannon.baker@gmail.com"/>
    <x v="2"/>
    <d v="2023-11-28T00:00:00"/>
    <x v="15"/>
    <x v="7"/>
    <x v="1"/>
    <s v="November"/>
    <x v="1"/>
    <s v="PROD5405"/>
    <x v="3"/>
    <x v="1"/>
    <n v="34"/>
    <n v="1"/>
    <n v="34"/>
    <x v="1"/>
    <n v="2"/>
    <m/>
    <x v="2"/>
    <n v="0.14705882352941177"/>
    <n v="5"/>
  </r>
  <r>
    <s v="ORD003371"/>
    <s v="CUST4874"/>
    <s v="Kayla Jordan"/>
    <s v="cynthia.smith@hotmail.com"/>
    <x v="5"/>
    <d v="2024-12-29T00:00:00"/>
    <x v="97"/>
    <x v="2"/>
    <x v="1"/>
    <s v="May"/>
    <x v="0"/>
    <s v="PROD2369"/>
    <x v="1"/>
    <x v="1"/>
    <n v="942"/>
    <n v="2"/>
    <n v="1884"/>
    <x v="0"/>
    <n v="182"/>
    <n v="2"/>
    <x v="0"/>
    <n v="0.15021231422505307"/>
    <n v="283"/>
  </r>
  <r>
    <s v="ORD003372"/>
    <s v="CUST3217"/>
    <s v="Alice Rubio"/>
    <s v="tyler.cervantes@gmail.com"/>
    <x v="2"/>
    <d v="2024-06-16T00:00:00"/>
    <x v="207"/>
    <x v="3"/>
    <x v="0"/>
    <s v="March"/>
    <x v="0"/>
    <s v="PROD5098"/>
    <x v="3"/>
    <x v="1"/>
    <n v="396"/>
    <n v="4"/>
    <n v="1583"/>
    <x v="0"/>
    <n v="101"/>
    <n v="6"/>
    <x v="0"/>
    <n v="0.14971572962728996"/>
    <n v="237"/>
  </r>
  <r>
    <s v="ORD003373"/>
    <s v="CUST4143"/>
    <s v="Tracy Ortiz"/>
    <s v="leslie.cline@yahoo.com"/>
    <x v="4"/>
    <d v="2023-03-29T00:00:00"/>
    <x v="459"/>
    <x v="1"/>
    <x v="1"/>
    <s v="December"/>
    <x v="0"/>
    <s v="PROD8899"/>
    <x v="4"/>
    <x v="2"/>
    <n v="1593"/>
    <n v="2"/>
    <n v="3186"/>
    <x v="1"/>
    <n v="380"/>
    <n v="6"/>
    <x v="0"/>
    <n v="0.30006277463904585"/>
    <n v="956"/>
  </r>
  <r>
    <s v="ORD003374"/>
    <s v="CUST4801"/>
    <s v="Calvin Nelson"/>
    <s v="dan.holmes@gmail.com"/>
    <x v="0"/>
    <d v="2023-10-13T00:00:00"/>
    <x v="101"/>
    <x v="5"/>
    <x v="0"/>
    <s v="October"/>
    <x v="0"/>
    <s v="PROD4687"/>
    <x v="12"/>
    <x v="3"/>
    <n v="792"/>
    <n v="1"/>
    <n v="792"/>
    <x v="0"/>
    <n v="118"/>
    <n v="10"/>
    <x v="1"/>
    <n v="0.34974747474747475"/>
    <n v="277"/>
  </r>
  <r>
    <s v="ORD003375"/>
    <s v="CUST1738"/>
    <s v="Michael Hodges"/>
    <s v="elizabeth.barr@outlook.com"/>
    <x v="4"/>
    <d v="2024-03-05T00:00:00"/>
    <x v="289"/>
    <x v="0"/>
    <x v="1"/>
    <s v="January"/>
    <x v="0"/>
    <s v="PROD5325"/>
    <x v="17"/>
    <x v="3"/>
    <n v="171"/>
    <n v="1"/>
    <n v="171"/>
    <x v="1"/>
    <n v="20"/>
    <n v="8"/>
    <x v="1"/>
    <n v="0.35087719298245612"/>
    <n v="60"/>
  </r>
  <r>
    <s v="ORD003376"/>
    <s v="CUST8785"/>
    <s v="Teresa Howard"/>
    <s v="alexis.mcintyre@hotmail.com"/>
    <x v="0"/>
    <d v="2023-11-16T00:00:00"/>
    <x v="316"/>
    <x v="4"/>
    <x v="1"/>
    <s v="April"/>
    <x v="0"/>
    <s v="PROD1376"/>
    <x v="20"/>
    <x v="3"/>
    <n v="600"/>
    <n v="3"/>
    <n v="1800"/>
    <x v="0"/>
    <n v="166"/>
    <n v="5"/>
    <x v="0"/>
    <n v="0.35"/>
    <n v="630"/>
  </r>
  <r>
    <s v="ORD003377"/>
    <s v="CUST4978"/>
    <s v="Peter Kline"/>
    <s v="tiffany.rodriguez@gmail.com"/>
    <x v="2"/>
    <d v="2023-11-17T00:00:00"/>
    <x v="334"/>
    <x v="1"/>
    <x v="1"/>
    <s v="December"/>
    <x v="0"/>
    <s v="PROD1739"/>
    <x v="18"/>
    <x v="0"/>
    <n v="357"/>
    <n v="2"/>
    <n v="715"/>
    <x v="1"/>
    <n v="62"/>
    <n v="7"/>
    <x v="0"/>
    <n v="0.4"/>
    <n v="286"/>
  </r>
  <r>
    <s v="ORD003378"/>
    <s v="CUST3504"/>
    <s v="Christopher Koch"/>
    <s v="nicole.sutton@outlook.com"/>
    <x v="4"/>
    <d v="2024-11-26T00:00:00"/>
    <x v="522"/>
    <x v="8"/>
    <x v="1"/>
    <s v="September"/>
    <x v="0"/>
    <s v="PROD9226"/>
    <x v="6"/>
    <x v="0"/>
    <n v="960"/>
    <n v="4"/>
    <n v="3839"/>
    <x v="1"/>
    <n v="443"/>
    <n v="7"/>
    <x v="0"/>
    <n v="0.40010419380046885"/>
    <n v="1536"/>
  </r>
  <r>
    <s v="ORD003379"/>
    <s v="CUST8573"/>
    <s v="Karen Cobb"/>
    <s v="richard.martin@yahoo.com"/>
    <x v="0"/>
    <d v="2024-04-10T00:00:00"/>
    <x v="381"/>
    <x v="7"/>
    <x v="1"/>
    <s v="November"/>
    <x v="1"/>
    <s v="PROD1259"/>
    <x v="0"/>
    <x v="0"/>
    <n v="984"/>
    <n v="6"/>
    <n v="5901"/>
    <x v="0"/>
    <n v="484"/>
    <m/>
    <x v="2"/>
    <n v="0.40010167768174887"/>
    <n v="2361"/>
  </r>
  <r>
    <s v="ORD003380"/>
    <s v="CUST5291"/>
    <s v="Erin Larson"/>
    <s v="tina.ortiz@hotmail.com"/>
    <x v="3"/>
    <d v="2024-01-15T00:00:00"/>
    <x v="703"/>
    <x v="8"/>
    <x v="0"/>
    <s v="September"/>
    <x v="0"/>
    <s v="PROD7237"/>
    <x v="19"/>
    <x v="2"/>
    <n v="456"/>
    <n v="5"/>
    <n v="2278"/>
    <x v="0"/>
    <n v="199"/>
    <n v="2"/>
    <x v="0"/>
    <n v="0.29982440737489024"/>
    <n v="683"/>
  </r>
  <r>
    <s v="ORD003381"/>
    <s v="CUST7330"/>
    <s v="Teresa Flores"/>
    <s v="david.carpenter@gmail.com"/>
    <x v="3"/>
    <d v="2023-06-15T00:00:00"/>
    <x v="337"/>
    <x v="7"/>
    <x v="0"/>
    <s v="November"/>
    <x v="0"/>
    <s v="PROD7026"/>
    <x v="8"/>
    <x v="2"/>
    <n v="678"/>
    <n v="4"/>
    <n v="2711"/>
    <x v="0"/>
    <n v="246"/>
    <n v="6"/>
    <x v="0"/>
    <n v="0.29988933972703802"/>
    <n v="813"/>
  </r>
  <r>
    <s v="ORD003382"/>
    <s v="CUST1020"/>
    <s v="Brittney Reynolds"/>
    <s v="lisa.white@yahoo.com"/>
    <x v="3"/>
    <d v="2024-03-06T00:00:00"/>
    <x v="329"/>
    <x v="11"/>
    <x v="1"/>
    <s v="July"/>
    <x v="0"/>
    <s v="PROD3337"/>
    <x v="14"/>
    <x v="4"/>
    <n v="1237"/>
    <n v="1"/>
    <n v="1237"/>
    <x v="1"/>
    <n v="96"/>
    <n v="9"/>
    <x v="1"/>
    <n v="0.24979789814066289"/>
    <n v="309"/>
  </r>
  <r>
    <s v="ORD003383"/>
    <s v="CUST8548"/>
    <s v="John Hall"/>
    <s v="tim.vaughn@outlook.com"/>
    <x v="2"/>
    <d v="2024-08-26T00:00:00"/>
    <x v="511"/>
    <x v="3"/>
    <x v="0"/>
    <s v="March"/>
    <x v="0"/>
    <s v="PROD6382"/>
    <x v="6"/>
    <x v="0"/>
    <n v="113"/>
    <n v="5"/>
    <n v="565"/>
    <x v="1"/>
    <n v="53"/>
    <n v="9"/>
    <x v="1"/>
    <n v="0.4"/>
    <n v="226"/>
  </r>
  <r>
    <s v="ORD003384"/>
    <s v="CUST8133"/>
    <s v="Craig Kennedy"/>
    <s v="vickie.gonzales@outlook.com"/>
    <x v="6"/>
    <d v="2024-10-19T00:00:00"/>
    <x v="165"/>
    <x v="6"/>
    <x v="1"/>
    <s v="August"/>
    <x v="0"/>
    <s v="PROD1302"/>
    <x v="3"/>
    <x v="1"/>
    <n v="849"/>
    <n v="1"/>
    <n v="849"/>
    <x v="1"/>
    <n v="45"/>
    <n v="9"/>
    <x v="1"/>
    <n v="0.14958775029446408"/>
    <n v="127"/>
  </r>
  <r>
    <s v="ORD003385"/>
    <s v="CUST2918"/>
    <s v="Doris Mitchell"/>
    <s v="larry.lewis@gmail.com"/>
    <x v="0"/>
    <d v="2023-09-15T00:00:00"/>
    <x v="141"/>
    <x v="4"/>
    <x v="0"/>
    <s v="April"/>
    <x v="0"/>
    <s v="PROD8651"/>
    <x v="16"/>
    <x v="0"/>
    <n v="393"/>
    <n v="4"/>
    <n v="1574"/>
    <x v="1"/>
    <n v="236"/>
    <n v="8"/>
    <x v="1"/>
    <n v="0.39961880559085133"/>
    <n v="629"/>
  </r>
  <r>
    <s v="ORD003386"/>
    <s v="CUST7250"/>
    <s v="Pamela Perez"/>
    <s v="daniel.tucker@yahoo.com"/>
    <x v="3"/>
    <d v="2023-10-19T00:00:00"/>
    <x v="204"/>
    <x v="10"/>
    <x v="1"/>
    <s v="February"/>
    <x v="0"/>
    <s v="PROD2845"/>
    <x v="16"/>
    <x v="0"/>
    <n v="687"/>
    <n v="3"/>
    <n v="2061"/>
    <x v="1"/>
    <n v="236"/>
    <n v="7"/>
    <x v="0"/>
    <n v="0.40029112081513829"/>
    <n v="825"/>
  </r>
  <r>
    <s v="ORD003387"/>
    <s v="CUST8897"/>
    <s v="Timothy Oconnor"/>
    <s v="james.rodriguez@outlook.com"/>
    <x v="2"/>
    <d v="2023-01-16T00:00:00"/>
    <x v="78"/>
    <x v="11"/>
    <x v="0"/>
    <s v="July"/>
    <x v="0"/>
    <s v="PROD2998"/>
    <x v="7"/>
    <x v="4"/>
    <n v="102"/>
    <n v="3"/>
    <n v="305"/>
    <x v="0"/>
    <n v="44"/>
    <n v="10"/>
    <x v="1"/>
    <n v="0.24918032786885247"/>
    <n v="76"/>
  </r>
  <r>
    <s v="ORD003388"/>
    <s v="CUST4684"/>
    <s v="Paula Suarez"/>
    <s v="jason.neal@yahoo.com"/>
    <x v="6"/>
    <d v="2023-03-23T00:00:00"/>
    <x v="172"/>
    <x v="0"/>
    <x v="0"/>
    <s v="January"/>
    <x v="1"/>
    <s v="PROD4575"/>
    <x v="8"/>
    <x v="2"/>
    <n v="393"/>
    <n v="4"/>
    <n v="1570"/>
    <x v="1"/>
    <n v="101"/>
    <m/>
    <x v="2"/>
    <n v="0.3"/>
    <n v="471"/>
  </r>
  <r>
    <s v="ORD003389"/>
    <s v="CUST9476"/>
    <s v="Alice Esparza"/>
    <s v="matthew.diaz@hotmail.com"/>
    <x v="1"/>
    <d v="2024-06-04T00:00:00"/>
    <x v="79"/>
    <x v="9"/>
    <x v="1"/>
    <s v="June"/>
    <x v="0"/>
    <s v="PROD7840"/>
    <x v="21"/>
    <x v="1"/>
    <n v="577"/>
    <n v="6"/>
    <n v="3465"/>
    <x v="1"/>
    <n v="240"/>
    <n v="3"/>
    <x v="0"/>
    <n v="0.15007215007215008"/>
    <n v="520"/>
  </r>
  <r>
    <s v="ORD003390"/>
    <s v="CUST1316"/>
    <s v="Dr. Lee Mann"/>
    <s v="brian.hunt@gmail.com"/>
    <x v="0"/>
    <d v="2023-07-26T00:00:00"/>
    <x v="71"/>
    <x v="7"/>
    <x v="1"/>
    <s v="November"/>
    <x v="0"/>
    <s v="PROD1188"/>
    <x v="2"/>
    <x v="1"/>
    <n v="1409"/>
    <n v="1"/>
    <n v="1409"/>
    <x v="1"/>
    <n v="103"/>
    <n v="6"/>
    <x v="0"/>
    <n v="0.1497515968772179"/>
    <n v="211"/>
  </r>
  <r>
    <s v="ORD003391"/>
    <s v="CUST5994"/>
    <s v="Lori Haney"/>
    <s v="holly.johns@gmail.com"/>
    <x v="5"/>
    <d v="2024-02-24T00:00:00"/>
    <x v="334"/>
    <x v="1"/>
    <x v="1"/>
    <s v="December"/>
    <x v="0"/>
    <s v="PROD5259"/>
    <x v="16"/>
    <x v="0"/>
    <n v="782"/>
    <n v="8"/>
    <n v="6256"/>
    <x v="0"/>
    <n v="889"/>
    <n v="9"/>
    <x v="1"/>
    <n v="0.39993606138107418"/>
    <n v="2502"/>
  </r>
  <r>
    <s v="ORD003392"/>
    <s v="CUST4953"/>
    <s v="Evan Hernandez"/>
    <s v="veronica.small@outlook.com"/>
    <x v="3"/>
    <d v="2024-01-23T00:00:00"/>
    <x v="299"/>
    <x v="6"/>
    <x v="0"/>
    <s v="August"/>
    <x v="0"/>
    <s v="PROD6695"/>
    <x v="14"/>
    <x v="4"/>
    <n v="559"/>
    <n v="1"/>
    <n v="559"/>
    <x v="0"/>
    <n v="33"/>
    <n v="5"/>
    <x v="0"/>
    <n v="0.25044722719141321"/>
    <n v="140"/>
  </r>
  <r>
    <s v="ORD003393"/>
    <s v="CUST4967"/>
    <s v="Adam Reynolds"/>
    <s v="margaret.newman@yahoo.com"/>
    <x v="4"/>
    <d v="2023-10-12T00:00:00"/>
    <x v="371"/>
    <x v="1"/>
    <x v="0"/>
    <s v="December"/>
    <x v="0"/>
    <s v="PROD5604"/>
    <x v="10"/>
    <x v="2"/>
    <n v="1971"/>
    <n v="2"/>
    <n v="3943"/>
    <x v="0"/>
    <n v="564"/>
    <n v="8"/>
    <x v="1"/>
    <n v="0.30002536139994929"/>
    <n v="1183"/>
  </r>
  <r>
    <s v="ORD003394"/>
    <s v="CUST6906"/>
    <s v="Shelly Parker"/>
    <s v="samantha.diaz@gmail.com"/>
    <x v="4"/>
    <d v="2024-10-31T00:00:00"/>
    <x v="625"/>
    <x v="0"/>
    <x v="0"/>
    <s v="January"/>
    <x v="0"/>
    <s v="PROD6336"/>
    <x v="15"/>
    <x v="1"/>
    <n v="30"/>
    <n v="2"/>
    <n v="60"/>
    <x v="1"/>
    <n v="8"/>
    <n v="8"/>
    <x v="1"/>
    <n v="0.15"/>
    <n v="9"/>
  </r>
  <r>
    <s v="ORD003395"/>
    <s v="CUST9265"/>
    <s v="John Stuart"/>
    <s v="george.perry@gmail.com"/>
    <x v="0"/>
    <d v="2024-09-29T00:00:00"/>
    <x v="85"/>
    <x v="10"/>
    <x v="1"/>
    <s v="February"/>
    <x v="0"/>
    <s v="PROD5974"/>
    <x v="8"/>
    <x v="2"/>
    <n v="662"/>
    <n v="1"/>
    <n v="662"/>
    <x v="1"/>
    <n v="87"/>
    <n v="8"/>
    <x v="1"/>
    <n v="0.29909365558912387"/>
    <n v="198"/>
  </r>
  <r>
    <s v="ORD003396"/>
    <s v="CUST6718"/>
    <s v="Gavin Mullen"/>
    <s v="jennifer.harris@hotmail.com"/>
    <x v="2"/>
    <d v="2023-08-14T00:00:00"/>
    <x v="75"/>
    <x v="0"/>
    <x v="1"/>
    <s v="January"/>
    <x v="0"/>
    <s v="PROD6772"/>
    <x v="7"/>
    <x v="4"/>
    <n v="774"/>
    <n v="1"/>
    <n v="774"/>
    <x v="0"/>
    <n v="87"/>
    <n v="10"/>
    <x v="1"/>
    <n v="0.25064599483204136"/>
    <n v="194"/>
  </r>
  <r>
    <s v="ORD003397"/>
    <s v="CUST9715"/>
    <s v="Johnny Harris"/>
    <s v="david.carter@yahoo.com"/>
    <x v="2"/>
    <d v="2023-08-25T00:00:00"/>
    <x v="151"/>
    <x v="5"/>
    <x v="1"/>
    <s v="October"/>
    <x v="0"/>
    <s v="PROD2559"/>
    <x v="19"/>
    <x v="2"/>
    <n v="1127"/>
    <n v="3"/>
    <n v="3381"/>
    <x v="1"/>
    <n v="204"/>
    <n v="8"/>
    <x v="1"/>
    <n v="0.29991126885536823"/>
    <n v="1014"/>
  </r>
  <r>
    <s v="ORD003398"/>
    <s v="CUST8027"/>
    <s v="Justin Randolph"/>
    <s v="stacey.jones@gmail.com"/>
    <x v="0"/>
    <d v="2023-11-07T00:00:00"/>
    <x v="629"/>
    <x v="1"/>
    <x v="1"/>
    <s v="December"/>
    <x v="1"/>
    <s v="PROD2631"/>
    <x v="16"/>
    <x v="0"/>
    <n v="1650"/>
    <n v="10"/>
    <n v="16498"/>
    <x v="1"/>
    <n v="1981"/>
    <m/>
    <x v="2"/>
    <n v="0.39998787731846286"/>
    <n v="6599"/>
  </r>
  <r>
    <s v="ORD003399"/>
    <s v="CUST6402"/>
    <s v="Lauren Smith"/>
    <s v="cindy.turner@hotmail.com"/>
    <x v="3"/>
    <d v="2023-09-27T00:00:00"/>
    <x v="718"/>
    <x v="7"/>
    <x v="0"/>
    <s v="November"/>
    <x v="0"/>
    <s v="PROD6685"/>
    <x v="3"/>
    <x v="1"/>
    <n v="713"/>
    <n v="7"/>
    <n v="4990"/>
    <x v="1"/>
    <n v="394"/>
    <n v="7"/>
    <x v="0"/>
    <n v="0.14989979959919839"/>
    <n v="748"/>
  </r>
  <r>
    <s v="ORD003400"/>
    <s v="CUST7767"/>
    <s v="Diane Barron"/>
    <s v="morgan.stephens@gmail.com"/>
    <x v="6"/>
    <d v="2023-09-14T00:00:00"/>
    <x v="457"/>
    <x v="6"/>
    <x v="1"/>
    <s v="August"/>
    <x v="0"/>
    <s v="PROD4395"/>
    <x v="9"/>
    <x v="4"/>
    <n v="428"/>
    <n v="6"/>
    <n v="2567"/>
    <x v="1"/>
    <n v="246"/>
    <n v="8"/>
    <x v="1"/>
    <n v="0.25009738994935721"/>
    <n v="642"/>
  </r>
  <r>
    <s v="ORD003401"/>
    <s v="CUST5651"/>
    <s v="Monica Young"/>
    <s v="emily.cole@hotmail.com"/>
    <x v="3"/>
    <d v="2023-07-31T00:00:00"/>
    <x v="214"/>
    <x v="11"/>
    <x v="0"/>
    <s v="July"/>
    <x v="1"/>
    <s v="PROD2123"/>
    <x v="19"/>
    <x v="2"/>
    <n v="67"/>
    <n v="1"/>
    <n v="67"/>
    <x v="1"/>
    <n v="3"/>
    <m/>
    <x v="2"/>
    <n v="0.29850746268656714"/>
    <n v="20"/>
  </r>
  <r>
    <s v="ORD003402"/>
    <s v="CUST3389"/>
    <s v="Daniel Rodriguez"/>
    <s v="molly.jones@gmail.com"/>
    <x v="0"/>
    <d v="2024-02-02T00:00:00"/>
    <x v="650"/>
    <x v="6"/>
    <x v="1"/>
    <s v="August"/>
    <x v="0"/>
    <s v="PROD6068"/>
    <x v="20"/>
    <x v="3"/>
    <n v="611"/>
    <n v="3"/>
    <n v="1832"/>
    <x v="1"/>
    <n v="224"/>
    <n v="7"/>
    <x v="0"/>
    <n v="0.34989082969432317"/>
    <n v="641"/>
  </r>
  <r>
    <s v="ORD003403"/>
    <s v="CUST2405"/>
    <s v="Nicole Lewis"/>
    <s v="mary.davila@yahoo.com"/>
    <x v="2"/>
    <d v="2024-12-18T00:00:00"/>
    <x v="257"/>
    <x v="1"/>
    <x v="0"/>
    <s v="December"/>
    <x v="0"/>
    <s v="PROD8143"/>
    <x v="3"/>
    <x v="1"/>
    <n v="1786"/>
    <n v="4"/>
    <n v="7144"/>
    <x v="1"/>
    <n v="612"/>
    <n v="10"/>
    <x v="1"/>
    <n v="0.15005599104143338"/>
    <n v="1072"/>
  </r>
  <r>
    <s v="ORD003404"/>
    <s v="CUST9313"/>
    <s v="Rachel White"/>
    <s v="laurie.chaney@outlook.com"/>
    <x v="0"/>
    <d v="2024-06-21T00:00:00"/>
    <x v="326"/>
    <x v="6"/>
    <x v="0"/>
    <s v="August"/>
    <x v="1"/>
    <s v="PROD4173"/>
    <x v="13"/>
    <x v="4"/>
    <n v="862"/>
    <n v="5"/>
    <n v="4309"/>
    <x v="0"/>
    <n v="581"/>
    <m/>
    <x v="2"/>
    <n v="0.24994198189835229"/>
    <n v="1077"/>
  </r>
  <r>
    <s v="ORD003405"/>
    <s v="CUST8283"/>
    <s v="Jeffrey Martin"/>
    <s v="stacy.navarro@outlook.com"/>
    <x v="1"/>
    <d v="2024-05-29T00:00:00"/>
    <x v="73"/>
    <x v="1"/>
    <x v="0"/>
    <s v="December"/>
    <x v="0"/>
    <s v="PROD5608"/>
    <x v="13"/>
    <x v="4"/>
    <n v="773"/>
    <n v="8"/>
    <n v="6185"/>
    <x v="1"/>
    <n v="543"/>
    <n v="8"/>
    <x v="1"/>
    <n v="0.24995957962813259"/>
    <n v="1546"/>
  </r>
  <r>
    <s v="ORD003406"/>
    <s v="CUST8086"/>
    <s v="Pamela Cantu"/>
    <s v="derek.rios@yahoo.com"/>
    <x v="4"/>
    <d v="2024-01-28T00:00:00"/>
    <x v="725"/>
    <x v="11"/>
    <x v="1"/>
    <s v="July"/>
    <x v="0"/>
    <s v="PROD8674"/>
    <x v="19"/>
    <x v="2"/>
    <n v="1217"/>
    <n v="5"/>
    <n v="6087"/>
    <x v="1"/>
    <n v="671"/>
    <n v="8"/>
    <x v="1"/>
    <n v="0.29998357154591754"/>
    <n v="1826"/>
  </r>
  <r>
    <s v="ORD003407"/>
    <s v="CUST7750"/>
    <s v="Robert Montgomery"/>
    <s v="gregory.williams@yahoo.com"/>
    <x v="4"/>
    <d v="2024-07-15T00:00:00"/>
    <x v="336"/>
    <x v="0"/>
    <x v="1"/>
    <s v="January"/>
    <x v="0"/>
    <s v="PROD6047"/>
    <x v="17"/>
    <x v="3"/>
    <n v="646"/>
    <n v="4"/>
    <n v="2586"/>
    <x v="3"/>
    <n v="220"/>
    <n v="8"/>
    <x v="1"/>
    <n v="0.34996133023975251"/>
    <n v="905"/>
  </r>
  <r>
    <s v="ORD003408"/>
    <s v="CUST9443"/>
    <s v="Julia Baird"/>
    <s v="hannah.murphy@gmail.com"/>
    <x v="0"/>
    <d v="2023-09-15T00:00:00"/>
    <x v="84"/>
    <x v="0"/>
    <x v="1"/>
    <s v="January"/>
    <x v="0"/>
    <s v="PROD1010"/>
    <x v="3"/>
    <x v="1"/>
    <n v="275"/>
    <n v="4"/>
    <n v="1101"/>
    <x v="0"/>
    <n v="164"/>
    <n v="8"/>
    <x v="1"/>
    <n v="0.14986376021798364"/>
    <n v="165"/>
  </r>
  <r>
    <s v="ORD003409"/>
    <s v="CUST7562"/>
    <s v="Elaine Stephenson"/>
    <s v="jennifer.reed@yahoo.com"/>
    <x v="5"/>
    <d v="2023-01-02T00:00:00"/>
    <x v="346"/>
    <x v="3"/>
    <x v="0"/>
    <s v="March"/>
    <x v="0"/>
    <s v="PROD2181"/>
    <x v="11"/>
    <x v="3"/>
    <n v="789"/>
    <n v="2"/>
    <n v="1578"/>
    <x v="1"/>
    <n v="201"/>
    <n v="3"/>
    <x v="0"/>
    <n v="0.34980988593155893"/>
    <n v="552"/>
  </r>
  <r>
    <s v="ORD003410"/>
    <s v="CUST4145"/>
    <s v="Angel Andrews"/>
    <s v="sharon.gomez@hotmail.com"/>
    <x v="0"/>
    <d v="2024-03-19T00:00:00"/>
    <x v="361"/>
    <x v="6"/>
    <x v="1"/>
    <s v="August"/>
    <x v="0"/>
    <s v="PROD2876"/>
    <x v="16"/>
    <x v="0"/>
    <n v="889"/>
    <n v="2"/>
    <n v="1778"/>
    <x v="0"/>
    <n v="94"/>
    <n v="4"/>
    <x v="0"/>
    <n v="0.39988751406074241"/>
    <n v="711"/>
  </r>
  <r>
    <s v="ORD003411"/>
    <s v="CUST1748"/>
    <s v="William Ferguson"/>
    <s v="angela.rose@yahoo.com"/>
    <x v="4"/>
    <d v="2024-01-13T00:00:00"/>
    <x v="473"/>
    <x v="0"/>
    <x v="1"/>
    <s v="January"/>
    <x v="0"/>
    <s v="PROD3397"/>
    <x v="14"/>
    <x v="4"/>
    <n v="549"/>
    <n v="4"/>
    <n v="2195"/>
    <x v="1"/>
    <n v="259"/>
    <n v="4"/>
    <x v="0"/>
    <n v="0.25011389521640093"/>
    <n v="549"/>
  </r>
  <r>
    <s v="ORD003412"/>
    <s v="CUST3375"/>
    <s v="Victoria Wright"/>
    <s v="alex.sutton@yahoo.com"/>
    <x v="1"/>
    <d v="2023-05-22T00:00:00"/>
    <x v="81"/>
    <x v="11"/>
    <x v="1"/>
    <s v="July"/>
    <x v="0"/>
    <s v="PROD6604"/>
    <x v="4"/>
    <x v="2"/>
    <n v="1185"/>
    <n v="3"/>
    <n v="3556"/>
    <x v="1"/>
    <n v="403"/>
    <n v="9"/>
    <x v="1"/>
    <n v="0.30005624296962879"/>
    <n v="1067"/>
  </r>
  <r>
    <s v="ORD003413"/>
    <s v="CUST6128"/>
    <s v="James Craig"/>
    <s v="isaiah.powers@hotmail.com"/>
    <x v="3"/>
    <d v="2023-05-31T00:00:00"/>
    <x v="56"/>
    <x v="7"/>
    <x v="1"/>
    <s v="November"/>
    <x v="0"/>
    <s v="PROD3725"/>
    <x v="1"/>
    <x v="1"/>
    <n v="1330"/>
    <n v="6"/>
    <n v="7982"/>
    <x v="4"/>
    <n v="402"/>
    <n v="6"/>
    <x v="0"/>
    <n v="0.14996241543472813"/>
    <n v="1197"/>
  </r>
  <r>
    <s v="ORD003414"/>
    <s v="CUST2919"/>
    <s v="Ashley Lopez"/>
    <s v="timothy.fox@outlook.com"/>
    <x v="1"/>
    <d v="2023-09-28T00:00:00"/>
    <x v="588"/>
    <x v="7"/>
    <x v="1"/>
    <s v="November"/>
    <x v="1"/>
    <s v="PROD6501"/>
    <x v="20"/>
    <x v="3"/>
    <n v="1086"/>
    <n v="6"/>
    <n v="6513"/>
    <x v="1"/>
    <n v="663"/>
    <m/>
    <x v="2"/>
    <n v="0.35006909258406266"/>
    <n v="2280"/>
  </r>
  <r>
    <s v="ORD003415"/>
    <s v="CUST4854"/>
    <s v="Kathleen Green"/>
    <s v="caroline.jones@hotmail.com"/>
    <x v="4"/>
    <d v="2023-12-20T00:00:00"/>
    <x v="636"/>
    <x v="7"/>
    <x v="1"/>
    <s v="November"/>
    <x v="0"/>
    <s v="PROD3014"/>
    <x v="1"/>
    <x v="1"/>
    <n v="593"/>
    <n v="6"/>
    <n v="3557"/>
    <x v="0"/>
    <n v="415"/>
    <n v="7"/>
    <x v="0"/>
    <n v="0.15012651110486364"/>
    <n v="534"/>
  </r>
  <r>
    <s v="ORD003416"/>
    <s v="CUST9339"/>
    <s v="Heather Hubbard"/>
    <s v="patricia.mullen@hotmail.com"/>
    <x v="4"/>
    <d v="2023-06-16T00:00:00"/>
    <x v="551"/>
    <x v="5"/>
    <x v="1"/>
    <s v="October"/>
    <x v="0"/>
    <s v="PROD8977"/>
    <x v="4"/>
    <x v="2"/>
    <n v="1073"/>
    <n v="4"/>
    <n v="4291"/>
    <x v="2"/>
    <n v="635"/>
    <n v="7"/>
    <x v="0"/>
    <n v="0.29993008622698669"/>
    <n v="1287"/>
  </r>
  <r>
    <s v="ORD003417"/>
    <s v="CUST1585"/>
    <s v="Linda Perez"/>
    <s v="elizabeth.randall@outlook.com"/>
    <x v="6"/>
    <d v="2024-05-26T00:00:00"/>
    <x v="118"/>
    <x v="7"/>
    <x v="0"/>
    <s v="November"/>
    <x v="0"/>
    <s v="PROD1320"/>
    <x v="9"/>
    <x v="4"/>
    <n v="521"/>
    <n v="3"/>
    <n v="1564"/>
    <x v="1"/>
    <n v="181"/>
    <n v="7"/>
    <x v="0"/>
    <n v="0.25"/>
    <n v="391"/>
  </r>
  <r>
    <s v="ORD003418"/>
    <s v="CUST3066"/>
    <s v="John Craig"/>
    <s v="frank.hansen@gmail.com"/>
    <x v="5"/>
    <d v="2023-12-11T00:00:00"/>
    <x v="537"/>
    <x v="4"/>
    <x v="0"/>
    <s v="April"/>
    <x v="0"/>
    <s v="PROD6875"/>
    <x v="14"/>
    <x v="4"/>
    <n v="292"/>
    <n v="3"/>
    <n v="877"/>
    <x v="2"/>
    <n v="64"/>
    <n v="3"/>
    <x v="0"/>
    <n v="0.24971493728620298"/>
    <n v="219"/>
  </r>
  <r>
    <s v="ORD003419"/>
    <s v="CUST4690"/>
    <s v="Ashley Armstrong"/>
    <s v="frank.brooks@gmail.com"/>
    <x v="0"/>
    <d v="2024-04-13T00:00:00"/>
    <x v="71"/>
    <x v="7"/>
    <x v="1"/>
    <s v="November"/>
    <x v="0"/>
    <s v="PROD1778"/>
    <x v="14"/>
    <x v="4"/>
    <n v="1344"/>
    <n v="1"/>
    <n v="1344"/>
    <x v="1"/>
    <n v="77"/>
    <n v="7"/>
    <x v="0"/>
    <n v="0.25"/>
    <n v="336"/>
  </r>
  <r>
    <s v="ORD003420"/>
    <s v="CUST8513"/>
    <s v="Jennifer Beck"/>
    <s v="geoffrey.hester@outlook.com"/>
    <x v="6"/>
    <d v="2023-03-03T00:00:00"/>
    <x v="279"/>
    <x v="10"/>
    <x v="1"/>
    <s v="February"/>
    <x v="0"/>
    <s v="PROD9992"/>
    <x v="17"/>
    <x v="3"/>
    <n v="657"/>
    <n v="1"/>
    <n v="657"/>
    <x v="1"/>
    <n v="55"/>
    <n v="2"/>
    <x v="0"/>
    <n v="0.35007610350076102"/>
    <n v="230"/>
  </r>
  <r>
    <s v="ORD003421"/>
    <s v="CUST7506"/>
    <s v="Steven Mercado"/>
    <s v="joseph.gutierrez@outlook.com"/>
    <x v="2"/>
    <d v="2023-07-22T00:00:00"/>
    <x v="329"/>
    <x v="11"/>
    <x v="1"/>
    <s v="July"/>
    <x v="2"/>
    <s v="PROD5505"/>
    <x v="21"/>
    <x v="1"/>
    <n v="749"/>
    <n v="3"/>
    <n v="2246"/>
    <x v="0"/>
    <n v="136"/>
    <m/>
    <x v="2"/>
    <n v="0.15004452359750667"/>
    <n v="337"/>
  </r>
  <r>
    <s v="ORD003422"/>
    <s v="CUST4145"/>
    <s v="Angel Andrews"/>
    <s v="sharon.gomez@hotmail.com"/>
    <x v="0"/>
    <d v="2024-03-19T00:00:00"/>
    <x v="180"/>
    <x v="9"/>
    <x v="1"/>
    <s v="June"/>
    <x v="0"/>
    <s v="PROD7606"/>
    <x v="4"/>
    <x v="2"/>
    <n v="837"/>
    <n v="1"/>
    <n v="837"/>
    <x v="1"/>
    <n v="58"/>
    <n v="4"/>
    <x v="0"/>
    <n v="0.29988052568697732"/>
    <n v="251"/>
  </r>
  <r>
    <s v="ORD003423"/>
    <s v="CUST5174"/>
    <s v="Eileen Underwood"/>
    <s v="kelly.marshall@yahoo.com"/>
    <x v="0"/>
    <d v="2024-11-23T00:00:00"/>
    <x v="243"/>
    <x v="2"/>
    <x v="1"/>
    <s v="May"/>
    <x v="0"/>
    <s v="PROD9369"/>
    <x v="20"/>
    <x v="3"/>
    <n v="454"/>
    <n v="2"/>
    <n v="908"/>
    <x v="2"/>
    <n v="53"/>
    <n v="6"/>
    <x v="0"/>
    <n v="0.35022026431718062"/>
    <n v="318"/>
  </r>
  <r>
    <s v="ORD003424"/>
    <s v="CUST2533"/>
    <s v="Timothy Diaz"/>
    <s v="thomas.coleman@outlook.com"/>
    <x v="5"/>
    <d v="2023-09-29T00:00:00"/>
    <x v="112"/>
    <x v="6"/>
    <x v="1"/>
    <s v="August"/>
    <x v="1"/>
    <s v="PROD1483"/>
    <x v="5"/>
    <x v="3"/>
    <n v="777"/>
    <n v="6"/>
    <n v="4662"/>
    <x v="1"/>
    <n v="629"/>
    <m/>
    <x v="2"/>
    <n v="0.35006435006435005"/>
    <n v="1632"/>
  </r>
  <r>
    <s v="ORD003425"/>
    <s v="CUST5513"/>
    <s v="Melinda Burns"/>
    <s v="nicholas.mitchell@gmail.com"/>
    <x v="3"/>
    <d v="2024-08-23T00:00:00"/>
    <x v="59"/>
    <x v="2"/>
    <x v="0"/>
    <s v="May"/>
    <x v="0"/>
    <s v="PROD6145"/>
    <x v="10"/>
    <x v="2"/>
    <n v="262"/>
    <n v="5"/>
    <n v="1308"/>
    <x v="1"/>
    <n v="179"/>
    <n v="10"/>
    <x v="1"/>
    <n v="0.29969418960244648"/>
    <n v="392"/>
  </r>
  <r>
    <s v="ORD003426"/>
    <s v="CUST6579"/>
    <s v="Ryan Thomas"/>
    <s v="pamela.benson@hotmail.com"/>
    <x v="4"/>
    <d v="2024-03-25T00:00:00"/>
    <x v="236"/>
    <x v="4"/>
    <x v="0"/>
    <s v="April"/>
    <x v="0"/>
    <s v="PROD1438"/>
    <x v="17"/>
    <x v="3"/>
    <n v="951"/>
    <n v="5"/>
    <n v="4756"/>
    <x v="0"/>
    <n v="370"/>
    <n v="7"/>
    <x v="0"/>
    <n v="0.35008410428931874"/>
    <n v="1665"/>
  </r>
  <r>
    <s v="ORD003427"/>
    <s v="CUST8670"/>
    <s v="Charles Watson"/>
    <s v="mason.mccoy@outlook.com"/>
    <x v="0"/>
    <d v="2023-10-29T00:00:00"/>
    <x v="389"/>
    <x v="5"/>
    <x v="0"/>
    <s v="October"/>
    <x v="0"/>
    <s v="PROD6921"/>
    <x v="3"/>
    <x v="1"/>
    <n v="266"/>
    <n v="4"/>
    <n v="1065"/>
    <x v="0"/>
    <n v="59"/>
    <n v="5"/>
    <x v="0"/>
    <n v="0.15023474178403756"/>
    <n v="160"/>
  </r>
  <r>
    <s v="ORD003428"/>
    <s v="CUST9530"/>
    <s v="Leslie Richards"/>
    <s v="joseph.flores@yahoo.com"/>
    <x v="3"/>
    <d v="2023-09-10T00:00:00"/>
    <x v="577"/>
    <x v="5"/>
    <x v="1"/>
    <s v="October"/>
    <x v="0"/>
    <s v="PROD3355"/>
    <x v="11"/>
    <x v="3"/>
    <n v="478"/>
    <n v="4"/>
    <n v="1912"/>
    <x v="0"/>
    <n v="205"/>
    <n v="10"/>
    <x v="1"/>
    <n v="0.34989539748953974"/>
    <n v="669"/>
  </r>
  <r>
    <s v="ORD003429"/>
    <s v="CUST5700"/>
    <s v="Jeanette Morales"/>
    <s v="theresa.arnold@gmail.com"/>
    <x v="4"/>
    <d v="2024-07-24T00:00:00"/>
    <x v="620"/>
    <x v="2"/>
    <x v="0"/>
    <s v="May"/>
    <x v="0"/>
    <s v="PROD9587"/>
    <x v="18"/>
    <x v="0"/>
    <n v="701"/>
    <n v="3"/>
    <n v="2104"/>
    <x v="0"/>
    <n v="160"/>
    <n v="10"/>
    <x v="1"/>
    <n v="0.40019011406844107"/>
    <n v="842"/>
  </r>
  <r>
    <s v="ORD003430"/>
    <s v="CUST4569"/>
    <s v="Heather Keller"/>
    <s v="nicholas.ramos@hotmail.com"/>
    <x v="1"/>
    <d v="2024-03-22T00:00:00"/>
    <x v="425"/>
    <x v="4"/>
    <x v="1"/>
    <s v="April"/>
    <x v="0"/>
    <s v="PROD5385"/>
    <x v="21"/>
    <x v="1"/>
    <n v="660"/>
    <n v="4"/>
    <n v="2638"/>
    <x v="1"/>
    <n v="288"/>
    <n v="7"/>
    <x v="0"/>
    <n v="0.15011372251705837"/>
    <n v="396"/>
  </r>
  <r>
    <s v="ORD003431"/>
    <s v="CUST9536"/>
    <s v="Eric Compton"/>
    <s v="suzanne.gross@hotmail.com"/>
    <x v="5"/>
    <d v="2024-09-28T00:00:00"/>
    <x v="488"/>
    <x v="5"/>
    <x v="0"/>
    <s v="October"/>
    <x v="0"/>
    <s v="PROD1378"/>
    <x v="7"/>
    <x v="4"/>
    <n v="381"/>
    <n v="4"/>
    <n v="1525"/>
    <x v="1"/>
    <n v="134"/>
    <n v="9"/>
    <x v="1"/>
    <n v="0.2498360655737705"/>
    <n v="381"/>
  </r>
  <r>
    <s v="ORD003432"/>
    <s v="CUST8224"/>
    <s v="Jeremiah Stewart"/>
    <s v="brian.edwards@hotmail.com"/>
    <x v="0"/>
    <d v="2023-02-05T00:00:00"/>
    <x v="200"/>
    <x v="1"/>
    <x v="0"/>
    <s v="December"/>
    <x v="0"/>
    <s v="PROD2162"/>
    <x v="18"/>
    <x v="0"/>
    <n v="1074"/>
    <n v="8"/>
    <n v="8593"/>
    <x v="1"/>
    <n v="449"/>
    <n v="6"/>
    <x v="0"/>
    <n v="0.39997672524147559"/>
    <n v="3437"/>
  </r>
  <r>
    <s v="ORD003433"/>
    <s v="CUST2262"/>
    <s v="Samuel Ward"/>
    <s v="kathleen.washington@hotmail.com"/>
    <x v="2"/>
    <d v="2024-07-12T00:00:00"/>
    <x v="314"/>
    <x v="11"/>
    <x v="0"/>
    <s v="July"/>
    <x v="1"/>
    <s v="PROD8684"/>
    <x v="3"/>
    <x v="1"/>
    <n v="494"/>
    <n v="2"/>
    <n v="988"/>
    <x v="1"/>
    <n v="125"/>
    <m/>
    <x v="2"/>
    <n v="0.14979757085020243"/>
    <n v="148"/>
  </r>
  <r>
    <s v="ORD003434"/>
    <s v="CUST9623"/>
    <s v="William Vazquez"/>
    <s v="randy.morales@hotmail.com"/>
    <x v="5"/>
    <d v="2024-01-15T00:00:00"/>
    <x v="245"/>
    <x v="3"/>
    <x v="1"/>
    <s v="March"/>
    <x v="2"/>
    <s v="PROD1541"/>
    <x v="2"/>
    <x v="1"/>
    <n v="509"/>
    <n v="5"/>
    <n v="2546"/>
    <x v="0"/>
    <n v="300"/>
    <m/>
    <x v="2"/>
    <n v="0.15003927729772193"/>
    <n v="382"/>
  </r>
  <r>
    <s v="ORD003435"/>
    <s v="CUST1329"/>
    <s v="Tiffany Garrett"/>
    <s v="michael.gibson@hotmail.com"/>
    <x v="4"/>
    <d v="2023-06-16T00:00:00"/>
    <x v="651"/>
    <x v="8"/>
    <x v="1"/>
    <s v="September"/>
    <x v="1"/>
    <s v="PROD7859"/>
    <x v="7"/>
    <x v="4"/>
    <n v="107"/>
    <n v="4"/>
    <n v="428"/>
    <x v="1"/>
    <n v="38"/>
    <m/>
    <x v="2"/>
    <n v="0.25"/>
    <n v="107"/>
  </r>
  <r>
    <s v="ORD003436"/>
    <s v="CUST7399"/>
    <s v="Victor Evans"/>
    <s v="david.farrell@outlook.com"/>
    <x v="2"/>
    <d v="2023-09-25T00:00:00"/>
    <x v="711"/>
    <x v="3"/>
    <x v="1"/>
    <s v="March"/>
    <x v="0"/>
    <s v="PROD2728"/>
    <x v="17"/>
    <x v="3"/>
    <n v="907"/>
    <n v="3"/>
    <n v="2721"/>
    <x v="2"/>
    <n v="146"/>
    <n v="9"/>
    <x v="1"/>
    <n v="0.34987137081955161"/>
    <n v="952"/>
  </r>
  <r>
    <s v="ORD003437"/>
    <s v="CUST9694"/>
    <s v="Christopher Richardson"/>
    <s v="thomas.sims@yahoo.com"/>
    <x v="5"/>
    <d v="2023-08-07T00:00:00"/>
    <x v="469"/>
    <x v="6"/>
    <x v="0"/>
    <s v="August"/>
    <x v="1"/>
    <s v="PROD8133"/>
    <x v="6"/>
    <x v="0"/>
    <n v="727"/>
    <n v="1"/>
    <n v="727"/>
    <x v="1"/>
    <n v="81"/>
    <m/>
    <x v="2"/>
    <n v="0.40027510316368636"/>
    <n v="291"/>
  </r>
  <r>
    <s v="ORD003438"/>
    <s v="CUST4060"/>
    <s v="Roy Martinez"/>
    <s v="gabrielle.brown@yahoo.com"/>
    <x v="1"/>
    <d v="2023-04-12T00:00:00"/>
    <x v="713"/>
    <x v="0"/>
    <x v="1"/>
    <s v="January"/>
    <x v="2"/>
    <s v="PROD1779"/>
    <x v="0"/>
    <x v="0"/>
    <n v="222"/>
    <n v="2"/>
    <n v="443"/>
    <x v="3"/>
    <n v="35"/>
    <m/>
    <x v="2"/>
    <n v="0.39954853273137697"/>
    <n v="177"/>
  </r>
  <r>
    <s v="ORD003439"/>
    <s v="CUST1010"/>
    <s v="Larry Beck"/>
    <s v="michelle.james@outlook.com"/>
    <x v="0"/>
    <d v="2024-04-17T00:00:00"/>
    <x v="558"/>
    <x v="5"/>
    <x v="1"/>
    <s v="October"/>
    <x v="1"/>
    <s v="PROD1946"/>
    <x v="5"/>
    <x v="3"/>
    <n v="524"/>
    <n v="4"/>
    <n v="2097"/>
    <x v="0"/>
    <n v="276"/>
    <m/>
    <x v="2"/>
    <n v="0.35002384358607536"/>
    <n v="734"/>
  </r>
  <r>
    <s v="ORD003440"/>
    <s v="CUST2373"/>
    <s v="Philip Carr"/>
    <s v="sonia.patel@outlook.com"/>
    <x v="2"/>
    <d v="2023-12-01T00:00:00"/>
    <x v="104"/>
    <x v="7"/>
    <x v="1"/>
    <s v="November"/>
    <x v="0"/>
    <s v="PROD3693"/>
    <x v="16"/>
    <x v="0"/>
    <n v="1239"/>
    <n v="7"/>
    <n v="8670"/>
    <x v="0"/>
    <n v="648"/>
    <n v="9"/>
    <x v="1"/>
    <n v="0.4"/>
    <n v="3468"/>
  </r>
  <r>
    <s v="ORD003441"/>
    <s v="CUST3397"/>
    <s v="Virginia Wiley"/>
    <s v="alex.gonzalez@gmail.com"/>
    <x v="6"/>
    <d v="2024-09-16T00:00:00"/>
    <x v="309"/>
    <x v="9"/>
    <x v="0"/>
    <s v="June"/>
    <x v="2"/>
    <s v="PROD8218"/>
    <x v="19"/>
    <x v="2"/>
    <n v="423"/>
    <n v="6"/>
    <n v="2539"/>
    <x v="1"/>
    <n v="223"/>
    <m/>
    <x v="2"/>
    <n v="0.30011815675462783"/>
    <n v="762"/>
  </r>
  <r>
    <s v="ORD003442"/>
    <s v="CUST3799"/>
    <s v="Michael Powell"/>
    <s v="jeffrey.owen@yahoo.com"/>
    <x v="1"/>
    <d v="2024-11-21T00:00:00"/>
    <x v="453"/>
    <x v="2"/>
    <x v="0"/>
    <s v="May"/>
    <x v="0"/>
    <s v="PROD8881"/>
    <x v="3"/>
    <x v="1"/>
    <n v="845"/>
    <n v="3"/>
    <n v="2535"/>
    <x v="1"/>
    <n v="187"/>
    <n v="7"/>
    <x v="0"/>
    <n v="0.14990138067061143"/>
    <n v="380"/>
  </r>
  <r>
    <s v="ORD003443"/>
    <s v="CUST8182"/>
    <s v="Laura Mcdaniel"/>
    <s v="kimberly.frye@outlook.com"/>
    <x v="2"/>
    <d v="2024-09-30T00:00:00"/>
    <x v="630"/>
    <x v="6"/>
    <x v="1"/>
    <s v="August"/>
    <x v="0"/>
    <s v="PROD8418"/>
    <x v="16"/>
    <x v="0"/>
    <n v="234"/>
    <n v="1"/>
    <n v="234"/>
    <x v="0"/>
    <n v="20"/>
    <n v="3"/>
    <x v="0"/>
    <n v="0.39743589743589741"/>
    <n v="93"/>
  </r>
  <r>
    <s v="ORD003444"/>
    <s v="CUST9266"/>
    <s v="Susan Lee"/>
    <s v="victor.salinas@yahoo.com"/>
    <x v="4"/>
    <d v="2024-06-25T00:00:00"/>
    <x v="5"/>
    <x v="4"/>
    <x v="0"/>
    <s v="April"/>
    <x v="0"/>
    <s v="PROD9777"/>
    <x v="14"/>
    <x v="4"/>
    <n v="777"/>
    <n v="3"/>
    <n v="2331"/>
    <x v="0"/>
    <n v="325"/>
    <n v="3"/>
    <x v="0"/>
    <n v="0.2501072501072501"/>
    <n v="583"/>
  </r>
  <r>
    <s v="ORD003445"/>
    <s v="CUST6652"/>
    <s v="Mark Adkins"/>
    <s v="lisa.clark@yahoo.com"/>
    <x v="3"/>
    <d v="2024-05-21T00:00:00"/>
    <x v="318"/>
    <x v="8"/>
    <x v="0"/>
    <s v="September"/>
    <x v="0"/>
    <s v="PROD7386"/>
    <x v="8"/>
    <x v="2"/>
    <n v="16"/>
    <n v="5"/>
    <n v="81"/>
    <x v="1"/>
    <n v="6"/>
    <n v="2"/>
    <x v="0"/>
    <n v="0.29629629629629628"/>
    <n v="24"/>
  </r>
  <r>
    <s v="ORD003446"/>
    <s v="CUST7849"/>
    <s v="Rachel Long"/>
    <s v="patricia.howell@hotmail.com"/>
    <x v="1"/>
    <d v="2023-01-19T00:00:00"/>
    <x v="570"/>
    <x v="1"/>
    <x v="1"/>
    <s v="December"/>
    <x v="0"/>
    <s v="PROD1455"/>
    <x v="7"/>
    <x v="4"/>
    <n v="1418"/>
    <n v="10"/>
    <n v="14178"/>
    <x v="1"/>
    <n v="2061"/>
    <n v="7"/>
    <x v="0"/>
    <n v="0.24996473409507688"/>
    <n v="3544"/>
  </r>
  <r>
    <s v="ORD003447"/>
    <s v="CUST7767"/>
    <s v="Diane Barron"/>
    <s v="morgan.stephens@gmail.com"/>
    <x v="6"/>
    <d v="2023-09-14T00:00:00"/>
    <x v="392"/>
    <x v="4"/>
    <x v="0"/>
    <s v="April"/>
    <x v="2"/>
    <s v="PROD1967"/>
    <x v="0"/>
    <x v="0"/>
    <n v="201"/>
    <n v="3"/>
    <n v="604"/>
    <x v="1"/>
    <n v="67"/>
    <m/>
    <x v="2"/>
    <n v="0.39900662251655628"/>
    <n v="241"/>
  </r>
  <r>
    <s v="ORD003448"/>
    <s v="CUST4248"/>
    <s v="Jamie Clark"/>
    <s v="tammy.stokes@hotmail.com"/>
    <x v="2"/>
    <d v="2024-05-21T00:00:00"/>
    <x v="340"/>
    <x v="11"/>
    <x v="0"/>
    <s v="July"/>
    <x v="0"/>
    <s v="PROD4485"/>
    <x v="19"/>
    <x v="2"/>
    <n v="346"/>
    <n v="6"/>
    <n v="2075"/>
    <x v="4"/>
    <n v="260"/>
    <n v="10"/>
    <x v="1"/>
    <n v="0.30024096385542171"/>
    <n v="623"/>
  </r>
  <r>
    <s v="ORD003449"/>
    <s v="CUST5700"/>
    <s v="Jeanette Morales"/>
    <s v="theresa.arnold@gmail.com"/>
    <x v="4"/>
    <d v="2024-07-24T00:00:00"/>
    <x v="622"/>
    <x v="11"/>
    <x v="0"/>
    <s v="July"/>
    <x v="0"/>
    <s v="PROD3498"/>
    <x v="19"/>
    <x v="2"/>
    <n v="159"/>
    <n v="3"/>
    <n v="477"/>
    <x v="2"/>
    <n v="68"/>
    <n v="4"/>
    <x v="0"/>
    <n v="0.29979035639412999"/>
    <n v="143"/>
  </r>
  <r>
    <s v="ORD003450"/>
    <s v="CUST6785"/>
    <s v="Danielle Bailey"/>
    <s v="melissa.pena@hotmail.com"/>
    <x v="4"/>
    <d v="2023-01-19T00:00:00"/>
    <x v="550"/>
    <x v="7"/>
    <x v="1"/>
    <s v="November"/>
    <x v="0"/>
    <s v="PROD6028"/>
    <x v="5"/>
    <x v="3"/>
    <n v="597"/>
    <n v="4"/>
    <n v="2389"/>
    <x v="1"/>
    <n v="245"/>
    <n v="5"/>
    <x v="0"/>
    <n v="0.34993721222268731"/>
    <n v="836"/>
  </r>
  <r>
    <s v="ORD003451"/>
    <s v="CUST8573"/>
    <s v="Jeffrey Freeman"/>
    <s v="mark.lara@yahoo.com"/>
    <x v="2"/>
    <d v="2023-06-05T00:00:00"/>
    <x v="621"/>
    <x v="7"/>
    <x v="1"/>
    <s v="November"/>
    <x v="1"/>
    <s v="PROD7414"/>
    <x v="3"/>
    <x v="1"/>
    <n v="744"/>
    <n v="4"/>
    <n v="2975"/>
    <x v="2"/>
    <n v="424"/>
    <m/>
    <x v="2"/>
    <n v="0.14991596638655463"/>
    <n v="446"/>
  </r>
  <r>
    <s v="ORD003452"/>
    <s v="CUST2783"/>
    <s v="Tammy Aguilar"/>
    <s v="brian.levine@outlook.com"/>
    <x v="3"/>
    <d v="2024-04-15T00:00:00"/>
    <x v="552"/>
    <x v="10"/>
    <x v="0"/>
    <s v="February"/>
    <x v="0"/>
    <s v="PROD7869"/>
    <x v="18"/>
    <x v="0"/>
    <n v="783"/>
    <n v="2"/>
    <n v="1566"/>
    <x v="1"/>
    <n v="205"/>
    <n v="9"/>
    <x v="1"/>
    <n v="0.4003831417624521"/>
    <n v="627"/>
  </r>
  <r>
    <s v="ORD003453"/>
    <s v="CUST7084"/>
    <s v="Gabriel Griffin"/>
    <s v="amy.lee@outlook.com"/>
    <x v="1"/>
    <d v="2024-06-18T00:00:00"/>
    <x v="528"/>
    <x v="8"/>
    <x v="1"/>
    <s v="September"/>
    <x v="0"/>
    <s v="PROD9005"/>
    <x v="4"/>
    <x v="2"/>
    <n v="1035"/>
    <n v="5"/>
    <n v="5175"/>
    <x v="1"/>
    <n v="358"/>
    <n v="2"/>
    <x v="0"/>
    <n v="0.29990338164251207"/>
    <n v="1552"/>
  </r>
  <r>
    <s v="ORD003454"/>
    <s v="CUST6436"/>
    <s v="Kelsey Green"/>
    <s v="dominique.jensen@hotmail.com"/>
    <x v="3"/>
    <d v="2024-05-14T00:00:00"/>
    <x v="224"/>
    <x v="8"/>
    <x v="0"/>
    <s v="September"/>
    <x v="0"/>
    <s v="PROD1046"/>
    <x v="18"/>
    <x v="0"/>
    <n v="163"/>
    <n v="5"/>
    <n v="814"/>
    <x v="0"/>
    <n v="67"/>
    <n v="10"/>
    <x v="1"/>
    <n v="0.40049140049140047"/>
    <n v="326"/>
  </r>
  <r>
    <s v="ORD003455"/>
    <s v="CUST2386"/>
    <s v="Robert Sanchez"/>
    <s v="richard.orr@hotmail.com"/>
    <x v="3"/>
    <d v="2024-06-27T00:00:00"/>
    <x v="567"/>
    <x v="9"/>
    <x v="1"/>
    <s v="June"/>
    <x v="0"/>
    <s v="PROD6252"/>
    <x v="19"/>
    <x v="2"/>
    <n v="143"/>
    <n v="4"/>
    <n v="571"/>
    <x v="0"/>
    <n v="84"/>
    <n v="10"/>
    <x v="1"/>
    <n v="0.29947460595446584"/>
    <n v="171"/>
  </r>
  <r>
    <s v="ORD003456"/>
    <s v="CUST6240"/>
    <s v="Chris Wolfe"/>
    <s v="robin.romero@outlook.com"/>
    <x v="4"/>
    <d v="2023-07-11T00:00:00"/>
    <x v="359"/>
    <x v="2"/>
    <x v="0"/>
    <s v="May"/>
    <x v="0"/>
    <s v="PROD8594"/>
    <x v="4"/>
    <x v="2"/>
    <n v="773"/>
    <n v="2"/>
    <n v="1545"/>
    <x v="1"/>
    <n v="146"/>
    <n v="3"/>
    <x v="0"/>
    <n v="0.30032362459546924"/>
    <n v="464"/>
  </r>
  <r>
    <s v="ORD003457"/>
    <s v="CUST1037"/>
    <s v="Stanley Hinton"/>
    <s v="andrew.rogers@gmail.com"/>
    <x v="5"/>
    <d v="2024-02-12T00:00:00"/>
    <x v="529"/>
    <x v="3"/>
    <x v="0"/>
    <s v="March"/>
    <x v="0"/>
    <s v="PROD7680"/>
    <x v="8"/>
    <x v="2"/>
    <n v="739"/>
    <n v="4"/>
    <n v="2956"/>
    <x v="2"/>
    <n v="313"/>
    <n v="4"/>
    <x v="0"/>
    <n v="0.30006765899864685"/>
    <n v="887"/>
  </r>
  <r>
    <s v="ORD003458"/>
    <s v="CUST2327"/>
    <s v="Kyle Mcknight"/>
    <s v="angel.stevens@gmail.com"/>
    <x v="5"/>
    <d v="2024-03-21T00:00:00"/>
    <x v="63"/>
    <x v="1"/>
    <x v="1"/>
    <s v="December"/>
    <x v="1"/>
    <s v="PROD3625"/>
    <x v="16"/>
    <x v="0"/>
    <n v="1759"/>
    <n v="8"/>
    <n v="14070"/>
    <x v="0"/>
    <n v="904"/>
    <m/>
    <x v="2"/>
    <n v="0.4"/>
    <n v="5628"/>
  </r>
  <r>
    <s v="ORD003459"/>
    <s v="CUST4779"/>
    <s v="Anthony Rogers"/>
    <s v="heidi.henry@yahoo.com"/>
    <x v="2"/>
    <d v="2024-09-14T00:00:00"/>
    <x v="252"/>
    <x v="11"/>
    <x v="1"/>
    <s v="July"/>
    <x v="0"/>
    <s v="PROD9112"/>
    <x v="19"/>
    <x v="2"/>
    <n v="190"/>
    <n v="2"/>
    <n v="380"/>
    <x v="1"/>
    <n v="49"/>
    <n v="3"/>
    <x v="0"/>
    <n v="0.3"/>
    <n v="114"/>
  </r>
  <r>
    <s v="ORD003460"/>
    <s v="CUST8994"/>
    <s v="John Campbell"/>
    <s v="sean.ward@gmail.com"/>
    <x v="4"/>
    <d v="2024-01-15T00:00:00"/>
    <x v="582"/>
    <x v="5"/>
    <x v="0"/>
    <s v="October"/>
    <x v="0"/>
    <s v="PROD2083"/>
    <x v="8"/>
    <x v="2"/>
    <n v="356"/>
    <n v="4"/>
    <n v="1424"/>
    <x v="1"/>
    <n v="106"/>
    <n v="7"/>
    <x v="0"/>
    <n v="0.29985955056179775"/>
    <n v="427"/>
  </r>
  <r>
    <s v="ORD003461"/>
    <s v="CUST7250"/>
    <s v="Pamela Perez"/>
    <s v="daniel.tucker@yahoo.com"/>
    <x v="3"/>
    <d v="2023-10-19T00:00:00"/>
    <x v="350"/>
    <x v="5"/>
    <x v="1"/>
    <s v="October"/>
    <x v="0"/>
    <s v="PROD3759"/>
    <x v="18"/>
    <x v="0"/>
    <n v="942"/>
    <n v="4"/>
    <n v="3768"/>
    <x v="1"/>
    <n v="486"/>
    <n v="10"/>
    <x v="1"/>
    <n v="0.39994692144373672"/>
    <n v="1507"/>
  </r>
  <r>
    <s v="ORD003462"/>
    <s v="CUST1474"/>
    <s v="Eric Ruiz"/>
    <s v="john.hernandez@outlook.com"/>
    <x v="6"/>
    <d v="2024-04-25T00:00:00"/>
    <x v="569"/>
    <x v="10"/>
    <x v="0"/>
    <s v="February"/>
    <x v="0"/>
    <s v="PROD7259"/>
    <x v="12"/>
    <x v="3"/>
    <n v="892"/>
    <n v="1"/>
    <n v="892"/>
    <x v="2"/>
    <n v="54"/>
    <n v="10"/>
    <x v="1"/>
    <n v="0.34977578475336324"/>
    <n v="312"/>
  </r>
  <r>
    <s v="ORD003463"/>
    <s v="CUST8476"/>
    <s v="Ashley Romero"/>
    <s v="john.hanna@hotmail.com"/>
    <x v="6"/>
    <d v="2024-06-18T00:00:00"/>
    <x v="436"/>
    <x v="2"/>
    <x v="1"/>
    <s v="May"/>
    <x v="0"/>
    <s v="PROD6616"/>
    <x v="11"/>
    <x v="3"/>
    <n v="813"/>
    <n v="2"/>
    <n v="1626"/>
    <x v="1"/>
    <n v="92"/>
    <n v="6"/>
    <x v="0"/>
    <n v="0.34993849938499383"/>
    <n v="569"/>
  </r>
  <r>
    <s v="ORD003464"/>
    <s v="CUST7583"/>
    <s v="Brent Adams"/>
    <s v="sandra.ellison@gmail.com"/>
    <x v="6"/>
    <d v="2023-07-24T00:00:00"/>
    <x v="545"/>
    <x v="7"/>
    <x v="0"/>
    <s v="November"/>
    <x v="0"/>
    <s v="PROD9534"/>
    <x v="14"/>
    <x v="4"/>
    <n v="111"/>
    <n v="7"/>
    <n v="779"/>
    <x v="0"/>
    <n v="59"/>
    <n v="3"/>
    <x v="0"/>
    <n v="0.25032092426187419"/>
    <n v="195"/>
  </r>
  <r>
    <s v="ORD003465"/>
    <s v="CUST8362"/>
    <s v="Abigail Thomas"/>
    <s v="theresa.jones@outlook.com"/>
    <x v="3"/>
    <d v="2023-08-30T00:00:00"/>
    <x v="457"/>
    <x v="6"/>
    <x v="1"/>
    <s v="August"/>
    <x v="0"/>
    <s v="PROD5373"/>
    <x v="4"/>
    <x v="2"/>
    <n v="1184"/>
    <n v="1"/>
    <n v="1184"/>
    <x v="3"/>
    <n v="143"/>
    <n v="9"/>
    <x v="1"/>
    <n v="0.29983108108108109"/>
    <n v="355"/>
  </r>
  <r>
    <s v="ORD003466"/>
    <s v="CUST8224"/>
    <s v="Jeremiah Stewart"/>
    <s v="brian.edwards@hotmail.com"/>
    <x v="0"/>
    <d v="2023-02-05T00:00:00"/>
    <x v="454"/>
    <x v="7"/>
    <x v="0"/>
    <s v="November"/>
    <x v="0"/>
    <s v="PROD5182"/>
    <x v="14"/>
    <x v="4"/>
    <n v="570"/>
    <n v="4"/>
    <n v="2278"/>
    <x v="1"/>
    <n v="232"/>
    <n v="10"/>
    <x v="1"/>
    <n v="0.25021949078138717"/>
    <n v="570"/>
  </r>
  <r>
    <s v="ORD003467"/>
    <s v="CUST5339"/>
    <s v="Anna Williams"/>
    <s v="nancy.meyers@gmail.com"/>
    <x v="4"/>
    <d v="2023-11-11T00:00:00"/>
    <x v="433"/>
    <x v="8"/>
    <x v="1"/>
    <s v="September"/>
    <x v="0"/>
    <s v="PROD7122"/>
    <x v="16"/>
    <x v="0"/>
    <n v="886"/>
    <n v="1"/>
    <n v="886"/>
    <x v="2"/>
    <n v="87"/>
    <n v="6"/>
    <x v="0"/>
    <n v="0.39954853273137697"/>
    <n v="354"/>
  </r>
  <r>
    <s v="ORD003468"/>
    <s v="CUST2581"/>
    <s v="Stacey Davis"/>
    <s v="brandy.ball@outlook.com"/>
    <x v="3"/>
    <d v="2024-06-24T00:00:00"/>
    <x v="94"/>
    <x v="10"/>
    <x v="0"/>
    <s v="February"/>
    <x v="0"/>
    <s v="PROD6523"/>
    <x v="16"/>
    <x v="0"/>
    <n v="478"/>
    <n v="3"/>
    <n v="1435"/>
    <x v="2"/>
    <n v="201"/>
    <n v="2"/>
    <x v="0"/>
    <n v="0.4"/>
    <n v="574"/>
  </r>
  <r>
    <s v="ORD003469"/>
    <s v="CUST2373"/>
    <s v="Philip Carr"/>
    <s v="sonia.patel@outlook.com"/>
    <x v="2"/>
    <d v="2023-12-01T00:00:00"/>
    <x v="661"/>
    <x v="9"/>
    <x v="1"/>
    <s v="June"/>
    <x v="0"/>
    <s v="PROD4795"/>
    <x v="16"/>
    <x v="0"/>
    <n v="394"/>
    <n v="2"/>
    <n v="789"/>
    <x v="1"/>
    <n v="92"/>
    <n v="9"/>
    <x v="1"/>
    <n v="0.39923954372623577"/>
    <n v="315"/>
  </r>
  <r>
    <s v="ORD003470"/>
    <s v="CUST6031"/>
    <s v="Matthew Mora"/>
    <s v="linda.obrien@yahoo.com"/>
    <x v="6"/>
    <d v="2023-10-10T00:00:00"/>
    <x v="39"/>
    <x v="8"/>
    <x v="0"/>
    <s v="September"/>
    <x v="0"/>
    <s v="PROD9663"/>
    <x v="9"/>
    <x v="4"/>
    <n v="1093"/>
    <n v="2"/>
    <n v="2186"/>
    <x v="0"/>
    <n v="228"/>
    <n v="3"/>
    <x v="0"/>
    <n v="0.24977127172918573"/>
    <n v="546"/>
  </r>
  <r>
    <s v="ORD003471"/>
    <s v="CUST6995"/>
    <s v="Leah Cortez"/>
    <s v="jennifer.dalton@outlook.com"/>
    <x v="1"/>
    <d v="2023-04-12T00:00:00"/>
    <x v="382"/>
    <x v="2"/>
    <x v="1"/>
    <s v="May"/>
    <x v="0"/>
    <s v="PROD6730"/>
    <x v="5"/>
    <x v="3"/>
    <n v="578"/>
    <n v="2"/>
    <n v="1155"/>
    <x v="0"/>
    <n v="157"/>
    <n v="9"/>
    <x v="1"/>
    <n v="0.34978354978354981"/>
    <n v="404"/>
  </r>
  <r>
    <s v="ORD003472"/>
    <s v="CUST8265"/>
    <s v="Angela Cowan"/>
    <s v="teresa.jones@outlook.com"/>
    <x v="4"/>
    <d v="2024-10-23T00:00:00"/>
    <x v="138"/>
    <x v="10"/>
    <x v="1"/>
    <s v="February"/>
    <x v="0"/>
    <s v="PROD7158"/>
    <x v="1"/>
    <x v="1"/>
    <n v="357"/>
    <n v="3"/>
    <n v="1072"/>
    <x v="0"/>
    <n v="80"/>
    <n v="10"/>
    <x v="1"/>
    <n v="0.15018656716417911"/>
    <n v="161"/>
  </r>
  <r>
    <s v="ORD003473"/>
    <s v="CUST7657"/>
    <s v="Carlos Conley"/>
    <s v="ashley.bailey@gmail.com"/>
    <x v="6"/>
    <d v="2023-08-11T00:00:00"/>
    <x v="220"/>
    <x v="6"/>
    <x v="0"/>
    <s v="August"/>
    <x v="0"/>
    <s v="PROD1247"/>
    <x v="10"/>
    <x v="2"/>
    <n v="1171"/>
    <n v="6"/>
    <n v="7024"/>
    <x v="4"/>
    <n v="894"/>
    <n v="10"/>
    <x v="1"/>
    <n v="0.29997152619589978"/>
    <n v="2107"/>
  </r>
  <r>
    <s v="ORD003474"/>
    <s v="CUST8086"/>
    <s v="Pamela Cantu"/>
    <s v="derek.rios@yahoo.com"/>
    <x v="4"/>
    <d v="2024-01-28T00:00:00"/>
    <x v="10"/>
    <x v="6"/>
    <x v="0"/>
    <s v="August"/>
    <x v="0"/>
    <s v="PROD2525"/>
    <x v="17"/>
    <x v="3"/>
    <n v="701"/>
    <n v="3"/>
    <n v="2102"/>
    <x v="1"/>
    <n v="182"/>
    <n v="6"/>
    <x v="0"/>
    <n v="0.35014272121788775"/>
    <n v="736"/>
  </r>
  <r>
    <s v="ORD003475"/>
    <s v="CUST6164"/>
    <s v="Ronald Dalton"/>
    <s v="deborah.ruiz@hotmail.com"/>
    <x v="6"/>
    <d v="2023-09-05T00:00:00"/>
    <x v="329"/>
    <x v="11"/>
    <x v="1"/>
    <s v="July"/>
    <x v="0"/>
    <s v="PROD9275"/>
    <x v="11"/>
    <x v="3"/>
    <n v="1001"/>
    <n v="6"/>
    <n v="6005"/>
    <x v="3"/>
    <n v="885"/>
    <n v="3"/>
    <x v="0"/>
    <n v="0.35004163197335553"/>
    <n v="2102"/>
  </r>
  <r>
    <s v="ORD003476"/>
    <s v="CUST7552"/>
    <s v="Sharon Martinez"/>
    <s v="jacob.hill@gmail.com"/>
    <x v="1"/>
    <d v="2024-09-25T00:00:00"/>
    <x v="715"/>
    <x v="9"/>
    <x v="1"/>
    <s v="June"/>
    <x v="0"/>
    <s v="PROD4080"/>
    <x v="6"/>
    <x v="0"/>
    <n v="1049"/>
    <n v="4"/>
    <n v="4197"/>
    <x v="2"/>
    <n v="314"/>
    <n v="10"/>
    <x v="1"/>
    <n v="0.4000476530855373"/>
    <n v="1679"/>
  </r>
  <r>
    <s v="ORD003477"/>
    <s v="CUST3855"/>
    <s v="Kevin Burgess"/>
    <s v="bradley.hudson@yahoo.com"/>
    <x v="1"/>
    <d v="2023-08-23T00:00:00"/>
    <x v="585"/>
    <x v="11"/>
    <x v="1"/>
    <s v="July"/>
    <x v="0"/>
    <s v="PROD6296"/>
    <x v="19"/>
    <x v="2"/>
    <n v="1082"/>
    <n v="2"/>
    <n v="2164"/>
    <x v="0"/>
    <n v="191"/>
    <n v="4"/>
    <x v="0"/>
    <n v="0.29990757855822553"/>
    <n v="649"/>
  </r>
  <r>
    <s v="ORD003478"/>
    <s v="CUST7303"/>
    <s v="Jason Galloway"/>
    <s v="tamara.hale@outlook.com"/>
    <x v="6"/>
    <d v="2023-01-27T00:00:00"/>
    <x v="556"/>
    <x v="6"/>
    <x v="0"/>
    <s v="August"/>
    <x v="0"/>
    <s v="PROD4343"/>
    <x v="17"/>
    <x v="3"/>
    <n v="365"/>
    <n v="6"/>
    <n v="2190"/>
    <x v="1"/>
    <n v="293"/>
    <n v="5"/>
    <x v="0"/>
    <n v="0.34977168949771692"/>
    <n v="766"/>
  </r>
  <r>
    <s v="ORD003479"/>
    <s v="CUST7826"/>
    <s v="Charles Rivera"/>
    <s v="richard.taylor@yahoo.com"/>
    <x v="5"/>
    <d v="2023-02-05T00:00:00"/>
    <x v="436"/>
    <x v="2"/>
    <x v="1"/>
    <s v="May"/>
    <x v="0"/>
    <s v="PROD3898"/>
    <x v="14"/>
    <x v="4"/>
    <n v="345"/>
    <n v="4"/>
    <n v="1380"/>
    <x v="1"/>
    <n v="104"/>
    <n v="10"/>
    <x v="1"/>
    <n v="0.25"/>
    <n v="345"/>
  </r>
  <r>
    <s v="ORD003480"/>
    <s v="CUST1127"/>
    <s v="Michael Mccarthy"/>
    <s v="carolyn.arnold@hotmail.com"/>
    <x v="6"/>
    <d v="2023-10-21T00:00:00"/>
    <x v="351"/>
    <x v="4"/>
    <x v="1"/>
    <s v="April"/>
    <x v="0"/>
    <s v="PROD9920"/>
    <x v="14"/>
    <x v="4"/>
    <n v="508"/>
    <n v="4"/>
    <n v="2034"/>
    <x v="2"/>
    <n v="302"/>
    <n v="10"/>
    <x v="1"/>
    <n v="0.24975417895771879"/>
    <n v="508"/>
  </r>
  <r>
    <s v="ORD003481"/>
    <s v="CUST9675"/>
    <s v="Denise Ali"/>
    <s v="brian.richardson@yahoo.com"/>
    <x v="2"/>
    <d v="2024-04-11T00:00:00"/>
    <x v="414"/>
    <x v="4"/>
    <x v="0"/>
    <s v="April"/>
    <x v="0"/>
    <s v="PROD8194"/>
    <x v="11"/>
    <x v="3"/>
    <n v="783"/>
    <n v="2"/>
    <n v="1566"/>
    <x v="1"/>
    <n v="198"/>
    <n v="5"/>
    <x v="0"/>
    <n v="0.34993614303959131"/>
    <n v="548"/>
  </r>
  <r>
    <s v="ORD003482"/>
    <s v="CUST6776"/>
    <s v="Jason Meyer"/>
    <s v="zachary.morgan@gmail.com"/>
    <x v="6"/>
    <d v="2024-10-11T00:00:00"/>
    <x v="318"/>
    <x v="8"/>
    <x v="0"/>
    <s v="September"/>
    <x v="0"/>
    <s v="PROD6304"/>
    <x v="1"/>
    <x v="1"/>
    <n v="717"/>
    <n v="4"/>
    <n v="2870"/>
    <x v="1"/>
    <n v="199"/>
    <n v="7"/>
    <x v="0"/>
    <n v="0.14982578397212543"/>
    <n v="430"/>
  </r>
  <r>
    <s v="ORD003483"/>
    <s v="CUST3314"/>
    <s v="Julie Miller"/>
    <s v="nathan.brewer@outlook.com"/>
    <x v="0"/>
    <d v="2024-05-12T00:00:00"/>
    <x v="69"/>
    <x v="2"/>
    <x v="1"/>
    <s v="May"/>
    <x v="0"/>
    <s v="PROD7424"/>
    <x v="11"/>
    <x v="3"/>
    <n v="313"/>
    <n v="5"/>
    <n v="1564"/>
    <x v="3"/>
    <n v="179"/>
    <n v="10"/>
    <x v="1"/>
    <n v="0.34974424552429667"/>
    <n v="547"/>
  </r>
  <r>
    <s v="ORD003484"/>
    <s v="CUST5432"/>
    <s v="Tina Rush"/>
    <s v="jennifer.smith@gmail.com"/>
    <x v="2"/>
    <d v="2024-03-27T00:00:00"/>
    <x v="471"/>
    <x v="6"/>
    <x v="0"/>
    <s v="August"/>
    <x v="0"/>
    <s v="PROD5396"/>
    <x v="19"/>
    <x v="2"/>
    <n v="1237"/>
    <n v="5"/>
    <n v="6187"/>
    <x v="0"/>
    <n v="861"/>
    <n v="8"/>
    <x v="1"/>
    <n v="0.29998383707774368"/>
    <n v="1856"/>
  </r>
  <r>
    <s v="ORD003485"/>
    <s v="CUST4649"/>
    <s v="Jill Alvarado"/>
    <s v="caitlyn.love@hotmail.com"/>
    <x v="6"/>
    <d v="2024-01-27T00:00:00"/>
    <x v="691"/>
    <x v="1"/>
    <x v="1"/>
    <s v="December"/>
    <x v="0"/>
    <s v="PROD6643"/>
    <x v="15"/>
    <x v="1"/>
    <n v="520"/>
    <n v="4"/>
    <n v="2080"/>
    <x v="1"/>
    <n v="265"/>
    <n v="7"/>
    <x v="0"/>
    <n v="0.15"/>
    <n v="312"/>
  </r>
  <r>
    <s v="ORD003486"/>
    <s v="CUST3077"/>
    <s v="Jennifer Reed"/>
    <s v="richard.sims@yahoo.com"/>
    <x v="5"/>
    <d v="2023-07-04T00:00:00"/>
    <x v="411"/>
    <x v="8"/>
    <x v="1"/>
    <s v="September"/>
    <x v="0"/>
    <s v="PROD5147"/>
    <x v="4"/>
    <x v="2"/>
    <n v="817"/>
    <n v="5"/>
    <n v="4083"/>
    <x v="1"/>
    <n v="267"/>
    <n v="6"/>
    <x v="0"/>
    <n v="0.30002449179524859"/>
    <n v="1225"/>
  </r>
  <r>
    <s v="ORD003487"/>
    <s v="CUST2481"/>
    <s v="Morgan Collier"/>
    <s v="kathryn.serrano@gmail.com"/>
    <x v="4"/>
    <d v="2024-06-03T00:00:00"/>
    <x v="298"/>
    <x v="5"/>
    <x v="0"/>
    <s v="October"/>
    <x v="0"/>
    <s v="PROD5050"/>
    <x v="19"/>
    <x v="2"/>
    <n v="1139"/>
    <n v="2"/>
    <n v="2279"/>
    <x v="3"/>
    <n v="176"/>
    <n v="2"/>
    <x v="0"/>
    <n v="0.30013163668275561"/>
    <n v="684"/>
  </r>
  <r>
    <s v="ORD003488"/>
    <s v="CUST8018"/>
    <s v="Kristen Campbell"/>
    <s v="thomas.white@gmail.com"/>
    <x v="0"/>
    <d v="2024-12-16T00:00:00"/>
    <x v="127"/>
    <x v="4"/>
    <x v="0"/>
    <s v="April"/>
    <x v="0"/>
    <s v="PROD6548"/>
    <x v="2"/>
    <x v="1"/>
    <n v="118"/>
    <n v="4"/>
    <n v="472"/>
    <x v="4"/>
    <n v="32"/>
    <n v="8"/>
    <x v="1"/>
    <n v="0.15042372881355931"/>
    <n v="71"/>
  </r>
  <r>
    <s v="ORD003489"/>
    <s v="CUST1468"/>
    <s v="Tyler Smith"/>
    <s v="joseph.walsh@yahoo.com"/>
    <x v="3"/>
    <d v="2024-08-24T00:00:00"/>
    <x v="28"/>
    <x v="8"/>
    <x v="0"/>
    <s v="September"/>
    <x v="2"/>
    <s v="PROD8077"/>
    <x v="4"/>
    <x v="2"/>
    <n v="837"/>
    <n v="3"/>
    <n v="2512"/>
    <x v="1"/>
    <n v="350"/>
    <m/>
    <x v="2"/>
    <n v="0.30015923566878983"/>
    <n v="754"/>
  </r>
  <r>
    <s v="ORD003490"/>
    <s v="CUST2087"/>
    <s v="Danielle Allen"/>
    <s v="william.sampson@yahoo.com"/>
    <x v="0"/>
    <d v="2024-05-22T00:00:00"/>
    <x v="533"/>
    <x v="8"/>
    <x v="0"/>
    <s v="September"/>
    <x v="0"/>
    <s v="PROD4475"/>
    <x v="4"/>
    <x v="2"/>
    <n v="727"/>
    <n v="3"/>
    <n v="2181"/>
    <x v="0"/>
    <n v="316"/>
    <n v="7"/>
    <x v="0"/>
    <n v="0.29986244841815679"/>
    <n v="654"/>
  </r>
  <r>
    <s v="ORD003491"/>
    <s v="CUST1482"/>
    <s v="Samantha Perry"/>
    <s v="ryan.ramos@gmail.com"/>
    <x v="3"/>
    <d v="2023-11-07T00:00:00"/>
    <x v="380"/>
    <x v="3"/>
    <x v="1"/>
    <s v="March"/>
    <x v="0"/>
    <s v="PROD4093"/>
    <x v="8"/>
    <x v="2"/>
    <n v="827"/>
    <n v="2"/>
    <n v="1654"/>
    <x v="1"/>
    <n v="151"/>
    <n v="7"/>
    <x v="0"/>
    <n v="0.29987908101571947"/>
    <n v="496"/>
  </r>
  <r>
    <s v="ORD003492"/>
    <s v="CUST4936"/>
    <s v="Sandra Cruz"/>
    <s v="jerry.james@gmail.com"/>
    <x v="1"/>
    <d v="2024-12-24T00:00:00"/>
    <x v="334"/>
    <x v="1"/>
    <x v="1"/>
    <s v="December"/>
    <x v="0"/>
    <s v="PROD7472"/>
    <x v="7"/>
    <x v="4"/>
    <n v="70"/>
    <n v="4"/>
    <n v="280"/>
    <x v="1"/>
    <n v="35"/>
    <n v="7"/>
    <x v="0"/>
    <n v="0.25"/>
    <n v="70"/>
  </r>
  <r>
    <s v="ORD003493"/>
    <s v="CUST4967"/>
    <s v="Adam Reynolds"/>
    <s v="margaret.newman@yahoo.com"/>
    <x v="4"/>
    <d v="2023-10-12T00:00:00"/>
    <x v="186"/>
    <x v="6"/>
    <x v="0"/>
    <s v="August"/>
    <x v="0"/>
    <s v="PROD2766"/>
    <x v="1"/>
    <x v="1"/>
    <n v="217"/>
    <n v="5"/>
    <n v="1087"/>
    <x v="0"/>
    <n v="154"/>
    <n v="4"/>
    <x v="0"/>
    <n v="0.14995400183992641"/>
    <n v="163"/>
  </r>
  <r>
    <s v="ORD003494"/>
    <s v="CUST7767"/>
    <s v="Diane Barron"/>
    <s v="morgan.stephens@gmail.com"/>
    <x v="6"/>
    <d v="2023-09-14T00:00:00"/>
    <x v="35"/>
    <x v="2"/>
    <x v="1"/>
    <s v="May"/>
    <x v="1"/>
    <s v="PROD4280"/>
    <x v="5"/>
    <x v="3"/>
    <n v="560"/>
    <n v="2"/>
    <n v="1119"/>
    <x v="1"/>
    <n v="139"/>
    <m/>
    <x v="2"/>
    <n v="0.35031277926720283"/>
    <n v="392"/>
  </r>
  <r>
    <s v="ORD003495"/>
    <s v="CUST8251"/>
    <s v="Nathan Douglas"/>
    <s v="angelica.townsend@hotmail.com"/>
    <x v="5"/>
    <d v="2023-02-14T00:00:00"/>
    <x v="137"/>
    <x v="8"/>
    <x v="1"/>
    <s v="September"/>
    <x v="0"/>
    <s v="PROD2509"/>
    <x v="13"/>
    <x v="4"/>
    <n v="384"/>
    <n v="1"/>
    <n v="384"/>
    <x v="1"/>
    <n v="32"/>
    <n v="9"/>
    <x v="1"/>
    <n v="0.25"/>
    <n v="96"/>
  </r>
  <r>
    <s v="ORD003496"/>
    <s v="CUST8027"/>
    <s v="Justin Randolph"/>
    <s v="stacey.jones@gmail.com"/>
    <x v="0"/>
    <d v="2023-11-07T00:00:00"/>
    <x v="558"/>
    <x v="5"/>
    <x v="1"/>
    <s v="October"/>
    <x v="2"/>
    <s v="PROD4248"/>
    <x v="17"/>
    <x v="3"/>
    <n v="1019"/>
    <n v="6"/>
    <n v="6113"/>
    <x v="1"/>
    <n v="571"/>
    <m/>
    <x v="2"/>
    <n v="0.34991002780958613"/>
    <n v="2139"/>
  </r>
  <r>
    <s v="ORD003497"/>
    <s v="CUST7084"/>
    <s v="Gabriel Griffin"/>
    <s v="amy.lee@outlook.com"/>
    <x v="1"/>
    <d v="2024-06-18T00:00:00"/>
    <x v="221"/>
    <x v="11"/>
    <x v="1"/>
    <s v="July"/>
    <x v="0"/>
    <s v="PROD5689"/>
    <x v="18"/>
    <x v="0"/>
    <n v="515"/>
    <n v="5"/>
    <n v="2577"/>
    <x v="1"/>
    <n v="206"/>
    <n v="3"/>
    <x v="0"/>
    <n v="0.40007760962359334"/>
    <n v="1031"/>
  </r>
  <r>
    <s v="ORD003498"/>
    <s v="CUST9360"/>
    <s v="Cathy Phillips"/>
    <s v="jacqueline.garcia@yahoo.com"/>
    <x v="1"/>
    <d v="2024-08-30T00:00:00"/>
    <x v="330"/>
    <x v="6"/>
    <x v="1"/>
    <s v="August"/>
    <x v="0"/>
    <s v="PROD1314"/>
    <x v="13"/>
    <x v="4"/>
    <n v="38"/>
    <n v="1"/>
    <n v="38"/>
    <x v="2"/>
    <n v="2"/>
    <n v="8"/>
    <x v="1"/>
    <n v="0.26315789473684209"/>
    <n v="10"/>
  </r>
  <r>
    <s v="ORD003499"/>
    <s v="CUST5116"/>
    <s v="Lauren White"/>
    <s v="michael.andrews@hotmail.com"/>
    <x v="4"/>
    <d v="2023-06-18T00:00:00"/>
    <x v="533"/>
    <x v="8"/>
    <x v="0"/>
    <s v="September"/>
    <x v="0"/>
    <s v="PROD7628"/>
    <x v="14"/>
    <x v="4"/>
    <n v="830"/>
    <n v="4"/>
    <n v="3319"/>
    <x v="0"/>
    <n v="279"/>
    <n v="3"/>
    <x v="0"/>
    <n v="0.25007532389273879"/>
    <n v="830"/>
  </r>
  <r>
    <s v="ORD003500"/>
    <s v="CUST6776"/>
    <s v="Jason Meyer"/>
    <s v="zachary.morgan@gmail.com"/>
    <x v="6"/>
    <d v="2024-10-11T00:00:00"/>
    <x v="650"/>
    <x v="6"/>
    <x v="1"/>
    <s v="August"/>
    <x v="0"/>
    <s v="PROD8814"/>
    <x v="12"/>
    <x v="3"/>
    <n v="466"/>
    <n v="6"/>
    <n v="2797"/>
    <x v="0"/>
    <n v="187"/>
    <n v="7"/>
    <x v="0"/>
    <n v="0.35001787629603148"/>
    <n v="979"/>
  </r>
  <r>
    <s v="ORD003501"/>
    <s v="CUST6049"/>
    <s v="Alexandra Chen"/>
    <s v="rachel.fitzgerald@gmail.com"/>
    <x v="6"/>
    <d v="2023-08-04T00:00:00"/>
    <x v="370"/>
    <x v="1"/>
    <x v="0"/>
    <s v="December"/>
    <x v="0"/>
    <s v="PROD6021"/>
    <x v="13"/>
    <x v="4"/>
    <n v="888"/>
    <n v="6"/>
    <n v="5328"/>
    <x v="0"/>
    <n v="389"/>
    <n v="10"/>
    <x v="1"/>
    <n v="0.25"/>
    <n v="1332"/>
  </r>
  <r>
    <s v="ORD003502"/>
    <s v="CUST6067"/>
    <s v="Crystal White"/>
    <s v="tammy.torres@yahoo.com"/>
    <x v="2"/>
    <d v="2024-05-30T00:00:00"/>
    <x v="1"/>
    <x v="1"/>
    <x v="0"/>
    <s v="December"/>
    <x v="0"/>
    <s v="PROD4596"/>
    <x v="7"/>
    <x v="4"/>
    <n v="1446"/>
    <n v="8"/>
    <n v="11571"/>
    <x v="1"/>
    <n v="1713"/>
    <n v="9"/>
    <x v="1"/>
    <n v="0.25002160573848414"/>
    <n v="2893"/>
  </r>
  <r>
    <s v="ORD003503"/>
    <s v="CUST6297"/>
    <s v="Nicole Ferguson"/>
    <s v="brittney.landry@outlook.com"/>
    <x v="5"/>
    <d v="2023-01-14T00:00:00"/>
    <x v="288"/>
    <x v="11"/>
    <x v="0"/>
    <s v="July"/>
    <x v="0"/>
    <s v="PROD6037"/>
    <x v="16"/>
    <x v="0"/>
    <n v="566"/>
    <n v="6"/>
    <n v="3399"/>
    <x v="1"/>
    <n v="414"/>
    <n v="7"/>
    <x v="0"/>
    <n v="0.40011768167107975"/>
    <n v="1360"/>
  </r>
  <r>
    <s v="ORD003504"/>
    <s v="CUST9720"/>
    <s v="Dominique Juarez"/>
    <s v="denise.wilcox@gmail.com"/>
    <x v="3"/>
    <d v="2024-10-08T00:00:00"/>
    <x v="292"/>
    <x v="0"/>
    <x v="0"/>
    <s v="January"/>
    <x v="0"/>
    <s v="PROD3209"/>
    <x v="0"/>
    <x v="0"/>
    <n v="199"/>
    <n v="1"/>
    <n v="199"/>
    <x v="3"/>
    <n v="19"/>
    <n v="8"/>
    <x v="1"/>
    <n v="0.4020100502512563"/>
    <n v="80"/>
  </r>
  <r>
    <s v="ORD003505"/>
    <s v="CUST9517"/>
    <s v="Ian Mason"/>
    <s v="troy.hester@gmail.com"/>
    <x v="2"/>
    <d v="2024-08-21T00:00:00"/>
    <x v="581"/>
    <x v="9"/>
    <x v="1"/>
    <s v="June"/>
    <x v="2"/>
    <s v="PROD1771"/>
    <x v="10"/>
    <x v="2"/>
    <n v="867"/>
    <n v="2"/>
    <n v="1733"/>
    <x v="4"/>
    <n v="223"/>
    <m/>
    <x v="2"/>
    <n v="0.30005770340450089"/>
    <n v="520"/>
  </r>
  <r>
    <s v="ORD003506"/>
    <s v="CUST9366"/>
    <s v="Steven Thornton"/>
    <s v="anthony.jacobs@outlook.com"/>
    <x v="6"/>
    <d v="2023-08-31T00:00:00"/>
    <x v="488"/>
    <x v="5"/>
    <x v="0"/>
    <s v="October"/>
    <x v="0"/>
    <s v="PROD9498"/>
    <x v="21"/>
    <x v="1"/>
    <n v="745"/>
    <n v="1"/>
    <n v="745"/>
    <x v="1"/>
    <n v="76"/>
    <n v="8"/>
    <x v="1"/>
    <n v="0.15033557046979865"/>
    <n v="112"/>
  </r>
  <r>
    <s v="ORD003507"/>
    <s v="CUST3524"/>
    <s v="Lauren Mason"/>
    <s v="john.jenkins@hotmail.com"/>
    <x v="6"/>
    <d v="2024-06-19T00:00:00"/>
    <x v="522"/>
    <x v="8"/>
    <x v="1"/>
    <s v="September"/>
    <x v="0"/>
    <s v="PROD3721"/>
    <x v="0"/>
    <x v="0"/>
    <n v="269"/>
    <n v="5"/>
    <n v="1346"/>
    <x v="1"/>
    <n v="185"/>
    <n v="8"/>
    <x v="1"/>
    <n v="0.399702823179792"/>
    <n v="538"/>
  </r>
  <r>
    <s v="ORD003508"/>
    <s v="CUST1162"/>
    <s v="Kevin Wood"/>
    <s v="ruth.green@hotmail.com"/>
    <x v="0"/>
    <d v="2024-06-30T00:00:00"/>
    <x v="18"/>
    <x v="2"/>
    <x v="1"/>
    <s v="May"/>
    <x v="0"/>
    <s v="PROD8674"/>
    <x v="1"/>
    <x v="1"/>
    <n v="220"/>
    <n v="3"/>
    <n v="661"/>
    <x v="0"/>
    <n v="96"/>
    <n v="6"/>
    <x v="0"/>
    <n v="0.14977307110438728"/>
    <n v="99"/>
  </r>
  <r>
    <s v="ORD003509"/>
    <s v="CUST8927"/>
    <s v="Melissa Rubio"/>
    <s v="frank.johnson@hotmail.com"/>
    <x v="6"/>
    <d v="2024-12-09T00:00:00"/>
    <x v="549"/>
    <x v="9"/>
    <x v="0"/>
    <s v="June"/>
    <x v="0"/>
    <s v="PROD9785"/>
    <x v="13"/>
    <x v="4"/>
    <n v="893"/>
    <n v="1"/>
    <n v="893"/>
    <x v="1"/>
    <n v="74"/>
    <n v="9"/>
    <x v="1"/>
    <n v="0.24972004479283313"/>
    <n v="223"/>
  </r>
  <r>
    <s v="ORD003510"/>
    <s v="CUST6550"/>
    <s v="Vickie Morrison"/>
    <s v="andrew.valdez@hotmail.com"/>
    <x v="1"/>
    <d v="2024-04-15T00:00:00"/>
    <x v="572"/>
    <x v="6"/>
    <x v="0"/>
    <s v="August"/>
    <x v="0"/>
    <s v="PROD5672"/>
    <x v="16"/>
    <x v="0"/>
    <n v="184"/>
    <n v="2"/>
    <n v="368"/>
    <x v="0"/>
    <n v="51"/>
    <n v="8"/>
    <x v="1"/>
    <n v="0.39945652173913043"/>
    <n v="147"/>
  </r>
  <r>
    <s v="ORD003511"/>
    <s v="CUST4572"/>
    <s v="Wayne Walsh"/>
    <s v="john.gray@outlook.com"/>
    <x v="0"/>
    <d v="2023-06-01T00:00:00"/>
    <x v="474"/>
    <x v="4"/>
    <x v="1"/>
    <s v="April"/>
    <x v="0"/>
    <s v="PROD3701"/>
    <x v="5"/>
    <x v="3"/>
    <n v="723"/>
    <n v="5"/>
    <n v="3613"/>
    <x v="1"/>
    <n v="261"/>
    <n v="4"/>
    <x v="0"/>
    <n v="0.34984777193468031"/>
    <n v="1264"/>
  </r>
  <r>
    <s v="ORD003512"/>
    <s v="CUST4401"/>
    <s v="Monica Gordon"/>
    <s v="mary.bradley@yahoo.com"/>
    <x v="4"/>
    <d v="2023-01-15T00:00:00"/>
    <x v="110"/>
    <x v="2"/>
    <x v="0"/>
    <s v="May"/>
    <x v="1"/>
    <s v="PROD5488"/>
    <x v="18"/>
    <x v="0"/>
    <n v="616"/>
    <n v="3"/>
    <n v="1848"/>
    <x v="1"/>
    <n v="233"/>
    <m/>
    <x v="2"/>
    <n v="0.39989177489177491"/>
    <n v="739"/>
  </r>
  <r>
    <s v="ORD003513"/>
    <s v="CUST3188"/>
    <s v="Janice Clark"/>
    <s v="katie.price@outlook.com"/>
    <x v="1"/>
    <d v="2023-10-13T00:00:00"/>
    <x v="71"/>
    <x v="7"/>
    <x v="1"/>
    <s v="November"/>
    <x v="0"/>
    <s v="PROD4937"/>
    <x v="20"/>
    <x v="3"/>
    <n v="920"/>
    <n v="1"/>
    <n v="920"/>
    <x v="0"/>
    <n v="77"/>
    <n v="10"/>
    <x v="1"/>
    <n v="0.35"/>
    <n v="322"/>
  </r>
  <r>
    <s v="ORD003514"/>
    <s v="CUST4145"/>
    <s v="Angel Andrews"/>
    <s v="sharon.gomez@hotmail.com"/>
    <x v="0"/>
    <d v="2024-03-19T00:00:00"/>
    <x v="312"/>
    <x v="8"/>
    <x v="1"/>
    <s v="September"/>
    <x v="0"/>
    <s v="PROD3821"/>
    <x v="13"/>
    <x v="4"/>
    <n v="185"/>
    <n v="1"/>
    <n v="185"/>
    <x v="1"/>
    <n v="11"/>
    <n v="2"/>
    <x v="0"/>
    <n v="0.24864864864864866"/>
    <n v="46"/>
  </r>
  <r>
    <s v="ORD003515"/>
    <s v="CUST8505"/>
    <s v="Carol Watson"/>
    <s v="kevin.lowery@gmail.com"/>
    <x v="4"/>
    <d v="2023-07-29T00:00:00"/>
    <x v="498"/>
    <x v="7"/>
    <x v="1"/>
    <s v="November"/>
    <x v="0"/>
    <s v="PROD3084"/>
    <x v="11"/>
    <x v="3"/>
    <n v="782"/>
    <n v="4"/>
    <n v="3126"/>
    <x v="2"/>
    <n v="234"/>
    <n v="3"/>
    <x v="0"/>
    <n v="0.34996801023672425"/>
    <n v="1094"/>
  </r>
  <r>
    <s v="ORD003516"/>
    <s v="CUST1345"/>
    <s v="Rachel Riley"/>
    <s v="charlotte.carr@hotmail.com"/>
    <x v="0"/>
    <d v="2023-06-03T00:00:00"/>
    <x v="499"/>
    <x v="4"/>
    <x v="0"/>
    <s v="April"/>
    <x v="0"/>
    <s v="PROD3070"/>
    <x v="11"/>
    <x v="3"/>
    <n v="536"/>
    <n v="3"/>
    <n v="1608"/>
    <x v="0"/>
    <n v="208"/>
    <n v="6"/>
    <x v="0"/>
    <n v="0.35012437810945274"/>
    <n v="563"/>
  </r>
  <r>
    <s v="ORD003517"/>
    <s v="CUST9715"/>
    <s v="Steve Yates"/>
    <s v="austin.mclean@outlook.com"/>
    <x v="1"/>
    <d v="2023-07-28T00:00:00"/>
    <x v="179"/>
    <x v="7"/>
    <x v="0"/>
    <s v="November"/>
    <x v="0"/>
    <s v="PROD2436"/>
    <x v="18"/>
    <x v="0"/>
    <n v="1412"/>
    <n v="4"/>
    <n v="5649"/>
    <x v="0"/>
    <n v="387"/>
    <n v="4"/>
    <x v="0"/>
    <n v="0.40007080899274206"/>
    <n v="2260"/>
  </r>
  <r>
    <s v="ORD003518"/>
    <s v="CUST8288"/>
    <s v="Frank Stone"/>
    <s v="richard.copeland@hotmail.com"/>
    <x v="0"/>
    <d v="2023-11-02T00:00:00"/>
    <x v="485"/>
    <x v="11"/>
    <x v="0"/>
    <s v="July"/>
    <x v="0"/>
    <s v="PROD3155"/>
    <x v="17"/>
    <x v="3"/>
    <n v="428"/>
    <n v="5"/>
    <n v="2138"/>
    <x v="0"/>
    <n v="128"/>
    <n v="10"/>
    <x v="1"/>
    <n v="0.34985968194574368"/>
    <n v="748"/>
  </r>
  <r>
    <s v="ORD003519"/>
    <s v="CUST4484"/>
    <s v="Kimberly Obrien"/>
    <s v="paula.orozco@yahoo.com"/>
    <x v="1"/>
    <d v="2024-07-20T00:00:00"/>
    <x v="76"/>
    <x v="9"/>
    <x v="1"/>
    <s v="June"/>
    <x v="0"/>
    <s v="PROD6717"/>
    <x v="9"/>
    <x v="4"/>
    <n v="1176"/>
    <n v="6"/>
    <n v="7055"/>
    <x v="1"/>
    <n v="956"/>
    <n v="2"/>
    <x v="0"/>
    <n v="0.25003543586109145"/>
    <n v="1764"/>
  </r>
  <r>
    <s v="ORD003520"/>
    <s v="CUST7515"/>
    <s v="Dr. Kathryn Robinson MD"/>
    <s v="diana.johnson@outlook.com"/>
    <x v="3"/>
    <d v="2024-07-03T00:00:00"/>
    <x v="458"/>
    <x v="0"/>
    <x v="0"/>
    <s v="January"/>
    <x v="0"/>
    <s v="PROD3248"/>
    <x v="1"/>
    <x v="1"/>
    <n v="549"/>
    <n v="3"/>
    <n v="1647"/>
    <x v="1"/>
    <n v="113"/>
    <n v="10"/>
    <x v="1"/>
    <n v="0.14996964177292046"/>
    <n v="247"/>
  </r>
  <r>
    <s v="ORD003521"/>
    <s v="CUST2753"/>
    <s v="Donna Montgomery"/>
    <s v="lauren.mays@outlook.com"/>
    <x v="6"/>
    <d v="2024-02-27T00:00:00"/>
    <x v="455"/>
    <x v="0"/>
    <x v="0"/>
    <s v="January"/>
    <x v="0"/>
    <s v="PROD6197"/>
    <x v="11"/>
    <x v="3"/>
    <n v="264"/>
    <n v="1"/>
    <n v="264"/>
    <x v="1"/>
    <n v="15"/>
    <n v="7"/>
    <x v="0"/>
    <n v="0.34848484848484851"/>
    <n v="92"/>
  </r>
  <r>
    <s v="ORD003522"/>
    <s v="CUST6521"/>
    <s v="Chris King"/>
    <s v="adam.hunt@outlook.com"/>
    <x v="1"/>
    <d v="2023-12-29T00:00:00"/>
    <x v="541"/>
    <x v="1"/>
    <x v="0"/>
    <s v="December"/>
    <x v="0"/>
    <s v="PROD1550"/>
    <x v="12"/>
    <x v="3"/>
    <n v="1488"/>
    <n v="2"/>
    <n v="2977"/>
    <x v="1"/>
    <n v="163"/>
    <n v="4"/>
    <x v="0"/>
    <n v="0.3500167954316426"/>
    <n v="1042"/>
  </r>
  <r>
    <s v="ORD003523"/>
    <s v="CUST8476"/>
    <s v="Ashley Romero"/>
    <s v="john.hanna@hotmail.com"/>
    <x v="6"/>
    <d v="2024-06-18T00:00:00"/>
    <x v="601"/>
    <x v="1"/>
    <x v="1"/>
    <s v="December"/>
    <x v="2"/>
    <s v="PROD1777"/>
    <x v="5"/>
    <x v="3"/>
    <n v="92"/>
    <n v="8"/>
    <n v="738"/>
    <x v="0"/>
    <n v="85"/>
    <m/>
    <x v="2"/>
    <n v="0.34959349593495936"/>
    <n v="258"/>
  </r>
  <r>
    <s v="ORD003524"/>
    <s v="CUST3423"/>
    <s v="Taylor Jackson"/>
    <s v="benjamin.jones@gmail.com"/>
    <x v="3"/>
    <d v="2023-03-02T00:00:00"/>
    <x v="26"/>
    <x v="10"/>
    <x v="1"/>
    <s v="February"/>
    <x v="0"/>
    <s v="PROD1622"/>
    <x v="10"/>
    <x v="2"/>
    <n v="877"/>
    <n v="2"/>
    <n v="1754"/>
    <x v="2"/>
    <n v="164"/>
    <n v="5"/>
    <x v="0"/>
    <n v="0.29988597491448121"/>
    <n v="526"/>
  </r>
  <r>
    <s v="ORD003525"/>
    <s v="CUST7328"/>
    <s v="Andrew Lloyd"/>
    <s v="alec.martin@outlook.com"/>
    <x v="6"/>
    <d v="2023-03-18T00:00:00"/>
    <x v="107"/>
    <x v="9"/>
    <x v="1"/>
    <s v="June"/>
    <x v="0"/>
    <s v="PROD4191"/>
    <x v="7"/>
    <x v="4"/>
    <n v="929"/>
    <n v="1"/>
    <n v="929"/>
    <x v="4"/>
    <n v="78"/>
    <n v="2"/>
    <x v="0"/>
    <n v="0.24973089343379978"/>
    <n v="232"/>
  </r>
  <r>
    <s v="ORD003526"/>
    <s v="CUST9536"/>
    <s v="Eric Compton"/>
    <s v="suzanne.gross@hotmail.com"/>
    <x v="5"/>
    <d v="2024-09-28T00:00:00"/>
    <x v="587"/>
    <x v="6"/>
    <x v="0"/>
    <s v="August"/>
    <x v="0"/>
    <s v="PROD6745"/>
    <x v="2"/>
    <x v="1"/>
    <n v="845"/>
    <n v="1"/>
    <n v="845"/>
    <x v="1"/>
    <n v="72"/>
    <n v="10"/>
    <x v="1"/>
    <n v="0.15029585798816569"/>
    <n v="127"/>
  </r>
  <r>
    <s v="ORD003527"/>
    <s v="CUST5824"/>
    <s v="Michael Bell"/>
    <s v="hunter.jacobs@yahoo.com"/>
    <x v="3"/>
    <d v="2023-09-14T00:00:00"/>
    <x v="346"/>
    <x v="3"/>
    <x v="0"/>
    <s v="March"/>
    <x v="0"/>
    <s v="PROD3734"/>
    <x v="1"/>
    <x v="1"/>
    <n v="403"/>
    <n v="2"/>
    <n v="805"/>
    <x v="1"/>
    <n v="98"/>
    <n v="6"/>
    <x v="0"/>
    <n v="0.15031055900621118"/>
    <n v="121"/>
  </r>
  <r>
    <s v="ORD003528"/>
    <s v="CUST1594"/>
    <s v="Antonio Gutierrez"/>
    <s v="jennifer.cooley@outlook.com"/>
    <x v="1"/>
    <d v="2024-12-24T00:00:00"/>
    <x v="457"/>
    <x v="6"/>
    <x v="1"/>
    <s v="August"/>
    <x v="0"/>
    <s v="PROD5277"/>
    <x v="5"/>
    <x v="3"/>
    <n v="56"/>
    <n v="2"/>
    <n v="113"/>
    <x v="1"/>
    <n v="11"/>
    <n v="4"/>
    <x v="0"/>
    <n v="0.34513274336283184"/>
    <n v="39"/>
  </r>
  <r>
    <s v="ORD003529"/>
    <s v="CUST6190"/>
    <s v="Melissa Allen"/>
    <s v="carl.keller@hotmail.com"/>
    <x v="4"/>
    <d v="2024-01-11T00:00:00"/>
    <x v="425"/>
    <x v="4"/>
    <x v="1"/>
    <s v="April"/>
    <x v="0"/>
    <s v="PROD9434"/>
    <x v="11"/>
    <x v="3"/>
    <n v="582"/>
    <n v="3"/>
    <n v="1746"/>
    <x v="1"/>
    <n v="173"/>
    <n v="10"/>
    <x v="1"/>
    <n v="0.349942726231386"/>
    <n v="611"/>
  </r>
  <r>
    <s v="ORD003530"/>
    <s v="CUST4391"/>
    <s v="Michael Wallace"/>
    <s v="lindsay.manning@outlook.com"/>
    <x v="3"/>
    <d v="2023-07-31T00:00:00"/>
    <x v="364"/>
    <x v="8"/>
    <x v="1"/>
    <s v="September"/>
    <x v="0"/>
    <s v="PROD3010"/>
    <x v="3"/>
    <x v="1"/>
    <n v="1026"/>
    <n v="3"/>
    <n v="3079"/>
    <x v="1"/>
    <n v="392"/>
    <n v="4"/>
    <x v="0"/>
    <n v="0.15004871711594672"/>
    <n v="462"/>
  </r>
  <r>
    <s v="ORD003531"/>
    <s v="CUST2735"/>
    <s v="Mr. Terry Gonzalez"/>
    <s v="sara.bennett@yahoo.com"/>
    <x v="1"/>
    <d v="2024-04-23T00:00:00"/>
    <x v="655"/>
    <x v="11"/>
    <x v="1"/>
    <s v="July"/>
    <x v="0"/>
    <s v="PROD4193"/>
    <x v="9"/>
    <x v="4"/>
    <n v="415"/>
    <n v="3"/>
    <n v="1244"/>
    <x v="0"/>
    <n v="154"/>
    <n v="4"/>
    <x v="0"/>
    <n v="0.25"/>
    <n v="311"/>
  </r>
  <r>
    <s v="ORD003532"/>
    <s v="CUST4030"/>
    <s v="Angela Thompson"/>
    <s v="lorraine.porter@yahoo.com"/>
    <x v="6"/>
    <d v="2023-09-02T00:00:00"/>
    <x v="502"/>
    <x v="0"/>
    <x v="0"/>
    <s v="January"/>
    <x v="0"/>
    <s v="PROD7776"/>
    <x v="18"/>
    <x v="0"/>
    <n v="551"/>
    <n v="1"/>
    <n v="551"/>
    <x v="1"/>
    <n v="70"/>
    <n v="4"/>
    <x v="0"/>
    <n v="0.40108892921960071"/>
    <n v="221"/>
  </r>
  <r>
    <s v="ORD003533"/>
    <s v="CUST6311"/>
    <s v="Ethan Benitez"/>
    <s v="michael.wright@yahoo.com"/>
    <x v="6"/>
    <d v="2023-07-16T00:00:00"/>
    <x v="580"/>
    <x v="5"/>
    <x v="1"/>
    <s v="October"/>
    <x v="0"/>
    <s v="PROD5163"/>
    <x v="17"/>
    <x v="3"/>
    <n v="662"/>
    <n v="1"/>
    <n v="662"/>
    <x v="1"/>
    <n v="76"/>
    <n v="2"/>
    <x v="0"/>
    <n v="0.35045317220543809"/>
    <n v="232"/>
  </r>
  <r>
    <s v="ORD003534"/>
    <s v="CUST2780"/>
    <s v="Frank Gonzalez"/>
    <s v="geoffrey.lopez@gmail.com"/>
    <x v="6"/>
    <d v="2023-01-16T00:00:00"/>
    <x v="693"/>
    <x v="11"/>
    <x v="1"/>
    <s v="July"/>
    <x v="0"/>
    <s v="PROD3489"/>
    <x v="14"/>
    <x v="4"/>
    <n v="705"/>
    <n v="5"/>
    <n v="3526"/>
    <x v="0"/>
    <n v="323"/>
    <n v="10"/>
    <x v="1"/>
    <n v="0.25014180374361883"/>
    <n v="882"/>
  </r>
  <r>
    <s v="ORD003535"/>
    <s v="CUST9495"/>
    <s v="Suzanne Mckinney"/>
    <s v="russell.johnson@gmail.com"/>
    <x v="4"/>
    <d v="2023-10-31T00:00:00"/>
    <x v="324"/>
    <x v="5"/>
    <x v="0"/>
    <s v="October"/>
    <x v="0"/>
    <s v="PROD8215"/>
    <x v="2"/>
    <x v="1"/>
    <n v="605"/>
    <n v="2"/>
    <n v="1210"/>
    <x v="1"/>
    <n v="87"/>
    <n v="9"/>
    <x v="1"/>
    <n v="0.14958677685950414"/>
    <n v="181"/>
  </r>
  <r>
    <s v="ORD003536"/>
    <s v="CUST6432"/>
    <s v="Joshua Bennett"/>
    <s v="jordan.hernandez@gmail.com"/>
    <x v="4"/>
    <d v="2023-08-09T00:00:00"/>
    <x v="244"/>
    <x v="10"/>
    <x v="1"/>
    <s v="February"/>
    <x v="0"/>
    <s v="PROD8914"/>
    <x v="8"/>
    <x v="2"/>
    <n v="808"/>
    <n v="1"/>
    <n v="808"/>
    <x v="0"/>
    <n v="96"/>
    <n v="4"/>
    <x v="0"/>
    <n v="0.29950495049504949"/>
    <n v="242"/>
  </r>
  <r>
    <s v="ORD003537"/>
    <s v="CUST4939"/>
    <s v="Chris Cooley"/>
    <s v="anna.garcia@yahoo.com"/>
    <x v="3"/>
    <d v="2024-07-08T00:00:00"/>
    <x v="644"/>
    <x v="9"/>
    <x v="1"/>
    <s v="June"/>
    <x v="0"/>
    <s v="PROD8530"/>
    <x v="7"/>
    <x v="4"/>
    <n v="556"/>
    <n v="6"/>
    <n v="3336"/>
    <x v="1"/>
    <n v="449"/>
    <n v="5"/>
    <x v="0"/>
    <n v="0.25"/>
    <n v="834"/>
  </r>
  <r>
    <s v="ORD003538"/>
    <s v="CUST5994"/>
    <s v="Lori Haney"/>
    <s v="holly.johns@gmail.com"/>
    <x v="5"/>
    <d v="2024-02-24T00:00:00"/>
    <x v="643"/>
    <x v="9"/>
    <x v="0"/>
    <s v="June"/>
    <x v="1"/>
    <s v="PROD2396"/>
    <x v="0"/>
    <x v="0"/>
    <n v="50"/>
    <n v="2"/>
    <n v="100"/>
    <x v="0"/>
    <n v="12"/>
    <m/>
    <x v="2"/>
    <n v="0.4"/>
    <n v="40"/>
  </r>
  <r>
    <s v="ORD003539"/>
    <s v="CUST9565"/>
    <s v="Patrick Johnson"/>
    <s v="christian.curtis@outlook.com"/>
    <x v="4"/>
    <d v="2024-12-23T00:00:00"/>
    <x v="209"/>
    <x v="2"/>
    <x v="1"/>
    <s v="May"/>
    <x v="0"/>
    <s v="PROD5263"/>
    <x v="18"/>
    <x v="0"/>
    <n v="680"/>
    <n v="1"/>
    <n v="680"/>
    <x v="2"/>
    <n v="80"/>
    <n v="6"/>
    <x v="0"/>
    <n v="0.4"/>
    <n v="272"/>
  </r>
  <r>
    <s v="ORD003540"/>
    <s v="CUST6785"/>
    <s v="Franklin Flowers"/>
    <s v="julie.rivera@gmail.com"/>
    <x v="2"/>
    <d v="2023-12-19T00:00:00"/>
    <x v="414"/>
    <x v="4"/>
    <x v="0"/>
    <s v="April"/>
    <x v="0"/>
    <s v="PROD6296"/>
    <x v="5"/>
    <x v="3"/>
    <n v="214"/>
    <n v="5"/>
    <n v="1072"/>
    <x v="2"/>
    <n v="150"/>
    <n v="4"/>
    <x v="0"/>
    <n v="0.34981343283582089"/>
    <n v="375"/>
  </r>
  <r>
    <s v="ORD003541"/>
    <s v="CUST8907"/>
    <s v="David Gillespie"/>
    <s v="thomas.grant@gmail.com"/>
    <x v="3"/>
    <d v="2023-08-25T00:00:00"/>
    <x v="216"/>
    <x v="7"/>
    <x v="0"/>
    <s v="November"/>
    <x v="0"/>
    <s v="PROD5587"/>
    <x v="5"/>
    <x v="3"/>
    <n v="1497"/>
    <n v="6"/>
    <n v="8984"/>
    <x v="0"/>
    <n v="1315"/>
    <n v="9"/>
    <x v="1"/>
    <n v="0.3499554764024933"/>
    <n v="3144"/>
  </r>
  <r>
    <s v="ORD003542"/>
    <s v="CUST6490"/>
    <s v="Morgan Allen"/>
    <s v="ashley.vargas@yahoo.com"/>
    <x v="4"/>
    <d v="2023-01-19T00:00:00"/>
    <x v="101"/>
    <x v="5"/>
    <x v="0"/>
    <s v="October"/>
    <x v="0"/>
    <s v="PROD3479"/>
    <x v="2"/>
    <x v="1"/>
    <n v="90"/>
    <n v="6"/>
    <n v="537"/>
    <x v="1"/>
    <n v="50"/>
    <n v="4"/>
    <x v="0"/>
    <n v="0.15083798882681565"/>
    <n v="81"/>
  </r>
  <r>
    <s v="ORD003543"/>
    <s v="CUST8573"/>
    <s v="Jeffrey Freeman"/>
    <s v="mark.lara@yahoo.com"/>
    <x v="2"/>
    <d v="2023-06-05T00:00:00"/>
    <x v="45"/>
    <x v="6"/>
    <x v="1"/>
    <s v="August"/>
    <x v="2"/>
    <s v="PROD3592"/>
    <x v="8"/>
    <x v="2"/>
    <n v="1207"/>
    <n v="6"/>
    <n v="7240"/>
    <x v="1"/>
    <n v="550"/>
    <m/>
    <x v="2"/>
    <n v="0.3"/>
    <n v="2172"/>
  </r>
  <r>
    <s v="ORD003544"/>
    <s v="CUST1804"/>
    <s v="Chelsey Campbell"/>
    <s v="eric.powell@outlook.com"/>
    <x v="3"/>
    <d v="2023-03-19T00:00:00"/>
    <x v="220"/>
    <x v="6"/>
    <x v="0"/>
    <s v="August"/>
    <x v="0"/>
    <s v="PROD3817"/>
    <x v="19"/>
    <x v="2"/>
    <n v="115"/>
    <n v="6"/>
    <n v="691"/>
    <x v="0"/>
    <n v="87"/>
    <n v="8"/>
    <x v="1"/>
    <n v="0.29956584659913171"/>
    <n v="207"/>
  </r>
  <r>
    <s v="ORD003545"/>
    <s v="CUST1618"/>
    <s v="Paul Davis"/>
    <s v="tina.cruz@yahoo.com"/>
    <x v="4"/>
    <d v="2023-10-11T00:00:00"/>
    <x v="274"/>
    <x v="0"/>
    <x v="1"/>
    <s v="January"/>
    <x v="0"/>
    <s v="PROD1429"/>
    <x v="18"/>
    <x v="0"/>
    <n v="303"/>
    <n v="2"/>
    <n v="605"/>
    <x v="3"/>
    <n v="32"/>
    <n v="9"/>
    <x v="1"/>
    <n v="0.4"/>
    <n v="242"/>
  </r>
  <r>
    <s v="ORD003546"/>
    <s v="CUST8083"/>
    <s v="David Chambers"/>
    <s v="heather.holland@yahoo.com"/>
    <x v="3"/>
    <d v="2023-08-22T00:00:00"/>
    <x v="631"/>
    <x v="6"/>
    <x v="1"/>
    <s v="August"/>
    <x v="0"/>
    <s v="PROD8789"/>
    <x v="4"/>
    <x v="2"/>
    <n v="446"/>
    <n v="5"/>
    <n v="2228"/>
    <x v="0"/>
    <n v="149"/>
    <n v="8"/>
    <x v="1"/>
    <n v="0.3002692998204668"/>
    <n v="669"/>
  </r>
  <r>
    <s v="ORD003547"/>
    <s v="CUST8086"/>
    <s v="Pamela Cantu"/>
    <s v="derek.rios@yahoo.com"/>
    <x v="4"/>
    <d v="2024-01-28T00:00:00"/>
    <x v="105"/>
    <x v="9"/>
    <x v="0"/>
    <s v="June"/>
    <x v="0"/>
    <s v="PROD1222"/>
    <x v="17"/>
    <x v="3"/>
    <n v="478"/>
    <n v="4"/>
    <n v="1910"/>
    <x v="0"/>
    <n v="160"/>
    <n v="2"/>
    <x v="0"/>
    <n v="0.35026178010471204"/>
    <n v="669"/>
  </r>
  <r>
    <s v="ORD003548"/>
    <s v="CUST7010"/>
    <s v="Christian Graham"/>
    <s v="meghan.saunders@outlook.com"/>
    <x v="3"/>
    <d v="2024-06-22T00:00:00"/>
    <x v="315"/>
    <x v="10"/>
    <x v="1"/>
    <s v="February"/>
    <x v="0"/>
    <s v="PROD7433"/>
    <x v="20"/>
    <x v="3"/>
    <n v="110"/>
    <n v="4"/>
    <n v="438"/>
    <x v="1"/>
    <n v="35"/>
    <n v="9"/>
    <x v="1"/>
    <n v="0.34931506849315069"/>
    <n v="153"/>
  </r>
  <r>
    <s v="ORD003549"/>
    <s v="CUST6504"/>
    <s v="Curtis Garcia"/>
    <s v="maxwell.walters@outlook.com"/>
    <x v="4"/>
    <d v="2023-01-09T00:00:00"/>
    <x v="246"/>
    <x v="1"/>
    <x v="1"/>
    <s v="December"/>
    <x v="2"/>
    <s v="PROD1172"/>
    <x v="1"/>
    <x v="1"/>
    <n v="1889"/>
    <n v="10"/>
    <n v="18894"/>
    <x v="0"/>
    <n v="2594"/>
    <m/>
    <x v="2"/>
    <n v="0.14999470731449138"/>
    <n v="2834"/>
  </r>
  <r>
    <s v="ORD003550"/>
    <s v="CUST9313"/>
    <s v="Rachel White"/>
    <s v="laurie.chaney@outlook.com"/>
    <x v="0"/>
    <d v="2024-06-21T00:00:00"/>
    <x v="391"/>
    <x v="0"/>
    <x v="1"/>
    <s v="January"/>
    <x v="0"/>
    <s v="PROD7756"/>
    <x v="9"/>
    <x v="4"/>
    <n v="53"/>
    <n v="4"/>
    <n v="213"/>
    <x v="2"/>
    <n v="17"/>
    <n v="9"/>
    <x v="1"/>
    <n v="0.24882629107981222"/>
    <n v="53"/>
  </r>
  <r>
    <s v="ORD003551"/>
    <s v="CUST9551"/>
    <s v="Austin Harris"/>
    <s v="dawn.harris@yahoo.com"/>
    <x v="5"/>
    <d v="2023-11-19T00:00:00"/>
    <x v="672"/>
    <x v="4"/>
    <x v="1"/>
    <s v="April"/>
    <x v="0"/>
    <s v="PROD1966"/>
    <x v="14"/>
    <x v="4"/>
    <n v="20"/>
    <n v="5"/>
    <n v="99"/>
    <x v="1"/>
    <n v="12"/>
    <n v="9"/>
    <x v="1"/>
    <n v="0.25252525252525254"/>
    <n v="25"/>
  </r>
  <r>
    <s v="ORD003552"/>
    <s v="CUST6305"/>
    <s v="Jacqueline Phillips"/>
    <s v="amber.stone@gmail.com"/>
    <x v="2"/>
    <d v="2024-10-27T00:00:00"/>
    <x v="85"/>
    <x v="10"/>
    <x v="1"/>
    <s v="February"/>
    <x v="2"/>
    <s v="PROD8747"/>
    <x v="16"/>
    <x v="0"/>
    <n v="342"/>
    <n v="3"/>
    <n v="1026"/>
    <x v="1"/>
    <n v="116"/>
    <m/>
    <x v="2"/>
    <n v="0.40058479532163743"/>
    <n v="411"/>
  </r>
  <r>
    <s v="ORD003553"/>
    <s v="CUST6345"/>
    <s v="Kimberly Mills"/>
    <s v="benjamin.johnson@gmail.com"/>
    <x v="2"/>
    <d v="2024-06-03T00:00:00"/>
    <x v="187"/>
    <x v="6"/>
    <x v="0"/>
    <s v="August"/>
    <x v="1"/>
    <s v="PROD6358"/>
    <x v="16"/>
    <x v="0"/>
    <n v="1106"/>
    <n v="5"/>
    <n v="5528"/>
    <x v="1"/>
    <n v="359"/>
    <m/>
    <x v="2"/>
    <n v="0.39996382054992763"/>
    <n v="2211"/>
  </r>
  <r>
    <s v="ORD003554"/>
    <s v="CUST5601"/>
    <s v="Brianna Gould"/>
    <s v="matthew.clark@yahoo.com"/>
    <x v="2"/>
    <d v="2024-11-10T00:00:00"/>
    <x v="482"/>
    <x v="7"/>
    <x v="1"/>
    <s v="November"/>
    <x v="2"/>
    <s v="PROD2683"/>
    <x v="20"/>
    <x v="3"/>
    <n v="1340"/>
    <n v="6"/>
    <n v="8038"/>
    <x v="3"/>
    <n v="846"/>
    <m/>
    <x v="2"/>
    <n v="0.3499626772829062"/>
    <n v="2813"/>
  </r>
  <r>
    <s v="ORD003555"/>
    <s v="CUST7136"/>
    <s v="Brittney Kim"/>
    <s v="kayla.west@gmail.com"/>
    <x v="3"/>
    <d v="2024-12-30T00:00:00"/>
    <x v="711"/>
    <x v="3"/>
    <x v="1"/>
    <s v="March"/>
    <x v="0"/>
    <s v="PROD9596"/>
    <x v="3"/>
    <x v="1"/>
    <n v="874"/>
    <n v="2"/>
    <n v="1748"/>
    <x v="0"/>
    <n v="91"/>
    <n v="8"/>
    <x v="1"/>
    <n v="0.14988558352402745"/>
    <n v="262"/>
  </r>
  <r>
    <s v="ORD003556"/>
    <s v="CUST6275"/>
    <s v="Austin Perez"/>
    <s v="john.thomas@yahoo.com"/>
    <x v="2"/>
    <d v="2023-04-28T00:00:00"/>
    <x v="488"/>
    <x v="5"/>
    <x v="0"/>
    <s v="October"/>
    <x v="0"/>
    <s v="PROD1886"/>
    <x v="3"/>
    <x v="1"/>
    <n v="230"/>
    <n v="3"/>
    <n v="691"/>
    <x v="0"/>
    <n v="45"/>
    <n v="8"/>
    <x v="1"/>
    <n v="0.15050651230101303"/>
    <n v="104"/>
  </r>
  <r>
    <s v="ORD003557"/>
    <s v="CUST7744"/>
    <s v="Pamela Briggs"/>
    <s v="curtis.collins@gmail.com"/>
    <x v="0"/>
    <d v="2024-01-02T00:00:00"/>
    <x v="686"/>
    <x v="8"/>
    <x v="0"/>
    <s v="September"/>
    <x v="0"/>
    <s v="PROD6917"/>
    <x v="6"/>
    <x v="0"/>
    <n v="543"/>
    <n v="2"/>
    <n v="1085"/>
    <x v="0"/>
    <n v="60"/>
    <n v="8"/>
    <x v="1"/>
    <n v="0.4"/>
    <n v="434"/>
  </r>
  <r>
    <s v="ORD003558"/>
    <s v="CUST9736"/>
    <s v="Daisy Lewis"/>
    <s v="kyle.sweeney@yahoo.com"/>
    <x v="2"/>
    <d v="2024-04-07T00:00:00"/>
    <x v="122"/>
    <x v="3"/>
    <x v="1"/>
    <s v="March"/>
    <x v="0"/>
    <s v="PROD9052"/>
    <x v="13"/>
    <x v="4"/>
    <n v="579"/>
    <n v="1"/>
    <n v="579"/>
    <x v="1"/>
    <n v="74"/>
    <n v="10"/>
    <x v="1"/>
    <n v="0.25043177892918828"/>
    <n v="145"/>
  </r>
  <r>
    <s v="ORD003559"/>
    <s v="CUST5840"/>
    <s v="Matthew Rose"/>
    <s v="michael.brown@outlook.com"/>
    <x v="5"/>
    <d v="2023-09-24T00:00:00"/>
    <x v="518"/>
    <x v="10"/>
    <x v="0"/>
    <s v="February"/>
    <x v="0"/>
    <s v="PROD8090"/>
    <x v="9"/>
    <x v="4"/>
    <n v="812"/>
    <n v="4"/>
    <n v="3246"/>
    <x v="1"/>
    <n v="330"/>
    <n v="7"/>
    <x v="0"/>
    <n v="0.2501540357362908"/>
    <n v="812"/>
  </r>
  <r>
    <s v="ORD003560"/>
    <s v="CUST6009"/>
    <s v="Shannon Hurst"/>
    <s v="donna.ross@outlook.com"/>
    <x v="5"/>
    <d v="2023-12-31T00:00:00"/>
    <x v="242"/>
    <x v="5"/>
    <x v="0"/>
    <s v="October"/>
    <x v="0"/>
    <s v="PROD5139"/>
    <x v="20"/>
    <x v="3"/>
    <n v="579"/>
    <n v="4"/>
    <n v="2315"/>
    <x v="1"/>
    <n v="293"/>
    <n v="8"/>
    <x v="1"/>
    <n v="0.34989200863930886"/>
    <n v="810"/>
  </r>
  <r>
    <s v="ORD003561"/>
    <s v="CUST8653"/>
    <s v="Shannon Cole"/>
    <s v="nicole.simmons@outlook.com"/>
    <x v="4"/>
    <d v="2023-09-02T00:00:00"/>
    <x v="702"/>
    <x v="11"/>
    <x v="0"/>
    <s v="July"/>
    <x v="0"/>
    <s v="PROD2232"/>
    <x v="9"/>
    <x v="4"/>
    <n v="382"/>
    <n v="5"/>
    <n v="1912"/>
    <x v="1"/>
    <n v="158"/>
    <n v="7"/>
    <x v="0"/>
    <n v="0.25"/>
    <n v="478"/>
  </r>
  <r>
    <s v="ORD003562"/>
    <s v="CUST2598"/>
    <s v="Jason Stevens"/>
    <s v="michael.scott@hotmail.com"/>
    <x v="5"/>
    <d v="2024-05-21T00:00:00"/>
    <x v="437"/>
    <x v="10"/>
    <x v="1"/>
    <s v="February"/>
    <x v="0"/>
    <s v="PROD4548"/>
    <x v="16"/>
    <x v="0"/>
    <n v="353"/>
    <n v="4"/>
    <n v="1412"/>
    <x v="1"/>
    <n v="103"/>
    <n v="6"/>
    <x v="0"/>
    <n v="0.40014164305949007"/>
    <n v="565"/>
  </r>
  <r>
    <s v="ORD003563"/>
    <s v="CUST2476"/>
    <s v="Kathryn Porter"/>
    <s v="terri.wilson@hotmail.com"/>
    <x v="4"/>
    <d v="2023-12-03T00:00:00"/>
    <x v="698"/>
    <x v="9"/>
    <x v="0"/>
    <s v="June"/>
    <x v="0"/>
    <s v="PROD6572"/>
    <x v="0"/>
    <x v="0"/>
    <n v="686"/>
    <n v="1"/>
    <n v="686"/>
    <x v="1"/>
    <n v="98"/>
    <n v="7"/>
    <x v="0"/>
    <n v="0.39941690962099125"/>
    <n v="274"/>
  </r>
  <r>
    <s v="ORD003564"/>
    <s v="CUST9408"/>
    <s v="Mark Williams"/>
    <s v="michael.mendez@hotmail.com"/>
    <x v="6"/>
    <d v="2024-05-29T00:00:00"/>
    <x v="567"/>
    <x v="9"/>
    <x v="1"/>
    <s v="June"/>
    <x v="1"/>
    <s v="PROD6690"/>
    <x v="6"/>
    <x v="0"/>
    <n v="417"/>
    <n v="3"/>
    <n v="1252"/>
    <x v="1"/>
    <n v="102"/>
    <m/>
    <x v="2"/>
    <n v="0.40015974440894569"/>
    <n v="501"/>
  </r>
  <r>
    <s v="ORD003565"/>
    <s v="CUST2269"/>
    <s v="Parker Garcia"/>
    <s v="shannon.faulkner@hotmail.com"/>
    <x v="0"/>
    <d v="2023-08-25T00:00:00"/>
    <x v="204"/>
    <x v="10"/>
    <x v="1"/>
    <s v="February"/>
    <x v="0"/>
    <s v="PROD4527"/>
    <x v="4"/>
    <x v="2"/>
    <n v="219"/>
    <n v="2"/>
    <n v="438"/>
    <x v="0"/>
    <n v="51"/>
    <n v="4"/>
    <x v="0"/>
    <n v="0.29908675799086759"/>
    <n v="131"/>
  </r>
  <r>
    <s v="ORD003566"/>
    <s v="CUST4683"/>
    <s v="Stephanie Moore"/>
    <s v="dana.proctor@gmail.com"/>
    <x v="6"/>
    <d v="2024-06-14T00:00:00"/>
    <x v="179"/>
    <x v="7"/>
    <x v="0"/>
    <s v="November"/>
    <x v="2"/>
    <s v="PROD6517"/>
    <x v="3"/>
    <x v="1"/>
    <n v="218"/>
    <n v="7"/>
    <n v="1525"/>
    <x v="2"/>
    <n v="206"/>
    <m/>
    <x v="2"/>
    <n v="0.1501639344262295"/>
    <n v="229"/>
  </r>
  <r>
    <s v="ORD003567"/>
    <s v="CUST9229"/>
    <s v="Samantha Harrington"/>
    <s v="joshua.rivera@yahoo.com"/>
    <x v="5"/>
    <d v="2023-05-06T00:00:00"/>
    <x v="518"/>
    <x v="10"/>
    <x v="0"/>
    <s v="February"/>
    <x v="2"/>
    <s v="PROD3100"/>
    <x v="12"/>
    <x v="3"/>
    <n v="520"/>
    <n v="1"/>
    <n v="520"/>
    <x v="0"/>
    <n v="67"/>
    <m/>
    <x v="2"/>
    <n v="0.35"/>
    <n v="182"/>
  </r>
  <r>
    <s v="ORD003568"/>
    <s v="CUST7911"/>
    <s v="Andrew Brown"/>
    <s v="kayla.robertson@gmail.com"/>
    <x v="6"/>
    <d v="2023-08-31T00:00:00"/>
    <x v="262"/>
    <x v="6"/>
    <x v="1"/>
    <s v="August"/>
    <x v="0"/>
    <s v="PROD6522"/>
    <x v="14"/>
    <x v="4"/>
    <n v="405"/>
    <n v="1"/>
    <n v="405"/>
    <x v="1"/>
    <n v="48"/>
    <n v="6"/>
    <x v="0"/>
    <n v="0.24938271604938272"/>
    <n v="101"/>
  </r>
  <r>
    <s v="ORD003569"/>
    <s v="CUST9781"/>
    <s v="John Mack"/>
    <s v="daniel.jackson@yahoo.com"/>
    <x v="5"/>
    <d v="2024-10-07T00:00:00"/>
    <x v="688"/>
    <x v="3"/>
    <x v="0"/>
    <s v="March"/>
    <x v="0"/>
    <s v="PROD6810"/>
    <x v="3"/>
    <x v="1"/>
    <n v="303"/>
    <n v="2"/>
    <n v="606"/>
    <x v="1"/>
    <n v="73"/>
    <n v="7"/>
    <x v="0"/>
    <n v="0.15016501650165018"/>
    <n v="91"/>
  </r>
  <r>
    <s v="ORD003570"/>
    <s v="CUST5748"/>
    <s v="Amy Crawford"/>
    <s v="joseph.munoz@yahoo.com"/>
    <x v="2"/>
    <d v="2023-01-19T00:00:00"/>
    <x v="723"/>
    <x v="1"/>
    <x v="1"/>
    <s v="December"/>
    <x v="0"/>
    <s v="PROD3711"/>
    <x v="20"/>
    <x v="3"/>
    <n v="1424"/>
    <n v="6"/>
    <n v="8545"/>
    <x v="0"/>
    <n v="1200"/>
    <n v="2"/>
    <x v="0"/>
    <n v="0.35002925687536574"/>
    <n v="2991"/>
  </r>
  <r>
    <s v="ORD003571"/>
    <s v="CUST1604"/>
    <s v="Jessica Martinez"/>
    <s v="elizabeth.clark@hotmail.com"/>
    <x v="6"/>
    <d v="2023-06-15T00:00:00"/>
    <x v="450"/>
    <x v="9"/>
    <x v="0"/>
    <s v="June"/>
    <x v="0"/>
    <s v="PROD6518"/>
    <x v="8"/>
    <x v="2"/>
    <n v="47"/>
    <n v="2"/>
    <n v="94"/>
    <x v="1"/>
    <n v="11"/>
    <n v="7"/>
    <x v="0"/>
    <n v="0.2978723404255319"/>
    <n v="28"/>
  </r>
  <r>
    <s v="ORD003572"/>
    <s v="CUST2427"/>
    <s v="Frederick Kelly"/>
    <s v="megan.mcmahon@outlook.com"/>
    <x v="0"/>
    <d v="2024-02-25T00:00:00"/>
    <x v="543"/>
    <x v="7"/>
    <x v="1"/>
    <s v="November"/>
    <x v="1"/>
    <s v="PROD5700"/>
    <x v="3"/>
    <x v="1"/>
    <n v="443"/>
    <n v="4"/>
    <n v="1770"/>
    <x v="1"/>
    <n v="210"/>
    <m/>
    <x v="2"/>
    <n v="0.15028248587570622"/>
    <n v="266"/>
  </r>
  <r>
    <s v="ORD003573"/>
    <s v="CUST2006"/>
    <s v="Mary Romero"/>
    <s v="matthew.king@outlook.com"/>
    <x v="0"/>
    <d v="2024-04-30T00:00:00"/>
    <x v="179"/>
    <x v="7"/>
    <x v="0"/>
    <s v="November"/>
    <x v="1"/>
    <s v="PROD1743"/>
    <x v="18"/>
    <x v="0"/>
    <n v="1110"/>
    <n v="3"/>
    <n v="3330"/>
    <x v="0"/>
    <n v="293"/>
    <m/>
    <x v="2"/>
    <n v="0.4"/>
    <n v="1332"/>
  </r>
  <r>
    <s v="ORD003574"/>
    <s v="CUST4531"/>
    <s v="Richard Atkinson"/>
    <s v="jermaine.smith@outlook.com"/>
    <x v="5"/>
    <d v="2023-07-03T00:00:00"/>
    <x v="120"/>
    <x v="11"/>
    <x v="0"/>
    <s v="July"/>
    <x v="0"/>
    <s v="PROD8978"/>
    <x v="13"/>
    <x v="4"/>
    <n v="1268"/>
    <n v="2"/>
    <n v="2537"/>
    <x v="1"/>
    <n v="330"/>
    <n v="2"/>
    <x v="0"/>
    <n v="0.24990145841545133"/>
    <n v="634"/>
  </r>
  <r>
    <s v="ORD003575"/>
    <s v="CUST6394"/>
    <s v="Justin Lambert"/>
    <s v="robert.johnson@gmail.com"/>
    <x v="6"/>
    <d v="2024-03-04T00:00:00"/>
    <x v="628"/>
    <x v="7"/>
    <x v="1"/>
    <s v="November"/>
    <x v="2"/>
    <s v="PROD8703"/>
    <x v="20"/>
    <x v="3"/>
    <n v="1051"/>
    <n v="6"/>
    <n v="6306"/>
    <x v="2"/>
    <n v="721"/>
    <m/>
    <x v="2"/>
    <n v="0.34998414208690137"/>
    <n v="2207"/>
  </r>
  <r>
    <s v="ORD003576"/>
    <s v="CUST5465"/>
    <s v="Benjamin Nicholson"/>
    <s v="kathleen.mccarty@outlook.com"/>
    <x v="2"/>
    <d v="2023-05-30T00:00:00"/>
    <x v="326"/>
    <x v="6"/>
    <x v="0"/>
    <s v="August"/>
    <x v="0"/>
    <s v="PROD2001"/>
    <x v="17"/>
    <x v="3"/>
    <n v="705"/>
    <n v="6"/>
    <n v="4230"/>
    <x v="2"/>
    <n v="506"/>
    <n v="10"/>
    <x v="1"/>
    <n v="0.35011820330969268"/>
    <n v="1481"/>
  </r>
  <r>
    <s v="ORD003577"/>
    <s v="CUST4903"/>
    <s v="Nichole Ramirez"/>
    <s v="sarah.johnson@outlook.com"/>
    <x v="3"/>
    <d v="2023-12-31T00:00:00"/>
    <x v="519"/>
    <x v="7"/>
    <x v="1"/>
    <s v="November"/>
    <x v="0"/>
    <s v="PROD2689"/>
    <x v="14"/>
    <x v="4"/>
    <n v="291"/>
    <n v="7"/>
    <n v="2038"/>
    <x v="2"/>
    <n v="121"/>
    <n v="7"/>
    <x v="0"/>
    <n v="0.24975466143277722"/>
    <n v="509"/>
  </r>
  <r>
    <s v="ORD003578"/>
    <s v="CUST1318"/>
    <s v="Pamela Garcia"/>
    <s v="barbara.reynolds@gmail.com"/>
    <x v="1"/>
    <d v="2023-04-09T00:00:00"/>
    <x v="339"/>
    <x v="6"/>
    <x v="1"/>
    <s v="August"/>
    <x v="0"/>
    <s v="PROD6898"/>
    <x v="17"/>
    <x v="3"/>
    <n v="1194"/>
    <n v="6"/>
    <n v="7167"/>
    <x v="0"/>
    <n v="952"/>
    <n v="8"/>
    <x v="1"/>
    <n v="0.34993721222268731"/>
    <n v="2508"/>
  </r>
  <r>
    <s v="ORD003579"/>
    <s v="CUST4649"/>
    <s v="Jill Alvarado"/>
    <s v="caitlyn.love@hotmail.com"/>
    <x v="6"/>
    <d v="2024-01-27T00:00:00"/>
    <x v="236"/>
    <x v="4"/>
    <x v="0"/>
    <s v="April"/>
    <x v="0"/>
    <s v="PROD6746"/>
    <x v="10"/>
    <x v="2"/>
    <n v="165"/>
    <n v="1"/>
    <n v="165"/>
    <x v="1"/>
    <n v="14"/>
    <n v="3"/>
    <x v="0"/>
    <n v="0.29696969696969699"/>
    <n v="49"/>
  </r>
  <r>
    <s v="ORD003580"/>
    <s v="CUST6504"/>
    <s v="Curtis Garcia"/>
    <s v="maxwell.walters@outlook.com"/>
    <x v="4"/>
    <d v="2023-01-09T00:00:00"/>
    <x v="426"/>
    <x v="1"/>
    <x v="0"/>
    <s v="December"/>
    <x v="0"/>
    <s v="PROD6404"/>
    <x v="20"/>
    <x v="3"/>
    <n v="1000"/>
    <n v="8"/>
    <n v="8001"/>
    <x v="1"/>
    <n v="1065"/>
    <n v="4"/>
    <x v="0"/>
    <n v="0.34995625546806647"/>
    <n v="2800"/>
  </r>
  <r>
    <s v="ORD003581"/>
    <s v="CUST3380"/>
    <s v="Christopher Reynolds DDS"/>
    <s v="mary.ortiz@outlook.com"/>
    <x v="6"/>
    <d v="2024-03-31T00:00:00"/>
    <x v="299"/>
    <x v="6"/>
    <x v="0"/>
    <s v="August"/>
    <x v="2"/>
    <s v="PROD1398"/>
    <x v="17"/>
    <x v="3"/>
    <n v="46"/>
    <n v="6"/>
    <n v="276"/>
    <x v="1"/>
    <n v="36"/>
    <m/>
    <x v="2"/>
    <n v="0.35144927536231885"/>
    <n v="97"/>
  </r>
  <r>
    <s v="ORD003582"/>
    <s v="CUST6512"/>
    <s v="Brenda Humphrey"/>
    <s v="carrie.walker@gmail.com"/>
    <x v="2"/>
    <d v="2023-06-30T00:00:00"/>
    <x v="624"/>
    <x v="7"/>
    <x v="0"/>
    <s v="November"/>
    <x v="1"/>
    <s v="PROD7771"/>
    <x v="18"/>
    <x v="0"/>
    <n v="1220"/>
    <n v="7"/>
    <n v="8539"/>
    <x v="1"/>
    <n v="451"/>
    <m/>
    <x v="2"/>
    <n v="0.40004684389272749"/>
    <n v="3416"/>
  </r>
  <r>
    <s v="ORD003583"/>
    <s v="CUST8436"/>
    <s v="Ian Dunn"/>
    <s v="brianna.walls@yahoo.com"/>
    <x v="3"/>
    <d v="2023-09-17T00:00:00"/>
    <x v="562"/>
    <x v="11"/>
    <x v="0"/>
    <s v="July"/>
    <x v="0"/>
    <s v="PROD3045"/>
    <x v="20"/>
    <x v="3"/>
    <n v="274"/>
    <n v="6"/>
    <n v="1646"/>
    <x v="1"/>
    <n v="223"/>
    <n v="10"/>
    <x v="1"/>
    <n v="0.34993924665856624"/>
    <n v="576"/>
  </r>
  <r>
    <s v="ORD003584"/>
    <s v="CUST2269"/>
    <s v="Parker Garcia"/>
    <s v="shannon.faulkner@hotmail.com"/>
    <x v="0"/>
    <d v="2023-08-25T00:00:00"/>
    <x v="687"/>
    <x v="3"/>
    <x v="0"/>
    <s v="March"/>
    <x v="0"/>
    <s v="PROD8642"/>
    <x v="9"/>
    <x v="4"/>
    <n v="231"/>
    <n v="4"/>
    <n v="923"/>
    <x v="0"/>
    <n v="71"/>
    <n v="5"/>
    <x v="0"/>
    <n v="0.2502708559046587"/>
    <n v="231"/>
  </r>
  <r>
    <s v="ORD003585"/>
    <s v="CUST8844"/>
    <s v="Christopher Barton"/>
    <s v="meghan.bryant@outlook.com"/>
    <x v="3"/>
    <d v="2023-02-03T00:00:00"/>
    <x v="242"/>
    <x v="5"/>
    <x v="0"/>
    <s v="October"/>
    <x v="0"/>
    <s v="PROD8780"/>
    <x v="17"/>
    <x v="3"/>
    <n v="676"/>
    <n v="6"/>
    <n v="4058"/>
    <x v="3"/>
    <n v="477"/>
    <n v="5"/>
    <x v="0"/>
    <n v="0.34992607195662889"/>
    <n v="1420"/>
  </r>
  <r>
    <s v="ORD003586"/>
    <s v="CUST8609"/>
    <s v="Joshua Houston"/>
    <s v="crystal.romero@yahoo.com"/>
    <x v="3"/>
    <d v="2023-08-02T00:00:00"/>
    <x v="116"/>
    <x v="9"/>
    <x v="1"/>
    <s v="June"/>
    <x v="0"/>
    <s v="PROD1777"/>
    <x v="15"/>
    <x v="1"/>
    <n v="887"/>
    <n v="4"/>
    <n v="3546"/>
    <x v="0"/>
    <n v="307"/>
    <n v="2"/>
    <x v="0"/>
    <n v="0.15002820078962212"/>
    <n v="532"/>
  </r>
  <r>
    <s v="ORD003587"/>
    <s v="CUST1373"/>
    <s v="Justin Black"/>
    <s v="george.reynolds@yahoo.com"/>
    <x v="4"/>
    <d v="2023-12-24T00:00:00"/>
    <x v="197"/>
    <x v="9"/>
    <x v="1"/>
    <s v="June"/>
    <x v="0"/>
    <s v="PROD9655"/>
    <x v="3"/>
    <x v="1"/>
    <n v="531"/>
    <n v="2"/>
    <n v="1063"/>
    <x v="1"/>
    <n v="119"/>
    <n v="9"/>
    <x v="1"/>
    <n v="0.14957666980244591"/>
    <n v="159"/>
  </r>
  <r>
    <s v="ORD003588"/>
    <s v="CUST3992"/>
    <s v="Joshua Mcbride"/>
    <s v="kiara.gibbs@hotmail.com"/>
    <x v="4"/>
    <d v="2023-07-10T00:00:00"/>
    <x v="270"/>
    <x v="6"/>
    <x v="1"/>
    <s v="August"/>
    <x v="0"/>
    <s v="PROD6240"/>
    <x v="13"/>
    <x v="4"/>
    <n v="275"/>
    <n v="3"/>
    <n v="826"/>
    <x v="1"/>
    <n v="118"/>
    <n v="9"/>
    <x v="1"/>
    <n v="0.25060532687651332"/>
    <n v="207"/>
  </r>
  <r>
    <s v="ORD003589"/>
    <s v="CUST2554"/>
    <s v="Melissa Higgins"/>
    <s v="clifford.maddox@outlook.com"/>
    <x v="2"/>
    <d v="2023-05-09T00:00:00"/>
    <x v="238"/>
    <x v="4"/>
    <x v="0"/>
    <s v="April"/>
    <x v="0"/>
    <s v="PROD2822"/>
    <x v="19"/>
    <x v="2"/>
    <n v="313"/>
    <n v="1"/>
    <n v="313"/>
    <x v="0"/>
    <n v="42"/>
    <n v="4"/>
    <x v="0"/>
    <n v="0.30031948881789139"/>
    <n v="94"/>
  </r>
  <r>
    <s v="ORD003590"/>
    <s v="CUST3972"/>
    <s v="Valerie Thomas"/>
    <s v="robert.ortiz@yahoo.com"/>
    <x v="4"/>
    <d v="2023-09-02T00:00:00"/>
    <x v="554"/>
    <x v="4"/>
    <x v="1"/>
    <s v="April"/>
    <x v="0"/>
    <s v="PROD6037"/>
    <x v="8"/>
    <x v="2"/>
    <n v="1028"/>
    <n v="3"/>
    <n v="3085"/>
    <x v="1"/>
    <n v="396"/>
    <n v="5"/>
    <x v="0"/>
    <n v="0.300162074554295"/>
    <n v="926"/>
  </r>
  <r>
    <s v="ORD003591"/>
    <s v="CUST8450"/>
    <s v="Dr. Dawn Woods MD"/>
    <s v="samuel.lam@outlook.com"/>
    <x v="1"/>
    <d v="2023-09-15T00:00:00"/>
    <x v="630"/>
    <x v="6"/>
    <x v="1"/>
    <s v="August"/>
    <x v="2"/>
    <s v="PROD1513"/>
    <x v="12"/>
    <x v="3"/>
    <n v="916"/>
    <n v="6"/>
    <n v="5495"/>
    <x v="1"/>
    <n v="554"/>
    <m/>
    <x v="2"/>
    <n v="0.34995450409463147"/>
    <n v="1923"/>
  </r>
  <r>
    <s v="ORD003592"/>
    <s v="CUST2020"/>
    <s v="Dawn Raymond"/>
    <s v="john.romero@gmail.com"/>
    <x v="0"/>
    <d v="2023-05-12T00:00:00"/>
    <x v="328"/>
    <x v="3"/>
    <x v="0"/>
    <s v="March"/>
    <x v="0"/>
    <s v="PROD3993"/>
    <x v="19"/>
    <x v="2"/>
    <n v="771"/>
    <n v="2"/>
    <n v="1541"/>
    <x v="1"/>
    <n v="161"/>
    <n v="6"/>
    <x v="0"/>
    <n v="0.29980532121998704"/>
    <n v="462"/>
  </r>
  <r>
    <s v="ORD003593"/>
    <s v="CUST4035"/>
    <s v="Kim Gutierrez"/>
    <s v="daniel.gomez@hotmail.com"/>
    <x v="2"/>
    <d v="2024-06-30T00:00:00"/>
    <x v="96"/>
    <x v="7"/>
    <x v="0"/>
    <s v="November"/>
    <x v="0"/>
    <s v="PROD8965"/>
    <x v="21"/>
    <x v="1"/>
    <n v="982"/>
    <n v="4"/>
    <n v="3929"/>
    <x v="4"/>
    <n v="381"/>
    <n v="7"/>
    <x v="0"/>
    <n v="0.14991091880885721"/>
    <n v="589"/>
  </r>
  <r>
    <s v="ORD003594"/>
    <s v="CUST2445"/>
    <s v="Nicole Brown"/>
    <s v="ellen.lewis@hotmail.com"/>
    <x v="1"/>
    <d v="2023-05-03T00:00:00"/>
    <x v="568"/>
    <x v="8"/>
    <x v="0"/>
    <s v="September"/>
    <x v="0"/>
    <s v="PROD9302"/>
    <x v="6"/>
    <x v="0"/>
    <n v="312"/>
    <n v="4"/>
    <n v="1250"/>
    <x v="1"/>
    <n v="90"/>
    <n v="3"/>
    <x v="0"/>
    <n v="0.4"/>
    <n v="500"/>
  </r>
  <r>
    <s v="ORD003595"/>
    <s v="CUST7633"/>
    <s v="Morgan Davis"/>
    <s v="anthony.berry@yahoo.com"/>
    <x v="2"/>
    <d v="2023-06-05T00:00:00"/>
    <x v="279"/>
    <x v="10"/>
    <x v="1"/>
    <s v="February"/>
    <x v="0"/>
    <s v="PROD7245"/>
    <x v="0"/>
    <x v="0"/>
    <n v="11"/>
    <n v="1"/>
    <n v="11"/>
    <x v="1"/>
    <n v="1"/>
    <n v="3"/>
    <x v="0"/>
    <n v="0.36363636363636365"/>
    <n v="4"/>
  </r>
  <r>
    <s v="ORD003596"/>
    <s v="CUST5763"/>
    <s v="Theresa Williams"/>
    <s v="shawn.rodriguez@gmail.com"/>
    <x v="1"/>
    <d v="2023-04-24T00:00:00"/>
    <x v="144"/>
    <x v="2"/>
    <x v="0"/>
    <s v="May"/>
    <x v="0"/>
    <s v="PROD7026"/>
    <x v="12"/>
    <x v="3"/>
    <n v="509"/>
    <n v="5"/>
    <n v="2543"/>
    <x v="1"/>
    <n v="244"/>
    <n v="7"/>
    <x v="0"/>
    <n v="0.34998033818324814"/>
    <n v="890"/>
  </r>
  <r>
    <s v="ORD003597"/>
    <s v="CUST4498"/>
    <s v="David Kelley"/>
    <s v="charles.ellis@outlook.com"/>
    <x v="1"/>
    <d v="2023-02-16T00:00:00"/>
    <x v="268"/>
    <x v="0"/>
    <x v="0"/>
    <s v="January"/>
    <x v="0"/>
    <s v="PROD9218"/>
    <x v="17"/>
    <x v="3"/>
    <n v="156"/>
    <n v="1"/>
    <n v="156"/>
    <x v="1"/>
    <n v="14"/>
    <n v="5"/>
    <x v="0"/>
    <n v="0.35256410256410259"/>
    <n v="55"/>
  </r>
  <r>
    <s v="ORD003598"/>
    <s v="CUST9715"/>
    <s v="Johnny Harris"/>
    <s v="david.carter@yahoo.com"/>
    <x v="2"/>
    <d v="2023-08-25T00:00:00"/>
    <x v="18"/>
    <x v="2"/>
    <x v="1"/>
    <s v="May"/>
    <x v="0"/>
    <s v="PROD8387"/>
    <x v="14"/>
    <x v="4"/>
    <n v="497"/>
    <n v="3"/>
    <n v="1491"/>
    <x v="0"/>
    <n v="152"/>
    <n v="2"/>
    <x v="0"/>
    <n v="0.25016767270288398"/>
    <n v="373"/>
  </r>
  <r>
    <s v="ORD003599"/>
    <s v="CUST7569"/>
    <s v="Elizabeth Mills"/>
    <s v="jill.walker@outlook.com"/>
    <x v="2"/>
    <d v="2023-07-11T00:00:00"/>
    <x v="537"/>
    <x v="4"/>
    <x v="0"/>
    <s v="April"/>
    <x v="0"/>
    <s v="PROD9110"/>
    <x v="1"/>
    <x v="1"/>
    <n v="895"/>
    <n v="5"/>
    <n v="4473"/>
    <x v="1"/>
    <n v="491"/>
    <n v="3"/>
    <x v="0"/>
    <n v="0.15001117818019227"/>
    <n v="671"/>
  </r>
  <r>
    <s v="ORD003600"/>
    <s v="CUST7583"/>
    <s v="Brent Adams"/>
    <s v="sandra.ellison@gmail.com"/>
    <x v="6"/>
    <d v="2023-07-24T00:00:00"/>
    <x v="279"/>
    <x v="10"/>
    <x v="1"/>
    <s v="February"/>
    <x v="0"/>
    <s v="PROD1814"/>
    <x v="7"/>
    <x v="4"/>
    <n v="632"/>
    <n v="2"/>
    <n v="1264"/>
    <x v="1"/>
    <n v="131"/>
    <n v="5"/>
    <x v="0"/>
    <n v="0.25"/>
    <n v="316"/>
  </r>
  <r>
    <s v="ORD003601"/>
    <s v="CUST9736"/>
    <s v="Daisy Lewis"/>
    <s v="kyle.sweeney@yahoo.com"/>
    <x v="2"/>
    <d v="2024-04-07T00:00:00"/>
    <x v="462"/>
    <x v="2"/>
    <x v="1"/>
    <s v="May"/>
    <x v="0"/>
    <s v="PROD5668"/>
    <x v="10"/>
    <x v="2"/>
    <n v="835"/>
    <n v="5"/>
    <n v="4175"/>
    <x v="1"/>
    <n v="496"/>
    <n v="9"/>
    <x v="1"/>
    <n v="0.2998802395209581"/>
    <n v="1252"/>
  </r>
  <r>
    <s v="ORD003602"/>
    <s v="CUST8420"/>
    <s v="George Johnson"/>
    <s v="felicia.richard@yahoo.com"/>
    <x v="5"/>
    <d v="2024-03-31T00:00:00"/>
    <x v="189"/>
    <x v="2"/>
    <x v="0"/>
    <s v="May"/>
    <x v="0"/>
    <s v="PROD7023"/>
    <x v="1"/>
    <x v="1"/>
    <n v="253"/>
    <n v="1"/>
    <n v="253"/>
    <x v="1"/>
    <n v="16"/>
    <n v="6"/>
    <x v="0"/>
    <n v="0.15019762845849802"/>
    <n v="38"/>
  </r>
  <r>
    <s v="ORD003603"/>
    <s v="CUST6275"/>
    <s v="Austin Perez"/>
    <s v="john.thomas@yahoo.com"/>
    <x v="2"/>
    <d v="2023-04-28T00:00:00"/>
    <x v="355"/>
    <x v="2"/>
    <x v="0"/>
    <s v="May"/>
    <x v="2"/>
    <s v="PROD7036"/>
    <x v="11"/>
    <x v="3"/>
    <n v="173"/>
    <n v="5"/>
    <n v="866"/>
    <x v="1"/>
    <n v="124"/>
    <m/>
    <x v="2"/>
    <n v="0.34988452655889146"/>
    <n v="303"/>
  </r>
  <r>
    <s v="ORD003604"/>
    <s v="CUST7018"/>
    <s v="Lindsay Ruiz"/>
    <s v="jay.henson@outlook.com"/>
    <x v="6"/>
    <d v="2023-01-09T00:00:00"/>
    <x v="457"/>
    <x v="6"/>
    <x v="1"/>
    <s v="August"/>
    <x v="0"/>
    <s v="PROD9104"/>
    <x v="0"/>
    <x v="0"/>
    <n v="297"/>
    <n v="2"/>
    <n v="594"/>
    <x v="3"/>
    <n v="86"/>
    <n v="2"/>
    <x v="0"/>
    <n v="0.40067340067340068"/>
    <n v="238"/>
  </r>
  <r>
    <s v="ORD003605"/>
    <s v="CUST7010"/>
    <s v="Christian Graham"/>
    <s v="meghan.saunders@outlook.com"/>
    <x v="3"/>
    <d v="2024-06-22T00:00:00"/>
    <x v="342"/>
    <x v="7"/>
    <x v="1"/>
    <s v="November"/>
    <x v="0"/>
    <s v="PROD5997"/>
    <x v="5"/>
    <x v="3"/>
    <n v="886"/>
    <n v="7"/>
    <n v="6204"/>
    <x v="1"/>
    <n v="687"/>
    <n v="8"/>
    <x v="1"/>
    <n v="0.34993552546744033"/>
    <n v="2171"/>
  </r>
  <r>
    <s v="ORD003606"/>
    <s v="CUST3188"/>
    <s v="Janice Clark"/>
    <s v="katie.price@outlook.com"/>
    <x v="1"/>
    <d v="2023-10-13T00:00:00"/>
    <x v="201"/>
    <x v="2"/>
    <x v="1"/>
    <s v="May"/>
    <x v="0"/>
    <s v="PROD5585"/>
    <x v="6"/>
    <x v="0"/>
    <n v="1071"/>
    <n v="4"/>
    <n v="4286"/>
    <x v="1"/>
    <n v="321"/>
    <n v="8"/>
    <x v="1"/>
    <n v="0.39990667288847409"/>
    <n v="1714"/>
  </r>
  <r>
    <s v="ORD003607"/>
    <s v="CUST6305"/>
    <s v="Jacqueline Phillips"/>
    <s v="amber.stone@gmail.com"/>
    <x v="2"/>
    <d v="2024-10-27T00:00:00"/>
    <x v="390"/>
    <x v="11"/>
    <x v="0"/>
    <s v="July"/>
    <x v="0"/>
    <s v="PROD4260"/>
    <x v="1"/>
    <x v="1"/>
    <n v="828"/>
    <n v="3"/>
    <n v="2485"/>
    <x v="1"/>
    <n v="273"/>
    <n v="8"/>
    <x v="1"/>
    <n v="0.15010060362173039"/>
    <n v="373"/>
  </r>
  <r>
    <s v="ORD003608"/>
    <s v="CUST2783"/>
    <s v="Tammy Aguilar"/>
    <s v="brian.levine@outlook.com"/>
    <x v="3"/>
    <d v="2024-04-15T00:00:00"/>
    <x v="246"/>
    <x v="1"/>
    <x v="1"/>
    <s v="December"/>
    <x v="0"/>
    <s v="PROD4670"/>
    <x v="10"/>
    <x v="2"/>
    <n v="208"/>
    <n v="8"/>
    <n v="1663"/>
    <x v="0"/>
    <n v="110"/>
    <n v="6"/>
    <x v="0"/>
    <n v="0.30006013229104028"/>
    <n v="499"/>
  </r>
  <r>
    <s v="ORD003609"/>
    <s v="CUST2381"/>
    <s v="Maria Henry"/>
    <s v="david.oliver@gmail.com"/>
    <x v="2"/>
    <d v="2024-10-13T00:00:00"/>
    <x v="1"/>
    <x v="1"/>
    <x v="0"/>
    <s v="December"/>
    <x v="0"/>
    <s v="PROD2801"/>
    <x v="9"/>
    <x v="4"/>
    <n v="986"/>
    <n v="8"/>
    <n v="7886"/>
    <x v="0"/>
    <n v="1016"/>
    <n v="4"/>
    <x v="0"/>
    <n v="0.24993659650012681"/>
    <n v="1971"/>
  </r>
  <r>
    <s v="ORD003610"/>
    <s v="CUST4550"/>
    <s v="Jordan Smith"/>
    <s v="wanda.harrison@outlook.com"/>
    <x v="5"/>
    <d v="2024-11-14T00:00:00"/>
    <x v="295"/>
    <x v="10"/>
    <x v="1"/>
    <s v="February"/>
    <x v="0"/>
    <s v="PROD4676"/>
    <x v="6"/>
    <x v="0"/>
    <n v="392"/>
    <n v="2"/>
    <n v="785"/>
    <x v="1"/>
    <n v="86"/>
    <n v="2"/>
    <x v="0"/>
    <n v="0.4"/>
    <n v="314"/>
  </r>
  <r>
    <s v="ORD003611"/>
    <s v="CUST8186"/>
    <s v="Kimberly Larson"/>
    <s v="sheena.barnes@outlook.com"/>
    <x v="0"/>
    <d v="2024-05-20T00:00:00"/>
    <x v="91"/>
    <x v="6"/>
    <x v="1"/>
    <s v="August"/>
    <x v="1"/>
    <s v="PROD2039"/>
    <x v="18"/>
    <x v="0"/>
    <n v="601"/>
    <n v="5"/>
    <n v="3004"/>
    <x v="1"/>
    <n v="433"/>
    <m/>
    <x v="2"/>
    <n v="0.40013315579227698"/>
    <n v="1202"/>
  </r>
  <r>
    <s v="ORD003612"/>
    <s v="CUST1564"/>
    <s v="Michael Sexton"/>
    <s v="lori.herring@outlook.com"/>
    <x v="0"/>
    <d v="2023-07-14T00:00:00"/>
    <x v="136"/>
    <x v="8"/>
    <x v="0"/>
    <s v="September"/>
    <x v="0"/>
    <s v="PROD5935"/>
    <x v="17"/>
    <x v="3"/>
    <n v="94"/>
    <n v="2"/>
    <n v="188"/>
    <x v="0"/>
    <n v="27"/>
    <n v="4"/>
    <x v="0"/>
    <n v="0.35106382978723405"/>
    <n v="66"/>
  </r>
  <r>
    <s v="ORD003613"/>
    <s v="CUST7568"/>
    <s v="Jennifer Greene"/>
    <s v="trevor.brown@outlook.com"/>
    <x v="1"/>
    <d v="2023-03-27T00:00:00"/>
    <x v="41"/>
    <x v="8"/>
    <x v="1"/>
    <s v="September"/>
    <x v="0"/>
    <s v="PROD8370"/>
    <x v="14"/>
    <x v="4"/>
    <n v="825"/>
    <n v="2"/>
    <n v="1650"/>
    <x v="0"/>
    <n v="216"/>
    <n v="4"/>
    <x v="0"/>
    <n v="0.2503030303030303"/>
    <n v="413"/>
  </r>
  <r>
    <s v="ORD003614"/>
    <s v="CUST1127"/>
    <s v="Michael Mccarthy"/>
    <s v="carolyn.arnold@hotmail.com"/>
    <x v="6"/>
    <d v="2023-10-21T00:00:00"/>
    <x v="583"/>
    <x v="3"/>
    <x v="0"/>
    <s v="March"/>
    <x v="0"/>
    <s v="PROD8239"/>
    <x v="13"/>
    <x v="4"/>
    <n v="889"/>
    <n v="2"/>
    <n v="1779"/>
    <x v="0"/>
    <n v="219"/>
    <n v="5"/>
    <x v="0"/>
    <n v="0.25014052838673412"/>
    <n v="445"/>
  </r>
  <r>
    <s v="ORD003615"/>
    <s v="CUST6995"/>
    <s v="Leah Cortez"/>
    <s v="jennifer.dalton@outlook.com"/>
    <x v="1"/>
    <d v="2023-04-12T00:00:00"/>
    <x v="649"/>
    <x v="2"/>
    <x v="0"/>
    <s v="May"/>
    <x v="0"/>
    <s v="PROD8020"/>
    <x v="3"/>
    <x v="1"/>
    <n v="685"/>
    <n v="1"/>
    <n v="685"/>
    <x v="4"/>
    <n v="48"/>
    <n v="2"/>
    <x v="0"/>
    <n v="0.15036496350364964"/>
    <n v="103"/>
  </r>
  <r>
    <s v="ORD003616"/>
    <s v="CUST6345"/>
    <s v="Kimberly Mills"/>
    <s v="benjamin.johnson@gmail.com"/>
    <x v="2"/>
    <d v="2024-06-03T00:00:00"/>
    <x v="90"/>
    <x v="9"/>
    <x v="1"/>
    <s v="June"/>
    <x v="2"/>
    <s v="PROD7903"/>
    <x v="10"/>
    <x v="2"/>
    <n v="648"/>
    <n v="1"/>
    <n v="648"/>
    <x v="4"/>
    <n v="67"/>
    <m/>
    <x v="2"/>
    <n v="0.30092592592592593"/>
    <n v="195"/>
  </r>
  <r>
    <s v="ORD003617"/>
    <s v="CUST6776"/>
    <s v="Jason Meyer"/>
    <s v="zachary.morgan@gmail.com"/>
    <x v="6"/>
    <d v="2024-10-11T00:00:00"/>
    <x v="576"/>
    <x v="10"/>
    <x v="1"/>
    <s v="February"/>
    <x v="0"/>
    <s v="PROD5190"/>
    <x v="7"/>
    <x v="4"/>
    <n v="864"/>
    <n v="2"/>
    <n v="1728"/>
    <x v="1"/>
    <n v="98"/>
    <n v="10"/>
    <x v="1"/>
    <n v="0.25"/>
    <n v="432"/>
  </r>
  <r>
    <s v="ORD003618"/>
    <s v="CUST3504"/>
    <s v="Stacie Armstrong"/>
    <s v="maria.mercado@gmail.com"/>
    <x v="5"/>
    <d v="2023-10-13T00:00:00"/>
    <x v="611"/>
    <x v="3"/>
    <x v="0"/>
    <s v="March"/>
    <x v="2"/>
    <s v="PROD2105"/>
    <x v="7"/>
    <x v="4"/>
    <n v="887"/>
    <n v="4"/>
    <n v="3547"/>
    <x v="1"/>
    <n v="327"/>
    <m/>
    <x v="2"/>
    <n v="0.25007048209754723"/>
    <n v="887"/>
  </r>
  <r>
    <s v="ORD003619"/>
    <s v="CUST9703"/>
    <s v="Christine Lane"/>
    <s v="melinda.obrien@outlook.com"/>
    <x v="3"/>
    <d v="2024-12-01T00:00:00"/>
    <x v="456"/>
    <x v="9"/>
    <x v="1"/>
    <s v="June"/>
    <x v="0"/>
    <s v="PROD7277"/>
    <x v="9"/>
    <x v="4"/>
    <n v="266"/>
    <n v="3"/>
    <n v="799"/>
    <x v="0"/>
    <n v="73"/>
    <n v="4"/>
    <x v="0"/>
    <n v="0.25031289111389238"/>
    <n v="200"/>
  </r>
  <r>
    <s v="ORD003620"/>
    <s v="CUST2596"/>
    <s v="Joseph Dennis"/>
    <s v="edward.reyes@hotmail.com"/>
    <x v="5"/>
    <d v="2024-04-09T00:00:00"/>
    <x v="199"/>
    <x v="0"/>
    <x v="1"/>
    <s v="January"/>
    <x v="0"/>
    <s v="PROD7520"/>
    <x v="0"/>
    <x v="0"/>
    <n v="593"/>
    <n v="1"/>
    <n v="593"/>
    <x v="0"/>
    <n v="85"/>
    <n v="2"/>
    <x v="0"/>
    <n v="0.3996627318718381"/>
    <n v="237"/>
  </r>
  <r>
    <s v="ORD003621"/>
    <s v="CUST6706"/>
    <s v="Peter Jackson"/>
    <s v="charles.wright@yahoo.com"/>
    <x v="1"/>
    <d v="2024-03-06T00:00:00"/>
    <x v="543"/>
    <x v="7"/>
    <x v="1"/>
    <s v="November"/>
    <x v="1"/>
    <s v="PROD2096"/>
    <x v="0"/>
    <x v="0"/>
    <n v="245"/>
    <n v="3"/>
    <n v="736"/>
    <x v="0"/>
    <n v="106"/>
    <m/>
    <x v="2"/>
    <n v="0.39945652173913043"/>
    <n v="294"/>
  </r>
  <r>
    <s v="ORD003622"/>
    <s v="CUST9673"/>
    <s v="Brenda Hall"/>
    <s v="robert.tran@hotmail.com"/>
    <x v="3"/>
    <d v="2023-07-20T00:00:00"/>
    <x v="469"/>
    <x v="6"/>
    <x v="0"/>
    <s v="August"/>
    <x v="0"/>
    <s v="PROD2106"/>
    <x v="8"/>
    <x v="2"/>
    <n v="1227"/>
    <n v="1"/>
    <n v="1227"/>
    <x v="4"/>
    <n v="180"/>
    <n v="9"/>
    <x v="1"/>
    <n v="0.29991850040749796"/>
    <n v="368"/>
  </r>
  <r>
    <s v="ORD003623"/>
    <s v="CUST5203"/>
    <s v="Christine Lamb"/>
    <s v="rebecca.haynes@hotmail.com"/>
    <x v="0"/>
    <d v="2024-05-23T00:00:00"/>
    <x v="726"/>
    <x v="0"/>
    <x v="0"/>
    <s v="January"/>
    <x v="0"/>
    <s v="PROD5184"/>
    <x v="15"/>
    <x v="1"/>
    <n v="512"/>
    <n v="1"/>
    <n v="512"/>
    <x v="1"/>
    <n v="40"/>
    <n v="8"/>
    <x v="1"/>
    <n v="0.150390625"/>
    <n v="77"/>
  </r>
  <r>
    <s v="ORD003624"/>
    <s v="CUST1373"/>
    <s v="Justin Black"/>
    <s v="george.reynolds@yahoo.com"/>
    <x v="4"/>
    <d v="2023-12-24T00:00:00"/>
    <x v="219"/>
    <x v="11"/>
    <x v="1"/>
    <s v="July"/>
    <x v="2"/>
    <s v="PROD9487"/>
    <x v="13"/>
    <x v="4"/>
    <n v="149"/>
    <n v="6"/>
    <n v="896"/>
    <x v="1"/>
    <n v="55"/>
    <m/>
    <x v="2"/>
    <n v="0.25"/>
    <n v="224"/>
  </r>
  <r>
    <s v="ORD003625"/>
    <s v="CUST8633"/>
    <s v="Christian Lambert"/>
    <s v="christopher.moore@hotmail.com"/>
    <x v="6"/>
    <d v="2024-07-17T00:00:00"/>
    <x v="330"/>
    <x v="6"/>
    <x v="1"/>
    <s v="August"/>
    <x v="0"/>
    <s v="PROD1893"/>
    <x v="6"/>
    <x v="0"/>
    <n v="968"/>
    <n v="5"/>
    <n v="4842"/>
    <x v="1"/>
    <n v="583"/>
    <n v="8"/>
    <x v="1"/>
    <n v="0.4000413052457662"/>
    <n v="1937"/>
  </r>
  <r>
    <s v="ORD003626"/>
    <s v="CUST5509"/>
    <s v="Whitney Perry"/>
    <s v="donald.banks@yahoo.com"/>
    <x v="5"/>
    <d v="2024-03-30T00:00:00"/>
    <x v="329"/>
    <x v="11"/>
    <x v="1"/>
    <s v="July"/>
    <x v="1"/>
    <s v="PROD5342"/>
    <x v="21"/>
    <x v="1"/>
    <n v="1110"/>
    <n v="3"/>
    <n v="3331"/>
    <x v="0"/>
    <n v="303"/>
    <m/>
    <x v="2"/>
    <n v="0.15010507355148603"/>
    <n v="500"/>
  </r>
  <r>
    <s v="ORD003627"/>
    <s v="CUST1318"/>
    <s v="Pamela Garcia"/>
    <s v="barbara.reynolds@gmail.com"/>
    <x v="1"/>
    <d v="2023-04-09T00:00:00"/>
    <x v="599"/>
    <x v="8"/>
    <x v="1"/>
    <s v="September"/>
    <x v="0"/>
    <s v="PROD6949"/>
    <x v="8"/>
    <x v="2"/>
    <n v="116"/>
    <n v="4"/>
    <n v="465"/>
    <x v="1"/>
    <n v="53"/>
    <n v="5"/>
    <x v="0"/>
    <n v="0.29892473118279572"/>
    <n v="139"/>
  </r>
  <r>
    <s v="ORD003628"/>
    <s v="CUST6718"/>
    <s v="Gavin Mullen"/>
    <s v="jennifer.harris@hotmail.com"/>
    <x v="2"/>
    <d v="2023-08-14T00:00:00"/>
    <x v="24"/>
    <x v="5"/>
    <x v="1"/>
    <s v="October"/>
    <x v="2"/>
    <s v="PROD7446"/>
    <x v="11"/>
    <x v="3"/>
    <n v="1159"/>
    <n v="1"/>
    <n v="1159"/>
    <x v="1"/>
    <n v="116"/>
    <m/>
    <x v="2"/>
    <n v="0.35030198446937016"/>
    <n v="406"/>
  </r>
  <r>
    <s v="ORD003629"/>
    <s v="CUST8876"/>
    <s v="Gregory Hunter"/>
    <s v="tami.nguyen@hotmail.com"/>
    <x v="6"/>
    <d v="2024-08-14T00:00:00"/>
    <x v="686"/>
    <x v="8"/>
    <x v="0"/>
    <s v="September"/>
    <x v="1"/>
    <s v="PROD2605"/>
    <x v="5"/>
    <x v="3"/>
    <n v="124"/>
    <n v="1"/>
    <n v="124"/>
    <x v="2"/>
    <n v="10"/>
    <m/>
    <x v="2"/>
    <n v="0.34677419354838712"/>
    <n v="43"/>
  </r>
  <r>
    <s v="ORD003630"/>
    <s v="CUST4403"/>
    <s v="Michael Gonzalez"/>
    <s v="dawn.kelly@outlook.com"/>
    <x v="4"/>
    <d v="2024-09-17T00:00:00"/>
    <x v="281"/>
    <x v="11"/>
    <x v="0"/>
    <s v="July"/>
    <x v="0"/>
    <s v="PROD9036"/>
    <x v="12"/>
    <x v="3"/>
    <n v="888"/>
    <n v="1"/>
    <n v="888"/>
    <x v="0"/>
    <n v="77"/>
    <n v="8"/>
    <x v="1"/>
    <n v="0.3502252252252252"/>
    <n v="311"/>
  </r>
  <r>
    <s v="ORD003631"/>
    <s v="CUST3290"/>
    <s v="Erin Palmer"/>
    <s v="michael.owens@gmail.com"/>
    <x v="2"/>
    <d v="2023-03-05T00:00:00"/>
    <x v="715"/>
    <x v="9"/>
    <x v="1"/>
    <s v="June"/>
    <x v="1"/>
    <s v="PROD9899"/>
    <x v="1"/>
    <x v="1"/>
    <n v="125"/>
    <n v="6"/>
    <n v="747"/>
    <x v="0"/>
    <n v="67"/>
    <m/>
    <x v="2"/>
    <n v="0.1499330655957162"/>
    <n v="112"/>
  </r>
  <r>
    <s v="ORD003632"/>
    <s v="CUST9406"/>
    <s v="Tonya Washington"/>
    <s v="jason.arellano@outlook.com"/>
    <x v="5"/>
    <d v="2023-09-11T00:00:00"/>
    <x v="694"/>
    <x v="10"/>
    <x v="0"/>
    <s v="February"/>
    <x v="1"/>
    <s v="PROD7021"/>
    <x v="6"/>
    <x v="0"/>
    <n v="400"/>
    <n v="2"/>
    <n v="800"/>
    <x v="1"/>
    <n v="42"/>
    <m/>
    <x v="2"/>
    <n v="0.4"/>
    <n v="320"/>
  </r>
  <r>
    <s v="ORD003633"/>
    <s v="CUST6950"/>
    <s v="Timothy Williams"/>
    <s v="claudia.middleton@gmail.com"/>
    <x v="5"/>
    <d v="2024-05-08T00:00:00"/>
    <x v="612"/>
    <x v="9"/>
    <x v="1"/>
    <s v="June"/>
    <x v="0"/>
    <s v="PROD5268"/>
    <x v="11"/>
    <x v="3"/>
    <n v="484"/>
    <n v="1"/>
    <n v="484"/>
    <x v="2"/>
    <n v="66"/>
    <n v="5"/>
    <x v="0"/>
    <n v="0.34917355371900827"/>
    <n v="169"/>
  </r>
  <r>
    <s v="ORD003634"/>
    <s v="CUST1528"/>
    <s v="Samantha Carpenter"/>
    <s v="julie.kemp@outlook.com"/>
    <x v="6"/>
    <d v="2024-07-03T00:00:00"/>
    <x v="297"/>
    <x v="3"/>
    <x v="0"/>
    <s v="March"/>
    <x v="0"/>
    <s v="PROD2240"/>
    <x v="18"/>
    <x v="0"/>
    <n v="770"/>
    <n v="1"/>
    <n v="770"/>
    <x v="0"/>
    <n v="96"/>
    <n v="2"/>
    <x v="0"/>
    <n v="0.4"/>
    <n v="308"/>
  </r>
  <r>
    <s v="ORD003635"/>
    <s v="CUST2682"/>
    <s v="Shelly Rocha"/>
    <s v="victoria.campbell@outlook.com"/>
    <x v="2"/>
    <d v="2023-09-28T00:00:00"/>
    <x v="41"/>
    <x v="8"/>
    <x v="1"/>
    <s v="September"/>
    <x v="0"/>
    <s v="PROD4914"/>
    <x v="11"/>
    <x v="3"/>
    <n v="329"/>
    <n v="5"/>
    <n v="1644"/>
    <x v="1"/>
    <n v="124"/>
    <n v="8"/>
    <x v="1"/>
    <n v="0.3497566909975669"/>
    <n v="575"/>
  </r>
  <r>
    <s v="ORD003636"/>
    <s v="CUST3381"/>
    <s v="Scott Hall"/>
    <s v="christian.camacho@gmail.com"/>
    <x v="4"/>
    <d v="2023-03-16T00:00:00"/>
    <x v="615"/>
    <x v="0"/>
    <x v="1"/>
    <s v="January"/>
    <x v="2"/>
    <s v="PROD2790"/>
    <x v="19"/>
    <x v="2"/>
    <n v="132"/>
    <n v="1"/>
    <n v="132"/>
    <x v="2"/>
    <n v="13"/>
    <m/>
    <x v="2"/>
    <n v="0.30303030303030304"/>
    <n v="40"/>
  </r>
  <r>
    <s v="ORD003637"/>
    <s v="CUST7159"/>
    <s v="Carlos Hale"/>
    <s v="nancy.ryan@outlook.com"/>
    <x v="5"/>
    <d v="2024-01-23T00:00:00"/>
    <x v="243"/>
    <x v="2"/>
    <x v="1"/>
    <s v="May"/>
    <x v="0"/>
    <s v="PROD2733"/>
    <x v="8"/>
    <x v="2"/>
    <n v="665"/>
    <n v="1"/>
    <n v="665"/>
    <x v="0"/>
    <n v="40"/>
    <n v="5"/>
    <x v="0"/>
    <n v="0.29924812030075187"/>
    <n v="199"/>
  </r>
  <r>
    <s v="ORD003638"/>
    <s v="CUST3784"/>
    <s v="Dr. Brian Smith"/>
    <s v="tony.rowe@hotmail.com"/>
    <x v="3"/>
    <d v="2023-09-26T00:00:00"/>
    <x v="293"/>
    <x v="9"/>
    <x v="0"/>
    <s v="June"/>
    <x v="0"/>
    <s v="PROD7581"/>
    <x v="15"/>
    <x v="1"/>
    <n v="241"/>
    <n v="1"/>
    <n v="241"/>
    <x v="1"/>
    <n v="33"/>
    <n v="5"/>
    <x v="0"/>
    <n v="0.14937759336099585"/>
    <n v="36"/>
  </r>
  <r>
    <s v="ORD003639"/>
    <s v="CUST8183"/>
    <s v="Cheryl Hernandez"/>
    <s v="jeremy.tucker@outlook.com"/>
    <x v="4"/>
    <d v="2023-12-03T00:00:00"/>
    <x v="143"/>
    <x v="6"/>
    <x v="1"/>
    <s v="August"/>
    <x v="0"/>
    <s v="PROD5852"/>
    <x v="18"/>
    <x v="0"/>
    <n v="673"/>
    <n v="3"/>
    <n v="2019"/>
    <x v="2"/>
    <n v="145"/>
    <n v="3"/>
    <x v="0"/>
    <n v="0.4001981178801387"/>
    <n v="808"/>
  </r>
  <r>
    <s v="ORD003640"/>
    <s v="CUST5330"/>
    <s v="Nathan Jones"/>
    <s v="tricia.ward@yahoo.com"/>
    <x v="6"/>
    <d v="2023-04-13T00:00:00"/>
    <x v="493"/>
    <x v="6"/>
    <x v="0"/>
    <s v="August"/>
    <x v="0"/>
    <s v="PROD5504"/>
    <x v="7"/>
    <x v="4"/>
    <n v="112"/>
    <n v="5"/>
    <n v="559"/>
    <x v="1"/>
    <n v="35"/>
    <n v="2"/>
    <x v="0"/>
    <n v="0.25044722719141321"/>
    <n v="140"/>
  </r>
  <r>
    <s v="ORD003641"/>
    <s v="CUST1586"/>
    <s v="Michael Smith"/>
    <s v="alice.walker@outlook.com"/>
    <x v="2"/>
    <d v="2024-03-02T00:00:00"/>
    <x v="49"/>
    <x v="4"/>
    <x v="1"/>
    <s v="April"/>
    <x v="0"/>
    <s v="PROD4181"/>
    <x v="18"/>
    <x v="0"/>
    <n v="312"/>
    <n v="3"/>
    <n v="937"/>
    <x v="1"/>
    <n v="56"/>
    <n v="5"/>
    <x v="0"/>
    <n v="0.400213447171825"/>
    <n v="375"/>
  </r>
  <r>
    <s v="ORD003642"/>
    <s v="CUST1032"/>
    <s v="Patricia Vargas"/>
    <s v="dennis.weaver@yahoo.com"/>
    <x v="0"/>
    <d v="2023-07-13T00:00:00"/>
    <x v="265"/>
    <x v="8"/>
    <x v="1"/>
    <s v="September"/>
    <x v="0"/>
    <s v="PROD5334"/>
    <x v="1"/>
    <x v="1"/>
    <n v="424"/>
    <n v="4"/>
    <n v="1697"/>
    <x v="2"/>
    <n v="195"/>
    <n v="10"/>
    <x v="1"/>
    <n v="0.15026517383618149"/>
    <n v="255"/>
  </r>
  <r>
    <s v="ORD003643"/>
    <s v="CUST5037"/>
    <s v="Mark Williams"/>
    <s v="jill.thompson@gmail.com"/>
    <x v="3"/>
    <d v="2024-09-25T00:00:00"/>
    <x v="258"/>
    <x v="10"/>
    <x v="1"/>
    <s v="February"/>
    <x v="0"/>
    <s v="PROD6516"/>
    <x v="18"/>
    <x v="0"/>
    <n v="94"/>
    <n v="2"/>
    <n v="188"/>
    <x v="1"/>
    <n v="16"/>
    <n v="7"/>
    <x v="0"/>
    <n v="0.39893617021276595"/>
    <n v="75"/>
  </r>
  <r>
    <s v="ORD003644"/>
    <s v="CUST5672"/>
    <s v="Sandra Smith"/>
    <s v="brian.parker@yahoo.com"/>
    <x v="6"/>
    <d v="2024-06-12T00:00:00"/>
    <x v="515"/>
    <x v="11"/>
    <x v="0"/>
    <s v="July"/>
    <x v="0"/>
    <s v="PROD3597"/>
    <x v="8"/>
    <x v="2"/>
    <n v="159"/>
    <n v="2"/>
    <n v="319"/>
    <x v="1"/>
    <n v="28"/>
    <n v="7"/>
    <x v="0"/>
    <n v="0.30094043887147337"/>
    <n v="96"/>
  </r>
  <r>
    <s v="ORD003645"/>
    <s v="CUST2427"/>
    <s v="Frederick Kelly"/>
    <s v="megan.mcmahon@outlook.com"/>
    <x v="0"/>
    <d v="2024-02-25T00:00:00"/>
    <x v="466"/>
    <x v="8"/>
    <x v="0"/>
    <s v="September"/>
    <x v="1"/>
    <s v="PROD7303"/>
    <x v="16"/>
    <x v="0"/>
    <n v="135"/>
    <n v="5"/>
    <n v="674"/>
    <x v="0"/>
    <n v="38"/>
    <m/>
    <x v="2"/>
    <n v="0.39910979228486648"/>
    <n v="269"/>
  </r>
  <r>
    <s v="ORD003646"/>
    <s v="CUST3491"/>
    <s v="Thomas Landry"/>
    <s v="teresa.stephens@outlook.com"/>
    <x v="3"/>
    <d v="2024-04-08T00:00:00"/>
    <x v="403"/>
    <x v="5"/>
    <x v="1"/>
    <s v="October"/>
    <x v="0"/>
    <s v="PROD7131"/>
    <x v="4"/>
    <x v="2"/>
    <n v="790"/>
    <n v="6"/>
    <n v="4737"/>
    <x v="0"/>
    <n v="553"/>
    <n v="3"/>
    <x v="0"/>
    <n v="0.29997888959256913"/>
    <n v="1421"/>
  </r>
  <r>
    <s v="ORD003647"/>
    <s v="CUST6335"/>
    <s v="Christine Vargas"/>
    <s v="adrienne.wilson@gmail.com"/>
    <x v="4"/>
    <d v="2024-08-15T00:00:00"/>
    <x v="663"/>
    <x v="7"/>
    <x v="0"/>
    <s v="November"/>
    <x v="0"/>
    <s v="PROD6456"/>
    <x v="11"/>
    <x v="3"/>
    <n v="614"/>
    <n v="6"/>
    <n v="3683"/>
    <x v="0"/>
    <n v="198"/>
    <n v="8"/>
    <x v="1"/>
    <n v="0.34998642411077924"/>
    <n v="1289"/>
  </r>
  <r>
    <s v="ORD003648"/>
    <s v="CUST5362"/>
    <s v="April York"/>
    <s v="susan.james@outlook.com"/>
    <x v="0"/>
    <d v="2024-01-21T00:00:00"/>
    <x v="535"/>
    <x v="0"/>
    <x v="1"/>
    <s v="January"/>
    <x v="0"/>
    <s v="PROD7332"/>
    <x v="7"/>
    <x v="4"/>
    <n v="59"/>
    <n v="1"/>
    <n v="59"/>
    <x v="1"/>
    <n v="4"/>
    <n v="7"/>
    <x v="0"/>
    <n v="0.25423728813559321"/>
    <n v="15"/>
  </r>
  <r>
    <s v="ORD003649"/>
    <s v="CUST8700"/>
    <s v="Melissa Jones"/>
    <s v="gregory.kennedy@yahoo.com"/>
    <x v="0"/>
    <d v="2024-10-30T00:00:00"/>
    <x v="559"/>
    <x v="11"/>
    <x v="1"/>
    <s v="July"/>
    <x v="0"/>
    <s v="PROD1194"/>
    <x v="19"/>
    <x v="2"/>
    <n v="225"/>
    <n v="6"/>
    <n v="1351"/>
    <x v="1"/>
    <n v="119"/>
    <n v="2"/>
    <x v="0"/>
    <n v="0.29977794226498888"/>
    <n v="405"/>
  </r>
  <r>
    <s v="ORD003650"/>
    <s v="CUST2753"/>
    <s v="Donna Montgomery"/>
    <s v="lauren.mays@outlook.com"/>
    <x v="6"/>
    <d v="2024-02-27T00:00:00"/>
    <x v="560"/>
    <x v="8"/>
    <x v="0"/>
    <s v="September"/>
    <x v="0"/>
    <s v="PROD4617"/>
    <x v="0"/>
    <x v="0"/>
    <n v="220"/>
    <n v="5"/>
    <n v="1102"/>
    <x v="1"/>
    <n v="161"/>
    <n v="6"/>
    <x v="0"/>
    <n v="0.40018148820326677"/>
    <n v="441"/>
  </r>
  <r>
    <s v="ORD003651"/>
    <s v="CUST9271"/>
    <s v="Janet Richmond"/>
    <s v="darlene.grimes@hotmail.com"/>
    <x v="3"/>
    <d v="2024-05-22T00:00:00"/>
    <x v="175"/>
    <x v="6"/>
    <x v="0"/>
    <s v="August"/>
    <x v="2"/>
    <s v="PROD7727"/>
    <x v="21"/>
    <x v="1"/>
    <n v="1143"/>
    <n v="2"/>
    <n v="2287"/>
    <x v="0"/>
    <n v="310"/>
    <m/>
    <x v="2"/>
    <n v="0.14997813729777001"/>
    <n v="343"/>
  </r>
  <r>
    <s v="ORD003652"/>
    <s v="CUST1911"/>
    <s v="Nicole Greer"/>
    <s v="christopher.patel@hotmail.com"/>
    <x v="0"/>
    <d v="2024-06-23T00:00:00"/>
    <x v="278"/>
    <x v="7"/>
    <x v="1"/>
    <s v="November"/>
    <x v="0"/>
    <s v="PROD3105"/>
    <x v="4"/>
    <x v="2"/>
    <n v="1494"/>
    <n v="7"/>
    <n v="10460"/>
    <x v="1"/>
    <n v="1473"/>
    <n v="6"/>
    <x v="0"/>
    <n v="0.3"/>
    <n v="3138"/>
  </r>
  <r>
    <s v="ORD003653"/>
    <s v="CUST4590"/>
    <s v="Jessica Stephens"/>
    <s v="sara.rice@gmail.com"/>
    <x v="3"/>
    <d v="2023-01-05T00:00:00"/>
    <x v="550"/>
    <x v="7"/>
    <x v="1"/>
    <s v="November"/>
    <x v="0"/>
    <s v="PROD1880"/>
    <x v="4"/>
    <x v="2"/>
    <n v="26"/>
    <n v="4"/>
    <n v="105"/>
    <x v="1"/>
    <n v="8"/>
    <n v="5"/>
    <x v="0"/>
    <n v="0.29523809523809524"/>
    <n v="31"/>
  </r>
  <r>
    <s v="ORD003654"/>
    <s v="CUST2621"/>
    <s v="Peter Serrano"/>
    <s v="sean.murphy@gmail.com"/>
    <x v="0"/>
    <d v="2023-09-16T00:00:00"/>
    <x v="346"/>
    <x v="3"/>
    <x v="0"/>
    <s v="March"/>
    <x v="0"/>
    <s v="PROD8949"/>
    <x v="12"/>
    <x v="3"/>
    <n v="874"/>
    <n v="5"/>
    <n v="4370"/>
    <x v="0"/>
    <n v="388"/>
    <n v="9"/>
    <x v="1"/>
    <n v="0.35011441647597252"/>
    <n v="1530"/>
  </r>
  <r>
    <s v="ORD003655"/>
    <s v="CUST9691"/>
    <s v="James Smith"/>
    <s v="mary.barr@yahoo.com"/>
    <x v="6"/>
    <d v="2023-07-30T00:00:00"/>
    <x v="111"/>
    <x v="7"/>
    <x v="0"/>
    <s v="November"/>
    <x v="0"/>
    <s v="PROD7487"/>
    <x v="5"/>
    <x v="3"/>
    <n v="439"/>
    <n v="3"/>
    <n v="1318"/>
    <x v="1"/>
    <n v="102"/>
    <n v="3"/>
    <x v="0"/>
    <n v="0.34977238239757208"/>
    <n v="461"/>
  </r>
  <r>
    <s v="ORD003656"/>
    <s v="CUST6394"/>
    <s v="Brian Bell"/>
    <s v="jodi.crawford@outlook.com"/>
    <x v="0"/>
    <d v="2024-08-01T00:00:00"/>
    <x v="332"/>
    <x v="10"/>
    <x v="0"/>
    <s v="February"/>
    <x v="0"/>
    <s v="PROD1815"/>
    <x v="0"/>
    <x v="0"/>
    <n v="302"/>
    <n v="2"/>
    <n v="604"/>
    <x v="0"/>
    <n v="59"/>
    <n v="2"/>
    <x v="0"/>
    <n v="0.39900662251655628"/>
    <n v="241"/>
  </r>
  <r>
    <s v="ORD003657"/>
    <s v="CUST2271"/>
    <s v="Zachary Bennett"/>
    <s v="rebekah.rodriguez@hotmail.com"/>
    <x v="1"/>
    <d v="2024-12-20T00:00:00"/>
    <x v="399"/>
    <x v="0"/>
    <x v="1"/>
    <s v="January"/>
    <x v="0"/>
    <s v="PROD1289"/>
    <x v="21"/>
    <x v="1"/>
    <n v="548"/>
    <n v="2"/>
    <n v="1096"/>
    <x v="2"/>
    <n v="101"/>
    <n v="6"/>
    <x v="0"/>
    <n v="0.14963503649635038"/>
    <n v="164"/>
  </r>
  <r>
    <s v="ORD003658"/>
    <s v="CUST5021"/>
    <s v="Edward Wheeler"/>
    <s v="kyle.clark@hotmail.com"/>
    <x v="5"/>
    <d v="2023-12-10T00:00:00"/>
    <x v="368"/>
    <x v="6"/>
    <x v="0"/>
    <s v="August"/>
    <x v="0"/>
    <s v="PROD6427"/>
    <x v="15"/>
    <x v="1"/>
    <n v="623"/>
    <n v="5"/>
    <n v="3113"/>
    <x v="1"/>
    <n v="202"/>
    <n v="7"/>
    <x v="0"/>
    <n v="0.15001606167683906"/>
    <n v="467"/>
  </r>
  <r>
    <s v="ORD003659"/>
    <s v="CUST9065"/>
    <s v="Todd Wiley"/>
    <s v="eric.pugh@gmail.com"/>
    <x v="2"/>
    <d v="2023-04-03T00:00:00"/>
    <x v="507"/>
    <x v="8"/>
    <x v="0"/>
    <s v="September"/>
    <x v="0"/>
    <s v="PROD3668"/>
    <x v="4"/>
    <x v="2"/>
    <n v="491"/>
    <n v="2"/>
    <n v="982"/>
    <x v="1"/>
    <n v="143"/>
    <n v="10"/>
    <x v="1"/>
    <n v="0.30040733197556008"/>
    <n v="295"/>
  </r>
  <r>
    <s v="ORD003660"/>
    <s v="CUST2140"/>
    <s v="Tara Gonzalez"/>
    <s v="kristy.johnson@yahoo.com"/>
    <x v="5"/>
    <d v="2024-08-05T00:00:00"/>
    <x v="707"/>
    <x v="5"/>
    <x v="0"/>
    <s v="October"/>
    <x v="0"/>
    <s v="PROD3829"/>
    <x v="15"/>
    <x v="1"/>
    <n v="162"/>
    <n v="3"/>
    <n v="485"/>
    <x v="3"/>
    <n v="41"/>
    <n v="10"/>
    <x v="1"/>
    <n v="0.15051546391752577"/>
    <n v="73"/>
  </r>
  <r>
    <s v="ORD003661"/>
    <s v="CUST2533"/>
    <s v="Timothy Diaz"/>
    <s v="thomas.coleman@outlook.com"/>
    <x v="5"/>
    <d v="2023-09-29T00:00:00"/>
    <x v="241"/>
    <x v="8"/>
    <x v="1"/>
    <s v="September"/>
    <x v="1"/>
    <s v="PROD7700"/>
    <x v="1"/>
    <x v="1"/>
    <n v="241"/>
    <n v="4"/>
    <n v="964"/>
    <x v="0"/>
    <n v="143"/>
    <m/>
    <x v="2"/>
    <n v="0.15041493775933609"/>
    <n v="145"/>
  </r>
  <r>
    <s v="ORD003662"/>
    <s v="CUST2405"/>
    <s v="Christina Ramirez"/>
    <s v="leslie.lopez@yahoo.com"/>
    <x v="3"/>
    <d v="2024-04-22T00:00:00"/>
    <x v="383"/>
    <x v="0"/>
    <x v="1"/>
    <s v="January"/>
    <x v="0"/>
    <s v="PROD3866"/>
    <x v="0"/>
    <x v="0"/>
    <n v="297"/>
    <n v="3"/>
    <n v="891"/>
    <x v="0"/>
    <n v="84"/>
    <n v="9"/>
    <x v="1"/>
    <n v="0.3995510662177329"/>
    <n v="356"/>
  </r>
  <r>
    <s v="ORD003663"/>
    <s v="CUST6031"/>
    <s v="Matthew Mora"/>
    <s v="linda.obrien@yahoo.com"/>
    <x v="6"/>
    <d v="2023-10-10T00:00:00"/>
    <x v="83"/>
    <x v="11"/>
    <x v="1"/>
    <s v="July"/>
    <x v="1"/>
    <s v="PROD2673"/>
    <x v="5"/>
    <x v="3"/>
    <n v="1113"/>
    <n v="2"/>
    <n v="2225"/>
    <x v="3"/>
    <n v="314"/>
    <m/>
    <x v="2"/>
    <n v="0.3501123595505618"/>
    <n v="779"/>
  </r>
  <r>
    <s v="ORD003664"/>
    <s v="CUST7607"/>
    <s v="Kathryn Medina"/>
    <s v="shaun.mccarthy@yahoo.com"/>
    <x v="6"/>
    <d v="2024-06-02T00:00:00"/>
    <x v="570"/>
    <x v="1"/>
    <x v="1"/>
    <s v="December"/>
    <x v="2"/>
    <s v="PROD4777"/>
    <x v="10"/>
    <x v="2"/>
    <n v="1257"/>
    <n v="6"/>
    <n v="7539"/>
    <x v="1"/>
    <n v="1000"/>
    <m/>
    <x v="2"/>
    <n v="0.30003979307600476"/>
    <n v="2262"/>
  </r>
  <r>
    <s v="ORD003665"/>
    <s v="CUST7683"/>
    <s v="Sherry Hobbs"/>
    <s v="penny.myers@gmail.com"/>
    <x v="2"/>
    <d v="2023-05-25T00:00:00"/>
    <x v="395"/>
    <x v="8"/>
    <x v="1"/>
    <s v="September"/>
    <x v="0"/>
    <s v="PROD5099"/>
    <x v="21"/>
    <x v="1"/>
    <n v="433"/>
    <n v="4"/>
    <n v="1734"/>
    <x v="1"/>
    <n v="129"/>
    <n v="9"/>
    <x v="1"/>
    <n v="0.14994232987312572"/>
    <n v="260"/>
  </r>
  <r>
    <s v="ORD003666"/>
    <s v="CUST6053"/>
    <s v="Michelle Glenn"/>
    <s v="erin.brown@hotmail.com"/>
    <x v="5"/>
    <d v="2024-12-01T00:00:00"/>
    <x v="581"/>
    <x v="9"/>
    <x v="1"/>
    <s v="June"/>
    <x v="0"/>
    <s v="PROD1749"/>
    <x v="13"/>
    <x v="4"/>
    <n v="863"/>
    <n v="2"/>
    <n v="1727"/>
    <x v="1"/>
    <n v="161"/>
    <n v="7"/>
    <x v="0"/>
    <n v="0.25014475969889982"/>
    <n v="432"/>
  </r>
  <r>
    <s v="ORD003667"/>
    <s v="CUST8224"/>
    <s v="Jeremiah Stewart"/>
    <s v="brian.edwards@hotmail.com"/>
    <x v="0"/>
    <d v="2023-02-05T00:00:00"/>
    <x v="52"/>
    <x v="2"/>
    <x v="1"/>
    <s v="May"/>
    <x v="0"/>
    <s v="PROD9144"/>
    <x v="11"/>
    <x v="3"/>
    <n v="846"/>
    <n v="5"/>
    <n v="4230"/>
    <x v="1"/>
    <n v="264"/>
    <n v="9"/>
    <x v="1"/>
    <n v="0.34988179669030733"/>
    <n v="1480"/>
  </r>
  <r>
    <s v="ORD003668"/>
    <s v="CUST7758"/>
    <s v="Jennifer Vaughn"/>
    <s v="steven.jones@outlook.com"/>
    <x v="3"/>
    <d v="2023-09-17T00:00:00"/>
    <x v="170"/>
    <x v="5"/>
    <x v="1"/>
    <s v="October"/>
    <x v="0"/>
    <s v="PROD3283"/>
    <x v="14"/>
    <x v="4"/>
    <n v="403"/>
    <n v="2"/>
    <n v="806"/>
    <x v="1"/>
    <n v="61"/>
    <n v="2"/>
    <x v="0"/>
    <n v="0.24937965260545905"/>
    <n v="201"/>
  </r>
  <r>
    <s v="ORD003669"/>
    <s v="CUST5048"/>
    <s v="Johnathan Mills"/>
    <s v="monique.ho@outlook.com"/>
    <x v="3"/>
    <d v="2023-03-18T00:00:00"/>
    <x v="132"/>
    <x v="7"/>
    <x v="0"/>
    <s v="November"/>
    <x v="1"/>
    <s v="PROD8450"/>
    <x v="21"/>
    <x v="1"/>
    <n v="185"/>
    <n v="4"/>
    <n v="740"/>
    <x v="2"/>
    <n v="44"/>
    <m/>
    <x v="2"/>
    <n v="0.15"/>
    <n v="111"/>
  </r>
  <r>
    <s v="ORD003670"/>
    <s v="CUST2386"/>
    <s v="Robert Sanchez"/>
    <s v="richard.orr@hotmail.com"/>
    <x v="3"/>
    <d v="2024-06-27T00:00:00"/>
    <x v="161"/>
    <x v="0"/>
    <x v="0"/>
    <s v="January"/>
    <x v="0"/>
    <s v="PROD7530"/>
    <x v="16"/>
    <x v="0"/>
    <n v="220"/>
    <n v="3"/>
    <n v="661"/>
    <x v="3"/>
    <n v="39"/>
    <n v="5"/>
    <x v="0"/>
    <n v="0.39939485627836613"/>
    <n v="264"/>
  </r>
  <r>
    <s v="ORD003671"/>
    <s v="CUST4967"/>
    <s v="Adam Reynolds"/>
    <s v="margaret.newman@yahoo.com"/>
    <x v="4"/>
    <d v="2023-10-12T00:00:00"/>
    <x v="423"/>
    <x v="4"/>
    <x v="1"/>
    <s v="April"/>
    <x v="0"/>
    <s v="PROD8740"/>
    <x v="8"/>
    <x v="2"/>
    <n v="895"/>
    <n v="2"/>
    <n v="1791"/>
    <x v="3"/>
    <n v="149"/>
    <n v="8"/>
    <x v="1"/>
    <n v="0.29983249581239529"/>
    <n v="537"/>
  </r>
  <r>
    <s v="ORD003672"/>
    <s v="CUST6490"/>
    <s v="Morgan Allen"/>
    <s v="ashley.vargas@yahoo.com"/>
    <x v="4"/>
    <d v="2023-01-19T00:00:00"/>
    <x v="491"/>
    <x v="2"/>
    <x v="0"/>
    <s v="May"/>
    <x v="0"/>
    <s v="PROD2840"/>
    <x v="1"/>
    <x v="1"/>
    <n v="213"/>
    <n v="5"/>
    <n v="1066"/>
    <x v="2"/>
    <n v="84"/>
    <n v="9"/>
    <x v="1"/>
    <n v="0.15009380863039401"/>
    <n v="160"/>
  </r>
  <r>
    <s v="ORD003673"/>
    <s v="CUST8994"/>
    <s v="John Campbell"/>
    <s v="sean.ward@gmail.com"/>
    <x v="4"/>
    <d v="2024-01-15T00:00:00"/>
    <x v="4"/>
    <x v="0"/>
    <x v="1"/>
    <s v="January"/>
    <x v="1"/>
    <s v="PROD3276"/>
    <x v="16"/>
    <x v="0"/>
    <n v="187"/>
    <n v="3"/>
    <n v="561"/>
    <x v="2"/>
    <n v="51"/>
    <m/>
    <x v="2"/>
    <n v="0.39928698752228164"/>
    <n v="224"/>
  </r>
  <r>
    <s v="ORD003674"/>
    <s v="CUST5535"/>
    <s v="Kristen Miller"/>
    <s v="daniel.cole@gmail.com"/>
    <x v="2"/>
    <d v="2024-09-10T00:00:00"/>
    <x v="725"/>
    <x v="11"/>
    <x v="1"/>
    <s v="July"/>
    <x v="0"/>
    <s v="PROD2798"/>
    <x v="7"/>
    <x v="4"/>
    <n v="650"/>
    <n v="2"/>
    <n v="1301"/>
    <x v="1"/>
    <n v="169"/>
    <n v="6"/>
    <x v="0"/>
    <n v="0.24980784012298232"/>
    <n v="325"/>
  </r>
  <r>
    <s v="ORD003675"/>
    <s v="CUST5950"/>
    <s v="Deanna Mckee"/>
    <s v="melissa.bennett@outlook.com"/>
    <x v="4"/>
    <d v="2023-04-12T00:00:00"/>
    <x v="694"/>
    <x v="10"/>
    <x v="0"/>
    <s v="February"/>
    <x v="0"/>
    <s v="PROD5235"/>
    <x v="12"/>
    <x v="3"/>
    <n v="43"/>
    <n v="2"/>
    <n v="87"/>
    <x v="3"/>
    <n v="7"/>
    <n v="5"/>
    <x v="0"/>
    <n v="0.34482758620689657"/>
    <n v="30"/>
  </r>
  <r>
    <s v="ORD003676"/>
    <s v="CUST5174"/>
    <s v="Eileen Underwood"/>
    <s v="kelly.marshall@yahoo.com"/>
    <x v="0"/>
    <d v="2024-11-23T00:00:00"/>
    <x v="512"/>
    <x v="2"/>
    <x v="0"/>
    <s v="May"/>
    <x v="0"/>
    <s v="PROD1090"/>
    <x v="16"/>
    <x v="0"/>
    <n v="356"/>
    <n v="4"/>
    <n v="1425"/>
    <x v="1"/>
    <n v="146"/>
    <n v="10"/>
    <x v="1"/>
    <n v="0.4"/>
    <n v="570"/>
  </r>
  <r>
    <s v="ORD003677"/>
    <s v="CUST5134"/>
    <s v="Kathleen Brooks"/>
    <s v="james.williams@gmail.com"/>
    <x v="6"/>
    <d v="2024-02-05T00:00:00"/>
    <x v="159"/>
    <x v="6"/>
    <x v="1"/>
    <s v="August"/>
    <x v="2"/>
    <s v="PROD7712"/>
    <x v="7"/>
    <x v="4"/>
    <n v="747"/>
    <n v="5"/>
    <n v="3733"/>
    <x v="0"/>
    <n v="306"/>
    <m/>
    <x v="2"/>
    <n v="0.24993302973479775"/>
    <n v="933"/>
  </r>
  <r>
    <s v="ORD003678"/>
    <s v="CUST4169"/>
    <s v="Christian Weaver"/>
    <s v="megan.wilson@yahoo.com"/>
    <x v="1"/>
    <d v="2024-10-29T00:00:00"/>
    <x v="440"/>
    <x v="5"/>
    <x v="0"/>
    <s v="October"/>
    <x v="0"/>
    <s v="PROD2094"/>
    <x v="17"/>
    <x v="3"/>
    <n v="74"/>
    <n v="4"/>
    <n v="295"/>
    <x v="0"/>
    <n v="27"/>
    <n v="3"/>
    <x v="0"/>
    <n v="0.34915254237288135"/>
    <n v="103"/>
  </r>
  <r>
    <s v="ORD003679"/>
    <s v="CUST2502"/>
    <s v="John Richards"/>
    <s v="diana.bauer@gmail.com"/>
    <x v="6"/>
    <d v="2023-11-13T00:00:00"/>
    <x v="161"/>
    <x v="0"/>
    <x v="0"/>
    <s v="January"/>
    <x v="0"/>
    <s v="PROD4912"/>
    <x v="16"/>
    <x v="0"/>
    <n v="628"/>
    <n v="3"/>
    <n v="1885"/>
    <x v="1"/>
    <n v="176"/>
    <n v="4"/>
    <x v="0"/>
    <n v="0.4"/>
    <n v="754"/>
  </r>
  <r>
    <s v="ORD003680"/>
    <s v="CUST1690"/>
    <s v="Lisa Singleton"/>
    <s v="amber.patterson@hotmail.com"/>
    <x v="2"/>
    <d v="2023-10-02T00:00:00"/>
    <x v="630"/>
    <x v="6"/>
    <x v="1"/>
    <s v="August"/>
    <x v="0"/>
    <s v="PROD7715"/>
    <x v="9"/>
    <x v="4"/>
    <n v="197"/>
    <n v="3"/>
    <n v="591"/>
    <x v="1"/>
    <n v="56"/>
    <n v="9"/>
    <x v="1"/>
    <n v="0.25042301184433163"/>
    <n v="148"/>
  </r>
  <r>
    <s v="ORD003681"/>
    <s v="CUST5522"/>
    <s v="John Ramsey"/>
    <s v="jaclyn.moran@yahoo.com"/>
    <x v="3"/>
    <d v="2023-05-22T00:00:00"/>
    <x v="16"/>
    <x v="8"/>
    <x v="0"/>
    <s v="September"/>
    <x v="2"/>
    <s v="PROD3477"/>
    <x v="19"/>
    <x v="2"/>
    <n v="392"/>
    <n v="1"/>
    <n v="392"/>
    <x v="1"/>
    <n v="34"/>
    <m/>
    <x v="2"/>
    <n v="0.30102040816326531"/>
    <n v="118"/>
  </r>
  <r>
    <s v="ORD003682"/>
    <s v="CUST7650"/>
    <s v="Jacob Cunningham"/>
    <s v="philip.moore@outlook.com"/>
    <x v="4"/>
    <d v="2024-04-17T00:00:00"/>
    <x v="551"/>
    <x v="5"/>
    <x v="1"/>
    <s v="October"/>
    <x v="2"/>
    <s v="PROD8192"/>
    <x v="6"/>
    <x v="0"/>
    <n v="344"/>
    <n v="2"/>
    <n v="688"/>
    <x v="2"/>
    <n v="42"/>
    <m/>
    <x v="2"/>
    <n v="0.39970930232558138"/>
    <n v="275"/>
  </r>
  <r>
    <s v="ORD003683"/>
    <s v="CUST2280"/>
    <s v="Christopher Edwards"/>
    <s v="dawn.price@hotmail.com"/>
    <x v="0"/>
    <d v="2024-11-18T00:00:00"/>
    <x v="123"/>
    <x v="1"/>
    <x v="0"/>
    <s v="December"/>
    <x v="0"/>
    <s v="PROD2134"/>
    <x v="12"/>
    <x v="3"/>
    <n v="588"/>
    <n v="4"/>
    <n v="2352"/>
    <x v="0"/>
    <n v="279"/>
    <n v="10"/>
    <x v="1"/>
    <n v="0.34991496598639454"/>
    <n v="823"/>
  </r>
  <r>
    <s v="ORD003684"/>
    <s v="CUST8699"/>
    <s v="Taylor Malone"/>
    <s v="ronald.knox@gmail.com"/>
    <x v="0"/>
    <d v="2023-01-14T00:00:00"/>
    <x v="219"/>
    <x v="11"/>
    <x v="1"/>
    <s v="July"/>
    <x v="0"/>
    <s v="PROD9049"/>
    <x v="14"/>
    <x v="4"/>
    <n v="25"/>
    <n v="3"/>
    <n v="74"/>
    <x v="1"/>
    <n v="5"/>
    <n v="7"/>
    <x v="0"/>
    <n v="0.24324324324324326"/>
    <n v="18"/>
  </r>
  <r>
    <s v="ORD003685"/>
    <s v="CUST2752"/>
    <s v="Sarah Walker"/>
    <s v="michael.williams@outlook.com"/>
    <x v="2"/>
    <d v="2023-12-27T00:00:00"/>
    <x v="246"/>
    <x v="1"/>
    <x v="1"/>
    <s v="December"/>
    <x v="0"/>
    <s v="PROD3282"/>
    <x v="11"/>
    <x v="3"/>
    <n v="1730"/>
    <n v="2"/>
    <n v="3460"/>
    <x v="1"/>
    <n v="249"/>
    <n v="5"/>
    <x v="0"/>
    <n v="0.35"/>
    <n v="1211"/>
  </r>
  <r>
    <s v="ORD003686"/>
    <s v="CUST6753"/>
    <s v="Chad James"/>
    <s v="alicia.morris@gmail.com"/>
    <x v="1"/>
    <d v="2023-08-14T00:00:00"/>
    <x v="396"/>
    <x v="3"/>
    <x v="0"/>
    <s v="March"/>
    <x v="0"/>
    <s v="PROD9171"/>
    <x v="18"/>
    <x v="0"/>
    <n v="33"/>
    <n v="5"/>
    <n v="166"/>
    <x v="0"/>
    <n v="24"/>
    <n v="8"/>
    <x v="1"/>
    <n v="0.39759036144578314"/>
    <n v="66"/>
  </r>
  <r>
    <s v="ORD003687"/>
    <s v="CUST2445"/>
    <s v="Nicole Brown"/>
    <s v="ellen.lewis@hotmail.com"/>
    <x v="1"/>
    <d v="2023-05-03T00:00:00"/>
    <x v="380"/>
    <x v="3"/>
    <x v="1"/>
    <s v="March"/>
    <x v="0"/>
    <s v="PROD8797"/>
    <x v="19"/>
    <x v="2"/>
    <n v="356"/>
    <n v="2"/>
    <n v="711"/>
    <x v="2"/>
    <n v="98"/>
    <n v="6"/>
    <x v="0"/>
    <n v="0.29957805907172996"/>
    <n v="213"/>
  </r>
  <r>
    <s v="ORD003688"/>
    <s v="CUST9673"/>
    <s v="Brenda Hall"/>
    <s v="robert.tran@hotmail.com"/>
    <x v="3"/>
    <d v="2023-07-20T00:00:00"/>
    <x v="379"/>
    <x v="4"/>
    <x v="0"/>
    <s v="April"/>
    <x v="0"/>
    <s v="PROD8126"/>
    <x v="3"/>
    <x v="1"/>
    <n v="585"/>
    <n v="4"/>
    <n v="2338"/>
    <x v="0"/>
    <n v="221"/>
    <n v="4"/>
    <x v="0"/>
    <n v="0.15012831479897348"/>
    <n v="351"/>
  </r>
  <r>
    <s v="ORD003689"/>
    <s v="CUST7075"/>
    <s v="Michelle Allen"/>
    <s v="melissa.taylor@gmail.com"/>
    <x v="1"/>
    <d v="2023-06-23T00:00:00"/>
    <x v="208"/>
    <x v="4"/>
    <x v="1"/>
    <s v="April"/>
    <x v="0"/>
    <s v="PROD7062"/>
    <x v="4"/>
    <x v="2"/>
    <n v="1048"/>
    <n v="4"/>
    <n v="4192"/>
    <x v="1"/>
    <n v="431"/>
    <n v="7"/>
    <x v="0"/>
    <n v="0.30009541984732824"/>
    <n v="1258"/>
  </r>
  <r>
    <s v="ORD003690"/>
    <s v="CUST3392"/>
    <s v="Dr. Joseph Wilson DDS"/>
    <s v="samuel.davis@gmail.com"/>
    <x v="4"/>
    <d v="2023-11-14T00:00:00"/>
    <x v="504"/>
    <x v="6"/>
    <x v="0"/>
    <s v="August"/>
    <x v="0"/>
    <s v="PROD8379"/>
    <x v="6"/>
    <x v="0"/>
    <n v="719"/>
    <n v="3"/>
    <n v="2157"/>
    <x v="2"/>
    <n v="190"/>
    <n v="10"/>
    <x v="1"/>
    <n v="0.40009272137227631"/>
    <n v="863"/>
  </r>
  <r>
    <s v="ORD003691"/>
    <s v="CUST5760"/>
    <s v="Stacy Fisher"/>
    <s v="robert.obrien@hotmail.com"/>
    <x v="2"/>
    <d v="2023-01-13T00:00:00"/>
    <x v="115"/>
    <x v="7"/>
    <x v="1"/>
    <s v="November"/>
    <x v="0"/>
    <s v="PROD7363"/>
    <x v="12"/>
    <x v="3"/>
    <n v="1296"/>
    <n v="7"/>
    <n v="9072"/>
    <x v="3"/>
    <n v="496"/>
    <n v="10"/>
    <x v="1"/>
    <n v="0.3499779541446208"/>
    <n v="3175"/>
  </r>
  <r>
    <s v="ORD003692"/>
    <s v="CUST8699"/>
    <s v="Taylor Malone"/>
    <s v="ronald.knox@gmail.com"/>
    <x v="0"/>
    <d v="2023-01-14T00:00:00"/>
    <x v="17"/>
    <x v="0"/>
    <x v="0"/>
    <s v="January"/>
    <x v="0"/>
    <s v="PROD7814"/>
    <x v="18"/>
    <x v="0"/>
    <n v="457"/>
    <n v="3"/>
    <n v="1372"/>
    <x v="0"/>
    <n v="193"/>
    <n v="5"/>
    <x v="0"/>
    <n v="0.4001457725947522"/>
    <n v="549"/>
  </r>
  <r>
    <s v="ORD003693"/>
    <s v="CUST5700"/>
    <s v="Jeanette Morales"/>
    <s v="theresa.arnold@gmail.com"/>
    <x v="4"/>
    <d v="2024-07-24T00:00:00"/>
    <x v="566"/>
    <x v="8"/>
    <x v="0"/>
    <s v="September"/>
    <x v="0"/>
    <s v="PROD1849"/>
    <x v="13"/>
    <x v="4"/>
    <n v="140"/>
    <n v="5"/>
    <n v="700"/>
    <x v="1"/>
    <n v="50"/>
    <n v="5"/>
    <x v="0"/>
    <n v="0.25"/>
    <n v="175"/>
  </r>
  <r>
    <s v="ORD003694"/>
    <s v="CUST3437"/>
    <s v="Denise Richards"/>
    <s v="alexandra.carter@yahoo.com"/>
    <x v="0"/>
    <d v="2023-07-23T00:00:00"/>
    <x v="262"/>
    <x v="6"/>
    <x v="1"/>
    <s v="August"/>
    <x v="0"/>
    <s v="PROD5238"/>
    <x v="1"/>
    <x v="1"/>
    <n v="436"/>
    <n v="2"/>
    <n v="872"/>
    <x v="2"/>
    <n v="102"/>
    <n v="7"/>
    <x v="0"/>
    <n v="0.15022935779816513"/>
    <n v="131"/>
  </r>
  <r>
    <s v="ORD003695"/>
    <s v="CUST3392"/>
    <s v="Dr. Joseph Wilson DDS"/>
    <s v="samuel.davis@gmail.com"/>
    <x v="4"/>
    <d v="2023-11-14T00:00:00"/>
    <x v="492"/>
    <x v="11"/>
    <x v="1"/>
    <s v="July"/>
    <x v="2"/>
    <s v="PROD9802"/>
    <x v="16"/>
    <x v="0"/>
    <n v="479"/>
    <n v="1"/>
    <n v="479"/>
    <x v="1"/>
    <n v="66"/>
    <m/>
    <x v="2"/>
    <n v="0.40083507306889354"/>
    <n v="192"/>
  </r>
  <r>
    <s v="ORD003696"/>
    <s v="CUST9116"/>
    <s v="Sean Howell"/>
    <s v="edwin.steele@gmail.com"/>
    <x v="2"/>
    <d v="2023-04-01T00:00:00"/>
    <x v="99"/>
    <x v="10"/>
    <x v="0"/>
    <s v="February"/>
    <x v="2"/>
    <s v="PROD1332"/>
    <x v="21"/>
    <x v="1"/>
    <n v="178"/>
    <n v="4"/>
    <n v="712"/>
    <x v="1"/>
    <n v="54"/>
    <m/>
    <x v="2"/>
    <n v="0.1502808988764045"/>
    <n v="107"/>
  </r>
  <r>
    <s v="ORD003697"/>
    <s v="CUST4169"/>
    <s v="Christian Weaver"/>
    <s v="megan.wilson@yahoo.com"/>
    <x v="1"/>
    <d v="2024-10-29T00:00:00"/>
    <x v="386"/>
    <x v="10"/>
    <x v="0"/>
    <s v="February"/>
    <x v="0"/>
    <s v="PROD4279"/>
    <x v="11"/>
    <x v="3"/>
    <n v="385"/>
    <n v="4"/>
    <n v="1541"/>
    <x v="0"/>
    <n v="154"/>
    <n v="2"/>
    <x v="0"/>
    <n v="0.34977287475665153"/>
    <n v="539"/>
  </r>
  <r>
    <s v="ORD003698"/>
    <s v="CUST1010"/>
    <s v="Larry Beck"/>
    <s v="michelle.james@outlook.com"/>
    <x v="0"/>
    <d v="2024-04-17T00:00:00"/>
    <x v="335"/>
    <x v="0"/>
    <x v="1"/>
    <s v="January"/>
    <x v="0"/>
    <s v="PROD2624"/>
    <x v="11"/>
    <x v="3"/>
    <n v="691"/>
    <n v="1"/>
    <n v="691"/>
    <x v="1"/>
    <n v="64"/>
    <n v="5"/>
    <x v="0"/>
    <n v="0.35021707670043417"/>
    <n v="242"/>
  </r>
  <r>
    <s v="ORD003699"/>
    <s v="CUST1869"/>
    <s v="Suzanne Cooley"/>
    <s v="jack.roman@yahoo.com"/>
    <x v="0"/>
    <d v="2023-02-15T00:00:00"/>
    <x v="424"/>
    <x v="11"/>
    <x v="1"/>
    <s v="July"/>
    <x v="0"/>
    <s v="PROD7158"/>
    <x v="21"/>
    <x v="1"/>
    <n v="1164"/>
    <n v="5"/>
    <n v="5819"/>
    <x v="0"/>
    <n v="666"/>
    <n v="5"/>
    <x v="0"/>
    <n v="0.15002577762502148"/>
    <n v="873"/>
  </r>
  <r>
    <s v="ORD003700"/>
    <s v="CUST7362"/>
    <s v="John Fleming"/>
    <s v="charles.singleton@hotmail.com"/>
    <x v="2"/>
    <d v="2024-02-25T00:00:00"/>
    <x v="241"/>
    <x v="8"/>
    <x v="1"/>
    <s v="September"/>
    <x v="0"/>
    <s v="PROD4939"/>
    <x v="10"/>
    <x v="2"/>
    <n v="135"/>
    <n v="2"/>
    <n v="270"/>
    <x v="0"/>
    <n v="18"/>
    <n v="10"/>
    <x v="1"/>
    <n v="0.3"/>
    <n v="81"/>
  </r>
  <r>
    <s v="ORD003701"/>
    <s v="CUST1861"/>
    <s v="Scott Ross"/>
    <s v="leslie.garrett@hotmail.com"/>
    <x v="3"/>
    <d v="2023-02-23T00:00:00"/>
    <x v="184"/>
    <x v="3"/>
    <x v="0"/>
    <s v="March"/>
    <x v="0"/>
    <s v="PROD5079"/>
    <x v="2"/>
    <x v="1"/>
    <n v="159"/>
    <n v="3"/>
    <n v="476"/>
    <x v="0"/>
    <n v="70"/>
    <n v="4"/>
    <x v="0"/>
    <n v="0.14915966386554622"/>
    <n v="71"/>
  </r>
  <r>
    <s v="ORD003702"/>
    <s v="CUST3345"/>
    <s v="Amy Johnson"/>
    <s v="tammy.hess@outlook.com"/>
    <x v="1"/>
    <d v="2024-12-19T00:00:00"/>
    <x v="320"/>
    <x v="7"/>
    <x v="0"/>
    <s v="November"/>
    <x v="2"/>
    <s v="PROD2206"/>
    <x v="16"/>
    <x v="0"/>
    <n v="844"/>
    <n v="6"/>
    <n v="5063"/>
    <x v="0"/>
    <n v="465"/>
    <m/>
    <x v="2"/>
    <n v="0.39996049772861941"/>
    <n v="2025"/>
  </r>
  <r>
    <s v="ORD003703"/>
    <s v="CUST7568"/>
    <s v="Jennifer Greene"/>
    <s v="trevor.brown@outlook.com"/>
    <x v="1"/>
    <d v="2023-03-27T00:00:00"/>
    <x v="268"/>
    <x v="0"/>
    <x v="0"/>
    <s v="January"/>
    <x v="0"/>
    <s v="PROD7876"/>
    <x v="4"/>
    <x v="2"/>
    <n v="769"/>
    <n v="1"/>
    <n v="769"/>
    <x v="3"/>
    <n v="91"/>
    <n v="6"/>
    <x v="0"/>
    <n v="0.30039011703511054"/>
    <n v="231"/>
  </r>
  <r>
    <s v="ORD003704"/>
    <s v="CUST2606"/>
    <s v="Michele Barker"/>
    <s v="karen.torres@gmail.com"/>
    <x v="3"/>
    <d v="2024-02-04T00:00:00"/>
    <x v="384"/>
    <x v="9"/>
    <x v="1"/>
    <s v="June"/>
    <x v="0"/>
    <s v="PROD5918"/>
    <x v="10"/>
    <x v="2"/>
    <n v="59"/>
    <n v="6"/>
    <n v="353"/>
    <x v="1"/>
    <n v="36"/>
    <n v="6"/>
    <x v="0"/>
    <n v="0.3002832861189802"/>
    <n v="106"/>
  </r>
  <r>
    <s v="ORD003705"/>
    <s v="CUST4779"/>
    <s v="Mary Fleming"/>
    <s v="mary.smith@hotmail.com"/>
    <x v="0"/>
    <d v="2024-07-01T00:00:00"/>
    <x v="624"/>
    <x v="7"/>
    <x v="0"/>
    <s v="November"/>
    <x v="1"/>
    <s v="PROD6172"/>
    <x v="5"/>
    <x v="3"/>
    <n v="539"/>
    <n v="7"/>
    <n v="3770"/>
    <x v="1"/>
    <n v="407"/>
    <m/>
    <x v="2"/>
    <n v="0.35013262599469497"/>
    <n v="1320"/>
  </r>
  <r>
    <s v="ORD003706"/>
    <s v="CUST3077"/>
    <s v="Jennifer Reed"/>
    <s v="richard.sims@yahoo.com"/>
    <x v="5"/>
    <d v="2023-07-04T00:00:00"/>
    <x v="447"/>
    <x v="11"/>
    <x v="0"/>
    <s v="July"/>
    <x v="2"/>
    <s v="PROD5487"/>
    <x v="7"/>
    <x v="4"/>
    <n v="647"/>
    <n v="1"/>
    <n v="647"/>
    <x v="1"/>
    <n v="71"/>
    <m/>
    <x v="2"/>
    <n v="0.25038639876352398"/>
    <n v="162"/>
  </r>
  <r>
    <s v="ORD003707"/>
    <s v="CUST4939"/>
    <s v="Chris Cooley"/>
    <s v="anna.garcia@yahoo.com"/>
    <x v="3"/>
    <d v="2024-07-08T00:00:00"/>
    <x v="68"/>
    <x v="9"/>
    <x v="1"/>
    <s v="June"/>
    <x v="0"/>
    <s v="PROD8796"/>
    <x v="4"/>
    <x v="2"/>
    <n v="533"/>
    <n v="3"/>
    <n v="1598"/>
    <x v="1"/>
    <n v="207"/>
    <n v="6"/>
    <x v="0"/>
    <n v="0.29974968710888611"/>
    <n v="479"/>
  </r>
  <r>
    <s v="ORD003708"/>
    <s v="CUST9669"/>
    <s v="Joe King"/>
    <s v="william.whitney@gmail.com"/>
    <x v="4"/>
    <d v="2024-06-28T00:00:00"/>
    <x v="127"/>
    <x v="4"/>
    <x v="0"/>
    <s v="April"/>
    <x v="1"/>
    <s v="PROD5512"/>
    <x v="18"/>
    <x v="0"/>
    <n v="1039"/>
    <n v="3"/>
    <n v="3117"/>
    <x v="1"/>
    <n v="164"/>
    <m/>
    <x v="2"/>
    <n v="0.40006416426050689"/>
    <n v="1247"/>
  </r>
  <r>
    <s v="ORD003709"/>
    <s v="CUST5457"/>
    <s v="Kari Carpenter"/>
    <s v="lisa.gordon@yahoo.com"/>
    <x v="3"/>
    <d v="2023-01-27T00:00:00"/>
    <x v="211"/>
    <x v="0"/>
    <x v="0"/>
    <s v="January"/>
    <x v="0"/>
    <s v="PROD7704"/>
    <x v="18"/>
    <x v="0"/>
    <n v="226"/>
    <n v="1"/>
    <n v="226"/>
    <x v="2"/>
    <n v="30"/>
    <n v="5"/>
    <x v="0"/>
    <n v="0.39823008849557523"/>
    <n v="90"/>
  </r>
  <r>
    <s v="ORD003710"/>
    <s v="CUST8907"/>
    <s v="David Gillespie"/>
    <s v="thomas.grant@gmail.com"/>
    <x v="3"/>
    <d v="2023-08-25T00:00:00"/>
    <x v="225"/>
    <x v="10"/>
    <x v="1"/>
    <s v="February"/>
    <x v="0"/>
    <s v="PROD1496"/>
    <x v="9"/>
    <x v="4"/>
    <n v="504"/>
    <n v="3"/>
    <n v="1513"/>
    <x v="2"/>
    <n v="107"/>
    <n v="2"/>
    <x v="0"/>
    <n v="0.24983476536682089"/>
    <n v="378"/>
  </r>
  <r>
    <s v="ORD003711"/>
    <s v="CUST6831"/>
    <s v="John Alexander"/>
    <s v="chelsea.grant@outlook.com"/>
    <x v="5"/>
    <d v="2023-09-29T00:00:00"/>
    <x v="520"/>
    <x v="1"/>
    <x v="0"/>
    <s v="December"/>
    <x v="0"/>
    <s v="PROD6950"/>
    <x v="20"/>
    <x v="3"/>
    <n v="1338"/>
    <n v="10"/>
    <n v="13380"/>
    <x v="0"/>
    <n v="1087"/>
    <n v="9"/>
    <x v="1"/>
    <n v="0.35"/>
    <n v="4683"/>
  </r>
  <r>
    <s v="ORD003712"/>
    <s v="CUST9673"/>
    <s v="Brenda Hall"/>
    <s v="robert.tran@hotmail.com"/>
    <x v="3"/>
    <d v="2023-07-20T00:00:00"/>
    <x v="162"/>
    <x v="9"/>
    <x v="0"/>
    <s v="June"/>
    <x v="0"/>
    <s v="PROD3182"/>
    <x v="0"/>
    <x v="0"/>
    <n v="345"/>
    <n v="2"/>
    <n v="689"/>
    <x v="0"/>
    <n v="43"/>
    <n v="2"/>
    <x v="0"/>
    <n v="0.40058055152394773"/>
    <n v="276"/>
  </r>
  <r>
    <s v="ORD003713"/>
    <s v="CUST7569"/>
    <s v="Elizabeth Mills"/>
    <s v="jill.walker@outlook.com"/>
    <x v="2"/>
    <d v="2023-07-11T00:00:00"/>
    <x v="100"/>
    <x v="10"/>
    <x v="0"/>
    <s v="February"/>
    <x v="0"/>
    <s v="PROD8761"/>
    <x v="10"/>
    <x v="2"/>
    <n v="770"/>
    <n v="3"/>
    <n v="2310"/>
    <x v="4"/>
    <n v="318"/>
    <n v="8"/>
    <x v="1"/>
    <n v="0.3"/>
    <n v="693"/>
  </r>
  <r>
    <s v="ORD003714"/>
    <s v="CUST9268"/>
    <s v="Laura Summers"/>
    <s v="allison.frye@hotmail.com"/>
    <x v="0"/>
    <d v="2023-12-09T00:00:00"/>
    <x v="634"/>
    <x v="5"/>
    <x v="0"/>
    <s v="October"/>
    <x v="0"/>
    <s v="PROD4026"/>
    <x v="7"/>
    <x v="4"/>
    <n v="245"/>
    <n v="3"/>
    <n v="734"/>
    <x v="3"/>
    <n v="65"/>
    <n v="6"/>
    <x v="0"/>
    <n v="0.25068119891008173"/>
    <n v="184"/>
  </r>
  <r>
    <s v="ORD003715"/>
    <s v="CUST2559"/>
    <s v="Carla Matthews"/>
    <s v="michael.murphy@yahoo.com"/>
    <x v="3"/>
    <d v="2023-11-04T00:00:00"/>
    <x v="367"/>
    <x v="4"/>
    <x v="1"/>
    <s v="April"/>
    <x v="0"/>
    <s v="PROD3043"/>
    <x v="21"/>
    <x v="1"/>
    <n v="298"/>
    <n v="2"/>
    <n v="597"/>
    <x v="1"/>
    <n v="76"/>
    <n v="7"/>
    <x v="0"/>
    <n v="0.15075376884422109"/>
    <n v="90"/>
  </r>
  <r>
    <s v="ORD003716"/>
    <s v="CUST3718"/>
    <s v="Andrea Dominguez"/>
    <s v="anthony.krueger@outlook.com"/>
    <x v="5"/>
    <d v="2023-08-01T00:00:00"/>
    <x v="413"/>
    <x v="2"/>
    <x v="1"/>
    <s v="May"/>
    <x v="1"/>
    <s v="PROD9840"/>
    <x v="17"/>
    <x v="3"/>
    <n v="954"/>
    <n v="3"/>
    <n v="2861"/>
    <x v="2"/>
    <n v="175"/>
    <m/>
    <x v="2"/>
    <n v="0.34987766515204471"/>
    <n v="1001"/>
  </r>
  <r>
    <s v="ORD003717"/>
    <s v="CUST5571"/>
    <s v="Mary Farrell"/>
    <s v="april.bradshaw@outlook.com"/>
    <x v="6"/>
    <d v="2023-03-17T00:00:00"/>
    <x v="137"/>
    <x v="8"/>
    <x v="1"/>
    <s v="September"/>
    <x v="0"/>
    <s v="PROD5289"/>
    <x v="0"/>
    <x v="0"/>
    <n v="137"/>
    <n v="1"/>
    <n v="137"/>
    <x v="1"/>
    <n v="7"/>
    <n v="3"/>
    <x v="0"/>
    <n v="0.40145985401459855"/>
    <n v="55"/>
  </r>
  <r>
    <s v="ORD003718"/>
    <s v="CUST9162"/>
    <s v="Sarah Ross"/>
    <s v="ashley.johnson@gmail.com"/>
    <x v="3"/>
    <d v="2024-05-15T00:00:00"/>
    <x v="192"/>
    <x v="10"/>
    <x v="1"/>
    <s v="February"/>
    <x v="1"/>
    <s v="PROD4941"/>
    <x v="9"/>
    <x v="4"/>
    <n v="215"/>
    <n v="4"/>
    <n v="862"/>
    <x v="3"/>
    <n v="68"/>
    <m/>
    <x v="2"/>
    <n v="0.24941995359628771"/>
    <n v="215"/>
  </r>
  <r>
    <s v="ORD003719"/>
    <s v="CUST6741"/>
    <s v="Anthony Patton"/>
    <s v="carmen.maddox@yahoo.com"/>
    <x v="5"/>
    <d v="2024-06-15T00:00:00"/>
    <x v="624"/>
    <x v="7"/>
    <x v="0"/>
    <s v="November"/>
    <x v="2"/>
    <s v="PROD2629"/>
    <x v="1"/>
    <x v="1"/>
    <n v="109"/>
    <n v="6"/>
    <n v="654"/>
    <x v="1"/>
    <n v="88"/>
    <m/>
    <x v="2"/>
    <n v="0.14984709480122324"/>
    <n v="98"/>
  </r>
  <r>
    <s v="ORD003720"/>
    <s v="CUST1055"/>
    <s v="Toni Lane"/>
    <s v="heather.morales@yahoo.com"/>
    <x v="3"/>
    <d v="2024-09-26T00:00:00"/>
    <x v="399"/>
    <x v="0"/>
    <x v="1"/>
    <s v="January"/>
    <x v="0"/>
    <s v="PROD2412"/>
    <x v="6"/>
    <x v="0"/>
    <n v="11"/>
    <n v="1"/>
    <n v="11"/>
    <x v="2"/>
    <n v="1"/>
    <n v="5"/>
    <x v="0"/>
    <n v="0.36363636363636365"/>
    <n v="4"/>
  </r>
  <r>
    <s v="ORD003721"/>
    <s v="CUST8860"/>
    <s v="Kim Riley"/>
    <s v="emily.hayden@gmail.com"/>
    <x v="6"/>
    <d v="2023-07-29T00:00:00"/>
    <x v="339"/>
    <x v="6"/>
    <x v="1"/>
    <s v="August"/>
    <x v="0"/>
    <s v="PROD2671"/>
    <x v="14"/>
    <x v="4"/>
    <n v="1226"/>
    <n v="3"/>
    <n v="3677"/>
    <x v="0"/>
    <n v="230"/>
    <n v="5"/>
    <x v="0"/>
    <n v="0.24993200979059016"/>
    <n v="919"/>
  </r>
  <r>
    <s v="ORD003722"/>
    <s v="CUST2240"/>
    <s v="Gloria Wright"/>
    <s v="darryl.hicks@yahoo.com"/>
    <x v="5"/>
    <d v="2024-06-22T00:00:00"/>
    <x v="435"/>
    <x v="0"/>
    <x v="0"/>
    <s v="January"/>
    <x v="2"/>
    <s v="PROD1966"/>
    <x v="19"/>
    <x v="2"/>
    <n v="60"/>
    <n v="2"/>
    <n v="120"/>
    <x v="1"/>
    <n v="12"/>
    <m/>
    <x v="2"/>
    <n v="0.3"/>
    <n v="36"/>
  </r>
  <r>
    <s v="ORD003723"/>
    <s v="CUST8181"/>
    <s v="Timothy Edwards"/>
    <s v="barbara.jackson@hotmail.com"/>
    <x v="1"/>
    <d v="2023-03-10T00:00:00"/>
    <x v="530"/>
    <x v="7"/>
    <x v="0"/>
    <s v="November"/>
    <x v="0"/>
    <s v="PROD9107"/>
    <x v="12"/>
    <x v="3"/>
    <n v="982"/>
    <n v="7"/>
    <n v="6877"/>
    <x v="4"/>
    <n v="524"/>
    <n v="6"/>
    <x v="0"/>
    <n v="0.35000727061218556"/>
    <n v="2407"/>
  </r>
  <r>
    <s v="ORD003724"/>
    <s v="CUST2967"/>
    <s v="Cathy Gaines"/>
    <s v="jonathan.sparks@outlook.com"/>
    <x v="1"/>
    <d v="2023-07-09T00:00:00"/>
    <x v="319"/>
    <x v="7"/>
    <x v="0"/>
    <s v="November"/>
    <x v="0"/>
    <s v="PROD9617"/>
    <x v="16"/>
    <x v="0"/>
    <n v="353"/>
    <n v="1"/>
    <n v="353"/>
    <x v="3"/>
    <n v="18"/>
    <n v="5"/>
    <x v="0"/>
    <n v="0.39943342776203966"/>
    <n v="141"/>
  </r>
  <r>
    <s v="ORD003725"/>
    <s v="CUST5815"/>
    <s v="John Wilson DDS"/>
    <s v="andrew.hamilton@outlook.com"/>
    <x v="6"/>
    <d v="2024-10-09T00:00:00"/>
    <x v="558"/>
    <x v="5"/>
    <x v="1"/>
    <s v="October"/>
    <x v="0"/>
    <s v="PROD6720"/>
    <x v="12"/>
    <x v="3"/>
    <n v="1121"/>
    <n v="4"/>
    <n v="4484"/>
    <x v="0"/>
    <n v="531"/>
    <n v="9"/>
    <x v="1"/>
    <n v="0.3499107939339875"/>
    <n v="1569"/>
  </r>
  <r>
    <s v="ORD003726"/>
    <s v="CUST6706"/>
    <s v="Peter Jackson"/>
    <s v="charles.wright@yahoo.com"/>
    <x v="1"/>
    <d v="2024-03-06T00:00:00"/>
    <x v="422"/>
    <x v="2"/>
    <x v="1"/>
    <s v="May"/>
    <x v="0"/>
    <s v="PROD5516"/>
    <x v="19"/>
    <x v="2"/>
    <n v="118"/>
    <n v="4"/>
    <n v="472"/>
    <x v="2"/>
    <n v="45"/>
    <n v="5"/>
    <x v="0"/>
    <n v="0.30084745762711862"/>
    <n v="142"/>
  </r>
  <r>
    <s v="ORD003727"/>
    <s v="CUST1700"/>
    <s v="Eric Marshall"/>
    <s v="cameron.mclaughlin@hotmail.com"/>
    <x v="2"/>
    <d v="2023-07-21T00:00:00"/>
    <x v="335"/>
    <x v="0"/>
    <x v="1"/>
    <s v="January"/>
    <x v="0"/>
    <s v="PROD5639"/>
    <x v="5"/>
    <x v="3"/>
    <n v="69"/>
    <n v="1"/>
    <n v="69"/>
    <x v="1"/>
    <n v="5"/>
    <n v="4"/>
    <x v="0"/>
    <n v="0.34782608695652173"/>
    <n v="24"/>
  </r>
  <r>
    <s v="ORD003728"/>
    <s v="CUST4779"/>
    <s v="Anthony Rogers"/>
    <s v="heidi.henry@yahoo.com"/>
    <x v="2"/>
    <d v="2024-09-14T00:00:00"/>
    <x v="209"/>
    <x v="2"/>
    <x v="1"/>
    <s v="May"/>
    <x v="0"/>
    <s v="PROD8987"/>
    <x v="17"/>
    <x v="3"/>
    <n v="337"/>
    <n v="5"/>
    <n v="1686"/>
    <x v="1"/>
    <n v="165"/>
    <n v="10"/>
    <x v="1"/>
    <n v="0.34994068801897982"/>
    <n v="590"/>
  </r>
  <r>
    <s v="ORD003729"/>
    <s v="CUST5103"/>
    <s v="Rebecca Mcbride"/>
    <s v="william.smith@gmail.com"/>
    <x v="1"/>
    <d v="2023-07-04T00:00:00"/>
    <x v="146"/>
    <x v="11"/>
    <x v="0"/>
    <s v="July"/>
    <x v="0"/>
    <s v="PROD8972"/>
    <x v="15"/>
    <x v="1"/>
    <n v="630"/>
    <n v="2"/>
    <n v="1260"/>
    <x v="1"/>
    <n v="174"/>
    <n v="8"/>
    <x v="1"/>
    <n v="0.15"/>
    <n v="189"/>
  </r>
  <r>
    <s v="ORD003730"/>
    <s v="CUST9933"/>
    <s v="Derrick Dean"/>
    <s v="robert.cruz@gmail.com"/>
    <x v="4"/>
    <d v="2024-10-04T00:00:00"/>
    <x v="48"/>
    <x v="4"/>
    <x v="0"/>
    <s v="April"/>
    <x v="0"/>
    <s v="PROD7758"/>
    <x v="11"/>
    <x v="3"/>
    <n v="598"/>
    <n v="4"/>
    <n v="2390"/>
    <x v="1"/>
    <n v="213"/>
    <n v="8"/>
    <x v="1"/>
    <n v="0.35020920502092051"/>
    <n v="837"/>
  </r>
  <r>
    <s v="ORD003731"/>
    <s v="CUST2527"/>
    <s v="Shelby Schwartz"/>
    <s v="heather.knapp@outlook.com"/>
    <x v="0"/>
    <d v="2024-08-17T00:00:00"/>
    <x v="11"/>
    <x v="4"/>
    <x v="1"/>
    <s v="April"/>
    <x v="0"/>
    <s v="PROD9357"/>
    <x v="17"/>
    <x v="3"/>
    <n v="868"/>
    <n v="5"/>
    <n v="4342"/>
    <x v="0"/>
    <n v="318"/>
    <n v="9"/>
    <x v="1"/>
    <n v="0.35006909258406266"/>
    <n v="1520"/>
  </r>
  <r>
    <s v="ORD003732"/>
    <s v="CUST8628"/>
    <s v="Krista Jones"/>
    <s v="catherine.thompson@outlook.com"/>
    <x v="6"/>
    <d v="2024-11-30T00:00:00"/>
    <x v="25"/>
    <x v="10"/>
    <x v="0"/>
    <s v="February"/>
    <x v="0"/>
    <s v="PROD1642"/>
    <x v="10"/>
    <x v="2"/>
    <n v="806"/>
    <n v="4"/>
    <n v="3224"/>
    <x v="0"/>
    <n v="248"/>
    <n v="5"/>
    <x v="0"/>
    <n v="0.29993796526054589"/>
    <n v="967"/>
  </r>
  <r>
    <s v="ORD003733"/>
    <s v="CUST7911"/>
    <s v="Andrew Brown"/>
    <s v="kayla.robertson@gmail.com"/>
    <x v="6"/>
    <d v="2023-08-31T00:00:00"/>
    <x v="536"/>
    <x v="9"/>
    <x v="0"/>
    <s v="June"/>
    <x v="0"/>
    <s v="PROD9425"/>
    <x v="4"/>
    <x v="2"/>
    <n v="612"/>
    <n v="2"/>
    <n v="1224"/>
    <x v="4"/>
    <n v="77"/>
    <n v="7"/>
    <x v="0"/>
    <n v="0.29983660130718953"/>
    <n v="367"/>
  </r>
  <r>
    <s v="ORD003734"/>
    <s v="CUST5479"/>
    <s v="Meredith Perez"/>
    <s v="elizabeth.rodriguez@gmail.com"/>
    <x v="4"/>
    <d v="2023-09-04T00:00:00"/>
    <x v="92"/>
    <x v="6"/>
    <x v="0"/>
    <s v="August"/>
    <x v="0"/>
    <s v="PROD9379"/>
    <x v="8"/>
    <x v="2"/>
    <n v="816"/>
    <n v="1"/>
    <n v="816"/>
    <x v="1"/>
    <n v="62"/>
    <n v="7"/>
    <x v="0"/>
    <n v="0.30024509803921567"/>
    <n v="245"/>
  </r>
  <r>
    <s v="ORD003735"/>
    <s v="CUST8777"/>
    <s v="Alicia Soto"/>
    <s v="michael.smith@yahoo.com"/>
    <x v="3"/>
    <d v="2024-07-18T00:00:00"/>
    <x v="547"/>
    <x v="0"/>
    <x v="0"/>
    <s v="January"/>
    <x v="0"/>
    <s v="PROD1158"/>
    <x v="21"/>
    <x v="1"/>
    <n v="34"/>
    <n v="2"/>
    <n v="69"/>
    <x v="1"/>
    <n v="9"/>
    <n v="4"/>
    <x v="0"/>
    <n v="0.14492753623188406"/>
    <n v="10"/>
  </r>
  <r>
    <s v="ORD003736"/>
    <s v="CUST5050"/>
    <s v="Robert Burton"/>
    <s v="linda.wu@yahoo.com"/>
    <x v="2"/>
    <d v="2023-11-09T00:00:00"/>
    <x v="236"/>
    <x v="4"/>
    <x v="0"/>
    <s v="April"/>
    <x v="1"/>
    <s v="PROD8252"/>
    <x v="13"/>
    <x v="4"/>
    <n v="925"/>
    <n v="4"/>
    <n v="3700"/>
    <x v="1"/>
    <n v="359"/>
    <m/>
    <x v="2"/>
    <n v="0.25"/>
    <n v="925"/>
  </r>
  <r>
    <s v="ORD003737"/>
    <s v="CUST2735"/>
    <s v="Mr. Terry Gonzalez"/>
    <s v="sara.bennett@yahoo.com"/>
    <x v="1"/>
    <d v="2024-04-23T00:00:00"/>
    <x v="214"/>
    <x v="11"/>
    <x v="0"/>
    <s v="July"/>
    <x v="0"/>
    <s v="PROD5103"/>
    <x v="6"/>
    <x v="0"/>
    <n v="477"/>
    <n v="1"/>
    <n v="477"/>
    <x v="3"/>
    <n v="46"/>
    <n v="7"/>
    <x v="0"/>
    <n v="0.40041928721174003"/>
    <n v="191"/>
  </r>
  <r>
    <s v="ORD003738"/>
    <s v="CUST6879"/>
    <s v="Olivia Howell"/>
    <s v="kenneth.reynolds@gmail.com"/>
    <x v="2"/>
    <d v="2023-09-21T00:00:00"/>
    <x v="337"/>
    <x v="7"/>
    <x v="0"/>
    <s v="November"/>
    <x v="0"/>
    <s v="PROD2848"/>
    <x v="9"/>
    <x v="4"/>
    <n v="574"/>
    <n v="1"/>
    <n v="574"/>
    <x v="0"/>
    <n v="38"/>
    <n v="4"/>
    <x v="0"/>
    <n v="0.25087108013937282"/>
    <n v="144"/>
  </r>
  <r>
    <s v="ORD003739"/>
    <s v="CUST6269"/>
    <s v="Kim Hudson"/>
    <s v="gail.wright@gmail.com"/>
    <x v="3"/>
    <d v="2024-01-11T00:00:00"/>
    <x v="131"/>
    <x v="9"/>
    <x v="1"/>
    <s v="June"/>
    <x v="0"/>
    <s v="PROD2386"/>
    <x v="9"/>
    <x v="4"/>
    <n v="1075"/>
    <n v="1"/>
    <n v="1075"/>
    <x v="1"/>
    <n v="152"/>
    <n v="7"/>
    <x v="0"/>
    <n v="0.25023255813953488"/>
    <n v="269"/>
  </r>
  <r>
    <s v="ORD003740"/>
    <s v="CUST8710"/>
    <s v="Ryan Herring"/>
    <s v="jodi.everett@hotmail.com"/>
    <x v="5"/>
    <d v="2024-12-29T00:00:00"/>
    <x v="248"/>
    <x v="10"/>
    <x v="1"/>
    <s v="February"/>
    <x v="0"/>
    <s v="PROD3833"/>
    <x v="10"/>
    <x v="2"/>
    <n v="619"/>
    <n v="1"/>
    <n v="619"/>
    <x v="2"/>
    <n v="69"/>
    <n v="5"/>
    <x v="0"/>
    <n v="0.30048465266558966"/>
    <n v="186"/>
  </r>
  <r>
    <s v="ORD003741"/>
    <s v="CUST3004"/>
    <s v="Kenneth White"/>
    <s v="brenda.flores@outlook.com"/>
    <x v="3"/>
    <d v="2023-05-10T00:00:00"/>
    <x v="374"/>
    <x v="8"/>
    <x v="1"/>
    <s v="September"/>
    <x v="0"/>
    <s v="PROD6410"/>
    <x v="3"/>
    <x v="1"/>
    <n v="847"/>
    <n v="3"/>
    <n v="2542"/>
    <x v="1"/>
    <n v="246"/>
    <n v="6"/>
    <x v="0"/>
    <n v="0.14988198269079464"/>
    <n v="381"/>
  </r>
  <r>
    <s v="ORD003742"/>
    <s v="CUST1726"/>
    <s v="Michelle Gutierrez"/>
    <s v="robert.hardy@yahoo.com"/>
    <x v="4"/>
    <d v="2023-10-31T00:00:00"/>
    <x v="710"/>
    <x v="9"/>
    <x v="1"/>
    <s v="June"/>
    <x v="0"/>
    <s v="PROD5596"/>
    <x v="14"/>
    <x v="4"/>
    <n v="685"/>
    <n v="1"/>
    <n v="685"/>
    <x v="0"/>
    <n v="46"/>
    <n v="4"/>
    <x v="0"/>
    <n v="0.24963503649635035"/>
    <n v="171"/>
  </r>
  <r>
    <s v="ORD003743"/>
    <s v="CUST6490"/>
    <s v="Morgan Allen"/>
    <s v="ashley.vargas@yahoo.com"/>
    <x v="4"/>
    <d v="2023-01-19T00:00:00"/>
    <x v="348"/>
    <x v="5"/>
    <x v="1"/>
    <s v="October"/>
    <x v="0"/>
    <s v="PROD4203"/>
    <x v="19"/>
    <x v="2"/>
    <n v="207"/>
    <n v="3"/>
    <n v="620"/>
    <x v="0"/>
    <n v="48"/>
    <n v="7"/>
    <x v="0"/>
    <n v="0.3"/>
    <n v="186"/>
  </r>
  <r>
    <s v="ORD003744"/>
    <s v="CUST6984"/>
    <s v="Pamela Roberts"/>
    <s v="jake.hodge@gmail.com"/>
    <x v="5"/>
    <d v="2024-07-09T00:00:00"/>
    <x v="609"/>
    <x v="6"/>
    <x v="0"/>
    <s v="August"/>
    <x v="0"/>
    <s v="PROD5018"/>
    <x v="3"/>
    <x v="1"/>
    <n v="913"/>
    <n v="6"/>
    <n v="5476"/>
    <x v="0"/>
    <n v="775"/>
    <n v="5"/>
    <x v="0"/>
    <n v="0.14992695398100803"/>
    <n v="821"/>
  </r>
  <r>
    <s v="ORD003745"/>
    <s v="CUST2780"/>
    <s v="Frank Gonzalez"/>
    <s v="geoffrey.lopez@gmail.com"/>
    <x v="6"/>
    <d v="2023-01-16T00:00:00"/>
    <x v="292"/>
    <x v="0"/>
    <x v="0"/>
    <s v="January"/>
    <x v="0"/>
    <s v="PROD9234"/>
    <x v="6"/>
    <x v="0"/>
    <n v="79"/>
    <n v="1"/>
    <n v="79"/>
    <x v="2"/>
    <n v="6"/>
    <n v="2"/>
    <x v="0"/>
    <n v="0.4050632911392405"/>
    <n v="32"/>
  </r>
  <r>
    <s v="ORD003746"/>
    <s v="CUST2981"/>
    <s v="Cory Walker"/>
    <s v="andrea.oneal@hotmail.com"/>
    <x v="4"/>
    <d v="2024-08-06T00:00:00"/>
    <x v="47"/>
    <x v="4"/>
    <x v="0"/>
    <s v="April"/>
    <x v="0"/>
    <s v="PROD8247"/>
    <x v="17"/>
    <x v="3"/>
    <n v="795"/>
    <n v="5"/>
    <n v="3975"/>
    <x v="1"/>
    <n v="275"/>
    <n v="6"/>
    <x v="0"/>
    <n v="0.34993710691823898"/>
    <n v="1391"/>
  </r>
  <r>
    <s v="ORD003747"/>
    <s v="CUST4030"/>
    <s v="Angela Thompson"/>
    <s v="lorraine.porter@yahoo.com"/>
    <x v="6"/>
    <d v="2023-09-02T00:00:00"/>
    <x v="263"/>
    <x v="7"/>
    <x v="1"/>
    <s v="November"/>
    <x v="1"/>
    <s v="PROD9362"/>
    <x v="13"/>
    <x v="4"/>
    <n v="1489"/>
    <n v="4"/>
    <n v="5954"/>
    <x v="0"/>
    <n v="674"/>
    <m/>
    <x v="2"/>
    <n v="0.25008397715821296"/>
    <n v="1489"/>
  </r>
  <r>
    <s v="ORD003748"/>
    <s v="CUST7584"/>
    <s v="Shannon Acosta"/>
    <s v="michael.snyder@yahoo.com"/>
    <x v="2"/>
    <d v="2023-02-12T00:00:00"/>
    <x v="662"/>
    <x v="11"/>
    <x v="0"/>
    <s v="July"/>
    <x v="1"/>
    <s v="PROD6117"/>
    <x v="1"/>
    <x v="1"/>
    <n v="149"/>
    <n v="2"/>
    <n v="297"/>
    <x v="1"/>
    <n v="20"/>
    <m/>
    <x v="2"/>
    <n v="0.15151515151515152"/>
    <n v="45"/>
  </r>
  <r>
    <s v="ORD003749"/>
    <s v="CUST6796"/>
    <s v="Jaime Adams"/>
    <s v="christina.garrett@yahoo.com"/>
    <x v="4"/>
    <d v="2023-10-29T00:00:00"/>
    <x v="689"/>
    <x v="10"/>
    <x v="0"/>
    <s v="February"/>
    <x v="0"/>
    <s v="PROD7288"/>
    <x v="16"/>
    <x v="0"/>
    <n v="315"/>
    <n v="3"/>
    <n v="945"/>
    <x v="2"/>
    <n v="121"/>
    <n v="3"/>
    <x v="0"/>
    <n v="0.4"/>
    <n v="378"/>
  </r>
  <r>
    <s v="ORD003750"/>
    <s v="CUST3397"/>
    <s v="Virginia Wiley"/>
    <s v="alex.gonzalez@gmail.com"/>
    <x v="6"/>
    <d v="2024-09-16T00:00:00"/>
    <x v="451"/>
    <x v="9"/>
    <x v="0"/>
    <s v="June"/>
    <x v="0"/>
    <s v="PROD4868"/>
    <x v="13"/>
    <x v="4"/>
    <n v="837"/>
    <n v="2"/>
    <n v="1675"/>
    <x v="0"/>
    <n v="150"/>
    <n v="6"/>
    <x v="0"/>
    <n v="0.25014925373134328"/>
    <n v="419"/>
  </r>
  <r>
    <s v="ORD003751"/>
    <s v="CUST2832"/>
    <s v="Andrew Nelson"/>
    <s v="amy.perkins@hotmail.com"/>
    <x v="1"/>
    <d v="2023-10-15T00:00:00"/>
    <x v="411"/>
    <x v="8"/>
    <x v="1"/>
    <s v="September"/>
    <x v="0"/>
    <s v="PROD2529"/>
    <x v="12"/>
    <x v="3"/>
    <n v="877"/>
    <n v="5"/>
    <n v="4385"/>
    <x v="0"/>
    <n v="459"/>
    <n v="2"/>
    <x v="0"/>
    <n v="0.35005701254275939"/>
    <n v="1535"/>
  </r>
  <r>
    <s v="ORD003752"/>
    <s v="CUST1599"/>
    <s v="John Donovan"/>
    <s v="martha.crawford@gmail.com"/>
    <x v="1"/>
    <d v="2023-03-31T00:00:00"/>
    <x v="698"/>
    <x v="9"/>
    <x v="0"/>
    <s v="June"/>
    <x v="0"/>
    <s v="PROD7385"/>
    <x v="8"/>
    <x v="2"/>
    <n v="1138"/>
    <n v="3"/>
    <n v="3415"/>
    <x v="1"/>
    <n v="203"/>
    <n v="10"/>
    <x v="1"/>
    <n v="0.3001464128843338"/>
    <n v="1025"/>
  </r>
  <r>
    <s v="ORD003753"/>
    <s v="CUST9008"/>
    <s v="Victoria Neal"/>
    <s v="shannon.baker@gmail.com"/>
    <x v="2"/>
    <d v="2023-11-28T00:00:00"/>
    <x v="347"/>
    <x v="3"/>
    <x v="1"/>
    <s v="March"/>
    <x v="0"/>
    <s v="PROD1086"/>
    <x v="0"/>
    <x v="0"/>
    <n v="630"/>
    <n v="1"/>
    <n v="630"/>
    <x v="1"/>
    <n v="64"/>
    <n v="6"/>
    <x v="0"/>
    <n v="0.4"/>
    <n v="252"/>
  </r>
  <r>
    <s v="ORD003754"/>
    <s v="CUST4151"/>
    <s v="Adam Anderson"/>
    <s v="sarah.snyder@yahoo.com"/>
    <x v="3"/>
    <d v="2024-02-28T00:00:00"/>
    <x v="33"/>
    <x v="0"/>
    <x v="1"/>
    <s v="January"/>
    <x v="0"/>
    <s v="PROD3169"/>
    <x v="1"/>
    <x v="1"/>
    <n v="888"/>
    <n v="1"/>
    <n v="888"/>
    <x v="1"/>
    <n v="110"/>
    <n v="8"/>
    <x v="1"/>
    <n v="0.14977477477477477"/>
    <n v="133"/>
  </r>
  <r>
    <s v="ORD003755"/>
    <s v="CUST1318"/>
    <s v="Pamela Garcia"/>
    <s v="barbara.reynolds@gmail.com"/>
    <x v="1"/>
    <d v="2023-04-09T00:00:00"/>
    <x v="24"/>
    <x v="5"/>
    <x v="1"/>
    <s v="October"/>
    <x v="0"/>
    <s v="PROD8485"/>
    <x v="8"/>
    <x v="2"/>
    <n v="115"/>
    <n v="1"/>
    <n v="115"/>
    <x v="1"/>
    <n v="12"/>
    <n v="8"/>
    <x v="1"/>
    <n v="0.30434782608695654"/>
    <n v="35"/>
  </r>
  <r>
    <s v="ORD003756"/>
    <s v="CUST4936"/>
    <s v="Sandra Cruz"/>
    <s v="jerry.james@gmail.com"/>
    <x v="1"/>
    <d v="2024-12-24T00:00:00"/>
    <x v="659"/>
    <x v="5"/>
    <x v="0"/>
    <s v="October"/>
    <x v="0"/>
    <s v="PROD4684"/>
    <x v="10"/>
    <x v="2"/>
    <n v="751"/>
    <n v="1"/>
    <n v="751"/>
    <x v="0"/>
    <n v="92"/>
    <n v="8"/>
    <x v="1"/>
    <n v="0.2996005326231691"/>
    <n v="225"/>
  </r>
  <r>
    <s v="ORD003757"/>
    <s v="CUST2450"/>
    <s v="Mr. Nicholas Mcdonald"/>
    <s v="carl.thompson@gmail.com"/>
    <x v="1"/>
    <d v="2024-03-18T00:00:00"/>
    <x v="502"/>
    <x v="0"/>
    <x v="0"/>
    <s v="January"/>
    <x v="0"/>
    <s v="PROD3165"/>
    <x v="11"/>
    <x v="3"/>
    <n v="657"/>
    <n v="4"/>
    <n v="2629"/>
    <x v="1"/>
    <n v="242"/>
    <n v="6"/>
    <x v="0"/>
    <n v="0.34994294408520349"/>
    <n v="920"/>
  </r>
  <r>
    <s v="ORD003758"/>
    <s v="CUST2682"/>
    <s v="Shelly Rocha"/>
    <s v="victoria.campbell@outlook.com"/>
    <x v="2"/>
    <d v="2023-09-28T00:00:00"/>
    <x v="216"/>
    <x v="7"/>
    <x v="0"/>
    <s v="November"/>
    <x v="1"/>
    <s v="PROD4455"/>
    <x v="7"/>
    <x v="4"/>
    <n v="698"/>
    <n v="3"/>
    <n v="2094"/>
    <x v="1"/>
    <n v="205"/>
    <m/>
    <x v="2"/>
    <n v="0.24976122254059216"/>
    <n v="523"/>
  </r>
  <r>
    <s v="ORD003759"/>
    <s v="CUST9954"/>
    <s v="Colleen Taylor"/>
    <s v="roger.estrada@gmail.com"/>
    <x v="0"/>
    <d v="2024-10-11T00:00:00"/>
    <x v="504"/>
    <x v="6"/>
    <x v="0"/>
    <s v="August"/>
    <x v="0"/>
    <s v="PROD1355"/>
    <x v="20"/>
    <x v="3"/>
    <n v="134"/>
    <n v="3"/>
    <n v="401"/>
    <x v="1"/>
    <n v="49"/>
    <n v="9"/>
    <x v="1"/>
    <n v="0.3491271820448878"/>
    <n v="140"/>
  </r>
  <r>
    <s v="ORD003760"/>
    <s v="CUST3429"/>
    <s v="Heather Davis"/>
    <s v="ryan.chang@gmail.com"/>
    <x v="3"/>
    <d v="2024-01-07T00:00:00"/>
    <x v="718"/>
    <x v="7"/>
    <x v="0"/>
    <s v="November"/>
    <x v="0"/>
    <s v="PROD5186"/>
    <x v="10"/>
    <x v="2"/>
    <n v="1244"/>
    <n v="1"/>
    <n v="1244"/>
    <x v="0"/>
    <n v="99"/>
    <n v="9"/>
    <x v="1"/>
    <n v="0.29983922829581994"/>
    <n v="373"/>
  </r>
  <r>
    <s v="ORD003761"/>
    <s v="CUST7972"/>
    <s v="Robert Pierce"/>
    <s v="courtney.herrera@hotmail.com"/>
    <x v="2"/>
    <d v="2024-06-12T00:00:00"/>
    <x v="383"/>
    <x v="0"/>
    <x v="1"/>
    <s v="January"/>
    <x v="1"/>
    <s v="PROD2555"/>
    <x v="7"/>
    <x v="4"/>
    <n v="723"/>
    <n v="1"/>
    <n v="723"/>
    <x v="1"/>
    <n v="52"/>
    <m/>
    <x v="2"/>
    <n v="0.25034578146611342"/>
    <n v="181"/>
  </r>
  <r>
    <s v="ORD003762"/>
    <s v="CUST3718"/>
    <s v="Shelly Collins DVM"/>
    <s v="lindsay.owens@hotmail.com"/>
    <x v="1"/>
    <d v="2024-04-28T00:00:00"/>
    <x v="30"/>
    <x v="7"/>
    <x v="0"/>
    <s v="November"/>
    <x v="0"/>
    <s v="PROD5523"/>
    <x v="8"/>
    <x v="2"/>
    <n v="550"/>
    <n v="4"/>
    <n v="2200"/>
    <x v="0"/>
    <n v="277"/>
    <n v="8"/>
    <x v="1"/>
    <n v="0.3"/>
    <n v="660"/>
  </r>
  <r>
    <s v="ORD003763"/>
    <s v="CUST3793"/>
    <s v="James Beck"/>
    <s v="antonio.lindsey@outlook.com"/>
    <x v="3"/>
    <d v="2024-03-29T00:00:00"/>
    <x v="110"/>
    <x v="2"/>
    <x v="0"/>
    <s v="May"/>
    <x v="0"/>
    <s v="PROD4670"/>
    <x v="12"/>
    <x v="3"/>
    <n v="410"/>
    <n v="3"/>
    <n v="1230"/>
    <x v="2"/>
    <n v="97"/>
    <n v="9"/>
    <x v="1"/>
    <n v="0.34959349593495936"/>
    <n v="430"/>
  </r>
  <r>
    <s v="ORD003764"/>
    <s v="CUST6906"/>
    <s v="Shelly Parker"/>
    <s v="samantha.diaz@gmail.com"/>
    <x v="4"/>
    <d v="2024-10-31T00:00:00"/>
    <x v="522"/>
    <x v="8"/>
    <x v="1"/>
    <s v="September"/>
    <x v="0"/>
    <s v="PROD2157"/>
    <x v="12"/>
    <x v="3"/>
    <n v="945"/>
    <n v="1"/>
    <n v="945"/>
    <x v="1"/>
    <n v="54"/>
    <n v="5"/>
    <x v="0"/>
    <n v="0.35026455026455028"/>
    <n v="331"/>
  </r>
  <r>
    <s v="ORD003765"/>
    <s v="CUST5569"/>
    <s v="Ethan Garner"/>
    <s v="deborah.perez@gmail.com"/>
    <x v="5"/>
    <d v="2024-07-26T00:00:00"/>
    <x v="569"/>
    <x v="10"/>
    <x v="0"/>
    <s v="February"/>
    <x v="0"/>
    <s v="PROD8819"/>
    <x v="1"/>
    <x v="1"/>
    <n v="768"/>
    <n v="1"/>
    <n v="768"/>
    <x v="4"/>
    <n v="115"/>
    <n v="6"/>
    <x v="0"/>
    <n v="0.14973958333333334"/>
    <n v="115"/>
  </r>
  <r>
    <s v="ORD003766"/>
    <s v="CUST3791"/>
    <s v="Marc Dillon"/>
    <s v="john.mcdowell@yahoo.com"/>
    <x v="6"/>
    <d v="2024-03-05T00:00:00"/>
    <x v="542"/>
    <x v="9"/>
    <x v="0"/>
    <s v="June"/>
    <x v="1"/>
    <s v="PROD2852"/>
    <x v="18"/>
    <x v="0"/>
    <n v="39"/>
    <n v="1"/>
    <n v="39"/>
    <x v="4"/>
    <n v="6"/>
    <m/>
    <x v="2"/>
    <n v="0.41025641025641024"/>
    <n v="16"/>
  </r>
  <r>
    <s v="ORD003767"/>
    <s v="CUST2763"/>
    <s v="Tara Matthews"/>
    <s v="david.owens@outlook.com"/>
    <x v="1"/>
    <d v="2024-09-13T00:00:00"/>
    <x v="554"/>
    <x v="4"/>
    <x v="1"/>
    <s v="April"/>
    <x v="0"/>
    <s v="PROD4491"/>
    <x v="6"/>
    <x v="0"/>
    <n v="814"/>
    <n v="2"/>
    <n v="1628"/>
    <x v="1"/>
    <n v="235"/>
    <n v="4"/>
    <x v="0"/>
    <n v="0.3998771498771499"/>
    <n v="651"/>
  </r>
  <r>
    <s v="ORD003768"/>
    <s v="CUST6785"/>
    <s v="Danielle Bailey"/>
    <s v="melissa.pena@hotmail.com"/>
    <x v="4"/>
    <d v="2023-01-19T00:00:00"/>
    <x v="579"/>
    <x v="3"/>
    <x v="0"/>
    <s v="March"/>
    <x v="1"/>
    <s v="PROD1660"/>
    <x v="19"/>
    <x v="2"/>
    <n v="363"/>
    <n v="5"/>
    <n v="1815"/>
    <x v="1"/>
    <n v="209"/>
    <m/>
    <x v="2"/>
    <n v="0.29972451790633609"/>
    <n v="544"/>
  </r>
  <r>
    <s v="ORD003769"/>
    <s v="CUST9106"/>
    <s v="Tonya Foley"/>
    <s v="samantha.leonard@hotmail.com"/>
    <x v="2"/>
    <d v="2023-11-30T00:00:00"/>
    <x v="236"/>
    <x v="4"/>
    <x v="0"/>
    <s v="April"/>
    <x v="1"/>
    <s v="PROD2267"/>
    <x v="8"/>
    <x v="2"/>
    <n v="908"/>
    <n v="3"/>
    <n v="2724"/>
    <x v="1"/>
    <n v="177"/>
    <m/>
    <x v="2"/>
    <n v="0.29992657856093979"/>
    <n v="817"/>
  </r>
  <r>
    <s v="ORD003770"/>
    <s v="CUST6796"/>
    <s v="Jaime Adams"/>
    <s v="christina.garrett@yahoo.com"/>
    <x v="4"/>
    <d v="2023-10-29T00:00:00"/>
    <x v="122"/>
    <x v="3"/>
    <x v="1"/>
    <s v="March"/>
    <x v="0"/>
    <s v="PROD6631"/>
    <x v="17"/>
    <x v="3"/>
    <n v="595"/>
    <n v="1"/>
    <n v="595"/>
    <x v="1"/>
    <n v="57"/>
    <n v="6"/>
    <x v="0"/>
    <n v="0.34957983193277309"/>
    <n v="208"/>
  </r>
  <r>
    <s v="ORD003771"/>
    <s v="CUST1074"/>
    <s v="Joseph Sanchez"/>
    <s v="noah.copeland@hotmail.com"/>
    <x v="3"/>
    <d v="2023-11-19T00:00:00"/>
    <x v="397"/>
    <x v="10"/>
    <x v="1"/>
    <s v="February"/>
    <x v="0"/>
    <s v="PROD2644"/>
    <x v="0"/>
    <x v="0"/>
    <n v="691"/>
    <n v="4"/>
    <n v="2764"/>
    <x v="0"/>
    <n v="163"/>
    <n v="6"/>
    <x v="0"/>
    <n v="0.40014471780028943"/>
    <n v="1106"/>
  </r>
  <r>
    <s v="ORD003772"/>
    <s v="CUST7296"/>
    <s v="Lawrence Joseph"/>
    <s v="brian.rivera@yahoo.com"/>
    <x v="3"/>
    <d v="2024-07-14T00:00:00"/>
    <x v="679"/>
    <x v="1"/>
    <x v="0"/>
    <s v="December"/>
    <x v="0"/>
    <s v="PROD4642"/>
    <x v="12"/>
    <x v="3"/>
    <n v="1453"/>
    <n v="6"/>
    <n v="8718"/>
    <x v="0"/>
    <n v="704"/>
    <n v="2"/>
    <x v="0"/>
    <n v="0.34996558843771508"/>
    <n v="3051"/>
  </r>
  <r>
    <s v="ORD003773"/>
    <s v="CUST2238"/>
    <s v="James Ramos"/>
    <s v="todd.jones@yahoo.com"/>
    <x v="6"/>
    <d v="2023-01-22T00:00:00"/>
    <x v="29"/>
    <x v="10"/>
    <x v="1"/>
    <s v="February"/>
    <x v="0"/>
    <s v="PROD6371"/>
    <x v="17"/>
    <x v="3"/>
    <n v="536"/>
    <n v="1"/>
    <n v="536"/>
    <x v="2"/>
    <n v="78"/>
    <n v="9"/>
    <x v="1"/>
    <n v="0.35074626865671643"/>
    <n v="188"/>
  </r>
  <r>
    <s v="ORD003774"/>
    <s v="CUST8370"/>
    <s v="Charles Moran"/>
    <s v="douglas.gonzalez@yahoo.com"/>
    <x v="6"/>
    <d v="2024-02-15T00:00:00"/>
    <x v="475"/>
    <x v="11"/>
    <x v="0"/>
    <s v="July"/>
    <x v="0"/>
    <s v="PROD3955"/>
    <x v="8"/>
    <x v="2"/>
    <n v="27"/>
    <n v="1"/>
    <n v="27"/>
    <x v="1"/>
    <n v="4"/>
    <n v="5"/>
    <x v="0"/>
    <n v="0.29629629629629628"/>
    <n v="8"/>
  </r>
  <r>
    <s v="ORD003775"/>
    <s v="CUST9541"/>
    <s v="Diana Ritter"/>
    <s v="brenda.douglas@outlook.com"/>
    <x v="1"/>
    <d v="2024-09-02T00:00:00"/>
    <x v="407"/>
    <x v="0"/>
    <x v="1"/>
    <s v="January"/>
    <x v="0"/>
    <s v="PROD6814"/>
    <x v="7"/>
    <x v="4"/>
    <n v="504"/>
    <n v="3"/>
    <n v="1511"/>
    <x v="1"/>
    <n v="79"/>
    <n v="2"/>
    <x v="0"/>
    <n v="0.25016545334215751"/>
    <n v="378"/>
  </r>
  <r>
    <s v="ORD003776"/>
    <s v="CUST8519"/>
    <s v="Sherry Juarez"/>
    <s v="phillip.martin@yahoo.com"/>
    <x v="2"/>
    <d v="2024-08-17T00:00:00"/>
    <x v="309"/>
    <x v="9"/>
    <x v="0"/>
    <s v="June"/>
    <x v="0"/>
    <s v="PROD6139"/>
    <x v="8"/>
    <x v="2"/>
    <n v="485"/>
    <n v="4"/>
    <n v="1940"/>
    <x v="1"/>
    <n v="268"/>
    <n v="6"/>
    <x v="0"/>
    <n v="0.3"/>
    <n v="582"/>
  </r>
  <r>
    <s v="ORD003777"/>
    <s v="CUST6365"/>
    <s v="Brittany Graham"/>
    <s v="dylan.bishop@outlook.com"/>
    <x v="0"/>
    <d v="2024-02-02T00:00:00"/>
    <x v="506"/>
    <x v="5"/>
    <x v="0"/>
    <s v="October"/>
    <x v="1"/>
    <s v="PROD6853"/>
    <x v="9"/>
    <x v="4"/>
    <n v="282"/>
    <n v="1"/>
    <n v="282"/>
    <x v="0"/>
    <n v="27"/>
    <m/>
    <x v="2"/>
    <n v="0.24822695035460993"/>
    <n v="70"/>
  </r>
  <r>
    <s v="ORD003778"/>
    <s v="CUST8713"/>
    <s v="Angela Davies"/>
    <s v="joseph.young@outlook.com"/>
    <x v="1"/>
    <d v="2024-11-13T00:00:00"/>
    <x v="159"/>
    <x v="6"/>
    <x v="1"/>
    <s v="August"/>
    <x v="1"/>
    <s v="PROD9273"/>
    <x v="10"/>
    <x v="2"/>
    <n v="502"/>
    <n v="5"/>
    <n v="2510"/>
    <x v="0"/>
    <n v="245"/>
    <m/>
    <x v="2"/>
    <n v="0.3"/>
    <n v="753"/>
  </r>
  <r>
    <s v="ORD003779"/>
    <s v="CUST2827"/>
    <s v="Edward Townsend"/>
    <s v="adrienne.campbell@yahoo.com"/>
    <x v="0"/>
    <d v="2024-02-28T00:00:00"/>
    <x v="519"/>
    <x v="7"/>
    <x v="1"/>
    <s v="November"/>
    <x v="0"/>
    <s v="PROD4063"/>
    <x v="10"/>
    <x v="2"/>
    <n v="253"/>
    <n v="1"/>
    <n v="253"/>
    <x v="1"/>
    <n v="15"/>
    <n v="8"/>
    <x v="1"/>
    <n v="0.30039525691699603"/>
    <n v="76"/>
  </r>
  <r>
    <s v="ORD003780"/>
    <s v="CUST8835"/>
    <s v="Michael Miller"/>
    <s v="elizabeth.jackson@hotmail.com"/>
    <x v="2"/>
    <d v="2024-11-12T00:00:00"/>
    <x v="685"/>
    <x v="7"/>
    <x v="0"/>
    <s v="November"/>
    <x v="0"/>
    <s v="PROD5185"/>
    <x v="12"/>
    <x v="3"/>
    <n v="292"/>
    <n v="7"/>
    <n v="2046"/>
    <x v="0"/>
    <n v="201"/>
    <n v="7"/>
    <x v="0"/>
    <n v="0.34995112414467255"/>
    <n v="716"/>
  </r>
  <r>
    <s v="ORD003781"/>
    <s v="CUST5840"/>
    <s v="Matthew Rose"/>
    <s v="michael.brown@outlook.com"/>
    <x v="5"/>
    <d v="2023-09-24T00:00:00"/>
    <x v="587"/>
    <x v="6"/>
    <x v="0"/>
    <s v="August"/>
    <x v="1"/>
    <s v="PROD5657"/>
    <x v="19"/>
    <x v="2"/>
    <n v="443"/>
    <n v="2"/>
    <n v="886"/>
    <x v="1"/>
    <n v="120"/>
    <m/>
    <x v="2"/>
    <n v="0.30022573363431149"/>
    <n v="266"/>
  </r>
  <r>
    <s v="ORD003782"/>
    <s v="CUST8000"/>
    <s v="Jeffrey Zhang"/>
    <s v="brian.brown@outlook.com"/>
    <x v="6"/>
    <d v="2024-02-02T00:00:00"/>
    <x v="30"/>
    <x v="7"/>
    <x v="0"/>
    <s v="November"/>
    <x v="0"/>
    <s v="PROD6357"/>
    <x v="6"/>
    <x v="0"/>
    <n v="918"/>
    <n v="6"/>
    <n v="5505"/>
    <x v="1"/>
    <n v="576"/>
    <n v="10"/>
    <x v="1"/>
    <n v="0.4"/>
    <n v="2202"/>
  </r>
  <r>
    <s v="ORD003783"/>
    <s v="CUST6394"/>
    <s v="Brian Bell"/>
    <s v="jodi.crawford@outlook.com"/>
    <x v="0"/>
    <d v="2024-08-01T00:00:00"/>
    <x v="210"/>
    <x v="8"/>
    <x v="1"/>
    <s v="September"/>
    <x v="2"/>
    <s v="PROD3115"/>
    <x v="3"/>
    <x v="1"/>
    <n v="384"/>
    <n v="5"/>
    <n v="1920"/>
    <x v="1"/>
    <n v="235"/>
    <m/>
    <x v="2"/>
    <n v="0.15"/>
    <n v="288"/>
  </r>
  <r>
    <s v="ORD003784"/>
    <s v="CUST6066"/>
    <s v="Tina Frazier"/>
    <s v="joseph.robinson@outlook.com"/>
    <x v="1"/>
    <d v="2024-12-27T00:00:00"/>
    <x v="532"/>
    <x v="10"/>
    <x v="1"/>
    <s v="February"/>
    <x v="0"/>
    <s v="PROD8347"/>
    <x v="16"/>
    <x v="0"/>
    <n v="674"/>
    <n v="1"/>
    <n v="674"/>
    <x v="1"/>
    <n v="84"/>
    <n v="4"/>
    <x v="0"/>
    <n v="0.39910979228486648"/>
    <n v="269"/>
  </r>
  <r>
    <s v="ORD003785"/>
    <s v="CUST5359"/>
    <s v="Gilbert Warner"/>
    <s v="debra.wright@outlook.com"/>
    <x v="0"/>
    <d v="2023-08-10T00:00:00"/>
    <x v="355"/>
    <x v="2"/>
    <x v="0"/>
    <s v="May"/>
    <x v="0"/>
    <s v="PROD8213"/>
    <x v="10"/>
    <x v="2"/>
    <n v="1085"/>
    <n v="3"/>
    <n v="3255"/>
    <x v="3"/>
    <n v="354"/>
    <n v="10"/>
    <x v="1"/>
    <n v="0.30015360983102918"/>
    <n v="977"/>
  </r>
  <r>
    <s v="ORD003786"/>
    <s v="CUST9036"/>
    <s v="Karen Gonzales"/>
    <s v="barbara.carey@gmail.com"/>
    <x v="6"/>
    <d v="2023-12-04T00:00:00"/>
    <x v="80"/>
    <x v="8"/>
    <x v="1"/>
    <s v="September"/>
    <x v="0"/>
    <s v="PROD4820"/>
    <x v="16"/>
    <x v="0"/>
    <n v="548"/>
    <n v="1"/>
    <n v="548"/>
    <x v="0"/>
    <n v="76"/>
    <n v="6"/>
    <x v="0"/>
    <n v="0.39963503649635035"/>
    <n v="219"/>
  </r>
  <r>
    <s v="ORD003787"/>
    <s v="CUST4805"/>
    <s v="Michael Deleon"/>
    <s v="daniel.mitchell@outlook.com"/>
    <x v="4"/>
    <d v="2024-11-22T00:00:00"/>
    <x v="705"/>
    <x v="5"/>
    <x v="1"/>
    <s v="October"/>
    <x v="0"/>
    <s v="PROD6264"/>
    <x v="10"/>
    <x v="2"/>
    <n v="760"/>
    <n v="6"/>
    <n v="4558"/>
    <x v="1"/>
    <n v="317"/>
    <n v="7"/>
    <x v="0"/>
    <n v="0.29991224221149626"/>
    <n v="1367"/>
  </r>
  <r>
    <s v="ORD003788"/>
    <s v="CUST5525"/>
    <s v="Jose Cabrera"/>
    <s v="daniel.gallegos@hotmail.com"/>
    <x v="5"/>
    <d v="2023-09-25T00:00:00"/>
    <x v="630"/>
    <x v="6"/>
    <x v="1"/>
    <s v="August"/>
    <x v="0"/>
    <s v="PROD9571"/>
    <x v="0"/>
    <x v="0"/>
    <n v="489"/>
    <n v="5"/>
    <n v="2445"/>
    <x v="0"/>
    <n v="260"/>
    <n v="7"/>
    <x v="0"/>
    <n v="0.4"/>
    <n v="978"/>
  </r>
  <r>
    <s v="ORD003789"/>
    <s v="CUST8133"/>
    <s v="Craig Kennedy"/>
    <s v="vickie.gonzales@outlook.com"/>
    <x v="6"/>
    <d v="2024-10-19T00:00:00"/>
    <x v="630"/>
    <x v="6"/>
    <x v="1"/>
    <s v="August"/>
    <x v="0"/>
    <s v="PROD9690"/>
    <x v="5"/>
    <x v="3"/>
    <n v="874"/>
    <n v="1"/>
    <n v="874"/>
    <x v="1"/>
    <n v="65"/>
    <n v="8"/>
    <x v="1"/>
    <n v="0.35011441647597252"/>
    <n v="306"/>
  </r>
  <r>
    <s v="ORD003790"/>
    <s v="CUST2077"/>
    <s v="Catherine Davis"/>
    <s v="charles.brown@yahoo.com"/>
    <x v="1"/>
    <d v="2023-08-13T00:00:00"/>
    <x v="608"/>
    <x v="2"/>
    <x v="0"/>
    <s v="May"/>
    <x v="0"/>
    <s v="PROD1719"/>
    <x v="20"/>
    <x v="3"/>
    <n v="543"/>
    <n v="2"/>
    <n v="1086"/>
    <x v="4"/>
    <n v="115"/>
    <n v="5"/>
    <x v="0"/>
    <n v="0.34990791896869244"/>
    <n v="380"/>
  </r>
  <r>
    <s v="ORD003791"/>
    <s v="CUST1316"/>
    <s v="Dr. Lee Mann"/>
    <s v="brian.hunt@gmail.com"/>
    <x v="0"/>
    <d v="2023-07-26T00:00:00"/>
    <x v="458"/>
    <x v="0"/>
    <x v="0"/>
    <s v="January"/>
    <x v="1"/>
    <s v="PROD8799"/>
    <x v="15"/>
    <x v="1"/>
    <n v="205"/>
    <n v="1"/>
    <n v="205"/>
    <x v="1"/>
    <n v="23"/>
    <m/>
    <x v="2"/>
    <n v="0.15121951219512195"/>
    <n v="31"/>
  </r>
  <r>
    <s v="ORD003792"/>
    <s v="CUST6375"/>
    <s v="Christina Rodriguez"/>
    <s v="brandon.foster@gmail.com"/>
    <x v="0"/>
    <d v="2023-05-25T00:00:00"/>
    <x v="568"/>
    <x v="8"/>
    <x v="0"/>
    <s v="September"/>
    <x v="0"/>
    <s v="PROD3021"/>
    <x v="20"/>
    <x v="3"/>
    <n v="828"/>
    <n v="2"/>
    <n v="1656"/>
    <x v="1"/>
    <n v="184"/>
    <n v="9"/>
    <x v="1"/>
    <n v="0.34963768115942029"/>
    <n v="579"/>
  </r>
  <r>
    <s v="ORD003793"/>
    <s v="CUST8775"/>
    <s v="Stacey Walton"/>
    <s v="kristi.shelton@outlook.com"/>
    <x v="6"/>
    <d v="2024-05-21T00:00:00"/>
    <x v="375"/>
    <x v="9"/>
    <x v="0"/>
    <s v="June"/>
    <x v="0"/>
    <s v="PROD2348"/>
    <x v="11"/>
    <x v="3"/>
    <n v="1058"/>
    <n v="3"/>
    <n v="3174"/>
    <x v="2"/>
    <n v="293"/>
    <n v="7"/>
    <x v="0"/>
    <n v="0.35003150598613736"/>
    <n v="1111"/>
  </r>
  <r>
    <s v="ORD003794"/>
    <s v="CUST9752"/>
    <s v="Courtney Jones"/>
    <s v="rick.clark@yahoo.com"/>
    <x v="0"/>
    <d v="2023-06-18T00:00:00"/>
    <x v="62"/>
    <x v="1"/>
    <x v="1"/>
    <s v="December"/>
    <x v="0"/>
    <s v="PROD5110"/>
    <x v="13"/>
    <x v="4"/>
    <n v="1178"/>
    <n v="4"/>
    <n v="4714"/>
    <x v="0"/>
    <n v="396"/>
    <n v="2"/>
    <x v="0"/>
    <n v="0.24989393296563428"/>
    <n v="1178"/>
  </r>
  <r>
    <s v="ORD003795"/>
    <s v="CUST6305"/>
    <s v="Jacqueline Phillips"/>
    <s v="amber.stone@gmail.com"/>
    <x v="2"/>
    <d v="2024-10-27T00:00:00"/>
    <x v="574"/>
    <x v="8"/>
    <x v="0"/>
    <s v="September"/>
    <x v="0"/>
    <s v="PROD6958"/>
    <x v="8"/>
    <x v="2"/>
    <n v="584"/>
    <n v="4"/>
    <n v="2338"/>
    <x v="1"/>
    <n v="291"/>
    <n v="5"/>
    <x v="0"/>
    <n v="0.29982891360136871"/>
    <n v="701"/>
  </r>
  <r>
    <s v="ORD003796"/>
    <s v="CUST4386"/>
    <s v="James Medina"/>
    <s v="melissa.mayo@hotmail.com"/>
    <x v="3"/>
    <d v="2024-11-29T00:00:00"/>
    <x v="151"/>
    <x v="5"/>
    <x v="1"/>
    <s v="October"/>
    <x v="1"/>
    <s v="PROD8099"/>
    <x v="11"/>
    <x v="3"/>
    <n v="453"/>
    <n v="1"/>
    <n v="453"/>
    <x v="4"/>
    <n v="57"/>
    <m/>
    <x v="2"/>
    <n v="0.35099337748344372"/>
    <n v="159"/>
  </r>
  <r>
    <s v="ORD003797"/>
    <s v="CUST1797"/>
    <s v="Karen Sawyer"/>
    <s v="kelly.campbell@hotmail.com"/>
    <x v="0"/>
    <d v="2023-02-06T00:00:00"/>
    <x v="459"/>
    <x v="1"/>
    <x v="1"/>
    <s v="December"/>
    <x v="0"/>
    <s v="PROD9588"/>
    <x v="4"/>
    <x v="2"/>
    <n v="788"/>
    <n v="8"/>
    <n v="6306"/>
    <x v="1"/>
    <n v="888"/>
    <n v="3"/>
    <x v="0"/>
    <n v="0.30003171582619725"/>
    <n v="1892"/>
  </r>
  <r>
    <s v="ORD003798"/>
    <s v="CUST1506"/>
    <s v="Elizabeth Walker"/>
    <s v="nathan.robinson@gmail.com"/>
    <x v="2"/>
    <d v="2023-12-06T00:00:00"/>
    <x v="702"/>
    <x v="11"/>
    <x v="0"/>
    <s v="July"/>
    <x v="0"/>
    <s v="PROD1863"/>
    <x v="21"/>
    <x v="1"/>
    <n v="780"/>
    <n v="5"/>
    <n v="3899"/>
    <x v="0"/>
    <n v="524"/>
    <n v="6"/>
    <x v="0"/>
    <n v="0.15003847140292384"/>
    <n v="585"/>
  </r>
  <r>
    <s v="ORD003799"/>
    <s v="CUST6718"/>
    <s v="Gavin Mullen"/>
    <s v="jennifer.harris@hotmail.com"/>
    <x v="2"/>
    <d v="2023-08-14T00:00:00"/>
    <x v="136"/>
    <x v="8"/>
    <x v="0"/>
    <s v="September"/>
    <x v="0"/>
    <s v="PROD9416"/>
    <x v="2"/>
    <x v="1"/>
    <n v="15"/>
    <n v="5"/>
    <n v="75"/>
    <x v="0"/>
    <n v="5"/>
    <n v="5"/>
    <x v="0"/>
    <n v="0.14666666666666667"/>
    <n v="11"/>
  </r>
  <r>
    <s v="ORD003800"/>
    <s v="CUST4779"/>
    <s v="Mary Fleming"/>
    <s v="mary.smith@hotmail.com"/>
    <x v="0"/>
    <d v="2024-07-01T00:00:00"/>
    <x v="619"/>
    <x v="0"/>
    <x v="1"/>
    <s v="January"/>
    <x v="0"/>
    <s v="PROD5078"/>
    <x v="1"/>
    <x v="1"/>
    <n v="26"/>
    <n v="1"/>
    <n v="26"/>
    <x v="0"/>
    <n v="2"/>
    <n v="7"/>
    <x v="0"/>
    <n v="0.15384615384615385"/>
    <n v="4"/>
  </r>
  <r>
    <s v="ORD003801"/>
    <s v="CUST6190"/>
    <s v="Melissa Allen"/>
    <s v="carl.keller@hotmail.com"/>
    <x v="4"/>
    <d v="2024-01-11T00:00:00"/>
    <x v="601"/>
    <x v="1"/>
    <x v="1"/>
    <s v="December"/>
    <x v="1"/>
    <s v="PROD4968"/>
    <x v="21"/>
    <x v="1"/>
    <n v="791"/>
    <n v="4"/>
    <n v="3163"/>
    <x v="1"/>
    <n v="374"/>
    <m/>
    <x v="2"/>
    <n v="0.14985773000316155"/>
    <n v="474"/>
  </r>
  <r>
    <s v="ORD003802"/>
    <s v="CUST6744"/>
    <s v="Michael Ramirez"/>
    <s v="timothy.swanson@outlook.com"/>
    <x v="0"/>
    <d v="2023-03-30T00:00:00"/>
    <x v="462"/>
    <x v="2"/>
    <x v="1"/>
    <s v="May"/>
    <x v="0"/>
    <s v="PROD9965"/>
    <x v="17"/>
    <x v="3"/>
    <n v="597"/>
    <n v="2"/>
    <n v="1194"/>
    <x v="0"/>
    <n v="96"/>
    <n v="7"/>
    <x v="0"/>
    <n v="0.35008375209380233"/>
    <n v="418"/>
  </r>
  <r>
    <s v="ORD003803"/>
    <s v="CUST9036"/>
    <s v="Karen Gonzales"/>
    <s v="barbara.carey@gmail.com"/>
    <x v="6"/>
    <d v="2023-12-04T00:00:00"/>
    <x v="342"/>
    <x v="7"/>
    <x v="1"/>
    <s v="November"/>
    <x v="0"/>
    <s v="PROD6082"/>
    <x v="18"/>
    <x v="0"/>
    <n v="28"/>
    <n v="4"/>
    <n v="110"/>
    <x v="0"/>
    <n v="8"/>
    <n v="4"/>
    <x v="0"/>
    <n v="0.4"/>
    <n v="44"/>
  </r>
  <r>
    <s v="ORD003804"/>
    <s v="CUST9116"/>
    <s v="Sean Howell"/>
    <s v="edwin.steele@gmail.com"/>
    <x v="2"/>
    <d v="2023-04-01T00:00:00"/>
    <x v="613"/>
    <x v="5"/>
    <x v="0"/>
    <s v="October"/>
    <x v="1"/>
    <s v="PROD3529"/>
    <x v="8"/>
    <x v="2"/>
    <n v="490"/>
    <n v="6"/>
    <n v="2943"/>
    <x v="1"/>
    <n v="243"/>
    <m/>
    <x v="2"/>
    <n v="0.3000339789330615"/>
    <n v="883"/>
  </r>
  <r>
    <s v="ORD003805"/>
    <s v="CUST6652"/>
    <s v="Mark Adkins"/>
    <s v="lisa.clark@yahoo.com"/>
    <x v="3"/>
    <d v="2024-05-21T00:00:00"/>
    <x v="130"/>
    <x v="7"/>
    <x v="0"/>
    <s v="November"/>
    <x v="0"/>
    <s v="PROD3706"/>
    <x v="18"/>
    <x v="0"/>
    <n v="233"/>
    <n v="4"/>
    <n v="932"/>
    <x v="1"/>
    <n v="124"/>
    <n v="5"/>
    <x v="0"/>
    <n v="0.40021459227467809"/>
    <n v="373"/>
  </r>
  <r>
    <s v="ORD003806"/>
    <s v="CUST5147"/>
    <s v="Chase Gregory"/>
    <s v="michael.jones@outlook.com"/>
    <x v="3"/>
    <d v="2023-06-07T00:00:00"/>
    <x v="320"/>
    <x v="7"/>
    <x v="0"/>
    <s v="November"/>
    <x v="0"/>
    <s v="PROD2841"/>
    <x v="14"/>
    <x v="4"/>
    <n v="363"/>
    <n v="7"/>
    <n v="2539"/>
    <x v="4"/>
    <n v="246"/>
    <n v="5"/>
    <x v="0"/>
    <n v="0.25009846396218982"/>
    <n v="635"/>
  </r>
  <r>
    <s v="ORD003807"/>
    <s v="CUST3097"/>
    <s v="Victoria Robbins"/>
    <s v="cheryl.hayes@gmail.com"/>
    <x v="4"/>
    <d v="2023-10-11T00:00:00"/>
    <x v="192"/>
    <x v="10"/>
    <x v="1"/>
    <s v="February"/>
    <x v="0"/>
    <s v="PROD8894"/>
    <x v="15"/>
    <x v="1"/>
    <n v="521"/>
    <n v="4"/>
    <n v="2086"/>
    <x v="1"/>
    <n v="253"/>
    <n v="10"/>
    <x v="1"/>
    <n v="0.15004793863854266"/>
    <n v="313"/>
  </r>
  <r>
    <s v="ORD003808"/>
    <s v="CUST8086"/>
    <s v="Pamela Cantu"/>
    <s v="derek.rios@yahoo.com"/>
    <x v="4"/>
    <d v="2024-01-28T00:00:00"/>
    <x v="212"/>
    <x v="1"/>
    <x v="0"/>
    <s v="December"/>
    <x v="0"/>
    <s v="PROD5900"/>
    <x v="17"/>
    <x v="3"/>
    <n v="274"/>
    <n v="8"/>
    <n v="2196"/>
    <x v="0"/>
    <n v="192"/>
    <n v="2"/>
    <x v="0"/>
    <n v="0.34972677595628415"/>
    <n v="768"/>
  </r>
  <r>
    <s v="ORD003809"/>
    <s v="CUST1055"/>
    <s v="Toni Lane"/>
    <s v="heather.morales@yahoo.com"/>
    <x v="3"/>
    <d v="2024-09-26T00:00:00"/>
    <x v="279"/>
    <x v="10"/>
    <x v="1"/>
    <s v="February"/>
    <x v="0"/>
    <s v="PROD9463"/>
    <x v="19"/>
    <x v="2"/>
    <n v="543"/>
    <n v="3"/>
    <n v="1630"/>
    <x v="3"/>
    <n v="216"/>
    <n v="9"/>
    <x v="1"/>
    <n v="0.3"/>
    <n v="489"/>
  </r>
  <r>
    <s v="ORD003810"/>
    <s v="CUST1326"/>
    <s v="Tricia Anderson"/>
    <s v="alexandra.hopkins@yahoo.com"/>
    <x v="5"/>
    <d v="2023-03-03T00:00:00"/>
    <x v="96"/>
    <x v="7"/>
    <x v="0"/>
    <s v="November"/>
    <x v="0"/>
    <s v="PROD7082"/>
    <x v="17"/>
    <x v="3"/>
    <n v="119"/>
    <n v="6"/>
    <n v="713"/>
    <x v="1"/>
    <n v="71"/>
    <n v="7"/>
    <x v="0"/>
    <n v="0.34922861150070128"/>
    <n v="249"/>
  </r>
  <r>
    <s v="ORD003811"/>
    <s v="CUST2752"/>
    <s v="Sarah Walker"/>
    <s v="michael.williams@outlook.com"/>
    <x v="2"/>
    <d v="2023-12-27T00:00:00"/>
    <x v="226"/>
    <x v="0"/>
    <x v="1"/>
    <s v="January"/>
    <x v="0"/>
    <s v="PROD2818"/>
    <x v="21"/>
    <x v="1"/>
    <n v="441"/>
    <n v="4"/>
    <n v="1763"/>
    <x v="1"/>
    <n v="97"/>
    <n v="10"/>
    <x v="1"/>
    <n v="0.15031196823596144"/>
    <n v="265"/>
  </r>
  <r>
    <s v="ORD003812"/>
    <s v="CUST9265"/>
    <s v="Kurt Mendez"/>
    <s v="jose.miller@outlook.com"/>
    <x v="0"/>
    <d v="2023-07-08T00:00:00"/>
    <x v="290"/>
    <x v="6"/>
    <x v="0"/>
    <s v="August"/>
    <x v="0"/>
    <s v="PROD8389"/>
    <x v="8"/>
    <x v="2"/>
    <n v="495"/>
    <n v="2"/>
    <n v="990"/>
    <x v="1"/>
    <n v="70"/>
    <n v="4"/>
    <x v="0"/>
    <n v="0.3"/>
    <n v="297"/>
  </r>
  <r>
    <s v="ORD003813"/>
    <s v="CUST8573"/>
    <s v="Karen Cobb"/>
    <s v="richard.martin@yahoo.com"/>
    <x v="0"/>
    <d v="2024-04-10T00:00:00"/>
    <x v="489"/>
    <x v="9"/>
    <x v="0"/>
    <s v="June"/>
    <x v="1"/>
    <s v="PROD6628"/>
    <x v="10"/>
    <x v="2"/>
    <n v="1149"/>
    <n v="4"/>
    <n v="4595"/>
    <x v="1"/>
    <n v="259"/>
    <m/>
    <x v="2"/>
    <n v="0.2998911860718172"/>
    <n v="1378"/>
  </r>
  <r>
    <s v="ORD003814"/>
    <s v="CUST3524"/>
    <s v="Lauren Mason"/>
    <s v="john.jenkins@hotmail.com"/>
    <x v="6"/>
    <d v="2024-06-19T00:00:00"/>
    <x v="52"/>
    <x v="2"/>
    <x v="1"/>
    <s v="May"/>
    <x v="0"/>
    <s v="PROD4588"/>
    <x v="7"/>
    <x v="4"/>
    <n v="214"/>
    <n v="5"/>
    <n v="1071"/>
    <x v="0"/>
    <n v="85"/>
    <n v="7"/>
    <x v="0"/>
    <n v="0.25023342670401494"/>
    <n v="268"/>
  </r>
  <r>
    <s v="ORD003815"/>
    <s v="CUST1410"/>
    <s v="James Horne"/>
    <s v="martin.wiggins@yahoo.com"/>
    <x v="3"/>
    <d v="2024-08-09T00:00:00"/>
    <x v="451"/>
    <x v="9"/>
    <x v="0"/>
    <s v="June"/>
    <x v="0"/>
    <s v="PROD2488"/>
    <x v="9"/>
    <x v="4"/>
    <n v="318"/>
    <n v="6"/>
    <n v="1910"/>
    <x v="1"/>
    <n v="140"/>
    <n v="4"/>
    <x v="0"/>
    <n v="0.25026178010471206"/>
    <n v="478"/>
  </r>
  <r>
    <s v="ORD003816"/>
    <s v="CUST3677"/>
    <s v="Jason Simpson"/>
    <s v="christina.weber@outlook.com"/>
    <x v="0"/>
    <d v="2024-04-23T00:00:00"/>
    <x v="547"/>
    <x v="0"/>
    <x v="0"/>
    <s v="January"/>
    <x v="0"/>
    <s v="PROD4238"/>
    <x v="9"/>
    <x v="4"/>
    <n v="659"/>
    <n v="1"/>
    <n v="659"/>
    <x v="3"/>
    <n v="51"/>
    <n v="8"/>
    <x v="1"/>
    <n v="0.2503793626707132"/>
    <n v="165"/>
  </r>
  <r>
    <s v="ORD003817"/>
    <s v="CUST1225"/>
    <s v="Kyle Torres"/>
    <s v="david.garcia@gmail.com"/>
    <x v="3"/>
    <d v="2023-02-09T00:00:00"/>
    <x v="249"/>
    <x v="9"/>
    <x v="1"/>
    <s v="June"/>
    <x v="0"/>
    <s v="PROD1676"/>
    <x v="12"/>
    <x v="3"/>
    <n v="810"/>
    <n v="3"/>
    <n v="2429"/>
    <x v="2"/>
    <n v="303"/>
    <n v="4"/>
    <x v="0"/>
    <n v="0.34993824619184849"/>
    <n v="850"/>
  </r>
  <r>
    <s v="ORD003818"/>
    <s v="CUST3425"/>
    <s v="Garrett Gray"/>
    <s v="cristian.anderson@yahoo.com"/>
    <x v="4"/>
    <d v="2024-04-18T00:00:00"/>
    <x v="628"/>
    <x v="7"/>
    <x v="1"/>
    <s v="November"/>
    <x v="2"/>
    <s v="PROD8804"/>
    <x v="15"/>
    <x v="1"/>
    <n v="1414"/>
    <n v="7"/>
    <n v="9895"/>
    <x v="1"/>
    <n v="1086"/>
    <m/>
    <x v="2"/>
    <n v="0.14997473471450226"/>
    <n v="1484"/>
  </r>
  <r>
    <s v="ORD003819"/>
    <s v="CUST8110"/>
    <s v="George Harding"/>
    <s v="michael.cox@yahoo.com"/>
    <x v="1"/>
    <d v="2023-03-14T00:00:00"/>
    <x v="14"/>
    <x v="8"/>
    <x v="1"/>
    <s v="September"/>
    <x v="0"/>
    <s v="PROD9811"/>
    <x v="7"/>
    <x v="4"/>
    <n v="845"/>
    <n v="5"/>
    <n v="4223"/>
    <x v="2"/>
    <n v="471"/>
    <n v="9"/>
    <x v="1"/>
    <n v="0.25005919962112244"/>
    <n v="1056"/>
  </r>
  <r>
    <s v="ORD003820"/>
    <s v="CUST5815"/>
    <s v="John Wilson DDS"/>
    <s v="andrew.hamilton@outlook.com"/>
    <x v="6"/>
    <d v="2024-10-09T00:00:00"/>
    <x v="430"/>
    <x v="4"/>
    <x v="0"/>
    <s v="April"/>
    <x v="0"/>
    <s v="PROD8831"/>
    <x v="7"/>
    <x v="4"/>
    <n v="16"/>
    <n v="4"/>
    <n v="65"/>
    <x v="1"/>
    <n v="5"/>
    <n v="5"/>
    <x v="0"/>
    <n v="0.24615384615384617"/>
    <n v="16"/>
  </r>
  <r>
    <s v="ORD003821"/>
    <s v="CUST5578"/>
    <s v="Jennifer Barrett"/>
    <s v="mark.gonzalez@hotmail.com"/>
    <x v="4"/>
    <d v="2023-12-03T00:00:00"/>
    <x v="398"/>
    <x v="5"/>
    <x v="0"/>
    <s v="October"/>
    <x v="1"/>
    <s v="PROD9457"/>
    <x v="12"/>
    <x v="3"/>
    <n v="83"/>
    <n v="6"/>
    <n v="496"/>
    <x v="1"/>
    <n v="54"/>
    <m/>
    <x v="2"/>
    <n v="0.35080645161290325"/>
    <n v="174"/>
  </r>
  <r>
    <s v="ORD003822"/>
    <s v="CUST7075"/>
    <s v="Michelle Allen"/>
    <s v="melissa.taylor@gmail.com"/>
    <x v="1"/>
    <d v="2023-06-23T00:00:00"/>
    <x v="175"/>
    <x v="6"/>
    <x v="0"/>
    <s v="August"/>
    <x v="1"/>
    <s v="PROD3357"/>
    <x v="0"/>
    <x v="0"/>
    <n v="861"/>
    <n v="2"/>
    <n v="1722"/>
    <x v="0"/>
    <n v="140"/>
    <m/>
    <x v="2"/>
    <n v="0.40011614401858303"/>
    <n v="689"/>
  </r>
  <r>
    <s v="ORD003823"/>
    <s v="CUST3375"/>
    <s v="Victoria Wright"/>
    <s v="alex.sutton@yahoo.com"/>
    <x v="1"/>
    <d v="2023-05-22T00:00:00"/>
    <x v="194"/>
    <x v="0"/>
    <x v="1"/>
    <s v="January"/>
    <x v="0"/>
    <s v="PROD2715"/>
    <x v="1"/>
    <x v="1"/>
    <n v="804"/>
    <n v="2"/>
    <n v="1607"/>
    <x v="1"/>
    <n v="131"/>
    <n v="8"/>
    <x v="1"/>
    <n v="0.14996888612321096"/>
    <n v="241"/>
  </r>
  <r>
    <s v="ORD003824"/>
    <s v="CUST7767"/>
    <s v="Diane Barron"/>
    <s v="morgan.stephens@gmail.com"/>
    <x v="6"/>
    <d v="2023-09-14T00:00:00"/>
    <x v="345"/>
    <x v="3"/>
    <x v="0"/>
    <s v="March"/>
    <x v="1"/>
    <s v="PROD6394"/>
    <x v="18"/>
    <x v="0"/>
    <n v="380"/>
    <n v="4"/>
    <n v="1521"/>
    <x v="3"/>
    <n v="119"/>
    <m/>
    <x v="2"/>
    <n v="0.39973701512163051"/>
    <n v="608"/>
  </r>
  <r>
    <s v="ORD003825"/>
    <s v="CUST6890"/>
    <s v="Kimberly Walsh"/>
    <s v="richard.johnson@outlook.com"/>
    <x v="1"/>
    <d v="2023-01-09T00:00:00"/>
    <x v="290"/>
    <x v="6"/>
    <x v="0"/>
    <s v="August"/>
    <x v="1"/>
    <s v="PROD8585"/>
    <x v="6"/>
    <x v="0"/>
    <n v="880"/>
    <n v="2"/>
    <n v="1761"/>
    <x v="0"/>
    <n v="185"/>
    <m/>
    <x v="2"/>
    <n v="0.39977285633162973"/>
    <n v="704"/>
  </r>
  <r>
    <s v="ORD003826"/>
    <s v="CUST8591"/>
    <s v="Emily Black"/>
    <s v="brenda.kelly@gmail.com"/>
    <x v="0"/>
    <d v="2024-01-27T00:00:00"/>
    <x v="588"/>
    <x v="7"/>
    <x v="1"/>
    <s v="November"/>
    <x v="0"/>
    <s v="PROD9173"/>
    <x v="6"/>
    <x v="0"/>
    <n v="1228"/>
    <n v="3"/>
    <n v="3684"/>
    <x v="3"/>
    <n v="248"/>
    <n v="7"/>
    <x v="0"/>
    <n v="0.40010857763300761"/>
    <n v="1474"/>
  </r>
  <r>
    <s v="ORD003827"/>
    <s v="CUST6876"/>
    <s v="Benjamin Davidson"/>
    <s v="pamela.ballard@outlook.com"/>
    <x v="5"/>
    <d v="2023-05-16T00:00:00"/>
    <x v="232"/>
    <x v="5"/>
    <x v="0"/>
    <s v="October"/>
    <x v="0"/>
    <s v="PROD1890"/>
    <x v="15"/>
    <x v="1"/>
    <n v="151"/>
    <n v="1"/>
    <n v="151"/>
    <x v="4"/>
    <n v="21"/>
    <n v="9"/>
    <x v="1"/>
    <n v="0.15231788079470199"/>
    <n v="23"/>
  </r>
  <r>
    <s v="ORD003828"/>
    <s v="CUST7140"/>
    <s v="Eric Trujillo"/>
    <s v="ryan.reed@hotmail.com"/>
    <x v="1"/>
    <d v="2023-05-06T00:00:00"/>
    <x v="235"/>
    <x v="8"/>
    <x v="1"/>
    <s v="September"/>
    <x v="0"/>
    <s v="PROD2753"/>
    <x v="12"/>
    <x v="3"/>
    <n v="591"/>
    <n v="1"/>
    <n v="591"/>
    <x v="0"/>
    <n v="86"/>
    <n v="6"/>
    <x v="0"/>
    <n v="0.35025380710659898"/>
    <n v="207"/>
  </r>
  <r>
    <s v="ORD003829"/>
    <s v="CUST8416"/>
    <s v="Bryan Davis"/>
    <s v="aaron.gutierrez@gmail.com"/>
    <x v="5"/>
    <d v="2023-08-17T00:00:00"/>
    <x v="0"/>
    <x v="0"/>
    <x v="0"/>
    <s v="January"/>
    <x v="0"/>
    <s v="PROD9445"/>
    <x v="15"/>
    <x v="1"/>
    <n v="119"/>
    <n v="1"/>
    <n v="119"/>
    <x v="4"/>
    <n v="12"/>
    <n v="7"/>
    <x v="0"/>
    <n v="0.15126050420168066"/>
    <n v="18"/>
  </r>
  <r>
    <s v="ORD003830"/>
    <s v="CUST7226"/>
    <s v="Jose Green"/>
    <s v="jose.griffin@gmail.com"/>
    <x v="1"/>
    <d v="2023-03-09T00:00:00"/>
    <x v="65"/>
    <x v="5"/>
    <x v="1"/>
    <s v="October"/>
    <x v="0"/>
    <s v="PROD2962"/>
    <x v="4"/>
    <x v="2"/>
    <n v="408"/>
    <n v="4"/>
    <n v="1633"/>
    <x v="0"/>
    <n v="156"/>
    <n v="2"/>
    <x v="0"/>
    <n v="0.30006123698714021"/>
    <n v="490"/>
  </r>
  <r>
    <s v="ORD003831"/>
    <s v="CUST2140"/>
    <s v="Tara Gonzalez"/>
    <s v="kristy.johnson@yahoo.com"/>
    <x v="5"/>
    <d v="2024-08-05T00:00:00"/>
    <x v="537"/>
    <x v="4"/>
    <x v="0"/>
    <s v="April"/>
    <x v="0"/>
    <s v="PROD4056"/>
    <x v="9"/>
    <x v="4"/>
    <n v="657"/>
    <n v="4"/>
    <n v="2628"/>
    <x v="4"/>
    <n v="349"/>
    <n v="5"/>
    <x v="0"/>
    <n v="0.25"/>
    <n v="657"/>
  </r>
  <r>
    <s v="ORD003832"/>
    <s v="CUST3962"/>
    <s v="Brandi Pratt"/>
    <s v="eric.west@outlook.com"/>
    <x v="2"/>
    <d v="2024-10-29T00:00:00"/>
    <x v="1"/>
    <x v="1"/>
    <x v="0"/>
    <s v="December"/>
    <x v="0"/>
    <s v="PROD4713"/>
    <x v="15"/>
    <x v="1"/>
    <n v="1468"/>
    <n v="4"/>
    <n v="5872"/>
    <x v="1"/>
    <n v="312"/>
    <n v="6"/>
    <x v="0"/>
    <n v="0.15003405994550409"/>
    <n v="881"/>
  </r>
  <r>
    <s v="ORD003833"/>
    <s v="CUST6062"/>
    <s v="Christopher Tucker"/>
    <s v="james.rogers@gmail.com"/>
    <x v="3"/>
    <d v="2024-01-14T00:00:00"/>
    <x v="77"/>
    <x v="9"/>
    <x v="0"/>
    <s v="June"/>
    <x v="0"/>
    <s v="PROD9415"/>
    <x v="7"/>
    <x v="4"/>
    <n v="862"/>
    <n v="1"/>
    <n v="862"/>
    <x v="1"/>
    <n v="55"/>
    <n v="7"/>
    <x v="0"/>
    <n v="0.24941995359628771"/>
    <n v="215"/>
  </r>
  <r>
    <s v="ORD003834"/>
    <s v="CUST9391"/>
    <s v="Jamie Patterson"/>
    <s v="christopher.richardson@hotmail.com"/>
    <x v="1"/>
    <d v="2024-11-10T00:00:00"/>
    <x v="274"/>
    <x v="0"/>
    <x v="1"/>
    <s v="January"/>
    <x v="0"/>
    <s v="PROD4879"/>
    <x v="5"/>
    <x v="3"/>
    <n v="853"/>
    <n v="2"/>
    <n v="1706"/>
    <x v="0"/>
    <n v="206"/>
    <n v="9"/>
    <x v="1"/>
    <n v="0.34994138335287223"/>
    <n v="597"/>
  </r>
  <r>
    <s v="ORD003835"/>
    <s v="CUST2967"/>
    <s v="Cathy Gaines"/>
    <s v="jonathan.sparks@outlook.com"/>
    <x v="1"/>
    <d v="2023-07-09T00:00:00"/>
    <x v="548"/>
    <x v="10"/>
    <x v="0"/>
    <s v="February"/>
    <x v="0"/>
    <s v="PROD5874"/>
    <x v="21"/>
    <x v="1"/>
    <n v="557"/>
    <n v="1"/>
    <n v="557"/>
    <x v="1"/>
    <n v="36"/>
    <n v="4"/>
    <x v="0"/>
    <n v="0.15080789946140036"/>
    <n v="84"/>
  </r>
  <r>
    <s v="ORD003836"/>
    <s v="CUST3223"/>
    <s v="Andres Harvey"/>
    <s v="cameron.dillon@outlook.com"/>
    <x v="5"/>
    <d v="2023-12-31T00:00:00"/>
    <x v="189"/>
    <x v="2"/>
    <x v="0"/>
    <s v="May"/>
    <x v="0"/>
    <s v="PROD5225"/>
    <x v="16"/>
    <x v="0"/>
    <n v="248"/>
    <n v="1"/>
    <n v="248"/>
    <x v="2"/>
    <n v="17"/>
    <n v="9"/>
    <x v="1"/>
    <n v="0.39919354838709675"/>
    <n v="99"/>
  </r>
  <r>
    <s v="ORD003837"/>
    <s v="CUST5144"/>
    <s v="Alexandra Castaneda MD"/>
    <s v="brandon.baker@gmail.com"/>
    <x v="3"/>
    <d v="2024-06-25T00:00:00"/>
    <x v="195"/>
    <x v="8"/>
    <x v="0"/>
    <s v="September"/>
    <x v="0"/>
    <s v="PROD7383"/>
    <x v="5"/>
    <x v="3"/>
    <n v="485"/>
    <n v="4"/>
    <n v="1941"/>
    <x v="1"/>
    <n v="98"/>
    <n v="5"/>
    <x v="0"/>
    <n v="0.34981968057702217"/>
    <n v="679"/>
  </r>
  <r>
    <s v="ORD003838"/>
    <s v="CUST5891"/>
    <s v="Marissa Watson"/>
    <s v="david.espinoza@outlook.com"/>
    <x v="3"/>
    <d v="2023-07-19T00:00:00"/>
    <x v="336"/>
    <x v="0"/>
    <x v="1"/>
    <s v="January"/>
    <x v="0"/>
    <s v="PROD3598"/>
    <x v="5"/>
    <x v="3"/>
    <n v="720"/>
    <n v="1"/>
    <n v="720"/>
    <x v="0"/>
    <n v="89"/>
    <n v="3"/>
    <x v="0"/>
    <n v="0.35"/>
    <n v="252"/>
  </r>
  <r>
    <s v="ORD003839"/>
    <s v="CUST6504"/>
    <s v="Curtis Garcia"/>
    <s v="maxwell.walters@outlook.com"/>
    <x v="4"/>
    <d v="2023-01-09T00:00:00"/>
    <x v="538"/>
    <x v="2"/>
    <x v="1"/>
    <s v="May"/>
    <x v="0"/>
    <s v="PROD5472"/>
    <x v="9"/>
    <x v="4"/>
    <n v="507"/>
    <n v="3"/>
    <n v="1520"/>
    <x v="1"/>
    <n v="116"/>
    <n v="4"/>
    <x v="0"/>
    <n v="0.25"/>
    <n v="380"/>
  </r>
  <r>
    <s v="ORD003840"/>
    <s v="CUST9266"/>
    <s v="Pamela Patterson DDS"/>
    <s v="gerald.jackson@hotmail.com"/>
    <x v="4"/>
    <d v="2023-03-19T00:00:00"/>
    <x v="215"/>
    <x v="4"/>
    <x v="0"/>
    <s v="April"/>
    <x v="1"/>
    <s v="PROD6924"/>
    <x v="14"/>
    <x v="4"/>
    <n v="552"/>
    <n v="2"/>
    <n v="1104"/>
    <x v="1"/>
    <n v="78"/>
    <m/>
    <x v="2"/>
    <n v="0.25"/>
    <n v="276"/>
  </r>
  <r>
    <s v="ORD003841"/>
    <s v="CUST7061"/>
    <s v="Angela Parks"/>
    <s v="brian.brown@outlook.com"/>
    <x v="5"/>
    <d v="2024-10-17T00:00:00"/>
    <x v="24"/>
    <x v="5"/>
    <x v="1"/>
    <s v="October"/>
    <x v="0"/>
    <s v="PROD4177"/>
    <x v="16"/>
    <x v="0"/>
    <n v="887"/>
    <n v="4"/>
    <n v="3549"/>
    <x v="2"/>
    <n v="223"/>
    <n v="4"/>
    <x v="0"/>
    <n v="0.40011270780501551"/>
    <n v="1420"/>
  </r>
  <r>
    <s v="ORD003842"/>
    <s v="CUST4889"/>
    <s v="Dennis Smith"/>
    <s v="breanna.lewis@gmail.com"/>
    <x v="1"/>
    <d v="2024-11-20T00:00:00"/>
    <x v="299"/>
    <x v="6"/>
    <x v="0"/>
    <s v="August"/>
    <x v="0"/>
    <s v="PROD2207"/>
    <x v="11"/>
    <x v="3"/>
    <n v="842"/>
    <n v="2"/>
    <n v="1685"/>
    <x v="0"/>
    <n v="228"/>
    <n v="10"/>
    <x v="1"/>
    <n v="0.35014836795252224"/>
    <n v="590"/>
  </r>
  <r>
    <s v="ORD003843"/>
    <s v="CUST1872"/>
    <s v="Joshua Cisneros"/>
    <s v="frank.lang@gmail.com"/>
    <x v="0"/>
    <d v="2023-09-23T00:00:00"/>
    <x v="256"/>
    <x v="7"/>
    <x v="0"/>
    <s v="November"/>
    <x v="0"/>
    <s v="PROD3325"/>
    <x v="9"/>
    <x v="4"/>
    <n v="1046"/>
    <n v="7"/>
    <n v="7320"/>
    <x v="4"/>
    <n v="381"/>
    <n v="8"/>
    <x v="1"/>
    <n v="0.25"/>
    <n v="1830"/>
  </r>
  <r>
    <s v="ORD003844"/>
    <s v="CUST1548"/>
    <s v="Kelly Zavala DDS"/>
    <s v="jennifer.mcconnell@hotmail.com"/>
    <x v="6"/>
    <d v="2024-12-07T00:00:00"/>
    <x v="307"/>
    <x v="1"/>
    <x v="0"/>
    <s v="December"/>
    <x v="0"/>
    <s v="PROD2686"/>
    <x v="17"/>
    <x v="3"/>
    <n v="1752"/>
    <n v="8"/>
    <n v="14016"/>
    <x v="0"/>
    <n v="1829"/>
    <n v="9"/>
    <x v="1"/>
    <n v="0.34995719178082191"/>
    <n v="4905"/>
  </r>
  <r>
    <s v="ORD003845"/>
    <s v="CUST9734"/>
    <s v="Melanie Avila"/>
    <s v="theresa.powers@hotmail.com"/>
    <x v="2"/>
    <d v="2024-07-30T00:00:00"/>
    <x v="415"/>
    <x v="4"/>
    <x v="0"/>
    <s v="April"/>
    <x v="0"/>
    <s v="PROD7201"/>
    <x v="15"/>
    <x v="1"/>
    <n v="756"/>
    <n v="5"/>
    <n v="3779"/>
    <x v="0"/>
    <n v="558"/>
    <n v="6"/>
    <x v="0"/>
    <n v="0.15003969304048689"/>
    <n v="567"/>
  </r>
  <r>
    <s v="ORD003846"/>
    <s v="CUST1107"/>
    <s v="Michael Hunt"/>
    <s v="matthew.johnson@hotmail.com"/>
    <x v="1"/>
    <d v="2024-11-27T00:00:00"/>
    <x v="87"/>
    <x v="9"/>
    <x v="1"/>
    <s v="June"/>
    <x v="0"/>
    <s v="PROD9165"/>
    <x v="4"/>
    <x v="2"/>
    <n v="1043"/>
    <n v="6"/>
    <n v="6261"/>
    <x v="1"/>
    <n v="380"/>
    <n v="7"/>
    <x v="0"/>
    <n v="0.29995208433157644"/>
    <n v="1878"/>
  </r>
  <r>
    <s v="ORD003847"/>
    <s v="CUST9977"/>
    <s v="Tracey Murphy"/>
    <s v="joseph.peters@hotmail.com"/>
    <x v="4"/>
    <d v="2024-01-27T00:00:00"/>
    <x v="492"/>
    <x v="11"/>
    <x v="1"/>
    <s v="July"/>
    <x v="0"/>
    <s v="PROD2115"/>
    <x v="4"/>
    <x v="2"/>
    <n v="942"/>
    <n v="6"/>
    <n v="5651"/>
    <x v="2"/>
    <n v="787"/>
    <n v="4"/>
    <x v="0"/>
    <n v="0.29994691205096441"/>
    <n v="1695"/>
  </r>
  <r>
    <s v="ORD003848"/>
    <s v="CUST5448"/>
    <s v="Robert Mason"/>
    <s v="alan.short@outlook.com"/>
    <x v="4"/>
    <d v="2023-09-13T00:00:00"/>
    <x v="172"/>
    <x v="0"/>
    <x v="0"/>
    <s v="January"/>
    <x v="0"/>
    <s v="PROD7673"/>
    <x v="4"/>
    <x v="2"/>
    <n v="23"/>
    <n v="1"/>
    <n v="23"/>
    <x v="1"/>
    <n v="3"/>
    <n v="7"/>
    <x v="0"/>
    <n v="0.30434782608695654"/>
    <n v="7"/>
  </r>
  <r>
    <s v="ORD003849"/>
    <s v="CUST9969"/>
    <s v="Lisa Smith DVM"/>
    <s v="kristin.dawson@yahoo.com"/>
    <x v="3"/>
    <d v="2024-12-19T00:00:00"/>
    <x v="603"/>
    <x v="1"/>
    <x v="0"/>
    <s v="December"/>
    <x v="0"/>
    <s v="PROD9945"/>
    <x v="9"/>
    <x v="4"/>
    <n v="1830"/>
    <n v="10"/>
    <n v="18300"/>
    <x v="0"/>
    <n v="1887"/>
    <n v="9"/>
    <x v="1"/>
    <n v="0.25"/>
    <n v="4575"/>
  </r>
  <r>
    <s v="ORD003850"/>
    <s v="CUST7084"/>
    <s v="Gabriel Griffin"/>
    <s v="amy.lee@outlook.com"/>
    <x v="1"/>
    <d v="2024-06-18T00:00:00"/>
    <x v="400"/>
    <x v="2"/>
    <x v="0"/>
    <s v="May"/>
    <x v="0"/>
    <s v="PROD2798"/>
    <x v="7"/>
    <x v="4"/>
    <n v="543"/>
    <n v="5"/>
    <n v="2717"/>
    <x v="1"/>
    <n v="170"/>
    <n v="7"/>
    <x v="0"/>
    <n v="0.24990798675009201"/>
    <n v="679"/>
  </r>
  <r>
    <s v="ORD003851"/>
    <s v="CUST9315"/>
    <s v="Tiffany King"/>
    <s v="sheila.allen@yahoo.com"/>
    <x v="3"/>
    <d v="2023-04-26T00:00:00"/>
    <x v="304"/>
    <x v="6"/>
    <x v="0"/>
    <s v="August"/>
    <x v="1"/>
    <s v="PROD3191"/>
    <x v="16"/>
    <x v="0"/>
    <n v="1158"/>
    <n v="1"/>
    <n v="1158"/>
    <x v="0"/>
    <n v="71"/>
    <m/>
    <x v="2"/>
    <n v="0.39982728842832471"/>
    <n v="463"/>
  </r>
  <r>
    <s v="ORD003852"/>
    <s v="CUST7973"/>
    <s v="Paul Lane"/>
    <s v="sierra.brown@hotmail.com"/>
    <x v="3"/>
    <d v="2023-07-10T00:00:00"/>
    <x v="27"/>
    <x v="1"/>
    <x v="0"/>
    <s v="December"/>
    <x v="0"/>
    <s v="PROD2480"/>
    <x v="19"/>
    <x v="2"/>
    <n v="1611"/>
    <n v="8"/>
    <n v="12891"/>
    <x v="1"/>
    <n v="1321"/>
    <n v="5"/>
    <x v="0"/>
    <n v="0.29997672794973235"/>
    <n v="3867"/>
  </r>
  <r>
    <s v="ORD003853"/>
    <s v="CUST9752"/>
    <s v="Courtney Jones"/>
    <s v="rick.clark@yahoo.com"/>
    <x v="0"/>
    <d v="2023-06-18T00:00:00"/>
    <x v="138"/>
    <x v="10"/>
    <x v="1"/>
    <s v="February"/>
    <x v="0"/>
    <s v="PROD3890"/>
    <x v="18"/>
    <x v="0"/>
    <n v="180"/>
    <n v="4"/>
    <n v="721"/>
    <x v="1"/>
    <n v="91"/>
    <n v="7"/>
    <x v="0"/>
    <n v="0.39944521497919555"/>
    <n v="288"/>
  </r>
  <r>
    <s v="ORD003854"/>
    <s v="CUST9360"/>
    <s v="Cathy Phillips"/>
    <s v="jacqueline.garcia@yahoo.com"/>
    <x v="1"/>
    <d v="2024-08-30T00:00:00"/>
    <x v="160"/>
    <x v="7"/>
    <x v="1"/>
    <s v="November"/>
    <x v="0"/>
    <s v="PROD2877"/>
    <x v="5"/>
    <x v="3"/>
    <n v="1158"/>
    <n v="1"/>
    <n v="1158"/>
    <x v="4"/>
    <n v="134"/>
    <n v="5"/>
    <x v="0"/>
    <n v="0.34974093264248707"/>
    <n v="405"/>
  </r>
  <r>
    <s v="ORD003855"/>
    <s v="CUST1316"/>
    <s v="Dr. Lee Mann"/>
    <s v="brian.hunt@gmail.com"/>
    <x v="0"/>
    <d v="2023-07-26T00:00:00"/>
    <x v="655"/>
    <x v="11"/>
    <x v="1"/>
    <s v="July"/>
    <x v="0"/>
    <s v="PROD6838"/>
    <x v="1"/>
    <x v="1"/>
    <n v="667"/>
    <n v="6"/>
    <n v="4000"/>
    <x v="4"/>
    <n v="571"/>
    <n v="5"/>
    <x v="0"/>
    <n v="0.15"/>
    <n v="600"/>
  </r>
  <r>
    <s v="ORD003856"/>
    <s v="CUST1522"/>
    <s v="Claudia Smith"/>
    <s v="andrea.vincent@yahoo.com"/>
    <x v="4"/>
    <d v="2024-11-10T00:00:00"/>
    <x v="268"/>
    <x v="0"/>
    <x v="0"/>
    <s v="January"/>
    <x v="0"/>
    <s v="PROD2239"/>
    <x v="7"/>
    <x v="4"/>
    <n v="338"/>
    <n v="2"/>
    <n v="675"/>
    <x v="1"/>
    <n v="88"/>
    <n v="3"/>
    <x v="0"/>
    <n v="0.25037037037037035"/>
    <n v="169"/>
  </r>
  <r>
    <s v="ORD003857"/>
    <s v="CUST3389"/>
    <s v="Daniel Rodriguez"/>
    <s v="molly.jones@gmail.com"/>
    <x v="0"/>
    <d v="2024-02-02T00:00:00"/>
    <x v="517"/>
    <x v="0"/>
    <x v="0"/>
    <s v="January"/>
    <x v="0"/>
    <s v="PROD7254"/>
    <x v="16"/>
    <x v="0"/>
    <n v="527"/>
    <n v="3"/>
    <n v="1581"/>
    <x v="1"/>
    <n v="183"/>
    <n v="4"/>
    <x v="0"/>
    <n v="0.40037950664136623"/>
    <n v="633"/>
  </r>
  <r>
    <s v="ORD003858"/>
    <s v="CUST4343"/>
    <s v="Justin Jackson"/>
    <s v="julie.williams@hotmail.com"/>
    <x v="2"/>
    <d v="2024-01-07T00:00:00"/>
    <x v="194"/>
    <x v="0"/>
    <x v="1"/>
    <s v="January"/>
    <x v="0"/>
    <s v="PROD4555"/>
    <x v="16"/>
    <x v="0"/>
    <n v="284"/>
    <n v="1"/>
    <n v="284"/>
    <x v="1"/>
    <n v="34"/>
    <n v="5"/>
    <x v="0"/>
    <n v="0.40140845070422537"/>
    <n v="114"/>
  </r>
  <r>
    <s v="ORD003859"/>
    <s v="CUST7144"/>
    <s v="Anthony Martin"/>
    <s v="lisa.grant@outlook.com"/>
    <x v="1"/>
    <d v="2024-04-28T00:00:00"/>
    <x v="713"/>
    <x v="0"/>
    <x v="1"/>
    <s v="January"/>
    <x v="0"/>
    <s v="PROD3706"/>
    <x v="4"/>
    <x v="2"/>
    <n v="260"/>
    <n v="3"/>
    <n v="781"/>
    <x v="1"/>
    <n v="88"/>
    <n v="4"/>
    <x v="0"/>
    <n v="0.29961587708066584"/>
    <n v="234"/>
  </r>
  <r>
    <s v="ORD003860"/>
    <s v="CUST5457"/>
    <s v="Kari Carpenter"/>
    <s v="lisa.gordon@yahoo.com"/>
    <x v="3"/>
    <d v="2023-01-27T00:00:00"/>
    <x v="605"/>
    <x v="6"/>
    <x v="1"/>
    <s v="August"/>
    <x v="0"/>
    <s v="PROD1062"/>
    <x v="4"/>
    <x v="2"/>
    <n v="544"/>
    <n v="3"/>
    <n v="1631"/>
    <x v="1"/>
    <n v="244"/>
    <n v="7"/>
    <x v="0"/>
    <n v="0.2998160637645616"/>
    <n v="489"/>
  </r>
  <r>
    <s v="ORD003861"/>
    <s v="CUST4978"/>
    <s v="Peter Kline"/>
    <s v="tiffany.rodriguez@gmail.com"/>
    <x v="2"/>
    <d v="2023-11-17T00:00:00"/>
    <x v="200"/>
    <x v="1"/>
    <x v="0"/>
    <s v="December"/>
    <x v="0"/>
    <s v="PROD6591"/>
    <x v="3"/>
    <x v="1"/>
    <n v="1106"/>
    <n v="2"/>
    <n v="2213"/>
    <x v="4"/>
    <n v="285"/>
    <n v="6"/>
    <x v="0"/>
    <n v="0.15002259376412111"/>
    <n v="332"/>
  </r>
  <r>
    <s v="ORD003862"/>
    <s v="CUST1958"/>
    <s v="Emily Morales"/>
    <s v="stefanie.hanna@outlook.com"/>
    <x v="2"/>
    <d v="2024-05-06T00:00:00"/>
    <x v="267"/>
    <x v="3"/>
    <x v="0"/>
    <s v="March"/>
    <x v="0"/>
    <s v="PROD3175"/>
    <x v="11"/>
    <x v="3"/>
    <n v="32"/>
    <n v="5"/>
    <n v="159"/>
    <x v="1"/>
    <n v="9"/>
    <n v="3"/>
    <x v="0"/>
    <n v="0.3522012578616352"/>
    <n v="56"/>
  </r>
  <r>
    <s v="ORD003863"/>
    <s v="CUST1410"/>
    <s v="Kelly Cruz"/>
    <s v="megan.miranda@gmail.com"/>
    <x v="5"/>
    <d v="2024-10-06T00:00:00"/>
    <x v="519"/>
    <x v="7"/>
    <x v="1"/>
    <s v="November"/>
    <x v="0"/>
    <s v="PROD8702"/>
    <x v="9"/>
    <x v="4"/>
    <n v="790"/>
    <n v="4"/>
    <n v="3159"/>
    <x v="1"/>
    <n v="285"/>
    <n v="3"/>
    <x v="0"/>
    <n v="0.25007913896802786"/>
    <n v="790"/>
  </r>
  <r>
    <s v="ORD003864"/>
    <s v="CUST5838"/>
    <s v="James Williams"/>
    <s v="sarah.thompson@gmail.com"/>
    <x v="2"/>
    <d v="2023-07-30T00:00:00"/>
    <x v="195"/>
    <x v="8"/>
    <x v="0"/>
    <s v="September"/>
    <x v="0"/>
    <s v="PROD6357"/>
    <x v="8"/>
    <x v="2"/>
    <n v="795"/>
    <n v="2"/>
    <n v="1589"/>
    <x v="1"/>
    <n v="204"/>
    <n v="7"/>
    <x v="0"/>
    <n v="0.30018879798615483"/>
    <n v="477"/>
  </r>
  <r>
    <s v="ORD003865"/>
    <s v="CUST3425"/>
    <s v="Garrett Gray"/>
    <s v="cristian.anderson@yahoo.com"/>
    <x v="4"/>
    <d v="2024-04-18T00:00:00"/>
    <x v="175"/>
    <x v="6"/>
    <x v="0"/>
    <s v="August"/>
    <x v="0"/>
    <s v="PROD5331"/>
    <x v="18"/>
    <x v="0"/>
    <n v="811"/>
    <n v="5"/>
    <n v="4056"/>
    <x v="3"/>
    <n v="300"/>
    <n v="9"/>
    <x v="1"/>
    <n v="0.39990138067061143"/>
    <n v="1622"/>
  </r>
  <r>
    <s v="ORD003866"/>
    <s v="CUST6797"/>
    <s v="Jason Brown"/>
    <s v="andrew.nichols@hotmail.com"/>
    <x v="2"/>
    <d v="2024-11-11T00:00:00"/>
    <x v="530"/>
    <x v="7"/>
    <x v="0"/>
    <s v="November"/>
    <x v="0"/>
    <s v="PROD3904"/>
    <x v="11"/>
    <x v="3"/>
    <n v="344"/>
    <n v="1"/>
    <n v="344"/>
    <x v="1"/>
    <n v="31"/>
    <n v="3"/>
    <x v="0"/>
    <n v="0.34883720930232559"/>
    <n v="120"/>
  </r>
  <r>
    <s v="ORD003867"/>
    <s v="CUST2919"/>
    <s v="Ashley Lopez"/>
    <s v="timothy.fox@outlook.com"/>
    <x v="1"/>
    <d v="2023-09-28T00:00:00"/>
    <x v="651"/>
    <x v="8"/>
    <x v="1"/>
    <s v="September"/>
    <x v="0"/>
    <s v="PROD8378"/>
    <x v="9"/>
    <x v="4"/>
    <n v="954"/>
    <n v="5"/>
    <n v="4772"/>
    <x v="2"/>
    <n v="344"/>
    <n v="3"/>
    <x v="0"/>
    <n v="0.25"/>
    <n v="1193"/>
  </r>
  <r>
    <s v="ORD003868"/>
    <s v="CUST5203"/>
    <s v="Christine Lamb"/>
    <s v="rebecca.haynes@hotmail.com"/>
    <x v="0"/>
    <d v="2024-05-23T00:00:00"/>
    <x v="372"/>
    <x v="5"/>
    <x v="0"/>
    <s v="October"/>
    <x v="0"/>
    <s v="PROD9654"/>
    <x v="18"/>
    <x v="0"/>
    <n v="364"/>
    <n v="1"/>
    <n v="364"/>
    <x v="3"/>
    <n v="25"/>
    <n v="6"/>
    <x v="0"/>
    <n v="0.39835164835164832"/>
    <n v="145"/>
  </r>
  <r>
    <s v="ORD003869"/>
    <s v="CUST3544"/>
    <s v="Tony Nelson"/>
    <s v="jennifer.delgado@yahoo.com"/>
    <x v="2"/>
    <d v="2023-09-16T00:00:00"/>
    <x v="496"/>
    <x v="1"/>
    <x v="0"/>
    <s v="December"/>
    <x v="0"/>
    <s v="PROD9402"/>
    <x v="5"/>
    <x v="3"/>
    <n v="954"/>
    <n v="4"/>
    <n v="3817"/>
    <x v="0"/>
    <n v="403"/>
    <n v="10"/>
    <x v="1"/>
    <n v="0.35001309929263819"/>
    <n v="1336"/>
  </r>
  <r>
    <s v="ORD003870"/>
    <s v="CUST6066"/>
    <s v="Tina Frazier"/>
    <s v="joseph.robinson@outlook.com"/>
    <x v="1"/>
    <d v="2024-12-27T00:00:00"/>
    <x v="101"/>
    <x v="5"/>
    <x v="0"/>
    <s v="October"/>
    <x v="0"/>
    <s v="PROD8177"/>
    <x v="12"/>
    <x v="3"/>
    <n v="808"/>
    <n v="2"/>
    <n v="1616"/>
    <x v="1"/>
    <n v="86"/>
    <n v="10"/>
    <x v="1"/>
    <n v="0.35024752475247523"/>
    <n v="566"/>
  </r>
  <r>
    <s v="ORD003871"/>
    <s v="CUST7568"/>
    <s v="Jennifer Greene"/>
    <s v="trevor.brown@outlook.com"/>
    <x v="1"/>
    <d v="2023-03-27T00:00:00"/>
    <x v="317"/>
    <x v="3"/>
    <x v="1"/>
    <s v="March"/>
    <x v="0"/>
    <s v="PROD2709"/>
    <x v="14"/>
    <x v="4"/>
    <n v="834"/>
    <n v="2"/>
    <n v="1668"/>
    <x v="1"/>
    <n v="159"/>
    <n v="8"/>
    <x v="1"/>
    <n v="0.25"/>
    <n v="417"/>
  </r>
  <r>
    <s v="ORD003872"/>
    <s v="CUST1781"/>
    <s v="Alfred Avila"/>
    <s v="michael.rodgers@yahoo.com"/>
    <x v="5"/>
    <d v="2023-09-09T00:00:00"/>
    <x v="283"/>
    <x v="3"/>
    <x v="0"/>
    <s v="March"/>
    <x v="0"/>
    <s v="PROD8488"/>
    <x v="20"/>
    <x v="3"/>
    <n v="268"/>
    <n v="3"/>
    <n v="803"/>
    <x v="1"/>
    <n v="103"/>
    <n v="3"/>
    <x v="0"/>
    <n v="0.34993773349937735"/>
    <n v="281"/>
  </r>
  <r>
    <s v="ORD003873"/>
    <s v="CUST6032"/>
    <s v="Jaclyn King"/>
    <s v="natalie.nelson@hotmail.com"/>
    <x v="6"/>
    <d v="2024-07-16T00:00:00"/>
    <x v="221"/>
    <x v="11"/>
    <x v="1"/>
    <s v="July"/>
    <x v="0"/>
    <s v="PROD2635"/>
    <x v="12"/>
    <x v="3"/>
    <n v="835"/>
    <n v="5"/>
    <n v="4173"/>
    <x v="0"/>
    <n v="480"/>
    <n v="7"/>
    <x v="0"/>
    <n v="0.35010783608914448"/>
    <n v="1461"/>
  </r>
  <r>
    <s v="ORD003874"/>
    <s v="CUST9268"/>
    <s v="Laura Summers"/>
    <s v="allison.frye@hotmail.com"/>
    <x v="0"/>
    <d v="2023-12-09T00:00:00"/>
    <x v="37"/>
    <x v="11"/>
    <x v="0"/>
    <s v="July"/>
    <x v="0"/>
    <s v="PROD3033"/>
    <x v="1"/>
    <x v="1"/>
    <n v="541"/>
    <n v="5"/>
    <n v="2706"/>
    <x v="1"/>
    <n v="353"/>
    <n v="5"/>
    <x v="0"/>
    <n v="0.15003695491500368"/>
    <n v="406"/>
  </r>
  <r>
    <s v="ORD003875"/>
    <s v="CUST9824"/>
    <s v="Jenna Wright"/>
    <s v="lynn.carroll@yahoo.com"/>
    <x v="6"/>
    <d v="2023-02-19T00:00:00"/>
    <x v="122"/>
    <x v="3"/>
    <x v="1"/>
    <s v="March"/>
    <x v="0"/>
    <s v="PROD3232"/>
    <x v="8"/>
    <x v="2"/>
    <n v="645"/>
    <n v="4"/>
    <n v="2578"/>
    <x v="1"/>
    <n v="319"/>
    <n v="2"/>
    <x v="0"/>
    <n v="0.29984484096198605"/>
    <n v="773"/>
  </r>
  <r>
    <s v="ORD003876"/>
    <s v="CUST6403"/>
    <s v="Scott Conrad"/>
    <s v="monica.graves@gmail.com"/>
    <x v="5"/>
    <d v="2024-12-16T00:00:00"/>
    <x v="413"/>
    <x v="2"/>
    <x v="1"/>
    <s v="May"/>
    <x v="0"/>
    <s v="PROD7366"/>
    <x v="2"/>
    <x v="1"/>
    <n v="461"/>
    <n v="1"/>
    <n v="461"/>
    <x v="3"/>
    <n v="43"/>
    <n v="8"/>
    <x v="1"/>
    <n v="0.14967462039045554"/>
    <n v="69"/>
  </r>
  <r>
    <s v="ORD003877"/>
    <s v="CUST4779"/>
    <s v="Mary Fleming"/>
    <s v="mary.smith@hotmail.com"/>
    <x v="0"/>
    <d v="2024-07-01T00:00:00"/>
    <x v="550"/>
    <x v="7"/>
    <x v="1"/>
    <s v="November"/>
    <x v="0"/>
    <s v="PROD1884"/>
    <x v="17"/>
    <x v="3"/>
    <n v="739"/>
    <n v="3"/>
    <n v="2217"/>
    <x v="0"/>
    <n v="258"/>
    <n v="10"/>
    <x v="1"/>
    <n v="0.35002255299954893"/>
    <n v="776"/>
  </r>
  <r>
    <s v="ORD003878"/>
    <s v="CUST5232"/>
    <s v="Christopher Adams"/>
    <s v="kimberly.stevens@gmail.com"/>
    <x v="2"/>
    <d v="2024-03-30T00:00:00"/>
    <x v="36"/>
    <x v="6"/>
    <x v="0"/>
    <s v="August"/>
    <x v="0"/>
    <s v="PROD2479"/>
    <x v="15"/>
    <x v="1"/>
    <n v="413"/>
    <n v="6"/>
    <n v="2476"/>
    <x v="0"/>
    <n v="127"/>
    <n v="5"/>
    <x v="0"/>
    <n v="0.14983844911147012"/>
    <n v="371"/>
  </r>
  <r>
    <s v="ORD003879"/>
    <s v="CUST2238"/>
    <s v="James Ramos"/>
    <s v="todd.jones@yahoo.com"/>
    <x v="6"/>
    <d v="2023-01-22T00:00:00"/>
    <x v="325"/>
    <x v="1"/>
    <x v="0"/>
    <s v="December"/>
    <x v="1"/>
    <s v="PROD6545"/>
    <x v="6"/>
    <x v="0"/>
    <n v="430"/>
    <n v="8"/>
    <n v="3438"/>
    <x v="1"/>
    <n v="315"/>
    <m/>
    <x v="2"/>
    <n v="0.39994182664339734"/>
    <n v="1375"/>
  </r>
  <r>
    <s v="ORD003880"/>
    <s v="CUST8237"/>
    <s v="Kelsey Foster"/>
    <s v="derek.ashley@gmail.com"/>
    <x v="5"/>
    <d v="2023-10-29T00:00:00"/>
    <x v="114"/>
    <x v="11"/>
    <x v="1"/>
    <s v="July"/>
    <x v="0"/>
    <s v="PROD6298"/>
    <x v="20"/>
    <x v="3"/>
    <n v="416"/>
    <n v="5"/>
    <n v="2079"/>
    <x v="1"/>
    <n v="187"/>
    <n v="9"/>
    <x v="1"/>
    <n v="0.35016835016835018"/>
    <n v="728"/>
  </r>
  <r>
    <s v="ORD003881"/>
    <s v="CUST8889"/>
    <s v="Jason Simon"/>
    <s v="kimberly.sims@gmail.com"/>
    <x v="1"/>
    <d v="2023-09-16T00:00:00"/>
    <x v="483"/>
    <x v="6"/>
    <x v="1"/>
    <s v="August"/>
    <x v="2"/>
    <s v="PROD8586"/>
    <x v="7"/>
    <x v="4"/>
    <n v="1239"/>
    <n v="3"/>
    <n v="3718"/>
    <x v="3"/>
    <n v="555"/>
    <m/>
    <x v="2"/>
    <n v="0.24986551909628832"/>
    <n v="929"/>
  </r>
  <r>
    <s v="ORD003882"/>
    <s v="CUST2381"/>
    <s v="Maria Henry"/>
    <s v="david.oliver@gmail.com"/>
    <x v="2"/>
    <d v="2024-10-13T00:00:00"/>
    <x v="608"/>
    <x v="2"/>
    <x v="0"/>
    <s v="May"/>
    <x v="0"/>
    <s v="PROD7495"/>
    <x v="11"/>
    <x v="3"/>
    <n v="1073"/>
    <n v="4"/>
    <n v="4290"/>
    <x v="2"/>
    <n v="310"/>
    <n v="8"/>
    <x v="1"/>
    <n v="0.35011655011655013"/>
    <n v="1502"/>
  </r>
  <r>
    <s v="ORD003883"/>
    <s v="CUST7908"/>
    <s v="Rachel Reese"/>
    <s v="gary.williams@yahoo.com"/>
    <x v="0"/>
    <d v="2023-09-02T00:00:00"/>
    <x v="33"/>
    <x v="0"/>
    <x v="1"/>
    <s v="January"/>
    <x v="0"/>
    <s v="PROD9403"/>
    <x v="9"/>
    <x v="4"/>
    <n v="825"/>
    <n v="3"/>
    <n v="2474"/>
    <x v="0"/>
    <n v="280"/>
    <n v="2"/>
    <x v="0"/>
    <n v="0.25020210185933711"/>
    <n v="619"/>
  </r>
  <r>
    <s v="ORD003884"/>
    <s v="CUST1690"/>
    <s v="Lisa Singleton"/>
    <s v="amber.patterson@hotmail.com"/>
    <x v="2"/>
    <d v="2023-10-02T00:00:00"/>
    <x v="585"/>
    <x v="11"/>
    <x v="1"/>
    <s v="July"/>
    <x v="0"/>
    <s v="PROD7198"/>
    <x v="4"/>
    <x v="2"/>
    <n v="254"/>
    <n v="5"/>
    <n v="1272"/>
    <x v="1"/>
    <n v="99"/>
    <n v="6"/>
    <x v="0"/>
    <n v="0.30031446540880502"/>
    <n v="382"/>
  </r>
  <r>
    <s v="ORD003885"/>
    <s v="CUST6450"/>
    <s v="Patrick Turner"/>
    <s v="kathleen.hernandez@yahoo.com"/>
    <x v="0"/>
    <d v="2023-07-15T00:00:00"/>
    <x v="374"/>
    <x v="8"/>
    <x v="1"/>
    <s v="September"/>
    <x v="0"/>
    <s v="PROD8303"/>
    <x v="1"/>
    <x v="1"/>
    <n v="674"/>
    <n v="5"/>
    <n v="3371"/>
    <x v="1"/>
    <n v="320"/>
    <n v="3"/>
    <x v="0"/>
    <n v="0.15010382675763867"/>
    <n v="506"/>
  </r>
  <r>
    <s v="ORD003886"/>
    <s v="CUST2450"/>
    <s v="Mr. Nicholas Mcdonald"/>
    <s v="carl.thompson@gmail.com"/>
    <x v="1"/>
    <d v="2024-03-18T00:00:00"/>
    <x v="392"/>
    <x v="4"/>
    <x v="0"/>
    <s v="April"/>
    <x v="0"/>
    <s v="PROD8283"/>
    <x v="10"/>
    <x v="2"/>
    <n v="347"/>
    <n v="3"/>
    <n v="1040"/>
    <x v="0"/>
    <n v="106"/>
    <n v="10"/>
    <x v="1"/>
    <n v="0.3"/>
    <n v="312"/>
  </r>
  <r>
    <s v="ORD003887"/>
    <s v="CUST1963"/>
    <s v="James Ruiz"/>
    <s v="brandon.moran@gmail.com"/>
    <x v="6"/>
    <d v="2023-09-30T00:00:00"/>
    <x v="534"/>
    <x v="1"/>
    <x v="0"/>
    <s v="December"/>
    <x v="0"/>
    <s v="PROD4380"/>
    <x v="1"/>
    <x v="1"/>
    <n v="1375"/>
    <n v="4"/>
    <n v="5498"/>
    <x v="1"/>
    <n v="275"/>
    <n v="9"/>
    <x v="1"/>
    <n v="0.15005456529647143"/>
    <n v="825"/>
  </r>
  <r>
    <s v="ORD003888"/>
    <s v="CUST2217"/>
    <s v="Raymond Davis"/>
    <s v="jason.martin@yahoo.com"/>
    <x v="0"/>
    <d v="2023-11-03T00:00:00"/>
    <x v="706"/>
    <x v="1"/>
    <x v="0"/>
    <s v="December"/>
    <x v="0"/>
    <s v="PROD8029"/>
    <x v="1"/>
    <x v="1"/>
    <n v="326"/>
    <n v="4"/>
    <n v="1305"/>
    <x v="0"/>
    <n v="185"/>
    <n v="9"/>
    <x v="1"/>
    <n v="0.15019157088122606"/>
    <n v="196"/>
  </r>
  <r>
    <s v="ORD003889"/>
    <s v="CUST6161"/>
    <s v="Robert Hayes"/>
    <s v="veronica.dennis@gmail.com"/>
    <x v="0"/>
    <d v="2024-01-01T00:00:00"/>
    <x v="90"/>
    <x v="9"/>
    <x v="1"/>
    <s v="June"/>
    <x v="1"/>
    <s v="PROD9450"/>
    <x v="10"/>
    <x v="2"/>
    <n v="709"/>
    <n v="3"/>
    <n v="2126"/>
    <x v="1"/>
    <n v="222"/>
    <m/>
    <x v="2"/>
    <n v="0.30009407337723426"/>
    <n v="638"/>
  </r>
  <r>
    <s v="ORD003890"/>
    <s v="CUST3612"/>
    <s v="James Schmitt"/>
    <s v="gina.smith@hotmail.com"/>
    <x v="2"/>
    <d v="2023-08-20T00:00:00"/>
    <x v="368"/>
    <x v="6"/>
    <x v="0"/>
    <s v="August"/>
    <x v="0"/>
    <s v="PROD7025"/>
    <x v="21"/>
    <x v="1"/>
    <n v="578"/>
    <n v="3"/>
    <n v="1734"/>
    <x v="0"/>
    <n v="106"/>
    <n v="6"/>
    <x v="0"/>
    <n v="0.14994232987312572"/>
    <n v="260"/>
  </r>
  <r>
    <s v="ORD003891"/>
    <s v="CUST8573"/>
    <s v="Karen Cobb"/>
    <s v="richard.martin@yahoo.com"/>
    <x v="0"/>
    <d v="2024-04-10T00:00:00"/>
    <x v="531"/>
    <x v="7"/>
    <x v="1"/>
    <s v="November"/>
    <x v="0"/>
    <s v="PROD7988"/>
    <x v="20"/>
    <x v="3"/>
    <n v="393"/>
    <n v="6"/>
    <n v="2361"/>
    <x v="0"/>
    <n v="346"/>
    <n v="9"/>
    <x v="1"/>
    <n v="0.3498517577297755"/>
    <n v="826"/>
  </r>
  <r>
    <s v="ORD003892"/>
    <s v="CUST3396"/>
    <s v="Molly Howell"/>
    <s v="diane.ball@hotmail.com"/>
    <x v="0"/>
    <d v="2023-04-13T00:00:00"/>
    <x v="83"/>
    <x v="11"/>
    <x v="1"/>
    <s v="July"/>
    <x v="0"/>
    <s v="PROD2143"/>
    <x v="7"/>
    <x v="4"/>
    <n v="1266"/>
    <n v="2"/>
    <n v="2532"/>
    <x v="1"/>
    <n v="180"/>
    <n v="5"/>
    <x v="0"/>
    <n v="0.25"/>
    <n v="633"/>
  </r>
  <r>
    <s v="ORD003893"/>
    <s v="CUST4936"/>
    <s v="Sandra Cruz"/>
    <s v="jerry.james@gmail.com"/>
    <x v="1"/>
    <d v="2024-12-24T00:00:00"/>
    <x v="420"/>
    <x v="8"/>
    <x v="1"/>
    <s v="September"/>
    <x v="0"/>
    <s v="PROD1503"/>
    <x v="19"/>
    <x v="2"/>
    <n v="707"/>
    <n v="1"/>
    <n v="707"/>
    <x v="0"/>
    <n v="67"/>
    <n v="4"/>
    <x v="0"/>
    <n v="0.29985855728429983"/>
    <n v="212"/>
  </r>
  <r>
    <s v="ORD003894"/>
    <s v="CUST5522"/>
    <s v="John Ramsey"/>
    <s v="jaclyn.moran@yahoo.com"/>
    <x v="3"/>
    <d v="2023-05-22T00:00:00"/>
    <x v="612"/>
    <x v="9"/>
    <x v="1"/>
    <s v="June"/>
    <x v="0"/>
    <s v="PROD1447"/>
    <x v="0"/>
    <x v="0"/>
    <n v="423"/>
    <n v="4"/>
    <n v="1693"/>
    <x v="3"/>
    <n v="191"/>
    <n v="6"/>
    <x v="0"/>
    <n v="0.39988186650915536"/>
    <n v="677"/>
  </r>
  <r>
    <s v="ORD003895"/>
    <s v="CUST3082"/>
    <s v="Curtis Anderson"/>
    <s v="heather.baldwin@gmail.com"/>
    <x v="2"/>
    <d v="2024-09-16T00:00:00"/>
    <x v="382"/>
    <x v="2"/>
    <x v="1"/>
    <s v="May"/>
    <x v="0"/>
    <s v="PROD2108"/>
    <x v="2"/>
    <x v="1"/>
    <n v="205"/>
    <n v="3"/>
    <n v="616"/>
    <x v="2"/>
    <n v="35"/>
    <n v="8"/>
    <x v="1"/>
    <n v="0.14935064935064934"/>
    <n v="92"/>
  </r>
  <r>
    <s v="ORD003896"/>
    <s v="CUST4009"/>
    <s v="Michael Hammond"/>
    <s v="timothy.rush@hotmail.com"/>
    <x v="5"/>
    <d v="2023-09-25T00:00:00"/>
    <x v="658"/>
    <x v="9"/>
    <x v="1"/>
    <s v="June"/>
    <x v="2"/>
    <s v="PROD6818"/>
    <x v="7"/>
    <x v="4"/>
    <n v="756"/>
    <n v="2"/>
    <n v="1512"/>
    <x v="0"/>
    <n v="121"/>
    <m/>
    <x v="2"/>
    <n v="0.25"/>
    <n v="378"/>
  </r>
  <r>
    <s v="ORD003897"/>
    <s v="CUST3118"/>
    <s v="Bonnie Estes"/>
    <s v="alice.hopkins@gmail.com"/>
    <x v="0"/>
    <d v="2023-07-09T00:00:00"/>
    <x v="129"/>
    <x v="10"/>
    <x v="0"/>
    <s v="February"/>
    <x v="0"/>
    <s v="PROD9613"/>
    <x v="0"/>
    <x v="0"/>
    <n v="723"/>
    <n v="3"/>
    <n v="2169"/>
    <x v="1"/>
    <n v="185"/>
    <n v="8"/>
    <x v="1"/>
    <n v="0.40018441678192718"/>
    <n v="868"/>
  </r>
  <r>
    <s v="ORD003898"/>
    <s v="CUST3943"/>
    <s v="Alyssa Weiss"/>
    <s v="melissa.rivera@gmail.com"/>
    <x v="6"/>
    <d v="2023-06-28T00:00:00"/>
    <x v="252"/>
    <x v="11"/>
    <x v="1"/>
    <s v="July"/>
    <x v="0"/>
    <s v="PROD6835"/>
    <x v="14"/>
    <x v="4"/>
    <n v="1182"/>
    <n v="6"/>
    <n v="7091"/>
    <x v="0"/>
    <n v="578"/>
    <n v="10"/>
    <x v="1"/>
    <n v="0.25003525595825693"/>
    <n v="1773"/>
  </r>
  <r>
    <s v="ORD003899"/>
    <s v="CUST6450"/>
    <s v="Patrick Turner"/>
    <s v="kathleen.hernandez@yahoo.com"/>
    <x v="0"/>
    <d v="2023-07-15T00:00:00"/>
    <x v="328"/>
    <x v="3"/>
    <x v="0"/>
    <s v="March"/>
    <x v="0"/>
    <s v="PROD6794"/>
    <x v="10"/>
    <x v="2"/>
    <n v="346"/>
    <n v="3"/>
    <n v="1039"/>
    <x v="1"/>
    <n v="64"/>
    <n v="6"/>
    <x v="0"/>
    <n v="0.30028873917228105"/>
    <n v="312"/>
  </r>
  <r>
    <s v="ORD003900"/>
    <s v="CUST2238"/>
    <s v="James Ramos"/>
    <s v="todd.jones@yahoo.com"/>
    <x v="6"/>
    <d v="2023-01-22T00:00:00"/>
    <x v="233"/>
    <x v="1"/>
    <x v="1"/>
    <s v="December"/>
    <x v="0"/>
    <s v="PROD5410"/>
    <x v="21"/>
    <x v="1"/>
    <n v="463"/>
    <n v="6"/>
    <n v="2778"/>
    <x v="0"/>
    <n v="289"/>
    <n v="10"/>
    <x v="1"/>
    <n v="0.15010799136069114"/>
    <n v="417"/>
  </r>
  <r>
    <s v="ORD003901"/>
    <s v="CUST9593"/>
    <s v="Jimmy Erickson"/>
    <s v="michael.harris@yahoo.com"/>
    <x v="0"/>
    <d v="2023-06-02T00:00:00"/>
    <x v="39"/>
    <x v="8"/>
    <x v="0"/>
    <s v="September"/>
    <x v="0"/>
    <s v="PROD8136"/>
    <x v="19"/>
    <x v="2"/>
    <n v="936"/>
    <n v="1"/>
    <n v="936"/>
    <x v="2"/>
    <n v="61"/>
    <n v="2"/>
    <x v="0"/>
    <n v="0.3002136752136752"/>
    <n v="281"/>
  </r>
  <r>
    <s v="ORD003902"/>
    <s v="CUST5760"/>
    <s v="Stacy Fisher"/>
    <s v="robert.obrien@hotmail.com"/>
    <x v="2"/>
    <d v="2023-01-13T00:00:00"/>
    <x v="571"/>
    <x v="2"/>
    <x v="0"/>
    <s v="May"/>
    <x v="0"/>
    <s v="PROD1959"/>
    <x v="6"/>
    <x v="0"/>
    <n v="267"/>
    <n v="3"/>
    <n v="800"/>
    <x v="1"/>
    <n v="118"/>
    <n v="9"/>
    <x v="1"/>
    <n v="0.4"/>
    <n v="320"/>
  </r>
  <r>
    <s v="ORD003903"/>
    <s v="CUST1506"/>
    <s v="Elizabeth Walker"/>
    <s v="nathan.robinson@gmail.com"/>
    <x v="2"/>
    <d v="2023-12-06T00:00:00"/>
    <x v="274"/>
    <x v="0"/>
    <x v="1"/>
    <s v="January"/>
    <x v="0"/>
    <s v="PROD6623"/>
    <x v="15"/>
    <x v="1"/>
    <n v="445"/>
    <n v="1"/>
    <n v="445"/>
    <x v="2"/>
    <n v="44"/>
    <n v="5"/>
    <x v="0"/>
    <n v="0.15056179775280898"/>
    <n v="67"/>
  </r>
  <r>
    <s v="ORD003904"/>
    <s v="CUST9313"/>
    <s v="Rachel White"/>
    <s v="laurie.chaney@outlook.com"/>
    <x v="0"/>
    <d v="2024-06-21T00:00:00"/>
    <x v="512"/>
    <x v="2"/>
    <x v="0"/>
    <s v="May"/>
    <x v="0"/>
    <s v="PROD6731"/>
    <x v="6"/>
    <x v="0"/>
    <n v="594"/>
    <n v="2"/>
    <n v="1187"/>
    <x v="1"/>
    <n v="88"/>
    <n v="8"/>
    <x v="1"/>
    <n v="0.40016849199663018"/>
    <n v="475"/>
  </r>
  <r>
    <s v="ORD003905"/>
    <s v="CUST2712"/>
    <s v="Tonya Woods"/>
    <s v="tanner.lloyd@gmail.com"/>
    <x v="3"/>
    <d v="2023-09-24T00:00:00"/>
    <x v="17"/>
    <x v="0"/>
    <x v="0"/>
    <s v="January"/>
    <x v="0"/>
    <s v="PROD6216"/>
    <x v="6"/>
    <x v="0"/>
    <n v="375"/>
    <n v="1"/>
    <n v="375"/>
    <x v="1"/>
    <n v="45"/>
    <n v="3"/>
    <x v="0"/>
    <n v="0.4"/>
    <n v="150"/>
  </r>
  <r>
    <s v="ORD003906"/>
    <s v="CUST1599"/>
    <s v="Ryan Johnson"/>
    <s v="hannah.norris@hotmail.com"/>
    <x v="4"/>
    <d v="2024-12-17T00:00:00"/>
    <x v="423"/>
    <x v="4"/>
    <x v="1"/>
    <s v="April"/>
    <x v="2"/>
    <s v="PROD8997"/>
    <x v="9"/>
    <x v="4"/>
    <n v="1033"/>
    <n v="5"/>
    <n v="5163"/>
    <x v="1"/>
    <n v="650"/>
    <m/>
    <x v="2"/>
    <n v="0.25004842146039125"/>
    <n v="1291"/>
  </r>
  <r>
    <s v="ORD003907"/>
    <s v="CUST5144"/>
    <s v="Alexandra Castaneda MD"/>
    <s v="brandon.baker@gmail.com"/>
    <x v="3"/>
    <d v="2024-06-25T00:00:00"/>
    <x v="131"/>
    <x v="9"/>
    <x v="1"/>
    <s v="June"/>
    <x v="0"/>
    <s v="PROD9206"/>
    <x v="7"/>
    <x v="4"/>
    <n v="269"/>
    <n v="4"/>
    <n v="1077"/>
    <x v="3"/>
    <n v="93"/>
    <n v="3"/>
    <x v="0"/>
    <n v="0.24976787372330547"/>
    <n v="269"/>
  </r>
  <r>
    <s v="ORD003908"/>
    <s v="CUST9715"/>
    <s v="Steve Yates"/>
    <s v="austin.mclean@outlook.com"/>
    <x v="1"/>
    <d v="2023-07-28T00:00:00"/>
    <x v="109"/>
    <x v="11"/>
    <x v="0"/>
    <s v="July"/>
    <x v="0"/>
    <s v="PROD7372"/>
    <x v="0"/>
    <x v="0"/>
    <n v="438"/>
    <n v="1"/>
    <n v="438"/>
    <x v="3"/>
    <n v="39"/>
    <n v="6"/>
    <x v="0"/>
    <n v="0.3995433789954338"/>
    <n v="175"/>
  </r>
  <r>
    <s v="ORD003909"/>
    <s v="CUST9969"/>
    <s v="Lisa Smith DVM"/>
    <s v="kristin.dawson@yahoo.com"/>
    <x v="3"/>
    <d v="2024-12-19T00:00:00"/>
    <x v="46"/>
    <x v="8"/>
    <x v="0"/>
    <s v="September"/>
    <x v="0"/>
    <s v="PROD5415"/>
    <x v="0"/>
    <x v="0"/>
    <n v="857"/>
    <n v="2"/>
    <n v="1714"/>
    <x v="0"/>
    <n v="119"/>
    <n v="7"/>
    <x v="0"/>
    <n v="0.40023337222870481"/>
    <n v="686"/>
  </r>
  <r>
    <s v="ORD003910"/>
    <s v="CUST1113"/>
    <s v="Kenneth Smith"/>
    <s v="kathleen.anderson@yahoo.com"/>
    <x v="5"/>
    <d v="2024-09-11T00:00:00"/>
    <x v="580"/>
    <x v="5"/>
    <x v="1"/>
    <s v="October"/>
    <x v="0"/>
    <s v="PROD1930"/>
    <x v="6"/>
    <x v="0"/>
    <n v="341"/>
    <n v="3"/>
    <n v="1023"/>
    <x v="1"/>
    <n v="95"/>
    <n v="5"/>
    <x v="0"/>
    <n v="0.39980449657869011"/>
    <n v="409"/>
  </r>
  <r>
    <s v="ORD003911"/>
    <s v="CUST7793"/>
    <s v="Melissa Bowers"/>
    <s v="sean.blackwell@hotmail.com"/>
    <x v="0"/>
    <d v="2024-03-16T00:00:00"/>
    <x v="110"/>
    <x v="2"/>
    <x v="0"/>
    <s v="May"/>
    <x v="0"/>
    <s v="PROD5716"/>
    <x v="11"/>
    <x v="3"/>
    <n v="982"/>
    <n v="3"/>
    <n v="2946"/>
    <x v="3"/>
    <n v="390"/>
    <n v="5"/>
    <x v="0"/>
    <n v="0.34996605566870331"/>
    <n v="1031"/>
  </r>
  <r>
    <s v="ORD003912"/>
    <s v="CUST8889"/>
    <s v="Jason Simon"/>
    <s v="kimberly.sims@gmail.com"/>
    <x v="1"/>
    <d v="2023-09-16T00:00:00"/>
    <x v="352"/>
    <x v="2"/>
    <x v="0"/>
    <s v="May"/>
    <x v="0"/>
    <s v="PROD4510"/>
    <x v="14"/>
    <x v="4"/>
    <n v="1062"/>
    <n v="3"/>
    <n v="3186"/>
    <x v="1"/>
    <n v="193"/>
    <n v="6"/>
    <x v="0"/>
    <n v="0.24984306340238543"/>
    <n v="796"/>
  </r>
  <r>
    <s v="ORD003913"/>
    <s v="CUST1958"/>
    <s v="Emily Morales"/>
    <s v="stefanie.hanna@outlook.com"/>
    <x v="2"/>
    <d v="2024-05-06T00:00:00"/>
    <x v="353"/>
    <x v="6"/>
    <x v="0"/>
    <s v="August"/>
    <x v="0"/>
    <s v="PROD9633"/>
    <x v="9"/>
    <x v="4"/>
    <n v="996"/>
    <n v="3"/>
    <n v="2988"/>
    <x v="1"/>
    <n v="170"/>
    <n v="10"/>
    <x v="1"/>
    <n v="0.25"/>
    <n v="747"/>
  </r>
  <r>
    <s v="ORD003914"/>
    <s v="CUST7318"/>
    <s v="Anthony Morton"/>
    <s v="jessica.edwards@hotmail.com"/>
    <x v="4"/>
    <d v="2023-05-27T00:00:00"/>
    <x v="704"/>
    <x v="0"/>
    <x v="0"/>
    <s v="January"/>
    <x v="0"/>
    <s v="PROD5066"/>
    <x v="12"/>
    <x v="3"/>
    <n v="487"/>
    <n v="4"/>
    <n v="1948"/>
    <x v="2"/>
    <n v="108"/>
    <n v="3"/>
    <x v="0"/>
    <n v="0.35010266940451745"/>
    <n v="682"/>
  </r>
  <r>
    <s v="ORD003915"/>
    <s v="CUST7702"/>
    <s v="Kimberly Levy"/>
    <s v="adam.smith@outlook.com"/>
    <x v="4"/>
    <d v="2024-12-11T00:00:00"/>
    <x v="727"/>
    <x v="10"/>
    <x v="0"/>
    <s v="February"/>
    <x v="0"/>
    <s v="PROD1997"/>
    <x v="10"/>
    <x v="2"/>
    <n v="94"/>
    <n v="2"/>
    <n v="187"/>
    <x v="1"/>
    <n v="12"/>
    <n v="9"/>
    <x v="1"/>
    <n v="0.29946524064171121"/>
    <n v="56"/>
  </r>
  <r>
    <s v="ORD003916"/>
    <s v="CUST7515"/>
    <s v="Juan Molina"/>
    <s v="debra.mejia@gmail.com"/>
    <x v="1"/>
    <d v="2023-04-15T00:00:00"/>
    <x v="12"/>
    <x v="2"/>
    <x v="0"/>
    <s v="May"/>
    <x v="2"/>
    <s v="PROD3058"/>
    <x v="18"/>
    <x v="0"/>
    <n v="919"/>
    <n v="1"/>
    <n v="919"/>
    <x v="1"/>
    <n v="85"/>
    <m/>
    <x v="2"/>
    <n v="0.40043525571273125"/>
    <n v="368"/>
  </r>
  <r>
    <s v="ORD003917"/>
    <s v="CUST4750"/>
    <s v="Raven Sawyer"/>
    <s v="nicholas.pierce@gmail.com"/>
    <x v="1"/>
    <d v="2024-11-29T00:00:00"/>
    <x v="99"/>
    <x v="10"/>
    <x v="0"/>
    <s v="February"/>
    <x v="0"/>
    <s v="PROD1657"/>
    <x v="14"/>
    <x v="4"/>
    <n v="85"/>
    <n v="1"/>
    <n v="85"/>
    <x v="1"/>
    <n v="12"/>
    <n v="10"/>
    <x v="1"/>
    <n v="0.24705882352941178"/>
    <n v="21"/>
  </r>
  <r>
    <s v="ORD003918"/>
    <s v="CUST1869"/>
    <s v="Suzanne Cooley"/>
    <s v="jack.roman@yahoo.com"/>
    <x v="0"/>
    <d v="2023-02-15T00:00:00"/>
    <x v="266"/>
    <x v="5"/>
    <x v="0"/>
    <s v="October"/>
    <x v="0"/>
    <s v="PROD3166"/>
    <x v="20"/>
    <x v="3"/>
    <n v="929"/>
    <n v="1"/>
    <n v="929"/>
    <x v="1"/>
    <n v="107"/>
    <n v="6"/>
    <x v="0"/>
    <n v="0.34983853606027987"/>
    <n v="325"/>
  </r>
  <r>
    <s v="ORD003919"/>
    <s v="CUST1010"/>
    <s v="Larry Beck"/>
    <s v="michelle.james@outlook.com"/>
    <x v="0"/>
    <d v="2024-04-17T00:00:00"/>
    <x v="16"/>
    <x v="8"/>
    <x v="0"/>
    <s v="September"/>
    <x v="0"/>
    <s v="PROD5840"/>
    <x v="9"/>
    <x v="4"/>
    <n v="480"/>
    <n v="4"/>
    <n v="1920"/>
    <x v="2"/>
    <n v="103"/>
    <n v="5"/>
    <x v="0"/>
    <n v="0.25"/>
    <n v="480"/>
  </r>
  <r>
    <s v="ORD003920"/>
    <s v="CUST6521"/>
    <s v="Chris King"/>
    <s v="adam.hunt@outlook.com"/>
    <x v="1"/>
    <d v="2023-12-29T00:00:00"/>
    <x v="548"/>
    <x v="10"/>
    <x v="0"/>
    <s v="February"/>
    <x v="0"/>
    <s v="PROD7200"/>
    <x v="4"/>
    <x v="2"/>
    <n v="471"/>
    <n v="4"/>
    <n v="1883"/>
    <x v="0"/>
    <n v="250"/>
    <n v="7"/>
    <x v="0"/>
    <n v="0.30005310674455654"/>
    <n v="565"/>
  </r>
  <r>
    <s v="ORD003921"/>
    <s v="CUST9265"/>
    <s v="John Stuart"/>
    <s v="george.perry@gmail.com"/>
    <x v="0"/>
    <d v="2024-09-29T00:00:00"/>
    <x v="78"/>
    <x v="11"/>
    <x v="0"/>
    <s v="July"/>
    <x v="0"/>
    <s v="PROD9658"/>
    <x v="4"/>
    <x v="2"/>
    <n v="764"/>
    <n v="3"/>
    <n v="2292"/>
    <x v="1"/>
    <n v="321"/>
    <n v="4"/>
    <x v="0"/>
    <n v="0.30017452006980805"/>
    <n v="688"/>
  </r>
  <r>
    <s v="ORD003922"/>
    <s v="CUST2530"/>
    <s v="Bradley Weber MD"/>
    <s v="deborah.robertson@gmail.com"/>
    <x v="2"/>
    <d v="2023-01-28T00:00:00"/>
    <x v="425"/>
    <x v="4"/>
    <x v="1"/>
    <s v="April"/>
    <x v="0"/>
    <s v="PROD2739"/>
    <x v="13"/>
    <x v="4"/>
    <n v="380"/>
    <n v="2"/>
    <n v="760"/>
    <x v="1"/>
    <n v="74"/>
    <n v="5"/>
    <x v="0"/>
    <n v="0.25"/>
    <n v="190"/>
  </r>
  <r>
    <s v="ORD003923"/>
    <s v="CUST1963"/>
    <s v="James Ruiz"/>
    <s v="brandon.moran@gmail.com"/>
    <x v="6"/>
    <d v="2023-09-30T00:00:00"/>
    <x v="100"/>
    <x v="10"/>
    <x v="0"/>
    <s v="February"/>
    <x v="0"/>
    <s v="PROD9816"/>
    <x v="8"/>
    <x v="2"/>
    <n v="406"/>
    <n v="1"/>
    <n v="406"/>
    <x v="0"/>
    <n v="40"/>
    <n v="10"/>
    <x v="1"/>
    <n v="0.30049261083743845"/>
    <n v="122"/>
  </r>
  <r>
    <s v="ORD003924"/>
    <s v="CUST2397"/>
    <s v="Peter Meyers"/>
    <s v="briana.campbell@outlook.com"/>
    <x v="1"/>
    <d v="2024-06-01T00:00:00"/>
    <x v="105"/>
    <x v="9"/>
    <x v="0"/>
    <s v="June"/>
    <x v="1"/>
    <s v="PROD2837"/>
    <x v="18"/>
    <x v="0"/>
    <n v="240"/>
    <n v="2"/>
    <n v="481"/>
    <x v="1"/>
    <n v="55"/>
    <m/>
    <x v="2"/>
    <n v="0.39916839916839919"/>
    <n v="192"/>
  </r>
  <r>
    <s v="ORD003925"/>
    <s v="CUST8265"/>
    <s v="Angela Cowan"/>
    <s v="teresa.jones@outlook.com"/>
    <x v="4"/>
    <d v="2024-10-23T00:00:00"/>
    <x v="634"/>
    <x v="5"/>
    <x v="0"/>
    <s v="October"/>
    <x v="0"/>
    <s v="PROD2450"/>
    <x v="14"/>
    <x v="4"/>
    <n v="203"/>
    <n v="2"/>
    <n v="406"/>
    <x v="0"/>
    <n v="38"/>
    <n v="4"/>
    <x v="0"/>
    <n v="0.24876847290640394"/>
    <n v="101"/>
  </r>
  <r>
    <s v="ORD003926"/>
    <s v="CUST9930"/>
    <s v="Richard Cherry"/>
    <s v="thomas.smith@outlook.com"/>
    <x v="5"/>
    <d v="2024-11-27T00:00:00"/>
    <x v="480"/>
    <x v="10"/>
    <x v="0"/>
    <s v="February"/>
    <x v="0"/>
    <s v="PROD9691"/>
    <x v="13"/>
    <x v="4"/>
    <n v="817"/>
    <n v="2"/>
    <n v="1634"/>
    <x v="1"/>
    <n v="156"/>
    <n v="3"/>
    <x v="0"/>
    <n v="0.2503059975520196"/>
    <n v="409"/>
  </r>
  <r>
    <s v="ORD003927"/>
    <s v="CUST1326"/>
    <s v="Tricia Anderson"/>
    <s v="alexandra.hopkins@yahoo.com"/>
    <x v="5"/>
    <d v="2023-03-03T00:00:00"/>
    <x v="112"/>
    <x v="6"/>
    <x v="1"/>
    <s v="August"/>
    <x v="0"/>
    <s v="PROD7689"/>
    <x v="13"/>
    <x v="4"/>
    <n v="806"/>
    <n v="5"/>
    <n v="4031"/>
    <x v="2"/>
    <n v="312"/>
    <n v="4"/>
    <x v="0"/>
    <n v="0.25006201935003719"/>
    <n v="1008"/>
  </r>
  <r>
    <s v="ORD003928"/>
    <s v="CUST9669"/>
    <s v="Joe King"/>
    <s v="william.whitney@gmail.com"/>
    <x v="4"/>
    <d v="2024-06-28T00:00:00"/>
    <x v="145"/>
    <x v="8"/>
    <x v="0"/>
    <s v="September"/>
    <x v="0"/>
    <s v="PROD8319"/>
    <x v="12"/>
    <x v="3"/>
    <n v="657"/>
    <n v="2"/>
    <n v="1313"/>
    <x v="1"/>
    <n v="195"/>
    <n v="4"/>
    <x v="0"/>
    <n v="0.35034272658035032"/>
    <n v="460"/>
  </r>
  <r>
    <s v="ORD003929"/>
    <s v="CUST3332"/>
    <s v="Christopher Kim"/>
    <s v="desiree.taylor@outlook.com"/>
    <x v="4"/>
    <d v="2024-08-28T00:00:00"/>
    <x v="177"/>
    <x v="8"/>
    <x v="0"/>
    <s v="September"/>
    <x v="1"/>
    <s v="PROD6631"/>
    <x v="9"/>
    <x v="4"/>
    <n v="965"/>
    <n v="5"/>
    <n v="4824"/>
    <x v="0"/>
    <n v="393"/>
    <m/>
    <x v="2"/>
    <n v="0.25"/>
    <n v="1206"/>
  </r>
  <r>
    <s v="ORD003930"/>
    <s v="CUST6237"/>
    <s v="Ray Finley"/>
    <s v="alexander.bennett@yahoo.com"/>
    <x v="4"/>
    <d v="2023-04-20T00:00:00"/>
    <x v="699"/>
    <x v="10"/>
    <x v="1"/>
    <s v="February"/>
    <x v="0"/>
    <s v="PROD9043"/>
    <x v="7"/>
    <x v="4"/>
    <n v="841"/>
    <n v="2"/>
    <n v="1683"/>
    <x v="1"/>
    <n v="171"/>
    <n v="4"/>
    <x v="0"/>
    <n v="0.25014854426619132"/>
    <n v="421"/>
  </r>
  <r>
    <s v="ORD003931"/>
    <s v="CUST6801"/>
    <s v="Amanda Grant"/>
    <s v="eugene.francis@yahoo.com"/>
    <x v="5"/>
    <d v="2024-04-28T00:00:00"/>
    <x v="653"/>
    <x v="1"/>
    <x v="0"/>
    <s v="December"/>
    <x v="0"/>
    <s v="PROD4761"/>
    <x v="8"/>
    <x v="2"/>
    <n v="1520"/>
    <n v="4"/>
    <n v="6081"/>
    <x v="1"/>
    <n v="521"/>
    <n v="7"/>
    <x v="0"/>
    <n v="0.2999506660088801"/>
    <n v="1824"/>
  </r>
  <r>
    <s v="ORD003932"/>
    <s v="CUST3429"/>
    <s v="James Hickman"/>
    <s v="shawn.andrews@gmail.com"/>
    <x v="2"/>
    <d v="2023-07-15T00:00:00"/>
    <x v="719"/>
    <x v="3"/>
    <x v="0"/>
    <s v="March"/>
    <x v="0"/>
    <s v="PROD6338"/>
    <x v="21"/>
    <x v="1"/>
    <n v="844"/>
    <n v="4"/>
    <n v="3374"/>
    <x v="0"/>
    <n v="244"/>
    <n v="8"/>
    <x v="1"/>
    <n v="0.14997036158861884"/>
    <n v="506"/>
  </r>
  <r>
    <s v="ORD003933"/>
    <s v="CUST1162"/>
    <s v="Kevin Wood"/>
    <s v="ruth.green@hotmail.com"/>
    <x v="0"/>
    <d v="2024-06-30T00:00:00"/>
    <x v="13"/>
    <x v="7"/>
    <x v="0"/>
    <s v="November"/>
    <x v="0"/>
    <s v="PROD2632"/>
    <x v="18"/>
    <x v="0"/>
    <n v="1465"/>
    <n v="7"/>
    <n v="10256"/>
    <x v="1"/>
    <n v="1093"/>
    <n v="8"/>
    <x v="1"/>
    <n v="0.4000585023400936"/>
    <n v="4103"/>
  </r>
  <r>
    <s v="ORD003934"/>
    <s v="CUST8598"/>
    <s v="Joseph Oconnor"/>
    <s v="sara.hughes@yahoo.com"/>
    <x v="6"/>
    <d v="2023-10-19T00:00:00"/>
    <x v="646"/>
    <x v="3"/>
    <x v="0"/>
    <s v="March"/>
    <x v="0"/>
    <s v="PROD4199"/>
    <x v="20"/>
    <x v="3"/>
    <n v="933"/>
    <n v="2"/>
    <n v="1867"/>
    <x v="1"/>
    <n v="155"/>
    <n v="6"/>
    <x v="0"/>
    <n v="0.34975897161221209"/>
    <n v="653"/>
  </r>
  <r>
    <s v="ORD003935"/>
    <s v="CUST7649"/>
    <s v="Brandi Martinez"/>
    <s v="karen.mullins@outlook.com"/>
    <x v="0"/>
    <d v="2023-03-29T00:00:00"/>
    <x v="385"/>
    <x v="8"/>
    <x v="0"/>
    <s v="September"/>
    <x v="0"/>
    <s v="PROD6267"/>
    <x v="3"/>
    <x v="1"/>
    <n v="749"/>
    <n v="4"/>
    <n v="2997"/>
    <x v="1"/>
    <n v="187"/>
    <n v="2"/>
    <x v="0"/>
    <n v="0.15015015015015015"/>
    <n v="450"/>
  </r>
  <r>
    <s v="ORD003936"/>
    <s v="CUST8182"/>
    <s v="Laura Mcdaniel"/>
    <s v="kimberly.frye@outlook.com"/>
    <x v="2"/>
    <d v="2024-09-30T00:00:00"/>
    <x v="352"/>
    <x v="2"/>
    <x v="0"/>
    <s v="May"/>
    <x v="0"/>
    <s v="PROD5450"/>
    <x v="18"/>
    <x v="0"/>
    <n v="564"/>
    <n v="5"/>
    <n v="2819"/>
    <x v="1"/>
    <n v="166"/>
    <n v="5"/>
    <x v="0"/>
    <n v="0.3997871585668677"/>
    <n v="1127"/>
  </r>
  <r>
    <s v="ORD003937"/>
    <s v="CUST4724"/>
    <s v="Douglas Smith"/>
    <s v="gary.doyle@outlook.com"/>
    <x v="2"/>
    <d v="2024-02-03T00:00:00"/>
    <x v="377"/>
    <x v="7"/>
    <x v="0"/>
    <s v="November"/>
    <x v="0"/>
    <s v="PROD1840"/>
    <x v="11"/>
    <x v="3"/>
    <n v="583"/>
    <n v="3"/>
    <n v="1749"/>
    <x v="1"/>
    <n v="252"/>
    <n v="10"/>
    <x v="1"/>
    <n v="0.34991423670668953"/>
    <n v="612"/>
  </r>
  <r>
    <s v="ORD003938"/>
    <s v="CUST4779"/>
    <s v="Mary Fleming"/>
    <s v="mary.smith@hotmail.com"/>
    <x v="0"/>
    <d v="2024-07-01T00:00:00"/>
    <x v="33"/>
    <x v="0"/>
    <x v="1"/>
    <s v="January"/>
    <x v="0"/>
    <s v="PROD6930"/>
    <x v="13"/>
    <x v="4"/>
    <n v="577"/>
    <n v="2"/>
    <n v="1154"/>
    <x v="3"/>
    <n v="144"/>
    <n v="5"/>
    <x v="0"/>
    <n v="0.25043327556325823"/>
    <n v="289"/>
  </r>
  <r>
    <s v="ORD003939"/>
    <s v="CUST3612"/>
    <s v="James Schmitt"/>
    <s v="gina.smith@hotmail.com"/>
    <x v="2"/>
    <d v="2023-08-20T00:00:00"/>
    <x v="489"/>
    <x v="9"/>
    <x v="0"/>
    <s v="June"/>
    <x v="0"/>
    <s v="PROD4520"/>
    <x v="15"/>
    <x v="1"/>
    <n v="903"/>
    <n v="4"/>
    <n v="3612"/>
    <x v="0"/>
    <n v="452"/>
    <n v="3"/>
    <x v="0"/>
    <n v="0.15005537098560354"/>
    <n v="542"/>
  </r>
  <r>
    <s v="ORD003940"/>
    <s v="CUST4889"/>
    <s v="Dennis Smith"/>
    <s v="breanna.lewis@gmail.com"/>
    <x v="1"/>
    <d v="2024-11-20T00:00:00"/>
    <x v="143"/>
    <x v="6"/>
    <x v="1"/>
    <s v="August"/>
    <x v="1"/>
    <s v="PROD1129"/>
    <x v="16"/>
    <x v="0"/>
    <n v="464"/>
    <n v="3"/>
    <n v="1391"/>
    <x v="0"/>
    <n v="133"/>
    <m/>
    <x v="2"/>
    <n v="0.39971243709561466"/>
    <n v="556"/>
  </r>
  <r>
    <s v="ORD003941"/>
    <s v="CUST9969"/>
    <s v="Lisa Smith DVM"/>
    <s v="kristin.dawson@yahoo.com"/>
    <x v="3"/>
    <d v="2024-12-19T00:00:00"/>
    <x v="652"/>
    <x v="3"/>
    <x v="1"/>
    <s v="March"/>
    <x v="0"/>
    <s v="PROD3873"/>
    <x v="4"/>
    <x v="2"/>
    <n v="801"/>
    <n v="2"/>
    <n v="1602"/>
    <x v="0"/>
    <n v="228"/>
    <n v="10"/>
    <x v="1"/>
    <n v="0.30024968789013734"/>
    <n v="481"/>
  </r>
  <r>
    <s v="ORD003942"/>
    <s v="CUST6402"/>
    <s v="Brian Peterson"/>
    <s v="daniel.fletcher@outlook.com"/>
    <x v="3"/>
    <d v="2023-10-09T00:00:00"/>
    <x v="578"/>
    <x v="8"/>
    <x v="0"/>
    <s v="September"/>
    <x v="0"/>
    <s v="PROD8067"/>
    <x v="3"/>
    <x v="1"/>
    <n v="1065"/>
    <n v="5"/>
    <n v="5326"/>
    <x v="1"/>
    <n v="676"/>
    <n v="7"/>
    <x v="0"/>
    <n v="0.15001877581674802"/>
    <n v="799"/>
  </r>
  <r>
    <s v="ORD003943"/>
    <s v="CUST5748"/>
    <s v="Amy Crawford"/>
    <s v="joseph.munoz@yahoo.com"/>
    <x v="2"/>
    <d v="2023-01-19T00:00:00"/>
    <x v="174"/>
    <x v="0"/>
    <x v="0"/>
    <s v="January"/>
    <x v="0"/>
    <s v="PROD9579"/>
    <x v="21"/>
    <x v="1"/>
    <n v="115"/>
    <n v="4"/>
    <n v="460"/>
    <x v="1"/>
    <n v="49"/>
    <n v="8"/>
    <x v="1"/>
    <n v="0.15"/>
    <n v="69"/>
  </r>
  <r>
    <s v="ORD003944"/>
    <s v="CUST3082"/>
    <s v="Curtis Anderson"/>
    <s v="heather.baldwin@gmail.com"/>
    <x v="2"/>
    <d v="2024-09-16T00:00:00"/>
    <x v="219"/>
    <x v="11"/>
    <x v="1"/>
    <s v="July"/>
    <x v="0"/>
    <s v="PROD7743"/>
    <x v="12"/>
    <x v="3"/>
    <n v="528"/>
    <n v="2"/>
    <n v="1055"/>
    <x v="1"/>
    <n v="145"/>
    <n v="7"/>
    <x v="0"/>
    <n v="0.34976303317535545"/>
    <n v="369"/>
  </r>
  <r>
    <s v="ORD003945"/>
    <s v="CUST1553"/>
    <s v="Katie Proctor"/>
    <s v="jessica.moore@outlook.com"/>
    <x v="1"/>
    <d v="2023-05-27T00:00:00"/>
    <x v="500"/>
    <x v="7"/>
    <x v="1"/>
    <s v="November"/>
    <x v="0"/>
    <s v="PROD4163"/>
    <x v="1"/>
    <x v="1"/>
    <n v="1078"/>
    <n v="3"/>
    <n v="3235"/>
    <x v="1"/>
    <n v="409"/>
    <n v="8"/>
    <x v="1"/>
    <n v="0.14992272024729522"/>
    <n v="485"/>
  </r>
  <r>
    <s v="ORD003946"/>
    <s v="CUST6872"/>
    <s v="Lindsay Anthony"/>
    <s v="teresa.powell@gmail.com"/>
    <x v="4"/>
    <d v="2024-05-05T00:00:00"/>
    <x v="203"/>
    <x v="8"/>
    <x v="1"/>
    <s v="September"/>
    <x v="2"/>
    <s v="PROD2899"/>
    <x v="5"/>
    <x v="3"/>
    <n v="370"/>
    <n v="1"/>
    <n v="370"/>
    <x v="1"/>
    <n v="38"/>
    <m/>
    <x v="2"/>
    <n v="0.34864864864864864"/>
    <n v="129"/>
  </r>
  <r>
    <s v="ORD003947"/>
    <s v="CUST5336"/>
    <s v="Jose Patel"/>
    <s v="michael.jones@outlook.com"/>
    <x v="5"/>
    <d v="2024-01-21T00:00:00"/>
    <x v="465"/>
    <x v="6"/>
    <x v="1"/>
    <s v="August"/>
    <x v="0"/>
    <s v="PROD9777"/>
    <x v="9"/>
    <x v="4"/>
    <n v="1201"/>
    <n v="2"/>
    <n v="2401"/>
    <x v="0"/>
    <n v="151"/>
    <n v="8"/>
    <x v="1"/>
    <n v="0.24989587671803415"/>
    <n v="600"/>
  </r>
  <r>
    <s v="ORD003948"/>
    <s v="CUST6879"/>
    <s v="Allison Hill"/>
    <s v="cassandra.king@hotmail.com"/>
    <x v="2"/>
    <d v="2024-04-01T00:00:00"/>
    <x v="12"/>
    <x v="2"/>
    <x v="0"/>
    <s v="May"/>
    <x v="0"/>
    <s v="PROD6419"/>
    <x v="5"/>
    <x v="3"/>
    <n v="113"/>
    <n v="5"/>
    <n v="564"/>
    <x v="1"/>
    <n v="38"/>
    <n v="10"/>
    <x v="1"/>
    <n v="0.34929078014184395"/>
    <n v="197"/>
  </r>
  <r>
    <s v="ORD003949"/>
    <s v="CUST2581"/>
    <s v="Stacey Davis"/>
    <s v="brandy.ball@outlook.com"/>
    <x v="3"/>
    <d v="2024-06-24T00:00:00"/>
    <x v="231"/>
    <x v="1"/>
    <x v="0"/>
    <s v="December"/>
    <x v="0"/>
    <s v="PROD3406"/>
    <x v="2"/>
    <x v="1"/>
    <n v="1959"/>
    <n v="4"/>
    <n v="7837"/>
    <x v="1"/>
    <n v="1037"/>
    <n v="8"/>
    <x v="1"/>
    <n v="0.15005741993109609"/>
    <n v="1176"/>
  </r>
  <r>
    <s v="ORD003950"/>
    <s v="CUST7750"/>
    <s v="Robert Montgomery"/>
    <s v="gregory.williams@yahoo.com"/>
    <x v="4"/>
    <d v="2024-07-15T00:00:00"/>
    <x v="472"/>
    <x v="3"/>
    <x v="0"/>
    <s v="March"/>
    <x v="0"/>
    <s v="PROD6567"/>
    <x v="0"/>
    <x v="0"/>
    <n v="281"/>
    <n v="3"/>
    <n v="844"/>
    <x v="1"/>
    <n v="107"/>
    <n v="3"/>
    <x v="0"/>
    <n v="0.40047393364928913"/>
    <n v="338"/>
  </r>
  <r>
    <s v="ORD003951"/>
    <s v="CUST3855"/>
    <s v="Kevin Burgess"/>
    <s v="bradley.hudson@yahoo.com"/>
    <x v="1"/>
    <d v="2023-08-23T00:00:00"/>
    <x v="540"/>
    <x v="6"/>
    <x v="1"/>
    <s v="August"/>
    <x v="0"/>
    <s v="PROD4916"/>
    <x v="17"/>
    <x v="3"/>
    <n v="93"/>
    <n v="2"/>
    <n v="187"/>
    <x v="0"/>
    <n v="25"/>
    <n v="8"/>
    <x v="1"/>
    <n v="0.34759358288770054"/>
    <n v="65"/>
  </r>
  <r>
    <s v="ORD003952"/>
    <s v="CUST1599"/>
    <s v="Ryan Johnson"/>
    <s v="hannah.norris@hotmail.com"/>
    <x v="4"/>
    <d v="2024-12-17T00:00:00"/>
    <x v="562"/>
    <x v="11"/>
    <x v="0"/>
    <s v="July"/>
    <x v="0"/>
    <s v="PROD4565"/>
    <x v="9"/>
    <x v="4"/>
    <n v="1101"/>
    <n v="6"/>
    <n v="6607"/>
    <x v="1"/>
    <n v="576"/>
    <n v="5"/>
    <x v="0"/>
    <n v="0.25003783865597096"/>
    <n v="1652"/>
  </r>
  <r>
    <s v="ORD003953"/>
    <s v="CUST7328"/>
    <s v="Andrew Lloyd"/>
    <s v="alec.martin@outlook.com"/>
    <x v="6"/>
    <d v="2023-03-18T00:00:00"/>
    <x v="703"/>
    <x v="8"/>
    <x v="0"/>
    <s v="September"/>
    <x v="0"/>
    <s v="PROD6844"/>
    <x v="7"/>
    <x v="4"/>
    <n v="251"/>
    <n v="4"/>
    <n v="1006"/>
    <x v="3"/>
    <n v="126"/>
    <n v="5"/>
    <x v="0"/>
    <n v="0.24950298210735586"/>
    <n v="251"/>
  </r>
  <r>
    <s v="ORD003954"/>
    <s v="CUST7943"/>
    <s v="Kimberly Howe"/>
    <s v="john.armstrong@gmail.com"/>
    <x v="5"/>
    <d v="2023-11-09T00:00:00"/>
    <x v="474"/>
    <x v="4"/>
    <x v="1"/>
    <s v="April"/>
    <x v="1"/>
    <s v="PROD2338"/>
    <x v="4"/>
    <x v="2"/>
    <n v="275"/>
    <n v="4"/>
    <n v="1101"/>
    <x v="1"/>
    <n v="104"/>
    <m/>
    <x v="2"/>
    <n v="0.29972752043596729"/>
    <n v="330"/>
  </r>
  <r>
    <s v="ORD003955"/>
    <s v="CUST8375"/>
    <s v="Alexander Juarez"/>
    <s v="anthony.thomas@gmail.com"/>
    <x v="2"/>
    <d v="2024-05-19T00:00:00"/>
    <x v="188"/>
    <x v="3"/>
    <x v="0"/>
    <s v="March"/>
    <x v="0"/>
    <s v="PROD3417"/>
    <x v="12"/>
    <x v="3"/>
    <n v="510"/>
    <n v="1"/>
    <n v="510"/>
    <x v="1"/>
    <n v="67"/>
    <n v="8"/>
    <x v="1"/>
    <n v="0.34901960784313724"/>
    <n v="178"/>
  </r>
  <r>
    <s v="ORD003956"/>
    <s v="CUST6785"/>
    <s v="Franklin Flowers"/>
    <s v="julie.rivera@gmail.com"/>
    <x v="2"/>
    <d v="2023-12-19T00:00:00"/>
    <x v="394"/>
    <x v="5"/>
    <x v="0"/>
    <s v="October"/>
    <x v="0"/>
    <s v="PROD1678"/>
    <x v="16"/>
    <x v="0"/>
    <n v="451"/>
    <n v="3"/>
    <n v="1353"/>
    <x v="0"/>
    <n v="124"/>
    <n v="4"/>
    <x v="0"/>
    <n v="0.39985218033998521"/>
    <n v="541"/>
  </r>
  <r>
    <s v="ORD003957"/>
    <s v="CUST4448"/>
    <s v="Daniel Mullins Jr."/>
    <s v="timothy.henderson@outlook.com"/>
    <x v="0"/>
    <d v="2024-01-03T00:00:00"/>
    <x v="143"/>
    <x v="6"/>
    <x v="1"/>
    <s v="August"/>
    <x v="0"/>
    <s v="PROD6952"/>
    <x v="5"/>
    <x v="3"/>
    <n v="666"/>
    <n v="2"/>
    <n v="1333"/>
    <x v="3"/>
    <n v="77"/>
    <n v="4"/>
    <x v="0"/>
    <n v="0.35033758439609902"/>
    <n v="467"/>
  </r>
  <r>
    <s v="ORD003958"/>
    <s v="CUST3784"/>
    <s v="Dr. Brian Smith"/>
    <s v="tony.rowe@hotmail.com"/>
    <x v="3"/>
    <d v="2023-09-26T00:00:00"/>
    <x v="643"/>
    <x v="9"/>
    <x v="0"/>
    <s v="June"/>
    <x v="0"/>
    <s v="PROD9123"/>
    <x v="3"/>
    <x v="1"/>
    <n v="635"/>
    <n v="4"/>
    <n v="2538"/>
    <x v="4"/>
    <n v="307"/>
    <n v="3"/>
    <x v="0"/>
    <n v="0.15011820330969267"/>
    <n v="381"/>
  </r>
  <r>
    <s v="ORD003959"/>
    <s v="CUST3360"/>
    <s v="John Hamilton"/>
    <s v="emily.stone@outlook.com"/>
    <x v="2"/>
    <d v="2024-06-30T00:00:00"/>
    <x v="131"/>
    <x v="9"/>
    <x v="1"/>
    <s v="June"/>
    <x v="0"/>
    <s v="PROD4349"/>
    <x v="16"/>
    <x v="0"/>
    <n v="695"/>
    <n v="1"/>
    <n v="695"/>
    <x v="3"/>
    <n v="46"/>
    <n v="10"/>
    <x v="1"/>
    <n v="0.4"/>
    <n v="278"/>
  </r>
  <r>
    <s v="ORD003960"/>
    <s v="CUST3381"/>
    <s v="Scott Hall"/>
    <s v="christian.camacho@gmail.com"/>
    <x v="4"/>
    <d v="2023-03-16T00:00:00"/>
    <x v="365"/>
    <x v="4"/>
    <x v="1"/>
    <s v="April"/>
    <x v="0"/>
    <s v="PROD2973"/>
    <x v="14"/>
    <x v="4"/>
    <n v="898"/>
    <n v="2"/>
    <n v="1796"/>
    <x v="0"/>
    <n v="187"/>
    <n v="3"/>
    <x v="0"/>
    <n v="0.25"/>
    <n v="449"/>
  </r>
  <r>
    <s v="ORD003961"/>
    <s v="CUST4885"/>
    <s v="Wayne Lozano"/>
    <s v="stephen.elliott@yahoo.com"/>
    <x v="3"/>
    <d v="2023-02-05T00:00:00"/>
    <x v="284"/>
    <x v="3"/>
    <x v="0"/>
    <s v="March"/>
    <x v="0"/>
    <s v="PROD8664"/>
    <x v="16"/>
    <x v="0"/>
    <n v="605"/>
    <n v="5"/>
    <n v="3026"/>
    <x v="1"/>
    <n v="199"/>
    <n v="2"/>
    <x v="0"/>
    <n v="0.40019828155981496"/>
    <n v="1211"/>
  </r>
  <r>
    <s v="ORD003962"/>
    <s v="CUST4649"/>
    <s v="Jill Alvarado"/>
    <s v="caitlyn.love@hotmail.com"/>
    <x v="6"/>
    <d v="2024-01-27T00:00:00"/>
    <x v="444"/>
    <x v="0"/>
    <x v="0"/>
    <s v="January"/>
    <x v="1"/>
    <s v="PROD7942"/>
    <x v="6"/>
    <x v="0"/>
    <n v="784"/>
    <n v="1"/>
    <n v="784"/>
    <x v="0"/>
    <n v="87"/>
    <m/>
    <x v="2"/>
    <n v="0.39923469387755101"/>
    <n v="313"/>
  </r>
  <r>
    <s v="ORD003963"/>
    <s v="CUST8977"/>
    <s v="Jeff Norris"/>
    <s v="jody.brown@gmail.com"/>
    <x v="5"/>
    <d v="2023-01-09T00:00:00"/>
    <x v="667"/>
    <x v="9"/>
    <x v="0"/>
    <s v="June"/>
    <x v="2"/>
    <s v="PROD6427"/>
    <x v="16"/>
    <x v="0"/>
    <n v="638"/>
    <n v="6"/>
    <n v="3830"/>
    <x v="2"/>
    <n v="348"/>
    <m/>
    <x v="2"/>
    <n v="0.4"/>
    <n v="1532"/>
  </r>
  <r>
    <s v="ORD003964"/>
    <s v="CUST8181"/>
    <s v="Timothy Edwards"/>
    <s v="barbara.jackson@hotmail.com"/>
    <x v="1"/>
    <d v="2023-03-10T00:00:00"/>
    <x v="428"/>
    <x v="0"/>
    <x v="1"/>
    <s v="January"/>
    <x v="0"/>
    <s v="PROD3201"/>
    <x v="1"/>
    <x v="1"/>
    <n v="308"/>
    <n v="2"/>
    <n v="617"/>
    <x v="1"/>
    <n v="47"/>
    <n v="9"/>
    <x v="1"/>
    <n v="0.14910858995137763"/>
    <n v="92"/>
  </r>
  <r>
    <s v="ORD003965"/>
    <s v="CUST2273"/>
    <s v="Kristen Pearson"/>
    <s v="daniel.cox@hotmail.com"/>
    <x v="6"/>
    <d v="2023-03-24T00:00:00"/>
    <x v="227"/>
    <x v="5"/>
    <x v="1"/>
    <s v="October"/>
    <x v="0"/>
    <s v="PROD6778"/>
    <x v="16"/>
    <x v="0"/>
    <n v="156"/>
    <n v="6"/>
    <n v="938"/>
    <x v="0"/>
    <n v="61"/>
    <n v="2"/>
    <x v="0"/>
    <n v="0.39978678038379528"/>
    <n v="375"/>
  </r>
  <r>
    <s v="ORD003966"/>
    <s v="CUST5021"/>
    <s v="Edward Wheeler"/>
    <s v="kyle.clark@hotmail.com"/>
    <x v="5"/>
    <d v="2023-12-10T00:00:00"/>
    <x v="426"/>
    <x v="1"/>
    <x v="0"/>
    <s v="December"/>
    <x v="0"/>
    <s v="PROD4633"/>
    <x v="5"/>
    <x v="3"/>
    <n v="68"/>
    <n v="6"/>
    <n v="409"/>
    <x v="1"/>
    <n v="46"/>
    <n v="2"/>
    <x v="0"/>
    <n v="0.34963325183374083"/>
    <n v="143"/>
  </r>
  <r>
    <s v="ORD003967"/>
    <s v="CUST4990"/>
    <s v="Richard Castillo"/>
    <s v="michelle.rodriguez@outlook.com"/>
    <x v="6"/>
    <d v="2023-11-30T00:00:00"/>
    <x v="27"/>
    <x v="1"/>
    <x v="0"/>
    <s v="December"/>
    <x v="0"/>
    <s v="PROD3470"/>
    <x v="2"/>
    <x v="1"/>
    <n v="1288"/>
    <n v="6"/>
    <n v="7729"/>
    <x v="1"/>
    <n v="931"/>
    <n v="2"/>
    <x v="0"/>
    <n v="0.14995471600465779"/>
    <n v="1159"/>
  </r>
  <r>
    <s v="ORD003968"/>
    <s v="CUST5024"/>
    <s v="William Vincent"/>
    <s v="tiffany.campbell@hotmail.com"/>
    <x v="3"/>
    <d v="2023-04-10T00:00:00"/>
    <x v="38"/>
    <x v="8"/>
    <x v="1"/>
    <s v="September"/>
    <x v="0"/>
    <s v="PROD7856"/>
    <x v="18"/>
    <x v="0"/>
    <n v="843"/>
    <n v="5"/>
    <n v="4216"/>
    <x v="1"/>
    <n v="629"/>
    <n v="9"/>
    <x v="1"/>
    <n v="0.39990512333965844"/>
    <n v="1686"/>
  </r>
  <r>
    <s v="ORD003969"/>
    <s v="CUST1766"/>
    <s v="Christopher Mahoney"/>
    <s v="natalie.white@hotmail.com"/>
    <x v="2"/>
    <d v="2024-02-21T00:00:00"/>
    <x v="456"/>
    <x v="9"/>
    <x v="1"/>
    <s v="June"/>
    <x v="0"/>
    <s v="PROD5052"/>
    <x v="17"/>
    <x v="3"/>
    <n v="464"/>
    <n v="1"/>
    <n v="464"/>
    <x v="0"/>
    <n v="48"/>
    <n v="7"/>
    <x v="0"/>
    <n v="0.34913793103448276"/>
    <n v="162"/>
  </r>
  <r>
    <s v="ORD003970"/>
    <s v="CUST1482"/>
    <s v="Samantha Perry"/>
    <s v="ryan.ramos@gmail.com"/>
    <x v="3"/>
    <d v="2023-11-07T00:00:00"/>
    <x v="629"/>
    <x v="1"/>
    <x v="1"/>
    <s v="December"/>
    <x v="0"/>
    <s v="PROD9358"/>
    <x v="4"/>
    <x v="2"/>
    <n v="1077"/>
    <n v="2"/>
    <n v="2154"/>
    <x v="1"/>
    <n v="286"/>
    <n v="9"/>
    <x v="1"/>
    <n v="0.29990714948932218"/>
    <n v="646"/>
  </r>
  <r>
    <s v="ORD003971"/>
    <s v="CUST5815"/>
    <s v="John Wilson DDS"/>
    <s v="andrew.hamilton@outlook.com"/>
    <x v="6"/>
    <d v="2024-10-09T00:00:00"/>
    <x v="190"/>
    <x v="5"/>
    <x v="1"/>
    <s v="October"/>
    <x v="1"/>
    <s v="PROD9769"/>
    <x v="8"/>
    <x v="2"/>
    <n v="899"/>
    <n v="6"/>
    <n v="5392"/>
    <x v="1"/>
    <n v="580"/>
    <m/>
    <x v="2"/>
    <n v="0.30007418397626112"/>
    <n v="1618"/>
  </r>
  <r>
    <s v="ORD003972"/>
    <s v="CUST8269"/>
    <s v="Mason Peterson"/>
    <s v="leslie.galloway@gmail.com"/>
    <x v="1"/>
    <d v="2023-04-16T00:00:00"/>
    <x v="10"/>
    <x v="6"/>
    <x v="0"/>
    <s v="August"/>
    <x v="0"/>
    <s v="PROD6313"/>
    <x v="8"/>
    <x v="2"/>
    <n v="17"/>
    <n v="1"/>
    <n v="17"/>
    <x v="1"/>
    <n v="1"/>
    <n v="6"/>
    <x v="0"/>
    <n v="0.29411764705882354"/>
    <n v="5"/>
  </r>
  <r>
    <s v="ORD003973"/>
    <s v="CUST5975"/>
    <s v="Raymond Carter"/>
    <s v="david.mcintosh@hotmail.com"/>
    <x v="2"/>
    <d v="2023-04-11T00:00:00"/>
    <x v="156"/>
    <x v="4"/>
    <x v="0"/>
    <s v="April"/>
    <x v="0"/>
    <s v="PROD2913"/>
    <x v="14"/>
    <x v="4"/>
    <n v="792"/>
    <n v="2"/>
    <n v="1584"/>
    <x v="0"/>
    <n v="210"/>
    <n v="10"/>
    <x v="1"/>
    <n v="0.25"/>
    <n v="396"/>
  </r>
  <r>
    <s v="ORD003974"/>
    <s v="CUST6297"/>
    <s v="Nicole Ferguson"/>
    <s v="brittney.landry@outlook.com"/>
    <x v="5"/>
    <d v="2023-01-14T00:00:00"/>
    <x v="450"/>
    <x v="9"/>
    <x v="0"/>
    <s v="June"/>
    <x v="0"/>
    <s v="PROD3491"/>
    <x v="7"/>
    <x v="4"/>
    <n v="216"/>
    <n v="1"/>
    <n v="216"/>
    <x v="0"/>
    <n v="16"/>
    <n v="6"/>
    <x v="0"/>
    <n v="0.25"/>
    <n v="54"/>
  </r>
  <r>
    <s v="ORD003975"/>
    <s v="CUST9536"/>
    <s v="Eric Compton"/>
    <s v="suzanne.gross@hotmail.com"/>
    <x v="5"/>
    <d v="2024-09-28T00:00:00"/>
    <x v="276"/>
    <x v="2"/>
    <x v="0"/>
    <s v="May"/>
    <x v="0"/>
    <s v="PROD7754"/>
    <x v="7"/>
    <x v="4"/>
    <n v="1095"/>
    <n v="4"/>
    <n v="4380"/>
    <x v="4"/>
    <n v="601"/>
    <n v="9"/>
    <x v="1"/>
    <n v="0.25"/>
    <n v="1095"/>
  </r>
  <r>
    <s v="ORD003976"/>
    <s v="CUST8162"/>
    <s v="Alexander Long"/>
    <s v="samantha.garcia@hotmail.com"/>
    <x v="0"/>
    <d v="2024-12-14T00:00:00"/>
    <x v="612"/>
    <x v="9"/>
    <x v="1"/>
    <s v="June"/>
    <x v="2"/>
    <s v="PROD7281"/>
    <x v="13"/>
    <x v="4"/>
    <n v="872"/>
    <n v="1"/>
    <n v="872"/>
    <x v="0"/>
    <n v="61"/>
    <m/>
    <x v="2"/>
    <n v="0.25"/>
    <n v="218"/>
  </r>
  <r>
    <s v="ORD003977"/>
    <s v="CUST7846"/>
    <s v="Joshua Velez"/>
    <s v="emily.brock@outlook.com"/>
    <x v="1"/>
    <d v="2024-03-03T00:00:00"/>
    <x v="27"/>
    <x v="1"/>
    <x v="0"/>
    <s v="December"/>
    <x v="2"/>
    <s v="PROD4763"/>
    <x v="0"/>
    <x v="0"/>
    <n v="1147"/>
    <n v="2"/>
    <n v="2294"/>
    <x v="0"/>
    <n v="311"/>
    <m/>
    <x v="2"/>
    <n v="0.39973844812554488"/>
    <n v="917"/>
  </r>
  <r>
    <s v="ORD003978"/>
    <s v="CUST3396"/>
    <s v="Molly Howell"/>
    <s v="diane.ball@hotmail.com"/>
    <x v="0"/>
    <d v="2023-04-13T00:00:00"/>
    <x v="622"/>
    <x v="11"/>
    <x v="0"/>
    <s v="July"/>
    <x v="0"/>
    <s v="PROD6871"/>
    <x v="13"/>
    <x v="4"/>
    <n v="868"/>
    <n v="3"/>
    <n v="2603"/>
    <x v="1"/>
    <n v="388"/>
    <n v="3"/>
    <x v="0"/>
    <n v="0.25009604302727623"/>
    <n v="651"/>
  </r>
  <r>
    <s v="ORD003979"/>
    <s v="CUST4684"/>
    <s v="Paula Suarez"/>
    <s v="jason.neal@yahoo.com"/>
    <x v="6"/>
    <d v="2023-03-23T00:00:00"/>
    <x v="451"/>
    <x v="9"/>
    <x v="0"/>
    <s v="June"/>
    <x v="0"/>
    <s v="PROD3360"/>
    <x v="9"/>
    <x v="4"/>
    <n v="170"/>
    <n v="6"/>
    <n v="1021"/>
    <x v="1"/>
    <n v="53"/>
    <n v="6"/>
    <x v="0"/>
    <n v="0.24975514201762977"/>
    <n v="255"/>
  </r>
  <r>
    <s v="ORD003980"/>
    <s v="CUST8923"/>
    <s v="Adriana Baker"/>
    <s v="raymond.hansen@hotmail.com"/>
    <x v="3"/>
    <d v="2024-06-09T00:00:00"/>
    <x v="309"/>
    <x v="9"/>
    <x v="0"/>
    <s v="June"/>
    <x v="1"/>
    <s v="PROD7459"/>
    <x v="5"/>
    <x v="3"/>
    <n v="1015"/>
    <n v="3"/>
    <n v="3044"/>
    <x v="1"/>
    <n v="239"/>
    <m/>
    <x v="2"/>
    <n v="0.34986859395532194"/>
    <n v="1065"/>
  </r>
  <r>
    <s v="ORD003981"/>
    <s v="CUST1604"/>
    <s v="Jessica Martinez"/>
    <s v="elizabeth.clark@hotmail.com"/>
    <x v="6"/>
    <d v="2023-06-15T00:00:00"/>
    <x v="17"/>
    <x v="0"/>
    <x v="0"/>
    <s v="January"/>
    <x v="0"/>
    <s v="PROD4083"/>
    <x v="8"/>
    <x v="2"/>
    <n v="605"/>
    <n v="3"/>
    <n v="1816"/>
    <x v="1"/>
    <n v="151"/>
    <n v="6"/>
    <x v="0"/>
    <n v="0.30011013215859028"/>
    <n v="545"/>
  </r>
  <r>
    <s v="ORD003982"/>
    <s v="CUST9406"/>
    <s v="Tonya Washington"/>
    <s v="jason.arellano@outlook.com"/>
    <x v="5"/>
    <d v="2023-09-11T00:00:00"/>
    <x v="549"/>
    <x v="9"/>
    <x v="0"/>
    <s v="June"/>
    <x v="0"/>
    <s v="PROD7470"/>
    <x v="12"/>
    <x v="3"/>
    <n v="1197"/>
    <n v="6"/>
    <n v="7182"/>
    <x v="1"/>
    <n v="378"/>
    <n v="5"/>
    <x v="0"/>
    <n v="0.35004177109440265"/>
    <n v="2514"/>
  </r>
  <r>
    <s v="ORD003983"/>
    <s v="CUST7330"/>
    <s v="Teresa Flores"/>
    <s v="david.carpenter@gmail.com"/>
    <x v="3"/>
    <d v="2023-06-15T00:00:00"/>
    <x v="674"/>
    <x v="3"/>
    <x v="1"/>
    <s v="March"/>
    <x v="0"/>
    <s v="PROD3096"/>
    <x v="1"/>
    <x v="1"/>
    <n v="430"/>
    <n v="1"/>
    <n v="430"/>
    <x v="1"/>
    <n v="44"/>
    <n v="7"/>
    <x v="0"/>
    <n v="0.15116279069767441"/>
    <n v="65"/>
  </r>
  <r>
    <s v="ORD003984"/>
    <s v="CUST6062"/>
    <s v="Christopher Tucker"/>
    <s v="james.rogers@gmail.com"/>
    <x v="3"/>
    <d v="2024-01-14T00:00:00"/>
    <x v="531"/>
    <x v="7"/>
    <x v="1"/>
    <s v="November"/>
    <x v="0"/>
    <s v="PROD6078"/>
    <x v="10"/>
    <x v="2"/>
    <n v="941"/>
    <n v="1"/>
    <n v="941"/>
    <x v="1"/>
    <n v="128"/>
    <n v="6"/>
    <x v="0"/>
    <n v="0.29968119022316686"/>
    <n v="282"/>
  </r>
  <r>
    <s v="ORD003985"/>
    <s v="CUST7252"/>
    <s v="Christopher Harris"/>
    <s v="barbara.bush@gmail.com"/>
    <x v="1"/>
    <d v="2023-03-02T00:00:00"/>
    <x v="388"/>
    <x v="3"/>
    <x v="0"/>
    <s v="March"/>
    <x v="1"/>
    <s v="PROD4611"/>
    <x v="20"/>
    <x v="3"/>
    <n v="684"/>
    <n v="1"/>
    <n v="684"/>
    <x v="0"/>
    <n v="86"/>
    <m/>
    <x v="2"/>
    <n v="0.34941520467836257"/>
    <n v="239"/>
  </r>
  <r>
    <s v="ORD003986"/>
    <s v="CUST4143"/>
    <s v="Tracy Ortiz"/>
    <s v="leslie.cline@yahoo.com"/>
    <x v="4"/>
    <d v="2023-03-29T00:00:00"/>
    <x v="408"/>
    <x v="2"/>
    <x v="0"/>
    <s v="May"/>
    <x v="0"/>
    <s v="PROD4542"/>
    <x v="18"/>
    <x v="0"/>
    <n v="906"/>
    <n v="4"/>
    <n v="3623"/>
    <x v="0"/>
    <n v="503"/>
    <n v="8"/>
    <x v="1"/>
    <n v="0.39994479712945075"/>
    <n v="1449"/>
  </r>
  <r>
    <s v="ORD003987"/>
    <s v="CUST8860"/>
    <s v="Kim Riley"/>
    <s v="emily.hayden@gmail.com"/>
    <x v="6"/>
    <d v="2023-07-29T00:00:00"/>
    <x v="715"/>
    <x v="9"/>
    <x v="1"/>
    <s v="June"/>
    <x v="0"/>
    <s v="PROD9327"/>
    <x v="20"/>
    <x v="3"/>
    <n v="891"/>
    <n v="6"/>
    <n v="5348"/>
    <x v="3"/>
    <n v="537"/>
    <n v="6"/>
    <x v="0"/>
    <n v="0.35003739715781601"/>
    <n v="1872"/>
  </r>
  <r>
    <s v="ORD003988"/>
    <s v="CUST1797"/>
    <s v="Karen Sawyer"/>
    <s v="kelly.campbell@hotmail.com"/>
    <x v="0"/>
    <d v="2023-02-06T00:00:00"/>
    <x v="44"/>
    <x v="3"/>
    <x v="1"/>
    <s v="March"/>
    <x v="0"/>
    <s v="PROD3026"/>
    <x v="20"/>
    <x v="3"/>
    <n v="552"/>
    <n v="3"/>
    <n v="1657"/>
    <x v="1"/>
    <n v="108"/>
    <n v="5"/>
    <x v="0"/>
    <n v="0.35003017501508749"/>
    <n v="580"/>
  </r>
  <r>
    <s v="ORD003989"/>
    <s v="CUST6402"/>
    <s v="Brian Peterson"/>
    <s v="daniel.fletcher@outlook.com"/>
    <x v="3"/>
    <d v="2023-10-09T00:00:00"/>
    <x v="212"/>
    <x v="1"/>
    <x v="0"/>
    <s v="December"/>
    <x v="0"/>
    <s v="PROD7793"/>
    <x v="14"/>
    <x v="4"/>
    <n v="657"/>
    <n v="4"/>
    <n v="2630"/>
    <x v="1"/>
    <n v="388"/>
    <n v="10"/>
    <x v="1"/>
    <n v="0.24980988593155892"/>
    <n v="657"/>
  </r>
  <r>
    <s v="ORD003990"/>
    <s v="CUST8635"/>
    <s v="Max Robbins"/>
    <s v="joel.clark@gmail.com"/>
    <x v="4"/>
    <d v="2023-10-24T00:00:00"/>
    <x v="487"/>
    <x v="8"/>
    <x v="0"/>
    <s v="September"/>
    <x v="0"/>
    <s v="PROD7372"/>
    <x v="11"/>
    <x v="3"/>
    <n v="287"/>
    <n v="3"/>
    <n v="862"/>
    <x v="0"/>
    <n v="107"/>
    <n v="10"/>
    <x v="1"/>
    <n v="0.35034802784222741"/>
    <n v="302"/>
  </r>
  <r>
    <s v="ORD003991"/>
    <s v="CUST2373"/>
    <s v="Philip Carr"/>
    <s v="sonia.patel@outlook.com"/>
    <x v="2"/>
    <d v="2023-12-01T00:00:00"/>
    <x v="306"/>
    <x v="2"/>
    <x v="0"/>
    <s v="May"/>
    <x v="2"/>
    <s v="PROD7940"/>
    <x v="3"/>
    <x v="1"/>
    <n v="386"/>
    <n v="3"/>
    <n v="1159"/>
    <x v="0"/>
    <n v="66"/>
    <m/>
    <x v="2"/>
    <n v="0.15012942191544434"/>
    <n v="174"/>
  </r>
  <r>
    <s v="ORD003992"/>
    <s v="CUST6190"/>
    <s v="Melissa Allen"/>
    <s v="carl.keller@hotmail.com"/>
    <x v="4"/>
    <d v="2024-01-11T00:00:00"/>
    <x v="342"/>
    <x v="7"/>
    <x v="1"/>
    <s v="November"/>
    <x v="0"/>
    <s v="PROD1368"/>
    <x v="4"/>
    <x v="2"/>
    <n v="975"/>
    <n v="7"/>
    <n v="6824"/>
    <x v="1"/>
    <n v="845"/>
    <n v="4"/>
    <x v="0"/>
    <n v="0.29997069167643609"/>
    <n v="2047"/>
  </r>
  <r>
    <s v="ORD003993"/>
    <s v="CUST5037"/>
    <s v="Mark Williams"/>
    <s v="jill.thompson@gmail.com"/>
    <x v="3"/>
    <d v="2024-09-25T00:00:00"/>
    <x v="610"/>
    <x v="4"/>
    <x v="1"/>
    <s v="April"/>
    <x v="0"/>
    <s v="PROD6124"/>
    <x v="20"/>
    <x v="3"/>
    <n v="792"/>
    <n v="1"/>
    <n v="792"/>
    <x v="1"/>
    <n v="113"/>
    <n v="5"/>
    <x v="0"/>
    <n v="0.34974747474747475"/>
    <n v="277"/>
  </r>
  <r>
    <s v="ORD003994"/>
    <s v="CUST6801"/>
    <s v="Amanda Grant"/>
    <s v="eugene.francis@yahoo.com"/>
    <x v="5"/>
    <d v="2024-04-28T00:00:00"/>
    <x v="231"/>
    <x v="1"/>
    <x v="0"/>
    <s v="December"/>
    <x v="0"/>
    <s v="PROD6842"/>
    <x v="11"/>
    <x v="3"/>
    <n v="1890"/>
    <n v="4"/>
    <n v="7560"/>
    <x v="0"/>
    <n v="763"/>
    <n v="3"/>
    <x v="0"/>
    <n v="0.35"/>
    <n v="2646"/>
  </r>
  <r>
    <s v="ORD003995"/>
    <s v="CUST4967"/>
    <s v="Adam Reynolds"/>
    <s v="margaret.newman@yahoo.com"/>
    <x v="4"/>
    <d v="2023-10-12T00:00:00"/>
    <x v="451"/>
    <x v="9"/>
    <x v="0"/>
    <s v="June"/>
    <x v="0"/>
    <s v="PROD5014"/>
    <x v="18"/>
    <x v="0"/>
    <n v="876"/>
    <n v="2"/>
    <n v="1753"/>
    <x v="1"/>
    <n v="229"/>
    <n v="2"/>
    <x v="0"/>
    <n v="0.39988590986879635"/>
    <n v="701"/>
  </r>
  <r>
    <s v="ORD003996"/>
    <s v="CUST6776"/>
    <s v="Jason Meyer"/>
    <s v="zachary.morgan@gmail.com"/>
    <x v="6"/>
    <d v="2024-10-11T00:00:00"/>
    <x v="658"/>
    <x v="9"/>
    <x v="1"/>
    <s v="June"/>
    <x v="0"/>
    <s v="PROD9496"/>
    <x v="12"/>
    <x v="3"/>
    <n v="424"/>
    <n v="3"/>
    <n v="1272"/>
    <x v="0"/>
    <n v="70"/>
    <n v="5"/>
    <x v="0"/>
    <n v="0.34984276729559749"/>
    <n v="445"/>
  </r>
  <r>
    <s v="ORD003997"/>
    <s v="CUST6542"/>
    <s v="Jillian Smith"/>
    <s v="robert.jenkins@yahoo.com"/>
    <x v="4"/>
    <d v="2024-10-10T00:00:00"/>
    <x v="77"/>
    <x v="9"/>
    <x v="0"/>
    <s v="June"/>
    <x v="0"/>
    <s v="PROD4463"/>
    <x v="16"/>
    <x v="0"/>
    <n v="327"/>
    <n v="2"/>
    <n v="653"/>
    <x v="2"/>
    <n v="63"/>
    <n v="10"/>
    <x v="1"/>
    <n v="0.3996937212863706"/>
    <n v="261"/>
  </r>
  <r>
    <s v="ORD003998"/>
    <s v="CUST1456"/>
    <s v="Thomas Fletcher"/>
    <s v="edwin.summers@hotmail.com"/>
    <x v="1"/>
    <d v="2024-04-27T00:00:00"/>
    <x v="468"/>
    <x v="9"/>
    <x v="0"/>
    <s v="June"/>
    <x v="0"/>
    <s v="PROD4286"/>
    <x v="5"/>
    <x v="3"/>
    <n v="51"/>
    <n v="2"/>
    <n v="102"/>
    <x v="2"/>
    <n v="12"/>
    <n v="7"/>
    <x v="0"/>
    <n v="0.35294117647058826"/>
    <n v="36"/>
  </r>
  <r>
    <s v="ORD003999"/>
    <s v="CUST8385"/>
    <s v="Jessica Grant"/>
    <s v="heather.odom@yahoo.com"/>
    <x v="4"/>
    <d v="2023-09-15T00:00:00"/>
    <x v="71"/>
    <x v="7"/>
    <x v="1"/>
    <s v="November"/>
    <x v="0"/>
    <s v="PROD9913"/>
    <x v="4"/>
    <x v="2"/>
    <n v="1366"/>
    <n v="3"/>
    <n v="4097"/>
    <x v="1"/>
    <n v="407"/>
    <n v="9"/>
    <x v="1"/>
    <n v="0.29997559189650963"/>
    <n v="1229"/>
  </r>
  <r>
    <s v="ORD004000"/>
    <s v="CUST8385"/>
    <s v="Jessica Grant"/>
    <s v="heather.odom@yahoo.com"/>
    <x v="4"/>
    <d v="2023-09-15T00:00:00"/>
    <x v="489"/>
    <x v="9"/>
    <x v="0"/>
    <s v="June"/>
    <x v="1"/>
    <s v="PROD7702"/>
    <x v="5"/>
    <x v="3"/>
    <n v="866"/>
    <n v="6"/>
    <n v="5197"/>
    <x v="1"/>
    <n v="408"/>
    <m/>
    <x v="2"/>
    <n v="0.35000962093515492"/>
    <n v="1819"/>
  </r>
  <r>
    <s v="ORD004001"/>
    <s v="CUST7084"/>
    <s v="Gabriel Griffin"/>
    <s v="amy.lee@outlook.com"/>
    <x v="1"/>
    <d v="2024-06-18T00:00:00"/>
    <x v="9"/>
    <x v="0"/>
    <x v="1"/>
    <s v="January"/>
    <x v="0"/>
    <s v="PROD6337"/>
    <x v="14"/>
    <x v="4"/>
    <n v="664"/>
    <n v="1"/>
    <n v="664"/>
    <x v="0"/>
    <n v="43"/>
    <n v="5"/>
    <x v="0"/>
    <n v="0.25"/>
    <n v="166"/>
  </r>
  <r>
    <s v="ORD004002"/>
    <s v="CUST7989"/>
    <s v="Amanda Williams"/>
    <s v="katie.weber@yahoo.com"/>
    <x v="1"/>
    <d v="2023-03-18T00:00:00"/>
    <x v="14"/>
    <x v="8"/>
    <x v="1"/>
    <s v="September"/>
    <x v="0"/>
    <s v="PROD9698"/>
    <x v="18"/>
    <x v="0"/>
    <n v="332"/>
    <n v="2"/>
    <n v="664"/>
    <x v="1"/>
    <n v="81"/>
    <n v="2"/>
    <x v="0"/>
    <n v="0.4006024096385542"/>
    <n v="266"/>
  </r>
  <r>
    <s v="ORD004003"/>
    <s v="CUST8519"/>
    <s v="Sherry Juarez"/>
    <s v="phillip.martin@yahoo.com"/>
    <x v="2"/>
    <d v="2024-08-17T00:00:00"/>
    <x v="274"/>
    <x v="0"/>
    <x v="1"/>
    <s v="January"/>
    <x v="0"/>
    <s v="PROD8824"/>
    <x v="0"/>
    <x v="0"/>
    <n v="26"/>
    <n v="1"/>
    <n v="26"/>
    <x v="1"/>
    <n v="2"/>
    <n v="9"/>
    <x v="1"/>
    <n v="0.38461538461538464"/>
    <n v="10"/>
  </r>
  <r>
    <s v="ORD004004"/>
    <s v="CUST5511"/>
    <s v="Larry Howard"/>
    <s v="jennifer.jackson@yahoo.com"/>
    <x v="0"/>
    <d v="2023-06-25T00:00:00"/>
    <x v="372"/>
    <x v="5"/>
    <x v="0"/>
    <s v="October"/>
    <x v="0"/>
    <s v="PROD8003"/>
    <x v="19"/>
    <x v="2"/>
    <n v="406"/>
    <n v="3"/>
    <n v="1217"/>
    <x v="3"/>
    <n v="141"/>
    <n v="9"/>
    <x v="1"/>
    <n v="0.29991783073130651"/>
    <n v="365"/>
  </r>
  <r>
    <s v="ORD004005"/>
    <s v="CUST6579"/>
    <s v="Ryan Thomas"/>
    <s v="pamela.benson@hotmail.com"/>
    <x v="4"/>
    <d v="2024-03-25T00:00:00"/>
    <x v="687"/>
    <x v="3"/>
    <x v="0"/>
    <s v="March"/>
    <x v="0"/>
    <s v="PROD7370"/>
    <x v="6"/>
    <x v="0"/>
    <n v="484"/>
    <n v="4"/>
    <n v="1937"/>
    <x v="4"/>
    <n v="112"/>
    <n v="7"/>
    <x v="0"/>
    <n v="0.40010325245224576"/>
    <n v="775"/>
  </r>
  <r>
    <s v="ORD004006"/>
    <s v="CUST4009"/>
    <s v="Michael Hammond"/>
    <s v="timothy.rush@hotmail.com"/>
    <x v="5"/>
    <d v="2023-09-25T00:00:00"/>
    <x v="60"/>
    <x v="4"/>
    <x v="1"/>
    <s v="April"/>
    <x v="0"/>
    <s v="PROD4453"/>
    <x v="12"/>
    <x v="3"/>
    <n v="759"/>
    <n v="4"/>
    <n v="3035"/>
    <x v="1"/>
    <n v="191"/>
    <n v="6"/>
    <x v="0"/>
    <n v="0.3499176276771005"/>
    <n v="1062"/>
  </r>
  <r>
    <s v="ORD004007"/>
    <s v="CUST9266"/>
    <s v="Pamela Patterson DDS"/>
    <s v="gerald.jackson@hotmail.com"/>
    <x v="4"/>
    <d v="2023-03-19T00:00:00"/>
    <x v="415"/>
    <x v="4"/>
    <x v="0"/>
    <s v="April"/>
    <x v="0"/>
    <s v="PROD8523"/>
    <x v="19"/>
    <x v="2"/>
    <n v="992"/>
    <n v="2"/>
    <n v="1983"/>
    <x v="1"/>
    <n v="128"/>
    <n v="3"/>
    <x v="0"/>
    <n v="0.30005042864346948"/>
    <n v="595"/>
  </r>
  <r>
    <s v="ORD004008"/>
    <s v="CUST2279"/>
    <s v="Sabrina Ware"/>
    <s v="erin.reilly@yahoo.com"/>
    <x v="2"/>
    <d v="2024-01-22T00:00:00"/>
    <x v="674"/>
    <x v="3"/>
    <x v="1"/>
    <s v="March"/>
    <x v="0"/>
    <s v="PROD1893"/>
    <x v="0"/>
    <x v="0"/>
    <n v="986"/>
    <n v="3"/>
    <n v="2957"/>
    <x v="0"/>
    <n v="336"/>
    <n v="3"/>
    <x v="0"/>
    <n v="0.40006763611768686"/>
    <n v="1183"/>
  </r>
  <r>
    <s v="ORD004009"/>
    <s v="CUST1055"/>
    <s v="Toni Lane"/>
    <s v="heather.morales@yahoo.com"/>
    <x v="3"/>
    <d v="2024-09-26T00:00:00"/>
    <x v="558"/>
    <x v="5"/>
    <x v="1"/>
    <s v="October"/>
    <x v="0"/>
    <s v="PROD4721"/>
    <x v="14"/>
    <x v="4"/>
    <n v="871"/>
    <n v="4"/>
    <n v="3484"/>
    <x v="1"/>
    <n v="266"/>
    <n v="2"/>
    <x v="0"/>
    <n v="0.25"/>
    <n v="871"/>
  </r>
  <r>
    <s v="ORD004010"/>
    <s v="CUST3559"/>
    <s v="Jennifer Butler"/>
    <s v="james.richardson@yahoo.com"/>
    <x v="3"/>
    <d v="2023-12-08T00:00:00"/>
    <x v="22"/>
    <x v="1"/>
    <x v="1"/>
    <s v="December"/>
    <x v="2"/>
    <s v="PROD2855"/>
    <x v="15"/>
    <x v="1"/>
    <n v="102"/>
    <n v="2"/>
    <n v="205"/>
    <x v="0"/>
    <n v="20"/>
    <m/>
    <x v="2"/>
    <n v="0.15121951219512195"/>
    <n v="31"/>
  </r>
  <r>
    <s v="ORD004011"/>
    <s v="CUST2338"/>
    <s v="Melinda Boyd"/>
    <s v="donald.maxwell@outlook.com"/>
    <x v="3"/>
    <d v="2023-05-04T00:00:00"/>
    <x v="60"/>
    <x v="4"/>
    <x v="1"/>
    <s v="April"/>
    <x v="0"/>
    <s v="PROD2552"/>
    <x v="2"/>
    <x v="1"/>
    <n v="125"/>
    <n v="2"/>
    <n v="250"/>
    <x v="0"/>
    <n v="25"/>
    <n v="5"/>
    <x v="0"/>
    <n v="0.152"/>
    <n v="38"/>
  </r>
  <r>
    <s v="ORD004012"/>
    <s v="CUST7318"/>
    <s v="Anthony Morton"/>
    <s v="jessica.edwards@hotmail.com"/>
    <x v="4"/>
    <d v="2023-05-27T00:00:00"/>
    <x v="69"/>
    <x v="2"/>
    <x v="1"/>
    <s v="May"/>
    <x v="2"/>
    <s v="PROD2496"/>
    <x v="11"/>
    <x v="3"/>
    <n v="382"/>
    <n v="4"/>
    <n v="1527"/>
    <x v="1"/>
    <n v="168"/>
    <m/>
    <x v="2"/>
    <n v="0.35036018336607727"/>
    <n v="535"/>
  </r>
  <r>
    <s v="ORD004013"/>
    <s v="CUST5453"/>
    <s v="Corey Hill"/>
    <s v="gloria.miller@hotmail.com"/>
    <x v="3"/>
    <d v="2023-02-04T00:00:00"/>
    <x v="150"/>
    <x v="2"/>
    <x v="0"/>
    <s v="May"/>
    <x v="0"/>
    <s v="PROD8534"/>
    <x v="18"/>
    <x v="0"/>
    <n v="307"/>
    <n v="5"/>
    <n v="1533"/>
    <x v="0"/>
    <n v="82"/>
    <n v="4"/>
    <x v="0"/>
    <n v="0.3998695368558382"/>
    <n v="613"/>
  </r>
  <r>
    <s v="ORD004014"/>
    <s v="CUST5963"/>
    <s v="Sarah Jackson"/>
    <s v="david.shepherd@gmail.com"/>
    <x v="0"/>
    <d v="2024-07-24T00:00:00"/>
    <x v="580"/>
    <x v="5"/>
    <x v="1"/>
    <s v="October"/>
    <x v="0"/>
    <s v="PROD8927"/>
    <x v="3"/>
    <x v="1"/>
    <n v="607"/>
    <n v="4"/>
    <n v="2428"/>
    <x v="0"/>
    <n v="336"/>
    <n v="2"/>
    <x v="0"/>
    <n v="0.14991762767710048"/>
    <n v="364"/>
  </r>
  <r>
    <s v="ORD004015"/>
    <s v="CUST9930"/>
    <s v="Richard Cherry"/>
    <s v="thomas.smith@outlook.com"/>
    <x v="5"/>
    <d v="2024-11-27T00:00:00"/>
    <x v="221"/>
    <x v="11"/>
    <x v="1"/>
    <s v="July"/>
    <x v="0"/>
    <s v="PROD4071"/>
    <x v="11"/>
    <x v="3"/>
    <n v="134"/>
    <n v="5"/>
    <n v="668"/>
    <x v="1"/>
    <n v="92"/>
    <n v="5"/>
    <x v="0"/>
    <n v="0.35029940119760478"/>
    <n v="234"/>
  </r>
  <r>
    <s v="ORD004016"/>
    <s v="CUST5973"/>
    <s v="James Ferguson"/>
    <s v="roger.stewart@gmail.com"/>
    <x v="2"/>
    <d v="2023-12-12T00:00:00"/>
    <x v="165"/>
    <x v="6"/>
    <x v="1"/>
    <s v="August"/>
    <x v="1"/>
    <s v="PROD2853"/>
    <x v="7"/>
    <x v="4"/>
    <n v="431"/>
    <n v="6"/>
    <n v="2583"/>
    <x v="0"/>
    <n v="346"/>
    <m/>
    <x v="2"/>
    <n v="0.25009678668215252"/>
    <n v="646"/>
  </r>
  <r>
    <s v="ORD004017"/>
    <s v="CUST5009"/>
    <s v="Daniel Williams"/>
    <s v="brittany.jones@gmail.com"/>
    <x v="4"/>
    <d v="2023-12-27T00:00:00"/>
    <x v="575"/>
    <x v="3"/>
    <x v="1"/>
    <s v="March"/>
    <x v="0"/>
    <s v="PROD7604"/>
    <x v="7"/>
    <x v="4"/>
    <n v="640"/>
    <n v="5"/>
    <n v="3200"/>
    <x v="4"/>
    <n v="228"/>
    <n v="5"/>
    <x v="0"/>
    <n v="0.25"/>
    <n v="800"/>
  </r>
  <r>
    <s v="ORD004018"/>
    <s v="CUST9868"/>
    <s v="William Carroll"/>
    <s v="allen.stewart@outlook.com"/>
    <x v="6"/>
    <d v="2024-08-20T00:00:00"/>
    <x v="612"/>
    <x v="9"/>
    <x v="1"/>
    <s v="June"/>
    <x v="0"/>
    <s v="PROD4050"/>
    <x v="21"/>
    <x v="1"/>
    <n v="949"/>
    <n v="6"/>
    <n v="5696"/>
    <x v="1"/>
    <n v="814"/>
    <n v="2"/>
    <x v="0"/>
    <n v="0.14992977528089887"/>
    <n v="854"/>
  </r>
  <r>
    <s v="ORD004019"/>
    <s v="CUST1471"/>
    <s v="Blake Aguilar"/>
    <s v="norman.randolph@hotmail.com"/>
    <x v="6"/>
    <d v="2023-03-02T00:00:00"/>
    <x v="492"/>
    <x v="11"/>
    <x v="1"/>
    <s v="July"/>
    <x v="2"/>
    <s v="PROD1877"/>
    <x v="1"/>
    <x v="1"/>
    <n v="875"/>
    <n v="1"/>
    <n v="875"/>
    <x v="4"/>
    <n v="50"/>
    <m/>
    <x v="2"/>
    <n v="0.14971428571428572"/>
    <n v="131"/>
  </r>
  <r>
    <s v="ORD004020"/>
    <s v="CUST1522"/>
    <s v="Claudia Smith"/>
    <s v="andrea.vincent@yahoo.com"/>
    <x v="4"/>
    <d v="2024-11-10T00:00:00"/>
    <x v="650"/>
    <x v="6"/>
    <x v="1"/>
    <s v="August"/>
    <x v="0"/>
    <s v="PROD3054"/>
    <x v="19"/>
    <x v="2"/>
    <n v="659"/>
    <n v="2"/>
    <n v="1317"/>
    <x v="4"/>
    <n v="154"/>
    <n v="9"/>
    <x v="1"/>
    <n v="0.29992406985573272"/>
    <n v="395"/>
  </r>
  <r>
    <s v="ORD004021"/>
    <s v="CUST1080"/>
    <s v="Anthony Robinson Jr."/>
    <s v="sandra.patel@hotmail.com"/>
    <x v="0"/>
    <d v="2023-04-24T00:00:00"/>
    <x v="264"/>
    <x v="0"/>
    <x v="0"/>
    <s v="January"/>
    <x v="0"/>
    <s v="PROD2190"/>
    <x v="9"/>
    <x v="4"/>
    <n v="645"/>
    <n v="3"/>
    <n v="1934"/>
    <x v="3"/>
    <n v="289"/>
    <n v="2"/>
    <x v="0"/>
    <n v="0.25025853154084798"/>
    <n v="484"/>
  </r>
  <r>
    <s v="ORD004022"/>
    <s v="CUST9870"/>
    <s v="Nathan Alvarez"/>
    <s v="stacy.williams@hotmail.com"/>
    <x v="5"/>
    <d v="2024-07-27T00:00:00"/>
    <x v="153"/>
    <x v="3"/>
    <x v="1"/>
    <s v="March"/>
    <x v="0"/>
    <s v="PROD1561"/>
    <x v="4"/>
    <x v="2"/>
    <n v="662"/>
    <n v="5"/>
    <n v="3308"/>
    <x v="1"/>
    <n v="303"/>
    <n v="9"/>
    <x v="1"/>
    <n v="0.29987908101571947"/>
    <n v="992"/>
  </r>
  <r>
    <s v="ORD004023"/>
    <s v="CUST9565"/>
    <s v="Patrick Johnson"/>
    <s v="christian.curtis@outlook.com"/>
    <x v="4"/>
    <d v="2024-12-23T00:00:00"/>
    <x v="345"/>
    <x v="3"/>
    <x v="0"/>
    <s v="March"/>
    <x v="0"/>
    <s v="PROD6310"/>
    <x v="19"/>
    <x v="2"/>
    <n v="167"/>
    <n v="2"/>
    <n v="333"/>
    <x v="1"/>
    <n v="43"/>
    <n v="8"/>
    <x v="1"/>
    <n v="0.3003003003003003"/>
    <n v="100"/>
  </r>
  <r>
    <s v="ORD004024"/>
    <s v="CUST8416"/>
    <s v="Bryan Davis"/>
    <s v="aaron.gutierrez@gmail.com"/>
    <x v="5"/>
    <d v="2023-08-17T00:00:00"/>
    <x v="521"/>
    <x v="7"/>
    <x v="1"/>
    <s v="November"/>
    <x v="0"/>
    <s v="PROD2155"/>
    <x v="19"/>
    <x v="2"/>
    <n v="584"/>
    <n v="7"/>
    <n v="4087"/>
    <x v="1"/>
    <n v="311"/>
    <n v="2"/>
    <x v="0"/>
    <n v="0.29997553217518963"/>
    <n v="1226"/>
  </r>
  <r>
    <s v="ORD004025"/>
    <s v="CUST3396"/>
    <s v="Molly Howell"/>
    <s v="diane.ball@hotmail.com"/>
    <x v="0"/>
    <d v="2023-04-13T00:00:00"/>
    <x v="22"/>
    <x v="1"/>
    <x v="1"/>
    <s v="December"/>
    <x v="0"/>
    <s v="PROD6563"/>
    <x v="14"/>
    <x v="4"/>
    <n v="195"/>
    <n v="8"/>
    <n v="1564"/>
    <x v="0"/>
    <n v="226"/>
    <n v="8"/>
    <x v="1"/>
    <n v="0.25"/>
    <n v="391"/>
  </r>
  <r>
    <s v="ORD004026"/>
    <s v="CUST7683"/>
    <s v="Sherry Hobbs"/>
    <s v="penny.myers@gmail.com"/>
    <x v="2"/>
    <d v="2023-05-25T00:00:00"/>
    <x v="379"/>
    <x v="4"/>
    <x v="0"/>
    <s v="April"/>
    <x v="0"/>
    <s v="PROD4341"/>
    <x v="3"/>
    <x v="1"/>
    <n v="292"/>
    <n v="3"/>
    <n v="875"/>
    <x v="1"/>
    <n v="98"/>
    <n v="10"/>
    <x v="1"/>
    <n v="0.14971428571428572"/>
    <n v="131"/>
  </r>
  <r>
    <s v="ORD004027"/>
    <s v="CUST9530"/>
    <s v="Leslie Richards"/>
    <s v="joseph.flores@yahoo.com"/>
    <x v="3"/>
    <d v="2023-09-10T00:00:00"/>
    <x v="143"/>
    <x v="6"/>
    <x v="1"/>
    <s v="August"/>
    <x v="2"/>
    <s v="PROD8492"/>
    <x v="4"/>
    <x v="2"/>
    <n v="897"/>
    <n v="3"/>
    <n v="2692"/>
    <x v="3"/>
    <n v="237"/>
    <m/>
    <x v="2"/>
    <n v="0.300148588410104"/>
    <n v="808"/>
  </r>
  <r>
    <s v="ORD004028"/>
    <s v="CUST4613"/>
    <s v="Amy Anderson"/>
    <s v="laura.harper@yahoo.com"/>
    <x v="5"/>
    <d v="2024-03-04T00:00:00"/>
    <x v="89"/>
    <x v="4"/>
    <x v="0"/>
    <s v="April"/>
    <x v="0"/>
    <s v="PROD3830"/>
    <x v="16"/>
    <x v="0"/>
    <n v="402"/>
    <n v="4"/>
    <n v="1608"/>
    <x v="0"/>
    <n v="203"/>
    <n v="6"/>
    <x v="0"/>
    <n v="0.39987562189054726"/>
    <n v="643"/>
  </r>
  <r>
    <s v="ORD004029"/>
    <s v="CUST1804"/>
    <s v="Chelsey Campbell"/>
    <s v="eric.powell@outlook.com"/>
    <x v="3"/>
    <d v="2023-03-19T00:00:00"/>
    <x v="499"/>
    <x v="4"/>
    <x v="0"/>
    <s v="April"/>
    <x v="0"/>
    <s v="PROD3037"/>
    <x v="7"/>
    <x v="4"/>
    <n v="838"/>
    <n v="2"/>
    <n v="1677"/>
    <x v="0"/>
    <n v="242"/>
    <n v="5"/>
    <x v="0"/>
    <n v="0.24985092426952893"/>
    <n v="419"/>
  </r>
  <r>
    <s v="ORD004030"/>
    <s v="CUST4035"/>
    <s v="Kim Gutierrez"/>
    <s v="daniel.gomez@hotmail.com"/>
    <x v="2"/>
    <d v="2024-06-30T00:00:00"/>
    <x v="667"/>
    <x v="9"/>
    <x v="0"/>
    <s v="June"/>
    <x v="0"/>
    <s v="PROD5529"/>
    <x v="15"/>
    <x v="1"/>
    <n v="191"/>
    <n v="2"/>
    <n v="382"/>
    <x v="1"/>
    <n v="45"/>
    <n v="4"/>
    <x v="0"/>
    <n v="0.14921465968586387"/>
    <n v="57"/>
  </r>
  <r>
    <s v="ORD004031"/>
    <s v="CUST2981"/>
    <s v="Cory Walker"/>
    <s v="andrea.oneal@hotmail.com"/>
    <x v="4"/>
    <d v="2024-08-06T00:00:00"/>
    <x v="699"/>
    <x v="10"/>
    <x v="1"/>
    <s v="February"/>
    <x v="0"/>
    <s v="PROD7797"/>
    <x v="2"/>
    <x v="1"/>
    <n v="231"/>
    <n v="1"/>
    <n v="231"/>
    <x v="2"/>
    <n v="17"/>
    <n v="10"/>
    <x v="1"/>
    <n v="0.15151515151515152"/>
    <n v="35"/>
  </r>
  <r>
    <s v="ORD004032"/>
    <s v="CUST7515"/>
    <s v="Juan Molina"/>
    <s v="debra.mejia@gmail.com"/>
    <x v="1"/>
    <d v="2023-04-15T00:00:00"/>
    <x v="72"/>
    <x v="7"/>
    <x v="0"/>
    <s v="November"/>
    <x v="0"/>
    <s v="PROD9342"/>
    <x v="3"/>
    <x v="1"/>
    <n v="1001"/>
    <n v="7"/>
    <n v="7006"/>
    <x v="0"/>
    <n v="556"/>
    <n v="10"/>
    <x v="1"/>
    <n v="0.15001427347987439"/>
    <n v="1051"/>
  </r>
  <r>
    <s v="ORD004033"/>
    <s v="CUST1122"/>
    <s v="Dylan Sheppard"/>
    <s v="allen.wade@hotmail.com"/>
    <x v="6"/>
    <d v="2024-02-20T00:00:00"/>
    <x v="692"/>
    <x v="3"/>
    <x v="1"/>
    <s v="March"/>
    <x v="0"/>
    <s v="PROD6183"/>
    <x v="12"/>
    <x v="3"/>
    <n v="859"/>
    <n v="5"/>
    <n v="4293"/>
    <x v="3"/>
    <n v="582"/>
    <n v="9"/>
    <x v="1"/>
    <n v="0.35010482180293501"/>
    <n v="1503"/>
  </r>
  <r>
    <s v="ORD004034"/>
    <s v="CUST5028"/>
    <s v="Christopher Arias"/>
    <s v="gina.fletcher@gmail.com"/>
    <x v="0"/>
    <d v="2024-05-19T00:00:00"/>
    <x v="427"/>
    <x v="10"/>
    <x v="0"/>
    <s v="February"/>
    <x v="0"/>
    <s v="PROD3832"/>
    <x v="8"/>
    <x v="2"/>
    <n v="911"/>
    <n v="3"/>
    <n v="2733"/>
    <x v="1"/>
    <n v="358"/>
    <n v="10"/>
    <x v="1"/>
    <n v="0.30003658982802783"/>
    <n v="820"/>
  </r>
  <r>
    <s v="ORD004035"/>
    <s v="CUST6032"/>
    <s v="Jaclyn King"/>
    <s v="natalie.nelson@hotmail.com"/>
    <x v="6"/>
    <d v="2024-07-16T00:00:00"/>
    <x v="318"/>
    <x v="8"/>
    <x v="0"/>
    <s v="September"/>
    <x v="0"/>
    <s v="PROD8966"/>
    <x v="16"/>
    <x v="0"/>
    <n v="668"/>
    <n v="4"/>
    <n v="2674"/>
    <x v="4"/>
    <n v="227"/>
    <n v="4"/>
    <x v="0"/>
    <n v="0.39977561705310394"/>
    <n v="1069"/>
  </r>
  <r>
    <s v="ORD004036"/>
    <s v="CUST6876"/>
    <s v="Benjamin Davidson"/>
    <s v="pamela.ballard@outlook.com"/>
    <x v="5"/>
    <d v="2023-05-16T00:00:00"/>
    <x v="306"/>
    <x v="2"/>
    <x v="0"/>
    <s v="May"/>
    <x v="0"/>
    <s v="PROD6642"/>
    <x v="4"/>
    <x v="2"/>
    <n v="260"/>
    <n v="4"/>
    <n v="1040"/>
    <x v="0"/>
    <n v="63"/>
    <n v="10"/>
    <x v="1"/>
    <n v="0.3"/>
    <n v="312"/>
  </r>
  <r>
    <s v="ORD004037"/>
    <s v="CUST9870"/>
    <s v="Kristen Davis"/>
    <s v="kathleen.matthews@outlook.com"/>
    <x v="4"/>
    <d v="2023-10-29T00:00:00"/>
    <x v="680"/>
    <x v="10"/>
    <x v="1"/>
    <s v="February"/>
    <x v="0"/>
    <s v="PROD6000"/>
    <x v="7"/>
    <x v="4"/>
    <n v="255"/>
    <n v="2"/>
    <n v="510"/>
    <x v="0"/>
    <n v="68"/>
    <n v="9"/>
    <x v="1"/>
    <n v="0.25098039215686274"/>
    <n v="128"/>
  </r>
  <r>
    <s v="ORD004038"/>
    <s v="CUST4783"/>
    <s v="Michael Morales"/>
    <s v="gloria.howard@hotmail.com"/>
    <x v="6"/>
    <d v="2023-04-20T00:00:00"/>
    <x v="376"/>
    <x v="0"/>
    <x v="1"/>
    <s v="January"/>
    <x v="0"/>
    <s v="PROD9779"/>
    <x v="10"/>
    <x v="2"/>
    <n v="138"/>
    <n v="1"/>
    <n v="138"/>
    <x v="0"/>
    <n v="9"/>
    <n v="6"/>
    <x v="0"/>
    <n v="0.29710144927536231"/>
    <n v="41"/>
  </r>
  <r>
    <s v="ORD004039"/>
    <s v="CUST8370"/>
    <s v="Charles Moran"/>
    <s v="douglas.gonzalez@yahoo.com"/>
    <x v="6"/>
    <d v="2024-02-15T00:00:00"/>
    <x v="567"/>
    <x v="9"/>
    <x v="1"/>
    <s v="June"/>
    <x v="0"/>
    <s v="PROD5950"/>
    <x v="2"/>
    <x v="1"/>
    <n v="1136"/>
    <n v="1"/>
    <n v="1136"/>
    <x v="0"/>
    <n v="157"/>
    <n v="10"/>
    <x v="1"/>
    <n v="0.14964788732394366"/>
    <n v="170"/>
  </r>
  <r>
    <s v="ORD004040"/>
    <s v="CUST6512"/>
    <s v="Brenda Humphrey"/>
    <s v="carrie.walker@gmail.com"/>
    <x v="2"/>
    <d v="2023-06-30T00:00:00"/>
    <x v="290"/>
    <x v="6"/>
    <x v="0"/>
    <s v="August"/>
    <x v="0"/>
    <s v="PROD8652"/>
    <x v="18"/>
    <x v="0"/>
    <n v="810"/>
    <n v="2"/>
    <n v="1619"/>
    <x v="2"/>
    <n v="192"/>
    <n v="6"/>
    <x v="0"/>
    <n v="0.40024706609017913"/>
    <n v="648"/>
  </r>
  <r>
    <s v="ORD004041"/>
    <s v="CUST9703"/>
    <s v="Christine Lane"/>
    <s v="melinda.obrien@outlook.com"/>
    <x v="3"/>
    <d v="2024-12-01T00:00:00"/>
    <x v="500"/>
    <x v="7"/>
    <x v="1"/>
    <s v="November"/>
    <x v="0"/>
    <s v="PROD6076"/>
    <x v="9"/>
    <x v="4"/>
    <n v="551"/>
    <n v="4"/>
    <n v="2202"/>
    <x v="1"/>
    <n v="222"/>
    <n v="6"/>
    <x v="0"/>
    <n v="0.25022706630336056"/>
    <n v="551"/>
  </r>
  <r>
    <s v="ORD004042"/>
    <s v="CUST7399"/>
    <s v="Victor Evans"/>
    <s v="david.farrell@outlook.com"/>
    <x v="2"/>
    <d v="2023-09-25T00:00:00"/>
    <x v="126"/>
    <x v="8"/>
    <x v="1"/>
    <s v="September"/>
    <x v="1"/>
    <s v="PROD7910"/>
    <x v="13"/>
    <x v="4"/>
    <n v="633"/>
    <n v="1"/>
    <n v="633"/>
    <x v="0"/>
    <n v="89"/>
    <m/>
    <x v="2"/>
    <n v="0.24960505529225907"/>
    <n v="158"/>
  </r>
  <r>
    <s v="ORD004043"/>
    <s v="CUST8743"/>
    <s v="Angela Baker"/>
    <s v="donna.fernandez@hotmail.com"/>
    <x v="2"/>
    <d v="2024-09-23T00:00:00"/>
    <x v="667"/>
    <x v="9"/>
    <x v="0"/>
    <s v="June"/>
    <x v="0"/>
    <s v="PROD1377"/>
    <x v="13"/>
    <x v="4"/>
    <n v="44"/>
    <n v="3"/>
    <n v="131"/>
    <x v="0"/>
    <n v="16"/>
    <n v="3"/>
    <x v="0"/>
    <n v="0.25190839694656486"/>
    <n v="33"/>
  </r>
  <r>
    <s v="ORD004044"/>
    <s v="CUST2763"/>
    <s v="Tara Matthews"/>
    <s v="david.owens@outlook.com"/>
    <x v="1"/>
    <d v="2024-09-13T00:00:00"/>
    <x v="687"/>
    <x v="3"/>
    <x v="0"/>
    <s v="March"/>
    <x v="0"/>
    <s v="PROD5087"/>
    <x v="11"/>
    <x v="3"/>
    <n v="410"/>
    <n v="1"/>
    <n v="410"/>
    <x v="2"/>
    <n v="34"/>
    <n v="2"/>
    <x v="0"/>
    <n v="0.34878048780487803"/>
    <n v="143"/>
  </r>
  <r>
    <s v="ORD004045"/>
    <s v="CUST7752"/>
    <s v="Tracie Bridges"/>
    <s v="joseph.smith@hotmail.com"/>
    <x v="1"/>
    <d v="2023-06-26T00:00:00"/>
    <x v="576"/>
    <x v="10"/>
    <x v="1"/>
    <s v="February"/>
    <x v="1"/>
    <s v="PROD5439"/>
    <x v="16"/>
    <x v="0"/>
    <n v="943"/>
    <n v="4"/>
    <n v="3771"/>
    <x v="1"/>
    <n v="246"/>
    <m/>
    <x v="2"/>
    <n v="0.39989392734022805"/>
    <n v="1508"/>
  </r>
  <r>
    <s v="ORD004046"/>
    <s v="CUST7633"/>
    <s v="Morgan Davis"/>
    <s v="anthony.berry@yahoo.com"/>
    <x v="2"/>
    <d v="2023-06-05T00:00:00"/>
    <x v="80"/>
    <x v="8"/>
    <x v="1"/>
    <s v="September"/>
    <x v="1"/>
    <s v="PROD7225"/>
    <x v="1"/>
    <x v="1"/>
    <n v="274"/>
    <n v="2"/>
    <n v="548"/>
    <x v="1"/>
    <n v="29"/>
    <m/>
    <x v="2"/>
    <n v="0.14963503649635038"/>
    <n v="82"/>
  </r>
  <r>
    <s v="ORD004047"/>
    <s v="CUST2077"/>
    <s v="Catherine Davis"/>
    <s v="charles.brown@yahoo.com"/>
    <x v="1"/>
    <d v="2023-08-13T00:00:00"/>
    <x v="393"/>
    <x v="1"/>
    <x v="1"/>
    <s v="December"/>
    <x v="1"/>
    <s v="PROD6617"/>
    <x v="14"/>
    <x v="4"/>
    <n v="1527"/>
    <n v="4"/>
    <n v="6109"/>
    <x v="3"/>
    <n v="516"/>
    <m/>
    <x v="2"/>
    <n v="0.24995907677197576"/>
    <n v="1527"/>
  </r>
  <r>
    <s v="ORD004048"/>
    <s v="CUST5384"/>
    <s v="Gloria Martin"/>
    <s v="nichole.middleton@hotmail.com"/>
    <x v="0"/>
    <d v="2024-06-22T00:00:00"/>
    <x v="496"/>
    <x v="1"/>
    <x v="0"/>
    <s v="December"/>
    <x v="0"/>
    <s v="PROD3957"/>
    <x v="6"/>
    <x v="0"/>
    <n v="301"/>
    <n v="6"/>
    <n v="1804"/>
    <x v="0"/>
    <n v="161"/>
    <n v="7"/>
    <x v="0"/>
    <n v="0.40022172949002216"/>
    <n v="722"/>
  </r>
  <r>
    <s v="ORD004049"/>
    <s v="CUST9216"/>
    <s v="Cassidy Carson"/>
    <s v="christopher.jackson@yahoo.com"/>
    <x v="6"/>
    <d v="2024-12-30T00:00:00"/>
    <x v="720"/>
    <x v="7"/>
    <x v="1"/>
    <s v="November"/>
    <x v="0"/>
    <s v="PROD9764"/>
    <x v="2"/>
    <x v="1"/>
    <n v="1113"/>
    <n v="7"/>
    <n v="7791"/>
    <x v="1"/>
    <n v="588"/>
    <n v="3"/>
    <x v="0"/>
    <n v="0.1500449236298293"/>
    <n v="1169"/>
  </r>
  <r>
    <s v="ORD004050"/>
    <s v="CUST5838"/>
    <s v="James Williams"/>
    <s v="sarah.thompson@gmail.com"/>
    <x v="2"/>
    <d v="2023-07-30T00:00:00"/>
    <x v="685"/>
    <x v="7"/>
    <x v="0"/>
    <s v="November"/>
    <x v="0"/>
    <s v="PROD4244"/>
    <x v="3"/>
    <x v="1"/>
    <n v="343"/>
    <n v="6"/>
    <n v="2056"/>
    <x v="1"/>
    <n v="188"/>
    <n v="8"/>
    <x v="1"/>
    <n v="0.14980544747081712"/>
    <n v="308"/>
  </r>
  <r>
    <s v="ORD004051"/>
    <s v="CUST7061"/>
    <s v="Angela Parks"/>
    <s v="brian.brown@outlook.com"/>
    <x v="5"/>
    <d v="2024-10-17T00:00:00"/>
    <x v="438"/>
    <x v="11"/>
    <x v="0"/>
    <s v="July"/>
    <x v="2"/>
    <s v="PROD8023"/>
    <x v="2"/>
    <x v="1"/>
    <n v="911"/>
    <n v="2"/>
    <n v="1822"/>
    <x v="2"/>
    <n v="256"/>
    <m/>
    <x v="2"/>
    <n v="0.14983534577387486"/>
    <n v="273"/>
  </r>
  <r>
    <s v="ORD004052"/>
    <s v="CUST1057"/>
    <s v="Mrs. Aimee Harris"/>
    <s v="jeffery.harris@gmail.com"/>
    <x v="4"/>
    <d v="2024-04-11T00:00:00"/>
    <x v="297"/>
    <x v="3"/>
    <x v="0"/>
    <s v="March"/>
    <x v="0"/>
    <s v="PROD8997"/>
    <x v="19"/>
    <x v="2"/>
    <n v="261"/>
    <n v="2"/>
    <n v="523"/>
    <x v="0"/>
    <n v="70"/>
    <n v="2"/>
    <x v="0"/>
    <n v="0.30019120458891013"/>
    <n v="157"/>
  </r>
  <r>
    <s v="ORD004053"/>
    <s v="CUST7229"/>
    <s v="Lisa Parker"/>
    <s v="gabrielle.murphy@hotmail.com"/>
    <x v="5"/>
    <d v="2023-09-28T00:00:00"/>
    <x v="464"/>
    <x v="1"/>
    <x v="1"/>
    <s v="December"/>
    <x v="0"/>
    <s v="PROD9009"/>
    <x v="19"/>
    <x v="2"/>
    <n v="697"/>
    <n v="2"/>
    <n v="1395"/>
    <x v="1"/>
    <n v="73"/>
    <n v="10"/>
    <x v="1"/>
    <n v="0.29964157706093192"/>
    <n v="418"/>
  </r>
  <r>
    <s v="ORD004054"/>
    <s v="CUST9982"/>
    <s v="Daniel Harvey"/>
    <s v="nathan.huffman@gmail.com"/>
    <x v="0"/>
    <d v="2024-12-25T00:00:00"/>
    <x v="555"/>
    <x v="1"/>
    <x v="1"/>
    <s v="December"/>
    <x v="0"/>
    <s v="PROD3711"/>
    <x v="4"/>
    <x v="2"/>
    <n v="1316"/>
    <n v="8"/>
    <n v="10528"/>
    <x v="0"/>
    <n v="1490"/>
    <n v="9"/>
    <x v="1"/>
    <n v="0.29996200607902734"/>
    <n v="3158"/>
  </r>
  <r>
    <s v="ORD004055"/>
    <s v="CUST2822"/>
    <s v="Judy Martin"/>
    <s v="linda.oneill@hotmail.com"/>
    <x v="1"/>
    <d v="2023-06-04T00:00:00"/>
    <x v="201"/>
    <x v="2"/>
    <x v="1"/>
    <s v="May"/>
    <x v="1"/>
    <s v="PROD4303"/>
    <x v="5"/>
    <x v="3"/>
    <n v="191"/>
    <n v="4"/>
    <n v="766"/>
    <x v="0"/>
    <n v="57"/>
    <m/>
    <x v="2"/>
    <n v="0.34986945169712796"/>
    <n v="268"/>
  </r>
  <r>
    <s v="ORD004056"/>
    <s v="CUST2217"/>
    <s v="Raymond Davis"/>
    <s v="jason.martin@yahoo.com"/>
    <x v="0"/>
    <d v="2023-11-03T00:00:00"/>
    <x v="87"/>
    <x v="9"/>
    <x v="1"/>
    <s v="June"/>
    <x v="0"/>
    <s v="PROD8617"/>
    <x v="20"/>
    <x v="3"/>
    <n v="1133"/>
    <n v="2"/>
    <n v="2265"/>
    <x v="1"/>
    <n v="202"/>
    <n v="9"/>
    <x v="1"/>
    <n v="0.35011037527593819"/>
    <n v="793"/>
  </r>
  <r>
    <s v="ORD004057"/>
    <s v="CUST2530"/>
    <s v="Bradley Weber MD"/>
    <s v="deborah.robertson@gmail.com"/>
    <x v="2"/>
    <d v="2023-01-28T00:00:00"/>
    <x v="506"/>
    <x v="5"/>
    <x v="0"/>
    <s v="October"/>
    <x v="0"/>
    <s v="PROD9188"/>
    <x v="15"/>
    <x v="1"/>
    <n v="711"/>
    <n v="2"/>
    <n v="1422"/>
    <x v="0"/>
    <n v="116"/>
    <n v="5"/>
    <x v="0"/>
    <n v="0.14978902953586498"/>
    <n v="213"/>
  </r>
  <r>
    <s v="ORD004058"/>
    <s v="CUST4916"/>
    <s v="Brandon Long"/>
    <s v="katherine.welch@gmail.com"/>
    <x v="4"/>
    <d v="2024-02-06T00:00:00"/>
    <x v="323"/>
    <x v="7"/>
    <x v="0"/>
    <s v="November"/>
    <x v="0"/>
    <s v="PROD9364"/>
    <x v="7"/>
    <x v="4"/>
    <n v="509"/>
    <n v="1"/>
    <n v="509"/>
    <x v="2"/>
    <n v="40"/>
    <n v="4"/>
    <x v="0"/>
    <n v="0.24950884086444008"/>
    <n v="127"/>
  </r>
  <r>
    <s v="ORD004059"/>
    <s v="CUST2844"/>
    <s v="Laura Hernandez"/>
    <s v="david.lawson@yahoo.com"/>
    <x v="3"/>
    <d v="2024-03-18T00:00:00"/>
    <x v="718"/>
    <x v="7"/>
    <x v="0"/>
    <s v="November"/>
    <x v="0"/>
    <s v="PROD5005"/>
    <x v="19"/>
    <x v="2"/>
    <n v="1282"/>
    <n v="4"/>
    <n v="5128"/>
    <x v="0"/>
    <n v="678"/>
    <n v="10"/>
    <x v="1"/>
    <n v="0.2999219968798752"/>
    <n v="1538"/>
  </r>
  <r>
    <s v="ORD004060"/>
    <s v="CUST6240"/>
    <s v="Chris Wolfe"/>
    <s v="robin.romero@outlook.com"/>
    <x v="4"/>
    <d v="2023-07-11T00:00:00"/>
    <x v="506"/>
    <x v="5"/>
    <x v="0"/>
    <s v="October"/>
    <x v="0"/>
    <s v="PROD4709"/>
    <x v="2"/>
    <x v="1"/>
    <n v="102"/>
    <n v="4"/>
    <n v="406"/>
    <x v="1"/>
    <n v="25"/>
    <n v="2"/>
    <x v="0"/>
    <n v="0.15024630541871922"/>
    <n v="61"/>
  </r>
  <r>
    <s v="ORD004061"/>
    <s v="CUST7615"/>
    <s v="William Cowan"/>
    <s v="kelly.miller@yahoo.com"/>
    <x v="6"/>
    <d v="2024-03-29T00:00:00"/>
    <x v="591"/>
    <x v="4"/>
    <x v="1"/>
    <s v="April"/>
    <x v="0"/>
    <s v="PROD3429"/>
    <x v="1"/>
    <x v="1"/>
    <n v="341"/>
    <n v="4"/>
    <n v="1363"/>
    <x v="1"/>
    <n v="184"/>
    <n v="9"/>
    <x v="1"/>
    <n v="0.1504035216434336"/>
    <n v="205"/>
  </r>
  <r>
    <s v="ORD004062"/>
    <s v="CUST3861"/>
    <s v="Kristina Soto"/>
    <s v="jason.ochoa@gmail.com"/>
    <x v="3"/>
    <d v="2024-11-19T00:00:00"/>
    <x v="662"/>
    <x v="11"/>
    <x v="0"/>
    <s v="July"/>
    <x v="0"/>
    <s v="PROD3013"/>
    <x v="15"/>
    <x v="1"/>
    <n v="1220"/>
    <n v="1"/>
    <n v="1220"/>
    <x v="3"/>
    <n v="177"/>
    <n v="5"/>
    <x v="0"/>
    <n v="0.15"/>
    <n v="183"/>
  </r>
  <r>
    <s v="ORD004063"/>
    <s v="CUST4580"/>
    <s v="Anthony Vang"/>
    <s v="jason.allen@outlook.com"/>
    <x v="6"/>
    <d v="2023-05-25T00:00:00"/>
    <x v="13"/>
    <x v="7"/>
    <x v="0"/>
    <s v="November"/>
    <x v="0"/>
    <s v="PROD7660"/>
    <x v="16"/>
    <x v="0"/>
    <n v="595"/>
    <n v="3"/>
    <n v="1785"/>
    <x v="3"/>
    <n v="261"/>
    <n v="5"/>
    <x v="0"/>
    <n v="0.4"/>
    <n v="714"/>
  </r>
  <r>
    <s v="ORD004064"/>
    <s v="CUST4568"/>
    <s v="Paul Ortiz"/>
    <s v="daniel.butler@yahoo.com"/>
    <x v="6"/>
    <d v="2024-05-14T00:00:00"/>
    <x v="617"/>
    <x v="3"/>
    <x v="1"/>
    <s v="March"/>
    <x v="0"/>
    <s v="PROD4894"/>
    <x v="0"/>
    <x v="0"/>
    <n v="600"/>
    <n v="5"/>
    <n v="3002"/>
    <x v="1"/>
    <n v="222"/>
    <n v="2"/>
    <x v="0"/>
    <n v="0.40006662225183209"/>
    <n v="1201"/>
  </r>
  <r>
    <s v="ORD004065"/>
    <s v="CUST1020"/>
    <s v="Brittney Reynolds"/>
    <s v="lisa.white@yahoo.com"/>
    <x v="3"/>
    <d v="2024-03-06T00:00:00"/>
    <x v="125"/>
    <x v="5"/>
    <x v="1"/>
    <s v="October"/>
    <x v="0"/>
    <s v="PROD6811"/>
    <x v="9"/>
    <x v="4"/>
    <n v="313"/>
    <n v="6"/>
    <n v="1881"/>
    <x v="1"/>
    <n v="112"/>
    <n v="3"/>
    <x v="0"/>
    <n v="0.24986709197235513"/>
    <n v="470"/>
  </r>
  <r>
    <s v="ORD004066"/>
    <s v="CUST8856"/>
    <s v="Charles Sutton"/>
    <s v="andrea.ward@yahoo.com"/>
    <x v="6"/>
    <d v="2024-03-10T00:00:00"/>
    <x v="441"/>
    <x v="5"/>
    <x v="1"/>
    <s v="October"/>
    <x v="0"/>
    <s v="PROD1134"/>
    <x v="19"/>
    <x v="2"/>
    <n v="33"/>
    <n v="6"/>
    <n v="197"/>
    <x v="0"/>
    <n v="27"/>
    <n v="4"/>
    <x v="0"/>
    <n v="0.29949238578680204"/>
    <n v="59"/>
  </r>
  <r>
    <s v="ORD004067"/>
    <s v="CUST1414"/>
    <s v="Chad Ryan"/>
    <s v="breanna.duncan@gmail.com"/>
    <x v="6"/>
    <d v="2023-10-19T00:00:00"/>
    <x v="339"/>
    <x v="6"/>
    <x v="1"/>
    <s v="August"/>
    <x v="0"/>
    <s v="PROD5806"/>
    <x v="7"/>
    <x v="4"/>
    <n v="60"/>
    <n v="5"/>
    <n v="300"/>
    <x v="1"/>
    <n v="33"/>
    <n v="10"/>
    <x v="1"/>
    <n v="0.25"/>
    <n v="75"/>
  </r>
  <r>
    <s v="ORD004068"/>
    <s v="CUST5134"/>
    <s v="Kathleen Brooks"/>
    <s v="james.williams@gmail.com"/>
    <x v="6"/>
    <d v="2024-02-05T00:00:00"/>
    <x v="679"/>
    <x v="1"/>
    <x v="0"/>
    <s v="December"/>
    <x v="0"/>
    <s v="PROD7696"/>
    <x v="1"/>
    <x v="1"/>
    <n v="1197"/>
    <n v="2"/>
    <n v="2395"/>
    <x v="1"/>
    <n v="357"/>
    <n v="10"/>
    <x v="1"/>
    <n v="0.1498956158663883"/>
    <n v="359"/>
  </r>
  <r>
    <s v="ORD004069"/>
    <s v="CUST1329"/>
    <s v="Linda Gallagher"/>
    <s v="jessica.hodge@gmail.com"/>
    <x v="0"/>
    <d v="2023-09-21T00:00:00"/>
    <x v="600"/>
    <x v="10"/>
    <x v="0"/>
    <s v="February"/>
    <x v="0"/>
    <s v="PROD2034"/>
    <x v="20"/>
    <x v="3"/>
    <n v="511"/>
    <n v="3"/>
    <n v="1532"/>
    <x v="1"/>
    <n v="228"/>
    <n v="7"/>
    <x v="0"/>
    <n v="0.34986945169712796"/>
    <n v="536"/>
  </r>
  <r>
    <s v="ORD004070"/>
    <s v="CUST1020"/>
    <s v="Brittney Reynolds"/>
    <s v="lisa.white@yahoo.com"/>
    <x v="3"/>
    <d v="2024-03-06T00:00:00"/>
    <x v="393"/>
    <x v="1"/>
    <x v="1"/>
    <s v="December"/>
    <x v="0"/>
    <s v="PROD9484"/>
    <x v="14"/>
    <x v="4"/>
    <n v="1576"/>
    <n v="10"/>
    <n v="15760"/>
    <x v="1"/>
    <n v="2009"/>
    <n v="6"/>
    <x v="0"/>
    <n v="0.25"/>
    <n v="3940"/>
  </r>
  <r>
    <s v="ORD004071"/>
    <s v="CUST4903"/>
    <s v="Nichole Ramirez"/>
    <s v="sarah.johnson@outlook.com"/>
    <x v="3"/>
    <d v="2023-12-31T00:00:00"/>
    <x v="138"/>
    <x v="10"/>
    <x v="1"/>
    <s v="February"/>
    <x v="0"/>
    <s v="PROD7919"/>
    <x v="10"/>
    <x v="2"/>
    <n v="232"/>
    <n v="1"/>
    <n v="232"/>
    <x v="0"/>
    <n v="27"/>
    <n v="8"/>
    <x v="1"/>
    <n v="0.30172413793103448"/>
    <n v="70"/>
  </r>
  <r>
    <s v="ORD004072"/>
    <s v="CUST6349"/>
    <s v="Jasmine Evans"/>
    <s v="benjamin.schaefer@gmail.com"/>
    <x v="5"/>
    <d v="2024-06-04T00:00:00"/>
    <x v="658"/>
    <x v="9"/>
    <x v="1"/>
    <s v="June"/>
    <x v="0"/>
    <s v="PROD6015"/>
    <x v="11"/>
    <x v="3"/>
    <n v="249"/>
    <n v="6"/>
    <n v="1492"/>
    <x v="1"/>
    <n v="115"/>
    <n v="3"/>
    <x v="0"/>
    <n v="0.34986595174262736"/>
    <n v="522"/>
  </r>
  <r>
    <s v="ORD004073"/>
    <s v="CUST3396"/>
    <s v="Molly Howell"/>
    <s v="diane.ball@hotmail.com"/>
    <x v="0"/>
    <d v="2023-04-13T00:00:00"/>
    <x v="123"/>
    <x v="1"/>
    <x v="0"/>
    <s v="December"/>
    <x v="0"/>
    <s v="PROD7383"/>
    <x v="6"/>
    <x v="0"/>
    <n v="1634"/>
    <n v="6"/>
    <n v="9806"/>
    <x v="1"/>
    <n v="1274"/>
    <n v="8"/>
    <x v="1"/>
    <n v="0.39995920864776668"/>
    <n v="3922"/>
  </r>
  <r>
    <s v="ORD004074"/>
    <s v="CUST9995"/>
    <s v="Eugene Kirby"/>
    <s v="patrick.owens@hotmail.com"/>
    <x v="5"/>
    <d v="2023-05-31T00:00:00"/>
    <x v="258"/>
    <x v="10"/>
    <x v="1"/>
    <s v="February"/>
    <x v="0"/>
    <s v="PROD2150"/>
    <x v="16"/>
    <x v="0"/>
    <n v="667"/>
    <n v="1"/>
    <n v="667"/>
    <x v="4"/>
    <n v="95"/>
    <n v="10"/>
    <x v="1"/>
    <n v="0.40029985007496249"/>
    <n v="267"/>
  </r>
  <r>
    <s v="ORD004075"/>
    <s v="CUST4094"/>
    <s v="James Sanchez"/>
    <s v="jeffrey.peterson@yahoo.com"/>
    <x v="4"/>
    <d v="2024-04-03T00:00:00"/>
    <x v="481"/>
    <x v="9"/>
    <x v="0"/>
    <s v="June"/>
    <x v="1"/>
    <s v="PROD9745"/>
    <x v="19"/>
    <x v="2"/>
    <n v="530"/>
    <n v="4"/>
    <n v="2121"/>
    <x v="0"/>
    <n v="132"/>
    <m/>
    <x v="2"/>
    <n v="0.29985855728429983"/>
    <n v="636"/>
  </r>
  <r>
    <s v="ORD004076"/>
    <s v="CUST8436"/>
    <s v="Ian Dunn"/>
    <s v="brianna.walls@yahoo.com"/>
    <x v="3"/>
    <d v="2023-09-17T00:00:00"/>
    <x v="484"/>
    <x v="3"/>
    <x v="1"/>
    <s v="March"/>
    <x v="0"/>
    <s v="PROD4738"/>
    <x v="14"/>
    <x v="4"/>
    <n v="217"/>
    <n v="1"/>
    <n v="217"/>
    <x v="0"/>
    <n v="32"/>
    <n v="7"/>
    <x v="0"/>
    <n v="0.24884792626728111"/>
    <n v="54"/>
  </r>
  <r>
    <s v="ORD004077"/>
    <s v="CUST1553"/>
    <s v="Katie Proctor"/>
    <s v="jessica.moore@outlook.com"/>
    <x v="1"/>
    <d v="2023-05-27T00:00:00"/>
    <x v="196"/>
    <x v="11"/>
    <x v="0"/>
    <s v="July"/>
    <x v="2"/>
    <s v="PROD3330"/>
    <x v="16"/>
    <x v="0"/>
    <n v="870"/>
    <n v="5"/>
    <n v="4350"/>
    <x v="0"/>
    <n v="593"/>
    <m/>
    <x v="2"/>
    <n v="0.4"/>
    <n v="1740"/>
  </r>
  <r>
    <s v="ORD004078"/>
    <s v="CUST4854"/>
    <s v="Kathleen Green"/>
    <s v="caroline.jones@hotmail.com"/>
    <x v="4"/>
    <d v="2023-12-20T00:00:00"/>
    <x v="726"/>
    <x v="0"/>
    <x v="0"/>
    <s v="January"/>
    <x v="0"/>
    <s v="PROD5336"/>
    <x v="9"/>
    <x v="4"/>
    <n v="530"/>
    <n v="3"/>
    <n v="1591"/>
    <x v="1"/>
    <n v="192"/>
    <n v="7"/>
    <x v="0"/>
    <n v="0.2501571338780641"/>
    <n v="398"/>
  </r>
  <r>
    <s v="ORD004079"/>
    <s v="CUST6703"/>
    <s v="Kyle Lopez"/>
    <s v="jeanne.ellis@gmail.com"/>
    <x v="3"/>
    <d v="2024-01-20T00:00:00"/>
    <x v="85"/>
    <x v="10"/>
    <x v="1"/>
    <s v="February"/>
    <x v="0"/>
    <s v="PROD8355"/>
    <x v="16"/>
    <x v="0"/>
    <n v="888"/>
    <n v="1"/>
    <n v="888"/>
    <x v="4"/>
    <n v="129"/>
    <n v="2"/>
    <x v="0"/>
    <n v="0.3997747747747748"/>
    <n v="355"/>
  </r>
  <r>
    <s v="ORD004080"/>
    <s v="CUST8805"/>
    <s v="Paula Bell"/>
    <s v="mitchell.lopez@hotmail.com"/>
    <x v="2"/>
    <d v="2024-05-24T00:00:00"/>
    <x v="620"/>
    <x v="2"/>
    <x v="0"/>
    <s v="May"/>
    <x v="0"/>
    <s v="PROD2228"/>
    <x v="4"/>
    <x v="2"/>
    <n v="128"/>
    <n v="1"/>
    <n v="128"/>
    <x v="2"/>
    <n v="10"/>
    <n v="10"/>
    <x v="1"/>
    <n v="0.296875"/>
    <n v="38"/>
  </r>
  <r>
    <s v="ORD004081"/>
    <s v="CUST7122"/>
    <s v="Gabriel Byrd"/>
    <s v="max.hubbard@hotmail.com"/>
    <x v="0"/>
    <d v="2024-12-16T00:00:00"/>
    <x v="614"/>
    <x v="7"/>
    <x v="1"/>
    <s v="November"/>
    <x v="0"/>
    <s v="PROD1688"/>
    <x v="16"/>
    <x v="0"/>
    <n v="614"/>
    <n v="7"/>
    <n v="4297"/>
    <x v="1"/>
    <n v="641"/>
    <n v="2"/>
    <x v="0"/>
    <n v="0.40004654410053525"/>
    <n v="1719"/>
  </r>
  <r>
    <s v="ORD004082"/>
    <s v="CUST3992"/>
    <s v="Joshua Mcbride"/>
    <s v="kiara.gibbs@hotmail.com"/>
    <x v="4"/>
    <d v="2023-07-10T00:00:00"/>
    <x v="258"/>
    <x v="10"/>
    <x v="1"/>
    <s v="February"/>
    <x v="0"/>
    <s v="PROD4145"/>
    <x v="8"/>
    <x v="2"/>
    <n v="226"/>
    <n v="3"/>
    <n v="677"/>
    <x v="1"/>
    <n v="63"/>
    <n v="9"/>
    <x v="1"/>
    <n v="0.29985228951255538"/>
    <n v="203"/>
  </r>
  <r>
    <s v="ORD004083"/>
    <s v="CUST8830"/>
    <s v="Linda Atkinson"/>
    <s v="lisa.taylor@yahoo.com"/>
    <x v="1"/>
    <d v="2023-09-20T00:00:00"/>
    <x v="155"/>
    <x v="5"/>
    <x v="0"/>
    <s v="October"/>
    <x v="0"/>
    <s v="PROD3629"/>
    <x v="15"/>
    <x v="1"/>
    <n v="661"/>
    <n v="1"/>
    <n v="661"/>
    <x v="1"/>
    <n v="39"/>
    <n v="4"/>
    <x v="0"/>
    <n v="0.14977307110438728"/>
    <n v="99"/>
  </r>
  <r>
    <s v="ORD004084"/>
    <s v="CUST2248"/>
    <s v="Charles Stokes"/>
    <s v="gary.bradley@yahoo.com"/>
    <x v="6"/>
    <d v="2024-06-08T00:00:00"/>
    <x v="249"/>
    <x v="9"/>
    <x v="1"/>
    <s v="June"/>
    <x v="0"/>
    <s v="PROD6077"/>
    <x v="17"/>
    <x v="3"/>
    <n v="1155"/>
    <n v="6"/>
    <n v="6929"/>
    <x v="1"/>
    <n v="644"/>
    <n v="10"/>
    <x v="1"/>
    <n v="0.34997835185452447"/>
    <n v="2425"/>
  </r>
  <r>
    <s v="ORD004085"/>
    <s v="CUST6305"/>
    <s v="Jacqueline Phillips"/>
    <s v="amber.stone@gmail.com"/>
    <x v="2"/>
    <d v="2024-10-27T00:00:00"/>
    <x v="103"/>
    <x v="0"/>
    <x v="1"/>
    <s v="January"/>
    <x v="0"/>
    <s v="PROD5205"/>
    <x v="19"/>
    <x v="2"/>
    <n v="374"/>
    <n v="2"/>
    <n v="748"/>
    <x v="1"/>
    <n v="49"/>
    <n v="10"/>
    <x v="1"/>
    <n v="0.30080213903743314"/>
    <n v="225"/>
  </r>
  <r>
    <s v="ORD004086"/>
    <s v="CUST9357"/>
    <s v="Robert Carlson DDS"/>
    <s v="lauren.peterson@outlook.com"/>
    <x v="5"/>
    <d v="2024-09-06T00:00:00"/>
    <x v="322"/>
    <x v="9"/>
    <x v="1"/>
    <s v="June"/>
    <x v="0"/>
    <s v="PROD5065"/>
    <x v="0"/>
    <x v="0"/>
    <n v="990"/>
    <n v="4"/>
    <n v="3962"/>
    <x v="1"/>
    <n v="588"/>
    <n v="9"/>
    <x v="1"/>
    <n v="0.40005047955577994"/>
    <n v="1585"/>
  </r>
  <r>
    <s v="ORD004087"/>
    <s v="CUST4903"/>
    <s v="Nichole Ramirez"/>
    <s v="sarah.johnson@outlook.com"/>
    <x v="3"/>
    <d v="2023-12-31T00:00:00"/>
    <x v="300"/>
    <x v="0"/>
    <x v="0"/>
    <s v="January"/>
    <x v="0"/>
    <s v="PROD9747"/>
    <x v="2"/>
    <x v="1"/>
    <n v="865"/>
    <n v="1"/>
    <n v="865"/>
    <x v="1"/>
    <n v="67"/>
    <n v="2"/>
    <x v="0"/>
    <n v="0.15028901734104047"/>
    <n v="130"/>
  </r>
  <r>
    <s v="ORD004088"/>
    <s v="CUST7807"/>
    <s v="Kimberly Reed"/>
    <s v="margaret.bruce@yahoo.com"/>
    <x v="2"/>
    <d v="2024-05-28T00:00:00"/>
    <x v="689"/>
    <x v="10"/>
    <x v="0"/>
    <s v="February"/>
    <x v="0"/>
    <s v="PROD7180"/>
    <x v="10"/>
    <x v="2"/>
    <n v="201"/>
    <n v="1"/>
    <n v="201"/>
    <x v="1"/>
    <n v="24"/>
    <n v="9"/>
    <x v="1"/>
    <n v="0.29850746268656714"/>
    <n v="60"/>
  </r>
  <r>
    <s v="ORD004089"/>
    <s v="CUST6190"/>
    <s v="Melissa Allen"/>
    <s v="carl.keller@hotmail.com"/>
    <x v="4"/>
    <d v="2024-01-11T00:00:00"/>
    <x v="625"/>
    <x v="0"/>
    <x v="0"/>
    <s v="January"/>
    <x v="0"/>
    <s v="PROD7055"/>
    <x v="16"/>
    <x v="0"/>
    <n v="794"/>
    <n v="1"/>
    <n v="794"/>
    <x v="0"/>
    <n v="80"/>
    <n v="5"/>
    <x v="0"/>
    <n v="0.40050377833753148"/>
    <n v="318"/>
  </r>
  <r>
    <s v="ORD004090"/>
    <s v="CUST3004"/>
    <s v="Kenneth White"/>
    <s v="brenda.flores@outlook.com"/>
    <x v="3"/>
    <d v="2023-05-10T00:00:00"/>
    <x v="85"/>
    <x v="10"/>
    <x v="1"/>
    <s v="February"/>
    <x v="2"/>
    <s v="PROD3988"/>
    <x v="19"/>
    <x v="2"/>
    <n v="822"/>
    <n v="1"/>
    <n v="822"/>
    <x v="0"/>
    <n v="121"/>
    <m/>
    <x v="2"/>
    <n v="0.3004866180048662"/>
    <n v="247"/>
  </r>
  <r>
    <s v="ORD004091"/>
    <s v="CUST8967"/>
    <s v="Joshua Garcia"/>
    <s v="megan.hansen@hotmail.com"/>
    <x v="6"/>
    <d v="2024-01-19T00:00:00"/>
    <x v="261"/>
    <x v="3"/>
    <x v="1"/>
    <s v="March"/>
    <x v="0"/>
    <s v="PROD4121"/>
    <x v="9"/>
    <x v="4"/>
    <n v="268"/>
    <n v="2"/>
    <n v="535"/>
    <x v="0"/>
    <n v="40"/>
    <n v="2"/>
    <x v="0"/>
    <n v="0.25046728971962617"/>
    <n v="134"/>
  </r>
  <r>
    <s v="ORD004092"/>
    <s v="CUST8665"/>
    <s v="Rose Nelson"/>
    <s v="ryan.bryant@gmail.com"/>
    <x v="5"/>
    <d v="2024-06-25T00:00:00"/>
    <x v="460"/>
    <x v="6"/>
    <x v="1"/>
    <s v="August"/>
    <x v="0"/>
    <s v="PROD2430"/>
    <x v="12"/>
    <x v="3"/>
    <n v="1097"/>
    <n v="1"/>
    <n v="1097"/>
    <x v="2"/>
    <n v="134"/>
    <n v="10"/>
    <x v="1"/>
    <n v="0.35004557885141296"/>
    <n v="384"/>
  </r>
  <r>
    <s v="ORD004093"/>
    <s v="CUST8761"/>
    <s v="Donna Woodward"/>
    <s v="janet.mcguire@outlook.com"/>
    <x v="4"/>
    <d v="2024-02-25T00:00:00"/>
    <x v="684"/>
    <x v="9"/>
    <x v="1"/>
    <s v="June"/>
    <x v="2"/>
    <s v="PROD5384"/>
    <x v="10"/>
    <x v="2"/>
    <n v="126"/>
    <n v="3"/>
    <n v="378"/>
    <x v="2"/>
    <n v="21"/>
    <m/>
    <x v="2"/>
    <n v="0.29894179894179895"/>
    <n v="113"/>
  </r>
  <r>
    <s v="ORD004094"/>
    <s v="CUST1471"/>
    <s v="Blake Aguilar"/>
    <s v="norman.randolph@hotmail.com"/>
    <x v="6"/>
    <d v="2023-03-02T00:00:00"/>
    <x v="41"/>
    <x v="8"/>
    <x v="1"/>
    <s v="September"/>
    <x v="0"/>
    <s v="PROD3403"/>
    <x v="0"/>
    <x v="0"/>
    <n v="478"/>
    <n v="1"/>
    <n v="478"/>
    <x v="1"/>
    <n v="51"/>
    <n v="5"/>
    <x v="0"/>
    <n v="0.39958158995815901"/>
    <n v="191"/>
  </r>
  <r>
    <s v="ORD004095"/>
    <s v="CUST6161"/>
    <s v="Robert Hayes"/>
    <s v="veronica.dennis@gmail.com"/>
    <x v="0"/>
    <d v="2024-01-01T00:00:00"/>
    <x v="693"/>
    <x v="11"/>
    <x v="1"/>
    <s v="July"/>
    <x v="0"/>
    <s v="PROD5967"/>
    <x v="19"/>
    <x v="2"/>
    <n v="185"/>
    <n v="1"/>
    <n v="185"/>
    <x v="1"/>
    <n v="18"/>
    <n v="10"/>
    <x v="1"/>
    <n v="0.29729729729729731"/>
    <n v="55"/>
  </r>
  <r>
    <s v="ORD004096"/>
    <s v="CUST5272"/>
    <s v="Ashley King"/>
    <s v="robert.ferguson@outlook.com"/>
    <x v="3"/>
    <d v="2024-09-27T00:00:00"/>
    <x v="24"/>
    <x v="5"/>
    <x v="1"/>
    <s v="October"/>
    <x v="2"/>
    <s v="PROD5164"/>
    <x v="9"/>
    <x v="4"/>
    <n v="537"/>
    <n v="2"/>
    <n v="1075"/>
    <x v="0"/>
    <n v="96"/>
    <m/>
    <x v="2"/>
    <n v="0.25023255813953488"/>
    <n v="269"/>
  </r>
  <r>
    <s v="ORD004097"/>
    <s v="CUST2234"/>
    <s v="Pedro Sandoval"/>
    <s v="joshua.roman@yahoo.com"/>
    <x v="4"/>
    <d v="2024-03-12T00:00:00"/>
    <x v="543"/>
    <x v="7"/>
    <x v="1"/>
    <s v="November"/>
    <x v="0"/>
    <s v="PROD7363"/>
    <x v="19"/>
    <x v="2"/>
    <n v="1481"/>
    <n v="1"/>
    <n v="1481"/>
    <x v="0"/>
    <n v="171"/>
    <n v="10"/>
    <x v="1"/>
    <n v="0.29979743416610399"/>
    <n v="444"/>
  </r>
  <r>
    <s v="ORD004098"/>
    <s v="CUST7257"/>
    <s v="Laura Mckenzie"/>
    <s v="kimberly.cox@yahoo.com"/>
    <x v="3"/>
    <d v="2023-02-25T00:00:00"/>
    <x v="265"/>
    <x v="8"/>
    <x v="1"/>
    <s v="September"/>
    <x v="0"/>
    <s v="PROD8292"/>
    <x v="12"/>
    <x v="3"/>
    <n v="521"/>
    <n v="4"/>
    <n v="2085"/>
    <x v="4"/>
    <n v="144"/>
    <n v="10"/>
    <x v="1"/>
    <n v="0.3501199040767386"/>
    <n v="730"/>
  </r>
  <r>
    <s v="ORD004099"/>
    <s v="CUST9229"/>
    <s v="Amanda Anderson"/>
    <s v="theresa.christensen@outlook.com"/>
    <x v="4"/>
    <d v="2024-05-22T00:00:00"/>
    <x v="382"/>
    <x v="2"/>
    <x v="1"/>
    <s v="May"/>
    <x v="0"/>
    <s v="PROD8512"/>
    <x v="1"/>
    <x v="1"/>
    <n v="882"/>
    <n v="2"/>
    <n v="1764"/>
    <x v="0"/>
    <n v="122"/>
    <n v="4"/>
    <x v="0"/>
    <n v="0.15022675736961452"/>
    <n v="265"/>
  </r>
  <r>
    <s v="ORD004100"/>
    <s v="CUST1020"/>
    <s v="Brittney Reynolds"/>
    <s v="lisa.white@yahoo.com"/>
    <x v="3"/>
    <d v="2024-03-06T00:00:00"/>
    <x v="81"/>
    <x v="11"/>
    <x v="1"/>
    <s v="July"/>
    <x v="0"/>
    <s v="PROD1560"/>
    <x v="9"/>
    <x v="4"/>
    <n v="870"/>
    <n v="6"/>
    <n v="5222"/>
    <x v="3"/>
    <n v="526"/>
    <n v="7"/>
    <x v="0"/>
    <n v="0.25009574875526619"/>
    <n v="1306"/>
  </r>
  <r>
    <s v="ORD004101"/>
    <s v="CUST3420"/>
    <s v="Jacqueline Rogers MD"/>
    <s v="michael.jones@yahoo.com"/>
    <x v="4"/>
    <d v="2023-04-03T00:00:00"/>
    <x v="493"/>
    <x v="6"/>
    <x v="0"/>
    <s v="August"/>
    <x v="0"/>
    <s v="PROD2748"/>
    <x v="19"/>
    <x v="2"/>
    <n v="409"/>
    <n v="5"/>
    <n v="2045"/>
    <x v="1"/>
    <n v="148"/>
    <n v="10"/>
    <x v="1"/>
    <n v="0.29975550122249389"/>
    <n v="613"/>
  </r>
  <r>
    <s v="ORD004102"/>
    <s v="CUST2023"/>
    <s v="Jesse Thomas"/>
    <s v="melissa.liu@gmail.com"/>
    <x v="6"/>
    <d v="2024-06-21T00:00:00"/>
    <x v="345"/>
    <x v="3"/>
    <x v="0"/>
    <s v="March"/>
    <x v="2"/>
    <s v="PROD1394"/>
    <x v="11"/>
    <x v="3"/>
    <n v="416"/>
    <n v="2"/>
    <n v="833"/>
    <x v="0"/>
    <n v="121"/>
    <m/>
    <x v="2"/>
    <n v="0.34933973589435774"/>
    <n v="291"/>
  </r>
  <r>
    <s v="ORD004103"/>
    <s v="CUST5525"/>
    <s v="Jose Cabrera"/>
    <s v="daniel.gallegos@hotmail.com"/>
    <x v="5"/>
    <d v="2023-09-25T00:00:00"/>
    <x v="585"/>
    <x v="11"/>
    <x v="1"/>
    <s v="July"/>
    <x v="0"/>
    <s v="PROD7854"/>
    <x v="7"/>
    <x v="4"/>
    <n v="1276"/>
    <n v="2"/>
    <n v="2551"/>
    <x v="1"/>
    <n v="234"/>
    <n v="5"/>
    <x v="0"/>
    <n v="0.25009800078400629"/>
    <n v="638"/>
  </r>
  <r>
    <s v="ORD004104"/>
    <s v="CUST8715"/>
    <s v="Samantha Jordan"/>
    <s v="ryan.alvarado@outlook.com"/>
    <x v="0"/>
    <d v="2023-11-22T00:00:00"/>
    <x v="582"/>
    <x v="5"/>
    <x v="0"/>
    <s v="October"/>
    <x v="0"/>
    <s v="PROD5041"/>
    <x v="14"/>
    <x v="4"/>
    <n v="987"/>
    <n v="2"/>
    <n v="1973"/>
    <x v="1"/>
    <n v="293"/>
    <n v="5"/>
    <x v="0"/>
    <n v="0.24987328940699444"/>
    <n v="493"/>
  </r>
  <r>
    <s v="ORD004105"/>
    <s v="CUST7215"/>
    <s v="Lisa Mayer"/>
    <s v="sara.hunter@yahoo.com"/>
    <x v="1"/>
    <d v="2024-08-09T00:00:00"/>
    <x v="519"/>
    <x v="7"/>
    <x v="1"/>
    <s v="November"/>
    <x v="0"/>
    <s v="PROD6443"/>
    <x v="4"/>
    <x v="2"/>
    <n v="773"/>
    <n v="1"/>
    <n v="773"/>
    <x v="1"/>
    <n v="68"/>
    <n v="3"/>
    <x v="0"/>
    <n v="0.30012936610608021"/>
    <n v="232"/>
  </r>
  <r>
    <s v="ORD004106"/>
    <s v="CUST5578"/>
    <s v="Jennifer Barrett"/>
    <s v="mark.gonzalez@hotmail.com"/>
    <x v="4"/>
    <d v="2023-12-03T00:00:00"/>
    <x v="417"/>
    <x v="1"/>
    <x v="0"/>
    <s v="December"/>
    <x v="0"/>
    <s v="PROD3578"/>
    <x v="6"/>
    <x v="0"/>
    <n v="674"/>
    <n v="8"/>
    <n v="5389"/>
    <x v="2"/>
    <n v="310"/>
    <n v="2"/>
    <x v="0"/>
    <n v="0.40007422527370567"/>
    <n v="2156"/>
  </r>
  <r>
    <s v="ORD004107"/>
    <s v="CUST6801"/>
    <s v="Amanda Grant"/>
    <s v="eugene.francis@yahoo.com"/>
    <x v="5"/>
    <d v="2024-04-28T00:00:00"/>
    <x v="460"/>
    <x v="6"/>
    <x v="1"/>
    <s v="August"/>
    <x v="0"/>
    <s v="PROD3873"/>
    <x v="20"/>
    <x v="3"/>
    <n v="633"/>
    <n v="2"/>
    <n v="1265"/>
    <x v="1"/>
    <n v="83"/>
    <n v="5"/>
    <x v="0"/>
    <n v="0.350197628458498"/>
    <n v="443"/>
  </r>
  <r>
    <s v="ORD004108"/>
    <s v="CUST6284"/>
    <s v="Mark Smith"/>
    <s v="johnathan.howard@gmail.com"/>
    <x v="4"/>
    <d v="2024-10-28T00:00:00"/>
    <x v="121"/>
    <x v="0"/>
    <x v="0"/>
    <s v="January"/>
    <x v="0"/>
    <s v="PROD7891"/>
    <x v="0"/>
    <x v="0"/>
    <n v="803"/>
    <n v="4"/>
    <n v="3211"/>
    <x v="3"/>
    <n v="188"/>
    <n v="5"/>
    <x v="0"/>
    <n v="0.3998754282155092"/>
    <n v="1284"/>
  </r>
  <r>
    <s v="ORD004109"/>
    <s v="CUST4416"/>
    <s v="Sherry Nguyen"/>
    <s v="jorge.salazar@hotmail.com"/>
    <x v="5"/>
    <d v="2024-02-02T00:00:00"/>
    <x v="106"/>
    <x v="3"/>
    <x v="0"/>
    <s v="March"/>
    <x v="0"/>
    <s v="PROD9093"/>
    <x v="3"/>
    <x v="1"/>
    <n v="384"/>
    <n v="4"/>
    <n v="1537"/>
    <x v="4"/>
    <n v="128"/>
    <n v="3"/>
    <x v="0"/>
    <n v="0.15029277813923228"/>
    <n v="231"/>
  </r>
  <r>
    <s v="ORD004110"/>
    <s v="CUST8654"/>
    <s v="Jonathan Robles"/>
    <s v="maria.nelson@yahoo.com"/>
    <x v="2"/>
    <d v="2024-06-19T00:00:00"/>
    <x v="644"/>
    <x v="9"/>
    <x v="1"/>
    <s v="June"/>
    <x v="0"/>
    <s v="PROD5860"/>
    <x v="10"/>
    <x v="2"/>
    <n v="271"/>
    <n v="4"/>
    <n v="1086"/>
    <x v="3"/>
    <n v="158"/>
    <n v="3"/>
    <x v="0"/>
    <n v="0.30018416206261511"/>
    <n v="326"/>
  </r>
  <r>
    <s v="ORD004111"/>
    <s v="CUST4009"/>
    <s v="Michael Hammond"/>
    <s v="timothy.rush@hotmail.com"/>
    <x v="5"/>
    <d v="2023-09-25T00:00:00"/>
    <x v="272"/>
    <x v="10"/>
    <x v="0"/>
    <s v="February"/>
    <x v="0"/>
    <s v="PROD7122"/>
    <x v="5"/>
    <x v="3"/>
    <n v="588"/>
    <n v="3"/>
    <n v="1765"/>
    <x v="1"/>
    <n v="110"/>
    <n v="3"/>
    <x v="0"/>
    <n v="0.35014164305949008"/>
    <n v="618"/>
  </r>
  <r>
    <s v="ORD004112"/>
    <s v="CUST8251"/>
    <s v="Nathan Douglas"/>
    <s v="angelica.townsend@hotmail.com"/>
    <x v="5"/>
    <d v="2023-02-14T00:00:00"/>
    <x v="292"/>
    <x v="0"/>
    <x v="0"/>
    <s v="January"/>
    <x v="0"/>
    <s v="PROD6290"/>
    <x v="14"/>
    <x v="4"/>
    <n v="564"/>
    <n v="2"/>
    <n v="1128"/>
    <x v="1"/>
    <n v="163"/>
    <n v="10"/>
    <x v="1"/>
    <n v="0.25"/>
    <n v="282"/>
  </r>
  <r>
    <s v="ORD004113"/>
    <s v="CUST5511"/>
    <s v="Larry Howard"/>
    <s v="jennifer.jackson@yahoo.com"/>
    <x v="0"/>
    <d v="2023-06-25T00:00:00"/>
    <x v="194"/>
    <x v="0"/>
    <x v="1"/>
    <s v="January"/>
    <x v="0"/>
    <s v="PROD3258"/>
    <x v="7"/>
    <x v="4"/>
    <n v="253"/>
    <n v="2"/>
    <n v="506"/>
    <x v="4"/>
    <n v="41"/>
    <n v="6"/>
    <x v="0"/>
    <n v="0.24901185770750989"/>
    <n v="126"/>
  </r>
  <r>
    <s v="ORD004114"/>
    <s v="CUST5569"/>
    <s v="Ethan Garner"/>
    <s v="deborah.perez@gmail.com"/>
    <x v="5"/>
    <d v="2024-07-26T00:00:00"/>
    <x v="689"/>
    <x v="10"/>
    <x v="0"/>
    <s v="February"/>
    <x v="0"/>
    <s v="PROD1440"/>
    <x v="20"/>
    <x v="3"/>
    <n v="796"/>
    <n v="4"/>
    <n v="3183"/>
    <x v="0"/>
    <n v="380"/>
    <n v="5"/>
    <x v="0"/>
    <n v="0.3499842915488533"/>
    <n v="1114"/>
  </r>
  <r>
    <s v="ORD004115"/>
    <s v="CUST4145"/>
    <s v="Angel Andrews"/>
    <s v="sharon.gomez@hotmail.com"/>
    <x v="0"/>
    <d v="2024-03-19T00:00:00"/>
    <x v="120"/>
    <x v="11"/>
    <x v="0"/>
    <s v="July"/>
    <x v="1"/>
    <s v="PROD4589"/>
    <x v="17"/>
    <x v="3"/>
    <n v="125"/>
    <n v="3"/>
    <n v="375"/>
    <x v="2"/>
    <n v="40"/>
    <m/>
    <x v="2"/>
    <n v="0.34933333333333333"/>
    <n v="131"/>
  </r>
  <r>
    <s v="ORD004116"/>
    <s v="CUST4088"/>
    <s v="Bridget Turner"/>
    <s v="richard.weaver@outlook.com"/>
    <x v="0"/>
    <d v="2024-01-02T00:00:00"/>
    <x v="455"/>
    <x v="0"/>
    <x v="0"/>
    <s v="January"/>
    <x v="0"/>
    <s v="PROD7809"/>
    <x v="0"/>
    <x v="0"/>
    <n v="30"/>
    <n v="1"/>
    <n v="30"/>
    <x v="1"/>
    <n v="3"/>
    <n v="3"/>
    <x v="0"/>
    <n v="0.4"/>
    <n v="12"/>
  </r>
  <r>
    <s v="ORD004117"/>
    <s v="CUST8519"/>
    <s v="Sherry Juarez"/>
    <s v="phillip.martin@yahoo.com"/>
    <x v="2"/>
    <d v="2024-08-17T00:00:00"/>
    <x v="442"/>
    <x v="4"/>
    <x v="0"/>
    <s v="April"/>
    <x v="0"/>
    <s v="PROD3838"/>
    <x v="6"/>
    <x v="0"/>
    <n v="151"/>
    <n v="2"/>
    <n v="303"/>
    <x v="1"/>
    <n v="40"/>
    <n v="6"/>
    <x v="0"/>
    <n v="0.39933993399339934"/>
    <n v="121"/>
  </r>
  <r>
    <s v="ORD004118"/>
    <s v="CUST7045"/>
    <s v="Samuel Lawson"/>
    <s v="dwayne.cunningham@gmail.com"/>
    <x v="0"/>
    <d v="2024-10-25T00:00:00"/>
    <x v="667"/>
    <x v="9"/>
    <x v="0"/>
    <s v="June"/>
    <x v="0"/>
    <s v="PROD4297"/>
    <x v="17"/>
    <x v="3"/>
    <n v="237"/>
    <n v="4"/>
    <n v="948"/>
    <x v="2"/>
    <n v="52"/>
    <n v="9"/>
    <x v="1"/>
    <n v="0.35021097046413502"/>
    <n v="332"/>
  </r>
  <r>
    <s v="ORD004119"/>
    <s v="CUST8350"/>
    <s v="Brandi Cooper"/>
    <s v="christine.terrell@hotmail.com"/>
    <x v="0"/>
    <d v="2024-04-04T00:00:00"/>
    <x v="442"/>
    <x v="4"/>
    <x v="0"/>
    <s v="April"/>
    <x v="0"/>
    <s v="PROD7260"/>
    <x v="17"/>
    <x v="3"/>
    <n v="50"/>
    <n v="5"/>
    <n v="249"/>
    <x v="0"/>
    <n v="23"/>
    <n v="4"/>
    <x v="0"/>
    <n v="0.3493975903614458"/>
    <n v="87"/>
  </r>
  <r>
    <s v="ORD004120"/>
    <s v="CUST2109"/>
    <s v="Timothy Coleman"/>
    <s v="john.bartlett@yahoo.com"/>
    <x v="2"/>
    <d v="2023-07-07T00:00:00"/>
    <x v="536"/>
    <x v="9"/>
    <x v="0"/>
    <s v="June"/>
    <x v="0"/>
    <s v="PROD8753"/>
    <x v="8"/>
    <x v="2"/>
    <n v="17"/>
    <n v="1"/>
    <n v="17"/>
    <x v="1"/>
    <n v="2"/>
    <n v="2"/>
    <x v="0"/>
    <n v="0.29411764705882354"/>
    <n v="5"/>
  </r>
  <r>
    <s v="ORD004121"/>
    <s v="CUST1631"/>
    <s v="Theresa Cooper"/>
    <s v="christine.christian@hotmail.com"/>
    <x v="5"/>
    <d v="2024-09-29T00:00:00"/>
    <x v="59"/>
    <x v="2"/>
    <x v="0"/>
    <s v="May"/>
    <x v="0"/>
    <s v="PROD3321"/>
    <x v="5"/>
    <x v="3"/>
    <n v="919"/>
    <n v="5"/>
    <n v="4594"/>
    <x v="1"/>
    <n v="570"/>
    <n v="10"/>
    <x v="1"/>
    <n v="0.35002176752285591"/>
    <n v="1608"/>
  </r>
  <r>
    <s v="ORD004122"/>
    <s v="CUST3429"/>
    <s v="Heather Davis"/>
    <s v="ryan.chang@gmail.com"/>
    <x v="3"/>
    <d v="2024-01-07T00:00:00"/>
    <x v="439"/>
    <x v="9"/>
    <x v="1"/>
    <s v="June"/>
    <x v="0"/>
    <s v="PROD8820"/>
    <x v="13"/>
    <x v="4"/>
    <n v="584"/>
    <n v="6"/>
    <n v="3502"/>
    <x v="4"/>
    <n v="359"/>
    <n v="9"/>
    <x v="1"/>
    <n v="0.25014277555682468"/>
    <n v="876"/>
  </r>
  <r>
    <s v="ORD004123"/>
    <s v="CUST2497"/>
    <s v="Tammy Cummings"/>
    <s v="cody.park@gmail.com"/>
    <x v="5"/>
    <d v="2024-06-17T00:00:00"/>
    <x v="249"/>
    <x v="9"/>
    <x v="1"/>
    <s v="June"/>
    <x v="0"/>
    <s v="PROD4478"/>
    <x v="3"/>
    <x v="1"/>
    <n v="418"/>
    <n v="3"/>
    <n v="1255"/>
    <x v="1"/>
    <n v="151"/>
    <n v="3"/>
    <x v="0"/>
    <n v="0.14980079681274899"/>
    <n v="188"/>
  </r>
  <r>
    <s v="ORD004124"/>
    <s v="CUST1410"/>
    <s v="James Horne"/>
    <s v="martin.wiggins@yahoo.com"/>
    <x v="3"/>
    <d v="2024-08-09T00:00:00"/>
    <x v="194"/>
    <x v="0"/>
    <x v="1"/>
    <s v="January"/>
    <x v="0"/>
    <s v="PROD6517"/>
    <x v="21"/>
    <x v="1"/>
    <n v="104"/>
    <n v="2"/>
    <n v="207"/>
    <x v="1"/>
    <n v="11"/>
    <n v="7"/>
    <x v="0"/>
    <n v="0.14975845410628019"/>
    <n v="31"/>
  </r>
  <r>
    <s v="ORD004125"/>
    <s v="CUST8127"/>
    <s v="James Cruz"/>
    <s v="shawna.rogers@gmail.com"/>
    <x v="2"/>
    <d v="2024-10-16T00:00:00"/>
    <x v="436"/>
    <x v="2"/>
    <x v="1"/>
    <s v="May"/>
    <x v="0"/>
    <s v="PROD6339"/>
    <x v="2"/>
    <x v="1"/>
    <n v="395"/>
    <n v="1"/>
    <n v="395"/>
    <x v="1"/>
    <n v="50"/>
    <n v="5"/>
    <x v="0"/>
    <n v="0.14936708860759493"/>
    <n v="59"/>
  </r>
  <r>
    <s v="ORD004126"/>
    <s v="CUST5362"/>
    <s v="April York"/>
    <s v="susan.james@outlook.com"/>
    <x v="0"/>
    <d v="2024-01-21T00:00:00"/>
    <x v="399"/>
    <x v="0"/>
    <x v="1"/>
    <s v="January"/>
    <x v="0"/>
    <s v="PROD7090"/>
    <x v="20"/>
    <x v="3"/>
    <n v="239"/>
    <n v="1"/>
    <n v="239"/>
    <x v="1"/>
    <n v="34"/>
    <n v="7"/>
    <x v="0"/>
    <n v="0.35146443514644349"/>
    <n v="84"/>
  </r>
  <r>
    <s v="ORD004127"/>
    <s v="CUST3332"/>
    <s v="Christopher Kim"/>
    <s v="desiree.taylor@outlook.com"/>
    <x v="4"/>
    <d v="2024-08-28T00:00:00"/>
    <x v="255"/>
    <x v="5"/>
    <x v="1"/>
    <s v="October"/>
    <x v="0"/>
    <s v="PROD1020"/>
    <x v="8"/>
    <x v="2"/>
    <n v="376"/>
    <n v="2"/>
    <n v="753"/>
    <x v="1"/>
    <n v="91"/>
    <n v="4"/>
    <x v="0"/>
    <n v="0.30013280212483401"/>
    <n v="226"/>
  </r>
  <r>
    <s v="ORD004128"/>
    <s v="CUST6394"/>
    <s v="Brian Bell"/>
    <s v="jodi.crawford@outlook.com"/>
    <x v="0"/>
    <d v="2024-08-01T00:00:00"/>
    <x v="273"/>
    <x v="5"/>
    <x v="1"/>
    <s v="October"/>
    <x v="1"/>
    <s v="PROD5644"/>
    <x v="12"/>
    <x v="3"/>
    <n v="765"/>
    <n v="4"/>
    <n v="3062"/>
    <x v="4"/>
    <n v="370"/>
    <m/>
    <x v="2"/>
    <n v="0.35009797517962116"/>
    <n v="1072"/>
  </r>
  <r>
    <s v="ORD004129"/>
    <s v="CUST1597"/>
    <s v="Richard Fernandez"/>
    <s v="tammy.lee@gmail.com"/>
    <x v="3"/>
    <d v="2024-01-18T00:00:00"/>
    <x v="719"/>
    <x v="3"/>
    <x v="0"/>
    <s v="March"/>
    <x v="0"/>
    <s v="PROD1127"/>
    <x v="15"/>
    <x v="1"/>
    <n v="279"/>
    <n v="1"/>
    <n v="279"/>
    <x v="1"/>
    <n v="14"/>
    <n v="10"/>
    <x v="1"/>
    <n v="0.15053763440860216"/>
    <n v="42"/>
  </r>
  <r>
    <s v="ORD004130"/>
    <s v="CUST1326"/>
    <s v="Tricia Anderson"/>
    <s v="alexandra.hopkins@yahoo.com"/>
    <x v="5"/>
    <d v="2023-03-03T00:00:00"/>
    <x v="9"/>
    <x v="0"/>
    <x v="1"/>
    <s v="January"/>
    <x v="0"/>
    <s v="PROD9721"/>
    <x v="16"/>
    <x v="0"/>
    <n v="625"/>
    <n v="3"/>
    <n v="1876"/>
    <x v="1"/>
    <n v="202"/>
    <n v="6"/>
    <x v="0"/>
    <n v="0.39978678038379528"/>
    <n v="750"/>
  </r>
  <r>
    <s v="ORD004131"/>
    <s v="CUST6879"/>
    <s v="Allison Hill"/>
    <s v="cassandra.king@hotmail.com"/>
    <x v="2"/>
    <d v="2024-04-01T00:00:00"/>
    <x v="126"/>
    <x v="8"/>
    <x v="1"/>
    <s v="September"/>
    <x v="0"/>
    <s v="PROD8968"/>
    <x v="20"/>
    <x v="3"/>
    <n v="1062"/>
    <n v="3"/>
    <n v="3185"/>
    <x v="1"/>
    <n v="340"/>
    <n v="2"/>
    <x v="0"/>
    <n v="0.35007849293563581"/>
    <n v="1115"/>
  </r>
  <r>
    <s v="ORD004132"/>
    <s v="CUST9750"/>
    <s v="Jennifer Hicks"/>
    <s v="rachel.leon@hotmail.com"/>
    <x v="2"/>
    <d v="2024-11-16T00:00:00"/>
    <x v="639"/>
    <x v="2"/>
    <x v="1"/>
    <s v="May"/>
    <x v="0"/>
    <s v="PROD3802"/>
    <x v="7"/>
    <x v="4"/>
    <n v="1047"/>
    <n v="2"/>
    <n v="2093"/>
    <x v="1"/>
    <n v="289"/>
    <n v="3"/>
    <x v="0"/>
    <n v="0.24988055422838032"/>
    <n v="523"/>
  </r>
  <r>
    <s v="ORD004133"/>
    <s v="CUST1798"/>
    <s v="Megan Taylor"/>
    <s v="erica.parker@gmail.com"/>
    <x v="6"/>
    <d v="2024-02-07T00:00:00"/>
    <x v="322"/>
    <x v="9"/>
    <x v="1"/>
    <s v="June"/>
    <x v="0"/>
    <s v="PROD2291"/>
    <x v="20"/>
    <x v="3"/>
    <n v="67"/>
    <n v="2"/>
    <n v="133"/>
    <x v="1"/>
    <n v="11"/>
    <n v="9"/>
    <x v="1"/>
    <n v="0.35338345864661652"/>
    <n v="47"/>
  </r>
  <r>
    <s v="ORD004134"/>
    <s v="CUST4557"/>
    <s v="Elizabeth Boyd"/>
    <s v="jennifer.fisher@outlook.com"/>
    <x v="0"/>
    <d v="2023-05-27T00:00:00"/>
    <x v="567"/>
    <x v="9"/>
    <x v="1"/>
    <s v="June"/>
    <x v="0"/>
    <s v="PROD6745"/>
    <x v="8"/>
    <x v="2"/>
    <n v="799"/>
    <n v="6"/>
    <n v="4797"/>
    <x v="2"/>
    <n v="591"/>
    <n v="5"/>
    <x v="0"/>
    <n v="0.29997915363769023"/>
    <n v="1439"/>
  </r>
  <r>
    <s v="ORD004135"/>
    <s v="CUST4916"/>
    <s v="Brandon Long"/>
    <s v="katherine.welch@gmail.com"/>
    <x v="4"/>
    <d v="2024-02-06T00:00:00"/>
    <x v="418"/>
    <x v="11"/>
    <x v="1"/>
    <s v="July"/>
    <x v="0"/>
    <s v="PROD7788"/>
    <x v="4"/>
    <x v="2"/>
    <n v="88"/>
    <n v="3"/>
    <n v="264"/>
    <x v="1"/>
    <n v="34"/>
    <n v="2"/>
    <x v="0"/>
    <n v="0.29924242424242425"/>
    <n v="79"/>
  </r>
  <r>
    <s v="ORD004136"/>
    <s v="CUST7279"/>
    <s v="Susan Gregory"/>
    <s v="haley.rios@gmail.com"/>
    <x v="5"/>
    <d v="2023-10-03T00:00:00"/>
    <x v="229"/>
    <x v="2"/>
    <x v="0"/>
    <s v="May"/>
    <x v="0"/>
    <s v="PROD7610"/>
    <x v="18"/>
    <x v="0"/>
    <n v="1090"/>
    <n v="1"/>
    <n v="1090"/>
    <x v="2"/>
    <n v="103"/>
    <n v="7"/>
    <x v="0"/>
    <n v="0.4"/>
    <n v="436"/>
  </r>
  <r>
    <s v="ORD004137"/>
    <s v="CUST8548"/>
    <s v="John Hall"/>
    <s v="tim.vaughn@outlook.com"/>
    <x v="2"/>
    <d v="2024-08-26T00:00:00"/>
    <x v="355"/>
    <x v="2"/>
    <x v="0"/>
    <s v="May"/>
    <x v="0"/>
    <s v="PROD1907"/>
    <x v="6"/>
    <x v="0"/>
    <n v="1059"/>
    <n v="2"/>
    <n v="2119"/>
    <x v="1"/>
    <n v="194"/>
    <n v="6"/>
    <x v="0"/>
    <n v="0.39971684756960829"/>
    <n v="847"/>
  </r>
  <r>
    <s v="ORD004138"/>
    <s v="CUST9313"/>
    <s v="Rachel White"/>
    <s v="laurie.chaney@outlook.com"/>
    <x v="0"/>
    <d v="2024-06-21T00:00:00"/>
    <x v="716"/>
    <x v="7"/>
    <x v="1"/>
    <s v="November"/>
    <x v="0"/>
    <s v="PROD1775"/>
    <x v="3"/>
    <x v="1"/>
    <n v="874"/>
    <n v="7"/>
    <n v="6116"/>
    <x v="0"/>
    <n v="857"/>
    <n v="7"/>
    <x v="0"/>
    <n v="0.1499345977763244"/>
    <n v="917"/>
  </r>
  <r>
    <s v="ORD004139"/>
    <s v="CUST1010"/>
    <s v="Larry Beck"/>
    <s v="michelle.james@outlook.com"/>
    <x v="0"/>
    <d v="2024-04-17T00:00:00"/>
    <x v="155"/>
    <x v="5"/>
    <x v="0"/>
    <s v="October"/>
    <x v="0"/>
    <s v="PROD1427"/>
    <x v="21"/>
    <x v="1"/>
    <n v="1168"/>
    <n v="3"/>
    <n v="3503"/>
    <x v="4"/>
    <n v="519"/>
    <n v="5"/>
    <x v="0"/>
    <n v="0.15015700827861833"/>
    <n v="526"/>
  </r>
  <r>
    <s v="ORD004140"/>
    <s v="CUST9492"/>
    <s v="Ashley Graham"/>
    <s v="megan.torres@hotmail.com"/>
    <x v="4"/>
    <d v="2023-01-16T00:00:00"/>
    <x v="110"/>
    <x v="2"/>
    <x v="0"/>
    <s v="May"/>
    <x v="0"/>
    <s v="PROD5685"/>
    <x v="18"/>
    <x v="0"/>
    <n v="587"/>
    <n v="4"/>
    <n v="2348"/>
    <x v="1"/>
    <n v="144"/>
    <n v="5"/>
    <x v="0"/>
    <n v="0.39991482112436116"/>
    <n v="939"/>
  </r>
  <r>
    <s v="ORD004141"/>
    <s v="CUST3900"/>
    <s v="Laura Nelson"/>
    <s v="darlene.gregory@gmail.com"/>
    <x v="5"/>
    <d v="2024-02-08T00:00:00"/>
    <x v="726"/>
    <x v="0"/>
    <x v="0"/>
    <s v="January"/>
    <x v="0"/>
    <s v="PROD5281"/>
    <x v="20"/>
    <x v="3"/>
    <n v="896"/>
    <n v="1"/>
    <n v="896"/>
    <x v="4"/>
    <n v="53"/>
    <n v="8"/>
    <x v="1"/>
    <n v="0.35044642857142855"/>
    <n v="314"/>
  </r>
  <r>
    <s v="ORD004142"/>
    <s v="CUST8110"/>
    <s v="George Harding"/>
    <s v="michael.cox@yahoo.com"/>
    <x v="1"/>
    <d v="2023-03-14T00:00:00"/>
    <x v="327"/>
    <x v="5"/>
    <x v="1"/>
    <s v="October"/>
    <x v="1"/>
    <s v="PROD2935"/>
    <x v="7"/>
    <x v="4"/>
    <n v="1177"/>
    <n v="6"/>
    <n v="7065"/>
    <x v="0"/>
    <n v="479"/>
    <m/>
    <x v="2"/>
    <n v="0.24996461429582448"/>
    <n v="1766"/>
  </r>
  <r>
    <s v="ORD004143"/>
    <s v="CUST5271"/>
    <s v="Jonathan Guzman"/>
    <s v="william.taylor@gmail.com"/>
    <x v="2"/>
    <d v="2023-08-11T00:00:00"/>
    <x v="117"/>
    <x v="5"/>
    <x v="0"/>
    <s v="October"/>
    <x v="0"/>
    <s v="PROD3303"/>
    <x v="14"/>
    <x v="4"/>
    <n v="334"/>
    <n v="2"/>
    <n v="669"/>
    <x v="2"/>
    <n v="76"/>
    <n v="4"/>
    <x v="0"/>
    <n v="0.24962630792227206"/>
    <n v="167"/>
  </r>
  <r>
    <s v="ORD004144"/>
    <s v="CUST5840"/>
    <s v="Matthew Rose"/>
    <s v="michael.brown@outlook.com"/>
    <x v="5"/>
    <d v="2023-09-24T00:00:00"/>
    <x v="508"/>
    <x v="11"/>
    <x v="0"/>
    <s v="July"/>
    <x v="1"/>
    <s v="PROD2324"/>
    <x v="2"/>
    <x v="1"/>
    <n v="455"/>
    <n v="6"/>
    <n v="2732"/>
    <x v="0"/>
    <n v="224"/>
    <m/>
    <x v="2"/>
    <n v="0.1500732064421669"/>
    <n v="410"/>
  </r>
  <r>
    <s v="ORD004145"/>
    <s v="CUST3392"/>
    <s v="Dr. Joseph Wilson DDS"/>
    <s v="samuel.davis@gmail.com"/>
    <x v="4"/>
    <d v="2023-11-14T00:00:00"/>
    <x v="253"/>
    <x v="5"/>
    <x v="1"/>
    <s v="October"/>
    <x v="0"/>
    <s v="PROD6489"/>
    <x v="16"/>
    <x v="0"/>
    <n v="901"/>
    <n v="6"/>
    <n v="5406"/>
    <x v="0"/>
    <n v="424"/>
    <n v="2"/>
    <x v="0"/>
    <n v="0.39992600813910467"/>
    <n v="2162"/>
  </r>
  <r>
    <s v="ORD004146"/>
    <s v="CUST2109"/>
    <s v="Timothy Coleman"/>
    <s v="john.bartlett@yahoo.com"/>
    <x v="2"/>
    <d v="2023-07-07T00:00:00"/>
    <x v="112"/>
    <x v="6"/>
    <x v="1"/>
    <s v="August"/>
    <x v="0"/>
    <s v="PROD5918"/>
    <x v="20"/>
    <x v="3"/>
    <n v="145"/>
    <n v="6"/>
    <n v="870"/>
    <x v="3"/>
    <n v="89"/>
    <n v="6"/>
    <x v="0"/>
    <n v="0.35057471264367818"/>
    <n v="305"/>
  </r>
  <r>
    <s v="ORD004147"/>
    <s v="CUST6250"/>
    <s v="Jessica Nolan"/>
    <s v="christopher.rodriguez@gmail.com"/>
    <x v="2"/>
    <d v="2024-09-20T00:00:00"/>
    <x v="565"/>
    <x v="11"/>
    <x v="1"/>
    <s v="July"/>
    <x v="0"/>
    <s v="PROD6063"/>
    <x v="14"/>
    <x v="4"/>
    <n v="1111"/>
    <n v="6"/>
    <n v="6665"/>
    <x v="0"/>
    <n v="689"/>
    <n v="3"/>
    <x v="0"/>
    <n v="0.24996249062265566"/>
    <n v="1666"/>
  </r>
  <r>
    <s v="ORD004148"/>
    <s v="CUST2559"/>
    <s v="Carla Matthews"/>
    <s v="michael.murphy@yahoo.com"/>
    <x v="3"/>
    <d v="2023-11-04T00:00:00"/>
    <x v="672"/>
    <x v="4"/>
    <x v="1"/>
    <s v="April"/>
    <x v="0"/>
    <s v="PROD3749"/>
    <x v="2"/>
    <x v="1"/>
    <n v="117"/>
    <n v="4"/>
    <n v="468"/>
    <x v="4"/>
    <n v="32"/>
    <n v="5"/>
    <x v="0"/>
    <n v="0.14957264957264957"/>
    <n v="70"/>
  </r>
  <r>
    <s v="ORD004149"/>
    <s v="CUST7060"/>
    <s v="Lindsey Hogan"/>
    <s v="jerry.frazier@hotmail.com"/>
    <x v="5"/>
    <d v="2024-09-21T00:00:00"/>
    <x v="60"/>
    <x v="4"/>
    <x v="1"/>
    <s v="April"/>
    <x v="0"/>
    <s v="PROD3113"/>
    <x v="18"/>
    <x v="0"/>
    <n v="1024"/>
    <n v="4"/>
    <n v="4098"/>
    <x v="1"/>
    <n v="293"/>
    <n v="2"/>
    <x v="0"/>
    <n v="0.39995119570522208"/>
    <n v="1639"/>
  </r>
  <r>
    <s v="ORD004150"/>
    <s v="CUST2240"/>
    <s v="Jessica Ross"/>
    <s v="tonya.brown@gmail.com"/>
    <x v="2"/>
    <d v="2023-06-14T00:00:00"/>
    <x v="547"/>
    <x v="0"/>
    <x v="0"/>
    <s v="January"/>
    <x v="0"/>
    <s v="PROD2798"/>
    <x v="4"/>
    <x v="2"/>
    <n v="497"/>
    <n v="1"/>
    <n v="497"/>
    <x v="3"/>
    <n v="64"/>
    <n v="3"/>
    <x v="0"/>
    <n v="0.29979879275653926"/>
    <n v="149"/>
  </r>
  <r>
    <s v="ORD004151"/>
    <s v="CUST2200"/>
    <s v="Mackenzie Fuentes"/>
    <s v="tina.allen@yahoo.com"/>
    <x v="2"/>
    <d v="2024-09-19T00:00:00"/>
    <x v="316"/>
    <x v="4"/>
    <x v="1"/>
    <s v="April"/>
    <x v="0"/>
    <s v="PROD6124"/>
    <x v="16"/>
    <x v="0"/>
    <n v="840"/>
    <n v="4"/>
    <n v="3360"/>
    <x v="0"/>
    <n v="331"/>
    <n v="9"/>
    <x v="1"/>
    <n v="0.4"/>
    <n v="1344"/>
  </r>
  <r>
    <s v="ORD004152"/>
    <s v="CUST1594"/>
    <s v="Antonio Gutierrez"/>
    <s v="jennifer.cooley@outlook.com"/>
    <x v="1"/>
    <d v="2024-12-24T00:00:00"/>
    <x v="452"/>
    <x v="4"/>
    <x v="0"/>
    <s v="April"/>
    <x v="2"/>
    <s v="PROD3701"/>
    <x v="11"/>
    <x v="3"/>
    <n v="268"/>
    <n v="4"/>
    <n v="1071"/>
    <x v="0"/>
    <n v="70"/>
    <m/>
    <x v="2"/>
    <n v="0.35014005602240894"/>
    <n v="375"/>
  </r>
  <r>
    <s v="ORD004153"/>
    <s v="CUST7077"/>
    <s v="Robert Garrett"/>
    <s v="rachel.wood@gmail.com"/>
    <x v="1"/>
    <d v="2024-01-10T00:00:00"/>
    <x v="71"/>
    <x v="7"/>
    <x v="1"/>
    <s v="November"/>
    <x v="0"/>
    <s v="PROD7187"/>
    <x v="15"/>
    <x v="1"/>
    <n v="1200"/>
    <n v="3"/>
    <n v="3600"/>
    <x v="1"/>
    <n v="465"/>
    <n v="5"/>
    <x v="0"/>
    <n v="0.15"/>
    <n v="540"/>
  </r>
  <r>
    <s v="ORD004154"/>
    <s v="CUST9846"/>
    <s v="Lori Davis"/>
    <s v="jeremy.nelson@yahoo.com"/>
    <x v="1"/>
    <d v="2023-12-02T00:00:00"/>
    <x v="699"/>
    <x v="10"/>
    <x v="1"/>
    <s v="February"/>
    <x v="0"/>
    <s v="PROD5322"/>
    <x v="5"/>
    <x v="3"/>
    <n v="326"/>
    <n v="2"/>
    <n v="653"/>
    <x v="1"/>
    <n v="38"/>
    <n v="8"/>
    <x v="1"/>
    <n v="0.35068912710566613"/>
    <n v="229"/>
  </r>
  <r>
    <s v="ORD004155"/>
    <s v="CUST5362"/>
    <s v="April York"/>
    <s v="susan.james@outlook.com"/>
    <x v="0"/>
    <d v="2024-01-21T00:00:00"/>
    <x v="122"/>
    <x v="3"/>
    <x v="1"/>
    <s v="March"/>
    <x v="0"/>
    <s v="PROD2260"/>
    <x v="1"/>
    <x v="1"/>
    <n v="632"/>
    <n v="2"/>
    <n v="1264"/>
    <x v="1"/>
    <n v="174"/>
    <n v="9"/>
    <x v="1"/>
    <n v="0.15031645569620253"/>
    <n v="190"/>
  </r>
  <r>
    <s v="ORD004156"/>
    <s v="CUST9008"/>
    <s v="Brian Vaughan"/>
    <s v="seth.dickerson@outlook.com"/>
    <x v="4"/>
    <d v="2024-01-09T00:00:00"/>
    <x v="543"/>
    <x v="7"/>
    <x v="1"/>
    <s v="November"/>
    <x v="0"/>
    <s v="PROD6040"/>
    <x v="14"/>
    <x v="4"/>
    <n v="352"/>
    <n v="3"/>
    <n v="1057"/>
    <x v="1"/>
    <n v="57"/>
    <n v="8"/>
    <x v="1"/>
    <n v="0.24976348155156103"/>
    <n v="264"/>
  </r>
  <r>
    <s v="ORD004157"/>
    <s v="CUST1716"/>
    <s v="Richard Erickson"/>
    <s v="angela.hunt@yahoo.com"/>
    <x v="6"/>
    <d v="2023-05-06T00:00:00"/>
    <x v="44"/>
    <x v="3"/>
    <x v="1"/>
    <s v="March"/>
    <x v="0"/>
    <s v="PROD4462"/>
    <x v="19"/>
    <x v="2"/>
    <n v="504"/>
    <n v="1"/>
    <n v="504"/>
    <x v="1"/>
    <n v="43"/>
    <n v="7"/>
    <x v="0"/>
    <n v="0.29960317460317459"/>
    <n v="151"/>
  </r>
  <r>
    <s v="ORD004158"/>
    <s v="CUST5569"/>
    <s v="Ethan Garner"/>
    <s v="deborah.perez@gmail.com"/>
    <x v="5"/>
    <d v="2024-07-26T00:00:00"/>
    <x v="477"/>
    <x v="0"/>
    <x v="0"/>
    <s v="January"/>
    <x v="0"/>
    <s v="PROD5168"/>
    <x v="4"/>
    <x v="2"/>
    <n v="643"/>
    <n v="1"/>
    <n v="643"/>
    <x v="1"/>
    <n v="96"/>
    <n v="4"/>
    <x v="0"/>
    <n v="0.30015552099533438"/>
    <n v="193"/>
  </r>
  <r>
    <s v="ORD004159"/>
    <s v="CUST4684"/>
    <s v="Paula Suarez"/>
    <s v="jason.neal@yahoo.com"/>
    <x v="6"/>
    <d v="2023-03-23T00:00:00"/>
    <x v="13"/>
    <x v="7"/>
    <x v="0"/>
    <s v="November"/>
    <x v="0"/>
    <s v="PROD3496"/>
    <x v="5"/>
    <x v="3"/>
    <n v="412"/>
    <n v="6"/>
    <n v="2475"/>
    <x v="3"/>
    <n v="272"/>
    <n v="10"/>
    <x v="1"/>
    <n v="0.34989898989898988"/>
    <n v="866"/>
  </r>
  <r>
    <s v="ORD004160"/>
    <s v="CUST6251"/>
    <s v="Richard Choi"/>
    <s v="michael.larson@outlook.com"/>
    <x v="1"/>
    <d v="2023-04-24T00:00:00"/>
    <x v="674"/>
    <x v="3"/>
    <x v="1"/>
    <s v="March"/>
    <x v="0"/>
    <s v="PROD9804"/>
    <x v="5"/>
    <x v="3"/>
    <n v="674"/>
    <n v="5"/>
    <n v="3371"/>
    <x v="4"/>
    <n v="294"/>
    <n v="8"/>
    <x v="1"/>
    <n v="0.35004449718184516"/>
    <n v="1180"/>
  </r>
  <r>
    <s v="ORD004161"/>
    <s v="CUST2386"/>
    <s v="Robert Sanchez"/>
    <s v="richard.orr@hotmail.com"/>
    <x v="3"/>
    <d v="2024-06-27T00:00:00"/>
    <x v="89"/>
    <x v="4"/>
    <x v="0"/>
    <s v="April"/>
    <x v="0"/>
    <s v="PROD1386"/>
    <x v="21"/>
    <x v="1"/>
    <n v="400"/>
    <n v="4"/>
    <n v="1600"/>
    <x v="2"/>
    <n v="127"/>
    <n v="5"/>
    <x v="0"/>
    <n v="0.15"/>
    <n v="240"/>
  </r>
  <r>
    <s v="ORD004162"/>
    <s v="CUST8283"/>
    <s v="Jeffrey Martin"/>
    <s v="stacy.navarro@outlook.com"/>
    <x v="1"/>
    <d v="2024-05-29T00:00:00"/>
    <x v="200"/>
    <x v="1"/>
    <x v="0"/>
    <s v="December"/>
    <x v="0"/>
    <s v="PROD1354"/>
    <x v="13"/>
    <x v="4"/>
    <n v="816"/>
    <n v="8"/>
    <n v="6527"/>
    <x v="1"/>
    <n v="942"/>
    <n v="6"/>
    <x v="0"/>
    <n v="0.25003830243603492"/>
    <n v="1632"/>
  </r>
  <r>
    <s v="ORD004163"/>
    <s v="CUST8005"/>
    <s v="Jorge Lowe"/>
    <s v="steven.wood@yahoo.com"/>
    <x v="3"/>
    <d v="2024-10-31T00:00:00"/>
    <x v="194"/>
    <x v="0"/>
    <x v="1"/>
    <s v="January"/>
    <x v="0"/>
    <s v="PROD2705"/>
    <x v="16"/>
    <x v="0"/>
    <n v="591"/>
    <n v="2"/>
    <n v="1182"/>
    <x v="0"/>
    <n v="111"/>
    <n v="3"/>
    <x v="0"/>
    <n v="0.40016920473773265"/>
    <n v="473"/>
  </r>
  <r>
    <s v="ORD004164"/>
    <s v="CUST3134"/>
    <s v="Brandy Campbell"/>
    <s v="kathleen.sosa@hotmail.com"/>
    <x v="5"/>
    <d v="2023-12-13T00:00:00"/>
    <x v="556"/>
    <x v="6"/>
    <x v="0"/>
    <s v="August"/>
    <x v="0"/>
    <s v="PROD4382"/>
    <x v="0"/>
    <x v="0"/>
    <n v="1001"/>
    <n v="1"/>
    <n v="1001"/>
    <x v="3"/>
    <n v="50"/>
    <n v="7"/>
    <x v="0"/>
    <n v="0.40059940059940058"/>
    <n v="401"/>
  </r>
  <r>
    <s v="ORD004165"/>
    <s v="CUST2263"/>
    <s v="Cynthia Mcintosh"/>
    <s v="scott.barrett@outlook.com"/>
    <x v="5"/>
    <d v="2024-07-20T00:00:00"/>
    <x v="565"/>
    <x v="11"/>
    <x v="1"/>
    <s v="July"/>
    <x v="0"/>
    <s v="PROD6170"/>
    <x v="6"/>
    <x v="0"/>
    <n v="214"/>
    <n v="5"/>
    <n v="1072"/>
    <x v="0"/>
    <n v="55"/>
    <n v="6"/>
    <x v="0"/>
    <n v="0.40018656716417911"/>
    <n v="429"/>
  </r>
  <r>
    <s v="ORD004166"/>
    <s v="CUST5994"/>
    <s v="Lori Haney"/>
    <s v="holly.johns@gmail.com"/>
    <x v="5"/>
    <d v="2024-02-24T00:00:00"/>
    <x v="694"/>
    <x v="10"/>
    <x v="0"/>
    <s v="February"/>
    <x v="0"/>
    <s v="PROD5974"/>
    <x v="13"/>
    <x v="4"/>
    <n v="57"/>
    <n v="1"/>
    <n v="57"/>
    <x v="1"/>
    <n v="5"/>
    <n v="6"/>
    <x v="0"/>
    <n v="0.24561403508771928"/>
    <n v="14"/>
  </r>
  <r>
    <s v="ORD004167"/>
    <s v="CUST9441"/>
    <s v="Rebecca Tate"/>
    <s v="daniel.hall@outlook.com"/>
    <x v="5"/>
    <d v="2024-05-04T00:00:00"/>
    <x v="42"/>
    <x v="1"/>
    <x v="0"/>
    <s v="December"/>
    <x v="0"/>
    <s v="PROD7212"/>
    <x v="7"/>
    <x v="4"/>
    <n v="1888"/>
    <n v="10"/>
    <n v="18880"/>
    <x v="1"/>
    <n v="1599"/>
    <n v="3"/>
    <x v="0"/>
    <n v="0.25"/>
    <n v="4720"/>
  </r>
  <r>
    <s v="ORD004168"/>
    <s v="CUST2770"/>
    <s v="Austin Dyer MD"/>
    <s v="shawn.cisneros@yahoo.com"/>
    <x v="2"/>
    <d v="2023-01-17T00:00:00"/>
    <x v="425"/>
    <x v="4"/>
    <x v="1"/>
    <s v="April"/>
    <x v="0"/>
    <s v="PROD1977"/>
    <x v="15"/>
    <x v="1"/>
    <n v="69"/>
    <n v="3"/>
    <n v="206"/>
    <x v="0"/>
    <n v="13"/>
    <n v="10"/>
    <x v="1"/>
    <n v="0.15048543689320387"/>
    <n v="31"/>
  </r>
  <r>
    <s v="ORD004169"/>
    <s v="CUST1514"/>
    <s v="Brenda Daniels"/>
    <s v="andrew.wilkerson@yahoo.com"/>
    <x v="6"/>
    <d v="2023-10-29T00:00:00"/>
    <x v="700"/>
    <x v="2"/>
    <x v="0"/>
    <s v="May"/>
    <x v="1"/>
    <s v="PROD6923"/>
    <x v="4"/>
    <x v="2"/>
    <n v="987"/>
    <n v="3"/>
    <n v="2960"/>
    <x v="1"/>
    <n v="179"/>
    <m/>
    <x v="2"/>
    <n v="0.3"/>
    <n v="888"/>
  </r>
  <r>
    <s v="ORD004170"/>
    <s v="CUST5691"/>
    <s v="Jessica Kirk"/>
    <s v="katie.gonzalez@outlook.com"/>
    <x v="0"/>
    <d v="2024-11-01T00:00:00"/>
    <x v="468"/>
    <x v="9"/>
    <x v="0"/>
    <s v="June"/>
    <x v="0"/>
    <s v="PROD2439"/>
    <x v="19"/>
    <x v="2"/>
    <n v="899"/>
    <n v="4"/>
    <n v="3596"/>
    <x v="1"/>
    <n v="458"/>
    <n v="5"/>
    <x v="0"/>
    <n v="0.30005561735261399"/>
    <n v="1079"/>
  </r>
  <r>
    <s v="ORD004171"/>
    <s v="CUST1553"/>
    <s v="Katie Proctor"/>
    <s v="jessica.moore@outlook.com"/>
    <x v="1"/>
    <d v="2023-05-27T00:00:00"/>
    <x v="691"/>
    <x v="1"/>
    <x v="1"/>
    <s v="December"/>
    <x v="0"/>
    <s v="PROD5224"/>
    <x v="2"/>
    <x v="1"/>
    <n v="471"/>
    <n v="6"/>
    <n v="2826"/>
    <x v="0"/>
    <n v="304"/>
    <n v="5"/>
    <x v="0"/>
    <n v="0.15003538570417552"/>
    <n v="424"/>
  </r>
  <r>
    <s v="ORD004172"/>
    <s v="CUST8598"/>
    <s v="Joseph Oconnor"/>
    <s v="sara.hughes@yahoo.com"/>
    <x v="6"/>
    <d v="2023-10-19T00:00:00"/>
    <x v="224"/>
    <x v="8"/>
    <x v="0"/>
    <s v="September"/>
    <x v="0"/>
    <s v="PROD4652"/>
    <x v="5"/>
    <x v="3"/>
    <n v="384"/>
    <n v="3"/>
    <n v="1153"/>
    <x v="0"/>
    <n v="145"/>
    <n v="9"/>
    <x v="1"/>
    <n v="0.34952298352124894"/>
    <n v="403"/>
  </r>
  <r>
    <s v="ORD004173"/>
    <s v="CUST2545"/>
    <s v="Jennifer Mccoy"/>
    <s v="joseph.davis@gmail.com"/>
    <x v="1"/>
    <d v="2023-05-30T00:00:00"/>
    <x v="263"/>
    <x v="7"/>
    <x v="1"/>
    <s v="November"/>
    <x v="0"/>
    <s v="PROD6810"/>
    <x v="7"/>
    <x v="4"/>
    <n v="1309"/>
    <n v="4"/>
    <n v="5237"/>
    <x v="1"/>
    <n v="550"/>
    <n v="5"/>
    <x v="0"/>
    <n v="0.24995226274584686"/>
    <n v="1309"/>
  </r>
  <r>
    <s v="ORD004174"/>
    <s v="CUST9665"/>
    <s v="Derrick Rice"/>
    <s v="mary.boyer@gmail.com"/>
    <x v="5"/>
    <d v="2023-07-01T00:00:00"/>
    <x v="13"/>
    <x v="7"/>
    <x v="0"/>
    <s v="November"/>
    <x v="0"/>
    <s v="PROD7553"/>
    <x v="11"/>
    <x v="3"/>
    <n v="1194"/>
    <n v="6"/>
    <n v="7166"/>
    <x v="1"/>
    <n v="425"/>
    <n v="4"/>
    <x v="0"/>
    <n v="0.34998604521350823"/>
    <n v="2508"/>
  </r>
  <r>
    <s v="ORD004175"/>
    <s v="CUST8416"/>
    <s v="Bryan Davis"/>
    <s v="aaron.gutierrez@gmail.com"/>
    <x v="5"/>
    <d v="2023-08-17T00:00:00"/>
    <x v="460"/>
    <x v="6"/>
    <x v="1"/>
    <s v="August"/>
    <x v="0"/>
    <s v="PROD7463"/>
    <x v="17"/>
    <x v="3"/>
    <n v="414"/>
    <n v="2"/>
    <n v="828"/>
    <x v="1"/>
    <n v="90"/>
    <n v="2"/>
    <x v="0"/>
    <n v="0.35024154589371981"/>
    <n v="290"/>
  </r>
  <r>
    <s v="ORD004176"/>
    <s v="CUST9443"/>
    <s v="Julia Baird"/>
    <s v="hannah.murphy@gmail.com"/>
    <x v="0"/>
    <d v="2023-09-15T00:00:00"/>
    <x v="569"/>
    <x v="10"/>
    <x v="0"/>
    <s v="February"/>
    <x v="0"/>
    <s v="PROD3175"/>
    <x v="21"/>
    <x v="1"/>
    <n v="305"/>
    <n v="2"/>
    <n v="610"/>
    <x v="1"/>
    <n v="84"/>
    <n v="4"/>
    <x v="0"/>
    <n v="0.15081967213114755"/>
    <n v="92"/>
  </r>
  <r>
    <s v="ORD004177"/>
    <s v="CUST1750"/>
    <s v="Stacey Smith"/>
    <s v="katelyn.rodriguez@hotmail.com"/>
    <x v="3"/>
    <d v="2023-06-06T00:00:00"/>
    <x v="248"/>
    <x v="10"/>
    <x v="1"/>
    <s v="February"/>
    <x v="0"/>
    <s v="PROD8991"/>
    <x v="20"/>
    <x v="3"/>
    <n v="667"/>
    <n v="2"/>
    <n v="1335"/>
    <x v="0"/>
    <n v="133"/>
    <n v="3"/>
    <x v="0"/>
    <n v="0.34981273408239699"/>
    <n v="467"/>
  </r>
  <r>
    <s v="ORD004178"/>
    <s v="CUST2545"/>
    <s v="Jennifer Mccoy"/>
    <s v="joseph.davis@gmail.com"/>
    <x v="1"/>
    <d v="2023-05-30T00:00:00"/>
    <x v="239"/>
    <x v="6"/>
    <x v="0"/>
    <s v="August"/>
    <x v="0"/>
    <s v="PROD3947"/>
    <x v="18"/>
    <x v="0"/>
    <n v="982"/>
    <n v="3"/>
    <n v="2947"/>
    <x v="1"/>
    <n v="404"/>
    <n v="3"/>
    <x v="0"/>
    <n v="0.40006786562606039"/>
    <n v="1179"/>
  </r>
  <r>
    <s v="ORD004179"/>
    <s v="CUST9161"/>
    <s v="Denise Williams"/>
    <s v="brendan.hopkins@gmail.com"/>
    <x v="1"/>
    <d v="2024-07-10T00:00:00"/>
    <x v="304"/>
    <x v="6"/>
    <x v="0"/>
    <s v="August"/>
    <x v="2"/>
    <s v="PROD1930"/>
    <x v="20"/>
    <x v="3"/>
    <n v="1170"/>
    <n v="3"/>
    <n v="3509"/>
    <x v="2"/>
    <n v="432"/>
    <m/>
    <x v="2"/>
    <n v="0.34995725277856937"/>
    <n v="1228"/>
  </r>
  <r>
    <s v="ORD004180"/>
    <s v="CUST9844"/>
    <s v="Robert Gordon"/>
    <s v="manuel.avila@yahoo.com"/>
    <x v="3"/>
    <d v="2023-12-16T00:00:00"/>
    <x v="616"/>
    <x v="3"/>
    <x v="1"/>
    <s v="March"/>
    <x v="0"/>
    <s v="PROD9450"/>
    <x v="16"/>
    <x v="0"/>
    <n v="839"/>
    <n v="2"/>
    <n v="1678"/>
    <x v="0"/>
    <n v="103"/>
    <n v="8"/>
    <x v="1"/>
    <n v="0.39988081048867702"/>
    <n v="671"/>
  </r>
  <r>
    <s v="ORD004181"/>
    <s v="CUST1522"/>
    <s v="Claudia Smith"/>
    <s v="andrea.vincent@yahoo.com"/>
    <x v="4"/>
    <d v="2024-11-10T00:00:00"/>
    <x v="469"/>
    <x v="6"/>
    <x v="0"/>
    <s v="August"/>
    <x v="0"/>
    <s v="PROD9226"/>
    <x v="13"/>
    <x v="4"/>
    <n v="436"/>
    <n v="1"/>
    <n v="436"/>
    <x v="1"/>
    <n v="30"/>
    <n v="9"/>
    <x v="1"/>
    <n v="0.25"/>
    <n v="109"/>
  </r>
  <r>
    <s v="ORD004182"/>
    <s v="CUST4583"/>
    <s v="Derek Reynolds"/>
    <s v="kelly.daniel@gmail.com"/>
    <x v="3"/>
    <d v="2023-01-11T00:00:00"/>
    <x v="710"/>
    <x v="9"/>
    <x v="1"/>
    <s v="June"/>
    <x v="0"/>
    <s v="PROD4309"/>
    <x v="21"/>
    <x v="1"/>
    <n v="778"/>
    <n v="2"/>
    <n v="1557"/>
    <x v="0"/>
    <n v="214"/>
    <n v="5"/>
    <x v="0"/>
    <n v="0.15028901734104047"/>
    <n v="234"/>
  </r>
  <r>
    <s v="ORD004183"/>
    <s v="CUST1032"/>
    <s v="Patricia Vargas"/>
    <s v="dennis.weaver@yahoo.com"/>
    <x v="0"/>
    <d v="2023-07-13T00:00:00"/>
    <x v="101"/>
    <x v="5"/>
    <x v="0"/>
    <s v="October"/>
    <x v="0"/>
    <s v="PROD4918"/>
    <x v="7"/>
    <x v="4"/>
    <n v="288"/>
    <n v="1"/>
    <n v="288"/>
    <x v="1"/>
    <n v="37"/>
    <n v="6"/>
    <x v="0"/>
    <n v="0.25"/>
    <n v="72"/>
  </r>
  <r>
    <s v="ORD004184"/>
    <s v="CUST4390"/>
    <s v="Steve Crawford"/>
    <s v="jason.gonzalez@gmail.com"/>
    <x v="6"/>
    <d v="2023-04-03T00:00:00"/>
    <x v="51"/>
    <x v="6"/>
    <x v="1"/>
    <s v="August"/>
    <x v="0"/>
    <s v="PROD3625"/>
    <x v="19"/>
    <x v="2"/>
    <n v="76"/>
    <n v="2"/>
    <n v="153"/>
    <x v="1"/>
    <n v="12"/>
    <n v="9"/>
    <x v="1"/>
    <n v="0.30065359477124182"/>
    <n v="46"/>
  </r>
  <r>
    <s v="ORD004185"/>
    <s v="CUST1181"/>
    <s v="Nathan Bullock"/>
    <s v="ryan.molina@yahoo.com"/>
    <x v="4"/>
    <d v="2023-04-15T00:00:00"/>
    <x v="461"/>
    <x v="1"/>
    <x v="1"/>
    <s v="December"/>
    <x v="1"/>
    <s v="PROD2011"/>
    <x v="9"/>
    <x v="4"/>
    <n v="458"/>
    <n v="2"/>
    <n v="916"/>
    <x v="1"/>
    <n v="83"/>
    <m/>
    <x v="2"/>
    <n v="0.25"/>
    <n v="229"/>
  </r>
  <r>
    <s v="ORD004186"/>
    <s v="CUST6669"/>
    <s v="Courtney Joseph"/>
    <s v="bobby.butler@hotmail.com"/>
    <x v="1"/>
    <d v="2023-02-28T00:00:00"/>
    <x v="252"/>
    <x v="11"/>
    <x v="1"/>
    <s v="July"/>
    <x v="0"/>
    <s v="PROD7275"/>
    <x v="19"/>
    <x v="2"/>
    <n v="723"/>
    <n v="2"/>
    <n v="1447"/>
    <x v="1"/>
    <n v="184"/>
    <n v="4"/>
    <x v="0"/>
    <n v="0.29993089149965446"/>
    <n v="434"/>
  </r>
  <r>
    <s v="ORD004187"/>
    <s v="CUST7232"/>
    <s v="Katrina Medina"/>
    <s v="lindsey.greer@gmail.com"/>
    <x v="0"/>
    <d v="2023-04-16T00:00:00"/>
    <x v="147"/>
    <x v="0"/>
    <x v="1"/>
    <s v="January"/>
    <x v="2"/>
    <s v="PROD7616"/>
    <x v="9"/>
    <x v="4"/>
    <n v="739"/>
    <n v="2"/>
    <n v="1478"/>
    <x v="1"/>
    <n v="90"/>
    <m/>
    <x v="2"/>
    <n v="0.2496617050067659"/>
    <n v="369"/>
  </r>
  <r>
    <s v="ORD004188"/>
    <s v="CUST1531"/>
    <s v="Mark Cook"/>
    <s v="jasmine.potts@hotmail.com"/>
    <x v="5"/>
    <d v="2024-11-05T00:00:00"/>
    <x v="13"/>
    <x v="7"/>
    <x v="0"/>
    <s v="November"/>
    <x v="2"/>
    <s v="PROD3012"/>
    <x v="13"/>
    <x v="4"/>
    <n v="1197"/>
    <n v="1"/>
    <n v="1197"/>
    <x v="2"/>
    <n v="143"/>
    <m/>
    <x v="2"/>
    <n v="0.24979114452798662"/>
    <n v="299"/>
  </r>
  <r>
    <s v="ORD004189"/>
    <s v="CUST7250"/>
    <s v="Pamela Perez"/>
    <s v="daniel.tucker@yahoo.com"/>
    <x v="3"/>
    <d v="2023-10-19T00:00:00"/>
    <x v="419"/>
    <x v="11"/>
    <x v="1"/>
    <s v="July"/>
    <x v="1"/>
    <s v="PROD8432"/>
    <x v="10"/>
    <x v="2"/>
    <n v="241"/>
    <n v="5"/>
    <n v="1206"/>
    <x v="1"/>
    <n v="122"/>
    <m/>
    <x v="2"/>
    <n v="0.30016583747927034"/>
    <n v="362"/>
  </r>
  <r>
    <s v="ORD004190"/>
    <s v="CUST5766"/>
    <s v="Jillian Roberson"/>
    <s v="kevin.saunders@outlook.com"/>
    <x v="3"/>
    <d v="2024-10-28T00:00:00"/>
    <x v="704"/>
    <x v="0"/>
    <x v="0"/>
    <s v="January"/>
    <x v="0"/>
    <s v="PROD4815"/>
    <x v="7"/>
    <x v="4"/>
    <n v="116"/>
    <n v="1"/>
    <n v="116"/>
    <x v="1"/>
    <n v="11"/>
    <n v="8"/>
    <x v="1"/>
    <n v="0.25"/>
    <n v="29"/>
  </r>
  <r>
    <s v="ORD004191"/>
    <s v="CUST8931"/>
    <s v="Scott Anderson"/>
    <s v="amanda.brooks@hotmail.com"/>
    <x v="4"/>
    <d v="2024-06-03T00:00:00"/>
    <x v="308"/>
    <x v="3"/>
    <x v="1"/>
    <s v="March"/>
    <x v="0"/>
    <s v="PROD8256"/>
    <x v="10"/>
    <x v="2"/>
    <n v="292"/>
    <n v="1"/>
    <n v="292"/>
    <x v="1"/>
    <n v="19"/>
    <n v="3"/>
    <x v="0"/>
    <n v="0.30136986301369861"/>
    <n v="88"/>
  </r>
  <r>
    <s v="ORD004192"/>
    <s v="CUST3336"/>
    <s v="Stacy Russell"/>
    <s v="michael.landry@hotmail.com"/>
    <x v="0"/>
    <d v="2023-12-09T00:00:00"/>
    <x v="233"/>
    <x v="1"/>
    <x v="1"/>
    <s v="December"/>
    <x v="0"/>
    <s v="PROD6970"/>
    <x v="4"/>
    <x v="2"/>
    <n v="361"/>
    <n v="10"/>
    <n v="3613"/>
    <x v="0"/>
    <n v="282"/>
    <n v="5"/>
    <x v="0"/>
    <n v="0.30002767783005813"/>
    <n v="1084"/>
  </r>
  <r>
    <s v="ORD004193"/>
    <s v="CUST9541"/>
    <s v="Diana Ritter"/>
    <s v="brenda.douglas@outlook.com"/>
    <x v="1"/>
    <d v="2024-09-02T00:00:00"/>
    <x v="366"/>
    <x v="3"/>
    <x v="1"/>
    <s v="March"/>
    <x v="1"/>
    <s v="PROD2127"/>
    <x v="8"/>
    <x v="2"/>
    <n v="570"/>
    <n v="1"/>
    <n v="570"/>
    <x v="1"/>
    <n v="85"/>
    <m/>
    <x v="2"/>
    <n v="0.3"/>
    <n v="171"/>
  </r>
  <r>
    <s v="ORD004194"/>
    <s v="CUST8965"/>
    <s v="Mrs. Paula Hoffman"/>
    <s v="jennifer.stevens@outlook.com"/>
    <x v="4"/>
    <d v="2023-04-21T00:00:00"/>
    <x v="649"/>
    <x v="2"/>
    <x v="0"/>
    <s v="May"/>
    <x v="0"/>
    <s v="PROD7607"/>
    <x v="2"/>
    <x v="1"/>
    <n v="630"/>
    <n v="4"/>
    <n v="2522"/>
    <x v="2"/>
    <n v="185"/>
    <n v="7"/>
    <x v="0"/>
    <n v="0.14988104678826328"/>
    <n v="378"/>
  </r>
  <r>
    <s v="ORD004195"/>
    <s v="CUST3961"/>
    <s v="Thomas Smith"/>
    <s v="kevin.wilson@yahoo.com"/>
    <x v="5"/>
    <d v="2023-05-04T00:00:00"/>
    <x v="580"/>
    <x v="5"/>
    <x v="1"/>
    <s v="October"/>
    <x v="0"/>
    <s v="PROD5185"/>
    <x v="3"/>
    <x v="1"/>
    <n v="339"/>
    <n v="6"/>
    <n v="2036"/>
    <x v="1"/>
    <n v="185"/>
    <n v="9"/>
    <x v="1"/>
    <n v="0.14980353634577603"/>
    <n v="305"/>
  </r>
  <r>
    <s v="ORD004196"/>
    <s v="CUST1318"/>
    <s v="Pamela Garcia"/>
    <s v="barbara.reynolds@gmail.com"/>
    <x v="1"/>
    <d v="2023-04-09T00:00:00"/>
    <x v="427"/>
    <x v="10"/>
    <x v="0"/>
    <s v="February"/>
    <x v="0"/>
    <s v="PROD3239"/>
    <x v="14"/>
    <x v="4"/>
    <n v="109"/>
    <n v="4"/>
    <n v="435"/>
    <x v="0"/>
    <n v="63"/>
    <n v="2"/>
    <x v="0"/>
    <n v="0.25057471264367814"/>
    <n v="109"/>
  </r>
  <r>
    <s v="ORD004197"/>
    <s v="CUST6703"/>
    <s v="Kyle Lopez"/>
    <s v="jeanne.ellis@gmail.com"/>
    <x v="3"/>
    <d v="2024-01-20T00:00:00"/>
    <x v="386"/>
    <x v="10"/>
    <x v="0"/>
    <s v="February"/>
    <x v="0"/>
    <s v="PROD6970"/>
    <x v="10"/>
    <x v="2"/>
    <n v="536"/>
    <n v="3"/>
    <n v="1608"/>
    <x v="2"/>
    <n v="216"/>
    <n v="7"/>
    <x v="0"/>
    <n v="0.29975124378109452"/>
    <n v="482"/>
  </r>
  <r>
    <s v="ORD004198"/>
    <s v="CUST3652"/>
    <s v="Matthew Bowen"/>
    <s v="dawn.jenkins@outlook.com"/>
    <x v="4"/>
    <d v="2024-06-09T00:00:00"/>
    <x v="309"/>
    <x v="9"/>
    <x v="0"/>
    <s v="June"/>
    <x v="0"/>
    <s v="PROD4064"/>
    <x v="15"/>
    <x v="1"/>
    <n v="887"/>
    <n v="2"/>
    <n v="1774"/>
    <x v="2"/>
    <n v="239"/>
    <n v="6"/>
    <x v="0"/>
    <n v="0.14994363021420518"/>
    <n v="266"/>
  </r>
  <r>
    <s v="ORD004199"/>
    <s v="CUST9750"/>
    <s v="Jennifer Hicks"/>
    <s v="rachel.leon@hotmail.com"/>
    <x v="2"/>
    <d v="2024-11-16T00:00:00"/>
    <x v="222"/>
    <x v="5"/>
    <x v="0"/>
    <s v="October"/>
    <x v="0"/>
    <s v="PROD2876"/>
    <x v="19"/>
    <x v="2"/>
    <n v="933"/>
    <n v="3"/>
    <n v="2800"/>
    <x v="1"/>
    <n v="199"/>
    <n v="6"/>
    <x v="0"/>
    <n v="0.3"/>
    <n v="840"/>
  </r>
  <r>
    <s v="ORD004200"/>
    <s v="CUST2370"/>
    <s v="Joshua Barnes"/>
    <s v="shawn.smith@gmail.com"/>
    <x v="3"/>
    <d v="2024-05-07T00:00:00"/>
    <x v="542"/>
    <x v="9"/>
    <x v="0"/>
    <s v="June"/>
    <x v="0"/>
    <s v="PROD8360"/>
    <x v="12"/>
    <x v="3"/>
    <n v="535"/>
    <n v="2"/>
    <n v="1070"/>
    <x v="1"/>
    <n v="135"/>
    <n v="10"/>
    <x v="1"/>
    <n v="0.35046728971962615"/>
    <n v="375"/>
  </r>
  <r>
    <s v="ORD004201"/>
    <s v="CUST9008"/>
    <s v="Brian Vaughan"/>
    <s v="seth.dickerson@outlook.com"/>
    <x v="4"/>
    <d v="2024-01-09T00:00:00"/>
    <x v="300"/>
    <x v="0"/>
    <x v="0"/>
    <s v="January"/>
    <x v="0"/>
    <s v="PROD6819"/>
    <x v="3"/>
    <x v="1"/>
    <n v="647"/>
    <n v="4"/>
    <n v="2589"/>
    <x v="0"/>
    <n v="293"/>
    <n v="2"/>
    <x v="0"/>
    <n v="0.14986481266898416"/>
    <n v="388"/>
  </r>
  <r>
    <s v="ORD004202"/>
    <s v="CUST8785"/>
    <s v="Teresa Howard"/>
    <s v="alexis.mcintyre@hotmail.com"/>
    <x v="0"/>
    <d v="2023-11-16T00:00:00"/>
    <x v="211"/>
    <x v="0"/>
    <x v="0"/>
    <s v="January"/>
    <x v="0"/>
    <s v="PROD4161"/>
    <x v="19"/>
    <x v="2"/>
    <n v="66"/>
    <n v="3"/>
    <n v="198"/>
    <x v="1"/>
    <n v="21"/>
    <n v="2"/>
    <x v="0"/>
    <n v="0.30303030303030304"/>
    <n v="60"/>
  </r>
  <r>
    <s v="ORD004203"/>
    <s v="CUST2788"/>
    <s v="Gary Smith"/>
    <s v="monica.welch@outlook.com"/>
    <x v="5"/>
    <d v="2023-08-01T00:00:00"/>
    <x v="692"/>
    <x v="3"/>
    <x v="1"/>
    <s v="March"/>
    <x v="0"/>
    <s v="PROD6415"/>
    <x v="11"/>
    <x v="3"/>
    <n v="494"/>
    <n v="4"/>
    <n v="1978"/>
    <x v="0"/>
    <n v="265"/>
    <n v="9"/>
    <x v="1"/>
    <n v="0.34984833164812945"/>
    <n v="692"/>
  </r>
  <r>
    <s v="ORD004204"/>
    <s v="CUST6049"/>
    <s v="Alexandra Chen"/>
    <s v="rachel.fitzgerald@gmail.com"/>
    <x v="6"/>
    <d v="2023-08-04T00:00:00"/>
    <x v="511"/>
    <x v="3"/>
    <x v="0"/>
    <s v="March"/>
    <x v="0"/>
    <s v="PROD8186"/>
    <x v="17"/>
    <x v="3"/>
    <n v="589"/>
    <n v="1"/>
    <n v="589"/>
    <x v="1"/>
    <n v="59"/>
    <n v="6"/>
    <x v="0"/>
    <n v="0.34974533106960953"/>
    <n v="206"/>
  </r>
  <r>
    <s v="ORD004205"/>
    <s v="CUST7826"/>
    <s v="Charles Rivera"/>
    <s v="richard.taylor@yahoo.com"/>
    <x v="5"/>
    <d v="2023-02-05T00:00:00"/>
    <x v="173"/>
    <x v="6"/>
    <x v="1"/>
    <s v="August"/>
    <x v="0"/>
    <s v="PROD5514"/>
    <x v="1"/>
    <x v="1"/>
    <n v="468"/>
    <n v="5"/>
    <n v="2341"/>
    <x v="1"/>
    <n v="225"/>
    <n v="2"/>
    <x v="0"/>
    <n v="0.14993592481845366"/>
    <n v="351"/>
  </r>
  <r>
    <s v="ORD004206"/>
    <s v="CUST1605"/>
    <s v="Alison White"/>
    <s v="sean.hancock@hotmail.com"/>
    <x v="3"/>
    <d v="2024-11-25T00:00:00"/>
    <x v="167"/>
    <x v="1"/>
    <x v="0"/>
    <s v="December"/>
    <x v="0"/>
    <s v="PROD7289"/>
    <x v="5"/>
    <x v="3"/>
    <n v="1291"/>
    <n v="4"/>
    <n v="5163"/>
    <x v="0"/>
    <n v="569"/>
    <n v="6"/>
    <x v="0"/>
    <n v="0.34999031570792177"/>
    <n v="1807"/>
  </r>
  <r>
    <s v="ORD004207"/>
    <s v="CUST9492"/>
    <s v="Benjamin Ward"/>
    <s v="kenneth.watson@outlook.com"/>
    <x v="2"/>
    <d v="2023-08-03T00:00:00"/>
    <x v="416"/>
    <x v="0"/>
    <x v="1"/>
    <s v="January"/>
    <x v="2"/>
    <s v="PROD4780"/>
    <x v="9"/>
    <x v="4"/>
    <n v="630"/>
    <n v="3"/>
    <n v="1889"/>
    <x v="0"/>
    <n v="181"/>
    <m/>
    <x v="2"/>
    <n v="0.24986765484383272"/>
    <n v="472"/>
  </r>
  <r>
    <s v="ORD004208"/>
    <s v="CUST4690"/>
    <s v="Ashley Armstrong"/>
    <s v="frank.brooks@gmail.com"/>
    <x v="0"/>
    <d v="2024-04-13T00:00:00"/>
    <x v="151"/>
    <x v="5"/>
    <x v="1"/>
    <s v="October"/>
    <x v="0"/>
    <s v="PROD4260"/>
    <x v="14"/>
    <x v="4"/>
    <n v="471"/>
    <n v="2"/>
    <n v="941"/>
    <x v="1"/>
    <n v="55"/>
    <n v="4"/>
    <x v="0"/>
    <n v="0.24973432518597238"/>
    <n v="235"/>
  </r>
  <r>
    <s v="ORD004209"/>
    <s v="CUST5166"/>
    <s v="Stephen Mitchell"/>
    <s v="makayla.lee@hotmail.com"/>
    <x v="4"/>
    <d v="2024-12-26T00:00:00"/>
    <x v="477"/>
    <x v="0"/>
    <x v="0"/>
    <s v="January"/>
    <x v="0"/>
    <s v="PROD7092"/>
    <x v="18"/>
    <x v="0"/>
    <n v="399"/>
    <n v="3"/>
    <n v="1197"/>
    <x v="0"/>
    <n v="96"/>
    <n v="6"/>
    <x v="0"/>
    <n v="0.40016708437761067"/>
    <n v="479"/>
  </r>
  <r>
    <s v="ORD004210"/>
    <s v="CUST1677"/>
    <s v="Jacob Olsen"/>
    <s v="jeremiah.chan@hotmail.com"/>
    <x v="5"/>
    <d v="2023-08-19T00:00:00"/>
    <x v="264"/>
    <x v="0"/>
    <x v="0"/>
    <s v="January"/>
    <x v="1"/>
    <s v="PROD1036"/>
    <x v="11"/>
    <x v="3"/>
    <n v="536"/>
    <n v="1"/>
    <n v="536"/>
    <x v="1"/>
    <n v="75"/>
    <m/>
    <x v="2"/>
    <n v="0.35074626865671643"/>
    <n v="188"/>
  </r>
  <r>
    <s v="ORD004211"/>
    <s v="CUST4813"/>
    <s v="Jimmy Becker"/>
    <s v="angela.baker@yahoo.com"/>
    <x v="5"/>
    <d v="2024-06-20T00:00:00"/>
    <x v="389"/>
    <x v="5"/>
    <x v="0"/>
    <s v="October"/>
    <x v="0"/>
    <s v="PROD9607"/>
    <x v="6"/>
    <x v="0"/>
    <n v="417"/>
    <n v="3"/>
    <n v="1250"/>
    <x v="1"/>
    <n v="122"/>
    <n v="4"/>
    <x v="0"/>
    <n v="0.4"/>
    <n v="500"/>
  </r>
  <r>
    <s v="ORD004212"/>
    <s v="CUST4783"/>
    <s v="Michael Morales"/>
    <s v="gloria.howard@hotmail.com"/>
    <x v="6"/>
    <d v="2023-04-20T00:00:00"/>
    <x v="640"/>
    <x v="1"/>
    <x v="0"/>
    <s v="December"/>
    <x v="0"/>
    <s v="PROD7156"/>
    <x v="19"/>
    <x v="2"/>
    <n v="332"/>
    <n v="8"/>
    <n v="2660"/>
    <x v="4"/>
    <n v="280"/>
    <n v="10"/>
    <x v="1"/>
    <n v="0.3"/>
    <n v="798"/>
  </r>
  <r>
    <s v="ORD004213"/>
    <s v="CUST8027"/>
    <s v="Justin Randolph"/>
    <s v="stacey.jones@gmail.com"/>
    <x v="0"/>
    <d v="2023-11-07T00:00:00"/>
    <x v="209"/>
    <x v="2"/>
    <x v="1"/>
    <s v="May"/>
    <x v="0"/>
    <s v="PROD1763"/>
    <x v="7"/>
    <x v="4"/>
    <n v="341"/>
    <n v="5"/>
    <n v="1704"/>
    <x v="1"/>
    <n v="114"/>
    <n v="2"/>
    <x v="0"/>
    <n v="0.25"/>
    <n v="426"/>
  </r>
  <r>
    <s v="ORD004214"/>
    <s v="CUST5009"/>
    <s v="Daniel Williams"/>
    <s v="brittany.jones@gmail.com"/>
    <x v="4"/>
    <d v="2023-12-27T00:00:00"/>
    <x v="518"/>
    <x v="10"/>
    <x v="0"/>
    <s v="February"/>
    <x v="0"/>
    <s v="PROD4605"/>
    <x v="16"/>
    <x v="0"/>
    <n v="92"/>
    <n v="1"/>
    <n v="92"/>
    <x v="1"/>
    <n v="12"/>
    <n v="6"/>
    <x v="0"/>
    <n v="0.40217391304347827"/>
    <n v="37"/>
  </r>
  <r>
    <s v="ORD004215"/>
    <s v="CUST6062"/>
    <s v="Christopher Tucker"/>
    <s v="james.rogers@gmail.com"/>
    <x v="3"/>
    <d v="2024-01-14T00:00:00"/>
    <x v="65"/>
    <x v="5"/>
    <x v="1"/>
    <s v="October"/>
    <x v="0"/>
    <s v="PROD2542"/>
    <x v="8"/>
    <x v="2"/>
    <n v="491"/>
    <n v="6"/>
    <n v="2944"/>
    <x v="1"/>
    <n v="192"/>
    <n v="2"/>
    <x v="0"/>
    <n v="0.2999320652173913"/>
    <n v="883"/>
  </r>
  <r>
    <s v="ORD004216"/>
    <s v="CUST4779"/>
    <s v="Mary Fleming"/>
    <s v="mary.smith@hotmail.com"/>
    <x v="0"/>
    <d v="2024-07-01T00:00:00"/>
    <x v="634"/>
    <x v="5"/>
    <x v="0"/>
    <s v="October"/>
    <x v="0"/>
    <s v="PROD1168"/>
    <x v="2"/>
    <x v="1"/>
    <n v="417"/>
    <n v="1"/>
    <n v="417"/>
    <x v="0"/>
    <n v="33"/>
    <n v="5"/>
    <x v="0"/>
    <n v="0.15107913669064749"/>
    <n v="63"/>
  </r>
  <r>
    <s v="ORD004217"/>
    <s v="CUST4779"/>
    <s v="Mary Fleming"/>
    <s v="mary.smith@hotmail.com"/>
    <x v="0"/>
    <d v="2024-07-01T00:00:00"/>
    <x v="497"/>
    <x v="9"/>
    <x v="0"/>
    <s v="June"/>
    <x v="2"/>
    <s v="PROD2784"/>
    <x v="6"/>
    <x v="0"/>
    <n v="428"/>
    <n v="2"/>
    <n v="856"/>
    <x v="1"/>
    <n v="83"/>
    <m/>
    <x v="2"/>
    <n v="0.40070093457943923"/>
    <n v="343"/>
  </r>
  <r>
    <s v="ORD004218"/>
    <s v="CUST5845"/>
    <s v="Robert Andrade"/>
    <s v="jason.bell@yahoo.com"/>
    <x v="1"/>
    <d v="2024-09-17T00:00:00"/>
    <x v="41"/>
    <x v="8"/>
    <x v="1"/>
    <s v="September"/>
    <x v="0"/>
    <s v="PROD4430"/>
    <x v="16"/>
    <x v="0"/>
    <n v="711"/>
    <n v="2"/>
    <n v="1422"/>
    <x v="0"/>
    <n v="105"/>
    <n v="8"/>
    <x v="1"/>
    <n v="0.40014064697609003"/>
    <n v="569"/>
  </r>
  <r>
    <s v="ORD004219"/>
    <s v="CUST6167"/>
    <s v="Ruth Horton"/>
    <s v="jeanette.friedman@hotmail.com"/>
    <x v="2"/>
    <d v="2023-10-06T00:00:00"/>
    <x v="265"/>
    <x v="8"/>
    <x v="1"/>
    <s v="September"/>
    <x v="0"/>
    <s v="PROD6623"/>
    <x v="12"/>
    <x v="3"/>
    <n v="1052"/>
    <n v="3"/>
    <n v="3155"/>
    <x v="1"/>
    <n v="435"/>
    <n v="3"/>
    <x v="0"/>
    <n v="0.34992076069730588"/>
    <n v="1104"/>
  </r>
  <r>
    <s v="ORD004220"/>
    <s v="CUST2240"/>
    <s v="Jessica Ross"/>
    <s v="tonya.brown@gmail.com"/>
    <x v="2"/>
    <d v="2023-06-14T00:00:00"/>
    <x v="655"/>
    <x v="11"/>
    <x v="1"/>
    <s v="July"/>
    <x v="0"/>
    <s v="PROD2577"/>
    <x v="5"/>
    <x v="3"/>
    <n v="922"/>
    <n v="6"/>
    <n v="5530"/>
    <x v="0"/>
    <n v="813"/>
    <n v="4"/>
    <x v="0"/>
    <n v="0.35009041591320073"/>
    <n v="1936"/>
  </r>
  <r>
    <s v="ORD004221"/>
    <s v="CUST4087"/>
    <s v="Stephen Levine"/>
    <s v="olivia.tucker@gmail.com"/>
    <x v="5"/>
    <d v="2023-10-23T00:00:00"/>
    <x v="446"/>
    <x v="10"/>
    <x v="0"/>
    <s v="February"/>
    <x v="0"/>
    <s v="PROD4048"/>
    <x v="21"/>
    <x v="1"/>
    <n v="122"/>
    <n v="1"/>
    <n v="122"/>
    <x v="1"/>
    <n v="11"/>
    <n v="5"/>
    <x v="0"/>
    <n v="0.14754098360655737"/>
    <n v="18"/>
  </r>
  <r>
    <s v="ORD004222"/>
    <s v="CUST7584"/>
    <s v="Shannon Acosta"/>
    <s v="michael.snyder@yahoo.com"/>
    <x v="2"/>
    <d v="2023-02-12T00:00:00"/>
    <x v="210"/>
    <x v="8"/>
    <x v="1"/>
    <s v="September"/>
    <x v="0"/>
    <s v="PROD2345"/>
    <x v="1"/>
    <x v="1"/>
    <n v="461"/>
    <n v="3"/>
    <n v="1384"/>
    <x v="0"/>
    <n v="84"/>
    <n v="7"/>
    <x v="0"/>
    <n v="0.15028901734104047"/>
    <n v="208"/>
  </r>
  <r>
    <s v="ORD004223"/>
    <s v="CUST7514"/>
    <s v="Charles Bullock"/>
    <s v="paula.meyer@outlook.com"/>
    <x v="0"/>
    <d v="2024-06-28T00:00:00"/>
    <x v="541"/>
    <x v="1"/>
    <x v="0"/>
    <s v="December"/>
    <x v="1"/>
    <s v="PROD3552"/>
    <x v="5"/>
    <x v="3"/>
    <n v="679"/>
    <n v="4"/>
    <n v="2718"/>
    <x v="3"/>
    <n v="353"/>
    <m/>
    <x v="2"/>
    <n v="0.34988962472406182"/>
    <n v="951"/>
  </r>
  <r>
    <s v="ORD004224"/>
    <s v="CUST5824"/>
    <s v="Michael Bell"/>
    <s v="hunter.jacobs@yahoo.com"/>
    <x v="3"/>
    <d v="2023-09-14T00:00:00"/>
    <x v="199"/>
    <x v="0"/>
    <x v="1"/>
    <s v="January"/>
    <x v="0"/>
    <s v="PROD1230"/>
    <x v="19"/>
    <x v="2"/>
    <n v="657"/>
    <n v="4"/>
    <n v="2627"/>
    <x v="1"/>
    <n v="319"/>
    <n v="3"/>
    <x v="0"/>
    <n v="0.29996193376475067"/>
    <n v="788"/>
  </r>
  <r>
    <s v="ORD004225"/>
    <s v="CUST6872"/>
    <s v="Lindsay Anthony"/>
    <s v="teresa.powell@gmail.com"/>
    <x v="4"/>
    <d v="2024-05-05T00:00:00"/>
    <x v="286"/>
    <x v="3"/>
    <x v="1"/>
    <s v="March"/>
    <x v="1"/>
    <s v="PROD4216"/>
    <x v="10"/>
    <x v="2"/>
    <n v="93"/>
    <n v="4"/>
    <n v="371"/>
    <x v="1"/>
    <n v="35"/>
    <m/>
    <x v="2"/>
    <n v="0.29919137466307277"/>
    <n v="111"/>
  </r>
  <r>
    <s v="ORD004226"/>
    <s v="CUST9265"/>
    <s v="Mary Larsen"/>
    <s v="christopher.james@gmail.com"/>
    <x v="1"/>
    <d v="2023-06-15T00:00:00"/>
    <x v="515"/>
    <x v="11"/>
    <x v="0"/>
    <s v="July"/>
    <x v="0"/>
    <s v="PROD7489"/>
    <x v="16"/>
    <x v="0"/>
    <n v="254"/>
    <n v="1"/>
    <n v="254"/>
    <x v="0"/>
    <n v="36"/>
    <n v="5"/>
    <x v="0"/>
    <n v="0.40157480314960631"/>
    <n v="102"/>
  </r>
  <r>
    <s v="ORD004227"/>
    <s v="CUST2280"/>
    <s v="Christopher Edwards"/>
    <s v="dawn.price@hotmail.com"/>
    <x v="0"/>
    <d v="2024-11-18T00:00:00"/>
    <x v="306"/>
    <x v="2"/>
    <x v="0"/>
    <s v="May"/>
    <x v="0"/>
    <s v="PROD3745"/>
    <x v="10"/>
    <x v="2"/>
    <n v="690"/>
    <n v="3"/>
    <n v="2069"/>
    <x v="1"/>
    <n v="255"/>
    <n v="8"/>
    <x v="1"/>
    <n v="0.3001449975833736"/>
    <n v="621"/>
  </r>
  <r>
    <s v="ORD004228"/>
    <s v="CUST9141"/>
    <s v="Michael Mitchell"/>
    <s v="timothy.howard@yahoo.com"/>
    <x v="2"/>
    <d v="2023-10-15T00:00:00"/>
    <x v="505"/>
    <x v="4"/>
    <x v="1"/>
    <s v="April"/>
    <x v="0"/>
    <s v="PROD8269"/>
    <x v="12"/>
    <x v="3"/>
    <n v="59"/>
    <n v="3"/>
    <n v="176"/>
    <x v="0"/>
    <n v="15"/>
    <n v="9"/>
    <x v="1"/>
    <n v="0.35227272727272729"/>
    <n v="62"/>
  </r>
  <r>
    <s v="ORD004229"/>
    <s v="CUST1048"/>
    <s v="Eduardo Smith"/>
    <s v="dustin.larson@hotmail.com"/>
    <x v="3"/>
    <d v="2023-03-05T00:00:00"/>
    <x v="170"/>
    <x v="5"/>
    <x v="1"/>
    <s v="October"/>
    <x v="1"/>
    <s v="PROD3439"/>
    <x v="8"/>
    <x v="2"/>
    <n v="1028"/>
    <n v="6"/>
    <n v="6168"/>
    <x v="1"/>
    <n v="872"/>
    <m/>
    <x v="2"/>
    <n v="0.29993514915693903"/>
    <n v="1850"/>
  </r>
  <r>
    <s v="ORD004230"/>
    <s v="CUST1773"/>
    <s v="Zachary Baker"/>
    <s v="lynn.harris@outlook.com"/>
    <x v="1"/>
    <d v="2024-03-27T00:00:00"/>
    <x v="612"/>
    <x v="9"/>
    <x v="1"/>
    <s v="June"/>
    <x v="0"/>
    <s v="PROD5114"/>
    <x v="7"/>
    <x v="4"/>
    <n v="412"/>
    <n v="1"/>
    <n v="412"/>
    <x v="1"/>
    <n v="59"/>
    <n v="2"/>
    <x v="0"/>
    <n v="0.25"/>
    <n v="103"/>
  </r>
  <r>
    <s v="ORD004231"/>
    <s v="CUST9366"/>
    <s v="Steven Thornton"/>
    <s v="anthony.jacobs@outlook.com"/>
    <x v="6"/>
    <d v="2023-08-31T00:00:00"/>
    <x v="274"/>
    <x v="0"/>
    <x v="1"/>
    <s v="January"/>
    <x v="0"/>
    <s v="PROD8574"/>
    <x v="8"/>
    <x v="2"/>
    <n v="564"/>
    <n v="3"/>
    <n v="1691"/>
    <x v="2"/>
    <n v="167"/>
    <n v="6"/>
    <x v="0"/>
    <n v="0.29982259018332347"/>
    <n v="507"/>
  </r>
  <r>
    <s v="ORD004232"/>
    <s v="CUST6032"/>
    <s v="Jaclyn King"/>
    <s v="natalie.nelson@hotmail.com"/>
    <x v="6"/>
    <d v="2024-07-16T00:00:00"/>
    <x v="588"/>
    <x v="7"/>
    <x v="1"/>
    <s v="November"/>
    <x v="0"/>
    <s v="PROD8306"/>
    <x v="0"/>
    <x v="0"/>
    <n v="942"/>
    <n v="6"/>
    <n v="5655"/>
    <x v="3"/>
    <n v="847"/>
    <n v="6"/>
    <x v="0"/>
    <n v="0.4"/>
    <n v="2262"/>
  </r>
  <r>
    <s v="ORD004233"/>
    <s v="CUST5556"/>
    <s v="Betty Gates"/>
    <s v="brenda.nguyen@yahoo.com"/>
    <x v="3"/>
    <d v="2024-02-15T00:00:00"/>
    <x v="114"/>
    <x v="11"/>
    <x v="1"/>
    <s v="July"/>
    <x v="0"/>
    <s v="PROD1443"/>
    <x v="18"/>
    <x v="0"/>
    <n v="196"/>
    <n v="2"/>
    <n v="392"/>
    <x v="2"/>
    <n v="57"/>
    <n v="10"/>
    <x v="1"/>
    <n v="0.40051020408163263"/>
    <n v="157"/>
  </r>
  <r>
    <s v="ORD004234"/>
    <s v="CUST6432"/>
    <s v="Joshua Bennett"/>
    <s v="jordan.hernandez@gmail.com"/>
    <x v="4"/>
    <d v="2023-08-09T00:00:00"/>
    <x v="322"/>
    <x v="9"/>
    <x v="1"/>
    <s v="June"/>
    <x v="2"/>
    <s v="PROD4520"/>
    <x v="5"/>
    <x v="3"/>
    <n v="847"/>
    <n v="4"/>
    <n v="3387"/>
    <x v="0"/>
    <n v="270"/>
    <m/>
    <x v="2"/>
    <n v="0.34986713906111605"/>
    <n v="1185"/>
  </r>
  <r>
    <s v="ORD004235"/>
    <s v="CUST8710"/>
    <s v="Ryan Herring"/>
    <s v="jodi.everett@hotmail.com"/>
    <x v="5"/>
    <d v="2024-12-29T00:00:00"/>
    <x v="299"/>
    <x v="6"/>
    <x v="0"/>
    <s v="August"/>
    <x v="2"/>
    <s v="PROD1550"/>
    <x v="14"/>
    <x v="4"/>
    <n v="159"/>
    <n v="1"/>
    <n v="159"/>
    <x v="0"/>
    <n v="23"/>
    <m/>
    <x v="2"/>
    <n v="0.25157232704402516"/>
    <n v="40"/>
  </r>
  <r>
    <s v="ORD004236"/>
    <s v="CUST6619"/>
    <s v="Corey Mcconnell"/>
    <s v="patrick.mullins@hotmail.com"/>
    <x v="1"/>
    <d v="2023-11-12T00:00:00"/>
    <x v="588"/>
    <x v="7"/>
    <x v="1"/>
    <s v="November"/>
    <x v="0"/>
    <s v="PROD3757"/>
    <x v="20"/>
    <x v="3"/>
    <n v="976"/>
    <n v="4"/>
    <n v="3902"/>
    <x v="1"/>
    <n v="538"/>
    <n v="10"/>
    <x v="1"/>
    <n v="0.35007688364941059"/>
    <n v="1366"/>
  </r>
  <r>
    <s v="ORD004237"/>
    <s v="CUST7942"/>
    <s v="John Kim"/>
    <s v="jennifer.stuart@gmail.com"/>
    <x v="3"/>
    <d v="2024-10-29T00:00:00"/>
    <x v="392"/>
    <x v="4"/>
    <x v="0"/>
    <s v="April"/>
    <x v="0"/>
    <s v="PROD5130"/>
    <x v="1"/>
    <x v="1"/>
    <n v="319"/>
    <n v="1"/>
    <n v="319"/>
    <x v="0"/>
    <n v="44"/>
    <n v="6"/>
    <x v="0"/>
    <n v="0.15047021943573669"/>
    <n v="48"/>
  </r>
  <r>
    <s v="ORD004238"/>
    <s v="CUST9665"/>
    <s v="Derrick Rice"/>
    <s v="mary.boyer@gmail.com"/>
    <x v="5"/>
    <d v="2023-07-01T00:00:00"/>
    <x v="467"/>
    <x v="6"/>
    <x v="1"/>
    <s v="August"/>
    <x v="0"/>
    <s v="PROD7874"/>
    <x v="13"/>
    <x v="4"/>
    <n v="317"/>
    <n v="2"/>
    <n v="635"/>
    <x v="2"/>
    <n v="32"/>
    <n v="9"/>
    <x v="1"/>
    <n v="0.25039370078740159"/>
    <n v="159"/>
  </r>
  <r>
    <s v="ORD004239"/>
    <s v="CUST6349"/>
    <s v="Jasmine Evans"/>
    <s v="benjamin.schaefer@gmail.com"/>
    <x v="5"/>
    <d v="2024-06-04T00:00:00"/>
    <x v="58"/>
    <x v="2"/>
    <x v="0"/>
    <s v="May"/>
    <x v="1"/>
    <s v="PROD1685"/>
    <x v="14"/>
    <x v="4"/>
    <n v="896"/>
    <n v="2"/>
    <n v="1792"/>
    <x v="2"/>
    <n v="198"/>
    <m/>
    <x v="2"/>
    <n v="0.25"/>
    <n v="448"/>
  </r>
  <r>
    <s v="ORD004240"/>
    <s v="CUST9977"/>
    <s v="Tracey Murphy"/>
    <s v="joseph.peters@hotmail.com"/>
    <x v="4"/>
    <d v="2024-01-27T00:00:00"/>
    <x v="646"/>
    <x v="3"/>
    <x v="0"/>
    <s v="March"/>
    <x v="0"/>
    <s v="PROD2021"/>
    <x v="0"/>
    <x v="0"/>
    <n v="392"/>
    <n v="3"/>
    <n v="1177"/>
    <x v="0"/>
    <n v="70"/>
    <n v="10"/>
    <x v="1"/>
    <n v="0.4001699235344095"/>
    <n v="471"/>
  </r>
  <r>
    <s v="ORD004241"/>
    <s v="CUST8748"/>
    <s v="Jonathan Richardson"/>
    <s v="kristi.butler@outlook.com"/>
    <x v="5"/>
    <d v="2024-12-03T00:00:00"/>
    <x v="543"/>
    <x v="7"/>
    <x v="1"/>
    <s v="November"/>
    <x v="0"/>
    <s v="PROD4978"/>
    <x v="15"/>
    <x v="1"/>
    <n v="1406"/>
    <n v="3"/>
    <n v="4219"/>
    <x v="0"/>
    <n v="438"/>
    <n v="4"/>
    <x v="0"/>
    <n v="0.15003555344868452"/>
    <n v="633"/>
  </r>
  <r>
    <s v="ORD004242"/>
    <s v="CUST7140"/>
    <s v="Brianna Williams"/>
    <s v="keith.thomas@outlook.com"/>
    <x v="3"/>
    <d v="2024-05-10T00:00:00"/>
    <x v="178"/>
    <x v="11"/>
    <x v="0"/>
    <s v="July"/>
    <x v="0"/>
    <s v="PROD8494"/>
    <x v="0"/>
    <x v="0"/>
    <n v="928"/>
    <n v="6"/>
    <n v="5570"/>
    <x v="1"/>
    <n v="318"/>
    <n v="10"/>
    <x v="1"/>
    <n v="0.4"/>
    <n v="2228"/>
  </r>
  <r>
    <s v="ORD004243"/>
    <s v="CUST8186"/>
    <s v="Kimberly Larson"/>
    <s v="sheena.barnes@outlook.com"/>
    <x v="0"/>
    <d v="2024-05-20T00:00:00"/>
    <x v="307"/>
    <x v="1"/>
    <x v="0"/>
    <s v="December"/>
    <x v="0"/>
    <s v="PROD6330"/>
    <x v="14"/>
    <x v="4"/>
    <n v="1321"/>
    <n v="6"/>
    <n v="7925"/>
    <x v="0"/>
    <n v="810"/>
    <n v="2"/>
    <x v="0"/>
    <n v="0.24996845425867509"/>
    <n v="1981"/>
  </r>
  <r>
    <s v="ORD004244"/>
    <s v="CUST8931"/>
    <s v="Scott Anderson"/>
    <s v="amanda.brooks@hotmail.com"/>
    <x v="4"/>
    <d v="2024-06-03T00:00:00"/>
    <x v="116"/>
    <x v="9"/>
    <x v="1"/>
    <s v="June"/>
    <x v="0"/>
    <s v="PROD5934"/>
    <x v="14"/>
    <x v="4"/>
    <n v="384"/>
    <n v="2"/>
    <n v="768"/>
    <x v="1"/>
    <n v="109"/>
    <n v="7"/>
    <x v="0"/>
    <n v="0.25"/>
    <n v="192"/>
  </r>
  <r>
    <s v="ORD004245"/>
    <s v="CUST3382"/>
    <s v="Timothy Hall"/>
    <s v="samantha.wilson@outlook.com"/>
    <x v="1"/>
    <d v="2023-10-23T00:00:00"/>
    <x v="71"/>
    <x v="7"/>
    <x v="1"/>
    <s v="November"/>
    <x v="0"/>
    <s v="PROD8750"/>
    <x v="18"/>
    <x v="0"/>
    <n v="1333"/>
    <n v="1"/>
    <n v="1333"/>
    <x v="1"/>
    <n v="80"/>
    <n v="3"/>
    <x v="0"/>
    <n v="0.39984996249062266"/>
    <n v="533"/>
  </r>
  <r>
    <s v="ORD004246"/>
    <s v="CUST2753"/>
    <s v="Donna Montgomery"/>
    <s v="lauren.mays@outlook.com"/>
    <x v="6"/>
    <d v="2024-02-27T00:00:00"/>
    <x v="374"/>
    <x v="8"/>
    <x v="1"/>
    <s v="September"/>
    <x v="0"/>
    <s v="PROD7472"/>
    <x v="6"/>
    <x v="0"/>
    <n v="725"/>
    <n v="3"/>
    <n v="2174"/>
    <x v="1"/>
    <n v="312"/>
    <n v="8"/>
    <x v="1"/>
    <n v="0.40018399264029436"/>
    <n v="870"/>
  </r>
  <r>
    <s v="ORD004247"/>
    <s v="CUST6450"/>
    <s v="Patrick Turner"/>
    <s v="kathleen.hernandez@yahoo.com"/>
    <x v="0"/>
    <d v="2023-07-15T00:00:00"/>
    <x v="582"/>
    <x v="5"/>
    <x v="0"/>
    <s v="October"/>
    <x v="0"/>
    <s v="PROD6260"/>
    <x v="8"/>
    <x v="2"/>
    <n v="866"/>
    <n v="1"/>
    <n v="866"/>
    <x v="0"/>
    <n v="85"/>
    <n v="2"/>
    <x v="0"/>
    <n v="0.30023094688221708"/>
    <n v="260"/>
  </r>
  <r>
    <s v="ORD004248"/>
    <s v="CUST6436"/>
    <s v="Kelsey Green"/>
    <s v="dominique.jensen@hotmail.com"/>
    <x v="3"/>
    <d v="2024-05-14T00:00:00"/>
    <x v="11"/>
    <x v="4"/>
    <x v="1"/>
    <s v="April"/>
    <x v="0"/>
    <s v="PROD2195"/>
    <x v="16"/>
    <x v="0"/>
    <n v="866"/>
    <n v="2"/>
    <n v="1732"/>
    <x v="1"/>
    <n v="165"/>
    <n v="4"/>
    <x v="0"/>
    <n v="0.40011547344110854"/>
    <n v="693"/>
  </r>
  <r>
    <s v="ORD004249"/>
    <s v="CUST7144"/>
    <s v="Anthony Martin"/>
    <s v="lisa.grant@outlook.com"/>
    <x v="1"/>
    <d v="2024-04-28T00:00:00"/>
    <x v="728"/>
    <x v="10"/>
    <x v="1"/>
    <s v="February"/>
    <x v="0"/>
    <s v="PROD9286"/>
    <x v="0"/>
    <x v="0"/>
    <n v="768"/>
    <n v="1"/>
    <n v="768"/>
    <x v="1"/>
    <n v="81"/>
    <n v="2"/>
    <x v="0"/>
    <n v="0.39973958333333331"/>
    <n v="307"/>
  </r>
  <r>
    <s v="ORD004250"/>
    <s v="CUST2374"/>
    <s v="Justin Gonzalez"/>
    <s v="chelsea.cooper@yahoo.com"/>
    <x v="1"/>
    <d v="2024-06-27T00:00:00"/>
    <x v="720"/>
    <x v="7"/>
    <x v="1"/>
    <s v="November"/>
    <x v="0"/>
    <s v="PROD8819"/>
    <x v="2"/>
    <x v="1"/>
    <n v="1269"/>
    <n v="6"/>
    <n v="7611"/>
    <x v="2"/>
    <n v="1129"/>
    <n v="7"/>
    <x v="0"/>
    <n v="0.15004598607278938"/>
    <n v="1142"/>
  </r>
  <r>
    <s v="ORD004251"/>
    <s v="CUST9036"/>
    <s v="Karen Gonzales"/>
    <s v="barbara.carey@gmail.com"/>
    <x v="6"/>
    <d v="2023-12-04T00:00:00"/>
    <x v="71"/>
    <x v="7"/>
    <x v="1"/>
    <s v="November"/>
    <x v="0"/>
    <s v="PROD6983"/>
    <x v="3"/>
    <x v="1"/>
    <n v="1062"/>
    <n v="3"/>
    <n v="3187"/>
    <x v="1"/>
    <n v="387"/>
    <n v="8"/>
    <x v="1"/>
    <n v="0.14998431126451209"/>
    <n v="478"/>
  </r>
  <r>
    <s v="ORD004252"/>
    <s v="CUST6619"/>
    <s v="Corey Mcconnell"/>
    <s v="patrick.mullins@hotmail.com"/>
    <x v="1"/>
    <d v="2023-11-12T00:00:00"/>
    <x v="507"/>
    <x v="8"/>
    <x v="0"/>
    <s v="September"/>
    <x v="2"/>
    <s v="PROD7396"/>
    <x v="20"/>
    <x v="3"/>
    <n v="232"/>
    <n v="2"/>
    <n v="465"/>
    <x v="0"/>
    <n v="57"/>
    <m/>
    <x v="2"/>
    <n v="0.35053763440860214"/>
    <n v="163"/>
  </r>
  <r>
    <s v="ORD004253"/>
    <s v="CUST6297"/>
    <s v="Nicole Ferguson"/>
    <s v="brittney.landry@outlook.com"/>
    <x v="5"/>
    <d v="2023-01-14T00:00:00"/>
    <x v="551"/>
    <x v="5"/>
    <x v="1"/>
    <s v="October"/>
    <x v="0"/>
    <s v="PROD2058"/>
    <x v="11"/>
    <x v="3"/>
    <n v="117"/>
    <n v="2"/>
    <n v="235"/>
    <x v="1"/>
    <n v="29"/>
    <n v="10"/>
    <x v="1"/>
    <n v="0.34893617021276596"/>
    <n v="82"/>
  </r>
  <r>
    <s v="ORD004254"/>
    <s v="CUST6504"/>
    <s v="Curtis Garcia"/>
    <s v="maxwell.walters@outlook.com"/>
    <x v="4"/>
    <d v="2023-01-09T00:00:00"/>
    <x v="384"/>
    <x v="9"/>
    <x v="1"/>
    <s v="June"/>
    <x v="0"/>
    <s v="PROD3178"/>
    <x v="4"/>
    <x v="2"/>
    <n v="287"/>
    <n v="3"/>
    <n v="860"/>
    <x v="2"/>
    <n v="78"/>
    <n v="2"/>
    <x v="0"/>
    <n v="0.3"/>
    <n v="258"/>
  </r>
  <r>
    <s v="ORD004255"/>
    <s v="CUST2763"/>
    <s v="Tara Matthews"/>
    <s v="david.owens@outlook.com"/>
    <x v="1"/>
    <d v="2024-09-13T00:00:00"/>
    <x v="580"/>
    <x v="5"/>
    <x v="1"/>
    <s v="October"/>
    <x v="1"/>
    <s v="PROD6580"/>
    <x v="3"/>
    <x v="1"/>
    <n v="219"/>
    <n v="3"/>
    <n v="658"/>
    <x v="2"/>
    <n v="72"/>
    <m/>
    <x v="2"/>
    <n v="0.15045592705167174"/>
    <n v="99"/>
  </r>
  <r>
    <s v="ORD004256"/>
    <s v="CUST3290"/>
    <s v="Erin Palmer"/>
    <s v="michael.owens@gmail.com"/>
    <x v="2"/>
    <d v="2023-03-05T00:00:00"/>
    <x v="645"/>
    <x v="10"/>
    <x v="0"/>
    <s v="February"/>
    <x v="0"/>
    <s v="PROD1062"/>
    <x v="18"/>
    <x v="0"/>
    <n v="698"/>
    <n v="1"/>
    <n v="698"/>
    <x v="1"/>
    <n v="55"/>
    <n v="10"/>
    <x v="1"/>
    <n v="0.39971346704871058"/>
    <n v="279"/>
  </r>
  <r>
    <s v="ORD004257"/>
    <s v="CUST2827"/>
    <s v="Edward Townsend"/>
    <s v="adrienne.campbell@yahoo.com"/>
    <x v="0"/>
    <d v="2024-02-28T00:00:00"/>
    <x v="438"/>
    <x v="11"/>
    <x v="0"/>
    <s v="July"/>
    <x v="0"/>
    <s v="PROD2320"/>
    <x v="13"/>
    <x v="4"/>
    <n v="431"/>
    <n v="5"/>
    <n v="2156"/>
    <x v="1"/>
    <n v="189"/>
    <n v="3"/>
    <x v="0"/>
    <n v="0.25"/>
    <n v="539"/>
  </r>
  <r>
    <s v="ORD004258"/>
    <s v="CUST7972"/>
    <s v="Robert Pierce"/>
    <s v="courtney.herrera@hotmail.com"/>
    <x v="2"/>
    <d v="2024-06-12T00:00:00"/>
    <x v="49"/>
    <x v="4"/>
    <x v="1"/>
    <s v="April"/>
    <x v="2"/>
    <s v="PROD6018"/>
    <x v="16"/>
    <x v="0"/>
    <n v="684"/>
    <n v="3"/>
    <n v="2052"/>
    <x v="4"/>
    <n v="295"/>
    <m/>
    <x v="2"/>
    <n v="0.40009746588693956"/>
    <n v="821"/>
  </r>
  <r>
    <s v="ORD004259"/>
    <s v="CUST6399"/>
    <s v="Barbara Brooks"/>
    <s v="hailey.barnes@hotmail.com"/>
    <x v="3"/>
    <d v="2024-02-27T00:00:00"/>
    <x v="499"/>
    <x v="4"/>
    <x v="0"/>
    <s v="April"/>
    <x v="0"/>
    <s v="PROD5303"/>
    <x v="18"/>
    <x v="0"/>
    <n v="305"/>
    <n v="1"/>
    <n v="305"/>
    <x v="1"/>
    <n v="44"/>
    <n v="6"/>
    <x v="0"/>
    <n v="0.4"/>
    <n v="122"/>
  </r>
  <r>
    <s v="ORD004260"/>
    <s v="CUST8476"/>
    <s v="Ashley Romero"/>
    <s v="john.hanna@hotmail.com"/>
    <x v="6"/>
    <d v="2024-06-18T00:00:00"/>
    <x v="589"/>
    <x v="1"/>
    <x v="1"/>
    <s v="December"/>
    <x v="0"/>
    <s v="PROD3063"/>
    <x v="16"/>
    <x v="0"/>
    <n v="714"/>
    <n v="10"/>
    <n v="7135"/>
    <x v="0"/>
    <n v="692"/>
    <n v="3"/>
    <x v="0"/>
    <n v="0.4"/>
    <n v="2854"/>
  </r>
  <r>
    <s v="ORD004261"/>
    <s v="CUST9930"/>
    <s v="Cathy Juarez"/>
    <s v="micheal.hancock@outlook.com"/>
    <x v="6"/>
    <d v="2023-11-12T00:00:00"/>
    <x v="266"/>
    <x v="5"/>
    <x v="0"/>
    <s v="October"/>
    <x v="2"/>
    <s v="PROD7581"/>
    <x v="21"/>
    <x v="1"/>
    <n v="559"/>
    <n v="2"/>
    <n v="1118"/>
    <x v="1"/>
    <n v="152"/>
    <m/>
    <x v="2"/>
    <n v="0.15026833631484796"/>
    <n v="168"/>
  </r>
  <r>
    <s v="ORD004262"/>
    <s v="CUST3855"/>
    <s v="Kevin Burgess"/>
    <s v="bradley.hudson@yahoo.com"/>
    <x v="1"/>
    <d v="2023-08-23T00:00:00"/>
    <x v="353"/>
    <x v="6"/>
    <x v="0"/>
    <s v="August"/>
    <x v="0"/>
    <s v="PROD8277"/>
    <x v="15"/>
    <x v="1"/>
    <n v="42"/>
    <n v="2"/>
    <n v="83"/>
    <x v="0"/>
    <n v="5"/>
    <n v="4"/>
    <x v="0"/>
    <n v="0.14457831325301204"/>
    <n v="12"/>
  </r>
  <r>
    <s v="ORD004263"/>
    <s v="CUST1631"/>
    <s v="Theresa Cooper"/>
    <s v="christine.christian@hotmail.com"/>
    <x v="5"/>
    <d v="2024-09-29T00:00:00"/>
    <x v="222"/>
    <x v="5"/>
    <x v="0"/>
    <s v="October"/>
    <x v="0"/>
    <s v="PROD3971"/>
    <x v="6"/>
    <x v="0"/>
    <n v="490"/>
    <n v="2"/>
    <n v="980"/>
    <x v="0"/>
    <n v="146"/>
    <n v="2"/>
    <x v="0"/>
    <n v="0.4"/>
    <n v="392"/>
  </r>
  <r>
    <s v="ORD004264"/>
    <s v="CUST3423"/>
    <s v="Taylor Jackson"/>
    <s v="benjamin.jones@gmail.com"/>
    <x v="3"/>
    <d v="2023-03-02T00:00:00"/>
    <x v="352"/>
    <x v="2"/>
    <x v="0"/>
    <s v="May"/>
    <x v="0"/>
    <s v="PROD2208"/>
    <x v="8"/>
    <x v="2"/>
    <n v="84"/>
    <n v="1"/>
    <n v="84"/>
    <x v="0"/>
    <n v="7"/>
    <n v="7"/>
    <x v="0"/>
    <n v="0.29761904761904762"/>
    <n v="25"/>
  </r>
  <r>
    <s v="ORD004265"/>
    <s v="CUST9985"/>
    <s v="Michele Collins"/>
    <s v="gerald.jackson@hotmail.com"/>
    <x v="2"/>
    <d v="2024-03-22T00:00:00"/>
    <x v="108"/>
    <x v="2"/>
    <x v="1"/>
    <s v="May"/>
    <x v="0"/>
    <s v="PROD4641"/>
    <x v="4"/>
    <x v="2"/>
    <n v="414"/>
    <n v="5"/>
    <n v="2069"/>
    <x v="1"/>
    <n v="283"/>
    <n v="10"/>
    <x v="1"/>
    <n v="0.3001449975833736"/>
    <n v="621"/>
  </r>
  <r>
    <s v="ORD004266"/>
    <s v="CUST1202"/>
    <s v="Rebecca Collins"/>
    <s v="john.bennett@yahoo.com"/>
    <x v="2"/>
    <d v="2023-12-03T00:00:00"/>
    <x v="54"/>
    <x v="0"/>
    <x v="0"/>
    <s v="January"/>
    <x v="0"/>
    <s v="PROD2127"/>
    <x v="0"/>
    <x v="0"/>
    <n v="29"/>
    <n v="4"/>
    <n v="118"/>
    <x v="2"/>
    <n v="11"/>
    <n v="2"/>
    <x v="0"/>
    <n v="0.39830508474576271"/>
    <n v="47"/>
  </r>
  <r>
    <s v="ORD004267"/>
    <s v="CUST3423"/>
    <s v="Taylor Jackson"/>
    <s v="benjamin.jones@gmail.com"/>
    <x v="3"/>
    <d v="2023-03-02T00:00:00"/>
    <x v="337"/>
    <x v="7"/>
    <x v="0"/>
    <s v="November"/>
    <x v="0"/>
    <s v="PROD5876"/>
    <x v="9"/>
    <x v="4"/>
    <n v="276"/>
    <n v="6"/>
    <n v="1655"/>
    <x v="1"/>
    <n v="89"/>
    <n v="7"/>
    <x v="0"/>
    <n v="0.2501510574018127"/>
    <n v="414"/>
  </r>
  <r>
    <s v="ORD004268"/>
    <s v="CUST8691"/>
    <s v="Rachael Davis"/>
    <s v="laura.galloway@yahoo.com"/>
    <x v="0"/>
    <d v="2024-03-06T00:00:00"/>
    <x v="724"/>
    <x v="7"/>
    <x v="0"/>
    <s v="November"/>
    <x v="2"/>
    <s v="PROD9436"/>
    <x v="2"/>
    <x v="1"/>
    <n v="770"/>
    <n v="4"/>
    <n v="3079"/>
    <x v="1"/>
    <n v="396"/>
    <m/>
    <x v="2"/>
    <n v="0.15004871711594672"/>
    <n v="462"/>
  </r>
  <r>
    <s v="ORD004269"/>
    <s v="CUST9720"/>
    <s v="Dominique Juarez"/>
    <s v="denise.wilcox@gmail.com"/>
    <x v="3"/>
    <d v="2024-10-08T00:00:00"/>
    <x v="125"/>
    <x v="5"/>
    <x v="1"/>
    <s v="October"/>
    <x v="0"/>
    <s v="PROD1888"/>
    <x v="16"/>
    <x v="0"/>
    <n v="606"/>
    <n v="2"/>
    <n v="1211"/>
    <x v="0"/>
    <n v="153"/>
    <n v="7"/>
    <x v="0"/>
    <n v="0.39966969446738232"/>
    <n v="484"/>
  </r>
  <r>
    <s v="ORD004270"/>
    <s v="CUST6823"/>
    <s v="Alan Turner"/>
    <s v="seth.lloyd@outlook.com"/>
    <x v="3"/>
    <d v="2024-06-03T00:00:00"/>
    <x v="427"/>
    <x v="10"/>
    <x v="0"/>
    <s v="February"/>
    <x v="2"/>
    <s v="PROD6984"/>
    <x v="1"/>
    <x v="1"/>
    <n v="83"/>
    <n v="1"/>
    <n v="83"/>
    <x v="2"/>
    <n v="8"/>
    <m/>
    <x v="2"/>
    <n v="0.15662650602409639"/>
    <n v="13"/>
  </r>
  <r>
    <s v="ORD004271"/>
    <s v="CUST3784"/>
    <s v="Dr. Brian Smith"/>
    <s v="tony.rowe@hotmail.com"/>
    <x v="3"/>
    <d v="2023-09-26T00:00:00"/>
    <x v="202"/>
    <x v="11"/>
    <x v="1"/>
    <s v="July"/>
    <x v="0"/>
    <s v="PROD1406"/>
    <x v="20"/>
    <x v="3"/>
    <n v="481"/>
    <n v="1"/>
    <n v="481"/>
    <x v="4"/>
    <n v="62"/>
    <n v="4"/>
    <x v="0"/>
    <n v="0.34927234927234929"/>
    <n v="168"/>
  </r>
  <r>
    <s v="ORD004272"/>
    <s v="CUST2051"/>
    <s v="Sharon Johnson"/>
    <s v="jacob.rodriguez@yahoo.com"/>
    <x v="4"/>
    <d v="2024-01-18T00:00:00"/>
    <x v="552"/>
    <x v="10"/>
    <x v="0"/>
    <s v="February"/>
    <x v="0"/>
    <s v="PROD6232"/>
    <x v="21"/>
    <x v="1"/>
    <n v="27"/>
    <n v="3"/>
    <n v="82"/>
    <x v="0"/>
    <n v="12"/>
    <n v="7"/>
    <x v="0"/>
    <n v="0.14634146341463414"/>
    <n v="12"/>
  </r>
  <r>
    <s v="ORD004273"/>
    <s v="CUST8835"/>
    <s v="Michael Miller"/>
    <s v="elizabeth.jackson@hotmail.com"/>
    <x v="2"/>
    <d v="2024-11-12T00:00:00"/>
    <x v="679"/>
    <x v="1"/>
    <x v="0"/>
    <s v="December"/>
    <x v="1"/>
    <s v="PROD7658"/>
    <x v="18"/>
    <x v="0"/>
    <n v="1427"/>
    <n v="10"/>
    <n v="14266"/>
    <x v="1"/>
    <n v="1527"/>
    <m/>
    <x v="2"/>
    <n v="0.39997196130660312"/>
    <n v="5706"/>
  </r>
  <r>
    <s v="ORD004274"/>
    <s v="CUST8420"/>
    <s v="George Johnson"/>
    <s v="felicia.richard@yahoo.com"/>
    <x v="5"/>
    <d v="2024-03-31T00:00:00"/>
    <x v="12"/>
    <x v="2"/>
    <x v="0"/>
    <s v="May"/>
    <x v="0"/>
    <s v="PROD5666"/>
    <x v="11"/>
    <x v="3"/>
    <n v="735"/>
    <n v="1"/>
    <n v="735"/>
    <x v="2"/>
    <n v="108"/>
    <n v="9"/>
    <x v="1"/>
    <n v="0.34965986394557824"/>
    <n v="257"/>
  </r>
  <r>
    <s v="ORD004275"/>
    <s v="CUST8055"/>
    <s v="Pamela Richardson"/>
    <s v="megan.estes@yahoo.com"/>
    <x v="3"/>
    <d v="2024-04-06T00:00:00"/>
    <x v="96"/>
    <x v="7"/>
    <x v="0"/>
    <s v="November"/>
    <x v="0"/>
    <s v="PROD8960"/>
    <x v="16"/>
    <x v="0"/>
    <n v="853"/>
    <n v="3"/>
    <n v="2558"/>
    <x v="0"/>
    <n v="222"/>
    <n v="2"/>
    <x v="0"/>
    <n v="0.39992181391712273"/>
    <n v="1023"/>
  </r>
  <r>
    <s v="ORD004276"/>
    <s v="CUST1329"/>
    <s v="Linda Gallagher"/>
    <s v="jessica.hodge@gmail.com"/>
    <x v="0"/>
    <d v="2023-09-21T00:00:00"/>
    <x v="137"/>
    <x v="8"/>
    <x v="1"/>
    <s v="September"/>
    <x v="0"/>
    <s v="PROD7709"/>
    <x v="2"/>
    <x v="1"/>
    <n v="133"/>
    <n v="4"/>
    <n v="532"/>
    <x v="1"/>
    <n v="38"/>
    <n v="2"/>
    <x v="0"/>
    <n v="0.15037593984962405"/>
    <n v="80"/>
  </r>
  <r>
    <s v="ORD004277"/>
    <s v="CUST8835"/>
    <s v="Michael Miller"/>
    <s v="elizabeth.jackson@hotmail.com"/>
    <x v="2"/>
    <d v="2024-11-12T00:00:00"/>
    <x v="241"/>
    <x v="8"/>
    <x v="1"/>
    <s v="September"/>
    <x v="0"/>
    <s v="PROD4260"/>
    <x v="19"/>
    <x v="2"/>
    <n v="419"/>
    <n v="3"/>
    <n v="1256"/>
    <x v="4"/>
    <n v="117"/>
    <n v="2"/>
    <x v="0"/>
    <n v="0.30015923566878983"/>
    <n v="377"/>
  </r>
  <r>
    <s v="ORD004278"/>
    <s v="CUST3223"/>
    <s v="Andres Harvey"/>
    <s v="cameron.dillon@outlook.com"/>
    <x v="5"/>
    <d v="2023-12-31T00:00:00"/>
    <x v="287"/>
    <x v="3"/>
    <x v="1"/>
    <s v="March"/>
    <x v="0"/>
    <s v="PROD5979"/>
    <x v="15"/>
    <x v="1"/>
    <n v="737"/>
    <n v="2"/>
    <n v="1475"/>
    <x v="1"/>
    <n v="218"/>
    <n v="3"/>
    <x v="0"/>
    <n v="0.14983050847457627"/>
    <n v="221"/>
  </r>
  <r>
    <s v="ORD004279"/>
    <s v="CUST7646"/>
    <s v="Erica Briggs"/>
    <s v="tonya.bradshaw@hotmail.com"/>
    <x v="3"/>
    <d v="2024-12-03T00:00:00"/>
    <x v="541"/>
    <x v="1"/>
    <x v="0"/>
    <s v="December"/>
    <x v="0"/>
    <s v="PROD8015"/>
    <x v="16"/>
    <x v="0"/>
    <n v="827"/>
    <n v="8"/>
    <n v="6612"/>
    <x v="1"/>
    <n v="614"/>
    <n v="9"/>
    <x v="1"/>
    <n v="0.40003024803387782"/>
    <n v="2645"/>
  </r>
  <r>
    <s v="ORD004280"/>
    <s v="CUST8720"/>
    <s v="Joshua Pope"/>
    <s v="breanna.hurley@yahoo.com"/>
    <x v="4"/>
    <d v="2024-11-03T00:00:00"/>
    <x v="725"/>
    <x v="11"/>
    <x v="1"/>
    <s v="July"/>
    <x v="1"/>
    <s v="PROD5929"/>
    <x v="19"/>
    <x v="2"/>
    <n v="825"/>
    <n v="3"/>
    <n v="2474"/>
    <x v="1"/>
    <n v="207"/>
    <m/>
    <x v="2"/>
    <n v="0.29991915925626517"/>
    <n v="742"/>
  </r>
  <r>
    <s v="ORD004281"/>
    <s v="CUST1522"/>
    <s v="Claudia Smith"/>
    <s v="andrea.vincent@yahoo.com"/>
    <x v="4"/>
    <d v="2024-11-10T00:00:00"/>
    <x v="128"/>
    <x v="6"/>
    <x v="1"/>
    <s v="August"/>
    <x v="0"/>
    <s v="PROD3199"/>
    <x v="8"/>
    <x v="2"/>
    <n v="1201"/>
    <n v="6"/>
    <n v="7204"/>
    <x v="1"/>
    <n v="876"/>
    <n v="3"/>
    <x v="0"/>
    <n v="0.29997223764575237"/>
    <n v="2161"/>
  </r>
  <r>
    <s v="ORD004282"/>
    <s v="CUST6186"/>
    <s v="Rachel Reed"/>
    <s v="tina.baldwin@yahoo.com"/>
    <x v="3"/>
    <d v="2023-04-20T00:00:00"/>
    <x v="384"/>
    <x v="9"/>
    <x v="1"/>
    <s v="June"/>
    <x v="0"/>
    <s v="PROD4689"/>
    <x v="17"/>
    <x v="3"/>
    <n v="989"/>
    <n v="1"/>
    <n v="989"/>
    <x v="1"/>
    <n v="77"/>
    <n v="10"/>
    <x v="1"/>
    <n v="0.34984833164812945"/>
    <n v="346"/>
  </r>
  <r>
    <s v="ORD004283"/>
    <s v="CUST8743"/>
    <s v="Angela Baker"/>
    <s v="donna.fernandez@hotmail.com"/>
    <x v="2"/>
    <d v="2024-09-23T00:00:00"/>
    <x v="459"/>
    <x v="1"/>
    <x v="1"/>
    <s v="December"/>
    <x v="0"/>
    <s v="PROD8808"/>
    <x v="9"/>
    <x v="4"/>
    <n v="91"/>
    <n v="2"/>
    <n v="183"/>
    <x v="0"/>
    <n v="27"/>
    <n v="2"/>
    <x v="0"/>
    <n v="0.25136612021857924"/>
    <n v="46"/>
  </r>
  <r>
    <s v="ORD004284"/>
    <s v="CUST9986"/>
    <s v="Cory Williams"/>
    <s v="linda.franklin@yahoo.com"/>
    <x v="5"/>
    <d v="2024-03-14T00:00:00"/>
    <x v="285"/>
    <x v="6"/>
    <x v="1"/>
    <s v="August"/>
    <x v="0"/>
    <s v="PROD4583"/>
    <x v="1"/>
    <x v="1"/>
    <n v="783"/>
    <n v="3"/>
    <n v="2350"/>
    <x v="0"/>
    <n v="170"/>
    <n v="8"/>
    <x v="1"/>
    <n v="0.1497872340425532"/>
    <n v="352"/>
  </r>
  <r>
    <s v="ORD004285"/>
    <s v="CUST3988"/>
    <s v="Joshua Jordan"/>
    <s v="robin.harris@hotmail.com"/>
    <x v="0"/>
    <d v="2023-11-29T00:00:00"/>
    <x v="679"/>
    <x v="1"/>
    <x v="0"/>
    <s v="December"/>
    <x v="1"/>
    <s v="PROD7574"/>
    <x v="1"/>
    <x v="1"/>
    <n v="951"/>
    <n v="6"/>
    <n v="5705"/>
    <x v="1"/>
    <n v="443"/>
    <m/>
    <x v="2"/>
    <n v="0.15004382120946538"/>
    <n v="856"/>
  </r>
  <r>
    <s v="ORD004286"/>
    <s v="CUST1602"/>
    <s v="Edward Goodman"/>
    <s v="brenda.ryan@outlook.com"/>
    <x v="5"/>
    <d v="2024-09-20T00:00:00"/>
    <x v="189"/>
    <x v="2"/>
    <x v="0"/>
    <s v="May"/>
    <x v="0"/>
    <s v="PROD4822"/>
    <x v="14"/>
    <x v="4"/>
    <n v="461"/>
    <n v="1"/>
    <n v="461"/>
    <x v="0"/>
    <n v="48"/>
    <n v="9"/>
    <x v="1"/>
    <n v="0.24945770065075923"/>
    <n v="115"/>
  </r>
  <r>
    <s v="ORD004287"/>
    <s v="CUST4060"/>
    <s v="Roy Martinez"/>
    <s v="gabrielle.brown@yahoo.com"/>
    <x v="1"/>
    <d v="2023-04-12T00:00:00"/>
    <x v="579"/>
    <x v="3"/>
    <x v="0"/>
    <s v="March"/>
    <x v="0"/>
    <s v="PROD9127"/>
    <x v="20"/>
    <x v="3"/>
    <n v="217"/>
    <n v="2"/>
    <n v="433"/>
    <x v="1"/>
    <n v="59"/>
    <n v="2"/>
    <x v="0"/>
    <n v="0.3510392609699769"/>
    <n v="152"/>
  </r>
  <r>
    <s v="ORD004288"/>
    <s v="CUST6398"/>
    <s v="Hannah Castillo"/>
    <s v="amber.ewing@yahoo.com"/>
    <x v="0"/>
    <d v="2023-10-14T00:00:00"/>
    <x v="440"/>
    <x v="5"/>
    <x v="0"/>
    <s v="October"/>
    <x v="0"/>
    <s v="PROD5050"/>
    <x v="18"/>
    <x v="0"/>
    <n v="499"/>
    <n v="1"/>
    <n v="499"/>
    <x v="4"/>
    <n v="56"/>
    <n v="3"/>
    <x v="0"/>
    <n v="0.40080160320641284"/>
    <n v="200"/>
  </r>
  <r>
    <s v="ORD004289"/>
    <s v="CUST8157"/>
    <s v="Michael Doyle"/>
    <s v="cody.watson@gmail.com"/>
    <x v="4"/>
    <d v="2023-01-09T00:00:00"/>
    <x v="103"/>
    <x v="0"/>
    <x v="1"/>
    <s v="January"/>
    <x v="2"/>
    <s v="PROD2948"/>
    <x v="3"/>
    <x v="1"/>
    <n v="436"/>
    <n v="1"/>
    <n v="436"/>
    <x v="1"/>
    <n v="30"/>
    <m/>
    <x v="2"/>
    <n v="0.14908256880733944"/>
    <n v="65"/>
  </r>
  <r>
    <s v="ORD004290"/>
    <s v="CUST9315"/>
    <s v="Tiffany King"/>
    <s v="sheila.allen@yahoo.com"/>
    <x v="3"/>
    <d v="2023-04-26T00:00:00"/>
    <x v="722"/>
    <x v="5"/>
    <x v="1"/>
    <s v="October"/>
    <x v="0"/>
    <s v="PROD3110"/>
    <x v="17"/>
    <x v="3"/>
    <n v="823"/>
    <n v="3"/>
    <n v="2470"/>
    <x v="0"/>
    <n v="254"/>
    <n v="5"/>
    <x v="0"/>
    <n v="0.35020242914979755"/>
    <n v="865"/>
  </r>
  <r>
    <s v="ORD004291"/>
    <s v="CUST2445"/>
    <s v="Nicole Brown"/>
    <s v="ellen.lewis@hotmail.com"/>
    <x v="1"/>
    <d v="2023-05-03T00:00:00"/>
    <x v="614"/>
    <x v="7"/>
    <x v="1"/>
    <s v="November"/>
    <x v="2"/>
    <s v="PROD1067"/>
    <x v="21"/>
    <x v="1"/>
    <n v="489"/>
    <n v="6"/>
    <n v="2936"/>
    <x v="0"/>
    <n v="376"/>
    <m/>
    <x v="2"/>
    <n v="0.14986376021798364"/>
    <n v="440"/>
  </r>
  <r>
    <s v="ORD004292"/>
    <s v="CUST9982"/>
    <s v="Daniel Harvey"/>
    <s v="nathan.huffman@gmail.com"/>
    <x v="0"/>
    <d v="2024-12-25T00:00:00"/>
    <x v="233"/>
    <x v="1"/>
    <x v="1"/>
    <s v="December"/>
    <x v="0"/>
    <s v="PROD8839"/>
    <x v="14"/>
    <x v="4"/>
    <n v="645"/>
    <n v="4"/>
    <n v="2581"/>
    <x v="1"/>
    <n v="195"/>
    <n v="3"/>
    <x v="0"/>
    <n v="0.24990313831848121"/>
    <n v="645"/>
  </r>
  <r>
    <s v="ORD004293"/>
    <s v="CUST4210"/>
    <s v="Amy Smith"/>
    <s v="angela.robinson@gmail.com"/>
    <x v="2"/>
    <d v="2024-03-25T00:00:00"/>
    <x v="111"/>
    <x v="7"/>
    <x v="0"/>
    <s v="November"/>
    <x v="0"/>
    <s v="PROD6837"/>
    <x v="19"/>
    <x v="2"/>
    <n v="786"/>
    <n v="6"/>
    <n v="4719"/>
    <x v="1"/>
    <n v="486"/>
    <n v="9"/>
    <x v="1"/>
    <n v="0.3000635727908455"/>
    <n v="1416"/>
  </r>
  <r>
    <s v="ORD004294"/>
    <s v="CUST3118"/>
    <s v="Bonnie Estes"/>
    <s v="alice.hopkins@gmail.com"/>
    <x v="0"/>
    <d v="2023-07-09T00:00:00"/>
    <x v="614"/>
    <x v="7"/>
    <x v="1"/>
    <s v="November"/>
    <x v="0"/>
    <s v="PROD8024"/>
    <x v="1"/>
    <x v="1"/>
    <n v="1222"/>
    <n v="1"/>
    <n v="1222"/>
    <x v="1"/>
    <n v="142"/>
    <n v="2"/>
    <x v="0"/>
    <n v="0.14975450081833061"/>
    <n v="183"/>
  </r>
  <r>
    <s v="ORD004295"/>
    <s v="CUST9868"/>
    <s v="William Carroll"/>
    <s v="allen.stewart@outlook.com"/>
    <x v="6"/>
    <d v="2024-08-20T00:00:00"/>
    <x v="411"/>
    <x v="8"/>
    <x v="1"/>
    <s v="September"/>
    <x v="0"/>
    <s v="PROD5778"/>
    <x v="14"/>
    <x v="4"/>
    <n v="916"/>
    <n v="3"/>
    <n v="2749"/>
    <x v="1"/>
    <n v="202"/>
    <n v="10"/>
    <x v="1"/>
    <n v="0.24990905783921427"/>
    <n v="687"/>
  </r>
  <r>
    <s v="ORD004296"/>
    <s v="CUST3440"/>
    <s v="Eric Morris"/>
    <s v="carla.sanchez@gmail.com"/>
    <x v="1"/>
    <d v="2023-09-21T00:00:00"/>
    <x v="391"/>
    <x v="0"/>
    <x v="1"/>
    <s v="January"/>
    <x v="0"/>
    <s v="PROD6224"/>
    <x v="4"/>
    <x v="2"/>
    <n v="626"/>
    <n v="2"/>
    <n v="1253"/>
    <x v="0"/>
    <n v="108"/>
    <n v="8"/>
    <x v="1"/>
    <n v="0.30007980845969673"/>
    <n v="376"/>
  </r>
  <r>
    <s v="ORD004297"/>
    <s v="CUST2397"/>
    <s v="Peter Meyers"/>
    <s v="briana.campbell@outlook.com"/>
    <x v="1"/>
    <d v="2024-06-01T00:00:00"/>
    <x v="415"/>
    <x v="4"/>
    <x v="0"/>
    <s v="April"/>
    <x v="0"/>
    <s v="PROD1106"/>
    <x v="9"/>
    <x v="4"/>
    <n v="1032"/>
    <n v="2"/>
    <n v="2064"/>
    <x v="0"/>
    <n v="228"/>
    <n v="5"/>
    <x v="0"/>
    <n v="0.25"/>
    <n v="516"/>
  </r>
  <r>
    <s v="ORD004298"/>
    <s v="CUST7122"/>
    <s v="Gabriel Byrd"/>
    <s v="max.hubbard@hotmail.com"/>
    <x v="0"/>
    <d v="2024-12-16T00:00:00"/>
    <x v="380"/>
    <x v="3"/>
    <x v="1"/>
    <s v="March"/>
    <x v="0"/>
    <s v="PROD7039"/>
    <x v="14"/>
    <x v="4"/>
    <n v="991"/>
    <n v="2"/>
    <n v="1981"/>
    <x v="1"/>
    <n v="236"/>
    <n v="10"/>
    <x v="1"/>
    <n v="0.24987380111055021"/>
    <n v="495"/>
  </r>
  <r>
    <s v="ORD004299"/>
    <s v="CUST4312"/>
    <s v="Deborah Moreno"/>
    <s v="gabriella.spencer@hotmail.com"/>
    <x v="0"/>
    <d v="2023-02-27T00:00:00"/>
    <x v="596"/>
    <x v="11"/>
    <x v="0"/>
    <s v="July"/>
    <x v="0"/>
    <s v="PROD2282"/>
    <x v="18"/>
    <x v="0"/>
    <n v="378"/>
    <n v="5"/>
    <n v="1891"/>
    <x v="1"/>
    <n v="105"/>
    <n v="3"/>
    <x v="0"/>
    <n v="0.39978847170809095"/>
    <n v="756"/>
  </r>
  <r>
    <s v="ORD004300"/>
    <s v="CUST2485"/>
    <s v="Stacey Walker"/>
    <s v="crystal.guerrero@gmail.com"/>
    <x v="3"/>
    <d v="2024-07-14T00:00:00"/>
    <x v="693"/>
    <x v="11"/>
    <x v="1"/>
    <s v="July"/>
    <x v="0"/>
    <s v="PROD5252"/>
    <x v="17"/>
    <x v="3"/>
    <n v="702"/>
    <n v="2"/>
    <n v="1404"/>
    <x v="1"/>
    <n v="138"/>
    <n v="8"/>
    <x v="1"/>
    <n v="0.34971509971509973"/>
    <n v="491"/>
  </r>
  <r>
    <s v="ORD004301"/>
    <s v="CUST8257"/>
    <s v="Mary Luna"/>
    <s v="christine.johnston@gmail.com"/>
    <x v="3"/>
    <d v="2024-12-11T00:00:00"/>
    <x v="702"/>
    <x v="11"/>
    <x v="0"/>
    <s v="July"/>
    <x v="1"/>
    <s v="PROD6550"/>
    <x v="11"/>
    <x v="3"/>
    <n v="704"/>
    <n v="3"/>
    <n v="2113"/>
    <x v="4"/>
    <n v="255"/>
    <m/>
    <x v="2"/>
    <n v="0.35021296734500712"/>
    <n v="740"/>
  </r>
  <r>
    <s v="ORD004302"/>
    <s v="CUST6703"/>
    <s v="Kyle Lopez"/>
    <s v="jeanne.ellis@gmail.com"/>
    <x v="3"/>
    <d v="2024-01-20T00:00:00"/>
    <x v="138"/>
    <x v="10"/>
    <x v="1"/>
    <s v="February"/>
    <x v="1"/>
    <s v="PROD2435"/>
    <x v="0"/>
    <x v="0"/>
    <n v="158"/>
    <n v="4"/>
    <n v="632"/>
    <x v="0"/>
    <n v="58"/>
    <m/>
    <x v="2"/>
    <n v="0.40031645569620256"/>
    <n v="253"/>
  </r>
  <r>
    <s v="ORD004303"/>
    <s v="CUST4145"/>
    <s v="Angel Andrews"/>
    <s v="sharon.gomez@hotmail.com"/>
    <x v="0"/>
    <d v="2024-03-19T00:00:00"/>
    <x v="48"/>
    <x v="4"/>
    <x v="0"/>
    <s v="April"/>
    <x v="0"/>
    <s v="PROD6070"/>
    <x v="18"/>
    <x v="0"/>
    <n v="657"/>
    <n v="2"/>
    <n v="1315"/>
    <x v="1"/>
    <n v="176"/>
    <n v="4"/>
    <x v="0"/>
    <n v="0.4"/>
    <n v="526"/>
  </r>
  <r>
    <s v="ORD004304"/>
    <s v="CUST2656"/>
    <s v="Erica Chase"/>
    <s v="william.ross@gmail.com"/>
    <x v="5"/>
    <d v="2024-09-04T00:00:00"/>
    <x v="272"/>
    <x v="10"/>
    <x v="0"/>
    <s v="February"/>
    <x v="0"/>
    <s v="PROD6034"/>
    <x v="21"/>
    <x v="1"/>
    <n v="137"/>
    <n v="2"/>
    <n v="273"/>
    <x v="0"/>
    <n v="32"/>
    <n v="6"/>
    <x v="0"/>
    <n v="0.15018315018315018"/>
    <n v="41"/>
  </r>
  <r>
    <s v="ORD004305"/>
    <s v="CUST2920"/>
    <s v="Daniel Soto"/>
    <s v="amber.sims@yahoo.com"/>
    <x v="0"/>
    <d v="2023-01-02T00:00:00"/>
    <x v="634"/>
    <x v="5"/>
    <x v="0"/>
    <s v="October"/>
    <x v="0"/>
    <s v="PROD2823"/>
    <x v="8"/>
    <x v="2"/>
    <n v="1146"/>
    <n v="4"/>
    <n v="4585"/>
    <x v="1"/>
    <n v="633"/>
    <n v="2"/>
    <x v="0"/>
    <n v="0.2998909487459106"/>
    <n v="1375"/>
  </r>
  <r>
    <s v="ORD004306"/>
    <s v="CUST8691"/>
    <s v="Rachael Davis"/>
    <s v="laura.galloway@yahoo.com"/>
    <x v="0"/>
    <d v="2024-03-06T00:00:00"/>
    <x v="451"/>
    <x v="9"/>
    <x v="0"/>
    <s v="June"/>
    <x v="0"/>
    <s v="PROD3259"/>
    <x v="15"/>
    <x v="1"/>
    <n v="1052"/>
    <n v="2"/>
    <n v="2105"/>
    <x v="1"/>
    <n v="147"/>
    <n v="3"/>
    <x v="0"/>
    <n v="0.15011876484560571"/>
    <n v="316"/>
  </r>
  <r>
    <s v="ORD004307"/>
    <s v="CUST4885"/>
    <s v="Wayne Lozano"/>
    <s v="stephen.elliott@yahoo.com"/>
    <x v="3"/>
    <d v="2023-02-05T00:00:00"/>
    <x v="144"/>
    <x v="2"/>
    <x v="0"/>
    <s v="May"/>
    <x v="0"/>
    <s v="PROD4533"/>
    <x v="14"/>
    <x v="4"/>
    <n v="475"/>
    <n v="2"/>
    <n v="950"/>
    <x v="1"/>
    <n v="101"/>
    <n v="2"/>
    <x v="0"/>
    <n v="0.25052631578947371"/>
    <n v="238"/>
  </r>
  <r>
    <s v="ORD004308"/>
    <s v="CUST1032"/>
    <s v="Patricia Vargas"/>
    <s v="dennis.weaver@yahoo.com"/>
    <x v="0"/>
    <d v="2023-07-13T00:00:00"/>
    <x v="200"/>
    <x v="1"/>
    <x v="0"/>
    <s v="December"/>
    <x v="0"/>
    <s v="PROD4833"/>
    <x v="17"/>
    <x v="3"/>
    <n v="534"/>
    <n v="2"/>
    <n v="1069"/>
    <x v="4"/>
    <n v="128"/>
    <n v="2"/>
    <x v="0"/>
    <n v="0.34985968194574368"/>
    <n v="374"/>
  </r>
  <r>
    <s v="ORD004309"/>
    <s v="CUST4399"/>
    <s v="Roberta Ritter"/>
    <s v="nancy.holt@gmail.com"/>
    <x v="5"/>
    <d v="2024-05-25T00:00:00"/>
    <x v="246"/>
    <x v="1"/>
    <x v="1"/>
    <s v="December"/>
    <x v="0"/>
    <s v="PROD5184"/>
    <x v="0"/>
    <x v="0"/>
    <n v="1993"/>
    <n v="6"/>
    <n v="11961"/>
    <x v="0"/>
    <n v="804"/>
    <n v="8"/>
    <x v="1"/>
    <n v="0.399966557980102"/>
    <n v="4784"/>
  </r>
  <r>
    <s v="ORD004310"/>
    <s v="CUST5688"/>
    <s v="Michael Campbell"/>
    <s v="jennifer.perez@outlook.com"/>
    <x v="5"/>
    <d v="2024-06-01T00:00:00"/>
    <x v="183"/>
    <x v="7"/>
    <x v="1"/>
    <s v="November"/>
    <x v="0"/>
    <s v="PROD9369"/>
    <x v="7"/>
    <x v="4"/>
    <n v="999"/>
    <n v="4"/>
    <n v="3996"/>
    <x v="1"/>
    <n v="262"/>
    <n v="7"/>
    <x v="0"/>
    <n v="0.25"/>
    <n v="999"/>
  </r>
  <r>
    <s v="ORD004311"/>
    <s v="CUST8876"/>
    <s v="Gregory Hunter"/>
    <s v="tami.nguyen@hotmail.com"/>
    <x v="6"/>
    <d v="2024-08-14T00:00:00"/>
    <x v="709"/>
    <x v="1"/>
    <x v="1"/>
    <s v="December"/>
    <x v="0"/>
    <s v="PROD1379"/>
    <x v="5"/>
    <x v="3"/>
    <n v="418"/>
    <n v="4"/>
    <n v="1674"/>
    <x v="4"/>
    <n v="236"/>
    <n v="9"/>
    <x v="1"/>
    <n v="0.35005973715651134"/>
    <n v="586"/>
  </r>
  <r>
    <s v="ORD004312"/>
    <s v="CUST6412"/>
    <s v="Shari Webb"/>
    <s v="pamela.williams@outlook.com"/>
    <x v="1"/>
    <d v="2024-12-09T00:00:00"/>
    <x v="287"/>
    <x v="3"/>
    <x v="1"/>
    <s v="March"/>
    <x v="0"/>
    <s v="PROD2008"/>
    <x v="11"/>
    <x v="3"/>
    <n v="250"/>
    <n v="2"/>
    <n v="499"/>
    <x v="1"/>
    <n v="60"/>
    <n v="7"/>
    <x v="0"/>
    <n v="0.35070140280561124"/>
    <n v="175"/>
  </r>
  <r>
    <s v="ORD004313"/>
    <s v="CUST3379"/>
    <s v="Angel Miller"/>
    <s v="brittany.chavez@outlook.com"/>
    <x v="5"/>
    <d v="2024-01-24T00:00:00"/>
    <x v="287"/>
    <x v="3"/>
    <x v="1"/>
    <s v="March"/>
    <x v="0"/>
    <s v="PROD2653"/>
    <x v="21"/>
    <x v="1"/>
    <n v="114"/>
    <n v="5"/>
    <n v="570"/>
    <x v="0"/>
    <n v="68"/>
    <n v="9"/>
    <x v="1"/>
    <n v="0.15087719298245614"/>
    <n v="86"/>
  </r>
  <r>
    <s v="ORD004314"/>
    <s v="CUST1587"/>
    <s v="Felicia Holland"/>
    <s v="brittany.hunter@gmail.com"/>
    <x v="6"/>
    <d v="2024-06-18T00:00:00"/>
    <x v="711"/>
    <x v="3"/>
    <x v="1"/>
    <s v="March"/>
    <x v="2"/>
    <s v="PROD8695"/>
    <x v="8"/>
    <x v="2"/>
    <n v="732"/>
    <n v="1"/>
    <n v="732"/>
    <x v="1"/>
    <n v="91"/>
    <m/>
    <x v="2"/>
    <n v="0.30054644808743169"/>
    <n v="220"/>
  </r>
  <r>
    <s v="ORD004315"/>
    <s v="CUST4635"/>
    <s v="Richard Payne"/>
    <s v="willie.williams@hotmail.com"/>
    <x v="6"/>
    <d v="2023-04-15T00:00:00"/>
    <x v="210"/>
    <x v="8"/>
    <x v="1"/>
    <s v="September"/>
    <x v="0"/>
    <s v="PROD1792"/>
    <x v="1"/>
    <x v="1"/>
    <n v="1096"/>
    <n v="1"/>
    <n v="1096"/>
    <x v="1"/>
    <n v="67"/>
    <n v="9"/>
    <x v="1"/>
    <n v="0.14963503649635038"/>
    <n v="164"/>
  </r>
  <r>
    <s v="ORD004316"/>
    <s v="CUST5449"/>
    <s v="Nathan Martin"/>
    <s v="carly.harris@hotmail.com"/>
    <x v="1"/>
    <d v="2024-01-09T00:00:00"/>
    <x v="20"/>
    <x v="3"/>
    <x v="0"/>
    <s v="March"/>
    <x v="1"/>
    <s v="PROD8658"/>
    <x v="15"/>
    <x v="1"/>
    <n v="961"/>
    <n v="3"/>
    <n v="2883"/>
    <x v="2"/>
    <n v="229"/>
    <m/>
    <x v="2"/>
    <n v="0.14984391259105098"/>
    <n v="432"/>
  </r>
  <r>
    <s v="ORD004317"/>
    <s v="CUST7932"/>
    <s v="Patricia Thompson"/>
    <s v="daniel.mccarthy@yahoo.com"/>
    <x v="0"/>
    <d v="2023-03-19T00:00:00"/>
    <x v="714"/>
    <x v="0"/>
    <x v="1"/>
    <s v="January"/>
    <x v="0"/>
    <s v="PROD8151"/>
    <x v="20"/>
    <x v="3"/>
    <n v="147"/>
    <n v="1"/>
    <n v="147"/>
    <x v="1"/>
    <n v="17"/>
    <n v="4"/>
    <x v="0"/>
    <n v="0.34693877551020408"/>
    <n v="51"/>
  </r>
  <r>
    <s v="ORD004318"/>
    <s v="CUST9933"/>
    <s v="Derrick Dean"/>
    <s v="robert.cruz@gmail.com"/>
    <x v="4"/>
    <d v="2024-10-04T00:00:00"/>
    <x v="163"/>
    <x v="2"/>
    <x v="1"/>
    <s v="May"/>
    <x v="0"/>
    <s v="PROD1570"/>
    <x v="9"/>
    <x v="4"/>
    <n v="165"/>
    <n v="4"/>
    <n v="660"/>
    <x v="1"/>
    <n v="58"/>
    <n v="9"/>
    <x v="1"/>
    <n v="0.25"/>
    <n v="165"/>
  </r>
  <r>
    <s v="ORD004319"/>
    <s v="CUST6875"/>
    <s v="Lauren Hinton PhD"/>
    <s v="dylan.lynch@yahoo.com"/>
    <x v="5"/>
    <d v="2023-07-03T00:00:00"/>
    <x v="604"/>
    <x v="8"/>
    <x v="1"/>
    <s v="September"/>
    <x v="0"/>
    <s v="PROD7450"/>
    <x v="13"/>
    <x v="4"/>
    <n v="930"/>
    <n v="4"/>
    <n v="3722"/>
    <x v="1"/>
    <n v="211"/>
    <n v="7"/>
    <x v="0"/>
    <n v="0.24986566362170876"/>
    <n v="930"/>
  </r>
  <r>
    <s v="ORD004320"/>
    <s v="CUST2370"/>
    <s v="Joshua Barnes"/>
    <s v="shawn.smith@gmail.com"/>
    <x v="3"/>
    <d v="2024-05-07T00:00:00"/>
    <x v="461"/>
    <x v="1"/>
    <x v="1"/>
    <s v="December"/>
    <x v="0"/>
    <s v="PROD8202"/>
    <x v="21"/>
    <x v="1"/>
    <n v="141"/>
    <n v="8"/>
    <n v="1128"/>
    <x v="1"/>
    <n v="115"/>
    <n v="10"/>
    <x v="1"/>
    <n v="0.149822695035461"/>
    <n v="169"/>
  </r>
  <r>
    <s v="ORD004321"/>
    <s v="CUST3097"/>
    <s v="Victoria Robbins"/>
    <s v="cheryl.hayes@gmail.com"/>
    <x v="4"/>
    <d v="2023-10-11T00:00:00"/>
    <x v="45"/>
    <x v="6"/>
    <x v="1"/>
    <s v="August"/>
    <x v="0"/>
    <s v="PROD1147"/>
    <x v="17"/>
    <x v="3"/>
    <n v="905"/>
    <n v="5"/>
    <n v="4526"/>
    <x v="1"/>
    <n v="254"/>
    <n v="4"/>
    <x v="0"/>
    <n v="0.34997790543526291"/>
    <n v="1584"/>
  </r>
  <r>
    <s v="ORD004322"/>
    <s v="CUST3484"/>
    <s v="Vanessa Griffin"/>
    <s v="amanda.brown@outlook.com"/>
    <x v="1"/>
    <d v="2024-05-10T00:00:00"/>
    <x v="249"/>
    <x v="9"/>
    <x v="1"/>
    <s v="June"/>
    <x v="0"/>
    <s v="PROD6799"/>
    <x v="17"/>
    <x v="3"/>
    <n v="1045"/>
    <n v="2"/>
    <n v="2090"/>
    <x v="1"/>
    <n v="301"/>
    <n v="10"/>
    <x v="1"/>
    <n v="0.35023923444976074"/>
    <n v="732"/>
  </r>
  <r>
    <s v="ORD004323"/>
    <s v="CUST2248"/>
    <s v="Charles Stokes"/>
    <s v="gary.bradley@yahoo.com"/>
    <x v="6"/>
    <d v="2024-06-08T00:00:00"/>
    <x v="392"/>
    <x v="4"/>
    <x v="0"/>
    <s v="April"/>
    <x v="0"/>
    <s v="PROD6435"/>
    <x v="8"/>
    <x v="2"/>
    <n v="220"/>
    <n v="1"/>
    <n v="220"/>
    <x v="1"/>
    <n v="13"/>
    <n v="9"/>
    <x v="1"/>
    <n v="0.3"/>
    <n v="66"/>
  </r>
  <r>
    <s v="ORD004324"/>
    <s v="CUST1514"/>
    <s v="Brenda Daniels"/>
    <s v="andrew.wilkerson@yahoo.com"/>
    <x v="6"/>
    <d v="2023-10-29T00:00:00"/>
    <x v="657"/>
    <x v="4"/>
    <x v="1"/>
    <s v="April"/>
    <x v="0"/>
    <s v="PROD9991"/>
    <x v="17"/>
    <x v="3"/>
    <n v="457"/>
    <n v="1"/>
    <n v="457"/>
    <x v="1"/>
    <n v="37"/>
    <n v="10"/>
    <x v="1"/>
    <n v="0.35010940919037198"/>
    <n v="160"/>
  </r>
  <r>
    <s v="ORD004325"/>
    <s v="CUST2279"/>
    <s v="Sabrina Ware"/>
    <s v="erin.reilly@yahoo.com"/>
    <x v="2"/>
    <d v="2024-01-22T00:00:00"/>
    <x v="500"/>
    <x v="7"/>
    <x v="1"/>
    <s v="November"/>
    <x v="0"/>
    <s v="PROD8120"/>
    <x v="8"/>
    <x v="2"/>
    <n v="89"/>
    <n v="7"/>
    <n v="623"/>
    <x v="1"/>
    <n v="87"/>
    <n v="7"/>
    <x v="0"/>
    <n v="0.3001605136436597"/>
    <n v="187"/>
  </r>
  <r>
    <s v="ORD004326"/>
    <s v="CUST2827"/>
    <s v="John Green"/>
    <s v="carlos.king@gmail.com"/>
    <x v="1"/>
    <d v="2024-11-20T00:00:00"/>
    <x v="49"/>
    <x v="4"/>
    <x v="1"/>
    <s v="April"/>
    <x v="1"/>
    <s v="PROD4745"/>
    <x v="4"/>
    <x v="2"/>
    <n v="319"/>
    <n v="2"/>
    <n v="638"/>
    <x v="1"/>
    <n v="54"/>
    <m/>
    <x v="2"/>
    <n v="0.30094043887147337"/>
    <n v="192"/>
  </r>
  <r>
    <s v="ORD004327"/>
    <s v="CUST8576"/>
    <s v="Eric Johns DVM"/>
    <s v="jason.matthews@gmail.com"/>
    <x v="4"/>
    <d v="2023-01-10T00:00:00"/>
    <x v="708"/>
    <x v="3"/>
    <x v="1"/>
    <s v="March"/>
    <x v="0"/>
    <s v="PROD2789"/>
    <x v="13"/>
    <x v="4"/>
    <n v="590"/>
    <n v="3"/>
    <n v="1770"/>
    <x v="1"/>
    <n v="248"/>
    <n v="9"/>
    <x v="1"/>
    <n v="0.2497175141242938"/>
    <n v="442"/>
  </r>
  <r>
    <s v="ORD004328"/>
    <s v="CUST7193"/>
    <s v="Tanya Baker"/>
    <s v="jacob.smith@gmail.com"/>
    <x v="4"/>
    <d v="2024-05-24T00:00:00"/>
    <x v="642"/>
    <x v="6"/>
    <x v="1"/>
    <s v="August"/>
    <x v="0"/>
    <s v="PROD8725"/>
    <x v="13"/>
    <x v="4"/>
    <n v="315"/>
    <n v="6"/>
    <n v="1890"/>
    <x v="0"/>
    <n v="183"/>
    <n v="5"/>
    <x v="0"/>
    <n v="0.24973544973544973"/>
    <n v="472"/>
  </r>
  <r>
    <s v="ORD004329"/>
    <s v="CUST5100"/>
    <s v="David Freeman"/>
    <s v="diane.kim@outlook.com"/>
    <x v="1"/>
    <d v="2024-01-15T00:00:00"/>
    <x v="565"/>
    <x v="11"/>
    <x v="1"/>
    <s v="July"/>
    <x v="0"/>
    <s v="PROD1421"/>
    <x v="2"/>
    <x v="1"/>
    <n v="1037"/>
    <n v="6"/>
    <n v="6220"/>
    <x v="1"/>
    <n v="686"/>
    <n v="8"/>
    <x v="1"/>
    <n v="0.15"/>
    <n v="933"/>
  </r>
  <r>
    <s v="ORD004330"/>
    <s v="CUST4939"/>
    <s v="Chris Cooley"/>
    <s v="anna.garcia@yahoo.com"/>
    <x v="3"/>
    <d v="2024-07-08T00:00:00"/>
    <x v="339"/>
    <x v="6"/>
    <x v="1"/>
    <s v="August"/>
    <x v="2"/>
    <s v="PROD1811"/>
    <x v="5"/>
    <x v="3"/>
    <n v="305"/>
    <n v="6"/>
    <n v="1828"/>
    <x v="1"/>
    <n v="110"/>
    <m/>
    <x v="2"/>
    <n v="0.35010940919037198"/>
    <n v="640"/>
  </r>
  <r>
    <s v="ORD004331"/>
    <s v="CUST6669"/>
    <s v="Courtney Joseph"/>
    <s v="bobby.butler@hotmail.com"/>
    <x v="1"/>
    <d v="2023-02-28T00:00:00"/>
    <x v="653"/>
    <x v="1"/>
    <x v="0"/>
    <s v="December"/>
    <x v="0"/>
    <s v="PROD9699"/>
    <x v="3"/>
    <x v="1"/>
    <n v="414"/>
    <n v="6"/>
    <n v="2486"/>
    <x v="1"/>
    <n v="233"/>
    <n v="4"/>
    <x v="0"/>
    <n v="0.15004022526146421"/>
    <n v="373"/>
  </r>
  <r>
    <s v="ORD004332"/>
    <s v="CUST8707"/>
    <s v="John Kennedy"/>
    <s v="kimberly.bates@outlook.com"/>
    <x v="6"/>
    <d v="2023-11-03T00:00:00"/>
    <x v="22"/>
    <x v="1"/>
    <x v="1"/>
    <s v="December"/>
    <x v="0"/>
    <s v="PROD6379"/>
    <x v="19"/>
    <x v="2"/>
    <n v="791"/>
    <n v="4"/>
    <n v="3164"/>
    <x v="0"/>
    <n v="188"/>
    <n v="4"/>
    <x v="0"/>
    <n v="0.29993678887484199"/>
    <n v="949"/>
  </r>
  <r>
    <s v="ORD004333"/>
    <s v="CUST9391"/>
    <s v="Jamie Patterson"/>
    <s v="christopher.richardson@hotmail.com"/>
    <x v="1"/>
    <d v="2024-11-10T00:00:00"/>
    <x v="620"/>
    <x v="2"/>
    <x v="0"/>
    <s v="May"/>
    <x v="0"/>
    <s v="PROD9209"/>
    <x v="11"/>
    <x v="3"/>
    <n v="511"/>
    <n v="1"/>
    <n v="511"/>
    <x v="1"/>
    <n v="29"/>
    <n v="7"/>
    <x v="0"/>
    <n v="0.35029354207436397"/>
    <n v="179"/>
  </r>
  <r>
    <s v="ORD004334"/>
    <s v="CUST5028"/>
    <s v="Christopher Arias"/>
    <s v="gina.fletcher@gmail.com"/>
    <x v="0"/>
    <d v="2024-05-19T00:00:00"/>
    <x v="196"/>
    <x v="11"/>
    <x v="0"/>
    <s v="July"/>
    <x v="0"/>
    <s v="PROD7189"/>
    <x v="11"/>
    <x v="3"/>
    <n v="689"/>
    <n v="5"/>
    <n v="3443"/>
    <x v="1"/>
    <n v="413"/>
    <n v="3"/>
    <x v="0"/>
    <n v="0.34998547778100492"/>
    <n v="1205"/>
  </r>
  <r>
    <s v="ORD004335"/>
    <s v="CUST8224"/>
    <s v="Jeremiah Stewart"/>
    <s v="brian.edwards@hotmail.com"/>
    <x v="0"/>
    <d v="2023-02-05T00:00:00"/>
    <x v="224"/>
    <x v="8"/>
    <x v="0"/>
    <s v="September"/>
    <x v="0"/>
    <s v="PROD9154"/>
    <x v="10"/>
    <x v="2"/>
    <n v="991"/>
    <n v="1"/>
    <n v="991"/>
    <x v="4"/>
    <n v="122"/>
    <n v="10"/>
    <x v="1"/>
    <n v="0.29969727547931385"/>
    <n v="297"/>
  </r>
  <r>
    <s v="ORD004336"/>
    <s v="CUST9265"/>
    <s v="Kurt Mendez"/>
    <s v="jose.miller@outlook.com"/>
    <x v="0"/>
    <d v="2023-07-08T00:00:00"/>
    <x v="321"/>
    <x v="7"/>
    <x v="0"/>
    <s v="November"/>
    <x v="1"/>
    <s v="PROD9977"/>
    <x v="9"/>
    <x v="4"/>
    <n v="419"/>
    <n v="4"/>
    <n v="1678"/>
    <x v="1"/>
    <n v="126"/>
    <m/>
    <x v="2"/>
    <n v="0.24970202622169249"/>
    <n v="419"/>
  </r>
  <r>
    <s v="ORD004337"/>
    <s v="CUST2271"/>
    <s v="Zachary Bennett"/>
    <s v="rebekah.rodriguez@hotmail.com"/>
    <x v="1"/>
    <d v="2024-12-20T00:00:00"/>
    <x v="519"/>
    <x v="7"/>
    <x v="1"/>
    <s v="November"/>
    <x v="0"/>
    <s v="PROD8819"/>
    <x v="16"/>
    <x v="0"/>
    <n v="651"/>
    <n v="7"/>
    <n v="4556"/>
    <x v="1"/>
    <n v="434"/>
    <n v="5"/>
    <x v="0"/>
    <n v="0.39991220368744512"/>
    <n v="1822"/>
  </r>
  <r>
    <s v="ORD004338"/>
    <s v="CUST1107"/>
    <s v="Michael Hunt"/>
    <s v="matthew.johnson@hotmail.com"/>
    <x v="1"/>
    <d v="2024-11-27T00:00:00"/>
    <x v="211"/>
    <x v="0"/>
    <x v="0"/>
    <s v="January"/>
    <x v="0"/>
    <s v="PROD5878"/>
    <x v="4"/>
    <x v="2"/>
    <n v="210"/>
    <n v="1"/>
    <n v="210"/>
    <x v="1"/>
    <n v="22"/>
    <n v="10"/>
    <x v="1"/>
    <n v="0.3"/>
    <n v="63"/>
  </r>
  <r>
    <s v="ORD004339"/>
    <s v="CUST4953"/>
    <s v="Evan Hernandez"/>
    <s v="veronica.small@outlook.com"/>
    <x v="3"/>
    <d v="2024-01-23T00:00:00"/>
    <x v="205"/>
    <x v="10"/>
    <x v="0"/>
    <s v="February"/>
    <x v="0"/>
    <s v="PROD7023"/>
    <x v="12"/>
    <x v="3"/>
    <n v="157"/>
    <n v="2"/>
    <n v="314"/>
    <x v="0"/>
    <n v="19"/>
    <n v="5"/>
    <x v="0"/>
    <n v="0.3503184713375796"/>
    <n v="110"/>
  </r>
  <r>
    <s v="ORD004340"/>
    <s v="CUST8573"/>
    <s v="Karen Cobb"/>
    <s v="richard.martin@yahoo.com"/>
    <x v="0"/>
    <d v="2024-04-10T00:00:00"/>
    <x v="160"/>
    <x v="7"/>
    <x v="1"/>
    <s v="November"/>
    <x v="0"/>
    <s v="PROD8909"/>
    <x v="10"/>
    <x v="2"/>
    <n v="358"/>
    <n v="7"/>
    <n v="2509"/>
    <x v="0"/>
    <n v="126"/>
    <n v="9"/>
    <x v="1"/>
    <n v="0.30011956954962138"/>
    <n v="753"/>
  </r>
  <r>
    <s v="ORD004341"/>
    <s v="CUST8110"/>
    <s v="George Harding"/>
    <s v="michael.cox@yahoo.com"/>
    <x v="1"/>
    <d v="2023-03-14T00:00:00"/>
    <x v="280"/>
    <x v="10"/>
    <x v="1"/>
    <s v="February"/>
    <x v="0"/>
    <s v="PROD7504"/>
    <x v="10"/>
    <x v="2"/>
    <n v="194"/>
    <n v="3"/>
    <n v="582"/>
    <x v="1"/>
    <n v="31"/>
    <n v="3"/>
    <x v="0"/>
    <n v="0.30068728522336768"/>
    <n v="175"/>
  </r>
  <r>
    <s v="ORD004342"/>
    <s v="CUST1142"/>
    <s v="Kevin Reynolds"/>
    <s v="mark.moore@outlook.com"/>
    <x v="1"/>
    <d v="2023-10-18T00:00:00"/>
    <x v="696"/>
    <x v="8"/>
    <x v="1"/>
    <s v="September"/>
    <x v="0"/>
    <s v="PROD3737"/>
    <x v="9"/>
    <x v="4"/>
    <n v="702"/>
    <n v="3"/>
    <n v="2106"/>
    <x v="1"/>
    <n v="221"/>
    <n v="5"/>
    <x v="0"/>
    <n v="0.25023741690408358"/>
    <n v="527"/>
  </r>
  <r>
    <s v="ORD004343"/>
    <s v="CUST9229"/>
    <s v="Amanda Anderson"/>
    <s v="theresa.christensen@outlook.com"/>
    <x v="4"/>
    <d v="2024-05-22T00:00:00"/>
    <x v="281"/>
    <x v="11"/>
    <x v="0"/>
    <s v="July"/>
    <x v="0"/>
    <s v="PROD7505"/>
    <x v="19"/>
    <x v="2"/>
    <n v="1036"/>
    <n v="5"/>
    <n v="5179"/>
    <x v="1"/>
    <n v="646"/>
    <n v="3"/>
    <x v="0"/>
    <n v="0.30005792624058697"/>
    <n v="1554"/>
  </r>
  <r>
    <s v="ORD004344"/>
    <s v="CUST9773"/>
    <s v="Sandra Luna"/>
    <s v="eric.ruiz@outlook.com"/>
    <x v="3"/>
    <d v="2024-02-29T00:00:00"/>
    <x v="592"/>
    <x v="5"/>
    <x v="1"/>
    <s v="October"/>
    <x v="0"/>
    <s v="PROD1808"/>
    <x v="15"/>
    <x v="1"/>
    <n v="616"/>
    <n v="4"/>
    <n v="2463"/>
    <x v="0"/>
    <n v="233"/>
    <n v="9"/>
    <x v="1"/>
    <n v="0.14981729598051158"/>
    <n v="369"/>
  </r>
  <r>
    <s v="ORD004345"/>
    <s v="CUST5147"/>
    <s v="Chase Gregory"/>
    <s v="michael.jones@outlook.com"/>
    <x v="3"/>
    <d v="2023-06-07T00:00:00"/>
    <x v="364"/>
    <x v="8"/>
    <x v="1"/>
    <s v="September"/>
    <x v="0"/>
    <s v="PROD7827"/>
    <x v="13"/>
    <x v="4"/>
    <n v="276"/>
    <n v="2"/>
    <n v="552"/>
    <x v="1"/>
    <n v="65"/>
    <n v="8"/>
    <x v="1"/>
    <n v="0.25"/>
    <n v="138"/>
  </r>
  <r>
    <s v="ORD004346"/>
    <s v="CUST9675"/>
    <s v="Denise Ali"/>
    <s v="brian.richardson@yahoo.com"/>
    <x v="2"/>
    <d v="2024-04-11T00:00:00"/>
    <x v="660"/>
    <x v="1"/>
    <x v="0"/>
    <s v="December"/>
    <x v="0"/>
    <s v="PROD4759"/>
    <x v="0"/>
    <x v="0"/>
    <n v="931"/>
    <n v="10"/>
    <n v="9312"/>
    <x v="1"/>
    <n v="823"/>
    <n v="3"/>
    <x v="0"/>
    <n v="0.40002147766323026"/>
    <n v="3725"/>
  </r>
  <r>
    <s v="ORD004347"/>
    <s v="CUST6542"/>
    <s v="Jillian Smith"/>
    <s v="robert.jenkins@yahoo.com"/>
    <x v="4"/>
    <d v="2024-10-10T00:00:00"/>
    <x v="280"/>
    <x v="10"/>
    <x v="1"/>
    <s v="February"/>
    <x v="0"/>
    <s v="PROD5236"/>
    <x v="14"/>
    <x v="4"/>
    <n v="188"/>
    <n v="3"/>
    <n v="565"/>
    <x v="2"/>
    <n v="46"/>
    <n v="8"/>
    <x v="1"/>
    <n v="0.24955752212389382"/>
    <n v="141"/>
  </r>
  <r>
    <s v="ORD004348"/>
    <s v="CUST8224"/>
    <s v="Jeremiah Stewart"/>
    <s v="brian.edwards@hotmail.com"/>
    <x v="0"/>
    <d v="2023-02-05T00:00:00"/>
    <x v="110"/>
    <x v="2"/>
    <x v="0"/>
    <s v="May"/>
    <x v="0"/>
    <s v="PROD8439"/>
    <x v="2"/>
    <x v="1"/>
    <n v="63"/>
    <n v="3"/>
    <n v="188"/>
    <x v="1"/>
    <n v="27"/>
    <n v="2"/>
    <x v="0"/>
    <n v="0.14893617021276595"/>
    <n v="28"/>
  </r>
  <r>
    <s v="ORD004349"/>
    <s v="CUST8814"/>
    <s v="Teresa Chen"/>
    <s v="kathryn.shaffer@yahoo.com"/>
    <x v="2"/>
    <d v="2024-04-13T00:00:00"/>
    <x v="98"/>
    <x v="4"/>
    <x v="1"/>
    <s v="April"/>
    <x v="0"/>
    <s v="PROD3488"/>
    <x v="20"/>
    <x v="3"/>
    <n v="395"/>
    <n v="1"/>
    <n v="395"/>
    <x v="1"/>
    <n v="32"/>
    <n v="9"/>
    <x v="1"/>
    <n v="0.34936708860759491"/>
    <n v="138"/>
  </r>
  <r>
    <s v="ORD004350"/>
    <s v="CUST4801"/>
    <s v="Calvin Nelson"/>
    <s v="dan.holmes@gmail.com"/>
    <x v="0"/>
    <d v="2023-10-13T00:00:00"/>
    <x v="705"/>
    <x v="5"/>
    <x v="1"/>
    <s v="October"/>
    <x v="0"/>
    <s v="PROD6467"/>
    <x v="14"/>
    <x v="4"/>
    <n v="19"/>
    <n v="2"/>
    <n v="38"/>
    <x v="1"/>
    <n v="3"/>
    <n v="4"/>
    <x v="0"/>
    <n v="0.23684210526315788"/>
    <n v="9"/>
  </r>
  <r>
    <s v="ORD004351"/>
    <s v="CUST2502"/>
    <s v="John Richards"/>
    <s v="diana.bauer@gmail.com"/>
    <x v="6"/>
    <d v="2023-11-13T00:00:00"/>
    <x v="692"/>
    <x v="3"/>
    <x v="1"/>
    <s v="March"/>
    <x v="0"/>
    <s v="PROD6366"/>
    <x v="8"/>
    <x v="2"/>
    <n v="157"/>
    <n v="2"/>
    <n v="315"/>
    <x v="3"/>
    <n v="45"/>
    <n v="5"/>
    <x v="0"/>
    <n v="0.29841269841269841"/>
    <n v="94"/>
  </r>
  <r>
    <s v="ORD004352"/>
    <s v="CUST8080"/>
    <s v="Michelle Cole"/>
    <s v="jason.murray@yahoo.com"/>
    <x v="2"/>
    <d v="2024-10-14T00:00:00"/>
    <x v="686"/>
    <x v="8"/>
    <x v="0"/>
    <s v="September"/>
    <x v="0"/>
    <s v="PROD8593"/>
    <x v="1"/>
    <x v="1"/>
    <n v="701"/>
    <n v="1"/>
    <n v="701"/>
    <x v="1"/>
    <n v="52"/>
    <n v="4"/>
    <x v="0"/>
    <n v="0.14978601997146934"/>
    <n v="105"/>
  </r>
  <r>
    <s v="ORD004353"/>
    <s v="CUST6280"/>
    <s v="Jacqueline Gonzales"/>
    <s v="tyler.johnson@yahoo.com"/>
    <x v="2"/>
    <d v="2023-04-03T00:00:00"/>
    <x v="712"/>
    <x v="5"/>
    <x v="0"/>
    <s v="October"/>
    <x v="1"/>
    <s v="PROD5066"/>
    <x v="13"/>
    <x v="4"/>
    <n v="664"/>
    <n v="1"/>
    <n v="664"/>
    <x v="0"/>
    <n v="59"/>
    <m/>
    <x v="2"/>
    <n v="0.25"/>
    <n v="166"/>
  </r>
  <r>
    <s v="ORD004354"/>
    <s v="CUST5144"/>
    <s v="Alexandra Castaneda MD"/>
    <s v="brandon.baker@gmail.com"/>
    <x v="3"/>
    <d v="2024-06-25T00:00:00"/>
    <x v="384"/>
    <x v="9"/>
    <x v="1"/>
    <s v="June"/>
    <x v="0"/>
    <s v="PROD4972"/>
    <x v="21"/>
    <x v="1"/>
    <n v="847"/>
    <n v="3"/>
    <n v="2540"/>
    <x v="3"/>
    <n v="133"/>
    <n v="5"/>
    <x v="0"/>
    <n v="0.15"/>
    <n v="381"/>
  </r>
  <r>
    <s v="ORD004355"/>
    <s v="CUST3421"/>
    <s v="Evelyn Padilla"/>
    <s v="sandra.gutierrez@yahoo.com"/>
    <x v="0"/>
    <d v="2024-03-15T00:00:00"/>
    <x v="284"/>
    <x v="3"/>
    <x v="0"/>
    <s v="March"/>
    <x v="0"/>
    <s v="PROD9169"/>
    <x v="13"/>
    <x v="4"/>
    <n v="751"/>
    <n v="1"/>
    <n v="751"/>
    <x v="1"/>
    <n v="105"/>
    <n v="10"/>
    <x v="1"/>
    <n v="0.25033288948069243"/>
    <n v="188"/>
  </r>
  <r>
    <s v="ORD004356"/>
    <s v="CUST4613"/>
    <s v="Jessica Reed"/>
    <s v="william.beck@outlook.com"/>
    <x v="0"/>
    <d v="2023-02-01T00:00:00"/>
    <x v="503"/>
    <x v="4"/>
    <x v="0"/>
    <s v="April"/>
    <x v="0"/>
    <s v="PROD7294"/>
    <x v="13"/>
    <x v="4"/>
    <n v="109"/>
    <n v="3"/>
    <n v="326"/>
    <x v="2"/>
    <n v="24"/>
    <n v="5"/>
    <x v="0"/>
    <n v="0.25153374233128833"/>
    <n v="82"/>
  </r>
  <r>
    <s v="ORD004357"/>
    <s v="CUST7075"/>
    <s v="Michelle Allen"/>
    <s v="melissa.taylor@gmail.com"/>
    <x v="1"/>
    <d v="2023-06-23T00:00:00"/>
    <x v="250"/>
    <x v="0"/>
    <x v="1"/>
    <s v="January"/>
    <x v="0"/>
    <s v="PROD7196"/>
    <x v="16"/>
    <x v="0"/>
    <n v="107"/>
    <n v="2"/>
    <n v="214"/>
    <x v="1"/>
    <n v="31"/>
    <n v="5"/>
    <x v="0"/>
    <n v="0.40186915887850466"/>
    <n v="86"/>
  </r>
  <r>
    <s v="ORD004358"/>
    <s v="CUST7972"/>
    <s v="Robert Pierce"/>
    <s v="courtney.herrera@hotmail.com"/>
    <x v="2"/>
    <d v="2024-06-12T00:00:00"/>
    <x v="38"/>
    <x v="8"/>
    <x v="1"/>
    <s v="September"/>
    <x v="0"/>
    <s v="PROD9059"/>
    <x v="11"/>
    <x v="3"/>
    <n v="885"/>
    <n v="5"/>
    <n v="4425"/>
    <x v="4"/>
    <n v="458"/>
    <n v="9"/>
    <x v="1"/>
    <n v="0.35005649717514126"/>
    <n v="1549"/>
  </r>
  <r>
    <s v="ORD004359"/>
    <s v="CUST5094"/>
    <s v="Jason Johnson"/>
    <s v="michael.moore@yahoo.com"/>
    <x v="4"/>
    <d v="2024-10-30T00:00:00"/>
    <x v="247"/>
    <x v="11"/>
    <x v="1"/>
    <s v="July"/>
    <x v="0"/>
    <s v="PROD1786"/>
    <x v="13"/>
    <x v="4"/>
    <n v="342"/>
    <n v="6"/>
    <n v="2051"/>
    <x v="0"/>
    <n v="173"/>
    <n v="2"/>
    <x v="0"/>
    <n v="0.25012189176011701"/>
    <n v="513"/>
  </r>
  <r>
    <s v="ORD004360"/>
    <s v="CUST5509"/>
    <s v="Whitney Perry"/>
    <s v="donald.banks@yahoo.com"/>
    <x v="5"/>
    <d v="2024-03-30T00:00:00"/>
    <x v="98"/>
    <x v="4"/>
    <x v="1"/>
    <s v="April"/>
    <x v="1"/>
    <s v="PROD9112"/>
    <x v="6"/>
    <x v="0"/>
    <n v="999"/>
    <n v="4"/>
    <n v="3996"/>
    <x v="0"/>
    <n v="373"/>
    <m/>
    <x v="2"/>
    <n v="0.39989989989989988"/>
    <n v="1598"/>
  </r>
  <r>
    <s v="ORD004361"/>
    <s v="CUST7061"/>
    <s v="Angela Parks"/>
    <s v="brian.brown@outlook.com"/>
    <x v="5"/>
    <d v="2024-10-17T00:00:00"/>
    <x v="293"/>
    <x v="9"/>
    <x v="0"/>
    <s v="June"/>
    <x v="0"/>
    <s v="PROD1344"/>
    <x v="0"/>
    <x v="0"/>
    <n v="177"/>
    <n v="4"/>
    <n v="706"/>
    <x v="1"/>
    <n v="35"/>
    <n v="3"/>
    <x v="0"/>
    <n v="0.40084985835694054"/>
    <n v="283"/>
  </r>
  <r>
    <s v="ORD004362"/>
    <s v="CUST9546"/>
    <s v="Megan Wright"/>
    <s v="sarah.johnson@hotmail.com"/>
    <x v="1"/>
    <d v="2024-08-16T00:00:00"/>
    <x v="626"/>
    <x v="1"/>
    <x v="1"/>
    <s v="December"/>
    <x v="0"/>
    <s v="PROD1072"/>
    <x v="9"/>
    <x v="4"/>
    <n v="106"/>
    <n v="6"/>
    <n v="636"/>
    <x v="0"/>
    <n v="33"/>
    <n v="10"/>
    <x v="1"/>
    <n v="0.25"/>
    <n v="159"/>
  </r>
  <r>
    <s v="ORD004363"/>
    <s v="CUST7515"/>
    <s v="Dr. Kathryn Robinson MD"/>
    <s v="diana.johnson@outlook.com"/>
    <x v="3"/>
    <d v="2024-07-03T00:00:00"/>
    <x v="143"/>
    <x v="6"/>
    <x v="1"/>
    <s v="August"/>
    <x v="0"/>
    <s v="PROD6218"/>
    <x v="2"/>
    <x v="1"/>
    <n v="237"/>
    <n v="5"/>
    <n v="1187"/>
    <x v="2"/>
    <n v="173"/>
    <n v="2"/>
    <x v="0"/>
    <n v="0.14995787700084245"/>
    <n v="178"/>
  </r>
  <r>
    <s v="ORD004364"/>
    <s v="CUST1471"/>
    <s v="Christina Myers"/>
    <s v="dylan.gomez@yahoo.com"/>
    <x v="4"/>
    <d v="2023-01-01T00:00:00"/>
    <x v="426"/>
    <x v="1"/>
    <x v="0"/>
    <s v="December"/>
    <x v="0"/>
    <s v="PROD9666"/>
    <x v="9"/>
    <x v="4"/>
    <n v="1540"/>
    <n v="8"/>
    <n v="12316"/>
    <x v="1"/>
    <n v="842"/>
    <n v="2"/>
    <x v="0"/>
    <n v="0.25"/>
    <n v="3079"/>
  </r>
  <r>
    <s v="ORD004365"/>
    <s v="CUST5067"/>
    <s v="Brenda Gonzalez"/>
    <s v="anthony.jordan@outlook.com"/>
    <x v="3"/>
    <d v="2023-07-21T00:00:00"/>
    <x v="694"/>
    <x v="10"/>
    <x v="0"/>
    <s v="February"/>
    <x v="0"/>
    <s v="PROD8039"/>
    <x v="18"/>
    <x v="0"/>
    <n v="501"/>
    <n v="1"/>
    <n v="501"/>
    <x v="0"/>
    <n v="32"/>
    <n v="2"/>
    <x v="0"/>
    <n v="0.39920159680638723"/>
    <n v="200"/>
  </r>
  <r>
    <s v="ORD004366"/>
    <s v="CUST8094"/>
    <s v="Mr. Matthew Stewart DDS"/>
    <s v="brooke.long@hotmail.com"/>
    <x v="0"/>
    <d v="2023-08-12T00:00:00"/>
    <x v="350"/>
    <x v="5"/>
    <x v="1"/>
    <s v="October"/>
    <x v="0"/>
    <s v="PROD1148"/>
    <x v="20"/>
    <x v="3"/>
    <n v="164"/>
    <n v="4"/>
    <n v="656"/>
    <x v="3"/>
    <n v="90"/>
    <n v="7"/>
    <x v="0"/>
    <n v="0.34908536585365851"/>
    <n v="229"/>
  </r>
  <r>
    <s v="ORD004367"/>
    <s v="CUST2169"/>
    <s v="Tara Mayer"/>
    <s v="frances.bell@outlook.com"/>
    <x v="5"/>
    <d v="2024-08-22T00:00:00"/>
    <x v="647"/>
    <x v="2"/>
    <x v="1"/>
    <s v="May"/>
    <x v="1"/>
    <s v="PROD6336"/>
    <x v="11"/>
    <x v="3"/>
    <n v="222"/>
    <n v="4"/>
    <n v="889"/>
    <x v="1"/>
    <n v="125"/>
    <m/>
    <x v="2"/>
    <n v="0.34983127109111362"/>
    <n v="311"/>
  </r>
  <r>
    <s v="ORD004368"/>
    <s v="CUST8710"/>
    <s v="Ryan Herring"/>
    <s v="jodi.everett@hotmail.com"/>
    <x v="5"/>
    <d v="2024-12-29T00:00:00"/>
    <x v="574"/>
    <x v="8"/>
    <x v="0"/>
    <s v="September"/>
    <x v="0"/>
    <s v="PROD6835"/>
    <x v="16"/>
    <x v="0"/>
    <n v="251"/>
    <n v="1"/>
    <n v="251"/>
    <x v="0"/>
    <n v="22"/>
    <n v="6"/>
    <x v="0"/>
    <n v="0.39840637450199201"/>
    <n v="100"/>
  </r>
  <r>
    <s v="ORD004369"/>
    <s v="CUST7219"/>
    <s v="Andrew Robertson"/>
    <s v="james.hill@hotmail.com"/>
    <x v="4"/>
    <d v="2024-10-09T00:00:00"/>
    <x v="506"/>
    <x v="5"/>
    <x v="0"/>
    <s v="October"/>
    <x v="0"/>
    <s v="PROD4260"/>
    <x v="11"/>
    <x v="3"/>
    <n v="43"/>
    <n v="3"/>
    <n v="129"/>
    <x v="1"/>
    <n v="15"/>
    <n v="9"/>
    <x v="1"/>
    <n v="0.34883720930232559"/>
    <n v="45"/>
  </r>
  <r>
    <s v="ORD004370"/>
    <s v="CUST5569"/>
    <s v="Ethan Garner"/>
    <s v="deborah.perez@gmail.com"/>
    <x v="5"/>
    <d v="2024-07-26T00:00:00"/>
    <x v="28"/>
    <x v="8"/>
    <x v="0"/>
    <s v="September"/>
    <x v="0"/>
    <s v="PROD5165"/>
    <x v="18"/>
    <x v="0"/>
    <n v="331"/>
    <n v="3"/>
    <n v="992"/>
    <x v="4"/>
    <n v="130"/>
    <n v="9"/>
    <x v="1"/>
    <n v="0.40020161290322581"/>
    <n v="397"/>
  </r>
  <r>
    <s v="ORD004371"/>
    <s v="CUST6161"/>
    <s v="Robert Hayes"/>
    <s v="veronica.dennis@gmail.com"/>
    <x v="0"/>
    <d v="2024-01-01T00:00:00"/>
    <x v="706"/>
    <x v="1"/>
    <x v="0"/>
    <s v="December"/>
    <x v="0"/>
    <s v="PROD8229"/>
    <x v="8"/>
    <x v="2"/>
    <n v="639"/>
    <n v="8"/>
    <n v="5109"/>
    <x v="1"/>
    <n v="453"/>
    <n v="5"/>
    <x v="0"/>
    <n v="0.30005871990604815"/>
    <n v="1533"/>
  </r>
  <r>
    <s v="ORD004372"/>
    <s v="CUST8181"/>
    <s v="Timothy Edwards"/>
    <s v="barbara.jackson@hotmail.com"/>
    <x v="1"/>
    <d v="2023-03-10T00:00:00"/>
    <x v="104"/>
    <x v="7"/>
    <x v="1"/>
    <s v="November"/>
    <x v="0"/>
    <s v="PROD1702"/>
    <x v="20"/>
    <x v="3"/>
    <n v="800"/>
    <n v="4"/>
    <n v="3198"/>
    <x v="1"/>
    <n v="163"/>
    <n v="8"/>
    <x v="1"/>
    <n v="0.34990619136960599"/>
    <n v="1119"/>
  </r>
  <r>
    <s v="ORD004373"/>
    <s v="CUST7702"/>
    <s v="Kimberly Levy"/>
    <s v="adam.smith@outlook.com"/>
    <x v="4"/>
    <d v="2024-12-11T00:00:00"/>
    <x v="707"/>
    <x v="5"/>
    <x v="0"/>
    <s v="October"/>
    <x v="0"/>
    <s v="PROD5937"/>
    <x v="8"/>
    <x v="2"/>
    <n v="89"/>
    <n v="1"/>
    <n v="89"/>
    <x v="3"/>
    <n v="10"/>
    <n v="5"/>
    <x v="0"/>
    <n v="0.30337078651685395"/>
    <n v="27"/>
  </r>
  <r>
    <s v="ORD004374"/>
    <s v="CUST3188"/>
    <s v="Janice Clark"/>
    <s v="katie.price@outlook.com"/>
    <x v="1"/>
    <d v="2023-10-13T00:00:00"/>
    <x v="299"/>
    <x v="6"/>
    <x v="0"/>
    <s v="August"/>
    <x v="2"/>
    <s v="PROD2166"/>
    <x v="19"/>
    <x v="2"/>
    <n v="230"/>
    <n v="2"/>
    <n v="461"/>
    <x v="0"/>
    <n v="45"/>
    <m/>
    <x v="2"/>
    <n v="0.29934924078091107"/>
    <n v="138"/>
  </r>
  <r>
    <s v="ORD004375"/>
    <s v="CUST6032"/>
    <s v="Jaclyn King"/>
    <s v="natalie.nelson@hotmail.com"/>
    <x v="6"/>
    <d v="2024-07-16T00:00:00"/>
    <x v="61"/>
    <x v="3"/>
    <x v="0"/>
    <s v="March"/>
    <x v="0"/>
    <s v="PROD1557"/>
    <x v="9"/>
    <x v="4"/>
    <n v="90"/>
    <n v="5"/>
    <n v="450"/>
    <x v="4"/>
    <n v="63"/>
    <n v="8"/>
    <x v="1"/>
    <n v="0.25111111111111112"/>
    <n v="113"/>
  </r>
  <r>
    <s v="ORD004376"/>
    <s v="CUST5100"/>
    <s v="David Freeman"/>
    <s v="diane.kim@outlook.com"/>
    <x v="1"/>
    <d v="2024-01-15T00:00:00"/>
    <x v="520"/>
    <x v="1"/>
    <x v="0"/>
    <s v="December"/>
    <x v="0"/>
    <s v="PROD7995"/>
    <x v="19"/>
    <x v="2"/>
    <n v="302"/>
    <n v="2"/>
    <n v="605"/>
    <x v="0"/>
    <n v="72"/>
    <n v="5"/>
    <x v="0"/>
    <n v="0.29917355371900828"/>
    <n v="181"/>
  </r>
  <r>
    <s v="ORD004377"/>
    <s v="CUST8831"/>
    <s v="Luis Griffith"/>
    <s v="melissa.clark@hotmail.com"/>
    <x v="2"/>
    <d v="2023-03-18T00:00:00"/>
    <x v="315"/>
    <x v="10"/>
    <x v="1"/>
    <s v="February"/>
    <x v="0"/>
    <s v="PROD4440"/>
    <x v="17"/>
    <x v="3"/>
    <n v="380"/>
    <n v="4"/>
    <n v="1520"/>
    <x v="1"/>
    <n v="167"/>
    <n v="6"/>
    <x v="0"/>
    <n v="0.35"/>
    <n v="532"/>
  </r>
  <r>
    <s v="ORD004378"/>
    <s v="CUST8148"/>
    <s v="Mark Green Jr."/>
    <s v="sean.fields@yahoo.com"/>
    <x v="1"/>
    <d v="2024-08-09T00:00:00"/>
    <x v="613"/>
    <x v="5"/>
    <x v="0"/>
    <s v="October"/>
    <x v="0"/>
    <s v="PROD3203"/>
    <x v="14"/>
    <x v="4"/>
    <n v="688"/>
    <n v="6"/>
    <n v="4128"/>
    <x v="0"/>
    <n v="561"/>
    <n v="8"/>
    <x v="1"/>
    <n v="0.25"/>
    <n v="1032"/>
  </r>
  <r>
    <s v="ORD004379"/>
    <s v="CUST1514"/>
    <s v="Brenda Daniels"/>
    <s v="andrew.wilkerson@yahoo.com"/>
    <x v="6"/>
    <d v="2023-10-29T00:00:00"/>
    <x v="30"/>
    <x v="7"/>
    <x v="0"/>
    <s v="November"/>
    <x v="0"/>
    <s v="PROD8129"/>
    <x v="18"/>
    <x v="0"/>
    <n v="438"/>
    <n v="4"/>
    <n v="1751"/>
    <x v="0"/>
    <n v="150"/>
    <n v="3"/>
    <x v="0"/>
    <n v="0.39977155910908052"/>
    <n v="700"/>
  </r>
  <r>
    <s v="ORD004380"/>
    <s v="CUST5593"/>
    <s v="Daryl Davis"/>
    <s v="ian.newton@yahoo.com"/>
    <x v="6"/>
    <d v="2023-06-22T00:00:00"/>
    <x v="435"/>
    <x v="0"/>
    <x v="0"/>
    <s v="January"/>
    <x v="0"/>
    <s v="PROD9861"/>
    <x v="8"/>
    <x v="2"/>
    <n v="545"/>
    <n v="3"/>
    <n v="1636"/>
    <x v="1"/>
    <n v="174"/>
    <n v="3"/>
    <x v="0"/>
    <n v="0.30012224938875304"/>
    <n v="491"/>
  </r>
  <r>
    <s v="ORD004381"/>
    <s v="CUST2227"/>
    <s v="Dustin Garrett"/>
    <s v="carolyn.alvarez@yahoo.com"/>
    <x v="5"/>
    <d v="2024-01-22T00:00:00"/>
    <x v="417"/>
    <x v="1"/>
    <x v="0"/>
    <s v="December"/>
    <x v="0"/>
    <s v="PROD3162"/>
    <x v="6"/>
    <x v="0"/>
    <n v="909"/>
    <n v="10"/>
    <n v="9086"/>
    <x v="0"/>
    <n v="776"/>
    <n v="3"/>
    <x v="0"/>
    <n v="0.39995597622716267"/>
    <n v="3634"/>
  </r>
  <r>
    <s v="ORD004382"/>
    <s v="CUST4953"/>
    <s v="Evan Hernandez"/>
    <s v="veronica.small@outlook.com"/>
    <x v="3"/>
    <d v="2024-01-23T00:00:00"/>
    <x v="677"/>
    <x v="11"/>
    <x v="1"/>
    <s v="July"/>
    <x v="0"/>
    <s v="PROD2837"/>
    <x v="18"/>
    <x v="0"/>
    <n v="933"/>
    <n v="2"/>
    <n v="1865"/>
    <x v="0"/>
    <n v="112"/>
    <n v="8"/>
    <x v="1"/>
    <n v="0.4"/>
    <n v="746"/>
  </r>
  <r>
    <s v="ORD004383"/>
    <s v="CUST3345"/>
    <s v="Amy Johnson"/>
    <s v="tammy.hess@outlook.com"/>
    <x v="1"/>
    <d v="2024-12-19T00:00:00"/>
    <x v="46"/>
    <x v="8"/>
    <x v="0"/>
    <s v="September"/>
    <x v="0"/>
    <s v="PROD3421"/>
    <x v="18"/>
    <x v="0"/>
    <n v="783"/>
    <n v="5"/>
    <n v="3917"/>
    <x v="2"/>
    <n v="400"/>
    <n v="5"/>
    <x v="0"/>
    <n v="0.4000510594842992"/>
    <n v="1567"/>
  </r>
  <r>
    <s v="ORD004384"/>
    <s v="CUST2832"/>
    <s v="Andrew Nelson"/>
    <s v="amy.perkins@hotmail.com"/>
    <x v="1"/>
    <d v="2023-10-15T00:00:00"/>
    <x v="127"/>
    <x v="4"/>
    <x v="0"/>
    <s v="April"/>
    <x v="0"/>
    <s v="PROD9166"/>
    <x v="7"/>
    <x v="4"/>
    <n v="698"/>
    <n v="2"/>
    <n v="1396"/>
    <x v="0"/>
    <n v="209"/>
    <n v="10"/>
    <x v="1"/>
    <n v="0.25"/>
    <n v="349"/>
  </r>
  <r>
    <s v="ORD004385"/>
    <s v="CUST2279"/>
    <s v="Sabrina Ware"/>
    <s v="erin.reilly@yahoo.com"/>
    <x v="2"/>
    <d v="2024-01-22T00:00:00"/>
    <x v="358"/>
    <x v="8"/>
    <x v="1"/>
    <s v="September"/>
    <x v="0"/>
    <s v="PROD5936"/>
    <x v="6"/>
    <x v="0"/>
    <n v="91"/>
    <n v="5"/>
    <n v="456"/>
    <x v="2"/>
    <n v="31"/>
    <n v="6"/>
    <x v="0"/>
    <n v="0.39912280701754388"/>
    <n v="182"/>
  </r>
  <r>
    <s v="ORD004386"/>
    <s v="CUST3366"/>
    <s v="Carlos Edwards"/>
    <s v="michael.malone@hotmail.com"/>
    <x v="2"/>
    <d v="2024-03-13T00:00:00"/>
    <x v="658"/>
    <x v="9"/>
    <x v="1"/>
    <s v="June"/>
    <x v="1"/>
    <s v="PROD3118"/>
    <x v="6"/>
    <x v="0"/>
    <n v="318"/>
    <n v="6"/>
    <n v="1906"/>
    <x v="3"/>
    <n v="276"/>
    <m/>
    <x v="2"/>
    <n v="0.39979013641133265"/>
    <n v="762"/>
  </r>
  <r>
    <s v="ORD004387"/>
    <s v="CUST5362"/>
    <s v="April York"/>
    <s v="susan.james@outlook.com"/>
    <x v="0"/>
    <d v="2024-01-21T00:00:00"/>
    <x v="82"/>
    <x v="9"/>
    <x v="0"/>
    <s v="June"/>
    <x v="0"/>
    <s v="PROD4853"/>
    <x v="12"/>
    <x v="3"/>
    <n v="1151"/>
    <n v="2"/>
    <n v="2302"/>
    <x v="1"/>
    <n v="216"/>
    <n v="2"/>
    <x v="0"/>
    <n v="0.35013032145960032"/>
    <n v="806"/>
  </r>
  <r>
    <s v="ORD004388"/>
    <s v="CUST8027"/>
    <s v="Justin Randolph"/>
    <s v="stacey.jones@gmail.com"/>
    <x v="0"/>
    <d v="2023-11-07T00:00:00"/>
    <x v="238"/>
    <x v="4"/>
    <x v="0"/>
    <s v="April"/>
    <x v="0"/>
    <s v="PROD3636"/>
    <x v="20"/>
    <x v="3"/>
    <n v="368"/>
    <n v="2"/>
    <n v="736"/>
    <x v="2"/>
    <n v="75"/>
    <n v="9"/>
    <x v="1"/>
    <n v="0.35054347826086957"/>
    <n v="258"/>
  </r>
  <r>
    <s v="ORD004389"/>
    <s v="CUST1037"/>
    <s v="Stanley Hinton"/>
    <s v="andrew.rogers@gmail.com"/>
    <x v="5"/>
    <d v="2024-02-12T00:00:00"/>
    <x v="31"/>
    <x v="3"/>
    <x v="1"/>
    <s v="March"/>
    <x v="0"/>
    <s v="PROD2985"/>
    <x v="9"/>
    <x v="4"/>
    <n v="159"/>
    <n v="2"/>
    <n v="318"/>
    <x v="1"/>
    <n v="19"/>
    <n v="5"/>
    <x v="0"/>
    <n v="0.25157232704402516"/>
    <n v="80"/>
  </r>
  <r>
    <s v="ORD004390"/>
    <s v="CUST1925"/>
    <s v="Jerry Randolph"/>
    <s v="heather.warner@yahoo.com"/>
    <x v="5"/>
    <d v="2024-02-26T00:00:00"/>
    <x v="499"/>
    <x v="4"/>
    <x v="0"/>
    <s v="April"/>
    <x v="1"/>
    <s v="PROD8448"/>
    <x v="0"/>
    <x v="0"/>
    <n v="961"/>
    <n v="2"/>
    <n v="1921"/>
    <x v="0"/>
    <n v="271"/>
    <m/>
    <x v="2"/>
    <n v="0.40031233732431026"/>
    <n v="769"/>
  </r>
  <r>
    <s v="ORD004391"/>
    <s v="CUST9265"/>
    <s v="Mary Larsen"/>
    <s v="christopher.james@gmail.com"/>
    <x v="1"/>
    <d v="2023-06-15T00:00:00"/>
    <x v="443"/>
    <x v="5"/>
    <x v="1"/>
    <s v="October"/>
    <x v="0"/>
    <s v="PROD1713"/>
    <x v="0"/>
    <x v="0"/>
    <n v="1066"/>
    <n v="6"/>
    <n v="6395"/>
    <x v="0"/>
    <n v="436"/>
    <n v="2"/>
    <x v="0"/>
    <n v="0.4"/>
    <n v="2558"/>
  </r>
  <r>
    <s v="ORD004392"/>
    <s v="CUST4448"/>
    <s v="Daniel Mullins Jr."/>
    <s v="timothy.henderson@outlook.com"/>
    <x v="0"/>
    <d v="2024-01-03T00:00:00"/>
    <x v="615"/>
    <x v="0"/>
    <x v="1"/>
    <s v="January"/>
    <x v="0"/>
    <s v="PROD7473"/>
    <x v="1"/>
    <x v="1"/>
    <n v="31"/>
    <n v="2"/>
    <n v="63"/>
    <x v="1"/>
    <n v="4"/>
    <n v="5"/>
    <x v="0"/>
    <n v="0.14285714285714285"/>
    <n v="9"/>
  </r>
  <r>
    <s v="ORD004393"/>
    <s v="CUST9669"/>
    <s v="Joe King"/>
    <s v="william.whitney@gmail.com"/>
    <x v="4"/>
    <d v="2024-06-28T00:00:00"/>
    <x v="46"/>
    <x v="8"/>
    <x v="0"/>
    <s v="September"/>
    <x v="0"/>
    <s v="PROD5280"/>
    <x v="0"/>
    <x v="0"/>
    <n v="100"/>
    <n v="2"/>
    <n v="201"/>
    <x v="0"/>
    <n v="10"/>
    <n v="6"/>
    <x v="0"/>
    <n v="0.39800995024875624"/>
    <n v="80"/>
  </r>
  <r>
    <s v="ORD004394"/>
    <s v="CUST9275"/>
    <s v="Victoria Arnold"/>
    <s v="david.ward@hotmail.com"/>
    <x v="3"/>
    <d v="2023-09-20T00:00:00"/>
    <x v="166"/>
    <x v="9"/>
    <x v="0"/>
    <s v="June"/>
    <x v="0"/>
    <s v="PROD8755"/>
    <x v="9"/>
    <x v="4"/>
    <n v="547"/>
    <n v="4"/>
    <n v="2187"/>
    <x v="2"/>
    <n v="210"/>
    <n v="9"/>
    <x v="1"/>
    <n v="0.25011431184270688"/>
    <n v="547"/>
  </r>
  <r>
    <s v="ORD004395"/>
    <s v="CUST6032"/>
    <s v="Christopher Rodriguez"/>
    <s v="gloria.adams@hotmail.com"/>
    <x v="3"/>
    <d v="2024-12-28T00:00:00"/>
    <x v="338"/>
    <x v="2"/>
    <x v="1"/>
    <s v="May"/>
    <x v="0"/>
    <s v="PROD6877"/>
    <x v="10"/>
    <x v="2"/>
    <n v="906"/>
    <n v="2"/>
    <n v="1812"/>
    <x v="1"/>
    <n v="255"/>
    <n v="10"/>
    <x v="1"/>
    <n v="0.29966887417218541"/>
    <n v="543"/>
  </r>
  <r>
    <s v="ORD004396"/>
    <s v="CUST7075"/>
    <s v="Michelle Allen"/>
    <s v="melissa.taylor@gmail.com"/>
    <x v="1"/>
    <d v="2023-06-23T00:00:00"/>
    <x v="44"/>
    <x v="3"/>
    <x v="1"/>
    <s v="March"/>
    <x v="0"/>
    <s v="PROD8556"/>
    <x v="20"/>
    <x v="3"/>
    <n v="735"/>
    <n v="2"/>
    <n v="1470"/>
    <x v="0"/>
    <n v="220"/>
    <n v="4"/>
    <x v="0"/>
    <n v="0.34965986394557824"/>
    <n v="514"/>
  </r>
  <r>
    <s v="ORD004397"/>
    <s v="CUST8835"/>
    <s v="Michael Miller"/>
    <s v="elizabeth.jackson@hotmail.com"/>
    <x v="2"/>
    <d v="2024-11-12T00:00:00"/>
    <x v="84"/>
    <x v="0"/>
    <x v="1"/>
    <s v="January"/>
    <x v="1"/>
    <s v="PROD4659"/>
    <x v="11"/>
    <x v="3"/>
    <n v="733"/>
    <n v="2"/>
    <n v="1466"/>
    <x v="4"/>
    <n v="178"/>
    <m/>
    <x v="2"/>
    <n v="0.34993178717598911"/>
    <n v="513"/>
  </r>
  <r>
    <s v="ORD004398"/>
    <s v="CUST8860"/>
    <s v="Kim Riley"/>
    <s v="emily.hayden@gmail.com"/>
    <x v="6"/>
    <d v="2023-07-29T00:00:00"/>
    <x v="142"/>
    <x v="8"/>
    <x v="0"/>
    <s v="September"/>
    <x v="0"/>
    <s v="PROD9998"/>
    <x v="11"/>
    <x v="3"/>
    <n v="896"/>
    <n v="1"/>
    <n v="896"/>
    <x v="4"/>
    <n v="129"/>
    <n v="3"/>
    <x v="0"/>
    <n v="0.35044642857142855"/>
    <n v="314"/>
  </r>
  <r>
    <s v="ORD004399"/>
    <s v="CUST8370"/>
    <s v="Charles Moran"/>
    <s v="douglas.gonzalez@yahoo.com"/>
    <x v="6"/>
    <d v="2024-02-15T00:00:00"/>
    <x v="272"/>
    <x v="10"/>
    <x v="0"/>
    <s v="February"/>
    <x v="0"/>
    <s v="PROD7228"/>
    <x v="10"/>
    <x v="2"/>
    <n v="749"/>
    <n v="4"/>
    <n v="2996"/>
    <x v="0"/>
    <n v="440"/>
    <n v="4"/>
    <x v="0"/>
    <n v="0.3000667556742323"/>
    <n v="899"/>
  </r>
  <r>
    <s v="ORD004400"/>
    <s v="CUST5891"/>
    <s v="Marissa Watson"/>
    <s v="david.espinoza@outlook.com"/>
    <x v="3"/>
    <d v="2023-07-19T00:00:00"/>
    <x v="373"/>
    <x v="9"/>
    <x v="0"/>
    <s v="June"/>
    <x v="0"/>
    <s v="PROD9844"/>
    <x v="19"/>
    <x v="2"/>
    <n v="510"/>
    <n v="4"/>
    <n v="2040"/>
    <x v="0"/>
    <n v="139"/>
    <n v="6"/>
    <x v="0"/>
    <n v="0.3"/>
    <n v="612"/>
  </r>
  <r>
    <s v="ORD004401"/>
    <s v="CUST9084"/>
    <s v="Amber Martinez MD"/>
    <s v="regina.peters@yahoo.com"/>
    <x v="4"/>
    <d v="2024-12-14T00:00:00"/>
    <x v="440"/>
    <x v="5"/>
    <x v="0"/>
    <s v="October"/>
    <x v="0"/>
    <s v="PROD9024"/>
    <x v="13"/>
    <x v="4"/>
    <n v="298"/>
    <n v="2"/>
    <n v="597"/>
    <x v="1"/>
    <n v="51"/>
    <n v="9"/>
    <x v="1"/>
    <n v="0.24958123953098826"/>
    <n v="149"/>
  </r>
  <r>
    <s v="ORD004402"/>
    <s v="CUST2606"/>
    <s v="Michele Barker"/>
    <s v="karen.torres@gmail.com"/>
    <x v="3"/>
    <d v="2024-02-04T00:00:00"/>
    <x v="381"/>
    <x v="7"/>
    <x v="1"/>
    <s v="November"/>
    <x v="0"/>
    <s v="PROD7622"/>
    <x v="6"/>
    <x v="0"/>
    <n v="819"/>
    <n v="1"/>
    <n v="819"/>
    <x v="0"/>
    <n v="69"/>
    <n v="8"/>
    <x v="1"/>
    <n v="0.40048840048840051"/>
    <n v="328"/>
  </r>
  <r>
    <s v="ORD004403"/>
    <s v="CUST1726"/>
    <s v="Michelle Gutierrez"/>
    <s v="robert.hardy@yahoo.com"/>
    <x v="4"/>
    <d v="2023-10-31T00:00:00"/>
    <x v="208"/>
    <x v="4"/>
    <x v="1"/>
    <s v="April"/>
    <x v="0"/>
    <s v="PROD4432"/>
    <x v="13"/>
    <x v="4"/>
    <n v="96"/>
    <n v="3"/>
    <n v="287"/>
    <x v="1"/>
    <n v="42"/>
    <n v="4"/>
    <x v="0"/>
    <n v="0.25087108013937282"/>
    <n v="72"/>
  </r>
  <r>
    <s v="ORD004404"/>
    <s v="CUST2450"/>
    <s v="Mr. Nicholas Mcdonald"/>
    <s v="carl.thompson@gmail.com"/>
    <x v="1"/>
    <d v="2024-03-18T00:00:00"/>
    <x v="542"/>
    <x v="9"/>
    <x v="0"/>
    <s v="June"/>
    <x v="0"/>
    <s v="PROD6245"/>
    <x v="13"/>
    <x v="4"/>
    <n v="24"/>
    <n v="4"/>
    <n v="95"/>
    <x v="2"/>
    <n v="6"/>
    <n v="3"/>
    <x v="0"/>
    <n v="0.25263157894736843"/>
    <n v="24"/>
  </r>
  <r>
    <s v="ORD004405"/>
    <s v="CUST2079"/>
    <s v="Robert Yates"/>
    <s v="kathleen.smith@gmail.com"/>
    <x v="5"/>
    <d v="2023-12-16T00:00:00"/>
    <x v="179"/>
    <x v="7"/>
    <x v="0"/>
    <s v="November"/>
    <x v="0"/>
    <s v="PROD5307"/>
    <x v="11"/>
    <x v="3"/>
    <n v="350"/>
    <n v="7"/>
    <n v="2450"/>
    <x v="2"/>
    <n v="123"/>
    <n v="5"/>
    <x v="0"/>
    <n v="0.34979591836734691"/>
    <n v="857"/>
  </r>
  <r>
    <s v="ORD004406"/>
    <s v="CUST1597"/>
    <s v="Richard Fernandez"/>
    <s v="tammy.lee@gmail.com"/>
    <x v="3"/>
    <d v="2024-01-18T00:00:00"/>
    <x v="535"/>
    <x v="0"/>
    <x v="1"/>
    <s v="January"/>
    <x v="1"/>
    <s v="PROD2090"/>
    <x v="4"/>
    <x v="2"/>
    <n v="193"/>
    <n v="1"/>
    <n v="193"/>
    <x v="1"/>
    <n v="18"/>
    <m/>
    <x v="2"/>
    <n v="0.30051813471502592"/>
    <n v="58"/>
  </r>
  <r>
    <s v="ORD004407"/>
    <s v="CUST5009"/>
    <s v="Daniel Williams"/>
    <s v="brittany.jones@gmail.com"/>
    <x v="4"/>
    <d v="2023-12-27T00:00:00"/>
    <x v="37"/>
    <x v="11"/>
    <x v="0"/>
    <s v="July"/>
    <x v="0"/>
    <s v="PROD9295"/>
    <x v="8"/>
    <x v="2"/>
    <n v="480"/>
    <n v="2"/>
    <n v="960"/>
    <x v="1"/>
    <n v="98"/>
    <n v="2"/>
    <x v="0"/>
    <n v="0.3"/>
    <n v="288"/>
  </r>
  <r>
    <s v="ORD004408"/>
    <s v="CUST7566"/>
    <s v="Erin Coleman"/>
    <s v="ryan.gonzales@gmail.com"/>
    <x v="1"/>
    <d v="2024-02-10T00:00:00"/>
    <x v="285"/>
    <x v="6"/>
    <x v="1"/>
    <s v="August"/>
    <x v="1"/>
    <s v="PROD8645"/>
    <x v="5"/>
    <x v="3"/>
    <n v="646"/>
    <n v="1"/>
    <n v="646"/>
    <x v="1"/>
    <n v="40"/>
    <m/>
    <x v="2"/>
    <n v="0.34984520123839008"/>
    <n v="226"/>
  </r>
  <r>
    <s v="ORD004409"/>
    <s v="CUST1872"/>
    <s v="Joshua Cisneros"/>
    <s v="frank.lang@gmail.com"/>
    <x v="0"/>
    <d v="2023-09-23T00:00:00"/>
    <x v="172"/>
    <x v="0"/>
    <x v="0"/>
    <s v="January"/>
    <x v="0"/>
    <s v="PROD7293"/>
    <x v="9"/>
    <x v="4"/>
    <n v="735"/>
    <n v="4"/>
    <n v="2938"/>
    <x v="1"/>
    <n v="388"/>
    <n v="7"/>
    <x v="0"/>
    <n v="0.25017018379850237"/>
    <n v="735"/>
  </r>
  <r>
    <s v="ORD004410"/>
    <s v="CUST4967"/>
    <s v="Adam Reynolds"/>
    <s v="margaret.newman@yahoo.com"/>
    <x v="4"/>
    <d v="2023-10-12T00:00:00"/>
    <x v="523"/>
    <x v="8"/>
    <x v="0"/>
    <s v="September"/>
    <x v="0"/>
    <s v="PROD5388"/>
    <x v="11"/>
    <x v="3"/>
    <n v="603"/>
    <n v="2"/>
    <n v="1206"/>
    <x v="1"/>
    <n v="136"/>
    <n v="4"/>
    <x v="0"/>
    <n v="0.34991708126036486"/>
    <n v="422"/>
  </r>
  <r>
    <s v="ORD004411"/>
    <s v="CUST6669"/>
    <s v="Courtney Joseph"/>
    <s v="bobby.butler@hotmail.com"/>
    <x v="1"/>
    <d v="2023-02-28T00:00:00"/>
    <x v="422"/>
    <x v="2"/>
    <x v="1"/>
    <s v="May"/>
    <x v="0"/>
    <s v="PROD6275"/>
    <x v="8"/>
    <x v="2"/>
    <n v="309"/>
    <n v="4"/>
    <n v="1238"/>
    <x v="4"/>
    <n v="100"/>
    <n v="9"/>
    <x v="1"/>
    <n v="0.29967689822294025"/>
    <n v="371"/>
  </r>
  <r>
    <s v="ORD004412"/>
    <s v="CUST3612"/>
    <s v="James Schmitt"/>
    <s v="gina.smith@hotmail.com"/>
    <x v="2"/>
    <d v="2023-08-20T00:00:00"/>
    <x v="664"/>
    <x v="4"/>
    <x v="0"/>
    <s v="April"/>
    <x v="1"/>
    <s v="PROD9381"/>
    <x v="16"/>
    <x v="0"/>
    <n v="688"/>
    <n v="3"/>
    <n v="2063"/>
    <x v="0"/>
    <n v="256"/>
    <m/>
    <x v="2"/>
    <n v="0.39990305380513813"/>
    <n v="825"/>
  </r>
  <r>
    <s v="ORD004413"/>
    <s v="CUST9275"/>
    <s v="Victoria Arnold"/>
    <s v="david.ward@hotmail.com"/>
    <x v="3"/>
    <d v="2023-09-20T00:00:00"/>
    <x v="54"/>
    <x v="0"/>
    <x v="0"/>
    <s v="January"/>
    <x v="0"/>
    <s v="PROD4386"/>
    <x v="10"/>
    <x v="2"/>
    <n v="590"/>
    <n v="4"/>
    <n v="2361"/>
    <x v="1"/>
    <n v="180"/>
    <n v="4"/>
    <x v="0"/>
    <n v="0.29987293519695046"/>
    <n v="708"/>
  </r>
  <r>
    <s v="ORD004414"/>
    <s v="CUST6123"/>
    <s v="Megan Wood"/>
    <s v="kelsey.thompson@hotmail.com"/>
    <x v="5"/>
    <d v="2023-08-22T00:00:00"/>
    <x v="49"/>
    <x v="4"/>
    <x v="1"/>
    <s v="April"/>
    <x v="0"/>
    <s v="PROD7039"/>
    <x v="7"/>
    <x v="4"/>
    <n v="389"/>
    <n v="3"/>
    <n v="1167"/>
    <x v="0"/>
    <n v="150"/>
    <n v="8"/>
    <x v="1"/>
    <n v="0.25021422450728364"/>
    <n v="292"/>
  </r>
  <r>
    <s v="ORD004415"/>
    <s v="CUST4635"/>
    <s v="Richard Payne"/>
    <s v="willie.williams@hotmail.com"/>
    <x v="6"/>
    <d v="2023-04-15T00:00:00"/>
    <x v="363"/>
    <x v="6"/>
    <x v="0"/>
    <s v="August"/>
    <x v="1"/>
    <s v="PROD3835"/>
    <x v="6"/>
    <x v="0"/>
    <n v="408"/>
    <n v="2"/>
    <n v="816"/>
    <x v="0"/>
    <n v="76"/>
    <m/>
    <x v="2"/>
    <n v="0.39950980392156865"/>
    <n v="326"/>
  </r>
  <r>
    <s v="ORD004416"/>
    <s v="CUST6747"/>
    <s v="Sara Holmes"/>
    <s v="elizabeth.herrera@outlook.com"/>
    <x v="3"/>
    <d v="2023-06-25T00:00:00"/>
    <x v="357"/>
    <x v="0"/>
    <x v="1"/>
    <s v="January"/>
    <x v="0"/>
    <s v="PROD6193"/>
    <x v="15"/>
    <x v="1"/>
    <n v="618"/>
    <n v="1"/>
    <n v="618"/>
    <x v="0"/>
    <n v="34"/>
    <n v="9"/>
    <x v="1"/>
    <n v="0.15048543689320387"/>
    <n v="93"/>
  </r>
  <r>
    <s v="ORD004417"/>
    <s v="CUST1750"/>
    <s v="Stacey Smith"/>
    <s v="katelyn.rodriguez@hotmail.com"/>
    <x v="3"/>
    <d v="2023-06-06T00:00:00"/>
    <x v="214"/>
    <x v="11"/>
    <x v="0"/>
    <s v="July"/>
    <x v="0"/>
    <s v="PROD2732"/>
    <x v="17"/>
    <x v="3"/>
    <n v="257"/>
    <n v="1"/>
    <n v="257"/>
    <x v="0"/>
    <n v="28"/>
    <n v="9"/>
    <x v="1"/>
    <n v="0.35019455252918286"/>
    <n v="90"/>
  </r>
  <r>
    <s v="ORD004418"/>
    <s v="CUST6785"/>
    <s v="Danielle Bailey"/>
    <s v="melissa.pena@hotmail.com"/>
    <x v="4"/>
    <d v="2023-01-19T00:00:00"/>
    <x v="569"/>
    <x v="10"/>
    <x v="0"/>
    <s v="February"/>
    <x v="0"/>
    <s v="PROD4229"/>
    <x v="12"/>
    <x v="3"/>
    <n v="79"/>
    <n v="1"/>
    <n v="79"/>
    <x v="1"/>
    <n v="7"/>
    <n v="8"/>
    <x v="1"/>
    <n v="0.35443037974683544"/>
    <n v="28"/>
  </r>
  <r>
    <s v="ORD004419"/>
    <s v="CUST3429"/>
    <s v="James Hickman"/>
    <s v="shawn.andrews@gmail.com"/>
    <x v="2"/>
    <d v="2023-07-15T00:00:00"/>
    <x v="277"/>
    <x v="8"/>
    <x v="0"/>
    <s v="September"/>
    <x v="1"/>
    <s v="PROD5265"/>
    <x v="13"/>
    <x v="4"/>
    <n v="986"/>
    <n v="3"/>
    <n v="2959"/>
    <x v="1"/>
    <n v="343"/>
    <m/>
    <x v="2"/>
    <n v="0.25008448800270361"/>
    <n v="740"/>
  </r>
  <r>
    <s v="ORD004420"/>
    <s v="CUST4783"/>
    <s v="Tiffany Watson"/>
    <s v="laura.jenkins@yahoo.com"/>
    <x v="2"/>
    <d v="2023-07-17T00:00:00"/>
    <x v="228"/>
    <x v="4"/>
    <x v="1"/>
    <s v="April"/>
    <x v="0"/>
    <s v="PROD6239"/>
    <x v="19"/>
    <x v="2"/>
    <n v="211"/>
    <n v="1"/>
    <n v="211"/>
    <x v="0"/>
    <n v="21"/>
    <n v="5"/>
    <x v="0"/>
    <n v="0.29857819905213268"/>
    <n v="63"/>
  </r>
  <r>
    <s v="ORD004421"/>
    <s v="CUST2528"/>
    <s v="Leonard Roth"/>
    <s v="maurice.wood@yahoo.com"/>
    <x v="4"/>
    <d v="2024-02-25T00:00:00"/>
    <x v="540"/>
    <x v="6"/>
    <x v="1"/>
    <s v="August"/>
    <x v="0"/>
    <s v="PROD5477"/>
    <x v="17"/>
    <x v="3"/>
    <n v="468"/>
    <n v="1"/>
    <n v="468"/>
    <x v="3"/>
    <n v="59"/>
    <n v="5"/>
    <x v="0"/>
    <n v="0.3504273504273504"/>
    <n v="164"/>
  </r>
  <r>
    <s v="ORD004422"/>
    <s v="CUST9773"/>
    <s v="Sandra Luna"/>
    <s v="eric.ruiz@outlook.com"/>
    <x v="3"/>
    <d v="2024-02-29T00:00:00"/>
    <x v="154"/>
    <x v="3"/>
    <x v="1"/>
    <s v="March"/>
    <x v="0"/>
    <s v="PROD4569"/>
    <x v="11"/>
    <x v="3"/>
    <n v="843"/>
    <n v="5"/>
    <n v="4214"/>
    <x v="0"/>
    <n v="258"/>
    <n v="2"/>
    <x v="0"/>
    <n v="0.35002373042240154"/>
    <n v="1475"/>
  </r>
  <r>
    <s v="ORD004423"/>
    <s v="CUST8907"/>
    <s v="David Gillespie"/>
    <s v="thomas.grant@gmail.com"/>
    <x v="3"/>
    <d v="2023-08-25T00:00:00"/>
    <x v="673"/>
    <x v="5"/>
    <x v="0"/>
    <s v="October"/>
    <x v="0"/>
    <s v="PROD3450"/>
    <x v="5"/>
    <x v="3"/>
    <n v="1163"/>
    <n v="6"/>
    <n v="6975"/>
    <x v="1"/>
    <n v="755"/>
    <n v="8"/>
    <x v="1"/>
    <n v="0.34996415770609318"/>
    <n v="2441"/>
  </r>
  <r>
    <s v="ORD004424"/>
    <s v="CUST3118"/>
    <s v="Bonnie Estes"/>
    <s v="alice.hopkins@gmail.com"/>
    <x v="0"/>
    <d v="2023-07-09T00:00:00"/>
    <x v="651"/>
    <x v="8"/>
    <x v="1"/>
    <s v="September"/>
    <x v="0"/>
    <s v="PROD9410"/>
    <x v="21"/>
    <x v="1"/>
    <n v="222"/>
    <n v="5"/>
    <n v="1108"/>
    <x v="1"/>
    <n v="82"/>
    <n v="8"/>
    <x v="1"/>
    <n v="0.14981949458483754"/>
    <n v="166"/>
  </r>
  <r>
    <s v="ORD004425"/>
    <s v="CUST1051"/>
    <s v="Bryan Pearson"/>
    <s v="pamela.frost@gmail.com"/>
    <x v="0"/>
    <d v="2023-04-30T00:00:00"/>
    <x v="340"/>
    <x v="11"/>
    <x v="0"/>
    <s v="July"/>
    <x v="1"/>
    <s v="PROD1621"/>
    <x v="10"/>
    <x v="2"/>
    <n v="373"/>
    <n v="1"/>
    <n v="373"/>
    <x v="3"/>
    <n v="55"/>
    <m/>
    <x v="2"/>
    <n v="0.30026809651474529"/>
    <n v="112"/>
  </r>
  <r>
    <s v="ORD004426"/>
    <s v="CUST5561"/>
    <s v="Lori Smith"/>
    <s v="cody.palmer@gmail.com"/>
    <x v="4"/>
    <d v="2023-06-26T00:00:00"/>
    <x v="506"/>
    <x v="5"/>
    <x v="0"/>
    <s v="October"/>
    <x v="0"/>
    <s v="PROD4292"/>
    <x v="4"/>
    <x v="2"/>
    <n v="1163"/>
    <n v="6"/>
    <n v="6980"/>
    <x v="1"/>
    <n v="1035"/>
    <n v="10"/>
    <x v="1"/>
    <n v="0.3"/>
    <n v="2094"/>
  </r>
  <r>
    <s v="ORD004427"/>
    <s v="CUST1781"/>
    <s v="Alfred Avila"/>
    <s v="michael.rodgers@yahoo.com"/>
    <x v="5"/>
    <d v="2023-09-09T00:00:00"/>
    <x v="327"/>
    <x v="5"/>
    <x v="1"/>
    <s v="October"/>
    <x v="0"/>
    <s v="PROD7078"/>
    <x v="9"/>
    <x v="4"/>
    <n v="828"/>
    <n v="1"/>
    <n v="828"/>
    <x v="1"/>
    <n v="101"/>
    <n v="8"/>
    <x v="1"/>
    <n v="0.25"/>
    <n v="207"/>
  </r>
  <r>
    <s v="ORD004428"/>
    <s v="CUST3972"/>
    <s v="Valerie Thomas"/>
    <s v="robert.ortiz@yahoo.com"/>
    <x v="4"/>
    <d v="2023-09-02T00:00:00"/>
    <x v="222"/>
    <x v="5"/>
    <x v="0"/>
    <s v="October"/>
    <x v="1"/>
    <s v="PROD7665"/>
    <x v="21"/>
    <x v="1"/>
    <n v="380"/>
    <n v="3"/>
    <n v="1140"/>
    <x v="1"/>
    <n v="65"/>
    <m/>
    <x v="2"/>
    <n v="0.15"/>
    <n v="171"/>
  </r>
  <r>
    <s v="ORD004429"/>
    <s v="CUST9036"/>
    <s v="Karen Gonzales"/>
    <s v="barbara.carey@gmail.com"/>
    <x v="6"/>
    <d v="2023-12-04T00:00:00"/>
    <x v="371"/>
    <x v="1"/>
    <x v="0"/>
    <s v="December"/>
    <x v="0"/>
    <s v="PROD6657"/>
    <x v="5"/>
    <x v="3"/>
    <n v="335"/>
    <n v="4"/>
    <n v="1340"/>
    <x v="0"/>
    <n v="113"/>
    <n v="2"/>
    <x v="0"/>
    <n v="0.35"/>
    <n v="469"/>
  </r>
  <r>
    <s v="ORD004430"/>
    <s v="CUST9699"/>
    <s v="Mark Hall"/>
    <s v="joshua.holmes@yahoo.com"/>
    <x v="6"/>
    <d v="2023-06-01T00:00:00"/>
    <x v="637"/>
    <x v="0"/>
    <x v="0"/>
    <s v="January"/>
    <x v="0"/>
    <s v="PROD8532"/>
    <x v="14"/>
    <x v="4"/>
    <n v="116"/>
    <n v="2"/>
    <n v="231"/>
    <x v="0"/>
    <n v="32"/>
    <n v="2"/>
    <x v="0"/>
    <n v="0.25108225108225107"/>
    <n v="58"/>
  </r>
  <r>
    <s v="ORD004431"/>
    <s v="CUST4735"/>
    <s v="Ryan Cole"/>
    <s v="laura.rogers@yahoo.com"/>
    <x v="4"/>
    <d v="2024-06-11T00:00:00"/>
    <x v="377"/>
    <x v="7"/>
    <x v="0"/>
    <s v="November"/>
    <x v="0"/>
    <s v="PROD3495"/>
    <x v="0"/>
    <x v="0"/>
    <n v="194"/>
    <n v="6"/>
    <n v="1166"/>
    <x v="3"/>
    <n v="95"/>
    <n v="9"/>
    <x v="1"/>
    <n v="0.39965694682675817"/>
    <n v="466"/>
  </r>
  <r>
    <s v="ORD004432"/>
    <s v="CUST5824"/>
    <s v="Michael Bell"/>
    <s v="hunter.jacobs@yahoo.com"/>
    <x v="3"/>
    <d v="2023-09-14T00:00:00"/>
    <x v="491"/>
    <x v="2"/>
    <x v="0"/>
    <s v="May"/>
    <x v="0"/>
    <s v="PROD2390"/>
    <x v="15"/>
    <x v="1"/>
    <n v="452"/>
    <n v="4"/>
    <n v="1809"/>
    <x v="1"/>
    <n v="186"/>
    <n v="6"/>
    <x v="0"/>
    <n v="0.14980652294085131"/>
    <n v="271"/>
  </r>
  <r>
    <s v="ORD004433"/>
    <s v="CUST8224"/>
    <s v="Jeremiah Stewart"/>
    <s v="brian.edwards@hotmail.com"/>
    <x v="0"/>
    <d v="2023-02-05T00:00:00"/>
    <x v="577"/>
    <x v="5"/>
    <x v="1"/>
    <s v="October"/>
    <x v="0"/>
    <s v="PROD2048"/>
    <x v="8"/>
    <x v="2"/>
    <n v="923"/>
    <n v="1"/>
    <n v="923"/>
    <x v="0"/>
    <n v="75"/>
    <n v="3"/>
    <x v="0"/>
    <n v="0.30010834236186351"/>
    <n v="277"/>
  </r>
  <r>
    <s v="ORD004434"/>
    <s v="CUST1162"/>
    <s v="Kevin Wood"/>
    <s v="ruth.green@hotmail.com"/>
    <x v="0"/>
    <d v="2024-06-30T00:00:00"/>
    <x v="240"/>
    <x v="1"/>
    <x v="1"/>
    <s v="December"/>
    <x v="0"/>
    <s v="PROD6818"/>
    <x v="4"/>
    <x v="2"/>
    <n v="1309"/>
    <n v="4"/>
    <n v="5236"/>
    <x v="3"/>
    <n v="277"/>
    <n v="5"/>
    <x v="0"/>
    <n v="0.30003819709702062"/>
    <n v="1571"/>
  </r>
  <r>
    <s v="ORD004435"/>
    <s v="CUST5457"/>
    <s v="Kari Carpenter"/>
    <s v="lisa.gordon@yahoo.com"/>
    <x v="3"/>
    <d v="2023-01-27T00:00:00"/>
    <x v="685"/>
    <x v="7"/>
    <x v="0"/>
    <s v="November"/>
    <x v="0"/>
    <s v="PROD8939"/>
    <x v="8"/>
    <x v="2"/>
    <n v="773"/>
    <n v="4"/>
    <n v="3091"/>
    <x v="1"/>
    <n v="408"/>
    <n v="4"/>
    <x v="0"/>
    <n v="0.29990294403105788"/>
    <n v="927"/>
  </r>
  <r>
    <s v="ORD004436"/>
    <s v="CUST1716"/>
    <s v="Richard Erickson"/>
    <s v="angela.hunt@yahoo.com"/>
    <x v="6"/>
    <d v="2023-05-06T00:00:00"/>
    <x v="338"/>
    <x v="2"/>
    <x v="1"/>
    <s v="May"/>
    <x v="0"/>
    <s v="PROD2667"/>
    <x v="10"/>
    <x v="2"/>
    <n v="707"/>
    <n v="1"/>
    <n v="707"/>
    <x v="2"/>
    <n v="79"/>
    <n v="7"/>
    <x v="0"/>
    <n v="0.29985855728429983"/>
    <n v="212"/>
  </r>
  <r>
    <s v="ORD004437"/>
    <s v="CUST7704"/>
    <s v="Alexander Fry"/>
    <s v="marcus.knapp@hotmail.com"/>
    <x v="1"/>
    <d v="2023-12-21T00:00:00"/>
    <x v="452"/>
    <x v="4"/>
    <x v="0"/>
    <s v="April"/>
    <x v="2"/>
    <s v="PROD1976"/>
    <x v="7"/>
    <x v="4"/>
    <n v="251"/>
    <n v="5"/>
    <n v="1255"/>
    <x v="3"/>
    <n v="150"/>
    <m/>
    <x v="2"/>
    <n v="0.25019920318725097"/>
    <n v="314"/>
  </r>
  <r>
    <s v="ORD004438"/>
    <s v="CUST4854"/>
    <s v="Kathleen Green"/>
    <s v="caroline.jones@hotmail.com"/>
    <x v="4"/>
    <d v="2023-12-20T00:00:00"/>
    <x v="182"/>
    <x v="5"/>
    <x v="1"/>
    <s v="October"/>
    <x v="0"/>
    <s v="PROD8223"/>
    <x v="7"/>
    <x v="4"/>
    <n v="16"/>
    <n v="3"/>
    <n v="47"/>
    <x v="1"/>
    <n v="5"/>
    <n v="8"/>
    <x v="1"/>
    <n v="0.25531914893617019"/>
    <n v="12"/>
  </r>
  <r>
    <s v="ORD004439"/>
    <s v="CUST3260"/>
    <s v="Victoria Nelson"/>
    <s v="michael.harrison@outlook.com"/>
    <x v="5"/>
    <d v="2023-12-02T00:00:00"/>
    <x v="527"/>
    <x v="11"/>
    <x v="0"/>
    <s v="July"/>
    <x v="0"/>
    <s v="PROD3637"/>
    <x v="11"/>
    <x v="3"/>
    <n v="296"/>
    <n v="1"/>
    <n v="296"/>
    <x v="1"/>
    <n v="18"/>
    <n v="5"/>
    <x v="0"/>
    <n v="0.35135135135135137"/>
    <n v="104"/>
  </r>
  <r>
    <s v="ORD004440"/>
    <s v="CUST1202"/>
    <s v="Rebecca Collins"/>
    <s v="john.bennett@yahoo.com"/>
    <x v="2"/>
    <d v="2023-12-03T00:00:00"/>
    <x v="699"/>
    <x v="10"/>
    <x v="1"/>
    <s v="February"/>
    <x v="0"/>
    <s v="PROD4285"/>
    <x v="15"/>
    <x v="1"/>
    <n v="939"/>
    <n v="1"/>
    <n v="939"/>
    <x v="1"/>
    <n v="113"/>
    <n v="8"/>
    <x v="1"/>
    <n v="0.15015974440894569"/>
    <n v="141"/>
  </r>
  <r>
    <s v="ORD004441"/>
    <s v="CUST9169"/>
    <s v="Raymond Henderson"/>
    <s v="samuel.jones@outlook.com"/>
    <x v="5"/>
    <d v="2024-07-16T00:00:00"/>
    <x v="437"/>
    <x v="10"/>
    <x v="1"/>
    <s v="February"/>
    <x v="1"/>
    <s v="PROD9380"/>
    <x v="16"/>
    <x v="0"/>
    <n v="504"/>
    <n v="1"/>
    <n v="504"/>
    <x v="1"/>
    <n v="72"/>
    <m/>
    <x v="2"/>
    <n v="0.40079365079365081"/>
    <n v="202"/>
  </r>
  <r>
    <s v="ORD004442"/>
    <s v="CUST7562"/>
    <s v="Elaine Stephenson"/>
    <s v="jennifer.reed@yahoo.com"/>
    <x v="5"/>
    <d v="2023-01-02T00:00:00"/>
    <x v="182"/>
    <x v="5"/>
    <x v="1"/>
    <s v="October"/>
    <x v="0"/>
    <s v="PROD7616"/>
    <x v="5"/>
    <x v="3"/>
    <n v="674"/>
    <n v="6"/>
    <n v="4041"/>
    <x v="0"/>
    <n v="509"/>
    <n v="10"/>
    <x v="1"/>
    <n v="0.34991338777530312"/>
    <n v="1414"/>
  </r>
  <r>
    <s v="ORD004443"/>
    <s v="CUST8541"/>
    <s v="Stephanie Moore"/>
    <s v="jose.anderson@hotmail.com"/>
    <x v="6"/>
    <d v="2024-06-02T00:00:00"/>
    <x v="360"/>
    <x v="1"/>
    <x v="1"/>
    <s v="December"/>
    <x v="0"/>
    <s v="PROD6719"/>
    <x v="9"/>
    <x v="4"/>
    <n v="687"/>
    <n v="6"/>
    <n v="4121"/>
    <x v="1"/>
    <n v="341"/>
    <n v="4"/>
    <x v="0"/>
    <n v="0.2499393351128367"/>
    <n v="1030"/>
  </r>
  <r>
    <s v="ORD004444"/>
    <s v="CUST2812"/>
    <s v="Benjamin Bennett"/>
    <s v="amber.alvarez@hotmail.com"/>
    <x v="5"/>
    <d v="2024-02-01T00:00:00"/>
    <x v="685"/>
    <x v="7"/>
    <x v="0"/>
    <s v="November"/>
    <x v="0"/>
    <s v="PROD1651"/>
    <x v="19"/>
    <x v="2"/>
    <n v="515"/>
    <n v="1"/>
    <n v="515"/>
    <x v="4"/>
    <n v="71"/>
    <n v="5"/>
    <x v="0"/>
    <n v="0.30097087378640774"/>
    <n v="155"/>
  </r>
  <r>
    <s v="ORD004445"/>
    <s v="CUST2967"/>
    <s v="Cathy Gaines"/>
    <s v="jonathan.sparks@outlook.com"/>
    <x v="1"/>
    <d v="2023-07-09T00:00:00"/>
    <x v="701"/>
    <x v="1"/>
    <x v="0"/>
    <s v="December"/>
    <x v="1"/>
    <s v="PROD4454"/>
    <x v="21"/>
    <x v="1"/>
    <n v="783"/>
    <n v="2"/>
    <n v="1566"/>
    <x v="1"/>
    <n v="179"/>
    <m/>
    <x v="2"/>
    <n v="0.15006385696040869"/>
    <n v="235"/>
  </r>
  <r>
    <s v="ORD004446"/>
    <s v="CUST9623"/>
    <s v="William Vazquez"/>
    <s v="randy.morales@hotmail.com"/>
    <x v="5"/>
    <d v="2024-01-15T00:00:00"/>
    <x v="329"/>
    <x v="11"/>
    <x v="1"/>
    <s v="July"/>
    <x v="0"/>
    <s v="PROD3236"/>
    <x v="1"/>
    <x v="1"/>
    <n v="908"/>
    <n v="6"/>
    <n v="5448"/>
    <x v="1"/>
    <n v="480"/>
    <n v="10"/>
    <x v="1"/>
    <n v="0.1499632892804699"/>
    <n v="817"/>
  </r>
  <r>
    <s v="ORD004447"/>
    <s v="CUST3004"/>
    <s v="Kenneth White"/>
    <s v="brenda.flores@outlook.com"/>
    <x v="3"/>
    <d v="2023-05-10T00:00:00"/>
    <x v="190"/>
    <x v="5"/>
    <x v="1"/>
    <s v="October"/>
    <x v="1"/>
    <s v="PROD3107"/>
    <x v="14"/>
    <x v="4"/>
    <n v="113"/>
    <n v="6"/>
    <n v="677"/>
    <x v="0"/>
    <n v="78"/>
    <m/>
    <x v="2"/>
    <n v="0.24963072378138848"/>
    <n v="169"/>
  </r>
  <r>
    <s v="ORD004448"/>
    <s v="CUST6124"/>
    <s v="Donna Delgado"/>
    <s v="james.lopez@yahoo.com"/>
    <x v="3"/>
    <d v="2024-01-16T00:00:00"/>
    <x v="245"/>
    <x v="3"/>
    <x v="1"/>
    <s v="March"/>
    <x v="0"/>
    <s v="PROD4527"/>
    <x v="9"/>
    <x v="4"/>
    <n v="380"/>
    <n v="5"/>
    <n v="1900"/>
    <x v="1"/>
    <n v="192"/>
    <n v="10"/>
    <x v="1"/>
    <n v="0.25"/>
    <n v="475"/>
  </r>
  <r>
    <s v="ORD004449"/>
    <s v="CUST4331"/>
    <s v="Gregory Mercado"/>
    <s v="michelle.brown@outlook.com"/>
    <x v="5"/>
    <d v="2023-11-26T00:00:00"/>
    <x v="442"/>
    <x v="4"/>
    <x v="0"/>
    <s v="April"/>
    <x v="0"/>
    <s v="PROD4605"/>
    <x v="13"/>
    <x v="4"/>
    <n v="693"/>
    <n v="4"/>
    <n v="2770"/>
    <x v="1"/>
    <n v="144"/>
    <n v="3"/>
    <x v="0"/>
    <n v="0.25018050541516246"/>
    <n v="693"/>
  </r>
  <r>
    <s v="ORD004450"/>
    <s v="CUST4143"/>
    <s v="Tracy Ortiz"/>
    <s v="leslie.cline@yahoo.com"/>
    <x v="4"/>
    <d v="2023-03-29T00:00:00"/>
    <x v="652"/>
    <x v="3"/>
    <x v="1"/>
    <s v="March"/>
    <x v="1"/>
    <s v="PROD9872"/>
    <x v="16"/>
    <x v="0"/>
    <n v="616"/>
    <n v="2"/>
    <n v="1232"/>
    <x v="4"/>
    <n v="141"/>
    <m/>
    <x v="2"/>
    <n v="0.40016233766233766"/>
    <n v="493"/>
  </r>
  <r>
    <s v="ORD004451"/>
    <s v="CUST6311"/>
    <s v="Ethan Benitez"/>
    <s v="michael.wright@yahoo.com"/>
    <x v="6"/>
    <d v="2023-07-16T00:00:00"/>
    <x v="324"/>
    <x v="5"/>
    <x v="0"/>
    <s v="October"/>
    <x v="0"/>
    <s v="PROD5852"/>
    <x v="4"/>
    <x v="2"/>
    <n v="164"/>
    <n v="3"/>
    <n v="491"/>
    <x v="0"/>
    <n v="66"/>
    <n v="10"/>
    <x v="1"/>
    <n v="0.29938900203665986"/>
    <n v="147"/>
  </r>
  <r>
    <s v="ORD004452"/>
    <s v="CUST3911"/>
    <s v="Dr. Rebecca Baldwin"/>
    <s v="debbie.manning@gmail.com"/>
    <x v="1"/>
    <d v="2024-09-18T00:00:00"/>
    <x v="458"/>
    <x v="0"/>
    <x v="0"/>
    <s v="January"/>
    <x v="1"/>
    <s v="PROD9395"/>
    <x v="6"/>
    <x v="0"/>
    <n v="771"/>
    <n v="3"/>
    <n v="2312"/>
    <x v="1"/>
    <n v="238"/>
    <m/>
    <x v="2"/>
    <n v="0.40008650519031141"/>
    <n v="925"/>
  </r>
  <r>
    <s v="ORD004453"/>
    <s v="CUST8237"/>
    <s v="Kelsey Foster"/>
    <s v="derek.ashley@gmail.com"/>
    <x v="5"/>
    <d v="2023-10-29T00:00:00"/>
    <x v="205"/>
    <x v="10"/>
    <x v="0"/>
    <s v="February"/>
    <x v="0"/>
    <s v="PROD8280"/>
    <x v="17"/>
    <x v="3"/>
    <n v="351"/>
    <n v="3"/>
    <n v="1053"/>
    <x v="1"/>
    <n v="57"/>
    <n v="6"/>
    <x v="0"/>
    <n v="0.34947768281101615"/>
    <n v="368"/>
  </r>
  <r>
    <s v="ORD004454"/>
    <s v="CUST2242"/>
    <s v="Amanda Barnett"/>
    <s v="benjamin.donaldson@yahoo.com"/>
    <x v="2"/>
    <d v="2024-04-11T00:00:00"/>
    <x v="670"/>
    <x v="4"/>
    <x v="0"/>
    <s v="April"/>
    <x v="1"/>
    <s v="PROD2743"/>
    <x v="20"/>
    <x v="3"/>
    <n v="897"/>
    <n v="5"/>
    <n v="4483"/>
    <x v="0"/>
    <n v="578"/>
    <m/>
    <x v="2"/>
    <n v="0.34998884675440556"/>
    <n v="1569"/>
  </r>
  <r>
    <s v="ORD004455"/>
    <s v="CUST4613"/>
    <s v="Amy Anderson"/>
    <s v="laura.harper@yahoo.com"/>
    <x v="5"/>
    <d v="2024-03-04T00:00:00"/>
    <x v="586"/>
    <x v="2"/>
    <x v="1"/>
    <s v="May"/>
    <x v="0"/>
    <s v="PROD9023"/>
    <x v="19"/>
    <x v="2"/>
    <n v="591"/>
    <n v="5"/>
    <n v="2954"/>
    <x v="1"/>
    <n v="227"/>
    <n v="7"/>
    <x v="0"/>
    <n v="0.29993229519295872"/>
    <n v="886"/>
  </r>
  <r>
    <s v="ORD004456"/>
    <s v="CUST3423"/>
    <s v="Taylor Jackson"/>
    <s v="benjamin.jones@gmail.com"/>
    <x v="3"/>
    <d v="2023-03-02T00:00:00"/>
    <x v="677"/>
    <x v="11"/>
    <x v="1"/>
    <s v="July"/>
    <x v="0"/>
    <s v="PROD8605"/>
    <x v="13"/>
    <x v="4"/>
    <n v="171"/>
    <n v="6"/>
    <n v="1026"/>
    <x v="2"/>
    <n v="148"/>
    <n v="6"/>
    <x v="0"/>
    <n v="0.25048732943469787"/>
    <n v="257"/>
  </r>
  <r>
    <s v="ORD004457"/>
    <s v="CUST3223"/>
    <s v="Andres Harvey"/>
    <s v="cameron.dillon@outlook.com"/>
    <x v="5"/>
    <d v="2023-12-31T00:00:00"/>
    <x v="681"/>
    <x v="5"/>
    <x v="0"/>
    <s v="October"/>
    <x v="0"/>
    <s v="PROD4964"/>
    <x v="9"/>
    <x v="4"/>
    <n v="899"/>
    <n v="3"/>
    <n v="2698"/>
    <x v="1"/>
    <n v="329"/>
    <n v="7"/>
    <x v="0"/>
    <n v="0.25018532246108227"/>
    <n v="675"/>
  </r>
  <r>
    <s v="ORD004458"/>
    <s v="CUST5384"/>
    <s v="Gloria Martin"/>
    <s v="nichole.middleton@hotmail.com"/>
    <x v="0"/>
    <d v="2024-06-22T00:00:00"/>
    <x v="209"/>
    <x v="2"/>
    <x v="1"/>
    <s v="May"/>
    <x v="0"/>
    <s v="PROD8773"/>
    <x v="10"/>
    <x v="2"/>
    <n v="774"/>
    <n v="3"/>
    <n v="2322"/>
    <x v="4"/>
    <n v="172"/>
    <n v="8"/>
    <x v="1"/>
    <n v="0.30017226528854435"/>
    <n v="697"/>
  </r>
  <r>
    <s v="ORD004459"/>
    <s v="CUST4145"/>
    <s v="Tiffany Schroeder"/>
    <s v="angela.hill@gmail.com"/>
    <x v="6"/>
    <d v="2024-12-22T00:00:00"/>
    <x v="324"/>
    <x v="5"/>
    <x v="0"/>
    <s v="October"/>
    <x v="0"/>
    <s v="PROD3664"/>
    <x v="9"/>
    <x v="4"/>
    <n v="387"/>
    <n v="3"/>
    <n v="1162"/>
    <x v="1"/>
    <n v="124"/>
    <n v="8"/>
    <x v="1"/>
    <n v="0.25043029259896732"/>
    <n v="291"/>
  </r>
  <r>
    <s v="ORD004460"/>
    <s v="CUST5028"/>
    <s v="Christopher Arias"/>
    <s v="gina.fletcher@gmail.com"/>
    <x v="0"/>
    <d v="2024-05-19T00:00:00"/>
    <x v="419"/>
    <x v="11"/>
    <x v="1"/>
    <s v="July"/>
    <x v="0"/>
    <s v="PROD5069"/>
    <x v="0"/>
    <x v="0"/>
    <n v="358"/>
    <n v="1"/>
    <n v="358"/>
    <x v="1"/>
    <n v="32"/>
    <n v="7"/>
    <x v="0"/>
    <n v="0.3994413407821229"/>
    <n v="143"/>
  </r>
  <r>
    <s v="ORD004461"/>
    <s v="CUST3134"/>
    <s v="Brandy Campbell"/>
    <s v="kathleen.sosa@hotmail.com"/>
    <x v="5"/>
    <d v="2023-12-13T00:00:00"/>
    <x v="499"/>
    <x v="4"/>
    <x v="0"/>
    <s v="April"/>
    <x v="0"/>
    <s v="PROD7988"/>
    <x v="20"/>
    <x v="3"/>
    <n v="872"/>
    <n v="5"/>
    <n v="4360"/>
    <x v="0"/>
    <n v="427"/>
    <n v="2"/>
    <x v="0"/>
    <n v="0.35"/>
    <n v="1526"/>
  </r>
  <r>
    <s v="ORD004462"/>
    <s v="CUST8798"/>
    <s v="Joshua Williams"/>
    <s v="david.bird@gmail.com"/>
    <x v="4"/>
    <d v="2023-01-13T00:00:00"/>
    <x v="635"/>
    <x v="10"/>
    <x v="1"/>
    <s v="February"/>
    <x v="1"/>
    <s v="PROD3890"/>
    <x v="4"/>
    <x v="2"/>
    <n v="89"/>
    <n v="3"/>
    <n v="267"/>
    <x v="1"/>
    <n v="17"/>
    <m/>
    <x v="2"/>
    <n v="0.29962546816479402"/>
    <n v="80"/>
  </r>
  <r>
    <s v="ORD004463"/>
    <s v="CUST8628"/>
    <s v="Krista Jones"/>
    <s v="catherine.thompson@outlook.com"/>
    <x v="6"/>
    <d v="2024-11-30T00:00:00"/>
    <x v="566"/>
    <x v="8"/>
    <x v="0"/>
    <s v="September"/>
    <x v="0"/>
    <s v="PROD1124"/>
    <x v="21"/>
    <x v="1"/>
    <n v="704"/>
    <n v="1"/>
    <n v="704"/>
    <x v="0"/>
    <n v="78"/>
    <n v="4"/>
    <x v="0"/>
    <n v="0.15056818181818182"/>
    <n v="106"/>
  </r>
  <r>
    <s v="ORD004464"/>
    <s v="CUST7657"/>
    <s v="Carlos Conley"/>
    <s v="ashley.bailey@gmail.com"/>
    <x v="6"/>
    <d v="2023-08-11T00:00:00"/>
    <x v="557"/>
    <x v="10"/>
    <x v="0"/>
    <s v="February"/>
    <x v="1"/>
    <s v="PROD7070"/>
    <x v="17"/>
    <x v="3"/>
    <n v="32"/>
    <n v="1"/>
    <n v="32"/>
    <x v="0"/>
    <n v="3"/>
    <m/>
    <x v="2"/>
    <n v="0.34375"/>
    <n v="11"/>
  </r>
  <r>
    <s v="ORD004465"/>
    <s v="CUST6280"/>
    <s v="Jacqueline Gonzales"/>
    <s v="tyler.johnson@yahoo.com"/>
    <x v="2"/>
    <d v="2023-04-03T00:00:00"/>
    <x v="540"/>
    <x v="6"/>
    <x v="1"/>
    <s v="August"/>
    <x v="0"/>
    <s v="PROD3531"/>
    <x v="1"/>
    <x v="1"/>
    <n v="62"/>
    <n v="6"/>
    <n v="373"/>
    <x v="4"/>
    <n v="23"/>
    <n v="7"/>
    <x v="0"/>
    <n v="0.15013404825737264"/>
    <n v="56"/>
  </r>
  <r>
    <s v="ORD004466"/>
    <s v="CUST2559"/>
    <s v="Carla Matthews"/>
    <s v="michael.murphy@yahoo.com"/>
    <x v="3"/>
    <d v="2023-11-04T00:00:00"/>
    <x v="628"/>
    <x v="7"/>
    <x v="1"/>
    <s v="November"/>
    <x v="0"/>
    <s v="PROD2323"/>
    <x v="2"/>
    <x v="1"/>
    <n v="58"/>
    <n v="1"/>
    <n v="58"/>
    <x v="1"/>
    <n v="4"/>
    <n v="10"/>
    <x v="1"/>
    <n v="0.15517241379310345"/>
    <n v="9"/>
  </r>
  <r>
    <s v="ORD004467"/>
    <s v="CUST2397"/>
    <s v="Peter Meyers"/>
    <s v="briana.campbell@outlook.com"/>
    <x v="1"/>
    <d v="2024-06-01T00:00:00"/>
    <x v="95"/>
    <x v="1"/>
    <x v="1"/>
    <s v="December"/>
    <x v="0"/>
    <s v="PROD1413"/>
    <x v="17"/>
    <x v="3"/>
    <n v="740"/>
    <n v="6"/>
    <n v="4439"/>
    <x v="1"/>
    <n v="436"/>
    <n v="9"/>
    <x v="1"/>
    <n v="0.35007884658706917"/>
    <n v="1554"/>
  </r>
  <r>
    <s v="ORD004468"/>
    <s v="CUST8110"/>
    <s v="George Harding"/>
    <s v="michael.cox@yahoo.com"/>
    <x v="1"/>
    <d v="2023-03-14T00:00:00"/>
    <x v="261"/>
    <x v="3"/>
    <x v="1"/>
    <s v="March"/>
    <x v="0"/>
    <s v="PROD1061"/>
    <x v="15"/>
    <x v="1"/>
    <n v="486"/>
    <n v="3"/>
    <n v="1458"/>
    <x v="1"/>
    <n v="86"/>
    <n v="3"/>
    <x v="0"/>
    <n v="0.15020576131687244"/>
    <n v="219"/>
  </r>
  <r>
    <s v="ORD004469"/>
    <s v="CUST6388"/>
    <s v="Lori Jones"/>
    <s v="michael.harris@hotmail.com"/>
    <x v="4"/>
    <d v="2023-03-02T00:00:00"/>
    <x v="619"/>
    <x v="0"/>
    <x v="1"/>
    <s v="January"/>
    <x v="0"/>
    <s v="PROD1657"/>
    <x v="4"/>
    <x v="2"/>
    <n v="396"/>
    <n v="1"/>
    <n v="396"/>
    <x v="0"/>
    <n v="56"/>
    <n v="6"/>
    <x v="0"/>
    <n v="0.3005050505050505"/>
    <n v="119"/>
  </r>
  <r>
    <s v="ORD004470"/>
    <s v="CUST6245"/>
    <s v="Natalie Nelson"/>
    <s v="michael.smith@yahoo.com"/>
    <x v="1"/>
    <d v="2023-03-24T00:00:00"/>
    <x v="266"/>
    <x v="5"/>
    <x v="0"/>
    <s v="October"/>
    <x v="0"/>
    <s v="PROD6074"/>
    <x v="18"/>
    <x v="0"/>
    <n v="136"/>
    <n v="4"/>
    <n v="542"/>
    <x v="1"/>
    <n v="74"/>
    <n v="4"/>
    <x v="0"/>
    <n v="0.40036900369003692"/>
    <n v="217"/>
  </r>
  <r>
    <s v="ORD004471"/>
    <s v="CUST4649"/>
    <s v="Jill Alvarado"/>
    <s v="caitlyn.love@hotmail.com"/>
    <x v="6"/>
    <d v="2024-01-27T00:00:00"/>
    <x v="123"/>
    <x v="1"/>
    <x v="0"/>
    <s v="December"/>
    <x v="1"/>
    <s v="PROD3466"/>
    <x v="0"/>
    <x v="0"/>
    <n v="957"/>
    <n v="4"/>
    <n v="3829"/>
    <x v="0"/>
    <n v="464"/>
    <m/>
    <x v="2"/>
    <n v="0.39984330112300864"/>
    <n v="1531"/>
  </r>
  <r>
    <s v="ORD004472"/>
    <s v="CUST6309"/>
    <s v="Kathleen Mercer"/>
    <s v="stephanie.thompson@yahoo.com"/>
    <x v="3"/>
    <d v="2024-07-02T00:00:00"/>
    <x v="270"/>
    <x v="6"/>
    <x v="1"/>
    <s v="August"/>
    <x v="0"/>
    <s v="PROD5985"/>
    <x v="11"/>
    <x v="3"/>
    <n v="670"/>
    <n v="1"/>
    <n v="670"/>
    <x v="0"/>
    <n v="96"/>
    <n v="6"/>
    <x v="0"/>
    <n v="0.35074626865671643"/>
    <n v="235"/>
  </r>
  <r>
    <s v="ORD004473"/>
    <s v="CUST9443"/>
    <s v="Julia Baird"/>
    <s v="hannah.murphy@gmail.com"/>
    <x v="0"/>
    <d v="2023-09-15T00:00:00"/>
    <x v="713"/>
    <x v="0"/>
    <x v="1"/>
    <s v="January"/>
    <x v="2"/>
    <s v="PROD6243"/>
    <x v="21"/>
    <x v="1"/>
    <n v="814"/>
    <n v="1"/>
    <n v="814"/>
    <x v="1"/>
    <n v="48"/>
    <m/>
    <x v="2"/>
    <n v="0.14987714987714987"/>
    <n v="122"/>
  </r>
  <r>
    <s v="ORD004474"/>
    <s v="CUST2034"/>
    <s v="Mackenzie Wood"/>
    <s v="tammy.davis@outlook.com"/>
    <x v="0"/>
    <d v="2023-03-22T00:00:00"/>
    <x v="290"/>
    <x v="6"/>
    <x v="0"/>
    <s v="August"/>
    <x v="0"/>
    <s v="PROD4498"/>
    <x v="2"/>
    <x v="1"/>
    <n v="737"/>
    <n v="2"/>
    <n v="1475"/>
    <x v="0"/>
    <n v="190"/>
    <n v="4"/>
    <x v="0"/>
    <n v="0.14983050847457627"/>
    <n v="221"/>
  </r>
  <r>
    <s v="ORD004475"/>
    <s v="CUST8931"/>
    <s v="Scott Anderson"/>
    <s v="amanda.brooks@hotmail.com"/>
    <x v="4"/>
    <d v="2024-06-03T00:00:00"/>
    <x v="69"/>
    <x v="2"/>
    <x v="1"/>
    <s v="May"/>
    <x v="0"/>
    <s v="PROD8722"/>
    <x v="14"/>
    <x v="4"/>
    <n v="266"/>
    <n v="1"/>
    <n v="266"/>
    <x v="3"/>
    <n v="36"/>
    <n v="3"/>
    <x v="0"/>
    <n v="0.24812030075187969"/>
    <n v="66"/>
  </r>
  <r>
    <s v="ORD004476"/>
    <s v="CUST5473"/>
    <s v="John Kent"/>
    <s v="norma.harris@outlook.com"/>
    <x v="6"/>
    <d v="2023-10-07T00:00:00"/>
    <x v="689"/>
    <x v="10"/>
    <x v="0"/>
    <s v="February"/>
    <x v="0"/>
    <s v="PROD8572"/>
    <x v="1"/>
    <x v="1"/>
    <n v="801"/>
    <n v="1"/>
    <n v="801"/>
    <x v="1"/>
    <n v="79"/>
    <n v="2"/>
    <x v="0"/>
    <n v="0.14981273408239701"/>
    <n v="120"/>
  </r>
  <r>
    <s v="ORD004477"/>
    <s v="CUST2327"/>
    <s v="Kyle Mcknight"/>
    <s v="angel.stevens@gmail.com"/>
    <x v="5"/>
    <d v="2024-03-21T00:00:00"/>
    <x v="607"/>
    <x v="1"/>
    <x v="0"/>
    <s v="December"/>
    <x v="0"/>
    <s v="PROD4974"/>
    <x v="7"/>
    <x v="4"/>
    <n v="1089"/>
    <n v="8"/>
    <n v="8716"/>
    <x v="0"/>
    <n v="850"/>
    <n v="10"/>
    <x v="1"/>
    <n v="0.25"/>
    <n v="2179"/>
  </r>
  <r>
    <s v="ORD004478"/>
    <s v="CUST8375"/>
    <s v="Alexander Juarez"/>
    <s v="anthony.thomas@gmail.com"/>
    <x v="2"/>
    <d v="2024-05-19T00:00:00"/>
    <x v="272"/>
    <x v="10"/>
    <x v="0"/>
    <s v="February"/>
    <x v="0"/>
    <s v="PROD4645"/>
    <x v="6"/>
    <x v="0"/>
    <n v="441"/>
    <n v="3"/>
    <n v="1322"/>
    <x v="0"/>
    <n v="83"/>
    <n v="7"/>
    <x v="0"/>
    <n v="0.4001512859304085"/>
    <n v="529"/>
  </r>
  <r>
    <s v="ORD004479"/>
    <s v="CUST4978"/>
    <s v="Anthony Key"/>
    <s v="nicole.knight@hotmail.com"/>
    <x v="3"/>
    <d v="2024-03-24T00:00:00"/>
    <x v="499"/>
    <x v="4"/>
    <x v="0"/>
    <s v="April"/>
    <x v="0"/>
    <s v="PROD4766"/>
    <x v="16"/>
    <x v="0"/>
    <n v="1035"/>
    <n v="3"/>
    <n v="3105"/>
    <x v="0"/>
    <n v="267"/>
    <n v="8"/>
    <x v="1"/>
    <n v="0.4"/>
    <n v="1242"/>
  </r>
  <r>
    <s v="ORD004480"/>
    <s v="CUST6362"/>
    <s v="Patricia Nelson"/>
    <s v="william.gray@yahoo.com"/>
    <x v="5"/>
    <d v="2024-03-19T00:00:00"/>
    <x v="53"/>
    <x v="9"/>
    <x v="0"/>
    <s v="June"/>
    <x v="0"/>
    <s v="PROD5193"/>
    <x v="14"/>
    <x v="4"/>
    <n v="633"/>
    <n v="1"/>
    <n v="633"/>
    <x v="0"/>
    <n v="53"/>
    <n v="2"/>
    <x v="0"/>
    <n v="0.24960505529225907"/>
    <n v="158"/>
  </r>
  <r>
    <s v="ORD004481"/>
    <s v="CUST6612"/>
    <s v="Nicole Gray"/>
    <s v="debra.jennings@gmail.com"/>
    <x v="4"/>
    <d v="2024-02-05T00:00:00"/>
    <x v="307"/>
    <x v="1"/>
    <x v="0"/>
    <s v="December"/>
    <x v="0"/>
    <s v="PROD2746"/>
    <x v="4"/>
    <x v="2"/>
    <n v="925"/>
    <n v="6"/>
    <n v="5550"/>
    <x v="1"/>
    <n v="356"/>
    <n v="5"/>
    <x v="0"/>
    <n v="0.3"/>
    <n v="1665"/>
  </r>
  <r>
    <s v="ORD004482"/>
    <s v="CUST3188"/>
    <s v="Janice Clark"/>
    <s v="katie.price@outlook.com"/>
    <x v="1"/>
    <d v="2023-10-13T00:00:00"/>
    <x v="167"/>
    <x v="1"/>
    <x v="0"/>
    <s v="December"/>
    <x v="2"/>
    <s v="PROD9925"/>
    <x v="4"/>
    <x v="2"/>
    <n v="920"/>
    <n v="8"/>
    <n v="7358"/>
    <x v="1"/>
    <n v="914"/>
    <m/>
    <x v="2"/>
    <n v="0.29994563740146779"/>
    <n v="2207"/>
  </r>
  <r>
    <s v="ORD004483"/>
    <s v="CUST2020"/>
    <s v="Dawn Raymond"/>
    <s v="john.romero@gmail.com"/>
    <x v="0"/>
    <d v="2023-05-12T00:00:00"/>
    <x v="44"/>
    <x v="3"/>
    <x v="1"/>
    <s v="March"/>
    <x v="0"/>
    <s v="PROD9942"/>
    <x v="3"/>
    <x v="1"/>
    <n v="723"/>
    <n v="3"/>
    <n v="2169"/>
    <x v="1"/>
    <n v="320"/>
    <n v="8"/>
    <x v="1"/>
    <n v="0.14983863531581373"/>
    <n v="325"/>
  </r>
  <r>
    <s v="ORD004484"/>
    <s v="CUST9406"/>
    <s v="Tonya Washington"/>
    <s v="jason.arellano@outlook.com"/>
    <x v="5"/>
    <d v="2023-09-11T00:00:00"/>
    <x v="495"/>
    <x v="3"/>
    <x v="1"/>
    <s v="March"/>
    <x v="0"/>
    <s v="PROD5799"/>
    <x v="2"/>
    <x v="1"/>
    <n v="849"/>
    <n v="5"/>
    <n v="4243"/>
    <x v="0"/>
    <n v="477"/>
    <n v="7"/>
    <x v="0"/>
    <n v="0.14989394296488334"/>
    <n v="636"/>
  </r>
  <r>
    <s v="ORD004485"/>
    <s v="CUST9914"/>
    <s v="Charles Torres"/>
    <s v="patricia.carroll@hotmail.com"/>
    <x v="5"/>
    <d v="2023-09-11T00:00:00"/>
    <x v="236"/>
    <x v="4"/>
    <x v="0"/>
    <s v="April"/>
    <x v="2"/>
    <s v="PROD9380"/>
    <x v="10"/>
    <x v="2"/>
    <n v="968"/>
    <n v="1"/>
    <n v="968"/>
    <x v="1"/>
    <n v="102"/>
    <m/>
    <x v="2"/>
    <n v="0.29958677685950413"/>
    <n v="290"/>
  </r>
  <r>
    <s v="ORD004486"/>
    <s v="CUST2581"/>
    <s v="Stacey Davis"/>
    <s v="brandy.ball@outlook.com"/>
    <x v="3"/>
    <d v="2024-06-24T00:00:00"/>
    <x v="99"/>
    <x v="10"/>
    <x v="0"/>
    <s v="February"/>
    <x v="0"/>
    <s v="PROD2013"/>
    <x v="18"/>
    <x v="0"/>
    <n v="101"/>
    <n v="2"/>
    <n v="202"/>
    <x v="4"/>
    <n v="11"/>
    <n v="7"/>
    <x v="0"/>
    <n v="0.40099009900990101"/>
    <n v="81"/>
  </r>
  <r>
    <s v="ORD004487"/>
    <s v="CUST4847"/>
    <s v="Julie Smith"/>
    <s v="teresa.walker@outlook.com"/>
    <x v="3"/>
    <d v="2024-07-17T00:00:00"/>
    <x v="557"/>
    <x v="10"/>
    <x v="0"/>
    <s v="February"/>
    <x v="0"/>
    <s v="PROD1003"/>
    <x v="17"/>
    <x v="3"/>
    <n v="54"/>
    <n v="1"/>
    <n v="54"/>
    <x v="0"/>
    <n v="5"/>
    <n v="4"/>
    <x v="0"/>
    <n v="0.35185185185185186"/>
    <n v="19"/>
  </r>
  <r>
    <s v="ORD004488"/>
    <s v="CUST8897"/>
    <s v="Timothy Oconnor"/>
    <s v="james.rodriguez@outlook.com"/>
    <x v="2"/>
    <d v="2023-01-16T00:00:00"/>
    <x v="139"/>
    <x v="11"/>
    <x v="0"/>
    <s v="July"/>
    <x v="0"/>
    <s v="PROD3046"/>
    <x v="21"/>
    <x v="1"/>
    <n v="862"/>
    <n v="3"/>
    <n v="2585"/>
    <x v="1"/>
    <n v="321"/>
    <n v="6"/>
    <x v="0"/>
    <n v="0.15009671179883946"/>
    <n v="388"/>
  </r>
  <r>
    <s v="ORD004489"/>
    <s v="CUST1057"/>
    <s v="Mrs. Aimee Harris"/>
    <s v="jeffery.harris@gmail.com"/>
    <x v="4"/>
    <d v="2024-04-11T00:00:00"/>
    <x v="508"/>
    <x v="11"/>
    <x v="0"/>
    <s v="July"/>
    <x v="1"/>
    <s v="PROD2836"/>
    <x v="1"/>
    <x v="1"/>
    <n v="873"/>
    <n v="6"/>
    <n v="5240"/>
    <x v="0"/>
    <n v="373"/>
    <m/>
    <x v="2"/>
    <n v="0.15"/>
    <n v="786"/>
  </r>
  <r>
    <s v="ORD004490"/>
    <s v="CUST6436"/>
    <s v="Kelsey Green"/>
    <s v="dominique.jensen@hotmail.com"/>
    <x v="3"/>
    <d v="2024-05-14T00:00:00"/>
    <x v="396"/>
    <x v="3"/>
    <x v="0"/>
    <s v="March"/>
    <x v="0"/>
    <s v="PROD1850"/>
    <x v="14"/>
    <x v="4"/>
    <n v="410"/>
    <n v="5"/>
    <n v="2052"/>
    <x v="0"/>
    <n v="259"/>
    <n v="3"/>
    <x v="0"/>
    <n v="0.25"/>
    <n v="513"/>
  </r>
  <r>
    <s v="ORD004491"/>
    <s v="CUST2293"/>
    <s v="Daniel Aguilar"/>
    <s v="charles.reyes@yahoo.com"/>
    <x v="3"/>
    <d v="2024-08-31T00:00:00"/>
    <x v="428"/>
    <x v="0"/>
    <x v="1"/>
    <s v="January"/>
    <x v="0"/>
    <s v="PROD9948"/>
    <x v="14"/>
    <x v="4"/>
    <n v="613"/>
    <n v="1"/>
    <n v="613"/>
    <x v="1"/>
    <n v="81"/>
    <n v="5"/>
    <x v="0"/>
    <n v="0.24959216965742251"/>
    <n v="153"/>
  </r>
  <r>
    <s v="ORD004492"/>
    <s v="CUST3508"/>
    <s v="Connie Anderson"/>
    <s v="patrick.rodriguez@hotmail.com"/>
    <x v="1"/>
    <d v="2023-06-03T00:00:00"/>
    <x v="517"/>
    <x v="0"/>
    <x v="0"/>
    <s v="January"/>
    <x v="0"/>
    <s v="PROD6513"/>
    <x v="18"/>
    <x v="0"/>
    <n v="290"/>
    <n v="3"/>
    <n v="870"/>
    <x v="0"/>
    <n v="84"/>
    <n v="6"/>
    <x v="0"/>
    <n v="0.4"/>
    <n v="348"/>
  </r>
  <r>
    <s v="ORD004493"/>
    <s v="CUST2023"/>
    <s v="Jesse Thomas"/>
    <s v="melissa.liu@gmail.com"/>
    <x v="6"/>
    <d v="2024-06-21T00:00:00"/>
    <x v="361"/>
    <x v="6"/>
    <x v="1"/>
    <s v="August"/>
    <x v="0"/>
    <s v="PROD1794"/>
    <x v="11"/>
    <x v="3"/>
    <n v="18"/>
    <n v="6"/>
    <n v="106"/>
    <x v="2"/>
    <n v="7"/>
    <n v="3"/>
    <x v="0"/>
    <n v="0.34905660377358488"/>
    <n v="37"/>
  </r>
  <r>
    <s v="ORD004494"/>
    <s v="CUST8670"/>
    <s v="Charles Watson"/>
    <s v="mason.mccoy@outlook.com"/>
    <x v="0"/>
    <d v="2023-10-29T00:00:00"/>
    <x v="37"/>
    <x v="11"/>
    <x v="0"/>
    <s v="July"/>
    <x v="0"/>
    <s v="PROD2416"/>
    <x v="17"/>
    <x v="3"/>
    <n v="1031"/>
    <n v="1"/>
    <n v="1031"/>
    <x v="1"/>
    <n v="154"/>
    <n v="8"/>
    <x v="1"/>
    <n v="0.35014548981571292"/>
    <n v="361"/>
  </r>
  <r>
    <s v="ORD004495"/>
    <s v="CUST8548"/>
    <s v="John Hall"/>
    <s v="tim.vaughn@outlook.com"/>
    <x v="2"/>
    <d v="2024-08-26T00:00:00"/>
    <x v="272"/>
    <x v="10"/>
    <x v="0"/>
    <s v="February"/>
    <x v="0"/>
    <s v="PROD2846"/>
    <x v="7"/>
    <x v="4"/>
    <n v="716"/>
    <n v="1"/>
    <n v="716"/>
    <x v="1"/>
    <n v="95"/>
    <n v="2"/>
    <x v="0"/>
    <n v="0.25"/>
    <n v="179"/>
  </r>
  <r>
    <s v="ORD004496"/>
    <s v="CUST2284"/>
    <s v="Regina Johnson"/>
    <s v="michael.robinson@outlook.com"/>
    <x v="6"/>
    <d v="2024-03-03T00:00:00"/>
    <x v="569"/>
    <x v="10"/>
    <x v="0"/>
    <s v="February"/>
    <x v="0"/>
    <s v="PROD1052"/>
    <x v="12"/>
    <x v="3"/>
    <n v="783"/>
    <n v="2"/>
    <n v="1566"/>
    <x v="1"/>
    <n v="105"/>
    <n v="4"/>
    <x v="0"/>
    <n v="0.34993614303959131"/>
    <n v="548"/>
  </r>
  <r>
    <s v="ORD004497"/>
    <s v="CUST3288"/>
    <s v="Christine Kim"/>
    <s v="brittany.douglas@gmail.com"/>
    <x v="1"/>
    <d v="2023-04-27T00:00:00"/>
    <x v="206"/>
    <x v="3"/>
    <x v="0"/>
    <s v="March"/>
    <x v="2"/>
    <s v="PROD1481"/>
    <x v="19"/>
    <x v="2"/>
    <n v="452"/>
    <n v="1"/>
    <n v="452"/>
    <x v="1"/>
    <n v="55"/>
    <m/>
    <x v="2"/>
    <n v="0.30088495575221241"/>
    <n v="136"/>
  </r>
  <r>
    <s v="ORD004498"/>
    <s v="CUST5994"/>
    <s v="Lori Haney"/>
    <s v="holly.johns@gmail.com"/>
    <x v="5"/>
    <d v="2024-02-24T00:00:00"/>
    <x v="78"/>
    <x v="11"/>
    <x v="0"/>
    <s v="July"/>
    <x v="1"/>
    <s v="PROD3510"/>
    <x v="14"/>
    <x v="4"/>
    <n v="379"/>
    <n v="2"/>
    <n v="757"/>
    <x v="0"/>
    <n v="71"/>
    <m/>
    <x v="2"/>
    <n v="0.24966974900924702"/>
    <n v="189"/>
  </r>
  <r>
    <s v="ORD004499"/>
    <s v="CUST5760"/>
    <s v="Stacy Fisher"/>
    <s v="robert.obrien@hotmail.com"/>
    <x v="2"/>
    <d v="2023-01-13T00:00:00"/>
    <x v="442"/>
    <x v="4"/>
    <x v="0"/>
    <s v="April"/>
    <x v="0"/>
    <s v="PROD6054"/>
    <x v="14"/>
    <x v="4"/>
    <n v="259"/>
    <n v="4"/>
    <n v="1037"/>
    <x v="1"/>
    <n v="114"/>
    <n v="2"/>
    <x v="0"/>
    <n v="0.24975891996142718"/>
    <n v="259"/>
  </r>
  <r>
    <s v="ORD004500"/>
    <s v="CUST1513"/>
    <s v="Cheryl Arias"/>
    <s v="laura.graham@yahoo.com"/>
    <x v="1"/>
    <d v="2023-10-03T00:00:00"/>
    <x v="313"/>
    <x v="3"/>
    <x v="0"/>
    <s v="March"/>
    <x v="0"/>
    <s v="PROD6227"/>
    <x v="6"/>
    <x v="0"/>
    <n v="767"/>
    <n v="2"/>
    <n v="1534"/>
    <x v="0"/>
    <n v="87"/>
    <n v="7"/>
    <x v="0"/>
    <n v="0.40026075619295959"/>
    <n v="614"/>
  </r>
  <r>
    <s v="ORD004501"/>
    <s v="CUST2763"/>
    <s v="Tara Matthews"/>
    <s v="david.owens@outlook.com"/>
    <x v="1"/>
    <d v="2024-09-13T00:00:00"/>
    <x v="161"/>
    <x v="0"/>
    <x v="0"/>
    <s v="January"/>
    <x v="0"/>
    <s v="PROD5307"/>
    <x v="21"/>
    <x v="1"/>
    <n v="23"/>
    <n v="1"/>
    <n v="23"/>
    <x v="1"/>
    <n v="1"/>
    <n v="3"/>
    <x v="0"/>
    <n v="0.13043478260869565"/>
    <n v="3"/>
  </r>
  <r>
    <s v="ORD004502"/>
    <s v="CUST2530"/>
    <s v="Bradley Weber MD"/>
    <s v="deborah.robertson@gmail.com"/>
    <x v="2"/>
    <d v="2023-01-28T00:00:00"/>
    <x v="581"/>
    <x v="9"/>
    <x v="1"/>
    <s v="June"/>
    <x v="0"/>
    <s v="PROD3637"/>
    <x v="17"/>
    <x v="3"/>
    <n v="389"/>
    <n v="6"/>
    <n v="2333"/>
    <x v="1"/>
    <n v="192"/>
    <n v="5"/>
    <x v="0"/>
    <n v="0.35019288469781396"/>
    <n v="817"/>
  </r>
  <r>
    <s v="ORD004503"/>
    <s v="CUST9265"/>
    <s v="Mary Larsen"/>
    <s v="christopher.james@gmail.com"/>
    <x v="1"/>
    <d v="2023-06-15T00:00:00"/>
    <x v="652"/>
    <x v="3"/>
    <x v="1"/>
    <s v="March"/>
    <x v="0"/>
    <s v="PROD1465"/>
    <x v="5"/>
    <x v="3"/>
    <n v="564"/>
    <n v="4"/>
    <n v="2254"/>
    <x v="1"/>
    <n v="230"/>
    <n v="5"/>
    <x v="0"/>
    <n v="0.35004436557231589"/>
    <n v="789"/>
  </r>
  <r>
    <s v="ORD004504"/>
    <s v="CUST7846"/>
    <s v="Joshua Velez"/>
    <s v="emily.brock@outlook.com"/>
    <x v="1"/>
    <d v="2024-03-03T00:00:00"/>
    <x v="566"/>
    <x v="8"/>
    <x v="0"/>
    <s v="September"/>
    <x v="2"/>
    <s v="PROD6886"/>
    <x v="21"/>
    <x v="1"/>
    <n v="663"/>
    <n v="2"/>
    <n v="1326"/>
    <x v="1"/>
    <n v="141"/>
    <m/>
    <x v="2"/>
    <n v="0.15007541478129713"/>
    <n v="199"/>
  </r>
  <r>
    <s v="ORD004505"/>
    <s v="CUST8835"/>
    <s v="Michael Miller"/>
    <s v="elizabeth.jackson@hotmail.com"/>
    <x v="2"/>
    <d v="2024-11-12T00:00:00"/>
    <x v="36"/>
    <x v="6"/>
    <x v="0"/>
    <s v="August"/>
    <x v="0"/>
    <s v="PROD3822"/>
    <x v="7"/>
    <x v="4"/>
    <n v="1227"/>
    <n v="5"/>
    <n v="6135"/>
    <x v="1"/>
    <n v="477"/>
    <n v="10"/>
    <x v="1"/>
    <n v="0.25004074979625102"/>
    <n v="1534"/>
  </r>
  <r>
    <s v="ORD004506"/>
    <s v="CUST2827"/>
    <s v="John Green"/>
    <s v="carlos.king@gmail.com"/>
    <x v="1"/>
    <d v="2024-11-20T00:00:00"/>
    <x v="166"/>
    <x v="9"/>
    <x v="0"/>
    <s v="June"/>
    <x v="0"/>
    <s v="PROD8758"/>
    <x v="14"/>
    <x v="4"/>
    <n v="1092"/>
    <n v="4"/>
    <n v="4369"/>
    <x v="1"/>
    <n v="345"/>
    <n v="7"/>
    <x v="0"/>
    <n v="0.24994277866788739"/>
    <n v="1092"/>
  </r>
  <r>
    <s v="ORD004507"/>
    <s v="CUST4234"/>
    <s v="Jeffrey Brooks"/>
    <s v="mark.cook@gmail.com"/>
    <x v="0"/>
    <d v="2024-05-03T00:00:00"/>
    <x v="343"/>
    <x v="6"/>
    <x v="0"/>
    <s v="August"/>
    <x v="0"/>
    <s v="PROD9032"/>
    <x v="8"/>
    <x v="2"/>
    <n v="59"/>
    <n v="1"/>
    <n v="59"/>
    <x v="1"/>
    <n v="8"/>
    <n v="9"/>
    <x v="1"/>
    <n v="0.30508474576271188"/>
    <n v="18"/>
  </r>
  <r>
    <s v="ORD004508"/>
    <s v="CUST8743"/>
    <s v="Angela Baker"/>
    <s v="donna.fernandez@hotmail.com"/>
    <x v="2"/>
    <d v="2024-09-23T00:00:00"/>
    <x v="150"/>
    <x v="2"/>
    <x v="0"/>
    <s v="May"/>
    <x v="0"/>
    <s v="PROD9221"/>
    <x v="17"/>
    <x v="3"/>
    <n v="1012"/>
    <n v="3"/>
    <n v="3036"/>
    <x v="0"/>
    <n v="397"/>
    <n v="7"/>
    <x v="0"/>
    <n v="0.35013175230566534"/>
    <n v="1063"/>
  </r>
  <r>
    <s v="ORD004509"/>
    <s v="CUST8070"/>
    <s v="Stephanie Smith"/>
    <s v="ryan.cook@hotmail.com"/>
    <x v="2"/>
    <d v="2024-11-05T00:00:00"/>
    <x v="124"/>
    <x v="3"/>
    <x v="0"/>
    <s v="March"/>
    <x v="0"/>
    <s v="PROD1157"/>
    <x v="12"/>
    <x v="3"/>
    <n v="430"/>
    <n v="5"/>
    <n v="2150"/>
    <x v="0"/>
    <n v="157"/>
    <n v="4"/>
    <x v="0"/>
    <n v="0.3497674418604651"/>
    <n v="752"/>
  </r>
  <r>
    <s v="ORD004510"/>
    <s v="CUST7494"/>
    <s v="David Wiley"/>
    <s v="dawn.jones@outlook.com"/>
    <x v="6"/>
    <d v="2024-05-28T00:00:00"/>
    <x v="102"/>
    <x v="1"/>
    <x v="1"/>
    <s v="December"/>
    <x v="0"/>
    <s v="PROD3097"/>
    <x v="17"/>
    <x v="3"/>
    <n v="734"/>
    <n v="4"/>
    <n v="2935"/>
    <x v="1"/>
    <n v="310"/>
    <n v="6"/>
    <x v="0"/>
    <n v="0.34991482112436118"/>
    <n v="1027"/>
  </r>
  <r>
    <s v="ORD004511"/>
    <s v="CUST5024"/>
    <s v="William Vincent"/>
    <s v="tiffany.campbell@hotmail.com"/>
    <x v="3"/>
    <d v="2023-04-10T00:00:00"/>
    <x v="295"/>
    <x v="10"/>
    <x v="1"/>
    <s v="February"/>
    <x v="0"/>
    <s v="PROD8811"/>
    <x v="0"/>
    <x v="0"/>
    <n v="335"/>
    <n v="4"/>
    <n v="1340"/>
    <x v="1"/>
    <n v="145"/>
    <n v="3"/>
    <x v="0"/>
    <n v="0.4"/>
    <n v="536"/>
  </r>
  <r>
    <s v="ORD004512"/>
    <s v="CUST5845"/>
    <s v="Robert Andrade"/>
    <s v="jason.bell@yahoo.com"/>
    <x v="1"/>
    <d v="2024-09-17T00:00:00"/>
    <x v="427"/>
    <x v="10"/>
    <x v="0"/>
    <s v="February"/>
    <x v="0"/>
    <s v="PROD8898"/>
    <x v="17"/>
    <x v="3"/>
    <n v="671"/>
    <n v="1"/>
    <n v="671"/>
    <x v="4"/>
    <n v="37"/>
    <n v="5"/>
    <x v="0"/>
    <n v="0.35022354694485841"/>
    <n v="235"/>
  </r>
  <r>
    <s v="ORD004513"/>
    <s v="CUST5024"/>
    <s v="William Vincent"/>
    <s v="tiffany.campbell@hotmail.com"/>
    <x v="3"/>
    <d v="2023-04-10T00:00:00"/>
    <x v="289"/>
    <x v="0"/>
    <x v="1"/>
    <s v="January"/>
    <x v="0"/>
    <s v="PROD6310"/>
    <x v="2"/>
    <x v="1"/>
    <n v="427"/>
    <n v="2"/>
    <n v="854"/>
    <x v="1"/>
    <n v="105"/>
    <n v="10"/>
    <x v="1"/>
    <n v="0.14988290398126464"/>
    <n v="128"/>
  </r>
  <r>
    <s v="ORD004514"/>
    <s v="CUST6563"/>
    <s v="Brian Baker"/>
    <s v="steven.james@gmail.com"/>
    <x v="1"/>
    <d v="2024-08-03T00:00:00"/>
    <x v="1"/>
    <x v="1"/>
    <x v="0"/>
    <s v="December"/>
    <x v="0"/>
    <s v="PROD2916"/>
    <x v="3"/>
    <x v="1"/>
    <n v="797"/>
    <n v="10"/>
    <n v="7971"/>
    <x v="1"/>
    <n v="1184"/>
    <n v="6"/>
    <x v="0"/>
    <n v="0.15004390917074395"/>
    <n v="1196"/>
  </r>
  <r>
    <s v="ORD004515"/>
    <s v="CUST6572"/>
    <s v="Craig Mitchell"/>
    <s v="austin.brown@gmail.com"/>
    <x v="2"/>
    <d v="2024-12-30T00:00:00"/>
    <x v="57"/>
    <x v="0"/>
    <x v="0"/>
    <s v="January"/>
    <x v="0"/>
    <s v="PROD7120"/>
    <x v="3"/>
    <x v="1"/>
    <n v="512"/>
    <n v="2"/>
    <n v="1024"/>
    <x v="2"/>
    <n v="53"/>
    <n v="3"/>
    <x v="0"/>
    <n v="0.150390625"/>
    <n v="154"/>
  </r>
  <r>
    <s v="ORD004516"/>
    <s v="CUST1410"/>
    <s v="Kelly Cruz"/>
    <s v="megan.miranda@gmail.com"/>
    <x v="5"/>
    <d v="2024-10-06T00:00:00"/>
    <x v="620"/>
    <x v="2"/>
    <x v="0"/>
    <s v="May"/>
    <x v="0"/>
    <s v="PROD5940"/>
    <x v="21"/>
    <x v="1"/>
    <n v="997"/>
    <n v="3"/>
    <n v="2992"/>
    <x v="0"/>
    <n v="447"/>
    <n v="2"/>
    <x v="0"/>
    <n v="0.15006684491978609"/>
    <n v="449"/>
  </r>
  <r>
    <s v="ORD004517"/>
    <s v="CUST6062"/>
    <s v="Christopher Tucker"/>
    <s v="james.rogers@gmail.com"/>
    <x v="3"/>
    <d v="2024-01-14T00:00:00"/>
    <x v="11"/>
    <x v="4"/>
    <x v="1"/>
    <s v="April"/>
    <x v="0"/>
    <s v="PROD6372"/>
    <x v="6"/>
    <x v="0"/>
    <n v="870"/>
    <n v="5"/>
    <n v="4350"/>
    <x v="0"/>
    <n v="582"/>
    <n v="5"/>
    <x v="0"/>
    <n v="0.4"/>
    <n v="1740"/>
  </r>
  <r>
    <s v="ORD004518"/>
    <s v="CUST8548"/>
    <s v="John Hall"/>
    <s v="tim.vaughn@outlook.com"/>
    <x v="2"/>
    <d v="2024-08-26T00:00:00"/>
    <x v="331"/>
    <x v="11"/>
    <x v="0"/>
    <s v="July"/>
    <x v="1"/>
    <s v="PROD8748"/>
    <x v="8"/>
    <x v="2"/>
    <n v="421"/>
    <n v="1"/>
    <n v="421"/>
    <x v="2"/>
    <n v="46"/>
    <m/>
    <x v="2"/>
    <n v="0.29928741092636579"/>
    <n v="126"/>
  </r>
  <r>
    <s v="ORD004519"/>
    <s v="CUST2967"/>
    <s v="Cathy Gaines"/>
    <s v="jonathan.sparks@outlook.com"/>
    <x v="1"/>
    <d v="2023-07-09T00:00:00"/>
    <x v="546"/>
    <x v="2"/>
    <x v="1"/>
    <s v="May"/>
    <x v="0"/>
    <s v="PROD4659"/>
    <x v="3"/>
    <x v="1"/>
    <n v="360"/>
    <n v="2"/>
    <n v="719"/>
    <x v="3"/>
    <n v="102"/>
    <n v="7"/>
    <x v="0"/>
    <n v="0.1502086230876217"/>
    <n v="108"/>
  </r>
  <r>
    <s v="ORD004520"/>
    <s v="CUST3477"/>
    <s v="Michael Silva"/>
    <s v="dawn.serrano@yahoo.com"/>
    <x v="0"/>
    <d v="2023-03-28T00:00:00"/>
    <x v="491"/>
    <x v="2"/>
    <x v="0"/>
    <s v="May"/>
    <x v="0"/>
    <s v="PROD6530"/>
    <x v="15"/>
    <x v="1"/>
    <n v="987"/>
    <n v="1"/>
    <n v="987"/>
    <x v="3"/>
    <n v="76"/>
    <n v="2"/>
    <x v="0"/>
    <n v="0.14994934143870314"/>
    <n v="148"/>
  </r>
  <r>
    <s v="ORD004521"/>
    <s v="CUST1553"/>
    <s v="Katie Proctor"/>
    <s v="jessica.moore@outlook.com"/>
    <x v="1"/>
    <d v="2023-05-27T00:00:00"/>
    <x v="350"/>
    <x v="5"/>
    <x v="1"/>
    <s v="October"/>
    <x v="0"/>
    <s v="PROD2128"/>
    <x v="18"/>
    <x v="0"/>
    <n v="1138"/>
    <n v="4"/>
    <n v="4552"/>
    <x v="1"/>
    <n v="566"/>
    <n v="8"/>
    <x v="1"/>
    <n v="0.40004393673110722"/>
    <n v="1821"/>
  </r>
  <r>
    <s v="ORD004522"/>
    <s v="CUST6720"/>
    <s v="Kimberly Collins"/>
    <s v="patrick.park@hotmail.com"/>
    <x v="6"/>
    <d v="2023-11-27T00:00:00"/>
    <x v="48"/>
    <x v="4"/>
    <x v="0"/>
    <s v="April"/>
    <x v="0"/>
    <s v="PROD5182"/>
    <x v="13"/>
    <x v="4"/>
    <n v="524"/>
    <n v="3"/>
    <n v="1571"/>
    <x v="1"/>
    <n v="168"/>
    <n v="4"/>
    <x v="0"/>
    <n v="0.2501591343093571"/>
    <n v="393"/>
  </r>
  <r>
    <s v="ORD004523"/>
    <s v="CUST1813"/>
    <s v="Sandra Crawford"/>
    <s v="jesus.blackburn@outlook.com"/>
    <x v="0"/>
    <d v="2023-12-24T00:00:00"/>
    <x v="318"/>
    <x v="8"/>
    <x v="0"/>
    <s v="September"/>
    <x v="0"/>
    <s v="PROD7091"/>
    <x v="11"/>
    <x v="3"/>
    <n v="641"/>
    <n v="3"/>
    <n v="1922"/>
    <x v="0"/>
    <n v="237"/>
    <n v="10"/>
    <x v="1"/>
    <n v="0.35015608740894899"/>
    <n v="673"/>
  </r>
  <r>
    <s v="ORD004524"/>
    <s v="CUST4681"/>
    <s v="Elizabeth James"/>
    <s v="sharon.watkins@outlook.com"/>
    <x v="2"/>
    <d v="2023-02-23T00:00:00"/>
    <x v="64"/>
    <x v="9"/>
    <x v="1"/>
    <s v="June"/>
    <x v="0"/>
    <s v="PROD6893"/>
    <x v="16"/>
    <x v="0"/>
    <n v="521"/>
    <n v="2"/>
    <n v="1043"/>
    <x v="0"/>
    <n v="126"/>
    <n v="6"/>
    <x v="0"/>
    <n v="0.39980824544582932"/>
    <n v="417"/>
  </r>
  <r>
    <s v="ORD004525"/>
    <s v="CUST5271"/>
    <s v="Jonathan Guzman"/>
    <s v="william.taylor@gmail.com"/>
    <x v="2"/>
    <d v="2023-08-11T00:00:00"/>
    <x v="191"/>
    <x v="4"/>
    <x v="0"/>
    <s v="April"/>
    <x v="0"/>
    <s v="PROD5198"/>
    <x v="8"/>
    <x v="2"/>
    <n v="984"/>
    <n v="1"/>
    <n v="984"/>
    <x v="2"/>
    <n v="62"/>
    <n v="9"/>
    <x v="1"/>
    <n v="0.29979674796747968"/>
    <n v="295"/>
  </r>
  <r>
    <s v="ORD004526"/>
    <s v="CUST2370"/>
    <s v="Alyssa Torres"/>
    <s v="patricia.callahan@yahoo.com"/>
    <x v="4"/>
    <d v="2024-07-15T00:00:00"/>
    <x v="712"/>
    <x v="5"/>
    <x v="0"/>
    <s v="October"/>
    <x v="0"/>
    <s v="PROD1152"/>
    <x v="5"/>
    <x v="3"/>
    <n v="732"/>
    <n v="6"/>
    <n v="4394"/>
    <x v="1"/>
    <n v="502"/>
    <n v="8"/>
    <x v="1"/>
    <n v="0.35002275830678198"/>
    <n v="1538"/>
  </r>
  <r>
    <s v="ORD004527"/>
    <s v="CUST8237"/>
    <s v="Kelsey Foster"/>
    <s v="derek.ashley@gmail.com"/>
    <x v="5"/>
    <d v="2023-10-29T00:00:00"/>
    <x v="266"/>
    <x v="5"/>
    <x v="0"/>
    <s v="October"/>
    <x v="0"/>
    <s v="PROD1344"/>
    <x v="17"/>
    <x v="3"/>
    <n v="689"/>
    <n v="4"/>
    <n v="2757"/>
    <x v="1"/>
    <n v="214"/>
    <n v="5"/>
    <x v="0"/>
    <n v="0.35001813565469714"/>
    <n v="965"/>
  </r>
  <r>
    <s v="ORD004528"/>
    <s v="CUST5513"/>
    <s v="Michael Rodriguez"/>
    <s v="michael.hampton@yahoo.com"/>
    <x v="6"/>
    <d v="2023-09-15T00:00:00"/>
    <x v="436"/>
    <x v="2"/>
    <x v="1"/>
    <s v="May"/>
    <x v="0"/>
    <s v="PROD2154"/>
    <x v="13"/>
    <x v="4"/>
    <n v="119"/>
    <n v="1"/>
    <n v="119"/>
    <x v="4"/>
    <n v="9"/>
    <n v="4"/>
    <x v="0"/>
    <n v="0.25210084033613445"/>
    <n v="30"/>
  </r>
  <r>
    <s v="ORD004529"/>
    <s v="CUST5094"/>
    <s v="Jason Johnson"/>
    <s v="michael.moore@yahoo.com"/>
    <x v="4"/>
    <d v="2024-10-30T00:00:00"/>
    <x v="619"/>
    <x v="0"/>
    <x v="1"/>
    <s v="January"/>
    <x v="0"/>
    <s v="PROD5913"/>
    <x v="13"/>
    <x v="4"/>
    <n v="831"/>
    <n v="3"/>
    <n v="2494"/>
    <x v="1"/>
    <n v="251"/>
    <n v="4"/>
    <x v="0"/>
    <n v="0.25020048115477145"/>
    <n v="624"/>
  </r>
  <r>
    <s v="ORD004530"/>
    <s v="CUST6436"/>
    <s v="Kelsey Green"/>
    <s v="dominique.jensen@hotmail.com"/>
    <x v="3"/>
    <d v="2024-05-14T00:00:00"/>
    <x v="240"/>
    <x v="1"/>
    <x v="1"/>
    <s v="December"/>
    <x v="0"/>
    <s v="PROD6560"/>
    <x v="15"/>
    <x v="1"/>
    <n v="1516"/>
    <n v="10"/>
    <n v="15160"/>
    <x v="1"/>
    <n v="2137"/>
    <n v="9"/>
    <x v="1"/>
    <n v="0.15"/>
    <n v="2274"/>
  </r>
  <r>
    <s v="ORD004531"/>
    <s v="CUST3559"/>
    <s v="Jennifer Butler"/>
    <s v="james.richardson@yahoo.com"/>
    <x v="3"/>
    <d v="2023-12-08T00:00:00"/>
    <x v="378"/>
    <x v="11"/>
    <x v="1"/>
    <s v="July"/>
    <x v="1"/>
    <s v="PROD7844"/>
    <x v="16"/>
    <x v="0"/>
    <n v="682"/>
    <n v="2"/>
    <n v="1363"/>
    <x v="0"/>
    <n v="122"/>
    <m/>
    <x v="2"/>
    <n v="0.39985326485693323"/>
    <n v="545"/>
  </r>
  <r>
    <s v="ORD004532"/>
    <s v="CUST4557"/>
    <s v="Elizabeth Boyd"/>
    <s v="jennifer.fisher@outlook.com"/>
    <x v="0"/>
    <d v="2023-05-27T00:00:00"/>
    <x v="177"/>
    <x v="8"/>
    <x v="0"/>
    <s v="September"/>
    <x v="0"/>
    <s v="PROD6795"/>
    <x v="4"/>
    <x v="2"/>
    <n v="267"/>
    <n v="1"/>
    <n v="267"/>
    <x v="1"/>
    <n v="32"/>
    <n v="5"/>
    <x v="0"/>
    <n v="0.29962546816479402"/>
    <n v="80"/>
  </r>
  <r>
    <s v="ORD004533"/>
    <s v="CUST6053"/>
    <s v="Cassandra Wong"/>
    <s v="jennifer.mccoy@outlook.com"/>
    <x v="6"/>
    <d v="2023-10-24T00:00:00"/>
    <x v="554"/>
    <x v="4"/>
    <x v="1"/>
    <s v="April"/>
    <x v="0"/>
    <s v="PROD2963"/>
    <x v="16"/>
    <x v="0"/>
    <n v="770"/>
    <n v="3"/>
    <n v="2310"/>
    <x v="4"/>
    <n v="234"/>
    <n v="5"/>
    <x v="0"/>
    <n v="0.4"/>
    <n v="924"/>
  </r>
  <r>
    <s v="ORD004534"/>
    <s v="CUST8492"/>
    <s v="Christopher Barrett"/>
    <s v="dylan.nelson@outlook.com"/>
    <x v="5"/>
    <d v="2023-07-25T00:00:00"/>
    <x v="605"/>
    <x v="6"/>
    <x v="1"/>
    <s v="August"/>
    <x v="0"/>
    <s v="PROD5978"/>
    <x v="13"/>
    <x v="4"/>
    <n v="553"/>
    <n v="1"/>
    <n v="553"/>
    <x v="1"/>
    <n v="75"/>
    <n v="6"/>
    <x v="0"/>
    <n v="0.24954792043399637"/>
    <n v="138"/>
  </r>
  <r>
    <s v="ORD004535"/>
    <s v="CUST3943"/>
    <s v="Alyssa Weiss"/>
    <s v="melissa.rivera@gmail.com"/>
    <x v="6"/>
    <d v="2023-06-28T00:00:00"/>
    <x v="641"/>
    <x v="2"/>
    <x v="1"/>
    <s v="May"/>
    <x v="0"/>
    <s v="PROD8901"/>
    <x v="16"/>
    <x v="0"/>
    <n v="1070"/>
    <n v="2"/>
    <n v="2141"/>
    <x v="0"/>
    <n v="194"/>
    <n v="4"/>
    <x v="0"/>
    <n v="0.39981317141522654"/>
    <n v="856"/>
  </r>
  <r>
    <s v="ORD004536"/>
    <s v="CUST9273"/>
    <s v="Donna White"/>
    <s v="holly.wilson@outlook.com"/>
    <x v="2"/>
    <d v="2023-01-15T00:00:00"/>
    <x v="587"/>
    <x v="6"/>
    <x v="0"/>
    <s v="August"/>
    <x v="2"/>
    <s v="PROD8937"/>
    <x v="18"/>
    <x v="0"/>
    <n v="702"/>
    <n v="6"/>
    <n v="4211"/>
    <x v="2"/>
    <n v="371"/>
    <m/>
    <x v="2"/>
    <n v="0.4001424839705533"/>
    <n v="1685"/>
  </r>
  <r>
    <s v="ORD004537"/>
    <s v="CUST2812"/>
    <s v="Benjamin Bennett"/>
    <s v="amber.alvarez@hotmail.com"/>
    <x v="5"/>
    <d v="2024-02-01T00:00:00"/>
    <x v="460"/>
    <x v="6"/>
    <x v="1"/>
    <s v="August"/>
    <x v="0"/>
    <s v="PROD8565"/>
    <x v="4"/>
    <x v="2"/>
    <n v="733"/>
    <n v="1"/>
    <n v="733"/>
    <x v="1"/>
    <n v="40"/>
    <n v="7"/>
    <x v="0"/>
    <n v="0.30013642564802184"/>
    <n v="220"/>
  </r>
  <r>
    <s v="ORD004538"/>
    <s v="CUST2827"/>
    <s v="John Green"/>
    <s v="carlos.king@gmail.com"/>
    <x v="1"/>
    <d v="2024-11-20T00:00:00"/>
    <x v="447"/>
    <x v="11"/>
    <x v="0"/>
    <s v="July"/>
    <x v="0"/>
    <s v="PROD1064"/>
    <x v="16"/>
    <x v="0"/>
    <n v="658"/>
    <n v="5"/>
    <n v="3288"/>
    <x v="1"/>
    <n v="293"/>
    <n v="5"/>
    <x v="0"/>
    <n v="0.39993917274939172"/>
    <n v="1315"/>
  </r>
  <r>
    <s v="ORD004539"/>
    <s v="CUST5449"/>
    <s v="Nathan Martin"/>
    <s v="carly.harris@hotmail.com"/>
    <x v="1"/>
    <d v="2024-01-09T00:00:00"/>
    <x v="698"/>
    <x v="9"/>
    <x v="0"/>
    <s v="June"/>
    <x v="2"/>
    <s v="PROD3719"/>
    <x v="6"/>
    <x v="0"/>
    <n v="443"/>
    <n v="1"/>
    <n v="443"/>
    <x v="2"/>
    <n v="45"/>
    <m/>
    <x v="2"/>
    <n v="0.39954853273137697"/>
    <n v="177"/>
  </r>
  <r>
    <s v="ORD004540"/>
    <s v="CUST3504"/>
    <s v="Christopher Koch"/>
    <s v="nicole.sutton@outlook.com"/>
    <x v="4"/>
    <d v="2024-11-26T00:00:00"/>
    <x v="111"/>
    <x v="7"/>
    <x v="0"/>
    <s v="November"/>
    <x v="1"/>
    <s v="PROD9592"/>
    <x v="18"/>
    <x v="0"/>
    <n v="1448"/>
    <n v="1"/>
    <n v="1448"/>
    <x v="1"/>
    <n v="123"/>
    <m/>
    <x v="2"/>
    <n v="0.39986187845303867"/>
    <n v="579"/>
  </r>
  <r>
    <s v="ORD004541"/>
    <s v="CUST6796"/>
    <s v="Jaime Adams"/>
    <s v="christina.garrett@yahoo.com"/>
    <x v="4"/>
    <d v="2023-10-29T00:00:00"/>
    <x v="396"/>
    <x v="3"/>
    <x v="0"/>
    <s v="March"/>
    <x v="0"/>
    <s v="PROD1003"/>
    <x v="5"/>
    <x v="3"/>
    <n v="324"/>
    <n v="5"/>
    <n v="1621"/>
    <x v="0"/>
    <n v="124"/>
    <n v="3"/>
    <x v="0"/>
    <n v="0.34978408389882787"/>
    <n v="567"/>
  </r>
  <r>
    <s v="ORD004542"/>
    <s v="CUST7077"/>
    <s v="Robert Garrett"/>
    <s v="rachel.wood@gmail.com"/>
    <x v="1"/>
    <d v="2024-01-10T00:00:00"/>
    <x v="122"/>
    <x v="3"/>
    <x v="1"/>
    <s v="March"/>
    <x v="0"/>
    <s v="PROD1400"/>
    <x v="17"/>
    <x v="3"/>
    <n v="448"/>
    <n v="3"/>
    <n v="1345"/>
    <x v="1"/>
    <n v="173"/>
    <n v="5"/>
    <x v="0"/>
    <n v="0.35018587360594794"/>
    <n v="471"/>
  </r>
  <r>
    <s v="ORD004543"/>
    <s v="CUST6758"/>
    <s v="Lynn Cortez"/>
    <s v="carla.clark@hotmail.com"/>
    <x v="0"/>
    <d v="2024-07-26T00:00:00"/>
    <x v="53"/>
    <x v="9"/>
    <x v="0"/>
    <s v="June"/>
    <x v="2"/>
    <s v="PROD1928"/>
    <x v="15"/>
    <x v="1"/>
    <n v="55"/>
    <n v="3"/>
    <n v="164"/>
    <x v="0"/>
    <n v="11"/>
    <m/>
    <x v="2"/>
    <n v="0.1524390243902439"/>
    <n v="25"/>
  </r>
  <r>
    <s v="ORD004544"/>
    <s v="CUST7198"/>
    <s v="Paul Jones"/>
    <s v="steven.brown@yahoo.com"/>
    <x v="4"/>
    <d v="2024-06-20T00:00:00"/>
    <x v="614"/>
    <x v="7"/>
    <x v="1"/>
    <s v="November"/>
    <x v="1"/>
    <s v="PROD8149"/>
    <x v="0"/>
    <x v="0"/>
    <n v="813"/>
    <n v="7"/>
    <n v="5691"/>
    <x v="1"/>
    <n v="314"/>
    <m/>
    <x v="2"/>
    <n v="0.39992971358285012"/>
    <n v="2276"/>
  </r>
  <r>
    <s v="ORD004545"/>
    <s v="CUST4274"/>
    <s v="Mandy Coleman"/>
    <s v="claudia.brown@hotmail.com"/>
    <x v="3"/>
    <d v="2024-01-01T00:00:00"/>
    <x v="695"/>
    <x v="1"/>
    <x v="1"/>
    <s v="December"/>
    <x v="2"/>
    <s v="PROD9746"/>
    <x v="12"/>
    <x v="3"/>
    <n v="1771"/>
    <n v="6"/>
    <n v="10625"/>
    <x v="0"/>
    <n v="680"/>
    <m/>
    <x v="2"/>
    <n v="0.35002352941176473"/>
    <n v="3719"/>
  </r>
  <r>
    <s v="ORD004546"/>
    <s v="CUST3208"/>
    <s v="Tony Larsen"/>
    <s v="george.watkins@outlook.com"/>
    <x v="2"/>
    <d v="2023-06-03T00:00:00"/>
    <x v="407"/>
    <x v="0"/>
    <x v="1"/>
    <s v="January"/>
    <x v="0"/>
    <s v="PROD3851"/>
    <x v="6"/>
    <x v="0"/>
    <n v="794"/>
    <n v="2"/>
    <n v="1587"/>
    <x v="1"/>
    <n v="173"/>
    <n v="2"/>
    <x v="0"/>
    <n v="0.40012602394454949"/>
    <n v="635"/>
  </r>
  <r>
    <s v="ORD004547"/>
    <s v="CUST5207"/>
    <s v="Leslie Evans"/>
    <s v="lori.jarvis@outlook.com"/>
    <x v="4"/>
    <d v="2024-01-28T00:00:00"/>
    <x v="510"/>
    <x v="8"/>
    <x v="1"/>
    <s v="September"/>
    <x v="0"/>
    <s v="PROD5865"/>
    <x v="12"/>
    <x v="3"/>
    <n v="89"/>
    <n v="2"/>
    <n v="177"/>
    <x v="4"/>
    <n v="15"/>
    <n v="2"/>
    <x v="0"/>
    <n v="0.35028248587570621"/>
    <n v="62"/>
  </r>
  <r>
    <s v="ORD004548"/>
    <s v="CUST9986"/>
    <s v="Cory Williams"/>
    <s v="linda.franklin@yahoo.com"/>
    <x v="5"/>
    <d v="2024-03-14T00:00:00"/>
    <x v="103"/>
    <x v="0"/>
    <x v="1"/>
    <s v="January"/>
    <x v="2"/>
    <s v="PROD8670"/>
    <x v="7"/>
    <x v="4"/>
    <n v="491"/>
    <n v="1"/>
    <n v="491"/>
    <x v="1"/>
    <n v="52"/>
    <m/>
    <x v="2"/>
    <n v="0.25050916496945008"/>
    <n v="123"/>
  </r>
  <r>
    <s v="ORD004549"/>
    <s v="CUST9008"/>
    <s v="Brian Vaughan"/>
    <s v="seth.dickerson@outlook.com"/>
    <x v="4"/>
    <d v="2024-01-09T00:00:00"/>
    <x v="538"/>
    <x v="2"/>
    <x v="1"/>
    <s v="May"/>
    <x v="0"/>
    <s v="PROD6497"/>
    <x v="8"/>
    <x v="2"/>
    <n v="875"/>
    <n v="4"/>
    <n v="3499"/>
    <x v="0"/>
    <n v="445"/>
    <n v="9"/>
    <x v="1"/>
    <n v="0.30008573878250927"/>
    <n v="1050"/>
  </r>
  <r>
    <s v="ORD004550"/>
    <s v="CUST8450"/>
    <s v="Dr. Dawn Woods MD"/>
    <s v="samuel.lam@outlook.com"/>
    <x v="1"/>
    <d v="2023-09-15T00:00:00"/>
    <x v="206"/>
    <x v="3"/>
    <x v="0"/>
    <s v="March"/>
    <x v="0"/>
    <s v="PROD6970"/>
    <x v="13"/>
    <x v="4"/>
    <n v="978"/>
    <n v="5"/>
    <n v="4889"/>
    <x v="4"/>
    <n v="644"/>
    <n v="3"/>
    <x v="0"/>
    <n v="0.24994886479852729"/>
    <n v="1222"/>
  </r>
  <r>
    <s v="ORD004551"/>
    <s v="CUST2920"/>
    <s v="Daniel Soto"/>
    <s v="amber.sims@yahoo.com"/>
    <x v="0"/>
    <d v="2023-01-02T00:00:00"/>
    <x v="400"/>
    <x v="2"/>
    <x v="0"/>
    <s v="May"/>
    <x v="0"/>
    <s v="PROD6190"/>
    <x v="11"/>
    <x v="3"/>
    <n v="1016"/>
    <n v="3"/>
    <n v="3047"/>
    <x v="1"/>
    <n v="387"/>
    <n v="5"/>
    <x v="0"/>
    <n v="0.34985231375123071"/>
    <n v="1066"/>
  </r>
  <r>
    <s v="ORD004552"/>
    <s v="CUST6803"/>
    <s v="Walter Miller"/>
    <s v="emily.avery@gmail.com"/>
    <x v="0"/>
    <d v="2023-10-06T00:00:00"/>
    <x v="673"/>
    <x v="5"/>
    <x v="0"/>
    <s v="October"/>
    <x v="2"/>
    <s v="PROD2129"/>
    <x v="17"/>
    <x v="3"/>
    <n v="1198"/>
    <n v="2"/>
    <n v="2396"/>
    <x v="1"/>
    <n v="307"/>
    <m/>
    <x v="2"/>
    <n v="0.35016694490818029"/>
    <n v="839"/>
  </r>
  <r>
    <s v="ORD004553"/>
    <s v="CUST7633"/>
    <s v="Morgan Davis"/>
    <s v="anthony.berry@yahoo.com"/>
    <x v="2"/>
    <d v="2023-06-05T00:00:00"/>
    <x v="480"/>
    <x v="10"/>
    <x v="0"/>
    <s v="February"/>
    <x v="0"/>
    <s v="PROD3000"/>
    <x v="9"/>
    <x v="4"/>
    <n v="197"/>
    <n v="3"/>
    <n v="592"/>
    <x v="1"/>
    <n v="66"/>
    <n v="10"/>
    <x v="1"/>
    <n v="0.25"/>
    <n v="148"/>
  </r>
  <r>
    <s v="ORD004554"/>
    <s v="CUST4724"/>
    <s v="Douglas Smith"/>
    <s v="gary.doyle@outlook.com"/>
    <x v="2"/>
    <d v="2024-02-03T00:00:00"/>
    <x v="373"/>
    <x v="9"/>
    <x v="0"/>
    <s v="June"/>
    <x v="0"/>
    <s v="PROD3569"/>
    <x v="8"/>
    <x v="2"/>
    <n v="788"/>
    <n v="1"/>
    <n v="788"/>
    <x v="2"/>
    <n v="89"/>
    <n v="7"/>
    <x v="0"/>
    <n v="0.29949238578680204"/>
    <n v="236"/>
  </r>
  <r>
    <s v="ORD004555"/>
    <s v="CUST4234"/>
    <s v="Jeffrey Brooks"/>
    <s v="mark.cook@gmail.com"/>
    <x v="0"/>
    <d v="2024-05-03T00:00:00"/>
    <x v="626"/>
    <x v="1"/>
    <x v="1"/>
    <s v="December"/>
    <x v="2"/>
    <s v="PROD4195"/>
    <x v="16"/>
    <x v="0"/>
    <n v="589"/>
    <n v="2"/>
    <n v="1178"/>
    <x v="1"/>
    <n v="81"/>
    <m/>
    <x v="2"/>
    <n v="0.399830220713073"/>
    <n v="471"/>
  </r>
  <r>
    <s v="ORD004556"/>
    <s v="CUST3437"/>
    <s v="Denise Richards"/>
    <s v="alexandra.carter@yahoo.com"/>
    <x v="0"/>
    <d v="2023-07-23T00:00:00"/>
    <x v="449"/>
    <x v="9"/>
    <x v="1"/>
    <s v="June"/>
    <x v="2"/>
    <s v="PROD5705"/>
    <x v="6"/>
    <x v="0"/>
    <n v="1121"/>
    <n v="1"/>
    <n v="1121"/>
    <x v="1"/>
    <n v="95"/>
    <m/>
    <x v="2"/>
    <n v="0.39964317573595004"/>
    <n v="448"/>
  </r>
  <r>
    <s v="ORD004557"/>
    <s v="CUST7193"/>
    <s v="Tanya Baker"/>
    <s v="jacob.smith@gmail.com"/>
    <x v="4"/>
    <d v="2024-05-24T00:00:00"/>
    <x v="539"/>
    <x v="1"/>
    <x v="1"/>
    <s v="December"/>
    <x v="0"/>
    <s v="PROD8611"/>
    <x v="5"/>
    <x v="3"/>
    <n v="1577"/>
    <n v="10"/>
    <n v="15774"/>
    <x v="2"/>
    <n v="2098"/>
    <n v="5"/>
    <x v="0"/>
    <n v="0.35000633954608851"/>
    <n v="5521"/>
  </r>
  <r>
    <s v="ORD004558"/>
    <s v="CUST2008"/>
    <s v="Mary Holmes"/>
    <s v="matthew.chang@hotmail.com"/>
    <x v="0"/>
    <d v="2023-02-28T00:00:00"/>
    <x v="470"/>
    <x v="1"/>
    <x v="0"/>
    <s v="December"/>
    <x v="0"/>
    <s v="PROD5535"/>
    <x v="12"/>
    <x v="3"/>
    <n v="1303"/>
    <n v="6"/>
    <n v="7820"/>
    <x v="0"/>
    <n v="515"/>
    <n v="6"/>
    <x v="0"/>
    <n v="0.35"/>
    <n v="2737"/>
  </r>
  <r>
    <s v="ORD004559"/>
    <s v="CUST7010"/>
    <s v="Christian Graham"/>
    <s v="meghan.saunders@outlook.com"/>
    <x v="3"/>
    <d v="2024-06-22T00:00:00"/>
    <x v="267"/>
    <x v="3"/>
    <x v="0"/>
    <s v="March"/>
    <x v="0"/>
    <s v="PROD2811"/>
    <x v="12"/>
    <x v="3"/>
    <n v="824"/>
    <n v="5"/>
    <n v="4121"/>
    <x v="0"/>
    <n v="299"/>
    <n v="2"/>
    <x v="0"/>
    <n v="0.34991506915797138"/>
    <n v="1442"/>
  </r>
  <r>
    <s v="ORD004560"/>
    <s v="CUST9591"/>
    <s v="Kenneth Williams"/>
    <s v="robin.ortiz@hotmail.com"/>
    <x v="4"/>
    <d v="2023-07-26T00:00:00"/>
    <x v="533"/>
    <x v="8"/>
    <x v="0"/>
    <s v="September"/>
    <x v="0"/>
    <s v="PROD3472"/>
    <x v="3"/>
    <x v="1"/>
    <n v="600"/>
    <n v="5"/>
    <n v="2999"/>
    <x v="1"/>
    <n v="302"/>
    <n v="7"/>
    <x v="0"/>
    <n v="0.15005001667222406"/>
    <n v="450"/>
  </r>
  <r>
    <s v="ORD004561"/>
    <s v="CUST8994"/>
    <s v="John Campbell"/>
    <s v="sean.ward@gmail.com"/>
    <x v="4"/>
    <d v="2024-01-15T00:00:00"/>
    <x v="477"/>
    <x v="0"/>
    <x v="0"/>
    <s v="January"/>
    <x v="0"/>
    <s v="PROD7841"/>
    <x v="9"/>
    <x v="4"/>
    <n v="548"/>
    <n v="3"/>
    <n v="1643"/>
    <x v="1"/>
    <n v="149"/>
    <n v="9"/>
    <x v="1"/>
    <n v="0.25015216068167984"/>
    <n v="411"/>
  </r>
  <r>
    <s v="ORD004562"/>
    <s v="CUST8701"/>
    <s v="Maria Stein"/>
    <s v="steven.hall@yahoo.com"/>
    <x v="5"/>
    <d v="2024-09-04T00:00:00"/>
    <x v="296"/>
    <x v="9"/>
    <x v="0"/>
    <s v="June"/>
    <x v="0"/>
    <s v="PROD6924"/>
    <x v="1"/>
    <x v="1"/>
    <n v="551"/>
    <n v="2"/>
    <n v="1102"/>
    <x v="1"/>
    <n v="128"/>
    <n v="5"/>
    <x v="0"/>
    <n v="0.14972776769509982"/>
    <n v="165"/>
  </r>
  <r>
    <s v="ORD004563"/>
    <s v="CUST9715"/>
    <s v="Steve Yates"/>
    <s v="austin.mclean@outlook.com"/>
    <x v="1"/>
    <d v="2023-07-28T00:00:00"/>
    <x v="150"/>
    <x v="2"/>
    <x v="0"/>
    <s v="May"/>
    <x v="2"/>
    <s v="PROD5769"/>
    <x v="15"/>
    <x v="1"/>
    <n v="107"/>
    <n v="3"/>
    <n v="321"/>
    <x v="3"/>
    <n v="30"/>
    <m/>
    <x v="2"/>
    <n v="0.14953271028037382"/>
    <n v="48"/>
  </r>
  <r>
    <s v="ORD004564"/>
    <s v="CUST9995"/>
    <s v="Eugene Kirby"/>
    <s v="patrick.owens@hotmail.com"/>
    <x v="5"/>
    <d v="2023-05-31T00:00:00"/>
    <x v="517"/>
    <x v="0"/>
    <x v="0"/>
    <s v="January"/>
    <x v="0"/>
    <s v="PROD5696"/>
    <x v="9"/>
    <x v="4"/>
    <n v="365"/>
    <n v="2"/>
    <n v="730"/>
    <x v="0"/>
    <n v="62"/>
    <n v="7"/>
    <x v="0"/>
    <n v="0.24931506849315069"/>
    <n v="182"/>
  </r>
  <r>
    <s v="ORD004565"/>
    <s v="CUST3077"/>
    <s v="Jennifer Reed"/>
    <s v="richard.sims@yahoo.com"/>
    <x v="5"/>
    <d v="2023-07-04T00:00:00"/>
    <x v="80"/>
    <x v="8"/>
    <x v="1"/>
    <s v="September"/>
    <x v="0"/>
    <s v="PROD1393"/>
    <x v="17"/>
    <x v="3"/>
    <n v="325"/>
    <n v="2"/>
    <n v="649"/>
    <x v="1"/>
    <n v="56"/>
    <n v="8"/>
    <x v="1"/>
    <n v="0.34976887519260402"/>
    <n v="227"/>
  </r>
  <r>
    <s v="ORD004566"/>
    <s v="CUST6066"/>
    <s v="Joseph Herring"/>
    <s v="ashlee.brown@hotmail.com"/>
    <x v="6"/>
    <d v="2024-04-08T00:00:00"/>
    <x v="196"/>
    <x v="11"/>
    <x v="0"/>
    <s v="July"/>
    <x v="0"/>
    <s v="PROD8122"/>
    <x v="2"/>
    <x v="1"/>
    <n v="736"/>
    <n v="6"/>
    <n v="4418"/>
    <x v="1"/>
    <n v="288"/>
    <n v="10"/>
    <x v="1"/>
    <n v="0.15006790402897238"/>
    <n v="663"/>
  </r>
  <r>
    <s v="ORD004567"/>
    <s v="CUST1074"/>
    <s v="Joseph Sanchez"/>
    <s v="noah.copeland@hotmail.com"/>
    <x v="3"/>
    <d v="2023-11-19T00:00:00"/>
    <x v="661"/>
    <x v="9"/>
    <x v="1"/>
    <s v="June"/>
    <x v="0"/>
    <s v="PROD9057"/>
    <x v="6"/>
    <x v="0"/>
    <n v="116"/>
    <n v="3"/>
    <n v="347"/>
    <x v="1"/>
    <n v="17"/>
    <n v="4"/>
    <x v="0"/>
    <n v="0.40057636887608067"/>
    <n v="139"/>
  </r>
  <r>
    <s v="ORD004568"/>
    <s v="CUST4750"/>
    <s v="Raven Sawyer"/>
    <s v="nicholas.pierce@gmail.com"/>
    <x v="1"/>
    <d v="2024-11-29T00:00:00"/>
    <x v="117"/>
    <x v="5"/>
    <x v="0"/>
    <s v="October"/>
    <x v="0"/>
    <s v="PROD7343"/>
    <x v="2"/>
    <x v="1"/>
    <n v="193"/>
    <n v="2"/>
    <n v="386"/>
    <x v="1"/>
    <n v="49"/>
    <n v="5"/>
    <x v="0"/>
    <n v="0.15025906735751296"/>
    <n v="58"/>
  </r>
  <r>
    <s v="ORD004569"/>
    <s v="CUST5013"/>
    <s v="Sarah Mclean"/>
    <s v="john.wright@hotmail.com"/>
    <x v="4"/>
    <d v="2024-11-21T00:00:00"/>
    <x v="263"/>
    <x v="7"/>
    <x v="1"/>
    <s v="November"/>
    <x v="0"/>
    <s v="PROD3605"/>
    <x v="15"/>
    <x v="1"/>
    <n v="657"/>
    <n v="3"/>
    <n v="1972"/>
    <x v="0"/>
    <n v="172"/>
    <n v="4"/>
    <x v="0"/>
    <n v="0.15010141987829614"/>
    <n v="296"/>
  </r>
  <r>
    <s v="ORD004570"/>
    <s v="CUST1020"/>
    <s v="Brittney Reynolds"/>
    <s v="lisa.white@yahoo.com"/>
    <x v="3"/>
    <d v="2024-03-06T00:00:00"/>
    <x v="287"/>
    <x v="3"/>
    <x v="1"/>
    <s v="March"/>
    <x v="0"/>
    <s v="PROD6810"/>
    <x v="2"/>
    <x v="1"/>
    <n v="545"/>
    <n v="5"/>
    <n v="2724"/>
    <x v="1"/>
    <n v="176"/>
    <n v="5"/>
    <x v="0"/>
    <n v="0.15014684287812041"/>
    <n v="409"/>
  </r>
  <r>
    <s v="ORD004571"/>
    <s v="CUST1594"/>
    <s v="Antonio Gutierrez"/>
    <s v="jennifer.cooley@outlook.com"/>
    <x v="1"/>
    <d v="2024-12-24T00:00:00"/>
    <x v="571"/>
    <x v="2"/>
    <x v="0"/>
    <s v="May"/>
    <x v="2"/>
    <s v="PROD7543"/>
    <x v="17"/>
    <x v="3"/>
    <n v="503"/>
    <n v="3"/>
    <n v="1510"/>
    <x v="1"/>
    <n v="185"/>
    <m/>
    <x v="2"/>
    <n v="0.34966887417218545"/>
    <n v="528"/>
  </r>
  <r>
    <s v="ORD004572"/>
    <s v="CUST3134"/>
    <s v="Brandy Campbell"/>
    <s v="kathleen.sosa@hotmail.com"/>
    <x v="5"/>
    <d v="2023-12-13T00:00:00"/>
    <x v="253"/>
    <x v="5"/>
    <x v="1"/>
    <s v="October"/>
    <x v="0"/>
    <s v="PROD6675"/>
    <x v="15"/>
    <x v="1"/>
    <n v="818"/>
    <n v="2"/>
    <n v="1636"/>
    <x v="1"/>
    <n v="234"/>
    <n v="5"/>
    <x v="0"/>
    <n v="0.1497555012224939"/>
    <n v="245"/>
  </r>
  <r>
    <s v="ORD004573"/>
    <s v="CUST6066"/>
    <s v="Tina Frazier"/>
    <s v="joseph.robinson@outlook.com"/>
    <x v="1"/>
    <d v="2024-12-27T00:00:00"/>
    <x v="219"/>
    <x v="11"/>
    <x v="1"/>
    <s v="July"/>
    <x v="2"/>
    <s v="PROD1789"/>
    <x v="18"/>
    <x v="0"/>
    <n v="278"/>
    <n v="5"/>
    <n v="1388"/>
    <x v="1"/>
    <n v="156"/>
    <m/>
    <x v="2"/>
    <n v="0.39985590778097985"/>
    <n v="555"/>
  </r>
  <r>
    <s v="ORD004574"/>
    <s v="CUST3799"/>
    <s v="Michael Powell"/>
    <s v="jeffrey.owen@yahoo.com"/>
    <x v="1"/>
    <d v="2024-11-21T00:00:00"/>
    <x v="385"/>
    <x v="8"/>
    <x v="0"/>
    <s v="September"/>
    <x v="0"/>
    <s v="PROD9597"/>
    <x v="6"/>
    <x v="0"/>
    <n v="1035"/>
    <n v="4"/>
    <n v="4139"/>
    <x v="0"/>
    <n v="416"/>
    <n v="8"/>
    <x v="1"/>
    <n v="0.39985503744865908"/>
    <n v="1655"/>
  </r>
  <r>
    <s v="ORD004575"/>
    <s v="CUST7093"/>
    <s v="Michael Novak"/>
    <s v="john.walker@outlook.com"/>
    <x v="2"/>
    <d v="2023-09-07T00:00:00"/>
    <x v="517"/>
    <x v="0"/>
    <x v="0"/>
    <s v="January"/>
    <x v="0"/>
    <s v="PROD4691"/>
    <x v="21"/>
    <x v="1"/>
    <n v="133"/>
    <n v="1"/>
    <n v="133"/>
    <x v="4"/>
    <n v="10"/>
    <n v="7"/>
    <x v="0"/>
    <n v="0.15037593984962405"/>
    <n v="20"/>
  </r>
  <r>
    <s v="ORD004576"/>
    <s v="CUST5103"/>
    <s v="Rebecca Mcbride"/>
    <s v="william.smith@gmail.com"/>
    <x v="1"/>
    <d v="2023-07-04T00:00:00"/>
    <x v="690"/>
    <x v="4"/>
    <x v="1"/>
    <s v="April"/>
    <x v="0"/>
    <s v="PROD7711"/>
    <x v="21"/>
    <x v="1"/>
    <n v="622"/>
    <n v="1"/>
    <n v="622"/>
    <x v="0"/>
    <n v="56"/>
    <n v="6"/>
    <x v="0"/>
    <n v="0.14951768488745981"/>
    <n v="93"/>
  </r>
  <r>
    <s v="ORD004577"/>
    <s v="CUST8701"/>
    <s v="Maria Stein"/>
    <s v="steven.hall@yahoo.com"/>
    <x v="5"/>
    <d v="2024-09-04T00:00:00"/>
    <x v="406"/>
    <x v="9"/>
    <x v="1"/>
    <s v="June"/>
    <x v="0"/>
    <s v="PROD5829"/>
    <x v="8"/>
    <x v="2"/>
    <n v="262"/>
    <n v="6"/>
    <n v="1572"/>
    <x v="3"/>
    <n v="101"/>
    <n v="10"/>
    <x v="1"/>
    <n v="0.30025445292620867"/>
    <n v="472"/>
  </r>
  <r>
    <s v="ORD004578"/>
    <s v="CUST5601"/>
    <s v="Brianna Gould"/>
    <s v="matthew.clark@yahoo.com"/>
    <x v="2"/>
    <d v="2024-11-10T00:00:00"/>
    <x v="701"/>
    <x v="1"/>
    <x v="0"/>
    <s v="December"/>
    <x v="0"/>
    <s v="PROD4866"/>
    <x v="2"/>
    <x v="1"/>
    <n v="409"/>
    <n v="2"/>
    <n v="819"/>
    <x v="1"/>
    <n v="57"/>
    <n v="7"/>
    <x v="0"/>
    <n v="0.15018315018315018"/>
    <n v="123"/>
  </r>
  <r>
    <s v="ORD004579"/>
    <s v="CUST5556"/>
    <s v="Betty Gates"/>
    <s v="brenda.nguyen@yahoo.com"/>
    <x v="3"/>
    <d v="2024-02-15T00:00:00"/>
    <x v="609"/>
    <x v="6"/>
    <x v="0"/>
    <s v="August"/>
    <x v="0"/>
    <s v="PROD4044"/>
    <x v="0"/>
    <x v="0"/>
    <n v="119"/>
    <n v="3"/>
    <n v="357"/>
    <x v="2"/>
    <n v="50"/>
    <n v="3"/>
    <x v="0"/>
    <n v="0.40056022408963587"/>
    <n v="143"/>
  </r>
  <r>
    <s v="ORD004580"/>
    <s v="CUST4903"/>
    <s v="Nichole Ramirez"/>
    <s v="sarah.johnson@outlook.com"/>
    <x v="3"/>
    <d v="2023-12-31T00:00:00"/>
    <x v="667"/>
    <x v="9"/>
    <x v="0"/>
    <s v="June"/>
    <x v="0"/>
    <s v="PROD2532"/>
    <x v="5"/>
    <x v="3"/>
    <n v="66"/>
    <n v="3"/>
    <n v="199"/>
    <x v="1"/>
    <n v="10"/>
    <n v="9"/>
    <x v="1"/>
    <n v="0.35175879396984927"/>
    <n v="70"/>
  </r>
  <r>
    <s v="ORD004581"/>
    <s v="CUST7562"/>
    <s v="Elaine Stephenson"/>
    <s v="jennifer.reed@yahoo.com"/>
    <x v="5"/>
    <d v="2023-01-02T00:00:00"/>
    <x v="134"/>
    <x v="10"/>
    <x v="0"/>
    <s v="February"/>
    <x v="2"/>
    <s v="PROD6194"/>
    <x v="1"/>
    <x v="1"/>
    <n v="794"/>
    <n v="3"/>
    <n v="2381"/>
    <x v="3"/>
    <n v="136"/>
    <m/>
    <x v="2"/>
    <n v="0.14993700125997481"/>
    <n v="357"/>
  </r>
  <r>
    <s v="ORD004582"/>
    <s v="CUST2421"/>
    <s v="Melissa Jones"/>
    <s v="susan.hernandez@hotmail.com"/>
    <x v="6"/>
    <d v="2023-06-01T00:00:00"/>
    <x v="116"/>
    <x v="9"/>
    <x v="1"/>
    <s v="June"/>
    <x v="0"/>
    <s v="PROD5303"/>
    <x v="11"/>
    <x v="3"/>
    <n v="123"/>
    <n v="4"/>
    <n v="493"/>
    <x v="1"/>
    <n v="69"/>
    <n v="2"/>
    <x v="0"/>
    <n v="0.35091277890466532"/>
    <n v="173"/>
  </r>
  <r>
    <s v="ORD004583"/>
    <s v="CUST7494"/>
    <s v="Bill Fuller"/>
    <s v="andrew.bentley@gmail.com"/>
    <x v="0"/>
    <d v="2023-09-05T00:00:00"/>
    <x v="347"/>
    <x v="3"/>
    <x v="1"/>
    <s v="March"/>
    <x v="1"/>
    <s v="PROD9318"/>
    <x v="19"/>
    <x v="2"/>
    <n v="585"/>
    <n v="2"/>
    <n v="1170"/>
    <x v="1"/>
    <n v="100"/>
    <m/>
    <x v="2"/>
    <n v="0.3"/>
    <n v="351"/>
  </r>
  <r>
    <s v="ORD004584"/>
    <s v="CUST4783"/>
    <s v="Tiffany Watson"/>
    <s v="laura.jenkins@yahoo.com"/>
    <x v="2"/>
    <d v="2023-07-17T00:00:00"/>
    <x v="401"/>
    <x v="3"/>
    <x v="0"/>
    <s v="March"/>
    <x v="0"/>
    <s v="PROD7202"/>
    <x v="6"/>
    <x v="0"/>
    <n v="57"/>
    <n v="5"/>
    <n v="284"/>
    <x v="0"/>
    <n v="15"/>
    <n v="7"/>
    <x v="0"/>
    <n v="0.40140845070422537"/>
    <n v="114"/>
  </r>
  <r>
    <s v="ORD004585"/>
    <s v="CUST8436"/>
    <s v="Ian Dunn"/>
    <s v="brianna.walls@yahoo.com"/>
    <x v="3"/>
    <d v="2023-09-17T00:00:00"/>
    <x v="234"/>
    <x v="11"/>
    <x v="1"/>
    <s v="July"/>
    <x v="0"/>
    <s v="PROD3213"/>
    <x v="10"/>
    <x v="2"/>
    <n v="812"/>
    <n v="1"/>
    <n v="812"/>
    <x v="1"/>
    <n v="63"/>
    <n v="2"/>
    <x v="0"/>
    <n v="0.29926108374384236"/>
    <n v="243"/>
  </r>
  <r>
    <s v="ORD004586"/>
    <s v="CUST6284"/>
    <s v="Mark Smith"/>
    <s v="johnathan.howard@gmail.com"/>
    <x v="4"/>
    <d v="2024-10-28T00:00:00"/>
    <x v="171"/>
    <x v="10"/>
    <x v="0"/>
    <s v="February"/>
    <x v="0"/>
    <s v="PROD9762"/>
    <x v="10"/>
    <x v="2"/>
    <n v="155"/>
    <n v="4"/>
    <n v="618"/>
    <x v="1"/>
    <n v="46"/>
    <n v="3"/>
    <x v="0"/>
    <n v="0.29935275080906149"/>
    <n v="185"/>
  </r>
  <r>
    <s v="ORD004587"/>
    <s v="CUST6388"/>
    <s v="Lori Jones"/>
    <s v="michael.harris@hotmail.com"/>
    <x v="4"/>
    <d v="2023-03-02T00:00:00"/>
    <x v="648"/>
    <x v="1"/>
    <x v="1"/>
    <s v="December"/>
    <x v="0"/>
    <s v="PROD1952"/>
    <x v="6"/>
    <x v="0"/>
    <n v="1716"/>
    <n v="4"/>
    <n v="6862"/>
    <x v="1"/>
    <n v="433"/>
    <n v="10"/>
    <x v="1"/>
    <n v="0.40002914602156808"/>
    <n v="2745"/>
  </r>
  <r>
    <s v="ORD004588"/>
    <s v="CUST8678"/>
    <s v="William Bowen"/>
    <s v="jon.cook@hotmail.com"/>
    <x v="4"/>
    <d v="2024-10-02T00:00:00"/>
    <x v="252"/>
    <x v="11"/>
    <x v="1"/>
    <s v="July"/>
    <x v="0"/>
    <s v="PROD6415"/>
    <x v="16"/>
    <x v="0"/>
    <n v="645"/>
    <n v="1"/>
    <n v="645"/>
    <x v="3"/>
    <n v="57"/>
    <n v="8"/>
    <x v="1"/>
    <n v="0.4"/>
    <n v="258"/>
  </r>
  <r>
    <s v="ORD004589"/>
    <s v="CUST2370"/>
    <s v="Alyssa Torres"/>
    <s v="patricia.callahan@yahoo.com"/>
    <x v="4"/>
    <d v="2024-07-15T00:00:00"/>
    <x v="652"/>
    <x v="3"/>
    <x v="1"/>
    <s v="March"/>
    <x v="0"/>
    <s v="PROD6772"/>
    <x v="18"/>
    <x v="0"/>
    <n v="663"/>
    <n v="3"/>
    <n v="1990"/>
    <x v="1"/>
    <n v="150"/>
    <n v="6"/>
    <x v="0"/>
    <n v="0.4"/>
    <n v="796"/>
  </r>
  <r>
    <s v="ORD004590"/>
    <s v="CUST5203"/>
    <s v="Christine Lamb"/>
    <s v="rebecca.haynes@hotmail.com"/>
    <x v="0"/>
    <d v="2024-05-23T00:00:00"/>
    <x v="67"/>
    <x v="0"/>
    <x v="0"/>
    <s v="January"/>
    <x v="0"/>
    <s v="PROD1031"/>
    <x v="17"/>
    <x v="3"/>
    <n v="585"/>
    <n v="1"/>
    <n v="585"/>
    <x v="0"/>
    <n v="59"/>
    <n v="9"/>
    <x v="1"/>
    <n v="0.3504273504273504"/>
    <n v="205"/>
  </r>
  <r>
    <s v="ORD004591"/>
    <s v="CUST5513"/>
    <s v="Michael Rodriguez"/>
    <s v="michael.hampton@yahoo.com"/>
    <x v="6"/>
    <d v="2023-09-15T00:00:00"/>
    <x v="111"/>
    <x v="7"/>
    <x v="0"/>
    <s v="November"/>
    <x v="0"/>
    <s v="PROD7265"/>
    <x v="8"/>
    <x v="2"/>
    <n v="34"/>
    <n v="3"/>
    <n v="103"/>
    <x v="1"/>
    <n v="14"/>
    <n v="10"/>
    <x v="1"/>
    <n v="0.30097087378640774"/>
    <n v="31"/>
  </r>
  <r>
    <s v="ORD004592"/>
    <s v="CUST6251"/>
    <s v="Richard Choi"/>
    <s v="michael.larson@outlook.com"/>
    <x v="1"/>
    <d v="2023-04-24T00:00:00"/>
    <x v="289"/>
    <x v="0"/>
    <x v="1"/>
    <s v="January"/>
    <x v="0"/>
    <s v="PROD7779"/>
    <x v="5"/>
    <x v="3"/>
    <n v="80"/>
    <n v="1"/>
    <n v="80"/>
    <x v="0"/>
    <n v="6"/>
    <n v="9"/>
    <x v="1"/>
    <n v="0.35"/>
    <n v="28"/>
  </r>
  <r>
    <s v="ORD004593"/>
    <s v="CUST7257"/>
    <s v="Laura Mckenzie"/>
    <s v="kimberly.cox@yahoo.com"/>
    <x v="3"/>
    <d v="2023-02-25T00:00:00"/>
    <x v="16"/>
    <x v="8"/>
    <x v="0"/>
    <s v="September"/>
    <x v="1"/>
    <s v="PROD7495"/>
    <x v="13"/>
    <x v="4"/>
    <n v="872"/>
    <n v="5"/>
    <n v="4358"/>
    <x v="1"/>
    <n v="531"/>
    <m/>
    <x v="2"/>
    <n v="0.24988526847177606"/>
    <n v="1089"/>
  </r>
  <r>
    <s v="ORD004594"/>
    <s v="CUST4583"/>
    <s v="Derek Reynolds"/>
    <s v="kelly.daniel@gmail.com"/>
    <x v="3"/>
    <d v="2023-01-11T00:00:00"/>
    <x v="73"/>
    <x v="1"/>
    <x v="0"/>
    <s v="December"/>
    <x v="0"/>
    <s v="PROD1406"/>
    <x v="21"/>
    <x v="1"/>
    <n v="190"/>
    <n v="2"/>
    <n v="379"/>
    <x v="0"/>
    <n v="41"/>
    <n v="9"/>
    <x v="1"/>
    <n v="0.15039577836411611"/>
    <n v="57"/>
  </r>
  <r>
    <s v="ORD004595"/>
    <s v="CUST3491"/>
    <s v="Thomas Landry"/>
    <s v="teresa.stephens@outlook.com"/>
    <x v="3"/>
    <d v="2024-04-08T00:00:00"/>
    <x v="586"/>
    <x v="2"/>
    <x v="1"/>
    <s v="May"/>
    <x v="0"/>
    <s v="PROD8584"/>
    <x v="6"/>
    <x v="0"/>
    <n v="608"/>
    <n v="5"/>
    <n v="3041"/>
    <x v="1"/>
    <n v="192"/>
    <n v="8"/>
    <x v="1"/>
    <n v="0.39986846432094708"/>
    <n v="1216"/>
  </r>
  <r>
    <s v="ORD004596"/>
    <s v="CUST2079"/>
    <s v="Robert Yates"/>
    <s v="kathleen.smith@gmail.com"/>
    <x v="5"/>
    <d v="2023-12-16T00:00:00"/>
    <x v="524"/>
    <x v="3"/>
    <x v="1"/>
    <s v="March"/>
    <x v="0"/>
    <s v="PROD3396"/>
    <x v="14"/>
    <x v="4"/>
    <n v="597"/>
    <n v="3"/>
    <n v="1791"/>
    <x v="0"/>
    <n v="121"/>
    <n v="7"/>
    <x v="0"/>
    <n v="0.25013958682300391"/>
    <n v="448"/>
  </r>
  <r>
    <s v="ORD004597"/>
    <s v="CUST9524"/>
    <s v="Sara Gomez"/>
    <s v="jeffery.simon@yahoo.com"/>
    <x v="2"/>
    <d v="2023-12-19T00:00:00"/>
    <x v="369"/>
    <x v="11"/>
    <x v="1"/>
    <s v="July"/>
    <x v="0"/>
    <s v="PROD6386"/>
    <x v="9"/>
    <x v="4"/>
    <n v="301"/>
    <n v="3"/>
    <n v="902"/>
    <x v="3"/>
    <n v="65"/>
    <n v="6"/>
    <x v="0"/>
    <n v="0.25055432372505543"/>
    <n v="226"/>
  </r>
  <r>
    <s v="ORD004598"/>
    <s v="CUST4060"/>
    <s v="Roy Martinez"/>
    <s v="gabrielle.brown@yahoo.com"/>
    <x v="1"/>
    <d v="2023-04-12T00:00:00"/>
    <x v="442"/>
    <x v="4"/>
    <x v="0"/>
    <s v="April"/>
    <x v="0"/>
    <s v="PROD1201"/>
    <x v="10"/>
    <x v="2"/>
    <n v="408"/>
    <n v="1"/>
    <n v="408"/>
    <x v="4"/>
    <n v="35"/>
    <n v="10"/>
    <x v="1"/>
    <n v="0.29901960784313725"/>
    <n v="122"/>
  </r>
  <r>
    <s v="ORD004599"/>
    <s v="CUST2464"/>
    <s v="Lee King"/>
    <s v="brian.soto@yahoo.com"/>
    <x v="2"/>
    <d v="2024-05-07T00:00:00"/>
    <x v="374"/>
    <x v="8"/>
    <x v="1"/>
    <s v="September"/>
    <x v="2"/>
    <s v="PROD1329"/>
    <x v="0"/>
    <x v="0"/>
    <n v="489"/>
    <n v="1"/>
    <n v="489"/>
    <x v="0"/>
    <n v="64"/>
    <m/>
    <x v="2"/>
    <n v="0.40081799591002043"/>
    <n v="196"/>
  </r>
  <r>
    <s v="ORD004600"/>
    <s v="CUST9266"/>
    <s v="Susan Lee"/>
    <s v="victor.salinas@yahoo.com"/>
    <x v="4"/>
    <d v="2024-06-25T00:00:00"/>
    <x v="256"/>
    <x v="7"/>
    <x v="0"/>
    <s v="November"/>
    <x v="2"/>
    <s v="PROD8108"/>
    <x v="10"/>
    <x v="2"/>
    <n v="1373"/>
    <n v="6"/>
    <n v="8235"/>
    <x v="0"/>
    <n v="977"/>
    <m/>
    <x v="2"/>
    <n v="0.3000607164541591"/>
    <n v="2471"/>
  </r>
  <r>
    <s v="ORD004601"/>
    <s v="CUST6388"/>
    <s v="Lori Jones"/>
    <s v="michael.harris@hotmail.com"/>
    <x v="4"/>
    <d v="2023-03-02T00:00:00"/>
    <x v="302"/>
    <x v="7"/>
    <x v="0"/>
    <s v="November"/>
    <x v="0"/>
    <s v="PROD5563"/>
    <x v="4"/>
    <x v="2"/>
    <n v="1330"/>
    <n v="6"/>
    <n v="7980"/>
    <x v="1"/>
    <n v="416"/>
    <n v="7"/>
    <x v="0"/>
    <n v="0.3"/>
    <n v="2394"/>
  </r>
  <r>
    <s v="ORD004602"/>
    <s v="CUST2248"/>
    <s v="Charles Stokes"/>
    <s v="gary.bradley@yahoo.com"/>
    <x v="6"/>
    <d v="2024-06-08T00:00:00"/>
    <x v="510"/>
    <x v="8"/>
    <x v="1"/>
    <s v="September"/>
    <x v="0"/>
    <s v="PROD8562"/>
    <x v="13"/>
    <x v="4"/>
    <n v="649"/>
    <n v="5"/>
    <n v="3245"/>
    <x v="0"/>
    <n v="257"/>
    <n v="10"/>
    <x v="1"/>
    <n v="0.24992295839753467"/>
    <n v="811"/>
  </r>
  <r>
    <s v="ORD004603"/>
    <s v="CUST7846"/>
    <s v="Joshua Velez"/>
    <s v="emily.brock@outlook.com"/>
    <x v="1"/>
    <d v="2024-03-03T00:00:00"/>
    <x v="600"/>
    <x v="10"/>
    <x v="0"/>
    <s v="February"/>
    <x v="0"/>
    <s v="PROD2708"/>
    <x v="3"/>
    <x v="1"/>
    <n v="180"/>
    <n v="4"/>
    <n v="719"/>
    <x v="1"/>
    <n v="83"/>
    <n v="5"/>
    <x v="0"/>
    <n v="0.1502086230876217"/>
    <n v="108"/>
  </r>
  <r>
    <s v="ORD004604"/>
    <s v="CUST1057"/>
    <s v="Mrs. Aimee Harris"/>
    <s v="jeffery.harris@gmail.com"/>
    <x v="4"/>
    <d v="2024-04-11T00:00:00"/>
    <x v="528"/>
    <x v="8"/>
    <x v="1"/>
    <s v="September"/>
    <x v="0"/>
    <s v="PROD6127"/>
    <x v="0"/>
    <x v="0"/>
    <n v="44"/>
    <n v="2"/>
    <n v="89"/>
    <x v="1"/>
    <n v="6"/>
    <n v="7"/>
    <x v="0"/>
    <n v="0.4044943820224719"/>
    <n v="36"/>
  </r>
  <r>
    <s v="ORD004605"/>
    <s v="CUST7140"/>
    <s v="Eric Trujillo"/>
    <s v="ryan.reed@hotmail.com"/>
    <x v="1"/>
    <d v="2023-05-06T00:00:00"/>
    <x v="723"/>
    <x v="1"/>
    <x v="1"/>
    <s v="December"/>
    <x v="1"/>
    <s v="PROD4908"/>
    <x v="8"/>
    <x v="2"/>
    <n v="1271"/>
    <n v="2"/>
    <n v="2542"/>
    <x v="0"/>
    <n v="212"/>
    <m/>
    <x v="2"/>
    <n v="0.30015735641227381"/>
    <n v="763"/>
  </r>
  <r>
    <s v="ORD004606"/>
    <s v="CUST9260"/>
    <s v="David Garner"/>
    <s v="samantha.downs@hotmail.com"/>
    <x v="6"/>
    <d v="2023-07-06T00:00:00"/>
    <x v="641"/>
    <x v="2"/>
    <x v="1"/>
    <s v="May"/>
    <x v="0"/>
    <s v="PROD1753"/>
    <x v="15"/>
    <x v="1"/>
    <n v="986"/>
    <n v="4"/>
    <n v="3944"/>
    <x v="3"/>
    <n v="508"/>
    <n v="10"/>
    <x v="1"/>
    <n v="0.15010141987829614"/>
    <n v="592"/>
  </r>
  <r>
    <s v="ORD004607"/>
    <s v="CUST5144"/>
    <s v="Alexandra Castaneda MD"/>
    <s v="brandon.baker@gmail.com"/>
    <x v="3"/>
    <d v="2024-06-25T00:00:00"/>
    <x v="269"/>
    <x v="9"/>
    <x v="1"/>
    <s v="June"/>
    <x v="0"/>
    <s v="PROD9894"/>
    <x v="12"/>
    <x v="3"/>
    <n v="838"/>
    <n v="3"/>
    <n v="2514"/>
    <x v="0"/>
    <n v="305"/>
    <n v="3"/>
    <x v="0"/>
    <n v="0.35003977724741447"/>
    <n v="880"/>
  </r>
  <r>
    <s v="ORD004608"/>
    <s v="CUST7568"/>
    <s v="Jennifer Greene"/>
    <s v="trevor.brown@outlook.com"/>
    <x v="1"/>
    <d v="2023-03-27T00:00:00"/>
    <x v="465"/>
    <x v="6"/>
    <x v="1"/>
    <s v="August"/>
    <x v="1"/>
    <s v="PROD1147"/>
    <x v="12"/>
    <x v="3"/>
    <n v="751"/>
    <n v="6"/>
    <n v="4507"/>
    <x v="1"/>
    <n v="353"/>
    <m/>
    <x v="2"/>
    <n v="0.34990015531395607"/>
    <n v="1577"/>
  </r>
  <r>
    <s v="ORD004609"/>
    <s v="CUST6785"/>
    <s v="Danielle Bailey"/>
    <s v="melissa.pena@hotmail.com"/>
    <x v="4"/>
    <d v="2023-01-19T00:00:00"/>
    <x v="28"/>
    <x v="8"/>
    <x v="0"/>
    <s v="September"/>
    <x v="2"/>
    <s v="PROD4428"/>
    <x v="4"/>
    <x v="2"/>
    <n v="657"/>
    <n v="1"/>
    <n v="657"/>
    <x v="0"/>
    <n v="64"/>
    <m/>
    <x v="2"/>
    <n v="0.29984779299847791"/>
    <n v="197"/>
  </r>
  <r>
    <s v="ORD004610"/>
    <s v="CUST6186"/>
    <s v="Rachel Reed"/>
    <s v="tina.baldwin@yahoo.com"/>
    <x v="3"/>
    <d v="2023-04-20T00:00:00"/>
    <x v="660"/>
    <x v="1"/>
    <x v="0"/>
    <s v="December"/>
    <x v="2"/>
    <s v="PROD6984"/>
    <x v="12"/>
    <x v="3"/>
    <n v="1266"/>
    <n v="10"/>
    <n v="12664"/>
    <x v="0"/>
    <n v="1678"/>
    <m/>
    <x v="2"/>
    <n v="0.35004737839545169"/>
    <n v="4433"/>
  </r>
  <r>
    <s v="ORD004611"/>
    <s v="CUST8157"/>
    <s v="Michael Doyle"/>
    <s v="cody.watson@gmail.com"/>
    <x v="4"/>
    <d v="2023-01-09T00:00:00"/>
    <x v="16"/>
    <x v="8"/>
    <x v="0"/>
    <s v="September"/>
    <x v="0"/>
    <s v="PROD1429"/>
    <x v="2"/>
    <x v="1"/>
    <n v="750"/>
    <n v="1"/>
    <n v="750"/>
    <x v="0"/>
    <n v="56"/>
    <n v="7"/>
    <x v="0"/>
    <n v="0.14933333333333335"/>
    <n v="112"/>
  </r>
  <r>
    <s v="ORD004612"/>
    <s v="CUST5207"/>
    <s v="Leslie Evans"/>
    <s v="lori.jarvis@outlook.com"/>
    <x v="4"/>
    <d v="2024-01-28T00:00:00"/>
    <x v="281"/>
    <x v="11"/>
    <x v="0"/>
    <s v="July"/>
    <x v="0"/>
    <s v="PROD5614"/>
    <x v="13"/>
    <x v="4"/>
    <n v="82"/>
    <n v="6"/>
    <n v="492"/>
    <x v="1"/>
    <n v="35"/>
    <n v="7"/>
    <x v="0"/>
    <n v="0.25"/>
    <n v="123"/>
  </r>
  <r>
    <s v="ORD004613"/>
    <s v="CUST9750"/>
    <s v="Jennifer Hicks"/>
    <s v="rachel.leon@hotmail.com"/>
    <x v="2"/>
    <d v="2024-11-16T00:00:00"/>
    <x v="557"/>
    <x v="10"/>
    <x v="0"/>
    <s v="February"/>
    <x v="0"/>
    <s v="PROD1620"/>
    <x v="13"/>
    <x v="4"/>
    <n v="838"/>
    <n v="4"/>
    <n v="3351"/>
    <x v="1"/>
    <n v="314"/>
    <n v="5"/>
    <x v="0"/>
    <n v="0.25007460459564307"/>
    <n v="838"/>
  </r>
  <r>
    <s v="ORD004614"/>
    <s v="CUST3582"/>
    <s v="Mason Gonzalez"/>
    <s v="mariah.tyler@yahoo.com"/>
    <x v="1"/>
    <d v="2024-09-24T00:00:00"/>
    <x v="659"/>
    <x v="5"/>
    <x v="0"/>
    <s v="October"/>
    <x v="0"/>
    <s v="PROD3750"/>
    <x v="16"/>
    <x v="0"/>
    <n v="1046"/>
    <n v="3"/>
    <n v="3139"/>
    <x v="1"/>
    <n v="265"/>
    <n v="3"/>
    <x v="0"/>
    <n v="0.40012742911755333"/>
    <n v="1256"/>
  </r>
  <r>
    <s v="ORD004615"/>
    <s v="CUST1710"/>
    <s v="John Scott"/>
    <s v="timothy.padilla@yahoo.com"/>
    <x v="1"/>
    <d v="2023-12-05T00:00:00"/>
    <x v="657"/>
    <x v="4"/>
    <x v="1"/>
    <s v="April"/>
    <x v="0"/>
    <s v="PROD2147"/>
    <x v="17"/>
    <x v="3"/>
    <n v="354"/>
    <n v="1"/>
    <n v="354"/>
    <x v="1"/>
    <n v="44"/>
    <n v="7"/>
    <x v="0"/>
    <n v="0.35028248587570621"/>
    <n v="124"/>
  </r>
  <r>
    <s v="ORD004616"/>
    <s v="CUST5522"/>
    <s v="John Ramsey"/>
    <s v="jaclyn.moran@yahoo.com"/>
    <x v="3"/>
    <d v="2023-05-22T00:00:00"/>
    <x v="531"/>
    <x v="7"/>
    <x v="1"/>
    <s v="November"/>
    <x v="0"/>
    <s v="PROD9024"/>
    <x v="6"/>
    <x v="0"/>
    <n v="1334"/>
    <n v="6"/>
    <n v="8005"/>
    <x v="1"/>
    <n v="735"/>
    <n v="8"/>
    <x v="1"/>
    <n v="0.4"/>
    <n v="3202"/>
  </r>
  <r>
    <s v="ORD004617"/>
    <s v="CUST9907"/>
    <s v="Brett House"/>
    <s v="kristen.chen@yahoo.com"/>
    <x v="0"/>
    <d v="2024-10-19T00:00:00"/>
    <x v="457"/>
    <x v="6"/>
    <x v="1"/>
    <s v="August"/>
    <x v="2"/>
    <s v="PROD3227"/>
    <x v="13"/>
    <x v="4"/>
    <n v="201"/>
    <n v="2"/>
    <n v="401"/>
    <x v="1"/>
    <n v="48"/>
    <m/>
    <x v="2"/>
    <n v="0.24937655860349128"/>
    <n v="100"/>
  </r>
  <r>
    <s v="ORD004618"/>
    <s v="CUST9824"/>
    <s v="Holly Armstrong"/>
    <s v="jeffrey.wood@yahoo.com"/>
    <x v="3"/>
    <d v="2024-05-04T00:00:00"/>
    <x v="15"/>
    <x v="7"/>
    <x v="1"/>
    <s v="November"/>
    <x v="0"/>
    <s v="PROD6106"/>
    <x v="0"/>
    <x v="0"/>
    <n v="239"/>
    <n v="4"/>
    <n v="958"/>
    <x v="0"/>
    <n v="51"/>
    <n v="8"/>
    <x v="1"/>
    <n v="0.39979123173277664"/>
    <n v="383"/>
  </r>
  <r>
    <s v="ORD004619"/>
    <s v="CUST2774"/>
    <s v="Felicia West"/>
    <s v="jonathon.greer@hotmail.com"/>
    <x v="4"/>
    <d v="2024-08-28T00:00:00"/>
    <x v="23"/>
    <x v="10"/>
    <x v="1"/>
    <s v="February"/>
    <x v="0"/>
    <s v="PROD5984"/>
    <x v="16"/>
    <x v="0"/>
    <n v="706"/>
    <n v="3"/>
    <n v="2117"/>
    <x v="1"/>
    <n v="276"/>
    <n v="2"/>
    <x v="0"/>
    <n v="0.40009447331128956"/>
    <n v="847"/>
  </r>
  <r>
    <s v="ORD004620"/>
    <s v="CUST5824"/>
    <s v="Michael Bell"/>
    <s v="hunter.jacobs@yahoo.com"/>
    <x v="3"/>
    <d v="2023-09-14T00:00:00"/>
    <x v="157"/>
    <x v="1"/>
    <x v="1"/>
    <s v="December"/>
    <x v="0"/>
    <s v="PROD7153"/>
    <x v="3"/>
    <x v="1"/>
    <n v="1118"/>
    <n v="2"/>
    <n v="2236"/>
    <x v="0"/>
    <n v="214"/>
    <n v="9"/>
    <x v="1"/>
    <n v="0.14982110912343471"/>
    <n v="335"/>
  </r>
  <r>
    <s v="ORD004621"/>
    <s v="CUST7026"/>
    <s v="Jessica Santana"/>
    <s v="aaron.collier@gmail.com"/>
    <x v="1"/>
    <d v="2023-06-15T00:00:00"/>
    <x v="234"/>
    <x v="11"/>
    <x v="1"/>
    <s v="July"/>
    <x v="1"/>
    <s v="PROD9656"/>
    <x v="6"/>
    <x v="0"/>
    <n v="852"/>
    <n v="3"/>
    <n v="2555"/>
    <x v="1"/>
    <n v="340"/>
    <m/>
    <x v="2"/>
    <n v="0.4"/>
    <n v="1022"/>
  </r>
  <r>
    <s v="ORD004622"/>
    <s v="CUST9907"/>
    <s v="Brett House"/>
    <s v="kristen.chen@yahoo.com"/>
    <x v="0"/>
    <d v="2024-10-19T00:00:00"/>
    <x v="422"/>
    <x v="2"/>
    <x v="1"/>
    <s v="May"/>
    <x v="0"/>
    <s v="PROD8406"/>
    <x v="17"/>
    <x v="3"/>
    <n v="358"/>
    <n v="5"/>
    <n v="1789"/>
    <x v="1"/>
    <n v="107"/>
    <n v="7"/>
    <x v="0"/>
    <n v="0.34991615427613193"/>
    <n v="626"/>
  </r>
  <r>
    <s v="ORD004623"/>
    <s v="CUST7010"/>
    <s v="Christian Graham"/>
    <s v="meghan.saunders@outlook.com"/>
    <x v="3"/>
    <d v="2024-06-22T00:00:00"/>
    <x v="29"/>
    <x v="10"/>
    <x v="1"/>
    <s v="February"/>
    <x v="0"/>
    <s v="PROD5116"/>
    <x v="2"/>
    <x v="1"/>
    <n v="30"/>
    <n v="2"/>
    <n v="60"/>
    <x v="1"/>
    <n v="4"/>
    <n v="3"/>
    <x v="0"/>
    <n v="0.15"/>
    <n v="9"/>
  </r>
  <r>
    <s v="ORD004624"/>
    <s v="CUST2373"/>
    <s v="Philip Carr"/>
    <s v="sonia.patel@outlook.com"/>
    <x v="2"/>
    <d v="2023-12-01T00:00:00"/>
    <x v="307"/>
    <x v="1"/>
    <x v="0"/>
    <s v="December"/>
    <x v="1"/>
    <s v="PROD3979"/>
    <x v="9"/>
    <x v="4"/>
    <n v="616"/>
    <n v="10"/>
    <n v="6156"/>
    <x v="0"/>
    <n v="361"/>
    <m/>
    <x v="2"/>
    <n v="0.25"/>
    <n v="1539"/>
  </r>
  <r>
    <s v="ORD004625"/>
    <s v="CUST1410"/>
    <s v="James Horne"/>
    <s v="martin.wiggins@yahoo.com"/>
    <x v="3"/>
    <d v="2024-08-09T00:00:00"/>
    <x v="183"/>
    <x v="7"/>
    <x v="1"/>
    <s v="November"/>
    <x v="0"/>
    <s v="PROD8948"/>
    <x v="15"/>
    <x v="1"/>
    <n v="1344"/>
    <n v="4"/>
    <n v="5374"/>
    <x v="0"/>
    <n v="762"/>
    <n v="8"/>
    <x v="1"/>
    <n v="0.14998139188686266"/>
    <n v="806"/>
  </r>
  <r>
    <s v="ORD004626"/>
    <s v="CUST1357"/>
    <s v="Alyssa Sanchez"/>
    <s v="brandon.smith@outlook.com"/>
    <x v="4"/>
    <d v="2023-11-12T00:00:00"/>
    <x v="444"/>
    <x v="0"/>
    <x v="0"/>
    <s v="January"/>
    <x v="0"/>
    <s v="PROD2027"/>
    <x v="18"/>
    <x v="0"/>
    <n v="745"/>
    <n v="4"/>
    <n v="2982"/>
    <x v="0"/>
    <n v="410"/>
    <n v="7"/>
    <x v="0"/>
    <n v="0.40006706908115358"/>
    <n v="1193"/>
  </r>
  <r>
    <s v="ORD004627"/>
    <s v="CUST8328"/>
    <s v="Michael Smith"/>
    <s v="melissa.gibbs@hotmail.com"/>
    <x v="5"/>
    <d v="2024-03-29T00:00:00"/>
    <x v="368"/>
    <x v="6"/>
    <x v="0"/>
    <s v="August"/>
    <x v="2"/>
    <s v="PROD3062"/>
    <x v="20"/>
    <x v="3"/>
    <n v="588"/>
    <n v="2"/>
    <n v="1176"/>
    <x v="1"/>
    <n v="140"/>
    <m/>
    <x v="2"/>
    <n v="0.35034013605442177"/>
    <n v="412"/>
  </r>
  <r>
    <s v="ORD004628"/>
    <s v="CUST4143"/>
    <s v="Tracy Ortiz"/>
    <s v="leslie.cline@yahoo.com"/>
    <x v="4"/>
    <d v="2023-03-29T00:00:00"/>
    <x v="270"/>
    <x v="6"/>
    <x v="1"/>
    <s v="August"/>
    <x v="0"/>
    <s v="PROD5978"/>
    <x v="6"/>
    <x v="0"/>
    <n v="480"/>
    <n v="3"/>
    <n v="1441"/>
    <x v="1"/>
    <n v="90"/>
    <n v="10"/>
    <x v="1"/>
    <n v="0.39972241498959055"/>
    <n v="576"/>
  </r>
  <r>
    <s v="ORD004629"/>
    <s v="CUST1414"/>
    <s v="Chad Ryan"/>
    <s v="breanna.duncan@gmail.com"/>
    <x v="6"/>
    <d v="2023-10-19T00:00:00"/>
    <x v="339"/>
    <x v="6"/>
    <x v="1"/>
    <s v="August"/>
    <x v="0"/>
    <s v="PROD4656"/>
    <x v="18"/>
    <x v="0"/>
    <n v="488"/>
    <n v="3"/>
    <n v="1463"/>
    <x v="1"/>
    <n v="103"/>
    <n v="3"/>
    <x v="0"/>
    <n v="0.3998632946001367"/>
    <n v="585"/>
  </r>
  <r>
    <s v="ORD004630"/>
    <s v="CUST8127"/>
    <s v="James Cruz"/>
    <s v="shawna.rogers@gmail.com"/>
    <x v="2"/>
    <d v="2024-10-16T00:00:00"/>
    <x v="37"/>
    <x v="11"/>
    <x v="0"/>
    <s v="July"/>
    <x v="0"/>
    <s v="PROD4199"/>
    <x v="15"/>
    <x v="1"/>
    <n v="102"/>
    <n v="6"/>
    <n v="614"/>
    <x v="0"/>
    <n v="88"/>
    <n v="4"/>
    <x v="0"/>
    <n v="0.14983713355048861"/>
    <n v="92"/>
  </r>
  <r>
    <s v="ORD004631"/>
    <s v="CUST4484"/>
    <s v="Kimberly Obrien"/>
    <s v="paula.orozco@yahoo.com"/>
    <x v="1"/>
    <d v="2024-07-20T00:00:00"/>
    <x v="153"/>
    <x v="3"/>
    <x v="1"/>
    <s v="March"/>
    <x v="0"/>
    <s v="PROD1494"/>
    <x v="18"/>
    <x v="0"/>
    <n v="922"/>
    <n v="1"/>
    <n v="922"/>
    <x v="0"/>
    <n v="111"/>
    <n v="3"/>
    <x v="0"/>
    <n v="0.40021691973969631"/>
    <n v="369"/>
  </r>
  <r>
    <s v="ORD004632"/>
    <s v="CUST6062"/>
    <s v="Christopher Tucker"/>
    <s v="james.rogers@gmail.com"/>
    <x v="3"/>
    <d v="2024-01-14T00:00:00"/>
    <x v="473"/>
    <x v="0"/>
    <x v="1"/>
    <s v="January"/>
    <x v="1"/>
    <s v="PROD3387"/>
    <x v="19"/>
    <x v="2"/>
    <n v="42"/>
    <n v="1"/>
    <n v="42"/>
    <x v="0"/>
    <n v="4"/>
    <m/>
    <x v="2"/>
    <n v="0.2857142857142857"/>
    <n v="12"/>
  </r>
  <r>
    <s v="ORD004633"/>
    <s v="CUST8129"/>
    <s v="Joyce Kim"/>
    <s v="gregory.wright@hotmail.com"/>
    <x v="3"/>
    <d v="2024-11-01T00:00:00"/>
    <x v="539"/>
    <x v="1"/>
    <x v="1"/>
    <s v="December"/>
    <x v="1"/>
    <s v="PROD2320"/>
    <x v="1"/>
    <x v="1"/>
    <n v="1992"/>
    <n v="4"/>
    <n v="7968"/>
    <x v="1"/>
    <n v="835"/>
    <m/>
    <x v="2"/>
    <n v="0.14997489959839358"/>
    <n v="1195"/>
  </r>
  <r>
    <s v="ORD004634"/>
    <s v="CUST5423"/>
    <s v="Deborah Hayes"/>
    <s v="sara.larsen@hotmail.com"/>
    <x v="0"/>
    <d v="2023-05-26T00:00:00"/>
    <x v="682"/>
    <x v="9"/>
    <x v="0"/>
    <s v="June"/>
    <x v="0"/>
    <s v="PROD6387"/>
    <x v="15"/>
    <x v="1"/>
    <n v="544"/>
    <n v="6"/>
    <n v="3263"/>
    <x v="0"/>
    <n v="188"/>
    <n v="4"/>
    <x v="0"/>
    <n v="0.14986209010113394"/>
    <n v="489"/>
  </r>
  <r>
    <s v="ORD004635"/>
    <s v="CUST9665"/>
    <s v="Derrick Rice"/>
    <s v="mary.boyer@gmail.com"/>
    <x v="5"/>
    <d v="2023-07-01T00:00:00"/>
    <x v="281"/>
    <x v="11"/>
    <x v="0"/>
    <s v="July"/>
    <x v="0"/>
    <s v="PROD9805"/>
    <x v="8"/>
    <x v="2"/>
    <n v="925"/>
    <n v="6"/>
    <n v="5551"/>
    <x v="0"/>
    <n v="576"/>
    <n v="5"/>
    <x v="0"/>
    <n v="0.29994595568366061"/>
    <n v="1665"/>
  </r>
  <r>
    <s v="ORD004636"/>
    <s v="CUST7140"/>
    <s v="Eric Trujillo"/>
    <s v="ryan.reed@hotmail.com"/>
    <x v="1"/>
    <d v="2023-05-06T00:00:00"/>
    <x v="607"/>
    <x v="1"/>
    <x v="0"/>
    <s v="December"/>
    <x v="0"/>
    <s v="PROD2999"/>
    <x v="18"/>
    <x v="0"/>
    <n v="1697"/>
    <n v="10"/>
    <n v="16968"/>
    <x v="2"/>
    <n v="890"/>
    <n v="8"/>
    <x v="1"/>
    <n v="0.39998821310702498"/>
    <n v="6787"/>
  </r>
  <r>
    <s v="ORD004637"/>
    <s v="CUST2752"/>
    <s v="Sarah Walker"/>
    <s v="michael.williams@outlook.com"/>
    <x v="2"/>
    <d v="2023-12-27T00:00:00"/>
    <x v="84"/>
    <x v="0"/>
    <x v="1"/>
    <s v="January"/>
    <x v="1"/>
    <s v="PROD3671"/>
    <x v="18"/>
    <x v="0"/>
    <n v="684"/>
    <n v="3"/>
    <n v="2052"/>
    <x v="1"/>
    <n v="280"/>
    <m/>
    <x v="2"/>
    <n v="0.40009746588693956"/>
    <n v="821"/>
  </r>
  <r>
    <s v="ORD004638"/>
    <s v="CUST7758"/>
    <s v="Jennifer Vaughn"/>
    <s v="steven.jones@outlook.com"/>
    <x v="3"/>
    <d v="2023-09-17T00:00:00"/>
    <x v="669"/>
    <x v="0"/>
    <x v="0"/>
    <s v="January"/>
    <x v="0"/>
    <s v="PROD6702"/>
    <x v="7"/>
    <x v="4"/>
    <n v="199"/>
    <n v="1"/>
    <n v="199"/>
    <x v="0"/>
    <n v="23"/>
    <n v="3"/>
    <x v="0"/>
    <n v="0.25125628140703515"/>
    <n v="50"/>
  </r>
  <r>
    <s v="ORD004639"/>
    <s v="CUST5097"/>
    <s v="Juan Martinez"/>
    <s v="christopher.moody@hotmail.com"/>
    <x v="0"/>
    <d v="2023-03-12T00:00:00"/>
    <x v="165"/>
    <x v="6"/>
    <x v="1"/>
    <s v="August"/>
    <x v="0"/>
    <s v="PROD3671"/>
    <x v="7"/>
    <x v="4"/>
    <n v="35"/>
    <n v="2"/>
    <n v="69"/>
    <x v="1"/>
    <n v="9"/>
    <n v="8"/>
    <x v="1"/>
    <n v="0.24637681159420291"/>
    <n v="17"/>
  </r>
  <r>
    <s v="ORD004640"/>
    <s v="CUST9265"/>
    <s v="John Stuart"/>
    <s v="george.perry@gmail.com"/>
    <x v="0"/>
    <d v="2024-09-29T00:00:00"/>
    <x v="321"/>
    <x v="7"/>
    <x v="0"/>
    <s v="November"/>
    <x v="0"/>
    <s v="PROD2541"/>
    <x v="15"/>
    <x v="1"/>
    <n v="648"/>
    <n v="7"/>
    <n v="4535"/>
    <x v="0"/>
    <n v="480"/>
    <n v="2"/>
    <x v="0"/>
    <n v="0.14994487320837926"/>
    <n v="680"/>
  </r>
  <r>
    <s v="ORD004641"/>
    <s v="CUST2421"/>
    <s v="Melissa Jones"/>
    <s v="susan.hernandez@hotmail.com"/>
    <x v="6"/>
    <d v="2023-06-01T00:00:00"/>
    <x v="511"/>
    <x v="3"/>
    <x v="0"/>
    <s v="March"/>
    <x v="1"/>
    <s v="PROD8658"/>
    <x v="10"/>
    <x v="2"/>
    <n v="881"/>
    <n v="2"/>
    <n v="1761"/>
    <x v="1"/>
    <n v="95"/>
    <m/>
    <x v="2"/>
    <n v="0.29982964224872233"/>
    <n v="528"/>
  </r>
  <r>
    <s v="ORD004642"/>
    <s v="CUST8699"/>
    <s v="Taylor Malone"/>
    <s v="ronald.knox@gmail.com"/>
    <x v="0"/>
    <d v="2023-01-14T00:00:00"/>
    <x v="560"/>
    <x v="8"/>
    <x v="0"/>
    <s v="September"/>
    <x v="0"/>
    <s v="PROD1485"/>
    <x v="5"/>
    <x v="3"/>
    <n v="136"/>
    <n v="3"/>
    <n v="408"/>
    <x v="1"/>
    <n v="60"/>
    <n v="5"/>
    <x v="0"/>
    <n v="0.35049019607843135"/>
    <n v="143"/>
  </r>
  <r>
    <s v="ORD004643"/>
    <s v="CUST9525"/>
    <s v="William Garcia"/>
    <s v="denise.williams@gmail.com"/>
    <x v="2"/>
    <d v="2023-03-02T00:00:00"/>
    <x v="507"/>
    <x v="8"/>
    <x v="0"/>
    <s v="September"/>
    <x v="0"/>
    <s v="PROD3164"/>
    <x v="10"/>
    <x v="2"/>
    <n v="270"/>
    <n v="5"/>
    <n v="1350"/>
    <x v="1"/>
    <n v="96"/>
    <n v="3"/>
    <x v="0"/>
    <n v="0.3"/>
    <n v="405"/>
  </r>
  <r>
    <s v="ORD004644"/>
    <s v="CUST2034"/>
    <s v="Mackenzie Wood"/>
    <s v="tammy.davis@outlook.com"/>
    <x v="0"/>
    <d v="2023-03-22T00:00:00"/>
    <x v="643"/>
    <x v="9"/>
    <x v="0"/>
    <s v="June"/>
    <x v="0"/>
    <s v="PROD8214"/>
    <x v="8"/>
    <x v="2"/>
    <n v="1112"/>
    <n v="6"/>
    <n v="6671"/>
    <x v="0"/>
    <n v="549"/>
    <n v="7"/>
    <x v="0"/>
    <n v="0.29995502923099987"/>
    <n v="2001"/>
  </r>
  <r>
    <s v="ORD004645"/>
    <s v="CUST3652"/>
    <s v="Matthew Bowen"/>
    <s v="dawn.jenkins@outlook.com"/>
    <x v="4"/>
    <d v="2024-06-09T00:00:00"/>
    <x v="453"/>
    <x v="2"/>
    <x v="0"/>
    <s v="May"/>
    <x v="2"/>
    <s v="PROD2599"/>
    <x v="13"/>
    <x v="4"/>
    <n v="814"/>
    <n v="2"/>
    <n v="1627"/>
    <x v="1"/>
    <n v="188"/>
    <m/>
    <x v="2"/>
    <n v="0.25015365703749232"/>
    <n v="407"/>
  </r>
  <r>
    <s v="ORD004646"/>
    <s v="CUST9715"/>
    <s v="Steve Yates"/>
    <s v="austin.mclean@outlook.com"/>
    <x v="1"/>
    <d v="2023-07-28T00:00:00"/>
    <x v="577"/>
    <x v="5"/>
    <x v="1"/>
    <s v="October"/>
    <x v="0"/>
    <s v="PROD6490"/>
    <x v="2"/>
    <x v="1"/>
    <n v="1125"/>
    <n v="3"/>
    <n v="3375"/>
    <x v="1"/>
    <n v="254"/>
    <n v="10"/>
    <x v="1"/>
    <n v="0.14992592592592593"/>
    <n v="506"/>
  </r>
  <r>
    <s v="ORD004647"/>
    <s v="CUST2293"/>
    <s v="Daniel Aguilar"/>
    <s v="charles.reyes@yahoo.com"/>
    <x v="3"/>
    <d v="2024-08-31T00:00:00"/>
    <x v="335"/>
    <x v="0"/>
    <x v="1"/>
    <s v="January"/>
    <x v="2"/>
    <s v="PROD8820"/>
    <x v="4"/>
    <x v="2"/>
    <n v="577"/>
    <n v="2"/>
    <n v="1154"/>
    <x v="1"/>
    <n v="142"/>
    <m/>
    <x v="2"/>
    <n v="0.29982668977469673"/>
    <n v="346"/>
  </r>
  <r>
    <s v="ORD004648"/>
    <s v="CUST2269"/>
    <s v="Parker Garcia"/>
    <s v="shannon.faulkner@hotmail.com"/>
    <x v="0"/>
    <d v="2023-08-25T00:00:00"/>
    <x v="114"/>
    <x v="11"/>
    <x v="1"/>
    <s v="July"/>
    <x v="0"/>
    <s v="PROD7956"/>
    <x v="7"/>
    <x v="4"/>
    <n v="819"/>
    <n v="3"/>
    <n v="2458"/>
    <x v="0"/>
    <n v="174"/>
    <n v="7"/>
    <x v="0"/>
    <n v="0.24979658258746948"/>
    <n v="614"/>
  </r>
  <r>
    <s v="ORD004649"/>
    <s v="CUST1836"/>
    <s v="Kimberly Wilcox"/>
    <s v="anthony.nguyen@outlook.com"/>
    <x v="0"/>
    <d v="2023-09-08T00:00:00"/>
    <x v="621"/>
    <x v="7"/>
    <x v="1"/>
    <s v="November"/>
    <x v="2"/>
    <s v="PROD3091"/>
    <x v="14"/>
    <x v="4"/>
    <n v="1119"/>
    <n v="7"/>
    <n v="7833"/>
    <x v="1"/>
    <n v="640"/>
    <m/>
    <x v="2"/>
    <n v="0.24996808374824461"/>
    <n v="1958"/>
  </r>
  <r>
    <s v="ORD004650"/>
    <s v="CUST2682"/>
    <s v="Shelly Rocha"/>
    <s v="victoria.campbell@outlook.com"/>
    <x v="2"/>
    <d v="2023-09-28T00:00:00"/>
    <x v="666"/>
    <x v="8"/>
    <x v="1"/>
    <s v="September"/>
    <x v="0"/>
    <s v="PROD7467"/>
    <x v="10"/>
    <x v="2"/>
    <n v="598"/>
    <n v="4"/>
    <n v="2390"/>
    <x v="1"/>
    <n v="327"/>
    <n v="7"/>
    <x v="0"/>
    <n v="0.3"/>
    <n v="717"/>
  </r>
  <r>
    <s v="ORD004651"/>
    <s v="CUST1861"/>
    <s v="Scott Ross"/>
    <s v="leslie.garrett@hotmail.com"/>
    <x v="3"/>
    <d v="2023-02-23T00:00:00"/>
    <x v="609"/>
    <x v="6"/>
    <x v="0"/>
    <s v="August"/>
    <x v="0"/>
    <s v="PROD3725"/>
    <x v="0"/>
    <x v="0"/>
    <n v="1121"/>
    <n v="3"/>
    <n v="3364"/>
    <x v="3"/>
    <n v="180"/>
    <n v="6"/>
    <x v="0"/>
    <n v="0.3998216409036861"/>
    <n v="1345"/>
  </r>
  <r>
    <s v="ORD004652"/>
    <s v="CUST9694"/>
    <s v="Christopher Richardson"/>
    <s v="thomas.sims@yahoo.com"/>
    <x v="5"/>
    <d v="2023-08-07T00:00:00"/>
    <x v="212"/>
    <x v="1"/>
    <x v="0"/>
    <s v="December"/>
    <x v="1"/>
    <s v="PROD7200"/>
    <x v="2"/>
    <x v="1"/>
    <n v="722"/>
    <n v="6"/>
    <n v="4335"/>
    <x v="4"/>
    <n v="637"/>
    <m/>
    <x v="2"/>
    <n v="0.14994232987312572"/>
    <n v="650"/>
  </r>
  <r>
    <s v="ORD004653"/>
    <s v="CUST7750"/>
    <s v="Robert Montgomery"/>
    <s v="gregory.williams@yahoo.com"/>
    <x v="4"/>
    <d v="2024-07-15T00:00:00"/>
    <x v="301"/>
    <x v="6"/>
    <x v="1"/>
    <s v="August"/>
    <x v="0"/>
    <s v="PROD2234"/>
    <x v="17"/>
    <x v="3"/>
    <n v="1134"/>
    <n v="5"/>
    <n v="5672"/>
    <x v="4"/>
    <n v="288"/>
    <n v="3"/>
    <x v="0"/>
    <n v="0.34996473906911141"/>
    <n v="1985"/>
  </r>
  <r>
    <s v="ORD004654"/>
    <s v="CUST2008"/>
    <s v="Mary Holmes"/>
    <s v="matthew.chang@hotmail.com"/>
    <x v="0"/>
    <d v="2023-02-28T00:00:00"/>
    <x v="134"/>
    <x v="10"/>
    <x v="0"/>
    <s v="February"/>
    <x v="1"/>
    <s v="PROD8911"/>
    <x v="5"/>
    <x v="3"/>
    <n v="718"/>
    <n v="2"/>
    <n v="1436"/>
    <x v="3"/>
    <n v="197"/>
    <m/>
    <x v="2"/>
    <n v="0.35027855153203341"/>
    <n v="503"/>
  </r>
  <r>
    <s v="ORD004655"/>
    <s v="CUST2488"/>
    <s v="Devon Reyes"/>
    <s v="michael.sanders@gmail.com"/>
    <x v="4"/>
    <d v="2023-08-06T00:00:00"/>
    <x v="573"/>
    <x v="2"/>
    <x v="0"/>
    <s v="May"/>
    <x v="0"/>
    <s v="PROD4342"/>
    <x v="19"/>
    <x v="2"/>
    <n v="460"/>
    <n v="4"/>
    <n v="1841"/>
    <x v="0"/>
    <n v="129"/>
    <n v="2"/>
    <x v="0"/>
    <n v="0.2998370450841934"/>
    <n v="552"/>
  </r>
  <r>
    <s v="ORD004656"/>
    <s v="CUST1468"/>
    <s v="Tyler Smith"/>
    <s v="joseph.walsh@yahoo.com"/>
    <x v="3"/>
    <d v="2024-08-24T00:00:00"/>
    <x v="534"/>
    <x v="1"/>
    <x v="0"/>
    <s v="December"/>
    <x v="0"/>
    <s v="PROD6561"/>
    <x v="6"/>
    <x v="0"/>
    <n v="774"/>
    <n v="2"/>
    <n v="1548"/>
    <x v="1"/>
    <n v="160"/>
    <n v="8"/>
    <x v="1"/>
    <n v="0.39987080103359174"/>
    <n v="619"/>
  </r>
  <r>
    <s v="ORD004657"/>
    <s v="CUST4343"/>
    <s v="Justin Jackson"/>
    <s v="julie.williams@hotmail.com"/>
    <x v="2"/>
    <d v="2024-01-07T00:00:00"/>
    <x v="304"/>
    <x v="6"/>
    <x v="0"/>
    <s v="August"/>
    <x v="2"/>
    <s v="PROD5834"/>
    <x v="10"/>
    <x v="2"/>
    <n v="383"/>
    <n v="5"/>
    <n v="1915"/>
    <x v="1"/>
    <n v="96"/>
    <m/>
    <x v="2"/>
    <n v="0.29973890339425585"/>
    <n v="574"/>
  </r>
  <r>
    <s v="ORD004658"/>
    <s v="CUST9247"/>
    <s v="Zachary Davis MD"/>
    <s v="mary.fitzgerald@yahoo.com"/>
    <x v="5"/>
    <d v="2023-07-11T00:00:00"/>
    <x v="396"/>
    <x v="3"/>
    <x v="0"/>
    <s v="March"/>
    <x v="0"/>
    <s v="PROD5384"/>
    <x v="1"/>
    <x v="1"/>
    <n v="932"/>
    <n v="5"/>
    <n v="4662"/>
    <x v="0"/>
    <n v="236"/>
    <n v="10"/>
    <x v="1"/>
    <n v="0.14993564993564992"/>
    <n v="699"/>
  </r>
  <r>
    <s v="ORD004659"/>
    <s v="CUST1522"/>
    <s v="Claudia Smith"/>
    <s v="andrea.vincent@yahoo.com"/>
    <x v="4"/>
    <d v="2024-11-10T00:00:00"/>
    <x v="280"/>
    <x v="10"/>
    <x v="1"/>
    <s v="February"/>
    <x v="0"/>
    <s v="PROD7349"/>
    <x v="10"/>
    <x v="2"/>
    <n v="537"/>
    <n v="2"/>
    <n v="1075"/>
    <x v="1"/>
    <n v="131"/>
    <n v="7"/>
    <x v="0"/>
    <n v="0.29953488372093023"/>
    <n v="322"/>
  </r>
  <r>
    <s v="ORD004660"/>
    <s v="CUST5791"/>
    <s v="Stephen Ferguson"/>
    <s v="christina.sandoval@outlook.com"/>
    <x v="0"/>
    <d v="2023-01-19T00:00:00"/>
    <x v="193"/>
    <x v="2"/>
    <x v="0"/>
    <s v="May"/>
    <x v="0"/>
    <s v="PROD2285"/>
    <x v="21"/>
    <x v="1"/>
    <n v="1089"/>
    <n v="5"/>
    <n v="5445"/>
    <x v="1"/>
    <n v="595"/>
    <n v="2"/>
    <x v="0"/>
    <n v="0.15004591368227732"/>
    <n v="817"/>
  </r>
  <r>
    <s v="ORD004661"/>
    <s v="CUST6785"/>
    <s v="Franklin Flowers"/>
    <s v="julie.rivera@gmail.com"/>
    <x v="2"/>
    <d v="2023-12-19T00:00:00"/>
    <x v="650"/>
    <x v="6"/>
    <x v="1"/>
    <s v="August"/>
    <x v="0"/>
    <s v="PROD9994"/>
    <x v="18"/>
    <x v="0"/>
    <n v="630"/>
    <n v="1"/>
    <n v="630"/>
    <x v="0"/>
    <n v="53"/>
    <n v="5"/>
    <x v="0"/>
    <n v="0.4"/>
    <n v="252"/>
  </r>
  <r>
    <s v="ORD004662"/>
    <s v="CUST6823"/>
    <s v="Alan Turner"/>
    <s v="seth.lloyd@outlook.com"/>
    <x v="3"/>
    <d v="2024-06-03T00:00:00"/>
    <x v="488"/>
    <x v="5"/>
    <x v="0"/>
    <s v="October"/>
    <x v="0"/>
    <s v="PROD7086"/>
    <x v="0"/>
    <x v="0"/>
    <n v="191"/>
    <n v="1"/>
    <n v="191"/>
    <x v="1"/>
    <n v="17"/>
    <n v="6"/>
    <x v="0"/>
    <n v="0.39790575916230364"/>
    <n v="76"/>
  </r>
  <r>
    <s v="ORD004663"/>
    <s v="CUST9732"/>
    <s v="Daniel Taylor"/>
    <s v="linda.peterson@yahoo.com"/>
    <x v="0"/>
    <d v="2024-10-08T00:00:00"/>
    <x v="513"/>
    <x v="5"/>
    <x v="1"/>
    <s v="October"/>
    <x v="0"/>
    <s v="PROD8130"/>
    <x v="10"/>
    <x v="2"/>
    <n v="1131"/>
    <n v="6"/>
    <n v="6784"/>
    <x v="2"/>
    <n v="427"/>
    <n v="9"/>
    <x v="1"/>
    <n v="0.29997051886792453"/>
    <n v="2035"/>
  </r>
  <r>
    <s v="ORD004664"/>
    <s v="CUST7734"/>
    <s v="Jennifer Jones"/>
    <s v="michelle.baker@yahoo.com"/>
    <x v="1"/>
    <d v="2023-10-28T00:00:00"/>
    <x v="129"/>
    <x v="10"/>
    <x v="0"/>
    <s v="February"/>
    <x v="0"/>
    <s v="PROD8367"/>
    <x v="19"/>
    <x v="2"/>
    <n v="504"/>
    <n v="1"/>
    <n v="504"/>
    <x v="1"/>
    <n v="63"/>
    <n v="9"/>
    <x v="1"/>
    <n v="0.29960317460317459"/>
    <n v="151"/>
  </r>
  <r>
    <s v="ORD004665"/>
    <s v="CUST6305"/>
    <s v="Jacqueline Phillips"/>
    <s v="amber.stone@gmail.com"/>
    <x v="2"/>
    <d v="2024-10-27T00:00:00"/>
    <x v="201"/>
    <x v="2"/>
    <x v="1"/>
    <s v="May"/>
    <x v="0"/>
    <s v="PROD6961"/>
    <x v="4"/>
    <x v="2"/>
    <n v="365"/>
    <n v="3"/>
    <n v="1096"/>
    <x v="0"/>
    <n v="152"/>
    <n v="6"/>
    <x v="0"/>
    <n v="0.30018248175182483"/>
    <n v="329"/>
  </r>
  <r>
    <s v="ORD004666"/>
    <s v="CUST7903"/>
    <s v="Brian Jenkins"/>
    <s v="jennifer.hartman@hotmail.com"/>
    <x v="1"/>
    <d v="2024-12-16T00:00:00"/>
    <x v="88"/>
    <x v="2"/>
    <x v="1"/>
    <s v="May"/>
    <x v="0"/>
    <s v="PROD5725"/>
    <x v="11"/>
    <x v="3"/>
    <n v="691"/>
    <n v="1"/>
    <n v="691"/>
    <x v="0"/>
    <n v="81"/>
    <n v="3"/>
    <x v="0"/>
    <n v="0.35021707670043417"/>
    <n v="242"/>
  </r>
  <r>
    <s v="ORD004667"/>
    <s v="CUST4779"/>
    <s v="Anthony Rogers"/>
    <s v="heidi.henry@yahoo.com"/>
    <x v="2"/>
    <d v="2024-09-14T00:00:00"/>
    <x v="384"/>
    <x v="9"/>
    <x v="1"/>
    <s v="June"/>
    <x v="0"/>
    <s v="PROD9514"/>
    <x v="10"/>
    <x v="2"/>
    <n v="1025"/>
    <n v="3"/>
    <n v="3076"/>
    <x v="0"/>
    <n v="454"/>
    <n v="8"/>
    <x v="1"/>
    <n v="0.30006501950585174"/>
    <n v="923"/>
  </r>
  <r>
    <s v="ORD004668"/>
    <s v="CUST5525"/>
    <s v="Jose Cabrera"/>
    <s v="daniel.gallegos@hotmail.com"/>
    <x v="5"/>
    <d v="2023-09-25T00:00:00"/>
    <x v="70"/>
    <x v="4"/>
    <x v="1"/>
    <s v="April"/>
    <x v="0"/>
    <s v="PROD1621"/>
    <x v="6"/>
    <x v="0"/>
    <n v="705"/>
    <n v="5"/>
    <n v="3526"/>
    <x v="2"/>
    <n v="340"/>
    <n v="8"/>
    <x v="1"/>
    <n v="0.39988655700510495"/>
    <n v="1410"/>
  </r>
  <r>
    <s v="ORD004669"/>
    <s v="CUST8635"/>
    <s v="Max Robbins"/>
    <s v="joel.clark@gmail.com"/>
    <x v="4"/>
    <d v="2023-10-24T00:00:00"/>
    <x v="392"/>
    <x v="4"/>
    <x v="0"/>
    <s v="April"/>
    <x v="0"/>
    <s v="PROD8713"/>
    <x v="6"/>
    <x v="0"/>
    <n v="952"/>
    <n v="4"/>
    <n v="3806"/>
    <x v="0"/>
    <n v="367"/>
    <n v="8"/>
    <x v="1"/>
    <n v="0.39989490278507622"/>
    <n v="1522"/>
  </r>
  <r>
    <s v="ORD004670"/>
    <s v="CUST9986"/>
    <s v="Cory Williams"/>
    <s v="linda.franklin@yahoo.com"/>
    <x v="5"/>
    <d v="2024-03-14T00:00:00"/>
    <x v="69"/>
    <x v="2"/>
    <x v="1"/>
    <s v="May"/>
    <x v="0"/>
    <s v="PROD2039"/>
    <x v="6"/>
    <x v="0"/>
    <n v="885"/>
    <n v="4"/>
    <n v="3541"/>
    <x v="0"/>
    <n v="320"/>
    <n v="4"/>
    <x v="0"/>
    <n v="0.39988703756001132"/>
    <n v="1416"/>
  </r>
  <r>
    <s v="ORD004671"/>
    <s v="CUST6436"/>
    <s v="Kelsey Green"/>
    <s v="dominique.jensen@hotmail.com"/>
    <x v="3"/>
    <d v="2024-05-14T00:00:00"/>
    <x v="632"/>
    <x v="6"/>
    <x v="0"/>
    <s v="August"/>
    <x v="0"/>
    <s v="PROD2668"/>
    <x v="20"/>
    <x v="3"/>
    <n v="1086"/>
    <n v="1"/>
    <n v="1086"/>
    <x v="1"/>
    <n v="141"/>
    <n v="4"/>
    <x v="0"/>
    <n v="0.34990791896869244"/>
    <n v="380"/>
  </r>
  <r>
    <s v="ORD004672"/>
    <s v="CUST9699"/>
    <s v="Mark Hall"/>
    <s v="joshua.holmes@yahoo.com"/>
    <x v="6"/>
    <d v="2023-06-01T00:00:00"/>
    <x v="438"/>
    <x v="11"/>
    <x v="0"/>
    <s v="July"/>
    <x v="0"/>
    <s v="PROD8309"/>
    <x v="16"/>
    <x v="0"/>
    <n v="113"/>
    <n v="1"/>
    <n v="113"/>
    <x v="0"/>
    <n v="15"/>
    <n v="5"/>
    <x v="0"/>
    <n v="0.39823008849557523"/>
    <n v="45"/>
  </r>
  <r>
    <s v="ORD004673"/>
    <s v="CUST3582"/>
    <s v="Mason Gonzalez"/>
    <s v="mariah.tyler@yahoo.com"/>
    <x v="1"/>
    <d v="2024-09-24T00:00:00"/>
    <x v="6"/>
    <x v="5"/>
    <x v="1"/>
    <s v="October"/>
    <x v="0"/>
    <s v="PROD7494"/>
    <x v="16"/>
    <x v="0"/>
    <n v="955"/>
    <n v="1"/>
    <n v="955"/>
    <x v="1"/>
    <n v="125"/>
    <n v="9"/>
    <x v="1"/>
    <n v="0.4"/>
    <n v="382"/>
  </r>
  <r>
    <s v="ORD004674"/>
    <s v="CUST6335"/>
    <s v="Christine Vargas"/>
    <s v="adrienne.wilson@gmail.com"/>
    <x v="4"/>
    <d v="2024-08-15T00:00:00"/>
    <x v="178"/>
    <x v="11"/>
    <x v="0"/>
    <s v="July"/>
    <x v="1"/>
    <s v="PROD6154"/>
    <x v="17"/>
    <x v="3"/>
    <n v="1181"/>
    <n v="5"/>
    <n v="5904"/>
    <x v="1"/>
    <n v="882"/>
    <m/>
    <x v="2"/>
    <n v="0.34993224932249323"/>
    <n v="2066"/>
  </r>
  <r>
    <s v="ORD004675"/>
    <s v="CUST6747"/>
    <s v="Sara Holmes"/>
    <s v="elizabeth.herrera@outlook.com"/>
    <x v="3"/>
    <d v="2023-06-25T00:00:00"/>
    <x v="205"/>
    <x v="10"/>
    <x v="0"/>
    <s v="February"/>
    <x v="0"/>
    <s v="PROD5717"/>
    <x v="0"/>
    <x v="0"/>
    <n v="802"/>
    <n v="1"/>
    <n v="802"/>
    <x v="0"/>
    <n v="44"/>
    <n v="9"/>
    <x v="1"/>
    <n v="0.40024937655860349"/>
    <n v="321"/>
  </r>
  <r>
    <s v="ORD004676"/>
    <s v="CUST2077"/>
    <s v="Catherine Davis"/>
    <s v="charles.brown@yahoo.com"/>
    <x v="1"/>
    <d v="2023-08-13T00:00:00"/>
    <x v="611"/>
    <x v="3"/>
    <x v="0"/>
    <s v="March"/>
    <x v="1"/>
    <s v="PROD3270"/>
    <x v="11"/>
    <x v="3"/>
    <n v="341"/>
    <n v="1"/>
    <n v="341"/>
    <x v="1"/>
    <n v="44"/>
    <m/>
    <x v="2"/>
    <n v="0.34897360703812319"/>
    <n v="119"/>
  </r>
  <r>
    <s v="ORD004677"/>
    <s v="CUST8860"/>
    <s v="Kim Riley"/>
    <s v="emily.hayden@gmail.com"/>
    <x v="6"/>
    <d v="2023-07-29T00:00:00"/>
    <x v="462"/>
    <x v="2"/>
    <x v="1"/>
    <s v="May"/>
    <x v="0"/>
    <s v="PROD7574"/>
    <x v="3"/>
    <x v="1"/>
    <n v="189"/>
    <n v="5"/>
    <n v="946"/>
    <x v="2"/>
    <n v="61"/>
    <n v="4"/>
    <x v="0"/>
    <n v="0.15010570824524314"/>
    <n v="142"/>
  </r>
  <r>
    <s v="ORD004678"/>
    <s v="CUST6362"/>
    <s v="Patricia Nelson"/>
    <s v="william.gray@yahoo.com"/>
    <x v="5"/>
    <d v="2024-03-19T00:00:00"/>
    <x v="621"/>
    <x v="7"/>
    <x v="1"/>
    <s v="November"/>
    <x v="0"/>
    <s v="PROD8822"/>
    <x v="8"/>
    <x v="2"/>
    <n v="827"/>
    <n v="1"/>
    <n v="827"/>
    <x v="0"/>
    <n v="111"/>
    <n v="4"/>
    <x v="0"/>
    <n v="0.29987908101571947"/>
    <n v="248"/>
  </r>
  <r>
    <s v="ORD004679"/>
    <s v="CUST7702"/>
    <s v="Kimberly Levy"/>
    <s v="adam.smith@outlook.com"/>
    <x v="4"/>
    <d v="2024-12-11T00:00:00"/>
    <x v="71"/>
    <x v="7"/>
    <x v="1"/>
    <s v="November"/>
    <x v="0"/>
    <s v="PROD6429"/>
    <x v="11"/>
    <x v="3"/>
    <n v="1287"/>
    <n v="4"/>
    <n v="5146"/>
    <x v="1"/>
    <n v="768"/>
    <n v="9"/>
    <x v="1"/>
    <n v="0.34998056743101436"/>
    <n v="1801"/>
  </r>
  <r>
    <s v="ORD004680"/>
    <s v="CUST8699"/>
    <s v="Taylor Malone"/>
    <s v="ronald.knox@gmail.com"/>
    <x v="0"/>
    <d v="2023-01-14T00:00:00"/>
    <x v="520"/>
    <x v="1"/>
    <x v="0"/>
    <s v="December"/>
    <x v="1"/>
    <s v="PROD5699"/>
    <x v="7"/>
    <x v="4"/>
    <n v="1814"/>
    <n v="8"/>
    <n v="14513"/>
    <x v="0"/>
    <n v="1667"/>
    <m/>
    <x v="2"/>
    <n v="0.24998277406463171"/>
    <n v="3628"/>
  </r>
  <r>
    <s v="ORD004681"/>
    <s v="CUST7226"/>
    <s v="Jose Green"/>
    <s v="jose.griffin@gmail.com"/>
    <x v="1"/>
    <d v="2023-03-09T00:00:00"/>
    <x v="67"/>
    <x v="0"/>
    <x v="0"/>
    <s v="January"/>
    <x v="0"/>
    <s v="PROD1320"/>
    <x v="9"/>
    <x v="4"/>
    <n v="697"/>
    <n v="1"/>
    <n v="697"/>
    <x v="1"/>
    <n v="43"/>
    <n v="4"/>
    <x v="0"/>
    <n v="0.24964131994261118"/>
    <n v="174"/>
  </r>
  <r>
    <s v="ORD004682"/>
    <s v="CUST3375"/>
    <s v="Victoria Wright"/>
    <s v="alex.sutton@yahoo.com"/>
    <x v="1"/>
    <d v="2023-05-22T00:00:00"/>
    <x v="205"/>
    <x v="10"/>
    <x v="0"/>
    <s v="February"/>
    <x v="0"/>
    <s v="PROD9729"/>
    <x v="3"/>
    <x v="1"/>
    <n v="119"/>
    <n v="1"/>
    <n v="119"/>
    <x v="1"/>
    <n v="18"/>
    <n v="10"/>
    <x v="1"/>
    <n v="0.15126050420168066"/>
    <n v="18"/>
  </r>
  <r>
    <s v="ORD004683"/>
    <s v="CUST6123"/>
    <s v="Megan Wood"/>
    <s v="kelsey.thompson@hotmail.com"/>
    <x v="5"/>
    <d v="2023-08-22T00:00:00"/>
    <x v="271"/>
    <x v="11"/>
    <x v="1"/>
    <s v="July"/>
    <x v="0"/>
    <s v="PROD6279"/>
    <x v="7"/>
    <x v="4"/>
    <n v="1263"/>
    <n v="2"/>
    <n v="2525"/>
    <x v="0"/>
    <n v="315"/>
    <n v="7"/>
    <x v="0"/>
    <n v="0.2499009900990099"/>
    <n v="631"/>
  </r>
  <r>
    <s v="ORD004684"/>
    <s v="CUST5222"/>
    <s v="Victoria Rodriguez"/>
    <s v="bruce.huff@hotmail.com"/>
    <x v="5"/>
    <d v="2024-06-06T00:00:00"/>
    <x v="231"/>
    <x v="1"/>
    <x v="0"/>
    <s v="December"/>
    <x v="0"/>
    <s v="PROD8172"/>
    <x v="18"/>
    <x v="0"/>
    <n v="630"/>
    <n v="4"/>
    <n v="2518"/>
    <x v="2"/>
    <n v="347"/>
    <n v="8"/>
    <x v="1"/>
    <n v="0.3999205718824464"/>
    <n v="1007"/>
  </r>
  <r>
    <s v="ORD004685"/>
    <s v="CUST6572"/>
    <s v="Craig Mitchell"/>
    <s v="austin.brown@gmail.com"/>
    <x v="2"/>
    <d v="2024-12-30T00:00:00"/>
    <x v="266"/>
    <x v="5"/>
    <x v="0"/>
    <s v="October"/>
    <x v="0"/>
    <s v="PROD4318"/>
    <x v="20"/>
    <x v="3"/>
    <n v="350"/>
    <n v="3"/>
    <n v="1050"/>
    <x v="1"/>
    <n v="135"/>
    <n v="7"/>
    <x v="0"/>
    <n v="0.3504761904761905"/>
    <n v="368"/>
  </r>
  <r>
    <s v="ORD004686"/>
    <s v="CUST3938"/>
    <s v="Christopher Abbott"/>
    <s v="lisa.mcgee@hotmail.com"/>
    <x v="0"/>
    <d v="2023-01-19T00:00:00"/>
    <x v="59"/>
    <x v="2"/>
    <x v="0"/>
    <s v="May"/>
    <x v="0"/>
    <s v="PROD9100"/>
    <x v="12"/>
    <x v="3"/>
    <n v="1016"/>
    <n v="3"/>
    <n v="3049"/>
    <x v="0"/>
    <n v="271"/>
    <n v="6"/>
    <x v="0"/>
    <n v="0.34995080354214497"/>
    <n v="1067"/>
  </r>
  <r>
    <s v="ORD004687"/>
    <s v="CUST9229"/>
    <s v="Amanda Anderson"/>
    <s v="theresa.christensen@outlook.com"/>
    <x v="4"/>
    <d v="2024-05-22T00:00:00"/>
    <x v="576"/>
    <x v="10"/>
    <x v="1"/>
    <s v="February"/>
    <x v="0"/>
    <s v="PROD4439"/>
    <x v="3"/>
    <x v="1"/>
    <n v="327"/>
    <n v="3"/>
    <n v="981"/>
    <x v="2"/>
    <n v="86"/>
    <n v="8"/>
    <x v="1"/>
    <n v="0.14984709480122324"/>
    <n v="147"/>
  </r>
  <r>
    <s v="ORD004688"/>
    <s v="CUST4635"/>
    <s v="Richard Payne"/>
    <s v="willie.williams@hotmail.com"/>
    <x v="6"/>
    <d v="2023-04-15T00:00:00"/>
    <x v="668"/>
    <x v="10"/>
    <x v="1"/>
    <s v="February"/>
    <x v="0"/>
    <s v="PROD1975"/>
    <x v="15"/>
    <x v="1"/>
    <n v="593"/>
    <n v="3"/>
    <n v="1780"/>
    <x v="1"/>
    <n v="151"/>
    <n v="10"/>
    <x v="1"/>
    <n v="0.15"/>
    <n v="267"/>
  </r>
  <r>
    <s v="ORD004689"/>
    <s v="CUST9675"/>
    <s v="Denise Ali"/>
    <s v="brian.richardson@yahoo.com"/>
    <x v="2"/>
    <d v="2024-04-11T00:00:00"/>
    <x v="691"/>
    <x v="1"/>
    <x v="1"/>
    <s v="December"/>
    <x v="0"/>
    <s v="PROD5160"/>
    <x v="8"/>
    <x v="2"/>
    <n v="713"/>
    <n v="6"/>
    <n v="4279"/>
    <x v="1"/>
    <n v="633"/>
    <n v="8"/>
    <x v="1"/>
    <n v="0.30007010983874738"/>
    <n v="1284"/>
  </r>
  <r>
    <s v="ORD004690"/>
    <s v="CUST7793"/>
    <s v="Melissa Bowers"/>
    <s v="sean.blackwell@hotmail.com"/>
    <x v="0"/>
    <d v="2024-03-16T00:00:00"/>
    <x v="496"/>
    <x v="1"/>
    <x v="0"/>
    <s v="December"/>
    <x v="0"/>
    <s v="PROD1919"/>
    <x v="3"/>
    <x v="1"/>
    <n v="218"/>
    <n v="6"/>
    <n v="1307"/>
    <x v="1"/>
    <n v="165"/>
    <n v="10"/>
    <x v="1"/>
    <n v="0.14996174445294569"/>
    <n v="196"/>
  </r>
  <r>
    <s v="ORD004691"/>
    <s v="CUST6305"/>
    <s v="Jacqueline Phillips"/>
    <s v="amber.stone@gmail.com"/>
    <x v="2"/>
    <d v="2024-10-27T00:00:00"/>
    <x v="248"/>
    <x v="10"/>
    <x v="1"/>
    <s v="February"/>
    <x v="0"/>
    <s v="PROD7141"/>
    <x v="10"/>
    <x v="2"/>
    <n v="812"/>
    <n v="3"/>
    <n v="2435"/>
    <x v="4"/>
    <n v="130"/>
    <n v="2"/>
    <x v="0"/>
    <n v="0.29979466119096509"/>
    <n v="730"/>
  </r>
  <r>
    <s v="ORD004692"/>
    <s v="CUST5933"/>
    <s v="Christopher Jones"/>
    <s v="melissa.stewart@outlook.com"/>
    <x v="4"/>
    <d v="2024-11-04T00:00:00"/>
    <x v="624"/>
    <x v="7"/>
    <x v="0"/>
    <s v="November"/>
    <x v="1"/>
    <s v="PROD4900"/>
    <x v="16"/>
    <x v="0"/>
    <n v="669"/>
    <n v="4"/>
    <n v="2675"/>
    <x v="2"/>
    <n v="259"/>
    <m/>
    <x v="2"/>
    <n v="0.4"/>
    <n v="1070"/>
  </r>
  <r>
    <s v="ORD004693"/>
    <s v="CUST3288"/>
    <s v="Christine Kim"/>
    <s v="brittany.douglas@gmail.com"/>
    <x v="1"/>
    <d v="2023-04-27T00:00:00"/>
    <x v="688"/>
    <x v="3"/>
    <x v="0"/>
    <s v="March"/>
    <x v="1"/>
    <s v="PROD6602"/>
    <x v="2"/>
    <x v="1"/>
    <n v="769"/>
    <n v="2"/>
    <n v="1538"/>
    <x v="1"/>
    <n v="107"/>
    <m/>
    <x v="2"/>
    <n v="0.15019505851755527"/>
    <n v="231"/>
  </r>
  <r>
    <s v="ORD004694"/>
    <s v="CUST2242"/>
    <s v="Amanda Barnett"/>
    <s v="benjamin.donaldson@yahoo.com"/>
    <x v="2"/>
    <d v="2024-04-11T00:00:00"/>
    <x v="680"/>
    <x v="10"/>
    <x v="1"/>
    <s v="February"/>
    <x v="1"/>
    <s v="PROD5165"/>
    <x v="14"/>
    <x v="4"/>
    <n v="281"/>
    <n v="3"/>
    <n v="843"/>
    <x v="1"/>
    <n v="80"/>
    <m/>
    <x v="2"/>
    <n v="0.25029655990510086"/>
    <n v="211"/>
  </r>
  <r>
    <s v="ORD004695"/>
    <s v="CUST2407"/>
    <s v="Tammy Burke"/>
    <s v="angela.robertson@yahoo.com"/>
    <x v="5"/>
    <d v="2024-06-08T00:00:00"/>
    <x v="686"/>
    <x v="8"/>
    <x v="0"/>
    <s v="September"/>
    <x v="0"/>
    <s v="PROD8980"/>
    <x v="4"/>
    <x v="2"/>
    <n v="1023"/>
    <n v="3"/>
    <n v="3070"/>
    <x v="1"/>
    <n v="292"/>
    <n v="6"/>
    <x v="0"/>
    <n v="0.3"/>
    <n v="921"/>
  </r>
  <r>
    <s v="ORD004696"/>
    <s v="CUST3261"/>
    <s v="Tara Peterson"/>
    <s v="susan.robinson@yahoo.com"/>
    <x v="3"/>
    <d v="2024-09-11T00:00:00"/>
    <x v="98"/>
    <x v="4"/>
    <x v="1"/>
    <s v="April"/>
    <x v="2"/>
    <s v="PROD6678"/>
    <x v="16"/>
    <x v="0"/>
    <n v="741"/>
    <n v="3"/>
    <n v="2223"/>
    <x v="1"/>
    <n v="244"/>
    <m/>
    <x v="2"/>
    <n v="0.39991003148897886"/>
    <n v="889"/>
  </r>
  <r>
    <s v="ORD004697"/>
    <s v="CUST6360"/>
    <s v="Nicole Greene"/>
    <s v="dylan.gross@outlook.com"/>
    <x v="6"/>
    <d v="2023-02-09T00:00:00"/>
    <x v="211"/>
    <x v="0"/>
    <x v="0"/>
    <s v="January"/>
    <x v="0"/>
    <s v="PROD3439"/>
    <x v="5"/>
    <x v="3"/>
    <n v="129"/>
    <n v="1"/>
    <n v="129"/>
    <x v="1"/>
    <n v="18"/>
    <n v="9"/>
    <x v="1"/>
    <n v="0.34883720930232559"/>
    <n v="45"/>
  </r>
  <r>
    <s v="ORD004698"/>
    <s v="CUST7989"/>
    <s v="Amanda Williams"/>
    <s v="katie.weber@yahoo.com"/>
    <x v="1"/>
    <d v="2023-03-18T00:00:00"/>
    <x v="550"/>
    <x v="7"/>
    <x v="1"/>
    <s v="November"/>
    <x v="0"/>
    <s v="PROD2927"/>
    <x v="18"/>
    <x v="0"/>
    <n v="990"/>
    <n v="3"/>
    <n v="2970"/>
    <x v="0"/>
    <n v="270"/>
    <n v="3"/>
    <x v="0"/>
    <n v="0.4"/>
    <n v="1188"/>
  </r>
  <r>
    <s v="ORD004699"/>
    <s v="CUST8758"/>
    <s v="Hunter Anderson"/>
    <s v="margaret.wilson@gmail.com"/>
    <x v="2"/>
    <d v="2024-03-23T00:00:00"/>
    <x v="283"/>
    <x v="3"/>
    <x v="0"/>
    <s v="March"/>
    <x v="0"/>
    <s v="PROD9318"/>
    <x v="18"/>
    <x v="0"/>
    <n v="215"/>
    <n v="1"/>
    <n v="215"/>
    <x v="1"/>
    <n v="18"/>
    <n v="6"/>
    <x v="0"/>
    <n v="0.4"/>
    <n v="86"/>
  </r>
  <r>
    <s v="ORD004700"/>
    <s v="CUST5423"/>
    <s v="Deborah Hayes"/>
    <s v="sara.larsen@hotmail.com"/>
    <x v="0"/>
    <d v="2023-05-26T00:00:00"/>
    <x v="182"/>
    <x v="5"/>
    <x v="1"/>
    <s v="October"/>
    <x v="0"/>
    <s v="PROD9779"/>
    <x v="14"/>
    <x v="4"/>
    <n v="1077"/>
    <n v="6"/>
    <n v="6463"/>
    <x v="3"/>
    <n v="788"/>
    <n v="8"/>
    <x v="1"/>
    <n v="0.25003868172675231"/>
    <n v="1616"/>
  </r>
  <r>
    <s v="ORD004701"/>
    <s v="CUST9524"/>
    <s v="Sara Gomez"/>
    <s v="jeffery.simon@yahoo.com"/>
    <x v="2"/>
    <d v="2023-12-19T00:00:00"/>
    <x v="264"/>
    <x v="0"/>
    <x v="0"/>
    <s v="January"/>
    <x v="0"/>
    <s v="PROD2040"/>
    <x v="6"/>
    <x v="0"/>
    <n v="489"/>
    <n v="1"/>
    <n v="489"/>
    <x v="4"/>
    <n v="45"/>
    <n v="2"/>
    <x v="0"/>
    <n v="0.40081799591002043"/>
    <n v="196"/>
  </r>
  <r>
    <s v="ORD004702"/>
    <s v="CUST3429"/>
    <s v="Heather Davis"/>
    <s v="ryan.chang@gmail.com"/>
    <x v="3"/>
    <d v="2024-01-07T00:00:00"/>
    <x v="496"/>
    <x v="1"/>
    <x v="0"/>
    <s v="December"/>
    <x v="1"/>
    <s v="PROD9986"/>
    <x v="10"/>
    <x v="2"/>
    <n v="222"/>
    <n v="10"/>
    <n v="2217"/>
    <x v="1"/>
    <n v="297"/>
    <m/>
    <x v="2"/>
    <n v="0.29995489400090214"/>
    <n v="665"/>
  </r>
  <r>
    <s v="ORD004703"/>
    <s v="CUST4391"/>
    <s v="Michael Wallace"/>
    <s v="lindsay.manning@outlook.com"/>
    <x v="3"/>
    <d v="2023-07-31T00:00:00"/>
    <x v="53"/>
    <x v="9"/>
    <x v="0"/>
    <s v="June"/>
    <x v="0"/>
    <s v="PROD6463"/>
    <x v="8"/>
    <x v="2"/>
    <n v="326"/>
    <n v="6"/>
    <n v="1953"/>
    <x v="1"/>
    <n v="106"/>
    <n v="2"/>
    <x v="0"/>
    <n v="0.30005120327700974"/>
    <n v="586"/>
  </r>
  <r>
    <s v="ORD004704"/>
    <s v="CUST8119"/>
    <s v="Christian Ponce"/>
    <s v="amanda.newton@yahoo.com"/>
    <x v="2"/>
    <d v="2024-04-04T00:00:00"/>
    <x v="54"/>
    <x v="0"/>
    <x v="0"/>
    <s v="January"/>
    <x v="0"/>
    <s v="PROD4287"/>
    <x v="0"/>
    <x v="0"/>
    <n v="623"/>
    <n v="4"/>
    <n v="2492"/>
    <x v="3"/>
    <n v="140"/>
    <n v="6"/>
    <x v="0"/>
    <n v="0.40008025682182985"/>
    <n v="997"/>
  </r>
  <r>
    <s v="ORD004705"/>
    <s v="CUST2200"/>
    <s v="Mackenzie Fuentes"/>
    <s v="tina.allen@yahoo.com"/>
    <x v="2"/>
    <d v="2024-09-19T00:00:00"/>
    <x v="224"/>
    <x v="8"/>
    <x v="0"/>
    <s v="September"/>
    <x v="0"/>
    <s v="PROD7806"/>
    <x v="4"/>
    <x v="2"/>
    <n v="616"/>
    <n v="3"/>
    <n v="1848"/>
    <x v="1"/>
    <n v="121"/>
    <n v="5"/>
    <x v="0"/>
    <n v="0.29978354978354976"/>
    <n v="554"/>
  </r>
  <r>
    <s v="ORD004706"/>
    <s v="CUST3194"/>
    <s v="Candice Evans"/>
    <s v="laura.smith@hotmail.com"/>
    <x v="0"/>
    <d v="2024-03-22T00:00:00"/>
    <x v="81"/>
    <x v="11"/>
    <x v="1"/>
    <s v="July"/>
    <x v="0"/>
    <s v="PROD8218"/>
    <x v="13"/>
    <x v="4"/>
    <n v="534"/>
    <n v="5"/>
    <n v="2672"/>
    <x v="1"/>
    <n v="359"/>
    <n v="8"/>
    <x v="1"/>
    <n v="0.25"/>
    <n v="668"/>
  </r>
  <r>
    <s v="ORD004707"/>
    <s v="CUST7506"/>
    <s v="Steven Mercado"/>
    <s v="joseph.gutierrez@outlook.com"/>
    <x v="2"/>
    <d v="2023-07-22T00:00:00"/>
    <x v="717"/>
    <x v="4"/>
    <x v="1"/>
    <s v="April"/>
    <x v="2"/>
    <s v="PROD5148"/>
    <x v="16"/>
    <x v="0"/>
    <n v="319"/>
    <n v="2"/>
    <n v="637"/>
    <x v="0"/>
    <n v="46"/>
    <m/>
    <x v="2"/>
    <n v="0.40031397174254318"/>
    <n v="255"/>
  </r>
  <r>
    <s v="ORD004708"/>
    <s v="CUST4145"/>
    <s v="Angel Andrews"/>
    <s v="sharon.gomez@hotmail.com"/>
    <x v="0"/>
    <d v="2024-03-19T00:00:00"/>
    <x v="489"/>
    <x v="9"/>
    <x v="0"/>
    <s v="June"/>
    <x v="0"/>
    <s v="PROD7457"/>
    <x v="11"/>
    <x v="3"/>
    <n v="228"/>
    <n v="1"/>
    <n v="228"/>
    <x v="1"/>
    <n v="30"/>
    <n v="5"/>
    <x v="0"/>
    <n v="0.35087719298245612"/>
    <n v="80"/>
  </r>
  <r>
    <s v="ORD004709"/>
    <s v="CUST4471"/>
    <s v="Jacob Lopez"/>
    <s v="henry.barr@outlook.com"/>
    <x v="0"/>
    <d v="2023-06-15T00:00:00"/>
    <x v="683"/>
    <x v="5"/>
    <x v="0"/>
    <s v="October"/>
    <x v="0"/>
    <s v="PROD1091"/>
    <x v="5"/>
    <x v="3"/>
    <n v="992"/>
    <n v="6"/>
    <n v="5952"/>
    <x v="1"/>
    <n v="467"/>
    <n v="9"/>
    <x v="1"/>
    <n v="0.34996639784946237"/>
    <n v="2083"/>
  </r>
  <r>
    <s v="ORD004710"/>
    <s v="CUST9138"/>
    <s v="Robert Carroll"/>
    <s v="stephanie.miller@gmail.com"/>
    <x v="1"/>
    <d v="2024-06-10T00:00:00"/>
    <x v="724"/>
    <x v="7"/>
    <x v="0"/>
    <s v="November"/>
    <x v="0"/>
    <s v="PROD7872"/>
    <x v="6"/>
    <x v="0"/>
    <n v="923"/>
    <n v="7"/>
    <n v="6460"/>
    <x v="0"/>
    <n v="767"/>
    <n v="4"/>
    <x v="0"/>
    <n v="0.4"/>
    <n v="2584"/>
  </r>
  <r>
    <s v="ORD004711"/>
    <s v="CUST8450"/>
    <s v="Dr. Dawn Woods MD"/>
    <s v="samuel.lam@outlook.com"/>
    <x v="1"/>
    <d v="2023-09-15T00:00:00"/>
    <x v="120"/>
    <x v="11"/>
    <x v="0"/>
    <s v="July"/>
    <x v="0"/>
    <s v="PROD9420"/>
    <x v="8"/>
    <x v="2"/>
    <n v="691"/>
    <n v="3"/>
    <n v="2072"/>
    <x v="0"/>
    <n v="293"/>
    <n v="2"/>
    <x v="0"/>
    <n v="0.3001930501930502"/>
    <n v="622"/>
  </r>
  <r>
    <s v="ORD004712"/>
    <s v="CUST8707"/>
    <s v="John Kennedy"/>
    <s v="kimberly.bates@outlook.com"/>
    <x v="6"/>
    <d v="2023-11-03T00:00:00"/>
    <x v="234"/>
    <x v="11"/>
    <x v="1"/>
    <s v="July"/>
    <x v="0"/>
    <s v="PROD3951"/>
    <x v="19"/>
    <x v="2"/>
    <n v="187"/>
    <n v="6"/>
    <n v="1122"/>
    <x v="0"/>
    <n v="90"/>
    <n v="2"/>
    <x v="0"/>
    <n v="0.30035650623885918"/>
    <n v="337"/>
  </r>
  <r>
    <s v="ORD004713"/>
    <s v="CUST6190"/>
    <s v="Melissa Allen"/>
    <s v="carl.keller@hotmail.com"/>
    <x v="4"/>
    <d v="2024-01-11T00:00:00"/>
    <x v="407"/>
    <x v="0"/>
    <x v="1"/>
    <s v="January"/>
    <x v="1"/>
    <s v="PROD9878"/>
    <x v="21"/>
    <x v="1"/>
    <n v="406"/>
    <n v="4"/>
    <n v="1624"/>
    <x v="2"/>
    <n v="230"/>
    <m/>
    <x v="2"/>
    <n v="0.15024630541871922"/>
    <n v="244"/>
  </r>
  <r>
    <s v="ORD004714"/>
    <s v="CUST2890"/>
    <s v="Theresa Garcia"/>
    <s v="amanda.torres@outlook.com"/>
    <x v="5"/>
    <d v="2024-01-04T00:00:00"/>
    <x v="239"/>
    <x v="6"/>
    <x v="0"/>
    <s v="August"/>
    <x v="0"/>
    <s v="PROD1818"/>
    <x v="15"/>
    <x v="1"/>
    <n v="57"/>
    <n v="2"/>
    <n v="114"/>
    <x v="1"/>
    <n v="9"/>
    <n v="4"/>
    <x v="0"/>
    <n v="0.14912280701754385"/>
    <n v="17"/>
  </r>
  <r>
    <s v="ORD004715"/>
    <s v="CUST1597"/>
    <s v="Richard Fernandez"/>
    <s v="tammy.lee@gmail.com"/>
    <x v="3"/>
    <d v="2024-01-18T00:00:00"/>
    <x v="196"/>
    <x v="11"/>
    <x v="0"/>
    <s v="July"/>
    <x v="0"/>
    <s v="PROD6146"/>
    <x v="13"/>
    <x v="4"/>
    <n v="1245"/>
    <n v="3"/>
    <n v="3734"/>
    <x v="1"/>
    <n v="331"/>
    <n v="8"/>
    <x v="1"/>
    <n v="0.25013390465988217"/>
    <n v="934"/>
  </r>
  <r>
    <s v="ORD004716"/>
    <s v="CUST3188"/>
    <s v="Janice Clark"/>
    <s v="katie.price@outlook.com"/>
    <x v="1"/>
    <d v="2023-10-13T00:00:00"/>
    <x v="109"/>
    <x v="11"/>
    <x v="0"/>
    <s v="July"/>
    <x v="0"/>
    <s v="PROD5803"/>
    <x v="3"/>
    <x v="1"/>
    <n v="211"/>
    <n v="6"/>
    <n v="1265"/>
    <x v="0"/>
    <n v="155"/>
    <n v="8"/>
    <x v="1"/>
    <n v="0.15019762845849802"/>
    <n v="190"/>
  </r>
  <r>
    <s v="ORD004717"/>
    <s v="CUST6009"/>
    <s v="Shannon Hurst"/>
    <s v="donna.ross@outlook.com"/>
    <x v="5"/>
    <d v="2023-12-31T00:00:00"/>
    <x v="119"/>
    <x v="6"/>
    <x v="0"/>
    <s v="August"/>
    <x v="0"/>
    <s v="PROD6592"/>
    <x v="17"/>
    <x v="3"/>
    <n v="466"/>
    <n v="2"/>
    <n v="931"/>
    <x v="1"/>
    <n v="96"/>
    <n v="3"/>
    <x v="0"/>
    <n v="0.3501611170784103"/>
    <n v="326"/>
  </r>
  <r>
    <s v="ORD004718"/>
    <s v="CUST7569"/>
    <s v="Elizabeth Mills"/>
    <s v="jill.walker@outlook.com"/>
    <x v="2"/>
    <d v="2023-07-11T00:00:00"/>
    <x v="11"/>
    <x v="4"/>
    <x v="1"/>
    <s v="April"/>
    <x v="0"/>
    <s v="PROD6796"/>
    <x v="0"/>
    <x v="0"/>
    <n v="898"/>
    <n v="2"/>
    <n v="1797"/>
    <x v="1"/>
    <n v="185"/>
    <n v="2"/>
    <x v="0"/>
    <n v="0.40011129660545353"/>
    <n v="719"/>
  </r>
  <r>
    <s v="ORD004719"/>
    <s v="CUST8385"/>
    <s v="Jessica Grant"/>
    <s v="heather.odom@yahoo.com"/>
    <x v="4"/>
    <d v="2023-09-15T00:00:00"/>
    <x v="23"/>
    <x v="10"/>
    <x v="1"/>
    <s v="February"/>
    <x v="1"/>
    <s v="PROD2768"/>
    <x v="9"/>
    <x v="4"/>
    <n v="439"/>
    <n v="4"/>
    <n v="1756"/>
    <x v="1"/>
    <n v="252"/>
    <m/>
    <x v="2"/>
    <n v="0.25"/>
    <n v="439"/>
  </r>
  <r>
    <s v="ORD004720"/>
    <s v="CUST5651"/>
    <s v="Monica Young"/>
    <s v="emily.cole@hotmail.com"/>
    <x v="3"/>
    <d v="2023-07-31T00:00:00"/>
    <x v="573"/>
    <x v="2"/>
    <x v="0"/>
    <s v="May"/>
    <x v="0"/>
    <s v="PROD5185"/>
    <x v="7"/>
    <x v="4"/>
    <n v="1037"/>
    <n v="5"/>
    <n v="5186"/>
    <x v="0"/>
    <n v="679"/>
    <n v="8"/>
    <x v="1"/>
    <n v="0.25009641342074818"/>
    <n v="1297"/>
  </r>
  <r>
    <s v="ORD004721"/>
    <s v="CUST8678"/>
    <s v="William Bowen"/>
    <s v="jon.cook@hotmail.com"/>
    <x v="4"/>
    <d v="2024-10-02T00:00:00"/>
    <x v="207"/>
    <x v="3"/>
    <x v="0"/>
    <s v="March"/>
    <x v="0"/>
    <s v="PROD3015"/>
    <x v="3"/>
    <x v="1"/>
    <n v="443"/>
    <n v="2"/>
    <n v="886"/>
    <x v="0"/>
    <n v="61"/>
    <n v="3"/>
    <x v="0"/>
    <n v="0.15011286681715574"/>
    <n v="133"/>
  </r>
  <r>
    <s v="ORD004722"/>
    <s v="CUST2034"/>
    <s v="Mackenzie Wood"/>
    <s v="tammy.davis@outlook.com"/>
    <x v="0"/>
    <d v="2023-03-22T00:00:00"/>
    <x v="43"/>
    <x v="7"/>
    <x v="1"/>
    <s v="November"/>
    <x v="0"/>
    <s v="PROD5752"/>
    <x v="16"/>
    <x v="0"/>
    <n v="1328"/>
    <n v="7"/>
    <n v="9296"/>
    <x v="0"/>
    <n v="638"/>
    <n v="5"/>
    <x v="0"/>
    <n v="0.39995697074010328"/>
    <n v="3718"/>
  </r>
  <r>
    <s v="ORD004723"/>
    <s v="CUST4403"/>
    <s v="Michael Gonzalez"/>
    <s v="dawn.kelly@outlook.com"/>
    <x v="4"/>
    <d v="2024-09-17T00:00:00"/>
    <x v="134"/>
    <x v="10"/>
    <x v="0"/>
    <s v="February"/>
    <x v="0"/>
    <s v="PROD6063"/>
    <x v="1"/>
    <x v="1"/>
    <n v="246"/>
    <n v="1"/>
    <n v="246"/>
    <x v="3"/>
    <n v="34"/>
    <n v="2"/>
    <x v="0"/>
    <n v="0.15040650406504066"/>
    <n v="37"/>
  </r>
  <r>
    <s v="ORD004724"/>
    <s v="CUST5103"/>
    <s v="Rebecca Mcbride"/>
    <s v="william.smith@gmail.com"/>
    <x v="1"/>
    <d v="2023-07-04T00:00:00"/>
    <x v="629"/>
    <x v="1"/>
    <x v="1"/>
    <s v="December"/>
    <x v="1"/>
    <s v="PROD5137"/>
    <x v="9"/>
    <x v="4"/>
    <n v="1611"/>
    <n v="10"/>
    <n v="16105"/>
    <x v="0"/>
    <n v="1838"/>
    <m/>
    <x v="2"/>
    <n v="0.2499844768705371"/>
    <n v="4026"/>
  </r>
  <r>
    <s v="ORD004725"/>
    <s v="CUST5691"/>
    <s v="Jessica Kirk"/>
    <s v="katie.gonzalez@outlook.com"/>
    <x v="0"/>
    <d v="2024-11-01T00:00:00"/>
    <x v="631"/>
    <x v="6"/>
    <x v="1"/>
    <s v="August"/>
    <x v="0"/>
    <s v="PROD5932"/>
    <x v="0"/>
    <x v="0"/>
    <n v="167"/>
    <n v="6"/>
    <n v="1000"/>
    <x v="1"/>
    <n v="127"/>
    <n v="4"/>
    <x v="0"/>
    <n v="0.4"/>
    <n v="400"/>
  </r>
  <r>
    <s v="ORD004726"/>
    <s v="CUST3396"/>
    <s v="Molly Howell"/>
    <s v="diane.ball@hotmail.com"/>
    <x v="0"/>
    <d v="2023-04-13T00:00:00"/>
    <x v="625"/>
    <x v="0"/>
    <x v="0"/>
    <s v="January"/>
    <x v="0"/>
    <s v="PROD2265"/>
    <x v="12"/>
    <x v="3"/>
    <n v="42"/>
    <n v="2"/>
    <n v="84"/>
    <x v="0"/>
    <n v="11"/>
    <n v="6"/>
    <x v="0"/>
    <n v="0.35714285714285715"/>
    <n v="30"/>
  </r>
  <r>
    <s v="ORD004727"/>
    <s v="CUST6284"/>
    <s v="Mark Smith"/>
    <s v="johnathan.howard@gmail.com"/>
    <x v="4"/>
    <d v="2024-10-28T00:00:00"/>
    <x v="576"/>
    <x v="10"/>
    <x v="1"/>
    <s v="February"/>
    <x v="0"/>
    <s v="PROD1571"/>
    <x v="10"/>
    <x v="2"/>
    <n v="703"/>
    <n v="4"/>
    <n v="2814"/>
    <x v="0"/>
    <n v="348"/>
    <n v="4"/>
    <x v="0"/>
    <n v="0.29992892679459843"/>
    <n v="844"/>
  </r>
  <r>
    <s v="ORD004728"/>
    <s v="CUST6247"/>
    <s v="Jonathan Myers"/>
    <s v="maria.gonzales@outlook.com"/>
    <x v="2"/>
    <d v="2024-06-15T00:00:00"/>
    <x v="355"/>
    <x v="2"/>
    <x v="0"/>
    <s v="May"/>
    <x v="0"/>
    <s v="PROD5113"/>
    <x v="6"/>
    <x v="0"/>
    <n v="755"/>
    <n v="4"/>
    <n v="3020"/>
    <x v="1"/>
    <n v="361"/>
    <n v="9"/>
    <x v="1"/>
    <n v="0.4"/>
    <n v="1208"/>
  </r>
  <r>
    <s v="ORD004729"/>
    <s v="CUST5513"/>
    <s v="Melinda Burns"/>
    <s v="nicholas.mitchell@gmail.com"/>
    <x v="3"/>
    <d v="2024-08-23T00:00:00"/>
    <x v="654"/>
    <x v="4"/>
    <x v="0"/>
    <s v="April"/>
    <x v="0"/>
    <s v="PROD1593"/>
    <x v="19"/>
    <x v="2"/>
    <n v="782"/>
    <n v="4"/>
    <n v="3130"/>
    <x v="0"/>
    <n v="312"/>
    <n v="10"/>
    <x v="1"/>
    <n v="0.3"/>
    <n v="939"/>
  </r>
  <r>
    <s v="ORD004730"/>
    <s v="CUST2238"/>
    <s v="James Ramos"/>
    <s v="todd.jones@yahoo.com"/>
    <x v="6"/>
    <d v="2023-01-22T00:00:00"/>
    <x v="403"/>
    <x v="5"/>
    <x v="1"/>
    <s v="October"/>
    <x v="0"/>
    <s v="PROD3275"/>
    <x v="18"/>
    <x v="0"/>
    <n v="473"/>
    <n v="1"/>
    <n v="473"/>
    <x v="1"/>
    <n v="51"/>
    <n v="8"/>
    <x v="1"/>
    <n v="0.39957716701902746"/>
    <n v="189"/>
  </r>
  <r>
    <s v="ORD004731"/>
    <s v="CUST7317"/>
    <s v="Barbara Barker"/>
    <s v="elizabeth.thompson@yahoo.com"/>
    <x v="1"/>
    <d v="2024-08-16T00:00:00"/>
    <x v="126"/>
    <x v="8"/>
    <x v="1"/>
    <s v="September"/>
    <x v="0"/>
    <s v="PROD8458"/>
    <x v="3"/>
    <x v="1"/>
    <n v="685"/>
    <n v="2"/>
    <n v="1370"/>
    <x v="4"/>
    <n v="173"/>
    <n v="2"/>
    <x v="0"/>
    <n v="0.14963503649635038"/>
    <n v="205"/>
  </r>
  <r>
    <s v="ORD004732"/>
    <s v="CUST9969"/>
    <s v="Lisa Smith DVM"/>
    <s v="kristin.dawson@yahoo.com"/>
    <x v="3"/>
    <d v="2024-12-19T00:00:00"/>
    <x v="141"/>
    <x v="4"/>
    <x v="0"/>
    <s v="April"/>
    <x v="0"/>
    <s v="PROD5340"/>
    <x v="9"/>
    <x v="4"/>
    <n v="986"/>
    <n v="1"/>
    <n v="986"/>
    <x v="0"/>
    <n v="62"/>
    <n v="6"/>
    <x v="0"/>
    <n v="0.25050709939148075"/>
    <n v="247"/>
  </r>
  <r>
    <s v="ORD004733"/>
    <s v="CUST6988"/>
    <s v="Nicholas Khan"/>
    <s v="jake.lang@yahoo.com"/>
    <x v="5"/>
    <d v="2023-03-14T00:00:00"/>
    <x v="576"/>
    <x v="10"/>
    <x v="1"/>
    <s v="February"/>
    <x v="0"/>
    <s v="PROD9577"/>
    <x v="7"/>
    <x v="4"/>
    <n v="728"/>
    <n v="1"/>
    <n v="728"/>
    <x v="0"/>
    <n v="59"/>
    <n v="9"/>
    <x v="1"/>
    <n v="0.25"/>
    <n v="182"/>
  </r>
  <r>
    <s v="ORD004734"/>
    <s v="CUST6521"/>
    <s v="Chris King"/>
    <s v="adam.hunt@outlook.com"/>
    <x v="1"/>
    <d v="2023-12-29T00:00:00"/>
    <x v="351"/>
    <x v="4"/>
    <x v="1"/>
    <s v="April"/>
    <x v="0"/>
    <s v="PROD2487"/>
    <x v="7"/>
    <x v="4"/>
    <n v="31"/>
    <n v="1"/>
    <n v="31"/>
    <x v="3"/>
    <n v="2"/>
    <n v="5"/>
    <x v="0"/>
    <n v="0.25806451612903225"/>
    <n v="8"/>
  </r>
  <r>
    <s v="ORD004735"/>
    <s v="CUST2450"/>
    <s v="Mr. Nicholas Mcdonald"/>
    <s v="carl.thompson@gmail.com"/>
    <x v="1"/>
    <d v="2024-03-18T00:00:00"/>
    <x v="507"/>
    <x v="8"/>
    <x v="0"/>
    <s v="September"/>
    <x v="0"/>
    <s v="PROD6002"/>
    <x v="16"/>
    <x v="0"/>
    <n v="94"/>
    <n v="1"/>
    <n v="94"/>
    <x v="4"/>
    <n v="14"/>
    <n v="6"/>
    <x v="0"/>
    <n v="0.39361702127659576"/>
    <n v="37"/>
  </r>
  <r>
    <s v="ORD004736"/>
    <s v="CUST6718"/>
    <s v="Gavin Mullen"/>
    <s v="jennifer.harris@hotmail.com"/>
    <x v="2"/>
    <d v="2023-08-14T00:00:00"/>
    <x v="612"/>
    <x v="9"/>
    <x v="1"/>
    <s v="June"/>
    <x v="0"/>
    <s v="PROD8152"/>
    <x v="20"/>
    <x v="3"/>
    <n v="933"/>
    <n v="2"/>
    <n v="1866"/>
    <x v="3"/>
    <n v="191"/>
    <n v="2"/>
    <x v="0"/>
    <n v="0.34994640943194"/>
    <n v="653"/>
  </r>
  <r>
    <s v="ORD004737"/>
    <s v="CUST6988"/>
    <s v="Nicholas Khan"/>
    <s v="jake.lang@yahoo.com"/>
    <x v="5"/>
    <d v="2023-03-14T00:00:00"/>
    <x v="405"/>
    <x v="10"/>
    <x v="0"/>
    <s v="February"/>
    <x v="0"/>
    <s v="PROD8972"/>
    <x v="14"/>
    <x v="4"/>
    <n v="120"/>
    <n v="2"/>
    <n v="240"/>
    <x v="4"/>
    <n v="33"/>
    <n v="4"/>
    <x v="0"/>
    <n v="0.25"/>
    <n v="60"/>
  </r>
  <r>
    <s v="ORD004738"/>
    <s v="CUST8283"/>
    <s v="Jeffrey Martin"/>
    <s v="stacy.navarro@outlook.com"/>
    <x v="1"/>
    <d v="2024-05-29T00:00:00"/>
    <x v="646"/>
    <x v="3"/>
    <x v="0"/>
    <s v="March"/>
    <x v="0"/>
    <s v="PROD2912"/>
    <x v="21"/>
    <x v="1"/>
    <n v="540"/>
    <n v="3"/>
    <n v="1619"/>
    <x v="1"/>
    <n v="83"/>
    <n v="5"/>
    <x v="0"/>
    <n v="0.15009264978381717"/>
    <n v="243"/>
  </r>
  <r>
    <s v="ORD004739"/>
    <s v="CUST9169"/>
    <s v="Raymond Henderson"/>
    <s v="samuel.jones@outlook.com"/>
    <x v="5"/>
    <d v="2024-07-16T00:00:00"/>
    <x v="228"/>
    <x v="4"/>
    <x v="1"/>
    <s v="April"/>
    <x v="0"/>
    <s v="PROD7931"/>
    <x v="18"/>
    <x v="0"/>
    <n v="547"/>
    <n v="3"/>
    <n v="1641"/>
    <x v="0"/>
    <n v="208"/>
    <n v="2"/>
    <x v="0"/>
    <n v="0.39975624619134675"/>
    <n v="656"/>
  </r>
  <r>
    <s v="ORD004740"/>
    <s v="CUST8513"/>
    <s v="Jennifer Beck"/>
    <s v="geoffrey.hester@outlook.com"/>
    <x v="6"/>
    <d v="2023-03-03T00:00:00"/>
    <x v="342"/>
    <x v="7"/>
    <x v="1"/>
    <s v="November"/>
    <x v="0"/>
    <s v="PROD3751"/>
    <x v="2"/>
    <x v="1"/>
    <n v="31"/>
    <n v="3"/>
    <n v="92"/>
    <x v="1"/>
    <n v="6"/>
    <n v="3"/>
    <x v="0"/>
    <n v="0.15217391304347827"/>
    <n v="14"/>
  </r>
  <r>
    <s v="ORD004741"/>
    <s v="CUST5330"/>
    <s v="Nathan Jones"/>
    <s v="tricia.ward@yahoo.com"/>
    <x v="6"/>
    <d v="2023-04-13T00:00:00"/>
    <x v="607"/>
    <x v="1"/>
    <x v="0"/>
    <s v="December"/>
    <x v="0"/>
    <s v="PROD3513"/>
    <x v="6"/>
    <x v="0"/>
    <n v="529"/>
    <n v="4"/>
    <n v="2117"/>
    <x v="1"/>
    <n v="267"/>
    <n v="7"/>
    <x v="0"/>
    <n v="0.40009447331128956"/>
    <n v="847"/>
  </r>
  <r>
    <s v="ORD004742"/>
    <s v="CUST6953"/>
    <s v="Andrea Ritter"/>
    <s v="elizabeth.cobb@gmail.com"/>
    <x v="1"/>
    <d v="2024-07-05T00:00:00"/>
    <x v="454"/>
    <x v="7"/>
    <x v="0"/>
    <s v="November"/>
    <x v="0"/>
    <s v="PROD6296"/>
    <x v="12"/>
    <x v="3"/>
    <n v="1001"/>
    <n v="3"/>
    <n v="3004"/>
    <x v="1"/>
    <n v="348"/>
    <n v="10"/>
    <x v="1"/>
    <n v="0.34986684420772302"/>
    <n v="1051"/>
  </r>
  <r>
    <s v="ORD004743"/>
    <s v="CUST5359"/>
    <s v="Gilbert Warner"/>
    <s v="debra.wright@outlook.com"/>
    <x v="0"/>
    <d v="2023-08-10T00:00:00"/>
    <x v="382"/>
    <x v="2"/>
    <x v="1"/>
    <s v="May"/>
    <x v="0"/>
    <s v="PROD2288"/>
    <x v="13"/>
    <x v="4"/>
    <n v="106"/>
    <n v="1"/>
    <n v="106"/>
    <x v="2"/>
    <n v="10"/>
    <n v="7"/>
    <x v="0"/>
    <n v="0.24528301886792453"/>
    <n v="26"/>
  </r>
  <r>
    <s v="ORD004744"/>
    <s v="CUST6360"/>
    <s v="Nicole Greene"/>
    <s v="dylan.gross@outlook.com"/>
    <x v="6"/>
    <d v="2023-02-09T00:00:00"/>
    <x v="349"/>
    <x v="11"/>
    <x v="0"/>
    <s v="July"/>
    <x v="0"/>
    <s v="PROD4688"/>
    <x v="11"/>
    <x v="3"/>
    <n v="506"/>
    <n v="3"/>
    <n v="1518"/>
    <x v="4"/>
    <n v="77"/>
    <n v="3"/>
    <x v="0"/>
    <n v="0.34980237154150196"/>
    <n v="531"/>
  </r>
  <r>
    <s v="ORD004745"/>
    <s v="CUST8162"/>
    <s v="Alexander Long"/>
    <s v="samantha.garcia@hotmail.com"/>
    <x v="0"/>
    <d v="2024-12-14T00:00:00"/>
    <x v="456"/>
    <x v="9"/>
    <x v="1"/>
    <s v="June"/>
    <x v="0"/>
    <s v="PROD8074"/>
    <x v="10"/>
    <x v="2"/>
    <n v="247"/>
    <n v="3"/>
    <n v="742"/>
    <x v="2"/>
    <n v="89"/>
    <n v="9"/>
    <x v="1"/>
    <n v="0.3005390835579515"/>
    <n v="223"/>
  </r>
  <r>
    <s v="ORD004746"/>
    <s v="CUST3397"/>
    <s v="Virginia Wiley"/>
    <s v="alex.gonzalez@gmail.com"/>
    <x v="6"/>
    <d v="2024-09-16T00:00:00"/>
    <x v="392"/>
    <x v="4"/>
    <x v="0"/>
    <s v="April"/>
    <x v="0"/>
    <s v="PROD9737"/>
    <x v="5"/>
    <x v="3"/>
    <n v="451"/>
    <n v="2"/>
    <n v="902"/>
    <x v="1"/>
    <n v="103"/>
    <n v="9"/>
    <x v="1"/>
    <n v="0.35033259423503327"/>
    <n v="316"/>
  </r>
  <r>
    <s v="ORD004747"/>
    <s v="CUST2279"/>
    <s v="Sabrina Ware"/>
    <s v="erin.reilly@yahoo.com"/>
    <x v="2"/>
    <d v="2024-01-22T00:00:00"/>
    <x v="520"/>
    <x v="1"/>
    <x v="0"/>
    <s v="December"/>
    <x v="0"/>
    <s v="PROD3109"/>
    <x v="3"/>
    <x v="1"/>
    <n v="963"/>
    <n v="8"/>
    <n v="7701"/>
    <x v="2"/>
    <n v="624"/>
    <n v="6"/>
    <x v="0"/>
    <n v="0.14998052201012854"/>
    <n v="1155"/>
  </r>
  <r>
    <s v="ORD004748"/>
    <s v="CUST3261"/>
    <s v="Tara Peterson"/>
    <s v="susan.robinson@yahoo.com"/>
    <x v="3"/>
    <d v="2024-09-11T00:00:00"/>
    <x v="613"/>
    <x v="5"/>
    <x v="0"/>
    <s v="October"/>
    <x v="2"/>
    <s v="PROD1649"/>
    <x v="21"/>
    <x v="1"/>
    <n v="1087"/>
    <n v="6"/>
    <n v="6521"/>
    <x v="0"/>
    <n v="399"/>
    <m/>
    <x v="2"/>
    <n v="0.14997699739303788"/>
    <n v="978"/>
  </r>
  <r>
    <s v="ORD004749"/>
    <s v="CUST5844"/>
    <s v="Kristi Perez"/>
    <s v="brenda.velez@hotmail.com"/>
    <x v="5"/>
    <d v="2024-09-01T00:00:00"/>
    <x v="233"/>
    <x v="1"/>
    <x v="1"/>
    <s v="December"/>
    <x v="0"/>
    <s v="PROD5047"/>
    <x v="15"/>
    <x v="1"/>
    <n v="1283"/>
    <n v="10"/>
    <n v="12833"/>
    <x v="1"/>
    <n v="960"/>
    <n v="7"/>
    <x v="0"/>
    <n v="0.15000389620509624"/>
    <n v="1925"/>
  </r>
  <r>
    <s v="ORD004750"/>
    <s v="CUST3900"/>
    <s v="Laura Nelson"/>
    <s v="darlene.gregory@gmail.com"/>
    <x v="5"/>
    <d v="2024-02-08T00:00:00"/>
    <x v="113"/>
    <x v="1"/>
    <x v="0"/>
    <s v="December"/>
    <x v="2"/>
    <s v="PROD9658"/>
    <x v="18"/>
    <x v="0"/>
    <n v="287"/>
    <n v="4"/>
    <n v="1148"/>
    <x v="1"/>
    <n v="61"/>
    <m/>
    <x v="2"/>
    <n v="0.39982578397212543"/>
    <n v="459"/>
  </r>
  <r>
    <s v="ORD004751"/>
    <s v="CUST1925"/>
    <s v="Jerry Randolph"/>
    <s v="heather.warner@yahoo.com"/>
    <x v="5"/>
    <d v="2024-02-26T00:00:00"/>
    <x v="336"/>
    <x v="0"/>
    <x v="1"/>
    <s v="January"/>
    <x v="2"/>
    <s v="PROD2203"/>
    <x v="4"/>
    <x v="2"/>
    <n v="514"/>
    <n v="4"/>
    <n v="2055"/>
    <x v="1"/>
    <n v="192"/>
    <m/>
    <x v="2"/>
    <n v="0.29975669099756691"/>
    <n v="616"/>
  </r>
  <r>
    <s v="ORD004752"/>
    <s v="CUST5973"/>
    <s v="James Ferguson"/>
    <s v="roger.stewart@gmail.com"/>
    <x v="2"/>
    <d v="2023-12-12T00:00:00"/>
    <x v="85"/>
    <x v="10"/>
    <x v="1"/>
    <s v="February"/>
    <x v="0"/>
    <s v="PROD1072"/>
    <x v="8"/>
    <x v="2"/>
    <n v="849"/>
    <n v="4"/>
    <n v="3394"/>
    <x v="0"/>
    <n v="214"/>
    <n v="8"/>
    <x v="1"/>
    <n v="0.29994107248084856"/>
    <n v="1018"/>
  </r>
  <r>
    <s v="ORD004753"/>
    <s v="CUST3993"/>
    <s v="Tammy Ellison"/>
    <s v="patricia.lawson@outlook.com"/>
    <x v="5"/>
    <d v="2024-04-03T00:00:00"/>
    <x v="116"/>
    <x v="9"/>
    <x v="1"/>
    <s v="June"/>
    <x v="0"/>
    <s v="PROD4537"/>
    <x v="13"/>
    <x v="4"/>
    <n v="1133"/>
    <n v="1"/>
    <n v="1133"/>
    <x v="1"/>
    <n v="81"/>
    <n v="10"/>
    <x v="1"/>
    <n v="0.24977934686672551"/>
    <n v="283"/>
  </r>
  <r>
    <s v="ORD004754"/>
    <s v="CUST6394"/>
    <s v="Brian Bell"/>
    <s v="jodi.crawford@outlook.com"/>
    <x v="0"/>
    <d v="2024-08-01T00:00:00"/>
    <x v="16"/>
    <x v="8"/>
    <x v="0"/>
    <s v="September"/>
    <x v="0"/>
    <s v="PROD7114"/>
    <x v="2"/>
    <x v="1"/>
    <n v="1024"/>
    <n v="1"/>
    <n v="1024"/>
    <x v="1"/>
    <n v="77"/>
    <n v="6"/>
    <x v="0"/>
    <n v="0.150390625"/>
    <n v="154"/>
  </r>
  <r>
    <s v="ORD004755"/>
    <s v="CUST3992"/>
    <s v="Joshua Mcbride"/>
    <s v="kiara.gibbs@hotmail.com"/>
    <x v="4"/>
    <d v="2023-07-10T00:00:00"/>
    <x v="53"/>
    <x v="9"/>
    <x v="0"/>
    <s v="June"/>
    <x v="0"/>
    <s v="PROD9513"/>
    <x v="4"/>
    <x v="2"/>
    <n v="158"/>
    <n v="2"/>
    <n v="316"/>
    <x v="1"/>
    <n v="32"/>
    <n v="10"/>
    <x v="1"/>
    <n v="0.30063291139240506"/>
    <n v="95"/>
  </r>
  <r>
    <s v="ORD004756"/>
    <s v="CUST4690"/>
    <s v="Ashley Armstrong"/>
    <s v="frank.brooks@gmail.com"/>
    <x v="0"/>
    <d v="2024-04-13T00:00:00"/>
    <x v="60"/>
    <x v="4"/>
    <x v="1"/>
    <s v="April"/>
    <x v="0"/>
    <s v="PROD4623"/>
    <x v="18"/>
    <x v="0"/>
    <n v="526"/>
    <n v="3"/>
    <n v="1578"/>
    <x v="0"/>
    <n v="114"/>
    <n v="10"/>
    <x v="1"/>
    <n v="0.39987325728770595"/>
    <n v="631"/>
  </r>
  <r>
    <s v="ORD004757"/>
    <s v="CUST6053"/>
    <s v="Michelle Glenn"/>
    <s v="erin.brown@hotmail.com"/>
    <x v="5"/>
    <d v="2024-12-01T00:00:00"/>
    <x v="420"/>
    <x v="8"/>
    <x v="1"/>
    <s v="September"/>
    <x v="0"/>
    <s v="PROD8821"/>
    <x v="17"/>
    <x v="3"/>
    <n v="75"/>
    <n v="2"/>
    <n v="151"/>
    <x v="1"/>
    <n v="14"/>
    <n v="4"/>
    <x v="0"/>
    <n v="0.35099337748344372"/>
    <n v="53"/>
  </r>
  <r>
    <s v="ORD004758"/>
    <s v="CUST1308"/>
    <s v="Courtney Cook"/>
    <s v="alexis.dawson@yahoo.com"/>
    <x v="6"/>
    <d v="2024-08-16T00:00:00"/>
    <x v="461"/>
    <x v="1"/>
    <x v="1"/>
    <s v="December"/>
    <x v="0"/>
    <s v="PROD1405"/>
    <x v="4"/>
    <x v="2"/>
    <n v="1793"/>
    <n v="6"/>
    <n v="10755"/>
    <x v="1"/>
    <n v="1533"/>
    <n v="5"/>
    <x v="0"/>
    <n v="0.300046490004649"/>
    <n v="3227"/>
  </r>
  <r>
    <s v="ORD004759"/>
    <s v="CUST1051"/>
    <s v="Bryan Pearson"/>
    <s v="pamela.frost@gmail.com"/>
    <x v="0"/>
    <d v="2023-04-30T00:00:00"/>
    <x v="200"/>
    <x v="1"/>
    <x v="0"/>
    <s v="December"/>
    <x v="0"/>
    <s v="PROD1899"/>
    <x v="7"/>
    <x v="4"/>
    <n v="1695"/>
    <n v="6"/>
    <n v="10169"/>
    <x v="0"/>
    <n v="803"/>
    <n v="6"/>
    <x v="0"/>
    <n v="0.24997541547841479"/>
    <n v="2542"/>
  </r>
  <r>
    <s v="ORD004760"/>
    <s v="CUST5748"/>
    <s v="Amy Crawford"/>
    <s v="joseph.munoz@yahoo.com"/>
    <x v="2"/>
    <d v="2023-01-19T00:00:00"/>
    <x v="333"/>
    <x v="4"/>
    <x v="1"/>
    <s v="April"/>
    <x v="0"/>
    <s v="PROD3636"/>
    <x v="7"/>
    <x v="4"/>
    <n v="1045"/>
    <n v="1"/>
    <n v="1045"/>
    <x v="1"/>
    <n v="86"/>
    <n v="9"/>
    <x v="1"/>
    <n v="0.24976076555023924"/>
    <n v="261"/>
  </r>
  <r>
    <s v="ORD004761"/>
    <s v="CUST9315"/>
    <s v="Tiffany King"/>
    <s v="sheila.allen@yahoo.com"/>
    <x v="3"/>
    <d v="2023-04-26T00:00:00"/>
    <x v="692"/>
    <x v="3"/>
    <x v="1"/>
    <s v="March"/>
    <x v="1"/>
    <s v="PROD1044"/>
    <x v="3"/>
    <x v="1"/>
    <n v="118"/>
    <n v="4"/>
    <n v="474"/>
    <x v="2"/>
    <n v="25"/>
    <m/>
    <x v="2"/>
    <n v="0.14978902953586498"/>
    <n v="71"/>
  </r>
  <r>
    <s v="ORD004762"/>
    <s v="CUST2327"/>
    <s v="Kyle Mcknight"/>
    <s v="angel.stevens@gmail.com"/>
    <x v="5"/>
    <d v="2024-03-21T00:00:00"/>
    <x v="154"/>
    <x v="3"/>
    <x v="1"/>
    <s v="March"/>
    <x v="0"/>
    <s v="PROD3335"/>
    <x v="20"/>
    <x v="3"/>
    <n v="327"/>
    <n v="3"/>
    <n v="982"/>
    <x v="1"/>
    <n v="137"/>
    <n v="9"/>
    <x v="1"/>
    <n v="0.35030549898167007"/>
    <n v="344"/>
  </r>
  <r>
    <s v="ORD004763"/>
    <s v="CUST8416"/>
    <s v="Bryan Davis"/>
    <s v="aaron.gutierrez@gmail.com"/>
    <x v="5"/>
    <d v="2023-08-17T00:00:00"/>
    <x v="507"/>
    <x v="8"/>
    <x v="0"/>
    <s v="September"/>
    <x v="0"/>
    <s v="PROD5685"/>
    <x v="3"/>
    <x v="1"/>
    <n v="128"/>
    <n v="4"/>
    <n v="511"/>
    <x v="0"/>
    <n v="60"/>
    <n v="4"/>
    <x v="0"/>
    <n v="0.15068493150684931"/>
    <n v="77"/>
  </r>
  <r>
    <s v="ORD004764"/>
    <s v="CUST2788"/>
    <s v="Gary Smith"/>
    <s v="monica.welch@outlook.com"/>
    <x v="5"/>
    <d v="2023-08-01T00:00:00"/>
    <x v="46"/>
    <x v="8"/>
    <x v="0"/>
    <s v="September"/>
    <x v="0"/>
    <s v="PROD7106"/>
    <x v="21"/>
    <x v="1"/>
    <n v="933"/>
    <n v="3"/>
    <n v="2800"/>
    <x v="0"/>
    <n v="159"/>
    <n v="5"/>
    <x v="0"/>
    <n v="0.15"/>
    <n v="420"/>
  </r>
  <r>
    <s v="ORD004765"/>
    <s v="CUST4779"/>
    <s v="Anthony Rogers"/>
    <s v="heidi.henry@yahoo.com"/>
    <x v="2"/>
    <d v="2024-09-14T00:00:00"/>
    <x v="510"/>
    <x v="8"/>
    <x v="1"/>
    <s v="September"/>
    <x v="0"/>
    <s v="PROD6913"/>
    <x v="20"/>
    <x v="3"/>
    <n v="582"/>
    <n v="3"/>
    <n v="1745"/>
    <x v="2"/>
    <n v="180"/>
    <n v="2"/>
    <x v="0"/>
    <n v="0.3501432664756447"/>
    <n v="611"/>
  </r>
  <r>
    <s v="ORD004766"/>
    <s v="CUST6720"/>
    <s v="Kimberly Collins"/>
    <s v="patrick.park@hotmail.com"/>
    <x v="6"/>
    <d v="2023-11-27T00:00:00"/>
    <x v="79"/>
    <x v="9"/>
    <x v="1"/>
    <s v="June"/>
    <x v="0"/>
    <s v="PROD5107"/>
    <x v="14"/>
    <x v="4"/>
    <n v="830"/>
    <n v="1"/>
    <n v="830"/>
    <x v="1"/>
    <n v="56"/>
    <n v="5"/>
    <x v="0"/>
    <n v="0.24939759036144579"/>
    <n v="207"/>
  </r>
  <r>
    <s v="ORD004767"/>
    <s v="CUST6440"/>
    <s v="Kelly Miller"/>
    <s v="joshua.hoffman@yahoo.com"/>
    <x v="6"/>
    <d v="2023-04-29T00:00:00"/>
    <x v="12"/>
    <x v="2"/>
    <x v="0"/>
    <s v="May"/>
    <x v="0"/>
    <s v="PROD1277"/>
    <x v="3"/>
    <x v="1"/>
    <n v="976"/>
    <n v="3"/>
    <n v="2927"/>
    <x v="1"/>
    <n v="295"/>
    <n v="9"/>
    <x v="1"/>
    <n v="0.14998291766313632"/>
    <n v="439"/>
  </r>
  <r>
    <s v="ORD004768"/>
    <s v="CUST8257"/>
    <s v="Mary Luna"/>
    <s v="christine.johnston@gmail.com"/>
    <x v="3"/>
    <d v="2024-12-11T00:00:00"/>
    <x v="173"/>
    <x v="6"/>
    <x v="1"/>
    <s v="August"/>
    <x v="1"/>
    <s v="PROD7395"/>
    <x v="12"/>
    <x v="3"/>
    <n v="965"/>
    <n v="1"/>
    <n v="965"/>
    <x v="0"/>
    <n v="51"/>
    <m/>
    <x v="2"/>
    <n v="0.35025906735751294"/>
    <n v="338"/>
  </r>
  <r>
    <s v="ORD004769"/>
    <s v="CUST7018"/>
    <s v="Lindsay Ruiz"/>
    <s v="jay.henson@outlook.com"/>
    <x v="6"/>
    <d v="2023-01-09T00:00:00"/>
    <x v="517"/>
    <x v="0"/>
    <x v="0"/>
    <s v="January"/>
    <x v="0"/>
    <s v="PROD3757"/>
    <x v="21"/>
    <x v="1"/>
    <n v="40"/>
    <n v="1"/>
    <n v="40"/>
    <x v="0"/>
    <n v="4"/>
    <n v="9"/>
    <x v="1"/>
    <n v="0.15"/>
    <n v="6"/>
  </r>
  <r>
    <s v="ORD004770"/>
    <s v="CUST2571"/>
    <s v="Christian Mathews"/>
    <s v="ronald.villa@yahoo.com"/>
    <x v="2"/>
    <d v="2023-06-13T00:00:00"/>
    <x v="301"/>
    <x v="6"/>
    <x v="1"/>
    <s v="August"/>
    <x v="0"/>
    <s v="PROD1330"/>
    <x v="0"/>
    <x v="0"/>
    <n v="212"/>
    <n v="1"/>
    <n v="212"/>
    <x v="1"/>
    <n v="31"/>
    <n v="10"/>
    <x v="1"/>
    <n v="0.40094339622641512"/>
    <n v="85"/>
  </r>
  <r>
    <s v="ORD004771"/>
    <s v="CUST1726"/>
    <s v="Michelle Gutierrez"/>
    <s v="robert.hardy@yahoo.com"/>
    <x v="4"/>
    <d v="2023-10-31T00:00:00"/>
    <x v="700"/>
    <x v="2"/>
    <x v="0"/>
    <s v="May"/>
    <x v="0"/>
    <s v="PROD7992"/>
    <x v="12"/>
    <x v="3"/>
    <n v="358"/>
    <n v="1"/>
    <n v="358"/>
    <x v="0"/>
    <n v="51"/>
    <n v="5"/>
    <x v="0"/>
    <n v="0.34916201117318435"/>
    <n v="125"/>
  </r>
  <r>
    <s v="ORD004772"/>
    <s v="CUST5465"/>
    <s v="Benjamin Nicholson"/>
    <s v="kathleen.mccarty@outlook.com"/>
    <x v="2"/>
    <d v="2023-05-30T00:00:00"/>
    <x v="434"/>
    <x v="8"/>
    <x v="1"/>
    <s v="September"/>
    <x v="2"/>
    <s v="PROD4755"/>
    <x v="2"/>
    <x v="1"/>
    <n v="662"/>
    <n v="2"/>
    <n v="1324"/>
    <x v="1"/>
    <n v="93"/>
    <m/>
    <x v="2"/>
    <n v="0.15030211480362538"/>
    <n v="199"/>
  </r>
  <r>
    <s v="ORD004773"/>
    <s v="CUST8830"/>
    <s v="Linda Atkinson"/>
    <s v="lisa.taylor@yahoo.com"/>
    <x v="1"/>
    <d v="2023-09-20T00:00:00"/>
    <x v="663"/>
    <x v="7"/>
    <x v="0"/>
    <s v="November"/>
    <x v="0"/>
    <s v="PROD9357"/>
    <x v="20"/>
    <x v="3"/>
    <n v="631"/>
    <n v="4"/>
    <n v="2523"/>
    <x v="2"/>
    <n v="294"/>
    <n v="8"/>
    <x v="1"/>
    <n v="0.34998018232263178"/>
    <n v="883"/>
  </r>
  <r>
    <s v="ORD004774"/>
    <s v="CUST8373"/>
    <s v="Tracy Sanders"/>
    <s v="john.richardson@hotmail.com"/>
    <x v="0"/>
    <d v="2024-04-12T00:00:00"/>
    <x v="723"/>
    <x v="1"/>
    <x v="1"/>
    <s v="December"/>
    <x v="0"/>
    <s v="PROD9943"/>
    <x v="13"/>
    <x v="4"/>
    <n v="389"/>
    <n v="10"/>
    <n v="3886"/>
    <x v="1"/>
    <n v="260"/>
    <n v="4"/>
    <x v="0"/>
    <n v="0.2498713329902213"/>
    <n v="971"/>
  </r>
  <r>
    <s v="ORD004775"/>
    <s v="CUST4312"/>
    <s v="Deborah Moreno"/>
    <s v="gabriella.spencer@hotmail.com"/>
    <x v="0"/>
    <d v="2023-02-27T00:00:00"/>
    <x v="569"/>
    <x v="10"/>
    <x v="0"/>
    <s v="February"/>
    <x v="0"/>
    <s v="PROD2346"/>
    <x v="9"/>
    <x v="4"/>
    <n v="942"/>
    <n v="3"/>
    <n v="2825"/>
    <x v="1"/>
    <n v="203"/>
    <n v="10"/>
    <x v="1"/>
    <n v="0.24991150442477877"/>
    <n v="706"/>
  </r>
  <r>
    <s v="ORD004776"/>
    <s v="CUST7650"/>
    <s v="Jacob Cunningham"/>
    <s v="philip.moore@outlook.com"/>
    <x v="4"/>
    <d v="2024-04-17T00:00:00"/>
    <x v="700"/>
    <x v="2"/>
    <x v="0"/>
    <s v="May"/>
    <x v="0"/>
    <s v="PROD3033"/>
    <x v="16"/>
    <x v="0"/>
    <n v="463"/>
    <n v="1"/>
    <n v="463"/>
    <x v="1"/>
    <n v="57"/>
    <n v="3"/>
    <x v="0"/>
    <n v="0.39956803455723544"/>
    <n v="185"/>
  </r>
  <r>
    <s v="ORD004777"/>
    <s v="CUST9028"/>
    <s v="Amanda Matthews"/>
    <s v="tina.manning@yahoo.com"/>
    <x v="3"/>
    <d v="2024-07-29T00:00:00"/>
    <x v="170"/>
    <x v="5"/>
    <x v="1"/>
    <s v="October"/>
    <x v="0"/>
    <s v="PROD3863"/>
    <x v="3"/>
    <x v="1"/>
    <n v="500"/>
    <n v="2"/>
    <n v="1001"/>
    <x v="0"/>
    <n v="69"/>
    <n v="10"/>
    <x v="1"/>
    <n v="0.14985014985014986"/>
    <n v="150"/>
  </r>
  <r>
    <s v="ORD004778"/>
    <s v="CUST1037"/>
    <s v="Stanley Hinton"/>
    <s v="andrew.rogers@gmail.com"/>
    <x v="5"/>
    <d v="2024-02-12T00:00:00"/>
    <x v="710"/>
    <x v="9"/>
    <x v="1"/>
    <s v="June"/>
    <x v="0"/>
    <s v="PROD8297"/>
    <x v="5"/>
    <x v="3"/>
    <n v="1021"/>
    <n v="3"/>
    <n v="3062"/>
    <x v="0"/>
    <n v="237"/>
    <n v="4"/>
    <x v="0"/>
    <n v="0.35009797517962116"/>
    <n v="1072"/>
  </r>
  <r>
    <s v="ORD004779"/>
    <s v="CUST6764"/>
    <s v="Catherine Drake"/>
    <s v="mary.parker@outlook.com"/>
    <x v="2"/>
    <d v="2024-03-02T00:00:00"/>
    <x v="539"/>
    <x v="1"/>
    <x v="1"/>
    <s v="December"/>
    <x v="2"/>
    <s v="PROD3499"/>
    <x v="14"/>
    <x v="4"/>
    <n v="1654"/>
    <n v="6"/>
    <n v="9921"/>
    <x v="1"/>
    <n v="608"/>
    <m/>
    <x v="2"/>
    <n v="0.24997480092732588"/>
    <n v="2480"/>
  </r>
  <r>
    <s v="ORD004780"/>
    <s v="CUST6950"/>
    <s v="Timothy Williams"/>
    <s v="claudia.middleton@gmail.com"/>
    <x v="5"/>
    <d v="2024-05-08T00:00:00"/>
    <x v="280"/>
    <x v="10"/>
    <x v="1"/>
    <s v="February"/>
    <x v="0"/>
    <s v="PROD3584"/>
    <x v="1"/>
    <x v="1"/>
    <n v="660"/>
    <n v="1"/>
    <n v="660"/>
    <x v="0"/>
    <n v="39"/>
    <n v="7"/>
    <x v="0"/>
    <n v="0.15"/>
    <n v="99"/>
  </r>
  <r>
    <s v="ORD004781"/>
    <s v="CUST7683"/>
    <s v="Sherry Hobbs"/>
    <s v="penny.myers@gmail.com"/>
    <x v="2"/>
    <d v="2023-05-25T00:00:00"/>
    <x v="243"/>
    <x v="2"/>
    <x v="1"/>
    <s v="May"/>
    <x v="1"/>
    <s v="PROD3511"/>
    <x v="14"/>
    <x v="4"/>
    <n v="213"/>
    <n v="2"/>
    <n v="425"/>
    <x v="2"/>
    <n v="31"/>
    <m/>
    <x v="2"/>
    <n v="0.24941176470588236"/>
    <n v="106"/>
  </r>
  <r>
    <s v="ORD004782"/>
    <s v="CUST7807"/>
    <s v="Kimberly Reed"/>
    <s v="margaret.bruce@yahoo.com"/>
    <x v="2"/>
    <d v="2024-05-28T00:00:00"/>
    <x v="370"/>
    <x v="1"/>
    <x v="0"/>
    <s v="December"/>
    <x v="1"/>
    <s v="PROD8479"/>
    <x v="11"/>
    <x v="3"/>
    <n v="1830"/>
    <n v="6"/>
    <n v="10982"/>
    <x v="0"/>
    <n v="909"/>
    <m/>
    <x v="2"/>
    <n v="0.35002731742851939"/>
    <n v="3844"/>
  </r>
  <r>
    <s v="ORD004783"/>
    <s v="CUST9292"/>
    <s v="Anthony Cooper"/>
    <s v="john.smith@hotmail.com"/>
    <x v="0"/>
    <d v="2023-07-19T00:00:00"/>
    <x v="313"/>
    <x v="3"/>
    <x v="0"/>
    <s v="March"/>
    <x v="0"/>
    <s v="PROD5887"/>
    <x v="14"/>
    <x v="4"/>
    <n v="892"/>
    <n v="5"/>
    <n v="4460"/>
    <x v="1"/>
    <n v="259"/>
    <n v="5"/>
    <x v="0"/>
    <n v="0.25"/>
    <n v="1115"/>
  </r>
  <r>
    <s v="ORD004784"/>
    <s v="CUST3429"/>
    <s v="Heather Davis"/>
    <s v="ryan.chang@gmail.com"/>
    <x v="3"/>
    <d v="2024-01-07T00:00:00"/>
    <x v="527"/>
    <x v="11"/>
    <x v="0"/>
    <s v="July"/>
    <x v="0"/>
    <s v="PROD1173"/>
    <x v="13"/>
    <x v="4"/>
    <n v="1250"/>
    <n v="2"/>
    <n v="2500"/>
    <x v="0"/>
    <n v="141"/>
    <n v="3"/>
    <x v="0"/>
    <n v="0.25"/>
    <n v="625"/>
  </r>
  <r>
    <s v="ORD004785"/>
    <s v="CUST4640"/>
    <s v="Yvonne Hernandez"/>
    <s v="beth.anderson@outlook.com"/>
    <x v="1"/>
    <d v="2023-04-25T00:00:00"/>
    <x v="630"/>
    <x v="6"/>
    <x v="1"/>
    <s v="August"/>
    <x v="0"/>
    <s v="PROD4130"/>
    <x v="18"/>
    <x v="0"/>
    <n v="776"/>
    <n v="6"/>
    <n v="4658"/>
    <x v="0"/>
    <n v="271"/>
    <n v="2"/>
    <x v="0"/>
    <n v="0.39995706311721768"/>
    <n v="1863"/>
  </r>
  <r>
    <s v="ORD004786"/>
    <s v="CUST2224"/>
    <s v="Raymond Hensley"/>
    <s v="tina.lucas@outlook.com"/>
    <x v="4"/>
    <d v="2023-08-30T00:00:00"/>
    <x v="435"/>
    <x v="0"/>
    <x v="0"/>
    <s v="January"/>
    <x v="0"/>
    <s v="PROD5402"/>
    <x v="5"/>
    <x v="3"/>
    <n v="282"/>
    <n v="2"/>
    <n v="563"/>
    <x v="0"/>
    <n v="57"/>
    <n v="5"/>
    <x v="0"/>
    <n v="0.34991119005328597"/>
    <n v="197"/>
  </r>
  <r>
    <s v="ORD004787"/>
    <s v="CUST7219"/>
    <s v="Andrew Robertson"/>
    <s v="james.hill@hotmail.com"/>
    <x v="4"/>
    <d v="2024-10-09T00:00:00"/>
    <x v="382"/>
    <x v="2"/>
    <x v="1"/>
    <s v="May"/>
    <x v="0"/>
    <s v="PROD6870"/>
    <x v="14"/>
    <x v="4"/>
    <n v="1073"/>
    <n v="3"/>
    <n v="3220"/>
    <x v="1"/>
    <n v="437"/>
    <n v="9"/>
    <x v="1"/>
    <n v="0.25"/>
    <n v="805"/>
  </r>
  <r>
    <s v="ORD004788"/>
    <s v="CUST1195"/>
    <s v="Christopher Morris"/>
    <s v="richard.collins@outlook.com"/>
    <x v="4"/>
    <d v="2023-09-22T00:00:00"/>
    <x v="171"/>
    <x v="10"/>
    <x v="0"/>
    <s v="February"/>
    <x v="0"/>
    <s v="PROD8660"/>
    <x v="0"/>
    <x v="0"/>
    <n v="441"/>
    <n v="1"/>
    <n v="441"/>
    <x v="0"/>
    <n v="29"/>
    <n v="5"/>
    <x v="0"/>
    <n v="0.39909297052154197"/>
    <n v="176"/>
  </r>
  <r>
    <s v="ORD004789"/>
    <s v="CUST9832"/>
    <s v="Kenneth Waters"/>
    <s v="thomas.lee@gmail.com"/>
    <x v="1"/>
    <d v="2024-09-27T00:00:00"/>
    <x v="43"/>
    <x v="7"/>
    <x v="1"/>
    <s v="November"/>
    <x v="0"/>
    <s v="PROD4670"/>
    <x v="21"/>
    <x v="1"/>
    <n v="1320"/>
    <n v="7"/>
    <n v="9239"/>
    <x v="1"/>
    <n v="746"/>
    <n v="8"/>
    <x v="1"/>
    <n v="0.15001623552332505"/>
    <n v="1386"/>
  </r>
  <r>
    <s v="ORD004790"/>
    <s v="CUST4690"/>
    <s v="Tiffany Jimenez"/>
    <s v="courtney.dudley@gmail.com"/>
    <x v="0"/>
    <d v="2024-03-24T00:00:00"/>
    <x v="605"/>
    <x v="6"/>
    <x v="1"/>
    <s v="August"/>
    <x v="1"/>
    <s v="PROD7215"/>
    <x v="14"/>
    <x v="4"/>
    <n v="786"/>
    <n v="3"/>
    <n v="2358"/>
    <x v="1"/>
    <n v="352"/>
    <m/>
    <x v="2"/>
    <n v="0.24978795589482614"/>
    <n v="589"/>
  </r>
  <r>
    <s v="ORD004791"/>
    <s v="CUST8110"/>
    <s v="George Harding"/>
    <s v="michael.cox@yahoo.com"/>
    <x v="1"/>
    <d v="2023-03-14T00:00:00"/>
    <x v="314"/>
    <x v="11"/>
    <x v="0"/>
    <s v="July"/>
    <x v="0"/>
    <s v="PROD4199"/>
    <x v="1"/>
    <x v="1"/>
    <n v="822"/>
    <n v="2"/>
    <n v="1644"/>
    <x v="1"/>
    <n v="175"/>
    <n v="7"/>
    <x v="0"/>
    <n v="0.1502433090024331"/>
    <n v="247"/>
  </r>
  <r>
    <s v="ORD004792"/>
    <s v="CUST6066"/>
    <s v="Joseph Herring"/>
    <s v="ashlee.brown@hotmail.com"/>
    <x v="6"/>
    <d v="2024-04-08T00:00:00"/>
    <x v="416"/>
    <x v="0"/>
    <x v="1"/>
    <s v="January"/>
    <x v="1"/>
    <s v="PROD3333"/>
    <x v="7"/>
    <x v="4"/>
    <n v="671"/>
    <n v="2"/>
    <n v="1343"/>
    <x v="0"/>
    <n v="72"/>
    <m/>
    <x v="2"/>
    <n v="0.25018615040953091"/>
    <n v="336"/>
  </r>
  <r>
    <s v="ORD004793"/>
    <s v="CUST5116"/>
    <s v="Lauren White"/>
    <s v="michael.andrews@hotmail.com"/>
    <x v="4"/>
    <d v="2023-06-18T00:00:00"/>
    <x v="713"/>
    <x v="0"/>
    <x v="1"/>
    <s v="January"/>
    <x v="0"/>
    <s v="PROD8974"/>
    <x v="2"/>
    <x v="1"/>
    <n v="49"/>
    <n v="3"/>
    <n v="148"/>
    <x v="4"/>
    <n v="19"/>
    <n v="3"/>
    <x v="0"/>
    <n v="0.14864864864864866"/>
    <n v="22"/>
  </r>
  <r>
    <s v="ORD004794"/>
    <s v="CUST5357"/>
    <s v="Charles Garcia"/>
    <s v="jessica.gilmore@hotmail.com"/>
    <x v="6"/>
    <d v="2023-06-23T00:00:00"/>
    <x v="559"/>
    <x v="11"/>
    <x v="1"/>
    <s v="July"/>
    <x v="1"/>
    <s v="PROD9236"/>
    <x v="15"/>
    <x v="1"/>
    <n v="567"/>
    <n v="1"/>
    <n v="567"/>
    <x v="0"/>
    <n v="29"/>
    <m/>
    <x v="2"/>
    <n v="0.14991181657848324"/>
    <n v="85"/>
  </r>
  <r>
    <s v="ORD004795"/>
    <s v="CUST8889"/>
    <s v="Jason Simon"/>
    <s v="kimberly.sims@gmail.com"/>
    <x v="1"/>
    <d v="2023-09-16T00:00:00"/>
    <x v="495"/>
    <x v="3"/>
    <x v="1"/>
    <s v="March"/>
    <x v="2"/>
    <s v="PROD1700"/>
    <x v="20"/>
    <x v="3"/>
    <n v="78"/>
    <n v="2"/>
    <n v="156"/>
    <x v="2"/>
    <n v="22"/>
    <m/>
    <x v="2"/>
    <n v="0.35256410256410259"/>
    <n v="55"/>
  </r>
  <r>
    <s v="ORD004796"/>
    <s v="CUST4557"/>
    <s v="Elizabeth Boyd"/>
    <s v="jennifer.fisher@outlook.com"/>
    <x v="0"/>
    <d v="2023-05-27T00:00:00"/>
    <x v="521"/>
    <x v="7"/>
    <x v="1"/>
    <s v="November"/>
    <x v="0"/>
    <s v="PROD7365"/>
    <x v="18"/>
    <x v="0"/>
    <n v="444"/>
    <n v="3"/>
    <n v="1333"/>
    <x v="2"/>
    <n v="190"/>
    <n v="3"/>
    <x v="0"/>
    <n v="0.39984996249062266"/>
    <n v="533"/>
  </r>
  <r>
    <s v="ORD004797"/>
    <s v="CUST3752"/>
    <s v="Nancy Key"/>
    <s v="cameron.stewart@outlook.com"/>
    <x v="0"/>
    <d v="2023-12-04T00:00:00"/>
    <x v="537"/>
    <x v="4"/>
    <x v="0"/>
    <s v="April"/>
    <x v="2"/>
    <s v="PROD1399"/>
    <x v="10"/>
    <x v="2"/>
    <n v="900"/>
    <n v="4"/>
    <n v="3599"/>
    <x v="1"/>
    <n v="403"/>
    <m/>
    <x v="2"/>
    <n v="0.30008335648791329"/>
    <n v="1080"/>
  </r>
  <r>
    <s v="ORD004798"/>
    <s v="CUST2734"/>
    <s v="Darrell Adams"/>
    <s v="christy.ryan@yahoo.com"/>
    <x v="1"/>
    <d v="2024-07-20T00:00:00"/>
    <x v="684"/>
    <x v="9"/>
    <x v="1"/>
    <s v="June"/>
    <x v="0"/>
    <s v="PROD8649"/>
    <x v="15"/>
    <x v="1"/>
    <n v="330"/>
    <n v="1"/>
    <n v="330"/>
    <x v="4"/>
    <n v="24"/>
    <n v="10"/>
    <x v="1"/>
    <n v="0.1484848484848485"/>
    <n v="49"/>
  </r>
  <r>
    <s v="ORD004799"/>
    <s v="CUST8436"/>
    <s v="Ian Dunn"/>
    <s v="brianna.walls@yahoo.com"/>
    <x v="3"/>
    <d v="2023-09-17T00:00:00"/>
    <x v="665"/>
    <x v="11"/>
    <x v="0"/>
    <s v="July"/>
    <x v="0"/>
    <s v="PROD9633"/>
    <x v="15"/>
    <x v="1"/>
    <n v="1296"/>
    <n v="5"/>
    <n v="6481"/>
    <x v="0"/>
    <n v="388"/>
    <n v="5"/>
    <x v="0"/>
    <n v="0.14997685542354575"/>
    <n v="972"/>
  </r>
  <r>
    <s v="ORD004800"/>
    <s v="CUST7932"/>
    <s v="Patricia Thompson"/>
    <s v="daniel.mccarthy@yahoo.com"/>
    <x v="0"/>
    <d v="2023-03-19T00:00:00"/>
    <x v="332"/>
    <x v="10"/>
    <x v="0"/>
    <s v="February"/>
    <x v="1"/>
    <s v="PROD5345"/>
    <x v="16"/>
    <x v="0"/>
    <n v="433"/>
    <n v="3"/>
    <n v="1299"/>
    <x v="2"/>
    <n v="85"/>
    <m/>
    <x v="2"/>
    <n v="0.40030792917628943"/>
    <n v="520"/>
  </r>
  <r>
    <s v="ORD004801"/>
    <s v="CUST1474"/>
    <s v="Rebecca Fleming"/>
    <s v="robert.barton@yahoo.com"/>
    <x v="2"/>
    <d v="2024-08-12T00:00:00"/>
    <x v="185"/>
    <x v="3"/>
    <x v="1"/>
    <s v="March"/>
    <x v="0"/>
    <s v="PROD4235"/>
    <x v="4"/>
    <x v="2"/>
    <n v="167"/>
    <n v="2"/>
    <n v="334"/>
    <x v="1"/>
    <n v="18"/>
    <n v="7"/>
    <x v="0"/>
    <n v="0.29940119760479039"/>
    <n v="100"/>
  </r>
  <r>
    <s v="ORD004802"/>
    <s v="CUST9986"/>
    <s v="Cory Williams"/>
    <s v="linda.franklin@yahoo.com"/>
    <x v="5"/>
    <d v="2024-03-14T00:00:00"/>
    <x v="5"/>
    <x v="4"/>
    <x v="0"/>
    <s v="April"/>
    <x v="0"/>
    <s v="PROD7115"/>
    <x v="3"/>
    <x v="1"/>
    <n v="991"/>
    <n v="4"/>
    <n v="3962"/>
    <x v="2"/>
    <n v="464"/>
    <n v="10"/>
    <x v="1"/>
    <n v="0.14992428066633012"/>
    <n v="594"/>
  </r>
  <r>
    <s v="ORD004803"/>
    <s v="CUST5908"/>
    <s v="Kelly Weeks"/>
    <s v="colton.mcmahon@gmail.com"/>
    <x v="4"/>
    <d v="2023-05-15T00:00:00"/>
    <x v="143"/>
    <x v="6"/>
    <x v="1"/>
    <s v="August"/>
    <x v="0"/>
    <s v="PROD8385"/>
    <x v="6"/>
    <x v="0"/>
    <n v="485"/>
    <n v="2"/>
    <n v="971"/>
    <x v="1"/>
    <n v="95"/>
    <n v="7"/>
    <x v="0"/>
    <n v="0.39958805355303811"/>
    <n v="388"/>
  </r>
  <r>
    <s v="ORD004804"/>
    <s v="CUST1150"/>
    <s v="Lisa Ferrell"/>
    <s v="garrett.clark@outlook.com"/>
    <x v="3"/>
    <d v="2023-12-07T00:00:00"/>
    <x v="288"/>
    <x v="11"/>
    <x v="0"/>
    <s v="July"/>
    <x v="1"/>
    <s v="PROD8722"/>
    <x v="13"/>
    <x v="4"/>
    <n v="586"/>
    <n v="2"/>
    <n v="1173"/>
    <x v="0"/>
    <n v="149"/>
    <m/>
    <x v="2"/>
    <n v="0.24978687127024723"/>
    <n v="293"/>
  </r>
  <r>
    <s v="ORD004805"/>
    <s v="CUST7864"/>
    <s v="Kimberly Solomon"/>
    <s v="sarah.brown@yahoo.com"/>
    <x v="6"/>
    <d v="2024-09-15T00:00:00"/>
    <x v="512"/>
    <x v="2"/>
    <x v="0"/>
    <s v="May"/>
    <x v="0"/>
    <s v="PROD2582"/>
    <x v="19"/>
    <x v="2"/>
    <n v="587"/>
    <n v="2"/>
    <n v="1175"/>
    <x v="1"/>
    <n v="138"/>
    <n v="9"/>
    <x v="1"/>
    <n v="0.2995744680851064"/>
    <n v="352"/>
  </r>
  <r>
    <s v="ORD004806"/>
    <s v="CUST6398"/>
    <s v="Hannah Castillo"/>
    <s v="amber.ewing@yahoo.com"/>
    <x v="0"/>
    <d v="2023-10-14T00:00:00"/>
    <x v="257"/>
    <x v="1"/>
    <x v="0"/>
    <s v="December"/>
    <x v="2"/>
    <s v="PROD1699"/>
    <x v="7"/>
    <x v="4"/>
    <n v="1549"/>
    <n v="10"/>
    <n v="15494"/>
    <x v="1"/>
    <n v="1979"/>
    <m/>
    <x v="2"/>
    <n v="0.24996772944365561"/>
    <n v="3873"/>
  </r>
  <r>
    <s v="ORD004807"/>
    <s v="CUST9995"/>
    <s v="Eugene Kirby"/>
    <s v="patrick.owens@hotmail.com"/>
    <x v="5"/>
    <d v="2023-05-31T00:00:00"/>
    <x v="454"/>
    <x v="7"/>
    <x v="0"/>
    <s v="November"/>
    <x v="0"/>
    <s v="PROD5147"/>
    <x v="6"/>
    <x v="0"/>
    <n v="165"/>
    <n v="4"/>
    <n v="658"/>
    <x v="4"/>
    <n v="92"/>
    <n v="7"/>
    <x v="0"/>
    <n v="0.39969604863221886"/>
    <n v="263"/>
  </r>
  <r>
    <s v="ORD004808"/>
    <s v="CUST5222"/>
    <s v="Victoria Rodriguez"/>
    <s v="bruce.huff@hotmail.com"/>
    <x v="5"/>
    <d v="2024-06-06T00:00:00"/>
    <x v="389"/>
    <x v="5"/>
    <x v="0"/>
    <s v="October"/>
    <x v="0"/>
    <s v="PROD5348"/>
    <x v="14"/>
    <x v="4"/>
    <n v="406"/>
    <n v="3"/>
    <n v="1219"/>
    <x v="0"/>
    <n v="175"/>
    <n v="6"/>
    <x v="0"/>
    <n v="0.2502050861361772"/>
    <n v="305"/>
  </r>
  <r>
    <s v="ORD004809"/>
    <s v="CUST8598"/>
    <s v="Joseph Oconnor"/>
    <s v="sara.hughes@yahoo.com"/>
    <x v="6"/>
    <d v="2023-10-19T00:00:00"/>
    <x v="328"/>
    <x v="3"/>
    <x v="0"/>
    <s v="March"/>
    <x v="0"/>
    <s v="PROD5386"/>
    <x v="19"/>
    <x v="2"/>
    <n v="981"/>
    <n v="4"/>
    <n v="3922"/>
    <x v="1"/>
    <n v="490"/>
    <n v="9"/>
    <x v="1"/>
    <n v="0.30010198878123406"/>
    <n v="1177"/>
  </r>
  <r>
    <s v="ORD004810"/>
    <s v="CUST2374"/>
    <s v="Justin Gonzalez"/>
    <s v="chelsea.cooper@yahoo.com"/>
    <x v="1"/>
    <d v="2024-06-27T00:00:00"/>
    <x v="140"/>
    <x v="7"/>
    <x v="1"/>
    <s v="November"/>
    <x v="0"/>
    <s v="PROD9078"/>
    <x v="13"/>
    <x v="4"/>
    <n v="609"/>
    <n v="1"/>
    <n v="609"/>
    <x v="0"/>
    <n v="56"/>
    <n v="6"/>
    <x v="0"/>
    <n v="0.24958949096880131"/>
    <n v="152"/>
  </r>
  <r>
    <s v="ORD004811"/>
    <s v="CUST1152"/>
    <s v="Andrew Mcmillan"/>
    <s v="john.bailey@gmail.com"/>
    <x v="6"/>
    <d v="2024-03-24T00:00:00"/>
    <x v="646"/>
    <x v="3"/>
    <x v="0"/>
    <s v="March"/>
    <x v="0"/>
    <s v="PROD8697"/>
    <x v="20"/>
    <x v="3"/>
    <n v="360"/>
    <n v="2"/>
    <n v="719"/>
    <x v="1"/>
    <n v="96"/>
    <n v="10"/>
    <x v="1"/>
    <n v="0.35048678720445064"/>
    <n v="252"/>
  </r>
  <r>
    <s v="ORD004812"/>
    <s v="CUST9266"/>
    <s v="Susan Lee"/>
    <s v="victor.salinas@yahoo.com"/>
    <x v="4"/>
    <d v="2024-06-25T00:00:00"/>
    <x v="694"/>
    <x v="10"/>
    <x v="0"/>
    <s v="February"/>
    <x v="0"/>
    <s v="PROD9757"/>
    <x v="8"/>
    <x v="2"/>
    <n v="458"/>
    <n v="4"/>
    <n v="1831"/>
    <x v="1"/>
    <n v="112"/>
    <n v="3"/>
    <x v="0"/>
    <n v="0.29983615510649919"/>
    <n v="549"/>
  </r>
  <r>
    <s v="ORD004813"/>
    <s v="CUST8713"/>
    <s v="Angela Davies"/>
    <s v="joseph.young@outlook.com"/>
    <x v="1"/>
    <d v="2024-11-13T00:00:00"/>
    <x v="291"/>
    <x v="11"/>
    <x v="1"/>
    <s v="July"/>
    <x v="0"/>
    <s v="PROD8482"/>
    <x v="13"/>
    <x v="4"/>
    <n v="220"/>
    <n v="1"/>
    <n v="220"/>
    <x v="0"/>
    <n v="31"/>
    <n v="4"/>
    <x v="0"/>
    <n v="0.25"/>
    <n v="55"/>
  </r>
  <r>
    <s v="ORD004814"/>
    <s v="CUST8691"/>
    <s v="Rachael Davis"/>
    <s v="laura.galloway@yahoo.com"/>
    <x v="0"/>
    <d v="2024-03-06T00:00:00"/>
    <x v="168"/>
    <x v="11"/>
    <x v="1"/>
    <s v="July"/>
    <x v="2"/>
    <s v="PROD7229"/>
    <x v="10"/>
    <x v="2"/>
    <n v="312"/>
    <n v="1"/>
    <n v="312"/>
    <x v="1"/>
    <n v="22"/>
    <m/>
    <x v="2"/>
    <n v="0.30128205128205127"/>
    <n v="94"/>
  </r>
  <r>
    <s v="ORD004815"/>
    <s v="CUST4423"/>
    <s v="Maria White"/>
    <s v="anthony.galvan@outlook.com"/>
    <x v="5"/>
    <d v="2024-07-18T00:00:00"/>
    <x v="143"/>
    <x v="6"/>
    <x v="1"/>
    <s v="August"/>
    <x v="0"/>
    <s v="PROD7763"/>
    <x v="3"/>
    <x v="1"/>
    <n v="136"/>
    <n v="6"/>
    <n v="814"/>
    <x v="0"/>
    <n v="120"/>
    <n v="6"/>
    <x v="0"/>
    <n v="0.14987714987714987"/>
    <n v="122"/>
  </r>
  <r>
    <s v="ORD004816"/>
    <s v="CUST9391"/>
    <s v="Jamie Patterson"/>
    <s v="christopher.richardson@hotmail.com"/>
    <x v="1"/>
    <d v="2024-11-10T00:00:00"/>
    <x v="105"/>
    <x v="9"/>
    <x v="0"/>
    <s v="June"/>
    <x v="1"/>
    <s v="PROD9567"/>
    <x v="12"/>
    <x v="3"/>
    <n v="473"/>
    <n v="6"/>
    <n v="2836"/>
    <x v="1"/>
    <n v="382"/>
    <m/>
    <x v="2"/>
    <n v="0.35014104372355431"/>
    <n v="993"/>
  </r>
  <r>
    <s v="ORD004817"/>
    <s v="CUST4312"/>
    <s v="Deborah Moreno"/>
    <s v="gabriella.spencer@hotmail.com"/>
    <x v="0"/>
    <d v="2023-02-27T00:00:00"/>
    <x v="11"/>
    <x v="4"/>
    <x v="1"/>
    <s v="April"/>
    <x v="0"/>
    <s v="PROD9620"/>
    <x v="0"/>
    <x v="0"/>
    <n v="906"/>
    <n v="2"/>
    <n v="1812"/>
    <x v="2"/>
    <n v="233"/>
    <n v="7"/>
    <x v="0"/>
    <n v="0.40011037527593818"/>
    <n v="725"/>
  </r>
  <r>
    <s v="ORD004818"/>
    <s v="CUST1343"/>
    <s v="Jonathan Phillips"/>
    <s v="robert.west@hotmail.com"/>
    <x v="2"/>
    <d v="2023-02-23T00:00:00"/>
    <x v="572"/>
    <x v="6"/>
    <x v="0"/>
    <s v="August"/>
    <x v="0"/>
    <s v="PROD9743"/>
    <x v="13"/>
    <x v="4"/>
    <n v="977"/>
    <n v="3"/>
    <n v="2932"/>
    <x v="4"/>
    <n v="394"/>
    <n v="10"/>
    <x v="1"/>
    <n v="0.25"/>
    <n v="733"/>
  </r>
  <r>
    <s v="ORD004819"/>
    <s v="CUST7303"/>
    <s v="Jason Galloway"/>
    <s v="tamara.hale@outlook.com"/>
    <x v="6"/>
    <d v="2023-01-27T00:00:00"/>
    <x v="448"/>
    <x v="11"/>
    <x v="0"/>
    <s v="July"/>
    <x v="0"/>
    <s v="PROD5568"/>
    <x v="19"/>
    <x v="2"/>
    <n v="1056"/>
    <n v="2"/>
    <n v="2113"/>
    <x v="1"/>
    <n v="180"/>
    <n v="10"/>
    <x v="1"/>
    <n v="0.30004732607666823"/>
    <n v="634"/>
  </r>
  <r>
    <s v="ORD004820"/>
    <s v="CUST5963"/>
    <s v="Sarah Jackson"/>
    <s v="david.shepherd@gmail.com"/>
    <x v="0"/>
    <d v="2024-07-24T00:00:00"/>
    <x v="443"/>
    <x v="5"/>
    <x v="1"/>
    <s v="October"/>
    <x v="2"/>
    <s v="PROD4637"/>
    <x v="19"/>
    <x v="2"/>
    <n v="12"/>
    <n v="3"/>
    <n v="36"/>
    <x v="1"/>
    <n v="3"/>
    <m/>
    <x v="2"/>
    <n v="0.30555555555555558"/>
    <n v="11"/>
  </r>
  <r>
    <s v="ORD004821"/>
    <s v="CUST8032"/>
    <s v="Jon Glass"/>
    <s v="matthew.pope@outlook.com"/>
    <x v="5"/>
    <d v="2023-07-03T00:00:00"/>
    <x v="518"/>
    <x v="10"/>
    <x v="0"/>
    <s v="February"/>
    <x v="0"/>
    <s v="PROD3936"/>
    <x v="14"/>
    <x v="4"/>
    <n v="777"/>
    <n v="1"/>
    <n v="777"/>
    <x v="2"/>
    <n v="53"/>
    <n v="6"/>
    <x v="0"/>
    <n v="0.24967824967824967"/>
    <n v="194"/>
  </r>
  <r>
    <s v="ORD004822"/>
    <s v="CUST6652"/>
    <s v="Mark Adkins"/>
    <s v="lisa.clark@yahoo.com"/>
    <x v="3"/>
    <d v="2024-05-21T00:00:00"/>
    <x v="253"/>
    <x v="5"/>
    <x v="1"/>
    <s v="October"/>
    <x v="0"/>
    <s v="PROD9177"/>
    <x v="4"/>
    <x v="2"/>
    <n v="46"/>
    <n v="6"/>
    <n v="276"/>
    <x v="1"/>
    <n v="27"/>
    <n v="7"/>
    <x v="0"/>
    <n v="0.30072463768115942"/>
    <n v="83"/>
  </r>
  <r>
    <s v="ORD004823"/>
    <s v="CUST2827"/>
    <s v="John Green"/>
    <s v="carlos.king@gmail.com"/>
    <x v="1"/>
    <d v="2024-11-20T00:00:00"/>
    <x v="307"/>
    <x v="1"/>
    <x v="0"/>
    <s v="December"/>
    <x v="0"/>
    <s v="PROD9205"/>
    <x v="18"/>
    <x v="0"/>
    <n v="1941"/>
    <n v="2"/>
    <n v="3882"/>
    <x v="1"/>
    <n v="328"/>
    <n v="7"/>
    <x v="0"/>
    <n v="0.40005151983513654"/>
    <n v="1553"/>
  </r>
  <r>
    <s v="ORD004824"/>
    <s v="CUST9495"/>
    <s v="Suzanne Mckinney"/>
    <s v="russell.johnson@gmail.com"/>
    <x v="4"/>
    <d v="2023-10-31T00:00:00"/>
    <x v="68"/>
    <x v="9"/>
    <x v="1"/>
    <s v="June"/>
    <x v="1"/>
    <s v="PROD3729"/>
    <x v="17"/>
    <x v="3"/>
    <n v="77"/>
    <n v="6"/>
    <n v="460"/>
    <x v="1"/>
    <n v="56"/>
    <m/>
    <x v="2"/>
    <n v="0.35"/>
    <n v="161"/>
  </r>
  <r>
    <s v="ORD004825"/>
    <s v="CUST2731"/>
    <s v="Kyle Marks"/>
    <s v="david.thornton@outlook.com"/>
    <x v="5"/>
    <d v="2024-05-26T00:00:00"/>
    <x v="251"/>
    <x v="3"/>
    <x v="0"/>
    <s v="March"/>
    <x v="1"/>
    <s v="PROD4915"/>
    <x v="5"/>
    <x v="3"/>
    <n v="847"/>
    <n v="4"/>
    <n v="3388"/>
    <x v="2"/>
    <n v="291"/>
    <m/>
    <x v="2"/>
    <n v="0.35005903187721371"/>
    <n v="1186"/>
  </r>
  <r>
    <s v="ORD004826"/>
    <s v="CUST8633"/>
    <s v="Christian Lambert"/>
    <s v="christopher.moore@hotmail.com"/>
    <x v="6"/>
    <d v="2024-07-17T00:00:00"/>
    <x v="551"/>
    <x v="5"/>
    <x v="1"/>
    <s v="October"/>
    <x v="0"/>
    <s v="PROD1514"/>
    <x v="8"/>
    <x v="2"/>
    <n v="359"/>
    <n v="1"/>
    <n v="359"/>
    <x v="1"/>
    <n v="29"/>
    <n v="9"/>
    <x v="1"/>
    <n v="0.30083565459610029"/>
    <n v="108"/>
  </r>
  <r>
    <s v="ORD004827"/>
    <s v="CUST8628"/>
    <s v="Susan Elliott"/>
    <s v="beverly.nelson@outlook.com"/>
    <x v="4"/>
    <d v="2023-05-04T00:00:00"/>
    <x v="133"/>
    <x v="7"/>
    <x v="1"/>
    <s v="November"/>
    <x v="0"/>
    <s v="PROD2450"/>
    <x v="14"/>
    <x v="4"/>
    <n v="995"/>
    <n v="6"/>
    <n v="5968"/>
    <x v="0"/>
    <n v="779"/>
    <n v="3"/>
    <x v="0"/>
    <n v="0.25"/>
    <n v="1492"/>
  </r>
  <r>
    <s v="ORD004828"/>
    <s v="CUST4557"/>
    <s v="Elizabeth Boyd"/>
    <s v="jennifer.fisher@outlook.com"/>
    <x v="0"/>
    <d v="2023-05-27T00:00:00"/>
    <x v="246"/>
    <x v="1"/>
    <x v="1"/>
    <s v="December"/>
    <x v="0"/>
    <s v="PROD1997"/>
    <x v="14"/>
    <x v="4"/>
    <n v="1206"/>
    <n v="4"/>
    <n v="4825"/>
    <x v="3"/>
    <n v="694"/>
    <n v="9"/>
    <x v="1"/>
    <n v="0.2499481865284974"/>
    <n v="1206"/>
  </r>
  <r>
    <s v="ORD004829"/>
    <s v="CUST8080"/>
    <s v="Jerry Miller"/>
    <s v="elizabeth.hayes@outlook.com"/>
    <x v="3"/>
    <d v="2023-11-02T00:00:00"/>
    <x v="569"/>
    <x v="10"/>
    <x v="0"/>
    <s v="February"/>
    <x v="0"/>
    <s v="PROD2468"/>
    <x v="9"/>
    <x v="4"/>
    <n v="914"/>
    <n v="3"/>
    <n v="2741"/>
    <x v="0"/>
    <n v="364"/>
    <n v="9"/>
    <x v="1"/>
    <n v="0.24990879241152864"/>
    <n v="685"/>
  </r>
  <r>
    <s v="ORD004830"/>
    <s v="CUST2087"/>
    <s v="Danielle Allen"/>
    <s v="william.sampson@yahoo.com"/>
    <x v="0"/>
    <d v="2024-05-22T00:00:00"/>
    <x v="591"/>
    <x v="4"/>
    <x v="1"/>
    <s v="April"/>
    <x v="2"/>
    <s v="PROD1874"/>
    <x v="14"/>
    <x v="4"/>
    <n v="532"/>
    <n v="2"/>
    <n v="1065"/>
    <x v="1"/>
    <n v="55"/>
    <m/>
    <x v="2"/>
    <n v="0.24976525821596243"/>
    <n v="266"/>
  </r>
  <r>
    <s v="ORD004831"/>
    <s v="CUST4684"/>
    <s v="Paula Suarez"/>
    <s v="jason.neal@yahoo.com"/>
    <x v="6"/>
    <d v="2023-03-23T00:00:00"/>
    <x v="35"/>
    <x v="2"/>
    <x v="1"/>
    <s v="May"/>
    <x v="0"/>
    <s v="PROD4488"/>
    <x v="5"/>
    <x v="3"/>
    <n v="122"/>
    <n v="3"/>
    <n v="365"/>
    <x v="1"/>
    <n v="52"/>
    <n v="4"/>
    <x v="0"/>
    <n v="0.35068493150684932"/>
    <n v="128"/>
  </r>
  <r>
    <s v="ORD004832"/>
    <s v="CUST6032"/>
    <s v="Jaclyn King"/>
    <s v="natalie.nelson@hotmail.com"/>
    <x v="6"/>
    <d v="2024-07-16T00:00:00"/>
    <x v="194"/>
    <x v="0"/>
    <x v="1"/>
    <s v="January"/>
    <x v="0"/>
    <s v="PROD5157"/>
    <x v="2"/>
    <x v="1"/>
    <n v="775"/>
    <n v="1"/>
    <n v="775"/>
    <x v="0"/>
    <n v="82"/>
    <n v="6"/>
    <x v="0"/>
    <n v="0.14967741935483872"/>
    <n v="116"/>
  </r>
  <r>
    <s v="ORD004833"/>
    <s v="CUST9476"/>
    <s v="Alice Esparza"/>
    <s v="matthew.diaz@hotmail.com"/>
    <x v="1"/>
    <d v="2024-06-04T00:00:00"/>
    <x v="365"/>
    <x v="4"/>
    <x v="1"/>
    <s v="April"/>
    <x v="0"/>
    <s v="PROD1455"/>
    <x v="15"/>
    <x v="1"/>
    <n v="582"/>
    <n v="2"/>
    <n v="1165"/>
    <x v="1"/>
    <n v="138"/>
    <n v="7"/>
    <x v="0"/>
    <n v="0.15021459227467812"/>
    <n v="175"/>
  </r>
  <r>
    <s v="ORD004834"/>
    <s v="CUST1468"/>
    <s v="Tyler Smith"/>
    <s v="joseph.walsh@yahoo.com"/>
    <x v="3"/>
    <d v="2024-08-24T00:00:00"/>
    <x v="232"/>
    <x v="5"/>
    <x v="0"/>
    <s v="October"/>
    <x v="0"/>
    <s v="PROD9343"/>
    <x v="8"/>
    <x v="2"/>
    <n v="107"/>
    <n v="6"/>
    <n v="639"/>
    <x v="4"/>
    <n v="59"/>
    <n v="3"/>
    <x v="0"/>
    <n v="0.30046948356807512"/>
    <n v="192"/>
  </r>
  <r>
    <s v="ORD004835"/>
    <s v="CUST8653"/>
    <s v="Shannon Cole"/>
    <s v="nicole.simmons@outlook.com"/>
    <x v="4"/>
    <d v="2023-09-02T00:00:00"/>
    <x v="691"/>
    <x v="1"/>
    <x v="1"/>
    <s v="December"/>
    <x v="2"/>
    <s v="PROD4982"/>
    <x v="1"/>
    <x v="1"/>
    <n v="1847"/>
    <n v="10"/>
    <n v="18473"/>
    <x v="1"/>
    <n v="2469"/>
    <m/>
    <x v="2"/>
    <n v="0.15000270665295296"/>
    <n v="2771"/>
  </r>
  <r>
    <s v="ORD004836"/>
    <s v="CUST9675"/>
    <s v="Denise Ali"/>
    <s v="brian.richardson@yahoo.com"/>
    <x v="2"/>
    <d v="2024-04-11T00:00:00"/>
    <x v="325"/>
    <x v="1"/>
    <x v="0"/>
    <s v="December"/>
    <x v="0"/>
    <s v="PROD1804"/>
    <x v="5"/>
    <x v="3"/>
    <n v="1039"/>
    <n v="4"/>
    <n v="4157"/>
    <x v="1"/>
    <n v="316"/>
    <n v="5"/>
    <x v="0"/>
    <n v="0.35001202790473901"/>
    <n v="1455"/>
  </r>
  <r>
    <s v="ORD004837"/>
    <s v="CUST3477"/>
    <s v="Michael Silva"/>
    <s v="dawn.serrano@yahoo.com"/>
    <x v="0"/>
    <d v="2023-03-28T00:00:00"/>
    <x v="105"/>
    <x v="9"/>
    <x v="0"/>
    <s v="June"/>
    <x v="1"/>
    <s v="PROD3267"/>
    <x v="9"/>
    <x v="4"/>
    <n v="339"/>
    <n v="3"/>
    <n v="1016"/>
    <x v="4"/>
    <n v="65"/>
    <m/>
    <x v="2"/>
    <n v="0.25"/>
    <n v="254"/>
  </r>
  <r>
    <s v="ORD004838"/>
    <s v="CUST4471"/>
    <s v="Jacob Lopez"/>
    <s v="henry.barr@outlook.com"/>
    <x v="0"/>
    <d v="2023-06-15T00:00:00"/>
    <x v="113"/>
    <x v="1"/>
    <x v="0"/>
    <s v="December"/>
    <x v="0"/>
    <s v="PROD3926"/>
    <x v="20"/>
    <x v="3"/>
    <n v="203"/>
    <n v="4"/>
    <n v="811"/>
    <x v="1"/>
    <n v="96"/>
    <n v="4"/>
    <x v="0"/>
    <n v="0.35018495684340323"/>
    <n v="284"/>
  </r>
  <r>
    <s v="ORD004839"/>
    <s v="CUST1074"/>
    <s v="Joseph Sanchez"/>
    <s v="noah.copeland@hotmail.com"/>
    <x v="3"/>
    <d v="2023-11-19T00:00:00"/>
    <x v="340"/>
    <x v="11"/>
    <x v="0"/>
    <s v="July"/>
    <x v="0"/>
    <s v="PROD1569"/>
    <x v="16"/>
    <x v="0"/>
    <n v="617"/>
    <n v="1"/>
    <n v="617"/>
    <x v="1"/>
    <n v="66"/>
    <n v="10"/>
    <x v="1"/>
    <n v="0.40032414910858993"/>
    <n v="247"/>
  </r>
  <r>
    <s v="ORD004840"/>
    <s v="CUST7026"/>
    <s v="Jessica Santana"/>
    <s v="aaron.collier@gmail.com"/>
    <x v="1"/>
    <d v="2023-06-15T00:00:00"/>
    <x v="480"/>
    <x v="10"/>
    <x v="0"/>
    <s v="February"/>
    <x v="0"/>
    <s v="PROD5612"/>
    <x v="11"/>
    <x v="3"/>
    <n v="823"/>
    <n v="3"/>
    <n v="2469"/>
    <x v="1"/>
    <n v="134"/>
    <n v="9"/>
    <x v="1"/>
    <n v="0.34993924665856624"/>
    <n v="864"/>
  </r>
  <r>
    <s v="ORD004841"/>
    <s v="CUST6718"/>
    <s v="Gavin Mullen"/>
    <s v="jennifer.harris@hotmail.com"/>
    <x v="2"/>
    <d v="2023-08-14T00:00:00"/>
    <x v="438"/>
    <x v="11"/>
    <x v="0"/>
    <s v="July"/>
    <x v="2"/>
    <s v="PROD6140"/>
    <x v="15"/>
    <x v="1"/>
    <n v="326"/>
    <n v="5"/>
    <n v="1630"/>
    <x v="1"/>
    <n v="231"/>
    <m/>
    <x v="2"/>
    <n v="0.15030674846625766"/>
    <n v="245"/>
  </r>
  <r>
    <s v="ORD004842"/>
    <s v="CUST8119"/>
    <s v="Christian Ponce"/>
    <s v="amanda.newton@yahoo.com"/>
    <x v="2"/>
    <d v="2024-04-04T00:00:00"/>
    <x v="536"/>
    <x v="9"/>
    <x v="0"/>
    <s v="June"/>
    <x v="0"/>
    <s v="PROD2158"/>
    <x v="15"/>
    <x v="1"/>
    <n v="128"/>
    <n v="4"/>
    <n v="512"/>
    <x v="1"/>
    <n v="38"/>
    <n v="9"/>
    <x v="1"/>
    <n v="0.150390625"/>
    <n v="77"/>
  </r>
  <r>
    <s v="ORD004843"/>
    <s v="CUST9028"/>
    <s v="Amanda Matthews"/>
    <s v="tina.manning@yahoo.com"/>
    <x v="3"/>
    <d v="2024-07-29T00:00:00"/>
    <x v="359"/>
    <x v="2"/>
    <x v="0"/>
    <s v="May"/>
    <x v="0"/>
    <s v="PROD7385"/>
    <x v="11"/>
    <x v="3"/>
    <n v="617"/>
    <n v="2"/>
    <n v="1234"/>
    <x v="0"/>
    <n v="162"/>
    <n v="6"/>
    <x v="0"/>
    <n v="0.35008103727714751"/>
    <n v="432"/>
  </r>
  <r>
    <s v="ORD004844"/>
    <s v="CUST5448"/>
    <s v="Robert Mason"/>
    <s v="alan.short@outlook.com"/>
    <x v="4"/>
    <d v="2023-09-13T00:00:00"/>
    <x v="246"/>
    <x v="1"/>
    <x v="1"/>
    <s v="December"/>
    <x v="0"/>
    <s v="PROD2948"/>
    <x v="10"/>
    <x v="2"/>
    <n v="1383"/>
    <n v="4"/>
    <n v="5532"/>
    <x v="1"/>
    <n v="301"/>
    <n v="8"/>
    <x v="1"/>
    <n v="0.30007230657989875"/>
    <n v="1660"/>
  </r>
  <r>
    <s v="ORD004845"/>
    <s v="CUST7903"/>
    <s v="Brian Jenkins"/>
    <s v="jennifer.hartman@hotmail.com"/>
    <x v="1"/>
    <d v="2024-12-16T00:00:00"/>
    <x v="111"/>
    <x v="7"/>
    <x v="0"/>
    <s v="November"/>
    <x v="0"/>
    <s v="PROD4706"/>
    <x v="21"/>
    <x v="1"/>
    <n v="408"/>
    <n v="1"/>
    <n v="408"/>
    <x v="1"/>
    <n v="44"/>
    <n v="2"/>
    <x v="0"/>
    <n v="0.14950980392156862"/>
    <n v="61"/>
  </r>
  <r>
    <s v="ORD004846"/>
    <s v="CUST4978"/>
    <s v="Peter Kline"/>
    <s v="tiffany.rodriguez@gmail.com"/>
    <x v="2"/>
    <d v="2023-11-17T00:00:00"/>
    <x v="526"/>
    <x v="0"/>
    <x v="1"/>
    <s v="January"/>
    <x v="2"/>
    <s v="PROD3816"/>
    <x v="19"/>
    <x v="2"/>
    <n v="865"/>
    <n v="4"/>
    <n v="3459"/>
    <x v="1"/>
    <n v="471"/>
    <m/>
    <x v="2"/>
    <n v="0.30008673026886384"/>
    <n v="1038"/>
  </r>
  <r>
    <s v="ORD004847"/>
    <s v="CUST6776"/>
    <s v="Jason Meyer"/>
    <s v="zachary.morgan@gmail.com"/>
    <x v="6"/>
    <d v="2024-10-11T00:00:00"/>
    <x v="340"/>
    <x v="11"/>
    <x v="0"/>
    <s v="July"/>
    <x v="0"/>
    <s v="PROD7858"/>
    <x v="17"/>
    <x v="3"/>
    <n v="773"/>
    <n v="6"/>
    <n v="4640"/>
    <x v="1"/>
    <n v="347"/>
    <n v="3"/>
    <x v="0"/>
    <n v="0.35"/>
    <n v="1624"/>
  </r>
  <r>
    <s v="ORD004848"/>
    <s v="CUST6398"/>
    <s v="Hannah Castillo"/>
    <s v="amber.ewing@yahoo.com"/>
    <x v="0"/>
    <d v="2023-10-14T00:00:00"/>
    <x v="570"/>
    <x v="1"/>
    <x v="1"/>
    <s v="December"/>
    <x v="2"/>
    <s v="PROD5902"/>
    <x v="9"/>
    <x v="4"/>
    <n v="593"/>
    <n v="8"/>
    <n v="4741"/>
    <x v="1"/>
    <n v="353"/>
    <m/>
    <x v="2"/>
    <n v="0.24994726850875343"/>
    <n v="1185"/>
  </r>
  <r>
    <s v="ORD004849"/>
    <s v="CUST5028"/>
    <s v="Christopher Arias"/>
    <s v="gina.fletcher@gmail.com"/>
    <x v="0"/>
    <d v="2024-05-19T00:00:00"/>
    <x v="473"/>
    <x v="0"/>
    <x v="1"/>
    <s v="January"/>
    <x v="0"/>
    <s v="PROD5244"/>
    <x v="0"/>
    <x v="0"/>
    <n v="167"/>
    <n v="1"/>
    <n v="167"/>
    <x v="0"/>
    <n v="13"/>
    <n v="8"/>
    <x v="1"/>
    <n v="0.40119760479041916"/>
    <n v="67"/>
  </r>
  <r>
    <s v="ORD004850"/>
    <s v="CUST1145"/>
    <s v="Cameron Carter"/>
    <s v="dawn.murphy@yahoo.com"/>
    <x v="1"/>
    <d v="2023-04-06T00:00:00"/>
    <x v="692"/>
    <x v="3"/>
    <x v="1"/>
    <s v="March"/>
    <x v="0"/>
    <s v="PROD8697"/>
    <x v="3"/>
    <x v="1"/>
    <n v="845"/>
    <n v="1"/>
    <n v="845"/>
    <x v="1"/>
    <n v="100"/>
    <n v="6"/>
    <x v="0"/>
    <n v="0.15029585798816569"/>
    <n v="127"/>
  </r>
  <r>
    <s v="ORD004851"/>
    <s v="CUST9005"/>
    <s v="Kimberly Richard"/>
    <s v="catherine.miller@hotmail.com"/>
    <x v="4"/>
    <d v="2023-02-05T00:00:00"/>
    <x v="276"/>
    <x v="2"/>
    <x v="0"/>
    <s v="May"/>
    <x v="0"/>
    <s v="PROD7745"/>
    <x v="10"/>
    <x v="2"/>
    <n v="628"/>
    <n v="1"/>
    <n v="628"/>
    <x v="1"/>
    <n v="74"/>
    <n v="6"/>
    <x v="0"/>
    <n v="0.30095541401273884"/>
    <n v="189"/>
  </r>
  <r>
    <s v="ORD004852"/>
    <s v="CUST1700"/>
    <s v="Eric Marshall"/>
    <s v="cameron.mclaughlin@hotmail.com"/>
    <x v="2"/>
    <d v="2023-07-21T00:00:00"/>
    <x v="684"/>
    <x v="9"/>
    <x v="1"/>
    <s v="June"/>
    <x v="0"/>
    <s v="PROD8073"/>
    <x v="8"/>
    <x v="2"/>
    <n v="914"/>
    <n v="4"/>
    <n v="3658"/>
    <x v="1"/>
    <n v="522"/>
    <n v="4"/>
    <x v="0"/>
    <n v="0.29989065062875886"/>
    <n v="1097"/>
  </r>
  <r>
    <s v="ORD004853"/>
    <s v="CUST6284"/>
    <s v="Mark Smith"/>
    <s v="johnathan.howard@gmail.com"/>
    <x v="4"/>
    <d v="2024-10-28T00:00:00"/>
    <x v="552"/>
    <x v="10"/>
    <x v="0"/>
    <s v="February"/>
    <x v="0"/>
    <s v="PROD9295"/>
    <x v="9"/>
    <x v="4"/>
    <n v="424"/>
    <n v="1"/>
    <n v="424"/>
    <x v="1"/>
    <n v="25"/>
    <n v="9"/>
    <x v="1"/>
    <n v="0.25"/>
    <n v="106"/>
  </r>
  <r>
    <s v="ORD004854"/>
    <s v="CUST9663"/>
    <s v="Diane Barnes"/>
    <s v="troy.barnes@gmail.com"/>
    <x v="1"/>
    <d v="2024-11-05T00:00:00"/>
    <x v="28"/>
    <x v="8"/>
    <x v="0"/>
    <s v="September"/>
    <x v="2"/>
    <s v="PROD6995"/>
    <x v="4"/>
    <x v="2"/>
    <n v="913"/>
    <n v="2"/>
    <n v="1826"/>
    <x v="1"/>
    <n v="182"/>
    <m/>
    <x v="2"/>
    <n v="0.30010952902519167"/>
    <n v="548"/>
  </r>
  <r>
    <s v="ORD004855"/>
    <s v="CUST9982"/>
    <s v="Daniel Harvey"/>
    <s v="nathan.huffman@gmail.com"/>
    <x v="0"/>
    <d v="2024-12-25T00:00:00"/>
    <x v="411"/>
    <x v="8"/>
    <x v="1"/>
    <s v="September"/>
    <x v="1"/>
    <s v="PROD3820"/>
    <x v="18"/>
    <x v="0"/>
    <n v="457"/>
    <n v="2"/>
    <n v="913"/>
    <x v="4"/>
    <n v="85"/>
    <m/>
    <x v="2"/>
    <n v="0.39978094194961666"/>
    <n v="365"/>
  </r>
  <r>
    <s v="ORD004856"/>
    <s v="CUST4885"/>
    <s v="Wayne Lozano"/>
    <s v="stephen.elliott@yahoo.com"/>
    <x v="3"/>
    <d v="2023-02-05T00:00:00"/>
    <x v="199"/>
    <x v="0"/>
    <x v="1"/>
    <s v="January"/>
    <x v="0"/>
    <s v="PROD3332"/>
    <x v="12"/>
    <x v="3"/>
    <n v="857"/>
    <n v="4"/>
    <n v="3430"/>
    <x v="0"/>
    <n v="272"/>
    <n v="8"/>
    <x v="1"/>
    <n v="0.3498542274052478"/>
    <n v="1200"/>
  </r>
  <r>
    <s v="ORD004857"/>
    <s v="CUST7193"/>
    <s v="Tanya Baker"/>
    <s v="jacob.smith@gmail.com"/>
    <x v="4"/>
    <d v="2024-05-24T00:00:00"/>
    <x v="181"/>
    <x v="11"/>
    <x v="1"/>
    <s v="July"/>
    <x v="2"/>
    <s v="PROD8826"/>
    <x v="15"/>
    <x v="1"/>
    <n v="576"/>
    <n v="5"/>
    <n v="2878"/>
    <x v="1"/>
    <n v="260"/>
    <m/>
    <x v="2"/>
    <n v="0.15010423905489922"/>
    <n v="432"/>
  </r>
  <r>
    <s v="ORD004858"/>
    <s v="CUST3134"/>
    <s v="Brandy Campbell"/>
    <s v="kathleen.sosa@hotmail.com"/>
    <x v="5"/>
    <d v="2023-12-13T00:00:00"/>
    <x v="390"/>
    <x v="11"/>
    <x v="0"/>
    <s v="July"/>
    <x v="0"/>
    <s v="PROD9509"/>
    <x v="8"/>
    <x v="2"/>
    <n v="529"/>
    <n v="5"/>
    <n v="2644"/>
    <x v="1"/>
    <n v="266"/>
    <n v="2"/>
    <x v="0"/>
    <n v="0.29992435703479575"/>
    <n v="793"/>
  </r>
  <r>
    <s v="ORD004859"/>
    <s v="CUST4035"/>
    <s v="Kim Gutierrez"/>
    <s v="daniel.gomez@hotmail.com"/>
    <x v="2"/>
    <d v="2024-06-30T00:00:00"/>
    <x v="547"/>
    <x v="0"/>
    <x v="0"/>
    <s v="January"/>
    <x v="0"/>
    <s v="PROD5930"/>
    <x v="4"/>
    <x v="2"/>
    <n v="196"/>
    <n v="1"/>
    <n v="196"/>
    <x v="0"/>
    <n v="23"/>
    <n v="9"/>
    <x v="1"/>
    <n v="0.30102040816326531"/>
    <n v="59"/>
  </r>
  <r>
    <s v="ORD004860"/>
    <s v="CUST1127"/>
    <s v="Michael Mccarthy"/>
    <s v="carolyn.arnold@hotmail.com"/>
    <x v="6"/>
    <d v="2023-10-21T00:00:00"/>
    <x v="581"/>
    <x v="9"/>
    <x v="1"/>
    <s v="June"/>
    <x v="0"/>
    <s v="PROD1851"/>
    <x v="4"/>
    <x v="2"/>
    <n v="49"/>
    <n v="4"/>
    <n v="198"/>
    <x v="0"/>
    <n v="14"/>
    <n v="2"/>
    <x v="0"/>
    <n v="0.29797979797979796"/>
    <n v="59"/>
  </r>
  <r>
    <s v="ORD004861"/>
    <s v="CUST2783"/>
    <s v="Tammy Aguilar"/>
    <s v="brian.levine@outlook.com"/>
    <x v="3"/>
    <d v="2024-04-15T00:00:00"/>
    <x v="146"/>
    <x v="11"/>
    <x v="0"/>
    <s v="July"/>
    <x v="0"/>
    <s v="PROD4970"/>
    <x v="8"/>
    <x v="2"/>
    <n v="74"/>
    <n v="3"/>
    <n v="221"/>
    <x v="1"/>
    <n v="26"/>
    <n v="6"/>
    <x v="0"/>
    <n v="0.29864253393665158"/>
    <n v="66"/>
  </r>
  <r>
    <s v="ORD004862"/>
    <s v="CUST6758"/>
    <s v="Lynn Cortez"/>
    <s v="carla.clark@hotmail.com"/>
    <x v="0"/>
    <d v="2024-07-26T00:00:00"/>
    <x v="654"/>
    <x v="4"/>
    <x v="0"/>
    <s v="April"/>
    <x v="0"/>
    <s v="PROD7309"/>
    <x v="16"/>
    <x v="0"/>
    <n v="246"/>
    <n v="5"/>
    <n v="1232"/>
    <x v="2"/>
    <n v="178"/>
    <n v="10"/>
    <x v="1"/>
    <n v="0.40016233766233766"/>
    <n v="493"/>
  </r>
  <r>
    <s v="ORD004863"/>
    <s v="CUST2381"/>
    <s v="Maria Henry"/>
    <s v="david.oliver@gmail.com"/>
    <x v="2"/>
    <d v="2024-10-13T00:00:00"/>
    <x v="121"/>
    <x v="0"/>
    <x v="0"/>
    <s v="January"/>
    <x v="0"/>
    <s v="PROD2303"/>
    <x v="18"/>
    <x v="0"/>
    <n v="159"/>
    <n v="1"/>
    <n v="159"/>
    <x v="0"/>
    <n v="8"/>
    <n v="8"/>
    <x v="1"/>
    <n v="0.39622641509433965"/>
    <n v="63"/>
  </r>
  <r>
    <s v="ORD004864"/>
    <s v="CUST8876"/>
    <s v="Gregory Hunter"/>
    <s v="tami.nguyen@hotmail.com"/>
    <x v="6"/>
    <d v="2024-08-14T00:00:00"/>
    <x v="637"/>
    <x v="0"/>
    <x v="0"/>
    <s v="January"/>
    <x v="0"/>
    <s v="PROD9571"/>
    <x v="7"/>
    <x v="4"/>
    <n v="885"/>
    <n v="3"/>
    <n v="2654"/>
    <x v="1"/>
    <n v="199"/>
    <n v="7"/>
    <x v="0"/>
    <n v="0.25018839487565936"/>
    <n v="664"/>
  </r>
  <r>
    <s v="ORD004865"/>
    <s v="CUST9465"/>
    <s v="Jacob Allen"/>
    <s v="kathy.perkins@hotmail.com"/>
    <x v="0"/>
    <d v="2023-03-08T00:00:00"/>
    <x v="347"/>
    <x v="3"/>
    <x v="1"/>
    <s v="March"/>
    <x v="0"/>
    <s v="PROD5159"/>
    <x v="4"/>
    <x v="2"/>
    <n v="547"/>
    <n v="4"/>
    <n v="2188"/>
    <x v="1"/>
    <n v="237"/>
    <n v="7"/>
    <x v="0"/>
    <n v="0.29981718464351004"/>
    <n v="656"/>
  </r>
  <r>
    <s v="ORD004866"/>
    <s v="CUST3226"/>
    <s v="Daniel Rivers"/>
    <s v="steven.phillips@outlook.com"/>
    <x v="0"/>
    <d v="2023-02-22T00:00:00"/>
    <x v="89"/>
    <x v="4"/>
    <x v="0"/>
    <s v="April"/>
    <x v="0"/>
    <s v="PROD3284"/>
    <x v="8"/>
    <x v="2"/>
    <n v="874"/>
    <n v="5"/>
    <n v="4368"/>
    <x v="0"/>
    <n v="525"/>
    <n v="7"/>
    <x v="0"/>
    <n v="0.2999084249084249"/>
    <n v="1310"/>
  </r>
  <r>
    <s v="ORD004867"/>
    <s v="CUST7026"/>
    <s v="Jessica Santana"/>
    <s v="aaron.collier@gmail.com"/>
    <x v="1"/>
    <d v="2023-06-15T00:00:00"/>
    <x v="434"/>
    <x v="8"/>
    <x v="1"/>
    <s v="September"/>
    <x v="0"/>
    <s v="PROD9154"/>
    <x v="2"/>
    <x v="1"/>
    <n v="390"/>
    <n v="2"/>
    <n v="780"/>
    <x v="0"/>
    <n v="71"/>
    <n v="6"/>
    <x v="0"/>
    <n v="0.15"/>
    <n v="117"/>
  </r>
  <r>
    <s v="ORD004868"/>
    <s v="CUST7435"/>
    <s v="Kelly Conner"/>
    <s v="amber.hull@outlook.com"/>
    <x v="0"/>
    <d v="2024-10-16T00:00:00"/>
    <x v="181"/>
    <x v="11"/>
    <x v="1"/>
    <s v="July"/>
    <x v="1"/>
    <s v="PROD8126"/>
    <x v="5"/>
    <x v="3"/>
    <n v="93"/>
    <n v="2"/>
    <n v="187"/>
    <x v="1"/>
    <n v="15"/>
    <m/>
    <x v="2"/>
    <n v="0.34759358288770054"/>
    <n v="65"/>
  </r>
  <r>
    <s v="ORD004869"/>
    <s v="CUST6764"/>
    <s v="Catherine Drake"/>
    <s v="mary.parker@outlook.com"/>
    <x v="2"/>
    <d v="2024-03-02T00:00:00"/>
    <x v="25"/>
    <x v="10"/>
    <x v="0"/>
    <s v="February"/>
    <x v="0"/>
    <s v="PROD5785"/>
    <x v="13"/>
    <x v="4"/>
    <n v="346"/>
    <n v="4"/>
    <n v="1382"/>
    <x v="1"/>
    <n v="137"/>
    <n v="2"/>
    <x v="0"/>
    <n v="0.2503617945007236"/>
    <n v="346"/>
  </r>
  <r>
    <s v="ORD004870"/>
    <s v="CUST9141"/>
    <s v="Michael Mitchell"/>
    <s v="timothy.howard@yahoo.com"/>
    <x v="2"/>
    <d v="2023-10-15T00:00:00"/>
    <x v="18"/>
    <x v="2"/>
    <x v="1"/>
    <s v="May"/>
    <x v="1"/>
    <s v="PROD4882"/>
    <x v="10"/>
    <x v="2"/>
    <n v="247"/>
    <n v="2"/>
    <n v="495"/>
    <x v="2"/>
    <n v="37"/>
    <m/>
    <x v="2"/>
    <n v="0.29898989898989897"/>
    <n v="148"/>
  </r>
  <r>
    <s v="ORD004871"/>
    <s v="CUST6402"/>
    <s v="Brian Peterson"/>
    <s v="daniel.fletcher@outlook.com"/>
    <x v="3"/>
    <d v="2023-10-09T00:00:00"/>
    <x v="222"/>
    <x v="5"/>
    <x v="0"/>
    <s v="October"/>
    <x v="0"/>
    <s v="PROD1086"/>
    <x v="21"/>
    <x v="1"/>
    <n v="571"/>
    <n v="3"/>
    <n v="1714"/>
    <x v="1"/>
    <n v="171"/>
    <n v="3"/>
    <x v="0"/>
    <n v="0.1499416569428238"/>
    <n v="257"/>
  </r>
  <r>
    <s v="ORD004872"/>
    <s v="CUST8844"/>
    <s v="Christopher Barton"/>
    <s v="meghan.bryant@outlook.com"/>
    <x v="3"/>
    <d v="2023-02-03T00:00:00"/>
    <x v="44"/>
    <x v="3"/>
    <x v="1"/>
    <s v="March"/>
    <x v="0"/>
    <s v="PROD3555"/>
    <x v="1"/>
    <x v="1"/>
    <n v="484"/>
    <n v="5"/>
    <n v="2422"/>
    <x v="0"/>
    <n v="131"/>
    <n v="8"/>
    <x v="1"/>
    <n v="0.14987613542526837"/>
    <n v="363"/>
  </r>
  <r>
    <s v="ORD004873"/>
    <s v="CUST6669"/>
    <s v="Courtney Joseph"/>
    <s v="bobby.butler@hotmail.com"/>
    <x v="1"/>
    <d v="2023-02-28T00:00:00"/>
    <x v="586"/>
    <x v="2"/>
    <x v="1"/>
    <s v="May"/>
    <x v="0"/>
    <s v="PROD3944"/>
    <x v="14"/>
    <x v="4"/>
    <n v="476"/>
    <n v="3"/>
    <n v="1429"/>
    <x v="3"/>
    <n v="99"/>
    <n v="10"/>
    <x v="1"/>
    <n v="0.24982505248425471"/>
    <n v="357"/>
  </r>
  <r>
    <s v="ORD004874"/>
    <s v="CUST1420"/>
    <s v="Samantha Blake"/>
    <s v="julie.todd@gmail.com"/>
    <x v="6"/>
    <d v="2024-06-28T00:00:00"/>
    <x v="135"/>
    <x v="5"/>
    <x v="1"/>
    <s v="October"/>
    <x v="0"/>
    <s v="PROD4902"/>
    <x v="0"/>
    <x v="0"/>
    <n v="215"/>
    <n v="2"/>
    <n v="429"/>
    <x v="2"/>
    <n v="61"/>
    <n v="7"/>
    <x v="0"/>
    <n v="0.40093240093240096"/>
    <n v="172"/>
  </r>
  <r>
    <s v="ORD004875"/>
    <s v="CUST4274"/>
    <s v="Mandy Coleman"/>
    <s v="claudia.brown@hotmail.com"/>
    <x v="3"/>
    <d v="2024-01-01T00:00:00"/>
    <x v="448"/>
    <x v="11"/>
    <x v="0"/>
    <s v="July"/>
    <x v="0"/>
    <s v="PROD5507"/>
    <x v="3"/>
    <x v="1"/>
    <n v="959"/>
    <n v="3"/>
    <n v="2878"/>
    <x v="1"/>
    <n v="147"/>
    <n v="9"/>
    <x v="1"/>
    <n v="0.15010423905489922"/>
    <n v="432"/>
  </r>
  <r>
    <s v="ORD004876"/>
    <s v="CUST7752"/>
    <s v="Tracie Bridges"/>
    <s v="joseph.smith@hotmail.com"/>
    <x v="1"/>
    <d v="2023-06-26T00:00:00"/>
    <x v="428"/>
    <x v="0"/>
    <x v="1"/>
    <s v="January"/>
    <x v="1"/>
    <s v="PROD9969"/>
    <x v="20"/>
    <x v="3"/>
    <n v="603"/>
    <n v="2"/>
    <n v="1206"/>
    <x v="3"/>
    <n v="177"/>
    <m/>
    <x v="2"/>
    <n v="0.34991708126036486"/>
    <n v="422"/>
  </r>
  <r>
    <s v="ORD004877"/>
    <s v="CUST9846"/>
    <s v="Lori Davis"/>
    <s v="jeremy.nelson@yahoo.com"/>
    <x v="1"/>
    <d v="2023-12-02T00:00:00"/>
    <x v="309"/>
    <x v="9"/>
    <x v="0"/>
    <s v="June"/>
    <x v="0"/>
    <s v="PROD8761"/>
    <x v="13"/>
    <x v="4"/>
    <n v="1159"/>
    <n v="1"/>
    <n v="1159"/>
    <x v="1"/>
    <n v="62"/>
    <n v="7"/>
    <x v="0"/>
    <n v="0.25021570319240727"/>
    <n v="290"/>
  </r>
  <r>
    <s v="ORD004878"/>
    <s v="CUST1262"/>
    <s v="Wanda Payne"/>
    <s v="sara.gates@hotmail.com"/>
    <x v="3"/>
    <d v="2023-03-11T00:00:00"/>
    <x v="228"/>
    <x v="4"/>
    <x v="1"/>
    <s v="April"/>
    <x v="0"/>
    <s v="PROD6813"/>
    <x v="4"/>
    <x v="2"/>
    <n v="843"/>
    <n v="5"/>
    <n v="4216"/>
    <x v="1"/>
    <n v="434"/>
    <n v="9"/>
    <x v="1"/>
    <n v="0.30004743833017078"/>
    <n v="1265"/>
  </r>
  <r>
    <s v="ORD004879"/>
    <s v="CUST3397"/>
    <s v="Virginia Wiley"/>
    <s v="alex.gonzalez@gmail.com"/>
    <x v="6"/>
    <d v="2024-09-16T00:00:00"/>
    <x v="1"/>
    <x v="1"/>
    <x v="0"/>
    <s v="December"/>
    <x v="0"/>
    <s v="PROD5136"/>
    <x v="3"/>
    <x v="1"/>
    <n v="219"/>
    <n v="4"/>
    <n v="875"/>
    <x v="0"/>
    <n v="131"/>
    <n v="7"/>
    <x v="0"/>
    <n v="0.14971428571428572"/>
    <n v="131"/>
  </r>
  <r>
    <s v="ORD004880"/>
    <s v="CUST8119"/>
    <s v="Christian Ponce"/>
    <s v="amanda.newton@yahoo.com"/>
    <x v="2"/>
    <d v="2024-04-04T00:00:00"/>
    <x v="577"/>
    <x v="5"/>
    <x v="1"/>
    <s v="October"/>
    <x v="0"/>
    <s v="PROD6433"/>
    <x v="0"/>
    <x v="0"/>
    <n v="981"/>
    <n v="1"/>
    <n v="981"/>
    <x v="4"/>
    <n v="95"/>
    <n v="8"/>
    <x v="1"/>
    <n v="0.39959225280326199"/>
    <n v="392"/>
  </r>
  <r>
    <s v="ORD004881"/>
    <s v="CUST7809"/>
    <s v="Eric Andrews"/>
    <s v="david.archer@outlook.com"/>
    <x v="0"/>
    <d v="2024-03-08T00:00:00"/>
    <x v="453"/>
    <x v="2"/>
    <x v="0"/>
    <s v="May"/>
    <x v="0"/>
    <s v="PROD2059"/>
    <x v="8"/>
    <x v="2"/>
    <n v="383"/>
    <n v="3"/>
    <n v="1148"/>
    <x v="1"/>
    <n v="64"/>
    <n v="10"/>
    <x v="1"/>
    <n v="0.29965156794425085"/>
    <n v="344"/>
  </r>
  <r>
    <s v="ORD004882"/>
    <s v="CUST6823"/>
    <s v="Alan Turner"/>
    <s v="seth.lloyd@outlook.com"/>
    <x v="3"/>
    <d v="2024-06-03T00:00:00"/>
    <x v="594"/>
    <x v="2"/>
    <x v="1"/>
    <s v="May"/>
    <x v="0"/>
    <s v="PROD1314"/>
    <x v="1"/>
    <x v="1"/>
    <n v="916"/>
    <n v="5"/>
    <n v="4582"/>
    <x v="1"/>
    <n v="586"/>
    <n v="5"/>
    <x v="0"/>
    <n v="0.14993452640768223"/>
    <n v="687"/>
  </r>
  <r>
    <s v="ORD004883"/>
    <s v="CUST4056"/>
    <s v="Michael Cain MD"/>
    <s v="michele.roach@outlook.com"/>
    <x v="3"/>
    <d v="2024-05-12T00:00:00"/>
    <x v="567"/>
    <x v="9"/>
    <x v="1"/>
    <s v="June"/>
    <x v="0"/>
    <s v="PROD3977"/>
    <x v="3"/>
    <x v="1"/>
    <n v="30"/>
    <n v="1"/>
    <n v="30"/>
    <x v="1"/>
    <n v="4"/>
    <n v="10"/>
    <x v="1"/>
    <n v="0.16666666666666666"/>
    <n v="5"/>
  </r>
  <r>
    <s v="ORD004884"/>
    <s v="CUST1869"/>
    <s v="Suzanne Cooley"/>
    <s v="jack.roman@yahoo.com"/>
    <x v="0"/>
    <d v="2023-02-15T00:00:00"/>
    <x v="684"/>
    <x v="9"/>
    <x v="1"/>
    <s v="June"/>
    <x v="0"/>
    <s v="PROD2191"/>
    <x v="5"/>
    <x v="3"/>
    <n v="635"/>
    <n v="3"/>
    <n v="1905"/>
    <x v="1"/>
    <n v="238"/>
    <n v="2"/>
    <x v="0"/>
    <n v="0.35013123359580051"/>
    <n v="667"/>
  </r>
  <r>
    <s v="ORD004885"/>
    <s v="CUST4885"/>
    <s v="Ms. Michelle Hampton"/>
    <s v="danielle.holloway@outlook.com"/>
    <x v="5"/>
    <d v="2024-02-13T00:00:00"/>
    <x v="164"/>
    <x v="8"/>
    <x v="1"/>
    <s v="September"/>
    <x v="0"/>
    <s v="PROD2414"/>
    <x v="11"/>
    <x v="3"/>
    <n v="271"/>
    <n v="5"/>
    <n v="1355"/>
    <x v="2"/>
    <n v="110"/>
    <n v="7"/>
    <x v="0"/>
    <n v="0.34981549815498153"/>
    <n v="474"/>
  </r>
  <r>
    <s v="ORD004886"/>
    <s v="CUST1080"/>
    <s v="Anthony Robinson Jr."/>
    <s v="sandra.patel@hotmail.com"/>
    <x v="0"/>
    <d v="2023-04-24T00:00:00"/>
    <x v="227"/>
    <x v="5"/>
    <x v="1"/>
    <s v="October"/>
    <x v="0"/>
    <s v="PROD8217"/>
    <x v="9"/>
    <x v="4"/>
    <n v="603"/>
    <n v="1"/>
    <n v="603"/>
    <x v="1"/>
    <n v="74"/>
    <n v="5"/>
    <x v="0"/>
    <n v="0.25041459369817581"/>
    <n v="151"/>
  </r>
  <r>
    <s v="ORD004887"/>
    <s v="CUST6388"/>
    <s v="Lori Jones"/>
    <s v="michael.harris@hotmail.com"/>
    <x v="4"/>
    <d v="2023-03-02T00:00:00"/>
    <x v="592"/>
    <x v="5"/>
    <x v="1"/>
    <s v="October"/>
    <x v="1"/>
    <s v="PROD7948"/>
    <x v="10"/>
    <x v="2"/>
    <n v="1041"/>
    <n v="1"/>
    <n v="1041"/>
    <x v="1"/>
    <n v="74"/>
    <m/>
    <x v="2"/>
    <n v="0.29971181556195964"/>
    <n v="312"/>
  </r>
  <r>
    <s v="ORD004888"/>
    <s v="CUST3106"/>
    <s v="Anna Lawson"/>
    <s v="nicholas.walker@hotmail.com"/>
    <x v="1"/>
    <d v="2023-12-06T00:00:00"/>
    <x v="208"/>
    <x v="4"/>
    <x v="1"/>
    <s v="April"/>
    <x v="0"/>
    <s v="PROD5958"/>
    <x v="17"/>
    <x v="3"/>
    <n v="253"/>
    <n v="4"/>
    <n v="1013"/>
    <x v="1"/>
    <n v="129"/>
    <n v="6"/>
    <x v="0"/>
    <n v="0.3504442250740375"/>
    <n v="355"/>
  </r>
  <r>
    <s v="ORD004889"/>
    <s v="CUST9116"/>
    <s v="Sean Howell"/>
    <s v="edwin.steele@gmail.com"/>
    <x v="2"/>
    <d v="2023-04-01T00:00:00"/>
    <x v="394"/>
    <x v="5"/>
    <x v="0"/>
    <s v="October"/>
    <x v="0"/>
    <s v="PROD7404"/>
    <x v="0"/>
    <x v="0"/>
    <n v="636"/>
    <n v="2"/>
    <n v="1273"/>
    <x v="0"/>
    <n v="68"/>
    <n v="8"/>
    <x v="1"/>
    <n v="0.39984289080911234"/>
    <n v="509"/>
  </r>
  <r>
    <s v="ORD004890"/>
    <s v="CUST2712"/>
    <s v="Tonya Woods"/>
    <s v="tanner.lloyd@gmail.com"/>
    <x v="3"/>
    <d v="2023-09-24T00:00:00"/>
    <x v="87"/>
    <x v="9"/>
    <x v="1"/>
    <s v="June"/>
    <x v="0"/>
    <s v="PROD4407"/>
    <x v="6"/>
    <x v="0"/>
    <n v="103"/>
    <n v="1"/>
    <n v="103"/>
    <x v="1"/>
    <n v="13"/>
    <n v="8"/>
    <x v="1"/>
    <n v="0.39805825242718446"/>
    <n v="41"/>
  </r>
  <r>
    <s v="ORD004891"/>
    <s v="CUST9870"/>
    <s v="Nathan Alvarez"/>
    <s v="stacy.williams@hotmail.com"/>
    <x v="5"/>
    <d v="2024-07-27T00:00:00"/>
    <x v="536"/>
    <x v="9"/>
    <x v="0"/>
    <s v="June"/>
    <x v="0"/>
    <s v="PROD6284"/>
    <x v="14"/>
    <x v="4"/>
    <n v="883"/>
    <n v="4"/>
    <n v="3532"/>
    <x v="0"/>
    <n v="459"/>
    <n v="4"/>
    <x v="0"/>
    <n v="0.25"/>
    <n v="883"/>
  </r>
  <r>
    <s v="ORD004892"/>
    <s v="CUST3314"/>
    <s v="Julie Miller"/>
    <s v="nathan.brewer@outlook.com"/>
    <x v="0"/>
    <d v="2024-05-12T00:00:00"/>
    <x v="158"/>
    <x v="0"/>
    <x v="0"/>
    <s v="January"/>
    <x v="0"/>
    <s v="PROD3756"/>
    <x v="7"/>
    <x v="4"/>
    <n v="414"/>
    <n v="1"/>
    <n v="414"/>
    <x v="0"/>
    <n v="41"/>
    <n v="3"/>
    <x v="0"/>
    <n v="0.25120772946859904"/>
    <n v="104"/>
  </r>
  <r>
    <s v="ORD004893"/>
    <s v="CUST4841"/>
    <s v="Nathaniel Davis"/>
    <s v="tina.moore@yahoo.com"/>
    <x v="5"/>
    <d v="2023-02-17T00:00:00"/>
    <x v="701"/>
    <x v="1"/>
    <x v="0"/>
    <s v="December"/>
    <x v="0"/>
    <s v="PROD9528"/>
    <x v="2"/>
    <x v="1"/>
    <n v="1286"/>
    <n v="4"/>
    <n v="5143"/>
    <x v="1"/>
    <n v="334"/>
    <n v="7"/>
    <x v="0"/>
    <n v="0.14991250243048804"/>
    <n v="771"/>
  </r>
  <r>
    <s v="ORD004894"/>
    <s v="CUST6995"/>
    <s v="Leah Cortez"/>
    <s v="jennifer.dalton@outlook.com"/>
    <x v="1"/>
    <d v="2023-04-12T00:00:00"/>
    <x v="446"/>
    <x v="10"/>
    <x v="0"/>
    <s v="February"/>
    <x v="0"/>
    <s v="PROD2322"/>
    <x v="17"/>
    <x v="3"/>
    <n v="79"/>
    <n v="2"/>
    <n v="158"/>
    <x v="0"/>
    <n v="16"/>
    <n v="8"/>
    <x v="1"/>
    <n v="0.34810126582278483"/>
    <n v="55"/>
  </r>
  <r>
    <s v="ORD004895"/>
    <s v="CUST9005"/>
    <s v="Kimberly Richard"/>
    <s v="catherine.miller@hotmail.com"/>
    <x v="4"/>
    <d v="2023-02-05T00:00:00"/>
    <x v="329"/>
    <x v="11"/>
    <x v="1"/>
    <s v="July"/>
    <x v="0"/>
    <s v="PROD5285"/>
    <x v="2"/>
    <x v="1"/>
    <n v="994"/>
    <n v="6"/>
    <n v="5962"/>
    <x v="1"/>
    <n v="889"/>
    <n v="6"/>
    <x v="0"/>
    <n v="0.14994968131499498"/>
    <n v="894"/>
  </r>
  <r>
    <s v="ORD004896"/>
    <s v="CUST8700"/>
    <s v="Melissa Jones"/>
    <s v="gregory.kennedy@yahoo.com"/>
    <x v="0"/>
    <d v="2024-10-30T00:00:00"/>
    <x v="705"/>
    <x v="5"/>
    <x v="1"/>
    <s v="October"/>
    <x v="1"/>
    <s v="PROD3496"/>
    <x v="18"/>
    <x v="0"/>
    <n v="968"/>
    <n v="3"/>
    <n v="2904"/>
    <x v="1"/>
    <n v="349"/>
    <m/>
    <x v="2"/>
    <n v="0.40013774104683197"/>
    <n v="1162"/>
  </r>
  <r>
    <s v="ORD004897"/>
    <s v="CUST4604"/>
    <s v="Brittany Shaw"/>
    <s v="dawn.hart@gmail.com"/>
    <x v="1"/>
    <d v="2024-09-20T00:00:00"/>
    <x v="102"/>
    <x v="1"/>
    <x v="1"/>
    <s v="December"/>
    <x v="0"/>
    <s v="PROD1191"/>
    <x v="21"/>
    <x v="1"/>
    <n v="1798"/>
    <n v="10"/>
    <n v="17984"/>
    <x v="0"/>
    <n v="919"/>
    <n v="6"/>
    <x v="0"/>
    <n v="0.15002224199288255"/>
    <n v="2698"/>
  </r>
  <r>
    <s v="ORD004898"/>
    <s v="CUST8436"/>
    <s v="Ian Dunn"/>
    <s v="brianna.walls@yahoo.com"/>
    <x v="3"/>
    <d v="2023-09-17T00:00:00"/>
    <x v="481"/>
    <x v="9"/>
    <x v="0"/>
    <s v="June"/>
    <x v="0"/>
    <s v="PROD9269"/>
    <x v="21"/>
    <x v="1"/>
    <n v="722"/>
    <n v="1"/>
    <n v="722"/>
    <x v="0"/>
    <n v="55"/>
    <n v="8"/>
    <x v="1"/>
    <n v="0.14958448753462603"/>
    <n v="108"/>
  </r>
  <r>
    <s v="ORD004899"/>
    <s v="CUST9005"/>
    <s v="Kimberly Richard"/>
    <s v="catherine.miller@hotmail.com"/>
    <x v="4"/>
    <d v="2023-02-05T00:00:00"/>
    <x v="291"/>
    <x v="11"/>
    <x v="1"/>
    <s v="July"/>
    <x v="0"/>
    <s v="PROD6272"/>
    <x v="1"/>
    <x v="1"/>
    <n v="434"/>
    <n v="3"/>
    <n v="1303"/>
    <x v="1"/>
    <n v="103"/>
    <n v="6"/>
    <x v="0"/>
    <n v="0.14965464313123561"/>
    <n v="195"/>
  </r>
  <r>
    <s v="ORD004900"/>
    <s v="CUST4612"/>
    <s v="Jeremiah Sutton"/>
    <s v="christine.edwards@yahoo.com"/>
    <x v="0"/>
    <d v="2024-04-14T00:00:00"/>
    <x v="232"/>
    <x v="5"/>
    <x v="0"/>
    <s v="October"/>
    <x v="0"/>
    <s v="PROD8818"/>
    <x v="0"/>
    <x v="0"/>
    <n v="900"/>
    <n v="2"/>
    <n v="1800"/>
    <x v="0"/>
    <n v="257"/>
    <n v="10"/>
    <x v="1"/>
    <n v="0.4"/>
    <n v="720"/>
  </r>
  <r>
    <s v="ORD004901"/>
    <s v="CUST8947"/>
    <s v="James Williams"/>
    <s v="caitlin.vargas@hotmail.com"/>
    <x v="6"/>
    <d v="2024-10-08T00:00:00"/>
    <x v="199"/>
    <x v="0"/>
    <x v="1"/>
    <s v="January"/>
    <x v="0"/>
    <s v="PROD1115"/>
    <x v="20"/>
    <x v="3"/>
    <n v="323"/>
    <n v="2"/>
    <n v="646"/>
    <x v="0"/>
    <n v="40"/>
    <n v="3"/>
    <x v="0"/>
    <n v="0.34984520123839008"/>
    <n v="226"/>
  </r>
  <r>
    <s v="ORD004902"/>
    <s v="CUST8541"/>
    <s v="Stephanie Moore"/>
    <s v="jose.anderson@hotmail.com"/>
    <x v="6"/>
    <d v="2024-06-02T00:00:00"/>
    <x v="63"/>
    <x v="1"/>
    <x v="1"/>
    <s v="December"/>
    <x v="0"/>
    <s v="PROD4047"/>
    <x v="16"/>
    <x v="0"/>
    <n v="173"/>
    <n v="8"/>
    <n v="1386"/>
    <x v="2"/>
    <n v="147"/>
    <n v="3"/>
    <x v="0"/>
    <n v="0.39971139971139968"/>
    <n v="554"/>
  </r>
  <r>
    <s v="ORD004903"/>
    <s v="CUST1150"/>
    <s v="Lisa Ferrell"/>
    <s v="garrett.clark@outlook.com"/>
    <x v="3"/>
    <d v="2023-12-07T00:00:00"/>
    <x v="200"/>
    <x v="1"/>
    <x v="0"/>
    <s v="December"/>
    <x v="0"/>
    <s v="PROD3331"/>
    <x v="4"/>
    <x v="2"/>
    <n v="1173"/>
    <n v="6"/>
    <n v="7041"/>
    <x v="4"/>
    <n v="914"/>
    <n v="6"/>
    <x v="0"/>
    <n v="0.29995739241585001"/>
    <n v="2112"/>
  </r>
  <r>
    <s v="ORD004904"/>
    <s v="CUST6402"/>
    <s v="Lauren Smith"/>
    <s v="cindy.turner@hotmail.com"/>
    <x v="3"/>
    <d v="2023-09-27T00:00:00"/>
    <x v="387"/>
    <x v="11"/>
    <x v="1"/>
    <s v="July"/>
    <x v="1"/>
    <s v="PROD2990"/>
    <x v="2"/>
    <x v="1"/>
    <n v="415"/>
    <n v="3"/>
    <n v="1244"/>
    <x v="2"/>
    <n v="115"/>
    <m/>
    <x v="2"/>
    <n v="0.15032154340836013"/>
    <n v="187"/>
  </r>
  <r>
    <s v="ORD004905"/>
    <s v="CUST3989"/>
    <s v="Sara Campbell"/>
    <s v="rose.evans@hotmail.com"/>
    <x v="5"/>
    <d v="2024-09-25T00:00:00"/>
    <x v="405"/>
    <x v="10"/>
    <x v="0"/>
    <s v="February"/>
    <x v="1"/>
    <s v="PROD5975"/>
    <x v="16"/>
    <x v="0"/>
    <n v="605"/>
    <n v="3"/>
    <n v="1814"/>
    <x v="1"/>
    <n v="228"/>
    <m/>
    <x v="2"/>
    <n v="0.39966923925027564"/>
    <n v="725"/>
  </r>
  <r>
    <s v="ORD004906"/>
    <s v="CUST9313"/>
    <s v="Rachel White"/>
    <s v="laurie.chaney@outlook.com"/>
    <x v="0"/>
    <d v="2024-06-21T00:00:00"/>
    <x v="171"/>
    <x v="10"/>
    <x v="0"/>
    <s v="February"/>
    <x v="0"/>
    <s v="PROD7166"/>
    <x v="14"/>
    <x v="4"/>
    <n v="805"/>
    <n v="3"/>
    <n v="2416"/>
    <x v="1"/>
    <n v="199"/>
    <n v="2"/>
    <x v="0"/>
    <n v="0.25"/>
    <n v="604"/>
  </r>
  <r>
    <s v="ORD004907"/>
    <s v="CUST8761"/>
    <s v="Donna Woodward"/>
    <s v="janet.mcguire@outlook.com"/>
    <x v="4"/>
    <d v="2024-02-25T00:00:00"/>
    <x v="620"/>
    <x v="2"/>
    <x v="0"/>
    <s v="May"/>
    <x v="0"/>
    <s v="PROD8654"/>
    <x v="8"/>
    <x v="2"/>
    <n v="542"/>
    <n v="4"/>
    <n v="2169"/>
    <x v="0"/>
    <n v="302"/>
    <n v="3"/>
    <x v="0"/>
    <n v="0.30013831258644535"/>
    <n v="651"/>
  </r>
  <r>
    <s v="ORD004908"/>
    <s v="CUST7973"/>
    <s v="Paul Lane"/>
    <s v="sierra.brown@hotmail.com"/>
    <x v="3"/>
    <d v="2023-07-10T00:00:00"/>
    <x v="658"/>
    <x v="9"/>
    <x v="1"/>
    <s v="June"/>
    <x v="0"/>
    <s v="PROD6240"/>
    <x v="9"/>
    <x v="4"/>
    <n v="811"/>
    <n v="1"/>
    <n v="811"/>
    <x v="0"/>
    <n v="57"/>
    <n v="3"/>
    <x v="0"/>
    <n v="0.25030826140567203"/>
    <n v="203"/>
  </r>
  <r>
    <s v="ORD004909"/>
    <s v="CUST6399"/>
    <s v="Barbara Brooks"/>
    <s v="hailey.barnes@hotmail.com"/>
    <x v="3"/>
    <d v="2024-02-27T00:00:00"/>
    <x v="156"/>
    <x v="4"/>
    <x v="0"/>
    <s v="April"/>
    <x v="1"/>
    <s v="PROD6673"/>
    <x v="19"/>
    <x v="2"/>
    <n v="736"/>
    <n v="5"/>
    <n v="3682"/>
    <x v="4"/>
    <n v="308"/>
    <m/>
    <x v="2"/>
    <n v="0.2998370450841934"/>
    <n v="1104"/>
  </r>
  <r>
    <s v="ORD004910"/>
    <s v="CUST7203"/>
    <s v="Jessica Crawford"/>
    <s v="sarah.nichols@yahoo.com"/>
    <x v="5"/>
    <d v="2024-01-03T00:00:00"/>
    <x v="422"/>
    <x v="2"/>
    <x v="1"/>
    <s v="May"/>
    <x v="0"/>
    <s v="PROD1595"/>
    <x v="7"/>
    <x v="4"/>
    <n v="435"/>
    <n v="3"/>
    <n v="1305"/>
    <x v="1"/>
    <n v="183"/>
    <n v="8"/>
    <x v="1"/>
    <n v="0.24980842911877393"/>
    <n v="326"/>
  </r>
  <r>
    <s v="ORD004911"/>
    <s v="CUST8081"/>
    <s v="Connie Bridges"/>
    <s v="autumn.may@yahoo.com"/>
    <x v="1"/>
    <d v="2024-04-05T00:00:00"/>
    <x v="96"/>
    <x v="7"/>
    <x v="0"/>
    <s v="November"/>
    <x v="0"/>
    <s v="PROD5810"/>
    <x v="1"/>
    <x v="1"/>
    <n v="1210"/>
    <n v="7"/>
    <n v="8472"/>
    <x v="3"/>
    <n v="1161"/>
    <n v="5"/>
    <x v="0"/>
    <n v="0.15002360717658167"/>
    <n v="1271"/>
  </r>
  <r>
    <s v="ORD004912"/>
    <s v="CUST4905"/>
    <s v="Patrick Boyer"/>
    <s v="taylor.vazquez@gmail.com"/>
    <x v="5"/>
    <d v="2024-04-21T00:00:00"/>
    <x v="630"/>
    <x v="6"/>
    <x v="1"/>
    <s v="August"/>
    <x v="0"/>
    <s v="PROD6193"/>
    <x v="12"/>
    <x v="3"/>
    <n v="504"/>
    <n v="2"/>
    <n v="1008"/>
    <x v="0"/>
    <n v="150"/>
    <n v="2"/>
    <x v="0"/>
    <n v="0.35019841269841268"/>
    <n v="353"/>
  </r>
  <r>
    <s v="ORD004913"/>
    <s v="CUST1051"/>
    <s v="Bryan Pearson"/>
    <s v="pamela.frost@gmail.com"/>
    <x v="0"/>
    <d v="2023-04-30T00:00:00"/>
    <x v="132"/>
    <x v="7"/>
    <x v="0"/>
    <s v="November"/>
    <x v="0"/>
    <s v="PROD9069"/>
    <x v="11"/>
    <x v="3"/>
    <n v="673"/>
    <n v="4"/>
    <n v="2692"/>
    <x v="0"/>
    <n v="159"/>
    <n v="6"/>
    <x v="0"/>
    <n v="0.34992570579494797"/>
    <n v="942"/>
  </r>
  <r>
    <s v="ORD004914"/>
    <s v="CUST9985"/>
    <s v="Michele Collins"/>
    <s v="gerald.jackson@hotmail.com"/>
    <x v="2"/>
    <d v="2024-03-22T00:00:00"/>
    <x v="373"/>
    <x v="9"/>
    <x v="0"/>
    <s v="June"/>
    <x v="0"/>
    <s v="PROD2554"/>
    <x v="6"/>
    <x v="0"/>
    <n v="1171"/>
    <n v="2"/>
    <n v="2343"/>
    <x v="0"/>
    <n v="284"/>
    <n v="6"/>
    <x v="0"/>
    <n v="0.39991463935125909"/>
    <n v="937"/>
  </r>
  <r>
    <s v="ORD004915"/>
    <s v="CUST8373"/>
    <s v="Tracy Sanders"/>
    <s v="john.richardson@hotmail.com"/>
    <x v="0"/>
    <d v="2024-04-12T00:00:00"/>
    <x v="255"/>
    <x v="5"/>
    <x v="1"/>
    <s v="October"/>
    <x v="0"/>
    <s v="PROD7921"/>
    <x v="7"/>
    <x v="4"/>
    <n v="108"/>
    <n v="2"/>
    <n v="216"/>
    <x v="0"/>
    <n v="17"/>
    <n v="2"/>
    <x v="0"/>
    <n v="0.25"/>
    <n v="54"/>
  </r>
  <r>
    <s v="ORD004916"/>
    <s v="CUST5632"/>
    <s v="Darin Pace"/>
    <s v="diamond.lee@outlook.com"/>
    <x v="0"/>
    <d v="2024-04-08T00:00:00"/>
    <x v="654"/>
    <x v="4"/>
    <x v="0"/>
    <s v="April"/>
    <x v="1"/>
    <s v="PROD3689"/>
    <x v="12"/>
    <x v="3"/>
    <n v="395"/>
    <n v="3"/>
    <n v="1185"/>
    <x v="4"/>
    <n v="176"/>
    <m/>
    <x v="2"/>
    <n v="0.35021097046413502"/>
    <n v="415"/>
  </r>
  <r>
    <s v="ORD004917"/>
    <s v="CUST9138"/>
    <s v="Robert Carroll"/>
    <s v="stephanie.miller@gmail.com"/>
    <x v="1"/>
    <d v="2024-06-10T00:00:00"/>
    <x v="55"/>
    <x v="5"/>
    <x v="0"/>
    <s v="October"/>
    <x v="2"/>
    <s v="PROD2373"/>
    <x v="2"/>
    <x v="1"/>
    <n v="369"/>
    <n v="2"/>
    <n v="738"/>
    <x v="0"/>
    <n v="43"/>
    <m/>
    <x v="2"/>
    <n v="0.15040650406504066"/>
    <n v="111"/>
  </r>
  <r>
    <s v="ORD004918"/>
    <s v="CUST2034"/>
    <s v="Mackenzie Wood"/>
    <s v="tammy.davis@outlook.com"/>
    <x v="0"/>
    <d v="2023-03-22T00:00:00"/>
    <x v="357"/>
    <x v="0"/>
    <x v="1"/>
    <s v="January"/>
    <x v="0"/>
    <s v="PROD5506"/>
    <x v="4"/>
    <x v="2"/>
    <n v="542"/>
    <n v="4"/>
    <n v="2166"/>
    <x v="4"/>
    <n v="210"/>
    <n v="9"/>
    <x v="1"/>
    <n v="0.30009233610341646"/>
    <n v="650"/>
  </r>
  <r>
    <s v="ORD004919"/>
    <s v="CUST6741"/>
    <s v="Anthony Patton"/>
    <s v="carmen.maddox@yahoo.com"/>
    <x v="5"/>
    <d v="2024-06-15T00:00:00"/>
    <x v="350"/>
    <x v="5"/>
    <x v="1"/>
    <s v="October"/>
    <x v="2"/>
    <s v="PROD3925"/>
    <x v="4"/>
    <x v="2"/>
    <n v="1083"/>
    <n v="6"/>
    <n v="6496"/>
    <x v="2"/>
    <n v="554"/>
    <m/>
    <x v="2"/>
    <n v="0.30003078817733991"/>
    <n v="1949"/>
  </r>
  <r>
    <s v="ORD004920"/>
    <s v="CUST2421"/>
    <s v="Melissa Jones"/>
    <s v="susan.hernandez@hotmail.com"/>
    <x v="6"/>
    <d v="2023-06-01T00:00:00"/>
    <x v="93"/>
    <x v="4"/>
    <x v="1"/>
    <s v="April"/>
    <x v="0"/>
    <s v="PROD2163"/>
    <x v="0"/>
    <x v="0"/>
    <n v="600"/>
    <n v="2"/>
    <n v="1199"/>
    <x v="0"/>
    <n v="61"/>
    <n v="6"/>
    <x v="0"/>
    <n v="0.40033361134278567"/>
    <n v="480"/>
  </r>
  <r>
    <s v="ORD004921"/>
    <s v="CUST6190"/>
    <s v="Melissa Allen"/>
    <s v="carl.keller@hotmail.com"/>
    <x v="4"/>
    <d v="2024-01-11T00:00:00"/>
    <x v="265"/>
    <x v="8"/>
    <x v="1"/>
    <s v="September"/>
    <x v="0"/>
    <s v="PROD8763"/>
    <x v="4"/>
    <x v="2"/>
    <n v="942"/>
    <n v="5"/>
    <n v="4711"/>
    <x v="2"/>
    <n v="512"/>
    <n v="8"/>
    <x v="1"/>
    <n v="0.29993631925281256"/>
    <n v="1413"/>
  </r>
  <r>
    <s v="ORD004922"/>
    <s v="CUST5037"/>
    <s v="Mark Williams"/>
    <s v="jill.thompson@gmail.com"/>
    <x v="3"/>
    <d v="2024-09-25T00:00:00"/>
    <x v="652"/>
    <x v="3"/>
    <x v="1"/>
    <s v="March"/>
    <x v="2"/>
    <s v="PROD5493"/>
    <x v="20"/>
    <x v="3"/>
    <n v="542"/>
    <n v="5"/>
    <n v="2708"/>
    <x v="2"/>
    <n v="166"/>
    <m/>
    <x v="2"/>
    <n v="0.35007385524372231"/>
    <n v="948"/>
  </r>
  <r>
    <s v="ORD004923"/>
    <s v="CUST2495"/>
    <s v="Michael Chang"/>
    <s v="janice.mcdonald@hotmail.com"/>
    <x v="3"/>
    <d v="2023-10-04T00:00:00"/>
    <x v="76"/>
    <x v="9"/>
    <x v="1"/>
    <s v="June"/>
    <x v="0"/>
    <s v="PROD7026"/>
    <x v="0"/>
    <x v="0"/>
    <n v="1072"/>
    <n v="1"/>
    <n v="1072"/>
    <x v="1"/>
    <n v="71"/>
    <n v="4"/>
    <x v="0"/>
    <n v="0.40018656716417911"/>
    <n v="429"/>
  </r>
  <r>
    <s v="ORD004924"/>
    <s v="CUST8420"/>
    <s v="George Johnson"/>
    <s v="felicia.richard@yahoo.com"/>
    <x v="5"/>
    <d v="2024-03-31T00:00:00"/>
    <x v="383"/>
    <x v="0"/>
    <x v="1"/>
    <s v="January"/>
    <x v="0"/>
    <s v="PROD3404"/>
    <x v="13"/>
    <x v="4"/>
    <n v="775"/>
    <n v="1"/>
    <n v="775"/>
    <x v="2"/>
    <n v="88"/>
    <n v="2"/>
    <x v="0"/>
    <n v="0.25032258064516127"/>
    <n v="194"/>
  </r>
  <r>
    <s v="ORD004925"/>
    <s v="CUST9714"/>
    <s v="Glenn Hawkins"/>
    <s v="ruben.simmons@yahoo.com"/>
    <x v="4"/>
    <d v="2023-07-05T00:00:00"/>
    <x v="294"/>
    <x v="2"/>
    <x v="1"/>
    <s v="May"/>
    <x v="0"/>
    <s v="PROD2483"/>
    <x v="1"/>
    <x v="1"/>
    <n v="934"/>
    <n v="2"/>
    <n v="1868"/>
    <x v="1"/>
    <n v="198"/>
    <n v="8"/>
    <x v="1"/>
    <n v="0.14989293361884368"/>
    <n v="280"/>
  </r>
  <r>
    <s v="ORD004926"/>
    <s v="CUST8581"/>
    <s v="Jennifer Hale"/>
    <s v="martha.ross@hotmail.com"/>
    <x v="2"/>
    <d v="2024-04-01T00:00:00"/>
    <x v="404"/>
    <x v="2"/>
    <x v="0"/>
    <s v="May"/>
    <x v="0"/>
    <s v="PROD1367"/>
    <x v="6"/>
    <x v="0"/>
    <n v="558"/>
    <n v="3"/>
    <n v="1674"/>
    <x v="0"/>
    <n v="202"/>
    <n v="9"/>
    <x v="1"/>
    <n v="0.40023894862604542"/>
    <n v="670"/>
  </r>
  <r>
    <s v="ORD004927"/>
    <s v="CUST8700"/>
    <s v="Melissa Jones"/>
    <s v="gregory.kennedy@yahoo.com"/>
    <x v="0"/>
    <d v="2024-10-30T00:00:00"/>
    <x v="638"/>
    <x v="9"/>
    <x v="0"/>
    <s v="June"/>
    <x v="0"/>
    <s v="PROD5791"/>
    <x v="8"/>
    <x v="2"/>
    <n v="899"/>
    <n v="4"/>
    <n v="3595"/>
    <x v="0"/>
    <n v="378"/>
    <n v="7"/>
    <x v="0"/>
    <n v="0.30013908205841444"/>
    <n v="1079"/>
  </r>
  <r>
    <s v="ORD004928"/>
    <s v="CUST7566"/>
    <s v="Erin Coleman"/>
    <s v="ryan.gonzales@gmail.com"/>
    <x v="1"/>
    <d v="2024-02-10T00:00:00"/>
    <x v="675"/>
    <x v="10"/>
    <x v="0"/>
    <s v="February"/>
    <x v="0"/>
    <s v="PROD5320"/>
    <x v="20"/>
    <x v="3"/>
    <n v="249"/>
    <n v="3"/>
    <n v="748"/>
    <x v="1"/>
    <n v="110"/>
    <n v="3"/>
    <x v="0"/>
    <n v="0.3502673796791444"/>
    <n v="262"/>
  </r>
  <r>
    <s v="ORD004929"/>
    <s v="CUST2780"/>
    <s v="Frank Gonzalez"/>
    <s v="geoffrey.lopez@gmail.com"/>
    <x v="6"/>
    <d v="2023-01-16T00:00:00"/>
    <x v="241"/>
    <x v="8"/>
    <x v="1"/>
    <s v="September"/>
    <x v="0"/>
    <s v="PROD5115"/>
    <x v="19"/>
    <x v="2"/>
    <n v="663"/>
    <n v="3"/>
    <n v="1990"/>
    <x v="1"/>
    <n v="250"/>
    <n v="5"/>
    <x v="0"/>
    <n v="0.3"/>
    <n v="597"/>
  </r>
  <r>
    <s v="ORD004930"/>
    <s v="CUST5845"/>
    <s v="Robert Andrade"/>
    <s v="jason.bell@yahoo.com"/>
    <x v="1"/>
    <d v="2024-09-17T00:00:00"/>
    <x v="136"/>
    <x v="8"/>
    <x v="0"/>
    <s v="September"/>
    <x v="0"/>
    <s v="PROD7560"/>
    <x v="14"/>
    <x v="4"/>
    <n v="700"/>
    <n v="5"/>
    <n v="3498"/>
    <x v="4"/>
    <n v="347"/>
    <n v="5"/>
    <x v="0"/>
    <n v="0.25014293882218408"/>
    <n v="875"/>
  </r>
  <r>
    <s v="ORD004931"/>
    <s v="CUST9673"/>
    <s v="Brenda Hall"/>
    <s v="robert.tran@hotmail.com"/>
    <x v="3"/>
    <d v="2023-07-20T00:00:00"/>
    <x v="60"/>
    <x v="4"/>
    <x v="1"/>
    <s v="April"/>
    <x v="0"/>
    <s v="PROD8628"/>
    <x v="15"/>
    <x v="1"/>
    <n v="998"/>
    <n v="4"/>
    <n v="3991"/>
    <x v="1"/>
    <n v="344"/>
    <n v="5"/>
    <x v="0"/>
    <n v="0.15008769731896768"/>
    <n v="599"/>
  </r>
  <r>
    <s v="ORD004932"/>
    <s v="CUST8715"/>
    <s v="Samantha Jordan"/>
    <s v="ryan.alvarado@outlook.com"/>
    <x v="0"/>
    <d v="2023-11-22T00:00:00"/>
    <x v="606"/>
    <x v="4"/>
    <x v="1"/>
    <s v="April"/>
    <x v="0"/>
    <s v="PROD8929"/>
    <x v="9"/>
    <x v="4"/>
    <n v="750"/>
    <n v="4"/>
    <n v="2998"/>
    <x v="1"/>
    <n v="259"/>
    <n v="4"/>
    <x v="0"/>
    <n v="0.25016677785190128"/>
    <n v="750"/>
  </r>
  <r>
    <s v="ORD004933"/>
    <s v="CUST1312"/>
    <s v="Shawn Chambers"/>
    <s v="sherry.hawkins@outlook.com"/>
    <x v="6"/>
    <d v="2023-04-24T00:00:00"/>
    <x v="687"/>
    <x v="3"/>
    <x v="0"/>
    <s v="March"/>
    <x v="0"/>
    <s v="PROD6876"/>
    <x v="4"/>
    <x v="2"/>
    <n v="993"/>
    <n v="1"/>
    <n v="993"/>
    <x v="1"/>
    <n v="79"/>
    <n v="2"/>
    <x v="0"/>
    <n v="0.30010070493454177"/>
    <n v="298"/>
  </r>
  <r>
    <s v="ORD004934"/>
    <s v="CUST1582"/>
    <s v="Devon Mata"/>
    <s v="kimberly.cantrell@hotmail.com"/>
    <x v="2"/>
    <d v="2024-11-19T00:00:00"/>
    <x v="462"/>
    <x v="2"/>
    <x v="1"/>
    <s v="May"/>
    <x v="1"/>
    <s v="PROD2388"/>
    <x v="14"/>
    <x v="4"/>
    <n v="126"/>
    <n v="1"/>
    <n v="126"/>
    <x v="1"/>
    <n v="12"/>
    <m/>
    <x v="2"/>
    <n v="0.24603174603174602"/>
    <n v="31"/>
  </r>
  <r>
    <s v="ORD004935"/>
    <s v="CUST7435"/>
    <s v="Kelly Conner"/>
    <s v="amber.hull@outlook.com"/>
    <x v="0"/>
    <d v="2024-10-16T00:00:00"/>
    <x v="178"/>
    <x v="11"/>
    <x v="0"/>
    <s v="July"/>
    <x v="0"/>
    <s v="PROD5033"/>
    <x v="2"/>
    <x v="1"/>
    <n v="76"/>
    <n v="3"/>
    <n v="229"/>
    <x v="1"/>
    <n v="22"/>
    <n v="2"/>
    <x v="0"/>
    <n v="0.14847161572052403"/>
    <n v="34"/>
  </r>
  <r>
    <s v="ORD004936"/>
    <s v="CUST9216"/>
    <s v="Cassidy Carson"/>
    <s v="christopher.jackson@yahoo.com"/>
    <x v="6"/>
    <d v="2024-12-30T00:00:00"/>
    <x v="574"/>
    <x v="8"/>
    <x v="0"/>
    <s v="September"/>
    <x v="0"/>
    <s v="PROD9974"/>
    <x v="2"/>
    <x v="1"/>
    <n v="438"/>
    <n v="5"/>
    <n v="2192"/>
    <x v="1"/>
    <n v="285"/>
    <n v="6"/>
    <x v="0"/>
    <n v="0.15009124087591241"/>
    <n v="329"/>
  </r>
  <r>
    <s v="ORD004937"/>
    <s v="CUST1288"/>
    <s v="Kathryn Gentry"/>
    <s v="jennifer.turner@outlook.com"/>
    <x v="1"/>
    <d v="2023-04-22T00:00:00"/>
    <x v="431"/>
    <x v="6"/>
    <x v="0"/>
    <s v="August"/>
    <x v="0"/>
    <s v="PROD5176"/>
    <x v="8"/>
    <x v="2"/>
    <n v="502"/>
    <n v="5"/>
    <n v="2510"/>
    <x v="1"/>
    <n v="147"/>
    <n v="8"/>
    <x v="1"/>
    <n v="0.3"/>
    <n v="753"/>
  </r>
  <r>
    <s v="ORD004938"/>
    <s v="CUST4390"/>
    <s v="Steve Crawford"/>
    <s v="jason.gonzalez@gmail.com"/>
    <x v="6"/>
    <d v="2023-04-03T00:00:00"/>
    <x v="394"/>
    <x v="5"/>
    <x v="0"/>
    <s v="October"/>
    <x v="1"/>
    <s v="PROD5884"/>
    <x v="3"/>
    <x v="1"/>
    <n v="588"/>
    <n v="6"/>
    <n v="3525"/>
    <x v="4"/>
    <n v="354"/>
    <m/>
    <x v="2"/>
    <n v="0.15007092198581559"/>
    <n v="529"/>
  </r>
  <r>
    <s v="ORD004939"/>
    <s v="CUST3993"/>
    <s v="Tammy Ellison"/>
    <s v="patricia.lawson@outlook.com"/>
    <x v="5"/>
    <d v="2024-04-03T00:00:00"/>
    <x v="138"/>
    <x v="10"/>
    <x v="1"/>
    <s v="February"/>
    <x v="0"/>
    <s v="PROD1513"/>
    <x v="0"/>
    <x v="0"/>
    <n v="109"/>
    <n v="2"/>
    <n v="218"/>
    <x v="1"/>
    <n v="32"/>
    <n v="10"/>
    <x v="1"/>
    <n v="0.39908256880733944"/>
    <n v="87"/>
  </r>
  <r>
    <s v="ORD004940"/>
    <s v="CUST6299"/>
    <s v="Anna Chavez"/>
    <s v="theresa.armstrong@yahoo.com"/>
    <x v="0"/>
    <d v="2023-11-30T00:00:00"/>
    <x v="449"/>
    <x v="9"/>
    <x v="1"/>
    <s v="June"/>
    <x v="0"/>
    <s v="PROD8461"/>
    <x v="7"/>
    <x v="4"/>
    <n v="1019"/>
    <n v="4"/>
    <n v="4075"/>
    <x v="1"/>
    <n v="586"/>
    <n v="2"/>
    <x v="0"/>
    <n v="0.25006134969325156"/>
    <n v="1019"/>
  </r>
  <r>
    <s v="ORD004941"/>
    <s v="CUST4546"/>
    <s v="Ian Cameron"/>
    <s v="elizabeth.hendricks@hotmail.com"/>
    <x v="1"/>
    <d v="2023-07-09T00:00:00"/>
    <x v="104"/>
    <x v="7"/>
    <x v="1"/>
    <s v="November"/>
    <x v="0"/>
    <s v="PROD6983"/>
    <x v="1"/>
    <x v="1"/>
    <n v="269"/>
    <n v="6"/>
    <n v="1613"/>
    <x v="1"/>
    <n v="117"/>
    <n v="6"/>
    <x v="0"/>
    <n v="0.15003099814011159"/>
    <n v="242"/>
  </r>
  <r>
    <s v="ORD004942"/>
    <s v="CUST3396"/>
    <s v="Molly Howell"/>
    <s v="diane.ball@hotmail.com"/>
    <x v="0"/>
    <d v="2023-04-13T00:00:00"/>
    <x v="695"/>
    <x v="1"/>
    <x v="1"/>
    <s v="December"/>
    <x v="0"/>
    <s v="PROD6423"/>
    <x v="0"/>
    <x v="0"/>
    <n v="238"/>
    <n v="8"/>
    <n v="1902"/>
    <x v="2"/>
    <n v="109"/>
    <n v="4"/>
    <x v="0"/>
    <n v="0.40010515247108308"/>
    <n v="761"/>
  </r>
  <r>
    <s v="ORD004943"/>
    <s v="CUST4590"/>
    <s v="Jessica Stephens"/>
    <s v="sara.rice@gmail.com"/>
    <x v="3"/>
    <d v="2023-01-05T00:00:00"/>
    <x v="513"/>
    <x v="5"/>
    <x v="1"/>
    <s v="October"/>
    <x v="0"/>
    <s v="PROD1068"/>
    <x v="6"/>
    <x v="0"/>
    <n v="537"/>
    <n v="2"/>
    <n v="1074"/>
    <x v="1"/>
    <n v="63"/>
    <n v="5"/>
    <x v="0"/>
    <n v="0.40037243947858475"/>
    <n v="430"/>
  </r>
  <r>
    <s v="ORD004944"/>
    <s v="CUST4580"/>
    <s v="Anthony Vang"/>
    <s v="jason.allen@outlook.com"/>
    <x v="6"/>
    <d v="2023-05-25T00:00:00"/>
    <x v="78"/>
    <x v="11"/>
    <x v="0"/>
    <s v="July"/>
    <x v="0"/>
    <s v="PROD4898"/>
    <x v="11"/>
    <x v="3"/>
    <n v="768"/>
    <n v="5"/>
    <n v="3840"/>
    <x v="3"/>
    <n v="363"/>
    <n v="10"/>
    <x v="1"/>
    <n v="0.35"/>
    <n v="1344"/>
  </r>
  <r>
    <s v="ORD004945"/>
    <s v="CUST1318"/>
    <s v="Pamela Garcia"/>
    <s v="barbara.reynolds@gmail.com"/>
    <x v="1"/>
    <d v="2023-04-09T00:00:00"/>
    <x v="263"/>
    <x v="7"/>
    <x v="1"/>
    <s v="November"/>
    <x v="0"/>
    <s v="PROD1455"/>
    <x v="1"/>
    <x v="1"/>
    <n v="475"/>
    <n v="4"/>
    <n v="1902"/>
    <x v="0"/>
    <n v="96"/>
    <n v="9"/>
    <x v="1"/>
    <n v="0.14984227129337541"/>
    <n v="285"/>
  </r>
  <r>
    <s v="ORD004946"/>
    <s v="CUST4248"/>
    <s v="Jamie Clark"/>
    <s v="tammy.stokes@hotmail.com"/>
    <x v="2"/>
    <d v="2024-05-21T00:00:00"/>
    <x v="75"/>
    <x v="0"/>
    <x v="1"/>
    <s v="January"/>
    <x v="0"/>
    <s v="PROD1450"/>
    <x v="9"/>
    <x v="4"/>
    <n v="282"/>
    <n v="4"/>
    <n v="1129"/>
    <x v="1"/>
    <n v="152"/>
    <n v="5"/>
    <x v="0"/>
    <n v="0.24977856510186006"/>
    <n v="282"/>
  </r>
  <r>
    <s v="ORD004947"/>
    <s v="CUST8005"/>
    <s v="Jorge Lowe"/>
    <s v="steven.wood@yahoo.com"/>
    <x v="3"/>
    <d v="2024-10-31T00:00:00"/>
    <x v="579"/>
    <x v="3"/>
    <x v="0"/>
    <s v="March"/>
    <x v="0"/>
    <s v="PROD1257"/>
    <x v="17"/>
    <x v="3"/>
    <n v="716"/>
    <n v="3"/>
    <n v="2147"/>
    <x v="0"/>
    <n v="167"/>
    <n v="3"/>
    <x v="0"/>
    <n v="0.3502561714019562"/>
    <n v="752"/>
  </r>
  <r>
    <s v="ORD004948"/>
    <s v="CUST7552"/>
    <s v="Sharon Martinez"/>
    <s v="jacob.hill@gmail.com"/>
    <x v="1"/>
    <d v="2024-09-25T00:00:00"/>
    <x v="457"/>
    <x v="6"/>
    <x v="1"/>
    <s v="August"/>
    <x v="1"/>
    <s v="PROD3015"/>
    <x v="11"/>
    <x v="3"/>
    <n v="308"/>
    <n v="3"/>
    <n v="925"/>
    <x v="1"/>
    <n v="68"/>
    <m/>
    <x v="2"/>
    <n v="0.35027027027027025"/>
    <n v="324"/>
  </r>
  <r>
    <s v="ORD004949"/>
    <s v="CUST8541"/>
    <s v="Stephanie Moore"/>
    <s v="jose.anderson@hotmail.com"/>
    <x v="6"/>
    <d v="2024-06-02T00:00:00"/>
    <x v="588"/>
    <x v="7"/>
    <x v="1"/>
    <s v="November"/>
    <x v="0"/>
    <s v="PROD2014"/>
    <x v="20"/>
    <x v="3"/>
    <n v="1253"/>
    <n v="6"/>
    <n v="7520"/>
    <x v="0"/>
    <n v="753"/>
    <n v="5"/>
    <x v="0"/>
    <n v="0.35"/>
    <n v="2632"/>
  </r>
  <r>
    <s v="ORD004950"/>
    <s v="CUST8835"/>
    <s v="Michael Miller"/>
    <s v="elizabeth.jackson@hotmail.com"/>
    <x v="2"/>
    <d v="2024-11-12T00:00:00"/>
    <x v="321"/>
    <x v="7"/>
    <x v="0"/>
    <s v="November"/>
    <x v="0"/>
    <s v="PROD8273"/>
    <x v="17"/>
    <x v="3"/>
    <n v="1270"/>
    <n v="1"/>
    <n v="1270"/>
    <x v="1"/>
    <n v="70"/>
    <n v="4"/>
    <x v="0"/>
    <n v="0.35039370078740156"/>
    <n v="445"/>
  </r>
  <r>
    <s v="ORD004951"/>
    <s v="CUST1107"/>
    <s v="Michael Hunt"/>
    <s v="matthew.johnson@hotmail.com"/>
    <x v="1"/>
    <d v="2024-11-27T00:00:00"/>
    <x v="2"/>
    <x v="2"/>
    <x v="0"/>
    <s v="May"/>
    <x v="1"/>
    <s v="PROD6274"/>
    <x v="18"/>
    <x v="0"/>
    <n v="125"/>
    <n v="4"/>
    <n v="498"/>
    <x v="1"/>
    <n v="63"/>
    <m/>
    <x v="2"/>
    <n v="0.39959839357429716"/>
    <n v="199"/>
  </r>
  <r>
    <s v="ORD004952"/>
    <s v="CUST9036"/>
    <s v="Karen Gonzales"/>
    <s v="barbara.carey@gmail.com"/>
    <x v="6"/>
    <d v="2023-12-04T00:00:00"/>
    <x v="166"/>
    <x v="9"/>
    <x v="0"/>
    <s v="June"/>
    <x v="0"/>
    <s v="PROD2380"/>
    <x v="15"/>
    <x v="1"/>
    <n v="630"/>
    <n v="6"/>
    <n v="3780"/>
    <x v="1"/>
    <n v="564"/>
    <n v="9"/>
    <x v="1"/>
    <n v="0.15"/>
    <n v="567"/>
  </r>
  <r>
    <s v="ORD004953"/>
    <s v="CUST6801"/>
    <s v="Amanda Grant"/>
    <s v="eugene.francis@yahoo.com"/>
    <x v="5"/>
    <d v="2024-04-28T00:00:00"/>
    <x v="532"/>
    <x v="10"/>
    <x v="1"/>
    <s v="February"/>
    <x v="0"/>
    <s v="PROD5494"/>
    <x v="4"/>
    <x v="2"/>
    <n v="924"/>
    <n v="3"/>
    <n v="2771"/>
    <x v="2"/>
    <n v="201"/>
    <n v="5"/>
    <x v="0"/>
    <n v="0.29989173583543849"/>
    <n v="831"/>
  </r>
  <r>
    <s v="ORD004954"/>
    <s v="CUST7060"/>
    <s v="Lindsey Hogan"/>
    <s v="jerry.frazier@hotmail.com"/>
    <x v="5"/>
    <d v="2024-09-21T00:00:00"/>
    <x v="494"/>
    <x v="3"/>
    <x v="1"/>
    <s v="March"/>
    <x v="0"/>
    <s v="PROD6215"/>
    <x v="8"/>
    <x v="2"/>
    <n v="775"/>
    <n v="3"/>
    <n v="2326"/>
    <x v="0"/>
    <n v="336"/>
    <n v="6"/>
    <x v="0"/>
    <n v="0.3000859845227859"/>
    <n v="698"/>
  </r>
  <r>
    <s v="ORD004955"/>
    <s v="CUST2023"/>
    <s v="Jesse Thomas"/>
    <s v="melissa.liu@gmail.com"/>
    <x v="6"/>
    <d v="2024-06-21T00:00:00"/>
    <x v="371"/>
    <x v="1"/>
    <x v="0"/>
    <s v="December"/>
    <x v="0"/>
    <s v="PROD9968"/>
    <x v="9"/>
    <x v="4"/>
    <n v="1784"/>
    <n v="6"/>
    <n v="10702"/>
    <x v="1"/>
    <n v="591"/>
    <n v="4"/>
    <x v="0"/>
    <n v="0.2500467202392076"/>
    <n v="2676"/>
  </r>
  <r>
    <s v="ORD004956"/>
    <s v="CUST1813"/>
    <s v="Sandra Crawford"/>
    <s v="jesus.blackburn@outlook.com"/>
    <x v="0"/>
    <d v="2023-12-24T00:00:00"/>
    <x v="276"/>
    <x v="2"/>
    <x v="0"/>
    <s v="May"/>
    <x v="0"/>
    <s v="PROD1543"/>
    <x v="10"/>
    <x v="2"/>
    <n v="1057"/>
    <n v="1"/>
    <n v="1057"/>
    <x v="2"/>
    <n v="93"/>
    <n v="2"/>
    <x v="0"/>
    <n v="0.29990539262062443"/>
    <n v="317"/>
  </r>
  <r>
    <s v="ORD004957"/>
    <s v="CUST9868"/>
    <s v="William Carroll"/>
    <s v="allen.stewart@outlook.com"/>
    <x v="6"/>
    <d v="2024-08-20T00:00:00"/>
    <x v="443"/>
    <x v="5"/>
    <x v="1"/>
    <s v="October"/>
    <x v="1"/>
    <s v="PROD2845"/>
    <x v="8"/>
    <x v="2"/>
    <n v="776"/>
    <n v="2"/>
    <n v="1552"/>
    <x v="1"/>
    <n v="124"/>
    <m/>
    <x v="2"/>
    <n v="0.30025773195876287"/>
    <n v="466"/>
  </r>
  <r>
    <s v="ORD004958"/>
    <s v="CUST2530"/>
    <s v="Bradley Weber MD"/>
    <s v="deborah.robertson@gmail.com"/>
    <x v="2"/>
    <d v="2023-01-28T00:00:00"/>
    <x v="448"/>
    <x v="11"/>
    <x v="0"/>
    <s v="July"/>
    <x v="0"/>
    <s v="PROD8700"/>
    <x v="1"/>
    <x v="1"/>
    <n v="804"/>
    <n v="3"/>
    <n v="2412"/>
    <x v="0"/>
    <n v="314"/>
    <n v="5"/>
    <x v="0"/>
    <n v="0.15008291873963517"/>
    <n v="362"/>
  </r>
  <r>
    <s v="ORD004959"/>
    <s v="CUST6460"/>
    <s v="Eric Haney"/>
    <s v="grant.spencer@hotmail.com"/>
    <x v="5"/>
    <d v="2023-08-26T00:00:00"/>
    <x v="214"/>
    <x v="11"/>
    <x v="0"/>
    <s v="July"/>
    <x v="0"/>
    <s v="PROD5313"/>
    <x v="2"/>
    <x v="1"/>
    <n v="1101"/>
    <n v="1"/>
    <n v="1101"/>
    <x v="0"/>
    <n v="98"/>
    <n v="3"/>
    <x v="0"/>
    <n v="0.14986376021798364"/>
    <n v="165"/>
  </r>
  <r>
    <s v="ORD004960"/>
    <s v="CUST1345"/>
    <s v="Rachel Riley"/>
    <s v="charlotte.carr@hotmail.com"/>
    <x v="0"/>
    <d v="2023-06-03T00:00:00"/>
    <x v="545"/>
    <x v="7"/>
    <x v="0"/>
    <s v="November"/>
    <x v="0"/>
    <s v="PROD1954"/>
    <x v="11"/>
    <x v="3"/>
    <n v="790"/>
    <n v="1"/>
    <n v="790"/>
    <x v="2"/>
    <n v="106"/>
    <n v="5"/>
    <x v="0"/>
    <n v="0.35063291139240504"/>
    <n v="277"/>
  </r>
  <r>
    <s v="ORD004961"/>
    <s v="CUST7932"/>
    <s v="Patricia Thompson"/>
    <s v="daniel.mccarthy@yahoo.com"/>
    <x v="0"/>
    <d v="2023-03-19T00:00:00"/>
    <x v="609"/>
    <x v="6"/>
    <x v="0"/>
    <s v="August"/>
    <x v="0"/>
    <s v="PROD8061"/>
    <x v="14"/>
    <x v="4"/>
    <n v="730"/>
    <n v="3"/>
    <n v="2191"/>
    <x v="0"/>
    <n v="296"/>
    <n v="8"/>
    <x v="1"/>
    <n v="0.25011410314924692"/>
    <n v="548"/>
  </r>
  <r>
    <s v="ORD004962"/>
    <s v="CUST7250"/>
    <s v="Pamela Perez"/>
    <s v="daniel.tucker@yahoo.com"/>
    <x v="3"/>
    <d v="2023-10-19T00:00:00"/>
    <x v="196"/>
    <x v="11"/>
    <x v="0"/>
    <s v="July"/>
    <x v="0"/>
    <s v="PROD5486"/>
    <x v="20"/>
    <x v="3"/>
    <n v="22"/>
    <n v="1"/>
    <n v="22"/>
    <x v="1"/>
    <n v="3"/>
    <n v="4"/>
    <x v="0"/>
    <n v="0.36363636363636365"/>
    <n v="8"/>
  </r>
  <r>
    <s v="ORD004963"/>
    <s v="CUST3429"/>
    <s v="Heather Davis"/>
    <s v="ryan.chang@gmail.com"/>
    <x v="3"/>
    <d v="2024-01-07T00:00:00"/>
    <x v="654"/>
    <x v="4"/>
    <x v="0"/>
    <s v="April"/>
    <x v="1"/>
    <s v="PROD5406"/>
    <x v="16"/>
    <x v="0"/>
    <n v="437"/>
    <n v="2"/>
    <n v="874"/>
    <x v="1"/>
    <n v="89"/>
    <m/>
    <x v="2"/>
    <n v="0.39931350114416475"/>
    <n v="349"/>
  </r>
  <r>
    <s v="ORD004964"/>
    <s v="CUST6251"/>
    <s v="Richard Choi"/>
    <s v="michael.larson@outlook.com"/>
    <x v="1"/>
    <d v="2023-04-24T00:00:00"/>
    <x v="728"/>
    <x v="10"/>
    <x v="1"/>
    <s v="February"/>
    <x v="0"/>
    <s v="PROD5316"/>
    <x v="11"/>
    <x v="3"/>
    <n v="944"/>
    <n v="3"/>
    <n v="2833"/>
    <x v="0"/>
    <n v="331"/>
    <n v="7"/>
    <x v="0"/>
    <n v="0.34980585951288384"/>
    <n v="991"/>
  </r>
  <r>
    <s v="ORD004965"/>
    <s v="CUST8350"/>
    <s v="Brandi Cooper"/>
    <s v="christine.terrell@hotmail.com"/>
    <x v="0"/>
    <d v="2024-04-04T00:00:00"/>
    <x v="471"/>
    <x v="6"/>
    <x v="0"/>
    <s v="August"/>
    <x v="0"/>
    <s v="PROD7403"/>
    <x v="11"/>
    <x v="3"/>
    <n v="1037"/>
    <n v="5"/>
    <n v="5183"/>
    <x v="1"/>
    <n v="267"/>
    <n v="8"/>
    <x v="1"/>
    <n v="0.34999035307736831"/>
    <n v="1814"/>
  </r>
  <r>
    <s v="ORD004966"/>
    <s v="CUST6831"/>
    <s v="John Alexander"/>
    <s v="chelsea.grant@outlook.com"/>
    <x v="5"/>
    <d v="2023-09-29T00:00:00"/>
    <x v="377"/>
    <x v="7"/>
    <x v="0"/>
    <s v="November"/>
    <x v="0"/>
    <s v="PROD7728"/>
    <x v="19"/>
    <x v="2"/>
    <n v="264"/>
    <n v="6"/>
    <n v="1582"/>
    <x v="1"/>
    <n v="198"/>
    <n v="6"/>
    <x v="0"/>
    <n v="0.30025284450063211"/>
    <n v="475"/>
  </r>
  <r>
    <s v="ORD004967"/>
    <s v="CUST4009"/>
    <s v="Michael Hammond"/>
    <s v="timothy.rush@hotmail.com"/>
    <x v="5"/>
    <d v="2023-09-25T00:00:00"/>
    <x v="214"/>
    <x v="11"/>
    <x v="0"/>
    <s v="July"/>
    <x v="0"/>
    <s v="PROD1066"/>
    <x v="21"/>
    <x v="1"/>
    <n v="704"/>
    <n v="6"/>
    <n v="4225"/>
    <x v="0"/>
    <n v="461"/>
    <n v="9"/>
    <x v="1"/>
    <n v="0.15005917159763313"/>
    <n v="634"/>
  </r>
  <r>
    <s v="ORD004968"/>
    <s v="CUST3487"/>
    <s v="Alexandra Diaz"/>
    <s v="luke.rhodes@gmail.com"/>
    <x v="2"/>
    <d v="2024-10-16T00:00:00"/>
    <x v="562"/>
    <x v="11"/>
    <x v="0"/>
    <s v="July"/>
    <x v="0"/>
    <s v="PROD6746"/>
    <x v="18"/>
    <x v="0"/>
    <n v="607"/>
    <n v="6"/>
    <n v="3643"/>
    <x v="0"/>
    <n v="534"/>
    <n v="8"/>
    <x v="1"/>
    <n v="0.39994510019214935"/>
    <n v="1457"/>
  </r>
  <r>
    <s v="ORD004969"/>
    <s v="CUST8965"/>
    <s v="Mrs. Paula Hoffman"/>
    <s v="jennifer.stevens@outlook.com"/>
    <x v="4"/>
    <d v="2023-04-21T00:00:00"/>
    <x v="410"/>
    <x v="0"/>
    <x v="0"/>
    <s v="January"/>
    <x v="0"/>
    <s v="PROD4420"/>
    <x v="17"/>
    <x v="3"/>
    <n v="134"/>
    <n v="3"/>
    <n v="403"/>
    <x v="0"/>
    <n v="51"/>
    <n v="8"/>
    <x v="1"/>
    <n v="0.34987593052109184"/>
    <n v="141"/>
  </r>
  <r>
    <s v="ORD004970"/>
    <s v="CUST6123"/>
    <s v="Megan Wood"/>
    <s v="kelsey.thompson@hotmail.com"/>
    <x v="5"/>
    <d v="2023-08-22T00:00:00"/>
    <x v="351"/>
    <x v="4"/>
    <x v="1"/>
    <s v="April"/>
    <x v="0"/>
    <s v="PROD6691"/>
    <x v="7"/>
    <x v="4"/>
    <n v="407"/>
    <n v="5"/>
    <n v="2033"/>
    <x v="1"/>
    <n v="241"/>
    <n v="9"/>
    <x v="1"/>
    <n v="0.249877029021151"/>
    <n v="508"/>
  </r>
  <r>
    <s v="ORD004971"/>
    <s v="CUST9591"/>
    <s v="Kenneth Williams"/>
    <s v="robin.ortiz@hotmail.com"/>
    <x v="4"/>
    <d v="2023-07-26T00:00:00"/>
    <x v="250"/>
    <x v="0"/>
    <x v="1"/>
    <s v="January"/>
    <x v="0"/>
    <s v="PROD2111"/>
    <x v="16"/>
    <x v="0"/>
    <n v="579"/>
    <n v="4"/>
    <n v="2316"/>
    <x v="3"/>
    <n v="249"/>
    <n v="6"/>
    <x v="0"/>
    <n v="0.40025906735751293"/>
    <n v="927"/>
  </r>
  <r>
    <s v="ORD004972"/>
    <s v="CUST5094"/>
    <s v="Jason Johnson"/>
    <s v="michael.moore@yahoo.com"/>
    <x v="4"/>
    <d v="2024-10-30T00:00:00"/>
    <x v="660"/>
    <x v="1"/>
    <x v="0"/>
    <s v="December"/>
    <x v="0"/>
    <s v="PROD6208"/>
    <x v="9"/>
    <x v="4"/>
    <n v="828"/>
    <n v="10"/>
    <n v="8283"/>
    <x v="1"/>
    <n v="616"/>
    <n v="5"/>
    <x v="0"/>
    <n v="0.25003018230109864"/>
    <n v="2071"/>
  </r>
  <r>
    <s v="ORD004973"/>
    <s v="CUST7568"/>
    <s v="Jennifer Greene"/>
    <s v="trevor.brown@outlook.com"/>
    <x v="1"/>
    <d v="2023-03-27T00:00:00"/>
    <x v="262"/>
    <x v="6"/>
    <x v="1"/>
    <s v="August"/>
    <x v="0"/>
    <s v="PROD5505"/>
    <x v="4"/>
    <x v="2"/>
    <n v="1131"/>
    <n v="6"/>
    <n v="6783"/>
    <x v="0"/>
    <n v="634"/>
    <n v="3"/>
    <x v="0"/>
    <n v="0.30001474273920092"/>
    <n v="2035"/>
  </r>
  <r>
    <s v="ORD004974"/>
    <s v="CUST2485"/>
    <s v="Stacey Walker"/>
    <s v="crystal.guerrero@gmail.com"/>
    <x v="3"/>
    <d v="2024-07-14T00:00:00"/>
    <x v="629"/>
    <x v="1"/>
    <x v="1"/>
    <s v="December"/>
    <x v="1"/>
    <s v="PROD6130"/>
    <x v="6"/>
    <x v="0"/>
    <n v="1158"/>
    <n v="4"/>
    <n v="4634"/>
    <x v="1"/>
    <n v="604"/>
    <m/>
    <x v="2"/>
    <n v="0.40008631851532156"/>
    <n v="1854"/>
  </r>
  <r>
    <s v="ORD004975"/>
    <s v="CUST3097"/>
    <s v="Victoria Robbins"/>
    <s v="cheryl.hayes@gmail.com"/>
    <x v="4"/>
    <d v="2023-10-11T00:00:00"/>
    <x v="62"/>
    <x v="1"/>
    <x v="1"/>
    <s v="December"/>
    <x v="0"/>
    <s v="PROD3176"/>
    <x v="0"/>
    <x v="0"/>
    <n v="609"/>
    <n v="4"/>
    <n v="2437"/>
    <x v="1"/>
    <n v="277"/>
    <n v="6"/>
    <x v="0"/>
    <n v="0.40008206811653674"/>
    <n v="975"/>
  </r>
  <r>
    <s v="ORD004976"/>
    <s v="CUST2596"/>
    <s v="Amanda Davis"/>
    <s v="amanda.anderson@outlook.com"/>
    <x v="3"/>
    <d v="2024-05-09T00:00:00"/>
    <x v="601"/>
    <x v="1"/>
    <x v="1"/>
    <s v="December"/>
    <x v="2"/>
    <s v="PROD6653"/>
    <x v="13"/>
    <x v="4"/>
    <n v="1248"/>
    <n v="8"/>
    <n v="9981"/>
    <x v="1"/>
    <n v="983"/>
    <m/>
    <x v="2"/>
    <n v="0.2499749524095782"/>
    <n v="2495"/>
  </r>
  <r>
    <s v="ORD004977"/>
    <s v="CUST2844"/>
    <s v="Laura Hernandez"/>
    <s v="david.lawson@yahoo.com"/>
    <x v="3"/>
    <d v="2024-03-18T00:00:00"/>
    <x v="80"/>
    <x v="8"/>
    <x v="1"/>
    <s v="September"/>
    <x v="0"/>
    <s v="PROD1838"/>
    <x v="2"/>
    <x v="1"/>
    <n v="890"/>
    <n v="4"/>
    <n v="3560"/>
    <x v="1"/>
    <n v="233"/>
    <n v="3"/>
    <x v="0"/>
    <n v="0.15"/>
    <n v="534"/>
  </r>
  <r>
    <s v="ORD004978"/>
    <s v="CUST2280"/>
    <s v="Christopher Edwards"/>
    <s v="dawn.price@hotmail.com"/>
    <x v="0"/>
    <d v="2024-11-18T00:00:00"/>
    <x v="724"/>
    <x v="7"/>
    <x v="0"/>
    <s v="November"/>
    <x v="1"/>
    <s v="PROD4069"/>
    <x v="8"/>
    <x v="2"/>
    <n v="738"/>
    <n v="3"/>
    <n v="2213"/>
    <x v="1"/>
    <n v="171"/>
    <m/>
    <x v="2"/>
    <n v="0.30004518752824222"/>
    <n v="664"/>
  </r>
  <r>
    <s v="ORD004979"/>
    <s v="CUST4635"/>
    <s v="Richard Payne"/>
    <s v="willie.williams@hotmail.com"/>
    <x v="6"/>
    <d v="2023-04-15T00:00:00"/>
    <x v="32"/>
    <x v="1"/>
    <x v="1"/>
    <s v="December"/>
    <x v="0"/>
    <s v="PROD1875"/>
    <x v="20"/>
    <x v="3"/>
    <n v="32"/>
    <n v="4"/>
    <n v="128"/>
    <x v="0"/>
    <n v="14"/>
    <n v="4"/>
    <x v="0"/>
    <n v="0.3515625"/>
    <n v="45"/>
  </r>
  <r>
    <s v="ORD004980"/>
    <s v="CUST2685"/>
    <s v="Dr. Rachel Hebert"/>
    <s v="kevin.daniels@outlook.com"/>
    <x v="5"/>
    <d v="2024-06-16T00:00:00"/>
    <x v="64"/>
    <x v="9"/>
    <x v="1"/>
    <s v="June"/>
    <x v="0"/>
    <s v="PROD6485"/>
    <x v="10"/>
    <x v="2"/>
    <n v="198"/>
    <n v="3"/>
    <n v="593"/>
    <x v="0"/>
    <n v="79"/>
    <n v="9"/>
    <x v="1"/>
    <n v="0.30016863406408095"/>
    <n v="178"/>
  </r>
  <r>
    <s v="ORD004981"/>
    <s v="CUST9734"/>
    <s v="Melanie Avila"/>
    <s v="theresa.powers@hotmail.com"/>
    <x v="2"/>
    <d v="2024-07-30T00:00:00"/>
    <x v="710"/>
    <x v="9"/>
    <x v="1"/>
    <s v="June"/>
    <x v="0"/>
    <s v="PROD2832"/>
    <x v="15"/>
    <x v="1"/>
    <n v="525"/>
    <n v="4"/>
    <n v="2100"/>
    <x v="0"/>
    <n v="217"/>
    <n v="10"/>
    <x v="1"/>
    <n v="0.15"/>
    <n v="315"/>
  </r>
  <r>
    <s v="ORD004982"/>
    <s v="CUST3121"/>
    <s v="Collin Duke"/>
    <s v="susan.white@gmail.com"/>
    <x v="2"/>
    <d v="2023-08-19T00:00:00"/>
    <x v="655"/>
    <x v="11"/>
    <x v="1"/>
    <s v="July"/>
    <x v="0"/>
    <s v="PROD7236"/>
    <x v="7"/>
    <x v="4"/>
    <n v="693"/>
    <n v="3"/>
    <n v="2078"/>
    <x v="1"/>
    <n v="176"/>
    <n v="10"/>
    <x v="1"/>
    <n v="0.25024061597690089"/>
    <n v="520"/>
  </r>
  <r>
    <s v="ORD004983"/>
    <s v="CUST5423"/>
    <s v="Deborah Hayes"/>
    <s v="sara.larsen@hotmail.com"/>
    <x v="0"/>
    <d v="2023-05-26T00:00:00"/>
    <x v="419"/>
    <x v="11"/>
    <x v="1"/>
    <s v="July"/>
    <x v="1"/>
    <s v="PROD1396"/>
    <x v="3"/>
    <x v="1"/>
    <n v="377"/>
    <n v="1"/>
    <n v="377"/>
    <x v="2"/>
    <n v="22"/>
    <m/>
    <x v="2"/>
    <n v="0.14854111405835543"/>
    <n v="56"/>
  </r>
  <r>
    <s v="ORD004984"/>
    <s v="CUST1716"/>
    <s v="Richard Erickson"/>
    <s v="angela.hunt@yahoo.com"/>
    <x v="6"/>
    <d v="2023-05-06T00:00:00"/>
    <x v="233"/>
    <x v="1"/>
    <x v="1"/>
    <s v="December"/>
    <x v="0"/>
    <s v="PROD3463"/>
    <x v="1"/>
    <x v="1"/>
    <n v="1317"/>
    <n v="2"/>
    <n v="2634"/>
    <x v="1"/>
    <n v="281"/>
    <n v="7"/>
    <x v="0"/>
    <n v="0.14996203492786636"/>
    <n v="395"/>
  </r>
  <r>
    <s v="ORD004985"/>
    <s v="CUST7318"/>
    <s v="Anthony Morton"/>
    <s v="jessica.edwards@hotmail.com"/>
    <x v="4"/>
    <d v="2023-05-27T00:00:00"/>
    <x v="697"/>
    <x v="5"/>
    <x v="0"/>
    <s v="October"/>
    <x v="0"/>
    <s v="PROD6207"/>
    <x v="0"/>
    <x v="0"/>
    <n v="909"/>
    <n v="2"/>
    <n v="1817"/>
    <x v="0"/>
    <n v="245"/>
    <n v="9"/>
    <x v="1"/>
    <n v="0.40011007154650524"/>
    <n v="727"/>
  </r>
  <r>
    <s v="ORD004986"/>
    <s v="CUST5078"/>
    <s v="Christina Grant"/>
    <s v="ann.quinn@outlook.com"/>
    <x v="3"/>
    <d v="2023-01-28T00:00:00"/>
    <x v="135"/>
    <x v="5"/>
    <x v="1"/>
    <s v="October"/>
    <x v="0"/>
    <s v="PROD3527"/>
    <x v="19"/>
    <x v="2"/>
    <n v="497"/>
    <n v="6"/>
    <n v="2982"/>
    <x v="1"/>
    <n v="350"/>
    <n v="3"/>
    <x v="0"/>
    <n v="0.30013413816230716"/>
    <n v="895"/>
  </r>
  <r>
    <s v="ORD004987"/>
    <s v="CUST8573"/>
    <s v="Jeffrey Freeman"/>
    <s v="mark.lara@yahoo.com"/>
    <x v="2"/>
    <d v="2023-06-05T00:00:00"/>
    <x v="82"/>
    <x v="9"/>
    <x v="0"/>
    <s v="June"/>
    <x v="0"/>
    <s v="PROD5069"/>
    <x v="1"/>
    <x v="1"/>
    <n v="1092"/>
    <n v="4"/>
    <n v="4366"/>
    <x v="2"/>
    <n v="220"/>
    <n v="2"/>
    <x v="0"/>
    <n v="0.15002290426019241"/>
    <n v="655"/>
  </r>
  <r>
    <s v="ORD004988"/>
    <s v="CUST9844"/>
    <s v="Robert Gordon"/>
    <s v="manuel.avila@yahoo.com"/>
    <x v="3"/>
    <d v="2023-12-16T00:00:00"/>
    <x v="568"/>
    <x v="8"/>
    <x v="0"/>
    <s v="September"/>
    <x v="0"/>
    <s v="PROD8032"/>
    <x v="1"/>
    <x v="1"/>
    <n v="382"/>
    <n v="3"/>
    <n v="1147"/>
    <x v="1"/>
    <n v="100"/>
    <n v="9"/>
    <x v="1"/>
    <n v="0.14995640802092414"/>
    <n v="172"/>
  </r>
  <r>
    <s v="ORD004989"/>
    <s v="CUST8633"/>
    <s v="Christian Lambert"/>
    <s v="christopher.moore@hotmail.com"/>
    <x v="6"/>
    <d v="2024-07-17T00:00:00"/>
    <x v="640"/>
    <x v="1"/>
    <x v="0"/>
    <s v="December"/>
    <x v="0"/>
    <s v="PROD2952"/>
    <x v="6"/>
    <x v="0"/>
    <n v="291"/>
    <n v="6"/>
    <n v="1748"/>
    <x v="1"/>
    <n v="223"/>
    <n v="7"/>
    <x v="0"/>
    <n v="0.39988558352402748"/>
    <n v="699"/>
  </r>
  <r>
    <s v="ORD004990"/>
    <s v="CUST7972"/>
    <s v="Robert Pierce"/>
    <s v="courtney.herrera@hotmail.com"/>
    <x v="2"/>
    <d v="2024-06-12T00:00:00"/>
    <x v="464"/>
    <x v="1"/>
    <x v="1"/>
    <s v="December"/>
    <x v="0"/>
    <s v="PROD3507"/>
    <x v="15"/>
    <x v="1"/>
    <n v="697"/>
    <n v="10"/>
    <n v="6969"/>
    <x v="1"/>
    <n v="661"/>
    <n v="2"/>
    <x v="0"/>
    <n v="0.14994977758645431"/>
    <n v="1045"/>
  </r>
  <r>
    <s v="ORD004991"/>
    <s v="CUST4097"/>
    <s v="Ronald Galloway"/>
    <s v="timothy.powers@gmail.com"/>
    <x v="5"/>
    <d v="2023-06-15T00:00:00"/>
    <x v="571"/>
    <x v="2"/>
    <x v="0"/>
    <s v="May"/>
    <x v="0"/>
    <s v="PROD9390"/>
    <x v="2"/>
    <x v="1"/>
    <n v="364"/>
    <n v="3"/>
    <n v="1093"/>
    <x v="1"/>
    <n v="133"/>
    <n v="6"/>
    <x v="0"/>
    <n v="0.15004574565416284"/>
    <n v="164"/>
  </r>
  <r>
    <s v="ORD004992"/>
    <s v="CUST1553"/>
    <s v="Katie Proctor"/>
    <s v="jessica.moore@outlook.com"/>
    <x v="1"/>
    <d v="2023-05-27T00:00:00"/>
    <x v="362"/>
    <x v="9"/>
    <x v="1"/>
    <s v="June"/>
    <x v="0"/>
    <s v="PROD8322"/>
    <x v="12"/>
    <x v="3"/>
    <n v="768"/>
    <n v="6"/>
    <n v="4608"/>
    <x v="1"/>
    <n v="527"/>
    <n v="5"/>
    <x v="0"/>
    <n v="0.35004340277777779"/>
    <n v="1613"/>
  </r>
  <r>
    <s v="ORD004993"/>
    <s v="CUST9663"/>
    <s v="Diane Barnes"/>
    <s v="troy.barnes@gmail.com"/>
    <x v="1"/>
    <d v="2024-11-05T00:00:00"/>
    <x v="698"/>
    <x v="9"/>
    <x v="0"/>
    <s v="June"/>
    <x v="0"/>
    <s v="PROD2086"/>
    <x v="3"/>
    <x v="1"/>
    <n v="32"/>
    <n v="1"/>
    <n v="32"/>
    <x v="1"/>
    <n v="3"/>
    <n v="6"/>
    <x v="0"/>
    <n v="0.15625"/>
    <n v="5"/>
  </r>
  <r>
    <s v="ORD004994"/>
    <s v="CUST6305"/>
    <s v="Jacqueline Phillips"/>
    <s v="amber.stone@gmail.com"/>
    <x v="2"/>
    <d v="2024-10-27T00:00:00"/>
    <x v="260"/>
    <x v="7"/>
    <x v="0"/>
    <s v="November"/>
    <x v="0"/>
    <s v="PROD4624"/>
    <x v="10"/>
    <x v="2"/>
    <n v="546"/>
    <n v="1"/>
    <n v="546"/>
    <x v="0"/>
    <n v="57"/>
    <n v="3"/>
    <x v="0"/>
    <n v="0.30036630036630035"/>
    <n v="164"/>
  </r>
  <r>
    <s v="ORD004995"/>
    <s v="CUST7049"/>
    <s v="Lori Hale"/>
    <s v="joseph.riley@hotmail.com"/>
    <x v="1"/>
    <d v="2024-02-28T00:00:00"/>
    <x v="224"/>
    <x v="8"/>
    <x v="0"/>
    <s v="September"/>
    <x v="0"/>
    <s v="PROD7699"/>
    <x v="10"/>
    <x v="2"/>
    <n v="694"/>
    <n v="3"/>
    <n v="2082"/>
    <x v="1"/>
    <n v="177"/>
    <n v="4"/>
    <x v="0"/>
    <n v="0.30019212295869357"/>
    <n v="625"/>
  </r>
  <r>
    <s v="ORD004996"/>
    <s v="CUST5330"/>
    <s v="Nathan Jones"/>
    <s v="tricia.ward@yahoo.com"/>
    <x v="6"/>
    <d v="2023-04-13T00:00:00"/>
    <x v="360"/>
    <x v="1"/>
    <x v="1"/>
    <s v="December"/>
    <x v="0"/>
    <s v="PROD8784"/>
    <x v="1"/>
    <x v="1"/>
    <n v="1486"/>
    <n v="4"/>
    <n v="5943"/>
    <x v="0"/>
    <n v="468"/>
    <n v="10"/>
    <x v="1"/>
    <n v="0.14992428066633012"/>
    <n v="891"/>
  </r>
  <r>
    <s v="ORD004997"/>
    <s v="CUST8257"/>
    <s v="Mary Luna"/>
    <s v="christine.johnston@gmail.com"/>
    <x v="3"/>
    <d v="2024-12-11T00:00:00"/>
    <x v="200"/>
    <x v="1"/>
    <x v="0"/>
    <s v="December"/>
    <x v="0"/>
    <s v="PROD8324"/>
    <x v="8"/>
    <x v="2"/>
    <n v="375"/>
    <n v="6"/>
    <n v="2253"/>
    <x v="1"/>
    <n v="244"/>
    <n v="7"/>
    <x v="0"/>
    <n v="0.30004438526409233"/>
    <n v="676"/>
  </r>
  <r>
    <s v="ORD004998"/>
    <s v="CUST9663"/>
    <s v="Diane Barnes"/>
    <s v="troy.barnes@gmail.com"/>
    <x v="1"/>
    <d v="2024-11-05T00:00:00"/>
    <x v="83"/>
    <x v="11"/>
    <x v="1"/>
    <s v="July"/>
    <x v="0"/>
    <s v="PROD9570"/>
    <x v="13"/>
    <x v="4"/>
    <n v="349"/>
    <n v="1"/>
    <n v="349"/>
    <x v="1"/>
    <n v="38"/>
    <n v="2"/>
    <x v="0"/>
    <n v="0.24928366762177651"/>
    <n v="87"/>
  </r>
  <r>
    <s v="ORD004999"/>
    <s v="CUST2271"/>
    <s v="Zachary Bennett"/>
    <s v="rebekah.rodriguez@hotmail.com"/>
    <x v="1"/>
    <d v="2024-12-20T00:00:00"/>
    <x v="117"/>
    <x v="5"/>
    <x v="0"/>
    <s v="October"/>
    <x v="0"/>
    <s v="PROD8981"/>
    <x v="1"/>
    <x v="1"/>
    <n v="73"/>
    <n v="4"/>
    <n v="292"/>
    <x v="0"/>
    <n v="44"/>
    <n v="6"/>
    <x v="0"/>
    <n v="0.15068493150684931"/>
    <n v="44"/>
  </r>
  <r>
    <s v="ORD005000"/>
    <s v="CUST6578"/>
    <s v="Donald Perez"/>
    <s v="kenneth.powell@outlook.com"/>
    <x v="0"/>
    <d v="2024-02-13T00:00:00"/>
    <x v="300"/>
    <x v="0"/>
    <x v="0"/>
    <s v="January"/>
    <x v="0"/>
    <s v="PROD7983"/>
    <x v="9"/>
    <x v="4"/>
    <n v="488"/>
    <n v="1"/>
    <n v="488"/>
    <x v="0"/>
    <n v="32"/>
    <n v="8"/>
    <x v="1"/>
    <n v="0.25"/>
    <n v="1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353E09-230C-443D-952B-A42EC4328411}" name="PivotTable2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12:K20" firstHeaderRow="1" firstDataRow="1" firstDataCol="1"/>
  <pivotFields count="25">
    <pivotField dataField="1" showAll="0"/>
    <pivotField showAll="0"/>
    <pivotField showAll="0"/>
    <pivotField showAll="0"/>
    <pivotField axis="axisRow" showAll="0">
      <items count="8">
        <item x="0"/>
        <item x="5"/>
        <item x="2"/>
        <item x="6"/>
        <item x="3"/>
        <item x="4"/>
        <item x="1"/>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numFmtId="164" showAll="0"/>
    <pivotField showAll="0" defaultSubtotal="0"/>
    <pivotField showAll="0" defaultSubtotal="0"/>
  </pivotFields>
  <rowFields count="1">
    <field x="4"/>
  </rowFields>
  <rowItems count="8">
    <i>
      <x/>
    </i>
    <i>
      <x v="1"/>
    </i>
    <i>
      <x v="2"/>
    </i>
    <i>
      <x v="3"/>
    </i>
    <i>
      <x v="4"/>
    </i>
    <i>
      <x v="5"/>
    </i>
    <i>
      <x v="6"/>
    </i>
    <i t="grand">
      <x/>
    </i>
  </rowItems>
  <colItems count="1">
    <i/>
  </colItems>
  <dataFields count="1">
    <dataField name="Count of Order_ID" fld="0" subtotal="count"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ECED23-60F6-4619-B6D4-F96EC89594A0}"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20:I22" firstHeaderRow="1" firstDataRow="1" firstDataCol="1"/>
  <pivotFields count="25">
    <pivotField dataField="1"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showAll="0"/>
    <pivotField axis="axisRow" showAll="0">
      <items count="4">
        <item x="1"/>
        <item x="2"/>
        <item x="0"/>
        <item t="default"/>
      </items>
    </pivotField>
    <pivotField numFmtId="9" showAll="0"/>
    <pivotField numFmtId="164" showAll="0"/>
    <pivotField showAll="0" defaultSubtotal="0"/>
    <pivotField showAll="0" defaultSubtotal="0"/>
  </pivotFields>
  <rowFields count="1">
    <field x="20"/>
  </rowFields>
  <rowItems count="2">
    <i>
      <x v="1"/>
    </i>
    <i t="grand">
      <x/>
    </i>
  </rowItems>
  <colItems count="1">
    <i/>
  </colItems>
  <dataFields count="1">
    <dataField name="Count of Order_ID" fld="0" subtotal="count" baseField="0" baseItem="0"/>
  </dataFields>
  <formats count="1">
    <format dxfId="31">
      <pivotArea outline="0" collapsedLevelsAreSubtotals="1" fieldPosition="0"/>
    </format>
  </formats>
  <chartFormats count="20">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0" count="1" selected="0">
            <x v="0"/>
          </reference>
        </references>
      </pivotArea>
    </chartFormat>
    <chartFormat chart="3" format="7">
      <pivotArea type="data" outline="0" fieldPosition="0">
        <references count="2">
          <reference field="4294967294" count="1" selected="0">
            <x v="0"/>
          </reference>
          <reference field="20" count="1" selected="0">
            <x v="1"/>
          </reference>
        </references>
      </pivotArea>
    </chartFormat>
    <chartFormat chart="3" format="8">
      <pivotArea type="data" outline="0" fieldPosition="0">
        <references count="2">
          <reference field="4294967294" count="1" selected="0">
            <x v="0"/>
          </reference>
          <reference field="20" count="1" selected="0">
            <x v="2"/>
          </reference>
        </references>
      </pivotArea>
    </chartFormat>
    <chartFormat chart="1" format="1">
      <pivotArea type="data" outline="0" fieldPosition="0">
        <references count="2">
          <reference field="4294967294" count="1" selected="0">
            <x v="0"/>
          </reference>
          <reference field="20" count="1" selected="0">
            <x v="0"/>
          </reference>
        </references>
      </pivotArea>
    </chartFormat>
    <chartFormat chart="1" format="2">
      <pivotArea type="data" outline="0" fieldPosition="0">
        <references count="2">
          <reference field="4294967294" count="1" selected="0">
            <x v="0"/>
          </reference>
          <reference field="20" count="1" selected="0">
            <x v="2"/>
          </reference>
        </references>
      </pivotArea>
    </chartFormat>
    <chartFormat chart="1" format="3">
      <pivotArea type="data" outline="0" fieldPosition="0">
        <references count="2">
          <reference field="4294967294" count="1" selected="0">
            <x v="0"/>
          </reference>
          <reference field="20"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20" count="1" selected="0">
            <x v="0"/>
          </reference>
        </references>
      </pivotArea>
    </chartFormat>
    <chartFormat chart="5" format="15">
      <pivotArea type="data" outline="0" fieldPosition="0">
        <references count="2">
          <reference field="4294967294" count="1" selected="0">
            <x v="0"/>
          </reference>
          <reference field="20" count="1" selected="0">
            <x v="1"/>
          </reference>
        </references>
      </pivotArea>
    </chartFormat>
    <chartFormat chart="5" format="16">
      <pivotArea type="data" outline="0" fieldPosition="0">
        <references count="2">
          <reference field="4294967294" count="1" selected="0">
            <x v="0"/>
          </reference>
          <reference field="20"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20" count="1" selected="0">
            <x v="0"/>
          </reference>
        </references>
      </pivotArea>
    </chartFormat>
    <chartFormat chart="6" format="11">
      <pivotArea type="data" outline="0" fieldPosition="0">
        <references count="2">
          <reference field="4294967294" count="1" selected="0">
            <x v="0"/>
          </reference>
          <reference field="20" count="1" selected="0">
            <x v="1"/>
          </reference>
        </references>
      </pivotArea>
    </chartFormat>
    <chartFormat chart="6" format="12">
      <pivotArea type="data" outline="0" fieldPosition="0">
        <references count="2">
          <reference field="4294967294" count="1" selected="0">
            <x v="0"/>
          </reference>
          <reference field="20"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20" count="1" selected="0">
            <x v="0"/>
          </reference>
        </references>
      </pivotArea>
    </chartFormat>
    <chartFormat chart="7" format="15">
      <pivotArea type="data" outline="0" fieldPosition="0">
        <references count="2">
          <reference field="4294967294" count="1" selected="0">
            <x v="0"/>
          </reference>
          <reference field="20" count="1" selected="0">
            <x v="1"/>
          </reference>
        </references>
      </pivotArea>
    </chartFormat>
    <chartFormat chart="7" format="16">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60BCC-0B05-41DD-97C6-B9FC73724D93}"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1:E19" firstHeaderRow="1" firstDataRow="1" firstDataCol="1"/>
  <pivotFields count="25">
    <pivotField showAll="0"/>
    <pivotField showAll="0"/>
    <pivotField showAll="0"/>
    <pivotField showAll="0"/>
    <pivotField axis="axisRow" showAll="0" sortType="ascending">
      <items count="8">
        <item x="0"/>
        <item x="5"/>
        <item x="2"/>
        <item x="6"/>
        <item x="3"/>
        <item x="4"/>
        <item x="1"/>
        <item t="default"/>
      </items>
      <autoSortScope>
        <pivotArea dataOnly="0" outline="0" fieldPosition="0">
          <references count="1">
            <reference field="4294967294" count="1" selected="0">
              <x v="0"/>
            </reference>
          </references>
        </pivotArea>
      </autoSortScope>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numFmtId="164" showAll="0"/>
    <pivotField showAll="0"/>
    <pivotField numFmtId="164" showAll="0"/>
    <pivotField dataField="1" showAll="0"/>
    <pivotField showAll="0"/>
    <pivotField numFmtId="9" showAll="0"/>
    <pivotField numFmtId="164" showAll="0"/>
    <pivotField showAll="0" defaultSubtotal="0"/>
    <pivotField showAll="0" defaultSubtotal="0"/>
  </pivotFields>
  <rowFields count="1">
    <field x="4"/>
  </rowFields>
  <rowItems count="8">
    <i>
      <x v="3"/>
    </i>
    <i>
      <x/>
    </i>
    <i>
      <x v="4"/>
    </i>
    <i>
      <x v="2"/>
    </i>
    <i>
      <x v="5"/>
    </i>
    <i>
      <x v="1"/>
    </i>
    <i>
      <x v="6"/>
    </i>
    <i t="grand">
      <x/>
    </i>
  </rowItems>
  <colItems count="1">
    <i/>
  </colItems>
  <dataFields count="1">
    <dataField name="Average of Delivery_Time_Days" fld="19" subtotal="average" baseField="4" baseItem="0" numFmtId="2"/>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44773E-3316-43DA-A9DA-081EC08A71D0}"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H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axis="axisRow" showAll="0">
      <items count="6">
        <item x="4"/>
        <item x="1"/>
        <item x="3"/>
        <item x="2"/>
        <item x="0"/>
        <item t="default"/>
      </items>
    </pivotField>
    <pivotField numFmtId="164" showAll="0"/>
    <pivotField showAll="0"/>
    <pivotField showAll="0"/>
    <pivotField numFmtId="9" showAll="0"/>
    <pivotField numFmtId="164" showAll="0"/>
    <pivotField showAll="0" defaultSubtotal="0"/>
    <pivotField showAll="0" defaultSubtotal="0"/>
  </pivotFields>
  <rowFields count="1">
    <field x="17"/>
  </rowFields>
  <rowItems count="6">
    <i>
      <x/>
    </i>
    <i>
      <x v="1"/>
    </i>
    <i>
      <x v="2"/>
    </i>
    <i>
      <x v="3"/>
    </i>
    <i>
      <x v="4"/>
    </i>
    <i t="grand">
      <x/>
    </i>
  </rowItems>
  <colItems count="1">
    <i/>
  </colItems>
  <dataFields count="1">
    <dataField name="Sum of Total_Price" fld="16" baseField="16" baseItem="0" numFmtId="164"/>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E67434-9646-416E-BE5F-107F14CD5A65}"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25">
    <pivotField dataField="1"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numFmtId="164" showAll="0"/>
    <pivotField axis="axisRow" showAll="0">
      <items count="6">
        <item x="4"/>
        <item x="1"/>
        <item x="3"/>
        <item x="2"/>
        <item x="0"/>
        <item t="default"/>
      </items>
    </pivotField>
    <pivotField numFmtId="164" showAll="0"/>
    <pivotField showAll="0"/>
    <pivotField showAll="0"/>
    <pivotField numFmtId="9" showAll="0"/>
    <pivotField numFmtId="164" showAll="0"/>
    <pivotField showAll="0" defaultSubtotal="0"/>
    <pivotField showAll="0" defaultSubtotal="0"/>
  </pivotFields>
  <rowFields count="1">
    <field x="17"/>
  </rowFields>
  <rowItems count="6">
    <i>
      <x/>
    </i>
    <i>
      <x v="1"/>
    </i>
    <i>
      <x v="2"/>
    </i>
    <i>
      <x v="3"/>
    </i>
    <i>
      <x v="4"/>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507763-2731-47E0-A9C0-A6EF574A6925}" name="PivotTable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I6:J1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dataField="1" showAll="0"/>
    <pivotField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Quantity" fld="15"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051C5A-7164-4E91-AA80-E3FDB3642FDC}" name="PivotTable7"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U6:V2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axis="axisRow" showAll="0" sortType="de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dataField="1"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23">
    <i>
      <x v="11"/>
    </i>
    <i>
      <x v="13"/>
    </i>
    <i>
      <x v="18"/>
    </i>
    <i>
      <x v="3"/>
    </i>
    <i>
      <x v="9"/>
    </i>
    <i>
      <x v="4"/>
    </i>
    <i>
      <x v="7"/>
    </i>
    <i>
      <x v="12"/>
    </i>
    <i>
      <x v="21"/>
    </i>
    <i>
      <x/>
    </i>
    <i>
      <x v="19"/>
    </i>
    <i>
      <x v="6"/>
    </i>
    <i>
      <x v="10"/>
    </i>
    <i>
      <x v="16"/>
    </i>
    <i>
      <x v="2"/>
    </i>
    <i>
      <x v="20"/>
    </i>
    <i>
      <x v="1"/>
    </i>
    <i>
      <x v="5"/>
    </i>
    <i>
      <x v="14"/>
    </i>
    <i>
      <x v="15"/>
    </i>
    <i>
      <x v="17"/>
    </i>
    <i>
      <x v="8"/>
    </i>
    <i t="grand">
      <x/>
    </i>
  </rowItems>
  <colItems count="1">
    <i/>
  </colItems>
  <dataFields count="1">
    <dataField name="Sum of Profit Margin" fld="21" baseField="0" baseItem="0" numFmtId="9"/>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8DFF75-FE8A-4C3D-9BA9-895CED728D45}" name="PivotTable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L6:M12"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dataField="1"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4"/>
    </i>
    <i>
      <x v="3"/>
    </i>
    <i>
      <x v="18"/>
    </i>
    <i>
      <x v="11"/>
    </i>
    <i>
      <x v="13"/>
    </i>
    <i t="grand">
      <x/>
    </i>
  </rowItems>
  <colItems count="1">
    <i/>
  </colItems>
  <dataFields count="1">
    <dataField name="Sum of Profit" fld="22" baseField="0" baseItem="0" numFmtId="164"/>
  </dataFields>
  <formats count="1">
    <format dxfId="2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2775AB-208F-4E13-A64A-D03538B5B97B}" name="PivotTable4"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F23:G2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20"/>
    </i>
    <i>
      <x v="10"/>
    </i>
    <i>
      <x v="11"/>
    </i>
    <i>
      <x v="13"/>
    </i>
    <i>
      <x v="18"/>
    </i>
    <i t="grand">
      <x/>
    </i>
  </rowItems>
  <colItems count="1">
    <i/>
  </colItems>
  <dataFields count="1">
    <dataField name="Sum of Total_Price" fld="16" baseField="0" baseItem="0" numFmtId="164"/>
  </dataFields>
  <formats count="1">
    <format dxfId="2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862B27-16A8-4917-AF55-5322628A10E1}" name="PivotTable30"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R29:S35"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axis="axisRow" showAll="0" measureFilter="1" sortType="a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showAll="0"/>
    <pivotField numFmtId="164" showAll="0"/>
    <pivotField showAll="0"/>
    <pivotField numFmtId="164" showAll="0"/>
    <pivotField showAll="0"/>
    <pivotField showAll="0"/>
    <pivotField numFmtId="9" showAll="0"/>
    <pivotField dataField="1"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6">
    <i>
      <x v="8"/>
    </i>
    <i>
      <x v="15"/>
    </i>
    <i>
      <x v="14"/>
    </i>
    <i>
      <x v="17"/>
    </i>
    <i>
      <x v="5"/>
    </i>
    <i t="grand">
      <x/>
    </i>
  </rowItems>
  <colItems count="1">
    <i/>
  </colItems>
  <dataFields count="1">
    <dataField name="Sum of Profit" fld="22" baseField="0" baseItem="0"/>
  </dataFields>
  <formats count="1">
    <format dxfId="24">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0"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EEF4AE-82A8-4ACD-B396-45F2E5EB6335}" name="PivotTable2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O30:P43"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dataField="1" showAll="0"/>
    <pivotField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Quantity" fld="15" baseField="0" baseItem="0" numFmtId="3"/>
  </dataFields>
  <formats count="1">
    <format dxfId="25">
      <pivotArea outline="0" collapsedLevelsAreSubtotals="1" fieldPosition="0"/>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96A9DA-7B7F-42DA-91BB-EA00E5ADED9E}" name="PivotTable6"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R6:S14" firstHeaderRow="1" firstDataRow="1" firstDataCol="1"/>
  <pivotFields count="25">
    <pivotField showAll="0"/>
    <pivotField showAll="0"/>
    <pivotField showAll="0"/>
    <pivotField showAll="0"/>
    <pivotField axis="axisRow" showAll="0">
      <items count="8">
        <item x="0"/>
        <item x="5"/>
        <item x="2"/>
        <item x="6"/>
        <item x="3"/>
        <item x="4"/>
        <item x="1"/>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8">
    <i>
      <x/>
    </i>
    <i>
      <x v="1"/>
    </i>
    <i>
      <x v="2"/>
    </i>
    <i>
      <x v="3"/>
    </i>
    <i>
      <x v="4"/>
    </i>
    <i>
      <x v="5"/>
    </i>
    <i>
      <x v="6"/>
    </i>
    <i t="grand">
      <x/>
    </i>
  </rowItems>
  <colItems count="1">
    <i/>
  </colItems>
  <dataFields count="1">
    <dataField name="Sum of Total_Price" fld="16"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058A14-4928-444A-8998-D946BF52C5A6}" name="product analysis"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C26" firstHeaderRow="0"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axis="axisRow" showAll="0" sortType="descending">
      <items count="23">
        <item x="13"/>
        <item x="14"/>
        <item x="4"/>
        <item x="18"/>
        <item x="5"/>
        <item x="1"/>
        <item x="11"/>
        <item x="17"/>
        <item x="15"/>
        <item x="0"/>
        <item x="7"/>
        <item x="16"/>
        <item x="8"/>
        <item x="6"/>
        <item x="3"/>
        <item x="21"/>
        <item x="12"/>
        <item x="2"/>
        <item x="10"/>
        <item x="20"/>
        <item x="9"/>
        <item x="19"/>
        <item t="default"/>
      </items>
      <autoSortScope>
        <pivotArea dataOnly="0" outline="0" fieldPosition="0">
          <references count="1">
            <reference field="4294967294" count="1" selected="0">
              <x v="0"/>
            </reference>
          </references>
        </pivotArea>
      </autoSortScope>
    </pivotField>
    <pivotField showAll="0">
      <items count="6">
        <item x="0"/>
        <item x="1"/>
        <item x="3"/>
        <item x="4"/>
        <item x="2"/>
        <item t="default"/>
      </items>
    </pivotField>
    <pivotField numFmtId="164" showAll="0"/>
    <pivotField dataField="1" showAll="0"/>
    <pivotField dataField="1" numFmtId="164" showAll="0"/>
    <pivotField showAll="0"/>
    <pivotField numFmtId="164" showAll="0"/>
    <pivotField showAll="0"/>
    <pivotField showAll="0"/>
    <pivotField numFmtId="9" showAll="0"/>
    <pivotField numFmtId="164" showAll="0"/>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23">
    <i>
      <x v="13"/>
    </i>
    <i>
      <x v="18"/>
    </i>
    <i>
      <x v="11"/>
    </i>
    <i>
      <x v="4"/>
    </i>
    <i>
      <x v="20"/>
    </i>
    <i>
      <x v="10"/>
    </i>
    <i>
      <x v="5"/>
    </i>
    <i>
      <x v="12"/>
    </i>
    <i>
      <x v="9"/>
    </i>
    <i>
      <x v="3"/>
    </i>
    <i>
      <x v="21"/>
    </i>
    <i>
      <x/>
    </i>
    <i>
      <x v="7"/>
    </i>
    <i>
      <x v="2"/>
    </i>
    <i>
      <x v="14"/>
    </i>
    <i>
      <x v="17"/>
    </i>
    <i>
      <x v="15"/>
    </i>
    <i>
      <x v="1"/>
    </i>
    <i>
      <x v="16"/>
    </i>
    <i>
      <x v="19"/>
    </i>
    <i>
      <x v="6"/>
    </i>
    <i>
      <x v="8"/>
    </i>
    <i t="grand">
      <x/>
    </i>
  </rowItems>
  <colFields count="1">
    <field x="-2"/>
  </colFields>
  <colItems count="2">
    <i>
      <x/>
    </i>
    <i i="1">
      <x v="1"/>
    </i>
  </colItems>
  <dataFields count="2">
    <dataField name="Sum of Quantity" fld="15" baseField="0" baseItem="0"/>
    <dataField name="Sum of Total_Price" fld="16" baseField="0" baseItem="0" numFmtId="164"/>
  </dataFields>
  <formats count="1">
    <format dxfId="2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02A07C4-8A2D-42DA-8BF1-7906807FBB10}" name="PivotTable5"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O6:P12"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items count="3">
        <item x="1"/>
        <item x="0"/>
        <item t="default"/>
      </items>
    </pivotField>
    <pivotField showAll="0"/>
    <pivotField showAll="0">
      <items count="4">
        <item h="1" x="2"/>
        <item x="1"/>
        <item h="1" x="0"/>
        <item t="default"/>
      </items>
    </pivotField>
    <pivotField showAll="0"/>
    <pivotField showAll="0"/>
    <pivotField axis="axisRow"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6">
    <i>
      <x/>
    </i>
    <i>
      <x v="1"/>
    </i>
    <i>
      <x v="2"/>
    </i>
    <i>
      <x v="3"/>
    </i>
    <i>
      <x v="4"/>
    </i>
    <i t="grand">
      <x/>
    </i>
  </rowItems>
  <colItems count="1">
    <i/>
  </colItems>
  <dataFields count="1">
    <dataField name="Sum of Total_Price" fld="16" baseField="0" baseItem="0" numFmtId="164"/>
  </dataFields>
  <formats count="1">
    <format dxfId="28">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3" count="1" selected="0">
            <x v="0"/>
          </reference>
        </references>
      </pivotArea>
    </chartFormat>
    <chartFormat chart="10" format="9">
      <pivotArea type="data" outline="0" fieldPosition="0">
        <references count="2">
          <reference field="4294967294" count="1" selected="0">
            <x v="0"/>
          </reference>
          <reference field="13" count="1" selected="0">
            <x v="1"/>
          </reference>
        </references>
      </pivotArea>
    </chartFormat>
    <chartFormat chart="10" format="10">
      <pivotArea type="data" outline="0" fieldPosition="0">
        <references count="2">
          <reference field="4294967294" count="1" selected="0">
            <x v="0"/>
          </reference>
          <reference field="13" count="1" selected="0">
            <x v="2"/>
          </reference>
        </references>
      </pivotArea>
    </chartFormat>
    <chartFormat chart="10" format="11">
      <pivotArea type="data" outline="0" fieldPosition="0">
        <references count="2">
          <reference field="4294967294" count="1" selected="0">
            <x v="0"/>
          </reference>
          <reference field="13" count="1" selected="0">
            <x v="3"/>
          </reference>
        </references>
      </pivotArea>
    </chartFormat>
    <chartFormat chart="10" format="12">
      <pivotArea type="data" outline="0" fieldPosition="0">
        <references count="2">
          <reference field="4294967294" count="1" selected="0">
            <x v="0"/>
          </reference>
          <reference field="13" count="1" selected="0">
            <x v="4"/>
          </reference>
        </references>
      </pivotArea>
    </chartFormat>
    <chartFormat chart="8" format="1">
      <pivotArea type="data" outline="0" fieldPosition="0">
        <references count="2">
          <reference field="4294967294" count="1" selected="0">
            <x v="0"/>
          </reference>
          <reference field="13" count="1" selected="0">
            <x v="0"/>
          </reference>
        </references>
      </pivotArea>
    </chartFormat>
    <chartFormat chart="8" format="2">
      <pivotArea type="data" outline="0" fieldPosition="0">
        <references count="2">
          <reference field="4294967294" count="1" selected="0">
            <x v="0"/>
          </reference>
          <reference field="13" count="1" selected="0">
            <x v="1"/>
          </reference>
        </references>
      </pivotArea>
    </chartFormat>
    <chartFormat chart="8" format="3">
      <pivotArea type="data" outline="0" fieldPosition="0">
        <references count="2">
          <reference field="4294967294" count="1" selected="0">
            <x v="0"/>
          </reference>
          <reference field="13" count="1" selected="0">
            <x v="2"/>
          </reference>
        </references>
      </pivotArea>
    </chartFormat>
    <chartFormat chart="8" format="4">
      <pivotArea type="data" outline="0" fieldPosition="0">
        <references count="2">
          <reference field="4294967294" count="1" selected="0">
            <x v="0"/>
          </reference>
          <reference field="13" count="1" selected="0">
            <x v="3"/>
          </reference>
        </references>
      </pivotArea>
    </chartFormat>
    <chartFormat chart="8"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A9EE3C-CA91-42A5-AE36-A42AC286F6C3}" name="PivotTable1"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F6:G19" firstHeaderRow="1" firstDataRow="1" firstDataCol="1"/>
  <pivotFields count="25">
    <pivotField showAll="0"/>
    <pivotField showAll="0"/>
    <pivotField showAll="0"/>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13">
        <item x="0"/>
        <item x="10"/>
        <item x="3"/>
        <item x="4"/>
        <item x="2"/>
        <item x="9"/>
        <item x="11"/>
        <item x="6"/>
        <item x="8"/>
        <item x="5"/>
        <item x="7"/>
        <item x="1"/>
        <item t="default"/>
      </items>
    </pivotField>
    <pivotField showAll="0">
      <items count="3">
        <item x="1"/>
        <item x="0"/>
        <item t="default"/>
      </items>
    </pivotField>
    <pivotField showAll="0"/>
    <pivotField showAll="0">
      <items count="4">
        <item h="1" x="2"/>
        <item x="1"/>
        <item h="1" x="0"/>
        <item t="default"/>
      </items>
    </pivotField>
    <pivotField showAll="0"/>
    <pivotField showAll="0"/>
    <pivotField showAll="0">
      <items count="6">
        <item x="0"/>
        <item x="1"/>
        <item x="3"/>
        <item x="4"/>
        <item x="2"/>
        <item t="default"/>
      </items>
    </pivotField>
    <pivotField numFmtId="164" showAll="0"/>
    <pivotField showAll="0"/>
    <pivotField dataField="1" numFmtId="164" showAll="0"/>
    <pivotField showAll="0"/>
    <pivotField numFmtId="164" showAll="0"/>
    <pivotField showAll="0"/>
    <pivotField showAll="0"/>
    <pivotField numFmtId="9" showAll="0"/>
    <pivotField numFmtId="164"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Total_Price" fld="16" baseField="0" baseItem="0" numFmtId="164"/>
  </dataFields>
  <formats count="1">
    <format dxfId="2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F185E6-0E1D-438C-9ED9-5AF665D8884F}" autoFormatId="16" applyNumberFormats="0" applyBorderFormats="0" applyFontFormats="0" applyPatternFormats="0" applyAlignmentFormats="0" applyWidthHeightFormats="0">
  <queryTableRefresh nextId="24">
    <queryTableFields count="23">
      <queryTableField id="1" name="Order_ID" tableColumnId="1"/>
      <queryTableField id="2" name="Customer_ID" tableColumnId="2"/>
      <queryTableField id="3" name="Customer_Name" tableColumnId="3"/>
      <queryTableField id="4" name="Email" tableColumnId="4"/>
      <queryTableField id="5" name="Country" tableColumnId="5"/>
      <queryTableField id="6" name="Signup_Date" tableColumnId="6"/>
      <queryTableField id="7" name="Order_Date" tableColumnId="7"/>
      <queryTableField id="20" dataBound="0" tableColumnId="20"/>
      <queryTableField id="23" dataBound="0" tableColumnId="24"/>
      <queryTableField id="19" dataBound="0" tableColumnId="19"/>
      <queryTableField id="8" name="Order_Status" tableColumnId="8"/>
      <queryTableField id="9" name="Product_ID" tableColumnId="9"/>
      <queryTableField id="10" name="Product_Name" tableColumnId="10"/>
      <queryTableField id="11" name="Category" tableColumnId="11"/>
      <queryTableField id="12" name="Price" tableColumnId="12"/>
      <queryTableField id="13" name="Quantity" tableColumnId="13"/>
      <queryTableField id="14" name="Total_Price" tableColumnId="14"/>
      <queryTableField id="15" name="Payment_Method" tableColumnId="15"/>
      <queryTableField id="16" name="Shipping_Cost" tableColumnId="16"/>
      <queryTableField id="17" name="Delivery_Time_Days" tableColumnId="17"/>
      <queryTableField id="22" dataBound="0" tableColumnId="23"/>
      <queryTableField id="21" dataBound="0" tableColumnId="22"/>
      <queryTableField id="18" name="Profit"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B2C8C67-8822-482C-9F3E-EC314AF4E913}" sourceName="Order_Date">
  <pivotTables>
    <pivotTable tabId="4" name="PivotTable5"/>
    <pivotTable tabId="7" name="PivotTable12"/>
    <pivotTable tabId="7" name="PivotTable13"/>
    <pivotTable tabId="7" name="PivotTable14"/>
    <pivotTable tabId="7" name="PivotTable21"/>
    <pivotTable tabId="7" name="PivotTable22"/>
    <pivotTable tabId="4" name="PivotTable1"/>
    <pivotTable tabId="4" name="PivotTable2"/>
    <pivotTable tabId="4" name="PivotTable3"/>
    <pivotTable tabId="4" name="PivotTable4"/>
    <pivotTable tabId="4" name="PivotTable6"/>
    <pivotTable tabId="4" name="PivotTable7"/>
    <pivotTable tabId="4" name="product analysis"/>
    <pivotTable tabId="4" name="PivotTable23"/>
    <pivotTable tabId="4" name="PivotTable30"/>
  </pivotTables>
  <data>
    <tabular pivotCacheId="698193282">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93B2CE73-510B-4182-8B5A-1B3DE67130F9}" sourceName="Order_Status">
  <pivotTables>
    <pivotTable tabId="7" name="PivotTable13"/>
    <pivotTable tabId="7" name="PivotTable12"/>
    <pivotTable tabId="7" name="PivotTable14"/>
    <pivotTable tabId="7" name="PivotTable21"/>
    <pivotTable tabId="7" name="PivotTable22"/>
    <pivotTable tabId="4" name="PivotTable1"/>
    <pivotTable tabId="4" name="PivotTable2"/>
    <pivotTable tabId="4" name="PivotTable3"/>
    <pivotTable tabId="4" name="PivotTable4"/>
    <pivotTable tabId="4" name="PivotTable5"/>
    <pivotTable tabId="4" name="PivotTable6"/>
    <pivotTable tabId="4" name="PivotTable7"/>
    <pivotTable tabId="4" name="product analysis"/>
    <pivotTable tabId="4" name="PivotTable23"/>
    <pivotTable tabId="4" name="PivotTable30"/>
  </pivotTables>
  <data>
    <tabular pivotCacheId="698193282">
      <items count="3">
        <i x="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F290C61-1583-4892-9C4E-09894B0EEC45}" sourceName="Category">
  <pivotTables>
    <pivotTable tabId="7" name="PivotTable14"/>
    <pivotTable tabId="7" name="PivotTable12"/>
    <pivotTable tabId="7" name="PivotTable13"/>
    <pivotTable tabId="7" name="PivotTable21"/>
    <pivotTable tabId="7" name="PivotTable22"/>
    <pivotTable tabId="4" name="PivotTable1"/>
    <pivotTable tabId="4" name="PivotTable2"/>
    <pivotTable tabId="4" name="PivotTable3"/>
    <pivotTable tabId="4" name="PivotTable4"/>
    <pivotTable tabId="4" name="PivotTable5"/>
    <pivotTable tabId="4" name="PivotTable6"/>
    <pivotTable tabId="4" name="PivotTable7"/>
    <pivotTable tabId="4" name="product analysis"/>
    <pivotTable tabId="4" name="PivotTable23"/>
    <pivotTable tabId="4" name="PivotTable30"/>
  </pivotTables>
  <data>
    <tabular pivotCacheId="698193282">
      <items count="5">
        <i x="0" s="1"/>
        <i x="1"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EBCE0E0E-1CAF-4C03-A016-887A1D887380}" sourceName="Order_Year">
  <pivotTables>
    <pivotTable tabId="7" name="PivotTable14"/>
    <pivotTable tabId="7" name="PivotTable12"/>
    <pivotTable tabId="7" name="PivotTable13"/>
    <pivotTable tabId="7" name="PivotTable21"/>
    <pivotTable tabId="7" name="PivotTable22"/>
    <pivotTable tabId="4" name="PivotTable1"/>
    <pivotTable tabId="4" name="PivotTable2"/>
    <pivotTable tabId="4" name="PivotTable23"/>
    <pivotTable tabId="4" name="PivotTable3"/>
    <pivotTable tabId="4" name="PivotTable4"/>
    <pivotTable tabId="4" name="PivotTable5"/>
    <pivotTable tabId="4" name="PivotTable6"/>
    <pivotTable tabId="4" name="PivotTable7"/>
    <pivotTable tabId="4" name="product analysis"/>
    <pivotTable tabId="4" name="PivotTable30"/>
  </pivotTables>
  <data>
    <tabular pivotCacheId="69819328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tatus 2" xr10:uid="{955BA8AA-735F-4BBB-A5EB-8F9D614B42BA}" cache="Slicer_Order_Status" caption="Order_Status" style="SlicerStyleDark3 2" rowHeight="241300"/>
  <slicer name="Category 1" xr10:uid="{EC77A5CA-7D3A-4B0A-8ECB-4F5A7D6A7765}" cache="Slicer_Category" caption="Category" style="SlicerStyleDark3 2" rowHeight="241300"/>
  <slicer name="Order_Year 2" xr10:uid="{CFB9F3CD-5294-4B16-B95A-A20816574F78}" cache="Slicer_Order_Year" caption="Order_Year" columnCount="2" style="SlicerStyleDark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3" xr10:uid="{D4078233-0C58-4846-92D9-10E825E5DEB4}" cache="Slicer_Order_Date" caption="Order_Date" columnCount="5" style="SlicerStyleDark3 2" rowHeight="241300"/>
  <slicer name="Order_Status 1" xr10:uid="{659CD370-384B-4F9D-9599-AF63BC8718DB}" cache="Slicer_Order_Status" caption="Order_Status" style="SlicerStyleDark3 2" rowHeight="241300"/>
  <slicer name="Category 2" xr10:uid="{7350D186-D508-40E4-8AC1-0FDE1D320404}" cache="Slicer_Category" caption="Category" style="SlicerStyleDark3 2" rowHeight="241300"/>
  <slicer name="Order_Year 1" xr10:uid="{8D8E0086-A805-41A9-B82C-160F7220FB26}" cache="Slicer_Order_Year" caption="Order_Year" columnCount="2" style="SlicerStyleDark3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tatus" xr10:uid="{B4B56394-71B4-49A7-A5B4-A3964799D0C1}" cache="Slicer_Order_Status" caption="Order_Status" rowHeight="241300"/>
  <slicer name="Category" xr10:uid="{2DF20192-9B8F-42AA-B431-B52108DA0B4D}" cache="Slicer_Category" caption="Category" rowHeight="241300"/>
  <slicer name="Order_Year" xr10:uid="{88943C4E-8DC6-4DB4-9C77-7DC3608AB097}" cache="Slicer_Order_Year" caption="Order_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2" xr10:uid="{BD7083F5-95E0-4217-A6A0-F983F984C72E}" cache="Slicer_Order_Date" caption="Order_Date"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5D8292-A26E-49D9-AF5F-EC5621359D99}" name="Ecommerce_Sales" displayName="Ecommerce_Sales" ref="A1:W5001" tableType="queryTable" totalsRowShown="0">
  <autoFilter ref="A1:W5001" xr:uid="{6D5D8292-A26E-49D9-AF5F-EC5621359D99}"/>
  <tableColumns count="23">
    <tableColumn id="1" xr3:uid="{EC1CEBFC-B8DF-4CCC-97D1-38C1E81979B5}" uniqueName="1" name="Order_ID" queryTableFieldId="1" dataDxfId="20"/>
    <tableColumn id="2" xr3:uid="{5B20CEC4-0416-4193-9E44-837A4A7236FE}" uniqueName="2" name="Customer_ID" queryTableFieldId="2" dataDxfId="19"/>
    <tableColumn id="3" xr3:uid="{56A08283-F9C1-46D0-9195-91A65F68893A}" uniqueName="3" name="Customer_Name" queryTableFieldId="3" dataDxfId="18"/>
    <tableColumn id="4" xr3:uid="{57C9F73B-3870-4B6F-A8B5-2C3EC0ED65D6}" uniqueName="4" name="Email" queryTableFieldId="4" dataDxfId="17"/>
    <tableColumn id="5" xr3:uid="{0B774BE8-0623-4845-B6FD-E199428113F0}" uniqueName="5" name="Country" queryTableFieldId="5" dataDxfId="16"/>
    <tableColumn id="6" xr3:uid="{8907EECF-6919-45A7-9288-CADDED8E8EDD}" uniqueName="6" name="Signup_Date" queryTableFieldId="6" dataDxfId="15"/>
    <tableColumn id="7" xr3:uid="{F9419197-20FF-4747-9172-0CC038A6CFC7}" uniqueName="7" name="Order_Date" queryTableFieldId="7" dataDxfId="14"/>
    <tableColumn id="20" xr3:uid="{F0B0D894-4BBE-41EC-90F9-97FAFBE7CC18}" uniqueName="20" name="Order_Month" queryTableFieldId="20" dataDxfId="13">
      <calculatedColumnFormula>TEXT(Ecommerce_Sales[[#This Row],[Order_Date]],"mmmm")</calculatedColumnFormula>
    </tableColumn>
    <tableColumn id="24" xr3:uid="{9C140E12-01D9-488F-A252-8B18CA928B9C}" uniqueName="24" name="Order_Year" queryTableFieldId="23" dataDxfId="12">
      <calculatedColumnFormula>TEXT(Ecommerce_Sales[[#This Row],[Order_Date]],"yyyy")</calculatedColumnFormula>
    </tableColumn>
    <tableColumn id="19" xr3:uid="{565B6316-5192-4419-9049-7C8A943F248D}" uniqueName="19" name="Order_Day" queryTableFieldId="19" dataDxfId="11">
      <calculatedColumnFormula>TEXT(Ecommerce_Sales[[#This Row],[Order_Date]],"mmmm")</calculatedColumnFormula>
    </tableColumn>
    <tableColumn id="8" xr3:uid="{3DDE7A24-0657-4161-8E51-21CB68822A06}" uniqueName="8" name="Order_Status" queryTableFieldId="8" dataDxfId="10"/>
    <tableColumn id="9" xr3:uid="{05151808-5A96-42D6-B558-4B5AF2664214}" uniqueName="9" name="Product_ID" queryTableFieldId="9" dataDxfId="9"/>
    <tableColumn id="10" xr3:uid="{245DBE71-9849-4FEF-9496-1B89A1D766BE}" uniqueName="10" name="Product_Name" queryTableFieldId="10" dataDxfId="8"/>
    <tableColumn id="11" xr3:uid="{0D14DC05-004F-43A4-BB45-1E7713502BB8}" uniqueName="11" name="Category" queryTableFieldId="11" dataDxfId="7"/>
    <tableColumn id="12" xr3:uid="{5BDE9DE9-4F95-4C1A-A961-E0C4E7010E50}" uniqueName="12" name="Price" queryTableFieldId="12" dataDxfId="6"/>
    <tableColumn id="13" xr3:uid="{BF0F9A24-39FD-42E8-B74C-F61B7590096D}" uniqueName="13" name="Quantity" queryTableFieldId="13"/>
    <tableColumn id="14" xr3:uid="{278F6CF5-621F-45AB-B7CD-9B5C69BCB061}" uniqueName="14" name="Total_Price" queryTableFieldId="14" dataDxfId="5"/>
    <tableColumn id="15" xr3:uid="{2B36E14A-A617-43EA-8F50-52C3B2CE2BF6}" uniqueName="15" name="Payment_Method" queryTableFieldId="15" dataDxfId="4"/>
    <tableColumn id="16" xr3:uid="{5593EE20-8DD3-4562-84BA-B147F0D40CFE}" uniqueName="16" name="Shipping_Cost" queryTableFieldId="16" dataDxfId="3"/>
    <tableColumn id="17" xr3:uid="{60C9AD77-4D3D-4138-8122-6A39C9C7BAB5}" uniqueName="17" name="Delivery_Time_Days" queryTableFieldId="17"/>
    <tableColumn id="23" xr3:uid="{ED417B40-3763-41C6-A4E5-AAA3F29C42BB}" uniqueName="23" name="Delivery Status" queryTableFieldId="22" dataDxfId="2">
      <calculatedColumnFormula>IF(Ecommerce_Sales[[#This Row],[Delivery_Time_Days]]&gt;7,"Delay",IF(Ecommerce_Sales[[#This Row],[Delivery_Time_Days]] = 0,"No delivery",IF(Ecommerce_Sales[[#This Row],[Delivery_Time_Days]]&lt;=7,"On-time")))</calculatedColumnFormula>
    </tableColumn>
    <tableColumn id="22" xr3:uid="{B6B2DDC2-FB1C-4DC3-AA87-6A1E8E7CC033}" uniqueName="22" name="Profit Margin" queryTableFieldId="21" dataDxfId="1" dataCellStyle="Percent">
      <calculatedColumnFormula>Ecommerce_Sales[[#This Row],[Profit]]/Ecommerce_Sales[[#This Row],[Total_Price]]</calculatedColumnFormula>
    </tableColumn>
    <tableColumn id="18" xr3:uid="{51D07C4D-D991-406E-BB08-07B15DF37271}" uniqueName="18" name="Profit"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C71AB4-E066-4BA9-8F9A-AF6859956B30}" sourceName="Order_Date">
  <pivotTables>
    <pivotTable tabId="4" name="PivotTable6"/>
    <pivotTable tabId="4" name="PivotTable1"/>
    <pivotTable tabId="4" name="PivotTable2"/>
    <pivotTable tabId="4" name="PivotTable3"/>
    <pivotTable tabId="4" name="PivotTable4"/>
    <pivotTable tabId="4" name="PivotTable5"/>
    <pivotTable tabId="4" name="PivotTable7"/>
    <pivotTable tabId="4" name="product analysis"/>
    <pivotTable tabId="4" name="PivotTable23"/>
    <pivotTable tabId="4" name="PivotTable30"/>
  </pivotTables>
  <state minimalRefreshVersion="6" lastRefreshVersion="6" pivotCacheId="698193282"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4E03DAB7-C34F-4233-A1B6-9960B3B457CE}" cache="NativeTimeline_Order_Date" caption="Order_Date" level="0" selectionLevel="2" scrollPosition="202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microsoft.com/office/2007/relationships/slicer" Target="../slicers/slicer4.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rinterSettings" Target="../printerSettings/printerSettings3.bin"/><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microsoft.com/office/2011/relationships/timeline" Target="../timelines/timelin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15426-C8F3-4AC2-855D-E32DD6990C81}">
  <dimension ref="A1"/>
  <sheetViews>
    <sheetView showGridLines="0" showRowColHeaders="0" zoomScaleNormal="100" workbookViewId="0"/>
  </sheetViews>
  <sheetFormatPr defaultRowHeight="15" x14ac:dyDescent="0.25"/>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6D71B-8D89-4FF5-BF3C-9FCEA7AE4988}">
  <dimension ref="A26"/>
  <sheetViews>
    <sheetView showGridLines="0" showRowColHeaders="0" tabSelected="1" zoomScaleNormal="100" workbookViewId="0"/>
  </sheetViews>
  <sheetFormatPr defaultRowHeight="15" x14ac:dyDescent="0.25"/>
  <cols>
    <col min="1" max="16384" width="9.140625" style="12"/>
  </cols>
  <sheetData>
    <row r="26" spans="1:1" x14ac:dyDescent="0.25">
      <c r="A26" s="12" t="s">
        <v>11851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1F207-E409-409C-9B67-BD5C207CA1B9}">
  <dimension ref="A3:M22"/>
  <sheetViews>
    <sheetView zoomScale="70" zoomScaleNormal="70" workbookViewId="0">
      <selection activeCell="L13" sqref="L13:M19"/>
    </sheetView>
  </sheetViews>
  <sheetFormatPr defaultRowHeight="15" x14ac:dyDescent="0.25"/>
  <cols>
    <col min="1" max="1" width="17.85546875" bestFit="1" customWidth="1"/>
    <col min="2" max="2" width="22.42578125" bestFit="1" customWidth="1"/>
    <col min="4" max="4" width="17.85546875" bestFit="1" customWidth="1"/>
    <col min="5" max="5" width="38.28515625" bestFit="1" customWidth="1"/>
    <col min="6" max="6" width="17.28515625" bestFit="1" customWidth="1"/>
    <col min="7" max="8" width="17.85546875" bestFit="1" customWidth="1"/>
    <col min="9" max="9" width="22.42578125" bestFit="1" customWidth="1"/>
    <col min="10" max="10" width="17.85546875" bestFit="1" customWidth="1"/>
    <col min="11" max="11" width="22.42578125" bestFit="1" customWidth="1"/>
    <col min="12" max="843" width="16.28515625" bestFit="1" customWidth="1"/>
    <col min="844" max="845" width="11.28515625" bestFit="1" customWidth="1"/>
  </cols>
  <sheetData>
    <row r="3" spans="1:13" x14ac:dyDescent="0.25">
      <c r="A3" s="4" t="s">
        <v>11818</v>
      </c>
      <c r="B3" t="s">
        <v>11845</v>
      </c>
      <c r="E3" t="s">
        <v>11846</v>
      </c>
      <c r="G3" s="4" t="s">
        <v>11818</v>
      </c>
      <c r="H3" t="s">
        <v>11821</v>
      </c>
    </row>
    <row r="4" spans="1:13" x14ac:dyDescent="0.25">
      <c r="A4" s="5" t="s">
        <v>2016</v>
      </c>
      <c r="B4" s="1">
        <v>29</v>
      </c>
      <c r="C4" t="str">
        <f t="shared" ref="C4:C9" si="0">A4</f>
        <v>Bank Transfer</v>
      </c>
      <c r="D4">
        <f>GETPIVOTDATA("Order_ID",$A$3,"Payment_Method",A4)</f>
        <v>29</v>
      </c>
      <c r="E4" t="str">
        <f>A5</f>
        <v>Credit Card</v>
      </c>
      <c r="G4" s="5" t="s">
        <v>2016</v>
      </c>
      <c r="H4" s="3">
        <v>50234</v>
      </c>
      <c r="I4" t="str">
        <f t="shared" ref="I4:I9" si="1">G4</f>
        <v>Bank Transfer</v>
      </c>
      <c r="J4" s="3">
        <f>GETPIVOTDATA("Total_Price",$G$3,"Payment_Method",G4)</f>
        <v>50234</v>
      </c>
    </row>
    <row r="5" spans="1:13" x14ac:dyDescent="0.25">
      <c r="A5" s="5" t="s">
        <v>1958</v>
      </c>
      <c r="B5" s="1">
        <v>287</v>
      </c>
      <c r="C5" t="str">
        <f t="shared" si="0"/>
        <v>Credit Card</v>
      </c>
      <c r="D5">
        <f>GETPIVOTDATA("Order_ID",$A$3,"Payment_Method",A5)</f>
        <v>287</v>
      </c>
      <c r="G5" s="5" t="s">
        <v>1958</v>
      </c>
      <c r="H5" s="3">
        <v>702535</v>
      </c>
      <c r="I5" t="str">
        <f t="shared" si="1"/>
        <v>Credit Card</v>
      </c>
      <c r="J5" s="3">
        <f>GETPIVOTDATA("Total_Price",$G$3,"Payment_Method",G5)</f>
        <v>702535</v>
      </c>
    </row>
    <row r="6" spans="1:13" x14ac:dyDescent="0.25">
      <c r="A6" s="5" t="s">
        <v>2012</v>
      </c>
      <c r="B6" s="1">
        <v>25</v>
      </c>
      <c r="C6" t="str">
        <f t="shared" si="0"/>
        <v>Crypto</v>
      </c>
      <c r="D6">
        <f>GETPIVOTDATA("Order_ID",$A$3,"Payment_Method",A6)</f>
        <v>25</v>
      </c>
      <c r="G6" s="5" t="s">
        <v>2012</v>
      </c>
      <c r="H6" s="3">
        <v>43405</v>
      </c>
      <c r="I6" t="str">
        <f t="shared" si="1"/>
        <v>Crypto</v>
      </c>
      <c r="J6" s="3">
        <f>GETPIVOTDATA("Total_Price",$G$3,"Payment_Method",G6)</f>
        <v>43405</v>
      </c>
    </row>
    <row r="7" spans="1:13" x14ac:dyDescent="0.25">
      <c r="A7" s="5" t="s">
        <v>2008</v>
      </c>
      <c r="B7" s="1">
        <v>60</v>
      </c>
      <c r="C7" t="str">
        <f t="shared" si="0"/>
        <v>Debit Card</v>
      </c>
      <c r="D7">
        <f>GETPIVOTDATA("Order_ID",$A$3,"Payment_Method",A7)</f>
        <v>60</v>
      </c>
      <c r="G7" s="5" t="s">
        <v>2008</v>
      </c>
      <c r="H7" s="3">
        <v>118236</v>
      </c>
      <c r="I7" t="str">
        <f t="shared" si="1"/>
        <v>Debit Card</v>
      </c>
      <c r="J7" s="3">
        <f>GETPIVOTDATA("Total_Price",$G$3,"Payment_Method",G7)</f>
        <v>118236</v>
      </c>
    </row>
    <row r="8" spans="1:13" x14ac:dyDescent="0.25">
      <c r="A8" s="5" t="s">
        <v>1951</v>
      </c>
      <c r="B8" s="1">
        <v>172</v>
      </c>
      <c r="C8" t="str">
        <f t="shared" si="0"/>
        <v>PayPal</v>
      </c>
      <c r="D8">
        <f>GETPIVOTDATA("Order_ID",$A$3,"Payment_Method",A8)</f>
        <v>172</v>
      </c>
      <c r="G8" s="5" t="s">
        <v>1951</v>
      </c>
      <c r="H8" s="3">
        <v>363532</v>
      </c>
      <c r="I8" t="str">
        <f t="shared" si="1"/>
        <v>PayPal</v>
      </c>
      <c r="J8" s="3">
        <f>GETPIVOTDATA("Total_Price",$G$3,"Payment_Method",G8)</f>
        <v>363532</v>
      </c>
    </row>
    <row r="9" spans="1:13" x14ac:dyDescent="0.25">
      <c r="A9" s="5" t="s">
        <v>11819</v>
      </c>
      <c r="B9" s="1">
        <v>573</v>
      </c>
      <c r="C9" t="str">
        <f t="shared" si="0"/>
        <v>Grand Total</v>
      </c>
      <c r="D9">
        <f>GETPIVOTDATA("Order_ID",$A$3)</f>
        <v>573</v>
      </c>
      <c r="G9" s="5" t="s">
        <v>11819</v>
      </c>
      <c r="H9" s="3">
        <v>1277942</v>
      </c>
      <c r="I9" t="str">
        <f t="shared" si="1"/>
        <v>Grand Total</v>
      </c>
      <c r="J9" s="3">
        <f>GETPIVOTDATA("Total_Price",$G$3)</f>
        <v>1277942</v>
      </c>
    </row>
    <row r="11" spans="1:13" x14ac:dyDescent="0.25">
      <c r="D11" s="4" t="s">
        <v>11818</v>
      </c>
      <c r="E11" t="s">
        <v>11847</v>
      </c>
    </row>
    <row r="12" spans="1:13" x14ac:dyDescent="0.25">
      <c r="D12" s="5" t="s">
        <v>2005</v>
      </c>
      <c r="E12" s="9"/>
      <c r="F12" t="str">
        <f>D12</f>
        <v>Germany</v>
      </c>
      <c r="G12" s="9">
        <f>GETPIVOTDATA("Delivery_Time_Days",$D$11,"Country",D12)</f>
        <v>0</v>
      </c>
      <c r="J12" s="4" t="s">
        <v>11818</v>
      </c>
      <c r="K12" t="s">
        <v>11845</v>
      </c>
    </row>
    <row r="13" spans="1:13" x14ac:dyDescent="0.25">
      <c r="D13" s="5" t="s">
        <v>1946</v>
      </c>
      <c r="E13" s="9"/>
      <c r="F13" t="str">
        <f t="shared" ref="F13:F18" si="2">D13</f>
        <v>Australia</v>
      </c>
      <c r="G13" s="9">
        <f t="shared" ref="G13:G18" si="3">GETPIVOTDATA("Delivery_Time_Days",$D$11,"Country",D13)</f>
        <v>0</v>
      </c>
      <c r="J13" s="5" t="s">
        <v>1946</v>
      </c>
      <c r="K13" s="9">
        <v>83</v>
      </c>
      <c r="L13" t="str">
        <f>J13</f>
        <v>Australia</v>
      </c>
      <c r="M13">
        <f>GETPIVOTDATA("Order_ID",$J$12,"Country",J13)</f>
        <v>83</v>
      </c>
    </row>
    <row r="14" spans="1:13" x14ac:dyDescent="0.25">
      <c r="D14" s="5" t="s">
        <v>1966</v>
      </c>
      <c r="E14" s="9"/>
      <c r="F14" t="str">
        <f t="shared" si="2"/>
        <v>India</v>
      </c>
      <c r="G14" s="9">
        <f t="shared" si="3"/>
        <v>0</v>
      </c>
      <c r="J14" s="5" t="s">
        <v>1996</v>
      </c>
      <c r="K14" s="9">
        <v>79</v>
      </c>
      <c r="L14" t="str">
        <f t="shared" ref="L14:L20" si="4">J14</f>
        <v>Canada</v>
      </c>
      <c r="M14">
        <f t="shared" ref="M14:M19" si="5">GETPIVOTDATA("Order_ID",$J$12,"Country",J14)</f>
        <v>79</v>
      </c>
    </row>
    <row r="15" spans="1:13" x14ac:dyDescent="0.25">
      <c r="D15" s="5" t="s">
        <v>1961</v>
      </c>
      <c r="E15" s="9"/>
      <c r="F15" t="str">
        <f t="shared" si="2"/>
        <v>France</v>
      </c>
      <c r="G15" s="9">
        <f t="shared" si="3"/>
        <v>0</v>
      </c>
      <c r="J15" s="5" t="s">
        <v>1961</v>
      </c>
      <c r="K15" s="9">
        <v>95</v>
      </c>
      <c r="L15" t="str">
        <f t="shared" si="4"/>
        <v>France</v>
      </c>
      <c r="M15">
        <f t="shared" si="5"/>
        <v>95</v>
      </c>
    </row>
    <row r="16" spans="1:13" x14ac:dyDescent="0.25">
      <c r="D16" s="5" t="s">
        <v>1981</v>
      </c>
      <c r="E16" s="9"/>
      <c r="F16" t="str">
        <f t="shared" si="2"/>
        <v>UK</v>
      </c>
      <c r="G16" s="9">
        <f t="shared" si="3"/>
        <v>0</v>
      </c>
      <c r="J16" s="5" t="s">
        <v>2005</v>
      </c>
      <c r="K16" s="9">
        <v>56</v>
      </c>
      <c r="L16" t="str">
        <f t="shared" si="4"/>
        <v>Germany</v>
      </c>
      <c r="M16">
        <f t="shared" si="5"/>
        <v>56</v>
      </c>
    </row>
    <row r="17" spans="4:13" x14ac:dyDescent="0.25">
      <c r="D17" s="5" t="s">
        <v>1996</v>
      </c>
      <c r="E17" s="9"/>
      <c r="F17" t="str">
        <f t="shared" si="2"/>
        <v>Canada</v>
      </c>
      <c r="G17" s="9">
        <f t="shared" si="3"/>
        <v>0</v>
      </c>
      <c r="J17" s="5" t="s">
        <v>1966</v>
      </c>
      <c r="K17" s="9">
        <v>76</v>
      </c>
      <c r="L17" t="str">
        <f t="shared" si="4"/>
        <v>India</v>
      </c>
      <c r="M17">
        <f t="shared" si="5"/>
        <v>76</v>
      </c>
    </row>
    <row r="18" spans="4:13" x14ac:dyDescent="0.25">
      <c r="D18" s="5" t="s">
        <v>1954</v>
      </c>
      <c r="E18" s="9"/>
      <c r="F18" t="str">
        <f t="shared" si="2"/>
        <v>USA</v>
      </c>
      <c r="G18" s="9">
        <f t="shared" si="3"/>
        <v>0</v>
      </c>
      <c r="J18" s="5" t="s">
        <v>1981</v>
      </c>
      <c r="K18" s="9">
        <v>88</v>
      </c>
      <c r="L18" t="str">
        <f t="shared" si="4"/>
        <v>UK</v>
      </c>
      <c r="M18">
        <f t="shared" si="5"/>
        <v>88</v>
      </c>
    </row>
    <row r="19" spans="4:13" x14ac:dyDescent="0.25">
      <c r="D19" s="5" t="s">
        <v>11819</v>
      </c>
      <c r="E19" s="9"/>
      <c r="G19" s="9"/>
      <c r="J19" s="5" t="s">
        <v>1954</v>
      </c>
      <c r="K19" s="9">
        <v>96</v>
      </c>
      <c r="L19" t="str">
        <f t="shared" si="4"/>
        <v>USA</v>
      </c>
      <c r="M19">
        <f t="shared" si="5"/>
        <v>96</v>
      </c>
    </row>
    <row r="20" spans="4:13" x14ac:dyDescent="0.25">
      <c r="H20" s="4" t="s">
        <v>11818</v>
      </c>
      <c r="I20" t="s">
        <v>11845</v>
      </c>
      <c r="J20" s="5" t="s">
        <v>11819</v>
      </c>
      <c r="K20" s="9">
        <v>573</v>
      </c>
      <c r="L20" t="str">
        <f t="shared" si="4"/>
        <v>Grand Total</v>
      </c>
      <c r="M20">
        <f>GETPIVOTDATA("Order_ID",$J$12)</f>
        <v>573</v>
      </c>
    </row>
    <row r="21" spans="4:13" x14ac:dyDescent="0.25">
      <c r="H21" s="5" t="s">
        <v>11850</v>
      </c>
      <c r="I21" s="10">
        <v>573</v>
      </c>
    </row>
    <row r="22" spans="4:13" x14ac:dyDescent="0.25">
      <c r="H22" s="5" t="s">
        <v>11819</v>
      </c>
      <c r="I22" s="10">
        <v>573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543D7-32B3-44CC-9AD9-F80967E756C6}">
  <dimension ref="A3:X43"/>
  <sheetViews>
    <sheetView topLeftCell="F22" zoomScale="85" zoomScaleNormal="85" workbookViewId="0">
      <selection activeCell="R29" sqref="R29:S35"/>
    </sheetView>
  </sheetViews>
  <sheetFormatPr defaultRowHeight="15" x14ac:dyDescent="0.25"/>
  <cols>
    <col min="1" max="1" width="16.140625" bestFit="1" customWidth="1"/>
    <col min="2" max="2" width="15.42578125" bestFit="1" customWidth="1"/>
    <col min="3" max="3" width="17.7109375" bestFit="1" customWidth="1"/>
    <col min="6" max="6" width="16.140625" bestFit="1" customWidth="1"/>
    <col min="7" max="7" width="17.7109375" bestFit="1" customWidth="1"/>
    <col min="8" max="8" width="18.140625" bestFit="1" customWidth="1"/>
    <col min="9" max="9" width="13.28515625" bestFit="1" customWidth="1"/>
    <col min="10" max="10" width="15.42578125" bestFit="1" customWidth="1"/>
    <col min="12" max="12" width="14.140625" bestFit="1" customWidth="1"/>
    <col min="13" max="13" width="12.5703125" bestFit="1" customWidth="1"/>
    <col min="15" max="15" width="13.28515625" bestFit="1" customWidth="1"/>
    <col min="16" max="16" width="15.42578125" bestFit="1" customWidth="1"/>
    <col min="17" max="17" width="17.7109375" bestFit="1" customWidth="1"/>
    <col min="18" max="18" width="13.28515625" bestFit="1" customWidth="1"/>
    <col min="19" max="19" width="12.5703125" bestFit="1" customWidth="1"/>
    <col min="21" max="21" width="16.140625" bestFit="1" customWidth="1"/>
    <col min="22" max="22" width="19.5703125" bestFit="1" customWidth="1"/>
    <col min="23" max="23" width="15.5703125" bestFit="1" customWidth="1"/>
    <col min="24" max="24" width="12.85546875" bestFit="1" customWidth="1"/>
  </cols>
  <sheetData>
    <row r="3" spans="1:24" x14ac:dyDescent="0.25">
      <c r="A3" s="4" t="s">
        <v>11818</v>
      </c>
      <c r="B3" t="s">
        <v>11820</v>
      </c>
      <c r="C3" t="s">
        <v>11821</v>
      </c>
      <c r="F3" t="s">
        <v>11822</v>
      </c>
      <c r="G3" t="s">
        <v>11824</v>
      </c>
      <c r="H3" t="s">
        <v>11823</v>
      </c>
      <c r="I3" t="s">
        <v>11838</v>
      </c>
    </row>
    <row r="4" spans="1:24" x14ac:dyDescent="0.25">
      <c r="A4" s="5" t="s">
        <v>1983</v>
      </c>
      <c r="B4" s="1">
        <v>136</v>
      </c>
      <c r="C4" s="3">
        <v>92971</v>
      </c>
      <c r="F4" t="str">
        <f>A4</f>
        <v>Skincare Set</v>
      </c>
      <c r="G4" s="3">
        <f>GETPIVOTDATA("Sum of Total_Price",$A$3)</f>
        <v>1277942</v>
      </c>
      <c r="H4" s="6">
        <f>GETPIVOTDATA("Sum of Quantity",$A$3)</f>
        <v>1936</v>
      </c>
      <c r="I4" t="str">
        <f>A25</f>
        <v>Laptop</v>
      </c>
    </row>
    <row r="5" spans="1:24" x14ac:dyDescent="0.25">
      <c r="A5" s="5" t="s">
        <v>2007</v>
      </c>
      <c r="B5" s="1">
        <v>136</v>
      </c>
      <c r="C5" s="3">
        <v>96225</v>
      </c>
    </row>
    <row r="6" spans="1:24" x14ac:dyDescent="0.25">
      <c r="A6" s="5" t="s">
        <v>2058</v>
      </c>
      <c r="B6" s="1">
        <v>116</v>
      </c>
      <c r="C6" s="3">
        <v>89289</v>
      </c>
      <c r="F6" s="4" t="s">
        <v>11818</v>
      </c>
      <c r="G6" t="s">
        <v>11821</v>
      </c>
      <c r="I6" s="4" t="s">
        <v>11818</v>
      </c>
      <c r="J6" t="s">
        <v>11820</v>
      </c>
      <c r="L6" s="4" t="s">
        <v>11818</v>
      </c>
      <c r="M6" t="s">
        <v>11839</v>
      </c>
      <c r="O6" s="4" t="s">
        <v>11818</v>
      </c>
      <c r="P6" t="s">
        <v>11821</v>
      </c>
      <c r="Q6" t="s">
        <v>11824</v>
      </c>
      <c r="R6" s="4" t="s">
        <v>11818</v>
      </c>
      <c r="S6" t="s">
        <v>11821</v>
      </c>
      <c r="U6" s="4" t="s">
        <v>11818</v>
      </c>
      <c r="V6" t="s">
        <v>11843</v>
      </c>
      <c r="W6" t="s">
        <v>11844</v>
      </c>
      <c r="X6" t="s">
        <v>11840</v>
      </c>
    </row>
    <row r="7" spans="1:24" x14ac:dyDescent="0.25">
      <c r="A7" s="5" t="s">
        <v>1977</v>
      </c>
      <c r="B7" s="1">
        <v>104</v>
      </c>
      <c r="C7" s="3">
        <v>70115</v>
      </c>
      <c r="F7" s="5" t="s">
        <v>11827</v>
      </c>
      <c r="G7" s="3">
        <v>56731</v>
      </c>
      <c r="I7" s="5" t="s">
        <v>11827</v>
      </c>
      <c r="J7" s="1">
        <v>111</v>
      </c>
      <c r="L7" s="5" t="s">
        <v>1977</v>
      </c>
      <c r="M7" s="3">
        <v>24540</v>
      </c>
      <c r="O7" s="5" t="s">
        <v>1950</v>
      </c>
      <c r="P7" s="3">
        <v>310926</v>
      </c>
      <c r="Q7" s="3">
        <f>GETPIVOTDATA("Total_Price",$O$6)</f>
        <v>1277942</v>
      </c>
      <c r="R7" s="5" t="s">
        <v>1946</v>
      </c>
      <c r="S7" s="3">
        <v>176695</v>
      </c>
      <c r="U7" s="5" t="s">
        <v>2058</v>
      </c>
      <c r="V7" s="8">
        <v>14.402109809983207</v>
      </c>
      <c r="W7" t="str">
        <f>U7</f>
        <v>Perfume</v>
      </c>
      <c r="X7" s="8">
        <f>GETPIVOTDATA("Profit Margin",$U$6,"Product_Name",U7)</f>
        <v>14.402109809983207</v>
      </c>
    </row>
    <row r="8" spans="1:24" x14ac:dyDescent="0.25">
      <c r="A8" s="5" t="s">
        <v>2002</v>
      </c>
      <c r="B8" s="1">
        <v>103</v>
      </c>
      <c r="C8" s="3">
        <v>73431</v>
      </c>
      <c r="F8" s="5" t="s">
        <v>11828</v>
      </c>
      <c r="G8" s="3">
        <v>46855</v>
      </c>
      <c r="I8" s="5" t="s">
        <v>11828</v>
      </c>
      <c r="J8" s="1">
        <v>112</v>
      </c>
      <c r="L8" s="5" t="s">
        <v>2072</v>
      </c>
      <c r="M8" s="3">
        <v>28817</v>
      </c>
      <c r="O8" s="5" t="s">
        <v>1957</v>
      </c>
      <c r="P8" s="3">
        <v>213059</v>
      </c>
      <c r="R8" s="5" t="s">
        <v>1996</v>
      </c>
      <c r="S8" s="3">
        <v>151443</v>
      </c>
      <c r="U8" s="5" t="s">
        <v>1983</v>
      </c>
      <c r="V8" s="8">
        <v>14.39816260886834</v>
      </c>
      <c r="W8" t="str">
        <f t="shared" ref="W8:W29" si="0">U8</f>
        <v>Skincare Set</v>
      </c>
      <c r="X8" s="8">
        <f t="shared" ref="X8:X28" si="1">GETPIVOTDATA("Profit Margin",$U$6,"Product_Name",U8)</f>
        <v>14.39816260886834</v>
      </c>
    </row>
    <row r="9" spans="1:24" x14ac:dyDescent="0.25">
      <c r="A9" s="5" t="s">
        <v>1988</v>
      </c>
      <c r="B9" s="1">
        <v>103</v>
      </c>
      <c r="C9" s="3">
        <v>73669</v>
      </c>
      <c r="F9" s="5" t="s">
        <v>11829</v>
      </c>
      <c r="G9" s="3">
        <v>82218</v>
      </c>
      <c r="I9" s="5" t="s">
        <v>11829</v>
      </c>
      <c r="J9" s="1">
        <v>167</v>
      </c>
      <c r="L9" s="5" t="s">
        <v>2007</v>
      </c>
      <c r="M9" s="3">
        <v>28870</v>
      </c>
      <c r="O9" s="5" t="s">
        <v>1978</v>
      </c>
      <c r="P9" s="3">
        <v>251783</v>
      </c>
      <c r="R9" s="5" t="s">
        <v>1961</v>
      </c>
      <c r="S9" s="3">
        <v>219038</v>
      </c>
      <c r="U9" s="5" t="s">
        <v>2007</v>
      </c>
      <c r="V9" s="8">
        <v>11.119210704107207</v>
      </c>
      <c r="W9" t="str">
        <f t="shared" si="0"/>
        <v>Tennis Racket</v>
      </c>
      <c r="X9" s="8">
        <f t="shared" si="1"/>
        <v>11.119210704107207</v>
      </c>
    </row>
    <row r="10" spans="1:24" x14ac:dyDescent="0.25">
      <c r="A10" s="5" t="s">
        <v>1956</v>
      </c>
      <c r="B10" s="1">
        <v>101</v>
      </c>
      <c r="C10" s="3">
        <v>59118</v>
      </c>
      <c r="F10" s="5" t="s">
        <v>11830</v>
      </c>
      <c r="G10" s="3">
        <v>73532</v>
      </c>
      <c r="I10" s="5" t="s">
        <v>11830</v>
      </c>
      <c r="J10" s="1">
        <v>136</v>
      </c>
      <c r="L10" s="5" t="s">
        <v>2058</v>
      </c>
      <c r="M10" s="3">
        <v>35713</v>
      </c>
      <c r="O10" s="5" t="s">
        <v>1989</v>
      </c>
      <c r="P10" s="3">
        <v>239500</v>
      </c>
      <c r="R10" s="5" t="s">
        <v>2005</v>
      </c>
      <c r="S10" s="3">
        <v>119648</v>
      </c>
      <c r="U10" s="5" t="s">
        <v>2072</v>
      </c>
      <c r="V10" s="8">
        <v>10.803840156771116</v>
      </c>
      <c r="W10" t="str">
        <f t="shared" si="0"/>
        <v>Hair Dryer</v>
      </c>
      <c r="X10" s="8">
        <f t="shared" si="1"/>
        <v>10.803840156771116</v>
      </c>
    </row>
    <row r="11" spans="1:24" x14ac:dyDescent="0.25">
      <c r="A11" s="5" t="s">
        <v>1998</v>
      </c>
      <c r="B11" s="1">
        <v>98</v>
      </c>
      <c r="C11" s="3">
        <v>62502</v>
      </c>
      <c r="F11" s="5" t="s">
        <v>11825</v>
      </c>
      <c r="G11" s="3">
        <v>70831</v>
      </c>
      <c r="I11" s="5" t="s">
        <v>11825</v>
      </c>
      <c r="J11" s="1">
        <v>133</v>
      </c>
      <c r="L11" s="5" t="s">
        <v>1983</v>
      </c>
      <c r="M11" s="3">
        <v>37185</v>
      </c>
      <c r="O11" s="5" t="s">
        <v>1973</v>
      </c>
      <c r="P11" s="3">
        <v>262674</v>
      </c>
      <c r="R11" s="5" t="s">
        <v>1966</v>
      </c>
      <c r="S11" s="3">
        <v>155218</v>
      </c>
      <c r="U11" s="5" t="s">
        <v>1949</v>
      </c>
      <c r="V11" s="8">
        <v>10.79671878585919</v>
      </c>
      <c r="W11" t="str">
        <f t="shared" si="0"/>
        <v>Makeup Kit</v>
      </c>
      <c r="X11" s="8">
        <f t="shared" si="1"/>
        <v>10.79671878585919</v>
      </c>
    </row>
    <row r="12" spans="1:24" x14ac:dyDescent="0.25">
      <c r="A12" s="5" t="s">
        <v>1949</v>
      </c>
      <c r="B12" s="1">
        <v>89</v>
      </c>
      <c r="C12" s="3">
        <v>56620</v>
      </c>
      <c r="F12" s="5" t="s">
        <v>11831</v>
      </c>
      <c r="G12" s="3">
        <v>71987</v>
      </c>
      <c r="I12" s="5" t="s">
        <v>11831</v>
      </c>
      <c r="J12" s="1">
        <v>137</v>
      </c>
      <c r="L12" s="5" t="s">
        <v>11819</v>
      </c>
      <c r="M12" s="3">
        <v>155125</v>
      </c>
      <c r="O12" s="5" t="s">
        <v>11819</v>
      </c>
      <c r="P12" s="3">
        <v>1277942</v>
      </c>
      <c r="R12" s="5" t="s">
        <v>1981</v>
      </c>
      <c r="S12" s="3">
        <v>204531</v>
      </c>
      <c r="U12" s="5" t="s">
        <v>1977</v>
      </c>
      <c r="V12" s="8">
        <v>10.143966038635487</v>
      </c>
      <c r="W12" t="str">
        <f t="shared" si="0"/>
        <v>Handbag</v>
      </c>
      <c r="X12" s="8">
        <f t="shared" si="1"/>
        <v>10.143966038635487</v>
      </c>
    </row>
    <row r="13" spans="1:24" x14ac:dyDescent="0.25">
      <c r="A13" s="5" t="s">
        <v>2072</v>
      </c>
      <c r="B13" s="1">
        <v>89</v>
      </c>
      <c r="C13" s="3">
        <v>72046</v>
      </c>
      <c r="F13" s="5" t="s">
        <v>11832</v>
      </c>
      <c r="G13" s="3">
        <v>135081</v>
      </c>
      <c r="I13" s="5" t="s">
        <v>11832</v>
      </c>
      <c r="J13" s="1">
        <v>193</v>
      </c>
      <c r="R13" s="5" t="s">
        <v>1954</v>
      </c>
      <c r="S13" s="3">
        <v>251369</v>
      </c>
      <c r="U13" s="5" t="s">
        <v>2065</v>
      </c>
      <c r="V13" s="8">
        <v>8.742856314195965</v>
      </c>
      <c r="W13" t="str">
        <f t="shared" si="0"/>
        <v>Jeans</v>
      </c>
      <c r="X13" s="8">
        <f t="shared" si="1"/>
        <v>8.742856314195965</v>
      </c>
    </row>
    <row r="14" spans="1:24" x14ac:dyDescent="0.25">
      <c r="A14" s="5" t="s">
        <v>2079</v>
      </c>
      <c r="B14" s="1">
        <v>88</v>
      </c>
      <c r="C14" s="3">
        <v>55851</v>
      </c>
      <c r="F14" s="5" t="s">
        <v>11833</v>
      </c>
      <c r="G14" s="3">
        <v>119294</v>
      </c>
      <c r="I14" s="5" t="s">
        <v>11833</v>
      </c>
      <c r="J14" s="1">
        <v>186</v>
      </c>
      <c r="R14" s="5" t="s">
        <v>11819</v>
      </c>
      <c r="S14" s="3">
        <v>1277942</v>
      </c>
      <c r="U14" s="5" t="s">
        <v>1998</v>
      </c>
      <c r="V14" s="8">
        <v>8.0974064185656225</v>
      </c>
      <c r="W14" t="str">
        <f t="shared" si="0"/>
        <v>Running Shoes</v>
      </c>
      <c r="X14" s="8">
        <f t="shared" si="1"/>
        <v>8.0974064185656225</v>
      </c>
    </row>
    <row r="15" spans="1:24" x14ac:dyDescent="0.25">
      <c r="A15" s="5" t="s">
        <v>2043</v>
      </c>
      <c r="B15" s="1">
        <v>84</v>
      </c>
      <c r="C15" s="3">
        <v>55967</v>
      </c>
      <c r="F15" s="5" t="s">
        <v>11834</v>
      </c>
      <c r="G15" s="3">
        <v>75361</v>
      </c>
      <c r="I15" s="5" t="s">
        <v>11834</v>
      </c>
      <c r="J15" s="1">
        <v>153</v>
      </c>
      <c r="U15" s="5" t="s">
        <v>2079</v>
      </c>
      <c r="V15" s="8">
        <v>8.0820255005540265</v>
      </c>
      <c r="W15" t="str">
        <f t="shared" si="0"/>
        <v>Yoga Mat</v>
      </c>
      <c r="X15" s="8">
        <f t="shared" si="1"/>
        <v>8.0820255005540265</v>
      </c>
    </row>
    <row r="16" spans="1:24" x14ac:dyDescent="0.25">
      <c r="A16" s="5" t="s">
        <v>2065</v>
      </c>
      <c r="B16" s="1">
        <v>84</v>
      </c>
      <c r="C16" s="3">
        <v>54123</v>
      </c>
      <c r="F16" s="5" t="s">
        <v>11835</v>
      </c>
      <c r="G16" s="3">
        <v>75593</v>
      </c>
      <c r="I16" s="5" t="s">
        <v>11835</v>
      </c>
      <c r="J16" s="1">
        <v>146</v>
      </c>
      <c r="R16" s="5" t="s">
        <v>11841</v>
      </c>
      <c r="S16" t="s">
        <v>11842</v>
      </c>
      <c r="U16" s="5" t="s">
        <v>2043</v>
      </c>
      <c r="V16" s="8">
        <v>7.5048965680383946</v>
      </c>
      <c r="W16" t="str">
        <f t="shared" si="0"/>
        <v>Blender</v>
      </c>
      <c r="X16" s="8">
        <f t="shared" si="1"/>
        <v>7.5048965680383946</v>
      </c>
    </row>
    <row r="17" spans="1:24" x14ac:dyDescent="0.25">
      <c r="A17" s="5" t="s">
        <v>1972</v>
      </c>
      <c r="B17" s="1">
        <v>81</v>
      </c>
      <c r="C17" s="3">
        <v>48096</v>
      </c>
      <c r="F17" s="5" t="s">
        <v>11836</v>
      </c>
      <c r="G17" s="3">
        <v>127156</v>
      </c>
      <c r="I17" s="5" t="s">
        <v>11836</v>
      </c>
      <c r="J17" s="1">
        <v>168</v>
      </c>
      <c r="R17" t="str">
        <f t="shared" ref="R17:R23" si="2">R7</f>
        <v>Australia</v>
      </c>
      <c r="S17" s="3">
        <f>GETPIVOTDATA("Total_Price",$R$6,"Country",R7)</f>
        <v>176695</v>
      </c>
      <c r="U17" s="5" t="s">
        <v>2104</v>
      </c>
      <c r="V17" s="8">
        <v>7.3545210984330867</v>
      </c>
      <c r="W17" t="str">
        <f t="shared" si="0"/>
        <v>T-Shirt</v>
      </c>
      <c r="X17" s="8">
        <f t="shared" si="1"/>
        <v>7.3545210984330867</v>
      </c>
    </row>
    <row r="18" spans="1:24" x14ac:dyDescent="0.25">
      <c r="A18" s="5" t="s">
        <v>1968</v>
      </c>
      <c r="B18" s="1">
        <v>79</v>
      </c>
      <c r="C18" s="3">
        <v>43034</v>
      </c>
      <c r="F18" s="5" t="s">
        <v>11837</v>
      </c>
      <c r="G18" s="3">
        <v>343303</v>
      </c>
      <c r="I18" s="5" t="s">
        <v>11837</v>
      </c>
      <c r="J18" s="1">
        <v>294</v>
      </c>
      <c r="R18" t="str">
        <f t="shared" si="2"/>
        <v>Canada</v>
      </c>
      <c r="S18" s="3">
        <f t="shared" ref="S18:S23" si="3">GETPIVOTDATA("Total_Price",$R$6,"Country",R8)</f>
        <v>151443</v>
      </c>
      <c r="U18" s="5" t="s">
        <v>2026</v>
      </c>
      <c r="V18" s="8">
        <v>7.0003088326281304</v>
      </c>
      <c r="W18" t="str">
        <f t="shared" si="0"/>
        <v>Jacket</v>
      </c>
      <c r="X18" s="8">
        <f t="shared" si="1"/>
        <v>7.0003088326281304</v>
      </c>
    </row>
    <row r="19" spans="1:24" x14ac:dyDescent="0.25">
      <c r="A19" s="5" t="s">
        <v>1963</v>
      </c>
      <c r="B19" s="1">
        <v>75</v>
      </c>
      <c r="C19" s="3">
        <v>45247</v>
      </c>
      <c r="F19" s="5" t="s">
        <v>11819</v>
      </c>
      <c r="G19" s="3">
        <v>1277942</v>
      </c>
      <c r="I19" s="5" t="s">
        <v>11819</v>
      </c>
      <c r="J19" s="1">
        <v>1936</v>
      </c>
      <c r="R19" t="str">
        <f t="shared" si="2"/>
        <v>France</v>
      </c>
      <c r="S19" s="3">
        <f t="shared" si="3"/>
        <v>219038</v>
      </c>
      <c r="U19" s="5" t="s">
        <v>1988</v>
      </c>
      <c r="V19" s="8">
        <v>6.999127092113639</v>
      </c>
      <c r="W19" t="str">
        <f t="shared" si="0"/>
        <v>Microwave</v>
      </c>
      <c r="X19" s="8">
        <f t="shared" si="1"/>
        <v>6.999127092113639</v>
      </c>
    </row>
    <row r="20" spans="1:24" x14ac:dyDescent="0.25">
      <c r="A20" s="5" t="s">
        <v>2247</v>
      </c>
      <c r="B20" s="1">
        <v>71</v>
      </c>
      <c r="C20" s="3">
        <v>42410</v>
      </c>
      <c r="R20" t="str">
        <f t="shared" si="2"/>
        <v>Germany</v>
      </c>
      <c r="S20" s="3">
        <f t="shared" si="3"/>
        <v>119648</v>
      </c>
      <c r="U20" s="5" t="s">
        <v>2030</v>
      </c>
      <c r="V20" s="8">
        <v>6.6542691342654043</v>
      </c>
      <c r="W20" t="str">
        <f t="shared" si="0"/>
        <v>Sneakers</v>
      </c>
      <c r="X20" s="8">
        <f t="shared" si="1"/>
        <v>6.6542691342654043</v>
      </c>
    </row>
    <row r="21" spans="1:24" x14ac:dyDescent="0.25">
      <c r="A21" s="5" t="s">
        <v>2047</v>
      </c>
      <c r="B21" s="1">
        <v>69</v>
      </c>
      <c r="C21" s="3">
        <v>36433</v>
      </c>
      <c r="R21" t="str">
        <f t="shared" si="2"/>
        <v>India</v>
      </c>
      <c r="S21" s="3">
        <f t="shared" si="3"/>
        <v>155218</v>
      </c>
      <c r="U21" s="5" t="s">
        <v>1972</v>
      </c>
      <c r="V21" s="8">
        <v>6.2917947698344809</v>
      </c>
      <c r="W21" t="str">
        <f t="shared" si="0"/>
        <v>Dumbbells</v>
      </c>
      <c r="X21" s="8">
        <f t="shared" si="1"/>
        <v>6.2917947698344809</v>
      </c>
    </row>
    <row r="22" spans="1:24" x14ac:dyDescent="0.25">
      <c r="A22" s="5" t="s">
        <v>2030</v>
      </c>
      <c r="B22" s="1">
        <v>65</v>
      </c>
      <c r="C22" s="3">
        <v>38998</v>
      </c>
      <c r="R22" t="str">
        <f t="shared" si="2"/>
        <v>UK</v>
      </c>
      <c r="S22" s="3">
        <f t="shared" si="3"/>
        <v>204531</v>
      </c>
      <c r="U22" s="5" t="s">
        <v>2002</v>
      </c>
      <c r="V22" s="8">
        <v>6.006316205093059</v>
      </c>
      <c r="W22" t="str">
        <f t="shared" si="0"/>
        <v>Vacuum Cleaner</v>
      </c>
      <c r="X22" s="8">
        <f t="shared" si="1"/>
        <v>6.006316205093059</v>
      </c>
    </row>
    <row r="23" spans="1:24" x14ac:dyDescent="0.25">
      <c r="A23" s="5" t="s">
        <v>2104</v>
      </c>
      <c r="B23" s="1">
        <v>62</v>
      </c>
      <c r="C23" s="3">
        <v>49874</v>
      </c>
      <c r="F23" s="4" t="s">
        <v>11818</v>
      </c>
      <c r="G23" t="s">
        <v>11821</v>
      </c>
      <c r="R23" t="str">
        <f t="shared" si="2"/>
        <v>USA</v>
      </c>
      <c r="S23" s="3">
        <f t="shared" si="3"/>
        <v>251369</v>
      </c>
      <c r="U23" s="5" t="s">
        <v>2047</v>
      </c>
      <c r="V23" s="8">
        <v>5.9979151750076687</v>
      </c>
      <c r="W23" t="str">
        <f t="shared" si="0"/>
        <v>Cookware Set</v>
      </c>
      <c r="X23" s="8">
        <f t="shared" si="1"/>
        <v>5.9979151750076687</v>
      </c>
    </row>
    <row r="24" spans="1:24" x14ac:dyDescent="0.25">
      <c r="A24" s="5" t="s">
        <v>2026</v>
      </c>
      <c r="B24" s="1">
        <v>61</v>
      </c>
      <c r="C24" s="3">
        <v>38673</v>
      </c>
      <c r="F24" s="5" t="s">
        <v>2002</v>
      </c>
      <c r="G24" s="3">
        <v>73431</v>
      </c>
      <c r="U24" s="5" t="s">
        <v>1956</v>
      </c>
      <c r="V24" s="8">
        <v>4.0540626471370427</v>
      </c>
      <c r="W24" t="str">
        <f t="shared" si="0"/>
        <v>Headphones</v>
      </c>
      <c r="X24" s="8">
        <f t="shared" si="1"/>
        <v>4.0540626471370427</v>
      </c>
    </row>
    <row r="25" spans="1:24" x14ac:dyDescent="0.25">
      <c r="A25" s="5" t="s">
        <v>2054</v>
      </c>
      <c r="B25" s="1">
        <v>42</v>
      </c>
      <c r="C25" s="3">
        <v>23250</v>
      </c>
      <c r="F25" s="5" t="s">
        <v>1988</v>
      </c>
      <c r="G25" s="3">
        <v>73669</v>
      </c>
      <c r="U25" s="5" t="s">
        <v>1968</v>
      </c>
      <c r="V25" s="8">
        <v>3.8988076404852801</v>
      </c>
      <c r="W25" t="str">
        <f t="shared" si="0"/>
        <v>Smartphone</v>
      </c>
      <c r="X25" s="8">
        <f t="shared" si="1"/>
        <v>3.8988076404852801</v>
      </c>
    </row>
    <row r="26" spans="1:24" x14ac:dyDescent="0.25">
      <c r="A26" s="5" t="s">
        <v>11819</v>
      </c>
      <c r="B26" s="1">
        <v>1936</v>
      </c>
      <c r="C26" s="3">
        <v>1277942</v>
      </c>
      <c r="F26" s="5" t="s">
        <v>2058</v>
      </c>
      <c r="G26" s="3">
        <v>89289</v>
      </c>
      <c r="U26" s="5" t="s">
        <v>2247</v>
      </c>
      <c r="V26" s="8">
        <v>3.7591456940427177</v>
      </c>
      <c r="W26" t="str">
        <f t="shared" si="0"/>
        <v>Smartwatch</v>
      </c>
      <c r="X26" s="8">
        <f t="shared" si="1"/>
        <v>3.7591456940427177</v>
      </c>
    </row>
    <row r="27" spans="1:24" x14ac:dyDescent="0.25">
      <c r="F27" s="5" t="s">
        <v>1983</v>
      </c>
      <c r="G27" s="3">
        <v>92971</v>
      </c>
      <c r="U27" s="5" t="s">
        <v>1963</v>
      </c>
      <c r="V27" s="8">
        <v>3.1485631508099803</v>
      </c>
      <c r="W27" t="str">
        <f t="shared" si="0"/>
        <v>Tablet</v>
      </c>
      <c r="X27" s="8">
        <f t="shared" si="1"/>
        <v>3.1485631508099803</v>
      </c>
    </row>
    <row r="28" spans="1:24" x14ac:dyDescent="0.25">
      <c r="F28" s="5" t="s">
        <v>2007</v>
      </c>
      <c r="G28" s="3">
        <v>96225</v>
      </c>
      <c r="U28" s="5" t="s">
        <v>2054</v>
      </c>
      <c r="V28" s="8">
        <v>2.4071542751372879</v>
      </c>
      <c r="W28" t="str">
        <f t="shared" si="0"/>
        <v>Laptop</v>
      </c>
      <c r="X28" s="8">
        <f t="shared" si="1"/>
        <v>2.4071542751372879</v>
      </c>
    </row>
    <row r="29" spans="1:24" x14ac:dyDescent="0.25">
      <c r="F29" s="5" t="s">
        <v>11819</v>
      </c>
      <c r="G29" s="3">
        <v>425585</v>
      </c>
      <c r="R29" s="4" t="s">
        <v>11818</v>
      </c>
      <c r="S29" t="s">
        <v>11839</v>
      </c>
      <c r="U29" s="5" t="s">
        <v>11819</v>
      </c>
      <c r="V29" s="8">
        <v>167.66317862056636</v>
      </c>
      <c r="W29" t="str">
        <f t="shared" si="0"/>
        <v>Grand Total</v>
      </c>
      <c r="X29" s="8">
        <f>GETPIVOTDATA("Profit Margin",$U$6)</f>
        <v>167.66317862056636</v>
      </c>
    </row>
    <row r="30" spans="1:24" x14ac:dyDescent="0.25">
      <c r="O30" s="4" t="s">
        <v>11818</v>
      </c>
      <c r="P30" t="s">
        <v>11820</v>
      </c>
      <c r="R30" s="5" t="s">
        <v>2054</v>
      </c>
      <c r="S30" s="3">
        <v>3487</v>
      </c>
    </row>
    <row r="31" spans="1:24" x14ac:dyDescent="0.25">
      <c r="O31" s="5" t="s">
        <v>11827</v>
      </c>
      <c r="P31" s="10">
        <v>111</v>
      </c>
      <c r="R31" s="5" t="s">
        <v>2247</v>
      </c>
      <c r="S31" s="3">
        <v>6364</v>
      </c>
    </row>
    <row r="32" spans="1:24" x14ac:dyDescent="0.25">
      <c r="O32" s="5" t="s">
        <v>11828</v>
      </c>
      <c r="P32" s="10">
        <v>112</v>
      </c>
      <c r="R32" s="5" t="s">
        <v>1968</v>
      </c>
      <c r="S32" s="3">
        <v>6457</v>
      </c>
    </row>
    <row r="33" spans="15:19" x14ac:dyDescent="0.25">
      <c r="O33" s="5" t="s">
        <v>11829</v>
      </c>
      <c r="P33" s="10">
        <v>167</v>
      </c>
      <c r="R33" s="5" t="s">
        <v>1963</v>
      </c>
      <c r="S33" s="3">
        <v>6786</v>
      </c>
    </row>
    <row r="34" spans="15:19" x14ac:dyDescent="0.25">
      <c r="O34" s="5" t="s">
        <v>11830</v>
      </c>
      <c r="P34" s="10">
        <v>136</v>
      </c>
      <c r="R34" s="5" t="s">
        <v>1956</v>
      </c>
      <c r="S34" s="3">
        <v>8870</v>
      </c>
    </row>
    <row r="35" spans="15:19" x14ac:dyDescent="0.25">
      <c r="O35" s="5" t="s">
        <v>11825</v>
      </c>
      <c r="P35" s="10">
        <v>133</v>
      </c>
      <c r="R35" s="5" t="s">
        <v>11819</v>
      </c>
      <c r="S35" s="3">
        <v>31964</v>
      </c>
    </row>
    <row r="36" spans="15:19" x14ac:dyDescent="0.25">
      <c r="O36" s="5" t="s">
        <v>11831</v>
      </c>
      <c r="P36" s="10">
        <v>137</v>
      </c>
    </row>
    <row r="37" spans="15:19" x14ac:dyDescent="0.25">
      <c r="O37" s="5" t="s">
        <v>11832</v>
      </c>
      <c r="P37" s="10">
        <v>193</v>
      </c>
    </row>
    <row r="38" spans="15:19" x14ac:dyDescent="0.25">
      <c r="O38" s="5" t="s">
        <v>11833</v>
      </c>
      <c r="P38" s="10">
        <v>186</v>
      </c>
    </row>
    <row r="39" spans="15:19" x14ac:dyDescent="0.25">
      <c r="O39" s="5" t="s">
        <v>11834</v>
      </c>
      <c r="P39" s="10">
        <v>153</v>
      </c>
    </row>
    <row r="40" spans="15:19" x14ac:dyDescent="0.25">
      <c r="O40" s="5" t="s">
        <v>11835</v>
      </c>
      <c r="P40" s="10">
        <v>146</v>
      </c>
    </row>
    <row r="41" spans="15:19" x14ac:dyDescent="0.25">
      <c r="O41" s="5" t="s">
        <v>11836</v>
      </c>
      <c r="P41" s="10">
        <v>168</v>
      </c>
    </row>
    <row r="42" spans="15:19" x14ac:dyDescent="0.25">
      <c r="O42" s="5" t="s">
        <v>11837</v>
      </c>
      <c r="P42" s="10">
        <v>294</v>
      </c>
    </row>
    <row r="43" spans="15:19" x14ac:dyDescent="0.25">
      <c r="O43" s="5" t="s">
        <v>11819</v>
      </c>
      <c r="P43" s="10">
        <v>1936</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B04C2-E2DB-40CF-9DF0-D78CFBB8D71C}">
  <dimension ref="A1:Y5002"/>
  <sheetViews>
    <sheetView topLeftCell="E1" workbookViewId="0">
      <selection activeCell="L10" sqref="L10"/>
    </sheetView>
  </sheetViews>
  <sheetFormatPr defaultRowHeight="15" x14ac:dyDescent="0.25"/>
  <cols>
    <col min="1" max="1" width="11.28515625" bestFit="1" customWidth="1"/>
    <col min="2" max="2" width="14.7109375" bestFit="1" customWidth="1"/>
    <col min="3" max="3" width="24.42578125" bestFit="1" customWidth="1"/>
    <col min="4" max="4" width="34.85546875" bestFit="1" customWidth="1"/>
    <col min="5" max="5" width="10.28515625" bestFit="1" customWidth="1"/>
    <col min="6" max="6" width="14.42578125" bestFit="1" customWidth="1"/>
    <col min="7" max="7" width="13.5703125" bestFit="1" customWidth="1"/>
    <col min="8" max="8" width="15.5703125" bestFit="1" customWidth="1"/>
    <col min="9" max="9" width="13.42578125" bestFit="1" customWidth="1"/>
    <col min="10" max="10" width="12.7109375" bestFit="1" customWidth="1"/>
    <col min="11" max="11" width="14.85546875" bestFit="1" customWidth="1"/>
    <col min="12" max="12" width="13" style="3" bestFit="1" customWidth="1"/>
    <col min="13" max="13" width="16.5703125" bestFit="1" customWidth="1"/>
    <col min="14" max="14" width="15.42578125" style="3" bestFit="1" customWidth="1"/>
    <col min="15" max="15" width="7.7109375" bestFit="1" customWidth="1"/>
    <col min="16" max="16" width="11" style="3" bestFit="1" customWidth="1"/>
    <col min="17" max="17" width="13.140625" bestFit="1" customWidth="1"/>
    <col min="18" max="18" width="19.5703125" style="3" bestFit="1" customWidth="1"/>
    <col min="19" max="19" width="16" bestFit="1" customWidth="1"/>
    <col min="20" max="20" width="21.5703125" bestFit="1" customWidth="1"/>
    <col min="21" max="21" width="16.7109375" style="7" bestFit="1" customWidth="1"/>
    <col min="22" max="22" width="15" bestFit="1" customWidth="1"/>
    <col min="23" max="23" width="8.28515625" bestFit="1" customWidth="1"/>
  </cols>
  <sheetData>
    <row r="1" spans="1:24" x14ac:dyDescent="0.25">
      <c r="A1" t="s">
        <v>1926</v>
      </c>
      <c r="B1" t="s">
        <v>1927</v>
      </c>
      <c r="C1" t="s">
        <v>1928</v>
      </c>
      <c r="D1" t="s">
        <v>1929</v>
      </c>
      <c r="E1" t="s">
        <v>1930</v>
      </c>
      <c r="F1" t="s">
        <v>1931</v>
      </c>
      <c r="G1" t="s">
        <v>1932</v>
      </c>
      <c r="H1" t="s">
        <v>11826</v>
      </c>
      <c r="I1" t="s">
        <v>11849</v>
      </c>
      <c r="J1" t="s">
        <v>11817</v>
      </c>
      <c r="K1" t="s">
        <v>1933</v>
      </c>
      <c r="L1" t="s">
        <v>1934</v>
      </c>
      <c r="M1" t="s">
        <v>1935</v>
      </c>
      <c r="N1" t="s">
        <v>1936</v>
      </c>
      <c r="O1" s="3" t="s">
        <v>1937</v>
      </c>
      <c r="P1" t="s">
        <v>1938</v>
      </c>
      <c r="Q1" s="3" t="s">
        <v>1939</v>
      </c>
      <c r="R1" t="s">
        <v>1940</v>
      </c>
      <c r="S1" s="3" t="s">
        <v>1941</v>
      </c>
      <c r="T1" t="s">
        <v>1942</v>
      </c>
      <c r="U1" t="s">
        <v>11848</v>
      </c>
      <c r="V1" s="7" t="s">
        <v>11840</v>
      </c>
      <c r="W1" s="3" t="s">
        <v>1943</v>
      </c>
      <c r="X1" s="3"/>
    </row>
    <row r="2" spans="1:24" x14ac:dyDescent="0.25">
      <c r="A2" s="1" t="s">
        <v>1944</v>
      </c>
      <c r="B2" s="1" t="s">
        <v>1559</v>
      </c>
      <c r="C2" s="1" t="s">
        <v>1560</v>
      </c>
      <c r="D2" s="1" t="s">
        <v>1945</v>
      </c>
      <c r="E2" s="1" t="s">
        <v>1946</v>
      </c>
      <c r="F2" s="2">
        <v>45324</v>
      </c>
      <c r="G2" s="2">
        <v>45294</v>
      </c>
      <c r="H2" s="2" t="str">
        <f>TEXT(Ecommerce_Sales[[#This Row],[Order_Date]],"mmmm")</f>
        <v>January</v>
      </c>
      <c r="I2" s="2" t="str">
        <f>TEXT(Ecommerce_Sales[[#This Row],[Order_Date]],"yyyy")</f>
        <v>2024</v>
      </c>
      <c r="J2" s="2" t="str">
        <f>TEXT(Ecommerce_Sales[[#This Row],[Order_Date]],"mmmm")</f>
        <v>January</v>
      </c>
      <c r="K2" s="1" t="s">
        <v>1947</v>
      </c>
      <c r="L2" s="1" t="s">
        <v>1948</v>
      </c>
      <c r="M2" s="1" t="s">
        <v>1949</v>
      </c>
      <c r="N2" s="1" t="s">
        <v>1950</v>
      </c>
      <c r="O2" s="3">
        <v>208</v>
      </c>
      <c r="P2">
        <v>1</v>
      </c>
      <c r="Q2" s="3">
        <v>208</v>
      </c>
      <c r="R2" s="1" t="s">
        <v>1951</v>
      </c>
      <c r="S2" s="3">
        <v>18</v>
      </c>
      <c r="T2">
        <v>4</v>
      </c>
      <c r="U2" t="str">
        <f>IF(Ecommerce_Sales[[#This Row],[Delivery_Time_Days]]&gt;7,"Delay",IF(Ecommerce_Sales[[#This Row],[Delivery_Time_Days]] = 0,"No delivery",IF(Ecommerce_Sales[[#This Row],[Delivery_Time_Days]]&lt;=7,"On-time")))</f>
        <v>On-time</v>
      </c>
      <c r="V2" s="7">
        <f>Ecommerce_Sales[[#This Row],[Profit]]/Ecommerce_Sales[[#This Row],[Total_Price]]</f>
        <v>0.39903846153846156</v>
      </c>
      <c r="W2" s="3">
        <v>83</v>
      </c>
      <c r="X2" s="3"/>
    </row>
    <row r="3" spans="1:24" x14ac:dyDescent="0.25">
      <c r="A3" s="1" t="s">
        <v>1952</v>
      </c>
      <c r="B3" s="1" t="s">
        <v>382</v>
      </c>
      <c r="C3" s="1" t="s">
        <v>383</v>
      </c>
      <c r="D3" s="1" t="s">
        <v>1953</v>
      </c>
      <c r="E3" s="1" t="s">
        <v>1954</v>
      </c>
      <c r="F3" s="2">
        <v>45642</v>
      </c>
      <c r="G3" s="2">
        <v>45644</v>
      </c>
      <c r="H3" s="2" t="str">
        <f>TEXT(Ecommerce_Sales[[#This Row],[Order_Date]],"mmmm")</f>
        <v>December</v>
      </c>
      <c r="I3" s="2" t="str">
        <f>TEXT(Ecommerce_Sales[[#This Row],[Order_Date]],"yyyy")</f>
        <v>2024</v>
      </c>
      <c r="J3" s="2" t="str">
        <f>TEXT(Ecommerce_Sales[[#This Row],[Order_Date]],"mmmm")</f>
        <v>December</v>
      </c>
      <c r="K3" s="1" t="s">
        <v>1947</v>
      </c>
      <c r="L3" s="1" t="s">
        <v>1955</v>
      </c>
      <c r="M3" s="1" t="s">
        <v>1956</v>
      </c>
      <c r="N3" s="1" t="s">
        <v>1957</v>
      </c>
      <c r="O3" s="3">
        <v>362</v>
      </c>
      <c r="P3">
        <v>6</v>
      </c>
      <c r="Q3" s="3">
        <v>2174</v>
      </c>
      <c r="R3" s="1" t="s">
        <v>1958</v>
      </c>
      <c r="S3" s="3">
        <v>314</v>
      </c>
      <c r="T3">
        <v>6</v>
      </c>
      <c r="U3" t="str">
        <f>IF(Ecommerce_Sales[[#This Row],[Delivery_Time_Days]]&gt;7,"Delay",IF(Ecommerce_Sales[[#This Row],[Delivery_Time_Days]] = 0,"No delivery",IF(Ecommerce_Sales[[#This Row],[Delivery_Time_Days]]&lt;=7,"On-time")))</f>
        <v>On-time</v>
      </c>
      <c r="V3" s="7">
        <f>Ecommerce_Sales[[#This Row],[Profit]]/Ecommerce_Sales[[#This Row],[Total_Price]]</f>
        <v>0.14995400183992641</v>
      </c>
      <c r="W3" s="3">
        <v>326</v>
      </c>
      <c r="X3" s="3"/>
    </row>
    <row r="4" spans="1:24" x14ac:dyDescent="0.25">
      <c r="A4" s="1" t="s">
        <v>1959</v>
      </c>
      <c r="B4" s="1" t="s">
        <v>20</v>
      </c>
      <c r="C4" s="1" t="s">
        <v>21</v>
      </c>
      <c r="D4" s="1" t="s">
        <v>1960</v>
      </c>
      <c r="E4" s="1" t="s">
        <v>1961</v>
      </c>
      <c r="F4" s="2">
        <v>45440</v>
      </c>
      <c r="G4" s="2">
        <v>45443</v>
      </c>
      <c r="H4" s="2" t="str">
        <f>TEXT(Ecommerce_Sales[[#This Row],[Order_Date]],"mmmm")</f>
        <v>May</v>
      </c>
      <c r="I4" s="2" t="str">
        <f>TEXT(Ecommerce_Sales[[#This Row],[Order_Date]],"yyyy")</f>
        <v>2024</v>
      </c>
      <c r="J4" s="2" t="str">
        <f>TEXT(Ecommerce_Sales[[#This Row],[Order_Date]],"mmmm")</f>
        <v>May</v>
      </c>
      <c r="K4" s="1" t="s">
        <v>1947</v>
      </c>
      <c r="L4" s="1" t="s">
        <v>1962</v>
      </c>
      <c r="M4" s="1" t="s">
        <v>1963</v>
      </c>
      <c r="N4" s="1" t="s">
        <v>1957</v>
      </c>
      <c r="O4" s="3">
        <v>146</v>
      </c>
      <c r="P4">
        <v>5</v>
      </c>
      <c r="Q4" s="3">
        <v>732</v>
      </c>
      <c r="R4" s="1" t="s">
        <v>1951</v>
      </c>
      <c r="S4" s="3">
        <v>41</v>
      </c>
      <c r="T4">
        <v>8</v>
      </c>
      <c r="U4" t="str">
        <f>IF(Ecommerce_Sales[[#This Row],[Delivery_Time_Days]]&gt;7,"Delay",IF(Ecommerce_Sales[[#This Row],[Delivery_Time_Days]] = 0,"No delivery",IF(Ecommerce_Sales[[#This Row],[Delivery_Time_Days]]&lt;=7,"On-time")))</f>
        <v>Delay</v>
      </c>
      <c r="V4" s="7">
        <f>Ecommerce_Sales[[#This Row],[Profit]]/Ecommerce_Sales[[#This Row],[Total_Price]]</f>
        <v>0.15027322404371585</v>
      </c>
      <c r="W4" s="3">
        <v>110</v>
      </c>
      <c r="X4" s="3"/>
    </row>
    <row r="5" spans="1:24" x14ac:dyDescent="0.25">
      <c r="A5" s="1" t="s">
        <v>1964</v>
      </c>
      <c r="B5" s="1" t="s">
        <v>448</v>
      </c>
      <c r="C5" s="1" t="s">
        <v>449</v>
      </c>
      <c r="D5" s="1" t="s">
        <v>1965</v>
      </c>
      <c r="E5" s="1" t="s">
        <v>1966</v>
      </c>
      <c r="F5" s="2">
        <v>45186</v>
      </c>
      <c r="G5" s="2">
        <v>44994</v>
      </c>
      <c r="H5" s="2" t="str">
        <f>TEXT(Ecommerce_Sales[[#This Row],[Order_Date]],"mmmm")</f>
        <v>March</v>
      </c>
      <c r="I5" s="2" t="str">
        <f>TEXT(Ecommerce_Sales[[#This Row],[Order_Date]],"yyyy")</f>
        <v>2023</v>
      </c>
      <c r="J5" s="2" t="str">
        <f>TEXT(Ecommerce_Sales[[#This Row],[Order_Date]],"mmmm")</f>
        <v>March</v>
      </c>
      <c r="K5" s="1" t="s">
        <v>1947</v>
      </c>
      <c r="L5" s="1" t="s">
        <v>1967</v>
      </c>
      <c r="M5" s="1" t="s">
        <v>1968</v>
      </c>
      <c r="N5" s="1" t="s">
        <v>1957</v>
      </c>
      <c r="O5" s="3">
        <v>674</v>
      </c>
      <c r="P5">
        <v>1</v>
      </c>
      <c r="Q5" s="3">
        <v>674</v>
      </c>
      <c r="R5" s="1" t="s">
        <v>1958</v>
      </c>
      <c r="S5" s="3">
        <v>34</v>
      </c>
      <c r="T5">
        <v>9</v>
      </c>
      <c r="U5" t="str">
        <f>IF(Ecommerce_Sales[[#This Row],[Delivery_Time_Days]]&gt;7,"Delay",IF(Ecommerce_Sales[[#This Row],[Delivery_Time_Days]] = 0,"No delivery",IF(Ecommerce_Sales[[#This Row],[Delivery_Time_Days]]&lt;=7,"On-time")))</f>
        <v>Delay</v>
      </c>
      <c r="V5" s="7">
        <f>Ecommerce_Sales[[#This Row],[Profit]]/Ecommerce_Sales[[#This Row],[Total_Price]]</f>
        <v>0.14985163204747776</v>
      </c>
      <c r="W5" s="3">
        <v>101</v>
      </c>
      <c r="X5" s="3"/>
    </row>
    <row r="6" spans="1:24" x14ac:dyDescent="0.25">
      <c r="A6" s="1" t="s">
        <v>1969</v>
      </c>
      <c r="B6" s="1" t="s">
        <v>1254</v>
      </c>
      <c r="C6" s="1" t="s">
        <v>1255</v>
      </c>
      <c r="D6" s="1" t="s">
        <v>1970</v>
      </c>
      <c r="E6" s="1" t="s">
        <v>1961</v>
      </c>
      <c r="F6" s="2">
        <v>45076</v>
      </c>
      <c r="G6" s="2">
        <v>44957</v>
      </c>
      <c r="H6" s="2" t="str">
        <f>TEXT(Ecommerce_Sales[[#This Row],[Order_Date]],"mmmm")</f>
        <v>January</v>
      </c>
      <c r="I6" s="2" t="str">
        <f>TEXT(Ecommerce_Sales[[#This Row],[Order_Date]],"yyyy")</f>
        <v>2023</v>
      </c>
      <c r="J6" s="2" t="str">
        <f>TEXT(Ecommerce_Sales[[#This Row],[Order_Date]],"mmmm")</f>
        <v>January</v>
      </c>
      <c r="K6" s="1" t="s">
        <v>1947</v>
      </c>
      <c r="L6" s="1" t="s">
        <v>1971</v>
      </c>
      <c r="M6" s="1" t="s">
        <v>1972</v>
      </c>
      <c r="N6" s="1" t="s">
        <v>1973</v>
      </c>
      <c r="O6" s="3">
        <v>334</v>
      </c>
      <c r="P6">
        <v>1</v>
      </c>
      <c r="Q6" s="3">
        <v>334</v>
      </c>
      <c r="R6" s="1" t="s">
        <v>1958</v>
      </c>
      <c r="S6" s="3">
        <v>18</v>
      </c>
      <c r="T6">
        <v>2</v>
      </c>
      <c r="U6" t="str">
        <f>IF(Ecommerce_Sales[[#This Row],[Delivery_Time_Days]]&gt;7,"Delay",IF(Ecommerce_Sales[[#This Row],[Delivery_Time_Days]] = 0,"No delivery",IF(Ecommerce_Sales[[#This Row],[Delivery_Time_Days]]&lt;=7,"On-time")))</f>
        <v>On-time</v>
      </c>
      <c r="V6" s="7">
        <f>Ecommerce_Sales[[#This Row],[Profit]]/Ecommerce_Sales[[#This Row],[Total_Price]]</f>
        <v>0.29940119760479039</v>
      </c>
      <c r="W6" s="3">
        <v>100</v>
      </c>
      <c r="X6" s="3"/>
    </row>
    <row r="7" spans="1:24" x14ac:dyDescent="0.25">
      <c r="A7" s="1" t="s">
        <v>1974</v>
      </c>
      <c r="B7" s="1" t="s">
        <v>493</v>
      </c>
      <c r="C7" s="1" t="s">
        <v>494</v>
      </c>
      <c r="D7" s="1" t="s">
        <v>1975</v>
      </c>
      <c r="E7" s="1" t="s">
        <v>1966</v>
      </c>
      <c r="F7" s="2">
        <v>45446</v>
      </c>
      <c r="G7" s="2">
        <v>45403</v>
      </c>
      <c r="H7" s="2" t="str">
        <f>TEXT(Ecommerce_Sales[[#This Row],[Order_Date]],"mmmm")</f>
        <v>April</v>
      </c>
      <c r="I7" s="2" t="str">
        <f>TEXT(Ecommerce_Sales[[#This Row],[Order_Date]],"yyyy")</f>
        <v>2024</v>
      </c>
      <c r="J7" s="2" t="str">
        <f>TEXT(Ecommerce_Sales[[#This Row],[Order_Date]],"mmmm")</f>
        <v>April</v>
      </c>
      <c r="K7" s="1" t="s">
        <v>1947</v>
      </c>
      <c r="L7" s="1" t="s">
        <v>1976</v>
      </c>
      <c r="M7" s="1" t="s">
        <v>1977</v>
      </c>
      <c r="N7" s="1" t="s">
        <v>1978</v>
      </c>
      <c r="O7" s="3">
        <v>70</v>
      </c>
      <c r="P7">
        <v>4</v>
      </c>
      <c r="Q7" s="3">
        <v>280</v>
      </c>
      <c r="R7" s="1" t="s">
        <v>1951</v>
      </c>
      <c r="S7" s="3">
        <v>21</v>
      </c>
      <c r="T7">
        <v>5</v>
      </c>
      <c r="U7" t="str">
        <f>IF(Ecommerce_Sales[[#This Row],[Delivery_Time_Days]]&gt;7,"Delay",IF(Ecommerce_Sales[[#This Row],[Delivery_Time_Days]] = 0,"No delivery",IF(Ecommerce_Sales[[#This Row],[Delivery_Time_Days]]&lt;=7,"On-time")))</f>
        <v>On-time</v>
      </c>
      <c r="V7" s="7">
        <f>Ecommerce_Sales[[#This Row],[Profit]]/Ecommerce_Sales[[#This Row],[Total_Price]]</f>
        <v>0.35</v>
      </c>
      <c r="W7" s="3">
        <v>98</v>
      </c>
      <c r="X7" s="3"/>
    </row>
    <row r="8" spans="1:24" x14ac:dyDescent="0.25">
      <c r="A8" s="1" t="s">
        <v>1979</v>
      </c>
      <c r="B8" s="1" t="s">
        <v>434</v>
      </c>
      <c r="C8" s="1" t="s">
        <v>435</v>
      </c>
      <c r="D8" s="1" t="s">
        <v>1980</v>
      </c>
      <c r="E8" s="1" t="s">
        <v>1981</v>
      </c>
      <c r="F8" s="2">
        <v>45463</v>
      </c>
      <c r="G8" s="2">
        <v>45222</v>
      </c>
      <c r="H8" s="2" t="str">
        <f>TEXT(Ecommerce_Sales[[#This Row],[Order_Date]],"mmmm")</f>
        <v>October</v>
      </c>
      <c r="I8" s="2" t="str">
        <f>TEXT(Ecommerce_Sales[[#This Row],[Order_Date]],"yyyy")</f>
        <v>2023</v>
      </c>
      <c r="J8" s="2" t="str">
        <f>TEXT(Ecommerce_Sales[[#This Row],[Order_Date]],"mmmm")</f>
        <v>October</v>
      </c>
      <c r="K8" s="1" t="s">
        <v>1947</v>
      </c>
      <c r="L8" s="1" t="s">
        <v>1982</v>
      </c>
      <c r="M8" s="1" t="s">
        <v>1983</v>
      </c>
      <c r="N8" s="1" t="s">
        <v>1950</v>
      </c>
      <c r="O8" s="3">
        <v>850</v>
      </c>
      <c r="P8">
        <v>2</v>
      </c>
      <c r="Q8" s="3">
        <v>1700</v>
      </c>
      <c r="R8" s="1" t="s">
        <v>1951</v>
      </c>
      <c r="S8" s="3">
        <v>121</v>
      </c>
      <c r="T8">
        <v>5</v>
      </c>
      <c r="U8" t="str">
        <f>IF(Ecommerce_Sales[[#This Row],[Delivery_Time_Days]]&gt;7,"Delay",IF(Ecommerce_Sales[[#This Row],[Delivery_Time_Days]] = 0,"No delivery",IF(Ecommerce_Sales[[#This Row],[Delivery_Time_Days]]&lt;=7,"On-time")))</f>
        <v>On-time</v>
      </c>
      <c r="V8" s="7">
        <f>Ecommerce_Sales[[#This Row],[Profit]]/Ecommerce_Sales[[#This Row],[Total_Price]]</f>
        <v>0.4</v>
      </c>
      <c r="W8" s="3">
        <v>680</v>
      </c>
      <c r="X8" s="3"/>
    </row>
    <row r="9" spans="1:24" x14ac:dyDescent="0.25">
      <c r="A9" s="1" t="s">
        <v>1984</v>
      </c>
      <c r="B9" s="1" t="s">
        <v>1119</v>
      </c>
      <c r="C9" s="1" t="s">
        <v>1120</v>
      </c>
      <c r="D9" s="1" t="s">
        <v>1985</v>
      </c>
      <c r="E9" s="1" t="s">
        <v>1966</v>
      </c>
      <c r="F9" s="2">
        <v>45368</v>
      </c>
      <c r="G9" s="2">
        <v>45019</v>
      </c>
      <c r="H9" s="2" t="str">
        <f>TEXT(Ecommerce_Sales[[#This Row],[Order_Date]],"mmmm")</f>
        <v>April</v>
      </c>
      <c r="I9" s="2" t="str">
        <f>TEXT(Ecommerce_Sales[[#This Row],[Order_Date]],"yyyy")</f>
        <v>2023</v>
      </c>
      <c r="J9" s="2" t="str">
        <f>TEXT(Ecommerce_Sales[[#This Row],[Order_Date]],"mmmm")</f>
        <v>April</v>
      </c>
      <c r="K9" s="1" t="s">
        <v>1986</v>
      </c>
      <c r="L9" s="1" t="s">
        <v>1987</v>
      </c>
      <c r="M9" s="1" t="s">
        <v>1988</v>
      </c>
      <c r="N9" s="1" t="s">
        <v>1989</v>
      </c>
      <c r="O9" s="3">
        <v>1026</v>
      </c>
      <c r="P9">
        <v>2</v>
      </c>
      <c r="Q9" s="3">
        <v>2052</v>
      </c>
      <c r="R9" s="1" t="s">
        <v>1958</v>
      </c>
      <c r="S9" s="3">
        <v>107</v>
      </c>
      <c r="U9" t="str">
        <f>IF(Ecommerce_Sales[[#This Row],[Delivery_Time_Days]]&gt;7,"Delay",IF(Ecommerce_Sales[[#This Row],[Delivery_Time_Days]] = 0,"No delivery",IF(Ecommerce_Sales[[#This Row],[Delivery_Time_Days]]&lt;=7,"On-time")))</f>
        <v>No delivery</v>
      </c>
      <c r="V9" s="7">
        <f>Ecommerce_Sales[[#This Row],[Profit]]/Ecommerce_Sales[[#This Row],[Total_Price]]</f>
        <v>0.25</v>
      </c>
      <c r="W9" s="3">
        <v>513</v>
      </c>
      <c r="X9" s="3"/>
    </row>
    <row r="10" spans="1:24" x14ac:dyDescent="0.25">
      <c r="A10" s="1" t="s">
        <v>1990</v>
      </c>
      <c r="B10" s="1" t="s">
        <v>1213</v>
      </c>
      <c r="C10" s="1" t="s">
        <v>1214</v>
      </c>
      <c r="D10" s="1" t="s">
        <v>1991</v>
      </c>
      <c r="E10" s="1" t="s">
        <v>1966</v>
      </c>
      <c r="F10" s="2">
        <v>45337</v>
      </c>
      <c r="G10" s="2">
        <v>45225</v>
      </c>
      <c r="H10" s="2" t="str">
        <f>TEXT(Ecommerce_Sales[[#This Row],[Order_Date]],"mmmm")</f>
        <v>October</v>
      </c>
      <c r="I10" s="2" t="str">
        <f>TEXT(Ecommerce_Sales[[#This Row],[Order_Date]],"yyyy")</f>
        <v>2023</v>
      </c>
      <c r="J10" s="2" t="str">
        <f>TEXT(Ecommerce_Sales[[#This Row],[Order_Date]],"mmmm")</f>
        <v>October</v>
      </c>
      <c r="K10" s="1" t="s">
        <v>1992</v>
      </c>
      <c r="L10" s="1" t="s">
        <v>1993</v>
      </c>
      <c r="M10" s="1" t="s">
        <v>1972</v>
      </c>
      <c r="N10" s="1" t="s">
        <v>1973</v>
      </c>
      <c r="O10" s="3">
        <v>315</v>
      </c>
      <c r="P10">
        <v>1</v>
      </c>
      <c r="Q10" s="3">
        <v>315</v>
      </c>
      <c r="R10" s="1" t="s">
        <v>1951</v>
      </c>
      <c r="S10" s="3">
        <v>31</v>
      </c>
      <c r="U10" t="str">
        <f>IF(Ecommerce_Sales[[#This Row],[Delivery_Time_Days]]&gt;7,"Delay",IF(Ecommerce_Sales[[#This Row],[Delivery_Time_Days]] = 0,"No delivery",IF(Ecommerce_Sales[[#This Row],[Delivery_Time_Days]]&lt;=7,"On-time")))</f>
        <v>No delivery</v>
      </c>
      <c r="V10" s="7">
        <f>Ecommerce_Sales[[#This Row],[Profit]]/Ecommerce_Sales[[#This Row],[Total_Price]]</f>
        <v>0.29841269841269841</v>
      </c>
      <c r="W10" s="3">
        <v>94</v>
      </c>
      <c r="X10" s="3"/>
    </row>
    <row r="11" spans="1:24" x14ac:dyDescent="0.25">
      <c r="A11" s="1" t="s">
        <v>1994</v>
      </c>
      <c r="B11" s="1" t="s">
        <v>553</v>
      </c>
      <c r="C11" s="1" t="s">
        <v>554</v>
      </c>
      <c r="D11" s="1" t="s">
        <v>1995</v>
      </c>
      <c r="E11" s="1" t="s">
        <v>1996</v>
      </c>
      <c r="F11" s="2">
        <v>45458</v>
      </c>
      <c r="G11" s="2">
        <v>44941</v>
      </c>
      <c r="H11" s="2" t="str">
        <f>TEXT(Ecommerce_Sales[[#This Row],[Order_Date]],"mmmm")</f>
        <v>January</v>
      </c>
      <c r="I11" s="2" t="str">
        <f>TEXT(Ecommerce_Sales[[#This Row],[Order_Date]],"yyyy")</f>
        <v>2023</v>
      </c>
      <c r="J11" s="2" t="str">
        <f>TEXT(Ecommerce_Sales[[#This Row],[Order_Date]],"mmmm")</f>
        <v>January</v>
      </c>
      <c r="K11" s="1" t="s">
        <v>1947</v>
      </c>
      <c r="L11" s="1" t="s">
        <v>1997</v>
      </c>
      <c r="M11" s="1" t="s">
        <v>1998</v>
      </c>
      <c r="N11" s="1" t="s">
        <v>1973</v>
      </c>
      <c r="O11" s="3">
        <v>438</v>
      </c>
      <c r="P11">
        <v>4</v>
      </c>
      <c r="Q11" s="3">
        <v>1751</v>
      </c>
      <c r="R11" s="1" t="s">
        <v>1958</v>
      </c>
      <c r="S11" s="3">
        <v>162</v>
      </c>
      <c r="T11">
        <v>6</v>
      </c>
      <c r="U11" t="str">
        <f>IF(Ecommerce_Sales[[#This Row],[Delivery_Time_Days]]&gt;7,"Delay",IF(Ecommerce_Sales[[#This Row],[Delivery_Time_Days]] = 0,"No delivery",IF(Ecommerce_Sales[[#This Row],[Delivery_Time_Days]]&lt;=7,"On-time")))</f>
        <v>On-time</v>
      </c>
      <c r="V11" s="7">
        <f>Ecommerce_Sales[[#This Row],[Profit]]/Ecommerce_Sales[[#This Row],[Total_Price]]</f>
        <v>0.2998286693318104</v>
      </c>
      <c r="W11" s="3">
        <v>525</v>
      </c>
      <c r="X11" s="3"/>
    </row>
    <row r="12" spans="1:24" x14ac:dyDescent="0.25">
      <c r="A12" s="1" t="s">
        <v>1999</v>
      </c>
      <c r="B12" s="1" t="s">
        <v>860</v>
      </c>
      <c r="C12" s="1" t="s">
        <v>861</v>
      </c>
      <c r="D12" s="1" t="s">
        <v>2000</v>
      </c>
      <c r="E12" s="1" t="s">
        <v>1954</v>
      </c>
      <c r="F12" s="2">
        <v>45028</v>
      </c>
      <c r="G12" s="2">
        <v>45535</v>
      </c>
      <c r="H12" s="2" t="str">
        <f>TEXT(Ecommerce_Sales[[#This Row],[Order_Date]],"mmmm")</f>
        <v>August</v>
      </c>
      <c r="I12" s="2" t="str">
        <f>TEXT(Ecommerce_Sales[[#This Row],[Order_Date]],"yyyy")</f>
        <v>2024</v>
      </c>
      <c r="J12" s="2" t="str">
        <f>TEXT(Ecommerce_Sales[[#This Row],[Order_Date]],"mmmm")</f>
        <v>August</v>
      </c>
      <c r="K12" s="1" t="s">
        <v>1947</v>
      </c>
      <c r="L12" s="1" t="s">
        <v>2001</v>
      </c>
      <c r="M12" s="1" t="s">
        <v>2002</v>
      </c>
      <c r="N12" s="1" t="s">
        <v>1989</v>
      </c>
      <c r="O12" s="3">
        <v>90</v>
      </c>
      <c r="P12">
        <v>2</v>
      </c>
      <c r="Q12" s="3">
        <v>180</v>
      </c>
      <c r="R12" s="1" t="s">
        <v>1958</v>
      </c>
      <c r="S12" s="3">
        <v>25</v>
      </c>
      <c r="T12">
        <v>5</v>
      </c>
      <c r="U12" t="str">
        <f>IF(Ecommerce_Sales[[#This Row],[Delivery_Time_Days]]&gt;7,"Delay",IF(Ecommerce_Sales[[#This Row],[Delivery_Time_Days]] = 0,"No delivery",IF(Ecommerce_Sales[[#This Row],[Delivery_Time_Days]]&lt;=7,"On-time")))</f>
        <v>On-time</v>
      </c>
      <c r="V12" s="7">
        <f>Ecommerce_Sales[[#This Row],[Profit]]/Ecommerce_Sales[[#This Row],[Total_Price]]</f>
        <v>0.25</v>
      </c>
      <c r="W12" s="3">
        <v>45</v>
      </c>
      <c r="X12" s="3"/>
    </row>
    <row r="13" spans="1:24" x14ac:dyDescent="0.25">
      <c r="A13" s="1" t="s">
        <v>2003</v>
      </c>
      <c r="B13" s="1" t="s">
        <v>539</v>
      </c>
      <c r="C13" s="1" t="s">
        <v>540</v>
      </c>
      <c r="D13" s="1" t="s">
        <v>2004</v>
      </c>
      <c r="E13" s="1" t="s">
        <v>2005</v>
      </c>
      <c r="F13" s="2">
        <v>45218</v>
      </c>
      <c r="G13" s="2">
        <v>45044</v>
      </c>
      <c r="H13" s="2" t="str">
        <f>TEXT(Ecommerce_Sales[[#This Row],[Order_Date]],"mmmm")</f>
        <v>April</v>
      </c>
      <c r="I13" s="2" t="str">
        <f>TEXT(Ecommerce_Sales[[#This Row],[Order_Date]],"yyyy")</f>
        <v>2023</v>
      </c>
      <c r="J13" s="2" t="str">
        <f>TEXT(Ecommerce_Sales[[#This Row],[Order_Date]],"mmmm")</f>
        <v>April</v>
      </c>
      <c r="K13" s="1" t="s">
        <v>1947</v>
      </c>
      <c r="L13" s="1" t="s">
        <v>2006</v>
      </c>
      <c r="M13" s="1" t="s">
        <v>2007</v>
      </c>
      <c r="N13" s="1" t="s">
        <v>1973</v>
      </c>
      <c r="O13" s="3">
        <v>1025</v>
      </c>
      <c r="P13">
        <v>4</v>
      </c>
      <c r="Q13" s="3">
        <v>4101</v>
      </c>
      <c r="R13" s="1" t="s">
        <v>2008</v>
      </c>
      <c r="S13" s="3">
        <v>613</v>
      </c>
      <c r="T13">
        <v>2</v>
      </c>
      <c r="U13" t="str">
        <f>IF(Ecommerce_Sales[[#This Row],[Delivery_Time_Days]]&gt;7,"Delay",IF(Ecommerce_Sales[[#This Row],[Delivery_Time_Days]] = 0,"No delivery",IF(Ecommerce_Sales[[#This Row],[Delivery_Time_Days]]&lt;=7,"On-time")))</f>
        <v>On-time</v>
      </c>
      <c r="V13" s="7">
        <f>Ecommerce_Sales[[#This Row],[Profit]]/Ecommerce_Sales[[#This Row],[Total_Price]]</f>
        <v>0.29992684711046086</v>
      </c>
      <c r="W13" s="3">
        <v>1230</v>
      </c>
      <c r="X13" s="3"/>
    </row>
    <row r="14" spans="1:24" x14ac:dyDescent="0.25">
      <c r="A14" s="1" t="s">
        <v>2009</v>
      </c>
      <c r="B14" s="1" t="s">
        <v>144</v>
      </c>
      <c r="C14" s="1" t="s">
        <v>145</v>
      </c>
      <c r="D14" s="1" t="s">
        <v>2010</v>
      </c>
      <c r="E14" s="1" t="s">
        <v>1996</v>
      </c>
      <c r="F14" s="2">
        <v>45655</v>
      </c>
      <c r="G14" s="2">
        <v>45423</v>
      </c>
      <c r="H14" s="2" t="str">
        <f>TEXT(Ecommerce_Sales[[#This Row],[Order_Date]],"mmmm")</f>
        <v>May</v>
      </c>
      <c r="I14" s="2" t="str">
        <f>TEXT(Ecommerce_Sales[[#This Row],[Order_Date]],"yyyy")</f>
        <v>2024</v>
      </c>
      <c r="J14" s="2" t="str">
        <f>TEXT(Ecommerce_Sales[[#This Row],[Order_Date]],"mmmm")</f>
        <v>May</v>
      </c>
      <c r="K14" s="1" t="s">
        <v>1986</v>
      </c>
      <c r="L14" s="1" t="s">
        <v>2011</v>
      </c>
      <c r="M14" s="1" t="s">
        <v>1968</v>
      </c>
      <c r="N14" s="1" t="s">
        <v>1957</v>
      </c>
      <c r="O14" s="3">
        <v>966</v>
      </c>
      <c r="P14">
        <v>3</v>
      </c>
      <c r="Q14" s="3">
        <v>2898</v>
      </c>
      <c r="R14" s="1" t="s">
        <v>2012</v>
      </c>
      <c r="S14" s="3">
        <v>206</v>
      </c>
      <c r="U14" t="str">
        <f>IF(Ecommerce_Sales[[#This Row],[Delivery_Time_Days]]&gt;7,"Delay",IF(Ecommerce_Sales[[#This Row],[Delivery_Time_Days]] = 0,"No delivery",IF(Ecommerce_Sales[[#This Row],[Delivery_Time_Days]]&lt;=7,"On-time")))</f>
        <v>No delivery</v>
      </c>
      <c r="V14" s="7">
        <f>Ecommerce_Sales[[#This Row],[Profit]]/Ecommerce_Sales[[#This Row],[Total_Price]]</f>
        <v>0.15010351966873706</v>
      </c>
      <c r="W14" s="3">
        <v>435</v>
      </c>
      <c r="X14" s="3"/>
    </row>
    <row r="15" spans="1:24" x14ac:dyDescent="0.25">
      <c r="A15" s="1" t="s">
        <v>2013</v>
      </c>
      <c r="B15" s="1" t="s">
        <v>575</v>
      </c>
      <c r="C15" s="1" t="s">
        <v>576</v>
      </c>
      <c r="D15" s="1" t="s">
        <v>2014</v>
      </c>
      <c r="E15" s="1" t="s">
        <v>1966</v>
      </c>
      <c r="F15" s="2">
        <v>45237</v>
      </c>
      <c r="G15" s="2">
        <v>45626</v>
      </c>
      <c r="H15" s="2" t="str">
        <f>TEXT(Ecommerce_Sales[[#This Row],[Order_Date]],"mmmm")</f>
        <v>November</v>
      </c>
      <c r="I15" s="2" t="str">
        <f>TEXT(Ecommerce_Sales[[#This Row],[Order_Date]],"yyyy")</f>
        <v>2024</v>
      </c>
      <c r="J15" s="2" t="str">
        <f>TEXT(Ecommerce_Sales[[#This Row],[Order_Date]],"mmmm")</f>
        <v>November</v>
      </c>
      <c r="K15" s="1" t="s">
        <v>1947</v>
      </c>
      <c r="L15" s="1" t="s">
        <v>2015</v>
      </c>
      <c r="M15" s="1" t="s">
        <v>1972</v>
      </c>
      <c r="N15" s="1" t="s">
        <v>1973</v>
      </c>
      <c r="O15" s="3">
        <v>361</v>
      </c>
      <c r="P15">
        <v>4</v>
      </c>
      <c r="Q15" s="3">
        <v>1444</v>
      </c>
      <c r="R15" s="1" t="s">
        <v>2016</v>
      </c>
      <c r="S15" s="3">
        <v>154</v>
      </c>
      <c r="T15">
        <v>4</v>
      </c>
      <c r="U15" t="str">
        <f>IF(Ecommerce_Sales[[#This Row],[Delivery_Time_Days]]&gt;7,"Delay",IF(Ecommerce_Sales[[#This Row],[Delivery_Time_Days]] = 0,"No delivery",IF(Ecommerce_Sales[[#This Row],[Delivery_Time_Days]]&lt;=7,"On-time")))</f>
        <v>On-time</v>
      </c>
      <c r="V15" s="7">
        <f>Ecommerce_Sales[[#This Row],[Profit]]/Ecommerce_Sales[[#This Row],[Total_Price]]</f>
        <v>0.29986149584487537</v>
      </c>
      <c r="W15" s="3">
        <v>433</v>
      </c>
      <c r="X15" s="3"/>
    </row>
    <row r="16" spans="1:24" x14ac:dyDescent="0.25">
      <c r="A16" s="1" t="s">
        <v>2017</v>
      </c>
      <c r="B16" s="1" t="s">
        <v>656</v>
      </c>
      <c r="C16" s="1" t="s">
        <v>657</v>
      </c>
      <c r="D16" s="1" t="s">
        <v>2018</v>
      </c>
      <c r="E16" s="1" t="s">
        <v>1981</v>
      </c>
      <c r="F16" s="2">
        <v>45019</v>
      </c>
      <c r="G16" s="2">
        <v>45186</v>
      </c>
      <c r="H16" s="2" t="str">
        <f>TEXT(Ecommerce_Sales[[#This Row],[Order_Date]],"mmmm")</f>
        <v>September</v>
      </c>
      <c r="I16" s="2" t="str">
        <f>TEXT(Ecommerce_Sales[[#This Row],[Order_Date]],"yyyy")</f>
        <v>2023</v>
      </c>
      <c r="J16" s="2" t="str">
        <f>TEXT(Ecommerce_Sales[[#This Row],[Order_Date]],"mmmm")</f>
        <v>September</v>
      </c>
      <c r="K16" s="1" t="s">
        <v>1947</v>
      </c>
      <c r="L16" s="1" t="s">
        <v>2019</v>
      </c>
      <c r="M16" s="1" t="s">
        <v>1949</v>
      </c>
      <c r="N16" s="1" t="s">
        <v>1950</v>
      </c>
      <c r="O16" s="3">
        <v>996</v>
      </c>
      <c r="P16">
        <v>3</v>
      </c>
      <c r="Q16" s="3">
        <v>2988</v>
      </c>
      <c r="R16" s="1" t="s">
        <v>1951</v>
      </c>
      <c r="S16" s="3">
        <v>213</v>
      </c>
      <c r="T16">
        <v>3</v>
      </c>
      <c r="U16" t="str">
        <f>IF(Ecommerce_Sales[[#This Row],[Delivery_Time_Days]]&gt;7,"Delay",IF(Ecommerce_Sales[[#This Row],[Delivery_Time_Days]] = 0,"No delivery",IF(Ecommerce_Sales[[#This Row],[Delivery_Time_Days]]&lt;=7,"On-time")))</f>
        <v>On-time</v>
      </c>
      <c r="V16" s="7">
        <f>Ecommerce_Sales[[#This Row],[Profit]]/Ecommerce_Sales[[#This Row],[Total_Price]]</f>
        <v>0.39993306559571618</v>
      </c>
      <c r="W16" s="3">
        <v>1195</v>
      </c>
      <c r="X16" s="3"/>
    </row>
    <row r="17" spans="1:24" x14ac:dyDescent="0.25">
      <c r="A17" s="1" t="s">
        <v>2020</v>
      </c>
      <c r="B17" s="1" t="s">
        <v>440</v>
      </c>
      <c r="C17" s="1" t="s">
        <v>441</v>
      </c>
      <c r="D17" s="1" t="s">
        <v>2021</v>
      </c>
      <c r="E17" s="1" t="s">
        <v>1996</v>
      </c>
      <c r="F17" s="2">
        <v>45193</v>
      </c>
      <c r="G17" s="2">
        <v>45254</v>
      </c>
      <c r="H17" s="2" t="str">
        <f>TEXT(Ecommerce_Sales[[#This Row],[Order_Date]],"mmmm")</f>
        <v>November</v>
      </c>
      <c r="I17" s="2" t="str">
        <f>TEXT(Ecommerce_Sales[[#This Row],[Order_Date]],"yyyy")</f>
        <v>2023</v>
      </c>
      <c r="J17" s="2" t="str">
        <f>TEXT(Ecommerce_Sales[[#This Row],[Order_Date]],"mmmm")</f>
        <v>November</v>
      </c>
      <c r="K17" s="1" t="s">
        <v>1947</v>
      </c>
      <c r="L17" s="1" t="s">
        <v>2022</v>
      </c>
      <c r="M17" s="1" t="s">
        <v>1988</v>
      </c>
      <c r="N17" s="1" t="s">
        <v>1989</v>
      </c>
      <c r="O17" s="3">
        <v>1201</v>
      </c>
      <c r="P17">
        <v>6</v>
      </c>
      <c r="Q17" s="3">
        <v>7204</v>
      </c>
      <c r="R17" s="1" t="s">
        <v>1951</v>
      </c>
      <c r="S17" s="3">
        <v>917</v>
      </c>
      <c r="T17">
        <v>6</v>
      </c>
      <c r="U17" t="str">
        <f>IF(Ecommerce_Sales[[#This Row],[Delivery_Time_Days]]&gt;7,"Delay",IF(Ecommerce_Sales[[#This Row],[Delivery_Time_Days]] = 0,"No delivery",IF(Ecommerce_Sales[[#This Row],[Delivery_Time_Days]]&lt;=7,"On-time")))</f>
        <v>On-time</v>
      </c>
      <c r="V17" s="7">
        <f>Ecommerce_Sales[[#This Row],[Profit]]/Ecommerce_Sales[[#This Row],[Total_Price]]</f>
        <v>0.25</v>
      </c>
      <c r="W17" s="3">
        <v>1801</v>
      </c>
      <c r="X17" s="3"/>
    </row>
    <row r="18" spans="1:24" x14ac:dyDescent="0.25">
      <c r="A18" s="1" t="s">
        <v>2023</v>
      </c>
      <c r="B18" s="1" t="s">
        <v>707</v>
      </c>
      <c r="C18" s="1" t="s">
        <v>862</v>
      </c>
      <c r="D18" s="1" t="s">
        <v>2024</v>
      </c>
      <c r="E18" s="1" t="s">
        <v>1946</v>
      </c>
      <c r="F18" s="2">
        <v>45370</v>
      </c>
      <c r="G18" s="2">
        <v>45548</v>
      </c>
      <c r="H18" s="2" t="str">
        <f>TEXT(Ecommerce_Sales[[#This Row],[Order_Date]],"mmmm")</f>
        <v>September</v>
      </c>
      <c r="I18" s="2" t="str">
        <f>TEXT(Ecommerce_Sales[[#This Row],[Order_Date]],"yyyy")</f>
        <v>2024</v>
      </c>
      <c r="J18" s="2" t="str">
        <f>TEXT(Ecommerce_Sales[[#This Row],[Order_Date]],"mmmm")</f>
        <v>September</v>
      </c>
      <c r="K18" s="1" t="s">
        <v>1947</v>
      </c>
      <c r="L18" s="1" t="s">
        <v>2025</v>
      </c>
      <c r="M18" s="1" t="s">
        <v>2026</v>
      </c>
      <c r="N18" s="1" t="s">
        <v>1978</v>
      </c>
      <c r="O18" s="3">
        <v>408</v>
      </c>
      <c r="P18">
        <v>2</v>
      </c>
      <c r="Q18" s="3">
        <v>815</v>
      </c>
      <c r="R18" s="1" t="s">
        <v>1951</v>
      </c>
      <c r="S18" s="3">
        <v>103</v>
      </c>
      <c r="T18">
        <v>6</v>
      </c>
      <c r="U18" t="str">
        <f>IF(Ecommerce_Sales[[#This Row],[Delivery_Time_Days]]&gt;7,"Delay",IF(Ecommerce_Sales[[#This Row],[Delivery_Time_Days]] = 0,"No delivery",IF(Ecommerce_Sales[[#This Row],[Delivery_Time_Days]]&lt;=7,"On-time")))</f>
        <v>On-time</v>
      </c>
      <c r="V18" s="7">
        <f>Ecommerce_Sales[[#This Row],[Profit]]/Ecommerce_Sales[[#This Row],[Total_Price]]</f>
        <v>0.34969325153374231</v>
      </c>
      <c r="W18" s="3">
        <v>285</v>
      </c>
      <c r="X18" s="3"/>
    </row>
    <row r="19" spans="1:24" x14ac:dyDescent="0.25">
      <c r="A19" s="1" t="s">
        <v>2027</v>
      </c>
      <c r="B19" s="1" t="s">
        <v>846</v>
      </c>
      <c r="C19" s="1" t="s">
        <v>847</v>
      </c>
      <c r="D19" s="1" t="s">
        <v>2028</v>
      </c>
      <c r="E19" s="1" t="s">
        <v>1946</v>
      </c>
      <c r="F19" s="2">
        <v>44972</v>
      </c>
      <c r="G19" s="2">
        <v>45322</v>
      </c>
      <c r="H19" s="2" t="str">
        <f>TEXT(Ecommerce_Sales[[#This Row],[Order_Date]],"mmmm")</f>
        <v>January</v>
      </c>
      <c r="I19" s="2" t="str">
        <f>TEXT(Ecommerce_Sales[[#This Row],[Order_Date]],"yyyy")</f>
        <v>2024</v>
      </c>
      <c r="J19" s="2" t="str">
        <f>TEXT(Ecommerce_Sales[[#This Row],[Order_Date]],"mmmm")</f>
        <v>January</v>
      </c>
      <c r="K19" s="1" t="s">
        <v>1947</v>
      </c>
      <c r="L19" s="1" t="s">
        <v>2029</v>
      </c>
      <c r="M19" s="1" t="s">
        <v>2030</v>
      </c>
      <c r="N19" s="1" t="s">
        <v>1978</v>
      </c>
      <c r="O19" s="3">
        <v>351</v>
      </c>
      <c r="P19">
        <v>1</v>
      </c>
      <c r="Q19" s="3">
        <v>351</v>
      </c>
      <c r="R19" s="1" t="s">
        <v>2008</v>
      </c>
      <c r="S19" s="3">
        <v>44</v>
      </c>
      <c r="T19">
        <v>9</v>
      </c>
      <c r="U19" t="str">
        <f>IF(Ecommerce_Sales[[#This Row],[Delivery_Time_Days]]&gt;7,"Delay",IF(Ecommerce_Sales[[#This Row],[Delivery_Time_Days]] = 0,"No delivery",IF(Ecommerce_Sales[[#This Row],[Delivery_Time_Days]]&lt;=7,"On-time")))</f>
        <v>Delay</v>
      </c>
      <c r="V19" s="7">
        <f>Ecommerce_Sales[[#This Row],[Profit]]/Ecommerce_Sales[[#This Row],[Total_Price]]</f>
        <v>0.3504273504273504</v>
      </c>
      <c r="W19" s="3">
        <v>123</v>
      </c>
      <c r="X19" s="3"/>
    </row>
    <row r="20" spans="1:24" x14ac:dyDescent="0.25">
      <c r="A20" s="1" t="s">
        <v>2031</v>
      </c>
      <c r="B20" s="1" t="s">
        <v>1792</v>
      </c>
      <c r="C20" s="1" t="s">
        <v>1793</v>
      </c>
      <c r="D20" s="1" t="s">
        <v>2032</v>
      </c>
      <c r="E20" s="1" t="s">
        <v>1966</v>
      </c>
      <c r="F20" s="2">
        <v>45656</v>
      </c>
      <c r="G20" s="2">
        <v>45052</v>
      </c>
      <c r="H20" s="2" t="str">
        <f>TEXT(Ecommerce_Sales[[#This Row],[Order_Date]],"mmmm")</f>
        <v>May</v>
      </c>
      <c r="I20" s="2" t="str">
        <f>TEXT(Ecommerce_Sales[[#This Row],[Order_Date]],"yyyy")</f>
        <v>2023</v>
      </c>
      <c r="J20" s="2" t="str">
        <f>TEXT(Ecommerce_Sales[[#This Row],[Order_Date]],"mmmm")</f>
        <v>May</v>
      </c>
      <c r="K20" s="1" t="s">
        <v>1947</v>
      </c>
      <c r="L20" s="1" t="s">
        <v>2033</v>
      </c>
      <c r="M20" s="1" t="s">
        <v>1972</v>
      </c>
      <c r="N20" s="1" t="s">
        <v>1973</v>
      </c>
      <c r="O20" s="3">
        <v>230</v>
      </c>
      <c r="P20">
        <v>2</v>
      </c>
      <c r="Q20" s="3">
        <v>460</v>
      </c>
      <c r="R20" s="1" t="s">
        <v>1958</v>
      </c>
      <c r="S20" s="3">
        <v>39</v>
      </c>
      <c r="T20">
        <v>6</v>
      </c>
      <c r="U20" t="str">
        <f>IF(Ecommerce_Sales[[#This Row],[Delivery_Time_Days]]&gt;7,"Delay",IF(Ecommerce_Sales[[#This Row],[Delivery_Time_Days]] = 0,"No delivery",IF(Ecommerce_Sales[[#This Row],[Delivery_Time_Days]]&lt;=7,"On-time")))</f>
        <v>On-time</v>
      </c>
      <c r="V20" s="7">
        <f>Ecommerce_Sales[[#This Row],[Profit]]/Ecommerce_Sales[[#This Row],[Total_Price]]</f>
        <v>0.3</v>
      </c>
      <c r="W20" s="3">
        <v>138</v>
      </c>
      <c r="X20" s="3"/>
    </row>
    <row r="21" spans="1:24" x14ac:dyDescent="0.25">
      <c r="A21" s="1" t="s">
        <v>2034</v>
      </c>
      <c r="B21" s="1" t="s">
        <v>114</v>
      </c>
      <c r="C21" s="1" t="s">
        <v>115</v>
      </c>
      <c r="D21" s="1" t="s">
        <v>2035</v>
      </c>
      <c r="E21" s="1" t="s">
        <v>1961</v>
      </c>
      <c r="F21" s="2">
        <v>45530</v>
      </c>
      <c r="G21" s="2">
        <v>45139</v>
      </c>
      <c r="H21" s="2" t="str">
        <f>TEXT(Ecommerce_Sales[[#This Row],[Order_Date]],"mmmm")</f>
        <v>August</v>
      </c>
      <c r="I21" s="2" t="str">
        <f>TEXT(Ecommerce_Sales[[#This Row],[Order_Date]],"yyyy")</f>
        <v>2023</v>
      </c>
      <c r="J21" s="2" t="str">
        <f>TEXT(Ecommerce_Sales[[#This Row],[Order_Date]],"mmmm")</f>
        <v>August</v>
      </c>
      <c r="K21" s="1" t="s">
        <v>1947</v>
      </c>
      <c r="L21" s="1" t="s">
        <v>2036</v>
      </c>
      <c r="M21" s="1" t="s">
        <v>2002</v>
      </c>
      <c r="N21" s="1" t="s">
        <v>1989</v>
      </c>
      <c r="O21" s="3">
        <v>39</v>
      </c>
      <c r="P21">
        <v>5</v>
      </c>
      <c r="Q21" s="3">
        <v>195</v>
      </c>
      <c r="R21" s="1" t="s">
        <v>1951</v>
      </c>
      <c r="S21" s="3">
        <v>14</v>
      </c>
      <c r="T21">
        <v>2</v>
      </c>
      <c r="U21" t="str">
        <f>IF(Ecommerce_Sales[[#This Row],[Delivery_Time_Days]]&gt;7,"Delay",IF(Ecommerce_Sales[[#This Row],[Delivery_Time_Days]] = 0,"No delivery",IF(Ecommerce_Sales[[#This Row],[Delivery_Time_Days]]&lt;=7,"On-time")))</f>
        <v>On-time</v>
      </c>
      <c r="V21" s="7">
        <f>Ecommerce_Sales[[#This Row],[Profit]]/Ecommerce_Sales[[#This Row],[Total_Price]]</f>
        <v>0.25128205128205128</v>
      </c>
      <c r="W21" s="3">
        <v>49</v>
      </c>
      <c r="X21" s="3"/>
    </row>
    <row r="22" spans="1:24" x14ac:dyDescent="0.25">
      <c r="A22" s="1" t="s">
        <v>2037</v>
      </c>
      <c r="B22" s="1" t="s">
        <v>1690</v>
      </c>
      <c r="C22" s="1" t="s">
        <v>1691</v>
      </c>
      <c r="D22" s="1" t="s">
        <v>2038</v>
      </c>
      <c r="E22" s="1" t="s">
        <v>1966</v>
      </c>
      <c r="F22" s="2">
        <v>45594</v>
      </c>
      <c r="G22" s="2">
        <v>45365</v>
      </c>
      <c r="H22" s="2" t="str">
        <f>TEXT(Ecommerce_Sales[[#This Row],[Order_Date]],"mmmm")</f>
        <v>March</v>
      </c>
      <c r="I22" s="2" t="str">
        <f>TEXT(Ecommerce_Sales[[#This Row],[Order_Date]],"yyyy")</f>
        <v>2024</v>
      </c>
      <c r="J22" s="2" t="str">
        <f>TEXT(Ecommerce_Sales[[#This Row],[Order_Date]],"mmmm")</f>
        <v>March</v>
      </c>
      <c r="K22" s="1" t="s">
        <v>1947</v>
      </c>
      <c r="L22" s="1" t="s">
        <v>2039</v>
      </c>
      <c r="M22" s="1" t="s">
        <v>1983</v>
      </c>
      <c r="N22" s="1" t="s">
        <v>1950</v>
      </c>
      <c r="O22" s="3">
        <v>805</v>
      </c>
      <c r="P22">
        <v>1</v>
      </c>
      <c r="Q22" s="3">
        <v>805</v>
      </c>
      <c r="R22" s="1" t="s">
        <v>2016</v>
      </c>
      <c r="S22" s="3">
        <v>98</v>
      </c>
      <c r="T22">
        <v>7</v>
      </c>
      <c r="U22" t="str">
        <f>IF(Ecommerce_Sales[[#This Row],[Delivery_Time_Days]]&gt;7,"Delay",IF(Ecommerce_Sales[[#This Row],[Delivery_Time_Days]] = 0,"No delivery",IF(Ecommerce_Sales[[#This Row],[Delivery_Time_Days]]&lt;=7,"On-time")))</f>
        <v>On-time</v>
      </c>
      <c r="V22" s="7">
        <f>Ecommerce_Sales[[#This Row],[Profit]]/Ecommerce_Sales[[#This Row],[Total_Price]]</f>
        <v>0.4</v>
      </c>
      <c r="W22" s="3">
        <v>322</v>
      </c>
      <c r="X22" s="3"/>
    </row>
    <row r="23" spans="1:24" x14ac:dyDescent="0.25">
      <c r="A23" s="1" t="s">
        <v>2040</v>
      </c>
      <c r="B23" s="1" t="s">
        <v>515</v>
      </c>
      <c r="C23" s="1" t="s">
        <v>516</v>
      </c>
      <c r="D23" s="1" t="s">
        <v>2041</v>
      </c>
      <c r="E23" s="1" t="s">
        <v>1946</v>
      </c>
      <c r="F23" s="2">
        <v>45564</v>
      </c>
      <c r="G23" s="2">
        <v>45103</v>
      </c>
      <c r="H23" s="2" t="str">
        <f>TEXT(Ecommerce_Sales[[#This Row],[Order_Date]],"mmmm")</f>
        <v>June</v>
      </c>
      <c r="I23" s="2" t="str">
        <f>TEXT(Ecommerce_Sales[[#This Row],[Order_Date]],"yyyy")</f>
        <v>2023</v>
      </c>
      <c r="J23" s="2" t="str">
        <f>TEXT(Ecommerce_Sales[[#This Row],[Order_Date]],"mmmm")</f>
        <v>June</v>
      </c>
      <c r="K23" s="1" t="s">
        <v>1992</v>
      </c>
      <c r="L23" s="1" t="s">
        <v>2042</v>
      </c>
      <c r="M23" s="1" t="s">
        <v>2043</v>
      </c>
      <c r="N23" s="1" t="s">
        <v>1989</v>
      </c>
      <c r="O23" s="3">
        <v>1116</v>
      </c>
      <c r="P23">
        <v>6</v>
      </c>
      <c r="Q23" s="3">
        <v>6693</v>
      </c>
      <c r="R23" s="1" t="s">
        <v>1958</v>
      </c>
      <c r="S23" s="3">
        <v>339</v>
      </c>
      <c r="U23" t="str">
        <f>IF(Ecommerce_Sales[[#This Row],[Delivery_Time_Days]]&gt;7,"Delay",IF(Ecommerce_Sales[[#This Row],[Delivery_Time_Days]] = 0,"No delivery",IF(Ecommerce_Sales[[#This Row],[Delivery_Time_Days]]&lt;=7,"On-time")))</f>
        <v>No delivery</v>
      </c>
      <c r="V23" s="7">
        <f>Ecommerce_Sales[[#This Row],[Profit]]/Ecommerce_Sales[[#This Row],[Total_Price]]</f>
        <v>0.24996264754220829</v>
      </c>
      <c r="W23" s="3">
        <v>1673</v>
      </c>
      <c r="X23" s="3"/>
    </row>
    <row r="24" spans="1:24" x14ac:dyDescent="0.25">
      <c r="A24" s="1" t="s">
        <v>2044</v>
      </c>
      <c r="B24" s="1" t="s">
        <v>1009</v>
      </c>
      <c r="C24" s="1" t="s">
        <v>1010</v>
      </c>
      <c r="D24" s="1" t="s">
        <v>2045</v>
      </c>
      <c r="E24" s="1" t="s">
        <v>1946</v>
      </c>
      <c r="F24" s="2">
        <v>45324</v>
      </c>
      <c r="G24" s="2">
        <v>45282</v>
      </c>
      <c r="H24" s="2" t="str">
        <f>TEXT(Ecommerce_Sales[[#This Row],[Order_Date]],"mmmm")</f>
        <v>December</v>
      </c>
      <c r="I24" s="2" t="str">
        <f>TEXT(Ecommerce_Sales[[#This Row],[Order_Date]],"yyyy")</f>
        <v>2023</v>
      </c>
      <c r="J24" s="2" t="str">
        <f>TEXT(Ecommerce_Sales[[#This Row],[Order_Date]],"mmmm")</f>
        <v>December</v>
      </c>
      <c r="K24" s="1" t="s">
        <v>1947</v>
      </c>
      <c r="L24" s="1" t="s">
        <v>2046</v>
      </c>
      <c r="M24" s="1" t="s">
        <v>2047</v>
      </c>
      <c r="N24" s="1" t="s">
        <v>1989</v>
      </c>
      <c r="O24" s="3">
        <v>372</v>
      </c>
      <c r="P24">
        <v>6</v>
      </c>
      <c r="Q24" s="3">
        <v>2229</v>
      </c>
      <c r="R24" s="1" t="s">
        <v>1958</v>
      </c>
      <c r="S24" s="3">
        <v>218</v>
      </c>
      <c r="T24">
        <v>8</v>
      </c>
      <c r="U24" t="str">
        <f>IF(Ecommerce_Sales[[#This Row],[Delivery_Time_Days]]&gt;7,"Delay",IF(Ecommerce_Sales[[#This Row],[Delivery_Time_Days]] = 0,"No delivery",IF(Ecommerce_Sales[[#This Row],[Delivery_Time_Days]]&lt;=7,"On-time")))</f>
        <v>Delay</v>
      </c>
      <c r="V24" s="7">
        <f>Ecommerce_Sales[[#This Row],[Profit]]/Ecommerce_Sales[[#This Row],[Total_Price]]</f>
        <v>0.24988784208165096</v>
      </c>
      <c r="W24" s="3">
        <v>557</v>
      </c>
      <c r="X24" s="3"/>
    </row>
    <row r="25" spans="1:24" x14ac:dyDescent="0.25">
      <c r="A25" s="1" t="s">
        <v>2048</v>
      </c>
      <c r="B25" s="1" t="s">
        <v>1872</v>
      </c>
      <c r="C25" s="1" t="s">
        <v>1873</v>
      </c>
      <c r="D25" s="1" t="s">
        <v>2049</v>
      </c>
      <c r="E25" s="1" t="s">
        <v>1981</v>
      </c>
      <c r="F25" s="2">
        <v>45587</v>
      </c>
      <c r="G25" s="2">
        <v>44982</v>
      </c>
      <c r="H25" s="2" t="str">
        <f>TEXT(Ecommerce_Sales[[#This Row],[Order_Date]],"mmmm")</f>
        <v>February</v>
      </c>
      <c r="I25" s="2" t="str">
        <f>TEXT(Ecommerce_Sales[[#This Row],[Order_Date]],"yyyy")</f>
        <v>2023</v>
      </c>
      <c r="J25" s="2" t="str">
        <f>TEXT(Ecommerce_Sales[[#This Row],[Order_Date]],"mmmm")</f>
        <v>February</v>
      </c>
      <c r="K25" s="1" t="s">
        <v>1947</v>
      </c>
      <c r="L25" s="1" t="s">
        <v>2050</v>
      </c>
      <c r="M25" s="1" t="s">
        <v>1972</v>
      </c>
      <c r="N25" s="1" t="s">
        <v>1973</v>
      </c>
      <c r="O25" s="3">
        <v>626</v>
      </c>
      <c r="P25">
        <v>4</v>
      </c>
      <c r="Q25" s="3">
        <v>2506</v>
      </c>
      <c r="R25" s="1" t="s">
        <v>1958</v>
      </c>
      <c r="S25" s="3">
        <v>326</v>
      </c>
      <c r="T25">
        <v>3</v>
      </c>
      <c r="U25" t="str">
        <f>IF(Ecommerce_Sales[[#This Row],[Delivery_Time_Days]]&gt;7,"Delay",IF(Ecommerce_Sales[[#This Row],[Delivery_Time_Days]] = 0,"No delivery",IF(Ecommerce_Sales[[#This Row],[Delivery_Time_Days]]&lt;=7,"On-time")))</f>
        <v>On-time</v>
      </c>
      <c r="V25" s="7">
        <f>Ecommerce_Sales[[#This Row],[Profit]]/Ecommerce_Sales[[#This Row],[Total_Price]]</f>
        <v>0.30007980845969673</v>
      </c>
      <c r="W25" s="3">
        <v>752</v>
      </c>
      <c r="X25" s="3"/>
    </row>
    <row r="26" spans="1:24" x14ac:dyDescent="0.25">
      <c r="A26" s="1" t="s">
        <v>2051</v>
      </c>
      <c r="B26" s="1" t="s">
        <v>1232</v>
      </c>
      <c r="C26" s="1" t="s">
        <v>1233</v>
      </c>
      <c r="D26" s="1" t="s">
        <v>2052</v>
      </c>
      <c r="E26" s="1" t="s">
        <v>1961</v>
      </c>
      <c r="F26" s="2">
        <v>45272</v>
      </c>
      <c r="G26" s="2">
        <v>45212</v>
      </c>
      <c r="H26" s="2" t="str">
        <f>TEXT(Ecommerce_Sales[[#This Row],[Order_Date]],"mmmm")</f>
        <v>October</v>
      </c>
      <c r="I26" s="2" t="str">
        <f>TEXT(Ecommerce_Sales[[#This Row],[Order_Date]],"yyyy")</f>
        <v>2023</v>
      </c>
      <c r="J26" s="2" t="str">
        <f>TEXT(Ecommerce_Sales[[#This Row],[Order_Date]],"mmmm")</f>
        <v>October</v>
      </c>
      <c r="K26" s="1" t="s">
        <v>1947</v>
      </c>
      <c r="L26" s="1" t="s">
        <v>2053</v>
      </c>
      <c r="M26" s="1" t="s">
        <v>2054</v>
      </c>
      <c r="N26" s="1" t="s">
        <v>1957</v>
      </c>
      <c r="O26" s="3">
        <v>994</v>
      </c>
      <c r="P26">
        <v>1</v>
      </c>
      <c r="Q26" s="3">
        <v>994</v>
      </c>
      <c r="R26" s="1" t="s">
        <v>2008</v>
      </c>
      <c r="S26" s="3">
        <v>131</v>
      </c>
      <c r="T26">
        <v>8</v>
      </c>
      <c r="U26" t="str">
        <f>IF(Ecommerce_Sales[[#This Row],[Delivery_Time_Days]]&gt;7,"Delay",IF(Ecommerce_Sales[[#This Row],[Delivery_Time_Days]] = 0,"No delivery",IF(Ecommerce_Sales[[#This Row],[Delivery_Time_Days]]&lt;=7,"On-time")))</f>
        <v>Delay</v>
      </c>
      <c r="V26" s="7">
        <f>Ecommerce_Sales[[#This Row],[Profit]]/Ecommerce_Sales[[#This Row],[Total_Price]]</f>
        <v>0.14989939637826963</v>
      </c>
      <c r="W26" s="3">
        <v>149</v>
      </c>
      <c r="X26" s="3"/>
    </row>
    <row r="27" spans="1:24" x14ac:dyDescent="0.25">
      <c r="A27" s="1" t="s">
        <v>2055</v>
      </c>
      <c r="B27" s="1" t="s">
        <v>1401</v>
      </c>
      <c r="C27" s="1" t="s">
        <v>1402</v>
      </c>
      <c r="D27" s="1" t="s">
        <v>2056</v>
      </c>
      <c r="E27" s="1" t="s">
        <v>1996</v>
      </c>
      <c r="F27" s="2">
        <v>45126</v>
      </c>
      <c r="G27" s="2">
        <v>45346</v>
      </c>
      <c r="H27" s="2" t="str">
        <f>TEXT(Ecommerce_Sales[[#This Row],[Order_Date]],"mmmm")</f>
        <v>February</v>
      </c>
      <c r="I27" s="2" t="str">
        <f>TEXT(Ecommerce_Sales[[#This Row],[Order_Date]],"yyyy")</f>
        <v>2024</v>
      </c>
      <c r="J27" s="2" t="str">
        <f>TEXT(Ecommerce_Sales[[#This Row],[Order_Date]],"mmmm")</f>
        <v>February</v>
      </c>
      <c r="K27" s="1" t="s">
        <v>1947</v>
      </c>
      <c r="L27" s="1" t="s">
        <v>2057</v>
      </c>
      <c r="M27" s="1" t="s">
        <v>2058</v>
      </c>
      <c r="N27" s="1" t="s">
        <v>1950</v>
      </c>
      <c r="O27" s="3">
        <v>272</v>
      </c>
      <c r="P27">
        <v>1</v>
      </c>
      <c r="Q27" s="3">
        <v>272</v>
      </c>
      <c r="R27" s="1" t="s">
        <v>1958</v>
      </c>
      <c r="S27" s="3">
        <v>28</v>
      </c>
      <c r="T27">
        <v>7</v>
      </c>
      <c r="U27" t="str">
        <f>IF(Ecommerce_Sales[[#This Row],[Delivery_Time_Days]]&gt;7,"Delay",IF(Ecommerce_Sales[[#This Row],[Delivery_Time_Days]] = 0,"No delivery",IF(Ecommerce_Sales[[#This Row],[Delivery_Time_Days]]&lt;=7,"On-time")))</f>
        <v>On-time</v>
      </c>
      <c r="V27" s="7">
        <f>Ecommerce_Sales[[#This Row],[Profit]]/Ecommerce_Sales[[#This Row],[Total_Price]]</f>
        <v>0.40073529411764708</v>
      </c>
      <c r="W27" s="3">
        <v>109</v>
      </c>
      <c r="X27" s="3"/>
    </row>
    <row r="28" spans="1:24" x14ac:dyDescent="0.25">
      <c r="A28" s="1" t="s">
        <v>2059</v>
      </c>
      <c r="B28" s="1" t="s">
        <v>1275</v>
      </c>
      <c r="C28" s="1" t="s">
        <v>1276</v>
      </c>
      <c r="D28" s="1" t="s">
        <v>2060</v>
      </c>
      <c r="E28" s="1" t="s">
        <v>1966</v>
      </c>
      <c r="F28" s="2">
        <v>45291</v>
      </c>
      <c r="G28" s="2">
        <v>44975</v>
      </c>
      <c r="H28" s="2" t="str">
        <f>TEXT(Ecommerce_Sales[[#This Row],[Order_Date]],"mmmm")</f>
        <v>February</v>
      </c>
      <c r="I28" s="2" t="str">
        <f>TEXT(Ecommerce_Sales[[#This Row],[Order_Date]],"yyyy")</f>
        <v>2023</v>
      </c>
      <c r="J28" s="2" t="str">
        <f>TEXT(Ecommerce_Sales[[#This Row],[Order_Date]],"mmmm")</f>
        <v>February</v>
      </c>
      <c r="K28" s="1" t="s">
        <v>1947</v>
      </c>
      <c r="L28" s="1" t="s">
        <v>2061</v>
      </c>
      <c r="M28" s="1" t="s">
        <v>2030</v>
      </c>
      <c r="N28" s="1" t="s">
        <v>1978</v>
      </c>
      <c r="O28" s="3">
        <v>873</v>
      </c>
      <c r="P28">
        <v>2</v>
      </c>
      <c r="Q28" s="3">
        <v>1746</v>
      </c>
      <c r="R28" s="1" t="s">
        <v>1951</v>
      </c>
      <c r="S28" s="3">
        <v>218</v>
      </c>
      <c r="T28">
        <v>7</v>
      </c>
      <c r="U28" t="str">
        <f>IF(Ecommerce_Sales[[#This Row],[Delivery_Time_Days]]&gt;7,"Delay",IF(Ecommerce_Sales[[#This Row],[Delivery_Time_Days]] = 0,"No delivery",IF(Ecommerce_Sales[[#This Row],[Delivery_Time_Days]]&lt;=7,"On-time")))</f>
        <v>On-time</v>
      </c>
      <c r="V28" s="7">
        <f>Ecommerce_Sales[[#This Row],[Profit]]/Ecommerce_Sales[[#This Row],[Total_Price]]</f>
        <v>0.349942726231386</v>
      </c>
      <c r="W28" s="3">
        <v>611</v>
      </c>
      <c r="X28" s="3"/>
    </row>
    <row r="29" spans="1:24" x14ac:dyDescent="0.25">
      <c r="A29" s="1" t="s">
        <v>2062</v>
      </c>
      <c r="B29" s="1" t="s">
        <v>238</v>
      </c>
      <c r="C29" s="1" t="s">
        <v>239</v>
      </c>
      <c r="D29" s="1" t="s">
        <v>2063</v>
      </c>
      <c r="E29" s="1" t="s">
        <v>1981</v>
      </c>
      <c r="F29" s="2">
        <v>45599</v>
      </c>
      <c r="G29" s="2">
        <v>45656</v>
      </c>
      <c r="H29" s="2" t="str">
        <f>TEXT(Ecommerce_Sales[[#This Row],[Order_Date]],"mmmm")</f>
        <v>December</v>
      </c>
      <c r="I29" s="2" t="str">
        <f>TEXT(Ecommerce_Sales[[#This Row],[Order_Date]],"yyyy")</f>
        <v>2024</v>
      </c>
      <c r="J29" s="2" t="str">
        <f>TEXT(Ecommerce_Sales[[#This Row],[Order_Date]],"mmmm")</f>
        <v>December</v>
      </c>
      <c r="K29" s="1" t="s">
        <v>1947</v>
      </c>
      <c r="L29" s="1" t="s">
        <v>2064</v>
      </c>
      <c r="M29" s="1" t="s">
        <v>2065</v>
      </c>
      <c r="N29" s="1" t="s">
        <v>1978</v>
      </c>
      <c r="O29" s="3">
        <v>1705</v>
      </c>
      <c r="P29">
        <v>2</v>
      </c>
      <c r="Q29" s="3">
        <v>3410</v>
      </c>
      <c r="R29" s="1" t="s">
        <v>1951</v>
      </c>
      <c r="S29" s="3">
        <v>312</v>
      </c>
      <c r="T29">
        <v>8</v>
      </c>
      <c r="U29" t="str">
        <f>IF(Ecommerce_Sales[[#This Row],[Delivery_Time_Days]]&gt;7,"Delay",IF(Ecommerce_Sales[[#This Row],[Delivery_Time_Days]] = 0,"No delivery",IF(Ecommerce_Sales[[#This Row],[Delivery_Time_Days]]&lt;=7,"On-time")))</f>
        <v>Delay</v>
      </c>
      <c r="V29" s="7">
        <f>Ecommerce_Sales[[#This Row],[Profit]]/Ecommerce_Sales[[#This Row],[Total_Price]]</f>
        <v>0.35014662756598242</v>
      </c>
      <c r="W29" s="3">
        <v>1194</v>
      </c>
      <c r="X29" s="3"/>
    </row>
    <row r="30" spans="1:24" x14ac:dyDescent="0.25">
      <c r="A30" s="1" t="s">
        <v>2066</v>
      </c>
      <c r="B30" s="1" t="s">
        <v>108</v>
      </c>
      <c r="C30" s="1" t="s">
        <v>109</v>
      </c>
      <c r="D30" s="1" t="s">
        <v>2067</v>
      </c>
      <c r="E30" s="1" t="s">
        <v>1996</v>
      </c>
      <c r="F30" s="2">
        <v>45313</v>
      </c>
      <c r="G30" s="2">
        <v>45551</v>
      </c>
      <c r="H30" s="2" t="str">
        <f>TEXT(Ecommerce_Sales[[#This Row],[Order_Date]],"mmmm")</f>
        <v>September</v>
      </c>
      <c r="I30" s="2" t="str">
        <f>TEXT(Ecommerce_Sales[[#This Row],[Order_Date]],"yyyy")</f>
        <v>2024</v>
      </c>
      <c r="J30" s="2" t="str">
        <f>TEXT(Ecommerce_Sales[[#This Row],[Order_Date]],"mmmm")</f>
        <v>September</v>
      </c>
      <c r="K30" s="1" t="s">
        <v>1986</v>
      </c>
      <c r="L30" s="1" t="s">
        <v>2068</v>
      </c>
      <c r="M30" s="1" t="s">
        <v>2047</v>
      </c>
      <c r="N30" s="1" t="s">
        <v>1989</v>
      </c>
      <c r="O30" s="3">
        <v>524</v>
      </c>
      <c r="P30">
        <v>1</v>
      </c>
      <c r="Q30" s="3">
        <v>524</v>
      </c>
      <c r="R30" s="1" t="s">
        <v>1958</v>
      </c>
      <c r="S30" s="3">
        <v>27</v>
      </c>
      <c r="U30" t="str">
        <f>IF(Ecommerce_Sales[[#This Row],[Delivery_Time_Days]]&gt;7,"Delay",IF(Ecommerce_Sales[[#This Row],[Delivery_Time_Days]] = 0,"No delivery",IF(Ecommerce_Sales[[#This Row],[Delivery_Time_Days]]&lt;=7,"On-time")))</f>
        <v>No delivery</v>
      </c>
      <c r="V30" s="7">
        <f>Ecommerce_Sales[[#This Row],[Profit]]/Ecommerce_Sales[[#This Row],[Total_Price]]</f>
        <v>0.25</v>
      </c>
      <c r="W30" s="3">
        <v>131</v>
      </c>
      <c r="X30" s="3"/>
    </row>
    <row r="31" spans="1:24" x14ac:dyDescent="0.25">
      <c r="A31" s="1" t="s">
        <v>2069</v>
      </c>
      <c r="B31" s="1" t="s">
        <v>1669</v>
      </c>
      <c r="C31" s="1" t="s">
        <v>1670</v>
      </c>
      <c r="D31" s="1" t="s">
        <v>2070</v>
      </c>
      <c r="E31" s="1" t="s">
        <v>1981</v>
      </c>
      <c r="F31" s="2">
        <v>45280</v>
      </c>
      <c r="G31" s="2">
        <v>44958</v>
      </c>
      <c r="H31" s="2" t="str">
        <f>TEXT(Ecommerce_Sales[[#This Row],[Order_Date]],"mmmm")</f>
        <v>February</v>
      </c>
      <c r="I31" s="2" t="str">
        <f>TEXT(Ecommerce_Sales[[#This Row],[Order_Date]],"yyyy")</f>
        <v>2023</v>
      </c>
      <c r="J31" s="2" t="str">
        <f>TEXT(Ecommerce_Sales[[#This Row],[Order_Date]],"mmmm")</f>
        <v>February</v>
      </c>
      <c r="K31" s="1" t="s">
        <v>1992</v>
      </c>
      <c r="L31" s="1" t="s">
        <v>2071</v>
      </c>
      <c r="M31" s="1" t="s">
        <v>2072</v>
      </c>
      <c r="N31" s="1" t="s">
        <v>1950</v>
      </c>
      <c r="O31" s="3">
        <v>287</v>
      </c>
      <c r="P31">
        <v>3</v>
      </c>
      <c r="Q31" s="3">
        <v>861</v>
      </c>
      <c r="R31" s="1" t="s">
        <v>1958</v>
      </c>
      <c r="S31" s="3">
        <v>75</v>
      </c>
      <c r="U31" t="str">
        <f>IF(Ecommerce_Sales[[#This Row],[Delivery_Time_Days]]&gt;7,"Delay",IF(Ecommerce_Sales[[#This Row],[Delivery_Time_Days]] = 0,"No delivery",IF(Ecommerce_Sales[[#This Row],[Delivery_Time_Days]]&lt;=7,"On-time")))</f>
        <v>No delivery</v>
      </c>
      <c r="V31" s="7">
        <f>Ecommerce_Sales[[#This Row],[Profit]]/Ecommerce_Sales[[#This Row],[Total_Price]]</f>
        <v>0.39953542392566782</v>
      </c>
      <c r="W31" s="3">
        <v>344</v>
      </c>
      <c r="X31" s="3"/>
    </row>
    <row r="32" spans="1:24" x14ac:dyDescent="0.25">
      <c r="A32" s="1" t="s">
        <v>2073</v>
      </c>
      <c r="B32" s="1" t="s">
        <v>531</v>
      </c>
      <c r="C32" s="1" t="s">
        <v>532</v>
      </c>
      <c r="D32" s="1" t="s">
        <v>2074</v>
      </c>
      <c r="E32" s="1" t="s">
        <v>1954</v>
      </c>
      <c r="F32" s="2">
        <v>45530</v>
      </c>
      <c r="G32" s="2">
        <v>45602</v>
      </c>
      <c r="H32" s="2" t="str">
        <f>TEXT(Ecommerce_Sales[[#This Row],[Order_Date]],"mmmm")</f>
        <v>November</v>
      </c>
      <c r="I32" s="2" t="str">
        <f>TEXT(Ecommerce_Sales[[#This Row],[Order_Date]],"yyyy")</f>
        <v>2024</v>
      </c>
      <c r="J32" s="2" t="str">
        <f>TEXT(Ecommerce_Sales[[#This Row],[Order_Date]],"mmmm")</f>
        <v>November</v>
      </c>
      <c r="K32" s="1" t="s">
        <v>1947</v>
      </c>
      <c r="L32" s="1" t="s">
        <v>2075</v>
      </c>
      <c r="M32" s="1" t="s">
        <v>1968</v>
      </c>
      <c r="N32" s="1" t="s">
        <v>1957</v>
      </c>
      <c r="O32" s="3">
        <v>519</v>
      </c>
      <c r="P32">
        <v>4</v>
      </c>
      <c r="Q32" s="3">
        <v>2077</v>
      </c>
      <c r="R32" s="1" t="s">
        <v>1958</v>
      </c>
      <c r="S32" s="3">
        <v>303</v>
      </c>
      <c r="T32">
        <v>5</v>
      </c>
      <c r="U32" t="str">
        <f>IF(Ecommerce_Sales[[#This Row],[Delivery_Time_Days]]&gt;7,"Delay",IF(Ecommerce_Sales[[#This Row],[Delivery_Time_Days]] = 0,"No delivery",IF(Ecommerce_Sales[[#This Row],[Delivery_Time_Days]]&lt;=7,"On-time")))</f>
        <v>On-time</v>
      </c>
      <c r="V32" s="7">
        <f>Ecommerce_Sales[[#This Row],[Profit]]/Ecommerce_Sales[[#This Row],[Total_Price]]</f>
        <v>0.15021665864227252</v>
      </c>
      <c r="W32" s="3">
        <v>312</v>
      </c>
      <c r="X32" s="3"/>
    </row>
    <row r="33" spans="1:24" x14ac:dyDescent="0.25">
      <c r="A33" s="1" t="s">
        <v>2076</v>
      </c>
      <c r="B33" s="1" t="s">
        <v>515</v>
      </c>
      <c r="C33" s="1" t="s">
        <v>587</v>
      </c>
      <c r="D33" s="1" t="s">
        <v>2077</v>
      </c>
      <c r="E33" s="1" t="s">
        <v>1946</v>
      </c>
      <c r="F33" s="2">
        <v>45115</v>
      </c>
      <c r="G33" s="2">
        <v>44995</v>
      </c>
      <c r="H33" s="2" t="str">
        <f>TEXT(Ecommerce_Sales[[#This Row],[Order_Date]],"mmmm")</f>
        <v>March</v>
      </c>
      <c r="I33" s="2" t="str">
        <f>TEXT(Ecommerce_Sales[[#This Row],[Order_Date]],"yyyy")</f>
        <v>2023</v>
      </c>
      <c r="J33" s="2" t="str">
        <f>TEXT(Ecommerce_Sales[[#This Row],[Order_Date]],"mmmm")</f>
        <v>March</v>
      </c>
      <c r="K33" s="1" t="s">
        <v>1986</v>
      </c>
      <c r="L33" s="1" t="s">
        <v>2078</v>
      </c>
      <c r="M33" s="1" t="s">
        <v>2079</v>
      </c>
      <c r="N33" s="1" t="s">
        <v>1973</v>
      </c>
      <c r="O33" s="3">
        <v>404</v>
      </c>
      <c r="P33">
        <v>2</v>
      </c>
      <c r="Q33" s="3">
        <v>808</v>
      </c>
      <c r="R33" s="1" t="s">
        <v>1958</v>
      </c>
      <c r="S33" s="3">
        <v>73</v>
      </c>
      <c r="U33" t="str">
        <f>IF(Ecommerce_Sales[[#This Row],[Delivery_Time_Days]]&gt;7,"Delay",IF(Ecommerce_Sales[[#This Row],[Delivery_Time_Days]] = 0,"No delivery",IF(Ecommerce_Sales[[#This Row],[Delivery_Time_Days]]&lt;=7,"On-time")))</f>
        <v>No delivery</v>
      </c>
      <c r="V33" s="7">
        <f>Ecommerce_Sales[[#This Row],[Profit]]/Ecommerce_Sales[[#This Row],[Total_Price]]</f>
        <v>0.29950495049504949</v>
      </c>
      <c r="W33" s="3">
        <v>242</v>
      </c>
      <c r="X33" s="3"/>
    </row>
    <row r="34" spans="1:24" x14ac:dyDescent="0.25">
      <c r="A34" s="1" t="s">
        <v>2080</v>
      </c>
      <c r="B34" s="1" t="s">
        <v>1126</v>
      </c>
      <c r="C34" s="1" t="s">
        <v>1127</v>
      </c>
      <c r="D34" s="1" t="s">
        <v>2081</v>
      </c>
      <c r="E34" s="1" t="s">
        <v>1996</v>
      </c>
      <c r="F34" s="2">
        <v>45642</v>
      </c>
      <c r="G34" s="2">
        <v>45268</v>
      </c>
      <c r="H34" s="2" t="str">
        <f>TEXT(Ecommerce_Sales[[#This Row],[Order_Date]],"mmmm")</f>
        <v>December</v>
      </c>
      <c r="I34" s="2" t="str">
        <f>TEXT(Ecommerce_Sales[[#This Row],[Order_Date]],"yyyy")</f>
        <v>2023</v>
      </c>
      <c r="J34" s="2" t="str">
        <f>TEXT(Ecommerce_Sales[[#This Row],[Order_Date]],"mmmm")</f>
        <v>December</v>
      </c>
      <c r="K34" s="1" t="s">
        <v>1947</v>
      </c>
      <c r="L34" s="1" t="s">
        <v>2082</v>
      </c>
      <c r="M34" s="1" t="s">
        <v>1988</v>
      </c>
      <c r="N34" s="1" t="s">
        <v>1989</v>
      </c>
      <c r="O34" s="3">
        <v>946</v>
      </c>
      <c r="P34">
        <v>4</v>
      </c>
      <c r="Q34" s="3">
        <v>3784</v>
      </c>
      <c r="R34" s="1" t="s">
        <v>1958</v>
      </c>
      <c r="S34" s="3">
        <v>230</v>
      </c>
      <c r="T34">
        <v>8</v>
      </c>
      <c r="U34" t="str">
        <f>IF(Ecommerce_Sales[[#This Row],[Delivery_Time_Days]]&gt;7,"Delay",IF(Ecommerce_Sales[[#This Row],[Delivery_Time_Days]] = 0,"No delivery",IF(Ecommerce_Sales[[#This Row],[Delivery_Time_Days]]&lt;=7,"On-time")))</f>
        <v>Delay</v>
      </c>
      <c r="V34" s="7">
        <f>Ecommerce_Sales[[#This Row],[Profit]]/Ecommerce_Sales[[#This Row],[Total_Price]]</f>
        <v>0.25</v>
      </c>
      <c r="W34" s="3">
        <v>946</v>
      </c>
      <c r="X34" s="3"/>
    </row>
    <row r="35" spans="1:24" x14ac:dyDescent="0.25">
      <c r="A35" s="1" t="s">
        <v>2083</v>
      </c>
      <c r="B35" s="1" t="s">
        <v>1291</v>
      </c>
      <c r="C35" s="1" t="s">
        <v>1600</v>
      </c>
      <c r="D35" s="1" t="s">
        <v>2084</v>
      </c>
      <c r="E35" s="1" t="s">
        <v>1946</v>
      </c>
      <c r="F35" s="2">
        <v>44958</v>
      </c>
      <c r="G35" s="2">
        <v>44940</v>
      </c>
      <c r="H35" s="2" t="str">
        <f>TEXT(Ecommerce_Sales[[#This Row],[Order_Date]],"mmmm")</f>
        <v>January</v>
      </c>
      <c r="I35" s="2" t="str">
        <f>TEXT(Ecommerce_Sales[[#This Row],[Order_Date]],"yyyy")</f>
        <v>2023</v>
      </c>
      <c r="J35" s="2" t="str">
        <f>TEXT(Ecommerce_Sales[[#This Row],[Order_Date]],"mmmm")</f>
        <v>January</v>
      </c>
      <c r="K35" s="1" t="s">
        <v>1947</v>
      </c>
      <c r="L35" s="1" t="s">
        <v>2085</v>
      </c>
      <c r="M35" s="1" t="s">
        <v>1977</v>
      </c>
      <c r="N35" s="1" t="s">
        <v>1978</v>
      </c>
      <c r="O35" s="3">
        <v>37</v>
      </c>
      <c r="P35">
        <v>1</v>
      </c>
      <c r="Q35" s="3">
        <v>37</v>
      </c>
      <c r="R35" s="1" t="s">
        <v>1951</v>
      </c>
      <c r="S35" s="3">
        <v>5</v>
      </c>
      <c r="T35">
        <v>3</v>
      </c>
      <c r="U35" t="str">
        <f>IF(Ecommerce_Sales[[#This Row],[Delivery_Time_Days]]&gt;7,"Delay",IF(Ecommerce_Sales[[#This Row],[Delivery_Time_Days]] = 0,"No delivery",IF(Ecommerce_Sales[[#This Row],[Delivery_Time_Days]]&lt;=7,"On-time")))</f>
        <v>On-time</v>
      </c>
      <c r="V35" s="7">
        <f>Ecommerce_Sales[[#This Row],[Profit]]/Ecommerce_Sales[[#This Row],[Total_Price]]</f>
        <v>0.35135135135135137</v>
      </c>
      <c r="W35" s="3">
        <v>13</v>
      </c>
      <c r="X35" s="3"/>
    </row>
    <row r="36" spans="1:24" x14ac:dyDescent="0.25">
      <c r="A36" s="1" t="s">
        <v>2086</v>
      </c>
      <c r="B36" s="1" t="s">
        <v>641</v>
      </c>
      <c r="C36" s="1" t="s">
        <v>642</v>
      </c>
      <c r="D36" s="1" t="s">
        <v>2087</v>
      </c>
      <c r="E36" s="1" t="s">
        <v>1961</v>
      </c>
      <c r="F36" s="2">
        <v>45353</v>
      </c>
      <c r="G36" s="2">
        <v>45072</v>
      </c>
      <c r="H36" s="2" t="str">
        <f>TEXT(Ecommerce_Sales[[#This Row],[Order_Date]],"mmmm")</f>
        <v>May</v>
      </c>
      <c r="I36" s="2" t="str">
        <f>TEXT(Ecommerce_Sales[[#This Row],[Order_Date]],"yyyy")</f>
        <v>2023</v>
      </c>
      <c r="J36" s="2" t="str">
        <f>TEXT(Ecommerce_Sales[[#This Row],[Order_Date]],"mmmm")</f>
        <v>May</v>
      </c>
      <c r="K36" s="1" t="s">
        <v>1986</v>
      </c>
      <c r="L36" s="1" t="s">
        <v>2088</v>
      </c>
      <c r="M36" s="1" t="s">
        <v>2072</v>
      </c>
      <c r="N36" s="1" t="s">
        <v>1950</v>
      </c>
      <c r="O36" s="3">
        <v>632</v>
      </c>
      <c r="P36">
        <v>5</v>
      </c>
      <c r="Q36" s="3">
        <v>3162</v>
      </c>
      <c r="R36" s="1" t="s">
        <v>1951</v>
      </c>
      <c r="S36" s="3">
        <v>247</v>
      </c>
      <c r="U36" t="str">
        <f>IF(Ecommerce_Sales[[#This Row],[Delivery_Time_Days]]&gt;7,"Delay",IF(Ecommerce_Sales[[#This Row],[Delivery_Time_Days]] = 0,"No delivery",IF(Ecommerce_Sales[[#This Row],[Delivery_Time_Days]]&lt;=7,"On-time")))</f>
        <v>No delivery</v>
      </c>
      <c r="V36" s="7">
        <f>Ecommerce_Sales[[#This Row],[Profit]]/Ecommerce_Sales[[#This Row],[Total_Price]]</f>
        <v>0.40006325110689439</v>
      </c>
      <c r="W36" s="3">
        <v>1265</v>
      </c>
      <c r="X36" s="3"/>
    </row>
    <row r="37" spans="1:24" x14ac:dyDescent="0.25">
      <c r="A37" s="1" t="s">
        <v>2089</v>
      </c>
      <c r="B37" s="1" t="s">
        <v>460</v>
      </c>
      <c r="C37" s="1" t="s">
        <v>461</v>
      </c>
      <c r="D37" s="1" t="s">
        <v>2090</v>
      </c>
      <c r="E37" s="1" t="s">
        <v>1961</v>
      </c>
      <c r="F37" s="2">
        <v>45201</v>
      </c>
      <c r="G37" s="2">
        <v>45049</v>
      </c>
      <c r="H37" s="2" t="str">
        <f>TEXT(Ecommerce_Sales[[#This Row],[Order_Date]],"mmmm")</f>
        <v>May</v>
      </c>
      <c r="I37" s="2" t="str">
        <f>TEXT(Ecommerce_Sales[[#This Row],[Order_Date]],"yyyy")</f>
        <v>2023</v>
      </c>
      <c r="J37" s="2" t="str">
        <f>TEXT(Ecommerce_Sales[[#This Row],[Order_Date]],"mmmm")</f>
        <v>May</v>
      </c>
      <c r="K37" s="1" t="s">
        <v>1986</v>
      </c>
      <c r="L37" s="1" t="s">
        <v>2091</v>
      </c>
      <c r="M37" s="1" t="s">
        <v>2065</v>
      </c>
      <c r="N37" s="1" t="s">
        <v>1978</v>
      </c>
      <c r="O37" s="3">
        <v>806</v>
      </c>
      <c r="P37">
        <v>5</v>
      </c>
      <c r="Q37" s="3">
        <v>4031</v>
      </c>
      <c r="R37" s="1" t="s">
        <v>1958</v>
      </c>
      <c r="S37" s="3">
        <v>517</v>
      </c>
      <c r="U37" t="str">
        <f>IF(Ecommerce_Sales[[#This Row],[Delivery_Time_Days]]&gt;7,"Delay",IF(Ecommerce_Sales[[#This Row],[Delivery_Time_Days]] = 0,"No delivery",IF(Ecommerce_Sales[[#This Row],[Delivery_Time_Days]]&lt;=7,"On-time")))</f>
        <v>No delivery</v>
      </c>
      <c r="V37" s="7">
        <f>Ecommerce_Sales[[#This Row],[Profit]]/Ecommerce_Sales[[#This Row],[Total_Price]]</f>
        <v>0.35003721161002233</v>
      </c>
      <c r="W37" s="3">
        <v>1411</v>
      </c>
      <c r="X37" s="3"/>
    </row>
    <row r="38" spans="1:24" x14ac:dyDescent="0.25">
      <c r="A38" s="1" t="s">
        <v>2092</v>
      </c>
      <c r="B38" s="1" t="s">
        <v>1223</v>
      </c>
      <c r="C38" s="1" t="s">
        <v>1224</v>
      </c>
      <c r="D38" s="1" t="s">
        <v>2093</v>
      </c>
      <c r="E38" s="1" t="s">
        <v>1946</v>
      </c>
      <c r="F38" s="2">
        <v>45072</v>
      </c>
      <c r="G38" s="2">
        <v>45524</v>
      </c>
      <c r="H38" s="2" t="str">
        <f>TEXT(Ecommerce_Sales[[#This Row],[Order_Date]],"mmmm")</f>
        <v>August</v>
      </c>
      <c r="I38" s="2" t="str">
        <f>TEXT(Ecommerce_Sales[[#This Row],[Order_Date]],"yyyy")</f>
        <v>2024</v>
      </c>
      <c r="J38" s="2" t="str">
        <f>TEXT(Ecommerce_Sales[[#This Row],[Order_Date]],"mmmm")</f>
        <v>August</v>
      </c>
      <c r="K38" s="1" t="s">
        <v>1947</v>
      </c>
      <c r="L38" s="1" t="s">
        <v>2094</v>
      </c>
      <c r="M38" s="1" t="s">
        <v>2007</v>
      </c>
      <c r="N38" s="1" t="s">
        <v>1973</v>
      </c>
      <c r="O38" s="3">
        <v>1028</v>
      </c>
      <c r="P38">
        <v>6</v>
      </c>
      <c r="Q38" s="3">
        <v>6170</v>
      </c>
      <c r="R38" s="1" t="s">
        <v>1958</v>
      </c>
      <c r="S38" s="3">
        <v>590</v>
      </c>
      <c r="T38">
        <v>9</v>
      </c>
      <c r="U38" t="str">
        <f>IF(Ecommerce_Sales[[#This Row],[Delivery_Time_Days]]&gt;7,"Delay",IF(Ecommerce_Sales[[#This Row],[Delivery_Time_Days]] = 0,"No delivery",IF(Ecommerce_Sales[[#This Row],[Delivery_Time_Days]]&lt;=7,"On-time")))</f>
        <v>Delay</v>
      </c>
      <c r="V38" s="7">
        <f>Ecommerce_Sales[[#This Row],[Profit]]/Ecommerce_Sales[[#This Row],[Total_Price]]</f>
        <v>0.3</v>
      </c>
      <c r="W38" s="3">
        <v>1851</v>
      </c>
      <c r="X38" s="3"/>
    </row>
    <row r="39" spans="1:24" x14ac:dyDescent="0.25">
      <c r="A39" s="1" t="s">
        <v>2095</v>
      </c>
      <c r="B39" s="1" t="s">
        <v>743</v>
      </c>
      <c r="C39" s="1" t="s">
        <v>744</v>
      </c>
      <c r="D39" s="1" t="s">
        <v>2096</v>
      </c>
      <c r="E39" s="1" t="s">
        <v>1961</v>
      </c>
      <c r="F39" s="2">
        <v>45395</v>
      </c>
      <c r="G39" s="2">
        <v>45503</v>
      </c>
      <c r="H39" s="2" t="str">
        <f>TEXT(Ecommerce_Sales[[#This Row],[Order_Date]],"mmmm")</f>
        <v>July</v>
      </c>
      <c r="I39" s="2" t="str">
        <f>TEXT(Ecommerce_Sales[[#This Row],[Order_Date]],"yyyy")</f>
        <v>2024</v>
      </c>
      <c r="J39" s="2" t="str">
        <f>TEXT(Ecommerce_Sales[[#This Row],[Order_Date]],"mmmm")</f>
        <v>July</v>
      </c>
      <c r="K39" s="1" t="s">
        <v>1947</v>
      </c>
      <c r="L39" s="1" t="s">
        <v>2097</v>
      </c>
      <c r="M39" s="1" t="s">
        <v>2043</v>
      </c>
      <c r="N39" s="1" t="s">
        <v>1989</v>
      </c>
      <c r="O39" s="3">
        <v>443</v>
      </c>
      <c r="P39">
        <v>5</v>
      </c>
      <c r="Q39" s="3">
        <v>2214</v>
      </c>
      <c r="R39" s="1" t="s">
        <v>1958</v>
      </c>
      <c r="S39" s="3">
        <v>321</v>
      </c>
      <c r="T39">
        <v>10</v>
      </c>
      <c r="U39" t="str">
        <f>IF(Ecommerce_Sales[[#This Row],[Delivery_Time_Days]]&gt;7,"Delay",IF(Ecommerce_Sales[[#This Row],[Delivery_Time_Days]] = 0,"No delivery",IF(Ecommerce_Sales[[#This Row],[Delivery_Time_Days]]&lt;=7,"On-time")))</f>
        <v>Delay</v>
      </c>
      <c r="V39" s="7">
        <f>Ecommerce_Sales[[#This Row],[Profit]]/Ecommerce_Sales[[#This Row],[Total_Price]]</f>
        <v>0.25022583559168926</v>
      </c>
      <c r="W39" s="3">
        <v>554</v>
      </c>
      <c r="X39" s="3"/>
    </row>
    <row r="40" spans="1:24" x14ac:dyDescent="0.25">
      <c r="A40" s="1" t="s">
        <v>2098</v>
      </c>
      <c r="B40" s="1" t="s">
        <v>458</v>
      </c>
      <c r="C40" s="1" t="s">
        <v>459</v>
      </c>
      <c r="D40" s="1" t="s">
        <v>2099</v>
      </c>
      <c r="E40" s="1" t="s">
        <v>1946</v>
      </c>
      <c r="F40" s="2">
        <v>45619</v>
      </c>
      <c r="G40" s="2">
        <v>45052</v>
      </c>
      <c r="H40" s="2" t="str">
        <f>TEXT(Ecommerce_Sales[[#This Row],[Order_Date]],"mmmm")</f>
        <v>May</v>
      </c>
      <c r="I40" s="2" t="str">
        <f>TEXT(Ecommerce_Sales[[#This Row],[Order_Date]],"yyyy")</f>
        <v>2023</v>
      </c>
      <c r="J40" s="2" t="str">
        <f>TEXT(Ecommerce_Sales[[#This Row],[Order_Date]],"mmmm")</f>
        <v>May</v>
      </c>
      <c r="K40" s="1" t="s">
        <v>1992</v>
      </c>
      <c r="L40" s="1" t="s">
        <v>2100</v>
      </c>
      <c r="M40" s="1" t="s">
        <v>2054</v>
      </c>
      <c r="N40" s="1" t="s">
        <v>1957</v>
      </c>
      <c r="O40" s="3">
        <v>555</v>
      </c>
      <c r="P40">
        <v>5</v>
      </c>
      <c r="Q40" s="3">
        <v>2775</v>
      </c>
      <c r="R40" s="1" t="s">
        <v>1958</v>
      </c>
      <c r="S40" s="3">
        <v>231</v>
      </c>
      <c r="U40" t="str">
        <f>IF(Ecommerce_Sales[[#This Row],[Delivery_Time_Days]]&gt;7,"Delay",IF(Ecommerce_Sales[[#This Row],[Delivery_Time_Days]] = 0,"No delivery",IF(Ecommerce_Sales[[#This Row],[Delivery_Time_Days]]&lt;=7,"On-time")))</f>
        <v>No delivery</v>
      </c>
      <c r="V40" s="7">
        <f>Ecommerce_Sales[[#This Row],[Profit]]/Ecommerce_Sales[[#This Row],[Total_Price]]</f>
        <v>0.14990990990990991</v>
      </c>
      <c r="W40" s="3">
        <v>416</v>
      </c>
      <c r="X40" s="3"/>
    </row>
    <row r="41" spans="1:24" x14ac:dyDescent="0.25">
      <c r="A41" s="1" t="s">
        <v>2101</v>
      </c>
      <c r="B41" s="1" t="s">
        <v>894</v>
      </c>
      <c r="C41" s="1" t="s">
        <v>895</v>
      </c>
      <c r="D41" s="1" t="s">
        <v>2102</v>
      </c>
      <c r="E41" s="1" t="s">
        <v>1966</v>
      </c>
      <c r="F41" s="2">
        <v>45311</v>
      </c>
      <c r="G41" s="2">
        <v>45172</v>
      </c>
      <c r="H41" s="2" t="str">
        <f>TEXT(Ecommerce_Sales[[#This Row],[Order_Date]],"mmmm")</f>
        <v>September</v>
      </c>
      <c r="I41" s="2" t="str">
        <f>TEXT(Ecommerce_Sales[[#This Row],[Order_Date]],"yyyy")</f>
        <v>2023</v>
      </c>
      <c r="J41" s="2" t="str">
        <f>TEXT(Ecommerce_Sales[[#This Row],[Order_Date]],"mmmm")</f>
        <v>September</v>
      </c>
      <c r="K41" s="1" t="s">
        <v>1992</v>
      </c>
      <c r="L41" s="1" t="s">
        <v>2103</v>
      </c>
      <c r="M41" s="1" t="s">
        <v>2104</v>
      </c>
      <c r="N41" s="1" t="s">
        <v>1978</v>
      </c>
      <c r="O41" s="3">
        <v>825</v>
      </c>
      <c r="P41">
        <v>4</v>
      </c>
      <c r="Q41" s="3">
        <v>3302</v>
      </c>
      <c r="R41" s="1" t="s">
        <v>1958</v>
      </c>
      <c r="S41" s="3">
        <v>229</v>
      </c>
      <c r="U41" t="str">
        <f>IF(Ecommerce_Sales[[#This Row],[Delivery_Time_Days]]&gt;7,"Delay",IF(Ecommerce_Sales[[#This Row],[Delivery_Time_Days]] = 0,"No delivery",IF(Ecommerce_Sales[[#This Row],[Delivery_Time_Days]]&lt;=7,"On-time")))</f>
        <v>No delivery</v>
      </c>
      <c r="V41" s="7">
        <f>Ecommerce_Sales[[#This Row],[Profit]]/Ecommerce_Sales[[#This Row],[Total_Price]]</f>
        <v>0.35009085402786189</v>
      </c>
      <c r="W41" s="3">
        <v>1156</v>
      </c>
      <c r="X41" s="3"/>
    </row>
    <row r="42" spans="1:24" x14ac:dyDescent="0.25">
      <c r="A42" s="1" t="s">
        <v>2105</v>
      </c>
      <c r="B42" s="1" t="s">
        <v>444</v>
      </c>
      <c r="C42" s="1" t="s">
        <v>445</v>
      </c>
      <c r="D42" s="1" t="s">
        <v>2106</v>
      </c>
      <c r="E42" s="1" t="s">
        <v>1946</v>
      </c>
      <c r="F42" s="2">
        <v>45651</v>
      </c>
      <c r="G42" s="2">
        <v>45540</v>
      </c>
      <c r="H42" s="2" t="str">
        <f>TEXT(Ecommerce_Sales[[#This Row],[Order_Date]],"mmmm")</f>
        <v>September</v>
      </c>
      <c r="I42" s="2" t="str">
        <f>TEXT(Ecommerce_Sales[[#This Row],[Order_Date]],"yyyy")</f>
        <v>2024</v>
      </c>
      <c r="J42" s="2" t="str">
        <f>TEXT(Ecommerce_Sales[[#This Row],[Order_Date]],"mmmm")</f>
        <v>September</v>
      </c>
      <c r="K42" s="1" t="s">
        <v>1992</v>
      </c>
      <c r="L42" s="1" t="s">
        <v>2107</v>
      </c>
      <c r="M42" s="1" t="s">
        <v>2079</v>
      </c>
      <c r="N42" s="1" t="s">
        <v>1973</v>
      </c>
      <c r="O42" s="3">
        <v>202</v>
      </c>
      <c r="P42">
        <v>5</v>
      </c>
      <c r="Q42" s="3">
        <v>1008</v>
      </c>
      <c r="R42" s="1" t="s">
        <v>1951</v>
      </c>
      <c r="S42" s="3">
        <v>55</v>
      </c>
      <c r="U42" t="str">
        <f>IF(Ecommerce_Sales[[#This Row],[Delivery_Time_Days]]&gt;7,"Delay",IF(Ecommerce_Sales[[#This Row],[Delivery_Time_Days]] = 0,"No delivery",IF(Ecommerce_Sales[[#This Row],[Delivery_Time_Days]]&lt;=7,"On-time")))</f>
        <v>No delivery</v>
      </c>
      <c r="V42" s="7">
        <f>Ecommerce_Sales[[#This Row],[Profit]]/Ecommerce_Sales[[#This Row],[Total_Price]]</f>
        <v>0.29960317460317459</v>
      </c>
      <c r="W42" s="3">
        <v>302</v>
      </c>
      <c r="X42" s="3"/>
    </row>
    <row r="43" spans="1:24" x14ac:dyDescent="0.25">
      <c r="A43" s="1" t="s">
        <v>2108</v>
      </c>
      <c r="B43" s="1" t="s">
        <v>1397</v>
      </c>
      <c r="C43" s="1" t="s">
        <v>1398</v>
      </c>
      <c r="D43" s="1" t="s">
        <v>2109</v>
      </c>
      <c r="E43" s="1" t="s">
        <v>1961</v>
      </c>
      <c r="F43" s="2">
        <v>45459</v>
      </c>
      <c r="G43" s="2">
        <v>45519</v>
      </c>
      <c r="H43" s="2" t="str">
        <f>TEXT(Ecommerce_Sales[[#This Row],[Order_Date]],"mmmm")</f>
        <v>August</v>
      </c>
      <c r="I43" s="2" t="str">
        <f>TEXT(Ecommerce_Sales[[#This Row],[Order_Date]],"yyyy")</f>
        <v>2024</v>
      </c>
      <c r="J43" s="2" t="str">
        <f>TEXT(Ecommerce_Sales[[#This Row],[Order_Date]],"mmmm")</f>
        <v>August</v>
      </c>
      <c r="K43" s="1" t="s">
        <v>1947</v>
      </c>
      <c r="L43" s="1" t="s">
        <v>2110</v>
      </c>
      <c r="M43" s="1" t="s">
        <v>2054</v>
      </c>
      <c r="N43" s="1" t="s">
        <v>1957</v>
      </c>
      <c r="O43" s="3">
        <v>1249</v>
      </c>
      <c r="P43">
        <v>2</v>
      </c>
      <c r="Q43" s="3">
        <v>2497</v>
      </c>
      <c r="R43" s="1" t="s">
        <v>1958</v>
      </c>
      <c r="S43" s="3">
        <v>125</v>
      </c>
      <c r="T43">
        <v>4</v>
      </c>
      <c r="U43" t="str">
        <f>IF(Ecommerce_Sales[[#This Row],[Delivery_Time_Days]]&gt;7,"Delay",IF(Ecommerce_Sales[[#This Row],[Delivery_Time_Days]] = 0,"No delivery",IF(Ecommerce_Sales[[#This Row],[Delivery_Time_Days]]&lt;=7,"On-time")))</f>
        <v>On-time</v>
      </c>
      <c r="V43" s="7">
        <f>Ecommerce_Sales[[#This Row],[Profit]]/Ecommerce_Sales[[#This Row],[Total_Price]]</f>
        <v>0.15018021625951142</v>
      </c>
      <c r="W43" s="3">
        <v>375</v>
      </c>
      <c r="X43" s="3"/>
    </row>
    <row r="44" spans="1:24" x14ac:dyDescent="0.25">
      <c r="A44" s="1" t="s">
        <v>2111</v>
      </c>
      <c r="B44" s="1" t="s">
        <v>100</v>
      </c>
      <c r="C44" s="1" t="s">
        <v>101</v>
      </c>
      <c r="D44" s="1" t="s">
        <v>2112</v>
      </c>
      <c r="E44" s="1" t="s">
        <v>2005</v>
      </c>
      <c r="F44" s="2">
        <v>45206</v>
      </c>
      <c r="G44" s="2">
        <v>45179</v>
      </c>
      <c r="H44" s="2" t="str">
        <f>TEXT(Ecommerce_Sales[[#This Row],[Order_Date]],"mmmm")</f>
        <v>September</v>
      </c>
      <c r="I44" s="2" t="str">
        <f>TEXT(Ecommerce_Sales[[#This Row],[Order_Date]],"yyyy")</f>
        <v>2023</v>
      </c>
      <c r="J44" s="2" t="str">
        <f>TEXT(Ecommerce_Sales[[#This Row],[Order_Date]],"mmmm")</f>
        <v>September</v>
      </c>
      <c r="K44" s="1" t="s">
        <v>1986</v>
      </c>
      <c r="L44" s="1" t="s">
        <v>2113</v>
      </c>
      <c r="M44" s="1" t="s">
        <v>2079</v>
      </c>
      <c r="N44" s="1" t="s">
        <v>1973</v>
      </c>
      <c r="O44" s="3">
        <v>160</v>
      </c>
      <c r="P44">
        <v>5</v>
      </c>
      <c r="Q44" s="3">
        <v>801</v>
      </c>
      <c r="R44" s="1" t="s">
        <v>1958</v>
      </c>
      <c r="S44" s="3">
        <v>114</v>
      </c>
      <c r="U44" t="str">
        <f>IF(Ecommerce_Sales[[#This Row],[Delivery_Time_Days]]&gt;7,"Delay",IF(Ecommerce_Sales[[#This Row],[Delivery_Time_Days]] = 0,"No delivery",IF(Ecommerce_Sales[[#This Row],[Delivery_Time_Days]]&lt;=7,"On-time")))</f>
        <v>No delivery</v>
      </c>
      <c r="V44" s="7">
        <f>Ecommerce_Sales[[#This Row],[Profit]]/Ecommerce_Sales[[#This Row],[Total_Price]]</f>
        <v>0.29962546816479402</v>
      </c>
      <c r="W44" s="3">
        <v>240</v>
      </c>
      <c r="X44" s="3"/>
    </row>
    <row r="45" spans="1:24" x14ac:dyDescent="0.25">
      <c r="A45" s="1" t="s">
        <v>2114</v>
      </c>
      <c r="B45" s="1" t="s">
        <v>326</v>
      </c>
      <c r="C45" s="1" t="s">
        <v>327</v>
      </c>
      <c r="D45" s="1" t="s">
        <v>2115</v>
      </c>
      <c r="E45" s="1" t="s">
        <v>1966</v>
      </c>
      <c r="F45" s="2">
        <v>45138</v>
      </c>
      <c r="G45" s="2">
        <v>45649</v>
      </c>
      <c r="H45" s="2" t="str">
        <f>TEXT(Ecommerce_Sales[[#This Row],[Order_Date]],"mmmm")</f>
        <v>December</v>
      </c>
      <c r="I45" s="2" t="str">
        <f>TEXT(Ecommerce_Sales[[#This Row],[Order_Date]],"yyyy")</f>
        <v>2024</v>
      </c>
      <c r="J45" s="2" t="str">
        <f>TEXT(Ecommerce_Sales[[#This Row],[Order_Date]],"mmmm")</f>
        <v>December</v>
      </c>
      <c r="K45" s="1" t="s">
        <v>1947</v>
      </c>
      <c r="L45" s="1" t="s">
        <v>2116</v>
      </c>
      <c r="M45" s="1" t="s">
        <v>1949</v>
      </c>
      <c r="N45" s="1" t="s">
        <v>1950</v>
      </c>
      <c r="O45" s="3">
        <v>541</v>
      </c>
      <c r="P45">
        <v>2</v>
      </c>
      <c r="Q45" s="3">
        <v>1082</v>
      </c>
      <c r="R45" s="1" t="s">
        <v>1958</v>
      </c>
      <c r="S45" s="3">
        <v>104</v>
      </c>
      <c r="T45">
        <v>4</v>
      </c>
      <c r="U45" t="str">
        <f>IF(Ecommerce_Sales[[#This Row],[Delivery_Time_Days]]&gt;7,"Delay",IF(Ecommerce_Sales[[#This Row],[Delivery_Time_Days]] = 0,"No delivery",IF(Ecommerce_Sales[[#This Row],[Delivery_Time_Days]]&lt;=7,"On-time")))</f>
        <v>On-time</v>
      </c>
      <c r="V45" s="7">
        <f>Ecommerce_Sales[[#This Row],[Profit]]/Ecommerce_Sales[[#This Row],[Total_Price]]</f>
        <v>0.400184842883549</v>
      </c>
      <c r="W45" s="3">
        <v>433</v>
      </c>
      <c r="X45" s="3"/>
    </row>
    <row r="46" spans="1:24" x14ac:dyDescent="0.25">
      <c r="A46" s="1" t="s">
        <v>2117</v>
      </c>
      <c r="B46" s="1" t="s">
        <v>32</v>
      </c>
      <c r="C46" s="1" t="s">
        <v>33</v>
      </c>
      <c r="D46" s="1" t="s">
        <v>2118</v>
      </c>
      <c r="E46" s="1" t="s">
        <v>1961</v>
      </c>
      <c r="F46" s="2">
        <v>45247</v>
      </c>
      <c r="G46" s="2">
        <v>45245</v>
      </c>
      <c r="H46" s="2" t="str">
        <f>TEXT(Ecommerce_Sales[[#This Row],[Order_Date]],"mmmm")</f>
        <v>November</v>
      </c>
      <c r="I46" s="2" t="str">
        <f>TEXT(Ecommerce_Sales[[#This Row],[Order_Date]],"yyyy")</f>
        <v>2023</v>
      </c>
      <c r="J46" s="2" t="str">
        <f>TEXT(Ecommerce_Sales[[#This Row],[Order_Date]],"mmmm")</f>
        <v>November</v>
      </c>
      <c r="K46" s="1" t="s">
        <v>1947</v>
      </c>
      <c r="L46" s="1" t="s">
        <v>2119</v>
      </c>
      <c r="M46" s="1" t="s">
        <v>1956</v>
      </c>
      <c r="N46" s="1" t="s">
        <v>1957</v>
      </c>
      <c r="O46" s="3">
        <v>102</v>
      </c>
      <c r="P46">
        <v>4</v>
      </c>
      <c r="Q46" s="3">
        <v>410</v>
      </c>
      <c r="R46" s="1" t="s">
        <v>1951</v>
      </c>
      <c r="S46" s="3">
        <v>22</v>
      </c>
      <c r="T46">
        <v>7</v>
      </c>
      <c r="U46" t="str">
        <f>IF(Ecommerce_Sales[[#This Row],[Delivery_Time_Days]]&gt;7,"Delay",IF(Ecommerce_Sales[[#This Row],[Delivery_Time_Days]] = 0,"No delivery",IF(Ecommerce_Sales[[#This Row],[Delivery_Time_Days]]&lt;=7,"On-time")))</f>
        <v>On-time</v>
      </c>
      <c r="V46" s="7">
        <f>Ecommerce_Sales[[#This Row],[Profit]]/Ecommerce_Sales[[#This Row],[Total_Price]]</f>
        <v>0.14878048780487804</v>
      </c>
      <c r="W46" s="3">
        <v>61</v>
      </c>
      <c r="X46" s="3"/>
    </row>
    <row r="47" spans="1:24" x14ac:dyDescent="0.25">
      <c r="A47" s="1" t="s">
        <v>2120</v>
      </c>
      <c r="B47" s="1" t="s">
        <v>1165</v>
      </c>
      <c r="C47" s="1" t="s">
        <v>1166</v>
      </c>
      <c r="D47" s="1" t="s">
        <v>2121</v>
      </c>
      <c r="E47" s="1" t="s">
        <v>1946</v>
      </c>
      <c r="F47" s="2">
        <v>45312</v>
      </c>
      <c r="G47" s="2">
        <v>45013</v>
      </c>
      <c r="H47" s="2" t="str">
        <f>TEXT(Ecommerce_Sales[[#This Row],[Order_Date]],"mmmm")</f>
        <v>March</v>
      </c>
      <c r="I47" s="2" t="str">
        <f>TEXT(Ecommerce_Sales[[#This Row],[Order_Date]],"yyyy")</f>
        <v>2023</v>
      </c>
      <c r="J47" s="2" t="str">
        <f>TEXT(Ecommerce_Sales[[#This Row],[Order_Date]],"mmmm")</f>
        <v>March</v>
      </c>
      <c r="K47" s="1" t="s">
        <v>1947</v>
      </c>
      <c r="L47" s="1" t="s">
        <v>2122</v>
      </c>
      <c r="M47" s="1" t="s">
        <v>1977</v>
      </c>
      <c r="N47" s="1" t="s">
        <v>1978</v>
      </c>
      <c r="O47" s="3">
        <v>890</v>
      </c>
      <c r="P47">
        <v>4</v>
      </c>
      <c r="Q47" s="3">
        <v>3561</v>
      </c>
      <c r="R47" s="1" t="s">
        <v>2008</v>
      </c>
      <c r="S47" s="3">
        <v>328</v>
      </c>
      <c r="T47">
        <v>2</v>
      </c>
      <c r="U47" t="str">
        <f>IF(Ecommerce_Sales[[#This Row],[Delivery_Time_Days]]&gt;7,"Delay",IF(Ecommerce_Sales[[#This Row],[Delivery_Time_Days]] = 0,"No delivery",IF(Ecommerce_Sales[[#This Row],[Delivery_Time_Days]]&lt;=7,"On-time")))</f>
        <v>On-time</v>
      </c>
      <c r="V47" s="7">
        <f>Ecommerce_Sales[[#This Row],[Profit]]/Ecommerce_Sales[[#This Row],[Total_Price]]</f>
        <v>0.34990171300196576</v>
      </c>
      <c r="W47" s="3">
        <v>1246</v>
      </c>
      <c r="X47" s="3"/>
    </row>
    <row r="48" spans="1:24" x14ac:dyDescent="0.25">
      <c r="A48" s="1" t="s">
        <v>2123</v>
      </c>
      <c r="B48" s="1" t="s">
        <v>1633</v>
      </c>
      <c r="C48" s="1" t="s">
        <v>1634</v>
      </c>
      <c r="D48" s="1" t="s">
        <v>2124</v>
      </c>
      <c r="E48" s="1" t="s">
        <v>2005</v>
      </c>
      <c r="F48" s="2">
        <v>45236</v>
      </c>
      <c r="G48" s="2">
        <v>45165</v>
      </c>
      <c r="H48" s="2" t="str">
        <f>TEXT(Ecommerce_Sales[[#This Row],[Order_Date]],"mmmm")</f>
        <v>August</v>
      </c>
      <c r="I48" s="2" t="str">
        <f>TEXT(Ecommerce_Sales[[#This Row],[Order_Date]],"yyyy")</f>
        <v>2023</v>
      </c>
      <c r="J48" s="2" t="str">
        <f>TEXT(Ecommerce_Sales[[#This Row],[Order_Date]],"mmmm")</f>
        <v>August</v>
      </c>
      <c r="K48" s="1" t="s">
        <v>1947</v>
      </c>
      <c r="L48" s="1" t="s">
        <v>2050</v>
      </c>
      <c r="M48" s="1" t="s">
        <v>2047</v>
      </c>
      <c r="N48" s="1" t="s">
        <v>1989</v>
      </c>
      <c r="O48" s="3">
        <v>620</v>
      </c>
      <c r="P48">
        <v>2</v>
      </c>
      <c r="Q48" s="3">
        <v>1240</v>
      </c>
      <c r="R48" s="1" t="s">
        <v>1958</v>
      </c>
      <c r="S48" s="3">
        <v>100</v>
      </c>
      <c r="T48">
        <v>10</v>
      </c>
      <c r="U48" t="str">
        <f>IF(Ecommerce_Sales[[#This Row],[Delivery_Time_Days]]&gt;7,"Delay",IF(Ecommerce_Sales[[#This Row],[Delivery_Time_Days]] = 0,"No delivery",IF(Ecommerce_Sales[[#This Row],[Delivery_Time_Days]]&lt;=7,"On-time")))</f>
        <v>Delay</v>
      </c>
      <c r="V48" s="7">
        <f>Ecommerce_Sales[[#This Row],[Profit]]/Ecommerce_Sales[[#This Row],[Total_Price]]</f>
        <v>0.25</v>
      </c>
      <c r="W48" s="3">
        <v>310</v>
      </c>
      <c r="X48" s="3"/>
    </row>
    <row r="49" spans="1:24" x14ac:dyDescent="0.25">
      <c r="A49" s="1" t="s">
        <v>2125</v>
      </c>
      <c r="B49" s="1" t="s">
        <v>280</v>
      </c>
      <c r="C49" s="1" t="s">
        <v>281</v>
      </c>
      <c r="D49" s="1" t="s">
        <v>2126</v>
      </c>
      <c r="E49" s="1" t="s">
        <v>1966</v>
      </c>
      <c r="F49" s="2">
        <v>45208</v>
      </c>
      <c r="G49" s="2">
        <v>45544</v>
      </c>
      <c r="H49" s="2" t="str">
        <f>TEXT(Ecommerce_Sales[[#This Row],[Order_Date]],"mmmm")</f>
        <v>September</v>
      </c>
      <c r="I49" s="2" t="str">
        <f>TEXT(Ecommerce_Sales[[#This Row],[Order_Date]],"yyyy")</f>
        <v>2024</v>
      </c>
      <c r="J49" s="2" t="str">
        <f>TEXT(Ecommerce_Sales[[#This Row],[Order_Date]],"mmmm")</f>
        <v>September</v>
      </c>
      <c r="K49" s="1" t="s">
        <v>1947</v>
      </c>
      <c r="L49" s="1" t="s">
        <v>2127</v>
      </c>
      <c r="M49" s="1" t="s">
        <v>2058</v>
      </c>
      <c r="N49" s="1" t="s">
        <v>1950</v>
      </c>
      <c r="O49" s="3">
        <v>242</v>
      </c>
      <c r="P49">
        <v>4</v>
      </c>
      <c r="Q49" s="3">
        <v>967</v>
      </c>
      <c r="R49" s="1" t="s">
        <v>2016</v>
      </c>
      <c r="S49" s="3">
        <v>50</v>
      </c>
      <c r="T49">
        <v>7</v>
      </c>
      <c r="U49" t="str">
        <f>IF(Ecommerce_Sales[[#This Row],[Delivery_Time_Days]]&gt;7,"Delay",IF(Ecommerce_Sales[[#This Row],[Delivery_Time_Days]] = 0,"No delivery",IF(Ecommerce_Sales[[#This Row],[Delivery_Time_Days]]&lt;=7,"On-time")))</f>
        <v>On-time</v>
      </c>
      <c r="V49" s="7">
        <f>Ecommerce_Sales[[#This Row],[Profit]]/Ecommerce_Sales[[#This Row],[Total_Price]]</f>
        <v>0.40020682523267836</v>
      </c>
      <c r="W49" s="3">
        <v>387</v>
      </c>
      <c r="X49" s="3"/>
    </row>
    <row r="50" spans="1:24" x14ac:dyDescent="0.25">
      <c r="A50" s="1" t="s">
        <v>2128</v>
      </c>
      <c r="B50" s="1" t="s">
        <v>314</v>
      </c>
      <c r="C50" s="1" t="s">
        <v>315</v>
      </c>
      <c r="D50" s="1" t="s">
        <v>2129</v>
      </c>
      <c r="E50" s="1" t="s">
        <v>1961</v>
      </c>
      <c r="F50" s="2">
        <v>45606</v>
      </c>
      <c r="G50" s="2">
        <v>45394</v>
      </c>
      <c r="H50" s="2" t="str">
        <f>TEXT(Ecommerce_Sales[[#This Row],[Order_Date]],"mmmm")</f>
        <v>April</v>
      </c>
      <c r="I50" s="2" t="str">
        <f>TEXT(Ecommerce_Sales[[#This Row],[Order_Date]],"yyyy")</f>
        <v>2024</v>
      </c>
      <c r="J50" s="2" t="str">
        <f>TEXT(Ecommerce_Sales[[#This Row],[Order_Date]],"mmmm")</f>
        <v>April</v>
      </c>
      <c r="K50" s="1" t="s">
        <v>1947</v>
      </c>
      <c r="L50" s="1" t="s">
        <v>2130</v>
      </c>
      <c r="M50" s="1" t="s">
        <v>2054</v>
      </c>
      <c r="N50" s="1" t="s">
        <v>1957</v>
      </c>
      <c r="O50" s="3">
        <v>602</v>
      </c>
      <c r="P50">
        <v>2</v>
      </c>
      <c r="Q50" s="3">
        <v>1203</v>
      </c>
      <c r="R50" s="1" t="s">
        <v>1958</v>
      </c>
      <c r="S50" s="3">
        <v>168</v>
      </c>
      <c r="T50">
        <v>5</v>
      </c>
      <c r="U50" t="str">
        <f>IF(Ecommerce_Sales[[#This Row],[Delivery_Time_Days]]&gt;7,"Delay",IF(Ecommerce_Sales[[#This Row],[Delivery_Time_Days]] = 0,"No delivery",IF(Ecommerce_Sales[[#This Row],[Delivery_Time_Days]]&lt;=7,"On-time")))</f>
        <v>On-time</v>
      </c>
      <c r="V50" s="7">
        <f>Ecommerce_Sales[[#This Row],[Profit]]/Ecommerce_Sales[[#This Row],[Total_Price]]</f>
        <v>0.15045719035743974</v>
      </c>
      <c r="W50" s="3">
        <v>181</v>
      </c>
      <c r="X50" s="3"/>
    </row>
    <row r="51" spans="1:24" x14ac:dyDescent="0.25">
      <c r="A51" s="1" t="s">
        <v>2131</v>
      </c>
      <c r="B51" s="1" t="s">
        <v>936</v>
      </c>
      <c r="C51" s="1" t="s">
        <v>937</v>
      </c>
      <c r="D51" s="1" t="s">
        <v>2132</v>
      </c>
      <c r="E51" s="1" t="s">
        <v>1996</v>
      </c>
      <c r="F51" s="2">
        <v>45291</v>
      </c>
      <c r="G51" s="2">
        <v>45410</v>
      </c>
      <c r="H51" s="2" t="str">
        <f>TEXT(Ecommerce_Sales[[#This Row],[Order_Date]],"mmmm")</f>
        <v>April</v>
      </c>
      <c r="I51" s="2" t="str">
        <f>TEXT(Ecommerce_Sales[[#This Row],[Order_Date]],"yyyy")</f>
        <v>2024</v>
      </c>
      <c r="J51" s="2" t="str">
        <f>TEXT(Ecommerce_Sales[[#This Row],[Order_Date]],"mmmm")</f>
        <v>April</v>
      </c>
      <c r="K51" s="1" t="s">
        <v>1947</v>
      </c>
      <c r="L51" s="1" t="s">
        <v>2133</v>
      </c>
      <c r="M51" s="1" t="s">
        <v>1998</v>
      </c>
      <c r="N51" s="1" t="s">
        <v>1973</v>
      </c>
      <c r="O51" s="3">
        <v>304</v>
      </c>
      <c r="P51">
        <v>1</v>
      </c>
      <c r="Q51" s="3">
        <v>304</v>
      </c>
      <c r="R51" s="1" t="s">
        <v>1958</v>
      </c>
      <c r="S51" s="3">
        <v>31</v>
      </c>
      <c r="T51">
        <v>2</v>
      </c>
      <c r="U51" t="str">
        <f>IF(Ecommerce_Sales[[#This Row],[Delivery_Time_Days]]&gt;7,"Delay",IF(Ecommerce_Sales[[#This Row],[Delivery_Time_Days]] = 0,"No delivery",IF(Ecommerce_Sales[[#This Row],[Delivery_Time_Days]]&lt;=7,"On-time")))</f>
        <v>On-time</v>
      </c>
      <c r="V51" s="7">
        <f>Ecommerce_Sales[[#This Row],[Profit]]/Ecommerce_Sales[[#This Row],[Total_Price]]</f>
        <v>0.29934210526315791</v>
      </c>
      <c r="W51" s="3">
        <v>91</v>
      </c>
      <c r="X51" s="3"/>
    </row>
    <row r="52" spans="1:24" x14ac:dyDescent="0.25">
      <c r="A52" s="1" t="s">
        <v>2134</v>
      </c>
      <c r="B52" s="1" t="s">
        <v>713</v>
      </c>
      <c r="C52" s="1" t="s">
        <v>714</v>
      </c>
      <c r="D52" s="1" t="s">
        <v>2135</v>
      </c>
      <c r="E52" s="1" t="s">
        <v>2005</v>
      </c>
      <c r="F52" s="2">
        <v>45324</v>
      </c>
      <c r="G52" s="2">
        <v>45040</v>
      </c>
      <c r="H52" s="2" t="str">
        <f>TEXT(Ecommerce_Sales[[#This Row],[Order_Date]],"mmmm")</f>
        <v>April</v>
      </c>
      <c r="I52" s="2" t="str">
        <f>TEXT(Ecommerce_Sales[[#This Row],[Order_Date]],"yyyy")</f>
        <v>2023</v>
      </c>
      <c r="J52" s="2" t="str">
        <f>TEXT(Ecommerce_Sales[[#This Row],[Order_Date]],"mmmm")</f>
        <v>April</v>
      </c>
      <c r="K52" s="1" t="s">
        <v>1947</v>
      </c>
      <c r="L52" s="1" t="s">
        <v>2136</v>
      </c>
      <c r="M52" s="1" t="s">
        <v>1972</v>
      </c>
      <c r="N52" s="1" t="s">
        <v>1973</v>
      </c>
      <c r="O52" s="3">
        <v>317</v>
      </c>
      <c r="P52">
        <v>1</v>
      </c>
      <c r="Q52" s="3">
        <v>317</v>
      </c>
      <c r="R52" s="1" t="s">
        <v>1958</v>
      </c>
      <c r="S52" s="3">
        <v>27</v>
      </c>
      <c r="T52">
        <v>7</v>
      </c>
      <c r="U52" t="str">
        <f>IF(Ecommerce_Sales[[#This Row],[Delivery_Time_Days]]&gt;7,"Delay",IF(Ecommerce_Sales[[#This Row],[Delivery_Time_Days]] = 0,"No delivery",IF(Ecommerce_Sales[[#This Row],[Delivery_Time_Days]]&lt;=7,"On-time")))</f>
        <v>On-time</v>
      </c>
      <c r="V52" s="7">
        <f>Ecommerce_Sales[[#This Row],[Profit]]/Ecommerce_Sales[[#This Row],[Total_Price]]</f>
        <v>0.29968454258675081</v>
      </c>
      <c r="W52" s="3">
        <v>95</v>
      </c>
      <c r="X52" s="3"/>
    </row>
    <row r="53" spans="1:24" x14ac:dyDescent="0.25">
      <c r="A53" s="1" t="s">
        <v>2137</v>
      </c>
      <c r="B53" s="1" t="s">
        <v>232</v>
      </c>
      <c r="C53" s="1" t="s">
        <v>233</v>
      </c>
      <c r="D53" s="1" t="s">
        <v>2138</v>
      </c>
      <c r="E53" s="1" t="s">
        <v>1946</v>
      </c>
      <c r="F53" s="2">
        <v>45120</v>
      </c>
      <c r="G53" s="2">
        <v>45554</v>
      </c>
      <c r="H53" s="2" t="str">
        <f>TEXT(Ecommerce_Sales[[#This Row],[Order_Date]],"mmmm")</f>
        <v>September</v>
      </c>
      <c r="I53" s="2" t="str">
        <f>TEXT(Ecommerce_Sales[[#This Row],[Order_Date]],"yyyy")</f>
        <v>2024</v>
      </c>
      <c r="J53" s="2" t="str">
        <f>TEXT(Ecommerce_Sales[[#This Row],[Order_Date]],"mmmm")</f>
        <v>September</v>
      </c>
      <c r="K53" s="1" t="s">
        <v>1986</v>
      </c>
      <c r="L53" s="1" t="s">
        <v>2139</v>
      </c>
      <c r="M53" s="1" t="s">
        <v>2072</v>
      </c>
      <c r="N53" s="1" t="s">
        <v>1950</v>
      </c>
      <c r="O53" s="3">
        <v>56</v>
      </c>
      <c r="P53">
        <v>1</v>
      </c>
      <c r="Q53" s="3">
        <v>56</v>
      </c>
      <c r="R53" s="1" t="s">
        <v>2008</v>
      </c>
      <c r="S53" s="3">
        <v>3</v>
      </c>
      <c r="U53" t="str">
        <f>IF(Ecommerce_Sales[[#This Row],[Delivery_Time_Days]]&gt;7,"Delay",IF(Ecommerce_Sales[[#This Row],[Delivery_Time_Days]] = 0,"No delivery",IF(Ecommerce_Sales[[#This Row],[Delivery_Time_Days]]&lt;=7,"On-time")))</f>
        <v>No delivery</v>
      </c>
      <c r="V53" s="7">
        <f>Ecommerce_Sales[[#This Row],[Profit]]/Ecommerce_Sales[[#This Row],[Total_Price]]</f>
        <v>0.39285714285714285</v>
      </c>
      <c r="W53" s="3">
        <v>22</v>
      </c>
      <c r="X53" s="3"/>
    </row>
    <row r="54" spans="1:24" x14ac:dyDescent="0.25">
      <c r="A54" s="1" t="s">
        <v>2140</v>
      </c>
      <c r="B54" s="1" t="s">
        <v>1379</v>
      </c>
      <c r="C54" s="1" t="s">
        <v>1380</v>
      </c>
      <c r="D54" s="1" t="s">
        <v>2141</v>
      </c>
      <c r="E54" s="1" t="s">
        <v>1946</v>
      </c>
      <c r="F54" s="2">
        <v>45405</v>
      </c>
      <c r="G54" s="2">
        <v>45443</v>
      </c>
      <c r="H54" s="2" t="str">
        <f>TEXT(Ecommerce_Sales[[#This Row],[Order_Date]],"mmmm")</f>
        <v>May</v>
      </c>
      <c r="I54" s="2" t="str">
        <f>TEXT(Ecommerce_Sales[[#This Row],[Order_Date]],"yyyy")</f>
        <v>2024</v>
      </c>
      <c r="J54" s="2" t="str">
        <f>TEXT(Ecommerce_Sales[[#This Row],[Order_Date]],"mmmm")</f>
        <v>May</v>
      </c>
      <c r="K54" s="1" t="s">
        <v>1947</v>
      </c>
      <c r="L54" s="1" t="s">
        <v>2142</v>
      </c>
      <c r="M54" s="1" t="s">
        <v>1972</v>
      </c>
      <c r="N54" s="1" t="s">
        <v>1973</v>
      </c>
      <c r="O54" s="3">
        <v>842</v>
      </c>
      <c r="P54">
        <v>2</v>
      </c>
      <c r="Q54" s="3">
        <v>1683</v>
      </c>
      <c r="R54" s="1" t="s">
        <v>1951</v>
      </c>
      <c r="S54" s="3">
        <v>108</v>
      </c>
      <c r="T54">
        <v>7</v>
      </c>
      <c r="U54" t="str">
        <f>IF(Ecommerce_Sales[[#This Row],[Delivery_Time_Days]]&gt;7,"Delay",IF(Ecommerce_Sales[[#This Row],[Delivery_Time_Days]] = 0,"No delivery",IF(Ecommerce_Sales[[#This Row],[Delivery_Time_Days]]&lt;=7,"On-time")))</f>
        <v>On-time</v>
      </c>
      <c r="V54" s="7">
        <f>Ecommerce_Sales[[#This Row],[Profit]]/Ecommerce_Sales[[#This Row],[Total_Price]]</f>
        <v>0.30005941770647654</v>
      </c>
      <c r="W54" s="3">
        <v>505</v>
      </c>
      <c r="X54" s="3"/>
    </row>
    <row r="55" spans="1:24" x14ac:dyDescent="0.25">
      <c r="A55" s="1" t="s">
        <v>2143</v>
      </c>
      <c r="B55" s="1" t="s">
        <v>1497</v>
      </c>
      <c r="C55" s="1" t="s">
        <v>1498</v>
      </c>
      <c r="D55" s="1" t="s">
        <v>2144</v>
      </c>
      <c r="E55" s="1" t="s">
        <v>2005</v>
      </c>
      <c r="F55" s="2">
        <v>45209</v>
      </c>
      <c r="G55" s="2">
        <v>45149</v>
      </c>
      <c r="H55" s="2" t="str">
        <f>TEXT(Ecommerce_Sales[[#This Row],[Order_Date]],"mmmm")</f>
        <v>August</v>
      </c>
      <c r="I55" s="2" t="str">
        <f>TEXT(Ecommerce_Sales[[#This Row],[Order_Date]],"yyyy")</f>
        <v>2023</v>
      </c>
      <c r="J55" s="2" t="str">
        <f>TEXT(Ecommerce_Sales[[#This Row],[Order_Date]],"mmmm")</f>
        <v>August</v>
      </c>
      <c r="K55" s="1" t="s">
        <v>1947</v>
      </c>
      <c r="L55" s="1" t="s">
        <v>2145</v>
      </c>
      <c r="M55" s="1" t="s">
        <v>2030</v>
      </c>
      <c r="N55" s="1" t="s">
        <v>1978</v>
      </c>
      <c r="O55" s="3">
        <v>426</v>
      </c>
      <c r="P55">
        <v>3</v>
      </c>
      <c r="Q55" s="3">
        <v>1278</v>
      </c>
      <c r="R55" s="1" t="s">
        <v>1951</v>
      </c>
      <c r="S55" s="3">
        <v>75</v>
      </c>
      <c r="T55">
        <v>3</v>
      </c>
      <c r="U55" t="str">
        <f>IF(Ecommerce_Sales[[#This Row],[Delivery_Time_Days]]&gt;7,"Delay",IF(Ecommerce_Sales[[#This Row],[Delivery_Time_Days]] = 0,"No delivery",IF(Ecommerce_Sales[[#This Row],[Delivery_Time_Days]]&lt;=7,"On-time")))</f>
        <v>On-time</v>
      </c>
      <c r="V55" s="7">
        <f>Ecommerce_Sales[[#This Row],[Profit]]/Ecommerce_Sales[[#This Row],[Total_Price]]</f>
        <v>0.34976525821596244</v>
      </c>
      <c r="W55" s="3">
        <v>447</v>
      </c>
      <c r="X55" s="3"/>
    </row>
    <row r="56" spans="1:24" x14ac:dyDescent="0.25">
      <c r="A56" s="1" t="s">
        <v>2146</v>
      </c>
      <c r="B56" s="1" t="s">
        <v>1598</v>
      </c>
      <c r="C56" s="1" t="s">
        <v>1599</v>
      </c>
      <c r="D56" s="1" t="s">
        <v>2147</v>
      </c>
      <c r="E56" s="1" t="s">
        <v>1954</v>
      </c>
      <c r="F56" s="2">
        <v>45265</v>
      </c>
      <c r="G56" s="2">
        <v>45069</v>
      </c>
      <c r="H56" s="2" t="str">
        <f>TEXT(Ecommerce_Sales[[#This Row],[Order_Date]],"mmmm")</f>
        <v>May</v>
      </c>
      <c r="I56" s="2" t="str">
        <f>TEXT(Ecommerce_Sales[[#This Row],[Order_Date]],"yyyy")</f>
        <v>2023</v>
      </c>
      <c r="J56" s="2" t="str">
        <f>TEXT(Ecommerce_Sales[[#This Row],[Order_Date]],"mmmm")</f>
        <v>May</v>
      </c>
      <c r="K56" s="1" t="s">
        <v>1947</v>
      </c>
      <c r="L56" s="1" t="s">
        <v>2148</v>
      </c>
      <c r="M56" s="1" t="s">
        <v>2047</v>
      </c>
      <c r="N56" s="1" t="s">
        <v>1989</v>
      </c>
      <c r="O56" s="3">
        <v>1095</v>
      </c>
      <c r="P56">
        <v>1</v>
      </c>
      <c r="Q56" s="3">
        <v>1095</v>
      </c>
      <c r="R56" s="1" t="s">
        <v>2008</v>
      </c>
      <c r="S56" s="3">
        <v>85</v>
      </c>
      <c r="T56">
        <v>8</v>
      </c>
      <c r="U56" t="str">
        <f>IF(Ecommerce_Sales[[#This Row],[Delivery_Time_Days]]&gt;7,"Delay",IF(Ecommerce_Sales[[#This Row],[Delivery_Time_Days]] = 0,"No delivery",IF(Ecommerce_Sales[[#This Row],[Delivery_Time_Days]]&lt;=7,"On-time")))</f>
        <v>Delay</v>
      </c>
      <c r="V56" s="7">
        <f>Ecommerce_Sales[[#This Row],[Profit]]/Ecommerce_Sales[[#This Row],[Total_Price]]</f>
        <v>0.25022831050228311</v>
      </c>
      <c r="W56" s="3">
        <v>274</v>
      </c>
      <c r="X56" s="3"/>
    </row>
    <row r="57" spans="1:24" x14ac:dyDescent="0.25">
      <c r="A57" s="1" t="s">
        <v>2149</v>
      </c>
      <c r="B57" s="1" t="s">
        <v>1497</v>
      </c>
      <c r="C57" s="1" t="s">
        <v>1498</v>
      </c>
      <c r="D57" s="1" t="s">
        <v>2144</v>
      </c>
      <c r="E57" s="1" t="s">
        <v>2005</v>
      </c>
      <c r="F57" s="2">
        <v>45209</v>
      </c>
      <c r="G57" s="2">
        <v>45446</v>
      </c>
      <c r="H57" s="2" t="str">
        <f>TEXT(Ecommerce_Sales[[#This Row],[Order_Date]],"mmmm")</f>
        <v>June</v>
      </c>
      <c r="I57" s="2" t="str">
        <f>TEXT(Ecommerce_Sales[[#This Row],[Order_Date]],"yyyy")</f>
        <v>2024</v>
      </c>
      <c r="J57" s="2" t="str">
        <f>TEXT(Ecommerce_Sales[[#This Row],[Order_Date]],"mmmm")</f>
        <v>June</v>
      </c>
      <c r="K57" s="1" t="s">
        <v>1947</v>
      </c>
      <c r="L57" s="1" t="s">
        <v>2150</v>
      </c>
      <c r="M57" s="1" t="s">
        <v>2026</v>
      </c>
      <c r="N57" s="1" t="s">
        <v>1978</v>
      </c>
      <c r="O57" s="3">
        <v>511</v>
      </c>
      <c r="P57">
        <v>6</v>
      </c>
      <c r="Q57" s="3">
        <v>3065</v>
      </c>
      <c r="R57" s="1" t="s">
        <v>1958</v>
      </c>
      <c r="S57" s="3">
        <v>204</v>
      </c>
      <c r="T57">
        <v>4</v>
      </c>
      <c r="U57" t="str">
        <f>IF(Ecommerce_Sales[[#This Row],[Delivery_Time_Days]]&gt;7,"Delay",IF(Ecommerce_Sales[[#This Row],[Delivery_Time_Days]] = 0,"No delivery",IF(Ecommerce_Sales[[#This Row],[Delivery_Time_Days]]&lt;=7,"On-time")))</f>
        <v>On-time</v>
      </c>
      <c r="V57" s="7">
        <f>Ecommerce_Sales[[#This Row],[Profit]]/Ecommerce_Sales[[#This Row],[Total_Price]]</f>
        <v>0.35008156606851548</v>
      </c>
      <c r="W57" s="3">
        <v>1073</v>
      </c>
      <c r="X57" s="3"/>
    </row>
    <row r="58" spans="1:24" x14ac:dyDescent="0.25">
      <c r="A58" s="1" t="s">
        <v>2151</v>
      </c>
      <c r="B58" s="1" t="s">
        <v>398</v>
      </c>
      <c r="C58" s="1" t="s">
        <v>399</v>
      </c>
      <c r="D58" s="1" t="s">
        <v>2152</v>
      </c>
      <c r="E58" s="1" t="s">
        <v>1961</v>
      </c>
      <c r="F58" s="2">
        <v>44980</v>
      </c>
      <c r="G58" s="2">
        <v>45297</v>
      </c>
      <c r="H58" s="2" t="str">
        <f>TEXT(Ecommerce_Sales[[#This Row],[Order_Date]],"mmmm")</f>
        <v>January</v>
      </c>
      <c r="I58" s="2" t="str">
        <f>TEXT(Ecommerce_Sales[[#This Row],[Order_Date]],"yyyy")</f>
        <v>2024</v>
      </c>
      <c r="J58" s="2" t="str">
        <f>TEXT(Ecommerce_Sales[[#This Row],[Order_Date]],"mmmm")</f>
        <v>January</v>
      </c>
      <c r="K58" s="1" t="s">
        <v>1947</v>
      </c>
      <c r="L58" s="1" t="s">
        <v>2153</v>
      </c>
      <c r="M58" s="1" t="s">
        <v>1968</v>
      </c>
      <c r="N58" s="1" t="s">
        <v>1957</v>
      </c>
      <c r="O58" s="3">
        <v>869</v>
      </c>
      <c r="P58">
        <v>1</v>
      </c>
      <c r="Q58" s="3">
        <v>869</v>
      </c>
      <c r="R58" s="1" t="s">
        <v>1951</v>
      </c>
      <c r="S58" s="3">
        <v>89</v>
      </c>
      <c r="T58">
        <v>7</v>
      </c>
      <c r="U58" t="str">
        <f>IF(Ecommerce_Sales[[#This Row],[Delivery_Time_Days]]&gt;7,"Delay",IF(Ecommerce_Sales[[#This Row],[Delivery_Time_Days]] = 0,"No delivery",IF(Ecommerce_Sales[[#This Row],[Delivery_Time_Days]]&lt;=7,"On-time")))</f>
        <v>On-time</v>
      </c>
      <c r="V58" s="7">
        <f>Ecommerce_Sales[[#This Row],[Profit]]/Ecommerce_Sales[[#This Row],[Total_Price]]</f>
        <v>0.14959723820483314</v>
      </c>
      <c r="W58" s="3">
        <v>130</v>
      </c>
      <c r="X58" s="3"/>
    </row>
    <row r="59" spans="1:24" x14ac:dyDescent="0.25">
      <c r="A59" s="1" t="s">
        <v>2154</v>
      </c>
      <c r="B59" s="1" t="s">
        <v>870</v>
      </c>
      <c r="C59" s="1" t="s">
        <v>552</v>
      </c>
      <c r="D59" s="1" t="s">
        <v>2155</v>
      </c>
      <c r="E59" s="1" t="s">
        <v>2005</v>
      </c>
      <c r="F59" s="2">
        <v>45445</v>
      </c>
      <c r="G59" s="2">
        <v>45579</v>
      </c>
      <c r="H59" s="2" t="str">
        <f>TEXT(Ecommerce_Sales[[#This Row],[Order_Date]],"mmmm")</f>
        <v>October</v>
      </c>
      <c r="I59" s="2" t="str">
        <f>TEXT(Ecommerce_Sales[[#This Row],[Order_Date]],"yyyy")</f>
        <v>2024</v>
      </c>
      <c r="J59" s="2" t="str">
        <f>TEXT(Ecommerce_Sales[[#This Row],[Order_Date]],"mmmm")</f>
        <v>October</v>
      </c>
      <c r="K59" s="1" t="s">
        <v>1947</v>
      </c>
      <c r="L59" s="1" t="s">
        <v>2156</v>
      </c>
      <c r="M59" s="1" t="s">
        <v>2058</v>
      </c>
      <c r="N59" s="1" t="s">
        <v>1950</v>
      </c>
      <c r="O59" s="3">
        <v>931</v>
      </c>
      <c r="P59">
        <v>2</v>
      </c>
      <c r="Q59" s="3">
        <v>1861</v>
      </c>
      <c r="R59" s="1" t="s">
        <v>1958</v>
      </c>
      <c r="S59" s="3">
        <v>189</v>
      </c>
      <c r="T59">
        <v>5</v>
      </c>
      <c r="U59" t="str">
        <f>IF(Ecommerce_Sales[[#This Row],[Delivery_Time_Days]]&gt;7,"Delay",IF(Ecommerce_Sales[[#This Row],[Delivery_Time_Days]] = 0,"No delivery",IF(Ecommerce_Sales[[#This Row],[Delivery_Time_Days]]&lt;=7,"On-time")))</f>
        <v>On-time</v>
      </c>
      <c r="V59" s="7">
        <f>Ecommerce_Sales[[#This Row],[Profit]]/Ecommerce_Sales[[#This Row],[Total_Price]]</f>
        <v>0.40032240730789898</v>
      </c>
      <c r="W59" s="3">
        <v>745</v>
      </c>
      <c r="X59" s="3"/>
    </row>
    <row r="60" spans="1:24" x14ac:dyDescent="0.25">
      <c r="A60" s="1" t="s">
        <v>2157</v>
      </c>
      <c r="B60" s="1" t="s">
        <v>867</v>
      </c>
      <c r="C60" s="1" t="s">
        <v>868</v>
      </c>
      <c r="D60" s="1" t="s">
        <v>2158</v>
      </c>
      <c r="E60" s="1" t="s">
        <v>2005</v>
      </c>
      <c r="F60" s="2">
        <v>45451</v>
      </c>
      <c r="G60" s="2">
        <v>45248</v>
      </c>
      <c r="H60" s="2" t="str">
        <f>TEXT(Ecommerce_Sales[[#This Row],[Order_Date]],"mmmm")</f>
        <v>November</v>
      </c>
      <c r="I60" s="2" t="str">
        <f>TEXT(Ecommerce_Sales[[#This Row],[Order_Date]],"yyyy")</f>
        <v>2023</v>
      </c>
      <c r="J60" s="2" t="str">
        <f>TEXT(Ecommerce_Sales[[#This Row],[Order_Date]],"mmmm")</f>
        <v>November</v>
      </c>
      <c r="K60" s="1" t="s">
        <v>1947</v>
      </c>
      <c r="L60" s="1" t="s">
        <v>2159</v>
      </c>
      <c r="M60" s="1" t="s">
        <v>2058</v>
      </c>
      <c r="N60" s="1" t="s">
        <v>1950</v>
      </c>
      <c r="O60" s="3">
        <v>1433</v>
      </c>
      <c r="P60">
        <v>4</v>
      </c>
      <c r="Q60" s="3">
        <v>5731</v>
      </c>
      <c r="R60" s="1" t="s">
        <v>2016</v>
      </c>
      <c r="S60" s="3">
        <v>291</v>
      </c>
      <c r="T60">
        <v>5</v>
      </c>
      <c r="U60" t="str">
        <f>IF(Ecommerce_Sales[[#This Row],[Delivery_Time_Days]]&gt;7,"Delay",IF(Ecommerce_Sales[[#This Row],[Delivery_Time_Days]] = 0,"No delivery",IF(Ecommerce_Sales[[#This Row],[Delivery_Time_Days]]&lt;=7,"On-time")))</f>
        <v>On-time</v>
      </c>
      <c r="V60" s="7">
        <f>Ecommerce_Sales[[#This Row],[Profit]]/Ecommerce_Sales[[#This Row],[Total_Price]]</f>
        <v>0.39993020415285291</v>
      </c>
      <c r="W60" s="3">
        <v>2292</v>
      </c>
      <c r="X60" s="3"/>
    </row>
    <row r="61" spans="1:24" x14ac:dyDescent="0.25">
      <c r="A61" s="1" t="s">
        <v>2160</v>
      </c>
      <c r="B61" s="1" t="s">
        <v>1441</v>
      </c>
      <c r="C61" s="1" t="s">
        <v>1442</v>
      </c>
      <c r="D61" s="1" t="s">
        <v>2161</v>
      </c>
      <c r="E61" s="1" t="s">
        <v>2005</v>
      </c>
      <c r="F61" s="2">
        <v>45356</v>
      </c>
      <c r="G61" s="2">
        <v>45314</v>
      </c>
      <c r="H61" s="2" t="str">
        <f>TEXT(Ecommerce_Sales[[#This Row],[Order_Date]],"mmmm")</f>
        <v>January</v>
      </c>
      <c r="I61" s="2" t="str">
        <f>TEXT(Ecommerce_Sales[[#This Row],[Order_Date]],"yyyy")</f>
        <v>2024</v>
      </c>
      <c r="J61" s="2" t="str">
        <f>TEXT(Ecommerce_Sales[[#This Row],[Order_Date]],"mmmm")</f>
        <v>January</v>
      </c>
      <c r="K61" s="1" t="s">
        <v>1947</v>
      </c>
      <c r="L61" s="1" t="s">
        <v>2162</v>
      </c>
      <c r="M61" s="1" t="s">
        <v>1988</v>
      </c>
      <c r="N61" s="1" t="s">
        <v>1989</v>
      </c>
      <c r="O61" s="3">
        <v>278</v>
      </c>
      <c r="P61">
        <v>2</v>
      </c>
      <c r="Q61" s="3">
        <v>555</v>
      </c>
      <c r="R61" s="1" t="s">
        <v>1958</v>
      </c>
      <c r="S61" s="3">
        <v>33</v>
      </c>
      <c r="T61">
        <v>2</v>
      </c>
      <c r="U61" t="str">
        <f>IF(Ecommerce_Sales[[#This Row],[Delivery_Time_Days]]&gt;7,"Delay",IF(Ecommerce_Sales[[#This Row],[Delivery_Time_Days]] = 0,"No delivery",IF(Ecommerce_Sales[[#This Row],[Delivery_Time_Days]]&lt;=7,"On-time")))</f>
        <v>On-time</v>
      </c>
      <c r="V61" s="7">
        <f>Ecommerce_Sales[[#This Row],[Profit]]/Ecommerce_Sales[[#This Row],[Total_Price]]</f>
        <v>0.25045045045045045</v>
      </c>
      <c r="W61" s="3">
        <v>139</v>
      </c>
      <c r="X61" s="3"/>
    </row>
    <row r="62" spans="1:24" x14ac:dyDescent="0.25">
      <c r="A62" s="1" t="s">
        <v>2163</v>
      </c>
      <c r="B62" s="1" t="s">
        <v>1169</v>
      </c>
      <c r="C62" s="1" t="s">
        <v>1170</v>
      </c>
      <c r="D62" s="1" t="s">
        <v>2135</v>
      </c>
      <c r="E62" s="1" t="s">
        <v>1996</v>
      </c>
      <c r="F62" s="2">
        <v>45582</v>
      </c>
      <c r="G62" s="2">
        <v>45432</v>
      </c>
      <c r="H62" s="2" t="str">
        <f>TEXT(Ecommerce_Sales[[#This Row],[Order_Date]],"mmmm")</f>
        <v>May</v>
      </c>
      <c r="I62" s="2" t="str">
        <f>TEXT(Ecommerce_Sales[[#This Row],[Order_Date]],"yyyy")</f>
        <v>2024</v>
      </c>
      <c r="J62" s="2" t="str">
        <f>TEXT(Ecommerce_Sales[[#This Row],[Order_Date]],"mmmm")</f>
        <v>May</v>
      </c>
      <c r="K62" s="1" t="s">
        <v>1947</v>
      </c>
      <c r="L62" s="1" t="s">
        <v>2164</v>
      </c>
      <c r="M62" s="1" t="s">
        <v>1977</v>
      </c>
      <c r="N62" s="1" t="s">
        <v>1978</v>
      </c>
      <c r="O62" s="3">
        <v>503</v>
      </c>
      <c r="P62">
        <v>5</v>
      </c>
      <c r="Q62" s="3">
        <v>2514</v>
      </c>
      <c r="R62" s="1" t="s">
        <v>1951</v>
      </c>
      <c r="S62" s="3">
        <v>239</v>
      </c>
      <c r="T62">
        <v>8</v>
      </c>
      <c r="U62" t="str">
        <f>IF(Ecommerce_Sales[[#This Row],[Delivery_Time_Days]]&gt;7,"Delay",IF(Ecommerce_Sales[[#This Row],[Delivery_Time_Days]] = 0,"No delivery",IF(Ecommerce_Sales[[#This Row],[Delivery_Time_Days]]&lt;=7,"On-time")))</f>
        <v>Delay</v>
      </c>
      <c r="V62" s="7">
        <f>Ecommerce_Sales[[#This Row],[Profit]]/Ecommerce_Sales[[#This Row],[Total_Price]]</f>
        <v>0.35003977724741447</v>
      </c>
      <c r="W62" s="3">
        <v>880</v>
      </c>
      <c r="X62" s="3"/>
    </row>
    <row r="63" spans="1:24" x14ac:dyDescent="0.25">
      <c r="A63" s="1" t="s">
        <v>2165</v>
      </c>
      <c r="B63" s="1" t="s">
        <v>1549</v>
      </c>
      <c r="C63" s="1" t="s">
        <v>1550</v>
      </c>
      <c r="D63" s="1" t="s">
        <v>2166</v>
      </c>
      <c r="E63" s="1" t="s">
        <v>1946</v>
      </c>
      <c r="F63" s="2">
        <v>45359</v>
      </c>
      <c r="G63" s="2">
        <v>45433</v>
      </c>
      <c r="H63" s="2" t="str">
        <f>TEXT(Ecommerce_Sales[[#This Row],[Order_Date]],"mmmm")</f>
        <v>May</v>
      </c>
      <c r="I63" s="2" t="str">
        <f>TEXT(Ecommerce_Sales[[#This Row],[Order_Date]],"yyyy")</f>
        <v>2024</v>
      </c>
      <c r="J63" s="2" t="str">
        <f>TEXT(Ecommerce_Sales[[#This Row],[Order_Date]],"mmmm")</f>
        <v>May</v>
      </c>
      <c r="K63" s="1" t="s">
        <v>1947</v>
      </c>
      <c r="L63" s="1" t="s">
        <v>2167</v>
      </c>
      <c r="M63" s="1" t="s">
        <v>2043</v>
      </c>
      <c r="N63" s="1" t="s">
        <v>1989</v>
      </c>
      <c r="O63" s="3">
        <v>157</v>
      </c>
      <c r="P63">
        <v>2</v>
      </c>
      <c r="Q63" s="3">
        <v>314</v>
      </c>
      <c r="R63" s="1" t="s">
        <v>1958</v>
      </c>
      <c r="S63" s="3">
        <v>34</v>
      </c>
      <c r="T63">
        <v>7</v>
      </c>
      <c r="U63" t="str">
        <f>IF(Ecommerce_Sales[[#This Row],[Delivery_Time_Days]]&gt;7,"Delay",IF(Ecommerce_Sales[[#This Row],[Delivery_Time_Days]] = 0,"No delivery",IF(Ecommerce_Sales[[#This Row],[Delivery_Time_Days]]&lt;=7,"On-time")))</f>
        <v>On-time</v>
      </c>
      <c r="V63" s="7">
        <f>Ecommerce_Sales[[#This Row],[Profit]]/Ecommerce_Sales[[#This Row],[Total_Price]]</f>
        <v>0.24840764331210191</v>
      </c>
      <c r="W63" s="3">
        <v>78</v>
      </c>
      <c r="X63" s="3"/>
    </row>
    <row r="64" spans="1:24" x14ac:dyDescent="0.25">
      <c r="A64" s="1" t="s">
        <v>2168</v>
      </c>
      <c r="B64" s="1" t="s">
        <v>1635</v>
      </c>
      <c r="C64" s="1" t="s">
        <v>1636</v>
      </c>
      <c r="D64" s="1" t="s">
        <v>2169</v>
      </c>
      <c r="E64" s="1" t="s">
        <v>1966</v>
      </c>
      <c r="F64" s="2">
        <v>45636</v>
      </c>
      <c r="G64" s="2">
        <v>45021</v>
      </c>
      <c r="H64" s="2" t="str">
        <f>TEXT(Ecommerce_Sales[[#This Row],[Order_Date]],"mmmm")</f>
        <v>April</v>
      </c>
      <c r="I64" s="2" t="str">
        <f>TEXT(Ecommerce_Sales[[#This Row],[Order_Date]],"yyyy")</f>
        <v>2023</v>
      </c>
      <c r="J64" s="2" t="str">
        <f>TEXT(Ecommerce_Sales[[#This Row],[Order_Date]],"mmmm")</f>
        <v>April</v>
      </c>
      <c r="K64" s="1" t="s">
        <v>1947</v>
      </c>
      <c r="L64" s="1" t="s">
        <v>2170</v>
      </c>
      <c r="M64" s="1" t="s">
        <v>2079</v>
      </c>
      <c r="N64" s="1" t="s">
        <v>1973</v>
      </c>
      <c r="O64" s="3">
        <v>96</v>
      </c>
      <c r="P64">
        <v>5</v>
      </c>
      <c r="Q64" s="3">
        <v>481</v>
      </c>
      <c r="R64" s="1" t="s">
        <v>1958</v>
      </c>
      <c r="S64" s="3">
        <v>45</v>
      </c>
      <c r="T64">
        <v>10</v>
      </c>
      <c r="U64" t="str">
        <f>IF(Ecommerce_Sales[[#This Row],[Delivery_Time_Days]]&gt;7,"Delay",IF(Ecommerce_Sales[[#This Row],[Delivery_Time_Days]] = 0,"No delivery",IF(Ecommerce_Sales[[#This Row],[Delivery_Time_Days]]&lt;=7,"On-time")))</f>
        <v>Delay</v>
      </c>
      <c r="V64" s="7">
        <f>Ecommerce_Sales[[#This Row],[Profit]]/Ecommerce_Sales[[#This Row],[Total_Price]]</f>
        <v>0.29937629937629939</v>
      </c>
      <c r="W64" s="3">
        <v>144</v>
      </c>
      <c r="X64" s="3"/>
    </row>
    <row r="65" spans="1:24" x14ac:dyDescent="0.25">
      <c r="A65" s="1" t="s">
        <v>2171</v>
      </c>
      <c r="B65" s="1" t="s">
        <v>112</v>
      </c>
      <c r="C65" s="1" t="s">
        <v>113</v>
      </c>
      <c r="D65" s="1" t="s">
        <v>2172</v>
      </c>
      <c r="E65" s="1" t="s">
        <v>1961</v>
      </c>
      <c r="F65" s="2">
        <v>45386</v>
      </c>
      <c r="G65" s="2">
        <v>45366</v>
      </c>
      <c r="H65" s="2" t="str">
        <f>TEXT(Ecommerce_Sales[[#This Row],[Order_Date]],"mmmm")</f>
        <v>March</v>
      </c>
      <c r="I65" s="2" t="str">
        <f>TEXT(Ecommerce_Sales[[#This Row],[Order_Date]],"yyyy")</f>
        <v>2024</v>
      </c>
      <c r="J65" s="2" t="str">
        <f>TEXT(Ecommerce_Sales[[#This Row],[Order_Date]],"mmmm")</f>
        <v>March</v>
      </c>
      <c r="K65" s="1" t="s">
        <v>1947</v>
      </c>
      <c r="L65" s="1" t="s">
        <v>2173</v>
      </c>
      <c r="M65" s="1" t="s">
        <v>2007</v>
      </c>
      <c r="N65" s="1" t="s">
        <v>1973</v>
      </c>
      <c r="O65" s="3">
        <v>553</v>
      </c>
      <c r="P65">
        <v>2</v>
      </c>
      <c r="Q65" s="3">
        <v>1106</v>
      </c>
      <c r="R65" s="1" t="s">
        <v>1958</v>
      </c>
      <c r="S65" s="3">
        <v>88</v>
      </c>
      <c r="T65">
        <v>10</v>
      </c>
      <c r="U65" t="str">
        <f>IF(Ecommerce_Sales[[#This Row],[Delivery_Time_Days]]&gt;7,"Delay",IF(Ecommerce_Sales[[#This Row],[Delivery_Time_Days]] = 0,"No delivery",IF(Ecommerce_Sales[[#This Row],[Delivery_Time_Days]]&lt;=7,"On-time")))</f>
        <v>Delay</v>
      </c>
      <c r="V65" s="7">
        <f>Ecommerce_Sales[[#This Row],[Profit]]/Ecommerce_Sales[[#This Row],[Total_Price]]</f>
        <v>0.30018083182640143</v>
      </c>
      <c r="W65" s="3">
        <v>332</v>
      </c>
      <c r="X65" s="3"/>
    </row>
    <row r="66" spans="1:24" x14ac:dyDescent="0.25">
      <c r="A66" s="1" t="s">
        <v>2174</v>
      </c>
      <c r="B66" s="1" t="s">
        <v>545</v>
      </c>
      <c r="C66" s="1" t="s">
        <v>799</v>
      </c>
      <c r="D66" s="1" t="s">
        <v>2175</v>
      </c>
      <c r="E66" s="1" t="s">
        <v>1981</v>
      </c>
      <c r="F66" s="2">
        <v>45643</v>
      </c>
      <c r="G66" s="2">
        <v>45269</v>
      </c>
      <c r="H66" s="2" t="str">
        <f>TEXT(Ecommerce_Sales[[#This Row],[Order_Date]],"mmmm")</f>
        <v>December</v>
      </c>
      <c r="I66" s="2" t="str">
        <f>TEXT(Ecommerce_Sales[[#This Row],[Order_Date]],"yyyy")</f>
        <v>2023</v>
      </c>
      <c r="J66" s="2" t="str">
        <f>TEXT(Ecommerce_Sales[[#This Row],[Order_Date]],"mmmm")</f>
        <v>December</v>
      </c>
      <c r="K66" s="1" t="s">
        <v>1947</v>
      </c>
      <c r="L66" s="1" t="s">
        <v>2176</v>
      </c>
      <c r="M66" s="1" t="s">
        <v>1998</v>
      </c>
      <c r="N66" s="1" t="s">
        <v>1973</v>
      </c>
      <c r="O66" s="3">
        <v>84</v>
      </c>
      <c r="P66">
        <v>4</v>
      </c>
      <c r="Q66" s="3">
        <v>337</v>
      </c>
      <c r="R66" s="1" t="s">
        <v>1951</v>
      </c>
      <c r="S66" s="3">
        <v>36</v>
      </c>
      <c r="T66">
        <v>6</v>
      </c>
      <c r="U66" t="str">
        <f>IF(Ecommerce_Sales[[#This Row],[Delivery_Time_Days]]&gt;7,"Delay",IF(Ecommerce_Sales[[#This Row],[Delivery_Time_Days]] = 0,"No delivery",IF(Ecommerce_Sales[[#This Row],[Delivery_Time_Days]]&lt;=7,"On-time")))</f>
        <v>On-time</v>
      </c>
      <c r="V66" s="7">
        <f>Ecommerce_Sales[[#This Row],[Profit]]/Ecommerce_Sales[[#This Row],[Total_Price]]</f>
        <v>0.29970326409495551</v>
      </c>
      <c r="W66" s="3">
        <v>101</v>
      </c>
      <c r="X66" s="3"/>
    </row>
    <row r="67" spans="1:24" x14ac:dyDescent="0.25">
      <c r="A67" s="1" t="s">
        <v>2177</v>
      </c>
      <c r="B67" s="1" t="s">
        <v>863</v>
      </c>
      <c r="C67" s="1" t="s">
        <v>864</v>
      </c>
      <c r="D67" s="1" t="s">
        <v>2178</v>
      </c>
      <c r="E67" s="1" t="s">
        <v>1961</v>
      </c>
      <c r="F67" s="2">
        <v>45176</v>
      </c>
      <c r="G67" s="2">
        <v>45290</v>
      </c>
      <c r="H67" s="2" t="str">
        <f>TEXT(Ecommerce_Sales[[#This Row],[Order_Date]],"mmmm")</f>
        <v>December</v>
      </c>
      <c r="I67" s="2" t="str">
        <f>TEXT(Ecommerce_Sales[[#This Row],[Order_Date]],"yyyy")</f>
        <v>2023</v>
      </c>
      <c r="J67" s="2" t="str">
        <f>TEXT(Ecommerce_Sales[[#This Row],[Order_Date]],"mmmm")</f>
        <v>December</v>
      </c>
      <c r="K67" s="1" t="s">
        <v>1947</v>
      </c>
      <c r="L67" s="1" t="s">
        <v>2179</v>
      </c>
      <c r="M67" s="1" t="s">
        <v>2072</v>
      </c>
      <c r="N67" s="1" t="s">
        <v>1950</v>
      </c>
      <c r="O67" s="3">
        <v>1699</v>
      </c>
      <c r="P67">
        <v>6</v>
      </c>
      <c r="Q67" s="3">
        <v>10197</v>
      </c>
      <c r="R67" s="1" t="s">
        <v>2008</v>
      </c>
      <c r="S67" s="3">
        <v>958</v>
      </c>
      <c r="T67">
        <v>8</v>
      </c>
      <c r="U67" t="str">
        <f>IF(Ecommerce_Sales[[#This Row],[Delivery_Time_Days]]&gt;7,"Delay",IF(Ecommerce_Sales[[#This Row],[Delivery_Time_Days]] = 0,"No delivery",IF(Ecommerce_Sales[[#This Row],[Delivery_Time_Days]]&lt;=7,"On-time")))</f>
        <v>Delay</v>
      </c>
      <c r="V67" s="7">
        <f>Ecommerce_Sales[[#This Row],[Profit]]/Ecommerce_Sales[[#This Row],[Total_Price]]</f>
        <v>0.40001961361184663</v>
      </c>
      <c r="W67" s="3">
        <v>4079</v>
      </c>
      <c r="X67" s="3"/>
    </row>
    <row r="68" spans="1:24" x14ac:dyDescent="0.25">
      <c r="A68" s="1" t="s">
        <v>2180</v>
      </c>
      <c r="B68" s="1" t="s">
        <v>18</v>
      </c>
      <c r="C68" s="1" t="s">
        <v>19</v>
      </c>
      <c r="D68" s="1" t="s">
        <v>2181</v>
      </c>
      <c r="E68" s="1" t="s">
        <v>1946</v>
      </c>
      <c r="F68" s="2">
        <v>45294</v>
      </c>
      <c r="G68" s="2">
        <v>45100</v>
      </c>
      <c r="H68" s="2" t="str">
        <f>TEXT(Ecommerce_Sales[[#This Row],[Order_Date]],"mmmm")</f>
        <v>June</v>
      </c>
      <c r="I68" s="2" t="str">
        <f>TEXT(Ecommerce_Sales[[#This Row],[Order_Date]],"yyyy")</f>
        <v>2023</v>
      </c>
      <c r="J68" s="2" t="str">
        <f>TEXT(Ecommerce_Sales[[#This Row],[Order_Date]],"mmmm")</f>
        <v>June</v>
      </c>
      <c r="K68" s="1" t="s">
        <v>1947</v>
      </c>
      <c r="L68" s="1" t="s">
        <v>2182</v>
      </c>
      <c r="M68" s="1" t="s">
        <v>1998</v>
      </c>
      <c r="N68" s="1" t="s">
        <v>1973</v>
      </c>
      <c r="O68" s="3">
        <v>871</v>
      </c>
      <c r="P68">
        <v>3</v>
      </c>
      <c r="Q68" s="3">
        <v>2613</v>
      </c>
      <c r="R68" s="1" t="s">
        <v>1951</v>
      </c>
      <c r="S68" s="3">
        <v>304</v>
      </c>
      <c r="T68">
        <v>7</v>
      </c>
      <c r="U68" t="str">
        <f>IF(Ecommerce_Sales[[#This Row],[Delivery_Time_Days]]&gt;7,"Delay",IF(Ecommerce_Sales[[#This Row],[Delivery_Time_Days]] = 0,"No delivery",IF(Ecommerce_Sales[[#This Row],[Delivery_Time_Days]]&lt;=7,"On-time")))</f>
        <v>On-time</v>
      </c>
      <c r="V68" s="7">
        <f>Ecommerce_Sales[[#This Row],[Profit]]/Ecommerce_Sales[[#This Row],[Total_Price]]</f>
        <v>0.30003827018752394</v>
      </c>
      <c r="W68" s="3">
        <v>784</v>
      </c>
      <c r="X68" s="3"/>
    </row>
    <row r="69" spans="1:24" x14ac:dyDescent="0.25">
      <c r="A69" s="1" t="s">
        <v>2183</v>
      </c>
      <c r="B69" s="1" t="s">
        <v>734</v>
      </c>
      <c r="C69" s="1" t="s">
        <v>735</v>
      </c>
      <c r="D69" s="1" t="s">
        <v>2184</v>
      </c>
      <c r="E69" s="1" t="s">
        <v>1946</v>
      </c>
      <c r="F69" s="2">
        <v>45640</v>
      </c>
      <c r="G69" s="2">
        <v>45228</v>
      </c>
      <c r="H69" s="2" t="str">
        <f>TEXT(Ecommerce_Sales[[#This Row],[Order_Date]],"mmmm")</f>
        <v>October</v>
      </c>
      <c r="I69" s="2" t="str">
        <f>TEXT(Ecommerce_Sales[[#This Row],[Order_Date]],"yyyy")</f>
        <v>2023</v>
      </c>
      <c r="J69" s="2" t="str">
        <f>TEXT(Ecommerce_Sales[[#This Row],[Order_Date]],"mmmm")</f>
        <v>October</v>
      </c>
      <c r="K69" s="1" t="s">
        <v>1947</v>
      </c>
      <c r="L69" s="1" t="s">
        <v>2185</v>
      </c>
      <c r="M69" s="1" t="s">
        <v>2007</v>
      </c>
      <c r="N69" s="1" t="s">
        <v>1973</v>
      </c>
      <c r="O69" s="3">
        <v>862</v>
      </c>
      <c r="P69">
        <v>2</v>
      </c>
      <c r="Q69" s="3">
        <v>1724</v>
      </c>
      <c r="R69" s="1" t="s">
        <v>2016</v>
      </c>
      <c r="S69" s="3">
        <v>236</v>
      </c>
      <c r="T69">
        <v>6</v>
      </c>
      <c r="U69" t="str">
        <f>IF(Ecommerce_Sales[[#This Row],[Delivery_Time_Days]]&gt;7,"Delay",IF(Ecommerce_Sales[[#This Row],[Delivery_Time_Days]] = 0,"No delivery",IF(Ecommerce_Sales[[#This Row],[Delivery_Time_Days]]&lt;=7,"On-time")))</f>
        <v>On-time</v>
      </c>
      <c r="V69" s="7">
        <f>Ecommerce_Sales[[#This Row],[Profit]]/Ecommerce_Sales[[#This Row],[Total_Price]]</f>
        <v>0.29988399071925753</v>
      </c>
      <c r="W69" s="3">
        <v>517</v>
      </c>
      <c r="X69" s="3"/>
    </row>
    <row r="70" spans="1:24" x14ac:dyDescent="0.25">
      <c r="A70" s="1" t="s">
        <v>2186</v>
      </c>
      <c r="B70" s="1" t="s">
        <v>1549</v>
      </c>
      <c r="C70" s="1" t="s">
        <v>1550</v>
      </c>
      <c r="D70" s="1" t="s">
        <v>2166</v>
      </c>
      <c r="E70" s="1" t="s">
        <v>1946</v>
      </c>
      <c r="F70" s="2">
        <v>45359</v>
      </c>
      <c r="G70" s="2">
        <v>45217</v>
      </c>
      <c r="H70" s="2" t="str">
        <f>TEXT(Ecommerce_Sales[[#This Row],[Order_Date]],"mmmm")</f>
        <v>October</v>
      </c>
      <c r="I70" s="2" t="str">
        <f>TEXT(Ecommerce_Sales[[#This Row],[Order_Date]],"yyyy")</f>
        <v>2023</v>
      </c>
      <c r="J70" s="2" t="str">
        <f>TEXT(Ecommerce_Sales[[#This Row],[Order_Date]],"mmmm")</f>
        <v>October</v>
      </c>
      <c r="K70" s="1" t="s">
        <v>1947</v>
      </c>
      <c r="L70" s="1" t="s">
        <v>2187</v>
      </c>
      <c r="M70" s="1" t="s">
        <v>1956</v>
      </c>
      <c r="N70" s="1" t="s">
        <v>1957</v>
      </c>
      <c r="O70" s="3">
        <v>334</v>
      </c>
      <c r="P70">
        <v>2</v>
      </c>
      <c r="Q70" s="3">
        <v>668</v>
      </c>
      <c r="R70" s="1" t="s">
        <v>1958</v>
      </c>
      <c r="S70" s="3">
        <v>62</v>
      </c>
      <c r="T70">
        <v>3</v>
      </c>
      <c r="U70" t="str">
        <f>IF(Ecommerce_Sales[[#This Row],[Delivery_Time_Days]]&gt;7,"Delay",IF(Ecommerce_Sales[[#This Row],[Delivery_Time_Days]] = 0,"No delivery",IF(Ecommerce_Sales[[#This Row],[Delivery_Time_Days]]&lt;=7,"On-time")))</f>
        <v>On-time</v>
      </c>
      <c r="V70" s="7">
        <f>Ecommerce_Sales[[#This Row],[Profit]]/Ecommerce_Sales[[#This Row],[Total_Price]]</f>
        <v>0.1497005988023952</v>
      </c>
      <c r="W70" s="3">
        <v>100</v>
      </c>
      <c r="X70" s="3"/>
    </row>
    <row r="71" spans="1:24" x14ac:dyDescent="0.25">
      <c r="A71" s="1" t="s">
        <v>2188</v>
      </c>
      <c r="B71" s="1" t="s">
        <v>499</v>
      </c>
      <c r="C71" s="1" t="s">
        <v>500</v>
      </c>
      <c r="D71" s="1" t="s">
        <v>2189</v>
      </c>
      <c r="E71" s="1" t="s">
        <v>1981</v>
      </c>
      <c r="F71" s="2">
        <v>45073</v>
      </c>
      <c r="G71" s="2">
        <v>45317</v>
      </c>
      <c r="H71" s="2" t="str">
        <f>TEXT(Ecommerce_Sales[[#This Row],[Order_Date]],"mmmm")</f>
        <v>January</v>
      </c>
      <c r="I71" s="2" t="str">
        <f>TEXT(Ecommerce_Sales[[#This Row],[Order_Date]],"yyyy")</f>
        <v>2024</v>
      </c>
      <c r="J71" s="2" t="str">
        <f>TEXT(Ecommerce_Sales[[#This Row],[Order_Date]],"mmmm")</f>
        <v>January</v>
      </c>
      <c r="K71" s="1" t="s">
        <v>1947</v>
      </c>
      <c r="L71" s="1" t="s">
        <v>2190</v>
      </c>
      <c r="M71" s="1" t="s">
        <v>1956</v>
      </c>
      <c r="N71" s="1" t="s">
        <v>1957</v>
      </c>
      <c r="O71" s="3">
        <v>765</v>
      </c>
      <c r="P71">
        <v>1</v>
      </c>
      <c r="Q71" s="3">
        <v>765</v>
      </c>
      <c r="R71" s="1" t="s">
        <v>1951</v>
      </c>
      <c r="S71" s="3">
        <v>95</v>
      </c>
      <c r="T71">
        <v>4</v>
      </c>
      <c r="U71" t="str">
        <f>IF(Ecommerce_Sales[[#This Row],[Delivery_Time_Days]]&gt;7,"Delay",IF(Ecommerce_Sales[[#This Row],[Delivery_Time_Days]] = 0,"No delivery",IF(Ecommerce_Sales[[#This Row],[Delivery_Time_Days]]&lt;=7,"On-time")))</f>
        <v>On-time</v>
      </c>
      <c r="V71" s="7">
        <f>Ecommerce_Sales[[#This Row],[Profit]]/Ecommerce_Sales[[#This Row],[Total_Price]]</f>
        <v>0.15032679738562091</v>
      </c>
      <c r="W71" s="3">
        <v>115</v>
      </c>
      <c r="X71" s="3"/>
    </row>
    <row r="72" spans="1:24" x14ac:dyDescent="0.25">
      <c r="A72" s="1" t="s">
        <v>2191</v>
      </c>
      <c r="B72" s="1" t="s">
        <v>1650</v>
      </c>
      <c r="C72" s="1" t="s">
        <v>1651</v>
      </c>
      <c r="D72" s="1" t="s">
        <v>2192</v>
      </c>
      <c r="E72" s="1" t="s">
        <v>1961</v>
      </c>
      <c r="F72" s="2">
        <v>45393</v>
      </c>
      <c r="G72" s="2">
        <v>45095</v>
      </c>
      <c r="H72" s="2" t="str">
        <f>TEXT(Ecommerce_Sales[[#This Row],[Order_Date]],"mmmm")</f>
        <v>June</v>
      </c>
      <c r="I72" s="2" t="str">
        <f>TEXT(Ecommerce_Sales[[#This Row],[Order_Date]],"yyyy")</f>
        <v>2023</v>
      </c>
      <c r="J72" s="2" t="str">
        <f>TEXT(Ecommerce_Sales[[#This Row],[Order_Date]],"mmmm")</f>
        <v>June</v>
      </c>
      <c r="K72" s="1" t="s">
        <v>1947</v>
      </c>
      <c r="L72" s="1" t="s">
        <v>2193</v>
      </c>
      <c r="M72" s="1" t="s">
        <v>2026</v>
      </c>
      <c r="N72" s="1" t="s">
        <v>1978</v>
      </c>
      <c r="O72" s="3">
        <v>909</v>
      </c>
      <c r="P72">
        <v>3</v>
      </c>
      <c r="Q72" s="3">
        <v>2727</v>
      </c>
      <c r="R72" s="1" t="s">
        <v>1958</v>
      </c>
      <c r="S72" s="3">
        <v>357</v>
      </c>
      <c r="T72">
        <v>3</v>
      </c>
      <c r="U72" t="str">
        <f>IF(Ecommerce_Sales[[#This Row],[Delivery_Time_Days]]&gt;7,"Delay",IF(Ecommerce_Sales[[#This Row],[Delivery_Time_Days]] = 0,"No delivery",IF(Ecommerce_Sales[[#This Row],[Delivery_Time_Days]]&lt;=7,"On-time")))</f>
        <v>On-time</v>
      </c>
      <c r="V72" s="7">
        <f>Ecommerce_Sales[[#This Row],[Profit]]/Ecommerce_Sales[[#This Row],[Total_Price]]</f>
        <v>0.34983498349834985</v>
      </c>
      <c r="W72" s="3">
        <v>954</v>
      </c>
      <c r="X72" s="3"/>
    </row>
    <row r="73" spans="1:24" x14ac:dyDescent="0.25">
      <c r="A73" s="1" t="s">
        <v>2194</v>
      </c>
      <c r="B73" s="1" t="s">
        <v>1405</v>
      </c>
      <c r="C73" s="1" t="s">
        <v>1406</v>
      </c>
      <c r="D73" s="1" t="s">
        <v>2195</v>
      </c>
      <c r="E73" s="1" t="s">
        <v>1954</v>
      </c>
      <c r="F73" s="2">
        <v>45300</v>
      </c>
      <c r="G73" s="2">
        <v>45053</v>
      </c>
      <c r="H73" s="2" t="str">
        <f>TEXT(Ecommerce_Sales[[#This Row],[Order_Date]],"mmmm")</f>
        <v>May</v>
      </c>
      <c r="I73" s="2" t="str">
        <f>TEXT(Ecommerce_Sales[[#This Row],[Order_Date]],"yyyy")</f>
        <v>2023</v>
      </c>
      <c r="J73" s="2" t="str">
        <f>TEXT(Ecommerce_Sales[[#This Row],[Order_Date]],"mmmm")</f>
        <v>May</v>
      </c>
      <c r="K73" s="1" t="s">
        <v>1947</v>
      </c>
      <c r="L73" s="1" t="s">
        <v>2196</v>
      </c>
      <c r="M73" s="1" t="s">
        <v>1972</v>
      </c>
      <c r="N73" s="1" t="s">
        <v>1973</v>
      </c>
      <c r="O73" s="3">
        <v>590</v>
      </c>
      <c r="P73">
        <v>4</v>
      </c>
      <c r="Q73" s="3">
        <v>2362</v>
      </c>
      <c r="R73" s="1" t="s">
        <v>1958</v>
      </c>
      <c r="S73" s="3">
        <v>143</v>
      </c>
      <c r="T73">
        <v>3</v>
      </c>
      <c r="U73" t="str">
        <f>IF(Ecommerce_Sales[[#This Row],[Delivery_Time_Days]]&gt;7,"Delay",IF(Ecommerce_Sales[[#This Row],[Delivery_Time_Days]] = 0,"No delivery",IF(Ecommerce_Sales[[#This Row],[Delivery_Time_Days]]&lt;=7,"On-time")))</f>
        <v>On-time</v>
      </c>
      <c r="V73" s="7">
        <f>Ecommerce_Sales[[#This Row],[Profit]]/Ecommerce_Sales[[#This Row],[Total_Price]]</f>
        <v>0.30016934801016087</v>
      </c>
      <c r="W73" s="3">
        <v>709</v>
      </c>
      <c r="X73" s="3"/>
    </row>
    <row r="74" spans="1:24" x14ac:dyDescent="0.25">
      <c r="A74" s="1" t="s">
        <v>2197</v>
      </c>
      <c r="B74" s="1" t="s">
        <v>1277</v>
      </c>
      <c r="C74" s="1" t="s">
        <v>1278</v>
      </c>
      <c r="D74" s="1" t="s">
        <v>2198</v>
      </c>
      <c r="E74" s="1" t="s">
        <v>2005</v>
      </c>
      <c r="F74" s="2">
        <v>44988</v>
      </c>
      <c r="G74" s="2">
        <v>45024</v>
      </c>
      <c r="H74" s="2" t="str">
        <f>TEXT(Ecommerce_Sales[[#This Row],[Order_Date]],"mmmm")</f>
        <v>April</v>
      </c>
      <c r="I74" s="2" t="str">
        <f>TEXT(Ecommerce_Sales[[#This Row],[Order_Date]],"yyyy")</f>
        <v>2023</v>
      </c>
      <c r="J74" s="2" t="str">
        <f>TEXT(Ecommerce_Sales[[#This Row],[Order_Date]],"mmmm")</f>
        <v>April</v>
      </c>
      <c r="K74" s="1" t="s">
        <v>1992</v>
      </c>
      <c r="L74" s="1" t="s">
        <v>2199</v>
      </c>
      <c r="M74" s="1" t="s">
        <v>1963</v>
      </c>
      <c r="N74" s="1" t="s">
        <v>1957</v>
      </c>
      <c r="O74" s="3">
        <v>834</v>
      </c>
      <c r="P74">
        <v>1</v>
      </c>
      <c r="Q74" s="3">
        <v>834</v>
      </c>
      <c r="R74" s="1" t="s">
        <v>1951</v>
      </c>
      <c r="S74" s="3">
        <v>104</v>
      </c>
      <c r="U74" t="str">
        <f>IF(Ecommerce_Sales[[#This Row],[Delivery_Time_Days]]&gt;7,"Delay",IF(Ecommerce_Sales[[#This Row],[Delivery_Time_Days]] = 0,"No delivery",IF(Ecommerce_Sales[[#This Row],[Delivery_Time_Days]]&lt;=7,"On-time")))</f>
        <v>No delivery</v>
      </c>
      <c r="V74" s="7">
        <f>Ecommerce_Sales[[#This Row],[Profit]]/Ecommerce_Sales[[#This Row],[Total_Price]]</f>
        <v>0.1498800959232614</v>
      </c>
      <c r="W74" s="3">
        <v>125</v>
      </c>
      <c r="X74" s="3"/>
    </row>
    <row r="75" spans="1:24" x14ac:dyDescent="0.25">
      <c r="A75" s="1" t="s">
        <v>2200</v>
      </c>
      <c r="B75" s="1" t="s">
        <v>418</v>
      </c>
      <c r="C75" s="1" t="s">
        <v>419</v>
      </c>
      <c r="D75" s="1" t="s">
        <v>2201</v>
      </c>
      <c r="E75" s="1" t="s">
        <v>1961</v>
      </c>
      <c r="F75" s="2">
        <v>45044</v>
      </c>
      <c r="G75" s="2">
        <v>45040</v>
      </c>
      <c r="H75" s="2" t="str">
        <f>TEXT(Ecommerce_Sales[[#This Row],[Order_Date]],"mmmm")</f>
        <v>April</v>
      </c>
      <c r="I75" s="2" t="str">
        <f>TEXT(Ecommerce_Sales[[#This Row],[Order_Date]],"yyyy")</f>
        <v>2023</v>
      </c>
      <c r="J75" s="2" t="str">
        <f>TEXT(Ecommerce_Sales[[#This Row],[Order_Date]],"mmmm")</f>
        <v>April</v>
      </c>
      <c r="K75" s="1" t="s">
        <v>1947</v>
      </c>
      <c r="L75" s="1" t="s">
        <v>2202</v>
      </c>
      <c r="M75" s="1" t="s">
        <v>2079</v>
      </c>
      <c r="N75" s="1" t="s">
        <v>1973</v>
      </c>
      <c r="O75" s="3">
        <v>361</v>
      </c>
      <c r="P75">
        <v>5</v>
      </c>
      <c r="Q75" s="3">
        <v>1804</v>
      </c>
      <c r="R75" s="1" t="s">
        <v>1951</v>
      </c>
      <c r="S75" s="3">
        <v>127</v>
      </c>
      <c r="T75">
        <v>8</v>
      </c>
      <c r="U75" t="str">
        <f>IF(Ecommerce_Sales[[#This Row],[Delivery_Time_Days]]&gt;7,"Delay",IF(Ecommerce_Sales[[#This Row],[Delivery_Time_Days]] = 0,"No delivery",IF(Ecommerce_Sales[[#This Row],[Delivery_Time_Days]]&lt;=7,"On-time")))</f>
        <v>Delay</v>
      </c>
      <c r="V75" s="7">
        <f>Ecommerce_Sales[[#This Row],[Profit]]/Ecommerce_Sales[[#This Row],[Total_Price]]</f>
        <v>0.29988913525498889</v>
      </c>
      <c r="W75" s="3">
        <v>541</v>
      </c>
      <c r="X75" s="3"/>
    </row>
    <row r="76" spans="1:24" x14ac:dyDescent="0.25">
      <c r="A76" s="1" t="s">
        <v>2203</v>
      </c>
      <c r="B76" s="1" t="s">
        <v>1659</v>
      </c>
      <c r="C76" s="1" t="s">
        <v>1660</v>
      </c>
      <c r="D76" s="1" t="s">
        <v>2204</v>
      </c>
      <c r="E76" s="1" t="s">
        <v>1946</v>
      </c>
      <c r="F76" s="2">
        <v>45049</v>
      </c>
      <c r="G76" s="2">
        <v>45235</v>
      </c>
      <c r="H76" s="2" t="str">
        <f>TEXT(Ecommerce_Sales[[#This Row],[Order_Date]],"mmmm")</f>
        <v>November</v>
      </c>
      <c r="I76" s="2" t="str">
        <f>TEXT(Ecommerce_Sales[[#This Row],[Order_Date]],"yyyy")</f>
        <v>2023</v>
      </c>
      <c r="J76" s="2" t="str">
        <f>TEXT(Ecommerce_Sales[[#This Row],[Order_Date]],"mmmm")</f>
        <v>November</v>
      </c>
      <c r="K76" s="1" t="s">
        <v>1947</v>
      </c>
      <c r="L76" s="1" t="s">
        <v>2205</v>
      </c>
      <c r="M76" s="1" t="s">
        <v>2058</v>
      </c>
      <c r="N76" s="1" t="s">
        <v>1950</v>
      </c>
      <c r="O76" s="3">
        <v>870</v>
      </c>
      <c r="P76">
        <v>4</v>
      </c>
      <c r="Q76" s="3">
        <v>3480</v>
      </c>
      <c r="R76" s="1" t="s">
        <v>1958</v>
      </c>
      <c r="S76" s="3">
        <v>477</v>
      </c>
      <c r="T76">
        <v>10</v>
      </c>
      <c r="U76" t="str">
        <f>IF(Ecommerce_Sales[[#This Row],[Delivery_Time_Days]]&gt;7,"Delay",IF(Ecommerce_Sales[[#This Row],[Delivery_Time_Days]] = 0,"No delivery",IF(Ecommerce_Sales[[#This Row],[Delivery_Time_Days]]&lt;=7,"On-time")))</f>
        <v>Delay</v>
      </c>
      <c r="V76" s="7">
        <f>Ecommerce_Sales[[#This Row],[Profit]]/Ecommerce_Sales[[#This Row],[Total_Price]]</f>
        <v>0.4</v>
      </c>
      <c r="W76" s="3">
        <v>1392</v>
      </c>
      <c r="X76" s="3"/>
    </row>
    <row r="77" spans="1:24" x14ac:dyDescent="0.25">
      <c r="A77" s="1" t="s">
        <v>2206</v>
      </c>
      <c r="B77" s="1" t="s">
        <v>541</v>
      </c>
      <c r="C77" s="1" t="s">
        <v>542</v>
      </c>
      <c r="D77" s="1" t="s">
        <v>2207</v>
      </c>
      <c r="E77" s="1" t="s">
        <v>1966</v>
      </c>
      <c r="F77" s="2">
        <v>45447</v>
      </c>
      <c r="G77" s="2">
        <v>45622</v>
      </c>
      <c r="H77" s="2" t="str">
        <f>TEXT(Ecommerce_Sales[[#This Row],[Order_Date]],"mmmm")</f>
        <v>November</v>
      </c>
      <c r="I77" s="2" t="str">
        <f>TEXT(Ecommerce_Sales[[#This Row],[Order_Date]],"yyyy")</f>
        <v>2024</v>
      </c>
      <c r="J77" s="2" t="str">
        <f>TEXT(Ecommerce_Sales[[#This Row],[Order_Date]],"mmmm")</f>
        <v>November</v>
      </c>
      <c r="K77" s="1" t="s">
        <v>1947</v>
      </c>
      <c r="L77" s="1" t="s">
        <v>2208</v>
      </c>
      <c r="M77" s="1" t="s">
        <v>1998</v>
      </c>
      <c r="N77" s="1" t="s">
        <v>1973</v>
      </c>
      <c r="O77" s="3">
        <v>798</v>
      </c>
      <c r="P77">
        <v>6</v>
      </c>
      <c r="Q77" s="3">
        <v>4789</v>
      </c>
      <c r="R77" s="1" t="s">
        <v>2008</v>
      </c>
      <c r="S77" s="3">
        <v>564</v>
      </c>
      <c r="T77">
        <v>8</v>
      </c>
      <c r="U77" t="str">
        <f>IF(Ecommerce_Sales[[#This Row],[Delivery_Time_Days]]&gt;7,"Delay",IF(Ecommerce_Sales[[#This Row],[Delivery_Time_Days]] = 0,"No delivery",IF(Ecommerce_Sales[[#This Row],[Delivery_Time_Days]]&lt;=7,"On-time")))</f>
        <v>Delay</v>
      </c>
      <c r="V77" s="7">
        <f>Ecommerce_Sales[[#This Row],[Profit]]/Ecommerce_Sales[[#This Row],[Total_Price]]</f>
        <v>0.3000626435581541</v>
      </c>
      <c r="W77" s="3">
        <v>1437</v>
      </c>
      <c r="X77" s="3"/>
    </row>
    <row r="78" spans="1:24" x14ac:dyDescent="0.25">
      <c r="A78" s="1" t="s">
        <v>2209</v>
      </c>
      <c r="B78" s="1" t="s">
        <v>276</v>
      </c>
      <c r="C78" s="1" t="s">
        <v>277</v>
      </c>
      <c r="D78" s="1" t="s">
        <v>2210</v>
      </c>
      <c r="E78" s="1" t="s">
        <v>2005</v>
      </c>
      <c r="F78" s="2">
        <v>45228</v>
      </c>
      <c r="G78" s="2">
        <v>45643</v>
      </c>
      <c r="H78" s="2" t="str">
        <f>TEXT(Ecommerce_Sales[[#This Row],[Order_Date]],"mmmm")</f>
        <v>December</v>
      </c>
      <c r="I78" s="2" t="str">
        <f>TEXT(Ecommerce_Sales[[#This Row],[Order_Date]],"yyyy")</f>
        <v>2024</v>
      </c>
      <c r="J78" s="2" t="str">
        <f>TEXT(Ecommerce_Sales[[#This Row],[Order_Date]],"mmmm")</f>
        <v>December</v>
      </c>
      <c r="K78" s="1" t="s">
        <v>1947</v>
      </c>
      <c r="L78" s="1" t="s">
        <v>2211</v>
      </c>
      <c r="M78" s="1" t="s">
        <v>2054</v>
      </c>
      <c r="N78" s="1" t="s">
        <v>1957</v>
      </c>
      <c r="O78" s="3">
        <v>773</v>
      </c>
      <c r="P78">
        <v>6</v>
      </c>
      <c r="Q78" s="3">
        <v>4638</v>
      </c>
      <c r="R78" s="1" t="s">
        <v>1951</v>
      </c>
      <c r="S78" s="3">
        <v>524</v>
      </c>
      <c r="T78">
        <v>6</v>
      </c>
      <c r="U78" t="str">
        <f>IF(Ecommerce_Sales[[#This Row],[Delivery_Time_Days]]&gt;7,"Delay",IF(Ecommerce_Sales[[#This Row],[Delivery_Time_Days]] = 0,"No delivery",IF(Ecommerce_Sales[[#This Row],[Delivery_Time_Days]]&lt;=7,"On-time")))</f>
        <v>On-time</v>
      </c>
      <c r="V78" s="7">
        <f>Ecommerce_Sales[[#This Row],[Profit]]/Ecommerce_Sales[[#This Row],[Total_Price]]</f>
        <v>0.1500646830530401</v>
      </c>
      <c r="W78" s="3">
        <v>696</v>
      </c>
      <c r="X78" s="3"/>
    </row>
    <row r="79" spans="1:24" x14ac:dyDescent="0.25">
      <c r="A79" s="1" t="s">
        <v>2212</v>
      </c>
      <c r="B79" s="1" t="s">
        <v>44</v>
      </c>
      <c r="C79" s="1" t="s">
        <v>869</v>
      </c>
      <c r="D79" s="1" t="s">
        <v>2213</v>
      </c>
      <c r="E79" s="1" t="s">
        <v>1996</v>
      </c>
      <c r="F79" s="2">
        <v>45437</v>
      </c>
      <c r="G79" s="2">
        <v>45027</v>
      </c>
      <c r="H79" s="2" t="str">
        <f>TEXT(Ecommerce_Sales[[#This Row],[Order_Date]],"mmmm")</f>
        <v>April</v>
      </c>
      <c r="I79" s="2" t="str">
        <f>TEXT(Ecommerce_Sales[[#This Row],[Order_Date]],"yyyy")</f>
        <v>2023</v>
      </c>
      <c r="J79" s="2" t="str">
        <f>TEXT(Ecommerce_Sales[[#This Row],[Order_Date]],"mmmm")</f>
        <v>April</v>
      </c>
      <c r="K79" s="1" t="s">
        <v>1947</v>
      </c>
      <c r="L79" s="1" t="s">
        <v>2214</v>
      </c>
      <c r="M79" s="1" t="s">
        <v>1998</v>
      </c>
      <c r="N79" s="1" t="s">
        <v>1973</v>
      </c>
      <c r="O79" s="3">
        <v>89</v>
      </c>
      <c r="P79">
        <v>3</v>
      </c>
      <c r="Q79" s="3">
        <v>266</v>
      </c>
      <c r="R79" s="1" t="s">
        <v>2008</v>
      </c>
      <c r="S79" s="3">
        <v>15</v>
      </c>
      <c r="T79">
        <v>2</v>
      </c>
      <c r="U79" t="str">
        <f>IF(Ecommerce_Sales[[#This Row],[Delivery_Time_Days]]&gt;7,"Delay",IF(Ecommerce_Sales[[#This Row],[Delivery_Time_Days]] = 0,"No delivery",IF(Ecommerce_Sales[[#This Row],[Delivery_Time_Days]]&lt;=7,"On-time")))</f>
        <v>On-time</v>
      </c>
      <c r="V79" s="7">
        <f>Ecommerce_Sales[[#This Row],[Profit]]/Ecommerce_Sales[[#This Row],[Total_Price]]</f>
        <v>0.3007518796992481</v>
      </c>
      <c r="W79" s="3">
        <v>80</v>
      </c>
      <c r="X79" s="3"/>
    </row>
    <row r="80" spans="1:24" x14ac:dyDescent="0.25">
      <c r="A80" s="1" t="s">
        <v>2215</v>
      </c>
      <c r="B80" s="1" t="s">
        <v>1177</v>
      </c>
      <c r="C80" s="1" t="s">
        <v>1178</v>
      </c>
      <c r="D80" s="1" t="s">
        <v>2216</v>
      </c>
      <c r="E80" s="1" t="s">
        <v>1966</v>
      </c>
      <c r="F80" s="2">
        <v>45561</v>
      </c>
      <c r="G80" s="2">
        <v>44942</v>
      </c>
      <c r="H80" s="2" t="str">
        <f>TEXT(Ecommerce_Sales[[#This Row],[Order_Date]],"mmmm")</f>
        <v>January</v>
      </c>
      <c r="I80" s="2" t="str">
        <f>TEXT(Ecommerce_Sales[[#This Row],[Order_Date]],"yyyy")</f>
        <v>2023</v>
      </c>
      <c r="J80" s="2" t="str">
        <f>TEXT(Ecommerce_Sales[[#This Row],[Order_Date]],"mmmm")</f>
        <v>January</v>
      </c>
      <c r="K80" s="1" t="s">
        <v>1947</v>
      </c>
      <c r="L80" s="1" t="s">
        <v>2217</v>
      </c>
      <c r="M80" s="1" t="s">
        <v>1972</v>
      </c>
      <c r="N80" s="1" t="s">
        <v>1973</v>
      </c>
      <c r="O80" s="3">
        <v>724</v>
      </c>
      <c r="P80">
        <v>2</v>
      </c>
      <c r="Q80" s="3">
        <v>1449</v>
      </c>
      <c r="R80" s="1" t="s">
        <v>1958</v>
      </c>
      <c r="S80" s="3">
        <v>132</v>
      </c>
      <c r="T80">
        <v>9</v>
      </c>
      <c r="U80" t="str">
        <f>IF(Ecommerce_Sales[[#This Row],[Delivery_Time_Days]]&gt;7,"Delay",IF(Ecommerce_Sales[[#This Row],[Delivery_Time_Days]] = 0,"No delivery",IF(Ecommerce_Sales[[#This Row],[Delivery_Time_Days]]&lt;=7,"On-time")))</f>
        <v>Delay</v>
      </c>
      <c r="V80" s="7">
        <f>Ecommerce_Sales[[#This Row],[Profit]]/Ecommerce_Sales[[#This Row],[Total_Price]]</f>
        <v>0.30020703933747411</v>
      </c>
      <c r="W80" s="3">
        <v>435</v>
      </c>
      <c r="X80" s="3"/>
    </row>
    <row r="81" spans="1:24" x14ac:dyDescent="0.25">
      <c r="A81" s="1" t="s">
        <v>2218</v>
      </c>
      <c r="B81" s="1" t="s">
        <v>446</v>
      </c>
      <c r="C81" s="1" t="s">
        <v>447</v>
      </c>
      <c r="D81" s="1" t="s">
        <v>2219</v>
      </c>
      <c r="E81" s="1" t="s">
        <v>1966</v>
      </c>
      <c r="F81" s="2">
        <v>45357</v>
      </c>
      <c r="G81" s="2">
        <v>45087</v>
      </c>
      <c r="H81" s="2" t="str">
        <f>TEXT(Ecommerce_Sales[[#This Row],[Order_Date]],"mmmm")</f>
        <v>June</v>
      </c>
      <c r="I81" s="2" t="str">
        <f>TEXT(Ecommerce_Sales[[#This Row],[Order_Date]],"yyyy")</f>
        <v>2023</v>
      </c>
      <c r="J81" s="2" t="str">
        <f>TEXT(Ecommerce_Sales[[#This Row],[Order_Date]],"mmmm")</f>
        <v>June</v>
      </c>
      <c r="K81" s="1" t="s">
        <v>1947</v>
      </c>
      <c r="L81" s="1" t="s">
        <v>2220</v>
      </c>
      <c r="M81" s="1" t="s">
        <v>2002</v>
      </c>
      <c r="N81" s="1" t="s">
        <v>1989</v>
      </c>
      <c r="O81" s="3">
        <v>387</v>
      </c>
      <c r="P81">
        <v>3</v>
      </c>
      <c r="Q81" s="3">
        <v>1160</v>
      </c>
      <c r="R81" s="1" t="s">
        <v>1958</v>
      </c>
      <c r="S81" s="3">
        <v>90</v>
      </c>
      <c r="T81">
        <v>3</v>
      </c>
      <c r="U81" t="str">
        <f>IF(Ecommerce_Sales[[#This Row],[Delivery_Time_Days]]&gt;7,"Delay",IF(Ecommerce_Sales[[#This Row],[Delivery_Time_Days]] = 0,"No delivery",IF(Ecommerce_Sales[[#This Row],[Delivery_Time_Days]]&lt;=7,"On-time")))</f>
        <v>On-time</v>
      </c>
      <c r="V81" s="7">
        <f>Ecommerce_Sales[[#This Row],[Profit]]/Ecommerce_Sales[[#This Row],[Total_Price]]</f>
        <v>0.25</v>
      </c>
      <c r="W81" s="3">
        <v>290</v>
      </c>
      <c r="X81" s="3"/>
    </row>
    <row r="82" spans="1:24" x14ac:dyDescent="0.25">
      <c r="A82" s="1" t="s">
        <v>2221</v>
      </c>
      <c r="B82" s="1" t="s">
        <v>56</v>
      </c>
      <c r="C82" s="1" t="s">
        <v>57</v>
      </c>
      <c r="D82" s="1" t="s">
        <v>2222</v>
      </c>
      <c r="E82" s="1" t="s">
        <v>1966</v>
      </c>
      <c r="F82" s="2">
        <v>45419</v>
      </c>
      <c r="G82" s="2">
        <v>45649</v>
      </c>
      <c r="H82" s="2" t="str">
        <f>TEXT(Ecommerce_Sales[[#This Row],[Order_Date]],"mmmm")</f>
        <v>December</v>
      </c>
      <c r="I82" s="2" t="str">
        <f>TEXT(Ecommerce_Sales[[#This Row],[Order_Date]],"yyyy")</f>
        <v>2024</v>
      </c>
      <c r="J82" s="2" t="str">
        <f>TEXT(Ecommerce_Sales[[#This Row],[Order_Date]],"mmmm")</f>
        <v>December</v>
      </c>
      <c r="K82" s="1" t="s">
        <v>1947</v>
      </c>
      <c r="L82" s="1" t="s">
        <v>2223</v>
      </c>
      <c r="M82" s="1" t="s">
        <v>2043</v>
      </c>
      <c r="N82" s="1" t="s">
        <v>1989</v>
      </c>
      <c r="O82" s="3">
        <v>493</v>
      </c>
      <c r="P82">
        <v>4</v>
      </c>
      <c r="Q82" s="3">
        <v>1973</v>
      </c>
      <c r="R82" s="1" t="s">
        <v>1958</v>
      </c>
      <c r="S82" s="3">
        <v>181</v>
      </c>
      <c r="T82">
        <v>8</v>
      </c>
      <c r="U82" t="str">
        <f>IF(Ecommerce_Sales[[#This Row],[Delivery_Time_Days]]&gt;7,"Delay",IF(Ecommerce_Sales[[#This Row],[Delivery_Time_Days]] = 0,"No delivery",IF(Ecommerce_Sales[[#This Row],[Delivery_Time_Days]]&lt;=7,"On-time")))</f>
        <v>Delay</v>
      </c>
      <c r="V82" s="7">
        <f>Ecommerce_Sales[[#This Row],[Profit]]/Ecommerce_Sales[[#This Row],[Total_Price]]</f>
        <v>0.24987328940699444</v>
      </c>
      <c r="W82" s="3">
        <v>493</v>
      </c>
      <c r="X82" s="3"/>
    </row>
    <row r="83" spans="1:24" x14ac:dyDescent="0.25">
      <c r="A83" s="1" t="s">
        <v>2224</v>
      </c>
      <c r="B83" s="1" t="s">
        <v>1371</v>
      </c>
      <c r="C83" s="1" t="s">
        <v>1372</v>
      </c>
      <c r="D83" s="1" t="s">
        <v>2225</v>
      </c>
      <c r="E83" s="1" t="s">
        <v>1996</v>
      </c>
      <c r="F83" s="2">
        <v>44971</v>
      </c>
      <c r="G83" s="2">
        <v>45450</v>
      </c>
      <c r="H83" s="2" t="str">
        <f>TEXT(Ecommerce_Sales[[#This Row],[Order_Date]],"mmmm")</f>
        <v>June</v>
      </c>
      <c r="I83" s="2" t="str">
        <f>TEXT(Ecommerce_Sales[[#This Row],[Order_Date]],"yyyy")</f>
        <v>2024</v>
      </c>
      <c r="J83" s="2" t="str">
        <f>TEXT(Ecommerce_Sales[[#This Row],[Order_Date]],"mmmm")</f>
        <v>June</v>
      </c>
      <c r="K83" s="1" t="s">
        <v>1947</v>
      </c>
      <c r="L83" s="1" t="s">
        <v>2226</v>
      </c>
      <c r="M83" s="1" t="s">
        <v>1972</v>
      </c>
      <c r="N83" s="1" t="s">
        <v>1973</v>
      </c>
      <c r="O83" s="3">
        <v>127</v>
      </c>
      <c r="P83">
        <v>4</v>
      </c>
      <c r="Q83" s="3">
        <v>507</v>
      </c>
      <c r="R83" s="1" t="s">
        <v>1958</v>
      </c>
      <c r="S83" s="3">
        <v>39</v>
      </c>
      <c r="T83">
        <v>9</v>
      </c>
      <c r="U83" t="str">
        <f>IF(Ecommerce_Sales[[#This Row],[Delivery_Time_Days]]&gt;7,"Delay",IF(Ecommerce_Sales[[#This Row],[Delivery_Time_Days]] = 0,"No delivery",IF(Ecommerce_Sales[[#This Row],[Delivery_Time_Days]]&lt;=7,"On-time")))</f>
        <v>Delay</v>
      </c>
      <c r="V83" s="7">
        <f>Ecommerce_Sales[[#This Row],[Profit]]/Ecommerce_Sales[[#This Row],[Total_Price]]</f>
        <v>0.29980276134122286</v>
      </c>
      <c r="W83" s="3">
        <v>152</v>
      </c>
      <c r="X83" s="3"/>
    </row>
    <row r="84" spans="1:24" x14ac:dyDescent="0.25">
      <c r="A84" s="1" t="s">
        <v>2227</v>
      </c>
      <c r="B84" s="1" t="s">
        <v>1252</v>
      </c>
      <c r="C84" s="1" t="s">
        <v>1253</v>
      </c>
      <c r="D84" s="1" t="s">
        <v>2228</v>
      </c>
      <c r="E84" s="1" t="s">
        <v>1966</v>
      </c>
      <c r="F84" s="2">
        <v>45378</v>
      </c>
      <c r="G84" s="2">
        <v>45484</v>
      </c>
      <c r="H84" s="2" t="str">
        <f>TEXT(Ecommerce_Sales[[#This Row],[Order_Date]],"mmmm")</f>
        <v>July</v>
      </c>
      <c r="I84" s="2" t="str">
        <f>TEXT(Ecommerce_Sales[[#This Row],[Order_Date]],"yyyy")</f>
        <v>2024</v>
      </c>
      <c r="J84" s="2" t="str">
        <f>TEXT(Ecommerce_Sales[[#This Row],[Order_Date]],"mmmm")</f>
        <v>July</v>
      </c>
      <c r="K84" s="1" t="s">
        <v>1947</v>
      </c>
      <c r="L84" s="1" t="s">
        <v>2229</v>
      </c>
      <c r="M84" s="1" t="s">
        <v>1956</v>
      </c>
      <c r="N84" s="1" t="s">
        <v>1957</v>
      </c>
      <c r="O84" s="3">
        <v>501</v>
      </c>
      <c r="P84">
        <v>2</v>
      </c>
      <c r="Q84" s="3">
        <v>1002</v>
      </c>
      <c r="R84" s="1" t="s">
        <v>1951</v>
      </c>
      <c r="S84" s="3">
        <v>146</v>
      </c>
      <c r="T84">
        <v>10</v>
      </c>
      <c r="U84" t="str">
        <f>IF(Ecommerce_Sales[[#This Row],[Delivery_Time_Days]]&gt;7,"Delay",IF(Ecommerce_Sales[[#This Row],[Delivery_Time_Days]] = 0,"No delivery",IF(Ecommerce_Sales[[#This Row],[Delivery_Time_Days]]&lt;=7,"On-time")))</f>
        <v>Delay</v>
      </c>
      <c r="V84" s="7">
        <f>Ecommerce_Sales[[#This Row],[Profit]]/Ecommerce_Sales[[#This Row],[Total_Price]]</f>
        <v>0.1497005988023952</v>
      </c>
      <c r="W84" s="3">
        <v>150</v>
      </c>
      <c r="X84" s="3"/>
    </row>
    <row r="85" spans="1:24" x14ac:dyDescent="0.25">
      <c r="A85" s="1" t="s">
        <v>2230</v>
      </c>
      <c r="B85" s="1" t="s">
        <v>840</v>
      </c>
      <c r="C85" s="1" t="s">
        <v>841</v>
      </c>
      <c r="D85" s="1" t="s">
        <v>2231</v>
      </c>
      <c r="E85" s="1" t="s">
        <v>1981</v>
      </c>
      <c r="F85" s="2">
        <v>44935</v>
      </c>
      <c r="G85" s="2">
        <v>45085</v>
      </c>
      <c r="H85" s="2" t="str">
        <f>TEXT(Ecommerce_Sales[[#This Row],[Order_Date]],"mmmm")</f>
        <v>June</v>
      </c>
      <c r="I85" s="2" t="str">
        <f>TEXT(Ecommerce_Sales[[#This Row],[Order_Date]],"yyyy")</f>
        <v>2023</v>
      </c>
      <c r="J85" s="2" t="str">
        <f>TEXT(Ecommerce_Sales[[#This Row],[Order_Date]],"mmmm")</f>
        <v>June</v>
      </c>
      <c r="K85" s="1" t="s">
        <v>1947</v>
      </c>
      <c r="L85" s="1" t="s">
        <v>2232</v>
      </c>
      <c r="M85" s="1" t="s">
        <v>1968</v>
      </c>
      <c r="N85" s="1" t="s">
        <v>1957</v>
      </c>
      <c r="O85" s="3">
        <v>628</v>
      </c>
      <c r="P85">
        <v>4</v>
      </c>
      <c r="Q85" s="3">
        <v>2510</v>
      </c>
      <c r="R85" s="1" t="s">
        <v>1958</v>
      </c>
      <c r="S85" s="3">
        <v>292</v>
      </c>
      <c r="T85">
        <v>4</v>
      </c>
      <c r="U85" t="str">
        <f>IF(Ecommerce_Sales[[#This Row],[Delivery_Time_Days]]&gt;7,"Delay",IF(Ecommerce_Sales[[#This Row],[Delivery_Time_Days]] = 0,"No delivery",IF(Ecommerce_Sales[[#This Row],[Delivery_Time_Days]]&lt;=7,"On-time")))</f>
        <v>On-time</v>
      </c>
      <c r="V85" s="7">
        <f>Ecommerce_Sales[[#This Row],[Profit]]/Ecommerce_Sales[[#This Row],[Total_Price]]</f>
        <v>0.150199203187251</v>
      </c>
      <c r="W85" s="3">
        <v>377</v>
      </c>
      <c r="X85" s="3"/>
    </row>
    <row r="86" spans="1:24" x14ac:dyDescent="0.25">
      <c r="A86" s="1" t="s">
        <v>2233</v>
      </c>
      <c r="B86" s="1" t="s">
        <v>116</v>
      </c>
      <c r="C86" s="1" t="s">
        <v>117</v>
      </c>
      <c r="D86" s="1" t="s">
        <v>2234</v>
      </c>
      <c r="E86" s="1" t="s">
        <v>1946</v>
      </c>
      <c r="F86" s="2">
        <v>45233</v>
      </c>
      <c r="G86" s="2">
        <v>45175</v>
      </c>
      <c r="H86" s="2" t="str">
        <f>TEXT(Ecommerce_Sales[[#This Row],[Order_Date]],"mmmm")</f>
        <v>September</v>
      </c>
      <c r="I86" s="2" t="str">
        <f>TEXT(Ecommerce_Sales[[#This Row],[Order_Date]],"yyyy")</f>
        <v>2023</v>
      </c>
      <c r="J86" s="2" t="str">
        <f>TEXT(Ecommerce_Sales[[#This Row],[Order_Date]],"mmmm")</f>
        <v>September</v>
      </c>
      <c r="K86" s="1" t="s">
        <v>1947</v>
      </c>
      <c r="L86" s="1" t="s">
        <v>2235</v>
      </c>
      <c r="M86" s="1" t="s">
        <v>2054</v>
      </c>
      <c r="N86" s="1" t="s">
        <v>1957</v>
      </c>
      <c r="O86" s="3">
        <v>909</v>
      </c>
      <c r="P86">
        <v>3</v>
      </c>
      <c r="Q86" s="3">
        <v>2726</v>
      </c>
      <c r="R86" s="1" t="s">
        <v>1958</v>
      </c>
      <c r="S86" s="3">
        <v>172</v>
      </c>
      <c r="T86">
        <v>3</v>
      </c>
      <c r="U86" t="str">
        <f>IF(Ecommerce_Sales[[#This Row],[Delivery_Time_Days]]&gt;7,"Delay",IF(Ecommerce_Sales[[#This Row],[Delivery_Time_Days]] = 0,"No delivery",IF(Ecommerce_Sales[[#This Row],[Delivery_Time_Days]]&lt;=7,"On-time")))</f>
        <v>On-time</v>
      </c>
      <c r="V86" s="7">
        <f>Ecommerce_Sales[[#This Row],[Profit]]/Ecommerce_Sales[[#This Row],[Total_Price]]</f>
        <v>0.15003668378576668</v>
      </c>
      <c r="W86" s="3">
        <v>409</v>
      </c>
      <c r="X86" s="3"/>
    </row>
    <row r="87" spans="1:24" x14ac:dyDescent="0.25">
      <c r="A87" s="1" t="s">
        <v>2236</v>
      </c>
      <c r="B87" s="1" t="s">
        <v>594</v>
      </c>
      <c r="C87" s="1" t="s">
        <v>595</v>
      </c>
      <c r="D87" s="1" t="s">
        <v>2237</v>
      </c>
      <c r="E87" s="1" t="s">
        <v>1996</v>
      </c>
      <c r="F87" s="2">
        <v>45385</v>
      </c>
      <c r="G87" s="2">
        <v>45622</v>
      </c>
      <c r="H87" s="2" t="str">
        <f>TEXT(Ecommerce_Sales[[#This Row],[Order_Date]],"mmmm")</f>
        <v>November</v>
      </c>
      <c r="I87" s="2" t="str">
        <f>TEXT(Ecommerce_Sales[[#This Row],[Order_Date]],"yyyy")</f>
        <v>2024</v>
      </c>
      <c r="J87" s="2" t="str">
        <f>TEXT(Ecommerce_Sales[[#This Row],[Order_Date]],"mmmm")</f>
        <v>November</v>
      </c>
      <c r="K87" s="1" t="s">
        <v>1992</v>
      </c>
      <c r="L87" s="1" t="s">
        <v>2238</v>
      </c>
      <c r="M87" s="1" t="s">
        <v>1983</v>
      </c>
      <c r="N87" s="1" t="s">
        <v>1950</v>
      </c>
      <c r="O87" s="3">
        <v>796</v>
      </c>
      <c r="P87">
        <v>1</v>
      </c>
      <c r="Q87" s="3">
        <v>796</v>
      </c>
      <c r="R87" s="1" t="s">
        <v>1951</v>
      </c>
      <c r="S87" s="3">
        <v>71</v>
      </c>
      <c r="U87" t="str">
        <f>IF(Ecommerce_Sales[[#This Row],[Delivery_Time_Days]]&gt;7,"Delay",IF(Ecommerce_Sales[[#This Row],[Delivery_Time_Days]] = 0,"No delivery",IF(Ecommerce_Sales[[#This Row],[Delivery_Time_Days]]&lt;=7,"On-time")))</f>
        <v>No delivery</v>
      </c>
      <c r="V87" s="7">
        <f>Ecommerce_Sales[[#This Row],[Profit]]/Ecommerce_Sales[[#This Row],[Total_Price]]</f>
        <v>0.39949748743718594</v>
      </c>
      <c r="W87" s="3">
        <v>318</v>
      </c>
      <c r="X87" s="3"/>
    </row>
    <row r="88" spans="1:24" x14ac:dyDescent="0.25">
      <c r="A88" s="1" t="s">
        <v>2239</v>
      </c>
      <c r="B88" s="1" t="s">
        <v>1669</v>
      </c>
      <c r="C88" s="1" t="s">
        <v>1670</v>
      </c>
      <c r="D88" s="1" t="s">
        <v>2070</v>
      </c>
      <c r="E88" s="1" t="s">
        <v>1981</v>
      </c>
      <c r="F88" s="2">
        <v>45280</v>
      </c>
      <c r="G88" s="2">
        <v>45254</v>
      </c>
      <c r="H88" s="2" t="str">
        <f>TEXT(Ecommerce_Sales[[#This Row],[Order_Date]],"mmmm")</f>
        <v>November</v>
      </c>
      <c r="I88" s="2" t="str">
        <f>TEXT(Ecommerce_Sales[[#This Row],[Order_Date]],"yyyy")</f>
        <v>2023</v>
      </c>
      <c r="J88" s="2" t="str">
        <f>TEXT(Ecommerce_Sales[[#This Row],[Order_Date]],"mmmm")</f>
        <v>November</v>
      </c>
      <c r="K88" s="1" t="s">
        <v>1947</v>
      </c>
      <c r="L88" s="1" t="s">
        <v>2240</v>
      </c>
      <c r="M88" s="1" t="s">
        <v>2030</v>
      </c>
      <c r="N88" s="1" t="s">
        <v>1978</v>
      </c>
      <c r="O88" s="3">
        <v>100</v>
      </c>
      <c r="P88">
        <v>6</v>
      </c>
      <c r="Q88" s="3">
        <v>601</v>
      </c>
      <c r="R88" s="1" t="s">
        <v>1951</v>
      </c>
      <c r="S88" s="3">
        <v>59</v>
      </c>
      <c r="T88">
        <v>2</v>
      </c>
      <c r="U88" t="str">
        <f>IF(Ecommerce_Sales[[#This Row],[Delivery_Time_Days]]&gt;7,"Delay",IF(Ecommerce_Sales[[#This Row],[Delivery_Time_Days]] = 0,"No delivery",IF(Ecommerce_Sales[[#This Row],[Delivery_Time_Days]]&lt;=7,"On-time")))</f>
        <v>On-time</v>
      </c>
      <c r="V88" s="7">
        <f>Ecommerce_Sales[[#This Row],[Profit]]/Ecommerce_Sales[[#This Row],[Total_Price]]</f>
        <v>0.34941763727121466</v>
      </c>
      <c r="W88" s="3">
        <v>210</v>
      </c>
      <c r="X88" s="3"/>
    </row>
    <row r="89" spans="1:24" x14ac:dyDescent="0.25">
      <c r="A89" s="1" t="s">
        <v>2241</v>
      </c>
      <c r="B89" s="1" t="s">
        <v>871</v>
      </c>
      <c r="C89" s="1" t="s">
        <v>872</v>
      </c>
      <c r="D89" s="1" t="s">
        <v>2242</v>
      </c>
      <c r="E89" s="1" t="s">
        <v>1996</v>
      </c>
      <c r="F89" s="2">
        <v>45067</v>
      </c>
      <c r="G89" s="2">
        <v>45117</v>
      </c>
      <c r="H89" s="2" t="str">
        <f>TEXT(Ecommerce_Sales[[#This Row],[Order_Date]],"mmmm")</f>
        <v>July</v>
      </c>
      <c r="I89" s="2" t="str">
        <f>TEXT(Ecommerce_Sales[[#This Row],[Order_Date]],"yyyy")</f>
        <v>2023</v>
      </c>
      <c r="J89" s="2" t="str">
        <f>TEXT(Ecommerce_Sales[[#This Row],[Order_Date]],"mmmm")</f>
        <v>July</v>
      </c>
      <c r="K89" s="1" t="s">
        <v>1947</v>
      </c>
      <c r="L89" s="1" t="s">
        <v>2243</v>
      </c>
      <c r="M89" s="1" t="s">
        <v>2072</v>
      </c>
      <c r="N89" s="1" t="s">
        <v>1950</v>
      </c>
      <c r="O89" s="3">
        <v>336</v>
      </c>
      <c r="P89">
        <v>6</v>
      </c>
      <c r="Q89" s="3">
        <v>2016</v>
      </c>
      <c r="R89" s="1" t="s">
        <v>1958</v>
      </c>
      <c r="S89" s="3">
        <v>104</v>
      </c>
      <c r="T89">
        <v>5</v>
      </c>
      <c r="U89" t="str">
        <f>IF(Ecommerce_Sales[[#This Row],[Delivery_Time_Days]]&gt;7,"Delay",IF(Ecommerce_Sales[[#This Row],[Delivery_Time_Days]] = 0,"No delivery",IF(Ecommerce_Sales[[#This Row],[Delivery_Time_Days]]&lt;=7,"On-time")))</f>
        <v>On-time</v>
      </c>
      <c r="V89" s="7">
        <f>Ecommerce_Sales[[#This Row],[Profit]]/Ecommerce_Sales[[#This Row],[Total_Price]]</f>
        <v>0.39980158730158732</v>
      </c>
      <c r="W89" s="3">
        <v>806</v>
      </c>
      <c r="X89" s="3"/>
    </row>
    <row r="90" spans="1:24" x14ac:dyDescent="0.25">
      <c r="A90" s="1" t="s">
        <v>2244</v>
      </c>
      <c r="B90" s="1" t="s">
        <v>958</v>
      </c>
      <c r="C90" s="1" t="s">
        <v>959</v>
      </c>
      <c r="D90" s="1" t="s">
        <v>2245</v>
      </c>
      <c r="E90" s="1" t="s">
        <v>2005</v>
      </c>
      <c r="F90" s="2">
        <v>45045</v>
      </c>
      <c r="G90" s="2">
        <v>45458</v>
      </c>
      <c r="H90" s="2" t="str">
        <f>TEXT(Ecommerce_Sales[[#This Row],[Order_Date]],"mmmm")</f>
        <v>June</v>
      </c>
      <c r="I90" s="2" t="str">
        <f>TEXT(Ecommerce_Sales[[#This Row],[Order_Date]],"yyyy")</f>
        <v>2024</v>
      </c>
      <c r="J90" s="2" t="str">
        <f>TEXT(Ecommerce_Sales[[#This Row],[Order_Date]],"mmmm")</f>
        <v>June</v>
      </c>
      <c r="K90" s="1" t="s">
        <v>1947</v>
      </c>
      <c r="L90" s="1" t="s">
        <v>2246</v>
      </c>
      <c r="M90" s="1" t="s">
        <v>2247</v>
      </c>
      <c r="N90" s="1" t="s">
        <v>1957</v>
      </c>
      <c r="O90" s="3">
        <v>704</v>
      </c>
      <c r="P90">
        <v>3</v>
      </c>
      <c r="Q90" s="3">
        <v>2112</v>
      </c>
      <c r="R90" s="1" t="s">
        <v>1958</v>
      </c>
      <c r="S90" s="3">
        <v>294</v>
      </c>
      <c r="T90">
        <v>2</v>
      </c>
      <c r="U90" t="str">
        <f>IF(Ecommerce_Sales[[#This Row],[Delivery_Time_Days]]&gt;7,"Delay",IF(Ecommerce_Sales[[#This Row],[Delivery_Time_Days]] = 0,"No delivery",IF(Ecommerce_Sales[[#This Row],[Delivery_Time_Days]]&lt;=7,"On-time")))</f>
        <v>On-time</v>
      </c>
      <c r="V90" s="7">
        <f>Ecommerce_Sales[[#This Row],[Profit]]/Ecommerce_Sales[[#This Row],[Total_Price]]</f>
        <v>0.15009469696969696</v>
      </c>
      <c r="W90" s="3">
        <v>317</v>
      </c>
      <c r="X90" s="3"/>
    </row>
    <row r="91" spans="1:24" x14ac:dyDescent="0.25">
      <c r="A91" s="1" t="s">
        <v>2248</v>
      </c>
      <c r="B91" s="1" t="s">
        <v>52</v>
      </c>
      <c r="C91" s="1" t="s">
        <v>53</v>
      </c>
      <c r="D91" s="1" t="s">
        <v>2249</v>
      </c>
      <c r="E91" s="1" t="s">
        <v>1996</v>
      </c>
      <c r="F91" s="2">
        <v>45460</v>
      </c>
      <c r="G91" s="2">
        <v>45112</v>
      </c>
      <c r="H91" s="2" t="str">
        <f>TEXT(Ecommerce_Sales[[#This Row],[Order_Date]],"mmmm")</f>
        <v>July</v>
      </c>
      <c r="I91" s="2" t="str">
        <f>TEXT(Ecommerce_Sales[[#This Row],[Order_Date]],"yyyy")</f>
        <v>2023</v>
      </c>
      <c r="J91" s="2" t="str">
        <f>TEXT(Ecommerce_Sales[[#This Row],[Order_Date]],"mmmm")</f>
        <v>July</v>
      </c>
      <c r="K91" s="1" t="s">
        <v>1947</v>
      </c>
      <c r="L91" s="1" t="s">
        <v>2250</v>
      </c>
      <c r="M91" s="1" t="s">
        <v>1977</v>
      </c>
      <c r="N91" s="1" t="s">
        <v>1978</v>
      </c>
      <c r="O91" s="3">
        <v>599</v>
      </c>
      <c r="P91">
        <v>2</v>
      </c>
      <c r="Q91" s="3">
        <v>1198</v>
      </c>
      <c r="R91" s="1" t="s">
        <v>2012</v>
      </c>
      <c r="S91" s="3">
        <v>141</v>
      </c>
      <c r="T91">
        <v>4</v>
      </c>
      <c r="U91" t="str">
        <f>IF(Ecommerce_Sales[[#This Row],[Delivery_Time_Days]]&gt;7,"Delay",IF(Ecommerce_Sales[[#This Row],[Delivery_Time_Days]] = 0,"No delivery",IF(Ecommerce_Sales[[#This Row],[Delivery_Time_Days]]&lt;=7,"On-time")))</f>
        <v>On-time</v>
      </c>
      <c r="V91" s="7">
        <f>Ecommerce_Sales[[#This Row],[Profit]]/Ecommerce_Sales[[#This Row],[Total_Price]]</f>
        <v>0.34974958263772954</v>
      </c>
      <c r="W91" s="3">
        <v>419</v>
      </c>
      <c r="X91" s="3"/>
    </row>
    <row r="92" spans="1:24" x14ac:dyDescent="0.25">
      <c r="A92" s="1" t="s">
        <v>2251</v>
      </c>
      <c r="B92" s="1" t="s">
        <v>908</v>
      </c>
      <c r="C92" s="1" t="s">
        <v>909</v>
      </c>
      <c r="D92" s="1" t="s">
        <v>2252</v>
      </c>
      <c r="E92" s="1" t="s">
        <v>1996</v>
      </c>
      <c r="F92" s="2">
        <v>44940</v>
      </c>
      <c r="G92" s="2">
        <v>45544</v>
      </c>
      <c r="H92" s="2" t="str">
        <f>TEXT(Ecommerce_Sales[[#This Row],[Order_Date]],"mmmm")</f>
        <v>September</v>
      </c>
      <c r="I92" s="2" t="str">
        <f>TEXT(Ecommerce_Sales[[#This Row],[Order_Date]],"yyyy")</f>
        <v>2024</v>
      </c>
      <c r="J92" s="2" t="str">
        <f>TEXT(Ecommerce_Sales[[#This Row],[Order_Date]],"mmmm")</f>
        <v>September</v>
      </c>
      <c r="K92" s="1" t="s">
        <v>1947</v>
      </c>
      <c r="L92" s="1" t="s">
        <v>2253</v>
      </c>
      <c r="M92" s="1" t="s">
        <v>1988</v>
      </c>
      <c r="N92" s="1" t="s">
        <v>1989</v>
      </c>
      <c r="O92" s="3">
        <v>484</v>
      </c>
      <c r="P92">
        <v>4</v>
      </c>
      <c r="Q92" s="3">
        <v>1937</v>
      </c>
      <c r="R92" s="1" t="s">
        <v>2008</v>
      </c>
      <c r="S92" s="3">
        <v>290</v>
      </c>
      <c r="T92">
        <v>5</v>
      </c>
      <c r="U92" t="str">
        <f>IF(Ecommerce_Sales[[#This Row],[Delivery_Time_Days]]&gt;7,"Delay",IF(Ecommerce_Sales[[#This Row],[Delivery_Time_Days]] = 0,"No delivery",IF(Ecommerce_Sales[[#This Row],[Delivery_Time_Days]]&lt;=7,"On-time")))</f>
        <v>On-time</v>
      </c>
      <c r="V92" s="7">
        <f>Ecommerce_Sales[[#This Row],[Profit]]/Ecommerce_Sales[[#This Row],[Total_Price]]</f>
        <v>0.24987093443469283</v>
      </c>
      <c r="W92" s="3">
        <v>484</v>
      </c>
      <c r="X92" s="3"/>
    </row>
    <row r="93" spans="1:24" x14ac:dyDescent="0.25">
      <c r="A93" s="1" t="s">
        <v>2254</v>
      </c>
      <c r="B93" s="1" t="s">
        <v>1333</v>
      </c>
      <c r="C93" s="1" t="s">
        <v>1334</v>
      </c>
      <c r="D93" s="1" t="s">
        <v>2255</v>
      </c>
      <c r="E93" s="1" t="s">
        <v>1954</v>
      </c>
      <c r="F93" s="2">
        <v>44935</v>
      </c>
      <c r="G93" s="2">
        <v>44931</v>
      </c>
      <c r="H93" s="2" t="str">
        <f>TEXT(Ecommerce_Sales[[#This Row],[Order_Date]],"mmmm")</f>
        <v>January</v>
      </c>
      <c r="I93" s="2" t="str">
        <f>TEXT(Ecommerce_Sales[[#This Row],[Order_Date]],"yyyy")</f>
        <v>2023</v>
      </c>
      <c r="J93" s="2" t="str">
        <f>TEXT(Ecommerce_Sales[[#This Row],[Order_Date]],"mmmm")</f>
        <v>January</v>
      </c>
      <c r="K93" s="1" t="s">
        <v>1947</v>
      </c>
      <c r="L93" s="1" t="s">
        <v>2256</v>
      </c>
      <c r="M93" s="1" t="s">
        <v>2047</v>
      </c>
      <c r="N93" s="1" t="s">
        <v>1989</v>
      </c>
      <c r="O93" s="3">
        <v>195</v>
      </c>
      <c r="P93">
        <v>1</v>
      </c>
      <c r="Q93" s="3">
        <v>195</v>
      </c>
      <c r="R93" s="1" t="s">
        <v>1951</v>
      </c>
      <c r="S93" s="3">
        <v>15</v>
      </c>
      <c r="T93">
        <v>6</v>
      </c>
      <c r="U93" t="str">
        <f>IF(Ecommerce_Sales[[#This Row],[Delivery_Time_Days]]&gt;7,"Delay",IF(Ecommerce_Sales[[#This Row],[Delivery_Time_Days]] = 0,"No delivery",IF(Ecommerce_Sales[[#This Row],[Delivery_Time_Days]]&lt;=7,"On-time")))</f>
        <v>On-time</v>
      </c>
      <c r="V93" s="7">
        <f>Ecommerce_Sales[[#This Row],[Profit]]/Ecommerce_Sales[[#This Row],[Total_Price]]</f>
        <v>0.25128205128205128</v>
      </c>
      <c r="W93" s="3">
        <v>49</v>
      </c>
      <c r="X93" s="3"/>
    </row>
    <row r="94" spans="1:24" x14ac:dyDescent="0.25">
      <c r="A94" s="1" t="s">
        <v>2257</v>
      </c>
      <c r="B94" s="1" t="s">
        <v>354</v>
      </c>
      <c r="C94" s="1" t="s">
        <v>355</v>
      </c>
      <c r="D94" s="1" t="s">
        <v>2258</v>
      </c>
      <c r="E94" s="1" t="s">
        <v>2005</v>
      </c>
      <c r="F94" s="2">
        <v>45029</v>
      </c>
      <c r="G94" s="2">
        <v>44960</v>
      </c>
      <c r="H94" s="2" t="str">
        <f>TEXT(Ecommerce_Sales[[#This Row],[Order_Date]],"mmmm")</f>
        <v>February</v>
      </c>
      <c r="I94" s="2" t="str">
        <f>TEXT(Ecommerce_Sales[[#This Row],[Order_Date]],"yyyy")</f>
        <v>2023</v>
      </c>
      <c r="J94" s="2" t="str">
        <f>TEXT(Ecommerce_Sales[[#This Row],[Order_Date]],"mmmm")</f>
        <v>February</v>
      </c>
      <c r="K94" s="1" t="s">
        <v>1947</v>
      </c>
      <c r="L94" s="1" t="s">
        <v>2259</v>
      </c>
      <c r="M94" s="1" t="s">
        <v>2002</v>
      </c>
      <c r="N94" s="1" t="s">
        <v>1989</v>
      </c>
      <c r="O94" s="3">
        <v>447</v>
      </c>
      <c r="P94">
        <v>1</v>
      </c>
      <c r="Q94" s="3">
        <v>447</v>
      </c>
      <c r="R94" s="1" t="s">
        <v>1951</v>
      </c>
      <c r="S94" s="3">
        <v>49</v>
      </c>
      <c r="T94">
        <v>7</v>
      </c>
      <c r="U94" t="str">
        <f>IF(Ecommerce_Sales[[#This Row],[Delivery_Time_Days]]&gt;7,"Delay",IF(Ecommerce_Sales[[#This Row],[Delivery_Time_Days]] = 0,"No delivery",IF(Ecommerce_Sales[[#This Row],[Delivery_Time_Days]]&lt;=7,"On-time")))</f>
        <v>On-time</v>
      </c>
      <c r="V94" s="7">
        <f>Ecommerce_Sales[[#This Row],[Profit]]/Ecommerce_Sales[[#This Row],[Total_Price]]</f>
        <v>0.2505592841163311</v>
      </c>
      <c r="W94" s="3">
        <v>112</v>
      </c>
      <c r="X94" s="3"/>
    </row>
    <row r="95" spans="1:24" x14ac:dyDescent="0.25">
      <c r="A95" s="1" t="s">
        <v>2260</v>
      </c>
      <c r="B95" s="1" t="s">
        <v>810</v>
      </c>
      <c r="C95" s="1" t="s">
        <v>811</v>
      </c>
      <c r="D95" s="1" t="s">
        <v>2261</v>
      </c>
      <c r="E95" s="1" t="s">
        <v>1981</v>
      </c>
      <c r="F95" s="2">
        <v>45228</v>
      </c>
      <c r="G95" s="2">
        <v>45424</v>
      </c>
      <c r="H95" s="2" t="str">
        <f>TEXT(Ecommerce_Sales[[#This Row],[Order_Date]],"mmmm")</f>
        <v>May</v>
      </c>
      <c r="I95" s="2" t="str">
        <f>TEXT(Ecommerce_Sales[[#This Row],[Order_Date]],"yyyy")</f>
        <v>2024</v>
      </c>
      <c r="J95" s="2" t="str">
        <f>TEXT(Ecommerce_Sales[[#This Row],[Order_Date]],"mmmm")</f>
        <v>May</v>
      </c>
      <c r="K95" s="1" t="s">
        <v>1947</v>
      </c>
      <c r="L95" s="1" t="s">
        <v>2262</v>
      </c>
      <c r="M95" s="1" t="s">
        <v>2047</v>
      </c>
      <c r="N95" s="1" t="s">
        <v>1989</v>
      </c>
      <c r="O95" s="3">
        <v>760</v>
      </c>
      <c r="P95">
        <v>4</v>
      </c>
      <c r="Q95" s="3">
        <v>3039</v>
      </c>
      <c r="R95" s="1" t="s">
        <v>1958</v>
      </c>
      <c r="S95" s="3">
        <v>172</v>
      </c>
      <c r="T95">
        <v>5</v>
      </c>
      <c r="U95" t="str">
        <f>IF(Ecommerce_Sales[[#This Row],[Delivery_Time_Days]]&gt;7,"Delay",IF(Ecommerce_Sales[[#This Row],[Delivery_Time_Days]] = 0,"No delivery",IF(Ecommerce_Sales[[#This Row],[Delivery_Time_Days]]&lt;=7,"On-time")))</f>
        <v>On-time</v>
      </c>
      <c r="V95" s="7">
        <f>Ecommerce_Sales[[#This Row],[Profit]]/Ecommerce_Sales[[#This Row],[Total_Price]]</f>
        <v>0.25008226390259952</v>
      </c>
      <c r="W95" s="3">
        <v>760</v>
      </c>
      <c r="X95" s="3"/>
    </row>
    <row r="96" spans="1:24" x14ac:dyDescent="0.25">
      <c r="A96" s="1" t="s">
        <v>2263</v>
      </c>
      <c r="B96" s="1" t="s">
        <v>1728</v>
      </c>
      <c r="C96" s="1" t="s">
        <v>1729</v>
      </c>
      <c r="D96" s="1" t="s">
        <v>2264</v>
      </c>
      <c r="E96" s="1" t="s">
        <v>1954</v>
      </c>
      <c r="F96" s="2">
        <v>45537</v>
      </c>
      <c r="G96" s="2">
        <v>45088</v>
      </c>
      <c r="H96" s="2" t="str">
        <f>TEXT(Ecommerce_Sales[[#This Row],[Order_Date]],"mmmm")</f>
        <v>June</v>
      </c>
      <c r="I96" s="2" t="str">
        <f>TEXT(Ecommerce_Sales[[#This Row],[Order_Date]],"yyyy")</f>
        <v>2023</v>
      </c>
      <c r="J96" s="2" t="str">
        <f>TEXT(Ecommerce_Sales[[#This Row],[Order_Date]],"mmmm")</f>
        <v>June</v>
      </c>
      <c r="K96" s="1" t="s">
        <v>1947</v>
      </c>
      <c r="L96" s="1" t="s">
        <v>2265</v>
      </c>
      <c r="M96" s="1" t="s">
        <v>2002</v>
      </c>
      <c r="N96" s="1" t="s">
        <v>1989</v>
      </c>
      <c r="O96" s="3">
        <v>349</v>
      </c>
      <c r="P96">
        <v>3</v>
      </c>
      <c r="Q96" s="3">
        <v>1047</v>
      </c>
      <c r="R96" s="1" t="s">
        <v>1958</v>
      </c>
      <c r="S96" s="3">
        <v>115</v>
      </c>
      <c r="T96">
        <v>10</v>
      </c>
      <c r="U96" t="str">
        <f>IF(Ecommerce_Sales[[#This Row],[Delivery_Time_Days]]&gt;7,"Delay",IF(Ecommerce_Sales[[#This Row],[Delivery_Time_Days]] = 0,"No delivery",IF(Ecommerce_Sales[[#This Row],[Delivery_Time_Days]]&lt;=7,"On-time")))</f>
        <v>Delay</v>
      </c>
      <c r="V96" s="7">
        <f>Ecommerce_Sales[[#This Row],[Profit]]/Ecommerce_Sales[[#This Row],[Total_Price]]</f>
        <v>0.25023877745940781</v>
      </c>
      <c r="W96" s="3">
        <v>262</v>
      </c>
      <c r="X96" s="3"/>
    </row>
    <row r="97" spans="1:24" x14ac:dyDescent="0.25">
      <c r="A97" s="1" t="s">
        <v>2266</v>
      </c>
      <c r="B97" s="1" t="s">
        <v>0</v>
      </c>
      <c r="C97" s="1" t="s">
        <v>1</v>
      </c>
      <c r="D97" s="1" t="s">
        <v>2267</v>
      </c>
      <c r="E97" s="1" t="s">
        <v>1961</v>
      </c>
      <c r="F97" s="2">
        <v>45263</v>
      </c>
      <c r="G97" s="2">
        <v>45058</v>
      </c>
      <c r="H97" s="2" t="str">
        <f>TEXT(Ecommerce_Sales[[#This Row],[Order_Date]],"mmmm")</f>
        <v>May</v>
      </c>
      <c r="I97" s="2" t="str">
        <f>TEXT(Ecommerce_Sales[[#This Row],[Order_Date]],"yyyy")</f>
        <v>2023</v>
      </c>
      <c r="J97" s="2" t="str">
        <f>TEXT(Ecommerce_Sales[[#This Row],[Order_Date]],"mmmm")</f>
        <v>May</v>
      </c>
      <c r="K97" s="1" t="s">
        <v>1947</v>
      </c>
      <c r="L97" s="1" t="s">
        <v>2268</v>
      </c>
      <c r="M97" s="1" t="s">
        <v>2072</v>
      </c>
      <c r="N97" s="1" t="s">
        <v>1950</v>
      </c>
      <c r="O97" s="3">
        <v>468</v>
      </c>
      <c r="P97">
        <v>3</v>
      </c>
      <c r="Q97" s="3">
        <v>1404</v>
      </c>
      <c r="R97" s="1" t="s">
        <v>1951</v>
      </c>
      <c r="S97" s="3">
        <v>85</v>
      </c>
      <c r="T97">
        <v>10</v>
      </c>
      <c r="U97" t="str">
        <f>IF(Ecommerce_Sales[[#This Row],[Delivery_Time_Days]]&gt;7,"Delay",IF(Ecommerce_Sales[[#This Row],[Delivery_Time_Days]] = 0,"No delivery",IF(Ecommerce_Sales[[#This Row],[Delivery_Time_Days]]&lt;=7,"On-time")))</f>
        <v>Delay</v>
      </c>
      <c r="V97" s="7">
        <f>Ecommerce_Sales[[#This Row],[Profit]]/Ecommerce_Sales[[#This Row],[Total_Price]]</f>
        <v>0.40028490028490027</v>
      </c>
      <c r="W97" s="3">
        <v>562</v>
      </c>
      <c r="X97" s="3"/>
    </row>
    <row r="98" spans="1:24" x14ac:dyDescent="0.25">
      <c r="A98" s="1" t="s">
        <v>2269</v>
      </c>
      <c r="B98" s="1" t="s">
        <v>158</v>
      </c>
      <c r="C98" s="1" t="s">
        <v>159</v>
      </c>
      <c r="D98" s="1" t="s">
        <v>2270</v>
      </c>
      <c r="E98" s="1" t="s">
        <v>1966</v>
      </c>
      <c r="F98" s="2">
        <v>45267</v>
      </c>
      <c r="G98" s="2">
        <v>45388</v>
      </c>
      <c r="H98" s="2" t="str">
        <f>TEXT(Ecommerce_Sales[[#This Row],[Order_Date]],"mmmm")</f>
        <v>April</v>
      </c>
      <c r="I98" s="2" t="str">
        <f>TEXT(Ecommerce_Sales[[#This Row],[Order_Date]],"yyyy")</f>
        <v>2024</v>
      </c>
      <c r="J98" s="2" t="str">
        <f>TEXT(Ecommerce_Sales[[#This Row],[Order_Date]],"mmmm")</f>
        <v>April</v>
      </c>
      <c r="K98" s="1" t="s">
        <v>1947</v>
      </c>
      <c r="L98" s="1" t="s">
        <v>2271</v>
      </c>
      <c r="M98" s="1" t="s">
        <v>1998</v>
      </c>
      <c r="N98" s="1" t="s">
        <v>1973</v>
      </c>
      <c r="O98" s="3">
        <v>386</v>
      </c>
      <c r="P98">
        <v>5</v>
      </c>
      <c r="Q98" s="3">
        <v>1928</v>
      </c>
      <c r="R98" s="1" t="s">
        <v>1958</v>
      </c>
      <c r="S98" s="3">
        <v>203</v>
      </c>
      <c r="T98">
        <v>4</v>
      </c>
      <c r="U98" t="str">
        <f>IF(Ecommerce_Sales[[#This Row],[Delivery_Time_Days]]&gt;7,"Delay",IF(Ecommerce_Sales[[#This Row],[Delivery_Time_Days]] = 0,"No delivery",IF(Ecommerce_Sales[[#This Row],[Delivery_Time_Days]]&lt;=7,"On-time")))</f>
        <v>On-time</v>
      </c>
      <c r="V98" s="7">
        <f>Ecommerce_Sales[[#This Row],[Profit]]/Ecommerce_Sales[[#This Row],[Total_Price]]</f>
        <v>0.29979253112033194</v>
      </c>
      <c r="W98" s="3">
        <v>578</v>
      </c>
      <c r="X98" s="3"/>
    </row>
    <row r="99" spans="1:24" x14ac:dyDescent="0.25">
      <c r="A99" s="1" t="s">
        <v>2272</v>
      </c>
      <c r="B99" s="1" t="s">
        <v>598</v>
      </c>
      <c r="C99" s="1" t="s">
        <v>599</v>
      </c>
      <c r="D99" s="1" t="s">
        <v>2273</v>
      </c>
      <c r="E99" s="1" t="s">
        <v>1966</v>
      </c>
      <c r="F99" s="2">
        <v>45163</v>
      </c>
      <c r="G99" s="2">
        <v>45106</v>
      </c>
      <c r="H99" s="2" t="str">
        <f>TEXT(Ecommerce_Sales[[#This Row],[Order_Date]],"mmmm")</f>
        <v>June</v>
      </c>
      <c r="I99" s="2" t="str">
        <f>TEXT(Ecommerce_Sales[[#This Row],[Order_Date]],"yyyy")</f>
        <v>2023</v>
      </c>
      <c r="J99" s="2" t="str">
        <f>TEXT(Ecommerce_Sales[[#This Row],[Order_Date]],"mmmm")</f>
        <v>June</v>
      </c>
      <c r="K99" s="1" t="s">
        <v>1986</v>
      </c>
      <c r="L99" s="1" t="s">
        <v>2274</v>
      </c>
      <c r="M99" s="1" t="s">
        <v>2072</v>
      </c>
      <c r="N99" s="1" t="s">
        <v>1950</v>
      </c>
      <c r="O99" s="3">
        <v>87</v>
      </c>
      <c r="P99">
        <v>2</v>
      </c>
      <c r="Q99" s="3">
        <v>174</v>
      </c>
      <c r="R99" s="1" t="s">
        <v>1958</v>
      </c>
      <c r="S99" s="3">
        <v>10</v>
      </c>
      <c r="U99" t="str">
        <f>IF(Ecommerce_Sales[[#This Row],[Delivery_Time_Days]]&gt;7,"Delay",IF(Ecommerce_Sales[[#This Row],[Delivery_Time_Days]] = 0,"No delivery",IF(Ecommerce_Sales[[#This Row],[Delivery_Time_Days]]&lt;=7,"On-time")))</f>
        <v>No delivery</v>
      </c>
      <c r="V99" s="7">
        <f>Ecommerce_Sales[[#This Row],[Profit]]/Ecommerce_Sales[[#This Row],[Total_Price]]</f>
        <v>0.40229885057471265</v>
      </c>
      <c r="W99" s="3">
        <v>70</v>
      </c>
      <c r="X99" s="3"/>
    </row>
    <row r="100" spans="1:24" x14ac:dyDescent="0.25">
      <c r="A100" s="1" t="s">
        <v>2275</v>
      </c>
      <c r="B100" s="1" t="s">
        <v>1426</v>
      </c>
      <c r="C100" s="1" t="s">
        <v>1427</v>
      </c>
      <c r="D100" s="1" t="s">
        <v>2276</v>
      </c>
      <c r="E100" s="1" t="s">
        <v>1946</v>
      </c>
      <c r="F100" s="2">
        <v>45386</v>
      </c>
      <c r="G100" s="2">
        <v>45158</v>
      </c>
      <c r="H100" s="2" t="str">
        <f>TEXT(Ecommerce_Sales[[#This Row],[Order_Date]],"mmmm")</f>
        <v>August</v>
      </c>
      <c r="I100" s="2" t="str">
        <f>TEXT(Ecommerce_Sales[[#This Row],[Order_Date]],"yyyy")</f>
        <v>2023</v>
      </c>
      <c r="J100" s="2" t="str">
        <f>TEXT(Ecommerce_Sales[[#This Row],[Order_Date]],"mmmm")</f>
        <v>August</v>
      </c>
      <c r="K100" s="1" t="s">
        <v>1947</v>
      </c>
      <c r="L100" s="1" t="s">
        <v>2277</v>
      </c>
      <c r="M100" s="1" t="s">
        <v>1949</v>
      </c>
      <c r="N100" s="1" t="s">
        <v>1950</v>
      </c>
      <c r="O100" s="3">
        <v>748</v>
      </c>
      <c r="P100">
        <v>2</v>
      </c>
      <c r="Q100" s="3">
        <v>1495</v>
      </c>
      <c r="R100" s="1" t="s">
        <v>1951</v>
      </c>
      <c r="S100" s="3">
        <v>123</v>
      </c>
      <c r="T100">
        <v>10</v>
      </c>
      <c r="U100" t="str">
        <f>IF(Ecommerce_Sales[[#This Row],[Delivery_Time_Days]]&gt;7,"Delay",IF(Ecommerce_Sales[[#This Row],[Delivery_Time_Days]] = 0,"No delivery",IF(Ecommerce_Sales[[#This Row],[Delivery_Time_Days]]&lt;=7,"On-time")))</f>
        <v>Delay</v>
      </c>
      <c r="V100" s="7">
        <f>Ecommerce_Sales[[#This Row],[Profit]]/Ecommerce_Sales[[#This Row],[Total_Price]]</f>
        <v>0.4</v>
      </c>
      <c r="W100" s="3">
        <v>598</v>
      </c>
      <c r="X100" s="3"/>
    </row>
    <row r="101" spans="1:24" x14ac:dyDescent="0.25">
      <c r="A101" s="1" t="s">
        <v>2278</v>
      </c>
      <c r="B101" s="1" t="s">
        <v>507</v>
      </c>
      <c r="C101" s="1" t="s">
        <v>740</v>
      </c>
      <c r="D101" s="1" t="s">
        <v>2279</v>
      </c>
      <c r="E101" s="1" t="s">
        <v>1996</v>
      </c>
      <c r="F101" s="2">
        <v>45335</v>
      </c>
      <c r="G101" s="2">
        <v>45513</v>
      </c>
      <c r="H101" s="2" t="str">
        <f>TEXT(Ecommerce_Sales[[#This Row],[Order_Date]],"mmmm")</f>
        <v>August</v>
      </c>
      <c r="I101" s="2" t="str">
        <f>TEXT(Ecommerce_Sales[[#This Row],[Order_Date]],"yyyy")</f>
        <v>2024</v>
      </c>
      <c r="J101" s="2" t="str">
        <f>TEXT(Ecommerce_Sales[[#This Row],[Order_Date]],"mmmm")</f>
        <v>August</v>
      </c>
      <c r="K101" s="1" t="s">
        <v>1947</v>
      </c>
      <c r="L101" s="1" t="s">
        <v>2280</v>
      </c>
      <c r="M101" s="1" t="s">
        <v>1988</v>
      </c>
      <c r="N101" s="1" t="s">
        <v>1989</v>
      </c>
      <c r="O101" s="3">
        <v>952</v>
      </c>
      <c r="P101">
        <v>1</v>
      </c>
      <c r="Q101" s="3">
        <v>952</v>
      </c>
      <c r="R101" s="1" t="s">
        <v>1951</v>
      </c>
      <c r="S101" s="3">
        <v>66</v>
      </c>
      <c r="T101">
        <v>2</v>
      </c>
      <c r="U101" t="str">
        <f>IF(Ecommerce_Sales[[#This Row],[Delivery_Time_Days]]&gt;7,"Delay",IF(Ecommerce_Sales[[#This Row],[Delivery_Time_Days]] = 0,"No delivery",IF(Ecommerce_Sales[[#This Row],[Delivery_Time_Days]]&lt;=7,"On-time")))</f>
        <v>On-time</v>
      </c>
      <c r="V101" s="7">
        <f>Ecommerce_Sales[[#This Row],[Profit]]/Ecommerce_Sales[[#This Row],[Total_Price]]</f>
        <v>0.25</v>
      </c>
      <c r="W101" s="3">
        <v>238</v>
      </c>
      <c r="X101" s="3"/>
    </row>
    <row r="102" spans="1:24" x14ac:dyDescent="0.25">
      <c r="A102" s="1" t="s">
        <v>2281</v>
      </c>
      <c r="B102" s="1" t="s">
        <v>1187</v>
      </c>
      <c r="C102" s="1" t="s">
        <v>1188</v>
      </c>
      <c r="D102" s="1" t="s">
        <v>2282</v>
      </c>
      <c r="E102" s="1" t="s">
        <v>1946</v>
      </c>
      <c r="F102" s="2">
        <v>45431</v>
      </c>
      <c r="G102" s="2">
        <v>45028</v>
      </c>
      <c r="H102" s="2" t="str">
        <f>TEXT(Ecommerce_Sales[[#This Row],[Order_Date]],"mmmm")</f>
        <v>April</v>
      </c>
      <c r="I102" s="2" t="str">
        <f>TEXT(Ecommerce_Sales[[#This Row],[Order_Date]],"yyyy")</f>
        <v>2023</v>
      </c>
      <c r="J102" s="2" t="str">
        <f>TEXT(Ecommerce_Sales[[#This Row],[Order_Date]],"mmmm")</f>
        <v>April</v>
      </c>
      <c r="K102" s="1" t="s">
        <v>1947</v>
      </c>
      <c r="L102" s="1" t="s">
        <v>2283</v>
      </c>
      <c r="M102" s="1" t="s">
        <v>1988</v>
      </c>
      <c r="N102" s="1" t="s">
        <v>1989</v>
      </c>
      <c r="O102" s="3">
        <v>596</v>
      </c>
      <c r="P102">
        <v>2</v>
      </c>
      <c r="Q102" s="3">
        <v>1192</v>
      </c>
      <c r="R102" s="1" t="s">
        <v>1958</v>
      </c>
      <c r="S102" s="3">
        <v>139</v>
      </c>
      <c r="T102">
        <v>10</v>
      </c>
      <c r="U102" t="str">
        <f>IF(Ecommerce_Sales[[#This Row],[Delivery_Time_Days]]&gt;7,"Delay",IF(Ecommerce_Sales[[#This Row],[Delivery_Time_Days]] = 0,"No delivery",IF(Ecommerce_Sales[[#This Row],[Delivery_Time_Days]]&lt;=7,"On-time")))</f>
        <v>Delay</v>
      </c>
      <c r="V102" s="7">
        <f>Ecommerce_Sales[[#This Row],[Profit]]/Ecommerce_Sales[[#This Row],[Total_Price]]</f>
        <v>0.25</v>
      </c>
      <c r="W102" s="3">
        <v>298</v>
      </c>
      <c r="X102" s="3"/>
    </row>
    <row r="103" spans="1:24" x14ac:dyDescent="0.25">
      <c r="A103" s="1" t="s">
        <v>2284</v>
      </c>
      <c r="B103" s="1" t="s">
        <v>456</v>
      </c>
      <c r="C103" s="1" t="s">
        <v>457</v>
      </c>
      <c r="D103" s="1" t="s">
        <v>2285</v>
      </c>
      <c r="E103" s="1" t="s">
        <v>1996</v>
      </c>
      <c r="F103" s="2">
        <v>45273</v>
      </c>
      <c r="G103" s="2">
        <v>45347</v>
      </c>
      <c r="H103" s="2" t="str">
        <f>TEXT(Ecommerce_Sales[[#This Row],[Order_Date]],"mmmm")</f>
        <v>February</v>
      </c>
      <c r="I103" s="2" t="str">
        <f>TEXT(Ecommerce_Sales[[#This Row],[Order_Date]],"yyyy")</f>
        <v>2024</v>
      </c>
      <c r="J103" s="2" t="str">
        <f>TEXT(Ecommerce_Sales[[#This Row],[Order_Date]],"mmmm")</f>
        <v>February</v>
      </c>
      <c r="K103" s="1" t="s">
        <v>1947</v>
      </c>
      <c r="L103" s="1" t="s">
        <v>2286</v>
      </c>
      <c r="M103" s="1" t="s">
        <v>1956</v>
      </c>
      <c r="N103" s="1" t="s">
        <v>1957</v>
      </c>
      <c r="O103" s="3">
        <v>547</v>
      </c>
      <c r="P103">
        <v>1</v>
      </c>
      <c r="Q103" s="3">
        <v>547</v>
      </c>
      <c r="R103" s="1" t="s">
        <v>1951</v>
      </c>
      <c r="S103" s="3">
        <v>59</v>
      </c>
      <c r="T103">
        <v>6</v>
      </c>
      <c r="U103" t="str">
        <f>IF(Ecommerce_Sales[[#This Row],[Delivery_Time_Days]]&gt;7,"Delay",IF(Ecommerce_Sales[[#This Row],[Delivery_Time_Days]] = 0,"No delivery",IF(Ecommerce_Sales[[#This Row],[Delivery_Time_Days]]&lt;=7,"On-time")))</f>
        <v>On-time</v>
      </c>
      <c r="V103" s="7">
        <f>Ecommerce_Sales[[#This Row],[Profit]]/Ecommerce_Sales[[#This Row],[Total_Price]]</f>
        <v>0.14990859232175502</v>
      </c>
      <c r="W103" s="3">
        <v>82</v>
      </c>
      <c r="X103" s="3"/>
    </row>
    <row r="104" spans="1:24" x14ac:dyDescent="0.25">
      <c r="A104" s="1" t="s">
        <v>2287</v>
      </c>
      <c r="B104" s="1" t="s">
        <v>624</v>
      </c>
      <c r="C104" s="1" t="s">
        <v>625</v>
      </c>
      <c r="D104" s="1" t="s">
        <v>2288</v>
      </c>
      <c r="E104" s="1" t="s">
        <v>2005</v>
      </c>
      <c r="F104" s="2">
        <v>44935</v>
      </c>
      <c r="G104" s="2">
        <v>45262</v>
      </c>
      <c r="H104" s="2" t="str">
        <f>TEXT(Ecommerce_Sales[[#This Row],[Order_Date]],"mmmm")</f>
        <v>December</v>
      </c>
      <c r="I104" s="2" t="str">
        <f>TEXT(Ecommerce_Sales[[#This Row],[Order_Date]],"yyyy")</f>
        <v>2023</v>
      </c>
      <c r="J104" s="2" t="str">
        <f>TEXT(Ecommerce_Sales[[#This Row],[Order_Date]],"mmmm")</f>
        <v>December</v>
      </c>
      <c r="K104" s="1" t="s">
        <v>1947</v>
      </c>
      <c r="L104" s="1" t="s">
        <v>2289</v>
      </c>
      <c r="M104" s="1" t="s">
        <v>2079</v>
      </c>
      <c r="N104" s="1" t="s">
        <v>1973</v>
      </c>
      <c r="O104" s="3">
        <v>828</v>
      </c>
      <c r="P104">
        <v>4</v>
      </c>
      <c r="Q104" s="3">
        <v>3313</v>
      </c>
      <c r="R104" s="1" t="s">
        <v>2008</v>
      </c>
      <c r="S104" s="3">
        <v>376</v>
      </c>
      <c r="T104">
        <v>2</v>
      </c>
      <c r="U104" t="str">
        <f>IF(Ecommerce_Sales[[#This Row],[Delivery_Time_Days]]&gt;7,"Delay",IF(Ecommerce_Sales[[#This Row],[Delivery_Time_Days]] = 0,"No delivery",IF(Ecommerce_Sales[[#This Row],[Delivery_Time_Days]]&lt;=7,"On-time")))</f>
        <v>On-time</v>
      </c>
      <c r="V104" s="7">
        <f>Ecommerce_Sales[[#This Row],[Profit]]/Ecommerce_Sales[[#This Row],[Total_Price]]</f>
        <v>0.30003018412315124</v>
      </c>
      <c r="W104" s="3">
        <v>994</v>
      </c>
      <c r="X104" s="3"/>
    </row>
    <row r="105" spans="1:24" x14ac:dyDescent="0.25">
      <c r="A105" s="1" t="s">
        <v>2290</v>
      </c>
      <c r="B105" s="1" t="s">
        <v>732</v>
      </c>
      <c r="C105" s="1" t="s">
        <v>733</v>
      </c>
      <c r="D105" s="1" t="s">
        <v>2291</v>
      </c>
      <c r="E105" s="1" t="s">
        <v>1996</v>
      </c>
      <c r="F105" s="2">
        <v>45513</v>
      </c>
      <c r="G105" s="2">
        <v>45601</v>
      </c>
      <c r="H105" s="2" t="str">
        <f>TEXT(Ecommerce_Sales[[#This Row],[Order_Date]],"mmmm")</f>
        <v>November</v>
      </c>
      <c r="I105" s="2" t="str">
        <f>TEXT(Ecommerce_Sales[[#This Row],[Order_Date]],"yyyy")</f>
        <v>2024</v>
      </c>
      <c r="J105" s="2" t="str">
        <f>TEXT(Ecommerce_Sales[[#This Row],[Order_Date]],"mmmm")</f>
        <v>November</v>
      </c>
      <c r="K105" s="1" t="s">
        <v>1947</v>
      </c>
      <c r="L105" s="1" t="s">
        <v>2292</v>
      </c>
      <c r="M105" s="1" t="s">
        <v>2079</v>
      </c>
      <c r="N105" s="1" t="s">
        <v>1973</v>
      </c>
      <c r="O105" s="3">
        <v>371</v>
      </c>
      <c r="P105">
        <v>4</v>
      </c>
      <c r="Q105" s="3">
        <v>1485</v>
      </c>
      <c r="R105" s="1" t="s">
        <v>1958</v>
      </c>
      <c r="S105" s="3">
        <v>120</v>
      </c>
      <c r="T105">
        <v>4</v>
      </c>
      <c r="U105" t="str">
        <f>IF(Ecommerce_Sales[[#This Row],[Delivery_Time_Days]]&gt;7,"Delay",IF(Ecommerce_Sales[[#This Row],[Delivery_Time_Days]] = 0,"No delivery",IF(Ecommerce_Sales[[#This Row],[Delivery_Time_Days]]&lt;=7,"On-time")))</f>
        <v>On-time</v>
      </c>
      <c r="V105" s="7">
        <f>Ecommerce_Sales[[#This Row],[Profit]]/Ecommerce_Sales[[#This Row],[Total_Price]]</f>
        <v>0.29966329966329969</v>
      </c>
      <c r="W105" s="3">
        <v>445</v>
      </c>
      <c r="X105" s="3"/>
    </row>
    <row r="106" spans="1:24" x14ac:dyDescent="0.25">
      <c r="A106" s="1" t="s">
        <v>2293</v>
      </c>
      <c r="B106" s="1" t="s">
        <v>1557</v>
      </c>
      <c r="C106" s="1" t="s">
        <v>1558</v>
      </c>
      <c r="D106" s="1" t="s">
        <v>2294</v>
      </c>
      <c r="E106" s="1" t="s">
        <v>1954</v>
      </c>
      <c r="F106" s="2">
        <v>45548</v>
      </c>
      <c r="G106" s="2">
        <v>45077</v>
      </c>
      <c r="H106" s="2" t="str">
        <f>TEXT(Ecommerce_Sales[[#This Row],[Order_Date]],"mmmm")</f>
        <v>May</v>
      </c>
      <c r="I106" s="2" t="str">
        <f>TEXT(Ecommerce_Sales[[#This Row],[Order_Date]],"yyyy")</f>
        <v>2023</v>
      </c>
      <c r="J106" s="2" t="str">
        <f>TEXT(Ecommerce_Sales[[#This Row],[Order_Date]],"mmmm")</f>
        <v>May</v>
      </c>
      <c r="K106" s="1" t="s">
        <v>1947</v>
      </c>
      <c r="L106" s="1" t="s">
        <v>2295</v>
      </c>
      <c r="M106" s="1" t="s">
        <v>2104</v>
      </c>
      <c r="N106" s="1" t="s">
        <v>1978</v>
      </c>
      <c r="O106" s="3">
        <v>531</v>
      </c>
      <c r="P106">
        <v>4</v>
      </c>
      <c r="Q106" s="3">
        <v>2123</v>
      </c>
      <c r="R106" s="1" t="s">
        <v>1958</v>
      </c>
      <c r="S106" s="3">
        <v>214</v>
      </c>
      <c r="T106">
        <v>8</v>
      </c>
      <c r="U106" t="str">
        <f>IF(Ecommerce_Sales[[#This Row],[Delivery_Time_Days]]&gt;7,"Delay",IF(Ecommerce_Sales[[#This Row],[Delivery_Time_Days]] = 0,"No delivery",IF(Ecommerce_Sales[[#This Row],[Delivery_Time_Days]]&lt;=7,"On-time")))</f>
        <v>Delay</v>
      </c>
      <c r="V106" s="7">
        <f>Ecommerce_Sales[[#This Row],[Profit]]/Ecommerce_Sales[[#This Row],[Total_Price]]</f>
        <v>0.34997644842204428</v>
      </c>
      <c r="W106" s="3">
        <v>743</v>
      </c>
      <c r="X106" s="3"/>
    </row>
    <row r="107" spans="1:24" x14ac:dyDescent="0.25">
      <c r="A107" s="1" t="s">
        <v>2296</v>
      </c>
      <c r="B107" s="1" t="s">
        <v>22</v>
      </c>
      <c r="C107" s="1" t="s">
        <v>751</v>
      </c>
      <c r="D107" s="1" t="s">
        <v>2297</v>
      </c>
      <c r="E107" s="1" t="s">
        <v>2005</v>
      </c>
      <c r="F107" s="2">
        <v>45184</v>
      </c>
      <c r="G107" s="2">
        <v>45041</v>
      </c>
      <c r="H107" s="2" t="str">
        <f>TEXT(Ecommerce_Sales[[#This Row],[Order_Date]],"mmmm")</f>
        <v>April</v>
      </c>
      <c r="I107" s="2" t="str">
        <f>TEXT(Ecommerce_Sales[[#This Row],[Order_Date]],"yyyy")</f>
        <v>2023</v>
      </c>
      <c r="J107" s="2" t="str">
        <f>TEXT(Ecommerce_Sales[[#This Row],[Order_Date]],"mmmm")</f>
        <v>April</v>
      </c>
      <c r="K107" s="1" t="s">
        <v>1947</v>
      </c>
      <c r="L107" s="1" t="s">
        <v>2298</v>
      </c>
      <c r="M107" s="1" t="s">
        <v>2247</v>
      </c>
      <c r="N107" s="1" t="s">
        <v>1957</v>
      </c>
      <c r="O107" s="3">
        <v>652</v>
      </c>
      <c r="P107">
        <v>2</v>
      </c>
      <c r="Q107" s="3">
        <v>1304</v>
      </c>
      <c r="R107" s="1" t="s">
        <v>1951</v>
      </c>
      <c r="S107" s="3">
        <v>115</v>
      </c>
      <c r="T107">
        <v>9</v>
      </c>
      <c r="U107" t="str">
        <f>IF(Ecommerce_Sales[[#This Row],[Delivery_Time_Days]]&gt;7,"Delay",IF(Ecommerce_Sales[[#This Row],[Delivery_Time_Days]] = 0,"No delivery",IF(Ecommerce_Sales[[#This Row],[Delivery_Time_Days]]&lt;=7,"On-time")))</f>
        <v>Delay</v>
      </c>
      <c r="V107" s="7">
        <f>Ecommerce_Sales[[#This Row],[Profit]]/Ecommerce_Sales[[#This Row],[Total_Price]]</f>
        <v>0.15030674846625766</v>
      </c>
      <c r="W107" s="3">
        <v>196</v>
      </c>
      <c r="X107" s="3"/>
    </row>
    <row r="108" spans="1:24" x14ac:dyDescent="0.25">
      <c r="A108" s="1" t="s">
        <v>2299</v>
      </c>
      <c r="B108" s="1" t="s">
        <v>1271</v>
      </c>
      <c r="C108" s="1" t="s">
        <v>1272</v>
      </c>
      <c r="D108" s="1" t="s">
        <v>2300</v>
      </c>
      <c r="E108" s="1" t="s">
        <v>1946</v>
      </c>
      <c r="F108" s="2">
        <v>45487</v>
      </c>
      <c r="G108" s="2">
        <v>45348</v>
      </c>
      <c r="H108" s="2" t="str">
        <f>TEXT(Ecommerce_Sales[[#This Row],[Order_Date]],"mmmm")</f>
        <v>February</v>
      </c>
      <c r="I108" s="2" t="str">
        <f>TEXT(Ecommerce_Sales[[#This Row],[Order_Date]],"yyyy")</f>
        <v>2024</v>
      </c>
      <c r="J108" s="2" t="str">
        <f>TEXT(Ecommerce_Sales[[#This Row],[Order_Date]],"mmmm")</f>
        <v>February</v>
      </c>
      <c r="K108" s="1" t="s">
        <v>1947</v>
      </c>
      <c r="L108" s="1" t="s">
        <v>2301</v>
      </c>
      <c r="M108" s="1" t="s">
        <v>2247</v>
      </c>
      <c r="N108" s="1" t="s">
        <v>1957</v>
      </c>
      <c r="O108" s="3">
        <v>850</v>
      </c>
      <c r="P108">
        <v>2</v>
      </c>
      <c r="Q108" s="3">
        <v>1700</v>
      </c>
      <c r="R108" s="1" t="s">
        <v>1958</v>
      </c>
      <c r="S108" s="3">
        <v>149</v>
      </c>
      <c r="T108">
        <v>9</v>
      </c>
      <c r="U108" t="str">
        <f>IF(Ecommerce_Sales[[#This Row],[Delivery_Time_Days]]&gt;7,"Delay",IF(Ecommerce_Sales[[#This Row],[Delivery_Time_Days]] = 0,"No delivery",IF(Ecommerce_Sales[[#This Row],[Delivery_Time_Days]]&lt;=7,"On-time")))</f>
        <v>Delay</v>
      </c>
      <c r="V108" s="7">
        <f>Ecommerce_Sales[[#This Row],[Profit]]/Ecommerce_Sales[[#This Row],[Total_Price]]</f>
        <v>0.15</v>
      </c>
      <c r="W108" s="3">
        <v>255</v>
      </c>
      <c r="X108" s="3"/>
    </row>
    <row r="109" spans="1:24" x14ac:dyDescent="0.25">
      <c r="A109" s="1" t="s">
        <v>2302</v>
      </c>
      <c r="B109" s="1" t="s">
        <v>1707</v>
      </c>
      <c r="C109" s="1" t="s">
        <v>1708</v>
      </c>
      <c r="D109" s="1" t="s">
        <v>2303</v>
      </c>
      <c r="E109" s="1" t="s">
        <v>1966</v>
      </c>
      <c r="F109" s="2">
        <v>45128</v>
      </c>
      <c r="G109" s="2">
        <v>45327</v>
      </c>
      <c r="H109" s="2" t="str">
        <f>TEXT(Ecommerce_Sales[[#This Row],[Order_Date]],"mmmm")</f>
        <v>February</v>
      </c>
      <c r="I109" s="2" t="str">
        <f>TEXT(Ecommerce_Sales[[#This Row],[Order_Date]],"yyyy")</f>
        <v>2024</v>
      </c>
      <c r="J109" s="2" t="str">
        <f>TEXT(Ecommerce_Sales[[#This Row],[Order_Date]],"mmmm")</f>
        <v>February</v>
      </c>
      <c r="K109" s="1" t="s">
        <v>1947</v>
      </c>
      <c r="L109" s="1" t="s">
        <v>2304</v>
      </c>
      <c r="M109" s="1" t="s">
        <v>1988</v>
      </c>
      <c r="N109" s="1" t="s">
        <v>1989</v>
      </c>
      <c r="O109" s="3">
        <v>208</v>
      </c>
      <c r="P109">
        <v>4</v>
      </c>
      <c r="Q109" s="3">
        <v>831</v>
      </c>
      <c r="R109" s="1" t="s">
        <v>1958</v>
      </c>
      <c r="S109" s="3">
        <v>48</v>
      </c>
      <c r="T109">
        <v>5</v>
      </c>
      <c r="U109" t="str">
        <f>IF(Ecommerce_Sales[[#This Row],[Delivery_Time_Days]]&gt;7,"Delay",IF(Ecommerce_Sales[[#This Row],[Delivery_Time_Days]] = 0,"No delivery",IF(Ecommerce_Sales[[#This Row],[Delivery_Time_Days]]&lt;=7,"On-time")))</f>
        <v>On-time</v>
      </c>
      <c r="V109" s="7">
        <f>Ecommerce_Sales[[#This Row],[Profit]]/Ecommerce_Sales[[#This Row],[Total_Price]]</f>
        <v>0.25030084235860411</v>
      </c>
      <c r="W109" s="3">
        <v>208</v>
      </c>
      <c r="X109" s="3"/>
    </row>
    <row r="110" spans="1:24" x14ac:dyDescent="0.25">
      <c r="A110" s="1" t="s">
        <v>2305</v>
      </c>
      <c r="B110" s="1" t="s">
        <v>507</v>
      </c>
      <c r="C110" s="1" t="s">
        <v>740</v>
      </c>
      <c r="D110" s="1" t="s">
        <v>2279</v>
      </c>
      <c r="E110" s="1" t="s">
        <v>1996</v>
      </c>
      <c r="F110" s="2">
        <v>45335</v>
      </c>
      <c r="G110" s="2">
        <v>45593</v>
      </c>
      <c r="H110" s="2" t="str">
        <f>TEXT(Ecommerce_Sales[[#This Row],[Order_Date]],"mmmm")</f>
        <v>October</v>
      </c>
      <c r="I110" s="2" t="str">
        <f>TEXT(Ecommerce_Sales[[#This Row],[Order_Date]],"yyyy")</f>
        <v>2024</v>
      </c>
      <c r="J110" s="2" t="str">
        <f>TEXT(Ecommerce_Sales[[#This Row],[Order_Date]],"mmmm")</f>
        <v>October</v>
      </c>
      <c r="K110" s="1" t="s">
        <v>1947</v>
      </c>
      <c r="L110" s="1" t="s">
        <v>2306</v>
      </c>
      <c r="M110" s="1" t="s">
        <v>2247</v>
      </c>
      <c r="N110" s="1" t="s">
        <v>1957</v>
      </c>
      <c r="O110" s="3">
        <v>91</v>
      </c>
      <c r="P110">
        <v>4</v>
      </c>
      <c r="Q110" s="3">
        <v>366</v>
      </c>
      <c r="R110" s="1" t="s">
        <v>1958</v>
      </c>
      <c r="S110" s="3">
        <v>41</v>
      </c>
      <c r="T110">
        <v>2</v>
      </c>
      <c r="U110" t="str">
        <f>IF(Ecommerce_Sales[[#This Row],[Delivery_Time_Days]]&gt;7,"Delay",IF(Ecommerce_Sales[[#This Row],[Delivery_Time_Days]] = 0,"No delivery",IF(Ecommerce_Sales[[#This Row],[Delivery_Time_Days]]&lt;=7,"On-time")))</f>
        <v>On-time</v>
      </c>
      <c r="V110" s="7">
        <f>Ecommerce_Sales[[#This Row],[Profit]]/Ecommerce_Sales[[#This Row],[Total_Price]]</f>
        <v>0.15027322404371585</v>
      </c>
      <c r="W110" s="3">
        <v>55</v>
      </c>
      <c r="X110" s="3"/>
    </row>
    <row r="111" spans="1:24" x14ac:dyDescent="0.25">
      <c r="A111" s="1" t="s">
        <v>2307</v>
      </c>
      <c r="B111" s="1" t="s">
        <v>54</v>
      </c>
      <c r="C111" s="1" t="s">
        <v>55</v>
      </c>
      <c r="D111" s="1" t="s">
        <v>2308</v>
      </c>
      <c r="E111" s="1" t="s">
        <v>1961</v>
      </c>
      <c r="F111" s="2">
        <v>45261</v>
      </c>
      <c r="G111" s="2">
        <v>45285</v>
      </c>
      <c r="H111" s="2" t="str">
        <f>TEXT(Ecommerce_Sales[[#This Row],[Order_Date]],"mmmm")</f>
        <v>December</v>
      </c>
      <c r="I111" s="2" t="str">
        <f>TEXT(Ecommerce_Sales[[#This Row],[Order_Date]],"yyyy")</f>
        <v>2023</v>
      </c>
      <c r="J111" s="2" t="str">
        <f>TEXT(Ecommerce_Sales[[#This Row],[Order_Date]],"mmmm")</f>
        <v>December</v>
      </c>
      <c r="K111" s="1" t="s">
        <v>1947</v>
      </c>
      <c r="L111" s="1" t="s">
        <v>2309</v>
      </c>
      <c r="M111" s="1" t="s">
        <v>1983</v>
      </c>
      <c r="N111" s="1" t="s">
        <v>1950</v>
      </c>
      <c r="O111" s="3">
        <v>205</v>
      </c>
      <c r="P111">
        <v>6</v>
      </c>
      <c r="Q111" s="3">
        <v>1231</v>
      </c>
      <c r="R111" s="1" t="s">
        <v>1958</v>
      </c>
      <c r="S111" s="3">
        <v>173</v>
      </c>
      <c r="T111">
        <v>4</v>
      </c>
      <c r="U111" t="str">
        <f>IF(Ecommerce_Sales[[#This Row],[Delivery_Time_Days]]&gt;7,"Delay",IF(Ecommerce_Sales[[#This Row],[Delivery_Time_Days]] = 0,"No delivery",IF(Ecommerce_Sales[[#This Row],[Delivery_Time_Days]]&lt;=7,"On-time")))</f>
        <v>On-time</v>
      </c>
      <c r="V111" s="7">
        <f>Ecommerce_Sales[[#This Row],[Profit]]/Ecommerce_Sales[[#This Row],[Total_Price]]</f>
        <v>0.39967506092607635</v>
      </c>
      <c r="W111" s="3">
        <v>492</v>
      </c>
      <c r="X111" s="3"/>
    </row>
    <row r="112" spans="1:24" x14ac:dyDescent="0.25">
      <c r="A112" s="1" t="s">
        <v>2310</v>
      </c>
      <c r="B112" s="1" t="s">
        <v>1712</v>
      </c>
      <c r="C112" s="1" t="s">
        <v>481</v>
      </c>
      <c r="D112" s="1" t="s">
        <v>2311</v>
      </c>
      <c r="E112" s="1" t="s">
        <v>2005</v>
      </c>
      <c r="F112" s="2">
        <v>45573</v>
      </c>
      <c r="G112" s="2">
        <v>44941</v>
      </c>
      <c r="H112" s="2" t="str">
        <f>TEXT(Ecommerce_Sales[[#This Row],[Order_Date]],"mmmm")</f>
        <v>January</v>
      </c>
      <c r="I112" s="2" t="str">
        <f>TEXT(Ecommerce_Sales[[#This Row],[Order_Date]],"yyyy")</f>
        <v>2023</v>
      </c>
      <c r="J112" s="2" t="str">
        <f>TEXT(Ecommerce_Sales[[#This Row],[Order_Date]],"mmmm")</f>
        <v>January</v>
      </c>
      <c r="K112" s="1" t="s">
        <v>1947</v>
      </c>
      <c r="L112" s="1" t="s">
        <v>2312</v>
      </c>
      <c r="M112" s="1" t="s">
        <v>1977</v>
      </c>
      <c r="N112" s="1" t="s">
        <v>1978</v>
      </c>
      <c r="O112" s="3">
        <v>161</v>
      </c>
      <c r="P112">
        <v>3</v>
      </c>
      <c r="Q112" s="3">
        <v>484</v>
      </c>
      <c r="R112" s="1" t="s">
        <v>1951</v>
      </c>
      <c r="S112" s="3">
        <v>47</v>
      </c>
      <c r="T112">
        <v>10</v>
      </c>
      <c r="U112" t="str">
        <f>IF(Ecommerce_Sales[[#This Row],[Delivery_Time_Days]]&gt;7,"Delay",IF(Ecommerce_Sales[[#This Row],[Delivery_Time_Days]] = 0,"No delivery",IF(Ecommerce_Sales[[#This Row],[Delivery_Time_Days]]&lt;=7,"On-time")))</f>
        <v>Delay</v>
      </c>
      <c r="V112" s="7">
        <f>Ecommerce_Sales[[#This Row],[Profit]]/Ecommerce_Sales[[#This Row],[Total_Price]]</f>
        <v>0.34917355371900827</v>
      </c>
      <c r="W112" s="3">
        <v>169</v>
      </c>
      <c r="X112" s="3"/>
    </row>
    <row r="113" spans="1:24" x14ac:dyDescent="0.25">
      <c r="A113" s="1" t="s">
        <v>2313</v>
      </c>
      <c r="B113" s="1" t="s">
        <v>836</v>
      </c>
      <c r="C113" s="1" t="s">
        <v>837</v>
      </c>
      <c r="D113" s="1" t="s">
        <v>2314</v>
      </c>
      <c r="E113" s="1" t="s">
        <v>1966</v>
      </c>
      <c r="F113" s="2">
        <v>45350</v>
      </c>
      <c r="G113" s="2">
        <v>44934</v>
      </c>
      <c r="H113" s="2" t="str">
        <f>TEXT(Ecommerce_Sales[[#This Row],[Order_Date]],"mmmm")</f>
        <v>January</v>
      </c>
      <c r="I113" s="2" t="str">
        <f>TEXT(Ecommerce_Sales[[#This Row],[Order_Date]],"yyyy")</f>
        <v>2023</v>
      </c>
      <c r="J113" s="2" t="str">
        <f>TEXT(Ecommerce_Sales[[#This Row],[Order_Date]],"mmmm")</f>
        <v>January</v>
      </c>
      <c r="K113" s="1" t="s">
        <v>1947</v>
      </c>
      <c r="L113" s="1" t="s">
        <v>2315</v>
      </c>
      <c r="M113" s="1" t="s">
        <v>2007</v>
      </c>
      <c r="N113" s="1" t="s">
        <v>1973</v>
      </c>
      <c r="O113" s="3">
        <v>434</v>
      </c>
      <c r="P113">
        <v>3</v>
      </c>
      <c r="Q113" s="3">
        <v>1301</v>
      </c>
      <c r="R113" s="1" t="s">
        <v>1958</v>
      </c>
      <c r="S113" s="3">
        <v>95</v>
      </c>
      <c r="T113">
        <v>3</v>
      </c>
      <c r="U113" t="str">
        <f>IF(Ecommerce_Sales[[#This Row],[Delivery_Time_Days]]&gt;7,"Delay",IF(Ecommerce_Sales[[#This Row],[Delivery_Time_Days]] = 0,"No delivery",IF(Ecommerce_Sales[[#This Row],[Delivery_Time_Days]]&lt;=7,"On-time")))</f>
        <v>On-time</v>
      </c>
      <c r="V113" s="7">
        <f>Ecommerce_Sales[[#This Row],[Profit]]/Ecommerce_Sales[[#This Row],[Total_Price]]</f>
        <v>0.2997694081475788</v>
      </c>
      <c r="W113" s="3">
        <v>390</v>
      </c>
      <c r="X113" s="3"/>
    </row>
    <row r="114" spans="1:24" x14ac:dyDescent="0.25">
      <c r="A114" s="1" t="s">
        <v>2316</v>
      </c>
      <c r="B114" s="1" t="s">
        <v>1321</v>
      </c>
      <c r="C114" s="1" t="s">
        <v>1322</v>
      </c>
      <c r="D114" s="1" t="s">
        <v>2317</v>
      </c>
      <c r="E114" s="1" t="s">
        <v>1996</v>
      </c>
      <c r="F114" s="2">
        <v>45489</v>
      </c>
      <c r="G114" s="2">
        <v>45231</v>
      </c>
      <c r="H114" s="2" t="str">
        <f>TEXT(Ecommerce_Sales[[#This Row],[Order_Date]],"mmmm")</f>
        <v>November</v>
      </c>
      <c r="I114" s="2" t="str">
        <f>TEXT(Ecommerce_Sales[[#This Row],[Order_Date]],"yyyy")</f>
        <v>2023</v>
      </c>
      <c r="J114" s="2" t="str">
        <f>TEXT(Ecommerce_Sales[[#This Row],[Order_Date]],"mmmm")</f>
        <v>November</v>
      </c>
      <c r="K114" s="1" t="s">
        <v>1947</v>
      </c>
      <c r="L114" s="1" t="s">
        <v>2318</v>
      </c>
      <c r="M114" s="1" t="s">
        <v>2072</v>
      </c>
      <c r="N114" s="1" t="s">
        <v>1950</v>
      </c>
      <c r="O114" s="3">
        <v>198</v>
      </c>
      <c r="P114">
        <v>3</v>
      </c>
      <c r="Q114" s="3">
        <v>593</v>
      </c>
      <c r="R114" s="1" t="s">
        <v>1951</v>
      </c>
      <c r="S114" s="3">
        <v>84</v>
      </c>
      <c r="T114">
        <v>10</v>
      </c>
      <c r="U114" t="str">
        <f>IF(Ecommerce_Sales[[#This Row],[Delivery_Time_Days]]&gt;7,"Delay",IF(Ecommerce_Sales[[#This Row],[Delivery_Time_Days]] = 0,"No delivery",IF(Ecommerce_Sales[[#This Row],[Delivery_Time_Days]]&lt;=7,"On-time")))</f>
        <v>Delay</v>
      </c>
      <c r="V114" s="7">
        <f>Ecommerce_Sales[[#This Row],[Profit]]/Ecommerce_Sales[[#This Row],[Total_Price]]</f>
        <v>0.3996627318718381</v>
      </c>
      <c r="W114" s="3">
        <v>237</v>
      </c>
      <c r="X114" s="3"/>
    </row>
    <row r="115" spans="1:24" x14ac:dyDescent="0.25">
      <c r="A115" s="1" t="s">
        <v>2319</v>
      </c>
      <c r="B115" s="1" t="s">
        <v>1319</v>
      </c>
      <c r="C115" s="1" t="s">
        <v>1320</v>
      </c>
      <c r="D115" s="1" t="s">
        <v>2320</v>
      </c>
      <c r="E115" s="1" t="s">
        <v>1996</v>
      </c>
      <c r="F115" s="2">
        <v>45312</v>
      </c>
      <c r="G115" s="2">
        <v>45462</v>
      </c>
      <c r="H115" s="2" t="str">
        <f>TEXT(Ecommerce_Sales[[#This Row],[Order_Date]],"mmmm")</f>
        <v>June</v>
      </c>
      <c r="I115" s="2" t="str">
        <f>TEXT(Ecommerce_Sales[[#This Row],[Order_Date]],"yyyy")</f>
        <v>2024</v>
      </c>
      <c r="J115" s="2" t="str">
        <f>TEXT(Ecommerce_Sales[[#This Row],[Order_Date]],"mmmm")</f>
        <v>June</v>
      </c>
      <c r="K115" s="1" t="s">
        <v>1992</v>
      </c>
      <c r="L115" s="1" t="s">
        <v>2321</v>
      </c>
      <c r="M115" s="1" t="s">
        <v>1988</v>
      </c>
      <c r="N115" s="1" t="s">
        <v>1989</v>
      </c>
      <c r="O115" s="3">
        <v>514</v>
      </c>
      <c r="P115">
        <v>6</v>
      </c>
      <c r="Q115" s="3">
        <v>3082</v>
      </c>
      <c r="R115" s="1" t="s">
        <v>2008</v>
      </c>
      <c r="S115" s="3">
        <v>246</v>
      </c>
      <c r="U115" t="str">
        <f>IF(Ecommerce_Sales[[#This Row],[Delivery_Time_Days]]&gt;7,"Delay",IF(Ecommerce_Sales[[#This Row],[Delivery_Time_Days]] = 0,"No delivery",IF(Ecommerce_Sales[[#This Row],[Delivery_Time_Days]]&lt;=7,"On-time")))</f>
        <v>No delivery</v>
      </c>
      <c r="V115" s="7">
        <f>Ecommerce_Sales[[#This Row],[Profit]]/Ecommerce_Sales[[#This Row],[Total_Price]]</f>
        <v>0.2501622323166775</v>
      </c>
      <c r="W115" s="3">
        <v>771</v>
      </c>
      <c r="X115" s="3"/>
    </row>
    <row r="116" spans="1:24" x14ac:dyDescent="0.25">
      <c r="A116" s="1" t="s">
        <v>2322</v>
      </c>
      <c r="B116" s="1" t="s">
        <v>1017</v>
      </c>
      <c r="C116" s="1" t="s">
        <v>1018</v>
      </c>
      <c r="D116" s="1" t="s">
        <v>2323</v>
      </c>
      <c r="E116" s="1" t="s">
        <v>1954</v>
      </c>
      <c r="F116" s="2">
        <v>45197</v>
      </c>
      <c r="G116" s="2">
        <v>45352</v>
      </c>
      <c r="H116" s="2" t="str">
        <f>TEXT(Ecommerce_Sales[[#This Row],[Order_Date]],"mmmm")</f>
        <v>March</v>
      </c>
      <c r="I116" s="2" t="str">
        <f>TEXT(Ecommerce_Sales[[#This Row],[Order_Date]],"yyyy")</f>
        <v>2024</v>
      </c>
      <c r="J116" s="2" t="str">
        <f>TEXT(Ecommerce_Sales[[#This Row],[Order_Date]],"mmmm")</f>
        <v>March</v>
      </c>
      <c r="K116" s="1" t="s">
        <v>1947</v>
      </c>
      <c r="L116" s="1" t="s">
        <v>2324</v>
      </c>
      <c r="M116" s="1" t="s">
        <v>1977</v>
      </c>
      <c r="N116" s="1" t="s">
        <v>1978</v>
      </c>
      <c r="O116" s="3">
        <v>389</v>
      </c>
      <c r="P116">
        <v>5</v>
      </c>
      <c r="Q116" s="3">
        <v>1943</v>
      </c>
      <c r="R116" s="1" t="s">
        <v>2012</v>
      </c>
      <c r="S116" s="3">
        <v>257</v>
      </c>
      <c r="T116">
        <v>6</v>
      </c>
      <c r="U116" t="str">
        <f>IF(Ecommerce_Sales[[#This Row],[Delivery_Time_Days]]&gt;7,"Delay",IF(Ecommerce_Sales[[#This Row],[Delivery_Time_Days]] = 0,"No delivery",IF(Ecommerce_Sales[[#This Row],[Delivery_Time_Days]]&lt;=7,"On-time")))</f>
        <v>On-time</v>
      </c>
      <c r="V116" s="7">
        <f>Ecommerce_Sales[[#This Row],[Profit]]/Ecommerce_Sales[[#This Row],[Total_Price]]</f>
        <v>0.34997426659804426</v>
      </c>
      <c r="W116" s="3">
        <v>680</v>
      </c>
      <c r="X116" s="3"/>
    </row>
    <row r="117" spans="1:24" x14ac:dyDescent="0.25">
      <c r="A117" s="1" t="s">
        <v>2325</v>
      </c>
      <c r="B117" s="1" t="s">
        <v>1091</v>
      </c>
      <c r="C117" s="1" t="s">
        <v>1092</v>
      </c>
      <c r="D117" s="1" t="s">
        <v>2326</v>
      </c>
      <c r="E117" s="1" t="s">
        <v>2005</v>
      </c>
      <c r="F117" s="2">
        <v>45011</v>
      </c>
      <c r="G117" s="2">
        <v>45089</v>
      </c>
      <c r="H117" s="2" t="str">
        <f>TEXT(Ecommerce_Sales[[#This Row],[Order_Date]],"mmmm")</f>
        <v>June</v>
      </c>
      <c r="I117" s="2" t="str">
        <f>TEXT(Ecommerce_Sales[[#This Row],[Order_Date]],"yyyy")</f>
        <v>2023</v>
      </c>
      <c r="J117" s="2" t="str">
        <f>TEXT(Ecommerce_Sales[[#This Row],[Order_Date]],"mmmm")</f>
        <v>June</v>
      </c>
      <c r="K117" s="1" t="s">
        <v>1947</v>
      </c>
      <c r="L117" s="1" t="s">
        <v>2327</v>
      </c>
      <c r="M117" s="1" t="s">
        <v>2026</v>
      </c>
      <c r="N117" s="1" t="s">
        <v>1978</v>
      </c>
      <c r="O117" s="3">
        <v>1041</v>
      </c>
      <c r="P117">
        <v>1</v>
      </c>
      <c r="Q117" s="3">
        <v>1041</v>
      </c>
      <c r="R117" s="1" t="s">
        <v>1958</v>
      </c>
      <c r="S117" s="3">
        <v>58</v>
      </c>
      <c r="T117">
        <v>8</v>
      </c>
      <c r="U117" t="str">
        <f>IF(Ecommerce_Sales[[#This Row],[Delivery_Time_Days]]&gt;7,"Delay",IF(Ecommerce_Sales[[#This Row],[Delivery_Time_Days]] = 0,"No delivery",IF(Ecommerce_Sales[[#This Row],[Delivery_Time_Days]]&lt;=7,"On-time")))</f>
        <v>Delay</v>
      </c>
      <c r="V117" s="7">
        <f>Ecommerce_Sales[[#This Row],[Profit]]/Ecommerce_Sales[[#This Row],[Total_Price]]</f>
        <v>0.34966378482228627</v>
      </c>
      <c r="W117" s="3">
        <v>364</v>
      </c>
      <c r="X117" s="3"/>
    </row>
    <row r="118" spans="1:24" x14ac:dyDescent="0.25">
      <c r="A118" s="1" t="s">
        <v>2328</v>
      </c>
      <c r="B118" s="1" t="s">
        <v>614</v>
      </c>
      <c r="C118" s="1" t="s">
        <v>615</v>
      </c>
      <c r="D118" s="1" t="s">
        <v>2329</v>
      </c>
      <c r="E118" s="1" t="s">
        <v>1946</v>
      </c>
      <c r="F118" s="2">
        <v>45205</v>
      </c>
      <c r="G118" s="2">
        <v>45112</v>
      </c>
      <c r="H118" s="2" t="str">
        <f>TEXT(Ecommerce_Sales[[#This Row],[Order_Date]],"mmmm")</f>
        <v>July</v>
      </c>
      <c r="I118" s="2" t="str">
        <f>TEXT(Ecommerce_Sales[[#This Row],[Order_Date]],"yyyy")</f>
        <v>2023</v>
      </c>
      <c r="J118" s="2" t="str">
        <f>TEXT(Ecommerce_Sales[[#This Row],[Order_Date]],"mmmm")</f>
        <v>July</v>
      </c>
      <c r="K118" s="1" t="s">
        <v>1947</v>
      </c>
      <c r="L118" s="1" t="s">
        <v>2330</v>
      </c>
      <c r="M118" s="1" t="s">
        <v>1988</v>
      </c>
      <c r="N118" s="1" t="s">
        <v>1989</v>
      </c>
      <c r="O118" s="3">
        <v>174</v>
      </c>
      <c r="P118">
        <v>5</v>
      </c>
      <c r="Q118" s="3">
        <v>870</v>
      </c>
      <c r="R118" s="1" t="s">
        <v>1958</v>
      </c>
      <c r="S118" s="3">
        <v>124</v>
      </c>
      <c r="T118">
        <v>10</v>
      </c>
      <c r="U118" t="str">
        <f>IF(Ecommerce_Sales[[#This Row],[Delivery_Time_Days]]&gt;7,"Delay",IF(Ecommerce_Sales[[#This Row],[Delivery_Time_Days]] = 0,"No delivery",IF(Ecommerce_Sales[[#This Row],[Delivery_Time_Days]]&lt;=7,"On-time")))</f>
        <v>Delay</v>
      </c>
      <c r="V118" s="7">
        <f>Ecommerce_Sales[[#This Row],[Profit]]/Ecommerce_Sales[[#This Row],[Total_Price]]</f>
        <v>0.24942528735632183</v>
      </c>
      <c r="W118" s="3">
        <v>217</v>
      </c>
      <c r="X118" s="3"/>
    </row>
    <row r="119" spans="1:24" x14ac:dyDescent="0.25">
      <c r="A119" s="1" t="s">
        <v>2331</v>
      </c>
      <c r="B119" s="1" t="s">
        <v>84</v>
      </c>
      <c r="C119" s="1" t="s">
        <v>85</v>
      </c>
      <c r="D119" s="1" t="s">
        <v>2332</v>
      </c>
      <c r="E119" s="1" t="s">
        <v>1996</v>
      </c>
      <c r="F119" s="2">
        <v>45111</v>
      </c>
      <c r="G119" s="2">
        <v>45051</v>
      </c>
      <c r="H119" s="2" t="str">
        <f>TEXT(Ecommerce_Sales[[#This Row],[Order_Date]],"mmmm")</f>
        <v>May</v>
      </c>
      <c r="I119" s="2" t="str">
        <f>TEXT(Ecommerce_Sales[[#This Row],[Order_Date]],"yyyy")</f>
        <v>2023</v>
      </c>
      <c r="J119" s="2" t="str">
        <f>TEXT(Ecommerce_Sales[[#This Row],[Order_Date]],"mmmm")</f>
        <v>May</v>
      </c>
      <c r="K119" s="1" t="s">
        <v>1947</v>
      </c>
      <c r="L119" s="1" t="s">
        <v>2333</v>
      </c>
      <c r="M119" s="1" t="s">
        <v>2072</v>
      </c>
      <c r="N119" s="1" t="s">
        <v>1950</v>
      </c>
      <c r="O119" s="3">
        <v>851</v>
      </c>
      <c r="P119">
        <v>4</v>
      </c>
      <c r="Q119" s="3">
        <v>3404</v>
      </c>
      <c r="R119" s="1" t="s">
        <v>1958</v>
      </c>
      <c r="S119" s="3">
        <v>368</v>
      </c>
      <c r="T119">
        <v>6</v>
      </c>
      <c r="U119" t="str">
        <f>IF(Ecommerce_Sales[[#This Row],[Delivery_Time_Days]]&gt;7,"Delay",IF(Ecommerce_Sales[[#This Row],[Delivery_Time_Days]] = 0,"No delivery",IF(Ecommerce_Sales[[#This Row],[Delivery_Time_Days]]&lt;=7,"On-time")))</f>
        <v>On-time</v>
      </c>
      <c r="V119" s="7">
        <f>Ecommerce_Sales[[#This Row],[Profit]]/Ecommerce_Sales[[#This Row],[Total_Price]]</f>
        <v>0.40011750881316099</v>
      </c>
      <c r="W119" s="3">
        <v>1362</v>
      </c>
      <c r="X119" s="3"/>
    </row>
    <row r="120" spans="1:24" x14ac:dyDescent="0.25">
      <c r="A120" s="1" t="s">
        <v>2334</v>
      </c>
      <c r="B120" s="1" t="s">
        <v>264</v>
      </c>
      <c r="C120" s="1" t="s">
        <v>265</v>
      </c>
      <c r="D120" s="1" t="s">
        <v>2335</v>
      </c>
      <c r="E120" s="1" t="s">
        <v>1946</v>
      </c>
      <c r="F120" s="2">
        <v>44945</v>
      </c>
      <c r="G120" s="2">
        <v>45649</v>
      </c>
      <c r="H120" s="2" t="str">
        <f>TEXT(Ecommerce_Sales[[#This Row],[Order_Date]],"mmmm")</f>
        <v>December</v>
      </c>
      <c r="I120" s="2" t="str">
        <f>TEXT(Ecommerce_Sales[[#This Row],[Order_Date]],"yyyy")</f>
        <v>2024</v>
      </c>
      <c r="J120" s="2" t="str">
        <f>TEXT(Ecommerce_Sales[[#This Row],[Order_Date]],"mmmm")</f>
        <v>December</v>
      </c>
      <c r="K120" s="1" t="s">
        <v>1947</v>
      </c>
      <c r="L120" s="1" t="s">
        <v>2336</v>
      </c>
      <c r="M120" s="1" t="s">
        <v>2072</v>
      </c>
      <c r="N120" s="1" t="s">
        <v>1950</v>
      </c>
      <c r="O120" s="3">
        <v>104</v>
      </c>
      <c r="P120">
        <v>10</v>
      </c>
      <c r="Q120" s="3">
        <v>1043</v>
      </c>
      <c r="R120" s="1" t="s">
        <v>2008</v>
      </c>
      <c r="S120" s="3">
        <v>82</v>
      </c>
      <c r="T120">
        <v>2</v>
      </c>
      <c r="U120" t="str">
        <f>IF(Ecommerce_Sales[[#This Row],[Delivery_Time_Days]]&gt;7,"Delay",IF(Ecommerce_Sales[[#This Row],[Delivery_Time_Days]] = 0,"No delivery",IF(Ecommerce_Sales[[#This Row],[Delivery_Time_Days]]&lt;=7,"On-time")))</f>
        <v>On-time</v>
      </c>
      <c r="V120" s="7">
        <f>Ecommerce_Sales[[#This Row],[Profit]]/Ecommerce_Sales[[#This Row],[Total_Price]]</f>
        <v>0.39980824544582932</v>
      </c>
      <c r="W120" s="3">
        <v>417</v>
      </c>
      <c r="X120" s="3"/>
    </row>
    <row r="121" spans="1:24" x14ac:dyDescent="0.25">
      <c r="A121" s="1" t="s">
        <v>2337</v>
      </c>
      <c r="B121" s="1" t="s">
        <v>1211</v>
      </c>
      <c r="C121" s="1" t="s">
        <v>1212</v>
      </c>
      <c r="D121" s="1" t="s">
        <v>2338</v>
      </c>
      <c r="E121" s="1" t="s">
        <v>1946</v>
      </c>
      <c r="F121" s="2">
        <v>45040</v>
      </c>
      <c r="G121" s="2">
        <v>45481</v>
      </c>
      <c r="H121" s="2" t="str">
        <f>TEXT(Ecommerce_Sales[[#This Row],[Order_Date]],"mmmm")</f>
        <v>July</v>
      </c>
      <c r="I121" s="2" t="str">
        <f>TEXT(Ecommerce_Sales[[#This Row],[Order_Date]],"yyyy")</f>
        <v>2024</v>
      </c>
      <c r="J121" s="2" t="str">
        <f>TEXT(Ecommerce_Sales[[#This Row],[Order_Date]],"mmmm")</f>
        <v>July</v>
      </c>
      <c r="K121" s="1" t="s">
        <v>1947</v>
      </c>
      <c r="L121" s="1" t="s">
        <v>2339</v>
      </c>
      <c r="M121" s="1" t="s">
        <v>1977</v>
      </c>
      <c r="N121" s="1" t="s">
        <v>1978</v>
      </c>
      <c r="O121" s="3">
        <v>114</v>
      </c>
      <c r="P121">
        <v>5</v>
      </c>
      <c r="Q121" s="3">
        <v>571</v>
      </c>
      <c r="R121" s="1" t="s">
        <v>2008</v>
      </c>
      <c r="S121" s="3">
        <v>59</v>
      </c>
      <c r="T121">
        <v>3</v>
      </c>
      <c r="U121" t="str">
        <f>IF(Ecommerce_Sales[[#This Row],[Delivery_Time_Days]]&gt;7,"Delay",IF(Ecommerce_Sales[[#This Row],[Delivery_Time_Days]] = 0,"No delivery",IF(Ecommerce_Sales[[#This Row],[Delivery_Time_Days]]&lt;=7,"On-time")))</f>
        <v>On-time</v>
      </c>
      <c r="V121" s="7">
        <f>Ecommerce_Sales[[#This Row],[Profit]]/Ecommerce_Sales[[#This Row],[Total_Price]]</f>
        <v>0.35026269702276708</v>
      </c>
      <c r="W121" s="3">
        <v>200</v>
      </c>
      <c r="X121" s="3"/>
    </row>
    <row r="122" spans="1:24" x14ac:dyDescent="0.25">
      <c r="A122" s="1" t="s">
        <v>2340</v>
      </c>
      <c r="B122" s="1" t="s">
        <v>1169</v>
      </c>
      <c r="C122" s="1" t="s">
        <v>1170</v>
      </c>
      <c r="D122" s="1" t="s">
        <v>2135</v>
      </c>
      <c r="E122" s="1" t="s">
        <v>1996</v>
      </c>
      <c r="F122" s="2">
        <v>45582</v>
      </c>
      <c r="G122" s="2">
        <v>45429</v>
      </c>
      <c r="H122" s="2" t="str">
        <f>TEXT(Ecommerce_Sales[[#This Row],[Order_Date]],"mmmm")</f>
        <v>May</v>
      </c>
      <c r="I122" s="2" t="str">
        <f>TEXT(Ecommerce_Sales[[#This Row],[Order_Date]],"yyyy")</f>
        <v>2024</v>
      </c>
      <c r="J122" s="2" t="str">
        <f>TEXT(Ecommerce_Sales[[#This Row],[Order_Date]],"mmmm")</f>
        <v>May</v>
      </c>
      <c r="K122" s="1" t="s">
        <v>1947</v>
      </c>
      <c r="L122" s="1" t="s">
        <v>2341</v>
      </c>
      <c r="M122" s="1" t="s">
        <v>2104</v>
      </c>
      <c r="N122" s="1" t="s">
        <v>1978</v>
      </c>
      <c r="O122" s="3">
        <v>21</v>
      </c>
      <c r="P122">
        <v>2</v>
      </c>
      <c r="Q122" s="3">
        <v>43</v>
      </c>
      <c r="R122" s="1" t="s">
        <v>1958</v>
      </c>
      <c r="S122" s="3">
        <v>5</v>
      </c>
      <c r="T122">
        <v>9</v>
      </c>
      <c r="U122" t="str">
        <f>IF(Ecommerce_Sales[[#This Row],[Delivery_Time_Days]]&gt;7,"Delay",IF(Ecommerce_Sales[[#This Row],[Delivery_Time_Days]] = 0,"No delivery",IF(Ecommerce_Sales[[#This Row],[Delivery_Time_Days]]&lt;=7,"On-time")))</f>
        <v>Delay</v>
      </c>
      <c r="V122" s="7">
        <f>Ecommerce_Sales[[#This Row],[Profit]]/Ecommerce_Sales[[#This Row],[Total_Price]]</f>
        <v>0.34883720930232559</v>
      </c>
      <c r="W122" s="3">
        <v>15</v>
      </c>
      <c r="X122" s="3"/>
    </row>
    <row r="123" spans="1:24" x14ac:dyDescent="0.25">
      <c r="A123" s="1" t="s">
        <v>2342</v>
      </c>
      <c r="B123" s="1" t="s">
        <v>148</v>
      </c>
      <c r="C123" s="1" t="s">
        <v>664</v>
      </c>
      <c r="D123" s="1" t="s">
        <v>2343</v>
      </c>
      <c r="E123" s="1" t="s">
        <v>1966</v>
      </c>
      <c r="F123" s="2">
        <v>45565</v>
      </c>
      <c r="G123" s="2">
        <v>45617</v>
      </c>
      <c r="H123" s="2" t="str">
        <f>TEXT(Ecommerce_Sales[[#This Row],[Order_Date]],"mmmm")</f>
        <v>November</v>
      </c>
      <c r="I123" s="2" t="str">
        <f>TEXT(Ecommerce_Sales[[#This Row],[Order_Date]],"yyyy")</f>
        <v>2024</v>
      </c>
      <c r="J123" s="2" t="str">
        <f>TEXT(Ecommerce_Sales[[#This Row],[Order_Date]],"mmmm")</f>
        <v>November</v>
      </c>
      <c r="K123" s="1" t="s">
        <v>1947</v>
      </c>
      <c r="L123" s="1" t="s">
        <v>2344</v>
      </c>
      <c r="M123" s="1" t="s">
        <v>2065</v>
      </c>
      <c r="N123" s="1" t="s">
        <v>1978</v>
      </c>
      <c r="O123" s="3">
        <v>1415</v>
      </c>
      <c r="P123">
        <v>6</v>
      </c>
      <c r="Q123" s="3">
        <v>8492</v>
      </c>
      <c r="R123" s="1" t="s">
        <v>1958</v>
      </c>
      <c r="S123" s="3">
        <v>460</v>
      </c>
      <c r="T123">
        <v>2</v>
      </c>
      <c r="U123" t="str">
        <f>IF(Ecommerce_Sales[[#This Row],[Delivery_Time_Days]]&gt;7,"Delay",IF(Ecommerce_Sales[[#This Row],[Delivery_Time_Days]] = 0,"No delivery",IF(Ecommerce_Sales[[#This Row],[Delivery_Time_Days]]&lt;=7,"On-time")))</f>
        <v>On-time</v>
      </c>
      <c r="V123" s="7">
        <f>Ecommerce_Sales[[#This Row],[Profit]]/Ecommerce_Sales[[#This Row],[Total_Price]]</f>
        <v>0.34997644842204428</v>
      </c>
      <c r="W123" s="3">
        <v>2972</v>
      </c>
      <c r="X123" s="3"/>
    </row>
    <row r="124" spans="1:24" x14ac:dyDescent="0.25">
      <c r="A124" s="1" t="s">
        <v>2345</v>
      </c>
      <c r="B124" s="1" t="s">
        <v>1924</v>
      </c>
      <c r="C124" s="1" t="s">
        <v>1925</v>
      </c>
      <c r="D124" s="1" t="s">
        <v>2346</v>
      </c>
      <c r="E124" s="1" t="s">
        <v>1966</v>
      </c>
      <c r="F124" s="2">
        <v>45547</v>
      </c>
      <c r="G124" s="2">
        <v>45085</v>
      </c>
      <c r="H124" s="2" t="str">
        <f>TEXT(Ecommerce_Sales[[#This Row],[Order_Date]],"mmmm")</f>
        <v>June</v>
      </c>
      <c r="I124" s="2" t="str">
        <f>TEXT(Ecommerce_Sales[[#This Row],[Order_Date]],"yyyy")</f>
        <v>2023</v>
      </c>
      <c r="J124" s="2" t="str">
        <f>TEXT(Ecommerce_Sales[[#This Row],[Order_Date]],"mmmm")</f>
        <v>June</v>
      </c>
      <c r="K124" s="1" t="s">
        <v>1947</v>
      </c>
      <c r="L124" s="1" t="s">
        <v>2347</v>
      </c>
      <c r="M124" s="1" t="s">
        <v>1968</v>
      </c>
      <c r="N124" s="1" t="s">
        <v>1957</v>
      </c>
      <c r="O124" s="3">
        <v>102</v>
      </c>
      <c r="P124">
        <v>2</v>
      </c>
      <c r="Q124" s="3">
        <v>205</v>
      </c>
      <c r="R124" s="1" t="s">
        <v>1958</v>
      </c>
      <c r="S124" s="3">
        <v>24</v>
      </c>
      <c r="T124">
        <v>8</v>
      </c>
      <c r="U124" t="str">
        <f>IF(Ecommerce_Sales[[#This Row],[Delivery_Time_Days]]&gt;7,"Delay",IF(Ecommerce_Sales[[#This Row],[Delivery_Time_Days]] = 0,"No delivery",IF(Ecommerce_Sales[[#This Row],[Delivery_Time_Days]]&lt;=7,"On-time")))</f>
        <v>Delay</v>
      </c>
      <c r="V124" s="7">
        <f>Ecommerce_Sales[[#This Row],[Profit]]/Ecommerce_Sales[[#This Row],[Total_Price]]</f>
        <v>0.15121951219512195</v>
      </c>
      <c r="W124" s="3">
        <v>31</v>
      </c>
      <c r="X124" s="3"/>
    </row>
    <row r="125" spans="1:24" x14ac:dyDescent="0.25">
      <c r="A125" s="1" t="s">
        <v>2348</v>
      </c>
      <c r="B125" s="1" t="s">
        <v>1612</v>
      </c>
      <c r="C125" s="1" t="s">
        <v>1613</v>
      </c>
      <c r="D125" s="1" t="s">
        <v>2349</v>
      </c>
      <c r="E125" s="1" t="s">
        <v>1966</v>
      </c>
      <c r="F125" s="2">
        <v>45597</v>
      </c>
      <c r="G125" s="2">
        <v>45169</v>
      </c>
      <c r="H125" s="2" t="str">
        <f>TEXT(Ecommerce_Sales[[#This Row],[Order_Date]],"mmmm")</f>
        <v>August</v>
      </c>
      <c r="I125" s="2" t="str">
        <f>TEXT(Ecommerce_Sales[[#This Row],[Order_Date]],"yyyy")</f>
        <v>2023</v>
      </c>
      <c r="J125" s="2" t="str">
        <f>TEXT(Ecommerce_Sales[[#This Row],[Order_Date]],"mmmm")</f>
        <v>August</v>
      </c>
      <c r="K125" s="1" t="s">
        <v>1947</v>
      </c>
      <c r="L125" s="1" t="s">
        <v>2350</v>
      </c>
      <c r="M125" s="1" t="s">
        <v>2043</v>
      </c>
      <c r="N125" s="1" t="s">
        <v>1989</v>
      </c>
      <c r="O125" s="3">
        <v>1039</v>
      </c>
      <c r="P125">
        <v>2</v>
      </c>
      <c r="Q125" s="3">
        <v>2078</v>
      </c>
      <c r="R125" s="1" t="s">
        <v>1951</v>
      </c>
      <c r="S125" s="3">
        <v>115</v>
      </c>
      <c r="T125">
        <v>10</v>
      </c>
      <c r="U125" t="str">
        <f>IF(Ecommerce_Sales[[#This Row],[Delivery_Time_Days]]&gt;7,"Delay",IF(Ecommerce_Sales[[#This Row],[Delivery_Time_Days]] = 0,"No delivery",IF(Ecommerce_Sales[[#This Row],[Delivery_Time_Days]]&lt;=7,"On-time")))</f>
        <v>Delay</v>
      </c>
      <c r="V125" s="7">
        <f>Ecommerce_Sales[[#This Row],[Profit]]/Ecommerce_Sales[[#This Row],[Total_Price]]</f>
        <v>0.24975938402309913</v>
      </c>
      <c r="W125" s="3">
        <v>519</v>
      </c>
      <c r="X125" s="3"/>
    </row>
    <row r="126" spans="1:24" x14ac:dyDescent="0.25">
      <c r="A126" s="1" t="s">
        <v>2351</v>
      </c>
      <c r="B126" s="1" t="s">
        <v>390</v>
      </c>
      <c r="C126" s="1" t="s">
        <v>391</v>
      </c>
      <c r="D126" s="1" t="s">
        <v>2352</v>
      </c>
      <c r="E126" s="1" t="s">
        <v>1966</v>
      </c>
      <c r="F126" s="2">
        <v>45102</v>
      </c>
      <c r="G126" s="2">
        <v>45628</v>
      </c>
      <c r="H126" s="2" t="str">
        <f>TEXT(Ecommerce_Sales[[#This Row],[Order_Date]],"mmmm")</f>
        <v>December</v>
      </c>
      <c r="I126" s="2" t="str">
        <f>TEXT(Ecommerce_Sales[[#This Row],[Order_Date]],"yyyy")</f>
        <v>2024</v>
      </c>
      <c r="J126" s="2" t="str">
        <f>TEXT(Ecommerce_Sales[[#This Row],[Order_Date]],"mmmm")</f>
        <v>December</v>
      </c>
      <c r="K126" s="1" t="s">
        <v>1947</v>
      </c>
      <c r="L126" s="1" t="s">
        <v>2353</v>
      </c>
      <c r="M126" s="1" t="s">
        <v>1998</v>
      </c>
      <c r="N126" s="1" t="s">
        <v>1973</v>
      </c>
      <c r="O126" s="3">
        <v>540</v>
      </c>
      <c r="P126">
        <v>8</v>
      </c>
      <c r="Q126" s="3">
        <v>4320</v>
      </c>
      <c r="R126" s="1" t="s">
        <v>1958</v>
      </c>
      <c r="S126" s="3">
        <v>589</v>
      </c>
      <c r="T126">
        <v>3</v>
      </c>
      <c r="U126" t="str">
        <f>IF(Ecommerce_Sales[[#This Row],[Delivery_Time_Days]]&gt;7,"Delay",IF(Ecommerce_Sales[[#This Row],[Delivery_Time_Days]] = 0,"No delivery",IF(Ecommerce_Sales[[#This Row],[Delivery_Time_Days]]&lt;=7,"On-time")))</f>
        <v>On-time</v>
      </c>
      <c r="V126" s="7">
        <f>Ecommerce_Sales[[#This Row],[Profit]]/Ecommerce_Sales[[#This Row],[Total_Price]]</f>
        <v>0.3</v>
      </c>
      <c r="W126" s="3">
        <v>1296</v>
      </c>
      <c r="X126" s="3"/>
    </row>
    <row r="127" spans="1:24" x14ac:dyDescent="0.25">
      <c r="A127" s="1" t="s">
        <v>2354</v>
      </c>
      <c r="B127" s="1" t="s">
        <v>246</v>
      </c>
      <c r="C127" s="1" t="s">
        <v>1628</v>
      </c>
      <c r="D127" s="1" t="s">
        <v>2355</v>
      </c>
      <c r="E127" s="1" t="s">
        <v>2005</v>
      </c>
      <c r="F127" s="2">
        <v>44987</v>
      </c>
      <c r="G127" s="2">
        <v>45110</v>
      </c>
      <c r="H127" s="2" t="str">
        <f>TEXT(Ecommerce_Sales[[#This Row],[Order_Date]],"mmmm")</f>
        <v>July</v>
      </c>
      <c r="I127" s="2" t="str">
        <f>TEXT(Ecommerce_Sales[[#This Row],[Order_Date]],"yyyy")</f>
        <v>2023</v>
      </c>
      <c r="J127" s="2" t="str">
        <f>TEXT(Ecommerce_Sales[[#This Row],[Order_Date]],"mmmm")</f>
        <v>July</v>
      </c>
      <c r="K127" s="1" t="s">
        <v>1947</v>
      </c>
      <c r="L127" s="1" t="s">
        <v>2356</v>
      </c>
      <c r="M127" s="1" t="s">
        <v>2047</v>
      </c>
      <c r="N127" s="1" t="s">
        <v>1989</v>
      </c>
      <c r="O127" s="3">
        <v>569</v>
      </c>
      <c r="P127">
        <v>1</v>
      </c>
      <c r="Q127" s="3">
        <v>569</v>
      </c>
      <c r="R127" s="1" t="s">
        <v>2008</v>
      </c>
      <c r="S127" s="3">
        <v>43</v>
      </c>
      <c r="T127">
        <v>3</v>
      </c>
      <c r="U127" t="str">
        <f>IF(Ecommerce_Sales[[#This Row],[Delivery_Time_Days]]&gt;7,"Delay",IF(Ecommerce_Sales[[#This Row],[Delivery_Time_Days]] = 0,"No delivery",IF(Ecommerce_Sales[[#This Row],[Delivery_Time_Days]]&lt;=7,"On-time")))</f>
        <v>On-time</v>
      </c>
      <c r="V127" s="7">
        <f>Ecommerce_Sales[[#This Row],[Profit]]/Ecommerce_Sales[[#This Row],[Total_Price]]</f>
        <v>0.24956063268892795</v>
      </c>
      <c r="W127" s="3">
        <v>142</v>
      </c>
      <c r="X127" s="3"/>
    </row>
    <row r="128" spans="1:24" x14ac:dyDescent="0.25">
      <c r="A128" s="1" t="s">
        <v>2357</v>
      </c>
      <c r="B128" s="1" t="s">
        <v>1071</v>
      </c>
      <c r="C128" s="1" t="s">
        <v>1072</v>
      </c>
      <c r="D128" s="1" t="s">
        <v>2358</v>
      </c>
      <c r="E128" s="1" t="s">
        <v>1996</v>
      </c>
      <c r="F128" s="2">
        <v>45539</v>
      </c>
      <c r="G128" s="2">
        <v>45403</v>
      </c>
      <c r="H128" s="2" t="str">
        <f>TEXT(Ecommerce_Sales[[#This Row],[Order_Date]],"mmmm")</f>
        <v>April</v>
      </c>
      <c r="I128" s="2" t="str">
        <f>TEXT(Ecommerce_Sales[[#This Row],[Order_Date]],"yyyy")</f>
        <v>2024</v>
      </c>
      <c r="J128" s="2" t="str">
        <f>TEXT(Ecommerce_Sales[[#This Row],[Order_Date]],"mmmm")</f>
        <v>April</v>
      </c>
      <c r="K128" s="1" t="s">
        <v>1986</v>
      </c>
      <c r="L128" s="1" t="s">
        <v>2359</v>
      </c>
      <c r="M128" s="1" t="s">
        <v>2079</v>
      </c>
      <c r="N128" s="1" t="s">
        <v>1973</v>
      </c>
      <c r="O128" s="3">
        <v>125</v>
      </c>
      <c r="P128">
        <v>5</v>
      </c>
      <c r="Q128" s="3">
        <v>627</v>
      </c>
      <c r="R128" s="1" t="s">
        <v>1958</v>
      </c>
      <c r="S128" s="3">
        <v>35</v>
      </c>
      <c r="U128" t="str">
        <f>IF(Ecommerce_Sales[[#This Row],[Delivery_Time_Days]]&gt;7,"Delay",IF(Ecommerce_Sales[[#This Row],[Delivery_Time_Days]] = 0,"No delivery",IF(Ecommerce_Sales[[#This Row],[Delivery_Time_Days]]&lt;=7,"On-time")))</f>
        <v>No delivery</v>
      </c>
      <c r="V128" s="7">
        <f>Ecommerce_Sales[[#This Row],[Profit]]/Ecommerce_Sales[[#This Row],[Total_Price]]</f>
        <v>0.29984051036682613</v>
      </c>
      <c r="W128" s="3">
        <v>188</v>
      </c>
      <c r="X128" s="3"/>
    </row>
    <row r="129" spans="1:24" x14ac:dyDescent="0.25">
      <c r="A129" s="1" t="s">
        <v>2360</v>
      </c>
      <c r="B129" s="1" t="s">
        <v>1884</v>
      </c>
      <c r="C129" s="1" t="s">
        <v>1885</v>
      </c>
      <c r="D129" s="1" t="s">
        <v>2361</v>
      </c>
      <c r="E129" s="1" t="s">
        <v>1996</v>
      </c>
      <c r="F129" s="2">
        <v>45153</v>
      </c>
      <c r="G129" s="2">
        <v>45240</v>
      </c>
      <c r="H129" s="2" t="str">
        <f>TEXT(Ecommerce_Sales[[#This Row],[Order_Date]],"mmmm")</f>
        <v>November</v>
      </c>
      <c r="I129" s="2" t="str">
        <f>TEXT(Ecommerce_Sales[[#This Row],[Order_Date]],"yyyy")</f>
        <v>2023</v>
      </c>
      <c r="J129" s="2" t="str">
        <f>TEXT(Ecommerce_Sales[[#This Row],[Order_Date]],"mmmm")</f>
        <v>November</v>
      </c>
      <c r="K129" s="1" t="s">
        <v>1992</v>
      </c>
      <c r="L129" s="1" t="s">
        <v>2362</v>
      </c>
      <c r="M129" s="1" t="s">
        <v>2065</v>
      </c>
      <c r="N129" s="1" t="s">
        <v>1978</v>
      </c>
      <c r="O129" s="3">
        <v>318</v>
      </c>
      <c r="P129">
        <v>6</v>
      </c>
      <c r="Q129" s="3">
        <v>1909</v>
      </c>
      <c r="R129" s="1" t="s">
        <v>1958</v>
      </c>
      <c r="S129" s="3">
        <v>253</v>
      </c>
      <c r="U129" t="str">
        <f>IF(Ecommerce_Sales[[#This Row],[Delivery_Time_Days]]&gt;7,"Delay",IF(Ecommerce_Sales[[#This Row],[Delivery_Time_Days]] = 0,"No delivery",IF(Ecommerce_Sales[[#This Row],[Delivery_Time_Days]]&lt;=7,"On-time")))</f>
        <v>No delivery</v>
      </c>
      <c r="V129" s="7">
        <f>Ecommerce_Sales[[#This Row],[Profit]]/Ecommerce_Sales[[#This Row],[Total_Price]]</f>
        <v>0.3499214248297538</v>
      </c>
      <c r="W129" s="3">
        <v>668</v>
      </c>
      <c r="X129" s="3"/>
    </row>
    <row r="130" spans="1:24" x14ac:dyDescent="0.25">
      <c r="A130" s="1" t="s">
        <v>2363</v>
      </c>
      <c r="B130" s="1" t="s">
        <v>1555</v>
      </c>
      <c r="C130" s="1" t="s">
        <v>1556</v>
      </c>
      <c r="D130" s="1" t="s">
        <v>2364</v>
      </c>
      <c r="E130" s="1" t="s">
        <v>1981</v>
      </c>
      <c r="F130" s="2">
        <v>45080</v>
      </c>
      <c r="G130" s="2">
        <v>45098</v>
      </c>
      <c r="H130" s="2" t="str">
        <f>TEXT(Ecommerce_Sales[[#This Row],[Order_Date]],"mmmm")</f>
        <v>June</v>
      </c>
      <c r="I130" s="2" t="str">
        <f>TEXT(Ecommerce_Sales[[#This Row],[Order_Date]],"yyyy")</f>
        <v>2023</v>
      </c>
      <c r="J130" s="2" t="str">
        <f>TEXT(Ecommerce_Sales[[#This Row],[Order_Date]],"mmmm")</f>
        <v>June</v>
      </c>
      <c r="K130" s="1" t="s">
        <v>1947</v>
      </c>
      <c r="L130" s="1" t="s">
        <v>2365</v>
      </c>
      <c r="M130" s="1" t="s">
        <v>2002</v>
      </c>
      <c r="N130" s="1" t="s">
        <v>1989</v>
      </c>
      <c r="O130" s="3">
        <v>206</v>
      </c>
      <c r="P130">
        <v>3</v>
      </c>
      <c r="Q130" s="3">
        <v>619</v>
      </c>
      <c r="R130" s="1" t="s">
        <v>2008</v>
      </c>
      <c r="S130" s="3">
        <v>48</v>
      </c>
      <c r="T130">
        <v>8</v>
      </c>
      <c r="U130" t="str">
        <f>IF(Ecommerce_Sales[[#This Row],[Delivery_Time_Days]]&gt;7,"Delay",IF(Ecommerce_Sales[[#This Row],[Delivery_Time_Days]] = 0,"No delivery",IF(Ecommerce_Sales[[#This Row],[Delivery_Time_Days]]&lt;=7,"On-time")))</f>
        <v>Delay</v>
      </c>
      <c r="V130" s="7">
        <f>Ecommerce_Sales[[#This Row],[Profit]]/Ecommerce_Sales[[#This Row],[Total_Price]]</f>
        <v>0.25040387722132473</v>
      </c>
      <c r="W130" s="3">
        <v>155</v>
      </c>
      <c r="X130" s="3"/>
    </row>
    <row r="131" spans="1:24" x14ac:dyDescent="0.25">
      <c r="A131" s="1" t="s">
        <v>2366</v>
      </c>
      <c r="B131" s="1" t="s">
        <v>1041</v>
      </c>
      <c r="C131" s="1" t="s">
        <v>1042</v>
      </c>
      <c r="D131" s="1" t="s">
        <v>2367</v>
      </c>
      <c r="E131" s="1" t="s">
        <v>1981</v>
      </c>
      <c r="F131" s="2">
        <v>45265</v>
      </c>
      <c r="G131" s="2">
        <v>45566</v>
      </c>
      <c r="H131" s="2" t="str">
        <f>TEXT(Ecommerce_Sales[[#This Row],[Order_Date]],"mmmm")</f>
        <v>October</v>
      </c>
      <c r="I131" s="2" t="str">
        <f>TEXT(Ecommerce_Sales[[#This Row],[Order_Date]],"yyyy")</f>
        <v>2024</v>
      </c>
      <c r="J131" s="2" t="str">
        <f>TEXT(Ecommerce_Sales[[#This Row],[Order_Date]],"mmmm")</f>
        <v>October</v>
      </c>
      <c r="K131" s="1" t="s">
        <v>1986</v>
      </c>
      <c r="L131" s="1" t="s">
        <v>2368</v>
      </c>
      <c r="M131" s="1" t="s">
        <v>2047</v>
      </c>
      <c r="N131" s="1" t="s">
        <v>1989</v>
      </c>
      <c r="O131" s="3">
        <v>694</v>
      </c>
      <c r="P131">
        <v>6</v>
      </c>
      <c r="Q131" s="3">
        <v>4166</v>
      </c>
      <c r="R131" s="1" t="s">
        <v>1951</v>
      </c>
      <c r="S131" s="3">
        <v>288</v>
      </c>
      <c r="U131" t="str">
        <f>IF(Ecommerce_Sales[[#This Row],[Delivery_Time_Days]]&gt;7,"Delay",IF(Ecommerce_Sales[[#This Row],[Delivery_Time_Days]] = 0,"No delivery",IF(Ecommerce_Sales[[#This Row],[Delivery_Time_Days]]&lt;=7,"On-time")))</f>
        <v>No delivery</v>
      </c>
      <c r="V131" s="7">
        <f>Ecommerce_Sales[[#This Row],[Profit]]/Ecommerce_Sales[[#This Row],[Total_Price]]</f>
        <v>0.25012001920307247</v>
      </c>
      <c r="W131" s="3">
        <v>1042</v>
      </c>
      <c r="X131" s="3"/>
    </row>
    <row r="132" spans="1:24" x14ac:dyDescent="0.25">
      <c r="A132" s="1" t="s">
        <v>2369</v>
      </c>
      <c r="B132" s="1" t="s">
        <v>513</v>
      </c>
      <c r="C132" s="1" t="s">
        <v>514</v>
      </c>
      <c r="D132" s="1" t="s">
        <v>2370</v>
      </c>
      <c r="E132" s="1" t="s">
        <v>1981</v>
      </c>
      <c r="F132" s="2">
        <v>45184</v>
      </c>
      <c r="G132" s="2">
        <v>45610</v>
      </c>
      <c r="H132" s="2" t="str">
        <f>TEXT(Ecommerce_Sales[[#This Row],[Order_Date]],"mmmm")</f>
        <v>November</v>
      </c>
      <c r="I132" s="2" t="str">
        <f>TEXT(Ecommerce_Sales[[#This Row],[Order_Date]],"yyyy")</f>
        <v>2024</v>
      </c>
      <c r="J132" s="2" t="str">
        <f>TEXT(Ecommerce_Sales[[#This Row],[Order_Date]],"mmmm")</f>
        <v>November</v>
      </c>
      <c r="K132" s="1" t="s">
        <v>1947</v>
      </c>
      <c r="L132" s="1" t="s">
        <v>2371</v>
      </c>
      <c r="M132" s="1" t="s">
        <v>1963</v>
      </c>
      <c r="N132" s="1" t="s">
        <v>1957</v>
      </c>
      <c r="O132" s="3">
        <v>732</v>
      </c>
      <c r="P132">
        <v>7</v>
      </c>
      <c r="Q132" s="3">
        <v>5127</v>
      </c>
      <c r="R132" s="1" t="s">
        <v>1958</v>
      </c>
      <c r="S132" s="3">
        <v>455</v>
      </c>
      <c r="T132">
        <v>6</v>
      </c>
      <c r="U132" t="str">
        <f>IF(Ecommerce_Sales[[#This Row],[Delivery_Time_Days]]&gt;7,"Delay",IF(Ecommerce_Sales[[#This Row],[Delivery_Time_Days]] = 0,"No delivery",IF(Ecommerce_Sales[[#This Row],[Delivery_Time_Days]]&lt;=7,"On-time")))</f>
        <v>On-time</v>
      </c>
      <c r="V132" s="7">
        <f>Ecommerce_Sales[[#This Row],[Profit]]/Ecommerce_Sales[[#This Row],[Total_Price]]</f>
        <v>0.14999024770821143</v>
      </c>
      <c r="W132" s="3">
        <v>769</v>
      </c>
      <c r="X132" s="3"/>
    </row>
    <row r="133" spans="1:24" x14ac:dyDescent="0.25">
      <c r="A133" s="1" t="s">
        <v>2372</v>
      </c>
      <c r="B133" s="1" t="s">
        <v>1586</v>
      </c>
      <c r="C133" s="1" t="s">
        <v>1587</v>
      </c>
      <c r="D133" s="1" t="s">
        <v>2373</v>
      </c>
      <c r="E133" s="1" t="s">
        <v>1954</v>
      </c>
      <c r="F133" s="2">
        <v>45081</v>
      </c>
      <c r="G133" s="2">
        <v>45245</v>
      </c>
      <c r="H133" s="2" t="str">
        <f>TEXT(Ecommerce_Sales[[#This Row],[Order_Date]],"mmmm")</f>
        <v>November</v>
      </c>
      <c r="I133" s="2" t="str">
        <f>TEXT(Ecommerce_Sales[[#This Row],[Order_Date]],"yyyy")</f>
        <v>2023</v>
      </c>
      <c r="J133" s="2" t="str">
        <f>TEXT(Ecommerce_Sales[[#This Row],[Order_Date]],"mmmm")</f>
        <v>November</v>
      </c>
      <c r="K133" s="1" t="s">
        <v>1947</v>
      </c>
      <c r="L133" s="1" t="s">
        <v>2374</v>
      </c>
      <c r="M133" s="1" t="s">
        <v>1988</v>
      </c>
      <c r="N133" s="1" t="s">
        <v>1989</v>
      </c>
      <c r="O133" s="3">
        <v>1037</v>
      </c>
      <c r="P133">
        <v>3</v>
      </c>
      <c r="Q133" s="3">
        <v>3110</v>
      </c>
      <c r="R133" s="1" t="s">
        <v>1951</v>
      </c>
      <c r="S133" s="3">
        <v>376</v>
      </c>
      <c r="T133">
        <v>3</v>
      </c>
      <c r="U133" t="str">
        <f>IF(Ecommerce_Sales[[#This Row],[Delivery_Time_Days]]&gt;7,"Delay",IF(Ecommerce_Sales[[#This Row],[Delivery_Time_Days]] = 0,"No delivery",IF(Ecommerce_Sales[[#This Row],[Delivery_Time_Days]]&lt;=7,"On-time")))</f>
        <v>On-time</v>
      </c>
      <c r="V133" s="7">
        <f>Ecommerce_Sales[[#This Row],[Profit]]/Ecommerce_Sales[[#This Row],[Total_Price]]</f>
        <v>0.25016077170418005</v>
      </c>
      <c r="W133" s="3">
        <v>778</v>
      </c>
      <c r="X133" s="3"/>
    </row>
    <row r="134" spans="1:24" x14ac:dyDescent="0.25">
      <c r="A134" s="1" t="s">
        <v>2375</v>
      </c>
      <c r="B134" s="1" t="s">
        <v>1205</v>
      </c>
      <c r="C134" s="1" t="s">
        <v>1206</v>
      </c>
      <c r="D134" s="1" t="s">
        <v>2376</v>
      </c>
      <c r="E134" s="1" t="s">
        <v>1961</v>
      </c>
      <c r="F134" s="2">
        <v>45373</v>
      </c>
      <c r="G134" s="2">
        <v>45511</v>
      </c>
      <c r="H134" s="2" t="str">
        <f>TEXT(Ecommerce_Sales[[#This Row],[Order_Date]],"mmmm")</f>
        <v>August</v>
      </c>
      <c r="I134" s="2" t="str">
        <f>TEXT(Ecommerce_Sales[[#This Row],[Order_Date]],"yyyy")</f>
        <v>2024</v>
      </c>
      <c r="J134" s="2" t="str">
        <f>TEXT(Ecommerce_Sales[[#This Row],[Order_Date]],"mmmm")</f>
        <v>August</v>
      </c>
      <c r="K134" s="1" t="s">
        <v>1992</v>
      </c>
      <c r="L134" s="1" t="s">
        <v>2377</v>
      </c>
      <c r="M134" s="1" t="s">
        <v>1956</v>
      </c>
      <c r="N134" s="1" t="s">
        <v>1957</v>
      </c>
      <c r="O134" s="3">
        <v>1181</v>
      </c>
      <c r="P134">
        <v>3</v>
      </c>
      <c r="Q134" s="3">
        <v>3542</v>
      </c>
      <c r="R134" s="1" t="s">
        <v>1958</v>
      </c>
      <c r="S134" s="3">
        <v>402</v>
      </c>
      <c r="U134" t="str">
        <f>IF(Ecommerce_Sales[[#This Row],[Delivery_Time_Days]]&gt;7,"Delay",IF(Ecommerce_Sales[[#This Row],[Delivery_Time_Days]] = 0,"No delivery",IF(Ecommerce_Sales[[#This Row],[Delivery_Time_Days]]&lt;=7,"On-time")))</f>
        <v>No delivery</v>
      </c>
      <c r="V134" s="7">
        <f>Ecommerce_Sales[[#This Row],[Profit]]/Ecommerce_Sales[[#This Row],[Total_Price]]</f>
        <v>0.14991530208921514</v>
      </c>
      <c r="W134" s="3">
        <v>531</v>
      </c>
      <c r="X134" s="3"/>
    </row>
    <row r="135" spans="1:24" x14ac:dyDescent="0.25">
      <c r="A135" s="1" t="s">
        <v>2378</v>
      </c>
      <c r="B135" s="1" t="s">
        <v>643</v>
      </c>
      <c r="C135" s="1" t="s">
        <v>644</v>
      </c>
      <c r="D135" s="1" t="s">
        <v>2379</v>
      </c>
      <c r="E135" s="1" t="s">
        <v>1946</v>
      </c>
      <c r="F135" s="2">
        <v>45473</v>
      </c>
      <c r="G135" s="2">
        <v>45100</v>
      </c>
      <c r="H135" s="2" t="str">
        <f>TEXT(Ecommerce_Sales[[#This Row],[Order_Date]],"mmmm")</f>
        <v>June</v>
      </c>
      <c r="I135" s="2" t="str">
        <f>TEXT(Ecommerce_Sales[[#This Row],[Order_Date]],"yyyy")</f>
        <v>2023</v>
      </c>
      <c r="J135" s="2" t="str">
        <f>TEXT(Ecommerce_Sales[[#This Row],[Order_Date]],"mmmm")</f>
        <v>June</v>
      </c>
      <c r="K135" s="1" t="s">
        <v>1947</v>
      </c>
      <c r="L135" s="1" t="s">
        <v>2380</v>
      </c>
      <c r="M135" s="1" t="s">
        <v>1983</v>
      </c>
      <c r="N135" s="1" t="s">
        <v>1950</v>
      </c>
      <c r="O135" s="3">
        <v>631</v>
      </c>
      <c r="P135">
        <v>3</v>
      </c>
      <c r="Q135" s="3">
        <v>1894</v>
      </c>
      <c r="R135" s="1" t="s">
        <v>1951</v>
      </c>
      <c r="S135" s="3">
        <v>117</v>
      </c>
      <c r="T135">
        <v>3</v>
      </c>
      <c r="U135" t="str">
        <f>IF(Ecommerce_Sales[[#This Row],[Delivery_Time_Days]]&gt;7,"Delay",IF(Ecommerce_Sales[[#This Row],[Delivery_Time_Days]] = 0,"No delivery",IF(Ecommerce_Sales[[#This Row],[Delivery_Time_Days]]&lt;=7,"On-time")))</f>
        <v>On-time</v>
      </c>
      <c r="V135" s="7">
        <f>Ecommerce_Sales[[#This Row],[Profit]]/Ecommerce_Sales[[#This Row],[Total_Price]]</f>
        <v>0.40021119324181625</v>
      </c>
      <c r="W135" s="3">
        <v>758</v>
      </c>
      <c r="X135" s="3"/>
    </row>
    <row r="136" spans="1:24" x14ac:dyDescent="0.25">
      <c r="A136" s="1" t="s">
        <v>2381</v>
      </c>
      <c r="B136" s="1" t="s">
        <v>1175</v>
      </c>
      <c r="C136" s="1" t="s">
        <v>1176</v>
      </c>
      <c r="D136" s="1" t="s">
        <v>2382</v>
      </c>
      <c r="E136" s="1" t="s">
        <v>1966</v>
      </c>
      <c r="F136" s="2">
        <v>45465</v>
      </c>
      <c r="G136" s="2">
        <v>45486</v>
      </c>
      <c r="H136" s="2" t="str">
        <f>TEXT(Ecommerce_Sales[[#This Row],[Order_Date]],"mmmm")</f>
        <v>July</v>
      </c>
      <c r="I136" s="2" t="str">
        <f>TEXT(Ecommerce_Sales[[#This Row],[Order_Date]],"yyyy")</f>
        <v>2024</v>
      </c>
      <c r="J136" s="2" t="str">
        <f>TEXT(Ecommerce_Sales[[#This Row],[Order_Date]],"mmmm")</f>
        <v>July</v>
      </c>
      <c r="K136" s="1" t="s">
        <v>1947</v>
      </c>
      <c r="L136" s="1" t="s">
        <v>2383</v>
      </c>
      <c r="M136" s="1" t="s">
        <v>2079</v>
      </c>
      <c r="N136" s="1" t="s">
        <v>1973</v>
      </c>
      <c r="O136" s="3">
        <v>126</v>
      </c>
      <c r="P136">
        <v>1</v>
      </c>
      <c r="Q136" s="3">
        <v>126</v>
      </c>
      <c r="R136" s="1" t="s">
        <v>1958</v>
      </c>
      <c r="S136" s="3">
        <v>12</v>
      </c>
      <c r="T136">
        <v>5</v>
      </c>
      <c r="U136" t="str">
        <f>IF(Ecommerce_Sales[[#This Row],[Delivery_Time_Days]]&gt;7,"Delay",IF(Ecommerce_Sales[[#This Row],[Delivery_Time_Days]] = 0,"No delivery",IF(Ecommerce_Sales[[#This Row],[Delivery_Time_Days]]&lt;=7,"On-time")))</f>
        <v>On-time</v>
      </c>
      <c r="V136" s="7">
        <f>Ecommerce_Sales[[#This Row],[Profit]]/Ecommerce_Sales[[#This Row],[Total_Price]]</f>
        <v>0.30158730158730157</v>
      </c>
      <c r="W136" s="3">
        <v>38</v>
      </c>
      <c r="X136" s="3"/>
    </row>
    <row r="137" spans="1:24" x14ac:dyDescent="0.25">
      <c r="A137" s="1" t="s">
        <v>2384</v>
      </c>
      <c r="B137" s="1" t="s">
        <v>0</v>
      </c>
      <c r="C137" s="1" t="s">
        <v>1</v>
      </c>
      <c r="D137" s="1" t="s">
        <v>2267</v>
      </c>
      <c r="E137" s="1" t="s">
        <v>1961</v>
      </c>
      <c r="F137" s="2">
        <v>45263</v>
      </c>
      <c r="G137" s="2">
        <v>45292</v>
      </c>
      <c r="H137" s="2" t="str">
        <f>TEXT(Ecommerce_Sales[[#This Row],[Order_Date]],"mmmm")</f>
        <v>January</v>
      </c>
      <c r="I137" s="2" t="str">
        <f>TEXT(Ecommerce_Sales[[#This Row],[Order_Date]],"yyyy")</f>
        <v>2024</v>
      </c>
      <c r="J137" s="2" t="str">
        <f>TEXT(Ecommerce_Sales[[#This Row],[Order_Date]],"mmmm")</f>
        <v>January</v>
      </c>
      <c r="K137" s="1" t="s">
        <v>1947</v>
      </c>
      <c r="L137" s="1" t="s">
        <v>2385</v>
      </c>
      <c r="M137" s="1" t="s">
        <v>2007</v>
      </c>
      <c r="N137" s="1" t="s">
        <v>1973</v>
      </c>
      <c r="O137" s="3">
        <v>815</v>
      </c>
      <c r="P137">
        <v>2</v>
      </c>
      <c r="Q137" s="3">
        <v>1631</v>
      </c>
      <c r="R137" s="1" t="s">
        <v>1951</v>
      </c>
      <c r="S137" s="3">
        <v>239</v>
      </c>
      <c r="T137">
        <v>4</v>
      </c>
      <c r="U137" t="str">
        <f>IF(Ecommerce_Sales[[#This Row],[Delivery_Time_Days]]&gt;7,"Delay",IF(Ecommerce_Sales[[#This Row],[Delivery_Time_Days]] = 0,"No delivery",IF(Ecommerce_Sales[[#This Row],[Delivery_Time_Days]]&lt;=7,"On-time")))</f>
        <v>On-time</v>
      </c>
      <c r="V137" s="7">
        <f>Ecommerce_Sales[[#This Row],[Profit]]/Ecommerce_Sales[[#This Row],[Total_Price]]</f>
        <v>0.2998160637645616</v>
      </c>
      <c r="W137" s="3">
        <v>489</v>
      </c>
      <c r="X137" s="3"/>
    </row>
    <row r="138" spans="1:24" x14ac:dyDescent="0.25">
      <c r="A138" s="1" t="s">
        <v>2386</v>
      </c>
      <c r="B138" s="1" t="s">
        <v>12</v>
      </c>
      <c r="C138" s="1" t="s">
        <v>13</v>
      </c>
      <c r="D138" s="1" t="s">
        <v>2387</v>
      </c>
      <c r="E138" s="1" t="s">
        <v>1981</v>
      </c>
      <c r="F138" s="2">
        <v>45304</v>
      </c>
      <c r="G138" s="2">
        <v>45005</v>
      </c>
      <c r="H138" s="2" t="str">
        <f>TEXT(Ecommerce_Sales[[#This Row],[Order_Date]],"mmmm")</f>
        <v>March</v>
      </c>
      <c r="I138" s="2" t="str">
        <f>TEXT(Ecommerce_Sales[[#This Row],[Order_Date]],"yyyy")</f>
        <v>2023</v>
      </c>
      <c r="J138" s="2" t="str">
        <f>TEXT(Ecommerce_Sales[[#This Row],[Order_Date]],"mmmm")</f>
        <v>March</v>
      </c>
      <c r="K138" s="1" t="s">
        <v>1947</v>
      </c>
      <c r="L138" s="1" t="s">
        <v>2388</v>
      </c>
      <c r="M138" s="1" t="s">
        <v>2007</v>
      </c>
      <c r="N138" s="1" t="s">
        <v>1973</v>
      </c>
      <c r="O138" s="3">
        <v>643</v>
      </c>
      <c r="P138">
        <v>1</v>
      </c>
      <c r="Q138" s="3">
        <v>643</v>
      </c>
      <c r="R138" s="1" t="s">
        <v>2016</v>
      </c>
      <c r="S138" s="3">
        <v>45</v>
      </c>
      <c r="T138">
        <v>6</v>
      </c>
      <c r="U138" t="str">
        <f>IF(Ecommerce_Sales[[#This Row],[Delivery_Time_Days]]&gt;7,"Delay",IF(Ecommerce_Sales[[#This Row],[Delivery_Time_Days]] = 0,"No delivery",IF(Ecommerce_Sales[[#This Row],[Delivery_Time_Days]]&lt;=7,"On-time")))</f>
        <v>On-time</v>
      </c>
      <c r="V138" s="7">
        <f>Ecommerce_Sales[[#This Row],[Profit]]/Ecommerce_Sales[[#This Row],[Total_Price]]</f>
        <v>0.30015552099533438</v>
      </c>
      <c r="W138" s="3">
        <v>193</v>
      </c>
      <c r="X138" s="3"/>
    </row>
    <row r="139" spans="1:24" x14ac:dyDescent="0.25">
      <c r="A139" s="1" t="s">
        <v>2389</v>
      </c>
      <c r="B139" s="1" t="s">
        <v>222</v>
      </c>
      <c r="C139" s="1" t="s">
        <v>223</v>
      </c>
      <c r="D139" s="1" t="s">
        <v>2390</v>
      </c>
      <c r="E139" s="1" t="s">
        <v>1996</v>
      </c>
      <c r="F139" s="2">
        <v>45391</v>
      </c>
      <c r="G139" s="2">
        <v>45630</v>
      </c>
      <c r="H139" s="2" t="str">
        <f>TEXT(Ecommerce_Sales[[#This Row],[Order_Date]],"mmmm")</f>
        <v>December</v>
      </c>
      <c r="I139" s="2" t="str">
        <f>TEXT(Ecommerce_Sales[[#This Row],[Order_Date]],"yyyy")</f>
        <v>2024</v>
      </c>
      <c r="J139" s="2" t="str">
        <f>TEXT(Ecommerce_Sales[[#This Row],[Order_Date]],"mmmm")</f>
        <v>December</v>
      </c>
      <c r="K139" s="1" t="s">
        <v>1986</v>
      </c>
      <c r="L139" s="1" t="s">
        <v>2391</v>
      </c>
      <c r="M139" s="1" t="s">
        <v>2007</v>
      </c>
      <c r="N139" s="1" t="s">
        <v>1973</v>
      </c>
      <c r="O139" s="3">
        <v>587</v>
      </c>
      <c r="P139">
        <v>8</v>
      </c>
      <c r="Q139" s="3">
        <v>4697</v>
      </c>
      <c r="R139" s="1" t="s">
        <v>1958</v>
      </c>
      <c r="S139" s="3">
        <v>274</v>
      </c>
      <c r="U139" t="str">
        <f>IF(Ecommerce_Sales[[#This Row],[Delivery_Time_Days]]&gt;7,"Delay",IF(Ecommerce_Sales[[#This Row],[Delivery_Time_Days]] = 0,"No delivery",IF(Ecommerce_Sales[[#This Row],[Delivery_Time_Days]]&lt;=7,"On-time")))</f>
        <v>No delivery</v>
      </c>
      <c r="V139" s="7">
        <f>Ecommerce_Sales[[#This Row],[Profit]]/Ecommerce_Sales[[#This Row],[Total_Price]]</f>
        <v>0.29997870981477537</v>
      </c>
      <c r="W139" s="3">
        <v>1409</v>
      </c>
      <c r="X139" s="3"/>
    </row>
    <row r="140" spans="1:24" x14ac:dyDescent="0.25">
      <c r="A140" s="1" t="s">
        <v>2392</v>
      </c>
      <c r="B140" s="1" t="s">
        <v>468</v>
      </c>
      <c r="C140" s="1" t="s">
        <v>469</v>
      </c>
      <c r="D140" s="1" t="s">
        <v>2393</v>
      </c>
      <c r="E140" s="1" t="s">
        <v>1981</v>
      </c>
      <c r="F140" s="2">
        <v>44945</v>
      </c>
      <c r="G140" s="2">
        <v>45370</v>
      </c>
      <c r="H140" s="2" t="str">
        <f>TEXT(Ecommerce_Sales[[#This Row],[Order_Date]],"mmmm")</f>
        <v>March</v>
      </c>
      <c r="I140" s="2" t="str">
        <f>TEXT(Ecommerce_Sales[[#This Row],[Order_Date]],"yyyy")</f>
        <v>2024</v>
      </c>
      <c r="J140" s="2" t="str">
        <f>TEXT(Ecommerce_Sales[[#This Row],[Order_Date]],"mmmm")</f>
        <v>March</v>
      </c>
      <c r="K140" s="1" t="s">
        <v>1947</v>
      </c>
      <c r="L140" s="1" t="s">
        <v>2394</v>
      </c>
      <c r="M140" s="1" t="s">
        <v>2065</v>
      </c>
      <c r="N140" s="1" t="s">
        <v>1978</v>
      </c>
      <c r="O140" s="3">
        <v>469</v>
      </c>
      <c r="P140">
        <v>1</v>
      </c>
      <c r="Q140" s="3">
        <v>469</v>
      </c>
      <c r="R140" s="1" t="s">
        <v>2008</v>
      </c>
      <c r="S140" s="3">
        <v>44</v>
      </c>
      <c r="T140">
        <v>7</v>
      </c>
      <c r="U140" t="str">
        <f>IF(Ecommerce_Sales[[#This Row],[Delivery_Time_Days]]&gt;7,"Delay",IF(Ecommerce_Sales[[#This Row],[Delivery_Time_Days]] = 0,"No delivery",IF(Ecommerce_Sales[[#This Row],[Delivery_Time_Days]]&lt;=7,"On-time")))</f>
        <v>On-time</v>
      </c>
      <c r="V140" s="7">
        <f>Ecommerce_Sales[[#This Row],[Profit]]/Ecommerce_Sales[[#This Row],[Total_Price]]</f>
        <v>0.34968017057569295</v>
      </c>
      <c r="W140" s="3">
        <v>164</v>
      </c>
      <c r="X140" s="3"/>
    </row>
    <row r="141" spans="1:24" x14ac:dyDescent="0.25">
      <c r="A141" s="1" t="s">
        <v>2395</v>
      </c>
      <c r="B141" s="1" t="s">
        <v>992</v>
      </c>
      <c r="C141" s="1" t="s">
        <v>993</v>
      </c>
      <c r="D141" s="1" t="s">
        <v>2396</v>
      </c>
      <c r="E141" s="1" t="s">
        <v>1996</v>
      </c>
      <c r="F141" s="2">
        <v>45493</v>
      </c>
      <c r="G141" s="2">
        <v>45215</v>
      </c>
      <c r="H141" s="2" t="str">
        <f>TEXT(Ecommerce_Sales[[#This Row],[Order_Date]],"mmmm")</f>
        <v>October</v>
      </c>
      <c r="I141" s="2" t="str">
        <f>TEXT(Ecommerce_Sales[[#This Row],[Order_Date]],"yyyy")</f>
        <v>2023</v>
      </c>
      <c r="J141" s="2" t="str">
        <f>TEXT(Ecommerce_Sales[[#This Row],[Order_Date]],"mmmm")</f>
        <v>October</v>
      </c>
      <c r="K141" s="1" t="s">
        <v>1947</v>
      </c>
      <c r="L141" s="1" t="s">
        <v>2397</v>
      </c>
      <c r="M141" s="1" t="s">
        <v>2043</v>
      </c>
      <c r="N141" s="1" t="s">
        <v>1989</v>
      </c>
      <c r="O141" s="3">
        <v>479</v>
      </c>
      <c r="P141">
        <v>2</v>
      </c>
      <c r="Q141" s="3">
        <v>958</v>
      </c>
      <c r="R141" s="1" t="s">
        <v>1951</v>
      </c>
      <c r="S141" s="3">
        <v>141</v>
      </c>
      <c r="T141">
        <v>7</v>
      </c>
      <c r="U141" t="str">
        <f>IF(Ecommerce_Sales[[#This Row],[Delivery_Time_Days]]&gt;7,"Delay",IF(Ecommerce_Sales[[#This Row],[Delivery_Time_Days]] = 0,"No delivery",IF(Ecommerce_Sales[[#This Row],[Delivery_Time_Days]]&lt;=7,"On-time")))</f>
        <v>On-time</v>
      </c>
      <c r="V141" s="7">
        <f>Ecommerce_Sales[[#This Row],[Profit]]/Ecommerce_Sales[[#This Row],[Total_Price]]</f>
        <v>0.24947807933194155</v>
      </c>
      <c r="W141" s="3">
        <v>239</v>
      </c>
      <c r="X141" s="3"/>
    </row>
    <row r="142" spans="1:24" x14ac:dyDescent="0.25">
      <c r="A142" s="1" t="s">
        <v>2398</v>
      </c>
      <c r="B142" s="1" t="s">
        <v>894</v>
      </c>
      <c r="C142" s="1" t="s">
        <v>895</v>
      </c>
      <c r="D142" s="1" t="s">
        <v>2102</v>
      </c>
      <c r="E142" s="1" t="s">
        <v>1966</v>
      </c>
      <c r="F142" s="2">
        <v>45311</v>
      </c>
      <c r="G142" s="2">
        <v>45174</v>
      </c>
      <c r="H142" s="2" t="str">
        <f>TEXT(Ecommerce_Sales[[#This Row],[Order_Date]],"mmmm")</f>
        <v>September</v>
      </c>
      <c r="I142" s="2" t="str">
        <f>TEXT(Ecommerce_Sales[[#This Row],[Order_Date]],"yyyy")</f>
        <v>2023</v>
      </c>
      <c r="J142" s="2" t="str">
        <f>TEXT(Ecommerce_Sales[[#This Row],[Order_Date]],"mmmm")</f>
        <v>September</v>
      </c>
      <c r="K142" s="1" t="s">
        <v>1947</v>
      </c>
      <c r="L142" s="1" t="s">
        <v>2399</v>
      </c>
      <c r="M142" s="1" t="s">
        <v>2043</v>
      </c>
      <c r="N142" s="1" t="s">
        <v>1989</v>
      </c>
      <c r="O142" s="3">
        <v>1078</v>
      </c>
      <c r="P142">
        <v>5</v>
      </c>
      <c r="Q142" s="3">
        <v>5391</v>
      </c>
      <c r="R142" s="1" t="s">
        <v>1951</v>
      </c>
      <c r="S142" s="3">
        <v>475</v>
      </c>
      <c r="T142">
        <v>6</v>
      </c>
      <c r="U142" t="str">
        <f>IF(Ecommerce_Sales[[#This Row],[Delivery_Time_Days]]&gt;7,"Delay",IF(Ecommerce_Sales[[#This Row],[Delivery_Time_Days]] = 0,"No delivery",IF(Ecommerce_Sales[[#This Row],[Delivery_Time_Days]]&lt;=7,"On-time")))</f>
        <v>On-time</v>
      </c>
      <c r="V142" s="7">
        <f>Ecommerce_Sales[[#This Row],[Profit]]/Ecommerce_Sales[[#This Row],[Total_Price]]</f>
        <v>0.25004637358560566</v>
      </c>
      <c r="W142" s="3">
        <v>1348</v>
      </c>
      <c r="X142" s="3"/>
    </row>
    <row r="143" spans="1:24" x14ac:dyDescent="0.25">
      <c r="A143" s="1" t="s">
        <v>2400</v>
      </c>
      <c r="B143" s="1" t="s">
        <v>1749</v>
      </c>
      <c r="C143" s="1" t="s">
        <v>1750</v>
      </c>
      <c r="D143" s="1" t="s">
        <v>2401</v>
      </c>
      <c r="E143" s="1" t="s">
        <v>1954</v>
      </c>
      <c r="F143" s="2">
        <v>45044</v>
      </c>
      <c r="G143" s="2">
        <v>45385</v>
      </c>
      <c r="H143" s="2" t="str">
        <f>TEXT(Ecommerce_Sales[[#This Row],[Order_Date]],"mmmm")</f>
        <v>April</v>
      </c>
      <c r="I143" s="2" t="str">
        <f>TEXT(Ecommerce_Sales[[#This Row],[Order_Date]],"yyyy")</f>
        <v>2024</v>
      </c>
      <c r="J143" s="2" t="str">
        <f>TEXT(Ecommerce_Sales[[#This Row],[Order_Date]],"mmmm")</f>
        <v>April</v>
      </c>
      <c r="K143" s="1" t="s">
        <v>1986</v>
      </c>
      <c r="L143" s="1" t="s">
        <v>2402</v>
      </c>
      <c r="M143" s="1" t="s">
        <v>2007</v>
      </c>
      <c r="N143" s="1" t="s">
        <v>1973</v>
      </c>
      <c r="O143" s="3">
        <v>816</v>
      </c>
      <c r="P143">
        <v>3</v>
      </c>
      <c r="Q143" s="3">
        <v>2448</v>
      </c>
      <c r="R143" s="1" t="s">
        <v>1951</v>
      </c>
      <c r="S143" s="3">
        <v>164</v>
      </c>
      <c r="U143" t="str">
        <f>IF(Ecommerce_Sales[[#This Row],[Delivery_Time_Days]]&gt;7,"Delay",IF(Ecommerce_Sales[[#This Row],[Delivery_Time_Days]] = 0,"No delivery",IF(Ecommerce_Sales[[#This Row],[Delivery_Time_Days]]&lt;=7,"On-time")))</f>
        <v>No delivery</v>
      </c>
      <c r="V143" s="7">
        <f>Ecommerce_Sales[[#This Row],[Profit]]/Ecommerce_Sales[[#This Row],[Total_Price]]</f>
        <v>0.30024509803921567</v>
      </c>
      <c r="W143" s="3">
        <v>735</v>
      </c>
      <c r="X143" s="3"/>
    </row>
    <row r="144" spans="1:24" x14ac:dyDescent="0.25">
      <c r="A144" s="1" t="s">
        <v>2403</v>
      </c>
      <c r="B144" s="1" t="s">
        <v>1291</v>
      </c>
      <c r="C144" s="1" t="s">
        <v>1292</v>
      </c>
      <c r="D144" s="1" t="s">
        <v>2404</v>
      </c>
      <c r="E144" s="1" t="s">
        <v>1996</v>
      </c>
      <c r="F144" s="2">
        <v>45355</v>
      </c>
      <c r="G144" s="2">
        <v>45156</v>
      </c>
      <c r="H144" s="2" t="str">
        <f>TEXT(Ecommerce_Sales[[#This Row],[Order_Date]],"mmmm")</f>
        <v>August</v>
      </c>
      <c r="I144" s="2" t="str">
        <f>TEXT(Ecommerce_Sales[[#This Row],[Order_Date]],"yyyy")</f>
        <v>2023</v>
      </c>
      <c r="J144" s="2" t="str">
        <f>TEXT(Ecommerce_Sales[[#This Row],[Order_Date]],"mmmm")</f>
        <v>August</v>
      </c>
      <c r="K144" s="1" t="s">
        <v>1992</v>
      </c>
      <c r="L144" s="1" t="s">
        <v>2405</v>
      </c>
      <c r="M144" s="1" t="s">
        <v>2007</v>
      </c>
      <c r="N144" s="1" t="s">
        <v>1973</v>
      </c>
      <c r="O144" s="3">
        <v>178</v>
      </c>
      <c r="P144">
        <v>6</v>
      </c>
      <c r="Q144" s="3">
        <v>1066</v>
      </c>
      <c r="R144" s="1" t="s">
        <v>1951</v>
      </c>
      <c r="S144" s="3">
        <v>131</v>
      </c>
      <c r="U144" t="str">
        <f>IF(Ecommerce_Sales[[#This Row],[Delivery_Time_Days]]&gt;7,"Delay",IF(Ecommerce_Sales[[#This Row],[Delivery_Time_Days]] = 0,"No delivery",IF(Ecommerce_Sales[[#This Row],[Delivery_Time_Days]]&lt;=7,"On-time")))</f>
        <v>No delivery</v>
      </c>
      <c r="V144" s="7">
        <f>Ecommerce_Sales[[#This Row],[Profit]]/Ecommerce_Sales[[#This Row],[Total_Price]]</f>
        <v>0.30018761726078802</v>
      </c>
      <c r="W144" s="3">
        <v>320</v>
      </c>
      <c r="X144" s="3"/>
    </row>
    <row r="145" spans="1:24" x14ac:dyDescent="0.25">
      <c r="A145" s="1" t="s">
        <v>2406</v>
      </c>
      <c r="B145" s="1" t="s">
        <v>1759</v>
      </c>
      <c r="C145" s="1" t="s">
        <v>1760</v>
      </c>
      <c r="D145" s="1" t="s">
        <v>2407</v>
      </c>
      <c r="E145" s="1" t="s">
        <v>1954</v>
      </c>
      <c r="F145" s="2">
        <v>45556</v>
      </c>
      <c r="G145" s="2">
        <v>45330</v>
      </c>
      <c r="H145" s="2" t="str">
        <f>TEXT(Ecommerce_Sales[[#This Row],[Order_Date]],"mmmm")</f>
        <v>February</v>
      </c>
      <c r="I145" s="2" t="str">
        <f>TEXT(Ecommerce_Sales[[#This Row],[Order_Date]],"yyyy")</f>
        <v>2024</v>
      </c>
      <c r="J145" s="2" t="str">
        <f>TEXT(Ecommerce_Sales[[#This Row],[Order_Date]],"mmmm")</f>
        <v>February</v>
      </c>
      <c r="K145" s="1" t="s">
        <v>1947</v>
      </c>
      <c r="L145" s="1" t="s">
        <v>2408</v>
      </c>
      <c r="M145" s="1" t="s">
        <v>2007</v>
      </c>
      <c r="N145" s="1" t="s">
        <v>1973</v>
      </c>
      <c r="O145" s="3">
        <v>922</v>
      </c>
      <c r="P145">
        <v>4</v>
      </c>
      <c r="Q145" s="3">
        <v>3687</v>
      </c>
      <c r="R145" s="1" t="s">
        <v>1958</v>
      </c>
      <c r="S145" s="3">
        <v>414</v>
      </c>
      <c r="T145">
        <v>8</v>
      </c>
      <c r="U145" t="str">
        <f>IF(Ecommerce_Sales[[#This Row],[Delivery_Time_Days]]&gt;7,"Delay",IF(Ecommerce_Sales[[#This Row],[Delivery_Time_Days]] = 0,"No delivery",IF(Ecommerce_Sales[[#This Row],[Delivery_Time_Days]]&lt;=7,"On-time")))</f>
        <v>Delay</v>
      </c>
      <c r="V145" s="7">
        <f>Ecommerce_Sales[[#This Row],[Profit]]/Ecommerce_Sales[[#This Row],[Total_Price]]</f>
        <v>0.29997287767832925</v>
      </c>
      <c r="W145" s="3">
        <v>1106</v>
      </c>
      <c r="X145" s="3"/>
    </row>
    <row r="146" spans="1:24" x14ac:dyDescent="0.25">
      <c r="A146" s="1" t="s">
        <v>2409</v>
      </c>
      <c r="B146" s="1" t="s">
        <v>234</v>
      </c>
      <c r="C146" s="1" t="s">
        <v>235</v>
      </c>
      <c r="D146" s="1" t="s">
        <v>2410</v>
      </c>
      <c r="E146" s="1" t="s">
        <v>1996</v>
      </c>
      <c r="F146" s="2">
        <v>45139</v>
      </c>
      <c r="G146" s="2">
        <v>45615</v>
      </c>
      <c r="H146" s="2" t="str">
        <f>TEXT(Ecommerce_Sales[[#This Row],[Order_Date]],"mmmm")</f>
        <v>November</v>
      </c>
      <c r="I146" s="2" t="str">
        <f>TEXT(Ecommerce_Sales[[#This Row],[Order_Date]],"yyyy")</f>
        <v>2024</v>
      </c>
      <c r="J146" s="2" t="str">
        <f>TEXT(Ecommerce_Sales[[#This Row],[Order_Date]],"mmmm")</f>
        <v>November</v>
      </c>
      <c r="K146" s="1" t="s">
        <v>1947</v>
      </c>
      <c r="L146" s="1" t="s">
        <v>2411</v>
      </c>
      <c r="M146" s="1" t="s">
        <v>2026</v>
      </c>
      <c r="N146" s="1" t="s">
        <v>1978</v>
      </c>
      <c r="O146" s="3">
        <v>469</v>
      </c>
      <c r="P146">
        <v>3</v>
      </c>
      <c r="Q146" s="3">
        <v>1408</v>
      </c>
      <c r="R146" s="1" t="s">
        <v>1958</v>
      </c>
      <c r="S146" s="3">
        <v>98</v>
      </c>
      <c r="T146">
        <v>5</v>
      </c>
      <c r="U146" t="str">
        <f>IF(Ecommerce_Sales[[#This Row],[Delivery_Time_Days]]&gt;7,"Delay",IF(Ecommerce_Sales[[#This Row],[Delivery_Time_Days]] = 0,"No delivery",IF(Ecommerce_Sales[[#This Row],[Delivery_Time_Days]]&lt;=7,"On-time")))</f>
        <v>On-time</v>
      </c>
      <c r="V146" s="7">
        <f>Ecommerce_Sales[[#This Row],[Profit]]/Ecommerce_Sales[[#This Row],[Total_Price]]</f>
        <v>0.35014204545454547</v>
      </c>
      <c r="W146" s="3">
        <v>493</v>
      </c>
      <c r="X146" s="3"/>
    </row>
    <row r="147" spans="1:24" x14ac:dyDescent="0.25">
      <c r="A147" s="1" t="s">
        <v>2412</v>
      </c>
      <c r="B147" s="1" t="s">
        <v>248</v>
      </c>
      <c r="C147" s="1" t="s">
        <v>626</v>
      </c>
      <c r="D147" s="1" t="s">
        <v>2413</v>
      </c>
      <c r="E147" s="1" t="s">
        <v>1954</v>
      </c>
      <c r="F147" s="2">
        <v>45116</v>
      </c>
      <c r="G147" s="2">
        <v>45102</v>
      </c>
      <c r="H147" s="2" t="str">
        <f>TEXT(Ecommerce_Sales[[#This Row],[Order_Date]],"mmmm")</f>
        <v>June</v>
      </c>
      <c r="I147" s="2" t="str">
        <f>TEXT(Ecommerce_Sales[[#This Row],[Order_Date]],"yyyy")</f>
        <v>2023</v>
      </c>
      <c r="J147" s="2" t="str">
        <f>TEXT(Ecommerce_Sales[[#This Row],[Order_Date]],"mmmm")</f>
        <v>June</v>
      </c>
      <c r="K147" s="1" t="s">
        <v>1992</v>
      </c>
      <c r="L147" s="1" t="s">
        <v>2414</v>
      </c>
      <c r="M147" s="1" t="s">
        <v>2007</v>
      </c>
      <c r="N147" s="1" t="s">
        <v>1973</v>
      </c>
      <c r="O147" s="3">
        <v>231</v>
      </c>
      <c r="P147">
        <v>4</v>
      </c>
      <c r="Q147" s="3">
        <v>925</v>
      </c>
      <c r="R147" s="1" t="s">
        <v>1951</v>
      </c>
      <c r="S147" s="3">
        <v>135</v>
      </c>
      <c r="U147" t="str">
        <f>IF(Ecommerce_Sales[[#This Row],[Delivery_Time_Days]]&gt;7,"Delay",IF(Ecommerce_Sales[[#This Row],[Delivery_Time_Days]] = 0,"No delivery",IF(Ecommerce_Sales[[#This Row],[Delivery_Time_Days]]&lt;=7,"On-time")))</f>
        <v>No delivery</v>
      </c>
      <c r="V147" s="7">
        <f>Ecommerce_Sales[[#This Row],[Profit]]/Ecommerce_Sales[[#This Row],[Total_Price]]</f>
        <v>0.30054054054054052</v>
      </c>
      <c r="W147" s="3">
        <v>278</v>
      </c>
      <c r="X147" s="3"/>
    </row>
    <row r="148" spans="1:24" x14ac:dyDescent="0.25">
      <c r="A148" s="1" t="s">
        <v>2415</v>
      </c>
      <c r="B148" s="1" t="s">
        <v>150</v>
      </c>
      <c r="C148" s="1" t="s">
        <v>151</v>
      </c>
      <c r="D148" s="1" t="s">
        <v>2416</v>
      </c>
      <c r="E148" s="1" t="s">
        <v>1961</v>
      </c>
      <c r="F148" s="2">
        <v>45431</v>
      </c>
      <c r="G148" s="2">
        <v>45608</v>
      </c>
      <c r="H148" s="2" t="str">
        <f>TEXT(Ecommerce_Sales[[#This Row],[Order_Date]],"mmmm")</f>
        <v>November</v>
      </c>
      <c r="I148" s="2" t="str">
        <f>TEXT(Ecommerce_Sales[[#This Row],[Order_Date]],"yyyy")</f>
        <v>2024</v>
      </c>
      <c r="J148" s="2" t="str">
        <f>TEXT(Ecommerce_Sales[[#This Row],[Order_Date]],"mmmm")</f>
        <v>November</v>
      </c>
      <c r="K148" s="1" t="s">
        <v>1947</v>
      </c>
      <c r="L148" s="1" t="s">
        <v>2417</v>
      </c>
      <c r="M148" s="1" t="s">
        <v>2054</v>
      </c>
      <c r="N148" s="1" t="s">
        <v>1957</v>
      </c>
      <c r="O148" s="3">
        <v>316</v>
      </c>
      <c r="P148">
        <v>3</v>
      </c>
      <c r="Q148" s="3">
        <v>949</v>
      </c>
      <c r="R148" s="1" t="s">
        <v>1958</v>
      </c>
      <c r="S148" s="3">
        <v>132</v>
      </c>
      <c r="T148">
        <v>5</v>
      </c>
      <c r="U148" t="str">
        <f>IF(Ecommerce_Sales[[#This Row],[Delivery_Time_Days]]&gt;7,"Delay",IF(Ecommerce_Sales[[#This Row],[Delivery_Time_Days]] = 0,"No delivery",IF(Ecommerce_Sales[[#This Row],[Delivery_Time_Days]]&lt;=7,"On-time")))</f>
        <v>On-time</v>
      </c>
      <c r="V148" s="7">
        <f>Ecommerce_Sales[[#This Row],[Profit]]/Ecommerce_Sales[[#This Row],[Total_Price]]</f>
        <v>0.14963119072708114</v>
      </c>
      <c r="W148" s="3">
        <v>142</v>
      </c>
      <c r="X148" s="3"/>
    </row>
    <row r="149" spans="1:24" x14ac:dyDescent="0.25">
      <c r="A149" s="1" t="s">
        <v>2418</v>
      </c>
      <c r="B149" s="1" t="s">
        <v>426</v>
      </c>
      <c r="C149" s="1" t="s">
        <v>427</v>
      </c>
      <c r="D149" s="1" t="s">
        <v>2419</v>
      </c>
      <c r="E149" s="1" t="s">
        <v>1996</v>
      </c>
      <c r="F149" s="2">
        <v>45155</v>
      </c>
      <c r="G149" s="2">
        <v>45232</v>
      </c>
      <c r="H149" s="2" t="str">
        <f>TEXT(Ecommerce_Sales[[#This Row],[Order_Date]],"mmmm")</f>
        <v>November</v>
      </c>
      <c r="I149" s="2" t="str">
        <f>TEXT(Ecommerce_Sales[[#This Row],[Order_Date]],"yyyy")</f>
        <v>2023</v>
      </c>
      <c r="J149" s="2" t="str">
        <f>TEXT(Ecommerce_Sales[[#This Row],[Order_Date]],"mmmm")</f>
        <v>November</v>
      </c>
      <c r="K149" s="1" t="s">
        <v>1947</v>
      </c>
      <c r="L149" s="1" t="s">
        <v>2420</v>
      </c>
      <c r="M149" s="1" t="s">
        <v>2058</v>
      </c>
      <c r="N149" s="1" t="s">
        <v>1950</v>
      </c>
      <c r="O149" s="3">
        <v>790</v>
      </c>
      <c r="P149">
        <v>3</v>
      </c>
      <c r="Q149" s="3">
        <v>2371</v>
      </c>
      <c r="R149" s="1" t="s">
        <v>2012</v>
      </c>
      <c r="S149" s="3">
        <v>305</v>
      </c>
      <c r="T149">
        <v>10</v>
      </c>
      <c r="U149" t="str">
        <f>IF(Ecommerce_Sales[[#This Row],[Delivery_Time_Days]]&gt;7,"Delay",IF(Ecommerce_Sales[[#This Row],[Delivery_Time_Days]] = 0,"No delivery",IF(Ecommerce_Sales[[#This Row],[Delivery_Time_Days]]&lt;=7,"On-time")))</f>
        <v>Delay</v>
      </c>
      <c r="V149" s="7">
        <f>Ecommerce_Sales[[#This Row],[Profit]]/Ecommerce_Sales[[#This Row],[Total_Price]]</f>
        <v>0.3998312948123155</v>
      </c>
      <c r="W149" s="3">
        <v>948</v>
      </c>
      <c r="X149" s="3"/>
    </row>
    <row r="150" spans="1:24" x14ac:dyDescent="0.25">
      <c r="A150" s="1" t="s">
        <v>2421</v>
      </c>
      <c r="B150" s="1" t="s">
        <v>362</v>
      </c>
      <c r="C150" s="1" t="s">
        <v>363</v>
      </c>
      <c r="D150" s="1" t="s">
        <v>2422</v>
      </c>
      <c r="E150" s="1" t="s">
        <v>1946</v>
      </c>
      <c r="F150" s="2">
        <v>45317</v>
      </c>
      <c r="G150" s="2">
        <v>45324</v>
      </c>
      <c r="H150" s="2" t="str">
        <f>TEXT(Ecommerce_Sales[[#This Row],[Order_Date]],"mmmm")</f>
        <v>February</v>
      </c>
      <c r="I150" s="2" t="str">
        <f>TEXT(Ecommerce_Sales[[#This Row],[Order_Date]],"yyyy")</f>
        <v>2024</v>
      </c>
      <c r="J150" s="2" t="str">
        <f>TEXT(Ecommerce_Sales[[#This Row],[Order_Date]],"mmmm")</f>
        <v>February</v>
      </c>
      <c r="K150" s="1" t="s">
        <v>1947</v>
      </c>
      <c r="L150" s="1" t="s">
        <v>2423</v>
      </c>
      <c r="M150" s="1" t="s">
        <v>1998</v>
      </c>
      <c r="N150" s="1" t="s">
        <v>1973</v>
      </c>
      <c r="O150" s="3">
        <v>825</v>
      </c>
      <c r="P150">
        <v>1</v>
      </c>
      <c r="Q150" s="3">
        <v>825</v>
      </c>
      <c r="R150" s="1" t="s">
        <v>1958</v>
      </c>
      <c r="S150" s="3">
        <v>85</v>
      </c>
      <c r="T150">
        <v>5</v>
      </c>
      <c r="U150" t="str">
        <f>IF(Ecommerce_Sales[[#This Row],[Delivery_Time_Days]]&gt;7,"Delay",IF(Ecommerce_Sales[[#This Row],[Delivery_Time_Days]] = 0,"No delivery",IF(Ecommerce_Sales[[#This Row],[Delivery_Time_Days]]&lt;=7,"On-time")))</f>
        <v>On-time</v>
      </c>
      <c r="V150" s="7">
        <f>Ecommerce_Sales[[#This Row],[Profit]]/Ecommerce_Sales[[#This Row],[Total_Price]]</f>
        <v>0.29939393939393938</v>
      </c>
      <c r="W150" s="3">
        <v>247</v>
      </c>
      <c r="X150" s="3"/>
    </row>
    <row r="151" spans="1:24" x14ac:dyDescent="0.25">
      <c r="A151" s="1" t="s">
        <v>2424</v>
      </c>
      <c r="B151" s="1" t="s">
        <v>264</v>
      </c>
      <c r="C151" s="1" t="s">
        <v>265</v>
      </c>
      <c r="D151" s="1" t="s">
        <v>2335</v>
      </c>
      <c r="E151" s="1" t="s">
        <v>1946</v>
      </c>
      <c r="F151" s="2">
        <v>44945</v>
      </c>
      <c r="G151" s="2">
        <v>45117</v>
      </c>
      <c r="H151" s="2" t="str">
        <f>TEXT(Ecommerce_Sales[[#This Row],[Order_Date]],"mmmm")</f>
        <v>July</v>
      </c>
      <c r="I151" s="2" t="str">
        <f>TEXT(Ecommerce_Sales[[#This Row],[Order_Date]],"yyyy")</f>
        <v>2023</v>
      </c>
      <c r="J151" s="2" t="str">
        <f>TEXT(Ecommerce_Sales[[#This Row],[Order_Date]],"mmmm")</f>
        <v>July</v>
      </c>
      <c r="K151" s="1" t="s">
        <v>1947</v>
      </c>
      <c r="L151" s="1" t="s">
        <v>2425</v>
      </c>
      <c r="M151" s="1" t="s">
        <v>1988</v>
      </c>
      <c r="N151" s="1" t="s">
        <v>1989</v>
      </c>
      <c r="O151" s="3">
        <v>1065</v>
      </c>
      <c r="P151">
        <v>6</v>
      </c>
      <c r="Q151" s="3">
        <v>6389</v>
      </c>
      <c r="R151" s="1" t="s">
        <v>2016</v>
      </c>
      <c r="S151" s="3">
        <v>840</v>
      </c>
      <c r="T151">
        <v>10</v>
      </c>
      <c r="U151" t="str">
        <f>IF(Ecommerce_Sales[[#This Row],[Delivery_Time_Days]]&gt;7,"Delay",IF(Ecommerce_Sales[[#This Row],[Delivery_Time_Days]] = 0,"No delivery",IF(Ecommerce_Sales[[#This Row],[Delivery_Time_Days]]&lt;=7,"On-time")))</f>
        <v>Delay</v>
      </c>
      <c r="V151" s="7">
        <f>Ecommerce_Sales[[#This Row],[Profit]]/Ecommerce_Sales[[#This Row],[Total_Price]]</f>
        <v>0.24996087024573485</v>
      </c>
      <c r="W151" s="3">
        <v>1597</v>
      </c>
      <c r="X151" s="3"/>
    </row>
    <row r="152" spans="1:24" x14ac:dyDescent="0.25">
      <c r="A152" s="1" t="s">
        <v>2426</v>
      </c>
      <c r="B152" s="1" t="s">
        <v>912</v>
      </c>
      <c r="C152" s="1" t="s">
        <v>913</v>
      </c>
      <c r="D152" s="1" t="s">
        <v>2427</v>
      </c>
      <c r="E152" s="1" t="s">
        <v>1961</v>
      </c>
      <c r="F152" s="2">
        <v>45458</v>
      </c>
      <c r="G152" s="2">
        <v>45220</v>
      </c>
      <c r="H152" s="2" t="str">
        <f>TEXT(Ecommerce_Sales[[#This Row],[Order_Date]],"mmmm")</f>
        <v>October</v>
      </c>
      <c r="I152" s="2" t="str">
        <f>TEXT(Ecommerce_Sales[[#This Row],[Order_Date]],"yyyy")</f>
        <v>2023</v>
      </c>
      <c r="J152" s="2" t="str">
        <f>TEXT(Ecommerce_Sales[[#This Row],[Order_Date]],"mmmm")</f>
        <v>October</v>
      </c>
      <c r="K152" s="1" t="s">
        <v>1947</v>
      </c>
      <c r="L152" s="1" t="s">
        <v>2428</v>
      </c>
      <c r="M152" s="1" t="s">
        <v>1998</v>
      </c>
      <c r="N152" s="1" t="s">
        <v>1973</v>
      </c>
      <c r="O152" s="3">
        <v>608</v>
      </c>
      <c r="P152">
        <v>3</v>
      </c>
      <c r="Q152" s="3">
        <v>1825</v>
      </c>
      <c r="R152" s="1" t="s">
        <v>1958</v>
      </c>
      <c r="S152" s="3">
        <v>270</v>
      </c>
      <c r="T152">
        <v>6</v>
      </c>
      <c r="U152" t="str">
        <f>IF(Ecommerce_Sales[[#This Row],[Delivery_Time_Days]]&gt;7,"Delay",IF(Ecommerce_Sales[[#This Row],[Delivery_Time_Days]] = 0,"No delivery",IF(Ecommerce_Sales[[#This Row],[Delivery_Time_Days]]&lt;=7,"On-time")))</f>
        <v>On-time</v>
      </c>
      <c r="V152" s="7">
        <f>Ecommerce_Sales[[#This Row],[Profit]]/Ecommerce_Sales[[#This Row],[Total_Price]]</f>
        <v>0.29972602739726029</v>
      </c>
      <c r="W152" s="3">
        <v>547</v>
      </c>
      <c r="X152" s="3"/>
    </row>
    <row r="153" spans="1:24" x14ac:dyDescent="0.25">
      <c r="A153" s="1" t="s">
        <v>2429</v>
      </c>
      <c r="B153" s="1" t="s">
        <v>1065</v>
      </c>
      <c r="C153" s="1" t="s">
        <v>1066</v>
      </c>
      <c r="D153" s="1" t="s">
        <v>2430</v>
      </c>
      <c r="E153" s="1" t="s">
        <v>1981</v>
      </c>
      <c r="F153" s="2">
        <v>45009</v>
      </c>
      <c r="G153" s="2">
        <v>45536</v>
      </c>
      <c r="H153" s="2" t="str">
        <f>TEXT(Ecommerce_Sales[[#This Row],[Order_Date]],"mmmm")</f>
        <v>September</v>
      </c>
      <c r="I153" s="2" t="str">
        <f>TEXT(Ecommerce_Sales[[#This Row],[Order_Date]],"yyyy")</f>
        <v>2024</v>
      </c>
      <c r="J153" s="2" t="str">
        <f>TEXT(Ecommerce_Sales[[#This Row],[Order_Date]],"mmmm")</f>
        <v>September</v>
      </c>
      <c r="K153" s="1" t="s">
        <v>1947</v>
      </c>
      <c r="L153" s="1" t="s">
        <v>2431</v>
      </c>
      <c r="M153" s="1" t="s">
        <v>2002</v>
      </c>
      <c r="N153" s="1" t="s">
        <v>1989</v>
      </c>
      <c r="O153" s="3">
        <v>91</v>
      </c>
      <c r="P153">
        <v>4</v>
      </c>
      <c r="Q153" s="3">
        <v>366</v>
      </c>
      <c r="R153" s="1" t="s">
        <v>1958</v>
      </c>
      <c r="S153" s="3">
        <v>22</v>
      </c>
      <c r="T153">
        <v>8</v>
      </c>
      <c r="U153" t="str">
        <f>IF(Ecommerce_Sales[[#This Row],[Delivery_Time_Days]]&gt;7,"Delay",IF(Ecommerce_Sales[[#This Row],[Delivery_Time_Days]] = 0,"No delivery",IF(Ecommerce_Sales[[#This Row],[Delivery_Time_Days]]&lt;=7,"On-time")))</f>
        <v>Delay</v>
      </c>
      <c r="V153" s="7">
        <f>Ecommerce_Sales[[#This Row],[Profit]]/Ecommerce_Sales[[#This Row],[Total_Price]]</f>
        <v>0.24863387978142076</v>
      </c>
      <c r="W153" s="3">
        <v>91</v>
      </c>
      <c r="X153" s="3"/>
    </row>
    <row r="154" spans="1:24" x14ac:dyDescent="0.25">
      <c r="A154" s="1" t="s">
        <v>2432</v>
      </c>
      <c r="B154" s="1" t="s">
        <v>962</v>
      </c>
      <c r="C154" s="1" t="s">
        <v>963</v>
      </c>
      <c r="D154" s="1" t="s">
        <v>2433</v>
      </c>
      <c r="E154" s="1" t="s">
        <v>1981</v>
      </c>
      <c r="F154" s="2">
        <v>45575</v>
      </c>
      <c r="G154" s="2">
        <v>45262</v>
      </c>
      <c r="H154" s="2" t="str">
        <f>TEXT(Ecommerce_Sales[[#This Row],[Order_Date]],"mmmm")</f>
        <v>December</v>
      </c>
      <c r="I154" s="2" t="str">
        <f>TEXT(Ecommerce_Sales[[#This Row],[Order_Date]],"yyyy")</f>
        <v>2023</v>
      </c>
      <c r="J154" s="2" t="str">
        <f>TEXT(Ecommerce_Sales[[#This Row],[Order_Date]],"mmmm")</f>
        <v>December</v>
      </c>
      <c r="K154" s="1" t="s">
        <v>1947</v>
      </c>
      <c r="L154" s="1" t="s">
        <v>2434</v>
      </c>
      <c r="M154" s="1" t="s">
        <v>1963</v>
      </c>
      <c r="N154" s="1" t="s">
        <v>1957</v>
      </c>
      <c r="O154" s="3">
        <v>1217</v>
      </c>
      <c r="P154">
        <v>4</v>
      </c>
      <c r="Q154" s="3">
        <v>4867</v>
      </c>
      <c r="R154" s="1" t="s">
        <v>1958</v>
      </c>
      <c r="S154" s="3">
        <v>563</v>
      </c>
      <c r="T154">
        <v>8</v>
      </c>
      <c r="U154" t="str">
        <f>IF(Ecommerce_Sales[[#This Row],[Delivery_Time_Days]]&gt;7,"Delay",IF(Ecommerce_Sales[[#This Row],[Delivery_Time_Days]] = 0,"No delivery",IF(Ecommerce_Sales[[#This Row],[Delivery_Time_Days]]&lt;=7,"On-time")))</f>
        <v>Delay</v>
      </c>
      <c r="V154" s="7">
        <f>Ecommerce_Sales[[#This Row],[Profit]]/Ecommerce_Sales[[#This Row],[Total_Price]]</f>
        <v>0.14998972673104582</v>
      </c>
      <c r="W154" s="3">
        <v>730</v>
      </c>
      <c r="X154" s="3"/>
    </row>
    <row r="155" spans="1:24" x14ac:dyDescent="0.25">
      <c r="A155" s="1" t="s">
        <v>2435</v>
      </c>
      <c r="B155" s="1" t="s">
        <v>1051</v>
      </c>
      <c r="C155" s="1" t="s">
        <v>1052</v>
      </c>
      <c r="D155" s="1" t="s">
        <v>2436</v>
      </c>
      <c r="E155" s="1" t="s">
        <v>1996</v>
      </c>
      <c r="F155" s="2">
        <v>45438</v>
      </c>
      <c r="G155" s="2">
        <v>45190</v>
      </c>
      <c r="H155" s="2" t="str">
        <f>TEXT(Ecommerce_Sales[[#This Row],[Order_Date]],"mmmm")</f>
        <v>September</v>
      </c>
      <c r="I155" s="2" t="str">
        <f>TEXT(Ecommerce_Sales[[#This Row],[Order_Date]],"yyyy")</f>
        <v>2023</v>
      </c>
      <c r="J155" s="2" t="str">
        <f>TEXT(Ecommerce_Sales[[#This Row],[Order_Date]],"mmmm")</f>
        <v>September</v>
      </c>
      <c r="K155" s="1" t="s">
        <v>1947</v>
      </c>
      <c r="L155" s="1" t="s">
        <v>2437</v>
      </c>
      <c r="M155" s="1" t="s">
        <v>1998</v>
      </c>
      <c r="N155" s="1" t="s">
        <v>1973</v>
      </c>
      <c r="O155" s="3">
        <v>78</v>
      </c>
      <c r="P155">
        <v>5</v>
      </c>
      <c r="Q155" s="3">
        <v>390</v>
      </c>
      <c r="R155" s="1" t="s">
        <v>1958</v>
      </c>
      <c r="S155" s="3">
        <v>48</v>
      </c>
      <c r="T155">
        <v>2</v>
      </c>
      <c r="U155" t="str">
        <f>IF(Ecommerce_Sales[[#This Row],[Delivery_Time_Days]]&gt;7,"Delay",IF(Ecommerce_Sales[[#This Row],[Delivery_Time_Days]] = 0,"No delivery",IF(Ecommerce_Sales[[#This Row],[Delivery_Time_Days]]&lt;=7,"On-time")))</f>
        <v>On-time</v>
      </c>
      <c r="V155" s="7">
        <f>Ecommerce_Sales[[#This Row],[Profit]]/Ecommerce_Sales[[#This Row],[Total_Price]]</f>
        <v>0.3</v>
      </c>
      <c r="W155" s="3">
        <v>117</v>
      </c>
      <c r="X155" s="3"/>
    </row>
    <row r="156" spans="1:24" x14ac:dyDescent="0.25">
      <c r="A156" s="1" t="s">
        <v>2438</v>
      </c>
      <c r="B156" s="1" t="s">
        <v>464</v>
      </c>
      <c r="C156" s="1" t="s">
        <v>814</v>
      </c>
      <c r="D156" s="1" t="s">
        <v>2439</v>
      </c>
      <c r="E156" s="1" t="s">
        <v>1961</v>
      </c>
      <c r="F156" s="2">
        <v>45549</v>
      </c>
      <c r="G156" s="2">
        <v>45245</v>
      </c>
      <c r="H156" s="2" t="str">
        <f>TEXT(Ecommerce_Sales[[#This Row],[Order_Date]],"mmmm")</f>
        <v>November</v>
      </c>
      <c r="I156" s="2" t="str">
        <f>TEXT(Ecommerce_Sales[[#This Row],[Order_Date]],"yyyy")</f>
        <v>2023</v>
      </c>
      <c r="J156" s="2" t="str">
        <f>TEXT(Ecommerce_Sales[[#This Row],[Order_Date]],"mmmm")</f>
        <v>November</v>
      </c>
      <c r="K156" s="1" t="s">
        <v>1947</v>
      </c>
      <c r="L156" s="1" t="s">
        <v>2440</v>
      </c>
      <c r="M156" s="1" t="s">
        <v>2026</v>
      </c>
      <c r="N156" s="1" t="s">
        <v>1978</v>
      </c>
      <c r="O156" s="3">
        <v>555</v>
      </c>
      <c r="P156">
        <v>6</v>
      </c>
      <c r="Q156" s="3">
        <v>3329</v>
      </c>
      <c r="R156" s="1" t="s">
        <v>1958</v>
      </c>
      <c r="S156" s="3">
        <v>353</v>
      </c>
      <c r="T156">
        <v>5</v>
      </c>
      <c r="U156" t="str">
        <f>IF(Ecommerce_Sales[[#This Row],[Delivery_Time_Days]]&gt;7,"Delay",IF(Ecommerce_Sales[[#This Row],[Delivery_Time_Days]] = 0,"No delivery",IF(Ecommerce_Sales[[#This Row],[Delivery_Time_Days]]&lt;=7,"On-time")))</f>
        <v>On-time</v>
      </c>
      <c r="V156" s="7">
        <f>Ecommerce_Sales[[#This Row],[Profit]]/Ecommerce_Sales[[#This Row],[Total_Price]]</f>
        <v>0.34995494142385103</v>
      </c>
      <c r="W156" s="3">
        <v>1165</v>
      </c>
      <c r="X156" s="3"/>
    </row>
    <row r="157" spans="1:24" x14ac:dyDescent="0.25">
      <c r="A157" s="1" t="s">
        <v>2441</v>
      </c>
      <c r="B157" s="1" t="s">
        <v>1285</v>
      </c>
      <c r="C157" s="1" t="s">
        <v>1286</v>
      </c>
      <c r="D157" s="1" t="s">
        <v>2442</v>
      </c>
      <c r="E157" s="1" t="s">
        <v>2005</v>
      </c>
      <c r="F157" s="2">
        <v>45169</v>
      </c>
      <c r="G157" s="2">
        <v>44964</v>
      </c>
      <c r="H157" s="2" t="str">
        <f>TEXT(Ecommerce_Sales[[#This Row],[Order_Date]],"mmmm")</f>
        <v>February</v>
      </c>
      <c r="I157" s="2" t="str">
        <f>TEXT(Ecommerce_Sales[[#This Row],[Order_Date]],"yyyy")</f>
        <v>2023</v>
      </c>
      <c r="J157" s="2" t="str">
        <f>TEXT(Ecommerce_Sales[[#This Row],[Order_Date]],"mmmm")</f>
        <v>February</v>
      </c>
      <c r="K157" s="1" t="s">
        <v>1992</v>
      </c>
      <c r="L157" s="1" t="s">
        <v>2443</v>
      </c>
      <c r="M157" s="1" t="s">
        <v>2026</v>
      </c>
      <c r="N157" s="1" t="s">
        <v>1978</v>
      </c>
      <c r="O157" s="3">
        <v>172</v>
      </c>
      <c r="P157">
        <v>3</v>
      </c>
      <c r="Q157" s="3">
        <v>517</v>
      </c>
      <c r="R157" s="1" t="s">
        <v>2012</v>
      </c>
      <c r="S157" s="3">
        <v>56</v>
      </c>
      <c r="U157" t="str">
        <f>IF(Ecommerce_Sales[[#This Row],[Delivery_Time_Days]]&gt;7,"Delay",IF(Ecommerce_Sales[[#This Row],[Delivery_Time_Days]] = 0,"No delivery",IF(Ecommerce_Sales[[#This Row],[Delivery_Time_Days]]&lt;=7,"On-time")))</f>
        <v>No delivery</v>
      </c>
      <c r="V157" s="7">
        <f>Ecommerce_Sales[[#This Row],[Profit]]/Ecommerce_Sales[[#This Row],[Total_Price]]</f>
        <v>0.35009671179883944</v>
      </c>
      <c r="W157" s="3">
        <v>181</v>
      </c>
      <c r="X157" s="3"/>
    </row>
    <row r="158" spans="1:24" x14ac:dyDescent="0.25">
      <c r="A158" s="1" t="s">
        <v>2444</v>
      </c>
      <c r="B158" s="1" t="s">
        <v>754</v>
      </c>
      <c r="C158" s="1" t="s">
        <v>755</v>
      </c>
      <c r="D158" s="1" t="s">
        <v>2445</v>
      </c>
      <c r="E158" s="1" t="s">
        <v>1946</v>
      </c>
      <c r="F158" s="2">
        <v>45412</v>
      </c>
      <c r="G158" s="2">
        <v>45482</v>
      </c>
      <c r="H158" s="2" t="str">
        <f>TEXT(Ecommerce_Sales[[#This Row],[Order_Date]],"mmmm")</f>
        <v>July</v>
      </c>
      <c r="I158" s="2" t="str">
        <f>TEXT(Ecommerce_Sales[[#This Row],[Order_Date]],"yyyy")</f>
        <v>2024</v>
      </c>
      <c r="J158" s="2" t="str">
        <f>TEXT(Ecommerce_Sales[[#This Row],[Order_Date]],"mmmm")</f>
        <v>July</v>
      </c>
      <c r="K158" s="1" t="s">
        <v>1947</v>
      </c>
      <c r="L158" s="1" t="s">
        <v>2446</v>
      </c>
      <c r="M158" s="1" t="s">
        <v>2104</v>
      </c>
      <c r="N158" s="1" t="s">
        <v>1978</v>
      </c>
      <c r="O158" s="3">
        <v>1108</v>
      </c>
      <c r="P158">
        <v>5</v>
      </c>
      <c r="Q158" s="3">
        <v>5538</v>
      </c>
      <c r="R158" s="1" t="s">
        <v>1958</v>
      </c>
      <c r="S158" s="3">
        <v>307</v>
      </c>
      <c r="T158">
        <v>6</v>
      </c>
      <c r="U158" t="str">
        <f>IF(Ecommerce_Sales[[#This Row],[Delivery_Time_Days]]&gt;7,"Delay",IF(Ecommerce_Sales[[#This Row],[Delivery_Time_Days]] = 0,"No delivery",IF(Ecommerce_Sales[[#This Row],[Delivery_Time_Days]]&lt;=7,"On-time")))</f>
        <v>On-time</v>
      </c>
      <c r="V158" s="7">
        <f>Ecommerce_Sales[[#This Row],[Profit]]/Ecommerce_Sales[[#This Row],[Total_Price]]</f>
        <v>0.34994582881906827</v>
      </c>
      <c r="W158" s="3">
        <v>1938</v>
      </c>
      <c r="X158" s="3"/>
    </row>
    <row r="159" spans="1:24" x14ac:dyDescent="0.25">
      <c r="A159" s="1" t="s">
        <v>2447</v>
      </c>
      <c r="B159" s="1" t="s">
        <v>817</v>
      </c>
      <c r="C159" s="1" t="s">
        <v>818</v>
      </c>
      <c r="D159" s="1" t="s">
        <v>2448</v>
      </c>
      <c r="E159" s="1" t="s">
        <v>1996</v>
      </c>
      <c r="F159" s="2">
        <v>45228</v>
      </c>
      <c r="G159" s="2">
        <v>45239</v>
      </c>
      <c r="H159" s="2" t="str">
        <f>TEXT(Ecommerce_Sales[[#This Row],[Order_Date]],"mmmm")</f>
        <v>November</v>
      </c>
      <c r="I159" s="2" t="str">
        <f>TEXT(Ecommerce_Sales[[#This Row],[Order_Date]],"yyyy")</f>
        <v>2023</v>
      </c>
      <c r="J159" s="2" t="str">
        <f>TEXT(Ecommerce_Sales[[#This Row],[Order_Date]],"mmmm")</f>
        <v>November</v>
      </c>
      <c r="K159" s="1" t="s">
        <v>1947</v>
      </c>
      <c r="L159" s="1" t="s">
        <v>2449</v>
      </c>
      <c r="M159" s="1" t="s">
        <v>1983</v>
      </c>
      <c r="N159" s="1" t="s">
        <v>1950</v>
      </c>
      <c r="O159" s="3">
        <v>703</v>
      </c>
      <c r="P159">
        <v>6</v>
      </c>
      <c r="Q159" s="3">
        <v>4217</v>
      </c>
      <c r="R159" s="1" t="s">
        <v>1951</v>
      </c>
      <c r="S159" s="3">
        <v>371</v>
      </c>
      <c r="T159">
        <v>3</v>
      </c>
      <c r="U159" t="str">
        <f>IF(Ecommerce_Sales[[#This Row],[Delivery_Time_Days]]&gt;7,"Delay",IF(Ecommerce_Sales[[#This Row],[Delivery_Time_Days]] = 0,"No delivery",IF(Ecommerce_Sales[[#This Row],[Delivery_Time_Days]]&lt;=7,"On-time")))</f>
        <v>On-time</v>
      </c>
      <c r="V159" s="7">
        <f>Ecommerce_Sales[[#This Row],[Profit]]/Ecommerce_Sales[[#This Row],[Total_Price]]</f>
        <v>0.40004742708086316</v>
      </c>
      <c r="W159" s="3">
        <v>1687</v>
      </c>
      <c r="X159" s="3"/>
    </row>
    <row r="160" spans="1:24" x14ac:dyDescent="0.25">
      <c r="A160" s="1" t="s">
        <v>2450</v>
      </c>
      <c r="B160" s="1" t="s">
        <v>112</v>
      </c>
      <c r="C160" s="1" t="s">
        <v>113</v>
      </c>
      <c r="D160" s="1" t="s">
        <v>2172</v>
      </c>
      <c r="E160" s="1" t="s">
        <v>1961</v>
      </c>
      <c r="F160" s="2">
        <v>45386</v>
      </c>
      <c r="G160" s="2">
        <v>44941</v>
      </c>
      <c r="H160" s="2" t="str">
        <f>TEXT(Ecommerce_Sales[[#This Row],[Order_Date]],"mmmm")</f>
        <v>January</v>
      </c>
      <c r="I160" s="2" t="str">
        <f>TEXT(Ecommerce_Sales[[#This Row],[Order_Date]],"yyyy")</f>
        <v>2023</v>
      </c>
      <c r="J160" s="2" t="str">
        <f>TEXT(Ecommerce_Sales[[#This Row],[Order_Date]],"mmmm")</f>
        <v>January</v>
      </c>
      <c r="K160" s="1" t="s">
        <v>1992</v>
      </c>
      <c r="L160" s="1" t="s">
        <v>2451</v>
      </c>
      <c r="M160" s="1" t="s">
        <v>1983</v>
      </c>
      <c r="N160" s="1" t="s">
        <v>1950</v>
      </c>
      <c r="O160" s="3">
        <v>110</v>
      </c>
      <c r="P160">
        <v>4</v>
      </c>
      <c r="Q160" s="3">
        <v>439</v>
      </c>
      <c r="R160" s="1" t="s">
        <v>1958</v>
      </c>
      <c r="S160" s="3">
        <v>44</v>
      </c>
      <c r="U160" t="str">
        <f>IF(Ecommerce_Sales[[#This Row],[Delivery_Time_Days]]&gt;7,"Delay",IF(Ecommerce_Sales[[#This Row],[Delivery_Time_Days]] = 0,"No delivery",IF(Ecommerce_Sales[[#This Row],[Delivery_Time_Days]]&lt;=7,"On-time")))</f>
        <v>No delivery</v>
      </c>
      <c r="V160" s="7">
        <f>Ecommerce_Sales[[#This Row],[Profit]]/Ecommerce_Sales[[#This Row],[Total_Price]]</f>
        <v>0.40091116173120728</v>
      </c>
      <c r="W160" s="3">
        <v>176</v>
      </c>
      <c r="X160" s="3"/>
    </row>
    <row r="161" spans="1:24" x14ac:dyDescent="0.25">
      <c r="A161" s="1" t="s">
        <v>2452</v>
      </c>
      <c r="B161" s="1" t="s">
        <v>1553</v>
      </c>
      <c r="C161" s="1" t="s">
        <v>1554</v>
      </c>
      <c r="D161" s="1" t="s">
        <v>2453</v>
      </c>
      <c r="E161" s="1" t="s">
        <v>1981</v>
      </c>
      <c r="F161" s="2">
        <v>45302</v>
      </c>
      <c r="G161" s="2">
        <v>45400</v>
      </c>
      <c r="H161" s="2" t="str">
        <f>TEXT(Ecommerce_Sales[[#This Row],[Order_Date]],"mmmm")</f>
        <v>April</v>
      </c>
      <c r="I161" s="2" t="str">
        <f>TEXT(Ecommerce_Sales[[#This Row],[Order_Date]],"yyyy")</f>
        <v>2024</v>
      </c>
      <c r="J161" s="2" t="str">
        <f>TEXT(Ecommerce_Sales[[#This Row],[Order_Date]],"mmmm")</f>
        <v>April</v>
      </c>
      <c r="K161" s="1" t="s">
        <v>1947</v>
      </c>
      <c r="L161" s="1" t="s">
        <v>2454</v>
      </c>
      <c r="M161" s="1" t="s">
        <v>2054</v>
      </c>
      <c r="N161" s="1" t="s">
        <v>1957</v>
      </c>
      <c r="O161" s="3">
        <v>1036</v>
      </c>
      <c r="P161">
        <v>5</v>
      </c>
      <c r="Q161" s="3">
        <v>5180</v>
      </c>
      <c r="R161" s="1" t="s">
        <v>2012</v>
      </c>
      <c r="S161" s="3">
        <v>529</v>
      </c>
      <c r="T161">
        <v>2</v>
      </c>
      <c r="U161" t="str">
        <f>IF(Ecommerce_Sales[[#This Row],[Delivery_Time_Days]]&gt;7,"Delay",IF(Ecommerce_Sales[[#This Row],[Delivery_Time_Days]] = 0,"No delivery",IF(Ecommerce_Sales[[#This Row],[Delivery_Time_Days]]&lt;=7,"On-time")))</f>
        <v>On-time</v>
      </c>
      <c r="V161" s="7">
        <f>Ecommerce_Sales[[#This Row],[Profit]]/Ecommerce_Sales[[#This Row],[Total_Price]]</f>
        <v>0.15</v>
      </c>
      <c r="W161" s="3">
        <v>777</v>
      </c>
      <c r="X161" s="3"/>
    </row>
    <row r="162" spans="1:24" x14ac:dyDescent="0.25">
      <c r="A162" s="1" t="s">
        <v>2455</v>
      </c>
      <c r="B162" s="1" t="s">
        <v>52</v>
      </c>
      <c r="C162" s="1" t="s">
        <v>53</v>
      </c>
      <c r="D162" s="1" t="s">
        <v>2249</v>
      </c>
      <c r="E162" s="1" t="s">
        <v>1996</v>
      </c>
      <c r="F162" s="2">
        <v>45460</v>
      </c>
      <c r="G162" s="2">
        <v>45077</v>
      </c>
      <c r="H162" s="2" t="str">
        <f>TEXT(Ecommerce_Sales[[#This Row],[Order_Date]],"mmmm")</f>
        <v>May</v>
      </c>
      <c r="I162" s="2" t="str">
        <f>TEXT(Ecommerce_Sales[[#This Row],[Order_Date]],"yyyy")</f>
        <v>2023</v>
      </c>
      <c r="J162" s="2" t="str">
        <f>TEXT(Ecommerce_Sales[[#This Row],[Order_Date]],"mmmm")</f>
        <v>May</v>
      </c>
      <c r="K162" s="1" t="s">
        <v>1947</v>
      </c>
      <c r="L162" s="1" t="s">
        <v>2456</v>
      </c>
      <c r="M162" s="1" t="s">
        <v>1949</v>
      </c>
      <c r="N162" s="1" t="s">
        <v>1950</v>
      </c>
      <c r="O162" s="3">
        <v>926</v>
      </c>
      <c r="P162">
        <v>5</v>
      </c>
      <c r="Q162" s="3">
        <v>4632</v>
      </c>
      <c r="R162" s="1" t="s">
        <v>1958</v>
      </c>
      <c r="S162" s="3">
        <v>327</v>
      </c>
      <c r="T162">
        <v>4</v>
      </c>
      <c r="U162" t="str">
        <f>IF(Ecommerce_Sales[[#This Row],[Delivery_Time_Days]]&gt;7,"Delay",IF(Ecommerce_Sales[[#This Row],[Delivery_Time_Days]] = 0,"No delivery",IF(Ecommerce_Sales[[#This Row],[Delivery_Time_Days]]&lt;=7,"On-time")))</f>
        <v>On-time</v>
      </c>
      <c r="V162" s="7">
        <f>Ecommerce_Sales[[#This Row],[Profit]]/Ecommerce_Sales[[#This Row],[Total_Price]]</f>
        <v>0.40004317789291882</v>
      </c>
      <c r="W162" s="3">
        <v>1853</v>
      </c>
      <c r="X162" s="3"/>
    </row>
    <row r="163" spans="1:24" x14ac:dyDescent="0.25">
      <c r="A163" s="1" t="s">
        <v>2457</v>
      </c>
      <c r="B163" s="1" t="s">
        <v>1067</v>
      </c>
      <c r="C163" s="1" t="s">
        <v>1068</v>
      </c>
      <c r="D163" s="1" t="s">
        <v>2458</v>
      </c>
      <c r="E163" s="1" t="s">
        <v>2005</v>
      </c>
      <c r="F163" s="2">
        <v>45329</v>
      </c>
      <c r="G163" s="2">
        <v>45560</v>
      </c>
      <c r="H163" s="2" t="str">
        <f>TEXT(Ecommerce_Sales[[#This Row],[Order_Date]],"mmmm")</f>
        <v>September</v>
      </c>
      <c r="I163" s="2" t="str">
        <f>TEXT(Ecommerce_Sales[[#This Row],[Order_Date]],"yyyy")</f>
        <v>2024</v>
      </c>
      <c r="J163" s="2" t="str">
        <f>TEXT(Ecommerce_Sales[[#This Row],[Order_Date]],"mmmm")</f>
        <v>September</v>
      </c>
      <c r="K163" s="1" t="s">
        <v>1947</v>
      </c>
      <c r="L163" s="1" t="s">
        <v>2459</v>
      </c>
      <c r="M163" s="1" t="s">
        <v>2079</v>
      </c>
      <c r="N163" s="1" t="s">
        <v>1973</v>
      </c>
      <c r="O163" s="3">
        <v>639</v>
      </c>
      <c r="P163">
        <v>5</v>
      </c>
      <c r="Q163" s="3">
        <v>3196</v>
      </c>
      <c r="R163" s="1" t="s">
        <v>2008</v>
      </c>
      <c r="S163" s="3">
        <v>261</v>
      </c>
      <c r="T163">
        <v>6</v>
      </c>
      <c r="U163" t="str">
        <f>IF(Ecommerce_Sales[[#This Row],[Delivery_Time_Days]]&gt;7,"Delay",IF(Ecommerce_Sales[[#This Row],[Delivery_Time_Days]] = 0,"No delivery",IF(Ecommerce_Sales[[#This Row],[Delivery_Time_Days]]&lt;=7,"On-time")))</f>
        <v>On-time</v>
      </c>
      <c r="V163" s="7">
        <f>Ecommerce_Sales[[#This Row],[Profit]]/Ecommerce_Sales[[#This Row],[Total_Price]]</f>
        <v>0.30006257822277849</v>
      </c>
      <c r="W163" s="3">
        <v>959</v>
      </c>
      <c r="X163" s="3"/>
    </row>
    <row r="164" spans="1:24" x14ac:dyDescent="0.25">
      <c r="A164" s="1" t="s">
        <v>2460</v>
      </c>
      <c r="B164" s="1" t="s">
        <v>958</v>
      </c>
      <c r="C164" s="1" t="s">
        <v>959</v>
      </c>
      <c r="D164" s="1" t="s">
        <v>2245</v>
      </c>
      <c r="E164" s="1" t="s">
        <v>2005</v>
      </c>
      <c r="F164" s="2">
        <v>45045</v>
      </c>
      <c r="G164" s="2">
        <v>45162</v>
      </c>
      <c r="H164" s="2" t="str">
        <f>TEXT(Ecommerce_Sales[[#This Row],[Order_Date]],"mmmm")</f>
        <v>August</v>
      </c>
      <c r="I164" s="2" t="str">
        <f>TEXT(Ecommerce_Sales[[#This Row],[Order_Date]],"yyyy")</f>
        <v>2023</v>
      </c>
      <c r="J164" s="2" t="str">
        <f>TEXT(Ecommerce_Sales[[#This Row],[Order_Date]],"mmmm")</f>
        <v>August</v>
      </c>
      <c r="K164" s="1" t="s">
        <v>1992</v>
      </c>
      <c r="L164" s="1" t="s">
        <v>2461</v>
      </c>
      <c r="M164" s="1" t="s">
        <v>2047</v>
      </c>
      <c r="N164" s="1" t="s">
        <v>1989</v>
      </c>
      <c r="O164" s="3">
        <v>602</v>
      </c>
      <c r="P164">
        <v>3</v>
      </c>
      <c r="Q164" s="3">
        <v>1806</v>
      </c>
      <c r="R164" s="1" t="s">
        <v>2016</v>
      </c>
      <c r="S164" s="3">
        <v>106</v>
      </c>
      <c r="U164" t="str">
        <f>IF(Ecommerce_Sales[[#This Row],[Delivery_Time_Days]]&gt;7,"Delay",IF(Ecommerce_Sales[[#This Row],[Delivery_Time_Days]] = 0,"No delivery",IF(Ecommerce_Sales[[#This Row],[Delivery_Time_Days]]&lt;=7,"On-time")))</f>
        <v>No delivery</v>
      </c>
      <c r="V164" s="7">
        <f>Ecommerce_Sales[[#This Row],[Profit]]/Ecommerce_Sales[[#This Row],[Total_Price]]</f>
        <v>0.25027685492801771</v>
      </c>
      <c r="W164" s="3">
        <v>452</v>
      </c>
      <c r="X164" s="3"/>
    </row>
    <row r="165" spans="1:24" x14ac:dyDescent="0.25">
      <c r="A165" s="1" t="s">
        <v>2462</v>
      </c>
      <c r="B165" s="1" t="s">
        <v>910</v>
      </c>
      <c r="C165" s="1" t="s">
        <v>911</v>
      </c>
      <c r="D165" s="1" t="s">
        <v>2463</v>
      </c>
      <c r="E165" s="1" t="s">
        <v>1954</v>
      </c>
      <c r="F165" s="2">
        <v>45616</v>
      </c>
      <c r="G165" s="2">
        <v>45438</v>
      </c>
      <c r="H165" s="2" t="str">
        <f>TEXT(Ecommerce_Sales[[#This Row],[Order_Date]],"mmmm")</f>
        <v>May</v>
      </c>
      <c r="I165" s="2" t="str">
        <f>TEXT(Ecommerce_Sales[[#This Row],[Order_Date]],"yyyy")</f>
        <v>2024</v>
      </c>
      <c r="J165" s="2" t="str">
        <f>TEXT(Ecommerce_Sales[[#This Row],[Order_Date]],"mmmm")</f>
        <v>May</v>
      </c>
      <c r="K165" s="1" t="s">
        <v>1947</v>
      </c>
      <c r="L165" s="1" t="s">
        <v>2464</v>
      </c>
      <c r="M165" s="1" t="s">
        <v>2058</v>
      </c>
      <c r="N165" s="1" t="s">
        <v>1950</v>
      </c>
      <c r="O165" s="3">
        <v>894</v>
      </c>
      <c r="P165">
        <v>4</v>
      </c>
      <c r="Q165" s="3">
        <v>3575</v>
      </c>
      <c r="R165" s="1" t="s">
        <v>1958</v>
      </c>
      <c r="S165" s="3">
        <v>261</v>
      </c>
      <c r="T165">
        <v>7</v>
      </c>
      <c r="U165" t="str">
        <f>IF(Ecommerce_Sales[[#This Row],[Delivery_Time_Days]]&gt;7,"Delay",IF(Ecommerce_Sales[[#This Row],[Delivery_Time_Days]] = 0,"No delivery",IF(Ecommerce_Sales[[#This Row],[Delivery_Time_Days]]&lt;=7,"On-time")))</f>
        <v>On-time</v>
      </c>
      <c r="V165" s="7">
        <f>Ecommerce_Sales[[#This Row],[Profit]]/Ecommerce_Sales[[#This Row],[Total_Price]]</f>
        <v>0.4</v>
      </c>
      <c r="W165" s="3">
        <v>1430</v>
      </c>
      <c r="X165" s="3"/>
    </row>
    <row r="166" spans="1:24" x14ac:dyDescent="0.25">
      <c r="A166" s="1" t="s">
        <v>2465</v>
      </c>
      <c r="B166" s="1" t="s">
        <v>892</v>
      </c>
      <c r="C166" s="1" t="s">
        <v>893</v>
      </c>
      <c r="D166" s="1" t="s">
        <v>2466</v>
      </c>
      <c r="E166" s="1" t="s">
        <v>1961</v>
      </c>
      <c r="F166" s="2">
        <v>45581</v>
      </c>
      <c r="G166" s="2">
        <v>45562</v>
      </c>
      <c r="H166" s="2" t="str">
        <f>TEXT(Ecommerce_Sales[[#This Row],[Order_Date]],"mmmm")</f>
        <v>September</v>
      </c>
      <c r="I166" s="2" t="str">
        <f>TEXT(Ecommerce_Sales[[#This Row],[Order_Date]],"yyyy")</f>
        <v>2024</v>
      </c>
      <c r="J166" s="2" t="str">
        <f>TEXT(Ecommerce_Sales[[#This Row],[Order_Date]],"mmmm")</f>
        <v>September</v>
      </c>
      <c r="K166" s="1" t="s">
        <v>1992</v>
      </c>
      <c r="L166" s="1" t="s">
        <v>2467</v>
      </c>
      <c r="M166" s="1" t="s">
        <v>1949</v>
      </c>
      <c r="N166" s="1" t="s">
        <v>1950</v>
      </c>
      <c r="O166" s="3">
        <v>23</v>
      </c>
      <c r="P166">
        <v>5</v>
      </c>
      <c r="Q166" s="3">
        <v>115</v>
      </c>
      <c r="R166" s="1" t="s">
        <v>1958</v>
      </c>
      <c r="S166" s="3">
        <v>6</v>
      </c>
      <c r="U166" t="str">
        <f>IF(Ecommerce_Sales[[#This Row],[Delivery_Time_Days]]&gt;7,"Delay",IF(Ecommerce_Sales[[#This Row],[Delivery_Time_Days]] = 0,"No delivery",IF(Ecommerce_Sales[[#This Row],[Delivery_Time_Days]]&lt;=7,"On-time")))</f>
        <v>No delivery</v>
      </c>
      <c r="V166" s="7">
        <f>Ecommerce_Sales[[#This Row],[Profit]]/Ecommerce_Sales[[#This Row],[Total_Price]]</f>
        <v>0.4</v>
      </c>
      <c r="W166" s="3">
        <v>46</v>
      </c>
      <c r="X166" s="3"/>
    </row>
    <row r="167" spans="1:24" x14ac:dyDescent="0.25">
      <c r="A167" s="1" t="s">
        <v>2468</v>
      </c>
      <c r="B167" s="1" t="s">
        <v>823</v>
      </c>
      <c r="C167" s="1" t="s">
        <v>824</v>
      </c>
      <c r="D167" s="1" t="s">
        <v>2469</v>
      </c>
      <c r="E167" s="1" t="s">
        <v>1961</v>
      </c>
      <c r="F167" s="2">
        <v>45554</v>
      </c>
      <c r="G167" s="2">
        <v>45491</v>
      </c>
      <c r="H167" s="2" t="str">
        <f>TEXT(Ecommerce_Sales[[#This Row],[Order_Date]],"mmmm")</f>
        <v>July</v>
      </c>
      <c r="I167" s="2" t="str">
        <f>TEXT(Ecommerce_Sales[[#This Row],[Order_Date]],"yyyy")</f>
        <v>2024</v>
      </c>
      <c r="J167" s="2" t="str">
        <f>TEXT(Ecommerce_Sales[[#This Row],[Order_Date]],"mmmm")</f>
        <v>July</v>
      </c>
      <c r="K167" s="1" t="s">
        <v>1986</v>
      </c>
      <c r="L167" s="1" t="s">
        <v>2470</v>
      </c>
      <c r="M167" s="1" t="s">
        <v>2079</v>
      </c>
      <c r="N167" s="1" t="s">
        <v>1973</v>
      </c>
      <c r="O167" s="3">
        <v>603</v>
      </c>
      <c r="P167">
        <v>3</v>
      </c>
      <c r="Q167" s="3">
        <v>1809</v>
      </c>
      <c r="R167" s="1" t="s">
        <v>1958</v>
      </c>
      <c r="S167" s="3">
        <v>186</v>
      </c>
      <c r="U167" t="str">
        <f>IF(Ecommerce_Sales[[#This Row],[Delivery_Time_Days]]&gt;7,"Delay",IF(Ecommerce_Sales[[#This Row],[Delivery_Time_Days]] = 0,"No delivery",IF(Ecommerce_Sales[[#This Row],[Delivery_Time_Days]]&lt;=7,"On-time")))</f>
        <v>No delivery</v>
      </c>
      <c r="V167" s="7">
        <f>Ecommerce_Sales[[#This Row],[Profit]]/Ecommerce_Sales[[#This Row],[Total_Price]]</f>
        <v>0.30016583747927034</v>
      </c>
      <c r="W167" s="3">
        <v>543</v>
      </c>
      <c r="X167" s="3"/>
    </row>
    <row r="168" spans="1:24" x14ac:dyDescent="0.25">
      <c r="A168" s="1" t="s">
        <v>2471</v>
      </c>
      <c r="B168" s="1" t="s">
        <v>1240</v>
      </c>
      <c r="C168" s="1" t="s">
        <v>1241</v>
      </c>
      <c r="D168" s="1" t="s">
        <v>2472</v>
      </c>
      <c r="E168" s="1" t="s">
        <v>1966</v>
      </c>
      <c r="F168" s="2">
        <v>45026</v>
      </c>
      <c r="G168" s="2">
        <v>44953</v>
      </c>
      <c r="H168" s="2" t="str">
        <f>TEXT(Ecommerce_Sales[[#This Row],[Order_Date]],"mmmm")</f>
        <v>January</v>
      </c>
      <c r="I168" s="2" t="str">
        <f>TEXT(Ecommerce_Sales[[#This Row],[Order_Date]],"yyyy")</f>
        <v>2023</v>
      </c>
      <c r="J168" s="2" t="str">
        <f>TEXT(Ecommerce_Sales[[#This Row],[Order_Date]],"mmmm")</f>
        <v>January</v>
      </c>
      <c r="K168" s="1" t="s">
        <v>1947</v>
      </c>
      <c r="L168" s="1" t="s">
        <v>2473</v>
      </c>
      <c r="M168" s="1" t="s">
        <v>2054</v>
      </c>
      <c r="N168" s="1" t="s">
        <v>1957</v>
      </c>
      <c r="O168" s="3">
        <v>151</v>
      </c>
      <c r="P168">
        <v>2</v>
      </c>
      <c r="Q168" s="3">
        <v>302</v>
      </c>
      <c r="R168" s="1" t="s">
        <v>1958</v>
      </c>
      <c r="S168" s="3">
        <v>31</v>
      </c>
      <c r="T168">
        <v>4</v>
      </c>
      <c r="U168" t="str">
        <f>IF(Ecommerce_Sales[[#This Row],[Delivery_Time_Days]]&gt;7,"Delay",IF(Ecommerce_Sales[[#This Row],[Delivery_Time_Days]] = 0,"No delivery",IF(Ecommerce_Sales[[#This Row],[Delivery_Time_Days]]&lt;=7,"On-time")))</f>
        <v>On-time</v>
      </c>
      <c r="V168" s="7">
        <f>Ecommerce_Sales[[#This Row],[Profit]]/Ecommerce_Sales[[#This Row],[Total_Price]]</f>
        <v>0.1490066225165563</v>
      </c>
      <c r="W168" s="3">
        <v>45</v>
      </c>
      <c r="X168" s="3"/>
    </row>
    <row r="169" spans="1:24" x14ac:dyDescent="0.25">
      <c r="A169" s="1" t="s">
        <v>2474</v>
      </c>
      <c r="B169" s="1" t="s">
        <v>945</v>
      </c>
      <c r="C169" s="1" t="s">
        <v>946</v>
      </c>
      <c r="D169" s="1" t="s">
        <v>2475</v>
      </c>
      <c r="E169" s="1" t="s">
        <v>1961</v>
      </c>
      <c r="F169" s="2">
        <v>45347</v>
      </c>
      <c r="G169" s="2">
        <v>45504</v>
      </c>
      <c r="H169" s="2" t="str">
        <f>TEXT(Ecommerce_Sales[[#This Row],[Order_Date]],"mmmm")</f>
        <v>July</v>
      </c>
      <c r="I169" s="2" t="str">
        <f>TEXT(Ecommerce_Sales[[#This Row],[Order_Date]],"yyyy")</f>
        <v>2024</v>
      </c>
      <c r="J169" s="2" t="str">
        <f>TEXT(Ecommerce_Sales[[#This Row],[Order_Date]],"mmmm")</f>
        <v>July</v>
      </c>
      <c r="K169" s="1" t="s">
        <v>1986</v>
      </c>
      <c r="L169" s="1" t="s">
        <v>2476</v>
      </c>
      <c r="M169" s="1" t="s">
        <v>2047</v>
      </c>
      <c r="N169" s="1" t="s">
        <v>1989</v>
      </c>
      <c r="O169" s="3">
        <v>253</v>
      </c>
      <c r="P169">
        <v>3</v>
      </c>
      <c r="Q169" s="3">
        <v>759</v>
      </c>
      <c r="R169" s="1" t="s">
        <v>1951</v>
      </c>
      <c r="S169" s="3">
        <v>109</v>
      </c>
      <c r="U169" t="str">
        <f>IF(Ecommerce_Sales[[#This Row],[Delivery_Time_Days]]&gt;7,"Delay",IF(Ecommerce_Sales[[#This Row],[Delivery_Time_Days]] = 0,"No delivery",IF(Ecommerce_Sales[[#This Row],[Delivery_Time_Days]]&lt;=7,"On-time")))</f>
        <v>No delivery</v>
      </c>
      <c r="V169" s="7">
        <f>Ecommerce_Sales[[#This Row],[Profit]]/Ecommerce_Sales[[#This Row],[Total_Price]]</f>
        <v>0.25032938076416339</v>
      </c>
      <c r="W169" s="3">
        <v>190</v>
      </c>
      <c r="X169" s="3"/>
    </row>
    <row r="170" spans="1:24" x14ac:dyDescent="0.25">
      <c r="A170" s="1" t="s">
        <v>2477</v>
      </c>
      <c r="B170" s="1" t="s">
        <v>1211</v>
      </c>
      <c r="C170" s="1" t="s">
        <v>1212</v>
      </c>
      <c r="D170" s="1" t="s">
        <v>2338</v>
      </c>
      <c r="E170" s="1" t="s">
        <v>1946</v>
      </c>
      <c r="F170" s="2">
        <v>45040</v>
      </c>
      <c r="G170" s="2">
        <v>45047</v>
      </c>
      <c r="H170" s="2" t="str">
        <f>TEXT(Ecommerce_Sales[[#This Row],[Order_Date]],"mmmm")</f>
        <v>May</v>
      </c>
      <c r="I170" s="2" t="str">
        <f>TEXT(Ecommerce_Sales[[#This Row],[Order_Date]],"yyyy")</f>
        <v>2023</v>
      </c>
      <c r="J170" s="2" t="str">
        <f>TEXT(Ecommerce_Sales[[#This Row],[Order_Date]],"mmmm")</f>
        <v>May</v>
      </c>
      <c r="K170" s="1" t="s">
        <v>1947</v>
      </c>
      <c r="L170" s="1" t="s">
        <v>2478</v>
      </c>
      <c r="M170" s="1" t="s">
        <v>1988</v>
      </c>
      <c r="N170" s="1" t="s">
        <v>1989</v>
      </c>
      <c r="O170" s="3">
        <v>542</v>
      </c>
      <c r="P170">
        <v>1</v>
      </c>
      <c r="Q170" s="3">
        <v>542</v>
      </c>
      <c r="R170" s="1" t="s">
        <v>1958</v>
      </c>
      <c r="S170" s="3">
        <v>64</v>
      </c>
      <c r="T170">
        <v>6</v>
      </c>
      <c r="U170" t="str">
        <f>IF(Ecommerce_Sales[[#This Row],[Delivery_Time_Days]]&gt;7,"Delay",IF(Ecommerce_Sales[[#This Row],[Delivery_Time_Days]] = 0,"No delivery",IF(Ecommerce_Sales[[#This Row],[Delivery_Time_Days]]&lt;=7,"On-time")))</f>
        <v>On-time</v>
      </c>
      <c r="V170" s="7">
        <f>Ecommerce_Sales[[#This Row],[Profit]]/Ecommerce_Sales[[#This Row],[Total_Price]]</f>
        <v>0.25092250922509224</v>
      </c>
      <c r="W170" s="3">
        <v>136</v>
      </c>
      <c r="X170" s="3"/>
    </row>
    <row r="171" spans="1:24" x14ac:dyDescent="0.25">
      <c r="A171" s="1" t="s">
        <v>2479</v>
      </c>
      <c r="B171" s="1" t="s">
        <v>1882</v>
      </c>
      <c r="C171" s="1" t="s">
        <v>1883</v>
      </c>
      <c r="D171" s="1" t="s">
        <v>2480</v>
      </c>
      <c r="E171" s="1" t="s">
        <v>1961</v>
      </c>
      <c r="F171" s="2">
        <v>45003</v>
      </c>
      <c r="G171" s="2">
        <v>45416</v>
      </c>
      <c r="H171" s="2" t="str">
        <f>TEXT(Ecommerce_Sales[[#This Row],[Order_Date]],"mmmm")</f>
        <v>May</v>
      </c>
      <c r="I171" s="2" t="str">
        <f>TEXT(Ecommerce_Sales[[#This Row],[Order_Date]],"yyyy")</f>
        <v>2024</v>
      </c>
      <c r="J171" s="2" t="str">
        <f>TEXT(Ecommerce_Sales[[#This Row],[Order_Date]],"mmmm")</f>
        <v>May</v>
      </c>
      <c r="K171" s="1" t="s">
        <v>1986</v>
      </c>
      <c r="L171" s="1" t="s">
        <v>2481</v>
      </c>
      <c r="M171" s="1" t="s">
        <v>2079</v>
      </c>
      <c r="N171" s="1" t="s">
        <v>1973</v>
      </c>
      <c r="O171" s="3">
        <v>723</v>
      </c>
      <c r="P171">
        <v>2</v>
      </c>
      <c r="Q171" s="3">
        <v>1445</v>
      </c>
      <c r="R171" s="1" t="s">
        <v>1958</v>
      </c>
      <c r="S171" s="3">
        <v>74</v>
      </c>
      <c r="U171" t="str">
        <f>IF(Ecommerce_Sales[[#This Row],[Delivery_Time_Days]]&gt;7,"Delay",IF(Ecommerce_Sales[[#This Row],[Delivery_Time_Days]] = 0,"No delivery",IF(Ecommerce_Sales[[#This Row],[Delivery_Time_Days]]&lt;=7,"On-time")))</f>
        <v>No delivery</v>
      </c>
      <c r="V171" s="7">
        <f>Ecommerce_Sales[[#This Row],[Profit]]/Ecommerce_Sales[[#This Row],[Total_Price]]</f>
        <v>0.30034602076124567</v>
      </c>
      <c r="W171" s="3">
        <v>434</v>
      </c>
      <c r="X171" s="3"/>
    </row>
    <row r="172" spans="1:24" x14ac:dyDescent="0.25">
      <c r="A172" s="1" t="s">
        <v>2482</v>
      </c>
      <c r="B172" s="1" t="s">
        <v>234</v>
      </c>
      <c r="C172" s="1" t="s">
        <v>235</v>
      </c>
      <c r="D172" s="1" t="s">
        <v>2410</v>
      </c>
      <c r="E172" s="1" t="s">
        <v>1996</v>
      </c>
      <c r="F172" s="2">
        <v>45139</v>
      </c>
      <c r="G172" s="2">
        <v>45214</v>
      </c>
      <c r="H172" s="2" t="str">
        <f>TEXT(Ecommerce_Sales[[#This Row],[Order_Date]],"mmmm")</f>
        <v>October</v>
      </c>
      <c r="I172" s="2" t="str">
        <f>TEXT(Ecommerce_Sales[[#This Row],[Order_Date]],"yyyy")</f>
        <v>2023</v>
      </c>
      <c r="J172" s="2" t="str">
        <f>TEXT(Ecommerce_Sales[[#This Row],[Order_Date]],"mmmm")</f>
        <v>October</v>
      </c>
      <c r="K172" s="1" t="s">
        <v>1947</v>
      </c>
      <c r="L172" s="1" t="s">
        <v>2483</v>
      </c>
      <c r="M172" s="1" t="s">
        <v>2104</v>
      </c>
      <c r="N172" s="1" t="s">
        <v>1978</v>
      </c>
      <c r="O172" s="3">
        <v>740</v>
      </c>
      <c r="P172">
        <v>1</v>
      </c>
      <c r="Q172" s="3">
        <v>740</v>
      </c>
      <c r="R172" s="1" t="s">
        <v>1951</v>
      </c>
      <c r="S172" s="3">
        <v>89</v>
      </c>
      <c r="T172">
        <v>8</v>
      </c>
      <c r="U172" t="str">
        <f>IF(Ecommerce_Sales[[#This Row],[Delivery_Time_Days]]&gt;7,"Delay",IF(Ecommerce_Sales[[#This Row],[Delivery_Time_Days]] = 0,"No delivery",IF(Ecommerce_Sales[[#This Row],[Delivery_Time_Days]]&lt;=7,"On-time")))</f>
        <v>Delay</v>
      </c>
      <c r="V172" s="7">
        <f>Ecommerce_Sales[[#This Row],[Profit]]/Ecommerce_Sales[[#This Row],[Total_Price]]</f>
        <v>0.35</v>
      </c>
      <c r="W172" s="3">
        <v>259</v>
      </c>
      <c r="X172" s="3"/>
    </row>
    <row r="173" spans="1:24" x14ac:dyDescent="0.25">
      <c r="A173" s="1" t="s">
        <v>2484</v>
      </c>
      <c r="B173" s="1" t="s">
        <v>2</v>
      </c>
      <c r="C173" s="1" t="s">
        <v>3</v>
      </c>
      <c r="D173" s="1" t="s">
        <v>2485</v>
      </c>
      <c r="E173" s="1" t="s">
        <v>1946</v>
      </c>
      <c r="F173" s="2">
        <v>45597</v>
      </c>
      <c r="G173" s="2">
        <v>45046</v>
      </c>
      <c r="H173" s="2" t="str">
        <f>TEXT(Ecommerce_Sales[[#This Row],[Order_Date]],"mmmm")</f>
        <v>April</v>
      </c>
      <c r="I173" s="2" t="str">
        <f>TEXT(Ecommerce_Sales[[#This Row],[Order_Date]],"yyyy")</f>
        <v>2023</v>
      </c>
      <c r="J173" s="2" t="str">
        <f>TEXT(Ecommerce_Sales[[#This Row],[Order_Date]],"mmmm")</f>
        <v>April</v>
      </c>
      <c r="K173" s="1" t="s">
        <v>1947</v>
      </c>
      <c r="L173" s="1" t="s">
        <v>2486</v>
      </c>
      <c r="M173" s="1" t="s">
        <v>2072</v>
      </c>
      <c r="N173" s="1" t="s">
        <v>1950</v>
      </c>
      <c r="O173" s="3">
        <v>1044</v>
      </c>
      <c r="P173">
        <v>2</v>
      </c>
      <c r="Q173" s="3">
        <v>2087</v>
      </c>
      <c r="R173" s="1" t="s">
        <v>1958</v>
      </c>
      <c r="S173" s="3">
        <v>237</v>
      </c>
      <c r="T173">
        <v>8</v>
      </c>
      <c r="U173" t="str">
        <f>IF(Ecommerce_Sales[[#This Row],[Delivery_Time_Days]]&gt;7,"Delay",IF(Ecommerce_Sales[[#This Row],[Delivery_Time_Days]] = 0,"No delivery",IF(Ecommerce_Sales[[#This Row],[Delivery_Time_Days]]&lt;=7,"On-time")))</f>
        <v>Delay</v>
      </c>
      <c r="V173" s="7">
        <f>Ecommerce_Sales[[#This Row],[Profit]]/Ecommerce_Sales[[#This Row],[Total_Price]]</f>
        <v>0.40009583133684717</v>
      </c>
      <c r="W173" s="3">
        <v>835</v>
      </c>
      <c r="X173" s="3"/>
    </row>
    <row r="174" spans="1:24" x14ac:dyDescent="0.25">
      <c r="A174" s="1" t="s">
        <v>2487</v>
      </c>
      <c r="B174" s="1" t="s">
        <v>955</v>
      </c>
      <c r="C174" s="1" t="s">
        <v>956</v>
      </c>
      <c r="D174" s="1" t="s">
        <v>2488</v>
      </c>
      <c r="E174" s="1" t="s">
        <v>1946</v>
      </c>
      <c r="F174" s="2">
        <v>45071</v>
      </c>
      <c r="G174" s="2">
        <v>45002</v>
      </c>
      <c r="H174" s="2" t="str">
        <f>TEXT(Ecommerce_Sales[[#This Row],[Order_Date]],"mmmm")</f>
        <v>March</v>
      </c>
      <c r="I174" s="2" t="str">
        <f>TEXT(Ecommerce_Sales[[#This Row],[Order_Date]],"yyyy")</f>
        <v>2023</v>
      </c>
      <c r="J174" s="2" t="str">
        <f>TEXT(Ecommerce_Sales[[#This Row],[Order_Date]],"mmmm")</f>
        <v>March</v>
      </c>
      <c r="K174" s="1" t="s">
        <v>1947</v>
      </c>
      <c r="L174" s="1" t="s">
        <v>2489</v>
      </c>
      <c r="M174" s="1" t="s">
        <v>1988</v>
      </c>
      <c r="N174" s="1" t="s">
        <v>1989</v>
      </c>
      <c r="O174" s="3">
        <v>779</v>
      </c>
      <c r="P174">
        <v>3</v>
      </c>
      <c r="Q174" s="3">
        <v>2338</v>
      </c>
      <c r="R174" s="1" t="s">
        <v>1958</v>
      </c>
      <c r="S174" s="3">
        <v>146</v>
      </c>
      <c r="T174">
        <v>10</v>
      </c>
      <c r="U174" t="str">
        <f>IF(Ecommerce_Sales[[#This Row],[Delivery_Time_Days]]&gt;7,"Delay",IF(Ecommerce_Sales[[#This Row],[Delivery_Time_Days]] = 0,"No delivery",IF(Ecommerce_Sales[[#This Row],[Delivery_Time_Days]]&lt;=7,"On-time")))</f>
        <v>Delay</v>
      </c>
      <c r="V174" s="7">
        <f>Ecommerce_Sales[[#This Row],[Profit]]/Ecommerce_Sales[[#This Row],[Total_Price]]</f>
        <v>0.25021385799828916</v>
      </c>
      <c r="W174" s="3">
        <v>585</v>
      </c>
      <c r="X174" s="3"/>
    </row>
    <row r="175" spans="1:24" x14ac:dyDescent="0.25">
      <c r="A175" s="1" t="s">
        <v>2490</v>
      </c>
      <c r="B175" s="1" t="s">
        <v>46</v>
      </c>
      <c r="C175" s="1" t="s">
        <v>47</v>
      </c>
      <c r="D175" s="1" t="s">
        <v>2491</v>
      </c>
      <c r="E175" s="1" t="s">
        <v>1996</v>
      </c>
      <c r="F175" s="2">
        <v>45449</v>
      </c>
      <c r="G175" s="2">
        <v>45443</v>
      </c>
      <c r="H175" s="2" t="str">
        <f>TEXT(Ecommerce_Sales[[#This Row],[Order_Date]],"mmmm")</f>
        <v>May</v>
      </c>
      <c r="I175" s="2" t="str">
        <f>TEXT(Ecommerce_Sales[[#This Row],[Order_Date]],"yyyy")</f>
        <v>2024</v>
      </c>
      <c r="J175" s="2" t="str">
        <f>TEXT(Ecommerce_Sales[[#This Row],[Order_Date]],"mmmm")</f>
        <v>May</v>
      </c>
      <c r="K175" s="1" t="s">
        <v>1947</v>
      </c>
      <c r="L175" s="1" t="s">
        <v>2492</v>
      </c>
      <c r="M175" s="1" t="s">
        <v>2065</v>
      </c>
      <c r="N175" s="1" t="s">
        <v>1978</v>
      </c>
      <c r="O175" s="3">
        <v>682</v>
      </c>
      <c r="P175">
        <v>2</v>
      </c>
      <c r="Q175" s="3">
        <v>1364</v>
      </c>
      <c r="R175" s="1" t="s">
        <v>1958</v>
      </c>
      <c r="S175" s="3">
        <v>75</v>
      </c>
      <c r="T175">
        <v>3</v>
      </c>
      <c r="U175" t="str">
        <f>IF(Ecommerce_Sales[[#This Row],[Delivery_Time_Days]]&gt;7,"Delay",IF(Ecommerce_Sales[[#This Row],[Delivery_Time_Days]] = 0,"No delivery",IF(Ecommerce_Sales[[#This Row],[Delivery_Time_Days]]&lt;=7,"On-time")))</f>
        <v>On-time</v>
      </c>
      <c r="V175" s="7">
        <f>Ecommerce_Sales[[#This Row],[Profit]]/Ecommerce_Sales[[#This Row],[Total_Price]]</f>
        <v>0.34970674486803521</v>
      </c>
      <c r="W175" s="3">
        <v>477</v>
      </c>
      <c r="X175" s="3"/>
    </row>
    <row r="176" spans="1:24" x14ac:dyDescent="0.25">
      <c r="A176" s="1" t="s">
        <v>2493</v>
      </c>
      <c r="B176" s="1" t="s">
        <v>1470</v>
      </c>
      <c r="C176" s="1" t="s">
        <v>1471</v>
      </c>
      <c r="D176" s="1" t="s">
        <v>2494</v>
      </c>
      <c r="E176" s="1" t="s">
        <v>2005</v>
      </c>
      <c r="F176" s="2">
        <v>45354</v>
      </c>
      <c r="G176" s="2">
        <v>44999</v>
      </c>
      <c r="H176" s="2" t="str">
        <f>TEXT(Ecommerce_Sales[[#This Row],[Order_Date]],"mmmm")</f>
        <v>March</v>
      </c>
      <c r="I176" s="2" t="str">
        <f>TEXT(Ecommerce_Sales[[#This Row],[Order_Date]],"yyyy")</f>
        <v>2023</v>
      </c>
      <c r="J176" s="2" t="str">
        <f>TEXT(Ecommerce_Sales[[#This Row],[Order_Date]],"mmmm")</f>
        <v>March</v>
      </c>
      <c r="K176" s="1" t="s">
        <v>1986</v>
      </c>
      <c r="L176" s="1" t="s">
        <v>2495</v>
      </c>
      <c r="M176" s="1" t="s">
        <v>2079</v>
      </c>
      <c r="N176" s="1" t="s">
        <v>1973</v>
      </c>
      <c r="O176" s="3">
        <v>874</v>
      </c>
      <c r="P176">
        <v>5</v>
      </c>
      <c r="Q176" s="3">
        <v>4368</v>
      </c>
      <c r="R176" s="1" t="s">
        <v>1951</v>
      </c>
      <c r="S176" s="3">
        <v>514</v>
      </c>
      <c r="U176" t="str">
        <f>IF(Ecommerce_Sales[[#This Row],[Delivery_Time_Days]]&gt;7,"Delay",IF(Ecommerce_Sales[[#This Row],[Delivery_Time_Days]] = 0,"No delivery",IF(Ecommerce_Sales[[#This Row],[Delivery_Time_Days]]&lt;=7,"On-time")))</f>
        <v>No delivery</v>
      </c>
      <c r="V176" s="7">
        <f>Ecommerce_Sales[[#This Row],[Profit]]/Ecommerce_Sales[[#This Row],[Total_Price]]</f>
        <v>0.2999084249084249</v>
      </c>
      <c r="W176" s="3">
        <v>1310</v>
      </c>
      <c r="X176" s="3"/>
    </row>
    <row r="177" spans="1:24" x14ac:dyDescent="0.25">
      <c r="A177" s="1" t="s">
        <v>2496</v>
      </c>
      <c r="B177" s="1" t="s">
        <v>490</v>
      </c>
      <c r="C177" s="1" t="s">
        <v>491</v>
      </c>
      <c r="D177" s="1" t="s">
        <v>2497</v>
      </c>
      <c r="E177" s="1" t="s">
        <v>2005</v>
      </c>
      <c r="F177" s="2">
        <v>45349</v>
      </c>
      <c r="G177" s="2">
        <v>45588</v>
      </c>
      <c r="H177" s="2" t="str">
        <f>TEXT(Ecommerce_Sales[[#This Row],[Order_Date]],"mmmm")</f>
        <v>October</v>
      </c>
      <c r="I177" s="2" t="str">
        <f>TEXT(Ecommerce_Sales[[#This Row],[Order_Date]],"yyyy")</f>
        <v>2024</v>
      </c>
      <c r="J177" s="2" t="str">
        <f>TEXT(Ecommerce_Sales[[#This Row],[Order_Date]],"mmmm")</f>
        <v>October</v>
      </c>
      <c r="K177" s="1" t="s">
        <v>1947</v>
      </c>
      <c r="L177" s="1" t="s">
        <v>2414</v>
      </c>
      <c r="M177" s="1" t="s">
        <v>1968</v>
      </c>
      <c r="N177" s="1" t="s">
        <v>1957</v>
      </c>
      <c r="O177" s="3">
        <v>204</v>
      </c>
      <c r="P177">
        <v>3</v>
      </c>
      <c r="Q177" s="3">
        <v>612</v>
      </c>
      <c r="R177" s="1" t="s">
        <v>1958</v>
      </c>
      <c r="S177" s="3">
        <v>64</v>
      </c>
      <c r="T177">
        <v>3</v>
      </c>
      <c r="U177" t="str">
        <f>IF(Ecommerce_Sales[[#This Row],[Delivery_Time_Days]]&gt;7,"Delay",IF(Ecommerce_Sales[[#This Row],[Delivery_Time_Days]] = 0,"No delivery",IF(Ecommerce_Sales[[#This Row],[Delivery_Time_Days]]&lt;=7,"On-time")))</f>
        <v>On-time</v>
      </c>
      <c r="V177" s="7">
        <f>Ecommerce_Sales[[#This Row],[Profit]]/Ecommerce_Sales[[#This Row],[Total_Price]]</f>
        <v>0.15032679738562091</v>
      </c>
      <c r="W177" s="3">
        <v>92</v>
      </c>
      <c r="X177" s="3"/>
    </row>
    <row r="178" spans="1:24" x14ac:dyDescent="0.25">
      <c r="A178" s="1" t="s">
        <v>2498</v>
      </c>
      <c r="B178" s="1" t="s">
        <v>1918</v>
      </c>
      <c r="C178" s="1" t="s">
        <v>1919</v>
      </c>
      <c r="D178" s="1" t="s">
        <v>2499</v>
      </c>
      <c r="E178" s="1" t="s">
        <v>1966</v>
      </c>
      <c r="F178" s="2">
        <v>45143</v>
      </c>
      <c r="G178" s="2">
        <v>45386</v>
      </c>
      <c r="H178" s="2" t="str">
        <f>TEXT(Ecommerce_Sales[[#This Row],[Order_Date]],"mmmm")</f>
        <v>April</v>
      </c>
      <c r="I178" s="2" t="str">
        <f>TEXT(Ecommerce_Sales[[#This Row],[Order_Date]],"yyyy")</f>
        <v>2024</v>
      </c>
      <c r="J178" s="2" t="str">
        <f>TEXT(Ecommerce_Sales[[#This Row],[Order_Date]],"mmmm")</f>
        <v>April</v>
      </c>
      <c r="K178" s="1" t="s">
        <v>1992</v>
      </c>
      <c r="L178" s="1" t="s">
        <v>2500</v>
      </c>
      <c r="M178" s="1" t="s">
        <v>1998</v>
      </c>
      <c r="N178" s="1" t="s">
        <v>1973</v>
      </c>
      <c r="O178" s="3">
        <v>468</v>
      </c>
      <c r="P178">
        <v>1</v>
      </c>
      <c r="Q178" s="3">
        <v>468</v>
      </c>
      <c r="R178" s="1" t="s">
        <v>1951</v>
      </c>
      <c r="S178" s="3">
        <v>40</v>
      </c>
      <c r="U178" t="str">
        <f>IF(Ecommerce_Sales[[#This Row],[Delivery_Time_Days]]&gt;7,"Delay",IF(Ecommerce_Sales[[#This Row],[Delivery_Time_Days]] = 0,"No delivery",IF(Ecommerce_Sales[[#This Row],[Delivery_Time_Days]]&lt;=7,"On-time")))</f>
        <v>No delivery</v>
      </c>
      <c r="V178" s="7">
        <f>Ecommerce_Sales[[#This Row],[Profit]]/Ecommerce_Sales[[#This Row],[Total_Price]]</f>
        <v>0.29914529914529914</v>
      </c>
      <c r="W178" s="3">
        <v>140</v>
      </c>
      <c r="X178" s="3"/>
    </row>
    <row r="179" spans="1:24" x14ac:dyDescent="0.25">
      <c r="A179" s="1" t="s">
        <v>2501</v>
      </c>
      <c r="B179" s="1" t="s">
        <v>278</v>
      </c>
      <c r="C179" s="1" t="s">
        <v>279</v>
      </c>
      <c r="D179" s="1" t="s">
        <v>2502</v>
      </c>
      <c r="E179" s="1" t="s">
        <v>1966</v>
      </c>
      <c r="F179" s="2">
        <v>45443</v>
      </c>
      <c r="G179" s="2">
        <v>45644</v>
      </c>
      <c r="H179" s="2" t="str">
        <f>TEXT(Ecommerce_Sales[[#This Row],[Order_Date]],"mmmm")</f>
        <v>December</v>
      </c>
      <c r="I179" s="2" t="str">
        <f>TEXT(Ecommerce_Sales[[#This Row],[Order_Date]],"yyyy")</f>
        <v>2024</v>
      </c>
      <c r="J179" s="2" t="str">
        <f>TEXT(Ecommerce_Sales[[#This Row],[Order_Date]],"mmmm")</f>
        <v>December</v>
      </c>
      <c r="K179" s="1" t="s">
        <v>1947</v>
      </c>
      <c r="L179" s="1" t="s">
        <v>2503</v>
      </c>
      <c r="M179" s="1" t="s">
        <v>1972</v>
      </c>
      <c r="N179" s="1" t="s">
        <v>1973</v>
      </c>
      <c r="O179" s="3">
        <v>1598</v>
      </c>
      <c r="P179">
        <v>4</v>
      </c>
      <c r="Q179" s="3">
        <v>6391</v>
      </c>
      <c r="R179" s="1" t="s">
        <v>1951</v>
      </c>
      <c r="S179" s="3">
        <v>525</v>
      </c>
      <c r="T179">
        <v>9</v>
      </c>
      <c r="U179" t="str">
        <f>IF(Ecommerce_Sales[[#This Row],[Delivery_Time_Days]]&gt;7,"Delay",IF(Ecommerce_Sales[[#This Row],[Delivery_Time_Days]] = 0,"No delivery",IF(Ecommerce_Sales[[#This Row],[Delivery_Time_Days]]&lt;=7,"On-time")))</f>
        <v>Delay</v>
      </c>
      <c r="V179" s="7">
        <f>Ecommerce_Sales[[#This Row],[Profit]]/Ecommerce_Sales[[#This Row],[Total_Price]]</f>
        <v>0.29995305898920355</v>
      </c>
      <c r="W179" s="3">
        <v>1917</v>
      </c>
      <c r="X179" s="3"/>
    </row>
    <row r="180" spans="1:24" x14ac:dyDescent="0.25">
      <c r="A180" s="1" t="s">
        <v>2504</v>
      </c>
      <c r="B180" s="1" t="s">
        <v>1508</v>
      </c>
      <c r="C180" s="1" t="s">
        <v>1509</v>
      </c>
      <c r="D180" s="1" t="s">
        <v>2505</v>
      </c>
      <c r="E180" s="1" t="s">
        <v>1954</v>
      </c>
      <c r="F180" s="2">
        <v>45398</v>
      </c>
      <c r="G180" s="2">
        <v>45288</v>
      </c>
      <c r="H180" s="2" t="str">
        <f>TEXT(Ecommerce_Sales[[#This Row],[Order_Date]],"mmmm")</f>
        <v>December</v>
      </c>
      <c r="I180" s="2" t="str">
        <f>TEXT(Ecommerce_Sales[[#This Row],[Order_Date]],"yyyy")</f>
        <v>2023</v>
      </c>
      <c r="J180" s="2" t="str">
        <f>TEXT(Ecommerce_Sales[[#This Row],[Order_Date]],"mmmm")</f>
        <v>December</v>
      </c>
      <c r="K180" s="1" t="s">
        <v>1947</v>
      </c>
      <c r="L180" s="1" t="s">
        <v>2506</v>
      </c>
      <c r="M180" s="1" t="s">
        <v>2072</v>
      </c>
      <c r="N180" s="1" t="s">
        <v>1950</v>
      </c>
      <c r="O180" s="3">
        <v>220</v>
      </c>
      <c r="P180">
        <v>10</v>
      </c>
      <c r="Q180" s="3">
        <v>2197</v>
      </c>
      <c r="R180" s="1" t="s">
        <v>1951</v>
      </c>
      <c r="S180" s="3">
        <v>297</v>
      </c>
      <c r="T180">
        <v>10</v>
      </c>
      <c r="U180" t="str">
        <f>IF(Ecommerce_Sales[[#This Row],[Delivery_Time_Days]]&gt;7,"Delay",IF(Ecommerce_Sales[[#This Row],[Delivery_Time_Days]] = 0,"No delivery",IF(Ecommerce_Sales[[#This Row],[Delivery_Time_Days]]&lt;=7,"On-time")))</f>
        <v>Delay</v>
      </c>
      <c r="V180" s="7">
        <f>Ecommerce_Sales[[#This Row],[Profit]]/Ecommerce_Sales[[#This Row],[Total_Price]]</f>
        <v>0.40009103322712791</v>
      </c>
      <c r="W180" s="3">
        <v>879</v>
      </c>
      <c r="X180" s="3"/>
    </row>
    <row r="181" spans="1:24" x14ac:dyDescent="0.25">
      <c r="A181" s="1" t="s">
        <v>2507</v>
      </c>
      <c r="B181" s="1" t="s">
        <v>28</v>
      </c>
      <c r="C181" s="1" t="s">
        <v>29</v>
      </c>
      <c r="D181" s="1" t="s">
        <v>2508</v>
      </c>
      <c r="E181" s="1" t="s">
        <v>1954</v>
      </c>
      <c r="F181" s="2">
        <v>45332</v>
      </c>
      <c r="G181" s="2">
        <v>45315</v>
      </c>
      <c r="H181" s="2" t="str">
        <f>TEXT(Ecommerce_Sales[[#This Row],[Order_Date]],"mmmm")</f>
        <v>January</v>
      </c>
      <c r="I181" s="2" t="str">
        <f>TEXT(Ecommerce_Sales[[#This Row],[Order_Date]],"yyyy")</f>
        <v>2024</v>
      </c>
      <c r="J181" s="2" t="str">
        <f>TEXT(Ecommerce_Sales[[#This Row],[Order_Date]],"mmmm")</f>
        <v>January</v>
      </c>
      <c r="K181" s="1" t="s">
        <v>1947</v>
      </c>
      <c r="L181" s="1" t="s">
        <v>2509</v>
      </c>
      <c r="M181" s="1" t="s">
        <v>1977</v>
      </c>
      <c r="N181" s="1" t="s">
        <v>1978</v>
      </c>
      <c r="O181" s="3">
        <v>265</v>
      </c>
      <c r="P181">
        <v>1</v>
      </c>
      <c r="Q181" s="3">
        <v>265</v>
      </c>
      <c r="R181" s="1" t="s">
        <v>1951</v>
      </c>
      <c r="S181" s="3">
        <v>34</v>
      </c>
      <c r="T181">
        <v>5</v>
      </c>
      <c r="U181" t="str">
        <f>IF(Ecommerce_Sales[[#This Row],[Delivery_Time_Days]]&gt;7,"Delay",IF(Ecommerce_Sales[[#This Row],[Delivery_Time_Days]] = 0,"No delivery",IF(Ecommerce_Sales[[#This Row],[Delivery_Time_Days]]&lt;=7,"On-time")))</f>
        <v>On-time</v>
      </c>
      <c r="V181" s="7">
        <f>Ecommerce_Sales[[#This Row],[Profit]]/Ecommerce_Sales[[#This Row],[Total_Price]]</f>
        <v>0.35094339622641507</v>
      </c>
      <c r="W181" s="3">
        <v>93</v>
      </c>
      <c r="X181" s="3"/>
    </row>
    <row r="182" spans="1:24" x14ac:dyDescent="0.25">
      <c r="A182" s="1" t="s">
        <v>2510</v>
      </c>
      <c r="B182" s="1" t="s">
        <v>926</v>
      </c>
      <c r="C182" s="1" t="s">
        <v>927</v>
      </c>
      <c r="D182" s="1" t="s">
        <v>2511</v>
      </c>
      <c r="E182" s="1" t="s">
        <v>1966</v>
      </c>
      <c r="F182" s="2">
        <v>45397</v>
      </c>
      <c r="G182" s="2">
        <v>45554</v>
      </c>
      <c r="H182" s="2" t="str">
        <f>TEXT(Ecommerce_Sales[[#This Row],[Order_Date]],"mmmm")</f>
        <v>September</v>
      </c>
      <c r="I182" s="2" t="str">
        <f>TEXT(Ecommerce_Sales[[#This Row],[Order_Date]],"yyyy")</f>
        <v>2024</v>
      </c>
      <c r="J182" s="2" t="str">
        <f>TEXT(Ecommerce_Sales[[#This Row],[Order_Date]],"mmmm")</f>
        <v>September</v>
      </c>
      <c r="K182" s="1" t="s">
        <v>1947</v>
      </c>
      <c r="L182" s="1" t="s">
        <v>2512</v>
      </c>
      <c r="M182" s="1" t="s">
        <v>2007</v>
      </c>
      <c r="N182" s="1" t="s">
        <v>1973</v>
      </c>
      <c r="O182" s="3">
        <v>378</v>
      </c>
      <c r="P182">
        <v>2</v>
      </c>
      <c r="Q182" s="3">
        <v>755</v>
      </c>
      <c r="R182" s="1" t="s">
        <v>1958</v>
      </c>
      <c r="S182" s="3">
        <v>45</v>
      </c>
      <c r="T182">
        <v>5</v>
      </c>
      <c r="U182" t="str">
        <f>IF(Ecommerce_Sales[[#This Row],[Delivery_Time_Days]]&gt;7,"Delay",IF(Ecommerce_Sales[[#This Row],[Delivery_Time_Days]] = 0,"No delivery",IF(Ecommerce_Sales[[#This Row],[Delivery_Time_Days]]&lt;=7,"On-time")))</f>
        <v>On-time</v>
      </c>
      <c r="V182" s="7">
        <f>Ecommerce_Sales[[#This Row],[Profit]]/Ecommerce_Sales[[#This Row],[Total_Price]]</f>
        <v>0.30066225165562915</v>
      </c>
      <c r="W182" s="3">
        <v>227</v>
      </c>
      <c r="X182" s="3"/>
    </row>
    <row r="183" spans="1:24" x14ac:dyDescent="0.25">
      <c r="A183" s="1" t="s">
        <v>2513</v>
      </c>
      <c r="B183" s="1" t="s">
        <v>545</v>
      </c>
      <c r="C183" s="1" t="s">
        <v>546</v>
      </c>
      <c r="D183" s="1" t="s">
        <v>2514</v>
      </c>
      <c r="E183" s="1" t="s">
        <v>1954</v>
      </c>
      <c r="F183" s="2">
        <v>45016</v>
      </c>
      <c r="G183" s="2">
        <v>45166</v>
      </c>
      <c r="H183" s="2" t="str">
        <f>TEXT(Ecommerce_Sales[[#This Row],[Order_Date]],"mmmm")</f>
        <v>August</v>
      </c>
      <c r="I183" s="2" t="str">
        <f>TEXT(Ecommerce_Sales[[#This Row],[Order_Date]],"yyyy")</f>
        <v>2023</v>
      </c>
      <c r="J183" s="2" t="str">
        <f>TEXT(Ecommerce_Sales[[#This Row],[Order_Date]],"mmmm")</f>
        <v>August</v>
      </c>
      <c r="K183" s="1" t="s">
        <v>1986</v>
      </c>
      <c r="L183" s="1" t="s">
        <v>2515</v>
      </c>
      <c r="M183" s="1" t="s">
        <v>2047</v>
      </c>
      <c r="N183" s="1" t="s">
        <v>1989</v>
      </c>
      <c r="O183" s="3">
        <v>222</v>
      </c>
      <c r="P183">
        <v>2</v>
      </c>
      <c r="Q183" s="3">
        <v>444</v>
      </c>
      <c r="R183" s="1" t="s">
        <v>1951</v>
      </c>
      <c r="S183" s="3">
        <v>42</v>
      </c>
      <c r="U183" t="str">
        <f>IF(Ecommerce_Sales[[#This Row],[Delivery_Time_Days]]&gt;7,"Delay",IF(Ecommerce_Sales[[#This Row],[Delivery_Time_Days]] = 0,"No delivery",IF(Ecommerce_Sales[[#This Row],[Delivery_Time_Days]]&lt;=7,"On-time")))</f>
        <v>No delivery</v>
      </c>
      <c r="V183" s="7">
        <f>Ecommerce_Sales[[#This Row],[Profit]]/Ecommerce_Sales[[#This Row],[Total_Price]]</f>
        <v>0.25</v>
      </c>
      <c r="W183" s="3">
        <v>111</v>
      </c>
      <c r="X183" s="3"/>
    </row>
    <row r="184" spans="1:24" x14ac:dyDescent="0.25">
      <c r="A184" s="1" t="s">
        <v>2516</v>
      </c>
      <c r="B184" s="1" t="s">
        <v>1747</v>
      </c>
      <c r="C184" s="1" t="s">
        <v>1748</v>
      </c>
      <c r="D184" s="1" t="s">
        <v>2517</v>
      </c>
      <c r="E184" s="1" t="s">
        <v>1966</v>
      </c>
      <c r="F184" s="2">
        <v>45625</v>
      </c>
      <c r="G184" s="2">
        <v>45236</v>
      </c>
      <c r="H184" s="2" t="str">
        <f>TEXT(Ecommerce_Sales[[#This Row],[Order_Date]],"mmmm")</f>
        <v>November</v>
      </c>
      <c r="I184" s="2" t="str">
        <f>TEXT(Ecommerce_Sales[[#This Row],[Order_Date]],"yyyy")</f>
        <v>2023</v>
      </c>
      <c r="J184" s="2" t="str">
        <f>TEXT(Ecommerce_Sales[[#This Row],[Order_Date]],"mmmm")</f>
        <v>November</v>
      </c>
      <c r="K184" s="1" t="s">
        <v>1947</v>
      </c>
      <c r="L184" s="1" t="s">
        <v>2518</v>
      </c>
      <c r="M184" s="1" t="s">
        <v>2104</v>
      </c>
      <c r="N184" s="1" t="s">
        <v>1978</v>
      </c>
      <c r="O184" s="3">
        <v>1320</v>
      </c>
      <c r="P184">
        <v>7</v>
      </c>
      <c r="Q184" s="3">
        <v>9237</v>
      </c>
      <c r="R184" s="1" t="s">
        <v>1958</v>
      </c>
      <c r="S184" s="3">
        <v>975</v>
      </c>
      <c r="T184">
        <v>10</v>
      </c>
      <c r="U184" t="str">
        <f>IF(Ecommerce_Sales[[#This Row],[Delivery_Time_Days]]&gt;7,"Delay",IF(Ecommerce_Sales[[#This Row],[Delivery_Time_Days]] = 0,"No delivery",IF(Ecommerce_Sales[[#This Row],[Delivery_Time_Days]]&lt;=7,"On-time")))</f>
        <v>Delay</v>
      </c>
      <c r="V184" s="7">
        <f>Ecommerce_Sales[[#This Row],[Profit]]/Ecommerce_Sales[[#This Row],[Total_Price]]</f>
        <v>0.35000541301288296</v>
      </c>
      <c r="W184" s="3">
        <v>3233</v>
      </c>
      <c r="X184" s="3"/>
    </row>
    <row r="185" spans="1:24" x14ac:dyDescent="0.25">
      <c r="A185" s="1" t="s">
        <v>2519</v>
      </c>
      <c r="B185" s="1" t="s">
        <v>725</v>
      </c>
      <c r="C185" s="1" t="s">
        <v>379</v>
      </c>
      <c r="D185" s="1" t="s">
        <v>2520</v>
      </c>
      <c r="E185" s="1" t="s">
        <v>2005</v>
      </c>
      <c r="F185" s="2">
        <v>45137</v>
      </c>
      <c r="G185" s="2">
        <v>45320</v>
      </c>
      <c r="H185" s="2" t="str">
        <f>TEXT(Ecommerce_Sales[[#This Row],[Order_Date]],"mmmm")</f>
        <v>January</v>
      </c>
      <c r="I185" s="2" t="str">
        <f>TEXT(Ecommerce_Sales[[#This Row],[Order_Date]],"yyyy")</f>
        <v>2024</v>
      </c>
      <c r="J185" s="2" t="str">
        <f>TEXT(Ecommerce_Sales[[#This Row],[Order_Date]],"mmmm")</f>
        <v>January</v>
      </c>
      <c r="K185" s="1" t="s">
        <v>1947</v>
      </c>
      <c r="L185" s="1" t="s">
        <v>2521</v>
      </c>
      <c r="M185" s="1" t="s">
        <v>2054</v>
      </c>
      <c r="N185" s="1" t="s">
        <v>1957</v>
      </c>
      <c r="O185" s="3">
        <v>454</v>
      </c>
      <c r="P185">
        <v>2</v>
      </c>
      <c r="Q185" s="3">
        <v>909</v>
      </c>
      <c r="R185" s="1" t="s">
        <v>1951</v>
      </c>
      <c r="S185" s="3">
        <v>77</v>
      </c>
      <c r="T185">
        <v>6</v>
      </c>
      <c r="U185" t="str">
        <f>IF(Ecommerce_Sales[[#This Row],[Delivery_Time_Days]]&gt;7,"Delay",IF(Ecommerce_Sales[[#This Row],[Delivery_Time_Days]] = 0,"No delivery",IF(Ecommerce_Sales[[#This Row],[Delivery_Time_Days]]&lt;=7,"On-time")))</f>
        <v>On-time</v>
      </c>
      <c r="V185" s="7">
        <f>Ecommerce_Sales[[#This Row],[Profit]]/Ecommerce_Sales[[#This Row],[Total_Price]]</f>
        <v>0.14961496149614961</v>
      </c>
      <c r="W185" s="3">
        <v>136</v>
      </c>
      <c r="X185" s="3"/>
    </row>
    <row r="186" spans="1:24" x14ac:dyDescent="0.25">
      <c r="A186" s="1" t="s">
        <v>2522</v>
      </c>
      <c r="B186" s="1" t="s">
        <v>529</v>
      </c>
      <c r="C186" s="1" t="s">
        <v>530</v>
      </c>
      <c r="D186" s="1" t="s">
        <v>2523</v>
      </c>
      <c r="E186" s="1" t="s">
        <v>1946</v>
      </c>
      <c r="F186" s="2">
        <v>44945</v>
      </c>
      <c r="G186" s="2">
        <v>45453</v>
      </c>
      <c r="H186" s="2" t="str">
        <f>TEXT(Ecommerce_Sales[[#This Row],[Order_Date]],"mmmm")</f>
        <v>June</v>
      </c>
      <c r="I186" s="2" t="str">
        <f>TEXT(Ecommerce_Sales[[#This Row],[Order_Date]],"yyyy")</f>
        <v>2024</v>
      </c>
      <c r="J186" s="2" t="str">
        <f>TEXT(Ecommerce_Sales[[#This Row],[Order_Date]],"mmmm")</f>
        <v>June</v>
      </c>
      <c r="K186" s="1" t="s">
        <v>1947</v>
      </c>
      <c r="L186" s="1" t="s">
        <v>2524</v>
      </c>
      <c r="M186" s="1" t="s">
        <v>2007</v>
      </c>
      <c r="N186" s="1" t="s">
        <v>1973</v>
      </c>
      <c r="O186" s="3">
        <v>264</v>
      </c>
      <c r="P186">
        <v>2</v>
      </c>
      <c r="Q186" s="3">
        <v>528</v>
      </c>
      <c r="R186" s="1" t="s">
        <v>2008</v>
      </c>
      <c r="S186" s="3">
        <v>68</v>
      </c>
      <c r="T186">
        <v>8</v>
      </c>
      <c r="U186" t="str">
        <f>IF(Ecommerce_Sales[[#This Row],[Delivery_Time_Days]]&gt;7,"Delay",IF(Ecommerce_Sales[[#This Row],[Delivery_Time_Days]] = 0,"No delivery",IF(Ecommerce_Sales[[#This Row],[Delivery_Time_Days]]&lt;=7,"On-time")))</f>
        <v>Delay</v>
      </c>
      <c r="V186" s="7">
        <f>Ecommerce_Sales[[#This Row],[Profit]]/Ecommerce_Sales[[#This Row],[Total_Price]]</f>
        <v>0.29924242424242425</v>
      </c>
      <c r="W186" s="3">
        <v>158</v>
      </c>
      <c r="X186" s="3"/>
    </row>
    <row r="187" spans="1:24" x14ac:dyDescent="0.25">
      <c r="A187" s="1" t="s">
        <v>2525</v>
      </c>
      <c r="B187" s="1" t="s">
        <v>1826</v>
      </c>
      <c r="C187" s="1" t="s">
        <v>1827</v>
      </c>
      <c r="D187" s="1" t="s">
        <v>2526</v>
      </c>
      <c r="E187" s="1" t="s">
        <v>1996</v>
      </c>
      <c r="F187" s="2">
        <v>45008</v>
      </c>
      <c r="G187" s="2">
        <v>45068</v>
      </c>
      <c r="H187" s="2" t="str">
        <f>TEXT(Ecommerce_Sales[[#This Row],[Order_Date]],"mmmm")</f>
        <v>May</v>
      </c>
      <c r="I187" s="2" t="str">
        <f>TEXT(Ecommerce_Sales[[#This Row],[Order_Date]],"yyyy")</f>
        <v>2023</v>
      </c>
      <c r="J187" s="2" t="str">
        <f>TEXT(Ecommerce_Sales[[#This Row],[Order_Date]],"mmmm")</f>
        <v>May</v>
      </c>
      <c r="K187" s="1" t="s">
        <v>1992</v>
      </c>
      <c r="L187" s="1" t="s">
        <v>2527</v>
      </c>
      <c r="M187" s="1" t="s">
        <v>2072</v>
      </c>
      <c r="N187" s="1" t="s">
        <v>1950</v>
      </c>
      <c r="O187" s="3">
        <v>842</v>
      </c>
      <c r="P187">
        <v>1</v>
      </c>
      <c r="Q187" s="3">
        <v>842</v>
      </c>
      <c r="R187" s="1" t="s">
        <v>1951</v>
      </c>
      <c r="S187" s="3">
        <v>112</v>
      </c>
      <c r="U187" t="str">
        <f>IF(Ecommerce_Sales[[#This Row],[Delivery_Time_Days]]&gt;7,"Delay",IF(Ecommerce_Sales[[#This Row],[Delivery_Time_Days]] = 0,"No delivery",IF(Ecommerce_Sales[[#This Row],[Delivery_Time_Days]]&lt;=7,"On-time")))</f>
        <v>No delivery</v>
      </c>
      <c r="V187" s="7">
        <f>Ecommerce_Sales[[#This Row],[Profit]]/Ecommerce_Sales[[#This Row],[Total_Price]]</f>
        <v>0.4002375296912114</v>
      </c>
      <c r="W187" s="3">
        <v>337</v>
      </c>
      <c r="X187" s="3"/>
    </row>
    <row r="188" spans="1:24" x14ac:dyDescent="0.25">
      <c r="A188" s="1" t="s">
        <v>2528</v>
      </c>
      <c r="B188" s="1" t="s">
        <v>819</v>
      </c>
      <c r="C188" s="1" t="s">
        <v>820</v>
      </c>
      <c r="D188" s="1" t="s">
        <v>2529</v>
      </c>
      <c r="E188" s="1" t="s">
        <v>1946</v>
      </c>
      <c r="F188" s="2">
        <v>45415</v>
      </c>
      <c r="G188" s="2">
        <v>45388</v>
      </c>
      <c r="H188" s="2" t="str">
        <f>TEXT(Ecommerce_Sales[[#This Row],[Order_Date]],"mmmm")</f>
        <v>April</v>
      </c>
      <c r="I188" s="2" t="str">
        <f>TEXT(Ecommerce_Sales[[#This Row],[Order_Date]],"yyyy")</f>
        <v>2024</v>
      </c>
      <c r="J188" s="2" t="str">
        <f>TEXT(Ecommerce_Sales[[#This Row],[Order_Date]],"mmmm")</f>
        <v>April</v>
      </c>
      <c r="K188" s="1" t="s">
        <v>1947</v>
      </c>
      <c r="L188" s="1" t="s">
        <v>2530</v>
      </c>
      <c r="M188" s="1" t="s">
        <v>2030</v>
      </c>
      <c r="N188" s="1" t="s">
        <v>1978</v>
      </c>
      <c r="O188" s="3">
        <v>564</v>
      </c>
      <c r="P188">
        <v>3</v>
      </c>
      <c r="Q188" s="3">
        <v>1691</v>
      </c>
      <c r="R188" s="1" t="s">
        <v>1958</v>
      </c>
      <c r="S188" s="3">
        <v>140</v>
      </c>
      <c r="T188">
        <v>7</v>
      </c>
      <c r="U188" t="str">
        <f>IF(Ecommerce_Sales[[#This Row],[Delivery_Time_Days]]&gt;7,"Delay",IF(Ecommerce_Sales[[#This Row],[Delivery_Time_Days]] = 0,"No delivery",IF(Ecommerce_Sales[[#This Row],[Delivery_Time_Days]]&lt;=7,"On-time")))</f>
        <v>On-time</v>
      </c>
      <c r="V188" s="7">
        <f>Ecommerce_Sales[[#This Row],[Profit]]/Ecommerce_Sales[[#This Row],[Total_Price]]</f>
        <v>0.35008870490833827</v>
      </c>
      <c r="W188" s="3">
        <v>592</v>
      </c>
      <c r="X188" s="3"/>
    </row>
    <row r="189" spans="1:24" x14ac:dyDescent="0.25">
      <c r="A189" s="1" t="s">
        <v>2531</v>
      </c>
      <c r="B189" s="1" t="s">
        <v>1331</v>
      </c>
      <c r="C189" s="1" t="s">
        <v>1332</v>
      </c>
      <c r="D189" s="1" t="s">
        <v>2532</v>
      </c>
      <c r="E189" s="1" t="s">
        <v>2005</v>
      </c>
      <c r="F189" s="2">
        <v>44953</v>
      </c>
      <c r="G189" s="2">
        <v>45051</v>
      </c>
      <c r="H189" s="2" t="str">
        <f>TEXT(Ecommerce_Sales[[#This Row],[Order_Date]],"mmmm")</f>
        <v>May</v>
      </c>
      <c r="I189" s="2" t="str">
        <f>TEXT(Ecommerce_Sales[[#This Row],[Order_Date]],"yyyy")</f>
        <v>2023</v>
      </c>
      <c r="J189" s="2" t="str">
        <f>TEXT(Ecommerce_Sales[[#This Row],[Order_Date]],"mmmm")</f>
        <v>May</v>
      </c>
      <c r="K189" s="1" t="s">
        <v>1947</v>
      </c>
      <c r="L189" s="1" t="s">
        <v>2533</v>
      </c>
      <c r="M189" s="1" t="s">
        <v>2058</v>
      </c>
      <c r="N189" s="1" t="s">
        <v>1950</v>
      </c>
      <c r="O189" s="3">
        <v>1069</v>
      </c>
      <c r="P189">
        <v>4</v>
      </c>
      <c r="Q189" s="3">
        <v>4276</v>
      </c>
      <c r="R189" s="1" t="s">
        <v>1958</v>
      </c>
      <c r="S189" s="3">
        <v>490</v>
      </c>
      <c r="T189">
        <v>7</v>
      </c>
      <c r="U189" t="str">
        <f>IF(Ecommerce_Sales[[#This Row],[Delivery_Time_Days]]&gt;7,"Delay",IF(Ecommerce_Sales[[#This Row],[Delivery_Time_Days]] = 0,"No delivery",IF(Ecommerce_Sales[[#This Row],[Delivery_Time_Days]]&lt;=7,"On-time")))</f>
        <v>On-time</v>
      </c>
      <c r="V189" s="7">
        <f>Ecommerce_Sales[[#This Row],[Profit]]/Ecommerce_Sales[[#This Row],[Total_Price]]</f>
        <v>0.39990645463049579</v>
      </c>
      <c r="W189" s="3">
        <v>1710</v>
      </c>
      <c r="X189" s="3"/>
    </row>
    <row r="190" spans="1:24" x14ac:dyDescent="0.25">
      <c r="A190" s="1" t="s">
        <v>2534</v>
      </c>
      <c r="B190" s="1" t="s">
        <v>274</v>
      </c>
      <c r="C190" s="1" t="s">
        <v>275</v>
      </c>
      <c r="D190" s="1" t="s">
        <v>2535</v>
      </c>
      <c r="E190" s="1" t="s">
        <v>1966</v>
      </c>
      <c r="F190" s="2">
        <v>44954</v>
      </c>
      <c r="G190" s="2">
        <v>45170</v>
      </c>
      <c r="H190" s="2" t="str">
        <f>TEXT(Ecommerce_Sales[[#This Row],[Order_Date]],"mmmm")</f>
        <v>September</v>
      </c>
      <c r="I190" s="2" t="str">
        <f>TEXT(Ecommerce_Sales[[#This Row],[Order_Date]],"yyyy")</f>
        <v>2023</v>
      </c>
      <c r="J190" s="2" t="str">
        <f>TEXT(Ecommerce_Sales[[#This Row],[Order_Date]],"mmmm")</f>
        <v>September</v>
      </c>
      <c r="K190" s="1" t="s">
        <v>1947</v>
      </c>
      <c r="L190" s="1" t="s">
        <v>2536</v>
      </c>
      <c r="M190" s="1" t="s">
        <v>2072</v>
      </c>
      <c r="N190" s="1" t="s">
        <v>1950</v>
      </c>
      <c r="O190" s="3">
        <v>1085</v>
      </c>
      <c r="P190">
        <v>1</v>
      </c>
      <c r="Q190" s="3">
        <v>1085</v>
      </c>
      <c r="R190" s="1" t="s">
        <v>1951</v>
      </c>
      <c r="S190" s="3">
        <v>101</v>
      </c>
      <c r="T190">
        <v>4</v>
      </c>
      <c r="U190" t="str">
        <f>IF(Ecommerce_Sales[[#This Row],[Delivery_Time_Days]]&gt;7,"Delay",IF(Ecommerce_Sales[[#This Row],[Delivery_Time_Days]] = 0,"No delivery",IF(Ecommerce_Sales[[#This Row],[Delivery_Time_Days]]&lt;=7,"On-time")))</f>
        <v>On-time</v>
      </c>
      <c r="V190" s="7">
        <f>Ecommerce_Sales[[#This Row],[Profit]]/Ecommerce_Sales[[#This Row],[Total_Price]]</f>
        <v>0.4</v>
      </c>
      <c r="W190" s="3">
        <v>434</v>
      </c>
      <c r="X190" s="3"/>
    </row>
    <row r="191" spans="1:24" x14ac:dyDescent="0.25">
      <c r="A191" s="1" t="s">
        <v>2537</v>
      </c>
      <c r="B191" s="1" t="s">
        <v>1373</v>
      </c>
      <c r="C191" s="1" t="s">
        <v>1374</v>
      </c>
      <c r="D191" s="1" t="s">
        <v>2538</v>
      </c>
      <c r="E191" s="1" t="s">
        <v>1996</v>
      </c>
      <c r="F191" s="2">
        <v>45110</v>
      </c>
      <c r="G191" s="2">
        <v>45168</v>
      </c>
      <c r="H191" s="2" t="str">
        <f>TEXT(Ecommerce_Sales[[#This Row],[Order_Date]],"mmmm")</f>
        <v>August</v>
      </c>
      <c r="I191" s="2" t="str">
        <f>TEXT(Ecommerce_Sales[[#This Row],[Order_Date]],"yyyy")</f>
        <v>2023</v>
      </c>
      <c r="J191" s="2" t="str">
        <f>TEXT(Ecommerce_Sales[[#This Row],[Order_Date]],"mmmm")</f>
        <v>August</v>
      </c>
      <c r="K191" s="1" t="s">
        <v>1947</v>
      </c>
      <c r="L191" s="1" t="s">
        <v>2539</v>
      </c>
      <c r="M191" s="1" t="s">
        <v>2058</v>
      </c>
      <c r="N191" s="1" t="s">
        <v>1950</v>
      </c>
      <c r="O191" s="3">
        <v>260</v>
      </c>
      <c r="P191">
        <v>2</v>
      </c>
      <c r="Q191" s="3">
        <v>520</v>
      </c>
      <c r="R191" s="1" t="s">
        <v>1951</v>
      </c>
      <c r="S191" s="3">
        <v>57</v>
      </c>
      <c r="T191">
        <v>4</v>
      </c>
      <c r="U191" t="str">
        <f>IF(Ecommerce_Sales[[#This Row],[Delivery_Time_Days]]&gt;7,"Delay",IF(Ecommerce_Sales[[#This Row],[Delivery_Time_Days]] = 0,"No delivery",IF(Ecommerce_Sales[[#This Row],[Delivery_Time_Days]]&lt;=7,"On-time")))</f>
        <v>On-time</v>
      </c>
      <c r="V191" s="7">
        <f>Ecommerce_Sales[[#This Row],[Profit]]/Ecommerce_Sales[[#This Row],[Total_Price]]</f>
        <v>0.4</v>
      </c>
      <c r="W191" s="3">
        <v>208</v>
      </c>
      <c r="X191" s="3"/>
    </row>
    <row r="192" spans="1:24" x14ac:dyDescent="0.25">
      <c r="A192" s="1" t="s">
        <v>2540</v>
      </c>
      <c r="B192" s="1" t="s">
        <v>1221</v>
      </c>
      <c r="C192" s="1" t="s">
        <v>1222</v>
      </c>
      <c r="D192" s="1" t="s">
        <v>2541</v>
      </c>
      <c r="E192" s="1" t="s">
        <v>2005</v>
      </c>
      <c r="F192" s="2">
        <v>45382</v>
      </c>
      <c r="G192" s="2">
        <v>45470</v>
      </c>
      <c r="H192" s="2" t="str">
        <f>TEXT(Ecommerce_Sales[[#This Row],[Order_Date]],"mmmm")</f>
        <v>June</v>
      </c>
      <c r="I192" s="2" t="str">
        <f>TEXT(Ecommerce_Sales[[#This Row],[Order_Date]],"yyyy")</f>
        <v>2024</v>
      </c>
      <c r="J192" s="2" t="str">
        <f>TEXT(Ecommerce_Sales[[#This Row],[Order_Date]],"mmmm")</f>
        <v>June</v>
      </c>
      <c r="K192" s="1" t="s">
        <v>1947</v>
      </c>
      <c r="L192" s="1" t="s">
        <v>2542</v>
      </c>
      <c r="M192" s="1" t="s">
        <v>1998</v>
      </c>
      <c r="N192" s="1" t="s">
        <v>1973</v>
      </c>
      <c r="O192" s="3">
        <v>25</v>
      </c>
      <c r="P192">
        <v>1</v>
      </c>
      <c r="Q192" s="3">
        <v>25</v>
      </c>
      <c r="R192" s="1" t="s">
        <v>2016</v>
      </c>
      <c r="S192" s="3">
        <v>3</v>
      </c>
      <c r="T192">
        <v>8</v>
      </c>
      <c r="U192" t="str">
        <f>IF(Ecommerce_Sales[[#This Row],[Delivery_Time_Days]]&gt;7,"Delay",IF(Ecommerce_Sales[[#This Row],[Delivery_Time_Days]] = 0,"No delivery",IF(Ecommerce_Sales[[#This Row],[Delivery_Time_Days]]&lt;=7,"On-time")))</f>
        <v>Delay</v>
      </c>
      <c r="V192" s="7">
        <f>Ecommerce_Sales[[#This Row],[Profit]]/Ecommerce_Sales[[#This Row],[Total_Price]]</f>
        <v>0.32</v>
      </c>
      <c r="W192" s="3">
        <v>8</v>
      </c>
      <c r="X192" s="3"/>
    </row>
    <row r="193" spans="1:24" x14ac:dyDescent="0.25">
      <c r="A193" s="1" t="s">
        <v>2543</v>
      </c>
      <c r="B193" s="1" t="s">
        <v>76</v>
      </c>
      <c r="C193" s="1" t="s">
        <v>77</v>
      </c>
      <c r="D193" s="1" t="s">
        <v>2544</v>
      </c>
      <c r="E193" s="1" t="s">
        <v>1981</v>
      </c>
      <c r="F193" s="2">
        <v>45400</v>
      </c>
      <c r="G193" s="2">
        <v>45653</v>
      </c>
      <c r="H193" s="2" t="str">
        <f>TEXT(Ecommerce_Sales[[#This Row],[Order_Date]],"mmmm")</f>
        <v>December</v>
      </c>
      <c r="I193" s="2" t="str">
        <f>TEXT(Ecommerce_Sales[[#This Row],[Order_Date]],"yyyy")</f>
        <v>2024</v>
      </c>
      <c r="J193" s="2" t="str">
        <f>TEXT(Ecommerce_Sales[[#This Row],[Order_Date]],"mmmm")</f>
        <v>December</v>
      </c>
      <c r="K193" s="1" t="s">
        <v>1947</v>
      </c>
      <c r="L193" s="1" t="s">
        <v>2545</v>
      </c>
      <c r="M193" s="1" t="s">
        <v>2058</v>
      </c>
      <c r="N193" s="1" t="s">
        <v>1950</v>
      </c>
      <c r="O193" s="3">
        <v>194</v>
      </c>
      <c r="P193">
        <v>4</v>
      </c>
      <c r="Q193" s="3">
        <v>778</v>
      </c>
      <c r="R193" s="1" t="s">
        <v>1951</v>
      </c>
      <c r="S193" s="3">
        <v>103</v>
      </c>
      <c r="T193">
        <v>7</v>
      </c>
      <c r="U193" t="str">
        <f>IF(Ecommerce_Sales[[#This Row],[Delivery_Time_Days]]&gt;7,"Delay",IF(Ecommerce_Sales[[#This Row],[Delivery_Time_Days]] = 0,"No delivery",IF(Ecommerce_Sales[[#This Row],[Delivery_Time_Days]]&lt;=7,"On-time")))</f>
        <v>On-time</v>
      </c>
      <c r="V193" s="7">
        <f>Ecommerce_Sales[[#This Row],[Profit]]/Ecommerce_Sales[[#This Row],[Total_Price]]</f>
        <v>0.39974293059125965</v>
      </c>
      <c r="W193" s="3">
        <v>311</v>
      </c>
      <c r="X193" s="3"/>
    </row>
    <row r="194" spans="1:24" x14ac:dyDescent="0.25">
      <c r="A194" s="1" t="s">
        <v>2546</v>
      </c>
      <c r="B194" s="1" t="s">
        <v>1230</v>
      </c>
      <c r="C194" s="1" t="s">
        <v>1231</v>
      </c>
      <c r="D194" s="1" t="s">
        <v>2547</v>
      </c>
      <c r="E194" s="1" t="s">
        <v>1966</v>
      </c>
      <c r="F194" s="2">
        <v>45218</v>
      </c>
      <c r="G194" s="2">
        <v>45138</v>
      </c>
      <c r="H194" s="2" t="str">
        <f>TEXT(Ecommerce_Sales[[#This Row],[Order_Date]],"mmmm")</f>
        <v>July</v>
      </c>
      <c r="I194" s="2" t="str">
        <f>TEXT(Ecommerce_Sales[[#This Row],[Order_Date]],"yyyy")</f>
        <v>2023</v>
      </c>
      <c r="J194" s="2" t="str">
        <f>TEXT(Ecommerce_Sales[[#This Row],[Order_Date]],"mmmm")</f>
        <v>July</v>
      </c>
      <c r="K194" s="1" t="s">
        <v>1947</v>
      </c>
      <c r="L194" s="1" t="s">
        <v>2548</v>
      </c>
      <c r="M194" s="1" t="s">
        <v>2054</v>
      </c>
      <c r="N194" s="1" t="s">
        <v>1957</v>
      </c>
      <c r="O194" s="3">
        <v>1284</v>
      </c>
      <c r="P194">
        <v>2</v>
      </c>
      <c r="Q194" s="3">
        <v>2567</v>
      </c>
      <c r="R194" s="1" t="s">
        <v>1951</v>
      </c>
      <c r="S194" s="3">
        <v>201</v>
      </c>
      <c r="T194">
        <v>9</v>
      </c>
      <c r="U194" t="str">
        <f>IF(Ecommerce_Sales[[#This Row],[Delivery_Time_Days]]&gt;7,"Delay",IF(Ecommerce_Sales[[#This Row],[Delivery_Time_Days]] = 0,"No delivery",IF(Ecommerce_Sales[[#This Row],[Delivery_Time_Days]]&lt;=7,"On-time")))</f>
        <v>Delay</v>
      </c>
      <c r="V194" s="7">
        <f>Ecommerce_Sales[[#This Row],[Profit]]/Ecommerce_Sales[[#This Row],[Total_Price]]</f>
        <v>0.14998052201012854</v>
      </c>
      <c r="W194" s="3">
        <v>385</v>
      </c>
      <c r="X194" s="3"/>
    </row>
    <row r="195" spans="1:24" x14ac:dyDescent="0.25">
      <c r="A195" s="1" t="s">
        <v>2549</v>
      </c>
      <c r="B195" s="1" t="s">
        <v>250</v>
      </c>
      <c r="C195" s="1" t="s">
        <v>975</v>
      </c>
      <c r="D195" s="1" t="s">
        <v>2550</v>
      </c>
      <c r="E195" s="1" t="s">
        <v>2005</v>
      </c>
      <c r="F195" s="2">
        <v>45626</v>
      </c>
      <c r="G195" s="2">
        <v>45426</v>
      </c>
      <c r="H195" s="2" t="str">
        <f>TEXT(Ecommerce_Sales[[#This Row],[Order_Date]],"mmmm")</f>
        <v>May</v>
      </c>
      <c r="I195" s="2" t="str">
        <f>TEXT(Ecommerce_Sales[[#This Row],[Order_Date]],"yyyy")</f>
        <v>2024</v>
      </c>
      <c r="J195" s="2" t="str">
        <f>TEXT(Ecommerce_Sales[[#This Row],[Order_Date]],"mmmm")</f>
        <v>May</v>
      </c>
      <c r="K195" s="1" t="s">
        <v>1992</v>
      </c>
      <c r="L195" s="1" t="s">
        <v>2551</v>
      </c>
      <c r="M195" s="1" t="s">
        <v>1972</v>
      </c>
      <c r="N195" s="1" t="s">
        <v>1973</v>
      </c>
      <c r="O195" s="3">
        <v>130</v>
      </c>
      <c r="P195">
        <v>4</v>
      </c>
      <c r="Q195" s="3">
        <v>520</v>
      </c>
      <c r="R195" s="1" t="s">
        <v>1958</v>
      </c>
      <c r="S195" s="3">
        <v>62</v>
      </c>
      <c r="U195" t="str">
        <f>IF(Ecommerce_Sales[[#This Row],[Delivery_Time_Days]]&gt;7,"Delay",IF(Ecommerce_Sales[[#This Row],[Delivery_Time_Days]] = 0,"No delivery",IF(Ecommerce_Sales[[#This Row],[Delivery_Time_Days]]&lt;=7,"On-time")))</f>
        <v>No delivery</v>
      </c>
      <c r="V195" s="7">
        <f>Ecommerce_Sales[[#This Row],[Profit]]/Ecommerce_Sales[[#This Row],[Total_Price]]</f>
        <v>0.3</v>
      </c>
      <c r="W195" s="3">
        <v>156</v>
      </c>
      <c r="X195" s="3"/>
    </row>
    <row r="196" spans="1:24" x14ac:dyDescent="0.25">
      <c r="A196" s="1" t="s">
        <v>2552</v>
      </c>
      <c r="B196" s="1" t="s">
        <v>795</v>
      </c>
      <c r="C196" s="1" t="s">
        <v>796</v>
      </c>
      <c r="D196" s="1" t="s">
        <v>2553</v>
      </c>
      <c r="E196" s="1" t="s">
        <v>1954</v>
      </c>
      <c r="F196" s="2">
        <v>45100</v>
      </c>
      <c r="G196" s="2">
        <v>45227</v>
      </c>
      <c r="H196" s="2" t="str">
        <f>TEXT(Ecommerce_Sales[[#This Row],[Order_Date]],"mmmm")</f>
        <v>October</v>
      </c>
      <c r="I196" s="2" t="str">
        <f>TEXT(Ecommerce_Sales[[#This Row],[Order_Date]],"yyyy")</f>
        <v>2023</v>
      </c>
      <c r="J196" s="2" t="str">
        <f>TEXT(Ecommerce_Sales[[#This Row],[Order_Date]],"mmmm")</f>
        <v>October</v>
      </c>
      <c r="K196" s="1" t="s">
        <v>1947</v>
      </c>
      <c r="L196" s="1" t="s">
        <v>2554</v>
      </c>
      <c r="M196" s="1" t="s">
        <v>2104</v>
      </c>
      <c r="N196" s="1" t="s">
        <v>1978</v>
      </c>
      <c r="O196" s="3">
        <v>512</v>
      </c>
      <c r="P196">
        <v>2</v>
      </c>
      <c r="Q196" s="3">
        <v>1023</v>
      </c>
      <c r="R196" s="1" t="s">
        <v>2008</v>
      </c>
      <c r="S196" s="3">
        <v>87</v>
      </c>
      <c r="T196">
        <v>8</v>
      </c>
      <c r="U196" t="str">
        <f>IF(Ecommerce_Sales[[#This Row],[Delivery_Time_Days]]&gt;7,"Delay",IF(Ecommerce_Sales[[#This Row],[Delivery_Time_Days]] = 0,"No delivery",IF(Ecommerce_Sales[[#This Row],[Delivery_Time_Days]]&lt;=7,"On-time")))</f>
        <v>Delay</v>
      </c>
      <c r="V196" s="7">
        <f>Ecommerce_Sales[[#This Row],[Profit]]/Ecommerce_Sales[[#This Row],[Total_Price]]</f>
        <v>0.34995112414467255</v>
      </c>
      <c r="W196" s="3">
        <v>358</v>
      </c>
      <c r="X196" s="3"/>
    </row>
    <row r="197" spans="1:24" x14ac:dyDescent="0.25">
      <c r="A197" s="1" t="s">
        <v>2555</v>
      </c>
      <c r="B197" s="1" t="s">
        <v>561</v>
      </c>
      <c r="C197" s="1" t="s">
        <v>1627</v>
      </c>
      <c r="D197" s="1" t="s">
        <v>2556</v>
      </c>
      <c r="E197" s="1" t="s">
        <v>1966</v>
      </c>
      <c r="F197" s="2">
        <v>45476</v>
      </c>
      <c r="G197" s="2">
        <v>45342</v>
      </c>
      <c r="H197" s="2" t="str">
        <f>TEXT(Ecommerce_Sales[[#This Row],[Order_Date]],"mmmm")</f>
        <v>February</v>
      </c>
      <c r="I197" s="2" t="str">
        <f>TEXT(Ecommerce_Sales[[#This Row],[Order_Date]],"yyyy")</f>
        <v>2024</v>
      </c>
      <c r="J197" s="2" t="str">
        <f>TEXT(Ecommerce_Sales[[#This Row],[Order_Date]],"mmmm")</f>
        <v>February</v>
      </c>
      <c r="K197" s="1" t="s">
        <v>1947</v>
      </c>
      <c r="L197" s="1" t="s">
        <v>2557</v>
      </c>
      <c r="M197" s="1" t="s">
        <v>1968</v>
      </c>
      <c r="N197" s="1" t="s">
        <v>1957</v>
      </c>
      <c r="O197" s="3">
        <v>295</v>
      </c>
      <c r="P197">
        <v>1</v>
      </c>
      <c r="Q197" s="3">
        <v>295</v>
      </c>
      <c r="R197" s="1" t="s">
        <v>1958</v>
      </c>
      <c r="S197" s="3">
        <v>27</v>
      </c>
      <c r="T197">
        <v>7</v>
      </c>
      <c r="U197" t="str">
        <f>IF(Ecommerce_Sales[[#This Row],[Delivery_Time_Days]]&gt;7,"Delay",IF(Ecommerce_Sales[[#This Row],[Delivery_Time_Days]] = 0,"No delivery",IF(Ecommerce_Sales[[#This Row],[Delivery_Time_Days]]&lt;=7,"On-time")))</f>
        <v>On-time</v>
      </c>
      <c r="V197" s="7">
        <f>Ecommerce_Sales[[#This Row],[Profit]]/Ecommerce_Sales[[#This Row],[Total_Price]]</f>
        <v>0.14915254237288136</v>
      </c>
      <c r="W197" s="3">
        <v>44</v>
      </c>
      <c r="X197" s="3"/>
    </row>
    <row r="198" spans="1:24" x14ac:dyDescent="0.25">
      <c r="A198" s="1" t="s">
        <v>2558</v>
      </c>
      <c r="B198" s="1" t="s">
        <v>1173</v>
      </c>
      <c r="C198" s="1" t="s">
        <v>1174</v>
      </c>
      <c r="D198" s="1" t="s">
        <v>2559</v>
      </c>
      <c r="E198" s="1" t="s">
        <v>1961</v>
      </c>
      <c r="F198" s="2">
        <v>45455</v>
      </c>
      <c r="G198" s="2">
        <v>45302</v>
      </c>
      <c r="H198" s="2" t="str">
        <f>TEXT(Ecommerce_Sales[[#This Row],[Order_Date]],"mmmm")</f>
        <v>January</v>
      </c>
      <c r="I198" s="2" t="str">
        <f>TEXT(Ecommerce_Sales[[#This Row],[Order_Date]],"yyyy")</f>
        <v>2024</v>
      </c>
      <c r="J198" s="2" t="str">
        <f>TEXT(Ecommerce_Sales[[#This Row],[Order_Date]],"mmmm")</f>
        <v>January</v>
      </c>
      <c r="K198" s="1" t="s">
        <v>1947</v>
      </c>
      <c r="L198" s="1" t="s">
        <v>2560</v>
      </c>
      <c r="M198" s="1" t="s">
        <v>2104</v>
      </c>
      <c r="N198" s="1" t="s">
        <v>1978</v>
      </c>
      <c r="O198" s="3">
        <v>355</v>
      </c>
      <c r="P198">
        <v>3</v>
      </c>
      <c r="Q198" s="3">
        <v>1064</v>
      </c>
      <c r="R198" s="1" t="s">
        <v>1958</v>
      </c>
      <c r="S198" s="3">
        <v>146</v>
      </c>
      <c r="T198">
        <v>10</v>
      </c>
      <c r="U198" t="str">
        <f>IF(Ecommerce_Sales[[#This Row],[Delivery_Time_Days]]&gt;7,"Delay",IF(Ecommerce_Sales[[#This Row],[Delivery_Time_Days]] = 0,"No delivery",IF(Ecommerce_Sales[[#This Row],[Delivery_Time_Days]]&lt;=7,"On-time")))</f>
        <v>Delay</v>
      </c>
      <c r="V198" s="7">
        <f>Ecommerce_Sales[[#This Row],[Profit]]/Ecommerce_Sales[[#This Row],[Total_Price]]</f>
        <v>0.34962406015037595</v>
      </c>
      <c r="W198" s="3">
        <v>372</v>
      </c>
      <c r="X198" s="3"/>
    </row>
    <row r="199" spans="1:24" x14ac:dyDescent="0.25">
      <c r="A199" s="1" t="s">
        <v>2561</v>
      </c>
      <c r="B199" s="1" t="s">
        <v>685</v>
      </c>
      <c r="C199" s="1" t="s">
        <v>686</v>
      </c>
      <c r="D199" s="1" t="s">
        <v>2562</v>
      </c>
      <c r="E199" s="1" t="s">
        <v>2005</v>
      </c>
      <c r="F199" s="2">
        <v>45285</v>
      </c>
      <c r="G199" s="2">
        <v>45228</v>
      </c>
      <c r="H199" s="2" t="str">
        <f>TEXT(Ecommerce_Sales[[#This Row],[Order_Date]],"mmmm")</f>
        <v>October</v>
      </c>
      <c r="I199" s="2" t="str">
        <f>TEXT(Ecommerce_Sales[[#This Row],[Order_Date]],"yyyy")</f>
        <v>2023</v>
      </c>
      <c r="J199" s="2" t="str">
        <f>TEXT(Ecommerce_Sales[[#This Row],[Order_Date]],"mmmm")</f>
        <v>October</v>
      </c>
      <c r="K199" s="1" t="s">
        <v>1947</v>
      </c>
      <c r="L199" s="1" t="s">
        <v>2563</v>
      </c>
      <c r="M199" s="1" t="s">
        <v>1998</v>
      </c>
      <c r="N199" s="1" t="s">
        <v>1973</v>
      </c>
      <c r="O199" s="3">
        <v>1153</v>
      </c>
      <c r="P199">
        <v>2</v>
      </c>
      <c r="Q199" s="3">
        <v>2306</v>
      </c>
      <c r="R199" s="1" t="s">
        <v>1951</v>
      </c>
      <c r="S199" s="3">
        <v>283</v>
      </c>
      <c r="T199">
        <v>3</v>
      </c>
      <c r="U199" t="str">
        <f>IF(Ecommerce_Sales[[#This Row],[Delivery_Time_Days]]&gt;7,"Delay",IF(Ecommerce_Sales[[#This Row],[Delivery_Time_Days]] = 0,"No delivery",IF(Ecommerce_Sales[[#This Row],[Delivery_Time_Days]]&lt;=7,"On-time")))</f>
        <v>On-time</v>
      </c>
      <c r="V199" s="7">
        <f>Ecommerce_Sales[[#This Row],[Profit]]/Ecommerce_Sales[[#This Row],[Total_Price]]</f>
        <v>0.30008673026886384</v>
      </c>
      <c r="W199" s="3">
        <v>692</v>
      </c>
      <c r="X199" s="3"/>
    </row>
    <row r="200" spans="1:24" x14ac:dyDescent="0.25">
      <c r="A200" s="1" t="s">
        <v>2564</v>
      </c>
      <c r="B200" s="1" t="s">
        <v>635</v>
      </c>
      <c r="C200" s="1" t="s">
        <v>636</v>
      </c>
      <c r="D200" s="1" t="s">
        <v>2565</v>
      </c>
      <c r="E200" s="1" t="s">
        <v>1961</v>
      </c>
      <c r="F200" s="2">
        <v>45190</v>
      </c>
      <c r="G200" s="2">
        <v>45212</v>
      </c>
      <c r="H200" s="2" t="str">
        <f>TEXT(Ecommerce_Sales[[#This Row],[Order_Date]],"mmmm")</f>
        <v>October</v>
      </c>
      <c r="I200" s="2" t="str">
        <f>TEXT(Ecommerce_Sales[[#This Row],[Order_Date]],"yyyy")</f>
        <v>2023</v>
      </c>
      <c r="J200" s="2" t="str">
        <f>TEXT(Ecommerce_Sales[[#This Row],[Order_Date]],"mmmm")</f>
        <v>October</v>
      </c>
      <c r="K200" s="1" t="s">
        <v>1947</v>
      </c>
      <c r="L200" s="1" t="s">
        <v>2566</v>
      </c>
      <c r="M200" s="1" t="s">
        <v>2072</v>
      </c>
      <c r="N200" s="1" t="s">
        <v>1950</v>
      </c>
      <c r="O200" s="3">
        <v>457</v>
      </c>
      <c r="P200">
        <v>1</v>
      </c>
      <c r="Q200" s="3">
        <v>457</v>
      </c>
      <c r="R200" s="1" t="s">
        <v>1958</v>
      </c>
      <c r="S200" s="3">
        <v>50</v>
      </c>
      <c r="T200">
        <v>3</v>
      </c>
      <c r="U200" t="str">
        <f>IF(Ecommerce_Sales[[#This Row],[Delivery_Time_Days]]&gt;7,"Delay",IF(Ecommerce_Sales[[#This Row],[Delivery_Time_Days]] = 0,"No delivery",IF(Ecommerce_Sales[[#This Row],[Delivery_Time_Days]]&lt;=7,"On-time")))</f>
        <v>On-time</v>
      </c>
      <c r="V200" s="7">
        <f>Ecommerce_Sales[[#This Row],[Profit]]/Ecommerce_Sales[[#This Row],[Total_Price]]</f>
        <v>0.40043763676148797</v>
      </c>
      <c r="W200" s="3">
        <v>183</v>
      </c>
      <c r="X200" s="3"/>
    </row>
    <row r="201" spans="1:24" x14ac:dyDescent="0.25">
      <c r="A201" s="1" t="s">
        <v>2567</v>
      </c>
      <c r="B201" s="1" t="s">
        <v>338</v>
      </c>
      <c r="C201" s="1" t="s">
        <v>339</v>
      </c>
      <c r="D201" s="1" t="s">
        <v>2568</v>
      </c>
      <c r="E201" s="1" t="s">
        <v>1981</v>
      </c>
      <c r="F201" s="2">
        <v>45309</v>
      </c>
      <c r="G201" s="2">
        <v>45157</v>
      </c>
      <c r="H201" s="2" t="str">
        <f>TEXT(Ecommerce_Sales[[#This Row],[Order_Date]],"mmmm")</f>
        <v>August</v>
      </c>
      <c r="I201" s="2" t="str">
        <f>TEXT(Ecommerce_Sales[[#This Row],[Order_Date]],"yyyy")</f>
        <v>2023</v>
      </c>
      <c r="J201" s="2" t="str">
        <f>TEXT(Ecommerce_Sales[[#This Row],[Order_Date]],"mmmm")</f>
        <v>August</v>
      </c>
      <c r="K201" s="1" t="s">
        <v>1986</v>
      </c>
      <c r="L201" s="1" t="s">
        <v>2569</v>
      </c>
      <c r="M201" s="1" t="s">
        <v>1949</v>
      </c>
      <c r="N201" s="1" t="s">
        <v>1950</v>
      </c>
      <c r="O201" s="3">
        <v>1177</v>
      </c>
      <c r="P201">
        <v>6</v>
      </c>
      <c r="Q201" s="3">
        <v>7065</v>
      </c>
      <c r="R201" s="1" t="s">
        <v>1958</v>
      </c>
      <c r="S201" s="3">
        <v>370</v>
      </c>
      <c r="U201" t="str">
        <f>IF(Ecommerce_Sales[[#This Row],[Delivery_Time_Days]]&gt;7,"Delay",IF(Ecommerce_Sales[[#This Row],[Delivery_Time_Days]] = 0,"No delivery",IF(Ecommerce_Sales[[#This Row],[Delivery_Time_Days]]&lt;=7,"On-time")))</f>
        <v>No delivery</v>
      </c>
      <c r="V201" s="7">
        <f>Ecommerce_Sales[[#This Row],[Profit]]/Ecommerce_Sales[[#This Row],[Total_Price]]</f>
        <v>0.4</v>
      </c>
      <c r="W201" s="3">
        <v>2826</v>
      </c>
      <c r="X201" s="3"/>
    </row>
    <row r="202" spans="1:24" x14ac:dyDescent="0.25">
      <c r="A202" s="1" t="s">
        <v>2570</v>
      </c>
      <c r="B202" s="1" t="s">
        <v>1232</v>
      </c>
      <c r="C202" s="1" t="s">
        <v>1233</v>
      </c>
      <c r="D202" s="1" t="s">
        <v>2052</v>
      </c>
      <c r="E202" s="1" t="s">
        <v>1961</v>
      </c>
      <c r="F202" s="2">
        <v>45272</v>
      </c>
      <c r="G202" s="2">
        <v>45321</v>
      </c>
      <c r="H202" s="2" t="str">
        <f>TEXT(Ecommerce_Sales[[#This Row],[Order_Date]],"mmmm")</f>
        <v>January</v>
      </c>
      <c r="I202" s="2" t="str">
        <f>TEXT(Ecommerce_Sales[[#This Row],[Order_Date]],"yyyy")</f>
        <v>2024</v>
      </c>
      <c r="J202" s="2" t="str">
        <f>TEXT(Ecommerce_Sales[[#This Row],[Order_Date]],"mmmm")</f>
        <v>January</v>
      </c>
      <c r="K202" s="1" t="s">
        <v>1947</v>
      </c>
      <c r="L202" s="1" t="s">
        <v>2571</v>
      </c>
      <c r="M202" s="1" t="s">
        <v>2072</v>
      </c>
      <c r="N202" s="1" t="s">
        <v>1950</v>
      </c>
      <c r="O202" s="3">
        <v>474</v>
      </c>
      <c r="P202">
        <v>4</v>
      </c>
      <c r="Q202" s="3">
        <v>1897</v>
      </c>
      <c r="R202" s="1" t="s">
        <v>2008</v>
      </c>
      <c r="S202" s="3">
        <v>183</v>
      </c>
      <c r="T202">
        <v>2</v>
      </c>
      <c r="U202" t="str">
        <f>IF(Ecommerce_Sales[[#This Row],[Delivery_Time_Days]]&gt;7,"Delay",IF(Ecommerce_Sales[[#This Row],[Delivery_Time_Days]] = 0,"No delivery",IF(Ecommerce_Sales[[#This Row],[Delivery_Time_Days]]&lt;=7,"On-time")))</f>
        <v>On-time</v>
      </c>
      <c r="V202" s="7">
        <f>Ecommerce_Sales[[#This Row],[Profit]]/Ecommerce_Sales[[#This Row],[Total_Price]]</f>
        <v>0.40010542962572482</v>
      </c>
      <c r="W202" s="3">
        <v>759</v>
      </c>
      <c r="X202" s="3"/>
    </row>
    <row r="203" spans="1:24" x14ac:dyDescent="0.25">
      <c r="A203" s="1" t="s">
        <v>2572</v>
      </c>
      <c r="B203" s="1" t="s">
        <v>1079</v>
      </c>
      <c r="C203" s="1" t="s">
        <v>1080</v>
      </c>
      <c r="D203" s="1" t="s">
        <v>2573</v>
      </c>
      <c r="E203" s="1" t="s">
        <v>1981</v>
      </c>
      <c r="F203" s="2">
        <v>45399</v>
      </c>
      <c r="G203" s="2">
        <v>45532</v>
      </c>
      <c r="H203" s="2" t="str">
        <f>TEXT(Ecommerce_Sales[[#This Row],[Order_Date]],"mmmm")</f>
        <v>August</v>
      </c>
      <c r="I203" s="2" t="str">
        <f>TEXT(Ecommerce_Sales[[#This Row],[Order_Date]],"yyyy")</f>
        <v>2024</v>
      </c>
      <c r="J203" s="2" t="str">
        <f>TEXT(Ecommerce_Sales[[#This Row],[Order_Date]],"mmmm")</f>
        <v>August</v>
      </c>
      <c r="K203" s="1" t="s">
        <v>1947</v>
      </c>
      <c r="L203" s="1" t="s">
        <v>2574</v>
      </c>
      <c r="M203" s="1" t="s">
        <v>2079</v>
      </c>
      <c r="N203" s="1" t="s">
        <v>1973</v>
      </c>
      <c r="O203" s="3">
        <v>245</v>
      </c>
      <c r="P203">
        <v>5</v>
      </c>
      <c r="Q203" s="3">
        <v>1223</v>
      </c>
      <c r="R203" s="1" t="s">
        <v>1958</v>
      </c>
      <c r="S203" s="3">
        <v>131</v>
      </c>
      <c r="T203">
        <v>2</v>
      </c>
      <c r="U203" t="str">
        <f>IF(Ecommerce_Sales[[#This Row],[Delivery_Time_Days]]&gt;7,"Delay",IF(Ecommerce_Sales[[#This Row],[Delivery_Time_Days]] = 0,"No delivery",IF(Ecommerce_Sales[[#This Row],[Delivery_Time_Days]]&lt;=7,"On-time")))</f>
        <v>On-time</v>
      </c>
      <c r="V203" s="7">
        <f>Ecommerce_Sales[[#This Row],[Profit]]/Ecommerce_Sales[[#This Row],[Total_Price]]</f>
        <v>0.30008176614881438</v>
      </c>
      <c r="W203" s="3">
        <v>367</v>
      </c>
      <c r="X203" s="3"/>
    </row>
    <row r="204" spans="1:24" x14ac:dyDescent="0.25">
      <c r="A204" s="1" t="s">
        <v>2575</v>
      </c>
      <c r="B204" s="1" t="s">
        <v>1897</v>
      </c>
      <c r="C204" s="1" t="s">
        <v>1898</v>
      </c>
      <c r="D204" s="1" t="s">
        <v>2576</v>
      </c>
      <c r="E204" s="1" t="s">
        <v>1981</v>
      </c>
      <c r="F204" s="2">
        <v>45203</v>
      </c>
      <c r="G204" s="2">
        <v>45222</v>
      </c>
      <c r="H204" s="2" t="str">
        <f>TEXT(Ecommerce_Sales[[#This Row],[Order_Date]],"mmmm")</f>
        <v>October</v>
      </c>
      <c r="I204" s="2" t="str">
        <f>TEXT(Ecommerce_Sales[[#This Row],[Order_Date]],"yyyy")</f>
        <v>2023</v>
      </c>
      <c r="J204" s="2" t="str">
        <f>TEXT(Ecommerce_Sales[[#This Row],[Order_Date]],"mmmm")</f>
        <v>October</v>
      </c>
      <c r="K204" s="1" t="s">
        <v>1947</v>
      </c>
      <c r="L204" s="1" t="s">
        <v>2577</v>
      </c>
      <c r="M204" s="1" t="s">
        <v>1972</v>
      </c>
      <c r="N204" s="1" t="s">
        <v>1973</v>
      </c>
      <c r="O204" s="3">
        <v>1079</v>
      </c>
      <c r="P204">
        <v>1</v>
      </c>
      <c r="Q204" s="3">
        <v>1079</v>
      </c>
      <c r="R204" s="1" t="s">
        <v>1958</v>
      </c>
      <c r="S204" s="3">
        <v>131</v>
      </c>
      <c r="T204">
        <v>7</v>
      </c>
      <c r="U204" t="str">
        <f>IF(Ecommerce_Sales[[#This Row],[Delivery_Time_Days]]&gt;7,"Delay",IF(Ecommerce_Sales[[#This Row],[Delivery_Time_Days]] = 0,"No delivery",IF(Ecommerce_Sales[[#This Row],[Delivery_Time_Days]]&lt;=7,"On-time")))</f>
        <v>On-time</v>
      </c>
      <c r="V204" s="7">
        <f>Ecommerce_Sales[[#This Row],[Profit]]/Ecommerce_Sales[[#This Row],[Total_Price]]</f>
        <v>0.30027803521779428</v>
      </c>
      <c r="W204" s="3">
        <v>324</v>
      </c>
      <c r="X204" s="3"/>
    </row>
    <row r="205" spans="1:24" x14ac:dyDescent="0.25">
      <c r="A205" s="1" t="s">
        <v>2578</v>
      </c>
      <c r="B205" s="1" t="s">
        <v>1621</v>
      </c>
      <c r="C205" s="1" t="s">
        <v>1622</v>
      </c>
      <c r="D205" s="1" t="s">
        <v>2579</v>
      </c>
      <c r="E205" s="1" t="s">
        <v>2005</v>
      </c>
      <c r="F205" s="2">
        <v>45220</v>
      </c>
      <c r="G205" s="2">
        <v>45098</v>
      </c>
      <c r="H205" s="2" t="str">
        <f>TEXT(Ecommerce_Sales[[#This Row],[Order_Date]],"mmmm")</f>
        <v>June</v>
      </c>
      <c r="I205" s="2" t="str">
        <f>TEXT(Ecommerce_Sales[[#This Row],[Order_Date]],"yyyy")</f>
        <v>2023</v>
      </c>
      <c r="J205" s="2" t="str">
        <f>TEXT(Ecommerce_Sales[[#This Row],[Order_Date]],"mmmm")</f>
        <v>June</v>
      </c>
      <c r="K205" s="1" t="s">
        <v>1947</v>
      </c>
      <c r="L205" s="1" t="s">
        <v>2580</v>
      </c>
      <c r="M205" s="1" t="s">
        <v>2104</v>
      </c>
      <c r="N205" s="1" t="s">
        <v>1978</v>
      </c>
      <c r="O205" s="3">
        <v>762</v>
      </c>
      <c r="P205">
        <v>6</v>
      </c>
      <c r="Q205" s="3">
        <v>4570</v>
      </c>
      <c r="R205" s="1" t="s">
        <v>1951</v>
      </c>
      <c r="S205" s="3">
        <v>377</v>
      </c>
      <c r="T205">
        <v>10</v>
      </c>
      <c r="U205" t="str">
        <f>IF(Ecommerce_Sales[[#This Row],[Delivery_Time_Days]]&gt;7,"Delay",IF(Ecommerce_Sales[[#This Row],[Delivery_Time_Days]] = 0,"No delivery",IF(Ecommerce_Sales[[#This Row],[Delivery_Time_Days]]&lt;=7,"On-time")))</f>
        <v>Delay</v>
      </c>
      <c r="V205" s="7">
        <f>Ecommerce_Sales[[#This Row],[Profit]]/Ecommerce_Sales[[#This Row],[Total_Price]]</f>
        <v>0.34989059080962803</v>
      </c>
      <c r="W205" s="3">
        <v>1599</v>
      </c>
      <c r="X205" s="3"/>
    </row>
    <row r="206" spans="1:24" x14ac:dyDescent="0.25">
      <c r="A206" s="1" t="s">
        <v>2581</v>
      </c>
      <c r="B206" s="1" t="s">
        <v>685</v>
      </c>
      <c r="C206" s="1" t="s">
        <v>686</v>
      </c>
      <c r="D206" s="1" t="s">
        <v>2562</v>
      </c>
      <c r="E206" s="1" t="s">
        <v>2005</v>
      </c>
      <c r="F206" s="2">
        <v>45285</v>
      </c>
      <c r="G206" s="2">
        <v>45187</v>
      </c>
      <c r="H206" s="2" t="str">
        <f>TEXT(Ecommerce_Sales[[#This Row],[Order_Date]],"mmmm")</f>
        <v>September</v>
      </c>
      <c r="I206" s="2" t="str">
        <f>TEXT(Ecommerce_Sales[[#This Row],[Order_Date]],"yyyy")</f>
        <v>2023</v>
      </c>
      <c r="J206" s="2" t="str">
        <f>TEXT(Ecommerce_Sales[[#This Row],[Order_Date]],"mmmm")</f>
        <v>September</v>
      </c>
      <c r="K206" s="1" t="s">
        <v>1947</v>
      </c>
      <c r="L206" s="1" t="s">
        <v>2582</v>
      </c>
      <c r="M206" s="1" t="s">
        <v>2058</v>
      </c>
      <c r="N206" s="1" t="s">
        <v>1950</v>
      </c>
      <c r="O206" s="3">
        <v>734</v>
      </c>
      <c r="P206">
        <v>5</v>
      </c>
      <c r="Q206" s="3">
        <v>3669</v>
      </c>
      <c r="R206" s="1" t="s">
        <v>1958</v>
      </c>
      <c r="S206" s="3">
        <v>500</v>
      </c>
      <c r="T206">
        <v>9</v>
      </c>
      <c r="U206" t="str">
        <f>IF(Ecommerce_Sales[[#This Row],[Delivery_Time_Days]]&gt;7,"Delay",IF(Ecommerce_Sales[[#This Row],[Delivery_Time_Days]] = 0,"No delivery",IF(Ecommerce_Sales[[#This Row],[Delivery_Time_Days]]&lt;=7,"On-time")))</f>
        <v>Delay</v>
      </c>
      <c r="V206" s="7">
        <f>Ecommerce_Sales[[#This Row],[Profit]]/Ecommerce_Sales[[#This Row],[Total_Price]]</f>
        <v>0.40010902153175254</v>
      </c>
      <c r="W206" s="3">
        <v>1468</v>
      </c>
      <c r="X206" s="3"/>
    </row>
    <row r="207" spans="1:24" x14ac:dyDescent="0.25">
      <c r="A207" s="1" t="s">
        <v>2583</v>
      </c>
      <c r="B207" s="1" t="s">
        <v>567</v>
      </c>
      <c r="C207" s="1" t="s">
        <v>568</v>
      </c>
      <c r="D207" s="1" t="s">
        <v>2584</v>
      </c>
      <c r="E207" s="1" t="s">
        <v>1954</v>
      </c>
      <c r="F207" s="2">
        <v>45217</v>
      </c>
      <c r="G207" s="2">
        <v>45593</v>
      </c>
      <c r="H207" s="2" t="str">
        <f>TEXT(Ecommerce_Sales[[#This Row],[Order_Date]],"mmmm")</f>
        <v>October</v>
      </c>
      <c r="I207" s="2" t="str">
        <f>TEXT(Ecommerce_Sales[[#This Row],[Order_Date]],"yyyy")</f>
        <v>2024</v>
      </c>
      <c r="J207" s="2" t="str">
        <f>TEXT(Ecommerce_Sales[[#This Row],[Order_Date]],"mmmm")</f>
        <v>October</v>
      </c>
      <c r="K207" s="1" t="s">
        <v>1947</v>
      </c>
      <c r="L207" s="1" t="s">
        <v>2585</v>
      </c>
      <c r="M207" s="1" t="s">
        <v>2079</v>
      </c>
      <c r="N207" s="1" t="s">
        <v>1973</v>
      </c>
      <c r="O207" s="3">
        <v>321</v>
      </c>
      <c r="P207">
        <v>4</v>
      </c>
      <c r="Q207" s="3">
        <v>1285</v>
      </c>
      <c r="R207" s="1" t="s">
        <v>1951</v>
      </c>
      <c r="S207" s="3">
        <v>171</v>
      </c>
      <c r="T207">
        <v>4</v>
      </c>
      <c r="U207" t="str">
        <f>IF(Ecommerce_Sales[[#This Row],[Delivery_Time_Days]]&gt;7,"Delay",IF(Ecommerce_Sales[[#This Row],[Delivery_Time_Days]] = 0,"No delivery",IF(Ecommerce_Sales[[#This Row],[Delivery_Time_Days]]&lt;=7,"On-time")))</f>
        <v>On-time</v>
      </c>
      <c r="V207" s="7">
        <f>Ecommerce_Sales[[#This Row],[Profit]]/Ecommerce_Sales[[#This Row],[Total_Price]]</f>
        <v>0.30038910505836575</v>
      </c>
      <c r="W207" s="3">
        <v>386</v>
      </c>
      <c r="X207" s="3"/>
    </row>
    <row r="208" spans="1:24" x14ac:dyDescent="0.25">
      <c r="A208" s="1" t="s">
        <v>2586</v>
      </c>
      <c r="B208" s="1" t="s">
        <v>836</v>
      </c>
      <c r="C208" s="1" t="s">
        <v>837</v>
      </c>
      <c r="D208" s="1" t="s">
        <v>2314</v>
      </c>
      <c r="E208" s="1" t="s">
        <v>1966</v>
      </c>
      <c r="F208" s="2">
        <v>45350</v>
      </c>
      <c r="G208" s="2">
        <v>45549</v>
      </c>
      <c r="H208" s="2" t="str">
        <f>TEXT(Ecommerce_Sales[[#This Row],[Order_Date]],"mmmm")</f>
        <v>September</v>
      </c>
      <c r="I208" s="2" t="str">
        <f>TEXT(Ecommerce_Sales[[#This Row],[Order_Date]],"yyyy")</f>
        <v>2024</v>
      </c>
      <c r="J208" s="2" t="str">
        <f>TEXT(Ecommerce_Sales[[#This Row],[Order_Date]],"mmmm")</f>
        <v>September</v>
      </c>
      <c r="K208" s="1" t="s">
        <v>1947</v>
      </c>
      <c r="L208" s="1" t="s">
        <v>2587</v>
      </c>
      <c r="M208" s="1" t="s">
        <v>2072</v>
      </c>
      <c r="N208" s="1" t="s">
        <v>1950</v>
      </c>
      <c r="O208" s="3">
        <v>97</v>
      </c>
      <c r="P208">
        <v>3</v>
      </c>
      <c r="Q208" s="3">
        <v>291</v>
      </c>
      <c r="R208" s="1" t="s">
        <v>1951</v>
      </c>
      <c r="S208" s="3">
        <v>38</v>
      </c>
      <c r="T208">
        <v>10</v>
      </c>
      <c r="U208" t="str">
        <f>IF(Ecommerce_Sales[[#This Row],[Delivery_Time_Days]]&gt;7,"Delay",IF(Ecommerce_Sales[[#This Row],[Delivery_Time_Days]] = 0,"No delivery",IF(Ecommerce_Sales[[#This Row],[Delivery_Time_Days]]&lt;=7,"On-time")))</f>
        <v>Delay</v>
      </c>
      <c r="V208" s="7">
        <f>Ecommerce_Sales[[#This Row],[Profit]]/Ecommerce_Sales[[#This Row],[Total_Price]]</f>
        <v>0.39862542955326463</v>
      </c>
      <c r="W208" s="3">
        <v>116</v>
      </c>
      <c r="X208" s="3"/>
    </row>
    <row r="209" spans="1:24" x14ac:dyDescent="0.25">
      <c r="A209" s="1" t="s">
        <v>2588</v>
      </c>
      <c r="B209" s="1" t="s">
        <v>1302</v>
      </c>
      <c r="C209" s="1" t="s">
        <v>1303</v>
      </c>
      <c r="D209" s="1" t="s">
        <v>2589</v>
      </c>
      <c r="E209" s="1" t="s">
        <v>1946</v>
      </c>
      <c r="F209" s="2">
        <v>45394</v>
      </c>
      <c r="G209" s="2">
        <v>45488</v>
      </c>
      <c r="H209" s="2" t="str">
        <f>TEXT(Ecommerce_Sales[[#This Row],[Order_Date]],"mmmm")</f>
        <v>July</v>
      </c>
      <c r="I209" s="2" t="str">
        <f>TEXT(Ecommerce_Sales[[#This Row],[Order_Date]],"yyyy")</f>
        <v>2024</v>
      </c>
      <c r="J209" s="2" t="str">
        <f>TEXT(Ecommerce_Sales[[#This Row],[Order_Date]],"mmmm")</f>
        <v>July</v>
      </c>
      <c r="K209" s="1" t="s">
        <v>1947</v>
      </c>
      <c r="L209" s="1" t="s">
        <v>2590</v>
      </c>
      <c r="M209" s="1" t="s">
        <v>2079</v>
      </c>
      <c r="N209" s="1" t="s">
        <v>1973</v>
      </c>
      <c r="O209" s="3">
        <v>1177</v>
      </c>
      <c r="P209">
        <v>3</v>
      </c>
      <c r="Q209" s="3">
        <v>3530</v>
      </c>
      <c r="R209" s="1" t="s">
        <v>1958</v>
      </c>
      <c r="S209" s="3">
        <v>252</v>
      </c>
      <c r="T209">
        <v>3</v>
      </c>
      <c r="U209" t="str">
        <f>IF(Ecommerce_Sales[[#This Row],[Delivery_Time_Days]]&gt;7,"Delay",IF(Ecommerce_Sales[[#This Row],[Delivery_Time_Days]] = 0,"No delivery",IF(Ecommerce_Sales[[#This Row],[Delivery_Time_Days]]&lt;=7,"On-time")))</f>
        <v>On-time</v>
      </c>
      <c r="V209" s="7">
        <f>Ecommerce_Sales[[#This Row],[Profit]]/Ecommerce_Sales[[#This Row],[Total_Price]]</f>
        <v>0.3</v>
      </c>
      <c r="W209" s="3">
        <v>1059</v>
      </c>
      <c r="X209" s="3"/>
    </row>
    <row r="210" spans="1:24" x14ac:dyDescent="0.25">
      <c r="A210" s="1" t="s">
        <v>2591</v>
      </c>
      <c r="B210" s="1" t="s">
        <v>519</v>
      </c>
      <c r="C210" s="1" t="s">
        <v>520</v>
      </c>
      <c r="D210" s="1" t="s">
        <v>2592</v>
      </c>
      <c r="E210" s="1" t="s">
        <v>1961</v>
      </c>
      <c r="F210" s="2">
        <v>45287</v>
      </c>
      <c r="G210" s="2">
        <v>45624</v>
      </c>
      <c r="H210" s="2" t="str">
        <f>TEXT(Ecommerce_Sales[[#This Row],[Order_Date]],"mmmm")</f>
        <v>November</v>
      </c>
      <c r="I210" s="2" t="str">
        <f>TEXT(Ecommerce_Sales[[#This Row],[Order_Date]],"yyyy")</f>
        <v>2024</v>
      </c>
      <c r="J210" s="2" t="str">
        <f>TEXT(Ecommerce_Sales[[#This Row],[Order_Date]],"mmmm")</f>
        <v>November</v>
      </c>
      <c r="K210" s="1" t="s">
        <v>1947</v>
      </c>
      <c r="L210" s="1" t="s">
        <v>2593</v>
      </c>
      <c r="M210" s="1" t="s">
        <v>2104</v>
      </c>
      <c r="N210" s="1" t="s">
        <v>1978</v>
      </c>
      <c r="O210" s="3">
        <v>1333</v>
      </c>
      <c r="P210">
        <v>7</v>
      </c>
      <c r="Q210" s="3">
        <v>9332</v>
      </c>
      <c r="R210" s="1" t="s">
        <v>1951</v>
      </c>
      <c r="S210" s="3">
        <v>908</v>
      </c>
      <c r="T210">
        <v>4</v>
      </c>
      <c r="U210" t="str">
        <f>IF(Ecommerce_Sales[[#This Row],[Delivery_Time_Days]]&gt;7,"Delay",IF(Ecommerce_Sales[[#This Row],[Delivery_Time_Days]] = 0,"No delivery",IF(Ecommerce_Sales[[#This Row],[Delivery_Time_Days]]&lt;=7,"On-time")))</f>
        <v>On-time</v>
      </c>
      <c r="V210" s="7">
        <f>Ecommerce_Sales[[#This Row],[Profit]]/Ecommerce_Sales[[#This Row],[Total_Price]]</f>
        <v>0.34997856836690955</v>
      </c>
      <c r="W210" s="3">
        <v>3266</v>
      </c>
      <c r="X210" s="3"/>
    </row>
    <row r="211" spans="1:24" x14ac:dyDescent="0.25">
      <c r="A211" s="1" t="s">
        <v>2594</v>
      </c>
      <c r="B211" s="1" t="s">
        <v>1183</v>
      </c>
      <c r="C211" s="1" t="s">
        <v>1184</v>
      </c>
      <c r="D211" s="1" t="s">
        <v>2595</v>
      </c>
      <c r="E211" s="1" t="s">
        <v>1966</v>
      </c>
      <c r="F211" s="2">
        <v>44966</v>
      </c>
      <c r="G211" s="2">
        <v>45024</v>
      </c>
      <c r="H211" s="2" t="str">
        <f>TEXT(Ecommerce_Sales[[#This Row],[Order_Date]],"mmmm")</f>
        <v>April</v>
      </c>
      <c r="I211" s="2" t="str">
        <f>TEXT(Ecommerce_Sales[[#This Row],[Order_Date]],"yyyy")</f>
        <v>2023</v>
      </c>
      <c r="J211" s="2" t="str">
        <f>TEXT(Ecommerce_Sales[[#This Row],[Order_Date]],"mmmm")</f>
        <v>April</v>
      </c>
      <c r="K211" s="1" t="s">
        <v>1947</v>
      </c>
      <c r="L211" s="1" t="s">
        <v>2596</v>
      </c>
      <c r="M211" s="1" t="s">
        <v>2065</v>
      </c>
      <c r="N211" s="1" t="s">
        <v>1978</v>
      </c>
      <c r="O211" s="3">
        <v>783</v>
      </c>
      <c r="P211">
        <v>1</v>
      </c>
      <c r="Q211" s="3">
        <v>783</v>
      </c>
      <c r="R211" s="1" t="s">
        <v>1958</v>
      </c>
      <c r="S211" s="3">
        <v>52</v>
      </c>
      <c r="T211">
        <v>4</v>
      </c>
      <c r="U211" t="str">
        <f>IF(Ecommerce_Sales[[#This Row],[Delivery_Time_Days]]&gt;7,"Delay",IF(Ecommerce_Sales[[#This Row],[Delivery_Time_Days]] = 0,"No delivery",IF(Ecommerce_Sales[[#This Row],[Delivery_Time_Days]]&lt;=7,"On-time")))</f>
        <v>On-time</v>
      </c>
      <c r="V211" s="7">
        <f>Ecommerce_Sales[[#This Row],[Profit]]/Ecommerce_Sales[[#This Row],[Total_Price]]</f>
        <v>0.34993614303959131</v>
      </c>
      <c r="W211" s="3">
        <v>274</v>
      </c>
      <c r="X211" s="3"/>
    </row>
    <row r="212" spans="1:24" x14ac:dyDescent="0.25">
      <c r="A212" s="1" t="s">
        <v>2597</v>
      </c>
      <c r="B212" s="1" t="s">
        <v>1818</v>
      </c>
      <c r="C212" s="1" t="s">
        <v>1819</v>
      </c>
      <c r="D212" s="1" t="s">
        <v>2598</v>
      </c>
      <c r="E212" s="1" t="s">
        <v>1954</v>
      </c>
      <c r="F212" s="2">
        <v>45333</v>
      </c>
      <c r="G212" s="2">
        <v>45099</v>
      </c>
      <c r="H212" s="2" t="str">
        <f>TEXT(Ecommerce_Sales[[#This Row],[Order_Date]],"mmmm")</f>
        <v>June</v>
      </c>
      <c r="I212" s="2" t="str">
        <f>TEXT(Ecommerce_Sales[[#This Row],[Order_Date]],"yyyy")</f>
        <v>2023</v>
      </c>
      <c r="J212" s="2" t="str">
        <f>TEXT(Ecommerce_Sales[[#This Row],[Order_Date]],"mmmm")</f>
        <v>June</v>
      </c>
      <c r="K212" s="1" t="s">
        <v>1947</v>
      </c>
      <c r="L212" s="1" t="s">
        <v>2223</v>
      </c>
      <c r="M212" s="1" t="s">
        <v>2047</v>
      </c>
      <c r="N212" s="1" t="s">
        <v>1989</v>
      </c>
      <c r="O212" s="3">
        <v>290</v>
      </c>
      <c r="P212">
        <v>4</v>
      </c>
      <c r="Q212" s="3">
        <v>1160</v>
      </c>
      <c r="R212" s="1" t="s">
        <v>1951</v>
      </c>
      <c r="S212" s="3">
        <v>112</v>
      </c>
      <c r="T212">
        <v>10</v>
      </c>
      <c r="U212" t="str">
        <f>IF(Ecommerce_Sales[[#This Row],[Delivery_Time_Days]]&gt;7,"Delay",IF(Ecommerce_Sales[[#This Row],[Delivery_Time_Days]] = 0,"No delivery",IF(Ecommerce_Sales[[#This Row],[Delivery_Time_Days]]&lt;=7,"On-time")))</f>
        <v>Delay</v>
      </c>
      <c r="V212" s="7">
        <f>Ecommerce_Sales[[#This Row],[Profit]]/Ecommerce_Sales[[#This Row],[Total_Price]]</f>
        <v>0.25</v>
      </c>
      <c r="W212" s="3">
        <v>290</v>
      </c>
      <c r="X212" s="3"/>
    </row>
    <row r="213" spans="1:24" x14ac:dyDescent="0.25">
      <c r="A213" s="1" t="s">
        <v>2599</v>
      </c>
      <c r="B213" s="1" t="s">
        <v>871</v>
      </c>
      <c r="C213" s="1" t="s">
        <v>872</v>
      </c>
      <c r="D213" s="1" t="s">
        <v>2242</v>
      </c>
      <c r="E213" s="1" t="s">
        <v>1996</v>
      </c>
      <c r="F213" s="2">
        <v>45067</v>
      </c>
      <c r="G213" s="2">
        <v>45236</v>
      </c>
      <c r="H213" s="2" t="str">
        <f>TEXT(Ecommerce_Sales[[#This Row],[Order_Date]],"mmmm")</f>
        <v>November</v>
      </c>
      <c r="I213" s="2" t="str">
        <f>TEXT(Ecommerce_Sales[[#This Row],[Order_Date]],"yyyy")</f>
        <v>2023</v>
      </c>
      <c r="J213" s="2" t="str">
        <f>TEXT(Ecommerce_Sales[[#This Row],[Order_Date]],"mmmm")</f>
        <v>November</v>
      </c>
      <c r="K213" s="1" t="s">
        <v>1947</v>
      </c>
      <c r="L213" s="1" t="s">
        <v>2600</v>
      </c>
      <c r="M213" s="1" t="s">
        <v>1988</v>
      </c>
      <c r="N213" s="1" t="s">
        <v>1989</v>
      </c>
      <c r="O213" s="3">
        <v>945</v>
      </c>
      <c r="P213">
        <v>6</v>
      </c>
      <c r="Q213" s="3">
        <v>5668</v>
      </c>
      <c r="R213" s="1" t="s">
        <v>1951</v>
      </c>
      <c r="S213" s="3">
        <v>415</v>
      </c>
      <c r="T213">
        <v>3</v>
      </c>
      <c r="U213" t="str">
        <f>IF(Ecommerce_Sales[[#This Row],[Delivery_Time_Days]]&gt;7,"Delay",IF(Ecommerce_Sales[[#This Row],[Delivery_Time_Days]] = 0,"No delivery",IF(Ecommerce_Sales[[#This Row],[Delivery_Time_Days]]&lt;=7,"On-time")))</f>
        <v>On-time</v>
      </c>
      <c r="V213" s="7">
        <f>Ecommerce_Sales[[#This Row],[Profit]]/Ecommerce_Sales[[#This Row],[Total_Price]]</f>
        <v>0.25</v>
      </c>
      <c r="W213" s="3">
        <v>1417</v>
      </c>
      <c r="X213" s="3"/>
    </row>
    <row r="214" spans="1:24" x14ac:dyDescent="0.25">
      <c r="A214" s="1" t="s">
        <v>2601</v>
      </c>
      <c r="B214" s="1" t="s">
        <v>525</v>
      </c>
      <c r="C214" s="1" t="s">
        <v>1270</v>
      </c>
      <c r="D214" s="1" t="s">
        <v>2602</v>
      </c>
      <c r="E214" s="1" t="s">
        <v>1981</v>
      </c>
      <c r="F214" s="2">
        <v>45434</v>
      </c>
      <c r="G214" s="2">
        <v>45108</v>
      </c>
      <c r="H214" s="2" t="str">
        <f>TEXT(Ecommerce_Sales[[#This Row],[Order_Date]],"mmmm")</f>
        <v>July</v>
      </c>
      <c r="I214" s="2" t="str">
        <f>TEXT(Ecommerce_Sales[[#This Row],[Order_Date]],"yyyy")</f>
        <v>2023</v>
      </c>
      <c r="J214" s="2" t="str">
        <f>TEXT(Ecommerce_Sales[[#This Row],[Order_Date]],"mmmm")</f>
        <v>July</v>
      </c>
      <c r="K214" s="1" t="s">
        <v>1947</v>
      </c>
      <c r="L214" s="1" t="s">
        <v>2603</v>
      </c>
      <c r="M214" s="1" t="s">
        <v>2002</v>
      </c>
      <c r="N214" s="1" t="s">
        <v>1989</v>
      </c>
      <c r="O214" s="3">
        <v>316</v>
      </c>
      <c r="P214">
        <v>3</v>
      </c>
      <c r="Q214" s="3">
        <v>949</v>
      </c>
      <c r="R214" s="1" t="s">
        <v>1951</v>
      </c>
      <c r="S214" s="3">
        <v>121</v>
      </c>
      <c r="T214">
        <v>9</v>
      </c>
      <c r="U214" t="str">
        <f>IF(Ecommerce_Sales[[#This Row],[Delivery_Time_Days]]&gt;7,"Delay",IF(Ecommerce_Sales[[#This Row],[Delivery_Time_Days]] = 0,"No delivery",IF(Ecommerce_Sales[[#This Row],[Delivery_Time_Days]]&lt;=7,"On-time")))</f>
        <v>Delay</v>
      </c>
      <c r="V214" s="7">
        <f>Ecommerce_Sales[[#This Row],[Profit]]/Ecommerce_Sales[[#This Row],[Total_Price]]</f>
        <v>0.24973656480505796</v>
      </c>
      <c r="W214" s="3">
        <v>237</v>
      </c>
      <c r="X214" s="3"/>
    </row>
    <row r="215" spans="1:24" x14ac:dyDescent="0.25">
      <c r="A215" s="1" t="s">
        <v>2604</v>
      </c>
      <c r="B215" s="1" t="s">
        <v>1601</v>
      </c>
      <c r="C215" s="1" t="s">
        <v>1602</v>
      </c>
      <c r="D215" s="1" t="s">
        <v>2605</v>
      </c>
      <c r="E215" s="1" t="s">
        <v>1966</v>
      </c>
      <c r="F215" s="2">
        <v>45234</v>
      </c>
      <c r="G215" s="2">
        <v>45218</v>
      </c>
      <c r="H215" s="2" t="str">
        <f>TEXT(Ecommerce_Sales[[#This Row],[Order_Date]],"mmmm")</f>
        <v>October</v>
      </c>
      <c r="I215" s="2" t="str">
        <f>TEXT(Ecommerce_Sales[[#This Row],[Order_Date]],"yyyy")</f>
        <v>2023</v>
      </c>
      <c r="J215" s="2" t="str">
        <f>TEXT(Ecommerce_Sales[[#This Row],[Order_Date]],"mmmm")</f>
        <v>October</v>
      </c>
      <c r="K215" s="1" t="s">
        <v>1947</v>
      </c>
      <c r="L215" s="1" t="s">
        <v>2606</v>
      </c>
      <c r="M215" s="1" t="s">
        <v>1963</v>
      </c>
      <c r="N215" s="1" t="s">
        <v>1957</v>
      </c>
      <c r="O215" s="3">
        <v>469</v>
      </c>
      <c r="P215">
        <v>4</v>
      </c>
      <c r="Q215" s="3">
        <v>1876</v>
      </c>
      <c r="R215" s="1" t="s">
        <v>1958</v>
      </c>
      <c r="S215" s="3">
        <v>229</v>
      </c>
      <c r="T215">
        <v>8</v>
      </c>
      <c r="U215" t="str">
        <f>IF(Ecommerce_Sales[[#This Row],[Delivery_Time_Days]]&gt;7,"Delay",IF(Ecommerce_Sales[[#This Row],[Delivery_Time_Days]] = 0,"No delivery",IF(Ecommerce_Sales[[#This Row],[Delivery_Time_Days]]&lt;=7,"On-time")))</f>
        <v>Delay</v>
      </c>
      <c r="V215" s="7">
        <f>Ecommerce_Sales[[#This Row],[Profit]]/Ecommerce_Sales[[#This Row],[Total_Price]]</f>
        <v>0.14978678038379531</v>
      </c>
      <c r="W215" s="3">
        <v>281</v>
      </c>
      <c r="X215" s="3"/>
    </row>
    <row r="216" spans="1:24" x14ac:dyDescent="0.25">
      <c r="A216" s="1" t="s">
        <v>2607</v>
      </c>
      <c r="B216" s="1" t="s">
        <v>723</v>
      </c>
      <c r="C216" s="1" t="s">
        <v>724</v>
      </c>
      <c r="D216" s="1" t="s">
        <v>2608</v>
      </c>
      <c r="E216" s="1" t="s">
        <v>1981</v>
      </c>
      <c r="F216" s="2">
        <v>45130</v>
      </c>
      <c r="G216" s="2">
        <v>45256</v>
      </c>
      <c r="H216" s="2" t="str">
        <f>TEXT(Ecommerce_Sales[[#This Row],[Order_Date]],"mmmm")</f>
        <v>November</v>
      </c>
      <c r="I216" s="2" t="str">
        <f>TEXT(Ecommerce_Sales[[#This Row],[Order_Date]],"yyyy")</f>
        <v>2023</v>
      </c>
      <c r="J216" s="2" t="str">
        <f>TEXT(Ecommerce_Sales[[#This Row],[Order_Date]],"mmmm")</f>
        <v>November</v>
      </c>
      <c r="K216" s="1" t="s">
        <v>1947</v>
      </c>
      <c r="L216" s="1" t="s">
        <v>2609</v>
      </c>
      <c r="M216" s="1" t="s">
        <v>2247</v>
      </c>
      <c r="N216" s="1" t="s">
        <v>1957</v>
      </c>
      <c r="O216" s="3">
        <v>210</v>
      </c>
      <c r="P216">
        <v>3</v>
      </c>
      <c r="Q216" s="3">
        <v>629</v>
      </c>
      <c r="R216" s="1" t="s">
        <v>1958</v>
      </c>
      <c r="S216" s="3">
        <v>84</v>
      </c>
      <c r="T216">
        <v>10</v>
      </c>
      <c r="U216" t="str">
        <f>IF(Ecommerce_Sales[[#This Row],[Delivery_Time_Days]]&gt;7,"Delay",IF(Ecommerce_Sales[[#This Row],[Delivery_Time_Days]] = 0,"No delivery",IF(Ecommerce_Sales[[#This Row],[Delivery_Time_Days]]&lt;=7,"On-time")))</f>
        <v>Delay</v>
      </c>
      <c r="V216" s="7">
        <f>Ecommerce_Sales[[#This Row],[Profit]]/Ecommerce_Sales[[#This Row],[Total_Price]]</f>
        <v>0.1494435612082671</v>
      </c>
      <c r="W216" s="3">
        <v>94</v>
      </c>
      <c r="X216" s="3"/>
    </row>
    <row r="217" spans="1:24" x14ac:dyDescent="0.25">
      <c r="A217" s="1" t="s">
        <v>2610</v>
      </c>
      <c r="B217" s="1" t="s">
        <v>1161</v>
      </c>
      <c r="C217" s="1" t="s">
        <v>1162</v>
      </c>
      <c r="D217" s="1" t="s">
        <v>2611</v>
      </c>
      <c r="E217" s="1" t="s">
        <v>2005</v>
      </c>
      <c r="F217" s="2">
        <v>45412</v>
      </c>
      <c r="G217" s="2">
        <v>45362</v>
      </c>
      <c r="H217" s="2" t="str">
        <f>TEXT(Ecommerce_Sales[[#This Row],[Order_Date]],"mmmm")</f>
        <v>March</v>
      </c>
      <c r="I217" s="2" t="str">
        <f>TEXT(Ecommerce_Sales[[#This Row],[Order_Date]],"yyyy")</f>
        <v>2024</v>
      </c>
      <c r="J217" s="2" t="str">
        <f>TEXT(Ecommerce_Sales[[#This Row],[Order_Date]],"mmmm")</f>
        <v>March</v>
      </c>
      <c r="K217" s="1" t="s">
        <v>1986</v>
      </c>
      <c r="L217" s="1" t="s">
        <v>2612</v>
      </c>
      <c r="M217" s="1" t="s">
        <v>2043</v>
      </c>
      <c r="N217" s="1" t="s">
        <v>1989</v>
      </c>
      <c r="O217" s="3">
        <v>156</v>
      </c>
      <c r="P217">
        <v>1</v>
      </c>
      <c r="Q217" s="3">
        <v>156</v>
      </c>
      <c r="R217" s="1" t="s">
        <v>1951</v>
      </c>
      <c r="S217" s="3">
        <v>17</v>
      </c>
      <c r="U217" t="str">
        <f>IF(Ecommerce_Sales[[#This Row],[Delivery_Time_Days]]&gt;7,"Delay",IF(Ecommerce_Sales[[#This Row],[Delivery_Time_Days]] = 0,"No delivery",IF(Ecommerce_Sales[[#This Row],[Delivery_Time_Days]]&lt;=7,"On-time")))</f>
        <v>No delivery</v>
      </c>
      <c r="V217" s="7">
        <f>Ecommerce_Sales[[#This Row],[Profit]]/Ecommerce_Sales[[#This Row],[Total_Price]]</f>
        <v>0.25</v>
      </c>
      <c r="W217" s="3">
        <v>39</v>
      </c>
      <c r="X217" s="3"/>
    </row>
    <row r="218" spans="1:24" x14ac:dyDescent="0.25">
      <c r="A218" s="1" t="s">
        <v>2613</v>
      </c>
      <c r="B218" s="1" t="s">
        <v>1195</v>
      </c>
      <c r="C218" s="1" t="s">
        <v>1196</v>
      </c>
      <c r="D218" s="1" t="s">
        <v>2614</v>
      </c>
      <c r="E218" s="1" t="s">
        <v>1961</v>
      </c>
      <c r="F218" s="2">
        <v>45129</v>
      </c>
      <c r="G218" s="2">
        <v>44990</v>
      </c>
      <c r="H218" s="2" t="str">
        <f>TEXT(Ecommerce_Sales[[#This Row],[Order_Date]],"mmmm")</f>
        <v>March</v>
      </c>
      <c r="I218" s="2" t="str">
        <f>TEXT(Ecommerce_Sales[[#This Row],[Order_Date]],"yyyy")</f>
        <v>2023</v>
      </c>
      <c r="J218" s="2" t="str">
        <f>TEXT(Ecommerce_Sales[[#This Row],[Order_Date]],"mmmm")</f>
        <v>March</v>
      </c>
      <c r="K218" s="1" t="s">
        <v>1947</v>
      </c>
      <c r="L218" s="1" t="s">
        <v>2615</v>
      </c>
      <c r="M218" s="1" t="s">
        <v>2043</v>
      </c>
      <c r="N218" s="1" t="s">
        <v>1989</v>
      </c>
      <c r="O218" s="3">
        <v>334</v>
      </c>
      <c r="P218">
        <v>3</v>
      </c>
      <c r="Q218" s="3">
        <v>1001</v>
      </c>
      <c r="R218" s="1" t="s">
        <v>1958</v>
      </c>
      <c r="S218" s="3">
        <v>111</v>
      </c>
      <c r="T218">
        <v>8</v>
      </c>
      <c r="U218" t="str">
        <f>IF(Ecommerce_Sales[[#This Row],[Delivery_Time_Days]]&gt;7,"Delay",IF(Ecommerce_Sales[[#This Row],[Delivery_Time_Days]] = 0,"No delivery",IF(Ecommerce_Sales[[#This Row],[Delivery_Time_Days]]&lt;=7,"On-time")))</f>
        <v>Delay</v>
      </c>
      <c r="V218" s="7">
        <f>Ecommerce_Sales[[#This Row],[Profit]]/Ecommerce_Sales[[#This Row],[Total_Price]]</f>
        <v>0.24975024975024976</v>
      </c>
      <c r="W218" s="3">
        <v>250</v>
      </c>
      <c r="X218" s="3"/>
    </row>
    <row r="219" spans="1:24" x14ac:dyDescent="0.25">
      <c r="A219" s="1" t="s">
        <v>2616</v>
      </c>
      <c r="B219" s="1" t="s">
        <v>990</v>
      </c>
      <c r="C219" s="1" t="s">
        <v>991</v>
      </c>
      <c r="D219" s="1" t="s">
        <v>2617</v>
      </c>
      <c r="E219" s="1" t="s">
        <v>1996</v>
      </c>
      <c r="F219" s="2">
        <v>45157</v>
      </c>
      <c r="G219" s="2">
        <v>45509</v>
      </c>
      <c r="H219" s="2" t="str">
        <f>TEXT(Ecommerce_Sales[[#This Row],[Order_Date]],"mmmm")</f>
        <v>August</v>
      </c>
      <c r="I219" s="2" t="str">
        <f>TEXT(Ecommerce_Sales[[#This Row],[Order_Date]],"yyyy")</f>
        <v>2024</v>
      </c>
      <c r="J219" s="2" t="str">
        <f>TEXT(Ecommerce_Sales[[#This Row],[Order_Date]],"mmmm")</f>
        <v>August</v>
      </c>
      <c r="K219" s="1" t="s">
        <v>1986</v>
      </c>
      <c r="L219" s="1" t="s">
        <v>2618</v>
      </c>
      <c r="M219" s="1" t="s">
        <v>2002</v>
      </c>
      <c r="N219" s="1" t="s">
        <v>1989</v>
      </c>
      <c r="O219" s="3">
        <v>489</v>
      </c>
      <c r="P219">
        <v>3</v>
      </c>
      <c r="Q219" s="3">
        <v>1468</v>
      </c>
      <c r="R219" s="1" t="s">
        <v>1951</v>
      </c>
      <c r="S219" s="3">
        <v>204</v>
      </c>
      <c r="U219" t="str">
        <f>IF(Ecommerce_Sales[[#This Row],[Delivery_Time_Days]]&gt;7,"Delay",IF(Ecommerce_Sales[[#This Row],[Delivery_Time_Days]] = 0,"No delivery",IF(Ecommerce_Sales[[#This Row],[Delivery_Time_Days]]&lt;=7,"On-time")))</f>
        <v>No delivery</v>
      </c>
      <c r="V219" s="7">
        <f>Ecommerce_Sales[[#This Row],[Profit]]/Ecommerce_Sales[[#This Row],[Total_Price]]</f>
        <v>0.25</v>
      </c>
      <c r="W219" s="3">
        <v>367</v>
      </c>
      <c r="X219" s="3"/>
    </row>
    <row r="220" spans="1:24" x14ac:dyDescent="0.25">
      <c r="A220" s="1" t="s">
        <v>2619</v>
      </c>
      <c r="B220" s="1" t="s">
        <v>545</v>
      </c>
      <c r="C220" s="1" t="s">
        <v>799</v>
      </c>
      <c r="D220" s="1" t="s">
        <v>2175</v>
      </c>
      <c r="E220" s="1" t="s">
        <v>1981</v>
      </c>
      <c r="F220" s="2">
        <v>45643</v>
      </c>
      <c r="G220" s="2">
        <v>45510</v>
      </c>
      <c r="H220" s="2" t="str">
        <f>TEXT(Ecommerce_Sales[[#This Row],[Order_Date]],"mmmm")</f>
        <v>August</v>
      </c>
      <c r="I220" s="2" t="str">
        <f>TEXT(Ecommerce_Sales[[#This Row],[Order_Date]],"yyyy")</f>
        <v>2024</v>
      </c>
      <c r="J220" s="2" t="str">
        <f>TEXT(Ecommerce_Sales[[#This Row],[Order_Date]],"mmmm")</f>
        <v>August</v>
      </c>
      <c r="K220" s="1" t="s">
        <v>1992</v>
      </c>
      <c r="L220" s="1" t="s">
        <v>2620</v>
      </c>
      <c r="M220" s="1" t="s">
        <v>2030</v>
      </c>
      <c r="N220" s="1" t="s">
        <v>1978</v>
      </c>
      <c r="O220" s="3">
        <v>775</v>
      </c>
      <c r="P220">
        <v>6</v>
      </c>
      <c r="Q220" s="3">
        <v>4650</v>
      </c>
      <c r="R220" s="1" t="s">
        <v>1958</v>
      </c>
      <c r="S220" s="3">
        <v>328</v>
      </c>
      <c r="U220" t="str">
        <f>IF(Ecommerce_Sales[[#This Row],[Delivery_Time_Days]]&gt;7,"Delay",IF(Ecommerce_Sales[[#This Row],[Delivery_Time_Days]] = 0,"No delivery",IF(Ecommerce_Sales[[#This Row],[Delivery_Time_Days]]&lt;=7,"On-time")))</f>
        <v>No delivery</v>
      </c>
      <c r="V220" s="7">
        <f>Ecommerce_Sales[[#This Row],[Profit]]/Ecommerce_Sales[[#This Row],[Total_Price]]</f>
        <v>0.35010752688172042</v>
      </c>
      <c r="W220" s="3">
        <v>1628</v>
      </c>
      <c r="X220" s="3"/>
    </row>
    <row r="221" spans="1:24" x14ac:dyDescent="0.25">
      <c r="A221" s="1" t="s">
        <v>2621</v>
      </c>
      <c r="B221" s="1" t="s">
        <v>1663</v>
      </c>
      <c r="C221" s="1" t="s">
        <v>1664</v>
      </c>
      <c r="D221" s="1" t="s">
        <v>2622</v>
      </c>
      <c r="E221" s="1" t="s">
        <v>1981</v>
      </c>
      <c r="F221" s="2">
        <v>45061</v>
      </c>
      <c r="G221" s="2">
        <v>45377</v>
      </c>
      <c r="H221" s="2" t="str">
        <f>TEXT(Ecommerce_Sales[[#This Row],[Order_Date]],"mmmm")</f>
        <v>March</v>
      </c>
      <c r="I221" s="2" t="str">
        <f>TEXT(Ecommerce_Sales[[#This Row],[Order_Date]],"yyyy")</f>
        <v>2024</v>
      </c>
      <c r="J221" s="2" t="str">
        <f>TEXT(Ecommerce_Sales[[#This Row],[Order_Date]],"mmmm")</f>
        <v>March</v>
      </c>
      <c r="K221" s="1" t="s">
        <v>1947</v>
      </c>
      <c r="L221" s="1" t="s">
        <v>2623</v>
      </c>
      <c r="M221" s="1" t="s">
        <v>1949</v>
      </c>
      <c r="N221" s="1" t="s">
        <v>1950</v>
      </c>
      <c r="O221" s="3">
        <v>677</v>
      </c>
      <c r="P221">
        <v>5</v>
      </c>
      <c r="Q221" s="3">
        <v>3386</v>
      </c>
      <c r="R221" s="1" t="s">
        <v>1951</v>
      </c>
      <c r="S221" s="3">
        <v>186</v>
      </c>
      <c r="T221">
        <v>3</v>
      </c>
      <c r="U221" t="str">
        <f>IF(Ecommerce_Sales[[#This Row],[Delivery_Time_Days]]&gt;7,"Delay",IF(Ecommerce_Sales[[#This Row],[Delivery_Time_Days]] = 0,"No delivery",IF(Ecommerce_Sales[[#This Row],[Delivery_Time_Days]]&lt;=7,"On-time")))</f>
        <v>On-time</v>
      </c>
      <c r="V221" s="7">
        <f>Ecommerce_Sales[[#This Row],[Profit]]/Ecommerce_Sales[[#This Row],[Total_Price]]</f>
        <v>0.39988186650915536</v>
      </c>
      <c r="W221" s="3">
        <v>1354</v>
      </c>
      <c r="X221" s="3"/>
    </row>
    <row r="222" spans="1:24" x14ac:dyDescent="0.25">
      <c r="A222" s="1" t="s">
        <v>2624</v>
      </c>
      <c r="B222" s="1" t="s">
        <v>98</v>
      </c>
      <c r="C222" s="1" t="s">
        <v>99</v>
      </c>
      <c r="D222" s="1" t="s">
        <v>2625</v>
      </c>
      <c r="E222" s="1" t="s">
        <v>1966</v>
      </c>
      <c r="F222" s="2">
        <v>45117</v>
      </c>
      <c r="G222" s="2">
        <v>45566</v>
      </c>
      <c r="H222" s="2" t="str">
        <f>TEXT(Ecommerce_Sales[[#This Row],[Order_Date]],"mmmm")</f>
        <v>October</v>
      </c>
      <c r="I222" s="2" t="str">
        <f>TEXT(Ecommerce_Sales[[#This Row],[Order_Date]],"yyyy")</f>
        <v>2024</v>
      </c>
      <c r="J222" s="2" t="str">
        <f>TEXT(Ecommerce_Sales[[#This Row],[Order_Date]],"mmmm")</f>
        <v>October</v>
      </c>
      <c r="K222" s="1" t="s">
        <v>1947</v>
      </c>
      <c r="L222" s="1" t="s">
        <v>2626</v>
      </c>
      <c r="M222" s="1" t="s">
        <v>2002</v>
      </c>
      <c r="N222" s="1" t="s">
        <v>1989</v>
      </c>
      <c r="O222" s="3">
        <v>630</v>
      </c>
      <c r="P222">
        <v>4</v>
      </c>
      <c r="Q222" s="3">
        <v>2521</v>
      </c>
      <c r="R222" s="1" t="s">
        <v>1951</v>
      </c>
      <c r="S222" s="3">
        <v>340</v>
      </c>
      <c r="T222">
        <v>3</v>
      </c>
      <c r="U222" t="str">
        <f>IF(Ecommerce_Sales[[#This Row],[Delivery_Time_Days]]&gt;7,"Delay",IF(Ecommerce_Sales[[#This Row],[Delivery_Time_Days]] = 0,"No delivery",IF(Ecommerce_Sales[[#This Row],[Delivery_Time_Days]]&lt;=7,"On-time")))</f>
        <v>On-time</v>
      </c>
      <c r="V222" s="7">
        <f>Ecommerce_Sales[[#This Row],[Profit]]/Ecommerce_Sales[[#This Row],[Total_Price]]</f>
        <v>0.24990083300277668</v>
      </c>
      <c r="W222" s="3">
        <v>630</v>
      </c>
      <c r="X222" s="3"/>
    </row>
    <row r="223" spans="1:24" x14ac:dyDescent="0.25">
      <c r="A223" s="1" t="s">
        <v>2627</v>
      </c>
      <c r="B223" s="1" t="s">
        <v>1343</v>
      </c>
      <c r="C223" s="1" t="s">
        <v>1344</v>
      </c>
      <c r="D223" s="1" t="s">
        <v>2628</v>
      </c>
      <c r="E223" s="1" t="s">
        <v>1996</v>
      </c>
      <c r="F223" s="2">
        <v>44999</v>
      </c>
      <c r="G223" s="2">
        <v>45428</v>
      </c>
      <c r="H223" s="2" t="str">
        <f>TEXT(Ecommerce_Sales[[#This Row],[Order_Date]],"mmmm")</f>
        <v>May</v>
      </c>
      <c r="I223" s="2" t="str">
        <f>TEXT(Ecommerce_Sales[[#This Row],[Order_Date]],"yyyy")</f>
        <v>2024</v>
      </c>
      <c r="J223" s="2" t="str">
        <f>TEXT(Ecommerce_Sales[[#This Row],[Order_Date]],"mmmm")</f>
        <v>May</v>
      </c>
      <c r="K223" s="1" t="s">
        <v>1947</v>
      </c>
      <c r="L223" s="1" t="s">
        <v>2629</v>
      </c>
      <c r="M223" s="1" t="s">
        <v>2065</v>
      </c>
      <c r="N223" s="1" t="s">
        <v>1978</v>
      </c>
      <c r="O223" s="3">
        <v>411</v>
      </c>
      <c r="P223">
        <v>4</v>
      </c>
      <c r="Q223" s="3">
        <v>1644</v>
      </c>
      <c r="R223" s="1" t="s">
        <v>2008</v>
      </c>
      <c r="S223" s="3">
        <v>184</v>
      </c>
      <c r="T223">
        <v>2</v>
      </c>
      <c r="U223" t="str">
        <f>IF(Ecommerce_Sales[[#This Row],[Delivery_Time_Days]]&gt;7,"Delay",IF(Ecommerce_Sales[[#This Row],[Delivery_Time_Days]] = 0,"No delivery",IF(Ecommerce_Sales[[#This Row],[Delivery_Time_Days]]&lt;=7,"On-time")))</f>
        <v>On-time</v>
      </c>
      <c r="V223" s="7">
        <f>Ecommerce_Sales[[#This Row],[Profit]]/Ecommerce_Sales[[#This Row],[Total_Price]]</f>
        <v>0.3497566909975669</v>
      </c>
      <c r="W223" s="3">
        <v>575</v>
      </c>
      <c r="X223" s="3"/>
    </row>
    <row r="224" spans="1:24" x14ac:dyDescent="0.25">
      <c r="A224" s="1" t="s">
        <v>2630</v>
      </c>
      <c r="B224" s="1" t="s">
        <v>470</v>
      </c>
      <c r="C224" s="1" t="s">
        <v>471</v>
      </c>
      <c r="D224" s="1" t="s">
        <v>2631</v>
      </c>
      <c r="E224" s="1" t="s">
        <v>1981</v>
      </c>
      <c r="F224" s="2">
        <v>45228</v>
      </c>
      <c r="G224" s="2">
        <v>45095</v>
      </c>
      <c r="H224" s="2" t="str">
        <f>TEXT(Ecommerce_Sales[[#This Row],[Order_Date]],"mmmm")</f>
        <v>June</v>
      </c>
      <c r="I224" s="2" t="str">
        <f>TEXT(Ecommerce_Sales[[#This Row],[Order_Date]],"yyyy")</f>
        <v>2023</v>
      </c>
      <c r="J224" s="2" t="str">
        <f>TEXT(Ecommerce_Sales[[#This Row],[Order_Date]],"mmmm")</f>
        <v>June</v>
      </c>
      <c r="K224" s="1" t="s">
        <v>1947</v>
      </c>
      <c r="L224" s="1" t="s">
        <v>2632</v>
      </c>
      <c r="M224" s="1" t="s">
        <v>2072</v>
      </c>
      <c r="N224" s="1" t="s">
        <v>1950</v>
      </c>
      <c r="O224" s="3">
        <v>902</v>
      </c>
      <c r="P224">
        <v>1</v>
      </c>
      <c r="Q224" s="3">
        <v>902</v>
      </c>
      <c r="R224" s="1" t="s">
        <v>1951</v>
      </c>
      <c r="S224" s="3">
        <v>102</v>
      </c>
      <c r="T224">
        <v>5</v>
      </c>
      <c r="U224" t="str">
        <f>IF(Ecommerce_Sales[[#This Row],[Delivery_Time_Days]]&gt;7,"Delay",IF(Ecommerce_Sales[[#This Row],[Delivery_Time_Days]] = 0,"No delivery",IF(Ecommerce_Sales[[#This Row],[Delivery_Time_Days]]&lt;=7,"On-time")))</f>
        <v>On-time</v>
      </c>
      <c r="V224" s="7">
        <f>Ecommerce_Sales[[#This Row],[Profit]]/Ecommerce_Sales[[#This Row],[Total_Price]]</f>
        <v>0.40022172949002216</v>
      </c>
      <c r="W224" s="3">
        <v>361</v>
      </c>
      <c r="X224" s="3"/>
    </row>
    <row r="225" spans="1:24" x14ac:dyDescent="0.25">
      <c r="A225" s="1" t="s">
        <v>2633</v>
      </c>
      <c r="B225" s="1" t="s">
        <v>1619</v>
      </c>
      <c r="C225" s="1" t="s">
        <v>1620</v>
      </c>
      <c r="D225" s="1" t="s">
        <v>2634</v>
      </c>
      <c r="E225" s="1" t="s">
        <v>2005</v>
      </c>
      <c r="F225" s="2">
        <v>45171</v>
      </c>
      <c r="G225" s="2">
        <v>45209</v>
      </c>
      <c r="H225" s="2" t="str">
        <f>TEXT(Ecommerce_Sales[[#This Row],[Order_Date]],"mmmm")</f>
        <v>October</v>
      </c>
      <c r="I225" s="2" t="str">
        <f>TEXT(Ecommerce_Sales[[#This Row],[Order_Date]],"yyyy")</f>
        <v>2023</v>
      </c>
      <c r="J225" s="2" t="str">
        <f>TEXT(Ecommerce_Sales[[#This Row],[Order_Date]],"mmmm")</f>
        <v>October</v>
      </c>
      <c r="K225" s="1" t="s">
        <v>1947</v>
      </c>
      <c r="L225" s="1" t="s">
        <v>2635</v>
      </c>
      <c r="M225" s="1" t="s">
        <v>2002</v>
      </c>
      <c r="N225" s="1" t="s">
        <v>1989</v>
      </c>
      <c r="O225" s="3">
        <v>96</v>
      </c>
      <c r="P225">
        <v>1</v>
      </c>
      <c r="Q225" s="3">
        <v>96</v>
      </c>
      <c r="R225" s="1" t="s">
        <v>2008</v>
      </c>
      <c r="S225" s="3">
        <v>6</v>
      </c>
      <c r="T225">
        <v>2</v>
      </c>
      <c r="U225" t="str">
        <f>IF(Ecommerce_Sales[[#This Row],[Delivery_Time_Days]]&gt;7,"Delay",IF(Ecommerce_Sales[[#This Row],[Delivery_Time_Days]] = 0,"No delivery",IF(Ecommerce_Sales[[#This Row],[Delivery_Time_Days]]&lt;=7,"On-time")))</f>
        <v>On-time</v>
      </c>
      <c r="V225" s="7">
        <f>Ecommerce_Sales[[#This Row],[Profit]]/Ecommerce_Sales[[#This Row],[Total_Price]]</f>
        <v>0.25</v>
      </c>
      <c r="W225" s="3">
        <v>24</v>
      </c>
      <c r="X225" s="3"/>
    </row>
    <row r="226" spans="1:24" x14ac:dyDescent="0.25">
      <c r="A226" s="1" t="s">
        <v>2636</v>
      </c>
      <c r="B226" s="1" t="s">
        <v>1625</v>
      </c>
      <c r="C226" s="1" t="s">
        <v>1626</v>
      </c>
      <c r="D226" s="1" t="s">
        <v>2637</v>
      </c>
      <c r="E226" s="1" t="s">
        <v>1981</v>
      </c>
      <c r="F226" s="2">
        <v>45569</v>
      </c>
      <c r="G226" s="2">
        <v>45390</v>
      </c>
      <c r="H226" s="2" t="str">
        <f>TEXT(Ecommerce_Sales[[#This Row],[Order_Date]],"mmmm")</f>
        <v>April</v>
      </c>
      <c r="I226" s="2" t="str">
        <f>TEXT(Ecommerce_Sales[[#This Row],[Order_Date]],"yyyy")</f>
        <v>2024</v>
      </c>
      <c r="J226" s="2" t="str">
        <f>TEXT(Ecommerce_Sales[[#This Row],[Order_Date]],"mmmm")</f>
        <v>April</v>
      </c>
      <c r="K226" s="1" t="s">
        <v>1947</v>
      </c>
      <c r="L226" s="1" t="s">
        <v>2638</v>
      </c>
      <c r="M226" s="1" t="s">
        <v>2047</v>
      </c>
      <c r="N226" s="1" t="s">
        <v>1989</v>
      </c>
      <c r="O226" s="3">
        <v>757</v>
      </c>
      <c r="P226">
        <v>2</v>
      </c>
      <c r="Q226" s="3">
        <v>1515</v>
      </c>
      <c r="R226" s="1" t="s">
        <v>1951</v>
      </c>
      <c r="S226" s="3">
        <v>200</v>
      </c>
      <c r="T226">
        <v>10</v>
      </c>
      <c r="U226" t="str">
        <f>IF(Ecommerce_Sales[[#This Row],[Delivery_Time_Days]]&gt;7,"Delay",IF(Ecommerce_Sales[[#This Row],[Delivery_Time_Days]] = 0,"No delivery",IF(Ecommerce_Sales[[#This Row],[Delivery_Time_Days]]&lt;=7,"On-time")))</f>
        <v>Delay</v>
      </c>
      <c r="V226" s="7">
        <f>Ecommerce_Sales[[#This Row],[Profit]]/Ecommerce_Sales[[#This Row],[Total_Price]]</f>
        <v>0.25016501650165018</v>
      </c>
      <c r="W226" s="3">
        <v>379</v>
      </c>
      <c r="X226" s="3"/>
    </row>
    <row r="227" spans="1:24" x14ac:dyDescent="0.25">
      <c r="A227" s="1" t="s">
        <v>2639</v>
      </c>
      <c r="B227" s="1" t="s">
        <v>1029</v>
      </c>
      <c r="C227" s="1" t="s">
        <v>1030</v>
      </c>
      <c r="D227" s="1" t="s">
        <v>2640</v>
      </c>
      <c r="E227" s="1" t="s">
        <v>1946</v>
      </c>
      <c r="F227" s="2">
        <v>45466</v>
      </c>
      <c r="G227" s="2">
        <v>44961</v>
      </c>
      <c r="H227" s="2" t="str">
        <f>TEXT(Ecommerce_Sales[[#This Row],[Order_Date]],"mmmm")</f>
        <v>February</v>
      </c>
      <c r="I227" s="2" t="str">
        <f>TEXT(Ecommerce_Sales[[#This Row],[Order_Date]],"yyyy")</f>
        <v>2023</v>
      </c>
      <c r="J227" s="2" t="str">
        <f>TEXT(Ecommerce_Sales[[#This Row],[Order_Date]],"mmmm")</f>
        <v>February</v>
      </c>
      <c r="K227" s="1" t="s">
        <v>1947</v>
      </c>
      <c r="L227" s="1" t="s">
        <v>2641</v>
      </c>
      <c r="M227" s="1" t="s">
        <v>2104</v>
      </c>
      <c r="N227" s="1" t="s">
        <v>1978</v>
      </c>
      <c r="O227" s="3">
        <v>945</v>
      </c>
      <c r="P227">
        <v>1</v>
      </c>
      <c r="Q227" s="3">
        <v>945</v>
      </c>
      <c r="R227" s="1" t="s">
        <v>1958</v>
      </c>
      <c r="S227" s="3">
        <v>61</v>
      </c>
      <c r="T227">
        <v>2</v>
      </c>
      <c r="U227" t="str">
        <f>IF(Ecommerce_Sales[[#This Row],[Delivery_Time_Days]]&gt;7,"Delay",IF(Ecommerce_Sales[[#This Row],[Delivery_Time_Days]] = 0,"No delivery",IF(Ecommerce_Sales[[#This Row],[Delivery_Time_Days]]&lt;=7,"On-time")))</f>
        <v>On-time</v>
      </c>
      <c r="V227" s="7">
        <f>Ecommerce_Sales[[#This Row],[Profit]]/Ecommerce_Sales[[#This Row],[Total_Price]]</f>
        <v>0.35026455026455028</v>
      </c>
      <c r="W227" s="3">
        <v>331</v>
      </c>
      <c r="X227" s="3"/>
    </row>
    <row r="228" spans="1:24" x14ac:dyDescent="0.25">
      <c r="A228" s="1" t="s">
        <v>2642</v>
      </c>
      <c r="B228" s="1" t="s">
        <v>495</v>
      </c>
      <c r="C228" s="1" t="s">
        <v>496</v>
      </c>
      <c r="D228" s="1" t="s">
        <v>2643</v>
      </c>
      <c r="E228" s="1" t="s">
        <v>2005</v>
      </c>
      <c r="F228" s="2">
        <v>45518</v>
      </c>
      <c r="G228" s="2">
        <v>45436</v>
      </c>
      <c r="H228" s="2" t="str">
        <f>TEXT(Ecommerce_Sales[[#This Row],[Order_Date]],"mmmm")</f>
        <v>May</v>
      </c>
      <c r="I228" s="2" t="str">
        <f>TEXT(Ecommerce_Sales[[#This Row],[Order_Date]],"yyyy")</f>
        <v>2024</v>
      </c>
      <c r="J228" s="2" t="str">
        <f>TEXT(Ecommerce_Sales[[#This Row],[Order_Date]],"mmmm")</f>
        <v>May</v>
      </c>
      <c r="K228" s="1" t="s">
        <v>1947</v>
      </c>
      <c r="L228" s="1" t="s">
        <v>2644</v>
      </c>
      <c r="M228" s="1" t="s">
        <v>2072</v>
      </c>
      <c r="N228" s="1" t="s">
        <v>1950</v>
      </c>
      <c r="O228" s="3">
        <v>374</v>
      </c>
      <c r="P228">
        <v>3</v>
      </c>
      <c r="Q228" s="3">
        <v>1122</v>
      </c>
      <c r="R228" s="1" t="s">
        <v>2012</v>
      </c>
      <c r="S228" s="3">
        <v>131</v>
      </c>
      <c r="T228">
        <v>8</v>
      </c>
      <c r="U228" t="str">
        <f>IF(Ecommerce_Sales[[#This Row],[Delivery_Time_Days]]&gt;7,"Delay",IF(Ecommerce_Sales[[#This Row],[Delivery_Time_Days]] = 0,"No delivery",IF(Ecommerce_Sales[[#This Row],[Delivery_Time_Days]]&lt;=7,"On-time")))</f>
        <v>Delay</v>
      </c>
      <c r="V228" s="7">
        <f>Ecommerce_Sales[[#This Row],[Profit]]/Ecommerce_Sales[[#This Row],[Total_Price]]</f>
        <v>0.40017825311942962</v>
      </c>
      <c r="W228" s="3">
        <v>449</v>
      </c>
      <c r="X228" s="3"/>
    </row>
    <row r="229" spans="1:24" x14ac:dyDescent="0.25">
      <c r="A229" s="1" t="s">
        <v>2645</v>
      </c>
      <c r="B229" s="1" t="s">
        <v>1607</v>
      </c>
      <c r="C229" s="1" t="s">
        <v>1608</v>
      </c>
      <c r="D229" s="1" t="s">
        <v>2646</v>
      </c>
      <c r="E229" s="1" t="s">
        <v>1954</v>
      </c>
      <c r="F229" s="2">
        <v>45470</v>
      </c>
      <c r="G229" s="2">
        <v>44947</v>
      </c>
      <c r="H229" s="2" t="str">
        <f>TEXT(Ecommerce_Sales[[#This Row],[Order_Date]],"mmmm")</f>
        <v>January</v>
      </c>
      <c r="I229" s="2" t="str">
        <f>TEXT(Ecommerce_Sales[[#This Row],[Order_Date]],"yyyy")</f>
        <v>2023</v>
      </c>
      <c r="J229" s="2" t="str">
        <f>TEXT(Ecommerce_Sales[[#This Row],[Order_Date]],"mmmm")</f>
        <v>January</v>
      </c>
      <c r="K229" s="1" t="s">
        <v>1947</v>
      </c>
      <c r="L229" s="1" t="s">
        <v>2647</v>
      </c>
      <c r="M229" s="1" t="s">
        <v>2026</v>
      </c>
      <c r="N229" s="1" t="s">
        <v>1978</v>
      </c>
      <c r="O229" s="3">
        <v>404</v>
      </c>
      <c r="P229">
        <v>2</v>
      </c>
      <c r="Q229" s="3">
        <v>809</v>
      </c>
      <c r="R229" s="1" t="s">
        <v>2016</v>
      </c>
      <c r="S229" s="3">
        <v>116</v>
      </c>
      <c r="T229">
        <v>6</v>
      </c>
      <c r="U229" t="str">
        <f>IF(Ecommerce_Sales[[#This Row],[Delivery_Time_Days]]&gt;7,"Delay",IF(Ecommerce_Sales[[#This Row],[Delivery_Time_Days]] = 0,"No delivery",IF(Ecommerce_Sales[[#This Row],[Delivery_Time_Days]]&lt;=7,"On-time")))</f>
        <v>On-time</v>
      </c>
      <c r="V229" s="7">
        <f>Ecommerce_Sales[[#This Row],[Profit]]/Ecommerce_Sales[[#This Row],[Total_Price]]</f>
        <v>0.34981458590852904</v>
      </c>
      <c r="W229" s="3">
        <v>283</v>
      </c>
      <c r="X229" s="3"/>
    </row>
    <row r="230" spans="1:24" x14ac:dyDescent="0.25">
      <c r="A230" s="1" t="s">
        <v>2648</v>
      </c>
      <c r="B230" s="1" t="s">
        <v>852</v>
      </c>
      <c r="C230" s="1" t="s">
        <v>853</v>
      </c>
      <c r="D230" s="1" t="s">
        <v>2649</v>
      </c>
      <c r="E230" s="1" t="s">
        <v>1954</v>
      </c>
      <c r="F230" s="2">
        <v>45028</v>
      </c>
      <c r="G230" s="2">
        <v>45546</v>
      </c>
      <c r="H230" s="2" t="str">
        <f>TEXT(Ecommerce_Sales[[#This Row],[Order_Date]],"mmmm")</f>
        <v>September</v>
      </c>
      <c r="I230" s="2" t="str">
        <f>TEXT(Ecommerce_Sales[[#This Row],[Order_Date]],"yyyy")</f>
        <v>2024</v>
      </c>
      <c r="J230" s="2" t="str">
        <f>TEXT(Ecommerce_Sales[[#This Row],[Order_Date]],"mmmm")</f>
        <v>September</v>
      </c>
      <c r="K230" s="1" t="s">
        <v>1986</v>
      </c>
      <c r="L230" s="1" t="s">
        <v>2214</v>
      </c>
      <c r="M230" s="1" t="s">
        <v>1968</v>
      </c>
      <c r="N230" s="1" t="s">
        <v>1957</v>
      </c>
      <c r="O230" s="3">
        <v>447</v>
      </c>
      <c r="P230">
        <v>5</v>
      </c>
      <c r="Q230" s="3">
        <v>2235</v>
      </c>
      <c r="R230" s="1" t="s">
        <v>1958</v>
      </c>
      <c r="S230" s="3">
        <v>286</v>
      </c>
      <c r="U230" t="str">
        <f>IF(Ecommerce_Sales[[#This Row],[Delivery_Time_Days]]&gt;7,"Delay",IF(Ecommerce_Sales[[#This Row],[Delivery_Time_Days]] = 0,"No delivery",IF(Ecommerce_Sales[[#This Row],[Delivery_Time_Days]]&lt;=7,"On-time")))</f>
        <v>No delivery</v>
      </c>
      <c r="V230" s="7">
        <f>Ecommerce_Sales[[#This Row],[Profit]]/Ecommerce_Sales[[#This Row],[Total_Price]]</f>
        <v>0.14988814317673377</v>
      </c>
      <c r="W230" s="3">
        <v>335</v>
      </c>
      <c r="X230" s="3"/>
    </row>
    <row r="231" spans="1:24" x14ac:dyDescent="0.25">
      <c r="A231" s="1" t="s">
        <v>2650</v>
      </c>
      <c r="B231" s="1" t="s">
        <v>102</v>
      </c>
      <c r="C231" s="1" t="s">
        <v>103</v>
      </c>
      <c r="D231" s="1" t="s">
        <v>2651</v>
      </c>
      <c r="E231" s="1" t="s">
        <v>1946</v>
      </c>
      <c r="F231" s="2">
        <v>45465</v>
      </c>
      <c r="G231" s="2">
        <v>45285</v>
      </c>
      <c r="H231" s="2" t="str">
        <f>TEXT(Ecommerce_Sales[[#This Row],[Order_Date]],"mmmm")</f>
        <v>December</v>
      </c>
      <c r="I231" s="2" t="str">
        <f>TEXT(Ecommerce_Sales[[#This Row],[Order_Date]],"yyyy")</f>
        <v>2023</v>
      </c>
      <c r="J231" s="2" t="str">
        <f>TEXT(Ecommerce_Sales[[#This Row],[Order_Date]],"mmmm")</f>
        <v>December</v>
      </c>
      <c r="K231" s="1" t="s">
        <v>1947</v>
      </c>
      <c r="L231" s="1" t="s">
        <v>2652</v>
      </c>
      <c r="M231" s="1" t="s">
        <v>2047</v>
      </c>
      <c r="N231" s="1" t="s">
        <v>1989</v>
      </c>
      <c r="O231" s="3">
        <v>1355</v>
      </c>
      <c r="P231">
        <v>2</v>
      </c>
      <c r="Q231" s="3">
        <v>2710</v>
      </c>
      <c r="R231" s="1" t="s">
        <v>2008</v>
      </c>
      <c r="S231" s="3">
        <v>389</v>
      </c>
      <c r="T231">
        <v>3</v>
      </c>
      <c r="U231" t="str">
        <f>IF(Ecommerce_Sales[[#This Row],[Delivery_Time_Days]]&gt;7,"Delay",IF(Ecommerce_Sales[[#This Row],[Delivery_Time_Days]] = 0,"No delivery",IF(Ecommerce_Sales[[#This Row],[Delivery_Time_Days]]&lt;=7,"On-time")))</f>
        <v>On-time</v>
      </c>
      <c r="V231" s="7">
        <f>Ecommerce_Sales[[#This Row],[Profit]]/Ecommerce_Sales[[#This Row],[Total_Price]]</f>
        <v>0.24981549815498155</v>
      </c>
      <c r="W231" s="3">
        <v>677</v>
      </c>
      <c r="X231" s="3"/>
    </row>
    <row r="232" spans="1:24" x14ac:dyDescent="0.25">
      <c r="A232" s="1" t="s">
        <v>2653</v>
      </c>
      <c r="B232" s="1" t="s">
        <v>80</v>
      </c>
      <c r="C232" s="1" t="s">
        <v>81</v>
      </c>
      <c r="D232" s="1" t="s">
        <v>2654</v>
      </c>
      <c r="E232" s="1" t="s">
        <v>1966</v>
      </c>
      <c r="F232" s="2">
        <v>45077</v>
      </c>
      <c r="G232" s="2">
        <v>45474</v>
      </c>
      <c r="H232" s="2" t="str">
        <f>TEXT(Ecommerce_Sales[[#This Row],[Order_Date]],"mmmm")</f>
        <v>July</v>
      </c>
      <c r="I232" s="2" t="str">
        <f>TEXT(Ecommerce_Sales[[#This Row],[Order_Date]],"yyyy")</f>
        <v>2024</v>
      </c>
      <c r="J232" s="2" t="str">
        <f>TEXT(Ecommerce_Sales[[#This Row],[Order_Date]],"mmmm")</f>
        <v>July</v>
      </c>
      <c r="K232" s="1" t="s">
        <v>1947</v>
      </c>
      <c r="L232" s="1" t="s">
        <v>2655</v>
      </c>
      <c r="M232" s="1" t="s">
        <v>2079</v>
      </c>
      <c r="N232" s="1" t="s">
        <v>1973</v>
      </c>
      <c r="O232" s="3">
        <v>741</v>
      </c>
      <c r="P232">
        <v>3</v>
      </c>
      <c r="Q232" s="3">
        <v>2222</v>
      </c>
      <c r="R232" s="1" t="s">
        <v>1951</v>
      </c>
      <c r="S232" s="3">
        <v>202</v>
      </c>
      <c r="T232">
        <v>8</v>
      </c>
      <c r="U232" t="str">
        <f>IF(Ecommerce_Sales[[#This Row],[Delivery_Time_Days]]&gt;7,"Delay",IF(Ecommerce_Sales[[#This Row],[Delivery_Time_Days]] = 0,"No delivery",IF(Ecommerce_Sales[[#This Row],[Delivery_Time_Days]]&lt;=7,"On-time")))</f>
        <v>Delay</v>
      </c>
      <c r="V232" s="7">
        <f>Ecommerce_Sales[[#This Row],[Profit]]/Ecommerce_Sales[[#This Row],[Total_Price]]</f>
        <v>0.30018001800180016</v>
      </c>
      <c r="W232" s="3">
        <v>667</v>
      </c>
      <c r="X232" s="3"/>
    </row>
    <row r="233" spans="1:24" x14ac:dyDescent="0.25">
      <c r="A233" s="1" t="s">
        <v>2656</v>
      </c>
      <c r="B233" s="1" t="s">
        <v>614</v>
      </c>
      <c r="C233" s="1" t="s">
        <v>615</v>
      </c>
      <c r="D233" s="1" t="s">
        <v>2329</v>
      </c>
      <c r="E233" s="1" t="s">
        <v>1946</v>
      </c>
      <c r="F233" s="2">
        <v>45205</v>
      </c>
      <c r="G233" s="2">
        <v>44953</v>
      </c>
      <c r="H233" s="2" t="str">
        <f>TEXT(Ecommerce_Sales[[#This Row],[Order_Date]],"mmmm")</f>
        <v>January</v>
      </c>
      <c r="I233" s="2" t="str">
        <f>TEXT(Ecommerce_Sales[[#This Row],[Order_Date]],"yyyy")</f>
        <v>2023</v>
      </c>
      <c r="J233" s="2" t="str">
        <f>TEXT(Ecommerce_Sales[[#This Row],[Order_Date]],"mmmm")</f>
        <v>January</v>
      </c>
      <c r="K233" s="1" t="s">
        <v>1947</v>
      </c>
      <c r="L233" s="1" t="s">
        <v>2657</v>
      </c>
      <c r="M233" s="1" t="s">
        <v>2043</v>
      </c>
      <c r="N233" s="1" t="s">
        <v>1989</v>
      </c>
      <c r="O233" s="3">
        <v>34</v>
      </c>
      <c r="P233">
        <v>1</v>
      </c>
      <c r="Q233" s="3">
        <v>34</v>
      </c>
      <c r="R233" s="1" t="s">
        <v>1958</v>
      </c>
      <c r="S233" s="3">
        <v>5</v>
      </c>
      <c r="T233">
        <v>6</v>
      </c>
      <c r="U233" t="str">
        <f>IF(Ecommerce_Sales[[#This Row],[Delivery_Time_Days]]&gt;7,"Delay",IF(Ecommerce_Sales[[#This Row],[Delivery_Time_Days]] = 0,"No delivery",IF(Ecommerce_Sales[[#This Row],[Delivery_Time_Days]]&lt;=7,"On-time")))</f>
        <v>On-time</v>
      </c>
      <c r="V233" s="7">
        <f>Ecommerce_Sales[[#This Row],[Profit]]/Ecommerce_Sales[[#This Row],[Total_Price]]</f>
        <v>0.23529411764705882</v>
      </c>
      <c r="W233" s="3">
        <v>8</v>
      </c>
      <c r="X233" s="3"/>
    </row>
    <row r="234" spans="1:24" x14ac:dyDescent="0.25">
      <c r="A234" s="1" t="s">
        <v>2658</v>
      </c>
      <c r="B234" s="1" t="s">
        <v>18</v>
      </c>
      <c r="C234" s="1" t="s">
        <v>19</v>
      </c>
      <c r="D234" s="1" t="s">
        <v>2181</v>
      </c>
      <c r="E234" s="1" t="s">
        <v>1946</v>
      </c>
      <c r="F234" s="2">
        <v>45294</v>
      </c>
      <c r="G234" s="2">
        <v>45090</v>
      </c>
      <c r="H234" s="2" t="str">
        <f>TEXT(Ecommerce_Sales[[#This Row],[Order_Date]],"mmmm")</f>
        <v>June</v>
      </c>
      <c r="I234" s="2" t="str">
        <f>TEXT(Ecommerce_Sales[[#This Row],[Order_Date]],"yyyy")</f>
        <v>2023</v>
      </c>
      <c r="J234" s="2" t="str">
        <f>TEXT(Ecommerce_Sales[[#This Row],[Order_Date]],"mmmm")</f>
        <v>June</v>
      </c>
      <c r="K234" s="1" t="s">
        <v>1947</v>
      </c>
      <c r="L234" s="1" t="s">
        <v>2659</v>
      </c>
      <c r="M234" s="1" t="s">
        <v>2072</v>
      </c>
      <c r="N234" s="1" t="s">
        <v>1950</v>
      </c>
      <c r="O234" s="3">
        <v>1039</v>
      </c>
      <c r="P234">
        <v>1</v>
      </c>
      <c r="Q234" s="3">
        <v>1039</v>
      </c>
      <c r="R234" s="1" t="s">
        <v>1958</v>
      </c>
      <c r="S234" s="3">
        <v>113</v>
      </c>
      <c r="T234">
        <v>8</v>
      </c>
      <c r="U234" t="str">
        <f>IF(Ecommerce_Sales[[#This Row],[Delivery_Time_Days]]&gt;7,"Delay",IF(Ecommerce_Sales[[#This Row],[Delivery_Time_Days]] = 0,"No delivery",IF(Ecommerce_Sales[[#This Row],[Delivery_Time_Days]]&lt;=7,"On-time")))</f>
        <v>Delay</v>
      </c>
      <c r="V234" s="7">
        <f>Ecommerce_Sales[[#This Row],[Profit]]/Ecommerce_Sales[[#This Row],[Total_Price]]</f>
        <v>0.40038498556304136</v>
      </c>
      <c r="W234" s="3">
        <v>416</v>
      </c>
      <c r="X234" s="3"/>
    </row>
    <row r="235" spans="1:24" x14ac:dyDescent="0.25">
      <c r="A235" s="1" t="s">
        <v>2660</v>
      </c>
      <c r="B235" s="1" t="s">
        <v>1703</v>
      </c>
      <c r="C235" s="1" t="s">
        <v>1704</v>
      </c>
      <c r="D235" s="1" t="s">
        <v>2661</v>
      </c>
      <c r="E235" s="1" t="s">
        <v>1996</v>
      </c>
      <c r="F235" s="2">
        <v>45110</v>
      </c>
      <c r="G235" s="2">
        <v>45060</v>
      </c>
      <c r="H235" s="2" t="str">
        <f>TEXT(Ecommerce_Sales[[#This Row],[Order_Date]],"mmmm")</f>
        <v>May</v>
      </c>
      <c r="I235" s="2" t="str">
        <f>TEXT(Ecommerce_Sales[[#This Row],[Order_Date]],"yyyy")</f>
        <v>2023</v>
      </c>
      <c r="J235" s="2" t="str">
        <f>TEXT(Ecommerce_Sales[[#This Row],[Order_Date]],"mmmm")</f>
        <v>May</v>
      </c>
      <c r="K235" s="1" t="s">
        <v>1947</v>
      </c>
      <c r="L235" s="1" t="s">
        <v>2662</v>
      </c>
      <c r="M235" s="1" t="s">
        <v>2079</v>
      </c>
      <c r="N235" s="1" t="s">
        <v>1973</v>
      </c>
      <c r="O235" s="3">
        <v>79</v>
      </c>
      <c r="P235">
        <v>2</v>
      </c>
      <c r="Q235" s="3">
        <v>157</v>
      </c>
      <c r="R235" s="1" t="s">
        <v>2016</v>
      </c>
      <c r="S235" s="3">
        <v>13</v>
      </c>
      <c r="T235">
        <v>2</v>
      </c>
      <c r="U235" t="str">
        <f>IF(Ecommerce_Sales[[#This Row],[Delivery_Time_Days]]&gt;7,"Delay",IF(Ecommerce_Sales[[#This Row],[Delivery_Time_Days]] = 0,"No delivery",IF(Ecommerce_Sales[[#This Row],[Delivery_Time_Days]]&lt;=7,"On-time")))</f>
        <v>On-time</v>
      </c>
      <c r="V235" s="7">
        <f>Ecommerce_Sales[[#This Row],[Profit]]/Ecommerce_Sales[[#This Row],[Total_Price]]</f>
        <v>0.29936305732484075</v>
      </c>
      <c r="W235" s="3">
        <v>47</v>
      </c>
      <c r="X235" s="3"/>
    </row>
    <row r="236" spans="1:24" x14ac:dyDescent="0.25">
      <c r="A236" s="1" t="s">
        <v>2663</v>
      </c>
      <c r="B236" s="1" t="s">
        <v>1705</v>
      </c>
      <c r="C236" s="1" t="s">
        <v>1706</v>
      </c>
      <c r="D236" s="1" t="s">
        <v>2664</v>
      </c>
      <c r="E236" s="1" t="s">
        <v>1946</v>
      </c>
      <c r="F236" s="2">
        <v>45011</v>
      </c>
      <c r="G236" s="2">
        <v>44945</v>
      </c>
      <c r="H236" s="2" t="str">
        <f>TEXT(Ecommerce_Sales[[#This Row],[Order_Date]],"mmmm")</f>
        <v>January</v>
      </c>
      <c r="I236" s="2" t="str">
        <f>TEXT(Ecommerce_Sales[[#This Row],[Order_Date]],"yyyy")</f>
        <v>2023</v>
      </c>
      <c r="J236" s="2" t="str">
        <f>TEXT(Ecommerce_Sales[[#This Row],[Order_Date]],"mmmm")</f>
        <v>January</v>
      </c>
      <c r="K236" s="1" t="s">
        <v>1947</v>
      </c>
      <c r="L236" s="1" t="s">
        <v>2665</v>
      </c>
      <c r="M236" s="1" t="s">
        <v>1972</v>
      </c>
      <c r="N236" s="1" t="s">
        <v>1973</v>
      </c>
      <c r="O236" s="3">
        <v>151</v>
      </c>
      <c r="P236">
        <v>3</v>
      </c>
      <c r="Q236" s="3">
        <v>453</v>
      </c>
      <c r="R236" s="1" t="s">
        <v>2016</v>
      </c>
      <c r="S236" s="3">
        <v>34</v>
      </c>
      <c r="T236">
        <v>6</v>
      </c>
      <c r="U236" t="str">
        <f>IF(Ecommerce_Sales[[#This Row],[Delivery_Time_Days]]&gt;7,"Delay",IF(Ecommerce_Sales[[#This Row],[Delivery_Time_Days]] = 0,"No delivery",IF(Ecommerce_Sales[[#This Row],[Delivery_Time_Days]]&lt;=7,"On-time")))</f>
        <v>On-time</v>
      </c>
      <c r="V236" s="7">
        <f>Ecommerce_Sales[[#This Row],[Profit]]/Ecommerce_Sales[[#This Row],[Total_Price]]</f>
        <v>0.30022075055187636</v>
      </c>
      <c r="W236" s="3">
        <v>136</v>
      </c>
      <c r="X236" s="3"/>
    </row>
    <row r="237" spans="1:24" x14ac:dyDescent="0.25">
      <c r="A237" s="1" t="s">
        <v>2666</v>
      </c>
      <c r="B237" s="1" t="s">
        <v>196</v>
      </c>
      <c r="C237" s="1" t="s">
        <v>197</v>
      </c>
      <c r="D237" s="1" t="s">
        <v>2667</v>
      </c>
      <c r="E237" s="1" t="s">
        <v>1966</v>
      </c>
      <c r="F237" s="2">
        <v>45513</v>
      </c>
      <c r="G237" s="2">
        <v>45656</v>
      </c>
      <c r="H237" s="2" t="str">
        <f>TEXT(Ecommerce_Sales[[#This Row],[Order_Date]],"mmmm")</f>
        <v>December</v>
      </c>
      <c r="I237" s="2" t="str">
        <f>TEXT(Ecommerce_Sales[[#This Row],[Order_Date]],"yyyy")</f>
        <v>2024</v>
      </c>
      <c r="J237" s="2" t="str">
        <f>TEXT(Ecommerce_Sales[[#This Row],[Order_Date]],"mmmm")</f>
        <v>December</v>
      </c>
      <c r="K237" s="1" t="s">
        <v>1947</v>
      </c>
      <c r="L237" s="1" t="s">
        <v>2668</v>
      </c>
      <c r="M237" s="1" t="s">
        <v>1983</v>
      </c>
      <c r="N237" s="1" t="s">
        <v>1950</v>
      </c>
      <c r="O237" s="3">
        <v>434</v>
      </c>
      <c r="P237">
        <v>8</v>
      </c>
      <c r="Q237" s="3">
        <v>3470</v>
      </c>
      <c r="R237" s="1" t="s">
        <v>2012</v>
      </c>
      <c r="S237" s="3">
        <v>500</v>
      </c>
      <c r="T237">
        <v>2</v>
      </c>
      <c r="U237" t="str">
        <f>IF(Ecommerce_Sales[[#This Row],[Delivery_Time_Days]]&gt;7,"Delay",IF(Ecommerce_Sales[[#This Row],[Delivery_Time_Days]] = 0,"No delivery",IF(Ecommerce_Sales[[#This Row],[Delivery_Time_Days]]&lt;=7,"On-time")))</f>
        <v>On-time</v>
      </c>
      <c r="V237" s="7">
        <f>Ecommerce_Sales[[#This Row],[Profit]]/Ecommerce_Sales[[#This Row],[Total_Price]]</f>
        <v>0.4</v>
      </c>
      <c r="W237" s="3">
        <v>1388</v>
      </c>
      <c r="X237" s="3"/>
    </row>
    <row r="238" spans="1:24" x14ac:dyDescent="0.25">
      <c r="A238" s="1" t="s">
        <v>2669</v>
      </c>
      <c r="B238" s="1" t="s">
        <v>360</v>
      </c>
      <c r="C238" s="1" t="s">
        <v>361</v>
      </c>
      <c r="D238" s="1" t="s">
        <v>2670</v>
      </c>
      <c r="E238" s="1" t="s">
        <v>1961</v>
      </c>
      <c r="F238" s="2">
        <v>45419</v>
      </c>
      <c r="G238" s="2">
        <v>45634</v>
      </c>
      <c r="H238" s="2" t="str">
        <f>TEXT(Ecommerce_Sales[[#This Row],[Order_Date]],"mmmm")</f>
        <v>December</v>
      </c>
      <c r="I238" s="2" t="str">
        <f>TEXT(Ecommerce_Sales[[#This Row],[Order_Date]],"yyyy")</f>
        <v>2024</v>
      </c>
      <c r="J238" s="2" t="str">
        <f>TEXT(Ecommerce_Sales[[#This Row],[Order_Date]],"mmmm")</f>
        <v>December</v>
      </c>
      <c r="K238" s="1" t="s">
        <v>1986</v>
      </c>
      <c r="L238" s="1" t="s">
        <v>2671</v>
      </c>
      <c r="M238" s="1" t="s">
        <v>1949</v>
      </c>
      <c r="N238" s="1" t="s">
        <v>1950</v>
      </c>
      <c r="O238" s="3">
        <v>1420</v>
      </c>
      <c r="P238">
        <v>4</v>
      </c>
      <c r="Q238" s="3">
        <v>5680</v>
      </c>
      <c r="R238" s="1" t="s">
        <v>1951</v>
      </c>
      <c r="S238" s="3">
        <v>565</v>
      </c>
      <c r="U238" t="str">
        <f>IF(Ecommerce_Sales[[#This Row],[Delivery_Time_Days]]&gt;7,"Delay",IF(Ecommerce_Sales[[#This Row],[Delivery_Time_Days]] = 0,"No delivery",IF(Ecommerce_Sales[[#This Row],[Delivery_Time_Days]]&lt;=7,"On-time")))</f>
        <v>No delivery</v>
      </c>
      <c r="V238" s="7">
        <f>Ecommerce_Sales[[#This Row],[Profit]]/Ecommerce_Sales[[#This Row],[Total_Price]]</f>
        <v>0.4</v>
      </c>
      <c r="W238" s="3">
        <v>2272</v>
      </c>
      <c r="X238" s="3"/>
    </row>
    <row r="239" spans="1:24" x14ac:dyDescent="0.25">
      <c r="A239" s="1" t="s">
        <v>2672</v>
      </c>
      <c r="B239" s="1" t="s">
        <v>248</v>
      </c>
      <c r="C239" s="1" t="s">
        <v>626</v>
      </c>
      <c r="D239" s="1" t="s">
        <v>2413</v>
      </c>
      <c r="E239" s="1" t="s">
        <v>1954</v>
      </c>
      <c r="F239" s="2">
        <v>45116</v>
      </c>
      <c r="G239" s="2">
        <v>44934</v>
      </c>
      <c r="H239" s="2" t="str">
        <f>TEXT(Ecommerce_Sales[[#This Row],[Order_Date]],"mmmm")</f>
        <v>January</v>
      </c>
      <c r="I239" s="2" t="str">
        <f>TEXT(Ecommerce_Sales[[#This Row],[Order_Date]],"yyyy")</f>
        <v>2023</v>
      </c>
      <c r="J239" s="2" t="str">
        <f>TEXT(Ecommerce_Sales[[#This Row],[Order_Date]],"mmmm")</f>
        <v>January</v>
      </c>
      <c r="K239" s="1" t="s">
        <v>1986</v>
      </c>
      <c r="L239" s="1" t="s">
        <v>2673</v>
      </c>
      <c r="M239" s="1" t="s">
        <v>1949</v>
      </c>
      <c r="N239" s="1" t="s">
        <v>1950</v>
      </c>
      <c r="O239" s="3">
        <v>800</v>
      </c>
      <c r="P239">
        <v>3</v>
      </c>
      <c r="Q239" s="3">
        <v>2399</v>
      </c>
      <c r="R239" s="1" t="s">
        <v>2008</v>
      </c>
      <c r="S239" s="3">
        <v>290</v>
      </c>
      <c r="U239" t="str">
        <f>IF(Ecommerce_Sales[[#This Row],[Delivery_Time_Days]]&gt;7,"Delay",IF(Ecommerce_Sales[[#This Row],[Delivery_Time_Days]] = 0,"No delivery",IF(Ecommerce_Sales[[#This Row],[Delivery_Time_Days]]&lt;=7,"On-time")))</f>
        <v>No delivery</v>
      </c>
      <c r="V239" s="7">
        <f>Ecommerce_Sales[[#This Row],[Profit]]/Ecommerce_Sales[[#This Row],[Total_Price]]</f>
        <v>0.40016673614005838</v>
      </c>
      <c r="W239" s="3">
        <v>960</v>
      </c>
      <c r="X239" s="3"/>
    </row>
    <row r="240" spans="1:24" x14ac:dyDescent="0.25">
      <c r="A240" s="1" t="s">
        <v>2674</v>
      </c>
      <c r="B240" s="1" t="s">
        <v>830</v>
      </c>
      <c r="C240" s="1" t="s">
        <v>831</v>
      </c>
      <c r="D240" s="1" t="s">
        <v>2675</v>
      </c>
      <c r="E240" s="1" t="s">
        <v>1946</v>
      </c>
      <c r="F240" s="2">
        <v>45642</v>
      </c>
      <c r="G240" s="2">
        <v>45484</v>
      </c>
      <c r="H240" s="2" t="str">
        <f>TEXT(Ecommerce_Sales[[#This Row],[Order_Date]],"mmmm")</f>
        <v>July</v>
      </c>
      <c r="I240" s="2" t="str">
        <f>TEXT(Ecommerce_Sales[[#This Row],[Order_Date]],"yyyy")</f>
        <v>2024</v>
      </c>
      <c r="J240" s="2" t="str">
        <f>TEXT(Ecommerce_Sales[[#This Row],[Order_Date]],"mmmm")</f>
        <v>July</v>
      </c>
      <c r="K240" s="1" t="s">
        <v>1947</v>
      </c>
      <c r="L240" s="1" t="s">
        <v>2676</v>
      </c>
      <c r="M240" s="1" t="s">
        <v>2104</v>
      </c>
      <c r="N240" s="1" t="s">
        <v>1978</v>
      </c>
      <c r="O240" s="3">
        <v>597</v>
      </c>
      <c r="P240">
        <v>6</v>
      </c>
      <c r="Q240" s="3">
        <v>3580</v>
      </c>
      <c r="R240" s="1" t="s">
        <v>1958</v>
      </c>
      <c r="S240" s="3">
        <v>351</v>
      </c>
      <c r="T240">
        <v>9</v>
      </c>
      <c r="U240" t="str">
        <f>IF(Ecommerce_Sales[[#This Row],[Delivery_Time_Days]]&gt;7,"Delay",IF(Ecommerce_Sales[[#This Row],[Delivery_Time_Days]] = 0,"No delivery",IF(Ecommerce_Sales[[#This Row],[Delivery_Time_Days]]&lt;=7,"On-time")))</f>
        <v>Delay</v>
      </c>
      <c r="V240" s="7">
        <f>Ecommerce_Sales[[#This Row],[Profit]]/Ecommerce_Sales[[#This Row],[Total_Price]]</f>
        <v>0.35</v>
      </c>
      <c r="W240" s="3">
        <v>1253</v>
      </c>
      <c r="X240" s="3"/>
    </row>
    <row r="241" spans="1:24" x14ac:dyDescent="0.25">
      <c r="A241" s="1" t="s">
        <v>2677</v>
      </c>
      <c r="B241" s="1" t="s">
        <v>978</v>
      </c>
      <c r="C241" s="1" t="s">
        <v>979</v>
      </c>
      <c r="D241" s="1" t="s">
        <v>2678</v>
      </c>
      <c r="E241" s="1" t="s">
        <v>1961</v>
      </c>
      <c r="F241" s="2">
        <v>45601</v>
      </c>
      <c r="G241" s="2">
        <v>45061</v>
      </c>
      <c r="H241" s="2" t="str">
        <f>TEXT(Ecommerce_Sales[[#This Row],[Order_Date]],"mmmm")</f>
        <v>May</v>
      </c>
      <c r="I241" s="2" t="str">
        <f>TEXT(Ecommerce_Sales[[#This Row],[Order_Date]],"yyyy")</f>
        <v>2023</v>
      </c>
      <c r="J241" s="2" t="str">
        <f>TEXT(Ecommerce_Sales[[#This Row],[Order_Date]],"mmmm")</f>
        <v>May</v>
      </c>
      <c r="K241" s="1" t="s">
        <v>1947</v>
      </c>
      <c r="L241" s="1" t="s">
        <v>2679</v>
      </c>
      <c r="M241" s="1" t="s">
        <v>1963</v>
      </c>
      <c r="N241" s="1" t="s">
        <v>1957</v>
      </c>
      <c r="O241" s="3">
        <v>863</v>
      </c>
      <c r="P241">
        <v>4</v>
      </c>
      <c r="Q241" s="3">
        <v>3453</v>
      </c>
      <c r="R241" s="1" t="s">
        <v>2008</v>
      </c>
      <c r="S241" s="3">
        <v>304</v>
      </c>
      <c r="T241">
        <v>5</v>
      </c>
      <c r="U241" t="str">
        <f>IF(Ecommerce_Sales[[#This Row],[Delivery_Time_Days]]&gt;7,"Delay",IF(Ecommerce_Sales[[#This Row],[Delivery_Time_Days]] = 0,"No delivery",IF(Ecommerce_Sales[[#This Row],[Delivery_Time_Days]]&lt;=7,"On-time")))</f>
        <v>On-time</v>
      </c>
      <c r="V241" s="7">
        <f>Ecommerce_Sales[[#This Row],[Profit]]/Ecommerce_Sales[[#This Row],[Total_Price]]</f>
        <v>0.1500144801621778</v>
      </c>
      <c r="W241" s="3">
        <v>518</v>
      </c>
      <c r="X241" s="3"/>
    </row>
    <row r="242" spans="1:24" x14ac:dyDescent="0.25">
      <c r="A242" s="1" t="s">
        <v>2680</v>
      </c>
      <c r="B242" s="1" t="s">
        <v>565</v>
      </c>
      <c r="C242" s="1" t="s">
        <v>566</v>
      </c>
      <c r="D242" s="1" t="s">
        <v>2681</v>
      </c>
      <c r="E242" s="1" t="s">
        <v>2005</v>
      </c>
      <c r="F242" s="2">
        <v>45008</v>
      </c>
      <c r="G242" s="2">
        <v>45113</v>
      </c>
      <c r="H242" s="2" t="str">
        <f>TEXT(Ecommerce_Sales[[#This Row],[Order_Date]],"mmmm")</f>
        <v>July</v>
      </c>
      <c r="I242" s="2" t="str">
        <f>TEXT(Ecommerce_Sales[[#This Row],[Order_Date]],"yyyy")</f>
        <v>2023</v>
      </c>
      <c r="J242" s="2" t="str">
        <f>TEXT(Ecommerce_Sales[[#This Row],[Order_Date]],"mmmm")</f>
        <v>July</v>
      </c>
      <c r="K242" s="1" t="s">
        <v>1986</v>
      </c>
      <c r="L242" s="1" t="s">
        <v>2682</v>
      </c>
      <c r="M242" s="1" t="s">
        <v>1949</v>
      </c>
      <c r="N242" s="1" t="s">
        <v>1950</v>
      </c>
      <c r="O242" s="3">
        <v>716</v>
      </c>
      <c r="P242">
        <v>3</v>
      </c>
      <c r="Q242" s="3">
        <v>2149</v>
      </c>
      <c r="R242" s="1" t="s">
        <v>2008</v>
      </c>
      <c r="S242" s="3">
        <v>144</v>
      </c>
      <c r="U242" t="str">
        <f>IF(Ecommerce_Sales[[#This Row],[Delivery_Time_Days]]&gt;7,"Delay",IF(Ecommerce_Sales[[#This Row],[Delivery_Time_Days]] = 0,"No delivery",IF(Ecommerce_Sales[[#This Row],[Delivery_Time_Days]]&lt;=7,"On-time")))</f>
        <v>No delivery</v>
      </c>
      <c r="V242" s="7">
        <f>Ecommerce_Sales[[#This Row],[Profit]]/Ecommerce_Sales[[#This Row],[Total_Price]]</f>
        <v>0.40018613308515588</v>
      </c>
      <c r="W242" s="3">
        <v>860</v>
      </c>
      <c r="X242" s="3"/>
    </row>
    <row r="243" spans="1:24" x14ac:dyDescent="0.25">
      <c r="A243" s="1" t="s">
        <v>2683</v>
      </c>
      <c r="B243" s="1" t="s">
        <v>484</v>
      </c>
      <c r="C243" s="1" t="s">
        <v>485</v>
      </c>
      <c r="D243" s="1" t="s">
        <v>2684</v>
      </c>
      <c r="E243" s="1" t="s">
        <v>1996</v>
      </c>
      <c r="F243" s="2">
        <v>45062</v>
      </c>
      <c r="G243" s="2">
        <v>45171</v>
      </c>
      <c r="H243" s="2" t="str">
        <f>TEXT(Ecommerce_Sales[[#This Row],[Order_Date]],"mmmm")</f>
        <v>September</v>
      </c>
      <c r="I243" s="2" t="str">
        <f>TEXT(Ecommerce_Sales[[#This Row],[Order_Date]],"yyyy")</f>
        <v>2023</v>
      </c>
      <c r="J243" s="2" t="str">
        <f>TEXT(Ecommerce_Sales[[#This Row],[Order_Date]],"mmmm")</f>
        <v>September</v>
      </c>
      <c r="K243" s="1" t="s">
        <v>1947</v>
      </c>
      <c r="L243" s="1" t="s">
        <v>2685</v>
      </c>
      <c r="M243" s="1" t="s">
        <v>1983</v>
      </c>
      <c r="N243" s="1" t="s">
        <v>1950</v>
      </c>
      <c r="O243" s="3">
        <v>665</v>
      </c>
      <c r="P243">
        <v>1</v>
      </c>
      <c r="Q243" s="3">
        <v>665</v>
      </c>
      <c r="R243" s="1" t="s">
        <v>1958</v>
      </c>
      <c r="S243" s="3">
        <v>95</v>
      </c>
      <c r="T243">
        <v>10</v>
      </c>
      <c r="U243" t="str">
        <f>IF(Ecommerce_Sales[[#This Row],[Delivery_Time_Days]]&gt;7,"Delay",IF(Ecommerce_Sales[[#This Row],[Delivery_Time_Days]] = 0,"No delivery",IF(Ecommerce_Sales[[#This Row],[Delivery_Time_Days]]&lt;=7,"On-time")))</f>
        <v>Delay</v>
      </c>
      <c r="V243" s="7">
        <f>Ecommerce_Sales[[#This Row],[Profit]]/Ecommerce_Sales[[#This Row],[Total_Price]]</f>
        <v>0.4</v>
      </c>
      <c r="W243" s="3">
        <v>266</v>
      </c>
      <c r="X243" s="3"/>
    </row>
    <row r="244" spans="1:24" x14ac:dyDescent="0.25">
      <c r="A244" s="1" t="s">
        <v>2686</v>
      </c>
      <c r="B244" s="1" t="s">
        <v>144</v>
      </c>
      <c r="C244" s="1" t="s">
        <v>145</v>
      </c>
      <c r="D244" s="1" t="s">
        <v>2010</v>
      </c>
      <c r="E244" s="1" t="s">
        <v>1996</v>
      </c>
      <c r="F244" s="2">
        <v>45655</v>
      </c>
      <c r="G244" s="2">
        <v>44968</v>
      </c>
      <c r="H244" s="2" t="str">
        <f>TEXT(Ecommerce_Sales[[#This Row],[Order_Date]],"mmmm")</f>
        <v>February</v>
      </c>
      <c r="I244" s="2" t="str">
        <f>TEXT(Ecommerce_Sales[[#This Row],[Order_Date]],"yyyy")</f>
        <v>2023</v>
      </c>
      <c r="J244" s="2" t="str">
        <f>TEXT(Ecommerce_Sales[[#This Row],[Order_Date]],"mmmm")</f>
        <v>February</v>
      </c>
      <c r="K244" s="1" t="s">
        <v>1986</v>
      </c>
      <c r="L244" s="1" t="s">
        <v>2687</v>
      </c>
      <c r="M244" s="1" t="s">
        <v>2058</v>
      </c>
      <c r="N244" s="1" t="s">
        <v>1950</v>
      </c>
      <c r="O244" s="3">
        <v>439</v>
      </c>
      <c r="P244">
        <v>2</v>
      </c>
      <c r="Q244" s="3">
        <v>878</v>
      </c>
      <c r="R244" s="1" t="s">
        <v>1958</v>
      </c>
      <c r="S244" s="3">
        <v>81</v>
      </c>
      <c r="U244" t="str">
        <f>IF(Ecommerce_Sales[[#This Row],[Delivery_Time_Days]]&gt;7,"Delay",IF(Ecommerce_Sales[[#This Row],[Delivery_Time_Days]] = 0,"No delivery",IF(Ecommerce_Sales[[#This Row],[Delivery_Time_Days]]&lt;=7,"On-time")))</f>
        <v>No delivery</v>
      </c>
      <c r="V244" s="7">
        <f>Ecommerce_Sales[[#This Row],[Profit]]/Ecommerce_Sales[[#This Row],[Total_Price]]</f>
        <v>0.39977220956719817</v>
      </c>
      <c r="W244" s="3">
        <v>351</v>
      </c>
      <c r="X244" s="3"/>
    </row>
    <row r="245" spans="1:24" x14ac:dyDescent="0.25">
      <c r="A245" s="1" t="s">
        <v>2688</v>
      </c>
      <c r="B245" s="1" t="s">
        <v>879</v>
      </c>
      <c r="C245" s="1" t="s">
        <v>880</v>
      </c>
      <c r="D245" s="1" t="s">
        <v>2689</v>
      </c>
      <c r="E245" s="1" t="s">
        <v>2005</v>
      </c>
      <c r="F245" s="2">
        <v>44942</v>
      </c>
      <c r="G245" s="2">
        <v>45566</v>
      </c>
      <c r="H245" s="2" t="str">
        <f>TEXT(Ecommerce_Sales[[#This Row],[Order_Date]],"mmmm")</f>
        <v>October</v>
      </c>
      <c r="I245" s="2" t="str">
        <f>TEXT(Ecommerce_Sales[[#This Row],[Order_Date]],"yyyy")</f>
        <v>2024</v>
      </c>
      <c r="J245" s="2" t="str">
        <f>TEXT(Ecommerce_Sales[[#This Row],[Order_Date]],"mmmm")</f>
        <v>October</v>
      </c>
      <c r="K245" s="1" t="s">
        <v>1947</v>
      </c>
      <c r="L245" s="1" t="s">
        <v>2690</v>
      </c>
      <c r="M245" s="1" t="s">
        <v>2072</v>
      </c>
      <c r="N245" s="1" t="s">
        <v>1950</v>
      </c>
      <c r="O245" s="3">
        <v>892</v>
      </c>
      <c r="P245">
        <v>1</v>
      </c>
      <c r="Q245" s="3">
        <v>892</v>
      </c>
      <c r="R245" s="1" t="s">
        <v>1951</v>
      </c>
      <c r="S245" s="3">
        <v>54</v>
      </c>
      <c r="T245">
        <v>10</v>
      </c>
      <c r="U245" t="str">
        <f>IF(Ecommerce_Sales[[#This Row],[Delivery_Time_Days]]&gt;7,"Delay",IF(Ecommerce_Sales[[#This Row],[Delivery_Time_Days]] = 0,"No delivery",IF(Ecommerce_Sales[[#This Row],[Delivery_Time_Days]]&lt;=7,"On-time")))</f>
        <v>Delay</v>
      </c>
      <c r="V245" s="7">
        <f>Ecommerce_Sales[[#This Row],[Profit]]/Ecommerce_Sales[[#This Row],[Total_Price]]</f>
        <v>0.40022421524663676</v>
      </c>
      <c r="W245" s="3">
        <v>357</v>
      </c>
      <c r="X245" s="3"/>
    </row>
    <row r="246" spans="1:24" x14ac:dyDescent="0.25">
      <c r="A246" s="1" t="s">
        <v>2691</v>
      </c>
      <c r="B246" s="1" t="s">
        <v>495</v>
      </c>
      <c r="C246" s="1" t="s">
        <v>496</v>
      </c>
      <c r="D246" s="1" t="s">
        <v>2643</v>
      </c>
      <c r="E246" s="1" t="s">
        <v>2005</v>
      </c>
      <c r="F246" s="2">
        <v>45518</v>
      </c>
      <c r="G246" s="2">
        <v>45332</v>
      </c>
      <c r="H246" s="2" t="str">
        <f>TEXT(Ecommerce_Sales[[#This Row],[Order_Date]],"mmmm")</f>
        <v>February</v>
      </c>
      <c r="I246" s="2" t="str">
        <f>TEXT(Ecommerce_Sales[[#This Row],[Order_Date]],"yyyy")</f>
        <v>2024</v>
      </c>
      <c r="J246" s="2" t="str">
        <f>TEXT(Ecommerce_Sales[[#This Row],[Order_Date]],"mmmm")</f>
        <v>February</v>
      </c>
      <c r="K246" s="1" t="s">
        <v>1947</v>
      </c>
      <c r="L246" s="1" t="s">
        <v>2692</v>
      </c>
      <c r="M246" s="1" t="s">
        <v>2104</v>
      </c>
      <c r="N246" s="1" t="s">
        <v>1978</v>
      </c>
      <c r="O246" s="3">
        <v>195</v>
      </c>
      <c r="P246">
        <v>1</v>
      </c>
      <c r="Q246" s="3">
        <v>195</v>
      </c>
      <c r="R246" s="1" t="s">
        <v>2016</v>
      </c>
      <c r="S246" s="3">
        <v>17</v>
      </c>
      <c r="T246">
        <v>2</v>
      </c>
      <c r="U246" t="str">
        <f>IF(Ecommerce_Sales[[#This Row],[Delivery_Time_Days]]&gt;7,"Delay",IF(Ecommerce_Sales[[#This Row],[Delivery_Time_Days]] = 0,"No delivery",IF(Ecommerce_Sales[[#This Row],[Delivery_Time_Days]]&lt;=7,"On-time")))</f>
        <v>On-time</v>
      </c>
      <c r="V246" s="7">
        <f>Ecommerce_Sales[[#This Row],[Profit]]/Ecommerce_Sales[[#This Row],[Total_Price]]</f>
        <v>0.3487179487179487</v>
      </c>
      <c r="W246" s="3">
        <v>68</v>
      </c>
      <c r="X246" s="3"/>
    </row>
    <row r="247" spans="1:24" x14ac:dyDescent="0.25">
      <c r="A247" s="1" t="s">
        <v>2693</v>
      </c>
      <c r="B247" s="1" t="s">
        <v>928</v>
      </c>
      <c r="C247" s="1" t="s">
        <v>929</v>
      </c>
      <c r="D247" s="1" t="s">
        <v>2694</v>
      </c>
      <c r="E247" s="1" t="s">
        <v>1966</v>
      </c>
      <c r="F247" s="2">
        <v>45535</v>
      </c>
      <c r="G247" s="2">
        <v>45357</v>
      </c>
      <c r="H247" s="2" t="str">
        <f>TEXT(Ecommerce_Sales[[#This Row],[Order_Date]],"mmmm")</f>
        <v>March</v>
      </c>
      <c r="I247" s="2" t="str">
        <f>TEXT(Ecommerce_Sales[[#This Row],[Order_Date]],"yyyy")</f>
        <v>2024</v>
      </c>
      <c r="J247" s="2" t="str">
        <f>TEXT(Ecommerce_Sales[[#This Row],[Order_Date]],"mmmm")</f>
        <v>March</v>
      </c>
      <c r="K247" s="1" t="s">
        <v>1947</v>
      </c>
      <c r="L247" s="1" t="s">
        <v>2695</v>
      </c>
      <c r="M247" s="1" t="s">
        <v>1972</v>
      </c>
      <c r="N247" s="1" t="s">
        <v>1973</v>
      </c>
      <c r="O247" s="3">
        <v>796</v>
      </c>
      <c r="P247">
        <v>1</v>
      </c>
      <c r="Q247" s="3">
        <v>796</v>
      </c>
      <c r="R247" s="1" t="s">
        <v>1958</v>
      </c>
      <c r="S247" s="3">
        <v>57</v>
      </c>
      <c r="T247">
        <v>10</v>
      </c>
      <c r="U247" t="str">
        <f>IF(Ecommerce_Sales[[#This Row],[Delivery_Time_Days]]&gt;7,"Delay",IF(Ecommerce_Sales[[#This Row],[Delivery_Time_Days]] = 0,"No delivery",IF(Ecommerce_Sales[[#This Row],[Delivery_Time_Days]]&lt;=7,"On-time")))</f>
        <v>Delay</v>
      </c>
      <c r="V247" s="7">
        <f>Ecommerce_Sales[[#This Row],[Profit]]/Ecommerce_Sales[[#This Row],[Total_Price]]</f>
        <v>0.30025125628140703</v>
      </c>
      <c r="W247" s="3">
        <v>239</v>
      </c>
      <c r="X247" s="3"/>
    </row>
    <row r="248" spans="1:24" x14ac:dyDescent="0.25">
      <c r="A248" s="1" t="s">
        <v>2696</v>
      </c>
      <c r="B248" s="1" t="s">
        <v>1735</v>
      </c>
      <c r="C248" s="1" t="s">
        <v>1736</v>
      </c>
      <c r="D248" s="1" t="s">
        <v>2697</v>
      </c>
      <c r="E248" s="1" t="s">
        <v>1961</v>
      </c>
      <c r="F248" s="2">
        <v>44943</v>
      </c>
      <c r="G248" s="2">
        <v>45379</v>
      </c>
      <c r="H248" s="2" t="str">
        <f>TEXT(Ecommerce_Sales[[#This Row],[Order_Date]],"mmmm")</f>
        <v>March</v>
      </c>
      <c r="I248" s="2" t="str">
        <f>TEXT(Ecommerce_Sales[[#This Row],[Order_Date]],"yyyy")</f>
        <v>2024</v>
      </c>
      <c r="J248" s="2" t="str">
        <f>TEXT(Ecommerce_Sales[[#This Row],[Order_Date]],"mmmm")</f>
        <v>March</v>
      </c>
      <c r="K248" s="1" t="s">
        <v>1986</v>
      </c>
      <c r="L248" s="1" t="s">
        <v>2698</v>
      </c>
      <c r="M248" s="1" t="s">
        <v>2054</v>
      </c>
      <c r="N248" s="1" t="s">
        <v>1957</v>
      </c>
      <c r="O248" s="3">
        <v>539</v>
      </c>
      <c r="P248">
        <v>4</v>
      </c>
      <c r="Q248" s="3">
        <v>2154</v>
      </c>
      <c r="R248" s="1" t="s">
        <v>2008</v>
      </c>
      <c r="S248" s="3">
        <v>176</v>
      </c>
      <c r="U248" t="str">
        <f>IF(Ecommerce_Sales[[#This Row],[Delivery_Time_Days]]&gt;7,"Delay",IF(Ecommerce_Sales[[#This Row],[Delivery_Time_Days]] = 0,"No delivery",IF(Ecommerce_Sales[[#This Row],[Delivery_Time_Days]]&lt;=7,"On-time")))</f>
        <v>No delivery</v>
      </c>
      <c r="V248" s="7">
        <f>Ecommerce_Sales[[#This Row],[Profit]]/Ecommerce_Sales[[#This Row],[Total_Price]]</f>
        <v>0.14995357474466109</v>
      </c>
      <c r="W248" s="3">
        <v>323</v>
      </c>
      <c r="X248" s="3"/>
    </row>
    <row r="249" spans="1:24" x14ac:dyDescent="0.25">
      <c r="A249" s="1" t="s">
        <v>2699</v>
      </c>
      <c r="B249" s="1" t="s">
        <v>1379</v>
      </c>
      <c r="C249" s="1" t="s">
        <v>1380</v>
      </c>
      <c r="D249" s="1" t="s">
        <v>2141</v>
      </c>
      <c r="E249" s="1" t="s">
        <v>1946</v>
      </c>
      <c r="F249" s="2">
        <v>45405</v>
      </c>
      <c r="G249" s="2">
        <v>45186</v>
      </c>
      <c r="H249" s="2" t="str">
        <f>TEXT(Ecommerce_Sales[[#This Row],[Order_Date]],"mmmm")</f>
        <v>September</v>
      </c>
      <c r="I249" s="2" t="str">
        <f>TEXT(Ecommerce_Sales[[#This Row],[Order_Date]],"yyyy")</f>
        <v>2023</v>
      </c>
      <c r="J249" s="2" t="str">
        <f>TEXT(Ecommerce_Sales[[#This Row],[Order_Date]],"mmmm")</f>
        <v>September</v>
      </c>
      <c r="K249" s="1" t="s">
        <v>1986</v>
      </c>
      <c r="L249" s="1" t="s">
        <v>2700</v>
      </c>
      <c r="M249" s="1" t="s">
        <v>2247</v>
      </c>
      <c r="N249" s="1" t="s">
        <v>1957</v>
      </c>
      <c r="O249" s="3">
        <v>504</v>
      </c>
      <c r="P249">
        <v>2</v>
      </c>
      <c r="Q249" s="3">
        <v>1008</v>
      </c>
      <c r="R249" s="1" t="s">
        <v>1951</v>
      </c>
      <c r="S249" s="3">
        <v>118</v>
      </c>
      <c r="U249" t="str">
        <f>IF(Ecommerce_Sales[[#This Row],[Delivery_Time_Days]]&gt;7,"Delay",IF(Ecommerce_Sales[[#This Row],[Delivery_Time_Days]] = 0,"No delivery",IF(Ecommerce_Sales[[#This Row],[Delivery_Time_Days]]&lt;=7,"On-time")))</f>
        <v>No delivery</v>
      </c>
      <c r="V249" s="7">
        <f>Ecommerce_Sales[[#This Row],[Profit]]/Ecommerce_Sales[[#This Row],[Total_Price]]</f>
        <v>0.1498015873015873</v>
      </c>
      <c r="W249" s="3">
        <v>151</v>
      </c>
      <c r="X249" s="3"/>
    </row>
    <row r="250" spans="1:24" x14ac:dyDescent="0.25">
      <c r="A250" s="1" t="s">
        <v>2701</v>
      </c>
      <c r="B250" s="1" t="s">
        <v>124</v>
      </c>
      <c r="C250" s="1" t="s">
        <v>125</v>
      </c>
      <c r="D250" s="1" t="s">
        <v>2702</v>
      </c>
      <c r="E250" s="1" t="s">
        <v>1954</v>
      </c>
      <c r="F250" s="2">
        <v>44985</v>
      </c>
      <c r="G250" s="2">
        <v>45029</v>
      </c>
      <c r="H250" s="2" t="str">
        <f>TEXT(Ecommerce_Sales[[#This Row],[Order_Date]],"mmmm")</f>
        <v>April</v>
      </c>
      <c r="I250" s="2" t="str">
        <f>TEXT(Ecommerce_Sales[[#This Row],[Order_Date]],"yyyy")</f>
        <v>2023</v>
      </c>
      <c r="J250" s="2" t="str">
        <f>TEXT(Ecommerce_Sales[[#This Row],[Order_Date]],"mmmm")</f>
        <v>April</v>
      </c>
      <c r="K250" s="1" t="s">
        <v>1986</v>
      </c>
      <c r="L250" s="1" t="s">
        <v>2703</v>
      </c>
      <c r="M250" s="1" t="s">
        <v>1956</v>
      </c>
      <c r="N250" s="1" t="s">
        <v>1957</v>
      </c>
      <c r="O250" s="3">
        <v>153</v>
      </c>
      <c r="P250">
        <v>4</v>
      </c>
      <c r="Q250" s="3">
        <v>613</v>
      </c>
      <c r="R250" s="1" t="s">
        <v>1958</v>
      </c>
      <c r="S250" s="3">
        <v>51</v>
      </c>
      <c r="U250" t="str">
        <f>IF(Ecommerce_Sales[[#This Row],[Delivery_Time_Days]]&gt;7,"Delay",IF(Ecommerce_Sales[[#This Row],[Delivery_Time_Days]] = 0,"No delivery",IF(Ecommerce_Sales[[#This Row],[Delivery_Time_Days]]&lt;=7,"On-time")))</f>
        <v>No delivery</v>
      </c>
      <c r="V250" s="7">
        <f>Ecommerce_Sales[[#This Row],[Profit]]/Ecommerce_Sales[[#This Row],[Total_Price]]</f>
        <v>0.1500815660685155</v>
      </c>
      <c r="W250" s="3">
        <v>92</v>
      </c>
      <c r="X250" s="3"/>
    </row>
    <row r="251" spans="1:24" x14ac:dyDescent="0.25">
      <c r="A251" s="1" t="s">
        <v>2704</v>
      </c>
      <c r="B251" s="1" t="s">
        <v>166</v>
      </c>
      <c r="C251" s="1" t="s">
        <v>167</v>
      </c>
      <c r="D251" s="1" t="s">
        <v>2705</v>
      </c>
      <c r="E251" s="1" t="s">
        <v>1966</v>
      </c>
      <c r="F251" s="2">
        <v>45141</v>
      </c>
      <c r="G251" s="2">
        <v>45608</v>
      </c>
      <c r="H251" s="2" t="str">
        <f>TEXT(Ecommerce_Sales[[#This Row],[Order_Date]],"mmmm")</f>
        <v>November</v>
      </c>
      <c r="I251" s="2" t="str">
        <f>TEXT(Ecommerce_Sales[[#This Row],[Order_Date]],"yyyy")</f>
        <v>2024</v>
      </c>
      <c r="J251" s="2" t="str">
        <f>TEXT(Ecommerce_Sales[[#This Row],[Order_Date]],"mmmm")</f>
        <v>November</v>
      </c>
      <c r="K251" s="1" t="s">
        <v>1947</v>
      </c>
      <c r="L251" s="1" t="s">
        <v>2706</v>
      </c>
      <c r="M251" s="1" t="s">
        <v>1977</v>
      </c>
      <c r="N251" s="1" t="s">
        <v>1978</v>
      </c>
      <c r="O251" s="3">
        <v>219</v>
      </c>
      <c r="P251">
        <v>4</v>
      </c>
      <c r="Q251" s="3">
        <v>876</v>
      </c>
      <c r="R251" s="1" t="s">
        <v>1958</v>
      </c>
      <c r="S251" s="3">
        <v>62</v>
      </c>
      <c r="T251">
        <v>2</v>
      </c>
      <c r="U251" t="str">
        <f>IF(Ecommerce_Sales[[#This Row],[Delivery_Time_Days]]&gt;7,"Delay",IF(Ecommerce_Sales[[#This Row],[Delivery_Time_Days]] = 0,"No delivery",IF(Ecommerce_Sales[[#This Row],[Delivery_Time_Days]]&lt;=7,"On-time")))</f>
        <v>On-time</v>
      </c>
      <c r="V251" s="7">
        <f>Ecommerce_Sales[[#This Row],[Profit]]/Ecommerce_Sales[[#This Row],[Total_Price]]</f>
        <v>0.3504566210045662</v>
      </c>
      <c r="W251" s="3">
        <v>307</v>
      </c>
      <c r="X251" s="3"/>
    </row>
    <row r="252" spans="1:24" x14ac:dyDescent="0.25">
      <c r="A252" s="1" t="s">
        <v>2707</v>
      </c>
      <c r="B252" s="1" t="s">
        <v>1808</v>
      </c>
      <c r="C252" s="1" t="s">
        <v>1809</v>
      </c>
      <c r="D252" s="1" t="s">
        <v>2708</v>
      </c>
      <c r="E252" s="1" t="s">
        <v>2005</v>
      </c>
      <c r="F252" s="2">
        <v>45342</v>
      </c>
      <c r="G252" s="2">
        <v>45073</v>
      </c>
      <c r="H252" s="2" t="str">
        <f>TEXT(Ecommerce_Sales[[#This Row],[Order_Date]],"mmmm")</f>
        <v>May</v>
      </c>
      <c r="I252" s="2" t="str">
        <f>TEXT(Ecommerce_Sales[[#This Row],[Order_Date]],"yyyy")</f>
        <v>2023</v>
      </c>
      <c r="J252" s="2" t="str">
        <f>TEXT(Ecommerce_Sales[[#This Row],[Order_Date]],"mmmm")</f>
        <v>May</v>
      </c>
      <c r="K252" s="1" t="s">
        <v>1947</v>
      </c>
      <c r="L252" s="1" t="s">
        <v>2107</v>
      </c>
      <c r="M252" s="1" t="s">
        <v>1968</v>
      </c>
      <c r="N252" s="1" t="s">
        <v>1957</v>
      </c>
      <c r="O252" s="3">
        <v>184</v>
      </c>
      <c r="P252">
        <v>1</v>
      </c>
      <c r="Q252" s="3">
        <v>184</v>
      </c>
      <c r="R252" s="1" t="s">
        <v>1958</v>
      </c>
      <c r="S252" s="3">
        <v>9</v>
      </c>
      <c r="T252">
        <v>3</v>
      </c>
      <c r="U252" t="str">
        <f>IF(Ecommerce_Sales[[#This Row],[Delivery_Time_Days]]&gt;7,"Delay",IF(Ecommerce_Sales[[#This Row],[Delivery_Time_Days]] = 0,"No delivery",IF(Ecommerce_Sales[[#This Row],[Delivery_Time_Days]]&lt;=7,"On-time")))</f>
        <v>On-time</v>
      </c>
      <c r="V252" s="7">
        <f>Ecommerce_Sales[[#This Row],[Profit]]/Ecommerce_Sales[[#This Row],[Total_Price]]</f>
        <v>0.15217391304347827</v>
      </c>
      <c r="W252" s="3">
        <v>28</v>
      </c>
      <c r="X252" s="3"/>
    </row>
    <row r="253" spans="1:24" x14ac:dyDescent="0.25">
      <c r="A253" s="1" t="s">
        <v>2709</v>
      </c>
      <c r="B253" s="1" t="s">
        <v>741</v>
      </c>
      <c r="C253" s="1" t="s">
        <v>742</v>
      </c>
      <c r="D253" s="1" t="s">
        <v>2710</v>
      </c>
      <c r="E253" s="1" t="s">
        <v>2005</v>
      </c>
      <c r="F253" s="2">
        <v>45494</v>
      </c>
      <c r="G253" s="2">
        <v>45173</v>
      </c>
      <c r="H253" s="2" t="str">
        <f>TEXT(Ecommerce_Sales[[#This Row],[Order_Date]],"mmmm")</f>
        <v>September</v>
      </c>
      <c r="I253" s="2" t="str">
        <f>TEXT(Ecommerce_Sales[[#This Row],[Order_Date]],"yyyy")</f>
        <v>2023</v>
      </c>
      <c r="J253" s="2" t="str">
        <f>TEXT(Ecommerce_Sales[[#This Row],[Order_Date]],"mmmm")</f>
        <v>September</v>
      </c>
      <c r="K253" s="1" t="s">
        <v>1947</v>
      </c>
      <c r="L253" s="1" t="s">
        <v>2711</v>
      </c>
      <c r="M253" s="1" t="s">
        <v>2047</v>
      </c>
      <c r="N253" s="1" t="s">
        <v>1989</v>
      </c>
      <c r="O253" s="3">
        <v>560</v>
      </c>
      <c r="P253">
        <v>1</v>
      </c>
      <c r="Q253" s="3">
        <v>560</v>
      </c>
      <c r="R253" s="1" t="s">
        <v>1951</v>
      </c>
      <c r="S253" s="3">
        <v>50</v>
      </c>
      <c r="T253">
        <v>7</v>
      </c>
      <c r="U253" t="str">
        <f>IF(Ecommerce_Sales[[#This Row],[Delivery_Time_Days]]&gt;7,"Delay",IF(Ecommerce_Sales[[#This Row],[Delivery_Time_Days]] = 0,"No delivery",IF(Ecommerce_Sales[[#This Row],[Delivery_Time_Days]]&lt;=7,"On-time")))</f>
        <v>On-time</v>
      </c>
      <c r="V253" s="7">
        <f>Ecommerce_Sales[[#This Row],[Profit]]/Ecommerce_Sales[[#This Row],[Total_Price]]</f>
        <v>0.25</v>
      </c>
      <c r="W253" s="3">
        <v>140</v>
      </c>
      <c r="X253" s="3"/>
    </row>
    <row r="254" spans="1:24" x14ac:dyDescent="0.25">
      <c r="A254" s="1" t="s">
        <v>2712</v>
      </c>
      <c r="B254" s="1" t="s">
        <v>116</v>
      </c>
      <c r="C254" s="1" t="s">
        <v>117</v>
      </c>
      <c r="D254" s="1" t="s">
        <v>2234</v>
      </c>
      <c r="E254" s="1" t="s">
        <v>1946</v>
      </c>
      <c r="F254" s="2">
        <v>45233</v>
      </c>
      <c r="G254" s="2">
        <v>45306</v>
      </c>
      <c r="H254" s="2" t="str">
        <f>TEXT(Ecommerce_Sales[[#This Row],[Order_Date]],"mmmm")</f>
        <v>January</v>
      </c>
      <c r="I254" s="2" t="str">
        <f>TEXT(Ecommerce_Sales[[#This Row],[Order_Date]],"yyyy")</f>
        <v>2024</v>
      </c>
      <c r="J254" s="2" t="str">
        <f>TEXT(Ecommerce_Sales[[#This Row],[Order_Date]],"mmmm")</f>
        <v>January</v>
      </c>
      <c r="K254" s="1" t="s">
        <v>1947</v>
      </c>
      <c r="L254" s="1" t="s">
        <v>2713</v>
      </c>
      <c r="M254" s="1" t="s">
        <v>1977</v>
      </c>
      <c r="N254" s="1" t="s">
        <v>1978</v>
      </c>
      <c r="O254" s="3">
        <v>148</v>
      </c>
      <c r="P254">
        <v>3</v>
      </c>
      <c r="Q254" s="3">
        <v>444</v>
      </c>
      <c r="R254" s="1" t="s">
        <v>1951</v>
      </c>
      <c r="S254" s="3">
        <v>47</v>
      </c>
      <c r="T254">
        <v>8</v>
      </c>
      <c r="U254" t="str">
        <f>IF(Ecommerce_Sales[[#This Row],[Delivery_Time_Days]]&gt;7,"Delay",IF(Ecommerce_Sales[[#This Row],[Delivery_Time_Days]] = 0,"No delivery",IF(Ecommerce_Sales[[#This Row],[Delivery_Time_Days]]&lt;=7,"On-time")))</f>
        <v>Delay</v>
      </c>
      <c r="V254" s="7">
        <f>Ecommerce_Sales[[#This Row],[Profit]]/Ecommerce_Sales[[#This Row],[Total_Price]]</f>
        <v>0.34909909909909909</v>
      </c>
      <c r="W254" s="3">
        <v>155</v>
      </c>
      <c r="X254" s="3"/>
    </row>
    <row r="255" spans="1:24" x14ac:dyDescent="0.25">
      <c r="A255" s="1" t="s">
        <v>2714</v>
      </c>
      <c r="B255" s="1" t="s">
        <v>10</v>
      </c>
      <c r="C255" s="1" t="s">
        <v>11</v>
      </c>
      <c r="D255" s="1" t="s">
        <v>2715</v>
      </c>
      <c r="E255" s="1" t="s">
        <v>1981</v>
      </c>
      <c r="F255" s="2">
        <v>45173</v>
      </c>
      <c r="G255" s="2">
        <v>45645</v>
      </c>
      <c r="H255" s="2" t="str">
        <f>TEXT(Ecommerce_Sales[[#This Row],[Order_Date]],"mmmm")</f>
        <v>December</v>
      </c>
      <c r="I255" s="2" t="str">
        <f>TEXT(Ecommerce_Sales[[#This Row],[Order_Date]],"yyyy")</f>
        <v>2024</v>
      </c>
      <c r="J255" s="2" t="str">
        <f>TEXT(Ecommerce_Sales[[#This Row],[Order_Date]],"mmmm")</f>
        <v>December</v>
      </c>
      <c r="K255" s="1" t="s">
        <v>1947</v>
      </c>
      <c r="L255" s="1" t="s">
        <v>2716</v>
      </c>
      <c r="M255" s="1" t="s">
        <v>1968</v>
      </c>
      <c r="N255" s="1" t="s">
        <v>1957</v>
      </c>
      <c r="O255" s="3">
        <v>882</v>
      </c>
      <c r="P255">
        <v>8</v>
      </c>
      <c r="Q255" s="3">
        <v>7059</v>
      </c>
      <c r="R255" s="1" t="s">
        <v>1958</v>
      </c>
      <c r="S255" s="3">
        <v>526</v>
      </c>
      <c r="T255">
        <v>9</v>
      </c>
      <c r="U255" t="str">
        <f>IF(Ecommerce_Sales[[#This Row],[Delivery_Time_Days]]&gt;7,"Delay",IF(Ecommerce_Sales[[#This Row],[Delivery_Time_Days]] = 0,"No delivery",IF(Ecommerce_Sales[[#This Row],[Delivery_Time_Days]]&lt;=7,"On-time")))</f>
        <v>Delay</v>
      </c>
      <c r="V255" s="7">
        <f>Ecommerce_Sales[[#This Row],[Profit]]/Ecommerce_Sales[[#This Row],[Total_Price]]</f>
        <v>0.15002124946876327</v>
      </c>
      <c r="W255" s="3">
        <v>1059</v>
      </c>
      <c r="X255" s="3"/>
    </row>
    <row r="256" spans="1:24" x14ac:dyDescent="0.25">
      <c r="A256" s="1" t="s">
        <v>2717</v>
      </c>
      <c r="B256" s="1" t="s">
        <v>1385</v>
      </c>
      <c r="C256" s="1" t="s">
        <v>1386</v>
      </c>
      <c r="D256" s="1" t="s">
        <v>2718</v>
      </c>
      <c r="E256" s="1" t="s">
        <v>1981</v>
      </c>
      <c r="F256" s="2">
        <v>45191</v>
      </c>
      <c r="G256" s="2">
        <v>45449</v>
      </c>
      <c r="H256" s="2" t="str">
        <f>TEXT(Ecommerce_Sales[[#This Row],[Order_Date]],"mmmm")</f>
        <v>June</v>
      </c>
      <c r="I256" s="2" t="str">
        <f>TEXT(Ecommerce_Sales[[#This Row],[Order_Date]],"yyyy")</f>
        <v>2024</v>
      </c>
      <c r="J256" s="2" t="str">
        <f>TEXT(Ecommerce_Sales[[#This Row],[Order_Date]],"mmmm")</f>
        <v>June</v>
      </c>
      <c r="K256" s="1" t="s">
        <v>1947</v>
      </c>
      <c r="L256" s="1" t="s">
        <v>2719</v>
      </c>
      <c r="M256" s="1" t="s">
        <v>2054</v>
      </c>
      <c r="N256" s="1" t="s">
        <v>1957</v>
      </c>
      <c r="O256" s="3">
        <v>927</v>
      </c>
      <c r="P256">
        <v>1</v>
      </c>
      <c r="Q256" s="3">
        <v>927</v>
      </c>
      <c r="R256" s="1" t="s">
        <v>2008</v>
      </c>
      <c r="S256" s="3">
        <v>134</v>
      </c>
      <c r="T256">
        <v>6</v>
      </c>
      <c r="U256" t="str">
        <f>IF(Ecommerce_Sales[[#This Row],[Delivery_Time_Days]]&gt;7,"Delay",IF(Ecommerce_Sales[[#This Row],[Delivery_Time_Days]] = 0,"No delivery",IF(Ecommerce_Sales[[#This Row],[Delivery_Time_Days]]&lt;=7,"On-time")))</f>
        <v>On-time</v>
      </c>
      <c r="V256" s="7">
        <f>Ecommerce_Sales[[#This Row],[Profit]]/Ecommerce_Sales[[#This Row],[Total_Price]]</f>
        <v>0.1499460625674218</v>
      </c>
      <c r="W256" s="3">
        <v>139</v>
      </c>
      <c r="X256" s="3"/>
    </row>
    <row r="257" spans="1:24" x14ac:dyDescent="0.25">
      <c r="A257" s="1" t="s">
        <v>2720</v>
      </c>
      <c r="B257" s="1" t="s">
        <v>90</v>
      </c>
      <c r="C257" s="1" t="s">
        <v>91</v>
      </c>
      <c r="D257" s="1" t="s">
        <v>2721</v>
      </c>
      <c r="E257" s="1" t="s">
        <v>2005</v>
      </c>
      <c r="F257" s="2">
        <v>45003</v>
      </c>
      <c r="G257" s="2">
        <v>45653</v>
      </c>
      <c r="H257" s="2" t="str">
        <f>TEXT(Ecommerce_Sales[[#This Row],[Order_Date]],"mmmm")</f>
        <v>December</v>
      </c>
      <c r="I257" s="2" t="str">
        <f>TEXT(Ecommerce_Sales[[#This Row],[Order_Date]],"yyyy")</f>
        <v>2024</v>
      </c>
      <c r="J257" s="2" t="str">
        <f>TEXT(Ecommerce_Sales[[#This Row],[Order_Date]],"mmmm")</f>
        <v>December</v>
      </c>
      <c r="K257" s="1" t="s">
        <v>1947</v>
      </c>
      <c r="L257" s="1" t="s">
        <v>2722</v>
      </c>
      <c r="M257" s="1" t="s">
        <v>1972</v>
      </c>
      <c r="N257" s="1" t="s">
        <v>1973</v>
      </c>
      <c r="O257" s="3">
        <v>1678</v>
      </c>
      <c r="P257">
        <v>6</v>
      </c>
      <c r="Q257" s="3">
        <v>10070</v>
      </c>
      <c r="R257" s="1" t="s">
        <v>1951</v>
      </c>
      <c r="S257" s="3">
        <v>1280</v>
      </c>
      <c r="T257">
        <v>5</v>
      </c>
      <c r="U257" t="str">
        <f>IF(Ecommerce_Sales[[#This Row],[Delivery_Time_Days]]&gt;7,"Delay",IF(Ecommerce_Sales[[#This Row],[Delivery_Time_Days]] = 0,"No delivery",IF(Ecommerce_Sales[[#This Row],[Delivery_Time_Days]]&lt;=7,"On-time")))</f>
        <v>On-time</v>
      </c>
      <c r="V257" s="7">
        <f>Ecommerce_Sales[[#This Row],[Profit]]/Ecommerce_Sales[[#This Row],[Total_Price]]</f>
        <v>0.3</v>
      </c>
      <c r="W257" s="3">
        <v>3021</v>
      </c>
      <c r="X257" s="3"/>
    </row>
    <row r="258" spans="1:24" x14ac:dyDescent="0.25">
      <c r="A258" s="1" t="s">
        <v>2723</v>
      </c>
      <c r="B258" s="1" t="s">
        <v>1262</v>
      </c>
      <c r="C258" s="1" t="s">
        <v>1263</v>
      </c>
      <c r="D258" s="1" t="s">
        <v>2724</v>
      </c>
      <c r="E258" s="1" t="s">
        <v>1981</v>
      </c>
      <c r="F258" s="2">
        <v>45147</v>
      </c>
      <c r="G258" s="2">
        <v>45498</v>
      </c>
      <c r="H258" s="2" t="str">
        <f>TEXT(Ecommerce_Sales[[#This Row],[Order_Date]],"mmmm")</f>
        <v>July</v>
      </c>
      <c r="I258" s="2" t="str">
        <f>TEXT(Ecommerce_Sales[[#This Row],[Order_Date]],"yyyy")</f>
        <v>2024</v>
      </c>
      <c r="J258" s="2" t="str">
        <f>TEXT(Ecommerce_Sales[[#This Row],[Order_Date]],"mmmm")</f>
        <v>July</v>
      </c>
      <c r="K258" s="1" t="s">
        <v>1947</v>
      </c>
      <c r="L258" s="1" t="s">
        <v>2725</v>
      </c>
      <c r="M258" s="1" t="s">
        <v>2072</v>
      </c>
      <c r="N258" s="1" t="s">
        <v>1950</v>
      </c>
      <c r="O258" s="3">
        <v>450</v>
      </c>
      <c r="P258">
        <v>3</v>
      </c>
      <c r="Q258" s="3">
        <v>1350</v>
      </c>
      <c r="R258" s="1" t="s">
        <v>1951</v>
      </c>
      <c r="S258" s="3">
        <v>123</v>
      </c>
      <c r="T258">
        <v>10</v>
      </c>
      <c r="U258" t="str">
        <f>IF(Ecommerce_Sales[[#This Row],[Delivery_Time_Days]]&gt;7,"Delay",IF(Ecommerce_Sales[[#This Row],[Delivery_Time_Days]] = 0,"No delivery",IF(Ecommerce_Sales[[#This Row],[Delivery_Time_Days]]&lt;=7,"On-time")))</f>
        <v>Delay</v>
      </c>
      <c r="V258" s="7">
        <f>Ecommerce_Sales[[#This Row],[Profit]]/Ecommerce_Sales[[#This Row],[Total_Price]]</f>
        <v>0.4</v>
      </c>
      <c r="W258" s="3">
        <v>540</v>
      </c>
      <c r="X258" s="3"/>
    </row>
    <row r="259" spans="1:24" x14ac:dyDescent="0.25">
      <c r="A259" s="1" t="s">
        <v>2726</v>
      </c>
      <c r="B259" s="1" t="s">
        <v>426</v>
      </c>
      <c r="C259" s="1" t="s">
        <v>427</v>
      </c>
      <c r="D259" s="1" t="s">
        <v>2419</v>
      </c>
      <c r="E259" s="1" t="s">
        <v>1996</v>
      </c>
      <c r="F259" s="2">
        <v>45155</v>
      </c>
      <c r="G259" s="2">
        <v>45412</v>
      </c>
      <c r="H259" s="2" t="str">
        <f>TEXT(Ecommerce_Sales[[#This Row],[Order_Date]],"mmmm")</f>
        <v>April</v>
      </c>
      <c r="I259" s="2" t="str">
        <f>TEXT(Ecommerce_Sales[[#This Row],[Order_Date]],"yyyy")</f>
        <v>2024</v>
      </c>
      <c r="J259" s="2" t="str">
        <f>TEXT(Ecommerce_Sales[[#This Row],[Order_Date]],"mmmm")</f>
        <v>April</v>
      </c>
      <c r="K259" s="1" t="s">
        <v>1947</v>
      </c>
      <c r="L259" s="1" t="s">
        <v>2727</v>
      </c>
      <c r="M259" s="1" t="s">
        <v>1949</v>
      </c>
      <c r="N259" s="1" t="s">
        <v>1950</v>
      </c>
      <c r="O259" s="3">
        <v>1018</v>
      </c>
      <c r="P259">
        <v>3</v>
      </c>
      <c r="Q259" s="3">
        <v>3053</v>
      </c>
      <c r="R259" s="1" t="s">
        <v>1951</v>
      </c>
      <c r="S259" s="3">
        <v>223</v>
      </c>
      <c r="T259">
        <v>10</v>
      </c>
      <c r="U259" t="str">
        <f>IF(Ecommerce_Sales[[#This Row],[Delivery_Time_Days]]&gt;7,"Delay",IF(Ecommerce_Sales[[#This Row],[Delivery_Time_Days]] = 0,"No delivery",IF(Ecommerce_Sales[[#This Row],[Delivery_Time_Days]]&lt;=7,"On-time")))</f>
        <v>Delay</v>
      </c>
      <c r="V259" s="7">
        <f>Ecommerce_Sales[[#This Row],[Profit]]/Ecommerce_Sales[[#This Row],[Total_Price]]</f>
        <v>0.39993449066491976</v>
      </c>
      <c r="W259" s="3">
        <v>1221</v>
      </c>
      <c r="X259" s="3"/>
    </row>
    <row r="260" spans="1:24" x14ac:dyDescent="0.25">
      <c r="A260" s="1" t="s">
        <v>2728</v>
      </c>
      <c r="B260" s="1" t="s">
        <v>1238</v>
      </c>
      <c r="C260" s="1" t="s">
        <v>1239</v>
      </c>
      <c r="D260" s="1" t="s">
        <v>2729</v>
      </c>
      <c r="E260" s="1" t="s">
        <v>1954</v>
      </c>
      <c r="F260" s="2">
        <v>45073</v>
      </c>
      <c r="G260" s="2">
        <v>44968</v>
      </c>
      <c r="H260" s="2" t="str">
        <f>TEXT(Ecommerce_Sales[[#This Row],[Order_Date]],"mmmm")</f>
        <v>February</v>
      </c>
      <c r="I260" s="2" t="str">
        <f>TEXT(Ecommerce_Sales[[#This Row],[Order_Date]],"yyyy")</f>
        <v>2023</v>
      </c>
      <c r="J260" s="2" t="str">
        <f>TEXT(Ecommerce_Sales[[#This Row],[Order_Date]],"mmmm")</f>
        <v>February</v>
      </c>
      <c r="K260" s="1" t="s">
        <v>1947</v>
      </c>
      <c r="L260" s="1" t="s">
        <v>2730</v>
      </c>
      <c r="M260" s="1" t="s">
        <v>2058</v>
      </c>
      <c r="N260" s="1" t="s">
        <v>1950</v>
      </c>
      <c r="O260" s="3">
        <v>694</v>
      </c>
      <c r="P260">
        <v>4</v>
      </c>
      <c r="Q260" s="3">
        <v>2774</v>
      </c>
      <c r="R260" s="1" t="s">
        <v>1958</v>
      </c>
      <c r="S260" s="3">
        <v>323</v>
      </c>
      <c r="T260">
        <v>3</v>
      </c>
      <c r="U260" t="str">
        <f>IF(Ecommerce_Sales[[#This Row],[Delivery_Time_Days]]&gt;7,"Delay",IF(Ecommerce_Sales[[#This Row],[Delivery_Time_Days]] = 0,"No delivery",IF(Ecommerce_Sales[[#This Row],[Delivery_Time_Days]]&lt;=7,"On-time")))</f>
        <v>On-time</v>
      </c>
      <c r="V260" s="7">
        <f>Ecommerce_Sales[[#This Row],[Profit]]/Ecommerce_Sales[[#This Row],[Total_Price]]</f>
        <v>0.4001441961067051</v>
      </c>
      <c r="W260" s="3">
        <v>1110</v>
      </c>
      <c r="X260" s="3"/>
    </row>
    <row r="261" spans="1:24" x14ac:dyDescent="0.25">
      <c r="A261" s="1" t="s">
        <v>2731</v>
      </c>
      <c r="B261" s="1" t="s">
        <v>458</v>
      </c>
      <c r="C261" s="1" t="s">
        <v>459</v>
      </c>
      <c r="D261" s="1" t="s">
        <v>2099</v>
      </c>
      <c r="E261" s="1" t="s">
        <v>1946</v>
      </c>
      <c r="F261" s="2">
        <v>45619</v>
      </c>
      <c r="G261" s="2">
        <v>45613</v>
      </c>
      <c r="H261" s="2" t="str">
        <f>TEXT(Ecommerce_Sales[[#This Row],[Order_Date]],"mmmm")</f>
        <v>November</v>
      </c>
      <c r="I261" s="2" t="str">
        <f>TEXT(Ecommerce_Sales[[#This Row],[Order_Date]],"yyyy")</f>
        <v>2024</v>
      </c>
      <c r="J261" s="2" t="str">
        <f>TEXT(Ecommerce_Sales[[#This Row],[Order_Date]],"mmmm")</f>
        <v>November</v>
      </c>
      <c r="K261" s="1" t="s">
        <v>1947</v>
      </c>
      <c r="L261" s="1" t="s">
        <v>2732</v>
      </c>
      <c r="M261" s="1" t="s">
        <v>1956</v>
      </c>
      <c r="N261" s="1" t="s">
        <v>1957</v>
      </c>
      <c r="O261" s="3">
        <v>1387</v>
      </c>
      <c r="P261">
        <v>3</v>
      </c>
      <c r="Q261" s="3">
        <v>4162</v>
      </c>
      <c r="R261" s="1" t="s">
        <v>1958</v>
      </c>
      <c r="S261" s="3">
        <v>370</v>
      </c>
      <c r="T261">
        <v>6</v>
      </c>
      <c r="U261" t="str">
        <f>IF(Ecommerce_Sales[[#This Row],[Delivery_Time_Days]]&gt;7,"Delay",IF(Ecommerce_Sales[[#This Row],[Delivery_Time_Days]] = 0,"No delivery",IF(Ecommerce_Sales[[#This Row],[Delivery_Time_Days]]&lt;=7,"On-time")))</f>
        <v>On-time</v>
      </c>
      <c r="V261" s="7">
        <f>Ecommerce_Sales[[#This Row],[Profit]]/Ecommerce_Sales[[#This Row],[Total_Price]]</f>
        <v>0.14992791926958193</v>
      </c>
      <c r="W261" s="3">
        <v>624</v>
      </c>
      <c r="X261" s="3"/>
    </row>
    <row r="262" spans="1:24" x14ac:dyDescent="0.25">
      <c r="A262" s="1" t="s">
        <v>2733</v>
      </c>
      <c r="B262" s="1" t="s">
        <v>812</v>
      </c>
      <c r="C262" s="1" t="s">
        <v>813</v>
      </c>
      <c r="D262" s="1" t="s">
        <v>2734</v>
      </c>
      <c r="E262" s="1" t="s">
        <v>1981</v>
      </c>
      <c r="F262" s="2">
        <v>45618</v>
      </c>
      <c r="G262" s="2">
        <v>45443</v>
      </c>
      <c r="H262" s="2" t="str">
        <f>TEXT(Ecommerce_Sales[[#This Row],[Order_Date]],"mmmm")</f>
        <v>May</v>
      </c>
      <c r="I262" s="2" t="str">
        <f>TEXT(Ecommerce_Sales[[#This Row],[Order_Date]],"yyyy")</f>
        <v>2024</v>
      </c>
      <c r="J262" s="2" t="str">
        <f>TEXT(Ecommerce_Sales[[#This Row],[Order_Date]],"mmmm")</f>
        <v>May</v>
      </c>
      <c r="K262" s="1" t="s">
        <v>1947</v>
      </c>
      <c r="L262" s="1" t="s">
        <v>2735</v>
      </c>
      <c r="M262" s="1" t="s">
        <v>2247</v>
      </c>
      <c r="N262" s="1" t="s">
        <v>1957</v>
      </c>
      <c r="O262" s="3">
        <v>286</v>
      </c>
      <c r="P262">
        <v>5</v>
      </c>
      <c r="Q262" s="3">
        <v>1432</v>
      </c>
      <c r="R262" s="1" t="s">
        <v>1958</v>
      </c>
      <c r="S262" s="3">
        <v>139</v>
      </c>
      <c r="T262">
        <v>7</v>
      </c>
      <c r="U262" t="str">
        <f>IF(Ecommerce_Sales[[#This Row],[Delivery_Time_Days]]&gt;7,"Delay",IF(Ecommerce_Sales[[#This Row],[Delivery_Time_Days]] = 0,"No delivery",IF(Ecommerce_Sales[[#This Row],[Delivery_Time_Days]]&lt;=7,"On-time")))</f>
        <v>On-time</v>
      </c>
      <c r="V262" s="7">
        <f>Ecommerce_Sales[[#This Row],[Profit]]/Ecommerce_Sales[[#This Row],[Total_Price]]</f>
        <v>0.15013966480446927</v>
      </c>
      <c r="W262" s="3">
        <v>215</v>
      </c>
      <c r="X262" s="3"/>
    </row>
    <row r="263" spans="1:24" x14ac:dyDescent="0.25">
      <c r="A263" s="1" t="s">
        <v>2736</v>
      </c>
      <c r="B263" s="1" t="s">
        <v>1181</v>
      </c>
      <c r="C263" s="1" t="s">
        <v>1182</v>
      </c>
      <c r="D263" s="1" t="s">
        <v>2737</v>
      </c>
      <c r="E263" s="1" t="s">
        <v>1981</v>
      </c>
      <c r="F263" s="2">
        <v>45393</v>
      </c>
      <c r="G263" s="2">
        <v>45409</v>
      </c>
      <c r="H263" s="2" t="str">
        <f>TEXT(Ecommerce_Sales[[#This Row],[Order_Date]],"mmmm")</f>
        <v>April</v>
      </c>
      <c r="I263" s="2" t="str">
        <f>TEXT(Ecommerce_Sales[[#This Row],[Order_Date]],"yyyy")</f>
        <v>2024</v>
      </c>
      <c r="J263" s="2" t="str">
        <f>TEXT(Ecommerce_Sales[[#This Row],[Order_Date]],"mmmm")</f>
        <v>April</v>
      </c>
      <c r="K263" s="1" t="s">
        <v>1947</v>
      </c>
      <c r="L263" s="1" t="s">
        <v>2738</v>
      </c>
      <c r="M263" s="1" t="s">
        <v>2247</v>
      </c>
      <c r="N263" s="1" t="s">
        <v>1957</v>
      </c>
      <c r="O263" s="3">
        <v>678</v>
      </c>
      <c r="P263">
        <v>2</v>
      </c>
      <c r="Q263" s="3">
        <v>1356</v>
      </c>
      <c r="R263" s="1" t="s">
        <v>1958</v>
      </c>
      <c r="S263" s="3">
        <v>119</v>
      </c>
      <c r="T263">
        <v>4</v>
      </c>
      <c r="U263" t="str">
        <f>IF(Ecommerce_Sales[[#This Row],[Delivery_Time_Days]]&gt;7,"Delay",IF(Ecommerce_Sales[[#This Row],[Delivery_Time_Days]] = 0,"No delivery",IF(Ecommerce_Sales[[#This Row],[Delivery_Time_Days]]&lt;=7,"On-time")))</f>
        <v>On-time</v>
      </c>
      <c r="V263" s="7">
        <f>Ecommerce_Sales[[#This Row],[Profit]]/Ecommerce_Sales[[#This Row],[Total_Price]]</f>
        <v>0.14970501474926254</v>
      </c>
      <c r="W263" s="3">
        <v>203</v>
      </c>
      <c r="X263" s="3"/>
    </row>
    <row r="264" spans="1:24" x14ac:dyDescent="0.25">
      <c r="A264" s="1" t="s">
        <v>2739</v>
      </c>
      <c r="B264" s="1" t="s">
        <v>795</v>
      </c>
      <c r="C264" s="1" t="s">
        <v>796</v>
      </c>
      <c r="D264" s="1" t="s">
        <v>2553</v>
      </c>
      <c r="E264" s="1" t="s">
        <v>1954</v>
      </c>
      <c r="F264" s="2">
        <v>45100</v>
      </c>
      <c r="G264" s="2">
        <v>45271</v>
      </c>
      <c r="H264" s="2" t="str">
        <f>TEXT(Ecommerce_Sales[[#This Row],[Order_Date]],"mmmm")</f>
        <v>December</v>
      </c>
      <c r="I264" s="2" t="str">
        <f>TEXT(Ecommerce_Sales[[#This Row],[Order_Date]],"yyyy")</f>
        <v>2023</v>
      </c>
      <c r="J264" s="2" t="str">
        <f>TEXT(Ecommerce_Sales[[#This Row],[Order_Date]],"mmmm")</f>
        <v>December</v>
      </c>
      <c r="K264" s="1" t="s">
        <v>1947</v>
      </c>
      <c r="L264" s="1" t="s">
        <v>2740</v>
      </c>
      <c r="M264" s="1" t="s">
        <v>2054</v>
      </c>
      <c r="N264" s="1" t="s">
        <v>1957</v>
      </c>
      <c r="O264" s="3">
        <v>100</v>
      </c>
      <c r="P264">
        <v>10</v>
      </c>
      <c r="Q264" s="3">
        <v>997</v>
      </c>
      <c r="R264" s="1" t="s">
        <v>1958</v>
      </c>
      <c r="S264" s="3">
        <v>107</v>
      </c>
      <c r="T264">
        <v>5</v>
      </c>
      <c r="U264" t="str">
        <f>IF(Ecommerce_Sales[[#This Row],[Delivery_Time_Days]]&gt;7,"Delay",IF(Ecommerce_Sales[[#This Row],[Delivery_Time_Days]] = 0,"No delivery",IF(Ecommerce_Sales[[#This Row],[Delivery_Time_Days]]&lt;=7,"On-time")))</f>
        <v>On-time</v>
      </c>
      <c r="V264" s="7">
        <f>Ecommerce_Sales[[#This Row],[Profit]]/Ecommerce_Sales[[#This Row],[Total_Price]]</f>
        <v>0.14944834503510532</v>
      </c>
      <c r="W264" s="3">
        <v>149</v>
      </c>
      <c r="X264" s="3"/>
    </row>
    <row r="265" spans="1:24" x14ac:dyDescent="0.25">
      <c r="A265" s="1" t="s">
        <v>2741</v>
      </c>
      <c r="B265" s="1" t="s">
        <v>1230</v>
      </c>
      <c r="C265" s="1" t="s">
        <v>1231</v>
      </c>
      <c r="D265" s="1" t="s">
        <v>2547</v>
      </c>
      <c r="E265" s="1" t="s">
        <v>1966</v>
      </c>
      <c r="F265" s="2">
        <v>45218</v>
      </c>
      <c r="G265" s="2">
        <v>45136</v>
      </c>
      <c r="H265" s="2" t="str">
        <f>TEXT(Ecommerce_Sales[[#This Row],[Order_Date]],"mmmm")</f>
        <v>July</v>
      </c>
      <c r="I265" s="2" t="str">
        <f>TEXT(Ecommerce_Sales[[#This Row],[Order_Date]],"yyyy")</f>
        <v>2023</v>
      </c>
      <c r="J265" s="2" t="str">
        <f>TEXT(Ecommerce_Sales[[#This Row],[Order_Date]],"mmmm")</f>
        <v>July</v>
      </c>
      <c r="K265" s="1" t="s">
        <v>1947</v>
      </c>
      <c r="L265" s="1" t="s">
        <v>2742</v>
      </c>
      <c r="M265" s="1" t="s">
        <v>2072</v>
      </c>
      <c r="N265" s="1" t="s">
        <v>1950</v>
      </c>
      <c r="O265" s="3">
        <v>1020</v>
      </c>
      <c r="P265">
        <v>6</v>
      </c>
      <c r="Q265" s="3">
        <v>6119</v>
      </c>
      <c r="R265" s="1" t="s">
        <v>1958</v>
      </c>
      <c r="S265" s="3">
        <v>593</v>
      </c>
      <c r="T265">
        <v>8</v>
      </c>
      <c r="U265" t="str">
        <f>IF(Ecommerce_Sales[[#This Row],[Delivery_Time_Days]]&gt;7,"Delay",IF(Ecommerce_Sales[[#This Row],[Delivery_Time_Days]] = 0,"No delivery",IF(Ecommerce_Sales[[#This Row],[Delivery_Time_Days]]&lt;=7,"On-time")))</f>
        <v>Delay</v>
      </c>
      <c r="V265" s="7">
        <f>Ecommerce_Sales[[#This Row],[Profit]]/Ecommerce_Sales[[#This Row],[Total_Price]]</f>
        <v>0.40006537015852262</v>
      </c>
      <c r="W265" s="3">
        <v>2448</v>
      </c>
      <c r="X265" s="3"/>
    </row>
    <row r="266" spans="1:24" x14ac:dyDescent="0.25">
      <c r="A266" s="1" t="s">
        <v>2743</v>
      </c>
      <c r="B266" s="1" t="s">
        <v>1341</v>
      </c>
      <c r="C266" s="1" t="s">
        <v>1342</v>
      </c>
      <c r="D266" s="1" t="s">
        <v>2744</v>
      </c>
      <c r="E266" s="1" t="s">
        <v>1961</v>
      </c>
      <c r="F266" s="2">
        <v>45485</v>
      </c>
      <c r="G266" s="2">
        <v>45254</v>
      </c>
      <c r="H266" s="2" t="str">
        <f>TEXT(Ecommerce_Sales[[#This Row],[Order_Date]],"mmmm")</f>
        <v>November</v>
      </c>
      <c r="I266" s="2" t="str">
        <f>TEXT(Ecommerce_Sales[[#This Row],[Order_Date]],"yyyy")</f>
        <v>2023</v>
      </c>
      <c r="J266" s="2" t="str">
        <f>TEXT(Ecommerce_Sales[[#This Row],[Order_Date]],"mmmm")</f>
        <v>November</v>
      </c>
      <c r="K266" s="1" t="s">
        <v>1986</v>
      </c>
      <c r="L266" s="1" t="s">
        <v>2745</v>
      </c>
      <c r="M266" s="1" t="s">
        <v>1998</v>
      </c>
      <c r="N266" s="1" t="s">
        <v>1973</v>
      </c>
      <c r="O266" s="3">
        <v>861</v>
      </c>
      <c r="P266">
        <v>7</v>
      </c>
      <c r="Q266" s="3">
        <v>6024</v>
      </c>
      <c r="R266" s="1" t="s">
        <v>1951</v>
      </c>
      <c r="S266" s="3">
        <v>831</v>
      </c>
      <c r="U266" t="str">
        <f>IF(Ecommerce_Sales[[#This Row],[Delivery_Time_Days]]&gt;7,"Delay",IF(Ecommerce_Sales[[#This Row],[Delivery_Time_Days]] = 0,"No delivery",IF(Ecommerce_Sales[[#This Row],[Delivery_Time_Days]]&lt;=7,"On-time")))</f>
        <v>No delivery</v>
      </c>
      <c r="V266" s="7">
        <f>Ecommerce_Sales[[#This Row],[Profit]]/Ecommerce_Sales[[#This Row],[Total_Price]]</f>
        <v>0.29996679946879151</v>
      </c>
      <c r="W266" s="3">
        <v>1807</v>
      </c>
      <c r="X266" s="3"/>
    </row>
    <row r="267" spans="1:24" x14ac:dyDescent="0.25">
      <c r="A267" s="1" t="s">
        <v>2746</v>
      </c>
      <c r="B267" s="1" t="s">
        <v>74</v>
      </c>
      <c r="C267" s="1" t="s">
        <v>75</v>
      </c>
      <c r="D267" s="1" t="s">
        <v>2747</v>
      </c>
      <c r="E267" s="1" t="s">
        <v>1946</v>
      </c>
      <c r="F267" s="2">
        <v>45007</v>
      </c>
      <c r="G267" s="2">
        <v>45523</v>
      </c>
      <c r="H267" s="2" t="str">
        <f>TEXT(Ecommerce_Sales[[#This Row],[Order_Date]],"mmmm")</f>
        <v>August</v>
      </c>
      <c r="I267" s="2" t="str">
        <f>TEXT(Ecommerce_Sales[[#This Row],[Order_Date]],"yyyy")</f>
        <v>2024</v>
      </c>
      <c r="J267" s="2" t="str">
        <f>TEXT(Ecommerce_Sales[[#This Row],[Order_Date]],"mmmm")</f>
        <v>August</v>
      </c>
      <c r="K267" s="1" t="s">
        <v>1947</v>
      </c>
      <c r="L267" s="1" t="s">
        <v>2748</v>
      </c>
      <c r="M267" s="1" t="s">
        <v>2065</v>
      </c>
      <c r="N267" s="1" t="s">
        <v>1978</v>
      </c>
      <c r="O267" s="3">
        <v>311</v>
      </c>
      <c r="P267">
        <v>5</v>
      </c>
      <c r="Q267" s="3">
        <v>1557</v>
      </c>
      <c r="R267" s="1" t="s">
        <v>1951</v>
      </c>
      <c r="S267" s="3">
        <v>200</v>
      </c>
      <c r="T267">
        <v>2</v>
      </c>
      <c r="U267" t="str">
        <f>IF(Ecommerce_Sales[[#This Row],[Delivery_Time_Days]]&gt;7,"Delay",IF(Ecommerce_Sales[[#This Row],[Delivery_Time_Days]] = 0,"No delivery",IF(Ecommerce_Sales[[#This Row],[Delivery_Time_Days]]&lt;=7,"On-time")))</f>
        <v>On-time</v>
      </c>
      <c r="V267" s="7">
        <f>Ecommerce_Sales[[#This Row],[Profit]]/Ecommerce_Sales[[#This Row],[Total_Price]]</f>
        <v>0.35003211303789339</v>
      </c>
      <c r="W267" s="3">
        <v>545</v>
      </c>
      <c r="X267" s="3"/>
    </row>
    <row r="268" spans="1:24" x14ac:dyDescent="0.25">
      <c r="A268" s="1" t="s">
        <v>2749</v>
      </c>
      <c r="B268" s="1" t="s">
        <v>1596</v>
      </c>
      <c r="C268" s="1" t="s">
        <v>1597</v>
      </c>
      <c r="D268" s="1" t="s">
        <v>2750</v>
      </c>
      <c r="E268" s="1" t="s">
        <v>1996</v>
      </c>
      <c r="F268" s="2">
        <v>45403</v>
      </c>
      <c r="G268" s="2">
        <v>45123</v>
      </c>
      <c r="H268" s="2" t="str">
        <f>TEXT(Ecommerce_Sales[[#This Row],[Order_Date]],"mmmm")</f>
        <v>July</v>
      </c>
      <c r="I268" s="2" t="str">
        <f>TEXT(Ecommerce_Sales[[#This Row],[Order_Date]],"yyyy")</f>
        <v>2023</v>
      </c>
      <c r="J268" s="2" t="str">
        <f>TEXT(Ecommerce_Sales[[#This Row],[Order_Date]],"mmmm")</f>
        <v>July</v>
      </c>
      <c r="K268" s="1" t="s">
        <v>1947</v>
      </c>
      <c r="L268" s="1" t="s">
        <v>2751</v>
      </c>
      <c r="M268" s="1" t="s">
        <v>2043</v>
      </c>
      <c r="N268" s="1" t="s">
        <v>1989</v>
      </c>
      <c r="O268" s="3">
        <v>730</v>
      </c>
      <c r="P268">
        <v>3</v>
      </c>
      <c r="Q268" s="3">
        <v>2190</v>
      </c>
      <c r="R268" s="1" t="s">
        <v>2008</v>
      </c>
      <c r="S268" s="3">
        <v>274</v>
      </c>
      <c r="T268">
        <v>10</v>
      </c>
      <c r="U268" t="str">
        <f>IF(Ecommerce_Sales[[#This Row],[Delivery_Time_Days]]&gt;7,"Delay",IF(Ecommerce_Sales[[#This Row],[Delivery_Time_Days]] = 0,"No delivery",IF(Ecommerce_Sales[[#This Row],[Delivery_Time_Days]]&lt;=7,"On-time")))</f>
        <v>Delay</v>
      </c>
      <c r="V268" s="7">
        <f>Ecommerce_Sales[[#This Row],[Profit]]/Ecommerce_Sales[[#This Row],[Total_Price]]</f>
        <v>0.25022831050228311</v>
      </c>
      <c r="W268" s="3">
        <v>548</v>
      </c>
      <c r="X268" s="3"/>
    </row>
    <row r="269" spans="1:24" x14ac:dyDescent="0.25">
      <c r="A269" s="1" t="s">
        <v>2752</v>
      </c>
      <c r="B269" s="1" t="s">
        <v>549</v>
      </c>
      <c r="C269" s="1" t="s">
        <v>550</v>
      </c>
      <c r="D269" s="1" t="s">
        <v>2753</v>
      </c>
      <c r="E269" s="1" t="s">
        <v>1946</v>
      </c>
      <c r="F269" s="2">
        <v>45171</v>
      </c>
      <c r="G269" s="2">
        <v>45577</v>
      </c>
      <c r="H269" s="2" t="str">
        <f>TEXT(Ecommerce_Sales[[#This Row],[Order_Date]],"mmmm")</f>
        <v>October</v>
      </c>
      <c r="I269" s="2" t="str">
        <f>TEXT(Ecommerce_Sales[[#This Row],[Order_Date]],"yyyy")</f>
        <v>2024</v>
      </c>
      <c r="J269" s="2" t="str">
        <f>TEXT(Ecommerce_Sales[[#This Row],[Order_Date]],"mmmm")</f>
        <v>October</v>
      </c>
      <c r="K269" s="1" t="s">
        <v>1947</v>
      </c>
      <c r="L269" s="1" t="s">
        <v>2754</v>
      </c>
      <c r="M269" s="1" t="s">
        <v>2054</v>
      </c>
      <c r="N269" s="1" t="s">
        <v>1957</v>
      </c>
      <c r="O269" s="3">
        <v>73</v>
      </c>
      <c r="P269">
        <v>3</v>
      </c>
      <c r="Q269" s="3">
        <v>218</v>
      </c>
      <c r="R269" s="1" t="s">
        <v>1958</v>
      </c>
      <c r="S269" s="3">
        <v>14</v>
      </c>
      <c r="T269">
        <v>8</v>
      </c>
      <c r="U269" t="str">
        <f>IF(Ecommerce_Sales[[#This Row],[Delivery_Time_Days]]&gt;7,"Delay",IF(Ecommerce_Sales[[#This Row],[Delivery_Time_Days]] = 0,"No delivery",IF(Ecommerce_Sales[[#This Row],[Delivery_Time_Days]]&lt;=7,"On-time")))</f>
        <v>Delay</v>
      </c>
      <c r="V269" s="7">
        <f>Ecommerce_Sales[[#This Row],[Profit]]/Ecommerce_Sales[[#This Row],[Total_Price]]</f>
        <v>0.15137614678899083</v>
      </c>
      <c r="W269" s="3">
        <v>33</v>
      </c>
      <c r="X269" s="3"/>
    </row>
    <row r="270" spans="1:24" x14ac:dyDescent="0.25">
      <c r="A270" s="1" t="s">
        <v>2755</v>
      </c>
      <c r="B270" s="1" t="s">
        <v>600</v>
      </c>
      <c r="C270" s="1" t="s">
        <v>601</v>
      </c>
      <c r="D270" s="1" t="s">
        <v>2756</v>
      </c>
      <c r="E270" s="1" t="s">
        <v>1954</v>
      </c>
      <c r="F270" s="2">
        <v>45218</v>
      </c>
      <c r="G270" s="2">
        <v>45144</v>
      </c>
      <c r="H270" s="2" t="str">
        <f>TEXT(Ecommerce_Sales[[#This Row],[Order_Date]],"mmmm")</f>
        <v>August</v>
      </c>
      <c r="I270" s="2" t="str">
        <f>TEXT(Ecommerce_Sales[[#This Row],[Order_Date]],"yyyy")</f>
        <v>2023</v>
      </c>
      <c r="J270" s="2" t="str">
        <f>TEXT(Ecommerce_Sales[[#This Row],[Order_Date]],"mmmm")</f>
        <v>August</v>
      </c>
      <c r="K270" s="1" t="s">
        <v>1947</v>
      </c>
      <c r="L270" s="1" t="s">
        <v>2757</v>
      </c>
      <c r="M270" s="1" t="s">
        <v>1949</v>
      </c>
      <c r="N270" s="1" t="s">
        <v>1950</v>
      </c>
      <c r="O270" s="3">
        <v>908</v>
      </c>
      <c r="P270">
        <v>6</v>
      </c>
      <c r="Q270" s="3">
        <v>5448</v>
      </c>
      <c r="R270" s="1" t="s">
        <v>2016</v>
      </c>
      <c r="S270" s="3">
        <v>714</v>
      </c>
      <c r="T270">
        <v>5</v>
      </c>
      <c r="U270" t="str">
        <f>IF(Ecommerce_Sales[[#This Row],[Delivery_Time_Days]]&gt;7,"Delay",IF(Ecommerce_Sales[[#This Row],[Delivery_Time_Days]] = 0,"No delivery",IF(Ecommerce_Sales[[#This Row],[Delivery_Time_Days]]&lt;=7,"On-time")))</f>
        <v>On-time</v>
      </c>
      <c r="V270" s="7">
        <f>Ecommerce_Sales[[#This Row],[Profit]]/Ecommerce_Sales[[#This Row],[Total_Price]]</f>
        <v>0.39996328928046992</v>
      </c>
      <c r="W270" s="3">
        <v>2179</v>
      </c>
      <c r="X270" s="3"/>
    </row>
    <row r="271" spans="1:24" x14ac:dyDescent="0.25">
      <c r="A271" s="1" t="s">
        <v>2758</v>
      </c>
      <c r="B271" s="1" t="s">
        <v>246</v>
      </c>
      <c r="C271" s="1" t="s">
        <v>247</v>
      </c>
      <c r="D271" s="1" t="s">
        <v>2759</v>
      </c>
      <c r="E271" s="1" t="s">
        <v>1981</v>
      </c>
      <c r="F271" s="2">
        <v>44927</v>
      </c>
      <c r="G271" s="2">
        <v>45543</v>
      </c>
      <c r="H271" s="2" t="str">
        <f>TEXT(Ecommerce_Sales[[#This Row],[Order_Date]],"mmmm")</f>
        <v>September</v>
      </c>
      <c r="I271" s="2" t="str">
        <f>TEXT(Ecommerce_Sales[[#This Row],[Order_Date]],"yyyy")</f>
        <v>2024</v>
      </c>
      <c r="J271" s="2" t="str">
        <f>TEXT(Ecommerce_Sales[[#This Row],[Order_Date]],"mmmm")</f>
        <v>September</v>
      </c>
      <c r="K271" s="1" t="s">
        <v>1947</v>
      </c>
      <c r="L271" s="1" t="s">
        <v>2760</v>
      </c>
      <c r="M271" s="1" t="s">
        <v>1998</v>
      </c>
      <c r="N271" s="1" t="s">
        <v>1973</v>
      </c>
      <c r="O271" s="3">
        <v>690</v>
      </c>
      <c r="P271">
        <v>5</v>
      </c>
      <c r="Q271" s="3">
        <v>3448</v>
      </c>
      <c r="R271" s="1" t="s">
        <v>1951</v>
      </c>
      <c r="S271" s="3">
        <v>407</v>
      </c>
      <c r="T271">
        <v>3</v>
      </c>
      <c r="U271" t="str">
        <f>IF(Ecommerce_Sales[[#This Row],[Delivery_Time_Days]]&gt;7,"Delay",IF(Ecommerce_Sales[[#This Row],[Delivery_Time_Days]] = 0,"No delivery",IF(Ecommerce_Sales[[#This Row],[Delivery_Time_Days]]&lt;=7,"On-time")))</f>
        <v>On-time</v>
      </c>
      <c r="V271" s="7">
        <f>Ecommerce_Sales[[#This Row],[Profit]]/Ecommerce_Sales[[#This Row],[Total_Price]]</f>
        <v>0.29988399071925753</v>
      </c>
      <c r="W271" s="3">
        <v>1034</v>
      </c>
      <c r="X271" s="3"/>
    </row>
    <row r="272" spans="1:24" x14ac:dyDescent="0.25">
      <c r="A272" s="1" t="s">
        <v>2761</v>
      </c>
      <c r="B272" s="1" t="s">
        <v>430</v>
      </c>
      <c r="C272" s="1" t="s">
        <v>431</v>
      </c>
      <c r="D272" s="1" t="s">
        <v>2762</v>
      </c>
      <c r="E272" s="1" t="s">
        <v>1961</v>
      </c>
      <c r="F272" s="2">
        <v>45521</v>
      </c>
      <c r="G272" s="2">
        <v>44970</v>
      </c>
      <c r="H272" s="2" t="str">
        <f>TEXT(Ecommerce_Sales[[#This Row],[Order_Date]],"mmmm")</f>
        <v>February</v>
      </c>
      <c r="I272" s="2" t="str">
        <f>TEXT(Ecommerce_Sales[[#This Row],[Order_Date]],"yyyy")</f>
        <v>2023</v>
      </c>
      <c r="J272" s="2" t="str">
        <f>TEXT(Ecommerce_Sales[[#This Row],[Order_Date]],"mmmm")</f>
        <v>February</v>
      </c>
      <c r="K272" s="1" t="s">
        <v>1992</v>
      </c>
      <c r="L272" s="1" t="s">
        <v>2763</v>
      </c>
      <c r="M272" s="1" t="s">
        <v>2002</v>
      </c>
      <c r="N272" s="1" t="s">
        <v>1989</v>
      </c>
      <c r="O272" s="3">
        <v>167</v>
      </c>
      <c r="P272">
        <v>3</v>
      </c>
      <c r="Q272" s="3">
        <v>500</v>
      </c>
      <c r="R272" s="1" t="s">
        <v>1958</v>
      </c>
      <c r="S272" s="3">
        <v>27</v>
      </c>
      <c r="U272" t="str">
        <f>IF(Ecommerce_Sales[[#This Row],[Delivery_Time_Days]]&gt;7,"Delay",IF(Ecommerce_Sales[[#This Row],[Delivery_Time_Days]] = 0,"No delivery",IF(Ecommerce_Sales[[#This Row],[Delivery_Time_Days]]&lt;=7,"On-time")))</f>
        <v>No delivery</v>
      </c>
      <c r="V272" s="7">
        <f>Ecommerce_Sales[[#This Row],[Profit]]/Ecommerce_Sales[[#This Row],[Total_Price]]</f>
        <v>0.25</v>
      </c>
      <c r="W272" s="3">
        <v>125</v>
      </c>
      <c r="X272" s="3"/>
    </row>
    <row r="273" spans="1:24" x14ac:dyDescent="0.25">
      <c r="A273" s="1" t="s">
        <v>2764</v>
      </c>
      <c r="B273" s="1" t="s">
        <v>1213</v>
      </c>
      <c r="C273" s="1" t="s">
        <v>1214</v>
      </c>
      <c r="D273" s="1" t="s">
        <v>1991</v>
      </c>
      <c r="E273" s="1" t="s">
        <v>1966</v>
      </c>
      <c r="F273" s="2">
        <v>45337</v>
      </c>
      <c r="G273" s="2">
        <v>44935</v>
      </c>
      <c r="H273" s="2" t="str">
        <f>TEXT(Ecommerce_Sales[[#This Row],[Order_Date]],"mmmm")</f>
        <v>January</v>
      </c>
      <c r="I273" s="2" t="str">
        <f>TEXT(Ecommerce_Sales[[#This Row],[Order_Date]],"yyyy")</f>
        <v>2023</v>
      </c>
      <c r="J273" s="2" t="str">
        <f>TEXT(Ecommerce_Sales[[#This Row],[Order_Date]],"mmmm")</f>
        <v>January</v>
      </c>
      <c r="K273" s="1" t="s">
        <v>1986</v>
      </c>
      <c r="L273" s="1" t="s">
        <v>2765</v>
      </c>
      <c r="M273" s="1" t="s">
        <v>2104</v>
      </c>
      <c r="N273" s="1" t="s">
        <v>1978</v>
      </c>
      <c r="O273" s="3">
        <v>844</v>
      </c>
      <c r="P273">
        <v>1</v>
      </c>
      <c r="Q273" s="3">
        <v>844</v>
      </c>
      <c r="R273" s="1" t="s">
        <v>1958</v>
      </c>
      <c r="S273" s="3">
        <v>104</v>
      </c>
      <c r="U273" t="str">
        <f>IF(Ecommerce_Sales[[#This Row],[Delivery_Time_Days]]&gt;7,"Delay",IF(Ecommerce_Sales[[#This Row],[Delivery_Time_Days]] = 0,"No delivery",IF(Ecommerce_Sales[[#This Row],[Delivery_Time_Days]]&lt;=7,"On-time")))</f>
        <v>No delivery</v>
      </c>
      <c r="V273" s="7">
        <f>Ecommerce_Sales[[#This Row],[Profit]]/Ecommerce_Sales[[#This Row],[Total_Price]]</f>
        <v>0.34952606635071087</v>
      </c>
      <c r="W273" s="3">
        <v>295</v>
      </c>
      <c r="X273" s="3"/>
    </row>
    <row r="274" spans="1:24" x14ac:dyDescent="0.25">
      <c r="A274" s="1" t="s">
        <v>2766</v>
      </c>
      <c r="B274" s="1" t="s">
        <v>48</v>
      </c>
      <c r="C274" s="1" t="s">
        <v>49</v>
      </c>
      <c r="D274" s="1" t="s">
        <v>2767</v>
      </c>
      <c r="E274" s="1" t="s">
        <v>1966</v>
      </c>
      <c r="F274" s="2">
        <v>45036</v>
      </c>
      <c r="G274" s="2">
        <v>45229</v>
      </c>
      <c r="H274" s="2" t="str">
        <f>TEXT(Ecommerce_Sales[[#This Row],[Order_Date]],"mmmm")</f>
        <v>October</v>
      </c>
      <c r="I274" s="2" t="str">
        <f>TEXT(Ecommerce_Sales[[#This Row],[Order_Date]],"yyyy")</f>
        <v>2023</v>
      </c>
      <c r="J274" s="2" t="str">
        <f>TEXT(Ecommerce_Sales[[#This Row],[Order_Date]],"mmmm")</f>
        <v>October</v>
      </c>
      <c r="K274" s="1" t="s">
        <v>1947</v>
      </c>
      <c r="L274" s="1" t="s">
        <v>2768</v>
      </c>
      <c r="M274" s="1" t="s">
        <v>1977</v>
      </c>
      <c r="N274" s="1" t="s">
        <v>1978</v>
      </c>
      <c r="O274" s="3">
        <v>395</v>
      </c>
      <c r="P274">
        <v>3</v>
      </c>
      <c r="Q274" s="3">
        <v>1184</v>
      </c>
      <c r="R274" s="1" t="s">
        <v>2012</v>
      </c>
      <c r="S274" s="3">
        <v>172</v>
      </c>
      <c r="T274">
        <v>5</v>
      </c>
      <c r="U274" t="str">
        <f>IF(Ecommerce_Sales[[#This Row],[Delivery_Time_Days]]&gt;7,"Delay",IF(Ecommerce_Sales[[#This Row],[Delivery_Time_Days]] = 0,"No delivery",IF(Ecommerce_Sales[[#This Row],[Delivery_Time_Days]]&lt;=7,"On-time")))</f>
        <v>On-time</v>
      </c>
      <c r="V274" s="7">
        <f>Ecommerce_Sales[[#This Row],[Profit]]/Ecommerce_Sales[[#This Row],[Total_Price]]</f>
        <v>0.34966216216216217</v>
      </c>
      <c r="W274" s="3">
        <v>414</v>
      </c>
      <c r="X274" s="3"/>
    </row>
    <row r="275" spans="1:24" x14ac:dyDescent="0.25">
      <c r="A275" s="1" t="s">
        <v>2769</v>
      </c>
      <c r="B275" s="1" t="s">
        <v>881</v>
      </c>
      <c r="C275" s="1" t="s">
        <v>882</v>
      </c>
      <c r="D275" s="1" t="s">
        <v>2770</v>
      </c>
      <c r="E275" s="1" t="s">
        <v>1954</v>
      </c>
      <c r="F275" s="2">
        <v>45222</v>
      </c>
      <c r="G275" s="2">
        <v>45388</v>
      </c>
      <c r="H275" s="2" t="str">
        <f>TEXT(Ecommerce_Sales[[#This Row],[Order_Date]],"mmmm")</f>
        <v>April</v>
      </c>
      <c r="I275" s="2" t="str">
        <f>TEXT(Ecommerce_Sales[[#This Row],[Order_Date]],"yyyy")</f>
        <v>2024</v>
      </c>
      <c r="J275" s="2" t="str">
        <f>TEXT(Ecommerce_Sales[[#This Row],[Order_Date]],"mmmm")</f>
        <v>April</v>
      </c>
      <c r="K275" s="1" t="s">
        <v>1947</v>
      </c>
      <c r="L275" s="1" t="s">
        <v>2771</v>
      </c>
      <c r="M275" s="1" t="s">
        <v>2007</v>
      </c>
      <c r="N275" s="1" t="s">
        <v>1973</v>
      </c>
      <c r="O275" s="3">
        <v>824</v>
      </c>
      <c r="P275">
        <v>5</v>
      </c>
      <c r="Q275" s="3">
        <v>4118</v>
      </c>
      <c r="R275" s="1" t="s">
        <v>1958</v>
      </c>
      <c r="S275" s="3">
        <v>378</v>
      </c>
      <c r="T275">
        <v>7</v>
      </c>
      <c r="U275" t="str">
        <f>IF(Ecommerce_Sales[[#This Row],[Delivery_Time_Days]]&gt;7,"Delay",IF(Ecommerce_Sales[[#This Row],[Delivery_Time_Days]] = 0,"No delivery",IF(Ecommerce_Sales[[#This Row],[Delivery_Time_Days]]&lt;=7,"On-time")))</f>
        <v>On-time</v>
      </c>
      <c r="V275" s="7">
        <f>Ecommerce_Sales[[#This Row],[Profit]]/Ecommerce_Sales[[#This Row],[Total_Price]]</f>
        <v>0.29990286546867412</v>
      </c>
      <c r="W275" s="3">
        <v>1235</v>
      </c>
      <c r="X275" s="3"/>
    </row>
    <row r="276" spans="1:24" x14ac:dyDescent="0.25">
      <c r="A276" s="1" t="s">
        <v>2772</v>
      </c>
      <c r="B276" s="1" t="s">
        <v>1077</v>
      </c>
      <c r="C276" s="1" t="s">
        <v>1078</v>
      </c>
      <c r="D276" s="1" t="s">
        <v>2773</v>
      </c>
      <c r="E276" s="1" t="s">
        <v>1946</v>
      </c>
      <c r="F276" s="2">
        <v>45390</v>
      </c>
      <c r="G276" s="2">
        <v>45018</v>
      </c>
      <c r="H276" s="2" t="str">
        <f>TEXT(Ecommerce_Sales[[#This Row],[Order_Date]],"mmmm")</f>
        <v>April</v>
      </c>
      <c r="I276" s="2" t="str">
        <f>TEXT(Ecommerce_Sales[[#This Row],[Order_Date]],"yyyy")</f>
        <v>2023</v>
      </c>
      <c r="J276" s="2" t="str">
        <f>TEXT(Ecommerce_Sales[[#This Row],[Order_Date]],"mmmm")</f>
        <v>April</v>
      </c>
      <c r="K276" s="1" t="s">
        <v>1947</v>
      </c>
      <c r="L276" s="1" t="s">
        <v>2774</v>
      </c>
      <c r="M276" s="1" t="s">
        <v>1956</v>
      </c>
      <c r="N276" s="1" t="s">
        <v>1957</v>
      </c>
      <c r="O276" s="3">
        <v>809</v>
      </c>
      <c r="P276">
        <v>1</v>
      </c>
      <c r="Q276" s="3">
        <v>809</v>
      </c>
      <c r="R276" s="1" t="s">
        <v>1958</v>
      </c>
      <c r="S276" s="3">
        <v>43</v>
      </c>
      <c r="T276">
        <v>10</v>
      </c>
      <c r="U276" t="str">
        <f>IF(Ecommerce_Sales[[#This Row],[Delivery_Time_Days]]&gt;7,"Delay",IF(Ecommerce_Sales[[#This Row],[Delivery_Time_Days]] = 0,"No delivery",IF(Ecommerce_Sales[[#This Row],[Delivery_Time_Days]]&lt;=7,"On-time")))</f>
        <v>Delay</v>
      </c>
      <c r="V276" s="7">
        <f>Ecommerce_Sales[[#This Row],[Profit]]/Ecommerce_Sales[[#This Row],[Total_Price]]</f>
        <v>0.14956736711990112</v>
      </c>
      <c r="W276" s="3">
        <v>121</v>
      </c>
      <c r="X276" s="3"/>
    </row>
    <row r="277" spans="1:24" x14ac:dyDescent="0.25">
      <c r="A277" s="1" t="s">
        <v>2775</v>
      </c>
      <c r="B277" s="1" t="s">
        <v>1157</v>
      </c>
      <c r="C277" s="1" t="s">
        <v>1730</v>
      </c>
      <c r="D277" s="1" t="s">
        <v>2776</v>
      </c>
      <c r="E277" s="1" t="s">
        <v>1981</v>
      </c>
      <c r="F277" s="2">
        <v>44942</v>
      </c>
      <c r="G277" s="2">
        <v>45417</v>
      </c>
      <c r="H277" s="2" t="str">
        <f>TEXT(Ecommerce_Sales[[#This Row],[Order_Date]],"mmmm")</f>
        <v>May</v>
      </c>
      <c r="I277" s="2" t="str">
        <f>TEXT(Ecommerce_Sales[[#This Row],[Order_Date]],"yyyy")</f>
        <v>2024</v>
      </c>
      <c r="J277" s="2" t="str">
        <f>TEXT(Ecommerce_Sales[[#This Row],[Order_Date]],"mmmm")</f>
        <v>May</v>
      </c>
      <c r="K277" s="1" t="s">
        <v>1947</v>
      </c>
      <c r="L277" s="1" t="s">
        <v>2777</v>
      </c>
      <c r="M277" s="1" t="s">
        <v>1968</v>
      </c>
      <c r="N277" s="1" t="s">
        <v>1957</v>
      </c>
      <c r="O277" s="3">
        <v>401</v>
      </c>
      <c r="P277">
        <v>1</v>
      </c>
      <c r="Q277" s="3">
        <v>401</v>
      </c>
      <c r="R277" s="1" t="s">
        <v>1951</v>
      </c>
      <c r="S277" s="3">
        <v>29</v>
      </c>
      <c r="T277">
        <v>5</v>
      </c>
      <c r="U277" t="str">
        <f>IF(Ecommerce_Sales[[#This Row],[Delivery_Time_Days]]&gt;7,"Delay",IF(Ecommerce_Sales[[#This Row],[Delivery_Time_Days]] = 0,"No delivery",IF(Ecommerce_Sales[[#This Row],[Delivery_Time_Days]]&lt;=7,"On-time")))</f>
        <v>On-time</v>
      </c>
      <c r="V277" s="7">
        <f>Ecommerce_Sales[[#This Row],[Profit]]/Ecommerce_Sales[[#This Row],[Total_Price]]</f>
        <v>0.14962593516209477</v>
      </c>
      <c r="W277" s="3">
        <v>60</v>
      </c>
      <c r="X277" s="3"/>
    </row>
    <row r="278" spans="1:24" x14ac:dyDescent="0.25">
      <c r="A278" s="1" t="s">
        <v>2778</v>
      </c>
      <c r="B278" s="1" t="s">
        <v>1163</v>
      </c>
      <c r="C278" s="1" t="s">
        <v>1246</v>
      </c>
      <c r="D278" s="1" t="s">
        <v>2779</v>
      </c>
      <c r="E278" s="1" t="s">
        <v>1966</v>
      </c>
      <c r="F278" s="2">
        <v>45076</v>
      </c>
      <c r="G278" s="2">
        <v>45402</v>
      </c>
      <c r="H278" s="2" t="str">
        <f>TEXT(Ecommerce_Sales[[#This Row],[Order_Date]],"mmmm")</f>
        <v>April</v>
      </c>
      <c r="I278" s="2" t="str">
        <f>TEXT(Ecommerce_Sales[[#This Row],[Order_Date]],"yyyy")</f>
        <v>2024</v>
      </c>
      <c r="J278" s="2" t="str">
        <f>TEXT(Ecommerce_Sales[[#This Row],[Order_Date]],"mmmm")</f>
        <v>April</v>
      </c>
      <c r="K278" s="1" t="s">
        <v>1947</v>
      </c>
      <c r="L278" s="1" t="s">
        <v>2780</v>
      </c>
      <c r="M278" s="1" t="s">
        <v>1972</v>
      </c>
      <c r="N278" s="1" t="s">
        <v>1973</v>
      </c>
      <c r="O278" s="3">
        <v>890</v>
      </c>
      <c r="P278">
        <v>5</v>
      </c>
      <c r="Q278" s="3">
        <v>4451</v>
      </c>
      <c r="R278" s="1" t="s">
        <v>1958</v>
      </c>
      <c r="S278" s="3">
        <v>363</v>
      </c>
      <c r="T278">
        <v>10</v>
      </c>
      <c r="U278" t="str">
        <f>IF(Ecommerce_Sales[[#This Row],[Delivery_Time_Days]]&gt;7,"Delay",IF(Ecommerce_Sales[[#This Row],[Delivery_Time_Days]] = 0,"No delivery",IF(Ecommerce_Sales[[#This Row],[Delivery_Time_Days]]&lt;=7,"On-time")))</f>
        <v>Delay</v>
      </c>
      <c r="V278" s="7">
        <f>Ecommerce_Sales[[#This Row],[Profit]]/Ecommerce_Sales[[#This Row],[Total_Price]]</f>
        <v>0.29993259941586159</v>
      </c>
      <c r="W278" s="3">
        <v>1335</v>
      </c>
      <c r="X278" s="3"/>
    </row>
    <row r="279" spans="1:24" x14ac:dyDescent="0.25">
      <c r="A279" s="1" t="s">
        <v>2781</v>
      </c>
      <c r="B279" s="1" t="s">
        <v>1395</v>
      </c>
      <c r="C279" s="1" t="s">
        <v>1396</v>
      </c>
      <c r="D279" s="1" t="s">
        <v>2782</v>
      </c>
      <c r="E279" s="1" t="s">
        <v>1996</v>
      </c>
      <c r="F279" s="2">
        <v>45491</v>
      </c>
      <c r="G279" s="2">
        <v>45390</v>
      </c>
      <c r="H279" s="2" t="str">
        <f>TEXT(Ecommerce_Sales[[#This Row],[Order_Date]],"mmmm")</f>
        <v>April</v>
      </c>
      <c r="I279" s="2" t="str">
        <f>TEXT(Ecommerce_Sales[[#This Row],[Order_Date]],"yyyy")</f>
        <v>2024</v>
      </c>
      <c r="J279" s="2" t="str">
        <f>TEXT(Ecommerce_Sales[[#This Row],[Order_Date]],"mmmm")</f>
        <v>April</v>
      </c>
      <c r="K279" s="1" t="s">
        <v>1947</v>
      </c>
      <c r="L279" s="1" t="s">
        <v>2783</v>
      </c>
      <c r="M279" s="1" t="s">
        <v>1983</v>
      </c>
      <c r="N279" s="1" t="s">
        <v>1950</v>
      </c>
      <c r="O279" s="3">
        <v>532</v>
      </c>
      <c r="P279">
        <v>3</v>
      </c>
      <c r="Q279" s="3">
        <v>1595</v>
      </c>
      <c r="R279" s="1" t="s">
        <v>2008</v>
      </c>
      <c r="S279" s="3">
        <v>178</v>
      </c>
      <c r="T279">
        <v>10</v>
      </c>
      <c r="U279" t="str">
        <f>IF(Ecommerce_Sales[[#This Row],[Delivery_Time_Days]]&gt;7,"Delay",IF(Ecommerce_Sales[[#This Row],[Delivery_Time_Days]] = 0,"No delivery",IF(Ecommerce_Sales[[#This Row],[Delivery_Time_Days]]&lt;=7,"On-time")))</f>
        <v>Delay</v>
      </c>
      <c r="V279" s="7">
        <f>Ecommerce_Sales[[#This Row],[Profit]]/Ecommerce_Sales[[#This Row],[Total_Price]]</f>
        <v>0.4</v>
      </c>
      <c r="W279" s="3">
        <v>638</v>
      </c>
      <c r="X279" s="3"/>
    </row>
    <row r="280" spans="1:24" x14ac:dyDescent="0.25">
      <c r="A280" s="1" t="s">
        <v>2784</v>
      </c>
      <c r="B280" s="1" t="s">
        <v>458</v>
      </c>
      <c r="C280" s="1" t="s">
        <v>459</v>
      </c>
      <c r="D280" s="1" t="s">
        <v>2099</v>
      </c>
      <c r="E280" s="1" t="s">
        <v>1946</v>
      </c>
      <c r="F280" s="2">
        <v>45619</v>
      </c>
      <c r="G280" s="2">
        <v>45002</v>
      </c>
      <c r="H280" s="2" t="str">
        <f>TEXT(Ecommerce_Sales[[#This Row],[Order_Date]],"mmmm")</f>
        <v>March</v>
      </c>
      <c r="I280" s="2" t="str">
        <f>TEXT(Ecommerce_Sales[[#This Row],[Order_Date]],"yyyy")</f>
        <v>2023</v>
      </c>
      <c r="J280" s="2" t="str">
        <f>TEXT(Ecommerce_Sales[[#This Row],[Order_Date]],"mmmm")</f>
        <v>March</v>
      </c>
      <c r="K280" s="1" t="s">
        <v>1947</v>
      </c>
      <c r="L280" s="1" t="s">
        <v>2785</v>
      </c>
      <c r="M280" s="1" t="s">
        <v>2079</v>
      </c>
      <c r="N280" s="1" t="s">
        <v>1973</v>
      </c>
      <c r="O280" s="3">
        <v>210</v>
      </c>
      <c r="P280">
        <v>5</v>
      </c>
      <c r="Q280" s="3">
        <v>1048</v>
      </c>
      <c r="R280" s="1" t="s">
        <v>1958</v>
      </c>
      <c r="S280" s="3">
        <v>152</v>
      </c>
      <c r="T280">
        <v>2</v>
      </c>
      <c r="U280" t="str">
        <f>IF(Ecommerce_Sales[[#This Row],[Delivery_Time_Days]]&gt;7,"Delay",IF(Ecommerce_Sales[[#This Row],[Delivery_Time_Days]] = 0,"No delivery",IF(Ecommerce_Sales[[#This Row],[Delivery_Time_Days]]&lt;=7,"On-time")))</f>
        <v>On-time</v>
      </c>
      <c r="V280" s="7">
        <f>Ecommerce_Sales[[#This Row],[Profit]]/Ecommerce_Sales[[#This Row],[Total_Price]]</f>
        <v>0.29961832061068705</v>
      </c>
      <c r="W280" s="3">
        <v>314</v>
      </c>
      <c r="X280" s="3"/>
    </row>
    <row r="281" spans="1:24" x14ac:dyDescent="0.25">
      <c r="A281" s="1" t="s">
        <v>2786</v>
      </c>
      <c r="B281" s="1" t="s">
        <v>44</v>
      </c>
      <c r="C281" s="1" t="s">
        <v>45</v>
      </c>
      <c r="D281" s="1" t="s">
        <v>2787</v>
      </c>
      <c r="E281" s="1" t="s">
        <v>1961</v>
      </c>
      <c r="F281" s="2">
        <v>45088</v>
      </c>
      <c r="G281" s="2">
        <v>45637</v>
      </c>
      <c r="H281" s="2" t="str">
        <f>TEXT(Ecommerce_Sales[[#This Row],[Order_Date]],"mmmm")</f>
        <v>December</v>
      </c>
      <c r="I281" s="2" t="str">
        <f>TEXT(Ecommerce_Sales[[#This Row],[Order_Date]],"yyyy")</f>
        <v>2024</v>
      </c>
      <c r="J281" s="2" t="str">
        <f>TEXT(Ecommerce_Sales[[#This Row],[Order_Date]],"mmmm")</f>
        <v>December</v>
      </c>
      <c r="K281" s="1" t="s">
        <v>1947</v>
      </c>
      <c r="L281" s="1" t="s">
        <v>2788</v>
      </c>
      <c r="M281" s="1" t="s">
        <v>2007</v>
      </c>
      <c r="N281" s="1" t="s">
        <v>1973</v>
      </c>
      <c r="O281" s="3">
        <v>1487</v>
      </c>
      <c r="P281">
        <v>8</v>
      </c>
      <c r="Q281" s="3">
        <v>11897</v>
      </c>
      <c r="R281" s="1" t="s">
        <v>1951</v>
      </c>
      <c r="S281" s="3">
        <v>1355</v>
      </c>
      <c r="T281">
        <v>10</v>
      </c>
      <c r="U281" t="str">
        <f>IF(Ecommerce_Sales[[#This Row],[Delivery_Time_Days]]&gt;7,"Delay",IF(Ecommerce_Sales[[#This Row],[Delivery_Time_Days]] = 0,"No delivery",IF(Ecommerce_Sales[[#This Row],[Delivery_Time_Days]]&lt;=7,"On-time")))</f>
        <v>Delay</v>
      </c>
      <c r="V281" s="7">
        <f>Ecommerce_Sales[[#This Row],[Profit]]/Ecommerce_Sales[[#This Row],[Total_Price]]</f>
        <v>0.29999159451962681</v>
      </c>
      <c r="W281" s="3">
        <v>3569</v>
      </c>
      <c r="X281" s="3"/>
    </row>
    <row r="282" spans="1:24" x14ac:dyDescent="0.25">
      <c r="A282" s="1" t="s">
        <v>2789</v>
      </c>
      <c r="B282" s="1" t="s">
        <v>958</v>
      </c>
      <c r="C282" s="1" t="s">
        <v>959</v>
      </c>
      <c r="D282" s="1" t="s">
        <v>2245</v>
      </c>
      <c r="E282" s="1" t="s">
        <v>2005</v>
      </c>
      <c r="F282" s="2">
        <v>45045</v>
      </c>
      <c r="G282" s="2">
        <v>45068</v>
      </c>
      <c r="H282" s="2" t="str">
        <f>TEXT(Ecommerce_Sales[[#This Row],[Order_Date]],"mmmm")</f>
        <v>May</v>
      </c>
      <c r="I282" s="2" t="str">
        <f>TEXT(Ecommerce_Sales[[#This Row],[Order_Date]],"yyyy")</f>
        <v>2023</v>
      </c>
      <c r="J282" s="2" t="str">
        <f>TEXT(Ecommerce_Sales[[#This Row],[Order_Date]],"mmmm")</f>
        <v>May</v>
      </c>
      <c r="K282" s="1" t="s">
        <v>1986</v>
      </c>
      <c r="L282" s="1" t="s">
        <v>2790</v>
      </c>
      <c r="M282" s="1" t="s">
        <v>1983</v>
      </c>
      <c r="N282" s="1" t="s">
        <v>1950</v>
      </c>
      <c r="O282" s="3">
        <v>83</v>
      </c>
      <c r="P282">
        <v>3</v>
      </c>
      <c r="Q282" s="3">
        <v>249</v>
      </c>
      <c r="R282" s="1" t="s">
        <v>2008</v>
      </c>
      <c r="S282" s="3">
        <v>21</v>
      </c>
      <c r="U282" t="str">
        <f>IF(Ecommerce_Sales[[#This Row],[Delivery_Time_Days]]&gt;7,"Delay",IF(Ecommerce_Sales[[#This Row],[Delivery_Time_Days]] = 0,"No delivery",IF(Ecommerce_Sales[[#This Row],[Delivery_Time_Days]]&lt;=7,"On-time")))</f>
        <v>No delivery</v>
      </c>
      <c r="V282" s="7">
        <f>Ecommerce_Sales[[#This Row],[Profit]]/Ecommerce_Sales[[#This Row],[Total_Price]]</f>
        <v>0.40160642570281124</v>
      </c>
      <c r="W282" s="3">
        <v>100</v>
      </c>
      <c r="X282" s="3"/>
    </row>
    <row r="283" spans="1:24" x14ac:dyDescent="0.25">
      <c r="A283" s="1" t="s">
        <v>2791</v>
      </c>
      <c r="B283" s="1" t="s">
        <v>370</v>
      </c>
      <c r="C283" s="1" t="s">
        <v>371</v>
      </c>
      <c r="D283" s="1" t="s">
        <v>2792</v>
      </c>
      <c r="E283" s="1" t="s">
        <v>1996</v>
      </c>
      <c r="F283" s="2">
        <v>45270</v>
      </c>
      <c r="G283" s="2">
        <v>45592</v>
      </c>
      <c r="H283" s="2" t="str">
        <f>TEXT(Ecommerce_Sales[[#This Row],[Order_Date]],"mmmm")</f>
        <v>October</v>
      </c>
      <c r="I283" s="2" t="str">
        <f>TEXT(Ecommerce_Sales[[#This Row],[Order_Date]],"yyyy")</f>
        <v>2024</v>
      </c>
      <c r="J283" s="2" t="str">
        <f>TEXT(Ecommerce_Sales[[#This Row],[Order_Date]],"mmmm")</f>
        <v>October</v>
      </c>
      <c r="K283" s="1" t="s">
        <v>1947</v>
      </c>
      <c r="L283" s="1" t="s">
        <v>1982</v>
      </c>
      <c r="M283" s="1" t="s">
        <v>2058</v>
      </c>
      <c r="N283" s="1" t="s">
        <v>1950</v>
      </c>
      <c r="O283" s="3">
        <v>469</v>
      </c>
      <c r="P283">
        <v>3</v>
      </c>
      <c r="Q283" s="3">
        <v>1407</v>
      </c>
      <c r="R283" s="1" t="s">
        <v>1958</v>
      </c>
      <c r="S283" s="3">
        <v>87</v>
      </c>
      <c r="T283">
        <v>3</v>
      </c>
      <c r="U283" t="str">
        <f>IF(Ecommerce_Sales[[#This Row],[Delivery_Time_Days]]&gt;7,"Delay",IF(Ecommerce_Sales[[#This Row],[Delivery_Time_Days]] = 0,"No delivery",IF(Ecommerce_Sales[[#This Row],[Delivery_Time_Days]]&lt;=7,"On-time")))</f>
        <v>On-time</v>
      </c>
      <c r="V283" s="7">
        <f>Ecommerce_Sales[[#This Row],[Profit]]/Ecommerce_Sales[[#This Row],[Total_Price]]</f>
        <v>0.40014214641080315</v>
      </c>
      <c r="W283" s="3">
        <v>563</v>
      </c>
      <c r="X283" s="3"/>
    </row>
    <row r="284" spans="1:24" x14ac:dyDescent="0.25">
      <c r="A284" s="1" t="s">
        <v>2793</v>
      </c>
      <c r="B284" s="1" t="s">
        <v>478</v>
      </c>
      <c r="C284" s="1" t="s">
        <v>479</v>
      </c>
      <c r="D284" s="1" t="s">
        <v>2794</v>
      </c>
      <c r="E284" s="1" t="s">
        <v>1946</v>
      </c>
      <c r="F284" s="2">
        <v>45264</v>
      </c>
      <c r="G284" s="2">
        <v>45261</v>
      </c>
      <c r="H284" s="2" t="str">
        <f>TEXT(Ecommerce_Sales[[#This Row],[Order_Date]],"mmmm")</f>
        <v>December</v>
      </c>
      <c r="I284" s="2" t="str">
        <f>TEXT(Ecommerce_Sales[[#This Row],[Order_Date]],"yyyy")</f>
        <v>2023</v>
      </c>
      <c r="J284" s="2" t="str">
        <f>TEXT(Ecommerce_Sales[[#This Row],[Order_Date]],"mmmm")</f>
        <v>December</v>
      </c>
      <c r="K284" s="1" t="s">
        <v>1947</v>
      </c>
      <c r="L284" s="1" t="s">
        <v>2795</v>
      </c>
      <c r="M284" s="1" t="s">
        <v>2054</v>
      </c>
      <c r="N284" s="1" t="s">
        <v>1957</v>
      </c>
      <c r="O284" s="3">
        <v>1910</v>
      </c>
      <c r="P284">
        <v>2</v>
      </c>
      <c r="Q284" s="3">
        <v>3820</v>
      </c>
      <c r="R284" s="1" t="s">
        <v>1951</v>
      </c>
      <c r="S284" s="3">
        <v>546</v>
      </c>
      <c r="T284">
        <v>10</v>
      </c>
      <c r="U284" t="str">
        <f>IF(Ecommerce_Sales[[#This Row],[Delivery_Time_Days]]&gt;7,"Delay",IF(Ecommerce_Sales[[#This Row],[Delivery_Time_Days]] = 0,"No delivery",IF(Ecommerce_Sales[[#This Row],[Delivery_Time_Days]]&lt;=7,"On-time")))</f>
        <v>Delay</v>
      </c>
      <c r="V284" s="7">
        <f>Ecommerce_Sales[[#This Row],[Profit]]/Ecommerce_Sales[[#This Row],[Total_Price]]</f>
        <v>0.15</v>
      </c>
      <c r="W284" s="3">
        <v>573</v>
      </c>
      <c r="X284" s="3"/>
    </row>
    <row r="285" spans="1:24" x14ac:dyDescent="0.25">
      <c r="A285" s="1" t="s">
        <v>2796</v>
      </c>
      <c r="B285" s="1" t="s">
        <v>1545</v>
      </c>
      <c r="C285" s="1" t="s">
        <v>1546</v>
      </c>
      <c r="D285" s="1" t="s">
        <v>2797</v>
      </c>
      <c r="E285" s="1" t="s">
        <v>1946</v>
      </c>
      <c r="F285" s="2">
        <v>45232</v>
      </c>
      <c r="G285" s="2">
        <v>45134</v>
      </c>
      <c r="H285" s="2" t="str">
        <f>TEXT(Ecommerce_Sales[[#This Row],[Order_Date]],"mmmm")</f>
        <v>July</v>
      </c>
      <c r="I285" s="2" t="str">
        <f>TEXT(Ecommerce_Sales[[#This Row],[Order_Date]],"yyyy")</f>
        <v>2023</v>
      </c>
      <c r="J285" s="2" t="str">
        <f>TEXT(Ecommerce_Sales[[#This Row],[Order_Date]],"mmmm")</f>
        <v>July</v>
      </c>
      <c r="K285" s="1" t="s">
        <v>1947</v>
      </c>
      <c r="L285" s="1" t="s">
        <v>2798</v>
      </c>
      <c r="M285" s="1" t="s">
        <v>1983</v>
      </c>
      <c r="N285" s="1" t="s">
        <v>1950</v>
      </c>
      <c r="O285" s="3">
        <v>374</v>
      </c>
      <c r="P285">
        <v>3</v>
      </c>
      <c r="Q285" s="3">
        <v>1123</v>
      </c>
      <c r="R285" s="1" t="s">
        <v>2016</v>
      </c>
      <c r="S285" s="3">
        <v>167</v>
      </c>
      <c r="T285">
        <v>10</v>
      </c>
      <c r="U285" t="str">
        <f>IF(Ecommerce_Sales[[#This Row],[Delivery_Time_Days]]&gt;7,"Delay",IF(Ecommerce_Sales[[#This Row],[Delivery_Time_Days]] = 0,"No delivery",IF(Ecommerce_Sales[[#This Row],[Delivery_Time_Days]]&lt;=7,"On-time")))</f>
        <v>Delay</v>
      </c>
      <c r="V285" s="7">
        <f>Ecommerce_Sales[[#This Row],[Profit]]/Ecommerce_Sales[[#This Row],[Total_Price]]</f>
        <v>0.39982190560997327</v>
      </c>
      <c r="W285" s="3">
        <v>449</v>
      </c>
      <c r="X285" s="3"/>
    </row>
    <row r="286" spans="1:24" x14ac:dyDescent="0.25">
      <c r="A286" s="1" t="s">
        <v>2799</v>
      </c>
      <c r="B286" s="1" t="s">
        <v>40</v>
      </c>
      <c r="C286" s="1" t="s">
        <v>41</v>
      </c>
      <c r="D286" s="1" t="s">
        <v>2800</v>
      </c>
      <c r="E286" s="1" t="s">
        <v>1954</v>
      </c>
      <c r="F286" s="2">
        <v>45493</v>
      </c>
      <c r="G286" s="2">
        <v>45183</v>
      </c>
      <c r="H286" s="2" t="str">
        <f>TEXT(Ecommerce_Sales[[#This Row],[Order_Date]],"mmmm")</f>
        <v>September</v>
      </c>
      <c r="I286" s="2" t="str">
        <f>TEXT(Ecommerce_Sales[[#This Row],[Order_Date]],"yyyy")</f>
        <v>2023</v>
      </c>
      <c r="J286" s="2" t="str">
        <f>TEXT(Ecommerce_Sales[[#This Row],[Order_Date]],"mmmm")</f>
        <v>September</v>
      </c>
      <c r="K286" s="1" t="s">
        <v>1947</v>
      </c>
      <c r="L286" s="1" t="s">
        <v>2801</v>
      </c>
      <c r="M286" s="1" t="s">
        <v>2058</v>
      </c>
      <c r="N286" s="1" t="s">
        <v>1950</v>
      </c>
      <c r="O286" s="3">
        <v>168</v>
      </c>
      <c r="P286">
        <v>5</v>
      </c>
      <c r="Q286" s="3">
        <v>842</v>
      </c>
      <c r="R286" s="1" t="s">
        <v>2012</v>
      </c>
      <c r="S286" s="3">
        <v>107</v>
      </c>
      <c r="T286">
        <v>5</v>
      </c>
      <c r="U286" t="str">
        <f>IF(Ecommerce_Sales[[#This Row],[Delivery_Time_Days]]&gt;7,"Delay",IF(Ecommerce_Sales[[#This Row],[Delivery_Time_Days]] = 0,"No delivery",IF(Ecommerce_Sales[[#This Row],[Delivery_Time_Days]]&lt;=7,"On-time")))</f>
        <v>On-time</v>
      </c>
      <c r="V286" s="7">
        <f>Ecommerce_Sales[[#This Row],[Profit]]/Ecommerce_Sales[[#This Row],[Total_Price]]</f>
        <v>0.4002375296912114</v>
      </c>
      <c r="W286" s="3">
        <v>337</v>
      </c>
      <c r="X286" s="3"/>
    </row>
    <row r="287" spans="1:24" x14ac:dyDescent="0.25">
      <c r="A287" s="1" t="s">
        <v>2802</v>
      </c>
      <c r="B287" s="1" t="s">
        <v>726</v>
      </c>
      <c r="C287" s="1" t="s">
        <v>727</v>
      </c>
      <c r="D287" s="1" t="s">
        <v>2803</v>
      </c>
      <c r="E287" s="1" t="s">
        <v>1966</v>
      </c>
      <c r="F287" s="2">
        <v>45179</v>
      </c>
      <c r="G287" s="2">
        <v>45383</v>
      </c>
      <c r="H287" s="2" t="str">
        <f>TEXT(Ecommerce_Sales[[#This Row],[Order_Date]],"mmmm")</f>
        <v>April</v>
      </c>
      <c r="I287" s="2" t="str">
        <f>TEXT(Ecommerce_Sales[[#This Row],[Order_Date]],"yyyy")</f>
        <v>2024</v>
      </c>
      <c r="J287" s="2" t="str">
        <f>TEXT(Ecommerce_Sales[[#This Row],[Order_Date]],"mmmm")</f>
        <v>April</v>
      </c>
      <c r="K287" s="1" t="s">
        <v>1947</v>
      </c>
      <c r="L287" s="1" t="s">
        <v>2804</v>
      </c>
      <c r="M287" s="1" t="s">
        <v>2043</v>
      </c>
      <c r="N287" s="1" t="s">
        <v>1989</v>
      </c>
      <c r="O287" s="3">
        <v>305</v>
      </c>
      <c r="P287">
        <v>2</v>
      </c>
      <c r="Q287" s="3">
        <v>611</v>
      </c>
      <c r="R287" s="1" t="s">
        <v>1958</v>
      </c>
      <c r="S287" s="3">
        <v>38</v>
      </c>
      <c r="T287">
        <v>10</v>
      </c>
      <c r="U287" t="str">
        <f>IF(Ecommerce_Sales[[#This Row],[Delivery_Time_Days]]&gt;7,"Delay",IF(Ecommerce_Sales[[#This Row],[Delivery_Time_Days]] = 0,"No delivery",IF(Ecommerce_Sales[[#This Row],[Delivery_Time_Days]]&lt;=7,"On-time")))</f>
        <v>Delay</v>
      </c>
      <c r="V287" s="7">
        <f>Ecommerce_Sales[[#This Row],[Profit]]/Ecommerce_Sales[[#This Row],[Total_Price]]</f>
        <v>0.25040916530278234</v>
      </c>
      <c r="W287" s="3">
        <v>153</v>
      </c>
      <c r="X287" s="3"/>
    </row>
    <row r="288" spans="1:24" x14ac:dyDescent="0.25">
      <c r="A288" s="1" t="s">
        <v>2805</v>
      </c>
      <c r="B288" s="1" t="s">
        <v>238</v>
      </c>
      <c r="C288" s="1" t="s">
        <v>239</v>
      </c>
      <c r="D288" s="1" t="s">
        <v>2063</v>
      </c>
      <c r="E288" s="1" t="s">
        <v>1981</v>
      </c>
      <c r="F288" s="2">
        <v>45599</v>
      </c>
      <c r="G288" s="2">
        <v>45156</v>
      </c>
      <c r="H288" s="2" t="str">
        <f>TEXT(Ecommerce_Sales[[#This Row],[Order_Date]],"mmmm")</f>
        <v>August</v>
      </c>
      <c r="I288" s="2" t="str">
        <f>TEXT(Ecommerce_Sales[[#This Row],[Order_Date]],"yyyy")</f>
        <v>2023</v>
      </c>
      <c r="J288" s="2" t="str">
        <f>TEXT(Ecommerce_Sales[[#This Row],[Order_Date]],"mmmm")</f>
        <v>August</v>
      </c>
      <c r="K288" s="1" t="s">
        <v>1986</v>
      </c>
      <c r="L288" s="1" t="s">
        <v>2806</v>
      </c>
      <c r="M288" s="1" t="s">
        <v>2007</v>
      </c>
      <c r="N288" s="1" t="s">
        <v>1973</v>
      </c>
      <c r="O288" s="3">
        <v>880</v>
      </c>
      <c r="P288">
        <v>6</v>
      </c>
      <c r="Q288" s="3">
        <v>5282</v>
      </c>
      <c r="R288" s="1" t="s">
        <v>1958</v>
      </c>
      <c r="S288" s="3">
        <v>416</v>
      </c>
      <c r="U288" t="str">
        <f>IF(Ecommerce_Sales[[#This Row],[Delivery_Time_Days]]&gt;7,"Delay",IF(Ecommerce_Sales[[#This Row],[Delivery_Time_Days]] = 0,"No delivery",IF(Ecommerce_Sales[[#This Row],[Delivery_Time_Days]]&lt;=7,"On-time")))</f>
        <v>No delivery</v>
      </c>
      <c r="V288" s="7">
        <f>Ecommerce_Sales[[#This Row],[Profit]]/Ecommerce_Sales[[#This Row],[Total_Price]]</f>
        <v>0.30007572889057177</v>
      </c>
      <c r="W288" s="3">
        <v>1585</v>
      </c>
      <c r="X288" s="3"/>
    </row>
    <row r="289" spans="1:24" x14ac:dyDescent="0.25">
      <c r="A289" s="1" t="s">
        <v>2807</v>
      </c>
      <c r="B289" s="1" t="s">
        <v>600</v>
      </c>
      <c r="C289" s="1" t="s">
        <v>601</v>
      </c>
      <c r="D289" s="1" t="s">
        <v>2756</v>
      </c>
      <c r="E289" s="1" t="s">
        <v>1954</v>
      </c>
      <c r="F289" s="2">
        <v>45218</v>
      </c>
      <c r="G289" s="2">
        <v>45290</v>
      </c>
      <c r="H289" s="2" t="str">
        <f>TEXT(Ecommerce_Sales[[#This Row],[Order_Date]],"mmmm")</f>
        <v>December</v>
      </c>
      <c r="I289" s="2" t="str">
        <f>TEXT(Ecommerce_Sales[[#This Row],[Order_Date]],"yyyy")</f>
        <v>2023</v>
      </c>
      <c r="J289" s="2" t="str">
        <f>TEXT(Ecommerce_Sales[[#This Row],[Order_Date]],"mmmm")</f>
        <v>December</v>
      </c>
      <c r="K289" s="1" t="s">
        <v>1947</v>
      </c>
      <c r="L289" s="1" t="s">
        <v>2808</v>
      </c>
      <c r="M289" s="1" t="s">
        <v>2002</v>
      </c>
      <c r="N289" s="1" t="s">
        <v>1989</v>
      </c>
      <c r="O289" s="3">
        <v>1029</v>
      </c>
      <c r="P289">
        <v>2</v>
      </c>
      <c r="Q289" s="3">
        <v>2059</v>
      </c>
      <c r="R289" s="1" t="s">
        <v>1958</v>
      </c>
      <c r="S289" s="3">
        <v>226</v>
      </c>
      <c r="T289">
        <v>9</v>
      </c>
      <c r="U289" t="str">
        <f>IF(Ecommerce_Sales[[#This Row],[Delivery_Time_Days]]&gt;7,"Delay",IF(Ecommerce_Sales[[#This Row],[Delivery_Time_Days]] = 0,"No delivery",IF(Ecommerce_Sales[[#This Row],[Delivery_Time_Days]]&lt;=7,"On-time")))</f>
        <v>Delay</v>
      </c>
      <c r="V289" s="7">
        <f>Ecommerce_Sales[[#This Row],[Profit]]/Ecommerce_Sales[[#This Row],[Total_Price]]</f>
        <v>0.25012141816415734</v>
      </c>
      <c r="W289" s="3">
        <v>515</v>
      </c>
      <c r="X289" s="3"/>
    </row>
    <row r="290" spans="1:24" x14ac:dyDescent="0.25">
      <c r="A290" s="1" t="s">
        <v>2809</v>
      </c>
      <c r="B290" s="1" t="s">
        <v>42</v>
      </c>
      <c r="C290" s="1" t="s">
        <v>43</v>
      </c>
      <c r="D290" s="1" t="s">
        <v>2810</v>
      </c>
      <c r="E290" s="1" t="s">
        <v>1946</v>
      </c>
      <c r="F290" s="2">
        <v>45184</v>
      </c>
      <c r="G290" s="2">
        <v>45628</v>
      </c>
      <c r="H290" s="2" t="str">
        <f>TEXT(Ecommerce_Sales[[#This Row],[Order_Date]],"mmmm")</f>
        <v>December</v>
      </c>
      <c r="I290" s="2" t="str">
        <f>TEXT(Ecommerce_Sales[[#This Row],[Order_Date]],"yyyy")</f>
        <v>2024</v>
      </c>
      <c r="J290" s="2" t="str">
        <f>TEXT(Ecommerce_Sales[[#This Row],[Order_Date]],"mmmm")</f>
        <v>December</v>
      </c>
      <c r="K290" s="1" t="s">
        <v>1947</v>
      </c>
      <c r="L290" s="1" t="s">
        <v>2811</v>
      </c>
      <c r="M290" s="1" t="s">
        <v>1998</v>
      </c>
      <c r="N290" s="1" t="s">
        <v>1973</v>
      </c>
      <c r="O290" s="3">
        <v>1336</v>
      </c>
      <c r="P290">
        <v>6</v>
      </c>
      <c r="Q290" s="3">
        <v>8014</v>
      </c>
      <c r="R290" s="1" t="s">
        <v>1958</v>
      </c>
      <c r="S290" s="3">
        <v>875</v>
      </c>
      <c r="T290">
        <v>9</v>
      </c>
      <c r="U290" t="str">
        <f>IF(Ecommerce_Sales[[#This Row],[Delivery_Time_Days]]&gt;7,"Delay",IF(Ecommerce_Sales[[#This Row],[Delivery_Time_Days]] = 0,"No delivery",IF(Ecommerce_Sales[[#This Row],[Delivery_Time_Days]]&lt;=7,"On-time")))</f>
        <v>Delay</v>
      </c>
      <c r="V290" s="7">
        <f>Ecommerce_Sales[[#This Row],[Profit]]/Ecommerce_Sales[[#This Row],[Total_Price]]</f>
        <v>0.29997504367357125</v>
      </c>
      <c r="W290" s="3">
        <v>2404</v>
      </c>
      <c r="X290" s="3"/>
    </row>
    <row r="291" spans="1:24" x14ac:dyDescent="0.25">
      <c r="A291" s="1" t="s">
        <v>2812</v>
      </c>
      <c r="B291" s="1" t="s">
        <v>1081</v>
      </c>
      <c r="C291" s="1" t="s">
        <v>1082</v>
      </c>
      <c r="D291" s="1" t="s">
        <v>2813</v>
      </c>
      <c r="E291" s="1" t="s">
        <v>1966</v>
      </c>
      <c r="F291" s="2">
        <v>45475</v>
      </c>
      <c r="G291" s="2">
        <v>45581</v>
      </c>
      <c r="H291" s="2" t="str">
        <f>TEXT(Ecommerce_Sales[[#This Row],[Order_Date]],"mmmm")</f>
        <v>October</v>
      </c>
      <c r="I291" s="2" t="str">
        <f>TEXT(Ecommerce_Sales[[#This Row],[Order_Date]],"yyyy")</f>
        <v>2024</v>
      </c>
      <c r="J291" s="2" t="str">
        <f>TEXT(Ecommerce_Sales[[#This Row],[Order_Date]],"mmmm")</f>
        <v>October</v>
      </c>
      <c r="K291" s="1" t="s">
        <v>1947</v>
      </c>
      <c r="L291" s="1" t="s">
        <v>2814</v>
      </c>
      <c r="M291" s="1" t="s">
        <v>1972</v>
      </c>
      <c r="N291" s="1" t="s">
        <v>1973</v>
      </c>
      <c r="O291" s="3">
        <v>163</v>
      </c>
      <c r="P291">
        <v>4</v>
      </c>
      <c r="Q291" s="3">
        <v>654</v>
      </c>
      <c r="R291" s="1" t="s">
        <v>1958</v>
      </c>
      <c r="S291" s="3">
        <v>34</v>
      </c>
      <c r="T291">
        <v>4</v>
      </c>
      <c r="U291" t="str">
        <f>IF(Ecommerce_Sales[[#This Row],[Delivery_Time_Days]]&gt;7,"Delay",IF(Ecommerce_Sales[[#This Row],[Delivery_Time_Days]] = 0,"No delivery",IF(Ecommerce_Sales[[#This Row],[Delivery_Time_Days]]&lt;=7,"On-time")))</f>
        <v>On-time</v>
      </c>
      <c r="V291" s="7">
        <f>Ecommerce_Sales[[#This Row],[Profit]]/Ecommerce_Sales[[#This Row],[Total_Price]]</f>
        <v>0.29969418960244648</v>
      </c>
      <c r="W291" s="3">
        <v>196</v>
      </c>
      <c r="X291" s="3"/>
    </row>
    <row r="292" spans="1:24" x14ac:dyDescent="0.25">
      <c r="A292" s="1" t="s">
        <v>2815</v>
      </c>
      <c r="B292" s="1" t="s">
        <v>1264</v>
      </c>
      <c r="C292" s="1" t="s">
        <v>1265</v>
      </c>
      <c r="D292" s="1" t="s">
        <v>2816</v>
      </c>
      <c r="E292" s="1" t="s">
        <v>1946</v>
      </c>
      <c r="F292" s="2">
        <v>45174</v>
      </c>
      <c r="G292" s="2">
        <v>45387</v>
      </c>
      <c r="H292" s="2" t="str">
        <f>TEXT(Ecommerce_Sales[[#This Row],[Order_Date]],"mmmm")</f>
        <v>April</v>
      </c>
      <c r="I292" s="2" t="str">
        <f>TEXT(Ecommerce_Sales[[#This Row],[Order_Date]],"yyyy")</f>
        <v>2024</v>
      </c>
      <c r="J292" s="2" t="str">
        <f>TEXT(Ecommerce_Sales[[#This Row],[Order_Date]],"mmmm")</f>
        <v>April</v>
      </c>
      <c r="K292" s="1" t="s">
        <v>1947</v>
      </c>
      <c r="L292" s="1" t="s">
        <v>2817</v>
      </c>
      <c r="M292" s="1" t="s">
        <v>2072</v>
      </c>
      <c r="N292" s="1" t="s">
        <v>1950</v>
      </c>
      <c r="O292" s="3">
        <v>36</v>
      </c>
      <c r="P292">
        <v>2</v>
      </c>
      <c r="Q292" s="3">
        <v>72</v>
      </c>
      <c r="R292" s="1" t="s">
        <v>2012</v>
      </c>
      <c r="S292" s="3">
        <v>9</v>
      </c>
      <c r="T292">
        <v>9</v>
      </c>
      <c r="U292" t="str">
        <f>IF(Ecommerce_Sales[[#This Row],[Delivery_Time_Days]]&gt;7,"Delay",IF(Ecommerce_Sales[[#This Row],[Delivery_Time_Days]] = 0,"No delivery",IF(Ecommerce_Sales[[#This Row],[Delivery_Time_Days]]&lt;=7,"On-time")))</f>
        <v>Delay</v>
      </c>
      <c r="V292" s="7">
        <f>Ecommerce_Sales[[#This Row],[Profit]]/Ecommerce_Sales[[#This Row],[Total_Price]]</f>
        <v>0.40277777777777779</v>
      </c>
      <c r="W292" s="3">
        <v>29</v>
      </c>
      <c r="X292" s="3"/>
    </row>
    <row r="293" spans="1:24" x14ac:dyDescent="0.25">
      <c r="A293" s="1" t="s">
        <v>2818</v>
      </c>
      <c r="B293" s="1" t="s">
        <v>1579</v>
      </c>
      <c r="C293" s="1" t="s">
        <v>1580</v>
      </c>
      <c r="D293" s="1" t="s">
        <v>2819</v>
      </c>
      <c r="E293" s="1" t="s">
        <v>1966</v>
      </c>
      <c r="F293" s="2">
        <v>44975</v>
      </c>
      <c r="G293" s="2">
        <v>45261</v>
      </c>
      <c r="H293" s="2" t="str">
        <f>TEXT(Ecommerce_Sales[[#This Row],[Order_Date]],"mmmm")</f>
        <v>December</v>
      </c>
      <c r="I293" s="2" t="str">
        <f>TEXT(Ecommerce_Sales[[#This Row],[Order_Date]],"yyyy")</f>
        <v>2023</v>
      </c>
      <c r="J293" s="2" t="str">
        <f>TEXT(Ecommerce_Sales[[#This Row],[Order_Date]],"mmmm")</f>
        <v>December</v>
      </c>
      <c r="K293" s="1" t="s">
        <v>1947</v>
      </c>
      <c r="L293" s="1" t="s">
        <v>2820</v>
      </c>
      <c r="M293" s="1" t="s">
        <v>2247</v>
      </c>
      <c r="N293" s="1" t="s">
        <v>1957</v>
      </c>
      <c r="O293" s="3">
        <v>968</v>
      </c>
      <c r="P293">
        <v>2</v>
      </c>
      <c r="Q293" s="3">
        <v>1936</v>
      </c>
      <c r="R293" s="1" t="s">
        <v>1958</v>
      </c>
      <c r="S293" s="3">
        <v>144</v>
      </c>
      <c r="T293">
        <v>8</v>
      </c>
      <c r="U293" t="str">
        <f>IF(Ecommerce_Sales[[#This Row],[Delivery_Time_Days]]&gt;7,"Delay",IF(Ecommerce_Sales[[#This Row],[Delivery_Time_Days]] = 0,"No delivery",IF(Ecommerce_Sales[[#This Row],[Delivery_Time_Days]]&lt;=7,"On-time")))</f>
        <v>Delay</v>
      </c>
      <c r="V293" s="7">
        <f>Ecommerce_Sales[[#This Row],[Profit]]/Ecommerce_Sales[[#This Row],[Total_Price]]</f>
        <v>0.14979338842975207</v>
      </c>
      <c r="W293" s="3">
        <v>290</v>
      </c>
      <c r="X293" s="3"/>
    </row>
    <row r="294" spans="1:24" x14ac:dyDescent="0.25">
      <c r="A294" s="1" t="s">
        <v>2821</v>
      </c>
      <c r="B294" s="1" t="s">
        <v>432</v>
      </c>
      <c r="C294" s="1" t="s">
        <v>433</v>
      </c>
      <c r="D294" s="1" t="s">
        <v>2822</v>
      </c>
      <c r="E294" s="1" t="s">
        <v>1981</v>
      </c>
      <c r="F294" s="2">
        <v>45363</v>
      </c>
      <c r="G294" s="2">
        <v>45518</v>
      </c>
      <c r="H294" s="2" t="str">
        <f>TEXT(Ecommerce_Sales[[#This Row],[Order_Date]],"mmmm")</f>
        <v>August</v>
      </c>
      <c r="I294" s="2" t="str">
        <f>TEXT(Ecommerce_Sales[[#This Row],[Order_Date]],"yyyy")</f>
        <v>2024</v>
      </c>
      <c r="J294" s="2" t="str">
        <f>TEXT(Ecommerce_Sales[[#This Row],[Order_Date]],"mmmm")</f>
        <v>August</v>
      </c>
      <c r="K294" s="1" t="s">
        <v>1947</v>
      </c>
      <c r="L294" s="1" t="s">
        <v>2823</v>
      </c>
      <c r="M294" s="1" t="s">
        <v>1998</v>
      </c>
      <c r="N294" s="1" t="s">
        <v>1973</v>
      </c>
      <c r="O294" s="3">
        <v>799</v>
      </c>
      <c r="P294">
        <v>5</v>
      </c>
      <c r="Q294" s="3">
        <v>3996</v>
      </c>
      <c r="R294" s="1" t="s">
        <v>2012</v>
      </c>
      <c r="S294" s="3">
        <v>274</v>
      </c>
      <c r="T294">
        <v>8</v>
      </c>
      <c r="U294" t="str">
        <f>IF(Ecommerce_Sales[[#This Row],[Delivery_Time_Days]]&gt;7,"Delay",IF(Ecommerce_Sales[[#This Row],[Delivery_Time_Days]] = 0,"No delivery",IF(Ecommerce_Sales[[#This Row],[Delivery_Time_Days]]&lt;=7,"On-time")))</f>
        <v>Delay</v>
      </c>
      <c r="V294" s="7">
        <f>Ecommerce_Sales[[#This Row],[Profit]]/Ecommerce_Sales[[#This Row],[Total_Price]]</f>
        <v>0.30005005005005003</v>
      </c>
      <c r="W294" s="3">
        <v>1199</v>
      </c>
      <c r="X294" s="3"/>
    </row>
    <row r="295" spans="1:24" x14ac:dyDescent="0.25">
      <c r="A295" s="1" t="s">
        <v>2824</v>
      </c>
      <c r="B295" s="1" t="s">
        <v>1539</v>
      </c>
      <c r="C295" s="1" t="s">
        <v>1540</v>
      </c>
      <c r="D295" s="1" t="s">
        <v>2825</v>
      </c>
      <c r="E295" s="1" t="s">
        <v>1981</v>
      </c>
      <c r="F295" s="2">
        <v>45031</v>
      </c>
      <c r="G295" s="2">
        <v>45287</v>
      </c>
      <c r="H295" s="2" t="str">
        <f>TEXT(Ecommerce_Sales[[#This Row],[Order_Date]],"mmmm")</f>
        <v>December</v>
      </c>
      <c r="I295" s="2" t="str">
        <f>TEXT(Ecommerce_Sales[[#This Row],[Order_Date]],"yyyy")</f>
        <v>2023</v>
      </c>
      <c r="J295" s="2" t="str">
        <f>TEXT(Ecommerce_Sales[[#This Row],[Order_Date]],"mmmm")</f>
        <v>December</v>
      </c>
      <c r="K295" s="1" t="s">
        <v>1947</v>
      </c>
      <c r="L295" s="1" t="s">
        <v>2826</v>
      </c>
      <c r="M295" s="1" t="s">
        <v>1972</v>
      </c>
      <c r="N295" s="1" t="s">
        <v>1973</v>
      </c>
      <c r="O295" s="3">
        <v>394</v>
      </c>
      <c r="P295">
        <v>2</v>
      </c>
      <c r="Q295" s="3">
        <v>788</v>
      </c>
      <c r="R295" s="1" t="s">
        <v>1951</v>
      </c>
      <c r="S295" s="3">
        <v>59</v>
      </c>
      <c r="T295">
        <v>5</v>
      </c>
      <c r="U295" t="str">
        <f>IF(Ecommerce_Sales[[#This Row],[Delivery_Time_Days]]&gt;7,"Delay",IF(Ecommerce_Sales[[#This Row],[Delivery_Time_Days]] = 0,"No delivery",IF(Ecommerce_Sales[[#This Row],[Delivery_Time_Days]]&lt;=7,"On-time")))</f>
        <v>On-time</v>
      </c>
      <c r="V295" s="7">
        <f>Ecommerce_Sales[[#This Row],[Profit]]/Ecommerce_Sales[[#This Row],[Total_Price]]</f>
        <v>0.29949238578680204</v>
      </c>
      <c r="W295" s="3">
        <v>236</v>
      </c>
      <c r="X295" s="3"/>
    </row>
    <row r="296" spans="1:24" x14ac:dyDescent="0.25">
      <c r="A296" s="1" t="s">
        <v>2827</v>
      </c>
      <c r="B296" s="1" t="s">
        <v>1718</v>
      </c>
      <c r="C296" s="1" t="s">
        <v>1719</v>
      </c>
      <c r="D296" s="1" t="s">
        <v>2828</v>
      </c>
      <c r="E296" s="1" t="s">
        <v>1961</v>
      </c>
      <c r="F296" s="2">
        <v>45106</v>
      </c>
      <c r="G296" s="2">
        <v>45192</v>
      </c>
      <c r="H296" s="2" t="str">
        <f>TEXT(Ecommerce_Sales[[#This Row],[Order_Date]],"mmmm")</f>
        <v>September</v>
      </c>
      <c r="I296" s="2" t="str">
        <f>TEXT(Ecommerce_Sales[[#This Row],[Order_Date]],"yyyy")</f>
        <v>2023</v>
      </c>
      <c r="J296" s="2" t="str">
        <f>TEXT(Ecommerce_Sales[[#This Row],[Order_Date]],"mmmm")</f>
        <v>September</v>
      </c>
      <c r="K296" s="1" t="s">
        <v>1947</v>
      </c>
      <c r="L296" s="1" t="s">
        <v>2829</v>
      </c>
      <c r="M296" s="1" t="s">
        <v>1972</v>
      </c>
      <c r="N296" s="1" t="s">
        <v>1973</v>
      </c>
      <c r="O296" s="3">
        <v>799</v>
      </c>
      <c r="P296">
        <v>4</v>
      </c>
      <c r="Q296" s="3">
        <v>3195</v>
      </c>
      <c r="R296" s="1" t="s">
        <v>1958</v>
      </c>
      <c r="S296" s="3">
        <v>163</v>
      </c>
      <c r="T296">
        <v>10</v>
      </c>
      <c r="U296" t="str">
        <f>IF(Ecommerce_Sales[[#This Row],[Delivery_Time_Days]]&gt;7,"Delay",IF(Ecommerce_Sales[[#This Row],[Delivery_Time_Days]] = 0,"No delivery",IF(Ecommerce_Sales[[#This Row],[Delivery_Time_Days]]&lt;=7,"On-time")))</f>
        <v>Delay</v>
      </c>
      <c r="V296" s="7">
        <f>Ecommerce_Sales[[#This Row],[Profit]]/Ecommerce_Sales[[#This Row],[Total_Price]]</f>
        <v>0.29984350547730831</v>
      </c>
      <c r="W296" s="3">
        <v>958</v>
      </c>
      <c r="X296" s="3"/>
    </row>
    <row r="297" spans="1:24" x14ac:dyDescent="0.25">
      <c r="A297" s="1" t="s">
        <v>2830</v>
      </c>
      <c r="B297" s="1" t="s">
        <v>493</v>
      </c>
      <c r="C297" s="1" t="s">
        <v>494</v>
      </c>
      <c r="D297" s="1" t="s">
        <v>1975</v>
      </c>
      <c r="E297" s="1" t="s">
        <v>1966</v>
      </c>
      <c r="F297" s="2">
        <v>45446</v>
      </c>
      <c r="G297" s="2">
        <v>45549</v>
      </c>
      <c r="H297" s="2" t="str">
        <f>TEXT(Ecommerce_Sales[[#This Row],[Order_Date]],"mmmm")</f>
        <v>September</v>
      </c>
      <c r="I297" s="2" t="str">
        <f>TEXT(Ecommerce_Sales[[#This Row],[Order_Date]],"yyyy")</f>
        <v>2024</v>
      </c>
      <c r="J297" s="2" t="str">
        <f>TEXT(Ecommerce_Sales[[#This Row],[Order_Date]],"mmmm")</f>
        <v>September</v>
      </c>
      <c r="K297" s="1" t="s">
        <v>1947</v>
      </c>
      <c r="L297" s="1" t="s">
        <v>2831</v>
      </c>
      <c r="M297" s="1" t="s">
        <v>1949</v>
      </c>
      <c r="N297" s="1" t="s">
        <v>1950</v>
      </c>
      <c r="O297" s="3">
        <v>682</v>
      </c>
      <c r="P297">
        <v>5</v>
      </c>
      <c r="Q297" s="3">
        <v>3410</v>
      </c>
      <c r="R297" s="1" t="s">
        <v>1958</v>
      </c>
      <c r="S297" s="3">
        <v>432</v>
      </c>
      <c r="T297">
        <v>7</v>
      </c>
      <c r="U297" t="str">
        <f>IF(Ecommerce_Sales[[#This Row],[Delivery_Time_Days]]&gt;7,"Delay",IF(Ecommerce_Sales[[#This Row],[Delivery_Time_Days]] = 0,"No delivery",IF(Ecommerce_Sales[[#This Row],[Delivery_Time_Days]]&lt;=7,"On-time")))</f>
        <v>On-time</v>
      </c>
      <c r="V297" s="7">
        <f>Ecommerce_Sales[[#This Row],[Profit]]/Ecommerce_Sales[[#This Row],[Total_Price]]</f>
        <v>0.4</v>
      </c>
      <c r="W297" s="3">
        <v>1364</v>
      </c>
      <c r="X297" s="3"/>
    </row>
    <row r="298" spans="1:24" x14ac:dyDescent="0.25">
      <c r="A298" s="1" t="s">
        <v>2832</v>
      </c>
      <c r="B298" s="1" t="s">
        <v>1557</v>
      </c>
      <c r="C298" s="1" t="s">
        <v>1558</v>
      </c>
      <c r="D298" s="1" t="s">
        <v>2294</v>
      </c>
      <c r="E298" s="1" t="s">
        <v>1954</v>
      </c>
      <c r="F298" s="2">
        <v>45548</v>
      </c>
      <c r="G298" s="2">
        <v>44961</v>
      </c>
      <c r="H298" s="2" t="str">
        <f>TEXT(Ecommerce_Sales[[#This Row],[Order_Date]],"mmmm")</f>
        <v>February</v>
      </c>
      <c r="I298" s="2" t="str">
        <f>TEXT(Ecommerce_Sales[[#This Row],[Order_Date]],"yyyy")</f>
        <v>2023</v>
      </c>
      <c r="J298" s="2" t="str">
        <f>TEXT(Ecommerce_Sales[[#This Row],[Order_Date]],"mmmm")</f>
        <v>February</v>
      </c>
      <c r="K298" s="1" t="s">
        <v>1947</v>
      </c>
      <c r="L298" s="1" t="s">
        <v>2833</v>
      </c>
      <c r="M298" s="1" t="s">
        <v>1956</v>
      </c>
      <c r="N298" s="1" t="s">
        <v>1957</v>
      </c>
      <c r="O298" s="3">
        <v>396</v>
      </c>
      <c r="P298">
        <v>2</v>
      </c>
      <c r="Q298" s="3">
        <v>791</v>
      </c>
      <c r="R298" s="1" t="s">
        <v>1958</v>
      </c>
      <c r="S298" s="3">
        <v>61</v>
      </c>
      <c r="T298">
        <v>5</v>
      </c>
      <c r="U298" t="str">
        <f>IF(Ecommerce_Sales[[#This Row],[Delivery_Time_Days]]&gt;7,"Delay",IF(Ecommerce_Sales[[#This Row],[Delivery_Time_Days]] = 0,"No delivery",IF(Ecommerce_Sales[[#This Row],[Delivery_Time_Days]]&lt;=7,"On-time")))</f>
        <v>On-time</v>
      </c>
      <c r="V298" s="7">
        <f>Ecommerce_Sales[[#This Row],[Profit]]/Ecommerce_Sales[[#This Row],[Total_Price]]</f>
        <v>0.15044247787610621</v>
      </c>
      <c r="W298" s="3">
        <v>119</v>
      </c>
      <c r="X298" s="3"/>
    </row>
    <row r="299" spans="1:24" x14ac:dyDescent="0.25">
      <c r="A299" s="1" t="s">
        <v>2834</v>
      </c>
      <c r="B299" s="1" t="s">
        <v>1119</v>
      </c>
      <c r="C299" s="1" t="s">
        <v>1120</v>
      </c>
      <c r="D299" s="1" t="s">
        <v>1985</v>
      </c>
      <c r="E299" s="1" t="s">
        <v>1966</v>
      </c>
      <c r="F299" s="2">
        <v>45368</v>
      </c>
      <c r="G299" s="2">
        <v>45570</v>
      </c>
      <c r="H299" s="2" t="str">
        <f>TEXT(Ecommerce_Sales[[#This Row],[Order_Date]],"mmmm")</f>
        <v>October</v>
      </c>
      <c r="I299" s="2" t="str">
        <f>TEXT(Ecommerce_Sales[[#This Row],[Order_Date]],"yyyy")</f>
        <v>2024</v>
      </c>
      <c r="J299" s="2" t="str">
        <f>TEXT(Ecommerce_Sales[[#This Row],[Order_Date]],"mmmm")</f>
        <v>October</v>
      </c>
      <c r="K299" s="1" t="s">
        <v>1947</v>
      </c>
      <c r="L299" s="1" t="s">
        <v>2835</v>
      </c>
      <c r="M299" s="1" t="s">
        <v>2065</v>
      </c>
      <c r="N299" s="1" t="s">
        <v>1978</v>
      </c>
      <c r="O299" s="3">
        <v>1113</v>
      </c>
      <c r="P299">
        <v>1</v>
      </c>
      <c r="Q299" s="3">
        <v>1113</v>
      </c>
      <c r="R299" s="1" t="s">
        <v>1958</v>
      </c>
      <c r="S299" s="3">
        <v>106</v>
      </c>
      <c r="T299">
        <v>5</v>
      </c>
      <c r="U299" t="str">
        <f>IF(Ecommerce_Sales[[#This Row],[Delivery_Time_Days]]&gt;7,"Delay",IF(Ecommerce_Sales[[#This Row],[Delivery_Time_Days]] = 0,"No delivery",IF(Ecommerce_Sales[[#This Row],[Delivery_Time_Days]]&lt;=7,"On-time")))</f>
        <v>On-time</v>
      </c>
      <c r="V299" s="7">
        <f>Ecommerce_Sales[[#This Row],[Profit]]/Ecommerce_Sales[[#This Row],[Total_Price]]</f>
        <v>0.34950584007187779</v>
      </c>
      <c r="W299" s="3">
        <v>389</v>
      </c>
      <c r="X299" s="3"/>
    </row>
    <row r="300" spans="1:24" x14ac:dyDescent="0.25">
      <c r="A300" s="1" t="s">
        <v>2836</v>
      </c>
      <c r="B300" s="1" t="s">
        <v>438</v>
      </c>
      <c r="C300" s="1" t="s">
        <v>439</v>
      </c>
      <c r="D300" s="1" t="s">
        <v>2837</v>
      </c>
      <c r="E300" s="1" t="s">
        <v>2005</v>
      </c>
      <c r="F300" s="2">
        <v>45092</v>
      </c>
      <c r="G300" s="2">
        <v>45055</v>
      </c>
      <c r="H300" s="2" t="str">
        <f>TEXT(Ecommerce_Sales[[#This Row],[Order_Date]],"mmmm")</f>
        <v>May</v>
      </c>
      <c r="I300" s="2" t="str">
        <f>TEXT(Ecommerce_Sales[[#This Row],[Order_Date]],"yyyy")</f>
        <v>2023</v>
      </c>
      <c r="J300" s="2" t="str">
        <f>TEXT(Ecommerce_Sales[[#This Row],[Order_Date]],"mmmm")</f>
        <v>May</v>
      </c>
      <c r="K300" s="1" t="s">
        <v>1947</v>
      </c>
      <c r="L300" s="1" t="s">
        <v>2838</v>
      </c>
      <c r="M300" s="1" t="s">
        <v>2072</v>
      </c>
      <c r="N300" s="1" t="s">
        <v>1950</v>
      </c>
      <c r="O300" s="3">
        <v>558</v>
      </c>
      <c r="P300">
        <v>1</v>
      </c>
      <c r="Q300" s="3">
        <v>558</v>
      </c>
      <c r="R300" s="1" t="s">
        <v>1958</v>
      </c>
      <c r="S300" s="3">
        <v>70</v>
      </c>
      <c r="T300">
        <v>7</v>
      </c>
      <c r="U300" t="str">
        <f>IF(Ecommerce_Sales[[#This Row],[Delivery_Time_Days]]&gt;7,"Delay",IF(Ecommerce_Sales[[#This Row],[Delivery_Time_Days]] = 0,"No delivery",IF(Ecommerce_Sales[[#This Row],[Delivery_Time_Days]]&lt;=7,"On-time")))</f>
        <v>On-time</v>
      </c>
      <c r="V300" s="7">
        <f>Ecommerce_Sales[[#This Row],[Profit]]/Ecommerce_Sales[[#This Row],[Total_Price]]</f>
        <v>0.3996415770609319</v>
      </c>
      <c r="W300" s="3">
        <v>223</v>
      </c>
      <c r="X300" s="3"/>
    </row>
    <row r="301" spans="1:24" x14ac:dyDescent="0.25">
      <c r="A301" s="1" t="s">
        <v>2839</v>
      </c>
      <c r="B301" s="1" t="s">
        <v>1654</v>
      </c>
      <c r="C301" s="1" t="s">
        <v>1655</v>
      </c>
      <c r="D301" s="1" t="s">
        <v>2840</v>
      </c>
      <c r="E301" s="1" t="s">
        <v>1961</v>
      </c>
      <c r="F301" s="2">
        <v>45091</v>
      </c>
      <c r="G301" s="2">
        <v>44980</v>
      </c>
      <c r="H301" s="2" t="str">
        <f>TEXT(Ecommerce_Sales[[#This Row],[Order_Date]],"mmmm")</f>
        <v>February</v>
      </c>
      <c r="I301" s="2" t="str">
        <f>TEXT(Ecommerce_Sales[[#This Row],[Order_Date]],"yyyy")</f>
        <v>2023</v>
      </c>
      <c r="J301" s="2" t="str">
        <f>TEXT(Ecommerce_Sales[[#This Row],[Order_Date]],"mmmm")</f>
        <v>February</v>
      </c>
      <c r="K301" s="1" t="s">
        <v>1947</v>
      </c>
      <c r="L301" s="1" t="s">
        <v>2841</v>
      </c>
      <c r="M301" s="1" t="s">
        <v>1956</v>
      </c>
      <c r="N301" s="1" t="s">
        <v>1957</v>
      </c>
      <c r="O301" s="3">
        <v>786</v>
      </c>
      <c r="P301">
        <v>1</v>
      </c>
      <c r="Q301" s="3">
        <v>786</v>
      </c>
      <c r="R301" s="1" t="s">
        <v>1951</v>
      </c>
      <c r="S301" s="3">
        <v>89</v>
      </c>
      <c r="T301">
        <v>3</v>
      </c>
      <c r="U301" t="str">
        <f>IF(Ecommerce_Sales[[#This Row],[Delivery_Time_Days]]&gt;7,"Delay",IF(Ecommerce_Sales[[#This Row],[Delivery_Time_Days]] = 0,"No delivery",IF(Ecommerce_Sales[[#This Row],[Delivery_Time_Days]]&lt;=7,"On-time")))</f>
        <v>On-time</v>
      </c>
      <c r="V301" s="7">
        <f>Ecommerce_Sales[[#This Row],[Profit]]/Ecommerce_Sales[[#This Row],[Total_Price]]</f>
        <v>0.15012722646310434</v>
      </c>
      <c r="W301" s="3">
        <v>118</v>
      </c>
      <c r="X301" s="3"/>
    </row>
    <row r="302" spans="1:24" x14ac:dyDescent="0.25">
      <c r="A302" s="1" t="s">
        <v>2842</v>
      </c>
      <c r="B302" s="1" t="s">
        <v>1171</v>
      </c>
      <c r="C302" s="1" t="s">
        <v>1172</v>
      </c>
      <c r="D302" s="1" t="s">
        <v>2843</v>
      </c>
      <c r="E302" s="1" t="s">
        <v>1961</v>
      </c>
      <c r="F302" s="2">
        <v>45214</v>
      </c>
      <c r="G302" s="2">
        <v>45013</v>
      </c>
      <c r="H302" s="2" t="str">
        <f>TEXT(Ecommerce_Sales[[#This Row],[Order_Date]],"mmmm")</f>
        <v>March</v>
      </c>
      <c r="I302" s="2" t="str">
        <f>TEXT(Ecommerce_Sales[[#This Row],[Order_Date]],"yyyy")</f>
        <v>2023</v>
      </c>
      <c r="J302" s="2" t="str">
        <f>TEXT(Ecommerce_Sales[[#This Row],[Order_Date]],"mmmm")</f>
        <v>March</v>
      </c>
      <c r="K302" s="1" t="s">
        <v>1947</v>
      </c>
      <c r="L302" s="1" t="s">
        <v>2844</v>
      </c>
      <c r="M302" s="1" t="s">
        <v>1963</v>
      </c>
      <c r="N302" s="1" t="s">
        <v>1957</v>
      </c>
      <c r="O302" s="3">
        <v>751</v>
      </c>
      <c r="P302">
        <v>4</v>
      </c>
      <c r="Q302" s="3">
        <v>3006</v>
      </c>
      <c r="R302" s="1" t="s">
        <v>1951</v>
      </c>
      <c r="S302" s="3">
        <v>334</v>
      </c>
      <c r="T302">
        <v>3</v>
      </c>
      <c r="U302" t="str">
        <f>IF(Ecommerce_Sales[[#This Row],[Delivery_Time_Days]]&gt;7,"Delay",IF(Ecommerce_Sales[[#This Row],[Delivery_Time_Days]] = 0,"No delivery",IF(Ecommerce_Sales[[#This Row],[Delivery_Time_Days]]&lt;=7,"On-time")))</f>
        <v>On-time</v>
      </c>
      <c r="V302" s="7">
        <f>Ecommerce_Sales[[#This Row],[Profit]]/Ecommerce_Sales[[#This Row],[Total_Price]]</f>
        <v>0.15003326679973386</v>
      </c>
      <c r="W302" s="3">
        <v>451</v>
      </c>
      <c r="X302" s="3"/>
    </row>
    <row r="303" spans="1:24" x14ac:dyDescent="0.25">
      <c r="A303" s="1" t="s">
        <v>2845</v>
      </c>
      <c r="B303" s="1" t="s">
        <v>918</v>
      </c>
      <c r="C303" s="1" t="s">
        <v>919</v>
      </c>
      <c r="D303" s="1" t="s">
        <v>2846</v>
      </c>
      <c r="E303" s="1" t="s">
        <v>1966</v>
      </c>
      <c r="F303" s="2">
        <v>45574</v>
      </c>
      <c r="G303" s="2">
        <v>45004</v>
      </c>
      <c r="H303" s="2" t="str">
        <f>TEXT(Ecommerce_Sales[[#This Row],[Order_Date]],"mmmm")</f>
        <v>March</v>
      </c>
      <c r="I303" s="2" t="str">
        <f>TEXT(Ecommerce_Sales[[#This Row],[Order_Date]],"yyyy")</f>
        <v>2023</v>
      </c>
      <c r="J303" s="2" t="str">
        <f>TEXT(Ecommerce_Sales[[#This Row],[Order_Date]],"mmmm")</f>
        <v>March</v>
      </c>
      <c r="K303" s="1" t="s">
        <v>1992</v>
      </c>
      <c r="L303" s="1" t="s">
        <v>2847</v>
      </c>
      <c r="M303" s="1" t="s">
        <v>2079</v>
      </c>
      <c r="N303" s="1" t="s">
        <v>1973</v>
      </c>
      <c r="O303" s="3">
        <v>609</v>
      </c>
      <c r="P303">
        <v>1</v>
      </c>
      <c r="Q303" s="3">
        <v>609</v>
      </c>
      <c r="R303" s="1" t="s">
        <v>1958</v>
      </c>
      <c r="S303" s="3">
        <v>66</v>
      </c>
      <c r="U303" t="str">
        <f>IF(Ecommerce_Sales[[#This Row],[Delivery_Time_Days]]&gt;7,"Delay",IF(Ecommerce_Sales[[#This Row],[Delivery_Time_Days]] = 0,"No delivery",IF(Ecommerce_Sales[[#This Row],[Delivery_Time_Days]]&lt;=7,"On-time")))</f>
        <v>No delivery</v>
      </c>
      <c r="V303" s="7">
        <f>Ecommerce_Sales[[#This Row],[Profit]]/Ecommerce_Sales[[#This Row],[Total_Price]]</f>
        <v>0.30049261083743845</v>
      </c>
      <c r="W303" s="3">
        <v>183</v>
      </c>
      <c r="X303" s="3"/>
    </row>
    <row r="304" spans="1:24" x14ac:dyDescent="0.25">
      <c r="A304" s="1" t="s">
        <v>2848</v>
      </c>
      <c r="B304" s="1" t="s">
        <v>224</v>
      </c>
      <c r="C304" s="1" t="s">
        <v>225</v>
      </c>
      <c r="D304" s="1" t="s">
        <v>2849</v>
      </c>
      <c r="E304" s="1" t="s">
        <v>1966</v>
      </c>
      <c r="F304" s="2">
        <v>45249</v>
      </c>
      <c r="G304" s="2">
        <v>45645</v>
      </c>
      <c r="H304" s="2" t="str">
        <f>TEXT(Ecommerce_Sales[[#This Row],[Order_Date]],"mmmm")</f>
        <v>December</v>
      </c>
      <c r="I304" s="2" t="str">
        <f>TEXT(Ecommerce_Sales[[#This Row],[Order_Date]],"yyyy")</f>
        <v>2024</v>
      </c>
      <c r="J304" s="2" t="str">
        <f>TEXT(Ecommerce_Sales[[#This Row],[Order_Date]],"mmmm")</f>
        <v>December</v>
      </c>
      <c r="K304" s="1" t="s">
        <v>1947</v>
      </c>
      <c r="L304" s="1" t="s">
        <v>2850</v>
      </c>
      <c r="M304" s="1" t="s">
        <v>2072</v>
      </c>
      <c r="N304" s="1" t="s">
        <v>1950</v>
      </c>
      <c r="O304" s="3">
        <v>875</v>
      </c>
      <c r="P304">
        <v>2</v>
      </c>
      <c r="Q304" s="3">
        <v>1749</v>
      </c>
      <c r="R304" s="1" t="s">
        <v>2016</v>
      </c>
      <c r="S304" s="3">
        <v>97</v>
      </c>
      <c r="T304">
        <v>5</v>
      </c>
      <c r="U304" t="str">
        <f>IF(Ecommerce_Sales[[#This Row],[Delivery_Time_Days]]&gt;7,"Delay",IF(Ecommerce_Sales[[#This Row],[Delivery_Time_Days]] = 0,"No delivery",IF(Ecommerce_Sales[[#This Row],[Delivery_Time_Days]]&lt;=7,"On-time")))</f>
        <v>On-time</v>
      </c>
      <c r="V304" s="7">
        <f>Ecommerce_Sales[[#This Row],[Profit]]/Ecommerce_Sales[[#This Row],[Total_Price]]</f>
        <v>0.40022870211549455</v>
      </c>
      <c r="W304" s="3">
        <v>700</v>
      </c>
      <c r="X304" s="3"/>
    </row>
    <row r="305" spans="1:25" x14ac:dyDescent="0.25">
      <c r="A305" s="1" t="s">
        <v>2851</v>
      </c>
      <c r="B305" s="1" t="s">
        <v>1287</v>
      </c>
      <c r="C305" s="1" t="s">
        <v>1288</v>
      </c>
      <c r="D305" s="1" t="s">
        <v>2852</v>
      </c>
      <c r="E305" s="1" t="s">
        <v>1946</v>
      </c>
      <c r="F305" s="2">
        <v>45573</v>
      </c>
      <c r="G305" s="2">
        <v>45275</v>
      </c>
      <c r="H305" s="2" t="str">
        <f>TEXT(Ecommerce_Sales[[#This Row],[Order_Date]],"mmmm")</f>
        <v>December</v>
      </c>
      <c r="I305" s="2" t="str">
        <f>TEXT(Ecommerce_Sales[[#This Row],[Order_Date]],"yyyy")</f>
        <v>2023</v>
      </c>
      <c r="J305" s="2" t="str">
        <f>TEXT(Ecommerce_Sales[[#This Row],[Order_Date]],"mmmm")</f>
        <v>December</v>
      </c>
      <c r="K305" s="1" t="s">
        <v>1947</v>
      </c>
      <c r="L305" s="1" t="s">
        <v>2853</v>
      </c>
      <c r="M305" s="1" t="s">
        <v>2007</v>
      </c>
      <c r="N305" s="1" t="s">
        <v>1973</v>
      </c>
      <c r="O305" s="3">
        <v>248</v>
      </c>
      <c r="P305">
        <v>8</v>
      </c>
      <c r="Q305" s="3">
        <v>1984</v>
      </c>
      <c r="R305" s="1" t="s">
        <v>1951</v>
      </c>
      <c r="S305" s="3">
        <v>255</v>
      </c>
      <c r="T305">
        <v>7</v>
      </c>
      <c r="U305" t="str">
        <f>IF(Ecommerce_Sales[[#This Row],[Delivery_Time_Days]]&gt;7,"Delay",IF(Ecommerce_Sales[[#This Row],[Delivery_Time_Days]] = 0,"No delivery",IF(Ecommerce_Sales[[#This Row],[Delivery_Time_Days]]&lt;=7,"On-time")))</f>
        <v>On-time</v>
      </c>
      <c r="V305" s="7">
        <f>Ecommerce_Sales[[#This Row],[Profit]]/Ecommerce_Sales[[#This Row],[Total_Price]]</f>
        <v>0.29989919354838712</v>
      </c>
      <c r="W305" s="3">
        <v>595</v>
      </c>
      <c r="X305" s="3"/>
    </row>
    <row r="306" spans="1:25" x14ac:dyDescent="0.25">
      <c r="A306" s="1" t="s">
        <v>2854</v>
      </c>
      <c r="B306" s="1" t="s">
        <v>1077</v>
      </c>
      <c r="C306" s="1" t="s">
        <v>1078</v>
      </c>
      <c r="D306" s="1" t="s">
        <v>2773</v>
      </c>
      <c r="E306" s="1" t="s">
        <v>1946</v>
      </c>
      <c r="F306" s="2">
        <v>45390</v>
      </c>
      <c r="G306" s="2">
        <v>45546</v>
      </c>
      <c r="H306" s="2" t="str">
        <f>TEXT(Ecommerce_Sales[[#This Row],[Order_Date]],"mmmm")</f>
        <v>September</v>
      </c>
      <c r="I306" s="2" t="str">
        <f>TEXT(Ecommerce_Sales[[#This Row],[Order_Date]],"yyyy")</f>
        <v>2024</v>
      </c>
      <c r="J306" s="2" t="str">
        <f>TEXT(Ecommerce_Sales[[#This Row],[Order_Date]],"mmmm")</f>
        <v>September</v>
      </c>
      <c r="K306" s="1" t="s">
        <v>1947</v>
      </c>
      <c r="L306" s="1" t="s">
        <v>2473</v>
      </c>
      <c r="M306" s="1" t="s">
        <v>2002</v>
      </c>
      <c r="N306" s="1" t="s">
        <v>1989</v>
      </c>
      <c r="O306" s="3">
        <v>17</v>
      </c>
      <c r="P306">
        <v>4</v>
      </c>
      <c r="Q306" s="3">
        <v>67</v>
      </c>
      <c r="R306" s="1" t="s">
        <v>1958</v>
      </c>
      <c r="S306" s="3">
        <v>6</v>
      </c>
      <c r="T306">
        <v>5</v>
      </c>
      <c r="U306" t="str">
        <f>IF(Ecommerce_Sales[[#This Row],[Delivery_Time_Days]]&gt;7,"Delay",IF(Ecommerce_Sales[[#This Row],[Delivery_Time_Days]] = 0,"No delivery",IF(Ecommerce_Sales[[#This Row],[Delivery_Time_Days]]&lt;=7,"On-time")))</f>
        <v>On-time</v>
      </c>
      <c r="V306" s="7">
        <f>Ecommerce_Sales[[#This Row],[Profit]]/Ecommerce_Sales[[#This Row],[Total_Price]]</f>
        <v>0.2537313432835821</v>
      </c>
      <c r="W306" s="3">
        <v>17</v>
      </c>
      <c r="X306" s="3"/>
    </row>
    <row r="307" spans="1:25" x14ac:dyDescent="0.25">
      <c r="A307" s="1" t="s">
        <v>2855</v>
      </c>
      <c r="B307" s="1" t="s">
        <v>466</v>
      </c>
      <c r="C307" s="1" t="s">
        <v>467</v>
      </c>
      <c r="D307" s="1" t="s">
        <v>2856</v>
      </c>
      <c r="E307" s="1" t="s">
        <v>1966</v>
      </c>
      <c r="F307" s="2">
        <v>45302</v>
      </c>
      <c r="G307" s="2">
        <v>45115</v>
      </c>
      <c r="H307" s="2" t="str">
        <f>TEXT(Ecommerce_Sales[[#This Row],[Order_Date]],"mmmm")</f>
        <v>July</v>
      </c>
      <c r="I307" s="2" t="str">
        <f>TEXT(Ecommerce_Sales[[#This Row],[Order_Date]],"yyyy")</f>
        <v>2023</v>
      </c>
      <c r="J307" s="2" t="str">
        <f>TEXT(Ecommerce_Sales[[#This Row],[Order_Date]],"mmmm")</f>
        <v>July</v>
      </c>
      <c r="K307" s="1" t="s">
        <v>1947</v>
      </c>
      <c r="L307" s="1" t="s">
        <v>2857</v>
      </c>
      <c r="M307" s="1" t="s">
        <v>2043</v>
      </c>
      <c r="N307" s="1" t="s">
        <v>1989</v>
      </c>
      <c r="O307" s="3">
        <v>278</v>
      </c>
      <c r="P307">
        <v>2</v>
      </c>
      <c r="Q307" s="3">
        <v>556</v>
      </c>
      <c r="R307" s="1" t="s">
        <v>1958</v>
      </c>
      <c r="S307" s="3">
        <v>52</v>
      </c>
      <c r="T307">
        <v>5</v>
      </c>
      <c r="U307" t="str">
        <f>IF(Ecommerce_Sales[[#This Row],[Delivery_Time_Days]]&gt;7,"Delay",IF(Ecommerce_Sales[[#This Row],[Delivery_Time_Days]] = 0,"No delivery",IF(Ecommerce_Sales[[#This Row],[Delivery_Time_Days]]&lt;=7,"On-time")))</f>
        <v>On-time</v>
      </c>
      <c r="V307" s="7">
        <f>Ecommerce_Sales[[#This Row],[Profit]]/Ecommerce_Sales[[#This Row],[Total_Price]]</f>
        <v>0.25</v>
      </c>
      <c r="W307" s="3">
        <v>139</v>
      </c>
      <c r="X307" s="3"/>
    </row>
    <row r="308" spans="1:25" x14ac:dyDescent="0.25">
      <c r="A308" s="1" t="s">
        <v>2858</v>
      </c>
      <c r="B308" s="1" t="s">
        <v>1763</v>
      </c>
      <c r="C308" s="1" t="s">
        <v>1764</v>
      </c>
      <c r="D308" s="1" t="s">
        <v>2859</v>
      </c>
      <c r="E308" s="1" t="s">
        <v>1961</v>
      </c>
      <c r="F308" s="2">
        <v>45136</v>
      </c>
      <c r="G308" s="2">
        <v>45403</v>
      </c>
      <c r="H308" s="2" t="str">
        <f>TEXT(Ecommerce_Sales[[#This Row],[Order_Date]],"mmmm")</f>
        <v>April</v>
      </c>
      <c r="I308" s="2" t="str">
        <f>TEXT(Ecommerce_Sales[[#This Row],[Order_Date]],"yyyy")</f>
        <v>2024</v>
      </c>
      <c r="J308" s="2" t="str">
        <f>TEXT(Ecommerce_Sales[[#This Row],[Order_Date]],"mmmm")</f>
        <v>April</v>
      </c>
      <c r="K308" s="1" t="s">
        <v>1947</v>
      </c>
      <c r="L308" s="1" t="s">
        <v>2860</v>
      </c>
      <c r="M308" s="1" t="s">
        <v>2065</v>
      </c>
      <c r="N308" s="1" t="s">
        <v>1978</v>
      </c>
      <c r="O308" s="3">
        <v>153</v>
      </c>
      <c r="P308">
        <v>1</v>
      </c>
      <c r="Q308" s="3">
        <v>153</v>
      </c>
      <c r="R308" s="1" t="s">
        <v>1958</v>
      </c>
      <c r="S308" s="3">
        <v>18</v>
      </c>
      <c r="T308">
        <v>7</v>
      </c>
      <c r="U308" t="str">
        <f>IF(Ecommerce_Sales[[#This Row],[Delivery_Time_Days]]&gt;7,"Delay",IF(Ecommerce_Sales[[#This Row],[Delivery_Time_Days]] = 0,"No delivery",IF(Ecommerce_Sales[[#This Row],[Delivery_Time_Days]]&lt;=7,"On-time")))</f>
        <v>On-time</v>
      </c>
      <c r="V308" s="7">
        <f>Ecommerce_Sales[[#This Row],[Profit]]/Ecommerce_Sales[[#This Row],[Total_Price]]</f>
        <v>0.35294117647058826</v>
      </c>
      <c r="W308" s="3">
        <v>54</v>
      </c>
      <c r="X308" s="3"/>
    </row>
    <row r="309" spans="1:25" x14ac:dyDescent="0.25">
      <c r="A309" s="1" t="s">
        <v>2861</v>
      </c>
      <c r="B309" s="1" t="s">
        <v>286</v>
      </c>
      <c r="C309" s="1" t="s">
        <v>287</v>
      </c>
      <c r="D309" s="1" t="s">
        <v>2862</v>
      </c>
      <c r="E309" s="1" t="s">
        <v>2005</v>
      </c>
      <c r="F309" s="2">
        <v>45327</v>
      </c>
      <c r="G309" s="2">
        <v>45532</v>
      </c>
      <c r="H309" s="2" t="str">
        <f>TEXT(Ecommerce_Sales[[#This Row],[Order_Date]],"mmmm")</f>
        <v>August</v>
      </c>
      <c r="I309" s="2" t="str">
        <f>TEXT(Ecommerce_Sales[[#This Row],[Order_Date]],"yyyy")</f>
        <v>2024</v>
      </c>
      <c r="J309" s="2" t="str">
        <f>TEXT(Ecommerce_Sales[[#This Row],[Order_Date]],"mmmm")</f>
        <v>August</v>
      </c>
      <c r="K309" s="1" t="s">
        <v>1947</v>
      </c>
      <c r="L309" s="1" t="s">
        <v>2863</v>
      </c>
      <c r="M309" s="1" t="s">
        <v>2072</v>
      </c>
      <c r="N309" s="1" t="s">
        <v>1950</v>
      </c>
      <c r="O309" s="3">
        <v>279</v>
      </c>
      <c r="P309">
        <v>6</v>
      </c>
      <c r="Q309" s="3">
        <v>1676</v>
      </c>
      <c r="R309" s="1" t="s">
        <v>2016</v>
      </c>
      <c r="S309" s="3">
        <v>181</v>
      </c>
      <c r="T309">
        <v>7</v>
      </c>
      <c r="U309" t="str">
        <f>IF(Ecommerce_Sales[[#This Row],[Delivery_Time_Days]]&gt;7,"Delay",IF(Ecommerce_Sales[[#This Row],[Delivery_Time_Days]] = 0,"No delivery",IF(Ecommerce_Sales[[#This Row],[Delivery_Time_Days]]&lt;=7,"On-time")))</f>
        <v>On-time</v>
      </c>
      <c r="V309" s="7">
        <f>Ecommerce_Sales[[#This Row],[Profit]]/Ecommerce_Sales[[#This Row],[Total_Price]]</f>
        <v>0.3997613365155131</v>
      </c>
      <c r="W309" s="3">
        <v>670</v>
      </c>
      <c r="X309" s="3"/>
    </row>
    <row r="310" spans="1:25" x14ac:dyDescent="0.25">
      <c r="A310" s="1" t="s">
        <v>2864</v>
      </c>
      <c r="B310" s="1" t="s">
        <v>1199</v>
      </c>
      <c r="C310" s="1" t="s">
        <v>1200</v>
      </c>
      <c r="D310" s="1" t="s">
        <v>2865</v>
      </c>
      <c r="E310" s="1" t="s">
        <v>1966</v>
      </c>
      <c r="F310" s="2">
        <v>45056</v>
      </c>
      <c r="G310" s="2">
        <v>44935</v>
      </c>
      <c r="H310" s="2" t="str">
        <f>TEXT(Ecommerce_Sales[[#This Row],[Order_Date]],"mmmm")</f>
        <v>January</v>
      </c>
      <c r="I310" s="2" t="str">
        <f>TEXT(Ecommerce_Sales[[#This Row],[Order_Date]],"yyyy")</f>
        <v>2023</v>
      </c>
      <c r="J310" s="2" t="str">
        <f>TEXT(Ecommerce_Sales[[#This Row],[Order_Date]],"mmmm")</f>
        <v>January</v>
      </c>
      <c r="K310" s="1" t="s">
        <v>1992</v>
      </c>
      <c r="L310" s="1" t="s">
        <v>2866</v>
      </c>
      <c r="M310" s="1" t="s">
        <v>1968</v>
      </c>
      <c r="N310" s="1" t="s">
        <v>1957</v>
      </c>
      <c r="O310" s="3">
        <v>545</v>
      </c>
      <c r="P310">
        <v>2</v>
      </c>
      <c r="Q310" s="3">
        <v>1090</v>
      </c>
      <c r="R310" s="1" t="s">
        <v>2008</v>
      </c>
      <c r="S310" s="3">
        <v>60</v>
      </c>
      <c r="U310" t="str">
        <f>IF(Ecommerce_Sales[[#This Row],[Delivery_Time_Days]]&gt;7,"Delay",IF(Ecommerce_Sales[[#This Row],[Delivery_Time_Days]] = 0,"No delivery",IF(Ecommerce_Sales[[#This Row],[Delivery_Time_Days]]&lt;=7,"On-time")))</f>
        <v>No delivery</v>
      </c>
      <c r="V310" s="7">
        <f>Ecommerce_Sales[[#This Row],[Profit]]/Ecommerce_Sales[[#This Row],[Total_Price]]</f>
        <v>0.15045871559633028</v>
      </c>
      <c r="W310" s="3">
        <v>164</v>
      </c>
      <c r="X310" s="3"/>
    </row>
    <row r="311" spans="1:25" x14ac:dyDescent="0.25">
      <c r="A311" s="1" t="s">
        <v>2867</v>
      </c>
      <c r="B311" s="1" t="s">
        <v>1258</v>
      </c>
      <c r="C311" s="1" t="s">
        <v>1259</v>
      </c>
      <c r="D311" s="1" t="s">
        <v>2868</v>
      </c>
      <c r="E311" s="1" t="s">
        <v>1954</v>
      </c>
      <c r="F311" s="2">
        <v>45076</v>
      </c>
      <c r="G311" s="2">
        <v>44977</v>
      </c>
      <c r="H311" s="2" t="str">
        <f>TEXT(Ecommerce_Sales[[#This Row],[Order_Date]],"mmmm")</f>
        <v>February</v>
      </c>
      <c r="I311" s="2" t="str">
        <f>TEXT(Ecommerce_Sales[[#This Row],[Order_Date]],"yyyy")</f>
        <v>2023</v>
      </c>
      <c r="J311" s="2" t="str">
        <f>TEXT(Ecommerce_Sales[[#This Row],[Order_Date]],"mmmm")</f>
        <v>February</v>
      </c>
      <c r="K311" s="1" t="s">
        <v>1947</v>
      </c>
      <c r="L311" s="1" t="s">
        <v>2869</v>
      </c>
      <c r="M311" s="1" t="s">
        <v>1972</v>
      </c>
      <c r="N311" s="1" t="s">
        <v>1973</v>
      </c>
      <c r="O311" s="3">
        <v>808</v>
      </c>
      <c r="P311">
        <v>1</v>
      </c>
      <c r="Q311" s="3">
        <v>808</v>
      </c>
      <c r="R311" s="1" t="s">
        <v>2008</v>
      </c>
      <c r="S311" s="3">
        <v>113</v>
      </c>
      <c r="T311">
        <v>4</v>
      </c>
      <c r="U311" t="str">
        <f>IF(Ecommerce_Sales[[#This Row],[Delivery_Time_Days]]&gt;7,"Delay",IF(Ecommerce_Sales[[#This Row],[Delivery_Time_Days]] = 0,"No delivery",IF(Ecommerce_Sales[[#This Row],[Delivery_Time_Days]]&lt;=7,"On-time")))</f>
        <v>On-time</v>
      </c>
      <c r="V311" s="7">
        <f>Ecommerce_Sales[[#This Row],[Profit]]/Ecommerce_Sales[[#This Row],[Total_Price]]</f>
        <v>0.29950495049504949</v>
      </c>
      <c r="W311" s="3">
        <v>242</v>
      </c>
      <c r="X311" s="3"/>
    </row>
    <row r="312" spans="1:25" x14ac:dyDescent="0.25">
      <c r="A312" s="1" t="s">
        <v>2870</v>
      </c>
      <c r="B312" s="1" t="s">
        <v>102</v>
      </c>
      <c r="C312" s="1" t="s">
        <v>103</v>
      </c>
      <c r="D312" s="1" t="s">
        <v>2651</v>
      </c>
      <c r="E312" s="1" t="s">
        <v>1946</v>
      </c>
      <c r="F312" s="2">
        <v>45465</v>
      </c>
      <c r="G312" s="2">
        <v>45107</v>
      </c>
      <c r="H312" s="2" t="str">
        <f>TEXT(Ecommerce_Sales[[#This Row],[Order_Date]],"mmmm")</f>
        <v>June</v>
      </c>
      <c r="I312" s="2" t="str">
        <f>TEXT(Ecommerce_Sales[[#This Row],[Order_Date]],"yyyy")</f>
        <v>2023</v>
      </c>
      <c r="J312" s="2" t="str">
        <f>TEXT(Ecommerce_Sales[[#This Row],[Order_Date]],"mmmm")</f>
        <v>June</v>
      </c>
      <c r="K312" s="1" t="s">
        <v>1947</v>
      </c>
      <c r="L312" s="1" t="s">
        <v>2871</v>
      </c>
      <c r="M312" s="1" t="s">
        <v>2047</v>
      </c>
      <c r="N312" s="1" t="s">
        <v>1989</v>
      </c>
      <c r="O312" s="3">
        <v>414</v>
      </c>
      <c r="P312">
        <v>4</v>
      </c>
      <c r="Q312" s="3">
        <v>1655</v>
      </c>
      <c r="R312" s="1" t="s">
        <v>1958</v>
      </c>
      <c r="S312" s="3">
        <v>198</v>
      </c>
      <c r="T312">
        <v>8</v>
      </c>
      <c r="U312" t="str">
        <f>IF(Ecommerce_Sales[[#This Row],[Delivery_Time_Days]]&gt;7,"Delay",IF(Ecommerce_Sales[[#This Row],[Delivery_Time_Days]] = 0,"No delivery",IF(Ecommerce_Sales[[#This Row],[Delivery_Time_Days]]&lt;=7,"On-time")))</f>
        <v>Delay</v>
      </c>
      <c r="V312" s="7">
        <f>Ecommerce_Sales[[#This Row],[Profit]]/Ecommerce_Sales[[#This Row],[Total_Price]]</f>
        <v>0.2501510574018127</v>
      </c>
      <c r="W312" s="3">
        <v>414</v>
      </c>
      <c r="X312" s="3"/>
    </row>
    <row r="313" spans="1:25" x14ac:dyDescent="0.25">
      <c r="A313" s="1" t="s">
        <v>2872</v>
      </c>
      <c r="B313" s="1" t="s">
        <v>108</v>
      </c>
      <c r="C313" s="1" t="s">
        <v>109</v>
      </c>
      <c r="D313" s="1" t="s">
        <v>2067</v>
      </c>
      <c r="E313" s="1" t="s">
        <v>1996</v>
      </c>
      <c r="F313" s="2">
        <v>45313</v>
      </c>
      <c r="G313" s="2">
        <v>44950</v>
      </c>
      <c r="H313" s="2" t="str">
        <f>TEXT(Ecommerce_Sales[[#This Row],[Order_Date]],"mmmm")</f>
        <v>January</v>
      </c>
      <c r="I313" s="2" t="str">
        <f>TEXT(Ecommerce_Sales[[#This Row],[Order_Date]],"yyyy")</f>
        <v>2023</v>
      </c>
      <c r="J313" s="2" t="str">
        <f>TEXT(Ecommerce_Sales[[#This Row],[Order_Date]],"mmmm")</f>
        <v>January</v>
      </c>
      <c r="K313" s="1" t="s">
        <v>1986</v>
      </c>
      <c r="L313" s="1" t="s">
        <v>2873</v>
      </c>
      <c r="M313" s="1" t="s">
        <v>2007</v>
      </c>
      <c r="N313" s="1" t="s">
        <v>1973</v>
      </c>
      <c r="O313" s="3">
        <v>89</v>
      </c>
      <c r="P313">
        <v>1</v>
      </c>
      <c r="Q313" s="3">
        <v>89</v>
      </c>
      <c r="R313" s="1" t="s">
        <v>1951</v>
      </c>
      <c r="S313" s="3">
        <v>9</v>
      </c>
      <c r="U313" t="str">
        <f>IF(Ecommerce_Sales[[#This Row],[Delivery_Time_Days]]&gt;7,"Delay",IF(Ecommerce_Sales[[#This Row],[Delivery_Time_Days]] = 0,"No delivery",IF(Ecommerce_Sales[[#This Row],[Delivery_Time_Days]]&lt;=7,"On-time")))</f>
        <v>No delivery</v>
      </c>
      <c r="V313" s="7">
        <f>Ecommerce_Sales[[#This Row],[Profit]]/Ecommerce_Sales[[#This Row],[Total_Price]]</f>
        <v>0.30337078651685395</v>
      </c>
      <c r="W313" s="3">
        <v>27</v>
      </c>
      <c r="X313" s="3"/>
    </row>
    <row r="314" spans="1:25" x14ac:dyDescent="0.25">
      <c r="A314" s="1" t="s">
        <v>2874</v>
      </c>
      <c r="B314" s="1" t="s">
        <v>168</v>
      </c>
      <c r="C314" s="1" t="s">
        <v>169</v>
      </c>
      <c r="D314" s="1" t="s">
        <v>2875</v>
      </c>
      <c r="E314" s="1" t="s">
        <v>1946</v>
      </c>
      <c r="F314" s="2">
        <v>45046</v>
      </c>
      <c r="G314" s="2">
        <v>45355</v>
      </c>
      <c r="H314" s="2" t="str">
        <f>TEXT(Ecommerce_Sales[[#This Row],[Order_Date]],"mmmm")</f>
        <v>March</v>
      </c>
      <c r="I314" s="2" t="str">
        <f>TEXT(Ecommerce_Sales[[#This Row],[Order_Date]],"yyyy")</f>
        <v>2024</v>
      </c>
      <c r="J314" s="2" t="str">
        <f>TEXT(Ecommerce_Sales[[#This Row],[Order_Date]],"mmmm")</f>
        <v>March</v>
      </c>
      <c r="K314" s="1" t="s">
        <v>1947</v>
      </c>
      <c r="L314" s="1" t="s">
        <v>2876</v>
      </c>
      <c r="M314" s="1" t="s">
        <v>1972</v>
      </c>
      <c r="N314" s="1" t="s">
        <v>1973</v>
      </c>
      <c r="O314" s="3">
        <v>593</v>
      </c>
      <c r="P314">
        <v>1</v>
      </c>
      <c r="Q314" s="3">
        <v>593</v>
      </c>
      <c r="R314" s="1" t="s">
        <v>1958</v>
      </c>
      <c r="S314" s="3">
        <v>78</v>
      </c>
      <c r="T314">
        <v>10</v>
      </c>
      <c r="U314" t="str">
        <f>IF(Ecommerce_Sales[[#This Row],[Delivery_Time_Days]]&gt;7,"Delay",IF(Ecommerce_Sales[[#This Row],[Delivery_Time_Days]] = 0,"No delivery",IF(Ecommerce_Sales[[#This Row],[Delivery_Time_Days]]&lt;=7,"On-time")))</f>
        <v>Delay</v>
      </c>
      <c r="V314" s="7">
        <f>Ecommerce_Sales[[#This Row],[Profit]]/Ecommerce_Sales[[#This Row],[Total_Price]]</f>
        <v>0.30016863406408095</v>
      </c>
      <c r="W314" s="3">
        <v>178</v>
      </c>
      <c r="X314" s="3"/>
    </row>
    <row r="315" spans="1:25" x14ac:dyDescent="0.25">
      <c r="A315" s="1" t="s">
        <v>2877</v>
      </c>
      <c r="B315" s="1" t="s">
        <v>728</v>
      </c>
      <c r="C315" s="1" t="s">
        <v>729</v>
      </c>
      <c r="D315" s="1" t="s">
        <v>2878</v>
      </c>
      <c r="E315" s="1" t="s">
        <v>2005</v>
      </c>
      <c r="F315" s="2">
        <v>45438</v>
      </c>
      <c r="G315" s="2">
        <v>45130</v>
      </c>
      <c r="H315" s="2" t="str">
        <f>TEXT(Ecommerce_Sales[[#This Row],[Order_Date]],"mmmm")</f>
        <v>July</v>
      </c>
      <c r="I315" s="2" t="str">
        <f>TEXT(Ecommerce_Sales[[#This Row],[Order_Date]],"yyyy")</f>
        <v>2023</v>
      </c>
      <c r="J315" s="2" t="str">
        <f>TEXT(Ecommerce_Sales[[#This Row],[Order_Date]],"mmmm")</f>
        <v>July</v>
      </c>
      <c r="K315" s="1" t="s">
        <v>1947</v>
      </c>
      <c r="L315" s="1" t="s">
        <v>2879</v>
      </c>
      <c r="M315" s="1" t="s">
        <v>2065</v>
      </c>
      <c r="N315" s="1" t="s">
        <v>1978</v>
      </c>
      <c r="O315" s="3">
        <v>550</v>
      </c>
      <c r="P315">
        <v>5</v>
      </c>
      <c r="Q315" s="3">
        <v>2750</v>
      </c>
      <c r="R315" s="1" t="s">
        <v>1951</v>
      </c>
      <c r="S315" s="3">
        <v>297</v>
      </c>
      <c r="T315">
        <v>7</v>
      </c>
      <c r="U315" t="str">
        <f>IF(Ecommerce_Sales[[#This Row],[Delivery_Time_Days]]&gt;7,"Delay",IF(Ecommerce_Sales[[#This Row],[Delivery_Time_Days]] = 0,"No delivery",IF(Ecommerce_Sales[[#This Row],[Delivery_Time_Days]]&lt;=7,"On-time")))</f>
        <v>On-time</v>
      </c>
      <c r="V315" s="7">
        <f>Ecommerce_Sales[[#This Row],[Profit]]/Ecommerce_Sales[[#This Row],[Total_Price]]</f>
        <v>0.35018181818181821</v>
      </c>
      <c r="W315" s="3">
        <v>963</v>
      </c>
      <c r="X315" s="3"/>
      <c r="Y315">
        <f>CORREL(Ecommerce_Sales[Shipping_Cost],Ecommerce_Sales[Total_Price])</f>
        <v>0.93128973205678167</v>
      </c>
    </row>
    <row r="316" spans="1:25" x14ac:dyDescent="0.25">
      <c r="A316" s="1" t="s">
        <v>2880</v>
      </c>
      <c r="B316" s="1" t="s">
        <v>60</v>
      </c>
      <c r="C316" s="1" t="s">
        <v>61</v>
      </c>
      <c r="D316" s="1" t="s">
        <v>2881</v>
      </c>
      <c r="E316" s="1" t="s">
        <v>1954</v>
      </c>
      <c r="F316" s="2">
        <v>45212</v>
      </c>
      <c r="G316" s="2">
        <v>45219</v>
      </c>
      <c r="H316" s="2" t="str">
        <f>TEXT(Ecommerce_Sales[[#This Row],[Order_Date]],"mmmm")</f>
        <v>October</v>
      </c>
      <c r="I316" s="2" t="str">
        <f>TEXT(Ecommerce_Sales[[#This Row],[Order_Date]],"yyyy")</f>
        <v>2023</v>
      </c>
      <c r="J316" s="2" t="str">
        <f>TEXT(Ecommerce_Sales[[#This Row],[Order_Date]],"mmmm")</f>
        <v>October</v>
      </c>
      <c r="K316" s="1" t="s">
        <v>1947</v>
      </c>
      <c r="L316" s="1" t="s">
        <v>2882</v>
      </c>
      <c r="M316" s="1" t="s">
        <v>1956</v>
      </c>
      <c r="N316" s="1" t="s">
        <v>1957</v>
      </c>
      <c r="O316" s="3">
        <v>1054</v>
      </c>
      <c r="P316">
        <v>3</v>
      </c>
      <c r="Q316" s="3">
        <v>3162</v>
      </c>
      <c r="R316" s="1" t="s">
        <v>1951</v>
      </c>
      <c r="S316" s="3">
        <v>288</v>
      </c>
      <c r="T316">
        <v>2</v>
      </c>
      <c r="U316" t="str">
        <f>IF(Ecommerce_Sales[[#This Row],[Delivery_Time_Days]]&gt;7,"Delay",IF(Ecommerce_Sales[[#This Row],[Delivery_Time_Days]] = 0,"No delivery",IF(Ecommerce_Sales[[#This Row],[Delivery_Time_Days]]&lt;=7,"On-time")))</f>
        <v>On-time</v>
      </c>
      <c r="V316" s="7">
        <f>Ecommerce_Sales[[#This Row],[Profit]]/Ecommerce_Sales[[#This Row],[Total_Price]]</f>
        <v>0.14990512333965844</v>
      </c>
      <c r="W316" s="3">
        <v>474</v>
      </c>
      <c r="X316" s="3"/>
    </row>
    <row r="317" spans="1:25" x14ac:dyDescent="0.25">
      <c r="A317" s="1" t="s">
        <v>2883</v>
      </c>
      <c r="B317" s="1" t="s">
        <v>1331</v>
      </c>
      <c r="C317" s="1" t="s">
        <v>1332</v>
      </c>
      <c r="D317" s="1" t="s">
        <v>2532</v>
      </c>
      <c r="E317" s="1" t="s">
        <v>2005</v>
      </c>
      <c r="F317" s="2">
        <v>44953</v>
      </c>
      <c r="G317" s="2">
        <v>45205</v>
      </c>
      <c r="H317" s="2" t="str">
        <f>TEXT(Ecommerce_Sales[[#This Row],[Order_Date]],"mmmm")</f>
        <v>October</v>
      </c>
      <c r="I317" s="2" t="str">
        <f>TEXT(Ecommerce_Sales[[#This Row],[Order_Date]],"yyyy")</f>
        <v>2023</v>
      </c>
      <c r="J317" s="2" t="str">
        <f>TEXT(Ecommerce_Sales[[#This Row],[Order_Date]],"mmmm")</f>
        <v>October</v>
      </c>
      <c r="K317" s="1" t="s">
        <v>1947</v>
      </c>
      <c r="L317" s="1" t="s">
        <v>2884</v>
      </c>
      <c r="M317" s="1" t="s">
        <v>1977</v>
      </c>
      <c r="N317" s="1" t="s">
        <v>1978</v>
      </c>
      <c r="O317" s="3">
        <v>421</v>
      </c>
      <c r="P317">
        <v>1</v>
      </c>
      <c r="Q317" s="3">
        <v>421</v>
      </c>
      <c r="R317" s="1" t="s">
        <v>1951</v>
      </c>
      <c r="S317" s="3">
        <v>25</v>
      </c>
      <c r="T317">
        <v>9</v>
      </c>
      <c r="U317" t="str">
        <f>IF(Ecommerce_Sales[[#This Row],[Delivery_Time_Days]]&gt;7,"Delay",IF(Ecommerce_Sales[[#This Row],[Delivery_Time_Days]] = 0,"No delivery",IF(Ecommerce_Sales[[#This Row],[Delivery_Time_Days]]&lt;=7,"On-time")))</f>
        <v>Delay</v>
      </c>
      <c r="V317" s="7">
        <f>Ecommerce_Sales[[#This Row],[Profit]]/Ecommerce_Sales[[#This Row],[Total_Price]]</f>
        <v>0.34916864608076009</v>
      </c>
      <c r="W317" s="3">
        <v>147</v>
      </c>
      <c r="X317" s="3"/>
    </row>
    <row r="318" spans="1:25" x14ac:dyDescent="0.25">
      <c r="A318" s="1" t="s">
        <v>2885</v>
      </c>
      <c r="B318" s="1" t="s">
        <v>1100</v>
      </c>
      <c r="C318" s="1" t="s">
        <v>1101</v>
      </c>
      <c r="D318" s="1" t="s">
        <v>2886</v>
      </c>
      <c r="E318" s="1" t="s">
        <v>1946</v>
      </c>
      <c r="F318" s="2">
        <v>45092</v>
      </c>
      <c r="G318" s="2">
        <v>45288</v>
      </c>
      <c r="H318" s="2" t="str">
        <f>TEXT(Ecommerce_Sales[[#This Row],[Order_Date]],"mmmm")</f>
        <v>December</v>
      </c>
      <c r="I318" s="2" t="str">
        <f>TEXT(Ecommerce_Sales[[#This Row],[Order_Date]],"yyyy")</f>
        <v>2023</v>
      </c>
      <c r="J318" s="2" t="str">
        <f>TEXT(Ecommerce_Sales[[#This Row],[Order_Date]],"mmmm")</f>
        <v>December</v>
      </c>
      <c r="K318" s="1" t="s">
        <v>1947</v>
      </c>
      <c r="L318" s="1" t="s">
        <v>2887</v>
      </c>
      <c r="M318" s="1" t="s">
        <v>2043</v>
      </c>
      <c r="N318" s="1" t="s">
        <v>1989</v>
      </c>
      <c r="O318" s="3">
        <v>755</v>
      </c>
      <c r="P318">
        <v>10</v>
      </c>
      <c r="Q318" s="3">
        <v>7547</v>
      </c>
      <c r="R318" s="1" t="s">
        <v>1951</v>
      </c>
      <c r="S318" s="3">
        <v>475</v>
      </c>
      <c r="T318">
        <v>3</v>
      </c>
      <c r="U318" t="str">
        <f>IF(Ecommerce_Sales[[#This Row],[Delivery_Time_Days]]&gt;7,"Delay",IF(Ecommerce_Sales[[#This Row],[Delivery_Time_Days]] = 0,"No delivery",IF(Ecommerce_Sales[[#This Row],[Delivery_Time_Days]]&lt;=7,"On-time")))</f>
        <v>On-time</v>
      </c>
      <c r="V318" s="7">
        <f>Ecommerce_Sales[[#This Row],[Profit]]/Ecommerce_Sales[[#This Row],[Total_Price]]</f>
        <v>0.25003312574532927</v>
      </c>
      <c r="W318" s="3">
        <v>1887</v>
      </c>
      <c r="X318" s="3"/>
    </row>
    <row r="319" spans="1:25" x14ac:dyDescent="0.25">
      <c r="A319" s="1" t="s">
        <v>2888</v>
      </c>
      <c r="B319" s="1" t="s">
        <v>1095</v>
      </c>
      <c r="C319" s="1" t="s">
        <v>1096</v>
      </c>
      <c r="D319" s="1" t="s">
        <v>2889</v>
      </c>
      <c r="E319" s="1" t="s">
        <v>2005</v>
      </c>
      <c r="F319" s="2">
        <v>45472</v>
      </c>
      <c r="G319" s="2">
        <v>45210</v>
      </c>
      <c r="H319" s="2" t="str">
        <f>TEXT(Ecommerce_Sales[[#This Row],[Order_Date]],"mmmm")</f>
        <v>October</v>
      </c>
      <c r="I319" s="2" t="str">
        <f>TEXT(Ecommerce_Sales[[#This Row],[Order_Date]],"yyyy")</f>
        <v>2023</v>
      </c>
      <c r="J319" s="2" t="str">
        <f>TEXT(Ecommerce_Sales[[#This Row],[Order_Date]],"mmmm")</f>
        <v>October</v>
      </c>
      <c r="K319" s="1" t="s">
        <v>1947</v>
      </c>
      <c r="L319" s="1" t="s">
        <v>2890</v>
      </c>
      <c r="M319" s="1" t="s">
        <v>1998</v>
      </c>
      <c r="N319" s="1" t="s">
        <v>1973</v>
      </c>
      <c r="O319" s="3">
        <v>731</v>
      </c>
      <c r="P319">
        <v>6</v>
      </c>
      <c r="Q319" s="3">
        <v>4385</v>
      </c>
      <c r="R319" s="1" t="s">
        <v>1958</v>
      </c>
      <c r="S319" s="3">
        <v>383</v>
      </c>
      <c r="T319">
        <v>7</v>
      </c>
      <c r="U319" t="str">
        <f>IF(Ecommerce_Sales[[#This Row],[Delivery_Time_Days]]&gt;7,"Delay",IF(Ecommerce_Sales[[#This Row],[Delivery_Time_Days]] = 0,"No delivery",IF(Ecommerce_Sales[[#This Row],[Delivery_Time_Days]]&lt;=7,"On-time")))</f>
        <v>On-time</v>
      </c>
      <c r="V319" s="7">
        <f>Ecommerce_Sales[[#This Row],[Profit]]/Ecommerce_Sales[[#This Row],[Total_Price]]</f>
        <v>0.29988597491448121</v>
      </c>
      <c r="W319" s="3">
        <v>1315</v>
      </c>
      <c r="X319" s="3"/>
    </row>
    <row r="320" spans="1:25" x14ac:dyDescent="0.25">
      <c r="A320" s="1" t="s">
        <v>2891</v>
      </c>
      <c r="B320" s="1" t="s">
        <v>529</v>
      </c>
      <c r="C320" s="1" t="s">
        <v>530</v>
      </c>
      <c r="D320" s="1" t="s">
        <v>2523</v>
      </c>
      <c r="E320" s="1" t="s">
        <v>1946</v>
      </c>
      <c r="F320" s="2">
        <v>44945</v>
      </c>
      <c r="G320" s="2">
        <v>45607</v>
      </c>
      <c r="H320" s="2" t="str">
        <f>TEXT(Ecommerce_Sales[[#This Row],[Order_Date]],"mmmm")</f>
        <v>November</v>
      </c>
      <c r="I320" s="2" t="str">
        <f>TEXT(Ecommerce_Sales[[#This Row],[Order_Date]],"yyyy")</f>
        <v>2024</v>
      </c>
      <c r="J320" s="2" t="str">
        <f>TEXT(Ecommerce_Sales[[#This Row],[Order_Date]],"mmmm")</f>
        <v>November</v>
      </c>
      <c r="K320" s="1" t="s">
        <v>1947</v>
      </c>
      <c r="L320" s="1" t="s">
        <v>2785</v>
      </c>
      <c r="M320" s="1" t="s">
        <v>2065</v>
      </c>
      <c r="N320" s="1" t="s">
        <v>1978</v>
      </c>
      <c r="O320" s="3">
        <v>465</v>
      </c>
      <c r="P320">
        <v>6</v>
      </c>
      <c r="Q320" s="3">
        <v>2790</v>
      </c>
      <c r="R320" s="1" t="s">
        <v>1958</v>
      </c>
      <c r="S320" s="3">
        <v>356</v>
      </c>
      <c r="T320">
        <v>8</v>
      </c>
      <c r="U320" t="str">
        <f>IF(Ecommerce_Sales[[#This Row],[Delivery_Time_Days]]&gt;7,"Delay",IF(Ecommerce_Sales[[#This Row],[Delivery_Time_Days]] = 0,"No delivery",IF(Ecommerce_Sales[[#This Row],[Delivery_Time_Days]]&lt;=7,"On-time")))</f>
        <v>Delay</v>
      </c>
      <c r="V320" s="7">
        <f>Ecommerce_Sales[[#This Row],[Profit]]/Ecommerce_Sales[[#This Row],[Total_Price]]</f>
        <v>0.35017921146953407</v>
      </c>
      <c r="W320" s="3">
        <v>977</v>
      </c>
      <c r="X320" s="3"/>
    </row>
    <row r="321" spans="1:24" x14ac:dyDescent="0.25">
      <c r="A321" s="1" t="s">
        <v>2892</v>
      </c>
      <c r="B321" s="1" t="s">
        <v>577</v>
      </c>
      <c r="C321" s="1" t="s">
        <v>578</v>
      </c>
      <c r="D321" s="1" t="s">
        <v>2893</v>
      </c>
      <c r="E321" s="1" t="s">
        <v>2005</v>
      </c>
      <c r="F321" s="2">
        <v>45310</v>
      </c>
      <c r="G321" s="2">
        <v>45627</v>
      </c>
      <c r="H321" s="2" t="str">
        <f>TEXT(Ecommerce_Sales[[#This Row],[Order_Date]],"mmmm")</f>
        <v>December</v>
      </c>
      <c r="I321" s="2" t="str">
        <f>TEXT(Ecommerce_Sales[[#This Row],[Order_Date]],"yyyy")</f>
        <v>2024</v>
      </c>
      <c r="J321" s="2" t="str">
        <f>TEXT(Ecommerce_Sales[[#This Row],[Order_Date]],"mmmm")</f>
        <v>December</v>
      </c>
      <c r="K321" s="1" t="s">
        <v>1947</v>
      </c>
      <c r="L321" s="1" t="s">
        <v>2894</v>
      </c>
      <c r="M321" s="1" t="s">
        <v>2054</v>
      </c>
      <c r="N321" s="1" t="s">
        <v>1957</v>
      </c>
      <c r="O321" s="3">
        <v>1385</v>
      </c>
      <c r="P321">
        <v>2</v>
      </c>
      <c r="Q321" s="3">
        <v>2770</v>
      </c>
      <c r="R321" s="1" t="s">
        <v>1951</v>
      </c>
      <c r="S321" s="3">
        <v>227</v>
      </c>
      <c r="T321">
        <v>8</v>
      </c>
      <c r="U321" t="str">
        <f>IF(Ecommerce_Sales[[#This Row],[Delivery_Time_Days]]&gt;7,"Delay",IF(Ecommerce_Sales[[#This Row],[Delivery_Time_Days]] = 0,"No delivery",IF(Ecommerce_Sales[[#This Row],[Delivery_Time_Days]]&lt;=7,"On-time")))</f>
        <v>Delay</v>
      </c>
      <c r="V321" s="7">
        <f>Ecommerce_Sales[[#This Row],[Profit]]/Ecommerce_Sales[[#This Row],[Total_Price]]</f>
        <v>0.15018050541516245</v>
      </c>
      <c r="W321" s="3">
        <v>416</v>
      </c>
      <c r="X321" s="3"/>
    </row>
    <row r="322" spans="1:24" x14ac:dyDescent="0.25">
      <c r="A322" s="1" t="s">
        <v>2895</v>
      </c>
      <c r="B322" s="1" t="s">
        <v>912</v>
      </c>
      <c r="C322" s="1" t="s">
        <v>913</v>
      </c>
      <c r="D322" s="1" t="s">
        <v>2427</v>
      </c>
      <c r="E322" s="1" t="s">
        <v>1961</v>
      </c>
      <c r="F322" s="2">
        <v>45458</v>
      </c>
      <c r="G322" s="2">
        <v>44967</v>
      </c>
      <c r="H322" s="2" t="str">
        <f>TEXT(Ecommerce_Sales[[#This Row],[Order_Date]],"mmmm")</f>
        <v>February</v>
      </c>
      <c r="I322" s="2" t="str">
        <f>TEXT(Ecommerce_Sales[[#This Row],[Order_Date]],"yyyy")</f>
        <v>2023</v>
      </c>
      <c r="J322" s="2" t="str">
        <f>TEXT(Ecommerce_Sales[[#This Row],[Order_Date]],"mmmm")</f>
        <v>February</v>
      </c>
      <c r="K322" s="1" t="s">
        <v>1992</v>
      </c>
      <c r="L322" s="1" t="s">
        <v>2896</v>
      </c>
      <c r="M322" s="1" t="s">
        <v>2079</v>
      </c>
      <c r="N322" s="1" t="s">
        <v>1973</v>
      </c>
      <c r="O322" s="3">
        <v>274</v>
      </c>
      <c r="P322">
        <v>3</v>
      </c>
      <c r="Q322" s="3">
        <v>823</v>
      </c>
      <c r="R322" s="1" t="s">
        <v>1958</v>
      </c>
      <c r="S322" s="3">
        <v>60</v>
      </c>
      <c r="U322" t="str">
        <f>IF(Ecommerce_Sales[[#This Row],[Delivery_Time_Days]]&gt;7,"Delay",IF(Ecommerce_Sales[[#This Row],[Delivery_Time_Days]] = 0,"No delivery",IF(Ecommerce_Sales[[#This Row],[Delivery_Time_Days]]&lt;=7,"On-time")))</f>
        <v>No delivery</v>
      </c>
      <c r="V322" s="7">
        <f>Ecommerce_Sales[[#This Row],[Profit]]/Ecommerce_Sales[[#This Row],[Total_Price]]</f>
        <v>0.30012150668286758</v>
      </c>
      <c r="W322" s="3">
        <v>247</v>
      </c>
      <c r="X322" s="3"/>
    </row>
    <row r="323" spans="1:24" x14ac:dyDescent="0.25">
      <c r="A323" s="1" t="s">
        <v>2897</v>
      </c>
      <c r="B323" s="1" t="s">
        <v>320</v>
      </c>
      <c r="C323" s="1" t="s">
        <v>321</v>
      </c>
      <c r="D323" s="1" t="s">
        <v>2898</v>
      </c>
      <c r="E323" s="1" t="s">
        <v>2005</v>
      </c>
      <c r="F323" s="2">
        <v>44957</v>
      </c>
      <c r="G323" s="2">
        <v>45596</v>
      </c>
      <c r="H323" s="2" t="str">
        <f>TEXT(Ecommerce_Sales[[#This Row],[Order_Date]],"mmmm")</f>
        <v>October</v>
      </c>
      <c r="I323" s="2" t="str">
        <f>TEXT(Ecommerce_Sales[[#This Row],[Order_Date]],"yyyy")</f>
        <v>2024</v>
      </c>
      <c r="J323" s="2" t="str">
        <f>TEXT(Ecommerce_Sales[[#This Row],[Order_Date]],"mmmm")</f>
        <v>October</v>
      </c>
      <c r="K323" s="1" t="s">
        <v>1947</v>
      </c>
      <c r="L323" s="1" t="s">
        <v>2899</v>
      </c>
      <c r="M323" s="1" t="s">
        <v>2058</v>
      </c>
      <c r="N323" s="1" t="s">
        <v>1950</v>
      </c>
      <c r="O323" s="3">
        <v>1199</v>
      </c>
      <c r="P323">
        <v>1</v>
      </c>
      <c r="Q323" s="3">
        <v>1199</v>
      </c>
      <c r="R323" s="1" t="s">
        <v>2012</v>
      </c>
      <c r="S323" s="3">
        <v>162</v>
      </c>
      <c r="T323">
        <v>5</v>
      </c>
      <c r="U323" t="str">
        <f>IF(Ecommerce_Sales[[#This Row],[Delivery_Time_Days]]&gt;7,"Delay",IF(Ecommerce_Sales[[#This Row],[Delivery_Time_Days]] = 0,"No delivery",IF(Ecommerce_Sales[[#This Row],[Delivery_Time_Days]]&lt;=7,"On-time")))</f>
        <v>On-time</v>
      </c>
      <c r="V323" s="7">
        <f>Ecommerce_Sales[[#This Row],[Profit]]/Ecommerce_Sales[[#This Row],[Total_Price]]</f>
        <v>0.40033361134278567</v>
      </c>
      <c r="W323" s="3">
        <v>480</v>
      </c>
      <c r="X323" s="3"/>
    </row>
    <row r="324" spans="1:24" x14ac:dyDescent="0.25">
      <c r="A324" s="1" t="s">
        <v>2900</v>
      </c>
      <c r="B324" s="1" t="s">
        <v>298</v>
      </c>
      <c r="C324" s="1" t="s">
        <v>299</v>
      </c>
      <c r="D324" s="1" t="s">
        <v>2901</v>
      </c>
      <c r="E324" s="1" t="s">
        <v>2005</v>
      </c>
      <c r="F324" s="2">
        <v>45556</v>
      </c>
      <c r="G324" s="2">
        <v>45077</v>
      </c>
      <c r="H324" s="2" t="str">
        <f>TEXT(Ecommerce_Sales[[#This Row],[Order_Date]],"mmmm")</f>
        <v>May</v>
      </c>
      <c r="I324" s="2" t="str">
        <f>TEXT(Ecommerce_Sales[[#This Row],[Order_Date]],"yyyy")</f>
        <v>2023</v>
      </c>
      <c r="J324" s="2" t="str">
        <f>TEXT(Ecommerce_Sales[[#This Row],[Order_Date]],"mmmm")</f>
        <v>May</v>
      </c>
      <c r="K324" s="1" t="s">
        <v>1947</v>
      </c>
      <c r="L324" s="1" t="s">
        <v>2902</v>
      </c>
      <c r="M324" s="1" t="s">
        <v>1998</v>
      </c>
      <c r="N324" s="1" t="s">
        <v>1973</v>
      </c>
      <c r="O324" s="3">
        <v>509</v>
      </c>
      <c r="P324">
        <v>5</v>
      </c>
      <c r="Q324" s="3">
        <v>2545</v>
      </c>
      <c r="R324" s="1" t="s">
        <v>1958</v>
      </c>
      <c r="S324" s="3">
        <v>130</v>
      </c>
      <c r="T324">
        <v>3</v>
      </c>
      <c r="U324" t="str">
        <f>IF(Ecommerce_Sales[[#This Row],[Delivery_Time_Days]]&gt;7,"Delay",IF(Ecommerce_Sales[[#This Row],[Delivery_Time_Days]] = 0,"No delivery",IF(Ecommerce_Sales[[#This Row],[Delivery_Time_Days]]&lt;=7,"On-time")))</f>
        <v>On-time</v>
      </c>
      <c r="V324" s="7">
        <f>Ecommerce_Sales[[#This Row],[Profit]]/Ecommerce_Sales[[#This Row],[Total_Price]]</f>
        <v>0.30019646365422398</v>
      </c>
      <c r="W324" s="3">
        <v>764</v>
      </c>
      <c r="X324" s="3"/>
    </row>
    <row r="325" spans="1:24" x14ac:dyDescent="0.25">
      <c r="A325" s="1" t="s">
        <v>2903</v>
      </c>
      <c r="B325" s="1" t="s">
        <v>645</v>
      </c>
      <c r="C325" s="1" t="s">
        <v>646</v>
      </c>
      <c r="D325" s="1" t="s">
        <v>2904</v>
      </c>
      <c r="E325" s="1" t="s">
        <v>1946</v>
      </c>
      <c r="F325" s="2">
        <v>45213</v>
      </c>
      <c r="G325" s="2">
        <v>45597</v>
      </c>
      <c r="H325" s="2" t="str">
        <f>TEXT(Ecommerce_Sales[[#This Row],[Order_Date]],"mmmm")</f>
        <v>November</v>
      </c>
      <c r="I325" s="2" t="str">
        <f>TEXT(Ecommerce_Sales[[#This Row],[Order_Date]],"yyyy")</f>
        <v>2024</v>
      </c>
      <c r="J325" s="2" t="str">
        <f>TEXT(Ecommerce_Sales[[#This Row],[Order_Date]],"mmmm")</f>
        <v>November</v>
      </c>
      <c r="K325" s="1" t="s">
        <v>1947</v>
      </c>
      <c r="L325" s="1" t="s">
        <v>2905</v>
      </c>
      <c r="M325" s="1" t="s">
        <v>2047</v>
      </c>
      <c r="N325" s="1" t="s">
        <v>1989</v>
      </c>
      <c r="O325" s="3">
        <v>1447</v>
      </c>
      <c r="P325">
        <v>1</v>
      </c>
      <c r="Q325" s="3">
        <v>1447</v>
      </c>
      <c r="R325" s="1" t="s">
        <v>1951</v>
      </c>
      <c r="S325" s="3">
        <v>110</v>
      </c>
      <c r="T325">
        <v>7</v>
      </c>
      <c r="U325" t="str">
        <f>IF(Ecommerce_Sales[[#This Row],[Delivery_Time_Days]]&gt;7,"Delay",IF(Ecommerce_Sales[[#This Row],[Delivery_Time_Days]] = 0,"No delivery",IF(Ecommerce_Sales[[#This Row],[Delivery_Time_Days]]&lt;=7,"On-time")))</f>
        <v>On-time</v>
      </c>
      <c r="V325" s="7">
        <f>Ecommerce_Sales[[#This Row],[Profit]]/Ecommerce_Sales[[#This Row],[Total_Price]]</f>
        <v>0.25017277125086385</v>
      </c>
      <c r="W325" s="3">
        <v>362</v>
      </c>
      <c r="X325" s="3"/>
    </row>
    <row r="326" spans="1:24" x14ac:dyDescent="0.25">
      <c r="A326" s="1" t="s">
        <v>2906</v>
      </c>
      <c r="B326" s="1" t="s">
        <v>460</v>
      </c>
      <c r="C326" s="1" t="s">
        <v>461</v>
      </c>
      <c r="D326" s="1" t="s">
        <v>2090</v>
      </c>
      <c r="E326" s="1" t="s">
        <v>1961</v>
      </c>
      <c r="F326" s="2">
        <v>45201</v>
      </c>
      <c r="G326" s="2">
        <v>44986</v>
      </c>
      <c r="H326" s="2" t="str">
        <f>TEXT(Ecommerce_Sales[[#This Row],[Order_Date]],"mmmm")</f>
        <v>March</v>
      </c>
      <c r="I326" s="2" t="str">
        <f>TEXT(Ecommerce_Sales[[#This Row],[Order_Date]],"yyyy")</f>
        <v>2023</v>
      </c>
      <c r="J326" s="2" t="str">
        <f>TEXT(Ecommerce_Sales[[#This Row],[Order_Date]],"mmmm")</f>
        <v>March</v>
      </c>
      <c r="K326" s="1" t="s">
        <v>1986</v>
      </c>
      <c r="L326" s="1" t="s">
        <v>2871</v>
      </c>
      <c r="M326" s="1" t="s">
        <v>1983</v>
      </c>
      <c r="N326" s="1" t="s">
        <v>1950</v>
      </c>
      <c r="O326" s="3">
        <v>117</v>
      </c>
      <c r="P326">
        <v>2</v>
      </c>
      <c r="Q326" s="3">
        <v>233</v>
      </c>
      <c r="R326" s="1" t="s">
        <v>2016</v>
      </c>
      <c r="S326" s="3">
        <v>22</v>
      </c>
      <c r="U326" t="str">
        <f>IF(Ecommerce_Sales[[#This Row],[Delivery_Time_Days]]&gt;7,"Delay",IF(Ecommerce_Sales[[#This Row],[Delivery_Time_Days]] = 0,"No delivery",IF(Ecommerce_Sales[[#This Row],[Delivery_Time_Days]]&lt;=7,"On-time")))</f>
        <v>No delivery</v>
      </c>
      <c r="V326" s="7">
        <f>Ecommerce_Sales[[#This Row],[Profit]]/Ecommerce_Sales[[#This Row],[Total_Price]]</f>
        <v>0.39914163090128757</v>
      </c>
      <c r="W326" s="3">
        <v>93</v>
      </c>
      <c r="X326" s="3"/>
    </row>
    <row r="327" spans="1:24" x14ac:dyDescent="0.25">
      <c r="A327" s="1" t="s">
        <v>2907</v>
      </c>
      <c r="B327" s="1" t="s">
        <v>639</v>
      </c>
      <c r="C327" s="1" t="s">
        <v>640</v>
      </c>
      <c r="D327" s="1" t="s">
        <v>2908</v>
      </c>
      <c r="E327" s="1" t="s">
        <v>1954</v>
      </c>
      <c r="F327" s="2">
        <v>45594</v>
      </c>
      <c r="G327" s="2">
        <v>45140</v>
      </c>
      <c r="H327" s="2" t="str">
        <f>TEXT(Ecommerce_Sales[[#This Row],[Order_Date]],"mmmm")</f>
        <v>August</v>
      </c>
      <c r="I327" s="2" t="str">
        <f>TEXT(Ecommerce_Sales[[#This Row],[Order_Date]],"yyyy")</f>
        <v>2023</v>
      </c>
      <c r="J327" s="2" t="str">
        <f>TEXT(Ecommerce_Sales[[#This Row],[Order_Date]],"mmmm")</f>
        <v>August</v>
      </c>
      <c r="K327" s="1" t="s">
        <v>1947</v>
      </c>
      <c r="L327" s="1" t="s">
        <v>2909</v>
      </c>
      <c r="M327" s="1" t="s">
        <v>2043</v>
      </c>
      <c r="N327" s="1" t="s">
        <v>1989</v>
      </c>
      <c r="O327" s="3">
        <v>188</v>
      </c>
      <c r="P327">
        <v>5</v>
      </c>
      <c r="Q327" s="3">
        <v>942</v>
      </c>
      <c r="R327" s="1" t="s">
        <v>1958</v>
      </c>
      <c r="S327" s="3">
        <v>82</v>
      </c>
      <c r="T327">
        <v>6</v>
      </c>
      <c r="U327" t="str">
        <f>IF(Ecommerce_Sales[[#This Row],[Delivery_Time_Days]]&gt;7,"Delay",IF(Ecommerce_Sales[[#This Row],[Delivery_Time_Days]] = 0,"No delivery",IF(Ecommerce_Sales[[#This Row],[Delivery_Time_Days]]&lt;=7,"On-time")))</f>
        <v>On-time</v>
      </c>
      <c r="V327" s="7">
        <f>Ecommerce_Sales[[#This Row],[Profit]]/Ecommerce_Sales[[#This Row],[Total_Price]]</f>
        <v>0.2505307855626327</v>
      </c>
      <c r="W327" s="3">
        <v>236</v>
      </c>
      <c r="X327" s="3"/>
    </row>
    <row r="328" spans="1:24" x14ac:dyDescent="0.25">
      <c r="A328" s="1" t="s">
        <v>2910</v>
      </c>
      <c r="B328" s="1" t="s">
        <v>1713</v>
      </c>
      <c r="C328" s="1" t="s">
        <v>1714</v>
      </c>
      <c r="D328" s="1" t="s">
        <v>2911</v>
      </c>
      <c r="E328" s="1" t="s">
        <v>2005</v>
      </c>
      <c r="F328" s="2">
        <v>45480</v>
      </c>
      <c r="G328" s="2">
        <v>45258</v>
      </c>
      <c r="H328" s="2" t="str">
        <f>TEXT(Ecommerce_Sales[[#This Row],[Order_Date]],"mmmm")</f>
        <v>November</v>
      </c>
      <c r="I328" s="2" t="str">
        <f>TEXT(Ecommerce_Sales[[#This Row],[Order_Date]],"yyyy")</f>
        <v>2023</v>
      </c>
      <c r="J328" s="2" t="str">
        <f>TEXT(Ecommerce_Sales[[#This Row],[Order_Date]],"mmmm")</f>
        <v>November</v>
      </c>
      <c r="K328" s="1" t="s">
        <v>1947</v>
      </c>
      <c r="L328" s="1" t="s">
        <v>2912</v>
      </c>
      <c r="M328" s="1" t="s">
        <v>1998</v>
      </c>
      <c r="N328" s="1" t="s">
        <v>1973</v>
      </c>
      <c r="O328" s="3">
        <v>32</v>
      </c>
      <c r="P328">
        <v>1</v>
      </c>
      <c r="Q328" s="3">
        <v>32</v>
      </c>
      <c r="R328" s="1" t="s">
        <v>1951</v>
      </c>
      <c r="S328" s="3">
        <v>2</v>
      </c>
      <c r="T328">
        <v>4</v>
      </c>
      <c r="U328" t="str">
        <f>IF(Ecommerce_Sales[[#This Row],[Delivery_Time_Days]]&gt;7,"Delay",IF(Ecommerce_Sales[[#This Row],[Delivery_Time_Days]] = 0,"No delivery",IF(Ecommerce_Sales[[#This Row],[Delivery_Time_Days]]&lt;=7,"On-time")))</f>
        <v>On-time</v>
      </c>
      <c r="V328" s="7">
        <f>Ecommerce_Sales[[#This Row],[Profit]]/Ecommerce_Sales[[#This Row],[Total_Price]]</f>
        <v>0.3125</v>
      </c>
      <c r="W328" s="3">
        <v>10</v>
      </c>
      <c r="X328" s="3"/>
    </row>
    <row r="329" spans="1:24" x14ac:dyDescent="0.25">
      <c r="A329" s="1" t="s">
        <v>2913</v>
      </c>
      <c r="B329" s="1" t="s">
        <v>1731</v>
      </c>
      <c r="C329" s="1" t="s">
        <v>1732</v>
      </c>
      <c r="D329" s="1" t="s">
        <v>2914</v>
      </c>
      <c r="E329" s="1" t="s">
        <v>1966</v>
      </c>
      <c r="F329" s="2">
        <v>45424</v>
      </c>
      <c r="G329" s="2">
        <v>45309</v>
      </c>
      <c r="H329" s="2" t="str">
        <f>TEXT(Ecommerce_Sales[[#This Row],[Order_Date]],"mmmm")</f>
        <v>January</v>
      </c>
      <c r="I329" s="2" t="str">
        <f>TEXT(Ecommerce_Sales[[#This Row],[Order_Date]],"yyyy")</f>
        <v>2024</v>
      </c>
      <c r="J329" s="2" t="str">
        <f>TEXT(Ecommerce_Sales[[#This Row],[Order_Date]],"mmmm")</f>
        <v>January</v>
      </c>
      <c r="K329" s="1" t="s">
        <v>1986</v>
      </c>
      <c r="L329" s="1" t="s">
        <v>2915</v>
      </c>
      <c r="M329" s="1" t="s">
        <v>1983</v>
      </c>
      <c r="N329" s="1" t="s">
        <v>1950</v>
      </c>
      <c r="O329" s="3">
        <v>875</v>
      </c>
      <c r="P329">
        <v>3</v>
      </c>
      <c r="Q329" s="3">
        <v>2625</v>
      </c>
      <c r="R329" s="1" t="s">
        <v>1958</v>
      </c>
      <c r="S329" s="3">
        <v>217</v>
      </c>
      <c r="U329" t="str">
        <f>IF(Ecommerce_Sales[[#This Row],[Delivery_Time_Days]]&gt;7,"Delay",IF(Ecommerce_Sales[[#This Row],[Delivery_Time_Days]] = 0,"No delivery",IF(Ecommerce_Sales[[#This Row],[Delivery_Time_Days]]&lt;=7,"On-time")))</f>
        <v>No delivery</v>
      </c>
      <c r="V329" s="7">
        <f>Ecommerce_Sales[[#This Row],[Profit]]/Ecommerce_Sales[[#This Row],[Total_Price]]</f>
        <v>0.4</v>
      </c>
      <c r="W329" s="3">
        <v>1050</v>
      </c>
      <c r="X329" s="3"/>
    </row>
    <row r="330" spans="1:24" x14ac:dyDescent="0.25">
      <c r="A330" s="1" t="s">
        <v>2916</v>
      </c>
      <c r="B330" s="1" t="s">
        <v>920</v>
      </c>
      <c r="C330" s="1" t="s">
        <v>921</v>
      </c>
      <c r="D330" s="1" t="s">
        <v>2917</v>
      </c>
      <c r="E330" s="1" t="s">
        <v>1966</v>
      </c>
      <c r="F330" s="2">
        <v>45189</v>
      </c>
      <c r="G330" s="2">
        <v>45177</v>
      </c>
      <c r="H330" s="2" t="str">
        <f>TEXT(Ecommerce_Sales[[#This Row],[Order_Date]],"mmmm")</f>
        <v>September</v>
      </c>
      <c r="I330" s="2" t="str">
        <f>TEXT(Ecommerce_Sales[[#This Row],[Order_Date]],"yyyy")</f>
        <v>2023</v>
      </c>
      <c r="J330" s="2" t="str">
        <f>TEXT(Ecommerce_Sales[[#This Row],[Order_Date]],"mmmm")</f>
        <v>September</v>
      </c>
      <c r="K330" s="1" t="s">
        <v>1947</v>
      </c>
      <c r="L330" s="1" t="s">
        <v>2918</v>
      </c>
      <c r="M330" s="1" t="s">
        <v>2104</v>
      </c>
      <c r="N330" s="1" t="s">
        <v>1978</v>
      </c>
      <c r="O330" s="3">
        <v>968</v>
      </c>
      <c r="P330">
        <v>3</v>
      </c>
      <c r="Q330" s="3">
        <v>2903</v>
      </c>
      <c r="R330" s="1" t="s">
        <v>1958</v>
      </c>
      <c r="S330" s="3">
        <v>390</v>
      </c>
      <c r="T330">
        <v>6</v>
      </c>
      <c r="U330" t="str">
        <f>IF(Ecommerce_Sales[[#This Row],[Delivery_Time_Days]]&gt;7,"Delay",IF(Ecommerce_Sales[[#This Row],[Delivery_Time_Days]] = 0,"No delivery",IF(Ecommerce_Sales[[#This Row],[Delivery_Time_Days]]&lt;=7,"On-time")))</f>
        <v>On-time</v>
      </c>
      <c r="V330" s="7">
        <f>Ecommerce_Sales[[#This Row],[Profit]]/Ecommerce_Sales[[#This Row],[Total_Price]]</f>
        <v>0.34998277643816739</v>
      </c>
      <c r="W330" s="3">
        <v>1016</v>
      </c>
      <c r="X330" s="3"/>
    </row>
    <row r="331" spans="1:24" x14ac:dyDescent="0.25">
      <c r="A331" s="1" t="s">
        <v>2919</v>
      </c>
      <c r="B331" s="1" t="s">
        <v>984</v>
      </c>
      <c r="C331" s="1" t="s">
        <v>985</v>
      </c>
      <c r="D331" s="1" t="s">
        <v>2920</v>
      </c>
      <c r="E331" s="1" t="s">
        <v>1961</v>
      </c>
      <c r="F331" s="2">
        <v>45528</v>
      </c>
      <c r="G331" s="2">
        <v>45569</v>
      </c>
      <c r="H331" s="2" t="str">
        <f>TEXT(Ecommerce_Sales[[#This Row],[Order_Date]],"mmmm")</f>
        <v>October</v>
      </c>
      <c r="I331" s="2" t="str">
        <f>TEXT(Ecommerce_Sales[[#This Row],[Order_Date]],"yyyy")</f>
        <v>2024</v>
      </c>
      <c r="J331" s="2" t="str">
        <f>TEXT(Ecommerce_Sales[[#This Row],[Order_Date]],"mmmm")</f>
        <v>October</v>
      </c>
      <c r="K331" s="1" t="s">
        <v>1947</v>
      </c>
      <c r="L331" s="1" t="s">
        <v>2921</v>
      </c>
      <c r="M331" s="1" t="s">
        <v>1983</v>
      </c>
      <c r="N331" s="1" t="s">
        <v>1950</v>
      </c>
      <c r="O331" s="3">
        <v>529</v>
      </c>
      <c r="P331">
        <v>3</v>
      </c>
      <c r="Q331" s="3">
        <v>1587</v>
      </c>
      <c r="R331" s="1" t="s">
        <v>1951</v>
      </c>
      <c r="S331" s="3">
        <v>176</v>
      </c>
      <c r="T331">
        <v>2</v>
      </c>
      <c r="U331" t="str">
        <f>IF(Ecommerce_Sales[[#This Row],[Delivery_Time_Days]]&gt;7,"Delay",IF(Ecommerce_Sales[[#This Row],[Delivery_Time_Days]] = 0,"No delivery",IF(Ecommerce_Sales[[#This Row],[Delivery_Time_Days]]&lt;=7,"On-time")))</f>
        <v>On-time</v>
      </c>
      <c r="V331" s="7">
        <f>Ecommerce_Sales[[#This Row],[Profit]]/Ecommerce_Sales[[#This Row],[Total_Price]]</f>
        <v>0.40012602394454949</v>
      </c>
      <c r="W331" s="3">
        <v>635</v>
      </c>
      <c r="X331" s="3"/>
    </row>
    <row r="332" spans="1:24" x14ac:dyDescent="0.25">
      <c r="A332" s="1" t="s">
        <v>2922</v>
      </c>
      <c r="B332" s="1" t="s">
        <v>810</v>
      </c>
      <c r="C332" s="1" t="s">
        <v>811</v>
      </c>
      <c r="D332" s="1" t="s">
        <v>2261</v>
      </c>
      <c r="E332" s="1" t="s">
        <v>1981</v>
      </c>
      <c r="F332" s="2">
        <v>45228</v>
      </c>
      <c r="G332" s="2">
        <v>45294</v>
      </c>
      <c r="H332" s="2" t="str">
        <f>TEXT(Ecommerce_Sales[[#This Row],[Order_Date]],"mmmm")</f>
        <v>January</v>
      </c>
      <c r="I332" s="2" t="str">
        <f>TEXT(Ecommerce_Sales[[#This Row],[Order_Date]],"yyyy")</f>
        <v>2024</v>
      </c>
      <c r="J332" s="2" t="str">
        <f>TEXT(Ecommerce_Sales[[#This Row],[Order_Date]],"mmmm")</f>
        <v>January</v>
      </c>
      <c r="K332" s="1" t="s">
        <v>1947</v>
      </c>
      <c r="L332" s="1" t="s">
        <v>2923</v>
      </c>
      <c r="M332" s="1" t="s">
        <v>2002</v>
      </c>
      <c r="N332" s="1" t="s">
        <v>1989</v>
      </c>
      <c r="O332" s="3">
        <v>412</v>
      </c>
      <c r="P332">
        <v>1</v>
      </c>
      <c r="Q332" s="3">
        <v>412</v>
      </c>
      <c r="R332" s="1" t="s">
        <v>2016</v>
      </c>
      <c r="S332" s="3">
        <v>27</v>
      </c>
      <c r="T332">
        <v>8</v>
      </c>
      <c r="U332" t="str">
        <f>IF(Ecommerce_Sales[[#This Row],[Delivery_Time_Days]]&gt;7,"Delay",IF(Ecommerce_Sales[[#This Row],[Delivery_Time_Days]] = 0,"No delivery",IF(Ecommerce_Sales[[#This Row],[Delivery_Time_Days]]&lt;=7,"On-time")))</f>
        <v>Delay</v>
      </c>
      <c r="V332" s="7">
        <f>Ecommerce_Sales[[#This Row],[Profit]]/Ecommerce_Sales[[#This Row],[Total_Price]]</f>
        <v>0.25</v>
      </c>
      <c r="W332" s="3">
        <v>103</v>
      </c>
      <c r="X332" s="3"/>
    </row>
    <row r="333" spans="1:24" x14ac:dyDescent="0.25">
      <c r="A333" s="1" t="s">
        <v>2924</v>
      </c>
      <c r="B333" s="1" t="s">
        <v>350</v>
      </c>
      <c r="C333" s="1" t="s">
        <v>351</v>
      </c>
      <c r="D333" s="1" t="s">
        <v>2925</v>
      </c>
      <c r="E333" s="1" t="s">
        <v>1996</v>
      </c>
      <c r="F333" s="2">
        <v>45145</v>
      </c>
      <c r="G333" s="2">
        <v>45136</v>
      </c>
      <c r="H333" s="2" t="str">
        <f>TEXT(Ecommerce_Sales[[#This Row],[Order_Date]],"mmmm")</f>
        <v>July</v>
      </c>
      <c r="I333" s="2" t="str">
        <f>TEXT(Ecommerce_Sales[[#This Row],[Order_Date]],"yyyy")</f>
        <v>2023</v>
      </c>
      <c r="J333" s="2" t="str">
        <f>TEXT(Ecommerce_Sales[[#This Row],[Order_Date]],"mmmm")</f>
        <v>July</v>
      </c>
      <c r="K333" s="1" t="s">
        <v>1947</v>
      </c>
      <c r="L333" s="1" t="s">
        <v>2926</v>
      </c>
      <c r="M333" s="1" t="s">
        <v>2104</v>
      </c>
      <c r="N333" s="1" t="s">
        <v>1978</v>
      </c>
      <c r="O333" s="3">
        <v>868</v>
      </c>
      <c r="P333">
        <v>5</v>
      </c>
      <c r="Q333" s="3">
        <v>4338</v>
      </c>
      <c r="R333" s="1" t="s">
        <v>1951</v>
      </c>
      <c r="S333" s="3">
        <v>539</v>
      </c>
      <c r="T333">
        <v>9</v>
      </c>
      <c r="U333" t="str">
        <f>IF(Ecommerce_Sales[[#This Row],[Delivery_Time_Days]]&gt;7,"Delay",IF(Ecommerce_Sales[[#This Row],[Delivery_Time_Days]] = 0,"No delivery",IF(Ecommerce_Sales[[#This Row],[Delivery_Time_Days]]&lt;=7,"On-time")))</f>
        <v>Delay</v>
      </c>
      <c r="V333" s="7">
        <f>Ecommerce_Sales[[#This Row],[Profit]]/Ecommerce_Sales[[#This Row],[Total_Price]]</f>
        <v>0.34993084370677729</v>
      </c>
      <c r="W333" s="3">
        <v>1518</v>
      </c>
      <c r="X333" s="3"/>
    </row>
    <row r="334" spans="1:24" x14ac:dyDescent="0.25">
      <c r="A334" s="1" t="s">
        <v>2927</v>
      </c>
      <c r="B334" s="1" t="s">
        <v>922</v>
      </c>
      <c r="C334" s="1" t="s">
        <v>923</v>
      </c>
      <c r="D334" s="1" t="s">
        <v>2928</v>
      </c>
      <c r="E334" s="1" t="s">
        <v>1946</v>
      </c>
      <c r="F334" s="2">
        <v>45122</v>
      </c>
      <c r="G334" s="2">
        <v>45428</v>
      </c>
      <c r="H334" s="2" t="str">
        <f>TEXT(Ecommerce_Sales[[#This Row],[Order_Date]],"mmmm")</f>
        <v>May</v>
      </c>
      <c r="I334" s="2" t="str">
        <f>TEXT(Ecommerce_Sales[[#This Row],[Order_Date]],"yyyy")</f>
        <v>2024</v>
      </c>
      <c r="J334" s="2" t="str">
        <f>TEXT(Ecommerce_Sales[[#This Row],[Order_Date]],"mmmm")</f>
        <v>May</v>
      </c>
      <c r="K334" s="1" t="s">
        <v>1947</v>
      </c>
      <c r="L334" s="1" t="s">
        <v>2929</v>
      </c>
      <c r="M334" s="1" t="s">
        <v>1988</v>
      </c>
      <c r="N334" s="1" t="s">
        <v>1989</v>
      </c>
      <c r="O334" s="3">
        <v>1009</v>
      </c>
      <c r="P334">
        <v>2</v>
      </c>
      <c r="Q334" s="3">
        <v>2018</v>
      </c>
      <c r="R334" s="1" t="s">
        <v>2016</v>
      </c>
      <c r="S334" s="3">
        <v>272</v>
      </c>
      <c r="T334">
        <v>10</v>
      </c>
      <c r="U334" t="str">
        <f>IF(Ecommerce_Sales[[#This Row],[Delivery_Time_Days]]&gt;7,"Delay",IF(Ecommerce_Sales[[#This Row],[Delivery_Time_Days]] = 0,"No delivery",IF(Ecommerce_Sales[[#This Row],[Delivery_Time_Days]]&lt;=7,"On-time")))</f>
        <v>Delay</v>
      </c>
      <c r="V334" s="7">
        <f>Ecommerce_Sales[[#This Row],[Profit]]/Ecommerce_Sales[[#This Row],[Total_Price]]</f>
        <v>0.24975222993062438</v>
      </c>
      <c r="W334" s="3">
        <v>504</v>
      </c>
      <c r="X334" s="3"/>
    </row>
    <row r="335" spans="1:24" x14ac:dyDescent="0.25">
      <c r="A335" s="1" t="s">
        <v>2930</v>
      </c>
      <c r="B335" s="1" t="s">
        <v>817</v>
      </c>
      <c r="C335" s="1" t="s">
        <v>818</v>
      </c>
      <c r="D335" s="1" t="s">
        <v>2448</v>
      </c>
      <c r="E335" s="1" t="s">
        <v>1996</v>
      </c>
      <c r="F335" s="2">
        <v>45228</v>
      </c>
      <c r="G335" s="2">
        <v>45058</v>
      </c>
      <c r="H335" s="2" t="str">
        <f>TEXT(Ecommerce_Sales[[#This Row],[Order_Date]],"mmmm")</f>
        <v>May</v>
      </c>
      <c r="I335" s="2" t="str">
        <f>TEXT(Ecommerce_Sales[[#This Row],[Order_Date]],"yyyy")</f>
        <v>2023</v>
      </c>
      <c r="J335" s="2" t="str">
        <f>TEXT(Ecommerce_Sales[[#This Row],[Order_Date]],"mmmm")</f>
        <v>May</v>
      </c>
      <c r="K335" s="1" t="s">
        <v>1947</v>
      </c>
      <c r="L335" s="1" t="s">
        <v>2446</v>
      </c>
      <c r="M335" s="1" t="s">
        <v>2043</v>
      </c>
      <c r="N335" s="1" t="s">
        <v>1989</v>
      </c>
      <c r="O335" s="3">
        <v>240</v>
      </c>
      <c r="P335">
        <v>4</v>
      </c>
      <c r="Q335" s="3">
        <v>959</v>
      </c>
      <c r="R335" s="1" t="s">
        <v>1958</v>
      </c>
      <c r="S335" s="3">
        <v>77</v>
      </c>
      <c r="T335">
        <v>9</v>
      </c>
      <c r="U335" t="str">
        <f>IF(Ecommerce_Sales[[#This Row],[Delivery_Time_Days]]&gt;7,"Delay",IF(Ecommerce_Sales[[#This Row],[Delivery_Time_Days]] = 0,"No delivery",IF(Ecommerce_Sales[[#This Row],[Delivery_Time_Days]]&lt;=7,"On-time")))</f>
        <v>Delay</v>
      </c>
      <c r="V335" s="7">
        <f>Ecommerce_Sales[[#This Row],[Profit]]/Ecommerce_Sales[[#This Row],[Total_Price]]</f>
        <v>0.25026068821689262</v>
      </c>
      <c r="W335" s="3">
        <v>240</v>
      </c>
      <c r="X335" s="3"/>
    </row>
    <row r="336" spans="1:24" x14ac:dyDescent="0.25">
      <c r="A336" s="1" t="s">
        <v>2931</v>
      </c>
      <c r="B336" s="1" t="s">
        <v>1577</v>
      </c>
      <c r="C336" s="1" t="s">
        <v>1578</v>
      </c>
      <c r="D336" s="1" t="s">
        <v>2932</v>
      </c>
      <c r="E336" s="1" t="s">
        <v>2005</v>
      </c>
      <c r="F336" s="2">
        <v>45113</v>
      </c>
      <c r="G336" s="2">
        <v>45373</v>
      </c>
      <c r="H336" s="2" t="str">
        <f>TEXT(Ecommerce_Sales[[#This Row],[Order_Date]],"mmmm")</f>
        <v>March</v>
      </c>
      <c r="I336" s="2" t="str">
        <f>TEXT(Ecommerce_Sales[[#This Row],[Order_Date]],"yyyy")</f>
        <v>2024</v>
      </c>
      <c r="J336" s="2" t="str">
        <f>TEXT(Ecommerce_Sales[[#This Row],[Order_Date]],"mmmm")</f>
        <v>March</v>
      </c>
      <c r="K336" s="1" t="s">
        <v>1947</v>
      </c>
      <c r="L336" s="1" t="s">
        <v>2933</v>
      </c>
      <c r="M336" s="1" t="s">
        <v>2065</v>
      </c>
      <c r="N336" s="1" t="s">
        <v>1978</v>
      </c>
      <c r="O336" s="3">
        <v>925</v>
      </c>
      <c r="P336">
        <v>2</v>
      </c>
      <c r="Q336" s="3">
        <v>1850</v>
      </c>
      <c r="R336" s="1" t="s">
        <v>1958</v>
      </c>
      <c r="S336" s="3">
        <v>95</v>
      </c>
      <c r="T336">
        <v>4</v>
      </c>
      <c r="U336" t="str">
        <f>IF(Ecommerce_Sales[[#This Row],[Delivery_Time_Days]]&gt;7,"Delay",IF(Ecommerce_Sales[[#This Row],[Delivery_Time_Days]] = 0,"No delivery",IF(Ecommerce_Sales[[#This Row],[Delivery_Time_Days]]&lt;=7,"On-time")))</f>
        <v>On-time</v>
      </c>
      <c r="V336" s="7">
        <f>Ecommerce_Sales[[#This Row],[Profit]]/Ecommerce_Sales[[#This Row],[Total_Price]]</f>
        <v>0.35027027027027025</v>
      </c>
      <c r="W336" s="3">
        <v>648</v>
      </c>
      <c r="X336" s="3"/>
    </row>
    <row r="337" spans="1:24" x14ac:dyDescent="0.25">
      <c r="A337" s="1" t="s">
        <v>2934</v>
      </c>
      <c r="B337" s="1" t="s">
        <v>1724</v>
      </c>
      <c r="C337" s="1" t="s">
        <v>1725</v>
      </c>
      <c r="D337" s="1" t="s">
        <v>2935</v>
      </c>
      <c r="E337" s="1" t="s">
        <v>2005</v>
      </c>
      <c r="F337" s="2">
        <v>45574</v>
      </c>
      <c r="G337" s="2">
        <v>45319</v>
      </c>
      <c r="H337" s="2" t="str">
        <f>TEXT(Ecommerce_Sales[[#This Row],[Order_Date]],"mmmm")</f>
        <v>January</v>
      </c>
      <c r="I337" s="2" t="str">
        <f>TEXT(Ecommerce_Sales[[#This Row],[Order_Date]],"yyyy")</f>
        <v>2024</v>
      </c>
      <c r="J337" s="2" t="str">
        <f>TEXT(Ecommerce_Sales[[#This Row],[Order_Date]],"mmmm")</f>
        <v>January</v>
      </c>
      <c r="K337" s="1" t="s">
        <v>1947</v>
      </c>
      <c r="L337" s="1" t="s">
        <v>2936</v>
      </c>
      <c r="M337" s="1" t="s">
        <v>2247</v>
      </c>
      <c r="N337" s="1" t="s">
        <v>1957</v>
      </c>
      <c r="O337" s="3">
        <v>407</v>
      </c>
      <c r="P337">
        <v>2</v>
      </c>
      <c r="Q337" s="3">
        <v>814</v>
      </c>
      <c r="R337" s="1" t="s">
        <v>1951</v>
      </c>
      <c r="S337" s="3">
        <v>119</v>
      </c>
      <c r="T337">
        <v>5</v>
      </c>
      <c r="U337" t="str">
        <f>IF(Ecommerce_Sales[[#This Row],[Delivery_Time_Days]]&gt;7,"Delay",IF(Ecommerce_Sales[[#This Row],[Delivery_Time_Days]] = 0,"No delivery",IF(Ecommerce_Sales[[#This Row],[Delivery_Time_Days]]&lt;=7,"On-time")))</f>
        <v>On-time</v>
      </c>
      <c r="V337" s="7">
        <f>Ecommerce_Sales[[#This Row],[Profit]]/Ecommerce_Sales[[#This Row],[Total_Price]]</f>
        <v>0.14987714987714987</v>
      </c>
      <c r="W337" s="3">
        <v>122</v>
      </c>
      <c r="X337" s="3"/>
    </row>
    <row r="338" spans="1:24" x14ac:dyDescent="0.25">
      <c r="A338" s="1" t="s">
        <v>2937</v>
      </c>
      <c r="B338" s="1" t="s">
        <v>1264</v>
      </c>
      <c r="C338" s="1" t="s">
        <v>1265</v>
      </c>
      <c r="D338" s="1" t="s">
        <v>2816</v>
      </c>
      <c r="E338" s="1" t="s">
        <v>1946</v>
      </c>
      <c r="F338" s="2">
        <v>45174</v>
      </c>
      <c r="G338" s="2">
        <v>45093</v>
      </c>
      <c r="H338" s="2" t="str">
        <f>TEXT(Ecommerce_Sales[[#This Row],[Order_Date]],"mmmm")</f>
        <v>June</v>
      </c>
      <c r="I338" s="2" t="str">
        <f>TEXT(Ecommerce_Sales[[#This Row],[Order_Date]],"yyyy")</f>
        <v>2023</v>
      </c>
      <c r="J338" s="2" t="str">
        <f>TEXT(Ecommerce_Sales[[#This Row],[Order_Date]],"mmmm")</f>
        <v>June</v>
      </c>
      <c r="K338" s="1" t="s">
        <v>1986</v>
      </c>
      <c r="L338" s="1" t="s">
        <v>2938</v>
      </c>
      <c r="M338" s="1" t="s">
        <v>2247</v>
      </c>
      <c r="N338" s="1" t="s">
        <v>1957</v>
      </c>
      <c r="O338" s="3">
        <v>1197</v>
      </c>
      <c r="P338">
        <v>4</v>
      </c>
      <c r="Q338" s="3">
        <v>4786</v>
      </c>
      <c r="R338" s="1" t="s">
        <v>1951</v>
      </c>
      <c r="S338" s="3">
        <v>442</v>
      </c>
      <c r="U338" t="str">
        <f>IF(Ecommerce_Sales[[#This Row],[Delivery_Time_Days]]&gt;7,"Delay",IF(Ecommerce_Sales[[#This Row],[Delivery_Time_Days]] = 0,"No delivery",IF(Ecommerce_Sales[[#This Row],[Delivery_Time_Days]]&lt;=7,"On-time")))</f>
        <v>No delivery</v>
      </c>
      <c r="V338" s="7">
        <f>Ecommerce_Sales[[#This Row],[Profit]]/Ecommerce_Sales[[#This Row],[Total_Price]]</f>
        <v>0.15002089427496865</v>
      </c>
      <c r="W338" s="3">
        <v>718</v>
      </c>
      <c r="X338" s="3"/>
    </row>
    <row r="339" spans="1:24" x14ac:dyDescent="0.25">
      <c r="A339" s="1" t="s">
        <v>2939</v>
      </c>
      <c r="B339" s="1" t="s">
        <v>1311</v>
      </c>
      <c r="C339" s="1" t="s">
        <v>1312</v>
      </c>
      <c r="D339" s="1" t="s">
        <v>2940</v>
      </c>
      <c r="E339" s="1" t="s">
        <v>1996</v>
      </c>
      <c r="F339" s="2">
        <v>45201</v>
      </c>
      <c r="G339" s="2">
        <v>45150</v>
      </c>
      <c r="H339" s="2" t="str">
        <f>TEXT(Ecommerce_Sales[[#This Row],[Order_Date]],"mmmm")</f>
        <v>August</v>
      </c>
      <c r="I339" s="2" t="str">
        <f>TEXT(Ecommerce_Sales[[#This Row],[Order_Date]],"yyyy")</f>
        <v>2023</v>
      </c>
      <c r="J339" s="2" t="str">
        <f>TEXT(Ecommerce_Sales[[#This Row],[Order_Date]],"mmmm")</f>
        <v>August</v>
      </c>
      <c r="K339" s="1" t="s">
        <v>1947</v>
      </c>
      <c r="L339" s="1" t="s">
        <v>2941</v>
      </c>
      <c r="M339" s="1" t="s">
        <v>1968</v>
      </c>
      <c r="N339" s="1" t="s">
        <v>1957</v>
      </c>
      <c r="O339" s="3">
        <v>512</v>
      </c>
      <c r="P339">
        <v>3</v>
      </c>
      <c r="Q339" s="3">
        <v>1535</v>
      </c>
      <c r="R339" s="1" t="s">
        <v>1958</v>
      </c>
      <c r="S339" s="3">
        <v>166</v>
      </c>
      <c r="T339">
        <v>9</v>
      </c>
      <c r="U339" t="str">
        <f>IF(Ecommerce_Sales[[#This Row],[Delivery_Time_Days]]&gt;7,"Delay",IF(Ecommerce_Sales[[#This Row],[Delivery_Time_Days]] = 0,"No delivery",IF(Ecommerce_Sales[[#This Row],[Delivery_Time_Days]]&lt;=7,"On-time")))</f>
        <v>Delay</v>
      </c>
      <c r="V339" s="7">
        <f>Ecommerce_Sales[[#This Row],[Profit]]/Ecommerce_Sales[[#This Row],[Total_Price]]</f>
        <v>0.14983713355048861</v>
      </c>
      <c r="W339" s="3">
        <v>230</v>
      </c>
      <c r="X339" s="3"/>
    </row>
    <row r="340" spans="1:24" x14ac:dyDescent="0.25">
      <c r="A340" s="1" t="s">
        <v>2942</v>
      </c>
      <c r="B340" s="1" t="s">
        <v>781</v>
      </c>
      <c r="C340" s="1" t="s">
        <v>782</v>
      </c>
      <c r="D340" s="1" t="s">
        <v>2943</v>
      </c>
      <c r="E340" s="1" t="s">
        <v>1961</v>
      </c>
      <c r="F340" s="2">
        <v>45607</v>
      </c>
      <c r="G340" s="2">
        <v>45108</v>
      </c>
      <c r="H340" s="2" t="str">
        <f>TEXT(Ecommerce_Sales[[#This Row],[Order_Date]],"mmmm")</f>
        <v>July</v>
      </c>
      <c r="I340" s="2" t="str">
        <f>TEXT(Ecommerce_Sales[[#This Row],[Order_Date]],"yyyy")</f>
        <v>2023</v>
      </c>
      <c r="J340" s="2" t="str">
        <f>TEXT(Ecommerce_Sales[[#This Row],[Order_Date]],"mmmm")</f>
        <v>July</v>
      </c>
      <c r="K340" s="1" t="s">
        <v>1947</v>
      </c>
      <c r="L340" s="1" t="s">
        <v>2944</v>
      </c>
      <c r="M340" s="1" t="s">
        <v>2002</v>
      </c>
      <c r="N340" s="1" t="s">
        <v>1989</v>
      </c>
      <c r="O340" s="3">
        <v>632</v>
      </c>
      <c r="P340">
        <v>5</v>
      </c>
      <c r="Q340" s="3">
        <v>3158</v>
      </c>
      <c r="R340" s="1" t="s">
        <v>1958</v>
      </c>
      <c r="S340" s="3">
        <v>308</v>
      </c>
      <c r="T340">
        <v>2</v>
      </c>
      <c r="U340" t="str">
        <f>IF(Ecommerce_Sales[[#This Row],[Delivery_Time_Days]]&gt;7,"Delay",IF(Ecommerce_Sales[[#This Row],[Delivery_Time_Days]] = 0,"No delivery",IF(Ecommerce_Sales[[#This Row],[Delivery_Time_Days]]&lt;=7,"On-time")))</f>
        <v>On-time</v>
      </c>
      <c r="V340" s="7">
        <f>Ecommerce_Sales[[#This Row],[Profit]]/Ecommerce_Sales[[#This Row],[Total_Price]]</f>
        <v>0.24984167194426851</v>
      </c>
      <c r="W340" s="3">
        <v>789</v>
      </c>
      <c r="X340" s="3"/>
    </row>
    <row r="341" spans="1:24" x14ac:dyDescent="0.25">
      <c r="A341" s="1" t="s">
        <v>2945</v>
      </c>
      <c r="B341" s="1" t="s">
        <v>932</v>
      </c>
      <c r="C341" s="1" t="s">
        <v>933</v>
      </c>
      <c r="D341" s="1" t="s">
        <v>2946</v>
      </c>
      <c r="E341" s="1" t="s">
        <v>1981</v>
      </c>
      <c r="F341" s="2">
        <v>45589</v>
      </c>
      <c r="G341" s="2">
        <v>44934</v>
      </c>
      <c r="H341" s="2" t="str">
        <f>TEXT(Ecommerce_Sales[[#This Row],[Order_Date]],"mmmm")</f>
        <v>January</v>
      </c>
      <c r="I341" s="2" t="str">
        <f>TEXT(Ecommerce_Sales[[#This Row],[Order_Date]],"yyyy")</f>
        <v>2023</v>
      </c>
      <c r="J341" s="2" t="str">
        <f>TEXT(Ecommerce_Sales[[#This Row],[Order_Date]],"mmmm")</f>
        <v>January</v>
      </c>
      <c r="K341" s="1" t="s">
        <v>1992</v>
      </c>
      <c r="L341" s="1" t="s">
        <v>2947</v>
      </c>
      <c r="M341" s="1" t="s">
        <v>2047</v>
      </c>
      <c r="N341" s="1" t="s">
        <v>1989</v>
      </c>
      <c r="O341" s="3">
        <v>866</v>
      </c>
      <c r="P341">
        <v>1</v>
      </c>
      <c r="Q341" s="3">
        <v>866</v>
      </c>
      <c r="R341" s="1" t="s">
        <v>1951</v>
      </c>
      <c r="S341" s="3">
        <v>64</v>
      </c>
      <c r="U341" t="str">
        <f>IF(Ecommerce_Sales[[#This Row],[Delivery_Time_Days]]&gt;7,"Delay",IF(Ecommerce_Sales[[#This Row],[Delivery_Time_Days]] = 0,"No delivery",IF(Ecommerce_Sales[[#This Row],[Delivery_Time_Days]]&lt;=7,"On-time")))</f>
        <v>No delivery</v>
      </c>
      <c r="V341" s="7">
        <f>Ecommerce_Sales[[#This Row],[Profit]]/Ecommerce_Sales[[#This Row],[Total_Price]]</f>
        <v>0.24942263279445728</v>
      </c>
      <c r="W341" s="3">
        <v>216</v>
      </c>
      <c r="X341" s="3"/>
    </row>
    <row r="342" spans="1:24" x14ac:dyDescent="0.25">
      <c r="A342" s="1" t="s">
        <v>2948</v>
      </c>
      <c r="B342" s="1" t="s">
        <v>527</v>
      </c>
      <c r="C342" s="1" t="s">
        <v>528</v>
      </c>
      <c r="D342" s="1" t="s">
        <v>2949</v>
      </c>
      <c r="E342" s="1" t="s">
        <v>1966</v>
      </c>
      <c r="F342" s="2">
        <v>45404</v>
      </c>
      <c r="G342" s="2">
        <v>45122</v>
      </c>
      <c r="H342" s="2" t="str">
        <f>TEXT(Ecommerce_Sales[[#This Row],[Order_Date]],"mmmm")</f>
        <v>July</v>
      </c>
      <c r="I342" s="2" t="str">
        <f>TEXT(Ecommerce_Sales[[#This Row],[Order_Date]],"yyyy")</f>
        <v>2023</v>
      </c>
      <c r="J342" s="2" t="str">
        <f>TEXT(Ecommerce_Sales[[#This Row],[Order_Date]],"mmmm")</f>
        <v>July</v>
      </c>
      <c r="K342" s="1" t="s">
        <v>1947</v>
      </c>
      <c r="L342" s="1" t="s">
        <v>2950</v>
      </c>
      <c r="M342" s="1" t="s">
        <v>2030</v>
      </c>
      <c r="N342" s="1" t="s">
        <v>1978</v>
      </c>
      <c r="O342" s="3">
        <v>1268</v>
      </c>
      <c r="P342">
        <v>3</v>
      </c>
      <c r="Q342" s="3">
        <v>3805</v>
      </c>
      <c r="R342" s="1" t="s">
        <v>1958</v>
      </c>
      <c r="S342" s="3">
        <v>508</v>
      </c>
      <c r="T342">
        <v>8</v>
      </c>
      <c r="U342" t="str">
        <f>IF(Ecommerce_Sales[[#This Row],[Delivery_Time_Days]]&gt;7,"Delay",IF(Ecommerce_Sales[[#This Row],[Delivery_Time_Days]] = 0,"No delivery",IF(Ecommerce_Sales[[#This Row],[Delivery_Time_Days]]&lt;=7,"On-time")))</f>
        <v>Delay</v>
      </c>
      <c r="V342" s="7">
        <f>Ecommerce_Sales[[#This Row],[Profit]]/Ecommerce_Sales[[#This Row],[Total_Price]]</f>
        <v>0.35006570302233903</v>
      </c>
      <c r="W342" s="3">
        <v>1332</v>
      </c>
      <c r="X342" s="3"/>
    </row>
    <row r="343" spans="1:24" x14ac:dyDescent="0.25">
      <c r="A343" s="1" t="s">
        <v>2951</v>
      </c>
      <c r="B343" s="1" t="s">
        <v>553</v>
      </c>
      <c r="C343" s="1" t="s">
        <v>554</v>
      </c>
      <c r="D343" s="1" t="s">
        <v>1995</v>
      </c>
      <c r="E343" s="1" t="s">
        <v>1996</v>
      </c>
      <c r="F343" s="2">
        <v>45458</v>
      </c>
      <c r="G343" s="2">
        <v>45335</v>
      </c>
      <c r="H343" s="2" t="str">
        <f>TEXT(Ecommerce_Sales[[#This Row],[Order_Date]],"mmmm")</f>
        <v>February</v>
      </c>
      <c r="I343" s="2" t="str">
        <f>TEXT(Ecommerce_Sales[[#This Row],[Order_Date]],"yyyy")</f>
        <v>2024</v>
      </c>
      <c r="J343" s="2" t="str">
        <f>TEXT(Ecommerce_Sales[[#This Row],[Order_Date]],"mmmm")</f>
        <v>February</v>
      </c>
      <c r="K343" s="1" t="s">
        <v>1986</v>
      </c>
      <c r="L343" s="1" t="s">
        <v>2952</v>
      </c>
      <c r="M343" s="1" t="s">
        <v>2065</v>
      </c>
      <c r="N343" s="1" t="s">
        <v>1978</v>
      </c>
      <c r="O343" s="3">
        <v>202</v>
      </c>
      <c r="P343">
        <v>4</v>
      </c>
      <c r="Q343" s="3">
        <v>807</v>
      </c>
      <c r="R343" s="1" t="s">
        <v>1958</v>
      </c>
      <c r="S343" s="3">
        <v>75</v>
      </c>
      <c r="U343" t="str">
        <f>IF(Ecommerce_Sales[[#This Row],[Delivery_Time_Days]]&gt;7,"Delay",IF(Ecommerce_Sales[[#This Row],[Delivery_Time_Days]] = 0,"No delivery",IF(Ecommerce_Sales[[#This Row],[Delivery_Time_Days]]&lt;=7,"On-time")))</f>
        <v>No delivery</v>
      </c>
      <c r="V343" s="7">
        <f>Ecommerce_Sales[[#This Row],[Profit]]/Ecommerce_Sales[[#This Row],[Total_Price]]</f>
        <v>0.34944237918215615</v>
      </c>
      <c r="W343" s="3">
        <v>282</v>
      </c>
      <c r="X343" s="3"/>
    </row>
    <row r="344" spans="1:24" x14ac:dyDescent="0.25">
      <c r="A344" s="1" t="s">
        <v>2953</v>
      </c>
      <c r="B344" s="1" t="s">
        <v>474</v>
      </c>
      <c r="C344" s="1" t="s">
        <v>475</v>
      </c>
      <c r="D344" s="1" t="s">
        <v>2954</v>
      </c>
      <c r="E344" s="1" t="s">
        <v>1954</v>
      </c>
      <c r="F344" s="2">
        <v>45552</v>
      </c>
      <c r="G344" s="2">
        <v>45211</v>
      </c>
      <c r="H344" s="2" t="str">
        <f>TEXT(Ecommerce_Sales[[#This Row],[Order_Date]],"mmmm")</f>
        <v>October</v>
      </c>
      <c r="I344" s="2" t="str">
        <f>TEXT(Ecommerce_Sales[[#This Row],[Order_Date]],"yyyy")</f>
        <v>2023</v>
      </c>
      <c r="J344" s="2" t="str">
        <f>TEXT(Ecommerce_Sales[[#This Row],[Order_Date]],"mmmm")</f>
        <v>October</v>
      </c>
      <c r="K344" s="1" t="s">
        <v>1947</v>
      </c>
      <c r="L344" s="1" t="s">
        <v>2955</v>
      </c>
      <c r="M344" s="1" t="s">
        <v>2054</v>
      </c>
      <c r="N344" s="1" t="s">
        <v>1957</v>
      </c>
      <c r="O344" s="3">
        <v>650</v>
      </c>
      <c r="P344">
        <v>6</v>
      </c>
      <c r="Q344" s="3">
        <v>3900</v>
      </c>
      <c r="R344" s="1" t="s">
        <v>2016</v>
      </c>
      <c r="S344" s="3">
        <v>423</v>
      </c>
      <c r="T344">
        <v>3</v>
      </c>
      <c r="U344" t="str">
        <f>IF(Ecommerce_Sales[[#This Row],[Delivery_Time_Days]]&gt;7,"Delay",IF(Ecommerce_Sales[[#This Row],[Delivery_Time_Days]] = 0,"No delivery",IF(Ecommerce_Sales[[#This Row],[Delivery_Time_Days]]&lt;=7,"On-time")))</f>
        <v>On-time</v>
      </c>
      <c r="V344" s="7">
        <f>Ecommerce_Sales[[#This Row],[Profit]]/Ecommerce_Sales[[#This Row],[Total_Price]]</f>
        <v>0.15</v>
      </c>
      <c r="W344" s="3">
        <v>585</v>
      </c>
      <c r="X344" s="3"/>
    </row>
    <row r="345" spans="1:24" x14ac:dyDescent="0.25">
      <c r="A345" s="1" t="s">
        <v>2956</v>
      </c>
      <c r="B345" s="1" t="s">
        <v>871</v>
      </c>
      <c r="C345" s="1" t="s">
        <v>872</v>
      </c>
      <c r="D345" s="1" t="s">
        <v>2242</v>
      </c>
      <c r="E345" s="1" t="s">
        <v>1996</v>
      </c>
      <c r="F345" s="2">
        <v>45067</v>
      </c>
      <c r="G345" s="2">
        <v>44954</v>
      </c>
      <c r="H345" s="2" t="str">
        <f>TEXT(Ecommerce_Sales[[#This Row],[Order_Date]],"mmmm")</f>
        <v>January</v>
      </c>
      <c r="I345" s="2" t="str">
        <f>TEXT(Ecommerce_Sales[[#This Row],[Order_Date]],"yyyy")</f>
        <v>2023</v>
      </c>
      <c r="J345" s="2" t="str">
        <f>TEXT(Ecommerce_Sales[[#This Row],[Order_Date]],"mmmm")</f>
        <v>January</v>
      </c>
      <c r="K345" s="1" t="s">
        <v>1992</v>
      </c>
      <c r="L345" s="1" t="s">
        <v>2957</v>
      </c>
      <c r="M345" s="1" t="s">
        <v>2058</v>
      </c>
      <c r="N345" s="1" t="s">
        <v>1950</v>
      </c>
      <c r="O345" s="3">
        <v>394</v>
      </c>
      <c r="P345">
        <v>1</v>
      </c>
      <c r="Q345" s="3">
        <v>394</v>
      </c>
      <c r="R345" s="1" t="s">
        <v>2016</v>
      </c>
      <c r="S345" s="3">
        <v>29</v>
      </c>
      <c r="U345" t="str">
        <f>IF(Ecommerce_Sales[[#This Row],[Delivery_Time_Days]]&gt;7,"Delay",IF(Ecommerce_Sales[[#This Row],[Delivery_Time_Days]] = 0,"No delivery",IF(Ecommerce_Sales[[#This Row],[Delivery_Time_Days]]&lt;=7,"On-time")))</f>
        <v>No delivery</v>
      </c>
      <c r="V345" s="7">
        <f>Ecommerce_Sales[[#This Row],[Profit]]/Ecommerce_Sales[[#This Row],[Total_Price]]</f>
        <v>0.40101522842639592</v>
      </c>
      <c r="W345" s="3">
        <v>158</v>
      </c>
      <c r="X345" s="3"/>
    </row>
    <row r="346" spans="1:24" x14ac:dyDescent="0.25">
      <c r="A346" s="1" t="s">
        <v>2958</v>
      </c>
      <c r="B346" s="1" t="s">
        <v>184</v>
      </c>
      <c r="C346" s="1" t="s">
        <v>185</v>
      </c>
      <c r="D346" s="1" t="s">
        <v>2959</v>
      </c>
      <c r="E346" s="1" t="s">
        <v>2005</v>
      </c>
      <c r="F346" s="2">
        <v>45464</v>
      </c>
      <c r="G346" s="2">
        <v>45400</v>
      </c>
      <c r="H346" s="2" t="str">
        <f>TEXT(Ecommerce_Sales[[#This Row],[Order_Date]],"mmmm")</f>
        <v>April</v>
      </c>
      <c r="I346" s="2" t="str">
        <f>TEXT(Ecommerce_Sales[[#This Row],[Order_Date]],"yyyy")</f>
        <v>2024</v>
      </c>
      <c r="J346" s="2" t="str">
        <f>TEXT(Ecommerce_Sales[[#This Row],[Order_Date]],"mmmm")</f>
        <v>April</v>
      </c>
      <c r="K346" s="1" t="s">
        <v>1947</v>
      </c>
      <c r="L346" s="1" t="s">
        <v>2960</v>
      </c>
      <c r="M346" s="1" t="s">
        <v>2065</v>
      </c>
      <c r="N346" s="1" t="s">
        <v>1978</v>
      </c>
      <c r="O346" s="3">
        <v>486</v>
      </c>
      <c r="P346">
        <v>1</v>
      </c>
      <c r="Q346" s="3">
        <v>486</v>
      </c>
      <c r="R346" s="1" t="s">
        <v>1958</v>
      </c>
      <c r="S346" s="3">
        <v>25</v>
      </c>
      <c r="T346">
        <v>2</v>
      </c>
      <c r="U346" t="str">
        <f>IF(Ecommerce_Sales[[#This Row],[Delivery_Time_Days]]&gt;7,"Delay",IF(Ecommerce_Sales[[#This Row],[Delivery_Time_Days]] = 0,"No delivery",IF(Ecommerce_Sales[[#This Row],[Delivery_Time_Days]]&lt;=7,"On-time")))</f>
        <v>On-time</v>
      </c>
      <c r="V346" s="7">
        <f>Ecommerce_Sales[[#This Row],[Profit]]/Ecommerce_Sales[[#This Row],[Total_Price]]</f>
        <v>0.34979423868312759</v>
      </c>
      <c r="W346" s="3">
        <v>170</v>
      </c>
      <c r="X346" s="3"/>
    </row>
    <row r="347" spans="1:24" x14ac:dyDescent="0.25">
      <c r="A347" s="1" t="s">
        <v>2961</v>
      </c>
      <c r="B347" s="1" t="s">
        <v>1393</v>
      </c>
      <c r="C347" s="1" t="s">
        <v>1394</v>
      </c>
      <c r="D347" s="1" t="s">
        <v>2962</v>
      </c>
      <c r="E347" s="1" t="s">
        <v>1966</v>
      </c>
      <c r="F347" s="2">
        <v>45138</v>
      </c>
      <c r="G347" s="2">
        <v>45518</v>
      </c>
      <c r="H347" s="2" t="str">
        <f>TEXT(Ecommerce_Sales[[#This Row],[Order_Date]],"mmmm")</f>
        <v>August</v>
      </c>
      <c r="I347" s="2" t="str">
        <f>TEXT(Ecommerce_Sales[[#This Row],[Order_Date]],"yyyy")</f>
        <v>2024</v>
      </c>
      <c r="J347" s="2" t="str">
        <f>TEXT(Ecommerce_Sales[[#This Row],[Order_Date]],"mmmm")</f>
        <v>August</v>
      </c>
      <c r="K347" s="1" t="s">
        <v>1947</v>
      </c>
      <c r="L347" s="1" t="s">
        <v>2963</v>
      </c>
      <c r="M347" s="1" t="s">
        <v>1983</v>
      </c>
      <c r="N347" s="1" t="s">
        <v>1950</v>
      </c>
      <c r="O347" s="3">
        <v>1001</v>
      </c>
      <c r="P347">
        <v>3</v>
      </c>
      <c r="Q347" s="3">
        <v>3002</v>
      </c>
      <c r="R347" s="1" t="s">
        <v>2008</v>
      </c>
      <c r="S347" s="3">
        <v>439</v>
      </c>
      <c r="T347">
        <v>10</v>
      </c>
      <c r="U347" t="str">
        <f>IF(Ecommerce_Sales[[#This Row],[Delivery_Time_Days]]&gt;7,"Delay",IF(Ecommerce_Sales[[#This Row],[Delivery_Time_Days]] = 0,"No delivery",IF(Ecommerce_Sales[[#This Row],[Delivery_Time_Days]]&lt;=7,"On-time")))</f>
        <v>Delay</v>
      </c>
      <c r="V347" s="7">
        <f>Ecommerce_Sales[[#This Row],[Profit]]/Ecommerce_Sales[[#This Row],[Total_Price]]</f>
        <v>0.40006662225183209</v>
      </c>
      <c r="W347" s="3">
        <v>1201</v>
      </c>
      <c r="X347" s="3"/>
    </row>
    <row r="348" spans="1:24" x14ac:dyDescent="0.25">
      <c r="A348" s="1" t="s">
        <v>2964</v>
      </c>
      <c r="B348" s="1" t="s">
        <v>1403</v>
      </c>
      <c r="C348" s="1" t="s">
        <v>1404</v>
      </c>
      <c r="D348" s="1" t="s">
        <v>2965</v>
      </c>
      <c r="E348" s="1" t="s">
        <v>1996</v>
      </c>
      <c r="F348" s="2">
        <v>45050</v>
      </c>
      <c r="G348" s="2">
        <v>45404</v>
      </c>
      <c r="H348" s="2" t="str">
        <f>TEXT(Ecommerce_Sales[[#This Row],[Order_Date]],"mmmm")</f>
        <v>April</v>
      </c>
      <c r="I348" s="2" t="str">
        <f>TEXT(Ecommerce_Sales[[#This Row],[Order_Date]],"yyyy")</f>
        <v>2024</v>
      </c>
      <c r="J348" s="2" t="str">
        <f>TEXT(Ecommerce_Sales[[#This Row],[Order_Date]],"mmmm")</f>
        <v>April</v>
      </c>
      <c r="K348" s="1" t="s">
        <v>1947</v>
      </c>
      <c r="L348" s="1" t="s">
        <v>2966</v>
      </c>
      <c r="M348" s="1" t="s">
        <v>2026</v>
      </c>
      <c r="N348" s="1" t="s">
        <v>1978</v>
      </c>
      <c r="O348" s="3">
        <v>923</v>
      </c>
      <c r="P348">
        <v>1</v>
      </c>
      <c r="Q348" s="3">
        <v>923</v>
      </c>
      <c r="R348" s="1" t="s">
        <v>1958</v>
      </c>
      <c r="S348" s="3">
        <v>131</v>
      </c>
      <c r="T348">
        <v>7</v>
      </c>
      <c r="U348" t="str">
        <f>IF(Ecommerce_Sales[[#This Row],[Delivery_Time_Days]]&gt;7,"Delay",IF(Ecommerce_Sales[[#This Row],[Delivery_Time_Days]] = 0,"No delivery",IF(Ecommerce_Sales[[#This Row],[Delivery_Time_Days]]&lt;=7,"On-time")))</f>
        <v>On-time</v>
      </c>
      <c r="V348" s="7">
        <f>Ecommerce_Sales[[#This Row],[Profit]]/Ecommerce_Sales[[#This Row],[Total_Price]]</f>
        <v>0.34994582881906827</v>
      </c>
      <c r="W348" s="3">
        <v>323</v>
      </c>
      <c r="X348" s="3"/>
    </row>
    <row r="349" spans="1:24" x14ac:dyDescent="0.25">
      <c r="A349" s="1" t="s">
        <v>2967</v>
      </c>
      <c r="B349" s="1" t="s">
        <v>448</v>
      </c>
      <c r="C349" s="1" t="s">
        <v>449</v>
      </c>
      <c r="D349" s="1" t="s">
        <v>1965</v>
      </c>
      <c r="E349" s="1" t="s">
        <v>1966</v>
      </c>
      <c r="F349" s="2">
        <v>45186</v>
      </c>
      <c r="G349" s="2">
        <v>45414</v>
      </c>
      <c r="H349" s="2" t="str">
        <f>TEXT(Ecommerce_Sales[[#This Row],[Order_Date]],"mmmm")</f>
        <v>May</v>
      </c>
      <c r="I349" s="2" t="str">
        <f>TEXT(Ecommerce_Sales[[#This Row],[Order_Date]],"yyyy")</f>
        <v>2024</v>
      </c>
      <c r="J349" s="2" t="str">
        <f>TEXT(Ecommerce_Sales[[#This Row],[Order_Date]],"mmmm")</f>
        <v>May</v>
      </c>
      <c r="K349" s="1" t="s">
        <v>1947</v>
      </c>
      <c r="L349" s="1" t="s">
        <v>2968</v>
      </c>
      <c r="M349" s="1" t="s">
        <v>1988</v>
      </c>
      <c r="N349" s="1" t="s">
        <v>1989</v>
      </c>
      <c r="O349" s="3">
        <v>1043</v>
      </c>
      <c r="P349">
        <v>5</v>
      </c>
      <c r="Q349" s="3">
        <v>5216</v>
      </c>
      <c r="R349" s="1" t="s">
        <v>1958</v>
      </c>
      <c r="S349" s="3">
        <v>347</v>
      </c>
      <c r="T349">
        <v>3</v>
      </c>
      <c r="U349" t="str">
        <f>IF(Ecommerce_Sales[[#This Row],[Delivery_Time_Days]]&gt;7,"Delay",IF(Ecommerce_Sales[[#This Row],[Delivery_Time_Days]] = 0,"No delivery",IF(Ecommerce_Sales[[#This Row],[Delivery_Time_Days]]&lt;=7,"On-time")))</f>
        <v>On-time</v>
      </c>
      <c r="V349" s="7">
        <f>Ecommerce_Sales[[#This Row],[Profit]]/Ecommerce_Sales[[#This Row],[Total_Price]]</f>
        <v>0.25</v>
      </c>
      <c r="W349" s="3">
        <v>1304</v>
      </c>
      <c r="X349" s="3"/>
    </row>
    <row r="350" spans="1:24" x14ac:dyDescent="0.25">
      <c r="A350" s="1" t="s">
        <v>2969</v>
      </c>
      <c r="B350" s="1" t="s">
        <v>885</v>
      </c>
      <c r="C350" s="1" t="s">
        <v>886</v>
      </c>
      <c r="D350" s="1" t="s">
        <v>2970</v>
      </c>
      <c r="E350" s="1" t="s">
        <v>1954</v>
      </c>
      <c r="F350" s="2">
        <v>44973</v>
      </c>
      <c r="G350" s="2">
        <v>45563</v>
      </c>
      <c r="H350" s="2" t="str">
        <f>TEXT(Ecommerce_Sales[[#This Row],[Order_Date]],"mmmm")</f>
        <v>September</v>
      </c>
      <c r="I350" s="2" t="str">
        <f>TEXT(Ecommerce_Sales[[#This Row],[Order_Date]],"yyyy")</f>
        <v>2024</v>
      </c>
      <c r="J350" s="2" t="str">
        <f>TEXT(Ecommerce_Sales[[#This Row],[Order_Date]],"mmmm")</f>
        <v>September</v>
      </c>
      <c r="K350" s="1" t="s">
        <v>1947</v>
      </c>
      <c r="L350" s="1" t="s">
        <v>2971</v>
      </c>
      <c r="M350" s="1" t="s">
        <v>1998</v>
      </c>
      <c r="N350" s="1" t="s">
        <v>1973</v>
      </c>
      <c r="O350" s="3">
        <v>81</v>
      </c>
      <c r="P350">
        <v>4</v>
      </c>
      <c r="Q350" s="3">
        <v>323</v>
      </c>
      <c r="R350" s="1" t="s">
        <v>1958</v>
      </c>
      <c r="S350" s="3">
        <v>32</v>
      </c>
      <c r="T350">
        <v>9</v>
      </c>
      <c r="U350" t="str">
        <f>IF(Ecommerce_Sales[[#This Row],[Delivery_Time_Days]]&gt;7,"Delay",IF(Ecommerce_Sales[[#This Row],[Delivery_Time_Days]] = 0,"No delivery",IF(Ecommerce_Sales[[#This Row],[Delivery_Time_Days]]&lt;=7,"On-time")))</f>
        <v>Delay</v>
      </c>
      <c r="V350" s="7">
        <f>Ecommerce_Sales[[#This Row],[Profit]]/Ecommerce_Sales[[#This Row],[Total_Price]]</f>
        <v>0.30030959752321984</v>
      </c>
      <c r="W350" s="3">
        <v>97</v>
      </c>
      <c r="X350" s="3"/>
    </row>
    <row r="351" spans="1:24" x14ac:dyDescent="0.25">
      <c r="A351" s="1" t="s">
        <v>2972</v>
      </c>
      <c r="B351" s="1" t="s">
        <v>1157</v>
      </c>
      <c r="C351" s="1" t="s">
        <v>1730</v>
      </c>
      <c r="D351" s="1" t="s">
        <v>2776</v>
      </c>
      <c r="E351" s="1" t="s">
        <v>1981</v>
      </c>
      <c r="F351" s="2">
        <v>44942</v>
      </c>
      <c r="G351" s="2">
        <v>45428</v>
      </c>
      <c r="H351" s="2" t="str">
        <f>TEXT(Ecommerce_Sales[[#This Row],[Order_Date]],"mmmm")</f>
        <v>May</v>
      </c>
      <c r="I351" s="2" t="str">
        <f>TEXT(Ecommerce_Sales[[#This Row],[Order_Date]],"yyyy")</f>
        <v>2024</v>
      </c>
      <c r="J351" s="2" t="str">
        <f>TEXT(Ecommerce_Sales[[#This Row],[Order_Date]],"mmmm")</f>
        <v>May</v>
      </c>
      <c r="K351" s="1" t="s">
        <v>1947</v>
      </c>
      <c r="L351" s="1" t="s">
        <v>2973</v>
      </c>
      <c r="M351" s="1" t="s">
        <v>2079</v>
      </c>
      <c r="N351" s="1" t="s">
        <v>1973</v>
      </c>
      <c r="O351" s="3">
        <v>176</v>
      </c>
      <c r="P351">
        <v>4</v>
      </c>
      <c r="Q351" s="3">
        <v>703</v>
      </c>
      <c r="R351" s="1" t="s">
        <v>1958</v>
      </c>
      <c r="S351" s="3">
        <v>76</v>
      </c>
      <c r="T351">
        <v>2</v>
      </c>
      <c r="U351" t="str">
        <f>IF(Ecommerce_Sales[[#This Row],[Delivery_Time_Days]]&gt;7,"Delay",IF(Ecommerce_Sales[[#This Row],[Delivery_Time_Days]] = 0,"No delivery",IF(Ecommerce_Sales[[#This Row],[Delivery_Time_Days]]&lt;=7,"On-time")))</f>
        <v>On-time</v>
      </c>
      <c r="V351" s="7">
        <f>Ecommerce_Sales[[#This Row],[Profit]]/Ecommerce_Sales[[#This Row],[Total_Price]]</f>
        <v>0.30014224751066854</v>
      </c>
      <c r="W351" s="3">
        <v>211</v>
      </c>
      <c r="X351" s="3"/>
    </row>
    <row r="352" spans="1:24" x14ac:dyDescent="0.25">
      <c r="A352" s="1" t="s">
        <v>2974</v>
      </c>
      <c r="B352" s="1" t="s">
        <v>1037</v>
      </c>
      <c r="C352" s="1" t="s">
        <v>1229</v>
      </c>
      <c r="D352" s="1" t="s">
        <v>2975</v>
      </c>
      <c r="E352" s="1" t="s">
        <v>1961</v>
      </c>
      <c r="F352" s="2">
        <v>45258</v>
      </c>
      <c r="G352" s="2">
        <v>45234</v>
      </c>
      <c r="H352" s="2" t="str">
        <f>TEXT(Ecommerce_Sales[[#This Row],[Order_Date]],"mmmm")</f>
        <v>November</v>
      </c>
      <c r="I352" s="2" t="str">
        <f>TEXT(Ecommerce_Sales[[#This Row],[Order_Date]],"yyyy")</f>
        <v>2023</v>
      </c>
      <c r="J352" s="2" t="str">
        <f>TEXT(Ecommerce_Sales[[#This Row],[Order_Date]],"mmmm")</f>
        <v>November</v>
      </c>
      <c r="K352" s="1" t="s">
        <v>1947</v>
      </c>
      <c r="L352" s="1" t="s">
        <v>2976</v>
      </c>
      <c r="M352" s="1" t="s">
        <v>1972</v>
      </c>
      <c r="N352" s="1" t="s">
        <v>1973</v>
      </c>
      <c r="O352" s="3">
        <v>1168</v>
      </c>
      <c r="P352">
        <v>4</v>
      </c>
      <c r="Q352" s="3">
        <v>4671</v>
      </c>
      <c r="R352" s="1" t="s">
        <v>1958</v>
      </c>
      <c r="S352" s="3">
        <v>347</v>
      </c>
      <c r="T352">
        <v>9</v>
      </c>
      <c r="U352" t="str">
        <f>IF(Ecommerce_Sales[[#This Row],[Delivery_Time_Days]]&gt;7,"Delay",IF(Ecommerce_Sales[[#This Row],[Delivery_Time_Days]] = 0,"No delivery",IF(Ecommerce_Sales[[#This Row],[Delivery_Time_Days]]&lt;=7,"On-time")))</f>
        <v>Delay</v>
      </c>
      <c r="V352" s="7">
        <f>Ecommerce_Sales[[#This Row],[Profit]]/Ecommerce_Sales[[#This Row],[Total_Price]]</f>
        <v>0.29993577392421322</v>
      </c>
      <c r="W352" s="3">
        <v>1401</v>
      </c>
      <c r="X352" s="3"/>
    </row>
    <row r="353" spans="1:24" x14ac:dyDescent="0.25">
      <c r="A353" s="1" t="s">
        <v>2977</v>
      </c>
      <c r="B353" s="1" t="s">
        <v>411</v>
      </c>
      <c r="C353" s="1" t="s">
        <v>412</v>
      </c>
      <c r="D353" s="1" t="s">
        <v>2978</v>
      </c>
      <c r="E353" s="1" t="s">
        <v>1961</v>
      </c>
      <c r="F353" s="2">
        <v>45219</v>
      </c>
      <c r="G353" s="2">
        <v>44965</v>
      </c>
      <c r="H353" s="2" t="str">
        <f>TEXT(Ecommerce_Sales[[#This Row],[Order_Date]],"mmmm")</f>
        <v>February</v>
      </c>
      <c r="I353" s="2" t="str">
        <f>TEXT(Ecommerce_Sales[[#This Row],[Order_Date]],"yyyy")</f>
        <v>2023</v>
      </c>
      <c r="J353" s="2" t="str">
        <f>TEXT(Ecommerce_Sales[[#This Row],[Order_Date]],"mmmm")</f>
        <v>February</v>
      </c>
      <c r="K353" s="1" t="s">
        <v>1947</v>
      </c>
      <c r="L353" s="1" t="s">
        <v>2979</v>
      </c>
      <c r="M353" s="1" t="s">
        <v>1998</v>
      </c>
      <c r="N353" s="1" t="s">
        <v>1973</v>
      </c>
      <c r="O353" s="3">
        <v>281</v>
      </c>
      <c r="P353">
        <v>3</v>
      </c>
      <c r="Q353" s="3">
        <v>842</v>
      </c>
      <c r="R353" s="1" t="s">
        <v>1951</v>
      </c>
      <c r="S353" s="3">
        <v>111</v>
      </c>
      <c r="T353">
        <v>9</v>
      </c>
      <c r="U353" t="str">
        <f>IF(Ecommerce_Sales[[#This Row],[Delivery_Time_Days]]&gt;7,"Delay",IF(Ecommerce_Sales[[#This Row],[Delivery_Time_Days]] = 0,"No delivery",IF(Ecommerce_Sales[[#This Row],[Delivery_Time_Days]]&lt;=7,"On-time")))</f>
        <v>Delay</v>
      </c>
      <c r="V353" s="7">
        <f>Ecommerce_Sales[[#This Row],[Profit]]/Ecommerce_Sales[[#This Row],[Total_Price]]</f>
        <v>0.29928741092636579</v>
      </c>
      <c r="W353" s="3">
        <v>252</v>
      </c>
      <c r="X353" s="3"/>
    </row>
    <row r="354" spans="1:24" x14ac:dyDescent="0.25">
      <c r="A354" s="1" t="s">
        <v>2980</v>
      </c>
      <c r="B354" s="1" t="s">
        <v>1313</v>
      </c>
      <c r="C354" s="1" t="s">
        <v>1314</v>
      </c>
      <c r="D354" s="1" t="s">
        <v>2981</v>
      </c>
      <c r="E354" s="1" t="s">
        <v>1966</v>
      </c>
      <c r="F354" s="2">
        <v>45390</v>
      </c>
      <c r="G354" s="2">
        <v>45509</v>
      </c>
      <c r="H354" s="2" t="str">
        <f>TEXT(Ecommerce_Sales[[#This Row],[Order_Date]],"mmmm")</f>
        <v>August</v>
      </c>
      <c r="I354" s="2" t="str">
        <f>TEXT(Ecommerce_Sales[[#This Row],[Order_Date]],"yyyy")</f>
        <v>2024</v>
      </c>
      <c r="J354" s="2" t="str">
        <f>TEXT(Ecommerce_Sales[[#This Row],[Order_Date]],"mmmm")</f>
        <v>August</v>
      </c>
      <c r="K354" s="1" t="s">
        <v>1947</v>
      </c>
      <c r="L354" s="1" t="s">
        <v>2982</v>
      </c>
      <c r="M354" s="1" t="s">
        <v>1998</v>
      </c>
      <c r="N354" s="1" t="s">
        <v>1973</v>
      </c>
      <c r="O354" s="3">
        <v>250</v>
      </c>
      <c r="P354">
        <v>2</v>
      </c>
      <c r="Q354" s="3">
        <v>501</v>
      </c>
      <c r="R354" s="1" t="s">
        <v>1958</v>
      </c>
      <c r="S354" s="3">
        <v>32</v>
      </c>
      <c r="T354">
        <v>8</v>
      </c>
      <c r="U354" t="str">
        <f>IF(Ecommerce_Sales[[#This Row],[Delivery_Time_Days]]&gt;7,"Delay",IF(Ecommerce_Sales[[#This Row],[Delivery_Time_Days]] = 0,"No delivery",IF(Ecommerce_Sales[[#This Row],[Delivery_Time_Days]]&lt;=7,"On-time")))</f>
        <v>Delay</v>
      </c>
      <c r="V354" s="7">
        <f>Ecommerce_Sales[[#This Row],[Profit]]/Ecommerce_Sales[[#This Row],[Total_Price]]</f>
        <v>0.29940119760479039</v>
      </c>
      <c r="W354" s="3">
        <v>150</v>
      </c>
      <c r="X354" s="3"/>
    </row>
    <row r="355" spans="1:24" x14ac:dyDescent="0.25">
      <c r="A355" s="1" t="s">
        <v>2983</v>
      </c>
      <c r="B355" s="1" t="s">
        <v>1113</v>
      </c>
      <c r="C355" s="1" t="s">
        <v>1114</v>
      </c>
      <c r="D355" s="1" t="s">
        <v>2984</v>
      </c>
      <c r="E355" s="1" t="s">
        <v>2005</v>
      </c>
      <c r="F355" s="2">
        <v>45506</v>
      </c>
      <c r="G355" s="2">
        <v>45088</v>
      </c>
      <c r="H355" s="2" t="str">
        <f>TEXT(Ecommerce_Sales[[#This Row],[Order_Date]],"mmmm")</f>
        <v>June</v>
      </c>
      <c r="I355" s="2" t="str">
        <f>TEXT(Ecommerce_Sales[[#This Row],[Order_Date]],"yyyy")</f>
        <v>2023</v>
      </c>
      <c r="J355" s="2" t="str">
        <f>TEXT(Ecommerce_Sales[[#This Row],[Order_Date]],"mmmm")</f>
        <v>June</v>
      </c>
      <c r="K355" s="1" t="s">
        <v>1947</v>
      </c>
      <c r="L355" s="1" t="s">
        <v>2985</v>
      </c>
      <c r="M355" s="1" t="s">
        <v>1949</v>
      </c>
      <c r="N355" s="1" t="s">
        <v>1950</v>
      </c>
      <c r="O355" s="3">
        <v>806</v>
      </c>
      <c r="P355">
        <v>6</v>
      </c>
      <c r="Q355" s="3">
        <v>4833</v>
      </c>
      <c r="R355" s="1" t="s">
        <v>1951</v>
      </c>
      <c r="S355" s="3">
        <v>680</v>
      </c>
      <c r="T355">
        <v>10</v>
      </c>
      <c r="U355" t="str">
        <f>IF(Ecommerce_Sales[[#This Row],[Delivery_Time_Days]]&gt;7,"Delay",IF(Ecommerce_Sales[[#This Row],[Delivery_Time_Days]] = 0,"No delivery",IF(Ecommerce_Sales[[#This Row],[Delivery_Time_Days]]&lt;=7,"On-time")))</f>
        <v>Delay</v>
      </c>
      <c r="V355" s="7">
        <f>Ecommerce_Sales[[#This Row],[Profit]]/Ecommerce_Sales[[#This Row],[Total_Price]]</f>
        <v>0.39995861783571279</v>
      </c>
      <c r="W355" s="3">
        <v>1933</v>
      </c>
      <c r="X355" s="3"/>
    </row>
    <row r="356" spans="1:24" x14ac:dyDescent="0.25">
      <c r="A356" s="1" t="s">
        <v>2986</v>
      </c>
      <c r="B356" s="1" t="s">
        <v>32</v>
      </c>
      <c r="C356" s="1" t="s">
        <v>33</v>
      </c>
      <c r="D356" s="1" t="s">
        <v>2118</v>
      </c>
      <c r="E356" s="1" t="s">
        <v>1961</v>
      </c>
      <c r="F356" s="2">
        <v>45247</v>
      </c>
      <c r="G356" s="2">
        <v>44979</v>
      </c>
      <c r="H356" s="2" t="str">
        <f>TEXT(Ecommerce_Sales[[#This Row],[Order_Date]],"mmmm")</f>
        <v>February</v>
      </c>
      <c r="I356" s="2" t="str">
        <f>TEXT(Ecommerce_Sales[[#This Row],[Order_Date]],"yyyy")</f>
        <v>2023</v>
      </c>
      <c r="J356" s="2" t="str">
        <f>TEXT(Ecommerce_Sales[[#This Row],[Order_Date]],"mmmm")</f>
        <v>February</v>
      </c>
      <c r="K356" s="1" t="s">
        <v>1992</v>
      </c>
      <c r="L356" s="1" t="s">
        <v>2987</v>
      </c>
      <c r="M356" s="1" t="s">
        <v>1972</v>
      </c>
      <c r="N356" s="1" t="s">
        <v>1973</v>
      </c>
      <c r="O356" s="3">
        <v>943</v>
      </c>
      <c r="P356">
        <v>2</v>
      </c>
      <c r="Q356" s="3">
        <v>1885</v>
      </c>
      <c r="R356" s="1" t="s">
        <v>1958</v>
      </c>
      <c r="S356" s="3">
        <v>142</v>
      </c>
      <c r="U356" t="str">
        <f>IF(Ecommerce_Sales[[#This Row],[Delivery_Time_Days]]&gt;7,"Delay",IF(Ecommerce_Sales[[#This Row],[Delivery_Time_Days]] = 0,"No delivery",IF(Ecommerce_Sales[[#This Row],[Delivery_Time_Days]]&lt;=7,"On-time")))</f>
        <v>No delivery</v>
      </c>
      <c r="V356" s="7">
        <f>Ecommerce_Sales[[#This Row],[Profit]]/Ecommerce_Sales[[#This Row],[Total_Price]]</f>
        <v>0.30026525198938991</v>
      </c>
      <c r="W356" s="3">
        <v>566</v>
      </c>
      <c r="X356" s="3"/>
    </row>
    <row r="357" spans="1:24" x14ac:dyDescent="0.25">
      <c r="A357" s="1" t="s">
        <v>2988</v>
      </c>
      <c r="B357" s="1" t="s">
        <v>697</v>
      </c>
      <c r="C357" s="1" t="s">
        <v>698</v>
      </c>
      <c r="D357" s="1" t="s">
        <v>2989</v>
      </c>
      <c r="E357" s="1" t="s">
        <v>1996</v>
      </c>
      <c r="F357" s="2">
        <v>45568</v>
      </c>
      <c r="G357" s="2">
        <v>45608</v>
      </c>
      <c r="H357" s="2" t="str">
        <f>TEXT(Ecommerce_Sales[[#This Row],[Order_Date]],"mmmm")</f>
        <v>November</v>
      </c>
      <c r="I357" s="2" t="str">
        <f>TEXT(Ecommerce_Sales[[#This Row],[Order_Date]],"yyyy")</f>
        <v>2024</v>
      </c>
      <c r="J357" s="2" t="str">
        <f>TEXT(Ecommerce_Sales[[#This Row],[Order_Date]],"mmmm")</f>
        <v>November</v>
      </c>
      <c r="K357" s="1" t="s">
        <v>1947</v>
      </c>
      <c r="L357" s="1" t="s">
        <v>2990</v>
      </c>
      <c r="M357" s="1" t="s">
        <v>1972</v>
      </c>
      <c r="N357" s="1" t="s">
        <v>1973</v>
      </c>
      <c r="O357" s="3">
        <v>622</v>
      </c>
      <c r="P357">
        <v>3</v>
      </c>
      <c r="Q357" s="3">
        <v>1865</v>
      </c>
      <c r="R357" s="1" t="s">
        <v>1958</v>
      </c>
      <c r="S357" s="3">
        <v>226</v>
      </c>
      <c r="T357">
        <v>5</v>
      </c>
      <c r="U357" t="str">
        <f>IF(Ecommerce_Sales[[#This Row],[Delivery_Time_Days]]&gt;7,"Delay",IF(Ecommerce_Sales[[#This Row],[Delivery_Time_Days]] = 0,"No delivery",IF(Ecommerce_Sales[[#This Row],[Delivery_Time_Days]]&lt;=7,"On-time")))</f>
        <v>On-time</v>
      </c>
      <c r="V357" s="7">
        <f>Ecommerce_Sales[[#This Row],[Profit]]/Ecommerce_Sales[[#This Row],[Total_Price]]</f>
        <v>0.30026809651474529</v>
      </c>
      <c r="W357" s="3">
        <v>560</v>
      </c>
      <c r="X357" s="3"/>
    </row>
    <row r="358" spans="1:24" x14ac:dyDescent="0.25">
      <c r="A358" s="1" t="s">
        <v>2991</v>
      </c>
      <c r="B358" s="1" t="s">
        <v>1859</v>
      </c>
      <c r="C358" s="1" t="s">
        <v>1860</v>
      </c>
      <c r="D358" s="1" t="s">
        <v>2992</v>
      </c>
      <c r="E358" s="1" t="s">
        <v>1996</v>
      </c>
      <c r="F358" s="2">
        <v>45178</v>
      </c>
      <c r="G358" s="2">
        <v>45134</v>
      </c>
      <c r="H358" s="2" t="str">
        <f>TEXT(Ecommerce_Sales[[#This Row],[Order_Date]],"mmmm")</f>
        <v>July</v>
      </c>
      <c r="I358" s="2" t="str">
        <f>TEXT(Ecommerce_Sales[[#This Row],[Order_Date]],"yyyy")</f>
        <v>2023</v>
      </c>
      <c r="J358" s="2" t="str">
        <f>TEXT(Ecommerce_Sales[[#This Row],[Order_Date]],"mmmm")</f>
        <v>July</v>
      </c>
      <c r="K358" s="1" t="s">
        <v>1947</v>
      </c>
      <c r="L358" s="1" t="s">
        <v>2993</v>
      </c>
      <c r="M358" s="1" t="s">
        <v>1949</v>
      </c>
      <c r="N358" s="1" t="s">
        <v>1950</v>
      </c>
      <c r="O358" s="3">
        <v>454</v>
      </c>
      <c r="P358">
        <v>1</v>
      </c>
      <c r="Q358" s="3">
        <v>454</v>
      </c>
      <c r="R358" s="1" t="s">
        <v>1958</v>
      </c>
      <c r="S358" s="3">
        <v>50</v>
      </c>
      <c r="T358">
        <v>9</v>
      </c>
      <c r="U358" t="str">
        <f>IF(Ecommerce_Sales[[#This Row],[Delivery_Time_Days]]&gt;7,"Delay",IF(Ecommerce_Sales[[#This Row],[Delivery_Time_Days]] = 0,"No delivery",IF(Ecommerce_Sales[[#This Row],[Delivery_Time_Days]]&lt;=7,"On-time")))</f>
        <v>Delay</v>
      </c>
      <c r="V358" s="7">
        <f>Ecommerce_Sales[[#This Row],[Profit]]/Ecommerce_Sales[[#This Row],[Total_Price]]</f>
        <v>0.39867841409691629</v>
      </c>
      <c r="W358" s="3">
        <v>181</v>
      </c>
      <c r="X358" s="3"/>
    </row>
    <row r="359" spans="1:24" x14ac:dyDescent="0.25">
      <c r="A359" s="1" t="s">
        <v>2994</v>
      </c>
      <c r="B359" s="1" t="s">
        <v>980</v>
      </c>
      <c r="C359" s="1" t="s">
        <v>981</v>
      </c>
      <c r="D359" s="1" t="s">
        <v>2995</v>
      </c>
      <c r="E359" s="1" t="s">
        <v>1966</v>
      </c>
      <c r="F359" s="2">
        <v>45140</v>
      </c>
      <c r="G359" s="2">
        <v>45577</v>
      </c>
      <c r="H359" s="2" t="str">
        <f>TEXT(Ecommerce_Sales[[#This Row],[Order_Date]],"mmmm")</f>
        <v>October</v>
      </c>
      <c r="I359" s="2" t="str">
        <f>TEXT(Ecommerce_Sales[[#This Row],[Order_Date]],"yyyy")</f>
        <v>2024</v>
      </c>
      <c r="J359" s="2" t="str">
        <f>TEXT(Ecommerce_Sales[[#This Row],[Order_Date]],"mmmm")</f>
        <v>October</v>
      </c>
      <c r="K359" s="1" t="s">
        <v>1947</v>
      </c>
      <c r="L359" s="1" t="s">
        <v>2996</v>
      </c>
      <c r="M359" s="1" t="s">
        <v>2043</v>
      </c>
      <c r="N359" s="1" t="s">
        <v>1989</v>
      </c>
      <c r="O359" s="3">
        <v>1054</v>
      </c>
      <c r="P359">
        <v>1</v>
      </c>
      <c r="Q359" s="3">
        <v>1054</v>
      </c>
      <c r="R359" s="1" t="s">
        <v>1958</v>
      </c>
      <c r="S359" s="3">
        <v>109</v>
      </c>
      <c r="T359">
        <v>5</v>
      </c>
      <c r="U359" t="str">
        <f>IF(Ecommerce_Sales[[#This Row],[Delivery_Time_Days]]&gt;7,"Delay",IF(Ecommerce_Sales[[#This Row],[Delivery_Time_Days]] = 0,"No delivery",IF(Ecommerce_Sales[[#This Row],[Delivery_Time_Days]]&lt;=7,"On-time")))</f>
        <v>On-time</v>
      </c>
      <c r="V359" s="7">
        <f>Ecommerce_Sales[[#This Row],[Profit]]/Ecommerce_Sales[[#This Row],[Total_Price]]</f>
        <v>0.25047438330170779</v>
      </c>
      <c r="W359" s="3">
        <v>264</v>
      </c>
      <c r="X359" s="3"/>
    </row>
    <row r="360" spans="1:24" x14ac:dyDescent="0.25">
      <c r="A360" s="1" t="s">
        <v>2997</v>
      </c>
      <c r="B360" s="1" t="s">
        <v>1195</v>
      </c>
      <c r="C360" s="1" t="s">
        <v>1196</v>
      </c>
      <c r="D360" s="1" t="s">
        <v>2614</v>
      </c>
      <c r="E360" s="1" t="s">
        <v>1961</v>
      </c>
      <c r="F360" s="2">
        <v>45129</v>
      </c>
      <c r="G360" s="2">
        <v>45496</v>
      </c>
      <c r="H360" s="2" t="str">
        <f>TEXT(Ecommerce_Sales[[#This Row],[Order_Date]],"mmmm")</f>
        <v>July</v>
      </c>
      <c r="I360" s="2" t="str">
        <f>TEXT(Ecommerce_Sales[[#This Row],[Order_Date]],"yyyy")</f>
        <v>2024</v>
      </c>
      <c r="J360" s="2" t="str">
        <f>TEXT(Ecommerce_Sales[[#This Row],[Order_Date]],"mmmm")</f>
        <v>July</v>
      </c>
      <c r="K360" s="1" t="s">
        <v>1986</v>
      </c>
      <c r="L360" s="1" t="s">
        <v>2998</v>
      </c>
      <c r="M360" s="1" t="s">
        <v>2079</v>
      </c>
      <c r="N360" s="1" t="s">
        <v>1973</v>
      </c>
      <c r="O360" s="3">
        <v>953</v>
      </c>
      <c r="P360">
        <v>5</v>
      </c>
      <c r="Q360" s="3">
        <v>4764</v>
      </c>
      <c r="R360" s="1" t="s">
        <v>1958</v>
      </c>
      <c r="S360" s="3">
        <v>530</v>
      </c>
      <c r="U360" t="str">
        <f>IF(Ecommerce_Sales[[#This Row],[Delivery_Time_Days]]&gt;7,"Delay",IF(Ecommerce_Sales[[#This Row],[Delivery_Time_Days]] = 0,"No delivery",IF(Ecommerce_Sales[[#This Row],[Delivery_Time_Days]]&lt;=7,"On-time")))</f>
        <v>No delivery</v>
      </c>
      <c r="V360" s="7">
        <f>Ecommerce_Sales[[#This Row],[Profit]]/Ecommerce_Sales[[#This Row],[Total_Price]]</f>
        <v>0.29995801847187237</v>
      </c>
      <c r="W360" s="3">
        <v>1429</v>
      </c>
      <c r="X360" s="3"/>
    </row>
    <row r="361" spans="1:24" x14ac:dyDescent="0.25">
      <c r="A361" s="1" t="s">
        <v>2999</v>
      </c>
      <c r="B361" s="1" t="s">
        <v>1447</v>
      </c>
      <c r="C361" s="1" t="s">
        <v>1448</v>
      </c>
      <c r="D361" s="1" t="s">
        <v>3000</v>
      </c>
      <c r="E361" s="1" t="s">
        <v>1961</v>
      </c>
      <c r="F361" s="2">
        <v>45525</v>
      </c>
      <c r="G361" s="2">
        <v>45434</v>
      </c>
      <c r="H361" s="2" t="str">
        <f>TEXT(Ecommerce_Sales[[#This Row],[Order_Date]],"mmmm")</f>
        <v>May</v>
      </c>
      <c r="I361" s="2" t="str">
        <f>TEXT(Ecommerce_Sales[[#This Row],[Order_Date]],"yyyy")</f>
        <v>2024</v>
      </c>
      <c r="J361" s="2" t="str">
        <f>TEXT(Ecommerce_Sales[[#This Row],[Order_Date]],"mmmm")</f>
        <v>May</v>
      </c>
      <c r="K361" s="1" t="s">
        <v>1947</v>
      </c>
      <c r="L361" s="1" t="s">
        <v>2500</v>
      </c>
      <c r="M361" s="1" t="s">
        <v>1963</v>
      </c>
      <c r="N361" s="1" t="s">
        <v>1957</v>
      </c>
      <c r="O361" s="3">
        <v>679</v>
      </c>
      <c r="P361">
        <v>2</v>
      </c>
      <c r="Q361" s="3">
        <v>1359</v>
      </c>
      <c r="R361" s="1" t="s">
        <v>1951</v>
      </c>
      <c r="S361" s="3">
        <v>90</v>
      </c>
      <c r="T361">
        <v>4</v>
      </c>
      <c r="U361" t="str">
        <f>IF(Ecommerce_Sales[[#This Row],[Delivery_Time_Days]]&gt;7,"Delay",IF(Ecommerce_Sales[[#This Row],[Delivery_Time_Days]] = 0,"No delivery",IF(Ecommerce_Sales[[#This Row],[Delivery_Time_Days]]&lt;=7,"On-time")))</f>
        <v>On-time</v>
      </c>
      <c r="V361" s="7">
        <f>Ecommerce_Sales[[#This Row],[Profit]]/Ecommerce_Sales[[#This Row],[Total_Price]]</f>
        <v>0.15011037527593818</v>
      </c>
      <c r="W361" s="3">
        <v>204</v>
      </c>
      <c r="X361" s="3"/>
    </row>
    <row r="362" spans="1:24" x14ac:dyDescent="0.25">
      <c r="A362" s="1" t="s">
        <v>3001</v>
      </c>
      <c r="B362" s="1" t="s">
        <v>128</v>
      </c>
      <c r="C362" s="1" t="s">
        <v>129</v>
      </c>
      <c r="D362" s="1" t="s">
        <v>3002</v>
      </c>
      <c r="E362" s="1" t="s">
        <v>1946</v>
      </c>
      <c r="F362" s="2">
        <v>45373</v>
      </c>
      <c r="G362" s="2">
        <v>45367</v>
      </c>
      <c r="H362" s="2" t="str">
        <f>TEXT(Ecommerce_Sales[[#This Row],[Order_Date]],"mmmm")</f>
        <v>March</v>
      </c>
      <c r="I362" s="2" t="str">
        <f>TEXT(Ecommerce_Sales[[#This Row],[Order_Date]],"yyyy")</f>
        <v>2024</v>
      </c>
      <c r="J362" s="2" t="str">
        <f>TEXT(Ecommerce_Sales[[#This Row],[Order_Date]],"mmmm")</f>
        <v>March</v>
      </c>
      <c r="K362" s="1" t="s">
        <v>1947</v>
      </c>
      <c r="L362" s="1" t="s">
        <v>3003</v>
      </c>
      <c r="M362" s="1" t="s">
        <v>1968</v>
      </c>
      <c r="N362" s="1" t="s">
        <v>1957</v>
      </c>
      <c r="O362" s="3">
        <v>503</v>
      </c>
      <c r="P362">
        <v>2</v>
      </c>
      <c r="Q362" s="3">
        <v>1006</v>
      </c>
      <c r="R362" s="1" t="s">
        <v>1951</v>
      </c>
      <c r="S362" s="3">
        <v>130</v>
      </c>
      <c r="T362">
        <v>10</v>
      </c>
      <c r="U362" t="str">
        <f>IF(Ecommerce_Sales[[#This Row],[Delivery_Time_Days]]&gt;7,"Delay",IF(Ecommerce_Sales[[#This Row],[Delivery_Time_Days]] = 0,"No delivery",IF(Ecommerce_Sales[[#This Row],[Delivery_Time_Days]]&lt;=7,"On-time")))</f>
        <v>Delay</v>
      </c>
      <c r="V362" s="7">
        <f>Ecommerce_Sales[[#This Row],[Profit]]/Ecommerce_Sales[[#This Row],[Total_Price]]</f>
        <v>0.15009940357852883</v>
      </c>
      <c r="W362" s="3">
        <v>151</v>
      </c>
      <c r="X362" s="3"/>
    </row>
    <row r="363" spans="1:24" x14ac:dyDescent="0.25">
      <c r="A363" s="1" t="s">
        <v>3004</v>
      </c>
      <c r="B363" s="1" t="s">
        <v>738</v>
      </c>
      <c r="C363" s="1" t="s">
        <v>739</v>
      </c>
      <c r="D363" s="1" t="s">
        <v>3005</v>
      </c>
      <c r="E363" s="1" t="s">
        <v>1996</v>
      </c>
      <c r="F363" s="2">
        <v>45601</v>
      </c>
      <c r="G363" s="2">
        <v>45046</v>
      </c>
      <c r="H363" s="2" t="str">
        <f>TEXT(Ecommerce_Sales[[#This Row],[Order_Date]],"mmmm")</f>
        <v>April</v>
      </c>
      <c r="I363" s="2" t="str">
        <f>TEXT(Ecommerce_Sales[[#This Row],[Order_Date]],"yyyy")</f>
        <v>2023</v>
      </c>
      <c r="J363" s="2" t="str">
        <f>TEXT(Ecommerce_Sales[[#This Row],[Order_Date]],"mmmm")</f>
        <v>April</v>
      </c>
      <c r="K363" s="1" t="s">
        <v>1947</v>
      </c>
      <c r="L363" s="1" t="s">
        <v>3006</v>
      </c>
      <c r="M363" s="1" t="s">
        <v>2104</v>
      </c>
      <c r="N363" s="1" t="s">
        <v>1978</v>
      </c>
      <c r="O363" s="3">
        <v>1029</v>
      </c>
      <c r="P363">
        <v>1</v>
      </c>
      <c r="Q363" s="3">
        <v>1029</v>
      </c>
      <c r="R363" s="1" t="s">
        <v>2012</v>
      </c>
      <c r="S363" s="3">
        <v>103</v>
      </c>
      <c r="T363">
        <v>2</v>
      </c>
      <c r="U363" t="str">
        <f>IF(Ecommerce_Sales[[#This Row],[Delivery_Time_Days]]&gt;7,"Delay",IF(Ecommerce_Sales[[#This Row],[Delivery_Time_Days]] = 0,"No delivery",IF(Ecommerce_Sales[[#This Row],[Delivery_Time_Days]]&lt;=7,"On-time")))</f>
        <v>On-time</v>
      </c>
      <c r="V363" s="7">
        <f>Ecommerce_Sales[[#This Row],[Profit]]/Ecommerce_Sales[[#This Row],[Total_Price]]</f>
        <v>0.3498542274052478</v>
      </c>
      <c r="W363" s="3">
        <v>360</v>
      </c>
      <c r="X363" s="3"/>
    </row>
    <row r="364" spans="1:24" x14ac:dyDescent="0.25">
      <c r="A364" s="1" t="s">
        <v>3007</v>
      </c>
      <c r="B364" s="1" t="s">
        <v>1240</v>
      </c>
      <c r="C364" s="1" t="s">
        <v>1241</v>
      </c>
      <c r="D364" s="1" t="s">
        <v>2472</v>
      </c>
      <c r="E364" s="1" t="s">
        <v>1966</v>
      </c>
      <c r="F364" s="2">
        <v>45026</v>
      </c>
      <c r="G364" s="2">
        <v>45150</v>
      </c>
      <c r="H364" s="2" t="str">
        <f>TEXT(Ecommerce_Sales[[#This Row],[Order_Date]],"mmmm")</f>
        <v>August</v>
      </c>
      <c r="I364" s="2" t="str">
        <f>TEXT(Ecommerce_Sales[[#This Row],[Order_Date]],"yyyy")</f>
        <v>2023</v>
      </c>
      <c r="J364" s="2" t="str">
        <f>TEXT(Ecommerce_Sales[[#This Row],[Order_Date]],"mmmm")</f>
        <v>August</v>
      </c>
      <c r="K364" s="1" t="s">
        <v>1947</v>
      </c>
      <c r="L364" s="1" t="s">
        <v>3008</v>
      </c>
      <c r="M364" s="1" t="s">
        <v>2065</v>
      </c>
      <c r="N364" s="1" t="s">
        <v>1978</v>
      </c>
      <c r="O364" s="3">
        <v>960</v>
      </c>
      <c r="P364">
        <v>5</v>
      </c>
      <c r="Q364" s="3">
        <v>4798</v>
      </c>
      <c r="R364" s="1" t="s">
        <v>1958</v>
      </c>
      <c r="S364" s="3">
        <v>594</v>
      </c>
      <c r="T364">
        <v>8</v>
      </c>
      <c r="U364" t="str">
        <f>IF(Ecommerce_Sales[[#This Row],[Delivery_Time_Days]]&gt;7,"Delay",IF(Ecommerce_Sales[[#This Row],[Delivery_Time_Days]] = 0,"No delivery",IF(Ecommerce_Sales[[#This Row],[Delivery_Time_Days]]&lt;=7,"On-time")))</f>
        <v>Delay</v>
      </c>
      <c r="V364" s="7">
        <f>Ecommerce_Sales[[#This Row],[Profit]]/Ecommerce_Sales[[#This Row],[Total_Price]]</f>
        <v>0.34993747394747809</v>
      </c>
      <c r="W364" s="3">
        <v>1679</v>
      </c>
      <c r="X364" s="3"/>
    </row>
    <row r="365" spans="1:24" x14ac:dyDescent="0.25">
      <c r="A365" s="1" t="s">
        <v>3009</v>
      </c>
      <c r="B365" s="1" t="s">
        <v>1366</v>
      </c>
      <c r="C365" s="1" t="s">
        <v>1367</v>
      </c>
      <c r="D365" s="1" t="s">
        <v>3010</v>
      </c>
      <c r="E365" s="1" t="s">
        <v>1996</v>
      </c>
      <c r="F365" s="2">
        <v>45330</v>
      </c>
      <c r="G365" s="2">
        <v>45376</v>
      </c>
      <c r="H365" s="2" t="str">
        <f>TEXT(Ecommerce_Sales[[#This Row],[Order_Date]],"mmmm")</f>
        <v>March</v>
      </c>
      <c r="I365" s="2" t="str">
        <f>TEXT(Ecommerce_Sales[[#This Row],[Order_Date]],"yyyy")</f>
        <v>2024</v>
      </c>
      <c r="J365" s="2" t="str">
        <f>TEXT(Ecommerce_Sales[[#This Row],[Order_Date]],"mmmm")</f>
        <v>March</v>
      </c>
      <c r="K365" s="1" t="s">
        <v>1947</v>
      </c>
      <c r="L365" s="1" t="s">
        <v>3011</v>
      </c>
      <c r="M365" s="1" t="s">
        <v>2043</v>
      </c>
      <c r="N365" s="1" t="s">
        <v>1989</v>
      </c>
      <c r="O365" s="3">
        <v>272</v>
      </c>
      <c r="P365">
        <v>1</v>
      </c>
      <c r="Q365" s="3">
        <v>272</v>
      </c>
      <c r="R365" s="1" t="s">
        <v>1958</v>
      </c>
      <c r="S365" s="3">
        <v>21</v>
      </c>
      <c r="T365">
        <v>10</v>
      </c>
      <c r="U365" t="str">
        <f>IF(Ecommerce_Sales[[#This Row],[Delivery_Time_Days]]&gt;7,"Delay",IF(Ecommerce_Sales[[#This Row],[Delivery_Time_Days]] = 0,"No delivery",IF(Ecommerce_Sales[[#This Row],[Delivery_Time_Days]]&lt;=7,"On-time")))</f>
        <v>Delay</v>
      </c>
      <c r="V365" s="7">
        <f>Ecommerce_Sales[[#This Row],[Profit]]/Ecommerce_Sales[[#This Row],[Total_Price]]</f>
        <v>0.25</v>
      </c>
      <c r="W365" s="3">
        <v>68</v>
      </c>
      <c r="X365" s="3"/>
    </row>
    <row r="366" spans="1:24" x14ac:dyDescent="0.25">
      <c r="A366" s="1" t="s">
        <v>3012</v>
      </c>
      <c r="B366" s="1" t="s">
        <v>877</v>
      </c>
      <c r="C366" s="1" t="s">
        <v>878</v>
      </c>
      <c r="D366" s="1" t="s">
        <v>3013</v>
      </c>
      <c r="E366" s="1" t="s">
        <v>1946</v>
      </c>
      <c r="F366" s="2">
        <v>45177</v>
      </c>
      <c r="G366" s="2">
        <v>45052</v>
      </c>
      <c r="H366" s="2" t="str">
        <f>TEXT(Ecommerce_Sales[[#This Row],[Order_Date]],"mmmm")</f>
        <v>May</v>
      </c>
      <c r="I366" s="2" t="str">
        <f>TEXT(Ecommerce_Sales[[#This Row],[Order_Date]],"yyyy")</f>
        <v>2023</v>
      </c>
      <c r="J366" s="2" t="str">
        <f>TEXT(Ecommerce_Sales[[#This Row],[Order_Date]],"mmmm")</f>
        <v>May</v>
      </c>
      <c r="K366" s="1" t="s">
        <v>1947</v>
      </c>
      <c r="L366" s="1" t="s">
        <v>2518</v>
      </c>
      <c r="M366" s="1" t="s">
        <v>1988</v>
      </c>
      <c r="N366" s="1" t="s">
        <v>1989</v>
      </c>
      <c r="O366" s="3">
        <v>403</v>
      </c>
      <c r="P366">
        <v>1</v>
      </c>
      <c r="Q366" s="3">
        <v>403</v>
      </c>
      <c r="R366" s="1" t="s">
        <v>1958</v>
      </c>
      <c r="S366" s="3">
        <v>55</v>
      </c>
      <c r="T366">
        <v>3</v>
      </c>
      <c r="U366" t="str">
        <f>IF(Ecommerce_Sales[[#This Row],[Delivery_Time_Days]]&gt;7,"Delay",IF(Ecommerce_Sales[[#This Row],[Delivery_Time_Days]] = 0,"No delivery",IF(Ecommerce_Sales[[#This Row],[Delivery_Time_Days]]&lt;=7,"On-time")))</f>
        <v>On-time</v>
      </c>
      <c r="V366" s="7">
        <f>Ecommerce_Sales[[#This Row],[Profit]]/Ecommerce_Sales[[#This Row],[Total_Price]]</f>
        <v>0.25062034739454092</v>
      </c>
      <c r="W366" s="3">
        <v>101</v>
      </c>
      <c r="X366" s="3"/>
    </row>
    <row r="367" spans="1:24" x14ac:dyDescent="0.25">
      <c r="A367" s="1" t="s">
        <v>3014</v>
      </c>
      <c r="B367" s="1" t="s">
        <v>1242</v>
      </c>
      <c r="C367" s="1" t="s">
        <v>1243</v>
      </c>
      <c r="D367" s="1" t="s">
        <v>3015</v>
      </c>
      <c r="E367" s="1" t="s">
        <v>1966</v>
      </c>
      <c r="F367" s="2">
        <v>45452</v>
      </c>
      <c r="G367" s="2">
        <v>45245</v>
      </c>
      <c r="H367" s="2" t="str">
        <f>TEXT(Ecommerce_Sales[[#This Row],[Order_Date]],"mmmm")</f>
        <v>November</v>
      </c>
      <c r="I367" s="2" t="str">
        <f>TEXT(Ecommerce_Sales[[#This Row],[Order_Date]],"yyyy")</f>
        <v>2023</v>
      </c>
      <c r="J367" s="2" t="str">
        <f>TEXT(Ecommerce_Sales[[#This Row],[Order_Date]],"mmmm")</f>
        <v>November</v>
      </c>
      <c r="K367" s="1" t="s">
        <v>1947</v>
      </c>
      <c r="L367" s="1" t="s">
        <v>3016</v>
      </c>
      <c r="M367" s="1" t="s">
        <v>2047</v>
      </c>
      <c r="N367" s="1" t="s">
        <v>1989</v>
      </c>
      <c r="O367" s="3">
        <v>719</v>
      </c>
      <c r="P367">
        <v>6</v>
      </c>
      <c r="Q367" s="3">
        <v>4312</v>
      </c>
      <c r="R367" s="1" t="s">
        <v>1958</v>
      </c>
      <c r="S367" s="3">
        <v>249</v>
      </c>
      <c r="T367">
        <v>2</v>
      </c>
      <c r="U367" t="str">
        <f>IF(Ecommerce_Sales[[#This Row],[Delivery_Time_Days]]&gt;7,"Delay",IF(Ecommerce_Sales[[#This Row],[Delivery_Time_Days]] = 0,"No delivery",IF(Ecommerce_Sales[[#This Row],[Delivery_Time_Days]]&lt;=7,"On-time")))</f>
        <v>On-time</v>
      </c>
      <c r="V367" s="7">
        <f>Ecommerce_Sales[[#This Row],[Profit]]/Ecommerce_Sales[[#This Row],[Total_Price]]</f>
        <v>0.25</v>
      </c>
      <c r="W367" s="3">
        <v>1078</v>
      </c>
      <c r="X367" s="3"/>
    </row>
    <row r="368" spans="1:24" x14ac:dyDescent="0.25">
      <c r="A368" s="1" t="s">
        <v>3017</v>
      </c>
      <c r="B368" s="1" t="s">
        <v>378</v>
      </c>
      <c r="C368" s="1" t="s">
        <v>379</v>
      </c>
      <c r="D368" s="1" t="s">
        <v>3018</v>
      </c>
      <c r="E368" s="1" t="s">
        <v>1946</v>
      </c>
      <c r="F368" s="2">
        <v>44981</v>
      </c>
      <c r="G368" s="2">
        <v>45141</v>
      </c>
      <c r="H368" s="2" t="str">
        <f>TEXT(Ecommerce_Sales[[#This Row],[Order_Date]],"mmmm")</f>
        <v>August</v>
      </c>
      <c r="I368" s="2" t="str">
        <f>TEXT(Ecommerce_Sales[[#This Row],[Order_Date]],"yyyy")</f>
        <v>2023</v>
      </c>
      <c r="J368" s="2" t="str">
        <f>TEXT(Ecommerce_Sales[[#This Row],[Order_Date]],"mmmm")</f>
        <v>August</v>
      </c>
      <c r="K368" s="1" t="s">
        <v>1947</v>
      </c>
      <c r="L368" s="1" t="s">
        <v>3019</v>
      </c>
      <c r="M368" s="1" t="s">
        <v>1972</v>
      </c>
      <c r="N368" s="1" t="s">
        <v>1973</v>
      </c>
      <c r="O368" s="3">
        <v>593</v>
      </c>
      <c r="P368">
        <v>1</v>
      </c>
      <c r="Q368" s="3">
        <v>593</v>
      </c>
      <c r="R368" s="1" t="s">
        <v>2008</v>
      </c>
      <c r="S368" s="3">
        <v>76</v>
      </c>
      <c r="T368">
        <v>9</v>
      </c>
      <c r="U368" t="str">
        <f>IF(Ecommerce_Sales[[#This Row],[Delivery_Time_Days]]&gt;7,"Delay",IF(Ecommerce_Sales[[#This Row],[Delivery_Time_Days]] = 0,"No delivery",IF(Ecommerce_Sales[[#This Row],[Delivery_Time_Days]]&lt;=7,"On-time")))</f>
        <v>Delay</v>
      </c>
      <c r="V368" s="7">
        <f>Ecommerce_Sales[[#This Row],[Profit]]/Ecommerce_Sales[[#This Row],[Total_Price]]</f>
        <v>0.30016863406408095</v>
      </c>
      <c r="W368" s="3">
        <v>178</v>
      </c>
      <c r="X368" s="3"/>
    </row>
    <row r="369" spans="1:24" x14ac:dyDescent="0.25">
      <c r="A369" s="1" t="s">
        <v>3020</v>
      </c>
      <c r="B369" s="1" t="s">
        <v>1586</v>
      </c>
      <c r="C369" s="1" t="s">
        <v>1587</v>
      </c>
      <c r="D369" s="1" t="s">
        <v>2373</v>
      </c>
      <c r="E369" s="1" t="s">
        <v>1954</v>
      </c>
      <c r="F369" s="2">
        <v>45081</v>
      </c>
      <c r="G369" s="2">
        <v>45016</v>
      </c>
      <c r="H369" s="2" t="str">
        <f>TEXT(Ecommerce_Sales[[#This Row],[Order_Date]],"mmmm")</f>
        <v>March</v>
      </c>
      <c r="I369" s="2" t="str">
        <f>TEXT(Ecommerce_Sales[[#This Row],[Order_Date]],"yyyy")</f>
        <v>2023</v>
      </c>
      <c r="J369" s="2" t="str">
        <f>TEXT(Ecommerce_Sales[[#This Row],[Order_Date]],"mmmm")</f>
        <v>March</v>
      </c>
      <c r="K369" s="1" t="s">
        <v>1947</v>
      </c>
      <c r="L369" s="1" t="s">
        <v>3021</v>
      </c>
      <c r="M369" s="1" t="s">
        <v>2043</v>
      </c>
      <c r="N369" s="1" t="s">
        <v>1989</v>
      </c>
      <c r="O369" s="3">
        <v>364</v>
      </c>
      <c r="P369">
        <v>3</v>
      </c>
      <c r="Q369" s="3">
        <v>1093</v>
      </c>
      <c r="R369" s="1" t="s">
        <v>2016</v>
      </c>
      <c r="S369" s="3">
        <v>150</v>
      </c>
      <c r="T369">
        <v>6</v>
      </c>
      <c r="U369" t="str">
        <f>IF(Ecommerce_Sales[[#This Row],[Delivery_Time_Days]]&gt;7,"Delay",IF(Ecommerce_Sales[[#This Row],[Delivery_Time_Days]] = 0,"No delivery",IF(Ecommerce_Sales[[#This Row],[Delivery_Time_Days]]&lt;=7,"On-time")))</f>
        <v>On-time</v>
      </c>
      <c r="V369" s="7">
        <f>Ecommerce_Sales[[#This Row],[Profit]]/Ecommerce_Sales[[#This Row],[Total_Price]]</f>
        <v>0.24977127172918573</v>
      </c>
      <c r="W369" s="3">
        <v>273</v>
      </c>
      <c r="X369" s="3"/>
    </row>
    <row r="370" spans="1:24" x14ac:dyDescent="0.25">
      <c r="A370" s="1" t="s">
        <v>3022</v>
      </c>
      <c r="B370" s="1" t="s">
        <v>264</v>
      </c>
      <c r="C370" s="1" t="s">
        <v>265</v>
      </c>
      <c r="D370" s="1" t="s">
        <v>2335</v>
      </c>
      <c r="E370" s="1" t="s">
        <v>1946</v>
      </c>
      <c r="F370" s="2">
        <v>44945</v>
      </c>
      <c r="G370" s="2">
        <v>45240</v>
      </c>
      <c r="H370" s="2" t="str">
        <f>TEXT(Ecommerce_Sales[[#This Row],[Order_Date]],"mmmm")</f>
        <v>November</v>
      </c>
      <c r="I370" s="2" t="str">
        <f>TEXT(Ecommerce_Sales[[#This Row],[Order_Date]],"yyyy")</f>
        <v>2023</v>
      </c>
      <c r="J370" s="2" t="str">
        <f>TEXT(Ecommerce_Sales[[#This Row],[Order_Date]],"mmmm")</f>
        <v>November</v>
      </c>
      <c r="K370" s="1" t="s">
        <v>1947</v>
      </c>
      <c r="L370" s="1" t="s">
        <v>3023</v>
      </c>
      <c r="M370" s="1" t="s">
        <v>1998</v>
      </c>
      <c r="N370" s="1" t="s">
        <v>1973</v>
      </c>
      <c r="O370" s="3">
        <v>114</v>
      </c>
      <c r="P370">
        <v>6</v>
      </c>
      <c r="Q370" s="3">
        <v>685</v>
      </c>
      <c r="R370" s="1" t="s">
        <v>2012</v>
      </c>
      <c r="S370" s="3">
        <v>55</v>
      </c>
      <c r="T370">
        <v>9</v>
      </c>
      <c r="U370" t="str">
        <f>IF(Ecommerce_Sales[[#This Row],[Delivery_Time_Days]]&gt;7,"Delay",IF(Ecommerce_Sales[[#This Row],[Delivery_Time_Days]] = 0,"No delivery",IF(Ecommerce_Sales[[#This Row],[Delivery_Time_Days]]&lt;=7,"On-time")))</f>
        <v>Delay</v>
      </c>
      <c r="V370" s="7">
        <f>Ecommerce_Sales[[#This Row],[Profit]]/Ecommerce_Sales[[#This Row],[Total_Price]]</f>
        <v>0.29927007299270075</v>
      </c>
      <c r="W370" s="3">
        <v>205</v>
      </c>
      <c r="X370" s="3"/>
    </row>
    <row r="371" spans="1:24" x14ac:dyDescent="0.25">
      <c r="A371" s="1" t="s">
        <v>3024</v>
      </c>
      <c r="B371" s="1" t="s">
        <v>1219</v>
      </c>
      <c r="C371" s="1" t="s">
        <v>1220</v>
      </c>
      <c r="D371" s="1" t="s">
        <v>3025</v>
      </c>
      <c r="E371" s="1" t="s">
        <v>1981</v>
      </c>
      <c r="F371" s="2">
        <v>45263</v>
      </c>
      <c r="G371" s="2">
        <v>44998</v>
      </c>
      <c r="H371" s="2" t="str">
        <f>TEXT(Ecommerce_Sales[[#This Row],[Order_Date]],"mmmm")</f>
        <v>March</v>
      </c>
      <c r="I371" s="2" t="str">
        <f>TEXT(Ecommerce_Sales[[#This Row],[Order_Date]],"yyyy")</f>
        <v>2023</v>
      </c>
      <c r="J371" s="2" t="str">
        <f>TEXT(Ecommerce_Sales[[#This Row],[Order_Date]],"mmmm")</f>
        <v>March</v>
      </c>
      <c r="K371" s="1" t="s">
        <v>1947</v>
      </c>
      <c r="L371" s="1" t="s">
        <v>3026</v>
      </c>
      <c r="M371" s="1" t="s">
        <v>1988</v>
      </c>
      <c r="N371" s="1" t="s">
        <v>1989</v>
      </c>
      <c r="O371" s="3">
        <v>850</v>
      </c>
      <c r="P371">
        <v>1</v>
      </c>
      <c r="Q371" s="3">
        <v>850</v>
      </c>
      <c r="R371" s="1" t="s">
        <v>1958</v>
      </c>
      <c r="S371" s="3">
        <v>43</v>
      </c>
      <c r="T371">
        <v>7</v>
      </c>
      <c r="U371" t="str">
        <f>IF(Ecommerce_Sales[[#This Row],[Delivery_Time_Days]]&gt;7,"Delay",IF(Ecommerce_Sales[[#This Row],[Delivery_Time_Days]] = 0,"No delivery",IF(Ecommerce_Sales[[#This Row],[Delivery_Time_Days]]&lt;=7,"On-time")))</f>
        <v>On-time</v>
      </c>
      <c r="V371" s="7">
        <f>Ecommerce_Sales[[#This Row],[Profit]]/Ecommerce_Sales[[#This Row],[Total_Price]]</f>
        <v>0.24941176470588236</v>
      </c>
      <c r="W371" s="3">
        <v>212</v>
      </c>
      <c r="X371" s="3"/>
    </row>
    <row r="372" spans="1:24" x14ac:dyDescent="0.25">
      <c r="A372" s="1" t="s">
        <v>3027</v>
      </c>
      <c r="B372" s="1" t="s">
        <v>38</v>
      </c>
      <c r="C372" s="1" t="s">
        <v>39</v>
      </c>
      <c r="D372" s="1" t="s">
        <v>3028</v>
      </c>
      <c r="E372" s="1" t="s">
        <v>1981</v>
      </c>
      <c r="F372" s="2">
        <v>45211</v>
      </c>
      <c r="G372" s="2">
        <v>45294</v>
      </c>
      <c r="H372" s="2" t="str">
        <f>TEXT(Ecommerce_Sales[[#This Row],[Order_Date]],"mmmm")</f>
        <v>January</v>
      </c>
      <c r="I372" s="2" t="str">
        <f>TEXT(Ecommerce_Sales[[#This Row],[Order_Date]],"yyyy")</f>
        <v>2024</v>
      </c>
      <c r="J372" s="2" t="str">
        <f>TEXT(Ecommerce_Sales[[#This Row],[Order_Date]],"mmmm")</f>
        <v>January</v>
      </c>
      <c r="K372" s="1" t="s">
        <v>1947</v>
      </c>
      <c r="L372" s="1" t="s">
        <v>3029</v>
      </c>
      <c r="M372" s="1" t="s">
        <v>2026</v>
      </c>
      <c r="N372" s="1" t="s">
        <v>1978</v>
      </c>
      <c r="O372" s="3">
        <v>342</v>
      </c>
      <c r="P372">
        <v>1</v>
      </c>
      <c r="Q372" s="3">
        <v>342</v>
      </c>
      <c r="R372" s="1" t="s">
        <v>1951</v>
      </c>
      <c r="S372" s="3">
        <v>18</v>
      </c>
      <c r="T372">
        <v>2</v>
      </c>
      <c r="U372" t="str">
        <f>IF(Ecommerce_Sales[[#This Row],[Delivery_Time_Days]]&gt;7,"Delay",IF(Ecommerce_Sales[[#This Row],[Delivery_Time_Days]] = 0,"No delivery",IF(Ecommerce_Sales[[#This Row],[Delivery_Time_Days]]&lt;=7,"On-time")))</f>
        <v>On-time</v>
      </c>
      <c r="V372" s="7">
        <f>Ecommerce_Sales[[#This Row],[Profit]]/Ecommerce_Sales[[#This Row],[Total_Price]]</f>
        <v>0.35087719298245612</v>
      </c>
      <c r="W372" s="3">
        <v>120</v>
      </c>
      <c r="X372" s="3"/>
    </row>
    <row r="373" spans="1:24" x14ac:dyDescent="0.25">
      <c r="A373" s="1" t="s">
        <v>3030</v>
      </c>
      <c r="B373" s="1" t="s">
        <v>1219</v>
      </c>
      <c r="C373" s="1" t="s">
        <v>1220</v>
      </c>
      <c r="D373" s="1" t="s">
        <v>3025</v>
      </c>
      <c r="E373" s="1" t="s">
        <v>1981</v>
      </c>
      <c r="F373" s="2">
        <v>45263</v>
      </c>
      <c r="G373" s="2">
        <v>45485</v>
      </c>
      <c r="H373" s="2" t="str">
        <f>TEXT(Ecommerce_Sales[[#This Row],[Order_Date]],"mmmm")</f>
        <v>July</v>
      </c>
      <c r="I373" s="2" t="str">
        <f>TEXT(Ecommerce_Sales[[#This Row],[Order_Date]],"yyyy")</f>
        <v>2024</v>
      </c>
      <c r="J373" s="2" t="str">
        <f>TEXT(Ecommerce_Sales[[#This Row],[Order_Date]],"mmmm")</f>
        <v>July</v>
      </c>
      <c r="K373" s="1" t="s">
        <v>1992</v>
      </c>
      <c r="L373" s="1" t="s">
        <v>3031</v>
      </c>
      <c r="M373" s="1" t="s">
        <v>1983</v>
      </c>
      <c r="N373" s="1" t="s">
        <v>1950</v>
      </c>
      <c r="O373" s="3">
        <v>1157</v>
      </c>
      <c r="P373">
        <v>2</v>
      </c>
      <c r="Q373" s="3">
        <v>2314</v>
      </c>
      <c r="R373" s="1" t="s">
        <v>2016</v>
      </c>
      <c r="S373" s="3">
        <v>199</v>
      </c>
      <c r="U373" t="str">
        <f>IF(Ecommerce_Sales[[#This Row],[Delivery_Time_Days]]&gt;7,"Delay",IF(Ecommerce_Sales[[#This Row],[Delivery_Time_Days]] = 0,"No delivery",IF(Ecommerce_Sales[[#This Row],[Delivery_Time_Days]]&lt;=7,"On-time")))</f>
        <v>No delivery</v>
      </c>
      <c r="V373" s="7">
        <f>Ecommerce_Sales[[#This Row],[Profit]]/Ecommerce_Sales[[#This Row],[Total_Price]]</f>
        <v>0.40017286084701814</v>
      </c>
      <c r="W373" s="3">
        <v>926</v>
      </c>
      <c r="X373" s="3"/>
    </row>
    <row r="374" spans="1:24" x14ac:dyDescent="0.25">
      <c r="A374" s="1" t="s">
        <v>3032</v>
      </c>
      <c r="B374" s="1" t="s">
        <v>1681</v>
      </c>
      <c r="C374" s="1" t="s">
        <v>1682</v>
      </c>
      <c r="D374" s="1" t="s">
        <v>3033</v>
      </c>
      <c r="E374" s="1" t="s">
        <v>1981</v>
      </c>
      <c r="F374" s="2">
        <v>45532</v>
      </c>
      <c r="G374" s="2">
        <v>44936</v>
      </c>
      <c r="H374" s="2" t="str">
        <f>TEXT(Ecommerce_Sales[[#This Row],[Order_Date]],"mmmm")</f>
        <v>January</v>
      </c>
      <c r="I374" s="2" t="str">
        <f>TEXT(Ecommerce_Sales[[#This Row],[Order_Date]],"yyyy")</f>
        <v>2023</v>
      </c>
      <c r="J374" s="2" t="str">
        <f>TEXT(Ecommerce_Sales[[#This Row],[Order_Date]],"mmmm")</f>
        <v>January</v>
      </c>
      <c r="K374" s="1" t="s">
        <v>1947</v>
      </c>
      <c r="L374" s="1" t="s">
        <v>2668</v>
      </c>
      <c r="M374" s="1" t="s">
        <v>1956</v>
      </c>
      <c r="N374" s="1" t="s">
        <v>1957</v>
      </c>
      <c r="O374" s="3">
        <v>804</v>
      </c>
      <c r="P374">
        <v>1</v>
      </c>
      <c r="Q374" s="3">
        <v>804</v>
      </c>
      <c r="R374" s="1" t="s">
        <v>2012</v>
      </c>
      <c r="S374" s="3">
        <v>94</v>
      </c>
      <c r="T374">
        <v>2</v>
      </c>
      <c r="U374" t="str">
        <f>IF(Ecommerce_Sales[[#This Row],[Delivery_Time_Days]]&gt;7,"Delay",IF(Ecommerce_Sales[[#This Row],[Delivery_Time_Days]] = 0,"No delivery",IF(Ecommerce_Sales[[#This Row],[Delivery_Time_Days]]&lt;=7,"On-time")))</f>
        <v>On-time</v>
      </c>
      <c r="V374" s="7">
        <f>Ecommerce_Sales[[#This Row],[Profit]]/Ecommerce_Sales[[#This Row],[Total_Price]]</f>
        <v>0.15049751243781095</v>
      </c>
      <c r="W374" s="3">
        <v>121</v>
      </c>
      <c r="X374" s="3"/>
    </row>
    <row r="375" spans="1:24" x14ac:dyDescent="0.25">
      <c r="A375" s="1" t="s">
        <v>3034</v>
      </c>
      <c r="B375" s="1" t="s">
        <v>531</v>
      </c>
      <c r="C375" s="1" t="s">
        <v>532</v>
      </c>
      <c r="D375" s="1" t="s">
        <v>2074</v>
      </c>
      <c r="E375" s="1" t="s">
        <v>1954</v>
      </c>
      <c r="F375" s="2">
        <v>45530</v>
      </c>
      <c r="G375" s="2">
        <v>45507</v>
      </c>
      <c r="H375" s="2" t="str">
        <f>TEXT(Ecommerce_Sales[[#This Row],[Order_Date]],"mmmm")</f>
        <v>August</v>
      </c>
      <c r="I375" s="2" t="str">
        <f>TEXT(Ecommerce_Sales[[#This Row],[Order_Date]],"yyyy")</f>
        <v>2024</v>
      </c>
      <c r="J375" s="2" t="str">
        <f>TEXT(Ecommerce_Sales[[#This Row],[Order_Date]],"mmmm")</f>
        <v>August</v>
      </c>
      <c r="K375" s="1" t="s">
        <v>1947</v>
      </c>
      <c r="L375" s="1" t="s">
        <v>3035</v>
      </c>
      <c r="M375" s="1" t="s">
        <v>1983</v>
      </c>
      <c r="N375" s="1" t="s">
        <v>1950</v>
      </c>
      <c r="O375" s="3">
        <v>688</v>
      </c>
      <c r="P375">
        <v>3</v>
      </c>
      <c r="Q375" s="3">
        <v>2063</v>
      </c>
      <c r="R375" s="1" t="s">
        <v>2016</v>
      </c>
      <c r="S375" s="3">
        <v>191</v>
      </c>
      <c r="T375">
        <v>7</v>
      </c>
      <c r="U375" t="str">
        <f>IF(Ecommerce_Sales[[#This Row],[Delivery_Time_Days]]&gt;7,"Delay",IF(Ecommerce_Sales[[#This Row],[Delivery_Time_Days]] = 0,"No delivery",IF(Ecommerce_Sales[[#This Row],[Delivery_Time_Days]]&lt;=7,"On-time")))</f>
        <v>On-time</v>
      </c>
      <c r="V375" s="7">
        <f>Ecommerce_Sales[[#This Row],[Profit]]/Ecommerce_Sales[[#This Row],[Total_Price]]</f>
        <v>0.39990305380513813</v>
      </c>
      <c r="W375" s="3">
        <v>825</v>
      </c>
      <c r="X375" s="3"/>
    </row>
    <row r="376" spans="1:24" x14ac:dyDescent="0.25">
      <c r="A376" s="1" t="s">
        <v>3036</v>
      </c>
      <c r="B376" s="1" t="s">
        <v>46</v>
      </c>
      <c r="C376" s="1" t="s">
        <v>47</v>
      </c>
      <c r="D376" s="1" t="s">
        <v>2491</v>
      </c>
      <c r="E376" s="1" t="s">
        <v>1996</v>
      </c>
      <c r="F376" s="2">
        <v>45449</v>
      </c>
      <c r="G376" s="2">
        <v>45119</v>
      </c>
      <c r="H376" s="2" t="str">
        <f>TEXT(Ecommerce_Sales[[#This Row],[Order_Date]],"mmmm")</f>
        <v>July</v>
      </c>
      <c r="I376" s="2" t="str">
        <f>TEXT(Ecommerce_Sales[[#This Row],[Order_Date]],"yyyy")</f>
        <v>2023</v>
      </c>
      <c r="J376" s="2" t="str">
        <f>TEXT(Ecommerce_Sales[[#This Row],[Order_Date]],"mmmm")</f>
        <v>July</v>
      </c>
      <c r="K376" s="1" t="s">
        <v>1992</v>
      </c>
      <c r="L376" s="1" t="s">
        <v>3037</v>
      </c>
      <c r="M376" s="1" t="s">
        <v>2043</v>
      </c>
      <c r="N376" s="1" t="s">
        <v>1989</v>
      </c>
      <c r="O376" s="3">
        <v>1072</v>
      </c>
      <c r="P376">
        <v>1</v>
      </c>
      <c r="Q376" s="3">
        <v>1072</v>
      </c>
      <c r="R376" s="1" t="s">
        <v>1951</v>
      </c>
      <c r="S376" s="3">
        <v>136</v>
      </c>
      <c r="U376" t="str">
        <f>IF(Ecommerce_Sales[[#This Row],[Delivery_Time_Days]]&gt;7,"Delay",IF(Ecommerce_Sales[[#This Row],[Delivery_Time_Days]] = 0,"No delivery",IF(Ecommerce_Sales[[#This Row],[Delivery_Time_Days]]&lt;=7,"On-time")))</f>
        <v>No delivery</v>
      </c>
      <c r="V376" s="7">
        <f>Ecommerce_Sales[[#This Row],[Profit]]/Ecommerce_Sales[[#This Row],[Total_Price]]</f>
        <v>0.25</v>
      </c>
      <c r="W376" s="3">
        <v>268</v>
      </c>
      <c r="X376" s="3"/>
    </row>
    <row r="377" spans="1:24" x14ac:dyDescent="0.25">
      <c r="A377" s="1" t="s">
        <v>3038</v>
      </c>
      <c r="B377" s="1" t="s">
        <v>808</v>
      </c>
      <c r="C377" s="1" t="s">
        <v>809</v>
      </c>
      <c r="D377" s="1" t="s">
        <v>3039</v>
      </c>
      <c r="E377" s="1" t="s">
        <v>1996</v>
      </c>
      <c r="F377" s="2">
        <v>45197</v>
      </c>
      <c r="G377" s="2">
        <v>45543</v>
      </c>
      <c r="H377" s="2" t="str">
        <f>TEXT(Ecommerce_Sales[[#This Row],[Order_Date]],"mmmm")</f>
        <v>September</v>
      </c>
      <c r="I377" s="2" t="str">
        <f>TEXT(Ecommerce_Sales[[#This Row],[Order_Date]],"yyyy")</f>
        <v>2024</v>
      </c>
      <c r="J377" s="2" t="str">
        <f>TEXT(Ecommerce_Sales[[#This Row],[Order_Date]],"mmmm")</f>
        <v>September</v>
      </c>
      <c r="K377" s="1" t="s">
        <v>1947</v>
      </c>
      <c r="L377" s="1" t="s">
        <v>3040</v>
      </c>
      <c r="M377" s="1" t="s">
        <v>2002</v>
      </c>
      <c r="N377" s="1" t="s">
        <v>1989</v>
      </c>
      <c r="O377" s="3">
        <v>226</v>
      </c>
      <c r="P377">
        <v>2</v>
      </c>
      <c r="Q377" s="3">
        <v>453</v>
      </c>
      <c r="R377" s="1" t="s">
        <v>1958</v>
      </c>
      <c r="S377" s="3">
        <v>45</v>
      </c>
      <c r="T377">
        <v>7</v>
      </c>
      <c r="U377" t="str">
        <f>IF(Ecommerce_Sales[[#This Row],[Delivery_Time_Days]]&gt;7,"Delay",IF(Ecommerce_Sales[[#This Row],[Delivery_Time_Days]] = 0,"No delivery",IF(Ecommerce_Sales[[#This Row],[Delivery_Time_Days]]&lt;=7,"On-time")))</f>
        <v>On-time</v>
      </c>
      <c r="V377" s="7">
        <f>Ecommerce_Sales[[#This Row],[Profit]]/Ecommerce_Sales[[#This Row],[Total_Price]]</f>
        <v>0.24944812362030905</v>
      </c>
      <c r="W377" s="3">
        <v>113</v>
      </c>
      <c r="X377" s="3"/>
    </row>
    <row r="378" spans="1:24" x14ac:dyDescent="0.25">
      <c r="A378" s="1" t="s">
        <v>3041</v>
      </c>
      <c r="B378" s="1" t="s">
        <v>413</v>
      </c>
      <c r="C378" s="1" t="s">
        <v>414</v>
      </c>
      <c r="D378" s="1" t="s">
        <v>3042</v>
      </c>
      <c r="E378" s="1" t="s">
        <v>1954</v>
      </c>
      <c r="F378" s="2">
        <v>45135</v>
      </c>
      <c r="G378" s="2">
        <v>45566</v>
      </c>
      <c r="H378" s="2" t="str">
        <f>TEXT(Ecommerce_Sales[[#This Row],[Order_Date]],"mmmm")</f>
        <v>October</v>
      </c>
      <c r="I378" s="2" t="str">
        <f>TEXT(Ecommerce_Sales[[#This Row],[Order_Date]],"yyyy")</f>
        <v>2024</v>
      </c>
      <c r="J378" s="2" t="str">
        <f>TEXT(Ecommerce_Sales[[#This Row],[Order_Date]],"mmmm")</f>
        <v>October</v>
      </c>
      <c r="K378" s="1" t="s">
        <v>1992</v>
      </c>
      <c r="L378" s="1" t="s">
        <v>3043</v>
      </c>
      <c r="M378" s="1" t="s">
        <v>1977</v>
      </c>
      <c r="N378" s="1" t="s">
        <v>1978</v>
      </c>
      <c r="O378" s="3">
        <v>1023</v>
      </c>
      <c r="P378">
        <v>3</v>
      </c>
      <c r="Q378" s="3">
        <v>3068</v>
      </c>
      <c r="R378" s="1" t="s">
        <v>1958</v>
      </c>
      <c r="S378" s="3">
        <v>330</v>
      </c>
      <c r="U378" t="str">
        <f>IF(Ecommerce_Sales[[#This Row],[Delivery_Time_Days]]&gt;7,"Delay",IF(Ecommerce_Sales[[#This Row],[Delivery_Time_Days]] = 0,"No delivery",IF(Ecommerce_Sales[[#This Row],[Delivery_Time_Days]]&lt;=7,"On-time")))</f>
        <v>No delivery</v>
      </c>
      <c r="V378" s="7">
        <f>Ecommerce_Sales[[#This Row],[Profit]]/Ecommerce_Sales[[#This Row],[Total_Price]]</f>
        <v>0.35006518904823991</v>
      </c>
      <c r="W378" s="3">
        <v>1074</v>
      </c>
      <c r="X378" s="3"/>
    </row>
    <row r="379" spans="1:24" x14ac:dyDescent="0.25">
      <c r="A379" s="1" t="s">
        <v>3044</v>
      </c>
      <c r="B379" s="1" t="s">
        <v>945</v>
      </c>
      <c r="C379" s="1" t="s">
        <v>946</v>
      </c>
      <c r="D379" s="1" t="s">
        <v>2475</v>
      </c>
      <c r="E379" s="1" t="s">
        <v>1961</v>
      </c>
      <c r="F379" s="2">
        <v>45347</v>
      </c>
      <c r="G379" s="2">
        <v>45296</v>
      </c>
      <c r="H379" s="2" t="str">
        <f>TEXT(Ecommerce_Sales[[#This Row],[Order_Date]],"mmmm")</f>
        <v>January</v>
      </c>
      <c r="I379" s="2" t="str">
        <f>TEXT(Ecommerce_Sales[[#This Row],[Order_Date]],"yyyy")</f>
        <v>2024</v>
      </c>
      <c r="J379" s="2" t="str">
        <f>TEXT(Ecommerce_Sales[[#This Row],[Order_Date]],"mmmm")</f>
        <v>January</v>
      </c>
      <c r="K379" s="1" t="s">
        <v>1947</v>
      </c>
      <c r="L379" s="1" t="s">
        <v>3045</v>
      </c>
      <c r="M379" s="1" t="s">
        <v>1988</v>
      </c>
      <c r="N379" s="1" t="s">
        <v>1989</v>
      </c>
      <c r="O379" s="3">
        <v>81</v>
      </c>
      <c r="P379">
        <v>2</v>
      </c>
      <c r="Q379" s="3">
        <v>163</v>
      </c>
      <c r="R379" s="1" t="s">
        <v>1958</v>
      </c>
      <c r="S379" s="3">
        <v>9</v>
      </c>
      <c r="T379">
        <v>10</v>
      </c>
      <c r="U379" t="str">
        <f>IF(Ecommerce_Sales[[#This Row],[Delivery_Time_Days]]&gt;7,"Delay",IF(Ecommerce_Sales[[#This Row],[Delivery_Time_Days]] = 0,"No delivery",IF(Ecommerce_Sales[[#This Row],[Delivery_Time_Days]]&lt;=7,"On-time")))</f>
        <v>Delay</v>
      </c>
      <c r="V379" s="7">
        <f>Ecommerce_Sales[[#This Row],[Profit]]/Ecommerce_Sales[[#This Row],[Total_Price]]</f>
        <v>0.25153374233128833</v>
      </c>
      <c r="W379" s="3">
        <v>41</v>
      </c>
      <c r="X379" s="3"/>
    </row>
    <row r="380" spans="1:24" x14ac:dyDescent="0.25">
      <c r="A380" s="1" t="s">
        <v>3046</v>
      </c>
      <c r="B380" s="1" t="s">
        <v>924</v>
      </c>
      <c r="C380" s="1" t="s">
        <v>925</v>
      </c>
      <c r="D380" s="1" t="s">
        <v>3047</v>
      </c>
      <c r="E380" s="1" t="s">
        <v>1966</v>
      </c>
      <c r="F380" s="2">
        <v>45470</v>
      </c>
      <c r="G380" s="2">
        <v>45459</v>
      </c>
      <c r="H380" s="2" t="str">
        <f>TEXT(Ecommerce_Sales[[#This Row],[Order_Date]],"mmmm")</f>
        <v>June</v>
      </c>
      <c r="I380" s="2" t="str">
        <f>TEXT(Ecommerce_Sales[[#This Row],[Order_Date]],"yyyy")</f>
        <v>2024</v>
      </c>
      <c r="J380" s="2" t="str">
        <f>TEXT(Ecommerce_Sales[[#This Row],[Order_Date]],"mmmm")</f>
        <v>June</v>
      </c>
      <c r="K380" s="1" t="s">
        <v>1947</v>
      </c>
      <c r="L380" s="1" t="s">
        <v>3048</v>
      </c>
      <c r="M380" s="1" t="s">
        <v>2002</v>
      </c>
      <c r="N380" s="1" t="s">
        <v>1989</v>
      </c>
      <c r="O380" s="3">
        <v>152</v>
      </c>
      <c r="P380">
        <v>3</v>
      </c>
      <c r="Q380" s="3">
        <v>456</v>
      </c>
      <c r="R380" s="1" t="s">
        <v>1958</v>
      </c>
      <c r="S380" s="3">
        <v>58</v>
      </c>
      <c r="T380">
        <v>5</v>
      </c>
      <c r="U380" t="str">
        <f>IF(Ecommerce_Sales[[#This Row],[Delivery_Time_Days]]&gt;7,"Delay",IF(Ecommerce_Sales[[#This Row],[Delivery_Time_Days]] = 0,"No delivery",IF(Ecommerce_Sales[[#This Row],[Delivery_Time_Days]]&lt;=7,"On-time")))</f>
        <v>On-time</v>
      </c>
      <c r="V380" s="7">
        <f>Ecommerce_Sales[[#This Row],[Profit]]/Ecommerce_Sales[[#This Row],[Total_Price]]</f>
        <v>0.25</v>
      </c>
      <c r="W380" s="3">
        <v>114</v>
      </c>
      <c r="X380" s="3"/>
    </row>
    <row r="381" spans="1:24" x14ac:dyDescent="0.25">
      <c r="A381" s="1" t="s">
        <v>3049</v>
      </c>
      <c r="B381" s="1" t="s">
        <v>1590</v>
      </c>
      <c r="C381" s="1" t="s">
        <v>1591</v>
      </c>
      <c r="D381" s="1" t="s">
        <v>3050</v>
      </c>
      <c r="E381" s="1" t="s">
        <v>1966</v>
      </c>
      <c r="F381" s="2">
        <v>45186</v>
      </c>
      <c r="G381" s="2">
        <v>45050</v>
      </c>
      <c r="H381" s="2" t="str">
        <f>TEXT(Ecommerce_Sales[[#This Row],[Order_Date]],"mmmm")</f>
        <v>May</v>
      </c>
      <c r="I381" s="2" t="str">
        <f>TEXT(Ecommerce_Sales[[#This Row],[Order_Date]],"yyyy")</f>
        <v>2023</v>
      </c>
      <c r="J381" s="2" t="str">
        <f>TEXT(Ecommerce_Sales[[#This Row],[Order_Date]],"mmmm")</f>
        <v>May</v>
      </c>
      <c r="K381" s="1" t="s">
        <v>1947</v>
      </c>
      <c r="L381" s="1" t="s">
        <v>3051</v>
      </c>
      <c r="M381" s="1" t="s">
        <v>2026</v>
      </c>
      <c r="N381" s="1" t="s">
        <v>1978</v>
      </c>
      <c r="O381" s="3">
        <v>1095</v>
      </c>
      <c r="P381">
        <v>1</v>
      </c>
      <c r="Q381" s="3">
        <v>1095</v>
      </c>
      <c r="R381" s="1" t="s">
        <v>1951</v>
      </c>
      <c r="S381" s="3">
        <v>161</v>
      </c>
      <c r="T381">
        <v>5</v>
      </c>
      <c r="U381" t="str">
        <f>IF(Ecommerce_Sales[[#This Row],[Delivery_Time_Days]]&gt;7,"Delay",IF(Ecommerce_Sales[[#This Row],[Delivery_Time_Days]] = 0,"No delivery",IF(Ecommerce_Sales[[#This Row],[Delivery_Time_Days]]&lt;=7,"On-time")))</f>
        <v>On-time</v>
      </c>
      <c r="V381" s="7">
        <f>Ecommerce_Sales[[#This Row],[Profit]]/Ecommerce_Sales[[#This Row],[Total_Price]]</f>
        <v>0.34977168949771692</v>
      </c>
      <c r="W381" s="3">
        <v>383</v>
      </c>
      <c r="X381" s="3"/>
    </row>
    <row r="382" spans="1:24" x14ac:dyDescent="0.25">
      <c r="A382" s="1" t="s">
        <v>3052</v>
      </c>
      <c r="B382" s="1" t="s">
        <v>14</v>
      </c>
      <c r="C382" s="1" t="s">
        <v>15</v>
      </c>
      <c r="D382" s="1" t="s">
        <v>3053</v>
      </c>
      <c r="E382" s="1" t="s">
        <v>1946</v>
      </c>
      <c r="F382" s="2">
        <v>45003</v>
      </c>
      <c r="G382" s="2">
        <v>44972</v>
      </c>
      <c r="H382" s="2" t="str">
        <f>TEXT(Ecommerce_Sales[[#This Row],[Order_Date]],"mmmm")</f>
        <v>February</v>
      </c>
      <c r="I382" s="2" t="str">
        <f>TEXT(Ecommerce_Sales[[#This Row],[Order_Date]],"yyyy")</f>
        <v>2023</v>
      </c>
      <c r="J382" s="2" t="str">
        <f>TEXT(Ecommerce_Sales[[#This Row],[Order_Date]],"mmmm")</f>
        <v>February</v>
      </c>
      <c r="K382" s="1" t="s">
        <v>1947</v>
      </c>
      <c r="L382" s="1" t="s">
        <v>3054</v>
      </c>
      <c r="M382" s="1" t="s">
        <v>2002</v>
      </c>
      <c r="N382" s="1" t="s">
        <v>1989</v>
      </c>
      <c r="O382" s="3">
        <v>353</v>
      </c>
      <c r="P382">
        <v>1</v>
      </c>
      <c r="Q382" s="3">
        <v>353</v>
      </c>
      <c r="R382" s="1" t="s">
        <v>1958</v>
      </c>
      <c r="S382" s="3">
        <v>48</v>
      </c>
      <c r="T382">
        <v>8</v>
      </c>
      <c r="U382" t="str">
        <f>IF(Ecommerce_Sales[[#This Row],[Delivery_Time_Days]]&gt;7,"Delay",IF(Ecommerce_Sales[[#This Row],[Delivery_Time_Days]] = 0,"No delivery",IF(Ecommerce_Sales[[#This Row],[Delivery_Time_Days]]&lt;=7,"On-time")))</f>
        <v>Delay</v>
      </c>
      <c r="V382" s="7">
        <f>Ecommerce_Sales[[#This Row],[Profit]]/Ecommerce_Sales[[#This Row],[Total_Price]]</f>
        <v>0.24929178470254956</v>
      </c>
      <c r="W382" s="3">
        <v>88</v>
      </c>
      <c r="X382" s="3"/>
    </row>
    <row r="383" spans="1:24" x14ac:dyDescent="0.25">
      <c r="A383" s="1" t="s">
        <v>3055</v>
      </c>
      <c r="B383" s="1" t="s">
        <v>766</v>
      </c>
      <c r="C383" s="1" t="s">
        <v>767</v>
      </c>
      <c r="D383" s="1" t="s">
        <v>3056</v>
      </c>
      <c r="E383" s="1" t="s">
        <v>1981</v>
      </c>
      <c r="F383" s="2">
        <v>45624</v>
      </c>
      <c r="G383" s="2">
        <v>45624</v>
      </c>
      <c r="H383" s="2" t="str">
        <f>TEXT(Ecommerce_Sales[[#This Row],[Order_Date]],"mmmm")</f>
        <v>November</v>
      </c>
      <c r="I383" s="2" t="str">
        <f>TEXT(Ecommerce_Sales[[#This Row],[Order_Date]],"yyyy")</f>
        <v>2024</v>
      </c>
      <c r="J383" s="2" t="str">
        <f>TEXT(Ecommerce_Sales[[#This Row],[Order_Date]],"mmmm")</f>
        <v>November</v>
      </c>
      <c r="K383" s="1" t="s">
        <v>1947</v>
      </c>
      <c r="L383" s="1" t="s">
        <v>3057</v>
      </c>
      <c r="M383" s="1" t="s">
        <v>2026</v>
      </c>
      <c r="N383" s="1" t="s">
        <v>1978</v>
      </c>
      <c r="O383" s="3">
        <v>1484</v>
      </c>
      <c r="P383">
        <v>3</v>
      </c>
      <c r="Q383" s="3">
        <v>4452</v>
      </c>
      <c r="R383" s="1" t="s">
        <v>1958</v>
      </c>
      <c r="S383" s="3">
        <v>568</v>
      </c>
      <c r="T383">
        <v>9</v>
      </c>
      <c r="U383" t="str">
        <f>IF(Ecommerce_Sales[[#This Row],[Delivery_Time_Days]]&gt;7,"Delay",IF(Ecommerce_Sales[[#This Row],[Delivery_Time_Days]] = 0,"No delivery",IF(Ecommerce_Sales[[#This Row],[Delivery_Time_Days]]&lt;=7,"On-time")))</f>
        <v>Delay</v>
      </c>
      <c r="V383" s="7">
        <f>Ecommerce_Sales[[#This Row],[Profit]]/Ecommerce_Sales[[#This Row],[Total_Price]]</f>
        <v>0.3499550763701707</v>
      </c>
      <c r="W383" s="3">
        <v>1558</v>
      </c>
      <c r="X383" s="3"/>
    </row>
    <row r="384" spans="1:24" x14ac:dyDescent="0.25">
      <c r="A384" s="1" t="s">
        <v>3058</v>
      </c>
      <c r="B384" s="1" t="s">
        <v>1201</v>
      </c>
      <c r="C384" s="1" t="s">
        <v>1202</v>
      </c>
      <c r="D384" s="1" t="s">
        <v>3059</v>
      </c>
      <c r="E384" s="1" t="s">
        <v>1946</v>
      </c>
      <c r="F384" s="2">
        <v>45015</v>
      </c>
      <c r="G384" s="2">
        <v>44995</v>
      </c>
      <c r="H384" s="2" t="str">
        <f>TEXT(Ecommerce_Sales[[#This Row],[Order_Date]],"mmmm")</f>
        <v>March</v>
      </c>
      <c r="I384" s="2" t="str">
        <f>TEXT(Ecommerce_Sales[[#This Row],[Order_Date]],"yyyy")</f>
        <v>2023</v>
      </c>
      <c r="J384" s="2" t="str">
        <f>TEXT(Ecommerce_Sales[[#This Row],[Order_Date]],"mmmm")</f>
        <v>March</v>
      </c>
      <c r="K384" s="1" t="s">
        <v>1947</v>
      </c>
      <c r="L384" s="1" t="s">
        <v>3060</v>
      </c>
      <c r="M384" s="1" t="s">
        <v>2065</v>
      </c>
      <c r="N384" s="1" t="s">
        <v>1978</v>
      </c>
      <c r="O384" s="3">
        <v>683</v>
      </c>
      <c r="P384">
        <v>1</v>
      </c>
      <c r="Q384" s="3">
        <v>683</v>
      </c>
      <c r="R384" s="1" t="s">
        <v>1958</v>
      </c>
      <c r="S384" s="3">
        <v>99</v>
      </c>
      <c r="T384">
        <v>5</v>
      </c>
      <c r="U384" t="str">
        <f>IF(Ecommerce_Sales[[#This Row],[Delivery_Time_Days]]&gt;7,"Delay",IF(Ecommerce_Sales[[#This Row],[Delivery_Time_Days]] = 0,"No delivery",IF(Ecommerce_Sales[[#This Row],[Delivery_Time_Days]]&lt;=7,"On-time")))</f>
        <v>On-time</v>
      </c>
      <c r="V384" s="7">
        <f>Ecommerce_Sales[[#This Row],[Profit]]/Ecommerce_Sales[[#This Row],[Total_Price]]</f>
        <v>0.34992679355783307</v>
      </c>
      <c r="W384" s="3">
        <v>239</v>
      </c>
      <c r="X384" s="3"/>
    </row>
    <row r="385" spans="1:24" x14ac:dyDescent="0.25">
      <c r="A385" s="1" t="s">
        <v>3061</v>
      </c>
      <c r="B385" s="1" t="s">
        <v>1431</v>
      </c>
      <c r="C385" s="1" t="s">
        <v>1432</v>
      </c>
      <c r="D385" s="1" t="s">
        <v>3062</v>
      </c>
      <c r="E385" s="1" t="s">
        <v>1954</v>
      </c>
      <c r="F385" s="2">
        <v>45357</v>
      </c>
      <c r="G385" s="2">
        <v>45177</v>
      </c>
      <c r="H385" s="2" t="str">
        <f>TEXT(Ecommerce_Sales[[#This Row],[Order_Date]],"mmmm")</f>
        <v>September</v>
      </c>
      <c r="I385" s="2" t="str">
        <f>TEXT(Ecommerce_Sales[[#This Row],[Order_Date]],"yyyy")</f>
        <v>2023</v>
      </c>
      <c r="J385" s="2" t="str">
        <f>TEXT(Ecommerce_Sales[[#This Row],[Order_Date]],"mmmm")</f>
        <v>September</v>
      </c>
      <c r="K385" s="1" t="s">
        <v>1947</v>
      </c>
      <c r="L385" s="1" t="s">
        <v>3063</v>
      </c>
      <c r="M385" s="1" t="s">
        <v>2002</v>
      </c>
      <c r="N385" s="1" t="s">
        <v>1989</v>
      </c>
      <c r="O385" s="3">
        <v>697</v>
      </c>
      <c r="P385">
        <v>4</v>
      </c>
      <c r="Q385" s="3">
        <v>2790</v>
      </c>
      <c r="R385" s="1" t="s">
        <v>1951</v>
      </c>
      <c r="S385" s="3">
        <v>394</v>
      </c>
      <c r="T385">
        <v>7</v>
      </c>
      <c r="U385" t="str">
        <f>IF(Ecommerce_Sales[[#This Row],[Delivery_Time_Days]]&gt;7,"Delay",IF(Ecommerce_Sales[[#This Row],[Delivery_Time_Days]] = 0,"No delivery",IF(Ecommerce_Sales[[#This Row],[Delivery_Time_Days]]&lt;=7,"On-time")))</f>
        <v>On-time</v>
      </c>
      <c r="V385" s="7">
        <f>Ecommerce_Sales[[#This Row],[Profit]]/Ecommerce_Sales[[#This Row],[Total_Price]]</f>
        <v>0.24982078853046594</v>
      </c>
      <c r="W385" s="3">
        <v>697</v>
      </c>
      <c r="X385" s="3"/>
    </row>
    <row r="386" spans="1:24" x14ac:dyDescent="0.25">
      <c r="A386" s="1" t="s">
        <v>3064</v>
      </c>
      <c r="B386" s="1" t="s">
        <v>206</v>
      </c>
      <c r="C386" s="1" t="s">
        <v>1099</v>
      </c>
      <c r="D386" s="1" t="s">
        <v>3065</v>
      </c>
      <c r="E386" s="1" t="s">
        <v>1961</v>
      </c>
      <c r="F386" s="2">
        <v>45122</v>
      </c>
      <c r="G386" s="2">
        <v>44942</v>
      </c>
      <c r="H386" s="2" t="str">
        <f>TEXT(Ecommerce_Sales[[#This Row],[Order_Date]],"mmmm")</f>
        <v>January</v>
      </c>
      <c r="I386" s="2" t="str">
        <f>TEXT(Ecommerce_Sales[[#This Row],[Order_Date]],"yyyy")</f>
        <v>2023</v>
      </c>
      <c r="J386" s="2" t="str">
        <f>TEXT(Ecommerce_Sales[[#This Row],[Order_Date]],"mmmm")</f>
        <v>January</v>
      </c>
      <c r="K386" s="1" t="s">
        <v>1992</v>
      </c>
      <c r="L386" s="1" t="s">
        <v>3066</v>
      </c>
      <c r="M386" s="1" t="s">
        <v>2047</v>
      </c>
      <c r="N386" s="1" t="s">
        <v>1989</v>
      </c>
      <c r="O386" s="3">
        <v>879</v>
      </c>
      <c r="P386">
        <v>2</v>
      </c>
      <c r="Q386" s="3">
        <v>1758</v>
      </c>
      <c r="R386" s="1" t="s">
        <v>1958</v>
      </c>
      <c r="S386" s="3">
        <v>101</v>
      </c>
      <c r="U386" t="str">
        <f>IF(Ecommerce_Sales[[#This Row],[Delivery_Time_Days]]&gt;7,"Delay",IF(Ecommerce_Sales[[#This Row],[Delivery_Time_Days]] = 0,"No delivery",IF(Ecommerce_Sales[[#This Row],[Delivery_Time_Days]]&lt;=7,"On-time")))</f>
        <v>No delivery</v>
      </c>
      <c r="V386" s="7">
        <f>Ecommerce_Sales[[#This Row],[Profit]]/Ecommerce_Sales[[#This Row],[Total_Price]]</f>
        <v>0.25028441410693969</v>
      </c>
      <c r="W386" s="3">
        <v>440</v>
      </c>
      <c r="X386" s="3"/>
    </row>
    <row r="387" spans="1:24" x14ac:dyDescent="0.25">
      <c r="A387" s="1" t="s">
        <v>3067</v>
      </c>
      <c r="B387" s="1" t="s">
        <v>150</v>
      </c>
      <c r="C387" s="1" t="s">
        <v>151</v>
      </c>
      <c r="D387" s="1" t="s">
        <v>2416</v>
      </c>
      <c r="E387" s="1" t="s">
        <v>1961</v>
      </c>
      <c r="F387" s="2">
        <v>45431</v>
      </c>
      <c r="G387" s="2">
        <v>45357</v>
      </c>
      <c r="H387" s="2" t="str">
        <f>TEXT(Ecommerce_Sales[[#This Row],[Order_Date]],"mmmm")</f>
        <v>March</v>
      </c>
      <c r="I387" s="2" t="str">
        <f>TEXT(Ecommerce_Sales[[#This Row],[Order_Date]],"yyyy")</f>
        <v>2024</v>
      </c>
      <c r="J387" s="2" t="str">
        <f>TEXT(Ecommerce_Sales[[#This Row],[Order_Date]],"mmmm")</f>
        <v>March</v>
      </c>
      <c r="K387" s="1" t="s">
        <v>1986</v>
      </c>
      <c r="L387" s="1" t="s">
        <v>3068</v>
      </c>
      <c r="M387" s="1" t="s">
        <v>2030</v>
      </c>
      <c r="N387" s="1" t="s">
        <v>1978</v>
      </c>
      <c r="O387" s="3">
        <v>815</v>
      </c>
      <c r="P387">
        <v>4</v>
      </c>
      <c r="Q387" s="3">
        <v>3261</v>
      </c>
      <c r="R387" s="1" t="s">
        <v>1958</v>
      </c>
      <c r="S387" s="3">
        <v>465</v>
      </c>
      <c r="U387" t="str">
        <f>IF(Ecommerce_Sales[[#This Row],[Delivery_Time_Days]]&gt;7,"Delay",IF(Ecommerce_Sales[[#This Row],[Delivery_Time_Days]] = 0,"No delivery",IF(Ecommerce_Sales[[#This Row],[Delivery_Time_Days]]&lt;=7,"On-time")))</f>
        <v>No delivery</v>
      </c>
      <c r="V387" s="7">
        <f>Ecommerce_Sales[[#This Row],[Profit]]/Ecommerce_Sales[[#This Row],[Total_Price]]</f>
        <v>0.34989267095982829</v>
      </c>
      <c r="W387" s="3">
        <v>1141</v>
      </c>
      <c r="X387" s="3"/>
    </row>
    <row r="388" spans="1:24" x14ac:dyDescent="0.25">
      <c r="A388" s="1" t="s">
        <v>3069</v>
      </c>
      <c r="B388" s="1" t="s">
        <v>262</v>
      </c>
      <c r="C388" s="1" t="s">
        <v>263</v>
      </c>
      <c r="D388" s="1" t="s">
        <v>3070</v>
      </c>
      <c r="E388" s="1" t="s">
        <v>1946</v>
      </c>
      <c r="F388" s="2">
        <v>44997</v>
      </c>
      <c r="G388" s="2">
        <v>45656</v>
      </c>
      <c r="H388" s="2" t="str">
        <f>TEXT(Ecommerce_Sales[[#This Row],[Order_Date]],"mmmm")</f>
        <v>December</v>
      </c>
      <c r="I388" s="2" t="str">
        <f>TEXT(Ecommerce_Sales[[#This Row],[Order_Date]],"yyyy")</f>
        <v>2024</v>
      </c>
      <c r="J388" s="2" t="str">
        <f>TEXT(Ecommerce_Sales[[#This Row],[Order_Date]],"mmmm")</f>
        <v>December</v>
      </c>
      <c r="K388" s="1" t="s">
        <v>1947</v>
      </c>
      <c r="L388" s="1" t="s">
        <v>3071</v>
      </c>
      <c r="M388" s="1" t="s">
        <v>2007</v>
      </c>
      <c r="N388" s="1" t="s">
        <v>1973</v>
      </c>
      <c r="O388" s="3">
        <v>1696</v>
      </c>
      <c r="P388">
        <v>4</v>
      </c>
      <c r="Q388" s="3">
        <v>6785</v>
      </c>
      <c r="R388" s="1" t="s">
        <v>1958</v>
      </c>
      <c r="S388" s="3">
        <v>522</v>
      </c>
      <c r="T388">
        <v>7</v>
      </c>
      <c r="U388" t="str">
        <f>IF(Ecommerce_Sales[[#This Row],[Delivery_Time_Days]]&gt;7,"Delay",IF(Ecommerce_Sales[[#This Row],[Delivery_Time_Days]] = 0,"No delivery",IF(Ecommerce_Sales[[#This Row],[Delivery_Time_Days]]&lt;=7,"On-time")))</f>
        <v>On-time</v>
      </c>
      <c r="V388" s="7">
        <f>Ecommerce_Sales[[#This Row],[Profit]]/Ecommerce_Sales[[#This Row],[Total_Price]]</f>
        <v>0.29992630803242448</v>
      </c>
      <c r="W388" s="3">
        <v>2035</v>
      </c>
      <c r="X388" s="3"/>
    </row>
    <row r="389" spans="1:24" x14ac:dyDescent="0.25">
      <c r="A389" s="1" t="s">
        <v>3072</v>
      </c>
      <c r="B389" s="1" t="s">
        <v>1476</v>
      </c>
      <c r="C389" s="1" t="s">
        <v>1477</v>
      </c>
      <c r="D389" s="1" t="s">
        <v>3073</v>
      </c>
      <c r="E389" s="1" t="s">
        <v>1946</v>
      </c>
      <c r="F389" s="2">
        <v>45273</v>
      </c>
      <c r="G389" s="2">
        <v>45438</v>
      </c>
      <c r="H389" s="2" t="str">
        <f>TEXT(Ecommerce_Sales[[#This Row],[Order_Date]],"mmmm")</f>
        <v>May</v>
      </c>
      <c r="I389" s="2" t="str">
        <f>TEXT(Ecommerce_Sales[[#This Row],[Order_Date]],"yyyy")</f>
        <v>2024</v>
      </c>
      <c r="J389" s="2" t="str">
        <f>TEXT(Ecommerce_Sales[[#This Row],[Order_Date]],"mmmm")</f>
        <v>May</v>
      </c>
      <c r="K389" s="1" t="s">
        <v>1947</v>
      </c>
      <c r="L389" s="1" t="s">
        <v>3074</v>
      </c>
      <c r="M389" s="1" t="s">
        <v>1983</v>
      </c>
      <c r="N389" s="1" t="s">
        <v>1950</v>
      </c>
      <c r="O389" s="3">
        <v>590</v>
      </c>
      <c r="P389">
        <v>3</v>
      </c>
      <c r="Q389" s="3">
        <v>1771</v>
      </c>
      <c r="R389" s="1" t="s">
        <v>1958</v>
      </c>
      <c r="S389" s="3">
        <v>244</v>
      </c>
      <c r="T389">
        <v>7</v>
      </c>
      <c r="U389" t="str">
        <f>IF(Ecommerce_Sales[[#This Row],[Delivery_Time_Days]]&gt;7,"Delay",IF(Ecommerce_Sales[[#This Row],[Delivery_Time_Days]] = 0,"No delivery",IF(Ecommerce_Sales[[#This Row],[Delivery_Time_Days]]&lt;=7,"On-time")))</f>
        <v>On-time</v>
      </c>
      <c r="V389" s="7">
        <f>Ecommerce_Sales[[#This Row],[Profit]]/Ecommerce_Sales[[#This Row],[Total_Price]]</f>
        <v>0.39977413890457369</v>
      </c>
      <c r="W389" s="3">
        <v>708</v>
      </c>
      <c r="X389" s="3"/>
    </row>
    <row r="390" spans="1:24" x14ac:dyDescent="0.25">
      <c r="A390" s="1" t="s">
        <v>3075</v>
      </c>
      <c r="B390" s="1" t="s">
        <v>280</v>
      </c>
      <c r="C390" s="1" t="s">
        <v>667</v>
      </c>
      <c r="D390" s="1" t="s">
        <v>3076</v>
      </c>
      <c r="E390" s="1" t="s">
        <v>1966</v>
      </c>
      <c r="F390" s="2">
        <v>45196</v>
      </c>
      <c r="G390" s="2">
        <v>45466</v>
      </c>
      <c r="H390" s="2" t="str">
        <f>TEXT(Ecommerce_Sales[[#This Row],[Order_Date]],"mmmm")</f>
        <v>June</v>
      </c>
      <c r="I390" s="2" t="str">
        <f>TEXT(Ecommerce_Sales[[#This Row],[Order_Date]],"yyyy")</f>
        <v>2024</v>
      </c>
      <c r="J390" s="2" t="str">
        <f>TEXT(Ecommerce_Sales[[#This Row],[Order_Date]],"mmmm")</f>
        <v>June</v>
      </c>
      <c r="K390" s="1" t="s">
        <v>1947</v>
      </c>
      <c r="L390" s="1" t="s">
        <v>3077</v>
      </c>
      <c r="M390" s="1" t="s">
        <v>2007</v>
      </c>
      <c r="N390" s="1" t="s">
        <v>1973</v>
      </c>
      <c r="O390" s="3">
        <v>709</v>
      </c>
      <c r="P390">
        <v>4</v>
      </c>
      <c r="Q390" s="3">
        <v>2838</v>
      </c>
      <c r="R390" s="1" t="s">
        <v>2008</v>
      </c>
      <c r="S390" s="3">
        <v>329</v>
      </c>
      <c r="T390">
        <v>6</v>
      </c>
      <c r="U390" t="str">
        <f>IF(Ecommerce_Sales[[#This Row],[Delivery_Time_Days]]&gt;7,"Delay",IF(Ecommerce_Sales[[#This Row],[Delivery_Time_Days]] = 0,"No delivery",IF(Ecommerce_Sales[[#This Row],[Delivery_Time_Days]]&lt;=7,"On-time")))</f>
        <v>On-time</v>
      </c>
      <c r="V390" s="7">
        <f>Ecommerce_Sales[[#This Row],[Profit]]/Ecommerce_Sales[[#This Row],[Total_Price]]</f>
        <v>0.29985905567300913</v>
      </c>
      <c r="W390" s="3">
        <v>851</v>
      </c>
      <c r="X390" s="3"/>
    </row>
    <row r="391" spans="1:24" x14ac:dyDescent="0.25">
      <c r="A391" s="1" t="s">
        <v>3078</v>
      </c>
      <c r="B391" s="1" t="s">
        <v>78</v>
      </c>
      <c r="C391" s="1" t="s">
        <v>79</v>
      </c>
      <c r="D391" s="1" t="s">
        <v>3079</v>
      </c>
      <c r="E391" s="1" t="s">
        <v>1946</v>
      </c>
      <c r="F391" s="2">
        <v>44984</v>
      </c>
      <c r="G391" s="2">
        <v>45361</v>
      </c>
      <c r="H391" s="2" t="str">
        <f>TEXT(Ecommerce_Sales[[#This Row],[Order_Date]],"mmmm")</f>
        <v>March</v>
      </c>
      <c r="I391" s="2" t="str">
        <f>TEXT(Ecommerce_Sales[[#This Row],[Order_Date]],"yyyy")</f>
        <v>2024</v>
      </c>
      <c r="J391" s="2" t="str">
        <f>TEXT(Ecommerce_Sales[[#This Row],[Order_Date]],"mmmm")</f>
        <v>March</v>
      </c>
      <c r="K391" s="1" t="s">
        <v>1947</v>
      </c>
      <c r="L391" s="1" t="s">
        <v>3080</v>
      </c>
      <c r="M391" s="1" t="s">
        <v>1968</v>
      </c>
      <c r="N391" s="1" t="s">
        <v>1957</v>
      </c>
      <c r="O391" s="3">
        <v>831</v>
      </c>
      <c r="P391">
        <v>5</v>
      </c>
      <c r="Q391" s="3">
        <v>4153</v>
      </c>
      <c r="R391" s="1" t="s">
        <v>1951</v>
      </c>
      <c r="S391" s="3">
        <v>505</v>
      </c>
      <c r="T391">
        <v>9</v>
      </c>
      <c r="U391" t="str">
        <f>IF(Ecommerce_Sales[[#This Row],[Delivery_Time_Days]]&gt;7,"Delay",IF(Ecommerce_Sales[[#This Row],[Delivery_Time_Days]] = 0,"No delivery",IF(Ecommerce_Sales[[#This Row],[Delivery_Time_Days]]&lt;=7,"On-time")))</f>
        <v>Delay</v>
      </c>
      <c r="V391" s="7">
        <f>Ecommerce_Sales[[#This Row],[Profit]]/Ecommerce_Sales[[#This Row],[Total_Price]]</f>
        <v>0.15001203948952566</v>
      </c>
      <c r="W391" s="3">
        <v>623</v>
      </c>
      <c r="X391" s="3"/>
    </row>
    <row r="392" spans="1:24" x14ac:dyDescent="0.25">
      <c r="A392" s="1" t="s">
        <v>3081</v>
      </c>
      <c r="B392" s="1" t="s">
        <v>573</v>
      </c>
      <c r="C392" s="1" t="s">
        <v>574</v>
      </c>
      <c r="D392" s="1" t="s">
        <v>3082</v>
      </c>
      <c r="E392" s="1" t="s">
        <v>1966</v>
      </c>
      <c r="F392" s="2">
        <v>45092</v>
      </c>
      <c r="G392" s="2">
        <v>45021</v>
      </c>
      <c r="H392" s="2" t="str">
        <f>TEXT(Ecommerce_Sales[[#This Row],[Order_Date]],"mmmm")</f>
        <v>April</v>
      </c>
      <c r="I392" s="2" t="str">
        <f>TEXT(Ecommerce_Sales[[#This Row],[Order_Date]],"yyyy")</f>
        <v>2023</v>
      </c>
      <c r="J392" s="2" t="str">
        <f>TEXT(Ecommerce_Sales[[#This Row],[Order_Date]],"mmmm")</f>
        <v>April</v>
      </c>
      <c r="K392" s="1" t="s">
        <v>1947</v>
      </c>
      <c r="L392" s="1" t="s">
        <v>3083</v>
      </c>
      <c r="M392" s="1" t="s">
        <v>2104</v>
      </c>
      <c r="N392" s="1" t="s">
        <v>1978</v>
      </c>
      <c r="O392" s="3">
        <v>736</v>
      </c>
      <c r="P392">
        <v>2</v>
      </c>
      <c r="Q392" s="3">
        <v>1473</v>
      </c>
      <c r="R392" s="1" t="s">
        <v>1958</v>
      </c>
      <c r="S392" s="3">
        <v>128</v>
      </c>
      <c r="T392">
        <v>5</v>
      </c>
      <c r="U392" t="str">
        <f>IF(Ecommerce_Sales[[#This Row],[Delivery_Time_Days]]&gt;7,"Delay",IF(Ecommerce_Sales[[#This Row],[Delivery_Time_Days]] = 0,"No delivery",IF(Ecommerce_Sales[[#This Row],[Delivery_Time_Days]]&lt;=7,"On-time")))</f>
        <v>On-time</v>
      </c>
      <c r="V392" s="7">
        <f>Ecommerce_Sales[[#This Row],[Profit]]/Ecommerce_Sales[[#This Row],[Total_Price]]</f>
        <v>0.34962661235573661</v>
      </c>
      <c r="W392" s="3">
        <v>515</v>
      </c>
      <c r="X392" s="3"/>
    </row>
    <row r="393" spans="1:24" x14ac:dyDescent="0.25">
      <c r="A393" s="1" t="s">
        <v>3084</v>
      </c>
      <c r="B393" s="1" t="s">
        <v>1559</v>
      </c>
      <c r="C393" s="1" t="s">
        <v>1560</v>
      </c>
      <c r="D393" s="1" t="s">
        <v>1945</v>
      </c>
      <c r="E393" s="1" t="s">
        <v>1946</v>
      </c>
      <c r="F393" s="2">
        <v>45324</v>
      </c>
      <c r="G393" s="2">
        <v>45256</v>
      </c>
      <c r="H393" s="2" t="str">
        <f>TEXT(Ecommerce_Sales[[#This Row],[Order_Date]],"mmmm")</f>
        <v>November</v>
      </c>
      <c r="I393" s="2" t="str">
        <f>TEXT(Ecommerce_Sales[[#This Row],[Order_Date]],"yyyy")</f>
        <v>2023</v>
      </c>
      <c r="J393" s="2" t="str">
        <f>TEXT(Ecommerce_Sales[[#This Row],[Order_Date]],"mmmm")</f>
        <v>November</v>
      </c>
      <c r="K393" s="1" t="s">
        <v>1947</v>
      </c>
      <c r="L393" s="1" t="s">
        <v>3085</v>
      </c>
      <c r="M393" s="1" t="s">
        <v>1988</v>
      </c>
      <c r="N393" s="1" t="s">
        <v>1989</v>
      </c>
      <c r="O393" s="3">
        <v>1307</v>
      </c>
      <c r="P393">
        <v>3</v>
      </c>
      <c r="Q393" s="3">
        <v>3920</v>
      </c>
      <c r="R393" s="1" t="s">
        <v>1958</v>
      </c>
      <c r="S393" s="3">
        <v>539</v>
      </c>
      <c r="T393">
        <v>2</v>
      </c>
      <c r="U393" t="str">
        <f>IF(Ecommerce_Sales[[#This Row],[Delivery_Time_Days]]&gt;7,"Delay",IF(Ecommerce_Sales[[#This Row],[Delivery_Time_Days]] = 0,"No delivery",IF(Ecommerce_Sales[[#This Row],[Delivery_Time_Days]]&lt;=7,"On-time")))</f>
        <v>On-time</v>
      </c>
      <c r="V393" s="7">
        <f>Ecommerce_Sales[[#This Row],[Profit]]/Ecommerce_Sales[[#This Row],[Total_Price]]</f>
        <v>0.25</v>
      </c>
      <c r="W393" s="3">
        <v>980</v>
      </c>
      <c r="X393" s="3"/>
    </row>
    <row r="394" spans="1:24" x14ac:dyDescent="0.25">
      <c r="A394" s="1" t="s">
        <v>3086</v>
      </c>
      <c r="B394" s="1" t="s">
        <v>112</v>
      </c>
      <c r="C394" s="1" t="s">
        <v>113</v>
      </c>
      <c r="D394" s="1" t="s">
        <v>2172</v>
      </c>
      <c r="E394" s="1" t="s">
        <v>1961</v>
      </c>
      <c r="F394" s="2">
        <v>45386</v>
      </c>
      <c r="G394" s="2">
        <v>45572</v>
      </c>
      <c r="H394" s="2" t="str">
        <f>TEXT(Ecommerce_Sales[[#This Row],[Order_Date]],"mmmm")</f>
        <v>October</v>
      </c>
      <c r="I394" s="2" t="str">
        <f>TEXT(Ecommerce_Sales[[#This Row],[Order_Date]],"yyyy")</f>
        <v>2024</v>
      </c>
      <c r="J394" s="2" t="str">
        <f>TEXT(Ecommerce_Sales[[#This Row],[Order_Date]],"mmmm")</f>
        <v>October</v>
      </c>
      <c r="K394" s="1" t="s">
        <v>1947</v>
      </c>
      <c r="L394" s="1" t="s">
        <v>3087</v>
      </c>
      <c r="M394" s="1" t="s">
        <v>2065</v>
      </c>
      <c r="N394" s="1" t="s">
        <v>1978</v>
      </c>
      <c r="O394" s="3">
        <v>469</v>
      </c>
      <c r="P394">
        <v>3</v>
      </c>
      <c r="Q394" s="3">
        <v>1407</v>
      </c>
      <c r="R394" s="1" t="s">
        <v>2008</v>
      </c>
      <c r="S394" s="3">
        <v>131</v>
      </c>
      <c r="T394">
        <v>9</v>
      </c>
      <c r="U394" t="str">
        <f>IF(Ecommerce_Sales[[#This Row],[Delivery_Time_Days]]&gt;7,"Delay",IF(Ecommerce_Sales[[#This Row],[Delivery_Time_Days]] = 0,"No delivery",IF(Ecommerce_Sales[[#This Row],[Delivery_Time_Days]]&lt;=7,"On-time")))</f>
        <v>Delay</v>
      </c>
      <c r="V394" s="7">
        <f>Ecommerce_Sales[[#This Row],[Profit]]/Ecommerce_Sales[[#This Row],[Total_Price]]</f>
        <v>0.35039090262970862</v>
      </c>
      <c r="W394" s="3">
        <v>493</v>
      </c>
      <c r="X394" s="3"/>
    </row>
    <row r="395" spans="1:24" x14ac:dyDescent="0.25">
      <c r="A395" s="1" t="s">
        <v>3088</v>
      </c>
      <c r="B395" s="1" t="s">
        <v>1468</v>
      </c>
      <c r="C395" s="1" t="s">
        <v>1469</v>
      </c>
      <c r="D395" s="1" t="s">
        <v>3089</v>
      </c>
      <c r="E395" s="1" t="s">
        <v>1996</v>
      </c>
      <c r="F395" s="2">
        <v>45556</v>
      </c>
      <c r="G395" s="2">
        <v>45525</v>
      </c>
      <c r="H395" s="2" t="str">
        <f>TEXT(Ecommerce_Sales[[#This Row],[Order_Date]],"mmmm")</f>
        <v>August</v>
      </c>
      <c r="I395" s="2" t="str">
        <f>TEXT(Ecommerce_Sales[[#This Row],[Order_Date]],"yyyy")</f>
        <v>2024</v>
      </c>
      <c r="J395" s="2" t="str">
        <f>TEXT(Ecommerce_Sales[[#This Row],[Order_Date]],"mmmm")</f>
        <v>August</v>
      </c>
      <c r="K395" s="1" t="s">
        <v>1947</v>
      </c>
      <c r="L395" s="1" t="s">
        <v>3090</v>
      </c>
      <c r="M395" s="1" t="s">
        <v>2043</v>
      </c>
      <c r="N395" s="1" t="s">
        <v>1989</v>
      </c>
      <c r="O395" s="3">
        <v>350</v>
      </c>
      <c r="P395">
        <v>5</v>
      </c>
      <c r="Q395" s="3">
        <v>1751</v>
      </c>
      <c r="R395" s="1" t="s">
        <v>1958</v>
      </c>
      <c r="S395" s="3">
        <v>259</v>
      </c>
      <c r="T395">
        <v>3</v>
      </c>
      <c r="U395" t="str">
        <f>IF(Ecommerce_Sales[[#This Row],[Delivery_Time_Days]]&gt;7,"Delay",IF(Ecommerce_Sales[[#This Row],[Delivery_Time_Days]] = 0,"No delivery",IF(Ecommerce_Sales[[#This Row],[Delivery_Time_Days]]&lt;=7,"On-time")))</f>
        <v>On-time</v>
      </c>
      <c r="V395" s="7">
        <f>Ecommerce_Sales[[#This Row],[Profit]]/Ecommerce_Sales[[#This Row],[Total_Price]]</f>
        <v>0.25014277555682468</v>
      </c>
      <c r="W395" s="3">
        <v>438</v>
      </c>
      <c r="X395" s="3"/>
    </row>
    <row r="396" spans="1:24" x14ac:dyDescent="0.25">
      <c r="A396" s="1" t="s">
        <v>3091</v>
      </c>
      <c r="B396" s="1" t="s">
        <v>146</v>
      </c>
      <c r="C396" s="1" t="s">
        <v>147</v>
      </c>
      <c r="D396" s="1" t="s">
        <v>3092</v>
      </c>
      <c r="E396" s="1" t="s">
        <v>1996</v>
      </c>
      <c r="F396" s="2">
        <v>44974</v>
      </c>
      <c r="G396" s="2">
        <v>45588</v>
      </c>
      <c r="H396" s="2" t="str">
        <f>TEXT(Ecommerce_Sales[[#This Row],[Order_Date]],"mmmm")</f>
        <v>October</v>
      </c>
      <c r="I396" s="2" t="str">
        <f>TEXT(Ecommerce_Sales[[#This Row],[Order_Date]],"yyyy")</f>
        <v>2024</v>
      </c>
      <c r="J396" s="2" t="str">
        <f>TEXT(Ecommerce_Sales[[#This Row],[Order_Date]],"mmmm")</f>
        <v>October</v>
      </c>
      <c r="K396" s="1" t="s">
        <v>1947</v>
      </c>
      <c r="L396" s="1" t="s">
        <v>3093</v>
      </c>
      <c r="M396" s="1" t="s">
        <v>2058</v>
      </c>
      <c r="N396" s="1" t="s">
        <v>1950</v>
      </c>
      <c r="O396" s="3">
        <v>285</v>
      </c>
      <c r="P396">
        <v>4</v>
      </c>
      <c r="Q396" s="3">
        <v>1141</v>
      </c>
      <c r="R396" s="1" t="s">
        <v>1958</v>
      </c>
      <c r="S396" s="3">
        <v>67</v>
      </c>
      <c r="T396">
        <v>6</v>
      </c>
      <c r="U396" t="str">
        <f>IF(Ecommerce_Sales[[#This Row],[Delivery_Time_Days]]&gt;7,"Delay",IF(Ecommerce_Sales[[#This Row],[Delivery_Time_Days]] = 0,"No delivery",IF(Ecommerce_Sales[[#This Row],[Delivery_Time_Days]]&lt;=7,"On-time")))</f>
        <v>On-time</v>
      </c>
      <c r="V396" s="7">
        <f>Ecommerce_Sales[[#This Row],[Profit]]/Ecommerce_Sales[[#This Row],[Total_Price]]</f>
        <v>0.39964943032427697</v>
      </c>
      <c r="W396" s="3">
        <v>456</v>
      </c>
      <c r="X396" s="3"/>
    </row>
    <row r="397" spans="1:24" x14ac:dyDescent="0.25">
      <c r="A397" s="1" t="s">
        <v>3094</v>
      </c>
      <c r="B397" s="1" t="s">
        <v>846</v>
      </c>
      <c r="C397" s="1" t="s">
        <v>847</v>
      </c>
      <c r="D397" s="1" t="s">
        <v>2028</v>
      </c>
      <c r="E397" s="1" t="s">
        <v>1946</v>
      </c>
      <c r="F397" s="2">
        <v>44972</v>
      </c>
      <c r="G397" s="2">
        <v>45050</v>
      </c>
      <c r="H397" s="2" t="str">
        <f>TEXT(Ecommerce_Sales[[#This Row],[Order_Date]],"mmmm")</f>
        <v>May</v>
      </c>
      <c r="I397" s="2" t="str">
        <f>TEXT(Ecommerce_Sales[[#This Row],[Order_Date]],"yyyy")</f>
        <v>2023</v>
      </c>
      <c r="J397" s="2" t="str">
        <f>TEXT(Ecommerce_Sales[[#This Row],[Order_Date]],"mmmm")</f>
        <v>May</v>
      </c>
      <c r="K397" s="1" t="s">
        <v>1947</v>
      </c>
      <c r="L397" s="1" t="s">
        <v>3095</v>
      </c>
      <c r="M397" s="1" t="s">
        <v>1972</v>
      </c>
      <c r="N397" s="1" t="s">
        <v>1973</v>
      </c>
      <c r="O397" s="3">
        <v>208</v>
      </c>
      <c r="P397">
        <v>3</v>
      </c>
      <c r="Q397" s="3">
        <v>623</v>
      </c>
      <c r="R397" s="1" t="s">
        <v>1958</v>
      </c>
      <c r="S397" s="3">
        <v>74</v>
      </c>
      <c r="T397">
        <v>10</v>
      </c>
      <c r="U397" t="str">
        <f>IF(Ecommerce_Sales[[#This Row],[Delivery_Time_Days]]&gt;7,"Delay",IF(Ecommerce_Sales[[#This Row],[Delivery_Time_Days]] = 0,"No delivery",IF(Ecommerce_Sales[[#This Row],[Delivery_Time_Days]]&lt;=7,"On-time")))</f>
        <v>Delay</v>
      </c>
      <c r="V397" s="7">
        <f>Ecommerce_Sales[[#This Row],[Profit]]/Ecommerce_Sales[[#This Row],[Total_Price]]</f>
        <v>0.3001605136436597</v>
      </c>
      <c r="W397" s="3">
        <v>187</v>
      </c>
      <c r="X397" s="3"/>
    </row>
    <row r="398" spans="1:24" x14ac:dyDescent="0.25">
      <c r="A398" s="1" t="s">
        <v>3096</v>
      </c>
      <c r="B398" s="1" t="s">
        <v>94</v>
      </c>
      <c r="C398" s="1" t="s">
        <v>95</v>
      </c>
      <c r="D398" s="1" t="s">
        <v>3097</v>
      </c>
      <c r="E398" s="1" t="s">
        <v>1996</v>
      </c>
      <c r="F398" s="2">
        <v>45468</v>
      </c>
      <c r="G398" s="2">
        <v>45113</v>
      </c>
      <c r="H398" s="2" t="str">
        <f>TEXT(Ecommerce_Sales[[#This Row],[Order_Date]],"mmmm")</f>
        <v>July</v>
      </c>
      <c r="I398" s="2" t="str">
        <f>TEXT(Ecommerce_Sales[[#This Row],[Order_Date]],"yyyy")</f>
        <v>2023</v>
      </c>
      <c r="J398" s="2" t="str">
        <f>TEXT(Ecommerce_Sales[[#This Row],[Order_Date]],"mmmm")</f>
        <v>July</v>
      </c>
      <c r="K398" s="1" t="s">
        <v>1947</v>
      </c>
      <c r="L398" s="1" t="s">
        <v>3098</v>
      </c>
      <c r="M398" s="1" t="s">
        <v>2104</v>
      </c>
      <c r="N398" s="1" t="s">
        <v>1978</v>
      </c>
      <c r="O398" s="3">
        <v>831</v>
      </c>
      <c r="P398">
        <v>1</v>
      </c>
      <c r="Q398" s="3">
        <v>831</v>
      </c>
      <c r="R398" s="1" t="s">
        <v>1951</v>
      </c>
      <c r="S398" s="3">
        <v>72</v>
      </c>
      <c r="T398">
        <v>5</v>
      </c>
      <c r="U398" t="str">
        <f>IF(Ecommerce_Sales[[#This Row],[Delivery_Time_Days]]&gt;7,"Delay",IF(Ecommerce_Sales[[#This Row],[Delivery_Time_Days]] = 0,"No delivery",IF(Ecommerce_Sales[[#This Row],[Delivery_Time_Days]]&lt;=7,"On-time")))</f>
        <v>On-time</v>
      </c>
      <c r="V398" s="7">
        <f>Ecommerce_Sales[[#This Row],[Profit]]/Ecommerce_Sales[[#This Row],[Total_Price]]</f>
        <v>0.35018050541516244</v>
      </c>
      <c r="W398" s="3">
        <v>291</v>
      </c>
      <c r="X398" s="3"/>
    </row>
    <row r="399" spans="1:24" x14ac:dyDescent="0.25">
      <c r="A399" s="1" t="s">
        <v>3099</v>
      </c>
      <c r="B399" s="1" t="s">
        <v>513</v>
      </c>
      <c r="C399" s="1" t="s">
        <v>514</v>
      </c>
      <c r="D399" s="1" t="s">
        <v>2370</v>
      </c>
      <c r="E399" s="1" t="s">
        <v>1981</v>
      </c>
      <c r="F399" s="2">
        <v>45184</v>
      </c>
      <c r="G399" s="2">
        <v>45312</v>
      </c>
      <c r="H399" s="2" t="str">
        <f>TEXT(Ecommerce_Sales[[#This Row],[Order_Date]],"mmmm")</f>
        <v>January</v>
      </c>
      <c r="I399" s="2" t="str">
        <f>TEXT(Ecommerce_Sales[[#This Row],[Order_Date]],"yyyy")</f>
        <v>2024</v>
      </c>
      <c r="J399" s="2" t="str">
        <f>TEXT(Ecommerce_Sales[[#This Row],[Order_Date]],"mmmm")</f>
        <v>January</v>
      </c>
      <c r="K399" s="1" t="s">
        <v>1947</v>
      </c>
      <c r="L399" s="1" t="s">
        <v>3100</v>
      </c>
      <c r="M399" s="1" t="s">
        <v>1949</v>
      </c>
      <c r="N399" s="1" t="s">
        <v>1950</v>
      </c>
      <c r="O399" s="3">
        <v>514</v>
      </c>
      <c r="P399">
        <v>4</v>
      </c>
      <c r="Q399" s="3">
        <v>2056</v>
      </c>
      <c r="R399" s="1" t="s">
        <v>1958</v>
      </c>
      <c r="S399" s="3">
        <v>232</v>
      </c>
      <c r="T399">
        <v>5</v>
      </c>
      <c r="U399" t="str">
        <f>IF(Ecommerce_Sales[[#This Row],[Delivery_Time_Days]]&gt;7,"Delay",IF(Ecommerce_Sales[[#This Row],[Delivery_Time_Days]] = 0,"No delivery",IF(Ecommerce_Sales[[#This Row],[Delivery_Time_Days]]&lt;=7,"On-time")))</f>
        <v>On-time</v>
      </c>
      <c r="V399" s="7">
        <f>Ecommerce_Sales[[#This Row],[Profit]]/Ecommerce_Sales[[#This Row],[Total_Price]]</f>
        <v>0.39980544747081714</v>
      </c>
      <c r="W399" s="3">
        <v>822</v>
      </c>
      <c r="X399" s="3"/>
    </row>
    <row r="400" spans="1:24" x14ac:dyDescent="0.25">
      <c r="A400" s="1" t="s">
        <v>3101</v>
      </c>
      <c r="B400" s="1" t="s">
        <v>1584</v>
      </c>
      <c r="C400" s="1" t="s">
        <v>1585</v>
      </c>
      <c r="D400" s="1" t="s">
        <v>3102</v>
      </c>
      <c r="E400" s="1" t="s">
        <v>1954</v>
      </c>
      <c r="F400" s="2">
        <v>45373</v>
      </c>
      <c r="G400" s="2">
        <v>44982</v>
      </c>
      <c r="H400" s="2" t="str">
        <f>TEXT(Ecommerce_Sales[[#This Row],[Order_Date]],"mmmm")</f>
        <v>February</v>
      </c>
      <c r="I400" s="2" t="str">
        <f>TEXT(Ecommerce_Sales[[#This Row],[Order_Date]],"yyyy")</f>
        <v>2023</v>
      </c>
      <c r="J400" s="2" t="str">
        <f>TEXT(Ecommerce_Sales[[#This Row],[Order_Date]],"mmmm")</f>
        <v>February</v>
      </c>
      <c r="K400" s="1" t="s">
        <v>1947</v>
      </c>
      <c r="L400" s="1" t="s">
        <v>3103</v>
      </c>
      <c r="M400" s="1" t="s">
        <v>1998</v>
      </c>
      <c r="N400" s="1" t="s">
        <v>1973</v>
      </c>
      <c r="O400" s="3">
        <v>870</v>
      </c>
      <c r="P400">
        <v>1</v>
      </c>
      <c r="Q400" s="3">
        <v>870</v>
      </c>
      <c r="R400" s="1" t="s">
        <v>1958</v>
      </c>
      <c r="S400" s="3">
        <v>118</v>
      </c>
      <c r="T400">
        <v>6</v>
      </c>
      <c r="U400" t="str">
        <f>IF(Ecommerce_Sales[[#This Row],[Delivery_Time_Days]]&gt;7,"Delay",IF(Ecommerce_Sales[[#This Row],[Delivery_Time_Days]] = 0,"No delivery",IF(Ecommerce_Sales[[#This Row],[Delivery_Time_Days]]&lt;=7,"On-time")))</f>
        <v>On-time</v>
      </c>
      <c r="V400" s="7">
        <f>Ecommerce_Sales[[#This Row],[Profit]]/Ecommerce_Sales[[#This Row],[Total_Price]]</f>
        <v>0.3</v>
      </c>
      <c r="W400" s="3">
        <v>261</v>
      </c>
      <c r="X400" s="3"/>
    </row>
    <row r="401" spans="1:24" x14ac:dyDescent="0.25">
      <c r="A401" s="1" t="s">
        <v>3104</v>
      </c>
      <c r="B401" s="1" t="s">
        <v>875</v>
      </c>
      <c r="C401" s="1" t="s">
        <v>876</v>
      </c>
      <c r="D401" s="1" t="s">
        <v>3105</v>
      </c>
      <c r="E401" s="1" t="s">
        <v>1996</v>
      </c>
      <c r="F401" s="2">
        <v>45256</v>
      </c>
      <c r="G401" s="2">
        <v>45152</v>
      </c>
      <c r="H401" s="2" t="str">
        <f>TEXT(Ecommerce_Sales[[#This Row],[Order_Date]],"mmmm")</f>
        <v>August</v>
      </c>
      <c r="I401" s="2" t="str">
        <f>TEXT(Ecommerce_Sales[[#This Row],[Order_Date]],"yyyy")</f>
        <v>2023</v>
      </c>
      <c r="J401" s="2" t="str">
        <f>TEXT(Ecommerce_Sales[[#This Row],[Order_Date]],"mmmm")</f>
        <v>August</v>
      </c>
      <c r="K401" s="1" t="s">
        <v>1947</v>
      </c>
      <c r="L401" s="1" t="s">
        <v>3106</v>
      </c>
      <c r="M401" s="1" t="s">
        <v>1998</v>
      </c>
      <c r="N401" s="1" t="s">
        <v>1973</v>
      </c>
      <c r="O401" s="3">
        <v>1233</v>
      </c>
      <c r="P401">
        <v>3</v>
      </c>
      <c r="Q401" s="3">
        <v>3699</v>
      </c>
      <c r="R401" s="1" t="s">
        <v>1958</v>
      </c>
      <c r="S401" s="3">
        <v>317</v>
      </c>
      <c r="T401">
        <v>2</v>
      </c>
      <c r="U401" t="str">
        <f>IF(Ecommerce_Sales[[#This Row],[Delivery_Time_Days]]&gt;7,"Delay",IF(Ecommerce_Sales[[#This Row],[Delivery_Time_Days]] = 0,"No delivery",IF(Ecommerce_Sales[[#This Row],[Delivery_Time_Days]]&lt;=7,"On-time")))</f>
        <v>On-time</v>
      </c>
      <c r="V401" s="7">
        <f>Ecommerce_Sales[[#This Row],[Profit]]/Ecommerce_Sales[[#This Row],[Total_Price]]</f>
        <v>0.30008110300081103</v>
      </c>
      <c r="W401" s="3">
        <v>1110</v>
      </c>
      <c r="X401" s="3"/>
    </row>
    <row r="402" spans="1:24" x14ac:dyDescent="0.25">
      <c r="A402" s="1" t="s">
        <v>3107</v>
      </c>
      <c r="B402" s="1" t="s">
        <v>72</v>
      </c>
      <c r="C402" s="1" t="s">
        <v>73</v>
      </c>
      <c r="D402" s="1" t="s">
        <v>3108</v>
      </c>
      <c r="E402" s="1" t="s">
        <v>1966</v>
      </c>
      <c r="F402" s="2">
        <v>45502</v>
      </c>
      <c r="G402" s="2">
        <v>45179</v>
      </c>
      <c r="H402" s="2" t="str">
        <f>TEXT(Ecommerce_Sales[[#This Row],[Order_Date]],"mmmm")</f>
        <v>September</v>
      </c>
      <c r="I402" s="2" t="str">
        <f>TEXT(Ecommerce_Sales[[#This Row],[Order_Date]],"yyyy")</f>
        <v>2023</v>
      </c>
      <c r="J402" s="2" t="str">
        <f>TEXT(Ecommerce_Sales[[#This Row],[Order_Date]],"mmmm")</f>
        <v>September</v>
      </c>
      <c r="K402" s="1" t="s">
        <v>1947</v>
      </c>
      <c r="L402" s="1" t="s">
        <v>3109</v>
      </c>
      <c r="M402" s="1" t="s">
        <v>2007</v>
      </c>
      <c r="N402" s="1" t="s">
        <v>1973</v>
      </c>
      <c r="O402" s="3">
        <v>20</v>
      </c>
      <c r="P402">
        <v>1</v>
      </c>
      <c r="Q402" s="3">
        <v>20</v>
      </c>
      <c r="R402" s="1" t="s">
        <v>1951</v>
      </c>
      <c r="S402" s="3">
        <v>3</v>
      </c>
      <c r="T402">
        <v>7</v>
      </c>
      <c r="U402" t="str">
        <f>IF(Ecommerce_Sales[[#This Row],[Delivery_Time_Days]]&gt;7,"Delay",IF(Ecommerce_Sales[[#This Row],[Delivery_Time_Days]] = 0,"No delivery",IF(Ecommerce_Sales[[#This Row],[Delivery_Time_Days]]&lt;=7,"On-time")))</f>
        <v>On-time</v>
      </c>
      <c r="V402" s="7">
        <f>Ecommerce_Sales[[#This Row],[Profit]]/Ecommerce_Sales[[#This Row],[Total_Price]]</f>
        <v>0.3</v>
      </c>
      <c r="W402" s="3">
        <v>6</v>
      </c>
      <c r="X402" s="3"/>
    </row>
    <row r="403" spans="1:24" x14ac:dyDescent="0.25">
      <c r="A403" s="1" t="s">
        <v>3110</v>
      </c>
      <c r="B403" s="1" t="s">
        <v>86</v>
      </c>
      <c r="C403" s="1" t="s">
        <v>87</v>
      </c>
      <c r="D403" s="1" t="s">
        <v>3111</v>
      </c>
      <c r="E403" s="1" t="s">
        <v>1996</v>
      </c>
      <c r="F403" s="2">
        <v>45491</v>
      </c>
      <c r="G403" s="2">
        <v>45598</v>
      </c>
      <c r="H403" s="2" t="str">
        <f>TEXT(Ecommerce_Sales[[#This Row],[Order_Date]],"mmmm")</f>
        <v>November</v>
      </c>
      <c r="I403" s="2" t="str">
        <f>TEXT(Ecommerce_Sales[[#This Row],[Order_Date]],"yyyy")</f>
        <v>2024</v>
      </c>
      <c r="J403" s="2" t="str">
        <f>TEXT(Ecommerce_Sales[[#This Row],[Order_Date]],"mmmm")</f>
        <v>November</v>
      </c>
      <c r="K403" s="1" t="s">
        <v>1947</v>
      </c>
      <c r="L403" s="1" t="s">
        <v>3112</v>
      </c>
      <c r="M403" s="1" t="s">
        <v>1988</v>
      </c>
      <c r="N403" s="1" t="s">
        <v>1989</v>
      </c>
      <c r="O403" s="3">
        <v>1386</v>
      </c>
      <c r="P403">
        <v>6</v>
      </c>
      <c r="Q403" s="3">
        <v>8316</v>
      </c>
      <c r="R403" s="1" t="s">
        <v>1958</v>
      </c>
      <c r="S403" s="3">
        <v>1119</v>
      </c>
      <c r="T403">
        <v>7</v>
      </c>
      <c r="U403" t="str">
        <f>IF(Ecommerce_Sales[[#This Row],[Delivery_Time_Days]]&gt;7,"Delay",IF(Ecommerce_Sales[[#This Row],[Delivery_Time_Days]] = 0,"No delivery",IF(Ecommerce_Sales[[#This Row],[Delivery_Time_Days]]&lt;=7,"On-time")))</f>
        <v>On-time</v>
      </c>
      <c r="V403" s="7">
        <f>Ecommerce_Sales[[#This Row],[Profit]]/Ecommerce_Sales[[#This Row],[Total_Price]]</f>
        <v>0.25</v>
      </c>
      <c r="W403" s="3">
        <v>2079</v>
      </c>
      <c r="X403" s="3"/>
    </row>
    <row r="404" spans="1:24" x14ac:dyDescent="0.25">
      <c r="A404" s="1" t="s">
        <v>3113</v>
      </c>
      <c r="B404" s="1" t="s">
        <v>1749</v>
      </c>
      <c r="C404" s="1" t="s">
        <v>1750</v>
      </c>
      <c r="D404" s="1" t="s">
        <v>2401</v>
      </c>
      <c r="E404" s="1" t="s">
        <v>1954</v>
      </c>
      <c r="F404" s="2">
        <v>45044</v>
      </c>
      <c r="G404" s="2">
        <v>45034</v>
      </c>
      <c r="H404" s="2" t="str">
        <f>TEXT(Ecommerce_Sales[[#This Row],[Order_Date]],"mmmm")</f>
        <v>April</v>
      </c>
      <c r="I404" s="2" t="str">
        <f>TEXT(Ecommerce_Sales[[#This Row],[Order_Date]],"yyyy")</f>
        <v>2023</v>
      </c>
      <c r="J404" s="2" t="str">
        <f>TEXT(Ecommerce_Sales[[#This Row],[Order_Date]],"mmmm")</f>
        <v>April</v>
      </c>
      <c r="K404" s="1" t="s">
        <v>1992</v>
      </c>
      <c r="L404" s="1" t="s">
        <v>3114</v>
      </c>
      <c r="M404" s="1" t="s">
        <v>2104</v>
      </c>
      <c r="N404" s="1" t="s">
        <v>1978</v>
      </c>
      <c r="O404" s="3">
        <v>913</v>
      </c>
      <c r="P404">
        <v>2</v>
      </c>
      <c r="Q404" s="3">
        <v>1826</v>
      </c>
      <c r="R404" s="1" t="s">
        <v>1951</v>
      </c>
      <c r="S404" s="3">
        <v>129</v>
      </c>
      <c r="U404" t="str">
        <f>IF(Ecommerce_Sales[[#This Row],[Delivery_Time_Days]]&gt;7,"Delay",IF(Ecommerce_Sales[[#This Row],[Delivery_Time_Days]] = 0,"No delivery",IF(Ecommerce_Sales[[#This Row],[Delivery_Time_Days]]&lt;=7,"On-time")))</f>
        <v>No delivery</v>
      </c>
      <c r="V404" s="7">
        <f>Ecommerce_Sales[[#This Row],[Profit]]/Ecommerce_Sales[[#This Row],[Total_Price]]</f>
        <v>0.34994523548740414</v>
      </c>
      <c r="W404" s="3">
        <v>639</v>
      </c>
      <c r="X404" s="3"/>
    </row>
    <row r="405" spans="1:24" x14ac:dyDescent="0.25">
      <c r="A405" s="1" t="s">
        <v>3115</v>
      </c>
      <c r="B405" s="1" t="s">
        <v>1880</v>
      </c>
      <c r="C405" s="1" t="s">
        <v>1881</v>
      </c>
      <c r="D405" s="1" t="s">
        <v>3116</v>
      </c>
      <c r="E405" s="1" t="s">
        <v>1996</v>
      </c>
      <c r="F405" s="2">
        <v>45628</v>
      </c>
      <c r="G405" s="2">
        <v>45088</v>
      </c>
      <c r="H405" s="2" t="str">
        <f>TEXT(Ecommerce_Sales[[#This Row],[Order_Date]],"mmmm")</f>
        <v>June</v>
      </c>
      <c r="I405" s="2" t="str">
        <f>TEXT(Ecommerce_Sales[[#This Row],[Order_Date]],"yyyy")</f>
        <v>2023</v>
      </c>
      <c r="J405" s="2" t="str">
        <f>TEXT(Ecommerce_Sales[[#This Row],[Order_Date]],"mmmm")</f>
        <v>June</v>
      </c>
      <c r="K405" s="1" t="s">
        <v>1947</v>
      </c>
      <c r="L405" s="1" t="s">
        <v>3117</v>
      </c>
      <c r="M405" s="1" t="s">
        <v>1998</v>
      </c>
      <c r="N405" s="1" t="s">
        <v>1973</v>
      </c>
      <c r="O405" s="3">
        <v>196</v>
      </c>
      <c r="P405">
        <v>4</v>
      </c>
      <c r="Q405" s="3">
        <v>785</v>
      </c>
      <c r="R405" s="1" t="s">
        <v>1958</v>
      </c>
      <c r="S405" s="3">
        <v>42</v>
      </c>
      <c r="T405">
        <v>5</v>
      </c>
      <c r="U405" t="str">
        <f>IF(Ecommerce_Sales[[#This Row],[Delivery_Time_Days]]&gt;7,"Delay",IF(Ecommerce_Sales[[#This Row],[Delivery_Time_Days]] = 0,"No delivery",IF(Ecommerce_Sales[[#This Row],[Delivery_Time_Days]]&lt;=7,"On-time")))</f>
        <v>On-time</v>
      </c>
      <c r="V405" s="7">
        <f>Ecommerce_Sales[[#This Row],[Profit]]/Ecommerce_Sales[[#This Row],[Total_Price]]</f>
        <v>0.29936305732484075</v>
      </c>
      <c r="W405" s="3">
        <v>235</v>
      </c>
      <c r="X405" s="3"/>
    </row>
    <row r="406" spans="1:24" x14ac:dyDescent="0.25">
      <c r="A406" s="1" t="s">
        <v>3118</v>
      </c>
      <c r="B406" s="1" t="s">
        <v>476</v>
      </c>
      <c r="C406" s="1" t="s">
        <v>477</v>
      </c>
      <c r="D406" s="1" t="s">
        <v>3119</v>
      </c>
      <c r="E406" s="1" t="s">
        <v>1946</v>
      </c>
      <c r="F406" s="2">
        <v>45590</v>
      </c>
      <c r="G406" s="2">
        <v>45529</v>
      </c>
      <c r="H406" s="2" t="str">
        <f>TEXT(Ecommerce_Sales[[#This Row],[Order_Date]],"mmmm")</f>
        <v>August</v>
      </c>
      <c r="I406" s="2" t="str">
        <f>TEXT(Ecommerce_Sales[[#This Row],[Order_Date]],"yyyy")</f>
        <v>2024</v>
      </c>
      <c r="J406" s="2" t="str">
        <f>TEXT(Ecommerce_Sales[[#This Row],[Order_Date]],"mmmm")</f>
        <v>August</v>
      </c>
      <c r="K406" s="1" t="s">
        <v>1986</v>
      </c>
      <c r="L406" s="1" t="s">
        <v>3120</v>
      </c>
      <c r="M406" s="1" t="s">
        <v>1949</v>
      </c>
      <c r="N406" s="1" t="s">
        <v>1950</v>
      </c>
      <c r="O406" s="3">
        <v>806</v>
      </c>
      <c r="P406">
        <v>3</v>
      </c>
      <c r="Q406" s="3">
        <v>2419</v>
      </c>
      <c r="R406" s="1" t="s">
        <v>1958</v>
      </c>
      <c r="S406" s="3">
        <v>264</v>
      </c>
      <c r="U406" t="str">
        <f>IF(Ecommerce_Sales[[#This Row],[Delivery_Time_Days]]&gt;7,"Delay",IF(Ecommerce_Sales[[#This Row],[Delivery_Time_Days]] = 0,"No delivery",IF(Ecommerce_Sales[[#This Row],[Delivery_Time_Days]]&lt;=7,"On-time")))</f>
        <v>No delivery</v>
      </c>
      <c r="V406" s="7">
        <f>Ecommerce_Sales[[#This Row],[Profit]]/Ecommerce_Sales[[#This Row],[Total_Price]]</f>
        <v>0.40016535758577926</v>
      </c>
      <c r="W406" s="3">
        <v>968</v>
      </c>
      <c r="X406" s="3"/>
    </row>
    <row r="407" spans="1:24" x14ac:dyDescent="0.25">
      <c r="A407" s="1" t="s">
        <v>3121</v>
      </c>
      <c r="B407" s="1" t="s">
        <v>218</v>
      </c>
      <c r="C407" s="1" t="s">
        <v>219</v>
      </c>
      <c r="D407" s="1" t="s">
        <v>3122</v>
      </c>
      <c r="E407" s="1" t="s">
        <v>2005</v>
      </c>
      <c r="F407" s="2">
        <v>45551</v>
      </c>
      <c r="G407" s="2">
        <v>45466</v>
      </c>
      <c r="H407" s="2" t="str">
        <f>TEXT(Ecommerce_Sales[[#This Row],[Order_Date]],"mmmm")</f>
        <v>June</v>
      </c>
      <c r="I407" s="2" t="str">
        <f>TEXT(Ecommerce_Sales[[#This Row],[Order_Date]],"yyyy")</f>
        <v>2024</v>
      </c>
      <c r="J407" s="2" t="str">
        <f>TEXT(Ecommerce_Sales[[#This Row],[Order_Date]],"mmmm")</f>
        <v>June</v>
      </c>
      <c r="K407" s="1" t="s">
        <v>1947</v>
      </c>
      <c r="L407" s="1" t="s">
        <v>3123</v>
      </c>
      <c r="M407" s="1" t="s">
        <v>2054</v>
      </c>
      <c r="N407" s="1" t="s">
        <v>1957</v>
      </c>
      <c r="O407" s="3">
        <v>646</v>
      </c>
      <c r="P407">
        <v>1</v>
      </c>
      <c r="Q407" s="3">
        <v>646</v>
      </c>
      <c r="R407" s="1" t="s">
        <v>1958</v>
      </c>
      <c r="S407" s="3">
        <v>89</v>
      </c>
      <c r="T407">
        <v>3</v>
      </c>
      <c r="U407" t="str">
        <f>IF(Ecommerce_Sales[[#This Row],[Delivery_Time_Days]]&gt;7,"Delay",IF(Ecommerce_Sales[[#This Row],[Delivery_Time_Days]] = 0,"No delivery",IF(Ecommerce_Sales[[#This Row],[Delivery_Time_Days]]&lt;=7,"On-time")))</f>
        <v>On-time</v>
      </c>
      <c r="V407" s="7">
        <f>Ecommerce_Sales[[#This Row],[Profit]]/Ecommerce_Sales[[#This Row],[Total_Price]]</f>
        <v>0.15015479876160992</v>
      </c>
      <c r="W407" s="3">
        <v>97</v>
      </c>
      <c r="X407" s="3"/>
    </row>
    <row r="408" spans="1:24" x14ac:dyDescent="0.25">
      <c r="A408" s="1" t="s">
        <v>3124</v>
      </c>
      <c r="B408" s="1" t="s">
        <v>94</v>
      </c>
      <c r="C408" s="1" t="s">
        <v>95</v>
      </c>
      <c r="D408" s="1" t="s">
        <v>3097</v>
      </c>
      <c r="E408" s="1" t="s">
        <v>1996</v>
      </c>
      <c r="F408" s="2">
        <v>45468</v>
      </c>
      <c r="G408" s="2">
        <v>45603</v>
      </c>
      <c r="H408" s="2" t="str">
        <f>TEXT(Ecommerce_Sales[[#This Row],[Order_Date]],"mmmm")</f>
        <v>November</v>
      </c>
      <c r="I408" s="2" t="str">
        <f>TEXT(Ecommerce_Sales[[#This Row],[Order_Date]],"yyyy")</f>
        <v>2024</v>
      </c>
      <c r="J408" s="2" t="str">
        <f>TEXT(Ecommerce_Sales[[#This Row],[Order_Date]],"mmmm")</f>
        <v>November</v>
      </c>
      <c r="K408" s="1" t="s">
        <v>1947</v>
      </c>
      <c r="L408" s="1" t="s">
        <v>3125</v>
      </c>
      <c r="M408" s="1" t="s">
        <v>1956</v>
      </c>
      <c r="N408" s="1" t="s">
        <v>1957</v>
      </c>
      <c r="O408" s="3">
        <v>954</v>
      </c>
      <c r="P408">
        <v>1</v>
      </c>
      <c r="Q408" s="3">
        <v>954</v>
      </c>
      <c r="R408" s="1" t="s">
        <v>1958</v>
      </c>
      <c r="S408" s="3">
        <v>96</v>
      </c>
      <c r="T408">
        <v>7</v>
      </c>
      <c r="U408" t="str">
        <f>IF(Ecommerce_Sales[[#This Row],[Delivery_Time_Days]]&gt;7,"Delay",IF(Ecommerce_Sales[[#This Row],[Delivery_Time_Days]] = 0,"No delivery",IF(Ecommerce_Sales[[#This Row],[Delivery_Time_Days]]&lt;=7,"On-time")))</f>
        <v>On-time</v>
      </c>
      <c r="V408" s="7">
        <f>Ecommerce_Sales[[#This Row],[Profit]]/Ecommerce_Sales[[#This Row],[Total_Price]]</f>
        <v>0.14989517819706499</v>
      </c>
      <c r="W408" s="3">
        <v>143</v>
      </c>
      <c r="X408" s="3"/>
    </row>
    <row r="409" spans="1:24" x14ac:dyDescent="0.25">
      <c r="A409" s="1" t="s">
        <v>3126</v>
      </c>
      <c r="B409" s="1" t="s">
        <v>577</v>
      </c>
      <c r="C409" s="1" t="s">
        <v>578</v>
      </c>
      <c r="D409" s="1" t="s">
        <v>2893</v>
      </c>
      <c r="E409" s="1" t="s">
        <v>2005</v>
      </c>
      <c r="F409" s="2">
        <v>45310</v>
      </c>
      <c r="G409" s="2">
        <v>45430</v>
      </c>
      <c r="H409" s="2" t="str">
        <f>TEXT(Ecommerce_Sales[[#This Row],[Order_Date]],"mmmm")</f>
        <v>May</v>
      </c>
      <c r="I409" s="2" t="str">
        <f>TEXT(Ecommerce_Sales[[#This Row],[Order_Date]],"yyyy")</f>
        <v>2024</v>
      </c>
      <c r="J409" s="2" t="str">
        <f>TEXT(Ecommerce_Sales[[#This Row],[Order_Date]],"mmmm")</f>
        <v>May</v>
      </c>
      <c r="K409" s="1" t="s">
        <v>1947</v>
      </c>
      <c r="L409" s="1" t="s">
        <v>3127</v>
      </c>
      <c r="M409" s="1" t="s">
        <v>2065</v>
      </c>
      <c r="N409" s="1" t="s">
        <v>1978</v>
      </c>
      <c r="O409" s="3">
        <v>386</v>
      </c>
      <c r="P409">
        <v>3</v>
      </c>
      <c r="Q409" s="3">
        <v>1157</v>
      </c>
      <c r="R409" s="1" t="s">
        <v>1958</v>
      </c>
      <c r="S409" s="3">
        <v>98</v>
      </c>
      <c r="T409">
        <v>2</v>
      </c>
      <c r="U409" t="str">
        <f>IF(Ecommerce_Sales[[#This Row],[Delivery_Time_Days]]&gt;7,"Delay",IF(Ecommerce_Sales[[#This Row],[Delivery_Time_Days]] = 0,"No delivery",IF(Ecommerce_Sales[[#This Row],[Delivery_Time_Days]]&lt;=7,"On-time")))</f>
        <v>On-time</v>
      </c>
      <c r="V409" s="7">
        <f>Ecommerce_Sales[[#This Row],[Profit]]/Ecommerce_Sales[[#This Row],[Total_Price]]</f>
        <v>0.35004321521175452</v>
      </c>
      <c r="W409" s="3">
        <v>405</v>
      </c>
      <c r="X409" s="3"/>
    </row>
    <row r="410" spans="1:24" x14ac:dyDescent="0.25">
      <c r="A410" s="1" t="s">
        <v>3128</v>
      </c>
      <c r="B410" s="1" t="s">
        <v>260</v>
      </c>
      <c r="C410" s="1" t="s">
        <v>261</v>
      </c>
      <c r="D410" s="1" t="s">
        <v>3129</v>
      </c>
      <c r="E410" s="1" t="s">
        <v>1966</v>
      </c>
      <c r="F410" s="2">
        <v>45278</v>
      </c>
      <c r="G410" s="2">
        <v>45648</v>
      </c>
      <c r="H410" s="2" t="str">
        <f>TEXT(Ecommerce_Sales[[#This Row],[Order_Date]],"mmmm")</f>
        <v>December</v>
      </c>
      <c r="I410" s="2" t="str">
        <f>TEXT(Ecommerce_Sales[[#This Row],[Order_Date]],"yyyy")</f>
        <v>2024</v>
      </c>
      <c r="J410" s="2" t="str">
        <f>TEXT(Ecommerce_Sales[[#This Row],[Order_Date]],"mmmm")</f>
        <v>December</v>
      </c>
      <c r="K410" s="1" t="s">
        <v>1947</v>
      </c>
      <c r="L410" s="1" t="s">
        <v>3130</v>
      </c>
      <c r="M410" s="1" t="s">
        <v>2007</v>
      </c>
      <c r="N410" s="1" t="s">
        <v>1973</v>
      </c>
      <c r="O410" s="3">
        <v>755</v>
      </c>
      <c r="P410">
        <v>2</v>
      </c>
      <c r="Q410" s="3">
        <v>1510</v>
      </c>
      <c r="R410" s="1" t="s">
        <v>2016</v>
      </c>
      <c r="S410" s="3">
        <v>183</v>
      </c>
      <c r="T410">
        <v>4</v>
      </c>
      <c r="U410" t="str">
        <f>IF(Ecommerce_Sales[[#This Row],[Delivery_Time_Days]]&gt;7,"Delay",IF(Ecommerce_Sales[[#This Row],[Delivery_Time_Days]] = 0,"No delivery",IF(Ecommerce_Sales[[#This Row],[Delivery_Time_Days]]&lt;=7,"On-time")))</f>
        <v>On-time</v>
      </c>
      <c r="V410" s="7">
        <f>Ecommerce_Sales[[#This Row],[Profit]]/Ecommerce_Sales[[#This Row],[Total_Price]]</f>
        <v>0.3</v>
      </c>
      <c r="W410" s="3">
        <v>453</v>
      </c>
      <c r="X410" s="3"/>
    </row>
    <row r="411" spans="1:24" x14ac:dyDescent="0.25">
      <c r="A411" s="1" t="s">
        <v>3131</v>
      </c>
      <c r="B411" s="1" t="s">
        <v>222</v>
      </c>
      <c r="C411" s="1" t="s">
        <v>223</v>
      </c>
      <c r="D411" s="1" t="s">
        <v>2390</v>
      </c>
      <c r="E411" s="1" t="s">
        <v>1996</v>
      </c>
      <c r="F411" s="2">
        <v>45391</v>
      </c>
      <c r="G411" s="2">
        <v>45012</v>
      </c>
      <c r="H411" s="2" t="str">
        <f>TEXT(Ecommerce_Sales[[#This Row],[Order_Date]],"mmmm")</f>
        <v>March</v>
      </c>
      <c r="I411" s="2" t="str">
        <f>TEXT(Ecommerce_Sales[[#This Row],[Order_Date]],"yyyy")</f>
        <v>2023</v>
      </c>
      <c r="J411" s="2" t="str">
        <f>TEXT(Ecommerce_Sales[[#This Row],[Order_Date]],"mmmm")</f>
        <v>March</v>
      </c>
      <c r="K411" s="1" t="s">
        <v>1947</v>
      </c>
      <c r="L411" s="1" t="s">
        <v>3132</v>
      </c>
      <c r="M411" s="1" t="s">
        <v>2030</v>
      </c>
      <c r="N411" s="1" t="s">
        <v>1978</v>
      </c>
      <c r="O411" s="3">
        <v>581</v>
      </c>
      <c r="P411">
        <v>1</v>
      </c>
      <c r="Q411" s="3">
        <v>581</v>
      </c>
      <c r="R411" s="1" t="s">
        <v>1958</v>
      </c>
      <c r="S411" s="3">
        <v>81</v>
      </c>
      <c r="T411">
        <v>10</v>
      </c>
      <c r="U411" t="str">
        <f>IF(Ecommerce_Sales[[#This Row],[Delivery_Time_Days]]&gt;7,"Delay",IF(Ecommerce_Sales[[#This Row],[Delivery_Time_Days]] = 0,"No delivery",IF(Ecommerce_Sales[[#This Row],[Delivery_Time_Days]]&lt;=7,"On-time")))</f>
        <v>Delay</v>
      </c>
      <c r="V411" s="7">
        <f>Ecommerce_Sales[[#This Row],[Profit]]/Ecommerce_Sales[[#This Row],[Total_Price]]</f>
        <v>0.3493975903614458</v>
      </c>
      <c r="W411" s="3">
        <v>203</v>
      </c>
      <c r="X411" s="3"/>
    </row>
    <row r="412" spans="1:24" x14ac:dyDescent="0.25">
      <c r="A412" s="1" t="s">
        <v>3133</v>
      </c>
      <c r="B412" s="1" t="s">
        <v>88</v>
      </c>
      <c r="C412" s="1" t="s">
        <v>89</v>
      </c>
      <c r="D412" s="1" t="s">
        <v>3134</v>
      </c>
      <c r="E412" s="1" t="s">
        <v>1961</v>
      </c>
      <c r="F412" s="2">
        <v>45107</v>
      </c>
      <c r="G412" s="2">
        <v>45491</v>
      </c>
      <c r="H412" s="2" t="str">
        <f>TEXT(Ecommerce_Sales[[#This Row],[Order_Date]],"mmmm")</f>
        <v>July</v>
      </c>
      <c r="I412" s="2" t="str">
        <f>TEXT(Ecommerce_Sales[[#This Row],[Order_Date]],"yyyy")</f>
        <v>2024</v>
      </c>
      <c r="J412" s="2" t="str">
        <f>TEXT(Ecommerce_Sales[[#This Row],[Order_Date]],"mmmm")</f>
        <v>July</v>
      </c>
      <c r="K412" s="1" t="s">
        <v>1947</v>
      </c>
      <c r="L412" s="1" t="s">
        <v>3135</v>
      </c>
      <c r="M412" s="1" t="s">
        <v>1998</v>
      </c>
      <c r="N412" s="1" t="s">
        <v>1973</v>
      </c>
      <c r="O412" s="3">
        <v>735</v>
      </c>
      <c r="P412">
        <v>5</v>
      </c>
      <c r="Q412" s="3">
        <v>3676</v>
      </c>
      <c r="R412" s="1" t="s">
        <v>1951</v>
      </c>
      <c r="S412" s="3">
        <v>509</v>
      </c>
      <c r="T412">
        <v>5</v>
      </c>
      <c r="U412" t="str">
        <f>IF(Ecommerce_Sales[[#This Row],[Delivery_Time_Days]]&gt;7,"Delay",IF(Ecommerce_Sales[[#This Row],[Delivery_Time_Days]] = 0,"No delivery",IF(Ecommerce_Sales[[#This Row],[Delivery_Time_Days]]&lt;=7,"On-time")))</f>
        <v>On-time</v>
      </c>
      <c r="V412" s="7">
        <f>Ecommerce_Sales[[#This Row],[Profit]]/Ecommerce_Sales[[#This Row],[Total_Price]]</f>
        <v>0.30005440696409141</v>
      </c>
      <c r="W412" s="3">
        <v>1103</v>
      </c>
      <c r="X412" s="3"/>
    </row>
    <row r="413" spans="1:24" x14ac:dyDescent="0.25">
      <c r="A413" s="1" t="s">
        <v>3136</v>
      </c>
      <c r="B413" s="1" t="s">
        <v>38</v>
      </c>
      <c r="C413" s="1" t="s">
        <v>39</v>
      </c>
      <c r="D413" s="1" t="s">
        <v>3028</v>
      </c>
      <c r="E413" s="1" t="s">
        <v>1981</v>
      </c>
      <c r="F413" s="2">
        <v>45211</v>
      </c>
      <c r="G413" s="2">
        <v>45348</v>
      </c>
      <c r="H413" s="2" t="str">
        <f>TEXT(Ecommerce_Sales[[#This Row],[Order_Date]],"mmmm")</f>
        <v>February</v>
      </c>
      <c r="I413" s="2" t="str">
        <f>TEXT(Ecommerce_Sales[[#This Row],[Order_Date]],"yyyy")</f>
        <v>2024</v>
      </c>
      <c r="J413" s="2" t="str">
        <f>TEXT(Ecommerce_Sales[[#This Row],[Order_Date]],"mmmm")</f>
        <v>February</v>
      </c>
      <c r="K413" s="1" t="s">
        <v>1986</v>
      </c>
      <c r="L413" s="1" t="s">
        <v>3137</v>
      </c>
      <c r="M413" s="1" t="s">
        <v>2030</v>
      </c>
      <c r="N413" s="1" t="s">
        <v>1978</v>
      </c>
      <c r="O413" s="3">
        <v>304</v>
      </c>
      <c r="P413">
        <v>2</v>
      </c>
      <c r="Q413" s="3">
        <v>607</v>
      </c>
      <c r="R413" s="1" t="s">
        <v>1958</v>
      </c>
      <c r="S413" s="3">
        <v>46</v>
      </c>
      <c r="U413" t="str">
        <f>IF(Ecommerce_Sales[[#This Row],[Delivery_Time_Days]]&gt;7,"Delay",IF(Ecommerce_Sales[[#This Row],[Delivery_Time_Days]] = 0,"No delivery",IF(Ecommerce_Sales[[#This Row],[Delivery_Time_Days]]&lt;=7,"On-time")))</f>
        <v>No delivery</v>
      </c>
      <c r="V413" s="7">
        <f>Ecommerce_Sales[[#This Row],[Profit]]/Ecommerce_Sales[[#This Row],[Total_Price]]</f>
        <v>0.35090609555189456</v>
      </c>
      <c r="W413" s="3">
        <v>213</v>
      </c>
      <c r="X413" s="3"/>
    </row>
    <row r="414" spans="1:24" x14ac:dyDescent="0.25">
      <c r="A414" s="1" t="s">
        <v>3138</v>
      </c>
      <c r="B414" s="1" t="s">
        <v>452</v>
      </c>
      <c r="C414" s="1" t="s">
        <v>453</v>
      </c>
      <c r="D414" s="1" t="s">
        <v>3139</v>
      </c>
      <c r="E414" s="1" t="s">
        <v>1954</v>
      </c>
      <c r="F414" s="2">
        <v>45617</v>
      </c>
      <c r="G414" s="2">
        <v>45209</v>
      </c>
      <c r="H414" s="2" t="str">
        <f>TEXT(Ecommerce_Sales[[#This Row],[Order_Date]],"mmmm")</f>
        <v>October</v>
      </c>
      <c r="I414" s="2" t="str">
        <f>TEXT(Ecommerce_Sales[[#This Row],[Order_Date]],"yyyy")</f>
        <v>2023</v>
      </c>
      <c r="J414" s="2" t="str">
        <f>TEXT(Ecommerce_Sales[[#This Row],[Order_Date]],"mmmm")</f>
        <v>October</v>
      </c>
      <c r="K414" s="1" t="s">
        <v>1947</v>
      </c>
      <c r="L414" s="1" t="s">
        <v>3140</v>
      </c>
      <c r="M414" s="1" t="s">
        <v>2058</v>
      </c>
      <c r="N414" s="1" t="s">
        <v>1950</v>
      </c>
      <c r="O414" s="3">
        <v>135</v>
      </c>
      <c r="P414">
        <v>6</v>
      </c>
      <c r="Q414" s="3">
        <v>811</v>
      </c>
      <c r="R414" s="1" t="s">
        <v>2008</v>
      </c>
      <c r="S414" s="3">
        <v>102</v>
      </c>
      <c r="T414">
        <v>7</v>
      </c>
      <c r="U414" t="str">
        <f>IF(Ecommerce_Sales[[#This Row],[Delivery_Time_Days]]&gt;7,"Delay",IF(Ecommerce_Sales[[#This Row],[Delivery_Time_Days]] = 0,"No delivery",IF(Ecommerce_Sales[[#This Row],[Delivery_Time_Days]]&lt;=7,"On-time")))</f>
        <v>On-time</v>
      </c>
      <c r="V414" s="7">
        <f>Ecommerce_Sales[[#This Row],[Profit]]/Ecommerce_Sales[[#This Row],[Total_Price]]</f>
        <v>0.3995067817509248</v>
      </c>
      <c r="W414" s="3">
        <v>324</v>
      </c>
      <c r="X414" s="3"/>
    </row>
    <row r="415" spans="1:24" x14ac:dyDescent="0.25">
      <c r="A415" s="1" t="s">
        <v>3141</v>
      </c>
      <c r="B415" s="1" t="s">
        <v>1075</v>
      </c>
      <c r="C415" s="1" t="s">
        <v>1076</v>
      </c>
      <c r="D415" s="1" t="s">
        <v>3142</v>
      </c>
      <c r="E415" s="1" t="s">
        <v>1996</v>
      </c>
      <c r="F415" s="2">
        <v>45365</v>
      </c>
      <c r="G415" s="2">
        <v>45519</v>
      </c>
      <c r="H415" s="2" t="str">
        <f>TEXT(Ecommerce_Sales[[#This Row],[Order_Date]],"mmmm")</f>
        <v>August</v>
      </c>
      <c r="I415" s="2" t="str">
        <f>TEXT(Ecommerce_Sales[[#This Row],[Order_Date]],"yyyy")</f>
        <v>2024</v>
      </c>
      <c r="J415" s="2" t="str">
        <f>TEXT(Ecommerce_Sales[[#This Row],[Order_Date]],"mmmm")</f>
        <v>August</v>
      </c>
      <c r="K415" s="1" t="s">
        <v>1992</v>
      </c>
      <c r="L415" s="1" t="s">
        <v>3143</v>
      </c>
      <c r="M415" s="1" t="s">
        <v>1998</v>
      </c>
      <c r="N415" s="1" t="s">
        <v>1973</v>
      </c>
      <c r="O415" s="3">
        <v>413</v>
      </c>
      <c r="P415">
        <v>1</v>
      </c>
      <c r="Q415" s="3">
        <v>413</v>
      </c>
      <c r="R415" s="1" t="s">
        <v>2008</v>
      </c>
      <c r="S415" s="3">
        <v>47</v>
      </c>
      <c r="U415" t="str">
        <f>IF(Ecommerce_Sales[[#This Row],[Delivery_Time_Days]]&gt;7,"Delay",IF(Ecommerce_Sales[[#This Row],[Delivery_Time_Days]] = 0,"No delivery",IF(Ecommerce_Sales[[#This Row],[Delivery_Time_Days]]&lt;=7,"On-time")))</f>
        <v>No delivery</v>
      </c>
      <c r="V415" s="7">
        <f>Ecommerce_Sales[[#This Row],[Profit]]/Ecommerce_Sales[[#This Row],[Total_Price]]</f>
        <v>0.30024213075060535</v>
      </c>
      <c r="W415" s="3">
        <v>124</v>
      </c>
      <c r="X415" s="3"/>
    </row>
    <row r="416" spans="1:24" x14ac:dyDescent="0.25">
      <c r="A416" s="1" t="s">
        <v>3144</v>
      </c>
      <c r="B416" s="1" t="s">
        <v>1234</v>
      </c>
      <c r="C416" s="1" t="s">
        <v>1235</v>
      </c>
      <c r="D416" s="1" t="s">
        <v>3145</v>
      </c>
      <c r="E416" s="1" t="s">
        <v>1996</v>
      </c>
      <c r="F416" s="2">
        <v>45180</v>
      </c>
      <c r="G416" s="2">
        <v>45473</v>
      </c>
      <c r="H416" s="2" t="str">
        <f>TEXT(Ecommerce_Sales[[#This Row],[Order_Date]],"mmmm")</f>
        <v>June</v>
      </c>
      <c r="I416" s="2" t="str">
        <f>TEXT(Ecommerce_Sales[[#This Row],[Order_Date]],"yyyy")</f>
        <v>2024</v>
      </c>
      <c r="J416" s="2" t="str">
        <f>TEXT(Ecommerce_Sales[[#This Row],[Order_Date]],"mmmm")</f>
        <v>June</v>
      </c>
      <c r="K416" s="1" t="s">
        <v>1947</v>
      </c>
      <c r="L416" s="1" t="s">
        <v>3146</v>
      </c>
      <c r="M416" s="1" t="s">
        <v>1998</v>
      </c>
      <c r="N416" s="1" t="s">
        <v>1973</v>
      </c>
      <c r="O416" s="3">
        <v>1063</v>
      </c>
      <c r="P416">
        <v>2</v>
      </c>
      <c r="Q416" s="3">
        <v>2127</v>
      </c>
      <c r="R416" s="1" t="s">
        <v>1951</v>
      </c>
      <c r="S416" s="3">
        <v>177</v>
      </c>
      <c r="T416">
        <v>10</v>
      </c>
      <c r="U416" t="str">
        <f>IF(Ecommerce_Sales[[#This Row],[Delivery_Time_Days]]&gt;7,"Delay",IF(Ecommerce_Sales[[#This Row],[Delivery_Time_Days]] = 0,"No delivery",IF(Ecommerce_Sales[[#This Row],[Delivery_Time_Days]]&lt;=7,"On-time")))</f>
        <v>Delay</v>
      </c>
      <c r="V416" s="7">
        <f>Ecommerce_Sales[[#This Row],[Profit]]/Ecommerce_Sales[[#This Row],[Total_Price]]</f>
        <v>0.29995298542548188</v>
      </c>
      <c r="W416" s="3">
        <v>638</v>
      </c>
      <c r="X416" s="3"/>
    </row>
    <row r="417" spans="1:24" x14ac:dyDescent="0.25">
      <c r="A417" s="1" t="s">
        <v>3147</v>
      </c>
      <c r="B417" s="1" t="s">
        <v>464</v>
      </c>
      <c r="C417" s="1" t="s">
        <v>814</v>
      </c>
      <c r="D417" s="1" t="s">
        <v>2439</v>
      </c>
      <c r="E417" s="1" t="s">
        <v>1961</v>
      </c>
      <c r="F417" s="2">
        <v>45549</v>
      </c>
      <c r="G417" s="2">
        <v>45522</v>
      </c>
      <c r="H417" s="2" t="str">
        <f>TEXT(Ecommerce_Sales[[#This Row],[Order_Date]],"mmmm")</f>
        <v>August</v>
      </c>
      <c r="I417" s="2" t="str">
        <f>TEXT(Ecommerce_Sales[[#This Row],[Order_Date]],"yyyy")</f>
        <v>2024</v>
      </c>
      <c r="J417" s="2" t="str">
        <f>TEXT(Ecommerce_Sales[[#This Row],[Order_Date]],"mmmm")</f>
        <v>August</v>
      </c>
      <c r="K417" s="1" t="s">
        <v>1947</v>
      </c>
      <c r="L417" s="1" t="s">
        <v>3148</v>
      </c>
      <c r="M417" s="1" t="s">
        <v>2030</v>
      </c>
      <c r="N417" s="1" t="s">
        <v>1978</v>
      </c>
      <c r="O417" s="3">
        <v>711</v>
      </c>
      <c r="P417">
        <v>1</v>
      </c>
      <c r="Q417" s="3">
        <v>711</v>
      </c>
      <c r="R417" s="1" t="s">
        <v>1958</v>
      </c>
      <c r="S417" s="3">
        <v>88</v>
      </c>
      <c r="T417">
        <v>7</v>
      </c>
      <c r="U417" t="str">
        <f>IF(Ecommerce_Sales[[#This Row],[Delivery_Time_Days]]&gt;7,"Delay",IF(Ecommerce_Sales[[#This Row],[Delivery_Time_Days]] = 0,"No delivery",IF(Ecommerce_Sales[[#This Row],[Delivery_Time_Days]]&lt;=7,"On-time")))</f>
        <v>On-time</v>
      </c>
      <c r="V417" s="7">
        <f>Ecommerce_Sales[[#This Row],[Profit]]/Ecommerce_Sales[[#This Row],[Total_Price]]</f>
        <v>0.35021097046413502</v>
      </c>
      <c r="W417" s="3">
        <v>249</v>
      </c>
      <c r="X417" s="3"/>
    </row>
    <row r="418" spans="1:24" x14ac:dyDescent="0.25">
      <c r="A418" s="1" t="s">
        <v>3149</v>
      </c>
      <c r="B418" s="1" t="s">
        <v>772</v>
      </c>
      <c r="C418" s="1" t="s">
        <v>773</v>
      </c>
      <c r="D418" s="1" t="s">
        <v>3150</v>
      </c>
      <c r="E418" s="1" t="s">
        <v>1961</v>
      </c>
      <c r="F418" s="2">
        <v>44966</v>
      </c>
      <c r="G418" s="2">
        <v>45588</v>
      </c>
      <c r="H418" s="2" t="str">
        <f>TEXT(Ecommerce_Sales[[#This Row],[Order_Date]],"mmmm")</f>
        <v>October</v>
      </c>
      <c r="I418" s="2" t="str">
        <f>TEXT(Ecommerce_Sales[[#This Row],[Order_Date]],"yyyy")</f>
        <v>2024</v>
      </c>
      <c r="J418" s="2" t="str">
        <f>TEXT(Ecommerce_Sales[[#This Row],[Order_Date]],"mmmm")</f>
        <v>October</v>
      </c>
      <c r="K418" s="1" t="s">
        <v>1947</v>
      </c>
      <c r="L418" s="1" t="s">
        <v>3151</v>
      </c>
      <c r="M418" s="1" t="s">
        <v>1983</v>
      </c>
      <c r="N418" s="1" t="s">
        <v>1950</v>
      </c>
      <c r="O418" s="3">
        <v>275</v>
      </c>
      <c r="P418">
        <v>3</v>
      </c>
      <c r="Q418" s="3">
        <v>826</v>
      </c>
      <c r="R418" s="1" t="s">
        <v>2008</v>
      </c>
      <c r="S418" s="3">
        <v>59</v>
      </c>
      <c r="T418">
        <v>2</v>
      </c>
      <c r="U418" t="str">
        <f>IF(Ecommerce_Sales[[#This Row],[Delivery_Time_Days]]&gt;7,"Delay",IF(Ecommerce_Sales[[#This Row],[Delivery_Time_Days]] = 0,"No delivery",IF(Ecommerce_Sales[[#This Row],[Delivery_Time_Days]]&lt;=7,"On-time")))</f>
        <v>On-time</v>
      </c>
      <c r="V418" s="7">
        <f>Ecommerce_Sales[[#This Row],[Profit]]/Ecommerce_Sales[[#This Row],[Total_Price]]</f>
        <v>0.39951573849878935</v>
      </c>
      <c r="W418" s="3">
        <v>330</v>
      </c>
      <c r="X418" s="3"/>
    </row>
    <row r="419" spans="1:24" x14ac:dyDescent="0.25">
      <c r="A419" s="1" t="s">
        <v>3152</v>
      </c>
      <c r="B419" s="1" t="s">
        <v>1526</v>
      </c>
      <c r="C419" s="1" t="s">
        <v>1527</v>
      </c>
      <c r="D419" s="1" t="s">
        <v>3153</v>
      </c>
      <c r="E419" s="1" t="s">
        <v>1946</v>
      </c>
      <c r="F419" s="2">
        <v>45161</v>
      </c>
      <c r="G419" s="2">
        <v>45515</v>
      </c>
      <c r="H419" s="2" t="str">
        <f>TEXT(Ecommerce_Sales[[#This Row],[Order_Date]],"mmmm")</f>
        <v>August</v>
      </c>
      <c r="I419" s="2" t="str">
        <f>TEXT(Ecommerce_Sales[[#This Row],[Order_Date]],"yyyy")</f>
        <v>2024</v>
      </c>
      <c r="J419" s="2" t="str">
        <f>TEXT(Ecommerce_Sales[[#This Row],[Order_Date]],"mmmm")</f>
        <v>August</v>
      </c>
      <c r="K419" s="1" t="s">
        <v>1947</v>
      </c>
      <c r="L419" s="1" t="s">
        <v>3154</v>
      </c>
      <c r="M419" s="1" t="s">
        <v>2007</v>
      </c>
      <c r="N419" s="1" t="s">
        <v>1973</v>
      </c>
      <c r="O419" s="3">
        <v>527</v>
      </c>
      <c r="P419">
        <v>6</v>
      </c>
      <c r="Q419" s="3">
        <v>3162</v>
      </c>
      <c r="R419" s="1" t="s">
        <v>2008</v>
      </c>
      <c r="S419" s="3">
        <v>290</v>
      </c>
      <c r="T419">
        <v>3</v>
      </c>
      <c r="U419" t="str">
        <f>IF(Ecommerce_Sales[[#This Row],[Delivery_Time_Days]]&gt;7,"Delay",IF(Ecommerce_Sales[[#This Row],[Delivery_Time_Days]] = 0,"No delivery",IF(Ecommerce_Sales[[#This Row],[Delivery_Time_Days]]&lt;=7,"On-time")))</f>
        <v>On-time</v>
      </c>
      <c r="V419" s="7">
        <f>Ecommerce_Sales[[#This Row],[Profit]]/Ecommerce_Sales[[#This Row],[Total_Price]]</f>
        <v>0.30012650221378873</v>
      </c>
      <c r="W419" s="3">
        <v>949</v>
      </c>
      <c r="X419" s="3"/>
    </row>
    <row r="420" spans="1:24" x14ac:dyDescent="0.25">
      <c r="A420" s="1" t="s">
        <v>3155</v>
      </c>
      <c r="B420" s="1" t="s">
        <v>1187</v>
      </c>
      <c r="C420" s="1" t="s">
        <v>1188</v>
      </c>
      <c r="D420" s="1" t="s">
        <v>2282</v>
      </c>
      <c r="E420" s="1" t="s">
        <v>1946</v>
      </c>
      <c r="F420" s="2">
        <v>45431</v>
      </c>
      <c r="G420" s="2">
        <v>45181</v>
      </c>
      <c r="H420" s="2" t="str">
        <f>TEXT(Ecommerce_Sales[[#This Row],[Order_Date]],"mmmm")</f>
        <v>September</v>
      </c>
      <c r="I420" s="2" t="str">
        <f>TEXT(Ecommerce_Sales[[#This Row],[Order_Date]],"yyyy")</f>
        <v>2023</v>
      </c>
      <c r="J420" s="2" t="str">
        <f>TEXT(Ecommerce_Sales[[#This Row],[Order_Date]],"mmmm")</f>
        <v>September</v>
      </c>
      <c r="K420" s="1" t="s">
        <v>1947</v>
      </c>
      <c r="L420" s="1" t="s">
        <v>3156</v>
      </c>
      <c r="M420" s="1" t="s">
        <v>2007</v>
      </c>
      <c r="N420" s="1" t="s">
        <v>1973</v>
      </c>
      <c r="O420" s="3">
        <v>375</v>
      </c>
      <c r="P420">
        <v>3</v>
      </c>
      <c r="Q420" s="3">
        <v>1124</v>
      </c>
      <c r="R420" s="1" t="s">
        <v>1958</v>
      </c>
      <c r="S420" s="3">
        <v>58</v>
      </c>
      <c r="T420">
        <v>8</v>
      </c>
      <c r="U420" t="str">
        <f>IF(Ecommerce_Sales[[#This Row],[Delivery_Time_Days]]&gt;7,"Delay",IF(Ecommerce_Sales[[#This Row],[Delivery_Time_Days]] = 0,"No delivery",IF(Ecommerce_Sales[[#This Row],[Delivery_Time_Days]]&lt;=7,"On-time")))</f>
        <v>Delay</v>
      </c>
      <c r="V420" s="7">
        <f>Ecommerce_Sales[[#This Row],[Profit]]/Ecommerce_Sales[[#This Row],[Total_Price]]</f>
        <v>0.29982206405693951</v>
      </c>
      <c r="W420" s="3">
        <v>337</v>
      </c>
      <c r="X420" s="3"/>
    </row>
    <row r="421" spans="1:24" x14ac:dyDescent="0.25">
      <c r="A421" s="1" t="s">
        <v>3157</v>
      </c>
      <c r="B421" s="1" t="s">
        <v>1920</v>
      </c>
      <c r="C421" s="1" t="s">
        <v>1921</v>
      </c>
      <c r="D421" s="1" t="s">
        <v>3158</v>
      </c>
      <c r="E421" s="1" t="s">
        <v>1981</v>
      </c>
      <c r="F421" s="2">
        <v>45206</v>
      </c>
      <c r="G421" s="2">
        <v>45380</v>
      </c>
      <c r="H421" s="2" t="str">
        <f>TEXT(Ecommerce_Sales[[#This Row],[Order_Date]],"mmmm")</f>
        <v>March</v>
      </c>
      <c r="I421" s="2" t="str">
        <f>TEXT(Ecommerce_Sales[[#This Row],[Order_Date]],"yyyy")</f>
        <v>2024</v>
      </c>
      <c r="J421" s="2" t="str">
        <f>TEXT(Ecommerce_Sales[[#This Row],[Order_Date]],"mmmm")</f>
        <v>March</v>
      </c>
      <c r="K421" s="1" t="s">
        <v>1947</v>
      </c>
      <c r="L421" s="1" t="s">
        <v>3159</v>
      </c>
      <c r="M421" s="1" t="s">
        <v>2007</v>
      </c>
      <c r="N421" s="1" t="s">
        <v>1973</v>
      </c>
      <c r="O421" s="3">
        <v>869</v>
      </c>
      <c r="P421">
        <v>1</v>
      </c>
      <c r="Q421" s="3">
        <v>869</v>
      </c>
      <c r="R421" s="1" t="s">
        <v>1958</v>
      </c>
      <c r="S421" s="3">
        <v>110</v>
      </c>
      <c r="T421">
        <v>2</v>
      </c>
      <c r="U421" t="str">
        <f>IF(Ecommerce_Sales[[#This Row],[Delivery_Time_Days]]&gt;7,"Delay",IF(Ecommerce_Sales[[#This Row],[Delivery_Time_Days]] = 0,"No delivery",IF(Ecommerce_Sales[[#This Row],[Delivery_Time_Days]]&lt;=7,"On-time")))</f>
        <v>On-time</v>
      </c>
      <c r="V421" s="7">
        <f>Ecommerce_Sales[[#This Row],[Profit]]/Ecommerce_Sales[[#This Row],[Total_Price]]</f>
        <v>0.30034522439585731</v>
      </c>
      <c r="W421" s="3">
        <v>261</v>
      </c>
      <c r="X421" s="3"/>
    </row>
    <row r="422" spans="1:24" x14ac:dyDescent="0.25">
      <c r="A422" s="1" t="s">
        <v>3160</v>
      </c>
      <c r="B422" s="1" t="s">
        <v>858</v>
      </c>
      <c r="C422" s="1" t="s">
        <v>859</v>
      </c>
      <c r="D422" s="1" t="s">
        <v>3161</v>
      </c>
      <c r="E422" s="1" t="s">
        <v>1981</v>
      </c>
      <c r="F422" s="2">
        <v>45417</v>
      </c>
      <c r="G422" s="2">
        <v>45532</v>
      </c>
      <c r="H422" s="2" t="str">
        <f>TEXT(Ecommerce_Sales[[#This Row],[Order_Date]],"mmmm")</f>
        <v>August</v>
      </c>
      <c r="I422" s="2" t="str">
        <f>TEXT(Ecommerce_Sales[[#This Row],[Order_Date]],"yyyy")</f>
        <v>2024</v>
      </c>
      <c r="J422" s="2" t="str">
        <f>TEXT(Ecommerce_Sales[[#This Row],[Order_Date]],"mmmm")</f>
        <v>August</v>
      </c>
      <c r="K422" s="1" t="s">
        <v>1986</v>
      </c>
      <c r="L422" s="1" t="s">
        <v>3162</v>
      </c>
      <c r="M422" s="1" t="s">
        <v>2079</v>
      </c>
      <c r="N422" s="1" t="s">
        <v>1973</v>
      </c>
      <c r="O422" s="3">
        <v>109</v>
      </c>
      <c r="P422">
        <v>3</v>
      </c>
      <c r="Q422" s="3">
        <v>327</v>
      </c>
      <c r="R422" s="1" t="s">
        <v>1958</v>
      </c>
      <c r="S422" s="3">
        <v>48</v>
      </c>
      <c r="U422" t="str">
        <f>IF(Ecommerce_Sales[[#This Row],[Delivery_Time_Days]]&gt;7,"Delay",IF(Ecommerce_Sales[[#This Row],[Delivery_Time_Days]] = 0,"No delivery",IF(Ecommerce_Sales[[#This Row],[Delivery_Time_Days]]&lt;=7,"On-time")))</f>
        <v>No delivery</v>
      </c>
      <c r="V422" s="7">
        <f>Ecommerce_Sales[[#This Row],[Profit]]/Ecommerce_Sales[[#This Row],[Total_Price]]</f>
        <v>0.29969418960244648</v>
      </c>
      <c r="W422" s="3">
        <v>98</v>
      </c>
      <c r="X422" s="3"/>
    </row>
    <row r="423" spans="1:24" x14ac:dyDescent="0.25">
      <c r="A423" s="1" t="s">
        <v>3163</v>
      </c>
      <c r="B423" s="1" t="s">
        <v>834</v>
      </c>
      <c r="C423" s="1" t="s">
        <v>835</v>
      </c>
      <c r="D423" s="1" t="s">
        <v>3164</v>
      </c>
      <c r="E423" s="1" t="s">
        <v>2005</v>
      </c>
      <c r="F423" s="2">
        <v>45209</v>
      </c>
      <c r="G423" s="2">
        <v>45361</v>
      </c>
      <c r="H423" s="2" t="str">
        <f>TEXT(Ecommerce_Sales[[#This Row],[Order_Date]],"mmmm")</f>
        <v>March</v>
      </c>
      <c r="I423" s="2" t="str">
        <f>TEXT(Ecommerce_Sales[[#This Row],[Order_Date]],"yyyy")</f>
        <v>2024</v>
      </c>
      <c r="J423" s="2" t="str">
        <f>TEXT(Ecommerce_Sales[[#This Row],[Order_Date]],"mmmm")</f>
        <v>March</v>
      </c>
      <c r="K423" s="1" t="s">
        <v>1947</v>
      </c>
      <c r="L423" s="1" t="s">
        <v>3165</v>
      </c>
      <c r="M423" s="1" t="s">
        <v>1988</v>
      </c>
      <c r="N423" s="1" t="s">
        <v>1989</v>
      </c>
      <c r="O423" s="3">
        <v>632</v>
      </c>
      <c r="P423">
        <v>3</v>
      </c>
      <c r="Q423" s="3">
        <v>1896</v>
      </c>
      <c r="R423" s="1" t="s">
        <v>1958</v>
      </c>
      <c r="S423" s="3">
        <v>168</v>
      </c>
      <c r="T423">
        <v>6</v>
      </c>
      <c r="U423" t="str">
        <f>IF(Ecommerce_Sales[[#This Row],[Delivery_Time_Days]]&gt;7,"Delay",IF(Ecommerce_Sales[[#This Row],[Delivery_Time_Days]] = 0,"No delivery",IF(Ecommerce_Sales[[#This Row],[Delivery_Time_Days]]&lt;=7,"On-time")))</f>
        <v>On-time</v>
      </c>
      <c r="V423" s="7">
        <f>Ecommerce_Sales[[#This Row],[Profit]]/Ecommerce_Sales[[#This Row],[Total_Price]]</f>
        <v>0.25</v>
      </c>
      <c r="W423" s="3">
        <v>474</v>
      </c>
      <c r="X423" s="3"/>
    </row>
    <row r="424" spans="1:24" x14ac:dyDescent="0.25">
      <c r="A424" s="1" t="s">
        <v>3166</v>
      </c>
      <c r="B424" s="1" t="s">
        <v>1009</v>
      </c>
      <c r="C424" s="1" t="s">
        <v>1010</v>
      </c>
      <c r="D424" s="1" t="s">
        <v>2045</v>
      </c>
      <c r="E424" s="1" t="s">
        <v>1946</v>
      </c>
      <c r="F424" s="2">
        <v>45324</v>
      </c>
      <c r="G424" s="2">
        <v>45113</v>
      </c>
      <c r="H424" s="2" t="str">
        <f>TEXT(Ecommerce_Sales[[#This Row],[Order_Date]],"mmmm")</f>
        <v>July</v>
      </c>
      <c r="I424" s="2" t="str">
        <f>TEXT(Ecommerce_Sales[[#This Row],[Order_Date]],"yyyy")</f>
        <v>2023</v>
      </c>
      <c r="J424" s="2" t="str">
        <f>TEXT(Ecommerce_Sales[[#This Row],[Order_Date]],"mmmm")</f>
        <v>July</v>
      </c>
      <c r="K424" s="1" t="s">
        <v>1947</v>
      </c>
      <c r="L424" s="1" t="s">
        <v>3167</v>
      </c>
      <c r="M424" s="1" t="s">
        <v>2030</v>
      </c>
      <c r="N424" s="1" t="s">
        <v>1978</v>
      </c>
      <c r="O424" s="3">
        <v>71</v>
      </c>
      <c r="P424">
        <v>5</v>
      </c>
      <c r="Q424" s="3">
        <v>357</v>
      </c>
      <c r="R424" s="1" t="s">
        <v>2012</v>
      </c>
      <c r="S424" s="3">
        <v>36</v>
      </c>
      <c r="T424">
        <v>10</v>
      </c>
      <c r="U424" t="str">
        <f>IF(Ecommerce_Sales[[#This Row],[Delivery_Time_Days]]&gt;7,"Delay",IF(Ecommerce_Sales[[#This Row],[Delivery_Time_Days]] = 0,"No delivery",IF(Ecommerce_Sales[[#This Row],[Delivery_Time_Days]]&lt;=7,"On-time")))</f>
        <v>Delay</v>
      </c>
      <c r="V424" s="7">
        <f>Ecommerce_Sales[[#This Row],[Profit]]/Ecommerce_Sales[[#This Row],[Total_Price]]</f>
        <v>0.35014005602240894</v>
      </c>
      <c r="W424" s="3">
        <v>125</v>
      </c>
      <c r="X424" s="3"/>
    </row>
    <row r="425" spans="1:24" x14ac:dyDescent="0.25">
      <c r="A425" s="1" t="s">
        <v>3168</v>
      </c>
      <c r="B425" s="1" t="s">
        <v>1306</v>
      </c>
      <c r="C425" s="1" t="s">
        <v>1307</v>
      </c>
      <c r="D425" s="1" t="s">
        <v>3169</v>
      </c>
      <c r="E425" s="1" t="s">
        <v>1946</v>
      </c>
      <c r="F425" s="2">
        <v>44993</v>
      </c>
      <c r="G425" s="2">
        <v>45487</v>
      </c>
      <c r="H425" s="2" t="str">
        <f>TEXT(Ecommerce_Sales[[#This Row],[Order_Date]],"mmmm")</f>
        <v>July</v>
      </c>
      <c r="I425" s="2" t="str">
        <f>TEXT(Ecommerce_Sales[[#This Row],[Order_Date]],"yyyy")</f>
        <v>2024</v>
      </c>
      <c r="J425" s="2" t="str">
        <f>TEXT(Ecommerce_Sales[[#This Row],[Order_Date]],"mmmm")</f>
        <v>July</v>
      </c>
      <c r="K425" s="1" t="s">
        <v>1947</v>
      </c>
      <c r="L425" s="1" t="s">
        <v>3170</v>
      </c>
      <c r="M425" s="1" t="s">
        <v>2247</v>
      </c>
      <c r="N425" s="1" t="s">
        <v>1957</v>
      </c>
      <c r="O425" s="3">
        <v>1082</v>
      </c>
      <c r="P425">
        <v>1</v>
      </c>
      <c r="Q425" s="3">
        <v>1082</v>
      </c>
      <c r="R425" s="1" t="s">
        <v>1958</v>
      </c>
      <c r="S425" s="3">
        <v>152</v>
      </c>
      <c r="T425">
        <v>9</v>
      </c>
      <c r="U425" t="str">
        <f>IF(Ecommerce_Sales[[#This Row],[Delivery_Time_Days]]&gt;7,"Delay",IF(Ecommerce_Sales[[#This Row],[Delivery_Time_Days]] = 0,"No delivery",IF(Ecommerce_Sales[[#This Row],[Delivery_Time_Days]]&lt;=7,"On-time")))</f>
        <v>Delay</v>
      </c>
      <c r="V425" s="7">
        <f>Ecommerce_Sales[[#This Row],[Profit]]/Ecommerce_Sales[[#This Row],[Total_Price]]</f>
        <v>0.14972273567467653</v>
      </c>
      <c r="W425" s="3">
        <v>162</v>
      </c>
      <c r="X425" s="3"/>
    </row>
    <row r="426" spans="1:24" x14ac:dyDescent="0.25">
      <c r="A426" s="1" t="s">
        <v>3171</v>
      </c>
      <c r="B426" s="1" t="s">
        <v>978</v>
      </c>
      <c r="C426" s="1" t="s">
        <v>979</v>
      </c>
      <c r="D426" s="1" t="s">
        <v>2678</v>
      </c>
      <c r="E426" s="1" t="s">
        <v>1961</v>
      </c>
      <c r="F426" s="2">
        <v>45601</v>
      </c>
      <c r="G426" s="2">
        <v>45400</v>
      </c>
      <c r="H426" s="2" t="str">
        <f>TEXT(Ecommerce_Sales[[#This Row],[Order_Date]],"mmmm")</f>
        <v>April</v>
      </c>
      <c r="I426" s="2" t="str">
        <f>TEXT(Ecommerce_Sales[[#This Row],[Order_Date]],"yyyy")</f>
        <v>2024</v>
      </c>
      <c r="J426" s="2" t="str">
        <f>TEXT(Ecommerce_Sales[[#This Row],[Order_Date]],"mmmm")</f>
        <v>April</v>
      </c>
      <c r="K426" s="1" t="s">
        <v>1947</v>
      </c>
      <c r="L426" s="1" t="s">
        <v>3172</v>
      </c>
      <c r="M426" s="1" t="s">
        <v>1988</v>
      </c>
      <c r="N426" s="1" t="s">
        <v>1989</v>
      </c>
      <c r="O426" s="3">
        <v>222</v>
      </c>
      <c r="P426">
        <v>5</v>
      </c>
      <c r="Q426" s="3">
        <v>1110</v>
      </c>
      <c r="R426" s="1" t="s">
        <v>1951</v>
      </c>
      <c r="S426" s="3">
        <v>59</v>
      </c>
      <c r="T426">
        <v>2</v>
      </c>
      <c r="U426" t="str">
        <f>IF(Ecommerce_Sales[[#This Row],[Delivery_Time_Days]]&gt;7,"Delay",IF(Ecommerce_Sales[[#This Row],[Delivery_Time_Days]] = 0,"No delivery",IF(Ecommerce_Sales[[#This Row],[Delivery_Time_Days]]&lt;=7,"On-time")))</f>
        <v>On-time</v>
      </c>
      <c r="V426" s="7">
        <f>Ecommerce_Sales[[#This Row],[Profit]]/Ecommerce_Sales[[#This Row],[Total_Price]]</f>
        <v>0.24954954954954955</v>
      </c>
      <c r="W426" s="3">
        <v>277</v>
      </c>
      <c r="X426" s="3"/>
    </row>
    <row r="427" spans="1:24" x14ac:dyDescent="0.25">
      <c r="A427" s="1" t="s">
        <v>3173</v>
      </c>
      <c r="B427" s="1" t="s">
        <v>1369</v>
      </c>
      <c r="C427" s="1" t="s">
        <v>1370</v>
      </c>
      <c r="D427" s="1" t="s">
        <v>3174</v>
      </c>
      <c r="E427" s="1" t="s">
        <v>1961</v>
      </c>
      <c r="F427" s="2">
        <v>45364</v>
      </c>
      <c r="G427" s="2">
        <v>44966</v>
      </c>
      <c r="H427" s="2" t="str">
        <f>TEXT(Ecommerce_Sales[[#This Row],[Order_Date]],"mmmm")</f>
        <v>February</v>
      </c>
      <c r="I427" s="2" t="str">
        <f>TEXT(Ecommerce_Sales[[#This Row],[Order_Date]],"yyyy")</f>
        <v>2023</v>
      </c>
      <c r="J427" s="2" t="str">
        <f>TEXT(Ecommerce_Sales[[#This Row],[Order_Date]],"mmmm")</f>
        <v>February</v>
      </c>
      <c r="K427" s="1" t="s">
        <v>1947</v>
      </c>
      <c r="L427" s="1" t="s">
        <v>3175</v>
      </c>
      <c r="M427" s="1" t="s">
        <v>1956</v>
      </c>
      <c r="N427" s="1" t="s">
        <v>1957</v>
      </c>
      <c r="O427" s="3">
        <v>118</v>
      </c>
      <c r="P427">
        <v>4</v>
      </c>
      <c r="Q427" s="3">
        <v>471</v>
      </c>
      <c r="R427" s="1" t="s">
        <v>1951</v>
      </c>
      <c r="S427" s="3">
        <v>52</v>
      </c>
      <c r="T427">
        <v>9</v>
      </c>
      <c r="U427" t="str">
        <f>IF(Ecommerce_Sales[[#This Row],[Delivery_Time_Days]]&gt;7,"Delay",IF(Ecommerce_Sales[[#This Row],[Delivery_Time_Days]] = 0,"No delivery",IF(Ecommerce_Sales[[#This Row],[Delivery_Time_Days]]&lt;=7,"On-time")))</f>
        <v>Delay</v>
      </c>
      <c r="V427" s="7">
        <f>Ecommerce_Sales[[#This Row],[Profit]]/Ecommerce_Sales[[#This Row],[Total_Price]]</f>
        <v>0.15074309978768577</v>
      </c>
      <c r="W427" s="3">
        <v>71</v>
      </c>
      <c r="X427" s="3"/>
    </row>
    <row r="428" spans="1:24" x14ac:dyDescent="0.25">
      <c r="A428" s="1" t="s">
        <v>3176</v>
      </c>
      <c r="B428" s="1" t="s">
        <v>478</v>
      </c>
      <c r="C428" s="1" t="s">
        <v>479</v>
      </c>
      <c r="D428" s="1" t="s">
        <v>2794</v>
      </c>
      <c r="E428" s="1" t="s">
        <v>1946</v>
      </c>
      <c r="F428" s="2">
        <v>45264</v>
      </c>
      <c r="G428" s="2">
        <v>45028</v>
      </c>
      <c r="H428" s="2" t="str">
        <f>TEXT(Ecommerce_Sales[[#This Row],[Order_Date]],"mmmm")</f>
        <v>April</v>
      </c>
      <c r="I428" s="2" t="str">
        <f>TEXT(Ecommerce_Sales[[#This Row],[Order_Date]],"yyyy")</f>
        <v>2023</v>
      </c>
      <c r="J428" s="2" t="str">
        <f>TEXT(Ecommerce_Sales[[#This Row],[Order_Date]],"mmmm")</f>
        <v>April</v>
      </c>
      <c r="K428" s="1" t="s">
        <v>1947</v>
      </c>
      <c r="L428" s="1" t="s">
        <v>2110</v>
      </c>
      <c r="M428" s="1" t="s">
        <v>2002</v>
      </c>
      <c r="N428" s="1" t="s">
        <v>1989</v>
      </c>
      <c r="O428" s="3">
        <v>112</v>
      </c>
      <c r="P428">
        <v>4</v>
      </c>
      <c r="Q428" s="3">
        <v>447</v>
      </c>
      <c r="R428" s="1" t="s">
        <v>1951</v>
      </c>
      <c r="S428" s="3">
        <v>34</v>
      </c>
      <c r="T428">
        <v>4</v>
      </c>
      <c r="U428" t="str">
        <f>IF(Ecommerce_Sales[[#This Row],[Delivery_Time_Days]]&gt;7,"Delay",IF(Ecommerce_Sales[[#This Row],[Delivery_Time_Days]] = 0,"No delivery",IF(Ecommerce_Sales[[#This Row],[Delivery_Time_Days]]&lt;=7,"On-time")))</f>
        <v>On-time</v>
      </c>
      <c r="V428" s="7">
        <f>Ecommerce_Sales[[#This Row],[Profit]]/Ecommerce_Sales[[#This Row],[Total_Price]]</f>
        <v>0.2505592841163311</v>
      </c>
      <c r="W428" s="3">
        <v>112</v>
      </c>
      <c r="X428" s="3"/>
    </row>
    <row r="429" spans="1:24" x14ac:dyDescent="0.25">
      <c r="A429" s="1" t="s">
        <v>3177</v>
      </c>
      <c r="B429" s="1" t="s">
        <v>1175</v>
      </c>
      <c r="C429" s="1" t="s">
        <v>1176</v>
      </c>
      <c r="D429" s="1" t="s">
        <v>2382</v>
      </c>
      <c r="E429" s="1" t="s">
        <v>1966</v>
      </c>
      <c r="F429" s="2">
        <v>45465</v>
      </c>
      <c r="G429" s="2">
        <v>45038</v>
      </c>
      <c r="H429" s="2" t="str">
        <f>TEXT(Ecommerce_Sales[[#This Row],[Order_Date]],"mmmm")</f>
        <v>April</v>
      </c>
      <c r="I429" s="2" t="str">
        <f>TEXT(Ecommerce_Sales[[#This Row],[Order_Date]],"yyyy")</f>
        <v>2023</v>
      </c>
      <c r="J429" s="2" t="str">
        <f>TEXT(Ecommerce_Sales[[#This Row],[Order_Date]],"mmmm")</f>
        <v>April</v>
      </c>
      <c r="K429" s="1" t="s">
        <v>1992</v>
      </c>
      <c r="L429" s="1" t="s">
        <v>3178</v>
      </c>
      <c r="M429" s="1" t="s">
        <v>2030</v>
      </c>
      <c r="N429" s="1" t="s">
        <v>1978</v>
      </c>
      <c r="O429" s="3">
        <v>867</v>
      </c>
      <c r="P429">
        <v>2</v>
      </c>
      <c r="Q429" s="3">
        <v>1733</v>
      </c>
      <c r="R429" s="1" t="s">
        <v>1951</v>
      </c>
      <c r="S429" s="3">
        <v>233</v>
      </c>
      <c r="U429" t="str">
        <f>IF(Ecommerce_Sales[[#This Row],[Delivery_Time_Days]]&gt;7,"Delay",IF(Ecommerce_Sales[[#This Row],[Delivery_Time_Days]] = 0,"No delivery",IF(Ecommerce_Sales[[#This Row],[Delivery_Time_Days]]&lt;=7,"On-time")))</f>
        <v>No delivery</v>
      </c>
      <c r="V429" s="7">
        <f>Ecommerce_Sales[[#This Row],[Profit]]/Ecommerce_Sales[[#This Row],[Total_Price]]</f>
        <v>0.35025966532025388</v>
      </c>
      <c r="W429" s="3">
        <v>607</v>
      </c>
      <c r="X429" s="3"/>
    </row>
    <row r="430" spans="1:24" x14ac:dyDescent="0.25">
      <c r="A430" s="1" t="s">
        <v>3179</v>
      </c>
      <c r="B430" s="1" t="s">
        <v>14</v>
      </c>
      <c r="C430" s="1" t="s">
        <v>15</v>
      </c>
      <c r="D430" s="1" t="s">
        <v>3053</v>
      </c>
      <c r="E430" s="1" t="s">
        <v>1946</v>
      </c>
      <c r="F430" s="2">
        <v>45003</v>
      </c>
      <c r="G430" s="2">
        <v>45044</v>
      </c>
      <c r="H430" s="2" t="str">
        <f>TEXT(Ecommerce_Sales[[#This Row],[Order_Date]],"mmmm")</f>
        <v>April</v>
      </c>
      <c r="I430" s="2" t="str">
        <f>TEXT(Ecommerce_Sales[[#This Row],[Order_Date]],"yyyy")</f>
        <v>2023</v>
      </c>
      <c r="J430" s="2" t="str">
        <f>TEXT(Ecommerce_Sales[[#This Row],[Order_Date]],"mmmm")</f>
        <v>April</v>
      </c>
      <c r="K430" s="1" t="s">
        <v>1947</v>
      </c>
      <c r="L430" s="1" t="s">
        <v>3180</v>
      </c>
      <c r="M430" s="1" t="s">
        <v>2058</v>
      </c>
      <c r="N430" s="1" t="s">
        <v>1950</v>
      </c>
      <c r="O430" s="3">
        <v>742</v>
      </c>
      <c r="P430">
        <v>4</v>
      </c>
      <c r="Q430" s="3">
        <v>2969</v>
      </c>
      <c r="R430" s="1" t="s">
        <v>1958</v>
      </c>
      <c r="S430" s="3">
        <v>178</v>
      </c>
      <c r="T430">
        <v>2</v>
      </c>
      <c r="U430" t="str">
        <f>IF(Ecommerce_Sales[[#This Row],[Delivery_Time_Days]]&gt;7,"Delay",IF(Ecommerce_Sales[[#This Row],[Delivery_Time_Days]] = 0,"No delivery",IF(Ecommerce_Sales[[#This Row],[Delivery_Time_Days]]&lt;=7,"On-time")))</f>
        <v>On-time</v>
      </c>
      <c r="V430" s="7">
        <f>Ecommerce_Sales[[#This Row],[Profit]]/Ecommerce_Sales[[#This Row],[Total_Price]]</f>
        <v>0.40013472549680029</v>
      </c>
      <c r="W430" s="3">
        <v>1188</v>
      </c>
      <c r="X430" s="3"/>
    </row>
    <row r="431" spans="1:24" x14ac:dyDescent="0.25">
      <c r="A431" s="1" t="s">
        <v>3181</v>
      </c>
      <c r="B431" s="1" t="s">
        <v>482</v>
      </c>
      <c r="C431" s="1" t="s">
        <v>483</v>
      </c>
      <c r="D431" s="1" t="s">
        <v>3182</v>
      </c>
      <c r="E431" s="1" t="s">
        <v>1961</v>
      </c>
      <c r="F431" s="2">
        <v>45019</v>
      </c>
      <c r="G431" s="2">
        <v>45021</v>
      </c>
      <c r="H431" s="2" t="str">
        <f>TEXT(Ecommerce_Sales[[#This Row],[Order_Date]],"mmmm")</f>
        <v>April</v>
      </c>
      <c r="I431" s="2" t="str">
        <f>TEXT(Ecommerce_Sales[[#This Row],[Order_Date]],"yyyy")</f>
        <v>2023</v>
      </c>
      <c r="J431" s="2" t="str">
        <f>TEXT(Ecommerce_Sales[[#This Row],[Order_Date]],"mmmm")</f>
        <v>April</v>
      </c>
      <c r="K431" s="1" t="s">
        <v>1992</v>
      </c>
      <c r="L431" s="1" t="s">
        <v>3183</v>
      </c>
      <c r="M431" s="1" t="s">
        <v>1977</v>
      </c>
      <c r="N431" s="1" t="s">
        <v>1978</v>
      </c>
      <c r="O431" s="3">
        <v>244</v>
      </c>
      <c r="P431">
        <v>4</v>
      </c>
      <c r="Q431" s="3">
        <v>975</v>
      </c>
      <c r="R431" s="1" t="s">
        <v>1958</v>
      </c>
      <c r="S431" s="3">
        <v>98</v>
      </c>
      <c r="U431" t="str">
        <f>IF(Ecommerce_Sales[[#This Row],[Delivery_Time_Days]]&gt;7,"Delay",IF(Ecommerce_Sales[[#This Row],[Delivery_Time_Days]] = 0,"No delivery",IF(Ecommerce_Sales[[#This Row],[Delivery_Time_Days]]&lt;=7,"On-time")))</f>
        <v>No delivery</v>
      </c>
      <c r="V431" s="7">
        <f>Ecommerce_Sales[[#This Row],[Profit]]/Ecommerce_Sales[[#This Row],[Total_Price]]</f>
        <v>0.34974358974358977</v>
      </c>
      <c r="W431" s="3">
        <v>341</v>
      </c>
      <c r="X431" s="3"/>
    </row>
    <row r="432" spans="1:24" x14ac:dyDescent="0.25">
      <c r="A432" s="1" t="s">
        <v>3184</v>
      </c>
      <c r="B432" s="1" t="s">
        <v>1661</v>
      </c>
      <c r="C432" s="1" t="s">
        <v>1662</v>
      </c>
      <c r="D432" s="1" t="s">
        <v>3185</v>
      </c>
      <c r="E432" s="1" t="s">
        <v>1981</v>
      </c>
      <c r="F432" s="2">
        <v>45037</v>
      </c>
      <c r="G432" s="2">
        <v>45115</v>
      </c>
      <c r="H432" s="2" t="str">
        <f>TEXT(Ecommerce_Sales[[#This Row],[Order_Date]],"mmmm")</f>
        <v>July</v>
      </c>
      <c r="I432" s="2" t="str">
        <f>TEXT(Ecommerce_Sales[[#This Row],[Order_Date]],"yyyy")</f>
        <v>2023</v>
      </c>
      <c r="J432" s="2" t="str">
        <f>TEXT(Ecommerce_Sales[[#This Row],[Order_Date]],"mmmm")</f>
        <v>July</v>
      </c>
      <c r="K432" s="1" t="s">
        <v>1947</v>
      </c>
      <c r="L432" s="1" t="s">
        <v>3186</v>
      </c>
      <c r="M432" s="1" t="s">
        <v>2047</v>
      </c>
      <c r="N432" s="1" t="s">
        <v>1989</v>
      </c>
      <c r="O432" s="3">
        <v>213</v>
      </c>
      <c r="P432">
        <v>6</v>
      </c>
      <c r="Q432" s="3">
        <v>1278</v>
      </c>
      <c r="R432" s="1" t="s">
        <v>1958</v>
      </c>
      <c r="S432" s="3">
        <v>91</v>
      </c>
      <c r="T432">
        <v>3</v>
      </c>
      <c r="U432" t="str">
        <f>IF(Ecommerce_Sales[[#This Row],[Delivery_Time_Days]]&gt;7,"Delay",IF(Ecommerce_Sales[[#This Row],[Delivery_Time_Days]] = 0,"No delivery",IF(Ecommerce_Sales[[#This Row],[Delivery_Time_Days]]&lt;=7,"On-time")))</f>
        <v>On-time</v>
      </c>
      <c r="V432" s="7">
        <f>Ecommerce_Sales[[#This Row],[Profit]]/Ecommerce_Sales[[#This Row],[Total_Price]]</f>
        <v>0.25039123630672927</v>
      </c>
      <c r="W432" s="3">
        <v>320</v>
      </c>
      <c r="X432" s="3"/>
    </row>
    <row r="433" spans="1:24" x14ac:dyDescent="0.25">
      <c r="A433" s="1" t="s">
        <v>3187</v>
      </c>
      <c r="B433" s="1" t="s">
        <v>932</v>
      </c>
      <c r="C433" s="1" t="s">
        <v>933</v>
      </c>
      <c r="D433" s="1" t="s">
        <v>2946</v>
      </c>
      <c r="E433" s="1" t="s">
        <v>1981</v>
      </c>
      <c r="F433" s="2">
        <v>45589</v>
      </c>
      <c r="G433" s="2">
        <v>45388</v>
      </c>
      <c r="H433" s="2" t="str">
        <f>TEXT(Ecommerce_Sales[[#This Row],[Order_Date]],"mmmm")</f>
        <v>April</v>
      </c>
      <c r="I433" s="2" t="str">
        <f>TEXT(Ecommerce_Sales[[#This Row],[Order_Date]],"yyyy")</f>
        <v>2024</v>
      </c>
      <c r="J433" s="2" t="str">
        <f>TEXT(Ecommerce_Sales[[#This Row],[Order_Date]],"mmmm")</f>
        <v>April</v>
      </c>
      <c r="K433" s="1" t="s">
        <v>1947</v>
      </c>
      <c r="L433" s="1" t="s">
        <v>3188</v>
      </c>
      <c r="M433" s="1" t="s">
        <v>2007</v>
      </c>
      <c r="N433" s="1" t="s">
        <v>1973</v>
      </c>
      <c r="O433" s="3">
        <v>193</v>
      </c>
      <c r="P433">
        <v>5</v>
      </c>
      <c r="Q433" s="3">
        <v>963</v>
      </c>
      <c r="R433" s="1" t="s">
        <v>1958</v>
      </c>
      <c r="S433" s="3">
        <v>133</v>
      </c>
      <c r="T433">
        <v>9</v>
      </c>
      <c r="U433" t="str">
        <f>IF(Ecommerce_Sales[[#This Row],[Delivery_Time_Days]]&gt;7,"Delay",IF(Ecommerce_Sales[[#This Row],[Delivery_Time_Days]] = 0,"No delivery",IF(Ecommerce_Sales[[#This Row],[Delivery_Time_Days]]&lt;=7,"On-time")))</f>
        <v>Delay</v>
      </c>
      <c r="V433" s="7">
        <f>Ecommerce_Sales[[#This Row],[Profit]]/Ecommerce_Sales[[#This Row],[Total_Price]]</f>
        <v>0.30010384215991692</v>
      </c>
      <c r="W433" s="3">
        <v>289</v>
      </c>
      <c r="X433" s="3"/>
    </row>
    <row r="434" spans="1:24" x14ac:dyDescent="0.25">
      <c r="A434" s="1" t="s">
        <v>3189</v>
      </c>
      <c r="B434" s="1" t="s">
        <v>1171</v>
      </c>
      <c r="C434" s="1" t="s">
        <v>1172</v>
      </c>
      <c r="D434" s="1" t="s">
        <v>2843</v>
      </c>
      <c r="E434" s="1" t="s">
        <v>1961</v>
      </c>
      <c r="F434" s="2">
        <v>45214</v>
      </c>
      <c r="G434" s="2">
        <v>45019</v>
      </c>
      <c r="H434" s="2" t="str">
        <f>TEXT(Ecommerce_Sales[[#This Row],[Order_Date]],"mmmm")</f>
        <v>April</v>
      </c>
      <c r="I434" s="2" t="str">
        <f>TEXT(Ecommerce_Sales[[#This Row],[Order_Date]],"yyyy")</f>
        <v>2023</v>
      </c>
      <c r="J434" s="2" t="str">
        <f>TEXT(Ecommerce_Sales[[#This Row],[Order_Date]],"mmmm")</f>
        <v>April</v>
      </c>
      <c r="K434" s="1" t="s">
        <v>1947</v>
      </c>
      <c r="L434" s="1" t="s">
        <v>3190</v>
      </c>
      <c r="M434" s="1" t="s">
        <v>1983</v>
      </c>
      <c r="N434" s="1" t="s">
        <v>1950</v>
      </c>
      <c r="O434" s="3">
        <v>739</v>
      </c>
      <c r="P434">
        <v>4</v>
      </c>
      <c r="Q434" s="3">
        <v>2954</v>
      </c>
      <c r="R434" s="1" t="s">
        <v>1958</v>
      </c>
      <c r="S434" s="3">
        <v>402</v>
      </c>
      <c r="T434">
        <v>9</v>
      </c>
      <c r="U434" t="str">
        <f>IF(Ecommerce_Sales[[#This Row],[Delivery_Time_Days]]&gt;7,"Delay",IF(Ecommerce_Sales[[#This Row],[Delivery_Time_Days]] = 0,"No delivery",IF(Ecommerce_Sales[[#This Row],[Delivery_Time_Days]]&lt;=7,"On-time")))</f>
        <v>Delay</v>
      </c>
      <c r="V434" s="7">
        <f>Ecommerce_Sales[[#This Row],[Profit]]/Ecommerce_Sales[[#This Row],[Total_Price]]</f>
        <v>0.40013540961408262</v>
      </c>
      <c r="W434" s="3">
        <v>1182</v>
      </c>
      <c r="X434" s="3"/>
    </row>
    <row r="435" spans="1:24" x14ac:dyDescent="0.25">
      <c r="A435" s="1" t="s">
        <v>3191</v>
      </c>
      <c r="B435" s="1" t="s">
        <v>852</v>
      </c>
      <c r="C435" s="1" t="s">
        <v>853</v>
      </c>
      <c r="D435" s="1" t="s">
        <v>2649</v>
      </c>
      <c r="E435" s="1" t="s">
        <v>1954</v>
      </c>
      <c r="F435" s="2">
        <v>45028</v>
      </c>
      <c r="G435" s="2">
        <v>45014</v>
      </c>
      <c r="H435" s="2" t="str">
        <f>TEXT(Ecommerce_Sales[[#This Row],[Order_Date]],"mmmm")</f>
        <v>March</v>
      </c>
      <c r="I435" s="2" t="str">
        <f>TEXT(Ecommerce_Sales[[#This Row],[Order_Date]],"yyyy")</f>
        <v>2023</v>
      </c>
      <c r="J435" s="2" t="str">
        <f>TEXT(Ecommerce_Sales[[#This Row],[Order_Date]],"mmmm")</f>
        <v>March</v>
      </c>
      <c r="K435" s="1" t="s">
        <v>1947</v>
      </c>
      <c r="L435" s="1" t="s">
        <v>3192</v>
      </c>
      <c r="M435" s="1" t="s">
        <v>2030</v>
      </c>
      <c r="N435" s="1" t="s">
        <v>1978</v>
      </c>
      <c r="O435" s="3">
        <v>226</v>
      </c>
      <c r="P435">
        <v>2</v>
      </c>
      <c r="Q435" s="3">
        <v>451</v>
      </c>
      <c r="R435" s="1" t="s">
        <v>2008</v>
      </c>
      <c r="S435" s="3">
        <v>28</v>
      </c>
      <c r="T435">
        <v>3</v>
      </c>
      <c r="U435" t="str">
        <f>IF(Ecommerce_Sales[[#This Row],[Delivery_Time_Days]]&gt;7,"Delay",IF(Ecommerce_Sales[[#This Row],[Delivery_Time_Days]] = 0,"No delivery",IF(Ecommerce_Sales[[#This Row],[Delivery_Time_Days]]&lt;=7,"On-time")))</f>
        <v>On-time</v>
      </c>
      <c r="V435" s="7">
        <f>Ecommerce_Sales[[#This Row],[Profit]]/Ecommerce_Sales[[#This Row],[Total_Price]]</f>
        <v>0.35033259423503327</v>
      </c>
      <c r="W435" s="3">
        <v>158</v>
      </c>
      <c r="X435" s="3"/>
    </row>
    <row r="436" spans="1:24" x14ac:dyDescent="0.25">
      <c r="A436" s="1" t="s">
        <v>3193</v>
      </c>
      <c r="B436" s="1" t="s">
        <v>867</v>
      </c>
      <c r="C436" s="1" t="s">
        <v>868</v>
      </c>
      <c r="D436" s="1" t="s">
        <v>2158</v>
      </c>
      <c r="E436" s="1" t="s">
        <v>2005</v>
      </c>
      <c r="F436" s="2">
        <v>45451</v>
      </c>
      <c r="G436" s="2">
        <v>45335</v>
      </c>
      <c r="H436" s="2" t="str">
        <f>TEXT(Ecommerce_Sales[[#This Row],[Order_Date]],"mmmm")</f>
        <v>February</v>
      </c>
      <c r="I436" s="2" t="str">
        <f>TEXT(Ecommerce_Sales[[#This Row],[Order_Date]],"yyyy")</f>
        <v>2024</v>
      </c>
      <c r="J436" s="2" t="str">
        <f>TEXT(Ecommerce_Sales[[#This Row],[Order_Date]],"mmmm")</f>
        <v>February</v>
      </c>
      <c r="K436" s="1" t="s">
        <v>1947</v>
      </c>
      <c r="L436" s="1" t="s">
        <v>3194</v>
      </c>
      <c r="M436" s="1" t="s">
        <v>1968</v>
      </c>
      <c r="N436" s="1" t="s">
        <v>1957</v>
      </c>
      <c r="O436" s="3">
        <v>135</v>
      </c>
      <c r="P436">
        <v>2</v>
      </c>
      <c r="Q436" s="3">
        <v>271</v>
      </c>
      <c r="R436" s="1" t="s">
        <v>1958</v>
      </c>
      <c r="S436" s="3">
        <v>33</v>
      </c>
      <c r="T436">
        <v>10</v>
      </c>
      <c r="U436" t="str">
        <f>IF(Ecommerce_Sales[[#This Row],[Delivery_Time_Days]]&gt;7,"Delay",IF(Ecommerce_Sales[[#This Row],[Delivery_Time_Days]] = 0,"No delivery",IF(Ecommerce_Sales[[#This Row],[Delivery_Time_Days]]&lt;=7,"On-time")))</f>
        <v>Delay</v>
      </c>
      <c r="V436" s="7">
        <f>Ecommerce_Sales[[#This Row],[Profit]]/Ecommerce_Sales[[#This Row],[Total_Price]]</f>
        <v>0.15129151291512916</v>
      </c>
      <c r="W436" s="3">
        <v>41</v>
      </c>
      <c r="X436" s="3"/>
    </row>
    <row r="437" spans="1:24" x14ac:dyDescent="0.25">
      <c r="A437" s="1" t="s">
        <v>3195</v>
      </c>
      <c r="B437" s="1" t="s">
        <v>306</v>
      </c>
      <c r="C437" s="1" t="s">
        <v>1536</v>
      </c>
      <c r="D437" s="1" t="s">
        <v>3196</v>
      </c>
      <c r="E437" s="1" t="s">
        <v>2005</v>
      </c>
      <c r="F437" s="2">
        <v>45557</v>
      </c>
      <c r="G437" s="2">
        <v>45248</v>
      </c>
      <c r="H437" s="2" t="str">
        <f>TEXT(Ecommerce_Sales[[#This Row],[Order_Date]],"mmmm")</f>
        <v>November</v>
      </c>
      <c r="I437" s="2" t="str">
        <f>TEXT(Ecommerce_Sales[[#This Row],[Order_Date]],"yyyy")</f>
        <v>2023</v>
      </c>
      <c r="J437" s="2" t="str">
        <f>TEXT(Ecommerce_Sales[[#This Row],[Order_Date]],"mmmm")</f>
        <v>November</v>
      </c>
      <c r="K437" s="1" t="s">
        <v>1992</v>
      </c>
      <c r="L437" s="1" t="s">
        <v>3197</v>
      </c>
      <c r="M437" s="1" t="s">
        <v>2065</v>
      </c>
      <c r="N437" s="1" t="s">
        <v>1978</v>
      </c>
      <c r="O437" s="3">
        <v>791</v>
      </c>
      <c r="P437">
        <v>3</v>
      </c>
      <c r="Q437" s="3">
        <v>2373</v>
      </c>
      <c r="R437" s="1" t="s">
        <v>2008</v>
      </c>
      <c r="S437" s="3">
        <v>222</v>
      </c>
      <c r="U437" t="str">
        <f>IF(Ecommerce_Sales[[#This Row],[Delivery_Time_Days]]&gt;7,"Delay",IF(Ecommerce_Sales[[#This Row],[Delivery_Time_Days]] = 0,"No delivery",IF(Ecommerce_Sales[[#This Row],[Delivery_Time_Days]]&lt;=7,"On-time")))</f>
        <v>No delivery</v>
      </c>
      <c r="V437" s="7">
        <f>Ecommerce_Sales[[#This Row],[Profit]]/Ecommerce_Sales[[#This Row],[Total_Price]]</f>
        <v>0.3501896333754741</v>
      </c>
      <c r="W437" s="3">
        <v>831</v>
      </c>
      <c r="X437" s="3"/>
    </row>
    <row r="438" spans="1:24" x14ac:dyDescent="0.25">
      <c r="A438" s="1" t="s">
        <v>3198</v>
      </c>
      <c r="B438" s="1" t="s">
        <v>1625</v>
      </c>
      <c r="C438" s="1" t="s">
        <v>1626</v>
      </c>
      <c r="D438" s="1" t="s">
        <v>2637</v>
      </c>
      <c r="E438" s="1" t="s">
        <v>1981</v>
      </c>
      <c r="F438" s="2">
        <v>45569</v>
      </c>
      <c r="G438" s="2">
        <v>45324</v>
      </c>
      <c r="H438" s="2" t="str">
        <f>TEXT(Ecommerce_Sales[[#This Row],[Order_Date]],"mmmm")</f>
        <v>February</v>
      </c>
      <c r="I438" s="2" t="str">
        <f>TEXT(Ecommerce_Sales[[#This Row],[Order_Date]],"yyyy")</f>
        <v>2024</v>
      </c>
      <c r="J438" s="2" t="str">
        <f>TEXT(Ecommerce_Sales[[#This Row],[Order_Date]],"mmmm")</f>
        <v>February</v>
      </c>
      <c r="K438" s="1" t="s">
        <v>1947</v>
      </c>
      <c r="L438" s="1" t="s">
        <v>3199</v>
      </c>
      <c r="M438" s="1" t="s">
        <v>2007</v>
      </c>
      <c r="N438" s="1" t="s">
        <v>1973</v>
      </c>
      <c r="O438" s="3">
        <v>202</v>
      </c>
      <c r="P438">
        <v>3</v>
      </c>
      <c r="Q438" s="3">
        <v>605</v>
      </c>
      <c r="R438" s="1" t="s">
        <v>1958</v>
      </c>
      <c r="S438" s="3">
        <v>83</v>
      </c>
      <c r="T438">
        <v>9</v>
      </c>
      <c r="U438" t="str">
        <f>IF(Ecommerce_Sales[[#This Row],[Delivery_Time_Days]]&gt;7,"Delay",IF(Ecommerce_Sales[[#This Row],[Delivery_Time_Days]] = 0,"No delivery",IF(Ecommerce_Sales[[#This Row],[Delivery_Time_Days]]&lt;=7,"On-time")))</f>
        <v>Delay</v>
      </c>
      <c r="V438" s="7">
        <f>Ecommerce_Sales[[#This Row],[Profit]]/Ecommerce_Sales[[#This Row],[Total_Price]]</f>
        <v>0.29917355371900828</v>
      </c>
      <c r="W438" s="3">
        <v>181</v>
      </c>
      <c r="X438" s="3"/>
    </row>
    <row r="439" spans="1:24" x14ac:dyDescent="0.25">
      <c r="A439" s="1" t="s">
        <v>3200</v>
      </c>
      <c r="B439" s="1" t="s">
        <v>46</v>
      </c>
      <c r="C439" s="1" t="s">
        <v>47</v>
      </c>
      <c r="D439" s="1" t="s">
        <v>2491</v>
      </c>
      <c r="E439" s="1" t="s">
        <v>1996</v>
      </c>
      <c r="F439" s="2">
        <v>45449</v>
      </c>
      <c r="G439" s="2">
        <v>45556</v>
      </c>
      <c r="H439" s="2" t="str">
        <f>TEXT(Ecommerce_Sales[[#This Row],[Order_Date]],"mmmm")</f>
        <v>September</v>
      </c>
      <c r="I439" s="2" t="str">
        <f>TEXT(Ecommerce_Sales[[#This Row],[Order_Date]],"yyyy")</f>
        <v>2024</v>
      </c>
      <c r="J439" s="2" t="str">
        <f>TEXT(Ecommerce_Sales[[#This Row],[Order_Date]],"mmmm")</f>
        <v>September</v>
      </c>
      <c r="K439" s="1" t="s">
        <v>1947</v>
      </c>
      <c r="L439" s="1" t="s">
        <v>3201</v>
      </c>
      <c r="M439" s="1" t="s">
        <v>1972</v>
      </c>
      <c r="N439" s="1" t="s">
        <v>1973</v>
      </c>
      <c r="O439" s="3">
        <v>983</v>
      </c>
      <c r="P439">
        <v>5</v>
      </c>
      <c r="Q439" s="3">
        <v>4917</v>
      </c>
      <c r="R439" s="1" t="s">
        <v>2008</v>
      </c>
      <c r="S439" s="3">
        <v>606</v>
      </c>
      <c r="T439">
        <v>9</v>
      </c>
      <c r="U439" t="str">
        <f>IF(Ecommerce_Sales[[#This Row],[Delivery_Time_Days]]&gt;7,"Delay",IF(Ecommerce_Sales[[#This Row],[Delivery_Time_Days]] = 0,"No delivery",IF(Ecommerce_Sales[[#This Row],[Delivery_Time_Days]]&lt;=7,"On-time")))</f>
        <v>Delay</v>
      </c>
      <c r="V439" s="7">
        <f>Ecommerce_Sales[[#This Row],[Profit]]/Ecommerce_Sales[[#This Row],[Total_Price]]</f>
        <v>0.29997966239576979</v>
      </c>
      <c r="W439" s="3">
        <v>1475</v>
      </c>
      <c r="X439" s="3"/>
    </row>
    <row r="440" spans="1:24" x14ac:dyDescent="0.25">
      <c r="A440" s="1" t="s">
        <v>3202</v>
      </c>
      <c r="B440" s="1" t="s">
        <v>384</v>
      </c>
      <c r="C440" s="1" t="s">
        <v>385</v>
      </c>
      <c r="D440" s="1" t="s">
        <v>3203</v>
      </c>
      <c r="E440" s="1" t="s">
        <v>1981</v>
      </c>
      <c r="F440" s="2">
        <v>45211</v>
      </c>
      <c r="G440" s="2">
        <v>45088</v>
      </c>
      <c r="H440" s="2" t="str">
        <f>TEXT(Ecommerce_Sales[[#This Row],[Order_Date]],"mmmm")</f>
        <v>June</v>
      </c>
      <c r="I440" s="2" t="str">
        <f>TEXT(Ecommerce_Sales[[#This Row],[Order_Date]],"yyyy")</f>
        <v>2023</v>
      </c>
      <c r="J440" s="2" t="str">
        <f>TEXT(Ecommerce_Sales[[#This Row],[Order_Date]],"mmmm")</f>
        <v>June</v>
      </c>
      <c r="K440" s="1" t="s">
        <v>1947</v>
      </c>
      <c r="L440" s="1" t="s">
        <v>3204</v>
      </c>
      <c r="M440" s="1" t="s">
        <v>2079</v>
      </c>
      <c r="N440" s="1" t="s">
        <v>1973</v>
      </c>
      <c r="O440" s="3">
        <v>1009</v>
      </c>
      <c r="P440">
        <v>4</v>
      </c>
      <c r="Q440" s="3">
        <v>4036</v>
      </c>
      <c r="R440" s="1" t="s">
        <v>1958</v>
      </c>
      <c r="S440" s="3">
        <v>585</v>
      </c>
      <c r="T440">
        <v>4</v>
      </c>
      <c r="U440" t="str">
        <f>IF(Ecommerce_Sales[[#This Row],[Delivery_Time_Days]]&gt;7,"Delay",IF(Ecommerce_Sales[[#This Row],[Delivery_Time_Days]] = 0,"No delivery",IF(Ecommerce_Sales[[#This Row],[Delivery_Time_Days]]&lt;=7,"On-time")))</f>
        <v>On-time</v>
      </c>
      <c r="V440" s="7">
        <f>Ecommerce_Sales[[#This Row],[Profit]]/Ecommerce_Sales[[#This Row],[Total_Price]]</f>
        <v>0.30004955401387512</v>
      </c>
      <c r="W440" s="3">
        <v>1211</v>
      </c>
      <c r="X440" s="3"/>
    </row>
    <row r="441" spans="1:24" x14ac:dyDescent="0.25">
      <c r="A441" s="1" t="s">
        <v>3205</v>
      </c>
      <c r="B441" s="1" t="s">
        <v>1631</v>
      </c>
      <c r="C441" s="1" t="s">
        <v>1632</v>
      </c>
      <c r="D441" s="1" t="s">
        <v>3206</v>
      </c>
      <c r="E441" s="1" t="s">
        <v>2005</v>
      </c>
      <c r="F441" s="2">
        <v>45462</v>
      </c>
      <c r="G441" s="2">
        <v>45053</v>
      </c>
      <c r="H441" s="2" t="str">
        <f>TEXT(Ecommerce_Sales[[#This Row],[Order_Date]],"mmmm")</f>
        <v>May</v>
      </c>
      <c r="I441" s="2" t="str">
        <f>TEXT(Ecommerce_Sales[[#This Row],[Order_Date]],"yyyy")</f>
        <v>2023</v>
      </c>
      <c r="J441" s="2" t="str">
        <f>TEXT(Ecommerce_Sales[[#This Row],[Order_Date]],"mmmm")</f>
        <v>May</v>
      </c>
      <c r="K441" s="1" t="s">
        <v>1947</v>
      </c>
      <c r="L441" s="1" t="s">
        <v>3207</v>
      </c>
      <c r="M441" s="1" t="s">
        <v>2104</v>
      </c>
      <c r="N441" s="1" t="s">
        <v>1978</v>
      </c>
      <c r="O441" s="3">
        <v>354</v>
      </c>
      <c r="P441">
        <v>2</v>
      </c>
      <c r="Q441" s="3">
        <v>707</v>
      </c>
      <c r="R441" s="1" t="s">
        <v>2016</v>
      </c>
      <c r="S441" s="3">
        <v>96</v>
      </c>
      <c r="T441">
        <v>10</v>
      </c>
      <c r="U441" t="str">
        <f>IF(Ecommerce_Sales[[#This Row],[Delivery_Time_Days]]&gt;7,"Delay",IF(Ecommerce_Sales[[#This Row],[Delivery_Time_Days]] = 0,"No delivery",IF(Ecommerce_Sales[[#This Row],[Delivery_Time_Days]]&lt;=7,"On-time")))</f>
        <v>Delay</v>
      </c>
      <c r="V441" s="7">
        <f>Ecommerce_Sales[[#This Row],[Profit]]/Ecommerce_Sales[[#This Row],[Total_Price]]</f>
        <v>0.34936350777934938</v>
      </c>
      <c r="W441" s="3">
        <v>247</v>
      </c>
      <c r="X441" s="3"/>
    </row>
    <row r="442" spans="1:24" x14ac:dyDescent="0.25">
      <c r="A442" s="1" t="s">
        <v>3208</v>
      </c>
      <c r="B442" s="1" t="s">
        <v>743</v>
      </c>
      <c r="C442" s="1" t="s">
        <v>744</v>
      </c>
      <c r="D442" s="1" t="s">
        <v>2096</v>
      </c>
      <c r="E442" s="1" t="s">
        <v>1961</v>
      </c>
      <c r="F442" s="2">
        <v>45395</v>
      </c>
      <c r="G442" s="2">
        <v>45619</v>
      </c>
      <c r="H442" s="2" t="str">
        <f>TEXT(Ecommerce_Sales[[#This Row],[Order_Date]],"mmmm")</f>
        <v>November</v>
      </c>
      <c r="I442" s="2" t="str">
        <f>TEXT(Ecommerce_Sales[[#This Row],[Order_Date]],"yyyy")</f>
        <v>2024</v>
      </c>
      <c r="J442" s="2" t="str">
        <f>TEXT(Ecommerce_Sales[[#This Row],[Order_Date]],"mmmm")</f>
        <v>November</v>
      </c>
      <c r="K442" s="1" t="s">
        <v>1947</v>
      </c>
      <c r="L442" s="1" t="s">
        <v>3209</v>
      </c>
      <c r="M442" s="1" t="s">
        <v>1998</v>
      </c>
      <c r="N442" s="1" t="s">
        <v>1973</v>
      </c>
      <c r="O442" s="3">
        <v>166</v>
      </c>
      <c r="P442">
        <v>7</v>
      </c>
      <c r="Q442" s="3">
        <v>1160</v>
      </c>
      <c r="R442" s="1" t="s">
        <v>1958</v>
      </c>
      <c r="S442" s="3">
        <v>134</v>
      </c>
      <c r="T442">
        <v>9</v>
      </c>
      <c r="U442" t="str">
        <f>IF(Ecommerce_Sales[[#This Row],[Delivery_Time_Days]]&gt;7,"Delay",IF(Ecommerce_Sales[[#This Row],[Delivery_Time_Days]] = 0,"No delivery",IF(Ecommerce_Sales[[#This Row],[Delivery_Time_Days]]&lt;=7,"On-time")))</f>
        <v>Delay</v>
      </c>
      <c r="V442" s="7">
        <f>Ecommerce_Sales[[#This Row],[Profit]]/Ecommerce_Sales[[#This Row],[Total_Price]]</f>
        <v>0.3</v>
      </c>
      <c r="W442" s="3">
        <v>348</v>
      </c>
      <c r="X442" s="3"/>
    </row>
    <row r="443" spans="1:24" x14ac:dyDescent="0.25">
      <c r="A443" s="1" t="s">
        <v>3210</v>
      </c>
      <c r="B443" s="1" t="s">
        <v>774</v>
      </c>
      <c r="C443" s="1" t="s">
        <v>775</v>
      </c>
      <c r="D443" s="1" t="s">
        <v>3211</v>
      </c>
      <c r="E443" s="1" t="s">
        <v>2005</v>
      </c>
      <c r="F443" s="2">
        <v>45588</v>
      </c>
      <c r="G443" s="2">
        <v>45611</v>
      </c>
      <c r="H443" s="2" t="str">
        <f>TEXT(Ecommerce_Sales[[#This Row],[Order_Date]],"mmmm")</f>
        <v>November</v>
      </c>
      <c r="I443" s="2" t="str">
        <f>TEXT(Ecommerce_Sales[[#This Row],[Order_Date]],"yyyy")</f>
        <v>2024</v>
      </c>
      <c r="J443" s="2" t="str">
        <f>TEXT(Ecommerce_Sales[[#This Row],[Order_Date]],"mmmm")</f>
        <v>November</v>
      </c>
      <c r="K443" s="1" t="s">
        <v>1947</v>
      </c>
      <c r="L443" s="1" t="s">
        <v>3212</v>
      </c>
      <c r="M443" s="1" t="s">
        <v>2104</v>
      </c>
      <c r="N443" s="1" t="s">
        <v>1978</v>
      </c>
      <c r="O443" s="3">
        <v>438</v>
      </c>
      <c r="P443">
        <v>3</v>
      </c>
      <c r="Q443" s="3">
        <v>1315</v>
      </c>
      <c r="R443" s="1" t="s">
        <v>1958</v>
      </c>
      <c r="S443" s="3">
        <v>90</v>
      </c>
      <c r="T443">
        <v>8</v>
      </c>
      <c r="U443" t="str">
        <f>IF(Ecommerce_Sales[[#This Row],[Delivery_Time_Days]]&gt;7,"Delay",IF(Ecommerce_Sales[[#This Row],[Delivery_Time_Days]] = 0,"No delivery",IF(Ecommerce_Sales[[#This Row],[Delivery_Time_Days]]&lt;=7,"On-time")))</f>
        <v>Delay</v>
      </c>
      <c r="V443" s="7">
        <f>Ecommerce_Sales[[#This Row],[Profit]]/Ecommerce_Sales[[#This Row],[Total_Price]]</f>
        <v>0.34980988593155893</v>
      </c>
      <c r="W443" s="3">
        <v>460</v>
      </c>
      <c r="X443" s="3"/>
    </row>
    <row r="444" spans="1:24" x14ac:dyDescent="0.25">
      <c r="A444" s="1" t="s">
        <v>3213</v>
      </c>
      <c r="B444" s="1" t="s">
        <v>186</v>
      </c>
      <c r="C444" s="1" t="s">
        <v>187</v>
      </c>
      <c r="D444" s="1" t="s">
        <v>3214</v>
      </c>
      <c r="E444" s="1" t="s">
        <v>1961</v>
      </c>
      <c r="F444" s="2">
        <v>45197</v>
      </c>
      <c r="G444" s="2">
        <v>44950</v>
      </c>
      <c r="H444" s="2" t="str">
        <f>TEXT(Ecommerce_Sales[[#This Row],[Order_Date]],"mmmm")</f>
        <v>January</v>
      </c>
      <c r="I444" s="2" t="str">
        <f>TEXT(Ecommerce_Sales[[#This Row],[Order_Date]],"yyyy")</f>
        <v>2023</v>
      </c>
      <c r="J444" s="2" t="str">
        <f>TEXT(Ecommerce_Sales[[#This Row],[Order_Date]],"mmmm")</f>
        <v>January</v>
      </c>
      <c r="K444" s="1" t="s">
        <v>1986</v>
      </c>
      <c r="L444" s="1" t="s">
        <v>3215</v>
      </c>
      <c r="M444" s="1" t="s">
        <v>2065</v>
      </c>
      <c r="N444" s="1" t="s">
        <v>1978</v>
      </c>
      <c r="O444" s="3">
        <v>631</v>
      </c>
      <c r="P444">
        <v>1</v>
      </c>
      <c r="Q444" s="3">
        <v>631</v>
      </c>
      <c r="R444" s="1" t="s">
        <v>1958</v>
      </c>
      <c r="S444" s="3">
        <v>73</v>
      </c>
      <c r="U444" t="str">
        <f>IF(Ecommerce_Sales[[#This Row],[Delivery_Time_Days]]&gt;7,"Delay",IF(Ecommerce_Sales[[#This Row],[Delivery_Time_Days]] = 0,"No delivery",IF(Ecommerce_Sales[[#This Row],[Delivery_Time_Days]]&lt;=7,"On-time")))</f>
        <v>No delivery</v>
      </c>
      <c r="V444" s="7">
        <f>Ecommerce_Sales[[#This Row],[Profit]]/Ecommerce_Sales[[#This Row],[Total_Price]]</f>
        <v>0.35023771790808239</v>
      </c>
      <c r="W444" s="3">
        <v>221</v>
      </c>
      <c r="X444" s="3"/>
    </row>
    <row r="445" spans="1:24" x14ac:dyDescent="0.25">
      <c r="A445" s="1" t="s">
        <v>3216</v>
      </c>
      <c r="B445" s="1" t="s">
        <v>432</v>
      </c>
      <c r="C445" s="1" t="s">
        <v>433</v>
      </c>
      <c r="D445" s="1" t="s">
        <v>2822</v>
      </c>
      <c r="E445" s="1" t="s">
        <v>1981</v>
      </c>
      <c r="F445" s="2">
        <v>45363</v>
      </c>
      <c r="G445" s="2">
        <v>45593</v>
      </c>
      <c r="H445" s="2" t="str">
        <f>TEXT(Ecommerce_Sales[[#This Row],[Order_Date]],"mmmm")</f>
        <v>October</v>
      </c>
      <c r="I445" s="2" t="str">
        <f>TEXT(Ecommerce_Sales[[#This Row],[Order_Date]],"yyyy")</f>
        <v>2024</v>
      </c>
      <c r="J445" s="2" t="str">
        <f>TEXT(Ecommerce_Sales[[#This Row],[Order_Date]],"mmmm")</f>
        <v>October</v>
      </c>
      <c r="K445" s="1" t="s">
        <v>1947</v>
      </c>
      <c r="L445" s="1" t="s">
        <v>3217</v>
      </c>
      <c r="M445" s="1" t="s">
        <v>1963</v>
      </c>
      <c r="N445" s="1" t="s">
        <v>1957</v>
      </c>
      <c r="O445" s="3">
        <v>237</v>
      </c>
      <c r="P445">
        <v>2</v>
      </c>
      <c r="Q445" s="3">
        <v>474</v>
      </c>
      <c r="R445" s="1" t="s">
        <v>1958</v>
      </c>
      <c r="S445" s="3">
        <v>38</v>
      </c>
      <c r="T445">
        <v>10</v>
      </c>
      <c r="U445" t="str">
        <f>IF(Ecommerce_Sales[[#This Row],[Delivery_Time_Days]]&gt;7,"Delay",IF(Ecommerce_Sales[[#This Row],[Delivery_Time_Days]] = 0,"No delivery",IF(Ecommerce_Sales[[#This Row],[Delivery_Time_Days]]&lt;=7,"On-time")))</f>
        <v>Delay</v>
      </c>
      <c r="V445" s="7">
        <f>Ecommerce_Sales[[#This Row],[Profit]]/Ecommerce_Sales[[#This Row],[Total_Price]]</f>
        <v>0.14978902953586498</v>
      </c>
      <c r="W445" s="3">
        <v>71</v>
      </c>
      <c r="X445" s="3"/>
    </row>
    <row r="446" spans="1:24" x14ac:dyDescent="0.25">
      <c r="A446" s="1" t="s">
        <v>3218</v>
      </c>
      <c r="B446" s="1" t="s">
        <v>438</v>
      </c>
      <c r="C446" s="1" t="s">
        <v>439</v>
      </c>
      <c r="D446" s="1" t="s">
        <v>2837</v>
      </c>
      <c r="E446" s="1" t="s">
        <v>2005</v>
      </c>
      <c r="F446" s="2">
        <v>45092</v>
      </c>
      <c r="G446" s="2">
        <v>45258</v>
      </c>
      <c r="H446" s="2" t="str">
        <f>TEXT(Ecommerce_Sales[[#This Row],[Order_Date]],"mmmm")</f>
        <v>November</v>
      </c>
      <c r="I446" s="2" t="str">
        <f>TEXT(Ecommerce_Sales[[#This Row],[Order_Date]],"yyyy")</f>
        <v>2023</v>
      </c>
      <c r="J446" s="2" t="str">
        <f>TEXT(Ecommerce_Sales[[#This Row],[Order_Date]],"mmmm")</f>
        <v>November</v>
      </c>
      <c r="K446" s="1" t="s">
        <v>1947</v>
      </c>
      <c r="L446" s="1" t="s">
        <v>3219</v>
      </c>
      <c r="M446" s="1" t="s">
        <v>2043</v>
      </c>
      <c r="N446" s="1" t="s">
        <v>1989</v>
      </c>
      <c r="O446" s="3">
        <v>537</v>
      </c>
      <c r="P446">
        <v>7</v>
      </c>
      <c r="Q446" s="3">
        <v>3757</v>
      </c>
      <c r="R446" s="1" t="s">
        <v>1951</v>
      </c>
      <c r="S446" s="3">
        <v>394</v>
      </c>
      <c r="T446">
        <v>10</v>
      </c>
      <c r="U446" t="str">
        <f>IF(Ecommerce_Sales[[#This Row],[Delivery_Time_Days]]&gt;7,"Delay",IF(Ecommerce_Sales[[#This Row],[Delivery_Time_Days]] = 0,"No delivery",IF(Ecommerce_Sales[[#This Row],[Delivery_Time_Days]]&lt;=7,"On-time")))</f>
        <v>Delay</v>
      </c>
      <c r="V446" s="7">
        <f>Ecommerce_Sales[[#This Row],[Profit]]/Ecommerce_Sales[[#This Row],[Total_Price]]</f>
        <v>0.24993345754591428</v>
      </c>
      <c r="W446" s="3">
        <v>939</v>
      </c>
      <c r="X446" s="3"/>
    </row>
    <row r="447" spans="1:24" x14ac:dyDescent="0.25">
      <c r="A447" s="1" t="s">
        <v>3220</v>
      </c>
      <c r="B447" s="1" t="s">
        <v>82</v>
      </c>
      <c r="C447" s="1" t="s">
        <v>83</v>
      </c>
      <c r="D447" s="1" t="s">
        <v>3221</v>
      </c>
      <c r="E447" s="1" t="s">
        <v>1946</v>
      </c>
      <c r="F447" s="2">
        <v>45029</v>
      </c>
      <c r="G447" s="2">
        <v>45330</v>
      </c>
      <c r="H447" s="2" t="str">
        <f>TEXT(Ecommerce_Sales[[#This Row],[Order_Date]],"mmmm")</f>
        <v>February</v>
      </c>
      <c r="I447" s="2" t="str">
        <f>TEXT(Ecommerce_Sales[[#This Row],[Order_Date]],"yyyy")</f>
        <v>2024</v>
      </c>
      <c r="J447" s="2" t="str">
        <f>TEXT(Ecommerce_Sales[[#This Row],[Order_Date]],"mmmm")</f>
        <v>February</v>
      </c>
      <c r="K447" s="1" t="s">
        <v>1947</v>
      </c>
      <c r="L447" s="1" t="s">
        <v>3222</v>
      </c>
      <c r="M447" s="1" t="s">
        <v>1972</v>
      </c>
      <c r="N447" s="1" t="s">
        <v>1973</v>
      </c>
      <c r="O447" s="3">
        <v>749</v>
      </c>
      <c r="P447">
        <v>1</v>
      </c>
      <c r="Q447" s="3">
        <v>749</v>
      </c>
      <c r="R447" s="1" t="s">
        <v>1951</v>
      </c>
      <c r="S447" s="3">
        <v>62</v>
      </c>
      <c r="T447">
        <v>3</v>
      </c>
      <c r="U447" t="str">
        <f>IF(Ecommerce_Sales[[#This Row],[Delivery_Time_Days]]&gt;7,"Delay",IF(Ecommerce_Sales[[#This Row],[Delivery_Time_Days]] = 0,"No delivery",IF(Ecommerce_Sales[[#This Row],[Delivery_Time_Days]]&lt;=7,"On-time")))</f>
        <v>On-time</v>
      </c>
      <c r="V447" s="7">
        <f>Ecommerce_Sales[[#This Row],[Profit]]/Ecommerce_Sales[[#This Row],[Total_Price]]</f>
        <v>0.30040053404539385</v>
      </c>
      <c r="W447" s="3">
        <v>225</v>
      </c>
      <c r="X447" s="3"/>
    </row>
    <row r="448" spans="1:24" x14ac:dyDescent="0.25">
      <c r="A448" s="1" t="s">
        <v>3223</v>
      </c>
      <c r="B448" s="1" t="s">
        <v>474</v>
      </c>
      <c r="C448" s="1" t="s">
        <v>475</v>
      </c>
      <c r="D448" s="1" t="s">
        <v>2954</v>
      </c>
      <c r="E448" s="1" t="s">
        <v>1954</v>
      </c>
      <c r="F448" s="2">
        <v>45552</v>
      </c>
      <c r="G448" s="2">
        <v>45618</v>
      </c>
      <c r="H448" s="2" t="str">
        <f>TEXT(Ecommerce_Sales[[#This Row],[Order_Date]],"mmmm")</f>
        <v>November</v>
      </c>
      <c r="I448" s="2" t="str">
        <f>TEXT(Ecommerce_Sales[[#This Row],[Order_Date]],"yyyy")</f>
        <v>2024</v>
      </c>
      <c r="J448" s="2" t="str">
        <f>TEXT(Ecommerce_Sales[[#This Row],[Order_Date]],"mmmm")</f>
        <v>November</v>
      </c>
      <c r="K448" s="1" t="s">
        <v>1947</v>
      </c>
      <c r="L448" s="1" t="s">
        <v>3224</v>
      </c>
      <c r="M448" s="1" t="s">
        <v>2043</v>
      </c>
      <c r="N448" s="1" t="s">
        <v>1989</v>
      </c>
      <c r="O448" s="3">
        <v>29</v>
      </c>
      <c r="P448">
        <v>7</v>
      </c>
      <c r="Q448" s="3">
        <v>201</v>
      </c>
      <c r="R448" s="1" t="s">
        <v>2008</v>
      </c>
      <c r="S448" s="3">
        <v>17</v>
      </c>
      <c r="T448">
        <v>9</v>
      </c>
      <c r="U448" t="str">
        <f>IF(Ecommerce_Sales[[#This Row],[Delivery_Time_Days]]&gt;7,"Delay",IF(Ecommerce_Sales[[#This Row],[Delivery_Time_Days]] = 0,"No delivery",IF(Ecommerce_Sales[[#This Row],[Delivery_Time_Days]]&lt;=7,"On-time")))</f>
        <v>Delay</v>
      </c>
      <c r="V448" s="7">
        <f>Ecommerce_Sales[[#This Row],[Profit]]/Ecommerce_Sales[[#This Row],[Total_Price]]</f>
        <v>0.24875621890547264</v>
      </c>
      <c r="W448" s="3">
        <v>50</v>
      </c>
      <c r="X448" s="3"/>
    </row>
    <row r="449" spans="1:24" x14ac:dyDescent="0.25">
      <c r="A449" s="1" t="s">
        <v>3225</v>
      </c>
      <c r="B449" s="1" t="s">
        <v>916</v>
      </c>
      <c r="C449" s="1" t="s">
        <v>917</v>
      </c>
      <c r="D449" s="1" t="s">
        <v>3226</v>
      </c>
      <c r="E449" s="1" t="s">
        <v>1946</v>
      </c>
      <c r="F449" s="2">
        <v>45252</v>
      </c>
      <c r="G449" s="2">
        <v>45083</v>
      </c>
      <c r="H449" s="2" t="str">
        <f>TEXT(Ecommerce_Sales[[#This Row],[Order_Date]],"mmmm")</f>
        <v>June</v>
      </c>
      <c r="I449" s="2" t="str">
        <f>TEXT(Ecommerce_Sales[[#This Row],[Order_Date]],"yyyy")</f>
        <v>2023</v>
      </c>
      <c r="J449" s="2" t="str">
        <f>TEXT(Ecommerce_Sales[[#This Row],[Order_Date]],"mmmm")</f>
        <v>June</v>
      </c>
      <c r="K449" s="1" t="s">
        <v>1992</v>
      </c>
      <c r="L449" s="1" t="s">
        <v>3227</v>
      </c>
      <c r="M449" s="1" t="s">
        <v>2247</v>
      </c>
      <c r="N449" s="1" t="s">
        <v>1957</v>
      </c>
      <c r="O449" s="3">
        <v>357</v>
      </c>
      <c r="P449">
        <v>1</v>
      </c>
      <c r="Q449" s="3">
        <v>357</v>
      </c>
      <c r="R449" s="1" t="s">
        <v>2012</v>
      </c>
      <c r="S449" s="3">
        <v>51</v>
      </c>
      <c r="U449" t="str">
        <f>IF(Ecommerce_Sales[[#This Row],[Delivery_Time_Days]]&gt;7,"Delay",IF(Ecommerce_Sales[[#This Row],[Delivery_Time_Days]] = 0,"No delivery",IF(Ecommerce_Sales[[#This Row],[Delivery_Time_Days]]&lt;=7,"On-time")))</f>
        <v>No delivery</v>
      </c>
      <c r="V449" s="7">
        <f>Ecommerce_Sales[[#This Row],[Profit]]/Ecommerce_Sales[[#This Row],[Total_Price]]</f>
        <v>0.15126050420168066</v>
      </c>
      <c r="W449" s="3">
        <v>54</v>
      </c>
      <c r="X449" s="3"/>
    </row>
    <row r="450" spans="1:24" x14ac:dyDescent="0.25">
      <c r="A450" s="1" t="s">
        <v>3228</v>
      </c>
      <c r="B450" s="1" t="s">
        <v>680</v>
      </c>
      <c r="C450" s="1" t="s">
        <v>681</v>
      </c>
      <c r="D450" s="1" t="s">
        <v>3229</v>
      </c>
      <c r="E450" s="1" t="s">
        <v>1946</v>
      </c>
      <c r="F450" s="2">
        <v>45521</v>
      </c>
      <c r="G450" s="2">
        <v>45616</v>
      </c>
      <c r="H450" s="2" t="str">
        <f>TEXT(Ecommerce_Sales[[#This Row],[Order_Date]],"mmmm")</f>
        <v>November</v>
      </c>
      <c r="I450" s="2" t="str">
        <f>TEXT(Ecommerce_Sales[[#This Row],[Order_Date]],"yyyy")</f>
        <v>2024</v>
      </c>
      <c r="J450" s="2" t="str">
        <f>TEXT(Ecommerce_Sales[[#This Row],[Order_Date]],"mmmm")</f>
        <v>November</v>
      </c>
      <c r="K450" s="1" t="s">
        <v>1947</v>
      </c>
      <c r="L450" s="1" t="s">
        <v>3230</v>
      </c>
      <c r="M450" s="1" t="s">
        <v>2047</v>
      </c>
      <c r="N450" s="1" t="s">
        <v>1989</v>
      </c>
      <c r="O450" s="3">
        <v>1016</v>
      </c>
      <c r="P450">
        <v>4</v>
      </c>
      <c r="Q450" s="3">
        <v>4065</v>
      </c>
      <c r="R450" s="1" t="s">
        <v>1958</v>
      </c>
      <c r="S450" s="3">
        <v>216</v>
      </c>
      <c r="T450">
        <v>7</v>
      </c>
      <c r="U450" t="str">
        <f>IF(Ecommerce_Sales[[#This Row],[Delivery_Time_Days]]&gt;7,"Delay",IF(Ecommerce_Sales[[#This Row],[Delivery_Time_Days]] = 0,"No delivery",IF(Ecommerce_Sales[[#This Row],[Delivery_Time_Days]]&lt;=7,"On-time")))</f>
        <v>On-time</v>
      </c>
      <c r="V450" s="7">
        <f>Ecommerce_Sales[[#This Row],[Profit]]/Ecommerce_Sales[[#This Row],[Total_Price]]</f>
        <v>0.24993849938499385</v>
      </c>
      <c r="W450" s="3">
        <v>1016</v>
      </c>
      <c r="X450" s="3"/>
    </row>
    <row r="451" spans="1:24" x14ac:dyDescent="0.25">
      <c r="A451" s="1" t="s">
        <v>3231</v>
      </c>
      <c r="B451" s="1" t="s">
        <v>555</v>
      </c>
      <c r="C451" s="1" t="s">
        <v>556</v>
      </c>
      <c r="D451" s="1" t="s">
        <v>3232</v>
      </c>
      <c r="E451" s="1" t="s">
        <v>1954</v>
      </c>
      <c r="F451" s="2">
        <v>45154</v>
      </c>
      <c r="G451" s="2">
        <v>45190</v>
      </c>
      <c r="H451" s="2" t="str">
        <f>TEXT(Ecommerce_Sales[[#This Row],[Order_Date]],"mmmm")</f>
        <v>September</v>
      </c>
      <c r="I451" s="2" t="str">
        <f>TEXT(Ecommerce_Sales[[#This Row],[Order_Date]],"yyyy")</f>
        <v>2023</v>
      </c>
      <c r="J451" s="2" t="str">
        <f>TEXT(Ecommerce_Sales[[#This Row],[Order_Date]],"mmmm")</f>
        <v>September</v>
      </c>
      <c r="K451" s="1" t="s">
        <v>1947</v>
      </c>
      <c r="L451" s="1" t="s">
        <v>3233</v>
      </c>
      <c r="M451" s="1" t="s">
        <v>1983</v>
      </c>
      <c r="N451" s="1" t="s">
        <v>1950</v>
      </c>
      <c r="O451" s="3">
        <v>1033</v>
      </c>
      <c r="P451">
        <v>1</v>
      </c>
      <c r="Q451" s="3">
        <v>1033</v>
      </c>
      <c r="R451" s="1" t="s">
        <v>2008</v>
      </c>
      <c r="S451" s="3">
        <v>118</v>
      </c>
      <c r="T451">
        <v>4</v>
      </c>
      <c r="U451" t="str">
        <f>IF(Ecommerce_Sales[[#This Row],[Delivery_Time_Days]]&gt;7,"Delay",IF(Ecommerce_Sales[[#This Row],[Delivery_Time_Days]] = 0,"No delivery",IF(Ecommerce_Sales[[#This Row],[Delivery_Time_Days]]&lt;=7,"On-time")))</f>
        <v>On-time</v>
      </c>
      <c r="V451" s="7">
        <f>Ecommerce_Sales[[#This Row],[Profit]]/Ecommerce_Sales[[#This Row],[Total_Price]]</f>
        <v>0.39980638915779282</v>
      </c>
      <c r="W451" s="3">
        <v>413</v>
      </c>
      <c r="X451" s="3"/>
    </row>
    <row r="452" spans="1:24" x14ac:dyDescent="0.25">
      <c r="A452" s="1" t="s">
        <v>3234</v>
      </c>
      <c r="B452" s="1" t="s">
        <v>1510</v>
      </c>
      <c r="C452" s="1" t="s">
        <v>1511</v>
      </c>
      <c r="D452" s="1" t="s">
        <v>3235</v>
      </c>
      <c r="E452" s="1" t="s">
        <v>1954</v>
      </c>
      <c r="F452" s="2">
        <v>45612</v>
      </c>
      <c r="G452" s="2">
        <v>45525</v>
      </c>
      <c r="H452" s="2" t="str">
        <f>TEXT(Ecommerce_Sales[[#This Row],[Order_Date]],"mmmm")</f>
        <v>August</v>
      </c>
      <c r="I452" s="2" t="str">
        <f>TEXT(Ecommerce_Sales[[#This Row],[Order_Date]],"yyyy")</f>
        <v>2024</v>
      </c>
      <c r="J452" s="2" t="str">
        <f>TEXT(Ecommerce_Sales[[#This Row],[Order_Date]],"mmmm")</f>
        <v>August</v>
      </c>
      <c r="K452" s="1" t="s">
        <v>1947</v>
      </c>
      <c r="L452" s="1" t="s">
        <v>3236</v>
      </c>
      <c r="M452" s="1" t="s">
        <v>1968</v>
      </c>
      <c r="N452" s="1" t="s">
        <v>1957</v>
      </c>
      <c r="O452" s="3">
        <v>503</v>
      </c>
      <c r="P452">
        <v>1</v>
      </c>
      <c r="Q452" s="3">
        <v>503</v>
      </c>
      <c r="R452" s="1" t="s">
        <v>1951</v>
      </c>
      <c r="S452" s="3">
        <v>71</v>
      </c>
      <c r="T452">
        <v>7</v>
      </c>
      <c r="U452" t="str">
        <f>IF(Ecommerce_Sales[[#This Row],[Delivery_Time_Days]]&gt;7,"Delay",IF(Ecommerce_Sales[[#This Row],[Delivery_Time_Days]] = 0,"No delivery",IF(Ecommerce_Sales[[#This Row],[Delivery_Time_Days]]&lt;=7,"On-time")))</f>
        <v>On-time</v>
      </c>
      <c r="V452" s="7">
        <f>Ecommerce_Sales[[#This Row],[Profit]]/Ecommerce_Sales[[#This Row],[Total_Price]]</f>
        <v>0.14910536779324055</v>
      </c>
      <c r="W452" s="3">
        <v>75</v>
      </c>
      <c r="X452" s="3"/>
    </row>
    <row r="453" spans="1:24" x14ac:dyDescent="0.25">
      <c r="A453" s="1" t="s">
        <v>3237</v>
      </c>
      <c r="B453" s="1" t="s">
        <v>1009</v>
      </c>
      <c r="C453" s="1" t="s">
        <v>1010</v>
      </c>
      <c r="D453" s="1" t="s">
        <v>2045</v>
      </c>
      <c r="E453" s="1" t="s">
        <v>1946</v>
      </c>
      <c r="F453" s="2">
        <v>45324</v>
      </c>
      <c r="G453" s="2">
        <v>45567</v>
      </c>
      <c r="H453" s="2" t="str">
        <f>TEXT(Ecommerce_Sales[[#This Row],[Order_Date]],"mmmm")</f>
        <v>October</v>
      </c>
      <c r="I453" s="2" t="str">
        <f>TEXT(Ecommerce_Sales[[#This Row],[Order_Date]],"yyyy")</f>
        <v>2024</v>
      </c>
      <c r="J453" s="2" t="str">
        <f>TEXT(Ecommerce_Sales[[#This Row],[Order_Date]],"mmmm")</f>
        <v>October</v>
      </c>
      <c r="K453" s="1" t="s">
        <v>1947</v>
      </c>
      <c r="L453" s="1" t="s">
        <v>3238</v>
      </c>
      <c r="M453" s="1" t="s">
        <v>2047</v>
      </c>
      <c r="N453" s="1" t="s">
        <v>1989</v>
      </c>
      <c r="O453" s="3">
        <v>401</v>
      </c>
      <c r="P453">
        <v>3</v>
      </c>
      <c r="Q453" s="3">
        <v>1202</v>
      </c>
      <c r="R453" s="1" t="s">
        <v>1951</v>
      </c>
      <c r="S453" s="3">
        <v>105</v>
      </c>
      <c r="T453">
        <v>5</v>
      </c>
      <c r="U453" t="str">
        <f>IF(Ecommerce_Sales[[#This Row],[Delivery_Time_Days]]&gt;7,"Delay",IF(Ecommerce_Sales[[#This Row],[Delivery_Time_Days]] = 0,"No delivery",IF(Ecommerce_Sales[[#This Row],[Delivery_Time_Days]]&lt;=7,"On-time")))</f>
        <v>On-time</v>
      </c>
      <c r="V453" s="7">
        <f>Ecommerce_Sales[[#This Row],[Profit]]/Ecommerce_Sales[[#This Row],[Total_Price]]</f>
        <v>0.25041597337770383</v>
      </c>
      <c r="W453" s="3">
        <v>301</v>
      </c>
      <c r="X453" s="3"/>
    </row>
    <row r="454" spans="1:24" x14ac:dyDescent="0.25">
      <c r="A454" s="1" t="s">
        <v>3239</v>
      </c>
      <c r="B454" s="1" t="s">
        <v>631</v>
      </c>
      <c r="C454" s="1" t="s">
        <v>1247</v>
      </c>
      <c r="D454" s="1" t="s">
        <v>3240</v>
      </c>
      <c r="E454" s="1" t="s">
        <v>2005</v>
      </c>
      <c r="F454" s="2">
        <v>45390</v>
      </c>
      <c r="G454" s="2">
        <v>45112</v>
      </c>
      <c r="H454" s="2" t="str">
        <f>TEXT(Ecommerce_Sales[[#This Row],[Order_Date]],"mmmm")</f>
        <v>July</v>
      </c>
      <c r="I454" s="2" t="str">
        <f>TEXT(Ecommerce_Sales[[#This Row],[Order_Date]],"yyyy")</f>
        <v>2023</v>
      </c>
      <c r="J454" s="2" t="str">
        <f>TEXT(Ecommerce_Sales[[#This Row],[Order_Date]],"mmmm")</f>
        <v>July</v>
      </c>
      <c r="K454" s="1" t="s">
        <v>1947</v>
      </c>
      <c r="L454" s="1" t="s">
        <v>3241</v>
      </c>
      <c r="M454" s="1" t="s">
        <v>2065</v>
      </c>
      <c r="N454" s="1" t="s">
        <v>1978</v>
      </c>
      <c r="O454" s="3">
        <v>672</v>
      </c>
      <c r="P454">
        <v>3</v>
      </c>
      <c r="Q454" s="3">
        <v>2016</v>
      </c>
      <c r="R454" s="1" t="s">
        <v>1958</v>
      </c>
      <c r="S454" s="3">
        <v>118</v>
      </c>
      <c r="T454">
        <v>6</v>
      </c>
      <c r="U454" t="str">
        <f>IF(Ecommerce_Sales[[#This Row],[Delivery_Time_Days]]&gt;7,"Delay",IF(Ecommerce_Sales[[#This Row],[Delivery_Time_Days]] = 0,"No delivery",IF(Ecommerce_Sales[[#This Row],[Delivery_Time_Days]]&lt;=7,"On-time")))</f>
        <v>On-time</v>
      </c>
      <c r="V454" s="7">
        <f>Ecommerce_Sales[[#This Row],[Profit]]/Ecommerce_Sales[[#This Row],[Total_Price]]</f>
        <v>0.35019841269841268</v>
      </c>
      <c r="W454" s="3">
        <v>706</v>
      </c>
      <c r="X454" s="3"/>
    </row>
    <row r="455" spans="1:24" x14ac:dyDescent="0.25">
      <c r="A455" s="1" t="s">
        <v>3242</v>
      </c>
      <c r="B455" s="1" t="s">
        <v>142</v>
      </c>
      <c r="C455" s="1" t="s">
        <v>143</v>
      </c>
      <c r="D455" s="1" t="s">
        <v>3243</v>
      </c>
      <c r="E455" s="1" t="s">
        <v>1961</v>
      </c>
      <c r="F455" s="2">
        <v>45594</v>
      </c>
      <c r="G455" s="2">
        <v>45361</v>
      </c>
      <c r="H455" s="2" t="str">
        <f>TEXT(Ecommerce_Sales[[#This Row],[Order_Date]],"mmmm")</f>
        <v>March</v>
      </c>
      <c r="I455" s="2" t="str">
        <f>TEXT(Ecommerce_Sales[[#This Row],[Order_Date]],"yyyy")</f>
        <v>2024</v>
      </c>
      <c r="J455" s="2" t="str">
        <f>TEXT(Ecommerce_Sales[[#This Row],[Order_Date]],"mmmm")</f>
        <v>March</v>
      </c>
      <c r="K455" s="1" t="s">
        <v>1986</v>
      </c>
      <c r="L455" s="1" t="s">
        <v>3244</v>
      </c>
      <c r="M455" s="1" t="s">
        <v>1956</v>
      </c>
      <c r="N455" s="1" t="s">
        <v>1957</v>
      </c>
      <c r="O455" s="3">
        <v>735</v>
      </c>
      <c r="P455">
        <v>1</v>
      </c>
      <c r="Q455" s="3">
        <v>735</v>
      </c>
      <c r="R455" s="1" t="s">
        <v>1951</v>
      </c>
      <c r="S455" s="3">
        <v>73</v>
      </c>
      <c r="U455" t="str">
        <f>IF(Ecommerce_Sales[[#This Row],[Delivery_Time_Days]]&gt;7,"Delay",IF(Ecommerce_Sales[[#This Row],[Delivery_Time_Days]] = 0,"No delivery",IF(Ecommerce_Sales[[#This Row],[Delivery_Time_Days]]&lt;=7,"On-time")))</f>
        <v>No delivery</v>
      </c>
      <c r="V455" s="7">
        <f>Ecommerce_Sales[[#This Row],[Profit]]/Ecommerce_Sales[[#This Row],[Total_Price]]</f>
        <v>0.14965986394557823</v>
      </c>
      <c r="W455" s="3">
        <v>110</v>
      </c>
      <c r="X455" s="3"/>
    </row>
    <row r="456" spans="1:24" x14ac:dyDescent="0.25">
      <c r="A456" s="1" t="s">
        <v>3245</v>
      </c>
      <c r="B456" s="1" t="s">
        <v>90</v>
      </c>
      <c r="C456" s="1" t="s">
        <v>91</v>
      </c>
      <c r="D456" s="1" t="s">
        <v>2721</v>
      </c>
      <c r="E456" s="1" t="s">
        <v>2005</v>
      </c>
      <c r="F456" s="2">
        <v>45003</v>
      </c>
      <c r="G456" s="2">
        <v>45641</v>
      </c>
      <c r="H456" s="2" t="str">
        <f>TEXT(Ecommerce_Sales[[#This Row],[Order_Date]],"mmmm")</f>
        <v>December</v>
      </c>
      <c r="I456" s="2" t="str">
        <f>TEXT(Ecommerce_Sales[[#This Row],[Order_Date]],"yyyy")</f>
        <v>2024</v>
      </c>
      <c r="J456" s="2" t="str">
        <f>TEXT(Ecommerce_Sales[[#This Row],[Order_Date]],"mmmm")</f>
        <v>December</v>
      </c>
      <c r="K456" s="1" t="s">
        <v>1947</v>
      </c>
      <c r="L456" s="1" t="s">
        <v>3246</v>
      </c>
      <c r="M456" s="1" t="s">
        <v>2043</v>
      </c>
      <c r="N456" s="1" t="s">
        <v>1989</v>
      </c>
      <c r="O456" s="3">
        <v>984</v>
      </c>
      <c r="P456">
        <v>4</v>
      </c>
      <c r="Q456" s="3">
        <v>3935</v>
      </c>
      <c r="R456" s="1" t="s">
        <v>1958</v>
      </c>
      <c r="S456" s="3">
        <v>328</v>
      </c>
      <c r="T456">
        <v>2</v>
      </c>
      <c r="U456" t="str">
        <f>IF(Ecommerce_Sales[[#This Row],[Delivery_Time_Days]]&gt;7,"Delay",IF(Ecommerce_Sales[[#This Row],[Delivery_Time_Days]] = 0,"No delivery",IF(Ecommerce_Sales[[#This Row],[Delivery_Time_Days]]&lt;=7,"On-time")))</f>
        <v>On-time</v>
      </c>
      <c r="V456" s="7">
        <f>Ecommerce_Sales[[#This Row],[Profit]]/Ecommerce_Sales[[#This Row],[Total_Price]]</f>
        <v>0.25006353240152479</v>
      </c>
      <c r="W456" s="3">
        <v>984</v>
      </c>
      <c r="X456" s="3"/>
    </row>
    <row r="457" spans="1:24" x14ac:dyDescent="0.25">
      <c r="A457" s="1" t="s">
        <v>3247</v>
      </c>
      <c r="B457" s="1" t="s">
        <v>1439</v>
      </c>
      <c r="C457" s="1" t="s">
        <v>1440</v>
      </c>
      <c r="D457" s="1" t="s">
        <v>3248</v>
      </c>
      <c r="E457" s="1" t="s">
        <v>1966</v>
      </c>
      <c r="F457" s="2">
        <v>45416</v>
      </c>
      <c r="G457" s="2">
        <v>45516</v>
      </c>
      <c r="H457" s="2" t="str">
        <f>TEXT(Ecommerce_Sales[[#This Row],[Order_Date]],"mmmm")</f>
        <v>August</v>
      </c>
      <c r="I457" s="2" t="str">
        <f>TEXT(Ecommerce_Sales[[#This Row],[Order_Date]],"yyyy")</f>
        <v>2024</v>
      </c>
      <c r="J457" s="2" t="str">
        <f>TEXT(Ecommerce_Sales[[#This Row],[Order_Date]],"mmmm")</f>
        <v>August</v>
      </c>
      <c r="K457" s="1" t="s">
        <v>1947</v>
      </c>
      <c r="L457" s="1" t="s">
        <v>3249</v>
      </c>
      <c r="M457" s="1" t="s">
        <v>1977</v>
      </c>
      <c r="N457" s="1" t="s">
        <v>1978</v>
      </c>
      <c r="O457" s="3">
        <v>206</v>
      </c>
      <c r="P457">
        <v>3</v>
      </c>
      <c r="Q457" s="3">
        <v>617</v>
      </c>
      <c r="R457" s="1" t="s">
        <v>1958</v>
      </c>
      <c r="S457" s="3">
        <v>34</v>
      </c>
      <c r="T457">
        <v>9</v>
      </c>
      <c r="U457" t="str">
        <f>IF(Ecommerce_Sales[[#This Row],[Delivery_Time_Days]]&gt;7,"Delay",IF(Ecommerce_Sales[[#This Row],[Delivery_Time_Days]] = 0,"No delivery",IF(Ecommerce_Sales[[#This Row],[Delivery_Time_Days]]&lt;=7,"On-time")))</f>
        <v>Delay</v>
      </c>
      <c r="V457" s="7">
        <f>Ecommerce_Sales[[#This Row],[Profit]]/Ecommerce_Sales[[#This Row],[Total_Price]]</f>
        <v>0.35008103727714751</v>
      </c>
      <c r="W457" s="3">
        <v>216</v>
      </c>
      <c r="X457" s="3"/>
    </row>
    <row r="458" spans="1:24" x14ac:dyDescent="0.25">
      <c r="A458" s="1" t="s">
        <v>3250</v>
      </c>
      <c r="B458" s="1" t="s">
        <v>1439</v>
      </c>
      <c r="C458" s="1" t="s">
        <v>1641</v>
      </c>
      <c r="D458" s="1" t="s">
        <v>3251</v>
      </c>
      <c r="E458" s="1" t="s">
        <v>2005</v>
      </c>
      <c r="F458" s="2">
        <v>44976</v>
      </c>
      <c r="G458" s="2">
        <v>45203</v>
      </c>
      <c r="H458" s="2" t="str">
        <f>TEXT(Ecommerce_Sales[[#This Row],[Order_Date]],"mmmm")</f>
        <v>October</v>
      </c>
      <c r="I458" s="2" t="str">
        <f>TEXT(Ecommerce_Sales[[#This Row],[Order_Date]],"yyyy")</f>
        <v>2023</v>
      </c>
      <c r="J458" s="2" t="str">
        <f>TEXT(Ecommerce_Sales[[#This Row],[Order_Date]],"mmmm")</f>
        <v>October</v>
      </c>
      <c r="K458" s="1" t="s">
        <v>1947</v>
      </c>
      <c r="L458" s="1" t="s">
        <v>3252</v>
      </c>
      <c r="M458" s="1" t="s">
        <v>2072</v>
      </c>
      <c r="N458" s="1" t="s">
        <v>1950</v>
      </c>
      <c r="O458" s="3">
        <v>1091</v>
      </c>
      <c r="P458">
        <v>6</v>
      </c>
      <c r="Q458" s="3">
        <v>6547</v>
      </c>
      <c r="R458" s="1" t="s">
        <v>1958</v>
      </c>
      <c r="S458" s="3">
        <v>354</v>
      </c>
      <c r="T458">
        <v>2</v>
      </c>
      <c r="U458" t="str">
        <f>IF(Ecommerce_Sales[[#This Row],[Delivery_Time_Days]]&gt;7,"Delay",IF(Ecommerce_Sales[[#This Row],[Delivery_Time_Days]] = 0,"No delivery",IF(Ecommerce_Sales[[#This Row],[Delivery_Time_Days]]&lt;=7,"On-time")))</f>
        <v>On-time</v>
      </c>
      <c r="V458" s="7">
        <f>Ecommerce_Sales[[#This Row],[Profit]]/Ecommerce_Sales[[#This Row],[Total_Price]]</f>
        <v>0.40003054834275242</v>
      </c>
      <c r="W458" s="3">
        <v>2619</v>
      </c>
      <c r="X458" s="3"/>
    </row>
    <row r="459" spans="1:24" x14ac:dyDescent="0.25">
      <c r="A459" s="1" t="s">
        <v>3253</v>
      </c>
      <c r="B459" s="1" t="s">
        <v>1033</v>
      </c>
      <c r="C459" s="1" t="s">
        <v>1034</v>
      </c>
      <c r="D459" s="1" t="s">
        <v>3254</v>
      </c>
      <c r="E459" s="1" t="s">
        <v>1981</v>
      </c>
      <c r="F459" s="2">
        <v>45532</v>
      </c>
      <c r="G459" s="2">
        <v>45368</v>
      </c>
      <c r="H459" s="2" t="str">
        <f>TEXT(Ecommerce_Sales[[#This Row],[Order_Date]],"mmmm")</f>
        <v>March</v>
      </c>
      <c r="I459" s="2" t="str">
        <f>TEXT(Ecommerce_Sales[[#This Row],[Order_Date]],"yyyy")</f>
        <v>2024</v>
      </c>
      <c r="J459" s="2" t="str">
        <f>TEXT(Ecommerce_Sales[[#This Row],[Order_Date]],"mmmm")</f>
        <v>March</v>
      </c>
      <c r="K459" s="1" t="s">
        <v>1986</v>
      </c>
      <c r="L459" s="1" t="s">
        <v>3255</v>
      </c>
      <c r="M459" s="1" t="s">
        <v>1983</v>
      </c>
      <c r="N459" s="1" t="s">
        <v>1950</v>
      </c>
      <c r="O459" s="3">
        <v>464</v>
      </c>
      <c r="P459">
        <v>5</v>
      </c>
      <c r="Q459" s="3">
        <v>2322</v>
      </c>
      <c r="R459" s="1" t="s">
        <v>1951</v>
      </c>
      <c r="S459" s="3">
        <v>180</v>
      </c>
      <c r="U459" t="str">
        <f>IF(Ecommerce_Sales[[#This Row],[Delivery_Time_Days]]&gt;7,"Delay",IF(Ecommerce_Sales[[#This Row],[Delivery_Time_Days]] = 0,"No delivery",IF(Ecommerce_Sales[[#This Row],[Delivery_Time_Days]]&lt;=7,"On-time")))</f>
        <v>No delivery</v>
      </c>
      <c r="V459" s="7">
        <f>Ecommerce_Sales[[#This Row],[Profit]]/Ecommerce_Sales[[#This Row],[Total_Price]]</f>
        <v>0.40008613264427217</v>
      </c>
      <c r="W459" s="3">
        <v>929</v>
      </c>
      <c r="X459" s="3"/>
    </row>
    <row r="460" spans="1:24" x14ac:dyDescent="0.25">
      <c r="A460" s="1" t="s">
        <v>3256</v>
      </c>
      <c r="B460" s="1" t="s">
        <v>531</v>
      </c>
      <c r="C460" s="1" t="s">
        <v>532</v>
      </c>
      <c r="D460" s="1" t="s">
        <v>2074</v>
      </c>
      <c r="E460" s="1" t="s">
        <v>1954</v>
      </c>
      <c r="F460" s="2">
        <v>45530</v>
      </c>
      <c r="G460" s="2">
        <v>45109</v>
      </c>
      <c r="H460" s="2" t="str">
        <f>TEXT(Ecommerce_Sales[[#This Row],[Order_Date]],"mmmm")</f>
        <v>July</v>
      </c>
      <c r="I460" s="2" t="str">
        <f>TEXT(Ecommerce_Sales[[#This Row],[Order_Date]],"yyyy")</f>
        <v>2023</v>
      </c>
      <c r="J460" s="2" t="str">
        <f>TEXT(Ecommerce_Sales[[#This Row],[Order_Date]],"mmmm")</f>
        <v>July</v>
      </c>
      <c r="K460" s="1" t="s">
        <v>1947</v>
      </c>
      <c r="L460" s="1" t="s">
        <v>3257</v>
      </c>
      <c r="M460" s="1" t="s">
        <v>2043</v>
      </c>
      <c r="N460" s="1" t="s">
        <v>1989</v>
      </c>
      <c r="O460" s="3">
        <v>1014</v>
      </c>
      <c r="P460">
        <v>6</v>
      </c>
      <c r="Q460" s="3">
        <v>6083</v>
      </c>
      <c r="R460" s="1" t="s">
        <v>1958</v>
      </c>
      <c r="S460" s="3">
        <v>649</v>
      </c>
      <c r="T460">
        <v>4</v>
      </c>
      <c r="U460" t="str">
        <f>IF(Ecommerce_Sales[[#This Row],[Delivery_Time_Days]]&gt;7,"Delay",IF(Ecommerce_Sales[[#This Row],[Delivery_Time_Days]] = 0,"No delivery",IF(Ecommerce_Sales[[#This Row],[Delivery_Time_Days]]&lt;=7,"On-time")))</f>
        <v>On-time</v>
      </c>
      <c r="V460" s="7">
        <f>Ecommerce_Sales[[#This Row],[Profit]]/Ecommerce_Sales[[#This Row],[Total_Price]]</f>
        <v>0.25004109814236397</v>
      </c>
      <c r="W460" s="3">
        <v>1521</v>
      </c>
      <c r="X460" s="3"/>
    </row>
    <row r="461" spans="1:24" x14ac:dyDescent="0.25">
      <c r="A461" s="1" t="s">
        <v>3258</v>
      </c>
      <c r="B461" s="1" t="s">
        <v>1279</v>
      </c>
      <c r="C461" s="1" t="s">
        <v>1280</v>
      </c>
      <c r="D461" s="1" t="s">
        <v>3259</v>
      </c>
      <c r="E461" s="1" t="s">
        <v>1961</v>
      </c>
      <c r="F461" s="2">
        <v>44942</v>
      </c>
      <c r="G461" s="2">
        <v>45159</v>
      </c>
      <c r="H461" s="2" t="str">
        <f>TEXT(Ecommerce_Sales[[#This Row],[Order_Date]],"mmmm")</f>
        <v>August</v>
      </c>
      <c r="I461" s="2" t="str">
        <f>TEXT(Ecommerce_Sales[[#This Row],[Order_Date]],"yyyy")</f>
        <v>2023</v>
      </c>
      <c r="J461" s="2" t="str">
        <f>TEXT(Ecommerce_Sales[[#This Row],[Order_Date]],"mmmm")</f>
        <v>August</v>
      </c>
      <c r="K461" s="1" t="s">
        <v>1947</v>
      </c>
      <c r="L461" s="1" t="s">
        <v>3260</v>
      </c>
      <c r="M461" s="1" t="s">
        <v>2026</v>
      </c>
      <c r="N461" s="1" t="s">
        <v>1978</v>
      </c>
      <c r="O461" s="3">
        <v>114</v>
      </c>
      <c r="P461">
        <v>6</v>
      </c>
      <c r="Q461" s="3">
        <v>686</v>
      </c>
      <c r="R461" s="1" t="s">
        <v>1951</v>
      </c>
      <c r="S461" s="3">
        <v>58</v>
      </c>
      <c r="T461">
        <v>3</v>
      </c>
      <c r="U461" t="str">
        <f>IF(Ecommerce_Sales[[#This Row],[Delivery_Time_Days]]&gt;7,"Delay",IF(Ecommerce_Sales[[#This Row],[Delivery_Time_Days]] = 0,"No delivery",IF(Ecommerce_Sales[[#This Row],[Delivery_Time_Days]]&lt;=7,"On-time")))</f>
        <v>On-time</v>
      </c>
      <c r="V461" s="7">
        <f>Ecommerce_Sales[[#This Row],[Profit]]/Ecommerce_Sales[[#This Row],[Total_Price]]</f>
        <v>0.3498542274052478</v>
      </c>
      <c r="W461" s="3">
        <v>240</v>
      </c>
      <c r="X461" s="3"/>
    </row>
    <row r="462" spans="1:24" x14ac:dyDescent="0.25">
      <c r="A462" s="1" t="s">
        <v>3261</v>
      </c>
      <c r="B462" s="1" t="s">
        <v>1549</v>
      </c>
      <c r="C462" s="1" t="s">
        <v>1550</v>
      </c>
      <c r="D462" s="1" t="s">
        <v>2166</v>
      </c>
      <c r="E462" s="1" t="s">
        <v>1946</v>
      </c>
      <c r="F462" s="2">
        <v>45359</v>
      </c>
      <c r="G462" s="2">
        <v>45210</v>
      </c>
      <c r="H462" s="2" t="str">
        <f>TEXT(Ecommerce_Sales[[#This Row],[Order_Date]],"mmmm")</f>
        <v>October</v>
      </c>
      <c r="I462" s="2" t="str">
        <f>TEXT(Ecommerce_Sales[[#This Row],[Order_Date]],"yyyy")</f>
        <v>2023</v>
      </c>
      <c r="J462" s="2" t="str">
        <f>TEXT(Ecommerce_Sales[[#This Row],[Order_Date]],"mmmm")</f>
        <v>October</v>
      </c>
      <c r="K462" s="1" t="s">
        <v>1947</v>
      </c>
      <c r="L462" s="1" t="s">
        <v>3262</v>
      </c>
      <c r="M462" s="1" t="s">
        <v>1956</v>
      </c>
      <c r="N462" s="1" t="s">
        <v>1957</v>
      </c>
      <c r="O462" s="3">
        <v>321</v>
      </c>
      <c r="P462">
        <v>4</v>
      </c>
      <c r="Q462" s="3">
        <v>1285</v>
      </c>
      <c r="R462" s="1" t="s">
        <v>1958</v>
      </c>
      <c r="S462" s="3">
        <v>191</v>
      </c>
      <c r="T462">
        <v>3</v>
      </c>
      <c r="U462" t="str">
        <f>IF(Ecommerce_Sales[[#This Row],[Delivery_Time_Days]]&gt;7,"Delay",IF(Ecommerce_Sales[[#This Row],[Delivery_Time_Days]] = 0,"No delivery",IF(Ecommerce_Sales[[#This Row],[Delivery_Time_Days]]&lt;=7,"On-time")))</f>
        <v>On-time</v>
      </c>
      <c r="V462" s="7">
        <f>Ecommerce_Sales[[#This Row],[Profit]]/Ecommerce_Sales[[#This Row],[Total_Price]]</f>
        <v>0.15019455252918287</v>
      </c>
      <c r="W462" s="3">
        <v>193</v>
      </c>
      <c r="X462" s="3"/>
    </row>
    <row r="463" spans="1:24" x14ac:dyDescent="0.25">
      <c r="A463" s="1" t="s">
        <v>3263</v>
      </c>
      <c r="B463" s="1" t="s">
        <v>1383</v>
      </c>
      <c r="C463" s="1" t="s">
        <v>1384</v>
      </c>
      <c r="D463" s="1" t="s">
        <v>3264</v>
      </c>
      <c r="E463" s="1" t="s">
        <v>2005</v>
      </c>
      <c r="F463" s="2">
        <v>45407</v>
      </c>
      <c r="G463" s="2">
        <v>45501</v>
      </c>
      <c r="H463" s="2" t="str">
        <f>TEXT(Ecommerce_Sales[[#This Row],[Order_Date]],"mmmm")</f>
        <v>July</v>
      </c>
      <c r="I463" s="2" t="str">
        <f>TEXT(Ecommerce_Sales[[#This Row],[Order_Date]],"yyyy")</f>
        <v>2024</v>
      </c>
      <c r="J463" s="2" t="str">
        <f>TEXT(Ecommerce_Sales[[#This Row],[Order_Date]],"mmmm")</f>
        <v>July</v>
      </c>
      <c r="K463" s="1" t="s">
        <v>1947</v>
      </c>
      <c r="L463" s="1" t="s">
        <v>3265</v>
      </c>
      <c r="M463" s="1" t="s">
        <v>2047</v>
      </c>
      <c r="N463" s="1" t="s">
        <v>1989</v>
      </c>
      <c r="O463" s="3">
        <v>976</v>
      </c>
      <c r="P463">
        <v>6</v>
      </c>
      <c r="Q463" s="3">
        <v>5858</v>
      </c>
      <c r="R463" s="1" t="s">
        <v>1951</v>
      </c>
      <c r="S463" s="3">
        <v>860</v>
      </c>
      <c r="T463">
        <v>6</v>
      </c>
      <c r="U463" t="str">
        <f>IF(Ecommerce_Sales[[#This Row],[Delivery_Time_Days]]&gt;7,"Delay",IF(Ecommerce_Sales[[#This Row],[Delivery_Time_Days]] = 0,"No delivery",IF(Ecommerce_Sales[[#This Row],[Delivery_Time_Days]]&lt;=7,"On-time")))</f>
        <v>On-time</v>
      </c>
      <c r="V463" s="7">
        <f>Ecommerce_Sales[[#This Row],[Profit]]/Ecommerce_Sales[[#This Row],[Total_Price]]</f>
        <v>0.25008535336292248</v>
      </c>
      <c r="W463" s="3">
        <v>1465</v>
      </c>
      <c r="X463" s="3"/>
    </row>
    <row r="464" spans="1:24" x14ac:dyDescent="0.25">
      <c r="A464" s="1" t="s">
        <v>3266</v>
      </c>
      <c r="B464" s="1" t="s">
        <v>208</v>
      </c>
      <c r="C464" s="1" t="s">
        <v>209</v>
      </c>
      <c r="D464" s="1" t="s">
        <v>3267</v>
      </c>
      <c r="E464" s="1" t="s">
        <v>1981</v>
      </c>
      <c r="F464" s="2">
        <v>45649</v>
      </c>
      <c r="G464" s="2">
        <v>45563</v>
      </c>
      <c r="H464" s="2" t="str">
        <f>TEXT(Ecommerce_Sales[[#This Row],[Order_Date]],"mmmm")</f>
        <v>September</v>
      </c>
      <c r="I464" s="2" t="str">
        <f>TEXT(Ecommerce_Sales[[#This Row],[Order_Date]],"yyyy")</f>
        <v>2024</v>
      </c>
      <c r="J464" s="2" t="str">
        <f>TEXT(Ecommerce_Sales[[#This Row],[Order_Date]],"mmmm")</f>
        <v>September</v>
      </c>
      <c r="K464" s="1" t="s">
        <v>1947</v>
      </c>
      <c r="L464" s="1" t="s">
        <v>3268</v>
      </c>
      <c r="M464" s="1" t="s">
        <v>1968</v>
      </c>
      <c r="N464" s="1" t="s">
        <v>1957</v>
      </c>
      <c r="O464" s="3">
        <v>1027</v>
      </c>
      <c r="P464">
        <v>2</v>
      </c>
      <c r="Q464" s="3">
        <v>2054</v>
      </c>
      <c r="R464" s="1" t="s">
        <v>1951</v>
      </c>
      <c r="S464" s="3">
        <v>194</v>
      </c>
      <c r="T464">
        <v>7</v>
      </c>
      <c r="U464" t="str">
        <f>IF(Ecommerce_Sales[[#This Row],[Delivery_Time_Days]]&gt;7,"Delay",IF(Ecommerce_Sales[[#This Row],[Delivery_Time_Days]] = 0,"No delivery",IF(Ecommerce_Sales[[#This Row],[Delivery_Time_Days]]&lt;=7,"On-time")))</f>
        <v>On-time</v>
      </c>
      <c r="V464" s="7">
        <f>Ecommerce_Sales[[#This Row],[Profit]]/Ecommerce_Sales[[#This Row],[Total_Price]]</f>
        <v>0.14995131450827653</v>
      </c>
      <c r="W464" s="3">
        <v>308</v>
      </c>
      <c r="X464" s="3"/>
    </row>
    <row r="465" spans="1:24" x14ac:dyDescent="0.25">
      <c r="A465" s="1" t="s">
        <v>3269</v>
      </c>
      <c r="B465" s="1" t="s">
        <v>20</v>
      </c>
      <c r="C465" s="1" t="s">
        <v>21</v>
      </c>
      <c r="D465" s="1" t="s">
        <v>1960</v>
      </c>
      <c r="E465" s="1" t="s">
        <v>1961</v>
      </c>
      <c r="F465" s="2">
        <v>45440</v>
      </c>
      <c r="G465" s="2">
        <v>45334</v>
      </c>
      <c r="H465" s="2" t="str">
        <f>TEXT(Ecommerce_Sales[[#This Row],[Order_Date]],"mmmm")</f>
        <v>February</v>
      </c>
      <c r="I465" s="2" t="str">
        <f>TEXT(Ecommerce_Sales[[#This Row],[Order_Date]],"yyyy")</f>
        <v>2024</v>
      </c>
      <c r="J465" s="2" t="str">
        <f>TEXT(Ecommerce_Sales[[#This Row],[Order_Date]],"mmmm")</f>
        <v>February</v>
      </c>
      <c r="K465" s="1" t="s">
        <v>1947</v>
      </c>
      <c r="L465" s="1" t="s">
        <v>3270</v>
      </c>
      <c r="M465" s="1" t="s">
        <v>2002</v>
      </c>
      <c r="N465" s="1" t="s">
        <v>1989</v>
      </c>
      <c r="O465" s="3">
        <v>518</v>
      </c>
      <c r="P465">
        <v>1</v>
      </c>
      <c r="Q465" s="3">
        <v>518</v>
      </c>
      <c r="R465" s="1" t="s">
        <v>1958</v>
      </c>
      <c r="S465" s="3">
        <v>27</v>
      </c>
      <c r="T465">
        <v>9</v>
      </c>
      <c r="U465" t="str">
        <f>IF(Ecommerce_Sales[[#This Row],[Delivery_Time_Days]]&gt;7,"Delay",IF(Ecommerce_Sales[[#This Row],[Delivery_Time_Days]] = 0,"No delivery",IF(Ecommerce_Sales[[#This Row],[Delivery_Time_Days]]&lt;=7,"On-time")))</f>
        <v>Delay</v>
      </c>
      <c r="V465" s="7">
        <f>Ecommerce_Sales[[#This Row],[Profit]]/Ecommerce_Sales[[#This Row],[Total_Price]]</f>
        <v>0.25096525096525096</v>
      </c>
      <c r="W465" s="3">
        <v>130</v>
      </c>
      <c r="X465" s="3"/>
    </row>
    <row r="466" spans="1:24" x14ac:dyDescent="0.25">
      <c r="A466" s="1" t="s">
        <v>3271</v>
      </c>
      <c r="B466" s="1" t="s">
        <v>1215</v>
      </c>
      <c r="C466" s="1" t="s">
        <v>1216</v>
      </c>
      <c r="D466" s="1" t="s">
        <v>3272</v>
      </c>
      <c r="E466" s="1" t="s">
        <v>1981</v>
      </c>
      <c r="F466" s="2">
        <v>45446</v>
      </c>
      <c r="G466" s="2">
        <v>45219</v>
      </c>
      <c r="H466" s="2" t="str">
        <f>TEXT(Ecommerce_Sales[[#This Row],[Order_Date]],"mmmm")</f>
        <v>October</v>
      </c>
      <c r="I466" s="2" t="str">
        <f>TEXT(Ecommerce_Sales[[#This Row],[Order_Date]],"yyyy")</f>
        <v>2023</v>
      </c>
      <c r="J466" s="2" t="str">
        <f>TEXT(Ecommerce_Sales[[#This Row],[Order_Date]],"mmmm")</f>
        <v>October</v>
      </c>
      <c r="K466" s="1" t="s">
        <v>1947</v>
      </c>
      <c r="L466" s="1" t="s">
        <v>2388</v>
      </c>
      <c r="M466" s="1" t="s">
        <v>2079</v>
      </c>
      <c r="N466" s="1" t="s">
        <v>1973</v>
      </c>
      <c r="O466" s="3">
        <v>48</v>
      </c>
      <c r="P466">
        <v>4</v>
      </c>
      <c r="Q466" s="3">
        <v>191</v>
      </c>
      <c r="R466" s="1" t="s">
        <v>2016</v>
      </c>
      <c r="S466" s="3">
        <v>28</v>
      </c>
      <c r="T466">
        <v>9</v>
      </c>
      <c r="U466" t="str">
        <f>IF(Ecommerce_Sales[[#This Row],[Delivery_Time_Days]]&gt;7,"Delay",IF(Ecommerce_Sales[[#This Row],[Delivery_Time_Days]] = 0,"No delivery",IF(Ecommerce_Sales[[#This Row],[Delivery_Time_Days]]&lt;=7,"On-time")))</f>
        <v>Delay</v>
      </c>
      <c r="V466" s="7">
        <f>Ecommerce_Sales[[#This Row],[Profit]]/Ecommerce_Sales[[#This Row],[Total_Price]]</f>
        <v>0.29842931937172773</v>
      </c>
      <c r="W466" s="3">
        <v>57</v>
      </c>
      <c r="X466" s="3"/>
    </row>
    <row r="467" spans="1:24" x14ac:dyDescent="0.25">
      <c r="A467" s="1" t="s">
        <v>3273</v>
      </c>
      <c r="B467" s="1" t="s">
        <v>18</v>
      </c>
      <c r="C467" s="1" t="s">
        <v>19</v>
      </c>
      <c r="D467" s="1" t="s">
        <v>2181</v>
      </c>
      <c r="E467" s="1" t="s">
        <v>1946</v>
      </c>
      <c r="F467" s="2">
        <v>45294</v>
      </c>
      <c r="G467" s="2">
        <v>45556</v>
      </c>
      <c r="H467" s="2" t="str">
        <f>TEXT(Ecommerce_Sales[[#This Row],[Order_Date]],"mmmm")</f>
        <v>September</v>
      </c>
      <c r="I467" s="2" t="str">
        <f>TEXT(Ecommerce_Sales[[#This Row],[Order_Date]],"yyyy")</f>
        <v>2024</v>
      </c>
      <c r="J467" s="2" t="str">
        <f>TEXT(Ecommerce_Sales[[#This Row],[Order_Date]],"mmmm")</f>
        <v>September</v>
      </c>
      <c r="K467" s="1" t="s">
        <v>1947</v>
      </c>
      <c r="L467" s="1" t="s">
        <v>3274</v>
      </c>
      <c r="M467" s="1" t="s">
        <v>1972</v>
      </c>
      <c r="N467" s="1" t="s">
        <v>1973</v>
      </c>
      <c r="O467" s="3">
        <v>840</v>
      </c>
      <c r="P467">
        <v>1</v>
      </c>
      <c r="Q467" s="3">
        <v>840</v>
      </c>
      <c r="R467" s="1" t="s">
        <v>1958</v>
      </c>
      <c r="S467" s="3">
        <v>119</v>
      </c>
      <c r="T467">
        <v>5</v>
      </c>
      <c r="U467" t="str">
        <f>IF(Ecommerce_Sales[[#This Row],[Delivery_Time_Days]]&gt;7,"Delay",IF(Ecommerce_Sales[[#This Row],[Delivery_Time_Days]] = 0,"No delivery",IF(Ecommerce_Sales[[#This Row],[Delivery_Time_Days]]&lt;=7,"On-time")))</f>
        <v>On-time</v>
      </c>
      <c r="V467" s="7">
        <f>Ecommerce_Sales[[#This Row],[Profit]]/Ecommerce_Sales[[#This Row],[Total_Price]]</f>
        <v>0.3</v>
      </c>
      <c r="W467" s="3">
        <v>252</v>
      </c>
      <c r="X467" s="3"/>
    </row>
    <row r="468" spans="1:24" x14ac:dyDescent="0.25">
      <c r="A468" s="1" t="s">
        <v>3275</v>
      </c>
      <c r="B468" s="1" t="s">
        <v>488</v>
      </c>
      <c r="C468" s="1" t="s">
        <v>489</v>
      </c>
      <c r="D468" s="1" t="s">
        <v>3276</v>
      </c>
      <c r="E468" s="1" t="s">
        <v>1966</v>
      </c>
      <c r="F468" s="2">
        <v>44987</v>
      </c>
      <c r="G468" s="2">
        <v>44967</v>
      </c>
      <c r="H468" s="2" t="str">
        <f>TEXT(Ecommerce_Sales[[#This Row],[Order_Date]],"mmmm")</f>
        <v>February</v>
      </c>
      <c r="I468" s="2" t="str">
        <f>TEXT(Ecommerce_Sales[[#This Row],[Order_Date]],"yyyy")</f>
        <v>2023</v>
      </c>
      <c r="J468" s="2" t="str">
        <f>TEXT(Ecommerce_Sales[[#This Row],[Order_Date]],"mmmm")</f>
        <v>February</v>
      </c>
      <c r="K468" s="1" t="s">
        <v>1947</v>
      </c>
      <c r="L468" s="1" t="s">
        <v>3277</v>
      </c>
      <c r="M468" s="1" t="s">
        <v>1977</v>
      </c>
      <c r="N468" s="1" t="s">
        <v>1978</v>
      </c>
      <c r="O468" s="3">
        <v>672</v>
      </c>
      <c r="P468">
        <v>2</v>
      </c>
      <c r="Q468" s="3">
        <v>1343</v>
      </c>
      <c r="R468" s="1" t="s">
        <v>1958</v>
      </c>
      <c r="S468" s="3">
        <v>90</v>
      </c>
      <c r="T468">
        <v>9</v>
      </c>
      <c r="U468" t="str">
        <f>IF(Ecommerce_Sales[[#This Row],[Delivery_Time_Days]]&gt;7,"Delay",IF(Ecommerce_Sales[[#This Row],[Delivery_Time_Days]] = 0,"No delivery",IF(Ecommerce_Sales[[#This Row],[Delivery_Time_Days]]&lt;=7,"On-time")))</f>
        <v>Delay</v>
      </c>
      <c r="V468" s="7">
        <f>Ecommerce_Sales[[#This Row],[Profit]]/Ecommerce_Sales[[#This Row],[Total_Price]]</f>
        <v>0.34996276991809383</v>
      </c>
      <c r="W468" s="3">
        <v>470</v>
      </c>
      <c r="X468" s="3"/>
    </row>
    <row r="469" spans="1:24" x14ac:dyDescent="0.25">
      <c r="A469" s="1" t="s">
        <v>3278</v>
      </c>
      <c r="B469" s="1" t="s">
        <v>678</v>
      </c>
      <c r="C469" s="1" t="s">
        <v>679</v>
      </c>
      <c r="D469" s="1" t="s">
        <v>3279</v>
      </c>
      <c r="E469" s="1" t="s">
        <v>1946</v>
      </c>
      <c r="F469" s="2">
        <v>45078</v>
      </c>
      <c r="G469" s="2">
        <v>45036</v>
      </c>
      <c r="H469" s="2" t="str">
        <f>TEXT(Ecommerce_Sales[[#This Row],[Order_Date]],"mmmm")</f>
        <v>April</v>
      </c>
      <c r="I469" s="2" t="str">
        <f>TEXT(Ecommerce_Sales[[#This Row],[Order_Date]],"yyyy")</f>
        <v>2023</v>
      </c>
      <c r="J469" s="2" t="str">
        <f>TEXT(Ecommerce_Sales[[#This Row],[Order_Date]],"mmmm")</f>
        <v>April</v>
      </c>
      <c r="K469" s="1" t="s">
        <v>1947</v>
      </c>
      <c r="L469" s="1" t="s">
        <v>3280</v>
      </c>
      <c r="M469" s="1" t="s">
        <v>2026</v>
      </c>
      <c r="N469" s="1" t="s">
        <v>1978</v>
      </c>
      <c r="O469" s="3">
        <v>50</v>
      </c>
      <c r="P469">
        <v>4</v>
      </c>
      <c r="Q469" s="3">
        <v>200</v>
      </c>
      <c r="R469" s="1" t="s">
        <v>2012</v>
      </c>
      <c r="S469" s="3">
        <v>19</v>
      </c>
      <c r="T469">
        <v>3</v>
      </c>
      <c r="U469" t="str">
        <f>IF(Ecommerce_Sales[[#This Row],[Delivery_Time_Days]]&gt;7,"Delay",IF(Ecommerce_Sales[[#This Row],[Delivery_Time_Days]] = 0,"No delivery",IF(Ecommerce_Sales[[#This Row],[Delivery_Time_Days]]&lt;=7,"On-time")))</f>
        <v>On-time</v>
      </c>
      <c r="V469" s="7">
        <f>Ecommerce_Sales[[#This Row],[Profit]]/Ecommerce_Sales[[#This Row],[Total_Price]]</f>
        <v>0.35</v>
      </c>
      <c r="W469" s="3">
        <v>70</v>
      </c>
      <c r="X469" s="3"/>
    </row>
    <row r="470" spans="1:24" x14ac:dyDescent="0.25">
      <c r="A470" s="1" t="s">
        <v>3281</v>
      </c>
      <c r="B470" s="1" t="s">
        <v>1063</v>
      </c>
      <c r="C470" s="1" t="s">
        <v>1064</v>
      </c>
      <c r="D470" s="1" t="s">
        <v>3282</v>
      </c>
      <c r="E470" s="1" t="s">
        <v>1946</v>
      </c>
      <c r="F470" s="2">
        <v>45113</v>
      </c>
      <c r="G470" s="2">
        <v>45532</v>
      </c>
      <c r="H470" s="2" t="str">
        <f>TEXT(Ecommerce_Sales[[#This Row],[Order_Date]],"mmmm")</f>
        <v>August</v>
      </c>
      <c r="I470" s="2" t="str">
        <f>TEXT(Ecommerce_Sales[[#This Row],[Order_Date]],"yyyy")</f>
        <v>2024</v>
      </c>
      <c r="J470" s="2" t="str">
        <f>TEXT(Ecommerce_Sales[[#This Row],[Order_Date]],"mmmm")</f>
        <v>August</v>
      </c>
      <c r="K470" s="1" t="s">
        <v>1947</v>
      </c>
      <c r="L470" s="1" t="s">
        <v>3283</v>
      </c>
      <c r="M470" s="1" t="s">
        <v>1972</v>
      </c>
      <c r="N470" s="1" t="s">
        <v>1973</v>
      </c>
      <c r="O470" s="3">
        <v>69</v>
      </c>
      <c r="P470">
        <v>6</v>
      </c>
      <c r="Q470" s="3">
        <v>416</v>
      </c>
      <c r="R470" s="1" t="s">
        <v>1958</v>
      </c>
      <c r="S470" s="3">
        <v>41</v>
      </c>
      <c r="T470">
        <v>6</v>
      </c>
      <c r="U470" t="str">
        <f>IF(Ecommerce_Sales[[#This Row],[Delivery_Time_Days]]&gt;7,"Delay",IF(Ecommerce_Sales[[#This Row],[Delivery_Time_Days]] = 0,"No delivery",IF(Ecommerce_Sales[[#This Row],[Delivery_Time_Days]]&lt;=7,"On-time")))</f>
        <v>On-time</v>
      </c>
      <c r="V470" s="7">
        <f>Ecommerce_Sales[[#This Row],[Profit]]/Ecommerce_Sales[[#This Row],[Total_Price]]</f>
        <v>0.30048076923076922</v>
      </c>
      <c r="W470" s="3">
        <v>125</v>
      </c>
      <c r="X470" s="3"/>
    </row>
    <row r="471" spans="1:24" x14ac:dyDescent="0.25">
      <c r="A471" s="1" t="s">
        <v>3284</v>
      </c>
      <c r="B471" s="1" t="s">
        <v>334</v>
      </c>
      <c r="C471" s="1" t="s">
        <v>335</v>
      </c>
      <c r="D471" s="1" t="s">
        <v>3285</v>
      </c>
      <c r="E471" s="1" t="s">
        <v>2005</v>
      </c>
      <c r="F471" s="2">
        <v>45142</v>
      </c>
      <c r="G471" s="2">
        <v>45443</v>
      </c>
      <c r="H471" s="2" t="str">
        <f>TEXT(Ecommerce_Sales[[#This Row],[Order_Date]],"mmmm")</f>
        <v>May</v>
      </c>
      <c r="I471" s="2" t="str">
        <f>TEXT(Ecommerce_Sales[[#This Row],[Order_Date]],"yyyy")</f>
        <v>2024</v>
      </c>
      <c r="J471" s="2" t="str">
        <f>TEXT(Ecommerce_Sales[[#This Row],[Order_Date]],"mmmm")</f>
        <v>May</v>
      </c>
      <c r="K471" s="1" t="s">
        <v>1947</v>
      </c>
      <c r="L471" s="1" t="s">
        <v>3286</v>
      </c>
      <c r="M471" s="1" t="s">
        <v>2007</v>
      </c>
      <c r="N471" s="1" t="s">
        <v>1973</v>
      </c>
      <c r="O471" s="3">
        <v>50</v>
      </c>
      <c r="P471">
        <v>5</v>
      </c>
      <c r="Q471" s="3">
        <v>251</v>
      </c>
      <c r="R471" s="1" t="s">
        <v>1958</v>
      </c>
      <c r="S471" s="3">
        <v>34</v>
      </c>
      <c r="T471">
        <v>5</v>
      </c>
      <c r="U471" t="str">
        <f>IF(Ecommerce_Sales[[#This Row],[Delivery_Time_Days]]&gt;7,"Delay",IF(Ecommerce_Sales[[#This Row],[Delivery_Time_Days]] = 0,"No delivery",IF(Ecommerce_Sales[[#This Row],[Delivery_Time_Days]]&lt;=7,"On-time")))</f>
        <v>On-time</v>
      </c>
      <c r="V471" s="7">
        <f>Ecommerce_Sales[[#This Row],[Profit]]/Ecommerce_Sales[[#This Row],[Total_Price]]</f>
        <v>0.29880478087649404</v>
      </c>
      <c r="W471" s="3">
        <v>75</v>
      </c>
      <c r="X471" s="3"/>
    </row>
    <row r="472" spans="1:24" x14ac:dyDescent="0.25">
      <c r="A472" s="1" t="s">
        <v>3287</v>
      </c>
      <c r="B472" s="1" t="s">
        <v>1327</v>
      </c>
      <c r="C472" s="1" t="s">
        <v>1328</v>
      </c>
      <c r="D472" s="1" t="s">
        <v>3288</v>
      </c>
      <c r="E472" s="1" t="s">
        <v>1954</v>
      </c>
      <c r="F472" s="2">
        <v>45483</v>
      </c>
      <c r="G472" s="2">
        <v>45085</v>
      </c>
      <c r="H472" s="2" t="str">
        <f>TEXT(Ecommerce_Sales[[#This Row],[Order_Date]],"mmmm")</f>
        <v>June</v>
      </c>
      <c r="I472" s="2" t="str">
        <f>TEXT(Ecommerce_Sales[[#This Row],[Order_Date]],"yyyy")</f>
        <v>2023</v>
      </c>
      <c r="J472" s="2" t="str">
        <f>TEXT(Ecommerce_Sales[[#This Row],[Order_Date]],"mmmm")</f>
        <v>June</v>
      </c>
      <c r="K472" s="1" t="s">
        <v>1947</v>
      </c>
      <c r="L472" s="1" t="s">
        <v>3289</v>
      </c>
      <c r="M472" s="1" t="s">
        <v>2072</v>
      </c>
      <c r="N472" s="1" t="s">
        <v>1950</v>
      </c>
      <c r="O472" s="3">
        <v>915</v>
      </c>
      <c r="P472">
        <v>2</v>
      </c>
      <c r="Q472" s="3">
        <v>1830</v>
      </c>
      <c r="R472" s="1" t="s">
        <v>1958</v>
      </c>
      <c r="S472" s="3">
        <v>269</v>
      </c>
      <c r="T472">
        <v>9</v>
      </c>
      <c r="U472" t="str">
        <f>IF(Ecommerce_Sales[[#This Row],[Delivery_Time_Days]]&gt;7,"Delay",IF(Ecommerce_Sales[[#This Row],[Delivery_Time_Days]] = 0,"No delivery",IF(Ecommerce_Sales[[#This Row],[Delivery_Time_Days]]&lt;=7,"On-time")))</f>
        <v>Delay</v>
      </c>
      <c r="V472" s="7">
        <f>Ecommerce_Sales[[#This Row],[Profit]]/Ecommerce_Sales[[#This Row],[Total_Price]]</f>
        <v>0.4</v>
      </c>
      <c r="W472" s="3">
        <v>732</v>
      </c>
      <c r="X472" s="3"/>
    </row>
    <row r="473" spans="1:24" x14ac:dyDescent="0.25">
      <c r="A473" s="1" t="s">
        <v>3290</v>
      </c>
      <c r="B473" s="1" t="s">
        <v>545</v>
      </c>
      <c r="C473" s="1" t="s">
        <v>546</v>
      </c>
      <c r="D473" s="1" t="s">
        <v>2514</v>
      </c>
      <c r="E473" s="1" t="s">
        <v>1954</v>
      </c>
      <c r="F473" s="2">
        <v>45016</v>
      </c>
      <c r="G473" s="2">
        <v>45262</v>
      </c>
      <c r="H473" s="2" t="str">
        <f>TEXT(Ecommerce_Sales[[#This Row],[Order_Date]],"mmmm")</f>
        <v>December</v>
      </c>
      <c r="I473" s="2" t="str">
        <f>TEXT(Ecommerce_Sales[[#This Row],[Order_Date]],"yyyy")</f>
        <v>2023</v>
      </c>
      <c r="J473" s="2" t="str">
        <f>TEXT(Ecommerce_Sales[[#This Row],[Order_Date]],"mmmm")</f>
        <v>December</v>
      </c>
      <c r="K473" s="1" t="s">
        <v>1992</v>
      </c>
      <c r="L473" s="1" t="s">
        <v>3291</v>
      </c>
      <c r="M473" s="1" t="s">
        <v>2047</v>
      </c>
      <c r="N473" s="1" t="s">
        <v>1989</v>
      </c>
      <c r="O473" s="3">
        <v>783</v>
      </c>
      <c r="P473">
        <v>8</v>
      </c>
      <c r="Q473" s="3">
        <v>6261</v>
      </c>
      <c r="R473" s="1" t="s">
        <v>2012</v>
      </c>
      <c r="S473" s="3">
        <v>352</v>
      </c>
      <c r="U473" t="str">
        <f>IF(Ecommerce_Sales[[#This Row],[Delivery_Time_Days]]&gt;7,"Delay",IF(Ecommerce_Sales[[#This Row],[Delivery_Time_Days]] = 0,"No delivery",IF(Ecommerce_Sales[[#This Row],[Delivery_Time_Days]]&lt;=7,"On-time")))</f>
        <v>No delivery</v>
      </c>
      <c r="V473" s="7">
        <f>Ecommerce_Sales[[#This Row],[Profit]]/Ecommerce_Sales[[#This Row],[Total_Price]]</f>
        <v>0.2499600702763137</v>
      </c>
      <c r="W473" s="3">
        <v>1565</v>
      </c>
      <c r="X473" s="3"/>
    </row>
    <row r="474" spans="1:24" x14ac:dyDescent="0.25">
      <c r="A474" s="1" t="s">
        <v>3292</v>
      </c>
      <c r="B474" s="1" t="s">
        <v>1616</v>
      </c>
      <c r="C474" s="1" t="s">
        <v>1617</v>
      </c>
      <c r="D474" s="1" t="s">
        <v>3293</v>
      </c>
      <c r="E474" s="1" t="s">
        <v>1954</v>
      </c>
      <c r="F474" s="2">
        <v>45635</v>
      </c>
      <c r="G474" s="2">
        <v>45270</v>
      </c>
      <c r="H474" s="2" t="str">
        <f>TEXT(Ecommerce_Sales[[#This Row],[Order_Date]],"mmmm")</f>
        <v>December</v>
      </c>
      <c r="I474" s="2" t="str">
        <f>TEXT(Ecommerce_Sales[[#This Row],[Order_Date]],"yyyy")</f>
        <v>2023</v>
      </c>
      <c r="J474" s="2" t="str">
        <f>TEXT(Ecommerce_Sales[[#This Row],[Order_Date]],"mmmm")</f>
        <v>December</v>
      </c>
      <c r="K474" s="1" t="s">
        <v>1986</v>
      </c>
      <c r="L474" s="1" t="s">
        <v>3294</v>
      </c>
      <c r="M474" s="1" t="s">
        <v>2030</v>
      </c>
      <c r="N474" s="1" t="s">
        <v>1978</v>
      </c>
      <c r="O474" s="3">
        <v>1064</v>
      </c>
      <c r="P474">
        <v>8</v>
      </c>
      <c r="Q474" s="3">
        <v>8513</v>
      </c>
      <c r="R474" s="1" t="s">
        <v>2008</v>
      </c>
      <c r="S474" s="3">
        <v>628</v>
      </c>
      <c r="U474" t="str">
        <f>IF(Ecommerce_Sales[[#This Row],[Delivery_Time_Days]]&gt;7,"Delay",IF(Ecommerce_Sales[[#This Row],[Delivery_Time_Days]] = 0,"No delivery",IF(Ecommerce_Sales[[#This Row],[Delivery_Time_Days]]&lt;=7,"On-time")))</f>
        <v>No delivery</v>
      </c>
      <c r="V474" s="7">
        <f>Ecommerce_Sales[[#This Row],[Profit]]/Ecommerce_Sales[[#This Row],[Total_Price]]</f>
        <v>0.3500528603312581</v>
      </c>
      <c r="W474" s="3">
        <v>2980</v>
      </c>
      <c r="X474" s="3"/>
    </row>
    <row r="475" spans="1:24" x14ac:dyDescent="0.25">
      <c r="A475" s="1" t="s">
        <v>3295</v>
      </c>
      <c r="B475" s="1" t="s">
        <v>1646</v>
      </c>
      <c r="C475" s="1" t="s">
        <v>1647</v>
      </c>
      <c r="D475" s="1" t="s">
        <v>3296</v>
      </c>
      <c r="E475" s="1" t="s">
        <v>1966</v>
      </c>
      <c r="F475" s="2">
        <v>45351</v>
      </c>
      <c r="G475" s="2">
        <v>44949</v>
      </c>
      <c r="H475" s="2" t="str">
        <f>TEXT(Ecommerce_Sales[[#This Row],[Order_Date]],"mmmm")</f>
        <v>January</v>
      </c>
      <c r="I475" s="2" t="str">
        <f>TEXT(Ecommerce_Sales[[#This Row],[Order_Date]],"yyyy")</f>
        <v>2023</v>
      </c>
      <c r="J475" s="2" t="str">
        <f>TEXT(Ecommerce_Sales[[#This Row],[Order_Date]],"mmmm")</f>
        <v>January</v>
      </c>
      <c r="K475" s="1" t="s">
        <v>1947</v>
      </c>
      <c r="L475" s="1" t="s">
        <v>3297</v>
      </c>
      <c r="M475" s="1" t="s">
        <v>1968</v>
      </c>
      <c r="N475" s="1" t="s">
        <v>1957</v>
      </c>
      <c r="O475" s="3">
        <v>189</v>
      </c>
      <c r="P475">
        <v>1</v>
      </c>
      <c r="Q475" s="3">
        <v>189</v>
      </c>
      <c r="R475" s="1" t="s">
        <v>1951</v>
      </c>
      <c r="S475" s="3">
        <v>13</v>
      </c>
      <c r="T475">
        <v>4</v>
      </c>
      <c r="U475" t="str">
        <f>IF(Ecommerce_Sales[[#This Row],[Delivery_Time_Days]]&gt;7,"Delay",IF(Ecommerce_Sales[[#This Row],[Delivery_Time_Days]] = 0,"No delivery",IF(Ecommerce_Sales[[#This Row],[Delivery_Time_Days]]&lt;=7,"On-time")))</f>
        <v>On-time</v>
      </c>
      <c r="V475" s="7">
        <f>Ecommerce_Sales[[#This Row],[Profit]]/Ecommerce_Sales[[#This Row],[Total_Price]]</f>
        <v>0.14814814814814814</v>
      </c>
      <c r="W475" s="3">
        <v>28</v>
      </c>
      <c r="X475" s="3"/>
    </row>
    <row r="476" spans="1:24" x14ac:dyDescent="0.25">
      <c r="A476" s="1" t="s">
        <v>3298</v>
      </c>
      <c r="B476" s="1" t="s">
        <v>1412</v>
      </c>
      <c r="C476" s="1" t="s">
        <v>1413</v>
      </c>
      <c r="D476" s="1" t="s">
        <v>3299</v>
      </c>
      <c r="E476" s="1" t="s">
        <v>1961</v>
      </c>
      <c r="F476" s="2">
        <v>45351</v>
      </c>
      <c r="G476" s="2">
        <v>44956</v>
      </c>
      <c r="H476" s="2" t="str">
        <f>TEXT(Ecommerce_Sales[[#This Row],[Order_Date]],"mmmm")</f>
        <v>January</v>
      </c>
      <c r="I476" s="2" t="str">
        <f>TEXT(Ecommerce_Sales[[#This Row],[Order_Date]],"yyyy")</f>
        <v>2023</v>
      </c>
      <c r="J476" s="2" t="str">
        <f>TEXT(Ecommerce_Sales[[#This Row],[Order_Date]],"mmmm")</f>
        <v>January</v>
      </c>
      <c r="K476" s="1" t="s">
        <v>1986</v>
      </c>
      <c r="L476" s="1" t="s">
        <v>3300</v>
      </c>
      <c r="M476" s="1" t="s">
        <v>1968</v>
      </c>
      <c r="N476" s="1" t="s">
        <v>1957</v>
      </c>
      <c r="O476" s="3">
        <v>844</v>
      </c>
      <c r="P476">
        <v>1</v>
      </c>
      <c r="Q476" s="3">
        <v>844</v>
      </c>
      <c r="R476" s="1" t="s">
        <v>1958</v>
      </c>
      <c r="S476" s="3">
        <v>83</v>
      </c>
      <c r="U476" t="str">
        <f>IF(Ecommerce_Sales[[#This Row],[Delivery_Time_Days]]&gt;7,"Delay",IF(Ecommerce_Sales[[#This Row],[Delivery_Time_Days]] = 0,"No delivery",IF(Ecommerce_Sales[[#This Row],[Delivery_Time_Days]]&lt;=7,"On-time")))</f>
        <v>No delivery</v>
      </c>
      <c r="V476" s="7">
        <f>Ecommerce_Sales[[#This Row],[Profit]]/Ecommerce_Sales[[#This Row],[Total_Price]]</f>
        <v>0.1504739336492891</v>
      </c>
      <c r="W476" s="3">
        <v>127</v>
      </c>
      <c r="X476" s="3"/>
    </row>
    <row r="477" spans="1:24" x14ac:dyDescent="0.25">
      <c r="A477" s="1" t="s">
        <v>3301</v>
      </c>
      <c r="B477" s="1" t="s">
        <v>709</v>
      </c>
      <c r="C477" s="1" t="s">
        <v>710</v>
      </c>
      <c r="D477" s="1" t="s">
        <v>3302</v>
      </c>
      <c r="E477" s="1" t="s">
        <v>1981</v>
      </c>
      <c r="F477" s="2">
        <v>45617</v>
      </c>
      <c r="G477" s="2">
        <v>45609</v>
      </c>
      <c r="H477" s="2" t="str">
        <f>TEXT(Ecommerce_Sales[[#This Row],[Order_Date]],"mmmm")</f>
        <v>November</v>
      </c>
      <c r="I477" s="2" t="str">
        <f>TEXT(Ecommerce_Sales[[#This Row],[Order_Date]],"yyyy")</f>
        <v>2024</v>
      </c>
      <c r="J477" s="2" t="str">
        <f>TEXT(Ecommerce_Sales[[#This Row],[Order_Date]],"mmmm")</f>
        <v>November</v>
      </c>
      <c r="K477" s="1" t="s">
        <v>1947</v>
      </c>
      <c r="L477" s="1" t="s">
        <v>3303</v>
      </c>
      <c r="M477" s="1" t="s">
        <v>1956</v>
      </c>
      <c r="N477" s="1" t="s">
        <v>1957</v>
      </c>
      <c r="O477" s="3">
        <v>294</v>
      </c>
      <c r="P477">
        <v>6</v>
      </c>
      <c r="Q477" s="3">
        <v>1762</v>
      </c>
      <c r="R477" s="1" t="s">
        <v>1951</v>
      </c>
      <c r="S477" s="3">
        <v>255</v>
      </c>
      <c r="T477">
        <v>3</v>
      </c>
      <c r="U477" t="str">
        <f>IF(Ecommerce_Sales[[#This Row],[Delivery_Time_Days]]&gt;7,"Delay",IF(Ecommerce_Sales[[#This Row],[Delivery_Time_Days]] = 0,"No delivery",IF(Ecommerce_Sales[[#This Row],[Delivery_Time_Days]]&lt;=7,"On-time")))</f>
        <v>On-time</v>
      </c>
      <c r="V477" s="7">
        <f>Ecommerce_Sales[[#This Row],[Profit]]/Ecommerce_Sales[[#This Row],[Total_Price]]</f>
        <v>0.14982973893303064</v>
      </c>
      <c r="W477" s="3">
        <v>264</v>
      </c>
      <c r="X477" s="3"/>
    </row>
    <row r="478" spans="1:24" x14ac:dyDescent="0.25">
      <c r="A478" s="1" t="s">
        <v>3304</v>
      </c>
      <c r="B478" s="1" t="s">
        <v>192</v>
      </c>
      <c r="C478" s="1" t="s">
        <v>492</v>
      </c>
      <c r="D478" s="1" t="s">
        <v>3305</v>
      </c>
      <c r="E478" s="1" t="s">
        <v>1946</v>
      </c>
      <c r="F478" s="2">
        <v>45350</v>
      </c>
      <c r="G478" s="2">
        <v>45057</v>
      </c>
      <c r="H478" s="2" t="str">
        <f>TEXT(Ecommerce_Sales[[#This Row],[Order_Date]],"mmmm")</f>
        <v>May</v>
      </c>
      <c r="I478" s="2" t="str">
        <f>TEXT(Ecommerce_Sales[[#This Row],[Order_Date]],"yyyy")</f>
        <v>2023</v>
      </c>
      <c r="J478" s="2" t="str">
        <f>TEXT(Ecommerce_Sales[[#This Row],[Order_Date]],"mmmm")</f>
        <v>May</v>
      </c>
      <c r="K478" s="1" t="s">
        <v>1947</v>
      </c>
      <c r="L478" s="1" t="s">
        <v>3306</v>
      </c>
      <c r="M478" s="1" t="s">
        <v>1977</v>
      </c>
      <c r="N478" s="1" t="s">
        <v>1978</v>
      </c>
      <c r="O478" s="3">
        <v>233</v>
      </c>
      <c r="P478">
        <v>1</v>
      </c>
      <c r="Q478" s="3">
        <v>233</v>
      </c>
      <c r="R478" s="1" t="s">
        <v>1958</v>
      </c>
      <c r="S478" s="3">
        <v>23</v>
      </c>
      <c r="T478">
        <v>3</v>
      </c>
      <c r="U478" t="str">
        <f>IF(Ecommerce_Sales[[#This Row],[Delivery_Time_Days]]&gt;7,"Delay",IF(Ecommerce_Sales[[#This Row],[Delivery_Time_Days]] = 0,"No delivery",IF(Ecommerce_Sales[[#This Row],[Delivery_Time_Days]]&lt;=7,"On-time")))</f>
        <v>On-time</v>
      </c>
      <c r="V478" s="7">
        <f>Ecommerce_Sales[[#This Row],[Profit]]/Ecommerce_Sales[[#This Row],[Total_Price]]</f>
        <v>0.34763948497854075</v>
      </c>
      <c r="W478" s="3">
        <v>81</v>
      </c>
      <c r="X478" s="3"/>
    </row>
    <row r="479" spans="1:24" x14ac:dyDescent="0.25">
      <c r="A479" s="1" t="s">
        <v>3307</v>
      </c>
      <c r="B479" s="1" t="s">
        <v>452</v>
      </c>
      <c r="C479" s="1" t="s">
        <v>453</v>
      </c>
      <c r="D479" s="1" t="s">
        <v>3139</v>
      </c>
      <c r="E479" s="1" t="s">
        <v>1954</v>
      </c>
      <c r="F479" s="2">
        <v>45617</v>
      </c>
      <c r="G479" s="2">
        <v>45019</v>
      </c>
      <c r="H479" s="2" t="str">
        <f>TEXT(Ecommerce_Sales[[#This Row],[Order_Date]],"mmmm")</f>
        <v>April</v>
      </c>
      <c r="I479" s="2" t="str">
        <f>TEXT(Ecommerce_Sales[[#This Row],[Order_Date]],"yyyy")</f>
        <v>2023</v>
      </c>
      <c r="J479" s="2" t="str">
        <f>TEXT(Ecommerce_Sales[[#This Row],[Order_Date]],"mmmm")</f>
        <v>April</v>
      </c>
      <c r="K479" s="1" t="s">
        <v>1947</v>
      </c>
      <c r="L479" s="1" t="s">
        <v>3308</v>
      </c>
      <c r="M479" s="1" t="s">
        <v>2054</v>
      </c>
      <c r="N479" s="1" t="s">
        <v>1957</v>
      </c>
      <c r="O479" s="3">
        <v>23</v>
      </c>
      <c r="P479">
        <v>4</v>
      </c>
      <c r="Q479" s="3">
        <v>90</v>
      </c>
      <c r="R479" s="1" t="s">
        <v>1958</v>
      </c>
      <c r="S479" s="3">
        <v>13</v>
      </c>
      <c r="T479">
        <v>4</v>
      </c>
      <c r="U479" t="str">
        <f>IF(Ecommerce_Sales[[#This Row],[Delivery_Time_Days]]&gt;7,"Delay",IF(Ecommerce_Sales[[#This Row],[Delivery_Time_Days]] = 0,"No delivery",IF(Ecommerce_Sales[[#This Row],[Delivery_Time_Days]]&lt;=7,"On-time")))</f>
        <v>On-time</v>
      </c>
      <c r="V479" s="7">
        <f>Ecommerce_Sales[[#This Row],[Profit]]/Ecommerce_Sales[[#This Row],[Total_Price]]</f>
        <v>0.15555555555555556</v>
      </c>
      <c r="W479" s="3">
        <v>14</v>
      </c>
      <c r="X479" s="3"/>
    </row>
    <row r="480" spans="1:24" x14ac:dyDescent="0.25">
      <c r="A480" s="1" t="s">
        <v>3309</v>
      </c>
      <c r="B480" s="1" t="s">
        <v>649</v>
      </c>
      <c r="C480" s="1" t="s">
        <v>650</v>
      </c>
      <c r="D480" s="1" t="s">
        <v>3310</v>
      </c>
      <c r="E480" s="1" t="s">
        <v>1954</v>
      </c>
      <c r="F480" s="2">
        <v>45068</v>
      </c>
      <c r="G480" s="2">
        <v>45157</v>
      </c>
      <c r="H480" s="2" t="str">
        <f>TEXT(Ecommerce_Sales[[#This Row],[Order_Date]],"mmmm")</f>
        <v>August</v>
      </c>
      <c r="I480" s="2" t="str">
        <f>TEXT(Ecommerce_Sales[[#This Row],[Order_Date]],"yyyy")</f>
        <v>2023</v>
      </c>
      <c r="J480" s="2" t="str">
        <f>TEXT(Ecommerce_Sales[[#This Row],[Order_Date]],"mmmm")</f>
        <v>August</v>
      </c>
      <c r="K480" s="1" t="s">
        <v>1986</v>
      </c>
      <c r="L480" s="1" t="s">
        <v>3311</v>
      </c>
      <c r="M480" s="1" t="s">
        <v>1963</v>
      </c>
      <c r="N480" s="1" t="s">
        <v>1957</v>
      </c>
      <c r="O480" s="3">
        <v>510</v>
      </c>
      <c r="P480">
        <v>5</v>
      </c>
      <c r="Q480" s="3">
        <v>2548</v>
      </c>
      <c r="R480" s="1" t="s">
        <v>2008</v>
      </c>
      <c r="S480" s="3">
        <v>258</v>
      </c>
      <c r="U480" t="str">
        <f>IF(Ecommerce_Sales[[#This Row],[Delivery_Time_Days]]&gt;7,"Delay",IF(Ecommerce_Sales[[#This Row],[Delivery_Time_Days]] = 0,"No delivery",IF(Ecommerce_Sales[[#This Row],[Delivery_Time_Days]]&lt;=7,"On-time")))</f>
        <v>No delivery</v>
      </c>
      <c r="V480" s="7">
        <f>Ecommerce_Sales[[#This Row],[Profit]]/Ecommerce_Sales[[#This Row],[Total_Price]]</f>
        <v>0.14992150706436422</v>
      </c>
      <c r="W480" s="3">
        <v>382</v>
      </c>
      <c r="X480" s="3"/>
    </row>
    <row r="481" spans="1:24" x14ac:dyDescent="0.25">
      <c r="A481" s="1" t="s">
        <v>3312</v>
      </c>
      <c r="B481" s="1" t="s">
        <v>1281</v>
      </c>
      <c r="C481" s="1" t="s">
        <v>1282</v>
      </c>
      <c r="D481" s="1" t="s">
        <v>3313</v>
      </c>
      <c r="E481" s="1" t="s">
        <v>1954</v>
      </c>
      <c r="F481" s="2">
        <v>45262</v>
      </c>
      <c r="G481" s="2">
        <v>45377</v>
      </c>
      <c r="H481" s="2" t="str">
        <f>TEXT(Ecommerce_Sales[[#This Row],[Order_Date]],"mmmm")</f>
        <v>March</v>
      </c>
      <c r="I481" s="2" t="str">
        <f>TEXT(Ecommerce_Sales[[#This Row],[Order_Date]],"yyyy")</f>
        <v>2024</v>
      </c>
      <c r="J481" s="2" t="str">
        <f>TEXT(Ecommerce_Sales[[#This Row],[Order_Date]],"mmmm")</f>
        <v>March</v>
      </c>
      <c r="K481" s="1" t="s">
        <v>1947</v>
      </c>
      <c r="L481" s="1" t="s">
        <v>3314</v>
      </c>
      <c r="M481" s="1" t="s">
        <v>2247</v>
      </c>
      <c r="N481" s="1" t="s">
        <v>1957</v>
      </c>
      <c r="O481" s="3">
        <v>696</v>
      </c>
      <c r="P481">
        <v>5</v>
      </c>
      <c r="Q481" s="3">
        <v>3479</v>
      </c>
      <c r="R481" s="1" t="s">
        <v>1958</v>
      </c>
      <c r="S481" s="3">
        <v>514</v>
      </c>
      <c r="T481">
        <v>8</v>
      </c>
      <c r="U481" t="str">
        <f>IF(Ecommerce_Sales[[#This Row],[Delivery_Time_Days]]&gt;7,"Delay",IF(Ecommerce_Sales[[#This Row],[Delivery_Time_Days]] = 0,"No delivery",IF(Ecommerce_Sales[[#This Row],[Delivery_Time_Days]]&lt;=7,"On-time")))</f>
        <v>Delay</v>
      </c>
      <c r="V481" s="7">
        <f>Ecommerce_Sales[[#This Row],[Profit]]/Ecommerce_Sales[[#This Row],[Total_Price]]</f>
        <v>0.15004311583788446</v>
      </c>
      <c r="W481" s="3">
        <v>522</v>
      </c>
      <c r="X481" s="3"/>
    </row>
    <row r="482" spans="1:24" x14ac:dyDescent="0.25">
      <c r="A482" s="1" t="s">
        <v>3315</v>
      </c>
      <c r="B482" s="1" t="s">
        <v>128</v>
      </c>
      <c r="C482" s="1" t="s">
        <v>129</v>
      </c>
      <c r="D482" s="1" t="s">
        <v>3002</v>
      </c>
      <c r="E482" s="1" t="s">
        <v>1946</v>
      </c>
      <c r="F482" s="2">
        <v>45373</v>
      </c>
      <c r="G482" s="2">
        <v>45256</v>
      </c>
      <c r="H482" s="2" t="str">
        <f>TEXT(Ecommerce_Sales[[#This Row],[Order_Date]],"mmmm")</f>
        <v>November</v>
      </c>
      <c r="I482" s="2" t="str">
        <f>TEXT(Ecommerce_Sales[[#This Row],[Order_Date]],"yyyy")</f>
        <v>2023</v>
      </c>
      <c r="J482" s="2" t="str">
        <f>TEXT(Ecommerce_Sales[[#This Row],[Order_Date]],"mmmm")</f>
        <v>November</v>
      </c>
      <c r="K482" s="1" t="s">
        <v>1947</v>
      </c>
      <c r="L482" s="1" t="s">
        <v>3316</v>
      </c>
      <c r="M482" s="1" t="s">
        <v>1983</v>
      </c>
      <c r="N482" s="1" t="s">
        <v>1950</v>
      </c>
      <c r="O482" s="3">
        <v>337</v>
      </c>
      <c r="P482">
        <v>4</v>
      </c>
      <c r="Q482" s="3">
        <v>1349</v>
      </c>
      <c r="R482" s="1" t="s">
        <v>1958</v>
      </c>
      <c r="S482" s="3">
        <v>73</v>
      </c>
      <c r="T482">
        <v>3</v>
      </c>
      <c r="U482" t="str">
        <f>IF(Ecommerce_Sales[[#This Row],[Delivery_Time_Days]]&gt;7,"Delay",IF(Ecommerce_Sales[[#This Row],[Delivery_Time_Days]] = 0,"No delivery",IF(Ecommerce_Sales[[#This Row],[Delivery_Time_Days]]&lt;=7,"On-time")))</f>
        <v>On-time</v>
      </c>
      <c r="V482" s="7">
        <f>Ecommerce_Sales[[#This Row],[Profit]]/Ecommerce_Sales[[#This Row],[Total_Price]]</f>
        <v>0.40029651593773163</v>
      </c>
      <c r="W482" s="3">
        <v>540</v>
      </c>
      <c r="X482" s="3"/>
    </row>
    <row r="483" spans="1:24" x14ac:dyDescent="0.25">
      <c r="A483" s="1" t="s">
        <v>3317</v>
      </c>
      <c r="B483" s="1" t="s">
        <v>1412</v>
      </c>
      <c r="C483" s="1" t="s">
        <v>1413</v>
      </c>
      <c r="D483" s="1" t="s">
        <v>3299</v>
      </c>
      <c r="E483" s="1" t="s">
        <v>1961</v>
      </c>
      <c r="F483" s="2">
        <v>45351</v>
      </c>
      <c r="G483" s="2">
        <v>45458</v>
      </c>
      <c r="H483" s="2" t="str">
        <f>TEXT(Ecommerce_Sales[[#This Row],[Order_Date]],"mmmm")</f>
        <v>June</v>
      </c>
      <c r="I483" s="2" t="str">
        <f>TEXT(Ecommerce_Sales[[#This Row],[Order_Date]],"yyyy")</f>
        <v>2024</v>
      </c>
      <c r="J483" s="2" t="str">
        <f>TEXT(Ecommerce_Sales[[#This Row],[Order_Date]],"mmmm")</f>
        <v>June</v>
      </c>
      <c r="K483" s="1" t="s">
        <v>1986</v>
      </c>
      <c r="L483" s="1" t="s">
        <v>3318</v>
      </c>
      <c r="M483" s="1" t="s">
        <v>2079</v>
      </c>
      <c r="N483" s="1" t="s">
        <v>1973</v>
      </c>
      <c r="O483" s="3">
        <v>663</v>
      </c>
      <c r="P483">
        <v>6</v>
      </c>
      <c r="Q483" s="3">
        <v>3976</v>
      </c>
      <c r="R483" s="1" t="s">
        <v>1951</v>
      </c>
      <c r="S483" s="3">
        <v>394</v>
      </c>
      <c r="U483" t="str">
        <f>IF(Ecommerce_Sales[[#This Row],[Delivery_Time_Days]]&gt;7,"Delay",IF(Ecommerce_Sales[[#This Row],[Delivery_Time_Days]] = 0,"No delivery",IF(Ecommerce_Sales[[#This Row],[Delivery_Time_Days]]&lt;=7,"On-time")))</f>
        <v>No delivery</v>
      </c>
      <c r="V483" s="7">
        <f>Ecommerce_Sales[[#This Row],[Profit]]/Ecommerce_Sales[[#This Row],[Total_Price]]</f>
        <v>0.30005030181086517</v>
      </c>
      <c r="W483" s="3">
        <v>1193</v>
      </c>
      <c r="X483" s="3"/>
    </row>
    <row r="484" spans="1:24" x14ac:dyDescent="0.25">
      <c r="A484" s="1" t="s">
        <v>3319</v>
      </c>
      <c r="B484" s="1" t="s">
        <v>1598</v>
      </c>
      <c r="C484" s="1" t="s">
        <v>1599</v>
      </c>
      <c r="D484" s="1" t="s">
        <v>2147</v>
      </c>
      <c r="E484" s="1" t="s">
        <v>1954</v>
      </c>
      <c r="F484" s="2">
        <v>45265</v>
      </c>
      <c r="G484" s="2">
        <v>45146</v>
      </c>
      <c r="H484" s="2" t="str">
        <f>TEXT(Ecommerce_Sales[[#This Row],[Order_Date]],"mmmm")</f>
        <v>August</v>
      </c>
      <c r="I484" s="2" t="str">
        <f>TEXT(Ecommerce_Sales[[#This Row],[Order_Date]],"yyyy")</f>
        <v>2023</v>
      </c>
      <c r="J484" s="2" t="str">
        <f>TEXT(Ecommerce_Sales[[#This Row],[Order_Date]],"mmmm")</f>
        <v>August</v>
      </c>
      <c r="K484" s="1" t="s">
        <v>1947</v>
      </c>
      <c r="L484" s="1" t="s">
        <v>3320</v>
      </c>
      <c r="M484" s="1" t="s">
        <v>2002</v>
      </c>
      <c r="N484" s="1" t="s">
        <v>1989</v>
      </c>
      <c r="O484" s="3">
        <v>850</v>
      </c>
      <c r="P484">
        <v>1</v>
      </c>
      <c r="Q484" s="3">
        <v>850</v>
      </c>
      <c r="R484" s="1" t="s">
        <v>1951</v>
      </c>
      <c r="S484" s="3">
        <v>72</v>
      </c>
      <c r="T484">
        <v>4</v>
      </c>
      <c r="U484" t="str">
        <f>IF(Ecommerce_Sales[[#This Row],[Delivery_Time_Days]]&gt;7,"Delay",IF(Ecommerce_Sales[[#This Row],[Delivery_Time_Days]] = 0,"No delivery",IF(Ecommerce_Sales[[#This Row],[Delivery_Time_Days]]&lt;=7,"On-time")))</f>
        <v>On-time</v>
      </c>
      <c r="V484" s="7">
        <f>Ecommerce_Sales[[#This Row],[Profit]]/Ecommerce_Sales[[#This Row],[Total_Price]]</f>
        <v>0.25058823529411767</v>
      </c>
      <c r="W484" s="3">
        <v>213</v>
      </c>
      <c r="X484" s="3"/>
    </row>
    <row r="485" spans="1:24" x14ac:dyDescent="0.25">
      <c r="A485" s="1" t="s">
        <v>3321</v>
      </c>
      <c r="B485" s="1" t="s">
        <v>752</v>
      </c>
      <c r="C485" s="1" t="s">
        <v>753</v>
      </c>
      <c r="D485" s="1" t="s">
        <v>3322</v>
      </c>
      <c r="E485" s="1" t="s">
        <v>1946</v>
      </c>
      <c r="F485" s="2">
        <v>45366</v>
      </c>
      <c r="G485" s="2">
        <v>45596</v>
      </c>
      <c r="H485" s="2" t="str">
        <f>TEXT(Ecommerce_Sales[[#This Row],[Order_Date]],"mmmm")</f>
        <v>October</v>
      </c>
      <c r="I485" s="2" t="str">
        <f>TEXT(Ecommerce_Sales[[#This Row],[Order_Date]],"yyyy")</f>
        <v>2024</v>
      </c>
      <c r="J485" s="2" t="str">
        <f>TEXT(Ecommerce_Sales[[#This Row],[Order_Date]],"mmmm")</f>
        <v>October</v>
      </c>
      <c r="K485" s="1" t="s">
        <v>1992</v>
      </c>
      <c r="L485" s="1" t="s">
        <v>2211</v>
      </c>
      <c r="M485" s="1" t="s">
        <v>1968</v>
      </c>
      <c r="N485" s="1" t="s">
        <v>1957</v>
      </c>
      <c r="O485" s="3">
        <v>73</v>
      </c>
      <c r="P485">
        <v>2</v>
      </c>
      <c r="Q485" s="3">
        <v>145</v>
      </c>
      <c r="R485" s="1" t="s">
        <v>1958</v>
      </c>
      <c r="S485" s="3">
        <v>9</v>
      </c>
      <c r="U485" t="str">
        <f>IF(Ecommerce_Sales[[#This Row],[Delivery_Time_Days]]&gt;7,"Delay",IF(Ecommerce_Sales[[#This Row],[Delivery_Time_Days]] = 0,"No delivery",IF(Ecommerce_Sales[[#This Row],[Delivery_Time_Days]]&lt;=7,"On-time")))</f>
        <v>No delivery</v>
      </c>
      <c r="V485" s="7">
        <f>Ecommerce_Sales[[#This Row],[Profit]]/Ecommerce_Sales[[#This Row],[Total_Price]]</f>
        <v>0.15172413793103448</v>
      </c>
      <c r="W485" s="3">
        <v>22</v>
      </c>
      <c r="X485" s="3"/>
    </row>
    <row r="486" spans="1:24" x14ac:dyDescent="0.25">
      <c r="A486" s="1" t="s">
        <v>3323</v>
      </c>
      <c r="B486" s="1" t="s">
        <v>198</v>
      </c>
      <c r="C486" s="1" t="s">
        <v>199</v>
      </c>
      <c r="D486" s="1" t="s">
        <v>3324</v>
      </c>
      <c r="E486" s="1" t="s">
        <v>2005</v>
      </c>
      <c r="F486" s="2">
        <v>45019</v>
      </c>
      <c r="G486" s="2">
        <v>45383</v>
      </c>
      <c r="H486" s="2" t="str">
        <f>TEXT(Ecommerce_Sales[[#This Row],[Order_Date]],"mmmm")</f>
        <v>April</v>
      </c>
      <c r="I486" s="2" t="str">
        <f>TEXT(Ecommerce_Sales[[#This Row],[Order_Date]],"yyyy")</f>
        <v>2024</v>
      </c>
      <c r="J486" s="2" t="str">
        <f>TEXT(Ecommerce_Sales[[#This Row],[Order_Date]],"mmmm")</f>
        <v>April</v>
      </c>
      <c r="K486" s="1" t="s">
        <v>1947</v>
      </c>
      <c r="L486" s="1" t="s">
        <v>3325</v>
      </c>
      <c r="M486" s="1" t="s">
        <v>1998</v>
      </c>
      <c r="N486" s="1" t="s">
        <v>1973</v>
      </c>
      <c r="O486" s="3">
        <v>279</v>
      </c>
      <c r="P486">
        <v>5</v>
      </c>
      <c r="Q486" s="3">
        <v>1397</v>
      </c>
      <c r="R486" s="1" t="s">
        <v>1958</v>
      </c>
      <c r="S486" s="3">
        <v>76</v>
      </c>
      <c r="T486">
        <v>6</v>
      </c>
      <c r="U486" t="str">
        <f>IF(Ecommerce_Sales[[#This Row],[Delivery_Time_Days]]&gt;7,"Delay",IF(Ecommerce_Sales[[#This Row],[Delivery_Time_Days]] = 0,"No delivery",IF(Ecommerce_Sales[[#This Row],[Delivery_Time_Days]]&lt;=7,"On-time")))</f>
        <v>On-time</v>
      </c>
      <c r="V486" s="7">
        <f>Ecommerce_Sales[[#This Row],[Profit]]/Ecommerce_Sales[[#This Row],[Total_Price]]</f>
        <v>0.29992841803865428</v>
      </c>
      <c r="W486" s="3">
        <v>419</v>
      </c>
      <c r="X486" s="3"/>
    </row>
    <row r="487" spans="1:24" x14ac:dyDescent="0.25">
      <c r="A487" s="1" t="s">
        <v>3326</v>
      </c>
      <c r="B487" s="1" t="s">
        <v>1317</v>
      </c>
      <c r="C487" s="1" t="s">
        <v>1318</v>
      </c>
      <c r="D487" s="1" t="s">
        <v>3327</v>
      </c>
      <c r="E487" s="1" t="s">
        <v>1981</v>
      </c>
      <c r="F487" s="2">
        <v>45241</v>
      </c>
      <c r="G487" s="2">
        <v>45509</v>
      </c>
      <c r="H487" s="2" t="str">
        <f>TEXT(Ecommerce_Sales[[#This Row],[Order_Date]],"mmmm")</f>
        <v>August</v>
      </c>
      <c r="I487" s="2" t="str">
        <f>TEXT(Ecommerce_Sales[[#This Row],[Order_Date]],"yyyy")</f>
        <v>2024</v>
      </c>
      <c r="J487" s="2" t="str">
        <f>TEXT(Ecommerce_Sales[[#This Row],[Order_Date]],"mmmm")</f>
        <v>August</v>
      </c>
      <c r="K487" s="1" t="s">
        <v>1992</v>
      </c>
      <c r="L487" s="1" t="s">
        <v>3328</v>
      </c>
      <c r="M487" s="1" t="s">
        <v>2002</v>
      </c>
      <c r="N487" s="1" t="s">
        <v>1989</v>
      </c>
      <c r="O487" s="3">
        <v>899</v>
      </c>
      <c r="P487">
        <v>2</v>
      </c>
      <c r="Q487" s="3">
        <v>1799</v>
      </c>
      <c r="R487" s="1" t="s">
        <v>1951</v>
      </c>
      <c r="S487" s="3">
        <v>178</v>
      </c>
      <c r="U487" t="str">
        <f>IF(Ecommerce_Sales[[#This Row],[Delivery_Time_Days]]&gt;7,"Delay",IF(Ecommerce_Sales[[#This Row],[Delivery_Time_Days]] = 0,"No delivery",IF(Ecommerce_Sales[[#This Row],[Delivery_Time_Days]]&lt;=7,"On-time")))</f>
        <v>No delivery</v>
      </c>
      <c r="V487" s="7">
        <f>Ecommerce_Sales[[#This Row],[Profit]]/Ecommerce_Sales[[#This Row],[Total_Price]]</f>
        <v>0.25013896609227348</v>
      </c>
      <c r="W487" s="3">
        <v>450</v>
      </c>
      <c r="X487" s="3"/>
    </row>
    <row r="488" spans="1:24" x14ac:dyDescent="0.25">
      <c r="A488" s="1" t="s">
        <v>3329</v>
      </c>
      <c r="B488" s="1" t="s">
        <v>286</v>
      </c>
      <c r="C488" s="1" t="s">
        <v>287</v>
      </c>
      <c r="D488" s="1" t="s">
        <v>2862</v>
      </c>
      <c r="E488" s="1" t="s">
        <v>2005</v>
      </c>
      <c r="F488" s="2">
        <v>45327</v>
      </c>
      <c r="G488" s="2">
        <v>45453</v>
      </c>
      <c r="H488" s="2" t="str">
        <f>TEXT(Ecommerce_Sales[[#This Row],[Order_Date]],"mmmm")</f>
        <v>June</v>
      </c>
      <c r="I488" s="2" t="str">
        <f>TEXT(Ecommerce_Sales[[#This Row],[Order_Date]],"yyyy")</f>
        <v>2024</v>
      </c>
      <c r="J488" s="2" t="str">
        <f>TEXT(Ecommerce_Sales[[#This Row],[Order_Date]],"mmmm")</f>
        <v>June</v>
      </c>
      <c r="K488" s="1" t="s">
        <v>1947</v>
      </c>
      <c r="L488" s="1" t="s">
        <v>3330</v>
      </c>
      <c r="M488" s="1" t="s">
        <v>2043</v>
      </c>
      <c r="N488" s="1" t="s">
        <v>1989</v>
      </c>
      <c r="O488" s="3">
        <v>947</v>
      </c>
      <c r="P488">
        <v>2</v>
      </c>
      <c r="Q488" s="3">
        <v>1895</v>
      </c>
      <c r="R488" s="1" t="s">
        <v>1958</v>
      </c>
      <c r="S488" s="3">
        <v>106</v>
      </c>
      <c r="T488">
        <v>10</v>
      </c>
      <c r="U488" t="str">
        <f>IF(Ecommerce_Sales[[#This Row],[Delivery_Time_Days]]&gt;7,"Delay",IF(Ecommerce_Sales[[#This Row],[Delivery_Time_Days]] = 0,"No delivery",IF(Ecommerce_Sales[[#This Row],[Delivery_Time_Days]]&lt;=7,"On-time")))</f>
        <v>Delay</v>
      </c>
      <c r="V488" s="7">
        <f>Ecommerce_Sales[[#This Row],[Profit]]/Ecommerce_Sales[[#This Row],[Total_Price]]</f>
        <v>0.25013192612137203</v>
      </c>
      <c r="W488" s="3">
        <v>474</v>
      </c>
      <c r="X488" s="3"/>
    </row>
    <row r="489" spans="1:24" x14ac:dyDescent="0.25">
      <c r="A489" s="1" t="s">
        <v>3331</v>
      </c>
      <c r="B489" s="1" t="s">
        <v>531</v>
      </c>
      <c r="C489" s="1" t="s">
        <v>532</v>
      </c>
      <c r="D489" s="1" t="s">
        <v>2074</v>
      </c>
      <c r="E489" s="1" t="s">
        <v>1954</v>
      </c>
      <c r="F489" s="2">
        <v>45530</v>
      </c>
      <c r="G489" s="2">
        <v>45477</v>
      </c>
      <c r="H489" s="2" t="str">
        <f>TEXT(Ecommerce_Sales[[#This Row],[Order_Date]],"mmmm")</f>
        <v>July</v>
      </c>
      <c r="I489" s="2" t="str">
        <f>TEXT(Ecommerce_Sales[[#This Row],[Order_Date]],"yyyy")</f>
        <v>2024</v>
      </c>
      <c r="J489" s="2" t="str">
        <f>TEXT(Ecommerce_Sales[[#This Row],[Order_Date]],"mmmm")</f>
        <v>July</v>
      </c>
      <c r="K489" s="1" t="s">
        <v>1986</v>
      </c>
      <c r="L489" s="1" t="s">
        <v>3332</v>
      </c>
      <c r="M489" s="1" t="s">
        <v>2047</v>
      </c>
      <c r="N489" s="1" t="s">
        <v>1989</v>
      </c>
      <c r="O489" s="3">
        <v>1198</v>
      </c>
      <c r="P489">
        <v>1</v>
      </c>
      <c r="Q489" s="3">
        <v>1198</v>
      </c>
      <c r="R489" s="1" t="s">
        <v>1958</v>
      </c>
      <c r="S489" s="3">
        <v>78</v>
      </c>
      <c r="U489" t="str">
        <f>IF(Ecommerce_Sales[[#This Row],[Delivery_Time_Days]]&gt;7,"Delay",IF(Ecommerce_Sales[[#This Row],[Delivery_Time_Days]] = 0,"No delivery",IF(Ecommerce_Sales[[#This Row],[Delivery_Time_Days]]&lt;=7,"On-time")))</f>
        <v>No delivery</v>
      </c>
      <c r="V489" s="7">
        <f>Ecommerce_Sales[[#This Row],[Profit]]/Ecommerce_Sales[[#This Row],[Total_Price]]</f>
        <v>0.24958263772954925</v>
      </c>
      <c r="W489" s="3">
        <v>299</v>
      </c>
      <c r="X489" s="3"/>
    </row>
    <row r="490" spans="1:24" x14ac:dyDescent="0.25">
      <c r="A490" s="1" t="s">
        <v>3333</v>
      </c>
      <c r="B490" s="1" t="s">
        <v>635</v>
      </c>
      <c r="C490" s="1" t="s">
        <v>1430</v>
      </c>
      <c r="D490" s="1" t="s">
        <v>3334</v>
      </c>
      <c r="E490" s="1" t="s">
        <v>1961</v>
      </c>
      <c r="F490" s="2">
        <v>45383</v>
      </c>
      <c r="G490" s="2">
        <v>45463</v>
      </c>
      <c r="H490" s="2" t="str">
        <f>TEXT(Ecommerce_Sales[[#This Row],[Order_Date]],"mmmm")</f>
        <v>June</v>
      </c>
      <c r="I490" s="2" t="str">
        <f>TEXT(Ecommerce_Sales[[#This Row],[Order_Date]],"yyyy")</f>
        <v>2024</v>
      </c>
      <c r="J490" s="2" t="str">
        <f>TEXT(Ecommerce_Sales[[#This Row],[Order_Date]],"mmmm")</f>
        <v>June</v>
      </c>
      <c r="K490" s="1" t="s">
        <v>1947</v>
      </c>
      <c r="L490" s="1" t="s">
        <v>3335</v>
      </c>
      <c r="M490" s="1" t="s">
        <v>2065</v>
      </c>
      <c r="N490" s="1" t="s">
        <v>1978</v>
      </c>
      <c r="O490" s="3">
        <v>706</v>
      </c>
      <c r="P490">
        <v>2</v>
      </c>
      <c r="Q490" s="3">
        <v>1411</v>
      </c>
      <c r="R490" s="1" t="s">
        <v>1958</v>
      </c>
      <c r="S490" s="3">
        <v>95</v>
      </c>
      <c r="T490">
        <v>10</v>
      </c>
      <c r="U490" t="str">
        <f>IF(Ecommerce_Sales[[#This Row],[Delivery_Time_Days]]&gt;7,"Delay",IF(Ecommerce_Sales[[#This Row],[Delivery_Time_Days]] = 0,"No delivery",IF(Ecommerce_Sales[[#This Row],[Delivery_Time_Days]]&lt;=7,"On-time")))</f>
        <v>Delay</v>
      </c>
      <c r="V490" s="7">
        <f>Ecommerce_Sales[[#This Row],[Profit]]/Ecommerce_Sales[[#This Row],[Total_Price]]</f>
        <v>0.35010630758327427</v>
      </c>
      <c r="W490" s="3">
        <v>494</v>
      </c>
      <c r="X490" s="3"/>
    </row>
    <row r="491" spans="1:24" x14ac:dyDescent="0.25">
      <c r="A491" s="1" t="s">
        <v>3336</v>
      </c>
      <c r="B491" s="1" t="s">
        <v>1782</v>
      </c>
      <c r="C491" s="1" t="s">
        <v>1783</v>
      </c>
      <c r="D491" s="1" t="s">
        <v>3337</v>
      </c>
      <c r="E491" s="1" t="s">
        <v>1954</v>
      </c>
      <c r="F491" s="2">
        <v>45520</v>
      </c>
      <c r="G491" s="2">
        <v>45251</v>
      </c>
      <c r="H491" s="2" t="str">
        <f>TEXT(Ecommerce_Sales[[#This Row],[Order_Date]],"mmmm")</f>
        <v>November</v>
      </c>
      <c r="I491" s="2" t="str">
        <f>TEXT(Ecommerce_Sales[[#This Row],[Order_Date]],"yyyy")</f>
        <v>2023</v>
      </c>
      <c r="J491" s="2" t="str">
        <f>TEXT(Ecommerce_Sales[[#This Row],[Order_Date]],"mmmm")</f>
        <v>November</v>
      </c>
      <c r="K491" s="1" t="s">
        <v>1947</v>
      </c>
      <c r="L491" s="1" t="s">
        <v>3338</v>
      </c>
      <c r="M491" s="1" t="s">
        <v>1949</v>
      </c>
      <c r="N491" s="1" t="s">
        <v>1950</v>
      </c>
      <c r="O491" s="3">
        <v>985</v>
      </c>
      <c r="P491">
        <v>4</v>
      </c>
      <c r="Q491" s="3">
        <v>3940</v>
      </c>
      <c r="R491" s="1" t="s">
        <v>1951</v>
      </c>
      <c r="S491" s="3">
        <v>520</v>
      </c>
      <c r="T491">
        <v>10</v>
      </c>
      <c r="U491" t="str">
        <f>IF(Ecommerce_Sales[[#This Row],[Delivery_Time_Days]]&gt;7,"Delay",IF(Ecommerce_Sales[[#This Row],[Delivery_Time_Days]] = 0,"No delivery",IF(Ecommerce_Sales[[#This Row],[Delivery_Time_Days]]&lt;=7,"On-time")))</f>
        <v>Delay</v>
      </c>
      <c r="V491" s="7">
        <f>Ecommerce_Sales[[#This Row],[Profit]]/Ecommerce_Sales[[#This Row],[Total_Price]]</f>
        <v>0.4</v>
      </c>
      <c r="W491" s="3">
        <v>1576</v>
      </c>
      <c r="X491" s="3"/>
    </row>
    <row r="492" spans="1:24" x14ac:dyDescent="0.25">
      <c r="A492" s="1" t="s">
        <v>3339</v>
      </c>
      <c r="B492" s="1" t="s">
        <v>545</v>
      </c>
      <c r="C492" s="1" t="s">
        <v>799</v>
      </c>
      <c r="D492" s="1" t="s">
        <v>2175</v>
      </c>
      <c r="E492" s="1" t="s">
        <v>1981</v>
      </c>
      <c r="F492" s="2">
        <v>45643</v>
      </c>
      <c r="G492" s="2">
        <v>45521</v>
      </c>
      <c r="H492" s="2" t="str">
        <f>TEXT(Ecommerce_Sales[[#This Row],[Order_Date]],"mmmm")</f>
        <v>August</v>
      </c>
      <c r="I492" s="2" t="str">
        <f>TEXT(Ecommerce_Sales[[#This Row],[Order_Date]],"yyyy")</f>
        <v>2024</v>
      </c>
      <c r="J492" s="2" t="str">
        <f>TEXT(Ecommerce_Sales[[#This Row],[Order_Date]],"mmmm")</f>
        <v>August</v>
      </c>
      <c r="K492" s="1" t="s">
        <v>1986</v>
      </c>
      <c r="L492" s="1" t="s">
        <v>3340</v>
      </c>
      <c r="M492" s="1" t="s">
        <v>1972</v>
      </c>
      <c r="N492" s="1" t="s">
        <v>1973</v>
      </c>
      <c r="O492" s="3">
        <v>158</v>
      </c>
      <c r="P492">
        <v>2</v>
      </c>
      <c r="Q492" s="3">
        <v>317</v>
      </c>
      <c r="R492" s="1" t="s">
        <v>1958</v>
      </c>
      <c r="S492" s="3">
        <v>41</v>
      </c>
      <c r="U492" t="str">
        <f>IF(Ecommerce_Sales[[#This Row],[Delivery_Time_Days]]&gt;7,"Delay",IF(Ecommerce_Sales[[#This Row],[Delivery_Time_Days]] = 0,"No delivery",IF(Ecommerce_Sales[[#This Row],[Delivery_Time_Days]]&lt;=7,"On-time")))</f>
        <v>No delivery</v>
      </c>
      <c r="V492" s="7">
        <f>Ecommerce_Sales[[#This Row],[Profit]]/Ecommerce_Sales[[#This Row],[Total_Price]]</f>
        <v>0.29968454258675081</v>
      </c>
      <c r="W492" s="3">
        <v>95</v>
      </c>
      <c r="X492" s="3"/>
    </row>
    <row r="493" spans="1:24" x14ac:dyDescent="0.25">
      <c r="A493" s="1" t="s">
        <v>3341</v>
      </c>
      <c r="B493" s="1" t="s">
        <v>292</v>
      </c>
      <c r="C493" s="1" t="s">
        <v>293</v>
      </c>
      <c r="D493" s="1" t="s">
        <v>3342</v>
      </c>
      <c r="E493" s="1" t="s">
        <v>1954</v>
      </c>
      <c r="F493" s="2">
        <v>45009</v>
      </c>
      <c r="G493" s="2">
        <v>45403</v>
      </c>
      <c r="H493" s="2" t="str">
        <f>TEXT(Ecommerce_Sales[[#This Row],[Order_Date]],"mmmm")</f>
        <v>April</v>
      </c>
      <c r="I493" s="2" t="str">
        <f>TEXT(Ecommerce_Sales[[#This Row],[Order_Date]],"yyyy")</f>
        <v>2024</v>
      </c>
      <c r="J493" s="2" t="str">
        <f>TEXT(Ecommerce_Sales[[#This Row],[Order_Date]],"mmmm")</f>
        <v>April</v>
      </c>
      <c r="K493" s="1" t="s">
        <v>1947</v>
      </c>
      <c r="L493" s="1" t="s">
        <v>3343</v>
      </c>
      <c r="M493" s="1" t="s">
        <v>1949</v>
      </c>
      <c r="N493" s="1" t="s">
        <v>1950</v>
      </c>
      <c r="O493" s="3">
        <v>554</v>
      </c>
      <c r="P493">
        <v>3</v>
      </c>
      <c r="Q493" s="3">
        <v>1662</v>
      </c>
      <c r="R493" s="1" t="s">
        <v>2012</v>
      </c>
      <c r="S493" s="3">
        <v>157</v>
      </c>
      <c r="T493">
        <v>3</v>
      </c>
      <c r="U493" t="str">
        <f>IF(Ecommerce_Sales[[#This Row],[Delivery_Time_Days]]&gt;7,"Delay",IF(Ecommerce_Sales[[#This Row],[Delivery_Time_Days]] = 0,"No delivery",IF(Ecommerce_Sales[[#This Row],[Delivery_Time_Days]]&lt;=7,"On-time")))</f>
        <v>On-time</v>
      </c>
      <c r="V493" s="7">
        <f>Ecommerce_Sales[[#This Row],[Profit]]/Ecommerce_Sales[[#This Row],[Total_Price]]</f>
        <v>0.40012033694344162</v>
      </c>
      <c r="W493" s="3">
        <v>665</v>
      </c>
      <c r="X493" s="3"/>
    </row>
    <row r="494" spans="1:24" x14ac:dyDescent="0.25">
      <c r="A494" s="1" t="s">
        <v>3344</v>
      </c>
      <c r="B494" s="1" t="s">
        <v>561</v>
      </c>
      <c r="C494" s="1" t="s">
        <v>562</v>
      </c>
      <c r="D494" s="1" t="s">
        <v>3345</v>
      </c>
      <c r="E494" s="1" t="s">
        <v>1954</v>
      </c>
      <c r="F494" s="2">
        <v>45031</v>
      </c>
      <c r="G494" s="2">
        <v>44970</v>
      </c>
      <c r="H494" s="2" t="str">
        <f>TEXT(Ecommerce_Sales[[#This Row],[Order_Date]],"mmmm")</f>
        <v>February</v>
      </c>
      <c r="I494" s="2" t="str">
        <f>TEXT(Ecommerce_Sales[[#This Row],[Order_Date]],"yyyy")</f>
        <v>2023</v>
      </c>
      <c r="J494" s="2" t="str">
        <f>TEXT(Ecommerce_Sales[[#This Row],[Order_Date]],"mmmm")</f>
        <v>February</v>
      </c>
      <c r="K494" s="1" t="s">
        <v>1947</v>
      </c>
      <c r="L494" s="1" t="s">
        <v>3346</v>
      </c>
      <c r="M494" s="1" t="s">
        <v>1949</v>
      </c>
      <c r="N494" s="1" t="s">
        <v>1950</v>
      </c>
      <c r="O494" s="3">
        <v>416</v>
      </c>
      <c r="P494">
        <v>3</v>
      </c>
      <c r="Q494" s="3">
        <v>1248</v>
      </c>
      <c r="R494" s="1" t="s">
        <v>2008</v>
      </c>
      <c r="S494" s="3">
        <v>91</v>
      </c>
      <c r="T494">
        <v>6</v>
      </c>
      <c r="U494" t="str">
        <f>IF(Ecommerce_Sales[[#This Row],[Delivery_Time_Days]]&gt;7,"Delay",IF(Ecommerce_Sales[[#This Row],[Delivery_Time_Days]] = 0,"No delivery",IF(Ecommerce_Sales[[#This Row],[Delivery_Time_Days]]&lt;=7,"On-time")))</f>
        <v>On-time</v>
      </c>
      <c r="V494" s="7">
        <f>Ecommerce_Sales[[#This Row],[Profit]]/Ecommerce_Sales[[#This Row],[Total_Price]]</f>
        <v>0.39983974358974361</v>
      </c>
      <c r="W494" s="3">
        <v>499</v>
      </c>
      <c r="X494" s="3"/>
    </row>
    <row r="495" spans="1:24" x14ac:dyDescent="0.25">
      <c r="A495" s="1" t="s">
        <v>3347</v>
      </c>
      <c r="B495" s="1" t="s">
        <v>232</v>
      </c>
      <c r="C495" s="1" t="s">
        <v>233</v>
      </c>
      <c r="D495" s="1" t="s">
        <v>2138</v>
      </c>
      <c r="E495" s="1" t="s">
        <v>1946</v>
      </c>
      <c r="F495" s="2">
        <v>45120</v>
      </c>
      <c r="G495" s="2">
        <v>45245</v>
      </c>
      <c r="H495" s="2" t="str">
        <f>TEXT(Ecommerce_Sales[[#This Row],[Order_Date]],"mmmm")</f>
        <v>November</v>
      </c>
      <c r="I495" s="2" t="str">
        <f>TEXT(Ecommerce_Sales[[#This Row],[Order_Date]],"yyyy")</f>
        <v>2023</v>
      </c>
      <c r="J495" s="2" t="str">
        <f>TEXT(Ecommerce_Sales[[#This Row],[Order_Date]],"mmmm")</f>
        <v>November</v>
      </c>
      <c r="K495" s="1" t="s">
        <v>1947</v>
      </c>
      <c r="L495" s="1" t="s">
        <v>3348</v>
      </c>
      <c r="M495" s="1" t="s">
        <v>2007</v>
      </c>
      <c r="N495" s="1" t="s">
        <v>1973</v>
      </c>
      <c r="O495" s="3">
        <v>650</v>
      </c>
      <c r="P495">
        <v>3</v>
      </c>
      <c r="Q495" s="3">
        <v>1951</v>
      </c>
      <c r="R495" s="1" t="s">
        <v>1958</v>
      </c>
      <c r="S495" s="3">
        <v>286</v>
      </c>
      <c r="T495">
        <v>8</v>
      </c>
      <c r="U495" t="str">
        <f>IF(Ecommerce_Sales[[#This Row],[Delivery_Time_Days]]&gt;7,"Delay",IF(Ecommerce_Sales[[#This Row],[Delivery_Time_Days]] = 0,"No delivery",IF(Ecommerce_Sales[[#This Row],[Delivery_Time_Days]]&lt;=7,"On-time")))</f>
        <v>Delay</v>
      </c>
      <c r="V495" s="7">
        <f>Ecommerce_Sales[[#This Row],[Profit]]/Ecommerce_Sales[[#This Row],[Total_Price]]</f>
        <v>0.29984623270117888</v>
      </c>
      <c r="W495" s="3">
        <v>585</v>
      </c>
      <c r="X495" s="3"/>
    </row>
    <row r="496" spans="1:24" x14ac:dyDescent="0.25">
      <c r="A496" s="1" t="s">
        <v>3349</v>
      </c>
      <c r="B496" s="1" t="s">
        <v>939</v>
      </c>
      <c r="C496" s="1" t="s">
        <v>1310</v>
      </c>
      <c r="D496" s="1" t="s">
        <v>3350</v>
      </c>
      <c r="E496" s="1" t="s">
        <v>1961</v>
      </c>
      <c r="F496" s="2">
        <v>45624</v>
      </c>
      <c r="G496" s="2">
        <v>45432</v>
      </c>
      <c r="H496" s="2" t="str">
        <f>TEXT(Ecommerce_Sales[[#This Row],[Order_Date]],"mmmm")</f>
        <v>May</v>
      </c>
      <c r="I496" s="2" t="str">
        <f>TEXT(Ecommerce_Sales[[#This Row],[Order_Date]],"yyyy")</f>
        <v>2024</v>
      </c>
      <c r="J496" s="2" t="str">
        <f>TEXT(Ecommerce_Sales[[#This Row],[Order_Date]],"mmmm")</f>
        <v>May</v>
      </c>
      <c r="K496" s="1" t="s">
        <v>1947</v>
      </c>
      <c r="L496" s="1" t="s">
        <v>3351</v>
      </c>
      <c r="M496" s="1" t="s">
        <v>1983</v>
      </c>
      <c r="N496" s="1" t="s">
        <v>1950</v>
      </c>
      <c r="O496" s="3">
        <v>1033</v>
      </c>
      <c r="P496">
        <v>5</v>
      </c>
      <c r="Q496" s="3">
        <v>5166</v>
      </c>
      <c r="R496" s="1" t="s">
        <v>1958</v>
      </c>
      <c r="S496" s="3">
        <v>624</v>
      </c>
      <c r="T496">
        <v>3</v>
      </c>
      <c r="U496" t="str">
        <f>IF(Ecommerce_Sales[[#This Row],[Delivery_Time_Days]]&gt;7,"Delay",IF(Ecommerce_Sales[[#This Row],[Delivery_Time_Days]] = 0,"No delivery",IF(Ecommerce_Sales[[#This Row],[Delivery_Time_Days]]&lt;=7,"On-time")))</f>
        <v>On-time</v>
      </c>
      <c r="V496" s="7">
        <f>Ecommerce_Sales[[#This Row],[Profit]]/Ecommerce_Sales[[#This Row],[Total_Price]]</f>
        <v>0.399922570654278</v>
      </c>
      <c r="W496" s="3">
        <v>2066</v>
      </c>
      <c r="X496" s="3"/>
    </row>
    <row r="497" spans="1:24" x14ac:dyDescent="0.25">
      <c r="A497" s="1" t="s">
        <v>3352</v>
      </c>
      <c r="B497" s="1" t="s">
        <v>26</v>
      </c>
      <c r="C497" s="1" t="s">
        <v>27</v>
      </c>
      <c r="D497" s="1" t="s">
        <v>3353</v>
      </c>
      <c r="E497" s="1" t="s">
        <v>1966</v>
      </c>
      <c r="F497" s="2">
        <v>44953</v>
      </c>
      <c r="G497" s="2">
        <v>45637</v>
      </c>
      <c r="H497" s="2" t="str">
        <f>TEXT(Ecommerce_Sales[[#This Row],[Order_Date]],"mmmm")</f>
        <v>December</v>
      </c>
      <c r="I497" s="2" t="str">
        <f>TEXT(Ecommerce_Sales[[#This Row],[Order_Date]],"yyyy")</f>
        <v>2024</v>
      </c>
      <c r="J497" s="2" t="str">
        <f>TEXT(Ecommerce_Sales[[#This Row],[Order_Date]],"mmmm")</f>
        <v>December</v>
      </c>
      <c r="K497" s="1" t="s">
        <v>1947</v>
      </c>
      <c r="L497" s="1" t="s">
        <v>3354</v>
      </c>
      <c r="M497" s="1" t="s">
        <v>1977</v>
      </c>
      <c r="N497" s="1" t="s">
        <v>1978</v>
      </c>
      <c r="O497" s="3">
        <v>219</v>
      </c>
      <c r="P497">
        <v>6</v>
      </c>
      <c r="Q497" s="3">
        <v>1315</v>
      </c>
      <c r="R497" s="1" t="s">
        <v>1958</v>
      </c>
      <c r="S497" s="3">
        <v>180</v>
      </c>
      <c r="T497">
        <v>3</v>
      </c>
      <c r="U497" t="str">
        <f>IF(Ecommerce_Sales[[#This Row],[Delivery_Time_Days]]&gt;7,"Delay",IF(Ecommerce_Sales[[#This Row],[Delivery_Time_Days]] = 0,"No delivery",IF(Ecommerce_Sales[[#This Row],[Delivery_Time_Days]]&lt;=7,"On-time")))</f>
        <v>On-time</v>
      </c>
      <c r="V497" s="7">
        <f>Ecommerce_Sales[[#This Row],[Profit]]/Ecommerce_Sales[[#This Row],[Total_Price]]</f>
        <v>0.34980988593155893</v>
      </c>
      <c r="W497" s="3">
        <v>460</v>
      </c>
      <c r="X497" s="3"/>
    </row>
    <row r="498" spans="1:24" x14ac:dyDescent="0.25">
      <c r="A498" s="1" t="s">
        <v>3355</v>
      </c>
      <c r="B498" s="1" t="s">
        <v>1412</v>
      </c>
      <c r="C498" s="1" t="s">
        <v>1413</v>
      </c>
      <c r="D498" s="1" t="s">
        <v>3299</v>
      </c>
      <c r="E498" s="1" t="s">
        <v>1961</v>
      </c>
      <c r="F498" s="2">
        <v>45351</v>
      </c>
      <c r="G498" s="2">
        <v>45163</v>
      </c>
      <c r="H498" s="2" t="str">
        <f>TEXT(Ecommerce_Sales[[#This Row],[Order_Date]],"mmmm")</f>
        <v>August</v>
      </c>
      <c r="I498" s="2" t="str">
        <f>TEXT(Ecommerce_Sales[[#This Row],[Order_Date]],"yyyy")</f>
        <v>2023</v>
      </c>
      <c r="J498" s="2" t="str">
        <f>TEXT(Ecommerce_Sales[[#This Row],[Order_Date]],"mmmm")</f>
        <v>August</v>
      </c>
      <c r="K498" s="1" t="s">
        <v>1947</v>
      </c>
      <c r="L498" s="1" t="s">
        <v>3356</v>
      </c>
      <c r="M498" s="1" t="s">
        <v>2079</v>
      </c>
      <c r="N498" s="1" t="s">
        <v>1973</v>
      </c>
      <c r="O498" s="3">
        <v>728</v>
      </c>
      <c r="P498">
        <v>3</v>
      </c>
      <c r="Q498" s="3">
        <v>2183</v>
      </c>
      <c r="R498" s="1" t="s">
        <v>1951</v>
      </c>
      <c r="S498" s="3">
        <v>240</v>
      </c>
      <c r="T498">
        <v>4</v>
      </c>
      <c r="U498" t="str">
        <f>IF(Ecommerce_Sales[[#This Row],[Delivery_Time_Days]]&gt;7,"Delay",IF(Ecommerce_Sales[[#This Row],[Delivery_Time_Days]] = 0,"No delivery",IF(Ecommerce_Sales[[#This Row],[Delivery_Time_Days]]&lt;=7,"On-time")))</f>
        <v>On-time</v>
      </c>
      <c r="V498" s="7">
        <f>Ecommerce_Sales[[#This Row],[Profit]]/Ecommerce_Sales[[#This Row],[Total_Price]]</f>
        <v>0.30004580852038482</v>
      </c>
      <c r="W498" s="3">
        <v>655</v>
      </c>
      <c r="X498" s="3"/>
    </row>
    <row r="499" spans="1:24" x14ac:dyDescent="0.25">
      <c r="A499" s="1" t="s">
        <v>3357</v>
      </c>
      <c r="B499" s="1" t="s">
        <v>1221</v>
      </c>
      <c r="C499" s="1" t="s">
        <v>1222</v>
      </c>
      <c r="D499" s="1" t="s">
        <v>2541</v>
      </c>
      <c r="E499" s="1" t="s">
        <v>2005</v>
      </c>
      <c r="F499" s="2">
        <v>45382</v>
      </c>
      <c r="G499" s="2">
        <v>45356</v>
      </c>
      <c r="H499" s="2" t="str">
        <f>TEXT(Ecommerce_Sales[[#This Row],[Order_Date]],"mmmm")</f>
        <v>March</v>
      </c>
      <c r="I499" s="2" t="str">
        <f>TEXT(Ecommerce_Sales[[#This Row],[Order_Date]],"yyyy")</f>
        <v>2024</v>
      </c>
      <c r="J499" s="2" t="str">
        <f>TEXT(Ecommerce_Sales[[#This Row],[Order_Date]],"mmmm")</f>
        <v>March</v>
      </c>
      <c r="K499" s="1" t="s">
        <v>1947</v>
      </c>
      <c r="L499" s="1" t="s">
        <v>3358</v>
      </c>
      <c r="M499" s="1" t="s">
        <v>2058</v>
      </c>
      <c r="N499" s="1" t="s">
        <v>1950</v>
      </c>
      <c r="O499" s="3">
        <v>461</v>
      </c>
      <c r="P499">
        <v>2</v>
      </c>
      <c r="Q499" s="3">
        <v>921</v>
      </c>
      <c r="R499" s="1" t="s">
        <v>1958</v>
      </c>
      <c r="S499" s="3">
        <v>122</v>
      </c>
      <c r="T499">
        <v>9</v>
      </c>
      <c r="U499" t="str">
        <f>IF(Ecommerce_Sales[[#This Row],[Delivery_Time_Days]]&gt;7,"Delay",IF(Ecommerce_Sales[[#This Row],[Delivery_Time_Days]] = 0,"No delivery",IF(Ecommerce_Sales[[#This Row],[Delivery_Time_Days]]&lt;=7,"On-time")))</f>
        <v>Delay</v>
      </c>
      <c r="V499" s="7">
        <f>Ecommerce_Sales[[#This Row],[Profit]]/Ecommerce_Sales[[#This Row],[Total_Price]]</f>
        <v>0.39956568946796961</v>
      </c>
      <c r="W499" s="3">
        <v>368</v>
      </c>
      <c r="X499" s="3"/>
    </row>
    <row r="500" spans="1:24" x14ac:dyDescent="0.25">
      <c r="A500" s="1" t="s">
        <v>3359</v>
      </c>
      <c r="B500" s="1" t="s">
        <v>810</v>
      </c>
      <c r="C500" s="1" t="s">
        <v>811</v>
      </c>
      <c r="D500" s="1" t="s">
        <v>2261</v>
      </c>
      <c r="E500" s="1" t="s">
        <v>1981</v>
      </c>
      <c r="F500" s="2">
        <v>45228</v>
      </c>
      <c r="G500" s="2">
        <v>45192</v>
      </c>
      <c r="H500" s="2" t="str">
        <f>TEXT(Ecommerce_Sales[[#This Row],[Order_Date]],"mmmm")</f>
        <v>September</v>
      </c>
      <c r="I500" s="2" t="str">
        <f>TEXT(Ecommerce_Sales[[#This Row],[Order_Date]],"yyyy")</f>
        <v>2023</v>
      </c>
      <c r="J500" s="2" t="str">
        <f>TEXT(Ecommerce_Sales[[#This Row],[Order_Date]],"mmmm")</f>
        <v>September</v>
      </c>
      <c r="K500" s="1" t="s">
        <v>1947</v>
      </c>
      <c r="L500" s="1" t="s">
        <v>3360</v>
      </c>
      <c r="M500" s="1" t="s">
        <v>2002</v>
      </c>
      <c r="N500" s="1" t="s">
        <v>1989</v>
      </c>
      <c r="O500" s="3">
        <v>800</v>
      </c>
      <c r="P500">
        <v>5</v>
      </c>
      <c r="Q500" s="3">
        <v>3998</v>
      </c>
      <c r="R500" s="1" t="s">
        <v>2008</v>
      </c>
      <c r="S500" s="3">
        <v>424</v>
      </c>
      <c r="T500">
        <v>5</v>
      </c>
      <c r="U500" t="str">
        <f>IF(Ecommerce_Sales[[#This Row],[Delivery_Time_Days]]&gt;7,"Delay",IF(Ecommerce_Sales[[#This Row],[Delivery_Time_Days]] = 0,"No delivery",IF(Ecommerce_Sales[[#This Row],[Delivery_Time_Days]]&lt;=7,"On-time")))</f>
        <v>On-time</v>
      </c>
      <c r="V500" s="7">
        <f>Ecommerce_Sales[[#This Row],[Profit]]/Ecommerce_Sales[[#This Row],[Total_Price]]</f>
        <v>0.25012506253126565</v>
      </c>
      <c r="W500" s="3">
        <v>1000</v>
      </c>
      <c r="X500" s="3"/>
    </row>
    <row r="501" spans="1:24" x14ac:dyDescent="0.25">
      <c r="A501" s="1" t="s">
        <v>3361</v>
      </c>
      <c r="B501" s="1" t="s">
        <v>1650</v>
      </c>
      <c r="C501" s="1" t="s">
        <v>1651</v>
      </c>
      <c r="D501" s="1" t="s">
        <v>2192</v>
      </c>
      <c r="E501" s="1" t="s">
        <v>1961</v>
      </c>
      <c r="F501" s="2">
        <v>45393</v>
      </c>
      <c r="G501" s="2">
        <v>45122</v>
      </c>
      <c r="H501" s="2" t="str">
        <f>TEXT(Ecommerce_Sales[[#This Row],[Order_Date]],"mmmm")</f>
        <v>July</v>
      </c>
      <c r="I501" s="2" t="str">
        <f>TEXT(Ecommerce_Sales[[#This Row],[Order_Date]],"yyyy")</f>
        <v>2023</v>
      </c>
      <c r="J501" s="2" t="str">
        <f>TEXT(Ecommerce_Sales[[#This Row],[Order_Date]],"mmmm")</f>
        <v>July</v>
      </c>
      <c r="K501" s="1" t="s">
        <v>1947</v>
      </c>
      <c r="L501" s="1" t="s">
        <v>3362</v>
      </c>
      <c r="M501" s="1" t="s">
        <v>1988</v>
      </c>
      <c r="N501" s="1" t="s">
        <v>1989</v>
      </c>
      <c r="O501" s="3">
        <v>264</v>
      </c>
      <c r="P501">
        <v>2</v>
      </c>
      <c r="Q501" s="3">
        <v>529</v>
      </c>
      <c r="R501" s="1" t="s">
        <v>1958</v>
      </c>
      <c r="S501" s="3">
        <v>77</v>
      </c>
      <c r="T501">
        <v>2</v>
      </c>
      <c r="U501" t="str">
        <f>IF(Ecommerce_Sales[[#This Row],[Delivery_Time_Days]]&gt;7,"Delay",IF(Ecommerce_Sales[[#This Row],[Delivery_Time_Days]] = 0,"No delivery",IF(Ecommerce_Sales[[#This Row],[Delivery_Time_Days]]&lt;=7,"On-time")))</f>
        <v>On-time</v>
      </c>
      <c r="V501" s="7">
        <f>Ecommerce_Sales[[#This Row],[Profit]]/Ecommerce_Sales[[#This Row],[Total_Price]]</f>
        <v>0.2495274102079395</v>
      </c>
      <c r="W501" s="3">
        <v>132</v>
      </c>
      <c r="X501" s="3"/>
    </row>
    <row r="502" spans="1:24" x14ac:dyDescent="0.25">
      <c r="A502" s="1" t="s">
        <v>3363</v>
      </c>
      <c r="B502" s="1" t="s">
        <v>194</v>
      </c>
      <c r="C502" s="1" t="s">
        <v>195</v>
      </c>
      <c r="D502" s="1" t="s">
        <v>3364</v>
      </c>
      <c r="E502" s="1" t="s">
        <v>1954</v>
      </c>
      <c r="F502" s="2">
        <v>45040</v>
      </c>
      <c r="G502" s="2">
        <v>45649</v>
      </c>
      <c r="H502" s="2" t="str">
        <f>TEXT(Ecommerce_Sales[[#This Row],[Order_Date]],"mmmm")</f>
        <v>December</v>
      </c>
      <c r="I502" s="2" t="str">
        <f>TEXT(Ecommerce_Sales[[#This Row],[Order_Date]],"yyyy")</f>
        <v>2024</v>
      </c>
      <c r="J502" s="2" t="str">
        <f>TEXT(Ecommerce_Sales[[#This Row],[Order_Date]],"mmmm")</f>
        <v>December</v>
      </c>
      <c r="K502" s="1" t="s">
        <v>1947</v>
      </c>
      <c r="L502" s="1" t="s">
        <v>3365</v>
      </c>
      <c r="M502" s="1" t="s">
        <v>2104</v>
      </c>
      <c r="N502" s="1" t="s">
        <v>1978</v>
      </c>
      <c r="O502" s="3">
        <v>492</v>
      </c>
      <c r="P502">
        <v>8</v>
      </c>
      <c r="Q502" s="3">
        <v>3935</v>
      </c>
      <c r="R502" s="1" t="s">
        <v>2012</v>
      </c>
      <c r="S502" s="3">
        <v>355</v>
      </c>
      <c r="T502">
        <v>4</v>
      </c>
      <c r="U502" t="str">
        <f>IF(Ecommerce_Sales[[#This Row],[Delivery_Time_Days]]&gt;7,"Delay",IF(Ecommerce_Sales[[#This Row],[Delivery_Time_Days]] = 0,"No delivery",IF(Ecommerce_Sales[[#This Row],[Delivery_Time_Days]]&lt;=7,"On-time")))</f>
        <v>On-time</v>
      </c>
      <c r="V502" s="7">
        <f>Ecommerce_Sales[[#This Row],[Profit]]/Ecommerce_Sales[[#This Row],[Total_Price]]</f>
        <v>0.34993646759847524</v>
      </c>
      <c r="W502" s="3">
        <v>1377</v>
      </c>
      <c r="X502" s="3"/>
    </row>
    <row r="503" spans="1:24" x14ac:dyDescent="0.25">
      <c r="A503" s="1" t="s">
        <v>3366</v>
      </c>
      <c r="B503" s="1" t="s">
        <v>806</v>
      </c>
      <c r="C503" s="1" t="s">
        <v>807</v>
      </c>
      <c r="D503" s="1" t="s">
        <v>3367</v>
      </c>
      <c r="E503" s="1" t="s">
        <v>2005</v>
      </c>
      <c r="F503" s="2">
        <v>45040</v>
      </c>
      <c r="G503" s="2">
        <v>45372</v>
      </c>
      <c r="H503" s="2" t="str">
        <f>TEXT(Ecommerce_Sales[[#This Row],[Order_Date]],"mmmm")</f>
        <v>March</v>
      </c>
      <c r="I503" s="2" t="str">
        <f>TEXT(Ecommerce_Sales[[#This Row],[Order_Date]],"yyyy")</f>
        <v>2024</v>
      </c>
      <c r="J503" s="2" t="str">
        <f>TEXT(Ecommerce_Sales[[#This Row],[Order_Date]],"mmmm")</f>
        <v>March</v>
      </c>
      <c r="K503" s="1" t="s">
        <v>1986</v>
      </c>
      <c r="L503" s="1" t="s">
        <v>3368</v>
      </c>
      <c r="M503" s="1" t="s">
        <v>1963</v>
      </c>
      <c r="N503" s="1" t="s">
        <v>1957</v>
      </c>
      <c r="O503" s="3">
        <v>769</v>
      </c>
      <c r="P503">
        <v>1</v>
      </c>
      <c r="Q503" s="3">
        <v>769</v>
      </c>
      <c r="R503" s="1" t="s">
        <v>2008</v>
      </c>
      <c r="S503" s="3">
        <v>78</v>
      </c>
      <c r="U503" t="str">
        <f>IF(Ecommerce_Sales[[#This Row],[Delivery_Time_Days]]&gt;7,"Delay",IF(Ecommerce_Sales[[#This Row],[Delivery_Time_Days]] = 0,"No delivery",IF(Ecommerce_Sales[[#This Row],[Delivery_Time_Days]]&lt;=7,"On-time")))</f>
        <v>No delivery</v>
      </c>
      <c r="V503" s="7">
        <f>Ecommerce_Sales[[#This Row],[Profit]]/Ecommerce_Sales[[#This Row],[Total_Price]]</f>
        <v>0.14954486345903772</v>
      </c>
      <c r="W503" s="3">
        <v>115</v>
      </c>
      <c r="X503" s="3"/>
    </row>
    <row r="504" spans="1:24" x14ac:dyDescent="0.25">
      <c r="A504" s="1" t="s">
        <v>3369</v>
      </c>
      <c r="B504" s="1" t="s">
        <v>112</v>
      </c>
      <c r="C504" s="1" t="s">
        <v>113</v>
      </c>
      <c r="D504" s="1" t="s">
        <v>2172</v>
      </c>
      <c r="E504" s="1" t="s">
        <v>1961</v>
      </c>
      <c r="F504" s="2">
        <v>45386</v>
      </c>
      <c r="G504" s="2">
        <v>45001</v>
      </c>
      <c r="H504" s="2" t="str">
        <f>TEXT(Ecommerce_Sales[[#This Row],[Order_Date]],"mmmm")</f>
        <v>March</v>
      </c>
      <c r="I504" s="2" t="str">
        <f>TEXT(Ecommerce_Sales[[#This Row],[Order_Date]],"yyyy")</f>
        <v>2023</v>
      </c>
      <c r="J504" s="2" t="str">
        <f>TEXT(Ecommerce_Sales[[#This Row],[Order_Date]],"mmmm")</f>
        <v>March</v>
      </c>
      <c r="K504" s="1" t="s">
        <v>1947</v>
      </c>
      <c r="L504" s="1" t="s">
        <v>3370</v>
      </c>
      <c r="M504" s="1" t="s">
        <v>2104</v>
      </c>
      <c r="N504" s="1" t="s">
        <v>1978</v>
      </c>
      <c r="O504" s="3">
        <v>13</v>
      </c>
      <c r="P504">
        <v>4</v>
      </c>
      <c r="Q504" s="3">
        <v>50</v>
      </c>
      <c r="R504" s="1" t="s">
        <v>1951</v>
      </c>
      <c r="S504" s="3">
        <v>6</v>
      </c>
      <c r="T504">
        <v>6</v>
      </c>
      <c r="U504" t="str">
        <f>IF(Ecommerce_Sales[[#This Row],[Delivery_Time_Days]]&gt;7,"Delay",IF(Ecommerce_Sales[[#This Row],[Delivery_Time_Days]] = 0,"No delivery",IF(Ecommerce_Sales[[#This Row],[Delivery_Time_Days]]&lt;=7,"On-time")))</f>
        <v>On-time</v>
      </c>
      <c r="V504" s="7">
        <f>Ecommerce_Sales[[#This Row],[Profit]]/Ecommerce_Sales[[#This Row],[Total_Price]]</f>
        <v>0.36</v>
      </c>
      <c r="W504" s="3">
        <v>18</v>
      </c>
      <c r="X504" s="3"/>
    </row>
    <row r="505" spans="1:24" x14ac:dyDescent="0.25">
      <c r="A505" s="1" t="s">
        <v>3371</v>
      </c>
      <c r="B505" s="1" t="s">
        <v>1694</v>
      </c>
      <c r="C505" s="1" t="s">
        <v>1695</v>
      </c>
      <c r="D505" s="1" t="s">
        <v>3372</v>
      </c>
      <c r="E505" s="1" t="s">
        <v>1961</v>
      </c>
      <c r="F505" s="2">
        <v>45003</v>
      </c>
      <c r="G505" s="2">
        <v>45207</v>
      </c>
      <c r="H505" s="2" t="str">
        <f>TEXT(Ecommerce_Sales[[#This Row],[Order_Date]],"mmmm")</f>
        <v>October</v>
      </c>
      <c r="I505" s="2" t="str">
        <f>TEXT(Ecommerce_Sales[[#This Row],[Order_Date]],"yyyy")</f>
        <v>2023</v>
      </c>
      <c r="J505" s="2" t="str">
        <f>TEXT(Ecommerce_Sales[[#This Row],[Order_Date]],"mmmm")</f>
        <v>October</v>
      </c>
      <c r="K505" s="1" t="s">
        <v>1947</v>
      </c>
      <c r="L505" s="1" t="s">
        <v>3373</v>
      </c>
      <c r="M505" s="1" t="s">
        <v>1998</v>
      </c>
      <c r="N505" s="1" t="s">
        <v>1973</v>
      </c>
      <c r="O505" s="3">
        <v>183</v>
      </c>
      <c r="P505">
        <v>6</v>
      </c>
      <c r="Q505" s="3">
        <v>1095</v>
      </c>
      <c r="R505" s="1" t="s">
        <v>1958</v>
      </c>
      <c r="S505" s="3">
        <v>96</v>
      </c>
      <c r="T505">
        <v>9</v>
      </c>
      <c r="U505" t="str">
        <f>IF(Ecommerce_Sales[[#This Row],[Delivery_Time_Days]]&gt;7,"Delay",IF(Ecommerce_Sales[[#This Row],[Delivery_Time_Days]] = 0,"No delivery",IF(Ecommerce_Sales[[#This Row],[Delivery_Time_Days]]&lt;=7,"On-time")))</f>
        <v>Delay</v>
      </c>
      <c r="V505" s="7">
        <f>Ecommerce_Sales[[#This Row],[Profit]]/Ecommerce_Sales[[#This Row],[Total_Price]]</f>
        <v>0.30045662100456622</v>
      </c>
      <c r="W505" s="3">
        <v>329</v>
      </c>
      <c r="X505" s="3"/>
    </row>
    <row r="506" spans="1:24" x14ac:dyDescent="0.25">
      <c r="A506" s="1" t="s">
        <v>3374</v>
      </c>
      <c r="B506" s="1" t="s">
        <v>840</v>
      </c>
      <c r="C506" s="1" t="s">
        <v>841</v>
      </c>
      <c r="D506" s="1" t="s">
        <v>2231</v>
      </c>
      <c r="E506" s="1" t="s">
        <v>1981</v>
      </c>
      <c r="F506" s="2">
        <v>44935</v>
      </c>
      <c r="G506" s="2">
        <v>44968</v>
      </c>
      <c r="H506" s="2" t="str">
        <f>TEXT(Ecommerce_Sales[[#This Row],[Order_Date]],"mmmm")</f>
        <v>February</v>
      </c>
      <c r="I506" s="2" t="str">
        <f>TEXT(Ecommerce_Sales[[#This Row],[Order_Date]],"yyyy")</f>
        <v>2023</v>
      </c>
      <c r="J506" s="2" t="str">
        <f>TEXT(Ecommerce_Sales[[#This Row],[Order_Date]],"mmmm")</f>
        <v>February</v>
      </c>
      <c r="K506" s="1" t="s">
        <v>1947</v>
      </c>
      <c r="L506" s="1" t="s">
        <v>3375</v>
      </c>
      <c r="M506" s="1" t="s">
        <v>2104</v>
      </c>
      <c r="N506" s="1" t="s">
        <v>1978</v>
      </c>
      <c r="O506" s="3">
        <v>14</v>
      </c>
      <c r="P506">
        <v>1</v>
      </c>
      <c r="Q506" s="3">
        <v>14</v>
      </c>
      <c r="R506" s="1" t="s">
        <v>1958</v>
      </c>
      <c r="S506" s="3">
        <v>1</v>
      </c>
      <c r="T506">
        <v>10</v>
      </c>
      <c r="U506" t="str">
        <f>IF(Ecommerce_Sales[[#This Row],[Delivery_Time_Days]]&gt;7,"Delay",IF(Ecommerce_Sales[[#This Row],[Delivery_Time_Days]] = 0,"No delivery",IF(Ecommerce_Sales[[#This Row],[Delivery_Time_Days]]&lt;=7,"On-time")))</f>
        <v>Delay</v>
      </c>
      <c r="V506" s="7">
        <f>Ecommerce_Sales[[#This Row],[Profit]]/Ecommerce_Sales[[#This Row],[Total_Price]]</f>
        <v>0.35714285714285715</v>
      </c>
      <c r="W506" s="3">
        <v>5</v>
      </c>
      <c r="X506" s="3"/>
    </row>
    <row r="507" spans="1:24" x14ac:dyDescent="0.25">
      <c r="A507" s="1" t="s">
        <v>3376</v>
      </c>
      <c r="B507" s="1" t="s">
        <v>674</v>
      </c>
      <c r="C507" s="1" t="s">
        <v>675</v>
      </c>
      <c r="D507" s="1" t="s">
        <v>3377</v>
      </c>
      <c r="E507" s="1" t="s">
        <v>1966</v>
      </c>
      <c r="F507" s="2">
        <v>45615</v>
      </c>
      <c r="G507" s="2">
        <v>45497</v>
      </c>
      <c r="H507" s="2" t="str">
        <f>TEXT(Ecommerce_Sales[[#This Row],[Order_Date]],"mmmm")</f>
        <v>July</v>
      </c>
      <c r="I507" s="2" t="str">
        <f>TEXT(Ecommerce_Sales[[#This Row],[Order_Date]],"yyyy")</f>
        <v>2024</v>
      </c>
      <c r="J507" s="2" t="str">
        <f>TEXT(Ecommerce_Sales[[#This Row],[Order_Date]],"mmmm")</f>
        <v>July</v>
      </c>
      <c r="K507" s="1" t="s">
        <v>1947</v>
      </c>
      <c r="L507" s="1" t="s">
        <v>3378</v>
      </c>
      <c r="M507" s="1" t="s">
        <v>1956</v>
      </c>
      <c r="N507" s="1" t="s">
        <v>1957</v>
      </c>
      <c r="O507" s="3">
        <v>919</v>
      </c>
      <c r="P507">
        <v>1</v>
      </c>
      <c r="Q507" s="3">
        <v>919</v>
      </c>
      <c r="R507" s="1" t="s">
        <v>1958</v>
      </c>
      <c r="S507" s="3">
        <v>94</v>
      </c>
      <c r="T507">
        <v>4</v>
      </c>
      <c r="U507" t="str">
        <f>IF(Ecommerce_Sales[[#This Row],[Delivery_Time_Days]]&gt;7,"Delay",IF(Ecommerce_Sales[[#This Row],[Delivery_Time_Days]] = 0,"No delivery",IF(Ecommerce_Sales[[#This Row],[Delivery_Time_Days]]&lt;=7,"On-time")))</f>
        <v>On-time</v>
      </c>
      <c r="V507" s="7">
        <f>Ecommerce_Sales[[#This Row],[Profit]]/Ecommerce_Sales[[#This Row],[Total_Price]]</f>
        <v>0.15016322089227421</v>
      </c>
      <c r="W507" s="3">
        <v>138</v>
      </c>
      <c r="X507" s="3"/>
    </row>
    <row r="508" spans="1:24" x14ac:dyDescent="0.25">
      <c r="A508" s="1" t="s">
        <v>3379</v>
      </c>
      <c r="B508" s="1" t="s">
        <v>1410</v>
      </c>
      <c r="C508" s="1" t="s">
        <v>1411</v>
      </c>
      <c r="D508" s="1" t="s">
        <v>3380</v>
      </c>
      <c r="E508" s="1" t="s">
        <v>1981</v>
      </c>
      <c r="F508" s="2">
        <v>45028</v>
      </c>
      <c r="G508" s="2">
        <v>45206</v>
      </c>
      <c r="H508" s="2" t="str">
        <f>TEXT(Ecommerce_Sales[[#This Row],[Order_Date]],"mmmm")</f>
        <v>October</v>
      </c>
      <c r="I508" s="2" t="str">
        <f>TEXT(Ecommerce_Sales[[#This Row],[Order_Date]],"yyyy")</f>
        <v>2023</v>
      </c>
      <c r="J508" s="2" t="str">
        <f>TEXT(Ecommerce_Sales[[#This Row],[Order_Date]],"mmmm")</f>
        <v>October</v>
      </c>
      <c r="K508" s="1" t="s">
        <v>1986</v>
      </c>
      <c r="L508" s="1" t="s">
        <v>3381</v>
      </c>
      <c r="M508" s="1" t="s">
        <v>2030</v>
      </c>
      <c r="N508" s="1" t="s">
        <v>1978</v>
      </c>
      <c r="O508" s="3">
        <v>436</v>
      </c>
      <c r="P508">
        <v>6</v>
      </c>
      <c r="Q508" s="3">
        <v>2613</v>
      </c>
      <c r="R508" s="1" t="s">
        <v>1958</v>
      </c>
      <c r="S508" s="3">
        <v>331</v>
      </c>
      <c r="U508" t="str">
        <f>IF(Ecommerce_Sales[[#This Row],[Delivery_Time_Days]]&gt;7,"Delay",IF(Ecommerce_Sales[[#This Row],[Delivery_Time_Days]] = 0,"No delivery",IF(Ecommerce_Sales[[#This Row],[Delivery_Time_Days]]&lt;=7,"On-time")))</f>
        <v>No delivery</v>
      </c>
      <c r="V508" s="7">
        <f>Ecommerce_Sales[[#This Row],[Profit]]/Ecommerce_Sales[[#This Row],[Total_Price]]</f>
        <v>0.35017221584385766</v>
      </c>
      <c r="W508" s="3">
        <v>915</v>
      </c>
      <c r="X508" s="3"/>
    </row>
    <row r="509" spans="1:24" x14ac:dyDescent="0.25">
      <c r="A509" s="1" t="s">
        <v>3382</v>
      </c>
      <c r="B509" s="1" t="s">
        <v>154</v>
      </c>
      <c r="C509" s="1" t="s">
        <v>155</v>
      </c>
      <c r="D509" s="1" t="s">
        <v>3383</v>
      </c>
      <c r="E509" s="1" t="s">
        <v>1981</v>
      </c>
      <c r="F509" s="2">
        <v>45093</v>
      </c>
      <c r="G509" s="2">
        <v>45031</v>
      </c>
      <c r="H509" s="2" t="str">
        <f>TEXT(Ecommerce_Sales[[#This Row],[Order_Date]],"mmmm")</f>
        <v>April</v>
      </c>
      <c r="I509" s="2" t="str">
        <f>TEXT(Ecommerce_Sales[[#This Row],[Order_Date]],"yyyy")</f>
        <v>2023</v>
      </c>
      <c r="J509" s="2" t="str">
        <f>TEXT(Ecommerce_Sales[[#This Row],[Order_Date]],"mmmm")</f>
        <v>April</v>
      </c>
      <c r="K509" s="1" t="s">
        <v>1947</v>
      </c>
      <c r="L509" s="1" t="s">
        <v>3384</v>
      </c>
      <c r="M509" s="1" t="s">
        <v>2247</v>
      </c>
      <c r="N509" s="1" t="s">
        <v>1957</v>
      </c>
      <c r="O509" s="3">
        <v>45</v>
      </c>
      <c r="P509">
        <v>1</v>
      </c>
      <c r="Q509" s="3">
        <v>45</v>
      </c>
      <c r="R509" s="1" t="s">
        <v>1958</v>
      </c>
      <c r="S509" s="3">
        <v>7</v>
      </c>
      <c r="T509">
        <v>9</v>
      </c>
      <c r="U509" t="str">
        <f>IF(Ecommerce_Sales[[#This Row],[Delivery_Time_Days]]&gt;7,"Delay",IF(Ecommerce_Sales[[#This Row],[Delivery_Time_Days]] = 0,"No delivery",IF(Ecommerce_Sales[[#This Row],[Delivery_Time_Days]]&lt;=7,"On-time")))</f>
        <v>Delay</v>
      </c>
      <c r="V509" s="7">
        <f>Ecommerce_Sales[[#This Row],[Profit]]/Ecommerce_Sales[[#This Row],[Total_Price]]</f>
        <v>0.15555555555555556</v>
      </c>
      <c r="W509" s="3">
        <v>7</v>
      </c>
      <c r="X509" s="3"/>
    </row>
    <row r="510" spans="1:24" x14ac:dyDescent="0.25">
      <c r="A510" s="1" t="s">
        <v>3385</v>
      </c>
      <c r="B510" s="1" t="s">
        <v>298</v>
      </c>
      <c r="C510" s="1" t="s">
        <v>299</v>
      </c>
      <c r="D510" s="1" t="s">
        <v>2901</v>
      </c>
      <c r="E510" s="1" t="s">
        <v>2005</v>
      </c>
      <c r="F510" s="2">
        <v>45556</v>
      </c>
      <c r="G510" s="2">
        <v>45205</v>
      </c>
      <c r="H510" s="2" t="str">
        <f>TEXT(Ecommerce_Sales[[#This Row],[Order_Date]],"mmmm")</f>
        <v>October</v>
      </c>
      <c r="I510" s="2" t="str">
        <f>TEXT(Ecommerce_Sales[[#This Row],[Order_Date]],"yyyy")</f>
        <v>2023</v>
      </c>
      <c r="J510" s="2" t="str">
        <f>TEXT(Ecommerce_Sales[[#This Row],[Order_Date]],"mmmm")</f>
        <v>October</v>
      </c>
      <c r="K510" s="1" t="s">
        <v>1947</v>
      </c>
      <c r="L510" s="1" t="s">
        <v>3386</v>
      </c>
      <c r="M510" s="1" t="s">
        <v>1983</v>
      </c>
      <c r="N510" s="1" t="s">
        <v>1950</v>
      </c>
      <c r="O510" s="3">
        <v>539</v>
      </c>
      <c r="P510">
        <v>1</v>
      </c>
      <c r="Q510" s="3">
        <v>539</v>
      </c>
      <c r="R510" s="1" t="s">
        <v>1951</v>
      </c>
      <c r="S510" s="3">
        <v>52</v>
      </c>
      <c r="T510">
        <v>10</v>
      </c>
      <c r="U510" t="str">
        <f>IF(Ecommerce_Sales[[#This Row],[Delivery_Time_Days]]&gt;7,"Delay",IF(Ecommerce_Sales[[#This Row],[Delivery_Time_Days]] = 0,"No delivery",IF(Ecommerce_Sales[[#This Row],[Delivery_Time_Days]]&lt;=7,"On-time")))</f>
        <v>Delay</v>
      </c>
      <c r="V510" s="7">
        <f>Ecommerce_Sales[[#This Row],[Profit]]/Ecommerce_Sales[[#This Row],[Total_Price]]</f>
        <v>0.4007421150278293</v>
      </c>
      <c r="W510" s="3">
        <v>216</v>
      </c>
      <c r="X510" s="3"/>
    </row>
    <row r="511" spans="1:24" x14ac:dyDescent="0.25">
      <c r="A511" s="1" t="s">
        <v>3387</v>
      </c>
      <c r="B511" s="1" t="s">
        <v>1045</v>
      </c>
      <c r="C511" s="1" t="s">
        <v>1046</v>
      </c>
      <c r="D511" s="1" t="s">
        <v>3388</v>
      </c>
      <c r="E511" s="1" t="s">
        <v>1996</v>
      </c>
      <c r="F511" s="2">
        <v>45322</v>
      </c>
      <c r="G511" s="2">
        <v>45442</v>
      </c>
      <c r="H511" s="2" t="str">
        <f>TEXT(Ecommerce_Sales[[#This Row],[Order_Date]],"mmmm")</f>
        <v>May</v>
      </c>
      <c r="I511" s="2" t="str">
        <f>TEXT(Ecommerce_Sales[[#This Row],[Order_Date]],"yyyy")</f>
        <v>2024</v>
      </c>
      <c r="J511" s="2" t="str">
        <f>TEXT(Ecommerce_Sales[[#This Row],[Order_Date]],"mmmm")</f>
        <v>May</v>
      </c>
      <c r="K511" s="1" t="s">
        <v>1947</v>
      </c>
      <c r="L511" s="1" t="s">
        <v>3389</v>
      </c>
      <c r="M511" s="1" t="s">
        <v>1949</v>
      </c>
      <c r="N511" s="1" t="s">
        <v>1950</v>
      </c>
      <c r="O511" s="3">
        <v>799</v>
      </c>
      <c r="P511">
        <v>5</v>
      </c>
      <c r="Q511" s="3">
        <v>3994</v>
      </c>
      <c r="R511" s="1" t="s">
        <v>1958</v>
      </c>
      <c r="S511" s="3">
        <v>314</v>
      </c>
      <c r="T511">
        <v>3</v>
      </c>
      <c r="U511" t="str">
        <f>IF(Ecommerce_Sales[[#This Row],[Delivery_Time_Days]]&gt;7,"Delay",IF(Ecommerce_Sales[[#This Row],[Delivery_Time_Days]] = 0,"No delivery",IF(Ecommerce_Sales[[#This Row],[Delivery_Time_Days]]&lt;=7,"On-time")))</f>
        <v>On-time</v>
      </c>
      <c r="V511" s="7">
        <f>Ecommerce_Sales[[#This Row],[Profit]]/Ecommerce_Sales[[#This Row],[Total_Price]]</f>
        <v>0.40010015022533801</v>
      </c>
      <c r="W511" s="3">
        <v>1598</v>
      </c>
      <c r="X511" s="3"/>
    </row>
    <row r="512" spans="1:24" x14ac:dyDescent="0.25">
      <c r="A512" s="1" t="s">
        <v>3390</v>
      </c>
      <c r="B512" s="1" t="s">
        <v>1254</v>
      </c>
      <c r="C512" s="1" t="s">
        <v>1255</v>
      </c>
      <c r="D512" s="1" t="s">
        <v>1970</v>
      </c>
      <c r="E512" s="1" t="s">
        <v>1961</v>
      </c>
      <c r="F512" s="2">
        <v>45076</v>
      </c>
      <c r="G512" s="2">
        <v>45517</v>
      </c>
      <c r="H512" s="2" t="str">
        <f>TEXT(Ecommerce_Sales[[#This Row],[Order_Date]],"mmmm")</f>
        <v>August</v>
      </c>
      <c r="I512" s="2" t="str">
        <f>TEXT(Ecommerce_Sales[[#This Row],[Order_Date]],"yyyy")</f>
        <v>2024</v>
      </c>
      <c r="J512" s="2" t="str">
        <f>TEXT(Ecommerce_Sales[[#This Row],[Order_Date]],"mmmm")</f>
        <v>August</v>
      </c>
      <c r="K512" s="1" t="s">
        <v>1947</v>
      </c>
      <c r="L512" s="1" t="s">
        <v>3391</v>
      </c>
      <c r="M512" s="1" t="s">
        <v>1963</v>
      </c>
      <c r="N512" s="1" t="s">
        <v>1957</v>
      </c>
      <c r="O512" s="3">
        <v>978</v>
      </c>
      <c r="P512">
        <v>1</v>
      </c>
      <c r="Q512" s="3">
        <v>978</v>
      </c>
      <c r="R512" s="1" t="s">
        <v>1958</v>
      </c>
      <c r="S512" s="3">
        <v>141</v>
      </c>
      <c r="T512">
        <v>6</v>
      </c>
      <c r="U512" t="str">
        <f>IF(Ecommerce_Sales[[#This Row],[Delivery_Time_Days]]&gt;7,"Delay",IF(Ecommerce_Sales[[#This Row],[Delivery_Time_Days]] = 0,"No delivery",IF(Ecommerce_Sales[[#This Row],[Delivery_Time_Days]]&lt;=7,"On-time")))</f>
        <v>On-time</v>
      </c>
      <c r="V512" s="7">
        <f>Ecommerce_Sales[[#This Row],[Profit]]/Ecommerce_Sales[[#This Row],[Total_Price]]</f>
        <v>0.15030674846625766</v>
      </c>
      <c r="W512" s="3">
        <v>147</v>
      </c>
      <c r="X512" s="3"/>
    </row>
    <row r="513" spans="1:24" x14ac:dyDescent="0.25">
      <c r="A513" s="1" t="s">
        <v>3392</v>
      </c>
      <c r="B513" s="1" t="s">
        <v>1134</v>
      </c>
      <c r="C513" s="1" t="s">
        <v>1135</v>
      </c>
      <c r="D513" s="1" t="s">
        <v>3393</v>
      </c>
      <c r="E513" s="1" t="s">
        <v>1946</v>
      </c>
      <c r="F513" s="2">
        <v>45228</v>
      </c>
      <c r="G513" s="2">
        <v>45034</v>
      </c>
      <c r="H513" s="2" t="str">
        <f>TEXT(Ecommerce_Sales[[#This Row],[Order_Date]],"mmmm")</f>
        <v>April</v>
      </c>
      <c r="I513" s="2" t="str">
        <f>TEXT(Ecommerce_Sales[[#This Row],[Order_Date]],"yyyy")</f>
        <v>2023</v>
      </c>
      <c r="J513" s="2" t="str">
        <f>TEXT(Ecommerce_Sales[[#This Row],[Order_Date]],"mmmm")</f>
        <v>April</v>
      </c>
      <c r="K513" s="1" t="s">
        <v>1947</v>
      </c>
      <c r="L513" s="1" t="s">
        <v>3394</v>
      </c>
      <c r="M513" s="1" t="s">
        <v>1983</v>
      </c>
      <c r="N513" s="1" t="s">
        <v>1950</v>
      </c>
      <c r="O513" s="3">
        <v>537</v>
      </c>
      <c r="P513">
        <v>3</v>
      </c>
      <c r="Q513" s="3">
        <v>1610</v>
      </c>
      <c r="R513" s="1" t="s">
        <v>1958</v>
      </c>
      <c r="S513" s="3">
        <v>233</v>
      </c>
      <c r="T513">
        <v>6</v>
      </c>
      <c r="U513" t="str">
        <f>IF(Ecommerce_Sales[[#This Row],[Delivery_Time_Days]]&gt;7,"Delay",IF(Ecommerce_Sales[[#This Row],[Delivery_Time_Days]] = 0,"No delivery",IF(Ecommerce_Sales[[#This Row],[Delivery_Time_Days]]&lt;=7,"On-time")))</f>
        <v>On-time</v>
      </c>
      <c r="V513" s="7">
        <f>Ecommerce_Sales[[#This Row],[Profit]]/Ecommerce_Sales[[#This Row],[Total_Price]]</f>
        <v>0.4</v>
      </c>
      <c r="W513" s="3">
        <v>644</v>
      </c>
      <c r="X513" s="3"/>
    </row>
    <row r="514" spans="1:24" x14ac:dyDescent="0.25">
      <c r="A514" s="1" t="s">
        <v>3395</v>
      </c>
      <c r="B514" s="1" t="s">
        <v>160</v>
      </c>
      <c r="C514" s="1" t="s">
        <v>161</v>
      </c>
      <c r="D514" s="1" t="s">
        <v>3396</v>
      </c>
      <c r="E514" s="1" t="s">
        <v>2005</v>
      </c>
      <c r="F514" s="2">
        <v>45489</v>
      </c>
      <c r="G514" s="2">
        <v>45652</v>
      </c>
      <c r="H514" s="2" t="str">
        <f>TEXT(Ecommerce_Sales[[#This Row],[Order_Date]],"mmmm")</f>
        <v>December</v>
      </c>
      <c r="I514" s="2" t="str">
        <f>TEXT(Ecommerce_Sales[[#This Row],[Order_Date]],"yyyy")</f>
        <v>2024</v>
      </c>
      <c r="J514" s="2" t="str">
        <f>TEXT(Ecommerce_Sales[[#This Row],[Order_Date]],"mmmm")</f>
        <v>December</v>
      </c>
      <c r="K514" s="1" t="s">
        <v>1947</v>
      </c>
      <c r="L514" s="1" t="s">
        <v>2838</v>
      </c>
      <c r="M514" s="1" t="s">
        <v>2054</v>
      </c>
      <c r="N514" s="1" t="s">
        <v>1957</v>
      </c>
      <c r="O514" s="3">
        <v>1650</v>
      </c>
      <c r="P514">
        <v>8</v>
      </c>
      <c r="Q514" s="3">
        <v>13199</v>
      </c>
      <c r="R514" s="1" t="s">
        <v>1958</v>
      </c>
      <c r="S514" s="3">
        <v>1138</v>
      </c>
      <c r="T514">
        <v>9</v>
      </c>
      <c r="U514" t="str">
        <f>IF(Ecommerce_Sales[[#This Row],[Delivery_Time_Days]]&gt;7,"Delay",IF(Ecommerce_Sales[[#This Row],[Delivery_Time_Days]] = 0,"No delivery",IF(Ecommerce_Sales[[#This Row],[Delivery_Time_Days]]&lt;=7,"On-time")))</f>
        <v>Delay</v>
      </c>
      <c r="V514" s="7">
        <f>Ecommerce_Sales[[#This Row],[Profit]]/Ecommerce_Sales[[#This Row],[Total_Price]]</f>
        <v>0.1500113644973104</v>
      </c>
      <c r="W514" s="3">
        <v>1980</v>
      </c>
      <c r="X514" s="3"/>
    </row>
    <row r="515" spans="1:24" x14ac:dyDescent="0.25">
      <c r="A515" s="1" t="s">
        <v>3397</v>
      </c>
      <c r="B515" s="1" t="s">
        <v>604</v>
      </c>
      <c r="C515" s="1" t="s">
        <v>605</v>
      </c>
      <c r="D515" s="1" t="s">
        <v>3398</v>
      </c>
      <c r="E515" s="1" t="s">
        <v>1966</v>
      </c>
      <c r="F515" s="2">
        <v>45003</v>
      </c>
      <c r="G515" s="2">
        <v>44935</v>
      </c>
      <c r="H515" s="2" t="str">
        <f>TEXT(Ecommerce_Sales[[#This Row],[Order_Date]],"mmmm")</f>
        <v>January</v>
      </c>
      <c r="I515" s="2" t="str">
        <f>TEXT(Ecommerce_Sales[[#This Row],[Order_Date]],"yyyy")</f>
        <v>2023</v>
      </c>
      <c r="J515" s="2" t="str">
        <f>TEXT(Ecommerce_Sales[[#This Row],[Order_Date]],"mmmm")</f>
        <v>January</v>
      </c>
      <c r="K515" s="1" t="s">
        <v>1947</v>
      </c>
      <c r="L515" s="1" t="s">
        <v>3399</v>
      </c>
      <c r="M515" s="1" t="s">
        <v>1977</v>
      </c>
      <c r="N515" s="1" t="s">
        <v>1978</v>
      </c>
      <c r="O515" s="3">
        <v>635</v>
      </c>
      <c r="P515">
        <v>2</v>
      </c>
      <c r="Q515" s="3">
        <v>1271</v>
      </c>
      <c r="R515" s="1" t="s">
        <v>1958</v>
      </c>
      <c r="S515" s="3">
        <v>164</v>
      </c>
      <c r="T515">
        <v>2</v>
      </c>
      <c r="U515" t="str">
        <f>IF(Ecommerce_Sales[[#This Row],[Delivery_Time_Days]]&gt;7,"Delay",IF(Ecommerce_Sales[[#This Row],[Delivery_Time_Days]] = 0,"No delivery",IF(Ecommerce_Sales[[#This Row],[Delivery_Time_Days]]&lt;=7,"On-time")))</f>
        <v>On-time</v>
      </c>
      <c r="V515" s="7">
        <f>Ecommerce_Sales[[#This Row],[Profit]]/Ecommerce_Sales[[#This Row],[Total_Price]]</f>
        <v>0.35011801730920533</v>
      </c>
      <c r="W515" s="3">
        <v>445</v>
      </c>
      <c r="X515" s="3"/>
    </row>
    <row r="516" spans="1:24" x14ac:dyDescent="0.25">
      <c r="A516" s="1" t="s">
        <v>3400</v>
      </c>
      <c r="B516" s="1" t="s">
        <v>1177</v>
      </c>
      <c r="C516" s="1" t="s">
        <v>1178</v>
      </c>
      <c r="D516" s="1" t="s">
        <v>2216</v>
      </c>
      <c r="E516" s="1" t="s">
        <v>1966</v>
      </c>
      <c r="F516" s="2">
        <v>45561</v>
      </c>
      <c r="G516" s="2">
        <v>45431</v>
      </c>
      <c r="H516" s="2" t="str">
        <f>TEXT(Ecommerce_Sales[[#This Row],[Order_Date]],"mmmm")</f>
        <v>May</v>
      </c>
      <c r="I516" s="2" t="str">
        <f>TEXT(Ecommerce_Sales[[#This Row],[Order_Date]],"yyyy")</f>
        <v>2024</v>
      </c>
      <c r="J516" s="2" t="str">
        <f>TEXT(Ecommerce_Sales[[#This Row],[Order_Date]],"mmmm")</f>
        <v>May</v>
      </c>
      <c r="K516" s="1" t="s">
        <v>1947</v>
      </c>
      <c r="L516" s="1" t="s">
        <v>3401</v>
      </c>
      <c r="M516" s="1" t="s">
        <v>1972</v>
      </c>
      <c r="N516" s="1" t="s">
        <v>1973</v>
      </c>
      <c r="O516" s="3">
        <v>609</v>
      </c>
      <c r="P516">
        <v>2</v>
      </c>
      <c r="Q516" s="3">
        <v>1218</v>
      </c>
      <c r="R516" s="1" t="s">
        <v>1958</v>
      </c>
      <c r="S516" s="3">
        <v>70</v>
      </c>
      <c r="T516">
        <v>2</v>
      </c>
      <c r="U516" t="str">
        <f>IF(Ecommerce_Sales[[#This Row],[Delivery_Time_Days]]&gt;7,"Delay",IF(Ecommerce_Sales[[#This Row],[Delivery_Time_Days]] = 0,"No delivery",IF(Ecommerce_Sales[[#This Row],[Delivery_Time_Days]]&lt;=7,"On-time")))</f>
        <v>On-time</v>
      </c>
      <c r="V516" s="7">
        <f>Ecommerce_Sales[[#This Row],[Profit]]/Ecommerce_Sales[[#This Row],[Total_Price]]</f>
        <v>0.29967159277504107</v>
      </c>
      <c r="W516" s="3">
        <v>365</v>
      </c>
      <c r="X516" s="3"/>
    </row>
    <row r="517" spans="1:24" x14ac:dyDescent="0.25">
      <c r="A517" s="1" t="s">
        <v>3402</v>
      </c>
      <c r="B517" s="1" t="s">
        <v>1260</v>
      </c>
      <c r="C517" s="1" t="s">
        <v>1261</v>
      </c>
      <c r="D517" s="1" t="s">
        <v>3403</v>
      </c>
      <c r="E517" s="1" t="s">
        <v>1954</v>
      </c>
      <c r="F517" s="2">
        <v>45405</v>
      </c>
      <c r="G517" s="2">
        <v>45284</v>
      </c>
      <c r="H517" s="2" t="str">
        <f>TEXT(Ecommerce_Sales[[#This Row],[Order_Date]],"mmmm")</f>
        <v>December</v>
      </c>
      <c r="I517" s="2" t="str">
        <f>TEXT(Ecommerce_Sales[[#This Row],[Order_Date]],"yyyy")</f>
        <v>2023</v>
      </c>
      <c r="J517" s="2" t="str">
        <f>TEXT(Ecommerce_Sales[[#This Row],[Order_Date]],"mmmm")</f>
        <v>December</v>
      </c>
      <c r="K517" s="1" t="s">
        <v>1986</v>
      </c>
      <c r="L517" s="1" t="s">
        <v>3404</v>
      </c>
      <c r="M517" s="1" t="s">
        <v>1988</v>
      </c>
      <c r="N517" s="1" t="s">
        <v>1989</v>
      </c>
      <c r="O517" s="3">
        <v>730</v>
      </c>
      <c r="P517">
        <v>4</v>
      </c>
      <c r="Q517" s="3">
        <v>2919</v>
      </c>
      <c r="R517" s="1" t="s">
        <v>1951</v>
      </c>
      <c r="S517" s="3">
        <v>369</v>
      </c>
      <c r="U517" t="str">
        <f>IF(Ecommerce_Sales[[#This Row],[Delivery_Time_Days]]&gt;7,"Delay",IF(Ecommerce_Sales[[#This Row],[Delivery_Time_Days]] = 0,"No delivery",IF(Ecommerce_Sales[[#This Row],[Delivery_Time_Days]]&lt;=7,"On-time")))</f>
        <v>No delivery</v>
      </c>
      <c r="V517" s="7">
        <f>Ecommerce_Sales[[#This Row],[Profit]]/Ecommerce_Sales[[#This Row],[Total_Price]]</f>
        <v>0.25008564576909903</v>
      </c>
      <c r="W517" s="3">
        <v>730</v>
      </c>
      <c r="X517" s="3"/>
    </row>
    <row r="518" spans="1:24" x14ac:dyDescent="0.25">
      <c r="A518" s="1" t="s">
        <v>3405</v>
      </c>
      <c r="B518" s="1" t="s">
        <v>40</v>
      </c>
      <c r="C518" s="1" t="s">
        <v>41</v>
      </c>
      <c r="D518" s="1" t="s">
        <v>2800</v>
      </c>
      <c r="E518" s="1" t="s">
        <v>1954</v>
      </c>
      <c r="F518" s="2">
        <v>45493</v>
      </c>
      <c r="G518" s="2">
        <v>44930</v>
      </c>
      <c r="H518" s="2" t="str">
        <f>TEXT(Ecommerce_Sales[[#This Row],[Order_Date]],"mmmm")</f>
        <v>January</v>
      </c>
      <c r="I518" s="2" t="str">
        <f>TEXT(Ecommerce_Sales[[#This Row],[Order_Date]],"yyyy")</f>
        <v>2023</v>
      </c>
      <c r="J518" s="2" t="str">
        <f>TEXT(Ecommerce_Sales[[#This Row],[Order_Date]],"mmmm")</f>
        <v>January</v>
      </c>
      <c r="K518" s="1" t="s">
        <v>1986</v>
      </c>
      <c r="L518" s="1" t="s">
        <v>3406</v>
      </c>
      <c r="M518" s="1" t="s">
        <v>2072</v>
      </c>
      <c r="N518" s="1" t="s">
        <v>1950</v>
      </c>
      <c r="O518" s="3">
        <v>826</v>
      </c>
      <c r="P518">
        <v>1</v>
      </c>
      <c r="Q518" s="3">
        <v>826</v>
      </c>
      <c r="R518" s="1" t="s">
        <v>1958</v>
      </c>
      <c r="S518" s="3">
        <v>46</v>
      </c>
      <c r="U518" t="str">
        <f>IF(Ecommerce_Sales[[#This Row],[Delivery_Time_Days]]&gt;7,"Delay",IF(Ecommerce_Sales[[#This Row],[Delivery_Time_Days]] = 0,"No delivery",IF(Ecommerce_Sales[[#This Row],[Delivery_Time_Days]]&lt;=7,"On-time")))</f>
        <v>No delivery</v>
      </c>
      <c r="V518" s="7">
        <f>Ecommerce_Sales[[#This Row],[Profit]]/Ecommerce_Sales[[#This Row],[Total_Price]]</f>
        <v>0.39951573849878935</v>
      </c>
      <c r="W518" s="3">
        <v>330</v>
      </c>
      <c r="X518" s="3"/>
    </row>
    <row r="519" spans="1:24" x14ac:dyDescent="0.25">
      <c r="A519" s="1" t="s">
        <v>3407</v>
      </c>
      <c r="B519" s="1" t="s">
        <v>1079</v>
      </c>
      <c r="C519" s="1" t="s">
        <v>1080</v>
      </c>
      <c r="D519" s="1" t="s">
        <v>2573</v>
      </c>
      <c r="E519" s="1" t="s">
        <v>1981</v>
      </c>
      <c r="F519" s="2">
        <v>45399</v>
      </c>
      <c r="G519" s="2">
        <v>45061</v>
      </c>
      <c r="H519" s="2" t="str">
        <f>TEXT(Ecommerce_Sales[[#This Row],[Order_Date]],"mmmm")</f>
        <v>May</v>
      </c>
      <c r="I519" s="2" t="str">
        <f>TEXT(Ecommerce_Sales[[#This Row],[Order_Date]],"yyyy")</f>
        <v>2023</v>
      </c>
      <c r="J519" s="2" t="str">
        <f>TEXT(Ecommerce_Sales[[#This Row],[Order_Date]],"mmmm")</f>
        <v>May</v>
      </c>
      <c r="K519" s="1" t="s">
        <v>1947</v>
      </c>
      <c r="L519" s="1" t="s">
        <v>3408</v>
      </c>
      <c r="M519" s="1" t="s">
        <v>2072</v>
      </c>
      <c r="N519" s="1" t="s">
        <v>1950</v>
      </c>
      <c r="O519" s="3">
        <v>61</v>
      </c>
      <c r="P519">
        <v>1</v>
      </c>
      <c r="Q519" s="3">
        <v>61</v>
      </c>
      <c r="R519" s="1" t="s">
        <v>1958</v>
      </c>
      <c r="S519" s="3">
        <v>5</v>
      </c>
      <c r="T519">
        <v>5</v>
      </c>
      <c r="U519" t="str">
        <f>IF(Ecommerce_Sales[[#This Row],[Delivery_Time_Days]]&gt;7,"Delay",IF(Ecommerce_Sales[[#This Row],[Delivery_Time_Days]] = 0,"No delivery",IF(Ecommerce_Sales[[#This Row],[Delivery_Time_Days]]&lt;=7,"On-time")))</f>
        <v>On-time</v>
      </c>
      <c r="V519" s="7">
        <f>Ecommerce_Sales[[#This Row],[Profit]]/Ecommerce_Sales[[#This Row],[Total_Price]]</f>
        <v>0.39344262295081966</v>
      </c>
      <c r="W519" s="3">
        <v>24</v>
      </c>
      <c r="X519" s="3"/>
    </row>
    <row r="520" spans="1:24" x14ac:dyDescent="0.25">
      <c r="A520" s="1" t="s">
        <v>3409</v>
      </c>
      <c r="B520" s="1" t="s">
        <v>468</v>
      </c>
      <c r="C520" s="1" t="s">
        <v>469</v>
      </c>
      <c r="D520" s="1" t="s">
        <v>2393</v>
      </c>
      <c r="E520" s="1" t="s">
        <v>1981</v>
      </c>
      <c r="F520" s="2">
        <v>44945</v>
      </c>
      <c r="G520" s="2">
        <v>45180</v>
      </c>
      <c r="H520" s="2" t="str">
        <f>TEXT(Ecommerce_Sales[[#This Row],[Order_Date]],"mmmm")</f>
        <v>September</v>
      </c>
      <c r="I520" s="2" t="str">
        <f>TEXT(Ecommerce_Sales[[#This Row],[Order_Date]],"yyyy")</f>
        <v>2023</v>
      </c>
      <c r="J520" s="2" t="str">
        <f>TEXT(Ecommerce_Sales[[#This Row],[Order_Date]],"mmmm")</f>
        <v>September</v>
      </c>
      <c r="K520" s="1" t="s">
        <v>1947</v>
      </c>
      <c r="L520" s="1" t="s">
        <v>3410</v>
      </c>
      <c r="M520" s="1" t="s">
        <v>2065</v>
      </c>
      <c r="N520" s="1" t="s">
        <v>1978</v>
      </c>
      <c r="O520" s="3">
        <v>258</v>
      </c>
      <c r="P520">
        <v>5</v>
      </c>
      <c r="Q520" s="3">
        <v>1289</v>
      </c>
      <c r="R520" s="1" t="s">
        <v>1958</v>
      </c>
      <c r="S520" s="3">
        <v>133</v>
      </c>
      <c r="T520">
        <v>9</v>
      </c>
      <c r="U520" t="str">
        <f>IF(Ecommerce_Sales[[#This Row],[Delivery_Time_Days]]&gt;7,"Delay",IF(Ecommerce_Sales[[#This Row],[Delivery_Time_Days]] = 0,"No delivery",IF(Ecommerce_Sales[[#This Row],[Delivery_Time_Days]]&lt;=7,"On-time")))</f>
        <v>Delay</v>
      </c>
      <c r="V520" s="7">
        <f>Ecommerce_Sales[[#This Row],[Profit]]/Ecommerce_Sales[[#This Row],[Total_Price]]</f>
        <v>0.34988363072148954</v>
      </c>
      <c r="W520" s="3">
        <v>451</v>
      </c>
      <c r="X520" s="3"/>
    </row>
    <row r="521" spans="1:24" x14ac:dyDescent="0.25">
      <c r="A521" s="1" t="s">
        <v>3411</v>
      </c>
      <c r="B521" s="1" t="s">
        <v>1555</v>
      </c>
      <c r="C521" s="1" t="s">
        <v>1556</v>
      </c>
      <c r="D521" s="1" t="s">
        <v>2364</v>
      </c>
      <c r="E521" s="1" t="s">
        <v>1981</v>
      </c>
      <c r="F521" s="2">
        <v>45080</v>
      </c>
      <c r="G521" s="2">
        <v>45413</v>
      </c>
      <c r="H521" s="2" t="str">
        <f>TEXT(Ecommerce_Sales[[#This Row],[Order_Date]],"mmmm")</f>
        <v>May</v>
      </c>
      <c r="I521" s="2" t="str">
        <f>TEXT(Ecommerce_Sales[[#This Row],[Order_Date]],"yyyy")</f>
        <v>2024</v>
      </c>
      <c r="J521" s="2" t="str">
        <f>TEXT(Ecommerce_Sales[[#This Row],[Order_Date]],"mmmm")</f>
        <v>May</v>
      </c>
      <c r="K521" s="1" t="s">
        <v>1947</v>
      </c>
      <c r="L521" s="1" t="s">
        <v>3412</v>
      </c>
      <c r="M521" s="1" t="s">
        <v>2054</v>
      </c>
      <c r="N521" s="1" t="s">
        <v>1957</v>
      </c>
      <c r="O521" s="3">
        <v>264</v>
      </c>
      <c r="P521">
        <v>2</v>
      </c>
      <c r="Q521" s="3">
        <v>528</v>
      </c>
      <c r="R521" s="1" t="s">
        <v>1958</v>
      </c>
      <c r="S521" s="3">
        <v>31</v>
      </c>
      <c r="T521">
        <v>7</v>
      </c>
      <c r="U521" t="str">
        <f>IF(Ecommerce_Sales[[#This Row],[Delivery_Time_Days]]&gt;7,"Delay",IF(Ecommerce_Sales[[#This Row],[Delivery_Time_Days]] = 0,"No delivery",IF(Ecommerce_Sales[[#This Row],[Delivery_Time_Days]]&lt;=7,"On-time")))</f>
        <v>On-time</v>
      </c>
      <c r="V521" s="7">
        <f>Ecommerce_Sales[[#This Row],[Profit]]/Ecommerce_Sales[[#This Row],[Total_Price]]</f>
        <v>0.14962121212121213</v>
      </c>
      <c r="W521" s="3">
        <v>79</v>
      </c>
      <c r="X521" s="3"/>
    </row>
    <row r="522" spans="1:24" x14ac:dyDescent="0.25">
      <c r="A522" s="1" t="s">
        <v>3413</v>
      </c>
      <c r="B522" s="1" t="s">
        <v>672</v>
      </c>
      <c r="C522" s="1" t="s">
        <v>673</v>
      </c>
      <c r="D522" s="1" t="s">
        <v>3414</v>
      </c>
      <c r="E522" s="1" t="s">
        <v>2005</v>
      </c>
      <c r="F522" s="2">
        <v>45071</v>
      </c>
      <c r="G522" s="2">
        <v>45276</v>
      </c>
      <c r="H522" s="2" t="str">
        <f>TEXT(Ecommerce_Sales[[#This Row],[Order_Date]],"mmmm")</f>
        <v>December</v>
      </c>
      <c r="I522" s="2" t="str">
        <f>TEXT(Ecommerce_Sales[[#This Row],[Order_Date]],"yyyy")</f>
        <v>2023</v>
      </c>
      <c r="J522" s="2" t="str">
        <f>TEXT(Ecommerce_Sales[[#This Row],[Order_Date]],"mmmm")</f>
        <v>December</v>
      </c>
      <c r="K522" s="1" t="s">
        <v>1947</v>
      </c>
      <c r="L522" s="1" t="s">
        <v>3415</v>
      </c>
      <c r="M522" s="1" t="s">
        <v>2079</v>
      </c>
      <c r="N522" s="1" t="s">
        <v>1973</v>
      </c>
      <c r="O522" s="3">
        <v>688</v>
      </c>
      <c r="P522">
        <v>4</v>
      </c>
      <c r="Q522" s="3">
        <v>2751</v>
      </c>
      <c r="R522" s="1" t="s">
        <v>1951</v>
      </c>
      <c r="S522" s="3">
        <v>307</v>
      </c>
      <c r="T522">
        <v>3</v>
      </c>
      <c r="U522" t="str">
        <f>IF(Ecommerce_Sales[[#This Row],[Delivery_Time_Days]]&gt;7,"Delay",IF(Ecommerce_Sales[[#This Row],[Delivery_Time_Days]] = 0,"No delivery",IF(Ecommerce_Sales[[#This Row],[Delivery_Time_Days]]&lt;=7,"On-time")))</f>
        <v>On-time</v>
      </c>
      <c r="V522" s="7">
        <f>Ecommerce_Sales[[#This Row],[Profit]]/Ecommerce_Sales[[#This Row],[Total_Price]]</f>
        <v>0.2998909487459106</v>
      </c>
      <c r="W522" s="3">
        <v>825</v>
      </c>
      <c r="X522" s="3"/>
    </row>
    <row r="523" spans="1:24" x14ac:dyDescent="0.25">
      <c r="A523" s="1" t="s">
        <v>3416</v>
      </c>
      <c r="B523" s="1" t="s">
        <v>1418</v>
      </c>
      <c r="C523" s="1" t="s">
        <v>1419</v>
      </c>
      <c r="D523" s="1" t="s">
        <v>3417</v>
      </c>
      <c r="E523" s="1" t="s">
        <v>1966</v>
      </c>
      <c r="F523" s="2">
        <v>45534</v>
      </c>
      <c r="G523" s="2">
        <v>45142</v>
      </c>
      <c r="H523" s="2" t="str">
        <f>TEXT(Ecommerce_Sales[[#This Row],[Order_Date]],"mmmm")</f>
        <v>August</v>
      </c>
      <c r="I523" s="2" t="str">
        <f>TEXT(Ecommerce_Sales[[#This Row],[Order_Date]],"yyyy")</f>
        <v>2023</v>
      </c>
      <c r="J523" s="2" t="str">
        <f>TEXT(Ecommerce_Sales[[#This Row],[Order_Date]],"mmmm")</f>
        <v>August</v>
      </c>
      <c r="K523" s="1" t="s">
        <v>1947</v>
      </c>
      <c r="L523" s="1" t="s">
        <v>3418</v>
      </c>
      <c r="M523" s="1" t="s">
        <v>1983</v>
      </c>
      <c r="N523" s="1" t="s">
        <v>1950</v>
      </c>
      <c r="O523" s="3">
        <v>497</v>
      </c>
      <c r="P523">
        <v>1</v>
      </c>
      <c r="Q523" s="3">
        <v>497</v>
      </c>
      <c r="R523" s="1" t="s">
        <v>2016</v>
      </c>
      <c r="S523" s="3">
        <v>28</v>
      </c>
      <c r="T523">
        <v>2</v>
      </c>
      <c r="U523" t="str">
        <f>IF(Ecommerce_Sales[[#This Row],[Delivery_Time_Days]]&gt;7,"Delay",IF(Ecommerce_Sales[[#This Row],[Delivery_Time_Days]] = 0,"No delivery",IF(Ecommerce_Sales[[#This Row],[Delivery_Time_Days]]&lt;=7,"On-time")))</f>
        <v>On-time</v>
      </c>
      <c r="V523" s="7">
        <f>Ecommerce_Sales[[#This Row],[Profit]]/Ecommerce_Sales[[#This Row],[Total_Price]]</f>
        <v>0.40040241448692154</v>
      </c>
      <c r="W523" s="3">
        <v>199</v>
      </c>
      <c r="X523" s="3"/>
    </row>
    <row r="524" spans="1:24" x14ac:dyDescent="0.25">
      <c r="A524" s="1" t="s">
        <v>3419</v>
      </c>
      <c r="B524" s="1" t="s">
        <v>490</v>
      </c>
      <c r="C524" s="1" t="s">
        <v>491</v>
      </c>
      <c r="D524" s="1" t="s">
        <v>2497</v>
      </c>
      <c r="E524" s="1" t="s">
        <v>2005</v>
      </c>
      <c r="F524" s="2">
        <v>45349</v>
      </c>
      <c r="G524" s="2">
        <v>45239</v>
      </c>
      <c r="H524" s="2" t="str">
        <f>TEXT(Ecommerce_Sales[[#This Row],[Order_Date]],"mmmm")</f>
        <v>November</v>
      </c>
      <c r="I524" s="2" t="str">
        <f>TEXT(Ecommerce_Sales[[#This Row],[Order_Date]],"yyyy")</f>
        <v>2023</v>
      </c>
      <c r="J524" s="2" t="str">
        <f>TEXT(Ecommerce_Sales[[#This Row],[Order_Date]],"mmmm")</f>
        <v>November</v>
      </c>
      <c r="K524" s="1" t="s">
        <v>1947</v>
      </c>
      <c r="L524" s="1" t="s">
        <v>3420</v>
      </c>
      <c r="M524" s="1" t="s">
        <v>2007</v>
      </c>
      <c r="N524" s="1" t="s">
        <v>1973</v>
      </c>
      <c r="O524" s="3">
        <v>177</v>
      </c>
      <c r="P524">
        <v>7</v>
      </c>
      <c r="Q524" s="3">
        <v>1240</v>
      </c>
      <c r="R524" s="1" t="s">
        <v>1958</v>
      </c>
      <c r="S524" s="3">
        <v>97</v>
      </c>
      <c r="T524">
        <v>7</v>
      </c>
      <c r="U524" t="str">
        <f>IF(Ecommerce_Sales[[#This Row],[Delivery_Time_Days]]&gt;7,"Delay",IF(Ecommerce_Sales[[#This Row],[Delivery_Time_Days]] = 0,"No delivery",IF(Ecommerce_Sales[[#This Row],[Delivery_Time_Days]]&lt;=7,"On-time")))</f>
        <v>On-time</v>
      </c>
      <c r="V524" s="7">
        <f>Ecommerce_Sales[[#This Row],[Profit]]/Ecommerce_Sales[[#This Row],[Total_Price]]</f>
        <v>0.3</v>
      </c>
      <c r="W524" s="3">
        <v>372</v>
      </c>
      <c r="X524" s="3"/>
    </row>
    <row r="525" spans="1:24" x14ac:dyDescent="0.25">
      <c r="A525" s="1" t="s">
        <v>3421</v>
      </c>
      <c r="B525" s="1" t="s">
        <v>1299</v>
      </c>
      <c r="C525" s="1" t="s">
        <v>1300</v>
      </c>
      <c r="D525" s="1" t="s">
        <v>3422</v>
      </c>
      <c r="E525" s="1" t="s">
        <v>2005</v>
      </c>
      <c r="F525" s="2">
        <v>45149</v>
      </c>
      <c r="G525" s="2">
        <v>45080</v>
      </c>
      <c r="H525" s="2" t="str">
        <f>TEXT(Ecommerce_Sales[[#This Row],[Order_Date]],"mmmm")</f>
        <v>June</v>
      </c>
      <c r="I525" s="2" t="str">
        <f>TEXT(Ecommerce_Sales[[#This Row],[Order_Date]],"yyyy")</f>
        <v>2023</v>
      </c>
      <c r="J525" s="2" t="str">
        <f>TEXT(Ecommerce_Sales[[#This Row],[Order_Date]],"mmmm")</f>
        <v>June</v>
      </c>
      <c r="K525" s="1" t="s">
        <v>1947</v>
      </c>
      <c r="L525" s="1" t="s">
        <v>3423</v>
      </c>
      <c r="M525" s="1" t="s">
        <v>2247</v>
      </c>
      <c r="N525" s="1" t="s">
        <v>1957</v>
      </c>
      <c r="O525" s="3">
        <v>720</v>
      </c>
      <c r="P525">
        <v>4</v>
      </c>
      <c r="Q525" s="3">
        <v>2878</v>
      </c>
      <c r="R525" s="1" t="s">
        <v>1958</v>
      </c>
      <c r="S525" s="3">
        <v>419</v>
      </c>
      <c r="T525">
        <v>8</v>
      </c>
      <c r="U525" t="str">
        <f>IF(Ecommerce_Sales[[#This Row],[Delivery_Time_Days]]&gt;7,"Delay",IF(Ecommerce_Sales[[#This Row],[Delivery_Time_Days]] = 0,"No delivery",IF(Ecommerce_Sales[[#This Row],[Delivery_Time_Days]]&lt;=7,"On-time")))</f>
        <v>Delay</v>
      </c>
      <c r="V525" s="7">
        <f>Ecommerce_Sales[[#This Row],[Profit]]/Ecommerce_Sales[[#This Row],[Total_Price]]</f>
        <v>0.15010423905489922</v>
      </c>
      <c r="W525" s="3">
        <v>432</v>
      </c>
      <c r="X525" s="3"/>
    </row>
    <row r="526" spans="1:24" x14ac:dyDescent="0.25">
      <c r="A526" s="1" t="s">
        <v>3424</v>
      </c>
      <c r="B526" s="1" t="s">
        <v>88</v>
      </c>
      <c r="C526" s="1" t="s">
        <v>89</v>
      </c>
      <c r="D526" s="1" t="s">
        <v>3134</v>
      </c>
      <c r="E526" s="1" t="s">
        <v>1961</v>
      </c>
      <c r="F526" s="2">
        <v>45107</v>
      </c>
      <c r="G526" s="2">
        <v>45514</v>
      </c>
      <c r="H526" s="2" t="str">
        <f>TEXT(Ecommerce_Sales[[#This Row],[Order_Date]],"mmmm")</f>
        <v>August</v>
      </c>
      <c r="I526" s="2" t="str">
        <f>TEXT(Ecommerce_Sales[[#This Row],[Order_Date]],"yyyy")</f>
        <v>2024</v>
      </c>
      <c r="J526" s="2" t="str">
        <f>TEXT(Ecommerce_Sales[[#This Row],[Order_Date]],"mmmm")</f>
        <v>August</v>
      </c>
      <c r="K526" s="1" t="s">
        <v>1947</v>
      </c>
      <c r="L526" s="1" t="s">
        <v>3425</v>
      </c>
      <c r="M526" s="1" t="s">
        <v>2047</v>
      </c>
      <c r="N526" s="1" t="s">
        <v>1989</v>
      </c>
      <c r="O526" s="3">
        <v>534</v>
      </c>
      <c r="P526">
        <v>1</v>
      </c>
      <c r="Q526" s="3">
        <v>534</v>
      </c>
      <c r="R526" s="1" t="s">
        <v>1958</v>
      </c>
      <c r="S526" s="3">
        <v>50</v>
      </c>
      <c r="T526">
        <v>10</v>
      </c>
      <c r="U526" t="str">
        <f>IF(Ecommerce_Sales[[#This Row],[Delivery_Time_Days]]&gt;7,"Delay",IF(Ecommerce_Sales[[#This Row],[Delivery_Time_Days]] = 0,"No delivery",IF(Ecommerce_Sales[[#This Row],[Delivery_Time_Days]]&lt;=7,"On-time")))</f>
        <v>Delay</v>
      </c>
      <c r="V526" s="7">
        <f>Ecommerce_Sales[[#This Row],[Profit]]/Ecommerce_Sales[[#This Row],[Total_Price]]</f>
        <v>0.24906367041198502</v>
      </c>
      <c r="W526" s="3">
        <v>133</v>
      </c>
      <c r="X526" s="3"/>
    </row>
    <row r="527" spans="1:24" x14ac:dyDescent="0.25">
      <c r="A527" s="1" t="s">
        <v>3426</v>
      </c>
      <c r="B527" s="1" t="s">
        <v>1569</v>
      </c>
      <c r="C527" s="1" t="s">
        <v>1570</v>
      </c>
      <c r="D527" s="1" t="s">
        <v>3427</v>
      </c>
      <c r="E527" s="1" t="s">
        <v>1961</v>
      </c>
      <c r="F527" s="2">
        <v>45462</v>
      </c>
      <c r="G527" s="2">
        <v>45196</v>
      </c>
      <c r="H527" s="2" t="str">
        <f>TEXT(Ecommerce_Sales[[#This Row],[Order_Date]],"mmmm")</f>
        <v>September</v>
      </c>
      <c r="I527" s="2" t="str">
        <f>TEXT(Ecommerce_Sales[[#This Row],[Order_Date]],"yyyy")</f>
        <v>2023</v>
      </c>
      <c r="J527" s="2" t="str">
        <f>TEXT(Ecommerce_Sales[[#This Row],[Order_Date]],"mmmm")</f>
        <v>September</v>
      </c>
      <c r="K527" s="1" t="s">
        <v>1947</v>
      </c>
      <c r="L527" s="1" t="s">
        <v>3428</v>
      </c>
      <c r="M527" s="1" t="s">
        <v>1977</v>
      </c>
      <c r="N527" s="1" t="s">
        <v>1978</v>
      </c>
      <c r="O527" s="3">
        <v>866</v>
      </c>
      <c r="P527">
        <v>4</v>
      </c>
      <c r="Q527" s="3">
        <v>3462</v>
      </c>
      <c r="R527" s="1" t="s">
        <v>1958</v>
      </c>
      <c r="S527" s="3">
        <v>249</v>
      </c>
      <c r="T527">
        <v>9</v>
      </c>
      <c r="U527" t="str">
        <f>IF(Ecommerce_Sales[[#This Row],[Delivery_Time_Days]]&gt;7,"Delay",IF(Ecommerce_Sales[[#This Row],[Delivery_Time_Days]] = 0,"No delivery",IF(Ecommerce_Sales[[#This Row],[Delivery_Time_Days]]&lt;=7,"On-time")))</f>
        <v>Delay</v>
      </c>
      <c r="V527" s="7">
        <f>Ecommerce_Sales[[#This Row],[Profit]]/Ecommerce_Sales[[#This Row],[Total_Price]]</f>
        <v>0.35008665511265163</v>
      </c>
      <c r="W527" s="3">
        <v>1212</v>
      </c>
      <c r="X527" s="3"/>
    </row>
    <row r="528" spans="1:24" x14ac:dyDescent="0.25">
      <c r="A528" s="1" t="s">
        <v>3429</v>
      </c>
      <c r="B528" s="1" t="s">
        <v>1227</v>
      </c>
      <c r="C528" s="1" t="s">
        <v>1228</v>
      </c>
      <c r="D528" s="1" t="s">
        <v>3430</v>
      </c>
      <c r="E528" s="1" t="s">
        <v>2005</v>
      </c>
      <c r="F528" s="2">
        <v>45520</v>
      </c>
      <c r="G528" s="2">
        <v>45110</v>
      </c>
      <c r="H528" s="2" t="str">
        <f>TEXT(Ecommerce_Sales[[#This Row],[Order_Date]],"mmmm")</f>
        <v>July</v>
      </c>
      <c r="I528" s="2" t="str">
        <f>TEXT(Ecommerce_Sales[[#This Row],[Order_Date]],"yyyy")</f>
        <v>2023</v>
      </c>
      <c r="J528" s="2" t="str">
        <f>TEXT(Ecommerce_Sales[[#This Row],[Order_Date]],"mmmm")</f>
        <v>July</v>
      </c>
      <c r="K528" s="1" t="s">
        <v>1992</v>
      </c>
      <c r="L528" s="1" t="s">
        <v>3431</v>
      </c>
      <c r="M528" s="1" t="s">
        <v>2058</v>
      </c>
      <c r="N528" s="1" t="s">
        <v>1950</v>
      </c>
      <c r="O528" s="3">
        <v>631</v>
      </c>
      <c r="P528">
        <v>1</v>
      </c>
      <c r="Q528" s="3">
        <v>631</v>
      </c>
      <c r="R528" s="1" t="s">
        <v>1958</v>
      </c>
      <c r="S528" s="3">
        <v>57</v>
      </c>
      <c r="U528" t="str">
        <f>IF(Ecommerce_Sales[[#This Row],[Delivery_Time_Days]]&gt;7,"Delay",IF(Ecommerce_Sales[[#This Row],[Delivery_Time_Days]] = 0,"No delivery",IF(Ecommerce_Sales[[#This Row],[Delivery_Time_Days]]&lt;=7,"On-time")))</f>
        <v>No delivery</v>
      </c>
      <c r="V528" s="7">
        <f>Ecommerce_Sales[[#This Row],[Profit]]/Ecommerce_Sales[[#This Row],[Total_Price]]</f>
        <v>0.39936608557844688</v>
      </c>
      <c r="W528" s="3">
        <v>252</v>
      </c>
      <c r="X528" s="3"/>
    </row>
    <row r="529" spans="1:24" x14ac:dyDescent="0.25">
      <c r="A529" s="1" t="s">
        <v>3432</v>
      </c>
      <c r="B529" s="1" t="s">
        <v>783</v>
      </c>
      <c r="C529" s="1" t="s">
        <v>784</v>
      </c>
      <c r="D529" s="1" t="s">
        <v>3433</v>
      </c>
      <c r="E529" s="1" t="s">
        <v>1961</v>
      </c>
      <c r="F529" s="2">
        <v>45152</v>
      </c>
      <c r="G529" s="2">
        <v>45042</v>
      </c>
      <c r="H529" s="2" t="str">
        <f>TEXT(Ecommerce_Sales[[#This Row],[Order_Date]],"mmmm")</f>
        <v>April</v>
      </c>
      <c r="I529" s="2" t="str">
        <f>TEXT(Ecommerce_Sales[[#This Row],[Order_Date]],"yyyy")</f>
        <v>2023</v>
      </c>
      <c r="J529" s="2" t="str">
        <f>TEXT(Ecommerce_Sales[[#This Row],[Order_Date]],"mmmm")</f>
        <v>April</v>
      </c>
      <c r="K529" s="1" t="s">
        <v>1947</v>
      </c>
      <c r="L529" s="1" t="s">
        <v>3434</v>
      </c>
      <c r="M529" s="1" t="s">
        <v>1988</v>
      </c>
      <c r="N529" s="1" t="s">
        <v>1989</v>
      </c>
      <c r="O529" s="3">
        <v>953</v>
      </c>
      <c r="P529">
        <v>3</v>
      </c>
      <c r="Q529" s="3">
        <v>2860</v>
      </c>
      <c r="R529" s="1" t="s">
        <v>2012</v>
      </c>
      <c r="S529" s="3">
        <v>236</v>
      </c>
      <c r="T529">
        <v>3</v>
      </c>
      <c r="U529" t="str">
        <f>IF(Ecommerce_Sales[[#This Row],[Delivery_Time_Days]]&gt;7,"Delay",IF(Ecommerce_Sales[[#This Row],[Delivery_Time_Days]] = 0,"No delivery",IF(Ecommerce_Sales[[#This Row],[Delivery_Time_Days]]&lt;=7,"On-time")))</f>
        <v>On-time</v>
      </c>
      <c r="V529" s="7">
        <f>Ecommerce_Sales[[#This Row],[Profit]]/Ecommerce_Sales[[#This Row],[Total_Price]]</f>
        <v>0.25</v>
      </c>
      <c r="W529" s="3">
        <v>715</v>
      </c>
      <c r="X529" s="3"/>
    </row>
    <row r="530" spans="1:24" x14ac:dyDescent="0.25">
      <c r="A530" s="1" t="s">
        <v>3435</v>
      </c>
      <c r="B530" s="1" t="s">
        <v>1193</v>
      </c>
      <c r="C530" s="1" t="s">
        <v>1194</v>
      </c>
      <c r="D530" s="1" t="s">
        <v>3436</v>
      </c>
      <c r="E530" s="1" t="s">
        <v>1996</v>
      </c>
      <c r="F530" s="2">
        <v>45346</v>
      </c>
      <c r="G530" s="2">
        <v>45144</v>
      </c>
      <c r="H530" s="2" t="str">
        <f>TEXT(Ecommerce_Sales[[#This Row],[Order_Date]],"mmmm")</f>
        <v>August</v>
      </c>
      <c r="I530" s="2" t="str">
        <f>TEXT(Ecommerce_Sales[[#This Row],[Order_Date]],"yyyy")</f>
        <v>2023</v>
      </c>
      <c r="J530" s="2" t="str">
        <f>TEXT(Ecommerce_Sales[[#This Row],[Order_Date]],"mmmm")</f>
        <v>August</v>
      </c>
      <c r="K530" s="1" t="s">
        <v>1947</v>
      </c>
      <c r="L530" s="1" t="s">
        <v>3437</v>
      </c>
      <c r="M530" s="1" t="s">
        <v>2030</v>
      </c>
      <c r="N530" s="1" t="s">
        <v>1978</v>
      </c>
      <c r="O530" s="3">
        <v>953</v>
      </c>
      <c r="P530">
        <v>6</v>
      </c>
      <c r="Q530" s="3">
        <v>5718</v>
      </c>
      <c r="R530" s="1" t="s">
        <v>1958</v>
      </c>
      <c r="S530" s="3">
        <v>591</v>
      </c>
      <c r="T530">
        <v>2</v>
      </c>
      <c r="U530" t="str">
        <f>IF(Ecommerce_Sales[[#This Row],[Delivery_Time_Days]]&gt;7,"Delay",IF(Ecommerce_Sales[[#This Row],[Delivery_Time_Days]] = 0,"No delivery",IF(Ecommerce_Sales[[#This Row],[Delivery_Time_Days]]&lt;=7,"On-time")))</f>
        <v>On-time</v>
      </c>
      <c r="V530" s="7">
        <f>Ecommerce_Sales[[#This Row],[Profit]]/Ecommerce_Sales[[#This Row],[Total_Price]]</f>
        <v>0.34994753410283314</v>
      </c>
      <c r="W530" s="3">
        <v>2001</v>
      </c>
      <c r="X530" s="3"/>
    </row>
    <row r="531" spans="1:24" x14ac:dyDescent="0.25">
      <c r="A531" s="1" t="s">
        <v>3438</v>
      </c>
      <c r="B531" s="1" t="s">
        <v>426</v>
      </c>
      <c r="C531" s="1" t="s">
        <v>427</v>
      </c>
      <c r="D531" s="1" t="s">
        <v>2419</v>
      </c>
      <c r="E531" s="1" t="s">
        <v>1996</v>
      </c>
      <c r="F531" s="2">
        <v>45155</v>
      </c>
      <c r="G531" s="2">
        <v>45602</v>
      </c>
      <c r="H531" s="2" t="str">
        <f>TEXT(Ecommerce_Sales[[#This Row],[Order_Date]],"mmmm")</f>
        <v>November</v>
      </c>
      <c r="I531" s="2" t="str">
        <f>TEXT(Ecommerce_Sales[[#This Row],[Order_Date]],"yyyy")</f>
        <v>2024</v>
      </c>
      <c r="J531" s="2" t="str">
        <f>TEXT(Ecommerce_Sales[[#This Row],[Order_Date]],"mmmm")</f>
        <v>November</v>
      </c>
      <c r="K531" s="1" t="s">
        <v>1986</v>
      </c>
      <c r="L531" s="1" t="s">
        <v>3439</v>
      </c>
      <c r="M531" s="1" t="s">
        <v>2043</v>
      </c>
      <c r="N531" s="1" t="s">
        <v>1989</v>
      </c>
      <c r="O531" s="3">
        <v>1342</v>
      </c>
      <c r="P531">
        <v>4</v>
      </c>
      <c r="Q531" s="3">
        <v>5368</v>
      </c>
      <c r="R531" s="1" t="s">
        <v>1958</v>
      </c>
      <c r="S531" s="3">
        <v>354</v>
      </c>
      <c r="U531" t="str">
        <f>IF(Ecommerce_Sales[[#This Row],[Delivery_Time_Days]]&gt;7,"Delay",IF(Ecommerce_Sales[[#This Row],[Delivery_Time_Days]] = 0,"No delivery",IF(Ecommerce_Sales[[#This Row],[Delivery_Time_Days]]&lt;=7,"On-time")))</f>
        <v>No delivery</v>
      </c>
      <c r="V531" s="7">
        <f>Ecommerce_Sales[[#This Row],[Profit]]/Ecommerce_Sales[[#This Row],[Total_Price]]</f>
        <v>0.25</v>
      </c>
      <c r="W531" s="3">
        <v>1342</v>
      </c>
      <c r="X531" s="3"/>
    </row>
    <row r="532" spans="1:24" x14ac:dyDescent="0.25">
      <c r="A532" s="1" t="s">
        <v>3440</v>
      </c>
      <c r="B532" s="1" t="s">
        <v>1424</v>
      </c>
      <c r="C532" s="1" t="s">
        <v>1425</v>
      </c>
      <c r="D532" s="1" t="s">
        <v>3441</v>
      </c>
      <c r="E532" s="1" t="s">
        <v>2005</v>
      </c>
      <c r="F532" s="2">
        <v>45426</v>
      </c>
      <c r="G532" s="2">
        <v>45485</v>
      </c>
      <c r="H532" s="2" t="str">
        <f>TEXT(Ecommerce_Sales[[#This Row],[Order_Date]],"mmmm")</f>
        <v>July</v>
      </c>
      <c r="I532" s="2" t="str">
        <f>TEXT(Ecommerce_Sales[[#This Row],[Order_Date]],"yyyy")</f>
        <v>2024</v>
      </c>
      <c r="J532" s="2" t="str">
        <f>TEXT(Ecommerce_Sales[[#This Row],[Order_Date]],"mmmm")</f>
        <v>July</v>
      </c>
      <c r="K532" s="1" t="s">
        <v>1947</v>
      </c>
      <c r="L532" s="1" t="s">
        <v>3442</v>
      </c>
      <c r="M532" s="1" t="s">
        <v>2104</v>
      </c>
      <c r="N532" s="1" t="s">
        <v>1978</v>
      </c>
      <c r="O532" s="3">
        <v>825</v>
      </c>
      <c r="P532">
        <v>2</v>
      </c>
      <c r="Q532" s="3">
        <v>1650</v>
      </c>
      <c r="R532" s="1" t="s">
        <v>1951</v>
      </c>
      <c r="S532" s="3">
        <v>173</v>
      </c>
      <c r="T532">
        <v>7</v>
      </c>
      <c r="U532" t="str">
        <f>IF(Ecommerce_Sales[[#This Row],[Delivery_Time_Days]]&gt;7,"Delay",IF(Ecommerce_Sales[[#This Row],[Delivery_Time_Days]] = 0,"No delivery",IF(Ecommerce_Sales[[#This Row],[Delivery_Time_Days]]&lt;=7,"On-time")))</f>
        <v>On-time</v>
      </c>
      <c r="V532" s="7">
        <f>Ecommerce_Sales[[#This Row],[Profit]]/Ecommerce_Sales[[#This Row],[Total_Price]]</f>
        <v>0.34969696969696967</v>
      </c>
      <c r="W532" s="3">
        <v>577</v>
      </c>
      <c r="X532" s="3"/>
    </row>
    <row r="533" spans="1:24" x14ac:dyDescent="0.25">
      <c r="A533" s="1" t="s">
        <v>3443</v>
      </c>
      <c r="B533" s="1" t="s">
        <v>547</v>
      </c>
      <c r="C533" s="1" t="s">
        <v>548</v>
      </c>
      <c r="D533" s="1" t="s">
        <v>3444</v>
      </c>
      <c r="E533" s="1" t="s">
        <v>1966</v>
      </c>
      <c r="F533" s="2">
        <v>45000</v>
      </c>
      <c r="G533" s="2">
        <v>45008</v>
      </c>
      <c r="H533" s="2" t="str">
        <f>TEXT(Ecommerce_Sales[[#This Row],[Order_Date]],"mmmm")</f>
        <v>March</v>
      </c>
      <c r="I533" s="2" t="str">
        <f>TEXT(Ecommerce_Sales[[#This Row],[Order_Date]],"yyyy")</f>
        <v>2023</v>
      </c>
      <c r="J533" s="2" t="str">
        <f>TEXT(Ecommerce_Sales[[#This Row],[Order_Date]],"mmmm")</f>
        <v>March</v>
      </c>
      <c r="K533" s="1" t="s">
        <v>1947</v>
      </c>
      <c r="L533" s="1" t="s">
        <v>3445</v>
      </c>
      <c r="M533" s="1" t="s">
        <v>2058</v>
      </c>
      <c r="N533" s="1" t="s">
        <v>1950</v>
      </c>
      <c r="O533" s="3">
        <v>739</v>
      </c>
      <c r="P533">
        <v>1</v>
      </c>
      <c r="Q533" s="3">
        <v>739</v>
      </c>
      <c r="R533" s="1" t="s">
        <v>1951</v>
      </c>
      <c r="S533" s="3">
        <v>56</v>
      </c>
      <c r="T533">
        <v>2</v>
      </c>
      <c r="U533" t="str">
        <f>IF(Ecommerce_Sales[[#This Row],[Delivery_Time_Days]]&gt;7,"Delay",IF(Ecommerce_Sales[[#This Row],[Delivery_Time_Days]] = 0,"No delivery",IF(Ecommerce_Sales[[#This Row],[Delivery_Time_Days]]&lt;=7,"On-time")))</f>
        <v>On-time</v>
      </c>
      <c r="V533" s="7">
        <f>Ecommerce_Sales[[#This Row],[Profit]]/Ecommerce_Sales[[#This Row],[Total_Price]]</f>
        <v>0.40054127198917455</v>
      </c>
      <c r="W533" s="3">
        <v>296</v>
      </c>
      <c r="X533" s="3"/>
    </row>
    <row r="534" spans="1:24" x14ac:dyDescent="0.25">
      <c r="A534" s="1" t="s">
        <v>3446</v>
      </c>
      <c r="B534" s="1" t="s">
        <v>902</v>
      </c>
      <c r="C534" s="1" t="s">
        <v>903</v>
      </c>
      <c r="D534" s="1" t="s">
        <v>3447</v>
      </c>
      <c r="E534" s="1" t="s">
        <v>1981</v>
      </c>
      <c r="F534" s="2">
        <v>45223</v>
      </c>
      <c r="G534" s="2">
        <v>45039</v>
      </c>
      <c r="H534" s="2" t="str">
        <f>TEXT(Ecommerce_Sales[[#This Row],[Order_Date]],"mmmm")</f>
        <v>April</v>
      </c>
      <c r="I534" s="2" t="str">
        <f>TEXT(Ecommerce_Sales[[#This Row],[Order_Date]],"yyyy")</f>
        <v>2023</v>
      </c>
      <c r="J534" s="2" t="str">
        <f>TEXT(Ecommerce_Sales[[#This Row],[Order_Date]],"mmmm")</f>
        <v>April</v>
      </c>
      <c r="K534" s="1" t="s">
        <v>1947</v>
      </c>
      <c r="L534" s="1" t="s">
        <v>3448</v>
      </c>
      <c r="M534" s="1" t="s">
        <v>1949</v>
      </c>
      <c r="N534" s="1" t="s">
        <v>1950</v>
      </c>
      <c r="O534" s="3">
        <v>87</v>
      </c>
      <c r="P534">
        <v>2</v>
      </c>
      <c r="Q534" s="3">
        <v>175</v>
      </c>
      <c r="R534" s="1" t="s">
        <v>1958</v>
      </c>
      <c r="S534" s="3">
        <v>12</v>
      </c>
      <c r="T534">
        <v>4</v>
      </c>
      <c r="U534" t="str">
        <f>IF(Ecommerce_Sales[[#This Row],[Delivery_Time_Days]]&gt;7,"Delay",IF(Ecommerce_Sales[[#This Row],[Delivery_Time_Days]] = 0,"No delivery",IF(Ecommerce_Sales[[#This Row],[Delivery_Time_Days]]&lt;=7,"On-time")))</f>
        <v>On-time</v>
      </c>
      <c r="V534" s="7">
        <f>Ecommerce_Sales[[#This Row],[Profit]]/Ecommerce_Sales[[#This Row],[Total_Price]]</f>
        <v>0.4</v>
      </c>
      <c r="W534" s="3">
        <v>70</v>
      </c>
      <c r="X534" s="3"/>
    </row>
    <row r="535" spans="1:24" x14ac:dyDescent="0.25">
      <c r="A535" s="1" t="s">
        <v>3449</v>
      </c>
      <c r="B535" s="1" t="s">
        <v>939</v>
      </c>
      <c r="C535" s="1" t="s">
        <v>940</v>
      </c>
      <c r="D535" s="1" t="s">
        <v>3450</v>
      </c>
      <c r="E535" s="1" t="s">
        <v>1946</v>
      </c>
      <c r="F535" s="2">
        <v>45130</v>
      </c>
      <c r="G535" s="2">
        <v>45394</v>
      </c>
      <c r="H535" s="2" t="str">
        <f>TEXT(Ecommerce_Sales[[#This Row],[Order_Date]],"mmmm")</f>
        <v>April</v>
      </c>
      <c r="I535" s="2" t="str">
        <f>TEXT(Ecommerce_Sales[[#This Row],[Order_Date]],"yyyy")</f>
        <v>2024</v>
      </c>
      <c r="J535" s="2" t="str">
        <f>TEXT(Ecommerce_Sales[[#This Row],[Order_Date]],"mmmm")</f>
        <v>April</v>
      </c>
      <c r="K535" s="1" t="s">
        <v>1986</v>
      </c>
      <c r="L535" s="1" t="s">
        <v>3451</v>
      </c>
      <c r="M535" s="1" t="s">
        <v>1968</v>
      </c>
      <c r="N535" s="1" t="s">
        <v>1957</v>
      </c>
      <c r="O535" s="3">
        <v>925</v>
      </c>
      <c r="P535">
        <v>1</v>
      </c>
      <c r="Q535" s="3">
        <v>925</v>
      </c>
      <c r="R535" s="1" t="s">
        <v>1951</v>
      </c>
      <c r="S535" s="3">
        <v>66</v>
      </c>
      <c r="U535" t="str">
        <f>IF(Ecommerce_Sales[[#This Row],[Delivery_Time_Days]]&gt;7,"Delay",IF(Ecommerce_Sales[[#This Row],[Delivery_Time_Days]] = 0,"No delivery",IF(Ecommerce_Sales[[#This Row],[Delivery_Time_Days]]&lt;=7,"On-time")))</f>
        <v>No delivery</v>
      </c>
      <c r="V535" s="7">
        <f>Ecommerce_Sales[[#This Row],[Profit]]/Ecommerce_Sales[[#This Row],[Total_Price]]</f>
        <v>0.15027027027027026</v>
      </c>
      <c r="W535" s="3">
        <v>139</v>
      </c>
      <c r="X535" s="3"/>
    </row>
    <row r="536" spans="1:24" x14ac:dyDescent="0.25">
      <c r="A536" s="1" t="s">
        <v>3452</v>
      </c>
      <c r="B536" s="1" t="s">
        <v>416</v>
      </c>
      <c r="C536" s="1" t="s">
        <v>417</v>
      </c>
      <c r="D536" s="1" t="s">
        <v>3453</v>
      </c>
      <c r="E536" s="1" t="s">
        <v>1954</v>
      </c>
      <c r="F536" s="2">
        <v>45387</v>
      </c>
      <c r="G536" s="2">
        <v>45505</v>
      </c>
      <c r="H536" s="2" t="str">
        <f>TEXT(Ecommerce_Sales[[#This Row],[Order_Date]],"mmmm")</f>
        <v>August</v>
      </c>
      <c r="I536" s="2" t="str">
        <f>TEXT(Ecommerce_Sales[[#This Row],[Order_Date]],"yyyy")</f>
        <v>2024</v>
      </c>
      <c r="J536" s="2" t="str">
        <f>TEXT(Ecommerce_Sales[[#This Row],[Order_Date]],"mmmm")</f>
        <v>August</v>
      </c>
      <c r="K536" s="1" t="s">
        <v>1986</v>
      </c>
      <c r="L536" s="1" t="s">
        <v>3454</v>
      </c>
      <c r="M536" s="1" t="s">
        <v>1968</v>
      </c>
      <c r="N536" s="1" t="s">
        <v>1957</v>
      </c>
      <c r="O536" s="3">
        <v>286</v>
      </c>
      <c r="P536">
        <v>6</v>
      </c>
      <c r="Q536" s="3">
        <v>1713</v>
      </c>
      <c r="R536" s="1" t="s">
        <v>1958</v>
      </c>
      <c r="S536" s="3">
        <v>151</v>
      </c>
      <c r="U536" t="str">
        <f>IF(Ecommerce_Sales[[#This Row],[Delivery_Time_Days]]&gt;7,"Delay",IF(Ecommerce_Sales[[#This Row],[Delivery_Time_Days]] = 0,"No delivery",IF(Ecommerce_Sales[[#This Row],[Delivery_Time_Days]]&lt;=7,"On-time")))</f>
        <v>No delivery</v>
      </c>
      <c r="V536" s="7">
        <f>Ecommerce_Sales[[#This Row],[Profit]]/Ecommerce_Sales[[#This Row],[Total_Price]]</f>
        <v>0.15002918855808522</v>
      </c>
      <c r="W536" s="3">
        <v>257</v>
      </c>
      <c r="X536" s="3"/>
    </row>
    <row r="537" spans="1:24" x14ac:dyDescent="0.25">
      <c r="A537" s="1" t="s">
        <v>3455</v>
      </c>
      <c r="B537" s="1" t="s">
        <v>266</v>
      </c>
      <c r="C537" s="1" t="s">
        <v>267</v>
      </c>
      <c r="D537" s="1" t="s">
        <v>3456</v>
      </c>
      <c r="E537" s="1" t="s">
        <v>1996</v>
      </c>
      <c r="F537" s="2">
        <v>45560</v>
      </c>
      <c r="G537" s="2">
        <v>45652</v>
      </c>
      <c r="H537" s="2" t="str">
        <f>TEXT(Ecommerce_Sales[[#This Row],[Order_Date]],"mmmm")</f>
        <v>December</v>
      </c>
      <c r="I537" s="2" t="str">
        <f>TEXT(Ecommerce_Sales[[#This Row],[Order_Date]],"yyyy")</f>
        <v>2024</v>
      </c>
      <c r="J537" s="2" t="str">
        <f>TEXT(Ecommerce_Sales[[#This Row],[Order_Date]],"mmmm")</f>
        <v>December</v>
      </c>
      <c r="K537" s="1" t="s">
        <v>1947</v>
      </c>
      <c r="L537" s="1" t="s">
        <v>3457</v>
      </c>
      <c r="M537" s="1" t="s">
        <v>1968</v>
      </c>
      <c r="N537" s="1" t="s">
        <v>1957</v>
      </c>
      <c r="O537" s="3">
        <v>1715</v>
      </c>
      <c r="P537">
        <v>6</v>
      </c>
      <c r="Q537" s="3">
        <v>10289</v>
      </c>
      <c r="R537" s="1" t="s">
        <v>1951</v>
      </c>
      <c r="S537" s="3">
        <v>1242</v>
      </c>
      <c r="T537">
        <v>2</v>
      </c>
      <c r="U537" t="str">
        <f>IF(Ecommerce_Sales[[#This Row],[Delivery_Time_Days]]&gt;7,"Delay",IF(Ecommerce_Sales[[#This Row],[Delivery_Time_Days]] = 0,"No delivery",IF(Ecommerce_Sales[[#This Row],[Delivery_Time_Days]]&lt;=7,"On-time")))</f>
        <v>On-time</v>
      </c>
      <c r="V537" s="7">
        <f>Ecommerce_Sales[[#This Row],[Profit]]/Ecommerce_Sales[[#This Row],[Total_Price]]</f>
        <v>0.14996598308873554</v>
      </c>
      <c r="W537" s="3">
        <v>1543</v>
      </c>
      <c r="X537" s="3"/>
    </row>
    <row r="538" spans="1:24" x14ac:dyDescent="0.25">
      <c r="A538" s="1" t="s">
        <v>3458</v>
      </c>
      <c r="B538" s="1" t="s">
        <v>1383</v>
      </c>
      <c r="C538" s="1" t="s">
        <v>1618</v>
      </c>
      <c r="D538" s="1" t="s">
        <v>3459</v>
      </c>
      <c r="E538" s="1" t="s">
        <v>1961</v>
      </c>
      <c r="F538" s="2">
        <v>45516</v>
      </c>
      <c r="G538" s="2">
        <v>45442</v>
      </c>
      <c r="H538" s="2" t="str">
        <f>TEXT(Ecommerce_Sales[[#This Row],[Order_Date]],"mmmm")</f>
        <v>May</v>
      </c>
      <c r="I538" s="2" t="str">
        <f>TEXT(Ecommerce_Sales[[#This Row],[Order_Date]],"yyyy")</f>
        <v>2024</v>
      </c>
      <c r="J538" s="2" t="str">
        <f>TEXT(Ecommerce_Sales[[#This Row],[Order_Date]],"mmmm")</f>
        <v>May</v>
      </c>
      <c r="K538" s="1" t="s">
        <v>1947</v>
      </c>
      <c r="L538" s="1" t="s">
        <v>3460</v>
      </c>
      <c r="M538" s="1" t="s">
        <v>2007</v>
      </c>
      <c r="N538" s="1" t="s">
        <v>1973</v>
      </c>
      <c r="O538" s="3">
        <v>418</v>
      </c>
      <c r="P538">
        <v>3</v>
      </c>
      <c r="Q538" s="3">
        <v>1253</v>
      </c>
      <c r="R538" s="1" t="s">
        <v>1958</v>
      </c>
      <c r="S538" s="3">
        <v>184</v>
      </c>
      <c r="T538">
        <v>8</v>
      </c>
      <c r="U538" t="str">
        <f>IF(Ecommerce_Sales[[#This Row],[Delivery_Time_Days]]&gt;7,"Delay",IF(Ecommerce_Sales[[#This Row],[Delivery_Time_Days]] = 0,"No delivery",IF(Ecommerce_Sales[[#This Row],[Delivery_Time_Days]]&lt;=7,"On-time")))</f>
        <v>Delay</v>
      </c>
      <c r="V538" s="7">
        <f>Ecommerce_Sales[[#This Row],[Profit]]/Ecommerce_Sales[[#This Row],[Total_Price]]</f>
        <v>0.30007980845969673</v>
      </c>
      <c r="W538" s="3">
        <v>376</v>
      </c>
      <c r="X538" s="3"/>
    </row>
    <row r="539" spans="1:24" x14ac:dyDescent="0.25">
      <c r="A539" s="1" t="s">
        <v>3461</v>
      </c>
      <c r="B539" s="1" t="s">
        <v>1173</v>
      </c>
      <c r="C539" s="1" t="s">
        <v>1174</v>
      </c>
      <c r="D539" s="1" t="s">
        <v>2559</v>
      </c>
      <c r="E539" s="1" t="s">
        <v>1961</v>
      </c>
      <c r="F539" s="2">
        <v>45455</v>
      </c>
      <c r="G539" s="2">
        <v>45227</v>
      </c>
      <c r="H539" s="2" t="str">
        <f>TEXT(Ecommerce_Sales[[#This Row],[Order_Date]],"mmmm")</f>
        <v>October</v>
      </c>
      <c r="I539" s="2" t="str">
        <f>TEXT(Ecommerce_Sales[[#This Row],[Order_Date]],"yyyy")</f>
        <v>2023</v>
      </c>
      <c r="J539" s="2" t="str">
        <f>TEXT(Ecommerce_Sales[[#This Row],[Order_Date]],"mmmm")</f>
        <v>October</v>
      </c>
      <c r="K539" s="1" t="s">
        <v>1947</v>
      </c>
      <c r="L539" s="1" t="s">
        <v>3462</v>
      </c>
      <c r="M539" s="1" t="s">
        <v>2072</v>
      </c>
      <c r="N539" s="1" t="s">
        <v>1950</v>
      </c>
      <c r="O539" s="3">
        <v>662</v>
      </c>
      <c r="P539">
        <v>1</v>
      </c>
      <c r="Q539" s="3">
        <v>662</v>
      </c>
      <c r="R539" s="1" t="s">
        <v>1958</v>
      </c>
      <c r="S539" s="3">
        <v>90</v>
      </c>
      <c r="T539">
        <v>8</v>
      </c>
      <c r="U539" t="str">
        <f>IF(Ecommerce_Sales[[#This Row],[Delivery_Time_Days]]&gt;7,"Delay",IF(Ecommerce_Sales[[#This Row],[Delivery_Time_Days]] = 0,"No delivery",IF(Ecommerce_Sales[[#This Row],[Delivery_Time_Days]]&lt;=7,"On-time")))</f>
        <v>Delay</v>
      </c>
      <c r="V539" s="7">
        <f>Ecommerce_Sales[[#This Row],[Profit]]/Ecommerce_Sales[[#This Row],[Total_Price]]</f>
        <v>0.40030211480362538</v>
      </c>
      <c r="W539" s="3">
        <v>265</v>
      </c>
      <c r="X539" s="3"/>
    </row>
    <row r="540" spans="1:24" x14ac:dyDescent="0.25">
      <c r="A540" s="1" t="s">
        <v>3463</v>
      </c>
      <c r="B540" s="1" t="s">
        <v>72</v>
      </c>
      <c r="C540" s="1" t="s">
        <v>73</v>
      </c>
      <c r="D540" s="1" t="s">
        <v>3108</v>
      </c>
      <c r="E540" s="1" t="s">
        <v>1966</v>
      </c>
      <c r="F540" s="2">
        <v>45502</v>
      </c>
      <c r="G540" s="2">
        <v>45385</v>
      </c>
      <c r="H540" s="2" t="str">
        <f>TEXT(Ecommerce_Sales[[#This Row],[Order_Date]],"mmmm")</f>
        <v>April</v>
      </c>
      <c r="I540" s="2" t="str">
        <f>TEXT(Ecommerce_Sales[[#This Row],[Order_Date]],"yyyy")</f>
        <v>2024</v>
      </c>
      <c r="J540" s="2" t="str">
        <f>TEXT(Ecommerce_Sales[[#This Row],[Order_Date]],"mmmm")</f>
        <v>April</v>
      </c>
      <c r="K540" s="1" t="s">
        <v>1947</v>
      </c>
      <c r="L540" s="1" t="s">
        <v>3464</v>
      </c>
      <c r="M540" s="1" t="s">
        <v>2247</v>
      </c>
      <c r="N540" s="1" t="s">
        <v>1957</v>
      </c>
      <c r="O540" s="3">
        <v>363</v>
      </c>
      <c r="P540">
        <v>4</v>
      </c>
      <c r="Q540" s="3">
        <v>1452</v>
      </c>
      <c r="R540" s="1" t="s">
        <v>1951</v>
      </c>
      <c r="S540" s="3">
        <v>118</v>
      </c>
      <c r="T540">
        <v>10</v>
      </c>
      <c r="U540" t="str">
        <f>IF(Ecommerce_Sales[[#This Row],[Delivery_Time_Days]]&gt;7,"Delay",IF(Ecommerce_Sales[[#This Row],[Delivery_Time_Days]] = 0,"No delivery",IF(Ecommerce_Sales[[#This Row],[Delivery_Time_Days]]&lt;=7,"On-time")))</f>
        <v>Delay</v>
      </c>
      <c r="V540" s="7">
        <f>Ecommerce_Sales[[#This Row],[Profit]]/Ecommerce_Sales[[#This Row],[Total_Price]]</f>
        <v>0.15013774104683195</v>
      </c>
      <c r="W540" s="3">
        <v>218</v>
      </c>
      <c r="X540" s="3"/>
    </row>
    <row r="541" spans="1:24" x14ac:dyDescent="0.25">
      <c r="A541" s="1" t="s">
        <v>3465</v>
      </c>
      <c r="B541" s="1" t="s">
        <v>527</v>
      </c>
      <c r="C541" s="1" t="s">
        <v>528</v>
      </c>
      <c r="D541" s="1" t="s">
        <v>2949</v>
      </c>
      <c r="E541" s="1" t="s">
        <v>1966</v>
      </c>
      <c r="F541" s="2">
        <v>45404</v>
      </c>
      <c r="G541" s="2">
        <v>45135</v>
      </c>
      <c r="H541" s="2" t="str">
        <f>TEXT(Ecommerce_Sales[[#This Row],[Order_Date]],"mmmm")</f>
        <v>July</v>
      </c>
      <c r="I541" s="2" t="str">
        <f>TEXT(Ecommerce_Sales[[#This Row],[Order_Date]],"yyyy")</f>
        <v>2023</v>
      </c>
      <c r="J541" s="2" t="str">
        <f>TEXT(Ecommerce_Sales[[#This Row],[Order_Date]],"mmmm")</f>
        <v>July</v>
      </c>
      <c r="K541" s="1" t="s">
        <v>1947</v>
      </c>
      <c r="L541" s="1" t="s">
        <v>3466</v>
      </c>
      <c r="M541" s="1" t="s">
        <v>1977</v>
      </c>
      <c r="N541" s="1" t="s">
        <v>1978</v>
      </c>
      <c r="O541" s="3">
        <v>105</v>
      </c>
      <c r="P541">
        <v>3</v>
      </c>
      <c r="Q541" s="3">
        <v>314</v>
      </c>
      <c r="R541" s="1" t="s">
        <v>1951</v>
      </c>
      <c r="S541" s="3">
        <v>26</v>
      </c>
      <c r="T541">
        <v>7</v>
      </c>
      <c r="U541" t="str">
        <f>IF(Ecommerce_Sales[[#This Row],[Delivery_Time_Days]]&gt;7,"Delay",IF(Ecommerce_Sales[[#This Row],[Delivery_Time_Days]] = 0,"No delivery",IF(Ecommerce_Sales[[#This Row],[Delivery_Time_Days]]&lt;=7,"On-time")))</f>
        <v>On-time</v>
      </c>
      <c r="V541" s="7">
        <f>Ecommerce_Sales[[#This Row],[Profit]]/Ecommerce_Sales[[#This Row],[Total_Price]]</f>
        <v>0.3503184713375796</v>
      </c>
      <c r="W541" s="3">
        <v>110</v>
      </c>
      <c r="X541" s="3"/>
    </row>
    <row r="542" spans="1:24" x14ac:dyDescent="0.25">
      <c r="A542" s="1" t="s">
        <v>3467</v>
      </c>
      <c r="B542" s="1" t="s">
        <v>364</v>
      </c>
      <c r="C542" s="1" t="s">
        <v>365</v>
      </c>
      <c r="D542" s="1" t="s">
        <v>3468</v>
      </c>
      <c r="E542" s="1" t="s">
        <v>1954</v>
      </c>
      <c r="F542" s="2">
        <v>45281</v>
      </c>
      <c r="G542" s="2">
        <v>45179</v>
      </c>
      <c r="H542" s="2" t="str">
        <f>TEXT(Ecommerce_Sales[[#This Row],[Order_Date]],"mmmm")</f>
        <v>September</v>
      </c>
      <c r="I542" s="2" t="str">
        <f>TEXT(Ecommerce_Sales[[#This Row],[Order_Date]],"yyyy")</f>
        <v>2023</v>
      </c>
      <c r="J542" s="2" t="str">
        <f>TEXT(Ecommerce_Sales[[#This Row],[Order_Date]],"mmmm")</f>
        <v>September</v>
      </c>
      <c r="K542" s="1" t="s">
        <v>1947</v>
      </c>
      <c r="L542" s="1" t="s">
        <v>3469</v>
      </c>
      <c r="M542" s="1" t="s">
        <v>1998</v>
      </c>
      <c r="N542" s="1" t="s">
        <v>1973</v>
      </c>
      <c r="O542" s="3">
        <v>1030</v>
      </c>
      <c r="P542">
        <v>2</v>
      </c>
      <c r="Q542" s="3">
        <v>2060</v>
      </c>
      <c r="R542" s="1" t="s">
        <v>1958</v>
      </c>
      <c r="S542" s="3">
        <v>256</v>
      </c>
      <c r="T542">
        <v>7</v>
      </c>
      <c r="U542" t="str">
        <f>IF(Ecommerce_Sales[[#This Row],[Delivery_Time_Days]]&gt;7,"Delay",IF(Ecommerce_Sales[[#This Row],[Delivery_Time_Days]] = 0,"No delivery",IF(Ecommerce_Sales[[#This Row],[Delivery_Time_Days]]&lt;=7,"On-time")))</f>
        <v>On-time</v>
      </c>
      <c r="V542" s="7">
        <f>Ecommerce_Sales[[#This Row],[Profit]]/Ecommerce_Sales[[#This Row],[Total_Price]]</f>
        <v>0.3</v>
      </c>
      <c r="W542" s="3">
        <v>618</v>
      </c>
      <c r="X542" s="3"/>
    </row>
    <row r="543" spans="1:24" x14ac:dyDescent="0.25">
      <c r="A543" s="1" t="s">
        <v>3470</v>
      </c>
      <c r="B543" s="1" t="s">
        <v>1207</v>
      </c>
      <c r="C543" s="1" t="s">
        <v>1208</v>
      </c>
      <c r="D543" s="1" t="s">
        <v>3471</v>
      </c>
      <c r="E543" s="1" t="s">
        <v>1981</v>
      </c>
      <c r="F543" s="2">
        <v>45552</v>
      </c>
      <c r="G543" s="2">
        <v>45296</v>
      </c>
      <c r="H543" s="2" t="str">
        <f>TEXT(Ecommerce_Sales[[#This Row],[Order_Date]],"mmmm")</f>
        <v>January</v>
      </c>
      <c r="I543" s="2" t="str">
        <f>TEXT(Ecommerce_Sales[[#This Row],[Order_Date]],"yyyy")</f>
        <v>2024</v>
      </c>
      <c r="J543" s="2" t="str">
        <f>TEXT(Ecommerce_Sales[[#This Row],[Order_Date]],"mmmm")</f>
        <v>January</v>
      </c>
      <c r="K543" s="1" t="s">
        <v>1947</v>
      </c>
      <c r="L543" s="1" t="s">
        <v>3472</v>
      </c>
      <c r="M543" s="1" t="s">
        <v>2065</v>
      </c>
      <c r="N543" s="1" t="s">
        <v>1978</v>
      </c>
      <c r="O543" s="3">
        <v>830</v>
      </c>
      <c r="P543">
        <v>1</v>
      </c>
      <c r="Q543" s="3">
        <v>830</v>
      </c>
      <c r="R543" s="1" t="s">
        <v>1958</v>
      </c>
      <c r="S543" s="3">
        <v>60</v>
      </c>
      <c r="T543">
        <v>2</v>
      </c>
      <c r="U543" t="str">
        <f>IF(Ecommerce_Sales[[#This Row],[Delivery_Time_Days]]&gt;7,"Delay",IF(Ecommerce_Sales[[#This Row],[Delivery_Time_Days]] = 0,"No delivery",IF(Ecommerce_Sales[[#This Row],[Delivery_Time_Days]]&lt;=7,"On-time")))</f>
        <v>On-time</v>
      </c>
      <c r="V543" s="7">
        <f>Ecommerce_Sales[[#This Row],[Profit]]/Ecommerce_Sales[[#This Row],[Total_Price]]</f>
        <v>0.3493975903614458</v>
      </c>
      <c r="W543" s="3">
        <v>290</v>
      </c>
      <c r="X543" s="3"/>
    </row>
    <row r="544" spans="1:24" x14ac:dyDescent="0.25">
      <c r="A544" s="1" t="s">
        <v>3473</v>
      </c>
      <c r="B544" s="1" t="s">
        <v>1169</v>
      </c>
      <c r="C544" s="1" t="s">
        <v>1170</v>
      </c>
      <c r="D544" s="1" t="s">
        <v>2135</v>
      </c>
      <c r="E544" s="1" t="s">
        <v>1996</v>
      </c>
      <c r="F544" s="2">
        <v>45582</v>
      </c>
      <c r="G544" s="2">
        <v>45004</v>
      </c>
      <c r="H544" s="2" t="str">
        <f>TEXT(Ecommerce_Sales[[#This Row],[Order_Date]],"mmmm")</f>
        <v>March</v>
      </c>
      <c r="I544" s="2" t="str">
        <f>TEXT(Ecommerce_Sales[[#This Row],[Order_Date]],"yyyy")</f>
        <v>2023</v>
      </c>
      <c r="J544" s="2" t="str">
        <f>TEXT(Ecommerce_Sales[[#This Row],[Order_Date]],"mmmm")</f>
        <v>March</v>
      </c>
      <c r="K544" s="1" t="s">
        <v>1947</v>
      </c>
      <c r="L544" s="1" t="s">
        <v>3474</v>
      </c>
      <c r="M544" s="1" t="s">
        <v>2079</v>
      </c>
      <c r="N544" s="1" t="s">
        <v>1973</v>
      </c>
      <c r="O544" s="3">
        <v>297</v>
      </c>
      <c r="P544">
        <v>3</v>
      </c>
      <c r="Q544" s="3">
        <v>890</v>
      </c>
      <c r="R544" s="1" t="s">
        <v>1958</v>
      </c>
      <c r="S544" s="3">
        <v>106</v>
      </c>
      <c r="T544">
        <v>10</v>
      </c>
      <c r="U544" t="str">
        <f>IF(Ecommerce_Sales[[#This Row],[Delivery_Time_Days]]&gt;7,"Delay",IF(Ecommerce_Sales[[#This Row],[Delivery_Time_Days]] = 0,"No delivery",IF(Ecommerce_Sales[[#This Row],[Delivery_Time_Days]]&lt;=7,"On-time")))</f>
        <v>Delay</v>
      </c>
      <c r="V544" s="7">
        <f>Ecommerce_Sales[[#This Row],[Profit]]/Ecommerce_Sales[[#This Row],[Total_Price]]</f>
        <v>0.3</v>
      </c>
      <c r="W544" s="3">
        <v>267</v>
      </c>
      <c r="X544" s="3"/>
    </row>
    <row r="545" spans="1:24" x14ac:dyDescent="0.25">
      <c r="A545" s="1" t="s">
        <v>3475</v>
      </c>
      <c r="B545" s="1" t="s">
        <v>806</v>
      </c>
      <c r="C545" s="1" t="s">
        <v>807</v>
      </c>
      <c r="D545" s="1" t="s">
        <v>3367</v>
      </c>
      <c r="E545" s="1" t="s">
        <v>2005</v>
      </c>
      <c r="F545" s="2">
        <v>45040</v>
      </c>
      <c r="G545" s="2">
        <v>45386</v>
      </c>
      <c r="H545" s="2" t="str">
        <f>TEXT(Ecommerce_Sales[[#This Row],[Order_Date]],"mmmm")</f>
        <v>April</v>
      </c>
      <c r="I545" s="2" t="str">
        <f>TEXT(Ecommerce_Sales[[#This Row],[Order_Date]],"yyyy")</f>
        <v>2024</v>
      </c>
      <c r="J545" s="2" t="str">
        <f>TEXT(Ecommerce_Sales[[#This Row],[Order_Date]],"mmmm")</f>
        <v>April</v>
      </c>
      <c r="K545" s="1" t="s">
        <v>1947</v>
      </c>
      <c r="L545" s="1" t="s">
        <v>3476</v>
      </c>
      <c r="M545" s="1" t="s">
        <v>1956</v>
      </c>
      <c r="N545" s="1" t="s">
        <v>1957</v>
      </c>
      <c r="O545" s="3">
        <v>759</v>
      </c>
      <c r="P545">
        <v>3</v>
      </c>
      <c r="Q545" s="3">
        <v>2276</v>
      </c>
      <c r="R545" s="1" t="s">
        <v>1951</v>
      </c>
      <c r="S545" s="3">
        <v>289</v>
      </c>
      <c r="T545">
        <v>8</v>
      </c>
      <c r="U545" t="str">
        <f>IF(Ecommerce_Sales[[#This Row],[Delivery_Time_Days]]&gt;7,"Delay",IF(Ecommerce_Sales[[#This Row],[Delivery_Time_Days]] = 0,"No delivery",IF(Ecommerce_Sales[[#This Row],[Delivery_Time_Days]]&lt;=7,"On-time")))</f>
        <v>Delay</v>
      </c>
      <c r="V545" s="7">
        <f>Ecommerce_Sales[[#This Row],[Profit]]/Ecommerce_Sales[[#This Row],[Total_Price]]</f>
        <v>0.14982425307557118</v>
      </c>
      <c r="W545" s="3">
        <v>341</v>
      </c>
      <c r="X545" s="3"/>
    </row>
    <row r="546" spans="1:24" x14ac:dyDescent="0.25">
      <c r="A546" s="1" t="s">
        <v>3477</v>
      </c>
      <c r="B546" s="1" t="s">
        <v>804</v>
      </c>
      <c r="C546" s="1" t="s">
        <v>805</v>
      </c>
      <c r="D546" s="1" t="s">
        <v>3478</v>
      </c>
      <c r="E546" s="1" t="s">
        <v>1996</v>
      </c>
      <c r="F546" s="2">
        <v>45198</v>
      </c>
      <c r="G546" s="2">
        <v>45027</v>
      </c>
      <c r="H546" s="2" t="str">
        <f>TEXT(Ecommerce_Sales[[#This Row],[Order_Date]],"mmmm")</f>
        <v>April</v>
      </c>
      <c r="I546" s="2" t="str">
        <f>TEXT(Ecommerce_Sales[[#This Row],[Order_Date]],"yyyy")</f>
        <v>2023</v>
      </c>
      <c r="J546" s="2" t="str">
        <f>TEXT(Ecommerce_Sales[[#This Row],[Order_Date]],"mmmm")</f>
        <v>April</v>
      </c>
      <c r="K546" s="1" t="s">
        <v>1947</v>
      </c>
      <c r="L546" s="1" t="s">
        <v>3479</v>
      </c>
      <c r="M546" s="1" t="s">
        <v>1988</v>
      </c>
      <c r="N546" s="1" t="s">
        <v>1989</v>
      </c>
      <c r="O546" s="3">
        <v>524</v>
      </c>
      <c r="P546">
        <v>5</v>
      </c>
      <c r="Q546" s="3">
        <v>2620</v>
      </c>
      <c r="R546" s="1" t="s">
        <v>1958</v>
      </c>
      <c r="S546" s="3">
        <v>372</v>
      </c>
      <c r="T546">
        <v>5</v>
      </c>
      <c r="U546" t="str">
        <f>IF(Ecommerce_Sales[[#This Row],[Delivery_Time_Days]]&gt;7,"Delay",IF(Ecommerce_Sales[[#This Row],[Delivery_Time_Days]] = 0,"No delivery",IF(Ecommerce_Sales[[#This Row],[Delivery_Time_Days]]&lt;=7,"On-time")))</f>
        <v>On-time</v>
      </c>
      <c r="V546" s="7">
        <f>Ecommerce_Sales[[#This Row],[Profit]]/Ecommerce_Sales[[#This Row],[Total_Price]]</f>
        <v>0.25</v>
      </c>
      <c r="W546" s="3">
        <v>655</v>
      </c>
      <c r="X546" s="3"/>
    </row>
    <row r="547" spans="1:24" x14ac:dyDescent="0.25">
      <c r="A547" s="1" t="s">
        <v>3480</v>
      </c>
      <c r="B547" s="1" t="s">
        <v>40</v>
      </c>
      <c r="C547" s="1" t="s">
        <v>41</v>
      </c>
      <c r="D547" s="1" t="s">
        <v>2800</v>
      </c>
      <c r="E547" s="1" t="s">
        <v>1954</v>
      </c>
      <c r="F547" s="2">
        <v>45493</v>
      </c>
      <c r="G547" s="2">
        <v>45646</v>
      </c>
      <c r="H547" s="2" t="str">
        <f>TEXT(Ecommerce_Sales[[#This Row],[Order_Date]],"mmmm")</f>
        <v>December</v>
      </c>
      <c r="I547" s="2" t="str">
        <f>TEXT(Ecommerce_Sales[[#This Row],[Order_Date]],"yyyy")</f>
        <v>2024</v>
      </c>
      <c r="J547" s="2" t="str">
        <f>TEXT(Ecommerce_Sales[[#This Row],[Order_Date]],"mmmm")</f>
        <v>December</v>
      </c>
      <c r="K547" s="1" t="s">
        <v>1947</v>
      </c>
      <c r="L547" s="1" t="s">
        <v>3481</v>
      </c>
      <c r="M547" s="1" t="s">
        <v>2247</v>
      </c>
      <c r="N547" s="1" t="s">
        <v>1957</v>
      </c>
      <c r="O547" s="3">
        <v>995</v>
      </c>
      <c r="P547">
        <v>8</v>
      </c>
      <c r="Q547" s="3">
        <v>7963</v>
      </c>
      <c r="R547" s="1" t="s">
        <v>1958</v>
      </c>
      <c r="S547" s="3">
        <v>1079</v>
      </c>
      <c r="T547">
        <v>6</v>
      </c>
      <c r="U547" t="str">
        <f>IF(Ecommerce_Sales[[#This Row],[Delivery_Time_Days]]&gt;7,"Delay",IF(Ecommerce_Sales[[#This Row],[Delivery_Time_Days]] = 0,"No delivery",IF(Ecommerce_Sales[[#This Row],[Delivery_Time_Days]]&lt;=7,"On-time")))</f>
        <v>On-time</v>
      </c>
      <c r="V547" s="7">
        <f>Ecommerce_Sales[[#This Row],[Profit]]/Ecommerce_Sales[[#This Row],[Total_Price]]</f>
        <v>0.14994348863493659</v>
      </c>
      <c r="W547" s="3">
        <v>1194</v>
      </c>
      <c r="X547" s="3"/>
    </row>
    <row r="548" spans="1:24" x14ac:dyDescent="0.25">
      <c r="A548" s="1" t="s">
        <v>3482</v>
      </c>
      <c r="B548" s="1" t="s">
        <v>551</v>
      </c>
      <c r="C548" s="1" t="s">
        <v>552</v>
      </c>
      <c r="D548" s="1" t="s">
        <v>3483</v>
      </c>
      <c r="E548" s="1" t="s">
        <v>2005</v>
      </c>
      <c r="F548" s="2">
        <v>45457</v>
      </c>
      <c r="G548" s="2">
        <v>45386</v>
      </c>
      <c r="H548" s="2" t="str">
        <f>TEXT(Ecommerce_Sales[[#This Row],[Order_Date]],"mmmm")</f>
        <v>April</v>
      </c>
      <c r="I548" s="2" t="str">
        <f>TEXT(Ecommerce_Sales[[#This Row],[Order_Date]],"yyyy")</f>
        <v>2024</v>
      </c>
      <c r="J548" s="2" t="str">
        <f>TEXT(Ecommerce_Sales[[#This Row],[Order_Date]],"mmmm")</f>
        <v>April</v>
      </c>
      <c r="K548" s="1" t="s">
        <v>1947</v>
      </c>
      <c r="L548" s="1" t="s">
        <v>3484</v>
      </c>
      <c r="M548" s="1" t="s">
        <v>2047</v>
      </c>
      <c r="N548" s="1" t="s">
        <v>1989</v>
      </c>
      <c r="O548" s="3">
        <v>555</v>
      </c>
      <c r="P548">
        <v>5</v>
      </c>
      <c r="Q548" s="3">
        <v>2775</v>
      </c>
      <c r="R548" s="1" t="s">
        <v>2012</v>
      </c>
      <c r="S548" s="3">
        <v>276</v>
      </c>
      <c r="T548">
        <v>4</v>
      </c>
      <c r="U548" t="str">
        <f>IF(Ecommerce_Sales[[#This Row],[Delivery_Time_Days]]&gt;7,"Delay",IF(Ecommerce_Sales[[#This Row],[Delivery_Time_Days]] = 0,"No delivery",IF(Ecommerce_Sales[[#This Row],[Delivery_Time_Days]]&lt;=7,"On-time")))</f>
        <v>On-time</v>
      </c>
      <c r="V548" s="7">
        <f>Ecommerce_Sales[[#This Row],[Profit]]/Ecommerce_Sales[[#This Row],[Total_Price]]</f>
        <v>0.25009009009009009</v>
      </c>
      <c r="W548" s="3">
        <v>694</v>
      </c>
      <c r="X548" s="3"/>
    </row>
    <row r="549" spans="1:24" x14ac:dyDescent="0.25">
      <c r="A549" s="1" t="s">
        <v>3485</v>
      </c>
      <c r="B549" s="1" t="s">
        <v>965</v>
      </c>
      <c r="C549" s="1" t="s">
        <v>966</v>
      </c>
      <c r="D549" s="1" t="s">
        <v>3486</v>
      </c>
      <c r="E549" s="1" t="s">
        <v>1946</v>
      </c>
      <c r="F549" s="2">
        <v>45032</v>
      </c>
      <c r="G549" s="2">
        <v>45187</v>
      </c>
      <c r="H549" s="2" t="str">
        <f>TEXT(Ecommerce_Sales[[#This Row],[Order_Date]],"mmmm")</f>
        <v>September</v>
      </c>
      <c r="I549" s="2" t="str">
        <f>TEXT(Ecommerce_Sales[[#This Row],[Order_Date]],"yyyy")</f>
        <v>2023</v>
      </c>
      <c r="J549" s="2" t="str">
        <f>TEXT(Ecommerce_Sales[[#This Row],[Order_Date]],"mmmm")</f>
        <v>September</v>
      </c>
      <c r="K549" s="1" t="s">
        <v>1947</v>
      </c>
      <c r="L549" s="1" t="s">
        <v>3487</v>
      </c>
      <c r="M549" s="1" t="s">
        <v>1968</v>
      </c>
      <c r="N549" s="1" t="s">
        <v>1957</v>
      </c>
      <c r="O549" s="3">
        <v>1051</v>
      </c>
      <c r="P549">
        <v>3</v>
      </c>
      <c r="Q549" s="3">
        <v>3154</v>
      </c>
      <c r="R549" s="1" t="s">
        <v>1958</v>
      </c>
      <c r="S549" s="3">
        <v>241</v>
      </c>
      <c r="T549">
        <v>2</v>
      </c>
      <c r="U549" t="str">
        <f>IF(Ecommerce_Sales[[#This Row],[Delivery_Time_Days]]&gt;7,"Delay",IF(Ecommerce_Sales[[#This Row],[Delivery_Time_Days]] = 0,"No delivery",IF(Ecommerce_Sales[[#This Row],[Delivery_Time_Days]]&lt;=7,"On-time")))</f>
        <v>On-time</v>
      </c>
      <c r="V549" s="7">
        <f>Ecommerce_Sales[[#This Row],[Profit]]/Ecommerce_Sales[[#This Row],[Total_Price]]</f>
        <v>0.14996829422954977</v>
      </c>
      <c r="W549" s="3">
        <v>473</v>
      </c>
      <c r="X549" s="3"/>
    </row>
    <row r="550" spans="1:24" x14ac:dyDescent="0.25">
      <c r="A550" s="1" t="s">
        <v>3488</v>
      </c>
      <c r="B550" s="1" t="s">
        <v>320</v>
      </c>
      <c r="C550" s="1" t="s">
        <v>321</v>
      </c>
      <c r="D550" s="1" t="s">
        <v>2898</v>
      </c>
      <c r="E550" s="1" t="s">
        <v>2005</v>
      </c>
      <c r="F550" s="2">
        <v>44957</v>
      </c>
      <c r="G550" s="2">
        <v>45633</v>
      </c>
      <c r="H550" s="2" t="str">
        <f>TEXT(Ecommerce_Sales[[#This Row],[Order_Date]],"mmmm")</f>
        <v>December</v>
      </c>
      <c r="I550" s="2" t="str">
        <f>TEXT(Ecommerce_Sales[[#This Row],[Order_Date]],"yyyy")</f>
        <v>2024</v>
      </c>
      <c r="J550" s="2" t="str">
        <f>TEXT(Ecommerce_Sales[[#This Row],[Order_Date]],"mmmm")</f>
        <v>December</v>
      </c>
      <c r="K550" s="1" t="s">
        <v>1947</v>
      </c>
      <c r="L550" s="1" t="s">
        <v>3489</v>
      </c>
      <c r="M550" s="1" t="s">
        <v>2058</v>
      </c>
      <c r="N550" s="1" t="s">
        <v>1950</v>
      </c>
      <c r="O550" s="3">
        <v>626</v>
      </c>
      <c r="P550">
        <v>10</v>
      </c>
      <c r="Q550" s="3">
        <v>6264</v>
      </c>
      <c r="R550" s="1" t="s">
        <v>2008</v>
      </c>
      <c r="S550" s="3">
        <v>392</v>
      </c>
      <c r="T550">
        <v>2</v>
      </c>
      <c r="U550" t="str">
        <f>IF(Ecommerce_Sales[[#This Row],[Delivery_Time_Days]]&gt;7,"Delay",IF(Ecommerce_Sales[[#This Row],[Delivery_Time_Days]] = 0,"No delivery",IF(Ecommerce_Sales[[#This Row],[Delivery_Time_Days]]&lt;=7,"On-time")))</f>
        <v>On-time</v>
      </c>
      <c r="V550" s="7">
        <f>Ecommerce_Sales[[#This Row],[Profit]]/Ecommerce_Sales[[#This Row],[Total_Price]]</f>
        <v>0.40006385696040869</v>
      </c>
      <c r="W550" s="3">
        <v>2506</v>
      </c>
      <c r="X550" s="3"/>
    </row>
    <row r="551" spans="1:24" x14ac:dyDescent="0.25">
      <c r="A551" s="1" t="s">
        <v>3490</v>
      </c>
      <c r="B551" s="1" t="s">
        <v>166</v>
      </c>
      <c r="C551" s="1" t="s">
        <v>167</v>
      </c>
      <c r="D551" s="1" t="s">
        <v>2705</v>
      </c>
      <c r="E551" s="1" t="s">
        <v>1966</v>
      </c>
      <c r="F551" s="2">
        <v>45141</v>
      </c>
      <c r="G551" s="2">
        <v>45403</v>
      </c>
      <c r="H551" s="2" t="str">
        <f>TEXT(Ecommerce_Sales[[#This Row],[Order_Date]],"mmmm")</f>
        <v>April</v>
      </c>
      <c r="I551" s="2" t="str">
        <f>TEXT(Ecommerce_Sales[[#This Row],[Order_Date]],"yyyy")</f>
        <v>2024</v>
      </c>
      <c r="J551" s="2" t="str">
        <f>TEXT(Ecommerce_Sales[[#This Row],[Order_Date]],"mmmm")</f>
        <v>April</v>
      </c>
      <c r="K551" s="1" t="s">
        <v>1947</v>
      </c>
      <c r="L551" s="1" t="s">
        <v>3491</v>
      </c>
      <c r="M551" s="1" t="s">
        <v>1956</v>
      </c>
      <c r="N551" s="1" t="s">
        <v>1957</v>
      </c>
      <c r="O551" s="3">
        <v>990</v>
      </c>
      <c r="P551">
        <v>1</v>
      </c>
      <c r="Q551" s="3">
        <v>990</v>
      </c>
      <c r="R551" s="1" t="s">
        <v>1951</v>
      </c>
      <c r="S551" s="3">
        <v>89</v>
      </c>
      <c r="T551">
        <v>7</v>
      </c>
      <c r="U551" t="str">
        <f>IF(Ecommerce_Sales[[#This Row],[Delivery_Time_Days]]&gt;7,"Delay",IF(Ecommerce_Sales[[#This Row],[Delivery_Time_Days]] = 0,"No delivery",IF(Ecommerce_Sales[[#This Row],[Delivery_Time_Days]]&lt;=7,"On-time")))</f>
        <v>On-time</v>
      </c>
      <c r="V551" s="7">
        <f>Ecommerce_Sales[[#This Row],[Profit]]/Ecommerce_Sales[[#This Row],[Total_Price]]</f>
        <v>0.14949494949494949</v>
      </c>
      <c r="W551" s="3">
        <v>148</v>
      </c>
      <c r="X551" s="3"/>
    </row>
    <row r="552" spans="1:24" x14ac:dyDescent="0.25">
      <c r="A552" s="1" t="s">
        <v>3492</v>
      </c>
      <c r="B552" s="1" t="s">
        <v>280</v>
      </c>
      <c r="C552" s="1" t="s">
        <v>281</v>
      </c>
      <c r="D552" s="1" t="s">
        <v>2126</v>
      </c>
      <c r="E552" s="1" t="s">
        <v>1966</v>
      </c>
      <c r="F552" s="2">
        <v>45208</v>
      </c>
      <c r="G552" s="2">
        <v>45576</v>
      </c>
      <c r="H552" s="2" t="str">
        <f>TEXT(Ecommerce_Sales[[#This Row],[Order_Date]],"mmmm")</f>
        <v>October</v>
      </c>
      <c r="I552" s="2" t="str">
        <f>TEXT(Ecommerce_Sales[[#This Row],[Order_Date]],"yyyy")</f>
        <v>2024</v>
      </c>
      <c r="J552" s="2" t="str">
        <f>TEXT(Ecommerce_Sales[[#This Row],[Order_Date]],"mmmm")</f>
        <v>October</v>
      </c>
      <c r="K552" s="1" t="s">
        <v>1947</v>
      </c>
      <c r="L552" s="1" t="s">
        <v>3493</v>
      </c>
      <c r="M552" s="1" t="s">
        <v>2030</v>
      </c>
      <c r="N552" s="1" t="s">
        <v>1978</v>
      </c>
      <c r="O552" s="3">
        <v>436</v>
      </c>
      <c r="P552">
        <v>1</v>
      </c>
      <c r="Q552" s="3">
        <v>436</v>
      </c>
      <c r="R552" s="1" t="s">
        <v>1951</v>
      </c>
      <c r="S552" s="3">
        <v>55</v>
      </c>
      <c r="T552">
        <v>10</v>
      </c>
      <c r="U552" t="str">
        <f>IF(Ecommerce_Sales[[#This Row],[Delivery_Time_Days]]&gt;7,"Delay",IF(Ecommerce_Sales[[#This Row],[Delivery_Time_Days]] = 0,"No delivery",IF(Ecommerce_Sales[[#This Row],[Delivery_Time_Days]]&lt;=7,"On-time")))</f>
        <v>Delay</v>
      </c>
      <c r="V552" s="7">
        <f>Ecommerce_Sales[[#This Row],[Profit]]/Ecommerce_Sales[[#This Row],[Total_Price]]</f>
        <v>0.35091743119266056</v>
      </c>
      <c r="W552" s="3">
        <v>153</v>
      </c>
      <c r="X552" s="3"/>
    </row>
    <row r="553" spans="1:24" x14ac:dyDescent="0.25">
      <c r="A553" s="1" t="s">
        <v>3494</v>
      </c>
      <c r="B553" s="1" t="s">
        <v>1610</v>
      </c>
      <c r="C553" s="1" t="s">
        <v>1611</v>
      </c>
      <c r="D553" s="1" t="s">
        <v>3495</v>
      </c>
      <c r="E553" s="1" t="s">
        <v>1996</v>
      </c>
      <c r="F553" s="2">
        <v>45398</v>
      </c>
      <c r="G553" s="2">
        <v>45069</v>
      </c>
      <c r="H553" s="2" t="str">
        <f>TEXT(Ecommerce_Sales[[#This Row],[Order_Date]],"mmmm")</f>
        <v>May</v>
      </c>
      <c r="I553" s="2" t="str">
        <f>TEXT(Ecommerce_Sales[[#This Row],[Order_Date]],"yyyy")</f>
        <v>2023</v>
      </c>
      <c r="J553" s="2" t="str">
        <f>TEXT(Ecommerce_Sales[[#This Row],[Order_Date]],"mmmm")</f>
        <v>May</v>
      </c>
      <c r="K553" s="1" t="s">
        <v>1947</v>
      </c>
      <c r="L553" s="1" t="s">
        <v>3496</v>
      </c>
      <c r="M553" s="1" t="s">
        <v>1998</v>
      </c>
      <c r="N553" s="1" t="s">
        <v>1973</v>
      </c>
      <c r="O553" s="3">
        <v>247</v>
      </c>
      <c r="P553">
        <v>2</v>
      </c>
      <c r="Q553" s="3">
        <v>493</v>
      </c>
      <c r="R553" s="1" t="s">
        <v>1951</v>
      </c>
      <c r="S553" s="3">
        <v>49</v>
      </c>
      <c r="T553">
        <v>5</v>
      </c>
      <c r="U553" t="str">
        <f>IF(Ecommerce_Sales[[#This Row],[Delivery_Time_Days]]&gt;7,"Delay",IF(Ecommerce_Sales[[#This Row],[Delivery_Time_Days]] = 0,"No delivery",IF(Ecommerce_Sales[[#This Row],[Delivery_Time_Days]]&lt;=7,"On-time")))</f>
        <v>On-time</v>
      </c>
      <c r="V553" s="7">
        <f>Ecommerce_Sales[[#This Row],[Profit]]/Ecommerce_Sales[[#This Row],[Total_Price]]</f>
        <v>0.30020283975659229</v>
      </c>
      <c r="W553" s="3">
        <v>148</v>
      </c>
      <c r="X553" s="3"/>
    </row>
    <row r="554" spans="1:24" x14ac:dyDescent="0.25">
      <c r="A554" s="1" t="s">
        <v>3497</v>
      </c>
      <c r="B554" s="1" t="s">
        <v>856</v>
      </c>
      <c r="C554" s="1" t="s">
        <v>857</v>
      </c>
      <c r="D554" s="1" t="s">
        <v>3498</v>
      </c>
      <c r="E554" s="1" t="s">
        <v>1961</v>
      </c>
      <c r="F554" s="2">
        <v>45149</v>
      </c>
      <c r="G554" s="2">
        <v>45095</v>
      </c>
      <c r="H554" s="2" t="str">
        <f>TEXT(Ecommerce_Sales[[#This Row],[Order_Date]],"mmmm")</f>
        <v>June</v>
      </c>
      <c r="I554" s="2" t="str">
        <f>TEXT(Ecommerce_Sales[[#This Row],[Order_Date]],"yyyy")</f>
        <v>2023</v>
      </c>
      <c r="J554" s="2" t="str">
        <f>TEXT(Ecommerce_Sales[[#This Row],[Order_Date]],"mmmm")</f>
        <v>June</v>
      </c>
      <c r="K554" s="1" t="s">
        <v>1947</v>
      </c>
      <c r="L554" s="1" t="s">
        <v>3499</v>
      </c>
      <c r="M554" s="1" t="s">
        <v>1983</v>
      </c>
      <c r="N554" s="1" t="s">
        <v>1950</v>
      </c>
      <c r="O554" s="3">
        <v>417</v>
      </c>
      <c r="P554">
        <v>4</v>
      </c>
      <c r="Q554" s="3">
        <v>1669</v>
      </c>
      <c r="R554" s="1" t="s">
        <v>1951</v>
      </c>
      <c r="S554" s="3">
        <v>176</v>
      </c>
      <c r="T554">
        <v>10</v>
      </c>
      <c r="U554" t="str">
        <f>IF(Ecommerce_Sales[[#This Row],[Delivery_Time_Days]]&gt;7,"Delay",IF(Ecommerce_Sales[[#This Row],[Delivery_Time_Days]] = 0,"No delivery",IF(Ecommerce_Sales[[#This Row],[Delivery_Time_Days]]&lt;=7,"On-time")))</f>
        <v>Delay</v>
      </c>
      <c r="V554" s="7">
        <f>Ecommerce_Sales[[#This Row],[Profit]]/Ecommerce_Sales[[#This Row],[Total_Price]]</f>
        <v>0.40023966446974235</v>
      </c>
      <c r="W554" s="3">
        <v>668</v>
      </c>
      <c r="X554" s="3"/>
    </row>
    <row r="555" spans="1:24" x14ac:dyDescent="0.25">
      <c r="A555" s="1" t="s">
        <v>3500</v>
      </c>
      <c r="B555" s="1" t="s">
        <v>436</v>
      </c>
      <c r="C555" s="1" t="s">
        <v>437</v>
      </c>
      <c r="D555" s="1" t="s">
        <v>3501</v>
      </c>
      <c r="E555" s="1" t="s">
        <v>1981</v>
      </c>
      <c r="F555" s="2">
        <v>44987</v>
      </c>
      <c r="G555" s="2">
        <v>45469</v>
      </c>
      <c r="H555" s="2" t="str">
        <f>TEXT(Ecommerce_Sales[[#This Row],[Order_Date]],"mmmm")</f>
        <v>June</v>
      </c>
      <c r="I555" s="2" t="str">
        <f>TEXT(Ecommerce_Sales[[#This Row],[Order_Date]],"yyyy")</f>
        <v>2024</v>
      </c>
      <c r="J555" s="2" t="str">
        <f>TEXT(Ecommerce_Sales[[#This Row],[Order_Date]],"mmmm")</f>
        <v>June</v>
      </c>
      <c r="K555" s="1" t="s">
        <v>1947</v>
      </c>
      <c r="L555" s="1" t="s">
        <v>3502</v>
      </c>
      <c r="M555" s="1" t="s">
        <v>1983</v>
      </c>
      <c r="N555" s="1" t="s">
        <v>1950</v>
      </c>
      <c r="O555" s="3">
        <v>19</v>
      </c>
      <c r="P555">
        <v>6</v>
      </c>
      <c r="Q555" s="3">
        <v>116</v>
      </c>
      <c r="R555" s="1" t="s">
        <v>1958</v>
      </c>
      <c r="S555" s="3">
        <v>15</v>
      </c>
      <c r="T555">
        <v>5</v>
      </c>
      <c r="U555" t="str">
        <f>IF(Ecommerce_Sales[[#This Row],[Delivery_Time_Days]]&gt;7,"Delay",IF(Ecommerce_Sales[[#This Row],[Delivery_Time_Days]] = 0,"No delivery",IF(Ecommerce_Sales[[#This Row],[Delivery_Time_Days]]&lt;=7,"On-time")))</f>
        <v>On-time</v>
      </c>
      <c r="V555" s="7">
        <f>Ecommerce_Sales[[#This Row],[Profit]]/Ecommerce_Sales[[#This Row],[Total_Price]]</f>
        <v>0.39655172413793105</v>
      </c>
      <c r="W555" s="3">
        <v>46</v>
      </c>
      <c r="X555" s="3"/>
    </row>
    <row r="556" spans="1:24" x14ac:dyDescent="0.25">
      <c r="A556" s="1" t="s">
        <v>3503</v>
      </c>
      <c r="B556" s="1" t="s">
        <v>310</v>
      </c>
      <c r="C556" s="1" t="s">
        <v>311</v>
      </c>
      <c r="D556" s="1" t="s">
        <v>3504</v>
      </c>
      <c r="E556" s="1" t="s">
        <v>1961</v>
      </c>
      <c r="F556" s="2">
        <v>45565</v>
      </c>
      <c r="G556" s="2">
        <v>45634</v>
      </c>
      <c r="H556" s="2" t="str">
        <f>TEXT(Ecommerce_Sales[[#This Row],[Order_Date]],"mmmm")</f>
        <v>December</v>
      </c>
      <c r="I556" s="2" t="str">
        <f>TEXT(Ecommerce_Sales[[#This Row],[Order_Date]],"yyyy")</f>
        <v>2024</v>
      </c>
      <c r="J556" s="2" t="str">
        <f>TEXT(Ecommerce_Sales[[#This Row],[Order_Date]],"mmmm")</f>
        <v>December</v>
      </c>
      <c r="K556" s="1" t="s">
        <v>1992</v>
      </c>
      <c r="L556" s="1" t="s">
        <v>3505</v>
      </c>
      <c r="M556" s="1" t="s">
        <v>1968</v>
      </c>
      <c r="N556" s="1" t="s">
        <v>1957</v>
      </c>
      <c r="O556" s="3">
        <v>1009</v>
      </c>
      <c r="P556">
        <v>8</v>
      </c>
      <c r="Q556" s="3">
        <v>8072</v>
      </c>
      <c r="R556" s="1" t="s">
        <v>1958</v>
      </c>
      <c r="S556" s="3">
        <v>458</v>
      </c>
      <c r="U556" t="str">
        <f>IF(Ecommerce_Sales[[#This Row],[Delivery_Time_Days]]&gt;7,"Delay",IF(Ecommerce_Sales[[#This Row],[Delivery_Time_Days]] = 0,"No delivery",IF(Ecommerce_Sales[[#This Row],[Delivery_Time_Days]]&lt;=7,"On-time")))</f>
        <v>No delivery</v>
      </c>
      <c r="V556" s="7">
        <f>Ecommerce_Sales[[#This Row],[Profit]]/Ecommerce_Sales[[#This Row],[Total_Price]]</f>
        <v>0.15002477700693756</v>
      </c>
      <c r="W556" s="3">
        <v>1211</v>
      </c>
      <c r="X556" s="3"/>
    </row>
    <row r="557" spans="1:24" x14ac:dyDescent="0.25">
      <c r="A557" s="1" t="s">
        <v>3506</v>
      </c>
      <c r="B557" s="1" t="s">
        <v>24</v>
      </c>
      <c r="C557" s="1" t="s">
        <v>25</v>
      </c>
      <c r="D557" s="1" t="s">
        <v>3507</v>
      </c>
      <c r="E557" s="1" t="s">
        <v>1954</v>
      </c>
      <c r="F557" s="2">
        <v>45534</v>
      </c>
      <c r="G557" s="2">
        <v>45005</v>
      </c>
      <c r="H557" s="2" t="str">
        <f>TEXT(Ecommerce_Sales[[#This Row],[Order_Date]],"mmmm")</f>
        <v>March</v>
      </c>
      <c r="I557" s="2" t="str">
        <f>TEXT(Ecommerce_Sales[[#This Row],[Order_Date]],"yyyy")</f>
        <v>2023</v>
      </c>
      <c r="J557" s="2" t="str">
        <f>TEXT(Ecommerce_Sales[[#This Row],[Order_Date]],"mmmm")</f>
        <v>March</v>
      </c>
      <c r="K557" s="1" t="s">
        <v>1947</v>
      </c>
      <c r="L557" s="1" t="s">
        <v>3508</v>
      </c>
      <c r="M557" s="1" t="s">
        <v>1956</v>
      </c>
      <c r="N557" s="1" t="s">
        <v>1957</v>
      </c>
      <c r="O557" s="3">
        <v>772</v>
      </c>
      <c r="P557">
        <v>2</v>
      </c>
      <c r="Q557" s="3">
        <v>1543</v>
      </c>
      <c r="R557" s="1" t="s">
        <v>1951</v>
      </c>
      <c r="S557" s="3">
        <v>158</v>
      </c>
      <c r="T557">
        <v>4</v>
      </c>
      <c r="U557" t="str">
        <f>IF(Ecommerce_Sales[[#This Row],[Delivery_Time_Days]]&gt;7,"Delay",IF(Ecommerce_Sales[[#This Row],[Delivery_Time_Days]] = 0,"No delivery",IF(Ecommerce_Sales[[#This Row],[Delivery_Time_Days]]&lt;=7,"On-time")))</f>
        <v>On-time</v>
      </c>
      <c r="V557" s="7">
        <f>Ecommerce_Sales[[#This Row],[Profit]]/Ecommerce_Sales[[#This Row],[Total_Price]]</f>
        <v>0.15035644847699287</v>
      </c>
      <c r="W557" s="3">
        <v>232</v>
      </c>
      <c r="X557" s="3"/>
    </row>
    <row r="558" spans="1:24" x14ac:dyDescent="0.25">
      <c r="A558" s="1" t="s">
        <v>3509</v>
      </c>
      <c r="B558" s="1" t="s">
        <v>1532</v>
      </c>
      <c r="C558" s="1" t="s">
        <v>1533</v>
      </c>
      <c r="D558" s="1" t="s">
        <v>3510</v>
      </c>
      <c r="E558" s="1" t="s">
        <v>2005</v>
      </c>
      <c r="F558" s="2">
        <v>45455</v>
      </c>
      <c r="G558" s="2">
        <v>45433</v>
      </c>
      <c r="H558" s="2" t="str">
        <f>TEXT(Ecommerce_Sales[[#This Row],[Order_Date]],"mmmm")</f>
        <v>May</v>
      </c>
      <c r="I558" s="2" t="str">
        <f>TEXT(Ecommerce_Sales[[#This Row],[Order_Date]],"yyyy")</f>
        <v>2024</v>
      </c>
      <c r="J558" s="2" t="str">
        <f>TEXT(Ecommerce_Sales[[#This Row],[Order_Date]],"mmmm")</f>
        <v>May</v>
      </c>
      <c r="K558" s="1" t="s">
        <v>1947</v>
      </c>
      <c r="L558" s="1" t="s">
        <v>3511</v>
      </c>
      <c r="M558" s="1" t="s">
        <v>2072</v>
      </c>
      <c r="N558" s="1" t="s">
        <v>1950</v>
      </c>
      <c r="O558" s="3">
        <v>862</v>
      </c>
      <c r="P558">
        <v>3</v>
      </c>
      <c r="Q558" s="3">
        <v>2585</v>
      </c>
      <c r="R558" s="1" t="s">
        <v>2008</v>
      </c>
      <c r="S558" s="3">
        <v>343</v>
      </c>
      <c r="T558">
        <v>3</v>
      </c>
      <c r="U558" t="str">
        <f>IF(Ecommerce_Sales[[#This Row],[Delivery_Time_Days]]&gt;7,"Delay",IF(Ecommerce_Sales[[#This Row],[Delivery_Time_Days]] = 0,"No delivery",IF(Ecommerce_Sales[[#This Row],[Delivery_Time_Days]]&lt;=7,"On-time")))</f>
        <v>On-time</v>
      </c>
      <c r="V558" s="7">
        <f>Ecommerce_Sales[[#This Row],[Profit]]/Ecommerce_Sales[[#This Row],[Total_Price]]</f>
        <v>0.4</v>
      </c>
      <c r="W558" s="3">
        <v>1034</v>
      </c>
      <c r="X558" s="3"/>
    </row>
    <row r="559" spans="1:24" x14ac:dyDescent="0.25">
      <c r="A559" s="1" t="s">
        <v>3512</v>
      </c>
      <c r="B559" s="1" t="s">
        <v>1113</v>
      </c>
      <c r="C559" s="1" t="s">
        <v>1114</v>
      </c>
      <c r="D559" s="1" t="s">
        <v>2984</v>
      </c>
      <c r="E559" s="1" t="s">
        <v>2005</v>
      </c>
      <c r="F559" s="2">
        <v>45506</v>
      </c>
      <c r="G559" s="2">
        <v>45189</v>
      </c>
      <c r="H559" s="2" t="str">
        <f>TEXT(Ecommerce_Sales[[#This Row],[Order_Date]],"mmmm")</f>
        <v>September</v>
      </c>
      <c r="I559" s="2" t="str">
        <f>TEXT(Ecommerce_Sales[[#This Row],[Order_Date]],"yyyy")</f>
        <v>2023</v>
      </c>
      <c r="J559" s="2" t="str">
        <f>TEXT(Ecommerce_Sales[[#This Row],[Order_Date]],"mmmm")</f>
        <v>September</v>
      </c>
      <c r="K559" s="1" t="s">
        <v>1947</v>
      </c>
      <c r="L559" s="1" t="s">
        <v>3513</v>
      </c>
      <c r="M559" s="1" t="s">
        <v>1968</v>
      </c>
      <c r="N559" s="1" t="s">
        <v>1957</v>
      </c>
      <c r="O559" s="3">
        <v>733</v>
      </c>
      <c r="P559">
        <v>3</v>
      </c>
      <c r="Q559" s="3">
        <v>2199</v>
      </c>
      <c r="R559" s="1" t="s">
        <v>1958</v>
      </c>
      <c r="S559" s="3">
        <v>306</v>
      </c>
      <c r="T559">
        <v>8</v>
      </c>
      <c r="U559" t="str">
        <f>IF(Ecommerce_Sales[[#This Row],[Delivery_Time_Days]]&gt;7,"Delay",IF(Ecommerce_Sales[[#This Row],[Delivery_Time_Days]] = 0,"No delivery",IF(Ecommerce_Sales[[#This Row],[Delivery_Time_Days]]&lt;=7,"On-time")))</f>
        <v>Delay</v>
      </c>
      <c r="V559" s="7">
        <f>Ecommerce_Sales[[#This Row],[Profit]]/Ecommerce_Sales[[#This Row],[Total_Price]]</f>
        <v>0.15006821282401092</v>
      </c>
      <c r="W559" s="3">
        <v>330</v>
      </c>
      <c r="X559" s="3"/>
    </row>
    <row r="560" spans="1:24" x14ac:dyDescent="0.25">
      <c r="A560" s="1" t="s">
        <v>3514</v>
      </c>
      <c r="B560" s="1" t="s">
        <v>1387</v>
      </c>
      <c r="C560" s="1" t="s">
        <v>1388</v>
      </c>
      <c r="D560" s="1" t="s">
        <v>3515</v>
      </c>
      <c r="E560" s="1" t="s">
        <v>1954</v>
      </c>
      <c r="F560" s="2">
        <v>45076</v>
      </c>
      <c r="G560" s="2">
        <v>45461</v>
      </c>
      <c r="H560" s="2" t="str">
        <f>TEXT(Ecommerce_Sales[[#This Row],[Order_Date]],"mmmm")</f>
        <v>June</v>
      </c>
      <c r="I560" s="2" t="str">
        <f>TEXT(Ecommerce_Sales[[#This Row],[Order_Date]],"yyyy")</f>
        <v>2024</v>
      </c>
      <c r="J560" s="2" t="str">
        <f>TEXT(Ecommerce_Sales[[#This Row],[Order_Date]],"mmmm")</f>
        <v>June</v>
      </c>
      <c r="K560" s="1" t="s">
        <v>1947</v>
      </c>
      <c r="L560" s="1" t="s">
        <v>3516</v>
      </c>
      <c r="M560" s="1" t="s">
        <v>2007</v>
      </c>
      <c r="N560" s="1" t="s">
        <v>1973</v>
      </c>
      <c r="O560" s="3">
        <v>698</v>
      </c>
      <c r="P560">
        <v>6</v>
      </c>
      <c r="Q560" s="3">
        <v>4190</v>
      </c>
      <c r="R560" s="1" t="s">
        <v>2008</v>
      </c>
      <c r="S560" s="3">
        <v>386</v>
      </c>
      <c r="T560">
        <v>9</v>
      </c>
      <c r="U560" t="str">
        <f>IF(Ecommerce_Sales[[#This Row],[Delivery_Time_Days]]&gt;7,"Delay",IF(Ecommerce_Sales[[#This Row],[Delivery_Time_Days]] = 0,"No delivery",IF(Ecommerce_Sales[[#This Row],[Delivery_Time_Days]]&lt;=7,"On-time")))</f>
        <v>Delay</v>
      </c>
      <c r="V560" s="7">
        <f>Ecommerce_Sales[[#This Row],[Profit]]/Ecommerce_Sales[[#This Row],[Total_Price]]</f>
        <v>0.3</v>
      </c>
      <c r="W560" s="3">
        <v>1257</v>
      </c>
      <c r="X560" s="3"/>
    </row>
    <row r="561" spans="1:24" x14ac:dyDescent="0.25">
      <c r="A561" s="1" t="s">
        <v>3517</v>
      </c>
      <c r="B561" s="1" t="s">
        <v>656</v>
      </c>
      <c r="C561" s="1" t="s">
        <v>657</v>
      </c>
      <c r="D561" s="1" t="s">
        <v>2018</v>
      </c>
      <c r="E561" s="1" t="s">
        <v>1981</v>
      </c>
      <c r="F561" s="2">
        <v>45019</v>
      </c>
      <c r="G561" s="2">
        <v>45136</v>
      </c>
      <c r="H561" s="2" t="str">
        <f>TEXT(Ecommerce_Sales[[#This Row],[Order_Date]],"mmmm")</f>
        <v>July</v>
      </c>
      <c r="I561" s="2" t="str">
        <f>TEXT(Ecommerce_Sales[[#This Row],[Order_Date]],"yyyy")</f>
        <v>2023</v>
      </c>
      <c r="J561" s="2" t="str">
        <f>TEXT(Ecommerce_Sales[[#This Row],[Order_Date]],"mmmm")</f>
        <v>July</v>
      </c>
      <c r="K561" s="1" t="s">
        <v>1947</v>
      </c>
      <c r="L561" s="1" t="s">
        <v>3518</v>
      </c>
      <c r="M561" s="1" t="s">
        <v>1972</v>
      </c>
      <c r="N561" s="1" t="s">
        <v>1973</v>
      </c>
      <c r="O561" s="3">
        <v>21</v>
      </c>
      <c r="P561">
        <v>6</v>
      </c>
      <c r="Q561" s="3">
        <v>123</v>
      </c>
      <c r="R561" s="1" t="s">
        <v>2012</v>
      </c>
      <c r="S561" s="3">
        <v>10</v>
      </c>
      <c r="T561">
        <v>9</v>
      </c>
      <c r="U561" t="str">
        <f>IF(Ecommerce_Sales[[#This Row],[Delivery_Time_Days]]&gt;7,"Delay",IF(Ecommerce_Sales[[#This Row],[Delivery_Time_Days]] = 0,"No delivery",IF(Ecommerce_Sales[[#This Row],[Delivery_Time_Days]]&lt;=7,"On-time")))</f>
        <v>Delay</v>
      </c>
      <c r="V561" s="7">
        <f>Ecommerce_Sales[[#This Row],[Profit]]/Ecommerce_Sales[[#This Row],[Total_Price]]</f>
        <v>0.30081300813008133</v>
      </c>
      <c r="W561" s="3">
        <v>37</v>
      </c>
      <c r="X561" s="3"/>
    </row>
    <row r="562" spans="1:24" x14ac:dyDescent="0.25">
      <c r="A562" s="1" t="s">
        <v>3519</v>
      </c>
      <c r="B562" s="1" t="s">
        <v>941</v>
      </c>
      <c r="C562" s="1" t="s">
        <v>942</v>
      </c>
      <c r="D562" s="1" t="s">
        <v>3520</v>
      </c>
      <c r="E562" s="1" t="s">
        <v>1981</v>
      </c>
      <c r="F562" s="2">
        <v>45497</v>
      </c>
      <c r="G562" s="2">
        <v>45306</v>
      </c>
      <c r="H562" s="2" t="str">
        <f>TEXT(Ecommerce_Sales[[#This Row],[Order_Date]],"mmmm")</f>
        <v>January</v>
      </c>
      <c r="I562" s="2" t="str">
        <f>TEXT(Ecommerce_Sales[[#This Row],[Order_Date]],"yyyy")</f>
        <v>2024</v>
      </c>
      <c r="J562" s="2" t="str">
        <f>TEXT(Ecommerce_Sales[[#This Row],[Order_Date]],"mmmm")</f>
        <v>January</v>
      </c>
      <c r="K562" s="1" t="s">
        <v>1947</v>
      </c>
      <c r="L562" s="1" t="s">
        <v>3521</v>
      </c>
      <c r="M562" s="1" t="s">
        <v>1968</v>
      </c>
      <c r="N562" s="1" t="s">
        <v>1957</v>
      </c>
      <c r="O562" s="3">
        <v>262</v>
      </c>
      <c r="P562">
        <v>1</v>
      </c>
      <c r="Q562" s="3">
        <v>262</v>
      </c>
      <c r="R562" s="1" t="s">
        <v>1958</v>
      </c>
      <c r="S562" s="3">
        <v>35</v>
      </c>
      <c r="T562">
        <v>5</v>
      </c>
      <c r="U562" t="str">
        <f>IF(Ecommerce_Sales[[#This Row],[Delivery_Time_Days]]&gt;7,"Delay",IF(Ecommerce_Sales[[#This Row],[Delivery_Time_Days]] = 0,"No delivery",IF(Ecommerce_Sales[[#This Row],[Delivery_Time_Days]]&lt;=7,"On-time")))</f>
        <v>On-time</v>
      </c>
      <c r="V562" s="7">
        <f>Ecommerce_Sales[[#This Row],[Profit]]/Ecommerce_Sales[[#This Row],[Total_Price]]</f>
        <v>0.14885496183206107</v>
      </c>
      <c r="W562" s="3">
        <v>39</v>
      </c>
      <c r="X562" s="3"/>
    </row>
    <row r="563" spans="1:24" x14ac:dyDescent="0.25">
      <c r="A563" s="1" t="s">
        <v>3522</v>
      </c>
      <c r="B563" s="1" t="s">
        <v>994</v>
      </c>
      <c r="C563" s="1" t="s">
        <v>995</v>
      </c>
      <c r="D563" s="1" t="s">
        <v>3523</v>
      </c>
      <c r="E563" s="1" t="s">
        <v>1981</v>
      </c>
      <c r="F563" s="2">
        <v>45036</v>
      </c>
      <c r="G563" s="2">
        <v>44932</v>
      </c>
      <c r="H563" s="2" t="str">
        <f>TEXT(Ecommerce_Sales[[#This Row],[Order_Date]],"mmmm")</f>
        <v>January</v>
      </c>
      <c r="I563" s="2" t="str">
        <f>TEXT(Ecommerce_Sales[[#This Row],[Order_Date]],"yyyy")</f>
        <v>2023</v>
      </c>
      <c r="J563" s="2" t="str">
        <f>TEXT(Ecommerce_Sales[[#This Row],[Order_Date]],"mmmm")</f>
        <v>January</v>
      </c>
      <c r="K563" s="1" t="s">
        <v>1947</v>
      </c>
      <c r="L563" s="1" t="s">
        <v>3524</v>
      </c>
      <c r="M563" s="1" t="s">
        <v>1968</v>
      </c>
      <c r="N563" s="1" t="s">
        <v>1957</v>
      </c>
      <c r="O563" s="3">
        <v>369</v>
      </c>
      <c r="P563">
        <v>1</v>
      </c>
      <c r="Q563" s="3">
        <v>369</v>
      </c>
      <c r="R563" s="1" t="s">
        <v>1958</v>
      </c>
      <c r="S563" s="3">
        <v>21</v>
      </c>
      <c r="T563">
        <v>9</v>
      </c>
      <c r="U563" t="str">
        <f>IF(Ecommerce_Sales[[#This Row],[Delivery_Time_Days]]&gt;7,"Delay",IF(Ecommerce_Sales[[#This Row],[Delivery_Time_Days]] = 0,"No delivery",IF(Ecommerce_Sales[[#This Row],[Delivery_Time_Days]]&lt;=7,"On-time")))</f>
        <v>Delay</v>
      </c>
      <c r="V563" s="7">
        <f>Ecommerce_Sales[[#This Row],[Profit]]/Ecommerce_Sales[[#This Row],[Total_Price]]</f>
        <v>0.14905149051490515</v>
      </c>
      <c r="W563" s="3">
        <v>55</v>
      </c>
      <c r="X563" s="3"/>
    </row>
    <row r="564" spans="1:24" x14ac:dyDescent="0.25">
      <c r="A564" s="1" t="s">
        <v>3525</v>
      </c>
      <c r="B564" s="1" t="s">
        <v>812</v>
      </c>
      <c r="C564" s="1" t="s">
        <v>813</v>
      </c>
      <c r="D564" s="1" t="s">
        <v>2734</v>
      </c>
      <c r="E564" s="1" t="s">
        <v>1981</v>
      </c>
      <c r="F564" s="2">
        <v>45618</v>
      </c>
      <c r="G564" s="2">
        <v>45115</v>
      </c>
      <c r="H564" s="2" t="str">
        <f>TEXT(Ecommerce_Sales[[#This Row],[Order_Date]],"mmmm")</f>
        <v>July</v>
      </c>
      <c r="I564" s="2" t="str">
        <f>TEXT(Ecommerce_Sales[[#This Row],[Order_Date]],"yyyy")</f>
        <v>2023</v>
      </c>
      <c r="J564" s="2" t="str">
        <f>TEXT(Ecommerce_Sales[[#This Row],[Order_Date]],"mmmm")</f>
        <v>July</v>
      </c>
      <c r="K564" s="1" t="s">
        <v>1947</v>
      </c>
      <c r="L564" s="1" t="s">
        <v>3526</v>
      </c>
      <c r="M564" s="1" t="s">
        <v>2058</v>
      </c>
      <c r="N564" s="1" t="s">
        <v>1950</v>
      </c>
      <c r="O564" s="3">
        <v>1156</v>
      </c>
      <c r="P564">
        <v>3</v>
      </c>
      <c r="Q564" s="3">
        <v>3468</v>
      </c>
      <c r="R564" s="1" t="s">
        <v>1951</v>
      </c>
      <c r="S564" s="3">
        <v>349</v>
      </c>
      <c r="T564">
        <v>7</v>
      </c>
      <c r="U564" t="str">
        <f>IF(Ecommerce_Sales[[#This Row],[Delivery_Time_Days]]&gt;7,"Delay",IF(Ecommerce_Sales[[#This Row],[Delivery_Time_Days]] = 0,"No delivery",IF(Ecommerce_Sales[[#This Row],[Delivery_Time_Days]]&lt;=7,"On-time")))</f>
        <v>On-time</v>
      </c>
      <c r="V564" s="7">
        <f>Ecommerce_Sales[[#This Row],[Profit]]/Ecommerce_Sales[[#This Row],[Total_Price]]</f>
        <v>0.39994232987312572</v>
      </c>
      <c r="W564" s="3">
        <v>1387</v>
      </c>
      <c r="X564" s="3"/>
    </row>
    <row r="565" spans="1:24" x14ac:dyDescent="0.25">
      <c r="A565" s="1" t="s">
        <v>3527</v>
      </c>
      <c r="B565" s="1" t="s">
        <v>1126</v>
      </c>
      <c r="C565" s="1" t="s">
        <v>1127</v>
      </c>
      <c r="D565" s="1" t="s">
        <v>2081</v>
      </c>
      <c r="E565" s="1" t="s">
        <v>1996</v>
      </c>
      <c r="F565" s="2">
        <v>45642</v>
      </c>
      <c r="G565" s="2">
        <v>45535</v>
      </c>
      <c r="H565" s="2" t="str">
        <f>TEXT(Ecommerce_Sales[[#This Row],[Order_Date]],"mmmm")</f>
        <v>August</v>
      </c>
      <c r="I565" s="2" t="str">
        <f>TEXT(Ecommerce_Sales[[#This Row],[Order_Date]],"yyyy")</f>
        <v>2024</v>
      </c>
      <c r="J565" s="2" t="str">
        <f>TEXT(Ecommerce_Sales[[#This Row],[Order_Date]],"mmmm")</f>
        <v>August</v>
      </c>
      <c r="K565" s="1" t="s">
        <v>1947</v>
      </c>
      <c r="L565" s="1" t="s">
        <v>3528</v>
      </c>
      <c r="M565" s="1" t="s">
        <v>2007</v>
      </c>
      <c r="N565" s="1" t="s">
        <v>1973</v>
      </c>
      <c r="O565" s="3">
        <v>529</v>
      </c>
      <c r="P565">
        <v>3</v>
      </c>
      <c r="Q565" s="3">
        <v>1588</v>
      </c>
      <c r="R565" s="1" t="s">
        <v>1951</v>
      </c>
      <c r="S565" s="3">
        <v>89</v>
      </c>
      <c r="T565">
        <v>3</v>
      </c>
      <c r="U565" t="str">
        <f>IF(Ecommerce_Sales[[#This Row],[Delivery_Time_Days]]&gt;7,"Delay",IF(Ecommerce_Sales[[#This Row],[Delivery_Time_Days]] = 0,"No delivery",IF(Ecommerce_Sales[[#This Row],[Delivery_Time_Days]]&lt;=7,"On-time")))</f>
        <v>On-time</v>
      </c>
      <c r="V565" s="7">
        <f>Ecommerce_Sales[[#This Row],[Profit]]/Ecommerce_Sales[[#This Row],[Total_Price]]</f>
        <v>0.29974811083123426</v>
      </c>
      <c r="W565" s="3">
        <v>476</v>
      </c>
      <c r="X565" s="3"/>
    </row>
    <row r="566" spans="1:24" x14ac:dyDescent="0.25">
      <c r="A566" s="1" t="s">
        <v>3529</v>
      </c>
      <c r="B566" s="1" t="s">
        <v>56</v>
      </c>
      <c r="C566" s="1" t="s">
        <v>57</v>
      </c>
      <c r="D566" s="1" t="s">
        <v>2222</v>
      </c>
      <c r="E566" s="1" t="s">
        <v>1966</v>
      </c>
      <c r="F566" s="2">
        <v>45419</v>
      </c>
      <c r="G566" s="2">
        <v>45275</v>
      </c>
      <c r="H566" s="2" t="str">
        <f>TEXT(Ecommerce_Sales[[#This Row],[Order_Date]],"mmmm")</f>
        <v>December</v>
      </c>
      <c r="I566" s="2" t="str">
        <f>TEXT(Ecommerce_Sales[[#This Row],[Order_Date]],"yyyy")</f>
        <v>2023</v>
      </c>
      <c r="J566" s="2" t="str">
        <f>TEXT(Ecommerce_Sales[[#This Row],[Order_Date]],"mmmm")</f>
        <v>December</v>
      </c>
      <c r="K566" s="1" t="s">
        <v>1947</v>
      </c>
      <c r="L566" s="1" t="s">
        <v>3530</v>
      </c>
      <c r="M566" s="1" t="s">
        <v>1956</v>
      </c>
      <c r="N566" s="1" t="s">
        <v>1957</v>
      </c>
      <c r="O566" s="3">
        <v>1458</v>
      </c>
      <c r="P566">
        <v>10</v>
      </c>
      <c r="Q566" s="3">
        <v>14578</v>
      </c>
      <c r="R566" s="1" t="s">
        <v>1958</v>
      </c>
      <c r="S566" s="3">
        <v>1570</v>
      </c>
      <c r="T566">
        <v>3</v>
      </c>
      <c r="U566" t="str">
        <f>IF(Ecommerce_Sales[[#This Row],[Delivery_Time_Days]]&gt;7,"Delay",IF(Ecommerce_Sales[[#This Row],[Delivery_Time_Days]] = 0,"No delivery",IF(Ecommerce_Sales[[#This Row],[Delivery_Time_Days]]&lt;=7,"On-time")))</f>
        <v>On-time</v>
      </c>
      <c r="V566" s="7">
        <f>Ecommerce_Sales[[#This Row],[Profit]]/Ecommerce_Sales[[#This Row],[Total_Price]]</f>
        <v>0.15002057895458912</v>
      </c>
      <c r="W566" s="3">
        <v>2187</v>
      </c>
      <c r="X566" s="3"/>
    </row>
    <row r="567" spans="1:24" x14ac:dyDescent="0.25">
      <c r="A567" s="1" t="s">
        <v>3531</v>
      </c>
      <c r="B567" s="1" t="s">
        <v>1091</v>
      </c>
      <c r="C567" s="1" t="s">
        <v>1092</v>
      </c>
      <c r="D567" s="1" t="s">
        <v>2326</v>
      </c>
      <c r="E567" s="1" t="s">
        <v>2005</v>
      </c>
      <c r="F567" s="2">
        <v>45011</v>
      </c>
      <c r="G567" s="2">
        <v>45229</v>
      </c>
      <c r="H567" s="2" t="str">
        <f>TEXT(Ecommerce_Sales[[#This Row],[Order_Date]],"mmmm")</f>
        <v>October</v>
      </c>
      <c r="I567" s="2" t="str">
        <f>TEXT(Ecommerce_Sales[[#This Row],[Order_Date]],"yyyy")</f>
        <v>2023</v>
      </c>
      <c r="J567" s="2" t="str">
        <f>TEXT(Ecommerce_Sales[[#This Row],[Order_Date]],"mmmm")</f>
        <v>October</v>
      </c>
      <c r="K567" s="1" t="s">
        <v>1947</v>
      </c>
      <c r="L567" s="1" t="s">
        <v>3532</v>
      </c>
      <c r="M567" s="1" t="s">
        <v>2079</v>
      </c>
      <c r="N567" s="1" t="s">
        <v>1973</v>
      </c>
      <c r="O567" s="3">
        <v>104</v>
      </c>
      <c r="P567">
        <v>2</v>
      </c>
      <c r="Q567" s="3">
        <v>209</v>
      </c>
      <c r="R567" s="1" t="s">
        <v>1951</v>
      </c>
      <c r="S567" s="3">
        <v>31</v>
      </c>
      <c r="T567">
        <v>10</v>
      </c>
      <c r="U567" t="str">
        <f>IF(Ecommerce_Sales[[#This Row],[Delivery_Time_Days]]&gt;7,"Delay",IF(Ecommerce_Sales[[#This Row],[Delivery_Time_Days]] = 0,"No delivery",IF(Ecommerce_Sales[[#This Row],[Delivery_Time_Days]]&lt;=7,"On-time")))</f>
        <v>Delay</v>
      </c>
      <c r="V567" s="7">
        <f>Ecommerce_Sales[[#This Row],[Profit]]/Ecommerce_Sales[[#This Row],[Total_Price]]</f>
        <v>0.30143540669856461</v>
      </c>
      <c r="W567" s="3">
        <v>63</v>
      </c>
      <c r="X567" s="3"/>
    </row>
    <row r="568" spans="1:24" x14ac:dyDescent="0.25">
      <c r="A568" s="1" t="s">
        <v>3533</v>
      </c>
      <c r="B568" s="1" t="s">
        <v>202</v>
      </c>
      <c r="C568" s="1" t="s">
        <v>203</v>
      </c>
      <c r="D568" s="1" t="s">
        <v>3534</v>
      </c>
      <c r="E568" s="1" t="s">
        <v>1954</v>
      </c>
      <c r="F568" s="2">
        <v>45318</v>
      </c>
      <c r="G568" s="2">
        <v>45604</v>
      </c>
      <c r="H568" s="2" t="str">
        <f>TEXT(Ecommerce_Sales[[#This Row],[Order_Date]],"mmmm")</f>
        <v>November</v>
      </c>
      <c r="I568" s="2" t="str">
        <f>TEXT(Ecommerce_Sales[[#This Row],[Order_Date]],"yyyy")</f>
        <v>2024</v>
      </c>
      <c r="J568" s="2" t="str">
        <f>TEXT(Ecommerce_Sales[[#This Row],[Order_Date]],"mmmm")</f>
        <v>November</v>
      </c>
      <c r="K568" s="1" t="s">
        <v>1947</v>
      </c>
      <c r="L568" s="1" t="s">
        <v>3535</v>
      </c>
      <c r="M568" s="1" t="s">
        <v>2072</v>
      </c>
      <c r="N568" s="1" t="s">
        <v>1950</v>
      </c>
      <c r="O568" s="3">
        <v>1005</v>
      </c>
      <c r="P568">
        <v>1</v>
      </c>
      <c r="Q568" s="3">
        <v>1005</v>
      </c>
      <c r="R568" s="1" t="s">
        <v>1951</v>
      </c>
      <c r="S568" s="3">
        <v>70</v>
      </c>
      <c r="T568">
        <v>5</v>
      </c>
      <c r="U568" t="str">
        <f>IF(Ecommerce_Sales[[#This Row],[Delivery_Time_Days]]&gt;7,"Delay",IF(Ecommerce_Sales[[#This Row],[Delivery_Time_Days]] = 0,"No delivery",IF(Ecommerce_Sales[[#This Row],[Delivery_Time_Days]]&lt;=7,"On-time")))</f>
        <v>On-time</v>
      </c>
      <c r="V568" s="7">
        <f>Ecommerce_Sales[[#This Row],[Profit]]/Ecommerce_Sales[[#This Row],[Total_Price]]</f>
        <v>0.4</v>
      </c>
      <c r="W568" s="3">
        <v>402</v>
      </c>
      <c r="X568" s="3"/>
    </row>
    <row r="569" spans="1:24" x14ac:dyDescent="0.25">
      <c r="A569" s="1" t="s">
        <v>3536</v>
      </c>
      <c r="B569" s="1" t="s">
        <v>148</v>
      </c>
      <c r="C569" s="1" t="s">
        <v>664</v>
      </c>
      <c r="D569" s="1" t="s">
        <v>2343</v>
      </c>
      <c r="E569" s="1" t="s">
        <v>1966</v>
      </c>
      <c r="F569" s="2">
        <v>45565</v>
      </c>
      <c r="G569" s="2">
        <v>45458</v>
      </c>
      <c r="H569" s="2" t="str">
        <f>TEXT(Ecommerce_Sales[[#This Row],[Order_Date]],"mmmm")</f>
        <v>June</v>
      </c>
      <c r="I569" s="2" t="str">
        <f>TEXT(Ecommerce_Sales[[#This Row],[Order_Date]],"yyyy")</f>
        <v>2024</v>
      </c>
      <c r="J569" s="2" t="str">
        <f>TEXT(Ecommerce_Sales[[#This Row],[Order_Date]],"mmmm")</f>
        <v>June</v>
      </c>
      <c r="K569" s="1" t="s">
        <v>1992</v>
      </c>
      <c r="L569" s="1" t="s">
        <v>3537</v>
      </c>
      <c r="M569" s="1" t="s">
        <v>2058</v>
      </c>
      <c r="N569" s="1" t="s">
        <v>1950</v>
      </c>
      <c r="O569" s="3">
        <v>950</v>
      </c>
      <c r="P569">
        <v>2</v>
      </c>
      <c r="Q569" s="3">
        <v>1900</v>
      </c>
      <c r="R569" s="1" t="s">
        <v>1958</v>
      </c>
      <c r="S569" s="3">
        <v>163</v>
      </c>
      <c r="U569" t="str">
        <f>IF(Ecommerce_Sales[[#This Row],[Delivery_Time_Days]]&gt;7,"Delay",IF(Ecommerce_Sales[[#This Row],[Delivery_Time_Days]] = 0,"No delivery",IF(Ecommerce_Sales[[#This Row],[Delivery_Time_Days]]&lt;=7,"On-time")))</f>
        <v>No delivery</v>
      </c>
      <c r="V569" s="7">
        <f>Ecommerce_Sales[[#This Row],[Profit]]/Ecommerce_Sales[[#This Row],[Total_Price]]</f>
        <v>0.4</v>
      </c>
      <c r="W569" s="3">
        <v>760</v>
      </c>
      <c r="X569" s="3"/>
    </row>
    <row r="570" spans="1:24" x14ac:dyDescent="0.25">
      <c r="A570" s="1" t="s">
        <v>3538</v>
      </c>
      <c r="B570" s="1" t="s">
        <v>547</v>
      </c>
      <c r="C570" s="1" t="s">
        <v>548</v>
      </c>
      <c r="D570" s="1" t="s">
        <v>3444</v>
      </c>
      <c r="E570" s="1" t="s">
        <v>1966</v>
      </c>
      <c r="F570" s="2">
        <v>45000</v>
      </c>
      <c r="G570" s="2">
        <v>45622</v>
      </c>
      <c r="H570" s="2" t="str">
        <f>TEXT(Ecommerce_Sales[[#This Row],[Order_Date]],"mmmm")</f>
        <v>November</v>
      </c>
      <c r="I570" s="2" t="str">
        <f>TEXT(Ecommerce_Sales[[#This Row],[Order_Date]],"yyyy")</f>
        <v>2024</v>
      </c>
      <c r="J570" s="2" t="str">
        <f>TEXT(Ecommerce_Sales[[#This Row],[Order_Date]],"mmmm")</f>
        <v>November</v>
      </c>
      <c r="K570" s="1" t="s">
        <v>1947</v>
      </c>
      <c r="L570" s="1" t="s">
        <v>3539</v>
      </c>
      <c r="M570" s="1" t="s">
        <v>2002</v>
      </c>
      <c r="N570" s="1" t="s">
        <v>1989</v>
      </c>
      <c r="O570" s="3">
        <v>273</v>
      </c>
      <c r="P570">
        <v>7</v>
      </c>
      <c r="Q570" s="3">
        <v>1909</v>
      </c>
      <c r="R570" s="1" t="s">
        <v>1951</v>
      </c>
      <c r="S570" s="3">
        <v>149</v>
      </c>
      <c r="T570">
        <v>5</v>
      </c>
      <c r="U570" t="str">
        <f>IF(Ecommerce_Sales[[#This Row],[Delivery_Time_Days]]&gt;7,"Delay",IF(Ecommerce_Sales[[#This Row],[Delivery_Time_Days]] = 0,"No delivery",IF(Ecommerce_Sales[[#This Row],[Delivery_Time_Days]]&lt;=7,"On-time")))</f>
        <v>On-time</v>
      </c>
      <c r="V570" s="7">
        <f>Ecommerce_Sales[[#This Row],[Profit]]/Ecommerce_Sales[[#This Row],[Total_Price]]</f>
        <v>0.24986904138292299</v>
      </c>
      <c r="W570" s="3">
        <v>477</v>
      </c>
      <c r="X570" s="3"/>
    </row>
    <row r="571" spans="1:24" x14ac:dyDescent="0.25">
      <c r="A571" s="1" t="s">
        <v>3540</v>
      </c>
      <c r="B571" s="1" t="s">
        <v>525</v>
      </c>
      <c r="C571" s="1" t="s">
        <v>526</v>
      </c>
      <c r="D571" s="1" t="s">
        <v>3541</v>
      </c>
      <c r="E571" s="1" t="s">
        <v>1996</v>
      </c>
      <c r="F571" s="2">
        <v>45052</v>
      </c>
      <c r="G571" s="2">
        <v>45121</v>
      </c>
      <c r="H571" s="2" t="str">
        <f>TEXT(Ecommerce_Sales[[#This Row],[Order_Date]],"mmmm")</f>
        <v>July</v>
      </c>
      <c r="I571" s="2" t="str">
        <f>TEXT(Ecommerce_Sales[[#This Row],[Order_Date]],"yyyy")</f>
        <v>2023</v>
      </c>
      <c r="J571" s="2" t="str">
        <f>TEXT(Ecommerce_Sales[[#This Row],[Order_Date]],"mmmm")</f>
        <v>July</v>
      </c>
      <c r="K571" s="1" t="s">
        <v>1947</v>
      </c>
      <c r="L571" s="1" t="s">
        <v>3542</v>
      </c>
      <c r="M571" s="1" t="s">
        <v>2079</v>
      </c>
      <c r="N571" s="1" t="s">
        <v>1973</v>
      </c>
      <c r="O571" s="3">
        <v>1055</v>
      </c>
      <c r="P571">
        <v>3</v>
      </c>
      <c r="Q571" s="3">
        <v>3164</v>
      </c>
      <c r="R571" s="1" t="s">
        <v>1951</v>
      </c>
      <c r="S571" s="3">
        <v>434</v>
      </c>
      <c r="T571">
        <v>3</v>
      </c>
      <c r="U571" t="str">
        <f>IF(Ecommerce_Sales[[#This Row],[Delivery_Time_Days]]&gt;7,"Delay",IF(Ecommerce_Sales[[#This Row],[Delivery_Time_Days]] = 0,"No delivery",IF(Ecommerce_Sales[[#This Row],[Delivery_Time_Days]]&lt;=7,"On-time")))</f>
        <v>On-time</v>
      </c>
      <c r="V571" s="7">
        <f>Ecommerce_Sales[[#This Row],[Profit]]/Ecommerce_Sales[[#This Row],[Total_Price]]</f>
        <v>0.29993678887484199</v>
      </c>
      <c r="W571" s="3">
        <v>949</v>
      </c>
      <c r="X571" s="3"/>
    </row>
    <row r="572" spans="1:24" x14ac:dyDescent="0.25">
      <c r="A572" s="1" t="s">
        <v>3543</v>
      </c>
      <c r="B572" s="1" t="s">
        <v>1596</v>
      </c>
      <c r="C572" s="1" t="s">
        <v>1597</v>
      </c>
      <c r="D572" s="1" t="s">
        <v>2750</v>
      </c>
      <c r="E572" s="1" t="s">
        <v>1996</v>
      </c>
      <c r="F572" s="2">
        <v>45403</v>
      </c>
      <c r="G572" s="2">
        <v>45391</v>
      </c>
      <c r="H572" s="2" t="str">
        <f>TEXT(Ecommerce_Sales[[#This Row],[Order_Date]],"mmmm")</f>
        <v>April</v>
      </c>
      <c r="I572" s="2" t="str">
        <f>TEXT(Ecommerce_Sales[[#This Row],[Order_Date]],"yyyy")</f>
        <v>2024</v>
      </c>
      <c r="J572" s="2" t="str">
        <f>TEXT(Ecommerce_Sales[[#This Row],[Order_Date]],"mmmm")</f>
        <v>April</v>
      </c>
      <c r="K572" s="1" t="s">
        <v>1947</v>
      </c>
      <c r="L572" s="1" t="s">
        <v>3544</v>
      </c>
      <c r="M572" s="1" t="s">
        <v>1963</v>
      </c>
      <c r="N572" s="1" t="s">
        <v>1957</v>
      </c>
      <c r="O572" s="3">
        <v>347</v>
      </c>
      <c r="P572">
        <v>2</v>
      </c>
      <c r="Q572" s="3">
        <v>695</v>
      </c>
      <c r="R572" s="1" t="s">
        <v>2008</v>
      </c>
      <c r="S572" s="3">
        <v>79</v>
      </c>
      <c r="T572">
        <v>9</v>
      </c>
      <c r="U572" t="str">
        <f>IF(Ecommerce_Sales[[#This Row],[Delivery_Time_Days]]&gt;7,"Delay",IF(Ecommerce_Sales[[#This Row],[Delivery_Time_Days]] = 0,"No delivery",IF(Ecommerce_Sales[[#This Row],[Delivery_Time_Days]]&lt;=7,"On-time")))</f>
        <v>Delay</v>
      </c>
      <c r="V572" s="7">
        <f>Ecommerce_Sales[[#This Row],[Profit]]/Ecommerce_Sales[[#This Row],[Total_Price]]</f>
        <v>0.14964028776978416</v>
      </c>
      <c r="W572" s="3">
        <v>104</v>
      </c>
      <c r="X572" s="3"/>
    </row>
    <row r="573" spans="1:24" x14ac:dyDescent="0.25">
      <c r="A573" s="1" t="s">
        <v>3545</v>
      </c>
      <c r="B573" s="1" t="s">
        <v>1549</v>
      </c>
      <c r="C573" s="1" t="s">
        <v>1550</v>
      </c>
      <c r="D573" s="1" t="s">
        <v>2166</v>
      </c>
      <c r="E573" s="1" t="s">
        <v>1946</v>
      </c>
      <c r="F573" s="2">
        <v>45359</v>
      </c>
      <c r="G573" s="2">
        <v>45013</v>
      </c>
      <c r="H573" s="2" t="str">
        <f>TEXT(Ecommerce_Sales[[#This Row],[Order_Date]],"mmmm")</f>
        <v>March</v>
      </c>
      <c r="I573" s="2" t="str">
        <f>TEXT(Ecommerce_Sales[[#This Row],[Order_Date]],"yyyy")</f>
        <v>2023</v>
      </c>
      <c r="J573" s="2" t="str">
        <f>TEXT(Ecommerce_Sales[[#This Row],[Order_Date]],"mmmm")</f>
        <v>March</v>
      </c>
      <c r="K573" s="1" t="s">
        <v>1947</v>
      </c>
      <c r="L573" s="1" t="s">
        <v>3546</v>
      </c>
      <c r="M573" s="1" t="s">
        <v>1956</v>
      </c>
      <c r="N573" s="1" t="s">
        <v>1957</v>
      </c>
      <c r="O573" s="3">
        <v>304</v>
      </c>
      <c r="P573">
        <v>1</v>
      </c>
      <c r="Q573" s="3">
        <v>304</v>
      </c>
      <c r="R573" s="1" t="s">
        <v>2008</v>
      </c>
      <c r="S573" s="3">
        <v>20</v>
      </c>
      <c r="T573">
        <v>8</v>
      </c>
      <c r="U573" t="str">
        <f>IF(Ecommerce_Sales[[#This Row],[Delivery_Time_Days]]&gt;7,"Delay",IF(Ecommerce_Sales[[#This Row],[Delivery_Time_Days]] = 0,"No delivery",IF(Ecommerce_Sales[[#This Row],[Delivery_Time_Days]]&lt;=7,"On-time")))</f>
        <v>Delay</v>
      </c>
      <c r="V573" s="7">
        <f>Ecommerce_Sales[[#This Row],[Profit]]/Ecommerce_Sales[[#This Row],[Total_Price]]</f>
        <v>0.15131578947368421</v>
      </c>
      <c r="W573" s="3">
        <v>46</v>
      </c>
      <c r="X573" s="3"/>
    </row>
    <row r="574" spans="1:24" x14ac:dyDescent="0.25">
      <c r="A574" s="1" t="s">
        <v>3547</v>
      </c>
      <c r="B574" s="1" t="s">
        <v>1065</v>
      </c>
      <c r="C574" s="1" t="s">
        <v>1066</v>
      </c>
      <c r="D574" s="1" t="s">
        <v>2430</v>
      </c>
      <c r="E574" s="1" t="s">
        <v>1981</v>
      </c>
      <c r="F574" s="2">
        <v>45009</v>
      </c>
      <c r="G574" s="2">
        <v>45015</v>
      </c>
      <c r="H574" s="2" t="str">
        <f>TEXT(Ecommerce_Sales[[#This Row],[Order_Date]],"mmmm")</f>
        <v>March</v>
      </c>
      <c r="I574" s="2" t="str">
        <f>TEXT(Ecommerce_Sales[[#This Row],[Order_Date]],"yyyy")</f>
        <v>2023</v>
      </c>
      <c r="J574" s="2" t="str">
        <f>TEXT(Ecommerce_Sales[[#This Row],[Order_Date]],"mmmm")</f>
        <v>March</v>
      </c>
      <c r="K574" s="1" t="s">
        <v>1947</v>
      </c>
      <c r="L574" s="1" t="s">
        <v>2530</v>
      </c>
      <c r="M574" s="1" t="s">
        <v>2026</v>
      </c>
      <c r="N574" s="1" t="s">
        <v>1978</v>
      </c>
      <c r="O574" s="3">
        <v>47</v>
      </c>
      <c r="P574">
        <v>2</v>
      </c>
      <c r="Q574" s="3">
        <v>94</v>
      </c>
      <c r="R574" s="1" t="s">
        <v>2016</v>
      </c>
      <c r="S574" s="3">
        <v>14</v>
      </c>
      <c r="T574">
        <v>4</v>
      </c>
      <c r="U574" t="str">
        <f>IF(Ecommerce_Sales[[#This Row],[Delivery_Time_Days]]&gt;7,"Delay",IF(Ecommerce_Sales[[#This Row],[Delivery_Time_Days]] = 0,"No delivery",IF(Ecommerce_Sales[[#This Row],[Delivery_Time_Days]]&lt;=7,"On-time")))</f>
        <v>On-time</v>
      </c>
      <c r="V574" s="7">
        <f>Ecommerce_Sales[[#This Row],[Profit]]/Ecommerce_Sales[[#This Row],[Total_Price]]</f>
        <v>0.35106382978723405</v>
      </c>
      <c r="W574" s="3">
        <v>33</v>
      </c>
      <c r="X574" s="3"/>
    </row>
    <row r="575" spans="1:24" x14ac:dyDescent="0.25">
      <c r="A575" s="1" t="s">
        <v>3548</v>
      </c>
      <c r="B575" s="1" t="s">
        <v>212</v>
      </c>
      <c r="C575" s="1" t="s">
        <v>213</v>
      </c>
      <c r="D575" s="1" t="s">
        <v>3549</v>
      </c>
      <c r="E575" s="1" t="s">
        <v>1966</v>
      </c>
      <c r="F575" s="2">
        <v>45637</v>
      </c>
      <c r="G575" s="2">
        <v>45072</v>
      </c>
      <c r="H575" s="2" t="str">
        <f>TEXT(Ecommerce_Sales[[#This Row],[Order_Date]],"mmmm")</f>
        <v>May</v>
      </c>
      <c r="I575" s="2" t="str">
        <f>TEXT(Ecommerce_Sales[[#This Row],[Order_Date]],"yyyy")</f>
        <v>2023</v>
      </c>
      <c r="J575" s="2" t="str">
        <f>TEXT(Ecommerce_Sales[[#This Row],[Order_Date]],"mmmm")</f>
        <v>May</v>
      </c>
      <c r="K575" s="1" t="s">
        <v>1947</v>
      </c>
      <c r="L575" s="1" t="s">
        <v>3550</v>
      </c>
      <c r="M575" s="1" t="s">
        <v>1988</v>
      </c>
      <c r="N575" s="1" t="s">
        <v>1989</v>
      </c>
      <c r="O575" s="3">
        <v>825</v>
      </c>
      <c r="P575">
        <v>5</v>
      </c>
      <c r="Q575" s="3">
        <v>4126</v>
      </c>
      <c r="R575" s="1" t="s">
        <v>1958</v>
      </c>
      <c r="S575" s="3">
        <v>339</v>
      </c>
      <c r="T575">
        <v>10</v>
      </c>
      <c r="U575" t="str">
        <f>IF(Ecommerce_Sales[[#This Row],[Delivery_Time_Days]]&gt;7,"Delay",IF(Ecommerce_Sales[[#This Row],[Delivery_Time_Days]] = 0,"No delivery",IF(Ecommerce_Sales[[#This Row],[Delivery_Time_Days]]&lt;=7,"On-time")))</f>
        <v>Delay</v>
      </c>
      <c r="V575" s="7">
        <f>Ecommerce_Sales[[#This Row],[Profit]]/Ecommerce_Sales[[#This Row],[Total_Price]]</f>
        <v>0.25012118274357731</v>
      </c>
      <c r="W575" s="3">
        <v>1032</v>
      </c>
      <c r="X575" s="3"/>
    </row>
    <row r="576" spans="1:24" x14ac:dyDescent="0.25">
      <c r="A576" s="1" t="s">
        <v>3551</v>
      </c>
      <c r="B576" s="1" t="s">
        <v>802</v>
      </c>
      <c r="C576" s="1" t="s">
        <v>803</v>
      </c>
      <c r="D576" s="1" t="s">
        <v>3552</v>
      </c>
      <c r="E576" s="1" t="s">
        <v>1966</v>
      </c>
      <c r="F576" s="2">
        <v>44960</v>
      </c>
      <c r="G576" s="2">
        <v>45257</v>
      </c>
      <c r="H576" s="2" t="str">
        <f>TEXT(Ecommerce_Sales[[#This Row],[Order_Date]],"mmmm")</f>
        <v>November</v>
      </c>
      <c r="I576" s="2" t="str">
        <f>TEXT(Ecommerce_Sales[[#This Row],[Order_Date]],"yyyy")</f>
        <v>2023</v>
      </c>
      <c r="J576" s="2" t="str">
        <f>TEXT(Ecommerce_Sales[[#This Row],[Order_Date]],"mmmm")</f>
        <v>November</v>
      </c>
      <c r="K576" s="1" t="s">
        <v>1947</v>
      </c>
      <c r="L576" s="1" t="s">
        <v>3553</v>
      </c>
      <c r="M576" s="1" t="s">
        <v>2079</v>
      </c>
      <c r="N576" s="1" t="s">
        <v>1973</v>
      </c>
      <c r="O576" s="3">
        <v>117</v>
      </c>
      <c r="P576">
        <v>3</v>
      </c>
      <c r="Q576" s="3">
        <v>350</v>
      </c>
      <c r="R576" s="1" t="s">
        <v>2012</v>
      </c>
      <c r="S576" s="3">
        <v>42</v>
      </c>
      <c r="T576">
        <v>7</v>
      </c>
      <c r="U576" t="str">
        <f>IF(Ecommerce_Sales[[#This Row],[Delivery_Time_Days]]&gt;7,"Delay",IF(Ecommerce_Sales[[#This Row],[Delivery_Time_Days]] = 0,"No delivery",IF(Ecommerce_Sales[[#This Row],[Delivery_Time_Days]]&lt;=7,"On-time")))</f>
        <v>On-time</v>
      </c>
      <c r="V576" s="7">
        <f>Ecommerce_Sales[[#This Row],[Profit]]/Ecommerce_Sales[[#This Row],[Total_Price]]</f>
        <v>0.3</v>
      </c>
      <c r="W576" s="3">
        <v>105</v>
      </c>
      <c r="X576" s="3"/>
    </row>
    <row r="577" spans="1:24" x14ac:dyDescent="0.25">
      <c r="A577" s="1" t="s">
        <v>3554</v>
      </c>
      <c r="B577" s="1" t="s">
        <v>0</v>
      </c>
      <c r="C577" s="1" t="s">
        <v>1</v>
      </c>
      <c r="D577" s="1" t="s">
        <v>2267</v>
      </c>
      <c r="E577" s="1" t="s">
        <v>1961</v>
      </c>
      <c r="F577" s="2">
        <v>45263</v>
      </c>
      <c r="G577" s="2">
        <v>45067</v>
      </c>
      <c r="H577" s="2" t="str">
        <f>TEXT(Ecommerce_Sales[[#This Row],[Order_Date]],"mmmm")</f>
        <v>May</v>
      </c>
      <c r="I577" s="2" t="str">
        <f>TEXT(Ecommerce_Sales[[#This Row],[Order_Date]],"yyyy")</f>
        <v>2023</v>
      </c>
      <c r="J577" s="2" t="str">
        <f>TEXT(Ecommerce_Sales[[#This Row],[Order_Date]],"mmmm")</f>
        <v>May</v>
      </c>
      <c r="K577" s="1" t="s">
        <v>1947</v>
      </c>
      <c r="L577" s="1" t="s">
        <v>3555</v>
      </c>
      <c r="M577" s="1" t="s">
        <v>2247</v>
      </c>
      <c r="N577" s="1" t="s">
        <v>1957</v>
      </c>
      <c r="O577" s="3">
        <v>281</v>
      </c>
      <c r="P577">
        <v>3</v>
      </c>
      <c r="Q577" s="3">
        <v>844</v>
      </c>
      <c r="R577" s="1" t="s">
        <v>1958</v>
      </c>
      <c r="S577" s="3">
        <v>53</v>
      </c>
      <c r="T577">
        <v>4</v>
      </c>
      <c r="U577" t="str">
        <f>IF(Ecommerce_Sales[[#This Row],[Delivery_Time_Days]]&gt;7,"Delay",IF(Ecommerce_Sales[[#This Row],[Delivery_Time_Days]] = 0,"No delivery",IF(Ecommerce_Sales[[#This Row],[Delivery_Time_Days]]&lt;=7,"On-time")))</f>
        <v>On-time</v>
      </c>
      <c r="V577" s="7">
        <f>Ecommerce_Sales[[#This Row],[Profit]]/Ecommerce_Sales[[#This Row],[Total_Price]]</f>
        <v>0.1504739336492891</v>
      </c>
      <c r="W577" s="3">
        <v>127</v>
      </c>
      <c r="X577" s="3"/>
    </row>
    <row r="578" spans="1:24" x14ac:dyDescent="0.25">
      <c r="A578" s="1" t="s">
        <v>3556</v>
      </c>
      <c r="B578" s="1" t="s">
        <v>192</v>
      </c>
      <c r="C578" s="1" t="s">
        <v>193</v>
      </c>
      <c r="D578" s="1" t="s">
        <v>3557</v>
      </c>
      <c r="E578" s="1" t="s">
        <v>1954</v>
      </c>
      <c r="F578" s="2">
        <v>45616</v>
      </c>
      <c r="G578" s="2">
        <v>44927</v>
      </c>
      <c r="H578" s="2" t="str">
        <f>TEXT(Ecommerce_Sales[[#This Row],[Order_Date]],"mmmm")</f>
        <v>January</v>
      </c>
      <c r="I578" s="2" t="str">
        <f>TEXT(Ecommerce_Sales[[#This Row],[Order_Date]],"yyyy")</f>
        <v>2023</v>
      </c>
      <c r="J578" s="2" t="str">
        <f>TEXT(Ecommerce_Sales[[#This Row],[Order_Date]],"mmmm")</f>
        <v>January</v>
      </c>
      <c r="K578" s="1" t="s">
        <v>1947</v>
      </c>
      <c r="L578" s="1" t="s">
        <v>2820</v>
      </c>
      <c r="M578" s="1" t="s">
        <v>1998</v>
      </c>
      <c r="N578" s="1" t="s">
        <v>1973</v>
      </c>
      <c r="O578" s="3">
        <v>270</v>
      </c>
      <c r="P578">
        <v>4</v>
      </c>
      <c r="Q578" s="3">
        <v>1082</v>
      </c>
      <c r="R578" s="1" t="s">
        <v>1958</v>
      </c>
      <c r="S578" s="3">
        <v>71</v>
      </c>
      <c r="T578">
        <v>9</v>
      </c>
      <c r="U578" t="str">
        <f>IF(Ecommerce_Sales[[#This Row],[Delivery_Time_Days]]&gt;7,"Delay",IF(Ecommerce_Sales[[#This Row],[Delivery_Time_Days]] = 0,"No delivery",IF(Ecommerce_Sales[[#This Row],[Delivery_Time_Days]]&lt;=7,"On-time")))</f>
        <v>Delay</v>
      </c>
      <c r="V578" s="7">
        <f>Ecommerce_Sales[[#This Row],[Profit]]/Ecommerce_Sales[[#This Row],[Total_Price]]</f>
        <v>0.29944547134935307</v>
      </c>
      <c r="W578" s="3">
        <v>324</v>
      </c>
      <c r="X578" s="3"/>
    </row>
    <row r="579" spans="1:24" x14ac:dyDescent="0.25">
      <c r="A579" s="1" t="s">
        <v>3558</v>
      </c>
      <c r="B579" s="1" t="s">
        <v>250</v>
      </c>
      <c r="C579" s="1" t="s">
        <v>251</v>
      </c>
      <c r="D579" s="1" t="s">
        <v>3559</v>
      </c>
      <c r="E579" s="1" t="s">
        <v>1981</v>
      </c>
      <c r="F579" s="2">
        <v>45050</v>
      </c>
      <c r="G579" s="2">
        <v>45084</v>
      </c>
      <c r="H579" s="2" t="str">
        <f>TEXT(Ecommerce_Sales[[#This Row],[Order_Date]],"mmmm")</f>
        <v>June</v>
      </c>
      <c r="I579" s="2" t="str">
        <f>TEXT(Ecommerce_Sales[[#This Row],[Order_Date]],"yyyy")</f>
        <v>2023</v>
      </c>
      <c r="J579" s="2" t="str">
        <f>TEXT(Ecommerce_Sales[[#This Row],[Order_Date]],"mmmm")</f>
        <v>June</v>
      </c>
      <c r="K579" s="1" t="s">
        <v>1947</v>
      </c>
      <c r="L579" s="1" t="s">
        <v>3560</v>
      </c>
      <c r="M579" s="1" t="s">
        <v>2002</v>
      </c>
      <c r="N579" s="1" t="s">
        <v>1989</v>
      </c>
      <c r="O579" s="3">
        <v>349</v>
      </c>
      <c r="P579">
        <v>3</v>
      </c>
      <c r="Q579" s="3">
        <v>1047</v>
      </c>
      <c r="R579" s="1" t="s">
        <v>2016</v>
      </c>
      <c r="S579" s="3">
        <v>146</v>
      </c>
      <c r="T579">
        <v>6</v>
      </c>
      <c r="U579" t="str">
        <f>IF(Ecommerce_Sales[[#This Row],[Delivery_Time_Days]]&gt;7,"Delay",IF(Ecommerce_Sales[[#This Row],[Delivery_Time_Days]] = 0,"No delivery",IF(Ecommerce_Sales[[#This Row],[Delivery_Time_Days]]&lt;=7,"On-time")))</f>
        <v>On-time</v>
      </c>
      <c r="V579" s="7">
        <f>Ecommerce_Sales[[#This Row],[Profit]]/Ecommerce_Sales[[#This Row],[Total_Price]]</f>
        <v>0.25023877745940781</v>
      </c>
      <c r="W579" s="3">
        <v>262</v>
      </c>
      <c r="X579" s="3"/>
    </row>
    <row r="580" spans="1:24" x14ac:dyDescent="0.25">
      <c r="A580" s="1" t="s">
        <v>3561</v>
      </c>
      <c r="B580" s="1" t="s">
        <v>1029</v>
      </c>
      <c r="C580" s="1" t="s">
        <v>1030</v>
      </c>
      <c r="D580" s="1" t="s">
        <v>2640</v>
      </c>
      <c r="E580" s="1" t="s">
        <v>1946</v>
      </c>
      <c r="F580" s="2">
        <v>45466</v>
      </c>
      <c r="G580" s="2">
        <v>45559</v>
      </c>
      <c r="H580" s="2" t="str">
        <f>TEXT(Ecommerce_Sales[[#This Row],[Order_Date]],"mmmm")</f>
        <v>September</v>
      </c>
      <c r="I580" s="2" t="str">
        <f>TEXT(Ecommerce_Sales[[#This Row],[Order_Date]],"yyyy")</f>
        <v>2024</v>
      </c>
      <c r="J580" s="2" t="str">
        <f>TEXT(Ecommerce_Sales[[#This Row],[Order_Date]],"mmmm")</f>
        <v>September</v>
      </c>
      <c r="K580" s="1" t="s">
        <v>1947</v>
      </c>
      <c r="L580" s="1" t="s">
        <v>3562</v>
      </c>
      <c r="M580" s="1" t="s">
        <v>2065</v>
      </c>
      <c r="N580" s="1" t="s">
        <v>1978</v>
      </c>
      <c r="O580" s="3">
        <v>456</v>
      </c>
      <c r="P580">
        <v>2</v>
      </c>
      <c r="Q580" s="3">
        <v>912</v>
      </c>
      <c r="R580" s="1" t="s">
        <v>1951</v>
      </c>
      <c r="S580" s="3">
        <v>48</v>
      </c>
      <c r="T580">
        <v>2</v>
      </c>
      <c r="U580" t="str">
        <f>IF(Ecommerce_Sales[[#This Row],[Delivery_Time_Days]]&gt;7,"Delay",IF(Ecommerce_Sales[[#This Row],[Delivery_Time_Days]] = 0,"No delivery",IF(Ecommerce_Sales[[#This Row],[Delivery_Time_Days]]&lt;=7,"On-time")))</f>
        <v>On-time</v>
      </c>
      <c r="V580" s="7">
        <f>Ecommerce_Sales[[#This Row],[Profit]]/Ecommerce_Sales[[#This Row],[Total_Price]]</f>
        <v>0.34978070175438597</v>
      </c>
      <c r="W580" s="3">
        <v>319</v>
      </c>
      <c r="X580" s="3"/>
    </row>
    <row r="581" spans="1:24" x14ac:dyDescent="0.25">
      <c r="A581" s="1" t="s">
        <v>3563</v>
      </c>
      <c r="B581" s="1" t="s">
        <v>1816</v>
      </c>
      <c r="C581" s="1" t="s">
        <v>1817</v>
      </c>
      <c r="D581" s="1" t="s">
        <v>3564</v>
      </c>
      <c r="E581" s="1" t="s">
        <v>1954</v>
      </c>
      <c r="F581" s="2">
        <v>45188</v>
      </c>
      <c r="G581" s="2">
        <v>45340</v>
      </c>
      <c r="H581" s="2" t="str">
        <f>TEXT(Ecommerce_Sales[[#This Row],[Order_Date]],"mmmm")</f>
        <v>February</v>
      </c>
      <c r="I581" s="2" t="str">
        <f>TEXT(Ecommerce_Sales[[#This Row],[Order_Date]],"yyyy")</f>
        <v>2024</v>
      </c>
      <c r="J581" s="2" t="str">
        <f>TEXT(Ecommerce_Sales[[#This Row],[Order_Date]],"mmmm")</f>
        <v>February</v>
      </c>
      <c r="K581" s="1" t="s">
        <v>1947</v>
      </c>
      <c r="L581" s="1" t="s">
        <v>3565</v>
      </c>
      <c r="M581" s="1" t="s">
        <v>2026</v>
      </c>
      <c r="N581" s="1" t="s">
        <v>1978</v>
      </c>
      <c r="O581" s="3">
        <v>528</v>
      </c>
      <c r="P581">
        <v>2</v>
      </c>
      <c r="Q581" s="3">
        <v>1055</v>
      </c>
      <c r="R581" s="1" t="s">
        <v>1951</v>
      </c>
      <c r="S581" s="3">
        <v>108</v>
      </c>
      <c r="T581">
        <v>3</v>
      </c>
      <c r="U581" t="str">
        <f>IF(Ecommerce_Sales[[#This Row],[Delivery_Time_Days]]&gt;7,"Delay",IF(Ecommerce_Sales[[#This Row],[Delivery_Time_Days]] = 0,"No delivery",IF(Ecommerce_Sales[[#This Row],[Delivery_Time_Days]]&lt;=7,"On-time")))</f>
        <v>On-time</v>
      </c>
      <c r="V581" s="7">
        <f>Ecommerce_Sales[[#This Row],[Profit]]/Ecommerce_Sales[[#This Row],[Total_Price]]</f>
        <v>0.34976303317535545</v>
      </c>
      <c r="W581" s="3">
        <v>369</v>
      </c>
      <c r="X581" s="3"/>
    </row>
    <row r="582" spans="1:24" x14ac:dyDescent="0.25">
      <c r="A582" s="1" t="s">
        <v>3566</v>
      </c>
      <c r="B582" s="1" t="s">
        <v>210</v>
      </c>
      <c r="C582" s="1" t="s">
        <v>211</v>
      </c>
      <c r="D582" s="1" t="s">
        <v>3567</v>
      </c>
      <c r="E582" s="1" t="s">
        <v>1954</v>
      </c>
      <c r="F582" s="2">
        <v>45049</v>
      </c>
      <c r="G582" s="2">
        <v>45052</v>
      </c>
      <c r="H582" s="2" t="str">
        <f>TEXT(Ecommerce_Sales[[#This Row],[Order_Date]],"mmmm")</f>
        <v>May</v>
      </c>
      <c r="I582" s="2" t="str">
        <f>TEXT(Ecommerce_Sales[[#This Row],[Order_Date]],"yyyy")</f>
        <v>2023</v>
      </c>
      <c r="J582" s="2" t="str">
        <f>TEXT(Ecommerce_Sales[[#This Row],[Order_Date]],"mmmm")</f>
        <v>May</v>
      </c>
      <c r="K582" s="1" t="s">
        <v>1947</v>
      </c>
      <c r="L582" s="1" t="s">
        <v>3568</v>
      </c>
      <c r="M582" s="1" t="s">
        <v>2047</v>
      </c>
      <c r="N582" s="1" t="s">
        <v>1989</v>
      </c>
      <c r="O582" s="3">
        <v>125</v>
      </c>
      <c r="P582">
        <v>3</v>
      </c>
      <c r="Q582" s="3">
        <v>376</v>
      </c>
      <c r="R582" s="1" t="s">
        <v>2016</v>
      </c>
      <c r="S582" s="3">
        <v>27</v>
      </c>
      <c r="T582">
        <v>6</v>
      </c>
      <c r="U582" t="str">
        <f>IF(Ecommerce_Sales[[#This Row],[Delivery_Time_Days]]&gt;7,"Delay",IF(Ecommerce_Sales[[#This Row],[Delivery_Time_Days]] = 0,"No delivery",IF(Ecommerce_Sales[[#This Row],[Delivery_Time_Days]]&lt;=7,"On-time")))</f>
        <v>On-time</v>
      </c>
      <c r="V582" s="7">
        <f>Ecommerce_Sales[[#This Row],[Profit]]/Ecommerce_Sales[[#This Row],[Total_Price]]</f>
        <v>0.25</v>
      </c>
      <c r="W582" s="3">
        <v>94</v>
      </c>
      <c r="X582" s="3"/>
    </row>
    <row r="583" spans="1:24" x14ac:dyDescent="0.25">
      <c r="A583" s="1" t="s">
        <v>3569</v>
      </c>
      <c r="B583" s="1" t="s">
        <v>865</v>
      </c>
      <c r="C583" s="1" t="s">
        <v>866</v>
      </c>
      <c r="D583" s="1" t="s">
        <v>3570</v>
      </c>
      <c r="E583" s="1" t="s">
        <v>1954</v>
      </c>
      <c r="F583" s="2">
        <v>45617</v>
      </c>
      <c r="G583" s="2">
        <v>45107</v>
      </c>
      <c r="H583" s="2" t="str">
        <f>TEXT(Ecommerce_Sales[[#This Row],[Order_Date]],"mmmm")</f>
        <v>June</v>
      </c>
      <c r="I583" s="2" t="str">
        <f>TEXT(Ecommerce_Sales[[#This Row],[Order_Date]],"yyyy")</f>
        <v>2023</v>
      </c>
      <c r="J583" s="2" t="str">
        <f>TEXT(Ecommerce_Sales[[#This Row],[Order_Date]],"mmmm")</f>
        <v>June</v>
      </c>
      <c r="K583" s="1" t="s">
        <v>1947</v>
      </c>
      <c r="L583" s="1" t="s">
        <v>3571</v>
      </c>
      <c r="M583" s="1" t="s">
        <v>2026</v>
      </c>
      <c r="N583" s="1" t="s">
        <v>1978</v>
      </c>
      <c r="O583" s="3">
        <v>489</v>
      </c>
      <c r="P583">
        <v>2</v>
      </c>
      <c r="Q583" s="3">
        <v>977</v>
      </c>
      <c r="R583" s="1" t="s">
        <v>1958</v>
      </c>
      <c r="S583" s="3">
        <v>85</v>
      </c>
      <c r="T583">
        <v>4</v>
      </c>
      <c r="U583" t="str">
        <f>IF(Ecommerce_Sales[[#This Row],[Delivery_Time_Days]]&gt;7,"Delay",IF(Ecommerce_Sales[[#This Row],[Delivery_Time_Days]] = 0,"No delivery",IF(Ecommerce_Sales[[#This Row],[Delivery_Time_Days]]&lt;=7,"On-time")))</f>
        <v>On-time</v>
      </c>
      <c r="V583" s="7">
        <f>Ecommerce_Sales[[#This Row],[Profit]]/Ecommerce_Sales[[#This Row],[Total_Price]]</f>
        <v>0.35005117707267142</v>
      </c>
      <c r="W583" s="3">
        <v>342</v>
      </c>
      <c r="X583" s="3"/>
    </row>
    <row r="584" spans="1:24" x14ac:dyDescent="0.25">
      <c r="A584" s="1" t="s">
        <v>3572</v>
      </c>
      <c r="B584" s="1" t="s">
        <v>557</v>
      </c>
      <c r="C584" s="1" t="s">
        <v>558</v>
      </c>
      <c r="D584" s="1" t="s">
        <v>3573</v>
      </c>
      <c r="E584" s="1" t="s">
        <v>2005</v>
      </c>
      <c r="F584" s="2">
        <v>45169</v>
      </c>
      <c r="G584" s="2">
        <v>45110</v>
      </c>
      <c r="H584" s="2" t="str">
        <f>TEXT(Ecommerce_Sales[[#This Row],[Order_Date]],"mmmm")</f>
        <v>July</v>
      </c>
      <c r="I584" s="2" t="str">
        <f>TEXT(Ecommerce_Sales[[#This Row],[Order_Date]],"yyyy")</f>
        <v>2023</v>
      </c>
      <c r="J584" s="2" t="str">
        <f>TEXT(Ecommerce_Sales[[#This Row],[Order_Date]],"mmmm")</f>
        <v>July</v>
      </c>
      <c r="K584" s="1" t="s">
        <v>1947</v>
      </c>
      <c r="L584" s="1" t="s">
        <v>3574</v>
      </c>
      <c r="M584" s="1" t="s">
        <v>2065</v>
      </c>
      <c r="N584" s="1" t="s">
        <v>1978</v>
      </c>
      <c r="O584" s="3">
        <v>556</v>
      </c>
      <c r="P584">
        <v>1</v>
      </c>
      <c r="Q584" s="3">
        <v>556</v>
      </c>
      <c r="R584" s="1" t="s">
        <v>2016</v>
      </c>
      <c r="S584" s="3">
        <v>75</v>
      </c>
      <c r="T584">
        <v>3</v>
      </c>
      <c r="U584" t="str">
        <f>IF(Ecommerce_Sales[[#This Row],[Delivery_Time_Days]]&gt;7,"Delay",IF(Ecommerce_Sales[[#This Row],[Delivery_Time_Days]] = 0,"No delivery",IF(Ecommerce_Sales[[#This Row],[Delivery_Time_Days]]&lt;=7,"On-time")))</f>
        <v>On-time</v>
      </c>
      <c r="V584" s="7">
        <f>Ecommerce_Sales[[#This Row],[Profit]]/Ecommerce_Sales[[#This Row],[Total_Price]]</f>
        <v>0.35071942446043164</v>
      </c>
      <c r="W584" s="3">
        <v>195</v>
      </c>
      <c r="X584" s="3"/>
    </row>
    <row r="585" spans="1:24" x14ac:dyDescent="0.25">
      <c r="A585" s="1" t="s">
        <v>3575</v>
      </c>
      <c r="B585" s="1" t="s">
        <v>1663</v>
      </c>
      <c r="C585" s="1" t="s">
        <v>1664</v>
      </c>
      <c r="D585" s="1" t="s">
        <v>2622</v>
      </c>
      <c r="E585" s="1" t="s">
        <v>1981</v>
      </c>
      <c r="F585" s="2">
        <v>45061</v>
      </c>
      <c r="G585" s="2">
        <v>45129</v>
      </c>
      <c r="H585" s="2" t="str">
        <f>TEXT(Ecommerce_Sales[[#This Row],[Order_Date]],"mmmm")</f>
        <v>July</v>
      </c>
      <c r="I585" s="2" t="str">
        <f>TEXT(Ecommerce_Sales[[#This Row],[Order_Date]],"yyyy")</f>
        <v>2023</v>
      </c>
      <c r="J585" s="2" t="str">
        <f>TEXT(Ecommerce_Sales[[#This Row],[Order_Date]],"mmmm")</f>
        <v>July</v>
      </c>
      <c r="K585" s="1" t="s">
        <v>1947</v>
      </c>
      <c r="L585" s="1" t="s">
        <v>3576</v>
      </c>
      <c r="M585" s="1" t="s">
        <v>1968</v>
      </c>
      <c r="N585" s="1" t="s">
        <v>1957</v>
      </c>
      <c r="O585" s="3">
        <v>401</v>
      </c>
      <c r="P585">
        <v>2</v>
      </c>
      <c r="Q585" s="3">
        <v>801</v>
      </c>
      <c r="R585" s="1" t="s">
        <v>1958</v>
      </c>
      <c r="S585" s="3">
        <v>45</v>
      </c>
      <c r="T585">
        <v>7</v>
      </c>
      <c r="U585" t="str">
        <f>IF(Ecommerce_Sales[[#This Row],[Delivery_Time_Days]]&gt;7,"Delay",IF(Ecommerce_Sales[[#This Row],[Delivery_Time_Days]] = 0,"No delivery",IF(Ecommerce_Sales[[#This Row],[Delivery_Time_Days]]&lt;=7,"On-time")))</f>
        <v>On-time</v>
      </c>
      <c r="V585" s="7">
        <f>Ecommerce_Sales[[#This Row],[Profit]]/Ecommerce_Sales[[#This Row],[Total_Price]]</f>
        <v>0.14981273408239701</v>
      </c>
      <c r="W585" s="3">
        <v>120</v>
      </c>
      <c r="X585" s="3"/>
    </row>
    <row r="586" spans="1:24" x14ac:dyDescent="0.25">
      <c r="A586" s="1" t="s">
        <v>3577</v>
      </c>
      <c r="B586" s="1" t="s">
        <v>1733</v>
      </c>
      <c r="C586" s="1" t="s">
        <v>1734</v>
      </c>
      <c r="D586" s="1" t="s">
        <v>3578</v>
      </c>
      <c r="E586" s="1" t="s">
        <v>1981</v>
      </c>
      <c r="F586" s="2">
        <v>45652</v>
      </c>
      <c r="G586" s="2">
        <v>45359</v>
      </c>
      <c r="H586" s="2" t="str">
        <f>TEXT(Ecommerce_Sales[[#This Row],[Order_Date]],"mmmm")</f>
        <v>March</v>
      </c>
      <c r="I586" s="2" t="str">
        <f>TEXT(Ecommerce_Sales[[#This Row],[Order_Date]],"yyyy")</f>
        <v>2024</v>
      </c>
      <c r="J586" s="2" t="str">
        <f>TEXT(Ecommerce_Sales[[#This Row],[Order_Date]],"mmmm")</f>
        <v>March</v>
      </c>
      <c r="K586" s="1" t="s">
        <v>1947</v>
      </c>
      <c r="L586" s="1" t="s">
        <v>3579</v>
      </c>
      <c r="M586" s="1" t="s">
        <v>1983</v>
      </c>
      <c r="N586" s="1" t="s">
        <v>1950</v>
      </c>
      <c r="O586" s="3">
        <v>124</v>
      </c>
      <c r="P586">
        <v>3</v>
      </c>
      <c r="Q586" s="3">
        <v>373</v>
      </c>
      <c r="R586" s="1" t="s">
        <v>1958</v>
      </c>
      <c r="S586" s="3">
        <v>22</v>
      </c>
      <c r="T586">
        <v>4</v>
      </c>
      <c r="U586" t="str">
        <f>IF(Ecommerce_Sales[[#This Row],[Delivery_Time_Days]]&gt;7,"Delay",IF(Ecommerce_Sales[[#This Row],[Delivery_Time_Days]] = 0,"No delivery",IF(Ecommerce_Sales[[#This Row],[Delivery_Time_Days]]&lt;=7,"On-time")))</f>
        <v>On-time</v>
      </c>
      <c r="V586" s="7">
        <f>Ecommerce_Sales[[#This Row],[Profit]]/Ecommerce_Sales[[#This Row],[Total_Price]]</f>
        <v>0.39946380697050937</v>
      </c>
      <c r="W586" s="3">
        <v>149</v>
      </c>
      <c r="X586" s="3"/>
    </row>
    <row r="587" spans="1:24" x14ac:dyDescent="0.25">
      <c r="A587" s="1" t="s">
        <v>3580</v>
      </c>
      <c r="B587" s="1" t="s">
        <v>877</v>
      </c>
      <c r="C587" s="1" t="s">
        <v>878</v>
      </c>
      <c r="D587" s="1" t="s">
        <v>3013</v>
      </c>
      <c r="E587" s="1" t="s">
        <v>1946</v>
      </c>
      <c r="F587" s="2">
        <v>45177</v>
      </c>
      <c r="G587" s="2">
        <v>45575</v>
      </c>
      <c r="H587" s="2" t="str">
        <f>TEXT(Ecommerce_Sales[[#This Row],[Order_Date]],"mmmm")</f>
        <v>October</v>
      </c>
      <c r="I587" s="2" t="str">
        <f>TEXT(Ecommerce_Sales[[#This Row],[Order_Date]],"yyyy")</f>
        <v>2024</v>
      </c>
      <c r="J587" s="2" t="str">
        <f>TEXT(Ecommerce_Sales[[#This Row],[Order_Date]],"mmmm")</f>
        <v>October</v>
      </c>
      <c r="K587" s="1" t="s">
        <v>1986</v>
      </c>
      <c r="L587" s="1" t="s">
        <v>3581</v>
      </c>
      <c r="M587" s="1" t="s">
        <v>2007</v>
      </c>
      <c r="N587" s="1" t="s">
        <v>1973</v>
      </c>
      <c r="O587" s="3">
        <v>619</v>
      </c>
      <c r="P587">
        <v>6</v>
      </c>
      <c r="Q587" s="3">
        <v>3715</v>
      </c>
      <c r="R587" s="1" t="s">
        <v>1958</v>
      </c>
      <c r="S587" s="3">
        <v>485</v>
      </c>
      <c r="U587" t="str">
        <f>IF(Ecommerce_Sales[[#This Row],[Delivery_Time_Days]]&gt;7,"Delay",IF(Ecommerce_Sales[[#This Row],[Delivery_Time_Days]] = 0,"No delivery",IF(Ecommerce_Sales[[#This Row],[Delivery_Time_Days]]&lt;=7,"On-time")))</f>
        <v>No delivery</v>
      </c>
      <c r="V587" s="7">
        <f>Ecommerce_Sales[[#This Row],[Profit]]/Ecommerce_Sales[[#This Row],[Total_Price]]</f>
        <v>0.30013458950201882</v>
      </c>
      <c r="W587" s="3">
        <v>1115</v>
      </c>
      <c r="X587" s="3"/>
    </row>
    <row r="588" spans="1:24" x14ac:dyDescent="0.25">
      <c r="A588" s="1" t="s">
        <v>3582</v>
      </c>
      <c r="B588" s="1" t="s">
        <v>1179</v>
      </c>
      <c r="C588" s="1" t="s">
        <v>1180</v>
      </c>
      <c r="D588" s="1" t="s">
        <v>3583</v>
      </c>
      <c r="E588" s="1" t="s">
        <v>1966</v>
      </c>
      <c r="F588" s="2">
        <v>45487</v>
      </c>
      <c r="G588" s="2">
        <v>45517</v>
      </c>
      <c r="H588" s="2" t="str">
        <f>TEXT(Ecommerce_Sales[[#This Row],[Order_Date]],"mmmm")</f>
        <v>August</v>
      </c>
      <c r="I588" s="2" t="str">
        <f>TEXT(Ecommerce_Sales[[#This Row],[Order_Date]],"yyyy")</f>
        <v>2024</v>
      </c>
      <c r="J588" s="2" t="str">
        <f>TEXT(Ecommerce_Sales[[#This Row],[Order_Date]],"mmmm")</f>
        <v>August</v>
      </c>
      <c r="K588" s="1" t="s">
        <v>1992</v>
      </c>
      <c r="L588" s="1" t="s">
        <v>3584</v>
      </c>
      <c r="M588" s="1" t="s">
        <v>2026</v>
      </c>
      <c r="N588" s="1" t="s">
        <v>1978</v>
      </c>
      <c r="O588" s="3">
        <v>1047</v>
      </c>
      <c r="P588">
        <v>6</v>
      </c>
      <c r="Q588" s="3">
        <v>6280</v>
      </c>
      <c r="R588" s="1" t="s">
        <v>1958</v>
      </c>
      <c r="S588" s="3">
        <v>686</v>
      </c>
      <c r="U588" t="str">
        <f>IF(Ecommerce_Sales[[#This Row],[Delivery_Time_Days]]&gt;7,"Delay",IF(Ecommerce_Sales[[#This Row],[Delivery_Time_Days]] = 0,"No delivery",IF(Ecommerce_Sales[[#This Row],[Delivery_Time_Days]]&lt;=7,"On-time")))</f>
        <v>No delivery</v>
      </c>
      <c r="V588" s="7">
        <f>Ecommerce_Sales[[#This Row],[Profit]]/Ecommerce_Sales[[#This Row],[Total_Price]]</f>
        <v>0.35</v>
      </c>
      <c r="W588" s="3">
        <v>2198</v>
      </c>
      <c r="X588" s="3"/>
    </row>
    <row r="589" spans="1:24" x14ac:dyDescent="0.25">
      <c r="A589" s="1" t="s">
        <v>3585</v>
      </c>
      <c r="B589" s="1" t="s">
        <v>1510</v>
      </c>
      <c r="C589" s="1" t="s">
        <v>1511</v>
      </c>
      <c r="D589" s="1" t="s">
        <v>3235</v>
      </c>
      <c r="E589" s="1" t="s">
        <v>1954</v>
      </c>
      <c r="F589" s="2">
        <v>45612</v>
      </c>
      <c r="G589" s="2">
        <v>45077</v>
      </c>
      <c r="H589" s="2" t="str">
        <f>TEXT(Ecommerce_Sales[[#This Row],[Order_Date]],"mmmm")</f>
        <v>May</v>
      </c>
      <c r="I589" s="2" t="str">
        <f>TEXT(Ecommerce_Sales[[#This Row],[Order_Date]],"yyyy")</f>
        <v>2023</v>
      </c>
      <c r="J589" s="2" t="str">
        <f>TEXT(Ecommerce_Sales[[#This Row],[Order_Date]],"mmmm")</f>
        <v>May</v>
      </c>
      <c r="K589" s="1" t="s">
        <v>1947</v>
      </c>
      <c r="L589" s="1" t="s">
        <v>3586</v>
      </c>
      <c r="M589" s="1" t="s">
        <v>2104</v>
      </c>
      <c r="N589" s="1" t="s">
        <v>1978</v>
      </c>
      <c r="O589" s="3">
        <v>1094</v>
      </c>
      <c r="P589">
        <v>1</v>
      </c>
      <c r="Q589" s="3">
        <v>1094</v>
      </c>
      <c r="R589" s="1" t="s">
        <v>1958</v>
      </c>
      <c r="S589" s="3">
        <v>152</v>
      </c>
      <c r="T589">
        <v>4</v>
      </c>
      <c r="U589" t="str">
        <f>IF(Ecommerce_Sales[[#This Row],[Delivery_Time_Days]]&gt;7,"Delay",IF(Ecommerce_Sales[[#This Row],[Delivery_Time_Days]] = 0,"No delivery",IF(Ecommerce_Sales[[#This Row],[Delivery_Time_Days]]&lt;=7,"On-time")))</f>
        <v>On-time</v>
      </c>
      <c r="V589" s="7">
        <f>Ecommerce_Sales[[#This Row],[Profit]]/Ecommerce_Sales[[#This Row],[Total_Price]]</f>
        <v>0.35009140767824498</v>
      </c>
      <c r="W589" s="3">
        <v>383</v>
      </c>
      <c r="X589" s="3"/>
    </row>
    <row r="590" spans="1:24" x14ac:dyDescent="0.25">
      <c r="A590" s="1" t="s">
        <v>3587</v>
      </c>
      <c r="B590" s="1" t="s">
        <v>484</v>
      </c>
      <c r="C590" s="1" t="s">
        <v>485</v>
      </c>
      <c r="D590" s="1" t="s">
        <v>2684</v>
      </c>
      <c r="E590" s="1" t="s">
        <v>1996</v>
      </c>
      <c r="F590" s="2">
        <v>45062</v>
      </c>
      <c r="G590" s="2">
        <v>45159</v>
      </c>
      <c r="H590" s="2" t="str">
        <f>TEXT(Ecommerce_Sales[[#This Row],[Order_Date]],"mmmm")</f>
        <v>August</v>
      </c>
      <c r="I590" s="2" t="str">
        <f>TEXT(Ecommerce_Sales[[#This Row],[Order_Date]],"yyyy")</f>
        <v>2023</v>
      </c>
      <c r="J590" s="2" t="str">
        <f>TEXT(Ecommerce_Sales[[#This Row],[Order_Date]],"mmmm")</f>
        <v>August</v>
      </c>
      <c r="K590" s="1" t="s">
        <v>1947</v>
      </c>
      <c r="L590" s="1" t="s">
        <v>3588</v>
      </c>
      <c r="M590" s="1" t="s">
        <v>1968</v>
      </c>
      <c r="N590" s="1" t="s">
        <v>1957</v>
      </c>
      <c r="O590" s="3">
        <v>1121</v>
      </c>
      <c r="P590">
        <v>3</v>
      </c>
      <c r="Q590" s="3">
        <v>3362</v>
      </c>
      <c r="R590" s="1" t="s">
        <v>1958</v>
      </c>
      <c r="S590" s="3">
        <v>306</v>
      </c>
      <c r="T590">
        <v>3</v>
      </c>
      <c r="U590" t="str">
        <f>IF(Ecommerce_Sales[[#This Row],[Delivery_Time_Days]]&gt;7,"Delay",IF(Ecommerce_Sales[[#This Row],[Delivery_Time_Days]] = 0,"No delivery",IF(Ecommerce_Sales[[#This Row],[Delivery_Time_Days]]&lt;=7,"On-time")))</f>
        <v>On-time</v>
      </c>
      <c r="V590" s="7">
        <f>Ecommerce_Sales[[#This Row],[Profit]]/Ecommerce_Sales[[#This Row],[Total_Price]]</f>
        <v>0.14991076740035694</v>
      </c>
      <c r="W590" s="3">
        <v>504</v>
      </c>
      <c r="X590" s="3"/>
    </row>
    <row r="591" spans="1:24" x14ac:dyDescent="0.25">
      <c r="A591" s="1" t="s">
        <v>3589</v>
      </c>
      <c r="B591" s="1" t="s">
        <v>545</v>
      </c>
      <c r="C591" s="1" t="s">
        <v>546</v>
      </c>
      <c r="D591" s="1" t="s">
        <v>2514</v>
      </c>
      <c r="E591" s="1" t="s">
        <v>1954</v>
      </c>
      <c r="F591" s="2">
        <v>45016</v>
      </c>
      <c r="G591" s="2">
        <v>45619</v>
      </c>
      <c r="H591" s="2" t="str">
        <f>TEXT(Ecommerce_Sales[[#This Row],[Order_Date]],"mmmm")</f>
        <v>November</v>
      </c>
      <c r="I591" s="2" t="str">
        <f>TEXT(Ecommerce_Sales[[#This Row],[Order_Date]],"yyyy")</f>
        <v>2024</v>
      </c>
      <c r="J591" s="2" t="str">
        <f>TEXT(Ecommerce_Sales[[#This Row],[Order_Date]],"mmmm")</f>
        <v>November</v>
      </c>
      <c r="K591" s="1" t="s">
        <v>1947</v>
      </c>
      <c r="L591" s="1" t="s">
        <v>3590</v>
      </c>
      <c r="M591" s="1" t="s">
        <v>1988</v>
      </c>
      <c r="N591" s="1" t="s">
        <v>1989</v>
      </c>
      <c r="O591" s="3">
        <v>877</v>
      </c>
      <c r="P591">
        <v>1</v>
      </c>
      <c r="Q591" s="3">
        <v>877</v>
      </c>
      <c r="R591" s="1" t="s">
        <v>1958</v>
      </c>
      <c r="S591" s="3">
        <v>96</v>
      </c>
      <c r="T591">
        <v>3</v>
      </c>
      <c r="U591" t="str">
        <f>IF(Ecommerce_Sales[[#This Row],[Delivery_Time_Days]]&gt;7,"Delay",IF(Ecommerce_Sales[[#This Row],[Delivery_Time_Days]] = 0,"No delivery",IF(Ecommerce_Sales[[#This Row],[Delivery_Time_Days]]&lt;=7,"On-time")))</f>
        <v>On-time</v>
      </c>
      <c r="V591" s="7">
        <f>Ecommerce_Sales[[#This Row],[Profit]]/Ecommerce_Sales[[#This Row],[Total_Price]]</f>
        <v>0.24971493728620298</v>
      </c>
      <c r="W591" s="3">
        <v>219</v>
      </c>
      <c r="X591" s="3"/>
    </row>
    <row r="592" spans="1:24" x14ac:dyDescent="0.25">
      <c r="A592" s="1" t="s">
        <v>3591</v>
      </c>
      <c r="B592" s="1" t="s">
        <v>1069</v>
      </c>
      <c r="C592" s="1" t="s">
        <v>1070</v>
      </c>
      <c r="D592" s="1" t="s">
        <v>3592</v>
      </c>
      <c r="E592" s="1" t="s">
        <v>1996</v>
      </c>
      <c r="F592" s="2">
        <v>45249</v>
      </c>
      <c r="G592" s="2">
        <v>45483</v>
      </c>
      <c r="H592" s="2" t="str">
        <f>TEXT(Ecommerce_Sales[[#This Row],[Order_Date]],"mmmm")</f>
        <v>July</v>
      </c>
      <c r="I592" s="2" t="str">
        <f>TEXT(Ecommerce_Sales[[#This Row],[Order_Date]],"yyyy")</f>
        <v>2024</v>
      </c>
      <c r="J592" s="2" t="str">
        <f>TEXT(Ecommerce_Sales[[#This Row],[Order_Date]],"mmmm")</f>
        <v>July</v>
      </c>
      <c r="K592" s="1" t="s">
        <v>1986</v>
      </c>
      <c r="L592" s="1" t="s">
        <v>2629</v>
      </c>
      <c r="M592" s="1" t="s">
        <v>1988</v>
      </c>
      <c r="N592" s="1" t="s">
        <v>1989</v>
      </c>
      <c r="O592" s="3">
        <v>581</v>
      </c>
      <c r="P592">
        <v>2</v>
      </c>
      <c r="Q592" s="3">
        <v>1161</v>
      </c>
      <c r="R592" s="1" t="s">
        <v>1958</v>
      </c>
      <c r="S592" s="3">
        <v>117</v>
      </c>
      <c r="U592" t="str">
        <f>IF(Ecommerce_Sales[[#This Row],[Delivery_Time_Days]]&gt;7,"Delay",IF(Ecommerce_Sales[[#This Row],[Delivery_Time_Days]] = 0,"No delivery",IF(Ecommerce_Sales[[#This Row],[Delivery_Time_Days]]&lt;=7,"On-time")))</f>
        <v>No delivery</v>
      </c>
      <c r="V592" s="7">
        <f>Ecommerce_Sales[[#This Row],[Profit]]/Ecommerce_Sales[[#This Row],[Total_Price]]</f>
        <v>0.24978466838931956</v>
      </c>
      <c r="W592" s="3">
        <v>290</v>
      </c>
      <c r="X592" s="3"/>
    </row>
    <row r="593" spans="1:24" x14ac:dyDescent="0.25">
      <c r="A593" s="1" t="s">
        <v>3593</v>
      </c>
      <c r="B593" s="1" t="s">
        <v>204</v>
      </c>
      <c r="C593" s="1" t="s">
        <v>205</v>
      </c>
      <c r="D593" s="1" t="s">
        <v>3594</v>
      </c>
      <c r="E593" s="1" t="s">
        <v>1954</v>
      </c>
      <c r="F593" s="2">
        <v>45650</v>
      </c>
      <c r="G593" s="2">
        <v>45473</v>
      </c>
      <c r="H593" s="2" t="str">
        <f>TEXT(Ecommerce_Sales[[#This Row],[Order_Date]],"mmmm")</f>
        <v>June</v>
      </c>
      <c r="I593" s="2" t="str">
        <f>TEXT(Ecommerce_Sales[[#This Row],[Order_Date]],"yyyy")</f>
        <v>2024</v>
      </c>
      <c r="J593" s="2" t="str">
        <f>TEXT(Ecommerce_Sales[[#This Row],[Order_Date]],"mmmm")</f>
        <v>June</v>
      </c>
      <c r="K593" s="1" t="s">
        <v>1947</v>
      </c>
      <c r="L593" s="1" t="s">
        <v>3595</v>
      </c>
      <c r="M593" s="1" t="s">
        <v>1963</v>
      </c>
      <c r="N593" s="1" t="s">
        <v>1957</v>
      </c>
      <c r="O593" s="3">
        <v>1124</v>
      </c>
      <c r="P593">
        <v>6</v>
      </c>
      <c r="Q593" s="3">
        <v>6741</v>
      </c>
      <c r="R593" s="1" t="s">
        <v>1951</v>
      </c>
      <c r="S593" s="3">
        <v>818</v>
      </c>
      <c r="T593">
        <v>5</v>
      </c>
      <c r="U593" t="str">
        <f>IF(Ecommerce_Sales[[#This Row],[Delivery_Time_Days]]&gt;7,"Delay",IF(Ecommerce_Sales[[#This Row],[Delivery_Time_Days]] = 0,"No delivery",IF(Ecommerce_Sales[[#This Row],[Delivery_Time_Days]]&lt;=7,"On-time")))</f>
        <v>On-time</v>
      </c>
      <c r="V593" s="7">
        <f>Ecommerce_Sales[[#This Row],[Profit]]/Ecommerce_Sales[[#This Row],[Total_Price]]</f>
        <v>0.14997774810858924</v>
      </c>
      <c r="W593" s="3">
        <v>1011</v>
      </c>
      <c r="X593" s="3"/>
    </row>
    <row r="594" spans="1:24" x14ac:dyDescent="0.25">
      <c r="A594" s="1" t="s">
        <v>3596</v>
      </c>
      <c r="B594" s="1" t="s">
        <v>1524</v>
      </c>
      <c r="C594" s="1" t="s">
        <v>1525</v>
      </c>
      <c r="D594" s="1" t="s">
        <v>3597</v>
      </c>
      <c r="E594" s="1" t="s">
        <v>1961</v>
      </c>
      <c r="F594" s="2">
        <v>45381</v>
      </c>
      <c r="G594" s="2">
        <v>44955</v>
      </c>
      <c r="H594" s="2" t="str">
        <f>TEXT(Ecommerce_Sales[[#This Row],[Order_Date]],"mmmm")</f>
        <v>January</v>
      </c>
      <c r="I594" s="2" t="str">
        <f>TEXT(Ecommerce_Sales[[#This Row],[Order_Date]],"yyyy")</f>
        <v>2023</v>
      </c>
      <c r="J594" s="2" t="str">
        <f>TEXT(Ecommerce_Sales[[#This Row],[Order_Date]],"mmmm")</f>
        <v>January</v>
      </c>
      <c r="K594" s="1" t="s">
        <v>1947</v>
      </c>
      <c r="L594" s="1" t="s">
        <v>3598</v>
      </c>
      <c r="M594" s="1" t="s">
        <v>2058</v>
      </c>
      <c r="N594" s="1" t="s">
        <v>1950</v>
      </c>
      <c r="O594" s="3">
        <v>134</v>
      </c>
      <c r="P594">
        <v>1</v>
      </c>
      <c r="Q594" s="3">
        <v>134</v>
      </c>
      <c r="R594" s="1" t="s">
        <v>1958</v>
      </c>
      <c r="S594" s="3">
        <v>7</v>
      </c>
      <c r="T594">
        <v>6</v>
      </c>
      <c r="U594" t="str">
        <f>IF(Ecommerce_Sales[[#This Row],[Delivery_Time_Days]]&gt;7,"Delay",IF(Ecommerce_Sales[[#This Row],[Delivery_Time_Days]] = 0,"No delivery",IF(Ecommerce_Sales[[#This Row],[Delivery_Time_Days]]&lt;=7,"On-time")))</f>
        <v>On-time</v>
      </c>
      <c r="V594" s="7">
        <f>Ecommerce_Sales[[#This Row],[Profit]]/Ecommerce_Sales[[#This Row],[Total_Price]]</f>
        <v>0.39552238805970147</v>
      </c>
      <c r="W594" s="3">
        <v>53</v>
      </c>
      <c r="X594" s="3"/>
    </row>
    <row r="595" spans="1:24" x14ac:dyDescent="0.25">
      <c r="A595" s="1" t="s">
        <v>3599</v>
      </c>
      <c r="B595" s="1" t="s">
        <v>984</v>
      </c>
      <c r="C595" s="1" t="s">
        <v>985</v>
      </c>
      <c r="D595" s="1" t="s">
        <v>2920</v>
      </c>
      <c r="E595" s="1" t="s">
        <v>1961</v>
      </c>
      <c r="F595" s="2">
        <v>45528</v>
      </c>
      <c r="G595" s="2">
        <v>45401</v>
      </c>
      <c r="H595" s="2" t="str">
        <f>TEXT(Ecommerce_Sales[[#This Row],[Order_Date]],"mmmm")</f>
        <v>April</v>
      </c>
      <c r="I595" s="2" t="str">
        <f>TEXT(Ecommerce_Sales[[#This Row],[Order_Date]],"yyyy")</f>
        <v>2024</v>
      </c>
      <c r="J595" s="2" t="str">
        <f>TEXT(Ecommerce_Sales[[#This Row],[Order_Date]],"mmmm")</f>
        <v>April</v>
      </c>
      <c r="K595" s="1" t="s">
        <v>1947</v>
      </c>
      <c r="L595" s="1" t="s">
        <v>3600</v>
      </c>
      <c r="M595" s="1" t="s">
        <v>1977</v>
      </c>
      <c r="N595" s="1" t="s">
        <v>1978</v>
      </c>
      <c r="O595" s="3">
        <v>751</v>
      </c>
      <c r="P595">
        <v>3</v>
      </c>
      <c r="Q595" s="3">
        <v>2254</v>
      </c>
      <c r="R595" s="1" t="s">
        <v>1951</v>
      </c>
      <c r="S595" s="3">
        <v>157</v>
      </c>
      <c r="T595">
        <v>5</v>
      </c>
      <c r="U595" t="str">
        <f>IF(Ecommerce_Sales[[#This Row],[Delivery_Time_Days]]&gt;7,"Delay",IF(Ecommerce_Sales[[#This Row],[Delivery_Time_Days]] = 0,"No delivery",IF(Ecommerce_Sales[[#This Row],[Delivery_Time_Days]]&lt;=7,"On-time")))</f>
        <v>On-time</v>
      </c>
      <c r="V595" s="7">
        <f>Ecommerce_Sales[[#This Row],[Profit]]/Ecommerce_Sales[[#This Row],[Total_Price]]</f>
        <v>0.35004436557231589</v>
      </c>
      <c r="W595" s="3">
        <v>789</v>
      </c>
      <c r="X595" s="3"/>
    </row>
    <row r="596" spans="1:24" x14ac:dyDescent="0.25">
      <c r="A596" s="1" t="s">
        <v>3601</v>
      </c>
      <c r="B596" s="1" t="s">
        <v>1209</v>
      </c>
      <c r="C596" s="1" t="s">
        <v>1210</v>
      </c>
      <c r="D596" s="1" t="s">
        <v>3602</v>
      </c>
      <c r="E596" s="1" t="s">
        <v>1961</v>
      </c>
      <c r="F596" s="2">
        <v>45433</v>
      </c>
      <c r="G596" s="2">
        <v>44941</v>
      </c>
      <c r="H596" s="2" t="str">
        <f>TEXT(Ecommerce_Sales[[#This Row],[Order_Date]],"mmmm")</f>
        <v>January</v>
      </c>
      <c r="I596" s="2" t="str">
        <f>TEXT(Ecommerce_Sales[[#This Row],[Order_Date]],"yyyy")</f>
        <v>2023</v>
      </c>
      <c r="J596" s="2" t="str">
        <f>TEXT(Ecommerce_Sales[[#This Row],[Order_Date]],"mmmm")</f>
        <v>January</v>
      </c>
      <c r="K596" s="1" t="s">
        <v>1992</v>
      </c>
      <c r="L596" s="1" t="s">
        <v>3603</v>
      </c>
      <c r="M596" s="1" t="s">
        <v>2079</v>
      </c>
      <c r="N596" s="1" t="s">
        <v>1973</v>
      </c>
      <c r="O596" s="3">
        <v>642</v>
      </c>
      <c r="P596">
        <v>4</v>
      </c>
      <c r="Q596" s="3">
        <v>2567</v>
      </c>
      <c r="R596" s="1" t="s">
        <v>1951</v>
      </c>
      <c r="S596" s="3">
        <v>295</v>
      </c>
      <c r="U596" t="str">
        <f>IF(Ecommerce_Sales[[#This Row],[Delivery_Time_Days]]&gt;7,"Delay",IF(Ecommerce_Sales[[#This Row],[Delivery_Time_Days]] = 0,"No delivery",IF(Ecommerce_Sales[[#This Row],[Delivery_Time_Days]]&lt;=7,"On-time")))</f>
        <v>No delivery</v>
      </c>
      <c r="V596" s="7">
        <f>Ecommerce_Sales[[#This Row],[Profit]]/Ecommerce_Sales[[#This Row],[Total_Price]]</f>
        <v>0.29996104402025708</v>
      </c>
      <c r="W596" s="3">
        <v>770</v>
      </c>
      <c r="X596" s="3"/>
    </row>
    <row r="597" spans="1:24" x14ac:dyDescent="0.25">
      <c r="A597" s="1" t="s">
        <v>3604</v>
      </c>
      <c r="B597" s="1" t="s">
        <v>280</v>
      </c>
      <c r="C597" s="1" t="s">
        <v>667</v>
      </c>
      <c r="D597" s="1" t="s">
        <v>3076</v>
      </c>
      <c r="E597" s="1" t="s">
        <v>1966</v>
      </c>
      <c r="F597" s="2">
        <v>45196</v>
      </c>
      <c r="G597" s="2">
        <v>45263</v>
      </c>
      <c r="H597" s="2" t="str">
        <f>TEXT(Ecommerce_Sales[[#This Row],[Order_Date]],"mmmm")</f>
        <v>December</v>
      </c>
      <c r="I597" s="2" t="str">
        <f>TEXT(Ecommerce_Sales[[#This Row],[Order_Date]],"yyyy")</f>
        <v>2023</v>
      </c>
      <c r="J597" s="2" t="str">
        <f>TEXT(Ecommerce_Sales[[#This Row],[Order_Date]],"mmmm")</f>
        <v>December</v>
      </c>
      <c r="K597" s="1" t="s">
        <v>1947</v>
      </c>
      <c r="L597" s="1" t="s">
        <v>3605</v>
      </c>
      <c r="M597" s="1" t="s">
        <v>1977</v>
      </c>
      <c r="N597" s="1" t="s">
        <v>1978</v>
      </c>
      <c r="O597" s="3">
        <v>1033</v>
      </c>
      <c r="P597">
        <v>4</v>
      </c>
      <c r="Q597" s="3">
        <v>4130</v>
      </c>
      <c r="R597" s="1" t="s">
        <v>1958</v>
      </c>
      <c r="S597" s="3">
        <v>237</v>
      </c>
      <c r="T597">
        <v>7</v>
      </c>
      <c r="U597" t="str">
        <f>IF(Ecommerce_Sales[[#This Row],[Delivery_Time_Days]]&gt;7,"Delay",IF(Ecommerce_Sales[[#This Row],[Delivery_Time_Days]] = 0,"No delivery",IF(Ecommerce_Sales[[#This Row],[Delivery_Time_Days]]&lt;=7,"On-time")))</f>
        <v>On-time</v>
      </c>
      <c r="V597" s="7">
        <f>Ecommerce_Sales[[#This Row],[Profit]]/Ecommerce_Sales[[#This Row],[Total_Price]]</f>
        <v>0.35012106537530269</v>
      </c>
      <c r="W597" s="3">
        <v>1446</v>
      </c>
      <c r="X597" s="3"/>
    </row>
    <row r="598" spans="1:24" x14ac:dyDescent="0.25">
      <c r="A598" s="1" t="s">
        <v>3606</v>
      </c>
      <c r="B598" s="1" t="s">
        <v>446</v>
      </c>
      <c r="C598" s="1" t="s">
        <v>447</v>
      </c>
      <c r="D598" s="1" t="s">
        <v>2219</v>
      </c>
      <c r="E598" s="1" t="s">
        <v>1966</v>
      </c>
      <c r="F598" s="2">
        <v>45357</v>
      </c>
      <c r="G598" s="2">
        <v>45587</v>
      </c>
      <c r="H598" s="2" t="str">
        <f>TEXT(Ecommerce_Sales[[#This Row],[Order_Date]],"mmmm")</f>
        <v>October</v>
      </c>
      <c r="I598" s="2" t="str">
        <f>TEXT(Ecommerce_Sales[[#This Row],[Order_Date]],"yyyy")</f>
        <v>2024</v>
      </c>
      <c r="J598" s="2" t="str">
        <f>TEXT(Ecommerce_Sales[[#This Row],[Order_Date]],"mmmm")</f>
        <v>October</v>
      </c>
      <c r="K598" s="1" t="s">
        <v>1947</v>
      </c>
      <c r="L598" s="1" t="s">
        <v>3016</v>
      </c>
      <c r="M598" s="1" t="s">
        <v>1977</v>
      </c>
      <c r="N598" s="1" t="s">
        <v>1978</v>
      </c>
      <c r="O598" s="3">
        <v>407</v>
      </c>
      <c r="P598">
        <v>6</v>
      </c>
      <c r="Q598" s="3">
        <v>2442</v>
      </c>
      <c r="R598" s="1" t="s">
        <v>1951</v>
      </c>
      <c r="S598" s="3">
        <v>122</v>
      </c>
      <c r="T598">
        <v>2</v>
      </c>
      <c r="U598" t="str">
        <f>IF(Ecommerce_Sales[[#This Row],[Delivery_Time_Days]]&gt;7,"Delay",IF(Ecommerce_Sales[[#This Row],[Delivery_Time_Days]] = 0,"No delivery",IF(Ecommerce_Sales[[#This Row],[Delivery_Time_Days]]&lt;=7,"On-time")))</f>
        <v>On-time</v>
      </c>
      <c r="V598" s="7">
        <f>Ecommerce_Sales[[#This Row],[Profit]]/Ecommerce_Sales[[#This Row],[Total_Price]]</f>
        <v>0.3501228501228501</v>
      </c>
      <c r="W598" s="3">
        <v>855</v>
      </c>
      <c r="X598" s="3"/>
    </row>
    <row r="599" spans="1:24" x14ac:dyDescent="0.25">
      <c r="A599" s="1" t="s">
        <v>3607</v>
      </c>
      <c r="B599" s="1" t="s">
        <v>188</v>
      </c>
      <c r="C599" s="1" t="s">
        <v>1368</v>
      </c>
      <c r="D599" s="1" t="s">
        <v>3608</v>
      </c>
      <c r="E599" s="1" t="s">
        <v>1996</v>
      </c>
      <c r="F599" s="2">
        <v>45623</v>
      </c>
      <c r="G599" s="2">
        <v>45178</v>
      </c>
      <c r="H599" s="2" t="str">
        <f>TEXT(Ecommerce_Sales[[#This Row],[Order_Date]],"mmmm")</f>
        <v>September</v>
      </c>
      <c r="I599" s="2" t="str">
        <f>TEXT(Ecommerce_Sales[[#This Row],[Order_Date]],"yyyy")</f>
        <v>2023</v>
      </c>
      <c r="J599" s="2" t="str">
        <f>TEXT(Ecommerce_Sales[[#This Row],[Order_Date]],"mmmm")</f>
        <v>September</v>
      </c>
      <c r="K599" s="1" t="s">
        <v>1947</v>
      </c>
      <c r="L599" s="1" t="s">
        <v>3609</v>
      </c>
      <c r="M599" s="1" t="s">
        <v>1983</v>
      </c>
      <c r="N599" s="1" t="s">
        <v>1950</v>
      </c>
      <c r="O599" s="3">
        <v>909</v>
      </c>
      <c r="P599">
        <v>2</v>
      </c>
      <c r="Q599" s="3">
        <v>1818</v>
      </c>
      <c r="R599" s="1" t="s">
        <v>2008</v>
      </c>
      <c r="S599" s="3">
        <v>103</v>
      </c>
      <c r="T599">
        <v>10</v>
      </c>
      <c r="U599" t="str">
        <f>IF(Ecommerce_Sales[[#This Row],[Delivery_Time_Days]]&gt;7,"Delay",IF(Ecommerce_Sales[[#This Row],[Delivery_Time_Days]] = 0,"No delivery",IF(Ecommerce_Sales[[#This Row],[Delivery_Time_Days]]&lt;=7,"On-time")))</f>
        <v>Delay</v>
      </c>
      <c r="V599" s="7">
        <f>Ecommerce_Sales[[#This Row],[Profit]]/Ecommerce_Sales[[#This Row],[Total_Price]]</f>
        <v>0.39988998899889988</v>
      </c>
      <c r="W599" s="3">
        <v>727</v>
      </c>
      <c r="X599" s="3"/>
    </row>
    <row r="600" spans="1:24" x14ac:dyDescent="0.25">
      <c r="A600" s="1" t="s">
        <v>3610</v>
      </c>
      <c r="B600" s="1" t="s">
        <v>268</v>
      </c>
      <c r="C600" s="1" t="s">
        <v>269</v>
      </c>
      <c r="D600" s="1" t="s">
        <v>3611</v>
      </c>
      <c r="E600" s="1" t="s">
        <v>1996</v>
      </c>
      <c r="F600" s="2">
        <v>45062</v>
      </c>
      <c r="G600" s="2">
        <v>45358</v>
      </c>
      <c r="H600" s="2" t="str">
        <f>TEXT(Ecommerce_Sales[[#This Row],[Order_Date]],"mmmm")</f>
        <v>March</v>
      </c>
      <c r="I600" s="2" t="str">
        <f>TEXT(Ecommerce_Sales[[#This Row],[Order_Date]],"yyyy")</f>
        <v>2024</v>
      </c>
      <c r="J600" s="2" t="str">
        <f>TEXT(Ecommerce_Sales[[#This Row],[Order_Date]],"mmmm")</f>
        <v>March</v>
      </c>
      <c r="K600" s="1" t="s">
        <v>1947</v>
      </c>
      <c r="L600" s="1" t="s">
        <v>3612</v>
      </c>
      <c r="M600" s="1" t="s">
        <v>1956</v>
      </c>
      <c r="N600" s="1" t="s">
        <v>1957</v>
      </c>
      <c r="O600" s="3">
        <v>176</v>
      </c>
      <c r="P600">
        <v>1</v>
      </c>
      <c r="Q600" s="3">
        <v>176</v>
      </c>
      <c r="R600" s="1" t="s">
        <v>1958</v>
      </c>
      <c r="S600" s="3">
        <v>26</v>
      </c>
      <c r="T600">
        <v>8</v>
      </c>
      <c r="U600" t="str">
        <f>IF(Ecommerce_Sales[[#This Row],[Delivery_Time_Days]]&gt;7,"Delay",IF(Ecommerce_Sales[[#This Row],[Delivery_Time_Days]] = 0,"No delivery",IF(Ecommerce_Sales[[#This Row],[Delivery_Time_Days]]&lt;=7,"On-time")))</f>
        <v>Delay</v>
      </c>
      <c r="V600" s="7">
        <f>Ecommerce_Sales[[#This Row],[Profit]]/Ecommerce_Sales[[#This Row],[Total_Price]]</f>
        <v>0.14772727272727273</v>
      </c>
      <c r="W600" s="3">
        <v>26</v>
      </c>
      <c r="X600" s="3"/>
    </row>
    <row r="601" spans="1:24" x14ac:dyDescent="0.25">
      <c r="A601" s="1" t="s">
        <v>3613</v>
      </c>
      <c r="B601" s="1" t="s">
        <v>721</v>
      </c>
      <c r="C601" s="1" t="s">
        <v>722</v>
      </c>
      <c r="D601" s="1" t="s">
        <v>3614</v>
      </c>
      <c r="E601" s="1" t="s">
        <v>1961</v>
      </c>
      <c r="F601" s="2">
        <v>45487</v>
      </c>
      <c r="G601" s="2">
        <v>44995</v>
      </c>
      <c r="H601" s="2" t="str">
        <f>TEXT(Ecommerce_Sales[[#This Row],[Order_Date]],"mmmm")</f>
        <v>March</v>
      </c>
      <c r="I601" s="2" t="str">
        <f>TEXT(Ecommerce_Sales[[#This Row],[Order_Date]],"yyyy")</f>
        <v>2023</v>
      </c>
      <c r="J601" s="2" t="str">
        <f>TEXT(Ecommerce_Sales[[#This Row],[Order_Date]],"mmmm")</f>
        <v>March</v>
      </c>
      <c r="K601" s="1" t="s">
        <v>1947</v>
      </c>
      <c r="L601" s="1" t="s">
        <v>3615</v>
      </c>
      <c r="M601" s="1" t="s">
        <v>1972</v>
      </c>
      <c r="N601" s="1" t="s">
        <v>1973</v>
      </c>
      <c r="O601" s="3">
        <v>340</v>
      </c>
      <c r="P601">
        <v>5</v>
      </c>
      <c r="Q601" s="3">
        <v>1701</v>
      </c>
      <c r="R601" s="1" t="s">
        <v>2016</v>
      </c>
      <c r="S601" s="3">
        <v>102</v>
      </c>
      <c r="T601">
        <v>3</v>
      </c>
      <c r="U601" t="str">
        <f>IF(Ecommerce_Sales[[#This Row],[Delivery_Time_Days]]&gt;7,"Delay",IF(Ecommerce_Sales[[#This Row],[Delivery_Time_Days]] = 0,"No delivery",IF(Ecommerce_Sales[[#This Row],[Delivery_Time_Days]]&lt;=7,"On-time")))</f>
        <v>On-time</v>
      </c>
      <c r="V601" s="7">
        <f>Ecommerce_Sales[[#This Row],[Profit]]/Ecommerce_Sales[[#This Row],[Total_Price]]</f>
        <v>0.29982363315696647</v>
      </c>
      <c r="W601" s="3">
        <v>510</v>
      </c>
      <c r="X601" s="3"/>
    </row>
    <row r="602" spans="1:24" x14ac:dyDescent="0.25">
      <c r="A602" s="1" t="s">
        <v>3616</v>
      </c>
      <c r="B602" s="1" t="s">
        <v>521</v>
      </c>
      <c r="C602" s="1" t="s">
        <v>522</v>
      </c>
      <c r="D602" s="1" t="s">
        <v>3617</v>
      </c>
      <c r="E602" s="1" t="s">
        <v>1996</v>
      </c>
      <c r="F602" s="2">
        <v>45629</v>
      </c>
      <c r="G602" s="2">
        <v>44971</v>
      </c>
      <c r="H602" s="2" t="str">
        <f>TEXT(Ecommerce_Sales[[#This Row],[Order_Date]],"mmmm")</f>
        <v>February</v>
      </c>
      <c r="I602" s="2" t="str">
        <f>TEXT(Ecommerce_Sales[[#This Row],[Order_Date]],"yyyy")</f>
        <v>2023</v>
      </c>
      <c r="J602" s="2" t="str">
        <f>TEXT(Ecommerce_Sales[[#This Row],[Order_Date]],"mmmm")</f>
        <v>February</v>
      </c>
      <c r="K602" s="1" t="s">
        <v>1947</v>
      </c>
      <c r="L602" s="1" t="s">
        <v>3618</v>
      </c>
      <c r="M602" s="1" t="s">
        <v>2058</v>
      </c>
      <c r="N602" s="1" t="s">
        <v>1950</v>
      </c>
      <c r="O602" s="3">
        <v>107</v>
      </c>
      <c r="P602">
        <v>1</v>
      </c>
      <c r="Q602" s="3">
        <v>107</v>
      </c>
      <c r="R602" s="1" t="s">
        <v>1958</v>
      </c>
      <c r="S602" s="3">
        <v>7</v>
      </c>
      <c r="T602">
        <v>7</v>
      </c>
      <c r="U602" t="str">
        <f>IF(Ecommerce_Sales[[#This Row],[Delivery_Time_Days]]&gt;7,"Delay",IF(Ecommerce_Sales[[#This Row],[Delivery_Time_Days]] = 0,"No delivery",IF(Ecommerce_Sales[[#This Row],[Delivery_Time_Days]]&lt;=7,"On-time")))</f>
        <v>On-time</v>
      </c>
      <c r="V602" s="7">
        <f>Ecommerce_Sales[[#This Row],[Profit]]/Ecommerce_Sales[[#This Row],[Total_Price]]</f>
        <v>0.40186915887850466</v>
      </c>
      <c r="W602" s="3">
        <v>43</v>
      </c>
      <c r="X602" s="3"/>
    </row>
    <row r="603" spans="1:24" x14ac:dyDescent="0.25">
      <c r="A603" s="1" t="s">
        <v>3619</v>
      </c>
      <c r="B603" s="1" t="s">
        <v>900</v>
      </c>
      <c r="C603" s="1" t="s">
        <v>901</v>
      </c>
      <c r="D603" s="1" t="s">
        <v>3620</v>
      </c>
      <c r="E603" s="1" t="s">
        <v>1946</v>
      </c>
      <c r="F603" s="2">
        <v>45347</v>
      </c>
      <c r="G603" s="2">
        <v>45582</v>
      </c>
      <c r="H603" s="2" t="str">
        <f>TEXT(Ecommerce_Sales[[#This Row],[Order_Date]],"mmmm")</f>
        <v>October</v>
      </c>
      <c r="I603" s="2" t="str">
        <f>TEXT(Ecommerce_Sales[[#This Row],[Order_Date]],"yyyy")</f>
        <v>2024</v>
      </c>
      <c r="J603" s="2" t="str">
        <f>TEXT(Ecommerce_Sales[[#This Row],[Order_Date]],"mmmm")</f>
        <v>October</v>
      </c>
      <c r="K603" s="1" t="s">
        <v>1947</v>
      </c>
      <c r="L603" s="1" t="s">
        <v>3621</v>
      </c>
      <c r="M603" s="1" t="s">
        <v>1977</v>
      </c>
      <c r="N603" s="1" t="s">
        <v>1978</v>
      </c>
      <c r="O603" s="3">
        <v>61</v>
      </c>
      <c r="P603">
        <v>6</v>
      </c>
      <c r="Q603" s="3">
        <v>368</v>
      </c>
      <c r="R603" s="1" t="s">
        <v>1958</v>
      </c>
      <c r="S603" s="3">
        <v>28</v>
      </c>
      <c r="T603">
        <v>2</v>
      </c>
      <c r="U603" t="str">
        <f>IF(Ecommerce_Sales[[#This Row],[Delivery_Time_Days]]&gt;7,"Delay",IF(Ecommerce_Sales[[#This Row],[Delivery_Time_Days]] = 0,"No delivery",IF(Ecommerce_Sales[[#This Row],[Delivery_Time_Days]]&lt;=7,"On-time")))</f>
        <v>On-time</v>
      </c>
      <c r="V603" s="7">
        <f>Ecommerce_Sales[[#This Row],[Profit]]/Ecommerce_Sales[[#This Row],[Total_Price]]</f>
        <v>0.35054347826086957</v>
      </c>
      <c r="W603" s="3">
        <v>129</v>
      </c>
      <c r="X603" s="3"/>
    </row>
    <row r="604" spans="1:24" x14ac:dyDescent="0.25">
      <c r="A604" s="1" t="s">
        <v>3622</v>
      </c>
      <c r="B604" s="1" t="s">
        <v>637</v>
      </c>
      <c r="C604" s="1" t="s">
        <v>638</v>
      </c>
      <c r="D604" s="1" t="s">
        <v>3623</v>
      </c>
      <c r="E604" s="1" t="s">
        <v>1954</v>
      </c>
      <c r="F604" s="2">
        <v>45189</v>
      </c>
      <c r="G604" s="2">
        <v>44929</v>
      </c>
      <c r="H604" s="2" t="str">
        <f>TEXT(Ecommerce_Sales[[#This Row],[Order_Date]],"mmmm")</f>
        <v>January</v>
      </c>
      <c r="I604" s="2" t="str">
        <f>TEXT(Ecommerce_Sales[[#This Row],[Order_Date]],"yyyy")</f>
        <v>2023</v>
      </c>
      <c r="J604" s="2" t="str">
        <f>TEXT(Ecommerce_Sales[[#This Row],[Order_Date]],"mmmm")</f>
        <v>January</v>
      </c>
      <c r="K604" s="1" t="s">
        <v>1947</v>
      </c>
      <c r="L604" s="1" t="s">
        <v>3624</v>
      </c>
      <c r="M604" s="1" t="s">
        <v>1998</v>
      </c>
      <c r="N604" s="1" t="s">
        <v>1973</v>
      </c>
      <c r="O604" s="3">
        <v>261</v>
      </c>
      <c r="P604">
        <v>1</v>
      </c>
      <c r="Q604" s="3">
        <v>261</v>
      </c>
      <c r="R604" s="1" t="s">
        <v>1951</v>
      </c>
      <c r="S604" s="3">
        <v>36</v>
      </c>
      <c r="T604">
        <v>6</v>
      </c>
      <c r="U604" t="str">
        <f>IF(Ecommerce_Sales[[#This Row],[Delivery_Time_Days]]&gt;7,"Delay",IF(Ecommerce_Sales[[#This Row],[Delivery_Time_Days]] = 0,"No delivery",IF(Ecommerce_Sales[[#This Row],[Delivery_Time_Days]]&lt;=7,"On-time")))</f>
        <v>On-time</v>
      </c>
      <c r="V604" s="7">
        <f>Ecommerce_Sales[[#This Row],[Profit]]/Ecommerce_Sales[[#This Row],[Total_Price]]</f>
        <v>0.2988505747126437</v>
      </c>
      <c r="W604" s="3">
        <v>78</v>
      </c>
      <c r="X604" s="3"/>
    </row>
    <row r="605" spans="1:24" x14ac:dyDescent="0.25">
      <c r="A605" s="1" t="s">
        <v>3625</v>
      </c>
      <c r="B605" s="1" t="s">
        <v>262</v>
      </c>
      <c r="C605" s="1" t="s">
        <v>263</v>
      </c>
      <c r="D605" s="1" t="s">
        <v>3070</v>
      </c>
      <c r="E605" s="1" t="s">
        <v>1946</v>
      </c>
      <c r="F605" s="2">
        <v>44997</v>
      </c>
      <c r="G605" s="2">
        <v>45421</v>
      </c>
      <c r="H605" s="2" t="str">
        <f>TEXT(Ecommerce_Sales[[#This Row],[Order_Date]],"mmmm")</f>
        <v>May</v>
      </c>
      <c r="I605" s="2" t="str">
        <f>TEXT(Ecommerce_Sales[[#This Row],[Order_Date]],"yyyy")</f>
        <v>2024</v>
      </c>
      <c r="J605" s="2" t="str">
        <f>TEXT(Ecommerce_Sales[[#This Row],[Order_Date]],"mmmm")</f>
        <v>May</v>
      </c>
      <c r="K605" s="1" t="s">
        <v>1947</v>
      </c>
      <c r="L605" s="1" t="s">
        <v>3626</v>
      </c>
      <c r="M605" s="1" t="s">
        <v>1963</v>
      </c>
      <c r="N605" s="1" t="s">
        <v>1957</v>
      </c>
      <c r="O605" s="3">
        <v>44</v>
      </c>
      <c r="P605">
        <v>4</v>
      </c>
      <c r="Q605" s="3">
        <v>175</v>
      </c>
      <c r="R605" s="1" t="s">
        <v>1951</v>
      </c>
      <c r="S605" s="3">
        <v>22</v>
      </c>
      <c r="T605">
        <v>6</v>
      </c>
      <c r="U605" t="str">
        <f>IF(Ecommerce_Sales[[#This Row],[Delivery_Time_Days]]&gt;7,"Delay",IF(Ecommerce_Sales[[#This Row],[Delivery_Time_Days]] = 0,"No delivery",IF(Ecommerce_Sales[[#This Row],[Delivery_Time_Days]]&lt;=7,"On-time")))</f>
        <v>On-time</v>
      </c>
      <c r="V605" s="7">
        <f>Ecommerce_Sales[[#This Row],[Profit]]/Ecommerce_Sales[[#This Row],[Total_Price]]</f>
        <v>0.14857142857142858</v>
      </c>
      <c r="W605" s="3">
        <v>26</v>
      </c>
      <c r="X605" s="3"/>
    </row>
    <row r="606" spans="1:24" x14ac:dyDescent="0.25">
      <c r="A606" s="1" t="s">
        <v>3627</v>
      </c>
      <c r="B606" s="1" t="s">
        <v>182</v>
      </c>
      <c r="C606" s="1" t="s">
        <v>183</v>
      </c>
      <c r="D606" s="1" t="s">
        <v>3628</v>
      </c>
      <c r="E606" s="1" t="s">
        <v>1981</v>
      </c>
      <c r="F606" s="2">
        <v>45136</v>
      </c>
      <c r="G606" s="2">
        <v>45381</v>
      </c>
      <c r="H606" s="2" t="str">
        <f>TEXT(Ecommerce_Sales[[#This Row],[Order_Date]],"mmmm")</f>
        <v>March</v>
      </c>
      <c r="I606" s="2" t="str">
        <f>TEXT(Ecommerce_Sales[[#This Row],[Order_Date]],"yyyy")</f>
        <v>2024</v>
      </c>
      <c r="J606" s="2" t="str">
        <f>TEXT(Ecommerce_Sales[[#This Row],[Order_Date]],"mmmm")</f>
        <v>March</v>
      </c>
      <c r="K606" s="1" t="s">
        <v>1947</v>
      </c>
      <c r="L606" s="1" t="s">
        <v>3629</v>
      </c>
      <c r="M606" s="1" t="s">
        <v>2002</v>
      </c>
      <c r="N606" s="1" t="s">
        <v>1989</v>
      </c>
      <c r="O606" s="3">
        <v>634</v>
      </c>
      <c r="P606">
        <v>3</v>
      </c>
      <c r="Q606" s="3">
        <v>1902</v>
      </c>
      <c r="R606" s="1" t="s">
        <v>1951</v>
      </c>
      <c r="S606" s="3">
        <v>214</v>
      </c>
      <c r="T606">
        <v>5</v>
      </c>
      <c r="U606" t="str">
        <f>IF(Ecommerce_Sales[[#This Row],[Delivery_Time_Days]]&gt;7,"Delay",IF(Ecommerce_Sales[[#This Row],[Delivery_Time_Days]] = 0,"No delivery",IF(Ecommerce_Sales[[#This Row],[Delivery_Time_Days]]&lt;=7,"On-time")))</f>
        <v>On-time</v>
      </c>
      <c r="V606" s="7">
        <f>Ecommerce_Sales[[#This Row],[Profit]]/Ecommerce_Sales[[#This Row],[Total_Price]]</f>
        <v>0.24973711882229233</v>
      </c>
      <c r="W606" s="3">
        <v>475</v>
      </c>
      <c r="X606" s="3"/>
    </row>
    <row r="607" spans="1:24" x14ac:dyDescent="0.25">
      <c r="A607" s="1" t="s">
        <v>3630</v>
      </c>
      <c r="B607" s="1" t="s">
        <v>1299</v>
      </c>
      <c r="C607" s="1" t="s">
        <v>1300</v>
      </c>
      <c r="D607" s="1" t="s">
        <v>3422</v>
      </c>
      <c r="E607" s="1" t="s">
        <v>2005</v>
      </c>
      <c r="F607" s="2">
        <v>45149</v>
      </c>
      <c r="G607" s="2">
        <v>45147</v>
      </c>
      <c r="H607" s="2" t="str">
        <f>TEXT(Ecommerce_Sales[[#This Row],[Order_Date]],"mmmm")</f>
        <v>August</v>
      </c>
      <c r="I607" s="2" t="str">
        <f>TEXT(Ecommerce_Sales[[#This Row],[Order_Date]],"yyyy")</f>
        <v>2023</v>
      </c>
      <c r="J607" s="2" t="str">
        <f>TEXT(Ecommerce_Sales[[#This Row],[Order_Date]],"mmmm")</f>
        <v>August</v>
      </c>
      <c r="K607" s="1" t="s">
        <v>1947</v>
      </c>
      <c r="L607" s="1" t="s">
        <v>3631</v>
      </c>
      <c r="M607" s="1" t="s">
        <v>2043</v>
      </c>
      <c r="N607" s="1" t="s">
        <v>1989</v>
      </c>
      <c r="O607" s="3">
        <v>444</v>
      </c>
      <c r="P607">
        <v>2</v>
      </c>
      <c r="Q607" s="3">
        <v>888</v>
      </c>
      <c r="R607" s="1" t="s">
        <v>2012</v>
      </c>
      <c r="S607" s="3">
        <v>72</v>
      </c>
      <c r="T607">
        <v>9</v>
      </c>
      <c r="U607" t="str">
        <f>IF(Ecommerce_Sales[[#This Row],[Delivery_Time_Days]]&gt;7,"Delay",IF(Ecommerce_Sales[[#This Row],[Delivery_Time_Days]] = 0,"No delivery",IF(Ecommerce_Sales[[#This Row],[Delivery_Time_Days]]&lt;=7,"On-time")))</f>
        <v>Delay</v>
      </c>
      <c r="V607" s="7">
        <f>Ecommerce_Sales[[#This Row],[Profit]]/Ecommerce_Sales[[#This Row],[Total_Price]]</f>
        <v>0.25</v>
      </c>
      <c r="W607" s="3">
        <v>222</v>
      </c>
      <c r="X607" s="3"/>
    </row>
    <row r="608" spans="1:24" x14ac:dyDescent="0.25">
      <c r="A608" s="1" t="s">
        <v>3632</v>
      </c>
      <c r="B608" s="1" t="s">
        <v>54</v>
      </c>
      <c r="C608" s="1" t="s">
        <v>55</v>
      </c>
      <c r="D608" s="1" t="s">
        <v>2308</v>
      </c>
      <c r="E608" s="1" t="s">
        <v>1961</v>
      </c>
      <c r="F608" s="2">
        <v>45261</v>
      </c>
      <c r="G608" s="2">
        <v>44929</v>
      </c>
      <c r="H608" s="2" t="str">
        <f>TEXT(Ecommerce_Sales[[#This Row],[Order_Date]],"mmmm")</f>
        <v>January</v>
      </c>
      <c r="I608" s="2" t="str">
        <f>TEXT(Ecommerce_Sales[[#This Row],[Order_Date]],"yyyy")</f>
        <v>2023</v>
      </c>
      <c r="J608" s="2" t="str">
        <f>TEXT(Ecommerce_Sales[[#This Row],[Order_Date]],"mmmm")</f>
        <v>January</v>
      </c>
      <c r="K608" s="1" t="s">
        <v>1947</v>
      </c>
      <c r="L608" s="1" t="s">
        <v>3633</v>
      </c>
      <c r="M608" s="1" t="s">
        <v>1977</v>
      </c>
      <c r="N608" s="1" t="s">
        <v>1978</v>
      </c>
      <c r="O608" s="3">
        <v>479</v>
      </c>
      <c r="P608">
        <v>3</v>
      </c>
      <c r="Q608" s="3">
        <v>1436</v>
      </c>
      <c r="R608" s="1" t="s">
        <v>1958</v>
      </c>
      <c r="S608" s="3">
        <v>209</v>
      </c>
      <c r="T608">
        <v>7</v>
      </c>
      <c r="U608" t="str">
        <f>IF(Ecommerce_Sales[[#This Row],[Delivery_Time_Days]]&gt;7,"Delay",IF(Ecommerce_Sales[[#This Row],[Delivery_Time_Days]] = 0,"No delivery",IF(Ecommerce_Sales[[#This Row],[Delivery_Time_Days]]&lt;=7,"On-time")))</f>
        <v>On-time</v>
      </c>
      <c r="V608" s="7">
        <f>Ecommerce_Sales[[#This Row],[Profit]]/Ecommerce_Sales[[#This Row],[Total_Price]]</f>
        <v>0.35027855153203341</v>
      </c>
      <c r="W608" s="3">
        <v>503</v>
      </c>
      <c r="X608" s="3"/>
    </row>
    <row r="609" spans="1:24" x14ac:dyDescent="0.25">
      <c r="A609" s="1" t="s">
        <v>3634</v>
      </c>
      <c r="B609" s="1" t="s">
        <v>1555</v>
      </c>
      <c r="C609" s="1" t="s">
        <v>1556</v>
      </c>
      <c r="D609" s="1" t="s">
        <v>2364</v>
      </c>
      <c r="E609" s="1" t="s">
        <v>1981</v>
      </c>
      <c r="F609" s="2">
        <v>45080</v>
      </c>
      <c r="G609" s="2">
        <v>45223</v>
      </c>
      <c r="H609" s="2" t="str">
        <f>TEXT(Ecommerce_Sales[[#This Row],[Order_Date]],"mmmm")</f>
        <v>October</v>
      </c>
      <c r="I609" s="2" t="str">
        <f>TEXT(Ecommerce_Sales[[#This Row],[Order_Date]],"yyyy")</f>
        <v>2023</v>
      </c>
      <c r="J609" s="2" t="str">
        <f>TEXT(Ecommerce_Sales[[#This Row],[Order_Date]],"mmmm")</f>
        <v>October</v>
      </c>
      <c r="K609" s="1" t="s">
        <v>1947</v>
      </c>
      <c r="L609" s="1" t="s">
        <v>3635</v>
      </c>
      <c r="M609" s="1" t="s">
        <v>1977</v>
      </c>
      <c r="N609" s="1" t="s">
        <v>1978</v>
      </c>
      <c r="O609" s="3">
        <v>1131</v>
      </c>
      <c r="P609">
        <v>3</v>
      </c>
      <c r="Q609" s="3">
        <v>3394</v>
      </c>
      <c r="R609" s="1" t="s">
        <v>1958</v>
      </c>
      <c r="S609" s="3">
        <v>397</v>
      </c>
      <c r="T609">
        <v>8</v>
      </c>
      <c r="U609" t="str">
        <f>IF(Ecommerce_Sales[[#This Row],[Delivery_Time_Days]]&gt;7,"Delay",IF(Ecommerce_Sales[[#This Row],[Delivery_Time_Days]] = 0,"No delivery",IF(Ecommerce_Sales[[#This Row],[Delivery_Time_Days]]&lt;=7,"On-time")))</f>
        <v>Delay</v>
      </c>
      <c r="V609" s="7">
        <f>Ecommerce_Sales[[#This Row],[Profit]]/Ecommerce_Sales[[#This Row],[Total_Price]]</f>
        <v>0.35002946375957572</v>
      </c>
      <c r="W609" s="3">
        <v>1188</v>
      </c>
      <c r="X609" s="3"/>
    </row>
    <row r="610" spans="1:24" x14ac:dyDescent="0.25">
      <c r="A610" s="1" t="s">
        <v>3636</v>
      </c>
      <c r="B610" s="1" t="s">
        <v>916</v>
      </c>
      <c r="C610" s="1" t="s">
        <v>917</v>
      </c>
      <c r="D610" s="1" t="s">
        <v>3226</v>
      </c>
      <c r="E610" s="1" t="s">
        <v>1946</v>
      </c>
      <c r="F610" s="2">
        <v>45252</v>
      </c>
      <c r="G610" s="2">
        <v>45435</v>
      </c>
      <c r="H610" s="2" t="str">
        <f>TEXT(Ecommerce_Sales[[#This Row],[Order_Date]],"mmmm")</f>
        <v>May</v>
      </c>
      <c r="I610" s="2" t="str">
        <f>TEXT(Ecommerce_Sales[[#This Row],[Order_Date]],"yyyy")</f>
        <v>2024</v>
      </c>
      <c r="J610" s="2" t="str">
        <f>TEXT(Ecommerce_Sales[[#This Row],[Order_Date]],"mmmm")</f>
        <v>May</v>
      </c>
      <c r="K610" s="1" t="s">
        <v>1986</v>
      </c>
      <c r="L610" s="1" t="s">
        <v>3637</v>
      </c>
      <c r="M610" s="1" t="s">
        <v>1983</v>
      </c>
      <c r="N610" s="1" t="s">
        <v>1950</v>
      </c>
      <c r="O610" s="3">
        <v>1086</v>
      </c>
      <c r="P610">
        <v>3</v>
      </c>
      <c r="Q610" s="3">
        <v>3258</v>
      </c>
      <c r="R610" s="1" t="s">
        <v>1958</v>
      </c>
      <c r="S610" s="3">
        <v>413</v>
      </c>
      <c r="U610" t="str">
        <f>IF(Ecommerce_Sales[[#This Row],[Delivery_Time_Days]]&gt;7,"Delay",IF(Ecommerce_Sales[[#This Row],[Delivery_Time_Days]] = 0,"No delivery",IF(Ecommerce_Sales[[#This Row],[Delivery_Time_Days]]&lt;=7,"On-time")))</f>
        <v>No delivery</v>
      </c>
      <c r="V610" s="7">
        <f>Ecommerce_Sales[[#This Row],[Profit]]/Ecommerce_Sales[[#This Row],[Total_Price]]</f>
        <v>0.39993861264579494</v>
      </c>
      <c r="W610" s="3">
        <v>1303</v>
      </c>
      <c r="X610" s="3"/>
    </row>
    <row r="611" spans="1:24" x14ac:dyDescent="0.25">
      <c r="A611" s="1" t="s">
        <v>3638</v>
      </c>
      <c r="B611" s="1" t="s">
        <v>36</v>
      </c>
      <c r="C611" s="1" t="s">
        <v>37</v>
      </c>
      <c r="D611" s="1" t="s">
        <v>3639</v>
      </c>
      <c r="E611" s="1" t="s">
        <v>1996</v>
      </c>
      <c r="F611" s="2">
        <v>45463</v>
      </c>
      <c r="G611" s="2">
        <v>45424</v>
      </c>
      <c r="H611" s="2" t="str">
        <f>TEXT(Ecommerce_Sales[[#This Row],[Order_Date]],"mmmm")</f>
        <v>May</v>
      </c>
      <c r="I611" s="2" t="str">
        <f>TEXT(Ecommerce_Sales[[#This Row],[Order_Date]],"yyyy")</f>
        <v>2024</v>
      </c>
      <c r="J611" s="2" t="str">
        <f>TEXT(Ecommerce_Sales[[#This Row],[Order_Date]],"mmmm")</f>
        <v>May</v>
      </c>
      <c r="K611" s="1" t="s">
        <v>1947</v>
      </c>
      <c r="L611" s="1" t="s">
        <v>3640</v>
      </c>
      <c r="M611" s="1" t="s">
        <v>1977</v>
      </c>
      <c r="N611" s="1" t="s">
        <v>1978</v>
      </c>
      <c r="O611" s="3">
        <v>996</v>
      </c>
      <c r="P611">
        <v>1</v>
      </c>
      <c r="Q611" s="3">
        <v>996</v>
      </c>
      <c r="R611" s="1" t="s">
        <v>2012</v>
      </c>
      <c r="S611" s="3">
        <v>79</v>
      </c>
      <c r="T611">
        <v>9</v>
      </c>
      <c r="U611" t="str">
        <f>IF(Ecommerce_Sales[[#This Row],[Delivery_Time_Days]]&gt;7,"Delay",IF(Ecommerce_Sales[[#This Row],[Delivery_Time_Days]] = 0,"No delivery",IF(Ecommerce_Sales[[#This Row],[Delivery_Time_Days]]&lt;=7,"On-time")))</f>
        <v>Delay</v>
      </c>
      <c r="V611" s="7">
        <f>Ecommerce_Sales[[#This Row],[Profit]]/Ecommerce_Sales[[#This Row],[Total_Price]]</f>
        <v>0.35040160642570284</v>
      </c>
      <c r="W611" s="3">
        <v>349</v>
      </c>
      <c r="X611" s="3"/>
    </row>
    <row r="612" spans="1:24" x14ac:dyDescent="0.25">
      <c r="A612" s="1" t="s">
        <v>3641</v>
      </c>
      <c r="B612" s="1" t="s">
        <v>575</v>
      </c>
      <c r="C612" s="1" t="s">
        <v>576</v>
      </c>
      <c r="D612" s="1" t="s">
        <v>2014</v>
      </c>
      <c r="E612" s="1" t="s">
        <v>1966</v>
      </c>
      <c r="F612" s="2">
        <v>45237</v>
      </c>
      <c r="G612" s="2">
        <v>45343</v>
      </c>
      <c r="H612" s="2" t="str">
        <f>TEXT(Ecommerce_Sales[[#This Row],[Order_Date]],"mmmm")</f>
        <v>February</v>
      </c>
      <c r="I612" s="2" t="str">
        <f>TEXT(Ecommerce_Sales[[#This Row],[Order_Date]],"yyyy")</f>
        <v>2024</v>
      </c>
      <c r="J612" s="2" t="str">
        <f>TEXT(Ecommerce_Sales[[#This Row],[Order_Date]],"mmmm")</f>
        <v>February</v>
      </c>
      <c r="K612" s="1" t="s">
        <v>1992</v>
      </c>
      <c r="L612" s="1" t="s">
        <v>3642</v>
      </c>
      <c r="M612" s="1" t="s">
        <v>1988</v>
      </c>
      <c r="N612" s="1" t="s">
        <v>1989</v>
      </c>
      <c r="O612" s="3">
        <v>920</v>
      </c>
      <c r="P612">
        <v>1</v>
      </c>
      <c r="Q612" s="3">
        <v>920</v>
      </c>
      <c r="R612" s="1" t="s">
        <v>1958</v>
      </c>
      <c r="S612" s="3">
        <v>54</v>
      </c>
      <c r="U612" t="str">
        <f>IF(Ecommerce_Sales[[#This Row],[Delivery_Time_Days]]&gt;7,"Delay",IF(Ecommerce_Sales[[#This Row],[Delivery_Time_Days]] = 0,"No delivery",IF(Ecommerce_Sales[[#This Row],[Delivery_Time_Days]]&lt;=7,"On-time")))</f>
        <v>No delivery</v>
      </c>
      <c r="V612" s="7">
        <f>Ecommerce_Sales[[#This Row],[Profit]]/Ecommerce_Sales[[#This Row],[Total_Price]]</f>
        <v>0.25</v>
      </c>
      <c r="W612" s="3">
        <v>230</v>
      </c>
      <c r="X612" s="3"/>
    </row>
    <row r="613" spans="1:24" x14ac:dyDescent="0.25">
      <c r="A613" s="1" t="s">
        <v>3643</v>
      </c>
      <c r="B613" s="1" t="s">
        <v>238</v>
      </c>
      <c r="C613" s="1" t="s">
        <v>239</v>
      </c>
      <c r="D613" s="1" t="s">
        <v>2063</v>
      </c>
      <c r="E613" s="1" t="s">
        <v>1981</v>
      </c>
      <c r="F613" s="2">
        <v>45599</v>
      </c>
      <c r="G613" s="2">
        <v>45094</v>
      </c>
      <c r="H613" s="2" t="str">
        <f>TEXT(Ecommerce_Sales[[#This Row],[Order_Date]],"mmmm")</f>
        <v>June</v>
      </c>
      <c r="I613" s="2" t="str">
        <f>TEXT(Ecommerce_Sales[[#This Row],[Order_Date]],"yyyy")</f>
        <v>2023</v>
      </c>
      <c r="J613" s="2" t="str">
        <f>TEXT(Ecommerce_Sales[[#This Row],[Order_Date]],"mmmm")</f>
        <v>June</v>
      </c>
      <c r="K613" s="1" t="s">
        <v>1986</v>
      </c>
      <c r="L613" s="1" t="s">
        <v>3644</v>
      </c>
      <c r="M613" s="1" t="s">
        <v>2104</v>
      </c>
      <c r="N613" s="1" t="s">
        <v>1978</v>
      </c>
      <c r="O613" s="3">
        <v>1046</v>
      </c>
      <c r="P613">
        <v>4</v>
      </c>
      <c r="Q613" s="3">
        <v>4183</v>
      </c>
      <c r="R613" s="1" t="s">
        <v>1958</v>
      </c>
      <c r="S613" s="3">
        <v>518</v>
      </c>
      <c r="U613" t="str">
        <f>IF(Ecommerce_Sales[[#This Row],[Delivery_Time_Days]]&gt;7,"Delay",IF(Ecommerce_Sales[[#This Row],[Delivery_Time_Days]] = 0,"No delivery",IF(Ecommerce_Sales[[#This Row],[Delivery_Time_Days]]&lt;=7,"On-time")))</f>
        <v>No delivery</v>
      </c>
      <c r="V613" s="7">
        <f>Ecommerce_Sales[[#This Row],[Profit]]/Ecommerce_Sales[[#This Row],[Total_Price]]</f>
        <v>0.34998804685632323</v>
      </c>
      <c r="W613" s="3">
        <v>1464</v>
      </c>
      <c r="X613" s="3"/>
    </row>
    <row r="614" spans="1:24" x14ac:dyDescent="0.25">
      <c r="A614" s="1" t="s">
        <v>3645</v>
      </c>
      <c r="B614" s="1" t="s">
        <v>1483</v>
      </c>
      <c r="C614" s="1" t="s">
        <v>1593</v>
      </c>
      <c r="D614" s="1" t="s">
        <v>3646</v>
      </c>
      <c r="E614" s="1" t="s">
        <v>1996</v>
      </c>
      <c r="F614" s="2">
        <v>45555</v>
      </c>
      <c r="G614" s="2">
        <v>44957</v>
      </c>
      <c r="H614" s="2" t="str">
        <f>TEXT(Ecommerce_Sales[[#This Row],[Order_Date]],"mmmm")</f>
        <v>January</v>
      </c>
      <c r="I614" s="2" t="str">
        <f>TEXT(Ecommerce_Sales[[#This Row],[Order_Date]],"yyyy")</f>
        <v>2023</v>
      </c>
      <c r="J614" s="2" t="str">
        <f>TEXT(Ecommerce_Sales[[#This Row],[Order_Date]],"mmmm")</f>
        <v>January</v>
      </c>
      <c r="K614" s="1" t="s">
        <v>1947</v>
      </c>
      <c r="L614" s="1" t="s">
        <v>3647</v>
      </c>
      <c r="M614" s="1" t="s">
        <v>2043</v>
      </c>
      <c r="N614" s="1" t="s">
        <v>1989</v>
      </c>
      <c r="O614" s="3">
        <v>87</v>
      </c>
      <c r="P614">
        <v>4</v>
      </c>
      <c r="Q614" s="3">
        <v>348</v>
      </c>
      <c r="R614" s="1" t="s">
        <v>1958</v>
      </c>
      <c r="S614" s="3">
        <v>25</v>
      </c>
      <c r="T614">
        <v>10</v>
      </c>
      <c r="U614" t="str">
        <f>IF(Ecommerce_Sales[[#This Row],[Delivery_Time_Days]]&gt;7,"Delay",IF(Ecommerce_Sales[[#This Row],[Delivery_Time_Days]] = 0,"No delivery",IF(Ecommerce_Sales[[#This Row],[Delivery_Time_Days]]&lt;=7,"On-time")))</f>
        <v>Delay</v>
      </c>
      <c r="V614" s="7">
        <f>Ecommerce_Sales[[#This Row],[Profit]]/Ecommerce_Sales[[#This Row],[Total_Price]]</f>
        <v>0.25</v>
      </c>
      <c r="W614" s="3">
        <v>87</v>
      </c>
      <c r="X614" s="3"/>
    </row>
    <row r="615" spans="1:24" x14ac:dyDescent="0.25">
      <c r="A615" s="1" t="s">
        <v>3648</v>
      </c>
      <c r="B615" s="1" t="s">
        <v>1207</v>
      </c>
      <c r="C615" s="1" t="s">
        <v>1208</v>
      </c>
      <c r="D615" s="1" t="s">
        <v>3471</v>
      </c>
      <c r="E615" s="1" t="s">
        <v>1981</v>
      </c>
      <c r="F615" s="2">
        <v>45552</v>
      </c>
      <c r="G615" s="2">
        <v>44946</v>
      </c>
      <c r="H615" s="2" t="str">
        <f>TEXT(Ecommerce_Sales[[#This Row],[Order_Date]],"mmmm")</f>
        <v>January</v>
      </c>
      <c r="I615" s="2" t="str">
        <f>TEXT(Ecommerce_Sales[[#This Row],[Order_Date]],"yyyy")</f>
        <v>2023</v>
      </c>
      <c r="J615" s="2" t="str">
        <f>TEXT(Ecommerce_Sales[[#This Row],[Order_Date]],"mmmm")</f>
        <v>January</v>
      </c>
      <c r="K615" s="1" t="s">
        <v>1947</v>
      </c>
      <c r="L615" s="1" t="s">
        <v>3649</v>
      </c>
      <c r="M615" s="1" t="s">
        <v>2104</v>
      </c>
      <c r="N615" s="1" t="s">
        <v>1978</v>
      </c>
      <c r="O615" s="3">
        <v>304</v>
      </c>
      <c r="P615">
        <v>1</v>
      </c>
      <c r="Q615" s="3">
        <v>304</v>
      </c>
      <c r="R615" s="1" t="s">
        <v>1951</v>
      </c>
      <c r="S615" s="3">
        <v>21</v>
      </c>
      <c r="T615">
        <v>3</v>
      </c>
      <c r="U615" t="str">
        <f>IF(Ecommerce_Sales[[#This Row],[Delivery_Time_Days]]&gt;7,"Delay",IF(Ecommerce_Sales[[#This Row],[Delivery_Time_Days]] = 0,"No delivery",IF(Ecommerce_Sales[[#This Row],[Delivery_Time_Days]]&lt;=7,"On-time")))</f>
        <v>On-time</v>
      </c>
      <c r="V615" s="7">
        <f>Ecommerce_Sales[[#This Row],[Profit]]/Ecommerce_Sales[[#This Row],[Total_Price]]</f>
        <v>0.34868421052631576</v>
      </c>
      <c r="W615" s="3">
        <v>106</v>
      </c>
      <c r="X615" s="3"/>
    </row>
    <row r="616" spans="1:24" x14ac:dyDescent="0.25">
      <c r="A616" s="1" t="s">
        <v>3650</v>
      </c>
      <c r="B616" s="1" t="s">
        <v>196</v>
      </c>
      <c r="C616" s="1" t="s">
        <v>827</v>
      </c>
      <c r="D616" s="1" t="s">
        <v>3651</v>
      </c>
      <c r="E616" s="1" t="s">
        <v>1996</v>
      </c>
      <c r="F616" s="2">
        <v>45571</v>
      </c>
      <c r="G616" s="2">
        <v>45439</v>
      </c>
      <c r="H616" s="2" t="str">
        <f>TEXT(Ecommerce_Sales[[#This Row],[Order_Date]],"mmmm")</f>
        <v>May</v>
      </c>
      <c r="I616" s="2" t="str">
        <f>TEXT(Ecommerce_Sales[[#This Row],[Order_Date]],"yyyy")</f>
        <v>2024</v>
      </c>
      <c r="J616" s="2" t="str">
        <f>TEXT(Ecommerce_Sales[[#This Row],[Order_Date]],"mmmm")</f>
        <v>May</v>
      </c>
      <c r="K616" s="1" t="s">
        <v>1947</v>
      </c>
      <c r="L616" s="1" t="s">
        <v>3652</v>
      </c>
      <c r="M616" s="1" t="s">
        <v>2104</v>
      </c>
      <c r="N616" s="1" t="s">
        <v>1978</v>
      </c>
      <c r="O616" s="3">
        <v>481</v>
      </c>
      <c r="P616">
        <v>5</v>
      </c>
      <c r="Q616" s="3">
        <v>2403</v>
      </c>
      <c r="R616" s="1" t="s">
        <v>1951</v>
      </c>
      <c r="S616" s="3">
        <v>338</v>
      </c>
      <c r="T616">
        <v>8</v>
      </c>
      <c r="U616" t="str">
        <f>IF(Ecommerce_Sales[[#This Row],[Delivery_Time_Days]]&gt;7,"Delay",IF(Ecommerce_Sales[[#This Row],[Delivery_Time_Days]] = 0,"No delivery",IF(Ecommerce_Sales[[#This Row],[Delivery_Time_Days]]&lt;=7,"On-time")))</f>
        <v>Delay</v>
      </c>
      <c r="V616" s="7">
        <f>Ecommerce_Sales[[#This Row],[Profit]]/Ecommerce_Sales[[#This Row],[Total_Price]]</f>
        <v>0.34997919267582189</v>
      </c>
      <c r="W616" s="3">
        <v>841</v>
      </c>
      <c r="X616" s="3"/>
    </row>
    <row r="617" spans="1:24" x14ac:dyDescent="0.25">
      <c r="A617" s="1" t="s">
        <v>3653</v>
      </c>
      <c r="B617" s="1" t="s">
        <v>214</v>
      </c>
      <c r="C617" s="1" t="s">
        <v>215</v>
      </c>
      <c r="D617" s="1" t="s">
        <v>3654</v>
      </c>
      <c r="E617" s="1" t="s">
        <v>2005</v>
      </c>
      <c r="F617" s="2">
        <v>45036</v>
      </c>
      <c r="G617" s="2">
        <v>45060</v>
      </c>
      <c r="H617" s="2" t="str">
        <f>TEXT(Ecommerce_Sales[[#This Row],[Order_Date]],"mmmm")</f>
        <v>May</v>
      </c>
      <c r="I617" s="2" t="str">
        <f>TEXT(Ecommerce_Sales[[#This Row],[Order_Date]],"yyyy")</f>
        <v>2023</v>
      </c>
      <c r="J617" s="2" t="str">
        <f>TEXT(Ecommerce_Sales[[#This Row],[Order_Date]],"mmmm")</f>
        <v>May</v>
      </c>
      <c r="K617" s="1" t="s">
        <v>1992</v>
      </c>
      <c r="L617" s="1" t="s">
        <v>3655</v>
      </c>
      <c r="M617" s="1" t="s">
        <v>1956</v>
      </c>
      <c r="N617" s="1" t="s">
        <v>1957</v>
      </c>
      <c r="O617" s="3">
        <v>245</v>
      </c>
      <c r="P617">
        <v>4</v>
      </c>
      <c r="Q617" s="3">
        <v>978</v>
      </c>
      <c r="R617" s="1" t="s">
        <v>2016</v>
      </c>
      <c r="S617" s="3">
        <v>102</v>
      </c>
      <c r="U617" t="str">
        <f>IF(Ecommerce_Sales[[#This Row],[Delivery_Time_Days]]&gt;7,"Delay",IF(Ecommerce_Sales[[#This Row],[Delivery_Time_Days]] = 0,"No delivery",IF(Ecommerce_Sales[[#This Row],[Delivery_Time_Days]]&lt;=7,"On-time")))</f>
        <v>No delivery</v>
      </c>
      <c r="V617" s="7">
        <f>Ecommerce_Sales[[#This Row],[Profit]]/Ecommerce_Sales[[#This Row],[Total_Price]]</f>
        <v>0.15030674846625766</v>
      </c>
      <c r="W617" s="3">
        <v>147</v>
      </c>
      <c r="X617" s="3"/>
    </row>
    <row r="618" spans="1:24" x14ac:dyDescent="0.25">
      <c r="A618" s="1" t="s">
        <v>3656</v>
      </c>
      <c r="B618" s="1" t="s">
        <v>614</v>
      </c>
      <c r="C618" s="1" t="s">
        <v>615</v>
      </c>
      <c r="D618" s="1" t="s">
        <v>2329</v>
      </c>
      <c r="E618" s="1" t="s">
        <v>1946</v>
      </c>
      <c r="F618" s="2">
        <v>45205</v>
      </c>
      <c r="G618" s="2">
        <v>45272</v>
      </c>
      <c r="H618" s="2" t="str">
        <f>TEXT(Ecommerce_Sales[[#This Row],[Order_Date]],"mmmm")</f>
        <v>December</v>
      </c>
      <c r="I618" s="2" t="str">
        <f>TEXT(Ecommerce_Sales[[#This Row],[Order_Date]],"yyyy")</f>
        <v>2023</v>
      </c>
      <c r="J618" s="2" t="str">
        <f>TEXT(Ecommerce_Sales[[#This Row],[Order_Date]],"mmmm")</f>
        <v>December</v>
      </c>
      <c r="K618" s="1" t="s">
        <v>1947</v>
      </c>
      <c r="L618" s="1" t="s">
        <v>3657</v>
      </c>
      <c r="M618" s="1" t="s">
        <v>1972</v>
      </c>
      <c r="N618" s="1" t="s">
        <v>1973</v>
      </c>
      <c r="O618" s="3">
        <v>592</v>
      </c>
      <c r="P618">
        <v>6</v>
      </c>
      <c r="Q618" s="3">
        <v>3553</v>
      </c>
      <c r="R618" s="1" t="s">
        <v>1958</v>
      </c>
      <c r="S618" s="3">
        <v>191</v>
      </c>
      <c r="T618">
        <v>3</v>
      </c>
      <c r="U618" t="str">
        <f>IF(Ecommerce_Sales[[#This Row],[Delivery_Time_Days]]&gt;7,"Delay",IF(Ecommerce_Sales[[#This Row],[Delivery_Time_Days]] = 0,"No delivery",IF(Ecommerce_Sales[[#This Row],[Delivery_Time_Days]]&lt;=7,"On-time")))</f>
        <v>On-time</v>
      </c>
      <c r="V618" s="7">
        <f>Ecommerce_Sales[[#This Row],[Profit]]/Ecommerce_Sales[[#This Row],[Total_Price]]</f>
        <v>0.30002814522938365</v>
      </c>
      <c r="W618" s="3">
        <v>1066</v>
      </c>
      <c r="X618" s="3"/>
    </row>
    <row r="619" spans="1:24" x14ac:dyDescent="0.25">
      <c r="A619" s="1" t="s">
        <v>3658</v>
      </c>
      <c r="B619" s="1" t="s">
        <v>1481</v>
      </c>
      <c r="C619" s="1" t="s">
        <v>1482</v>
      </c>
      <c r="D619" s="1" t="s">
        <v>3659</v>
      </c>
      <c r="E619" s="1" t="s">
        <v>1966</v>
      </c>
      <c r="F619" s="2">
        <v>44947</v>
      </c>
      <c r="G619" s="2">
        <v>45102</v>
      </c>
      <c r="H619" s="2" t="str">
        <f>TEXT(Ecommerce_Sales[[#This Row],[Order_Date]],"mmmm")</f>
        <v>June</v>
      </c>
      <c r="I619" s="2" t="str">
        <f>TEXT(Ecommerce_Sales[[#This Row],[Order_Date]],"yyyy")</f>
        <v>2023</v>
      </c>
      <c r="J619" s="2" t="str">
        <f>TEXT(Ecommerce_Sales[[#This Row],[Order_Date]],"mmmm")</f>
        <v>June</v>
      </c>
      <c r="K619" s="1" t="s">
        <v>1947</v>
      </c>
      <c r="L619" s="1" t="s">
        <v>3660</v>
      </c>
      <c r="M619" s="1" t="s">
        <v>1977</v>
      </c>
      <c r="N619" s="1" t="s">
        <v>1978</v>
      </c>
      <c r="O619" s="3">
        <v>880</v>
      </c>
      <c r="P619">
        <v>3</v>
      </c>
      <c r="Q619" s="3">
        <v>2639</v>
      </c>
      <c r="R619" s="1" t="s">
        <v>1958</v>
      </c>
      <c r="S619" s="3">
        <v>240</v>
      </c>
      <c r="T619">
        <v>10</v>
      </c>
      <c r="U619" t="str">
        <f>IF(Ecommerce_Sales[[#This Row],[Delivery_Time_Days]]&gt;7,"Delay",IF(Ecommerce_Sales[[#This Row],[Delivery_Time_Days]] = 0,"No delivery",IF(Ecommerce_Sales[[#This Row],[Delivery_Time_Days]]&lt;=7,"On-time")))</f>
        <v>Delay</v>
      </c>
      <c r="V619" s="7">
        <f>Ecommerce_Sales[[#This Row],[Profit]]/Ecommerce_Sales[[#This Row],[Total_Price]]</f>
        <v>0.35013262599469497</v>
      </c>
      <c r="W619" s="3">
        <v>924</v>
      </c>
      <c r="X619" s="3"/>
    </row>
    <row r="620" spans="1:24" x14ac:dyDescent="0.25">
      <c r="A620" s="1" t="s">
        <v>3661</v>
      </c>
      <c r="B620" s="1" t="s">
        <v>1646</v>
      </c>
      <c r="C620" s="1" t="s">
        <v>1647</v>
      </c>
      <c r="D620" s="1" t="s">
        <v>3296</v>
      </c>
      <c r="E620" s="1" t="s">
        <v>1966</v>
      </c>
      <c r="F620" s="2">
        <v>45351</v>
      </c>
      <c r="G620" s="2">
        <v>45300</v>
      </c>
      <c r="H620" s="2" t="str">
        <f>TEXT(Ecommerce_Sales[[#This Row],[Order_Date]],"mmmm")</f>
        <v>January</v>
      </c>
      <c r="I620" s="2" t="str">
        <f>TEXT(Ecommerce_Sales[[#This Row],[Order_Date]],"yyyy")</f>
        <v>2024</v>
      </c>
      <c r="J620" s="2" t="str">
        <f>TEXT(Ecommerce_Sales[[#This Row],[Order_Date]],"mmmm")</f>
        <v>January</v>
      </c>
      <c r="K620" s="1" t="s">
        <v>1992</v>
      </c>
      <c r="L620" s="1" t="s">
        <v>3662</v>
      </c>
      <c r="M620" s="1" t="s">
        <v>2058</v>
      </c>
      <c r="N620" s="1" t="s">
        <v>1950</v>
      </c>
      <c r="O620" s="3">
        <v>336</v>
      </c>
      <c r="P620">
        <v>1</v>
      </c>
      <c r="Q620" s="3">
        <v>336</v>
      </c>
      <c r="R620" s="1" t="s">
        <v>1958</v>
      </c>
      <c r="S620" s="3">
        <v>38</v>
      </c>
      <c r="U620" t="str">
        <f>IF(Ecommerce_Sales[[#This Row],[Delivery_Time_Days]]&gt;7,"Delay",IF(Ecommerce_Sales[[#This Row],[Delivery_Time_Days]] = 0,"No delivery",IF(Ecommerce_Sales[[#This Row],[Delivery_Time_Days]]&lt;=7,"On-time")))</f>
        <v>No delivery</v>
      </c>
      <c r="V620" s="7">
        <f>Ecommerce_Sales[[#This Row],[Profit]]/Ecommerce_Sales[[#This Row],[Total_Price]]</f>
        <v>0.39880952380952384</v>
      </c>
      <c r="W620" s="3">
        <v>134</v>
      </c>
      <c r="X620" s="3"/>
    </row>
    <row r="621" spans="1:24" x14ac:dyDescent="0.25">
      <c r="A621" s="1" t="s">
        <v>3663</v>
      </c>
      <c r="B621" s="1" t="s">
        <v>186</v>
      </c>
      <c r="C621" s="1" t="s">
        <v>187</v>
      </c>
      <c r="D621" s="1" t="s">
        <v>3214</v>
      </c>
      <c r="E621" s="1" t="s">
        <v>1961</v>
      </c>
      <c r="F621" s="2">
        <v>45197</v>
      </c>
      <c r="G621" s="2">
        <v>45182</v>
      </c>
      <c r="H621" s="2" t="str">
        <f>TEXT(Ecommerce_Sales[[#This Row],[Order_Date]],"mmmm")</f>
        <v>September</v>
      </c>
      <c r="I621" s="2" t="str">
        <f>TEXT(Ecommerce_Sales[[#This Row],[Order_Date]],"yyyy")</f>
        <v>2023</v>
      </c>
      <c r="J621" s="2" t="str">
        <f>TEXT(Ecommerce_Sales[[#This Row],[Order_Date]],"mmmm")</f>
        <v>September</v>
      </c>
      <c r="K621" s="1" t="s">
        <v>1947</v>
      </c>
      <c r="L621" s="1" t="s">
        <v>3664</v>
      </c>
      <c r="M621" s="1" t="s">
        <v>2054</v>
      </c>
      <c r="N621" s="1" t="s">
        <v>1957</v>
      </c>
      <c r="O621" s="3">
        <v>610</v>
      </c>
      <c r="P621">
        <v>3</v>
      </c>
      <c r="Q621" s="3">
        <v>1831</v>
      </c>
      <c r="R621" s="1" t="s">
        <v>1958</v>
      </c>
      <c r="S621" s="3">
        <v>98</v>
      </c>
      <c r="T621">
        <v>9</v>
      </c>
      <c r="U621" t="str">
        <f>IF(Ecommerce_Sales[[#This Row],[Delivery_Time_Days]]&gt;7,"Delay",IF(Ecommerce_Sales[[#This Row],[Delivery_Time_Days]] = 0,"No delivery",IF(Ecommerce_Sales[[#This Row],[Delivery_Time_Days]]&lt;=7,"On-time")))</f>
        <v>Delay</v>
      </c>
      <c r="V621" s="7">
        <f>Ecommerce_Sales[[#This Row],[Profit]]/Ecommerce_Sales[[#This Row],[Total_Price]]</f>
        <v>0.15019115237575095</v>
      </c>
      <c r="W621" s="3">
        <v>275</v>
      </c>
      <c r="X621" s="3"/>
    </row>
    <row r="622" spans="1:24" x14ac:dyDescent="0.25">
      <c r="A622" s="1" t="s">
        <v>3665</v>
      </c>
      <c r="B622" s="1" t="s">
        <v>1227</v>
      </c>
      <c r="C622" s="1" t="s">
        <v>1228</v>
      </c>
      <c r="D622" s="1" t="s">
        <v>3430</v>
      </c>
      <c r="E622" s="1" t="s">
        <v>2005</v>
      </c>
      <c r="F622" s="2">
        <v>45520</v>
      </c>
      <c r="G622" s="2">
        <v>45498</v>
      </c>
      <c r="H622" s="2" t="str">
        <f>TEXT(Ecommerce_Sales[[#This Row],[Order_Date]],"mmmm")</f>
        <v>July</v>
      </c>
      <c r="I622" s="2" t="str">
        <f>TEXT(Ecommerce_Sales[[#This Row],[Order_Date]],"yyyy")</f>
        <v>2024</v>
      </c>
      <c r="J622" s="2" t="str">
        <f>TEXT(Ecommerce_Sales[[#This Row],[Order_Date]],"mmmm")</f>
        <v>July</v>
      </c>
      <c r="K622" s="1" t="s">
        <v>1992</v>
      </c>
      <c r="L622" s="1" t="s">
        <v>3666</v>
      </c>
      <c r="M622" s="1" t="s">
        <v>1983</v>
      </c>
      <c r="N622" s="1" t="s">
        <v>1950</v>
      </c>
      <c r="O622" s="3">
        <v>1247</v>
      </c>
      <c r="P622">
        <v>1</v>
      </c>
      <c r="Q622" s="3">
        <v>1247</v>
      </c>
      <c r="R622" s="1" t="s">
        <v>1958</v>
      </c>
      <c r="S622" s="3">
        <v>140</v>
      </c>
      <c r="U622" t="str">
        <f>IF(Ecommerce_Sales[[#This Row],[Delivery_Time_Days]]&gt;7,"Delay",IF(Ecommerce_Sales[[#This Row],[Delivery_Time_Days]] = 0,"No delivery",IF(Ecommerce_Sales[[#This Row],[Delivery_Time_Days]]&lt;=7,"On-time")))</f>
        <v>No delivery</v>
      </c>
      <c r="V622" s="7">
        <f>Ecommerce_Sales[[#This Row],[Profit]]/Ecommerce_Sales[[#This Row],[Total_Price]]</f>
        <v>0.40016038492381717</v>
      </c>
      <c r="W622" s="3">
        <v>499</v>
      </c>
      <c r="X622" s="3"/>
    </row>
    <row r="623" spans="1:24" x14ac:dyDescent="0.25">
      <c r="A623" s="1" t="s">
        <v>3667</v>
      </c>
      <c r="B623" s="1" t="s">
        <v>756</v>
      </c>
      <c r="C623" s="1" t="s">
        <v>757</v>
      </c>
      <c r="D623" s="1" t="s">
        <v>3668</v>
      </c>
      <c r="E623" s="1" t="s">
        <v>1996</v>
      </c>
      <c r="F623" s="2">
        <v>45095</v>
      </c>
      <c r="G623" s="2">
        <v>45607</v>
      </c>
      <c r="H623" s="2" t="str">
        <f>TEXT(Ecommerce_Sales[[#This Row],[Order_Date]],"mmmm")</f>
        <v>November</v>
      </c>
      <c r="I623" s="2" t="str">
        <f>TEXT(Ecommerce_Sales[[#This Row],[Order_Date]],"yyyy")</f>
        <v>2024</v>
      </c>
      <c r="J623" s="2" t="str">
        <f>TEXT(Ecommerce_Sales[[#This Row],[Order_Date]],"mmmm")</f>
        <v>November</v>
      </c>
      <c r="K623" s="1" t="s">
        <v>1947</v>
      </c>
      <c r="L623" s="1" t="s">
        <v>3669</v>
      </c>
      <c r="M623" s="1" t="s">
        <v>2058</v>
      </c>
      <c r="N623" s="1" t="s">
        <v>1950</v>
      </c>
      <c r="O623" s="3">
        <v>1272</v>
      </c>
      <c r="P623">
        <v>4</v>
      </c>
      <c r="Q623" s="3">
        <v>5087</v>
      </c>
      <c r="R623" s="1" t="s">
        <v>1951</v>
      </c>
      <c r="S623" s="3">
        <v>526</v>
      </c>
      <c r="T623">
        <v>10</v>
      </c>
      <c r="U623" t="str">
        <f>IF(Ecommerce_Sales[[#This Row],[Delivery_Time_Days]]&gt;7,"Delay",IF(Ecommerce_Sales[[#This Row],[Delivery_Time_Days]] = 0,"No delivery",IF(Ecommerce_Sales[[#This Row],[Delivery_Time_Days]]&lt;=7,"On-time")))</f>
        <v>Delay</v>
      </c>
      <c r="V623" s="7">
        <f>Ecommerce_Sales[[#This Row],[Profit]]/Ecommerce_Sales[[#This Row],[Total_Price]]</f>
        <v>0.4000393159032829</v>
      </c>
      <c r="W623" s="3">
        <v>2035</v>
      </c>
      <c r="X623" s="3"/>
    </row>
    <row r="624" spans="1:24" x14ac:dyDescent="0.25">
      <c r="A624" s="1" t="s">
        <v>3670</v>
      </c>
      <c r="B624" s="1" t="s">
        <v>1526</v>
      </c>
      <c r="C624" s="1" t="s">
        <v>1527</v>
      </c>
      <c r="D624" s="1" t="s">
        <v>3153</v>
      </c>
      <c r="E624" s="1" t="s">
        <v>1946</v>
      </c>
      <c r="F624" s="2">
        <v>45161</v>
      </c>
      <c r="G624" s="2">
        <v>45305</v>
      </c>
      <c r="H624" s="2" t="str">
        <f>TEXT(Ecommerce_Sales[[#This Row],[Order_Date]],"mmmm")</f>
        <v>January</v>
      </c>
      <c r="I624" s="2" t="str">
        <f>TEXT(Ecommerce_Sales[[#This Row],[Order_Date]],"yyyy")</f>
        <v>2024</v>
      </c>
      <c r="J624" s="2" t="str">
        <f>TEXT(Ecommerce_Sales[[#This Row],[Order_Date]],"mmmm")</f>
        <v>January</v>
      </c>
      <c r="K624" s="1" t="s">
        <v>1947</v>
      </c>
      <c r="L624" s="1" t="s">
        <v>3671</v>
      </c>
      <c r="M624" s="1" t="s">
        <v>1983</v>
      </c>
      <c r="N624" s="1" t="s">
        <v>1950</v>
      </c>
      <c r="O624" s="3">
        <v>146</v>
      </c>
      <c r="P624">
        <v>1</v>
      </c>
      <c r="Q624" s="3">
        <v>146</v>
      </c>
      <c r="R624" s="1" t="s">
        <v>1958</v>
      </c>
      <c r="S624" s="3">
        <v>18</v>
      </c>
      <c r="T624">
        <v>3</v>
      </c>
      <c r="U624" t="str">
        <f>IF(Ecommerce_Sales[[#This Row],[Delivery_Time_Days]]&gt;7,"Delay",IF(Ecommerce_Sales[[#This Row],[Delivery_Time_Days]] = 0,"No delivery",IF(Ecommerce_Sales[[#This Row],[Delivery_Time_Days]]&lt;=7,"On-time")))</f>
        <v>On-time</v>
      </c>
      <c r="V624" s="7">
        <f>Ecommerce_Sales[[#This Row],[Profit]]/Ecommerce_Sales[[#This Row],[Total_Price]]</f>
        <v>0.4041095890410959</v>
      </c>
      <c r="W624" s="3">
        <v>59</v>
      </c>
      <c r="X624" s="3"/>
    </row>
    <row r="625" spans="1:24" x14ac:dyDescent="0.25">
      <c r="A625" s="1" t="s">
        <v>3672</v>
      </c>
      <c r="B625" s="1" t="s">
        <v>1262</v>
      </c>
      <c r="C625" s="1" t="s">
        <v>1263</v>
      </c>
      <c r="D625" s="1" t="s">
        <v>2724</v>
      </c>
      <c r="E625" s="1" t="s">
        <v>1981</v>
      </c>
      <c r="F625" s="2">
        <v>45147</v>
      </c>
      <c r="G625" s="2">
        <v>45074</v>
      </c>
      <c r="H625" s="2" t="str">
        <f>TEXT(Ecommerce_Sales[[#This Row],[Order_Date]],"mmmm")</f>
        <v>May</v>
      </c>
      <c r="I625" s="2" t="str">
        <f>TEXT(Ecommerce_Sales[[#This Row],[Order_Date]],"yyyy")</f>
        <v>2023</v>
      </c>
      <c r="J625" s="2" t="str">
        <f>TEXT(Ecommerce_Sales[[#This Row],[Order_Date]],"mmmm")</f>
        <v>May</v>
      </c>
      <c r="K625" s="1" t="s">
        <v>1986</v>
      </c>
      <c r="L625" s="1" t="s">
        <v>3673</v>
      </c>
      <c r="M625" s="1" t="s">
        <v>2054</v>
      </c>
      <c r="N625" s="1" t="s">
        <v>1957</v>
      </c>
      <c r="O625" s="3">
        <v>533</v>
      </c>
      <c r="P625">
        <v>2</v>
      </c>
      <c r="Q625" s="3">
        <v>1067</v>
      </c>
      <c r="R625" s="1" t="s">
        <v>1951</v>
      </c>
      <c r="S625" s="3">
        <v>120</v>
      </c>
      <c r="U625" t="str">
        <f>IF(Ecommerce_Sales[[#This Row],[Delivery_Time_Days]]&gt;7,"Delay",IF(Ecommerce_Sales[[#This Row],[Delivery_Time_Days]] = 0,"No delivery",IF(Ecommerce_Sales[[#This Row],[Delivery_Time_Days]]&lt;=7,"On-time")))</f>
        <v>No delivery</v>
      </c>
      <c r="V625" s="7">
        <f>Ecommerce_Sales[[#This Row],[Profit]]/Ecommerce_Sales[[#This Row],[Total_Price]]</f>
        <v>0.14995313964386128</v>
      </c>
      <c r="W625" s="3">
        <v>160</v>
      </c>
      <c r="X625" s="3"/>
    </row>
    <row r="626" spans="1:24" x14ac:dyDescent="0.25">
      <c r="A626" s="1" t="s">
        <v>3674</v>
      </c>
      <c r="B626" s="1" t="s">
        <v>860</v>
      </c>
      <c r="C626" s="1" t="s">
        <v>861</v>
      </c>
      <c r="D626" s="1" t="s">
        <v>2000</v>
      </c>
      <c r="E626" s="1" t="s">
        <v>1954</v>
      </c>
      <c r="F626" s="2">
        <v>45028</v>
      </c>
      <c r="G626" s="2">
        <v>45397</v>
      </c>
      <c r="H626" s="2" t="str">
        <f>TEXT(Ecommerce_Sales[[#This Row],[Order_Date]],"mmmm")</f>
        <v>April</v>
      </c>
      <c r="I626" s="2" t="str">
        <f>TEXT(Ecommerce_Sales[[#This Row],[Order_Date]],"yyyy")</f>
        <v>2024</v>
      </c>
      <c r="J626" s="2" t="str">
        <f>TEXT(Ecommerce_Sales[[#This Row],[Order_Date]],"mmmm")</f>
        <v>April</v>
      </c>
      <c r="K626" s="1" t="s">
        <v>1947</v>
      </c>
      <c r="L626" s="1" t="s">
        <v>3675</v>
      </c>
      <c r="M626" s="1" t="s">
        <v>2104</v>
      </c>
      <c r="N626" s="1" t="s">
        <v>1978</v>
      </c>
      <c r="O626" s="3">
        <v>402</v>
      </c>
      <c r="P626">
        <v>3</v>
      </c>
      <c r="Q626" s="3">
        <v>1205</v>
      </c>
      <c r="R626" s="1" t="s">
        <v>1958</v>
      </c>
      <c r="S626" s="3">
        <v>91</v>
      </c>
      <c r="T626">
        <v>8</v>
      </c>
      <c r="U626" t="str">
        <f>IF(Ecommerce_Sales[[#This Row],[Delivery_Time_Days]]&gt;7,"Delay",IF(Ecommerce_Sales[[#This Row],[Delivery_Time_Days]] = 0,"No delivery",IF(Ecommerce_Sales[[#This Row],[Delivery_Time_Days]]&lt;=7,"On-time")))</f>
        <v>Delay</v>
      </c>
      <c r="V626" s="7">
        <f>Ecommerce_Sales[[#This Row],[Profit]]/Ecommerce_Sales[[#This Row],[Total_Price]]</f>
        <v>0.35020746887966803</v>
      </c>
      <c r="W626" s="3">
        <v>422</v>
      </c>
      <c r="X626" s="3"/>
    </row>
    <row r="627" spans="1:24" x14ac:dyDescent="0.25">
      <c r="A627" s="1" t="s">
        <v>3676</v>
      </c>
      <c r="B627" s="1" t="s">
        <v>438</v>
      </c>
      <c r="C627" s="1" t="s">
        <v>439</v>
      </c>
      <c r="D627" s="1" t="s">
        <v>2837</v>
      </c>
      <c r="E627" s="1" t="s">
        <v>2005</v>
      </c>
      <c r="F627" s="2">
        <v>45092</v>
      </c>
      <c r="G627" s="2">
        <v>45393</v>
      </c>
      <c r="H627" s="2" t="str">
        <f>TEXT(Ecommerce_Sales[[#This Row],[Order_Date]],"mmmm")</f>
        <v>April</v>
      </c>
      <c r="I627" s="2" t="str">
        <f>TEXT(Ecommerce_Sales[[#This Row],[Order_Date]],"yyyy")</f>
        <v>2024</v>
      </c>
      <c r="J627" s="2" t="str">
        <f>TEXT(Ecommerce_Sales[[#This Row],[Order_Date]],"mmmm")</f>
        <v>April</v>
      </c>
      <c r="K627" s="1" t="s">
        <v>1947</v>
      </c>
      <c r="L627" s="1" t="s">
        <v>3516</v>
      </c>
      <c r="M627" s="1" t="s">
        <v>2104</v>
      </c>
      <c r="N627" s="1" t="s">
        <v>1978</v>
      </c>
      <c r="O627" s="3">
        <v>862</v>
      </c>
      <c r="P627">
        <v>4</v>
      </c>
      <c r="Q627" s="3">
        <v>3449</v>
      </c>
      <c r="R627" s="1" t="s">
        <v>1951</v>
      </c>
      <c r="S627" s="3">
        <v>342</v>
      </c>
      <c r="T627">
        <v>4</v>
      </c>
      <c r="U627" t="str">
        <f>IF(Ecommerce_Sales[[#This Row],[Delivery_Time_Days]]&gt;7,"Delay",IF(Ecommerce_Sales[[#This Row],[Delivery_Time_Days]] = 0,"No delivery",IF(Ecommerce_Sales[[#This Row],[Delivery_Time_Days]]&lt;=7,"On-time")))</f>
        <v>On-time</v>
      </c>
      <c r="V627" s="7">
        <f>Ecommerce_Sales[[#This Row],[Profit]]/Ecommerce_Sales[[#This Row],[Total_Price]]</f>
        <v>0.34995650913308207</v>
      </c>
      <c r="W627" s="3">
        <v>1207</v>
      </c>
      <c r="X627" s="3"/>
    </row>
    <row r="628" spans="1:24" x14ac:dyDescent="0.25">
      <c r="A628" s="1" t="s">
        <v>3677</v>
      </c>
      <c r="B628" s="1" t="s">
        <v>693</v>
      </c>
      <c r="C628" s="1" t="s">
        <v>694</v>
      </c>
      <c r="D628" s="1" t="s">
        <v>3678</v>
      </c>
      <c r="E628" s="1" t="s">
        <v>1996</v>
      </c>
      <c r="F628" s="2">
        <v>45610</v>
      </c>
      <c r="G628" s="2">
        <v>44928</v>
      </c>
      <c r="H628" s="2" t="str">
        <f>TEXT(Ecommerce_Sales[[#This Row],[Order_Date]],"mmmm")</f>
        <v>January</v>
      </c>
      <c r="I628" s="2" t="str">
        <f>TEXT(Ecommerce_Sales[[#This Row],[Order_Date]],"yyyy")</f>
        <v>2023</v>
      </c>
      <c r="J628" s="2" t="str">
        <f>TEXT(Ecommerce_Sales[[#This Row],[Order_Date]],"mmmm")</f>
        <v>January</v>
      </c>
      <c r="K628" s="1" t="s">
        <v>1947</v>
      </c>
      <c r="L628" s="1" t="s">
        <v>3679</v>
      </c>
      <c r="M628" s="1" t="s">
        <v>2002</v>
      </c>
      <c r="N628" s="1" t="s">
        <v>1989</v>
      </c>
      <c r="O628" s="3">
        <v>765</v>
      </c>
      <c r="P628">
        <v>4</v>
      </c>
      <c r="Q628" s="3">
        <v>3061</v>
      </c>
      <c r="R628" s="1" t="s">
        <v>1958</v>
      </c>
      <c r="S628" s="3">
        <v>350</v>
      </c>
      <c r="T628">
        <v>10</v>
      </c>
      <c r="U628" t="str">
        <f>IF(Ecommerce_Sales[[#This Row],[Delivery_Time_Days]]&gt;7,"Delay",IF(Ecommerce_Sales[[#This Row],[Delivery_Time_Days]] = 0,"No delivery",IF(Ecommerce_Sales[[#This Row],[Delivery_Time_Days]]&lt;=7,"On-time")))</f>
        <v>Delay</v>
      </c>
      <c r="V628" s="7">
        <f>Ecommerce_Sales[[#This Row],[Profit]]/Ecommerce_Sales[[#This Row],[Total_Price]]</f>
        <v>0.24991832734400524</v>
      </c>
      <c r="W628" s="3">
        <v>765</v>
      </c>
      <c r="X628" s="3"/>
    </row>
    <row r="629" spans="1:24" x14ac:dyDescent="0.25">
      <c r="A629" s="1" t="s">
        <v>3680</v>
      </c>
      <c r="B629" s="1" t="s">
        <v>66</v>
      </c>
      <c r="C629" s="1" t="s">
        <v>67</v>
      </c>
      <c r="D629" s="1" t="s">
        <v>3681</v>
      </c>
      <c r="E629" s="1" t="s">
        <v>1946</v>
      </c>
      <c r="F629" s="2">
        <v>45392</v>
      </c>
      <c r="G629" s="2">
        <v>45638</v>
      </c>
      <c r="H629" s="2" t="str">
        <f>TEXT(Ecommerce_Sales[[#This Row],[Order_Date]],"mmmm")</f>
        <v>December</v>
      </c>
      <c r="I629" s="2" t="str">
        <f>TEXT(Ecommerce_Sales[[#This Row],[Order_Date]],"yyyy")</f>
        <v>2024</v>
      </c>
      <c r="J629" s="2" t="str">
        <f>TEXT(Ecommerce_Sales[[#This Row],[Order_Date]],"mmmm")</f>
        <v>December</v>
      </c>
      <c r="K629" s="1" t="s">
        <v>1947</v>
      </c>
      <c r="L629" s="1" t="s">
        <v>3682</v>
      </c>
      <c r="M629" s="1" t="s">
        <v>2079</v>
      </c>
      <c r="N629" s="1" t="s">
        <v>1973</v>
      </c>
      <c r="O629" s="3">
        <v>94</v>
      </c>
      <c r="P629">
        <v>2</v>
      </c>
      <c r="Q629" s="3">
        <v>189</v>
      </c>
      <c r="R629" s="1" t="s">
        <v>1958</v>
      </c>
      <c r="S629" s="3">
        <v>17</v>
      </c>
      <c r="T629">
        <v>4</v>
      </c>
      <c r="U629" t="str">
        <f>IF(Ecommerce_Sales[[#This Row],[Delivery_Time_Days]]&gt;7,"Delay",IF(Ecommerce_Sales[[#This Row],[Delivery_Time_Days]] = 0,"No delivery",IF(Ecommerce_Sales[[#This Row],[Delivery_Time_Days]]&lt;=7,"On-time")))</f>
        <v>On-time</v>
      </c>
      <c r="V629" s="7">
        <f>Ecommerce_Sales[[#This Row],[Profit]]/Ecommerce_Sales[[#This Row],[Total_Price]]</f>
        <v>0.30158730158730157</v>
      </c>
      <c r="W629" s="3">
        <v>57</v>
      </c>
      <c r="X629" s="3"/>
    </row>
    <row r="630" spans="1:24" x14ac:dyDescent="0.25">
      <c r="A630" s="1" t="s">
        <v>3683</v>
      </c>
      <c r="B630" s="1" t="s">
        <v>547</v>
      </c>
      <c r="C630" s="1" t="s">
        <v>548</v>
      </c>
      <c r="D630" s="1" t="s">
        <v>3444</v>
      </c>
      <c r="E630" s="1" t="s">
        <v>1966</v>
      </c>
      <c r="F630" s="2">
        <v>45000</v>
      </c>
      <c r="G630" s="2">
        <v>45222</v>
      </c>
      <c r="H630" s="2" t="str">
        <f>TEXT(Ecommerce_Sales[[#This Row],[Order_Date]],"mmmm")</f>
        <v>October</v>
      </c>
      <c r="I630" s="2" t="str">
        <f>TEXT(Ecommerce_Sales[[#This Row],[Order_Date]],"yyyy")</f>
        <v>2023</v>
      </c>
      <c r="J630" s="2" t="str">
        <f>TEXT(Ecommerce_Sales[[#This Row],[Order_Date]],"mmmm")</f>
        <v>October</v>
      </c>
      <c r="K630" s="1" t="s">
        <v>1947</v>
      </c>
      <c r="L630" s="1" t="s">
        <v>3684</v>
      </c>
      <c r="M630" s="1" t="s">
        <v>1983</v>
      </c>
      <c r="N630" s="1" t="s">
        <v>1950</v>
      </c>
      <c r="O630" s="3">
        <v>575</v>
      </c>
      <c r="P630">
        <v>6</v>
      </c>
      <c r="Q630" s="3">
        <v>3451</v>
      </c>
      <c r="R630" s="1" t="s">
        <v>2008</v>
      </c>
      <c r="S630" s="3">
        <v>378</v>
      </c>
      <c r="T630">
        <v>3</v>
      </c>
      <c r="U630" t="str">
        <f>IF(Ecommerce_Sales[[#This Row],[Delivery_Time_Days]]&gt;7,"Delay",IF(Ecommerce_Sales[[#This Row],[Delivery_Time_Days]] = 0,"No delivery",IF(Ecommerce_Sales[[#This Row],[Delivery_Time_Days]]&lt;=7,"On-time")))</f>
        <v>On-time</v>
      </c>
      <c r="V630" s="7">
        <f>Ecommerce_Sales[[#This Row],[Profit]]/Ecommerce_Sales[[#This Row],[Total_Price]]</f>
        <v>0.39988409156766153</v>
      </c>
      <c r="W630" s="3">
        <v>1380</v>
      </c>
      <c r="X630" s="3"/>
    </row>
    <row r="631" spans="1:24" x14ac:dyDescent="0.25">
      <c r="A631" s="1" t="s">
        <v>3685</v>
      </c>
      <c r="B631" s="1" t="s">
        <v>633</v>
      </c>
      <c r="C631" s="1" t="s">
        <v>634</v>
      </c>
      <c r="D631" s="1" t="s">
        <v>3686</v>
      </c>
      <c r="E631" s="1" t="s">
        <v>1961</v>
      </c>
      <c r="F631" s="2">
        <v>45575</v>
      </c>
      <c r="G631" s="2">
        <v>45385</v>
      </c>
      <c r="H631" s="2" t="str">
        <f>TEXT(Ecommerce_Sales[[#This Row],[Order_Date]],"mmmm")</f>
        <v>April</v>
      </c>
      <c r="I631" s="2" t="str">
        <f>TEXT(Ecommerce_Sales[[#This Row],[Order_Date]],"yyyy")</f>
        <v>2024</v>
      </c>
      <c r="J631" s="2" t="str">
        <f>TEXT(Ecommerce_Sales[[#This Row],[Order_Date]],"mmmm")</f>
        <v>April</v>
      </c>
      <c r="K631" s="1" t="s">
        <v>1986</v>
      </c>
      <c r="L631" s="1" t="s">
        <v>3687</v>
      </c>
      <c r="M631" s="1" t="s">
        <v>2058</v>
      </c>
      <c r="N631" s="1" t="s">
        <v>1950</v>
      </c>
      <c r="O631" s="3">
        <v>290</v>
      </c>
      <c r="P631">
        <v>2</v>
      </c>
      <c r="Q631" s="3">
        <v>580</v>
      </c>
      <c r="R631" s="1" t="s">
        <v>2012</v>
      </c>
      <c r="S631" s="3">
        <v>33</v>
      </c>
      <c r="U631" t="str">
        <f>IF(Ecommerce_Sales[[#This Row],[Delivery_Time_Days]]&gt;7,"Delay",IF(Ecommerce_Sales[[#This Row],[Delivery_Time_Days]] = 0,"No delivery",IF(Ecommerce_Sales[[#This Row],[Delivery_Time_Days]]&lt;=7,"On-time")))</f>
        <v>No delivery</v>
      </c>
      <c r="V631" s="7">
        <f>Ecommerce_Sales[[#This Row],[Profit]]/Ecommerce_Sales[[#This Row],[Total_Price]]</f>
        <v>0.4</v>
      </c>
      <c r="W631" s="3">
        <v>232</v>
      </c>
      <c r="X631" s="3"/>
    </row>
    <row r="632" spans="1:24" x14ac:dyDescent="0.25">
      <c r="A632" s="1" t="s">
        <v>3688</v>
      </c>
      <c r="B632" s="1" t="s">
        <v>741</v>
      </c>
      <c r="C632" s="1" t="s">
        <v>742</v>
      </c>
      <c r="D632" s="1" t="s">
        <v>2710</v>
      </c>
      <c r="E632" s="1" t="s">
        <v>2005</v>
      </c>
      <c r="F632" s="2">
        <v>45494</v>
      </c>
      <c r="G632" s="2">
        <v>45598</v>
      </c>
      <c r="H632" s="2" t="str">
        <f>TEXT(Ecommerce_Sales[[#This Row],[Order_Date]],"mmmm")</f>
        <v>November</v>
      </c>
      <c r="I632" s="2" t="str">
        <f>TEXT(Ecommerce_Sales[[#This Row],[Order_Date]],"yyyy")</f>
        <v>2024</v>
      </c>
      <c r="J632" s="2" t="str">
        <f>TEXT(Ecommerce_Sales[[#This Row],[Order_Date]],"mmmm")</f>
        <v>November</v>
      </c>
      <c r="K632" s="1" t="s">
        <v>1992</v>
      </c>
      <c r="L632" s="1" t="s">
        <v>3689</v>
      </c>
      <c r="M632" s="1" t="s">
        <v>1972</v>
      </c>
      <c r="N632" s="1" t="s">
        <v>1973</v>
      </c>
      <c r="O632" s="3">
        <v>338</v>
      </c>
      <c r="P632">
        <v>7</v>
      </c>
      <c r="Q632" s="3">
        <v>2369</v>
      </c>
      <c r="R632" s="1" t="s">
        <v>1958</v>
      </c>
      <c r="S632" s="3">
        <v>232</v>
      </c>
      <c r="U632" t="str">
        <f>IF(Ecommerce_Sales[[#This Row],[Delivery_Time_Days]]&gt;7,"Delay",IF(Ecommerce_Sales[[#This Row],[Delivery_Time_Days]] = 0,"No delivery",IF(Ecommerce_Sales[[#This Row],[Delivery_Time_Days]]&lt;=7,"On-time")))</f>
        <v>No delivery</v>
      </c>
      <c r="V632" s="7">
        <f>Ecommerce_Sales[[#This Row],[Profit]]/Ecommerce_Sales[[#This Row],[Total_Price]]</f>
        <v>0.30012663571127057</v>
      </c>
      <c r="W632" s="3">
        <v>711</v>
      </c>
      <c r="X632" s="3"/>
    </row>
    <row r="633" spans="1:24" x14ac:dyDescent="0.25">
      <c r="A633" s="1" t="s">
        <v>3690</v>
      </c>
      <c r="B633" s="1" t="s">
        <v>6</v>
      </c>
      <c r="C633" s="1" t="s">
        <v>7</v>
      </c>
      <c r="D633" s="1" t="s">
        <v>3691</v>
      </c>
      <c r="E633" s="1" t="s">
        <v>1996</v>
      </c>
      <c r="F633" s="2">
        <v>45330</v>
      </c>
      <c r="G633" s="2">
        <v>45232</v>
      </c>
      <c r="H633" s="2" t="str">
        <f>TEXT(Ecommerce_Sales[[#This Row],[Order_Date]],"mmmm")</f>
        <v>November</v>
      </c>
      <c r="I633" s="2" t="str">
        <f>TEXT(Ecommerce_Sales[[#This Row],[Order_Date]],"yyyy")</f>
        <v>2023</v>
      </c>
      <c r="J633" s="2" t="str">
        <f>TEXT(Ecommerce_Sales[[#This Row],[Order_Date]],"mmmm")</f>
        <v>November</v>
      </c>
      <c r="K633" s="1" t="s">
        <v>1947</v>
      </c>
      <c r="L633" s="1" t="s">
        <v>3692</v>
      </c>
      <c r="M633" s="1" t="s">
        <v>2030</v>
      </c>
      <c r="N633" s="1" t="s">
        <v>1978</v>
      </c>
      <c r="O633" s="3">
        <v>1464</v>
      </c>
      <c r="P633">
        <v>7</v>
      </c>
      <c r="Q633" s="3">
        <v>10250</v>
      </c>
      <c r="R633" s="1" t="s">
        <v>2008</v>
      </c>
      <c r="S633" s="3">
        <v>794</v>
      </c>
      <c r="T633">
        <v>6</v>
      </c>
      <c r="U633" t="str">
        <f>IF(Ecommerce_Sales[[#This Row],[Delivery_Time_Days]]&gt;7,"Delay",IF(Ecommerce_Sales[[#This Row],[Delivery_Time_Days]] = 0,"No delivery",IF(Ecommerce_Sales[[#This Row],[Delivery_Time_Days]]&lt;=7,"On-time")))</f>
        <v>On-time</v>
      </c>
      <c r="V633" s="7">
        <f>Ecommerce_Sales[[#This Row],[Profit]]/Ecommerce_Sales[[#This Row],[Total_Price]]</f>
        <v>0.3499512195121951</v>
      </c>
      <c r="W633" s="3">
        <v>3587</v>
      </c>
      <c r="X633" s="3"/>
    </row>
    <row r="634" spans="1:24" x14ac:dyDescent="0.25">
      <c r="A634" s="1" t="s">
        <v>3693</v>
      </c>
      <c r="B634" s="1" t="s">
        <v>1266</v>
      </c>
      <c r="C634" s="1" t="s">
        <v>1267</v>
      </c>
      <c r="D634" s="1" t="s">
        <v>3694</v>
      </c>
      <c r="E634" s="1" t="s">
        <v>1954</v>
      </c>
      <c r="F634" s="2">
        <v>45606</v>
      </c>
      <c r="G634" s="2">
        <v>45152</v>
      </c>
      <c r="H634" s="2" t="str">
        <f>TEXT(Ecommerce_Sales[[#This Row],[Order_Date]],"mmmm")</f>
        <v>August</v>
      </c>
      <c r="I634" s="2" t="str">
        <f>TEXT(Ecommerce_Sales[[#This Row],[Order_Date]],"yyyy")</f>
        <v>2023</v>
      </c>
      <c r="J634" s="2" t="str">
        <f>TEXT(Ecommerce_Sales[[#This Row],[Order_Date]],"mmmm")</f>
        <v>August</v>
      </c>
      <c r="K634" s="1" t="s">
        <v>1947</v>
      </c>
      <c r="L634" s="1" t="s">
        <v>3695</v>
      </c>
      <c r="M634" s="1" t="s">
        <v>2007</v>
      </c>
      <c r="N634" s="1" t="s">
        <v>1973</v>
      </c>
      <c r="O634" s="3">
        <v>786</v>
      </c>
      <c r="P634">
        <v>1</v>
      </c>
      <c r="Q634" s="3">
        <v>786</v>
      </c>
      <c r="R634" s="1" t="s">
        <v>1951</v>
      </c>
      <c r="S634" s="3">
        <v>101</v>
      </c>
      <c r="T634">
        <v>8</v>
      </c>
      <c r="U634" t="str">
        <f>IF(Ecommerce_Sales[[#This Row],[Delivery_Time_Days]]&gt;7,"Delay",IF(Ecommerce_Sales[[#This Row],[Delivery_Time_Days]] = 0,"No delivery",IF(Ecommerce_Sales[[#This Row],[Delivery_Time_Days]]&lt;=7,"On-time")))</f>
        <v>Delay</v>
      </c>
      <c r="V634" s="7">
        <f>Ecommerce_Sales[[#This Row],[Profit]]/Ecommerce_Sales[[#This Row],[Total_Price]]</f>
        <v>0.30025445292620867</v>
      </c>
      <c r="W634" s="3">
        <v>236</v>
      </c>
      <c r="X634" s="3"/>
    </row>
    <row r="635" spans="1:24" x14ac:dyDescent="0.25">
      <c r="A635" s="1" t="s">
        <v>3696</v>
      </c>
      <c r="B635" s="1" t="s">
        <v>246</v>
      </c>
      <c r="C635" s="1" t="s">
        <v>247</v>
      </c>
      <c r="D635" s="1" t="s">
        <v>2759</v>
      </c>
      <c r="E635" s="1" t="s">
        <v>1981</v>
      </c>
      <c r="F635" s="2">
        <v>44927</v>
      </c>
      <c r="G635" s="2">
        <v>45111</v>
      </c>
      <c r="H635" s="2" t="str">
        <f>TEXT(Ecommerce_Sales[[#This Row],[Order_Date]],"mmmm")</f>
        <v>July</v>
      </c>
      <c r="I635" s="2" t="str">
        <f>TEXT(Ecommerce_Sales[[#This Row],[Order_Date]],"yyyy")</f>
        <v>2023</v>
      </c>
      <c r="J635" s="2" t="str">
        <f>TEXT(Ecommerce_Sales[[#This Row],[Order_Date]],"mmmm")</f>
        <v>July</v>
      </c>
      <c r="K635" s="1" t="s">
        <v>1986</v>
      </c>
      <c r="L635" s="1" t="s">
        <v>3697</v>
      </c>
      <c r="M635" s="1" t="s">
        <v>1998</v>
      </c>
      <c r="N635" s="1" t="s">
        <v>1973</v>
      </c>
      <c r="O635" s="3">
        <v>752</v>
      </c>
      <c r="P635">
        <v>3</v>
      </c>
      <c r="Q635" s="3">
        <v>2257</v>
      </c>
      <c r="R635" s="1" t="s">
        <v>1951</v>
      </c>
      <c r="S635" s="3">
        <v>117</v>
      </c>
      <c r="U635" t="str">
        <f>IF(Ecommerce_Sales[[#This Row],[Delivery_Time_Days]]&gt;7,"Delay",IF(Ecommerce_Sales[[#This Row],[Delivery_Time_Days]] = 0,"No delivery",IF(Ecommerce_Sales[[#This Row],[Delivery_Time_Days]]&lt;=7,"On-time")))</f>
        <v>No delivery</v>
      </c>
      <c r="V635" s="7">
        <f>Ecommerce_Sales[[#This Row],[Profit]]/Ecommerce_Sales[[#This Row],[Total_Price]]</f>
        <v>0.29995569339831635</v>
      </c>
      <c r="W635" s="3">
        <v>677</v>
      </c>
      <c r="X635" s="3"/>
    </row>
    <row r="636" spans="1:24" x14ac:dyDescent="0.25">
      <c r="A636" s="1" t="s">
        <v>3698</v>
      </c>
      <c r="B636" s="1" t="s">
        <v>1796</v>
      </c>
      <c r="C636" s="1" t="s">
        <v>1797</v>
      </c>
      <c r="D636" s="1" t="s">
        <v>3699</v>
      </c>
      <c r="E636" s="1" t="s">
        <v>1966</v>
      </c>
      <c r="F636" s="2">
        <v>45257</v>
      </c>
      <c r="G636" s="2">
        <v>44927</v>
      </c>
      <c r="H636" s="2" t="str">
        <f>TEXT(Ecommerce_Sales[[#This Row],[Order_Date]],"mmmm")</f>
        <v>January</v>
      </c>
      <c r="I636" s="2" t="str">
        <f>TEXT(Ecommerce_Sales[[#This Row],[Order_Date]],"yyyy")</f>
        <v>2023</v>
      </c>
      <c r="J636" s="2" t="str">
        <f>TEXT(Ecommerce_Sales[[#This Row],[Order_Date]],"mmmm")</f>
        <v>January</v>
      </c>
      <c r="K636" s="1" t="s">
        <v>1947</v>
      </c>
      <c r="L636" s="1" t="s">
        <v>3700</v>
      </c>
      <c r="M636" s="1" t="s">
        <v>2030</v>
      </c>
      <c r="N636" s="1" t="s">
        <v>1978</v>
      </c>
      <c r="O636" s="3">
        <v>290</v>
      </c>
      <c r="P636">
        <v>4</v>
      </c>
      <c r="Q636" s="3">
        <v>1162</v>
      </c>
      <c r="R636" s="1" t="s">
        <v>1958</v>
      </c>
      <c r="S636" s="3">
        <v>141</v>
      </c>
      <c r="T636">
        <v>6</v>
      </c>
      <c r="U636" t="str">
        <f>IF(Ecommerce_Sales[[#This Row],[Delivery_Time_Days]]&gt;7,"Delay",IF(Ecommerce_Sales[[#This Row],[Delivery_Time_Days]] = 0,"No delivery",IF(Ecommerce_Sales[[#This Row],[Delivery_Time_Days]]&lt;=7,"On-time")))</f>
        <v>On-time</v>
      </c>
      <c r="V636" s="7">
        <f>Ecommerce_Sales[[#This Row],[Profit]]/Ecommerce_Sales[[#This Row],[Total_Price]]</f>
        <v>0.35025817555938038</v>
      </c>
      <c r="W636" s="3">
        <v>407</v>
      </c>
      <c r="X636" s="3"/>
    </row>
    <row r="637" spans="1:24" x14ac:dyDescent="0.25">
      <c r="A637" s="1" t="s">
        <v>3701</v>
      </c>
      <c r="B637" s="1" t="s">
        <v>386</v>
      </c>
      <c r="C637" s="1" t="s">
        <v>387</v>
      </c>
      <c r="D637" s="1" t="s">
        <v>3702</v>
      </c>
      <c r="E637" s="1" t="s">
        <v>1996</v>
      </c>
      <c r="F637" s="2">
        <v>45448</v>
      </c>
      <c r="G637" s="2">
        <v>45124</v>
      </c>
      <c r="H637" s="2" t="str">
        <f>TEXT(Ecommerce_Sales[[#This Row],[Order_Date]],"mmmm")</f>
        <v>July</v>
      </c>
      <c r="I637" s="2" t="str">
        <f>TEXT(Ecommerce_Sales[[#This Row],[Order_Date]],"yyyy")</f>
        <v>2023</v>
      </c>
      <c r="J637" s="2" t="str">
        <f>TEXT(Ecommerce_Sales[[#This Row],[Order_Date]],"mmmm")</f>
        <v>July</v>
      </c>
      <c r="K637" s="1" t="s">
        <v>1947</v>
      </c>
      <c r="L637" s="1" t="s">
        <v>3135</v>
      </c>
      <c r="M637" s="1" t="s">
        <v>2007</v>
      </c>
      <c r="N637" s="1" t="s">
        <v>1973</v>
      </c>
      <c r="O637" s="3">
        <v>705</v>
      </c>
      <c r="P637">
        <v>6</v>
      </c>
      <c r="Q637" s="3">
        <v>4230</v>
      </c>
      <c r="R637" s="1" t="s">
        <v>1958</v>
      </c>
      <c r="S637" s="3">
        <v>423</v>
      </c>
      <c r="T637">
        <v>6</v>
      </c>
      <c r="U637" t="str">
        <f>IF(Ecommerce_Sales[[#This Row],[Delivery_Time_Days]]&gt;7,"Delay",IF(Ecommerce_Sales[[#This Row],[Delivery_Time_Days]] = 0,"No delivery",IF(Ecommerce_Sales[[#This Row],[Delivery_Time_Days]]&lt;=7,"On-time")))</f>
        <v>On-time</v>
      </c>
      <c r="V637" s="7">
        <f>Ecommerce_Sales[[#This Row],[Profit]]/Ecommerce_Sales[[#This Row],[Total_Price]]</f>
        <v>0.3</v>
      </c>
      <c r="W637" s="3">
        <v>1269</v>
      </c>
      <c r="X637" s="3"/>
    </row>
    <row r="638" spans="1:24" x14ac:dyDescent="0.25">
      <c r="A638" s="1" t="s">
        <v>3703</v>
      </c>
      <c r="B638" s="1" t="s">
        <v>986</v>
      </c>
      <c r="C638" s="1" t="s">
        <v>987</v>
      </c>
      <c r="D638" s="1" t="s">
        <v>3704</v>
      </c>
      <c r="E638" s="1" t="s">
        <v>1966</v>
      </c>
      <c r="F638" s="2">
        <v>45156</v>
      </c>
      <c r="G638" s="2">
        <v>45195</v>
      </c>
      <c r="H638" s="2" t="str">
        <f>TEXT(Ecommerce_Sales[[#This Row],[Order_Date]],"mmmm")</f>
        <v>September</v>
      </c>
      <c r="I638" s="2" t="str">
        <f>TEXT(Ecommerce_Sales[[#This Row],[Order_Date]],"yyyy")</f>
        <v>2023</v>
      </c>
      <c r="J638" s="2" t="str">
        <f>TEXT(Ecommerce_Sales[[#This Row],[Order_Date]],"mmmm")</f>
        <v>September</v>
      </c>
      <c r="K638" s="1" t="s">
        <v>1947</v>
      </c>
      <c r="L638" s="1" t="s">
        <v>3705</v>
      </c>
      <c r="M638" s="1" t="s">
        <v>2007</v>
      </c>
      <c r="N638" s="1" t="s">
        <v>1973</v>
      </c>
      <c r="O638" s="3">
        <v>226</v>
      </c>
      <c r="P638">
        <v>1</v>
      </c>
      <c r="Q638" s="3">
        <v>226</v>
      </c>
      <c r="R638" s="1" t="s">
        <v>1958</v>
      </c>
      <c r="S638" s="3">
        <v>13</v>
      </c>
      <c r="T638">
        <v>9</v>
      </c>
      <c r="U638" t="str">
        <f>IF(Ecommerce_Sales[[#This Row],[Delivery_Time_Days]]&gt;7,"Delay",IF(Ecommerce_Sales[[#This Row],[Delivery_Time_Days]] = 0,"No delivery",IF(Ecommerce_Sales[[#This Row],[Delivery_Time_Days]]&lt;=7,"On-time")))</f>
        <v>Delay</v>
      </c>
      <c r="V638" s="7">
        <f>Ecommerce_Sales[[#This Row],[Profit]]/Ecommerce_Sales[[#This Row],[Total_Price]]</f>
        <v>0.30088495575221241</v>
      </c>
      <c r="W638" s="3">
        <v>68</v>
      </c>
      <c r="X638" s="3"/>
    </row>
    <row r="639" spans="1:24" x14ac:dyDescent="0.25">
      <c r="A639" s="1" t="s">
        <v>3706</v>
      </c>
      <c r="B639" s="1" t="s">
        <v>535</v>
      </c>
      <c r="C639" s="1" t="s">
        <v>536</v>
      </c>
      <c r="D639" s="1" t="s">
        <v>3707</v>
      </c>
      <c r="E639" s="1" t="s">
        <v>1981</v>
      </c>
      <c r="F639" s="2">
        <v>45488</v>
      </c>
      <c r="G639" s="2">
        <v>45613</v>
      </c>
      <c r="H639" s="2" t="str">
        <f>TEXT(Ecommerce_Sales[[#This Row],[Order_Date]],"mmmm")</f>
        <v>November</v>
      </c>
      <c r="I639" s="2" t="str">
        <f>TEXT(Ecommerce_Sales[[#This Row],[Order_Date]],"yyyy")</f>
        <v>2024</v>
      </c>
      <c r="J639" s="2" t="str">
        <f>TEXT(Ecommerce_Sales[[#This Row],[Order_Date]],"mmmm")</f>
        <v>November</v>
      </c>
      <c r="K639" s="1" t="s">
        <v>1986</v>
      </c>
      <c r="L639" s="1" t="s">
        <v>3708</v>
      </c>
      <c r="M639" s="1" t="s">
        <v>1977</v>
      </c>
      <c r="N639" s="1" t="s">
        <v>1978</v>
      </c>
      <c r="O639" s="3">
        <v>177</v>
      </c>
      <c r="P639">
        <v>6</v>
      </c>
      <c r="Q639" s="3">
        <v>1062</v>
      </c>
      <c r="R639" s="1" t="s">
        <v>1951</v>
      </c>
      <c r="S639" s="3">
        <v>142</v>
      </c>
      <c r="U639" t="str">
        <f>IF(Ecommerce_Sales[[#This Row],[Delivery_Time_Days]]&gt;7,"Delay",IF(Ecommerce_Sales[[#This Row],[Delivery_Time_Days]] = 0,"No delivery",IF(Ecommerce_Sales[[#This Row],[Delivery_Time_Days]]&lt;=7,"On-time")))</f>
        <v>No delivery</v>
      </c>
      <c r="V639" s="7">
        <f>Ecommerce_Sales[[#This Row],[Profit]]/Ecommerce_Sales[[#This Row],[Total_Price]]</f>
        <v>0.35028248587570621</v>
      </c>
      <c r="W639" s="3">
        <v>372</v>
      </c>
      <c r="X639" s="3"/>
    </row>
    <row r="640" spans="1:24" x14ac:dyDescent="0.25">
      <c r="A640" s="1" t="s">
        <v>3709</v>
      </c>
      <c r="B640" s="1" t="s">
        <v>1703</v>
      </c>
      <c r="C640" s="1" t="s">
        <v>1704</v>
      </c>
      <c r="D640" s="1" t="s">
        <v>2661</v>
      </c>
      <c r="E640" s="1" t="s">
        <v>1996</v>
      </c>
      <c r="F640" s="2">
        <v>45110</v>
      </c>
      <c r="G640" s="2">
        <v>44942</v>
      </c>
      <c r="H640" s="2" t="str">
        <f>TEXT(Ecommerce_Sales[[#This Row],[Order_Date]],"mmmm")</f>
        <v>January</v>
      </c>
      <c r="I640" s="2" t="str">
        <f>TEXT(Ecommerce_Sales[[#This Row],[Order_Date]],"yyyy")</f>
        <v>2023</v>
      </c>
      <c r="J640" s="2" t="str">
        <f>TEXT(Ecommerce_Sales[[#This Row],[Order_Date]],"mmmm")</f>
        <v>January</v>
      </c>
      <c r="K640" s="1" t="s">
        <v>1947</v>
      </c>
      <c r="L640" s="1" t="s">
        <v>3710</v>
      </c>
      <c r="M640" s="1" t="s">
        <v>1956</v>
      </c>
      <c r="N640" s="1" t="s">
        <v>1957</v>
      </c>
      <c r="O640" s="3">
        <v>202</v>
      </c>
      <c r="P640">
        <v>4</v>
      </c>
      <c r="Q640" s="3">
        <v>807</v>
      </c>
      <c r="R640" s="1" t="s">
        <v>1958</v>
      </c>
      <c r="S640" s="3">
        <v>115</v>
      </c>
      <c r="T640">
        <v>3</v>
      </c>
      <c r="U640" t="str">
        <f>IF(Ecommerce_Sales[[#This Row],[Delivery_Time_Days]]&gt;7,"Delay",IF(Ecommerce_Sales[[#This Row],[Delivery_Time_Days]] = 0,"No delivery",IF(Ecommerce_Sales[[#This Row],[Delivery_Time_Days]]&lt;=7,"On-time")))</f>
        <v>On-time</v>
      </c>
      <c r="V640" s="7">
        <f>Ecommerce_Sales[[#This Row],[Profit]]/Ecommerce_Sales[[#This Row],[Total_Price]]</f>
        <v>0.14993804213135067</v>
      </c>
      <c r="W640" s="3">
        <v>121</v>
      </c>
      <c r="X640" s="3"/>
    </row>
    <row r="641" spans="1:24" x14ac:dyDescent="0.25">
      <c r="A641" s="1" t="s">
        <v>3711</v>
      </c>
      <c r="B641" s="1" t="s">
        <v>932</v>
      </c>
      <c r="C641" s="1" t="s">
        <v>933</v>
      </c>
      <c r="D641" s="1" t="s">
        <v>2946</v>
      </c>
      <c r="E641" s="1" t="s">
        <v>1981</v>
      </c>
      <c r="F641" s="2">
        <v>45589</v>
      </c>
      <c r="G641" s="2">
        <v>45040</v>
      </c>
      <c r="H641" s="2" t="str">
        <f>TEXT(Ecommerce_Sales[[#This Row],[Order_Date]],"mmmm")</f>
        <v>April</v>
      </c>
      <c r="I641" s="2" t="str">
        <f>TEXT(Ecommerce_Sales[[#This Row],[Order_Date]],"yyyy")</f>
        <v>2023</v>
      </c>
      <c r="J641" s="2" t="str">
        <f>TEXT(Ecommerce_Sales[[#This Row],[Order_Date]],"mmmm")</f>
        <v>April</v>
      </c>
      <c r="K641" s="1" t="s">
        <v>1947</v>
      </c>
      <c r="L641" s="1" t="s">
        <v>3712</v>
      </c>
      <c r="M641" s="1" t="s">
        <v>2065</v>
      </c>
      <c r="N641" s="1" t="s">
        <v>1978</v>
      </c>
      <c r="O641" s="3">
        <v>705</v>
      </c>
      <c r="P641">
        <v>3</v>
      </c>
      <c r="Q641" s="3">
        <v>2114</v>
      </c>
      <c r="R641" s="1" t="s">
        <v>1958</v>
      </c>
      <c r="S641" s="3">
        <v>175</v>
      </c>
      <c r="T641">
        <v>4</v>
      </c>
      <c r="U641" t="str">
        <f>IF(Ecommerce_Sales[[#This Row],[Delivery_Time_Days]]&gt;7,"Delay",IF(Ecommerce_Sales[[#This Row],[Delivery_Time_Days]] = 0,"No delivery",IF(Ecommerce_Sales[[#This Row],[Delivery_Time_Days]]&lt;=7,"On-time")))</f>
        <v>On-time</v>
      </c>
      <c r="V641" s="7">
        <f>Ecommerce_Sales[[#This Row],[Profit]]/Ecommerce_Sales[[#This Row],[Total_Price]]</f>
        <v>0.35004730368968778</v>
      </c>
      <c r="W641" s="3">
        <v>740</v>
      </c>
      <c r="X641" s="3"/>
    </row>
    <row r="642" spans="1:24" x14ac:dyDescent="0.25">
      <c r="A642" s="1" t="s">
        <v>3713</v>
      </c>
      <c r="B642" s="1" t="s">
        <v>268</v>
      </c>
      <c r="C642" s="1" t="s">
        <v>269</v>
      </c>
      <c r="D642" s="1" t="s">
        <v>3611</v>
      </c>
      <c r="E642" s="1" t="s">
        <v>1996</v>
      </c>
      <c r="F642" s="2">
        <v>45062</v>
      </c>
      <c r="G642" s="2">
        <v>45207</v>
      </c>
      <c r="H642" s="2" t="str">
        <f>TEXT(Ecommerce_Sales[[#This Row],[Order_Date]],"mmmm")</f>
        <v>October</v>
      </c>
      <c r="I642" s="2" t="str">
        <f>TEXT(Ecommerce_Sales[[#This Row],[Order_Date]],"yyyy")</f>
        <v>2023</v>
      </c>
      <c r="J642" s="2" t="str">
        <f>TEXT(Ecommerce_Sales[[#This Row],[Order_Date]],"mmmm")</f>
        <v>October</v>
      </c>
      <c r="K642" s="1" t="s">
        <v>1947</v>
      </c>
      <c r="L642" s="1" t="s">
        <v>3714</v>
      </c>
      <c r="M642" s="1" t="s">
        <v>1956</v>
      </c>
      <c r="N642" s="1" t="s">
        <v>1957</v>
      </c>
      <c r="O642" s="3">
        <v>1056</v>
      </c>
      <c r="P642">
        <v>6</v>
      </c>
      <c r="Q642" s="3">
        <v>6334</v>
      </c>
      <c r="R642" s="1" t="s">
        <v>2008</v>
      </c>
      <c r="S642" s="3">
        <v>335</v>
      </c>
      <c r="T642">
        <v>6</v>
      </c>
      <c r="U642" t="str">
        <f>IF(Ecommerce_Sales[[#This Row],[Delivery_Time_Days]]&gt;7,"Delay",IF(Ecommerce_Sales[[#This Row],[Delivery_Time_Days]] = 0,"No delivery",IF(Ecommerce_Sales[[#This Row],[Delivery_Time_Days]]&lt;=7,"On-time")))</f>
        <v>On-time</v>
      </c>
      <c r="V642" s="7">
        <f>Ecommerce_Sales[[#This Row],[Profit]]/Ecommerce_Sales[[#This Row],[Total_Price]]</f>
        <v>0.14998421218819072</v>
      </c>
      <c r="W642" s="3">
        <v>950</v>
      </c>
      <c r="X642" s="3"/>
    </row>
    <row r="643" spans="1:24" x14ac:dyDescent="0.25">
      <c r="A643" s="1" t="s">
        <v>3715</v>
      </c>
      <c r="B643" s="1" t="s">
        <v>815</v>
      </c>
      <c r="C643" s="1" t="s">
        <v>816</v>
      </c>
      <c r="D643" s="1" t="s">
        <v>3716</v>
      </c>
      <c r="E643" s="1" t="s">
        <v>1954</v>
      </c>
      <c r="F643" s="2">
        <v>45092</v>
      </c>
      <c r="G643" s="2">
        <v>45555</v>
      </c>
      <c r="H643" s="2" t="str">
        <f>TEXT(Ecommerce_Sales[[#This Row],[Order_Date]],"mmmm")</f>
        <v>September</v>
      </c>
      <c r="I643" s="2" t="str">
        <f>TEXT(Ecommerce_Sales[[#This Row],[Order_Date]],"yyyy")</f>
        <v>2024</v>
      </c>
      <c r="J643" s="2" t="str">
        <f>TEXT(Ecommerce_Sales[[#This Row],[Order_Date]],"mmmm")</f>
        <v>September</v>
      </c>
      <c r="K643" s="1" t="s">
        <v>1947</v>
      </c>
      <c r="L643" s="1" t="s">
        <v>2873</v>
      </c>
      <c r="M643" s="1" t="s">
        <v>1977</v>
      </c>
      <c r="N643" s="1" t="s">
        <v>1978</v>
      </c>
      <c r="O643" s="3">
        <v>853</v>
      </c>
      <c r="P643">
        <v>4</v>
      </c>
      <c r="Q643" s="3">
        <v>3410</v>
      </c>
      <c r="R643" s="1" t="s">
        <v>1951</v>
      </c>
      <c r="S643" s="3">
        <v>455</v>
      </c>
      <c r="T643">
        <v>2</v>
      </c>
      <c r="U643" t="str">
        <f>IF(Ecommerce_Sales[[#This Row],[Delivery_Time_Days]]&gt;7,"Delay",IF(Ecommerce_Sales[[#This Row],[Delivery_Time_Days]] = 0,"No delivery",IF(Ecommerce_Sales[[#This Row],[Delivery_Time_Days]]&lt;=7,"On-time")))</f>
        <v>On-time</v>
      </c>
      <c r="V643" s="7">
        <f>Ecommerce_Sales[[#This Row],[Profit]]/Ecommerce_Sales[[#This Row],[Total_Price]]</f>
        <v>0.35014662756598242</v>
      </c>
      <c r="W643" s="3">
        <v>1194</v>
      </c>
      <c r="X643" s="3"/>
    </row>
    <row r="644" spans="1:24" x14ac:dyDescent="0.25">
      <c r="A644" s="1" t="s">
        <v>3717</v>
      </c>
      <c r="B644" s="1" t="s">
        <v>1258</v>
      </c>
      <c r="C644" s="1" t="s">
        <v>1259</v>
      </c>
      <c r="D644" s="1" t="s">
        <v>2868</v>
      </c>
      <c r="E644" s="1" t="s">
        <v>1954</v>
      </c>
      <c r="F644" s="2">
        <v>45076</v>
      </c>
      <c r="G644" s="2">
        <v>45071</v>
      </c>
      <c r="H644" s="2" t="str">
        <f>TEXT(Ecommerce_Sales[[#This Row],[Order_Date]],"mmmm")</f>
        <v>May</v>
      </c>
      <c r="I644" s="2" t="str">
        <f>TEXT(Ecommerce_Sales[[#This Row],[Order_Date]],"yyyy")</f>
        <v>2023</v>
      </c>
      <c r="J644" s="2" t="str">
        <f>TEXT(Ecommerce_Sales[[#This Row],[Order_Date]],"mmmm")</f>
        <v>May</v>
      </c>
      <c r="K644" s="1" t="s">
        <v>1986</v>
      </c>
      <c r="L644" s="1" t="s">
        <v>3718</v>
      </c>
      <c r="M644" s="1" t="s">
        <v>1983</v>
      </c>
      <c r="N644" s="1" t="s">
        <v>1950</v>
      </c>
      <c r="O644" s="3">
        <v>997</v>
      </c>
      <c r="P644">
        <v>4</v>
      </c>
      <c r="Q644" s="3">
        <v>3987</v>
      </c>
      <c r="R644" s="1" t="s">
        <v>1951</v>
      </c>
      <c r="S644" s="3">
        <v>240</v>
      </c>
      <c r="U644" t="str">
        <f>IF(Ecommerce_Sales[[#This Row],[Delivery_Time_Days]]&gt;7,"Delay",IF(Ecommerce_Sales[[#This Row],[Delivery_Time_Days]] = 0,"No delivery",IF(Ecommerce_Sales[[#This Row],[Delivery_Time_Days]]&lt;=7,"On-time")))</f>
        <v>No delivery</v>
      </c>
      <c r="V644" s="7">
        <f>Ecommerce_Sales[[#This Row],[Profit]]/Ecommerce_Sales[[#This Row],[Total_Price]]</f>
        <v>0.40005016302984703</v>
      </c>
      <c r="W644" s="3">
        <v>1595</v>
      </c>
      <c r="X644" s="3"/>
    </row>
    <row r="645" spans="1:24" x14ac:dyDescent="0.25">
      <c r="A645" s="1" t="s">
        <v>3719</v>
      </c>
      <c r="B645" s="1" t="s">
        <v>631</v>
      </c>
      <c r="C645" s="1" t="s">
        <v>632</v>
      </c>
      <c r="D645" s="1" t="s">
        <v>3720</v>
      </c>
      <c r="E645" s="1" t="s">
        <v>1954</v>
      </c>
      <c r="F645" s="2">
        <v>45653</v>
      </c>
      <c r="G645" s="2">
        <v>45017</v>
      </c>
      <c r="H645" s="2" t="str">
        <f>TEXT(Ecommerce_Sales[[#This Row],[Order_Date]],"mmmm")</f>
        <v>April</v>
      </c>
      <c r="I645" s="2" t="str">
        <f>TEXT(Ecommerce_Sales[[#This Row],[Order_Date]],"yyyy")</f>
        <v>2023</v>
      </c>
      <c r="J645" s="2" t="str">
        <f>TEXT(Ecommerce_Sales[[#This Row],[Order_Date]],"mmmm")</f>
        <v>April</v>
      </c>
      <c r="K645" s="1" t="s">
        <v>1947</v>
      </c>
      <c r="L645" s="1" t="s">
        <v>3721</v>
      </c>
      <c r="M645" s="1" t="s">
        <v>2007</v>
      </c>
      <c r="N645" s="1" t="s">
        <v>1973</v>
      </c>
      <c r="O645" s="3">
        <v>185</v>
      </c>
      <c r="P645">
        <v>3</v>
      </c>
      <c r="Q645" s="3">
        <v>554</v>
      </c>
      <c r="R645" s="1" t="s">
        <v>1951</v>
      </c>
      <c r="S645" s="3">
        <v>78</v>
      </c>
      <c r="T645">
        <v>5</v>
      </c>
      <c r="U645" t="str">
        <f>IF(Ecommerce_Sales[[#This Row],[Delivery_Time_Days]]&gt;7,"Delay",IF(Ecommerce_Sales[[#This Row],[Delivery_Time_Days]] = 0,"No delivery",IF(Ecommerce_Sales[[#This Row],[Delivery_Time_Days]]&lt;=7,"On-time")))</f>
        <v>On-time</v>
      </c>
      <c r="V645" s="7">
        <f>Ecommerce_Sales[[#This Row],[Profit]]/Ecommerce_Sales[[#This Row],[Total_Price]]</f>
        <v>0.29963898916967507</v>
      </c>
      <c r="W645" s="3">
        <v>166</v>
      </c>
      <c r="X645" s="3"/>
    </row>
    <row r="646" spans="1:24" x14ac:dyDescent="0.25">
      <c r="A646" s="1" t="s">
        <v>3722</v>
      </c>
      <c r="B646" s="1" t="s">
        <v>1573</v>
      </c>
      <c r="C646" s="1" t="s">
        <v>1574</v>
      </c>
      <c r="D646" s="1" t="s">
        <v>3723</v>
      </c>
      <c r="E646" s="1" t="s">
        <v>1996</v>
      </c>
      <c r="F646" s="2">
        <v>45642</v>
      </c>
      <c r="G646" s="2">
        <v>45127</v>
      </c>
      <c r="H646" s="2" t="str">
        <f>TEXT(Ecommerce_Sales[[#This Row],[Order_Date]],"mmmm")</f>
        <v>July</v>
      </c>
      <c r="I646" s="2" t="str">
        <f>TEXT(Ecommerce_Sales[[#This Row],[Order_Date]],"yyyy")</f>
        <v>2023</v>
      </c>
      <c r="J646" s="2" t="str">
        <f>TEXT(Ecommerce_Sales[[#This Row],[Order_Date]],"mmmm")</f>
        <v>July</v>
      </c>
      <c r="K646" s="1" t="s">
        <v>1947</v>
      </c>
      <c r="L646" s="1" t="s">
        <v>3724</v>
      </c>
      <c r="M646" s="1" t="s">
        <v>2104</v>
      </c>
      <c r="N646" s="1" t="s">
        <v>1978</v>
      </c>
      <c r="O646" s="3">
        <v>35</v>
      </c>
      <c r="P646">
        <v>3</v>
      </c>
      <c r="Q646" s="3">
        <v>106</v>
      </c>
      <c r="R646" s="1" t="s">
        <v>2016</v>
      </c>
      <c r="S646" s="3">
        <v>14</v>
      </c>
      <c r="T646">
        <v>2</v>
      </c>
      <c r="U646" t="str">
        <f>IF(Ecommerce_Sales[[#This Row],[Delivery_Time_Days]]&gt;7,"Delay",IF(Ecommerce_Sales[[#This Row],[Delivery_Time_Days]] = 0,"No delivery",IF(Ecommerce_Sales[[#This Row],[Delivery_Time_Days]]&lt;=7,"On-time")))</f>
        <v>On-time</v>
      </c>
      <c r="V646" s="7">
        <f>Ecommerce_Sales[[#This Row],[Profit]]/Ecommerce_Sales[[#This Row],[Total_Price]]</f>
        <v>0.34905660377358488</v>
      </c>
      <c r="W646" s="3">
        <v>37</v>
      </c>
      <c r="X646" s="3"/>
    </row>
    <row r="647" spans="1:24" x14ac:dyDescent="0.25">
      <c r="A647" s="1" t="s">
        <v>3725</v>
      </c>
      <c r="B647" s="1" t="s">
        <v>50</v>
      </c>
      <c r="C647" s="1" t="s">
        <v>51</v>
      </c>
      <c r="D647" s="1" t="s">
        <v>3726</v>
      </c>
      <c r="E647" s="1" t="s">
        <v>1954</v>
      </c>
      <c r="F647" s="2">
        <v>45052</v>
      </c>
      <c r="G647" s="2">
        <v>44930</v>
      </c>
      <c r="H647" s="2" t="str">
        <f>TEXT(Ecommerce_Sales[[#This Row],[Order_Date]],"mmmm")</f>
        <v>January</v>
      </c>
      <c r="I647" s="2" t="str">
        <f>TEXT(Ecommerce_Sales[[#This Row],[Order_Date]],"yyyy")</f>
        <v>2023</v>
      </c>
      <c r="J647" s="2" t="str">
        <f>TEXT(Ecommerce_Sales[[#This Row],[Order_Date]],"mmmm")</f>
        <v>January</v>
      </c>
      <c r="K647" s="1" t="s">
        <v>1947</v>
      </c>
      <c r="L647" s="1" t="s">
        <v>3727</v>
      </c>
      <c r="M647" s="1" t="s">
        <v>2026</v>
      </c>
      <c r="N647" s="1" t="s">
        <v>1978</v>
      </c>
      <c r="O647" s="3">
        <v>386</v>
      </c>
      <c r="P647">
        <v>3</v>
      </c>
      <c r="Q647" s="3">
        <v>1157</v>
      </c>
      <c r="R647" s="1" t="s">
        <v>1958</v>
      </c>
      <c r="S647" s="3">
        <v>68</v>
      </c>
      <c r="T647">
        <v>9</v>
      </c>
      <c r="U647" t="str">
        <f>IF(Ecommerce_Sales[[#This Row],[Delivery_Time_Days]]&gt;7,"Delay",IF(Ecommerce_Sales[[#This Row],[Delivery_Time_Days]] = 0,"No delivery",IF(Ecommerce_Sales[[#This Row],[Delivery_Time_Days]]&lt;=7,"On-time")))</f>
        <v>Delay</v>
      </c>
      <c r="V647" s="7">
        <f>Ecommerce_Sales[[#This Row],[Profit]]/Ecommerce_Sales[[#This Row],[Total_Price]]</f>
        <v>0.35004321521175452</v>
      </c>
      <c r="W647" s="3">
        <v>405</v>
      </c>
      <c r="X647" s="3"/>
    </row>
    <row r="648" spans="1:24" x14ac:dyDescent="0.25">
      <c r="A648" s="1" t="s">
        <v>3728</v>
      </c>
      <c r="B648" s="1" t="s">
        <v>42</v>
      </c>
      <c r="C648" s="1" t="s">
        <v>43</v>
      </c>
      <c r="D648" s="1" t="s">
        <v>2810</v>
      </c>
      <c r="E648" s="1" t="s">
        <v>1946</v>
      </c>
      <c r="F648" s="2">
        <v>45184</v>
      </c>
      <c r="G648" s="2">
        <v>45035</v>
      </c>
      <c r="H648" s="2" t="str">
        <f>TEXT(Ecommerce_Sales[[#This Row],[Order_Date]],"mmmm")</f>
        <v>April</v>
      </c>
      <c r="I648" s="2" t="str">
        <f>TEXT(Ecommerce_Sales[[#This Row],[Order_Date]],"yyyy")</f>
        <v>2023</v>
      </c>
      <c r="J648" s="2" t="str">
        <f>TEXT(Ecommerce_Sales[[#This Row],[Order_Date]],"mmmm")</f>
        <v>April</v>
      </c>
      <c r="K648" s="1" t="s">
        <v>1947</v>
      </c>
      <c r="L648" s="1" t="s">
        <v>3729</v>
      </c>
      <c r="M648" s="1" t="s">
        <v>1963</v>
      </c>
      <c r="N648" s="1" t="s">
        <v>1957</v>
      </c>
      <c r="O648" s="3">
        <v>580</v>
      </c>
      <c r="P648">
        <v>1</v>
      </c>
      <c r="Q648" s="3">
        <v>580</v>
      </c>
      <c r="R648" s="1" t="s">
        <v>1958</v>
      </c>
      <c r="S648" s="3">
        <v>65</v>
      </c>
      <c r="T648">
        <v>7</v>
      </c>
      <c r="U648" t="str">
        <f>IF(Ecommerce_Sales[[#This Row],[Delivery_Time_Days]]&gt;7,"Delay",IF(Ecommerce_Sales[[#This Row],[Delivery_Time_Days]] = 0,"No delivery",IF(Ecommerce_Sales[[#This Row],[Delivery_Time_Days]]&lt;=7,"On-time")))</f>
        <v>On-time</v>
      </c>
      <c r="V648" s="7">
        <f>Ecommerce_Sales[[#This Row],[Profit]]/Ecommerce_Sales[[#This Row],[Total_Price]]</f>
        <v>0.15</v>
      </c>
      <c r="W648" s="3">
        <v>87</v>
      </c>
      <c r="X648" s="3"/>
    </row>
    <row r="649" spans="1:24" x14ac:dyDescent="0.25">
      <c r="A649" s="1" t="s">
        <v>3730</v>
      </c>
      <c r="B649" s="1" t="s">
        <v>46</v>
      </c>
      <c r="C649" s="1" t="s">
        <v>47</v>
      </c>
      <c r="D649" s="1" t="s">
        <v>2491</v>
      </c>
      <c r="E649" s="1" t="s">
        <v>1996</v>
      </c>
      <c r="F649" s="2">
        <v>45449</v>
      </c>
      <c r="G649" s="2">
        <v>45269</v>
      </c>
      <c r="H649" s="2" t="str">
        <f>TEXT(Ecommerce_Sales[[#This Row],[Order_Date]],"mmmm")</f>
        <v>December</v>
      </c>
      <c r="I649" s="2" t="str">
        <f>TEXT(Ecommerce_Sales[[#This Row],[Order_Date]],"yyyy")</f>
        <v>2023</v>
      </c>
      <c r="J649" s="2" t="str">
        <f>TEXT(Ecommerce_Sales[[#This Row],[Order_Date]],"mmmm")</f>
        <v>December</v>
      </c>
      <c r="K649" s="1" t="s">
        <v>1947</v>
      </c>
      <c r="L649" s="1" t="s">
        <v>3731</v>
      </c>
      <c r="M649" s="1" t="s">
        <v>2104</v>
      </c>
      <c r="N649" s="1" t="s">
        <v>1978</v>
      </c>
      <c r="O649" s="3">
        <v>1272</v>
      </c>
      <c r="P649">
        <v>8</v>
      </c>
      <c r="Q649" s="3">
        <v>10175</v>
      </c>
      <c r="R649" s="1" t="s">
        <v>1958</v>
      </c>
      <c r="S649" s="3">
        <v>946</v>
      </c>
      <c r="T649">
        <v>6</v>
      </c>
      <c r="U649" t="str">
        <f>IF(Ecommerce_Sales[[#This Row],[Delivery_Time_Days]]&gt;7,"Delay",IF(Ecommerce_Sales[[#This Row],[Delivery_Time_Days]] = 0,"No delivery",IF(Ecommerce_Sales[[#This Row],[Delivery_Time_Days]]&lt;=7,"On-time")))</f>
        <v>On-time</v>
      </c>
      <c r="V649" s="7">
        <f>Ecommerce_Sales[[#This Row],[Profit]]/Ecommerce_Sales[[#This Row],[Total_Price]]</f>
        <v>0.34997542997542996</v>
      </c>
      <c r="W649" s="3">
        <v>3561</v>
      </c>
      <c r="X649" s="3"/>
    </row>
    <row r="650" spans="1:24" x14ac:dyDescent="0.25">
      <c r="A650" s="1" t="s">
        <v>3732</v>
      </c>
      <c r="B650" s="1" t="s">
        <v>682</v>
      </c>
      <c r="C650" s="1" t="s">
        <v>683</v>
      </c>
      <c r="D650" s="1" t="s">
        <v>3733</v>
      </c>
      <c r="E650" s="1" t="s">
        <v>1954</v>
      </c>
      <c r="F650" s="2">
        <v>45645</v>
      </c>
      <c r="G650" s="2">
        <v>45403</v>
      </c>
      <c r="H650" s="2" t="str">
        <f>TEXT(Ecommerce_Sales[[#This Row],[Order_Date]],"mmmm")</f>
        <v>April</v>
      </c>
      <c r="I650" s="2" t="str">
        <f>TEXT(Ecommerce_Sales[[#This Row],[Order_Date]],"yyyy")</f>
        <v>2024</v>
      </c>
      <c r="J650" s="2" t="str">
        <f>TEXT(Ecommerce_Sales[[#This Row],[Order_Date]],"mmmm")</f>
        <v>April</v>
      </c>
      <c r="K650" s="1" t="s">
        <v>1947</v>
      </c>
      <c r="L650" s="1" t="s">
        <v>3734</v>
      </c>
      <c r="M650" s="1" t="s">
        <v>1983</v>
      </c>
      <c r="N650" s="1" t="s">
        <v>1950</v>
      </c>
      <c r="O650" s="3">
        <v>933</v>
      </c>
      <c r="P650">
        <v>2</v>
      </c>
      <c r="Q650" s="3">
        <v>1867</v>
      </c>
      <c r="R650" s="1" t="s">
        <v>1958</v>
      </c>
      <c r="S650" s="3">
        <v>159</v>
      </c>
      <c r="T650">
        <v>8</v>
      </c>
      <c r="U650" t="str">
        <f>IF(Ecommerce_Sales[[#This Row],[Delivery_Time_Days]]&gt;7,"Delay",IF(Ecommerce_Sales[[#This Row],[Delivery_Time_Days]] = 0,"No delivery",IF(Ecommerce_Sales[[#This Row],[Delivery_Time_Days]]&lt;=7,"On-time")))</f>
        <v>Delay</v>
      </c>
      <c r="V650" s="7">
        <f>Ecommerce_Sales[[#This Row],[Profit]]/Ecommerce_Sales[[#This Row],[Total_Price]]</f>
        <v>0.40010712372790574</v>
      </c>
      <c r="W650" s="3">
        <v>747</v>
      </c>
      <c r="X650" s="3"/>
    </row>
    <row r="651" spans="1:24" x14ac:dyDescent="0.25">
      <c r="A651" s="1" t="s">
        <v>3735</v>
      </c>
      <c r="B651" s="1" t="s">
        <v>50</v>
      </c>
      <c r="C651" s="1" t="s">
        <v>51</v>
      </c>
      <c r="D651" s="1" t="s">
        <v>3726</v>
      </c>
      <c r="E651" s="1" t="s">
        <v>1954</v>
      </c>
      <c r="F651" s="2">
        <v>45052</v>
      </c>
      <c r="G651" s="2">
        <v>45182</v>
      </c>
      <c r="H651" s="2" t="str">
        <f>TEXT(Ecommerce_Sales[[#This Row],[Order_Date]],"mmmm")</f>
        <v>September</v>
      </c>
      <c r="I651" s="2" t="str">
        <f>TEXT(Ecommerce_Sales[[#This Row],[Order_Date]],"yyyy")</f>
        <v>2023</v>
      </c>
      <c r="J651" s="2" t="str">
        <f>TEXT(Ecommerce_Sales[[#This Row],[Order_Date]],"mmmm")</f>
        <v>September</v>
      </c>
      <c r="K651" s="1" t="s">
        <v>1947</v>
      </c>
      <c r="L651" s="1" t="s">
        <v>3736</v>
      </c>
      <c r="M651" s="1" t="s">
        <v>1988</v>
      </c>
      <c r="N651" s="1" t="s">
        <v>1989</v>
      </c>
      <c r="O651" s="3">
        <v>57</v>
      </c>
      <c r="P651">
        <v>5</v>
      </c>
      <c r="Q651" s="3">
        <v>284</v>
      </c>
      <c r="R651" s="1" t="s">
        <v>1951</v>
      </c>
      <c r="S651" s="3">
        <v>40</v>
      </c>
      <c r="T651">
        <v>7</v>
      </c>
      <c r="U651" t="str">
        <f>IF(Ecommerce_Sales[[#This Row],[Delivery_Time_Days]]&gt;7,"Delay",IF(Ecommerce_Sales[[#This Row],[Delivery_Time_Days]] = 0,"No delivery",IF(Ecommerce_Sales[[#This Row],[Delivery_Time_Days]]&lt;=7,"On-time")))</f>
        <v>On-time</v>
      </c>
      <c r="V651" s="7">
        <f>Ecommerce_Sales[[#This Row],[Profit]]/Ecommerce_Sales[[#This Row],[Total_Price]]</f>
        <v>0.25</v>
      </c>
      <c r="W651" s="3">
        <v>71</v>
      </c>
      <c r="X651" s="3"/>
    </row>
    <row r="652" spans="1:24" x14ac:dyDescent="0.25">
      <c r="A652" s="1" t="s">
        <v>3737</v>
      </c>
      <c r="B652" s="1" t="s">
        <v>112</v>
      </c>
      <c r="C652" s="1" t="s">
        <v>113</v>
      </c>
      <c r="D652" s="1" t="s">
        <v>2172</v>
      </c>
      <c r="E652" s="1" t="s">
        <v>1961</v>
      </c>
      <c r="F652" s="2">
        <v>45386</v>
      </c>
      <c r="G652" s="2">
        <v>45651</v>
      </c>
      <c r="H652" s="2" t="str">
        <f>TEXT(Ecommerce_Sales[[#This Row],[Order_Date]],"mmmm")</f>
        <v>December</v>
      </c>
      <c r="I652" s="2" t="str">
        <f>TEXT(Ecommerce_Sales[[#This Row],[Order_Date]],"yyyy")</f>
        <v>2024</v>
      </c>
      <c r="J652" s="2" t="str">
        <f>TEXT(Ecommerce_Sales[[#This Row],[Order_Date]],"mmmm")</f>
        <v>December</v>
      </c>
      <c r="K652" s="1" t="s">
        <v>1992</v>
      </c>
      <c r="L652" s="1" t="s">
        <v>2022</v>
      </c>
      <c r="M652" s="1" t="s">
        <v>1968</v>
      </c>
      <c r="N652" s="1" t="s">
        <v>1957</v>
      </c>
      <c r="O652" s="3">
        <v>359</v>
      </c>
      <c r="P652">
        <v>6</v>
      </c>
      <c r="Q652" s="3">
        <v>2154</v>
      </c>
      <c r="R652" s="1" t="s">
        <v>1951</v>
      </c>
      <c r="S652" s="3">
        <v>261</v>
      </c>
      <c r="U652" t="str">
        <f>IF(Ecommerce_Sales[[#This Row],[Delivery_Time_Days]]&gt;7,"Delay",IF(Ecommerce_Sales[[#This Row],[Delivery_Time_Days]] = 0,"No delivery",IF(Ecommerce_Sales[[#This Row],[Delivery_Time_Days]]&lt;=7,"On-time")))</f>
        <v>No delivery</v>
      </c>
      <c r="V652" s="7">
        <f>Ecommerce_Sales[[#This Row],[Profit]]/Ecommerce_Sales[[#This Row],[Total_Price]]</f>
        <v>0.14995357474466109</v>
      </c>
      <c r="W652" s="3">
        <v>323</v>
      </c>
      <c r="X652" s="3"/>
    </row>
    <row r="653" spans="1:24" x14ac:dyDescent="0.25">
      <c r="A653" s="1" t="s">
        <v>3738</v>
      </c>
      <c r="B653" s="1" t="s">
        <v>1747</v>
      </c>
      <c r="C653" s="1" t="s">
        <v>1748</v>
      </c>
      <c r="D653" s="1" t="s">
        <v>2517</v>
      </c>
      <c r="E653" s="1" t="s">
        <v>1966</v>
      </c>
      <c r="F653" s="2">
        <v>45625</v>
      </c>
      <c r="G653" s="2">
        <v>45211</v>
      </c>
      <c r="H653" s="2" t="str">
        <f>TEXT(Ecommerce_Sales[[#This Row],[Order_Date]],"mmmm")</f>
        <v>October</v>
      </c>
      <c r="I653" s="2" t="str">
        <f>TEXT(Ecommerce_Sales[[#This Row],[Order_Date]],"yyyy")</f>
        <v>2023</v>
      </c>
      <c r="J653" s="2" t="str">
        <f>TEXT(Ecommerce_Sales[[#This Row],[Order_Date]],"mmmm")</f>
        <v>October</v>
      </c>
      <c r="K653" s="1" t="s">
        <v>1986</v>
      </c>
      <c r="L653" s="1" t="s">
        <v>3739</v>
      </c>
      <c r="M653" s="1" t="s">
        <v>1956</v>
      </c>
      <c r="N653" s="1" t="s">
        <v>1957</v>
      </c>
      <c r="O653" s="3">
        <v>137</v>
      </c>
      <c r="P653">
        <v>4</v>
      </c>
      <c r="Q653" s="3">
        <v>548</v>
      </c>
      <c r="R653" s="1" t="s">
        <v>1958</v>
      </c>
      <c r="S653" s="3">
        <v>44</v>
      </c>
      <c r="U653" t="str">
        <f>IF(Ecommerce_Sales[[#This Row],[Delivery_Time_Days]]&gt;7,"Delay",IF(Ecommerce_Sales[[#This Row],[Delivery_Time_Days]] = 0,"No delivery",IF(Ecommerce_Sales[[#This Row],[Delivery_Time_Days]]&lt;=7,"On-time")))</f>
        <v>No delivery</v>
      </c>
      <c r="V653" s="7">
        <f>Ecommerce_Sales[[#This Row],[Profit]]/Ecommerce_Sales[[#This Row],[Total_Price]]</f>
        <v>0.14963503649635038</v>
      </c>
      <c r="W653" s="3">
        <v>82</v>
      </c>
      <c r="X653" s="3"/>
    </row>
    <row r="654" spans="1:24" x14ac:dyDescent="0.25">
      <c r="A654" s="1" t="s">
        <v>3740</v>
      </c>
      <c r="B654" s="1" t="s">
        <v>334</v>
      </c>
      <c r="C654" s="1" t="s">
        <v>335</v>
      </c>
      <c r="D654" s="1" t="s">
        <v>3285</v>
      </c>
      <c r="E654" s="1" t="s">
        <v>2005</v>
      </c>
      <c r="F654" s="2">
        <v>45142</v>
      </c>
      <c r="G654" s="2">
        <v>45446</v>
      </c>
      <c r="H654" s="2" t="str">
        <f>TEXT(Ecommerce_Sales[[#This Row],[Order_Date]],"mmmm")</f>
        <v>June</v>
      </c>
      <c r="I654" s="2" t="str">
        <f>TEXT(Ecommerce_Sales[[#This Row],[Order_Date]],"yyyy")</f>
        <v>2024</v>
      </c>
      <c r="J654" s="2" t="str">
        <f>TEXT(Ecommerce_Sales[[#This Row],[Order_Date]],"mmmm")</f>
        <v>June</v>
      </c>
      <c r="K654" s="1" t="s">
        <v>1947</v>
      </c>
      <c r="L654" s="1" t="s">
        <v>3741</v>
      </c>
      <c r="M654" s="1" t="s">
        <v>2072</v>
      </c>
      <c r="N654" s="1" t="s">
        <v>1950</v>
      </c>
      <c r="O654" s="3">
        <v>322</v>
      </c>
      <c r="P654">
        <v>6</v>
      </c>
      <c r="Q654" s="3">
        <v>1935</v>
      </c>
      <c r="R654" s="1" t="s">
        <v>1958</v>
      </c>
      <c r="S654" s="3">
        <v>161</v>
      </c>
      <c r="T654">
        <v>6</v>
      </c>
      <c r="U654" t="str">
        <f>IF(Ecommerce_Sales[[#This Row],[Delivery_Time_Days]]&gt;7,"Delay",IF(Ecommerce_Sales[[#This Row],[Delivery_Time_Days]] = 0,"No delivery",IF(Ecommerce_Sales[[#This Row],[Delivery_Time_Days]]&lt;=7,"On-time")))</f>
        <v>On-time</v>
      </c>
      <c r="V654" s="7">
        <f>Ecommerce_Sales[[#This Row],[Profit]]/Ecommerce_Sales[[#This Row],[Total_Price]]</f>
        <v>0.4</v>
      </c>
      <c r="W654" s="3">
        <v>774</v>
      </c>
      <c r="X654" s="3"/>
    </row>
    <row r="655" spans="1:24" x14ac:dyDescent="0.25">
      <c r="A655" s="1" t="s">
        <v>3742</v>
      </c>
      <c r="B655" s="1" t="s">
        <v>1673</v>
      </c>
      <c r="C655" s="1" t="s">
        <v>1674</v>
      </c>
      <c r="D655" s="1" t="s">
        <v>3743</v>
      </c>
      <c r="E655" s="1" t="s">
        <v>1996</v>
      </c>
      <c r="F655" s="2">
        <v>45526</v>
      </c>
      <c r="G655" s="2">
        <v>45333</v>
      </c>
      <c r="H655" s="2" t="str">
        <f>TEXT(Ecommerce_Sales[[#This Row],[Order_Date]],"mmmm")</f>
        <v>February</v>
      </c>
      <c r="I655" s="2" t="str">
        <f>TEXT(Ecommerce_Sales[[#This Row],[Order_Date]],"yyyy")</f>
        <v>2024</v>
      </c>
      <c r="J655" s="2" t="str">
        <f>TEXT(Ecommerce_Sales[[#This Row],[Order_Date]],"mmmm")</f>
        <v>February</v>
      </c>
      <c r="K655" s="1" t="s">
        <v>1947</v>
      </c>
      <c r="L655" s="1" t="s">
        <v>3744</v>
      </c>
      <c r="M655" s="1" t="s">
        <v>1949</v>
      </c>
      <c r="N655" s="1" t="s">
        <v>1950</v>
      </c>
      <c r="O655" s="3">
        <v>69</v>
      </c>
      <c r="P655">
        <v>2</v>
      </c>
      <c r="Q655" s="3">
        <v>139</v>
      </c>
      <c r="R655" s="1" t="s">
        <v>1958</v>
      </c>
      <c r="S655" s="3">
        <v>20</v>
      </c>
      <c r="T655">
        <v>6</v>
      </c>
      <c r="U655" t="str">
        <f>IF(Ecommerce_Sales[[#This Row],[Delivery_Time_Days]]&gt;7,"Delay",IF(Ecommerce_Sales[[#This Row],[Delivery_Time_Days]] = 0,"No delivery",IF(Ecommerce_Sales[[#This Row],[Delivery_Time_Days]]&lt;=7,"On-time")))</f>
        <v>On-time</v>
      </c>
      <c r="V655" s="7">
        <f>Ecommerce_Sales[[#This Row],[Profit]]/Ecommerce_Sales[[#This Row],[Total_Price]]</f>
        <v>0.40287769784172661</v>
      </c>
      <c r="W655" s="3">
        <v>56</v>
      </c>
      <c r="X655" s="3"/>
    </row>
    <row r="656" spans="1:24" x14ac:dyDescent="0.25">
      <c r="A656" s="1" t="s">
        <v>3745</v>
      </c>
      <c r="B656" s="1" t="s">
        <v>783</v>
      </c>
      <c r="C656" s="1" t="s">
        <v>784</v>
      </c>
      <c r="D656" s="1" t="s">
        <v>3433</v>
      </c>
      <c r="E656" s="1" t="s">
        <v>1961</v>
      </c>
      <c r="F656" s="2">
        <v>45152</v>
      </c>
      <c r="G656" s="2">
        <v>44939</v>
      </c>
      <c r="H656" s="2" t="str">
        <f>TEXT(Ecommerce_Sales[[#This Row],[Order_Date]],"mmmm")</f>
        <v>January</v>
      </c>
      <c r="I656" s="2" t="str">
        <f>TEXT(Ecommerce_Sales[[#This Row],[Order_Date]],"yyyy")</f>
        <v>2023</v>
      </c>
      <c r="J656" s="2" t="str">
        <f>TEXT(Ecommerce_Sales[[#This Row],[Order_Date]],"mmmm")</f>
        <v>January</v>
      </c>
      <c r="K656" s="1" t="s">
        <v>1947</v>
      </c>
      <c r="L656" s="1" t="s">
        <v>3746</v>
      </c>
      <c r="M656" s="1" t="s">
        <v>1968</v>
      </c>
      <c r="N656" s="1" t="s">
        <v>1957</v>
      </c>
      <c r="O656" s="3">
        <v>749</v>
      </c>
      <c r="P656">
        <v>2</v>
      </c>
      <c r="Q656" s="3">
        <v>1497</v>
      </c>
      <c r="R656" s="1" t="s">
        <v>2016</v>
      </c>
      <c r="S656" s="3">
        <v>181</v>
      </c>
      <c r="T656">
        <v>4</v>
      </c>
      <c r="U656" t="str">
        <f>IF(Ecommerce_Sales[[#This Row],[Delivery_Time_Days]]&gt;7,"Delay",IF(Ecommerce_Sales[[#This Row],[Delivery_Time_Days]] = 0,"No delivery",IF(Ecommerce_Sales[[#This Row],[Delivery_Time_Days]]&lt;=7,"On-time")))</f>
        <v>On-time</v>
      </c>
      <c r="V656" s="7">
        <f>Ecommerce_Sales[[#This Row],[Profit]]/Ecommerce_Sales[[#This Row],[Total_Price]]</f>
        <v>0.15030060120240482</v>
      </c>
      <c r="W656" s="3">
        <v>225</v>
      </c>
      <c r="X656" s="3"/>
    </row>
    <row r="657" spans="1:24" x14ac:dyDescent="0.25">
      <c r="A657" s="1" t="s">
        <v>3747</v>
      </c>
      <c r="B657" s="1" t="s">
        <v>1588</v>
      </c>
      <c r="C657" s="1" t="s">
        <v>1589</v>
      </c>
      <c r="D657" s="1" t="s">
        <v>3748</v>
      </c>
      <c r="E657" s="1" t="s">
        <v>2005</v>
      </c>
      <c r="F657" s="2">
        <v>45257</v>
      </c>
      <c r="G657" s="2">
        <v>45162</v>
      </c>
      <c r="H657" s="2" t="str">
        <f>TEXT(Ecommerce_Sales[[#This Row],[Order_Date]],"mmmm")</f>
        <v>August</v>
      </c>
      <c r="I657" s="2" t="str">
        <f>TEXT(Ecommerce_Sales[[#This Row],[Order_Date]],"yyyy")</f>
        <v>2023</v>
      </c>
      <c r="J657" s="2" t="str">
        <f>TEXT(Ecommerce_Sales[[#This Row],[Order_Date]],"mmmm")</f>
        <v>August</v>
      </c>
      <c r="K657" s="1" t="s">
        <v>1947</v>
      </c>
      <c r="L657" s="1" t="s">
        <v>3749</v>
      </c>
      <c r="M657" s="1" t="s">
        <v>2058</v>
      </c>
      <c r="N657" s="1" t="s">
        <v>1950</v>
      </c>
      <c r="O657" s="3">
        <v>162</v>
      </c>
      <c r="P657">
        <v>5</v>
      </c>
      <c r="Q657" s="3">
        <v>809</v>
      </c>
      <c r="R657" s="1" t="s">
        <v>1958</v>
      </c>
      <c r="S657" s="3">
        <v>84</v>
      </c>
      <c r="T657">
        <v>6</v>
      </c>
      <c r="U657" t="str">
        <f>IF(Ecommerce_Sales[[#This Row],[Delivery_Time_Days]]&gt;7,"Delay",IF(Ecommerce_Sales[[#This Row],[Delivery_Time_Days]] = 0,"No delivery",IF(Ecommerce_Sales[[#This Row],[Delivery_Time_Days]]&lt;=7,"On-time")))</f>
        <v>On-time</v>
      </c>
      <c r="V657" s="7">
        <f>Ecommerce_Sales[[#This Row],[Profit]]/Ecommerce_Sales[[#This Row],[Total_Price]]</f>
        <v>0.40049443757725589</v>
      </c>
      <c r="W657" s="3">
        <v>324</v>
      </c>
      <c r="X657" s="3"/>
    </row>
    <row r="658" spans="1:24" x14ac:dyDescent="0.25">
      <c r="A658" s="1" t="s">
        <v>3750</v>
      </c>
      <c r="B658" s="1" t="s">
        <v>1483</v>
      </c>
      <c r="C658" s="1" t="s">
        <v>1484</v>
      </c>
      <c r="D658" s="1" t="s">
        <v>3751</v>
      </c>
      <c r="E658" s="1" t="s">
        <v>1954</v>
      </c>
      <c r="F658" s="2">
        <v>45417</v>
      </c>
      <c r="G658" s="2">
        <v>45241</v>
      </c>
      <c r="H658" s="2" t="str">
        <f>TEXT(Ecommerce_Sales[[#This Row],[Order_Date]],"mmmm")</f>
        <v>November</v>
      </c>
      <c r="I658" s="2" t="str">
        <f>TEXT(Ecommerce_Sales[[#This Row],[Order_Date]],"yyyy")</f>
        <v>2023</v>
      </c>
      <c r="J658" s="2" t="str">
        <f>TEXT(Ecommerce_Sales[[#This Row],[Order_Date]],"mmmm")</f>
        <v>November</v>
      </c>
      <c r="K658" s="1" t="s">
        <v>1986</v>
      </c>
      <c r="L658" s="1" t="s">
        <v>3752</v>
      </c>
      <c r="M658" s="1" t="s">
        <v>1998</v>
      </c>
      <c r="N658" s="1" t="s">
        <v>1973</v>
      </c>
      <c r="O658" s="3">
        <v>1312</v>
      </c>
      <c r="P658">
        <v>6</v>
      </c>
      <c r="Q658" s="3">
        <v>7875</v>
      </c>
      <c r="R658" s="1" t="s">
        <v>1958</v>
      </c>
      <c r="S658" s="3">
        <v>602</v>
      </c>
      <c r="U658" t="str">
        <f>IF(Ecommerce_Sales[[#This Row],[Delivery_Time_Days]]&gt;7,"Delay",IF(Ecommerce_Sales[[#This Row],[Delivery_Time_Days]] = 0,"No delivery",IF(Ecommerce_Sales[[#This Row],[Delivery_Time_Days]]&lt;=7,"On-time")))</f>
        <v>No delivery</v>
      </c>
      <c r="V658" s="7">
        <f>Ecommerce_Sales[[#This Row],[Profit]]/Ecommerce_Sales[[#This Row],[Total_Price]]</f>
        <v>0.29993650793650795</v>
      </c>
      <c r="W658" s="3">
        <v>2362</v>
      </c>
      <c r="X658" s="3"/>
    </row>
    <row r="659" spans="1:24" x14ac:dyDescent="0.25">
      <c r="A659" s="1" t="s">
        <v>3753</v>
      </c>
      <c r="B659" s="1" t="s">
        <v>852</v>
      </c>
      <c r="C659" s="1" t="s">
        <v>853</v>
      </c>
      <c r="D659" s="1" t="s">
        <v>2649</v>
      </c>
      <c r="E659" s="1" t="s">
        <v>1954</v>
      </c>
      <c r="F659" s="2">
        <v>45028</v>
      </c>
      <c r="G659" s="2">
        <v>45282</v>
      </c>
      <c r="H659" s="2" t="str">
        <f>TEXT(Ecommerce_Sales[[#This Row],[Order_Date]],"mmmm")</f>
        <v>December</v>
      </c>
      <c r="I659" s="2" t="str">
        <f>TEXT(Ecommerce_Sales[[#This Row],[Order_Date]],"yyyy")</f>
        <v>2023</v>
      </c>
      <c r="J659" s="2" t="str">
        <f>TEXT(Ecommerce_Sales[[#This Row],[Order_Date]],"mmmm")</f>
        <v>December</v>
      </c>
      <c r="K659" s="1" t="s">
        <v>1947</v>
      </c>
      <c r="L659" s="1" t="s">
        <v>3754</v>
      </c>
      <c r="M659" s="1" t="s">
        <v>2047</v>
      </c>
      <c r="N659" s="1" t="s">
        <v>1989</v>
      </c>
      <c r="O659" s="3">
        <v>346</v>
      </c>
      <c r="P659">
        <v>4</v>
      </c>
      <c r="Q659" s="3">
        <v>1384</v>
      </c>
      <c r="R659" s="1" t="s">
        <v>2008</v>
      </c>
      <c r="S659" s="3">
        <v>203</v>
      </c>
      <c r="T659">
        <v>4</v>
      </c>
      <c r="U659" t="str">
        <f>IF(Ecommerce_Sales[[#This Row],[Delivery_Time_Days]]&gt;7,"Delay",IF(Ecommerce_Sales[[#This Row],[Delivery_Time_Days]] = 0,"No delivery",IF(Ecommerce_Sales[[#This Row],[Delivery_Time_Days]]&lt;=7,"On-time")))</f>
        <v>On-time</v>
      </c>
      <c r="V659" s="7">
        <f>Ecommerce_Sales[[#This Row],[Profit]]/Ecommerce_Sales[[#This Row],[Total_Price]]</f>
        <v>0.25</v>
      </c>
      <c r="W659" s="3">
        <v>346</v>
      </c>
      <c r="X659" s="3"/>
    </row>
    <row r="660" spans="1:24" x14ac:dyDescent="0.25">
      <c r="A660" s="1" t="s">
        <v>3755</v>
      </c>
      <c r="B660" s="1" t="s">
        <v>1673</v>
      </c>
      <c r="C660" s="1" t="s">
        <v>1674</v>
      </c>
      <c r="D660" s="1" t="s">
        <v>3743</v>
      </c>
      <c r="E660" s="1" t="s">
        <v>1996</v>
      </c>
      <c r="F660" s="2">
        <v>45526</v>
      </c>
      <c r="G660" s="2">
        <v>45406</v>
      </c>
      <c r="H660" s="2" t="str">
        <f>TEXT(Ecommerce_Sales[[#This Row],[Order_Date]],"mmmm")</f>
        <v>April</v>
      </c>
      <c r="I660" s="2" t="str">
        <f>TEXT(Ecommerce_Sales[[#This Row],[Order_Date]],"yyyy")</f>
        <v>2024</v>
      </c>
      <c r="J660" s="2" t="str">
        <f>TEXT(Ecommerce_Sales[[#This Row],[Order_Date]],"mmmm")</f>
        <v>April</v>
      </c>
      <c r="K660" s="1" t="s">
        <v>1947</v>
      </c>
      <c r="L660" s="1" t="s">
        <v>3199</v>
      </c>
      <c r="M660" s="1" t="s">
        <v>2072</v>
      </c>
      <c r="N660" s="1" t="s">
        <v>1950</v>
      </c>
      <c r="O660" s="3">
        <v>212</v>
      </c>
      <c r="P660">
        <v>5</v>
      </c>
      <c r="Q660" s="3">
        <v>1062</v>
      </c>
      <c r="R660" s="1" t="s">
        <v>2012</v>
      </c>
      <c r="S660" s="3">
        <v>140</v>
      </c>
      <c r="T660">
        <v>6</v>
      </c>
      <c r="U660" t="str">
        <f>IF(Ecommerce_Sales[[#This Row],[Delivery_Time_Days]]&gt;7,"Delay",IF(Ecommerce_Sales[[#This Row],[Delivery_Time_Days]] = 0,"No delivery",IF(Ecommerce_Sales[[#This Row],[Delivery_Time_Days]]&lt;=7,"On-time")))</f>
        <v>On-time</v>
      </c>
      <c r="V660" s="7">
        <f>Ecommerce_Sales[[#This Row],[Profit]]/Ecommerce_Sales[[#This Row],[Total_Price]]</f>
        <v>0.40018832391713749</v>
      </c>
      <c r="W660" s="3">
        <v>425</v>
      </c>
      <c r="X660" s="3"/>
    </row>
    <row r="661" spans="1:24" x14ac:dyDescent="0.25">
      <c r="A661" s="1" t="s">
        <v>3756</v>
      </c>
      <c r="B661" s="1" t="s">
        <v>1117</v>
      </c>
      <c r="C661" s="1" t="s">
        <v>1118</v>
      </c>
      <c r="D661" s="1" t="s">
        <v>3757</v>
      </c>
      <c r="E661" s="1" t="s">
        <v>1996</v>
      </c>
      <c r="F661" s="2">
        <v>45425</v>
      </c>
      <c r="G661" s="2">
        <v>45473</v>
      </c>
      <c r="H661" s="2" t="str">
        <f>TEXT(Ecommerce_Sales[[#This Row],[Order_Date]],"mmmm")</f>
        <v>June</v>
      </c>
      <c r="I661" s="2" t="str">
        <f>TEXT(Ecommerce_Sales[[#This Row],[Order_Date]],"yyyy")</f>
        <v>2024</v>
      </c>
      <c r="J661" s="2" t="str">
        <f>TEXT(Ecommerce_Sales[[#This Row],[Order_Date]],"mmmm")</f>
        <v>June</v>
      </c>
      <c r="K661" s="1" t="s">
        <v>1992</v>
      </c>
      <c r="L661" s="1" t="s">
        <v>3758</v>
      </c>
      <c r="M661" s="1" t="s">
        <v>1988</v>
      </c>
      <c r="N661" s="1" t="s">
        <v>1989</v>
      </c>
      <c r="O661" s="3">
        <v>773</v>
      </c>
      <c r="P661">
        <v>2</v>
      </c>
      <c r="Q661" s="3">
        <v>1547</v>
      </c>
      <c r="R661" s="1" t="s">
        <v>1958</v>
      </c>
      <c r="S661" s="3">
        <v>139</v>
      </c>
      <c r="U661" t="str">
        <f>IF(Ecommerce_Sales[[#This Row],[Delivery_Time_Days]]&gt;7,"Delay",IF(Ecommerce_Sales[[#This Row],[Delivery_Time_Days]] = 0,"No delivery",IF(Ecommerce_Sales[[#This Row],[Delivery_Time_Days]]&lt;=7,"On-time")))</f>
        <v>No delivery</v>
      </c>
      <c r="V661" s="7">
        <f>Ecommerce_Sales[[#This Row],[Profit]]/Ecommerce_Sales[[#This Row],[Total_Price]]</f>
        <v>0.25016160310277957</v>
      </c>
      <c r="W661" s="3">
        <v>387</v>
      </c>
      <c r="X661" s="3"/>
    </row>
    <row r="662" spans="1:24" x14ac:dyDescent="0.25">
      <c r="A662" s="1" t="s">
        <v>3759</v>
      </c>
      <c r="B662" s="1" t="s">
        <v>649</v>
      </c>
      <c r="C662" s="1" t="s">
        <v>650</v>
      </c>
      <c r="D662" s="1" t="s">
        <v>3310</v>
      </c>
      <c r="E662" s="1" t="s">
        <v>1954</v>
      </c>
      <c r="F662" s="2">
        <v>45068</v>
      </c>
      <c r="G662" s="2">
        <v>45601</v>
      </c>
      <c r="H662" s="2" t="str">
        <f>TEXT(Ecommerce_Sales[[#This Row],[Order_Date]],"mmmm")</f>
        <v>November</v>
      </c>
      <c r="I662" s="2" t="str">
        <f>TEXT(Ecommerce_Sales[[#This Row],[Order_Date]],"yyyy")</f>
        <v>2024</v>
      </c>
      <c r="J662" s="2" t="str">
        <f>TEXT(Ecommerce_Sales[[#This Row],[Order_Date]],"mmmm")</f>
        <v>November</v>
      </c>
      <c r="K662" s="1" t="s">
        <v>1947</v>
      </c>
      <c r="L662" s="1" t="s">
        <v>3760</v>
      </c>
      <c r="M662" s="1" t="s">
        <v>2104</v>
      </c>
      <c r="N662" s="1" t="s">
        <v>1978</v>
      </c>
      <c r="O662" s="3">
        <v>883</v>
      </c>
      <c r="P662">
        <v>7</v>
      </c>
      <c r="Q662" s="3">
        <v>6181</v>
      </c>
      <c r="R662" s="1" t="s">
        <v>1951</v>
      </c>
      <c r="S662" s="3">
        <v>749</v>
      </c>
      <c r="T662">
        <v>5</v>
      </c>
      <c r="U662" t="str">
        <f>IF(Ecommerce_Sales[[#This Row],[Delivery_Time_Days]]&gt;7,"Delay",IF(Ecommerce_Sales[[#This Row],[Delivery_Time_Days]] = 0,"No delivery",IF(Ecommerce_Sales[[#This Row],[Delivery_Time_Days]]&lt;=7,"On-time")))</f>
        <v>On-time</v>
      </c>
      <c r="V662" s="7">
        <f>Ecommerce_Sales[[#This Row],[Profit]]/Ecommerce_Sales[[#This Row],[Total_Price]]</f>
        <v>0.34994337485843713</v>
      </c>
      <c r="W662" s="3">
        <v>2163</v>
      </c>
      <c r="X662" s="3"/>
    </row>
    <row r="663" spans="1:24" x14ac:dyDescent="0.25">
      <c r="A663" s="1" t="s">
        <v>3761</v>
      </c>
      <c r="B663" s="1" t="s">
        <v>1820</v>
      </c>
      <c r="C663" s="1" t="s">
        <v>1821</v>
      </c>
      <c r="D663" s="1" t="s">
        <v>3762</v>
      </c>
      <c r="E663" s="1" t="s">
        <v>1996</v>
      </c>
      <c r="F663" s="2">
        <v>45546</v>
      </c>
      <c r="G663" s="2">
        <v>45426</v>
      </c>
      <c r="H663" s="2" t="str">
        <f>TEXT(Ecommerce_Sales[[#This Row],[Order_Date]],"mmmm")</f>
        <v>May</v>
      </c>
      <c r="I663" s="2" t="str">
        <f>TEXT(Ecommerce_Sales[[#This Row],[Order_Date]],"yyyy")</f>
        <v>2024</v>
      </c>
      <c r="J663" s="2" t="str">
        <f>TEXT(Ecommerce_Sales[[#This Row],[Order_Date]],"mmmm")</f>
        <v>May</v>
      </c>
      <c r="K663" s="1" t="s">
        <v>1947</v>
      </c>
      <c r="L663" s="1" t="s">
        <v>3763</v>
      </c>
      <c r="M663" s="1" t="s">
        <v>1956</v>
      </c>
      <c r="N663" s="1" t="s">
        <v>1957</v>
      </c>
      <c r="O663" s="3">
        <v>374</v>
      </c>
      <c r="P663">
        <v>4</v>
      </c>
      <c r="Q663" s="3">
        <v>1496</v>
      </c>
      <c r="R663" s="1" t="s">
        <v>1958</v>
      </c>
      <c r="S663" s="3">
        <v>107</v>
      </c>
      <c r="T663">
        <v>7</v>
      </c>
      <c r="U663" t="str">
        <f>IF(Ecommerce_Sales[[#This Row],[Delivery_Time_Days]]&gt;7,"Delay",IF(Ecommerce_Sales[[#This Row],[Delivery_Time_Days]] = 0,"No delivery",IF(Ecommerce_Sales[[#This Row],[Delivery_Time_Days]]&lt;=7,"On-time")))</f>
        <v>On-time</v>
      </c>
      <c r="V663" s="7">
        <f>Ecommerce_Sales[[#This Row],[Profit]]/Ecommerce_Sales[[#This Row],[Total_Price]]</f>
        <v>0.1497326203208556</v>
      </c>
      <c r="W663" s="3">
        <v>224</v>
      </c>
      <c r="X663" s="3"/>
    </row>
    <row r="664" spans="1:24" x14ac:dyDescent="0.25">
      <c r="A664" s="1" t="s">
        <v>3764</v>
      </c>
      <c r="B664" s="1" t="s">
        <v>1465</v>
      </c>
      <c r="C664" s="1" t="s">
        <v>1466</v>
      </c>
      <c r="D664" s="1" t="s">
        <v>3765</v>
      </c>
      <c r="E664" s="1" t="s">
        <v>1954</v>
      </c>
      <c r="F664" s="2">
        <v>45409</v>
      </c>
      <c r="G664" s="2">
        <v>45332</v>
      </c>
      <c r="H664" s="2" t="str">
        <f>TEXT(Ecommerce_Sales[[#This Row],[Order_Date]],"mmmm")</f>
        <v>February</v>
      </c>
      <c r="I664" s="2" t="str">
        <f>TEXT(Ecommerce_Sales[[#This Row],[Order_Date]],"yyyy")</f>
        <v>2024</v>
      </c>
      <c r="J664" s="2" t="str">
        <f>TEXT(Ecommerce_Sales[[#This Row],[Order_Date]],"mmmm")</f>
        <v>February</v>
      </c>
      <c r="K664" s="1" t="s">
        <v>1947</v>
      </c>
      <c r="L664" s="1" t="s">
        <v>3766</v>
      </c>
      <c r="M664" s="1" t="s">
        <v>2104</v>
      </c>
      <c r="N664" s="1" t="s">
        <v>1978</v>
      </c>
      <c r="O664" s="3">
        <v>265</v>
      </c>
      <c r="P664">
        <v>1</v>
      </c>
      <c r="Q664" s="3">
        <v>265</v>
      </c>
      <c r="R664" s="1" t="s">
        <v>1958</v>
      </c>
      <c r="S664" s="3">
        <v>38</v>
      </c>
      <c r="T664">
        <v>7</v>
      </c>
      <c r="U664" t="str">
        <f>IF(Ecommerce_Sales[[#This Row],[Delivery_Time_Days]]&gt;7,"Delay",IF(Ecommerce_Sales[[#This Row],[Delivery_Time_Days]] = 0,"No delivery",IF(Ecommerce_Sales[[#This Row],[Delivery_Time_Days]]&lt;=7,"On-time")))</f>
        <v>On-time</v>
      </c>
      <c r="V664" s="7">
        <f>Ecommerce_Sales[[#This Row],[Profit]]/Ecommerce_Sales[[#This Row],[Total_Price]]</f>
        <v>0.35094339622641507</v>
      </c>
      <c r="W664" s="3">
        <v>93</v>
      </c>
      <c r="X664" s="3"/>
    </row>
    <row r="665" spans="1:24" x14ac:dyDescent="0.25">
      <c r="A665" s="1" t="s">
        <v>3767</v>
      </c>
      <c r="B665" s="1" t="s">
        <v>598</v>
      </c>
      <c r="C665" s="1" t="s">
        <v>599</v>
      </c>
      <c r="D665" s="1" t="s">
        <v>2273</v>
      </c>
      <c r="E665" s="1" t="s">
        <v>1966</v>
      </c>
      <c r="F665" s="2">
        <v>45163</v>
      </c>
      <c r="G665" s="2">
        <v>45530</v>
      </c>
      <c r="H665" s="2" t="str">
        <f>TEXT(Ecommerce_Sales[[#This Row],[Order_Date]],"mmmm")</f>
        <v>August</v>
      </c>
      <c r="I665" s="2" t="str">
        <f>TEXT(Ecommerce_Sales[[#This Row],[Order_Date]],"yyyy")</f>
        <v>2024</v>
      </c>
      <c r="J665" s="2" t="str">
        <f>TEXT(Ecommerce_Sales[[#This Row],[Order_Date]],"mmmm")</f>
        <v>August</v>
      </c>
      <c r="K665" s="1" t="s">
        <v>1992</v>
      </c>
      <c r="L665" s="1" t="s">
        <v>3768</v>
      </c>
      <c r="M665" s="1" t="s">
        <v>2079</v>
      </c>
      <c r="N665" s="1" t="s">
        <v>1973</v>
      </c>
      <c r="O665" s="3">
        <v>384</v>
      </c>
      <c r="P665">
        <v>5</v>
      </c>
      <c r="Q665" s="3">
        <v>1919</v>
      </c>
      <c r="R665" s="1" t="s">
        <v>1951</v>
      </c>
      <c r="S665" s="3">
        <v>173</v>
      </c>
      <c r="U665" t="str">
        <f>IF(Ecommerce_Sales[[#This Row],[Delivery_Time_Days]]&gt;7,"Delay",IF(Ecommerce_Sales[[#This Row],[Delivery_Time_Days]] = 0,"No delivery",IF(Ecommerce_Sales[[#This Row],[Delivery_Time_Days]]&lt;=7,"On-time")))</f>
        <v>No delivery</v>
      </c>
      <c r="V665" s="7">
        <f>Ecommerce_Sales[[#This Row],[Profit]]/Ecommerce_Sales[[#This Row],[Total_Price]]</f>
        <v>0.30015633142261594</v>
      </c>
      <c r="W665" s="3">
        <v>576</v>
      </c>
      <c r="X665" s="3"/>
    </row>
    <row r="666" spans="1:24" x14ac:dyDescent="0.25">
      <c r="A666" s="1" t="s">
        <v>3769</v>
      </c>
      <c r="B666" s="1" t="s">
        <v>1093</v>
      </c>
      <c r="C666" s="1" t="s">
        <v>1094</v>
      </c>
      <c r="D666" s="1" t="s">
        <v>3770</v>
      </c>
      <c r="E666" s="1" t="s">
        <v>1966</v>
      </c>
      <c r="F666" s="2">
        <v>45573</v>
      </c>
      <c r="G666" s="2">
        <v>45584</v>
      </c>
      <c r="H666" s="2" t="str">
        <f>TEXT(Ecommerce_Sales[[#This Row],[Order_Date]],"mmmm")</f>
        <v>October</v>
      </c>
      <c r="I666" s="2" t="str">
        <f>TEXT(Ecommerce_Sales[[#This Row],[Order_Date]],"yyyy")</f>
        <v>2024</v>
      </c>
      <c r="J666" s="2" t="str">
        <f>TEXT(Ecommerce_Sales[[#This Row],[Order_Date]],"mmmm")</f>
        <v>October</v>
      </c>
      <c r="K666" s="1" t="s">
        <v>1947</v>
      </c>
      <c r="L666" s="1" t="s">
        <v>3771</v>
      </c>
      <c r="M666" s="1" t="s">
        <v>2047</v>
      </c>
      <c r="N666" s="1" t="s">
        <v>1989</v>
      </c>
      <c r="O666" s="3">
        <v>770</v>
      </c>
      <c r="P666">
        <v>3</v>
      </c>
      <c r="Q666" s="3">
        <v>2309</v>
      </c>
      <c r="R666" s="1" t="s">
        <v>1951</v>
      </c>
      <c r="S666" s="3">
        <v>333</v>
      </c>
      <c r="T666">
        <v>6</v>
      </c>
      <c r="U666" t="str">
        <f>IF(Ecommerce_Sales[[#This Row],[Delivery_Time_Days]]&gt;7,"Delay",IF(Ecommerce_Sales[[#This Row],[Delivery_Time_Days]] = 0,"No delivery",IF(Ecommerce_Sales[[#This Row],[Delivery_Time_Days]]&lt;=7,"On-time")))</f>
        <v>On-time</v>
      </c>
      <c r="V666" s="7">
        <f>Ecommerce_Sales[[#This Row],[Profit]]/Ecommerce_Sales[[#This Row],[Total_Price]]</f>
        <v>0.24989172802078821</v>
      </c>
      <c r="W666" s="3">
        <v>577</v>
      </c>
      <c r="X666" s="3"/>
    </row>
    <row r="667" spans="1:24" x14ac:dyDescent="0.25">
      <c r="A667" s="1" t="s">
        <v>3772</v>
      </c>
      <c r="B667" s="1" t="s">
        <v>806</v>
      </c>
      <c r="C667" s="1" t="s">
        <v>807</v>
      </c>
      <c r="D667" s="1" t="s">
        <v>3367</v>
      </c>
      <c r="E667" s="1" t="s">
        <v>2005</v>
      </c>
      <c r="F667" s="2">
        <v>45040</v>
      </c>
      <c r="G667" s="2">
        <v>45193</v>
      </c>
      <c r="H667" s="2" t="str">
        <f>TEXT(Ecommerce_Sales[[#This Row],[Order_Date]],"mmmm")</f>
        <v>September</v>
      </c>
      <c r="I667" s="2" t="str">
        <f>TEXT(Ecommerce_Sales[[#This Row],[Order_Date]],"yyyy")</f>
        <v>2023</v>
      </c>
      <c r="J667" s="2" t="str">
        <f>TEXT(Ecommerce_Sales[[#This Row],[Order_Date]],"mmmm")</f>
        <v>September</v>
      </c>
      <c r="K667" s="1" t="s">
        <v>1947</v>
      </c>
      <c r="L667" s="1" t="s">
        <v>3773</v>
      </c>
      <c r="M667" s="1" t="s">
        <v>2043</v>
      </c>
      <c r="N667" s="1" t="s">
        <v>1989</v>
      </c>
      <c r="O667" s="3">
        <v>279</v>
      </c>
      <c r="P667">
        <v>1</v>
      </c>
      <c r="Q667" s="3">
        <v>279</v>
      </c>
      <c r="R667" s="1" t="s">
        <v>2008</v>
      </c>
      <c r="S667" s="3">
        <v>15</v>
      </c>
      <c r="T667">
        <v>10</v>
      </c>
      <c r="U667" t="str">
        <f>IF(Ecommerce_Sales[[#This Row],[Delivery_Time_Days]]&gt;7,"Delay",IF(Ecommerce_Sales[[#This Row],[Delivery_Time_Days]] = 0,"No delivery",IF(Ecommerce_Sales[[#This Row],[Delivery_Time_Days]]&lt;=7,"On-time")))</f>
        <v>Delay</v>
      </c>
      <c r="V667" s="7">
        <f>Ecommerce_Sales[[#This Row],[Profit]]/Ecommerce_Sales[[#This Row],[Total_Price]]</f>
        <v>0.25089605734767023</v>
      </c>
      <c r="W667" s="3">
        <v>70</v>
      </c>
      <c r="X667" s="3"/>
    </row>
    <row r="668" spans="1:24" x14ac:dyDescent="0.25">
      <c r="A668" s="1" t="s">
        <v>3774</v>
      </c>
      <c r="B668" s="1" t="s">
        <v>860</v>
      </c>
      <c r="C668" s="1" t="s">
        <v>861</v>
      </c>
      <c r="D668" s="1" t="s">
        <v>2000</v>
      </c>
      <c r="E668" s="1" t="s">
        <v>1954</v>
      </c>
      <c r="F668" s="2">
        <v>45028</v>
      </c>
      <c r="G668" s="2">
        <v>45191</v>
      </c>
      <c r="H668" s="2" t="str">
        <f>TEXT(Ecommerce_Sales[[#This Row],[Order_Date]],"mmmm")</f>
        <v>September</v>
      </c>
      <c r="I668" s="2" t="str">
        <f>TEXT(Ecommerce_Sales[[#This Row],[Order_Date]],"yyyy")</f>
        <v>2023</v>
      </c>
      <c r="J668" s="2" t="str">
        <f>TEXT(Ecommerce_Sales[[#This Row],[Order_Date]],"mmmm")</f>
        <v>September</v>
      </c>
      <c r="K668" s="1" t="s">
        <v>1947</v>
      </c>
      <c r="L668" s="1" t="s">
        <v>3775</v>
      </c>
      <c r="M668" s="1" t="s">
        <v>2007</v>
      </c>
      <c r="N668" s="1" t="s">
        <v>1973</v>
      </c>
      <c r="O668" s="3">
        <v>64</v>
      </c>
      <c r="P668">
        <v>5</v>
      </c>
      <c r="Q668" s="3">
        <v>319</v>
      </c>
      <c r="R668" s="1" t="s">
        <v>1958</v>
      </c>
      <c r="S668" s="3">
        <v>32</v>
      </c>
      <c r="T668">
        <v>7</v>
      </c>
      <c r="U668" t="str">
        <f>IF(Ecommerce_Sales[[#This Row],[Delivery_Time_Days]]&gt;7,"Delay",IF(Ecommerce_Sales[[#This Row],[Delivery_Time_Days]] = 0,"No delivery",IF(Ecommerce_Sales[[#This Row],[Delivery_Time_Days]]&lt;=7,"On-time")))</f>
        <v>On-time</v>
      </c>
      <c r="V668" s="7">
        <f>Ecommerce_Sales[[#This Row],[Profit]]/Ecommerce_Sales[[#This Row],[Total_Price]]</f>
        <v>0.30094043887147337</v>
      </c>
      <c r="W668" s="3">
        <v>96</v>
      </c>
      <c r="X668" s="3"/>
    </row>
    <row r="669" spans="1:24" x14ac:dyDescent="0.25">
      <c r="A669" s="1" t="s">
        <v>3776</v>
      </c>
      <c r="B669" s="1" t="s">
        <v>1191</v>
      </c>
      <c r="C669" s="1" t="s">
        <v>1192</v>
      </c>
      <c r="D669" s="1" t="s">
        <v>3777</v>
      </c>
      <c r="E669" s="1" t="s">
        <v>1946</v>
      </c>
      <c r="F669" s="2">
        <v>45004</v>
      </c>
      <c r="G669" s="2">
        <v>45310</v>
      </c>
      <c r="H669" s="2" t="str">
        <f>TEXT(Ecommerce_Sales[[#This Row],[Order_Date]],"mmmm")</f>
        <v>January</v>
      </c>
      <c r="I669" s="2" t="str">
        <f>TEXT(Ecommerce_Sales[[#This Row],[Order_Date]],"yyyy")</f>
        <v>2024</v>
      </c>
      <c r="J669" s="2" t="str">
        <f>TEXT(Ecommerce_Sales[[#This Row],[Order_Date]],"mmmm")</f>
        <v>January</v>
      </c>
      <c r="K669" s="1" t="s">
        <v>1986</v>
      </c>
      <c r="L669" s="1" t="s">
        <v>3778</v>
      </c>
      <c r="M669" s="1" t="s">
        <v>2043</v>
      </c>
      <c r="N669" s="1" t="s">
        <v>1989</v>
      </c>
      <c r="O669" s="3">
        <v>438</v>
      </c>
      <c r="P669">
        <v>1</v>
      </c>
      <c r="Q669" s="3">
        <v>438</v>
      </c>
      <c r="R669" s="1" t="s">
        <v>1958</v>
      </c>
      <c r="S669" s="3">
        <v>23</v>
      </c>
      <c r="U669" t="str">
        <f>IF(Ecommerce_Sales[[#This Row],[Delivery_Time_Days]]&gt;7,"Delay",IF(Ecommerce_Sales[[#This Row],[Delivery_Time_Days]] = 0,"No delivery",IF(Ecommerce_Sales[[#This Row],[Delivery_Time_Days]]&lt;=7,"On-time")))</f>
        <v>No delivery</v>
      </c>
      <c r="V669" s="7">
        <f>Ecommerce_Sales[[#This Row],[Profit]]/Ecommerce_Sales[[#This Row],[Total_Price]]</f>
        <v>0.24885844748858446</v>
      </c>
      <c r="W669" s="3">
        <v>109</v>
      </c>
      <c r="X669" s="3"/>
    </row>
    <row r="670" spans="1:24" x14ac:dyDescent="0.25">
      <c r="A670" s="1" t="s">
        <v>3779</v>
      </c>
      <c r="B670" s="1" t="s">
        <v>547</v>
      </c>
      <c r="C670" s="1" t="s">
        <v>548</v>
      </c>
      <c r="D670" s="1" t="s">
        <v>3444</v>
      </c>
      <c r="E670" s="1" t="s">
        <v>1966</v>
      </c>
      <c r="F670" s="2">
        <v>45000</v>
      </c>
      <c r="G670" s="2">
        <v>45065</v>
      </c>
      <c r="H670" s="2" t="str">
        <f>TEXT(Ecommerce_Sales[[#This Row],[Order_Date]],"mmmm")</f>
        <v>May</v>
      </c>
      <c r="I670" s="2" t="str">
        <f>TEXT(Ecommerce_Sales[[#This Row],[Order_Date]],"yyyy")</f>
        <v>2023</v>
      </c>
      <c r="J670" s="2" t="str">
        <f>TEXT(Ecommerce_Sales[[#This Row],[Order_Date]],"mmmm")</f>
        <v>May</v>
      </c>
      <c r="K670" s="1" t="s">
        <v>1947</v>
      </c>
      <c r="L670" s="1" t="s">
        <v>3780</v>
      </c>
      <c r="M670" s="1" t="s">
        <v>1998</v>
      </c>
      <c r="N670" s="1" t="s">
        <v>1973</v>
      </c>
      <c r="O670" s="3">
        <v>89</v>
      </c>
      <c r="P670">
        <v>4</v>
      </c>
      <c r="Q670" s="3">
        <v>355</v>
      </c>
      <c r="R670" s="1" t="s">
        <v>1958</v>
      </c>
      <c r="S670" s="3">
        <v>23</v>
      </c>
      <c r="T670">
        <v>5</v>
      </c>
      <c r="U670" t="str">
        <f>IF(Ecommerce_Sales[[#This Row],[Delivery_Time_Days]]&gt;7,"Delay",IF(Ecommerce_Sales[[#This Row],[Delivery_Time_Days]] = 0,"No delivery",IF(Ecommerce_Sales[[#This Row],[Delivery_Time_Days]]&lt;=7,"On-time")))</f>
        <v>On-time</v>
      </c>
      <c r="V670" s="7">
        <f>Ecommerce_Sales[[#This Row],[Profit]]/Ecommerce_Sales[[#This Row],[Total_Price]]</f>
        <v>0.29859154929577464</v>
      </c>
      <c r="W670" s="3">
        <v>106</v>
      </c>
      <c r="X670" s="3"/>
    </row>
    <row r="671" spans="1:24" x14ac:dyDescent="0.25">
      <c r="A671" s="1" t="s">
        <v>3781</v>
      </c>
      <c r="B671" s="1" t="s">
        <v>689</v>
      </c>
      <c r="C671" s="1" t="s">
        <v>690</v>
      </c>
      <c r="D671" s="1" t="s">
        <v>3782</v>
      </c>
      <c r="E671" s="1" t="s">
        <v>1966</v>
      </c>
      <c r="F671" s="2">
        <v>45232</v>
      </c>
      <c r="G671" s="2">
        <v>44973</v>
      </c>
      <c r="H671" s="2" t="str">
        <f>TEXT(Ecommerce_Sales[[#This Row],[Order_Date]],"mmmm")</f>
        <v>February</v>
      </c>
      <c r="I671" s="2" t="str">
        <f>TEXT(Ecommerce_Sales[[#This Row],[Order_Date]],"yyyy")</f>
        <v>2023</v>
      </c>
      <c r="J671" s="2" t="str">
        <f>TEXT(Ecommerce_Sales[[#This Row],[Order_Date]],"mmmm")</f>
        <v>February</v>
      </c>
      <c r="K671" s="1" t="s">
        <v>1947</v>
      </c>
      <c r="L671" s="1" t="s">
        <v>3783</v>
      </c>
      <c r="M671" s="1" t="s">
        <v>2079</v>
      </c>
      <c r="N671" s="1" t="s">
        <v>1973</v>
      </c>
      <c r="O671" s="3">
        <v>648</v>
      </c>
      <c r="P671">
        <v>4</v>
      </c>
      <c r="Q671" s="3">
        <v>2592</v>
      </c>
      <c r="R671" s="1" t="s">
        <v>1958</v>
      </c>
      <c r="S671" s="3">
        <v>374</v>
      </c>
      <c r="T671">
        <v>8</v>
      </c>
      <c r="U671" t="str">
        <f>IF(Ecommerce_Sales[[#This Row],[Delivery_Time_Days]]&gt;7,"Delay",IF(Ecommerce_Sales[[#This Row],[Delivery_Time_Days]] = 0,"No delivery",IF(Ecommerce_Sales[[#This Row],[Delivery_Time_Days]]&lt;=7,"On-time")))</f>
        <v>Delay</v>
      </c>
      <c r="V671" s="7">
        <f>Ecommerce_Sales[[#This Row],[Profit]]/Ecommerce_Sales[[#This Row],[Total_Price]]</f>
        <v>0.29976851851851855</v>
      </c>
      <c r="W671" s="3">
        <v>777</v>
      </c>
      <c r="X671" s="3"/>
    </row>
    <row r="672" spans="1:24" x14ac:dyDescent="0.25">
      <c r="A672" s="1" t="s">
        <v>3784</v>
      </c>
      <c r="B672" s="1" t="s">
        <v>406</v>
      </c>
      <c r="C672" s="1" t="s">
        <v>407</v>
      </c>
      <c r="D672" s="1" t="s">
        <v>3785</v>
      </c>
      <c r="E672" s="1" t="s">
        <v>1946</v>
      </c>
      <c r="F672" s="2">
        <v>45192</v>
      </c>
      <c r="G672" s="2">
        <v>45502</v>
      </c>
      <c r="H672" s="2" t="str">
        <f>TEXT(Ecommerce_Sales[[#This Row],[Order_Date]],"mmmm")</f>
        <v>July</v>
      </c>
      <c r="I672" s="2" t="str">
        <f>TEXT(Ecommerce_Sales[[#This Row],[Order_Date]],"yyyy")</f>
        <v>2024</v>
      </c>
      <c r="J672" s="2" t="str">
        <f>TEXT(Ecommerce_Sales[[#This Row],[Order_Date]],"mmmm")</f>
        <v>July</v>
      </c>
      <c r="K672" s="1" t="s">
        <v>1947</v>
      </c>
      <c r="L672" s="1" t="s">
        <v>3786</v>
      </c>
      <c r="M672" s="1" t="s">
        <v>2047</v>
      </c>
      <c r="N672" s="1" t="s">
        <v>1989</v>
      </c>
      <c r="O672" s="3">
        <v>1099</v>
      </c>
      <c r="P672">
        <v>2</v>
      </c>
      <c r="Q672" s="3">
        <v>2198</v>
      </c>
      <c r="R672" s="1" t="s">
        <v>2008</v>
      </c>
      <c r="S672" s="3">
        <v>305</v>
      </c>
      <c r="T672">
        <v>5</v>
      </c>
      <c r="U672" t="str">
        <f>IF(Ecommerce_Sales[[#This Row],[Delivery_Time_Days]]&gt;7,"Delay",IF(Ecommerce_Sales[[#This Row],[Delivery_Time_Days]] = 0,"No delivery",IF(Ecommerce_Sales[[#This Row],[Delivery_Time_Days]]&lt;=7,"On-time")))</f>
        <v>On-time</v>
      </c>
      <c r="V672" s="7">
        <f>Ecommerce_Sales[[#This Row],[Profit]]/Ecommerce_Sales[[#This Row],[Total_Price]]</f>
        <v>0.24977252047315743</v>
      </c>
      <c r="W672" s="3">
        <v>549</v>
      </c>
      <c r="X672" s="3"/>
    </row>
    <row r="673" spans="1:24" x14ac:dyDescent="0.25">
      <c r="A673" s="1" t="s">
        <v>3787</v>
      </c>
      <c r="B673" s="1" t="s">
        <v>286</v>
      </c>
      <c r="C673" s="1" t="s">
        <v>287</v>
      </c>
      <c r="D673" s="1" t="s">
        <v>2862</v>
      </c>
      <c r="E673" s="1" t="s">
        <v>2005</v>
      </c>
      <c r="F673" s="2">
        <v>45327</v>
      </c>
      <c r="G673" s="2">
        <v>45105</v>
      </c>
      <c r="H673" s="2" t="str">
        <f>TEXT(Ecommerce_Sales[[#This Row],[Order_Date]],"mmmm")</f>
        <v>June</v>
      </c>
      <c r="I673" s="2" t="str">
        <f>TEXT(Ecommerce_Sales[[#This Row],[Order_Date]],"yyyy")</f>
        <v>2023</v>
      </c>
      <c r="J673" s="2" t="str">
        <f>TEXT(Ecommerce_Sales[[#This Row],[Order_Date]],"mmmm")</f>
        <v>June</v>
      </c>
      <c r="K673" s="1" t="s">
        <v>1947</v>
      </c>
      <c r="L673" s="1" t="s">
        <v>3788</v>
      </c>
      <c r="M673" s="1" t="s">
        <v>2030</v>
      </c>
      <c r="N673" s="1" t="s">
        <v>1978</v>
      </c>
      <c r="O673" s="3">
        <v>634</v>
      </c>
      <c r="P673">
        <v>1</v>
      </c>
      <c r="Q673" s="3">
        <v>634</v>
      </c>
      <c r="R673" s="1" t="s">
        <v>1958</v>
      </c>
      <c r="S673" s="3">
        <v>91</v>
      </c>
      <c r="T673">
        <v>2</v>
      </c>
      <c r="U673" t="str">
        <f>IF(Ecommerce_Sales[[#This Row],[Delivery_Time_Days]]&gt;7,"Delay",IF(Ecommerce_Sales[[#This Row],[Delivery_Time_Days]] = 0,"No delivery",IF(Ecommerce_Sales[[#This Row],[Delivery_Time_Days]]&lt;=7,"On-time")))</f>
        <v>On-time</v>
      </c>
      <c r="V673" s="7">
        <f>Ecommerce_Sales[[#This Row],[Profit]]/Ecommerce_Sales[[#This Row],[Total_Price]]</f>
        <v>0.35015772870662459</v>
      </c>
      <c r="W673" s="3">
        <v>222</v>
      </c>
      <c r="X673" s="3"/>
    </row>
    <row r="674" spans="1:24" x14ac:dyDescent="0.25">
      <c r="A674" s="1" t="s">
        <v>3789</v>
      </c>
      <c r="B674" s="1" t="s">
        <v>30</v>
      </c>
      <c r="C674" s="1" t="s">
        <v>31</v>
      </c>
      <c r="D674" s="1" t="s">
        <v>3790</v>
      </c>
      <c r="E674" s="1" t="s">
        <v>1946</v>
      </c>
      <c r="F674" s="2">
        <v>45464</v>
      </c>
      <c r="G674" s="2">
        <v>45072</v>
      </c>
      <c r="H674" s="2" t="str">
        <f>TEXT(Ecommerce_Sales[[#This Row],[Order_Date]],"mmmm")</f>
        <v>May</v>
      </c>
      <c r="I674" s="2" t="str">
        <f>TEXT(Ecommerce_Sales[[#This Row],[Order_Date]],"yyyy")</f>
        <v>2023</v>
      </c>
      <c r="J674" s="2" t="str">
        <f>TEXT(Ecommerce_Sales[[#This Row],[Order_Date]],"mmmm")</f>
        <v>May</v>
      </c>
      <c r="K674" s="1" t="s">
        <v>1947</v>
      </c>
      <c r="L674" s="1" t="s">
        <v>3791</v>
      </c>
      <c r="M674" s="1" t="s">
        <v>2072</v>
      </c>
      <c r="N674" s="1" t="s">
        <v>1950</v>
      </c>
      <c r="O674" s="3">
        <v>580</v>
      </c>
      <c r="P674">
        <v>3</v>
      </c>
      <c r="Q674" s="3">
        <v>1740</v>
      </c>
      <c r="R674" s="1" t="s">
        <v>1958</v>
      </c>
      <c r="S674" s="3">
        <v>153</v>
      </c>
      <c r="T674">
        <v>5</v>
      </c>
      <c r="U674" t="str">
        <f>IF(Ecommerce_Sales[[#This Row],[Delivery_Time_Days]]&gt;7,"Delay",IF(Ecommerce_Sales[[#This Row],[Delivery_Time_Days]] = 0,"No delivery",IF(Ecommerce_Sales[[#This Row],[Delivery_Time_Days]]&lt;=7,"On-time")))</f>
        <v>On-time</v>
      </c>
      <c r="V674" s="7">
        <f>Ecommerce_Sales[[#This Row],[Profit]]/Ecommerce_Sales[[#This Row],[Total_Price]]</f>
        <v>0.4</v>
      </c>
      <c r="W674" s="3">
        <v>696</v>
      </c>
      <c r="X674" s="3"/>
    </row>
    <row r="675" spans="1:24" x14ac:dyDescent="0.25">
      <c r="A675" s="1" t="s">
        <v>3792</v>
      </c>
      <c r="B675" s="1" t="s">
        <v>202</v>
      </c>
      <c r="C675" s="1" t="s">
        <v>1583</v>
      </c>
      <c r="D675" s="1" t="s">
        <v>3793</v>
      </c>
      <c r="E675" s="1" t="s">
        <v>1954</v>
      </c>
      <c r="F675" s="2">
        <v>45041</v>
      </c>
      <c r="G675" s="2">
        <v>45215</v>
      </c>
      <c r="H675" s="2" t="str">
        <f>TEXT(Ecommerce_Sales[[#This Row],[Order_Date]],"mmmm")</f>
        <v>October</v>
      </c>
      <c r="I675" s="2" t="str">
        <f>TEXT(Ecommerce_Sales[[#This Row],[Order_Date]],"yyyy")</f>
        <v>2023</v>
      </c>
      <c r="J675" s="2" t="str">
        <f>TEXT(Ecommerce_Sales[[#This Row],[Order_Date]],"mmmm")</f>
        <v>October</v>
      </c>
      <c r="K675" s="1" t="s">
        <v>1947</v>
      </c>
      <c r="L675" s="1" t="s">
        <v>3794</v>
      </c>
      <c r="M675" s="1" t="s">
        <v>2030</v>
      </c>
      <c r="N675" s="1" t="s">
        <v>1978</v>
      </c>
      <c r="O675" s="3">
        <v>692</v>
      </c>
      <c r="P675">
        <v>4</v>
      </c>
      <c r="Q675" s="3">
        <v>2767</v>
      </c>
      <c r="R675" s="1" t="s">
        <v>1958</v>
      </c>
      <c r="S675" s="3">
        <v>337</v>
      </c>
      <c r="T675">
        <v>6</v>
      </c>
      <c r="U675" t="str">
        <f>IF(Ecommerce_Sales[[#This Row],[Delivery_Time_Days]]&gt;7,"Delay",IF(Ecommerce_Sales[[#This Row],[Delivery_Time_Days]] = 0,"No delivery",IF(Ecommerce_Sales[[#This Row],[Delivery_Time_Days]]&lt;=7,"On-time")))</f>
        <v>On-time</v>
      </c>
      <c r="V675" s="7">
        <f>Ecommerce_Sales[[#This Row],[Profit]]/Ecommerce_Sales[[#This Row],[Total_Price]]</f>
        <v>0.34983736899168777</v>
      </c>
      <c r="W675" s="3">
        <v>968</v>
      </c>
      <c r="X675" s="3"/>
    </row>
    <row r="676" spans="1:24" x14ac:dyDescent="0.25">
      <c r="A676" s="1" t="s">
        <v>3795</v>
      </c>
      <c r="B676" s="1" t="s">
        <v>108</v>
      </c>
      <c r="C676" s="1" t="s">
        <v>109</v>
      </c>
      <c r="D676" s="1" t="s">
        <v>2067</v>
      </c>
      <c r="E676" s="1" t="s">
        <v>1996</v>
      </c>
      <c r="F676" s="2">
        <v>45313</v>
      </c>
      <c r="G676" s="2">
        <v>45559</v>
      </c>
      <c r="H676" s="2" t="str">
        <f>TEXT(Ecommerce_Sales[[#This Row],[Order_Date]],"mmmm")</f>
        <v>September</v>
      </c>
      <c r="I676" s="2" t="str">
        <f>TEXT(Ecommerce_Sales[[#This Row],[Order_Date]],"yyyy")</f>
        <v>2024</v>
      </c>
      <c r="J676" s="2" t="str">
        <f>TEXT(Ecommerce_Sales[[#This Row],[Order_Date]],"mmmm")</f>
        <v>September</v>
      </c>
      <c r="K676" s="1" t="s">
        <v>1947</v>
      </c>
      <c r="L676" s="1" t="s">
        <v>3796</v>
      </c>
      <c r="M676" s="1" t="s">
        <v>2247</v>
      </c>
      <c r="N676" s="1" t="s">
        <v>1957</v>
      </c>
      <c r="O676" s="3">
        <v>1037</v>
      </c>
      <c r="P676">
        <v>1</v>
      </c>
      <c r="Q676" s="3">
        <v>1037</v>
      </c>
      <c r="R676" s="1" t="s">
        <v>1958</v>
      </c>
      <c r="S676" s="3">
        <v>121</v>
      </c>
      <c r="T676">
        <v>3</v>
      </c>
      <c r="U676" t="str">
        <f>IF(Ecommerce_Sales[[#This Row],[Delivery_Time_Days]]&gt;7,"Delay",IF(Ecommerce_Sales[[#This Row],[Delivery_Time_Days]] = 0,"No delivery",IF(Ecommerce_Sales[[#This Row],[Delivery_Time_Days]]&lt;=7,"On-time")))</f>
        <v>On-time</v>
      </c>
      <c r="V676" s="7">
        <f>Ecommerce_Sales[[#This Row],[Profit]]/Ecommerce_Sales[[#This Row],[Total_Price]]</f>
        <v>0.15043394406943106</v>
      </c>
      <c r="W676" s="3">
        <v>156</v>
      </c>
      <c r="X676" s="3"/>
    </row>
    <row r="677" spans="1:24" x14ac:dyDescent="0.25">
      <c r="A677" s="1" t="s">
        <v>3797</v>
      </c>
      <c r="B677" s="1" t="s">
        <v>1283</v>
      </c>
      <c r="C677" s="1" t="s">
        <v>1284</v>
      </c>
      <c r="D677" s="1" t="s">
        <v>3798</v>
      </c>
      <c r="E677" s="1" t="s">
        <v>1996</v>
      </c>
      <c r="F677" s="2">
        <v>45295</v>
      </c>
      <c r="G677" s="2">
        <v>45150</v>
      </c>
      <c r="H677" s="2" t="str">
        <f>TEXT(Ecommerce_Sales[[#This Row],[Order_Date]],"mmmm")</f>
        <v>August</v>
      </c>
      <c r="I677" s="2" t="str">
        <f>TEXT(Ecommerce_Sales[[#This Row],[Order_Date]],"yyyy")</f>
        <v>2023</v>
      </c>
      <c r="J677" s="2" t="str">
        <f>TEXT(Ecommerce_Sales[[#This Row],[Order_Date]],"mmmm")</f>
        <v>August</v>
      </c>
      <c r="K677" s="1" t="s">
        <v>1947</v>
      </c>
      <c r="L677" s="1" t="s">
        <v>3799</v>
      </c>
      <c r="M677" s="1" t="s">
        <v>2065</v>
      </c>
      <c r="N677" s="1" t="s">
        <v>1978</v>
      </c>
      <c r="O677" s="3">
        <v>75</v>
      </c>
      <c r="P677">
        <v>3</v>
      </c>
      <c r="Q677" s="3">
        <v>226</v>
      </c>
      <c r="R677" s="1" t="s">
        <v>1951</v>
      </c>
      <c r="S677" s="3">
        <v>22</v>
      </c>
      <c r="T677">
        <v>6</v>
      </c>
      <c r="U677" t="str">
        <f>IF(Ecommerce_Sales[[#This Row],[Delivery_Time_Days]]&gt;7,"Delay",IF(Ecommerce_Sales[[#This Row],[Delivery_Time_Days]] = 0,"No delivery",IF(Ecommerce_Sales[[#This Row],[Delivery_Time_Days]]&lt;=7,"On-time")))</f>
        <v>On-time</v>
      </c>
      <c r="V677" s="7">
        <f>Ecommerce_Sales[[#This Row],[Profit]]/Ecommerce_Sales[[#This Row],[Total_Price]]</f>
        <v>0.34955752212389379</v>
      </c>
      <c r="W677" s="3">
        <v>79</v>
      </c>
      <c r="X677" s="3"/>
    </row>
    <row r="678" spans="1:24" x14ac:dyDescent="0.25">
      <c r="A678" s="1" t="s">
        <v>3800</v>
      </c>
      <c r="B678" s="1" t="s">
        <v>939</v>
      </c>
      <c r="C678" s="1" t="s">
        <v>1310</v>
      </c>
      <c r="D678" s="1" t="s">
        <v>3350</v>
      </c>
      <c r="E678" s="1" t="s">
        <v>1961</v>
      </c>
      <c r="F678" s="2">
        <v>45624</v>
      </c>
      <c r="G678" s="2">
        <v>45428</v>
      </c>
      <c r="H678" s="2" t="str">
        <f>TEXT(Ecommerce_Sales[[#This Row],[Order_Date]],"mmmm")</f>
        <v>May</v>
      </c>
      <c r="I678" s="2" t="str">
        <f>TEXT(Ecommerce_Sales[[#This Row],[Order_Date]],"yyyy")</f>
        <v>2024</v>
      </c>
      <c r="J678" s="2" t="str">
        <f>TEXT(Ecommerce_Sales[[#This Row],[Order_Date]],"mmmm")</f>
        <v>May</v>
      </c>
      <c r="K678" s="1" t="s">
        <v>1992</v>
      </c>
      <c r="L678" s="1" t="s">
        <v>3801</v>
      </c>
      <c r="M678" s="1" t="s">
        <v>2043</v>
      </c>
      <c r="N678" s="1" t="s">
        <v>1989</v>
      </c>
      <c r="O678" s="3">
        <v>461</v>
      </c>
      <c r="P678">
        <v>3</v>
      </c>
      <c r="Q678" s="3">
        <v>1382</v>
      </c>
      <c r="R678" s="1" t="s">
        <v>2008</v>
      </c>
      <c r="S678" s="3">
        <v>78</v>
      </c>
      <c r="U678" t="str">
        <f>IF(Ecommerce_Sales[[#This Row],[Delivery_Time_Days]]&gt;7,"Delay",IF(Ecommerce_Sales[[#This Row],[Delivery_Time_Days]] = 0,"No delivery",IF(Ecommerce_Sales[[#This Row],[Delivery_Time_Days]]&lt;=7,"On-time")))</f>
        <v>No delivery</v>
      </c>
      <c r="V678" s="7">
        <f>Ecommerce_Sales[[#This Row],[Profit]]/Ecommerce_Sales[[#This Row],[Total_Price]]</f>
        <v>0.2503617945007236</v>
      </c>
      <c r="W678" s="3">
        <v>346</v>
      </c>
      <c r="X678" s="3"/>
    </row>
    <row r="679" spans="1:24" x14ac:dyDescent="0.25">
      <c r="A679" s="1" t="s">
        <v>3802</v>
      </c>
      <c r="B679" s="1" t="s">
        <v>413</v>
      </c>
      <c r="C679" s="1" t="s">
        <v>1592</v>
      </c>
      <c r="D679" s="1" t="s">
        <v>3803</v>
      </c>
      <c r="E679" s="1" t="s">
        <v>1961</v>
      </c>
      <c r="F679" s="2">
        <v>45163</v>
      </c>
      <c r="G679" s="2">
        <v>45343</v>
      </c>
      <c r="H679" s="2" t="str">
        <f>TEXT(Ecommerce_Sales[[#This Row],[Order_Date]],"mmmm")</f>
        <v>February</v>
      </c>
      <c r="I679" s="2" t="str">
        <f>TEXT(Ecommerce_Sales[[#This Row],[Order_Date]],"yyyy")</f>
        <v>2024</v>
      </c>
      <c r="J679" s="2" t="str">
        <f>TEXT(Ecommerce_Sales[[#This Row],[Order_Date]],"mmmm")</f>
        <v>February</v>
      </c>
      <c r="K679" s="1" t="s">
        <v>1947</v>
      </c>
      <c r="L679" s="1" t="s">
        <v>3804</v>
      </c>
      <c r="M679" s="1" t="s">
        <v>2007</v>
      </c>
      <c r="N679" s="1" t="s">
        <v>1973</v>
      </c>
      <c r="O679" s="3">
        <v>243</v>
      </c>
      <c r="P679">
        <v>1</v>
      </c>
      <c r="Q679" s="3">
        <v>243</v>
      </c>
      <c r="R679" s="1" t="s">
        <v>1958</v>
      </c>
      <c r="S679" s="3">
        <v>20</v>
      </c>
      <c r="T679">
        <v>5</v>
      </c>
      <c r="U679" t="str">
        <f>IF(Ecommerce_Sales[[#This Row],[Delivery_Time_Days]]&gt;7,"Delay",IF(Ecommerce_Sales[[#This Row],[Delivery_Time_Days]] = 0,"No delivery",IF(Ecommerce_Sales[[#This Row],[Delivery_Time_Days]]&lt;=7,"On-time")))</f>
        <v>On-time</v>
      </c>
      <c r="V679" s="7">
        <f>Ecommerce_Sales[[#This Row],[Profit]]/Ecommerce_Sales[[#This Row],[Total_Price]]</f>
        <v>0.30041152263374488</v>
      </c>
      <c r="W679" s="3">
        <v>73</v>
      </c>
      <c r="X679" s="3"/>
    </row>
    <row r="680" spans="1:24" x14ac:dyDescent="0.25">
      <c r="A680" s="1" t="s">
        <v>3805</v>
      </c>
      <c r="B680" s="1" t="s">
        <v>693</v>
      </c>
      <c r="C680" s="1" t="s">
        <v>694</v>
      </c>
      <c r="D680" s="1" t="s">
        <v>3678</v>
      </c>
      <c r="E680" s="1" t="s">
        <v>1996</v>
      </c>
      <c r="F680" s="2">
        <v>45610</v>
      </c>
      <c r="G680" s="2">
        <v>44931</v>
      </c>
      <c r="H680" s="2" t="str">
        <f>TEXT(Ecommerce_Sales[[#This Row],[Order_Date]],"mmmm")</f>
        <v>January</v>
      </c>
      <c r="I680" s="2" t="str">
        <f>TEXT(Ecommerce_Sales[[#This Row],[Order_Date]],"yyyy")</f>
        <v>2023</v>
      </c>
      <c r="J680" s="2" t="str">
        <f>TEXT(Ecommerce_Sales[[#This Row],[Order_Date]],"mmmm")</f>
        <v>January</v>
      </c>
      <c r="K680" s="1" t="s">
        <v>1947</v>
      </c>
      <c r="L680" s="1" t="s">
        <v>3806</v>
      </c>
      <c r="M680" s="1" t="s">
        <v>2047</v>
      </c>
      <c r="N680" s="1" t="s">
        <v>1989</v>
      </c>
      <c r="O680" s="3">
        <v>350</v>
      </c>
      <c r="P680">
        <v>3</v>
      </c>
      <c r="Q680" s="3">
        <v>1051</v>
      </c>
      <c r="R680" s="1" t="s">
        <v>1958</v>
      </c>
      <c r="S680" s="3">
        <v>102</v>
      </c>
      <c r="T680">
        <v>9</v>
      </c>
      <c r="U680" t="str">
        <f>IF(Ecommerce_Sales[[#This Row],[Delivery_Time_Days]]&gt;7,"Delay",IF(Ecommerce_Sales[[#This Row],[Delivery_Time_Days]] = 0,"No delivery",IF(Ecommerce_Sales[[#This Row],[Delivery_Time_Days]]&lt;=7,"On-time")))</f>
        <v>Delay</v>
      </c>
      <c r="V680" s="7">
        <f>Ecommerce_Sales[[#This Row],[Profit]]/Ecommerce_Sales[[#This Row],[Total_Price]]</f>
        <v>0.25023786869647957</v>
      </c>
      <c r="W680" s="3">
        <v>263</v>
      </c>
      <c r="X680" s="3"/>
    </row>
    <row r="681" spans="1:24" x14ac:dyDescent="0.25">
      <c r="A681" s="1" t="s">
        <v>3807</v>
      </c>
      <c r="B681" s="1" t="s">
        <v>438</v>
      </c>
      <c r="C681" s="1" t="s">
        <v>439</v>
      </c>
      <c r="D681" s="1" t="s">
        <v>2837</v>
      </c>
      <c r="E681" s="1" t="s">
        <v>2005</v>
      </c>
      <c r="F681" s="2">
        <v>45092</v>
      </c>
      <c r="G681" s="2">
        <v>45589</v>
      </c>
      <c r="H681" s="2" t="str">
        <f>TEXT(Ecommerce_Sales[[#This Row],[Order_Date]],"mmmm")</f>
        <v>October</v>
      </c>
      <c r="I681" s="2" t="str">
        <f>TEXT(Ecommerce_Sales[[#This Row],[Order_Date]],"yyyy")</f>
        <v>2024</v>
      </c>
      <c r="J681" s="2" t="str">
        <f>TEXT(Ecommerce_Sales[[#This Row],[Order_Date]],"mmmm")</f>
        <v>October</v>
      </c>
      <c r="K681" s="1" t="s">
        <v>1947</v>
      </c>
      <c r="L681" s="1" t="s">
        <v>3808</v>
      </c>
      <c r="M681" s="1" t="s">
        <v>2047</v>
      </c>
      <c r="N681" s="1" t="s">
        <v>1989</v>
      </c>
      <c r="O681" s="3">
        <v>959</v>
      </c>
      <c r="P681">
        <v>1</v>
      </c>
      <c r="Q681" s="3">
        <v>959</v>
      </c>
      <c r="R681" s="1" t="s">
        <v>1951</v>
      </c>
      <c r="S681" s="3">
        <v>97</v>
      </c>
      <c r="T681">
        <v>10</v>
      </c>
      <c r="U681" t="str">
        <f>IF(Ecommerce_Sales[[#This Row],[Delivery_Time_Days]]&gt;7,"Delay",IF(Ecommerce_Sales[[#This Row],[Delivery_Time_Days]] = 0,"No delivery",IF(Ecommerce_Sales[[#This Row],[Delivery_Time_Days]]&lt;=7,"On-time")))</f>
        <v>Delay</v>
      </c>
      <c r="V681" s="7">
        <f>Ecommerce_Sales[[#This Row],[Profit]]/Ecommerce_Sales[[#This Row],[Total_Price]]</f>
        <v>0.25026068821689262</v>
      </c>
      <c r="W681" s="3">
        <v>240</v>
      </c>
      <c r="X681" s="3"/>
    </row>
    <row r="682" spans="1:24" x14ac:dyDescent="0.25">
      <c r="A682" s="1" t="s">
        <v>3809</v>
      </c>
      <c r="B682" s="1" t="s">
        <v>986</v>
      </c>
      <c r="C682" s="1" t="s">
        <v>987</v>
      </c>
      <c r="D682" s="1" t="s">
        <v>3704</v>
      </c>
      <c r="E682" s="1" t="s">
        <v>1966</v>
      </c>
      <c r="F682" s="2">
        <v>45156</v>
      </c>
      <c r="G682" s="2">
        <v>45226</v>
      </c>
      <c r="H682" s="2" t="str">
        <f>TEXT(Ecommerce_Sales[[#This Row],[Order_Date]],"mmmm")</f>
        <v>October</v>
      </c>
      <c r="I682" s="2" t="str">
        <f>TEXT(Ecommerce_Sales[[#This Row],[Order_Date]],"yyyy")</f>
        <v>2023</v>
      </c>
      <c r="J682" s="2" t="str">
        <f>TEXT(Ecommerce_Sales[[#This Row],[Order_Date]],"mmmm")</f>
        <v>October</v>
      </c>
      <c r="K682" s="1" t="s">
        <v>1947</v>
      </c>
      <c r="L682" s="1" t="s">
        <v>3810</v>
      </c>
      <c r="M682" s="1" t="s">
        <v>2002</v>
      </c>
      <c r="N682" s="1" t="s">
        <v>1989</v>
      </c>
      <c r="O682" s="3">
        <v>22</v>
      </c>
      <c r="P682">
        <v>4</v>
      </c>
      <c r="Q682" s="3">
        <v>89</v>
      </c>
      <c r="R682" s="1" t="s">
        <v>1958</v>
      </c>
      <c r="S682" s="3">
        <v>8</v>
      </c>
      <c r="T682">
        <v>9</v>
      </c>
      <c r="U682" t="str">
        <f>IF(Ecommerce_Sales[[#This Row],[Delivery_Time_Days]]&gt;7,"Delay",IF(Ecommerce_Sales[[#This Row],[Delivery_Time_Days]] = 0,"No delivery",IF(Ecommerce_Sales[[#This Row],[Delivery_Time_Days]]&lt;=7,"On-time")))</f>
        <v>Delay</v>
      </c>
      <c r="V682" s="7">
        <f>Ecommerce_Sales[[#This Row],[Profit]]/Ecommerce_Sales[[#This Row],[Total_Price]]</f>
        <v>0.24719101123595505</v>
      </c>
      <c r="W682" s="3">
        <v>22</v>
      </c>
      <c r="X682" s="3"/>
    </row>
    <row r="683" spans="1:24" x14ac:dyDescent="0.25">
      <c r="A683" s="1" t="s">
        <v>3811</v>
      </c>
      <c r="B683" s="1" t="s">
        <v>900</v>
      </c>
      <c r="C683" s="1" t="s">
        <v>901</v>
      </c>
      <c r="D683" s="1" t="s">
        <v>3620</v>
      </c>
      <c r="E683" s="1" t="s">
        <v>1946</v>
      </c>
      <c r="F683" s="2">
        <v>45347</v>
      </c>
      <c r="G683" s="2">
        <v>45021</v>
      </c>
      <c r="H683" s="2" t="str">
        <f>TEXT(Ecommerce_Sales[[#This Row],[Order_Date]],"mmmm")</f>
        <v>April</v>
      </c>
      <c r="I683" s="2" t="str">
        <f>TEXT(Ecommerce_Sales[[#This Row],[Order_Date]],"yyyy")</f>
        <v>2023</v>
      </c>
      <c r="J683" s="2" t="str">
        <f>TEXT(Ecommerce_Sales[[#This Row],[Order_Date]],"mmmm")</f>
        <v>April</v>
      </c>
      <c r="K683" s="1" t="s">
        <v>1947</v>
      </c>
      <c r="L683" s="1" t="s">
        <v>3812</v>
      </c>
      <c r="M683" s="1" t="s">
        <v>1977</v>
      </c>
      <c r="N683" s="1" t="s">
        <v>1978</v>
      </c>
      <c r="O683" s="3">
        <v>904</v>
      </c>
      <c r="P683">
        <v>5</v>
      </c>
      <c r="Q683" s="3">
        <v>4520</v>
      </c>
      <c r="R683" s="1" t="s">
        <v>1951</v>
      </c>
      <c r="S683" s="3">
        <v>413</v>
      </c>
      <c r="T683">
        <v>4</v>
      </c>
      <c r="U683" t="str">
        <f>IF(Ecommerce_Sales[[#This Row],[Delivery_Time_Days]]&gt;7,"Delay",IF(Ecommerce_Sales[[#This Row],[Delivery_Time_Days]] = 0,"No delivery",IF(Ecommerce_Sales[[#This Row],[Delivery_Time_Days]]&lt;=7,"On-time")))</f>
        <v>On-time</v>
      </c>
      <c r="V683" s="7">
        <f>Ecommerce_Sales[[#This Row],[Profit]]/Ecommerce_Sales[[#This Row],[Total_Price]]</f>
        <v>0.35</v>
      </c>
      <c r="W683" s="3">
        <v>1582</v>
      </c>
      <c r="X683" s="3"/>
    </row>
    <row r="684" spans="1:24" x14ac:dyDescent="0.25">
      <c r="A684" s="1" t="s">
        <v>3813</v>
      </c>
      <c r="B684" s="1" t="s">
        <v>1588</v>
      </c>
      <c r="C684" s="1" t="s">
        <v>1589</v>
      </c>
      <c r="D684" s="1" t="s">
        <v>3748</v>
      </c>
      <c r="E684" s="1" t="s">
        <v>2005</v>
      </c>
      <c r="F684" s="2">
        <v>45257</v>
      </c>
      <c r="G684" s="2">
        <v>45405</v>
      </c>
      <c r="H684" s="2" t="str">
        <f>TEXT(Ecommerce_Sales[[#This Row],[Order_Date]],"mmmm")</f>
        <v>April</v>
      </c>
      <c r="I684" s="2" t="str">
        <f>TEXT(Ecommerce_Sales[[#This Row],[Order_Date]],"yyyy")</f>
        <v>2024</v>
      </c>
      <c r="J684" s="2" t="str">
        <f>TEXT(Ecommerce_Sales[[#This Row],[Order_Date]],"mmmm")</f>
        <v>April</v>
      </c>
      <c r="K684" s="1" t="s">
        <v>1992</v>
      </c>
      <c r="L684" s="1" t="s">
        <v>3814</v>
      </c>
      <c r="M684" s="1" t="s">
        <v>2072</v>
      </c>
      <c r="N684" s="1" t="s">
        <v>1950</v>
      </c>
      <c r="O684" s="3">
        <v>856</v>
      </c>
      <c r="P684">
        <v>1</v>
      </c>
      <c r="Q684" s="3">
        <v>856</v>
      </c>
      <c r="R684" s="1" t="s">
        <v>1958</v>
      </c>
      <c r="S684" s="3">
        <v>127</v>
      </c>
      <c r="U684" t="str">
        <f>IF(Ecommerce_Sales[[#This Row],[Delivery_Time_Days]]&gt;7,"Delay",IF(Ecommerce_Sales[[#This Row],[Delivery_Time_Days]] = 0,"No delivery",IF(Ecommerce_Sales[[#This Row],[Delivery_Time_Days]]&lt;=7,"On-time")))</f>
        <v>No delivery</v>
      </c>
      <c r="V684" s="7">
        <f>Ecommerce_Sales[[#This Row],[Profit]]/Ecommerce_Sales[[#This Row],[Total_Price]]</f>
        <v>0.39953271028037385</v>
      </c>
      <c r="W684" s="3">
        <v>342</v>
      </c>
      <c r="X684" s="3"/>
    </row>
    <row r="685" spans="1:24" x14ac:dyDescent="0.25">
      <c r="A685" s="1" t="s">
        <v>3815</v>
      </c>
      <c r="B685" s="1" t="s">
        <v>821</v>
      </c>
      <c r="C685" s="1" t="s">
        <v>822</v>
      </c>
      <c r="D685" s="1" t="s">
        <v>3816</v>
      </c>
      <c r="E685" s="1" t="s">
        <v>2005</v>
      </c>
      <c r="F685" s="2">
        <v>45031</v>
      </c>
      <c r="G685" s="2">
        <v>45084</v>
      </c>
      <c r="H685" s="2" t="str">
        <f>TEXT(Ecommerce_Sales[[#This Row],[Order_Date]],"mmmm")</f>
        <v>June</v>
      </c>
      <c r="I685" s="2" t="str">
        <f>TEXT(Ecommerce_Sales[[#This Row],[Order_Date]],"yyyy")</f>
        <v>2023</v>
      </c>
      <c r="J685" s="2" t="str">
        <f>TEXT(Ecommerce_Sales[[#This Row],[Order_Date]],"mmmm")</f>
        <v>June</v>
      </c>
      <c r="K685" s="1" t="s">
        <v>1947</v>
      </c>
      <c r="L685" s="1" t="s">
        <v>3817</v>
      </c>
      <c r="M685" s="1" t="s">
        <v>2079</v>
      </c>
      <c r="N685" s="1" t="s">
        <v>1973</v>
      </c>
      <c r="O685" s="3">
        <v>854</v>
      </c>
      <c r="P685">
        <v>2</v>
      </c>
      <c r="Q685" s="3">
        <v>1709</v>
      </c>
      <c r="R685" s="1" t="s">
        <v>1958</v>
      </c>
      <c r="S685" s="3">
        <v>219</v>
      </c>
      <c r="T685">
        <v>5</v>
      </c>
      <c r="U685" t="str">
        <f>IF(Ecommerce_Sales[[#This Row],[Delivery_Time_Days]]&gt;7,"Delay",IF(Ecommerce_Sales[[#This Row],[Delivery_Time_Days]] = 0,"No delivery",IF(Ecommerce_Sales[[#This Row],[Delivery_Time_Days]]&lt;=7,"On-time")))</f>
        <v>On-time</v>
      </c>
      <c r="V685" s="7">
        <f>Ecommerce_Sales[[#This Row],[Profit]]/Ecommerce_Sales[[#This Row],[Total_Price]]</f>
        <v>0.30017554125219426</v>
      </c>
      <c r="W685" s="3">
        <v>513</v>
      </c>
      <c r="X685" s="3"/>
    </row>
    <row r="686" spans="1:24" x14ac:dyDescent="0.25">
      <c r="A686" s="1" t="s">
        <v>3818</v>
      </c>
      <c r="B686" s="1" t="s">
        <v>900</v>
      </c>
      <c r="C686" s="1" t="s">
        <v>901</v>
      </c>
      <c r="D686" s="1" t="s">
        <v>3620</v>
      </c>
      <c r="E686" s="1" t="s">
        <v>1946</v>
      </c>
      <c r="F686" s="2">
        <v>45347</v>
      </c>
      <c r="G686" s="2">
        <v>45357</v>
      </c>
      <c r="H686" s="2" t="str">
        <f>TEXT(Ecommerce_Sales[[#This Row],[Order_Date]],"mmmm")</f>
        <v>March</v>
      </c>
      <c r="I686" s="2" t="str">
        <f>TEXT(Ecommerce_Sales[[#This Row],[Order_Date]],"yyyy")</f>
        <v>2024</v>
      </c>
      <c r="J686" s="2" t="str">
        <f>TEXT(Ecommerce_Sales[[#This Row],[Order_Date]],"mmmm")</f>
        <v>March</v>
      </c>
      <c r="K686" s="1" t="s">
        <v>1947</v>
      </c>
      <c r="L686" s="1" t="s">
        <v>3819</v>
      </c>
      <c r="M686" s="1" t="s">
        <v>2072</v>
      </c>
      <c r="N686" s="1" t="s">
        <v>1950</v>
      </c>
      <c r="O686" s="3">
        <v>266</v>
      </c>
      <c r="P686">
        <v>2</v>
      </c>
      <c r="Q686" s="3">
        <v>531</v>
      </c>
      <c r="R686" s="1" t="s">
        <v>1958</v>
      </c>
      <c r="S686" s="3">
        <v>32</v>
      </c>
      <c r="T686">
        <v>9</v>
      </c>
      <c r="U686" t="str">
        <f>IF(Ecommerce_Sales[[#This Row],[Delivery_Time_Days]]&gt;7,"Delay",IF(Ecommerce_Sales[[#This Row],[Delivery_Time_Days]] = 0,"No delivery",IF(Ecommerce_Sales[[#This Row],[Delivery_Time_Days]]&lt;=7,"On-time")))</f>
        <v>Delay</v>
      </c>
      <c r="V686" s="7">
        <f>Ecommerce_Sales[[#This Row],[Profit]]/Ecommerce_Sales[[#This Row],[Total_Price]]</f>
        <v>0.40112994350282488</v>
      </c>
      <c r="W686" s="3">
        <v>213</v>
      </c>
      <c r="X686" s="3"/>
    </row>
    <row r="687" spans="1:24" x14ac:dyDescent="0.25">
      <c r="A687" s="1" t="s">
        <v>3820</v>
      </c>
      <c r="B687" s="1" t="s">
        <v>825</v>
      </c>
      <c r="C687" s="1" t="s">
        <v>826</v>
      </c>
      <c r="D687" s="1" t="s">
        <v>3821</v>
      </c>
      <c r="E687" s="1" t="s">
        <v>1961</v>
      </c>
      <c r="F687" s="2">
        <v>45378</v>
      </c>
      <c r="G687" s="2">
        <v>45576</v>
      </c>
      <c r="H687" s="2" t="str">
        <f>TEXT(Ecommerce_Sales[[#This Row],[Order_Date]],"mmmm")</f>
        <v>October</v>
      </c>
      <c r="I687" s="2" t="str">
        <f>TEXT(Ecommerce_Sales[[#This Row],[Order_Date]],"yyyy")</f>
        <v>2024</v>
      </c>
      <c r="J687" s="2" t="str">
        <f>TEXT(Ecommerce_Sales[[#This Row],[Order_Date]],"mmmm")</f>
        <v>October</v>
      </c>
      <c r="K687" s="1" t="s">
        <v>1947</v>
      </c>
      <c r="L687" s="1" t="s">
        <v>3822</v>
      </c>
      <c r="M687" s="1" t="s">
        <v>2054</v>
      </c>
      <c r="N687" s="1" t="s">
        <v>1957</v>
      </c>
      <c r="O687" s="3">
        <v>686</v>
      </c>
      <c r="P687">
        <v>2</v>
      </c>
      <c r="Q687" s="3">
        <v>1373</v>
      </c>
      <c r="R687" s="1" t="s">
        <v>1958</v>
      </c>
      <c r="S687" s="3">
        <v>161</v>
      </c>
      <c r="T687">
        <v>7</v>
      </c>
      <c r="U687" t="str">
        <f>IF(Ecommerce_Sales[[#This Row],[Delivery_Time_Days]]&gt;7,"Delay",IF(Ecommerce_Sales[[#This Row],[Delivery_Time_Days]] = 0,"No delivery",IF(Ecommerce_Sales[[#This Row],[Delivery_Time_Days]]&lt;=7,"On-time")))</f>
        <v>On-time</v>
      </c>
      <c r="V687" s="7">
        <f>Ecommerce_Sales[[#This Row],[Profit]]/Ecommerce_Sales[[#This Row],[Total_Price]]</f>
        <v>0.15003641660597233</v>
      </c>
      <c r="W687" s="3">
        <v>206</v>
      </c>
      <c r="X687" s="3"/>
    </row>
    <row r="688" spans="1:24" x14ac:dyDescent="0.25">
      <c r="A688" s="1" t="s">
        <v>3823</v>
      </c>
      <c r="B688" s="1" t="s">
        <v>585</v>
      </c>
      <c r="C688" s="1" t="s">
        <v>586</v>
      </c>
      <c r="D688" s="1" t="s">
        <v>3824</v>
      </c>
      <c r="E688" s="1" t="s">
        <v>1966</v>
      </c>
      <c r="F688" s="2">
        <v>45193</v>
      </c>
      <c r="G688" s="2">
        <v>45221</v>
      </c>
      <c r="H688" s="2" t="str">
        <f>TEXT(Ecommerce_Sales[[#This Row],[Order_Date]],"mmmm")</f>
        <v>October</v>
      </c>
      <c r="I688" s="2" t="str">
        <f>TEXT(Ecommerce_Sales[[#This Row],[Order_Date]],"yyyy")</f>
        <v>2023</v>
      </c>
      <c r="J688" s="2" t="str">
        <f>TEXT(Ecommerce_Sales[[#This Row],[Order_Date]],"mmmm")</f>
        <v>October</v>
      </c>
      <c r="K688" s="1" t="s">
        <v>1947</v>
      </c>
      <c r="L688" s="1" t="s">
        <v>3825</v>
      </c>
      <c r="M688" s="1" t="s">
        <v>2026</v>
      </c>
      <c r="N688" s="1" t="s">
        <v>1978</v>
      </c>
      <c r="O688" s="3">
        <v>793</v>
      </c>
      <c r="P688">
        <v>1</v>
      </c>
      <c r="Q688" s="3">
        <v>793</v>
      </c>
      <c r="R688" s="1" t="s">
        <v>1958</v>
      </c>
      <c r="S688" s="3">
        <v>101</v>
      </c>
      <c r="T688">
        <v>2</v>
      </c>
      <c r="U688" t="str">
        <f>IF(Ecommerce_Sales[[#This Row],[Delivery_Time_Days]]&gt;7,"Delay",IF(Ecommerce_Sales[[#This Row],[Delivery_Time_Days]] = 0,"No delivery",IF(Ecommerce_Sales[[#This Row],[Delivery_Time_Days]]&lt;=7,"On-time")))</f>
        <v>On-time</v>
      </c>
      <c r="V688" s="7">
        <f>Ecommerce_Sales[[#This Row],[Profit]]/Ecommerce_Sales[[#This Row],[Total_Price]]</f>
        <v>0.35056746532156369</v>
      </c>
      <c r="W688" s="3">
        <v>278</v>
      </c>
      <c r="X688" s="3"/>
    </row>
    <row r="689" spans="1:24" x14ac:dyDescent="0.25">
      <c r="A689" s="1" t="s">
        <v>3826</v>
      </c>
      <c r="B689" s="1" t="s">
        <v>531</v>
      </c>
      <c r="C689" s="1" t="s">
        <v>532</v>
      </c>
      <c r="D689" s="1" t="s">
        <v>2074</v>
      </c>
      <c r="E689" s="1" t="s">
        <v>1954</v>
      </c>
      <c r="F689" s="2">
        <v>45530</v>
      </c>
      <c r="G689" s="2">
        <v>45117</v>
      </c>
      <c r="H689" s="2" t="str">
        <f>TEXT(Ecommerce_Sales[[#This Row],[Order_Date]],"mmmm")</f>
        <v>July</v>
      </c>
      <c r="I689" s="2" t="str">
        <f>TEXT(Ecommerce_Sales[[#This Row],[Order_Date]],"yyyy")</f>
        <v>2023</v>
      </c>
      <c r="J689" s="2" t="str">
        <f>TEXT(Ecommerce_Sales[[#This Row],[Order_Date]],"mmmm")</f>
        <v>July</v>
      </c>
      <c r="K689" s="1" t="s">
        <v>1947</v>
      </c>
      <c r="L689" s="1" t="s">
        <v>3827</v>
      </c>
      <c r="M689" s="1" t="s">
        <v>1956</v>
      </c>
      <c r="N689" s="1" t="s">
        <v>1957</v>
      </c>
      <c r="O689" s="3">
        <v>1046</v>
      </c>
      <c r="P689">
        <v>1</v>
      </c>
      <c r="Q689" s="3">
        <v>1046</v>
      </c>
      <c r="R689" s="1" t="s">
        <v>2016</v>
      </c>
      <c r="S689" s="3">
        <v>145</v>
      </c>
      <c r="T689">
        <v>3</v>
      </c>
      <c r="U689" t="str">
        <f>IF(Ecommerce_Sales[[#This Row],[Delivery_Time_Days]]&gt;7,"Delay",IF(Ecommerce_Sales[[#This Row],[Delivery_Time_Days]] = 0,"No delivery",IF(Ecommerce_Sales[[#This Row],[Delivery_Time_Days]]&lt;=7,"On-time")))</f>
        <v>On-time</v>
      </c>
      <c r="V689" s="7">
        <f>Ecommerce_Sales[[#This Row],[Profit]]/Ecommerce_Sales[[#This Row],[Total_Price]]</f>
        <v>0.15009560229445507</v>
      </c>
      <c r="W689" s="3">
        <v>157</v>
      </c>
      <c r="X689" s="3"/>
    </row>
    <row r="690" spans="1:24" x14ac:dyDescent="0.25">
      <c r="A690" s="1" t="s">
        <v>3828</v>
      </c>
      <c r="B690" s="1" t="s">
        <v>450</v>
      </c>
      <c r="C690" s="1" t="s">
        <v>451</v>
      </c>
      <c r="D690" s="1" t="s">
        <v>3829</v>
      </c>
      <c r="E690" s="1" t="s">
        <v>1966</v>
      </c>
      <c r="F690" s="2">
        <v>45426</v>
      </c>
      <c r="G690" s="2">
        <v>45596</v>
      </c>
      <c r="H690" s="2" t="str">
        <f>TEXT(Ecommerce_Sales[[#This Row],[Order_Date]],"mmmm")</f>
        <v>October</v>
      </c>
      <c r="I690" s="2" t="str">
        <f>TEXT(Ecommerce_Sales[[#This Row],[Order_Date]],"yyyy")</f>
        <v>2024</v>
      </c>
      <c r="J690" s="2" t="str">
        <f>TEXT(Ecommerce_Sales[[#This Row],[Order_Date]],"mmmm")</f>
        <v>October</v>
      </c>
      <c r="K690" s="1" t="s">
        <v>1947</v>
      </c>
      <c r="L690" s="1" t="s">
        <v>3830</v>
      </c>
      <c r="M690" s="1" t="s">
        <v>2072</v>
      </c>
      <c r="N690" s="1" t="s">
        <v>1950</v>
      </c>
      <c r="O690" s="3">
        <v>1041</v>
      </c>
      <c r="P690">
        <v>6</v>
      </c>
      <c r="Q690" s="3">
        <v>6247</v>
      </c>
      <c r="R690" s="1" t="s">
        <v>1958</v>
      </c>
      <c r="S690" s="3">
        <v>778</v>
      </c>
      <c r="T690">
        <v>3</v>
      </c>
      <c r="U690" t="str">
        <f>IF(Ecommerce_Sales[[#This Row],[Delivery_Time_Days]]&gt;7,"Delay",IF(Ecommerce_Sales[[#This Row],[Delivery_Time_Days]] = 0,"No delivery",IF(Ecommerce_Sales[[#This Row],[Delivery_Time_Days]]&lt;=7,"On-time")))</f>
        <v>On-time</v>
      </c>
      <c r="V690" s="7">
        <f>Ecommerce_Sales[[#This Row],[Profit]]/Ecommerce_Sales[[#This Row],[Total_Price]]</f>
        <v>0.40003201536737631</v>
      </c>
      <c r="W690" s="3">
        <v>2499</v>
      </c>
      <c r="X690" s="3"/>
    </row>
    <row r="691" spans="1:24" x14ac:dyDescent="0.25">
      <c r="A691" s="1" t="s">
        <v>3831</v>
      </c>
      <c r="B691" s="1" t="s">
        <v>1786</v>
      </c>
      <c r="C691" s="1" t="s">
        <v>1787</v>
      </c>
      <c r="D691" s="1" t="s">
        <v>3832</v>
      </c>
      <c r="E691" s="1" t="s">
        <v>1954</v>
      </c>
      <c r="F691" s="2">
        <v>45447</v>
      </c>
      <c r="G691" s="2">
        <v>45295</v>
      </c>
      <c r="H691" s="2" t="str">
        <f>TEXT(Ecommerce_Sales[[#This Row],[Order_Date]],"mmmm")</f>
        <v>January</v>
      </c>
      <c r="I691" s="2" t="str">
        <f>TEXT(Ecommerce_Sales[[#This Row],[Order_Date]],"yyyy")</f>
        <v>2024</v>
      </c>
      <c r="J691" s="2" t="str">
        <f>TEXT(Ecommerce_Sales[[#This Row],[Order_Date]],"mmmm")</f>
        <v>January</v>
      </c>
      <c r="K691" s="1" t="s">
        <v>1947</v>
      </c>
      <c r="L691" s="1" t="s">
        <v>3833</v>
      </c>
      <c r="M691" s="1" t="s">
        <v>2002</v>
      </c>
      <c r="N691" s="1" t="s">
        <v>1989</v>
      </c>
      <c r="O691" s="3">
        <v>164</v>
      </c>
      <c r="P691">
        <v>4</v>
      </c>
      <c r="Q691" s="3">
        <v>657</v>
      </c>
      <c r="R691" s="1" t="s">
        <v>1951</v>
      </c>
      <c r="S691" s="3">
        <v>78</v>
      </c>
      <c r="T691">
        <v>5</v>
      </c>
      <c r="U691" t="str">
        <f>IF(Ecommerce_Sales[[#This Row],[Delivery_Time_Days]]&gt;7,"Delay",IF(Ecommerce_Sales[[#This Row],[Delivery_Time_Days]] = 0,"No delivery",IF(Ecommerce_Sales[[#This Row],[Delivery_Time_Days]]&lt;=7,"On-time")))</f>
        <v>On-time</v>
      </c>
      <c r="V691" s="7">
        <f>Ecommerce_Sales[[#This Row],[Profit]]/Ecommerce_Sales[[#This Row],[Total_Price]]</f>
        <v>0.24961948249619481</v>
      </c>
      <c r="W691" s="3">
        <v>164</v>
      </c>
      <c r="X691" s="3"/>
    </row>
    <row r="692" spans="1:24" x14ac:dyDescent="0.25">
      <c r="A692" s="1" t="s">
        <v>3834</v>
      </c>
      <c r="B692" s="1" t="s">
        <v>58</v>
      </c>
      <c r="C692" s="1" t="s">
        <v>59</v>
      </c>
      <c r="D692" s="1" t="s">
        <v>3835</v>
      </c>
      <c r="E692" s="1" t="s">
        <v>1954</v>
      </c>
      <c r="F692" s="2">
        <v>45478</v>
      </c>
      <c r="G692" s="2">
        <v>45193</v>
      </c>
      <c r="H692" s="2" t="str">
        <f>TEXT(Ecommerce_Sales[[#This Row],[Order_Date]],"mmmm")</f>
        <v>September</v>
      </c>
      <c r="I692" s="2" t="str">
        <f>TEXT(Ecommerce_Sales[[#This Row],[Order_Date]],"yyyy")</f>
        <v>2023</v>
      </c>
      <c r="J692" s="2" t="str">
        <f>TEXT(Ecommerce_Sales[[#This Row],[Order_Date]],"mmmm")</f>
        <v>September</v>
      </c>
      <c r="K692" s="1" t="s">
        <v>1947</v>
      </c>
      <c r="L692" s="1" t="s">
        <v>3836</v>
      </c>
      <c r="M692" s="1" t="s">
        <v>2058</v>
      </c>
      <c r="N692" s="1" t="s">
        <v>1950</v>
      </c>
      <c r="O692" s="3">
        <v>16</v>
      </c>
      <c r="P692">
        <v>1</v>
      </c>
      <c r="Q692" s="3">
        <v>16</v>
      </c>
      <c r="R692" s="1" t="s">
        <v>1958</v>
      </c>
      <c r="S692" s="3">
        <v>2</v>
      </c>
      <c r="T692">
        <v>6</v>
      </c>
      <c r="U692" t="str">
        <f>IF(Ecommerce_Sales[[#This Row],[Delivery_Time_Days]]&gt;7,"Delay",IF(Ecommerce_Sales[[#This Row],[Delivery_Time_Days]] = 0,"No delivery",IF(Ecommerce_Sales[[#This Row],[Delivery_Time_Days]]&lt;=7,"On-time")))</f>
        <v>On-time</v>
      </c>
      <c r="V692" s="7">
        <f>Ecommerce_Sales[[#This Row],[Profit]]/Ecommerce_Sales[[#This Row],[Total_Price]]</f>
        <v>0.4375</v>
      </c>
      <c r="W692" s="3">
        <v>7</v>
      </c>
      <c r="X692" s="3"/>
    </row>
    <row r="693" spans="1:24" x14ac:dyDescent="0.25">
      <c r="A693" s="1" t="s">
        <v>3837</v>
      </c>
      <c r="B693" s="1" t="s">
        <v>1283</v>
      </c>
      <c r="C693" s="1" t="s">
        <v>1284</v>
      </c>
      <c r="D693" s="1" t="s">
        <v>3798</v>
      </c>
      <c r="E693" s="1" t="s">
        <v>1996</v>
      </c>
      <c r="F693" s="2">
        <v>45295</v>
      </c>
      <c r="G693" s="2">
        <v>45187</v>
      </c>
      <c r="H693" s="2" t="str">
        <f>TEXT(Ecommerce_Sales[[#This Row],[Order_Date]],"mmmm")</f>
        <v>September</v>
      </c>
      <c r="I693" s="2" t="str">
        <f>TEXT(Ecommerce_Sales[[#This Row],[Order_Date]],"yyyy")</f>
        <v>2023</v>
      </c>
      <c r="J693" s="2" t="str">
        <f>TEXT(Ecommerce_Sales[[#This Row],[Order_Date]],"mmmm")</f>
        <v>September</v>
      </c>
      <c r="K693" s="1" t="s">
        <v>1986</v>
      </c>
      <c r="L693" s="1" t="s">
        <v>3838</v>
      </c>
      <c r="M693" s="1" t="s">
        <v>2104</v>
      </c>
      <c r="N693" s="1" t="s">
        <v>1978</v>
      </c>
      <c r="O693" s="3">
        <v>775</v>
      </c>
      <c r="P693">
        <v>5</v>
      </c>
      <c r="Q693" s="3">
        <v>3874</v>
      </c>
      <c r="R693" s="1" t="s">
        <v>1958</v>
      </c>
      <c r="S693" s="3">
        <v>457</v>
      </c>
      <c r="U693" t="str">
        <f>IF(Ecommerce_Sales[[#This Row],[Delivery_Time_Days]]&gt;7,"Delay",IF(Ecommerce_Sales[[#This Row],[Delivery_Time_Days]] = 0,"No delivery",IF(Ecommerce_Sales[[#This Row],[Delivery_Time_Days]]&lt;=7,"On-time")))</f>
        <v>No delivery</v>
      </c>
      <c r="V693" s="7">
        <f>Ecommerce_Sales[[#This Row],[Profit]]/Ecommerce_Sales[[#This Row],[Total_Price]]</f>
        <v>0.35002581311306141</v>
      </c>
      <c r="W693" s="3">
        <v>1356</v>
      </c>
      <c r="X693" s="3"/>
    </row>
    <row r="694" spans="1:24" x14ac:dyDescent="0.25">
      <c r="A694" s="1" t="s">
        <v>3839</v>
      </c>
      <c r="B694" s="1" t="s">
        <v>600</v>
      </c>
      <c r="C694" s="1" t="s">
        <v>601</v>
      </c>
      <c r="D694" s="1" t="s">
        <v>2756</v>
      </c>
      <c r="E694" s="1" t="s">
        <v>1954</v>
      </c>
      <c r="F694" s="2">
        <v>45218</v>
      </c>
      <c r="G694" s="2">
        <v>45469</v>
      </c>
      <c r="H694" s="2" t="str">
        <f>TEXT(Ecommerce_Sales[[#This Row],[Order_Date]],"mmmm")</f>
        <v>June</v>
      </c>
      <c r="I694" s="2" t="str">
        <f>TEXT(Ecommerce_Sales[[#This Row],[Order_Date]],"yyyy")</f>
        <v>2024</v>
      </c>
      <c r="J694" s="2" t="str">
        <f>TEXT(Ecommerce_Sales[[#This Row],[Order_Date]],"mmmm")</f>
        <v>June</v>
      </c>
      <c r="K694" s="1" t="s">
        <v>1947</v>
      </c>
      <c r="L694" s="1" t="s">
        <v>3840</v>
      </c>
      <c r="M694" s="1" t="s">
        <v>1963</v>
      </c>
      <c r="N694" s="1" t="s">
        <v>1957</v>
      </c>
      <c r="O694" s="3">
        <v>264</v>
      </c>
      <c r="P694">
        <v>2</v>
      </c>
      <c r="Q694" s="3">
        <v>528</v>
      </c>
      <c r="R694" s="1" t="s">
        <v>1958</v>
      </c>
      <c r="S694" s="3">
        <v>78</v>
      </c>
      <c r="T694">
        <v>3</v>
      </c>
      <c r="U694" t="str">
        <f>IF(Ecommerce_Sales[[#This Row],[Delivery_Time_Days]]&gt;7,"Delay",IF(Ecommerce_Sales[[#This Row],[Delivery_Time_Days]] = 0,"No delivery",IF(Ecommerce_Sales[[#This Row],[Delivery_Time_Days]]&lt;=7,"On-time")))</f>
        <v>On-time</v>
      </c>
      <c r="V694" s="7">
        <f>Ecommerce_Sales[[#This Row],[Profit]]/Ecommerce_Sales[[#This Row],[Total_Price]]</f>
        <v>0.14962121212121213</v>
      </c>
      <c r="W694" s="3">
        <v>79</v>
      </c>
      <c r="X694" s="3"/>
    </row>
    <row r="695" spans="1:24" x14ac:dyDescent="0.25">
      <c r="A695" s="1" t="s">
        <v>3841</v>
      </c>
      <c r="B695" s="1" t="s">
        <v>545</v>
      </c>
      <c r="C695" s="1" t="s">
        <v>799</v>
      </c>
      <c r="D695" s="1" t="s">
        <v>2175</v>
      </c>
      <c r="E695" s="1" t="s">
        <v>1981</v>
      </c>
      <c r="F695" s="2">
        <v>45643</v>
      </c>
      <c r="G695" s="2">
        <v>45545</v>
      </c>
      <c r="H695" s="2" t="str">
        <f>TEXT(Ecommerce_Sales[[#This Row],[Order_Date]],"mmmm")</f>
        <v>September</v>
      </c>
      <c r="I695" s="2" t="str">
        <f>TEXT(Ecommerce_Sales[[#This Row],[Order_Date]],"yyyy")</f>
        <v>2024</v>
      </c>
      <c r="J695" s="2" t="str">
        <f>TEXT(Ecommerce_Sales[[#This Row],[Order_Date]],"mmmm")</f>
        <v>September</v>
      </c>
      <c r="K695" s="1" t="s">
        <v>1986</v>
      </c>
      <c r="L695" s="1" t="s">
        <v>3842</v>
      </c>
      <c r="M695" s="1" t="s">
        <v>2247</v>
      </c>
      <c r="N695" s="1" t="s">
        <v>1957</v>
      </c>
      <c r="O695" s="3">
        <v>1017</v>
      </c>
      <c r="P695">
        <v>3</v>
      </c>
      <c r="Q695" s="3">
        <v>3050</v>
      </c>
      <c r="R695" s="1" t="s">
        <v>1958</v>
      </c>
      <c r="S695" s="3">
        <v>333</v>
      </c>
      <c r="U695" t="str">
        <f>IF(Ecommerce_Sales[[#This Row],[Delivery_Time_Days]]&gt;7,"Delay",IF(Ecommerce_Sales[[#This Row],[Delivery_Time_Days]] = 0,"No delivery",IF(Ecommerce_Sales[[#This Row],[Delivery_Time_Days]]&lt;=7,"On-time")))</f>
        <v>No delivery</v>
      </c>
      <c r="V695" s="7">
        <f>Ecommerce_Sales[[#This Row],[Profit]]/Ecommerce_Sales[[#This Row],[Total_Price]]</f>
        <v>0.1501639344262295</v>
      </c>
      <c r="W695" s="3">
        <v>458</v>
      </c>
      <c r="X695" s="3"/>
    </row>
    <row r="696" spans="1:24" x14ac:dyDescent="0.25">
      <c r="A696" s="1" t="s">
        <v>3843</v>
      </c>
      <c r="B696" s="1" t="s">
        <v>188</v>
      </c>
      <c r="C696" s="1" t="s">
        <v>189</v>
      </c>
      <c r="D696" s="1" t="s">
        <v>3844</v>
      </c>
      <c r="E696" s="1" t="s">
        <v>2005</v>
      </c>
      <c r="F696" s="2">
        <v>45242</v>
      </c>
      <c r="G696" s="2">
        <v>45331</v>
      </c>
      <c r="H696" s="2" t="str">
        <f>TEXT(Ecommerce_Sales[[#This Row],[Order_Date]],"mmmm")</f>
        <v>February</v>
      </c>
      <c r="I696" s="2" t="str">
        <f>TEXT(Ecommerce_Sales[[#This Row],[Order_Date]],"yyyy")</f>
        <v>2024</v>
      </c>
      <c r="J696" s="2" t="str">
        <f>TEXT(Ecommerce_Sales[[#This Row],[Order_Date]],"mmmm")</f>
        <v>February</v>
      </c>
      <c r="K696" s="1" t="s">
        <v>1947</v>
      </c>
      <c r="L696" s="1" t="s">
        <v>3845</v>
      </c>
      <c r="M696" s="1" t="s">
        <v>2072</v>
      </c>
      <c r="N696" s="1" t="s">
        <v>1950</v>
      </c>
      <c r="O696" s="3">
        <v>136</v>
      </c>
      <c r="P696">
        <v>3</v>
      </c>
      <c r="Q696" s="3">
        <v>409</v>
      </c>
      <c r="R696" s="1" t="s">
        <v>1958</v>
      </c>
      <c r="S696" s="3">
        <v>28</v>
      </c>
      <c r="T696">
        <v>3</v>
      </c>
      <c r="U696" t="str">
        <f>IF(Ecommerce_Sales[[#This Row],[Delivery_Time_Days]]&gt;7,"Delay",IF(Ecommerce_Sales[[#This Row],[Delivery_Time_Days]] = 0,"No delivery",IF(Ecommerce_Sales[[#This Row],[Delivery_Time_Days]]&lt;=7,"On-time")))</f>
        <v>On-time</v>
      </c>
      <c r="V696" s="7">
        <f>Ecommerce_Sales[[#This Row],[Profit]]/Ecommerce_Sales[[#This Row],[Total_Price]]</f>
        <v>0.40097799511002447</v>
      </c>
      <c r="W696" s="3">
        <v>164</v>
      </c>
      <c r="X696" s="3"/>
    </row>
    <row r="697" spans="1:24" x14ac:dyDescent="0.25">
      <c r="A697" s="1" t="s">
        <v>3846</v>
      </c>
      <c r="B697" s="1" t="s">
        <v>120</v>
      </c>
      <c r="C697" s="1" t="s">
        <v>121</v>
      </c>
      <c r="D697" s="1" t="s">
        <v>3847</v>
      </c>
      <c r="E697" s="1" t="s">
        <v>1966</v>
      </c>
      <c r="F697" s="2">
        <v>45276</v>
      </c>
      <c r="G697" s="2">
        <v>45480</v>
      </c>
      <c r="H697" s="2" t="str">
        <f>TEXT(Ecommerce_Sales[[#This Row],[Order_Date]],"mmmm")</f>
        <v>July</v>
      </c>
      <c r="I697" s="2" t="str">
        <f>TEXT(Ecommerce_Sales[[#This Row],[Order_Date]],"yyyy")</f>
        <v>2024</v>
      </c>
      <c r="J697" s="2" t="str">
        <f>TEXT(Ecommerce_Sales[[#This Row],[Order_Date]],"mmmm")</f>
        <v>July</v>
      </c>
      <c r="K697" s="1" t="s">
        <v>1947</v>
      </c>
      <c r="L697" s="1" t="s">
        <v>3848</v>
      </c>
      <c r="M697" s="1" t="s">
        <v>2030</v>
      </c>
      <c r="N697" s="1" t="s">
        <v>1978</v>
      </c>
      <c r="O697" s="3">
        <v>212</v>
      </c>
      <c r="P697">
        <v>6</v>
      </c>
      <c r="Q697" s="3">
        <v>1270</v>
      </c>
      <c r="R697" s="1" t="s">
        <v>2008</v>
      </c>
      <c r="S697" s="3">
        <v>135</v>
      </c>
      <c r="T697">
        <v>6</v>
      </c>
      <c r="U697" t="str">
        <f>IF(Ecommerce_Sales[[#This Row],[Delivery_Time_Days]]&gt;7,"Delay",IF(Ecommerce_Sales[[#This Row],[Delivery_Time_Days]] = 0,"No delivery",IF(Ecommerce_Sales[[#This Row],[Delivery_Time_Days]]&lt;=7,"On-time")))</f>
        <v>On-time</v>
      </c>
      <c r="V697" s="7">
        <f>Ecommerce_Sales[[#This Row],[Profit]]/Ecommerce_Sales[[#This Row],[Total_Price]]</f>
        <v>0.34960629921259845</v>
      </c>
      <c r="W697" s="3">
        <v>444</v>
      </c>
      <c r="X697" s="3"/>
    </row>
    <row r="698" spans="1:24" x14ac:dyDescent="0.25">
      <c r="A698" s="1" t="s">
        <v>3849</v>
      </c>
      <c r="B698" s="1" t="s">
        <v>56</v>
      </c>
      <c r="C698" s="1" t="s">
        <v>887</v>
      </c>
      <c r="D698" s="1" t="s">
        <v>3850</v>
      </c>
      <c r="E698" s="1" t="s">
        <v>1981</v>
      </c>
      <c r="F698" s="2">
        <v>45488</v>
      </c>
      <c r="G698" s="2">
        <v>44930</v>
      </c>
      <c r="H698" s="2" t="str">
        <f>TEXT(Ecommerce_Sales[[#This Row],[Order_Date]],"mmmm")</f>
        <v>January</v>
      </c>
      <c r="I698" s="2" t="str">
        <f>TEXT(Ecommerce_Sales[[#This Row],[Order_Date]],"yyyy")</f>
        <v>2023</v>
      </c>
      <c r="J698" s="2" t="str">
        <f>TEXT(Ecommerce_Sales[[#This Row],[Order_Date]],"mmmm")</f>
        <v>January</v>
      </c>
      <c r="K698" s="1" t="s">
        <v>1947</v>
      </c>
      <c r="L698" s="1" t="s">
        <v>3851</v>
      </c>
      <c r="M698" s="1" t="s">
        <v>1983</v>
      </c>
      <c r="N698" s="1" t="s">
        <v>1950</v>
      </c>
      <c r="O698" s="3">
        <v>44</v>
      </c>
      <c r="P698">
        <v>1</v>
      </c>
      <c r="Q698" s="3">
        <v>44</v>
      </c>
      <c r="R698" s="1" t="s">
        <v>1951</v>
      </c>
      <c r="S698" s="3">
        <v>5</v>
      </c>
      <c r="T698">
        <v>2</v>
      </c>
      <c r="U698" t="str">
        <f>IF(Ecommerce_Sales[[#This Row],[Delivery_Time_Days]]&gt;7,"Delay",IF(Ecommerce_Sales[[#This Row],[Delivery_Time_Days]] = 0,"No delivery",IF(Ecommerce_Sales[[#This Row],[Delivery_Time_Days]]&lt;=7,"On-time")))</f>
        <v>On-time</v>
      </c>
      <c r="V698" s="7">
        <f>Ecommerce_Sales[[#This Row],[Profit]]/Ecommerce_Sales[[#This Row],[Total_Price]]</f>
        <v>0.40909090909090912</v>
      </c>
      <c r="W698" s="3">
        <v>18</v>
      </c>
      <c r="X698" s="3"/>
    </row>
    <row r="699" spans="1:24" x14ac:dyDescent="0.25">
      <c r="A699" s="1" t="s">
        <v>3852</v>
      </c>
      <c r="B699" s="1" t="s">
        <v>466</v>
      </c>
      <c r="C699" s="1" t="s">
        <v>467</v>
      </c>
      <c r="D699" s="1" t="s">
        <v>2856</v>
      </c>
      <c r="E699" s="1" t="s">
        <v>1966</v>
      </c>
      <c r="F699" s="2">
        <v>45302</v>
      </c>
      <c r="G699" s="2">
        <v>45489</v>
      </c>
      <c r="H699" s="2" t="str">
        <f>TEXT(Ecommerce_Sales[[#This Row],[Order_Date]],"mmmm")</f>
        <v>July</v>
      </c>
      <c r="I699" s="2" t="str">
        <f>TEXT(Ecommerce_Sales[[#This Row],[Order_Date]],"yyyy")</f>
        <v>2024</v>
      </c>
      <c r="J699" s="2" t="str">
        <f>TEXT(Ecommerce_Sales[[#This Row],[Order_Date]],"mmmm")</f>
        <v>July</v>
      </c>
      <c r="K699" s="1" t="s">
        <v>1947</v>
      </c>
      <c r="L699" s="1" t="s">
        <v>3853</v>
      </c>
      <c r="M699" s="1" t="s">
        <v>2047</v>
      </c>
      <c r="N699" s="1" t="s">
        <v>1989</v>
      </c>
      <c r="O699" s="3">
        <v>642</v>
      </c>
      <c r="P699">
        <v>1</v>
      </c>
      <c r="Q699" s="3">
        <v>642</v>
      </c>
      <c r="R699" s="1" t="s">
        <v>1951</v>
      </c>
      <c r="S699" s="3">
        <v>95</v>
      </c>
      <c r="T699">
        <v>6</v>
      </c>
      <c r="U699" t="str">
        <f>IF(Ecommerce_Sales[[#This Row],[Delivery_Time_Days]]&gt;7,"Delay",IF(Ecommerce_Sales[[#This Row],[Delivery_Time_Days]] = 0,"No delivery",IF(Ecommerce_Sales[[#This Row],[Delivery_Time_Days]]&lt;=7,"On-time")))</f>
        <v>On-time</v>
      </c>
      <c r="V699" s="7">
        <f>Ecommerce_Sales[[#This Row],[Profit]]/Ecommerce_Sales[[#This Row],[Total_Price]]</f>
        <v>0.24922118380062305</v>
      </c>
      <c r="W699" s="3">
        <v>160</v>
      </c>
      <c r="X699" s="3"/>
    </row>
    <row r="700" spans="1:24" x14ac:dyDescent="0.25">
      <c r="A700" s="1" t="s">
        <v>3854</v>
      </c>
      <c r="B700" s="1" t="s">
        <v>1273</v>
      </c>
      <c r="C700" s="1" t="s">
        <v>1274</v>
      </c>
      <c r="D700" s="1" t="s">
        <v>3855</v>
      </c>
      <c r="E700" s="1" t="s">
        <v>1966</v>
      </c>
      <c r="F700" s="2">
        <v>45126</v>
      </c>
      <c r="G700" s="2">
        <v>45515</v>
      </c>
      <c r="H700" s="2" t="str">
        <f>TEXT(Ecommerce_Sales[[#This Row],[Order_Date]],"mmmm")</f>
        <v>August</v>
      </c>
      <c r="I700" s="2" t="str">
        <f>TEXT(Ecommerce_Sales[[#This Row],[Order_Date]],"yyyy")</f>
        <v>2024</v>
      </c>
      <c r="J700" s="2" t="str">
        <f>TEXT(Ecommerce_Sales[[#This Row],[Order_Date]],"mmmm")</f>
        <v>August</v>
      </c>
      <c r="K700" s="1" t="s">
        <v>1947</v>
      </c>
      <c r="L700" s="1" t="s">
        <v>3856</v>
      </c>
      <c r="M700" s="1" t="s">
        <v>1972</v>
      </c>
      <c r="N700" s="1" t="s">
        <v>1973</v>
      </c>
      <c r="O700" s="3">
        <v>551</v>
      </c>
      <c r="P700">
        <v>1</v>
      </c>
      <c r="Q700" s="3">
        <v>551</v>
      </c>
      <c r="R700" s="1" t="s">
        <v>1958</v>
      </c>
      <c r="S700" s="3">
        <v>36</v>
      </c>
      <c r="T700">
        <v>5</v>
      </c>
      <c r="U700" t="str">
        <f>IF(Ecommerce_Sales[[#This Row],[Delivery_Time_Days]]&gt;7,"Delay",IF(Ecommerce_Sales[[#This Row],[Delivery_Time_Days]] = 0,"No delivery",IF(Ecommerce_Sales[[#This Row],[Delivery_Time_Days]]&lt;=7,"On-time")))</f>
        <v>On-time</v>
      </c>
      <c r="V700" s="7">
        <f>Ecommerce_Sales[[#This Row],[Profit]]/Ecommerce_Sales[[#This Row],[Total_Price]]</f>
        <v>0.29945553539019965</v>
      </c>
      <c r="W700" s="3">
        <v>165</v>
      </c>
      <c r="X700" s="3"/>
    </row>
    <row r="701" spans="1:24" x14ac:dyDescent="0.25">
      <c r="A701" s="1" t="s">
        <v>3857</v>
      </c>
      <c r="B701" s="1" t="s">
        <v>230</v>
      </c>
      <c r="C701" s="1" t="s">
        <v>231</v>
      </c>
      <c r="D701" s="1" t="s">
        <v>3858</v>
      </c>
      <c r="E701" s="1" t="s">
        <v>1946</v>
      </c>
      <c r="F701" s="2">
        <v>45252</v>
      </c>
      <c r="G701" s="2">
        <v>45086</v>
      </c>
      <c r="H701" s="2" t="str">
        <f>TEXT(Ecommerce_Sales[[#This Row],[Order_Date]],"mmmm")</f>
        <v>June</v>
      </c>
      <c r="I701" s="2" t="str">
        <f>TEXT(Ecommerce_Sales[[#This Row],[Order_Date]],"yyyy")</f>
        <v>2023</v>
      </c>
      <c r="J701" s="2" t="str">
        <f>TEXT(Ecommerce_Sales[[#This Row],[Order_Date]],"mmmm")</f>
        <v>June</v>
      </c>
      <c r="K701" s="1" t="s">
        <v>1992</v>
      </c>
      <c r="L701" s="1" t="s">
        <v>3859</v>
      </c>
      <c r="M701" s="1" t="s">
        <v>2058</v>
      </c>
      <c r="N701" s="1" t="s">
        <v>1950</v>
      </c>
      <c r="O701" s="3">
        <v>183</v>
      </c>
      <c r="P701">
        <v>6</v>
      </c>
      <c r="Q701" s="3">
        <v>1101</v>
      </c>
      <c r="R701" s="1" t="s">
        <v>1958</v>
      </c>
      <c r="S701" s="3">
        <v>127</v>
      </c>
      <c r="U701" t="str">
        <f>IF(Ecommerce_Sales[[#This Row],[Delivery_Time_Days]]&gt;7,"Delay",IF(Ecommerce_Sales[[#This Row],[Delivery_Time_Days]] = 0,"No delivery",IF(Ecommerce_Sales[[#This Row],[Delivery_Time_Days]]&lt;=7,"On-time")))</f>
        <v>No delivery</v>
      </c>
      <c r="V701" s="7">
        <f>Ecommerce_Sales[[#This Row],[Profit]]/Ecommerce_Sales[[#This Row],[Total_Price]]</f>
        <v>0.39963669391462309</v>
      </c>
      <c r="W701" s="3">
        <v>440</v>
      </c>
      <c r="X701" s="3"/>
    </row>
    <row r="702" spans="1:24" x14ac:dyDescent="0.25">
      <c r="A702" s="1" t="s">
        <v>3860</v>
      </c>
      <c r="B702" s="1" t="s">
        <v>1223</v>
      </c>
      <c r="C702" s="1" t="s">
        <v>1224</v>
      </c>
      <c r="D702" s="1" t="s">
        <v>2093</v>
      </c>
      <c r="E702" s="1" t="s">
        <v>1946</v>
      </c>
      <c r="F702" s="2">
        <v>45072</v>
      </c>
      <c r="G702" s="2">
        <v>45447</v>
      </c>
      <c r="H702" s="2" t="str">
        <f>TEXT(Ecommerce_Sales[[#This Row],[Order_Date]],"mmmm")</f>
        <v>June</v>
      </c>
      <c r="I702" s="2" t="str">
        <f>TEXT(Ecommerce_Sales[[#This Row],[Order_Date]],"yyyy")</f>
        <v>2024</v>
      </c>
      <c r="J702" s="2" t="str">
        <f>TEXT(Ecommerce_Sales[[#This Row],[Order_Date]],"mmmm")</f>
        <v>June</v>
      </c>
      <c r="K702" s="1" t="s">
        <v>1947</v>
      </c>
      <c r="L702" s="1" t="s">
        <v>3861</v>
      </c>
      <c r="M702" s="1" t="s">
        <v>2079</v>
      </c>
      <c r="N702" s="1" t="s">
        <v>1973</v>
      </c>
      <c r="O702" s="3">
        <v>741</v>
      </c>
      <c r="P702">
        <v>3</v>
      </c>
      <c r="Q702" s="3">
        <v>2223</v>
      </c>
      <c r="R702" s="1" t="s">
        <v>1958</v>
      </c>
      <c r="S702" s="3">
        <v>298</v>
      </c>
      <c r="T702">
        <v>7</v>
      </c>
      <c r="U702" t="str">
        <f>IF(Ecommerce_Sales[[#This Row],[Delivery_Time_Days]]&gt;7,"Delay",IF(Ecommerce_Sales[[#This Row],[Delivery_Time_Days]] = 0,"No delivery",IF(Ecommerce_Sales[[#This Row],[Delivery_Time_Days]]&lt;=7,"On-time")))</f>
        <v>On-time</v>
      </c>
      <c r="V702" s="7">
        <f>Ecommerce_Sales[[#This Row],[Profit]]/Ecommerce_Sales[[#This Row],[Total_Price]]</f>
        <v>0.30004498425551057</v>
      </c>
      <c r="W702" s="3">
        <v>667</v>
      </c>
      <c r="X702" s="3"/>
    </row>
    <row r="703" spans="1:24" x14ac:dyDescent="0.25">
      <c r="A703" s="1" t="s">
        <v>3862</v>
      </c>
      <c r="B703" s="1" t="s">
        <v>70</v>
      </c>
      <c r="C703" s="1" t="s">
        <v>71</v>
      </c>
      <c r="D703" s="1" t="s">
        <v>3863</v>
      </c>
      <c r="E703" s="1" t="s">
        <v>1954</v>
      </c>
      <c r="F703" s="2">
        <v>45441</v>
      </c>
      <c r="G703" s="2">
        <v>45181</v>
      </c>
      <c r="H703" s="2" t="str">
        <f>TEXT(Ecommerce_Sales[[#This Row],[Order_Date]],"mmmm")</f>
        <v>September</v>
      </c>
      <c r="I703" s="2" t="str">
        <f>TEXT(Ecommerce_Sales[[#This Row],[Order_Date]],"yyyy")</f>
        <v>2023</v>
      </c>
      <c r="J703" s="2" t="str">
        <f>TEXT(Ecommerce_Sales[[#This Row],[Order_Date]],"mmmm")</f>
        <v>September</v>
      </c>
      <c r="K703" s="1" t="s">
        <v>1947</v>
      </c>
      <c r="L703" s="1" t="s">
        <v>3864</v>
      </c>
      <c r="M703" s="1" t="s">
        <v>2054</v>
      </c>
      <c r="N703" s="1" t="s">
        <v>1957</v>
      </c>
      <c r="O703" s="3">
        <v>850</v>
      </c>
      <c r="P703">
        <v>1</v>
      </c>
      <c r="Q703" s="3">
        <v>850</v>
      </c>
      <c r="R703" s="1" t="s">
        <v>1951</v>
      </c>
      <c r="S703" s="3">
        <v>63</v>
      </c>
      <c r="T703">
        <v>5</v>
      </c>
      <c r="U703" t="str">
        <f>IF(Ecommerce_Sales[[#This Row],[Delivery_Time_Days]]&gt;7,"Delay",IF(Ecommerce_Sales[[#This Row],[Delivery_Time_Days]] = 0,"No delivery",IF(Ecommerce_Sales[[#This Row],[Delivery_Time_Days]]&lt;=7,"On-time")))</f>
        <v>On-time</v>
      </c>
      <c r="V703" s="7">
        <f>Ecommerce_Sales[[#This Row],[Profit]]/Ecommerce_Sales[[#This Row],[Total_Price]]</f>
        <v>0.14941176470588236</v>
      </c>
      <c r="W703" s="3">
        <v>127</v>
      </c>
      <c r="X703" s="3"/>
    </row>
    <row r="704" spans="1:24" x14ac:dyDescent="0.25">
      <c r="A704" s="1" t="s">
        <v>3865</v>
      </c>
      <c r="B704" s="1" t="s">
        <v>930</v>
      </c>
      <c r="C704" s="1" t="s">
        <v>931</v>
      </c>
      <c r="D704" s="1" t="s">
        <v>3866</v>
      </c>
      <c r="E704" s="1" t="s">
        <v>1966</v>
      </c>
      <c r="F704" s="2">
        <v>45004</v>
      </c>
      <c r="G704" s="2">
        <v>45465</v>
      </c>
      <c r="H704" s="2" t="str">
        <f>TEXT(Ecommerce_Sales[[#This Row],[Order_Date]],"mmmm")</f>
        <v>June</v>
      </c>
      <c r="I704" s="2" t="str">
        <f>TEXT(Ecommerce_Sales[[#This Row],[Order_Date]],"yyyy")</f>
        <v>2024</v>
      </c>
      <c r="J704" s="2" t="str">
        <f>TEXT(Ecommerce_Sales[[#This Row],[Order_Date]],"mmmm")</f>
        <v>June</v>
      </c>
      <c r="K704" s="1" t="s">
        <v>1947</v>
      </c>
      <c r="L704" s="1" t="s">
        <v>3867</v>
      </c>
      <c r="M704" s="1" t="s">
        <v>2026</v>
      </c>
      <c r="N704" s="1" t="s">
        <v>1978</v>
      </c>
      <c r="O704" s="3">
        <v>1153</v>
      </c>
      <c r="P704">
        <v>1</v>
      </c>
      <c r="Q704" s="3">
        <v>1153</v>
      </c>
      <c r="R704" s="1" t="s">
        <v>1958</v>
      </c>
      <c r="S704" s="3">
        <v>112</v>
      </c>
      <c r="T704">
        <v>5</v>
      </c>
      <c r="U704" t="str">
        <f>IF(Ecommerce_Sales[[#This Row],[Delivery_Time_Days]]&gt;7,"Delay",IF(Ecommerce_Sales[[#This Row],[Delivery_Time_Days]] = 0,"No delivery",IF(Ecommerce_Sales[[#This Row],[Delivery_Time_Days]]&lt;=7,"On-time")))</f>
        <v>On-time</v>
      </c>
      <c r="V704" s="7">
        <f>Ecommerce_Sales[[#This Row],[Profit]]/Ecommerce_Sales[[#This Row],[Total_Price]]</f>
        <v>0.35039028620988727</v>
      </c>
      <c r="W704" s="3">
        <v>404</v>
      </c>
      <c r="X704" s="3"/>
    </row>
    <row r="705" spans="1:24" x14ac:dyDescent="0.25">
      <c r="A705" s="1" t="s">
        <v>3868</v>
      </c>
      <c r="B705" s="1" t="s">
        <v>1705</v>
      </c>
      <c r="C705" s="1" t="s">
        <v>1706</v>
      </c>
      <c r="D705" s="1" t="s">
        <v>2664</v>
      </c>
      <c r="E705" s="1" t="s">
        <v>1946</v>
      </c>
      <c r="F705" s="2">
        <v>45011</v>
      </c>
      <c r="G705" s="2">
        <v>44941</v>
      </c>
      <c r="H705" s="2" t="str">
        <f>TEXT(Ecommerce_Sales[[#This Row],[Order_Date]],"mmmm")</f>
        <v>January</v>
      </c>
      <c r="I705" s="2" t="str">
        <f>TEXT(Ecommerce_Sales[[#This Row],[Order_Date]],"yyyy")</f>
        <v>2023</v>
      </c>
      <c r="J705" s="2" t="str">
        <f>TEXT(Ecommerce_Sales[[#This Row],[Order_Date]],"mmmm")</f>
        <v>January</v>
      </c>
      <c r="K705" s="1" t="s">
        <v>1947</v>
      </c>
      <c r="L705" s="1" t="s">
        <v>3869</v>
      </c>
      <c r="M705" s="1" t="s">
        <v>1983</v>
      </c>
      <c r="N705" s="1" t="s">
        <v>1950</v>
      </c>
      <c r="O705" s="3">
        <v>119</v>
      </c>
      <c r="P705">
        <v>1</v>
      </c>
      <c r="Q705" s="3">
        <v>119</v>
      </c>
      <c r="R705" s="1" t="s">
        <v>1958</v>
      </c>
      <c r="S705" s="3">
        <v>11</v>
      </c>
      <c r="T705">
        <v>5</v>
      </c>
      <c r="U705" t="str">
        <f>IF(Ecommerce_Sales[[#This Row],[Delivery_Time_Days]]&gt;7,"Delay",IF(Ecommerce_Sales[[#This Row],[Delivery_Time_Days]] = 0,"No delivery",IF(Ecommerce_Sales[[#This Row],[Delivery_Time_Days]]&lt;=7,"On-time")))</f>
        <v>On-time</v>
      </c>
      <c r="V705" s="7">
        <f>Ecommerce_Sales[[#This Row],[Profit]]/Ecommerce_Sales[[#This Row],[Total_Price]]</f>
        <v>0.3949579831932773</v>
      </c>
      <c r="W705" s="3">
        <v>47</v>
      </c>
      <c r="X705" s="3"/>
    </row>
    <row r="706" spans="1:24" x14ac:dyDescent="0.25">
      <c r="A706" s="1" t="s">
        <v>3870</v>
      </c>
      <c r="B706" s="1" t="s">
        <v>1718</v>
      </c>
      <c r="C706" s="1" t="s">
        <v>1719</v>
      </c>
      <c r="D706" s="1" t="s">
        <v>2828</v>
      </c>
      <c r="E706" s="1" t="s">
        <v>1961</v>
      </c>
      <c r="F706" s="2">
        <v>45106</v>
      </c>
      <c r="G706" s="2">
        <v>45099</v>
      </c>
      <c r="H706" s="2" t="str">
        <f>TEXT(Ecommerce_Sales[[#This Row],[Order_Date]],"mmmm")</f>
        <v>June</v>
      </c>
      <c r="I706" s="2" t="str">
        <f>TEXT(Ecommerce_Sales[[#This Row],[Order_Date]],"yyyy")</f>
        <v>2023</v>
      </c>
      <c r="J706" s="2" t="str">
        <f>TEXT(Ecommerce_Sales[[#This Row],[Order_Date]],"mmmm")</f>
        <v>June</v>
      </c>
      <c r="K706" s="1" t="s">
        <v>1947</v>
      </c>
      <c r="L706" s="1" t="s">
        <v>3871</v>
      </c>
      <c r="M706" s="1" t="s">
        <v>1972</v>
      </c>
      <c r="N706" s="1" t="s">
        <v>1973</v>
      </c>
      <c r="O706" s="3">
        <v>888</v>
      </c>
      <c r="P706">
        <v>4</v>
      </c>
      <c r="Q706" s="3">
        <v>3551</v>
      </c>
      <c r="R706" s="1" t="s">
        <v>2016</v>
      </c>
      <c r="S706" s="3">
        <v>502</v>
      </c>
      <c r="T706">
        <v>10</v>
      </c>
      <c r="U706" t="str">
        <f>IF(Ecommerce_Sales[[#This Row],[Delivery_Time_Days]]&gt;7,"Delay",IF(Ecommerce_Sales[[#This Row],[Delivery_Time_Days]] = 0,"No delivery",IF(Ecommerce_Sales[[#This Row],[Delivery_Time_Days]]&lt;=7,"On-time")))</f>
        <v>Delay</v>
      </c>
      <c r="V706" s="7">
        <f>Ecommerce_Sales[[#This Row],[Profit]]/Ecommerce_Sales[[#This Row],[Total_Price]]</f>
        <v>0.29991551675584344</v>
      </c>
      <c r="W706" s="3">
        <v>1065</v>
      </c>
      <c r="X706" s="3"/>
    </row>
    <row r="707" spans="1:24" x14ac:dyDescent="0.25">
      <c r="A707" s="1" t="s">
        <v>3872</v>
      </c>
      <c r="B707" s="1" t="s">
        <v>1687</v>
      </c>
      <c r="C707" s="1" t="s">
        <v>1688</v>
      </c>
      <c r="D707" s="1" t="s">
        <v>3873</v>
      </c>
      <c r="E707" s="1" t="s">
        <v>1946</v>
      </c>
      <c r="F707" s="2">
        <v>45618</v>
      </c>
      <c r="G707" s="2">
        <v>45058</v>
      </c>
      <c r="H707" s="2" t="str">
        <f>TEXT(Ecommerce_Sales[[#This Row],[Order_Date]],"mmmm")</f>
        <v>May</v>
      </c>
      <c r="I707" s="2" t="str">
        <f>TEXT(Ecommerce_Sales[[#This Row],[Order_Date]],"yyyy")</f>
        <v>2023</v>
      </c>
      <c r="J707" s="2" t="str">
        <f>TEXT(Ecommerce_Sales[[#This Row],[Order_Date]],"mmmm")</f>
        <v>May</v>
      </c>
      <c r="K707" s="1" t="s">
        <v>1947</v>
      </c>
      <c r="L707" s="1" t="s">
        <v>3874</v>
      </c>
      <c r="M707" s="1" t="s">
        <v>2058</v>
      </c>
      <c r="N707" s="1" t="s">
        <v>1950</v>
      </c>
      <c r="O707" s="3">
        <v>22</v>
      </c>
      <c r="P707">
        <v>1</v>
      </c>
      <c r="Q707" s="3">
        <v>22</v>
      </c>
      <c r="R707" s="1" t="s">
        <v>1958</v>
      </c>
      <c r="S707" s="3">
        <v>2</v>
      </c>
      <c r="T707">
        <v>3</v>
      </c>
      <c r="U707" t="str">
        <f>IF(Ecommerce_Sales[[#This Row],[Delivery_Time_Days]]&gt;7,"Delay",IF(Ecommerce_Sales[[#This Row],[Delivery_Time_Days]] = 0,"No delivery",IF(Ecommerce_Sales[[#This Row],[Delivery_Time_Days]]&lt;=7,"On-time")))</f>
        <v>On-time</v>
      </c>
      <c r="V707" s="7">
        <f>Ecommerce_Sales[[#This Row],[Profit]]/Ecommerce_Sales[[#This Row],[Total_Price]]</f>
        <v>0.40909090909090912</v>
      </c>
      <c r="W707" s="3">
        <v>9</v>
      </c>
      <c r="X707" s="3"/>
    </row>
    <row r="708" spans="1:24" x14ac:dyDescent="0.25">
      <c r="A708" s="1" t="s">
        <v>3875</v>
      </c>
      <c r="B708" s="1" t="s">
        <v>1728</v>
      </c>
      <c r="C708" s="1" t="s">
        <v>1729</v>
      </c>
      <c r="D708" s="1" t="s">
        <v>2264</v>
      </c>
      <c r="E708" s="1" t="s">
        <v>1954</v>
      </c>
      <c r="F708" s="2">
        <v>45537</v>
      </c>
      <c r="G708" s="2">
        <v>45429</v>
      </c>
      <c r="H708" s="2" t="str">
        <f>TEXT(Ecommerce_Sales[[#This Row],[Order_Date]],"mmmm")</f>
        <v>May</v>
      </c>
      <c r="I708" s="2" t="str">
        <f>TEXT(Ecommerce_Sales[[#This Row],[Order_Date]],"yyyy")</f>
        <v>2024</v>
      </c>
      <c r="J708" s="2" t="str">
        <f>TEXT(Ecommerce_Sales[[#This Row],[Order_Date]],"mmmm")</f>
        <v>May</v>
      </c>
      <c r="K708" s="1" t="s">
        <v>1947</v>
      </c>
      <c r="L708" s="1" t="s">
        <v>3734</v>
      </c>
      <c r="M708" s="1" t="s">
        <v>1983</v>
      </c>
      <c r="N708" s="1" t="s">
        <v>1950</v>
      </c>
      <c r="O708" s="3">
        <v>431</v>
      </c>
      <c r="P708">
        <v>4</v>
      </c>
      <c r="Q708" s="3">
        <v>1724</v>
      </c>
      <c r="R708" s="1" t="s">
        <v>1958</v>
      </c>
      <c r="S708" s="3">
        <v>217</v>
      </c>
      <c r="T708">
        <v>8</v>
      </c>
      <c r="U708" t="str">
        <f>IF(Ecommerce_Sales[[#This Row],[Delivery_Time_Days]]&gt;7,"Delay",IF(Ecommerce_Sales[[#This Row],[Delivery_Time_Days]] = 0,"No delivery",IF(Ecommerce_Sales[[#This Row],[Delivery_Time_Days]]&lt;=7,"On-time")))</f>
        <v>Delay</v>
      </c>
      <c r="V708" s="7">
        <f>Ecommerce_Sales[[#This Row],[Profit]]/Ecommerce_Sales[[#This Row],[Total_Price]]</f>
        <v>0.40023201856148494</v>
      </c>
      <c r="W708" s="3">
        <v>690</v>
      </c>
      <c r="X708" s="3"/>
    </row>
    <row r="709" spans="1:24" x14ac:dyDescent="0.25">
      <c r="A709" s="1" t="s">
        <v>3876</v>
      </c>
      <c r="B709" s="1" t="s">
        <v>1545</v>
      </c>
      <c r="C709" s="1" t="s">
        <v>1546</v>
      </c>
      <c r="D709" s="1" t="s">
        <v>2797</v>
      </c>
      <c r="E709" s="1" t="s">
        <v>1946</v>
      </c>
      <c r="F709" s="2">
        <v>45232</v>
      </c>
      <c r="G709" s="2">
        <v>45392</v>
      </c>
      <c r="H709" s="2" t="str">
        <f>TEXT(Ecommerce_Sales[[#This Row],[Order_Date]],"mmmm")</f>
        <v>April</v>
      </c>
      <c r="I709" s="2" t="str">
        <f>TEXT(Ecommerce_Sales[[#This Row],[Order_Date]],"yyyy")</f>
        <v>2024</v>
      </c>
      <c r="J709" s="2" t="str">
        <f>TEXT(Ecommerce_Sales[[#This Row],[Order_Date]],"mmmm")</f>
        <v>April</v>
      </c>
      <c r="K709" s="1" t="s">
        <v>1947</v>
      </c>
      <c r="L709" s="1" t="s">
        <v>3877</v>
      </c>
      <c r="M709" s="1" t="s">
        <v>1998</v>
      </c>
      <c r="N709" s="1" t="s">
        <v>1973</v>
      </c>
      <c r="O709" s="3">
        <v>398</v>
      </c>
      <c r="P709">
        <v>1</v>
      </c>
      <c r="Q709" s="3">
        <v>398</v>
      </c>
      <c r="R709" s="1" t="s">
        <v>1951</v>
      </c>
      <c r="S709" s="3">
        <v>57</v>
      </c>
      <c r="T709">
        <v>5</v>
      </c>
      <c r="U709" t="str">
        <f>IF(Ecommerce_Sales[[#This Row],[Delivery_Time_Days]]&gt;7,"Delay",IF(Ecommerce_Sales[[#This Row],[Delivery_Time_Days]] = 0,"No delivery",IF(Ecommerce_Sales[[#This Row],[Delivery_Time_Days]]&lt;=7,"On-time")))</f>
        <v>On-time</v>
      </c>
      <c r="V709" s="7">
        <f>Ecommerce_Sales[[#This Row],[Profit]]/Ecommerce_Sales[[#This Row],[Total_Price]]</f>
        <v>0.29899497487437188</v>
      </c>
      <c r="W709" s="3">
        <v>119</v>
      </c>
      <c r="X709" s="3"/>
    </row>
    <row r="710" spans="1:24" x14ac:dyDescent="0.25">
      <c r="A710" s="1" t="s">
        <v>3878</v>
      </c>
      <c r="B710" s="1" t="s">
        <v>637</v>
      </c>
      <c r="C710" s="1" t="s">
        <v>638</v>
      </c>
      <c r="D710" s="1" t="s">
        <v>3623</v>
      </c>
      <c r="E710" s="1" t="s">
        <v>1954</v>
      </c>
      <c r="F710" s="2">
        <v>45189</v>
      </c>
      <c r="G710" s="2">
        <v>45368</v>
      </c>
      <c r="H710" s="2" t="str">
        <f>TEXT(Ecommerce_Sales[[#This Row],[Order_Date]],"mmmm")</f>
        <v>March</v>
      </c>
      <c r="I710" s="2" t="str">
        <f>TEXT(Ecommerce_Sales[[#This Row],[Order_Date]],"yyyy")</f>
        <v>2024</v>
      </c>
      <c r="J710" s="2" t="str">
        <f>TEXT(Ecommerce_Sales[[#This Row],[Order_Date]],"mmmm")</f>
        <v>March</v>
      </c>
      <c r="K710" s="1" t="s">
        <v>1947</v>
      </c>
      <c r="L710" s="1" t="s">
        <v>2459</v>
      </c>
      <c r="M710" s="1" t="s">
        <v>1977</v>
      </c>
      <c r="N710" s="1" t="s">
        <v>1978</v>
      </c>
      <c r="O710" s="3">
        <v>605</v>
      </c>
      <c r="P710">
        <v>1</v>
      </c>
      <c r="Q710" s="3">
        <v>605</v>
      </c>
      <c r="R710" s="1" t="s">
        <v>1958</v>
      </c>
      <c r="S710" s="3">
        <v>62</v>
      </c>
      <c r="T710">
        <v>9</v>
      </c>
      <c r="U710" t="str">
        <f>IF(Ecommerce_Sales[[#This Row],[Delivery_Time_Days]]&gt;7,"Delay",IF(Ecommerce_Sales[[#This Row],[Delivery_Time_Days]] = 0,"No delivery",IF(Ecommerce_Sales[[#This Row],[Delivery_Time_Days]]&lt;=7,"On-time")))</f>
        <v>Delay</v>
      </c>
      <c r="V710" s="7">
        <f>Ecommerce_Sales[[#This Row],[Profit]]/Ecommerce_Sales[[#This Row],[Total_Price]]</f>
        <v>0.35041322314049589</v>
      </c>
      <c r="W710" s="3">
        <v>212</v>
      </c>
      <c r="X710" s="3"/>
    </row>
    <row r="711" spans="1:24" x14ac:dyDescent="0.25">
      <c r="A711" s="1" t="s">
        <v>3879</v>
      </c>
      <c r="B711" s="1" t="s">
        <v>806</v>
      </c>
      <c r="C711" s="1" t="s">
        <v>807</v>
      </c>
      <c r="D711" s="1" t="s">
        <v>3367</v>
      </c>
      <c r="E711" s="1" t="s">
        <v>2005</v>
      </c>
      <c r="F711" s="2">
        <v>45040</v>
      </c>
      <c r="G711" s="2">
        <v>45284</v>
      </c>
      <c r="H711" s="2" t="str">
        <f>TEXT(Ecommerce_Sales[[#This Row],[Order_Date]],"mmmm")</f>
        <v>December</v>
      </c>
      <c r="I711" s="2" t="str">
        <f>TEXT(Ecommerce_Sales[[#This Row],[Order_Date]],"yyyy")</f>
        <v>2023</v>
      </c>
      <c r="J711" s="2" t="str">
        <f>TEXT(Ecommerce_Sales[[#This Row],[Order_Date]],"mmmm")</f>
        <v>December</v>
      </c>
      <c r="K711" s="1" t="s">
        <v>1947</v>
      </c>
      <c r="L711" s="1" t="s">
        <v>2362</v>
      </c>
      <c r="M711" s="1" t="s">
        <v>2247</v>
      </c>
      <c r="N711" s="1" t="s">
        <v>1957</v>
      </c>
      <c r="O711" s="3">
        <v>1941</v>
      </c>
      <c r="P711">
        <v>8</v>
      </c>
      <c r="Q711" s="3">
        <v>15531</v>
      </c>
      <c r="R711" s="1" t="s">
        <v>2008</v>
      </c>
      <c r="S711" s="3">
        <v>1176</v>
      </c>
      <c r="T711">
        <v>5</v>
      </c>
      <c r="U711" t="str">
        <f>IF(Ecommerce_Sales[[#This Row],[Delivery_Time_Days]]&gt;7,"Delay",IF(Ecommerce_Sales[[#This Row],[Delivery_Time_Days]] = 0,"No delivery",IF(Ecommerce_Sales[[#This Row],[Delivery_Time_Days]]&lt;=7,"On-time")))</f>
        <v>On-time</v>
      </c>
      <c r="V711" s="7">
        <f>Ecommerce_Sales[[#This Row],[Profit]]/Ecommerce_Sales[[#This Row],[Total_Price]]</f>
        <v>0.15002253557401327</v>
      </c>
      <c r="W711" s="3">
        <v>2330</v>
      </c>
      <c r="X711" s="3"/>
    </row>
    <row r="712" spans="1:24" x14ac:dyDescent="0.25">
      <c r="A712" s="1" t="s">
        <v>3880</v>
      </c>
      <c r="B712" s="1" t="s">
        <v>466</v>
      </c>
      <c r="C712" s="1" t="s">
        <v>467</v>
      </c>
      <c r="D712" s="1" t="s">
        <v>2856</v>
      </c>
      <c r="E712" s="1" t="s">
        <v>1966</v>
      </c>
      <c r="F712" s="2">
        <v>45302</v>
      </c>
      <c r="G712" s="2">
        <v>45616</v>
      </c>
      <c r="H712" s="2" t="str">
        <f>TEXT(Ecommerce_Sales[[#This Row],[Order_Date]],"mmmm")</f>
        <v>November</v>
      </c>
      <c r="I712" s="2" t="str">
        <f>TEXT(Ecommerce_Sales[[#This Row],[Order_Date]],"yyyy")</f>
        <v>2024</v>
      </c>
      <c r="J712" s="2" t="str">
        <f>TEXT(Ecommerce_Sales[[#This Row],[Order_Date]],"mmmm")</f>
        <v>November</v>
      </c>
      <c r="K712" s="1" t="s">
        <v>1947</v>
      </c>
      <c r="L712" s="1" t="s">
        <v>3881</v>
      </c>
      <c r="M712" s="1" t="s">
        <v>2104</v>
      </c>
      <c r="N712" s="1" t="s">
        <v>1978</v>
      </c>
      <c r="O712" s="3">
        <v>1041</v>
      </c>
      <c r="P712">
        <v>3</v>
      </c>
      <c r="Q712" s="3">
        <v>3123</v>
      </c>
      <c r="R712" s="1" t="s">
        <v>1958</v>
      </c>
      <c r="S712" s="3">
        <v>463</v>
      </c>
      <c r="T712">
        <v>5</v>
      </c>
      <c r="U712" t="str">
        <f>IF(Ecommerce_Sales[[#This Row],[Delivery_Time_Days]]&gt;7,"Delay",IF(Ecommerce_Sales[[#This Row],[Delivery_Time_Days]] = 0,"No delivery",IF(Ecommerce_Sales[[#This Row],[Delivery_Time_Days]]&lt;=7,"On-time")))</f>
        <v>On-time</v>
      </c>
      <c r="V712" s="7">
        <f>Ecommerce_Sales[[#This Row],[Profit]]/Ecommerce_Sales[[#This Row],[Total_Price]]</f>
        <v>0.34998398975344219</v>
      </c>
      <c r="W712" s="3">
        <v>1093</v>
      </c>
      <c r="X712" s="3"/>
    </row>
    <row r="713" spans="1:24" x14ac:dyDescent="0.25">
      <c r="A713" s="1" t="s">
        <v>3882</v>
      </c>
      <c r="B713" s="1" t="s">
        <v>1565</v>
      </c>
      <c r="C713" s="1" t="s">
        <v>1566</v>
      </c>
      <c r="D713" s="1" t="s">
        <v>3883</v>
      </c>
      <c r="E713" s="1" t="s">
        <v>2005</v>
      </c>
      <c r="F713" s="2">
        <v>45105</v>
      </c>
      <c r="G713" s="2">
        <v>44971</v>
      </c>
      <c r="H713" s="2" t="str">
        <f>TEXT(Ecommerce_Sales[[#This Row],[Order_Date]],"mmmm")</f>
        <v>February</v>
      </c>
      <c r="I713" s="2" t="str">
        <f>TEXT(Ecommerce_Sales[[#This Row],[Order_Date]],"yyyy")</f>
        <v>2023</v>
      </c>
      <c r="J713" s="2" t="str">
        <f>TEXT(Ecommerce_Sales[[#This Row],[Order_Date]],"mmmm")</f>
        <v>February</v>
      </c>
      <c r="K713" s="1" t="s">
        <v>1947</v>
      </c>
      <c r="L713" s="1" t="s">
        <v>3884</v>
      </c>
      <c r="M713" s="1" t="s">
        <v>1998</v>
      </c>
      <c r="N713" s="1" t="s">
        <v>1973</v>
      </c>
      <c r="O713" s="3">
        <v>313</v>
      </c>
      <c r="P713">
        <v>4</v>
      </c>
      <c r="Q713" s="3">
        <v>1253</v>
      </c>
      <c r="R713" s="1" t="s">
        <v>1951</v>
      </c>
      <c r="S713" s="3">
        <v>63</v>
      </c>
      <c r="T713">
        <v>3</v>
      </c>
      <c r="U713" t="str">
        <f>IF(Ecommerce_Sales[[#This Row],[Delivery_Time_Days]]&gt;7,"Delay",IF(Ecommerce_Sales[[#This Row],[Delivery_Time_Days]] = 0,"No delivery",IF(Ecommerce_Sales[[#This Row],[Delivery_Time_Days]]&lt;=7,"On-time")))</f>
        <v>On-time</v>
      </c>
      <c r="V713" s="7">
        <f>Ecommerce_Sales[[#This Row],[Profit]]/Ecommerce_Sales[[#This Row],[Total_Price]]</f>
        <v>0.30007980845969673</v>
      </c>
      <c r="W713" s="3">
        <v>376</v>
      </c>
      <c r="X713" s="3"/>
    </row>
    <row r="714" spans="1:24" x14ac:dyDescent="0.25">
      <c r="A714" s="1" t="s">
        <v>3885</v>
      </c>
      <c r="B714" s="1" t="s">
        <v>409</v>
      </c>
      <c r="C714" s="1" t="s">
        <v>410</v>
      </c>
      <c r="D714" s="1" t="s">
        <v>3886</v>
      </c>
      <c r="E714" s="1" t="s">
        <v>1996</v>
      </c>
      <c r="F714" s="2">
        <v>45563</v>
      </c>
      <c r="G714" s="2">
        <v>45028</v>
      </c>
      <c r="H714" s="2" t="str">
        <f>TEXT(Ecommerce_Sales[[#This Row],[Order_Date]],"mmmm")</f>
        <v>April</v>
      </c>
      <c r="I714" s="2" t="str">
        <f>TEXT(Ecommerce_Sales[[#This Row],[Order_Date]],"yyyy")</f>
        <v>2023</v>
      </c>
      <c r="J714" s="2" t="str">
        <f>TEXT(Ecommerce_Sales[[#This Row],[Order_Date]],"mmmm")</f>
        <v>April</v>
      </c>
      <c r="K714" s="1" t="s">
        <v>1947</v>
      </c>
      <c r="L714" s="1" t="s">
        <v>3887</v>
      </c>
      <c r="M714" s="1" t="s">
        <v>1963</v>
      </c>
      <c r="N714" s="1" t="s">
        <v>1957</v>
      </c>
      <c r="O714" s="3">
        <v>683</v>
      </c>
      <c r="P714">
        <v>5</v>
      </c>
      <c r="Q714" s="3">
        <v>3414</v>
      </c>
      <c r="R714" s="1" t="s">
        <v>1958</v>
      </c>
      <c r="S714" s="3">
        <v>438</v>
      </c>
      <c r="T714">
        <v>2</v>
      </c>
      <c r="U714" t="str">
        <f>IF(Ecommerce_Sales[[#This Row],[Delivery_Time_Days]]&gt;7,"Delay",IF(Ecommerce_Sales[[#This Row],[Delivery_Time_Days]] = 0,"No delivery",IF(Ecommerce_Sales[[#This Row],[Delivery_Time_Days]]&lt;=7,"On-time")))</f>
        <v>On-time</v>
      </c>
      <c r="V714" s="7">
        <f>Ecommerce_Sales[[#This Row],[Profit]]/Ecommerce_Sales[[#This Row],[Total_Price]]</f>
        <v>0.14997070884592853</v>
      </c>
      <c r="W714" s="3">
        <v>512</v>
      </c>
      <c r="X714" s="3"/>
    </row>
    <row r="715" spans="1:24" x14ac:dyDescent="0.25">
      <c r="A715" s="1" t="s">
        <v>3888</v>
      </c>
      <c r="B715" s="1" t="s">
        <v>553</v>
      </c>
      <c r="C715" s="1" t="s">
        <v>554</v>
      </c>
      <c r="D715" s="1" t="s">
        <v>1995</v>
      </c>
      <c r="E715" s="1" t="s">
        <v>1996</v>
      </c>
      <c r="F715" s="2">
        <v>45458</v>
      </c>
      <c r="G715" s="2">
        <v>45419</v>
      </c>
      <c r="H715" s="2" t="str">
        <f>TEXT(Ecommerce_Sales[[#This Row],[Order_Date]],"mmmm")</f>
        <v>May</v>
      </c>
      <c r="I715" s="2" t="str">
        <f>TEXT(Ecommerce_Sales[[#This Row],[Order_Date]],"yyyy")</f>
        <v>2024</v>
      </c>
      <c r="J715" s="2" t="str">
        <f>TEXT(Ecommerce_Sales[[#This Row],[Order_Date]],"mmmm")</f>
        <v>May</v>
      </c>
      <c r="K715" s="1" t="s">
        <v>1947</v>
      </c>
      <c r="L715" s="1" t="s">
        <v>3889</v>
      </c>
      <c r="M715" s="1" t="s">
        <v>1949</v>
      </c>
      <c r="N715" s="1" t="s">
        <v>1950</v>
      </c>
      <c r="O715" s="3">
        <v>538</v>
      </c>
      <c r="P715">
        <v>1</v>
      </c>
      <c r="Q715" s="3">
        <v>538</v>
      </c>
      <c r="R715" s="1" t="s">
        <v>1951</v>
      </c>
      <c r="S715" s="3">
        <v>68</v>
      </c>
      <c r="T715">
        <v>3</v>
      </c>
      <c r="U715" t="str">
        <f>IF(Ecommerce_Sales[[#This Row],[Delivery_Time_Days]]&gt;7,"Delay",IF(Ecommerce_Sales[[#This Row],[Delivery_Time_Days]] = 0,"No delivery",IF(Ecommerce_Sales[[#This Row],[Delivery_Time_Days]]&lt;=7,"On-time")))</f>
        <v>On-time</v>
      </c>
      <c r="V715" s="7">
        <f>Ecommerce_Sales[[#This Row],[Profit]]/Ecommerce_Sales[[#This Row],[Total_Price]]</f>
        <v>0.3996282527881041</v>
      </c>
      <c r="W715" s="3">
        <v>215</v>
      </c>
      <c r="X715" s="3"/>
    </row>
    <row r="716" spans="1:24" x14ac:dyDescent="0.25">
      <c r="A716" s="1" t="s">
        <v>3890</v>
      </c>
      <c r="B716" s="1" t="s">
        <v>90</v>
      </c>
      <c r="C716" s="1" t="s">
        <v>91</v>
      </c>
      <c r="D716" s="1" t="s">
        <v>2721</v>
      </c>
      <c r="E716" s="1" t="s">
        <v>2005</v>
      </c>
      <c r="F716" s="2">
        <v>45003</v>
      </c>
      <c r="G716" s="2">
        <v>45599</v>
      </c>
      <c r="H716" s="2" t="str">
        <f>TEXT(Ecommerce_Sales[[#This Row],[Order_Date]],"mmmm")</f>
        <v>November</v>
      </c>
      <c r="I716" s="2" t="str">
        <f>TEXT(Ecommerce_Sales[[#This Row],[Order_Date]],"yyyy")</f>
        <v>2024</v>
      </c>
      <c r="J716" s="2" t="str">
        <f>TEXT(Ecommerce_Sales[[#This Row],[Order_Date]],"mmmm")</f>
        <v>November</v>
      </c>
      <c r="K716" s="1" t="s">
        <v>1947</v>
      </c>
      <c r="L716" s="1" t="s">
        <v>3891</v>
      </c>
      <c r="M716" s="1" t="s">
        <v>1988</v>
      </c>
      <c r="N716" s="1" t="s">
        <v>1989</v>
      </c>
      <c r="O716" s="3">
        <v>836</v>
      </c>
      <c r="P716">
        <v>6</v>
      </c>
      <c r="Q716" s="3">
        <v>5015</v>
      </c>
      <c r="R716" s="1" t="s">
        <v>2016</v>
      </c>
      <c r="S716" s="3">
        <v>667</v>
      </c>
      <c r="T716">
        <v>10</v>
      </c>
      <c r="U716" t="str">
        <f>IF(Ecommerce_Sales[[#This Row],[Delivery_Time_Days]]&gt;7,"Delay",IF(Ecommerce_Sales[[#This Row],[Delivery_Time_Days]] = 0,"No delivery",IF(Ecommerce_Sales[[#This Row],[Delivery_Time_Days]]&lt;=7,"On-time")))</f>
        <v>Delay</v>
      </c>
      <c r="V716" s="7">
        <f>Ecommerce_Sales[[#This Row],[Profit]]/Ecommerce_Sales[[#This Row],[Total_Price]]</f>
        <v>0.25004985044865402</v>
      </c>
      <c r="W716" s="3">
        <v>1254</v>
      </c>
      <c r="X716" s="3"/>
    </row>
    <row r="717" spans="1:24" x14ac:dyDescent="0.25">
      <c r="A717" s="1" t="s">
        <v>3892</v>
      </c>
      <c r="B717" s="1" t="s">
        <v>1304</v>
      </c>
      <c r="C717" s="1" t="s">
        <v>1305</v>
      </c>
      <c r="D717" s="1" t="s">
        <v>3893</v>
      </c>
      <c r="E717" s="1" t="s">
        <v>1966</v>
      </c>
      <c r="F717" s="2">
        <v>45102</v>
      </c>
      <c r="G717" s="2">
        <v>45297</v>
      </c>
      <c r="H717" s="2" t="str">
        <f>TEXT(Ecommerce_Sales[[#This Row],[Order_Date]],"mmmm")</f>
        <v>January</v>
      </c>
      <c r="I717" s="2" t="str">
        <f>TEXT(Ecommerce_Sales[[#This Row],[Order_Date]],"yyyy")</f>
        <v>2024</v>
      </c>
      <c r="J717" s="2" t="str">
        <f>TEXT(Ecommerce_Sales[[#This Row],[Order_Date]],"mmmm")</f>
        <v>January</v>
      </c>
      <c r="K717" s="1" t="s">
        <v>1947</v>
      </c>
      <c r="L717" s="1" t="s">
        <v>3894</v>
      </c>
      <c r="M717" s="1" t="s">
        <v>1963</v>
      </c>
      <c r="N717" s="1" t="s">
        <v>1957</v>
      </c>
      <c r="O717" s="3">
        <v>519</v>
      </c>
      <c r="P717">
        <v>2</v>
      </c>
      <c r="Q717" s="3">
        <v>1038</v>
      </c>
      <c r="R717" s="1" t="s">
        <v>1958</v>
      </c>
      <c r="S717" s="3">
        <v>135</v>
      </c>
      <c r="T717">
        <v>2</v>
      </c>
      <c r="U717" t="str">
        <f>IF(Ecommerce_Sales[[#This Row],[Delivery_Time_Days]]&gt;7,"Delay",IF(Ecommerce_Sales[[#This Row],[Delivery_Time_Days]] = 0,"No delivery",IF(Ecommerce_Sales[[#This Row],[Delivery_Time_Days]]&lt;=7,"On-time")))</f>
        <v>On-time</v>
      </c>
      <c r="V717" s="7">
        <f>Ecommerce_Sales[[#This Row],[Profit]]/Ecommerce_Sales[[#This Row],[Total_Price]]</f>
        <v>0.15028901734104047</v>
      </c>
      <c r="W717" s="3">
        <v>156</v>
      </c>
      <c r="X717" s="3"/>
    </row>
    <row r="718" spans="1:24" x14ac:dyDescent="0.25">
      <c r="A718" s="1" t="s">
        <v>3895</v>
      </c>
      <c r="B718" s="1" t="s">
        <v>1011</v>
      </c>
      <c r="C718" s="1" t="s">
        <v>1012</v>
      </c>
      <c r="D718" s="1" t="s">
        <v>3896</v>
      </c>
      <c r="E718" s="1" t="s">
        <v>1996</v>
      </c>
      <c r="F718" s="2">
        <v>45164</v>
      </c>
      <c r="G718" s="2">
        <v>45316</v>
      </c>
      <c r="H718" s="2" t="str">
        <f>TEXT(Ecommerce_Sales[[#This Row],[Order_Date]],"mmmm")</f>
        <v>January</v>
      </c>
      <c r="I718" s="2" t="str">
        <f>TEXT(Ecommerce_Sales[[#This Row],[Order_Date]],"yyyy")</f>
        <v>2024</v>
      </c>
      <c r="J718" s="2" t="str">
        <f>TEXT(Ecommerce_Sales[[#This Row],[Order_Date]],"mmmm")</f>
        <v>January</v>
      </c>
      <c r="K718" s="1" t="s">
        <v>1947</v>
      </c>
      <c r="L718" s="1" t="s">
        <v>3897</v>
      </c>
      <c r="M718" s="1" t="s">
        <v>1983</v>
      </c>
      <c r="N718" s="1" t="s">
        <v>1950</v>
      </c>
      <c r="O718" s="3">
        <v>690</v>
      </c>
      <c r="P718">
        <v>1</v>
      </c>
      <c r="Q718" s="3">
        <v>690</v>
      </c>
      <c r="R718" s="1" t="s">
        <v>1958</v>
      </c>
      <c r="S718" s="3">
        <v>35</v>
      </c>
      <c r="T718">
        <v>10</v>
      </c>
      <c r="U718" t="str">
        <f>IF(Ecommerce_Sales[[#This Row],[Delivery_Time_Days]]&gt;7,"Delay",IF(Ecommerce_Sales[[#This Row],[Delivery_Time_Days]] = 0,"No delivery",IF(Ecommerce_Sales[[#This Row],[Delivery_Time_Days]]&lt;=7,"On-time")))</f>
        <v>Delay</v>
      </c>
      <c r="V718" s="7">
        <f>Ecommerce_Sales[[#This Row],[Profit]]/Ecommerce_Sales[[#This Row],[Total_Price]]</f>
        <v>0.4</v>
      </c>
      <c r="W718" s="3">
        <v>276</v>
      </c>
      <c r="X718" s="3"/>
    </row>
    <row r="719" spans="1:24" x14ac:dyDescent="0.25">
      <c r="A719" s="1" t="s">
        <v>3898</v>
      </c>
      <c r="B719" s="1" t="s">
        <v>22</v>
      </c>
      <c r="C719" s="1" t="s">
        <v>751</v>
      </c>
      <c r="D719" s="1" t="s">
        <v>2297</v>
      </c>
      <c r="E719" s="1" t="s">
        <v>2005</v>
      </c>
      <c r="F719" s="2">
        <v>45184</v>
      </c>
      <c r="G719" s="2">
        <v>45079</v>
      </c>
      <c r="H719" s="2" t="str">
        <f>TEXT(Ecommerce_Sales[[#This Row],[Order_Date]],"mmmm")</f>
        <v>June</v>
      </c>
      <c r="I719" s="2" t="str">
        <f>TEXT(Ecommerce_Sales[[#This Row],[Order_Date]],"yyyy")</f>
        <v>2023</v>
      </c>
      <c r="J719" s="2" t="str">
        <f>TEXT(Ecommerce_Sales[[#This Row],[Order_Date]],"mmmm")</f>
        <v>June</v>
      </c>
      <c r="K719" s="1" t="s">
        <v>1947</v>
      </c>
      <c r="L719" s="1" t="s">
        <v>3899</v>
      </c>
      <c r="M719" s="1" t="s">
        <v>1983</v>
      </c>
      <c r="N719" s="1" t="s">
        <v>1950</v>
      </c>
      <c r="O719" s="3">
        <v>48</v>
      </c>
      <c r="P719">
        <v>3</v>
      </c>
      <c r="Q719" s="3">
        <v>143</v>
      </c>
      <c r="R719" s="1" t="s">
        <v>1951</v>
      </c>
      <c r="S719" s="3">
        <v>9</v>
      </c>
      <c r="T719">
        <v>6</v>
      </c>
      <c r="U719" t="str">
        <f>IF(Ecommerce_Sales[[#This Row],[Delivery_Time_Days]]&gt;7,"Delay",IF(Ecommerce_Sales[[#This Row],[Delivery_Time_Days]] = 0,"No delivery",IF(Ecommerce_Sales[[#This Row],[Delivery_Time_Days]]&lt;=7,"On-time")))</f>
        <v>On-time</v>
      </c>
      <c r="V719" s="7">
        <f>Ecommerce_Sales[[#This Row],[Profit]]/Ecommerce_Sales[[#This Row],[Total_Price]]</f>
        <v>0.39860139860139859</v>
      </c>
      <c r="W719" s="3">
        <v>57</v>
      </c>
      <c r="X719" s="3"/>
    </row>
    <row r="720" spans="1:24" x14ac:dyDescent="0.25">
      <c r="A720" s="1" t="s">
        <v>3900</v>
      </c>
      <c r="B720" s="1" t="s">
        <v>1001</v>
      </c>
      <c r="C720" s="1" t="s">
        <v>1002</v>
      </c>
      <c r="D720" s="1" t="s">
        <v>3901</v>
      </c>
      <c r="E720" s="1" t="s">
        <v>1946</v>
      </c>
      <c r="F720" s="2">
        <v>45395</v>
      </c>
      <c r="G720" s="2">
        <v>45535</v>
      </c>
      <c r="H720" s="2" t="str">
        <f>TEXT(Ecommerce_Sales[[#This Row],[Order_Date]],"mmmm")</f>
        <v>August</v>
      </c>
      <c r="I720" s="2" t="str">
        <f>TEXT(Ecommerce_Sales[[#This Row],[Order_Date]],"yyyy")</f>
        <v>2024</v>
      </c>
      <c r="J720" s="2" t="str">
        <f>TEXT(Ecommerce_Sales[[#This Row],[Order_Date]],"mmmm")</f>
        <v>August</v>
      </c>
      <c r="K720" s="1" t="s">
        <v>1947</v>
      </c>
      <c r="L720" s="1" t="s">
        <v>3902</v>
      </c>
      <c r="M720" s="1" t="s">
        <v>1956</v>
      </c>
      <c r="N720" s="1" t="s">
        <v>1957</v>
      </c>
      <c r="O720" s="3">
        <v>951</v>
      </c>
      <c r="P720">
        <v>2</v>
      </c>
      <c r="Q720" s="3">
        <v>1903</v>
      </c>
      <c r="R720" s="1" t="s">
        <v>1958</v>
      </c>
      <c r="S720" s="3">
        <v>211</v>
      </c>
      <c r="T720">
        <v>6</v>
      </c>
      <c r="U720" t="str">
        <f>IF(Ecommerce_Sales[[#This Row],[Delivery_Time_Days]]&gt;7,"Delay",IF(Ecommerce_Sales[[#This Row],[Delivery_Time_Days]] = 0,"No delivery",IF(Ecommerce_Sales[[#This Row],[Delivery_Time_Days]]&lt;=7,"On-time")))</f>
        <v>On-time</v>
      </c>
      <c r="V720" s="7">
        <f>Ecommerce_Sales[[#This Row],[Profit]]/Ecommerce_Sales[[#This Row],[Total_Price]]</f>
        <v>0.14976353126642145</v>
      </c>
      <c r="W720" s="3">
        <v>285</v>
      </c>
      <c r="X720" s="3"/>
    </row>
    <row r="721" spans="1:24" x14ac:dyDescent="0.25">
      <c r="A721" s="1" t="s">
        <v>3903</v>
      </c>
      <c r="B721" s="1" t="s">
        <v>416</v>
      </c>
      <c r="C721" s="1" t="s">
        <v>417</v>
      </c>
      <c r="D721" s="1" t="s">
        <v>3453</v>
      </c>
      <c r="E721" s="1" t="s">
        <v>1954</v>
      </c>
      <c r="F721" s="2">
        <v>45387</v>
      </c>
      <c r="G721" s="2">
        <v>45556</v>
      </c>
      <c r="H721" s="2" t="str">
        <f>TEXT(Ecommerce_Sales[[#This Row],[Order_Date]],"mmmm")</f>
        <v>September</v>
      </c>
      <c r="I721" s="2" t="str">
        <f>TEXT(Ecommerce_Sales[[#This Row],[Order_Date]],"yyyy")</f>
        <v>2024</v>
      </c>
      <c r="J721" s="2" t="str">
        <f>TEXT(Ecommerce_Sales[[#This Row],[Order_Date]],"mmmm")</f>
        <v>September</v>
      </c>
      <c r="K721" s="1" t="s">
        <v>1986</v>
      </c>
      <c r="L721" s="1" t="s">
        <v>3904</v>
      </c>
      <c r="M721" s="1" t="s">
        <v>1972</v>
      </c>
      <c r="N721" s="1" t="s">
        <v>1973</v>
      </c>
      <c r="O721" s="3">
        <v>180</v>
      </c>
      <c r="P721">
        <v>3</v>
      </c>
      <c r="Q721" s="3">
        <v>541</v>
      </c>
      <c r="R721" s="1" t="s">
        <v>1958</v>
      </c>
      <c r="S721" s="3">
        <v>58</v>
      </c>
      <c r="U721" t="str">
        <f>IF(Ecommerce_Sales[[#This Row],[Delivery_Time_Days]]&gt;7,"Delay",IF(Ecommerce_Sales[[#This Row],[Delivery_Time_Days]] = 0,"No delivery",IF(Ecommerce_Sales[[#This Row],[Delivery_Time_Days]]&lt;=7,"On-time")))</f>
        <v>No delivery</v>
      </c>
      <c r="V721" s="7">
        <f>Ecommerce_Sales[[#This Row],[Profit]]/Ecommerce_Sales[[#This Row],[Total_Price]]</f>
        <v>0.29944547134935307</v>
      </c>
      <c r="W721" s="3">
        <v>162</v>
      </c>
      <c r="X721" s="3"/>
    </row>
    <row r="722" spans="1:24" x14ac:dyDescent="0.25">
      <c r="A722" s="1" t="s">
        <v>3905</v>
      </c>
      <c r="B722" s="1" t="s">
        <v>705</v>
      </c>
      <c r="C722" s="1" t="s">
        <v>706</v>
      </c>
      <c r="D722" s="1" t="s">
        <v>3906</v>
      </c>
      <c r="E722" s="1" t="s">
        <v>1954</v>
      </c>
      <c r="F722" s="2">
        <v>45043</v>
      </c>
      <c r="G722" s="2">
        <v>45604</v>
      </c>
      <c r="H722" s="2" t="str">
        <f>TEXT(Ecommerce_Sales[[#This Row],[Order_Date]],"mmmm")</f>
        <v>November</v>
      </c>
      <c r="I722" s="2" t="str">
        <f>TEXT(Ecommerce_Sales[[#This Row],[Order_Date]],"yyyy")</f>
        <v>2024</v>
      </c>
      <c r="J722" s="2" t="str">
        <f>TEXT(Ecommerce_Sales[[#This Row],[Order_Date]],"mmmm")</f>
        <v>November</v>
      </c>
      <c r="K722" s="1" t="s">
        <v>1947</v>
      </c>
      <c r="L722" s="1" t="s">
        <v>3907</v>
      </c>
      <c r="M722" s="1" t="s">
        <v>1983</v>
      </c>
      <c r="N722" s="1" t="s">
        <v>1950</v>
      </c>
      <c r="O722" s="3">
        <v>527</v>
      </c>
      <c r="P722">
        <v>7</v>
      </c>
      <c r="Q722" s="3">
        <v>3686</v>
      </c>
      <c r="R722" s="1" t="s">
        <v>1951</v>
      </c>
      <c r="S722" s="3">
        <v>451</v>
      </c>
      <c r="T722">
        <v>8</v>
      </c>
      <c r="U722" t="str">
        <f>IF(Ecommerce_Sales[[#This Row],[Delivery_Time_Days]]&gt;7,"Delay",IF(Ecommerce_Sales[[#This Row],[Delivery_Time_Days]] = 0,"No delivery",IF(Ecommerce_Sales[[#This Row],[Delivery_Time_Days]]&lt;=7,"On-time")))</f>
        <v>Delay</v>
      </c>
      <c r="V722" s="7">
        <f>Ecommerce_Sales[[#This Row],[Profit]]/Ecommerce_Sales[[#This Row],[Total_Price]]</f>
        <v>0.39989148128052088</v>
      </c>
      <c r="W722" s="3">
        <v>1474</v>
      </c>
      <c r="X722" s="3"/>
    </row>
    <row r="723" spans="1:24" x14ac:dyDescent="0.25">
      <c r="A723" s="1" t="s">
        <v>3908</v>
      </c>
      <c r="B723" s="1" t="s">
        <v>1826</v>
      </c>
      <c r="C723" s="1" t="s">
        <v>1827</v>
      </c>
      <c r="D723" s="1" t="s">
        <v>2526</v>
      </c>
      <c r="E723" s="1" t="s">
        <v>1996</v>
      </c>
      <c r="F723" s="2">
        <v>45008</v>
      </c>
      <c r="G723" s="2">
        <v>45151</v>
      </c>
      <c r="H723" s="2" t="str">
        <f>TEXT(Ecommerce_Sales[[#This Row],[Order_Date]],"mmmm")</f>
        <v>August</v>
      </c>
      <c r="I723" s="2" t="str">
        <f>TEXT(Ecommerce_Sales[[#This Row],[Order_Date]],"yyyy")</f>
        <v>2023</v>
      </c>
      <c r="J723" s="2" t="str">
        <f>TEXT(Ecommerce_Sales[[#This Row],[Order_Date]],"mmmm")</f>
        <v>August</v>
      </c>
      <c r="K723" s="1" t="s">
        <v>1947</v>
      </c>
      <c r="L723" s="1" t="s">
        <v>3909</v>
      </c>
      <c r="M723" s="1" t="s">
        <v>1977</v>
      </c>
      <c r="N723" s="1" t="s">
        <v>1978</v>
      </c>
      <c r="O723" s="3">
        <v>244</v>
      </c>
      <c r="P723">
        <v>6</v>
      </c>
      <c r="Q723" s="3">
        <v>1465</v>
      </c>
      <c r="R723" s="1" t="s">
        <v>2012</v>
      </c>
      <c r="S723" s="3">
        <v>80</v>
      </c>
      <c r="T723">
        <v>5</v>
      </c>
      <c r="U723" t="str">
        <f>IF(Ecommerce_Sales[[#This Row],[Delivery_Time_Days]]&gt;7,"Delay",IF(Ecommerce_Sales[[#This Row],[Delivery_Time_Days]] = 0,"No delivery",IF(Ecommerce_Sales[[#This Row],[Delivery_Time_Days]]&lt;=7,"On-time")))</f>
        <v>On-time</v>
      </c>
      <c r="V723" s="7">
        <f>Ecommerce_Sales[[#This Row],[Profit]]/Ecommerce_Sales[[#This Row],[Total_Price]]</f>
        <v>0.35017064846416385</v>
      </c>
      <c r="W723" s="3">
        <v>513</v>
      </c>
      <c r="X723" s="3"/>
    </row>
    <row r="724" spans="1:24" x14ac:dyDescent="0.25">
      <c r="A724" s="1" t="s">
        <v>3910</v>
      </c>
      <c r="B724" s="1" t="s">
        <v>130</v>
      </c>
      <c r="C724" s="1" t="s">
        <v>131</v>
      </c>
      <c r="D724" s="1" t="s">
        <v>3911</v>
      </c>
      <c r="E724" s="1" t="s">
        <v>1954</v>
      </c>
      <c r="F724" s="2">
        <v>45116</v>
      </c>
      <c r="G724" s="2">
        <v>45331</v>
      </c>
      <c r="H724" s="2" t="str">
        <f>TEXT(Ecommerce_Sales[[#This Row],[Order_Date]],"mmmm")</f>
        <v>February</v>
      </c>
      <c r="I724" s="2" t="str">
        <f>TEXT(Ecommerce_Sales[[#This Row],[Order_Date]],"yyyy")</f>
        <v>2024</v>
      </c>
      <c r="J724" s="2" t="str">
        <f>TEXT(Ecommerce_Sales[[#This Row],[Order_Date]],"mmmm")</f>
        <v>February</v>
      </c>
      <c r="K724" s="1" t="s">
        <v>1947</v>
      </c>
      <c r="L724" s="1" t="s">
        <v>3912</v>
      </c>
      <c r="M724" s="1" t="s">
        <v>2072</v>
      </c>
      <c r="N724" s="1" t="s">
        <v>1950</v>
      </c>
      <c r="O724" s="3">
        <v>760</v>
      </c>
      <c r="P724">
        <v>4</v>
      </c>
      <c r="Q724" s="3">
        <v>3040</v>
      </c>
      <c r="R724" s="1" t="s">
        <v>1951</v>
      </c>
      <c r="S724" s="3">
        <v>384</v>
      </c>
      <c r="T724">
        <v>4</v>
      </c>
      <c r="U724" t="str">
        <f>IF(Ecommerce_Sales[[#This Row],[Delivery_Time_Days]]&gt;7,"Delay",IF(Ecommerce_Sales[[#This Row],[Delivery_Time_Days]] = 0,"No delivery",IF(Ecommerce_Sales[[#This Row],[Delivery_Time_Days]]&lt;=7,"On-time")))</f>
        <v>On-time</v>
      </c>
      <c r="V724" s="7">
        <f>Ecommerce_Sales[[#This Row],[Profit]]/Ecommerce_Sales[[#This Row],[Total_Price]]</f>
        <v>0.4</v>
      </c>
      <c r="W724" s="3">
        <v>1216</v>
      </c>
      <c r="X724" s="3"/>
    </row>
    <row r="725" spans="1:24" x14ac:dyDescent="0.25">
      <c r="A725" s="1" t="s">
        <v>3913</v>
      </c>
      <c r="B725" s="1" t="s">
        <v>736</v>
      </c>
      <c r="C725" s="1" t="s">
        <v>737</v>
      </c>
      <c r="D725" s="1" t="s">
        <v>3914</v>
      </c>
      <c r="E725" s="1" t="s">
        <v>1961</v>
      </c>
      <c r="F725" s="2">
        <v>44980</v>
      </c>
      <c r="G725" s="2">
        <v>45245</v>
      </c>
      <c r="H725" s="2" t="str">
        <f>TEXT(Ecommerce_Sales[[#This Row],[Order_Date]],"mmmm")</f>
        <v>November</v>
      </c>
      <c r="I725" s="2" t="str">
        <f>TEXT(Ecommerce_Sales[[#This Row],[Order_Date]],"yyyy")</f>
        <v>2023</v>
      </c>
      <c r="J725" s="2" t="str">
        <f>TEXT(Ecommerce_Sales[[#This Row],[Order_Date]],"mmmm")</f>
        <v>November</v>
      </c>
      <c r="K725" s="1" t="s">
        <v>1947</v>
      </c>
      <c r="L725" s="1" t="s">
        <v>3915</v>
      </c>
      <c r="M725" s="1" t="s">
        <v>2058</v>
      </c>
      <c r="N725" s="1" t="s">
        <v>1950</v>
      </c>
      <c r="O725" s="3">
        <v>122</v>
      </c>
      <c r="P725">
        <v>3</v>
      </c>
      <c r="Q725" s="3">
        <v>366</v>
      </c>
      <c r="R725" s="1" t="s">
        <v>1951</v>
      </c>
      <c r="S725" s="3">
        <v>52</v>
      </c>
      <c r="T725">
        <v>7</v>
      </c>
      <c r="U725" t="str">
        <f>IF(Ecommerce_Sales[[#This Row],[Delivery_Time_Days]]&gt;7,"Delay",IF(Ecommerce_Sales[[#This Row],[Delivery_Time_Days]] = 0,"No delivery",IF(Ecommerce_Sales[[#This Row],[Delivery_Time_Days]]&lt;=7,"On-time")))</f>
        <v>On-time</v>
      </c>
      <c r="V725" s="7">
        <f>Ecommerce_Sales[[#This Row],[Profit]]/Ecommerce_Sales[[#This Row],[Total_Price]]</f>
        <v>0.40163934426229508</v>
      </c>
      <c r="W725" s="3">
        <v>147</v>
      </c>
      <c r="X725" s="3"/>
    </row>
    <row r="726" spans="1:24" x14ac:dyDescent="0.25">
      <c r="A726" s="1" t="s">
        <v>3916</v>
      </c>
      <c r="B726" s="1" t="s">
        <v>1555</v>
      </c>
      <c r="C726" s="1" t="s">
        <v>1556</v>
      </c>
      <c r="D726" s="1" t="s">
        <v>2364</v>
      </c>
      <c r="E726" s="1" t="s">
        <v>1981</v>
      </c>
      <c r="F726" s="2">
        <v>45080</v>
      </c>
      <c r="G726" s="2">
        <v>45127</v>
      </c>
      <c r="H726" s="2" t="str">
        <f>TEXT(Ecommerce_Sales[[#This Row],[Order_Date]],"mmmm")</f>
        <v>July</v>
      </c>
      <c r="I726" s="2" t="str">
        <f>TEXT(Ecommerce_Sales[[#This Row],[Order_Date]],"yyyy")</f>
        <v>2023</v>
      </c>
      <c r="J726" s="2" t="str">
        <f>TEXT(Ecommerce_Sales[[#This Row],[Order_Date]],"mmmm")</f>
        <v>July</v>
      </c>
      <c r="K726" s="1" t="s">
        <v>1986</v>
      </c>
      <c r="L726" s="1" t="s">
        <v>3917</v>
      </c>
      <c r="M726" s="1" t="s">
        <v>2054</v>
      </c>
      <c r="N726" s="1" t="s">
        <v>1957</v>
      </c>
      <c r="O726" s="3">
        <v>540</v>
      </c>
      <c r="P726">
        <v>1</v>
      </c>
      <c r="Q726" s="3">
        <v>540</v>
      </c>
      <c r="R726" s="1" t="s">
        <v>1958</v>
      </c>
      <c r="S726" s="3">
        <v>49</v>
      </c>
      <c r="U726" t="str">
        <f>IF(Ecommerce_Sales[[#This Row],[Delivery_Time_Days]]&gt;7,"Delay",IF(Ecommerce_Sales[[#This Row],[Delivery_Time_Days]] = 0,"No delivery",IF(Ecommerce_Sales[[#This Row],[Delivery_Time_Days]]&lt;=7,"On-time")))</f>
        <v>No delivery</v>
      </c>
      <c r="V726" s="7">
        <f>Ecommerce_Sales[[#This Row],[Profit]]/Ecommerce_Sales[[#This Row],[Total_Price]]</f>
        <v>0.15</v>
      </c>
      <c r="W726" s="3">
        <v>81</v>
      </c>
      <c r="X726" s="3"/>
    </row>
    <row r="727" spans="1:24" x14ac:dyDescent="0.25">
      <c r="A727" s="1" t="s">
        <v>3918</v>
      </c>
      <c r="B727" s="1" t="s">
        <v>1329</v>
      </c>
      <c r="C727" s="1" t="s">
        <v>1330</v>
      </c>
      <c r="D727" s="1" t="s">
        <v>3919</v>
      </c>
      <c r="E727" s="1" t="s">
        <v>1996</v>
      </c>
      <c r="F727" s="2">
        <v>45380</v>
      </c>
      <c r="G727" s="2">
        <v>45038</v>
      </c>
      <c r="H727" s="2" t="str">
        <f>TEXT(Ecommerce_Sales[[#This Row],[Order_Date]],"mmmm")</f>
        <v>April</v>
      </c>
      <c r="I727" s="2" t="str">
        <f>TEXT(Ecommerce_Sales[[#This Row],[Order_Date]],"yyyy")</f>
        <v>2023</v>
      </c>
      <c r="J727" s="2" t="str">
        <f>TEXT(Ecommerce_Sales[[#This Row],[Order_Date]],"mmmm")</f>
        <v>April</v>
      </c>
      <c r="K727" s="1" t="s">
        <v>1947</v>
      </c>
      <c r="L727" s="1" t="s">
        <v>3920</v>
      </c>
      <c r="M727" s="1" t="s">
        <v>2002</v>
      </c>
      <c r="N727" s="1" t="s">
        <v>1989</v>
      </c>
      <c r="O727" s="3">
        <v>673</v>
      </c>
      <c r="P727">
        <v>2</v>
      </c>
      <c r="Q727" s="3">
        <v>1347</v>
      </c>
      <c r="R727" s="1" t="s">
        <v>2016</v>
      </c>
      <c r="S727" s="3">
        <v>172</v>
      </c>
      <c r="T727">
        <v>10</v>
      </c>
      <c r="U727" t="str">
        <f>IF(Ecommerce_Sales[[#This Row],[Delivery_Time_Days]]&gt;7,"Delay",IF(Ecommerce_Sales[[#This Row],[Delivery_Time_Days]] = 0,"No delivery",IF(Ecommerce_Sales[[#This Row],[Delivery_Time_Days]]&lt;=7,"On-time")))</f>
        <v>Delay</v>
      </c>
      <c r="V727" s="7">
        <f>Ecommerce_Sales[[#This Row],[Profit]]/Ecommerce_Sales[[#This Row],[Total_Price]]</f>
        <v>0.25018559762435039</v>
      </c>
      <c r="W727" s="3">
        <v>337</v>
      </c>
      <c r="X727" s="3"/>
    </row>
    <row r="728" spans="1:24" x14ac:dyDescent="0.25">
      <c r="A728" s="1" t="s">
        <v>3921</v>
      </c>
      <c r="B728" s="1" t="s">
        <v>1313</v>
      </c>
      <c r="C728" s="1" t="s">
        <v>1314</v>
      </c>
      <c r="D728" s="1" t="s">
        <v>2981</v>
      </c>
      <c r="E728" s="1" t="s">
        <v>1966</v>
      </c>
      <c r="F728" s="2">
        <v>45390</v>
      </c>
      <c r="G728" s="2">
        <v>45050</v>
      </c>
      <c r="H728" s="2" t="str">
        <f>TEXT(Ecommerce_Sales[[#This Row],[Order_Date]],"mmmm")</f>
        <v>May</v>
      </c>
      <c r="I728" s="2" t="str">
        <f>TEXT(Ecommerce_Sales[[#This Row],[Order_Date]],"yyyy")</f>
        <v>2023</v>
      </c>
      <c r="J728" s="2" t="str">
        <f>TEXT(Ecommerce_Sales[[#This Row],[Order_Date]],"mmmm")</f>
        <v>May</v>
      </c>
      <c r="K728" s="1" t="s">
        <v>1947</v>
      </c>
      <c r="L728" s="1" t="s">
        <v>3922</v>
      </c>
      <c r="M728" s="1" t="s">
        <v>2054</v>
      </c>
      <c r="N728" s="1" t="s">
        <v>1957</v>
      </c>
      <c r="O728" s="3">
        <v>756</v>
      </c>
      <c r="P728">
        <v>3</v>
      </c>
      <c r="Q728" s="3">
        <v>2269</v>
      </c>
      <c r="R728" s="1" t="s">
        <v>1958</v>
      </c>
      <c r="S728" s="3">
        <v>189</v>
      </c>
      <c r="T728">
        <v>6</v>
      </c>
      <c r="U728" t="str">
        <f>IF(Ecommerce_Sales[[#This Row],[Delivery_Time_Days]]&gt;7,"Delay",IF(Ecommerce_Sales[[#This Row],[Delivery_Time_Days]] = 0,"No delivery",IF(Ecommerce_Sales[[#This Row],[Delivery_Time_Days]]&lt;=7,"On-time")))</f>
        <v>On-time</v>
      </c>
      <c r="V728" s="7">
        <f>Ecommerce_Sales[[#This Row],[Profit]]/Ecommerce_Sales[[#This Row],[Total_Price]]</f>
        <v>0.14984574702512121</v>
      </c>
      <c r="W728" s="3">
        <v>340</v>
      </c>
      <c r="X728" s="3"/>
    </row>
    <row r="729" spans="1:24" x14ac:dyDescent="0.25">
      <c r="A729" s="1" t="s">
        <v>3923</v>
      </c>
      <c r="B729" s="1" t="s">
        <v>2</v>
      </c>
      <c r="C729" s="1" t="s">
        <v>3</v>
      </c>
      <c r="D729" s="1" t="s">
        <v>2485</v>
      </c>
      <c r="E729" s="1" t="s">
        <v>1946</v>
      </c>
      <c r="F729" s="2">
        <v>45597</v>
      </c>
      <c r="G729" s="2">
        <v>45103</v>
      </c>
      <c r="H729" s="2" t="str">
        <f>TEXT(Ecommerce_Sales[[#This Row],[Order_Date]],"mmmm")</f>
        <v>June</v>
      </c>
      <c r="I729" s="2" t="str">
        <f>TEXT(Ecommerce_Sales[[#This Row],[Order_Date]],"yyyy")</f>
        <v>2023</v>
      </c>
      <c r="J729" s="2" t="str">
        <f>TEXT(Ecommerce_Sales[[#This Row],[Order_Date]],"mmmm")</f>
        <v>June</v>
      </c>
      <c r="K729" s="1" t="s">
        <v>1947</v>
      </c>
      <c r="L729" s="1" t="s">
        <v>3924</v>
      </c>
      <c r="M729" s="1" t="s">
        <v>2054</v>
      </c>
      <c r="N729" s="1" t="s">
        <v>1957</v>
      </c>
      <c r="O729" s="3">
        <v>768</v>
      </c>
      <c r="P729">
        <v>2</v>
      </c>
      <c r="Q729" s="3">
        <v>1535</v>
      </c>
      <c r="R729" s="1" t="s">
        <v>1951</v>
      </c>
      <c r="S729" s="3">
        <v>128</v>
      </c>
      <c r="T729">
        <v>5</v>
      </c>
      <c r="U729" t="str">
        <f>IF(Ecommerce_Sales[[#This Row],[Delivery_Time_Days]]&gt;7,"Delay",IF(Ecommerce_Sales[[#This Row],[Delivery_Time_Days]] = 0,"No delivery",IF(Ecommerce_Sales[[#This Row],[Delivery_Time_Days]]&lt;=7,"On-time")))</f>
        <v>On-time</v>
      </c>
      <c r="V729" s="7">
        <f>Ecommerce_Sales[[#This Row],[Profit]]/Ecommerce_Sales[[#This Row],[Total_Price]]</f>
        <v>0.14983713355048861</v>
      </c>
      <c r="W729" s="3">
        <v>230</v>
      </c>
      <c r="X729" s="3"/>
    </row>
    <row r="730" spans="1:24" x14ac:dyDescent="0.25">
      <c r="A730" s="1" t="s">
        <v>3925</v>
      </c>
      <c r="B730" s="1" t="s">
        <v>1207</v>
      </c>
      <c r="C730" s="1" t="s">
        <v>1208</v>
      </c>
      <c r="D730" s="1" t="s">
        <v>3471</v>
      </c>
      <c r="E730" s="1" t="s">
        <v>1981</v>
      </c>
      <c r="F730" s="2">
        <v>45552</v>
      </c>
      <c r="G730" s="2">
        <v>45313</v>
      </c>
      <c r="H730" s="2" t="str">
        <f>TEXT(Ecommerce_Sales[[#This Row],[Order_Date]],"mmmm")</f>
        <v>January</v>
      </c>
      <c r="I730" s="2" t="str">
        <f>TEXT(Ecommerce_Sales[[#This Row],[Order_Date]],"yyyy")</f>
        <v>2024</v>
      </c>
      <c r="J730" s="2" t="str">
        <f>TEXT(Ecommerce_Sales[[#This Row],[Order_Date]],"mmmm")</f>
        <v>January</v>
      </c>
      <c r="K730" s="1" t="s">
        <v>1947</v>
      </c>
      <c r="L730" s="1" t="s">
        <v>3926</v>
      </c>
      <c r="M730" s="1" t="s">
        <v>1988</v>
      </c>
      <c r="N730" s="1" t="s">
        <v>1989</v>
      </c>
      <c r="O730" s="3">
        <v>523</v>
      </c>
      <c r="P730">
        <v>3</v>
      </c>
      <c r="Q730" s="3">
        <v>1569</v>
      </c>
      <c r="R730" s="1" t="s">
        <v>1958</v>
      </c>
      <c r="S730" s="3">
        <v>189</v>
      </c>
      <c r="T730">
        <v>3</v>
      </c>
      <c r="U730" t="str">
        <f>IF(Ecommerce_Sales[[#This Row],[Delivery_Time_Days]]&gt;7,"Delay",IF(Ecommerce_Sales[[#This Row],[Delivery_Time_Days]] = 0,"No delivery",IF(Ecommerce_Sales[[#This Row],[Delivery_Time_Days]]&lt;=7,"On-time")))</f>
        <v>On-time</v>
      </c>
      <c r="V730" s="7">
        <f>Ecommerce_Sales[[#This Row],[Profit]]/Ecommerce_Sales[[#This Row],[Total_Price]]</f>
        <v>0.24984066284257489</v>
      </c>
      <c r="W730" s="3">
        <v>392</v>
      </c>
      <c r="X730" s="3"/>
    </row>
    <row r="731" spans="1:24" x14ac:dyDescent="0.25">
      <c r="A731" s="1" t="s">
        <v>3927</v>
      </c>
      <c r="B731" s="1" t="s">
        <v>1441</v>
      </c>
      <c r="C731" s="1" t="s">
        <v>1442</v>
      </c>
      <c r="D731" s="1" t="s">
        <v>2161</v>
      </c>
      <c r="E731" s="1" t="s">
        <v>2005</v>
      </c>
      <c r="F731" s="2">
        <v>45356</v>
      </c>
      <c r="G731" s="2">
        <v>44945</v>
      </c>
      <c r="H731" s="2" t="str">
        <f>TEXT(Ecommerce_Sales[[#This Row],[Order_Date]],"mmmm")</f>
        <v>January</v>
      </c>
      <c r="I731" s="2" t="str">
        <f>TEXT(Ecommerce_Sales[[#This Row],[Order_Date]],"yyyy")</f>
        <v>2023</v>
      </c>
      <c r="J731" s="2" t="str">
        <f>TEXT(Ecommerce_Sales[[#This Row],[Order_Date]],"mmmm")</f>
        <v>January</v>
      </c>
      <c r="K731" s="1" t="s">
        <v>1947</v>
      </c>
      <c r="L731" s="1" t="s">
        <v>3928</v>
      </c>
      <c r="M731" s="1" t="s">
        <v>2065</v>
      </c>
      <c r="N731" s="1" t="s">
        <v>1978</v>
      </c>
      <c r="O731" s="3">
        <v>403</v>
      </c>
      <c r="P731">
        <v>3</v>
      </c>
      <c r="Q731" s="3">
        <v>1209</v>
      </c>
      <c r="R731" s="1" t="s">
        <v>2012</v>
      </c>
      <c r="S731" s="3">
        <v>70</v>
      </c>
      <c r="T731">
        <v>9</v>
      </c>
      <c r="U731" t="str">
        <f>IF(Ecommerce_Sales[[#This Row],[Delivery_Time_Days]]&gt;7,"Delay",IF(Ecommerce_Sales[[#This Row],[Delivery_Time_Days]] = 0,"No delivery",IF(Ecommerce_Sales[[#This Row],[Delivery_Time_Days]]&lt;=7,"On-time")))</f>
        <v>Delay</v>
      </c>
      <c r="V731" s="7">
        <f>Ecommerce_Sales[[#This Row],[Profit]]/Ecommerce_Sales[[#This Row],[Total_Price]]</f>
        <v>0.34987593052109184</v>
      </c>
      <c r="W731" s="3">
        <v>423</v>
      </c>
      <c r="X731" s="3"/>
    </row>
    <row r="732" spans="1:24" x14ac:dyDescent="0.25">
      <c r="A732" s="1" t="s">
        <v>3929</v>
      </c>
      <c r="B732" s="1" t="s">
        <v>1800</v>
      </c>
      <c r="C732" s="1" t="s">
        <v>1801</v>
      </c>
      <c r="D732" s="1" t="s">
        <v>3930</v>
      </c>
      <c r="E732" s="1" t="s">
        <v>1966</v>
      </c>
      <c r="F732" s="2">
        <v>45349</v>
      </c>
      <c r="G732" s="2">
        <v>45065</v>
      </c>
      <c r="H732" s="2" t="str">
        <f>TEXT(Ecommerce_Sales[[#This Row],[Order_Date]],"mmmm")</f>
        <v>May</v>
      </c>
      <c r="I732" s="2" t="str">
        <f>TEXT(Ecommerce_Sales[[#This Row],[Order_Date]],"yyyy")</f>
        <v>2023</v>
      </c>
      <c r="J732" s="2" t="str">
        <f>TEXT(Ecommerce_Sales[[#This Row],[Order_Date]],"mmmm")</f>
        <v>May</v>
      </c>
      <c r="K732" s="1" t="s">
        <v>1947</v>
      </c>
      <c r="L732" s="1" t="s">
        <v>3931</v>
      </c>
      <c r="M732" s="1" t="s">
        <v>2058</v>
      </c>
      <c r="N732" s="1" t="s">
        <v>1950</v>
      </c>
      <c r="O732" s="3">
        <v>207</v>
      </c>
      <c r="P732">
        <v>3</v>
      </c>
      <c r="Q732" s="3">
        <v>620</v>
      </c>
      <c r="R732" s="1" t="s">
        <v>1958</v>
      </c>
      <c r="S732" s="3">
        <v>65</v>
      </c>
      <c r="T732">
        <v>5</v>
      </c>
      <c r="U732" t="str">
        <f>IF(Ecommerce_Sales[[#This Row],[Delivery_Time_Days]]&gt;7,"Delay",IF(Ecommerce_Sales[[#This Row],[Delivery_Time_Days]] = 0,"No delivery",IF(Ecommerce_Sales[[#This Row],[Delivery_Time_Days]]&lt;=7,"On-time")))</f>
        <v>On-time</v>
      </c>
      <c r="V732" s="7">
        <f>Ecommerce_Sales[[#This Row],[Profit]]/Ecommerce_Sales[[#This Row],[Total_Price]]</f>
        <v>0.4</v>
      </c>
      <c r="W732" s="3">
        <v>248</v>
      </c>
      <c r="X732" s="3"/>
    </row>
    <row r="733" spans="1:24" x14ac:dyDescent="0.25">
      <c r="A733" s="1" t="s">
        <v>3932</v>
      </c>
      <c r="B733" s="1" t="s">
        <v>1337</v>
      </c>
      <c r="C733" s="1" t="s">
        <v>1338</v>
      </c>
      <c r="D733" s="1" t="s">
        <v>3933</v>
      </c>
      <c r="E733" s="1" t="s">
        <v>1946</v>
      </c>
      <c r="F733" s="2">
        <v>45595</v>
      </c>
      <c r="G733" s="2">
        <v>45053</v>
      </c>
      <c r="H733" s="2" t="str">
        <f>TEXT(Ecommerce_Sales[[#This Row],[Order_Date]],"mmmm")</f>
        <v>May</v>
      </c>
      <c r="I733" s="2" t="str">
        <f>TEXT(Ecommerce_Sales[[#This Row],[Order_Date]],"yyyy")</f>
        <v>2023</v>
      </c>
      <c r="J733" s="2" t="str">
        <f>TEXT(Ecommerce_Sales[[#This Row],[Order_Date]],"mmmm")</f>
        <v>May</v>
      </c>
      <c r="K733" s="1" t="s">
        <v>1947</v>
      </c>
      <c r="L733" s="1" t="s">
        <v>3934</v>
      </c>
      <c r="M733" s="1" t="s">
        <v>1977</v>
      </c>
      <c r="N733" s="1" t="s">
        <v>1978</v>
      </c>
      <c r="O733" s="3">
        <v>738</v>
      </c>
      <c r="P733">
        <v>2</v>
      </c>
      <c r="Q733" s="3">
        <v>1476</v>
      </c>
      <c r="R733" s="1" t="s">
        <v>1951</v>
      </c>
      <c r="S733" s="3">
        <v>85</v>
      </c>
      <c r="T733">
        <v>9</v>
      </c>
      <c r="U733" t="str">
        <f>IF(Ecommerce_Sales[[#This Row],[Delivery_Time_Days]]&gt;7,"Delay",IF(Ecommerce_Sales[[#This Row],[Delivery_Time_Days]] = 0,"No delivery",IF(Ecommerce_Sales[[#This Row],[Delivery_Time_Days]]&lt;=7,"On-time")))</f>
        <v>Delay</v>
      </c>
      <c r="V733" s="7">
        <f>Ecommerce_Sales[[#This Row],[Profit]]/Ecommerce_Sales[[#This Row],[Total_Price]]</f>
        <v>0.35027100271002709</v>
      </c>
      <c r="W733" s="3">
        <v>517</v>
      </c>
      <c r="X733" s="3"/>
    </row>
    <row r="734" spans="1:24" x14ac:dyDescent="0.25">
      <c r="A734" s="1" t="s">
        <v>3935</v>
      </c>
      <c r="B734" s="1" t="s">
        <v>146</v>
      </c>
      <c r="C734" s="1" t="s">
        <v>147</v>
      </c>
      <c r="D734" s="1" t="s">
        <v>3092</v>
      </c>
      <c r="E734" s="1" t="s">
        <v>1996</v>
      </c>
      <c r="F734" s="2">
        <v>44974</v>
      </c>
      <c r="G734" s="2">
        <v>45273</v>
      </c>
      <c r="H734" s="2" t="str">
        <f>TEXT(Ecommerce_Sales[[#This Row],[Order_Date]],"mmmm")</f>
        <v>December</v>
      </c>
      <c r="I734" s="2" t="str">
        <f>TEXT(Ecommerce_Sales[[#This Row],[Order_Date]],"yyyy")</f>
        <v>2023</v>
      </c>
      <c r="J734" s="2" t="str">
        <f>TEXT(Ecommerce_Sales[[#This Row],[Order_Date]],"mmmm")</f>
        <v>December</v>
      </c>
      <c r="K734" s="1" t="s">
        <v>1947</v>
      </c>
      <c r="L734" s="1" t="s">
        <v>3936</v>
      </c>
      <c r="M734" s="1" t="s">
        <v>2054</v>
      </c>
      <c r="N734" s="1" t="s">
        <v>1957</v>
      </c>
      <c r="O734" s="3">
        <v>1349</v>
      </c>
      <c r="P734">
        <v>6</v>
      </c>
      <c r="Q734" s="3">
        <v>8095</v>
      </c>
      <c r="R734" s="1" t="s">
        <v>2008</v>
      </c>
      <c r="S734" s="3">
        <v>879</v>
      </c>
      <c r="T734">
        <v>9</v>
      </c>
      <c r="U734" t="str">
        <f>IF(Ecommerce_Sales[[#This Row],[Delivery_Time_Days]]&gt;7,"Delay",IF(Ecommerce_Sales[[#This Row],[Delivery_Time_Days]] = 0,"No delivery",IF(Ecommerce_Sales[[#This Row],[Delivery_Time_Days]]&lt;=7,"On-time")))</f>
        <v>Delay</v>
      </c>
      <c r="V734" s="7">
        <f>Ecommerce_Sales[[#This Row],[Profit]]/Ecommerce_Sales[[#This Row],[Total_Price]]</f>
        <v>0.14996911673872762</v>
      </c>
      <c r="W734" s="3">
        <v>1214</v>
      </c>
      <c r="X734" s="3"/>
    </row>
    <row r="735" spans="1:24" x14ac:dyDescent="0.25">
      <c r="A735" s="1" t="s">
        <v>3937</v>
      </c>
      <c r="B735" s="1" t="s">
        <v>928</v>
      </c>
      <c r="C735" s="1" t="s">
        <v>929</v>
      </c>
      <c r="D735" s="1" t="s">
        <v>2694</v>
      </c>
      <c r="E735" s="1" t="s">
        <v>1966</v>
      </c>
      <c r="F735" s="2">
        <v>45535</v>
      </c>
      <c r="G735" s="2">
        <v>45155</v>
      </c>
      <c r="H735" s="2" t="str">
        <f>TEXT(Ecommerce_Sales[[#This Row],[Order_Date]],"mmmm")</f>
        <v>August</v>
      </c>
      <c r="I735" s="2" t="str">
        <f>TEXT(Ecommerce_Sales[[#This Row],[Order_Date]],"yyyy")</f>
        <v>2023</v>
      </c>
      <c r="J735" s="2" t="str">
        <f>TEXT(Ecommerce_Sales[[#This Row],[Order_Date]],"mmmm")</f>
        <v>August</v>
      </c>
      <c r="K735" s="1" t="s">
        <v>1947</v>
      </c>
      <c r="L735" s="1" t="s">
        <v>3938</v>
      </c>
      <c r="M735" s="1" t="s">
        <v>1988</v>
      </c>
      <c r="N735" s="1" t="s">
        <v>1989</v>
      </c>
      <c r="O735" s="3">
        <v>757</v>
      </c>
      <c r="P735">
        <v>5</v>
      </c>
      <c r="Q735" s="3">
        <v>3785</v>
      </c>
      <c r="R735" s="1" t="s">
        <v>1958</v>
      </c>
      <c r="S735" s="3">
        <v>297</v>
      </c>
      <c r="T735">
        <v>6</v>
      </c>
      <c r="U735" t="str">
        <f>IF(Ecommerce_Sales[[#This Row],[Delivery_Time_Days]]&gt;7,"Delay",IF(Ecommerce_Sales[[#This Row],[Delivery_Time_Days]] = 0,"No delivery",IF(Ecommerce_Sales[[#This Row],[Delivery_Time_Days]]&lt;=7,"On-time")))</f>
        <v>On-time</v>
      </c>
      <c r="V735" s="7">
        <f>Ecommerce_Sales[[#This Row],[Profit]]/Ecommerce_Sales[[#This Row],[Total_Price]]</f>
        <v>0.24993394980184941</v>
      </c>
      <c r="W735" s="3">
        <v>946</v>
      </c>
      <c r="X735" s="3"/>
    </row>
    <row r="736" spans="1:24" x14ac:dyDescent="0.25">
      <c r="A736" s="1" t="s">
        <v>3939</v>
      </c>
      <c r="B736" s="1" t="s">
        <v>318</v>
      </c>
      <c r="C736" s="1" t="s">
        <v>319</v>
      </c>
      <c r="D736" s="1" t="s">
        <v>3940</v>
      </c>
      <c r="E736" s="1" t="s">
        <v>1946</v>
      </c>
      <c r="F736" s="2">
        <v>45092</v>
      </c>
      <c r="G736" s="2">
        <v>45265</v>
      </c>
      <c r="H736" s="2" t="str">
        <f>TEXT(Ecommerce_Sales[[#This Row],[Order_Date]],"mmmm")</f>
        <v>December</v>
      </c>
      <c r="I736" s="2" t="str">
        <f>TEXT(Ecommerce_Sales[[#This Row],[Order_Date]],"yyyy")</f>
        <v>2023</v>
      </c>
      <c r="J736" s="2" t="str">
        <f>TEXT(Ecommerce_Sales[[#This Row],[Order_Date]],"mmmm")</f>
        <v>December</v>
      </c>
      <c r="K736" s="1" t="s">
        <v>1947</v>
      </c>
      <c r="L736" s="1" t="s">
        <v>3941</v>
      </c>
      <c r="M736" s="1" t="s">
        <v>1977</v>
      </c>
      <c r="N736" s="1" t="s">
        <v>1978</v>
      </c>
      <c r="O736" s="3">
        <v>912</v>
      </c>
      <c r="P736">
        <v>4</v>
      </c>
      <c r="Q736" s="3">
        <v>3646</v>
      </c>
      <c r="R736" s="1" t="s">
        <v>2008</v>
      </c>
      <c r="S736" s="3">
        <v>229</v>
      </c>
      <c r="T736">
        <v>6</v>
      </c>
      <c r="U736" t="str">
        <f>IF(Ecommerce_Sales[[#This Row],[Delivery_Time_Days]]&gt;7,"Delay",IF(Ecommerce_Sales[[#This Row],[Delivery_Time_Days]] = 0,"No delivery",IF(Ecommerce_Sales[[#This Row],[Delivery_Time_Days]]&lt;=7,"On-time")))</f>
        <v>On-time</v>
      </c>
      <c r="V736" s="7">
        <f>Ecommerce_Sales[[#This Row],[Profit]]/Ecommerce_Sales[[#This Row],[Total_Price]]</f>
        <v>0.34997257268239168</v>
      </c>
      <c r="W736" s="3">
        <v>1276</v>
      </c>
      <c r="X736" s="3"/>
    </row>
    <row r="737" spans="1:24" x14ac:dyDescent="0.25">
      <c r="A737" s="1" t="s">
        <v>3942</v>
      </c>
      <c r="B737" s="1" t="s">
        <v>1037</v>
      </c>
      <c r="C737" s="1" t="s">
        <v>1229</v>
      </c>
      <c r="D737" s="1" t="s">
        <v>2975</v>
      </c>
      <c r="E737" s="1" t="s">
        <v>1961</v>
      </c>
      <c r="F737" s="2">
        <v>45258</v>
      </c>
      <c r="G737" s="2">
        <v>45463</v>
      </c>
      <c r="H737" s="2" t="str">
        <f>TEXT(Ecommerce_Sales[[#This Row],[Order_Date]],"mmmm")</f>
        <v>June</v>
      </c>
      <c r="I737" s="2" t="str">
        <f>TEXT(Ecommerce_Sales[[#This Row],[Order_Date]],"yyyy")</f>
        <v>2024</v>
      </c>
      <c r="J737" s="2" t="str">
        <f>TEXT(Ecommerce_Sales[[#This Row],[Order_Date]],"mmmm")</f>
        <v>June</v>
      </c>
      <c r="K737" s="1" t="s">
        <v>1947</v>
      </c>
      <c r="L737" s="1" t="s">
        <v>3943</v>
      </c>
      <c r="M737" s="1" t="s">
        <v>2030</v>
      </c>
      <c r="N737" s="1" t="s">
        <v>1978</v>
      </c>
      <c r="O737" s="3">
        <v>796</v>
      </c>
      <c r="P737">
        <v>3</v>
      </c>
      <c r="Q737" s="3">
        <v>2388</v>
      </c>
      <c r="R737" s="1" t="s">
        <v>1958</v>
      </c>
      <c r="S737" s="3">
        <v>327</v>
      </c>
      <c r="T737">
        <v>4</v>
      </c>
      <c r="U737" t="str">
        <f>IF(Ecommerce_Sales[[#This Row],[Delivery_Time_Days]]&gt;7,"Delay",IF(Ecommerce_Sales[[#This Row],[Delivery_Time_Days]] = 0,"No delivery",IF(Ecommerce_Sales[[#This Row],[Delivery_Time_Days]]&lt;=7,"On-time")))</f>
        <v>On-time</v>
      </c>
      <c r="V737" s="7">
        <f>Ecommerce_Sales[[#This Row],[Profit]]/Ecommerce_Sales[[#This Row],[Total_Price]]</f>
        <v>0.35008375209380233</v>
      </c>
      <c r="W737" s="3">
        <v>836</v>
      </c>
      <c r="X737" s="3"/>
    </row>
    <row r="738" spans="1:24" x14ac:dyDescent="0.25">
      <c r="A738" s="1" t="s">
        <v>3944</v>
      </c>
      <c r="B738" s="1" t="s">
        <v>290</v>
      </c>
      <c r="C738" s="1" t="s">
        <v>291</v>
      </c>
      <c r="D738" s="1" t="s">
        <v>3945</v>
      </c>
      <c r="E738" s="1" t="s">
        <v>1996</v>
      </c>
      <c r="F738" s="2">
        <v>45655</v>
      </c>
      <c r="G738" s="2">
        <v>45648</v>
      </c>
      <c r="H738" s="2" t="str">
        <f>TEXT(Ecommerce_Sales[[#This Row],[Order_Date]],"mmmm")</f>
        <v>December</v>
      </c>
      <c r="I738" s="2" t="str">
        <f>TEXT(Ecommerce_Sales[[#This Row],[Order_Date]],"yyyy")</f>
        <v>2024</v>
      </c>
      <c r="J738" s="2" t="str">
        <f>TEXT(Ecommerce_Sales[[#This Row],[Order_Date]],"mmmm")</f>
        <v>December</v>
      </c>
      <c r="K738" s="1" t="s">
        <v>1947</v>
      </c>
      <c r="L738" s="1" t="s">
        <v>3946</v>
      </c>
      <c r="M738" s="1" t="s">
        <v>2007</v>
      </c>
      <c r="N738" s="1" t="s">
        <v>1973</v>
      </c>
      <c r="O738" s="3">
        <v>1137</v>
      </c>
      <c r="P738">
        <v>8</v>
      </c>
      <c r="Q738" s="3">
        <v>9099</v>
      </c>
      <c r="R738" s="1" t="s">
        <v>1958</v>
      </c>
      <c r="S738" s="3">
        <v>820</v>
      </c>
      <c r="T738">
        <v>2</v>
      </c>
      <c r="U738" t="str">
        <f>IF(Ecommerce_Sales[[#This Row],[Delivery_Time_Days]]&gt;7,"Delay",IF(Ecommerce_Sales[[#This Row],[Delivery_Time_Days]] = 0,"No delivery",IF(Ecommerce_Sales[[#This Row],[Delivery_Time_Days]]&lt;=7,"On-time")))</f>
        <v>On-time</v>
      </c>
      <c r="V738" s="7">
        <f>Ecommerce_Sales[[#This Row],[Profit]]/Ecommerce_Sales[[#This Row],[Total_Price]]</f>
        <v>0.30003297065611606</v>
      </c>
      <c r="W738" s="3">
        <v>2730</v>
      </c>
      <c r="X738" s="3"/>
    </row>
    <row r="739" spans="1:24" x14ac:dyDescent="0.25">
      <c r="A739" s="1" t="s">
        <v>3947</v>
      </c>
      <c r="B739" s="1" t="s">
        <v>424</v>
      </c>
      <c r="C739" s="1" t="s">
        <v>425</v>
      </c>
      <c r="D739" s="1" t="s">
        <v>3948</v>
      </c>
      <c r="E739" s="1" t="s">
        <v>1954</v>
      </c>
      <c r="F739" s="2">
        <v>45025</v>
      </c>
      <c r="G739" s="2">
        <v>45603</v>
      </c>
      <c r="H739" s="2" t="str">
        <f>TEXT(Ecommerce_Sales[[#This Row],[Order_Date]],"mmmm")</f>
        <v>November</v>
      </c>
      <c r="I739" s="2" t="str">
        <f>TEXT(Ecommerce_Sales[[#This Row],[Order_Date]],"yyyy")</f>
        <v>2024</v>
      </c>
      <c r="J739" s="2" t="str">
        <f>TEXT(Ecommerce_Sales[[#This Row],[Order_Date]],"mmmm")</f>
        <v>November</v>
      </c>
      <c r="K739" s="1" t="s">
        <v>1947</v>
      </c>
      <c r="L739" s="1" t="s">
        <v>2950</v>
      </c>
      <c r="M739" s="1" t="s">
        <v>1972</v>
      </c>
      <c r="N739" s="1" t="s">
        <v>1973</v>
      </c>
      <c r="O739" s="3">
        <v>610</v>
      </c>
      <c r="P739">
        <v>7</v>
      </c>
      <c r="Q739" s="3">
        <v>4272</v>
      </c>
      <c r="R739" s="1" t="s">
        <v>1951</v>
      </c>
      <c r="S739" s="3">
        <v>308</v>
      </c>
      <c r="T739">
        <v>3</v>
      </c>
      <c r="U739" t="str">
        <f>IF(Ecommerce_Sales[[#This Row],[Delivery_Time_Days]]&gt;7,"Delay",IF(Ecommerce_Sales[[#This Row],[Delivery_Time_Days]] = 0,"No delivery",IF(Ecommerce_Sales[[#This Row],[Delivery_Time_Days]]&lt;=7,"On-time")))</f>
        <v>On-time</v>
      </c>
      <c r="V739" s="7">
        <f>Ecommerce_Sales[[#This Row],[Profit]]/Ecommerce_Sales[[#This Row],[Total_Price]]</f>
        <v>0.29985955056179775</v>
      </c>
      <c r="W739" s="3">
        <v>1281</v>
      </c>
      <c r="X739" s="3"/>
    </row>
    <row r="740" spans="1:24" x14ac:dyDescent="0.25">
      <c r="A740" s="1" t="s">
        <v>3949</v>
      </c>
      <c r="B740" s="1" t="s">
        <v>1584</v>
      </c>
      <c r="C740" s="1" t="s">
        <v>1585</v>
      </c>
      <c r="D740" s="1" t="s">
        <v>3102</v>
      </c>
      <c r="E740" s="1" t="s">
        <v>1954</v>
      </c>
      <c r="F740" s="2">
        <v>45373</v>
      </c>
      <c r="G740" s="2">
        <v>45066</v>
      </c>
      <c r="H740" s="2" t="str">
        <f>TEXT(Ecommerce_Sales[[#This Row],[Order_Date]],"mmmm")</f>
        <v>May</v>
      </c>
      <c r="I740" s="2" t="str">
        <f>TEXT(Ecommerce_Sales[[#This Row],[Order_Date]],"yyyy")</f>
        <v>2023</v>
      </c>
      <c r="J740" s="2" t="str">
        <f>TEXT(Ecommerce_Sales[[#This Row],[Order_Date]],"mmmm")</f>
        <v>May</v>
      </c>
      <c r="K740" s="1" t="s">
        <v>1947</v>
      </c>
      <c r="L740" s="1" t="s">
        <v>3950</v>
      </c>
      <c r="M740" s="1" t="s">
        <v>2054</v>
      </c>
      <c r="N740" s="1" t="s">
        <v>1957</v>
      </c>
      <c r="O740" s="3">
        <v>380</v>
      </c>
      <c r="P740">
        <v>1</v>
      </c>
      <c r="Q740" s="3">
        <v>380</v>
      </c>
      <c r="R740" s="1" t="s">
        <v>1958</v>
      </c>
      <c r="S740" s="3">
        <v>49</v>
      </c>
      <c r="T740">
        <v>2</v>
      </c>
      <c r="U740" t="str">
        <f>IF(Ecommerce_Sales[[#This Row],[Delivery_Time_Days]]&gt;7,"Delay",IF(Ecommerce_Sales[[#This Row],[Delivery_Time_Days]] = 0,"No delivery",IF(Ecommerce_Sales[[#This Row],[Delivery_Time_Days]]&lt;=7,"On-time")))</f>
        <v>On-time</v>
      </c>
      <c r="V740" s="7">
        <f>Ecommerce_Sales[[#This Row],[Profit]]/Ecommerce_Sales[[#This Row],[Total_Price]]</f>
        <v>0.15</v>
      </c>
      <c r="W740" s="3">
        <v>57</v>
      </c>
      <c r="X740" s="3"/>
    </row>
    <row r="741" spans="1:24" x14ac:dyDescent="0.25">
      <c r="A741" s="1" t="s">
        <v>3951</v>
      </c>
      <c r="B741" s="1" t="s">
        <v>499</v>
      </c>
      <c r="C741" s="1" t="s">
        <v>500</v>
      </c>
      <c r="D741" s="1" t="s">
        <v>2189</v>
      </c>
      <c r="E741" s="1" t="s">
        <v>1981</v>
      </c>
      <c r="F741" s="2">
        <v>45073</v>
      </c>
      <c r="G741" s="2">
        <v>45619</v>
      </c>
      <c r="H741" s="2" t="str">
        <f>TEXT(Ecommerce_Sales[[#This Row],[Order_Date]],"mmmm")</f>
        <v>November</v>
      </c>
      <c r="I741" s="2" t="str">
        <f>TEXT(Ecommerce_Sales[[#This Row],[Order_Date]],"yyyy")</f>
        <v>2024</v>
      </c>
      <c r="J741" s="2" t="str">
        <f>TEXT(Ecommerce_Sales[[#This Row],[Order_Date]],"mmmm")</f>
        <v>November</v>
      </c>
      <c r="K741" s="1" t="s">
        <v>1947</v>
      </c>
      <c r="L741" s="1" t="s">
        <v>3952</v>
      </c>
      <c r="M741" s="1" t="s">
        <v>2072</v>
      </c>
      <c r="N741" s="1" t="s">
        <v>1950</v>
      </c>
      <c r="O741" s="3">
        <v>192</v>
      </c>
      <c r="P741">
        <v>1</v>
      </c>
      <c r="Q741" s="3">
        <v>192</v>
      </c>
      <c r="R741" s="1" t="s">
        <v>1958</v>
      </c>
      <c r="S741" s="3">
        <v>21</v>
      </c>
      <c r="T741">
        <v>3</v>
      </c>
      <c r="U741" t="str">
        <f>IF(Ecommerce_Sales[[#This Row],[Delivery_Time_Days]]&gt;7,"Delay",IF(Ecommerce_Sales[[#This Row],[Delivery_Time_Days]] = 0,"No delivery",IF(Ecommerce_Sales[[#This Row],[Delivery_Time_Days]]&lt;=7,"On-time")))</f>
        <v>On-time</v>
      </c>
      <c r="V741" s="7">
        <f>Ecommerce_Sales[[#This Row],[Profit]]/Ecommerce_Sales[[#This Row],[Total_Price]]</f>
        <v>0.40104166666666669</v>
      </c>
      <c r="W741" s="3">
        <v>77</v>
      </c>
      <c r="X741" s="3"/>
    </row>
    <row r="742" spans="1:24" x14ac:dyDescent="0.25">
      <c r="A742" s="1" t="s">
        <v>3953</v>
      </c>
      <c r="B742" s="1" t="s">
        <v>871</v>
      </c>
      <c r="C742" s="1" t="s">
        <v>872</v>
      </c>
      <c r="D742" s="1" t="s">
        <v>2242</v>
      </c>
      <c r="E742" s="1" t="s">
        <v>1996</v>
      </c>
      <c r="F742" s="2">
        <v>45067</v>
      </c>
      <c r="G742" s="2">
        <v>45251</v>
      </c>
      <c r="H742" s="2" t="str">
        <f>TEXT(Ecommerce_Sales[[#This Row],[Order_Date]],"mmmm")</f>
        <v>November</v>
      </c>
      <c r="I742" s="2" t="str">
        <f>TEXT(Ecommerce_Sales[[#This Row],[Order_Date]],"yyyy")</f>
        <v>2023</v>
      </c>
      <c r="J742" s="2" t="str">
        <f>TEXT(Ecommerce_Sales[[#This Row],[Order_Date]],"mmmm")</f>
        <v>November</v>
      </c>
      <c r="K742" s="1" t="s">
        <v>1947</v>
      </c>
      <c r="L742" s="1" t="s">
        <v>3954</v>
      </c>
      <c r="M742" s="1" t="s">
        <v>1988</v>
      </c>
      <c r="N742" s="1" t="s">
        <v>1989</v>
      </c>
      <c r="O742" s="3">
        <v>1169</v>
      </c>
      <c r="P742">
        <v>3</v>
      </c>
      <c r="Q742" s="3">
        <v>3506</v>
      </c>
      <c r="R742" s="1" t="s">
        <v>1958</v>
      </c>
      <c r="S742" s="3">
        <v>299</v>
      </c>
      <c r="T742">
        <v>7</v>
      </c>
      <c r="U742" t="str">
        <f>IF(Ecommerce_Sales[[#This Row],[Delivery_Time_Days]]&gt;7,"Delay",IF(Ecommerce_Sales[[#This Row],[Delivery_Time_Days]] = 0,"No delivery",IF(Ecommerce_Sales[[#This Row],[Delivery_Time_Days]]&lt;=7,"On-time")))</f>
        <v>On-time</v>
      </c>
      <c r="V742" s="7">
        <f>Ecommerce_Sales[[#This Row],[Profit]]/Ecommerce_Sales[[#This Row],[Total_Price]]</f>
        <v>0.25014261266400456</v>
      </c>
      <c r="W742" s="3">
        <v>877</v>
      </c>
      <c r="X742" s="3"/>
    </row>
    <row r="743" spans="1:24" x14ac:dyDescent="0.25">
      <c r="A743" s="1" t="s">
        <v>3955</v>
      </c>
      <c r="B743" s="1" t="s">
        <v>631</v>
      </c>
      <c r="C743" s="1" t="s">
        <v>1247</v>
      </c>
      <c r="D743" s="1" t="s">
        <v>3240</v>
      </c>
      <c r="E743" s="1" t="s">
        <v>2005</v>
      </c>
      <c r="F743" s="2">
        <v>45390</v>
      </c>
      <c r="G743" s="2">
        <v>44937</v>
      </c>
      <c r="H743" s="2" t="str">
        <f>TEXT(Ecommerce_Sales[[#This Row],[Order_Date]],"mmmm")</f>
        <v>January</v>
      </c>
      <c r="I743" s="2" t="str">
        <f>TEXT(Ecommerce_Sales[[#This Row],[Order_Date]],"yyyy")</f>
        <v>2023</v>
      </c>
      <c r="J743" s="2" t="str">
        <f>TEXT(Ecommerce_Sales[[#This Row],[Order_Date]],"mmmm")</f>
        <v>January</v>
      </c>
      <c r="K743" s="1" t="s">
        <v>1947</v>
      </c>
      <c r="L743" s="1" t="s">
        <v>3669</v>
      </c>
      <c r="M743" s="1" t="s">
        <v>1988</v>
      </c>
      <c r="N743" s="1" t="s">
        <v>1989</v>
      </c>
      <c r="O743" s="3">
        <v>313</v>
      </c>
      <c r="P743">
        <v>1</v>
      </c>
      <c r="Q743" s="3">
        <v>313</v>
      </c>
      <c r="R743" s="1" t="s">
        <v>1958</v>
      </c>
      <c r="S743" s="3">
        <v>46</v>
      </c>
      <c r="T743">
        <v>7</v>
      </c>
      <c r="U743" t="str">
        <f>IF(Ecommerce_Sales[[#This Row],[Delivery_Time_Days]]&gt;7,"Delay",IF(Ecommerce_Sales[[#This Row],[Delivery_Time_Days]] = 0,"No delivery",IF(Ecommerce_Sales[[#This Row],[Delivery_Time_Days]]&lt;=7,"On-time")))</f>
        <v>On-time</v>
      </c>
      <c r="V743" s="7">
        <f>Ecommerce_Sales[[#This Row],[Profit]]/Ecommerce_Sales[[#This Row],[Total_Price]]</f>
        <v>0.24920127795527156</v>
      </c>
      <c r="W743" s="3">
        <v>78</v>
      </c>
      <c r="X743" s="3"/>
    </row>
    <row r="744" spans="1:24" x14ac:dyDescent="0.25">
      <c r="A744" s="1" t="s">
        <v>3956</v>
      </c>
      <c r="B744" s="1" t="s">
        <v>770</v>
      </c>
      <c r="C744" s="1" t="s">
        <v>771</v>
      </c>
      <c r="D744" s="1" t="s">
        <v>3957</v>
      </c>
      <c r="E744" s="1" t="s">
        <v>1996</v>
      </c>
      <c r="F744" s="2">
        <v>44927</v>
      </c>
      <c r="G744" s="2">
        <v>45264</v>
      </c>
      <c r="H744" s="2" t="str">
        <f>TEXT(Ecommerce_Sales[[#This Row],[Order_Date]],"mmmm")</f>
        <v>December</v>
      </c>
      <c r="I744" s="2" t="str">
        <f>TEXT(Ecommerce_Sales[[#This Row],[Order_Date]],"yyyy")</f>
        <v>2023</v>
      </c>
      <c r="J744" s="2" t="str">
        <f>TEXT(Ecommerce_Sales[[#This Row],[Order_Date]],"mmmm")</f>
        <v>December</v>
      </c>
      <c r="K744" s="1" t="s">
        <v>1947</v>
      </c>
      <c r="L744" s="1" t="s">
        <v>3958</v>
      </c>
      <c r="M744" s="1" t="s">
        <v>1977</v>
      </c>
      <c r="N744" s="1" t="s">
        <v>1978</v>
      </c>
      <c r="O744" s="3">
        <v>496</v>
      </c>
      <c r="P744">
        <v>8</v>
      </c>
      <c r="Q744" s="3">
        <v>3968</v>
      </c>
      <c r="R744" s="1" t="s">
        <v>1958</v>
      </c>
      <c r="S744" s="3">
        <v>544</v>
      </c>
      <c r="T744">
        <v>8</v>
      </c>
      <c r="U744" t="str">
        <f>IF(Ecommerce_Sales[[#This Row],[Delivery_Time_Days]]&gt;7,"Delay",IF(Ecommerce_Sales[[#This Row],[Delivery_Time_Days]] = 0,"No delivery",IF(Ecommerce_Sales[[#This Row],[Delivery_Time_Days]]&lt;=7,"On-time")))</f>
        <v>Delay</v>
      </c>
      <c r="V744" s="7">
        <f>Ecommerce_Sales[[#This Row],[Profit]]/Ecommerce_Sales[[#This Row],[Total_Price]]</f>
        <v>0.35005040322580644</v>
      </c>
      <c r="W744" s="3">
        <v>1389</v>
      </c>
      <c r="X744" s="3"/>
    </row>
    <row r="745" spans="1:24" x14ac:dyDescent="0.25">
      <c r="A745" s="1" t="s">
        <v>3959</v>
      </c>
      <c r="B745" s="1" t="s">
        <v>126</v>
      </c>
      <c r="C745" s="1" t="s">
        <v>127</v>
      </c>
      <c r="D745" s="1" t="s">
        <v>3960</v>
      </c>
      <c r="E745" s="1" t="s">
        <v>1954</v>
      </c>
      <c r="F745" s="2">
        <v>45289</v>
      </c>
      <c r="G745" s="2">
        <v>45161</v>
      </c>
      <c r="H745" s="2" t="str">
        <f>TEXT(Ecommerce_Sales[[#This Row],[Order_Date]],"mmmm")</f>
        <v>August</v>
      </c>
      <c r="I745" s="2" t="str">
        <f>TEXT(Ecommerce_Sales[[#This Row],[Order_Date]],"yyyy")</f>
        <v>2023</v>
      </c>
      <c r="J745" s="2" t="str">
        <f>TEXT(Ecommerce_Sales[[#This Row],[Order_Date]],"mmmm")</f>
        <v>August</v>
      </c>
      <c r="K745" s="1" t="s">
        <v>1947</v>
      </c>
      <c r="L745" s="1" t="s">
        <v>3961</v>
      </c>
      <c r="M745" s="1" t="s">
        <v>2043</v>
      </c>
      <c r="N745" s="1" t="s">
        <v>1989</v>
      </c>
      <c r="O745" s="3">
        <v>1104</v>
      </c>
      <c r="P745">
        <v>2</v>
      </c>
      <c r="Q745" s="3">
        <v>2209</v>
      </c>
      <c r="R745" s="1" t="s">
        <v>1958</v>
      </c>
      <c r="S745" s="3">
        <v>329</v>
      </c>
      <c r="T745">
        <v>7</v>
      </c>
      <c r="U745" t="str">
        <f>IF(Ecommerce_Sales[[#This Row],[Delivery_Time_Days]]&gt;7,"Delay",IF(Ecommerce_Sales[[#This Row],[Delivery_Time_Days]] = 0,"No delivery",IF(Ecommerce_Sales[[#This Row],[Delivery_Time_Days]]&lt;=7,"On-time")))</f>
        <v>On-time</v>
      </c>
      <c r="V745" s="7">
        <f>Ecommerce_Sales[[#This Row],[Profit]]/Ecommerce_Sales[[#This Row],[Total_Price]]</f>
        <v>0.24988682661837935</v>
      </c>
      <c r="W745" s="3">
        <v>552</v>
      </c>
      <c r="X745" s="3"/>
    </row>
    <row r="746" spans="1:24" x14ac:dyDescent="0.25">
      <c r="A746" s="1" t="s">
        <v>3962</v>
      </c>
      <c r="B746" s="1" t="s">
        <v>470</v>
      </c>
      <c r="C746" s="1" t="s">
        <v>471</v>
      </c>
      <c r="D746" s="1" t="s">
        <v>2631</v>
      </c>
      <c r="E746" s="1" t="s">
        <v>1981</v>
      </c>
      <c r="F746" s="2">
        <v>45228</v>
      </c>
      <c r="G746" s="2">
        <v>45564</v>
      </c>
      <c r="H746" s="2" t="str">
        <f>TEXT(Ecommerce_Sales[[#This Row],[Order_Date]],"mmmm")</f>
        <v>September</v>
      </c>
      <c r="I746" s="2" t="str">
        <f>TEXT(Ecommerce_Sales[[#This Row],[Order_Date]],"yyyy")</f>
        <v>2024</v>
      </c>
      <c r="J746" s="2" t="str">
        <f>TEXT(Ecommerce_Sales[[#This Row],[Order_Date]],"mmmm")</f>
        <v>September</v>
      </c>
      <c r="K746" s="1" t="s">
        <v>1947</v>
      </c>
      <c r="L746" s="1" t="s">
        <v>3963</v>
      </c>
      <c r="M746" s="1" t="s">
        <v>2002</v>
      </c>
      <c r="N746" s="1" t="s">
        <v>1989</v>
      </c>
      <c r="O746" s="3">
        <v>114</v>
      </c>
      <c r="P746">
        <v>2</v>
      </c>
      <c r="Q746" s="3">
        <v>228</v>
      </c>
      <c r="R746" s="1" t="s">
        <v>1958</v>
      </c>
      <c r="S746" s="3">
        <v>13</v>
      </c>
      <c r="T746">
        <v>5</v>
      </c>
      <c r="U746" t="str">
        <f>IF(Ecommerce_Sales[[#This Row],[Delivery_Time_Days]]&gt;7,"Delay",IF(Ecommerce_Sales[[#This Row],[Delivery_Time_Days]] = 0,"No delivery",IF(Ecommerce_Sales[[#This Row],[Delivery_Time_Days]]&lt;=7,"On-time")))</f>
        <v>On-time</v>
      </c>
      <c r="V746" s="7">
        <f>Ecommerce_Sales[[#This Row],[Profit]]/Ecommerce_Sales[[#This Row],[Total_Price]]</f>
        <v>0.25</v>
      </c>
      <c r="W746" s="3">
        <v>57</v>
      </c>
      <c r="X746" s="3"/>
    </row>
    <row r="747" spans="1:24" x14ac:dyDescent="0.25">
      <c r="A747" s="1" t="s">
        <v>3964</v>
      </c>
      <c r="B747" s="1" t="s">
        <v>1547</v>
      </c>
      <c r="C747" s="1" t="s">
        <v>1548</v>
      </c>
      <c r="D747" s="1" t="s">
        <v>3965</v>
      </c>
      <c r="E747" s="1" t="s">
        <v>1996</v>
      </c>
      <c r="F747" s="2">
        <v>45578</v>
      </c>
      <c r="G747" s="2">
        <v>45153</v>
      </c>
      <c r="H747" s="2" t="str">
        <f>TEXT(Ecommerce_Sales[[#This Row],[Order_Date]],"mmmm")</f>
        <v>August</v>
      </c>
      <c r="I747" s="2" t="str">
        <f>TEXT(Ecommerce_Sales[[#This Row],[Order_Date]],"yyyy")</f>
        <v>2023</v>
      </c>
      <c r="J747" s="2" t="str">
        <f>TEXT(Ecommerce_Sales[[#This Row],[Order_Date]],"mmmm")</f>
        <v>August</v>
      </c>
      <c r="K747" s="1" t="s">
        <v>1947</v>
      </c>
      <c r="L747" s="1" t="s">
        <v>3966</v>
      </c>
      <c r="M747" s="1" t="s">
        <v>1977</v>
      </c>
      <c r="N747" s="1" t="s">
        <v>1978</v>
      </c>
      <c r="O747" s="3">
        <v>336</v>
      </c>
      <c r="P747">
        <v>3</v>
      </c>
      <c r="Q747" s="3">
        <v>1009</v>
      </c>
      <c r="R747" s="1" t="s">
        <v>1958</v>
      </c>
      <c r="S747" s="3">
        <v>95</v>
      </c>
      <c r="T747">
        <v>6</v>
      </c>
      <c r="U747" t="str">
        <f>IF(Ecommerce_Sales[[#This Row],[Delivery_Time_Days]]&gt;7,"Delay",IF(Ecommerce_Sales[[#This Row],[Delivery_Time_Days]] = 0,"No delivery",IF(Ecommerce_Sales[[#This Row],[Delivery_Time_Days]]&lt;=7,"On-time")))</f>
        <v>On-time</v>
      </c>
      <c r="V747" s="7">
        <f>Ecommerce_Sales[[#This Row],[Profit]]/Ecommerce_Sales[[#This Row],[Total_Price]]</f>
        <v>0.34985133795837464</v>
      </c>
      <c r="W747" s="3">
        <v>353</v>
      </c>
      <c r="X747" s="3"/>
    </row>
    <row r="748" spans="1:24" x14ac:dyDescent="0.25">
      <c r="A748" s="1" t="s">
        <v>3967</v>
      </c>
      <c r="B748" s="1" t="s">
        <v>1916</v>
      </c>
      <c r="C748" s="1" t="s">
        <v>1917</v>
      </c>
      <c r="D748" s="1" t="s">
        <v>3968</v>
      </c>
      <c r="E748" s="1" t="s">
        <v>1981</v>
      </c>
      <c r="F748" s="2">
        <v>44931</v>
      </c>
      <c r="G748" s="2">
        <v>45292</v>
      </c>
      <c r="H748" s="2" t="str">
        <f>TEXT(Ecommerce_Sales[[#This Row],[Order_Date]],"mmmm")</f>
        <v>January</v>
      </c>
      <c r="I748" s="2" t="str">
        <f>TEXT(Ecommerce_Sales[[#This Row],[Order_Date]],"yyyy")</f>
        <v>2024</v>
      </c>
      <c r="J748" s="2" t="str">
        <f>TEXT(Ecommerce_Sales[[#This Row],[Order_Date]],"mmmm")</f>
        <v>January</v>
      </c>
      <c r="K748" s="1" t="s">
        <v>1947</v>
      </c>
      <c r="L748" s="1" t="s">
        <v>3969</v>
      </c>
      <c r="M748" s="1" t="s">
        <v>2072</v>
      </c>
      <c r="N748" s="1" t="s">
        <v>1950</v>
      </c>
      <c r="O748" s="3">
        <v>567</v>
      </c>
      <c r="P748">
        <v>1</v>
      </c>
      <c r="Q748" s="3">
        <v>567</v>
      </c>
      <c r="R748" s="1" t="s">
        <v>1958</v>
      </c>
      <c r="S748" s="3">
        <v>52</v>
      </c>
      <c r="T748">
        <v>8</v>
      </c>
      <c r="U748" t="str">
        <f>IF(Ecommerce_Sales[[#This Row],[Delivery_Time_Days]]&gt;7,"Delay",IF(Ecommerce_Sales[[#This Row],[Delivery_Time_Days]] = 0,"No delivery",IF(Ecommerce_Sales[[#This Row],[Delivery_Time_Days]]&lt;=7,"On-time")))</f>
        <v>Delay</v>
      </c>
      <c r="V748" s="7">
        <f>Ecommerce_Sales[[#This Row],[Profit]]/Ecommerce_Sales[[#This Row],[Total_Price]]</f>
        <v>0.400352733686067</v>
      </c>
      <c r="W748" s="3">
        <v>227</v>
      </c>
      <c r="X748" s="3"/>
    </row>
    <row r="749" spans="1:24" x14ac:dyDescent="0.25">
      <c r="A749" s="1" t="s">
        <v>3970</v>
      </c>
      <c r="B749" s="1" t="s">
        <v>1435</v>
      </c>
      <c r="C749" s="1" t="s">
        <v>1436</v>
      </c>
      <c r="D749" s="1" t="s">
        <v>3971</v>
      </c>
      <c r="E749" s="1" t="s">
        <v>1946</v>
      </c>
      <c r="F749" s="2">
        <v>45581</v>
      </c>
      <c r="G749" s="2">
        <v>45456</v>
      </c>
      <c r="H749" s="2" t="str">
        <f>TEXT(Ecommerce_Sales[[#This Row],[Order_Date]],"mmmm")</f>
        <v>June</v>
      </c>
      <c r="I749" s="2" t="str">
        <f>TEXT(Ecommerce_Sales[[#This Row],[Order_Date]],"yyyy")</f>
        <v>2024</v>
      </c>
      <c r="J749" s="2" t="str">
        <f>TEXT(Ecommerce_Sales[[#This Row],[Order_Date]],"mmmm")</f>
        <v>June</v>
      </c>
      <c r="K749" s="1" t="s">
        <v>1986</v>
      </c>
      <c r="L749" s="1" t="s">
        <v>3972</v>
      </c>
      <c r="M749" s="1" t="s">
        <v>2054</v>
      </c>
      <c r="N749" s="1" t="s">
        <v>1957</v>
      </c>
      <c r="O749" s="3">
        <v>409</v>
      </c>
      <c r="P749">
        <v>4</v>
      </c>
      <c r="Q749" s="3">
        <v>1635</v>
      </c>
      <c r="R749" s="1" t="s">
        <v>2008</v>
      </c>
      <c r="S749" s="3">
        <v>173</v>
      </c>
      <c r="U749" t="str">
        <f>IF(Ecommerce_Sales[[#This Row],[Delivery_Time_Days]]&gt;7,"Delay",IF(Ecommerce_Sales[[#This Row],[Delivery_Time_Days]] = 0,"No delivery",IF(Ecommerce_Sales[[#This Row],[Delivery_Time_Days]]&lt;=7,"On-time")))</f>
        <v>No delivery</v>
      </c>
      <c r="V749" s="7">
        <f>Ecommerce_Sales[[#This Row],[Profit]]/Ecommerce_Sales[[#This Row],[Total_Price]]</f>
        <v>0.14984709480122324</v>
      </c>
      <c r="W749" s="3">
        <v>245</v>
      </c>
      <c r="X749" s="3"/>
    </row>
    <row r="750" spans="1:24" x14ac:dyDescent="0.25">
      <c r="A750" s="1" t="s">
        <v>3973</v>
      </c>
      <c r="B750" s="1" t="s">
        <v>42</v>
      </c>
      <c r="C750" s="1" t="s">
        <v>43</v>
      </c>
      <c r="D750" s="1" t="s">
        <v>2810</v>
      </c>
      <c r="E750" s="1" t="s">
        <v>1946</v>
      </c>
      <c r="F750" s="2">
        <v>45184</v>
      </c>
      <c r="G750" s="2">
        <v>45526</v>
      </c>
      <c r="H750" s="2" t="str">
        <f>TEXT(Ecommerce_Sales[[#This Row],[Order_Date]],"mmmm")</f>
        <v>August</v>
      </c>
      <c r="I750" s="2" t="str">
        <f>TEXT(Ecommerce_Sales[[#This Row],[Order_Date]],"yyyy")</f>
        <v>2024</v>
      </c>
      <c r="J750" s="2" t="str">
        <f>TEXT(Ecommerce_Sales[[#This Row],[Order_Date]],"mmmm")</f>
        <v>August</v>
      </c>
      <c r="K750" s="1" t="s">
        <v>1947</v>
      </c>
      <c r="L750" s="1" t="s">
        <v>3974</v>
      </c>
      <c r="M750" s="1" t="s">
        <v>1998</v>
      </c>
      <c r="N750" s="1" t="s">
        <v>1973</v>
      </c>
      <c r="O750" s="3">
        <v>1014</v>
      </c>
      <c r="P750">
        <v>3</v>
      </c>
      <c r="Q750" s="3">
        <v>3042</v>
      </c>
      <c r="R750" s="1" t="s">
        <v>1958</v>
      </c>
      <c r="S750" s="3">
        <v>307</v>
      </c>
      <c r="T750">
        <v>7</v>
      </c>
      <c r="U750" t="str">
        <f>IF(Ecommerce_Sales[[#This Row],[Delivery_Time_Days]]&gt;7,"Delay",IF(Ecommerce_Sales[[#This Row],[Delivery_Time_Days]] = 0,"No delivery",IF(Ecommerce_Sales[[#This Row],[Delivery_Time_Days]]&lt;=7,"On-time")))</f>
        <v>On-time</v>
      </c>
      <c r="V750" s="7">
        <f>Ecommerce_Sales[[#This Row],[Profit]]/Ecommerce_Sales[[#This Row],[Total_Price]]</f>
        <v>0.30013149243918474</v>
      </c>
      <c r="W750" s="3">
        <v>913</v>
      </c>
      <c r="X750" s="3"/>
    </row>
    <row r="751" spans="1:24" x14ac:dyDescent="0.25">
      <c r="A751" s="1" t="s">
        <v>3975</v>
      </c>
      <c r="B751" s="1" t="s">
        <v>1244</v>
      </c>
      <c r="C751" s="1" t="s">
        <v>1245</v>
      </c>
      <c r="D751" s="1" t="s">
        <v>3976</v>
      </c>
      <c r="E751" s="1" t="s">
        <v>1966</v>
      </c>
      <c r="F751" s="2">
        <v>45436</v>
      </c>
      <c r="G751" s="2">
        <v>45080</v>
      </c>
      <c r="H751" s="2" t="str">
        <f>TEXT(Ecommerce_Sales[[#This Row],[Order_Date]],"mmmm")</f>
        <v>June</v>
      </c>
      <c r="I751" s="2" t="str">
        <f>TEXT(Ecommerce_Sales[[#This Row],[Order_Date]],"yyyy")</f>
        <v>2023</v>
      </c>
      <c r="J751" s="2" t="str">
        <f>TEXT(Ecommerce_Sales[[#This Row],[Order_Date]],"mmmm")</f>
        <v>June</v>
      </c>
      <c r="K751" s="1" t="s">
        <v>1947</v>
      </c>
      <c r="L751" s="1" t="s">
        <v>3977</v>
      </c>
      <c r="M751" s="1" t="s">
        <v>2058</v>
      </c>
      <c r="N751" s="1" t="s">
        <v>1950</v>
      </c>
      <c r="O751" s="3">
        <v>319</v>
      </c>
      <c r="P751">
        <v>4</v>
      </c>
      <c r="Q751" s="3">
        <v>1276</v>
      </c>
      <c r="R751" s="1" t="s">
        <v>2012</v>
      </c>
      <c r="S751" s="3">
        <v>155</v>
      </c>
      <c r="T751">
        <v>10</v>
      </c>
      <c r="U751" t="str">
        <f>IF(Ecommerce_Sales[[#This Row],[Delivery_Time_Days]]&gt;7,"Delay",IF(Ecommerce_Sales[[#This Row],[Delivery_Time_Days]] = 0,"No delivery",IF(Ecommerce_Sales[[#This Row],[Delivery_Time_Days]]&lt;=7,"On-time")))</f>
        <v>Delay</v>
      </c>
      <c r="V751" s="7">
        <f>Ecommerce_Sales[[#This Row],[Profit]]/Ecommerce_Sales[[#This Row],[Total_Price]]</f>
        <v>0.39968652037617552</v>
      </c>
      <c r="W751" s="3">
        <v>510</v>
      </c>
      <c r="X751" s="3"/>
    </row>
    <row r="752" spans="1:24" x14ac:dyDescent="0.25">
      <c r="A752" s="1" t="s">
        <v>3978</v>
      </c>
      <c r="B752" s="1" t="s">
        <v>812</v>
      </c>
      <c r="C752" s="1" t="s">
        <v>813</v>
      </c>
      <c r="D752" s="1" t="s">
        <v>2734</v>
      </c>
      <c r="E752" s="1" t="s">
        <v>1981</v>
      </c>
      <c r="F752" s="2">
        <v>45618</v>
      </c>
      <c r="G752" s="2">
        <v>45261</v>
      </c>
      <c r="H752" s="2" t="str">
        <f>TEXT(Ecommerce_Sales[[#This Row],[Order_Date]],"mmmm")</f>
        <v>December</v>
      </c>
      <c r="I752" s="2" t="str">
        <f>TEXT(Ecommerce_Sales[[#This Row],[Order_Date]],"yyyy")</f>
        <v>2023</v>
      </c>
      <c r="J752" s="2" t="str">
        <f>TEXT(Ecommerce_Sales[[#This Row],[Order_Date]],"mmmm")</f>
        <v>December</v>
      </c>
      <c r="K752" s="1" t="s">
        <v>1986</v>
      </c>
      <c r="L752" s="1" t="s">
        <v>3979</v>
      </c>
      <c r="M752" s="1" t="s">
        <v>1972</v>
      </c>
      <c r="N752" s="1" t="s">
        <v>1973</v>
      </c>
      <c r="O752" s="3">
        <v>1749</v>
      </c>
      <c r="P752">
        <v>10</v>
      </c>
      <c r="Q752" s="3">
        <v>17491</v>
      </c>
      <c r="R752" s="1" t="s">
        <v>1958</v>
      </c>
      <c r="S752" s="3">
        <v>1333</v>
      </c>
      <c r="U752" t="str">
        <f>IF(Ecommerce_Sales[[#This Row],[Delivery_Time_Days]]&gt;7,"Delay",IF(Ecommerce_Sales[[#This Row],[Delivery_Time_Days]] = 0,"No delivery",IF(Ecommerce_Sales[[#This Row],[Delivery_Time_Days]]&lt;=7,"On-time")))</f>
        <v>No delivery</v>
      </c>
      <c r="V752" s="7">
        <f>Ecommerce_Sales[[#This Row],[Profit]]/Ecommerce_Sales[[#This Row],[Total_Price]]</f>
        <v>0.29998284832199418</v>
      </c>
      <c r="W752" s="3">
        <v>5247</v>
      </c>
      <c r="X752" s="3"/>
    </row>
    <row r="753" spans="1:24" x14ac:dyDescent="0.25">
      <c r="A753" s="1" t="s">
        <v>3980</v>
      </c>
      <c r="B753" s="1" t="s">
        <v>971</v>
      </c>
      <c r="C753" s="1" t="s">
        <v>972</v>
      </c>
      <c r="D753" s="1" t="s">
        <v>3981</v>
      </c>
      <c r="E753" s="1" t="s">
        <v>1996</v>
      </c>
      <c r="F753" s="2">
        <v>45139</v>
      </c>
      <c r="G753" s="2">
        <v>45098</v>
      </c>
      <c r="H753" s="2" t="str">
        <f>TEXT(Ecommerce_Sales[[#This Row],[Order_Date]],"mmmm")</f>
        <v>June</v>
      </c>
      <c r="I753" s="2" t="str">
        <f>TEXT(Ecommerce_Sales[[#This Row],[Order_Date]],"yyyy")</f>
        <v>2023</v>
      </c>
      <c r="J753" s="2" t="str">
        <f>TEXT(Ecommerce_Sales[[#This Row],[Order_Date]],"mmmm")</f>
        <v>June</v>
      </c>
      <c r="K753" s="1" t="s">
        <v>1947</v>
      </c>
      <c r="L753" s="1" t="s">
        <v>3982</v>
      </c>
      <c r="M753" s="1" t="s">
        <v>1949</v>
      </c>
      <c r="N753" s="1" t="s">
        <v>1950</v>
      </c>
      <c r="O753" s="3">
        <v>823</v>
      </c>
      <c r="P753">
        <v>3</v>
      </c>
      <c r="Q753" s="3">
        <v>2470</v>
      </c>
      <c r="R753" s="1" t="s">
        <v>1951</v>
      </c>
      <c r="S753" s="3">
        <v>312</v>
      </c>
      <c r="T753">
        <v>3</v>
      </c>
      <c r="U753" t="str">
        <f>IF(Ecommerce_Sales[[#This Row],[Delivery_Time_Days]]&gt;7,"Delay",IF(Ecommerce_Sales[[#This Row],[Delivery_Time_Days]] = 0,"No delivery",IF(Ecommerce_Sales[[#This Row],[Delivery_Time_Days]]&lt;=7,"On-time")))</f>
        <v>On-time</v>
      </c>
      <c r="V753" s="7">
        <f>Ecommerce_Sales[[#This Row],[Profit]]/Ecommerce_Sales[[#This Row],[Total_Price]]</f>
        <v>0.4</v>
      </c>
      <c r="W753" s="3">
        <v>988</v>
      </c>
      <c r="X753" s="3"/>
    </row>
    <row r="754" spans="1:24" x14ac:dyDescent="0.25">
      <c r="A754" s="1" t="s">
        <v>3983</v>
      </c>
      <c r="B754" s="1" t="s">
        <v>1555</v>
      </c>
      <c r="C754" s="1" t="s">
        <v>1556</v>
      </c>
      <c r="D754" s="1" t="s">
        <v>2364</v>
      </c>
      <c r="E754" s="1" t="s">
        <v>1981</v>
      </c>
      <c r="F754" s="2">
        <v>45080</v>
      </c>
      <c r="G754" s="2">
        <v>45397</v>
      </c>
      <c r="H754" s="2" t="str">
        <f>TEXT(Ecommerce_Sales[[#This Row],[Order_Date]],"mmmm")</f>
        <v>April</v>
      </c>
      <c r="I754" s="2" t="str">
        <f>TEXT(Ecommerce_Sales[[#This Row],[Order_Date]],"yyyy")</f>
        <v>2024</v>
      </c>
      <c r="J754" s="2" t="str">
        <f>TEXT(Ecommerce_Sales[[#This Row],[Order_Date]],"mmmm")</f>
        <v>April</v>
      </c>
      <c r="K754" s="1" t="s">
        <v>1947</v>
      </c>
      <c r="L754" s="1" t="s">
        <v>3804</v>
      </c>
      <c r="M754" s="1" t="s">
        <v>2104</v>
      </c>
      <c r="N754" s="1" t="s">
        <v>1978</v>
      </c>
      <c r="O754" s="3">
        <v>844</v>
      </c>
      <c r="P754">
        <v>4</v>
      </c>
      <c r="Q754" s="3">
        <v>3374</v>
      </c>
      <c r="R754" s="1" t="s">
        <v>1958</v>
      </c>
      <c r="S754" s="3">
        <v>439</v>
      </c>
      <c r="T754">
        <v>5</v>
      </c>
      <c r="U754" t="str">
        <f>IF(Ecommerce_Sales[[#This Row],[Delivery_Time_Days]]&gt;7,"Delay",IF(Ecommerce_Sales[[#This Row],[Delivery_Time_Days]] = 0,"No delivery",IF(Ecommerce_Sales[[#This Row],[Delivery_Time_Days]]&lt;=7,"On-time")))</f>
        <v>On-time</v>
      </c>
      <c r="V754" s="7">
        <f>Ecommerce_Sales[[#This Row],[Profit]]/Ecommerce_Sales[[#This Row],[Total_Price]]</f>
        <v>0.35002963841138113</v>
      </c>
      <c r="W754" s="3">
        <v>1181</v>
      </c>
      <c r="X754" s="3"/>
    </row>
    <row r="755" spans="1:24" x14ac:dyDescent="0.25">
      <c r="A755" s="1" t="s">
        <v>3984</v>
      </c>
      <c r="B755" s="1" t="s">
        <v>1465</v>
      </c>
      <c r="C755" s="1" t="s">
        <v>1466</v>
      </c>
      <c r="D755" s="1" t="s">
        <v>3765</v>
      </c>
      <c r="E755" s="1" t="s">
        <v>1954</v>
      </c>
      <c r="F755" s="2">
        <v>45409</v>
      </c>
      <c r="G755" s="2">
        <v>45065</v>
      </c>
      <c r="H755" s="2" t="str">
        <f>TEXT(Ecommerce_Sales[[#This Row],[Order_Date]],"mmmm")</f>
        <v>May</v>
      </c>
      <c r="I755" s="2" t="str">
        <f>TEXT(Ecommerce_Sales[[#This Row],[Order_Date]],"yyyy")</f>
        <v>2023</v>
      </c>
      <c r="J755" s="2" t="str">
        <f>TEXT(Ecommerce_Sales[[#This Row],[Order_Date]],"mmmm")</f>
        <v>May</v>
      </c>
      <c r="K755" s="1" t="s">
        <v>1947</v>
      </c>
      <c r="L755" s="1" t="s">
        <v>3985</v>
      </c>
      <c r="M755" s="1" t="s">
        <v>2002</v>
      </c>
      <c r="N755" s="1" t="s">
        <v>1989</v>
      </c>
      <c r="O755" s="3">
        <v>547</v>
      </c>
      <c r="P755">
        <v>1</v>
      </c>
      <c r="Q755" s="3">
        <v>547</v>
      </c>
      <c r="R755" s="1" t="s">
        <v>1951</v>
      </c>
      <c r="S755" s="3">
        <v>46</v>
      </c>
      <c r="T755">
        <v>7</v>
      </c>
      <c r="U755" t="str">
        <f>IF(Ecommerce_Sales[[#This Row],[Delivery_Time_Days]]&gt;7,"Delay",IF(Ecommerce_Sales[[#This Row],[Delivery_Time_Days]] = 0,"No delivery",IF(Ecommerce_Sales[[#This Row],[Delivery_Time_Days]]&lt;=7,"On-time")))</f>
        <v>On-time</v>
      </c>
      <c r="V755" s="7">
        <f>Ecommerce_Sales[[#This Row],[Profit]]/Ecommerce_Sales[[#This Row],[Total_Price]]</f>
        <v>0.25045703839122485</v>
      </c>
      <c r="W755" s="3">
        <v>137</v>
      </c>
      <c r="X755" s="3"/>
    </row>
    <row r="756" spans="1:24" x14ac:dyDescent="0.25">
      <c r="A756" s="1" t="s">
        <v>3986</v>
      </c>
      <c r="B756" s="1" t="s">
        <v>563</v>
      </c>
      <c r="C756" s="1" t="s">
        <v>564</v>
      </c>
      <c r="D756" s="1" t="s">
        <v>3987</v>
      </c>
      <c r="E756" s="1" t="s">
        <v>1966</v>
      </c>
      <c r="F756" s="2">
        <v>45305</v>
      </c>
      <c r="G756" s="2">
        <v>45589</v>
      </c>
      <c r="H756" s="2" t="str">
        <f>TEXT(Ecommerce_Sales[[#This Row],[Order_Date]],"mmmm")</f>
        <v>October</v>
      </c>
      <c r="I756" s="2" t="str">
        <f>TEXT(Ecommerce_Sales[[#This Row],[Order_Date]],"yyyy")</f>
        <v>2024</v>
      </c>
      <c r="J756" s="2" t="str">
        <f>TEXT(Ecommerce_Sales[[#This Row],[Order_Date]],"mmmm")</f>
        <v>October</v>
      </c>
      <c r="K756" s="1" t="s">
        <v>1947</v>
      </c>
      <c r="L756" s="1" t="s">
        <v>2187</v>
      </c>
      <c r="M756" s="1" t="s">
        <v>1972</v>
      </c>
      <c r="N756" s="1" t="s">
        <v>1973</v>
      </c>
      <c r="O756" s="3">
        <v>288</v>
      </c>
      <c r="P756">
        <v>6</v>
      </c>
      <c r="Q756" s="3">
        <v>1730</v>
      </c>
      <c r="R756" s="1" t="s">
        <v>1951</v>
      </c>
      <c r="S756" s="3">
        <v>240</v>
      </c>
      <c r="T756">
        <v>7</v>
      </c>
      <c r="U756" t="str">
        <f>IF(Ecommerce_Sales[[#This Row],[Delivery_Time_Days]]&gt;7,"Delay",IF(Ecommerce_Sales[[#This Row],[Delivery_Time_Days]] = 0,"No delivery",IF(Ecommerce_Sales[[#This Row],[Delivery_Time_Days]]&lt;=7,"On-time")))</f>
        <v>On-time</v>
      </c>
      <c r="V756" s="7">
        <f>Ecommerce_Sales[[#This Row],[Profit]]/Ecommerce_Sales[[#This Row],[Total_Price]]</f>
        <v>0.3</v>
      </c>
      <c r="W756" s="3">
        <v>519</v>
      </c>
      <c r="X756" s="3"/>
    </row>
    <row r="757" spans="1:24" x14ac:dyDescent="0.25">
      <c r="A757" s="1" t="s">
        <v>3988</v>
      </c>
      <c r="B757" s="1" t="s">
        <v>220</v>
      </c>
      <c r="C757" s="1" t="s">
        <v>221</v>
      </c>
      <c r="D757" s="1" t="s">
        <v>3989</v>
      </c>
      <c r="E757" s="1" t="s">
        <v>1981</v>
      </c>
      <c r="F757" s="2">
        <v>45567</v>
      </c>
      <c r="G757" s="2">
        <v>45631</v>
      </c>
      <c r="H757" s="2" t="str">
        <f>TEXT(Ecommerce_Sales[[#This Row],[Order_Date]],"mmmm")</f>
        <v>December</v>
      </c>
      <c r="I757" s="2" t="str">
        <f>TEXT(Ecommerce_Sales[[#This Row],[Order_Date]],"yyyy")</f>
        <v>2024</v>
      </c>
      <c r="J757" s="2" t="str">
        <f>TEXT(Ecommerce_Sales[[#This Row],[Order_Date]],"mmmm")</f>
        <v>December</v>
      </c>
      <c r="K757" s="1" t="s">
        <v>1947</v>
      </c>
      <c r="L757" s="1" t="s">
        <v>3990</v>
      </c>
      <c r="M757" s="1" t="s">
        <v>1977</v>
      </c>
      <c r="N757" s="1" t="s">
        <v>1978</v>
      </c>
      <c r="O757" s="3">
        <v>794</v>
      </c>
      <c r="P757">
        <v>4</v>
      </c>
      <c r="Q757" s="3">
        <v>3178</v>
      </c>
      <c r="R757" s="1" t="s">
        <v>2016</v>
      </c>
      <c r="S757" s="3">
        <v>226</v>
      </c>
      <c r="T757">
        <v>9</v>
      </c>
      <c r="U757" t="str">
        <f>IF(Ecommerce_Sales[[#This Row],[Delivery_Time_Days]]&gt;7,"Delay",IF(Ecommerce_Sales[[#This Row],[Delivery_Time_Days]] = 0,"No delivery",IF(Ecommerce_Sales[[#This Row],[Delivery_Time_Days]]&lt;=7,"On-time")))</f>
        <v>Delay</v>
      </c>
      <c r="V757" s="7">
        <f>Ecommerce_Sales[[#This Row],[Profit]]/Ecommerce_Sales[[#This Row],[Total_Price]]</f>
        <v>0.34990560100692258</v>
      </c>
      <c r="W757" s="3">
        <v>1112</v>
      </c>
      <c r="X757" s="3"/>
    </row>
    <row r="758" spans="1:24" x14ac:dyDescent="0.25">
      <c r="A758" s="1" t="s">
        <v>3991</v>
      </c>
      <c r="B758" s="1" t="s">
        <v>150</v>
      </c>
      <c r="C758" s="1" t="s">
        <v>151</v>
      </c>
      <c r="D758" s="1" t="s">
        <v>2416</v>
      </c>
      <c r="E758" s="1" t="s">
        <v>1961</v>
      </c>
      <c r="F758" s="2">
        <v>45431</v>
      </c>
      <c r="G758" s="2">
        <v>45634</v>
      </c>
      <c r="H758" s="2" t="str">
        <f>TEXT(Ecommerce_Sales[[#This Row],[Order_Date]],"mmmm")</f>
        <v>December</v>
      </c>
      <c r="I758" s="2" t="str">
        <f>TEXT(Ecommerce_Sales[[#This Row],[Order_Date]],"yyyy")</f>
        <v>2024</v>
      </c>
      <c r="J758" s="2" t="str">
        <f>TEXT(Ecommerce_Sales[[#This Row],[Order_Date]],"mmmm")</f>
        <v>December</v>
      </c>
      <c r="K758" s="1" t="s">
        <v>1947</v>
      </c>
      <c r="L758" s="1" t="s">
        <v>3992</v>
      </c>
      <c r="M758" s="1" t="s">
        <v>2002</v>
      </c>
      <c r="N758" s="1" t="s">
        <v>1989</v>
      </c>
      <c r="O758" s="3">
        <v>1756</v>
      </c>
      <c r="P758">
        <v>6</v>
      </c>
      <c r="Q758" s="3">
        <v>10535</v>
      </c>
      <c r="R758" s="1" t="s">
        <v>1958</v>
      </c>
      <c r="S758" s="3">
        <v>1045</v>
      </c>
      <c r="T758">
        <v>3</v>
      </c>
      <c r="U758" t="str">
        <f>IF(Ecommerce_Sales[[#This Row],[Delivery_Time_Days]]&gt;7,"Delay",IF(Ecommerce_Sales[[#This Row],[Delivery_Time_Days]] = 0,"No delivery",IF(Ecommerce_Sales[[#This Row],[Delivery_Time_Days]]&lt;=7,"On-time")))</f>
        <v>On-time</v>
      </c>
      <c r="V758" s="7">
        <f>Ecommerce_Sales[[#This Row],[Profit]]/Ecommerce_Sales[[#This Row],[Total_Price]]</f>
        <v>0.2500237304224015</v>
      </c>
      <c r="W758" s="3">
        <v>2634</v>
      </c>
      <c r="X758" s="3"/>
    </row>
    <row r="759" spans="1:24" x14ac:dyDescent="0.25">
      <c r="A759" s="1" t="s">
        <v>3993</v>
      </c>
      <c r="B759" s="1" t="s">
        <v>1850</v>
      </c>
      <c r="C759" s="1" t="s">
        <v>1851</v>
      </c>
      <c r="D759" s="1" t="s">
        <v>3994</v>
      </c>
      <c r="E759" s="1" t="s">
        <v>1954</v>
      </c>
      <c r="F759" s="2">
        <v>45242</v>
      </c>
      <c r="G759" s="2">
        <v>44966</v>
      </c>
      <c r="H759" s="2" t="str">
        <f>TEXT(Ecommerce_Sales[[#This Row],[Order_Date]],"mmmm")</f>
        <v>February</v>
      </c>
      <c r="I759" s="2" t="str">
        <f>TEXT(Ecommerce_Sales[[#This Row],[Order_Date]],"yyyy")</f>
        <v>2023</v>
      </c>
      <c r="J759" s="2" t="str">
        <f>TEXT(Ecommerce_Sales[[#This Row],[Order_Date]],"mmmm")</f>
        <v>February</v>
      </c>
      <c r="K759" s="1" t="s">
        <v>1986</v>
      </c>
      <c r="L759" s="1" t="s">
        <v>2757</v>
      </c>
      <c r="M759" s="1" t="s">
        <v>2058</v>
      </c>
      <c r="N759" s="1" t="s">
        <v>1950</v>
      </c>
      <c r="O759" s="3">
        <v>577</v>
      </c>
      <c r="P759">
        <v>4</v>
      </c>
      <c r="Q759" s="3">
        <v>2308</v>
      </c>
      <c r="R759" s="1" t="s">
        <v>1958</v>
      </c>
      <c r="S759" s="3">
        <v>244</v>
      </c>
      <c r="U759" t="str">
        <f>IF(Ecommerce_Sales[[#This Row],[Delivery_Time_Days]]&gt;7,"Delay",IF(Ecommerce_Sales[[#This Row],[Delivery_Time_Days]] = 0,"No delivery",IF(Ecommerce_Sales[[#This Row],[Delivery_Time_Days]]&lt;=7,"On-time")))</f>
        <v>No delivery</v>
      </c>
      <c r="V759" s="7">
        <f>Ecommerce_Sales[[#This Row],[Profit]]/Ecommerce_Sales[[#This Row],[Total_Price]]</f>
        <v>0.39991334488734837</v>
      </c>
      <c r="W759" s="3">
        <v>923</v>
      </c>
      <c r="X759" s="3"/>
    </row>
    <row r="760" spans="1:24" x14ac:dyDescent="0.25">
      <c r="A760" s="1" t="s">
        <v>3995</v>
      </c>
      <c r="B760" s="1" t="s">
        <v>1689</v>
      </c>
      <c r="C760" s="1" t="s">
        <v>572</v>
      </c>
      <c r="D760" s="1" t="s">
        <v>3996</v>
      </c>
      <c r="E760" s="1" t="s">
        <v>2005</v>
      </c>
      <c r="F760" s="2">
        <v>45441</v>
      </c>
      <c r="G760" s="2">
        <v>45079</v>
      </c>
      <c r="H760" s="2" t="str">
        <f>TEXT(Ecommerce_Sales[[#This Row],[Order_Date]],"mmmm")</f>
        <v>June</v>
      </c>
      <c r="I760" s="2" t="str">
        <f>TEXT(Ecommerce_Sales[[#This Row],[Order_Date]],"yyyy")</f>
        <v>2023</v>
      </c>
      <c r="J760" s="2" t="str">
        <f>TEXT(Ecommerce_Sales[[#This Row],[Order_Date]],"mmmm")</f>
        <v>June</v>
      </c>
      <c r="K760" s="1" t="s">
        <v>1947</v>
      </c>
      <c r="L760" s="1" t="s">
        <v>3997</v>
      </c>
      <c r="M760" s="1" t="s">
        <v>1977</v>
      </c>
      <c r="N760" s="1" t="s">
        <v>1978</v>
      </c>
      <c r="O760" s="3">
        <v>647</v>
      </c>
      <c r="P760">
        <v>1</v>
      </c>
      <c r="Q760" s="3">
        <v>647</v>
      </c>
      <c r="R760" s="1" t="s">
        <v>1958</v>
      </c>
      <c r="S760" s="3">
        <v>54</v>
      </c>
      <c r="T760">
        <v>5</v>
      </c>
      <c r="U760" t="str">
        <f>IF(Ecommerce_Sales[[#This Row],[Delivery_Time_Days]]&gt;7,"Delay",IF(Ecommerce_Sales[[#This Row],[Delivery_Time_Days]] = 0,"No delivery",IF(Ecommerce_Sales[[#This Row],[Delivery_Time_Days]]&lt;=7,"On-time")))</f>
        <v>On-time</v>
      </c>
      <c r="V760" s="7">
        <f>Ecommerce_Sales[[#This Row],[Profit]]/Ecommerce_Sales[[#This Row],[Total_Price]]</f>
        <v>0.34930448222565685</v>
      </c>
      <c r="W760" s="3">
        <v>226</v>
      </c>
      <c r="X760" s="3"/>
    </row>
    <row r="761" spans="1:24" x14ac:dyDescent="0.25">
      <c r="A761" s="1" t="s">
        <v>3998</v>
      </c>
      <c r="B761" s="1" t="s">
        <v>1217</v>
      </c>
      <c r="C761" s="1" t="s">
        <v>1218</v>
      </c>
      <c r="D761" s="1" t="s">
        <v>3999</v>
      </c>
      <c r="E761" s="1" t="s">
        <v>1954</v>
      </c>
      <c r="F761" s="2">
        <v>44999</v>
      </c>
      <c r="G761" s="2">
        <v>45001</v>
      </c>
      <c r="H761" s="2" t="str">
        <f>TEXT(Ecommerce_Sales[[#This Row],[Order_Date]],"mmmm")</f>
        <v>March</v>
      </c>
      <c r="I761" s="2" t="str">
        <f>TEXT(Ecommerce_Sales[[#This Row],[Order_Date]],"yyyy")</f>
        <v>2023</v>
      </c>
      <c r="J761" s="2" t="str">
        <f>TEXT(Ecommerce_Sales[[#This Row],[Order_Date]],"mmmm")</f>
        <v>March</v>
      </c>
      <c r="K761" s="1" t="s">
        <v>1947</v>
      </c>
      <c r="L761" s="1" t="s">
        <v>4000</v>
      </c>
      <c r="M761" s="1" t="s">
        <v>1977</v>
      </c>
      <c r="N761" s="1" t="s">
        <v>1978</v>
      </c>
      <c r="O761" s="3">
        <v>716</v>
      </c>
      <c r="P761">
        <v>3</v>
      </c>
      <c r="Q761" s="3">
        <v>2147</v>
      </c>
      <c r="R761" s="1" t="s">
        <v>1958</v>
      </c>
      <c r="S761" s="3">
        <v>295</v>
      </c>
      <c r="T761">
        <v>3</v>
      </c>
      <c r="U761" t="str">
        <f>IF(Ecommerce_Sales[[#This Row],[Delivery_Time_Days]]&gt;7,"Delay",IF(Ecommerce_Sales[[#This Row],[Delivery_Time_Days]] = 0,"No delivery",IF(Ecommerce_Sales[[#This Row],[Delivery_Time_Days]]&lt;=7,"On-time")))</f>
        <v>On-time</v>
      </c>
      <c r="V761" s="7">
        <f>Ecommerce_Sales[[#This Row],[Profit]]/Ecommerce_Sales[[#This Row],[Total_Price]]</f>
        <v>0.34979040521658128</v>
      </c>
      <c r="W761" s="3">
        <v>751</v>
      </c>
      <c r="X761" s="3"/>
    </row>
    <row r="762" spans="1:24" x14ac:dyDescent="0.25">
      <c r="A762" s="1" t="s">
        <v>4001</v>
      </c>
      <c r="B762" s="1" t="s">
        <v>188</v>
      </c>
      <c r="C762" s="1" t="s">
        <v>189</v>
      </c>
      <c r="D762" s="1" t="s">
        <v>3844</v>
      </c>
      <c r="E762" s="1" t="s">
        <v>2005</v>
      </c>
      <c r="F762" s="2">
        <v>45242</v>
      </c>
      <c r="G762" s="2">
        <v>45549</v>
      </c>
      <c r="H762" s="2" t="str">
        <f>TEXT(Ecommerce_Sales[[#This Row],[Order_Date]],"mmmm")</f>
        <v>September</v>
      </c>
      <c r="I762" s="2" t="str">
        <f>TEXT(Ecommerce_Sales[[#This Row],[Order_Date]],"yyyy")</f>
        <v>2024</v>
      </c>
      <c r="J762" s="2" t="str">
        <f>TEXT(Ecommerce_Sales[[#This Row],[Order_Date]],"mmmm")</f>
        <v>September</v>
      </c>
      <c r="K762" s="1" t="s">
        <v>1947</v>
      </c>
      <c r="L762" s="1" t="s">
        <v>4002</v>
      </c>
      <c r="M762" s="1" t="s">
        <v>2030</v>
      </c>
      <c r="N762" s="1" t="s">
        <v>1978</v>
      </c>
      <c r="O762" s="3">
        <v>1081</v>
      </c>
      <c r="P762">
        <v>3</v>
      </c>
      <c r="Q762" s="3">
        <v>3243</v>
      </c>
      <c r="R762" s="1" t="s">
        <v>1951</v>
      </c>
      <c r="S762" s="3">
        <v>174</v>
      </c>
      <c r="T762">
        <v>10</v>
      </c>
      <c r="U762" t="str">
        <f>IF(Ecommerce_Sales[[#This Row],[Delivery_Time_Days]]&gt;7,"Delay",IF(Ecommerce_Sales[[#This Row],[Delivery_Time_Days]] = 0,"No delivery",IF(Ecommerce_Sales[[#This Row],[Delivery_Time_Days]]&lt;=7,"On-time")))</f>
        <v>Delay</v>
      </c>
      <c r="V762" s="7">
        <f>Ecommerce_Sales[[#This Row],[Profit]]/Ecommerce_Sales[[#This Row],[Total_Price]]</f>
        <v>0.34998458217699663</v>
      </c>
      <c r="W762" s="3">
        <v>1135</v>
      </c>
      <c r="X762" s="3"/>
    </row>
    <row r="763" spans="1:24" x14ac:dyDescent="0.25">
      <c r="A763" s="1" t="s">
        <v>4003</v>
      </c>
      <c r="B763" s="1" t="s">
        <v>1203</v>
      </c>
      <c r="C763" s="1" t="s">
        <v>1204</v>
      </c>
      <c r="D763" s="1" t="s">
        <v>4004</v>
      </c>
      <c r="E763" s="1" t="s">
        <v>1981</v>
      </c>
      <c r="F763" s="2">
        <v>45606</v>
      </c>
      <c r="G763" s="2">
        <v>45432</v>
      </c>
      <c r="H763" s="2" t="str">
        <f>TEXT(Ecommerce_Sales[[#This Row],[Order_Date]],"mmmm")</f>
        <v>May</v>
      </c>
      <c r="I763" s="2" t="str">
        <f>TEXT(Ecommerce_Sales[[#This Row],[Order_Date]],"yyyy")</f>
        <v>2024</v>
      </c>
      <c r="J763" s="2" t="str">
        <f>TEXT(Ecommerce_Sales[[#This Row],[Order_Date]],"mmmm")</f>
        <v>May</v>
      </c>
      <c r="K763" s="1" t="s">
        <v>1947</v>
      </c>
      <c r="L763" s="1" t="s">
        <v>4005</v>
      </c>
      <c r="M763" s="1" t="s">
        <v>2072</v>
      </c>
      <c r="N763" s="1" t="s">
        <v>1950</v>
      </c>
      <c r="O763" s="3">
        <v>774</v>
      </c>
      <c r="P763">
        <v>3</v>
      </c>
      <c r="Q763" s="3">
        <v>2321</v>
      </c>
      <c r="R763" s="1" t="s">
        <v>1951</v>
      </c>
      <c r="S763" s="3">
        <v>216</v>
      </c>
      <c r="T763">
        <v>7</v>
      </c>
      <c r="U763" t="str">
        <f>IF(Ecommerce_Sales[[#This Row],[Delivery_Time_Days]]&gt;7,"Delay",IF(Ecommerce_Sales[[#This Row],[Delivery_Time_Days]] = 0,"No delivery",IF(Ecommerce_Sales[[#This Row],[Delivery_Time_Days]]&lt;=7,"On-time")))</f>
        <v>On-time</v>
      </c>
      <c r="V763" s="7">
        <f>Ecommerce_Sales[[#This Row],[Profit]]/Ecommerce_Sales[[#This Row],[Total_Price]]</f>
        <v>0.39982766049116758</v>
      </c>
      <c r="W763" s="3">
        <v>928</v>
      </c>
      <c r="X763" s="3"/>
    </row>
    <row r="764" spans="1:24" x14ac:dyDescent="0.25">
      <c r="A764" s="1" t="s">
        <v>4006</v>
      </c>
      <c r="B764" s="1" t="s">
        <v>1242</v>
      </c>
      <c r="C764" s="1" t="s">
        <v>1243</v>
      </c>
      <c r="D764" s="1" t="s">
        <v>3015</v>
      </c>
      <c r="E764" s="1" t="s">
        <v>1966</v>
      </c>
      <c r="F764" s="2">
        <v>45452</v>
      </c>
      <c r="G764" s="2">
        <v>45021</v>
      </c>
      <c r="H764" s="2" t="str">
        <f>TEXT(Ecommerce_Sales[[#This Row],[Order_Date]],"mmmm")</f>
        <v>April</v>
      </c>
      <c r="I764" s="2" t="str">
        <f>TEXT(Ecommerce_Sales[[#This Row],[Order_Date]],"yyyy")</f>
        <v>2023</v>
      </c>
      <c r="J764" s="2" t="str">
        <f>TEXT(Ecommerce_Sales[[#This Row],[Order_Date]],"mmmm")</f>
        <v>April</v>
      </c>
      <c r="K764" s="1" t="s">
        <v>1947</v>
      </c>
      <c r="L764" s="1" t="s">
        <v>4007</v>
      </c>
      <c r="M764" s="1" t="s">
        <v>2072</v>
      </c>
      <c r="N764" s="1" t="s">
        <v>1950</v>
      </c>
      <c r="O764" s="3">
        <v>882</v>
      </c>
      <c r="P764">
        <v>5</v>
      </c>
      <c r="Q764" s="3">
        <v>4412</v>
      </c>
      <c r="R764" s="1" t="s">
        <v>2012</v>
      </c>
      <c r="S764" s="3">
        <v>265</v>
      </c>
      <c r="T764">
        <v>7</v>
      </c>
      <c r="U764" t="str">
        <f>IF(Ecommerce_Sales[[#This Row],[Delivery_Time_Days]]&gt;7,"Delay",IF(Ecommerce_Sales[[#This Row],[Delivery_Time_Days]] = 0,"No delivery",IF(Ecommerce_Sales[[#This Row],[Delivery_Time_Days]]&lt;=7,"On-time")))</f>
        <v>On-time</v>
      </c>
      <c r="V764" s="7">
        <f>Ecommerce_Sales[[#This Row],[Profit]]/Ecommerce_Sales[[#This Row],[Total_Price]]</f>
        <v>0.4000453309156845</v>
      </c>
      <c r="W764" s="3">
        <v>1765</v>
      </c>
      <c r="X764" s="3"/>
    </row>
    <row r="765" spans="1:24" x14ac:dyDescent="0.25">
      <c r="A765" s="1" t="s">
        <v>4008</v>
      </c>
      <c r="B765" s="1" t="s">
        <v>58</v>
      </c>
      <c r="C765" s="1" t="s">
        <v>59</v>
      </c>
      <c r="D765" s="1" t="s">
        <v>3835</v>
      </c>
      <c r="E765" s="1" t="s">
        <v>1954</v>
      </c>
      <c r="F765" s="2">
        <v>45478</v>
      </c>
      <c r="G765" s="2">
        <v>45607</v>
      </c>
      <c r="H765" s="2" t="str">
        <f>TEXT(Ecommerce_Sales[[#This Row],[Order_Date]],"mmmm")</f>
        <v>November</v>
      </c>
      <c r="I765" s="2" t="str">
        <f>TEXT(Ecommerce_Sales[[#This Row],[Order_Date]],"yyyy")</f>
        <v>2024</v>
      </c>
      <c r="J765" s="2" t="str">
        <f>TEXT(Ecommerce_Sales[[#This Row],[Order_Date]],"mmmm")</f>
        <v>November</v>
      </c>
      <c r="K765" s="1" t="s">
        <v>1992</v>
      </c>
      <c r="L765" s="1" t="s">
        <v>4009</v>
      </c>
      <c r="M765" s="1" t="s">
        <v>2007</v>
      </c>
      <c r="N765" s="1" t="s">
        <v>1973</v>
      </c>
      <c r="O765" s="3">
        <v>1281</v>
      </c>
      <c r="P765">
        <v>3</v>
      </c>
      <c r="Q765" s="3">
        <v>3842</v>
      </c>
      <c r="R765" s="1" t="s">
        <v>1958</v>
      </c>
      <c r="S765" s="3">
        <v>495</v>
      </c>
      <c r="U765" t="str">
        <f>IF(Ecommerce_Sales[[#This Row],[Delivery_Time_Days]]&gt;7,"Delay",IF(Ecommerce_Sales[[#This Row],[Delivery_Time_Days]] = 0,"No delivery",IF(Ecommerce_Sales[[#This Row],[Delivery_Time_Days]]&lt;=7,"On-time")))</f>
        <v>No delivery</v>
      </c>
      <c r="V765" s="7">
        <f>Ecommerce_Sales[[#This Row],[Profit]]/Ecommerce_Sales[[#This Row],[Total_Price]]</f>
        <v>0.30010411244143675</v>
      </c>
      <c r="W765" s="3">
        <v>1153</v>
      </c>
      <c r="X765" s="3"/>
    </row>
    <row r="766" spans="1:24" x14ac:dyDescent="0.25">
      <c r="A766" s="1" t="s">
        <v>4010</v>
      </c>
      <c r="B766" s="1" t="s">
        <v>898</v>
      </c>
      <c r="C766" s="1" t="s">
        <v>899</v>
      </c>
      <c r="D766" s="1" t="s">
        <v>4011</v>
      </c>
      <c r="E766" s="1" t="s">
        <v>1966</v>
      </c>
      <c r="F766" s="2">
        <v>45068</v>
      </c>
      <c r="G766" s="2">
        <v>44970</v>
      </c>
      <c r="H766" s="2" t="str">
        <f>TEXT(Ecommerce_Sales[[#This Row],[Order_Date]],"mmmm")</f>
        <v>February</v>
      </c>
      <c r="I766" s="2" t="str">
        <f>TEXT(Ecommerce_Sales[[#This Row],[Order_Date]],"yyyy")</f>
        <v>2023</v>
      </c>
      <c r="J766" s="2" t="str">
        <f>TEXT(Ecommerce_Sales[[#This Row],[Order_Date]],"mmmm")</f>
        <v>February</v>
      </c>
      <c r="K766" s="1" t="s">
        <v>1986</v>
      </c>
      <c r="L766" s="1" t="s">
        <v>4012</v>
      </c>
      <c r="M766" s="1" t="s">
        <v>2247</v>
      </c>
      <c r="N766" s="1" t="s">
        <v>1957</v>
      </c>
      <c r="O766" s="3">
        <v>552</v>
      </c>
      <c r="P766">
        <v>2</v>
      </c>
      <c r="Q766" s="3">
        <v>1104</v>
      </c>
      <c r="R766" s="1" t="s">
        <v>2012</v>
      </c>
      <c r="S766" s="3">
        <v>136</v>
      </c>
      <c r="U766" t="str">
        <f>IF(Ecommerce_Sales[[#This Row],[Delivery_Time_Days]]&gt;7,"Delay",IF(Ecommerce_Sales[[#This Row],[Delivery_Time_Days]] = 0,"No delivery",IF(Ecommerce_Sales[[#This Row],[Delivery_Time_Days]]&lt;=7,"On-time")))</f>
        <v>No delivery</v>
      </c>
      <c r="V766" s="7">
        <f>Ecommerce_Sales[[#This Row],[Profit]]/Ecommerce_Sales[[#This Row],[Total_Price]]</f>
        <v>0.15036231884057971</v>
      </c>
      <c r="W766" s="3">
        <v>166</v>
      </c>
      <c r="X766" s="3"/>
    </row>
    <row r="767" spans="1:24" x14ac:dyDescent="0.25">
      <c r="A767" s="1" t="s">
        <v>4013</v>
      </c>
      <c r="B767" s="1" t="s">
        <v>1273</v>
      </c>
      <c r="C767" s="1" t="s">
        <v>1274</v>
      </c>
      <c r="D767" s="1" t="s">
        <v>3855</v>
      </c>
      <c r="E767" s="1" t="s">
        <v>1966</v>
      </c>
      <c r="F767" s="2">
        <v>45126</v>
      </c>
      <c r="G767" s="2">
        <v>45212</v>
      </c>
      <c r="H767" s="2" t="str">
        <f>TEXT(Ecommerce_Sales[[#This Row],[Order_Date]],"mmmm")</f>
        <v>October</v>
      </c>
      <c r="I767" s="2" t="str">
        <f>TEXT(Ecommerce_Sales[[#This Row],[Order_Date]],"yyyy")</f>
        <v>2023</v>
      </c>
      <c r="J767" s="2" t="str">
        <f>TEXT(Ecommerce_Sales[[#This Row],[Order_Date]],"mmmm")</f>
        <v>October</v>
      </c>
      <c r="K767" s="1" t="s">
        <v>1947</v>
      </c>
      <c r="L767" s="1" t="s">
        <v>4014</v>
      </c>
      <c r="M767" s="1" t="s">
        <v>2072</v>
      </c>
      <c r="N767" s="1" t="s">
        <v>1950</v>
      </c>
      <c r="O767" s="3">
        <v>454</v>
      </c>
      <c r="P767">
        <v>6</v>
      </c>
      <c r="Q767" s="3">
        <v>2721</v>
      </c>
      <c r="R767" s="1" t="s">
        <v>2016</v>
      </c>
      <c r="S767" s="3">
        <v>177</v>
      </c>
      <c r="T767">
        <v>4</v>
      </c>
      <c r="U767" t="str">
        <f>IF(Ecommerce_Sales[[#This Row],[Delivery_Time_Days]]&gt;7,"Delay",IF(Ecommerce_Sales[[#This Row],[Delivery_Time_Days]] = 0,"No delivery",IF(Ecommerce_Sales[[#This Row],[Delivery_Time_Days]]&lt;=7,"On-time")))</f>
        <v>On-time</v>
      </c>
      <c r="V767" s="7">
        <f>Ecommerce_Sales[[#This Row],[Profit]]/Ecommerce_Sales[[#This Row],[Total_Price]]</f>
        <v>0.40022050716648289</v>
      </c>
      <c r="W767" s="3">
        <v>1089</v>
      </c>
      <c r="X767" s="3"/>
    </row>
    <row r="768" spans="1:24" x14ac:dyDescent="0.25">
      <c r="A768" s="1" t="s">
        <v>4015</v>
      </c>
      <c r="B768" s="1" t="s">
        <v>967</v>
      </c>
      <c r="C768" s="1" t="s">
        <v>968</v>
      </c>
      <c r="D768" s="1" t="s">
        <v>4016</v>
      </c>
      <c r="E768" s="1" t="s">
        <v>1966</v>
      </c>
      <c r="F768" s="2">
        <v>44982</v>
      </c>
      <c r="G768" s="2">
        <v>45486</v>
      </c>
      <c r="H768" s="2" t="str">
        <f>TEXT(Ecommerce_Sales[[#This Row],[Order_Date]],"mmmm")</f>
        <v>July</v>
      </c>
      <c r="I768" s="2" t="str">
        <f>TEXT(Ecommerce_Sales[[#This Row],[Order_Date]],"yyyy")</f>
        <v>2024</v>
      </c>
      <c r="J768" s="2" t="str">
        <f>TEXT(Ecommerce_Sales[[#This Row],[Order_Date]],"mmmm")</f>
        <v>July</v>
      </c>
      <c r="K768" s="1" t="s">
        <v>1947</v>
      </c>
      <c r="L768" s="1" t="s">
        <v>4017</v>
      </c>
      <c r="M768" s="1" t="s">
        <v>2054</v>
      </c>
      <c r="N768" s="1" t="s">
        <v>1957</v>
      </c>
      <c r="O768" s="3">
        <v>24</v>
      </c>
      <c r="P768">
        <v>1</v>
      </c>
      <c r="Q768" s="3">
        <v>24</v>
      </c>
      <c r="R768" s="1" t="s">
        <v>1958</v>
      </c>
      <c r="S768" s="3">
        <v>3</v>
      </c>
      <c r="T768">
        <v>9</v>
      </c>
      <c r="U768" t="str">
        <f>IF(Ecommerce_Sales[[#This Row],[Delivery_Time_Days]]&gt;7,"Delay",IF(Ecommerce_Sales[[#This Row],[Delivery_Time_Days]] = 0,"No delivery",IF(Ecommerce_Sales[[#This Row],[Delivery_Time_Days]]&lt;=7,"On-time")))</f>
        <v>Delay</v>
      </c>
      <c r="V768" s="7">
        <f>Ecommerce_Sales[[#This Row],[Profit]]/Ecommerce_Sales[[#This Row],[Total_Price]]</f>
        <v>0.16666666666666666</v>
      </c>
      <c r="W768" s="3">
        <v>4</v>
      </c>
      <c r="X768" s="3"/>
    </row>
    <row r="769" spans="1:24" x14ac:dyDescent="0.25">
      <c r="A769" s="1" t="s">
        <v>4018</v>
      </c>
      <c r="B769" s="1" t="s">
        <v>312</v>
      </c>
      <c r="C769" s="1" t="s">
        <v>313</v>
      </c>
      <c r="D769" s="1" t="s">
        <v>4019</v>
      </c>
      <c r="E769" s="1" t="s">
        <v>1996</v>
      </c>
      <c r="F769" s="2">
        <v>44935</v>
      </c>
      <c r="G769" s="2">
        <v>45040</v>
      </c>
      <c r="H769" s="2" t="str">
        <f>TEXT(Ecommerce_Sales[[#This Row],[Order_Date]],"mmmm")</f>
        <v>April</v>
      </c>
      <c r="I769" s="2" t="str">
        <f>TEXT(Ecommerce_Sales[[#This Row],[Order_Date]],"yyyy")</f>
        <v>2023</v>
      </c>
      <c r="J769" s="2" t="str">
        <f>TEXT(Ecommerce_Sales[[#This Row],[Order_Date]],"mmmm")</f>
        <v>April</v>
      </c>
      <c r="K769" s="1" t="s">
        <v>1947</v>
      </c>
      <c r="L769" s="1" t="s">
        <v>4020</v>
      </c>
      <c r="M769" s="1" t="s">
        <v>2065</v>
      </c>
      <c r="N769" s="1" t="s">
        <v>1978</v>
      </c>
      <c r="O769" s="3">
        <v>117</v>
      </c>
      <c r="P769">
        <v>3</v>
      </c>
      <c r="Q769" s="3">
        <v>351</v>
      </c>
      <c r="R769" s="1" t="s">
        <v>1958</v>
      </c>
      <c r="S769" s="3">
        <v>27</v>
      </c>
      <c r="T769">
        <v>10</v>
      </c>
      <c r="U769" t="str">
        <f>IF(Ecommerce_Sales[[#This Row],[Delivery_Time_Days]]&gt;7,"Delay",IF(Ecommerce_Sales[[#This Row],[Delivery_Time_Days]] = 0,"No delivery",IF(Ecommerce_Sales[[#This Row],[Delivery_Time_Days]]&lt;=7,"On-time")))</f>
        <v>Delay</v>
      </c>
      <c r="V769" s="7">
        <f>Ecommerce_Sales[[#This Row],[Profit]]/Ecommerce_Sales[[#This Row],[Total_Price]]</f>
        <v>0.3504273504273504</v>
      </c>
      <c r="W769" s="3">
        <v>123</v>
      </c>
      <c r="X769" s="3"/>
    </row>
    <row r="770" spans="1:24" x14ac:dyDescent="0.25">
      <c r="A770" s="1" t="s">
        <v>4021</v>
      </c>
      <c r="B770" s="1" t="s">
        <v>1520</v>
      </c>
      <c r="C770" s="1" t="s">
        <v>1521</v>
      </c>
      <c r="D770" s="1" t="s">
        <v>4022</v>
      </c>
      <c r="E770" s="1" t="s">
        <v>1961</v>
      </c>
      <c r="F770" s="2">
        <v>45090</v>
      </c>
      <c r="G770" s="2">
        <v>45520</v>
      </c>
      <c r="H770" s="2" t="str">
        <f>TEXT(Ecommerce_Sales[[#This Row],[Order_Date]],"mmmm")</f>
        <v>August</v>
      </c>
      <c r="I770" s="2" t="str">
        <f>TEXT(Ecommerce_Sales[[#This Row],[Order_Date]],"yyyy")</f>
        <v>2024</v>
      </c>
      <c r="J770" s="2" t="str">
        <f>TEXT(Ecommerce_Sales[[#This Row],[Order_Date]],"mmmm")</f>
        <v>August</v>
      </c>
      <c r="K770" s="1" t="s">
        <v>1947</v>
      </c>
      <c r="L770" s="1" t="s">
        <v>4023</v>
      </c>
      <c r="M770" s="1" t="s">
        <v>2079</v>
      </c>
      <c r="N770" s="1" t="s">
        <v>1973</v>
      </c>
      <c r="O770" s="3">
        <v>209</v>
      </c>
      <c r="P770">
        <v>5</v>
      </c>
      <c r="Q770" s="3">
        <v>1044</v>
      </c>
      <c r="R770" s="1" t="s">
        <v>1951</v>
      </c>
      <c r="S770" s="3">
        <v>150</v>
      </c>
      <c r="T770">
        <v>7</v>
      </c>
      <c r="U770" t="str">
        <f>IF(Ecommerce_Sales[[#This Row],[Delivery_Time_Days]]&gt;7,"Delay",IF(Ecommerce_Sales[[#This Row],[Delivery_Time_Days]] = 0,"No delivery",IF(Ecommerce_Sales[[#This Row],[Delivery_Time_Days]]&lt;=7,"On-time")))</f>
        <v>On-time</v>
      </c>
      <c r="V770" s="7">
        <f>Ecommerce_Sales[[#This Row],[Profit]]/Ecommerce_Sales[[#This Row],[Total_Price]]</f>
        <v>0.29980842911877392</v>
      </c>
      <c r="W770" s="3">
        <v>313</v>
      </c>
      <c r="X770" s="3"/>
    </row>
    <row r="771" spans="1:24" x14ac:dyDescent="0.25">
      <c r="A771" s="1" t="s">
        <v>4024</v>
      </c>
      <c r="B771" s="1" t="s">
        <v>1250</v>
      </c>
      <c r="C771" s="1" t="s">
        <v>1251</v>
      </c>
      <c r="D771" s="1" t="s">
        <v>4025</v>
      </c>
      <c r="E771" s="1" t="s">
        <v>1966</v>
      </c>
      <c r="F771" s="2">
        <v>45481</v>
      </c>
      <c r="G771" s="2">
        <v>45360</v>
      </c>
      <c r="H771" s="2" t="str">
        <f>TEXT(Ecommerce_Sales[[#This Row],[Order_Date]],"mmmm")</f>
        <v>March</v>
      </c>
      <c r="I771" s="2" t="str">
        <f>TEXT(Ecommerce_Sales[[#This Row],[Order_Date]],"yyyy")</f>
        <v>2024</v>
      </c>
      <c r="J771" s="2" t="str">
        <f>TEXT(Ecommerce_Sales[[#This Row],[Order_Date]],"mmmm")</f>
        <v>March</v>
      </c>
      <c r="K771" s="1" t="s">
        <v>1947</v>
      </c>
      <c r="L771" s="1" t="s">
        <v>4026</v>
      </c>
      <c r="M771" s="1" t="s">
        <v>1963</v>
      </c>
      <c r="N771" s="1" t="s">
        <v>1957</v>
      </c>
      <c r="O771" s="3">
        <v>455</v>
      </c>
      <c r="P771">
        <v>1</v>
      </c>
      <c r="Q771" s="3">
        <v>455</v>
      </c>
      <c r="R771" s="1" t="s">
        <v>2012</v>
      </c>
      <c r="S771" s="3">
        <v>36</v>
      </c>
      <c r="T771">
        <v>5</v>
      </c>
      <c r="U771" t="str">
        <f>IF(Ecommerce_Sales[[#This Row],[Delivery_Time_Days]]&gt;7,"Delay",IF(Ecommerce_Sales[[#This Row],[Delivery_Time_Days]] = 0,"No delivery",IF(Ecommerce_Sales[[#This Row],[Delivery_Time_Days]]&lt;=7,"On-time")))</f>
        <v>On-time</v>
      </c>
      <c r="V771" s="7">
        <f>Ecommerce_Sales[[#This Row],[Profit]]/Ecommerce_Sales[[#This Row],[Total_Price]]</f>
        <v>0.14945054945054945</v>
      </c>
      <c r="W771" s="3">
        <v>68</v>
      </c>
      <c r="X771" s="3"/>
    </row>
    <row r="772" spans="1:24" x14ac:dyDescent="0.25">
      <c r="A772" s="1" t="s">
        <v>4027</v>
      </c>
      <c r="B772" s="1" t="s">
        <v>590</v>
      </c>
      <c r="C772" s="1" t="s">
        <v>591</v>
      </c>
      <c r="D772" s="1" t="s">
        <v>4028</v>
      </c>
      <c r="E772" s="1" t="s">
        <v>1966</v>
      </c>
      <c r="F772" s="2">
        <v>45168</v>
      </c>
      <c r="G772" s="2">
        <v>45171</v>
      </c>
      <c r="H772" s="2" t="str">
        <f>TEXT(Ecommerce_Sales[[#This Row],[Order_Date]],"mmmm")</f>
        <v>September</v>
      </c>
      <c r="I772" s="2" t="str">
        <f>TEXT(Ecommerce_Sales[[#This Row],[Order_Date]],"yyyy")</f>
        <v>2023</v>
      </c>
      <c r="J772" s="2" t="str">
        <f>TEXT(Ecommerce_Sales[[#This Row],[Order_Date]],"mmmm")</f>
        <v>September</v>
      </c>
      <c r="K772" s="1" t="s">
        <v>1947</v>
      </c>
      <c r="L772" s="1" t="s">
        <v>4029</v>
      </c>
      <c r="M772" s="1" t="s">
        <v>2030</v>
      </c>
      <c r="N772" s="1" t="s">
        <v>1978</v>
      </c>
      <c r="O772" s="3">
        <v>866</v>
      </c>
      <c r="P772">
        <v>2</v>
      </c>
      <c r="Q772" s="3">
        <v>1732</v>
      </c>
      <c r="R772" s="1" t="s">
        <v>2008</v>
      </c>
      <c r="S772" s="3">
        <v>118</v>
      </c>
      <c r="T772">
        <v>3</v>
      </c>
      <c r="U772" t="str">
        <f>IF(Ecommerce_Sales[[#This Row],[Delivery_Time_Days]]&gt;7,"Delay",IF(Ecommerce_Sales[[#This Row],[Delivery_Time_Days]] = 0,"No delivery",IF(Ecommerce_Sales[[#This Row],[Delivery_Time_Days]]&lt;=7,"On-time")))</f>
        <v>On-time</v>
      </c>
      <c r="V772" s="7">
        <f>Ecommerce_Sales[[#This Row],[Profit]]/Ecommerce_Sales[[#This Row],[Total_Price]]</f>
        <v>0.34988452655889146</v>
      </c>
      <c r="W772" s="3">
        <v>606</v>
      </c>
      <c r="X772" s="3"/>
    </row>
    <row r="773" spans="1:24" x14ac:dyDescent="0.25">
      <c r="A773" s="1" t="s">
        <v>4030</v>
      </c>
      <c r="B773" s="1" t="s">
        <v>1327</v>
      </c>
      <c r="C773" s="1" t="s">
        <v>1328</v>
      </c>
      <c r="D773" s="1" t="s">
        <v>3288</v>
      </c>
      <c r="E773" s="1" t="s">
        <v>1954</v>
      </c>
      <c r="F773" s="2">
        <v>45483</v>
      </c>
      <c r="G773" s="2">
        <v>45086</v>
      </c>
      <c r="H773" s="2" t="str">
        <f>TEXT(Ecommerce_Sales[[#This Row],[Order_Date]],"mmmm")</f>
        <v>June</v>
      </c>
      <c r="I773" s="2" t="str">
        <f>TEXT(Ecommerce_Sales[[#This Row],[Order_Date]],"yyyy")</f>
        <v>2023</v>
      </c>
      <c r="J773" s="2" t="str">
        <f>TEXT(Ecommerce_Sales[[#This Row],[Order_Date]],"mmmm")</f>
        <v>June</v>
      </c>
      <c r="K773" s="1" t="s">
        <v>1947</v>
      </c>
      <c r="L773" s="1" t="s">
        <v>4031</v>
      </c>
      <c r="M773" s="1" t="s">
        <v>1963</v>
      </c>
      <c r="N773" s="1" t="s">
        <v>1957</v>
      </c>
      <c r="O773" s="3">
        <v>29</v>
      </c>
      <c r="P773">
        <v>6</v>
      </c>
      <c r="Q773" s="3">
        <v>175</v>
      </c>
      <c r="R773" s="1" t="s">
        <v>2008</v>
      </c>
      <c r="S773" s="3">
        <v>21</v>
      </c>
      <c r="T773">
        <v>7</v>
      </c>
      <c r="U773" t="str">
        <f>IF(Ecommerce_Sales[[#This Row],[Delivery_Time_Days]]&gt;7,"Delay",IF(Ecommerce_Sales[[#This Row],[Delivery_Time_Days]] = 0,"No delivery",IF(Ecommerce_Sales[[#This Row],[Delivery_Time_Days]]&lt;=7,"On-time")))</f>
        <v>On-time</v>
      </c>
      <c r="V773" s="7">
        <f>Ecommerce_Sales[[#This Row],[Profit]]/Ecommerce_Sales[[#This Row],[Total_Price]]</f>
        <v>0.14857142857142858</v>
      </c>
      <c r="W773" s="3">
        <v>26</v>
      </c>
      <c r="X773" s="3"/>
    </row>
    <row r="774" spans="1:24" x14ac:dyDescent="0.25">
      <c r="A774" s="1" t="s">
        <v>4032</v>
      </c>
      <c r="B774" s="1" t="s">
        <v>1375</v>
      </c>
      <c r="C774" s="1" t="s">
        <v>1376</v>
      </c>
      <c r="D774" s="1" t="s">
        <v>4033</v>
      </c>
      <c r="E774" s="1" t="s">
        <v>1981</v>
      </c>
      <c r="F774" s="2">
        <v>45117</v>
      </c>
      <c r="G774" s="2">
        <v>44951</v>
      </c>
      <c r="H774" s="2" t="str">
        <f>TEXT(Ecommerce_Sales[[#This Row],[Order_Date]],"mmmm")</f>
        <v>January</v>
      </c>
      <c r="I774" s="2" t="str">
        <f>TEXT(Ecommerce_Sales[[#This Row],[Order_Date]],"yyyy")</f>
        <v>2023</v>
      </c>
      <c r="J774" s="2" t="str">
        <f>TEXT(Ecommerce_Sales[[#This Row],[Order_Date]],"mmmm")</f>
        <v>January</v>
      </c>
      <c r="K774" s="1" t="s">
        <v>1947</v>
      </c>
      <c r="L774" s="1" t="s">
        <v>4034</v>
      </c>
      <c r="M774" s="1" t="s">
        <v>2030</v>
      </c>
      <c r="N774" s="1" t="s">
        <v>1978</v>
      </c>
      <c r="O774" s="3">
        <v>555</v>
      </c>
      <c r="P774">
        <v>3</v>
      </c>
      <c r="Q774" s="3">
        <v>1665</v>
      </c>
      <c r="R774" s="1" t="s">
        <v>2008</v>
      </c>
      <c r="S774" s="3">
        <v>211</v>
      </c>
      <c r="T774">
        <v>9</v>
      </c>
      <c r="U774" t="str">
        <f>IF(Ecommerce_Sales[[#This Row],[Delivery_Time_Days]]&gt;7,"Delay",IF(Ecommerce_Sales[[#This Row],[Delivery_Time_Days]] = 0,"No delivery",IF(Ecommerce_Sales[[#This Row],[Delivery_Time_Days]]&lt;=7,"On-time")))</f>
        <v>Delay</v>
      </c>
      <c r="V774" s="7">
        <f>Ecommerce_Sales[[#This Row],[Profit]]/Ecommerce_Sales[[#This Row],[Total_Price]]</f>
        <v>0.35015015015015016</v>
      </c>
      <c r="W774" s="3">
        <v>583</v>
      </c>
      <c r="X774" s="3"/>
    </row>
    <row r="775" spans="1:24" x14ac:dyDescent="0.25">
      <c r="A775" s="1" t="s">
        <v>4035</v>
      </c>
      <c r="B775" s="1" t="s">
        <v>1181</v>
      </c>
      <c r="C775" s="1" t="s">
        <v>1182</v>
      </c>
      <c r="D775" s="1" t="s">
        <v>2737</v>
      </c>
      <c r="E775" s="1" t="s">
        <v>1981</v>
      </c>
      <c r="F775" s="2">
        <v>45393</v>
      </c>
      <c r="G775" s="2">
        <v>45503</v>
      </c>
      <c r="H775" s="2" t="str">
        <f>TEXT(Ecommerce_Sales[[#This Row],[Order_Date]],"mmmm")</f>
        <v>July</v>
      </c>
      <c r="I775" s="2" t="str">
        <f>TEXT(Ecommerce_Sales[[#This Row],[Order_Date]],"yyyy")</f>
        <v>2024</v>
      </c>
      <c r="J775" s="2" t="str">
        <f>TEXT(Ecommerce_Sales[[#This Row],[Order_Date]],"mmmm")</f>
        <v>July</v>
      </c>
      <c r="K775" s="1" t="s">
        <v>1947</v>
      </c>
      <c r="L775" s="1" t="s">
        <v>4036</v>
      </c>
      <c r="M775" s="1" t="s">
        <v>2058</v>
      </c>
      <c r="N775" s="1" t="s">
        <v>1950</v>
      </c>
      <c r="O775" s="3">
        <v>494</v>
      </c>
      <c r="P775">
        <v>6</v>
      </c>
      <c r="Q775" s="3">
        <v>2965</v>
      </c>
      <c r="R775" s="1" t="s">
        <v>1958</v>
      </c>
      <c r="S775" s="3">
        <v>275</v>
      </c>
      <c r="T775">
        <v>3</v>
      </c>
      <c r="U775" t="str">
        <f>IF(Ecommerce_Sales[[#This Row],[Delivery_Time_Days]]&gt;7,"Delay",IF(Ecommerce_Sales[[#This Row],[Delivery_Time_Days]] = 0,"No delivery",IF(Ecommerce_Sales[[#This Row],[Delivery_Time_Days]]&lt;=7,"On-time")))</f>
        <v>On-time</v>
      </c>
      <c r="V775" s="7">
        <f>Ecommerce_Sales[[#This Row],[Profit]]/Ecommerce_Sales[[#This Row],[Total_Price]]</f>
        <v>0.4</v>
      </c>
      <c r="W775" s="3">
        <v>1186</v>
      </c>
      <c r="X775" s="3"/>
    </row>
    <row r="776" spans="1:24" x14ac:dyDescent="0.25">
      <c r="A776" s="1" t="s">
        <v>4037</v>
      </c>
      <c r="B776" s="1" t="s">
        <v>1779</v>
      </c>
      <c r="C776" s="1" t="s">
        <v>1780</v>
      </c>
      <c r="D776" s="1" t="s">
        <v>4038</v>
      </c>
      <c r="E776" s="1" t="s">
        <v>1996</v>
      </c>
      <c r="F776" s="2">
        <v>45538</v>
      </c>
      <c r="G776" s="2">
        <v>44949</v>
      </c>
      <c r="H776" s="2" t="str">
        <f>TEXT(Ecommerce_Sales[[#This Row],[Order_Date]],"mmmm")</f>
        <v>January</v>
      </c>
      <c r="I776" s="2" t="str">
        <f>TEXT(Ecommerce_Sales[[#This Row],[Order_Date]],"yyyy")</f>
        <v>2023</v>
      </c>
      <c r="J776" s="2" t="str">
        <f>TEXT(Ecommerce_Sales[[#This Row],[Order_Date]],"mmmm")</f>
        <v>January</v>
      </c>
      <c r="K776" s="1" t="s">
        <v>1947</v>
      </c>
      <c r="L776" s="1" t="s">
        <v>4039</v>
      </c>
      <c r="M776" s="1" t="s">
        <v>1972</v>
      </c>
      <c r="N776" s="1" t="s">
        <v>1973</v>
      </c>
      <c r="O776" s="3">
        <v>500</v>
      </c>
      <c r="P776">
        <v>1</v>
      </c>
      <c r="Q776" s="3">
        <v>500</v>
      </c>
      <c r="R776" s="1" t="s">
        <v>2012</v>
      </c>
      <c r="S776" s="3">
        <v>49</v>
      </c>
      <c r="T776">
        <v>10</v>
      </c>
      <c r="U776" t="str">
        <f>IF(Ecommerce_Sales[[#This Row],[Delivery_Time_Days]]&gt;7,"Delay",IF(Ecommerce_Sales[[#This Row],[Delivery_Time_Days]] = 0,"No delivery",IF(Ecommerce_Sales[[#This Row],[Delivery_Time_Days]]&lt;=7,"On-time")))</f>
        <v>Delay</v>
      </c>
      <c r="V776" s="7">
        <f>Ecommerce_Sales[[#This Row],[Profit]]/Ecommerce_Sales[[#This Row],[Total_Price]]</f>
        <v>0.3</v>
      </c>
      <c r="W776" s="3">
        <v>150</v>
      </c>
      <c r="X776" s="3"/>
    </row>
    <row r="777" spans="1:24" x14ac:dyDescent="0.25">
      <c r="A777" s="1" t="s">
        <v>4040</v>
      </c>
      <c r="B777" s="1" t="s">
        <v>795</v>
      </c>
      <c r="C777" s="1" t="s">
        <v>796</v>
      </c>
      <c r="D777" s="1" t="s">
        <v>2553</v>
      </c>
      <c r="E777" s="1" t="s">
        <v>1954</v>
      </c>
      <c r="F777" s="2">
        <v>45100</v>
      </c>
      <c r="G777" s="2">
        <v>45257</v>
      </c>
      <c r="H777" s="2" t="str">
        <f>TEXT(Ecommerce_Sales[[#This Row],[Order_Date]],"mmmm")</f>
        <v>November</v>
      </c>
      <c r="I777" s="2" t="str">
        <f>TEXT(Ecommerce_Sales[[#This Row],[Order_Date]],"yyyy")</f>
        <v>2023</v>
      </c>
      <c r="J777" s="2" t="str">
        <f>TEXT(Ecommerce_Sales[[#This Row],[Order_Date]],"mmmm")</f>
        <v>November</v>
      </c>
      <c r="K777" s="1" t="s">
        <v>1947</v>
      </c>
      <c r="L777" s="1" t="s">
        <v>4041</v>
      </c>
      <c r="M777" s="1" t="s">
        <v>2043</v>
      </c>
      <c r="N777" s="1" t="s">
        <v>1989</v>
      </c>
      <c r="O777" s="3">
        <v>534</v>
      </c>
      <c r="P777">
        <v>4</v>
      </c>
      <c r="Q777" s="3">
        <v>2138</v>
      </c>
      <c r="R777" s="1" t="s">
        <v>2012</v>
      </c>
      <c r="S777" s="3">
        <v>238</v>
      </c>
      <c r="T777">
        <v>6</v>
      </c>
      <c r="U777" t="str">
        <f>IF(Ecommerce_Sales[[#This Row],[Delivery_Time_Days]]&gt;7,"Delay",IF(Ecommerce_Sales[[#This Row],[Delivery_Time_Days]] = 0,"No delivery",IF(Ecommerce_Sales[[#This Row],[Delivery_Time_Days]]&lt;=7,"On-time")))</f>
        <v>On-time</v>
      </c>
      <c r="V777" s="7">
        <f>Ecommerce_Sales[[#This Row],[Profit]]/Ecommerce_Sales[[#This Row],[Total_Price]]</f>
        <v>0.24976613657623947</v>
      </c>
      <c r="W777" s="3">
        <v>534</v>
      </c>
      <c r="X777" s="3"/>
    </row>
    <row r="778" spans="1:24" x14ac:dyDescent="0.25">
      <c r="A778" s="1" t="s">
        <v>4042</v>
      </c>
      <c r="B778" s="1" t="s">
        <v>1059</v>
      </c>
      <c r="C778" s="1" t="s">
        <v>1060</v>
      </c>
      <c r="D778" s="1" t="s">
        <v>4043</v>
      </c>
      <c r="E778" s="1" t="s">
        <v>1946</v>
      </c>
      <c r="F778" s="2">
        <v>45284</v>
      </c>
      <c r="G778" s="2">
        <v>45563</v>
      </c>
      <c r="H778" s="2" t="str">
        <f>TEXT(Ecommerce_Sales[[#This Row],[Order_Date]],"mmmm")</f>
        <v>September</v>
      </c>
      <c r="I778" s="2" t="str">
        <f>TEXT(Ecommerce_Sales[[#This Row],[Order_Date]],"yyyy")</f>
        <v>2024</v>
      </c>
      <c r="J778" s="2" t="str">
        <f>TEXT(Ecommerce_Sales[[#This Row],[Order_Date]],"mmmm")</f>
        <v>September</v>
      </c>
      <c r="K778" s="1" t="s">
        <v>1992</v>
      </c>
      <c r="L778" s="1" t="s">
        <v>2428</v>
      </c>
      <c r="M778" s="1" t="s">
        <v>1949</v>
      </c>
      <c r="N778" s="1" t="s">
        <v>1950</v>
      </c>
      <c r="O778" s="3">
        <v>380</v>
      </c>
      <c r="P778">
        <v>5</v>
      </c>
      <c r="Q778" s="3">
        <v>1898</v>
      </c>
      <c r="R778" s="1" t="s">
        <v>1951</v>
      </c>
      <c r="S778" s="3">
        <v>153</v>
      </c>
      <c r="U778" t="str">
        <f>IF(Ecommerce_Sales[[#This Row],[Delivery_Time_Days]]&gt;7,"Delay",IF(Ecommerce_Sales[[#This Row],[Delivery_Time_Days]] = 0,"No delivery",IF(Ecommerce_Sales[[#This Row],[Delivery_Time_Days]]&lt;=7,"On-time")))</f>
        <v>No delivery</v>
      </c>
      <c r="V778" s="7">
        <f>Ecommerce_Sales[[#This Row],[Profit]]/Ecommerce_Sales[[#This Row],[Total_Price]]</f>
        <v>0.39989462592202318</v>
      </c>
      <c r="W778" s="3">
        <v>759</v>
      </c>
      <c r="X778" s="3"/>
    </row>
    <row r="779" spans="1:24" x14ac:dyDescent="0.25">
      <c r="A779" s="1" t="s">
        <v>4044</v>
      </c>
      <c r="B779" s="1" t="s">
        <v>228</v>
      </c>
      <c r="C779" s="1" t="s">
        <v>229</v>
      </c>
      <c r="D779" s="1" t="s">
        <v>4045</v>
      </c>
      <c r="E779" s="1" t="s">
        <v>1961</v>
      </c>
      <c r="F779" s="2">
        <v>45325</v>
      </c>
      <c r="G779" s="2">
        <v>45102</v>
      </c>
      <c r="H779" s="2" t="str">
        <f>TEXT(Ecommerce_Sales[[#This Row],[Order_Date]],"mmmm")</f>
        <v>June</v>
      </c>
      <c r="I779" s="2" t="str">
        <f>TEXT(Ecommerce_Sales[[#This Row],[Order_Date]],"yyyy")</f>
        <v>2023</v>
      </c>
      <c r="J779" s="2" t="str">
        <f>TEXT(Ecommerce_Sales[[#This Row],[Order_Date]],"mmmm")</f>
        <v>June</v>
      </c>
      <c r="K779" s="1" t="s">
        <v>1992</v>
      </c>
      <c r="L779" s="1" t="s">
        <v>4046</v>
      </c>
      <c r="M779" s="1" t="s">
        <v>1998</v>
      </c>
      <c r="N779" s="1" t="s">
        <v>1973</v>
      </c>
      <c r="O779" s="3">
        <v>703</v>
      </c>
      <c r="P779">
        <v>1</v>
      </c>
      <c r="Q779" s="3">
        <v>703</v>
      </c>
      <c r="R779" s="1" t="s">
        <v>1958</v>
      </c>
      <c r="S779" s="3">
        <v>83</v>
      </c>
      <c r="U779" t="str">
        <f>IF(Ecommerce_Sales[[#This Row],[Delivery_Time_Days]]&gt;7,"Delay",IF(Ecommerce_Sales[[#This Row],[Delivery_Time_Days]] = 0,"No delivery",IF(Ecommerce_Sales[[#This Row],[Delivery_Time_Days]]&lt;=7,"On-time")))</f>
        <v>No delivery</v>
      </c>
      <c r="V779" s="7">
        <f>Ecommerce_Sales[[#This Row],[Profit]]/Ecommerce_Sales[[#This Row],[Total_Price]]</f>
        <v>0.30014224751066854</v>
      </c>
      <c r="W779" s="3">
        <v>211</v>
      </c>
      <c r="X779" s="3"/>
    </row>
    <row r="780" spans="1:24" x14ac:dyDescent="0.25">
      <c r="A780" s="1" t="s">
        <v>4047</v>
      </c>
      <c r="B780" s="1" t="s">
        <v>1132</v>
      </c>
      <c r="C780" s="1" t="s">
        <v>1133</v>
      </c>
      <c r="D780" s="1" t="s">
        <v>4048</v>
      </c>
      <c r="E780" s="1" t="s">
        <v>1981</v>
      </c>
      <c r="F780" s="2">
        <v>45392</v>
      </c>
      <c r="G780" s="2">
        <v>45582</v>
      </c>
      <c r="H780" s="2" t="str">
        <f>TEXT(Ecommerce_Sales[[#This Row],[Order_Date]],"mmmm")</f>
        <v>October</v>
      </c>
      <c r="I780" s="2" t="str">
        <f>TEXT(Ecommerce_Sales[[#This Row],[Order_Date]],"yyyy")</f>
        <v>2024</v>
      </c>
      <c r="J780" s="2" t="str">
        <f>TEXT(Ecommerce_Sales[[#This Row],[Order_Date]],"mmmm")</f>
        <v>October</v>
      </c>
      <c r="K780" s="1" t="s">
        <v>1947</v>
      </c>
      <c r="L780" s="1" t="s">
        <v>4049</v>
      </c>
      <c r="M780" s="1" t="s">
        <v>2247</v>
      </c>
      <c r="N780" s="1" t="s">
        <v>1957</v>
      </c>
      <c r="O780" s="3">
        <v>727</v>
      </c>
      <c r="P780">
        <v>4</v>
      </c>
      <c r="Q780" s="3">
        <v>2907</v>
      </c>
      <c r="R780" s="1" t="s">
        <v>1951</v>
      </c>
      <c r="S780" s="3">
        <v>354</v>
      </c>
      <c r="T780">
        <v>6</v>
      </c>
      <c r="U780" t="str">
        <f>IF(Ecommerce_Sales[[#This Row],[Delivery_Time_Days]]&gt;7,"Delay",IF(Ecommerce_Sales[[#This Row],[Delivery_Time_Days]] = 0,"No delivery",IF(Ecommerce_Sales[[#This Row],[Delivery_Time_Days]]&lt;=7,"On-time")))</f>
        <v>On-time</v>
      </c>
      <c r="V780" s="7">
        <f>Ecommerce_Sales[[#This Row],[Profit]]/Ecommerce_Sales[[#This Row],[Total_Price]]</f>
        <v>0.1499828001375989</v>
      </c>
      <c r="W780" s="3">
        <v>436</v>
      </c>
      <c r="X780" s="3"/>
    </row>
    <row r="781" spans="1:24" x14ac:dyDescent="0.25">
      <c r="A781" s="1" t="s">
        <v>4050</v>
      </c>
      <c r="B781" s="1" t="s">
        <v>78</v>
      </c>
      <c r="C781" s="1" t="s">
        <v>79</v>
      </c>
      <c r="D781" s="1" t="s">
        <v>3079</v>
      </c>
      <c r="E781" s="1" t="s">
        <v>1946</v>
      </c>
      <c r="F781" s="2">
        <v>44984</v>
      </c>
      <c r="G781" s="2">
        <v>45212</v>
      </c>
      <c r="H781" s="2" t="str">
        <f>TEXT(Ecommerce_Sales[[#This Row],[Order_Date]],"mmmm")</f>
        <v>October</v>
      </c>
      <c r="I781" s="2" t="str">
        <f>TEXT(Ecommerce_Sales[[#This Row],[Order_Date]],"yyyy")</f>
        <v>2023</v>
      </c>
      <c r="J781" s="2" t="str">
        <f>TEXT(Ecommerce_Sales[[#This Row],[Order_Date]],"mmmm")</f>
        <v>October</v>
      </c>
      <c r="K781" s="1" t="s">
        <v>1947</v>
      </c>
      <c r="L781" s="1" t="s">
        <v>4051</v>
      </c>
      <c r="M781" s="1" t="s">
        <v>1963</v>
      </c>
      <c r="N781" s="1" t="s">
        <v>1957</v>
      </c>
      <c r="O781" s="3">
        <v>832</v>
      </c>
      <c r="P781">
        <v>6</v>
      </c>
      <c r="Q781" s="3">
        <v>4994</v>
      </c>
      <c r="R781" s="1" t="s">
        <v>1958</v>
      </c>
      <c r="S781" s="3">
        <v>533</v>
      </c>
      <c r="T781">
        <v>8</v>
      </c>
      <c r="U781" t="str">
        <f>IF(Ecommerce_Sales[[#This Row],[Delivery_Time_Days]]&gt;7,"Delay",IF(Ecommerce_Sales[[#This Row],[Delivery_Time_Days]] = 0,"No delivery",IF(Ecommerce_Sales[[#This Row],[Delivery_Time_Days]]&lt;=7,"On-time")))</f>
        <v>Delay</v>
      </c>
      <c r="V781" s="7">
        <f>Ecommerce_Sales[[#This Row],[Profit]]/Ecommerce_Sales[[#This Row],[Total_Price]]</f>
        <v>0.14997997597116539</v>
      </c>
      <c r="W781" s="3">
        <v>749</v>
      </c>
      <c r="X781" s="3"/>
    </row>
    <row r="782" spans="1:24" x14ac:dyDescent="0.25">
      <c r="A782" s="1" t="s">
        <v>4052</v>
      </c>
      <c r="B782" s="1" t="s">
        <v>240</v>
      </c>
      <c r="C782" s="1" t="s">
        <v>241</v>
      </c>
      <c r="D782" s="1" t="s">
        <v>4053</v>
      </c>
      <c r="E782" s="1" t="s">
        <v>1966</v>
      </c>
      <c r="F782" s="2">
        <v>45629</v>
      </c>
      <c r="G782" s="2">
        <v>45515</v>
      </c>
      <c r="H782" s="2" t="str">
        <f>TEXT(Ecommerce_Sales[[#This Row],[Order_Date]],"mmmm")</f>
        <v>August</v>
      </c>
      <c r="I782" s="2" t="str">
        <f>TEXT(Ecommerce_Sales[[#This Row],[Order_Date]],"yyyy")</f>
        <v>2024</v>
      </c>
      <c r="J782" s="2" t="str">
        <f>TEXT(Ecommerce_Sales[[#This Row],[Order_Date]],"mmmm")</f>
        <v>August</v>
      </c>
      <c r="K782" s="1" t="s">
        <v>1947</v>
      </c>
      <c r="L782" s="1" t="s">
        <v>4054</v>
      </c>
      <c r="M782" s="1" t="s">
        <v>1977</v>
      </c>
      <c r="N782" s="1" t="s">
        <v>1978</v>
      </c>
      <c r="O782" s="3">
        <v>270</v>
      </c>
      <c r="P782">
        <v>5</v>
      </c>
      <c r="Q782" s="3">
        <v>1351</v>
      </c>
      <c r="R782" s="1" t="s">
        <v>1951</v>
      </c>
      <c r="S782" s="3">
        <v>72</v>
      </c>
      <c r="T782">
        <v>10</v>
      </c>
      <c r="U782" t="str">
        <f>IF(Ecommerce_Sales[[#This Row],[Delivery_Time_Days]]&gt;7,"Delay",IF(Ecommerce_Sales[[#This Row],[Delivery_Time_Days]] = 0,"No delivery",IF(Ecommerce_Sales[[#This Row],[Delivery_Time_Days]]&lt;=7,"On-time")))</f>
        <v>Delay</v>
      </c>
      <c r="V782" s="7">
        <f>Ecommerce_Sales[[#This Row],[Profit]]/Ecommerce_Sales[[#This Row],[Total_Price]]</f>
        <v>0.35011102886750556</v>
      </c>
      <c r="W782" s="3">
        <v>473</v>
      </c>
      <c r="X782" s="3"/>
    </row>
    <row r="783" spans="1:24" x14ac:dyDescent="0.25">
      <c r="A783" s="1" t="s">
        <v>4055</v>
      </c>
      <c r="B783" s="1" t="s">
        <v>1648</v>
      </c>
      <c r="C783" s="1" t="s">
        <v>1649</v>
      </c>
      <c r="D783" s="1" t="s">
        <v>4056</v>
      </c>
      <c r="E783" s="1" t="s">
        <v>2005</v>
      </c>
      <c r="F783" s="2">
        <v>45006</v>
      </c>
      <c r="G783" s="2">
        <v>45436</v>
      </c>
      <c r="H783" s="2" t="str">
        <f>TEXT(Ecommerce_Sales[[#This Row],[Order_Date]],"mmmm")</f>
        <v>May</v>
      </c>
      <c r="I783" s="2" t="str">
        <f>TEXT(Ecommerce_Sales[[#This Row],[Order_Date]],"yyyy")</f>
        <v>2024</v>
      </c>
      <c r="J783" s="2" t="str">
        <f>TEXT(Ecommerce_Sales[[#This Row],[Order_Date]],"mmmm")</f>
        <v>May</v>
      </c>
      <c r="K783" s="1" t="s">
        <v>1986</v>
      </c>
      <c r="L783" s="1" t="s">
        <v>4057</v>
      </c>
      <c r="M783" s="1" t="s">
        <v>2007</v>
      </c>
      <c r="N783" s="1" t="s">
        <v>1973</v>
      </c>
      <c r="O783" s="3">
        <v>1056</v>
      </c>
      <c r="P783">
        <v>1</v>
      </c>
      <c r="Q783" s="3">
        <v>1056</v>
      </c>
      <c r="R783" s="1" t="s">
        <v>2012</v>
      </c>
      <c r="S783" s="3">
        <v>75</v>
      </c>
      <c r="U783" t="str">
        <f>IF(Ecommerce_Sales[[#This Row],[Delivery_Time_Days]]&gt;7,"Delay",IF(Ecommerce_Sales[[#This Row],[Delivery_Time_Days]] = 0,"No delivery",IF(Ecommerce_Sales[[#This Row],[Delivery_Time_Days]]&lt;=7,"On-time")))</f>
        <v>No delivery</v>
      </c>
      <c r="V783" s="7">
        <f>Ecommerce_Sales[[#This Row],[Profit]]/Ecommerce_Sales[[#This Row],[Total_Price]]</f>
        <v>0.30018939393939392</v>
      </c>
      <c r="W783" s="3">
        <v>317</v>
      </c>
      <c r="X783" s="3"/>
    </row>
    <row r="784" spans="1:24" x14ac:dyDescent="0.25">
      <c r="A784" s="1" t="s">
        <v>4058</v>
      </c>
      <c r="B784" s="1" t="s">
        <v>1755</v>
      </c>
      <c r="C784" s="1" t="s">
        <v>1756</v>
      </c>
      <c r="D784" s="1" t="s">
        <v>4059</v>
      </c>
      <c r="E784" s="1" t="s">
        <v>1981</v>
      </c>
      <c r="F784" s="2">
        <v>45156</v>
      </c>
      <c r="G784" s="2">
        <v>45043</v>
      </c>
      <c r="H784" s="2" t="str">
        <f>TEXT(Ecommerce_Sales[[#This Row],[Order_Date]],"mmmm")</f>
        <v>April</v>
      </c>
      <c r="I784" s="2" t="str">
        <f>TEXT(Ecommerce_Sales[[#This Row],[Order_Date]],"yyyy")</f>
        <v>2023</v>
      </c>
      <c r="J784" s="2" t="str">
        <f>TEXT(Ecommerce_Sales[[#This Row],[Order_Date]],"mmmm")</f>
        <v>April</v>
      </c>
      <c r="K784" s="1" t="s">
        <v>1947</v>
      </c>
      <c r="L784" s="1" t="s">
        <v>4060</v>
      </c>
      <c r="M784" s="1" t="s">
        <v>2104</v>
      </c>
      <c r="N784" s="1" t="s">
        <v>1978</v>
      </c>
      <c r="O784" s="3">
        <v>987</v>
      </c>
      <c r="P784">
        <v>5</v>
      </c>
      <c r="Q784" s="3">
        <v>4934</v>
      </c>
      <c r="R784" s="1" t="s">
        <v>1958</v>
      </c>
      <c r="S784" s="3">
        <v>435</v>
      </c>
      <c r="T784">
        <v>8</v>
      </c>
      <c r="U784" t="str">
        <f>IF(Ecommerce_Sales[[#This Row],[Delivery_Time_Days]]&gt;7,"Delay",IF(Ecommerce_Sales[[#This Row],[Delivery_Time_Days]] = 0,"No delivery",IF(Ecommerce_Sales[[#This Row],[Delivery_Time_Days]]&lt;=7,"On-time")))</f>
        <v>Delay</v>
      </c>
      <c r="V784" s="7">
        <f>Ecommerce_Sales[[#This Row],[Profit]]/Ecommerce_Sales[[#This Row],[Total_Price]]</f>
        <v>0.35002026753141469</v>
      </c>
      <c r="W784" s="3">
        <v>1727</v>
      </c>
      <c r="X784" s="3"/>
    </row>
    <row r="785" spans="1:24" x14ac:dyDescent="0.25">
      <c r="A785" s="1" t="s">
        <v>4061</v>
      </c>
      <c r="B785" s="1" t="s">
        <v>1240</v>
      </c>
      <c r="C785" s="1" t="s">
        <v>1241</v>
      </c>
      <c r="D785" s="1" t="s">
        <v>2472</v>
      </c>
      <c r="E785" s="1" t="s">
        <v>1966</v>
      </c>
      <c r="F785" s="2">
        <v>45026</v>
      </c>
      <c r="G785" s="2">
        <v>45488</v>
      </c>
      <c r="H785" s="2" t="str">
        <f>TEXT(Ecommerce_Sales[[#This Row],[Order_Date]],"mmmm")</f>
        <v>July</v>
      </c>
      <c r="I785" s="2" t="str">
        <f>TEXT(Ecommerce_Sales[[#This Row],[Order_Date]],"yyyy")</f>
        <v>2024</v>
      </c>
      <c r="J785" s="2" t="str">
        <f>TEXT(Ecommerce_Sales[[#This Row],[Order_Date]],"mmmm")</f>
        <v>July</v>
      </c>
      <c r="K785" s="1" t="s">
        <v>1947</v>
      </c>
      <c r="L785" s="1" t="s">
        <v>4062</v>
      </c>
      <c r="M785" s="1" t="s">
        <v>2047</v>
      </c>
      <c r="N785" s="1" t="s">
        <v>1989</v>
      </c>
      <c r="O785" s="3">
        <v>467</v>
      </c>
      <c r="P785">
        <v>6</v>
      </c>
      <c r="Q785" s="3">
        <v>2800</v>
      </c>
      <c r="R785" s="1" t="s">
        <v>1958</v>
      </c>
      <c r="S785" s="3">
        <v>249</v>
      </c>
      <c r="T785">
        <v>4</v>
      </c>
      <c r="U785" t="str">
        <f>IF(Ecommerce_Sales[[#This Row],[Delivery_Time_Days]]&gt;7,"Delay",IF(Ecommerce_Sales[[#This Row],[Delivery_Time_Days]] = 0,"No delivery",IF(Ecommerce_Sales[[#This Row],[Delivery_Time_Days]]&lt;=7,"On-time")))</f>
        <v>On-time</v>
      </c>
      <c r="V785" s="7">
        <f>Ecommerce_Sales[[#This Row],[Profit]]/Ecommerce_Sales[[#This Row],[Total_Price]]</f>
        <v>0.25</v>
      </c>
      <c r="W785" s="3">
        <v>700</v>
      </c>
      <c r="X785" s="3"/>
    </row>
    <row r="786" spans="1:24" x14ac:dyDescent="0.25">
      <c r="A786" s="1" t="s">
        <v>4063</v>
      </c>
      <c r="B786" s="1" t="s">
        <v>1433</v>
      </c>
      <c r="C786" s="1" t="s">
        <v>1434</v>
      </c>
      <c r="D786" s="1" t="s">
        <v>4064</v>
      </c>
      <c r="E786" s="1" t="s">
        <v>1981</v>
      </c>
      <c r="F786" s="2">
        <v>45621</v>
      </c>
      <c r="G786" s="2">
        <v>45478</v>
      </c>
      <c r="H786" s="2" t="str">
        <f>TEXT(Ecommerce_Sales[[#This Row],[Order_Date]],"mmmm")</f>
        <v>July</v>
      </c>
      <c r="I786" s="2" t="str">
        <f>TEXT(Ecommerce_Sales[[#This Row],[Order_Date]],"yyyy")</f>
        <v>2024</v>
      </c>
      <c r="J786" s="2" t="str">
        <f>TEXT(Ecommerce_Sales[[#This Row],[Order_Date]],"mmmm")</f>
        <v>July</v>
      </c>
      <c r="K786" s="1" t="s">
        <v>1947</v>
      </c>
      <c r="L786" s="1" t="s">
        <v>4065</v>
      </c>
      <c r="M786" s="1" t="s">
        <v>2104</v>
      </c>
      <c r="N786" s="1" t="s">
        <v>1978</v>
      </c>
      <c r="O786" s="3">
        <v>710</v>
      </c>
      <c r="P786">
        <v>5</v>
      </c>
      <c r="Q786" s="3">
        <v>3551</v>
      </c>
      <c r="R786" s="1" t="s">
        <v>2008</v>
      </c>
      <c r="S786" s="3">
        <v>388</v>
      </c>
      <c r="T786">
        <v>5</v>
      </c>
      <c r="U786" t="str">
        <f>IF(Ecommerce_Sales[[#This Row],[Delivery_Time_Days]]&gt;7,"Delay",IF(Ecommerce_Sales[[#This Row],[Delivery_Time_Days]] = 0,"No delivery",IF(Ecommerce_Sales[[#This Row],[Delivery_Time_Days]]&lt;=7,"On-time")))</f>
        <v>On-time</v>
      </c>
      <c r="V786" s="7">
        <f>Ecommerce_Sales[[#This Row],[Profit]]/Ecommerce_Sales[[#This Row],[Total_Price]]</f>
        <v>0.35004224162207831</v>
      </c>
      <c r="W786" s="3">
        <v>1243</v>
      </c>
      <c r="X786" s="3"/>
    </row>
    <row r="787" spans="1:24" x14ac:dyDescent="0.25">
      <c r="A787" s="1" t="s">
        <v>4066</v>
      </c>
      <c r="B787" s="1" t="s">
        <v>1254</v>
      </c>
      <c r="C787" s="1" t="s">
        <v>1255</v>
      </c>
      <c r="D787" s="1" t="s">
        <v>1970</v>
      </c>
      <c r="E787" s="1" t="s">
        <v>1961</v>
      </c>
      <c r="F787" s="2">
        <v>45076</v>
      </c>
      <c r="G787" s="2">
        <v>45129</v>
      </c>
      <c r="H787" s="2" t="str">
        <f>TEXT(Ecommerce_Sales[[#This Row],[Order_Date]],"mmmm")</f>
        <v>July</v>
      </c>
      <c r="I787" s="2" t="str">
        <f>TEXT(Ecommerce_Sales[[#This Row],[Order_Date]],"yyyy")</f>
        <v>2023</v>
      </c>
      <c r="J787" s="2" t="str">
        <f>TEXT(Ecommerce_Sales[[#This Row],[Order_Date]],"mmmm")</f>
        <v>July</v>
      </c>
      <c r="K787" s="1" t="s">
        <v>1947</v>
      </c>
      <c r="L787" s="1" t="s">
        <v>4067</v>
      </c>
      <c r="M787" s="1" t="s">
        <v>2079</v>
      </c>
      <c r="N787" s="1" t="s">
        <v>1973</v>
      </c>
      <c r="O787" s="3">
        <v>823</v>
      </c>
      <c r="P787">
        <v>3</v>
      </c>
      <c r="Q787" s="3">
        <v>2470</v>
      </c>
      <c r="R787" s="1" t="s">
        <v>1958</v>
      </c>
      <c r="S787" s="3">
        <v>212</v>
      </c>
      <c r="T787">
        <v>2</v>
      </c>
      <c r="U787" t="str">
        <f>IF(Ecommerce_Sales[[#This Row],[Delivery_Time_Days]]&gt;7,"Delay",IF(Ecommerce_Sales[[#This Row],[Delivery_Time_Days]] = 0,"No delivery",IF(Ecommerce_Sales[[#This Row],[Delivery_Time_Days]]&lt;=7,"On-time")))</f>
        <v>On-time</v>
      </c>
      <c r="V787" s="7">
        <f>Ecommerce_Sales[[#This Row],[Profit]]/Ecommerce_Sales[[#This Row],[Total_Price]]</f>
        <v>0.3</v>
      </c>
      <c r="W787" s="3">
        <v>741</v>
      </c>
      <c r="X787" s="3"/>
    </row>
    <row r="788" spans="1:24" x14ac:dyDescent="0.25">
      <c r="A788" s="1" t="s">
        <v>4068</v>
      </c>
      <c r="B788" s="1" t="s">
        <v>969</v>
      </c>
      <c r="C788" s="1" t="s">
        <v>970</v>
      </c>
      <c r="D788" s="1" t="s">
        <v>4069</v>
      </c>
      <c r="E788" s="1" t="s">
        <v>1966</v>
      </c>
      <c r="F788" s="2">
        <v>45160</v>
      </c>
      <c r="G788" s="2">
        <v>45555</v>
      </c>
      <c r="H788" s="2" t="str">
        <f>TEXT(Ecommerce_Sales[[#This Row],[Order_Date]],"mmmm")</f>
        <v>September</v>
      </c>
      <c r="I788" s="2" t="str">
        <f>TEXT(Ecommerce_Sales[[#This Row],[Order_Date]],"yyyy")</f>
        <v>2024</v>
      </c>
      <c r="J788" s="2" t="str">
        <f>TEXT(Ecommerce_Sales[[#This Row],[Order_Date]],"mmmm")</f>
        <v>September</v>
      </c>
      <c r="K788" s="1" t="s">
        <v>1947</v>
      </c>
      <c r="L788" s="1" t="s">
        <v>4070</v>
      </c>
      <c r="M788" s="1" t="s">
        <v>1963</v>
      </c>
      <c r="N788" s="1" t="s">
        <v>1957</v>
      </c>
      <c r="O788" s="3">
        <v>590</v>
      </c>
      <c r="P788">
        <v>5</v>
      </c>
      <c r="Q788" s="3">
        <v>2951</v>
      </c>
      <c r="R788" s="1" t="s">
        <v>1951</v>
      </c>
      <c r="S788" s="3">
        <v>398</v>
      </c>
      <c r="T788">
        <v>3</v>
      </c>
      <c r="U788" t="str">
        <f>IF(Ecommerce_Sales[[#This Row],[Delivery_Time_Days]]&gt;7,"Delay",IF(Ecommerce_Sales[[#This Row],[Delivery_Time_Days]] = 0,"No delivery",IF(Ecommerce_Sales[[#This Row],[Delivery_Time_Days]]&lt;=7,"On-time")))</f>
        <v>On-time</v>
      </c>
      <c r="V788" s="7">
        <f>Ecommerce_Sales[[#This Row],[Profit]]/Ecommerce_Sales[[#This Row],[Total_Price]]</f>
        <v>0.15011860386309725</v>
      </c>
      <c r="W788" s="3">
        <v>443</v>
      </c>
      <c r="X788" s="3"/>
    </row>
    <row r="789" spans="1:24" x14ac:dyDescent="0.25">
      <c r="A789" s="1" t="s">
        <v>4071</v>
      </c>
      <c r="B789" s="1" t="s">
        <v>969</v>
      </c>
      <c r="C789" s="1" t="s">
        <v>970</v>
      </c>
      <c r="D789" s="1" t="s">
        <v>4069</v>
      </c>
      <c r="E789" s="1" t="s">
        <v>1966</v>
      </c>
      <c r="F789" s="2">
        <v>45160</v>
      </c>
      <c r="G789" s="2">
        <v>45111</v>
      </c>
      <c r="H789" s="2" t="str">
        <f>TEXT(Ecommerce_Sales[[#This Row],[Order_Date]],"mmmm")</f>
        <v>July</v>
      </c>
      <c r="I789" s="2" t="str">
        <f>TEXT(Ecommerce_Sales[[#This Row],[Order_Date]],"yyyy")</f>
        <v>2023</v>
      </c>
      <c r="J789" s="2" t="str">
        <f>TEXT(Ecommerce_Sales[[#This Row],[Order_Date]],"mmmm")</f>
        <v>July</v>
      </c>
      <c r="K789" s="1" t="s">
        <v>1947</v>
      </c>
      <c r="L789" s="1" t="s">
        <v>4072</v>
      </c>
      <c r="M789" s="1" t="s">
        <v>1972</v>
      </c>
      <c r="N789" s="1" t="s">
        <v>1973</v>
      </c>
      <c r="O789" s="3">
        <v>610</v>
      </c>
      <c r="P789">
        <v>3</v>
      </c>
      <c r="Q789" s="3">
        <v>1830</v>
      </c>
      <c r="R789" s="1" t="s">
        <v>1958</v>
      </c>
      <c r="S789" s="3">
        <v>224</v>
      </c>
      <c r="T789">
        <v>8</v>
      </c>
      <c r="U789" t="str">
        <f>IF(Ecommerce_Sales[[#This Row],[Delivery_Time_Days]]&gt;7,"Delay",IF(Ecommerce_Sales[[#This Row],[Delivery_Time_Days]] = 0,"No delivery",IF(Ecommerce_Sales[[#This Row],[Delivery_Time_Days]]&lt;=7,"On-time")))</f>
        <v>Delay</v>
      </c>
      <c r="V789" s="7">
        <f>Ecommerce_Sales[[#This Row],[Profit]]/Ecommerce_Sales[[#This Row],[Total_Price]]</f>
        <v>0.3</v>
      </c>
      <c r="W789" s="3">
        <v>549</v>
      </c>
      <c r="X789" s="3"/>
    </row>
    <row r="790" spans="1:24" x14ac:dyDescent="0.25">
      <c r="A790" s="1" t="s">
        <v>4073</v>
      </c>
      <c r="B790" s="1" t="s">
        <v>1242</v>
      </c>
      <c r="C790" s="1" t="s">
        <v>1243</v>
      </c>
      <c r="D790" s="1" t="s">
        <v>3015</v>
      </c>
      <c r="E790" s="1" t="s">
        <v>1966</v>
      </c>
      <c r="F790" s="2">
        <v>45452</v>
      </c>
      <c r="G790" s="2">
        <v>45340</v>
      </c>
      <c r="H790" s="2" t="str">
        <f>TEXT(Ecommerce_Sales[[#This Row],[Order_Date]],"mmmm")</f>
        <v>February</v>
      </c>
      <c r="I790" s="2" t="str">
        <f>TEXT(Ecommerce_Sales[[#This Row],[Order_Date]],"yyyy")</f>
        <v>2024</v>
      </c>
      <c r="J790" s="2" t="str">
        <f>TEXT(Ecommerce_Sales[[#This Row],[Order_Date]],"mmmm")</f>
        <v>February</v>
      </c>
      <c r="K790" s="1" t="s">
        <v>1947</v>
      </c>
      <c r="L790" s="1" t="s">
        <v>4074</v>
      </c>
      <c r="M790" s="1" t="s">
        <v>2047</v>
      </c>
      <c r="N790" s="1" t="s">
        <v>1989</v>
      </c>
      <c r="O790" s="3">
        <v>84</v>
      </c>
      <c r="P790">
        <v>4</v>
      </c>
      <c r="Q790" s="3">
        <v>334</v>
      </c>
      <c r="R790" s="1" t="s">
        <v>1951</v>
      </c>
      <c r="S790" s="3">
        <v>39</v>
      </c>
      <c r="T790">
        <v>2</v>
      </c>
      <c r="U790" t="str">
        <f>IF(Ecommerce_Sales[[#This Row],[Delivery_Time_Days]]&gt;7,"Delay",IF(Ecommerce_Sales[[#This Row],[Delivery_Time_Days]] = 0,"No delivery",IF(Ecommerce_Sales[[#This Row],[Delivery_Time_Days]]&lt;=7,"On-time")))</f>
        <v>On-time</v>
      </c>
      <c r="V790" s="7">
        <f>Ecommerce_Sales[[#This Row],[Profit]]/Ecommerce_Sales[[#This Row],[Total_Price]]</f>
        <v>0.25149700598802394</v>
      </c>
      <c r="W790" s="3">
        <v>84</v>
      </c>
      <c r="X790" s="3"/>
    </row>
    <row r="791" spans="1:24" x14ac:dyDescent="0.25">
      <c r="A791" s="1" t="s">
        <v>4075</v>
      </c>
      <c r="B791" s="1" t="s">
        <v>1598</v>
      </c>
      <c r="C791" s="1" t="s">
        <v>1599</v>
      </c>
      <c r="D791" s="1" t="s">
        <v>2147</v>
      </c>
      <c r="E791" s="1" t="s">
        <v>1954</v>
      </c>
      <c r="F791" s="2">
        <v>45265</v>
      </c>
      <c r="G791" s="2">
        <v>45395</v>
      </c>
      <c r="H791" s="2" t="str">
        <f>TEXT(Ecommerce_Sales[[#This Row],[Order_Date]],"mmmm")</f>
        <v>April</v>
      </c>
      <c r="I791" s="2" t="str">
        <f>TEXT(Ecommerce_Sales[[#This Row],[Order_Date]],"yyyy")</f>
        <v>2024</v>
      </c>
      <c r="J791" s="2" t="str">
        <f>TEXT(Ecommerce_Sales[[#This Row],[Order_Date]],"mmmm")</f>
        <v>April</v>
      </c>
      <c r="K791" s="1" t="s">
        <v>1947</v>
      </c>
      <c r="L791" s="1" t="s">
        <v>4076</v>
      </c>
      <c r="M791" s="1" t="s">
        <v>1988</v>
      </c>
      <c r="N791" s="1" t="s">
        <v>1989</v>
      </c>
      <c r="O791" s="3">
        <v>339</v>
      </c>
      <c r="P791">
        <v>4</v>
      </c>
      <c r="Q791" s="3">
        <v>1355</v>
      </c>
      <c r="R791" s="1" t="s">
        <v>1951</v>
      </c>
      <c r="S791" s="3">
        <v>103</v>
      </c>
      <c r="T791">
        <v>8</v>
      </c>
      <c r="U791" t="str">
        <f>IF(Ecommerce_Sales[[#This Row],[Delivery_Time_Days]]&gt;7,"Delay",IF(Ecommerce_Sales[[#This Row],[Delivery_Time_Days]] = 0,"No delivery",IF(Ecommerce_Sales[[#This Row],[Delivery_Time_Days]]&lt;=7,"On-time")))</f>
        <v>Delay</v>
      </c>
      <c r="V791" s="7">
        <f>Ecommerce_Sales[[#This Row],[Profit]]/Ecommerce_Sales[[#This Row],[Total_Price]]</f>
        <v>0.25018450184501845</v>
      </c>
      <c r="W791" s="3">
        <v>339</v>
      </c>
      <c r="X791" s="3"/>
    </row>
    <row r="792" spans="1:24" x14ac:dyDescent="0.25">
      <c r="A792" s="1" t="s">
        <v>4077</v>
      </c>
      <c r="B792" s="1" t="s">
        <v>1713</v>
      </c>
      <c r="C792" s="1" t="s">
        <v>1714</v>
      </c>
      <c r="D792" s="1" t="s">
        <v>2911</v>
      </c>
      <c r="E792" s="1" t="s">
        <v>2005</v>
      </c>
      <c r="F792" s="2">
        <v>45480</v>
      </c>
      <c r="G792" s="2">
        <v>45298</v>
      </c>
      <c r="H792" s="2" t="str">
        <f>TEXT(Ecommerce_Sales[[#This Row],[Order_Date]],"mmmm")</f>
        <v>January</v>
      </c>
      <c r="I792" s="2" t="str">
        <f>TEXT(Ecommerce_Sales[[#This Row],[Order_Date]],"yyyy")</f>
        <v>2024</v>
      </c>
      <c r="J792" s="2" t="str">
        <f>TEXT(Ecommerce_Sales[[#This Row],[Order_Date]],"mmmm")</f>
        <v>January</v>
      </c>
      <c r="K792" s="1" t="s">
        <v>1986</v>
      </c>
      <c r="L792" s="1" t="s">
        <v>4078</v>
      </c>
      <c r="M792" s="1" t="s">
        <v>2047</v>
      </c>
      <c r="N792" s="1" t="s">
        <v>1989</v>
      </c>
      <c r="O792" s="3">
        <v>258</v>
      </c>
      <c r="P792">
        <v>4</v>
      </c>
      <c r="Q792" s="3">
        <v>1031</v>
      </c>
      <c r="R792" s="1" t="s">
        <v>1951</v>
      </c>
      <c r="S792" s="3">
        <v>83</v>
      </c>
      <c r="U792" t="str">
        <f>IF(Ecommerce_Sales[[#This Row],[Delivery_Time_Days]]&gt;7,"Delay",IF(Ecommerce_Sales[[#This Row],[Delivery_Time_Days]] = 0,"No delivery",IF(Ecommerce_Sales[[#This Row],[Delivery_Time_Days]]&lt;=7,"On-time")))</f>
        <v>No delivery</v>
      </c>
      <c r="V792" s="7">
        <f>Ecommerce_Sales[[#This Row],[Profit]]/Ecommerce_Sales[[#This Row],[Total_Price]]</f>
        <v>0.25024248302618818</v>
      </c>
      <c r="W792" s="3">
        <v>258</v>
      </c>
      <c r="X792" s="3"/>
    </row>
    <row r="793" spans="1:24" x14ac:dyDescent="0.25">
      <c r="A793" s="1" t="s">
        <v>4079</v>
      </c>
      <c r="B793" s="1" t="s">
        <v>192</v>
      </c>
      <c r="C793" s="1" t="s">
        <v>492</v>
      </c>
      <c r="D793" s="1" t="s">
        <v>3305</v>
      </c>
      <c r="E793" s="1" t="s">
        <v>1946</v>
      </c>
      <c r="F793" s="2">
        <v>45350</v>
      </c>
      <c r="G793" s="2">
        <v>45408</v>
      </c>
      <c r="H793" s="2" t="str">
        <f>TEXT(Ecommerce_Sales[[#This Row],[Order_Date]],"mmmm")</f>
        <v>April</v>
      </c>
      <c r="I793" s="2" t="str">
        <f>TEXT(Ecommerce_Sales[[#This Row],[Order_Date]],"yyyy")</f>
        <v>2024</v>
      </c>
      <c r="J793" s="2" t="str">
        <f>TEXT(Ecommerce_Sales[[#This Row],[Order_Date]],"mmmm")</f>
        <v>April</v>
      </c>
      <c r="K793" s="1" t="s">
        <v>1986</v>
      </c>
      <c r="L793" s="1" t="s">
        <v>2722</v>
      </c>
      <c r="M793" s="1" t="s">
        <v>2030</v>
      </c>
      <c r="N793" s="1" t="s">
        <v>1978</v>
      </c>
      <c r="O793" s="3">
        <v>80</v>
      </c>
      <c r="P793">
        <v>1</v>
      </c>
      <c r="Q793" s="3">
        <v>80</v>
      </c>
      <c r="R793" s="1" t="s">
        <v>1958</v>
      </c>
      <c r="S793" s="3">
        <v>7</v>
      </c>
      <c r="U793" t="str">
        <f>IF(Ecommerce_Sales[[#This Row],[Delivery_Time_Days]]&gt;7,"Delay",IF(Ecommerce_Sales[[#This Row],[Delivery_Time_Days]] = 0,"No delivery",IF(Ecommerce_Sales[[#This Row],[Delivery_Time_Days]]&lt;=7,"On-time")))</f>
        <v>No delivery</v>
      </c>
      <c r="V793" s="7">
        <f>Ecommerce_Sales[[#This Row],[Profit]]/Ecommerce_Sales[[#This Row],[Total_Price]]</f>
        <v>0.35</v>
      </c>
      <c r="W793" s="3">
        <v>28</v>
      </c>
      <c r="X793" s="3"/>
    </row>
    <row r="794" spans="1:24" x14ac:dyDescent="0.25">
      <c r="A794" s="1" t="s">
        <v>4080</v>
      </c>
      <c r="B794" s="1" t="s">
        <v>1555</v>
      </c>
      <c r="C794" s="1" t="s">
        <v>1556</v>
      </c>
      <c r="D794" s="1" t="s">
        <v>2364</v>
      </c>
      <c r="E794" s="1" t="s">
        <v>1981</v>
      </c>
      <c r="F794" s="2">
        <v>45080</v>
      </c>
      <c r="G794" s="2">
        <v>45075</v>
      </c>
      <c r="H794" s="2" t="str">
        <f>TEXT(Ecommerce_Sales[[#This Row],[Order_Date]],"mmmm")</f>
        <v>May</v>
      </c>
      <c r="I794" s="2" t="str">
        <f>TEXT(Ecommerce_Sales[[#This Row],[Order_Date]],"yyyy")</f>
        <v>2023</v>
      </c>
      <c r="J794" s="2" t="str">
        <f>TEXT(Ecommerce_Sales[[#This Row],[Order_Date]],"mmmm")</f>
        <v>May</v>
      </c>
      <c r="K794" s="1" t="s">
        <v>1947</v>
      </c>
      <c r="L794" s="1" t="s">
        <v>4081</v>
      </c>
      <c r="M794" s="1" t="s">
        <v>2002</v>
      </c>
      <c r="N794" s="1" t="s">
        <v>1989</v>
      </c>
      <c r="O794" s="3">
        <v>698</v>
      </c>
      <c r="P794">
        <v>2</v>
      </c>
      <c r="Q794" s="3">
        <v>1397</v>
      </c>
      <c r="R794" s="1" t="s">
        <v>1958</v>
      </c>
      <c r="S794" s="3">
        <v>88</v>
      </c>
      <c r="T794">
        <v>9</v>
      </c>
      <c r="U794" t="str">
        <f>IF(Ecommerce_Sales[[#This Row],[Delivery_Time_Days]]&gt;7,"Delay",IF(Ecommerce_Sales[[#This Row],[Delivery_Time_Days]] = 0,"No delivery",IF(Ecommerce_Sales[[#This Row],[Delivery_Time_Days]]&lt;=7,"On-time")))</f>
        <v>Delay</v>
      </c>
      <c r="V794" s="7">
        <f>Ecommerce_Sales[[#This Row],[Profit]]/Ecommerce_Sales[[#This Row],[Total_Price]]</f>
        <v>0.24982104509663564</v>
      </c>
      <c r="W794" s="3">
        <v>349</v>
      </c>
      <c r="X794" s="3"/>
    </row>
    <row r="795" spans="1:24" x14ac:dyDescent="0.25">
      <c r="A795" s="1" t="s">
        <v>4082</v>
      </c>
      <c r="B795" s="1" t="s">
        <v>1455</v>
      </c>
      <c r="C795" s="1" t="s">
        <v>1456</v>
      </c>
      <c r="D795" s="1" t="s">
        <v>4083</v>
      </c>
      <c r="E795" s="1" t="s">
        <v>1961</v>
      </c>
      <c r="F795" s="2">
        <v>45190</v>
      </c>
      <c r="G795" s="2">
        <v>45350</v>
      </c>
      <c r="H795" s="2" t="str">
        <f>TEXT(Ecommerce_Sales[[#This Row],[Order_Date]],"mmmm")</f>
        <v>February</v>
      </c>
      <c r="I795" s="2" t="str">
        <f>TEXT(Ecommerce_Sales[[#This Row],[Order_Date]],"yyyy")</f>
        <v>2024</v>
      </c>
      <c r="J795" s="2" t="str">
        <f>TEXT(Ecommerce_Sales[[#This Row],[Order_Date]],"mmmm")</f>
        <v>February</v>
      </c>
      <c r="K795" s="1" t="s">
        <v>1947</v>
      </c>
      <c r="L795" s="1" t="s">
        <v>4084</v>
      </c>
      <c r="M795" s="1" t="s">
        <v>1983</v>
      </c>
      <c r="N795" s="1" t="s">
        <v>1950</v>
      </c>
      <c r="O795" s="3">
        <v>384</v>
      </c>
      <c r="P795">
        <v>3</v>
      </c>
      <c r="Q795" s="3">
        <v>1152</v>
      </c>
      <c r="R795" s="1" t="s">
        <v>1951</v>
      </c>
      <c r="S795" s="3">
        <v>75</v>
      </c>
      <c r="T795">
        <v>8</v>
      </c>
      <c r="U795" t="str">
        <f>IF(Ecommerce_Sales[[#This Row],[Delivery_Time_Days]]&gt;7,"Delay",IF(Ecommerce_Sales[[#This Row],[Delivery_Time_Days]] = 0,"No delivery",IF(Ecommerce_Sales[[#This Row],[Delivery_Time_Days]]&lt;=7,"On-time")))</f>
        <v>Delay</v>
      </c>
      <c r="V795" s="7">
        <f>Ecommerce_Sales[[#This Row],[Profit]]/Ecommerce_Sales[[#This Row],[Total_Price]]</f>
        <v>0.4001736111111111</v>
      </c>
      <c r="W795" s="3">
        <v>461</v>
      </c>
      <c r="X795" s="3"/>
    </row>
    <row r="796" spans="1:24" x14ac:dyDescent="0.25">
      <c r="A796" s="1" t="s">
        <v>4085</v>
      </c>
      <c r="B796" s="1" t="s">
        <v>1557</v>
      </c>
      <c r="C796" s="1" t="s">
        <v>1558</v>
      </c>
      <c r="D796" s="1" t="s">
        <v>2294</v>
      </c>
      <c r="E796" s="1" t="s">
        <v>1954</v>
      </c>
      <c r="F796" s="2">
        <v>45548</v>
      </c>
      <c r="G796" s="2">
        <v>44955</v>
      </c>
      <c r="H796" s="2" t="str">
        <f>TEXT(Ecommerce_Sales[[#This Row],[Order_Date]],"mmmm")</f>
        <v>January</v>
      </c>
      <c r="I796" s="2" t="str">
        <f>TEXT(Ecommerce_Sales[[#This Row],[Order_Date]],"yyyy")</f>
        <v>2023</v>
      </c>
      <c r="J796" s="2" t="str">
        <f>TEXT(Ecommerce_Sales[[#This Row],[Order_Date]],"mmmm")</f>
        <v>January</v>
      </c>
      <c r="K796" s="1" t="s">
        <v>1947</v>
      </c>
      <c r="L796" s="1" t="s">
        <v>4086</v>
      </c>
      <c r="M796" s="1" t="s">
        <v>2065</v>
      </c>
      <c r="N796" s="1" t="s">
        <v>1978</v>
      </c>
      <c r="O796" s="3">
        <v>299</v>
      </c>
      <c r="P796">
        <v>2</v>
      </c>
      <c r="Q796" s="3">
        <v>598</v>
      </c>
      <c r="R796" s="1" t="s">
        <v>2012</v>
      </c>
      <c r="S796" s="3">
        <v>81</v>
      </c>
      <c r="T796">
        <v>3</v>
      </c>
      <c r="U796" t="str">
        <f>IF(Ecommerce_Sales[[#This Row],[Delivery_Time_Days]]&gt;7,"Delay",IF(Ecommerce_Sales[[#This Row],[Delivery_Time_Days]] = 0,"No delivery",IF(Ecommerce_Sales[[#This Row],[Delivery_Time_Days]]&lt;=7,"On-time")))</f>
        <v>On-time</v>
      </c>
      <c r="V796" s="7">
        <f>Ecommerce_Sales[[#This Row],[Profit]]/Ecommerce_Sales[[#This Row],[Total_Price]]</f>
        <v>0.34949832775919731</v>
      </c>
      <c r="W796" s="3">
        <v>209</v>
      </c>
      <c r="X796" s="3"/>
    </row>
    <row r="797" spans="1:24" x14ac:dyDescent="0.25">
      <c r="A797" s="1" t="s">
        <v>4087</v>
      </c>
      <c r="B797" s="1" t="s">
        <v>1313</v>
      </c>
      <c r="C797" s="1" t="s">
        <v>1314</v>
      </c>
      <c r="D797" s="1" t="s">
        <v>2981</v>
      </c>
      <c r="E797" s="1" t="s">
        <v>1966</v>
      </c>
      <c r="F797" s="2">
        <v>45390</v>
      </c>
      <c r="G797" s="2">
        <v>45451</v>
      </c>
      <c r="H797" s="2" t="str">
        <f>TEXT(Ecommerce_Sales[[#This Row],[Order_Date]],"mmmm")</f>
        <v>June</v>
      </c>
      <c r="I797" s="2" t="str">
        <f>TEXT(Ecommerce_Sales[[#This Row],[Order_Date]],"yyyy")</f>
        <v>2024</v>
      </c>
      <c r="J797" s="2" t="str">
        <f>TEXT(Ecommerce_Sales[[#This Row],[Order_Date]],"mmmm")</f>
        <v>June</v>
      </c>
      <c r="K797" s="1" t="s">
        <v>1947</v>
      </c>
      <c r="L797" s="1" t="s">
        <v>4088</v>
      </c>
      <c r="M797" s="1" t="s">
        <v>2079</v>
      </c>
      <c r="N797" s="1" t="s">
        <v>1973</v>
      </c>
      <c r="O797" s="3">
        <v>196</v>
      </c>
      <c r="P797">
        <v>3</v>
      </c>
      <c r="Q797" s="3">
        <v>588</v>
      </c>
      <c r="R797" s="1" t="s">
        <v>1951</v>
      </c>
      <c r="S797" s="3">
        <v>46</v>
      </c>
      <c r="T797">
        <v>10</v>
      </c>
      <c r="U797" t="str">
        <f>IF(Ecommerce_Sales[[#This Row],[Delivery_Time_Days]]&gt;7,"Delay",IF(Ecommerce_Sales[[#This Row],[Delivery_Time_Days]] = 0,"No delivery",IF(Ecommerce_Sales[[#This Row],[Delivery_Time_Days]]&lt;=7,"On-time")))</f>
        <v>Delay</v>
      </c>
      <c r="V797" s="7">
        <f>Ecommerce_Sales[[#This Row],[Profit]]/Ecommerce_Sales[[#This Row],[Total_Price]]</f>
        <v>0.29931972789115646</v>
      </c>
      <c r="W797" s="3">
        <v>176</v>
      </c>
      <c r="X797" s="3"/>
    </row>
    <row r="798" spans="1:24" x14ac:dyDescent="0.25">
      <c r="A798" s="1" t="s">
        <v>4089</v>
      </c>
      <c r="B798" s="1" t="s">
        <v>318</v>
      </c>
      <c r="C798" s="1" t="s">
        <v>319</v>
      </c>
      <c r="D798" s="1" t="s">
        <v>3940</v>
      </c>
      <c r="E798" s="1" t="s">
        <v>1946</v>
      </c>
      <c r="F798" s="2">
        <v>45092</v>
      </c>
      <c r="G798" s="2">
        <v>45242</v>
      </c>
      <c r="H798" s="2" t="str">
        <f>TEXT(Ecommerce_Sales[[#This Row],[Order_Date]],"mmmm")</f>
        <v>November</v>
      </c>
      <c r="I798" s="2" t="str">
        <f>TEXT(Ecommerce_Sales[[#This Row],[Order_Date]],"yyyy")</f>
        <v>2023</v>
      </c>
      <c r="J798" s="2" t="str">
        <f>TEXT(Ecommerce_Sales[[#This Row],[Order_Date]],"mmmm")</f>
        <v>November</v>
      </c>
      <c r="K798" s="1" t="s">
        <v>1986</v>
      </c>
      <c r="L798" s="1" t="s">
        <v>4090</v>
      </c>
      <c r="M798" s="1" t="s">
        <v>2247</v>
      </c>
      <c r="N798" s="1" t="s">
        <v>1957</v>
      </c>
      <c r="O798" s="3">
        <v>368</v>
      </c>
      <c r="P798">
        <v>3</v>
      </c>
      <c r="Q798" s="3">
        <v>1103</v>
      </c>
      <c r="R798" s="1" t="s">
        <v>1958</v>
      </c>
      <c r="S798" s="3">
        <v>142</v>
      </c>
      <c r="U798" t="str">
        <f>IF(Ecommerce_Sales[[#This Row],[Delivery_Time_Days]]&gt;7,"Delay",IF(Ecommerce_Sales[[#This Row],[Delivery_Time_Days]] = 0,"No delivery",IF(Ecommerce_Sales[[#This Row],[Delivery_Time_Days]]&lt;=7,"On-time")))</f>
        <v>No delivery</v>
      </c>
      <c r="V798" s="7">
        <f>Ecommerce_Sales[[#This Row],[Profit]]/Ecommerce_Sales[[#This Row],[Total_Price]]</f>
        <v>0.14959202175883954</v>
      </c>
      <c r="W798" s="3">
        <v>165</v>
      </c>
      <c r="X798" s="3"/>
    </row>
    <row r="799" spans="1:24" x14ac:dyDescent="0.25">
      <c r="A799" s="1" t="s">
        <v>4091</v>
      </c>
      <c r="B799" s="1" t="s">
        <v>246</v>
      </c>
      <c r="C799" s="1" t="s">
        <v>1628</v>
      </c>
      <c r="D799" s="1" t="s">
        <v>2355</v>
      </c>
      <c r="E799" s="1" t="s">
        <v>2005</v>
      </c>
      <c r="F799" s="2">
        <v>44987</v>
      </c>
      <c r="G799" s="2">
        <v>45430</v>
      </c>
      <c r="H799" s="2" t="str">
        <f>TEXT(Ecommerce_Sales[[#This Row],[Order_Date]],"mmmm")</f>
        <v>May</v>
      </c>
      <c r="I799" s="2" t="str">
        <f>TEXT(Ecommerce_Sales[[#This Row],[Order_Date]],"yyyy")</f>
        <v>2024</v>
      </c>
      <c r="J799" s="2" t="str">
        <f>TEXT(Ecommerce_Sales[[#This Row],[Order_Date]],"mmmm")</f>
        <v>May</v>
      </c>
      <c r="K799" s="1" t="s">
        <v>1947</v>
      </c>
      <c r="L799" s="1" t="s">
        <v>4092</v>
      </c>
      <c r="M799" s="1" t="s">
        <v>2026</v>
      </c>
      <c r="N799" s="1" t="s">
        <v>1978</v>
      </c>
      <c r="O799" s="3">
        <v>864</v>
      </c>
      <c r="P799">
        <v>5</v>
      </c>
      <c r="Q799" s="3">
        <v>4319</v>
      </c>
      <c r="R799" s="1" t="s">
        <v>1958</v>
      </c>
      <c r="S799" s="3">
        <v>345</v>
      </c>
      <c r="T799">
        <v>4</v>
      </c>
      <c r="U799" t="str">
        <f>IF(Ecommerce_Sales[[#This Row],[Delivery_Time_Days]]&gt;7,"Delay",IF(Ecommerce_Sales[[#This Row],[Delivery_Time_Days]] = 0,"No delivery",IF(Ecommerce_Sales[[#This Row],[Delivery_Time_Days]]&lt;=7,"On-time")))</f>
        <v>On-time</v>
      </c>
      <c r="V799" s="7">
        <f>Ecommerce_Sales[[#This Row],[Profit]]/Ecommerce_Sales[[#This Row],[Total_Price]]</f>
        <v>0.35008103727714751</v>
      </c>
      <c r="W799" s="3">
        <v>1512</v>
      </c>
      <c r="X799" s="3"/>
    </row>
    <row r="800" spans="1:24" x14ac:dyDescent="0.25">
      <c r="A800" s="1" t="s">
        <v>4093</v>
      </c>
      <c r="B800" s="1" t="s">
        <v>416</v>
      </c>
      <c r="C800" s="1" t="s">
        <v>417</v>
      </c>
      <c r="D800" s="1" t="s">
        <v>3453</v>
      </c>
      <c r="E800" s="1" t="s">
        <v>1954</v>
      </c>
      <c r="F800" s="2">
        <v>45387</v>
      </c>
      <c r="G800" s="2">
        <v>45387</v>
      </c>
      <c r="H800" s="2" t="str">
        <f>TEXT(Ecommerce_Sales[[#This Row],[Order_Date]],"mmmm")</f>
        <v>April</v>
      </c>
      <c r="I800" s="2" t="str">
        <f>TEXT(Ecommerce_Sales[[#This Row],[Order_Date]],"yyyy")</f>
        <v>2024</v>
      </c>
      <c r="J800" s="2" t="str">
        <f>TEXT(Ecommerce_Sales[[#This Row],[Order_Date]],"mmmm")</f>
        <v>April</v>
      </c>
      <c r="K800" s="1" t="s">
        <v>1947</v>
      </c>
      <c r="L800" s="1" t="s">
        <v>4094</v>
      </c>
      <c r="M800" s="1" t="s">
        <v>2002</v>
      </c>
      <c r="N800" s="1" t="s">
        <v>1989</v>
      </c>
      <c r="O800" s="3">
        <v>891</v>
      </c>
      <c r="P800">
        <v>3</v>
      </c>
      <c r="Q800" s="3">
        <v>2672</v>
      </c>
      <c r="R800" s="1" t="s">
        <v>1958</v>
      </c>
      <c r="S800" s="3">
        <v>169</v>
      </c>
      <c r="T800">
        <v>4</v>
      </c>
      <c r="U800" t="str">
        <f>IF(Ecommerce_Sales[[#This Row],[Delivery_Time_Days]]&gt;7,"Delay",IF(Ecommerce_Sales[[#This Row],[Delivery_Time_Days]] = 0,"No delivery",IF(Ecommerce_Sales[[#This Row],[Delivery_Time_Days]]&lt;=7,"On-time")))</f>
        <v>On-time</v>
      </c>
      <c r="V800" s="7">
        <f>Ecommerce_Sales[[#This Row],[Profit]]/Ecommerce_Sales[[#This Row],[Total_Price]]</f>
        <v>0.25</v>
      </c>
      <c r="W800" s="3">
        <v>668</v>
      </c>
      <c r="X800" s="3"/>
    </row>
    <row r="801" spans="1:24" x14ac:dyDescent="0.25">
      <c r="A801" s="1" t="s">
        <v>4095</v>
      </c>
      <c r="B801" s="1" t="s">
        <v>604</v>
      </c>
      <c r="C801" s="1" t="s">
        <v>605</v>
      </c>
      <c r="D801" s="1" t="s">
        <v>3398</v>
      </c>
      <c r="E801" s="1" t="s">
        <v>1966</v>
      </c>
      <c r="F801" s="2">
        <v>45003</v>
      </c>
      <c r="G801" s="2">
        <v>45404</v>
      </c>
      <c r="H801" s="2" t="str">
        <f>TEXT(Ecommerce_Sales[[#This Row],[Order_Date]],"mmmm")</f>
        <v>April</v>
      </c>
      <c r="I801" s="2" t="str">
        <f>TEXT(Ecommerce_Sales[[#This Row],[Order_Date]],"yyyy")</f>
        <v>2024</v>
      </c>
      <c r="J801" s="2" t="str">
        <f>TEXT(Ecommerce_Sales[[#This Row],[Order_Date]],"mmmm")</f>
        <v>April</v>
      </c>
      <c r="K801" s="1" t="s">
        <v>1947</v>
      </c>
      <c r="L801" s="1" t="s">
        <v>4096</v>
      </c>
      <c r="M801" s="1" t="s">
        <v>1963</v>
      </c>
      <c r="N801" s="1" t="s">
        <v>1957</v>
      </c>
      <c r="O801" s="3">
        <v>697</v>
      </c>
      <c r="P801">
        <v>2</v>
      </c>
      <c r="Q801" s="3">
        <v>1394</v>
      </c>
      <c r="R801" s="1" t="s">
        <v>2008</v>
      </c>
      <c r="S801" s="3">
        <v>108</v>
      </c>
      <c r="T801">
        <v>10</v>
      </c>
      <c r="U801" t="str">
        <f>IF(Ecommerce_Sales[[#This Row],[Delivery_Time_Days]]&gt;7,"Delay",IF(Ecommerce_Sales[[#This Row],[Delivery_Time_Days]] = 0,"No delivery",IF(Ecommerce_Sales[[#This Row],[Delivery_Time_Days]]&lt;=7,"On-time")))</f>
        <v>Delay</v>
      </c>
      <c r="V801" s="7">
        <f>Ecommerce_Sales[[#This Row],[Profit]]/Ecommerce_Sales[[#This Row],[Total_Price]]</f>
        <v>0.14992826398852224</v>
      </c>
      <c r="W801" s="3">
        <v>209</v>
      </c>
      <c r="X801" s="3"/>
    </row>
    <row r="802" spans="1:24" x14ac:dyDescent="0.25">
      <c r="A802" s="1" t="s">
        <v>4097</v>
      </c>
      <c r="B802" s="1" t="s">
        <v>1081</v>
      </c>
      <c r="C802" s="1" t="s">
        <v>1082</v>
      </c>
      <c r="D802" s="1" t="s">
        <v>2813</v>
      </c>
      <c r="E802" s="1" t="s">
        <v>1966</v>
      </c>
      <c r="F802" s="2">
        <v>45475</v>
      </c>
      <c r="G802" s="2">
        <v>45426</v>
      </c>
      <c r="H802" s="2" t="str">
        <f>TEXT(Ecommerce_Sales[[#This Row],[Order_Date]],"mmmm")</f>
        <v>May</v>
      </c>
      <c r="I802" s="2" t="str">
        <f>TEXT(Ecommerce_Sales[[#This Row],[Order_Date]],"yyyy")</f>
        <v>2024</v>
      </c>
      <c r="J802" s="2" t="str">
        <f>TEXT(Ecommerce_Sales[[#This Row],[Order_Date]],"mmmm")</f>
        <v>May</v>
      </c>
      <c r="K802" s="1" t="s">
        <v>1947</v>
      </c>
      <c r="L802" s="1" t="s">
        <v>4098</v>
      </c>
      <c r="M802" s="1" t="s">
        <v>2002</v>
      </c>
      <c r="N802" s="1" t="s">
        <v>1989</v>
      </c>
      <c r="O802" s="3">
        <v>45</v>
      </c>
      <c r="P802">
        <v>1</v>
      </c>
      <c r="Q802" s="3">
        <v>45</v>
      </c>
      <c r="R802" s="1" t="s">
        <v>1951</v>
      </c>
      <c r="S802" s="3">
        <v>6</v>
      </c>
      <c r="T802">
        <v>4</v>
      </c>
      <c r="U802" t="str">
        <f>IF(Ecommerce_Sales[[#This Row],[Delivery_Time_Days]]&gt;7,"Delay",IF(Ecommerce_Sales[[#This Row],[Delivery_Time_Days]] = 0,"No delivery",IF(Ecommerce_Sales[[#This Row],[Delivery_Time_Days]]&lt;=7,"On-time")))</f>
        <v>On-time</v>
      </c>
      <c r="V802" s="7">
        <f>Ecommerce_Sales[[#This Row],[Profit]]/Ecommerce_Sales[[#This Row],[Total_Price]]</f>
        <v>0.24444444444444444</v>
      </c>
      <c r="W802" s="3">
        <v>11</v>
      </c>
      <c r="X802" s="3"/>
    </row>
    <row r="803" spans="1:24" x14ac:dyDescent="0.25">
      <c r="A803" s="1" t="s">
        <v>4099</v>
      </c>
      <c r="B803" s="1" t="s">
        <v>577</v>
      </c>
      <c r="C803" s="1" t="s">
        <v>578</v>
      </c>
      <c r="D803" s="1" t="s">
        <v>2893</v>
      </c>
      <c r="E803" s="1" t="s">
        <v>2005</v>
      </c>
      <c r="F803" s="2">
        <v>45310</v>
      </c>
      <c r="G803" s="2">
        <v>45392</v>
      </c>
      <c r="H803" s="2" t="str">
        <f>TEXT(Ecommerce_Sales[[#This Row],[Order_Date]],"mmmm")</f>
        <v>April</v>
      </c>
      <c r="I803" s="2" t="str">
        <f>TEXT(Ecommerce_Sales[[#This Row],[Order_Date]],"yyyy")</f>
        <v>2024</v>
      </c>
      <c r="J803" s="2" t="str">
        <f>TEXT(Ecommerce_Sales[[#This Row],[Order_Date]],"mmmm")</f>
        <v>April</v>
      </c>
      <c r="K803" s="1" t="s">
        <v>1947</v>
      </c>
      <c r="L803" s="1" t="s">
        <v>4100</v>
      </c>
      <c r="M803" s="1" t="s">
        <v>2104</v>
      </c>
      <c r="N803" s="1" t="s">
        <v>1978</v>
      </c>
      <c r="O803" s="3">
        <v>384</v>
      </c>
      <c r="P803">
        <v>5</v>
      </c>
      <c r="Q803" s="3">
        <v>1919</v>
      </c>
      <c r="R803" s="1" t="s">
        <v>1958</v>
      </c>
      <c r="S803" s="3">
        <v>257</v>
      </c>
      <c r="T803">
        <v>3</v>
      </c>
      <c r="U803" t="str">
        <f>IF(Ecommerce_Sales[[#This Row],[Delivery_Time_Days]]&gt;7,"Delay",IF(Ecommerce_Sales[[#This Row],[Delivery_Time_Days]] = 0,"No delivery",IF(Ecommerce_Sales[[#This Row],[Delivery_Time_Days]]&lt;=7,"On-time")))</f>
        <v>On-time</v>
      </c>
      <c r="V803" s="7">
        <f>Ecommerce_Sales[[#This Row],[Profit]]/Ecommerce_Sales[[#This Row],[Total_Price]]</f>
        <v>0.35018238665971863</v>
      </c>
      <c r="W803" s="3">
        <v>672</v>
      </c>
      <c r="X803" s="3"/>
    </row>
    <row r="804" spans="1:24" x14ac:dyDescent="0.25">
      <c r="A804" s="1" t="s">
        <v>4101</v>
      </c>
      <c r="B804" s="1" t="s">
        <v>202</v>
      </c>
      <c r="C804" s="1" t="s">
        <v>203</v>
      </c>
      <c r="D804" s="1" t="s">
        <v>3534</v>
      </c>
      <c r="E804" s="1" t="s">
        <v>1954</v>
      </c>
      <c r="F804" s="2">
        <v>45318</v>
      </c>
      <c r="G804" s="2">
        <v>45143</v>
      </c>
      <c r="H804" s="2" t="str">
        <f>TEXT(Ecommerce_Sales[[#This Row],[Order_Date]],"mmmm")</f>
        <v>August</v>
      </c>
      <c r="I804" s="2" t="str">
        <f>TEXT(Ecommerce_Sales[[#This Row],[Order_Date]],"yyyy")</f>
        <v>2023</v>
      </c>
      <c r="J804" s="2" t="str">
        <f>TEXT(Ecommerce_Sales[[#This Row],[Order_Date]],"mmmm")</f>
        <v>August</v>
      </c>
      <c r="K804" s="1" t="s">
        <v>1947</v>
      </c>
      <c r="L804" s="1" t="s">
        <v>4102</v>
      </c>
      <c r="M804" s="1" t="s">
        <v>1949</v>
      </c>
      <c r="N804" s="1" t="s">
        <v>1950</v>
      </c>
      <c r="O804" s="3">
        <v>1088</v>
      </c>
      <c r="P804">
        <v>3</v>
      </c>
      <c r="Q804" s="3">
        <v>3264</v>
      </c>
      <c r="R804" s="1" t="s">
        <v>1951</v>
      </c>
      <c r="S804" s="3">
        <v>187</v>
      </c>
      <c r="T804">
        <v>4</v>
      </c>
      <c r="U804" t="str">
        <f>IF(Ecommerce_Sales[[#This Row],[Delivery_Time_Days]]&gt;7,"Delay",IF(Ecommerce_Sales[[#This Row],[Delivery_Time_Days]] = 0,"No delivery",IF(Ecommerce_Sales[[#This Row],[Delivery_Time_Days]]&lt;=7,"On-time")))</f>
        <v>On-time</v>
      </c>
      <c r="V804" s="7">
        <f>Ecommerce_Sales[[#This Row],[Profit]]/Ecommerce_Sales[[#This Row],[Total_Price]]</f>
        <v>0.39981617647058826</v>
      </c>
      <c r="W804" s="3">
        <v>1305</v>
      </c>
      <c r="X804" s="3"/>
    </row>
    <row r="805" spans="1:24" x14ac:dyDescent="0.25">
      <c r="A805" s="1" t="s">
        <v>4103</v>
      </c>
      <c r="B805" s="1" t="s">
        <v>1713</v>
      </c>
      <c r="C805" s="1" t="s">
        <v>1714</v>
      </c>
      <c r="D805" s="1" t="s">
        <v>2911</v>
      </c>
      <c r="E805" s="1" t="s">
        <v>2005</v>
      </c>
      <c r="F805" s="2">
        <v>45480</v>
      </c>
      <c r="G805" s="2">
        <v>45298</v>
      </c>
      <c r="H805" s="2" t="str">
        <f>TEXT(Ecommerce_Sales[[#This Row],[Order_Date]],"mmmm")</f>
        <v>January</v>
      </c>
      <c r="I805" s="2" t="str">
        <f>TEXT(Ecommerce_Sales[[#This Row],[Order_Date]],"yyyy")</f>
        <v>2024</v>
      </c>
      <c r="J805" s="2" t="str">
        <f>TEXT(Ecommerce_Sales[[#This Row],[Order_Date]],"mmmm")</f>
        <v>January</v>
      </c>
      <c r="K805" s="1" t="s">
        <v>1947</v>
      </c>
      <c r="L805" s="1" t="s">
        <v>2785</v>
      </c>
      <c r="M805" s="1" t="s">
        <v>2030</v>
      </c>
      <c r="N805" s="1" t="s">
        <v>1978</v>
      </c>
      <c r="O805" s="3">
        <v>118</v>
      </c>
      <c r="P805">
        <v>3</v>
      </c>
      <c r="Q805" s="3">
        <v>353</v>
      </c>
      <c r="R805" s="1" t="s">
        <v>1958</v>
      </c>
      <c r="S805" s="3">
        <v>48</v>
      </c>
      <c r="T805">
        <v>4</v>
      </c>
      <c r="U805" t="str">
        <f>IF(Ecommerce_Sales[[#This Row],[Delivery_Time_Days]]&gt;7,"Delay",IF(Ecommerce_Sales[[#This Row],[Delivery_Time_Days]] = 0,"No delivery",IF(Ecommerce_Sales[[#This Row],[Delivery_Time_Days]]&lt;=7,"On-time")))</f>
        <v>On-time</v>
      </c>
      <c r="V805" s="7">
        <f>Ecommerce_Sales[[#This Row],[Profit]]/Ecommerce_Sales[[#This Row],[Total_Price]]</f>
        <v>0.34844192634560905</v>
      </c>
      <c r="W805" s="3">
        <v>123</v>
      </c>
      <c r="X805" s="3"/>
    </row>
    <row r="806" spans="1:24" x14ac:dyDescent="0.25">
      <c r="A806" s="1" t="s">
        <v>4104</v>
      </c>
      <c r="B806" s="1" t="s">
        <v>1059</v>
      </c>
      <c r="C806" s="1" t="s">
        <v>1060</v>
      </c>
      <c r="D806" s="1" t="s">
        <v>4043</v>
      </c>
      <c r="E806" s="1" t="s">
        <v>1946</v>
      </c>
      <c r="F806" s="2">
        <v>45284</v>
      </c>
      <c r="G806" s="2">
        <v>45346</v>
      </c>
      <c r="H806" s="2" t="str">
        <f>TEXT(Ecommerce_Sales[[#This Row],[Order_Date]],"mmmm")</f>
        <v>February</v>
      </c>
      <c r="I806" s="2" t="str">
        <f>TEXT(Ecommerce_Sales[[#This Row],[Order_Date]],"yyyy")</f>
        <v>2024</v>
      </c>
      <c r="J806" s="2" t="str">
        <f>TEXT(Ecommerce_Sales[[#This Row],[Order_Date]],"mmmm")</f>
        <v>February</v>
      </c>
      <c r="K806" s="1" t="s">
        <v>1947</v>
      </c>
      <c r="L806" s="1" t="s">
        <v>4105</v>
      </c>
      <c r="M806" s="1" t="s">
        <v>2026</v>
      </c>
      <c r="N806" s="1" t="s">
        <v>1978</v>
      </c>
      <c r="O806" s="3">
        <v>654</v>
      </c>
      <c r="P806">
        <v>2</v>
      </c>
      <c r="Q806" s="3">
        <v>1308</v>
      </c>
      <c r="R806" s="1" t="s">
        <v>1958</v>
      </c>
      <c r="S806" s="3">
        <v>165</v>
      </c>
      <c r="T806">
        <v>3</v>
      </c>
      <c r="U806" t="str">
        <f>IF(Ecommerce_Sales[[#This Row],[Delivery_Time_Days]]&gt;7,"Delay",IF(Ecommerce_Sales[[#This Row],[Delivery_Time_Days]] = 0,"No delivery",IF(Ecommerce_Sales[[#This Row],[Delivery_Time_Days]]&lt;=7,"On-time")))</f>
        <v>On-time</v>
      </c>
      <c r="V806" s="7">
        <f>Ecommerce_Sales[[#This Row],[Profit]]/Ecommerce_Sales[[#This Row],[Total_Price]]</f>
        <v>0.35015290519877673</v>
      </c>
      <c r="W806" s="3">
        <v>458</v>
      </c>
      <c r="X806" s="3"/>
    </row>
    <row r="807" spans="1:24" x14ac:dyDescent="0.25">
      <c r="A807" s="1" t="s">
        <v>4106</v>
      </c>
      <c r="B807" s="1" t="s">
        <v>28</v>
      </c>
      <c r="C807" s="1" t="s">
        <v>29</v>
      </c>
      <c r="D807" s="1" t="s">
        <v>2508</v>
      </c>
      <c r="E807" s="1" t="s">
        <v>1954</v>
      </c>
      <c r="F807" s="2">
        <v>45332</v>
      </c>
      <c r="G807" s="2">
        <v>45007</v>
      </c>
      <c r="H807" s="2" t="str">
        <f>TEXT(Ecommerce_Sales[[#This Row],[Order_Date]],"mmmm")</f>
        <v>March</v>
      </c>
      <c r="I807" s="2" t="str">
        <f>TEXT(Ecommerce_Sales[[#This Row],[Order_Date]],"yyyy")</f>
        <v>2023</v>
      </c>
      <c r="J807" s="2" t="str">
        <f>TEXT(Ecommerce_Sales[[#This Row],[Order_Date]],"mmmm")</f>
        <v>March</v>
      </c>
      <c r="K807" s="1" t="s">
        <v>1947</v>
      </c>
      <c r="L807" s="1" t="s">
        <v>4107</v>
      </c>
      <c r="M807" s="1" t="s">
        <v>2043</v>
      </c>
      <c r="N807" s="1" t="s">
        <v>1989</v>
      </c>
      <c r="O807" s="3">
        <v>168</v>
      </c>
      <c r="P807">
        <v>5</v>
      </c>
      <c r="Q807" s="3">
        <v>841</v>
      </c>
      <c r="R807" s="1" t="s">
        <v>1951</v>
      </c>
      <c r="S807" s="3">
        <v>122</v>
      </c>
      <c r="T807">
        <v>7</v>
      </c>
      <c r="U807" t="str">
        <f>IF(Ecommerce_Sales[[#This Row],[Delivery_Time_Days]]&gt;7,"Delay",IF(Ecommerce_Sales[[#This Row],[Delivery_Time_Days]] = 0,"No delivery",IF(Ecommerce_Sales[[#This Row],[Delivery_Time_Days]]&lt;=7,"On-time")))</f>
        <v>On-time</v>
      </c>
      <c r="V807" s="7">
        <f>Ecommerce_Sales[[#This Row],[Profit]]/Ecommerce_Sales[[#This Row],[Total_Price]]</f>
        <v>0.2497027348394768</v>
      </c>
      <c r="W807" s="3">
        <v>210</v>
      </c>
      <c r="X807" s="3"/>
    </row>
    <row r="808" spans="1:24" x14ac:dyDescent="0.25">
      <c r="A808" s="1" t="s">
        <v>4108</v>
      </c>
      <c r="B808" s="1" t="s">
        <v>1481</v>
      </c>
      <c r="C808" s="1" t="s">
        <v>1482</v>
      </c>
      <c r="D808" s="1" t="s">
        <v>3659</v>
      </c>
      <c r="E808" s="1" t="s">
        <v>1966</v>
      </c>
      <c r="F808" s="2">
        <v>44947</v>
      </c>
      <c r="G808" s="2">
        <v>45490</v>
      </c>
      <c r="H808" s="2" t="str">
        <f>TEXT(Ecommerce_Sales[[#This Row],[Order_Date]],"mmmm")</f>
        <v>July</v>
      </c>
      <c r="I808" s="2" t="str">
        <f>TEXT(Ecommerce_Sales[[#This Row],[Order_Date]],"yyyy")</f>
        <v>2024</v>
      </c>
      <c r="J808" s="2" t="str">
        <f>TEXT(Ecommerce_Sales[[#This Row],[Order_Date]],"mmmm")</f>
        <v>July</v>
      </c>
      <c r="K808" s="1" t="s">
        <v>1947</v>
      </c>
      <c r="L808" s="1" t="s">
        <v>4109</v>
      </c>
      <c r="M808" s="1" t="s">
        <v>2079</v>
      </c>
      <c r="N808" s="1" t="s">
        <v>1973</v>
      </c>
      <c r="O808" s="3">
        <v>997</v>
      </c>
      <c r="P808">
        <v>5</v>
      </c>
      <c r="Q808" s="3">
        <v>4987</v>
      </c>
      <c r="R808" s="1" t="s">
        <v>1951</v>
      </c>
      <c r="S808" s="3">
        <v>553</v>
      </c>
      <c r="T808">
        <v>3</v>
      </c>
      <c r="U808" t="str">
        <f>IF(Ecommerce_Sales[[#This Row],[Delivery_Time_Days]]&gt;7,"Delay",IF(Ecommerce_Sales[[#This Row],[Delivery_Time_Days]] = 0,"No delivery",IF(Ecommerce_Sales[[#This Row],[Delivery_Time_Days]]&lt;=7,"On-time")))</f>
        <v>On-time</v>
      </c>
      <c r="V808" s="7">
        <f>Ecommerce_Sales[[#This Row],[Profit]]/Ecommerce_Sales[[#This Row],[Total_Price]]</f>
        <v>0.29997994786444754</v>
      </c>
      <c r="W808" s="3">
        <v>1496</v>
      </c>
      <c r="X808" s="3"/>
    </row>
    <row r="809" spans="1:24" x14ac:dyDescent="0.25">
      <c r="A809" s="1" t="s">
        <v>4110</v>
      </c>
      <c r="B809" s="1" t="s">
        <v>476</v>
      </c>
      <c r="C809" s="1" t="s">
        <v>477</v>
      </c>
      <c r="D809" s="1" t="s">
        <v>3119</v>
      </c>
      <c r="E809" s="1" t="s">
        <v>1946</v>
      </c>
      <c r="F809" s="2">
        <v>45590</v>
      </c>
      <c r="G809" s="2">
        <v>45606</v>
      </c>
      <c r="H809" s="2" t="str">
        <f>TEXT(Ecommerce_Sales[[#This Row],[Order_Date]],"mmmm")</f>
        <v>November</v>
      </c>
      <c r="I809" s="2" t="str">
        <f>TEXT(Ecommerce_Sales[[#This Row],[Order_Date]],"yyyy")</f>
        <v>2024</v>
      </c>
      <c r="J809" s="2" t="str">
        <f>TEXT(Ecommerce_Sales[[#This Row],[Order_Date]],"mmmm")</f>
        <v>November</v>
      </c>
      <c r="K809" s="1" t="s">
        <v>1947</v>
      </c>
      <c r="L809" s="1" t="s">
        <v>4111</v>
      </c>
      <c r="M809" s="1" t="s">
        <v>2072</v>
      </c>
      <c r="N809" s="1" t="s">
        <v>1950</v>
      </c>
      <c r="O809" s="3">
        <v>57</v>
      </c>
      <c r="P809">
        <v>4</v>
      </c>
      <c r="Q809" s="3">
        <v>226</v>
      </c>
      <c r="R809" s="1" t="s">
        <v>1958</v>
      </c>
      <c r="S809" s="3">
        <v>23</v>
      </c>
      <c r="T809">
        <v>8</v>
      </c>
      <c r="U809" t="str">
        <f>IF(Ecommerce_Sales[[#This Row],[Delivery_Time_Days]]&gt;7,"Delay",IF(Ecommerce_Sales[[#This Row],[Delivery_Time_Days]] = 0,"No delivery",IF(Ecommerce_Sales[[#This Row],[Delivery_Time_Days]]&lt;=7,"On-time")))</f>
        <v>Delay</v>
      </c>
      <c r="V809" s="7">
        <f>Ecommerce_Sales[[#This Row],[Profit]]/Ecommerce_Sales[[#This Row],[Total_Price]]</f>
        <v>0.39823008849557523</v>
      </c>
      <c r="W809" s="3">
        <v>90</v>
      </c>
      <c r="X809" s="3"/>
    </row>
    <row r="810" spans="1:24" x14ac:dyDescent="0.25">
      <c r="A810" s="1" t="s">
        <v>4112</v>
      </c>
      <c r="B810" s="1" t="s">
        <v>848</v>
      </c>
      <c r="C810" s="1" t="s">
        <v>849</v>
      </c>
      <c r="D810" s="1" t="s">
        <v>4113</v>
      </c>
      <c r="E810" s="1" t="s">
        <v>1961</v>
      </c>
      <c r="F810" s="2">
        <v>44954</v>
      </c>
      <c r="G810" s="2">
        <v>45565</v>
      </c>
      <c r="H810" s="2" t="str">
        <f>TEXT(Ecommerce_Sales[[#This Row],[Order_Date]],"mmmm")</f>
        <v>September</v>
      </c>
      <c r="I810" s="2" t="str">
        <f>TEXT(Ecommerce_Sales[[#This Row],[Order_Date]],"yyyy")</f>
        <v>2024</v>
      </c>
      <c r="J810" s="2" t="str">
        <f>TEXT(Ecommerce_Sales[[#This Row],[Order_Date]],"mmmm")</f>
        <v>September</v>
      </c>
      <c r="K810" s="1" t="s">
        <v>1947</v>
      </c>
      <c r="L810" s="1" t="s">
        <v>4114</v>
      </c>
      <c r="M810" s="1" t="s">
        <v>2043</v>
      </c>
      <c r="N810" s="1" t="s">
        <v>1989</v>
      </c>
      <c r="O810" s="3">
        <v>453</v>
      </c>
      <c r="P810">
        <v>5</v>
      </c>
      <c r="Q810" s="3">
        <v>2264</v>
      </c>
      <c r="R810" s="1" t="s">
        <v>1958</v>
      </c>
      <c r="S810" s="3">
        <v>271</v>
      </c>
      <c r="T810">
        <v>7</v>
      </c>
      <c r="U810" t="str">
        <f>IF(Ecommerce_Sales[[#This Row],[Delivery_Time_Days]]&gt;7,"Delay",IF(Ecommerce_Sales[[#This Row],[Delivery_Time_Days]] = 0,"No delivery",IF(Ecommerce_Sales[[#This Row],[Delivery_Time_Days]]&lt;=7,"On-time")))</f>
        <v>On-time</v>
      </c>
      <c r="V810" s="7">
        <f>Ecommerce_Sales[[#This Row],[Profit]]/Ecommerce_Sales[[#This Row],[Total_Price]]</f>
        <v>0.25</v>
      </c>
      <c r="W810" s="3">
        <v>566</v>
      </c>
      <c r="X810" s="3"/>
    </row>
    <row r="811" spans="1:24" x14ac:dyDescent="0.25">
      <c r="A811" s="1" t="s">
        <v>4115</v>
      </c>
      <c r="B811" s="1" t="s">
        <v>6</v>
      </c>
      <c r="C811" s="1" t="s">
        <v>7</v>
      </c>
      <c r="D811" s="1" t="s">
        <v>3691</v>
      </c>
      <c r="E811" s="1" t="s">
        <v>1996</v>
      </c>
      <c r="F811" s="2">
        <v>45330</v>
      </c>
      <c r="G811" s="2">
        <v>45052</v>
      </c>
      <c r="H811" s="2" t="str">
        <f>TEXT(Ecommerce_Sales[[#This Row],[Order_Date]],"mmmm")</f>
        <v>May</v>
      </c>
      <c r="I811" s="2" t="str">
        <f>TEXT(Ecommerce_Sales[[#This Row],[Order_Date]],"yyyy")</f>
        <v>2023</v>
      </c>
      <c r="J811" s="2" t="str">
        <f>TEXT(Ecommerce_Sales[[#This Row],[Order_Date]],"mmmm")</f>
        <v>May</v>
      </c>
      <c r="K811" s="1" t="s">
        <v>1947</v>
      </c>
      <c r="L811" s="1" t="s">
        <v>4116</v>
      </c>
      <c r="M811" s="1" t="s">
        <v>2026</v>
      </c>
      <c r="N811" s="1" t="s">
        <v>1978</v>
      </c>
      <c r="O811" s="3">
        <v>325</v>
      </c>
      <c r="P811">
        <v>3</v>
      </c>
      <c r="Q811" s="3">
        <v>975</v>
      </c>
      <c r="R811" s="1" t="s">
        <v>2008</v>
      </c>
      <c r="S811" s="3">
        <v>58</v>
      </c>
      <c r="T811">
        <v>5</v>
      </c>
      <c r="U811" t="str">
        <f>IF(Ecommerce_Sales[[#This Row],[Delivery_Time_Days]]&gt;7,"Delay",IF(Ecommerce_Sales[[#This Row],[Delivery_Time_Days]] = 0,"No delivery",IF(Ecommerce_Sales[[#This Row],[Delivery_Time_Days]]&lt;=7,"On-time")))</f>
        <v>On-time</v>
      </c>
      <c r="V811" s="7">
        <f>Ecommerce_Sales[[#This Row],[Profit]]/Ecommerce_Sales[[#This Row],[Total_Price]]</f>
        <v>0.34974358974358977</v>
      </c>
      <c r="W811" s="3">
        <v>341</v>
      </c>
      <c r="X811" s="3"/>
    </row>
    <row r="812" spans="1:24" x14ac:dyDescent="0.25">
      <c r="A812" s="1" t="s">
        <v>4117</v>
      </c>
      <c r="B812" s="1" t="s">
        <v>1731</v>
      </c>
      <c r="C812" s="1" t="s">
        <v>1732</v>
      </c>
      <c r="D812" s="1" t="s">
        <v>2914</v>
      </c>
      <c r="E812" s="1" t="s">
        <v>1966</v>
      </c>
      <c r="F812" s="2">
        <v>45424</v>
      </c>
      <c r="G812" s="2">
        <v>45159</v>
      </c>
      <c r="H812" s="2" t="str">
        <f>TEXT(Ecommerce_Sales[[#This Row],[Order_Date]],"mmmm")</f>
        <v>August</v>
      </c>
      <c r="I812" s="2" t="str">
        <f>TEXT(Ecommerce_Sales[[#This Row],[Order_Date]],"yyyy")</f>
        <v>2023</v>
      </c>
      <c r="J812" s="2" t="str">
        <f>TEXT(Ecommerce_Sales[[#This Row],[Order_Date]],"mmmm")</f>
        <v>August</v>
      </c>
      <c r="K812" s="1" t="s">
        <v>1947</v>
      </c>
      <c r="L812" s="1" t="s">
        <v>4118</v>
      </c>
      <c r="M812" s="1" t="s">
        <v>2104</v>
      </c>
      <c r="N812" s="1" t="s">
        <v>1978</v>
      </c>
      <c r="O812" s="3">
        <v>208</v>
      </c>
      <c r="P812">
        <v>3</v>
      </c>
      <c r="Q812" s="3">
        <v>624</v>
      </c>
      <c r="R812" s="1" t="s">
        <v>2012</v>
      </c>
      <c r="S812" s="3">
        <v>89</v>
      </c>
      <c r="T812">
        <v>7</v>
      </c>
      <c r="U812" t="str">
        <f>IF(Ecommerce_Sales[[#This Row],[Delivery_Time_Days]]&gt;7,"Delay",IF(Ecommerce_Sales[[#This Row],[Delivery_Time_Days]] = 0,"No delivery",IF(Ecommerce_Sales[[#This Row],[Delivery_Time_Days]]&lt;=7,"On-time")))</f>
        <v>On-time</v>
      </c>
      <c r="V812" s="7">
        <f>Ecommerce_Sales[[#This Row],[Profit]]/Ecommerce_Sales[[#This Row],[Total_Price]]</f>
        <v>0.35096153846153844</v>
      </c>
      <c r="W812" s="3">
        <v>219</v>
      </c>
      <c r="X812" s="3"/>
    </row>
    <row r="813" spans="1:24" x14ac:dyDescent="0.25">
      <c r="A813" s="1" t="s">
        <v>4119</v>
      </c>
      <c r="B813" s="1" t="s">
        <v>460</v>
      </c>
      <c r="C813" s="1" t="s">
        <v>461</v>
      </c>
      <c r="D813" s="1" t="s">
        <v>2090</v>
      </c>
      <c r="E813" s="1" t="s">
        <v>1961</v>
      </c>
      <c r="F813" s="2">
        <v>45201</v>
      </c>
      <c r="G813" s="2">
        <v>45262</v>
      </c>
      <c r="H813" s="2" t="str">
        <f>TEXT(Ecommerce_Sales[[#This Row],[Order_Date]],"mmmm")</f>
        <v>December</v>
      </c>
      <c r="I813" s="2" t="str">
        <f>TEXT(Ecommerce_Sales[[#This Row],[Order_Date]],"yyyy")</f>
        <v>2023</v>
      </c>
      <c r="J813" s="2" t="str">
        <f>TEXT(Ecommerce_Sales[[#This Row],[Order_Date]],"mmmm")</f>
        <v>December</v>
      </c>
      <c r="K813" s="1" t="s">
        <v>1947</v>
      </c>
      <c r="L813" s="1" t="s">
        <v>4120</v>
      </c>
      <c r="M813" s="1" t="s">
        <v>1963</v>
      </c>
      <c r="N813" s="1" t="s">
        <v>1957</v>
      </c>
      <c r="O813" s="3">
        <v>628</v>
      </c>
      <c r="P813">
        <v>2</v>
      </c>
      <c r="Q813" s="3">
        <v>1257</v>
      </c>
      <c r="R813" s="1" t="s">
        <v>2012</v>
      </c>
      <c r="S813" s="3">
        <v>168</v>
      </c>
      <c r="T813">
        <v>3</v>
      </c>
      <c r="U813" t="str">
        <f>IF(Ecommerce_Sales[[#This Row],[Delivery_Time_Days]]&gt;7,"Delay",IF(Ecommerce_Sales[[#This Row],[Delivery_Time_Days]] = 0,"No delivery",IF(Ecommerce_Sales[[#This Row],[Delivery_Time_Days]]&lt;=7,"On-time")))</f>
        <v>On-time</v>
      </c>
      <c r="V813" s="7">
        <f>Ecommerce_Sales[[#This Row],[Profit]]/Ecommerce_Sales[[#This Row],[Total_Price]]</f>
        <v>0.15035799522673032</v>
      </c>
      <c r="W813" s="3">
        <v>189</v>
      </c>
      <c r="X813" s="3"/>
    </row>
    <row r="814" spans="1:24" x14ac:dyDescent="0.25">
      <c r="A814" s="1" t="s">
        <v>4121</v>
      </c>
      <c r="B814" s="1" t="s">
        <v>1657</v>
      </c>
      <c r="C814" s="1" t="s">
        <v>1658</v>
      </c>
      <c r="D814" s="1" t="s">
        <v>4122</v>
      </c>
      <c r="E814" s="1" t="s">
        <v>1961</v>
      </c>
      <c r="F814" s="2">
        <v>45055</v>
      </c>
      <c r="G814" s="2">
        <v>45265</v>
      </c>
      <c r="H814" s="2" t="str">
        <f>TEXT(Ecommerce_Sales[[#This Row],[Order_Date]],"mmmm")</f>
        <v>December</v>
      </c>
      <c r="I814" s="2" t="str">
        <f>TEXT(Ecommerce_Sales[[#This Row],[Order_Date]],"yyyy")</f>
        <v>2023</v>
      </c>
      <c r="J814" s="2" t="str">
        <f>TEXT(Ecommerce_Sales[[#This Row],[Order_Date]],"mmmm")</f>
        <v>December</v>
      </c>
      <c r="K814" s="1" t="s">
        <v>1992</v>
      </c>
      <c r="L814" s="1" t="s">
        <v>4123</v>
      </c>
      <c r="M814" s="1" t="s">
        <v>2007</v>
      </c>
      <c r="N814" s="1" t="s">
        <v>1973</v>
      </c>
      <c r="O814" s="3">
        <v>1736</v>
      </c>
      <c r="P814">
        <v>2</v>
      </c>
      <c r="Q814" s="3">
        <v>3472</v>
      </c>
      <c r="R814" s="1" t="s">
        <v>2012</v>
      </c>
      <c r="S814" s="3">
        <v>345</v>
      </c>
      <c r="U814" t="str">
        <f>IF(Ecommerce_Sales[[#This Row],[Delivery_Time_Days]]&gt;7,"Delay",IF(Ecommerce_Sales[[#This Row],[Delivery_Time_Days]] = 0,"No delivery",IF(Ecommerce_Sales[[#This Row],[Delivery_Time_Days]]&lt;=7,"On-time")))</f>
        <v>No delivery</v>
      </c>
      <c r="V814" s="7">
        <f>Ecommerce_Sales[[#This Row],[Profit]]/Ecommerce_Sales[[#This Row],[Total_Price]]</f>
        <v>0.30011520737327191</v>
      </c>
      <c r="W814" s="3">
        <v>1042</v>
      </c>
      <c r="X814" s="3"/>
    </row>
    <row r="815" spans="1:24" x14ac:dyDescent="0.25">
      <c r="A815" s="1" t="s">
        <v>4124</v>
      </c>
      <c r="B815" s="1" t="s">
        <v>1023</v>
      </c>
      <c r="C815" s="1" t="s">
        <v>1024</v>
      </c>
      <c r="D815" s="1" t="s">
        <v>4125</v>
      </c>
      <c r="E815" s="1" t="s">
        <v>1961</v>
      </c>
      <c r="F815" s="2">
        <v>45129</v>
      </c>
      <c r="G815" s="2">
        <v>45271</v>
      </c>
      <c r="H815" s="2" t="str">
        <f>TEXT(Ecommerce_Sales[[#This Row],[Order_Date]],"mmmm")</f>
        <v>December</v>
      </c>
      <c r="I815" s="2" t="str">
        <f>TEXT(Ecommerce_Sales[[#This Row],[Order_Date]],"yyyy")</f>
        <v>2023</v>
      </c>
      <c r="J815" s="2" t="str">
        <f>TEXT(Ecommerce_Sales[[#This Row],[Order_Date]],"mmmm")</f>
        <v>December</v>
      </c>
      <c r="K815" s="1" t="s">
        <v>1992</v>
      </c>
      <c r="L815" s="1" t="s">
        <v>4126</v>
      </c>
      <c r="M815" s="1" t="s">
        <v>1968</v>
      </c>
      <c r="N815" s="1" t="s">
        <v>1957</v>
      </c>
      <c r="O815" s="3">
        <v>1552</v>
      </c>
      <c r="P815">
        <v>6</v>
      </c>
      <c r="Q815" s="3">
        <v>9313</v>
      </c>
      <c r="R815" s="1" t="s">
        <v>1951</v>
      </c>
      <c r="S815" s="3">
        <v>598</v>
      </c>
      <c r="U815" t="str">
        <f>IF(Ecommerce_Sales[[#This Row],[Delivery_Time_Days]]&gt;7,"Delay",IF(Ecommerce_Sales[[#This Row],[Delivery_Time_Days]] = 0,"No delivery",IF(Ecommerce_Sales[[#This Row],[Delivery_Time_Days]]&lt;=7,"On-time")))</f>
        <v>No delivery</v>
      </c>
      <c r="V815" s="7">
        <f>Ecommerce_Sales[[#This Row],[Profit]]/Ecommerce_Sales[[#This Row],[Total_Price]]</f>
        <v>0.15000536883925694</v>
      </c>
      <c r="W815" s="3">
        <v>1397</v>
      </c>
      <c r="X815" s="3"/>
    </row>
    <row r="816" spans="1:24" x14ac:dyDescent="0.25">
      <c r="A816" s="1" t="s">
        <v>4127</v>
      </c>
      <c r="B816" s="1" t="s">
        <v>1291</v>
      </c>
      <c r="C816" s="1" t="s">
        <v>1600</v>
      </c>
      <c r="D816" s="1" t="s">
        <v>2084</v>
      </c>
      <c r="E816" s="1" t="s">
        <v>1946</v>
      </c>
      <c r="F816" s="2">
        <v>44958</v>
      </c>
      <c r="G816" s="2">
        <v>45039</v>
      </c>
      <c r="H816" s="2" t="str">
        <f>TEXT(Ecommerce_Sales[[#This Row],[Order_Date]],"mmmm")</f>
        <v>April</v>
      </c>
      <c r="I816" s="2" t="str">
        <f>TEXT(Ecommerce_Sales[[#This Row],[Order_Date]],"yyyy")</f>
        <v>2023</v>
      </c>
      <c r="J816" s="2" t="str">
        <f>TEXT(Ecommerce_Sales[[#This Row],[Order_Date]],"mmmm")</f>
        <v>April</v>
      </c>
      <c r="K816" s="1" t="s">
        <v>1947</v>
      </c>
      <c r="L816" s="1" t="s">
        <v>4128</v>
      </c>
      <c r="M816" s="1" t="s">
        <v>2054</v>
      </c>
      <c r="N816" s="1" t="s">
        <v>1957</v>
      </c>
      <c r="O816" s="3">
        <v>746</v>
      </c>
      <c r="P816">
        <v>1</v>
      </c>
      <c r="Q816" s="3">
        <v>746</v>
      </c>
      <c r="R816" s="1" t="s">
        <v>1958</v>
      </c>
      <c r="S816" s="3">
        <v>52</v>
      </c>
      <c r="T816">
        <v>8</v>
      </c>
      <c r="U816" t="str">
        <f>IF(Ecommerce_Sales[[#This Row],[Delivery_Time_Days]]&gt;7,"Delay",IF(Ecommerce_Sales[[#This Row],[Delivery_Time_Days]] = 0,"No delivery",IF(Ecommerce_Sales[[#This Row],[Delivery_Time_Days]]&lt;=7,"On-time")))</f>
        <v>Delay</v>
      </c>
      <c r="V816" s="7">
        <f>Ecommerce_Sales[[#This Row],[Profit]]/Ecommerce_Sales[[#This Row],[Total_Price]]</f>
        <v>0.15013404825737264</v>
      </c>
      <c r="W816" s="3">
        <v>112</v>
      </c>
      <c r="X816" s="3"/>
    </row>
    <row r="817" spans="1:24" x14ac:dyDescent="0.25">
      <c r="A817" s="1" t="s">
        <v>4129</v>
      </c>
      <c r="B817" s="1" t="s">
        <v>1119</v>
      </c>
      <c r="C817" s="1" t="s">
        <v>1120</v>
      </c>
      <c r="D817" s="1" t="s">
        <v>1985</v>
      </c>
      <c r="E817" s="1" t="s">
        <v>1966</v>
      </c>
      <c r="F817" s="2">
        <v>45368</v>
      </c>
      <c r="G817" s="2">
        <v>45138</v>
      </c>
      <c r="H817" s="2" t="str">
        <f>TEXT(Ecommerce_Sales[[#This Row],[Order_Date]],"mmmm")</f>
        <v>July</v>
      </c>
      <c r="I817" s="2" t="str">
        <f>TEXT(Ecommerce_Sales[[#This Row],[Order_Date]],"yyyy")</f>
        <v>2023</v>
      </c>
      <c r="J817" s="2" t="str">
        <f>TEXT(Ecommerce_Sales[[#This Row],[Order_Date]],"mmmm")</f>
        <v>July</v>
      </c>
      <c r="K817" s="1" t="s">
        <v>1947</v>
      </c>
      <c r="L817" s="1" t="s">
        <v>4130</v>
      </c>
      <c r="M817" s="1" t="s">
        <v>1949</v>
      </c>
      <c r="N817" s="1" t="s">
        <v>1950</v>
      </c>
      <c r="O817" s="3">
        <v>1187</v>
      </c>
      <c r="P817">
        <v>3</v>
      </c>
      <c r="Q817" s="3">
        <v>3560</v>
      </c>
      <c r="R817" s="1" t="s">
        <v>1958</v>
      </c>
      <c r="S817" s="3">
        <v>525</v>
      </c>
      <c r="T817">
        <v>7</v>
      </c>
      <c r="U817" t="str">
        <f>IF(Ecommerce_Sales[[#This Row],[Delivery_Time_Days]]&gt;7,"Delay",IF(Ecommerce_Sales[[#This Row],[Delivery_Time_Days]] = 0,"No delivery",IF(Ecommerce_Sales[[#This Row],[Delivery_Time_Days]]&lt;=7,"On-time")))</f>
        <v>On-time</v>
      </c>
      <c r="V817" s="7">
        <f>Ecommerce_Sales[[#This Row],[Profit]]/Ecommerce_Sales[[#This Row],[Total_Price]]</f>
        <v>0.4</v>
      </c>
      <c r="W817" s="3">
        <v>1424</v>
      </c>
      <c r="X817" s="3"/>
    </row>
    <row r="818" spans="1:24" x14ac:dyDescent="0.25">
      <c r="A818" s="1" t="s">
        <v>4131</v>
      </c>
      <c r="B818" s="1" t="s">
        <v>1003</v>
      </c>
      <c r="C818" s="1" t="s">
        <v>1004</v>
      </c>
      <c r="D818" s="1" t="s">
        <v>4132</v>
      </c>
      <c r="E818" s="1" t="s">
        <v>1954</v>
      </c>
      <c r="F818" s="2">
        <v>45350</v>
      </c>
      <c r="G818" s="2">
        <v>45429</v>
      </c>
      <c r="H818" s="2" t="str">
        <f>TEXT(Ecommerce_Sales[[#This Row],[Order_Date]],"mmmm")</f>
        <v>May</v>
      </c>
      <c r="I818" s="2" t="str">
        <f>TEXT(Ecommerce_Sales[[#This Row],[Order_Date]],"yyyy")</f>
        <v>2024</v>
      </c>
      <c r="J818" s="2" t="str">
        <f>TEXT(Ecommerce_Sales[[#This Row],[Order_Date]],"mmmm")</f>
        <v>May</v>
      </c>
      <c r="K818" s="1" t="s">
        <v>1947</v>
      </c>
      <c r="L818" s="1" t="s">
        <v>4133</v>
      </c>
      <c r="M818" s="1" t="s">
        <v>1956</v>
      </c>
      <c r="N818" s="1" t="s">
        <v>1957</v>
      </c>
      <c r="O818" s="3">
        <v>906</v>
      </c>
      <c r="P818">
        <v>1</v>
      </c>
      <c r="Q818" s="3">
        <v>906</v>
      </c>
      <c r="R818" s="1" t="s">
        <v>1951</v>
      </c>
      <c r="S818" s="3">
        <v>47</v>
      </c>
      <c r="T818">
        <v>8</v>
      </c>
      <c r="U818" t="str">
        <f>IF(Ecommerce_Sales[[#This Row],[Delivery_Time_Days]]&gt;7,"Delay",IF(Ecommerce_Sales[[#This Row],[Delivery_Time_Days]] = 0,"No delivery",IF(Ecommerce_Sales[[#This Row],[Delivery_Time_Days]]&lt;=7,"On-time")))</f>
        <v>Delay</v>
      </c>
      <c r="V818" s="7">
        <f>Ecommerce_Sales[[#This Row],[Profit]]/Ecommerce_Sales[[#This Row],[Total_Price]]</f>
        <v>0.15011037527593818</v>
      </c>
      <c r="W818" s="3">
        <v>136</v>
      </c>
      <c r="X818" s="3"/>
    </row>
    <row r="819" spans="1:24" x14ac:dyDescent="0.25">
      <c r="A819" s="1" t="s">
        <v>4134</v>
      </c>
      <c r="B819" s="1" t="s">
        <v>130</v>
      </c>
      <c r="C819" s="1" t="s">
        <v>131</v>
      </c>
      <c r="D819" s="1" t="s">
        <v>3911</v>
      </c>
      <c r="E819" s="1" t="s">
        <v>1954</v>
      </c>
      <c r="F819" s="2">
        <v>45116</v>
      </c>
      <c r="G819" s="2">
        <v>45090</v>
      </c>
      <c r="H819" s="2" t="str">
        <f>TEXT(Ecommerce_Sales[[#This Row],[Order_Date]],"mmmm")</f>
        <v>June</v>
      </c>
      <c r="I819" s="2" t="str">
        <f>TEXT(Ecommerce_Sales[[#This Row],[Order_Date]],"yyyy")</f>
        <v>2023</v>
      </c>
      <c r="J819" s="2" t="str">
        <f>TEXT(Ecommerce_Sales[[#This Row],[Order_Date]],"mmmm")</f>
        <v>June</v>
      </c>
      <c r="K819" s="1" t="s">
        <v>1947</v>
      </c>
      <c r="L819" s="1" t="s">
        <v>4135</v>
      </c>
      <c r="M819" s="1" t="s">
        <v>1968</v>
      </c>
      <c r="N819" s="1" t="s">
        <v>1957</v>
      </c>
      <c r="O819" s="3">
        <v>366</v>
      </c>
      <c r="P819">
        <v>4</v>
      </c>
      <c r="Q819" s="3">
        <v>1465</v>
      </c>
      <c r="R819" s="1" t="s">
        <v>2008</v>
      </c>
      <c r="S819" s="3">
        <v>185</v>
      </c>
      <c r="T819">
        <v>3</v>
      </c>
      <c r="U819" t="str">
        <f>IF(Ecommerce_Sales[[#This Row],[Delivery_Time_Days]]&gt;7,"Delay",IF(Ecommerce_Sales[[#This Row],[Delivery_Time_Days]] = 0,"No delivery",IF(Ecommerce_Sales[[#This Row],[Delivery_Time_Days]]&lt;=7,"On-time")))</f>
        <v>On-time</v>
      </c>
      <c r="V819" s="7">
        <f>Ecommerce_Sales[[#This Row],[Profit]]/Ecommerce_Sales[[#This Row],[Total_Price]]</f>
        <v>0.15017064846416384</v>
      </c>
      <c r="W819" s="3">
        <v>220</v>
      </c>
      <c r="X819" s="3"/>
    </row>
    <row r="820" spans="1:24" x14ac:dyDescent="0.25">
      <c r="A820" s="1" t="s">
        <v>4136</v>
      </c>
      <c r="B820" s="1" t="s">
        <v>1281</v>
      </c>
      <c r="C820" s="1" t="s">
        <v>1282</v>
      </c>
      <c r="D820" s="1" t="s">
        <v>3313</v>
      </c>
      <c r="E820" s="1" t="s">
        <v>1954</v>
      </c>
      <c r="F820" s="2">
        <v>45262</v>
      </c>
      <c r="G820" s="2">
        <v>45040</v>
      </c>
      <c r="H820" s="2" t="str">
        <f>TEXT(Ecommerce_Sales[[#This Row],[Order_Date]],"mmmm")</f>
        <v>April</v>
      </c>
      <c r="I820" s="2" t="str">
        <f>TEXT(Ecommerce_Sales[[#This Row],[Order_Date]],"yyyy")</f>
        <v>2023</v>
      </c>
      <c r="J820" s="2" t="str">
        <f>TEXT(Ecommerce_Sales[[#This Row],[Order_Date]],"mmmm")</f>
        <v>April</v>
      </c>
      <c r="K820" s="1" t="s">
        <v>1947</v>
      </c>
      <c r="L820" s="1" t="s">
        <v>4137</v>
      </c>
      <c r="M820" s="1" t="s">
        <v>2043</v>
      </c>
      <c r="N820" s="1" t="s">
        <v>1989</v>
      </c>
      <c r="O820" s="3">
        <v>148</v>
      </c>
      <c r="P820">
        <v>2</v>
      </c>
      <c r="Q820" s="3">
        <v>296</v>
      </c>
      <c r="R820" s="1" t="s">
        <v>1958</v>
      </c>
      <c r="S820" s="3">
        <v>19</v>
      </c>
      <c r="T820">
        <v>7</v>
      </c>
      <c r="U820" t="str">
        <f>IF(Ecommerce_Sales[[#This Row],[Delivery_Time_Days]]&gt;7,"Delay",IF(Ecommerce_Sales[[#This Row],[Delivery_Time_Days]] = 0,"No delivery",IF(Ecommerce_Sales[[#This Row],[Delivery_Time_Days]]&lt;=7,"On-time")))</f>
        <v>On-time</v>
      </c>
      <c r="V820" s="7">
        <f>Ecommerce_Sales[[#This Row],[Profit]]/Ecommerce_Sales[[#This Row],[Total_Price]]</f>
        <v>0.25</v>
      </c>
      <c r="W820" s="3">
        <v>74</v>
      </c>
      <c r="X820" s="3"/>
    </row>
    <row r="821" spans="1:24" x14ac:dyDescent="0.25">
      <c r="A821" s="1" t="s">
        <v>4138</v>
      </c>
      <c r="B821" s="1" t="s">
        <v>527</v>
      </c>
      <c r="C821" s="1" t="s">
        <v>528</v>
      </c>
      <c r="D821" s="1" t="s">
        <v>2949</v>
      </c>
      <c r="E821" s="1" t="s">
        <v>1966</v>
      </c>
      <c r="F821" s="2">
        <v>45404</v>
      </c>
      <c r="G821" s="2">
        <v>45593</v>
      </c>
      <c r="H821" s="2" t="str">
        <f>TEXT(Ecommerce_Sales[[#This Row],[Order_Date]],"mmmm")</f>
        <v>October</v>
      </c>
      <c r="I821" s="2" t="str">
        <f>TEXT(Ecommerce_Sales[[#This Row],[Order_Date]],"yyyy")</f>
        <v>2024</v>
      </c>
      <c r="J821" s="2" t="str">
        <f>TEXT(Ecommerce_Sales[[#This Row],[Order_Date]],"mmmm")</f>
        <v>October</v>
      </c>
      <c r="K821" s="1" t="s">
        <v>1947</v>
      </c>
      <c r="L821" s="1" t="s">
        <v>4139</v>
      </c>
      <c r="M821" s="1" t="s">
        <v>2026</v>
      </c>
      <c r="N821" s="1" t="s">
        <v>1978</v>
      </c>
      <c r="O821" s="3">
        <v>936</v>
      </c>
      <c r="P821">
        <v>3</v>
      </c>
      <c r="Q821" s="3">
        <v>2807</v>
      </c>
      <c r="R821" s="1" t="s">
        <v>1958</v>
      </c>
      <c r="S821" s="3">
        <v>416</v>
      </c>
      <c r="T821">
        <v>10</v>
      </c>
      <c r="U821" t="str">
        <f>IF(Ecommerce_Sales[[#This Row],[Delivery_Time_Days]]&gt;7,"Delay",IF(Ecommerce_Sales[[#This Row],[Delivery_Time_Days]] = 0,"No delivery",IF(Ecommerce_Sales[[#This Row],[Delivery_Time_Days]]&lt;=7,"On-time")))</f>
        <v>Delay</v>
      </c>
      <c r="V821" s="7">
        <f>Ecommerce_Sales[[#This Row],[Profit]]/Ecommerce_Sales[[#This Row],[Total_Price]]</f>
        <v>0.35019593872461702</v>
      </c>
      <c r="W821" s="3">
        <v>983</v>
      </c>
      <c r="X821" s="3"/>
    </row>
    <row r="822" spans="1:24" x14ac:dyDescent="0.25">
      <c r="A822" s="1" t="s">
        <v>4140</v>
      </c>
      <c r="B822" s="1" t="s">
        <v>398</v>
      </c>
      <c r="C822" s="1" t="s">
        <v>399</v>
      </c>
      <c r="D822" s="1" t="s">
        <v>2152</v>
      </c>
      <c r="E822" s="1" t="s">
        <v>1961</v>
      </c>
      <c r="F822" s="2">
        <v>44980</v>
      </c>
      <c r="G822" s="2">
        <v>45591</v>
      </c>
      <c r="H822" s="2" t="str">
        <f>TEXT(Ecommerce_Sales[[#This Row],[Order_Date]],"mmmm")</f>
        <v>October</v>
      </c>
      <c r="I822" s="2" t="str">
        <f>TEXT(Ecommerce_Sales[[#This Row],[Order_Date]],"yyyy")</f>
        <v>2024</v>
      </c>
      <c r="J822" s="2" t="str">
        <f>TEXT(Ecommerce_Sales[[#This Row],[Order_Date]],"mmmm")</f>
        <v>October</v>
      </c>
      <c r="K822" s="1" t="s">
        <v>1992</v>
      </c>
      <c r="L822" s="1" t="s">
        <v>3469</v>
      </c>
      <c r="M822" s="1" t="s">
        <v>2047</v>
      </c>
      <c r="N822" s="1" t="s">
        <v>1989</v>
      </c>
      <c r="O822" s="3">
        <v>620</v>
      </c>
      <c r="P822">
        <v>2</v>
      </c>
      <c r="Q822" s="3">
        <v>1239</v>
      </c>
      <c r="R822" s="1" t="s">
        <v>1958</v>
      </c>
      <c r="S822" s="3">
        <v>67</v>
      </c>
      <c r="U822" t="str">
        <f>IF(Ecommerce_Sales[[#This Row],[Delivery_Time_Days]]&gt;7,"Delay",IF(Ecommerce_Sales[[#This Row],[Delivery_Time_Days]] = 0,"No delivery",IF(Ecommerce_Sales[[#This Row],[Delivery_Time_Days]]&lt;=7,"On-time")))</f>
        <v>No delivery</v>
      </c>
      <c r="V822" s="7">
        <f>Ecommerce_Sales[[#This Row],[Profit]]/Ecommerce_Sales[[#This Row],[Total_Price]]</f>
        <v>0.25020177562550444</v>
      </c>
      <c r="W822" s="3">
        <v>310</v>
      </c>
      <c r="X822" s="3"/>
    </row>
    <row r="823" spans="1:24" x14ac:dyDescent="0.25">
      <c r="A823" s="1" t="s">
        <v>4141</v>
      </c>
      <c r="B823" s="1" t="s">
        <v>939</v>
      </c>
      <c r="C823" s="1" t="s">
        <v>940</v>
      </c>
      <c r="D823" s="1" t="s">
        <v>3450</v>
      </c>
      <c r="E823" s="1" t="s">
        <v>1946</v>
      </c>
      <c r="F823" s="2">
        <v>45130</v>
      </c>
      <c r="G823" s="2">
        <v>45419</v>
      </c>
      <c r="H823" s="2" t="str">
        <f>TEXT(Ecommerce_Sales[[#This Row],[Order_Date]],"mmmm")</f>
        <v>May</v>
      </c>
      <c r="I823" s="2" t="str">
        <f>TEXT(Ecommerce_Sales[[#This Row],[Order_Date]],"yyyy")</f>
        <v>2024</v>
      </c>
      <c r="J823" s="2" t="str">
        <f>TEXT(Ecommerce_Sales[[#This Row],[Order_Date]],"mmmm")</f>
        <v>May</v>
      </c>
      <c r="K823" s="1" t="s">
        <v>1947</v>
      </c>
      <c r="L823" s="1" t="s">
        <v>4142</v>
      </c>
      <c r="M823" s="1" t="s">
        <v>1998</v>
      </c>
      <c r="N823" s="1" t="s">
        <v>1973</v>
      </c>
      <c r="O823" s="3">
        <v>376</v>
      </c>
      <c r="P823">
        <v>1</v>
      </c>
      <c r="Q823" s="3">
        <v>376</v>
      </c>
      <c r="R823" s="1" t="s">
        <v>1958</v>
      </c>
      <c r="S823" s="3">
        <v>38</v>
      </c>
      <c r="T823">
        <v>2</v>
      </c>
      <c r="U823" t="str">
        <f>IF(Ecommerce_Sales[[#This Row],[Delivery_Time_Days]]&gt;7,"Delay",IF(Ecommerce_Sales[[#This Row],[Delivery_Time_Days]] = 0,"No delivery",IF(Ecommerce_Sales[[#This Row],[Delivery_Time_Days]]&lt;=7,"On-time")))</f>
        <v>On-time</v>
      </c>
      <c r="V823" s="7">
        <f>Ecommerce_Sales[[#This Row],[Profit]]/Ecommerce_Sales[[#This Row],[Total_Price]]</f>
        <v>0.30053191489361702</v>
      </c>
      <c r="W823" s="3">
        <v>113</v>
      </c>
      <c r="X823" s="3"/>
    </row>
    <row r="824" spans="1:24" x14ac:dyDescent="0.25">
      <c r="A824" s="1" t="s">
        <v>4143</v>
      </c>
      <c r="B824" s="1" t="s">
        <v>42</v>
      </c>
      <c r="C824" s="1" t="s">
        <v>43</v>
      </c>
      <c r="D824" s="1" t="s">
        <v>2810</v>
      </c>
      <c r="E824" s="1" t="s">
        <v>1946</v>
      </c>
      <c r="F824" s="2">
        <v>45184</v>
      </c>
      <c r="G824" s="2">
        <v>45103</v>
      </c>
      <c r="H824" s="2" t="str">
        <f>TEXT(Ecommerce_Sales[[#This Row],[Order_Date]],"mmmm")</f>
        <v>June</v>
      </c>
      <c r="I824" s="2" t="str">
        <f>TEXT(Ecommerce_Sales[[#This Row],[Order_Date]],"yyyy")</f>
        <v>2023</v>
      </c>
      <c r="J824" s="2" t="str">
        <f>TEXT(Ecommerce_Sales[[#This Row],[Order_Date]],"mmmm")</f>
        <v>June</v>
      </c>
      <c r="K824" s="1" t="s">
        <v>1947</v>
      </c>
      <c r="L824" s="1" t="s">
        <v>4144</v>
      </c>
      <c r="M824" s="1" t="s">
        <v>1963</v>
      </c>
      <c r="N824" s="1" t="s">
        <v>1957</v>
      </c>
      <c r="O824" s="3">
        <v>1135</v>
      </c>
      <c r="P824">
        <v>1</v>
      </c>
      <c r="Q824" s="3">
        <v>1135</v>
      </c>
      <c r="R824" s="1" t="s">
        <v>1951</v>
      </c>
      <c r="S824" s="3">
        <v>158</v>
      </c>
      <c r="T824">
        <v>8</v>
      </c>
      <c r="U824" t="str">
        <f>IF(Ecommerce_Sales[[#This Row],[Delivery_Time_Days]]&gt;7,"Delay",IF(Ecommerce_Sales[[#This Row],[Delivery_Time_Days]] = 0,"No delivery",IF(Ecommerce_Sales[[#This Row],[Delivery_Time_Days]]&lt;=7,"On-time")))</f>
        <v>Delay</v>
      </c>
      <c r="V824" s="7">
        <f>Ecommerce_Sales[[#This Row],[Profit]]/Ecommerce_Sales[[#This Row],[Total_Price]]</f>
        <v>0.14977973568281938</v>
      </c>
      <c r="W824" s="3">
        <v>170</v>
      </c>
      <c r="X824" s="3"/>
    </row>
    <row r="825" spans="1:24" x14ac:dyDescent="0.25">
      <c r="A825" s="1" t="s">
        <v>4145</v>
      </c>
      <c r="B825" s="1" t="s">
        <v>1565</v>
      </c>
      <c r="C825" s="1" t="s">
        <v>1566</v>
      </c>
      <c r="D825" s="1" t="s">
        <v>3883</v>
      </c>
      <c r="E825" s="1" t="s">
        <v>2005</v>
      </c>
      <c r="F825" s="2">
        <v>45105</v>
      </c>
      <c r="G825" s="2">
        <v>45284</v>
      </c>
      <c r="H825" s="2" t="str">
        <f>TEXT(Ecommerce_Sales[[#This Row],[Order_Date]],"mmmm")</f>
        <v>December</v>
      </c>
      <c r="I825" s="2" t="str">
        <f>TEXT(Ecommerce_Sales[[#This Row],[Order_Date]],"yyyy")</f>
        <v>2023</v>
      </c>
      <c r="J825" s="2" t="str">
        <f>TEXT(Ecommerce_Sales[[#This Row],[Order_Date]],"mmmm")</f>
        <v>December</v>
      </c>
      <c r="K825" s="1" t="s">
        <v>1947</v>
      </c>
      <c r="L825" s="1" t="s">
        <v>4146</v>
      </c>
      <c r="M825" s="1" t="s">
        <v>1949</v>
      </c>
      <c r="N825" s="1" t="s">
        <v>1950</v>
      </c>
      <c r="O825" s="3">
        <v>1880</v>
      </c>
      <c r="P825">
        <v>2</v>
      </c>
      <c r="Q825" s="3">
        <v>3759</v>
      </c>
      <c r="R825" s="1" t="s">
        <v>2016</v>
      </c>
      <c r="S825" s="3">
        <v>360</v>
      </c>
      <c r="T825">
        <v>8</v>
      </c>
      <c r="U825" t="str">
        <f>IF(Ecommerce_Sales[[#This Row],[Delivery_Time_Days]]&gt;7,"Delay",IF(Ecommerce_Sales[[#This Row],[Delivery_Time_Days]] = 0,"No delivery",IF(Ecommerce_Sales[[#This Row],[Delivery_Time_Days]]&lt;=7,"On-time")))</f>
        <v>Delay</v>
      </c>
      <c r="V825" s="7">
        <f>Ecommerce_Sales[[#This Row],[Profit]]/Ecommerce_Sales[[#This Row],[Total_Price]]</f>
        <v>0.40010641127959562</v>
      </c>
      <c r="W825" s="3">
        <v>1504</v>
      </c>
      <c r="X825" s="3"/>
    </row>
    <row r="826" spans="1:24" x14ac:dyDescent="0.25">
      <c r="A826" s="1" t="s">
        <v>4147</v>
      </c>
      <c r="B826" s="1" t="s">
        <v>1763</v>
      </c>
      <c r="C826" s="1" t="s">
        <v>1764</v>
      </c>
      <c r="D826" s="1" t="s">
        <v>2859</v>
      </c>
      <c r="E826" s="1" t="s">
        <v>1961</v>
      </c>
      <c r="F826" s="2">
        <v>45136</v>
      </c>
      <c r="G826" s="2">
        <v>45107</v>
      </c>
      <c r="H826" s="2" t="str">
        <f>TEXT(Ecommerce_Sales[[#This Row],[Order_Date]],"mmmm")</f>
        <v>June</v>
      </c>
      <c r="I826" s="2" t="str">
        <f>TEXT(Ecommerce_Sales[[#This Row],[Order_Date]],"yyyy")</f>
        <v>2023</v>
      </c>
      <c r="J826" s="2" t="str">
        <f>TEXT(Ecommerce_Sales[[#This Row],[Order_Date]],"mmmm")</f>
        <v>June</v>
      </c>
      <c r="K826" s="1" t="s">
        <v>1986</v>
      </c>
      <c r="L826" s="1" t="s">
        <v>4148</v>
      </c>
      <c r="M826" s="1" t="s">
        <v>2047</v>
      </c>
      <c r="N826" s="1" t="s">
        <v>1989</v>
      </c>
      <c r="O826" s="3">
        <v>1083</v>
      </c>
      <c r="P826">
        <v>2</v>
      </c>
      <c r="Q826" s="3">
        <v>2165</v>
      </c>
      <c r="R826" s="1" t="s">
        <v>1951</v>
      </c>
      <c r="S826" s="3">
        <v>174</v>
      </c>
      <c r="U826" t="str">
        <f>IF(Ecommerce_Sales[[#This Row],[Delivery_Time_Days]]&gt;7,"Delay",IF(Ecommerce_Sales[[#This Row],[Delivery_Time_Days]] = 0,"No delivery",IF(Ecommerce_Sales[[#This Row],[Delivery_Time_Days]]&lt;=7,"On-time")))</f>
        <v>No delivery</v>
      </c>
      <c r="V826" s="7">
        <f>Ecommerce_Sales[[#This Row],[Profit]]/Ecommerce_Sales[[#This Row],[Total_Price]]</f>
        <v>0.24988452655889146</v>
      </c>
      <c r="W826" s="3">
        <v>541</v>
      </c>
      <c r="X826" s="3"/>
    </row>
    <row r="827" spans="1:24" x14ac:dyDescent="0.25">
      <c r="A827" s="1" t="s">
        <v>4149</v>
      </c>
      <c r="B827" s="1" t="s">
        <v>854</v>
      </c>
      <c r="C827" s="1" t="s">
        <v>855</v>
      </c>
      <c r="D827" s="1" t="s">
        <v>4150</v>
      </c>
      <c r="E827" s="1" t="s">
        <v>1954</v>
      </c>
      <c r="F827" s="2">
        <v>45369</v>
      </c>
      <c r="G827" s="2">
        <v>45110</v>
      </c>
      <c r="H827" s="2" t="str">
        <f>TEXT(Ecommerce_Sales[[#This Row],[Order_Date]],"mmmm")</f>
        <v>July</v>
      </c>
      <c r="I827" s="2" t="str">
        <f>TEXT(Ecommerce_Sales[[#This Row],[Order_Date]],"yyyy")</f>
        <v>2023</v>
      </c>
      <c r="J827" s="2" t="str">
        <f>TEXT(Ecommerce_Sales[[#This Row],[Order_Date]],"mmmm")</f>
        <v>July</v>
      </c>
      <c r="K827" s="1" t="s">
        <v>1947</v>
      </c>
      <c r="L827" s="1" t="s">
        <v>4151</v>
      </c>
      <c r="M827" s="1" t="s">
        <v>2058</v>
      </c>
      <c r="N827" s="1" t="s">
        <v>1950</v>
      </c>
      <c r="O827" s="3">
        <v>981</v>
      </c>
      <c r="P827">
        <v>3</v>
      </c>
      <c r="Q827" s="3">
        <v>2944</v>
      </c>
      <c r="R827" s="1" t="s">
        <v>2012</v>
      </c>
      <c r="S827" s="3">
        <v>308</v>
      </c>
      <c r="T827">
        <v>7</v>
      </c>
      <c r="U827" t="str">
        <f>IF(Ecommerce_Sales[[#This Row],[Delivery_Time_Days]]&gt;7,"Delay",IF(Ecommerce_Sales[[#This Row],[Delivery_Time_Days]] = 0,"No delivery",IF(Ecommerce_Sales[[#This Row],[Delivery_Time_Days]]&lt;=7,"On-time")))</f>
        <v>On-time</v>
      </c>
      <c r="V827" s="7">
        <f>Ecommerce_Sales[[#This Row],[Profit]]/Ecommerce_Sales[[#This Row],[Total_Price]]</f>
        <v>0.40013586956521741</v>
      </c>
      <c r="W827" s="3">
        <v>1178</v>
      </c>
      <c r="X827" s="3"/>
    </row>
    <row r="828" spans="1:24" x14ac:dyDescent="0.25">
      <c r="A828" s="1" t="s">
        <v>4152</v>
      </c>
      <c r="B828" s="1" t="s">
        <v>513</v>
      </c>
      <c r="C828" s="1" t="s">
        <v>514</v>
      </c>
      <c r="D828" s="1" t="s">
        <v>2370</v>
      </c>
      <c r="E828" s="1" t="s">
        <v>1981</v>
      </c>
      <c r="F828" s="2">
        <v>45184</v>
      </c>
      <c r="G828" s="2">
        <v>45464</v>
      </c>
      <c r="H828" s="2" t="str">
        <f>TEXT(Ecommerce_Sales[[#This Row],[Order_Date]],"mmmm")</f>
        <v>June</v>
      </c>
      <c r="I828" s="2" t="str">
        <f>TEXT(Ecommerce_Sales[[#This Row],[Order_Date]],"yyyy")</f>
        <v>2024</v>
      </c>
      <c r="J828" s="2" t="str">
        <f>TEXT(Ecommerce_Sales[[#This Row],[Order_Date]],"mmmm")</f>
        <v>June</v>
      </c>
      <c r="K828" s="1" t="s">
        <v>1947</v>
      </c>
      <c r="L828" s="1" t="s">
        <v>4153</v>
      </c>
      <c r="M828" s="1" t="s">
        <v>2104</v>
      </c>
      <c r="N828" s="1" t="s">
        <v>1978</v>
      </c>
      <c r="O828" s="3">
        <v>156</v>
      </c>
      <c r="P828">
        <v>3</v>
      </c>
      <c r="Q828" s="3">
        <v>467</v>
      </c>
      <c r="R828" s="1" t="s">
        <v>1958</v>
      </c>
      <c r="S828" s="3">
        <v>40</v>
      </c>
      <c r="T828">
        <v>10</v>
      </c>
      <c r="U828" t="str">
        <f>IF(Ecommerce_Sales[[#This Row],[Delivery_Time_Days]]&gt;7,"Delay",IF(Ecommerce_Sales[[#This Row],[Delivery_Time_Days]] = 0,"No delivery",IF(Ecommerce_Sales[[#This Row],[Delivery_Time_Days]]&lt;=7,"On-time")))</f>
        <v>Delay</v>
      </c>
      <c r="V828" s="7">
        <f>Ecommerce_Sales[[#This Row],[Profit]]/Ecommerce_Sales[[#This Row],[Total_Price]]</f>
        <v>0.35117773019271947</v>
      </c>
      <c r="W828" s="3">
        <v>164</v>
      </c>
      <c r="X828" s="3"/>
    </row>
    <row r="829" spans="1:24" x14ac:dyDescent="0.25">
      <c r="A829" s="1" t="s">
        <v>4154</v>
      </c>
      <c r="B829" s="1" t="s">
        <v>1355</v>
      </c>
      <c r="C829" s="1" t="s">
        <v>1356</v>
      </c>
      <c r="D829" s="1" t="s">
        <v>4155</v>
      </c>
      <c r="E829" s="1" t="s">
        <v>1954</v>
      </c>
      <c r="F829" s="2">
        <v>44987</v>
      </c>
      <c r="G829" s="2">
        <v>45400</v>
      </c>
      <c r="H829" s="2" t="str">
        <f>TEXT(Ecommerce_Sales[[#This Row],[Order_Date]],"mmmm")</f>
        <v>April</v>
      </c>
      <c r="I829" s="2" t="str">
        <f>TEXT(Ecommerce_Sales[[#This Row],[Order_Date]],"yyyy")</f>
        <v>2024</v>
      </c>
      <c r="J829" s="2" t="str">
        <f>TEXT(Ecommerce_Sales[[#This Row],[Order_Date]],"mmmm")</f>
        <v>April</v>
      </c>
      <c r="K829" s="1" t="s">
        <v>1947</v>
      </c>
      <c r="L829" s="1" t="s">
        <v>4156</v>
      </c>
      <c r="M829" s="1" t="s">
        <v>2104</v>
      </c>
      <c r="N829" s="1" t="s">
        <v>1978</v>
      </c>
      <c r="O829" s="3">
        <v>49</v>
      </c>
      <c r="P829">
        <v>1</v>
      </c>
      <c r="Q829" s="3">
        <v>49</v>
      </c>
      <c r="R829" s="1" t="s">
        <v>1951</v>
      </c>
      <c r="S829" s="3">
        <v>5</v>
      </c>
      <c r="T829">
        <v>5</v>
      </c>
      <c r="U829" t="str">
        <f>IF(Ecommerce_Sales[[#This Row],[Delivery_Time_Days]]&gt;7,"Delay",IF(Ecommerce_Sales[[#This Row],[Delivery_Time_Days]] = 0,"No delivery",IF(Ecommerce_Sales[[#This Row],[Delivery_Time_Days]]&lt;=7,"On-time")))</f>
        <v>On-time</v>
      </c>
      <c r="V829" s="7">
        <f>Ecommerce_Sales[[#This Row],[Profit]]/Ecommerce_Sales[[#This Row],[Total_Price]]</f>
        <v>0.34693877551020408</v>
      </c>
      <c r="W829" s="3">
        <v>17</v>
      </c>
      <c r="X829" s="3"/>
    </row>
    <row r="830" spans="1:24" x14ac:dyDescent="0.25">
      <c r="A830" s="1" t="s">
        <v>4157</v>
      </c>
      <c r="B830" s="1" t="s">
        <v>466</v>
      </c>
      <c r="C830" s="1" t="s">
        <v>467</v>
      </c>
      <c r="D830" s="1" t="s">
        <v>2856</v>
      </c>
      <c r="E830" s="1" t="s">
        <v>1966</v>
      </c>
      <c r="F830" s="2">
        <v>45302</v>
      </c>
      <c r="G830" s="2">
        <v>45126</v>
      </c>
      <c r="H830" s="2" t="str">
        <f>TEXT(Ecommerce_Sales[[#This Row],[Order_Date]],"mmmm")</f>
        <v>July</v>
      </c>
      <c r="I830" s="2" t="str">
        <f>TEXT(Ecommerce_Sales[[#This Row],[Order_Date]],"yyyy")</f>
        <v>2023</v>
      </c>
      <c r="J830" s="2" t="str">
        <f>TEXT(Ecommerce_Sales[[#This Row],[Order_Date]],"mmmm")</f>
        <v>July</v>
      </c>
      <c r="K830" s="1" t="s">
        <v>1947</v>
      </c>
      <c r="L830" s="1" t="s">
        <v>4158</v>
      </c>
      <c r="M830" s="1" t="s">
        <v>2247</v>
      </c>
      <c r="N830" s="1" t="s">
        <v>1957</v>
      </c>
      <c r="O830" s="3">
        <v>1068</v>
      </c>
      <c r="P830">
        <v>3</v>
      </c>
      <c r="Q830" s="3">
        <v>3204</v>
      </c>
      <c r="R830" s="1" t="s">
        <v>1958</v>
      </c>
      <c r="S830" s="3">
        <v>286</v>
      </c>
      <c r="T830">
        <v>2</v>
      </c>
      <c r="U830" t="str">
        <f>IF(Ecommerce_Sales[[#This Row],[Delivery_Time_Days]]&gt;7,"Delay",IF(Ecommerce_Sales[[#This Row],[Delivery_Time_Days]] = 0,"No delivery",IF(Ecommerce_Sales[[#This Row],[Delivery_Time_Days]]&lt;=7,"On-time")))</f>
        <v>On-time</v>
      </c>
      <c r="V830" s="7">
        <f>Ecommerce_Sales[[#This Row],[Profit]]/Ecommerce_Sales[[#This Row],[Total_Price]]</f>
        <v>0.15012484394506867</v>
      </c>
      <c r="W830" s="3">
        <v>481</v>
      </c>
      <c r="X830" s="3"/>
    </row>
    <row r="831" spans="1:24" x14ac:dyDescent="0.25">
      <c r="A831" s="1" t="s">
        <v>4159</v>
      </c>
      <c r="B831" s="1" t="s">
        <v>1753</v>
      </c>
      <c r="C831" s="1" t="s">
        <v>1754</v>
      </c>
      <c r="D831" s="1" t="s">
        <v>4160</v>
      </c>
      <c r="E831" s="1" t="s">
        <v>1966</v>
      </c>
      <c r="F831" s="2">
        <v>44990</v>
      </c>
      <c r="G831" s="2">
        <v>45422</v>
      </c>
      <c r="H831" s="2" t="str">
        <f>TEXT(Ecommerce_Sales[[#This Row],[Order_Date]],"mmmm")</f>
        <v>May</v>
      </c>
      <c r="I831" s="2" t="str">
        <f>TEXT(Ecommerce_Sales[[#This Row],[Order_Date]],"yyyy")</f>
        <v>2024</v>
      </c>
      <c r="J831" s="2" t="str">
        <f>TEXT(Ecommerce_Sales[[#This Row],[Order_Date]],"mmmm")</f>
        <v>May</v>
      </c>
      <c r="K831" s="1" t="s">
        <v>1947</v>
      </c>
      <c r="L831" s="1" t="s">
        <v>4161</v>
      </c>
      <c r="M831" s="1" t="s">
        <v>1977</v>
      </c>
      <c r="N831" s="1" t="s">
        <v>1978</v>
      </c>
      <c r="O831" s="3">
        <v>901</v>
      </c>
      <c r="P831">
        <v>4</v>
      </c>
      <c r="Q831" s="3">
        <v>3605</v>
      </c>
      <c r="R831" s="1" t="s">
        <v>1958</v>
      </c>
      <c r="S831" s="3">
        <v>197</v>
      </c>
      <c r="T831">
        <v>10</v>
      </c>
      <c r="U831" t="str">
        <f>IF(Ecommerce_Sales[[#This Row],[Delivery_Time_Days]]&gt;7,"Delay",IF(Ecommerce_Sales[[#This Row],[Delivery_Time_Days]] = 0,"No delivery",IF(Ecommerce_Sales[[#This Row],[Delivery_Time_Days]]&lt;=7,"On-time")))</f>
        <v>Delay</v>
      </c>
      <c r="V831" s="7">
        <f>Ecommerce_Sales[[#This Row],[Profit]]/Ecommerce_Sales[[#This Row],[Total_Price]]</f>
        <v>0.35006934812760054</v>
      </c>
      <c r="W831" s="3">
        <v>1262</v>
      </c>
      <c r="X831" s="3"/>
    </row>
    <row r="832" spans="1:24" x14ac:dyDescent="0.25">
      <c r="A832" s="1" t="s">
        <v>4162</v>
      </c>
      <c r="B832" s="1" t="s">
        <v>499</v>
      </c>
      <c r="C832" s="1" t="s">
        <v>500</v>
      </c>
      <c r="D832" s="1" t="s">
        <v>2189</v>
      </c>
      <c r="E832" s="1" t="s">
        <v>1981</v>
      </c>
      <c r="F832" s="2">
        <v>45073</v>
      </c>
      <c r="G832" s="2">
        <v>45170</v>
      </c>
      <c r="H832" s="2" t="str">
        <f>TEXT(Ecommerce_Sales[[#This Row],[Order_Date]],"mmmm")</f>
        <v>September</v>
      </c>
      <c r="I832" s="2" t="str">
        <f>TEXT(Ecommerce_Sales[[#This Row],[Order_Date]],"yyyy")</f>
        <v>2023</v>
      </c>
      <c r="J832" s="2" t="str">
        <f>TEXT(Ecommerce_Sales[[#This Row],[Order_Date]],"mmmm")</f>
        <v>September</v>
      </c>
      <c r="K832" s="1" t="s">
        <v>1986</v>
      </c>
      <c r="L832" s="1" t="s">
        <v>4163</v>
      </c>
      <c r="M832" s="1" t="s">
        <v>1972</v>
      </c>
      <c r="N832" s="1" t="s">
        <v>1973</v>
      </c>
      <c r="O832" s="3">
        <v>693</v>
      </c>
      <c r="P832">
        <v>5</v>
      </c>
      <c r="Q832" s="3">
        <v>3463</v>
      </c>
      <c r="R832" s="1" t="s">
        <v>1958</v>
      </c>
      <c r="S832" s="3">
        <v>238</v>
      </c>
      <c r="U832" t="str">
        <f>IF(Ecommerce_Sales[[#This Row],[Delivery_Time_Days]]&gt;7,"Delay",IF(Ecommerce_Sales[[#This Row],[Delivery_Time_Days]] = 0,"No delivery",IF(Ecommerce_Sales[[#This Row],[Delivery_Time_Days]]&lt;=7,"On-time")))</f>
        <v>No delivery</v>
      </c>
      <c r="V832" s="7">
        <f>Ecommerce_Sales[[#This Row],[Profit]]/Ecommerce_Sales[[#This Row],[Total_Price]]</f>
        <v>0.30002887669650591</v>
      </c>
      <c r="W832" s="3">
        <v>1039</v>
      </c>
      <c r="X832" s="3"/>
    </row>
    <row r="833" spans="1:24" x14ac:dyDescent="0.25">
      <c r="A833" s="1" t="s">
        <v>4164</v>
      </c>
      <c r="B833" s="1" t="s">
        <v>108</v>
      </c>
      <c r="C833" s="1" t="s">
        <v>109</v>
      </c>
      <c r="D833" s="1" t="s">
        <v>2067</v>
      </c>
      <c r="E833" s="1" t="s">
        <v>1996</v>
      </c>
      <c r="F833" s="2">
        <v>45313</v>
      </c>
      <c r="G833" s="2">
        <v>45139</v>
      </c>
      <c r="H833" s="2" t="str">
        <f>TEXT(Ecommerce_Sales[[#This Row],[Order_Date]],"mmmm")</f>
        <v>August</v>
      </c>
      <c r="I833" s="2" t="str">
        <f>TEXT(Ecommerce_Sales[[#This Row],[Order_Date]],"yyyy")</f>
        <v>2023</v>
      </c>
      <c r="J833" s="2" t="str">
        <f>TEXT(Ecommerce_Sales[[#This Row],[Order_Date]],"mmmm")</f>
        <v>August</v>
      </c>
      <c r="K833" s="1" t="s">
        <v>1947</v>
      </c>
      <c r="L833" s="1" t="s">
        <v>4165</v>
      </c>
      <c r="M833" s="1" t="s">
        <v>1998</v>
      </c>
      <c r="N833" s="1" t="s">
        <v>1973</v>
      </c>
      <c r="O833" s="3">
        <v>1002</v>
      </c>
      <c r="P833">
        <v>3</v>
      </c>
      <c r="Q833" s="3">
        <v>3007</v>
      </c>
      <c r="R833" s="1" t="s">
        <v>2008</v>
      </c>
      <c r="S833" s="3">
        <v>245</v>
      </c>
      <c r="T833">
        <v>6</v>
      </c>
      <c r="U833" t="str">
        <f>IF(Ecommerce_Sales[[#This Row],[Delivery_Time_Days]]&gt;7,"Delay",IF(Ecommerce_Sales[[#This Row],[Delivery_Time_Days]] = 0,"No delivery",IF(Ecommerce_Sales[[#This Row],[Delivery_Time_Days]]&lt;=7,"On-time")))</f>
        <v>On-time</v>
      </c>
      <c r="V833" s="7">
        <f>Ecommerce_Sales[[#This Row],[Profit]]/Ecommerce_Sales[[#This Row],[Total_Price]]</f>
        <v>0.29996674426338543</v>
      </c>
      <c r="W833" s="3">
        <v>902</v>
      </c>
      <c r="X833" s="3"/>
    </row>
    <row r="834" spans="1:24" x14ac:dyDescent="0.25">
      <c r="A834" s="1" t="s">
        <v>4166</v>
      </c>
      <c r="B834" s="1" t="s">
        <v>1359</v>
      </c>
      <c r="C834" s="1" t="s">
        <v>1360</v>
      </c>
      <c r="D834" s="1" t="s">
        <v>4167</v>
      </c>
      <c r="E834" s="1" t="s">
        <v>1946</v>
      </c>
      <c r="F834" s="2">
        <v>45148</v>
      </c>
      <c r="G834" s="2">
        <v>45013</v>
      </c>
      <c r="H834" s="2" t="str">
        <f>TEXT(Ecommerce_Sales[[#This Row],[Order_Date]],"mmmm")</f>
        <v>March</v>
      </c>
      <c r="I834" s="2" t="str">
        <f>TEXT(Ecommerce_Sales[[#This Row],[Order_Date]],"yyyy")</f>
        <v>2023</v>
      </c>
      <c r="J834" s="2" t="str">
        <f>TEXT(Ecommerce_Sales[[#This Row],[Order_Date]],"mmmm")</f>
        <v>March</v>
      </c>
      <c r="K834" s="1" t="s">
        <v>1947</v>
      </c>
      <c r="L834" s="1" t="s">
        <v>4168</v>
      </c>
      <c r="M834" s="1" t="s">
        <v>2058</v>
      </c>
      <c r="N834" s="1" t="s">
        <v>1950</v>
      </c>
      <c r="O834" s="3">
        <v>612</v>
      </c>
      <c r="P834">
        <v>3</v>
      </c>
      <c r="Q834" s="3">
        <v>1835</v>
      </c>
      <c r="R834" s="1" t="s">
        <v>1951</v>
      </c>
      <c r="S834" s="3">
        <v>206</v>
      </c>
      <c r="T834">
        <v>5</v>
      </c>
      <c r="U834" t="str">
        <f>IF(Ecommerce_Sales[[#This Row],[Delivery_Time_Days]]&gt;7,"Delay",IF(Ecommerce_Sales[[#This Row],[Delivery_Time_Days]] = 0,"No delivery",IF(Ecommerce_Sales[[#This Row],[Delivery_Time_Days]]&lt;=7,"On-time")))</f>
        <v>On-time</v>
      </c>
      <c r="V834" s="7">
        <f>Ecommerce_Sales[[#This Row],[Profit]]/Ecommerce_Sales[[#This Row],[Total_Price]]</f>
        <v>0.4</v>
      </c>
      <c r="W834" s="3">
        <v>734</v>
      </c>
      <c r="X834" s="3"/>
    </row>
    <row r="835" spans="1:24" x14ac:dyDescent="0.25">
      <c r="A835" s="1" t="s">
        <v>4169</v>
      </c>
      <c r="B835" s="1" t="s">
        <v>424</v>
      </c>
      <c r="C835" s="1" t="s">
        <v>425</v>
      </c>
      <c r="D835" s="1" t="s">
        <v>3948</v>
      </c>
      <c r="E835" s="1" t="s">
        <v>1954</v>
      </c>
      <c r="F835" s="2">
        <v>45025</v>
      </c>
      <c r="G835" s="2">
        <v>45596</v>
      </c>
      <c r="H835" s="2" t="str">
        <f>TEXT(Ecommerce_Sales[[#This Row],[Order_Date]],"mmmm")</f>
        <v>October</v>
      </c>
      <c r="I835" s="2" t="str">
        <f>TEXT(Ecommerce_Sales[[#This Row],[Order_Date]],"yyyy")</f>
        <v>2024</v>
      </c>
      <c r="J835" s="2" t="str">
        <f>TEXT(Ecommerce_Sales[[#This Row],[Order_Date]],"mmmm")</f>
        <v>October</v>
      </c>
      <c r="K835" s="1" t="s">
        <v>1947</v>
      </c>
      <c r="L835" s="1" t="s">
        <v>4170</v>
      </c>
      <c r="M835" s="1" t="s">
        <v>1963</v>
      </c>
      <c r="N835" s="1" t="s">
        <v>1957</v>
      </c>
      <c r="O835" s="3">
        <v>433</v>
      </c>
      <c r="P835">
        <v>1</v>
      </c>
      <c r="Q835" s="3">
        <v>433</v>
      </c>
      <c r="R835" s="1" t="s">
        <v>1951</v>
      </c>
      <c r="S835" s="3">
        <v>25</v>
      </c>
      <c r="T835">
        <v>6</v>
      </c>
      <c r="U835" t="str">
        <f>IF(Ecommerce_Sales[[#This Row],[Delivery_Time_Days]]&gt;7,"Delay",IF(Ecommerce_Sales[[#This Row],[Delivery_Time_Days]] = 0,"No delivery",IF(Ecommerce_Sales[[#This Row],[Delivery_Time_Days]]&lt;=7,"On-time")))</f>
        <v>On-time</v>
      </c>
      <c r="V835" s="7">
        <f>Ecommerce_Sales[[#This Row],[Profit]]/Ecommerce_Sales[[#This Row],[Total_Price]]</f>
        <v>0.15011547344110854</v>
      </c>
      <c r="W835" s="3">
        <v>65</v>
      </c>
      <c r="X835" s="3"/>
    </row>
    <row r="836" spans="1:24" x14ac:dyDescent="0.25">
      <c r="A836" s="1" t="s">
        <v>4171</v>
      </c>
      <c r="B836" s="1" t="s">
        <v>535</v>
      </c>
      <c r="C836" s="1" t="s">
        <v>536</v>
      </c>
      <c r="D836" s="1" t="s">
        <v>3707</v>
      </c>
      <c r="E836" s="1" t="s">
        <v>1981</v>
      </c>
      <c r="F836" s="2">
        <v>45488</v>
      </c>
      <c r="G836" s="2">
        <v>45114</v>
      </c>
      <c r="H836" s="2" t="str">
        <f>TEXT(Ecommerce_Sales[[#This Row],[Order_Date]],"mmmm")</f>
        <v>July</v>
      </c>
      <c r="I836" s="2" t="str">
        <f>TEXT(Ecommerce_Sales[[#This Row],[Order_Date]],"yyyy")</f>
        <v>2023</v>
      </c>
      <c r="J836" s="2" t="str">
        <f>TEXT(Ecommerce_Sales[[#This Row],[Order_Date]],"mmmm")</f>
        <v>July</v>
      </c>
      <c r="K836" s="1" t="s">
        <v>1947</v>
      </c>
      <c r="L836" s="1" t="s">
        <v>4172</v>
      </c>
      <c r="M836" s="1" t="s">
        <v>2058</v>
      </c>
      <c r="N836" s="1" t="s">
        <v>1950</v>
      </c>
      <c r="O836" s="3">
        <v>306</v>
      </c>
      <c r="P836">
        <v>5</v>
      </c>
      <c r="Q836" s="3">
        <v>1529</v>
      </c>
      <c r="R836" s="1" t="s">
        <v>1958</v>
      </c>
      <c r="S836" s="3">
        <v>191</v>
      </c>
      <c r="T836">
        <v>2</v>
      </c>
      <c r="U836" t="str">
        <f>IF(Ecommerce_Sales[[#This Row],[Delivery_Time_Days]]&gt;7,"Delay",IF(Ecommerce_Sales[[#This Row],[Delivery_Time_Days]] = 0,"No delivery",IF(Ecommerce_Sales[[#This Row],[Delivery_Time_Days]]&lt;=7,"On-time")))</f>
        <v>On-time</v>
      </c>
      <c r="V836" s="7">
        <f>Ecommerce_Sales[[#This Row],[Profit]]/Ecommerce_Sales[[#This Row],[Total_Price]]</f>
        <v>0.40026160889470241</v>
      </c>
      <c r="W836" s="3">
        <v>612</v>
      </c>
      <c r="X836" s="3"/>
    </row>
    <row r="837" spans="1:24" x14ac:dyDescent="0.25">
      <c r="A837" s="1" t="s">
        <v>4173</v>
      </c>
      <c r="B837" s="1" t="s">
        <v>420</v>
      </c>
      <c r="C837" s="1" t="s">
        <v>421</v>
      </c>
      <c r="D837" s="1" t="s">
        <v>4174</v>
      </c>
      <c r="E837" s="1" t="s">
        <v>1981</v>
      </c>
      <c r="F837" s="2">
        <v>45519</v>
      </c>
      <c r="G837" s="2">
        <v>45533</v>
      </c>
      <c r="H837" s="2" t="str">
        <f>TEXT(Ecommerce_Sales[[#This Row],[Order_Date]],"mmmm")</f>
        <v>August</v>
      </c>
      <c r="I837" s="2" t="str">
        <f>TEXT(Ecommerce_Sales[[#This Row],[Order_Date]],"yyyy")</f>
        <v>2024</v>
      </c>
      <c r="J837" s="2" t="str">
        <f>TEXT(Ecommerce_Sales[[#This Row],[Order_Date]],"mmmm")</f>
        <v>August</v>
      </c>
      <c r="K837" s="1" t="s">
        <v>1947</v>
      </c>
      <c r="L837" s="1" t="s">
        <v>4175</v>
      </c>
      <c r="M837" s="1" t="s">
        <v>2072</v>
      </c>
      <c r="N837" s="1" t="s">
        <v>1950</v>
      </c>
      <c r="O837" s="3">
        <v>897</v>
      </c>
      <c r="P837">
        <v>3</v>
      </c>
      <c r="Q837" s="3">
        <v>2692</v>
      </c>
      <c r="R837" s="1" t="s">
        <v>1958</v>
      </c>
      <c r="S837" s="3">
        <v>215</v>
      </c>
      <c r="T837">
        <v>7</v>
      </c>
      <c r="U837" t="str">
        <f>IF(Ecommerce_Sales[[#This Row],[Delivery_Time_Days]]&gt;7,"Delay",IF(Ecommerce_Sales[[#This Row],[Delivery_Time_Days]] = 0,"No delivery",IF(Ecommerce_Sales[[#This Row],[Delivery_Time_Days]]&lt;=7,"On-time")))</f>
        <v>On-time</v>
      </c>
      <c r="V837" s="7">
        <f>Ecommerce_Sales[[#This Row],[Profit]]/Ecommerce_Sales[[#This Row],[Total_Price]]</f>
        <v>0.40007429420505203</v>
      </c>
      <c r="W837" s="3">
        <v>1077</v>
      </c>
      <c r="X837" s="3"/>
    </row>
    <row r="838" spans="1:24" x14ac:dyDescent="0.25">
      <c r="A838" s="1" t="s">
        <v>4176</v>
      </c>
      <c r="B838" s="1" t="s">
        <v>200</v>
      </c>
      <c r="C838" s="1" t="s">
        <v>201</v>
      </c>
      <c r="D838" s="1" t="s">
        <v>4177</v>
      </c>
      <c r="E838" s="1" t="s">
        <v>1996</v>
      </c>
      <c r="F838" s="2">
        <v>44962</v>
      </c>
      <c r="G838" s="2">
        <v>45292</v>
      </c>
      <c r="H838" s="2" t="str">
        <f>TEXT(Ecommerce_Sales[[#This Row],[Order_Date]],"mmmm")</f>
        <v>January</v>
      </c>
      <c r="I838" s="2" t="str">
        <f>TEXT(Ecommerce_Sales[[#This Row],[Order_Date]],"yyyy")</f>
        <v>2024</v>
      </c>
      <c r="J838" s="2" t="str">
        <f>TEXT(Ecommerce_Sales[[#This Row],[Order_Date]],"mmmm")</f>
        <v>January</v>
      </c>
      <c r="K838" s="1" t="s">
        <v>1947</v>
      </c>
      <c r="L838" s="1" t="s">
        <v>4178</v>
      </c>
      <c r="M838" s="1" t="s">
        <v>2065</v>
      </c>
      <c r="N838" s="1" t="s">
        <v>1978</v>
      </c>
      <c r="O838" s="3">
        <v>772</v>
      </c>
      <c r="P838">
        <v>4</v>
      </c>
      <c r="Q838" s="3">
        <v>3086</v>
      </c>
      <c r="R838" s="1" t="s">
        <v>1951</v>
      </c>
      <c r="S838" s="3">
        <v>281</v>
      </c>
      <c r="T838">
        <v>4</v>
      </c>
      <c r="U838" t="str">
        <f>IF(Ecommerce_Sales[[#This Row],[Delivery_Time_Days]]&gt;7,"Delay",IF(Ecommerce_Sales[[#This Row],[Delivery_Time_Days]] = 0,"No delivery",IF(Ecommerce_Sales[[#This Row],[Delivery_Time_Days]]&lt;=7,"On-time")))</f>
        <v>On-time</v>
      </c>
      <c r="V838" s="7">
        <f>Ecommerce_Sales[[#This Row],[Profit]]/Ecommerce_Sales[[#This Row],[Total_Price]]</f>
        <v>0.34996759559300067</v>
      </c>
      <c r="W838" s="3">
        <v>1080</v>
      </c>
      <c r="X838" s="3"/>
    </row>
    <row r="839" spans="1:24" x14ac:dyDescent="0.25">
      <c r="A839" s="1" t="s">
        <v>4179</v>
      </c>
      <c r="B839" s="1" t="s">
        <v>72</v>
      </c>
      <c r="C839" s="1" t="s">
        <v>73</v>
      </c>
      <c r="D839" s="1" t="s">
        <v>3108</v>
      </c>
      <c r="E839" s="1" t="s">
        <v>1966</v>
      </c>
      <c r="F839" s="2">
        <v>45502</v>
      </c>
      <c r="G839" s="2">
        <v>45504</v>
      </c>
      <c r="H839" s="2" t="str">
        <f>TEXT(Ecommerce_Sales[[#This Row],[Order_Date]],"mmmm")</f>
        <v>July</v>
      </c>
      <c r="I839" s="2" t="str">
        <f>TEXT(Ecommerce_Sales[[#This Row],[Order_Date]],"yyyy")</f>
        <v>2024</v>
      </c>
      <c r="J839" s="2" t="str">
        <f>TEXT(Ecommerce_Sales[[#This Row],[Order_Date]],"mmmm")</f>
        <v>July</v>
      </c>
      <c r="K839" s="1" t="s">
        <v>1947</v>
      </c>
      <c r="L839" s="1" t="s">
        <v>4180</v>
      </c>
      <c r="M839" s="1" t="s">
        <v>1998</v>
      </c>
      <c r="N839" s="1" t="s">
        <v>1973</v>
      </c>
      <c r="O839" s="3">
        <v>561</v>
      </c>
      <c r="P839">
        <v>2</v>
      </c>
      <c r="Q839" s="3">
        <v>1122</v>
      </c>
      <c r="R839" s="1" t="s">
        <v>1951</v>
      </c>
      <c r="S839" s="3">
        <v>134</v>
      </c>
      <c r="T839">
        <v>10</v>
      </c>
      <c r="U839" t="str">
        <f>IF(Ecommerce_Sales[[#This Row],[Delivery_Time_Days]]&gt;7,"Delay",IF(Ecommerce_Sales[[#This Row],[Delivery_Time_Days]] = 0,"No delivery",IF(Ecommerce_Sales[[#This Row],[Delivery_Time_Days]]&lt;=7,"On-time")))</f>
        <v>Delay</v>
      </c>
      <c r="V839" s="7">
        <f>Ecommerce_Sales[[#This Row],[Profit]]/Ecommerce_Sales[[#This Row],[Total_Price]]</f>
        <v>0.30035650623885918</v>
      </c>
      <c r="W839" s="3">
        <v>337</v>
      </c>
      <c r="X839" s="3"/>
    </row>
    <row r="840" spans="1:24" x14ac:dyDescent="0.25">
      <c r="A840" s="1" t="s">
        <v>4181</v>
      </c>
      <c r="B840" s="1" t="s">
        <v>579</v>
      </c>
      <c r="C840" s="1" t="s">
        <v>580</v>
      </c>
      <c r="D840" s="1" t="s">
        <v>4182</v>
      </c>
      <c r="E840" s="1" t="s">
        <v>1954</v>
      </c>
      <c r="F840" s="2">
        <v>45513</v>
      </c>
      <c r="G840" s="2">
        <v>45043</v>
      </c>
      <c r="H840" s="2" t="str">
        <f>TEXT(Ecommerce_Sales[[#This Row],[Order_Date]],"mmmm")</f>
        <v>April</v>
      </c>
      <c r="I840" s="2" t="str">
        <f>TEXT(Ecommerce_Sales[[#This Row],[Order_Date]],"yyyy")</f>
        <v>2023</v>
      </c>
      <c r="J840" s="2" t="str">
        <f>TEXT(Ecommerce_Sales[[#This Row],[Order_Date]],"mmmm")</f>
        <v>April</v>
      </c>
      <c r="K840" s="1" t="s">
        <v>1986</v>
      </c>
      <c r="L840" s="1" t="s">
        <v>4183</v>
      </c>
      <c r="M840" s="1" t="s">
        <v>1988</v>
      </c>
      <c r="N840" s="1" t="s">
        <v>1989</v>
      </c>
      <c r="O840" s="3">
        <v>425</v>
      </c>
      <c r="P840">
        <v>1</v>
      </c>
      <c r="Q840" s="3">
        <v>425</v>
      </c>
      <c r="R840" s="1" t="s">
        <v>1958</v>
      </c>
      <c r="S840" s="3">
        <v>32</v>
      </c>
      <c r="U840" t="str">
        <f>IF(Ecommerce_Sales[[#This Row],[Delivery_Time_Days]]&gt;7,"Delay",IF(Ecommerce_Sales[[#This Row],[Delivery_Time_Days]] = 0,"No delivery",IF(Ecommerce_Sales[[#This Row],[Delivery_Time_Days]]&lt;=7,"On-time")))</f>
        <v>No delivery</v>
      </c>
      <c r="V840" s="7">
        <f>Ecommerce_Sales[[#This Row],[Profit]]/Ecommerce_Sales[[#This Row],[Total_Price]]</f>
        <v>0.24941176470588236</v>
      </c>
      <c r="W840" s="3">
        <v>106</v>
      </c>
      <c r="X840" s="3"/>
    </row>
    <row r="841" spans="1:24" x14ac:dyDescent="0.25">
      <c r="A841" s="1" t="s">
        <v>4184</v>
      </c>
      <c r="B841" s="1" t="s">
        <v>559</v>
      </c>
      <c r="C841" s="1" t="s">
        <v>560</v>
      </c>
      <c r="D841" s="1" t="s">
        <v>4185</v>
      </c>
      <c r="E841" s="1" t="s">
        <v>1954</v>
      </c>
      <c r="F841" s="2">
        <v>45080</v>
      </c>
      <c r="G841" s="2">
        <v>45548</v>
      </c>
      <c r="H841" s="2" t="str">
        <f>TEXT(Ecommerce_Sales[[#This Row],[Order_Date]],"mmmm")</f>
        <v>September</v>
      </c>
      <c r="I841" s="2" t="str">
        <f>TEXT(Ecommerce_Sales[[#This Row],[Order_Date]],"yyyy")</f>
        <v>2024</v>
      </c>
      <c r="J841" s="2" t="str">
        <f>TEXT(Ecommerce_Sales[[#This Row],[Order_Date]],"mmmm")</f>
        <v>September</v>
      </c>
      <c r="K841" s="1" t="s">
        <v>1947</v>
      </c>
      <c r="L841" s="1" t="s">
        <v>4186</v>
      </c>
      <c r="M841" s="1" t="s">
        <v>1972</v>
      </c>
      <c r="N841" s="1" t="s">
        <v>1973</v>
      </c>
      <c r="O841" s="3">
        <v>443</v>
      </c>
      <c r="P841">
        <v>5</v>
      </c>
      <c r="Q841" s="3">
        <v>2215</v>
      </c>
      <c r="R841" s="1" t="s">
        <v>1958</v>
      </c>
      <c r="S841" s="3">
        <v>233</v>
      </c>
      <c r="T841">
        <v>2</v>
      </c>
      <c r="U841" t="str">
        <f>IF(Ecommerce_Sales[[#This Row],[Delivery_Time_Days]]&gt;7,"Delay",IF(Ecommerce_Sales[[#This Row],[Delivery_Time_Days]] = 0,"No delivery",IF(Ecommerce_Sales[[#This Row],[Delivery_Time_Days]]&lt;=7,"On-time")))</f>
        <v>On-time</v>
      </c>
      <c r="V841" s="7">
        <f>Ecommerce_Sales[[#This Row],[Profit]]/Ecommerce_Sales[[#This Row],[Total_Price]]</f>
        <v>0.30022573363431149</v>
      </c>
      <c r="W841" s="3">
        <v>665</v>
      </c>
      <c r="X841" s="3"/>
    </row>
    <row r="842" spans="1:24" x14ac:dyDescent="0.25">
      <c r="A842" s="1" t="s">
        <v>4187</v>
      </c>
      <c r="B842" s="1" t="s">
        <v>1001</v>
      </c>
      <c r="C842" s="1" t="s">
        <v>1781</v>
      </c>
      <c r="D842" s="1" t="s">
        <v>4188</v>
      </c>
      <c r="E842" s="1" t="s">
        <v>1946</v>
      </c>
      <c r="F842" s="2">
        <v>45375</v>
      </c>
      <c r="G842" s="2">
        <v>45227</v>
      </c>
      <c r="H842" s="2" t="str">
        <f>TEXT(Ecommerce_Sales[[#This Row],[Order_Date]],"mmmm")</f>
        <v>October</v>
      </c>
      <c r="I842" s="2" t="str">
        <f>TEXT(Ecommerce_Sales[[#This Row],[Order_Date]],"yyyy")</f>
        <v>2023</v>
      </c>
      <c r="J842" s="2" t="str">
        <f>TEXT(Ecommerce_Sales[[#This Row],[Order_Date]],"mmmm")</f>
        <v>October</v>
      </c>
      <c r="K842" s="1" t="s">
        <v>1986</v>
      </c>
      <c r="L842" s="1" t="s">
        <v>4189</v>
      </c>
      <c r="M842" s="1" t="s">
        <v>2007</v>
      </c>
      <c r="N842" s="1" t="s">
        <v>1973</v>
      </c>
      <c r="O842" s="3">
        <v>818</v>
      </c>
      <c r="P842">
        <v>4</v>
      </c>
      <c r="Q842" s="3">
        <v>3271</v>
      </c>
      <c r="R842" s="1" t="s">
        <v>1958</v>
      </c>
      <c r="S842" s="3">
        <v>450</v>
      </c>
      <c r="U842" t="str">
        <f>IF(Ecommerce_Sales[[#This Row],[Delivery_Time_Days]]&gt;7,"Delay",IF(Ecommerce_Sales[[#This Row],[Delivery_Time_Days]] = 0,"No delivery",IF(Ecommerce_Sales[[#This Row],[Delivery_Time_Days]]&lt;=7,"On-time")))</f>
        <v>No delivery</v>
      </c>
      <c r="V842" s="7">
        <f>Ecommerce_Sales[[#This Row],[Profit]]/Ecommerce_Sales[[#This Row],[Total_Price]]</f>
        <v>0.29990828492815652</v>
      </c>
      <c r="W842" s="3">
        <v>981</v>
      </c>
      <c r="X842" s="3"/>
    </row>
    <row r="843" spans="1:24" x14ac:dyDescent="0.25">
      <c r="A843" s="1" t="s">
        <v>4190</v>
      </c>
      <c r="B843" s="1" t="s">
        <v>1053</v>
      </c>
      <c r="C843" s="1" t="s">
        <v>1054</v>
      </c>
      <c r="D843" s="1" t="s">
        <v>4191</v>
      </c>
      <c r="E843" s="1" t="s">
        <v>1961</v>
      </c>
      <c r="F843" s="2">
        <v>45651</v>
      </c>
      <c r="G843" s="2">
        <v>44991</v>
      </c>
      <c r="H843" s="2" t="str">
        <f>TEXT(Ecommerce_Sales[[#This Row],[Order_Date]],"mmmm")</f>
        <v>March</v>
      </c>
      <c r="I843" s="2" t="str">
        <f>TEXT(Ecommerce_Sales[[#This Row],[Order_Date]],"yyyy")</f>
        <v>2023</v>
      </c>
      <c r="J843" s="2" t="str">
        <f>TEXT(Ecommerce_Sales[[#This Row],[Order_Date]],"mmmm")</f>
        <v>March</v>
      </c>
      <c r="K843" s="1" t="s">
        <v>1947</v>
      </c>
      <c r="L843" s="1" t="s">
        <v>4192</v>
      </c>
      <c r="M843" s="1" t="s">
        <v>1988</v>
      </c>
      <c r="N843" s="1" t="s">
        <v>1989</v>
      </c>
      <c r="O843" s="3">
        <v>553</v>
      </c>
      <c r="P843">
        <v>3</v>
      </c>
      <c r="Q843" s="3">
        <v>1660</v>
      </c>
      <c r="R843" s="1" t="s">
        <v>1958</v>
      </c>
      <c r="S843" s="3">
        <v>97</v>
      </c>
      <c r="T843">
        <v>5</v>
      </c>
      <c r="U843" t="str">
        <f>IF(Ecommerce_Sales[[#This Row],[Delivery_Time_Days]]&gt;7,"Delay",IF(Ecommerce_Sales[[#This Row],[Delivery_Time_Days]] = 0,"No delivery",IF(Ecommerce_Sales[[#This Row],[Delivery_Time_Days]]&lt;=7,"On-time")))</f>
        <v>On-time</v>
      </c>
      <c r="V843" s="7">
        <f>Ecommerce_Sales[[#This Row],[Profit]]/Ecommerce_Sales[[#This Row],[Total_Price]]</f>
        <v>0.25</v>
      </c>
      <c r="W843" s="3">
        <v>415</v>
      </c>
      <c r="X843" s="3"/>
    </row>
    <row r="844" spans="1:24" x14ac:dyDescent="0.25">
      <c r="A844" s="1" t="s">
        <v>4193</v>
      </c>
      <c r="B844" s="1" t="s">
        <v>1654</v>
      </c>
      <c r="C844" s="1" t="s">
        <v>1655</v>
      </c>
      <c r="D844" s="1" t="s">
        <v>2840</v>
      </c>
      <c r="E844" s="1" t="s">
        <v>1961</v>
      </c>
      <c r="F844" s="2">
        <v>45091</v>
      </c>
      <c r="G844" s="2">
        <v>45165</v>
      </c>
      <c r="H844" s="2" t="str">
        <f>TEXT(Ecommerce_Sales[[#This Row],[Order_Date]],"mmmm")</f>
        <v>August</v>
      </c>
      <c r="I844" s="2" t="str">
        <f>TEXT(Ecommerce_Sales[[#This Row],[Order_Date]],"yyyy")</f>
        <v>2023</v>
      </c>
      <c r="J844" s="2" t="str">
        <f>TEXT(Ecommerce_Sales[[#This Row],[Order_Date]],"mmmm")</f>
        <v>August</v>
      </c>
      <c r="K844" s="1" t="s">
        <v>1947</v>
      </c>
      <c r="L844" s="1" t="s">
        <v>4194</v>
      </c>
      <c r="M844" s="1" t="s">
        <v>2058</v>
      </c>
      <c r="N844" s="1" t="s">
        <v>1950</v>
      </c>
      <c r="O844" s="3">
        <v>666</v>
      </c>
      <c r="P844">
        <v>3</v>
      </c>
      <c r="Q844" s="3">
        <v>1999</v>
      </c>
      <c r="R844" s="1" t="s">
        <v>1951</v>
      </c>
      <c r="S844" s="3">
        <v>148</v>
      </c>
      <c r="T844">
        <v>7</v>
      </c>
      <c r="U844" t="str">
        <f>IF(Ecommerce_Sales[[#This Row],[Delivery_Time_Days]]&gt;7,"Delay",IF(Ecommerce_Sales[[#This Row],[Delivery_Time_Days]] = 0,"No delivery",IF(Ecommerce_Sales[[#This Row],[Delivery_Time_Days]]&lt;=7,"On-time")))</f>
        <v>On-time</v>
      </c>
      <c r="V844" s="7">
        <f>Ecommerce_Sales[[#This Row],[Profit]]/Ecommerce_Sales[[#This Row],[Total_Price]]</f>
        <v>0.40020010005002499</v>
      </c>
      <c r="W844" s="3">
        <v>800</v>
      </c>
      <c r="X844" s="3"/>
    </row>
    <row r="845" spans="1:24" x14ac:dyDescent="0.25">
      <c r="A845" s="1" t="s">
        <v>4195</v>
      </c>
      <c r="B845" s="1" t="s">
        <v>1563</v>
      </c>
      <c r="C845" s="1" t="s">
        <v>1564</v>
      </c>
      <c r="D845" s="1" t="s">
        <v>4196</v>
      </c>
      <c r="E845" s="1" t="s">
        <v>1946</v>
      </c>
      <c r="F845" s="2">
        <v>45237</v>
      </c>
      <c r="G845" s="2">
        <v>45295</v>
      </c>
      <c r="H845" s="2" t="str">
        <f>TEXT(Ecommerce_Sales[[#This Row],[Order_Date]],"mmmm")</f>
        <v>January</v>
      </c>
      <c r="I845" s="2" t="str">
        <f>TEXT(Ecommerce_Sales[[#This Row],[Order_Date]],"yyyy")</f>
        <v>2024</v>
      </c>
      <c r="J845" s="2" t="str">
        <f>TEXT(Ecommerce_Sales[[#This Row],[Order_Date]],"mmmm")</f>
        <v>January</v>
      </c>
      <c r="K845" s="1" t="s">
        <v>1986</v>
      </c>
      <c r="L845" s="1" t="s">
        <v>4197</v>
      </c>
      <c r="M845" s="1" t="s">
        <v>2072</v>
      </c>
      <c r="N845" s="1" t="s">
        <v>1950</v>
      </c>
      <c r="O845" s="3">
        <v>490</v>
      </c>
      <c r="P845">
        <v>4</v>
      </c>
      <c r="Q845" s="3">
        <v>1961</v>
      </c>
      <c r="R845" s="1" t="s">
        <v>1951</v>
      </c>
      <c r="S845" s="3">
        <v>176</v>
      </c>
      <c r="U845" t="str">
        <f>IF(Ecommerce_Sales[[#This Row],[Delivery_Time_Days]]&gt;7,"Delay",IF(Ecommerce_Sales[[#This Row],[Delivery_Time_Days]] = 0,"No delivery",IF(Ecommerce_Sales[[#This Row],[Delivery_Time_Days]]&lt;=7,"On-time")))</f>
        <v>No delivery</v>
      </c>
      <c r="V845" s="7">
        <f>Ecommerce_Sales[[#This Row],[Profit]]/Ecommerce_Sales[[#This Row],[Total_Price]]</f>
        <v>0.39979602243753187</v>
      </c>
      <c r="W845" s="3">
        <v>784</v>
      </c>
      <c r="X845" s="3"/>
    </row>
    <row r="846" spans="1:24" x14ac:dyDescent="0.25">
      <c r="A846" s="1" t="s">
        <v>4198</v>
      </c>
      <c r="B846" s="1" t="s">
        <v>156</v>
      </c>
      <c r="C846" s="1" t="s">
        <v>157</v>
      </c>
      <c r="D846" s="1" t="s">
        <v>4199</v>
      </c>
      <c r="E846" s="1" t="s">
        <v>1981</v>
      </c>
      <c r="F846" s="2">
        <v>45171</v>
      </c>
      <c r="G846" s="2">
        <v>45161</v>
      </c>
      <c r="H846" s="2" t="str">
        <f>TEXT(Ecommerce_Sales[[#This Row],[Order_Date]],"mmmm")</f>
        <v>August</v>
      </c>
      <c r="I846" s="2" t="str">
        <f>TEXT(Ecommerce_Sales[[#This Row],[Order_Date]],"yyyy")</f>
        <v>2023</v>
      </c>
      <c r="J846" s="2" t="str">
        <f>TEXT(Ecommerce_Sales[[#This Row],[Order_Date]],"mmmm")</f>
        <v>August</v>
      </c>
      <c r="K846" s="1" t="s">
        <v>1947</v>
      </c>
      <c r="L846" s="1" t="s">
        <v>4200</v>
      </c>
      <c r="M846" s="1" t="s">
        <v>2065</v>
      </c>
      <c r="N846" s="1" t="s">
        <v>1978</v>
      </c>
      <c r="O846" s="3">
        <v>1168</v>
      </c>
      <c r="P846">
        <v>3</v>
      </c>
      <c r="Q846" s="3">
        <v>3505</v>
      </c>
      <c r="R846" s="1" t="s">
        <v>2012</v>
      </c>
      <c r="S846" s="3">
        <v>361</v>
      </c>
      <c r="T846">
        <v>8</v>
      </c>
      <c r="U846" t="str">
        <f>IF(Ecommerce_Sales[[#This Row],[Delivery_Time_Days]]&gt;7,"Delay",IF(Ecommerce_Sales[[#This Row],[Delivery_Time_Days]] = 0,"No delivery",IF(Ecommerce_Sales[[#This Row],[Delivery_Time_Days]]&lt;=7,"On-time")))</f>
        <v>Delay</v>
      </c>
      <c r="V846" s="7">
        <f>Ecommerce_Sales[[#This Row],[Profit]]/Ecommerce_Sales[[#This Row],[Total_Price]]</f>
        <v>0.35007132667617691</v>
      </c>
      <c r="W846" s="3">
        <v>1227</v>
      </c>
      <c r="X846" s="3"/>
    </row>
    <row r="847" spans="1:24" x14ac:dyDescent="0.25">
      <c r="A847" s="1" t="s">
        <v>4201</v>
      </c>
      <c r="B847" s="1" t="s">
        <v>100</v>
      </c>
      <c r="C847" s="1" t="s">
        <v>101</v>
      </c>
      <c r="D847" s="1" t="s">
        <v>2112</v>
      </c>
      <c r="E847" s="1" t="s">
        <v>2005</v>
      </c>
      <c r="F847" s="2">
        <v>45206</v>
      </c>
      <c r="G847" s="2">
        <v>44989</v>
      </c>
      <c r="H847" s="2" t="str">
        <f>TEXT(Ecommerce_Sales[[#This Row],[Order_Date]],"mmmm")</f>
        <v>March</v>
      </c>
      <c r="I847" s="2" t="str">
        <f>TEXT(Ecommerce_Sales[[#This Row],[Order_Date]],"yyyy")</f>
        <v>2023</v>
      </c>
      <c r="J847" s="2" t="str">
        <f>TEXT(Ecommerce_Sales[[#This Row],[Order_Date]],"mmmm")</f>
        <v>March</v>
      </c>
      <c r="K847" s="1" t="s">
        <v>1947</v>
      </c>
      <c r="L847" s="1" t="s">
        <v>4202</v>
      </c>
      <c r="M847" s="1" t="s">
        <v>1998</v>
      </c>
      <c r="N847" s="1" t="s">
        <v>1973</v>
      </c>
      <c r="O847" s="3">
        <v>40</v>
      </c>
      <c r="P847">
        <v>2</v>
      </c>
      <c r="Q847" s="3">
        <v>80</v>
      </c>
      <c r="R847" s="1" t="s">
        <v>1958</v>
      </c>
      <c r="S847" s="3">
        <v>9</v>
      </c>
      <c r="T847">
        <v>10</v>
      </c>
      <c r="U847" t="str">
        <f>IF(Ecommerce_Sales[[#This Row],[Delivery_Time_Days]]&gt;7,"Delay",IF(Ecommerce_Sales[[#This Row],[Delivery_Time_Days]] = 0,"No delivery",IF(Ecommerce_Sales[[#This Row],[Delivery_Time_Days]]&lt;=7,"On-time")))</f>
        <v>Delay</v>
      </c>
      <c r="V847" s="7">
        <f>Ecommerce_Sales[[#This Row],[Profit]]/Ecommerce_Sales[[#This Row],[Total_Price]]</f>
        <v>0.3</v>
      </c>
      <c r="W847" s="3">
        <v>24</v>
      </c>
      <c r="X847" s="3"/>
    </row>
    <row r="848" spans="1:24" x14ac:dyDescent="0.25">
      <c r="A848" s="1" t="s">
        <v>4203</v>
      </c>
      <c r="B848" s="1" t="s">
        <v>142</v>
      </c>
      <c r="C848" s="1" t="s">
        <v>143</v>
      </c>
      <c r="D848" s="1" t="s">
        <v>3243</v>
      </c>
      <c r="E848" s="1" t="s">
        <v>1961</v>
      </c>
      <c r="F848" s="2">
        <v>45594</v>
      </c>
      <c r="G848" s="2">
        <v>45636</v>
      </c>
      <c r="H848" s="2" t="str">
        <f>TEXT(Ecommerce_Sales[[#This Row],[Order_Date]],"mmmm")</f>
        <v>December</v>
      </c>
      <c r="I848" s="2" t="str">
        <f>TEXT(Ecommerce_Sales[[#This Row],[Order_Date]],"yyyy")</f>
        <v>2024</v>
      </c>
      <c r="J848" s="2" t="str">
        <f>TEXT(Ecommerce_Sales[[#This Row],[Order_Date]],"mmmm")</f>
        <v>December</v>
      </c>
      <c r="K848" s="1" t="s">
        <v>1947</v>
      </c>
      <c r="L848" s="1" t="s">
        <v>4204</v>
      </c>
      <c r="M848" s="1" t="s">
        <v>2104</v>
      </c>
      <c r="N848" s="1" t="s">
        <v>1978</v>
      </c>
      <c r="O848" s="3">
        <v>637</v>
      </c>
      <c r="P848">
        <v>8</v>
      </c>
      <c r="Q848" s="3">
        <v>5098</v>
      </c>
      <c r="R848" s="1" t="s">
        <v>1951</v>
      </c>
      <c r="S848" s="3">
        <v>719</v>
      </c>
      <c r="T848">
        <v>4</v>
      </c>
      <c r="U848" t="str">
        <f>IF(Ecommerce_Sales[[#This Row],[Delivery_Time_Days]]&gt;7,"Delay",IF(Ecommerce_Sales[[#This Row],[Delivery_Time_Days]] = 0,"No delivery",IF(Ecommerce_Sales[[#This Row],[Delivery_Time_Days]]&lt;=7,"On-time")))</f>
        <v>On-time</v>
      </c>
      <c r="V848" s="7">
        <f>Ecommerce_Sales[[#This Row],[Profit]]/Ecommerce_Sales[[#This Row],[Total_Price]]</f>
        <v>0.34994115339348764</v>
      </c>
      <c r="W848" s="3">
        <v>1784</v>
      </c>
      <c r="X848" s="3"/>
    </row>
    <row r="849" spans="1:24" x14ac:dyDescent="0.25">
      <c r="A849" s="1" t="s">
        <v>4205</v>
      </c>
      <c r="B849" s="1" t="s">
        <v>982</v>
      </c>
      <c r="C849" s="1" t="s">
        <v>983</v>
      </c>
      <c r="D849" s="1" t="s">
        <v>4206</v>
      </c>
      <c r="E849" s="1" t="s">
        <v>1961</v>
      </c>
      <c r="F849" s="2">
        <v>44941</v>
      </c>
      <c r="G849" s="2">
        <v>45381</v>
      </c>
      <c r="H849" s="2" t="str">
        <f>TEXT(Ecommerce_Sales[[#This Row],[Order_Date]],"mmmm")</f>
        <v>March</v>
      </c>
      <c r="I849" s="2" t="str">
        <f>TEXT(Ecommerce_Sales[[#This Row],[Order_Date]],"yyyy")</f>
        <v>2024</v>
      </c>
      <c r="J849" s="2" t="str">
        <f>TEXT(Ecommerce_Sales[[#This Row],[Order_Date]],"mmmm")</f>
        <v>March</v>
      </c>
      <c r="K849" s="1" t="s">
        <v>1947</v>
      </c>
      <c r="L849" s="1" t="s">
        <v>4207</v>
      </c>
      <c r="M849" s="1" t="s">
        <v>1988</v>
      </c>
      <c r="N849" s="1" t="s">
        <v>1989</v>
      </c>
      <c r="O849" s="3">
        <v>387</v>
      </c>
      <c r="P849">
        <v>3</v>
      </c>
      <c r="Q849" s="3">
        <v>1160</v>
      </c>
      <c r="R849" s="1" t="s">
        <v>1958</v>
      </c>
      <c r="S849" s="3">
        <v>119</v>
      </c>
      <c r="T849">
        <v>10</v>
      </c>
      <c r="U849" t="str">
        <f>IF(Ecommerce_Sales[[#This Row],[Delivery_Time_Days]]&gt;7,"Delay",IF(Ecommerce_Sales[[#This Row],[Delivery_Time_Days]] = 0,"No delivery",IF(Ecommerce_Sales[[#This Row],[Delivery_Time_Days]]&lt;=7,"On-time")))</f>
        <v>Delay</v>
      </c>
      <c r="V849" s="7">
        <f>Ecommerce_Sales[[#This Row],[Profit]]/Ecommerce_Sales[[#This Row],[Total_Price]]</f>
        <v>0.25</v>
      </c>
      <c r="W849" s="3">
        <v>290</v>
      </c>
      <c r="X849" s="3"/>
    </row>
    <row r="850" spans="1:24" x14ac:dyDescent="0.25">
      <c r="A850" s="1" t="s">
        <v>4208</v>
      </c>
      <c r="B850" s="1" t="s">
        <v>74</v>
      </c>
      <c r="C850" s="1" t="s">
        <v>75</v>
      </c>
      <c r="D850" s="1" t="s">
        <v>2747</v>
      </c>
      <c r="E850" s="1" t="s">
        <v>1946</v>
      </c>
      <c r="F850" s="2">
        <v>45007</v>
      </c>
      <c r="G850" s="2">
        <v>45636</v>
      </c>
      <c r="H850" s="2" t="str">
        <f>TEXT(Ecommerce_Sales[[#This Row],[Order_Date]],"mmmm")</f>
        <v>December</v>
      </c>
      <c r="I850" s="2" t="str">
        <f>TEXT(Ecommerce_Sales[[#This Row],[Order_Date]],"yyyy")</f>
        <v>2024</v>
      </c>
      <c r="J850" s="2" t="str">
        <f>TEXT(Ecommerce_Sales[[#This Row],[Order_Date]],"mmmm")</f>
        <v>December</v>
      </c>
      <c r="K850" s="1" t="s">
        <v>1947</v>
      </c>
      <c r="L850" s="1" t="s">
        <v>4209</v>
      </c>
      <c r="M850" s="1" t="s">
        <v>1977</v>
      </c>
      <c r="N850" s="1" t="s">
        <v>1978</v>
      </c>
      <c r="O850" s="3">
        <v>1950</v>
      </c>
      <c r="P850">
        <v>2</v>
      </c>
      <c r="Q850" s="3">
        <v>3901</v>
      </c>
      <c r="R850" s="1" t="s">
        <v>1958</v>
      </c>
      <c r="S850" s="3">
        <v>567</v>
      </c>
      <c r="T850">
        <v>6</v>
      </c>
      <c r="U850" t="str">
        <f>IF(Ecommerce_Sales[[#This Row],[Delivery_Time_Days]]&gt;7,"Delay",IF(Ecommerce_Sales[[#This Row],[Delivery_Time_Days]] = 0,"No delivery",IF(Ecommerce_Sales[[#This Row],[Delivery_Time_Days]]&lt;=7,"On-time")))</f>
        <v>On-time</v>
      </c>
      <c r="V850" s="7">
        <f>Ecommerce_Sales[[#This Row],[Profit]]/Ecommerce_Sales[[#This Row],[Total_Price]]</f>
        <v>0.34991027941553449</v>
      </c>
      <c r="W850" s="3">
        <v>1365</v>
      </c>
      <c r="X850" s="3"/>
    </row>
    <row r="851" spans="1:24" x14ac:dyDescent="0.25">
      <c r="A851" s="1" t="s">
        <v>4210</v>
      </c>
      <c r="B851" s="1" t="s">
        <v>930</v>
      </c>
      <c r="C851" s="1" t="s">
        <v>931</v>
      </c>
      <c r="D851" s="1" t="s">
        <v>3866</v>
      </c>
      <c r="E851" s="1" t="s">
        <v>1966</v>
      </c>
      <c r="F851" s="2">
        <v>45004</v>
      </c>
      <c r="G851" s="2">
        <v>45445</v>
      </c>
      <c r="H851" s="2" t="str">
        <f>TEXT(Ecommerce_Sales[[#This Row],[Order_Date]],"mmmm")</f>
        <v>June</v>
      </c>
      <c r="I851" s="2" t="str">
        <f>TEXT(Ecommerce_Sales[[#This Row],[Order_Date]],"yyyy")</f>
        <v>2024</v>
      </c>
      <c r="J851" s="2" t="str">
        <f>TEXT(Ecommerce_Sales[[#This Row],[Order_Date]],"mmmm")</f>
        <v>June</v>
      </c>
      <c r="K851" s="1" t="s">
        <v>1947</v>
      </c>
      <c r="L851" s="1" t="s">
        <v>4211</v>
      </c>
      <c r="M851" s="1" t="s">
        <v>2007</v>
      </c>
      <c r="N851" s="1" t="s">
        <v>1973</v>
      </c>
      <c r="O851" s="3">
        <v>50</v>
      </c>
      <c r="P851">
        <v>6</v>
      </c>
      <c r="Q851" s="3">
        <v>298</v>
      </c>
      <c r="R851" s="1" t="s">
        <v>1951</v>
      </c>
      <c r="S851" s="3">
        <v>27</v>
      </c>
      <c r="T851">
        <v>9</v>
      </c>
      <c r="U851" t="str">
        <f>IF(Ecommerce_Sales[[#This Row],[Delivery_Time_Days]]&gt;7,"Delay",IF(Ecommerce_Sales[[#This Row],[Delivery_Time_Days]] = 0,"No delivery",IF(Ecommerce_Sales[[#This Row],[Delivery_Time_Days]]&lt;=7,"On-time")))</f>
        <v>Delay</v>
      </c>
      <c r="V851" s="7">
        <f>Ecommerce_Sales[[#This Row],[Profit]]/Ecommerce_Sales[[#This Row],[Total_Price]]</f>
        <v>0.29865771812080538</v>
      </c>
      <c r="W851" s="3">
        <v>89</v>
      </c>
      <c r="X851" s="3"/>
    </row>
    <row r="852" spans="1:24" x14ac:dyDescent="0.25">
      <c r="A852" s="1" t="s">
        <v>4212</v>
      </c>
      <c r="B852" s="1" t="s">
        <v>1559</v>
      </c>
      <c r="C852" s="1" t="s">
        <v>1560</v>
      </c>
      <c r="D852" s="1" t="s">
        <v>1945</v>
      </c>
      <c r="E852" s="1" t="s">
        <v>1946</v>
      </c>
      <c r="F852" s="2">
        <v>45324</v>
      </c>
      <c r="G852" s="2">
        <v>45247</v>
      </c>
      <c r="H852" s="2" t="str">
        <f>TEXT(Ecommerce_Sales[[#This Row],[Order_Date]],"mmmm")</f>
        <v>November</v>
      </c>
      <c r="I852" s="2" t="str">
        <f>TEXT(Ecommerce_Sales[[#This Row],[Order_Date]],"yyyy")</f>
        <v>2023</v>
      </c>
      <c r="J852" s="2" t="str">
        <f>TEXT(Ecommerce_Sales[[#This Row],[Order_Date]],"mmmm")</f>
        <v>November</v>
      </c>
      <c r="K852" s="1" t="s">
        <v>1947</v>
      </c>
      <c r="L852" s="1" t="s">
        <v>4213</v>
      </c>
      <c r="M852" s="1" t="s">
        <v>2065</v>
      </c>
      <c r="N852" s="1" t="s">
        <v>1978</v>
      </c>
      <c r="O852" s="3">
        <v>638</v>
      </c>
      <c r="P852">
        <v>6</v>
      </c>
      <c r="Q852" s="3">
        <v>3826</v>
      </c>
      <c r="R852" s="1" t="s">
        <v>1951</v>
      </c>
      <c r="S852" s="3">
        <v>433</v>
      </c>
      <c r="T852">
        <v>8</v>
      </c>
      <c r="U852" t="str">
        <f>IF(Ecommerce_Sales[[#This Row],[Delivery_Time_Days]]&gt;7,"Delay",IF(Ecommerce_Sales[[#This Row],[Delivery_Time_Days]] = 0,"No delivery",IF(Ecommerce_Sales[[#This Row],[Delivery_Time_Days]]&lt;=7,"On-time")))</f>
        <v>Delay</v>
      </c>
      <c r="V852" s="7">
        <f>Ecommerce_Sales[[#This Row],[Profit]]/Ecommerce_Sales[[#This Row],[Total_Price]]</f>
        <v>0.34997386304234185</v>
      </c>
      <c r="W852" s="3">
        <v>1339</v>
      </c>
      <c r="X852" s="3"/>
    </row>
    <row r="853" spans="1:24" x14ac:dyDescent="0.25">
      <c r="A853" s="1" t="s">
        <v>4214</v>
      </c>
      <c r="B853" s="1" t="s">
        <v>1416</v>
      </c>
      <c r="C853" s="1" t="s">
        <v>1417</v>
      </c>
      <c r="D853" s="1" t="s">
        <v>4215</v>
      </c>
      <c r="E853" s="1" t="s">
        <v>1996</v>
      </c>
      <c r="F853" s="2">
        <v>45433</v>
      </c>
      <c r="G853" s="2">
        <v>45141</v>
      </c>
      <c r="H853" s="2" t="str">
        <f>TEXT(Ecommerce_Sales[[#This Row],[Order_Date]],"mmmm")</f>
        <v>August</v>
      </c>
      <c r="I853" s="2" t="str">
        <f>TEXT(Ecommerce_Sales[[#This Row],[Order_Date]],"yyyy")</f>
        <v>2023</v>
      </c>
      <c r="J853" s="2" t="str">
        <f>TEXT(Ecommerce_Sales[[#This Row],[Order_Date]],"mmmm")</f>
        <v>August</v>
      </c>
      <c r="K853" s="1" t="s">
        <v>1947</v>
      </c>
      <c r="L853" s="1" t="s">
        <v>4216</v>
      </c>
      <c r="M853" s="1" t="s">
        <v>1956</v>
      </c>
      <c r="N853" s="1" t="s">
        <v>1957</v>
      </c>
      <c r="O853" s="3">
        <v>684</v>
      </c>
      <c r="P853">
        <v>5</v>
      </c>
      <c r="Q853" s="3">
        <v>3419</v>
      </c>
      <c r="R853" s="1" t="s">
        <v>2016</v>
      </c>
      <c r="S853" s="3">
        <v>453</v>
      </c>
      <c r="T853">
        <v>2</v>
      </c>
      <c r="U853" t="str">
        <f>IF(Ecommerce_Sales[[#This Row],[Delivery_Time_Days]]&gt;7,"Delay",IF(Ecommerce_Sales[[#This Row],[Delivery_Time_Days]] = 0,"No delivery",IF(Ecommerce_Sales[[#This Row],[Delivery_Time_Days]]&lt;=7,"On-time")))</f>
        <v>On-time</v>
      </c>
      <c r="V853" s="7">
        <f>Ecommerce_Sales[[#This Row],[Profit]]/Ecommerce_Sales[[#This Row],[Total_Price]]</f>
        <v>0.15004387247733256</v>
      </c>
      <c r="W853" s="3">
        <v>513</v>
      </c>
      <c r="X853" s="3"/>
    </row>
    <row r="854" spans="1:24" x14ac:dyDescent="0.25">
      <c r="A854" s="1" t="s">
        <v>4217</v>
      </c>
      <c r="B854" s="1" t="s">
        <v>16</v>
      </c>
      <c r="C854" s="1" t="s">
        <v>17</v>
      </c>
      <c r="D854" s="1" t="s">
        <v>4218</v>
      </c>
      <c r="E854" s="1" t="s">
        <v>1946</v>
      </c>
      <c r="F854" s="2">
        <v>45163</v>
      </c>
      <c r="G854" s="2">
        <v>45084</v>
      </c>
      <c r="H854" s="2" t="str">
        <f>TEXT(Ecommerce_Sales[[#This Row],[Order_Date]],"mmmm")</f>
        <v>June</v>
      </c>
      <c r="I854" s="2" t="str">
        <f>TEXT(Ecommerce_Sales[[#This Row],[Order_Date]],"yyyy")</f>
        <v>2023</v>
      </c>
      <c r="J854" s="2" t="str">
        <f>TEXT(Ecommerce_Sales[[#This Row],[Order_Date]],"mmmm")</f>
        <v>June</v>
      </c>
      <c r="K854" s="1" t="s">
        <v>1947</v>
      </c>
      <c r="L854" s="1" t="s">
        <v>4002</v>
      </c>
      <c r="M854" s="1" t="s">
        <v>2030</v>
      </c>
      <c r="N854" s="1" t="s">
        <v>1978</v>
      </c>
      <c r="O854" s="3">
        <v>762</v>
      </c>
      <c r="P854">
        <v>2</v>
      </c>
      <c r="Q854" s="3">
        <v>1524</v>
      </c>
      <c r="R854" s="1" t="s">
        <v>1958</v>
      </c>
      <c r="S854" s="3">
        <v>130</v>
      </c>
      <c r="T854">
        <v>4</v>
      </c>
      <c r="U854" t="str">
        <f>IF(Ecommerce_Sales[[#This Row],[Delivery_Time_Days]]&gt;7,"Delay",IF(Ecommerce_Sales[[#This Row],[Delivery_Time_Days]] = 0,"No delivery",IF(Ecommerce_Sales[[#This Row],[Delivery_Time_Days]]&lt;=7,"On-time")))</f>
        <v>On-time</v>
      </c>
      <c r="V854" s="7">
        <f>Ecommerce_Sales[[#This Row],[Profit]]/Ecommerce_Sales[[#This Row],[Total_Price]]</f>
        <v>0.35039370078740156</v>
      </c>
      <c r="W854" s="3">
        <v>534</v>
      </c>
      <c r="X854" s="3"/>
    </row>
    <row r="855" spans="1:24" x14ac:dyDescent="0.25">
      <c r="A855" s="1" t="s">
        <v>4219</v>
      </c>
      <c r="B855" s="1" t="s">
        <v>1650</v>
      </c>
      <c r="C855" s="1" t="s">
        <v>1651</v>
      </c>
      <c r="D855" s="1" t="s">
        <v>2192</v>
      </c>
      <c r="E855" s="1" t="s">
        <v>1961</v>
      </c>
      <c r="F855" s="2">
        <v>45393</v>
      </c>
      <c r="G855" s="2">
        <v>45398</v>
      </c>
      <c r="H855" s="2" t="str">
        <f>TEXT(Ecommerce_Sales[[#This Row],[Order_Date]],"mmmm")</f>
        <v>April</v>
      </c>
      <c r="I855" s="2" t="str">
        <f>TEXT(Ecommerce_Sales[[#This Row],[Order_Date]],"yyyy")</f>
        <v>2024</v>
      </c>
      <c r="J855" s="2" t="str">
        <f>TEXT(Ecommerce_Sales[[#This Row],[Order_Date]],"mmmm")</f>
        <v>April</v>
      </c>
      <c r="K855" s="1" t="s">
        <v>1947</v>
      </c>
      <c r="L855" s="1" t="s">
        <v>4220</v>
      </c>
      <c r="M855" s="1" t="s">
        <v>2047</v>
      </c>
      <c r="N855" s="1" t="s">
        <v>1989</v>
      </c>
      <c r="O855" s="3">
        <v>1022</v>
      </c>
      <c r="P855">
        <v>1</v>
      </c>
      <c r="Q855" s="3">
        <v>1022</v>
      </c>
      <c r="R855" s="1" t="s">
        <v>1958</v>
      </c>
      <c r="S855" s="3">
        <v>76</v>
      </c>
      <c r="T855">
        <v>5</v>
      </c>
      <c r="U855" t="str">
        <f>IF(Ecommerce_Sales[[#This Row],[Delivery_Time_Days]]&gt;7,"Delay",IF(Ecommerce_Sales[[#This Row],[Delivery_Time_Days]] = 0,"No delivery",IF(Ecommerce_Sales[[#This Row],[Delivery_Time_Days]]&lt;=7,"On-time")))</f>
        <v>On-time</v>
      </c>
      <c r="V855" s="7">
        <f>Ecommerce_Sales[[#This Row],[Profit]]/Ecommerce_Sales[[#This Row],[Total_Price]]</f>
        <v>0.24951076320939333</v>
      </c>
      <c r="W855" s="3">
        <v>255</v>
      </c>
      <c r="X855" s="3"/>
    </row>
    <row r="856" spans="1:24" x14ac:dyDescent="0.25">
      <c r="A856" s="1" t="s">
        <v>4221</v>
      </c>
      <c r="B856" s="1" t="s">
        <v>660</v>
      </c>
      <c r="C856" s="1" t="s">
        <v>661</v>
      </c>
      <c r="D856" s="1" t="s">
        <v>4222</v>
      </c>
      <c r="E856" s="1" t="s">
        <v>1946</v>
      </c>
      <c r="F856" s="2">
        <v>45396</v>
      </c>
      <c r="G856" s="2">
        <v>45376</v>
      </c>
      <c r="H856" s="2" t="str">
        <f>TEXT(Ecommerce_Sales[[#This Row],[Order_Date]],"mmmm")</f>
        <v>March</v>
      </c>
      <c r="I856" s="2" t="str">
        <f>TEXT(Ecommerce_Sales[[#This Row],[Order_Date]],"yyyy")</f>
        <v>2024</v>
      </c>
      <c r="J856" s="2" t="str">
        <f>TEXT(Ecommerce_Sales[[#This Row],[Order_Date]],"mmmm")</f>
        <v>March</v>
      </c>
      <c r="K856" s="1" t="s">
        <v>1947</v>
      </c>
      <c r="L856" s="1" t="s">
        <v>4223</v>
      </c>
      <c r="M856" s="1" t="s">
        <v>2043</v>
      </c>
      <c r="N856" s="1" t="s">
        <v>1989</v>
      </c>
      <c r="O856" s="3">
        <v>683</v>
      </c>
      <c r="P856">
        <v>4</v>
      </c>
      <c r="Q856" s="3">
        <v>2733</v>
      </c>
      <c r="R856" s="1" t="s">
        <v>1951</v>
      </c>
      <c r="S856" s="3">
        <v>214</v>
      </c>
      <c r="T856">
        <v>5</v>
      </c>
      <c r="U856" t="str">
        <f>IF(Ecommerce_Sales[[#This Row],[Delivery_Time_Days]]&gt;7,"Delay",IF(Ecommerce_Sales[[#This Row],[Delivery_Time_Days]] = 0,"No delivery",IF(Ecommerce_Sales[[#This Row],[Delivery_Time_Days]]&lt;=7,"On-time")))</f>
        <v>On-time</v>
      </c>
      <c r="V856" s="7">
        <f>Ecommerce_Sales[[#This Row],[Profit]]/Ecommerce_Sales[[#This Row],[Total_Price]]</f>
        <v>0.24990852542993047</v>
      </c>
      <c r="W856" s="3">
        <v>683</v>
      </c>
      <c r="X856" s="3"/>
    </row>
    <row r="857" spans="1:24" x14ac:dyDescent="0.25">
      <c r="A857" s="1" t="s">
        <v>4224</v>
      </c>
      <c r="B857" s="1" t="s">
        <v>994</v>
      </c>
      <c r="C857" s="1" t="s">
        <v>995</v>
      </c>
      <c r="D857" s="1" t="s">
        <v>3523</v>
      </c>
      <c r="E857" s="1" t="s">
        <v>1981</v>
      </c>
      <c r="F857" s="2">
        <v>45036</v>
      </c>
      <c r="G857" s="2">
        <v>45373</v>
      </c>
      <c r="H857" s="2" t="str">
        <f>TEXT(Ecommerce_Sales[[#This Row],[Order_Date]],"mmmm")</f>
        <v>March</v>
      </c>
      <c r="I857" s="2" t="str">
        <f>TEXT(Ecommerce_Sales[[#This Row],[Order_Date]],"yyyy")</f>
        <v>2024</v>
      </c>
      <c r="J857" s="2" t="str">
        <f>TEXT(Ecommerce_Sales[[#This Row],[Order_Date]],"mmmm")</f>
        <v>March</v>
      </c>
      <c r="K857" s="1" t="s">
        <v>1986</v>
      </c>
      <c r="L857" s="1" t="s">
        <v>4225</v>
      </c>
      <c r="M857" s="1" t="s">
        <v>1949</v>
      </c>
      <c r="N857" s="1" t="s">
        <v>1950</v>
      </c>
      <c r="O857" s="3">
        <v>135</v>
      </c>
      <c r="P857">
        <v>5</v>
      </c>
      <c r="Q857" s="3">
        <v>674</v>
      </c>
      <c r="R857" s="1" t="s">
        <v>1951</v>
      </c>
      <c r="S857" s="3">
        <v>59</v>
      </c>
      <c r="U857" t="str">
        <f>IF(Ecommerce_Sales[[#This Row],[Delivery_Time_Days]]&gt;7,"Delay",IF(Ecommerce_Sales[[#This Row],[Delivery_Time_Days]] = 0,"No delivery",IF(Ecommerce_Sales[[#This Row],[Delivery_Time_Days]]&lt;=7,"On-time")))</f>
        <v>No delivery</v>
      </c>
      <c r="V857" s="7">
        <f>Ecommerce_Sales[[#This Row],[Profit]]/Ecommerce_Sales[[#This Row],[Total_Price]]</f>
        <v>0.40059347181008903</v>
      </c>
      <c r="W857" s="3">
        <v>270</v>
      </c>
      <c r="X857" s="3"/>
    </row>
    <row r="858" spans="1:24" x14ac:dyDescent="0.25">
      <c r="A858" s="1" t="s">
        <v>4226</v>
      </c>
      <c r="B858" s="1" t="s">
        <v>430</v>
      </c>
      <c r="C858" s="1" t="s">
        <v>431</v>
      </c>
      <c r="D858" s="1" t="s">
        <v>2762</v>
      </c>
      <c r="E858" s="1" t="s">
        <v>1961</v>
      </c>
      <c r="F858" s="2">
        <v>45521</v>
      </c>
      <c r="G858" s="2">
        <v>45253</v>
      </c>
      <c r="H858" s="2" t="str">
        <f>TEXT(Ecommerce_Sales[[#This Row],[Order_Date]],"mmmm")</f>
        <v>November</v>
      </c>
      <c r="I858" s="2" t="str">
        <f>TEXT(Ecommerce_Sales[[#This Row],[Order_Date]],"yyyy")</f>
        <v>2023</v>
      </c>
      <c r="J858" s="2" t="str">
        <f>TEXT(Ecommerce_Sales[[#This Row],[Order_Date]],"mmmm")</f>
        <v>November</v>
      </c>
      <c r="K858" s="1" t="s">
        <v>1947</v>
      </c>
      <c r="L858" s="1" t="s">
        <v>4227</v>
      </c>
      <c r="M858" s="1" t="s">
        <v>2054</v>
      </c>
      <c r="N858" s="1" t="s">
        <v>1957</v>
      </c>
      <c r="O858" s="3">
        <v>1310</v>
      </c>
      <c r="P858">
        <v>4</v>
      </c>
      <c r="Q858" s="3">
        <v>5239</v>
      </c>
      <c r="R858" s="1" t="s">
        <v>1951</v>
      </c>
      <c r="S858" s="3">
        <v>568</v>
      </c>
      <c r="T858">
        <v>2</v>
      </c>
      <c r="U858" t="str">
        <f>IF(Ecommerce_Sales[[#This Row],[Delivery_Time_Days]]&gt;7,"Delay",IF(Ecommerce_Sales[[#This Row],[Delivery_Time_Days]] = 0,"No delivery",IF(Ecommerce_Sales[[#This Row],[Delivery_Time_Days]]&lt;=7,"On-time")))</f>
        <v>On-time</v>
      </c>
      <c r="V858" s="7">
        <f>Ecommerce_Sales[[#This Row],[Profit]]/Ecommerce_Sales[[#This Row],[Total_Price]]</f>
        <v>0.15002863141820957</v>
      </c>
      <c r="W858" s="3">
        <v>786</v>
      </c>
      <c r="X858" s="3"/>
    </row>
    <row r="859" spans="1:24" x14ac:dyDescent="0.25">
      <c r="A859" s="1" t="s">
        <v>4228</v>
      </c>
      <c r="B859" s="1" t="s">
        <v>1037</v>
      </c>
      <c r="C859" s="1" t="s">
        <v>1229</v>
      </c>
      <c r="D859" s="1" t="s">
        <v>2975</v>
      </c>
      <c r="E859" s="1" t="s">
        <v>1961</v>
      </c>
      <c r="F859" s="2">
        <v>45258</v>
      </c>
      <c r="G859" s="2">
        <v>45287</v>
      </c>
      <c r="H859" s="2" t="str">
        <f>TEXT(Ecommerce_Sales[[#This Row],[Order_Date]],"mmmm")</f>
        <v>December</v>
      </c>
      <c r="I859" s="2" t="str">
        <f>TEXT(Ecommerce_Sales[[#This Row],[Order_Date]],"yyyy")</f>
        <v>2023</v>
      </c>
      <c r="J859" s="2" t="str">
        <f>TEXT(Ecommerce_Sales[[#This Row],[Order_Date]],"mmmm")</f>
        <v>December</v>
      </c>
      <c r="K859" s="1" t="s">
        <v>1947</v>
      </c>
      <c r="L859" s="1" t="s">
        <v>4229</v>
      </c>
      <c r="M859" s="1" t="s">
        <v>1972</v>
      </c>
      <c r="N859" s="1" t="s">
        <v>1973</v>
      </c>
      <c r="O859" s="3">
        <v>1786</v>
      </c>
      <c r="P859">
        <v>10</v>
      </c>
      <c r="Q859" s="3">
        <v>17857</v>
      </c>
      <c r="R859" s="1" t="s">
        <v>1958</v>
      </c>
      <c r="S859" s="3">
        <v>1226</v>
      </c>
      <c r="T859">
        <v>5</v>
      </c>
      <c r="U859" t="str">
        <f>IF(Ecommerce_Sales[[#This Row],[Delivery_Time_Days]]&gt;7,"Delay",IF(Ecommerce_Sales[[#This Row],[Delivery_Time_Days]] = 0,"No delivery",IF(Ecommerce_Sales[[#This Row],[Delivery_Time_Days]]&lt;=7,"On-time")))</f>
        <v>On-time</v>
      </c>
      <c r="V859" s="7">
        <f>Ecommerce_Sales[[#This Row],[Profit]]/Ecommerce_Sales[[#This Row],[Total_Price]]</f>
        <v>0.29999439995519966</v>
      </c>
      <c r="W859" s="3">
        <v>5357</v>
      </c>
      <c r="X859" s="3"/>
    </row>
    <row r="860" spans="1:24" x14ac:dyDescent="0.25">
      <c r="A860" s="1" t="s">
        <v>4230</v>
      </c>
      <c r="B860" s="1" t="s">
        <v>1914</v>
      </c>
      <c r="C860" s="1" t="s">
        <v>1915</v>
      </c>
      <c r="D860" s="1" t="s">
        <v>4231</v>
      </c>
      <c r="E860" s="1" t="s">
        <v>1981</v>
      </c>
      <c r="F860" s="2">
        <v>45336</v>
      </c>
      <c r="G860" s="2">
        <v>45012</v>
      </c>
      <c r="H860" s="2" t="str">
        <f>TEXT(Ecommerce_Sales[[#This Row],[Order_Date]],"mmmm")</f>
        <v>March</v>
      </c>
      <c r="I860" s="2" t="str">
        <f>TEXT(Ecommerce_Sales[[#This Row],[Order_Date]],"yyyy")</f>
        <v>2023</v>
      </c>
      <c r="J860" s="2" t="str">
        <f>TEXT(Ecommerce_Sales[[#This Row],[Order_Date]],"mmmm")</f>
        <v>March</v>
      </c>
      <c r="K860" s="1" t="s">
        <v>1947</v>
      </c>
      <c r="L860" s="1" t="s">
        <v>4232</v>
      </c>
      <c r="M860" s="1" t="s">
        <v>1988</v>
      </c>
      <c r="N860" s="1" t="s">
        <v>1989</v>
      </c>
      <c r="O860" s="3">
        <v>572</v>
      </c>
      <c r="P860">
        <v>1</v>
      </c>
      <c r="Q860" s="3">
        <v>572</v>
      </c>
      <c r="R860" s="1" t="s">
        <v>1958</v>
      </c>
      <c r="S860" s="3">
        <v>81</v>
      </c>
      <c r="T860">
        <v>2</v>
      </c>
      <c r="U860" t="str">
        <f>IF(Ecommerce_Sales[[#This Row],[Delivery_Time_Days]]&gt;7,"Delay",IF(Ecommerce_Sales[[#This Row],[Delivery_Time_Days]] = 0,"No delivery",IF(Ecommerce_Sales[[#This Row],[Delivery_Time_Days]]&lt;=7,"On-time")))</f>
        <v>On-time</v>
      </c>
      <c r="V860" s="7">
        <f>Ecommerce_Sales[[#This Row],[Profit]]/Ecommerce_Sales[[#This Row],[Total_Price]]</f>
        <v>0.25</v>
      </c>
      <c r="W860" s="3">
        <v>143</v>
      </c>
      <c r="X860" s="3"/>
    </row>
    <row r="861" spans="1:24" x14ac:dyDescent="0.25">
      <c r="A861" s="1" t="s">
        <v>4233</v>
      </c>
      <c r="B861" s="1" t="s">
        <v>20</v>
      </c>
      <c r="C861" s="1" t="s">
        <v>21</v>
      </c>
      <c r="D861" s="1" t="s">
        <v>1960</v>
      </c>
      <c r="E861" s="1" t="s">
        <v>1961</v>
      </c>
      <c r="F861" s="2">
        <v>45440</v>
      </c>
      <c r="G861" s="2">
        <v>45326</v>
      </c>
      <c r="H861" s="2" t="str">
        <f>TEXT(Ecommerce_Sales[[#This Row],[Order_Date]],"mmmm")</f>
        <v>February</v>
      </c>
      <c r="I861" s="2" t="str">
        <f>TEXT(Ecommerce_Sales[[#This Row],[Order_Date]],"yyyy")</f>
        <v>2024</v>
      </c>
      <c r="J861" s="2" t="str">
        <f>TEXT(Ecommerce_Sales[[#This Row],[Order_Date]],"mmmm")</f>
        <v>February</v>
      </c>
      <c r="K861" s="1" t="s">
        <v>1947</v>
      </c>
      <c r="L861" s="1" t="s">
        <v>4234</v>
      </c>
      <c r="M861" s="1" t="s">
        <v>2072</v>
      </c>
      <c r="N861" s="1" t="s">
        <v>1950</v>
      </c>
      <c r="O861" s="3">
        <v>130</v>
      </c>
      <c r="P861">
        <v>4</v>
      </c>
      <c r="Q861" s="3">
        <v>521</v>
      </c>
      <c r="R861" s="1" t="s">
        <v>1958</v>
      </c>
      <c r="S861" s="3">
        <v>60</v>
      </c>
      <c r="T861">
        <v>4</v>
      </c>
      <c r="U861" t="str">
        <f>IF(Ecommerce_Sales[[#This Row],[Delivery_Time_Days]]&gt;7,"Delay",IF(Ecommerce_Sales[[#This Row],[Delivery_Time_Days]] = 0,"No delivery",IF(Ecommerce_Sales[[#This Row],[Delivery_Time_Days]]&lt;=7,"On-time")))</f>
        <v>On-time</v>
      </c>
      <c r="V861" s="7">
        <f>Ecommerce_Sales[[#This Row],[Profit]]/Ecommerce_Sales[[#This Row],[Total_Price]]</f>
        <v>0.39923224568138194</v>
      </c>
      <c r="W861" s="3">
        <v>208</v>
      </c>
      <c r="X861" s="3"/>
    </row>
    <row r="862" spans="1:24" x14ac:dyDescent="0.25">
      <c r="A862" s="1" t="s">
        <v>4235</v>
      </c>
      <c r="B862" s="1" t="s">
        <v>172</v>
      </c>
      <c r="C862" s="1" t="s">
        <v>173</v>
      </c>
      <c r="D862" s="1" t="s">
        <v>4236</v>
      </c>
      <c r="E862" s="1" t="s">
        <v>1996</v>
      </c>
      <c r="F862" s="2">
        <v>45459</v>
      </c>
      <c r="G862" s="2">
        <v>45366</v>
      </c>
      <c r="H862" s="2" t="str">
        <f>TEXT(Ecommerce_Sales[[#This Row],[Order_Date]],"mmmm")</f>
        <v>March</v>
      </c>
      <c r="I862" s="2" t="str">
        <f>TEXT(Ecommerce_Sales[[#This Row],[Order_Date]],"yyyy")</f>
        <v>2024</v>
      </c>
      <c r="J862" s="2" t="str">
        <f>TEXT(Ecommerce_Sales[[#This Row],[Order_Date]],"mmmm")</f>
        <v>March</v>
      </c>
      <c r="K862" s="1" t="s">
        <v>1947</v>
      </c>
      <c r="L862" s="1" t="s">
        <v>4237</v>
      </c>
      <c r="M862" s="1" t="s">
        <v>2079</v>
      </c>
      <c r="N862" s="1" t="s">
        <v>1973</v>
      </c>
      <c r="O862" s="3">
        <v>588</v>
      </c>
      <c r="P862">
        <v>1</v>
      </c>
      <c r="Q862" s="3">
        <v>588</v>
      </c>
      <c r="R862" s="1" t="s">
        <v>2008</v>
      </c>
      <c r="S862" s="3">
        <v>34</v>
      </c>
      <c r="T862">
        <v>8</v>
      </c>
      <c r="U862" t="str">
        <f>IF(Ecommerce_Sales[[#This Row],[Delivery_Time_Days]]&gt;7,"Delay",IF(Ecommerce_Sales[[#This Row],[Delivery_Time_Days]] = 0,"No delivery",IF(Ecommerce_Sales[[#This Row],[Delivery_Time_Days]]&lt;=7,"On-time")))</f>
        <v>Delay</v>
      </c>
      <c r="V862" s="7">
        <f>Ecommerce_Sales[[#This Row],[Profit]]/Ecommerce_Sales[[#This Row],[Total_Price]]</f>
        <v>0.29931972789115646</v>
      </c>
      <c r="W862" s="3">
        <v>176</v>
      </c>
      <c r="X862" s="3"/>
    </row>
    <row r="863" spans="1:24" x14ac:dyDescent="0.25">
      <c r="A863" s="1" t="s">
        <v>4238</v>
      </c>
      <c r="B863" s="1" t="s">
        <v>583</v>
      </c>
      <c r="C863" s="1" t="s">
        <v>584</v>
      </c>
      <c r="D863" s="1" t="s">
        <v>4239</v>
      </c>
      <c r="E863" s="1" t="s">
        <v>1981</v>
      </c>
      <c r="F863" s="2">
        <v>45328</v>
      </c>
      <c r="G863" s="2">
        <v>45301</v>
      </c>
      <c r="H863" s="2" t="str">
        <f>TEXT(Ecommerce_Sales[[#This Row],[Order_Date]],"mmmm")</f>
        <v>January</v>
      </c>
      <c r="I863" s="2" t="str">
        <f>TEXT(Ecommerce_Sales[[#This Row],[Order_Date]],"yyyy")</f>
        <v>2024</v>
      </c>
      <c r="J863" s="2" t="str">
        <f>TEXT(Ecommerce_Sales[[#This Row],[Order_Date]],"mmmm")</f>
        <v>January</v>
      </c>
      <c r="K863" s="1" t="s">
        <v>1947</v>
      </c>
      <c r="L863" s="1" t="s">
        <v>3230</v>
      </c>
      <c r="M863" s="1" t="s">
        <v>1977</v>
      </c>
      <c r="N863" s="1" t="s">
        <v>1978</v>
      </c>
      <c r="O863" s="3">
        <v>288</v>
      </c>
      <c r="P863">
        <v>4</v>
      </c>
      <c r="Q863" s="3">
        <v>1154</v>
      </c>
      <c r="R863" s="1" t="s">
        <v>2016</v>
      </c>
      <c r="S863" s="3">
        <v>128</v>
      </c>
      <c r="T863">
        <v>4</v>
      </c>
      <c r="U863" t="str">
        <f>IF(Ecommerce_Sales[[#This Row],[Delivery_Time_Days]]&gt;7,"Delay",IF(Ecommerce_Sales[[#This Row],[Delivery_Time_Days]] = 0,"No delivery",IF(Ecommerce_Sales[[#This Row],[Delivery_Time_Days]]&lt;=7,"On-time")))</f>
        <v>On-time</v>
      </c>
      <c r="V863" s="7">
        <f>Ecommerce_Sales[[#This Row],[Profit]]/Ecommerce_Sales[[#This Row],[Total_Price]]</f>
        <v>0.35008665511265163</v>
      </c>
      <c r="W863" s="3">
        <v>404</v>
      </c>
      <c r="X863" s="3"/>
    </row>
    <row r="864" spans="1:24" x14ac:dyDescent="0.25">
      <c r="A864" s="1" t="s">
        <v>4240</v>
      </c>
      <c r="B864" s="1" t="s">
        <v>1584</v>
      </c>
      <c r="C864" s="1" t="s">
        <v>1585</v>
      </c>
      <c r="D864" s="1" t="s">
        <v>3102</v>
      </c>
      <c r="E864" s="1" t="s">
        <v>1954</v>
      </c>
      <c r="F864" s="2">
        <v>45373</v>
      </c>
      <c r="G864" s="2">
        <v>45312</v>
      </c>
      <c r="H864" s="2" t="str">
        <f>TEXT(Ecommerce_Sales[[#This Row],[Order_Date]],"mmmm")</f>
        <v>January</v>
      </c>
      <c r="I864" s="2" t="str">
        <f>TEXT(Ecommerce_Sales[[#This Row],[Order_Date]],"yyyy")</f>
        <v>2024</v>
      </c>
      <c r="J864" s="2" t="str">
        <f>TEXT(Ecommerce_Sales[[#This Row],[Order_Date]],"mmmm")</f>
        <v>January</v>
      </c>
      <c r="K864" s="1" t="s">
        <v>1947</v>
      </c>
      <c r="L864" s="1" t="s">
        <v>4241</v>
      </c>
      <c r="M864" s="1" t="s">
        <v>1972</v>
      </c>
      <c r="N864" s="1" t="s">
        <v>1973</v>
      </c>
      <c r="O864" s="3">
        <v>68</v>
      </c>
      <c r="P864">
        <v>2</v>
      </c>
      <c r="Q864" s="3">
        <v>137</v>
      </c>
      <c r="R864" s="1" t="s">
        <v>1951</v>
      </c>
      <c r="S864" s="3">
        <v>17</v>
      </c>
      <c r="T864">
        <v>3</v>
      </c>
      <c r="U864" t="str">
        <f>IF(Ecommerce_Sales[[#This Row],[Delivery_Time_Days]]&gt;7,"Delay",IF(Ecommerce_Sales[[#This Row],[Delivery_Time_Days]] = 0,"No delivery",IF(Ecommerce_Sales[[#This Row],[Delivery_Time_Days]]&lt;=7,"On-time")))</f>
        <v>On-time</v>
      </c>
      <c r="V864" s="7">
        <f>Ecommerce_Sales[[#This Row],[Profit]]/Ecommerce_Sales[[#This Row],[Total_Price]]</f>
        <v>0.29927007299270075</v>
      </c>
      <c r="W864" s="3">
        <v>41</v>
      </c>
      <c r="X864" s="3"/>
    </row>
    <row r="865" spans="1:24" x14ac:dyDescent="0.25">
      <c r="A865" s="1" t="s">
        <v>4242</v>
      </c>
      <c r="B865" s="1" t="s">
        <v>1217</v>
      </c>
      <c r="C865" s="1" t="s">
        <v>1218</v>
      </c>
      <c r="D865" s="1" t="s">
        <v>3999</v>
      </c>
      <c r="E865" s="1" t="s">
        <v>1954</v>
      </c>
      <c r="F865" s="2">
        <v>44999</v>
      </c>
      <c r="G865" s="2">
        <v>45105</v>
      </c>
      <c r="H865" s="2" t="str">
        <f>TEXT(Ecommerce_Sales[[#This Row],[Order_Date]],"mmmm")</f>
        <v>June</v>
      </c>
      <c r="I865" s="2" t="str">
        <f>TEXT(Ecommerce_Sales[[#This Row],[Order_Date]],"yyyy")</f>
        <v>2023</v>
      </c>
      <c r="J865" s="2" t="str">
        <f>TEXT(Ecommerce_Sales[[#This Row],[Order_Date]],"mmmm")</f>
        <v>June</v>
      </c>
      <c r="K865" s="1" t="s">
        <v>1947</v>
      </c>
      <c r="L865" s="1" t="s">
        <v>4243</v>
      </c>
      <c r="M865" s="1" t="s">
        <v>1949</v>
      </c>
      <c r="N865" s="1" t="s">
        <v>1950</v>
      </c>
      <c r="O865" s="3">
        <v>190</v>
      </c>
      <c r="P865">
        <v>4</v>
      </c>
      <c r="Q865" s="3">
        <v>759</v>
      </c>
      <c r="R865" s="1" t="s">
        <v>1951</v>
      </c>
      <c r="S865" s="3">
        <v>67</v>
      </c>
      <c r="T865">
        <v>6</v>
      </c>
      <c r="U865" t="str">
        <f>IF(Ecommerce_Sales[[#This Row],[Delivery_Time_Days]]&gt;7,"Delay",IF(Ecommerce_Sales[[#This Row],[Delivery_Time_Days]] = 0,"No delivery",IF(Ecommerce_Sales[[#This Row],[Delivery_Time_Days]]&lt;=7,"On-time")))</f>
        <v>On-time</v>
      </c>
      <c r="V865" s="7">
        <f>Ecommerce_Sales[[#This Row],[Profit]]/Ecommerce_Sales[[#This Row],[Total_Price]]</f>
        <v>0.40052700922266138</v>
      </c>
      <c r="W865" s="3">
        <v>304</v>
      </c>
      <c r="X865" s="3"/>
    </row>
    <row r="866" spans="1:24" x14ac:dyDescent="0.25">
      <c r="A866" s="1" t="s">
        <v>4244</v>
      </c>
      <c r="B866" s="1" t="s">
        <v>830</v>
      </c>
      <c r="C866" s="1" t="s">
        <v>831</v>
      </c>
      <c r="D866" s="1" t="s">
        <v>2675</v>
      </c>
      <c r="E866" s="1" t="s">
        <v>1946</v>
      </c>
      <c r="F866" s="2">
        <v>45642</v>
      </c>
      <c r="G866" s="2">
        <v>45548</v>
      </c>
      <c r="H866" s="2" t="str">
        <f>TEXT(Ecommerce_Sales[[#This Row],[Order_Date]],"mmmm")</f>
        <v>September</v>
      </c>
      <c r="I866" s="2" t="str">
        <f>TEXT(Ecommerce_Sales[[#This Row],[Order_Date]],"yyyy")</f>
        <v>2024</v>
      </c>
      <c r="J866" s="2" t="str">
        <f>TEXT(Ecommerce_Sales[[#This Row],[Order_Date]],"mmmm")</f>
        <v>September</v>
      </c>
      <c r="K866" s="1" t="s">
        <v>1947</v>
      </c>
      <c r="L866" s="1" t="s">
        <v>4245</v>
      </c>
      <c r="M866" s="1" t="s">
        <v>2065</v>
      </c>
      <c r="N866" s="1" t="s">
        <v>1978</v>
      </c>
      <c r="O866" s="3">
        <v>221</v>
      </c>
      <c r="P866">
        <v>4</v>
      </c>
      <c r="Q866" s="3">
        <v>885</v>
      </c>
      <c r="R866" s="1" t="s">
        <v>1958</v>
      </c>
      <c r="S866" s="3">
        <v>87</v>
      </c>
      <c r="T866">
        <v>3</v>
      </c>
      <c r="U866" t="str">
        <f>IF(Ecommerce_Sales[[#This Row],[Delivery_Time_Days]]&gt;7,"Delay",IF(Ecommerce_Sales[[#This Row],[Delivery_Time_Days]] = 0,"No delivery",IF(Ecommerce_Sales[[#This Row],[Delivery_Time_Days]]&lt;=7,"On-time")))</f>
        <v>On-time</v>
      </c>
      <c r="V866" s="7">
        <f>Ecommerce_Sales[[#This Row],[Profit]]/Ecommerce_Sales[[#This Row],[Total_Price]]</f>
        <v>0.35028248587570621</v>
      </c>
      <c r="W866" s="3">
        <v>310</v>
      </c>
      <c r="X866" s="3"/>
    </row>
    <row r="867" spans="1:24" x14ac:dyDescent="0.25">
      <c r="A867" s="1" t="s">
        <v>4246</v>
      </c>
      <c r="B867" s="1" t="s">
        <v>458</v>
      </c>
      <c r="C867" s="1" t="s">
        <v>459</v>
      </c>
      <c r="D867" s="1" t="s">
        <v>2099</v>
      </c>
      <c r="E867" s="1" t="s">
        <v>1946</v>
      </c>
      <c r="F867" s="2">
        <v>45619</v>
      </c>
      <c r="G867" s="2">
        <v>45389</v>
      </c>
      <c r="H867" s="2" t="str">
        <f>TEXT(Ecommerce_Sales[[#This Row],[Order_Date]],"mmmm")</f>
        <v>April</v>
      </c>
      <c r="I867" s="2" t="str">
        <f>TEXT(Ecommerce_Sales[[#This Row],[Order_Date]],"yyyy")</f>
        <v>2024</v>
      </c>
      <c r="J867" s="2" t="str">
        <f>TEXT(Ecommerce_Sales[[#This Row],[Order_Date]],"mmmm")</f>
        <v>April</v>
      </c>
      <c r="K867" s="1" t="s">
        <v>1947</v>
      </c>
      <c r="L867" s="1" t="s">
        <v>4247</v>
      </c>
      <c r="M867" s="1" t="s">
        <v>2047</v>
      </c>
      <c r="N867" s="1" t="s">
        <v>1989</v>
      </c>
      <c r="O867" s="3">
        <v>335</v>
      </c>
      <c r="P867">
        <v>2</v>
      </c>
      <c r="Q867" s="3">
        <v>671</v>
      </c>
      <c r="R867" s="1" t="s">
        <v>1958</v>
      </c>
      <c r="S867" s="3">
        <v>42</v>
      </c>
      <c r="T867">
        <v>10</v>
      </c>
      <c r="U867" t="str">
        <f>IF(Ecommerce_Sales[[#This Row],[Delivery_Time_Days]]&gt;7,"Delay",IF(Ecommerce_Sales[[#This Row],[Delivery_Time_Days]] = 0,"No delivery",IF(Ecommerce_Sales[[#This Row],[Delivery_Time_Days]]&lt;=7,"On-time")))</f>
        <v>Delay</v>
      </c>
      <c r="V867" s="7">
        <f>Ecommerce_Sales[[#This Row],[Profit]]/Ecommerce_Sales[[#This Row],[Total_Price]]</f>
        <v>0.25037257824143072</v>
      </c>
      <c r="W867" s="3">
        <v>168</v>
      </c>
      <c r="X867" s="3"/>
    </row>
    <row r="868" spans="1:24" x14ac:dyDescent="0.25">
      <c r="A868" s="1" t="s">
        <v>4248</v>
      </c>
      <c r="B868" s="1" t="s">
        <v>1258</v>
      </c>
      <c r="C868" s="1" t="s">
        <v>1259</v>
      </c>
      <c r="D868" s="1" t="s">
        <v>2868</v>
      </c>
      <c r="E868" s="1" t="s">
        <v>1954</v>
      </c>
      <c r="F868" s="2">
        <v>45076</v>
      </c>
      <c r="G868" s="2">
        <v>45464</v>
      </c>
      <c r="H868" s="2" t="str">
        <f>TEXT(Ecommerce_Sales[[#This Row],[Order_Date]],"mmmm")</f>
        <v>June</v>
      </c>
      <c r="I868" s="2" t="str">
        <f>TEXT(Ecommerce_Sales[[#This Row],[Order_Date]],"yyyy")</f>
        <v>2024</v>
      </c>
      <c r="J868" s="2" t="str">
        <f>TEXT(Ecommerce_Sales[[#This Row],[Order_Date]],"mmmm")</f>
        <v>June</v>
      </c>
      <c r="K868" s="1" t="s">
        <v>1986</v>
      </c>
      <c r="L868" s="1" t="s">
        <v>4249</v>
      </c>
      <c r="M868" s="1" t="s">
        <v>2058</v>
      </c>
      <c r="N868" s="1" t="s">
        <v>1950</v>
      </c>
      <c r="O868" s="3">
        <v>1005</v>
      </c>
      <c r="P868">
        <v>4</v>
      </c>
      <c r="Q868" s="3">
        <v>4022</v>
      </c>
      <c r="R868" s="1" t="s">
        <v>1951</v>
      </c>
      <c r="S868" s="3">
        <v>570</v>
      </c>
      <c r="U868" t="str">
        <f>IF(Ecommerce_Sales[[#This Row],[Delivery_Time_Days]]&gt;7,"Delay",IF(Ecommerce_Sales[[#This Row],[Delivery_Time_Days]] = 0,"No delivery",IF(Ecommerce_Sales[[#This Row],[Delivery_Time_Days]]&lt;=7,"On-time")))</f>
        <v>No delivery</v>
      </c>
      <c r="V868" s="7">
        <f>Ecommerce_Sales[[#This Row],[Profit]]/Ecommerce_Sales[[#This Row],[Total_Price]]</f>
        <v>0.40004972650422677</v>
      </c>
      <c r="W868" s="3">
        <v>1609</v>
      </c>
      <c r="X868" s="3"/>
    </row>
    <row r="869" spans="1:24" x14ac:dyDescent="0.25">
      <c r="A869" s="1" t="s">
        <v>4250</v>
      </c>
      <c r="B869" s="1" t="s">
        <v>338</v>
      </c>
      <c r="C869" s="1" t="s">
        <v>339</v>
      </c>
      <c r="D869" s="1" t="s">
        <v>2568</v>
      </c>
      <c r="E869" s="1" t="s">
        <v>1981</v>
      </c>
      <c r="F869" s="2">
        <v>45309</v>
      </c>
      <c r="G869" s="2">
        <v>45644</v>
      </c>
      <c r="H869" s="2" t="str">
        <f>TEXT(Ecommerce_Sales[[#This Row],[Order_Date]],"mmmm")</f>
        <v>December</v>
      </c>
      <c r="I869" s="2" t="str">
        <f>TEXT(Ecommerce_Sales[[#This Row],[Order_Date]],"yyyy")</f>
        <v>2024</v>
      </c>
      <c r="J869" s="2" t="str">
        <f>TEXT(Ecommerce_Sales[[#This Row],[Order_Date]],"mmmm")</f>
        <v>December</v>
      </c>
      <c r="K869" s="1" t="s">
        <v>1947</v>
      </c>
      <c r="L869" s="1" t="s">
        <v>4251</v>
      </c>
      <c r="M869" s="1" t="s">
        <v>2104</v>
      </c>
      <c r="N869" s="1" t="s">
        <v>1978</v>
      </c>
      <c r="O869" s="3">
        <v>21</v>
      </c>
      <c r="P869">
        <v>6</v>
      </c>
      <c r="Q869" s="3">
        <v>125</v>
      </c>
      <c r="R869" s="1" t="s">
        <v>1951</v>
      </c>
      <c r="S869" s="3">
        <v>12</v>
      </c>
      <c r="T869">
        <v>10</v>
      </c>
      <c r="U869" t="str">
        <f>IF(Ecommerce_Sales[[#This Row],[Delivery_Time_Days]]&gt;7,"Delay",IF(Ecommerce_Sales[[#This Row],[Delivery_Time_Days]] = 0,"No delivery",IF(Ecommerce_Sales[[#This Row],[Delivery_Time_Days]]&lt;=7,"On-time")))</f>
        <v>Delay</v>
      </c>
      <c r="V869" s="7">
        <f>Ecommerce_Sales[[#This Row],[Profit]]/Ecommerce_Sales[[#This Row],[Total_Price]]</f>
        <v>0.35199999999999998</v>
      </c>
      <c r="W869" s="3">
        <v>44</v>
      </c>
      <c r="X869" s="3"/>
    </row>
    <row r="870" spans="1:24" x14ac:dyDescent="0.25">
      <c r="A870" s="1" t="s">
        <v>4252</v>
      </c>
      <c r="B870" s="1" t="s">
        <v>838</v>
      </c>
      <c r="C870" s="1" t="s">
        <v>839</v>
      </c>
      <c r="D870" s="1" t="s">
        <v>4253</v>
      </c>
      <c r="E870" s="1" t="s">
        <v>1954</v>
      </c>
      <c r="F870" s="2">
        <v>45650</v>
      </c>
      <c r="G870" s="2">
        <v>45534</v>
      </c>
      <c r="H870" s="2" t="str">
        <f>TEXT(Ecommerce_Sales[[#This Row],[Order_Date]],"mmmm")</f>
        <v>August</v>
      </c>
      <c r="I870" s="2" t="str">
        <f>TEXT(Ecommerce_Sales[[#This Row],[Order_Date]],"yyyy")</f>
        <v>2024</v>
      </c>
      <c r="J870" s="2" t="str">
        <f>TEXT(Ecommerce_Sales[[#This Row],[Order_Date]],"mmmm")</f>
        <v>August</v>
      </c>
      <c r="K870" s="1" t="s">
        <v>1947</v>
      </c>
      <c r="L870" s="1" t="s">
        <v>3462</v>
      </c>
      <c r="M870" s="1" t="s">
        <v>1988</v>
      </c>
      <c r="N870" s="1" t="s">
        <v>1989</v>
      </c>
      <c r="O870" s="3">
        <v>1010</v>
      </c>
      <c r="P870">
        <v>5</v>
      </c>
      <c r="Q870" s="3">
        <v>5051</v>
      </c>
      <c r="R870" s="1" t="s">
        <v>1958</v>
      </c>
      <c r="S870" s="3">
        <v>588</v>
      </c>
      <c r="T870">
        <v>8</v>
      </c>
      <c r="U870" t="str">
        <f>IF(Ecommerce_Sales[[#This Row],[Delivery_Time_Days]]&gt;7,"Delay",IF(Ecommerce_Sales[[#This Row],[Delivery_Time_Days]] = 0,"No delivery",IF(Ecommerce_Sales[[#This Row],[Delivery_Time_Days]]&lt;=7,"On-time")))</f>
        <v>Delay</v>
      </c>
      <c r="V870" s="7">
        <f>Ecommerce_Sales[[#This Row],[Profit]]/Ecommerce_Sales[[#This Row],[Total_Price]]</f>
        <v>0.25004949514947533</v>
      </c>
      <c r="W870" s="3">
        <v>1263</v>
      </c>
      <c r="X870" s="3"/>
    </row>
    <row r="871" spans="1:24" x14ac:dyDescent="0.25">
      <c r="A871" s="1" t="s">
        <v>4254</v>
      </c>
      <c r="B871" s="1" t="s">
        <v>172</v>
      </c>
      <c r="C871" s="1" t="s">
        <v>173</v>
      </c>
      <c r="D871" s="1" t="s">
        <v>4236</v>
      </c>
      <c r="E871" s="1" t="s">
        <v>1996</v>
      </c>
      <c r="F871" s="2">
        <v>45459</v>
      </c>
      <c r="G871" s="2">
        <v>45644</v>
      </c>
      <c r="H871" s="2" t="str">
        <f>TEXT(Ecommerce_Sales[[#This Row],[Order_Date]],"mmmm")</f>
        <v>December</v>
      </c>
      <c r="I871" s="2" t="str">
        <f>TEXT(Ecommerce_Sales[[#This Row],[Order_Date]],"yyyy")</f>
        <v>2024</v>
      </c>
      <c r="J871" s="2" t="str">
        <f>TEXT(Ecommerce_Sales[[#This Row],[Order_Date]],"mmmm")</f>
        <v>December</v>
      </c>
      <c r="K871" s="1" t="s">
        <v>1947</v>
      </c>
      <c r="L871" s="1" t="s">
        <v>4255</v>
      </c>
      <c r="M871" s="1" t="s">
        <v>1949</v>
      </c>
      <c r="N871" s="1" t="s">
        <v>1950</v>
      </c>
      <c r="O871" s="3">
        <v>1825</v>
      </c>
      <c r="P871">
        <v>8</v>
      </c>
      <c r="Q871" s="3">
        <v>14600</v>
      </c>
      <c r="R871" s="1" t="s">
        <v>2008</v>
      </c>
      <c r="S871" s="3">
        <v>1292</v>
      </c>
      <c r="T871">
        <v>2</v>
      </c>
      <c r="U871" t="str">
        <f>IF(Ecommerce_Sales[[#This Row],[Delivery_Time_Days]]&gt;7,"Delay",IF(Ecommerce_Sales[[#This Row],[Delivery_Time_Days]] = 0,"No delivery",IF(Ecommerce_Sales[[#This Row],[Delivery_Time_Days]]&lt;=7,"On-time")))</f>
        <v>On-time</v>
      </c>
      <c r="V871" s="7">
        <f>Ecommerce_Sales[[#This Row],[Profit]]/Ecommerce_Sales[[#This Row],[Total_Price]]</f>
        <v>0.4</v>
      </c>
      <c r="W871" s="3">
        <v>5840</v>
      </c>
      <c r="X871" s="3"/>
    </row>
    <row r="872" spans="1:24" x14ac:dyDescent="0.25">
      <c r="A872" s="1" t="s">
        <v>4256</v>
      </c>
      <c r="B872" s="1" t="s">
        <v>1414</v>
      </c>
      <c r="C872" s="1" t="s">
        <v>1415</v>
      </c>
      <c r="D872" s="1" t="s">
        <v>4257</v>
      </c>
      <c r="E872" s="1" t="s">
        <v>1981</v>
      </c>
      <c r="F872" s="2">
        <v>45182</v>
      </c>
      <c r="G872" s="2">
        <v>45037</v>
      </c>
      <c r="H872" s="2" t="str">
        <f>TEXT(Ecommerce_Sales[[#This Row],[Order_Date]],"mmmm")</f>
        <v>April</v>
      </c>
      <c r="I872" s="2" t="str">
        <f>TEXT(Ecommerce_Sales[[#This Row],[Order_Date]],"yyyy")</f>
        <v>2023</v>
      </c>
      <c r="J872" s="2" t="str">
        <f>TEXT(Ecommerce_Sales[[#This Row],[Order_Date]],"mmmm")</f>
        <v>April</v>
      </c>
      <c r="K872" s="1" t="s">
        <v>1947</v>
      </c>
      <c r="L872" s="1" t="s">
        <v>4258</v>
      </c>
      <c r="M872" s="1" t="s">
        <v>1983</v>
      </c>
      <c r="N872" s="1" t="s">
        <v>1950</v>
      </c>
      <c r="O872" s="3">
        <v>62</v>
      </c>
      <c r="P872">
        <v>5</v>
      </c>
      <c r="Q872" s="3">
        <v>312</v>
      </c>
      <c r="R872" s="1" t="s">
        <v>2012</v>
      </c>
      <c r="S872" s="3">
        <v>26</v>
      </c>
      <c r="T872">
        <v>2</v>
      </c>
      <c r="U872" t="str">
        <f>IF(Ecommerce_Sales[[#This Row],[Delivery_Time_Days]]&gt;7,"Delay",IF(Ecommerce_Sales[[#This Row],[Delivery_Time_Days]] = 0,"No delivery",IF(Ecommerce_Sales[[#This Row],[Delivery_Time_Days]]&lt;=7,"On-time")))</f>
        <v>On-time</v>
      </c>
      <c r="V872" s="7">
        <f>Ecommerce_Sales[[#This Row],[Profit]]/Ecommerce_Sales[[#This Row],[Total_Price]]</f>
        <v>0.40064102564102566</v>
      </c>
      <c r="W872" s="3">
        <v>125</v>
      </c>
      <c r="X872" s="3"/>
    </row>
    <row r="873" spans="1:24" x14ac:dyDescent="0.25">
      <c r="A873" s="1" t="s">
        <v>4259</v>
      </c>
      <c r="B873" s="1" t="s">
        <v>1281</v>
      </c>
      <c r="C873" s="1" t="s">
        <v>1282</v>
      </c>
      <c r="D873" s="1" t="s">
        <v>3313</v>
      </c>
      <c r="E873" s="1" t="s">
        <v>1954</v>
      </c>
      <c r="F873" s="2">
        <v>45262</v>
      </c>
      <c r="G873" s="2">
        <v>45449</v>
      </c>
      <c r="H873" s="2" t="str">
        <f>TEXT(Ecommerce_Sales[[#This Row],[Order_Date]],"mmmm")</f>
        <v>June</v>
      </c>
      <c r="I873" s="2" t="str">
        <f>TEXT(Ecommerce_Sales[[#This Row],[Order_Date]],"yyyy")</f>
        <v>2024</v>
      </c>
      <c r="J873" s="2" t="str">
        <f>TEXT(Ecommerce_Sales[[#This Row],[Order_Date]],"mmmm")</f>
        <v>June</v>
      </c>
      <c r="K873" s="1" t="s">
        <v>1947</v>
      </c>
      <c r="L873" s="1" t="s">
        <v>4260</v>
      </c>
      <c r="M873" s="1" t="s">
        <v>1949</v>
      </c>
      <c r="N873" s="1" t="s">
        <v>1950</v>
      </c>
      <c r="O873" s="3">
        <v>47</v>
      </c>
      <c r="P873">
        <v>3</v>
      </c>
      <c r="Q873" s="3">
        <v>141</v>
      </c>
      <c r="R873" s="1" t="s">
        <v>1951</v>
      </c>
      <c r="S873" s="3">
        <v>11</v>
      </c>
      <c r="T873">
        <v>4</v>
      </c>
      <c r="U873" t="str">
        <f>IF(Ecommerce_Sales[[#This Row],[Delivery_Time_Days]]&gt;7,"Delay",IF(Ecommerce_Sales[[#This Row],[Delivery_Time_Days]] = 0,"No delivery",IF(Ecommerce_Sales[[#This Row],[Delivery_Time_Days]]&lt;=7,"On-time")))</f>
        <v>On-time</v>
      </c>
      <c r="V873" s="7">
        <f>Ecommerce_Sales[[#This Row],[Profit]]/Ecommerce_Sales[[#This Row],[Total_Price]]</f>
        <v>0.3971631205673759</v>
      </c>
      <c r="W873" s="3">
        <v>56</v>
      </c>
      <c r="X873" s="3"/>
    </row>
    <row r="874" spans="1:24" x14ac:dyDescent="0.25">
      <c r="A874" s="1" t="s">
        <v>4261</v>
      </c>
      <c r="B874" s="1" t="s">
        <v>114</v>
      </c>
      <c r="C874" s="1" t="s">
        <v>115</v>
      </c>
      <c r="D874" s="1" t="s">
        <v>2035</v>
      </c>
      <c r="E874" s="1" t="s">
        <v>1961</v>
      </c>
      <c r="F874" s="2">
        <v>45530</v>
      </c>
      <c r="G874" s="2">
        <v>45079</v>
      </c>
      <c r="H874" s="2" t="str">
        <f>TEXT(Ecommerce_Sales[[#This Row],[Order_Date]],"mmmm")</f>
        <v>June</v>
      </c>
      <c r="I874" s="2" t="str">
        <f>TEXT(Ecommerce_Sales[[#This Row],[Order_Date]],"yyyy")</f>
        <v>2023</v>
      </c>
      <c r="J874" s="2" t="str">
        <f>TEXT(Ecommerce_Sales[[#This Row],[Order_Date]],"mmmm")</f>
        <v>June</v>
      </c>
      <c r="K874" s="1" t="s">
        <v>1947</v>
      </c>
      <c r="L874" s="1" t="s">
        <v>4262</v>
      </c>
      <c r="M874" s="1" t="s">
        <v>2065</v>
      </c>
      <c r="N874" s="1" t="s">
        <v>1978</v>
      </c>
      <c r="O874" s="3">
        <v>1001</v>
      </c>
      <c r="P874">
        <v>2</v>
      </c>
      <c r="Q874" s="3">
        <v>2001</v>
      </c>
      <c r="R874" s="1" t="s">
        <v>1958</v>
      </c>
      <c r="S874" s="3">
        <v>208</v>
      </c>
      <c r="T874">
        <v>4</v>
      </c>
      <c r="U874" t="str">
        <f>IF(Ecommerce_Sales[[#This Row],[Delivery_Time_Days]]&gt;7,"Delay",IF(Ecommerce_Sales[[#This Row],[Delivery_Time_Days]] = 0,"No delivery",IF(Ecommerce_Sales[[#This Row],[Delivery_Time_Days]]&lt;=7,"On-time")))</f>
        <v>On-time</v>
      </c>
      <c r="V874" s="7">
        <f>Ecommerce_Sales[[#This Row],[Profit]]/Ecommerce_Sales[[#This Row],[Total_Price]]</f>
        <v>0.34982508745627189</v>
      </c>
      <c r="W874" s="3">
        <v>700</v>
      </c>
      <c r="X874" s="3"/>
    </row>
    <row r="875" spans="1:24" x14ac:dyDescent="0.25">
      <c r="A875" s="1" t="s">
        <v>4263</v>
      </c>
      <c r="B875" s="1" t="s">
        <v>440</v>
      </c>
      <c r="C875" s="1" t="s">
        <v>441</v>
      </c>
      <c r="D875" s="1" t="s">
        <v>2021</v>
      </c>
      <c r="E875" s="1" t="s">
        <v>1996</v>
      </c>
      <c r="F875" s="2">
        <v>45193</v>
      </c>
      <c r="G875" s="2">
        <v>45439</v>
      </c>
      <c r="H875" s="2" t="str">
        <f>TEXT(Ecommerce_Sales[[#This Row],[Order_Date]],"mmmm")</f>
        <v>May</v>
      </c>
      <c r="I875" s="2" t="str">
        <f>TEXT(Ecommerce_Sales[[#This Row],[Order_Date]],"yyyy")</f>
        <v>2024</v>
      </c>
      <c r="J875" s="2" t="str">
        <f>TEXT(Ecommerce_Sales[[#This Row],[Order_Date]],"mmmm")</f>
        <v>May</v>
      </c>
      <c r="K875" s="1" t="s">
        <v>1947</v>
      </c>
      <c r="L875" s="1" t="s">
        <v>4264</v>
      </c>
      <c r="M875" s="1" t="s">
        <v>1988</v>
      </c>
      <c r="N875" s="1" t="s">
        <v>1989</v>
      </c>
      <c r="O875" s="3">
        <v>358</v>
      </c>
      <c r="P875">
        <v>1</v>
      </c>
      <c r="Q875" s="3">
        <v>358</v>
      </c>
      <c r="R875" s="1" t="s">
        <v>1958</v>
      </c>
      <c r="S875" s="3">
        <v>24</v>
      </c>
      <c r="T875">
        <v>7</v>
      </c>
      <c r="U875" t="str">
        <f>IF(Ecommerce_Sales[[#This Row],[Delivery_Time_Days]]&gt;7,"Delay",IF(Ecommerce_Sales[[#This Row],[Delivery_Time_Days]] = 0,"No delivery",IF(Ecommerce_Sales[[#This Row],[Delivery_Time_Days]]&lt;=7,"On-time")))</f>
        <v>On-time</v>
      </c>
      <c r="V875" s="7">
        <f>Ecommerce_Sales[[#This Row],[Profit]]/Ecommerce_Sales[[#This Row],[Total_Price]]</f>
        <v>0.25139664804469275</v>
      </c>
      <c r="W875" s="3">
        <v>90</v>
      </c>
      <c r="X875" s="3"/>
    </row>
    <row r="876" spans="1:24" x14ac:dyDescent="0.25">
      <c r="A876" s="1" t="s">
        <v>4265</v>
      </c>
      <c r="B876" s="1" t="s">
        <v>1420</v>
      </c>
      <c r="C876" s="1" t="s">
        <v>1421</v>
      </c>
      <c r="D876" s="1" t="s">
        <v>4266</v>
      </c>
      <c r="E876" s="1" t="s">
        <v>2005</v>
      </c>
      <c r="F876" s="2">
        <v>45099</v>
      </c>
      <c r="G876" s="2">
        <v>45156</v>
      </c>
      <c r="H876" s="2" t="str">
        <f>TEXT(Ecommerce_Sales[[#This Row],[Order_Date]],"mmmm")</f>
        <v>August</v>
      </c>
      <c r="I876" s="2" t="str">
        <f>TEXT(Ecommerce_Sales[[#This Row],[Order_Date]],"yyyy")</f>
        <v>2023</v>
      </c>
      <c r="J876" s="2" t="str">
        <f>TEXT(Ecommerce_Sales[[#This Row],[Order_Date]],"mmmm")</f>
        <v>August</v>
      </c>
      <c r="K876" s="1" t="s">
        <v>1947</v>
      </c>
      <c r="L876" s="1" t="s">
        <v>4267</v>
      </c>
      <c r="M876" s="1" t="s">
        <v>1977</v>
      </c>
      <c r="N876" s="1" t="s">
        <v>1978</v>
      </c>
      <c r="O876" s="3">
        <v>1047</v>
      </c>
      <c r="P876">
        <v>2</v>
      </c>
      <c r="Q876" s="3">
        <v>2093</v>
      </c>
      <c r="R876" s="1" t="s">
        <v>2012</v>
      </c>
      <c r="S876" s="3">
        <v>241</v>
      </c>
      <c r="T876">
        <v>5</v>
      </c>
      <c r="U876" t="str">
        <f>IF(Ecommerce_Sales[[#This Row],[Delivery_Time_Days]]&gt;7,"Delay",IF(Ecommerce_Sales[[#This Row],[Delivery_Time_Days]] = 0,"No delivery",IF(Ecommerce_Sales[[#This Row],[Delivery_Time_Days]]&lt;=7,"On-time")))</f>
        <v>On-time</v>
      </c>
      <c r="V876" s="7">
        <f>Ecommerce_Sales[[#This Row],[Profit]]/Ecommerce_Sales[[#This Row],[Total_Price]]</f>
        <v>0.35021500238891545</v>
      </c>
      <c r="W876" s="3">
        <v>733</v>
      </c>
      <c r="X876" s="3"/>
    </row>
    <row r="877" spans="1:24" x14ac:dyDescent="0.25">
      <c r="A877" s="1" t="s">
        <v>4268</v>
      </c>
      <c r="B877" s="1" t="s">
        <v>668</v>
      </c>
      <c r="C877" s="1" t="s">
        <v>669</v>
      </c>
      <c r="D877" s="1" t="s">
        <v>4269</v>
      </c>
      <c r="E877" s="1" t="s">
        <v>1954</v>
      </c>
      <c r="F877" s="2">
        <v>45562</v>
      </c>
      <c r="G877" s="2">
        <v>45598</v>
      </c>
      <c r="H877" s="2" t="str">
        <f>TEXT(Ecommerce_Sales[[#This Row],[Order_Date]],"mmmm")</f>
        <v>November</v>
      </c>
      <c r="I877" s="2" t="str">
        <f>TEXT(Ecommerce_Sales[[#This Row],[Order_Date]],"yyyy")</f>
        <v>2024</v>
      </c>
      <c r="J877" s="2" t="str">
        <f>TEXT(Ecommerce_Sales[[#This Row],[Order_Date]],"mmmm")</f>
        <v>November</v>
      </c>
      <c r="K877" s="1" t="s">
        <v>1992</v>
      </c>
      <c r="L877" s="1" t="s">
        <v>4270</v>
      </c>
      <c r="M877" s="1" t="s">
        <v>1988</v>
      </c>
      <c r="N877" s="1" t="s">
        <v>1989</v>
      </c>
      <c r="O877" s="3">
        <v>666</v>
      </c>
      <c r="P877">
        <v>4</v>
      </c>
      <c r="Q877" s="3">
        <v>2664</v>
      </c>
      <c r="R877" s="1" t="s">
        <v>1958</v>
      </c>
      <c r="S877" s="3">
        <v>147</v>
      </c>
      <c r="U877" t="str">
        <f>IF(Ecommerce_Sales[[#This Row],[Delivery_Time_Days]]&gt;7,"Delay",IF(Ecommerce_Sales[[#This Row],[Delivery_Time_Days]] = 0,"No delivery",IF(Ecommerce_Sales[[#This Row],[Delivery_Time_Days]]&lt;=7,"On-time")))</f>
        <v>No delivery</v>
      </c>
      <c r="V877" s="7">
        <f>Ecommerce_Sales[[#This Row],[Profit]]/Ecommerce_Sales[[#This Row],[Total_Price]]</f>
        <v>0.25</v>
      </c>
      <c r="W877" s="3">
        <v>666</v>
      </c>
      <c r="X877" s="3"/>
    </row>
    <row r="878" spans="1:24" x14ac:dyDescent="0.25">
      <c r="A878" s="1" t="s">
        <v>4271</v>
      </c>
      <c r="B878" s="1" t="s">
        <v>432</v>
      </c>
      <c r="C878" s="1" t="s">
        <v>433</v>
      </c>
      <c r="D878" s="1" t="s">
        <v>2822</v>
      </c>
      <c r="E878" s="1" t="s">
        <v>1981</v>
      </c>
      <c r="F878" s="2">
        <v>45363</v>
      </c>
      <c r="G878" s="2">
        <v>45189</v>
      </c>
      <c r="H878" s="2" t="str">
        <f>TEXT(Ecommerce_Sales[[#This Row],[Order_Date]],"mmmm")</f>
        <v>September</v>
      </c>
      <c r="I878" s="2" t="str">
        <f>TEXT(Ecommerce_Sales[[#This Row],[Order_Date]],"yyyy")</f>
        <v>2023</v>
      </c>
      <c r="J878" s="2" t="str">
        <f>TEXT(Ecommerce_Sales[[#This Row],[Order_Date]],"mmmm")</f>
        <v>September</v>
      </c>
      <c r="K878" s="1" t="s">
        <v>1986</v>
      </c>
      <c r="L878" s="1" t="s">
        <v>4272</v>
      </c>
      <c r="M878" s="1" t="s">
        <v>2079</v>
      </c>
      <c r="N878" s="1" t="s">
        <v>1973</v>
      </c>
      <c r="O878" s="3">
        <v>789</v>
      </c>
      <c r="P878">
        <v>5</v>
      </c>
      <c r="Q878" s="3">
        <v>3944</v>
      </c>
      <c r="R878" s="1" t="s">
        <v>1958</v>
      </c>
      <c r="S878" s="3">
        <v>387</v>
      </c>
      <c r="U878" t="str">
        <f>IF(Ecommerce_Sales[[#This Row],[Delivery_Time_Days]]&gt;7,"Delay",IF(Ecommerce_Sales[[#This Row],[Delivery_Time_Days]] = 0,"No delivery",IF(Ecommerce_Sales[[#This Row],[Delivery_Time_Days]]&lt;=7,"On-time")))</f>
        <v>No delivery</v>
      </c>
      <c r="V878" s="7">
        <f>Ecommerce_Sales[[#This Row],[Profit]]/Ecommerce_Sales[[#This Row],[Total_Price]]</f>
        <v>0.29994929006085191</v>
      </c>
      <c r="W878" s="3">
        <v>1183</v>
      </c>
      <c r="X878" s="3"/>
    </row>
    <row r="879" spans="1:24" x14ac:dyDescent="0.25">
      <c r="A879" s="1" t="s">
        <v>4273</v>
      </c>
      <c r="B879" s="1" t="s">
        <v>222</v>
      </c>
      <c r="C879" s="1" t="s">
        <v>651</v>
      </c>
      <c r="D879" s="1" t="s">
        <v>4274</v>
      </c>
      <c r="E879" s="1" t="s">
        <v>1966</v>
      </c>
      <c r="F879" s="2">
        <v>45421</v>
      </c>
      <c r="G879" s="2">
        <v>45001</v>
      </c>
      <c r="H879" s="2" t="str">
        <f>TEXT(Ecommerce_Sales[[#This Row],[Order_Date]],"mmmm")</f>
        <v>March</v>
      </c>
      <c r="I879" s="2" t="str">
        <f>TEXT(Ecommerce_Sales[[#This Row],[Order_Date]],"yyyy")</f>
        <v>2023</v>
      </c>
      <c r="J879" s="2" t="str">
        <f>TEXT(Ecommerce_Sales[[#This Row],[Order_Date]],"mmmm")</f>
        <v>March</v>
      </c>
      <c r="K879" s="1" t="s">
        <v>1947</v>
      </c>
      <c r="L879" s="1" t="s">
        <v>4275</v>
      </c>
      <c r="M879" s="1" t="s">
        <v>2007</v>
      </c>
      <c r="N879" s="1" t="s">
        <v>1973</v>
      </c>
      <c r="O879" s="3">
        <v>221</v>
      </c>
      <c r="P879">
        <v>5</v>
      </c>
      <c r="Q879" s="3">
        <v>1107</v>
      </c>
      <c r="R879" s="1" t="s">
        <v>1958</v>
      </c>
      <c r="S879" s="3">
        <v>102</v>
      </c>
      <c r="T879">
        <v>5</v>
      </c>
      <c r="U879" t="str">
        <f>IF(Ecommerce_Sales[[#This Row],[Delivery_Time_Days]]&gt;7,"Delay",IF(Ecommerce_Sales[[#This Row],[Delivery_Time_Days]] = 0,"No delivery",IF(Ecommerce_Sales[[#This Row],[Delivery_Time_Days]]&lt;=7,"On-time")))</f>
        <v>On-time</v>
      </c>
      <c r="V879" s="7">
        <f>Ecommerce_Sales[[#This Row],[Profit]]/Ecommerce_Sales[[#This Row],[Total_Price]]</f>
        <v>0.29990966576332428</v>
      </c>
      <c r="W879" s="3">
        <v>332</v>
      </c>
      <c r="X879" s="3"/>
    </row>
    <row r="880" spans="1:24" x14ac:dyDescent="0.25">
      <c r="A880" s="1" t="s">
        <v>4276</v>
      </c>
      <c r="B880" s="1" t="s">
        <v>90</v>
      </c>
      <c r="C880" s="1" t="s">
        <v>91</v>
      </c>
      <c r="D880" s="1" t="s">
        <v>2721</v>
      </c>
      <c r="E880" s="1" t="s">
        <v>2005</v>
      </c>
      <c r="F880" s="2">
        <v>45003</v>
      </c>
      <c r="G880" s="2">
        <v>45240</v>
      </c>
      <c r="H880" s="2" t="str">
        <f>TEXT(Ecommerce_Sales[[#This Row],[Order_Date]],"mmmm")</f>
        <v>November</v>
      </c>
      <c r="I880" s="2" t="str">
        <f>TEXT(Ecommerce_Sales[[#This Row],[Order_Date]],"yyyy")</f>
        <v>2023</v>
      </c>
      <c r="J880" s="2" t="str">
        <f>TEXT(Ecommerce_Sales[[#This Row],[Order_Date]],"mmmm")</f>
        <v>November</v>
      </c>
      <c r="K880" s="1" t="s">
        <v>1986</v>
      </c>
      <c r="L880" s="1" t="s">
        <v>4277</v>
      </c>
      <c r="M880" s="1" t="s">
        <v>1968</v>
      </c>
      <c r="N880" s="1" t="s">
        <v>1957</v>
      </c>
      <c r="O880" s="3">
        <v>726</v>
      </c>
      <c r="P880">
        <v>3</v>
      </c>
      <c r="Q880" s="3">
        <v>2177</v>
      </c>
      <c r="R880" s="1" t="s">
        <v>2008</v>
      </c>
      <c r="S880" s="3">
        <v>181</v>
      </c>
      <c r="U880" t="str">
        <f>IF(Ecommerce_Sales[[#This Row],[Delivery_Time_Days]]&gt;7,"Delay",IF(Ecommerce_Sales[[#This Row],[Delivery_Time_Days]] = 0,"No delivery",IF(Ecommerce_Sales[[#This Row],[Delivery_Time_Days]]&lt;=7,"On-time")))</f>
        <v>No delivery</v>
      </c>
      <c r="V880" s="7">
        <f>Ecommerce_Sales[[#This Row],[Profit]]/Ecommerce_Sales[[#This Row],[Total_Price]]</f>
        <v>0.15020670647680295</v>
      </c>
      <c r="W880" s="3">
        <v>327</v>
      </c>
      <c r="X880" s="3"/>
    </row>
    <row r="881" spans="1:24" x14ac:dyDescent="0.25">
      <c r="A881" s="1" t="s">
        <v>4278</v>
      </c>
      <c r="B881" s="1" t="s">
        <v>434</v>
      </c>
      <c r="C881" s="1" t="s">
        <v>435</v>
      </c>
      <c r="D881" s="1" t="s">
        <v>1980</v>
      </c>
      <c r="E881" s="1" t="s">
        <v>1981</v>
      </c>
      <c r="F881" s="2">
        <v>45463</v>
      </c>
      <c r="G881" s="2">
        <v>44966</v>
      </c>
      <c r="H881" s="2" t="str">
        <f>TEXT(Ecommerce_Sales[[#This Row],[Order_Date]],"mmmm")</f>
        <v>February</v>
      </c>
      <c r="I881" s="2" t="str">
        <f>TEXT(Ecommerce_Sales[[#This Row],[Order_Date]],"yyyy")</f>
        <v>2023</v>
      </c>
      <c r="J881" s="2" t="str">
        <f>TEXT(Ecommerce_Sales[[#This Row],[Order_Date]],"mmmm")</f>
        <v>February</v>
      </c>
      <c r="K881" s="1" t="s">
        <v>1947</v>
      </c>
      <c r="L881" s="1" t="s">
        <v>4279</v>
      </c>
      <c r="M881" s="1" t="s">
        <v>2079</v>
      </c>
      <c r="N881" s="1" t="s">
        <v>1973</v>
      </c>
      <c r="O881" s="3">
        <v>906</v>
      </c>
      <c r="P881">
        <v>2</v>
      </c>
      <c r="Q881" s="3">
        <v>1811</v>
      </c>
      <c r="R881" s="1" t="s">
        <v>1958</v>
      </c>
      <c r="S881" s="3">
        <v>263</v>
      </c>
      <c r="T881">
        <v>6</v>
      </c>
      <c r="U881" t="str">
        <f>IF(Ecommerce_Sales[[#This Row],[Delivery_Time_Days]]&gt;7,"Delay",IF(Ecommerce_Sales[[#This Row],[Delivery_Time_Days]] = 0,"No delivery",IF(Ecommerce_Sales[[#This Row],[Delivery_Time_Days]]&lt;=7,"On-time")))</f>
        <v>On-time</v>
      </c>
      <c r="V881" s="7">
        <f>Ecommerce_Sales[[#This Row],[Profit]]/Ecommerce_Sales[[#This Row],[Total_Price]]</f>
        <v>0.29983434566537825</v>
      </c>
      <c r="W881" s="3">
        <v>543</v>
      </c>
      <c r="X881" s="3"/>
    </row>
    <row r="882" spans="1:24" x14ac:dyDescent="0.25">
      <c r="A882" s="1" t="s">
        <v>4280</v>
      </c>
      <c r="B882" s="1" t="s">
        <v>1906</v>
      </c>
      <c r="C882" s="1" t="s">
        <v>1907</v>
      </c>
      <c r="D882" s="1" t="s">
        <v>4281</v>
      </c>
      <c r="E882" s="1" t="s">
        <v>1966</v>
      </c>
      <c r="F882" s="2">
        <v>45556</v>
      </c>
      <c r="G882" s="2">
        <v>44956</v>
      </c>
      <c r="H882" s="2" t="str">
        <f>TEXT(Ecommerce_Sales[[#This Row],[Order_Date]],"mmmm")</f>
        <v>January</v>
      </c>
      <c r="I882" s="2" t="str">
        <f>TEXT(Ecommerce_Sales[[#This Row],[Order_Date]],"yyyy")</f>
        <v>2023</v>
      </c>
      <c r="J882" s="2" t="str">
        <f>TEXT(Ecommerce_Sales[[#This Row],[Order_Date]],"mmmm")</f>
        <v>January</v>
      </c>
      <c r="K882" s="1" t="s">
        <v>1947</v>
      </c>
      <c r="L882" s="1" t="s">
        <v>4282</v>
      </c>
      <c r="M882" s="1" t="s">
        <v>2002</v>
      </c>
      <c r="N882" s="1" t="s">
        <v>1989</v>
      </c>
      <c r="O882" s="3">
        <v>651</v>
      </c>
      <c r="P882">
        <v>1</v>
      </c>
      <c r="Q882" s="3">
        <v>651</v>
      </c>
      <c r="R882" s="1" t="s">
        <v>1951</v>
      </c>
      <c r="S882" s="3">
        <v>78</v>
      </c>
      <c r="T882">
        <v>8</v>
      </c>
      <c r="U882" t="str">
        <f>IF(Ecommerce_Sales[[#This Row],[Delivery_Time_Days]]&gt;7,"Delay",IF(Ecommerce_Sales[[#This Row],[Delivery_Time_Days]] = 0,"No delivery",IF(Ecommerce_Sales[[#This Row],[Delivery_Time_Days]]&lt;=7,"On-time")))</f>
        <v>Delay</v>
      </c>
      <c r="V882" s="7">
        <f>Ecommerce_Sales[[#This Row],[Profit]]/Ecommerce_Sales[[#This Row],[Total_Price]]</f>
        <v>0.25038402457757297</v>
      </c>
      <c r="W882" s="3">
        <v>163</v>
      </c>
      <c r="X882" s="3"/>
    </row>
    <row r="883" spans="1:24" x14ac:dyDescent="0.25">
      <c r="A883" s="1" t="s">
        <v>4283</v>
      </c>
      <c r="B883" s="1" t="s">
        <v>543</v>
      </c>
      <c r="C883" s="1" t="s">
        <v>544</v>
      </c>
      <c r="D883" s="1" t="s">
        <v>4284</v>
      </c>
      <c r="E883" s="1" t="s">
        <v>2005</v>
      </c>
      <c r="F883" s="2">
        <v>45131</v>
      </c>
      <c r="G883" s="2">
        <v>45251</v>
      </c>
      <c r="H883" s="2" t="str">
        <f>TEXT(Ecommerce_Sales[[#This Row],[Order_Date]],"mmmm")</f>
        <v>November</v>
      </c>
      <c r="I883" s="2" t="str">
        <f>TEXT(Ecommerce_Sales[[#This Row],[Order_Date]],"yyyy")</f>
        <v>2023</v>
      </c>
      <c r="J883" s="2" t="str">
        <f>TEXT(Ecommerce_Sales[[#This Row],[Order_Date]],"mmmm")</f>
        <v>November</v>
      </c>
      <c r="K883" s="1" t="s">
        <v>1947</v>
      </c>
      <c r="L883" s="1" t="s">
        <v>4285</v>
      </c>
      <c r="M883" s="1" t="s">
        <v>2030</v>
      </c>
      <c r="N883" s="1" t="s">
        <v>1978</v>
      </c>
      <c r="O883" s="3">
        <v>1441</v>
      </c>
      <c r="P883">
        <v>7</v>
      </c>
      <c r="Q883" s="3">
        <v>10086</v>
      </c>
      <c r="R883" s="1" t="s">
        <v>1951</v>
      </c>
      <c r="S883" s="3">
        <v>1092</v>
      </c>
      <c r="T883">
        <v>4</v>
      </c>
      <c r="U883" t="str">
        <f>IF(Ecommerce_Sales[[#This Row],[Delivery_Time_Days]]&gt;7,"Delay",IF(Ecommerce_Sales[[#This Row],[Delivery_Time_Days]] = 0,"No delivery",IF(Ecommerce_Sales[[#This Row],[Delivery_Time_Days]]&lt;=7,"On-time")))</f>
        <v>On-time</v>
      </c>
      <c r="V883" s="7">
        <f>Ecommerce_Sales[[#This Row],[Profit]]/Ecommerce_Sales[[#This Row],[Total_Price]]</f>
        <v>0.34999008526670633</v>
      </c>
      <c r="W883" s="3">
        <v>3530</v>
      </c>
      <c r="X883" s="3"/>
    </row>
    <row r="884" spans="1:24" x14ac:dyDescent="0.25">
      <c r="A884" s="1" t="s">
        <v>4286</v>
      </c>
      <c r="B884" s="1" t="s">
        <v>184</v>
      </c>
      <c r="C884" s="1" t="s">
        <v>185</v>
      </c>
      <c r="D884" s="1" t="s">
        <v>2959</v>
      </c>
      <c r="E884" s="1" t="s">
        <v>2005</v>
      </c>
      <c r="F884" s="2">
        <v>45464</v>
      </c>
      <c r="G884" s="2">
        <v>44995</v>
      </c>
      <c r="H884" s="2" t="str">
        <f>TEXT(Ecommerce_Sales[[#This Row],[Order_Date]],"mmmm")</f>
        <v>March</v>
      </c>
      <c r="I884" s="2" t="str">
        <f>TEXT(Ecommerce_Sales[[#This Row],[Order_Date]],"yyyy")</f>
        <v>2023</v>
      </c>
      <c r="J884" s="2" t="str">
        <f>TEXT(Ecommerce_Sales[[#This Row],[Order_Date]],"mmmm")</f>
        <v>March</v>
      </c>
      <c r="K884" s="1" t="s">
        <v>1947</v>
      </c>
      <c r="L884" s="1" t="s">
        <v>2064</v>
      </c>
      <c r="M884" s="1" t="s">
        <v>2054</v>
      </c>
      <c r="N884" s="1" t="s">
        <v>1957</v>
      </c>
      <c r="O884" s="3">
        <v>634</v>
      </c>
      <c r="P884">
        <v>3</v>
      </c>
      <c r="Q884" s="3">
        <v>1901</v>
      </c>
      <c r="R884" s="1" t="s">
        <v>1958</v>
      </c>
      <c r="S884" s="3">
        <v>128</v>
      </c>
      <c r="T884">
        <v>4</v>
      </c>
      <c r="U884" t="str">
        <f>IF(Ecommerce_Sales[[#This Row],[Delivery_Time_Days]]&gt;7,"Delay",IF(Ecommerce_Sales[[#This Row],[Delivery_Time_Days]] = 0,"No delivery",IF(Ecommerce_Sales[[#This Row],[Delivery_Time_Days]]&lt;=7,"On-time")))</f>
        <v>On-time</v>
      </c>
      <c r="V884" s="7">
        <f>Ecommerce_Sales[[#This Row],[Profit]]/Ecommerce_Sales[[#This Row],[Total_Price]]</f>
        <v>0.14992109416096791</v>
      </c>
      <c r="W884" s="3">
        <v>285</v>
      </c>
      <c r="X884" s="3"/>
    </row>
    <row r="885" spans="1:24" x14ac:dyDescent="0.25">
      <c r="A885" s="1" t="s">
        <v>4287</v>
      </c>
      <c r="B885" s="1" t="s">
        <v>557</v>
      </c>
      <c r="C885" s="1" t="s">
        <v>558</v>
      </c>
      <c r="D885" s="1" t="s">
        <v>3573</v>
      </c>
      <c r="E885" s="1" t="s">
        <v>2005</v>
      </c>
      <c r="F885" s="2">
        <v>45169</v>
      </c>
      <c r="G885" s="2">
        <v>45515</v>
      </c>
      <c r="H885" s="2" t="str">
        <f>TEXT(Ecommerce_Sales[[#This Row],[Order_Date]],"mmmm")</f>
        <v>August</v>
      </c>
      <c r="I885" s="2" t="str">
        <f>TEXT(Ecommerce_Sales[[#This Row],[Order_Date]],"yyyy")</f>
        <v>2024</v>
      </c>
      <c r="J885" s="2" t="str">
        <f>TEXT(Ecommerce_Sales[[#This Row],[Order_Date]],"mmmm")</f>
        <v>August</v>
      </c>
      <c r="K885" s="1" t="s">
        <v>1947</v>
      </c>
      <c r="L885" s="1" t="s">
        <v>4288</v>
      </c>
      <c r="M885" s="1" t="s">
        <v>2072</v>
      </c>
      <c r="N885" s="1" t="s">
        <v>1950</v>
      </c>
      <c r="O885" s="3">
        <v>544</v>
      </c>
      <c r="P885">
        <v>5</v>
      </c>
      <c r="Q885" s="3">
        <v>2721</v>
      </c>
      <c r="R885" s="1" t="s">
        <v>1958</v>
      </c>
      <c r="S885" s="3">
        <v>162</v>
      </c>
      <c r="T885">
        <v>2</v>
      </c>
      <c r="U885" t="str">
        <f>IF(Ecommerce_Sales[[#This Row],[Delivery_Time_Days]]&gt;7,"Delay",IF(Ecommerce_Sales[[#This Row],[Delivery_Time_Days]] = 0,"No delivery",IF(Ecommerce_Sales[[#This Row],[Delivery_Time_Days]]&lt;=7,"On-time")))</f>
        <v>On-time</v>
      </c>
      <c r="V885" s="7">
        <f>Ecommerce_Sales[[#This Row],[Profit]]/Ecommerce_Sales[[#This Row],[Total_Price]]</f>
        <v>0.40022050716648289</v>
      </c>
      <c r="W885" s="3">
        <v>1089</v>
      </c>
      <c r="X885" s="3"/>
    </row>
    <row r="886" spans="1:24" x14ac:dyDescent="0.25">
      <c r="A886" s="1" t="s">
        <v>4289</v>
      </c>
      <c r="B886" s="1" t="s">
        <v>787</v>
      </c>
      <c r="C886" s="1" t="s">
        <v>788</v>
      </c>
      <c r="D886" s="1" t="s">
        <v>4290</v>
      </c>
      <c r="E886" s="1" t="s">
        <v>1981</v>
      </c>
      <c r="F886" s="2">
        <v>45095</v>
      </c>
      <c r="G886" s="2">
        <v>45511</v>
      </c>
      <c r="H886" s="2" t="str">
        <f>TEXT(Ecommerce_Sales[[#This Row],[Order_Date]],"mmmm")</f>
        <v>August</v>
      </c>
      <c r="I886" s="2" t="str">
        <f>TEXT(Ecommerce_Sales[[#This Row],[Order_Date]],"yyyy")</f>
        <v>2024</v>
      </c>
      <c r="J886" s="2" t="str">
        <f>TEXT(Ecommerce_Sales[[#This Row],[Order_Date]],"mmmm")</f>
        <v>August</v>
      </c>
      <c r="K886" s="1" t="s">
        <v>1947</v>
      </c>
      <c r="L886" s="1" t="s">
        <v>4291</v>
      </c>
      <c r="M886" s="1" t="s">
        <v>2072</v>
      </c>
      <c r="N886" s="1" t="s">
        <v>1950</v>
      </c>
      <c r="O886" s="3">
        <v>482</v>
      </c>
      <c r="P886">
        <v>6</v>
      </c>
      <c r="Q886" s="3">
        <v>2890</v>
      </c>
      <c r="R886" s="1" t="s">
        <v>1951</v>
      </c>
      <c r="S886" s="3">
        <v>255</v>
      </c>
      <c r="T886">
        <v>8</v>
      </c>
      <c r="U886" t="str">
        <f>IF(Ecommerce_Sales[[#This Row],[Delivery_Time_Days]]&gt;7,"Delay",IF(Ecommerce_Sales[[#This Row],[Delivery_Time_Days]] = 0,"No delivery",IF(Ecommerce_Sales[[#This Row],[Delivery_Time_Days]]&lt;=7,"On-time")))</f>
        <v>Delay</v>
      </c>
      <c r="V886" s="7">
        <f>Ecommerce_Sales[[#This Row],[Profit]]/Ecommerce_Sales[[#This Row],[Total_Price]]</f>
        <v>0.4</v>
      </c>
      <c r="W886" s="3">
        <v>1156</v>
      </c>
      <c r="X886" s="3"/>
    </row>
    <row r="887" spans="1:24" x14ac:dyDescent="0.25">
      <c r="A887" s="1" t="s">
        <v>4292</v>
      </c>
      <c r="B887" s="1" t="s">
        <v>1197</v>
      </c>
      <c r="C887" s="1" t="s">
        <v>1198</v>
      </c>
      <c r="D887" s="1" t="s">
        <v>4293</v>
      </c>
      <c r="E887" s="1" t="s">
        <v>1966</v>
      </c>
      <c r="F887" s="2">
        <v>45127</v>
      </c>
      <c r="G887" s="2">
        <v>45310</v>
      </c>
      <c r="H887" s="2" t="str">
        <f>TEXT(Ecommerce_Sales[[#This Row],[Order_Date]],"mmmm")</f>
        <v>January</v>
      </c>
      <c r="I887" s="2" t="str">
        <f>TEXT(Ecommerce_Sales[[#This Row],[Order_Date]],"yyyy")</f>
        <v>2024</v>
      </c>
      <c r="J887" s="2" t="str">
        <f>TEXT(Ecommerce_Sales[[#This Row],[Order_Date]],"mmmm")</f>
        <v>January</v>
      </c>
      <c r="K887" s="1" t="s">
        <v>1947</v>
      </c>
      <c r="L887" s="1" t="s">
        <v>4294</v>
      </c>
      <c r="M887" s="1" t="s">
        <v>1988</v>
      </c>
      <c r="N887" s="1" t="s">
        <v>1989</v>
      </c>
      <c r="O887" s="3">
        <v>187</v>
      </c>
      <c r="P887">
        <v>3</v>
      </c>
      <c r="Q887" s="3">
        <v>561</v>
      </c>
      <c r="R887" s="1" t="s">
        <v>1958</v>
      </c>
      <c r="S887" s="3">
        <v>44</v>
      </c>
      <c r="T887">
        <v>6</v>
      </c>
      <c r="U887" t="str">
        <f>IF(Ecommerce_Sales[[#This Row],[Delivery_Time_Days]]&gt;7,"Delay",IF(Ecommerce_Sales[[#This Row],[Delivery_Time_Days]] = 0,"No delivery",IF(Ecommerce_Sales[[#This Row],[Delivery_Time_Days]]&lt;=7,"On-time")))</f>
        <v>On-time</v>
      </c>
      <c r="V887" s="7">
        <f>Ecommerce_Sales[[#This Row],[Profit]]/Ecommerce_Sales[[#This Row],[Total_Price]]</f>
        <v>0.24955436720142601</v>
      </c>
      <c r="W887" s="3">
        <v>140</v>
      </c>
      <c r="X887" s="3"/>
    </row>
    <row r="888" spans="1:24" x14ac:dyDescent="0.25">
      <c r="A888" s="1" t="s">
        <v>4295</v>
      </c>
      <c r="B888" s="1" t="s">
        <v>1242</v>
      </c>
      <c r="C888" s="1" t="s">
        <v>1243</v>
      </c>
      <c r="D888" s="1" t="s">
        <v>3015</v>
      </c>
      <c r="E888" s="1" t="s">
        <v>1966</v>
      </c>
      <c r="F888" s="2">
        <v>45452</v>
      </c>
      <c r="G888" s="2">
        <v>45333</v>
      </c>
      <c r="H888" s="2" t="str">
        <f>TEXT(Ecommerce_Sales[[#This Row],[Order_Date]],"mmmm")</f>
        <v>February</v>
      </c>
      <c r="I888" s="2" t="str">
        <f>TEXT(Ecommerce_Sales[[#This Row],[Order_Date]],"yyyy")</f>
        <v>2024</v>
      </c>
      <c r="J888" s="2" t="str">
        <f>TEXT(Ecommerce_Sales[[#This Row],[Order_Date]],"mmmm")</f>
        <v>February</v>
      </c>
      <c r="K888" s="1" t="s">
        <v>1947</v>
      </c>
      <c r="L888" s="1" t="s">
        <v>4296</v>
      </c>
      <c r="M888" s="1" t="s">
        <v>2072</v>
      </c>
      <c r="N888" s="1" t="s">
        <v>1950</v>
      </c>
      <c r="O888" s="3">
        <v>909</v>
      </c>
      <c r="P888">
        <v>1</v>
      </c>
      <c r="Q888" s="3">
        <v>909</v>
      </c>
      <c r="R888" s="1" t="s">
        <v>2008</v>
      </c>
      <c r="S888" s="3">
        <v>112</v>
      </c>
      <c r="T888">
        <v>5</v>
      </c>
      <c r="U888" t="str">
        <f>IF(Ecommerce_Sales[[#This Row],[Delivery_Time_Days]]&gt;7,"Delay",IF(Ecommerce_Sales[[#This Row],[Delivery_Time_Days]] = 0,"No delivery",IF(Ecommerce_Sales[[#This Row],[Delivery_Time_Days]]&lt;=7,"On-time")))</f>
        <v>On-time</v>
      </c>
      <c r="V888" s="7">
        <f>Ecommerce_Sales[[#This Row],[Profit]]/Ecommerce_Sales[[#This Row],[Total_Price]]</f>
        <v>0.40044004400440042</v>
      </c>
      <c r="W888" s="3">
        <v>364</v>
      </c>
      <c r="X888" s="3"/>
    </row>
    <row r="889" spans="1:24" x14ac:dyDescent="0.25">
      <c r="A889" s="1" t="s">
        <v>4297</v>
      </c>
      <c r="B889" s="1" t="s">
        <v>863</v>
      </c>
      <c r="C889" s="1" t="s">
        <v>864</v>
      </c>
      <c r="D889" s="1" t="s">
        <v>2178</v>
      </c>
      <c r="E889" s="1" t="s">
        <v>1961</v>
      </c>
      <c r="F889" s="2">
        <v>45176</v>
      </c>
      <c r="G889" s="2">
        <v>45507</v>
      </c>
      <c r="H889" s="2" t="str">
        <f>TEXT(Ecommerce_Sales[[#This Row],[Order_Date]],"mmmm")</f>
        <v>August</v>
      </c>
      <c r="I889" s="2" t="str">
        <f>TEXT(Ecommerce_Sales[[#This Row],[Order_Date]],"yyyy")</f>
        <v>2024</v>
      </c>
      <c r="J889" s="2" t="str">
        <f>TEXT(Ecommerce_Sales[[#This Row],[Order_Date]],"mmmm")</f>
        <v>August</v>
      </c>
      <c r="K889" s="1" t="s">
        <v>1986</v>
      </c>
      <c r="L889" s="1" t="s">
        <v>4298</v>
      </c>
      <c r="M889" s="1" t="s">
        <v>1983</v>
      </c>
      <c r="N889" s="1" t="s">
        <v>1950</v>
      </c>
      <c r="O889" s="3">
        <v>843</v>
      </c>
      <c r="P889">
        <v>6</v>
      </c>
      <c r="Q889" s="3">
        <v>5061</v>
      </c>
      <c r="R889" s="1" t="s">
        <v>1958</v>
      </c>
      <c r="S889" s="3">
        <v>590</v>
      </c>
      <c r="U889" t="str">
        <f>IF(Ecommerce_Sales[[#This Row],[Delivery_Time_Days]]&gt;7,"Delay",IF(Ecommerce_Sales[[#This Row],[Delivery_Time_Days]] = 0,"No delivery",IF(Ecommerce_Sales[[#This Row],[Delivery_Time_Days]]&lt;=7,"On-time")))</f>
        <v>No delivery</v>
      </c>
      <c r="V889" s="7">
        <f>Ecommerce_Sales[[#This Row],[Profit]]/Ecommerce_Sales[[#This Row],[Total_Price]]</f>
        <v>0.39992096423631696</v>
      </c>
      <c r="W889" s="3">
        <v>2024</v>
      </c>
      <c r="X889" s="3"/>
    </row>
    <row r="890" spans="1:24" x14ac:dyDescent="0.25">
      <c r="A890" s="1" t="s">
        <v>4299</v>
      </c>
      <c r="B890" s="1" t="s">
        <v>964</v>
      </c>
      <c r="C890" s="1" t="s">
        <v>520</v>
      </c>
      <c r="D890" s="1" t="s">
        <v>4300</v>
      </c>
      <c r="E890" s="1" t="s">
        <v>1981</v>
      </c>
      <c r="F890" s="2">
        <v>45523</v>
      </c>
      <c r="G890" s="2">
        <v>45571</v>
      </c>
      <c r="H890" s="2" t="str">
        <f>TEXT(Ecommerce_Sales[[#This Row],[Order_Date]],"mmmm")</f>
        <v>October</v>
      </c>
      <c r="I890" s="2" t="str">
        <f>TEXT(Ecommerce_Sales[[#This Row],[Order_Date]],"yyyy")</f>
        <v>2024</v>
      </c>
      <c r="J890" s="2" t="str">
        <f>TEXT(Ecommerce_Sales[[#This Row],[Order_Date]],"mmmm")</f>
        <v>October</v>
      </c>
      <c r="K890" s="1" t="s">
        <v>1992</v>
      </c>
      <c r="L890" s="1" t="s">
        <v>4301</v>
      </c>
      <c r="M890" s="1" t="s">
        <v>2065</v>
      </c>
      <c r="N890" s="1" t="s">
        <v>1978</v>
      </c>
      <c r="O890" s="3">
        <v>1032</v>
      </c>
      <c r="P890">
        <v>1</v>
      </c>
      <c r="Q890" s="3">
        <v>1032</v>
      </c>
      <c r="R890" s="1" t="s">
        <v>1951</v>
      </c>
      <c r="S890" s="3">
        <v>65</v>
      </c>
      <c r="U890" t="str">
        <f>IF(Ecommerce_Sales[[#This Row],[Delivery_Time_Days]]&gt;7,"Delay",IF(Ecommerce_Sales[[#This Row],[Delivery_Time_Days]] = 0,"No delivery",IF(Ecommerce_Sales[[#This Row],[Delivery_Time_Days]]&lt;=7,"On-time")))</f>
        <v>No delivery</v>
      </c>
      <c r="V890" s="7">
        <f>Ecommerce_Sales[[#This Row],[Profit]]/Ecommerce_Sales[[#This Row],[Total_Price]]</f>
        <v>0.34980620155038761</v>
      </c>
      <c r="W890" s="3">
        <v>361</v>
      </c>
      <c r="X890" s="3"/>
    </row>
    <row r="891" spans="1:24" x14ac:dyDescent="0.25">
      <c r="A891" s="1" t="s">
        <v>4302</v>
      </c>
      <c r="B891" s="1" t="s">
        <v>1644</v>
      </c>
      <c r="C891" s="1" t="s">
        <v>1645</v>
      </c>
      <c r="D891" s="1" t="s">
        <v>4303</v>
      </c>
      <c r="E891" s="1" t="s">
        <v>1946</v>
      </c>
      <c r="F891" s="2">
        <v>45291</v>
      </c>
      <c r="G891" s="2">
        <v>45271</v>
      </c>
      <c r="H891" s="2" t="str">
        <f>TEXT(Ecommerce_Sales[[#This Row],[Order_Date]],"mmmm")</f>
        <v>December</v>
      </c>
      <c r="I891" s="2" t="str">
        <f>TEXT(Ecommerce_Sales[[#This Row],[Order_Date]],"yyyy")</f>
        <v>2023</v>
      </c>
      <c r="J891" s="2" t="str">
        <f>TEXT(Ecommerce_Sales[[#This Row],[Order_Date]],"mmmm")</f>
        <v>December</v>
      </c>
      <c r="K891" s="1" t="s">
        <v>1947</v>
      </c>
      <c r="L891" s="1" t="s">
        <v>4304</v>
      </c>
      <c r="M891" s="1" t="s">
        <v>1949</v>
      </c>
      <c r="N891" s="1" t="s">
        <v>1950</v>
      </c>
      <c r="O891" s="3">
        <v>810</v>
      </c>
      <c r="P891">
        <v>10</v>
      </c>
      <c r="Q891" s="3">
        <v>8104</v>
      </c>
      <c r="R891" s="1" t="s">
        <v>1958</v>
      </c>
      <c r="S891" s="3">
        <v>1041</v>
      </c>
      <c r="T891">
        <v>7</v>
      </c>
      <c r="U891" t="str">
        <f>IF(Ecommerce_Sales[[#This Row],[Delivery_Time_Days]]&gt;7,"Delay",IF(Ecommerce_Sales[[#This Row],[Delivery_Time_Days]] = 0,"No delivery",IF(Ecommerce_Sales[[#This Row],[Delivery_Time_Days]]&lt;=7,"On-time")))</f>
        <v>On-time</v>
      </c>
      <c r="V891" s="7">
        <f>Ecommerce_Sales[[#This Row],[Profit]]/Ecommerce_Sales[[#This Row],[Total_Price]]</f>
        <v>0.40004935834155975</v>
      </c>
      <c r="W891" s="3">
        <v>3242</v>
      </c>
      <c r="X891" s="3"/>
    </row>
    <row r="892" spans="1:24" x14ac:dyDescent="0.25">
      <c r="A892" s="1" t="s">
        <v>4305</v>
      </c>
      <c r="B892" s="1" t="s">
        <v>559</v>
      </c>
      <c r="C892" s="1" t="s">
        <v>560</v>
      </c>
      <c r="D892" s="1" t="s">
        <v>4185</v>
      </c>
      <c r="E892" s="1" t="s">
        <v>1954</v>
      </c>
      <c r="F892" s="2">
        <v>45080</v>
      </c>
      <c r="G892" s="2">
        <v>45550</v>
      </c>
      <c r="H892" s="2" t="str">
        <f>TEXT(Ecommerce_Sales[[#This Row],[Order_Date]],"mmmm")</f>
        <v>September</v>
      </c>
      <c r="I892" s="2" t="str">
        <f>TEXT(Ecommerce_Sales[[#This Row],[Order_Date]],"yyyy")</f>
        <v>2024</v>
      </c>
      <c r="J892" s="2" t="str">
        <f>TEXT(Ecommerce_Sales[[#This Row],[Order_Date]],"mmmm")</f>
        <v>September</v>
      </c>
      <c r="K892" s="1" t="s">
        <v>1992</v>
      </c>
      <c r="L892" s="1" t="s">
        <v>4306</v>
      </c>
      <c r="M892" s="1" t="s">
        <v>2058</v>
      </c>
      <c r="N892" s="1" t="s">
        <v>1950</v>
      </c>
      <c r="O892" s="3">
        <v>74</v>
      </c>
      <c r="P892">
        <v>5</v>
      </c>
      <c r="Q892" s="3">
        <v>370</v>
      </c>
      <c r="R892" s="1" t="s">
        <v>1958</v>
      </c>
      <c r="S892" s="3">
        <v>34</v>
      </c>
      <c r="U892" t="str">
        <f>IF(Ecommerce_Sales[[#This Row],[Delivery_Time_Days]]&gt;7,"Delay",IF(Ecommerce_Sales[[#This Row],[Delivery_Time_Days]] = 0,"No delivery",IF(Ecommerce_Sales[[#This Row],[Delivery_Time_Days]]&lt;=7,"On-time")))</f>
        <v>No delivery</v>
      </c>
      <c r="V892" s="7">
        <f>Ecommerce_Sales[[#This Row],[Profit]]/Ecommerce_Sales[[#This Row],[Total_Price]]</f>
        <v>0.4</v>
      </c>
      <c r="W892" s="3">
        <v>148</v>
      </c>
      <c r="X892" s="3"/>
    </row>
    <row r="893" spans="1:24" x14ac:dyDescent="0.25">
      <c r="A893" s="1" t="s">
        <v>4307</v>
      </c>
      <c r="B893" s="1" t="s">
        <v>1349</v>
      </c>
      <c r="C893" s="1" t="s">
        <v>1350</v>
      </c>
      <c r="D893" s="1" t="s">
        <v>4308</v>
      </c>
      <c r="E893" s="1" t="s">
        <v>1966</v>
      </c>
      <c r="F893" s="2">
        <v>44961</v>
      </c>
      <c r="G893" s="2">
        <v>45316</v>
      </c>
      <c r="H893" s="2" t="str">
        <f>TEXT(Ecommerce_Sales[[#This Row],[Order_Date]],"mmmm")</f>
        <v>January</v>
      </c>
      <c r="I893" s="2" t="str">
        <f>TEXT(Ecommerce_Sales[[#This Row],[Order_Date]],"yyyy")</f>
        <v>2024</v>
      </c>
      <c r="J893" s="2" t="str">
        <f>TEXT(Ecommerce_Sales[[#This Row],[Order_Date]],"mmmm")</f>
        <v>January</v>
      </c>
      <c r="K893" s="1" t="s">
        <v>1992</v>
      </c>
      <c r="L893" s="1" t="s">
        <v>4309</v>
      </c>
      <c r="M893" s="1" t="s">
        <v>1988</v>
      </c>
      <c r="N893" s="1" t="s">
        <v>1989</v>
      </c>
      <c r="O893" s="3">
        <v>443</v>
      </c>
      <c r="P893">
        <v>2</v>
      </c>
      <c r="Q893" s="3">
        <v>886</v>
      </c>
      <c r="R893" s="1" t="s">
        <v>1951</v>
      </c>
      <c r="S893" s="3">
        <v>48</v>
      </c>
      <c r="U893" t="str">
        <f>IF(Ecommerce_Sales[[#This Row],[Delivery_Time_Days]]&gt;7,"Delay",IF(Ecommerce_Sales[[#This Row],[Delivery_Time_Days]] = 0,"No delivery",IF(Ecommerce_Sales[[#This Row],[Delivery_Time_Days]]&lt;=7,"On-time")))</f>
        <v>No delivery</v>
      </c>
      <c r="V893" s="7">
        <f>Ecommerce_Sales[[#This Row],[Profit]]/Ecommerce_Sales[[#This Row],[Total_Price]]</f>
        <v>0.24943566591422123</v>
      </c>
      <c r="W893" s="3">
        <v>221</v>
      </c>
      <c r="X893" s="3"/>
    </row>
    <row r="894" spans="1:24" x14ac:dyDescent="0.25">
      <c r="A894" s="1" t="s">
        <v>4310</v>
      </c>
      <c r="B894" s="1" t="s">
        <v>56</v>
      </c>
      <c r="C894" s="1" t="s">
        <v>887</v>
      </c>
      <c r="D894" s="1" t="s">
        <v>3850</v>
      </c>
      <c r="E894" s="1" t="s">
        <v>1981</v>
      </c>
      <c r="F894" s="2">
        <v>45488</v>
      </c>
      <c r="G894" s="2">
        <v>45500</v>
      </c>
      <c r="H894" s="2" t="str">
        <f>TEXT(Ecommerce_Sales[[#This Row],[Order_Date]],"mmmm")</f>
        <v>July</v>
      </c>
      <c r="I894" s="2" t="str">
        <f>TEXT(Ecommerce_Sales[[#This Row],[Order_Date]],"yyyy")</f>
        <v>2024</v>
      </c>
      <c r="J894" s="2" t="str">
        <f>TEXT(Ecommerce_Sales[[#This Row],[Order_Date]],"mmmm")</f>
        <v>July</v>
      </c>
      <c r="K894" s="1" t="s">
        <v>1947</v>
      </c>
      <c r="L894" s="1" t="s">
        <v>4311</v>
      </c>
      <c r="M894" s="1" t="s">
        <v>1988</v>
      </c>
      <c r="N894" s="1" t="s">
        <v>1989</v>
      </c>
      <c r="O894" s="3">
        <v>200</v>
      </c>
      <c r="P894">
        <v>5</v>
      </c>
      <c r="Q894" s="3">
        <v>1001</v>
      </c>
      <c r="R894" s="1" t="s">
        <v>2008</v>
      </c>
      <c r="S894" s="3">
        <v>52</v>
      </c>
      <c r="T894">
        <v>4</v>
      </c>
      <c r="U894" t="str">
        <f>IF(Ecommerce_Sales[[#This Row],[Delivery_Time_Days]]&gt;7,"Delay",IF(Ecommerce_Sales[[#This Row],[Delivery_Time_Days]] = 0,"No delivery",IF(Ecommerce_Sales[[#This Row],[Delivery_Time_Days]]&lt;=7,"On-time")))</f>
        <v>On-time</v>
      </c>
      <c r="V894" s="7">
        <f>Ecommerce_Sales[[#This Row],[Profit]]/Ecommerce_Sales[[#This Row],[Total_Price]]</f>
        <v>0.24975024975024976</v>
      </c>
      <c r="W894" s="3">
        <v>250</v>
      </c>
      <c r="X894" s="3"/>
    </row>
    <row r="895" spans="1:24" x14ac:dyDescent="0.25">
      <c r="A895" s="1" t="s">
        <v>4312</v>
      </c>
      <c r="B895" s="1" t="s">
        <v>1433</v>
      </c>
      <c r="C895" s="1" t="s">
        <v>1434</v>
      </c>
      <c r="D895" s="1" t="s">
        <v>4064</v>
      </c>
      <c r="E895" s="1" t="s">
        <v>1981</v>
      </c>
      <c r="F895" s="2">
        <v>45621</v>
      </c>
      <c r="G895" s="2">
        <v>45132</v>
      </c>
      <c r="H895" s="2" t="str">
        <f>TEXT(Ecommerce_Sales[[#This Row],[Order_Date]],"mmmm")</f>
        <v>July</v>
      </c>
      <c r="I895" s="2" t="str">
        <f>TEXT(Ecommerce_Sales[[#This Row],[Order_Date]],"yyyy")</f>
        <v>2023</v>
      </c>
      <c r="J895" s="2" t="str">
        <f>TEXT(Ecommerce_Sales[[#This Row],[Order_Date]],"mmmm")</f>
        <v>July</v>
      </c>
      <c r="K895" s="1" t="s">
        <v>1992</v>
      </c>
      <c r="L895" s="1" t="s">
        <v>4313</v>
      </c>
      <c r="M895" s="1" t="s">
        <v>1963</v>
      </c>
      <c r="N895" s="1" t="s">
        <v>1957</v>
      </c>
      <c r="O895" s="3">
        <v>259</v>
      </c>
      <c r="P895">
        <v>1</v>
      </c>
      <c r="Q895" s="3">
        <v>259</v>
      </c>
      <c r="R895" s="1" t="s">
        <v>1958</v>
      </c>
      <c r="S895" s="3">
        <v>33</v>
      </c>
      <c r="U895" t="str">
        <f>IF(Ecommerce_Sales[[#This Row],[Delivery_Time_Days]]&gt;7,"Delay",IF(Ecommerce_Sales[[#This Row],[Delivery_Time_Days]] = 0,"No delivery",IF(Ecommerce_Sales[[#This Row],[Delivery_Time_Days]]&lt;=7,"On-time")))</f>
        <v>No delivery</v>
      </c>
      <c r="V895" s="7">
        <f>Ecommerce_Sales[[#This Row],[Profit]]/Ecommerce_Sales[[#This Row],[Total_Price]]</f>
        <v>0.15057915057915058</v>
      </c>
      <c r="W895" s="3">
        <v>39</v>
      </c>
      <c r="X895" s="3"/>
    </row>
    <row r="896" spans="1:24" x14ac:dyDescent="0.25">
      <c r="A896" s="1" t="s">
        <v>4314</v>
      </c>
      <c r="B896" s="1" t="s">
        <v>808</v>
      </c>
      <c r="C896" s="1" t="s">
        <v>809</v>
      </c>
      <c r="D896" s="1" t="s">
        <v>3039</v>
      </c>
      <c r="E896" s="1" t="s">
        <v>1996</v>
      </c>
      <c r="F896" s="2">
        <v>45197</v>
      </c>
      <c r="G896" s="2">
        <v>45451</v>
      </c>
      <c r="H896" s="2" t="str">
        <f>TEXT(Ecommerce_Sales[[#This Row],[Order_Date]],"mmmm")</f>
        <v>June</v>
      </c>
      <c r="I896" s="2" t="str">
        <f>TEXT(Ecommerce_Sales[[#This Row],[Order_Date]],"yyyy")</f>
        <v>2024</v>
      </c>
      <c r="J896" s="2" t="str">
        <f>TEXT(Ecommerce_Sales[[#This Row],[Order_Date]],"mmmm")</f>
        <v>June</v>
      </c>
      <c r="K896" s="1" t="s">
        <v>1947</v>
      </c>
      <c r="L896" s="1" t="s">
        <v>4315</v>
      </c>
      <c r="M896" s="1" t="s">
        <v>2054</v>
      </c>
      <c r="N896" s="1" t="s">
        <v>1957</v>
      </c>
      <c r="O896" s="3">
        <v>460</v>
      </c>
      <c r="P896">
        <v>2</v>
      </c>
      <c r="Q896" s="3">
        <v>920</v>
      </c>
      <c r="R896" s="1" t="s">
        <v>1951</v>
      </c>
      <c r="S896" s="3">
        <v>66</v>
      </c>
      <c r="T896">
        <v>8</v>
      </c>
      <c r="U896" t="str">
        <f>IF(Ecommerce_Sales[[#This Row],[Delivery_Time_Days]]&gt;7,"Delay",IF(Ecommerce_Sales[[#This Row],[Delivery_Time_Days]] = 0,"No delivery",IF(Ecommerce_Sales[[#This Row],[Delivery_Time_Days]]&lt;=7,"On-time")))</f>
        <v>Delay</v>
      </c>
      <c r="V896" s="7">
        <f>Ecommerce_Sales[[#This Row],[Profit]]/Ecommerce_Sales[[#This Row],[Total_Price]]</f>
        <v>0.15</v>
      </c>
      <c r="W896" s="3">
        <v>138</v>
      </c>
      <c r="X896" s="3"/>
    </row>
    <row r="897" spans="1:24" x14ac:dyDescent="0.25">
      <c r="A897" s="1" t="s">
        <v>4316</v>
      </c>
      <c r="B897" s="1" t="s">
        <v>452</v>
      </c>
      <c r="C897" s="1" t="s">
        <v>453</v>
      </c>
      <c r="D897" s="1" t="s">
        <v>3139</v>
      </c>
      <c r="E897" s="1" t="s">
        <v>1954</v>
      </c>
      <c r="F897" s="2">
        <v>45617</v>
      </c>
      <c r="G897" s="2">
        <v>45607</v>
      </c>
      <c r="H897" s="2" t="str">
        <f>TEXT(Ecommerce_Sales[[#This Row],[Order_Date]],"mmmm")</f>
        <v>November</v>
      </c>
      <c r="I897" s="2" t="str">
        <f>TEXT(Ecommerce_Sales[[#This Row],[Order_Date]],"yyyy")</f>
        <v>2024</v>
      </c>
      <c r="J897" s="2" t="str">
        <f>TEXT(Ecommerce_Sales[[#This Row],[Order_Date]],"mmmm")</f>
        <v>November</v>
      </c>
      <c r="K897" s="1" t="s">
        <v>1947</v>
      </c>
      <c r="L897" s="1" t="s">
        <v>3358</v>
      </c>
      <c r="M897" s="1" t="s">
        <v>1983</v>
      </c>
      <c r="N897" s="1" t="s">
        <v>1950</v>
      </c>
      <c r="O897" s="3">
        <v>1357</v>
      </c>
      <c r="P897">
        <v>3</v>
      </c>
      <c r="Q897" s="3">
        <v>4071</v>
      </c>
      <c r="R897" s="1" t="s">
        <v>1958</v>
      </c>
      <c r="S897" s="3">
        <v>409</v>
      </c>
      <c r="T897">
        <v>10</v>
      </c>
      <c r="U897" t="str">
        <f>IF(Ecommerce_Sales[[#This Row],[Delivery_Time_Days]]&gt;7,"Delay",IF(Ecommerce_Sales[[#This Row],[Delivery_Time_Days]] = 0,"No delivery",IF(Ecommerce_Sales[[#This Row],[Delivery_Time_Days]]&lt;=7,"On-time")))</f>
        <v>Delay</v>
      </c>
      <c r="V897" s="7">
        <f>Ecommerce_Sales[[#This Row],[Profit]]/Ecommerce_Sales[[#This Row],[Total_Price]]</f>
        <v>0.39990174404323264</v>
      </c>
      <c r="W897" s="3">
        <v>1628</v>
      </c>
      <c r="X897" s="3"/>
    </row>
    <row r="898" spans="1:24" x14ac:dyDescent="0.25">
      <c r="A898" s="1" t="s">
        <v>4317</v>
      </c>
      <c r="B898" s="1" t="s">
        <v>192</v>
      </c>
      <c r="C898" s="1" t="s">
        <v>492</v>
      </c>
      <c r="D898" s="1" t="s">
        <v>3305</v>
      </c>
      <c r="E898" s="1" t="s">
        <v>1946</v>
      </c>
      <c r="F898" s="2">
        <v>45350</v>
      </c>
      <c r="G898" s="2">
        <v>45324</v>
      </c>
      <c r="H898" s="2" t="str">
        <f>TEXT(Ecommerce_Sales[[#This Row],[Order_Date]],"mmmm")</f>
        <v>February</v>
      </c>
      <c r="I898" s="2" t="str">
        <f>TEXT(Ecommerce_Sales[[#This Row],[Order_Date]],"yyyy")</f>
        <v>2024</v>
      </c>
      <c r="J898" s="2" t="str">
        <f>TEXT(Ecommerce_Sales[[#This Row],[Order_Date]],"mmmm")</f>
        <v>February</v>
      </c>
      <c r="K898" s="1" t="s">
        <v>1947</v>
      </c>
      <c r="L898" s="1" t="s">
        <v>4318</v>
      </c>
      <c r="M898" s="1" t="s">
        <v>1956</v>
      </c>
      <c r="N898" s="1" t="s">
        <v>1957</v>
      </c>
      <c r="O898" s="3">
        <v>656</v>
      </c>
      <c r="P898">
        <v>1</v>
      </c>
      <c r="Q898" s="3">
        <v>656</v>
      </c>
      <c r="R898" s="1" t="s">
        <v>1958</v>
      </c>
      <c r="S898" s="3">
        <v>81</v>
      </c>
      <c r="T898">
        <v>5</v>
      </c>
      <c r="U898" t="str">
        <f>IF(Ecommerce_Sales[[#This Row],[Delivery_Time_Days]]&gt;7,"Delay",IF(Ecommerce_Sales[[#This Row],[Delivery_Time_Days]] = 0,"No delivery",IF(Ecommerce_Sales[[#This Row],[Delivery_Time_Days]]&lt;=7,"On-time")))</f>
        <v>On-time</v>
      </c>
      <c r="V898" s="7">
        <f>Ecommerce_Sales[[#This Row],[Profit]]/Ecommerce_Sales[[#This Row],[Total_Price]]</f>
        <v>0.14939024390243902</v>
      </c>
      <c r="W898" s="3">
        <v>98</v>
      </c>
      <c r="X898" s="3"/>
    </row>
    <row r="899" spans="1:24" x14ac:dyDescent="0.25">
      <c r="A899" s="1" t="s">
        <v>4319</v>
      </c>
      <c r="B899" s="1" t="s">
        <v>1696</v>
      </c>
      <c r="C899" s="1" t="s">
        <v>1697</v>
      </c>
      <c r="D899" s="1" t="s">
        <v>4320</v>
      </c>
      <c r="E899" s="1" t="s">
        <v>2005</v>
      </c>
      <c r="F899" s="2">
        <v>45476</v>
      </c>
      <c r="G899" s="2">
        <v>45094</v>
      </c>
      <c r="H899" s="2" t="str">
        <f>TEXT(Ecommerce_Sales[[#This Row],[Order_Date]],"mmmm")</f>
        <v>June</v>
      </c>
      <c r="I899" s="2" t="str">
        <f>TEXT(Ecommerce_Sales[[#This Row],[Order_Date]],"yyyy")</f>
        <v>2023</v>
      </c>
      <c r="J899" s="2" t="str">
        <f>TEXT(Ecommerce_Sales[[#This Row],[Order_Date]],"mmmm")</f>
        <v>June</v>
      </c>
      <c r="K899" s="1" t="s">
        <v>1986</v>
      </c>
      <c r="L899" s="1" t="s">
        <v>4321</v>
      </c>
      <c r="M899" s="1" t="s">
        <v>1983</v>
      </c>
      <c r="N899" s="1" t="s">
        <v>1950</v>
      </c>
      <c r="O899" s="3">
        <v>346</v>
      </c>
      <c r="P899">
        <v>6</v>
      </c>
      <c r="Q899" s="3">
        <v>2077</v>
      </c>
      <c r="R899" s="1" t="s">
        <v>2008</v>
      </c>
      <c r="S899" s="3">
        <v>113</v>
      </c>
      <c r="U899" t="str">
        <f>IF(Ecommerce_Sales[[#This Row],[Delivery_Time_Days]]&gt;7,"Delay",IF(Ecommerce_Sales[[#This Row],[Delivery_Time_Days]] = 0,"No delivery",IF(Ecommerce_Sales[[#This Row],[Delivery_Time_Days]]&lt;=7,"On-time")))</f>
        <v>No delivery</v>
      </c>
      <c r="V899" s="7">
        <f>Ecommerce_Sales[[#This Row],[Profit]]/Ecommerce_Sales[[#This Row],[Total_Price]]</f>
        <v>0.40009629272989888</v>
      </c>
      <c r="W899" s="3">
        <v>831</v>
      </c>
      <c r="X899" s="3"/>
    </row>
    <row r="900" spans="1:24" x14ac:dyDescent="0.25">
      <c r="A900" s="1" t="s">
        <v>4322</v>
      </c>
      <c r="B900" s="1" t="s">
        <v>1221</v>
      </c>
      <c r="C900" s="1" t="s">
        <v>1222</v>
      </c>
      <c r="D900" s="1" t="s">
        <v>2541</v>
      </c>
      <c r="E900" s="1" t="s">
        <v>2005</v>
      </c>
      <c r="F900" s="2">
        <v>45382</v>
      </c>
      <c r="G900" s="2">
        <v>45199</v>
      </c>
      <c r="H900" s="2" t="str">
        <f>TEXT(Ecommerce_Sales[[#This Row],[Order_Date]],"mmmm")</f>
        <v>September</v>
      </c>
      <c r="I900" s="2" t="str">
        <f>TEXT(Ecommerce_Sales[[#This Row],[Order_Date]],"yyyy")</f>
        <v>2023</v>
      </c>
      <c r="J900" s="2" t="str">
        <f>TEXT(Ecommerce_Sales[[#This Row],[Order_Date]],"mmmm")</f>
        <v>September</v>
      </c>
      <c r="K900" s="1" t="s">
        <v>1986</v>
      </c>
      <c r="L900" s="1" t="s">
        <v>4323</v>
      </c>
      <c r="M900" s="1" t="s">
        <v>2054</v>
      </c>
      <c r="N900" s="1" t="s">
        <v>1957</v>
      </c>
      <c r="O900" s="3">
        <v>1002</v>
      </c>
      <c r="P900">
        <v>4</v>
      </c>
      <c r="Q900" s="3">
        <v>4007</v>
      </c>
      <c r="R900" s="1" t="s">
        <v>1958</v>
      </c>
      <c r="S900" s="3">
        <v>424</v>
      </c>
      <c r="U900" t="str">
        <f>IF(Ecommerce_Sales[[#This Row],[Delivery_Time_Days]]&gt;7,"Delay",IF(Ecommerce_Sales[[#This Row],[Delivery_Time_Days]] = 0,"No delivery",IF(Ecommerce_Sales[[#This Row],[Delivery_Time_Days]]&lt;=7,"On-time")))</f>
        <v>No delivery</v>
      </c>
      <c r="V900" s="7">
        <f>Ecommerce_Sales[[#This Row],[Profit]]/Ecommerce_Sales[[#This Row],[Total_Price]]</f>
        <v>0.14998752183678563</v>
      </c>
      <c r="W900" s="3">
        <v>601</v>
      </c>
      <c r="X900" s="3"/>
    </row>
    <row r="901" spans="1:24" x14ac:dyDescent="0.25">
      <c r="A901" s="1" t="s">
        <v>4324</v>
      </c>
      <c r="B901" s="1" t="s">
        <v>444</v>
      </c>
      <c r="C901" s="1" t="s">
        <v>445</v>
      </c>
      <c r="D901" s="1" t="s">
        <v>2106</v>
      </c>
      <c r="E901" s="1" t="s">
        <v>1946</v>
      </c>
      <c r="F901" s="2">
        <v>45651</v>
      </c>
      <c r="G901" s="2">
        <v>45090</v>
      </c>
      <c r="H901" s="2" t="str">
        <f>TEXT(Ecommerce_Sales[[#This Row],[Order_Date]],"mmmm")</f>
        <v>June</v>
      </c>
      <c r="I901" s="2" t="str">
        <f>TEXT(Ecommerce_Sales[[#This Row],[Order_Date]],"yyyy")</f>
        <v>2023</v>
      </c>
      <c r="J901" s="2" t="str">
        <f>TEXT(Ecommerce_Sales[[#This Row],[Order_Date]],"mmmm")</f>
        <v>June</v>
      </c>
      <c r="K901" s="1" t="s">
        <v>1992</v>
      </c>
      <c r="L901" s="1" t="s">
        <v>4325</v>
      </c>
      <c r="M901" s="1" t="s">
        <v>2058</v>
      </c>
      <c r="N901" s="1" t="s">
        <v>1950</v>
      </c>
      <c r="O901" s="3">
        <v>17</v>
      </c>
      <c r="P901">
        <v>6</v>
      </c>
      <c r="Q901" s="3">
        <v>102</v>
      </c>
      <c r="R901" s="1" t="s">
        <v>2016</v>
      </c>
      <c r="S901" s="3">
        <v>8</v>
      </c>
      <c r="U901" t="str">
        <f>IF(Ecommerce_Sales[[#This Row],[Delivery_Time_Days]]&gt;7,"Delay",IF(Ecommerce_Sales[[#This Row],[Delivery_Time_Days]] = 0,"No delivery",IF(Ecommerce_Sales[[#This Row],[Delivery_Time_Days]]&lt;=7,"On-time")))</f>
        <v>No delivery</v>
      </c>
      <c r="V901" s="7">
        <f>Ecommerce_Sales[[#This Row],[Profit]]/Ecommerce_Sales[[#This Row],[Total_Price]]</f>
        <v>0.40196078431372551</v>
      </c>
      <c r="W901" s="3">
        <v>41</v>
      </c>
      <c r="X901" s="3"/>
    </row>
    <row r="902" spans="1:24" x14ac:dyDescent="0.25">
      <c r="A902" s="1" t="s">
        <v>4326</v>
      </c>
      <c r="B902" s="1" t="s">
        <v>428</v>
      </c>
      <c r="C902" s="1" t="s">
        <v>429</v>
      </c>
      <c r="D902" s="1" t="s">
        <v>4327</v>
      </c>
      <c r="E902" s="1" t="s">
        <v>1946</v>
      </c>
      <c r="F902" s="2">
        <v>45424</v>
      </c>
      <c r="G902" s="2">
        <v>45363</v>
      </c>
      <c r="H902" s="2" t="str">
        <f>TEXT(Ecommerce_Sales[[#This Row],[Order_Date]],"mmmm")</f>
        <v>March</v>
      </c>
      <c r="I902" s="2" t="str">
        <f>TEXT(Ecommerce_Sales[[#This Row],[Order_Date]],"yyyy")</f>
        <v>2024</v>
      </c>
      <c r="J902" s="2" t="str">
        <f>TEXT(Ecommerce_Sales[[#This Row],[Order_Date]],"mmmm")</f>
        <v>March</v>
      </c>
      <c r="K902" s="1" t="s">
        <v>1992</v>
      </c>
      <c r="L902" s="1" t="s">
        <v>4328</v>
      </c>
      <c r="M902" s="1" t="s">
        <v>1972</v>
      </c>
      <c r="N902" s="1" t="s">
        <v>1973</v>
      </c>
      <c r="O902" s="3">
        <v>83</v>
      </c>
      <c r="P902">
        <v>5</v>
      </c>
      <c r="Q902" s="3">
        <v>413</v>
      </c>
      <c r="R902" s="1" t="s">
        <v>1951</v>
      </c>
      <c r="S902" s="3">
        <v>48</v>
      </c>
      <c r="U902" t="str">
        <f>IF(Ecommerce_Sales[[#This Row],[Delivery_Time_Days]]&gt;7,"Delay",IF(Ecommerce_Sales[[#This Row],[Delivery_Time_Days]] = 0,"No delivery",IF(Ecommerce_Sales[[#This Row],[Delivery_Time_Days]]&lt;=7,"On-time")))</f>
        <v>No delivery</v>
      </c>
      <c r="V902" s="7">
        <f>Ecommerce_Sales[[#This Row],[Profit]]/Ecommerce_Sales[[#This Row],[Total_Price]]</f>
        <v>0.30024213075060535</v>
      </c>
      <c r="W902" s="3">
        <v>124</v>
      </c>
      <c r="X902" s="3"/>
    </row>
    <row r="903" spans="1:24" x14ac:dyDescent="0.25">
      <c r="A903" s="1" t="s">
        <v>4329</v>
      </c>
      <c r="B903" s="1" t="s">
        <v>764</v>
      </c>
      <c r="C903" s="1" t="s">
        <v>765</v>
      </c>
      <c r="D903" s="1" t="s">
        <v>4330</v>
      </c>
      <c r="E903" s="1" t="s">
        <v>1981</v>
      </c>
      <c r="F903" s="2">
        <v>45116</v>
      </c>
      <c r="G903" s="2">
        <v>45622</v>
      </c>
      <c r="H903" s="2" t="str">
        <f>TEXT(Ecommerce_Sales[[#This Row],[Order_Date]],"mmmm")</f>
        <v>November</v>
      </c>
      <c r="I903" s="2" t="str">
        <f>TEXT(Ecommerce_Sales[[#This Row],[Order_Date]],"yyyy")</f>
        <v>2024</v>
      </c>
      <c r="J903" s="2" t="str">
        <f>TEXT(Ecommerce_Sales[[#This Row],[Order_Date]],"mmmm")</f>
        <v>November</v>
      </c>
      <c r="K903" s="1" t="s">
        <v>1947</v>
      </c>
      <c r="L903" s="1" t="s">
        <v>4331</v>
      </c>
      <c r="M903" s="1" t="s">
        <v>1972</v>
      </c>
      <c r="N903" s="1" t="s">
        <v>1973</v>
      </c>
      <c r="O903" s="3">
        <v>362</v>
      </c>
      <c r="P903">
        <v>1</v>
      </c>
      <c r="Q903" s="3">
        <v>362</v>
      </c>
      <c r="R903" s="1" t="s">
        <v>1958</v>
      </c>
      <c r="S903" s="3">
        <v>41</v>
      </c>
      <c r="T903">
        <v>8</v>
      </c>
      <c r="U903" t="str">
        <f>IF(Ecommerce_Sales[[#This Row],[Delivery_Time_Days]]&gt;7,"Delay",IF(Ecommerce_Sales[[#This Row],[Delivery_Time_Days]] = 0,"No delivery",IF(Ecommerce_Sales[[#This Row],[Delivery_Time_Days]]&lt;=7,"On-time")))</f>
        <v>Delay</v>
      </c>
      <c r="V903" s="7">
        <f>Ecommerce_Sales[[#This Row],[Profit]]/Ecommerce_Sales[[#This Row],[Total_Price]]</f>
        <v>0.30110497237569062</v>
      </c>
      <c r="W903" s="3">
        <v>109</v>
      </c>
      <c r="X903" s="3"/>
    </row>
    <row r="904" spans="1:24" x14ac:dyDescent="0.25">
      <c r="A904" s="1" t="s">
        <v>4332</v>
      </c>
      <c r="B904" s="1" t="s">
        <v>1405</v>
      </c>
      <c r="C904" s="1" t="s">
        <v>1406</v>
      </c>
      <c r="D904" s="1" t="s">
        <v>2195</v>
      </c>
      <c r="E904" s="1" t="s">
        <v>1954</v>
      </c>
      <c r="F904" s="2">
        <v>45300</v>
      </c>
      <c r="G904" s="2">
        <v>45171</v>
      </c>
      <c r="H904" s="2" t="str">
        <f>TEXT(Ecommerce_Sales[[#This Row],[Order_Date]],"mmmm")</f>
        <v>September</v>
      </c>
      <c r="I904" s="2" t="str">
        <f>TEXT(Ecommerce_Sales[[#This Row],[Order_Date]],"yyyy")</f>
        <v>2023</v>
      </c>
      <c r="J904" s="2" t="str">
        <f>TEXT(Ecommerce_Sales[[#This Row],[Order_Date]],"mmmm")</f>
        <v>September</v>
      </c>
      <c r="K904" s="1" t="s">
        <v>1947</v>
      </c>
      <c r="L904" s="1" t="s">
        <v>4333</v>
      </c>
      <c r="M904" s="1" t="s">
        <v>2079</v>
      </c>
      <c r="N904" s="1" t="s">
        <v>1973</v>
      </c>
      <c r="O904" s="3">
        <v>788</v>
      </c>
      <c r="P904">
        <v>5</v>
      </c>
      <c r="Q904" s="3">
        <v>3939</v>
      </c>
      <c r="R904" s="1" t="s">
        <v>1958</v>
      </c>
      <c r="S904" s="3">
        <v>435</v>
      </c>
      <c r="T904">
        <v>8</v>
      </c>
      <c r="U904" t="str">
        <f>IF(Ecommerce_Sales[[#This Row],[Delivery_Time_Days]]&gt;7,"Delay",IF(Ecommerce_Sales[[#This Row],[Delivery_Time_Days]] = 0,"No delivery",IF(Ecommerce_Sales[[#This Row],[Delivery_Time_Days]]&lt;=7,"On-time")))</f>
        <v>Delay</v>
      </c>
      <c r="V904" s="7">
        <f>Ecommerce_Sales[[#This Row],[Profit]]/Ecommerce_Sales[[#This Row],[Total_Price]]</f>
        <v>0.3000761614623001</v>
      </c>
      <c r="W904" s="3">
        <v>1182</v>
      </c>
      <c r="X904" s="3"/>
    </row>
    <row r="905" spans="1:24" x14ac:dyDescent="0.25">
      <c r="A905" s="1" t="s">
        <v>4334</v>
      </c>
      <c r="B905" s="1" t="s">
        <v>250</v>
      </c>
      <c r="C905" s="1" t="s">
        <v>251</v>
      </c>
      <c r="D905" s="1" t="s">
        <v>3559</v>
      </c>
      <c r="E905" s="1" t="s">
        <v>1981</v>
      </c>
      <c r="F905" s="2">
        <v>45050</v>
      </c>
      <c r="G905" s="2">
        <v>45075</v>
      </c>
      <c r="H905" s="2" t="str">
        <f>TEXT(Ecommerce_Sales[[#This Row],[Order_Date]],"mmmm")</f>
        <v>May</v>
      </c>
      <c r="I905" s="2" t="str">
        <f>TEXT(Ecommerce_Sales[[#This Row],[Order_Date]],"yyyy")</f>
        <v>2023</v>
      </c>
      <c r="J905" s="2" t="str">
        <f>TEXT(Ecommerce_Sales[[#This Row],[Order_Date]],"mmmm")</f>
        <v>May</v>
      </c>
      <c r="K905" s="1" t="s">
        <v>1947</v>
      </c>
      <c r="L905" s="1" t="s">
        <v>4335</v>
      </c>
      <c r="M905" s="1" t="s">
        <v>1977</v>
      </c>
      <c r="N905" s="1" t="s">
        <v>1978</v>
      </c>
      <c r="O905" s="3">
        <v>304</v>
      </c>
      <c r="P905">
        <v>3</v>
      </c>
      <c r="Q905" s="3">
        <v>913</v>
      </c>
      <c r="R905" s="1" t="s">
        <v>1951</v>
      </c>
      <c r="S905" s="3">
        <v>64</v>
      </c>
      <c r="T905">
        <v>6</v>
      </c>
      <c r="U905" t="str">
        <f>IF(Ecommerce_Sales[[#This Row],[Delivery_Time_Days]]&gt;7,"Delay",IF(Ecommerce_Sales[[#This Row],[Delivery_Time_Days]] = 0,"No delivery",IF(Ecommerce_Sales[[#This Row],[Delivery_Time_Days]]&lt;=7,"On-time")))</f>
        <v>On-time</v>
      </c>
      <c r="V905" s="7">
        <f>Ecommerce_Sales[[#This Row],[Profit]]/Ecommerce_Sales[[#This Row],[Total_Price]]</f>
        <v>0.35049288061336253</v>
      </c>
      <c r="W905" s="3">
        <v>320</v>
      </c>
      <c r="X905" s="3"/>
    </row>
    <row r="906" spans="1:24" x14ac:dyDescent="0.25">
      <c r="A906" s="1" t="s">
        <v>4336</v>
      </c>
      <c r="B906" s="1" t="s">
        <v>1179</v>
      </c>
      <c r="C906" s="1" t="s">
        <v>1180</v>
      </c>
      <c r="D906" s="1" t="s">
        <v>3583</v>
      </c>
      <c r="E906" s="1" t="s">
        <v>1966</v>
      </c>
      <c r="F906" s="2">
        <v>45487</v>
      </c>
      <c r="G906" s="2">
        <v>45437</v>
      </c>
      <c r="H906" s="2" t="str">
        <f>TEXT(Ecommerce_Sales[[#This Row],[Order_Date]],"mmmm")</f>
        <v>May</v>
      </c>
      <c r="I906" s="2" t="str">
        <f>TEXT(Ecommerce_Sales[[#This Row],[Order_Date]],"yyyy")</f>
        <v>2024</v>
      </c>
      <c r="J906" s="2" t="str">
        <f>TEXT(Ecommerce_Sales[[#This Row],[Order_Date]],"mmmm")</f>
        <v>May</v>
      </c>
      <c r="K906" s="1" t="s">
        <v>1947</v>
      </c>
      <c r="L906" s="1" t="s">
        <v>4337</v>
      </c>
      <c r="M906" s="1" t="s">
        <v>1977</v>
      </c>
      <c r="N906" s="1" t="s">
        <v>1978</v>
      </c>
      <c r="O906" s="3">
        <v>137</v>
      </c>
      <c r="P906">
        <v>4</v>
      </c>
      <c r="Q906" s="3">
        <v>549</v>
      </c>
      <c r="R906" s="1" t="s">
        <v>2012</v>
      </c>
      <c r="S906" s="3">
        <v>57</v>
      </c>
      <c r="T906">
        <v>6</v>
      </c>
      <c r="U906" t="str">
        <f>IF(Ecommerce_Sales[[#This Row],[Delivery_Time_Days]]&gt;7,"Delay",IF(Ecommerce_Sales[[#This Row],[Delivery_Time_Days]] = 0,"No delivery",IF(Ecommerce_Sales[[#This Row],[Delivery_Time_Days]]&lt;=7,"On-time")))</f>
        <v>On-time</v>
      </c>
      <c r="V906" s="7">
        <f>Ecommerce_Sales[[#This Row],[Profit]]/Ecommerce_Sales[[#This Row],[Total_Price]]</f>
        <v>0.34972677595628415</v>
      </c>
      <c r="W906" s="3">
        <v>192</v>
      </c>
      <c r="X906" s="3"/>
    </row>
    <row r="907" spans="1:24" x14ac:dyDescent="0.25">
      <c r="A907" s="1" t="s">
        <v>4338</v>
      </c>
      <c r="B907" s="1" t="s">
        <v>920</v>
      </c>
      <c r="C907" s="1" t="s">
        <v>921</v>
      </c>
      <c r="D907" s="1" t="s">
        <v>2917</v>
      </c>
      <c r="E907" s="1" t="s">
        <v>1966</v>
      </c>
      <c r="F907" s="2">
        <v>45189</v>
      </c>
      <c r="G907" s="2">
        <v>45535</v>
      </c>
      <c r="H907" s="2" t="str">
        <f>TEXT(Ecommerce_Sales[[#This Row],[Order_Date]],"mmmm")</f>
        <v>August</v>
      </c>
      <c r="I907" s="2" t="str">
        <f>TEXT(Ecommerce_Sales[[#This Row],[Order_Date]],"yyyy")</f>
        <v>2024</v>
      </c>
      <c r="J907" s="2" t="str">
        <f>TEXT(Ecommerce_Sales[[#This Row],[Order_Date]],"mmmm")</f>
        <v>August</v>
      </c>
      <c r="K907" s="1" t="s">
        <v>1947</v>
      </c>
      <c r="L907" s="1" t="s">
        <v>4339</v>
      </c>
      <c r="M907" s="1" t="s">
        <v>1972</v>
      </c>
      <c r="N907" s="1" t="s">
        <v>1973</v>
      </c>
      <c r="O907" s="3">
        <v>68</v>
      </c>
      <c r="P907">
        <v>6</v>
      </c>
      <c r="Q907" s="3">
        <v>406</v>
      </c>
      <c r="R907" s="1" t="s">
        <v>2012</v>
      </c>
      <c r="S907" s="3">
        <v>46</v>
      </c>
      <c r="T907">
        <v>7</v>
      </c>
      <c r="U907" t="str">
        <f>IF(Ecommerce_Sales[[#This Row],[Delivery_Time_Days]]&gt;7,"Delay",IF(Ecommerce_Sales[[#This Row],[Delivery_Time_Days]] = 0,"No delivery",IF(Ecommerce_Sales[[#This Row],[Delivery_Time_Days]]&lt;=7,"On-time")))</f>
        <v>On-time</v>
      </c>
      <c r="V907" s="7">
        <f>Ecommerce_Sales[[#This Row],[Profit]]/Ecommerce_Sales[[#This Row],[Total_Price]]</f>
        <v>0.30049261083743845</v>
      </c>
      <c r="W907" s="3">
        <v>122</v>
      </c>
      <c r="X907" s="3"/>
    </row>
    <row r="908" spans="1:24" x14ac:dyDescent="0.25">
      <c r="A908" s="1" t="s">
        <v>4340</v>
      </c>
      <c r="B908" s="1" t="s">
        <v>779</v>
      </c>
      <c r="C908" s="1" t="s">
        <v>780</v>
      </c>
      <c r="D908" s="1" t="s">
        <v>4341</v>
      </c>
      <c r="E908" s="1" t="s">
        <v>1954</v>
      </c>
      <c r="F908" s="2">
        <v>45152</v>
      </c>
      <c r="G908" s="2">
        <v>45602</v>
      </c>
      <c r="H908" s="2" t="str">
        <f>TEXT(Ecommerce_Sales[[#This Row],[Order_Date]],"mmmm")</f>
        <v>November</v>
      </c>
      <c r="I908" s="2" t="str">
        <f>TEXT(Ecommerce_Sales[[#This Row],[Order_Date]],"yyyy")</f>
        <v>2024</v>
      </c>
      <c r="J908" s="2" t="str">
        <f>TEXT(Ecommerce_Sales[[#This Row],[Order_Date]],"mmmm")</f>
        <v>November</v>
      </c>
      <c r="K908" s="1" t="s">
        <v>1986</v>
      </c>
      <c r="L908" s="1" t="s">
        <v>4342</v>
      </c>
      <c r="M908" s="1" t="s">
        <v>1949</v>
      </c>
      <c r="N908" s="1" t="s">
        <v>1950</v>
      </c>
      <c r="O908" s="3">
        <v>825</v>
      </c>
      <c r="P908">
        <v>3</v>
      </c>
      <c r="Q908" s="3">
        <v>2474</v>
      </c>
      <c r="R908" s="1" t="s">
        <v>1951</v>
      </c>
      <c r="S908" s="3">
        <v>301</v>
      </c>
      <c r="U908" t="str">
        <f>IF(Ecommerce_Sales[[#This Row],[Delivery_Time_Days]]&gt;7,"Delay",IF(Ecommerce_Sales[[#This Row],[Delivery_Time_Days]] = 0,"No delivery",IF(Ecommerce_Sales[[#This Row],[Delivery_Time_Days]]&lt;=7,"On-time")))</f>
        <v>No delivery</v>
      </c>
      <c r="V908" s="7">
        <f>Ecommerce_Sales[[#This Row],[Profit]]/Ecommerce_Sales[[#This Row],[Total_Price]]</f>
        <v>0.40016168148746967</v>
      </c>
      <c r="W908" s="3">
        <v>990</v>
      </c>
      <c r="X908" s="3"/>
    </row>
    <row r="909" spans="1:24" x14ac:dyDescent="0.25">
      <c r="A909" s="1" t="s">
        <v>4343</v>
      </c>
      <c r="B909" s="1" t="s">
        <v>110</v>
      </c>
      <c r="C909" s="1" t="s">
        <v>111</v>
      </c>
      <c r="D909" s="1" t="s">
        <v>4344</v>
      </c>
      <c r="E909" s="1" t="s">
        <v>1996</v>
      </c>
      <c r="F909" s="2">
        <v>45493</v>
      </c>
      <c r="G909" s="2">
        <v>45236</v>
      </c>
      <c r="H909" s="2" t="str">
        <f>TEXT(Ecommerce_Sales[[#This Row],[Order_Date]],"mmmm")</f>
        <v>November</v>
      </c>
      <c r="I909" s="2" t="str">
        <f>TEXT(Ecommerce_Sales[[#This Row],[Order_Date]],"yyyy")</f>
        <v>2023</v>
      </c>
      <c r="J909" s="2" t="str">
        <f>TEXT(Ecommerce_Sales[[#This Row],[Order_Date]],"mmmm")</f>
        <v>November</v>
      </c>
      <c r="K909" s="1" t="s">
        <v>1947</v>
      </c>
      <c r="L909" s="1" t="s">
        <v>4345</v>
      </c>
      <c r="M909" s="1" t="s">
        <v>2058</v>
      </c>
      <c r="N909" s="1" t="s">
        <v>1950</v>
      </c>
      <c r="O909" s="3">
        <v>1151</v>
      </c>
      <c r="P909">
        <v>4</v>
      </c>
      <c r="Q909" s="3">
        <v>4606</v>
      </c>
      <c r="R909" s="1" t="s">
        <v>2008</v>
      </c>
      <c r="S909" s="3">
        <v>247</v>
      </c>
      <c r="T909">
        <v>5</v>
      </c>
      <c r="U909" t="str">
        <f>IF(Ecommerce_Sales[[#This Row],[Delivery_Time_Days]]&gt;7,"Delay",IF(Ecommerce_Sales[[#This Row],[Delivery_Time_Days]] = 0,"No delivery",IF(Ecommerce_Sales[[#This Row],[Delivery_Time_Days]]&lt;=7,"On-time")))</f>
        <v>On-time</v>
      </c>
      <c r="V909" s="7">
        <f>Ecommerce_Sales[[#This Row],[Profit]]/Ecommerce_Sales[[#This Row],[Total_Price]]</f>
        <v>0.39991315675206252</v>
      </c>
      <c r="W909" s="3">
        <v>1842</v>
      </c>
      <c r="X909" s="3"/>
    </row>
    <row r="910" spans="1:24" x14ac:dyDescent="0.25">
      <c r="A910" s="1" t="s">
        <v>4346</v>
      </c>
      <c r="B910" s="1" t="s">
        <v>28</v>
      </c>
      <c r="C910" s="1" t="s">
        <v>29</v>
      </c>
      <c r="D910" s="1" t="s">
        <v>2508</v>
      </c>
      <c r="E910" s="1" t="s">
        <v>1954</v>
      </c>
      <c r="F910" s="2">
        <v>45332</v>
      </c>
      <c r="G910" s="2">
        <v>45437</v>
      </c>
      <c r="H910" s="2" t="str">
        <f>TEXT(Ecommerce_Sales[[#This Row],[Order_Date]],"mmmm")</f>
        <v>May</v>
      </c>
      <c r="I910" s="2" t="str">
        <f>TEXT(Ecommerce_Sales[[#This Row],[Order_Date]],"yyyy")</f>
        <v>2024</v>
      </c>
      <c r="J910" s="2" t="str">
        <f>TEXT(Ecommerce_Sales[[#This Row],[Order_Date]],"mmmm")</f>
        <v>May</v>
      </c>
      <c r="K910" s="1" t="s">
        <v>1947</v>
      </c>
      <c r="L910" s="1" t="s">
        <v>4347</v>
      </c>
      <c r="M910" s="1" t="s">
        <v>1963</v>
      </c>
      <c r="N910" s="1" t="s">
        <v>1957</v>
      </c>
      <c r="O910" s="3">
        <v>565</v>
      </c>
      <c r="P910">
        <v>1</v>
      </c>
      <c r="Q910" s="3">
        <v>565</v>
      </c>
      <c r="R910" s="1" t="s">
        <v>1951</v>
      </c>
      <c r="S910" s="3">
        <v>38</v>
      </c>
      <c r="T910">
        <v>4</v>
      </c>
      <c r="U910" t="str">
        <f>IF(Ecommerce_Sales[[#This Row],[Delivery_Time_Days]]&gt;7,"Delay",IF(Ecommerce_Sales[[#This Row],[Delivery_Time_Days]] = 0,"No delivery",IF(Ecommerce_Sales[[#This Row],[Delivery_Time_Days]]&lt;=7,"On-time")))</f>
        <v>On-time</v>
      </c>
      <c r="V910" s="7">
        <f>Ecommerce_Sales[[#This Row],[Profit]]/Ecommerce_Sales[[#This Row],[Total_Price]]</f>
        <v>0.15044247787610621</v>
      </c>
      <c r="W910" s="3">
        <v>85</v>
      </c>
      <c r="X910" s="3"/>
    </row>
    <row r="911" spans="1:24" x14ac:dyDescent="0.25">
      <c r="A911" s="1" t="s">
        <v>4348</v>
      </c>
      <c r="B911" s="1" t="s">
        <v>246</v>
      </c>
      <c r="C911" s="1" t="s">
        <v>247</v>
      </c>
      <c r="D911" s="1" t="s">
        <v>2759</v>
      </c>
      <c r="E911" s="1" t="s">
        <v>1981</v>
      </c>
      <c r="F911" s="2">
        <v>44927</v>
      </c>
      <c r="G911" s="2">
        <v>45511</v>
      </c>
      <c r="H911" s="2" t="str">
        <f>TEXT(Ecommerce_Sales[[#This Row],[Order_Date]],"mmmm")</f>
        <v>August</v>
      </c>
      <c r="I911" s="2" t="str">
        <f>TEXT(Ecommerce_Sales[[#This Row],[Order_Date]],"yyyy")</f>
        <v>2024</v>
      </c>
      <c r="J911" s="2" t="str">
        <f>TEXT(Ecommerce_Sales[[#This Row],[Order_Date]],"mmmm")</f>
        <v>August</v>
      </c>
      <c r="K911" s="1" t="s">
        <v>1947</v>
      </c>
      <c r="L911" s="1" t="s">
        <v>4349</v>
      </c>
      <c r="M911" s="1" t="s">
        <v>2104</v>
      </c>
      <c r="N911" s="1" t="s">
        <v>1978</v>
      </c>
      <c r="O911" s="3">
        <v>345</v>
      </c>
      <c r="P911">
        <v>1</v>
      </c>
      <c r="Q911" s="3">
        <v>345</v>
      </c>
      <c r="R911" s="1" t="s">
        <v>1958</v>
      </c>
      <c r="S911" s="3">
        <v>17</v>
      </c>
      <c r="T911">
        <v>8</v>
      </c>
      <c r="U911" t="str">
        <f>IF(Ecommerce_Sales[[#This Row],[Delivery_Time_Days]]&gt;7,"Delay",IF(Ecommerce_Sales[[#This Row],[Delivery_Time_Days]] = 0,"No delivery",IF(Ecommerce_Sales[[#This Row],[Delivery_Time_Days]]&lt;=7,"On-time")))</f>
        <v>Delay</v>
      </c>
      <c r="V911" s="7">
        <f>Ecommerce_Sales[[#This Row],[Profit]]/Ecommerce_Sales[[#This Row],[Total_Price]]</f>
        <v>0.35072463768115941</v>
      </c>
      <c r="W911" s="3">
        <v>121</v>
      </c>
      <c r="X911" s="3"/>
    </row>
    <row r="912" spans="1:24" x14ac:dyDescent="0.25">
      <c r="A912" s="1" t="s">
        <v>4350</v>
      </c>
      <c r="B912" s="1" t="s">
        <v>549</v>
      </c>
      <c r="C912" s="1" t="s">
        <v>550</v>
      </c>
      <c r="D912" s="1" t="s">
        <v>2753</v>
      </c>
      <c r="E912" s="1" t="s">
        <v>1946</v>
      </c>
      <c r="F912" s="2">
        <v>45171</v>
      </c>
      <c r="G912" s="2">
        <v>45213</v>
      </c>
      <c r="H912" s="2" t="str">
        <f>TEXT(Ecommerce_Sales[[#This Row],[Order_Date]],"mmmm")</f>
        <v>October</v>
      </c>
      <c r="I912" s="2" t="str">
        <f>TEXT(Ecommerce_Sales[[#This Row],[Order_Date]],"yyyy")</f>
        <v>2023</v>
      </c>
      <c r="J912" s="2" t="str">
        <f>TEXT(Ecommerce_Sales[[#This Row],[Order_Date]],"mmmm")</f>
        <v>October</v>
      </c>
      <c r="K912" s="1" t="s">
        <v>1947</v>
      </c>
      <c r="L912" s="1" t="s">
        <v>4351</v>
      </c>
      <c r="M912" s="1" t="s">
        <v>2104</v>
      </c>
      <c r="N912" s="1" t="s">
        <v>1978</v>
      </c>
      <c r="O912" s="3">
        <v>63</v>
      </c>
      <c r="P912">
        <v>2</v>
      </c>
      <c r="Q912" s="3">
        <v>127</v>
      </c>
      <c r="R912" s="1" t="s">
        <v>1951</v>
      </c>
      <c r="S912" s="3">
        <v>10</v>
      </c>
      <c r="T912">
        <v>5</v>
      </c>
      <c r="U912" t="str">
        <f>IF(Ecommerce_Sales[[#This Row],[Delivery_Time_Days]]&gt;7,"Delay",IF(Ecommerce_Sales[[#This Row],[Delivery_Time_Days]] = 0,"No delivery",IF(Ecommerce_Sales[[#This Row],[Delivery_Time_Days]]&lt;=7,"On-time")))</f>
        <v>On-time</v>
      </c>
      <c r="V912" s="7">
        <f>Ecommerce_Sales[[#This Row],[Profit]]/Ecommerce_Sales[[#This Row],[Total_Price]]</f>
        <v>0.34645669291338582</v>
      </c>
      <c r="W912" s="3">
        <v>44</v>
      </c>
      <c r="X912" s="3"/>
    </row>
    <row r="913" spans="1:24" x14ac:dyDescent="0.25">
      <c r="A913" s="1" t="s">
        <v>4352</v>
      </c>
      <c r="B913" s="1" t="s">
        <v>158</v>
      </c>
      <c r="C913" s="1" t="s">
        <v>159</v>
      </c>
      <c r="D913" s="1" t="s">
        <v>2270</v>
      </c>
      <c r="E913" s="1" t="s">
        <v>1966</v>
      </c>
      <c r="F913" s="2">
        <v>45267</v>
      </c>
      <c r="G913" s="2">
        <v>45242</v>
      </c>
      <c r="H913" s="2" t="str">
        <f>TEXT(Ecommerce_Sales[[#This Row],[Order_Date]],"mmmm")</f>
        <v>November</v>
      </c>
      <c r="I913" s="2" t="str">
        <f>TEXT(Ecommerce_Sales[[#This Row],[Order_Date]],"yyyy")</f>
        <v>2023</v>
      </c>
      <c r="J913" s="2" t="str">
        <f>TEXT(Ecommerce_Sales[[#This Row],[Order_Date]],"mmmm")</f>
        <v>November</v>
      </c>
      <c r="K913" s="1" t="s">
        <v>1947</v>
      </c>
      <c r="L913" s="1" t="s">
        <v>4353</v>
      </c>
      <c r="M913" s="1" t="s">
        <v>2002</v>
      </c>
      <c r="N913" s="1" t="s">
        <v>1989</v>
      </c>
      <c r="O913" s="3">
        <v>740</v>
      </c>
      <c r="P913">
        <v>4</v>
      </c>
      <c r="Q913" s="3">
        <v>2958</v>
      </c>
      <c r="R913" s="1" t="s">
        <v>1951</v>
      </c>
      <c r="S913" s="3">
        <v>338</v>
      </c>
      <c r="T913">
        <v>9</v>
      </c>
      <c r="U913" t="str">
        <f>IF(Ecommerce_Sales[[#This Row],[Delivery_Time_Days]]&gt;7,"Delay",IF(Ecommerce_Sales[[#This Row],[Delivery_Time_Days]] = 0,"No delivery",IF(Ecommerce_Sales[[#This Row],[Delivery_Time_Days]]&lt;=7,"On-time")))</f>
        <v>Delay</v>
      </c>
      <c r="V913" s="7">
        <f>Ecommerce_Sales[[#This Row],[Profit]]/Ecommerce_Sales[[#This Row],[Total_Price]]</f>
        <v>0.2501690331304936</v>
      </c>
      <c r="W913" s="3">
        <v>740</v>
      </c>
      <c r="X913" s="3"/>
    </row>
    <row r="914" spans="1:24" x14ac:dyDescent="0.25">
      <c r="A914" s="1" t="s">
        <v>4354</v>
      </c>
      <c r="B914" s="1" t="s">
        <v>1579</v>
      </c>
      <c r="C914" s="1" t="s">
        <v>1580</v>
      </c>
      <c r="D914" s="1" t="s">
        <v>2819</v>
      </c>
      <c r="E914" s="1" t="s">
        <v>1966</v>
      </c>
      <c r="F914" s="2">
        <v>44975</v>
      </c>
      <c r="G914" s="2">
        <v>45215</v>
      </c>
      <c r="H914" s="2" t="str">
        <f>TEXT(Ecommerce_Sales[[#This Row],[Order_Date]],"mmmm")</f>
        <v>October</v>
      </c>
      <c r="I914" s="2" t="str">
        <f>TEXT(Ecommerce_Sales[[#This Row],[Order_Date]],"yyyy")</f>
        <v>2023</v>
      </c>
      <c r="J914" s="2" t="str">
        <f>TEXT(Ecommerce_Sales[[#This Row],[Order_Date]],"mmmm")</f>
        <v>October</v>
      </c>
      <c r="K914" s="1" t="s">
        <v>1947</v>
      </c>
      <c r="L914" s="1" t="s">
        <v>4355</v>
      </c>
      <c r="M914" s="1" t="s">
        <v>2079</v>
      </c>
      <c r="N914" s="1" t="s">
        <v>1973</v>
      </c>
      <c r="O914" s="3">
        <v>613</v>
      </c>
      <c r="P914">
        <v>1</v>
      </c>
      <c r="Q914" s="3">
        <v>613</v>
      </c>
      <c r="R914" s="1" t="s">
        <v>1958</v>
      </c>
      <c r="S914" s="3">
        <v>71</v>
      </c>
      <c r="T914">
        <v>6</v>
      </c>
      <c r="U914" t="str">
        <f>IF(Ecommerce_Sales[[#This Row],[Delivery_Time_Days]]&gt;7,"Delay",IF(Ecommerce_Sales[[#This Row],[Delivery_Time_Days]] = 0,"No delivery",IF(Ecommerce_Sales[[#This Row],[Delivery_Time_Days]]&lt;=7,"On-time")))</f>
        <v>On-time</v>
      </c>
      <c r="V914" s="7">
        <f>Ecommerce_Sales[[#This Row],[Profit]]/Ecommerce_Sales[[#This Row],[Total_Price]]</f>
        <v>0.300163132137031</v>
      </c>
      <c r="W914" s="3">
        <v>184</v>
      </c>
      <c r="X914" s="3"/>
    </row>
    <row r="915" spans="1:24" x14ac:dyDescent="0.25">
      <c r="A915" s="1" t="s">
        <v>4356</v>
      </c>
      <c r="B915" s="1" t="s">
        <v>561</v>
      </c>
      <c r="C915" s="1" t="s">
        <v>1627</v>
      </c>
      <c r="D915" s="1" t="s">
        <v>2556</v>
      </c>
      <c r="E915" s="1" t="s">
        <v>1966</v>
      </c>
      <c r="F915" s="2">
        <v>45476</v>
      </c>
      <c r="G915" s="2">
        <v>45209</v>
      </c>
      <c r="H915" s="2" t="str">
        <f>TEXT(Ecommerce_Sales[[#This Row],[Order_Date]],"mmmm")</f>
        <v>October</v>
      </c>
      <c r="I915" s="2" t="str">
        <f>TEXT(Ecommerce_Sales[[#This Row],[Order_Date]],"yyyy")</f>
        <v>2023</v>
      </c>
      <c r="J915" s="2" t="str">
        <f>TEXT(Ecommerce_Sales[[#This Row],[Order_Date]],"mmmm")</f>
        <v>October</v>
      </c>
      <c r="K915" s="1" t="s">
        <v>1992</v>
      </c>
      <c r="L915" s="1" t="s">
        <v>4357</v>
      </c>
      <c r="M915" s="1" t="s">
        <v>2058</v>
      </c>
      <c r="N915" s="1" t="s">
        <v>1950</v>
      </c>
      <c r="O915" s="3">
        <v>753</v>
      </c>
      <c r="P915">
        <v>6</v>
      </c>
      <c r="Q915" s="3">
        <v>4517</v>
      </c>
      <c r="R915" s="1" t="s">
        <v>2012</v>
      </c>
      <c r="S915" s="3">
        <v>381</v>
      </c>
      <c r="U915" t="str">
        <f>IF(Ecommerce_Sales[[#This Row],[Delivery_Time_Days]]&gt;7,"Delay",IF(Ecommerce_Sales[[#This Row],[Delivery_Time_Days]] = 0,"No delivery",IF(Ecommerce_Sales[[#This Row],[Delivery_Time_Days]]&lt;=7,"On-time")))</f>
        <v>No delivery</v>
      </c>
      <c r="V915" s="7">
        <f>Ecommerce_Sales[[#This Row],[Profit]]/Ecommerce_Sales[[#This Row],[Total_Price]]</f>
        <v>0.4000442771751162</v>
      </c>
      <c r="W915" s="3">
        <v>1807</v>
      </c>
      <c r="X915" s="3"/>
    </row>
    <row r="916" spans="1:24" x14ac:dyDescent="0.25">
      <c r="A916" s="1" t="s">
        <v>4358</v>
      </c>
      <c r="B916" s="1" t="s">
        <v>936</v>
      </c>
      <c r="C916" s="1" t="s">
        <v>937</v>
      </c>
      <c r="D916" s="1" t="s">
        <v>2132</v>
      </c>
      <c r="E916" s="1" t="s">
        <v>1996</v>
      </c>
      <c r="F916" s="2">
        <v>45291</v>
      </c>
      <c r="G916" s="2">
        <v>45384</v>
      </c>
      <c r="H916" s="2" t="str">
        <f>TEXT(Ecommerce_Sales[[#This Row],[Order_Date]],"mmmm")</f>
        <v>April</v>
      </c>
      <c r="I916" s="2" t="str">
        <f>TEXT(Ecommerce_Sales[[#This Row],[Order_Date]],"yyyy")</f>
        <v>2024</v>
      </c>
      <c r="J916" s="2" t="str">
        <f>TEXT(Ecommerce_Sales[[#This Row],[Order_Date]],"mmmm")</f>
        <v>April</v>
      </c>
      <c r="K916" s="1" t="s">
        <v>1947</v>
      </c>
      <c r="L916" s="1" t="s">
        <v>4359</v>
      </c>
      <c r="M916" s="1" t="s">
        <v>1949</v>
      </c>
      <c r="N916" s="1" t="s">
        <v>1950</v>
      </c>
      <c r="O916" s="3">
        <v>223</v>
      </c>
      <c r="P916">
        <v>1</v>
      </c>
      <c r="Q916" s="3">
        <v>223</v>
      </c>
      <c r="R916" s="1" t="s">
        <v>1951</v>
      </c>
      <c r="S916" s="3">
        <v>26</v>
      </c>
      <c r="T916">
        <v>8</v>
      </c>
      <c r="U916" t="str">
        <f>IF(Ecommerce_Sales[[#This Row],[Delivery_Time_Days]]&gt;7,"Delay",IF(Ecommerce_Sales[[#This Row],[Delivery_Time_Days]] = 0,"No delivery",IF(Ecommerce_Sales[[#This Row],[Delivery_Time_Days]]&lt;=7,"On-time")))</f>
        <v>Delay</v>
      </c>
      <c r="V916" s="7">
        <f>Ecommerce_Sales[[#This Row],[Profit]]/Ecommerce_Sales[[#This Row],[Total_Price]]</f>
        <v>0.3991031390134529</v>
      </c>
      <c r="W916" s="3">
        <v>89</v>
      </c>
      <c r="X916" s="3"/>
    </row>
    <row r="917" spans="1:24" x14ac:dyDescent="0.25">
      <c r="A917" s="1" t="s">
        <v>4360</v>
      </c>
      <c r="B917" s="1" t="s">
        <v>1389</v>
      </c>
      <c r="C917" s="1" t="s">
        <v>1390</v>
      </c>
      <c r="D917" s="1" t="s">
        <v>4361</v>
      </c>
      <c r="E917" s="1" t="s">
        <v>1954</v>
      </c>
      <c r="F917" s="2">
        <v>45076</v>
      </c>
      <c r="G917" s="2">
        <v>45492</v>
      </c>
      <c r="H917" s="2" t="str">
        <f>TEXT(Ecommerce_Sales[[#This Row],[Order_Date]],"mmmm")</f>
        <v>July</v>
      </c>
      <c r="I917" s="2" t="str">
        <f>TEXT(Ecommerce_Sales[[#This Row],[Order_Date]],"yyyy")</f>
        <v>2024</v>
      </c>
      <c r="J917" s="2" t="str">
        <f>TEXT(Ecommerce_Sales[[#This Row],[Order_Date]],"mmmm")</f>
        <v>July</v>
      </c>
      <c r="K917" s="1" t="s">
        <v>1947</v>
      </c>
      <c r="L917" s="1" t="s">
        <v>4362</v>
      </c>
      <c r="M917" s="1" t="s">
        <v>2247</v>
      </c>
      <c r="N917" s="1" t="s">
        <v>1957</v>
      </c>
      <c r="O917" s="3">
        <v>1262</v>
      </c>
      <c r="P917">
        <v>2</v>
      </c>
      <c r="Q917" s="3">
        <v>2524</v>
      </c>
      <c r="R917" s="1" t="s">
        <v>2008</v>
      </c>
      <c r="S917" s="3">
        <v>161</v>
      </c>
      <c r="T917">
        <v>4</v>
      </c>
      <c r="U917" t="str">
        <f>IF(Ecommerce_Sales[[#This Row],[Delivery_Time_Days]]&gt;7,"Delay",IF(Ecommerce_Sales[[#This Row],[Delivery_Time_Days]] = 0,"No delivery",IF(Ecommerce_Sales[[#This Row],[Delivery_Time_Days]]&lt;=7,"On-time")))</f>
        <v>On-time</v>
      </c>
      <c r="V917" s="7">
        <f>Ecommerce_Sales[[#This Row],[Profit]]/Ecommerce_Sales[[#This Row],[Total_Price]]</f>
        <v>0.15015847860538828</v>
      </c>
      <c r="W917" s="3">
        <v>379</v>
      </c>
      <c r="X917" s="3"/>
    </row>
    <row r="918" spans="1:24" x14ac:dyDescent="0.25">
      <c r="A918" s="1" t="s">
        <v>4363</v>
      </c>
      <c r="B918" s="1" t="s">
        <v>1039</v>
      </c>
      <c r="C918" s="1" t="s">
        <v>1040</v>
      </c>
      <c r="D918" s="1" t="s">
        <v>4364</v>
      </c>
      <c r="E918" s="1" t="s">
        <v>1946</v>
      </c>
      <c r="F918" s="2">
        <v>45586</v>
      </c>
      <c r="G918" s="2">
        <v>45418</v>
      </c>
      <c r="H918" s="2" t="str">
        <f>TEXT(Ecommerce_Sales[[#This Row],[Order_Date]],"mmmm")</f>
        <v>May</v>
      </c>
      <c r="I918" s="2" t="str">
        <f>TEXT(Ecommerce_Sales[[#This Row],[Order_Date]],"yyyy")</f>
        <v>2024</v>
      </c>
      <c r="J918" s="2" t="str">
        <f>TEXT(Ecommerce_Sales[[#This Row],[Order_Date]],"mmmm")</f>
        <v>May</v>
      </c>
      <c r="K918" s="1" t="s">
        <v>1947</v>
      </c>
      <c r="L918" s="1" t="s">
        <v>4365</v>
      </c>
      <c r="M918" s="1" t="s">
        <v>1977</v>
      </c>
      <c r="N918" s="1" t="s">
        <v>1978</v>
      </c>
      <c r="O918" s="3">
        <v>660</v>
      </c>
      <c r="P918">
        <v>5</v>
      </c>
      <c r="Q918" s="3">
        <v>3298</v>
      </c>
      <c r="R918" s="1" t="s">
        <v>1958</v>
      </c>
      <c r="S918" s="3">
        <v>275</v>
      </c>
      <c r="T918">
        <v>6</v>
      </c>
      <c r="U918" t="str">
        <f>IF(Ecommerce_Sales[[#This Row],[Delivery_Time_Days]]&gt;7,"Delay",IF(Ecommerce_Sales[[#This Row],[Delivery_Time_Days]] = 0,"No delivery",IF(Ecommerce_Sales[[#This Row],[Delivery_Time_Days]]&lt;=7,"On-time")))</f>
        <v>On-time</v>
      </c>
      <c r="V918" s="7">
        <f>Ecommerce_Sales[[#This Row],[Profit]]/Ecommerce_Sales[[#This Row],[Total_Price]]</f>
        <v>0.34990903577926014</v>
      </c>
      <c r="W918" s="3">
        <v>1154</v>
      </c>
      <c r="X918" s="3"/>
    </row>
    <row r="919" spans="1:24" x14ac:dyDescent="0.25">
      <c r="A919" s="1" t="s">
        <v>4366</v>
      </c>
      <c r="B919" s="1" t="s">
        <v>1075</v>
      </c>
      <c r="C919" s="1" t="s">
        <v>1076</v>
      </c>
      <c r="D919" s="1" t="s">
        <v>3142</v>
      </c>
      <c r="E919" s="1" t="s">
        <v>1996</v>
      </c>
      <c r="F919" s="2">
        <v>45365</v>
      </c>
      <c r="G919" s="2">
        <v>45428</v>
      </c>
      <c r="H919" s="2" t="str">
        <f>TEXT(Ecommerce_Sales[[#This Row],[Order_Date]],"mmmm")</f>
        <v>May</v>
      </c>
      <c r="I919" s="2" t="str">
        <f>TEXT(Ecommerce_Sales[[#This Row],[Order_Date]],"yyyy")</f>
        <v>2024</v>
      </c>
      <c r="J919" s="2" t="str">
        <f>TEXT(Ecommerce_Sales[[#This Row],[Order_Date]],"mmmm")</f>
        <v>May</v>
      </c>
      <c r="K919" s="1" t="s">
        <v>1947</v>
      </c>
      <c r="L919" s="1" t="s">
        <v>4137</v>
      </c>
      <c r="M919" s="1" t="s">
        <v>2072</v>
      </c>
      <c r="N919" s="1" t="s">
        <v>1950</v>
      </c>
      <c r="O919" s="3">
        <v>278</v>
      </c>
      <c r="P919">
        <v>2</v>
      </c>
      <c r="Q919" s="3">
        <v>555</v>
      </c>
      <c r="R919" s="1" t="s">
        <v>1958</v>
      </c>
      <c r="S919" s="3">
        <v>48</v>
      </c>
      <c r="T919">
        <v>7</v>
      </c>
      <c r="U919" t="str">
        <f>IF(Ecommerce_Sales[[#This Row],[Delivery_Time_Days]]&gt;7,"Delay",IF(Ecommerce_Sales[[#This Row],[Delivery_Time_Days]] = 0,"No delivery",IF(Ecommerce_Sales[[#This Row],[Delivery_Time_Days]]&lt;=7,"On-time")))</f>
        <v>On-time</v>
      </c>
      <c r="V919" s="7">
        <f>Ecommerce_Sales[[#This Row],[Profit]]/Ecommerce_Sales[[#This Row],[Total_Price]]</f>
        <v>0.4</v>
      </c>
      <c r="W919" s="3">
        <v>222</v>
      </c>
      <c r="X919" s="3"/>
    </row>
    <row r="920" spans="1:24" x14ac:dyDescent="0.25">
      <c r="A920" s="1" t="s">
        <v>4367</v>
      </c>
      <c r="B920" s="1" t="s">
        <v>360</v>
      </c>
      <c r="C920" s="1" t="s">
        <v>361</v>
      </c>
      <c r="D920" s="1" t="s">
        <v>2670</v>
      </c>
      <c r="E920" s="1" t="s">
        <v>1961</v>
      </c>
      <c r="F920" s="2">
        <v>45419</v>
      </c>
      <c r="G920" s="2">
        <v>44973</v>
      </c>
      <c r="H920" s="2" t="str">
        <f>TEXT(Ecommerce_Sales[[#This Row],[Order_Date]],"mmmm")</f>
        <v>February</v>
      </c>
      <c r="I920" s="2" t="str">
        <f>TEXT(Ecommerce_Sales[[#This Row],[Order_Date]],"yyyy")</f>
        <v>2023</v>
      </c>
      <c r="J920" s="2" t="str">
        <f>TEXT(Ecommerce_Sales[[#This Row],[Order_Date]],"mmmm")</f>
        <v>February</v>
      </c>
      <c r="K920" s="1" t="s">
        <v>1947</v>
      </c>
      <c r="L920" s="1" t="s">
        <v>4368</v>
      </c>
      <c r="M920" s="1" t="s">
        <v>1956</v>
      </c>
      <c r="N920" s="1" t="s">
        <v>1957</v>
      </c>
      <c r="O920" s="3">
        <v>593</v>
      </c>
      <c r="P920">
        <v>1</v>
      </c>
      <c r="Q920" s="3">
        <v>593</v>
      </c>
      <c r="R920" s="1" t="s">
        <v>1958</v>
      </c>
      <c r="S920" s="3">
        <v>66</v>
      </c>
      <c r="T920">
        <v>6</v>
      </c>
      <c r="U920" t="str">
        <f>IF(Ecommerce_Sales[[#This Row],[Delivery_Time_Days]]&gt;7,"Delay",IF(Ecommerce_Sales[[#This Row],[Delivery_Time_Days]] = 0,"No delivery",IF(Ecommerce_Sales[[#This Row],[Delivery_Time_Days]]&lt;=7,"On-time")))</f>
        <v>On-time</v>
      </c>
      <c r="V920" s="7">
        <f>Ecommerce_Sales[[#This Row],[Profit]]/Ecommerce_Sales[[#This Row],[Total_Price]]</f>
        <v>0.15008431703204048</v>
      </c>
      <c r="W920" s="3">
        <v>89</v>
      </c>
      <c r="X920" s="3"/>
    </row>
    <row r="921" spans="1:24" x14ac:dyDescent="0.25">
      <c r="A921" s="1" t="s">
        <v>4369</v>
      </c>
      <c r="B921" s="1" t="s">
        <v>1181</v>
      </c>
      <c r="C921" s="1" t="s">
        <v>1182</v>
      </c>
      <c r="D921" s="1" t="s">
        <v>2737</v>
      </c>
      <c r="E921" s="1" t="s">
        <v>1981</v>
      </c>
      <c r="F921" s="2">
        <v>45393</v>
      </c>
      <c r="G921" s="2">
        <v>45307</v>
      </c>
      <c r="H921" s="2" t="str">
        <f>TEXT(Ecommerce_Sales[[#This Row],[Order_Date]],"mmmm")</f>
        <v>January</v>
      </c>
      <c r="I921" s="2" t="str">
        <f>TEXT(Ecommerce_Sales[[#This Row],[Order_Date]],"yyyy")</f>
        <v>2024</v>
      </c>
      <c r="J921" s="2" t="str">
        <f>TEXT(Ecommerce_Sales[[#This Row],[Order_Date]],"mmmm")</f>
        <v>January</v>
      </c>
      <c r="K921" s="1" t="s">
        <v>1947</v>
      </c>
      <c r="L921" s="1" t="s">
        <v>4370</v>
      </c>
      <c r="M921" s="1" t="s">
        <v>2054</v>
      </c>
      <c r="N921" s="1" t="s">
        <v>1957</v>
      </c>
      <c r="O921" s="3">
        <v>871</v>
      </c>
      <c r="P921">
        <v>1</v>
      </c>
      <c r="Q921" s="3">
        <v>871</v>
      </c>
      <c r="R921" s="1" t="s">
        <v>1958</v>
      </c>
      <c r="S921" s="3">
        <v>72</v>
      </c>
      <c r="T921">
        <v>8</v>
      </c>
      <c r="U921" t="str">
        <f>IF(Ecommerce_Sales[[#This Row],[Delivery_Time_Days]]&gt;7,"Delay",IF(Ecommerce_Sales[[#This Row],[Delivery_Time_Days]] = 0,"No delivery",IF(Ecommerce_Sales[[#This Row],[Delivery_Time_Days]]&lt;=7,"On-time")))</f>
        <v>Delay</v>
      </c>
      <c r="V921" s="7">
        <f>Ecommerce_Sales[[#This Row],[Profit]]/Ecommerce_Sales[[#This Row],[Total_Price]]</f>
        <v>0.15040183696900114</v>
      </c>
      <c r="W921" s="3">
        <v>131</v>
      </c>
      <c r="X921" s="3"/>
    </row>
    <row r="922" spans="1:24" x14ac:dyDescent="0.25">
      <c r="A922" s="1" t="s">
        <v>4371</v>
      </c>
      <c r="B922" s="1" t="s">
        <v>470</v>
      </c>
      <c r="C922" s="1" t="s">
        <v>1301</v>
      </c>
      <c r="D922" s="1" t="s">
        <v>4372</v>
      </c>
      <c r="E922" s="1" t="s">
        <v>1996</v>
      </c>
      <c r="F922" s="2">
        <v>45500</v>
      </c>
      <c r="G922" s="2">
        <v>45361</v>
      </c>
      <c r="H922" s="2" t="str">
        <f>TEXT(Ecommerce_Sales[[#This Row],[Order_Date]],"mmmm")</f>
        <v>March</v>
      </c>
      <c r="I922" s="2" t="str">
        <f>TEXT(Ecommerce_Sales[[#This Row],[Order_Date]],"yyyy")</f>
        <v>2024</v>
      </c>
      <c r="J922" s="2" t="str">
        <f>TEXT(Ecommerce_Sales[[#This Row],[Order_Date]],"mmmm")</f>
        <v>March</v>
      </c>
      <c r="K922" s="1" t="s">
        <v>1947</v>
      </c>
      <c r="L922" s="1" t="s">
        <v>4373</v>
      </c>
      <c r="M922" s="1" t="s">
        <v>1972</v>
      </c>
      <c r="N922" s="1" t="s">
        <v>1973</v>
      </c>
      <c r="O922" s="3">
        <v>529</v>
      </c>
      <c r="P922">
        <v>4</v>
      </c>
      <c r="Q922" s="3">
        <v>2117</v>
      </c>
      <c r="R922" s="1" t="s">
        <v>1958</v>
      </c>
      <c r="S922" s="3">
        <v>297</v>
      </c>
      <c r="T922">
        <v>6</v>
      </c>
      <c r="U922" t="str">
        <f>IF(Ecommerce_Sales[[#This Row],[Delivery_Time_Days]]&gt;7,"Delay",IF(Ecommerce_Sales[[#This Row],[Delivery_Time_Days]] = 0,"No delivery",IF(Ecommerce_Sales[[#This Row],[Delivery_Time_Days]]&lt;=7,"On-time")))</f>
        <v>On-time</v>
      </c>
      <c r="V922" s="7">
        <f>Ecommerce_Sales[[#This Row],[Profit]]/Ecommerce_Sales[[#This Row],[Total_Price]]</f>
        <v>0.29995276334435522</v>
      </c>
      <c r="W922" s="3">
        <v>635</v>
      </c>
      <c r="X922" s="3"/>
    </row>
    <row r="923" spans="1:24" x14ac:dyDescent="0.25">
      <c r="A923" s="1" t="s">
        <v>4374</v>
      </c>
      <c r="B923" s="1" t="s">
        <v>1191</v>
      </c>
      <c r="C923" s="1" t="s">
        <v>1192</v>
      </c>
      <c r="D923" s="1" t="s">
        <v>3777</v>
      </c>
      <c r="E923" s="1" t="s">
        <v>1946</v>
      </c>
      <c r="F923" s="2">
        <v>45004</v>
      </c>
      <c r="G923" s="2">
        <v>45386</v>
      </c>
      <c r="H923" s="2" t="str">
        <f>TEXT(Ecommerce_Sales[[#This Row],[Order_Date]],"mmmm")</f>
        <v>April</v>
      </c>
      <c r="I923" s="2" t="str">
        <f>TEXT(Ecommerce_Sales[[#This Row],[Order_Date]],"yyyy")</f>
        <v>2024</v>
      </c>
      <c r="J923" s="2" t="str">
        <f>TEXT(Ecommerce_Sales[[#This Row],[Order_Date]],"mmmm")</f>
        <v>April</v>
      </c>
      <c r="K923" s="1" t="s">
        <v>1947</v>
      </c>
      <c r="L923" s="1" t="s">
        <v>4375</v>
      </c>
      <c r="M923" s="1" t="s">
        <v>2104</v>
      </c>
      <c r="N923" s="1" t="s">
        <v>1978</v>
      </c>
      <c r="O923" s="3">
        <v>728</v>
      </c>
      <c r="P923">
        <v>4</v>
      </c>
      <c r="Q923" s="3">
        <v>2913</v>
      </c>
      <c r="R923" s="1" t="s">
        <v>1951</v>
      </c>
      <c r="S923" s="3">
        <v>230</v>
      </c>
      <c r="T923">
        <v>2</v>
      </c>
      <c r="U923" t="str">
        <f>IF(Ecommerce_Sales[[#This Row],[Delivery_Time_Days]]&gt;7,"Delay",IF(Ecommerce_Sales[[#This Row],[Delivery_Time_Days]] = 0,"No delivery",IF(Ecommerce_Sales[[#This Row],[Delivery_Time_Days]]&lt;=7,"On-time")))</f>
        <v>On-time</v>
      </c>
      <c r="V923" s="7">
        <f>Ecommerce_Sales[[#This Row],[Profit]]/Ecommerce_Sales[[#This Row],[Total_Price]]</f>
        <v>0.35015447991761073</v>
      </c>
      <c r="W923" s="3">
        <v>1020</v>
      </c>
      <c r="X923" s="3"/>
    </row>
    <row r="924" spans="1:24" x14ac:dyDescent="0.25">
      <c r="A924" s="1" t="s">
        <v>4376</v>
      </c>
      <c r="B924" s="1" t="s">
        <v>594</v>
      </c>
      <c r="C924" s="1" t="s">
        <v>595</v>
      </c>
      <c r="D924" s="1" t="s">
        <v>2237</v>
      </c>
      <c r="E924" s="1" t="s">
        <v>1996</v>
      </c>
      <c r="F924" s="2">
        <v>45385</v>
      </c>
      <c r="G924" s="2">
        <v>45344</v>
      </c>
      <c r="H924" s="2" t="str">
        <f>TEXT(Ecommerce_Sales[[#This Row],[Order_Date]],"mmmm")</f>
        <v>February</v>
      </c>
      <c r="I924" s="2" t="str">
        <f>TEXT(Ecommerce_Sales[[#This Row],[Order_Date]],"yyyy")</f>
        <v>2024</v>
      </c>
      <c r="J924" s="2" t="str">
        <f>TEXT(Ecommerce_Sales[[#This Row],[Order_Date]],"mmmm")</f>
        <v>February</v>
      </c>
      <c r="K924" s="1" t="s">
        <v>1947</v>
      </c>
      <c r="L924" s="1" t="s">
        <v>4377</v>
      </c>
      <c r="M924" s="1" t="s">
        <v>1998</v>
      </c>
      <c r="N924" s="1" t="s">
        <v>1973</v>
      </c>
      <c r="O924" s="3">
        <v>26</v>
      </c>
      <c r="P924">
        <v>4</v>
      </c>
      <c r="Q924" s="3">
        <v>104</v>
      </c>
      <c r="R924" s="1" t="s">
        <v>1958</v>
      </c>
      <c r="S924" s="3">
        <v>11</v>
      </c>
      <c r="T924">
        <v>8</v>
      </c>
      <c r="U924" t="str">
        <f>IF(Ecommerce_Sales[[#This Row],[Delivery_Time_Days]]&gt;7,"Delay",IF(Ecommerce_Sales[[#This Row],[Delivery_Time_Days]] = 0,"No delivery",IF(Ecommerce_Sales[[#This Row],[Delivery_Time_Days]]&lt;=7,"On-time")))</f>
        <v>Delay</v>
      </c>
      <c r="V924" s="7">
        <f>Ecommerce_Sales[[#This Row],[Profit]]/Ecommerce_Sales[[#This Row],[Total_Price]]</f>
        <v>0.29807692307692307</v>
      </c>
      <c r="W924" s="3">
        <v>31</v>
      </c>
      <c r="X924" s="3"/>
    </row>
    <row r="925" spans="1:24" x14ac:dyDescent="0.25">
      <c r="A925" s="1" t="s">
        <v>4378</v>
      </c>
      <c r="B925" s="1" t="s">
        <v>80</v>
      </c>
      <c r="C925" s="1" t="s">
        <v>81</v>
      </c>
      <c r="D925" s="1" t="s">
        <v>2654</v>
      </c>
      <c r="E925" s="1" t="s">
        <v>1966</v>
      </c>
      <c r="F925" s="2">
        <v>45077</v>
      </c>
      <c r="G925" s="2">
        <v>45238</v>
      </c>
      <c r="H925" s="2" t="str">
        <f>TEXT(Ecommerce_Sales[[#This Row],[Order_Date]],"mmmm")</f>
        <v>November</v>
      </c>
      <c r="I925" s="2" t="str">
        <f>TEXT(Ecommerce_Sales[[#This Row],[Order_Date]],"yyyy")</f>
        <v>2023</v>
      </c>
      <c r="J925" s="2" t="str">
        <f>TEXT(Ecommerce_Sales[[#This Row],[Order_Date]],"mmmm")</f>
        <v>November</v>
      </c>
      <c r="K925" s="1" t="s">
        <v>1947</v>
      </c>
      <c r="L925" s="1" t="s">
        <v>4379</v>
      </c>
      <c r="M925" s="1" t="s">
        <v>2002</v>
      </c>
      <c r="N925" s="1" t="s">
        <v>1989</v>
      </c>
      <c r="O925" s="3">
        <v>626</v>
      </c>
      <c r="P925">
        <v>6</v>
      </c>
      <c r="Q925" s="3">
        <v>3759</v>
      </c>
      <c r="R925" s="1" t="s">
        <v>2016</v>
      </c>
      <c r="S925" s="3">
        <v>312</v>
      </c>
      <c r="T925">
        <v>10</v>
      </c>
      <c r="U925" t="str">
        <f>IF(Ecommerce_Sales[[#This Row],[Delivery_Time_Days]]&gt;7,"Delay",IF(Ecommerce_Sales[[#This Row],[Delivery_Time_Days]] = 0,"No delivery",IF(Ecommerce_Sales[[#This Row],[Delivery_Time_Days]]&lt;=7,"On-time")))</f>
        <v>Delay</v>
      </c>
      <c r="V925" s="7">
        <f>Ecommerce_Sales[[#This Row],[Profit]]/Ecommerce_Sales[[#This Row],[Total_Price]]</f>
        <v>0.25006650704974726</v>
      </c>
      <c r="W925" s="3">
        <v>940</v>
      </c>
      <c r="X925" s="3"/>
    </row>
    <row r="926" spans="1:24" x14ac:dyDescent="0.25">
      <c r="A926" s="1" t="s">
        <v>4380</v>
      </c>
      <c r="B926" s="1" t="s">
        <v>58</v>
      </c>
      <c r="C926" s="1" t="s">
        <v>59</v>
      </c>
      <c r="D926" s="1" t="s">
        <v>3835</v>
      </c>
      <c r="E926" s="1" t="s">
        <v>1954</v>
      </c>
      <c r="F926" s="2">
        <v>45478</v>
      </c>
      <c r="G926" s="2">
        <v>45629</v>
      </c>
      <c r="H926" s="2" t="str">
        <f>TEXT(Ecommerce_Sales[[#This Row],[Order_Date]],"mmmm")</f>
        <v>December</v>
      </c>
      <c r="I926" s="2" t="str">
        <f>TEXT(Ecommerce_Sales[[#This Row],[Order_Date]],"yyyy")</f>
        <v>2024</v>
      </c>
      <c r="J926" s="2" t="str">
        <f>TEXT(Ecommerce_Sales[[#This Row],[Order_Date]],"mmmm")</f>
        <v>December</v>
      </c>
      <c r="K926" s="1" t="s">
        <v>1992</v>
      </c>
      <c r="L926" s="1" t="s">
        <v>4381</v>
      </c>
      <c r="M926" s="1" t="s">
        <v>2072</v>
      </c>
      <c r="N926" s="1" t="s">
        <v>1950</v>
      </c>
      <c r="O926" s="3">
        <v>1182</v>
      </c>
      <c r="P926">
        <v>8</v>
      </c>
      <c r="Q926" s="3">
        <v>9456</v>
      </c>
      <c r="R926" s="1" t="s">
        <v>1951</v>
      </c>
      <c r="S926" s="3">
        <v>944</v>
      </c>
      <c r="U926" t="str">
        <f>IF(Ecommerce_Sales[[#This Row],[Delivery_Time_Days]]&gt;7,"Delay",IF(Ecommerce_Sales[[#This Row],[Delivery_Time_Days]] = 0,"No delivery",IF(Ecommerce_Sales[[#This Row],[Delivery_Time_Days]]&lt;=7,"On-time")))</f>
        <v>No delivery</v>
      </c>
      <c r="V926" s="7">
        <f>Ecommerce_Sales[[#This Row],[Profit]]/Ecommerce_Sales[[#This Row],[Total_Price]]</f>
        <v>0.40006345177664976</v>
      </c>
      <c r="W926" s="3">
        <v>3783</v>
      </c>
      <c r="X926" s="3"/>
    </row>
    <row r="927" spans="1:24" x14ac:dyDescent="0.25">
      <c r="A927" s="1" t="s">
        <v>4382</v>
      </c>
      <c r="B927" s="1" t="s">
        <v>1818</v>
      </c>
      <c r="C927" s="1" t="s">
        <v>1819</v>
      </c>
      <c r="D927" s="1" t="s">
        <v>2598</v>
      </c>
      <c r="E927" s="1" t="s">
        <v>1954</v>
      </c>
      <c r="F927" s="2">
        <v>45333</v>
      </c>
      <c r="G927" s="2">
        <v>44967</v>
      </c>
      <c r="H927" s="2" t="str">
        <f>TEXT(Ecommerce_Sales[[#This Row],[Order_Date]],"mmmm")</f>
        <v>February</v>
      </c>
      <c r="I927" s="2" t="str">
        <f>TEXT(Ecommerce_Sales[[#This Row],[Order_Date]],"yyyy")</f>
        <v>2023</v>
      </c>
      <c r="J927" s="2" t="str">
        <f>TEXT(Ecommerce_Sales[[#This Row],[Order_Date]],"mmmm")</f>
        <v>February</v>
      </c>
      <c r="K927" s="1" t="s">
        <v>1947</v>
      </c>
      <c r="L927" s="1" t="s">
        <v>4383</v>
      </c>
      <c r="M927" s="1" t="s">
        <v>2079</v>
      </c>
      <c r="N927" s="1" t="s">
        <v>1973</v>
      </c>
      <c r="O927" s="3">
        <v>845</v>
      </c>
      <c r="P927">
        <v>2</v>
      </c>
      <c r="Q927" s="3">
        <v>1690</v>
      </c>
      <c r="R927" s="1" t="s">
        <v>1951</v>
      </c>
      <c r="S927" s="3">
        <v>173</v>
      </c>
      <c r="T927">
        <v>8</v>
      </c>
      <c r="U927" t="str">
        <f>IF(Ecommerce_Sales[[#This Row],[Delivery_Time_Days]]&gt;7,"Delay",IF(Ecommerce_Sales[[#This Row],[Delivery_Time_Days]] = 0,"No delivery",IF(Ecommerce_Sales[[#This Row],[Delivery_Time_Days]]&lt;=7,"On-time")))</f>
        <v>Delay</v>
      </c>
      <c r="V927" s="7">
        <f>Ecommerce_Sales[[#This Row],[Profit]]/Ecommerce_Sales[[#This Row],[Total_Price]]</f>
        <v>0.3</v>
      </c>
      <c r="W927" s="3">
        <v>507</v>
      </c>
      <c r="X927" s="3"/>
    </row>
    <row r="928" spans="1:24" x14ac:dyDescent="0.25">
      <c r="A928" s="1" t="s">
        <v>4384</v>
      </c>
      <c r="B928" s="1" t="s">
        <v>411</v>
      </c>
      <c r="C928" s="1" t="s">
        <v>412</v>
      </c>
      <c r="D928" s="1" t="s">
        <v>2978</v>
      </c>
      <c r="E928" s="1" t="s">
        <v>1961</v>
      </c>
      <c r="F928" s="2">
        <v>45219</v>
      </c>
      <c r="G928" s="2">
        <v>45581</v>
      </c>
      <c r="H928" s="2" t="str">
        <f>TEXT(Ecommerce_Sales[[#This Row],[Order_Date]],"mmmm")</f>
        <v>October</v>
      </c>
      <c r="I928" s="2" t="str">
        <f>TEXT(Ecommerce_Sales[[#This Row],[Order_Date]],"yyyy")</f>
        <v>2024</v>
      </c>
      <c r="J928" s="2" t="str">
        <f>TEXT(Ecommerce_Sales[[#This Row],[Order_Date]],"mmmm")</f>
        <v>October</v>
      </c>
      <c r="K928" s="1" t="s">
        <v>1947</v>
      </c>
      <c r="L928" s="1" t="s">
        <v>4328</v>
      </c>
      <c r="M928" s="1" t="s">
        <v>2026</v>
      </c>
      <c r="N928" s="1" t="s">
        <v>1978</v>
      </c>
      <c r="O928" s="3">
        <v>1160</v>
      </c>
      <c r="P928">
        <v>1</v>
      </c>
      <c r="Q928" s="3">
        <v>1160</v>
      </c>
      <c r="R928" s="1" t="s">
        <v>2008</v>
      </c>
      <c r="S928" s="3">
        <v>60</v>
      </c>
      <c r="T928">
        <v>7</v>
      </c>
      <c r="U928" t="str">
        <f>IF(Ecommerce_Sales[[#This Row],[Delivery_Time_Days]]&gt;7,"Delay",IF(Ecommerce_Sales[[#This Row],[Delivery_Time_Days]] = 0,"No delivery",IF(Ecommerce_Sales[[#This Row],[Delivery_Time_Days]]&lt;=7,"On-time")))</f>
        <v>On-time</v>
      </c>
      <c r="V928" s="7">
        <f>Ecommerce_Sales[[#This Row],[Profit]]/Ecommerce_Sales[[#This Row],[Total_Price]]</f>
        <v>0.35</v>
      </c>
      <c r="W928" s="3">
        <v>406</v>
      </c>
      <c r="X928" s="3"/>
    </row>
    <row r="929" spans="1:24" x14ac:dyDescent="0.25">
      <c r="A929" s="1" t="s">
        <v>4385</v>
      </c>
      <c r="B929" s="1" t="s">
        <v>442</v>
      </c>
      <c r="C929" s="1" t="s">
        <v>443</v>
      </c>
      <c r="D929" s="1" t="s">
        <v>4386</v>
      </c>
      <c r="E929" s="1" t="s">
        <v>1996</v>
      </c>
      <c r="F929" s="2">
        <v>45536</v>
      </c>
      <c r="G929" s="2">
        <v>45622</v>
      </c>
      <c r="H929" s="2" t="str">
        <f>TEXT(Ecommerce_Sales[[#This Row],[Order_Date]],"mmmm")</f>
        <v>November</v>
      </c>
      <c r="I929" s="2" t="str">
        <f>TEXT(Ecommerce_Sales[[#This Row],[Order_Date]],"yyyy")</f>
        <v>2024</v>
      </c>
      <c r="J929" s="2" t="str">
        <f>TEXT(Ecommerce_Sales[[#This Row],[Order_Date]],"mmmm")</f>
        <v>November</v>
      </c>
      <c r="K929" s="1" t="s">
        <v>1947</v>
      </c>
      <c r="L929" s="1" t="s">
        <v>4387</v>
      </c>
      <c r="M929" s="1" t="s">
        <v>2030</v>
      </c>
      <c r="N929" s="1" t="s">
        <v>1978</v>
      </c>
      <c r="O929" s="3">
        <v>841</v>
      </c>
      <c r="P929">
        <v>3</v>
      </c>
      <c r="Q929" s="3">
        <v>2524</v>
      </c>
      <c r="R929" s="1" t="s">
        <v>2012</v>
      </c>
      <c r="S929" s="3">
        <v>205</v>
      </c>
      <c r="T929">
        <v>8</v>
      </c>
      <c r="U929" t="str">
        <f>IF(Ecommerce_Sales[[#This Row],[Delivery_Time_Days]]&gt;7,"Delay",IF(Ecommerce_Sales[[#This Row],[Delivery_Time_Days]] = 0,"No delivery",IF(Ecommerce_Sales[[#This Row],[Delivery_Time_Days]]&lt;=7,"On-time")))</f>
        <v>Delay</v>
      </c>
      <c r="V929" s="7">
        <f>Ecommerce_Sales[[#This Row],[Profit]]/Ecommerce_Sales[[#This Row],[Total_Price]]</f>
        <v>0.34984152139461172</v>
      </c>
      <c r="W929" s="3">
        <v>883</v>
      </c>
      <c r="X929" s="3"/>
    </row>
    <row r="930" spans="1:24" x14ac:dyDescent="0.25">
      <c r="A930" s="1" t="s">
        <v>4388</v>
      </c>
      <c r="B930" s="1" t="s">
        <v>228</v>
      </c>
      <c r="C930" s="1" t="s">
        <v>229</v>
      </c>
      <c r="D930" s="1" t="s">
        <v>4045</v>
      </c>
      <c r="E930" s="1" t="s">
        <v>1961</v>
      </c>
      <c r="F930" s="2">
        <v>45325</v>
      </c>
      <c r="G930" s="2">
        <v>45297</v>
      </c>
      <c r="H930" s="2" t="str">
        <f>TEXT(Ecommerce_Sales[[#This Row],[Order_Date]],"mmmm")</f>
        <v>January</v>
      </c>
      <c r="I930" s="2" t="str">
        <f>TEXT(Ecommerce_Sales[[#This Row],[Order_Date]],"yyyy")</f>
        <v>2024</v>
      </c>
      <c r="J930" s="2" t="str">
        <f>TEXT(Ecommerce_Sales[[#This Row],[Order_Date]],"mmmm")</f>
        <v>January</v>
      </c>
      <c r="K930" s="1" t="s">
        <v>1947</v>
      </c>
      <c r="L930" s="1" t="s">
        <v>3990</v>
      </c>
      <c r="M930" s="1" t="s">
        <v>2247</v>
      </c>
      <c r="N930" s="1" t="s">
        <v>1957</v>
      </c>
      <c r="O930" s="3">
        <v>174</v>
      </c>
      <c r="P930">
        <v>1</v>
      </c>
      <c r="Q930" s="3">
        <v>174</v>
      </c>
      <c r="R930" s="1" t="s">
        <v>2008</v>
      </c>
      <c r="S930" s="3">
        <v>24</v>
      </c>
      <c r="T930">
        <v>2</v>
      </c>
      <c r="U930" t="str">
        <f>IF(Ecommerce_Sales[[#This Row],[Delivery_Time_Days]]&gt;7,"Delay",IF(Ecommerce_Sales[[#This Row],[Delivery_Time_Days]] = 0,"No delivery",IF(Ecommerce_Sales[[#This Row],[Delivery_Time_Days]]&lt;=7,"On-time")))</f>
        <v>On-time</v>
      </c>
      <c r="V930" s="7">
        <f>Ecommerce_Sales[[#This Row],[Profit]]/Ecommerce_Sales[[#This Row],[Total_Price]]</f>
        <v>0.14942528735632185</v>
      </c>
      <c r="W930" s="3">
        <v>26</v>
      </c>
      <c r="X930" s="3"/>
    </row>
    <row r="931" spans="1:24" x14ac:dyDescent="0.25">
      <c r="A931" s="1" t="s">
        <v>4389</v>
      </c>
      <c r="B931" s="1" t="s">
        <v>106</v>
      </c>
      <c r="C931" s="1" t="s">
        <v>107</v>
      </c>
      <c r="D931" s="1" t="s">
        <v>4390</v>
      </c>
      <c r="E931" s="1" t="s">
        <v>1981</v>
      </c>
      <c r="F931" s="2">
        <v>45593</v>
      </c>
      <c r="G931" s="2">
        <v>45315</v>
      </c>
      <c r="H931" s="2" t="str">
        <f>TEXT(Ecommerce_Sales[[#This Row],[Order_Date]],"mmmm")</f>
        <v>January</v>
      </c>
      <c r="I931" s="2" t="str">
        <f>TEXT(Ecommerce_Sales[[#This Row],[Order_Date]],"yyyy")</f>
        <v>2024</v>
      </c>
      <c r="J931" s="2" t="str">
        <f>TEXT(Ecommerce_Sales[[#This Row],[Order_Date]],"mmmm")</f>
        <v>January</v>
      </c>
      <c r="K931" s="1" t="s">
        <v>1947</v>
      </c>
      <c r="L931" s="1" t="s">
        <v>4391</v>
      </c>
      <c r="M931" s="1" t="s">
        <v>1977</v>
      </c>
      <c r="N931" s="1" t="s">
        <v>1978</v>
      </c>
      <c r="O931" s="3">
        <v>533</v>
      </c>
      <c r="P931">
        <v>2</v>
      </c>
      <c r="Q931" s="3">
        <v>1067</v>
      </c>
      <c r="R931" s="1" t="s">
        <v>1951</v>
      </c>
      <c r="S931" s="3">
        <v>157</v>
      </c>
      <c r="T931">
        <v>4</v>
      </c>
      <c r="U931" t="str">
        <f>IF(Ecommerce_Sales[[#This Row],[Delivery_Time_Days]]&gt;7,"Delay",IF(Ecommerce_Sales[[#This Row],[Delivery_Time_Days]] = 0,"No delivery",IF(Ecommerce_Sales[[#This Row],[Delivery_Time_Days]]&lt;=7,"On-time")))</f>
        <v>On-time</v>
      </c>
      <c r="V931" s="7">
        <f>Ecommerce_Sales[[#This Row],[Profit]]/Ecommerce_Sales[[#This Row],[Total_Price]]</f>
        <v>0.34957825679475163</v>
      </c>
      <c r="W931" s="3">
        <v>373</v>
      </c>
      <c r="X931" s="3"/>
    </row>
    <row r="932" spans="1:24" x14ac:dyDescent="0.25">
      <c r="A932" s="1" t="s">
        <v>4392</v>
      </c>
      <c r="B932" s="1" t="s">
        <v>850</v>
      </c>
      <c r="C932" s="1" t="s">
        <v>851</v>
      </c>
      <c r="D932" s="1" t="s">
        <v>4393</v>
      </c>
      <c r="E932" s="1" t="s">
        <v>1996</v>
      </c>
      <c r="F932" s="2">
        <v>45271</v>
      </c>
      <c r="G932" s="2">
        <v>45255</v>
      </c>
      <c r="H932" s="2" t="str">
        <f>TEXT(Ecommerce_Sales[[#This Row],[Order_Date]],"mmmm")</f>
        <v>November</v>
      </c>
      <c r="I932" s="2" t="str">
        <f>TEXT(Ecommerce_Sales[[#This Row],[Order_Date]],"yyyy")</f>
        <v>2023</v>
      </c>
      <c r="J932" s="2" t="str">
        <f>TEXT(Ecommerce_Sales[[#This Row],[Order_Date]],"mmmm")</f>
        <v>November</v>
      </c>
      <c r="K932" s="1" t="s">
        <v>1947</v>
      </c>
      <c r="L932" s="1" t="s">
        <v>4394</v>
      </c>
      <c r="M932" s="1" t="s">
        <v>1968</v>
      </c>
      <c r="N932" s="1" t="s">
        <v>1957</v>
      </c>
      <c r="O932" s="3">
        <v>908</v>
      </c>
      <c r="P932">
        <v>4</v>
      </c>
      <c r="Q932" s="3">
        <v>3634</v>
      </c>
      <c r="R932" s="1" t="s">
        <v>1958</v>
      </c>
      <c r="S932" s="3">
        <v>317</v>
      </c>
      <c r="T932">
        <v>5</v>
      </c>
      <c r="U932" t="str">
        <f>IF(Ecommerce_Sales[[#This Row],[Delivery_Time_Days]]&gt;7,"Delay",IF(Ecommerce_Sales[[#This Row],[Delivery_Time_Days]] = 0,"No delivery",IF(Ecommerce_Sales[[#This Row],[Delivery_Time_Days]]&lt;=7,"On-time")))</f>
        <v>On-time</v>
      </c>
      <c r="V932" s="7">
        <f>Ecommerce_Sales[[#This Row],[Profit]]/Ecommerce_Sales[[#This Row],[Total_Price]]</f>
        <v>0.14997248211337369</v>
      </c>
      <c r="W932" s="3">
        <v>545</v>
      </c>
      <c r="X932" s="3"/>
    </row>
    <row r="933" spans="1:24" x14ac:dyDescent="0.25">
      <c r="A933" s="1" t="s">
        <v>4395</v>
      </c>
      <c r="B933" s="1" t="s">
        <v>505</v>
      </c>
      <c r="C933" s="1" t="s">
        <v>506</v>
      </c>
      <c r="D933" s="1" t="s">
        <v>4396</v>
      </c>
      <c r="E933" s="1" t="s">
        <v>1966</v>
      </c>
      <c r="F933" s="2">
        <v>45388</v>
      </c>
      <c r="G933" s="2">
        <v>45306</v>
      </c>
      <c r="H933" s="2" t="str">
        <f>TEXT(Ecommerce_Sales[[#This Row],[Order_Date]],"mmmm")</f>
        <v>January</v>
      </c>
      <c r="I933" s="2" t="str">
        <f>TEXT(Ecommerce_Sales[[#This Row],[Order_Date]],"yyyy")</f>
        <v>2024</v>
      </c>
      <c r="J933" s="2" t="str">
        <f>TEXT(Ecommerce_Sales[[#This Row],[Order_Date]],"mmmm")</f>
        <v>January</v>
      </c>
      <c r="K933" s="1" t="s">
        <v>1947</v>
      </c>
      <c r="L933" s="1" t="s">
        <v>4397</v>
      </c>
      <c r="M933" s="1" t="s">
        <v>2054</v>
      </c>
      <c r="N933" s="1" t="s">
        <v>1957</v>
      </c>
      <c r="O933" s="3">
        <v>785</v>
      </c>
      <c r="P933">
        <v>1</v>
      </c>
      <c r="Q933" s="3">
        <v>785</v>
      </c>
      <c r="R933" s="1" t="s">
        <v>1958</v>
      </c>
      <c r="S933" s="3">
        <v>82</v>
      </c>
      <c r="T933">
        <v>8</v>
      </c>
      <c r="U933" t="str">
        <f>IF(Ecommerce_Sales[[#This Row],[Delivery_Time_Days]]&gt;7,"Delay",IF(Ecommerce_Sales[[#This Row],[Delivery_Time_Days]] = 0,"No delivery",IF(Ecommerce_Sales[[#This Row],[Delivery_Time_Days]]&lt;=7,"On-time")))</f>
        <v>Delay</v>
      </c>
      <c r="V933" s="7">
        <f>Ecommerce_Sales[[#This Row],[Profit]]/Ecommerce_Sales[[#This Row],[Total_Price]]</f>
        <v>0.15031847133757961</v>
      </c>
      <c r="W933" s="3">
        <v>118</v>
      </c>
      <c r="X933" s="3"/>
    </row>
    <row r="934" spans="1:24" x14ac:dyDescent="0.25">
      <c r="A934" s="1" t="s">
        <v>4398</v>
      </c>
      <c r="B934" s="1" t="s">
        <v>1393</v>
      </c>
      <c r="C934" s="1" t="s">
        <v>1394</v>
      </c>
      <c r="D934" s="1" t="s">
        <v>2962</v>
      </c>
      <c r="E934" s="1" t="s">
        <v>1966</v>
      </c>
      <c r="F934" s="2">
        <v>45138</v>
      </c>
      <c r="G934" s="2">
        <v>45295</v>
      </c>
      <c r="H934" s="2" t="str">
        <f>TEXT(Ecommerce_Sales[[#This Row],[Order_Date]],"mmmm")</f>
        <v>January</v>
      </c>
      <c r="I934" s="2" t="str">
        <f>TEXT(Ecommerce_Sales[[#This Row],[Order_Date]],"yyyy")</f>
        <v>2024</v>
      </c>
      <c r="J934" s="2" t="str">
        <f>TEXT(Ecommerce_Sales[[#This Row],[Order_Date]],"mmmm")</f>
        <v>January</v>
      </c>
      <c r="K934" s="1" t="s">
        <v>1947</v>
      </c>
      <c r="L934" s="1" t="s">
        <v>4399</v>
      </c>
      <c r="M934" s="1" t="s">
        <v>2030</v>
      </c>
      <c r="N934" s="1" t="s">
        <v>1978</v>
      </c>
      <c r="O934" s="3">
        <v>174</v>
      </c>
      <c r="P934">
        <v>2</v>
      </c>
      <c r="Q934" s="3">
        <v>347</v>
      </c>
      <c r="R934" s="1" t="s">
        <v>1958</v>
      </c>
      <c r="S934" s="3">
        <v>34</v>
      </c>
      <c r="T934">
        <v>7</v>
      </c>
      <c r="U934" t="str">
        <f>IF(Ecommerce_Sales[[#This Row],[Delivery_Time_Days]]&gt;7,"Delay",IF(Ecommerce_Sales[[#This Row],[Delivery_Time_Days]] = 0,"No delivery",IF(Ecommerce_Sales[[#This Row],[Delivery_Time_Days]]&lt;=7,"On-time")))</f>
        <v>On-time</v>
      </c>
      <c r="V934" s="7">
        <f>Ecommerce_Sales[[#This Row],[Profit]]/Ecommerce_Sales[[#This Row],[Total_Price]]</f>
        <v>0.34870317002881845</v>
      </c>
      <c r="W934" s="3">
        <v>121</v>
      </c>
      <c r="X934" s="3"/>
    </row>
    <row r="935" spans="1:24" x14ac:dyDescent="0.25">
      <c r="A935" s="1" t="s">
        <v>4400</v>
      </c>
      <c r="B935" s="1" t="s">
        <v>448</v>
      </c>
      <c r="C935" s="1" t="s">
        <v>449</v>
      </c>
      <c r="D935" s="1" t="s">
        <v>1965</v>
      </c>
      <c r="E935" s="1" t="s">
        <v>1966</v>
      </c>
      <c r="F935" s="2">
        <v>45186</v>
      </c>
      <c r="G935" s="2">
        <v>45240</v>
      </c>
      <c r="H935" s="2" t="str">
        <f>TEXT(Ecommerce_Sales[[#This Row],[Order_Date]],"mmmm")</f>
        <v>November</v>
      </c>
      <c r="I935" s="2" t="str">
        <f>TEXT(Ecommerce_Sales[[#This Row],[Order_Date]],"yyyy")</f>
        <v>2023</v>
      </c>
      <c r="J935" s="2" t="str">
        <f>TEXT(Ecommerce_Sales[[#This Row],[Order_Date]],"mmmm")</f>
        <v>November</v>
      </c>
      <c r="K935" s="1" t="s">
        <v>1947</v>
      </c>
      <c r="L935" s="1" t="s">
        <v>4401</v>
      </c>
      <c r="M935" s="1" t="s">
        <v>1972</v>
      </c>
      <c r="N935" s="1" t="s">
        <v>1973</v>
      </c>
      <c r="O935" s="3">
        <v>680</v>
      </c>
      <c r="P935">
        <v>4</v>
      </c>
      <c r="Q935" s="3">
        <v>2720</v>
      </c>
      <c r="R935" s="1" t="s">
        <v>2008</v>
      </c>
      <c r="S935" s="3">
        <v>136</v>
      </c>
      <c r="T935">
        <v>8</v>
      </c>
      <c r="U935" t="str">
        <f>IF(Ecommerce_Sales[[#This Row],[Delivery_Time_Days]]&gt;7,"Delay",IF(Ecommerce_Sales[[#This Row],[Delivery_Time_Days]] = 0,"No delivery",IF(Ecommerce_Sales[[#This Row],[Delivery_Time_Days]]&lt;=7,"On-time")))</f>
        <v>Delay</v>
      </c>
      <c r="V935" s="7">
        <f>Ecommerce_Sales[[#This Row],[Profit]]/Ecommerce_Sales[[#This Row],[Total_Price]]</f>
        <v>0.3</v>
      </c>
      <c r="W935" s="3">
        <v>816</v>
      </c>
      <c r="X935" s="3"/>
    </row>
    <row r="936" spans="1:24" x14ac:dyDescent="0.25">
      <c r="A936" s="1" t="s">
        <v>4402</v>
      </c>
      <c r="B936" s="1" t="s">
        <v>1225</v>
      </c>
      <c r="C936" s="1" t="s">
        <v>1226</v>
      </c>
      <c r="D936" s="1" t="s">
        <v>4403</v>
      </c>
      <c r="E936" s="1" t="s">
        <v>1954</v>
      </c>
      <c r="F936" s="2">
        <v>45184</v>
      </c>
      <c r="G936" s="2">
        <v>45503</v>
      </c>
      <c r="H936" s="2" t="str">
        <f>TEXT(Ecommerce_Sales[[#This Row],[Order_Date]],"mmmm")</f>
        <v>July</v>
      </c>
      <c r="I936" s="2" t="str">
        <f>TEXT(Ecommerce_Sales[[#This Row],[Order_Date]],"yyyy")</f>
        <v>2024</v>
      </c>
      <c r="J936" s="2" t="str">
        <f>TEXT(Ecommerce_Sales[[#This Row],[Order_Date]],"mmmm")</f>
        <v>July</v>
      </c>
      <c r="K936" s="1" t="s">
        <v>1986</v>
      </c>
      <c r="L936" s="1" t="s">
        <v>4404</v>
      </c>
      <c r="M936" s="1" t="s">
        <v>2030</v>
      </c>
      <c r="N936" s="1" t="s">
        <v>1978</v>
      </c>
      <c r="O936" s="3">
        <v>1014</v>
      </c>
      <c r="P936">
        <v>3</v>
      </c>
      <c r="Q936" s="3">
        <v>3041</v>
      </c>
      <c r="R936" s="1" t="s">
        <v>1951</v>
      </c>
      <c r="S936" s="3">
        <v>205</v>
      </c>
      <c r="U936" t="str">
        <f>IF(Ecommerce_Sales[[#This Row],[Delivery_Time_Days]]&gt;7,"Delay",IF(Ecommerce_Sales[[#This Row],[Delivery_Time_Days]] = 0,"No delivery",IF(Ecommerce_Sales[[#This Row],[Delivery_Time_Days]]&lt;=7,"On-time")))</f>
        <v>No delivery</v>
      </c>
      <c r="V936" s="7">
        <f>Ecommerce_Sales[[#This Row],[Profit]]/Ecommerce_Sales[[#This Row],[Total_Price]]</f>
        <v>0.34988490628082869</v>
      </c>
      <c r="W936" s="3">
        <v>1064</v>
      </c>
      <c r="X936" s="3"/>
    </row>
    <row r="937" spans="1:24" x14ac:dyDescent="0.25">
      <c r="A937" s="1" t="s">
        <v>4405</v>
      </c>
      <c r="B937" s="1" t="s">
        <v>246</v>
      </c>
      <c r="C937" s="1" t="s">
        <v>1628</v>
      </c>
      <c r="D937" s="1" t="s">
        <v>2355</v>
      </c>
      <c r="E937" s="1" t="s">
        <v>2005</v>
      </c>
      <c r="F937" s="2">
        <v>44987</v>
      </c>
      <c r="G937" s="2">
        <v>45170</v>
      </c>
      <c r="H937" s="2" t="str">
        <f>TEXT(Ecommerce_Sales[[#This Row],[Order_Date]],"mmmm")</f>
        <v>September</v>
      </c>
      <c r="I937" s="2" t="str">
        <f>TEXT(Ecommerce_Sales[[#This Row],[Order_Date]],"yyyy")</f>
        <v>2023</v>
      </c>
      <c r="J937" s="2" t="str">
        <f>TEXT(Ecommerce_Sales[[#This Row],[Order_Date]],"mmmm")</f>
        <v>September</v>
      </c>
      <c r="K937" s="1" t="s">
        <v>1947</v>
      </c>
      <c r="L937" s="1" t="s">
        <v>4406</v>
      </c>
      <c r="M937" s="1" t="s">
        <v>2007</v>
      </c>
      <c r="N937" s="1" t="s">
        <v>1973</v>
      </c>
      <c r="O937" s="3">
        <v>996</v>
      </c>
      <c r="P937">
        <v>2</v>
      </c>
      <c r="Q937" s="3">
        <v>1993</v>
      </c>
      <c r="R937" s="1" t="s">
        <v>1951</v>
      </c>
      <c r="S937" s="3">
        <v>180</v>
      </c>
      <c r="T937">
        <v>8</v>
      </c>
      <c r="U937" t="str">
        <f>IF(Ecommerce_Sales[[#This Row],[Delivery_Time_Days]]&gt;7,"Delay",IF(Ecommerce_Sales[[#This Row],[Delivery_Time_Days]] = 0,"No delivery",IF(Ecommerce_Sales[[#This Row],[Delivery_Time_Days]]&lt;=7,"On-time")))</f>
        <v>Delay</v>
      </c>
      <c r="V937" s="7">
        <f>Ecommerce_Sales[[#This Row],[Profit]]/Ecommerce_Sales[[#This Row],[Total_Price]]</f>
        <v>0.3000501756146513</v>
      </c>
      <c r="W937" s="3">
        <v>598</v>
      </c>
      <c r="X937" s="3"/>
    </row>
    <row r="938" spans="1:24" x14ac:dyDescent="0.25">
      <c r="A938" s="1" t="s">
        <v>4407</v>
      </c>
      <c r="B938" s="1" t="s">
        <v>1071</v>
      </c>
      <c r="C938" s="1" t="s">
        <v>1072</v>
      </c>
      <c r="D938" s="1" t="s">
        <v>2358</v>
      </c>
      <c r="E938" s="1" t="s">
        <v>1996</v>
      </c>
      <c r="F938" s="2">
        <v>45539</v>
      </c>
      <c r="G938" s="2">
        <v>45582</v>
      </c>
      <c r="H938" s="2" t="str">
        <f>TEXT(Ecommerce_Sales[[#This Row],[Order_Date]],"mmmm")</f>
        <v>October</v>
      </c>
      <c r="I938" s="2" t="str">
        <f>TEXT(Ecommerce_Sales[[#This Row],[Order_Date]],"yyyy")</f>
        <v>2024</v>
      </c>
      <c r="J938" s="2" t="str">
        <f>TEXT(Ecommerce_Sales[[#This Row],[Order_Date]],"mmmm")</f>
        <v>October</v>
      </c>
      <c r="K938" s="1" t="s">
        <v>1947</v>
      </c>
      <c r="L938" s="1" t="s">
        <v>4408</v>
      </c>
      <c r="M938" s="1" t="s">
        <v>2002</v>
      </c>
      <c r="N938" s="1" t="s">
        <v>1989</v>
      </c>
      <c r="O938" s="3">
        <v>392</v>
      </c>
      <c r="P938">
        <v>4</v>
      </c>
      <c r="Q938" s="3">
        <v>1569</v>
      </c>
      <c r="R938" s="1" t="s">
        <v>1958</v>
      </c>
      <c r="S938" s="3">
        <v>225</v>
      </c>
      <c r="T938">
        <v>7</v>
      </c>
      <c r="U938" t="str">
        <f>IF(Ecommerce_Sales[[#This Row],[Delivery_Time_Days]]&gt;7,"Delay",IF(Ecommerce_Sales[[#This Row],[Delivery_Time_Days]] = 0,"No delivery",IF(Ecommerce_Sales[[#This Row],[Delivery_Time_Days]]&lt;=7,"On-time")))</f>
        <v>On-time</v>
      </c>
      <c r="V938" s="7">
        <f>Ecommerce_Sales[[#This Row],[Profit]]/Ecommerce_Sales[[#This Row],[Total_Price]]</f>
        <v>0.24984066284257489</v>
      </c>
      <c r="W938" s="3">
        <v>392</v>
      </c>
      <c r="X938" s="3"/>
    </row>
    <row r="939" spans="1:24" x14ac:dyDescent="0.25">
      <c r="A939" s="1" t="s">
        <v>4409</v>
      </c>
      <c r="B939" s="1" t="s">
        <v>1874</v>
      </c>
      <c r="C939" s="1" t="s">
        <v>1875</v>
      </c>
      <c r="D939" s="1" t="s">
        <v>4410</v>
      </c>
      <c r="E939" s="1" t="s">
        <v>1954</v>
      </c>
      <c r="F939" s="2">
        <v>45489</v>
      </c>
      <c r="G939" s="2">
        <v>45188</v>
      </c>
      <c r="H939" s="2" t="str">
        <f>TEXT(Ecommerce_Sales[[#This Row],[Order_Date]],"mmmm")</f>
        <v>September</v>
      </c>
      <c r="I939" s="2" t="str">
        <f>TEXT(Ecommerce_Sales[[#This Row],[Order_Date]],"yyyy")</f>
        <v>2023</v>
      </c>
      <c r="J939" s="2" t="str">
        <f>TEXT(Ecommerce_Sales[[#This Row],[Order_Date]],"mmmm")</f>
        <v>September</v>
      </c>
      <c r="K939" s="1" t="s">
        <v>1947</v>
      </c>
      <c r="L939" s="1" t="s">
        <v>4411</v>
      </c>
      <c r="M939" s="1" t="s">
        <v>2065</v>
      </c>
      <c r="N939" s="1" t="s">
        <v>1978</v>
      </c>
      <c r="O939" s="3">
        <v>624</v>
      </c>
      <c r="P939">
        <v>2</v>
      </c>
      <c r="Q939" s="3">
        <v>1247</v>
      </c>
      <c r="R939" s="1" t="s">
        <v>2016</v>
      </c>
      <c r="S939" s="3">
        <v>114</v>
      </c>
      <c r="T939">
        <v>2</v>
      </c>
      <c r="U939" t="str">
        <f>IF(Ecommerce_Sales[[#This Row],[Delivery_Time_Days]]&gt;7,"Delay",IF(Ecommerce_Sales[[#This Row],[Delivery_Time_Days]] = 0,"No delivery",IF(Ecommerce_Sales[[#This Row],[Delivery_Time_Days]]&lt;=7,"On-time")))</f>
        <v>On-time</v>
      </c>
      <c r="V939" s="7">
        <f>Ecommerce_Sales[[#This Row],[Profit]]/Ecommerce_Sales[[#This Row],[Total_Price]]</f>
        <v>0.34963913392141138</v>
      </c>
      <c r="W939" s="3">
        <v>436</v>
      </c>
      <c r="X939" s="3"/>
    </row>
    <row r="940" spans="1:24" x14ac:dyDescent="0.25">
      <c r="A940" s="1" t="s">
        <v>4412</v>
      </c>
      <c r="B940" s="1" t="s">
        <v>1828</v>
      </c>
      <c r="C940" s="1" t="s">
        <v>1829</v>
      </c>
      <c r="D940" s="1" t="s">
        <v>4413</v>
      </c>
      <c r="E940" s="1" t="s">
        <v>1981</v>
      </c>
      <c r="F940" s="2">
        <v>45387</v>
      </c>
      <c r="G940" s="2">
        <v>45290</v>
      </c>
      <c r="H940" s="2" t="str">
        <f>TEXT(Ecommerce_Sales[[#This Row],[Order_Date]],"mmmm")</f>
        <v>December</v>
      </c>
      <c r="I940" s="2" t="str">
        <f>TEXT(Ecommerce_Sales[[#This Row],[Order_Date]],"yyyy")</f>
        <v>2023</v>
      </c>
      <c r="J940" s="2" t="str">
        <f>TEXT(Ecommerce_Sales[[#This Row],[Order_Date]],"mmmm")</f>
        <v>December</v>
      </c>
      <c r="K940" s="1" t="s">
        <v>1992</v>
      </c>
      <c r="L940" s="1" t="s">
        <v>3562</v>
      </c>
      <c r="M940" s="1" t="s">
        <v>2054</v>
      </c>
      <c r="N940" s="1" t="s">
        <v>1957</v>
      </c>
      <c r="O940" s="3">
        <v>547</v>
      </c>
      <c r="P940">
        <v>4</v>
      </c>
      <c r="Q940" s="3">
        <v>2188</v>
      </c>
      <c r="R940" s="1" t="s">
        <v>1958</v>
      </c>
      <c r="S940" s="3">
        <v>128</v>
      </c>
      <c r="U940" t="str">
        <f>IF(Ecommerce_Sales[[#This Row],[Delivery_Time_Days]]&gt;7,"Delay",IF(Ecommerce_Sales[[#This Row],[Delivery_Time_Days]] = 0,"No delivery",IF(Ecommerce_Sales[[#This Row],[Delivery_Time_Days]]&lt;=7,"On-time")))</f>
        <v>No delivery</v>
      </c>
      <c r="V940" s="7">
        <f>Ecommerce_Sales[[#This Row],[Profit]]/Ecommerce_Sales[[#This Row],[Total_Price]]</f>
        <v>0.14990859232175502</v>
      </c>
      <c r="W940" s="3">
        <v>328</v>
      </c>
      <c r="X940" s="3"/>
    </row>
    <row r="941" spans="1:24" x14ac:dyDescent="0.25">
      <c r="A941" s="1" t="s">
        <v>4414</v>
      </c>
      <c r="B941" s="1" t="s">
        <v>561</v>
      </c>
      <c r="C941" s="1" t="s">
        <v>562</v>
      </c>
      <c r="D941" s="1" t="s">
        <v>3345</v>
      </c>
      <c r="E941" s="1" t="s">
        <v>1954</v>
      </c>
      <c r="F941" s="2">
        <v>45031</v>
      </c>
      <c r="G941" s="2">
        <v>45589</v>
      </c>
      <c r="H941" s="2" t="str">
        <f>TEXT(Ecommerce_Sales[[#This Row],[Order_Date]],"mmmm")</f>
        <v>October</v>
      </c>
      <c r="I941" s="2" t="str">
        <f>TEXT(Ecommerce_Sales[[#This Row],[Order_Date]],"yyyy")</f>
        <v>2024</v>
      </c>
      <c r="J941" s="2" t="str">
        <f>TEXT(Ecommerce_Sales[[#This Row],[Order_Date]],"mmmm")</f>
        <v>October</v>
      </c>
      <c r="K941" s="1" t="s">
        <v>1947</v>
      </c>
      <c r="L941" s="1" t="s">
        <v>4415</v>
      </c>
      <c r="M941" s="1" t="s">
        <v>1956</v>
      </c>
      <c r="N941" s="1" t="s">
        <v>1957</v>
      </c>
      <c r="O941" s="3">
        <v>930</v>
      </c>
      <c r="P941">
        <v>1</v>
      </c>
      <c r="Q941" s="3">
        <v>930</v>
      </c>
      <c r="R941" s="1" t="s">
        <v>1958</v>
      </c>
      <c r="S941" s="3">
        <v>48</v>
      </c>
      <c r="T941">
        <v>7</v>
      </c>
      <c r="U941" t="str">
        <f>IF(Ecommerce_Sales[[#This Row],[Delivery_Time_Days]]&gt;7,"Delay",IF(Ecommerce_Sales[[#This Row],[Delivery_Time_Days]] = 0,"No delivery",IF(Ecommerce_Sales[[#This Row],[Delivery_Time_Days]]&lt;=7,"On-time")))</f>
        <v>On-time</v>
      </c>
      <c r="V941" s="7">
        <f>Ecommerce_Sales[[#This Row],[Profit]]/Ecommerce_Sales[[#This Row],[Total_Price]]</f>
        <v>0.15053763440860216</v>
      </c>
      <c r="W941" s="3">
        <v>140</v>
      </c>
      <c r="X941" s="3"/>
    </row>
    <row r="942" spans="1:24" x14ac:dyDescent="0.25">
      <c r="A942" s="1" t="s">
        <v>4416</v>
      </c>
      <c r="B942" s="1" t="s">
        <v>1121</v>
      </c>
      <c r="C942" s="1" t="s">
        <v>1122</v>
      </c>
      <c r="D942" s="1" t="s">
        <v>4417</v>
      </c>
      <c r="E942" s="1" t="s">
        <v>1946</v>
      </c>
      <c r="F942" s="2">
        <v>45402</v>
      </c>
      <c r="G942" s="2">
        <v>45537</v>
      </c>
      <c r="H942" s="2" t="str">
        <f>TEXT(Ecommerce_Sales[[#This Row],[Order_Date]],"mmmm")</f>
        <v>September</v>
      </c>
      <c r="I942" s="2" t="str">
        <f>TEXT(Ecommerce_Sales[[#This Row],[Order_Date]],"yyyy")</f>
        <v>2024</v>
      </c>
      <c r="J942" s="2" t="str">
        <f>TEXT(Ecommerce_Sales[[#This Row],[Order_Date]],"mmmm")</f>
        <v>September</v>
      </c>
      <c r="K942" s="1" t="s">
        <v>1947</v>
      </c>
      <c r="L942" s="1" t="s">
        <v>4418</v>
      </c>
      <c r="M942" s="1" t="s">
        <v>2104</v>
      </c>
      <c r="N942" s="1" t="s">
        <v>1978</v>
      </c>
      <c r="O942" s="3">
        <v>535</v>
      </c>
      <c r="P942">
        <v>4</v>
      </c>
      <c r="Q942" s="3">
        <v>2141</v>
      </c>
      <c r="R942" s="1" t="s">
        <v>1958</v>
      </c>
      <c r="S942" s="3">
        <v>142</v>
      </c>
      <c r="T942">
        <v>3</v>
      </c>
      <c r="U942" t="str">
        <f>IF(Ecommerce_Sales[[#This Row],[Delivery_Time_Days]]&gt;7,"Delay",IF(Ecommerce_Sales[[#This Row],[Delivery_Time_Days]] = 0,"No delivery",IF(Ecommerce_Sales[[#This Row],[Delivery_Time_Days]]&lt;=7,"On-time")))</f>
        <v>On-time</v>
      </c>
      <c r="V942" s="7">
        <f>Ecommerce_Sales[[#This Row],[Profit]]/Ecommerce_Sales[[#This Row],[Total_Price]]</f>
        <v>0.34983652498832324</v>
      </c>
      <c r="W942" s="3">
        <v>749</v>
      </c>
      <c r="X942" s="3"/>
    </row>
    <row r="943" spans="1:24" x14ac:dyDescent="0.25">
      <c r="A943" s="1" t="s">
        <v>4419</v>
      </c>
      <c r="B943" s="1" t="s">
        <v>507</v>
      </c>
      <c r="C943" s="1" t="s">
        <v>740</v>
      </c>
      <c r="D943" s="1" t="s">
        <v>2279</v>
      </c>
      <c r="E943" s="1" t="s">
        <v>1996</v>
      </c>
      <c r="F943" s="2">
        <v>45335</v>
      </c>
      <c r="G943" s="2">
        <v>45044</v>
      </c>
      <c r="H943" s="2" t="str">
        <f>TEXT(Ecommerce_Sales[[#This Row],[Order_Date]],"mmmm")</f>
        <v>April</v>
      </c>
      <c r="I943" s="2" t="str">
        <f>TEXT(Ecommerce_Sales[[#This Row],[Order_Date]],"yyyy")</f>
        <v>2023</v>
      </c>
      <c r="J943" s="2" t="str">
        <f>TEXT(Ecommerce_Sales[[#This Row],[Order_Date]],"mmmm")</f>
        <v>April</v>
      </c>
      <c r="K943" s="1" t="s">
        <v>1986</v>
      </c>
      <c r="L943" s="1" t="s">
        <v>4420</v>
      </c>
      <c r="M943" s="1" t="s">
        <v>1949</v>
      </c>
      <c r="N943" s="1" t="s">
        <v>1950</v>
      </c>
      <c r="O943" s="3">
        <v>980</v>
      </c>
      <c r="P943">
        <v>1</v>
      </c>
      <c r="Q943" s="3">
        <v>980</v>
      </c>
      <c r="R943" s="1" t="s">
        <v>1958</v>
      </c>
      <c r="S943" s="3">
        <v>104</v>
      </c>
      <c r="U943" t="str">
        <f>IF(Ecommerce_Sales[[#This Row],[Delivery_Time_Days]]&gt;7,"Delay",IF(Ecommerce_Sales[[#This Row],[Delivery_Time_Days]] = 0,"No delivery",IF(Ecommerce_Sales[[#This Row],[Delivery_Time_Days]]&lt;=7,"On-time")))</f>
        <v>No delivery</v>
      </c>
      <c r="V943" s="7">
        <f>Ecommerce_Sales[[#This Row],[Profit]]/Ecommerce_Sales[[#This Row],[Total_Price]]</f>
        <v>0.4</v>
      </c>
      <c r="W943" s="3">
        <v>392</v>
      </c>
      <c r="X943" s="3"/>
    </row>
    <row r="944" spans="1:24" x14ac:dyDescent="0.25">
      <c r="A944" s="1" t="s">
        <v>4421</v>
      </c>
      <c r="B944" s="1" t="s">
        <v>132</v>
      </c>
      <c r="C944" s="1" t="s">
        <v>133</v>
      </c>
      <c r="D944" s="1" t="s">
        <v>4422</v>
      </c>
      <c r="E944" s="1" t="s">
        <v>1946</v>
      </c>
      <c r="F944" s="2">
        <v>45614</v>
      </c>
      <c r="G944" s="2">
        <v>45000</v>
      </c>
      <c r="H944" s="2" t="str">
        <f>TEXT(Ecommerce_Sales[[#This Row],[Order_Date]],"mmmm")</f>
        <v>March</v>
      </c>
      <c r="I944" s="2" t="str">
        <f>TEXT(Ecommerce_Sales[[#This Row],[Order_Date]],"yyyy")</f>
        <v>2023</v>
      </c>
      <c r="J944" s="2" t="str">
        <f>TEXT(Ecommerce_Sales[[#This Row],[Order_Date]],"mmmm")</f>
        <v>March</v>
      </c>
      <c r="K944" s="1" t="s">
        <v>1947</v>
      </c>
      <c r="L944" s="1" t="s">
        <v>4423</v>
      </c>
      <c r="M944" s="1" t="s">
        <v>2104</v>
      </c>
      <c r="N944" s="1" t="s">
        <v>1978</v>
      </c>
      <c r="O944" s="3">
        <v>835</v>
      </c>
      <c r="P944">
        <v>2</v>
      </c>
      <c r="Q944" s="3">
        <v>1670</v>
      </c>
      <c r="R944" s="1" t="s">
        <v>1958</v>
      </c>
      <c r="S944" s="3">
        <v>175</v>
      </c>
      <c r="T944">
        <v>7</v>
      </c>
      <c r="U944" t="str">
        <f>IF(Ecommerce_Sales[[#This Row],[Delivery_Time_Days]]&gt;7,"Delay",IF(Ecommerce_Sales[[#This Row],[Delivery_Time_Days]] = 0,"No delivery",IF(Ecommerce_Sales[[#This Row],[Delivery_Time_Days]]&lt;=7,"On-time")))</f>
        <v>On-time</v>
      </c>
      <c r="V944" s="7">
        <f>Ecommerce_Sales[[#This Row],[Profit]]/Ecommerce_Sales[[#This Row],[Total_Price]]</f>
        <v>0.35029940119760478</v>
      </c>
      <c r="W944" s="3">
        <v>585</v>
      </c>
      <c r="X944" s="3"/>
    </row>
    <row r="945" spans="1:24" x14ac:dyDescent="0.25">
      <c r="A945" s="1" t="s">
        <v>4424</v>
      </c>
      <c r="B945" s="1" t="s">
        <v>521</v>
      </c>
      <c r="C945" s="1" t="s">
        <v>522</v>
      </c>
      <c r="D945" s="1" t="s">
        <v>3617</v>
      </c>
      <c r="E945" s="1" t="s">
        <v>1996</v>
      </c>
      <c r="F945" s="2">
        <v>45629</v>
      </c>
      <c r="G945" s="2">
        <v>45599</v>
      </c>
      <c r="H945" s="2" t="str">
        <f>TEXT(Ecommerce_Sales[[#This Row],[Order_Date]],"mmmm")</f>
        <v>November</v>
      </c>
      <c r="I945" s="2" t="str">
        <f>TEXT(Ecommerce_Sales[[#This Row],[Order_Date]],"yyyy")</f>
        <v>2024</v>
      </c>
      <c r="J945" s="2" t="str">
        <f>TEXT(Ecommerce_Sales[[#This Row],[Order_Date]],"mmmm")</f>
        <v>November</v>
      </c>
      <c r="K945" s="1" t="s">
        <v>1947</v>
      </c>
      <c r="L945" s="1" t="s">
        <v>4425</v>
      </c>
      <c r="M945" s="1" t="s">
        <v>2007</v>
      </c>
      <c r="N945" s="1" t="s">
        <v>1973</v>
      </c>
      <c r="O945" s="3">
        <v>645</v>
      </c>
      <c r="P945">
        <v>7</v>
      </c>
      <c r="Q945" s="3">
        <v>4513</v>
      </c>
      <c r="R945" s="1" t="s">
        <v>1958</v>
      </c>
      <c r="S945" s="3">
        <v>532</v>
      </c>
      <c r="T945">
        <v>9</v>
      </c>
      <c r="U945" t="str">
        <f>IF(Ecommerce_Sales[[#This Row],[Delivery_Time_Days]]&gt;7,"Delay",IF(Ecommerce_Sales[[#This Row],[Delivery_Time_Days]] = 0,"No delivery",IF(Ecommerce_Sales[[#This Row],[Delivery_Time_Days]]&lt;=7,"On-time")))</f>
        <v>Delay</v>
      </c>
      <c r="V945" s="7">
        <f>Ecommerce_Sales[[#This Row],[Profit]]/Ecommerce_Sales[[#This Row],[Total_Price]]</f>
        <v>0.30002215820961664</v>
      </c>
      <c r="W945" s="3">
        <v>1354</v>
      </c>
      <c r="X945" s="3"/>
    </row>
    <row r="946" spans="1:24" x14ac:dyDescent="0.25">
      <c r="A946" s="1" t="s">
        <v>4426</v>
      </c>
      <c r="B946" s="1" t="s">
        <v>80</v>
      </c>
      <c r="C946" s="1" t="s">
        <v>81</v>
      </c>
      <c r="D946" s="1" t="s">
        <v>2654</v>
      </c>
      <c r="E946" s="1" t="s">
        <v>1966</v>
      </c>
      <c r="F946" s="2">
        <v>45077</v>
      </c>
      <c r="G946" s="2">
        <v>45656</v>
      </c>
      <c r="H946" s="2" t="str">
        <f>TEXT(Ecommerce_Sales[[#This Row],[Order_Date]],"mmmm")</f>
        <v>December</v>
      </c>
      <c r="I946" s="2" t="str">
        <f>TEXT(Ecommerce_Sales[[#This Row],[Order_Date]],"yyyy")</f>
        <v>2024</v>
      </c>
      <c r="J946" s="2" t="str">
        <f>TEXT(Ecommerce_Sales[[#This Row],[Order_Date]],"mmmm")</f>
        <v>December</v>
      </c>
      <c r="K946" s="1" t="s">
        <v>1947</v>
      </c>
      <c r="L946" s="1" t="s">
        <v>4427</v>
      </c>
      <c r="M946" s="1" t="s">
        <v>1988</v>
      </c>
      <c r="N946" s="1" t="s">
        <v>1989</v>
      </c>
      <c r="O946" s="3">
        <v>1174</v>
      </c>
      <c r="P946">
        <v>4</v>
      </c>
      <c r="Q946" s="3">
        <v>4695</v>
      </c>
      <c r="R946" s="1" t="s">
        <v>1958</v>
      </c>
      <c r="S946" s="3">
        <v>472</v>
      </c>
      <c r="T946">
        <v>2</v>
      </c>
      <c r="U946" t="str">
        <f>IF(Ecommerce_Sales[[#This Row],[Delivery_Time_Days]]&gt;7,"Delay",IF(Ecommerce_Sales[[#This Row],[Delivery_Time_Days]] = 0,"No delivery",IF(Ecommerce_Sales[[#This Row],[Delivery_Time_Days]]&lt;=7,"On-time")))</f>
        <v>On-time</v>
      </c>
      <c r="V946" s="7">
        <f>Ecommerce_Sales[[#This Row],[Profit]]/Ecommerce_Sales[[#This Row],[Total_Price]]</f>
        <v>0.25005324813631524</v>
      </c>
      <c r="W946" s="3">
        <v>1174</v>
      </c>
      <c r="X946" s="3"/>
    </row>
    <row r="947" spans="1:24" x14ac:dyDescent="0.25">
      <c r="A947" s="1" t="s">
        <v>4428</v>
      </c>
      <c r="B947" s="1" t="s">
        <v>497</v>
      </c>
      <c r="C947" s="1" t="s">
        <v>498</v>
      </c>
      <c r="D947" s="1" t="s">
        <v>4429</v>
      </c>
      <c r="E947" s="1" t="s">
        <v>1996</v>
      </c>
      <c r="F947" s="2">
        <v>45077</v>
      </c>
      <c r="G947" s="2">
        <v>45600</v>
      </c>
      <c r="H947" s="2" t="str">
        <f>TEXT(Ecommerce_Sales[[#This Row],[Order_Date]],"mmmm")</f>
        <v>November</v>
      </c>
      <c r="I947" s="2" t="str">
        <f>TEXT(Ecommerce_Sales[[#This Row],[Order_Date]],"yyyy")</f>
        <v>2024</v>
      </c>
      <c r="J947" s="2" t="str">
        <f>TEXT(Ecommerce_Sales[[#This Row],[Order_Date]],"mmmm")</f>
        <v>November</v>
      </c>
      <c r="K947" s="1" t="s">
        <v>1947</v>
      </c>
      <c r="L947" s="1" t="s">
        <v>4430</v>
      </c>
      <c r="M947" s="1" t="s">
        <v>1963</v>
      </c>
      <c r="N947" s="1" t="s">
        <v>1957</v>
      </c>
      <c r="O947" s="3">
        <v>81</v>
      </c>
      <c r="P947">
        <v>1</v>
      </c>
      <c r="Q947" s="3">
        <v>81</v>
      </c>
      <c r="R947" s="1" t="s">
        <v>1958</v>
      </c>
      <c r="S947" s="3">
        <v>10</v>
      </c>
      <c r="T947">
        <v>4</v>
      </c>
      <c r="U947" t="str">
        <f>IF(Ecommerce_Sales[[#This Row],[Delivery_Time_Days]]&gt;7,"Delay",IF(Ecommerce_Sales[[#This Row],[Delivery_Time_Days]] = 0,"No delivery",IF(Ecommerce_Sales[[#This Row],[Delivery_Time_Days]]&lt;=7,"On-time")))</f>
        <v>On-time</v>
      </c>
      <c r="V947" s="7">
        <f>Ecommerce_Sales[[#This Row],[Profit]]/Ecommerce_Sales[[#This Row],[Total_Price]]</f>
        <v>0.14814814814814814</v>
      </c>
      <c r="W947" s="3">
        <v>12</v>
      </c>
      <c r="X947" s="3"/>
    </row>
    <row r="948" spans="1:24" x14ac:dyDescent="0.25">
      <c r="A948" s="1" t="s">
        <v>4431</v>
      </c>
      <c r="B948" s="1" t="s">
        <v>984</v>
      </c>
      <c r="C948" s="1" t="s">
        <v>985</v>
      </c>
      <c r="D948" s="1" t="s">
        <v>2920</v>
      </c>
      <c r="E948" s="1" t="s">
        <v>1961</v>
      </c>
      <c r="F948" s="2">
        <v>45528</v>
      </c>
      <c r="G948" s="2">
        <v>44960</v>
      </c>
      <c r="H948" s="2" t="str">
        <f>TEXT(Ecommerce_Sales[[#This Row],[Order_Date]],"mmmm")</f>
        <v>February</v>
      </c>
      <c r="I948" s="2" t="str">
        <f>TEXT(Ecommerce_Sales[[#This Row],[Order_Date]],"yyyy")</f>
        <v>2023</v>
      </c>
      <c r="J948" s="2" t="str">
        <f>TEXT(Ecommerce_Sales[[#This Row],[Order_Date]],"mmmm")</f>
        <v>February</v>
      </c>
      <c r="K948" s="1" t="s">
        <v>1947</v>
      </c>
      <c r="L948" s="1" t="s">
        <v>3778</v>
      </c>
      <c r="M948" s="1" t="s">
        <v>1988</v>
      </c>
      <c r="N948" s="1" t="s">
        <v>1989</v>
      </c>
      <c r="O948" s="3">
        <v>403</v>
      </c>
      <c r="P948">
        <v>3</v>
      </c>
      <c r="Q948" s="3">
        <v>1210</v>
      </c>
      <c r="R948" s="1" t="s">
        <v>1958</v>
      </c>
      <c r="S948" s="3">
        <v>168</v>
      </c>
      <c r="T948">
        <v>7</v>
      </c>
      <c r="U948" t="str">
        <f>IF(Ecommerce_Sales[[#This Row],[Delivery_Time_Days]]&gt;7,"Delay",IF(Ecommerce_Sales[[#This Row],[Delivery_Time_Days]] = 0,"No delivery",IF(Ecommerce_Sales[[#This Row],[Delivery_Time_Days]]&lt;=7,"On-time")))</f>
        <v>On-time</v>
      </c>
      <c r="V948" s="7">
        <f>Ecommerce_Sales[[#This Row],[Profit]]/Ecommerce_Sales[[#This Row],[Total_Price]]</f>
        <v>0.25041322314049586</v>
      </c>
      <c r="W948" s="3">
        <v>303</v>
      </c>
      <c r="X948" s="3"/>
    </row>
    <row r="949" spans="1:24" x14ac:dyDescent="0.25">
      <c r="A949" s="1" t="s">
        <v>4432</v>
      </c>
      <c r="B949" s="1" t="s">
        <v>1355</v>
      </c>
      <c r="C949" s="1" t="s">
        <v>1356</v>
      </c>
      <c r="D949" s="1" t="s">
        <v>4155</v>
      </c>
      <c r="E949" s="1" t="s">
        <v>1954</v>
      </c>
      <c r="F949" s="2">
        <v>44987</v>
      </c>
      <c r="G949" s="2">
        <v>45462</v>
      </c>
      <c r="H949" s="2" t="str">
        <f>TEXT(Ecommerce_Sales[[#This Row],[Order_Date]],"mmmm")</f>
        <v>June</v>
      </c>
      <c r="I949" s="2" t="str">
        <f>TEXT(Ecommerce_Sales[[#This Row],[Order_Date]],"yyyy")</f>
        <v>2024</v>
      </c>
      <c r="J949" s="2" t="str">
        <f>TEXT(Ecommerce_Sales[[#This Row],[Order_Date]],"mmmm")</f>
        <v>June</v>
      </c>
      <c r="K949" s="1" t="s">
        <v>1947</v>
      </c>
      <c r="L949" s="1" t="s">
        <v>4433</v>
      </c>
      <c r="M949" s="1" t="s">
        <v>1988</v>
      </c>
      <c r="N949" s="1" t="s">
        <v>1989</v>
      </c>
      <c r="O949" s="3">
        <v>1051</v>
      </c>
      <c r="P949">
        <v>4</v>
      </c>
      <c r="Q949" s="3">
        <v>4202</v>
      </c>
      <c r="R949" s="1" t="s">
        <v>1951</v>
      </c>
      <c r="S949" s="3">
        <v>473</v>
      </c>
      <c r="T949">
        <v>9</v>
      </c>
      <c r="U949" t="str">
        <f>IF(Ecommerce_Sales[[#This Row],[Delivery_Time_Days]]&gt;7,"Delay",IF(Ecommerce_Sales[[#This Row],[Delivery_Time_Days]] = 0,"No delivery",IF(Ecommerce_Sales[[#This Row],[Delivery_Time_Days]]&lt;=7,"On-time")))</f>
        <v>Delay</v>
      </c>
      <c r="V949" s="7">
        <f>Ecommerce_Sales[[#This Row],[Profit]]/Ecommerce_Sales[[#This Row],[Total_Price]]</f>
        <v>0.25011899095668727</v>
      </c>
      <c r="W949" s="3">
        <v>1051</v>
      </c>
      <c r="X949" s="3"/>
    </row>
    <row r="950" spans="1:24" x14ac:dyDescent="0.25">
      <c r="A950" s="1" t="s">
        <v>4434</v>
      </c>
      <c r="B950" s="1" t="s">
        <v>310</v>
      </c>
      <c r="C950" s="1" t="s">
        <v>311</v>
      </c>
      <c r="D950" s="1" t="s">
        <v>3504</v>
      </c>
      <c r="E950" s="1" t="s">
        <v>1961</v>
      </c>
      <c r="F950" s="2">
        <v>45565</v>
      </c>
      <c r="G950" s="2">
        <v>45456</v>
      </c>
      <c r="H950" s="2" t="str">
        <f>TEXT(Ecommerce_Sales[[#This Row],[Order_Date]],"mmmm")</f>
        <v>June</v>
      </c>
      <c r="I950" s="2" t="str">
        <f>TEXT(Ecommerce_Sales[[#This Row],[Order_Date]],"yyyy")</f>
        <v>2024</v>
      </c>
      <c r="J950" s="2" t="str">
        <f>TEXT(Ecommerce_Sales[[#This Row],[Order_Date]],"mmmm")</f>
        <v>June</v>
      </c>
      <c r="K950" s="1" t="s">
        <v>1947</v>
      </c>
      <c r="L950" s="1" t="s">
        <v>4435</v>
      </c>
      <c r="M950" s="1" t="s">
        <v>1972</v>
      </c>
      <c r="N950" s="1" t="s">
        <v>1973</v>
      </c>
      <c r="O950" s="3">
        <v>627</v>
      </c>
      <c r="P950">
        <v>6</v>
      </c>
      <c r="Q950" s="3">
        <v>3761</v>
      </c>
      <c r="R950" s="1" t="s">
        <v>1958</v>
      </c>
      <c r="S950" s="3">
        <v>392</v>
      </c>
      <c r="T950">
        <v>5</v>
      </c>
      <c r="U950" t="str">
        <f>IF(Ecommerce_Sales[[#This Row],[Delivery_Time_Days]]&gt;7,"Delay",IF(Ecommerce_Sales[[#This Row],[Delivery_Time_Days]] = 0,"No delivery",IF(Ecommerce_Sales[[#This Row],[Delivery_Time_Days]]&lt;=7,"On-time")))</f>
        <v>On-time</v>
      </c>
      <c r="V950" s="7">
        <f>Ecommerce_Sales[[#This Row],[Profit]]/Ecommerce_Sales[[#This Row],[Total_Price]]</f>
        <v>0.29992023398032436</v>
      </c>
      <c r="W950" s="3">
        <v>1128</v>
      </c>
      <c r="X950" s="3"/>
    </row>
    <row r="951" spans="1:24" x14ac:dyDescent="0.25">
      <c r="A951" s="1" t="s">
        <v>4436</v>
      </c>
      <c r="B951" s="1" t="s">
        <v>1846</v>
      </c>
      <c r="C951" s="1" t="s">
        <v>1847</v>
      </c>
      <c r="D951" s="1" t="s">
        <v>4437</v>
      </c>
      <c r="E951" s="1" t="s">
        <v>1961</v>
      </c>
      <c r="F951" s="2">
        <v>45405</v>
      </c>
      <c r="G951" s="2">
        <v>44938</v>
      </c>
      <c r="H951" s="2" t="str">
        <f>TEXT(Ecommerce_Sales[[#This Row],[Order_Date]],"mmmm")</f>
        <v>January</v>
      </c>
      <c r="I951" s="2" t="str">
        <f>TEXT(Ecommerce_Sales[[#This Row],[Order_Date]],"yyyy")</f>
        <v>2023</v>
      </c>
      <c r="J951" s="2" t="str">
        <f>TEXT(Ecommerce_Sales[[#This Row],[Order_Date]],"mmmm")</f>
        <v>January</v>
      </c>
      <c r="K951" s="1" t="s">
        <v>1986</v>
      </c>
      <c r="L951" s="1" t="s">
        <v>4438</v>
      </c>
      <c r="M951" s="1" t="s">
        <v>2065</v>
      </c>
      <c r="N951" s="1" t="s">
        <v>1978</v>
      </c>
      <c r="O951" s="3">
        <v>711</v>
      </c>
      <c r="P951">
        <v>1</v>
      </c>
      <c r="Q951" s="3">
        <v>711</v>
      </c>
      <c r="R951" s="1" t="s">
        <v>1958</v>
      </c>
      <c r="S951" s="3">
        <v>86</v>
      </c>
      <c r="U951" t="str">
        <f>IF(Ecommerce_Sales[[#This Row],[Delivery_Time_Days]]&gt;7,"Delay",IF(Ecommerce_Sales[[#This Row],[Delivery_Time_Days]] = 0,"No delivery",IF(Ecommerce_Sales[[#This Row],[Delivery_Time_Days]]&lt;=7,"On-time")))</f>
        <v>No delivery</v>
      </c>
      <c r="V951" s="7">
        <f>Ecommerce_Sales[[#This Row],[Profit]]/Ecommerce_Sales[[#This Row],[Total_Price]]</f>
        <v>0.35021097046413502</v>
      </c>
      <c r="W951" s="3">
        <v>249</v>
      </c>
      <c r="X951" s="3"/>
    </row>
    <row r="952" spans="1:24" x14ac:dyDescent="0.25">
      <c r="A952" s="1" t="s">
        <v>4439</v>
      </c>
      <c r="B952" s="1" t="s">
        <v>142</v>
      </c>
      <c r="C952" s="1" t="s">
        <v>143</v>
      </c>
      <c r="D952" s="1" t="s">
        <v>3243</v>
      </c>
      <c r="E952" s="1" t="s">
        <v>1961</v>
      </c>
      <c r="F952" s="2">
        <v>45594</v>
      </c>
      <c r="G952" s="2">
        <v>45034</v>
      </c>
      <c r="H952" s="2" t="str">
        <f>TEXT(Ecommerce_Sales[[#This Row],[Order_Date]],"mmmm")</f>
        <v>April</v>
      </c>
      <c r="I952" s="2" t="str">
        <f>TEXT(Ecommerce_Sales[[#This Row],[Order_Date]],"yyyy")</f>
        <v>2023</v>
      </c>
      <c r="J952" s="2" t="str">
        <f>TEXT(Ecommerce_Sales[[#This Row],[Order_Date]],"mmmm")</f>
        <v>April</v>
      </c>
      <c r="K952" s="1" t="s">
        <v>1992</v>
      </c>
      <c r="L952" s="1" t="s">
        <v>4440</v>
      </c>
      <c r="M952" s="1" t="s">
        <v>2047</v>
      </c>
      <c r="N952" s="1" t="s">
        <v>1989</v>
      </c>
      <c r="O952" s="3">
        <v>737</v>
      </c>
      <c r="P952">
        <v>1</v>
      </c>
      <c r="Q952" s="3">
        <v>737</v>
      </c>
      <c r="R952" s="1" t="s">
        <v>1958</v>
      </c>
      <c r="S952" s="3">
        <v>47</v>
      </c>
      <c r="U952" t="str">
        <f>IF(Ecommerce_Sales[[#This Row],[Delivery_Time_Days]]&gt;7,"Delay",IF(Ecommerce_Sales[[#This Row],[Delivery_Time_Days]] = 0,"No delivery",IF(Ecommerce_Sales[[#This Row],[Delivery_Time_Days]]&lt;=7,"On-time")))</f>
        <v>No delivery</v>
      </c>
      <c r="V952" s="7">
        <f>Ecommerce_Sales[[#This Row],[Profit]]/Ecommerce_Sales[[#This Row],[Total_Price]]</f>
        <v>0.24966078697421981</v>
      </c>
      <c r="W952" s="3">
        <v>184</v>
      </c>
      <c r="X952" s="3"/>
    </row>
    <row r="953" spans="1:24" x14ac:dyDescent="0.25">
      <c r="A953" s="1" t="s">
        <v>4441</v>
      </c>
      <c r="B953" s="1" t="s">
        <v>182</v>
      </c>
      <c r="C953" s="1" t="s">
        <v>183</v>
      </c>
      <c r="D953" s="1" t="s">
        <v>3628</v>
      </c>
      <c r="E953" s="1" t="s">
        <v>1981</v>
      </c>
      <c r="F953" s="2">
        <v>45136</v>
      </c>
      <c r="G953" s="2">
        <v>45494</v>
      </c>
      <c r="H953" s="2" t="str">
        <f>TEXT(Ecommerce_Sales[[#This Row],[Order_Date]],"mmmm")</f>
        <v>July</v>
      </c>
      <c r="I953" s="2" t="str">
        <f>TEXT(Ecommerce_Sales[[#This Row],[Order_Date]],"yyyy")</f>
        <v>2024</v>
      </c>
      <c r="J953" s="2" t="str">
        <f>TEXT(Ecommerce_Sales[[#This Row],[Order_Date]],"mmmm")</f>
        <v>July</v>
      </c>
      <c r="K953" s="1" t="s">
        <v>1947</v>
      </c>
      <c r="L953" s="1" t="s">
        <v>2238</v>
      </c>
      <c r="M953" s="1" t="s">
        <v>2072</v>
      </c>
      <c r="N953" s="1" t="s">
        <v>1950</v>
      </c>
      <c r="O953" s="3">
        <v>483</v>
      </c>
      <c r="P953">
        <v>5</v>
      </c>
      <c r="Q953" s="3">
        <v>2415</v>
      </c>
      <c r="R953" s="1" t="s">
        <v>2012</v>
      </c>
      <c r="S953" s="3">
        <v>236</v>
      </c>
      <c r="T953">
        <v>8</v>
      </c>
      <c r="U953" t="str">
        <f>IF(Ecommerce_Sales[[#This Row],[Delivery_Time_Days]]&gt;7,"Delay",IF(Ecommerce_Sales[[#This Row],[Delivery_Time_Days]] = 0,"No delivery",IF(Ecommerce_Sales[[#This Row],[Delivery_Time_Days]]&lt;=7,"On-time")))</f>
        <v>Delay</v>
      </c>
      <c r="V953" s="7">
        <f>Ecommerce_Sales[[#This Row],[Profit]]/Ecommerce_Sales[[#This Row],[Total_Price]]</f>
        <v>0.4</v>
      </c>
      <c r="W953" s="3">
        <v>966</v>
      </c>
      <c r="X953" s="3"/>
    </row>
    <row r="954" spans="1:24" x14ac:dyDescent="0.25">
      <c r="A954" s="1" t="s">
        <v>4442</v>
      </c>
      <c r="B954" s="1" t="s">
        <v>533</v>
      </c>
      <c r="C954" s="1" t="s">
        <v>534</v>
      </c>
      <c r="D954" s="1" t="s">
        <v>4443</v>
      </c>
      <c r="E954" s="1" t="s">
        <v>1966</v>
      </c>
      <c r="F954" s="2">
        <v>45195</v>
      </c>
      <c r="G954" s="2">
        <v>45197</v>
      </c>
      <c r="H954" s="2" t="str">
        <f>TEXT(Ecommerce_Sales[[#This Row],[Order_Date]],"mmmm")</f>
        <v>September</v>
      </c>
      <c r="I954" s="2" t="str">
        <f>TEXT(Ecommerce_Sales[[#This Row],[Order_Date]],"yyyy")</f>
        <v>2023</v>
      </c>
      <c r="J954" s="2" t="str">
        <f>TEXT(Ecommerce_Sales[[#This Row],[Order_Date]],"mmmm")</f>
        <v>September</v>
      </c>
      <c r="K954" s="1" t="s">
        <v>1947</v>
      </c>
      <c r="L954" s="1" t="s">
        <v>4444</v>
      </c>
      <c r="M954" s="1" t="s">
        <v>2058</v>
      </c>
      <c r="N954" s="1" t="s">
        <v>1950</v>
      </c>
      <c r="O954" s="3">
        <v>1043</v>
      </c>
      <c r="P954">
        <v>5</v>
      </c>
      <c r="Q954" s="3">
        <v>5214</v>
      </c>
      <c r="R954" s="1" t="s">
        <v>2008</v>
      </c>
      <c r="S954" s="3">
        <v>337</v>
      </c>
      <c r="T954">
        <v>8</v>
      </c>
      <c r="U954" t="str">
        <f>IF(Ecommerce_Sales[[#This Row],[Delivery_Time_Days]]&gt;7,"Delay",IF(Ecommerce_Sales[[#This Row],[Delivery_Time_Days]] = 0,"No delivery",IF(Ecommerce_Sales[[#This Row],[Delivery_Time_Days]]&lt;=7,"On-time")))</f>
        <v>Delay</v>
      </c>
      <c r="V954" s="7">
        <f>Ecommerce_Sales[[#This Row],[Profit]]/Ecommerce_Sales[[#This Row],[Total_Price]]</f>
        <v>0.40007671653241272</v>
      </c>
      <c r="W954" s="3">
        <v>2086</v>
      </c>
      <c r="X954" s="3"/>
    </row>
    <row r="955" spans="1:24" x14ac:dyDescent="0.25">
      <c r="A955" s="1" t="s">
        <v>4445</v>
      </c>
      <c r="B955" s="1" t="s">
        <v>555</v>
      </c>
      <c r="C955" s="1" t="s">
        <v>556</v>
      </c>
      <c r="D955" s="1" t="s">
        <v>3232</v>
      </c>
      <c r="E955" s="1" t="s">
        <v>1954</v>
      </c>
      <c r="F955" s="2">
        <v>45154</v>
      </c>
      <c r="G955" s="2">
        <v>44930</v>
      </c>
      <c r="H955" s="2" t="str">
        <f>TEXT(Ecommerce_Sales[[#This Row],[Order_Date]],"mmmm")</f>
        <v>January</v>
      </c>
      <c r="I955" s="2" t="str">
        <f>TEXT(Ecommerce_Sales[[#This Row],[Order_Date]],"yyyy")</f>
        <v>2023</v>
      </c>
      <c r="J955" s="2" t="str">
        <f>TEXT(Ecommerce_Sales[[#This Row],[Order_Date]],"mmmm")</f>
        <v>January</v>
      </c>
      <c r="K955" s="1" t="s">
        <v>1986</v>
      </c>
      <c r="L955" s="1" t="s">
        <v>4446</v>
      </c>
      <c r="M955" s="1" t="s">
        <v>2058</v>
      </c>
      <c r="N955" s="1" t="s">
        <v>1950</v>
      </c>
      <c r="O955" s="3">
        <v>42</v>
      </c>
      <c r="P955">
        <v>1</v>
      </c>
      <c r="Q955" s="3">
        <v>42</v>
      </c>
      <c r="R955" s="1" t="s">
        <v>1951</v>
      </c>
      <c r="S955" s="3">
        <v>4</v>
      </c>
      <c r="U955" t="str">
        <f>IF(Ecommerce_Sales[[#This Row],[Delivery_Time_Days]]&gt;7,"Delay",IF(Ecommerce_Sales[[#This Row],[Delivery_Time_Days]] = 0,"No delivery",IF(Ecommerce_Sales[[#This Row],[Delivery_Time_Days]]&lt;=7,"On-time")))</f>
        <v>No delivery</v>
      </c>
      <c r="V955" s="7">
        <f>Ecommerce_Sales[[#This Row],[Profit]]/Ecommerce_Sales[[#This Row],[Total_Price]]</f>
        <v>0.40476190476190477</v>
      </c>
      <c r="W955" s="3">
        <v>17</v>
      </c>
      <c r="X955" s="3"/>
    </row>
    <row r="956" spans="1:24" x14ac:dyDescent="0.25">
      <c r="A956" s="1" t="s">
        <v>4447</v>
      </c>
      <c r="B956" s="1" t="s">
        <v>812</v>
      </c>
      <c r="C956" s="1" t="s">
        <v>813</v>
      </c>
      <c r="D956" s="1" t="s">
        <v>2734</v>
      </c>
      <c r="E956" s="1" t="s">
        <v>1981</v>
      </c>
      <c r="F956" s="2">
        <v>45618</v>
      </c>
      <c r="G956" s="2">
        <v>45119</v>
      </c>
      <c r="H956" s="2" t="str">
        <f>TEXT(Ecommerce_Sales[[#This Row],[Order_Date]],"mmmm")</f>
        <v>July</v>
      </c>
      <c r="I956" s="2" t="str">
        <f>TEXT(Ecommerce_Sales[[#This Row],[Order_Date]],"yyyy")</f>
        <v>2023</v>
      </c>
      <c r="J956" s="2" t="str">
        <f>TEXT(Ecommerce_Sales[[#This Row],[Order_Date]],"mmmm")</f>
        <v>July</v>
      </c>
      <c r="K956" s="1" t="s">
        <v>1947</v>
      </c>
      <c r="L956" s="1" t="s">
        <v>4448</v>
      </c>
      <c r="M956" s="1" t="s">
        <v>1983</v>
      </c>
      <c r="N956" s="1" t="s">
        <v>1950</v>
      </c>
      <c r="O956" s="3">
        <v>1005</v>
      </c>
      <c r="P956">
        <v>5</v>
      </c>
      <c r="Q956" s="3">
        <v>5025</v>
      </c>
      <c r="R956" s="1" t="s">
        <v>1958</v>
      </c>
      <c r="S956" s="3">
        <v>612</v>
      </c>
      <c r="T956">
        <v>3</v>
      </c>
      <c r="U956" t="str">
        <f>IF(Ecommerce_Sales[[#This Row],[Delivery_Time_Days]]&gt;7,"Delay",IF(Ecommerce_Sales[[#This Row],[Delivery_Time_Days]] = 0,"No delivery",IF(Ecommerce_Sales[[#This Row],[Delivery_Time_Days]]&lt;=7,"On-time")))</f>
        <v>On-time</v>
      </c>
      <c r="V956" s="7">
        <f>Ecommerce_Sales[[#This Row],[Profit]]/Ecommerce_Sales[[#This Row],[Total_Price]]</f>
        <v>0.4</v>
      </c>
      <c r="W956" s="3">
        <v>2010</v>
      </c>
      <c r="X956" s="3"/>
    </row>
    <row r="957" spans="1:24" x14ac:dyDescent="0.25">
      <c r="A957" s="1" t="s">
        <v>4449</v>
      </c>
      <c r="B957" s="1" t="s">
        <v>1203</v>
      </c>
      <c r="C957" s="1" t="s">
        <v>1204</v>
      </c>
      <c r="D957" s="1" t="s">
        <v>4004</v>
      </c>
      <c r="E957" s="1" t="s">
        <v>1981</v>
      </c>
      <c r="F957" s="2">
        <v>45606</v>
      </c>
      <c r="G957" s="2">
        <v>45371</v>
      </c>
      <c r="H957" s="2" t="str">
        <f>TEXT(Ecommerce_Sales[[#This Row],[Order_Date]],"mmmm")</f>
        <v>March</v>
      </c>
      <c r="I957" s="2" t="str">
        <f>TEXT(Ecommerce_Sales[[#This Row],[Order_Date]],"yyyy")</f>
        <v>2024</v>
      </c>
      <c r="J957" s="2" t="str">
        <f>TEXT(Ecommerce_Sales[[#This Row],[Order_Date]],"mmmm")</f>
        <v>March</v>
      </c>
      <c r="K957" s="1" t="s">
        <v>1947</v>
      </c>
      <c r="L957" s="1" t="s">
        <v>4450</v>
      </c>
      <c r="M957" s="1" t="s">
        <v>2026</v>
      </c>
      <c r="N957" s="1" t="s">
        <v>1978</v>
      </c>
      <c r="O957" s="3">
        <v>143</v>
      </c>
      <c r="P957">
        <v>1</v>
      </c>
      <c r="Q957" s="3">
        <v>143</v>
      </c>
      <c r="R957" s="1" t="s">
        <v>1951</v>
      </c>
      <c r="S957" s="3">
        <v>8</v>
      </c>
      <c r="T957">
        <v>10</v>
      </c>
      <c r="U957" t="str">
        <f>IF(Ecommerce_Sales[[#This Row],[Delivery_Time_Days]]&gt;7,"Delay",IF(Ecommerce_Sales[[#This Row],[Delivery_Time_Days]] = 0,"No delivery",IF(Ecommerce_Sales[[#This Row],[Delivery_Time_Days]]&lt;=7,"On-time")))</f>
        <v>Delay</v>
      </c>
      <c r="V957" s="7">
        <f>Ecommerce_Sales[[#This Row],[Profit]]/Ecommerce_Sales[[#This Row],[Total_Price]]</f>
        <v>0.34965034965034963</v>
      </c>
      <c r="W957" s="3">
        <v>50</v>
      </c>
      <c r="X957" s="3"/>
    </row>
    <row r="958" spans="1:24" x14ac:dyDescent="0.25">
      <c r="A958" s="1" t="s">
        <v>4451</v>
      </c>
      <c r="B958" s="1" t="s">
        <v>736</v>
      </c>
      <c r="C958" s="1" t="s">
        <v>737</v>
      </c>
      <c r="D958" s="1" t="s">
        <v>3914</v>
      </c>
      <c r="E958" s="1" t="s">
        <v>1961</v>
      </c>
      <c r="F958" s="2">
        <v>44980</v>
      </c>
      <c r="G958" s="2">
        <v>45621</v>
      </c>
      <c r="H958" s="2" t="str">
        <f>TEXT(Ecommerce_Sales[[#This Row],[Order_Date]],"mmmm")</f>
        <v>November</v>
      </c>
      <c r="I958" s="2" t="str">
        <f>TEXT(Ecommerce_Sales[[#This Row],[Order_Date]],"yyyy")</f>
        <v>2024</v>
      </c>
      <c r="J958" s="2" t="str">
        <f>TEXT(Ecommerce_Sales[[#This Row],[Order_Date]],"mmmm")</f>
        <v>November</v>
      </c>
      <c r="K958" s="1" t="s">
        <v>1992</v>
      </c>
      <c r="L958" s="1" t="s">
        <v>4452</v>
      </c>
      <c r="M958" s="1" t="s">
        <v>1956</v>
      </c>
      <c r="N958" s="1" t="s">
        <v>1957</v>
      </c>
      <c r="O958" s="3">
        <v>1320</v>
      </c>
      <c r="P958">
        <v>1</v>
      </c>
      <c r="Q958" s="3">
        <v>1320</v>
      </c>
      <c r="R958" s="1" t="s">
        <v>1958</v>
      </c>
      <c r="S958" s="3">
        <v>108</v>
      </c>
      <c r="U958" t="str">
        <f>IF(Ecommerce_Sales[[#This Row],[Delivery_Time_Days]]&gt;7,"Delay",IF(Ecommerce_Sales[[#This Row],[Delivery_Time_Days]] = 0,"No delivery",IF(Ecommerce_Sales[[#This Row],[Delivery_Time_Days]]&lt;=7,"On-time")))</f>
        <v>No delivery</v>
      </c>
      <c r="V958" s="7">
        <f>Ecommerce_Sales[[#This Row],[Profit]]/Ecommerce_Sales[[#This Row],[Total_Price]]</f>
        <v>0.15</v>
      </c>
      <c r="W958" s="3">
        <v>198</v>
      </c>
      <c r="X958" s="3"/>
    </row>
    <row r="959" spans="1:24" x14ac:dyDescent="0.25">
      <c r="A959" s="1" t="s">
        <v>4453</v>
      </c>
      <c r="B959" s="1" t="s">
        <v>797</v>
      </c>
      <c r="C959" s="1" t="s">
        <v>798</v>
      </c>
      <c r="D959" s="1" t="s">
        <v>4454</v>
      </c>
      <c r="E959" s="1" t="s">
        <v>1954</v>
      </c>
      <c r="F959" s="2">
        <v>45012</v>
      </c>
      <c r="G959" s="2">
        <v>45555</v>
      </c>
      <c r="H959" s="2" t="str">
        <f>TEXT(Ecommerce_Sales[[#This Row],[Order_Date]],"mmmm")</f>
        <v>September</v>
      </c>
      <c r="I959" s="2" t="str">
        <f>TEXT(Ecommerce_Sales[[#This Row],[Order_Date]],"yyyy")</f>
        <v>2024</v>
      </c>
      <c r="J959" s="2" t="str">
        <f>TEXT(Ecommerce_Sales[[#This Row],[Order_Date]],"mmmm")</f>
        <v>September</v>
      </c>
      <c r="K959" s="1" t="s">
        <v>1947</v>
      </c>
      <c r="L959" s="1" t="s">
        <v>4455</v>
      </c>
      <c r="M959" s="1" t="s">
        <v>2054</v>
      </c>
      <c r="N959" s="1" t="s">
        <v>1957</v>
      </c>
      <c r="O959" s="3">
        <v>137</v>
      </c>
      <c r="P959">
        <v>5</v>
      </c>
      <c r="Q959" s="3">
        <v>683</v>
      </c>
      <c r="R959" s="1" t="s">
        <v>1951</v>
      </c>
      <c r="S959" s="3">
        <v>97</v>
      </c>
      <c r="T959">
        <v>2</v>
      </c>
      <c r="U959" t="str">
        <f>IF(Ecommerce_Sales[[#This Row],[Delivery_Time_Days]]&gt;7,"Delay",IF(Ecommerce_Sales[[#This Row],[Delivery_Time_Days]] = 0,"No delivery",IF(Ecommerce_Sales[[#This Row],[Delivery_Time_Days]]&lt;=7,"On-time")))</f>
        <v>On-time</v>
      </c>
      <c r="V959" s="7">
        <f>Ecommerce_Sales[[#This Row],[Profit]]/Ecommerce_Sales[[#This Row],[Total_Price]]</f>
        <v>0.14934114202049781</v>
      </c>
      <c r="W959" s="3">
        <v>102</v>
      </c>
      <c r="X959" s="3"/>
    </row>
    <row r="960" spans="1:24" x14ac:dyDescent="0.25">
      <c r="A960" s="1" t="s">
        <v>4456</v>
      </c>
      <c r="B960" s="1" t="s">
        <v>631</v>
      </c>
      <c r="C960" s="1" t="s">
        <v>1247</v>
      </c>
      <c r="D960" s="1" t="s">
        <v>3240</v>
      </c>
      <c r="E960" s="1" t="s">
        <v>2005</v>
      </c>
      <c r="F960" s="2">
        <v>45390</v>
      </c>
      <c r="G960" s="2">
        <v>45252</v>
      </c>
      <c r="H960" s="2" t="str">
        <f>TEXT(Ecommerce_Sales[[#This Row],[Order_Date]],"mmmm")</f>
        <v>November</v>
      </c>
      <c r="I960" s="2" t="str">
        <f>TEXT(Ecommerce_Sales[[#This Row],[Order_Date]],"yyyy")</f>
        <v>2023</v>
      </c>
      <c r="J960" s="2" t="str">
        <f>TEXT(Ecommerce_Sales[[#This Row],[Order_Date]],"mmmm")</f>
        <v>November</v>
      </c>
      <c r="K960" s="1" t="s">
        <v>1947</v>
      </c>
      <c r="L960" s="1" t="s">
        <v>4347</v>
      </c>
      <c r="M960" s="1" t="s">
        <v>1963</v>
      </c>
      <c r="N960" s="1" t="s">
        <v>1957</v>
      </c>
      <c r="O960" s="3">
        <v>20</v>
      </c>
      <c r="P960">
        <v>3</v>
      </c>
      <c r="Q960" s="3">
        <v>59</v>
      </c>
      <c r="R960" s="1" t="s">
        <v>1951</v>
      </c>
      <c r="S960" s="3">
        <v>7</v>
      </c>
      <c r="T960">
        <v>3</v>
      </c>
      <c r="U960" t="str">
        <f>IF(Ecommerce_Sales[[#This Row],[Delivery_Time_Days]]&gt;7,"Delay",IF(Ecommerce_Sales[[#This Row],[Delivery_Time_Days]] = 0,"No delivery",IF(Ecommerce_Sales[[#This Row],[Delivery_Time_Days]]&lt;=7,"On-time")))</f>
        <v>On-time</v>
      </c>
      <c r="V960" s="7">
        <f>Ecommerce_Sales[[#This Row],[Profit]]/Ecommerce_Sales[[#This Row],[Total_Price]]</f>
        <v>0.15254237288135594</v>
      </c>
      <c r="W960" s="3">
        <v>9</v>
      </c>
      <c r="X960" s="3"/>
    </row>
    <row r="961" spans="1:24" x14ac:dyDescent="0.25">
      <c r="A961" s="1" t="s">
        <v>4457</v>
      </c>
      <c r="B961" s="1" t="s">
        <v>1586</v>
      </c>
      <c r="C961" s="1" t="s">
        <v>1587</v>
      </c>
      <c r="D961" s="1" t="s">
        <v>2373</v>
      </c>
      <c r="E961" s="1" t="s">
        <v>1954</v>
      </c>
      <c r="F961" s="2">
        <v>45081</v>
      </c>
      <c r="G961" s="2">
        <v>45075</v>
      </c>
      <c r="H961" s="2" t="str">
        <f>TEXT(Ecommerce_Sales[[#This Row],[Order_Date]],"mmmm")</f>
        <v>May</v>
      </c>
      <c r="I961" s="2" t="str">
        <f>TEXT(Ecommerce_Sales[[#This Row],[Order_Date]],"yyyy")</f>
        <v>2023</v>
      </c>
      <c r="J961" s="2" t="str">
        <f>TEXT(Ecommerce_Sales[[#This Row],[Order_Date]],"mmmm")</f>
        <v>May</v>
      </c>
      <c r="K961" s="1" t="s">
        <v>1947</v>
      </c>
      <c r="L961" s="1" t="s">
        <v>4049</v>
      </c>
      <c r="M961" s="1" t="s">
        <v>2043</v>
      </c>
      <c r="N961" s="1" t="s">
        <v>1989</v>
      </c>
      <c r="O961" s="3">
        <v>742</v>
      </c>
      <c r="P961">
        <v>2</v>
      </c>
      <c r="Q961" s="3">
        <v>1485</v>
      </c>
      <c r="R961" s="1" t="s">
        <v>2008</v>
      </c>
      <c r="S961" s="3">
        <v>84</v>
      </c>
      <c r="T961">
        <v>7</v>
      </c>
      <c r="U961" t="str">
        <f>IF(Ecommerce_Sales[[#This Row],[Delivery_Time_Days]]&gt;7,"Delay",IF(Ecommerce_Sales[[#This Row],[Delivery_Time_Days]] = 0,"No delivery",IF(Ecommerce_Sales[[#This Row],[Delivery_Time_Days]]&lt;=7,"On-time")))</f>
        <v>On-time</v>
      </c>
      <c r="V961" s="7">
        <f>Ecommerce_Sales[[#This Row],[Profit]]/Ecommerce_Sales[[#This Row],[Total_Price]]</f>
        <v>0.24983164983164982</v>
      </c>
      <c r="W961" s="3">
        <v>371</v>
      </c>
      <c r="X961" s="3"/>
    </row>
    <row r="962" spans="1:24" x14ac:dyDescent="0.25">
      <c r="A962" s="1" t="s">
        <v>4458</v>
      </c>
      <c r="B962" s="1" t="s">
        <v>1759</v>
      </c>
      <c r="C962" s="1" t="s">
        <v>1760</v>
      </c>
      <c r="D962" s="1" t="s">
        <v>2407</v>
      </c>
      <c r="E962" s="1" t="s">
        <v>1954</v>
      </c>
      <c r="F962" s="2">
        <v>45556</v>
      </c>
      <c r="G962" s="2">
        <v>45077</v>
      </c>
      <c r="H962" s="2" t="str">
        <f>TEXT(Ecommerce_Sales[[#This Row],[Order_Date]],"mmmm")</f>
        <v>May</v>
      </c>
      <c r="I962" s="2" t="str">
        <f>TEXT(Ecommerce_Sales[[#This Row],[Order_Date]],"yyyy")</f>
        <v>2023</v>
      </c>
      <c r="J962" s="2" t="str">
        <f>TEXT(Ecommerce_Sales[[#This Row],[Order_Date]],"mmmm")</f>
        <v>May</v>
      </c>
      <c r="K962" s="1" t="s">
        <v>1947</v>
      </c>
      <c r="L962" s="1" t="s">
        <v>4459</v>
      </c>
      <c r="M962" s="1" t="s">
        <v>2072</v>
      </c>
      <c r="N962" s="1" t="s">
        <v>1950</v>
      </c>
      <c r="O962" s="3">
        <v>722</v>
      </c>
      <c r="P962">
        <v>3</v>
      </c>
      <c r="Q962" s="3">
        <v>2165</v>
      </c>
      <c r="R962" s="1" t="s">
        <v>1958</v>
      </c>
      <c r="S962" s="3">
        <v>236</v>
      </c>
      <c r="T962">
        <v>10</v>
      </c>
      <c r="U962" t="str">
        <f>IF(Ecommerce_Sales[[#This Row],[Delivery_Time_Days]]&gt;7,"Delay",IF(Ecommerce_Sales[[#This Row],[Delivery_Time_Days]] = 0,"No delivery",IF(Ecommerce_Sales[[#This Row],[Delivery_Time_Days]]&lt;=7,"On-time")))</f>
        <v>Delay</v>
      </c>
      <c r="V962" s="7">
        <f>Ecommerce_Sales[[#This Row],[Profit]]/Ecommerce_Sales[[#This Row],[Total_Price]]</f>
        <v>0.4</v>
      </c>
      <c r="W962" s="3">
        <v>866</v>
      </c>
      <c r="X962" s="3"/>
    </row>
    <row r="963" spans="1:24" x14ac:dyDescent="0.25">
      <c r="A963" s="1" t="s">
        <v>4460</v>
      </c>
      <c r="B963" s="1" t="s">
        <v>478</v>
      </c>
      <c r="C963" s="1" t="s">
        <v>479</v>
      </c>
      <c r="D963" s="1" t="s">
        <v>2794</v>
      </c>
      <c r="E963" s="1" t="s">
        <v>1946</v>
      </c>
      <c r="F963" s="2">
        <v>45264</v>
      </c>
      <c r="G963" s="2">
        <v>45389</v>
      </c>
      <c r="H963" s="2" t="str">
        <f>TEXT(Ecommerce_Sales[[#This Row],[Order_Date]],"mmmm")</f>
        <v>April</v>
      </c>
      <c r="I963" s="2" t="str">
        <f>TEXT(Ecommerce_Sales[[#This Row],[Order_Date]],"yyyy")</f>
        <v>2024</v>
      </c>
      <c r="J963" s="2" t="str">
        <f>TEXT(Ecommerce_Sales[[#This Row],[Order_Date]],"mmmm")</f>
        <v>April</v>
      </c>
      <c r="K963" s="1" t="s">
        <v>1986</v>
      </c>
      <c r="L963" s="1" t="s">
        <v>4461</v>
      </c>
      <c r="M963" s="1" t="s">
        <v>2043</v>
      </c>
      <c r="N963" s="1" t="s">
        <v>1989</v>
      </c>
      <c r="O963" s="3">
        <v>98</v>
      </c>
      <c r="P963">
        <v>1</v>
      </c>
      <c r="Q963" s="3">
        <v>98</v>
      </c>
      <c r="R963" s="1" t="s">
        <v>1958</v>
      </c>
      <c r="S963" s="3">
        <v>14</v>
      </c>
      <c r="U963" t="str">
        <f>IF(Ecommerce_Sales[[#This Row],[Delivery_Time_Days]]&gt;7,"Delay",IF(Ecommerce_Sales[[#This Row],[Delivery_Time_Days]] = 0,"No delivery",IF(Ecommerce_Sales[[#This Row],[Delivery_Time_Days]]&lt;=7,"On-time")))</f>
        <v>No delivery</v>
      </c>
      <c r="V963" s="7">
        <f>Ecommerce_Sales[[#This Row],[Profit]]/Ecommerce_Sales[[#This Row],[Total_Price]]</f>
        <v>0.25510204081632654</v>
      </c>
      <c r="W963" s="3">
        <v>25</v>
      </c>
      <c r="X963" s="3"/>
    </row>
    <row r="964" spans="1:24" x14ac:dyDescent="0.25">
      <c r="A964" s="1" t="s">
        <v>4462</v>
      </c>
      <c r="B964" s="1" t="s">
        <v>18</v>
      </c>
      <c r="C964" s="1" t="s">
        <v>19</v>
      </c>
      <c r="D964" s="1" t="s">
        <v>2181</v>
      </c>
      <c r="E964" s="1" t="s">
        <v>1946</v>
      </c>
      <c r="F964" s="2">
        <v>45294</v>
      </c>
      <c r="G964" s="2">
        <v>45404</v>
      </c>
      <c r="H964" s="2" t="str">
        <f>TEXT(Ecommerce_Sales[[#This Row],[Order_Date]],"mmmm")</f>
        <v>April</v>
      </c>
      <c r="I964" s="2" t="str">
        <f>TEXT(Ecommerce_Sales[[#This Row],[Order_Date]],"yyyy")</f>
        <v>2024</v>
      </c>
      <c r="J964" s="2" t="str">
        <f>TEXT(Ecommerce_Sales[[#This Row],[Order_Date]],"mmmm")</f>
        <v>April</v>
      </c>
      <c r="K964" s="1" t="s">
        <v>1947</v>
      </c>
      <c r="L964" s="1" t="s">
        <v>4463</v>
      </c>
      <c r="M964" s="1" t="s">
        <v>1972</v>
      </c>
      <c r="N964" s="1" t="s">
        <v>1973</v>
      </c>
      <c r="O964" s="3">
        <v>712</v>
      </c>
      <c r="P964">
        <v>4</v>
      </c>
      <c r="Q964" s="3">
        <v>2850</v>
      </c>
      <c r="R964" s="1" t="s">
        <v>1958</v>
      </c>
      <c r="S964" s="3">
        <v>346</v>
      </c>
      <c r="T964">
        <v>9</v>
      </c>
      <c r="U964" t="str">
        <f>IF(Ecommerce_Sales[[#This Row],[Delivery_Time_Days]]&gt;7,"Delay",IF(Ecommerce_Sales[[#This Row],[Delivery_Time_Days]] = 0,"No delivery",IF(Ecommerce_Sales[[#This Row],[Delivery_Time_Days]]&lt;=7,"On-time")))</f>
        <v>Delay</v>
      </c>
      <c r="V964" s="7">
        <f>Ecommerce_Sales[[#This Row],[Profit]]/Ecommerce_Sales[[#This Row],[Total_Price]]</f>
        <v>0.3</v>
      </c>
      <c r="W964" s="3">
        <v>855</v>
      </c>
      <c r="X964" s="3"/>
    </row>
    <row r="965" spans="1:24" x14ac:dyDescent="0.25">
      <c r="A965" s="1" t="s">
        <v>4464</v>
      </c>
      <c r="B965" s="1" t="s">
        <v>1369</v>
      </c>
      <c r="C965" s="1" t="s">
        <v>1370</v>
      </c>
      <c r="D965" s="1" t="s">
        <v>3174</v>
      </c>
      <c r="E965" s="1" t="s">
        <v>1961</v>
      </c>
      <c r="F965" s="2">
        <v>45364</v>
      </c>
      <c r="G965" s="2">
        <v>45509</v>
      </c>
      <c r="H965" s="2" t="str">
        <f>TEXT(Ecommerce_Sales[[#This Row],[Order_Date]],"mmmm")</f>
        <v>August</v>
      </c>
      <c r="I965" s="2" t="str">
        <f>TEXT(Ecommerce_Sales[[#This Row],[Order_Date]],"yyyy")</f>
        <v>2024</v>
      </c>
      <c r="J965" s="2" t="str">
        <f>TEXT(Ecommerce_Sales[[#This Row],[Order_Date]],"mmmm")</f>
        <v>August</v>
      </c>
      <c r="K965" s="1" t="s">
        <v>1947</v>
      </c>
      <c r="L965" s="1" t="s">
        <v>4465</v>
      </c>
      <c r="M965" s="1" t="s">
        <v>2030</v>
      </c>
      <c r="N965" s="1" t="s">
        <v>1978</v>
      </c>
      <c r="O965" s="3">
        <v>306</v>
      </c>
      <c r="P965">
        <v>6</v>
      </c>
      <c r="Q965" s="3">
        <v>1833</v>
      </c>
      <c r="R965" s="1" t="s">
        <v>2016</v>
      </c>
      <c r="S965" s="3">
        <v>261</v>
      </c>
      <c r="T965">
        <v>10</v>
      </c>
      <c r="U965" t="str">
        <f>IF(Ecommerce_Sales[[#This Row],[Delivery_Time_Days]]&gt;7,"Delay",IF(Ecommerce_Sales[[#This Row],[Delivery_Time_Days]] = 0,"No delivery",IF(Ecommerce_Sales[[#This Row],[Delivery_Time_Days]]&lt;=7,"On-time")))</f>
        <v>Delay</v>
      </c>
      <c r="V965" s="7">
        <f>Ecommerce_Sales[[#This Row],[Profit]]/Ecommerce_Sales[[#This Row],[Total_Price]]</f>
        <v>0.35024549918166942</v>
      </c>
      <c r="W965" s="3">
        <v>642</v>
      </c>
      <c r="X965" s="3"/>
    </row>
    <row r="966" spans="1:24" x14ac:dyDescent="0.25">
      <c r="A966" s="1" t="s">
        <v>4466</v>
      </c>
      <c r="B966" s="1" t="s">
        <v>490</v>
      </c>
      <c r="C966" s="1" t="s">
        <v>491</v>
      </c>
      <c r="D966" s="1" t="s">
        <v>2497</v>
      </c>
      <c r="E966" s="1" t="s">
        <v>2005</v>
      </c>
      <c r="F966" s="2">
        <v>45349</v>
      </c>
      <c r="G966" s="2">
        <v>45517</v>
      </c>
      <c r="H966" s="2" t="str">
        <f>TEXT(Ecommerce_Sales[[#This Row],[Order_Date]],"mmmm")</f>
        <v>August</v>
      </c>
      <c r="I966" s="2" t="str">
        <f>TEXT(Ecommerce_Sales[[#This Row],[Order_Date]],"yyyy")</f>
        <v>2024</v>
      </c>
      <c r="J966" s="2" t="str">
        <f>TEXT(Ecommerce_Sales[[#This Row],[Order_Date]],"mmmm")</f>
        <v>August</v>
      </c>
      <c r="K966" s="1" t="s">
        <v>1947</v>
      </c>
      <c r="L966" s="1" t="s">
        <v>4467</v>
      </c>
      <c r="M966" s="1" t="s">
        <v>1977</v>
      </c>
      <c r="N966" s="1" t="s">
        <v>1978</v>
      </c>
      <c r="O966" s="3">
        <v>495</v>
      </c>
      <c r="P966">
        <v>6</v>
      </c>
      <c r="Q966" s="3">
        <v>2970</v>
      </c>
      <c r="R966" s="1" t="s">
        <v>1951</v>
      </c>
      <c r="S966" s="3">
        <v>239</v>
      </c>
      <c r="T966">
        <v>2</v>
      </c>
      <c r="U966" t="str">
        <f>IF(Ecommerce_Sales[[#This Row],[Delivery_Time_Days]]&gt;7,"Delay",IF(Ecommerce_Sales[[#This Row],[Delivery_Time_Days]] = 0,"No delivery",IF(Ecommerce_Sales[[#This Row],[Delivery_Time_Days]]&lt;=7,"On-time")))</f>
        <v>On-time</v>
      </c>
      <c r="V966" s="7">
        <f>Ecommerce_Sales[[#This Row],[Profit]]/Ecommerce_Sales[[#This Row],[Total_Price]]</f>
        <v>0.35016835016835018</v>
      </c>
      <c r="W966" s="3">
        <v>1040</v>
      </c>
      <c r="X966" s="3"/>
    </row>
    <row r="967" spans="1:24" x14ac:dyDescent="0.25">
      <c r="A967" s="1" t="s">
        <v>4468</v>
      </c>
      <c r="B967" s="1" t="s">
        <v>1211</v>
      </c>
      <c r="C967" s="1" t="s">
        <v>1212</v>
      </c>
      <c r="D967" s="1" t="s">
        <v>2338</v>
      </c>
      <c r="E967" s="1" t="s">
        <v>1946</v>
      </c>
      <c r="F967" s="2">
        <v>45040</v>
      </c>
      <c r="G967" s="2">
        <v>44985</v>
      </c>
      <c r="H967" s="2" t="str">
        <f>TEXT(Ecommerce_Sales[[#This Row],[Order_Date]],"mmmm")</f>
        <v>February</v>
      </c>
      <c r="I967" s="2" t="str">
        <f>TEXT(Ecommerce_Sales[[#This Row],[Order_Date]],"yyyy")</f>
        <v>2023</v>
      </c>
      <c r="J967" s="2" t="str">
        <f>TEXT(Ecommerce_Sales[[#This Row],[Order_Date]],"mmmm")</f>
        <v>February</v>
      </c>
      <c r="K967" s="1" t="s">
        <v>1947</v>
      </c>
      <c r="L967" s="1" t="s">
        <v>4469</v>
      </c>
      <c r="M967" s="1" t="s">
        <v>2002</v>
      </c>
      <c r="N967" s="1" t="s">
        <v>1989</v>
      </c>
      <c r="O967" s="3">
        <v>166</v>
      </c>
      <c r="P967">
        <v>1</v>
      </c>
      <c r="Q967" s="3">
        <v>166</v>
      </c>
      <c r="R967" s="1" t="s">
        <v>1958</v>
      </c>
      <c r="S967" s="3">
        <v>11</v>
      </c>
      <c r="T967">
        <v>5</v>
      </c>
      <c r="U967" t="str">
        <f>IF(Ecommerce_Sales[[#This Row],[Delivery_Time_Days]]&gt;7,"Delay",IF(Ecommerce_Sales[[#This Row],[Delivery_Time_Days]] = 0,"No delivery",IF(Ecommerce_Sales[[#This Row],[Delivery_Time_Days]]&lt;=7,"On-time")))</f>
        <v>On-time</v>
      </c>
      <c r="V967" s="7">
        <f>Ecommerce_Sales[[#This Row],[Profit]]/Ecommerce_Sales[[#This Row],[Total_Price]]</f>
        <v>0.24698795180722891</v>
      </c>
      <c r="W967" s="3">
        <v>41</v>
      </c>
      <c r="X967" s="3"/>
    </row>
    <row r="968" spans="1:24" x14ac:dyDescent="0.25">
      <c r="A968" s="1" t="s">
        <v>4470</v>
      </c>
      <c r="B968" s="1" t="s">
        <v>1899</v>
      </c>
      <c r="C968" s="1" t="s">
        <v>1900</v>
      </c>
      <c r="D968" s="1" t="s">
        <v>4471</v>
      </c>
      <c r="E968" s="1" t="s">
        <v>2005</v>
      </c>
      <c r="F968" s="2">
        <v>45009</v>
      </c>
      <c r="G968" s="2">
        <v>45423</v>
      </c>
      <c r="H968" s="2" t="str">
        <f>TEXT(Ecommerce_Sales[[#This Row],[Order_Date]],"mmmm")</f>
        <v>May</v>
      </c>
      <c r="I968" s="2" t="str">
        <f>TEXT(Ecommerce_Sales[[#This Row],[Order_Date]],"yyyy")</f>
        <v>2024</v>
      </c>
      <c r="J968" s="2" t="str">
        <f>TEXT(Ecommerce_Sales[[#This Row],[Order_Date]],"mmmm")</f>
        <v>May</v>
      </c>
      <c r="K968" s="1" t="s">
        <v>1992</v>
      </c>
      <c r="L968" s="1" t="s">
        <v>4472</v>
      </c>
      <c r="M968" s="1" t="s">
        <v>2058</v>
      </c>
      <c r="N968" s="1" t="s">
        <v>1950</v>
      </c>
      <c r="O968" s="3">
        <v>139</v>
      </c>
      <c r="P968">
        <v>3</v>
      </c>
      <c r="Q968" s="3">
        <v>417</v>
      </c>
      <c r="R968" s="1" t="s">
        <v>1951</v>
      </c>
      <c r="S968" s="3">
        <v>34</v>
      </c>
      <c r="U968" t="str">
        <f>IF(Ecommerce_Sales[[#This Row],[Delivery_Time_Days]]&gt;7,"Delay",IF(Ecommerce_Sales[[#This Row],[Delivery_Time_Days]] = 0,"No delivery",IF(Ecommerce_Sales[[#This Row],[Delivery_Time_Days]]&lt;=7,"On-time")))</f>
        <v>No delivery</v>
      </c>
      <c r="V968" s="7">
        <f>Ecommerce_Sales[[#This Row],[Profit]]/Ecommerce_Sales[[#This Row],[Total_Price]]</f>
        <v>0.40047961630695444</v>
      </c>
      <c r="W968" s="3">
        <v>167</v>
      </c>
      <c r="X968" s="3"/>
    </row>
    <row r="969" spans="1:24" x14ac:dyDescent="0.25">
      <c r="A969" s="1" t="s">
        <v>4473</v>
      </c>
      <c r="B969" s="1" t="s">
        <v>24</v>
      </c>
      <c r="C969" s="1" t="s">
        <v>25</v>
      </c>
      <c r="D969" s="1" t="s">
        <v>3507</v>
      </c>
      <c r="E969" s="1" t="s">
        <v>1954</v>
      </c>
      <c r="F969" s="2">
        <v>45534</v>
      </c>
      <c r="G969" s="2">
        <v>45195</v>
      </c>
      <c r="H969" s="2" t="str">
        <f>TEXT(Ecommerce_Sales[[#This Row],[Order_Date]],"mmmm")</f>
        <v>September</v>
      </c>
      <c r="I969" s="2" t="str">
        <f>TEXT(Ecommerce_Sales[[#This Row],[Order_Date]],"yyyy")</f>
        <v>2023</v>
      </c>
      <c r="J969" s="2" t="str">
        <f>TEXT(Ecommerce_Sales[[#This Row],[Order_Date]],"mmmm")</f>
        <v>September</v>
      </c>
      <c r="K969" s="1" t="s">
        <v>1947</v>
      </c>
      <c r="L969" s="1" t="s">
        <v>4474</v>
      </c>
      <c r="M969" s="1" t="s">
        <v>2058</v>
      </c>
      <c r="N969" s="1" t="s">
        <v>1950</v>
      </c>
      <c r="O969" s="3">
        <v>20</v>
      </c>
      <c r="P969">
        <v>4</v>
      </c>
      <c r="Q969" s="3">
        <v>79</v>
      </c>
      <c r="R969" s="1" t="s">
        <v>2012</v>
      </c>
      <c r="S969" s="3">
        <v>7</v>
      </c>
      <c r="T969">
        <v>2</v>
      </c>
      <c r="U969" t="str">
        <f>IF(Ecommerce_Sales[[#This Row],[Delivery_Time_Days]]&gt;7,"Delay",IF(Ecommerce_Sales[[#This Row],[Delivery_Time_Days]] = 0,"No delivery",IF(Ecommerce_Sales[[#This Row],[Delivery_Time_Days]]&lt;=7,"On-time")))</f>
        <v>On-time</v>
      </c>
      <c r="V969" s="7">
        <f>Ecommerce_Sales[[#This Row],[Profit]]/Ecommerce_Sales[[#This Row],[Total_Price]]</f>
        <v>0.4050632911392405</v>
      </c>
      <c r="W969" s="3">
        <v>32</v>
      </c>
      <c r="X969" s="3"/>
    </row>
    <row r="970" spans="1:24" x14ac:dyDescent="0.25">
      <c r="A970" s="1" t="s">
        <v>4475</v>
      </c>
      <c r="B970" s="1" t="s">
        <v>316</v>
      </c>
      <c r="C970" s="1" t="s">
        <v>317</v>
      </c>
      <c r="D970" s="1" t="s">
        <v>4476</v>
      </c>
      <c r="E970" s="1" t="s">
        <v>1946</v>
      </c>
      <c r="F970" s="2">
        <v>45318</v>
      </c>
      <c r="G970" s="2">
        <v>45436</v>
      </c>
      <c r="H970" s="2" t="str">
        <f>TEXT(Ecommerce_Sales[[#This Row],[Order_Date]],"mmmm")</f>
        <v>May</v>
      </c>
      <c r="I970" s="2" t="str">
        <f>TEXT(Ecommerce_Sales[[#This Row],[Order_Date]],"yyyy")</f>
        <v>2024</v>
      </c>
      <c r="J970" s="2" t="str">
        <f>TEXT(Ecommerce_Sales[[#This Row],[Order_Date]],"mmmm")</f>
        <v>May</v>
      </c>
      <c r="K970" s="1" t="s">
        <v>1947</v>
      </c>
      <c r="L970" s="1" t="s">
        <v>4477</v>
      </c>
      <c r="M970" s="1" t="s">
        <v>1963</v>
      </c>
      <c r="N970" s="1" t="s">
        <v>1957</v>
      </c>
      <c r="O970" s="3">
        <v>595</v>
      </c>
      <c r="P970">
        <v>5</v>
      </c>
      <c r="Q970" s="3">
        <v>2976</v>
      </c>
      <c r="R970" s="1" t="s">
        <v>2016</v>
      </c>
      <c r="S970" s="3">
        <v>346</v>
      </c>
      <c r="T970">
        <v>5</v>
      </c>
      <c r="U970" t="str">
        <f>IF(Ecommerce_Sales[[#This Row],[Delivery_Time_Days]]&gt;7,"Delay",IF(Ecommerce_Sales[[#This Row],[Delivery_Time_Days]] = 0,"No delivery",IF(Ecommerce_Sales[[#This Row],[Delivery_Time_Days]]&lt;=7,"On-time")))</f>
        <v>On-time</v>
      </c>
      <c r="V970" s="7">
        <f>Ecommerce_Sales[[#This Row],[Profit]]/Ecommerce_Sales[[#This Row],[Total_Price]]</f>
        <v>0.14986559139784947</v>
      </c>
      <c r="W970" s="3">
        <v>446</v>
      </c>
      <c r="X970" s="3"/>
    </row>
    <row r="971" spans="1:24" x14ac:dyDescent="0.25">
      <c r="A971" s="1" t="s">
        <v>4478</v>
      </c>
      <c r="B971" s="1" t="s">
        <v>274</v>
      </c>
      <c r="C971" s="1" t="s">
        <v>275</v>
      </c>
      <c r="D971" s="1" t="s">
        <v>2535</v>
      </c>
      <c r="E971" s="1" t="s">
        <v>1966</v>
      </c>
      <c r="F971" s="2">
        <v>44954</v>
      </c>
      <c r="G971" s="2">
        <v>45649</v>
      </c>
      <c r="H971" s="2" t="str">
        <f>TEXT(Ecommerce_Sales[[#This Row],[Order_Date]],"mmmm")</f>
        <v>December</v>
      </c>
      <c r="I971" s="2" t="str">
        <f>TEXT(Ecommerce_Sales[[#This Row],[Order_Date]],"yyyy")</f>
        <v>2024</v>
      </c>
      <c r="J971" s="2" t="str">
        <f>TEXT(Ecommerce_Sales[[#This Row],[Order_Date]],"mmmm")</f>
        <v>December</v>
      </c>
      <c r="K971" s="1" t="s">
        <v>1947</v>
      </c>
      <c r="L971" s="1" t="s">
        <v>4479</v>
      </c>
      <c r="M971" s="1" t="s">
        <v>1968</v>
      </c>
      <c r="N971" s="1" t="s">
        <v>1957</v>
      </c>
      <c r="O971" s="3">
        <v>1271</v>
      </c>
      <c r="P971">
        <v>2</v>
      </c>
      <c r="Q971" s="3">
        <v>2541</v>
      </c>
      <c r="R971" s="1" t="s">
        <v>1958</v>
      </c>
      <c r="S971" s="3">
        <v>293</v>
      </c>
      <c r="T971">
        <v>5</v>
      </c>
      <c r="U971" t="str">
        <f>IF(Ecommerce_Sales[[#This Row],[Delivery_Time_Days]]&gt;7,"Delay",IF(Ecommerce_Sales[[#This Row],[Delivery_Time_Days]] = 0,"No delivery",IF(Ecommerce_Sales[[#This Row],[Delivery_Time_Days]]&lt;=7,"On-time")))</f>
        <v>On-time</v>
      </c>
      <c r="V971" s="7">
        <f>Ecommerce_Sales[[#This Row],[Profit]]/Ecommerce_Sales[[#This Row],[Total_Price]]</f>
        <v>0.14994096812278632</v>
      </c>
      <c r="W971" s="3">
        <v>381</v>
      </c>
      <c r="X971" s="3"/>
    </row>
    <row r="972" spans="1:24" x14ac:dyDescent="0.25">
      <c r="A972" s="1" t="s">
        <v>4480</v>
      </c>
      <c r="B972" s="1" t="s">
        <v>1603</v>
      </c>
      <c r="C972" s="1" t="s">
        <v>1604</v>
      </c>
      <c r="D972" s="1" t="s">
        <v>4481</v>
      </c>
      <c r="E972" s="1" t="s">
        <v>1996</v>
      </c>
      <c r="F972" s="2">
        <v>45541</v>
      </c>
      <c r="G972" s="2">
        <v>45273</v>
      </c>
      <c r="H972" s="2" t="str">
        <f>TEXT(Ecommerce_Sales[[#This Row],[Order_Date]],"mmmm")</f>
        <v>December</v>
      </c>
      <c r="I972" s="2" t="str">
        <f>TEXT(Ecommerce_Sales[[#This Row],[Order_Date]],"yyyy")</f>
        <v>2023</v>
      </c>
      <c r="J972" s="2" t="str">
        <f>TEXT(Ecommerce_Sales[[#This Row],[Order_Date]],"mmmm")</f>
        <v>December</v>
      </c>
      <c r="K972" s="1" t="s">
        <v>1947</v>
      </c>
      <c r="L972" s="1" t="s">
        <v>4482</v>
      </c>
      <c r="M972" s="1" t="s">
        <v>1949</v>
      </c>
      <c r="N972" s="1" t="s">
        <v>1950</v>
      </c>
      <c r="O972" s="3">
        <v>1224</v>
      </c>
      <c r="P972">
        <v>10</v>
      </c>
      <c r="Q972" s="3">
        <v>12245</v>
      </c>
      <c r="R972" s="1" t="s">
        <v>1958</v>
      </c>
      <c r="S972" s="3">
        <v>1334</v>
      </c>
      <c r="T972">
        <v>8</v>
      </c>
      <c r="U972" t="str">
        <f>IF(Ecommerce_Sales[[#This Row],[Delivery_Time_Days]]&gt;7,"Delay",IF(Ecommerce_Sales[[#This Row],[Delivery_Time_Days]] = 0,"No delivery",IF(Ecommerce_Sales[[#This Row],[Delivery_Time_Days]]&lt;=7,"On-time")))</f>
        <v>Delay</v>
      </c>
      <c r="V972" s="7">
        <f>Ecommerce_Sales[[#This Row],[Profit]]/Ecommerce_Sales[[#This Row],[Total_Price]]</f>
        <v>0.4</v>
      </c>
      <c r="W972" s="3">
        <v>4898</v>
      </c>
      <c r="X972" s="3"/>
    </row>
    <row r="973" spans="1:24" x14ac:dyDescent="0.25">
      <c r="A973" s="1" t="s">
        <v>4483</v>
      </c>
      <c r="B973" s="1" t="s">
        <v>216</v>
      </c>
      <c r="C973" s="1" t="s">
        <v>217</v>
      </c>
      <c r="D973" s="1" t="s">
        <v>4484</v>
      </c>
      <c r="E973" s="1" t="s">
        <v>2005</v>
      </c>
      <c r="F973" s="2">
        <v>44948</v>
      </c>
      <c r="G973" s="2">
        <v>45579</v>
      </c>
      <c r="H973" s="2" t="str">
        <f>TEXT(Ecommerce_Sales[[#This Row],[Order_Date]],"mmmm")</f>
        <v>October</v>
      </c>
      <c r="I973" s="2" t="str">
        <f>TEXT(Ecommerce_Sales[[#This Row],[Order_Date]],"yyyy")</f>
        <v>2024</v>
      </c>
      <c r="J973" s="2" t="str">
        <f>TEXT(Ecommerce_Sales[[#This Row],[Order_Date]],"mmmm")</f>
        <v>October</v>
      </c>
      <c r="K973" s="1" t="s">
        <v>1947</v>
      </c>
      <c r="L973" s="1" t="s">
        <v>4485</v>
      </c>
      <c r="M973" s="1" t="s">
        <v>1949</v>
      </c>
      <c r="N973" s="1" t="s">
        <v>1950</v>
      </c>
      <c r="O973" s="3">
        <v>1182</v>
      </c>
      <c r="P973">
        <v>2</v>
      </c>
      <c r="Q973" s="3">
        <v>2363</v>
      </c>
      <c r="R973" s="1" t="s">
        <v>2016</v>
      </c>
      <c r="S973" s="3">
        <v>301</v>
      </c>
      <c r="T973">
        <v>10</v>
      </c>
      <c r="U973" t="str">
        <f>IF(Ecommerce_Sales[[#This Row],[Delivery_Time_Days]]&gt;7,"Delay",IF(Ecommerce_Sales[[#This Row],[Delivery_Time_Days]] = 0,"No delivery",IF(Ecommerce_Sales[[#This Row],[Delivery_Time_Days]]&lt;=7,"On-time")))</f>
        <v>Delay</v>
      </c>
      <c r="V973" s="7">
        <f>Ecommerce_Sales[[#This Row],[Profit]]/Ecommerce_Sales[[#This Row],[Total_Price]]</f>
        <v>0.39991536182818449</v>
      </c>
      <c r="W973" s="3">
        <v>945</v>
      </c>
      <c r="X973" s="3"/>
    </row>
    <row r="974" spans="1:24" x14ac:dyDescent="0.25">
      <c r="A974" s="1" t="s">
        <v>4486</v>
      </c>
      <c r="B974" s="1" t="s">
        <v>1329</v>
      </c>
      <c r="C974" s="1" t="s">
        <v>1330</v>
      </c>
      <c r="D974" s="1" t="s">
        <v>3919</v>
      </c>
      <c r="E974" s="1" t="s">
        <v>1996</v>
      </c>
      <c r="F974" s="2">
        <v>45380</v>
      </c>
      <c r="G974" s="2">
        <v>45417</v>
      </c>
      <c r="H974" s="2" t="str">
        <f>TEXT(Ecommerce_Sales[[#This Row],[Order_Date]],"mmmm")</f>
        <v>May</v>
      </c>
      <c r="I974" s="2" t="str">
        <f>TEXT(Ecommerce_Sales[[#This Row],[Order_Date]],"yyyy")</f>
        <v>2024</v>
      </c>
      <c r="J974" s="2" t="str">
        <f>TEXT(Ecommerce_Sales[[#This Row],[Order_Date]],"mmmm")</f>
        <v>May</v>
      </c>
      <c r="K974" s="1" t="s">
        <v>1986</v>
      </c>
      <c r="L974" s="1" t="s">
        <v>4487</v>
      </c>
      <c r="M974" s="1" t="s">
        <v>1972</v>
      </c>
      <c r="N974" s="1" t="s">
        <v>1973</v>
      </c>
      <c r="O974" s="3">
        <v>372</v>
      </c>
      <c r="P974">
        <v>5</v>
      </c>
      <c r="Q974" s="3">
        <v>1862</v>
      </c>
      <c r="R974" s="1" t="s">
        <v>1951</v>
      </c>
      <c r="S974" s="3">
        <v>260</v>
      </c>
      <c r="U974" t="str">
        <f>IF(Ecommerce_Sales[[#This Row],[Delivery_Time_Days]]&gt;7,"Delay",IF(Ecommerce_Sales[[#This Row],[Delivery_Time_Days]] = 0,"No delivery",IF(Ecommerce_Sales[[#This Row],[Delivery_Time_Days]]&lt;=7,"On-time")))</f>
        <v>No delivery</v>
      </c>
      <c r="V974" s="7">
        <f>Ecommerce_Sales[[#This Row],[Profit]]/Ecommerce_Sales[[#This Row],[Total_Price]]</f>
        <v>0.30021482277121375</v>
      </c>
      <c r="W974" s="3">
        <v>559</v>
      </c>
      <c r="X974" s="3"/>
    </row>
    <row r="975" spans="1:24" x14ac:dyDescent="0.25">
      <c r="A975" s="1" t="s">
        <v>4488</v>
      </c>
      <c r="B975" s="1" t="s">
        <v>1555</v>
      </c>
      <c r="C975" s="1" t="s">
        <v>1556</v>
      </c>
      <c r="D975" s="1" t="s">
        <v>2364</v>
      </c>
      <c r="E975" s="1" t="s">
        <v>1981</v>
      </c>
      <c r="F975" s="2">
        <v>45080</v>
      </c>
      <c r="G975" s="2">
        <v>45002</v>
      </c>
      <c r="H975" s="2" t="str">
        <f>TEXT(Ecommerce_Sales[[#This Row],[Order_Date]],"mmmm")</f>
        <v>March</v>
      </c>
      <c r="I975" s="2" t="str">
        <f>TEXT(Ecommerce_Sales[[#This Row],[Order_Date]],"yyyy")</f>
        <v>2023</v>
      </c>
      <c r="J975" s="2" t="str">
        <f>TEXT(Ecommerce_Sales[[#This Row],[Order_Date]],"mmmm")</f>
        <v>March</v>
      </c>
      <c r="K975" s="1" t="s">
        <v>1947</v>
      </c>
      <c r="L975" s="1" t="s">
        <v>4489</v>
      </c>
      <c r="M975" s="1" t="s">
        <v>2047</v>
      </c>
      <c r="N975" s="1" t="s">
        <v>1989</v>
      </c>
      <c r="O975" s="3">
        <v>243</v>
      </c>
      <c r="P975">
        <v>3</v>
      </c>
      <c r="Q975" s="3">
        <v>728</v>
      </c>
      <c r="R975" s="1" t="s">
        <v>1951</v>
      </c>
      <c r="S975" s="3">
        <v>66</v>
      </c>
      <c r="T975">
        <v>9</v>
      </c>
      <c r="U975" t="str">
        <f>IF(Ecommerce_Sales[[#This Row],[Delivery_Time_Days]]&gt;7,"Delay",IF(Ecommerce_Sales[[#This Row],[Delivery_Time_Days]] = 0,"No delivery",IF(Ecommerce_Sales[[#This Row],[Delivery_Time_Days]]&lt;=7,"On-time")))</f>
        <v>Delay</v>
      </c>
      <c r="V975" s="7">
        <f>Ecommerce_Sales[[#This Row],[Profit]]/Ecommerce_Sales[[#This Row],[Total_Price]]</f>
        <v>0.25</v>
      </c>
      <c r="W975" s="3">
        <v>182</v>
      </c>
      <c r="X975" s="3"/>
    </row>
    <row r="976" spans="1:24" x14ac:dyDescent="0.25">
      <c r="A976" s="1" t="s">
        <v>4490</v>
      </c>
      <c r="B976" s="1" t="s">
        <v>926</v>
      </c>
      <c r="C976" s="1" t="s">
        <v>927</v>
      </c>
      <c r="D976" s="1" t="s">
        <v>2511</v>
      </c>
      <c r="E976" s="1" t="s">
        <v>1966</v>
      </c>
      <c r="F976" s="2">
        <v>45397</v>
      </c>
      <c r="G976" s="2">
        <v>45094</v>
      </c>
      <c r="H976" s="2" t="str">
        <f>TEXT(Ecommerce_Sales[[#This Row],[Order_Date]],"mmmm")</f>
        <v>June</v>
      </c>
      <c r="I976" s="2" t="str">
        <f>TEXT(Ecommerce_Sales[[#This Row],[Order_Date]],"yyyy")</f>
        <v>2023</v>
      </c>
      <c r="J976" s="2" t="str">
        <f>TEXT(Ecommerce_Sales[[#This Row],[Order_Date]],"mmmm")</f>
        <v>June</v>
      </c>
      <c r="K976" s="1" t="s">
        <v>1947</v>
      </c>
      <c r="L976" s="1" t="s">
        <v>4491</v>
      </c>
      <c r="M976" s="1" t="s">
        <v>1988</v>
      </c>
      <c r="N976" s="1" t="s">
        <v>1989</v>
      </c>
      <c r="O976" s="3">
        <v>1151</v>
      </c>
      <c r="P976">
        <v>3</v>
      </c>
      <c r="Q976" s="3">
        <v>3452</v>
      </c>
      <c r="R976" s="1" t="s">
        <v>1958</v>
      </c>
      <c r="S976" s="3">
        <v>189</v>
      </c>
      <c r="T976">
        <v>5</v>
      </c>
      <c r="U976" t="str">
        <f>IF(Ecommerce_Sales[[#This Row],[Delivery_Time_Days]]&gt;7,"Delay",IF(Ecommerce_Sales[[#This Row],[Delivery_Time_Days]] = 0,"No delivery",IF(Ecommerce_Sales[[#This Row],[Delivery_Time_Days]]&lt;=7,"On-time")))</f>
        <v>On-time</v>
      </c>
      <c r="V976" s="7">
        <f>Ecommerce_Sales[[#This Row],[Profit]]/Ecommerce_Sales[[#This Row],[Total_Price]]</f>
        <v>0.25</v>
      </c>
      <c r="W976" s="3">
        <v>863</v>
      </c>
      <c r="X976" s="3"/>
    </row>
    <row r="977" spans="1:24" x14ac:dyDescent="0.25">
      <c r="A977" s="1" t="s">
        <v>4492</v>
      </c>
      <c r="B977" s="1" t="s">
        <v>178</v>
      </c>
      <c r="C977" s="1" t="s">
        <v>179</v>
      </c>
      <c r="D977" s="1" t="s">
        <v>4493</v>
      </c>
      <c r="E977" s="1" t="s">
        <v>1981</v>
      </c>
      <c r="F977" s="2">
        <v>45263</v>
      </c>
      <c r="G977" s="2">
        <v>44989</v>
      </c>
      <c r="H977" s="2" t="str">
        <f>TEXT(Ecommerce_Sales[[#This Row],[Order_Date]],"mmmm")</f>
        <v>March</v>
      </c>
      <c r="I977" s="2" t="str">
        <f>TEXT(Ecommerce_Sales[[#This Row],[Order_Date]],"yyyy")</f>
        <v>2023</v>
      </c>
      <c r="J977" s="2" t="str">
        <f>TEXT(Ecommerce_Sales[[#This Row],[Order_Date]],"mmmm")</f>
        <v>March</v>
      </c>
      <c r="K977" s="1" t="s">
        <v>1947</v>
      </c>
      <c r="L977" s="1" t="s">
        <v>4494</v>
      </c>
      <c r="M977" s="1" t="s">
        <v>2047</v>
      </c>
      <c r="N977" s="1" t="s">
        <v>1989</v>
      </c>
      <c r="O977" s="3">
        <v>989</v>
      </c>
      <c r="P977">
        <v>1</v>
      </c>
      <c r="Q977" s="3">
        <v>989</v>
      </c>
      <c r="R977" s="1" t="s">
        <v>1958</v>
      </c>
      <c r="S977" s="3">
        <v>133</v>
      </c>
      <c r="T977">
        <v>3</v>
      </c>
      <c r="U977" t="str">
        <f>IF(Ecommerce_Sales[[#This Row],[Delivery_Time_Days]]&gt;7,"Delay",IF(Ecommerce_Sales[[#This Row],[Delivery_Time_Days]] = 0,"No delivery",IF(Ecommerce_Sales[[#This Row],[Delivery_Time_Days]]&lt;=7,"On-time")))</f>
        <v>On-time</v>
      </c>
      <c r="V977" s="7">
        <f>Ecommerce_Sales[[#This Row],[Profit]]/Ecommerce_Sales[[#This Row],[Total_Price]]</f>
        <v>0.24974721941354905</v>
      </c>
      <c r="W977" s="3">
        <v>247</v>
      </c>
      <c r="X977" s="3"/>
    </row>
    <row r="978" spans="1:24" x14ac:dyDescent="0.25">
      <c r="A978" s="1" t="s">
        <v>4495</v>
      </c>
      <c r="B978" s="1" t="s">
        <v>400</v>
      </c>
      <c r="C978" s="1" t="s">
        <v>401</v>
      </c>
      <c r="D978" s="1" t="s">
        <v>4496</v>
      </c>
      <c r="E978" s="1" t="s">
        <v>1996</v>
      </c>
      <c r="F978" s="2">
        <v>45306</v>
      </c>
      <c r="G978" s="2">
        <v>45086</v>
      </c>
      <c r="H978" s="2" t="str">
        <f>TEXT(Ecommerce_Sales[[#This Row],[Order_Date]],"mmmm")</f>
        <v>June</v>
      </c>
      <c r="I978" s="2" t="str">
        <f>TEXT(Ecommerce_Sales[[#This Row],[Order_Date]],"yyyy")</f>
        <v>2023</v>
      </c>
      <c r="J978" s="2" t="str">
        <f>TEXT(Ecommerce_Sales[[#This Row],[Order_Date]],"mmmm")</f>
        <v>June</v>
      </c>
      <c r="K978" s="1" t="s">
        <v>1947</v>
      </c>
      <c r="L978" s="1" t="s">
        <v>4497</v>
      </c>
      <c r="M978" s="1" t="s">
        <v>1968</v>
      </c>
      <c r="N978" s="1" t="s">
        <v>1957</v>
      </c>
      <c r="O978" s="3">
        <v>492</v>
      </c>
      <c r="P978">
        <v>4</v>
      </c>
      <c r="Q978" s="3">
        <v>1968</v>
      </c>
      <c r="R978" s="1" t="s">
        <v>2008</v>
      </c>
      <c r="S978" s="3">
        <v>199</v>
      </c>
      <c r="T978">
        <v>7</v>
      </c>
      <c r="U978" t="str">
        <f>IF(Ecommerce_Sales[[#This Row],[Delivery_Time_Days]]&gt;7,"Delay",IF(Ecommerce_Sales[[#This Row],[Delivery_Time_Days]] = 0,"No delivery",IF(Ecommerce_Sales[[#This Row],[Delivery_Time_Days]]&lt;=7,"On-time")))</f>
        <v>On-time</v>
      </c>
      <c r="V978" s="7">
        <f>Ecommerce_Sales[[#This Row],[Profit]]/Ecommerce_Sales[[#This Row],[Total_Price]]</f>
        <v>0.14989837398373984</v>
      </c>
      <c r="W978" s="3">
        <v>295</v>
      </c>
      <c r="X978" s="3"/>
    </row>
    <row r="979" spans="1:24" x14ac:dyDescent="0.25">
      <c r="A979" s="1" t="s">
        <v>4498</v>
      </c>
      <c r="B979" s="1" t="s">
        <v>1700</v>
      </c>
      <c r="C979" s="1" t="s">
        <v>1701</v>
      </c>
      <c r="D979" s="1" t="s">
        <v>4499</v>
      </c>
      <c r="E979" s="1" t="s">
        <v>1966</v>
      </c>
      <c r="F979" s="2">
        <v>44999</v>
      </c>
      <c r="G979" s="2">
        <v>45385</v>
      </c>
      <c r="H979" s="2" t="str">
        <f>TEXT(Ecommerce_Sales[[#This Row],[Order_Date]],"mmmm")</f>
        <v>April</v>
      </c>
      <c r="I979" s="2" t="str">
        <f>TEXT(Ecommerce_Sales[[#This Row],[Order_Date]],"yyyy")</f>
        <v>2024</v>
      </c>
      <c r="J979" s="2" t="str">
        <f>TEXT(Ecommerce_Sales[[#This Row],[Order_Date]],"mmmm")</f>
        <v>April</v>
      </c>
      <c r="K979" s="1" t="s">
        <v>1947</v>
      </c>
      <c r="L979" s="1" t="s">
        <v>4500</v>
      </c>
      <c r="M979" s="1" t="s">
        <v>1988</v>
      </c>
      <c r="N979" s="1" t="s">
        <v>1989</v>
      </c>
      <c r="O979" s="3">
        <v>96</v>
      </c>
      <c r="P979">
        <v>3</v>
      </c>
      <c r="Q979" s="3">
        <v>288</v>
      </c>
      <c r="R979" s="1" t="s">
        <v>1951</v>
      </c>
      <c r="S979" s="3">
        <v>17</v>
      </c>
      <c r="T979">
        <v>8</v>
      </c>
      <c r="U979" t="str">
        <f>IF(Ecommerce_Sales[[#This Row],[Delivery_Time_Days]]&gt;7,"Delay",IF(Ecommerce_Sales[[#This Row],[Delivery_Time_Days]] = 0,"No delivery",IF(Ecommerce_Sales[[#This Row],[Delivery_Time_Days]]&lt;=7,"On-time")))</f>
        <v>Delay</v>
      </c>
      <c r="V979" s="7">
        <f>Ecommerce_Sales[[#This Row],[Profit]]/Ecommerce_Sales[[#This Row],[Total_Price]]</f>
        <v>0.25</v>
      </c>
      <c r="W979" s="3">
        <v>72</v>
      </c>
      <c r="X979" s="3"/>
    </row>
    <row r="980" spans="1:24" x14ac:dyDescent="0.25">
      <c r="A980" s="1" t="s">
        <v>4501</v>
      </c>
      <c r="B980" s="1" t="s">
        <v>616</v>
      </c>
      <c r="C980" s="1" t="s">
        <v>617</v>
      </c>
      <c r="D980" s="1" t="s">
        <v>4502</v>
      </c>
      <c r="E980" s="1" t="s">
        <v>1946</v>
      </c>
      <c r="F980" s="2">
        <v>45058</v>
      </c>
      <c r="G980" s="2">
        <v>44964</v>
      </c>
      <c r="H980" s="2" t="str">
        <f>TEXT(Ecommerce_Sales[[#This Row],[Order_Date]],"mmmm")</f>
        <v>February</v>
      </c>
      <c r="I980" s="2" t="str">
        <f>TEXT(Ecommerce_Sales[[#This Row],[Order_Date]],"yyyy")</f>
        <v>2023</v>
      </c>
      <c r="J980" s="2" t="str">
        <f>TEXT(Ecommerce_Sales[[#This Row],[Order_Date]],"mmmm")</f>
        <v>February</v>
      </c>
      <c r="K980" s="1" t="s">
        <v>1947</v>
      </c>
      <c r="L980" s="1" t="s">
        <v>4503</v>
      </c>
      <c r="M980" s="1" t="s">
        <v>1983</v>
      </c>
      <c r="N980" s="1" t="s">
        <v>1950</v>
      </c>
      <c r="O980" s="3">
        <v>811</v>
      </c>
      <c r="P980">
        <v>4</v>
      </c>
      <c r="Q980" s="3">
        <v>3246</v>
      </c>
      <c r="R980" s="1" t="s">
        <v>1958</v>
      </c>
      <c r="S980" s="3">
        <v>239</v>
      </c>
      <c r="T980">
        <v>6</v>
      </c>
      <c r="U980" t="str">
        <f>IF(Ecommerce_Sales[[#This Row],[Delivery_Time_Days]]&gt;7,"Delay",IF(Ecommerce_Sales[[#This Row],[Delivery_Time_Days]] = 0,"No delivery",IF(Ecommerce_Sales[[#This Row],[Delivery_Time_Days]]&lt;=7,"On-time")))</f>
        <v>On-time</v>
      </c>
      <c r="V980" s="7">
        <f>Ecommerce_Sales[[#This Row],[Profit]]/Ecommerce_Sales[[#This Row],[Total_Price]]</f>
        <v>0.39987677141096734</v>
      </c>
      <c r="W980" s="3">
        <v>1298</v>
      </c>
      <c r="X980" s="3"/>
    </row>
    <row r="981" spans="1:24" x14ac:dyDescent="0.25">
      <c r="A981" s="1" t="s">
        <v>4504</v>
      </c>
      <c r="B981" s="1" t="s">
        <v>432</v>
      </c>
      <c r="C981" s="1" t="s">
        <v>433</v>
      </c>
      <c r="D981" s="1" t="s">
        <v>2822</v>
      </c>
      <c r="E981" s="1" t="s">
        <v>1981</v>
      </c>
      <c r="F981" s="2">
        <v>45363</v>
      </c>
      <c r="G981" s="2">
        <v>45297</v>
      </c>
      <c r="H981" s="2" t="str">
        <f>TEXT(Ecommerce_Sales[[#This Row],[Order_Date]],"mmmm")</f>
        <v>January</v>
      </c>
      <c r="I981" s="2" t="str">
        <f>TEXT(Ecommerce_Sales[[#This Row],[Order_Date]],"yyyy")</f>
        <v>2024</v>
      </c>
      <c r="J981" s="2" t="str">
        <f>TEXT(Ecommerce_Sales[[#This Row],[Order_Date]],"mmmm")</f>
        <v>January</v>
      </c>
      <c r="K981" s="1" t="s">
        <v>1947</v>
      </c>
      <c r="L981" s="1" t="s">
        <v>4505</v>
      </c>
      <c r="M981" s="1" t="s">
        <v>2065</v>
      </c>
      <c r="N981" s="1" t="s">
        <v>1978</v>
      </c>
      <c r="O981" s="3">
        <v>878</v>
      </c>
      <c r="P981">
        <v>4</v>
      </c>
      <c r="Q981" s="3">
        <v>3512</v>
      </c>
      <c r="R981" s="1" t="s">
        <v>1958</v>
      </c>
      <c r="S981" s="3">
        <v>426</v>
      </c>
      <c r="T981">
        <v>10</v>
      </c>
      <c r="U981" t="str">
        <f>IF(Ecommerce_Sales[[#This Row],[Delivery_Time_Days]]&gt;7,"Delay",IF(Ecommerce_Sales[[#This Row],[Delivery_Time_Days]] = 0,"No delivery",IF(Ecommerce_Sales[[#This Row],[Delivery_Time_Days]]&lt;=7,"On-time")))</f>
        <v>Delay</v>
      </c>
      <c r="V981" s="7">
        <f>Ecommerce_Sales[[#This Row],[Profit]]/Ecommerce_Sales[[#This Row],[Total_Price]]</f>
        <v>0.34994305239179957</v>
      </c>
      <c r="W981" s="3">
        <v>1229</v>
      </c>
      <c r="X981" s="3"/>
    </row>
    <row r="982" spans="1:24" x14ac:dyDescent="0.25">
      <c r="A982" s="1" t="s">
        <v>4506</v>
      </c>
      <c r="B982" s="1" t="s">
        <v>24</v>
      </c>
      <c r="C982" s="1" t="s">
        <v>25</v>
      </c>
      <c r="D982" s="1" t="s">
        <v>3507</v>
      </c>
      <c r="E982" s="1" t="s">
        <v>1954</v>
      </c>
      <c r="F982" s="2">
        <v>45534</v>
      </c>
      <c r="G982" s="2">
        <v>45643</v>
      </c>
      <c r="H982" s="2" t="str">
        <f>TEXT(Ecommerce_Sales[[#This Row],[Order_Date]],"mmmm")</f>
        <v>December</v>
      </c>
      <c r="I982" s="2" t="str">
        <f>TEXT(Ecommerce_Sales[[#This Row],[Order_Date]],"yyyy")</f>
        <v>2024</v>
      </c>
      <c r="J982" s="2" t="str">
        <f>TEXT(Ecommerce_Sales[[#This Row],[Order_Date]],"mmmm")</f>
        <v>December</v>
      </c>
      <c r="K982" s="1" t="s">
        <v>1947</v>
      </c>
      <c r="L982" s="1" t="s">
        <v>4507</v>
      </c>
      <c r="M982" s="1" t="s">
        <v>1972</v>
      </c>
      <c r="N982" s="1" t="s">
        <v>1973</v>
      </c>
      <c r="O982" s="3">
        <v>833</v>
      </c>
      <c r="P982">
        <v>10</v>
      </c>
      <c r="Q982" s="3">
        <v>8325</v>
      </c>
      <c r="R982" s="1" t="s">
        <v>1958</v>
      </c>
      <c r="S982" s="3">
        <v>1088</v>
      </c>
      <c r="T982">
        <v>6</v>
      </c>
      <c r="U982" t="str">
        <f>IF(Ecommerce_Sales[[#This Row],[Delivery_Time_Days]]&gt;7,"Delay",IF(Ecommerce_Sales[[#This Row],[Delivery_Time_Days]] = 0,"No delivery",IF(Ecommerce_Sales[[#This Row],[Delivery_Time_Days]]&lt;=7,"On-time")))</f>
        <v>On-time</v>
      </c>
      <c r="V982" s="7">
        <f>Ecommerce_Sales[[#This Row],[Profit]]/Ecommerce_Sales[[#This Row],[Total_Price]]</f>
        <v>0.30006006006006009</v>
      </c>
      <c r="W982" s="3">
        <v>2498</v>
      </c>
      <c r="X982" s="3"/>
    </row>
    <row r="983" spans="1:24" x14ac:dyDescent="0.25">
      <c r="A983" s="1" t="s">
        <v>4508</v>
      </c>
      <c r="B983" s="1" t="s">
        <v>1886</v>
      </c>
      <c r="C983" s="1" t="s">
        <v>1887</v>
      </c>
      <c r="D983" s="1" t="s">
        <v>4509</v>
      </c>
      <c r="E983" s="1" t="s">
        <v>1981</v>
      </c>
      <c r="F983" s="2">
        <v>45050</v>
      </c>
      <c r="G983" s="2">
        <v>45423</v>
      </c>
      <c r="H983" s="2" t="str">
        <f>TEXT(Ecommerce_Sales[[#This Row],[Order_Date]],"mmmm")</f>
        <v>May</v>
      </c>
      <c r="I983" s="2" t="str">
        <f>TEXT(Ecommerce_Sales[[#This Row],[Order_Date]],"yyyy")</f>
        <v>2024</v>
      </c>
      <c r="J983" s="2" t="str">
        <f>TEXT(Ecommerce_Sales[[#This Row],[Order_Date]],"mmmm")</f>
        <v>May</v>
      </c>
      <c r="K983" s="1" t="s">
        <v>1947</v>
      </c>
      <c r="L983" s="1" t="s">
        <v>4510</v>
      </c>
      <c r="M983" s="1" t="s">
        <v>2065</v>
      </c>
      <c r="N983" s="1" t="s">
        <v>1978</v>
      </c>
      <c r="O983" s="3">
        <v>379</v>
      </c>
      <c r="P983">
        <v>1</v>
      </c>
      <c r="Q983" s="3">
        <v>379</v>
      </c>
      <c r="R983" s="1" t="s">
        <v>1958</v>
      </c>
      <c r="S983" s="3">
        <v>22</v>
      </c>
      <c r="T983">
        <v>10</v>
      </c>
      <c r="U983" t="str">
        <f>IF(Ecommerce_Sales[[#This Row],[Delivery_Time_Days]]&gt;7,"Delay",IF(Ecommerce_Sales[[#This Row],[Delivery_Time_Days]] = 0,"No delivery",IF(Ecommerce_Sales[[#This Row],[Delivery_Time_Days]]&lt;=7,"On-time")))</f>
        <v>Delay</v>
      </c>
      <c r="V983" s="7">
        <f>Ecommerce_Sales[[#This Row],[Profit]]/Ecommerce_Sales[[#This Row],[Total_Price]]</f>
        <v>0.35092348284960423</v>
      </c>
      <c r="W983" s="3">
        <v>133</v>
      </c>
      <c r="X983" s="3"/>
    </row>
    <row r="984" spans="1:24" x14ac:dyDescent="0.25">
      <c r="A984" s="1" t="s">
        <v>4511</v>
      </c>
      <c r="B984" s="1" t="s">
        <v>577</v>
      </c>
      <c r="C984" s="1" t="s">
        <v>578</v>
      </c>
      <c r="D984" s="1" t="s">
        <v>2893</v>
      </c>
      <c r="E984" s="1" t="s">
        <v>2005</v>
      </c>
      <c r="F984" s="2">
        <v>45310</v>
      </c>
      <c r="G984" s="2">
        <v>45572</v>
      </c>
      <c r="H984" s="2" t="str">
        <f>TEXT(Ecommerce_Sales[[#This Row],[Order_Date]],"mmmm")</f>
        <v>October</v>
      </c>
      <c r="I984" s="2" t="str">
        <f>TEXT(Ecommerce_Sales[[#This Row],[Order_Date]],"yyyy")</f>
        <v>2024</v>
      </c>
      <c r="J984" s="2" t="str">
        <f>TEXT(Ecommerce_Sales[[#This Row],[Order_Date]],"mmmm")</f>
        <v>October</v>
      </c>
      <c r="K984" s="1" t="s">
        <v>1947</v>
      </c>
      <c r="L984" s="1" t="s">
        <v>4512</v>
      </c>
      <c r="M984" s="1" t="s">
        <v>1949</v>
      </c>
      <c r="N984" s="1" t="s">
        <v>1950</v>
      </c>
      <c r="O984" s="3">
        <v>467</v>
      </c>
      <c r="P984">
        <v>2</v>
      </c>
      <c r="Q984" s="3">
        <v>935</v>
      </c>
      <c r="R984" s="1" t="s">
        <v>1951</v>
      </c>
      <c r="S984" s="3">
        <v>137</v>
      </c>
      <c r="T984">
        <v>10</v>
      </c>
      <c r="U984" t="str">
        <f>IF(Ecommerce_Sales[[#This Row],[Delivery_Time_Days]]&gt;7,"Delay",IF(Ecommerce_Sales[[#This Row],[Delivery_Time_Days]] = 0,"No delivery",IF(Ecommerce_Sales[[#This Row],[Delivery_Time_Days]]&lt;=7,"On-time")))</f>
        <v>Delay</v>
      </c>
      <c r="V984" s="7">
        <f>Ecommerce_Sales[[#This Row],[Profit]]/Ecommerce_Sales[[#This Row],[Total_Price]]</f>
        <v>0.4</v>
      </c>
      <c r="W984" s="3">
        <v>374</v>
      </c>
      <c r="X984" s="3"/>
    </row>
    <row r="985" spans="1:24" x14ac:dyDescent="0.25">
      <c r="A985" s="1" t="s">
        <v>4513</v>
      </c>
      <c r="B985" s="1" t="s">
        <v>58</v>
      </c>
      <c r="C985" s="1" t="s">
        <v>938</v>
      </c>
      <c r="D985" s="1" t="s">
        <v>4514</v>
      </c>
      <c r="E985" s="1" t="s">
        <v>1966</v>
      </c>
      <c r="F985" s="2">
        <v>45445</v>
      </c>
      <c r="G985" s="2">
        <v>45129</v>
      </c>
      <c r="H985" s="2" t="str">
        <f>TEXT(Ecommerce_Sales[[#This Row],[Order_Date]],"mmmm")</f>
        <v>July</v>
      </c>
      <c r="I985" s="2" t="str">
        <f>TEXT(Ecommerce_Sales[[#This Row],[Order_Date]],"yyyy")</f>
        <v>2023</v>
      </c>
      <c r="J985" s="2" t="str">
        <f>TEXT(Ecommerce_Sales[[#This Row],[Order_Date]],"mmmm")</f>
        <v>July</v>
      </c>
      <c r="K985" s="1" t="s">
        <v>1947</v>
      </c>
      <c r="L985" s="1" t="s">
        <v>4515</v>
      </c>
      <c r="M985" s="1" t="s">
        <v>1972</v>
      </c>
      <c r="N985" s="1" t="s">
        <v>1973</v>
      </c>
      <c r="O985" s="3">
        <v>300</v>
      </c>
      <c r="P985">
        <v>1</v>
      </c>
      <c r="Q985" s="3">
        <v>300</v>
      </c>
      <c r="R985" s="1" t="s">
        <v>1951</v>
      </c>
      <c r="S985" s="3">
        <v>22</v>
      </c>
      <c r="T985">
        <v>5</v>
      </c>
      <c r="U985" t="str">
        <f>IF(Ecommerce_Sales[[#This Row],[Delivery_Time_Days]]&gt;7,"Delay",IF(Ecommerce_Sales[[#This Row],[Delivery_Time_Days]] = 0,"No delivery",IF(Ecommerce_Sales[[#This Row],[Delivery_Time_Days]]&lt;=7,"On-time")))</f>
        <v>On-time</v>
      </c>
      <c r="V985" s="7">
        <f>Ecommerce_Sales[[#This Row],[Profit]]/Ecommerce_Sales[[#This Row],[Total_Price]]</f>
        <v>0.3</v>
      </c>
      <c r="W985" s="3">
        <v>90</v>
      </c>
      <c r="X985" s="3"/>
    </row>
    <row r="986" spans="1:24" x14ac:dyDescent="0.25">
      <c r="A986" s="1" t="s">
        <v>4516</v>
      </c>
      <c r="B986" s="1" t="s">
        <v>1816</v>
      </c>
      <c r="C986" s="1" t="s">
        <v>1817</v>
      </c>
      <c r="D986" s="1" t="s">
        <v>3564</v>
      </c>
      <c r="E986" s="1" t="s">
        <v>1954</v>
      </c>
      <c r="F986" s="2">
        <v>45188</v>
      </c>
      <c r="G986" s="2">
        <v>45331</v>
      </c>
      <c r="H986" s="2" t="str">
        <f>TEXT(Ecommerce_Sales[[#This Row],[Order_Date]],"mmmm")</f>
        <v>February</v>
      </c>
      <c r="I986" s="2" t="str">
        <f>TEXT(Ecommerce_Sales[[#This Row],[Order_Date]],"yyyy")</f>
        <v>2024</v>
      </c>
      <c r="J986" s="2" t="str">
        <f>TEXT(Ecommerce_Sales[[#This Row],[Order_Date]],"mmmm")</f>
        <v>February</v>
      </c>
      <c r="K986" s="1" t="s">
        <v>1947</v>
      </c>
      <c r="L986" s="1" t="s">
        <v>4517</v>
      </c>
      <c r="M986" s="1" t="s">
        <v>2058</v>
      </c>
      <c r="N986" s="1" t="s">
        <v>1950</v>
      </c>
      <c r="O986" s="3">
        <v>492</v>
      </c>
      <c r="P986">
        <v>3</v>
      </c>
      <c r="Q986" s="3">
        <v>1475</v>
      </c>
      <c r="R986" s="1" t="s">
        <v>1958</v>
      </c>
      <c r="S986" s="3">
        <v>110</v>
      </c>
      <c r="T986">
        <v>8</v>
      </c>
      <c r="U986" t="str">
        <f>IF(Ecommerce_Sales[[#This Row],[Delivery_Time_Days]]&gt;7,"Delay",IF(Ecommerce_Sales[[#This Row],[Delivery_Time_Days]] = 0,"No delivery",IF(Ecommerce_Sales[[#This Row],[Delivery_Time_Days]]&lt;=7,"On-time")))</f>
        <v>Delay</v>
      </c>
      <c r="V986" s="7">
        <f>Ecommerce_Sales[[#This Row],[Profit]]/Ecommerce_Sales[[#This Row],[Total_Price]]</f>
        <v>0.4</v>
      </c>
      <c r="W986" s="3">
        <v>590</v>
      </c>
      <c r="X986" s="3"/>
    </row>
    <row r="987" spans="1:24" x14ac:dyDescent="0.25">
      <c r="A987" s="1" t="s">
        <v>4518</v>
      </c>
      <c r="B987" s="1" t="s">
        <v>1124</v>
      </c>
      <c r="C987" s="1" t="s">
        <v>1125</v>
      </c>
      <c r="D987" s="1" t="s">
        <v>4519</v>
      </c>
      <c r="E987" s="1" t="s">
        <v>1981</v>
      </c>
      <c r="F987" s="2">
        <v>45501</v>
      </c>
      <c r="G987" s="2">
        <v>45541</v>
      </c>
      <c r="H987" s="2" t="str">
        <f>TEXT(Ecommerce_Sales[[#This Row],[Order_Date]],"mmmm")</f>
        <v>September</v>
      </c>
      <c r="I987" s="2" t="str">
        <f>TEXT(Ecommerce_Sales[[#This Row],[Order_Date]],"yyyy")</f>
        <v>2024</v>
      </c>
      <c r="J987" s="2" t="str">
        <f>TEXT(Ecommerce_Sales[[#This Row],[Order_Date]],"mmmm")</f>
        <v>September</v>
      </c>
      <c r="K987" s="1" t="s">
        <v>1947</v>
      </c>
      <c r="L987" s="1" t="s">
        <v>4520</v>
      </c>
      <c r="M987" s="1" t="s">
        <v>1968</v>
      </c>
      <c r="N987" s="1" t="s">
        <v>1957</v>
      </c>
      <c r="O987" s="3">
        <v>307</v>
      </c>
      <c r="P987">
        <v>3</v>
      </c>
      <c r="Q987" s="3">
        <v>921</v>
      </c>
      <c r="R987" s="1" t="s">
        <v>1958</v>
      </c>
      <c r="S987" s="3">
        <v>99</v>
      </c>
      <c r="T987">
        <v>10</v>
      </c>
      <c r="U987" t="str">
        <f>IF(Ecommerce_Sales[[#This Row],[Delivery_Time_Days]]&gt;7,"Delay",IF(Ecommerce_Sales[[#This Row],[Delivery_Time_Days]] = 0,"No delivery",IF(Ecommerce_Sales[[#This Row],[Delivery_Time_Days]]&lt;=7,"On-time")))</f>
        <v>Delay</v>
      </c>
      <c r="V987" s="7">
        <f>Ecommerce_Sales[[#This Row],[Profit]]/Ecommerce_Sales[[#This Row],[Total_Price]]</f>
        <v>0.14983713355048861</v>
      </c>
      <c r="W987" s="3">
        <v>138</v>
      </c>
      <c r="X987" s="3"/>
    </row>
    <row r="988" spans="1:24" x14ac:dyDescent="0.25">
      <c r="A988" s="1" t="s">
        <v>4521</v>
      </c>
      <c r="B988" s="1" t="s">
        <v>1633</v>
      </c>
      <c r="C988" s="1" t="s">
        <v>1634</v>
      </c>
      <c r="D988" s="1" t="s">
        <v>2124</v>
      </c>
      <c r="E988" s="1" t="s">
        <v>2005</v>
      </c>
      <c r="F988" s="2">
        <v>45236</v>
      </c>
      <c r="G988" s="2">
        <v>45065</v>
      </c>
      <c r="H988" s="2" t="str">
        <f>TEXT(Ecommerce_Sales[[#This Row],[Order_Date]],"mmmm")</f>
        <v>May</v>
      </c>
      <c r="I988" s="2" t="str">
        <f>TEXT(Ecommerce_Sales[[#This Row],[Order_Date]],"yyyy")</f>
        <v>2023</v>
      </c>
      <c r="J988" s="2" t="str">
        <f>TEXT(Ecommerce_Sales[[#This Row],[Order_Date]],"mmmm")</f>
        <v>May</v>
      </c>
      <c r="K988" s="1" t="s">
        <v>1947</v>
      </c>
      <c r="L988" s="1" t="s">
        <v>4522</v>
      </c>
      <c r="M988" s="1" t="s">
        <v>1963</v>
      </c>
      <c r="N988" s="1" t="s">
        <v>1957</v>
      </c>
      <c r="O988" s="3">
        <v>901</v>
      </c>
      <c r="P988">
        <v>5</v>
      </c>
      <c r="Q988" s="3">
        <v>4505</v>
      </c>
      <c r="R988" s="1" t="s">
        <v>1951</v>
      </c>
      <c r="S988" s="3">
        <v>329</v>
      </c>
      <c r="T988">
        <v>3</v>
      </c>
      <c r="U988" t="str">
        <f>IF(Ecommerce_Sales[[#This Row],[Delivery_Time_Days]]&gt;7,"Delay",IF(Ecommerce_Sales[[#This Row],[Delivery_Time_Days]] = 0,"No delivery",IF(Ecommerce_Sales[[#This Row],[Delivery_Time_Days]]&lt;=7,"On-time")))</f>
        <v>On-time</v>
      </c>
      <c r="V988" s="7">
        <f>Ecommerce_Sales[[#This Row],[Profit]]/Ecommerce_Sales[[#This Row],[Total_Price]]</f>
        <v>0.15005549389567147</v>
      </c>
      <c r="W988" s="3">
        <v>676</v>
      </c>
      <c r="X988" s="3"/>
    </row>
    <row r="989" spans="1:24" x14ac:dyDescent="0.25">
      <c r="A989" s="1" t="s">
        <v>4523</v>
      </c>
      <c r="B989" s="1" t="s">
        <v>110</v>
      </c>
      <c r="C989" s="1" t="s">
        <v>111</v>
      </c>
      <c r="D989" s="1" t="s">
        <v>4344</v>
      </c>
      <c r="E989" s="1" t="s">
        <v>1996</v>
      </c>
      <c r="F989" s="2">
        <v>45493</v>
      </c>
      <c r="G989" s="2">
        <v>45031</v>
      </c>
      <c r="H989" s="2" t="str">
        <f>TEXT(Ecommerce_Sales[[#This Row],[Order_Date]],"mmmm")</f>
        <v>April</v>
      </c>
      <c r="I989" s="2" t="str">
        <f>TEXT(Ecommerce_Sales[[#This Row],[Order_Date]],"yyyy")</f>
        <v>2023</v>
      </c>
      <c r="J989" s="2" t="str">
        <f>TEXT(Ecommerce_Sales[[#This Row],[Order_Date]],"mmmm")</f>
        <v>April</v>
      </c>
      <c r="K989" s="1" t="s">
        <v>1947</v>
      </c>
      <c r="L989" s="1" t="s">
        <v>3808</v>
      </c>
      <c r="M989" s="1" t="s">
        <v>2247</v>
      </c>
      <c r="N989" s="1" t="s">
        <v>1957</v>
      </c>
      <c r="O989" s="3">
        <v>604</v>
      </c>
      <c r="P989">
        <v>3</v>
      </c>
      <c r="Q989" s="3">
        <v>1813</v>
      </c>
      <c r="R989" s="1" t="s">
        <v>1958</v>
      </c>
      <c r="S989" s="3">
        <v>141</v>
      </c>
      <c r="T989">
        <v>2</v>
      </c>
      <c r="U989" t="str">
        <f>IF(Ecommerce_Sales[[#This Row],[Delivery_Time_Days]]&gt;7,"Delay",IF(Ecommerce_Sales[[#This Row],[Delivery_Time_Days]] = 0,"No delivery",IF(Ecommerce_Sales[[#This Row],[Delivery_Time_Days]]&lt;=7,"On-time")))</f>
        <v>On-time</v>
      </c>
      <c r="V989" s="7">
        <f>Ecommerce_Sales[[#This Row],[Profit]]/Ecommerce_Sales[[#This Row],[Total_Price]]</f>
        <v>0.15002757859900717</v>
      </c>
      <c r="W989" s="3">
        <v>272</v>
      </c>
      <c r="X989" s="3"/>
    </row>
    <row r="990" spans="1:24" x14ac:dyDescent="0.25">
      <c r="A990" s="1" t="s">
        <v>4524</v>
      </c>
      <c r="B990" s="1" t="s">
        <v>88</v>
      </c>
      <c r="C990" s="1" t="s">
        <v>89</v>
      </c>
      <c r="D990" s="1" t="s">
        <v>3134</v>
      </c>
      <c r="E990" s="1" t="s">
        <v>1961</v>
      </c>
      <c r="F990" s="2">
        <v>45107</v>
      </c>
      <c r="G990" s="2">
        <v>45655</v>
      </c>
      <c r="H990" s="2" t="str">
        <f>TEXT(Ecommerce_Sales[[#This Row],[Order_Date]],"mmmm")</f>
        <v>December</v>
      </c>
      <c r="I990" s="2" t="str">
        <f>TEXT(Ecommerce_Sales[[#This Row],[Order_Date]],"yyyy")</f>
        <v>2024</v>
      </c>
      <c r="J990" s="2" t="str">
        <f>TEXT(Ecommerce_Sales[[#This Row],[Order_Date]],"mmmm")</f>
        <v>December</v>
      </c>
      <c r="K990" s="1" t="s">
        <v>1947</v>
      </c>
      <c r="L990" s="1" t="s">
        <v>4525</v>
      </c>
      <c r="M990" s="1" t="s">
        <v>2043</v>
      </c>
      <c r="N990" s="1" t="s">
        <v>1989</v>
      </c>
      <c r="O990" s="3">
        <v>1943</v>
      </c>
      <c r="P990">
        <v>8</v>
      </c>
      <c r="Q990" s="3">
        <v>15548</v>
      </c>
      <c r="R990" s="1" t="s">
        <v>1958</v>
      </c>
      <c r="S990" s="3">
        <v>2189</v>
      </c>
      <c r="T990">
        <v>3</v>
      </c>
      <c r="U990" t="str">
        <f>IF(Ecommerce_Sales[[#This Row],[Delivery_Time_Days]]&gt;7,"Delay",IF(Ecommerce_Sales[[#This Row],[Delivery_Time_Days]] = 0,"No delivery",IF(Ecommerce_Sales[[#This Row],[Delivery_Time_Days]]&lt;=7,"On-time")))</f>
        <v>On-time</v>
      </c>
      <c r="V990" s="7">
        <f>Ecommerce_Sales[[#This Row],[Profit]]/Ecommerce_Sales[[#This Row],[Total_Price]]</f>
        <v>0.25</v>
      </c>
      <c r="W990" s="3">
        <v>3887</v>
      </c>
      <c r="X990" s="3"/>
    </row>
    <row r="991" spans="1:24" x14ac:dyDescent="0.25">
      <c r="A991" s="1" t="s">
        <v>4526</v>
      </c>
      <c r="B991" s="1" t="s">
        <v>428</v>
      </c>
      <c r="C991" s="1" t="s">
        <v>429</v>
      </c>
      <c r="D991" s="1" t="s">
        <v>4327</v>
      </c>
      <c r="E991" s="1" t="s">
        <v>1946</v>
      </c>
      <c r="F991" s="2">
        <v>45424</v>
      </c>
      <c r="G991" s="2">
        <v>45602</v>
      </c>
      <c r="H991" s="2" t="str">
        <f>TEXT(Ecommerce_Sales[[#This Row],[Order_Date]],"mmmm")</f>
        <v>November</v>
      </c>
      <c r="I991" s="2" t="str">
        <f>TEXT(Ecommerce_Sales[[#This Row],[Order_Date]],"yyyy")</f>
        <v>2024</v>
      </c>
      <c r="J991" s="2" t="str">
        <f>TEXT(Ecommerce_Sales[[#This Row],[Order_Date]],"mmmm")</f>
        <v>November</v>
      </c>
      <c r="K991" s="1" t="s">
        <v>1947</v>
      </c>
      <c r="L991" s="1" t="s">
        <v>4527</v>
      </c>
      <c r="M991" s="1" t="s">
        <v>2058</v>
      </c>
      <c r="N991" s="1" t="s">
        <v>1950</v>
      </c>
      <c r="O991" s="3">
        <v>1348</v>
      </c>
      <c r="P991">
        <v>3</v>
      </c>
      <c r="Q991" s="3">
        <v>4045</v>
      </c>
      <c r="R991" s="1" t="s">
        <v>1958</v>
      </c>
      <c r="S991" s="3">
        <v>457</v>
      </c>
      <c r="T991">
        <v>9</v>
      </c>
      <c r="U991" t="str">
        <f>IF(Ecommerce_Sales[[#This Row],[Delivery_Time_Days]]&gt;7,"Delay",IF(Ecommerce_Sales[[#This Row],[Delivery_Time_Days]] = 0,"No delivery",IF(Ecommerce_Sales[[#This Row],[Delivery_Time_Days]]&lt;=7,"On-time")))</f>
        <v>Delay</v>
      </c>
      <c r="V991" s="7">
        <f>Ecommerce_Sales[[#This Row],[Profit]]/Ecommerce_Sales[[#This Row],[Total_Price]]</f>
        <v>0.4</v>
      </c>
      <c r="W991" s="3">
        <v>1618</v>
      </c>
      <c r="X991" s="3"/>
    </row>
    <row r="992" spans="1:24" x14ac:dyDescent="0.25">
      <c r="A992" s="1" t="s">
        <v>4528</v>
      </c>
      <c r="B992" s="1" t="s">
        <v>476</v>
      </c>
      <c r="C992" s="1" t="s">
        <v>477</v>
      </c>
      <c r="D992" s="1" t="s">
        <v>3119</v>
      </c>
      <c r="E992" s="1" t="s">
        <v>1946</v>
      </c>
      <c r="F992" s="2">
        <v>45590</v>
      </c>
      <c r="G992" s="2">
        <v>45205</v>
      </c>
      <c r="H992" s="2" t="str">
        <f>TEXT(Ecommerce_Sales[[#This Row],[Order_Date]],"mmmm")</f>
        <v>October</v>
      </c>
      <c r="I992" s="2" t="str">
        <f>TEXT(Ecommerce_Sales[[#This Row],[Order_Date]],"yyyy")</f>
        <v>2023</v>
      </c>
      <c r="J992" s="2" t="str">
        <f>TEXT(Ecommerce_Sales[[#This Row],[Order_Date]],"mmmm")</f>
        <v>October</v>
      </c>
      <c r="K992" s="1" t="s">
        <v>1947</v>
      </c>
      <c r="L992" s="1" t="s">
        <v>4529</v>
      </c>
      <c r="M992" s="1" t="s">
        <v>2065</v>
      </c>
      <c r="N992" s="1" t="s">
        <v>1978</v>
      </c>
      <c r="O992" s="3">
        <v>720</v>
      </c>
      <c r="P992">
        <v>3</v>
      </c>
      <c r="Q992" s="3">
        <v>2161</v>
      </c>
      <c r="R992" s="1" t="s">
        <v>1951</v>
      </c>
      <c r="S992" s="3">
        <v>294</v>
      </c>
      <c r="T992">
        <v>5</v>
      </c>
      <c r="U992" t="str">
        <f>IF(Ecommerce_Sales[[#This Row],[Delivery_Time_Days]]&gt;7,"Delay",IF(Ecommerce_Sales[[#This Row],[Delivery_Time_Days]] = 0,"No delivery",IF(Ecommerce_Sales[[#This Row],[Delivery_Time_Days]]&lt;=7,"On-time")))</f>
        <v>On-time</v>
      </c>
      <c r="V992" s="7">
        <f>Ecommerce_Sales[[#This Row],[Profit]]/Ecommerce_Sales[[#This Row],[Total_Price]]</f>
        <v>0.34983803794539564</v>
      </c>
      <c r="W992" s="3">
        <v>756</v>
      </c>
      <c r="X992" s="3"/>
    </row>
    <row r="993" spans="1:24" x14ac:dyDescent="0.25">
      <c r="A993" s="1" t="s">
        <v>4530</v>
      </c>
      <c r="B993" s="1" t="s">
        <v>272</v>
      </c>
      <c r="C993" s="1" t="s">
        <v>273</v>
      </c>
      <c r="D993" s="1" t="s">
        <v>4531</v>
      </c>
      <c r="E993" s="1" t="s">
        <v>1996</v>
      </c>
      <c r="F993" s="2">
        <v>45107</v>
      </c>
      <c r="G993" s="2">
        <v>45109</v>
      </c>
      <c r="H993" s="2" t="str">
        <f>TEXT(Ecommerce_Sales[[#This Row],[Order_Date]],"mmmm")</f>
        <v>July</v>
      </c>
      <c r="I993" s="2" t="str">
        <f>TEXT(Ecommerce_Sales[[#This Row],[Order_Date]],"yyyy")</f>
        <v>2023</v>
      </c>
      <c r="J993" s="2" t="str">
        <f>TEXT(Ecommerce_Sales[[#This Row],[Order_Date]],"mmmm")</f>
        <v>July</v>
      </c>
      <c r="K993" s="1" t="s">
        <v>1947</v>
      </c>
      <c r="L993" s="1" t="s">
        <v>4532</v>
      </c>
      <c r="M993" s="1" t="s">
        <v>2043</v>
      </c>
      <c r="N993" s="1" t="s">
        <v>1989</v>
      </c>
      <c r="O993" s="3">
        <v>975</v>
      </c>
      <c r="P993">
        <v>1</v>
      </c>
      <c r="Q993" s="3">
        <v>975</v>
      </c>
      <c r="R993" s="1" t="s">
        <v>1958</v>
      </c>
      <c r="S993" s="3">
        <v>75</v>
      </c>
      <c r="T993">
        <v>7</v>
      </c>
      <c r="U993" t="str">
        <f>IF(Ecommerce_Sales[[#This Row],[Delivery_Time_Days]]&gt;7,"Delay",IF(Ecommerce_Sales[[#This Row],[Delivery_Time_Days]] = 0,"No delivery",IF(Ecommerce_Sales[[#This Row],[Delivery_Time_Days]]&lt;=7,"On-time")))</f>
        <v>On-time</v>
      </c>
      <c r="V993" s="7">
        <f>Ecommerce_Sales[[#This Row],[Profit]]/Ecommerce_Sales[[#This Row],[Total_Price]]</f>
        <v>0.25025641025641027</v>
      </c>
      <c r="W993" s="3">
        <v>244</v>
      </c>
      <c r="X993" s="3"/>
    </row>
    <row r="994" spans="1:24" x14ac:dyDescent="0.25">
      <c r="A994" s="1" t="s">
        <v>4533</v>
      </c>
      <c r="B994" s="1" t="s">
        <v>200</v>
      </c>
      <c r="C994" s="1" t="s">
        <v>201</v>
      </c>
      <c r="D994" s="1" t="s">
        <v>4177</v>
      </c>
      <c r="E994" s="1" t="s">
        <v>1996</v>
      </c>
      <c r="F994" s="2">
        <v>44962</v>
      </c>
      <c r="G994" s="2">
        <v>45434</v>
      </c>
      <c r="H994" s="2" t="str">
        <f>TEXT(Ecommerce_Sales[[#This Row],[Order_Date]],"mmmm")</f>
        <v>May</v>
      </c>
      <c r="I994" s="2" t="str">
        <f>TEXT(Ecommerce_Sales[[#This Row],[Order_Date]],"yyyy")</f>
        <v>2024</v>
      </c>
      <c r="J994" s="2" t="str">
        <f>TEXT(Ecommerce_Sales[[#This Row],[Order_Date]],"mmmm")</f>
        <v>May</v>
      </c>
      <c r="K994" s="1" t="s">
        <v>1947</v>
      </c>
      <c r="L994" s="1" t="s">
        <v>4534</v>
      </c>
      <c r="M994" s="1" t="s">
        <v>1949</v>
      </c>
      <c r="N994" s="1" t="s">
        <v>1950</v>
      </c>
      <c r="O994" s="3">
        <v>37</v>
      </c>
      <c r="P994">
        <v>1</v>
      </c>
      <c r="Q994" s="3">
        <v>37</v>
      </c>
      <c r="R994" s="1" t="s">
        <v>1951</v>
      </c>
      <c r="S994" s="3">
        <v>5</v>
      </c>
      <c r="T994">
        <v>3</v>
      </c>
      <c r="U994" t="str">
        <f>IF(Ecommerce_Sales[[#This Row],[Delivery_Time_Days]]&gt;7,"Delay",IF(Ecommerce_Sales[[#This Row],[Delivery_Time_Days]] = 0,"No delivery",IF(Ecommerce_Sales[[#This Row],[Delivery_Time_Days]]&lt;=7,"On-time")))</f>
        <v>On-time</v>
      </c>
      <c r="V994" s="7">
        <f>Ecommerce_Sales[[#This Row],[Profit]]/Ecommerce_Sales[[#This Row],[Total_Price]]</f>
        <v>0.40540540540540543</v>
      </c>
      <c r="W994" s="3">
        <v>15</v>
      </c>
      <c r="X994" s="3"/>
    </row>
    <row r="995" spans="1:24" x14ac:dyDescent="0.25">
      <c r="A995" s="1" t="s">
        <v>4535</v>
      </c>
      <c r="B995" s="1" t="s">
        <v>503</v>
      </c>
      <c r="C995" s="1" t="s">
        <v>504</v>
      </c>
      <c r="D995" s="1" t="s">
        <v>4536</v>
      </c>
      <c r="E995" s="1" t="s">
        <v>1996</v>
      </c>
      <c r="F995" s="2">
        <v>45382</v>
      </c>
      <c r="G995" s="2">
        <v>45309</v>
      </c>
      <c r="H995" s="2" t="str">
        <f>TEXT(Ecommerce_Sales[[#This Row],[Order_Date]],"mmmm")</f>
        <v>January</v>
      </c>
      <c r="I995" s="2" t="str">
        <f>TEXT(Ecommerce_Sales[[#This Row],[Order_Date]],"yyyy")</f>
        <v>2024</v>
      </c>
      <c r="J995" s="2" t="str">
        <f>TEXT(Ecommerce_Sales[[#This Row],[Order_Date]],"mmmm")</f>
        <v>January</v>
      </c>
      <c r="K995" s="1" t="s">
        <v>1947</v>
      </c>
      <c r="L995" s="1" t="s">
        <v>4537</v>
      </c>
      <c r="M995" s="1" t="s">
        <v>1998</v>
      </c>
      <c r="N995" s="1" t="s">
        <v>1973</v>
      </c>
      <c r="O995" s="3">
        <v>754</v>
      </c>
      <c r="P995">
        <v>3</v>
      </c>
      <c r="Q995" s="3">
        <v>2261</v>
      </c>
      <c r="R995" s="1" t="s">
        <v>2016</v>
      </c>
      <c r="S995" s="3">
        <v>314</v>
      </c>
      <c r="T995">
        <v>3</v>
      </c>
      <c r="U995" t="str">
        <f>IF(Ecommerce_Sales[[#This Row],[Delivery_Time_Days]]&gt;7,"Delay",IF(Ecommerce_Sales[[#This Row],[Delivery_Time_Days]] = 0,"No delivery",IF(Ecommerce_Sales[[#This Row],[Delivery_Time_Days]]&lt;=7,"On-time")))</f>
        <v>On-time</v>
      </c>
      <c r="V995" s="7">
        <f>Ecommerce_Sales[[#This Row],[Profit]]/Ecommerce_Sales[[#This Row],[Total_Price]]</f>
        <v>0.29986731534719152</v>
      </c>
      <c r="W995" s="3">
        <v>678</v>
      </c>
      <c r="X995" s="3"/>
    </row>
    <row r="996" spans="1:24" x14ac:dyDescent="0.25">
      <c r="A996" s="1" t="s">
        <v>4538</v>
      </c>
      <c r="B996" s="1" t="s">
        <v>1625</v>
      </c>
      <c r="C996" s="1" t="s">
        <v>1626</v>
      </c>
      <c r="D996" s="1" t="s">
        <v>2637</v>
      </c>
      <c r="E996" s="1" t="s">
        <v>1981</v>
      </c>
      <c r="F996" s="2">
        <v>45569</v>
      </c>
      <c r="G996" s="2">
        <v>45112</v>
      </c>
      <c r="H996" s="2" t="str">
        <f>TEXT(Ecommerce_Sales[[#This Row],[Order_Date]],"mmmm")</f>
        <v>July</v>
      </c>
      <c r="I996" s="2" t="str">
        <f>TEXT(Ecommerce_Sales[[#This Row],[Order_Date]],"yyyy")</f>
        <v>2023</v>
      </c>
      <c r="J996" s="2" t="str">
        <f>TEXT(Ecommerce_Sales[[#This Row],[Order_Date]],"mmmm")</f>
        <v>July</v>
      </c>
      <c r="K996" s="1" t="s">
        <v>1947</v>
      </c>
      <c r="L996" s="1" t="s">
        <v>4539</v>
      </c>
      <c r="M996" s="1" t="s">
        <v>2072</v>
      </c>
      <c r="N996" s="1" t="s">
        <v>1950</v>
      </c>
      <c r="O996" s="3">
        <v>957</v>
      </c>
      <c r="P996">
        <v>3</v>
      </c>
      <c r="Q996" s="3">
        <v>2871</v>
      </c>
      <c r="R996" s="1" t="s">
        <v>1958</v>
      </c>
      <c r="S996" s="3">
        <v>261</v>
      </c>
      <c r="T996">
        <v>10</v>
      </c>
      <c r="U996" t="str">
        <f>IF(Ecommerce_Sales[[#This Row],[Delivery_Time_Days]]&gt;7,"Delay",IF(Ecommerce_Sales[[#This Row],[Delivery_Time_Days]] = 0,"No delivery",IF(Ecommerce_Sales[[#This Row],[Delivery_Time_Days]]&lt;=7,"On-time")))</f>
        <v>Delay</v>
      </c>
      <c r="V996" s="7">
        <f>Ecommerce_Sales[[#This Row],[Profit]]/Ecommerce_Sales[[#This Row],[Total_Price]]</f>
        <v>0.3998606757227447</v>
      </c>
      <c r="W996" s="3">
        <v>1148</v>
      </c>
      <c r="X996" s="3"/>
    </row>
    <row r="997" spans="1:24" x14ac:dyDescent="0.25">
      <c r="A997" s="1" t="s">
        <v>4540</v>
      </c>
      <c r="B997" s="1" t="s">
        <v>1355</v>
      </c>
      <c r="C997" s="1" t="s">
        <v>1356</v>
      </c>
      <c r="D997" s="1" t="s">
        <v>4155</v>
      </c>
      <c r="E997" s="1" t="s">
        <v>1954</v>
      </c>
      <c r="F997" s="2">
        <v>44987</v>
      </c>
      <c r="G997" s="2">
        <v>44933</v>
      </c>
      <c r="H997" s="2" t="str">
        <f>TEXT(Ecommerce_Sales[[#This Row],[Order_Date]],"mmmm")</f>
        <v>January</v>
      </c>
      <c r="I997" s="2" t="str">
        <f>TEXT(Ecommerce_Sales[[#This Row],[Order_Date]],"yyyy")</f>
        <v>2023</v>
      </c>
      <c r="J997" s="2" t="str">
        <f>TEXT(Ecommerce_Sales[[#This Row],[Order_Date]],"mmmm")</f>
        <v>January</v>
      </c>
      <c r="K997" s="1" t="s">
        <v>1947</v>
      </c>
      <c r="L997" s="1" t="s">
        <v>4541</v>
      </c>
      <c r="M997" s="1" t="s">
        <v>2065</v>
      </c>
      <c r="N997" s="1" t="s">
        <v>1978</v>
      </c>
      <c r="O997" s="3">
        <v>612</v>
      </c>
      <c r="P997">
        <v>2</v>
      </c>
      <c r="Q997" s="3">
        <v>1223</v>
      </c>
      <c r="R997" s="1" t="s">
        <v>1958</v>
      </c>
      <c r="S997" s="3">
        <v>180</v>
      </c>
      <c r="T997">
        <v>2</v>
      </c>
      <c r="U997" t="str">
        <f>IF(Ecommerce_Sales[[#This Row],[Delivery_Time_Days]]&gt;7,"Delay",IF(Ecommerce_Sales[[#This Row],[Delivery_Time_Days]] = 0,"No delivery",IF(Ecommerce_Sales[[#This Row],[Delivery_Time_Days]]&lt;=7,"On-time")))</f>
        <v>On-time</v>
      </c>
      <c r="V997" s="7">
        <f>Ecommerce_Sales[[#This Row],[Profit]]/Ecommerce_Sales[[#This Row],[Total_Price]]</f>
        <v>0.34995911692559278</v>
      </c>
      <c r="W997" s="3">
        <v>428</v>
      </c>
      <c r="X997" s="3"/>
    </row>
    <row r="998" spans="1:24" x14ac:dyDescent="0.25">
      <c r="A998" s="1" t="s">
        <v>4542</v>
      </c>
      <c r="B998" s="1" t="s">
        <v>1171</v>
      </c>
      <c r="C998" s="1" t="s">
        <v>1172</v>
      </c>
      <c r="D998" s="1" t="s">
        <v>2843</v>
      </c>
      <c r="E998" s="1" t="s">
        <v>1961</v>
      </c>
      <c r="F998" s="2">
        <v>45214</v>
      </c>
      <c r="G998" s="2">
        <v>45387</v>
      </c>
      <c r="H998" s="2" t="str">
        <f>TEXT(Ecommerce_Sales[[#This Row],[Order_Date]],"mmmm")</f>
        <v>April</v>
      </c>
      <c r="I998" s="2" t="str">
        <f>TEXT(Ecommerce_Sales[[#This Row],[Order_Date]],"yyyy")</f>
        <v>2024</v>
      </c>
      <c r="J998" s="2" t="str">
        <f>TEXT(Ecommerce_Sales[[#This Row],[Order_Date]],"mmmm")</f>
        <v>April</v>
      </c>
      <c r="K998" s="1" t="s">
        <v>1947</v>
      </c>
      <c r="L998" s="1" t="s">
        <v>4543</v>
      </c>
      <c r="M998" s="1" t="s">
        <v>1977</v>
      </c>
      <c r="N998" s="1" t="s">
        <v>1978</v>
      </c>
      <c r="O998" s="3">
        <v>783</v>
      </c>
      <c r="P998">
        <v>3</v>
      </c>
      <c r="Q998" s="3">
        <v>2348</v>
      </c>
      <c r="R998" s="1" t="s">
        <v>1958</v>
      </c>
      <c r="S998" s="3">
        <v>160</v>
      </c>
      <c r="T998">
        <v>6</v>
      </c>
      <c r="U998" t="str">
        <f>IF(Ecommerce_Sales[[#This Row],[Delivery_Time_Days]]&gt;7,"Delay",IF(Ecommerce_Sales[[#This Row],[Delivery_Time_Days]] = 0,"No delivery",IF(Ecommerce_Sales[[#This Row],[Delivery_Time_Days]]&lt;=7,"On-time")))</f>
        <v>On-time</v>
      </c>
      <c r="V998" s="7">
        <f>Ecommerce_Sales[[#This Row],[Profit]]/Ecommerce_Sales[[#This Row],[Total_Price]]</f>
        <v>0.35008517887563884</v>
      </c>
      <c r="W998" s="3">
        <v>822</v>
      </c>
      <c r="X998" s="3"/>
    </row>
    <row r="999" spans="1:24" x14ac:dyDescent="0.25">
      <c r="A999" s="1" t="s">
        <v>4544</v>
      </c>
      <c r="B999" s="1" t="s">
        <v>1812</v>
      </c>
      <c r="C999" s="1" t="s">
        <v>1813</v>
      </c>
      <c r="D999" s="1" t="s">
        <v>4545</v>
      </c>
      <c r="E999" s="1" t="s">
        <v>1954</v>
      </c>
      <c r="F999" s="2">
        <v>44966</v>
      </c>
      <c r="G999" s="2">
        <v>45051</v>
      </c>
      <c r="H999" s="2" t="str">
        <f>TEXT(Ecommerce_Sales[[#This Row],[Order_Date]],"mmmm")</f>
        <v>May</v>
      </c>
      <c r="I999" s="2" t="str">
        <f>TEXT(Ecommerce_Sales[[#This Row],[Order_Date]],"yyyy")</f>
        <v>2023</v>
      </c>
      <c r="J999" s="2" t="str">
        <f>TEXT(Ecommerce_Sales[[#This Row],[Order_Date]],"mmmm")</f>
        <v>May</v>
      </c>
      <c r="K999" s="1" t="s">
        <v>1947</v>
      </c>
      <c r="L999" s="1" t="s">
        <v>4546</v>
      </c>
      <c r="M999" s="1" t="s">
        <v>2007</v>
      </c>
      <c r="N999" s="1" t="s">
        <v>1973</v>
      </c>
      <c r="O999" s="3">
        <v>147</v>
      </c>
      <c r="P999">
        <v>1</v>
      </c>
      <c r="Q999" s="3">
        <v>147</v>
      </c>
      <c r="R999" s="1" t="s">
        <v>1958</v>
      </c>
      <c r="S999" s="3">
        <v>19</v>
      </c>
      <c r="T999">
        <v>5</v>
      </c>
      <c r="U999" t="str">
        <f>IF(Ecommerce_Sales[[#This Row],[Delivery_Time_Days]]&gt;7,"Delay",IF(Ecommerce_Sales[[#This Row],[Delivery_Time_Days]] = 0,"No delivery",IF(Ecommerce_Sales[[#This Row],[Delivery_Time_Days]]&lt;=7,"On-time")))</f>
        <v>On-time</v>
      </c>
      <c r="V999" s="7">
        <f>Ecommerce_Sales[[#This Row],[Profit]]/Ecommerce_Sales[[#This Row],[Total_Price]]</f>
        <v>0.29931972789115646</v>
      </c>
      <c r="W999" s="3">
        <v>44</v>
      </c>
      <c r="X999" s="3"/>
    </row>
    <row r="1000" spans="1:24" x14ac:dyDescent="0.25">
      <c r="A1000" s="1" t="s">
        <v>4547</v>
      </c>
      <c r="B1000" s="1" t="s">
        <v>1690</v>
      </c>
      <c r="C1000" s="1" t="s">
        <v>1691</v>
      </c>
      <c r="D1000" s="1" t="s">
        <v>2038</v>
      </c>
      <c r="E1000" s="1" t="s">
        <v>1966</v>
      </c>
      <c r="F1000" s="2">
        <v>45594</v>
      </c>
      <c r="G1000" s="2">
        <v>45333</v>
      </c>
      <c r="H1000" s="2" t="str">
        <f>TEXT(Ecommerce_Sales[[#This Row],[Order_Date]],"mmmm")</f>
        <v>February</v>
      </c>
      <c r="I1000" s="2" t="str">
        <f>TEXT(Ecommerce_Sales[[#This Row],[Order_Date]],"yyyy")</f>
        <v>2024</v>
      </c>
      <c r="J1000" s="2" t="str">
        <f>TEXT(Ecommerce_Sales[[#This Row],[Order_Date]],"mmmm")</f>
        <v>February</v>
      </c>
      <c r="K1000" s="1" t="s">
        <v>1947</v>
      </c>
      <c r="L1000" s="1" t="s">
        <v>3871</v>
      </c>
      <c r="M1000" s="1" t="s">
        <v>2058</v>
      </c>
      <c r="N1000" s="1" t="s">
        <v>1950</v>
      </c>
      <c r="O1000" s="3">
        <v>859</v>
      </c>
      <c r="P1000">
        <v>3</v>
      </c>
      <c r="Q1000" s="3">
        <v>2578</v>
      </c>
      <c r="R1000" s="1" t="s">
        <v>1951</v>
      </c>
      <c r="S1000" s="3">
        <v>367</v>
      </c>
      <c r="T1000">
        <v>3</v>
      </c>
      <c r="U1000" t="str">
        <f>IF(Ecommerce_Sales[[#This Row],[Delivery_Time_Days]]&gt;7,"Delay",IF(Ecommerce_Sales[[#This Row],[Delivery_Time_Days]] = 0,"No delivery",IF(Ecommerce_Sales[[#This Row],[Delivery_Time_Days]]&lt;=7,"On-time")))</f>
        <v>On-time</v>
      </c>
      <c r="V1000" s="7">
        <f>Ecommerce_Sales[[#This Row],[Profit]]/Ecommerce_Sales[[#This Row],[Total_Price]]</f>
        <v>0.39992242048099302</v>
      </c>
      <c r="W1000" s="3">
        <v>1031</v>
      </c>
      <c r="X1000" s="3"/>
    </row>
    <row r="1001" spans="1:24" x14ac:dyDescent="0.25">
      <c r="A1001" s="1" t="s">
        <v>4548</v>
      </c>
      <c r="B1001" s="1" t="s">
        <v>658</v>
      </c>
      <c r="C1001" s="1" t="s">
        <v>659</v>
      </c>
      <c r="D1001" s="1" t="s">
        <v>4549</v>
      </c>
      <c r="E1001" s="1" t="s">
        <v>1966</v>
      </c>
      <c r="F1001" s="2">
        <v>45495</v>
      </c>
      <c r="G1001" s="2">
        <v>45027</v>
      </c>
      <c r="H1001" s="2" t="str">
        <f>TEXT(Ecommerce_Sales[[#This Row],[Order_Date]],"mmmm")</f>
        <v>April</v>
      </c>
      <c r="I1001" s="2" t="str">
        <f>TEXT(Ecommerce_Sales[[#This Row],[Order_Date]],"yyyy")</f>
        <v>2023</v>
      </c>
      <c r="J1001" s="2" t="str">
        <f>TEXT(Ecommerce_Sales[[#This Row],[Order_Date]],"mmmm")</f>
        <v>April</v>
      </c>
      <c r="K1001" s="1" t="s">
        <v>1947</v>
      </c>
      <c r="L1001" s="1" t="s">
        <v>4550</v>
      </c>
      <c r="M1001" s="1" t="s">
        <v>2072</v>
      </c>
      <c r="N1001" s="1" t="s">
        <v>1950</v>
      </c>
      <c r="O1001" s="3">
        <v>471</v>
      </c>
      <c r="P1001">
        <v>4</v>
      </c>
      <c r="Q1001" s="3">
        <v>1885</v>
      </c>
      <c r="R1001" s="1" t="s">
        <v>1958</v>
      </c>
      <c r="S1001" s="3">
        <v>241</v>
      </c>
      <c r="T1001">
        <v>9</v>
      </c>
      <c r="U1001" t="str">
        <f>IF(Ecommerce_Sales[[#This Row],[Delivery_Time_Days]]&gt;7,"Delay",IF(Ecommerce_Sales[[#This Row],[Delivery_Time_Days]] = 0,"No delivery",IF(Ecommerce_Sales[[#This Row],[Delivery_Time_Days]]&lt;=7,"On-time")))</f>
        <v>Delay</v>
      </c>
      <c r="V1001" s="7">
        <f>Ecommerce_Sales[[#This Row],[Profit]]/Ecommerce_Sales[[#This Row],[Total_Price]]</f>
        <v>0.4</v>
      </c>
      <c r="W1001" s="3">
        <v>754</v>
      </c>
      <c r="X1001" s="3"/>
    </row>
    <row r="1002" spans="1:24" x14ac:dyDescent="0.25">
      <c r="A1002" s="1" t="s">
        <v>4551</v>
      </c>
      <c r="B1002" s="1" t="s">
        <v>104</v>
      </c>
      <c r="C1002" s="1" t="s">
        <v>105</v>
      </c>
      <c r="D1002" s="1" t="s">
        <v>4552</v>
      </c>
      <c r="E1002" s="1" t="s">
        <v>1966</v>
      </c>
      <c r="F1002" s="2">
        <v>45314</v>
      </c>
      <c r="G1002" s="2">
        <v>44980</v>
      </c>
      <c r="H1002" s="2" t="str">
        <f>TEXT(Ecommerce_Sales[[#This Row],[Order_Date]],"mmmm")</f>
        <v>February</v>
      </c>
      <c r="I1002" s="2" t="str">
        <f>TEXT(Ecommerce_Sales[[#This Row],[Order_Date]],"yyyy")</f>
        <v>2023</v>
      </c>
      <c r="J1002" s="2" t="str">
        <f>TEXT(Ecommerce_Sales[[#This Row],[Order_Date]],"mmmm")</f>
        <v>February</v>
      </c>
      <c r="K1002" s="1" t="s">
        <v>1947</v>
      </c>
      <c r="L1002" s="1" t="s">
        <v>4467</v>
      </c>
      <c r="M1002" s="1" t="s">
        <v>2072</v>
      </c>
      <c r="N1002" s="1" t="s">
        <v>1950</v>
      </c>
      <c r="O1002" s="3">
        <v>658</v>
      </c>
      <c r="P1002">
        <v>1</v>
      </c>
      <c r="Q1002" s="3">
        <v>658</v>
      </c>
      <c r="R1002" s="1" t="s">
        <v>1958</v>
      </c>
      <c r="S1002" s="3">
        <v>38</v>
      </c>
      <c r="T1002">
        <v>5</v>
      </c>
      <c r="U1002" t="str">
        <f>IF(Ecommerce_Sales[[#This Row],[Delivery_Time_Days]]&gt;7,"Delay",IF(Ecommerce_Sales[[#This Row],[Delivery_Time_Days]] = 0,"No delivery",IF(Ecommerce_Sales[[#This Row],[Delivery_Time_Days]]&lt;=7,"On-time")))</f>
        <v>On-time</v>
      </c>
      <c r="V1002" s="7">
        <f>Ecommerce_Sales[[#This Row],[Profit]]/Ecommerce_Sales[[#This Row],[Total_Price]]</f>
        <v>0.39969604863221886</v>
      </c>
      <c r="W1002" s="3">
        <v>263</v>
      </c>
      <c r="X1002" s="3"/>
    </row>
    <row r="1003" spans="1:24" x14ac:dyDescent="0.25">
      <c r="A1003" s="1" t="s">
        <v>4553</v>
      </c>
      <c r="B1003" s="1" t="s">
        <v>448</v>
      </c>
      <c r="C1003" s="1" t="s">
        <v>449</v>
      </c>
      <c r="D1003" s="1" t="s">
        <v>1965</v>
      </c>
      <c r="E1003" s="1" t="s">
        <v>1966</v>
      </c>
      <c r="F1003" s="2">
        <v>45186</v>
      </c>
      <c r="G1003" s="2">
        <v>45606</v>
      </c>
      <c r="H1003" s="2" t="str">
        <f>TEXT(Ecommerce_Sales[[#This Row],[Order_Date]],"mmmm")</f>
        <v>November</v>
      </c>
      <c r="I1003" s="2" t="str">
        <f>TEXT(Ecommerce_Sales[[#This Row],[Order_Date]],"yyyy")</f>
        <v>2024</v>
      </c>
      <c r="J1003" s="2" t="str">
        <f>TEXT(Ecommerce_Sales[[#This Row],[Order_Date]],"mmmm")</f>
        <v>November</v>
      </c>
      <c r="K1003" s="1" t="s">
        <v>1986</v>
      </c>
      <c r="L1003" s="1" t="s">
        <v>4554</v>
      </c>
      <c r="M1003" s="1" t="s">
        <v>2007</v>
      </c>
      <c r="N1003" s="1" t="s">
        <v>1973</v>
      </c>
      <c r="O1003" s="3">
        <v>866</v>
      </c>
      <c r="P1003">
        <v>3</v>
      </c>
      <c r="Q1003" s="3">
        <v>2599</v>
      </c>
      <c r="R1003" s="1" t="s">
        <v>2016</v>
      </c>
      <c r="S1003" s="3">
        <v>255</v>
      </c>
      <c r="U1003" t="str">
        <f>IF(Ecommerce_Sales[[#This Row],[Delivery_Time_Days]]&gt;7,"Delay",IF(Ecommerce_Sales[[#This Row],[Delivery_Time_Days]] = 0,"No delivery",IF(Ecommerce_Sales[[#This Row],[Delivery_Time_Days]]&lt;=7,"On-time")))</f>
        <v>No delivery</v>
      </c>
      <c r="V1003" s="7">
        <f>Ecommerce_Sales[[#This Row],[Profit]]/Ecommerce_Sales[[#This Row],[Total_Price]]</f>
        <v>0.30011542901115812</v>
      </c>
      <c r="W1003" s="3">
        <v>780</v>
      </c>
      <c r="X1003" s="3"/>
    </row>
    <row r="1004" spans="1:24" x14ac:dyDescent="0.25">
      <c r="A1004" s="1" t="s">
        <v>4555</v>
      </c>
      <c r="B1004" s="1" t="s">
        <v>12</v>
      </c>
      <c r="C1004" s="1" t="s">
        <v>13</v>
      </c>
      <c r="D1004" s="1" t="s">
        <v>2387</v>
      </c>
      <c r="E1004" s="1" t="s">
        <v>1981</v>
      </c>
      <c r="F1004" s="2">
        <v>45304</v>
      </c>
      <c r="G1004" s="2">
        <v>45472</v>
      </c>
      <c r="H1004" s="2" t="str">
        <f>TEXT(Ecommerce_Sales[[#This Row],[Order_Date]],"mmmm")</f>
        <v>June</v>
      </c>
      <c r="I1004" s="2" t="str">
        <f>TEXT(Ecommerce_Sales[[#This Row],[Order_Date]],"yyyy")</f>
        <v>2024</v>
      </c>
      <c r="J1004" s="2" t="str">
        <f>TEXT(Ecommerce_Sales[[#This Row],[Order_Date]],"mmmm")</f>
        <v>June</v>
      </c>
      <c r="K1004" s="1" t="s">
        <v>1947</v>
      </c>
      <c r="L1004" s="1" t="s">
        <v>4556</v>
      </c>
      <c r="M1004" s="1" t="s">
        <v>1983</v>
      </c>
      <c r="N1004" s="1" t="s">
        <v>1950</v>
      </c>
      <c r="O1004" s="3">
        <v>388</v>
      </c>
      <c r="P1004">
        <v>2</v>
      </c>
      <c r="Q1004" s="3">
        <v>775</v>
      </c>
      <c r="R1004" s="1" t="s">
        <v>1958</v>
      </c>
      <c r="S1004" s="3">
        <v>47</v>
      </c>
      <c r="T1004">
        <v>7</v>
      </c>
      <c r="U1004" t="str">
        <f>IF(Ecommerce_Sales[[#This Row],[Delivery_Time_Days]]&gt;7,"Delay",IF(Ecommerce_Sales[[#This Row],[Delivery_Time_Days]] = 0,"No delivery",IF(Ecommerce_Sales[[#This Row],[Delivery_Time_Days]]&lt;=7,"On-time")))</f>
        <v>On-time</v>
      </c>
      <c r="V1004" s="7">
        <f>Ecommerce_Sales[[#This Row],[Profit]]/Ecommerce_Sales[[#This Row],[Total_Price]]</f>
        <v>0.4</v>
      </c>
      <c r="W1004" s="3">
        <v>310</v>
      </c>
      <c r="X1004" s="3"/>
    </row>
    <row r="1005" spans="1:24" x14ac:dyDescent="0.25">
      <c r="A1005" s="1" t="s">
        <v>4557</v>
      </c>
      <c r="B1005" s="1" t="s">
        <v>278</v>
      </c>
      <c r="C1005" s="1" t="s">
        <v>279</v>
      </c>
      <c r="D1005" s="1" t="s">
        <v>2502</v>
      </c>
      <c r="E1005" s="1" t="s">
        <v>1966</v>
      </c>
      <c r="F1005" s="2">
        <v>45443</v>
      </c>
      <c r="G1005" s="2">
        <v>45407</v>
      </c>
      <c r="H1005" s="2" t="str">
        <f>TEXT(Ecommerce_Sales[[#This Row],[Order_Date]],"mmmm")</f>
        <v>April</v>
      </c>
      <c r="I1005" s="2" t="str">
        <f>TEXT(Ecommerce_Sales[[#This Row],[Order_Date]],"yyyy")</f>
        <v>2024</v>
      </c>
      <c r="J1005" s="2" t="str">
        <f>TEXT(Ecommerce_Sales[[#This Row],[Order_Date]],"mmmm")</f>
        <v>April</v>
      </c>
      <c r="K1005" s="1" t="s">
        <v>1947</v>
      </c>
      <c r="L1005" s="1" t="s">
        <v>4558</v>
      </c>
      <c r="M1005" s="1" t="s">
        <v>1983</v>
      </c>
      <c r="N1005" s="1" t="s">
        <v>1950</v>
      </c>
      <c r="O1005" s="3">
        <v>1022</v>
      </c>
      <c r="P1005">
        <v>1</v>
      </c>
      <c r="Q1005" s="3">
        <v>1022</v>
      </c>
      <c r="R1005" s="1" t="s">
        <v>1958</v>
      </c>
      <c r="S1005" s="3">
        <v>137</v>
      </c>
      <c r="T1005">
        <v>5</v>
      </c>
      <c r="U1005" t="str">
        <f>IF(Ecommerce_Sales[[#This Row],[Delivery_Time_Days]]&gt;7,"Delay",IF(Ecommerce_Sales[[#This Row],[Delivery_Time_Days]] = 0,"No delivery",IF(Ecommerce_Sales[[#This Row],[Delivery_Time_Days]]&lt;=7,"On-time")))</f>
        <v>On-time</v>
      </c>
      <c r="V1005" s="7">
        <f>Ecommerce_Sales[[#This Row],[Profit]]/Ecommerce_Sales[[#This Row],[Total_Price]]</f>
        <v>0.40019569471624267</v>
      </c>
      <c r="W1005" s="3">
        <v>409</v>
      </c>
      <c r="X1005" s="3"/>
    </row>
    <row r="1006" spans="1:24" x14ac:dyDescent="0.25">
      <c r="A1006" s="1" t="s">
        <v>4559</v>
      </c>
      <c r="B1006" s="1" t="s">
        <v>1031</v>
      </c>
      <c r="C1006" s="1" t="s">
        <v>1032</v>
      </c>
      <c r="D1006" s="1" t="s">
        <v>4560</v>
      </c>
      <c r="E1006" s="1" t="s">
        <v>1996</v>
      </c>
      <c r="F1006" s="2">
        <v>45194</v>
      </c>
      <c r="G1006" s="2">
        <v>45579</v>
      </c>
      <c r="H1006" s="2" t="str">
        <f>TEXT(Ecommerce_Sales[[#This Row],[Order_Date]],"mmmm")</f>
        <v>October</v>
      </c>
      <c r="I1006" s="2" t="str">
        <f>TEXT(Ecommerce_Sales[[#This Row],[Order_Date]],"yyyy")</f>
        <v>2024</v>
      </c>
      <c r="J1006" s="2" t="str">
        <f>TEXT(Ecommerce_Sales[[#This Row],[Order_Date]],"mmmm")</f>
        <v>October</v>
      </c>
      <c r="K1006" s="1" t="s">
        <v>1992</v>
      </c>
      <c r="L1006" s="1" t="s">
        <v>4561</v>
      </c>
      <c r="M1006" s="1" t="s">
        <v>2065</v>
      </c>
      <c r="N1006" s="1" t="s">
        <v>1978</v>
      </c>
      <c r="O1006" s="3">
        <v>73</v>
      </c>
      <c r="P1006">
        <v>1</v>
      </c>
      <c r="Q1006" s="3">
        <v>73</v>
      </c>
      <c r="R1006" s="1" t="s">
        <v>1958</v>
      </c>
      <c r="S1006" s="3">
        <v>9</v>
      </c>
      <c r="U1006" t="str">
        <f>IF(Ecommerce_Sales[[#This Row],[Delivery_Time_Days]]&gt;7,"Delay",IF(Ecommerce_Sales[[#This Row],[Delivery_Time_Days]] = 0,"No delivery",IF(Ecommerce_Sales[[#This Row],[Delivery_Time_Days]]&lt;=7,"On-time")))</f>
        <v>No delivery</v>
      </c>
      <c r="V1006" s="7">
        <f>Ecommerce_Sales[[#This Row],[Profit]]/Ecommerce_Sales[[#This Row],[Total_Price]]</f>
        <v>0.35616438356164382</v>
      </c>
      <c r="W1006" s="3">
        <v>26</v>
      </c>
      <c r="X1006" s="3"/>
    </row>
    <row r="1007" spans="1:24" x14ac:dyDescent="0.25">
      <c r="A1007" s="1" t="s">
        <v>4562</v>
      </c>
      <c r="B1007" s="1" t="s">
        <v>511</v>
      </c>
      <c r="C1007" s="1" t="s">
        <v>512</v>
      </c>
      <c r="D1007" s="1" t="s">
        <v>4563</v>
      </c>
      <c r="E1007" s="1" t="s">
        <v>1996</v>
      </c>
      <c r="F1007" s="2">
        <v>45108</v>
      </c>
      <c r="G1007" s="2">
        <v>45059</v>
      </c>
      <c r="H1007" s="2" t="str">
        <f>TEXT(Ecommerce_Sales[[#This Row],[Order_Date]],"mmmm")</f>
        <v>May</v>
      </c>
      <c r="I1007" s="2" t="str">
        <f>TEXT(Ecommerce_Sales[[#This Row],[Order_Date]],"yyyy")</f>
        <v>2023</v>
      </c>
      <c r="J1007" s="2" t="str">
        <f>TEXT(Ecommerce_Sales[[#This Row],[Order_Date]],"mmmm")</f>
        <v>May</v>
      </c>
      <c r="K1007" s="1" t="s">
        <v>1947</v>
      </c>
      <c r="L1007" s="1" t="s">
        <v>4564</v>
      </c>
      <c r="M1007" s="1" t="s">
        <v>2065</v>
      </c>
      <c r="N1007" s="1" t="s">
        <v>1978</v>
      </c>
      <c r="O1007" s="3">
        <v>381</v>
      </c>
      <c r="P1007">
        <v>5</v>
      </c>
      <c r="Q1007" s="3">
        <v>1903</v>
      </c>
      <c r="R1007" s="1" t="s">
        <v>2012</v>
      </c>
      <c r="S1007" s="3">
        <v>269</v>
      </c>
      <c r="T1007">
        <v>4</v>
      </c>
      <c r="U1007" t="str">
        <f>IF(Ecommerce_Sales[[#This Row],[Delivery_Time_Days]]&gt;7,"Delay",IF(Ecommerce_Sales[[#This Row],[Delivery_Time_Days]] = 0,"No delivery",IF(Ecommerce_Sales[[#This Row],[Delivery_Time_Days]]&lt;=7,"On-time")))</f>
        <v>On-time</v>
      </c>
      <c r="V1007" s="7">
        <f>Ecommerce_Sales[[#This Row],[Profit]]/Ecommerce_Sales[[#This Row],[Total_Price]]</f>
        <v>0.34997372569626906</v>
      </c>
      <c r="W1007" s="3">
        <v>666</v>
      </c>
      <c r="X1007" s="3"/>
    </row>
    <row r="1008" spans="1:24" x14ac:dyDescent="0.25">
      <c r="A1008" s="1" t="s">
        <v>4565</v>
      </c>
      <c r="B1008" s="1" t="s">
        <v>1167</v>
      </c>
      <c r="C1008" s="1" t="s">
        <v>1168</v>
      </c>
      <c r="D1008" s="1" t="s">
        <v>4566</v>
      </c>
      <c r="E1008" s="1" t="s">
        <v>2005</v>
      </c>
      <c r="F1008" s="2">
        <v>45182</v>
      </c>
      <c r="G1008" s="2">
        <v>45288</v>
      </c>
      <c r="H1008" s="2" t="str">
        <f>TEXT(Ecommerce_Sales[[#This Row],[Order_Date]],"mmmm")</f>
        <v>December</v>
      </c>
      <c r="I1008" s="2" t="str">
        <f>TEXT(Ecommerce_Sales[[#This Row],[Order_Date]],"yyyy")</f>
        <v>2023</v>
      </c>
      <c r="J1008" s="2" t="str">
        <f>TEXT(Ecommerce_Sales[[#This Row],[Order_Date]],"mmmm")</f>
        <v>December</v>
      </c>
      <c r="K1008" s="1" t="s">
        <v>1947</v>
      </c>
      <c r="L1008" s="1" t="s">
        <v>4567</v>
      </c>
      <c r="M1008" s="1" t="s">
        <v>2026</v>
      </c>
      <c r="N1008" s="1" t="s">
        <v>1978</v>
      </c>
      <c r="O1008" s="3">
        <v>1334</v>
      </c>
      <c r="P1008">
        <v>6</v>
      </c>
      <c r="Q1008" s="3">
        <v>8002</v>
      </c>
      <c r="R1008" s="1" t="s">
        <v>1958</v>
      </c>
      <c r="S1008" s="3">
        <v>711</v>
      </c>
      <c r="T1008">
        <v>7</v>
      </c>
      <c r="U1008" t="str">
        <f>IF(Ecommerce_Sales[[#This Row],[Delivery_Time_Days]]&gt;7,"Delay",IF(Ecommerce_Sales[[#This Row],[Delivery_Time_Days]] = 0,"No delivery",IF(Ecommerce_Sales[[#This Row],[Delivery_Time_Days]]&lt;=7,"On-time")))</f>
        <v>On-time</v>
      </c>
      <c r="V1008" s="7">
        <f>Ecommerce_Sales[[#This Row],[Profit]]/Ecommerce_Sales[[#This Row],[Total_Price]]</f>
        <v>0.35003749062734318</v>
      </c>
      <c r="W1008" s="3">
        <v>2801</v>
      </c>
      <c r="X1008" s="3"/>
    </row>
    <row r="1009" spans="1:24" x14ac:dyDescent="0.25">
      <c r="A1009" s="1" t="s">
        <v>4568</v>
      </c>
      <c r="B1009" s="1" t="s">
        <v>1293</v>
      </c>
      <c r="C1009" s="1" t="s">
        <v>1294</v>
      </c>
      <c r="D1009" s="1" t="s">
        <v>4569</v>
      </c>
      <c r="E1009" s="1" t="s">
        <v>2005</v>
      </c>
      <c r="F1009" s="2">
        <v>45100</v>
      </c>
      <c r="G1009" s="2">
        <v>45263</v>
      </c>
      <c r="H1009" s="2" t="str">
        <f>TEXT(Ecommerce_Sales[[#This Row],[Order_Date]],"mmmm")</f>
        <v>December</v>
      </c>
      <c r="I1009" s="2" t="str">
        <f>TEXT(Ecommerce_Sales[[#This Row],[Order_Date]],"yyyy")</f>
        <v>2023</v>
      </c>
      <c r="J1009" s="2" t="str">
        <f>TEXT(Ecommerce_Sales[[#This Row],[Order_Date]],"mmmm")</f>
        <v>December</v>
      </c>
      <c r="K1009" s="1" t="s">
        <v>1986</v>
      </c>
      <c r="L1009" s="1" t="s">
        <v>4570</v>
      </c>
      <c r="M1009" s="1" t="s">
        <v>2007</v>
      </c>
      <c r="N1009" s="1" t="s">
        <v>1973</v>
      </c>
      <c r="O1009" s="3">
        <v>1733</v>
      </c>
      <c r="P1009">
        <v>10</v>
      </c>
      <c r="Q1009" s="3">
        <v>17329</v>
      </c>
      <c r="R1009" s="1" t="s">
        <v>1958</v>
      </c>
      <c r="S1009" s="3">
        <v>2159</v>
      </c>
      <c r="U1009" t="str">
        <f>IF(Ecommerce_Sales[[#This Row],[Delivery_Time_Days]]&gt;7,"Delay",IF(Ecommerce_Sales[[#This Row],[Delivery_Time_Days]] = 0,"No delivery",IF(Ecommerce_Sales[[#This Row],[Delivery_Time_Days]]&lt;=7,"On-time")))</f>
        <v>No delivery</v>
      </c>
      <c r="V1009" s="7">
        <f>Ecommerce_Sales[[#This Row],[Profit]]/Ecommerce_Sales[[#This Row],[Total_Price]]</f>
        <v>0.30001731202031279</v>
      </c>
      <c r="W1009" s="3">
        <v>5199</v>
      </c>
      <c r="X1009" s="3"/>
    </row>
    <row r="1010" spans="1:24" x14ac:dyDescent="0.25">
      <c r="A1010" s="1" t="s">
        <v>4571</v>
      </c>
      <c r="B1010" s="1" t="s">
        <v>380</v>
      </c>
      <c r="C1010" s="1" t="s">
        <v>381</v>
      </c>
      <c r="D1010" s="1" t="s">
        <v>4572</v>
      </c>
      <c r="E1010" s="1" t="s">
        <v>1966</v>
      </c>
      <c r="F1010" s="2">
        <v>44937</v>
      </c>
      <c r="G1010" s="2">
        <v>45418</v>
      </c>
      <c r="H1010" s="2" t="str">
        <f>TEXT(Ecommerce_Sales[[#This Row],[Order_Date]],"mmmm")</f>
        <v>May</v>
      </c>
      <c r="I1010" s="2" t="str">
        <f>TEXT(Ecommerce_Sales[[#This Row],[Order_Date]],"yyyy")</f>
        <v>2024</v>
      </c>
      <c r="J1010" s="2" t="str">
        <f>TEXT(Ecommerce_Sales[[#This Row],[Order_Date]],"mmmm")</f>
        <v>May</v>
      </c>
      <c r="K1010" s="1" t="s">
        <v>1947</v>
      </c>
      <c r="L1010" s="1" t="s">
        <v>4573</v>
      </c>
      <c r="M1010" s="1" t="s">
        <v>2007</v>
      </c>
      <c r="N1010" s="1" t="s">
        <v>1973</v>
      </c>
      <c r="O1010" s="3">
        <v>334</v>
      </c>
      <c r="P1010">
        <v>1</v>
      </c>
      <c r="Q1010" s="3">
        <v>334</v>
      </c>
      <c r="R1010" s="1" t="s">
        <v>1958</v>
      </c>
      <c r="S1010" s="3">
        <v>40</v>
      </c>
      <c r="T1010">
        <v>9</v>
      </c>
      <c r="U1010" t="str">
        <f>IF(Ecommerce_Sales[[#This Row],[Delivery_Time_Days]]&gt;7,"Delay",IF(Ecommerce_Sales[[#This Row],[Delivery_Time_Days]] = 0,"No delivery",IF(Ecommerce_Sales[[#This Row],[Delivery_Time_Days]]&lt;=7,"On-time")))</f>
        <v>Delay</v>
      </c>
      <c r="V1010" s="7">
        <f>Ecommerce_Sales[[#This Row],[Profit]]/Ecommerce_Sales[[#This Row],[Total_Price]]</f>
        <v>0.29940119760479039</v>
      </c>
      <c r="W1010" s="3">
        <v>100</v>
      </c>
      <c r="X1010" s="3"/>
    </row>
    <row r="1011" spans="1:24" x14ac:dyDescent="0.25">
      <c r="A1011" s="1" t="s">
        <v>4574</v>
      </c>
      <c r="B1011" s="1" t="s">
        <v>392</v>
      </c>
      <c r="C1011" s="1" t="s">
        <v>393</v>
      </c>
      <c r="D1011" s="1" t="s">
        <v>4575</v>
      </c>
      <c r="E1011" s="1" t="s">
        <v>1946</v>
      </c>
      <c r="F1011" s="2">
        <v>45589</v>
      </c>
      <c r="G1011" s="2">
        <v>45451</v>
      </c>
      <c r="H1011" s="2" t="str">
        <f>TEXT(Ecommerce_Sales[[#This Row],[Order_Date]],"mmmm")</f>
        <v>June</v>
      </c>
      <c r="I1011" s="2" t="str">
        <f>TEXT(Ecommerce_Sales[[#This Row],[Order_Date]],"yyyy")</f>
        <v>2024</v>
      </c>
      <c r="J1011" s="2" t="str">
        <f>TEXT(Ecommerce_Sales[[#This Row],[Order_Date]],"mmmm")</f>
        <v>June</v>
      </c>
      <c r="K1011" s="1" t="s">
        <v>1947</v>
      </c>
      <c r="L1011" s="1" t="s">
        <v>4576</v>
      </c>
      <c r="M1011" s="1" t="s">
        <v>2007</v>
      </c>
      <c r="N1011" s="1" t="s">
        <v>1973</v>
      </c>
      <c r="O1011" s="3">
        <v>560</v>
      </c>
      <c r="P1011">
        <v>4</v>
      </c>
      <c r="Q1011" s="3">
        <v>2238</v>
      </c>
      <c r="R1011" s="1" t="s">
        <v>1958</v>
      </c>
      <c r="S1011" s="3">
        <v>169</v>
      </c>
      <c r="T1011">
        <v>8</v>
      </c>
      <c r="U1011" t="str">
        <f>IF(Ecommerce_Sales[[#This Row],[Delivery_Time_Days]]&gt;7,"Delay",IF(Ecommerce_Sales[[#This Row],[Delivery_Time_Days]] = 0,"No delivery",IF(Ecommerce_Sales[[#This Row],[Delivery_Time_Days]]&lt;=7,"On-time")))</f>
        <v>Delay</v>
      </c>
      <c r="V1011" s="7">
        <f>Ecommerce_Sales[[#This Row],[Profit]]/Ecommerce_Sales[[#This Row],[Total_Price]]</f>
        <v>0.29982126899016981</v>
      </c>
      <c r="W1011" s="3">
        <v>671</v>
      </c>
      <c r="X1011" s="3"/>
    </row>
    <row r="1012" spans="1:24" x14ac:dyDescent="0.25">
      <c r="A1012" s="1" t="s">
        <v>4577</v>
      </c>
      <c r="B1012" s="1" t="s">
        <v>1329</v>
      </c>
      <c r="C1012" s="1" t="s">
        <v>1330</v>
      </c>
      <c r="D1012" s="1" t="s">
        <v>3919</v>
      </c>
      <c r="E1012" s="1" t="s">
        <v>1996</v>
      </c>
      <c r="F1012" s="2">
        <v>45380</v>
      </c>
      <c r="G1012" s="2">
        <v>45291</v>
      </c>
      <c r="H1012" s="2" t="str">
        <f>TEXT(Ecommerce_Sales[[#This Row],[Order_Date]],"mmmm")</f>
        <v>December</v>
      </c>
      <c r="I1012" s="2" t="str">
        <f>TEXT(Ecommerce_Sales[[#This Row],[Order_Date]],"yyyy")</f>
        <v>2023</v>
      </c>
      <c r="J1012" s="2" t="str">
        <f>TEXT(Ecommerce_Sales[[#This Row],[Order_Date]],"mmmm")</f>
        <v>December</v>
      </c>
      <c r="K1012" s="1" t="s">
        <v>1947</v>
      </c>
      <c r="L1012" s="1" t="s">
        <v>4578</v>
      </c>
      <c r="M1012" s="1" t="s">
        <v>1963</v>
      </c>
      <c r="N1012" s="1" t="s">
        <v>1957</v>
      </c>
      <c r="O1012" s="3">
        <v>777</v>
      </c>
      <c r="P1012">
        <v>6</v>
      </c>
      <c r="Q1012" s="3">
        <v>4664</v>
      </c>
      <c r="R1012" s="1" t="s">
        <v>1951</v>
      </c>
      <c r="S1012" s="3">
        <v>336</v>
      </c>
      <c r="T1012">
        <v>4</v>
      </c>
      <c r="U1012" t="str">
        <f>IF(Ecommerce_Sales[[#This Row],[Delivery_Time_Days]]&gt;7,"Delay",IF(Ecommerce_Sales[[#This Row],[Delivery_Time_Days]] = 0,"No delivery",IF(Ecommerce_Sales[[#This Row],[Delivery_Time_Days]]&lt;=7,"On-time")))</f>
        <v>On-time</v>
      </c>
      <c r="V1012" s="7">
        <f>Ecommerce_Sales[[#This Row],[Profit]]/Ecommerce_Sales[[#This Row],[Total_Price]]</f>
        <v>0.15008576329331047</v>
      </c>
      <c r="W1012" s="3">
        <v>700</v>
      </c>
      <c r="X1012" s="3"/>
    </row>
    <row r="1013" spans="1:24" x14ac:dyDescent="0.25">
      <c r="A1013" s="1" t="s">
        <v>4579</v>
      </c>
      <c r="B1013" s="1" t="s">
        <v>34</v>
      </c>
      <c r="C1013" s="1" t="s">
        <v>35</v>
      </c>
      <c r="D1013" s="1" t="s">
        <v>4580</v>
      </c>
      <c r="E1013" s="1" t="s">
        <v>1981</v>
      </c>
      <c r="F1013" s="2">
        <v>45327</v>
      </c>
      <c r="G1013" s="2">
        <v>44989</v>
      </c>
      <c r="H1013" s="2" t="str">
        <f>TEXT(Ecommerce_Sales[[#This Row],[Order_Date]],"mmmm")</f>
        <v>March</v>
      </c>
      <c r="I1013" s="2" t="str">
        <f>TEXT(Ecommerce_Sales[[#This Row],[Order_Date]],"yyyy")</f>
        <v>2023</v>
      </c>
      <c r="J1013" s="2" t="str">
        <f>TEXT(Ecommerce_Sales[[#This Row],[Order_Date]],"mmmm")</f>
        <v>March</v>
      </c>
      <c r="K1013" s="1" t="s">
        <v>1947</v>
      </c>
      <c r="L1013" s="1" t="s">
        <v>4581</v>
      </c>
      <c r="M1013" s="1" t="s">
        <v>2054</v>
      </c>
      <c r="N1013" s="1" t="s">
        <v>1957</v>
      </c>
      <c r="O1013" s="3">
        <v>897</v>
      </c>
      <c r="P1013">
        <v>5</v>
      </c>
      <c r="Q1013" s="3">
        <v>4486</v>
      </c>
      <c r="R1013" s="1" t="s">
        <v>1951</v>
      </c>
      <c r="S1013" s="3">
        <v>356</v>
      </c>
      <c r="T1013">
        <v>9</v>
      </c>
      <c r="U1013" t="str">
        <f>IF(Ecommerce_Sales[[#This Row],[Delivery_Time_Days]]&gt;7,"Delay",IF(Ecommerce_Sales[[#This Row],[Delivery_Time_Days]] = 0,"No delivery",IF(Ecommerce_Sales[[#This Row],[Delivery_Time_Days]]&lt;=7,"On-time")))</f>
        <v>Delay</v>
      </c>
      <c r="V1013" s="7">
        <f>Ecommerce_Sales[[#This Row],[Profit]]/Ecommerce_Sales[[#This Row],[Total_Price]]</f>
        <v>0.1500222915737851</v>
      </c>
      <c r="W1013" s="3">
        <v>673</v>
      </c>
      <c r="X1013" s="3"/>
    </row>
    <row r="1014" spans="1:24" x14ac:dyDescent="0.25">
      <c r="A1014" s="1" t="s">
        <v>4582</v>
      </c>
      <c r="B1014" s="1" t="s">
        <v>1363</v>
      </c>
      <c r="C1014" s="1" t="s">
        <v>1330</v>
      </c>
      <c r="D1014" s="1" t="s">
        <v>4583</v>
      </c>
      <c r="E1014" s="1" t="s">
        <v>1961</v>
      </c>
      <c r="F1014" s="2">
        <v>45353</v>
      </c>
      <c r="G1014" s="2">
        <v>45472</v>
      </c>
      <c r="H1014" s="2" t="str">
        <f>TEXT(Ecommerce_Sales[[#This Row],[Order_Date]],"mmmm")</f>
        <v>June</v>
      </c>
      <c r="I1014" s="2" t="str">
        <f>TEXT(Ecommerce_Sales[[#This Row],[Order_Date]],"yyyy")</f>
        <v>2024</v>
      </c>
      <c r="J1014" s="2" t="str">
        <f>TEXT(Ecommerce_Sales[[#This Row],[Order_Date]],"mmmm")</f>
        <v>June</v>
      </c>
      <c r="K1014" s="1" t="s">
        <v>1986</v>
      </c>
      <c r="L1014" s="1" t="s">
        <v>4584</v>
      </c>
      <c r="M1014" s="1" t="s">
        <v>2058</v>
      </c>
      <c r="N1014" s="1" t="s">
        <v>1950</v>
      </c>
      <c r="O1014" s="3">
        <v>32</v>
      </c>
      <c r="P1014">
        <v>4</v>
      </c>
      <c r="Q1014" s="3">
        <v>128</v>
      </c>
      <c r="R1014" s="1" t="s">
        <v>1958</v>
      </c>
      <c r="S1014" s="3">
        <v>17</v>
      </c>
      <c r="U1014" t="str">
        <f>IF(Ecommerce_Sales[[#This Row],[Delivery_Time_Days]]&gt;7,"Delay",IF(Ecommerce_Sales[[#This Row],[Delivery_Time_Days]] = 0,"No delivery",IF(Ecommerce_Sales[[#This Row],[Delivery_Time_Days]]&lt;=7,"On-time")))</f>
        <v>No delivery</v>
      </c>
      <c r="V1014" s="7">
        <f>Ecommerce_Sales[[#This Row],[Profit]]/Ecommerce_Sales[[#This Row],[Total_Price]]</f>
        <v>0.3984375</v>
      </c>
      <c r="W1014" s="3">
        <v>51</v>
      </c>
      <c r="X1014" s="3"/>
    </row>
    <row r="1015" spans="1:24" x14ac:dyDescent="0.25">
      <c r="A1015" s="1" t="s">
        <v>4585</v>
      </c>
      <c r="B1015" s="1" t="s">
        <v>1631</v>
      </c>
      <c r="C1015" s="1" t="s">
        <v>1632</v>
      </c>
      <c r="D1015" s="1" t="s">
        <v>3206</v>
      </c>
      <c r="E1015" s="1" t="s">
        <v>2005</v>
      </c>
      <c r="F1015" s="2">
        <v>45462</v>
      </c>
      <c r="G1015" s="2">
        <v>45178</v>
      </c>
      <c r="H1015" s="2" t="str">
        <f>TEXT(Ecommerce_Sales[[#This Row],[Order_Date]],"mmmm")</f>
        <v>September</v>
      </c>
      <c r="I1015" s="2" t="str">
        <f>TEXT(Ecommerce_Sales[[#This Row],[Order_Date]],"yyyy")</f>
        <v>2023</v>
      </c>
      <c r="J1015" s="2" t="str">
        <f>TEXT(Ecommerce_Sales[[#This Row],[Order_Date]],"mmmm")</f>
        <v>September</v>
      </c>
      <c r="K1015" s="1" t="s">
        <v>1986</v>
      </c>
      <c r="L1015" s="1" t="s">
        <v>4586</v>
      </c>
      <c r="M1015" s="1" t="s">
        <v>1977</v>
      </c>
      <c r="N1015" s="1" t="s">
        <v>1978</v>
      </c>
      <c r="O1015" s="3">
        <v>815</v>
      </c>
      <c r="P1015">
        <v>5</v>
      </c>
      <c r="Q1015" s="3">
        <v>4074</v>
      </c>
      <c r="R1015" s="1" t="s">
        <v>2012</v>
      </c>
      <c r="S1015" s="3">
        <v>439</v>
      </c>
      <c r="U1015" t="str">
        <f>IF(Ecommerce_Sales[[#This Row],[Delivery_Time_Days]]&gt;7,"Delay",IF(Ecommerce_Sales[[#This Row],[Delivery_Time_Days]] = 0,"No delivery",IF(Ecommerce_Sales[[#This Row],[Delivery_Time_Days]]&lt;=7,"On-time")))</f>
        <v>No delivery</v>
      </c>
      <c r="V1015" s="7">
        <f>Ecommerce_Sales[[#This Row],[Profit]]/Ecommerce_Sales[[#This Row],[Total_Price]]</f>
        <v>0.35002454590083454</v>
      </c>
      <c r="W1015" s="3">
        <v>1426</v>
      </c>
      <c r="X1015" s="3"/>
    </row>
    <row r="1016" spans="1:24" x14ac:dyDescent="0.25">
      <c r="A1016" s="1" t="s">
        <v>4587</v>
      </c>
      <c r="B1016" s="1" t="s">
        <v>557</v>
      </c>
      <c r="C1016" s="1" t="s">
        <v>558</v>
      </c>
      <c r="D1016" s="1" t="s">
        <v>3573</v>
      </c>
      <c r="E1016" s="1" t="s">
        <v>2005</v>
      </c>
      <c r="F1016" s="2">
        <v>45169</v>
      </c>
      <c r="G1016" s="2">
        <v>45143</v>
      </c>
      <c r="H1016" s="2" t="str">
        <f>TEXT(Ecommerce_Sales[[#This Row],[Order_Date]],"mmmm")</f>
        <v>August</v>
      </c>
      <c r="I1016" s="2" t="str">
        <f>TEXT(Ecommerce_Sales[[#This Row],[Order_Date]],"yyyy")</f>
        <v>2023</v>
      </c>
      <c r="J1016" s="2" t="str">
        <f>TEXT(Ecommerce_Sales[[#This Row],[Order_Date]],"mmmm")</f>
        <v>August</v>
      </c>
      <c r="K1016" s="1" t="s">
        <v>1947</v>
      </c>
      <c r="L1016" s="1" t="s">
        <v>4588</v>
      </c>
      <c r="M1016" s="1" t="s">
        <v>2030</v>
      </c>
      <c r="N1016" s="1" t="s">
        <v>1978</v>
      </c>
      <c r="O1016" s="3">
        <v>262</v>
      </c>
      <c r="P1016">
        <v>1</v>
      </c>
      <c r="Q1016" s="3">
        <v>262</v>
      </c>
      <c r="R1016" s="1" t="s">
        <v>1958</v>
      </c>
      <c r="S1016" s="3">
        <v>33</v>
      </c>
      <c r="T1016">
        <v>8</v>
      </c>
      <c r="U1016" t="str">
        <f>IF(Ecommerce_Sales[[#This Row],[Delivery_Time_Days]]&gt;7,"Delay",IF(Ecommerce_Sales[[#This Row],[Delivery_Time_Days]] = 0,"No delivery",IF(Ecommerce_Sales[[#This Row],[Delivery_Time_Days]]&lt;=7,"On-time")))</f>
        <v>Delay</v>
      </c>
      <c r="V1016" s="7">
        <f>Ecommerce_Sales[[#This Row],[Profit]]/Ecommerce_Sales[[#This Row],[Total_Price]]</f>
        <v>0.35114503816793891</v>
      </c>
      <c r="W1016" s="3">
        <v>92</v>
      </c>
      <c r="X1016" s="3"/>
    </row>
    <row r="1017" spans="1:24" x14ac:dyDescent="0.25">
      <c r="A1017" s="1" t="s">
        <v>4589</v>
      </c>
      <c r="B1017" s="1" t="s">
        <v>908</v>
      </c>
      <c r="C1017" s="1" t="s">
        <v>909</v>
      </c>
      <c r="D1017" s="1" t="s">
        <v>2252</v>
      </c>
      <c r="E1017" s="1" t="s">
        <v>1996</v>
      </c>
      <c r="F1017" s="2">
        <v>44940</v>
      </c>
      <c r="G1017" s="2">
        <v>45065</v>
      </c>
      <c r="H1017" s="2" t="str">
        <f>TEXT(Ecommerce_Sales[[#This Row],[Order_Date]],"mmmm")</f>
        <v>May</v>
      </c>
      <c r="I1017" s="2" t="str">
        <f>TEXT(Ecommerce_Sales[[#This Row],[Order_Date]],"yyyy")</f>
        <v>2023</v>
      </c>
      <c r="J1017" s="2" t="str">
        <f>TEXT(Ecommerce_Sales[[#This Row],[Order_Date]],"mmmm")</f>
        <v>May</v>
      </c>
      <c r="K1017" s="1" t="s">
        <v>1947</v>
      </c>
      <c r="L1017" s="1" t="s">
        <v>4590</v>
      </c>
      <c r="M1017" s="1" t="s">
        <v>2047</v>
      </c>
      <c r="N1017" s="1" t="s">
        <v>1989</v>
      </c>
      <c r="O1017" s="3">
        <v>346</v>
      </c>
      <c r="P1017">
        <v>1</v>
      </c>
      <c r="Q1017" s="3">
        <v>346</v>
      </c>
      <c r="R1017" s="1" t="s">
        <v>1958</v>
      </c>
      <c r="S1017" s="3">
        <v>19</v>
      </c>
      <c r="T1017">
        <v>3</v>
      </c>
      <c r="U1017" t="str">
        <f>IF(Ecommerce_Sales[[#This Row],[Delivery_Time_Days]]&gt;7,"Delay",IF(Ecommerce_Sales[[#This Row],[Delivery_Time_Days]] = 0,"No delivery",IF(Ecommerce_Sales[[#This Row],[Delivery_Time_Days]]&lt;=7,"On-time")))</f>
        <v>On-time</v>
      </c>
      <c r="V1017" s="7">
        <f>Ecommerce_Sales[[#This Row],[Profit]]/Ecommerce_Sales[[#This Row],[Total_Price]]</f>
        <v>0.24855491329479767</v>
      </c>
      <c r="W1017" s="3">
        <v>86</v>
      </c>
      <c r="X1017" s="3"/>
    </row>
    <row r="1018" spans="1:24" x14ac:dyDescent="0.25">
      <c r="A1018" s="1" t="s">
        <v>4591</v>
      </c>
      <c r="B1018" s="1" t="s">
        <v>400</v>
      </c>
      <c r="C1018" s="1" t="s">
        <v>401</v>
      </c>
      <c r="D1018" s="1" t="s">
        <v>4496</v>
      </c>
      <c r="E1018" s="1" t="s">
        <v>1996</v>
      </c>
      <c r="F1018" s="2">
        <v>45306</v>
      </c>
      <c r="G1018" s="2">
        <v>45192</v>
      </c>
      <c r="H1018" s="2" t="str">
        <f>TEXT(Ecommerce_Sales[[#This Row],[Order_Date]],"mmmm")</f>
        <v>September</v>
      </c>
      <c r="I1018" s="2" t="str">
        <f>TEXT(Ecommerce_Sales[[#This Row],[Order_Date]],"yyyy")</f>
        <v>2023</v>
      </c>
      <c r="J1018" s="2" t="str">
        <f>TEXT(Ecommerce_Sales[[#This Row],[Order_Date]],"mmmm")</f>
        <v>September</v>
      </c>
      <c r="K1018" s="1" t="s">
        <v>1947</v>
      </c>
      <c r="L1018" s="1" t="s">
        <v>4592</v>
      </c>
      <c r="M1018" s="1" t="s">
        <v>1949</v>
      </c>
      <c r="N1018" s="1" t="s">
        <v>1950</v>
      </c>
      <c r="O1018" s="3">
        <v>22</v>
      </c>
      <c r="P1018">
        <v>4</v>
      </c>
      <c r="Q1018" s="3">
        <v>87</v>
      </c>
      <c r="R1018" s="1" t="s">
        <v>1958</v>
      </c>
      <c r="S1018" s="3">
        <v>7</v>
      </c>
      <c r="T1018">
        <v>4</v>
      </c>
      <c r="U1018" t="str">
        <f>IF(Ecommerce_Sales[[#This Row],[Delivery_Time_Days]]&gt;7,"Delay",IF(Ecommerce_Sales[[#This Row],[Delivery_Time_Days]] = 0,"No delivery",IF(Ecommerce_Sales[[#This Row],[Delivery_Time_Days]]&lt;=7,"On-time")))</f>
        <v>On-time</v>
      </c>
      <c r="V1018" s="7">
        <f>Ecommerce_Sales[[#This Row],[Profit]]/Ecommerce_Sales[[#This Row],[Total_Price]]</f>
        <v>0.40229885057471265</v>
      </c>
      <c r="W1018" s="3">
        <v>35</v>
      </c>
      <c r="X1018" s="3"/>
    </row>
    <row r="1019" spans="1:24" x14ac:dyDescent="0.25">
      <c r="A1019" s="1" t="s">
        <v>4593</v>
      </c>
      <c r="B1019" s="1" t="s">
        <v>515</v>
      </c>
      <c r="C1019" s="1" t="s">
        <v>587</v>
      </c>
      <c r="D1019" s="1" t="s">
        <v>2077</v>
      </c>
      <c r="E1019" s="1" t="s">
        <v>1946</v>
      </c>
      <c r="F1019" s="2">
        <v>45115</v>
      </c>
      <c r="G1019" s="2">
        <v>45024</v>
      </c>
      <c r="H1019" s="2" t="str">
        <f>TEXT(Ecommerce_Sales[[#This Row],[Order_Date]],"mmmm")</f>
        <v>April</v>
      </c>
      <c r="I1019" s="2" t="str">
        <f>TEXT(Ecommerce_Sales[[#This Row],[Order_Date]],"yyyy")</f>
        <v>2023</v>
      </c>
      <c r="J1019" s="2" t="str">
        <f>TEXT(Ecommerce_Sales[[#This Row],[Order_Date]],"mmmm")</f>
        <v>April</v>
      </c>
      <c r="K1019" s="1" t="s">
        <v>1947</v>
      </c>
      <c r="L1019" s="1" t="s">
        <v>4594</v>
      </c>
      <c r="M1019" s="1" t="s">
        <v>2002</v>
      </c>
      <c r="N1019" s="1" t="s">
        <v>1989</v>
      </c>
      <c r="O1019" s="3">
        <v>667</v>
      </c>
      <c r="P1019">
        <v>3</v>
      </c>
      <c r="Q1019" s="3">
        <v>2002</v>
      </c>
      <c r="R1019" s="1" t="s">
        <v>1958</v>
      </c>
      <c r="S1019" s="3">
        <v>147</v>
      </c>
      <c r="T1019">
        <v>10</v>
      </c>
      <c r="U1019" t="str">
        <f>IF(Ecommerce_Sales[[#This Row],[Delivery_Time_Days]]&gt;7,"Delay",IF(Ecommerce_Sales[[#This Row],[Delivery_Time_Days]] = 0,"No delivery",IF(Ecommerce_Sales[[#This Row],[Delivery_Time_Days]]&lt;=7,"On-time")))</f>
        <v>Delay</v>
      </c>
      <c r="V1019" s="7">
        <f>Ecommerce_Sales[[#This Row],[Profit]]/Ecommerce_Sales[[#This Row],[Total_Price]]</f>
        <v>0.24975024975024976</v>
      </c>
      <c r="W1019" s="3">
        <v>500</v>
      </c>
      <c r="X1019" s="3"/>
    </row>
    <row r="1020" spans="1:24" x14ac:dyDescent="0.25">
      <c r="A1020" s="1" t="s">
        <v>4595</v>
      </c>
      <c r="B1020" s="1" t="s">
        <v>328</v>
      </c>
      <c r="C1020" s="1" t="s">
        <v>329</v>
      </c>
      <c r="D1020" s="1" t="s">
        <v>4596</v>
      </c>
      <c r="E1020" s="1" t="s">
        <v>1961</v>
      </c>
      <c r="F1020" s="2">
        <v>45578</v>
      </c>
      <c r="G1020" s="2">
        <v>45060</v>
      </c>
      <c r="H1020" s="2" t="str">
        <f>TEXT(Ecommerce_Sales[[#This Row],[Order_Date]],"mmmm")</f>
        <v>May</v>
      </c>
      <c r="I1020" s="2" t="str">
        <f>TEXT(Ecommerce_Sales[[#This Row],[Order_Date]],"yyyy")</f>
        <v>2023</v>
      </c>
      <c r="J1020" s="2" t="str">
        <f>TEXT(Ecommerce_Sales[[#This Row],[Order_Date]],"mmmm")</f>
        <v>May</v>
      </c>
      <c r="K1020" s="1" t="s">
        <v>1947</v>
      </c>
      <c r="L1020" s="1" t="s">
        <v>4597</v>
      </c>
      <c r="M1020" s="1" t="s">
        <v>1977</v>
      </c>
      <c r="N1020" s="1" t="s">
        <v>1978</v>
      </c>
      <c r="O1020" s="3">
        <v>274</v>
      </c>
      <c r="P1020">
        <v>5</v>
      </c>
      <c r="Q1020" s="3">
        <v>1369</v>
      </c>
      <c r="R1020" s="1" t="s">
        <v>1958</v>
      </c>
      <c r="S1020" s="3">
        <v>184</v>
      </c>
      <c r="T1020">
        <v>4</v>
      </c>
      <c r="U1020" t="str">
        <f>IF(Ecommerce_Sales[[#This Row],[Delivery_Time_Days]]&gt;7,"Delay",IF(Ecommerce_Sales[[#This Row],[Delivery_Time_Days]] = 0,"No delivery",IF(Ecommerce_Sales[[#This Row],[Delivery_Time_Days]]&lt;=7,"On-time")))</f>
        <v>On-time</v>
      </c>
      <c r="V1020" s="7">
        <f>Ecommerce_Sales[[#This Row],[Profit]]/Ecommerce_Sales[[#This Row],[Total_Price]]</f>
        <v>0.34989043097151207</v>
      </c>
      <c r="W1020" s="3">
        <v>479</v>
      </c>
      <c r="X1020" s="3"/>
    </row>
    <row r="1021" spans="1:24" x14ac:dyDescent="0.25">
      <c r="A1021" s="1" t="s">
        <v>4598</v>
      </c>
      <c r="B1021" s="1" t="s">
        <v>819</v>
      </c>
      <c r="C1021" s="1" t="s">
        <v>820</v>
      </c>
      <c r="D1021" s="1" t="s">
        <v>2529</v>
      </c>
      <c r="E1021" s="1" t="s">
        <v>1946</v>
      </c>
      <c r="F1021" s="2">
        <v>45415</v>
      </c>
      <c r="G1021" s="2">
        <v>45529</v>
      </c>
      <c r="H1021" s="2" t="str">
        <f>TEXT(Ecommerce_Sales[[#This Row],[Order_Date]],"mmmm")</f>
        <v>August</v>
      </c>
      <c r="I1021" s="2" t="str">
        <f>TEXT(Ecommerce_Sales[[#This Row],[Order_Date]],"yyyy")</f>
        <v>2024</v>
      </c>
      <c r="J1021" s="2" t="str">
        <f>TEXT(Ecommerce_Sales[[#This Row],[Order_Date]],"mmmm")</f>
        <v>August</v>
      </c>
      <c r="K1021" s="1" t="s">
        <v>1947</v>
      </c>
      <c r="L1021" s="1" t="s">
        <v>4599</v>
      </c>
      <c r="M1021" s="1" t="s">
        <v>2007</v>
      </c>
      <c r="N1021" s="1" t="s">
        <v>1973</v>
      </c>
      <c r="O1021" s="3">
        <v>838</v>
      </c>
      <c r="P1021">
        <v>3</v>
      </c>
      <c r="Q1021" s="3">
        <v>2514</v>
      </c>
      <c r="R1021" s="1" t="s">
        <v>1958</v>
      </c>
      <c r="S1021" s="3">
        <v>202</v>
      </c>
      <c r="T1021">
        <v>8</v>
      </c>
      <c r="U1021" t="str">
        <f>IF(Ecommerce_Sales[[#This Row],[Delivery_Time_Days]]&gt;7,"Delay",IF(Ecommerce_Sales[[#This Row],[Delivery_Time_Days]] = 0,"No delivery",IF(Ecommerce_Sales[[#This Row],[Delivery_Time_Days]]&lt;=7,"On-time")))</f>
        <v>Delay</v>
      </c>
      <c r="V1021" s="7">
        <f>Ecommerce_Sales[[#This Row],[Profit]]/Ecommerce_Sales[[#This Row],[Total_Price]]</f>
        <v>0.29992044550517105</v>
      </c>
      <c r="W1021" s="3">
        <v>754</v>
      </c>
      <c r="X1021" s="3"/>
    </row>
    <row r="1022" spans="1:24" x14ac:dyDescent="0.25">
      <c r="A1022" s="1" t="s">
        <v>4600</v>
      </c>
      <c r="B1022" s="1" t="s">
        <v>476</v>
      </c>
      <c r="C1022" s="1" t="s">
        <v>477</v>
      </c>
      <c r="D1022" s="1" t="s">
        <v>3119</v>
      </c>
      <c r="E1022" s="1" t="s">
        <v>1946</v>
      </c>
      <c r="F1022" s="2">
        <v>45590</v>
      </c>
      <c r="G1022" s="2">
        <v>45231</v>
      </c>
      <c r="H1022" s="2" t="str">
        <f>TEXT(Ecommerce_Sales[[#This Row],[Order_Date]],"mmmm")</f>
        <v>November</v>
      </c>
      <c r="I1022" s="2" t="str">
        <f>TEXT(Ecommerce_Sales[[#This Row],[Order_Date]],"yyyy")</f>
        <v>2023</v>
      </c>
      <c r="J1022" s="2" t="str">
        <f>TEXT(Ecommerce_Sales[[#This Row],[Order_Date]],"mmmm")</f>
        <v>November</v>
      </c>
      <c r="K1022" s="1" t="s">
        <v>1947</v>
      </c>
      <c r="L1022" s="1" t="s">
        <v>4601</v>
      </c>
      <c r="M1022" s="1" t="s">
        <v>2026</v>
      </c>
      <c r="N1022" s="1" t="s">
        <v>1978</v>
      </c>
      <c r="O1022" s="3">
        <v>767</v>
      </c>
      <c r="P1022">
        <v>7</v>
      </c>
      <c r="Q1022" s="3">
        <v>5367</v>
      </c>
      <c r="R1022" s="1" t="s">
        <v>1951</v>
      </c>
      <c r="S1022" s="3">
        <v>627</v>
      </c>
      <c r="T1022">
        <v>10</v>
      </c>
      <c r="U1022" t="str">
        <f>IF(Ecommerce_Sales[[#This Row],[Delivery_Time_Days]]&gt;7,"Delay",IF(Ecommerce_Sales[[#This Row],[Delivery_Time_Days]] = 0,"No delivery",IF(Ecommerce_Sales[[#This Row],[Delivery_Time_Days]]&lt;=7,"On-time")))</f>
        <v>Delay</v>
      </c>
      <c r="V1022" s="7">
        <f>Ecommerce_Sales[[#This Row],[Profit]]/Ecommerce_Sales[[#This Row],[Total_Price]]</f>
        <v>0.34991615427613193</v>
      </c>
      <c r="W1022" s="3">
        <v>1878</v>
      </c>
      <c r="X1022" s="3"/>
    </row>
    <row r="1023" spans="1:24" x14ac:dyDescent="0.25">
      <c r="A1023" s="1" t="s">
        <v>4602</v>
      </c>
      <c r="B1023" s="1" t="s">
        <v>452</v>
      </c>
      <c r="C1023" s="1" t="s">
        <v>453</v>
      </c>
      <c r="D1023" s="1" t="s">
        <v>3139</v>
      </c>
      <c r="E1023" s="1" t="s">
        <v>1954</v>
      </c>
      <c r="F1023" s="2">
        <v>45617</v>
      </c>
      <c r="G1023" s="2">
        <v>45275</v>
      </c>
      <c r="H1023" s="2" t="str">
        <f>TEXT(Ecommerce_Sales[[#This Row],[Order_Date]],"mmmm")</f>
        <v>December</v>
      </c>
      <c r="I1023" s="2" t="str">
        <f>TEXT(Ecommerce_Sales[[#This Row],[Order_Date]],"yyyy")</f>
        <v>2023</v>
      </c>
      <c r="J1023" s="2" t="str">
        <f>TEXT(Ecommerce_Sales[[#This Row],[Order_Date]],"mmmm")</f>
        <v>December</v>
      </c>
      <c r="K1023" s="1" t="s">
        <v>1947</v>
      </c>
      <c r="L1023" s="1" t="s">
        <v>4603</v>
      </c>
      <c r="M1023" s="1" t="s">
        <v>2047</v>
      </c>
      <c r="N1023" s="1" t="s">
        <v>1989</v>
      </c>
      <c r="O1023" s="3">
        <v>987</v>
      </c>
      <c r="P1023">
        <v>6</v>
      </c>
      <c r="Q1023" s="3">
        <v>5925</v>
      </c>
      <c r="R1023" s="1" t="s">
        <v>1958</v>
      </c>
      <c r="S1023" s="3">
        <v>327</v>
      </c>
      <c r="T1023">
        <v>10</v>
      </c>
      <c r="U1023" t="str">
        <f>IF(Ecommerce_Sales[[#This Row],[Delivery_Time_Days]]&gt;7,"Delay",IF(Ecommerce_Sales[[#This Row],[Delivery_Time_Days]] = 0,"No delivery",IF(Ecommerce_Sales[[#This Row],[Delivery_Time_Days]]&lt;=7,"On-time")))</f>
        <v>Delay</v>
      </c>
      <c r="V1023" s="7">
        <f>Ecommerce_Sales[[#This Row],[Profit]]/Ecommerce_Sales[[#This Row],[Total_Price]]</f>
        <v>0.24995780590717301</v>
      </c>
      <c r="W1023" s="3">
        <v>1481</v>
      </c>
      <c r="X1023" s="3"/>
    </row>
    <row r="1024" spans="1:24" x14ac:dyDescent="0.25">
      <c r="A1024" s="1" t="s">
        <v>4604</v>
      </c>
      <c r="B1024" s="1" t="s">
        <v>1366</v>
      </c>
      <c r="C1024" s="1" t="s">
        <v>1367</v>
      </c>
      <c r="D1024" s="1" t="s">
        <v>3010</v>
      </c>
      <c r="E1024" s="1" t="s">
        <v>1996</v>
      </c>
      <c r="F1024" s="2">
        <v>45330</v>
      </c>
      <c r="G1024" s="2">
        <v>45434</v>
      </c>
      <c r="H1024" s="2" t="str">
        <f>TEXT(Ecommerce_Sales[[#This Row],[Order_Date]],"mmmm")</f>
        <v>May</v>
      </c>
      <c r="I1024" s="2" t="str">
        <f>TEXT(Ecommerce_Sales[[#This Row],[Order_Date]],"yyyy")</f>
        <v>2024</v>
      </c>
      <c r="J1024" s="2" t="str">
        <f>TEXT(Ecommerce_Sales[[#This Row],[Order_Date]],"mmmm")</f>
        <v>May</v>
      </c>
      <c r="K1024" s="1" t="s">
        <v>1947</v>
      </c>
      <c r="L1024" s="1" t="s">
        <v>4605</v>
      </c>
      <c r="M1024" s="1" t="s">
        <v>1983</v>
      </c>
      <c r="N1024" s="1" t="s">
        <v>1950</v>
      </c>
      <c r="O1024" s="3">
        <v>907</v>
      </c>
      <c r="P1024">
        <v>5</v>
      </c>
      <c r="Q1024" s="3">
        <v>4533</v>
      </c>
      <c r="R1024" s="1" t="s">
        <v>1958</v>
      </c>
      <c r="S1024" s="3">
        <v>354</v>
      </c>
      <c r="T1024">
        <v>6</v>
      </c>
      <c r="U1024" t="str">
        <f>IF(Ecommerce_Sales[[#This Row],[Delivery_Time_Days]]&gt;7,"Delay",IF(Ecommerce_Sales[[#This Row],[Delivery_Time_Days]] = 0,"No delivery",IF(Ecommerce_Sales[[#This Row],[Delivery_Time_Days]]&lt;=7,"On-time")))</f>
        <v>On-time</v>
      </c>
      <c r="V1024" s="7">
        <f>Ecommerce_Sales[[#This Row],[Profit]]/Ecommerce_Sales[[#This Row],[Total_Price]]</f>
        <v>0.39995587910875802</v>
      </c>
      <c r="W1024" s="3">
        <v>1813</v>
      </c>
      <c r="X1024" s="3"/>
    </row>
    <row r="1025" spans="1:24" x14ac:dyDescent="0.25">
      <c r="A1025" s="1" t="s">
        <v>4606</v>
      </c>
      <c r="B1025" s="1" t="s">
        <v>432</v>
      </c>
      <c r="C1025" s="1" t="s">
        <v>433</v>
      </c>
      <c r="D1025" s="1" t="s">
        <v>2822</v>
      </c>
      <c r="E1025" s="1" t="s">
        <v>1981</v>
      </c>
      <c r="F1025" s="2">
        <v>45363</v>
      </c>
      <c r="G1025" s="2">
        <v>45272</v>
      </c>
      <c r="H1025" s="2" t="str">
        <f>TEXT(Ecommerce_Sales[[#This Row],[Order_Date]],"mmmm")</f>
        <v>December</v>
      </c>
      <c r="I1025" s="2" t="str">
        <f>TEXT(Ecommerce_Sales[[#This Row],[Order_Date]],"yyyy")</f>
        <v>2023</v>
      </c>
      <c r="J1025" s="2" t="str">
        <f>TEXT(Ecommerce_Sales[[#This Row],[Order_Date]],"mmmm")</f>
        <v>December</v>
      </c>
      <c r="K1025" s="1" t="s">
        <v>1992</v>
      </c>
      <c r="L1025" s="1" t="s">
        <v>4607</v>
      </c>
      <c r="M1025" s="1" t="s">
        <v>1972</v>
      </c>
      <c r="N1025" s="1" t="s">
        <v>1973</v>
      </c>
      <c r="O1025" s="3">
        <v>455</v>
      </c>
      <c r="P1025">
        <v>10</v>
      </c>
      <c r="Q1025" s="3">
        <v>4549</v>
      </c>
      <c r="R1025" s="1" t="s">
        <v>1958</v>
      </c>
      <c r="S1025" s="3">
        <v>437</v>
      </c>
      <c r="U1025" t="str">
        <f>IF(Ecommerce_Sales[[#This Row],[Delivery_Time_Days]]&gt;7,"Delay",IF(Ecommerce_Sales[[#This Row],[Delivery_Time_Days]] = 0,"No delivery",IF(Ecommerce_Sales[[#This Row],[Delivery_Time_Days]]&lt;=7,"On-time")))</f>
        <v>No delivery</v>
      </c>
      <c r="V1025" s="7">
        <f>Ecommerce_Sales[[#This Row],[Profit]]/Ecommerce_Sales[[#This Row],[Total_Price]]</f>
        <v>0.30006594856012309</v>
      </c>
      <c r="W1025" s="3">
        <v>1365</v>
      </c>
      <c r="X1025" s="3"/>
    </row>
    <row r="1026" spans="1:24" x14ac:dyDescent="0.25">
      <c r="A1026" s="1" t="s">
        <v>4608</v>
      </c>
      <c r="B1026" s="1" t="s">
        <v>545</v>
      </c>
      <c r="C1026" s="1" t="s">
        <v>799</v>
      </c>
      <c r="D1026" s="1" t="s">
        <v>2175</v>
      </c>
      <c r="E1026" s="1" t="s">
        <v>1981</v>
      </c>
      <c r="F1026" s="2">
        <v>45643</v>
      </c>
      <c r="G1026" s="2">
        <v>45167</v>
      </c>
      <c r="H1026" s="2" t="str">
        <f>TEXT(Ecommerce_Sales[[#This Row],[Order_Date]],"mmmm")</f>
        <v>August</v>
      </c>
      <c r="I1026" s="2" t="str">
        <f>TEXT(Ecommerce_Sales[[#This Row],[Order_Date]],"yyyy")</f>
        <v>2023</v>
      </c>
      <c r="J1026" s="2" t="str">
        <f>TEXT(Ecommerce_Sales[[#This Row],[Order_Date]],"mmmm")</f>
        <v>August</v>
      </c>
      <c r="K1026" s="1" t="s">
        <v>1947</v>
      </c>
      <c r="L1026" s="1" t="s">
        <v>4609</v>
      </c>
      <c r="M1026" s="1" t="s">
        <v>2054</v>
      </c>
      <c r="N1026" s="1" t="s">
        <v>1957</v>
      </c>
      <c r="O1026" s="3">
        <v>368</v>
      </c>
      <c r="P1026">
        <v>2</v>
      </c>
      <c r="Q1026" s="3">
        <v>736</v>
      </c>
      <c r="R1026" s="1" t="s">
        <v>1958</v>
      </c>
      <c r="S1026" s="3">
        <v>39</v>
      </c>
      <c r="T1026">
        <v>2</v>
      </c>
      <c r="U1026" t="str">
        <f>IF(Ecommerce_Sales[[#This Row],[Delivery_Time_Days]]&gt;7,"Delay",IF(Ecommerce_Sales[[#This Row],[Delivery_Time_Days]] = 0,"No delivery",IF(Ecommerce_Sales[[#This Row],[Delivery_Time_Days]]&lt;=7,"On-time")))</f>
        <v>On-time</v>
      </c>
      <c r="V1026" s="7">
        <f>Ecommerce_Sales[[#This Row],[Profit]]/Ecommerce_Sales[[#This Row],[Total_Price]]</f>
        <v>0.14945652173913043</v>
      </c>
      <c r="W1026" s="3">
        <v>110</v>
      </c>
      <c r="X1026" s="3"/>
    </row>
    <row r="1027" spans="1:24" x14ac:dyDescent="0.25">
      <c r="A1027" s="1" t="s">
        <v>4610</v>
      </c>
      <c r="B1027" s="1" t="s">
        <v>68</v>
      </c>
      <c r="C1027" s="1" t="s">
        <v>69</v>
      </c>
      <c r="D1027" s="1" t="s">
        <v>4611</v>
      </c>
      <c r="E1027" s="1" t="s">
        <v>1954</v>
      </c>
      <c r="F1027" s="2">
        <v>45151</v>
      </c>
      <c r="G1027" s="2">
        <v>45284</v>
      </c>
      <c r="H1027" s="2" t="str">
        <f>TEXT(Ecommerce_Sales[[#This Row],[Order_Date]],"mmmm")</f>
        <v>December</v>
      </c>
      <c r="I1027" s="2" t="str">
        <f>TEXT(Ecommerce_Sales[[#This Row],[Order_Date]],"yyyy")</f>
        <v>2023</v>
      </c>
      <c r="J1027" s="2" t="str">
        <f>TEXT(Ecommerce_Sales[[#This Row],[Order_Date]],"mmmm")</f>
        <v>December</v>
      </c>
      <c r="K1027" s="1" t="s">
        <v>1947</v>
      </c>
      <c r="L1027" s="1" t="s">
        <v>4612</v>
      </c>
      <c r="M1027" s="1" t="s">
        <v>1968</v>
      </c>
      <c r="N1027" s="1" t="s">
        <v>1957</v>
      </c>
      <c r="O1027" s="3">
        <v>1256</v>
      </c>
      <c r="P1027">
        <v>2</v>
      </c>
      <c r="Q1027" s="3">
        <v>2511</v>
      </c>
      <c r="R1027" s="1" t="s">
        <v>1958</v>
      </c>
      <c r="S1027" s="3">
        <v>346</v>
      </c>
      <c r="T1027">
        <v>5</v>
      </c>
      <c r="U1027" t="str">
        <f>IF(Ecommerce_Sales[[#This Row],[Delivery_Time_Days]]&gt;7,"Delay",IF(Ecommerce_Sales[[#This Row],[Delivery_Time_Days]] = 0,"No delivery",IF(Ecommerce_Sales[[#This Row],[Delivery_Time_Days]]&lt;=7,"On-time")))</f>
        <v>On-time</v>
      </c>
      <c r="V1027" s="7">
        <f>Ecommerce_Sales[[#This Row],[Profit]]/Ecommerce_Sales[[#This Row],[Total_Price]]</f>
        <v>0.15013938669852647</v>
      </c>
      <c r="W1027" s="3">
        <v>377</v>
      </c>
      <c r="X1027" s="3"/>
    </row>
    <row r="1028" spans="1:24" x14ac:dyDescent="0.25">
      <c r="A1028" s="1" t="s">
        <v>4613</v>
      </c>
      <c r="B1028" s="1" t="s">
        <v>94</v>
      </c>
      <c r="C1028" s="1" t="s">
        <v>95</v>
      </c>
      <c r="D1028" s="1" t="s">
        <v>3097</v>
      </c>
      <c r="E1028" s="1" t="s">
        <v>1996</v>
      </c>
      <c r="F1028" s="2">
        <v>45468</v>
      </c>
      <c r="G1028" s="2">
        <v>45650</v>
      </c>
      <c r="H1028" s="2" t="str">
        <f>TEXT(Ecommerce_Sales[[#This Row],[Order_Date]],"mmmm")</f>
        <v>December</v>
      </c>
      <c r="I1028" s="2" t="str">
        <f>TEXT(Ecommerce_Sales[[#This Row],[Order_Date]],"yyyy")</f>
        <v>2024</v>
      </c>
      <c r="J1028" s="2" t="str">
        <f>TEXT(Ecommerce_Sales[[#This Row],[Order_Date]],"mmmm")</f>
        <v>December</v>
      </c>
      <c r="K1028" s="1" t="s">
        <v>1947</v>
      </c>
      <c r="L1028" s="1" t="s">
        <v>4614</v>
      </c>
      <c r="M1028" s="1" t="s">
        <v>2002</v>
      </c>
      <c r="N1028" s="1" t="s">
        <v>1989</v>
      </c>
      <c r="O1028" s="3">
        <v>166</v>
      </c>
      <c r="P1028">
        <v>4</v>
      </c>
      <c r="Q1028" s="3">
        <v>664</v>
      </c>
      <c r="R1028" s="1" t="s">
        <v>1951</v>
      </c>
      <c r="S1028" s="3">
        <v>95</v>
      </c>
      <c r="T1028">
        <v>10</v>
      </c>
      <c r="U1028" t="str">
        <f>IF(Ecommerce_Sales[[#This Row],[Delivery_Time_Days]]&gt;7,"Delay",IF(Ecommerce_Sales[[#This Row],[Delivery_Time_Days]] = 0,"No delivery",IF(Ecommerce_Sales[[#This Row],[Delivery_Time_Days]]&lt;=7,"On-time")))</f>
        <v>Delay</v>
      </c>
      <c r="V1028" s="7">
        <f>Ecommerce_Sales[[#This Row],[Profit]]/Ecommerce_Sales[[#This Row],[Total_Price]]</f>
        <v>0.25</v>
      </c>
      <c r="W1028" s="3">
        <v>166</v>
      </c>
      <c r="X1028" s="3"/>
    </row>
    <row r="1029" spans="1:24" x14ac:dyDescent="0.25">
      <c r="A1029" s="1" t="s">
        <v>4615</v>
      </c>
      <c r="B1029" s="1" t="s">
        <v>943</v>
      </c>
      <c r="C1029" s="1" t="s">
        <v>944</v>
      </c>
      <c r="D1029" s="1" t="s">
        <v>4616</v>
      </c>
      <c r="E1029" s="1" t="s">
        <v>1966</v>
      </c>
      <c r="F1029" s="2">
        <v>45309</v>
      </c>
      <c r="G1029" s="2">
        <v>45562</v>
      </c>
      <c r="H1029" s="2" t="str">
        <f>TEXT(Ecommerce_Sales[[#This Row],[Order_Date]],"mmmm")</f>
        <v>September</v>
      </c>
      <c r="I1029" s="2" t="str">
        <f>TEXT(Ecommerce_Sales[[#This Row],[Order_Date]],"yyyy")</f>
        <v>2024</v>
      </c>
      <c r="J1029" s="2" t="str">
        <f>TEXT(Ecommerce_Sales[[#This Row],[Order_Date]],"mmmm")</f>
        <v>September</v>
      </c>
      <c r="K1029" s="1" t="s">
        <v>1986</v>
      </c>
      <c r="L1029" s="1" t="s">
        <v>4617</v>
      </c>
      <c r="M1029" s="1" t="s">
        <v>2007</v>
      </c>
      <c r="N1029" s="1" t="s">
        <v>1973</v>
      </c>
      <c r="O1029" s="3">
        <v>19</v>
      </c>
      <c r="P1029">
        <v>1</v>
      </c>
      <c r="Q1029" s="3">
        <v>19</v>
      </c>
      <c r="R1029" s="1" t="s">
        <v>1951</v>
      </c>
      <c r="S1029" s="3">
        <v>2</v>
      </c>
      <c r="U1029" t="str">
        <f>IF(Ecommerce_Sales[[#This Row],[Delivery_Time_Days]]&gt;7,"Delay",IF(Ecommerce_Sales[[#This Row],[Delivery_Time_Days]] = 0,"No delivery",IF(Ecommerce_Sales[[#This Row],[Delivery_Time_Days]]&lt;=7,"On-time")))</f>
        <v>No delivery</v>
      </c>
      <c r="V1029" s="7">
        <f>Ecommerce_Sales[[#This Row],[Profit]]/Ecommerce_Sales[[#This Row],[Total_Price]]</f>
        <v>0.31578947368421051</v>
      </c>
      <c r="W1029" s="3">
        <v>6</v>
      </c>
      <c r="X1029" s="3"/>
    </row>
    <row r="1030" spans="1:24" x14ac:dyDescent="0.25">
      <c r="A1030" s="1" t="s">
        <v>4618</v>
      </c>
      <c r="B1030" s="1" t="s">
        <v>565</v>
      </c>
      <c r="C1030" s="1" t="s">
        <v>566</v>
      </c>
      <c r="D1030" s="1" t="s">
        <v>2681</v>
      </c>
      <c r="E1030" s="1" t="s">
        <v>2005</v>
      </c>
      <c r="F1030" s="2">
        <v>45008</v>
      </c>
      <c r="G1030" s="2">
        <v>45002</v>
      </c>
      <c r="H1030" s="2" t="str">
        <f>TEXT(Ecommerce_Sales[[#This Row],[Order_Date]],"mmmm")</f>
        <v>March</v>
      </c>
      <c r="I1030" s="2" t="str">
        <f>TEXT(Ecommerce_Sales[[#This Row],[Order_Date]],"yyyy")</f>
        <v>2023</v>
      </c>
      <c r="J1030" s="2" t="str">
        <f>TEXT(Ecommerce_Sales[[#This Row],[Order_Date]],"mmmm")</f>
        <v>March</v>
      </c>
      <c r="K1030" s="1" t="s">
        <v>1947</v>
      </c>
      <c r="L1030" s="1" t="s">
        <v>4619</v>
      </c>
      <c r="M1030" s="1" t="s">
        <v>2043</v>
      </c>
      <c r="N1030" s="1" t="s">
        <v>1989</v>
      </c>
      <c r="O1030" s="3">
        <v>650</v>
      </c>
      <c r="P1030">
        <v>3</v>
      </c>
      <c r="Q1030" s="3">
        <v>1950</v>
      </c>
      <c r="R1030" s="1" t="s">
        <v>1958</v>
      </c>
      <c r="S1030" s="3">
        <v>227</v>
      </c>
      <c r="T1030">
        <v>7</v>
      </c>
      <c r="U1030" t="str">
        <f>IF(Ecommerce_Sales[[#This Row],[Delivery_Time_Days]]&gt;7,"Delay",IF(Ecommerce_Sales[[#This Row],[Delivery_Time_Days]] = 0,"No delivery",IF(Ecommerce_Sales[[#This Row],[Delivery_Time_Days]]&lt;=7,"On-time")))</f>
        <v>On-time</v>
      </c>
      <c r="V1030" s="7">
        <f>Ecommerce_Sales[[#This Row],[Profit]]/Ecommerce_Sales[[#This Row],[Total_Price]]</f>
        <v>0.24974358974358973</v>
      </c>
      <c r="W1030" s="3">
        <v>487</v>
      </c>
      <c r="X1030" s="3"/>
    </row>
    <row r="1031" spans="1:24" x14ac:dyDescent="0.25">
      <c r="A1031" s="1" t="s">
        <v>4620</v>
      </c>
      <c r="B1031" s="1" t="s">
        <v>1705</v>
      </c>
      <c r="C1031" s="1" t="s">
        <v>1706</v>
      </c>
      <c r="D1031" s="1" t="s">
        <v>2664</v>
      </c>
      <c r="E1031" s="1" t="s">
        <v>1946</v>
      </c>
      <c r="F1031" s="2">
        <v>45011</v>
      </c>
      <c r="G1031" s="2">
        <v>44927</v>
      </c>
      <c r="H1031" s="2" t="str">
        <f>TEXT(Ecommerce_Sales[[#This Row],[Order_Date]],"mmmm")</f>
        <v>January</v>
      </c>
      <c r="I1031" s="2" t="str">
        <f>TEXT(Ecommerce_Sales[[#This Row],[Order_Date]],"yyyy")</f>
        <v>2023</v>
      </c>
      <c r="J1031" s="2" t="str">
        <f>TEXT(Ecommerce_Sales[[#This Row],[Order_Date]],"mmmm")</f>
        <v>January</v>
      </c>
      <c r="K1031" s="1" t="s">
        <v>1986</v>
      </c>
      <c r="L1031" s="1" t="s">
        <v>4621</v>
      </c>
      <c r="M1031" s="1" t="s">
        <v>2026</v>
      </c>
      <c r="N1031" s="1" t="s">
        <v>1978</v>
      </c>
      <c r="O1031" s="3">
        <v>544</v>
      </c>
      <c r="P1031">
        <v>1</v>
      </c>
      <c r="Q1031" s="3">
        <v>544</v>
      </c>
      <c r="R1031" s="1" t="s">
        <v>1951</v>
      </c>
      <c r="S1031" s="3">
        <v>36</v>
      </c>
      <c r="U1031" t="str">
        <f>IF(Ecommerce_Sales[[#This Row],[Delivery_Time_Days]]&gt;7,"Delay",IF(Ecommerce_Sales[[#This Row],[Delivery_Time_Days]] = 0,"No delivery",IF(Ecommerce_Sales[[#This Row],[Delivery_Time_Days]]&lt;=7,"On-time")))</f>
        <v>No delivery</v>
      </c>
      <c r="V1031" s="7">
        <f>Ecommerce_Sales[[#This Row],[Profit]]/Ecommerce_Sales[[#This Row],[Total_Price]]</f>
        <v>0.34926470588235292</v>
      </c>
      <c r="W1031" s="3">
        <v>190</v>
      </c>
      <c r="X1031" s="3"/>
    </row>
    <row r="1032" spans="1:24" x14ac:dyDescent="0.25">
      <c r="A1032" s="1" t="s">
        <v>4622</v>
      </c>
      <c r="B1032" s="1" t="s">
        <v>1323</v>
      </c>
      <c r="C1032" s="1" t="s">
        <v>1324</v>
      </c>
      <c r="D1032" s="1" t="s">
        <v>4623</v>
      </c>
      <c r="E1032" s="1" t="s">
        <v>1946</v>
      </c>
      <c r="F1032" s="2">
        <v>45260</v>
      </c>
      <c r="G1032" s="2">
        <v>45199</v>
      </c>
      <c r="H1032" s="2" t="str">
        <f>TEXT(Ecommerce_Sales[[#This Row],[Order_Date]],"mmmm")</f>
        <v>September</v>
      </c>
      <c r="I1032" s="2" t="str">
        <f>TEXT(Ecommerce_Sales[[#This Row],[Order_Date]],"yyyy")</f>
        <v>2023</v>
      </c>
      <c r="J1032" s="2" t="str">
        <f>TEXT(Ecommerce_Sales[[#This Row],[Order_Date]],"mmmm")</f>
        <v>September</v>
      </c>
      <c r="K1032" s="1" t="s">
        <v>1947</v>
      </c>
      <c r="L1032" s="1" t="s">
        <v>4624</v>
      </c>
      <c r="M1032" s="1" t="s">
        <v>2002</v>
      </c>
      <c r="N1032" s="1" t="s">
        <v>1989</v>
      </c>
      <c r="O1032" s="3">
        <v>341</v>
      </c>
      <c r="P1032">
        <v>3</v>
      </c>
      <c r="Q1032" s="3">
        <v>1024</v>
      </c>
      <c r="R1032" s="1" t="s">
        <v>1958</v>
      </c>
      <c r="S1032" s="3">
        <v>53</v>
      </c>
      <c r="T1032">
        <v>2</v>
      </c>
      <c r="U1032" t="str">
        <f>IF(Ecommerce_Sales[[#This Row],[Delivery_Time_Days]]&gt;7,"Delay",IF(Ecommerce_Sales[[#This Row],[Delivery_Time_Days]] = 0,"No delivery",IF(Ecommerce_Sales[[#This Row],[Delivery_Time_Days]]&lt;=7,"On-time")))</f>
        <v>On-time</v>
      </c>
      <c r="V1032" s="7">
        <f>Ecommerce_Sales[[#This Row],[Profit]]/Ecommerce_Sales[[#This Row],[Total_Price]]</f>
        <v>0.25</v>
      </c>
      <c r="W1032" s="3">
        <v>256</v>
      </c>
      <c r="X1032" s="3"/>
    </row>
    <row r="1033" spans="1:24" x14ac:dyDescent="0.25">
      <c r="A1033" s="1" t="s">
        <v>4625</v>
      </c>
      <c r="B1033" s="1" t="s">
        <v>422</v>
      </c>
      <c r="C1033" s="1" t="s">
        <v>423</v>
      </c>
      <c r="D1033" s="1" t="s">
        <v>4626</v>
      </c>
      <c r="E1033" s="1" t="s">
        <v>1946</v>
      </c>
      <c r="F1033" s="2">
        <v>45357</v>
      </c>
      <c r="G1033" s="2">
        <v>45608</v>
      </c>
      <c r="H1033" s="2" t="str">
        <f>TEXT(Ecommerce_Sales[[#This Row],[Order_Date]],"mmmm")</f>
        <v>November</v>
      </c>
      <c r="I1033" s="2" t="str">
        <f>TEXT(Ecommerce_Sales[[#This Row],[Order_Date]],"yyyy")</f>
        <v>2024</v>
      </c>
      <c r="J1033" s="2" t="str">
        <f>TEXT(Ecommerce_Sales[[#This Row],[Order_Date]],"mmmm")</f>
        <v>November</v>
      </c>
      <c r="K1033" s="1" t="s">
        <v>1947</v>
      </c>
      <c r="L1033" s="1" t="s">
        <v>4627</v>
      </c>
      <c r="M1033" s="1" t="s">
        <v>2072</v>
      </c>
      <c r="N1033" s="1" t="s">
        <v>1950</v>
      </c>
      <c r="O1033" s="3">
        <v>1340</v>
      </c>
      <c r="P1033">
        <v>4</v>
      </c>
      <c r="Q1033" s="3">
        <v>5362</v>
      </c>
      <c r="R1033" s="1" t="s">
        <v>1958</v>
      </c>
      <c r="S1033" s="3">
        <v>765</v>
      </c>
      <c r="T1033">
        <v>7</v>
      </c>
      <c r="U1033" t="str">
        <f>IF(Ecommerce_Sales[[#This Row],[Delivery_Time_Days]]&gt;7,"Delay",IF(Ecommerce_Sales[[#This Row],[Delivery_Time_Days]] = 0,"No delivery",IF(Ecommerce_Sales[[#This Row],[Delivery_Time_Days]]&lt;=7,"On-time")))</f>
        <v>On-time</v>
      </c>
      <c r="V1033" s="7">
        <f>Ecommerce_Sales[[#This Row],[Profit]]/Ecommerce_Sales[[#This Row],[Total_Price]]</f>
        <v>0.4000372995151063</v>
      </c>
      <c r="W1033" s="3">
        <v>2145</v>
      </c>
      <c r="X1033" s="3"/>
    </row>
    <row r="1034" spans="1:24" x14ac:dyDescent="0.25">
      <c r="A1034" s="1" t="s">
        <v>4628</v>
      </c>
      <c r="B1034" s="1" t="s">
        <v>1126</v>
      </c>
      <c r="C1034" s="1" t="s">
        <v>1127</v>
      </c>
      <c r="D1034" s="1" t="s">
        <v>2081</v>
      </c>
      <c r="E1034" s="1" t="s">
        <v>1996</v>
      </c>
      <c r="F1034" s="2">
        <v>45642</v>
      </c>
      <c r="G1034" s="2">
        <v>45042</v>
      </c>
      <c r="H1034" s="2" t="str">
        <f>TEXT(Ecommerce_Sales[[#This Row],[Order_Date]],"mmmm")</f>
        <v>April</v>
      </c>
      <c r="I1034" s="2" t="str">
        <f>TEXT(Ecommerce_Sales[[#This Row],[Order_Date]],"yyyy")</f>
        <v>2023</v>
      </c>
      <c r="J1034" s="2" t="str">
        <f>TEXT(Ecommerce_Sales[[#This Row],[Order_Date]],"mmmm")</f>
        <v>April</v>
      </c>
      <c r="K1034" s="1" t="s">
        <v>1947</v>
      </c>
      <c r="L1034" s="1" t="s">
        <v>4629</v>
      </c>
      <c r="M1034" s="1" t="s">
        <v>1956</v>
      </c>
      <c r="N1034" s="1" t="s">
        <v>1957</v>
      </c>
      <c r="O1034" s="3">
        <v>177</v>
      </c>
      <c r="P1034">
        <v>2</v>
      </c>
      <c r="Q1034" s="3">
        <v>354</v>
      </c>
      <c r="R1034" s="1" t="s">
        <v>2008</v>
      </c>
      <c r="S1034" s="3">
        <v>19</v>
      </c>
      <c r="T1034">
        <v>6</v>
      </c>
      <c r="U1034" t="str">
        <f>IF(Ecommerce_Sales[[#This Row],[Delivery_Time_Days]]&gt;7,"Delay",IF(Ecommerce_Sales[[#This Row],[Delivery_Time_Days]] = 0,"No delivery",IF(Ecommerce_Sales[[#This Row],[Delivery_Time_Days]]&lt;=7,"On-time")))</f>
        <v>On-time</v>
      </c>
      <c r="V1034" s="7">
        <f>Ecommerce_Sales[[#This Row],[Profit]]/Ecommerce_Sales[[#This Row],[Total_Price]]</f>
        <v>0.14971751412429379</v>
      </c>
      <c r="W1034" s="3">
        <v>53</v>
      </c>
      <c r="X1034" s="3"/>
    </row>
    <row r="1035" spans="1:24" x14ac:dyDescent="0.25">
      <c r="A1035" s="1" t="s">
        <v>4630</v>
      </c>
      <c r="B1035" s="1" t="s">
        <v>402</v>
      </c>
      <c r="C1035" s="1" t="s">
        <v>403</v>
      </c>
      <c r="D1035" s="1" t="s">
        <v>4631</v>
      </c>
      <c r="E1035" s="1" t="s">
        <v>1954</v>
      </c>
      <c r="F1035" s="2">
        <v>44995</v>
      </c>
      <c r="G1035" s="2">
        <v>45457</v>
      </c>
      <c r="H1035" s="2" t="str">
        <f>TEXT(Ecommerce_Sales[[#This Row],[Order_Date]],"mmmm")</f>
        <v>June</v>
      </c>
      <c r="I1035" s="2" t="str">
        <f>TEXT(Ecommerce_Sales[[#This Row],[Order_Date]],"yyyy")</f>
        <v>2024</v>
      </c>
      <c r="J1035" s="2" t="str">
        <f>TEXT(Ecommerce_Sales[[#This Row],[Order_Date]],"mmmm")</f>
        <v>June</v>
      </c>
      <c r="K1035" s="1" t="s">
        <v>1947</v>
      </c>
      <c r="L1035" s="1" t="s">
        <v>4632</v>
      </c>
      <c r="M1035" s="1" t="s">
        <v>2007</v>
      </c>
      <c r="N1035" s="1" t="s">
        <v>1973</v>
      </c>
      <c r="O1035" s="3">
        <v>561</v>
      </c>
      <c r="P1035">
        <v>1</v>
      </c>
      <c r="Q1035" s="3">
        <v>561</v>
      </c>
      <c r="R1035" s="1" t="s">
        <v>1958</v>
      </c>
      <c r="S1035" s="3">
        <v>36</v>
      </c>
      <c r="T1035">
        <v>3</v>
      </c>
      <c r="U1035" t="str">
        <f>IF(Ecommerce_Sales[[#This Row],[Delivery_Time_Days]]&gt;7,"Delay",IF(Ecommerce_Sales[[#This Row],[Delivery_Time_Days]] = 0,"No delivery",IF(Ecommerce_Sales[[#This Row],[Delivery_Time_Days]]&lt;=7,"On-time")))</f>
        <v>On-time</v>
      </c>
      <c r="V1035" s="7">
        <f>Ecommerce_Sales[[#This Row],[Profit]]/Ecommerce_Sales[[#This Row],[Total_Price]]</f>
        <v>0.29946524064171121</v>
      </c>
      <c r="W1035" s="3">
        <v>168</v>
      </c>
      <c r="X1035" s="3"/>
    </row>
    <row r="1036" spans="1:24" x14ac:dyDescent="0.25">
      <c r="A1036" s="1" t="s">
        <v>4633</v>
      </c>
      <c r="B1036" s="1" t="s">
        <v>962</v>
      </c>
      <c r="C1036" s="1" t="s">
        <v>963</v>
      </c>
      <c r="D1036" s="1" t="s">
        <v>2433</v>
      </c>
      <c r="E1036" s="1" t="s">
        <v>1981</v>
      </c>
      <c r="F1036" s="2">
        <v>45575</v>
      </c>
      <c r="G1036" s="2">
        <v>45343</v>
      </c>
      <c r="H1036" s="2" t="str">
        <f>TEXT(Ecommerce_Sales[[#This Row],[Order_Date]],"mmmm")</f>
        <v>February</v>
      </c>
      <c r="I1036" s="2" t="str">
        <f>TEXT(Ecommerce_Sales[[#This Row],[Order_Date]],"yyyy")</f>
        <v>2024</v>
      </c>
      <c r="J1036" s="2" t="str">
        <f>TEXT(Ecommerce_Sales[[#This Row],[Order_Date]],"mmmm")</f>
        <v>February</v>
      </c>
      <c r="K1036" s="1" t="s">
        <v>1947</v>
      </c>
      <c r="L1036" s="1" t="s">
        <v>4634</v>
      </c>
      <c r="M1036" s="1" t="s">
        <v>1968</v>
      </c>
      <c r="N1036" s="1" t="s">
        <v>1957</v>
      </c>
      <c r="O1036" s="3">
        <v>339</v>
      </c>
      <c r="P1036">
        <v>2</v>
      </c>
      <c r="Q1036" s="3">
        <v>678</v>
      </c>
      <c r="R1036" s="1" t="s">
        <v>1958</v>
      </c>
      <c r="S1036" s="3">
        <v>51</v>
      </c>
      <c r="T1036">
        <v>5</v>
      </c>
      <c r="U1036" t="str">
        <f>IF(Ecommerce_Sales[[#This Row],[Delivery_Time_Days]]&gt;7,"Delay",IF(Ecommerce_Sales[[#This Row],[Delivery_Time_Days]] = 0,"No delivery",IF(Ecommerce_Sales[[#This Row],[Delivery_Time_Days]]&lt;=7,"On-time")))</f>
        <v>On-time</v>
      </c>
      <c r="V1036" s="7">
        <f>Ecommerce_Sales[[#This Row],[Profit]]/Ecommerce_Sales[[#This Row],[Total_Price]]</f>
        <v>0.15044247787610621</v>
      </c>
      <c r="W1036" s="3">
        <v>102</v>
      </c>
      <c r="X1036" s="3"/>
    </row>
    <row r="1037" spans="1:24" x14ac:dyDescent="0.25">
      <c r="A1037" s="1" t="s">
        <v>4635</v>
      </c>
      <c r="B1037" s="1" t="s">
        <v>160</v>
      </c>
      <c r="C1037" s="1" t="s">
        <v>1142</v>
      </c>
      <c r="D1037" s="1" t="s">
        <v>4636</v>
      </c>
      <c r="E1037" s="1" t="s">
        <v>1966</v>
      </c>
      <c r="F1037" s="2">
        <v>45654</v>
      </c>
      <c r="G1037" s="2">
        <v>45360</v>
      </c>
      <c r="H1037" s="2" t="str">
        <f>TEXT(Ecommerce_Sales[[#This Row],[Order_Date]],"mmmm")</f>
        <v>March</v>
      </c>
      <c r="I1037" s="2" t="str">
        <f>TEXT(Ecommerce_Sales[[#This Row],[Order_Date]],"yyyy")</f>
        <v>2024</v>
      </c>
      <c r="J1037" s="2" t="str">
        <f>TEXT(Ecommerce_Sales[[#This Row],[Order_Date]],"mmmm")</f>
        <v>March</v>
      </c>
      <c r="K1037" s="1" t="s">
        <v>1947</v>
      </c>
      <c r="L1037" s="1" t="s">
        <v>4637</v>
      </c>
      <c r="M1037" s="1" t="s">
        <v>1949</v>
      </c>
      <c r="N1037" s="1" t="s">
        <v>1950</v>
      </c>
      <c r="O1037" s="3">
        <v>273</v>
      </c>
      <c r="P1037">
        <v>1</v>
      </c>
      <c r="Q1037" s="3">
        <v>273</v>
      </c>
      <c r="R1037" s="1" t="s">
        <v>2016</v>
      </c>
      <c r="S1037" s="3">
        <v>24</v>
      </c>
      <c r="T1037">
        <v>4</v>
      </c>
      <c r="U1037" t="str">
        <f>IF(Ecommerce_Sales[[#This Row],[Delivery_Time_Days]]&gt;7,"Delay",IF(Ecommerce_Sales[[#This Row],[Delivery_Time_Days]] = 0,"No delivery",IF(Ecommerce_Sales[[#This Row],[Delivery_Time_Days]]&lt;=7,"On-time")))</f>
        <v>On-time</v>
      </c>
      <c r="V1037" s="7">
        <f>Ecommerce_Sales[[#This Row],[Profit]]/Ecommerce_Sales[[#This Row],[Total_Price]]</f>
        <v>0.39926739926739929</v>
      </c>
      <c r="W1037" s="3">
        <v>109</v>
      </c>
      <c r="X1037" s="3"/>
    </row>
    <row r="1038" spans="1:24" x14ac:dyDescent="0.25">
      <c r="A1038" s="1" t="s">
        <v>4638</v>
      </c>
      <c r="B1038" s="1" t="s">
        <v>1219</v>
      </c>
      <c r="C1038" s="1" t="s">
        <v>1220</v>
      </c>
      <c r="D1038" s="1" t="s">
        <v>3025</v>
      </c>
      <c r="E1038" s="1" t="s">
        <v>1981</v>
      </c>
      <c r="F1038" s="2">
        <v>45263</v>
      </c>
      <c r="G1038" s="2">
        <v>45250</v>
      </c>
      <c r="H1038" s="2" t="str">
        <f>TEXT(Ecommerce_Sales[[#This Row],[Order_Date]],"mmmm")</f>
        <v>November</v>
      </c>
      <c r="I1038" s="2" t="str">
        <f>TEXT(Ecommerce_Sales[[#This Row],[Order_Date]],"yyyy")</f>
        <v>2023</v>
      </c>
      <c r="J1038" s="2" t="str">
        <f>TEXT(Ecommerce_Sales[[#This Row],[Order_Date]],"mmmm")</f>
        <v>November</v>
      </c>
      <c r="K1038" s="1" t="s">
        <v>1947</v>
      </c>
      <c r="L1038" s="1" t="s">
        <v>4639</v>
      </c>
      <c r="M1038" s="1" t="s">
        <v>2026</v>
      </c>
      <c r="N1038" s="1" t="s">
        <v>1978</v>
      </c>
      <c r="O1038" s="3">
        <v>1260</v>
      </c>
      <c r="P1038">
        <v>7</v>
      </c>
      <c r="Q1038" s="3">
        <v>8821</v>
      </c>
      <c r="R1038" s="1" t="s">
        <v>1951</v>
      </c>
      <c r="S1038" s="3">
        <v>797</v>
      </c>
      <c r="T1038">
        <v>10</v>
      </c>
      <c r="U1038" t="str">
        <f>IF(Ecommerce_Sales[[#This Row],[Delivery_Time_Days]]&gt;7,"Delay",IF(Ecommerce_Sales[[#This Row],[Delivery_Time_Days]] = 0,"No delivery",IF(Ecommerce_Sales[[#This Row],[Delivery_Time_Days]]&lt;=7,"On-time")))</f>
        <v>Delay</v>
      </c>
      <c r="V1038" s="7">
        <f>Ecommerce_Sales[[#This Row],[Profit]]/Ecommerce_Sales[[#This Row],[Total_Price]]</f>
        <v>0.3499603219589616</v>
      </c>
      <c r="W1038" s="3">
        <v>3087</v>
      </c>
      <c r="X1038" s="3"/>
    </row>
    <row r="1039" spans="1:24" x14ac:dyDescent="0.25">
      <c r="A1039" s="1" t="s">
        <v>4640</v>
      </c>
      <c r="B1039" s="1" t="s">
        <v>438</v>
      </c>
      <c r="C1039" s="1" t="s">
        <v>439</v>
      </c>
      <c r="D1039" s="1" t="s">
        <v>2837</v>
      </c>
      <c r="E1039" s="1" t="s">
        <v>2005</v>
      </c>
      <c r="F1039" s="2">
        <v>45092</v>
      </c>
      <c r="G1039" s="2">
        <v>45123</v>
      </c>
      <c r="H1039" s="2" t="str">
        <f>TEXT(Ecommerce_Sales[[#This Row],[Order_Date]],"mmmm")</f>
        <v>July</v>
      </c>
      <c r="I1039" s="2" t="str">
        <f>TEXT(Ecommerce_Sales[[#This Row],[Order_Date]],"yyyy")</f>
        <v>2023</v>
      </c>
      <c r="J1039" s="2" t="str">
        <f>TEXT(Ecommerce_Sales[[#This Row],[Order_Date]],"mmmm")</f>
        <v>July</v>
      </c>
      <c r="K1039" s="1" t="s">
        <v>1947</v>
      </c>
      <c r="L1039" s="1" t="s">
        <v>4641</v>
      </c>
      <c r="M1039" s="1" t="s">
        <v>1972</v>
      </c>
      <c r="N1039" s="1" t="s">
        <v>1973</v>
      </c>
      <c r="O1039" s="3">
        <v>1224</v>
      </c>
      <c r="P1039">
        <v>6</v>
      </c>
      <c r="Q1039" s="3">
        <v>7345</v>
      </c>
      <c r="R1039" s="1" t="s">
        <v>2008</v>
      </c>
      <c r="S1039" s="3">
        <v>573</v>
      </c>
      <c r="T1039">
        <v>3</v>
      </c>
      <c r="U1039" t="str">
        <f>IF(Ecommerce_Sales[[#This Row],[Delivery_Time_Days]]&gt;7,"Delay",IF(Ecommerce_Sales[[#This Row],[Delivery_Time_Days]] = 0,"No delivery",IF(Ecommerce_Sales[[#This Row],[Delivery_Time_Days]]&lt;=7,"On-time")))</f>
        <v>On-time</v>
      </c>
      <c r="V1039" s="7">
        <f>Ecommerce_Sales[[#This Row],[Profit]]/Ecommerce_Sales[[#This Row],[Total_Price]]</f>
        <v>0.29993192648059902</v>
      </c>
      <c r="W1039" s="3">
        <v>2203</v>
      </c>
      <c r="X1039" s="3"/>
    </row>
    <row r="1040" spans="1:24" x14ac:dyDescent="0.25">
      <c r="A1040" s="1" t="s">
        <v>4642</v>
      </c>
      <c r="B1040" s="1" t="s">
        <v>1389</v>
      </c>
      <c r="C1040" s="1" t="s">
        <v>1390</v>
      </c>
      <c r="D1040" s="1" t="s">
        <v>4361</v>
      </c>
      <c r="E1040" s="1" t="s">
        <v>1954</v>
      </c>
      <c r="F1040" s="2">
        <v>45076</v>
      </c>
      <c r="G1040" s="2">
        <v>44972</v>
      </c>
      <c r="H1040" s="2" t="str">
        <f>TEXT(Ecommerce_Sales[[#This Row],[Order_Date]],"mmmm")</f>
        <v>February</v>
      </c>
      <c r="I1040" s="2" t="str">
        <f>TEXT(Ecommerce_Sales[[#This Row],[Order_Date]],"yyyy")</f>
        <v>2023</v>
      </c>
      <c r="J1040" s="2" t="str">
        <f>TEXT(Ecommerce_Sales[[#This Row],[Order_Date]],"mmmm")</f>
        <v>February</v>
      </c>
      <c r="K1040" s="1" t="s">
        <v>1947</v>
      </c>
      <c r="L1040" s="1" t="s">
        <v>4643</v>
      </c>
      <c r="M1040" s="1" t="s">
        <v>2058</v>
      </c>
      <c r="N1040" s="1" t="s">
        <v>1950</v>
      </c>
      <c r="O1040" s="3">
        <v>689</v>
      </c>
      <c r="P1040">
        <v>4</v>
      </c>
      <c r="Q1040" s="3">
        <v>2754</v>
      </c>
      <c r="R1040" s="1" t="s">
        <v>1958</v>
      </c>
      <c r="S1040" s="3">
        <v>294</v>
      </c>
      <c r="T1040">
        <v>3</v>
      </c>
      <c r="U1040" t="str">
        <f>IF(Ecommerce_Sales[[#This Row],[Delivery_Time_Days]]&gt;7,"Delay",IF(Ecommerce_Sales[[#This Row],[Delivery_Time_Days]] = 0,"No delivery",IF(Ecommerce_Sales[[#This Row],[Delivery_Time_Days]]&lt;=7,"On-time")))</f>
        <v>On-time</v>
      </c>
      <c r="V1040" s="7">
        <f>Ecommerce_Sales[[#This Row],[Profit]]/Ecommerce_Sales[[#This Row],[Total_Price]]</f>
        <v>0.40014524328249818</v>
      </c>
      <c r="W1040" s="3">
        <v>1102</v>
      </c>
      <c r="X1040" s="3"/>
    </row>
    <row r="1041" spans="1:24" x14ac:dyDescent="0.25">
      <c r="A1041" s="1" t="s">
        <v>4644</v>
      </c>
      <c r="B1041" s="1" t="s">
        <v>294</v>
      </c>
      <c r="C1041" s="1" t="s">
        <v>295</v>
      </c>
      <c r="D1041" s="1" t="s">
        <v>4645</v>
      </c>
      <c r="E1041" s="1" t="s">
        <v>2005</v>
      </c>
      <c r="F1041" s="2">
        <v>45243</v>
      </c>
      <c r="G1041" s="2">
        <v>45021</v>
      </c>
      <c r="H1041" s="2" t="str">
        <f>TEXT(Ecommerce_Sales[[#This Row],[Order_Date]],"mmmm")</f>
        <v>April</v>
      </c>
      <c r="I1041" s="2" t="str">
        <f>TEXT(Ecommerce_Sales[[#This Row],[Order_Date]],"yyyy")</f>
        <v>2023</v>
      </c>
      <c r="J1041" s="2" t="str">
        <f>TEXT(Ecommerce_Sales[[#This Row],[Order_Date]],"mmmm")</f>
        <v>April</v>
      </c>
      <c r="K1041" s="1" t="s">
        <v>1947</v>
      </c>
      <c r="L1041" s="1" t="s">
        <v>4646</v>
      </c>
      <c r="M1041" s="1" t="s">
        <v>2026</v>
      </c>
      <c r="N1041" s="1" t="s">
        <v>1978</v>
      </c>
      <c r="O1041" s="3">
        <v>115</v>
      </c>
      <c r="P1041">
        <v>3</v>
      </c>
      <c r="Q1041" s="3">
        <v>345</v>
      </c>
      <c r="R1041" s="1" t="s">
        <v>1958</v>
      </c>
      <c r="S1041" s="3">
        <v>24</v>
      </c>
      <c r="T1041">
        <v>5</v>
      </c>
      <c r="U1041" t="str">
        <f>IF(Ecommerce_Sales[[#This Row],[Delivery_Time_Days]]&gt;7,"Delay",IF(Ecommerce_Sales[[#This Row],[Delivery_Time_Days]] = 0,"No delivery",IF(Ecommerce_Sales[[#This Row],[Delivery_Time_Days]]&lt;=7,"On-time")))</f>
        <v>On-time</v>
      </c>
      <c r="V1041" s="7">
        <f>Ecommerce_Sales[[#This Row],[Profit]]/Ecommerce_Sales[[#This Row],[Total_Price]]</f>
        <v>0.35072463768115941</v>
      </c>
      <c r="W1041" s="3">
        <v>121</v>
      </c>
      <c r="X1041" s="3"/>
    </row>
    <row r="1042" spans="1:24" x14ac:dyDescent="0.25">
      <c r="A1042" s="1" t="s">
        <v>4647</v>
      </c>
      <c r="B1042" s="1" t="s">
        <v>346</v>
      </c>
      <c r="C1042" s="1" t="s">
        <v>415</v>
      </c>
      <c r="D1042" s="1" t="s">
        <v>4648</v>
      </c>
      <c r="E1042" s="1" t="s">
        <v>1981</v>
      </c>
      <c r="F1042" s="2">
        <v>45468</v>
      </c>
      <c r="G1042" s="2">
        <v>45561</v>
      </c>
      <c r="H1042" s="2" t="str">
        <f>TEXT(Ecommerce_Sales[[#This Row],[Order_Date]],"mmmm")</f>
        <v>September</v>
      </c>
      <c r="I1042" s="2" t="str">
        <f>TEXT(Ecommerce_Sales[[#This Row],[Order_Date]],"yyyy")</f>
        <v>2024</v>
      </c>
      <c r="J1042" s="2" t="str">
        <f>TEXT(Ecommerce_Sales[[#This Row],[Order_Date]],"mmmm")</f>
        <v>September</v>
      </c>
      <c r="K1042" s="1" t="s">
        <v>1992</v>
      </c>
      <c r="L1042" s="1" t="s">
        <v>4649</v>
      </c>
      <c r="M1042" s="1" t="s">
        <v>2072</v>
      </c>
      <c r="N1042" s="1" t="s">
        <v>1950</v>
      </c>
      <c r="O1042" s="3">
        <v>375</v>
      </c>
      <c r="P1042">
        <v>3</v>
      </c>
      <c r="Q1042" s="3">
        <v>1126</v>
      </c>
      <c r="R1042" s="1" t="s">
        <v>1958</v>
      </c>
      <c r="S1042" s="3">
        <v>97</v>
      </c>
      <c r="U1042" t="str">
        <f>IF(Ecommerce_Sales[[#This Row],[Delivery_Time_Days]]&gt;7,"Delay",IF(Ecommerce_Sales[[#This Row],[Delivery_Time_Days]] = 0,"No delivery",IF(Ecommerce_Sales[[#This Row],[Delivery_Time_Days]]&lt;=7,"On-time")))</f>
        <v>No delivery</v>
      </c>
      <c r="V1042" s="7">
        <f>Ecommerce_Sales[[#This Row],[Profit]]/Ecommerce_Sales[[#This Row],[Total_Price]]</f>
        <v>0.40053285968028418</v>
      </c>
      <c r="W1042" s="3">
        <v>451</v>
      </c>
      <c r="X1042" s="3"/>
    </row>
    <row r="1043" spans="1:24" x14ac:dyDescent="0.25">
      <c r="A1043" s="1" t="s">
        <v>4650</v>
      </c>
      <c r="B1043" s="1" t="s">
        <v>1051</v>
      </c>
      <c r="C1043" s="1" t="s">
        <v>1052</v>
      </c>
      <c r="D1043" s="1" t="s">
        <v>2436</v>
      </c>
      <c r="E1043" s="1" t="s">
        <v>1996</v>
      </c>
      <c r="F1043" s="2">
        <v>45438</v>
      </c>
      <c r="G1043" s="2">
        <v>45575</v>
      </c>
      <c r="H1043" s="2" t="str">
        <f>TEXT(Ecommerce_Sales[[#This Row],[Order_Date]],"mmmm")</f>
        <v>October</v>
      </c>
      <c r="I1043" s="2" t="str">
        <f>TEXT(Ecommerce_Sales[[#This Row],[Order_Date]],"yyyy")</f>
        <v>2024</v>
      </c>
      <c r="J1043" s="2" t="str">
        <f>TEXT(Ecommerce_Sales[[#This Row],[Order_Date]],"mmmm")</f>
        <v>October</v>
      </c>
      <c r="K1043" s="1" t="s">
        <v>1986</v>
      </c>
      <c r="L1043" s="1" t="s">
        <v>4651</v>
      </c>
      <c r="M1043" s="1" t="s">
        <v>2007</v>
      </c>
      <c r="N1043" s="1" t="s">
        <v>1973</v>
      </c>
      <c r="O1043" s="3">
        <v>532</v>
      </c>
      <c r="P1043">
        <v>1</v>
      </c>
      <c r="Q1043" s="3">
        <v>532</v>
      </c>
      <c r="R1043" s="1" t="s">
        <v>1958</v>
      </c>
      <c r="S1043" s="3">
        <v>66</v>
      </c>
      <c r="U1043" t="str">
        <f>IF(Ecommerce_Sales[[#This Row],[Delivery_Time_Days]]&gt;7,"Delay",IF(Ecommerce_Sales[[#This Row],[Delivery_Time_Days]] = 0,"No delivery",IF(Ecommerce_Sales[[#This Row],[Delivery_Time_Days]]&lt;=7,"On-time")))</f>
        <v>No delivery</v>
      </c>
      <c r="V1043" s="7">
        <f>Ecommerce_Sales[[#This Row],[Profit]]/Ecommerce_Sales[[#This Row],[Total_Price]]</f>
        <v>0.3007518796992481</v>
      </c>
      <c r="W1043" s="3">
        <v>160</v>
      </c>
      <c r="X1043" s="3"/>
    </row>
    <row r="1044" spans="1:24" x14ac:dyDescent="0.25">
      <c r="A1044" s="1" t="s">
        <v>4652</v>
      </c>
      <c r="B1044" s="1" t="s">
        <v>1679</v>
      </c>
      <c r="C1044" s="1" t="s">
        <v>1680</v>
      </c>
      <c r="D1044" s="1" t="s">
        <v>4653</v>
      </c>
      <c r="E1044" s="1" t="s">
        <v>1946</v>
      </c>
      <c r="F1044" s="2">
        <v>45584</v>
      </c>
      <c r="G1044" s="2">
        <v>45362</v>
      </c>
      <c r="H1044" s="2" t="str">
        <f>TEXT(Ecommerce_Sales[[#This Row],[Order_Date]],"mmmm")</f>
        <v>March</v>
      </c>
      <c r="I1044" s="2" t="str">
        <f>TEXT(Ecommerce_Sales[[#This Row],[Order_Date]],"yyyy")</f>
        <v>2024</v>
      </c>
      <c r="J1044" s="2" t="str">
        <f>TEXT(Ecommerce_Sales[[#This Row],[Order_Date]],"mmmm")</f>
        <v>March</v>
      </c>
      <c r="K1044" s="1" t="s">
        <v>1947</v>
      </c>
      <c r="L1044" s="1" t="s">
        <v>4654</v>
      </c>
      <c r="M1044" s="1" t="s">
        <v>2072</v>
      </c>
      <c r="N1044" s="1" t="s">
        <v>1950</v>
      </c>
      <c r="O1044" s="3">
        <v>887</v>
      </c>
      <c r="P1044">
        <v>3</v>
      </c>
      <c r="Q1044" s="3">
        <v>2662</v>
      </c>
      <c r="R1044" s="1" t="s">
        <v>1958</v>
      </c>
      <c r="S1044" s="3">
        <v>345</v>
      </c>
      <c r="T1044">
        <v>8</v>
      </c>
      <c r="U1044" t="str">
        <f>IF(Ecommerce_Sales[[#This Row],[Delivery_Time_Days]]&gt;7,"Delay",IF(Ecommerce_Sales[[#This Row],[Delivery_Time_Days]] = 0,"No delivery",IF(Ecommerce_Sales[[#This Row],[Delivery_Time_Days]]&lt;=7,"On-time")))</f>
        <v>Delay</v>
      </c>
      <c r="V1044" s="7">
        <f>Ecommerce_Sales[[#This Row],[Profit]]/Ecommerce_Sales[[#This Row],[Total_Price]]</f>
        <v>0.40007513148009016</v>
      </c>
      <c r="W1044" s="3">
        <v>1065</v>
      </c>
      <c r="X1044" s="3"/>
    </row>
    <row r="1045" spans="1:24" x14ac:dyDescent="0.25">
      <c r="A1045" s="1" t="s">
        <v>4655</v>
      </c>
      <c r="B1045" s="1" t="s">
        <v>1201</v>
      </c>
      <c r="C1045" s="1" t="s">
        <v>1202</v>
      </c>
      <c r="D1045" s="1" t="s">
        <v>3059</v>
      </c>
      <c r="E1045" s="1" t="s">
        <v>1946</v>
      </c>
      <c r="F1045" s="2">
        <v>45015</v>
      </c>
      <c r="G1045" s="2">
        <v>45291</v>
      </c>
      <c r="H1045" s="2" t="str">
        <f>TEXT(Ecommerce_Sales[[#This Row],[Order_Date]],"mmmm")</f>
        <v>December</v>
      </c>
      <c r="I1045" s="2" t="str">
        <f>TEXT(Ecommerce_Sales[[#This Row],[Order_Date]],"yyyy")</f>
        <v>2023</v>
      </c>
      <c r="J1045" s="2" t="str">
        <f>TEXT(Ecommerce_Sales[[#This Row],[Order_Date]],"mmmm")</f>
        <v>December</v>
      </c>
      <c r="K1045" s="1" t="s">
        <v>1947</v>
      </c>
      <c r="L1045" s="1" t="s">
        <v>4656</v>
      </c>
      <c r="M1045" s="1" t="s">
        <v>2065</v>
      </c>
      <c r="N1045" s="1" t="s">
        <v>1978</v>
      </c>
      <c r="O1045" s="3">
        <v>110</v>
      </c>
      <c r="P1045">
        <v>10</v>
      </c>
      <c r="Q1045" s="3">
        <v>1102</v>
      </c>
      <c r="R1045" s="1" t="s">
        <v>1951</v>
      </c>
      <c r="S1045" s="3">
        <v>79</v>
      </c>
      <c r="T1045">
        <v>2</v>
      </c>
      <c r="U1045" t="str">
        <f>IF(Ecommerce_Sales[[#This Row],[Delivery_Time_Days]]&gt;7,"Delay",IF(Ecommerce_Sales[[#This Row],[Delivery_Time_Days]] = 0,"No delivery",IF(Ecommerce_Sales[[#This Row],[Delivery_Time_Days]]&lt;=7,"On-time")))</f>
        <v>On-time</v>
      </c>
      <c r="V1045" s="7">
        <f>Ecommerce_Sales[[#This Row],[Profit]]/Ecommerce_Sales[[#This Row],[Total_Price]]</f>
        <v>0.35027223230490018</v>
      </c>
      <c r="W1045" s="3">
        <v>386</v>
      </c>
      <c r="X1045" s="3"/>
    </row>
    <row r="1046" spans="1:24" x14ac:dyDescent="0.25">
      <c r="A1046" s="1" t="s">
        <v>4657</v>
      </c>
      <c r="B1046" s="1" t="s">
        <v>1375</v>
      </c>
      <c r="C1046" s="1" t="s">
        <v>1376</v>
      </c>
      <c r="D1046" s="1" t="s">
        <v>4033</v>
      </c>
      <c r="E1046" s="1" t="s">
        <v>1981</v>
      </c>
      <c r="F1046" s="2">
        <v>45117</v>
      </c>
      <c r="G1046" s="2">
        <v>45245</v>
      </c>
      <c r="H1046" s="2" t="str">
        <f>TEXT(Ecommerce_Sales[[#This Row],[Order_Date]],"mmmm")</f>
        <v>November</v>
      </c>
      <c r="I1046" s="2" t="str">
        <f>TEXT(Ecommerce_Sales[[#This Row],[Order_Date]],"yyyy")</f>
        <v>2023</v>
      </c>
      <c r="J1046" s="2" t="str">
        <f>TEXT(Ecommerce_Sales[[#This Row],[Order_Date]],"mmmm")</f>
        <v>November</v>
      </c>
      <c r="K1046" s="1" t="s">
        <v>1947</v>
      </c>
      <c r="L1046" s="1" t="s">
        <v>4658</v>
      </c>
      <c r="M1046" s="1" t="s">
        <v>2047</v>
      </c>
      <c r="N1046" s="1" t="s">
        <v>1989</v>
      </c>
      <c r="O1046" s="3">
        <v>88</v>
      </c>
      <c r="P1046">
        <v>1</v>
      </c>
      <c r="Q1046" s="3">
        <v>88</v>
      </c>
      <c r="R1046" s="1" t="s">
        <v>1951</v>
      </c>
      <c r="S1046" s="3">
        <v>9</v>
      </c>
      <c r="T1046">
        <v>7</v>
      </c>
      <c r="U1046" t="str">
        <f>IF(Ecommerce_Sales[[#This Row],[Delivery_Time_Days]]&gt;7,"Delay",IF(Ecommerce_Sales[[#This Row],[Delivery_Time_Days]] = 0,"No delivery",IF(Ecommerce_Sales[[#This Row],[Delivery_Time_Days]]&lt;=7,"On-time")))</f>
        <v>On-time</v>
      </c>
      <c r="V1046" s="7">
        <f>Ecommerce_Sales[[#This Row],[Profit]]/Ecommerce_Sales[[#This Row],[Total_Price]]</f>
        <v>0.25</v>
      </c>
      <c r="W1046" s="3">
        <v>22</v>
      </c>
      <c r="X1046" s="3"/>
    </row>
    <row r="1047" spans="1:24" x14ac:dyDescent="0.25">
      <c r="A1047" s="1" t="s">
        <v>4659</v>
      </c>
      <c r="B1047" s="1" t="s">
        <v>834</v>
      </c>
      <c r="C1047" s="1" t="s">
        <v>835</v>
      </c>
      <c r="D1047" s="1" t="s">
        <v>3164</v>
      </c>
      <c r="E1047" s="1" t="s">
        <v>2005</v>
      </c>
      <c r="F1047" s="2">
        <v>45209</v>
      </c>
      <c r="G1047" s="2">
        <v>45489</v>
      </c>
      <c r="H1047" s="2" t="str">
        <f>TEXT(Ecommerce_Sales[[#This Row],[Order_Date]],"mmmm")</f>
        <v>July</v>
      </c>
      <c r="I1047" s="2" t="str">
        <f>TEXT(Ecommerce_Sales[[#This Row],[Order_Date]],"yyyy")</f>
        <v>2024</v>
      </c>
      <c r="J1047" s="2" t="str">
        <f>TEXT(Ecommerce_Sales[[#This Row],[Order_Date]],"mmmm")</f>
        <v>July</v>
      </c>
      <c r="K1047" s="1" t="s">
        <v>1986</v>
      </c>
      <c r="L1047" s="1" t="s">
        <v>3460</v>
      </c>
      <c r="M1047" s="1" t="s">
        <v>1983</v>
      </c>
      <c r="N1047" s="1" t="s">
        <v>1950</v>
      </c>
      <c r="O1047" s="3">
        <v>553</v>
      </c>
      <c r="P1047">
        <v>6</v>
      </c>
      <c r="Q1047" s="3">
        <v>3319</v>
      </c>
      <c r="R1047" s="1" t="s">
        <v>1958</v>
      </c>
      <c r="S1047" s="3">
        <v>451</v>
      </c>
      <c r="U1047" t="str">
        <f>IF(Ecommerce_Sales[[#This Row],[Delivery_Time_Days]]&gt;7,"Delay",IF(Ecommerce_Sales[[#This Row],[Delivery_Time_Days]] = 0,"No delivery",IF(Ecommerce_Sales[[#This Row],[Delivery_Time_Days]]&lt;=7,"On-time")))</f>
        <v>No delivery</v>
      </c>
      <c r="V1047" s="7">
        <f>Ecommerce_Sales[[#This Row],[Profit]]/Ecommerce_Sales[[#This Row],[Total_Price]]</f>
        <v>0.39981922265742692</v>
      </c>
      <c r="W1047" s="3">
        <v>1327</v>
      </c>
      <c r="X1047" s="3"/>
    </row>
    <row r="1048" spans="1:24" x14ac:dyDescent="0.25">
      <c r="A1048" s="1" t="s">
        <v>4660</v>
      </c>
      <c r="B1048" s="1" t="s">
        <v>501</v>
      </c>
      <c r="C1048" s="1" t="s">
        <v>502</v>
      </c>
      <c r="D1048" s="1" t="s">
        <v>4661</v>
      </c>
      <c r="E1048" s="1" t="s">
        <v>1996</v>
      </c>
      <c r="F1048" s="2">
        <v>45370</v>
      </c>
      <c r="G1048" s="2">
        <v>45221</v>
      </c>
      <c r="H1048" s="2" t="str">
        <f>TEXT(Ecommerce_Sales[[#This Row],[Order_Date]],"mmmm")</f>
        <v>October</v>
      </c>
      <c r="I1048" s="2" t="str">
        <f>TEXT(Ecommerce_Sales[[#This Row],[Order_Date]],"yyyy")</f>
        <v>2023</v>
      </c>
      <c r="J1048" s="2" t="str">
        <f>TEXT(Ecommerce_Sales[[#This Row],[Order_Date]],"mmmm")</f>
        <v>October</v>
      </c>
      <c r="K1048" s="1" t="s">
        <v>1986</v>
      </c>
      <c r="L1048" s="1" t="s">
        <v>4662</v>
      </c>
      <c r="M1048" s="1" t="s">
        <v>2026</v>
      </c>
      <c r="N1048" s="1" t="s">
        <v>1978</v>
      </c>
      <c r="O1048" s="3">
        <v>333</v>
      </c>
      <c r="P1048">
        <v>1</v>
      </c>
      <c r="Q1048" s="3">
        <v>333</v>
      </c>
      <c r="R1048" s="1" t="s">
        <v>1951</v>
      </c>
      <c r="S1048" s="3">
        <v>20</v>
      </c>
      <c r="U1048" t="str">
        <f>IF(Ecommerce_Sales[[#This Row],[Delivery_Time_Days]]&gt;7,"Delay",IF(Ecommerce_Sales[[#This Row],[Delivery_Time_Days]] = 0,"No delivery",IF(Ecommerce_Sales[[#This Row],[Delivery_Time_Days]]&lt;=7,"On-time")))</f>
        <v>No delivery</v>
      </c>
      <c r="V1048" s="7">
        <f>Ecommerce_Sales[[#This Row],[Profit]]/Ecommerce_Sales[[#This Row],[Total_Price]]</f>
        <v>0.35135135135135137</v>
      </c>
      <c r="W1048" s="3">
        <v>117</v>
      </c>
      <c r="X1048" s="3"/>
    </row>
    <row r="1049" spans="1:24" x14ac:dyDescent="0.25">
      <c r="A1049" s="1" t="s">
        <v>4663</v>
      </c>
      <c r="B1049" s="1" t="s">
        <v>1598</v>
      </c>
      <c r="C1049" s="1" t="s">
        <v>1599</v>
      </c>
      <c r="D1049" s="1" t="s">
        <v>2147</v>
      </c>
      <c r="E1049" s="1" t="s">
        <v>1954</v>
      </c>
      <c r="F1049" s="2">
        <v>45265</v>
      </c>
      <c r="G1049" s="2">
        <v>45117</v>
      </c>
      <c r="H1049" s="2" t="str">
        <f>TEXT(Ecommerce_Sales[[#This Row],[Order_Date]],"mmmm")</f>
        <v>July</v>
      </c>
      <c r="I1049" s="2" t="str">
        <f>TEXT(Ecommerce_Sales[[#This Row],[Order_Date]],"yyyy")</f>
        <v>2023</v>
      </c>
      <c r="J1049" s="2" t="str">
        <f>TEXT(Ecommerce_Sales[[#This Row],[Order_Date]],"mmmm")</f>
        <v>July</v>
      </c>
      <c r="K1049" s="1" t="s">
        <v>1986</v>
      </c>
      <c r="L1049" s="1" t="s">
        <v>4664</v>
      </c>
      <c r="M1049" s="1" t="s">
        <v>1972</v>
      </c>
      <c r="N1049" s="1" t="s">
        <v>1973</v>
      </c>
      <c r="O1049" s="3">
        <v>726</v>
      </c>
      <c r="P1049">
        <v>1</v>
      </c>
      <c r="Q1049" s="3">
        <v>726</v>
      </c>
      <c r="R1049" s="1" t="s">
        <v>1951</v>
      </c>
      <c r="S1049" s="3">
        <v>65</v>
      </c>
      <c r="U1049" t="str">
        <f>IF(Ecommerce_Sales[[#This Row],[Delivery_Time_Days]]&gt;7,"Delay",IF(Ecommerce_Sales[[#This Row],[Delivery_Time_Days]] = 0,"No delivery",IF(Ecommerce_Sales[[#This Row],[Delivery_Time_Days]]&lt;=7,"On-time")))</f>
        <v>No delivery</v>
      </c>
      <c r="V1049" s="7">
        <f>Ecommerce_Sales[[#This Row],[Profit]]/Ecommerce_Sales[[#This Row],[Total_Price]]</f>
        <v>0.30027548209366389</v>
      </c>
      <c r="W1049" s="3">
        <v>218</v>
      </c>
      <c r="X1049" s="3"/>
    </row>
    <row r="1050" spans="1:24" x14ac:dyDescent="0.25">
      <c r="A1050" s="1" t="s">
        <v>4665</v>
      </c>
      <c r="B1050" s="1" t="s">
        <v>1258</v>
      </c>
      <c r="C1050" s="1" t="s">
        <v>1259</v>
      </c>
      <c r="D1050" s="1" t="s">
        <v>2868</v>
      </c>
      <c r="E1050" s="1" t="s">
        <v>1954</v>
      </c>
      <c r="F1050" s="2">
        <v>45076</v>
      </c>
      <c r="G1050" s="2">
        <v>45458</v>
      </c>
      <c r="H1050" s="2" t="str">
        <f>TEXT(Ecommerce_Sales[[#This Row],[Order_Date]],"mmmm")</f>
        <v>June</v>
      </c>
      <c r="I1050" s="2" t="str">
        <f>TEXT(Ecommerce_Sales[[#This Row],[Order_Date]],"yyyy")</f>
        <v>2024</v>
      </c>
      <c r="J1050" s="2" t="str">
        <f>TEXT(Ecommerce_Sales[[#This Row],[Order_Date]],"mmmm")</f>
        <v>June</v>
      </c>
      <c r="K1050" s="1" t="s">
        <v>1947</v>
      </c>
      <c r="L1050" s="1" t="s">
        <v>4666</v>
      </c>
      <c r="M1050" s="1" t="s">
        <v>1968</v>
      </c>
      <c r="N1050" s="1" t="s">
        <v>1957</v>
      </c>
      <c r="O1050" s="3">
        <v>369</v>
      </c>
      <c r="P1050">
        <v>6</v>
      </c>
      <c r="Q1050" s="3">
        <v>2211</v>
      </c>
      <c r="R1050" s="1" t="s">
        <v>1951</v>
      </c>
      <c r="S1050" s="3">
        <v>231</v>
      </c>
      <c r="T1050">
        <v>2</v>
      </c>
      <c r="U1050" t="str">
        <f>IF(Ecommerce_Sales[[#This Row],[Delivery_Time_Days]]&gt;7,"Delay",IF(Ecommerce_Sales[[#This Row],[Delivery_Time_Days]] = 0,"No delivery",IF(Ecommerce_Sales[[#This Row],[Delivery_Time_Days]]&lt;=7,"On-time")))</f>
        <v>On-time</v>
      </c>
      <c r="V1050" s="7">
        <f>Ecommerce_Sales[[#This Row],[Profit]]/Ecommerce_Sales[[#This Row],[Total_Price]]</f>
        <v>0.15015829941203077</v>
      </c>
      <c r="W1050" s="3">
        <v>332</v>
      </c>
      <c r="X1050" s="3"/>
    </row>
    <row r="1051" spans="1:24" x14ac:dyDescent="0.25">
      <c r="A1051" s="1" t="s">
        <v>4667</v>
      </c>
      <c r="B1051" s="1" t="s">
        <v>762</v>
      </c>
      <c r="C1051" s="1" t="s">
        <v>763</v>
      </c>
      <c r="D1051" s="1" t="s">
        <v>4668</v>
      </c>
      <c r="E1051" s="1" t="s">
        <v>1966</v>
      </c>
      <c r="F1051" s="2">
        <v>45648</v>
      </c>
      <c r="G1051" s="2">
        <v>45620</v>
      </c>
      <c r="H1051" s="2" t="str">
        <f>TEXT(Ecommerce_Sales[[#This Row],[Order_Date]],"mmmm")</f>
        <v>November</v>
      </c>
      <c r="I1051" s="2" t="str">
        <f>TEXT(Ecommerce_Sales[[#This Row],[Order_Date]],"yyyy")</f>
        <v>2024</v>
      </c>
      <c r="J1051" s="2" t="str">
        <f>TEXT(Ecommerce_Sales[[#This Row],[Order_Date]],"mmmm")</f>
        <v>November</v>
      </c>
      <c r="K1051" s="1" t="s">
        <v>1986</v>
      </c>
      <c r="L1051" s="1" t="s">
        <v>4669</v>
      </c>
      <c r="M1051" s="1" t="s">
        <v>1988</v>
      </c>
      <c r="N1051" s="1" t="s">
        <v>1989</v>
      </c>
      <c r="O1051" s="3">
        <v>1431</v>
      </c>
      <c r="P1051">
        <v>4</v>
      </c>
      <c r="Q1051" s="3">
        <v>5723</v>
      </c>
      <c r="R1051" s="1" t="s">
        <v>2008</v>
      </c>
      <c r="S1051" s="3">
        <v>506</v>
      </c>
      <c r="U1051" t="str">
        <f>IF(Ecommerce_Sales[[#This Row],[Delivery_Time_Days]]&gt;7,"Delay",IF(Ecommerce_Sales[[#This Row],[Delivery_Time_Days]] = 0,"No delivery",IF(Ecommerce_Sales[[#This Row],[Delivery_Time_Days]]&lt;=7,"On-time")))</f>
        <v>No delivery</v>
      </c>
      <c r="V1051" s="7">
        <f>Ecommerce_Sales[[#This Row],[Profit]]/Ecommerce_Sales[[#This Row],[Total_Price]]</f>
        <v>0.25004368338284116</v>
      </c>
      <c r="W1051" s="3">
        <v>1431</v>
      </c>
      <c r="X1051" s="3"/>
    </row>
    <row r="1052" spans="1:24" x14ac:dyDescent="0.25">
      <c r="A1052" s="1" t="s">
        <v>4670</v>
      </c>
      <c r="B1052" s="1" t="s">
        <v>521</v>
      </c>
      <c r="C1052" s="1" t="s">
        <v>522</v>
      </c>
      <c r="D1052" s="1" t="s">
        <v>3617</v>
      </c>
      <c r="E1052" s="1" t="s">
        <v>1996</v>
      </c>
      <c r="F1052" s="2">
        <v>45629</v>
      </c>
      <c r="G1052" s="2">
        <v>45211</v>
      </c>
      <c r="H1052" s="2" t="str">
        <f>TEXT(Ecommerce_Sales[[#This Row],[Order_Date]],"mmmm")</f>
        <v>October</v>
      </c>
      <c r="I1052" s="2" t="str">
        <f>TEXT(Ecommerce_Sales[[#This Row],[Order_Date]],"yyyy")</f>
        <v>2023</v>
      </c>
      <c r="J1052" s="2" t="str">
        <f>TEXT(Ecommerce_Sales[[#This Row],[Order_Date]],"mmmm")</f>
        <v>October</v>
      </c>
      <c r="K1052" s="1" t="s">
        <v>1947</v>
      </c>
      <c r="L1052" s="1" t="s">
        <v>3731</v>
      </c>
      <c r="M1052" s="1" t="s">
        <v>2065</v>
      </c>
      <c r="N1052" s="1" t="s">
        <v>1978</v>
      </c>
      <c r="O1052" s="3">
        <v>638</v>
      </c>
      <c r="P1052">
        <v>2</v>
      </c>
      <c r="Q1052" s="3">
        <v>1276</v>
      </c>
      <c r="R1052" s="1" t="s">
        <v>1958</v>
      </c>
      <c r="S1052" s="3">
        <v>169</v>
      </c>
      <c r="T1052">
        <v>8</v>
      </c>
      <c r="U1052" t="str">
        <f>IF(Ecommerce_Sales[[#This Row],[Delivery_Time_Days]]&gt;7,"Delay",IF(Ecommerce_Sales[[#This Row],[Delivery_Time_Days]] = 0,"No delivery",IF(Ecommerce_Sales[[#This Row],[Delivery_Time_Days]]&lt;=7,"On-time")))</f>
        <v>Delay</v>
      </c>
      <c r="V1052" s="7">
        <f>Ecommerce_Sales[[#This Row],[Profit]]/Ecommerce_Sales[[#This Row],[Total_Price]]</f>
        <v>0.35031347962382448</v>
      </c>
      <c r="W1052" s="3">
        <v>447</v>
      </c>
      <c r="X1052" s="3"/>
    </row>
    <row r="1053" spans="1:24" x14ac:dyDescent="0.25">
      <c r="A1053" s="1" t="s">
        <v>4671</v>
      </c>
      <c r="B1053" s="1" t="s">
        <v>1215</v>
      </c>
      <c r="C1053" s="1" t="s">
        <v>1216</v>
      </c>
      <c r="D1053" s="1" t="s">
        <v>3272</v>
      </c>
      <c r="E1053" s="1" t="s">
        <v>1981</v>
      </c>
      <c r="F1053" s="2">
        <v>45446</v>
      </c>
      <c r="G1053" s="2">
        <v>45159</v>
      </c>
      <c r="H1053" s="2" t="str">
        <f>TEXT(Ecommerce_Sales[[#This Row],[Order_Date]],"mmmm")</f>
        <v>August</v>
      </c>
      <c r="I1053" s="2" t="str">
        <f>TEXT(Ecommerce_Sales[[#This Row],[Order_Date]],"yyyy")</f>
        <v>2023</v>
      </c>
      <c r="J1053" s="2" t="str">
        <f>TEXT(Ecommerce_Sales[[#This Row],[Order_Date]],"mmmm")</f>
        <v>August</v>
      </c>
      <c r="K1053" s="1" t="s">
        <v>1947</v>
      </c>
      <c r="L1053" s="1" t="s">
        <v>2103</v>
      </c>
      <c r="M1053" s="1" t="s">
        <v>1956</v>
      </c>
      <c r="N1053" s="1" t="s">
        <v>1957</v>
      </c>
      <c r="O1053" s="3">
        <v>452</v>
      </c>
      <c r="P1053">
        <v>1</v>
      </c>
      <c r="Q1053" s="3">
        <v>452</v>
      </c>
      <c r="R1053" s="1" t="s">
        <v>1958</v>
      </c>
      <c r="S1053" s="3">
        <v>39</v>
      </c>
      <c r="T1053">
        <v>5</v>
      </c>
      <c r="U1053" t="str">
        <f>IF(Ecommerce_Sales[[#This Row],[Delivery_Time_Days]]&gt;7,"Delay",IF(Ecommerce_Sales[[#This Row],[Delivery_Time_Days]] = 0,"No delivery",IF(Ecommerce_Sales[[#This Row],[Delivery_Time_Days]]&lt;=7,"On-time")))</f>
        <v>On-time</v>
      </c>
      <c r="V1053" s="7">
        <f>Ecommerce_Sales[[#This Row],[Profit]]/Ecommerce_Sales[[#This Row],[Total_Price]]</f>
        <v>0.15044247787610621</v>
      </c>
      <c r="W1053" s="3">
        <v>68</v>
      </c>
      <c r="X1053" s="3"/>
    </row>
    <row r="1054" spans="1:24" x14ac:dyDescent="0.25">
      <c r="A1054" s="1" t="s">
        <v>4672</v>
      </c>
      <c r="B1054" s="1" t="s">
        <v>896</v>
      </c>
      <c r="C1054" s="1" t="s">
        <v>897</v>
      </c>
      <c r="D1054" s="1" t="s">
        <v>4673</v>
      </c>
      <c r="E1054" s="1" t="s">
        <v>2005</v>
      </c>
      <c r="F1054" s="2">
        <v>45482</v>
      </c>
      <c r="G1054" s="2">
        <v>45063</v>
      </c>
      <c r="H1054" s="2" t="str">
        <f>TEXT(Ecommerce_Sales[[#This Row],[Order_Date]],"mmmm")</f>
        <v>May</v>
      </c>
      <c r="I1054" s="2" t="str">
        <f>TEXT(Ecommerce_Sales[[#This Row],[Order_Date]],"yyyy")</f>
        <v>2023</v>
      </c>
      <c r="J1054" s="2" t="str">
        <f>TEXT(Ecommerce_Sales[[#This Row],[Order_Date]],"mmmm")</f>
        <v>May</v>
      </c>
      <c r="K1054" s="1" t="s">
        <v>1947</v>
      </c>
      <c r="L1054" s="1" t="s">
        <v>3178</v>
      </c>
      <c r="M1054" s="1" t="s">
        <v>1977</v>
      </c>
      <c r="N1054" s="1" t="s">
        <v>1978</v>
      </c>
      <c r="O1054" s="3">
        <v>980</v>
      </c>
      <c r="P1054">
        <v>3</v>
      </c>
      <c r="Q1054" s="3">
        <v>2941</v>
      </c>
      <c r="R1054" s="1" t="s">
        <v>1958</v>
      </c>
      <c r="S1054" s="3">
        <v>376</v>
      </c>
      <c r="T1054">
        <v>2</v>
      </c>
      <c r="U1054" t="str">
        <f>IF(Ecommerce_Sales[[#This Row],[Delivery_Time_Days]]&gt;7,"Delay",IF(Ecommerce_Sales[[#This Row],[Delivery_Time_Days]] = 0,"No delivery",IF(Ecommerce_Sales[[#This Row],[Delivery_Time_Days]]&lt;=7,"On-time")))</f>
        <v>On-time</v>
      </c>
      <c r="V1054" s="7">
        <f>Ecommerce_Sales[[#This Row],[Profit]]/Ecommerce_Sales[[#This Row],[Total_Price]]</f>
        <v>0.34988099285957158</v>
      </c>
      <c r="W1054" s="3">
        <v>1029</v>
      </c>
      <c r="X1054" s="3"/>
    </row>
    <row r="1055" spans="1:24" x14ac:dyDescent="0.25">
      <c r="A1055" s="1" t="s">
        <v>4674</v>
      </c>
      <c r="B1055" s="1" t="s">
        <v>1567</v>
      </c>
      <c r="C1055" s="1" t="s">
        <v>1568</v>
      </c>
      <c r="D1055" s="1" t="s">
        <v>4675</v>
      </c>
      <c r="E1055" s="1" t="s">
        <v>1981</v>
      </c>
      <c r="F1055" s="2">
        <v>44962</v>
      </c>
      <c r="G1055" s="2">
        <v>45247</v>
      </c>
      <c r="H1055" s="2" t="str">
        <f>TEXT(Ecommerce_Sales[[#This Row],[Order_Date]],"mmmm")</f>
        <v>November</v>
      </c>
      <c r="I1055" s="2" t="str">
        <f>TEXT(Ecommerce_Sales[[#This Row],[Order_Date]],"yyyy")</f>
        <v>2023</v>
      </c>
      <c r="J1055" s="2" t="str">
        <f>TEXT(Ecommerce_Sales[[#This Row],[Order_Date]],"mmmm")</f>
        <v>November</v>
      </c>
      <c r="K1055" s="1" t="s">
        <v>1947</v>
      </c>
      <c r="L1055" s="1" t="s">
        <v>4676</v>
      </c>
      <c r="M1055" s="1" t="s">
        <v>1968</v>
      </c>
      <c r="N1055" s="1" t="s">
        <v>1957</v>
      </c>
      <c r="O1055" s="3">
        <v>387</v>
      </c>
      <c r="P1055">
        <v>4</v>
      </c>
      <c r="Q1055" s="3">
        <v>1546</v>
      </c>
      <c r="R1055" s="1" t="s">
        <v>2012</v>
      </c>
      <c r="S1055" s="3">
        <v>195</v>
      </c>
      <c r="T1055">
        <v>2</v>
      </c>
      <c r="U1055" t="str">
        <f>IF(Ecommerce_Sales[[#This Row],[Delivery_Time_Days]]&gt;7,"Delay",IF(Ecommerce_Sales[[#This Row],[Delivery_Time_Days]] = 0,"No delivery",IF(Ecommerce_Sales[[#This Row],[Delivery_Time_Days]]&lt;=7,"On-time")))</f>
        <v>On-time</v>
      </c>
      <c r="V1055" s="7">
        <f>Ecommerce_Sales[[#This Row],[Profit]]/Ecommerce_Sales[[#This Row],[Total_Price]]</f>
        <v>0.1500646830530401</v>
      </c>
      <c r="W1055" s="3">
        <v>232</v>
      </c>
      <c r="X1055" s="3"/>
    </row>
    <row r="1056" spans="1:24" x14ac:dyDescent="0.25">
      <c r="A1056" s="1" t="s">
        <v>4677</v>
      </c>
      <c r="B1056" s="1" t="s">
        <v>98</v>
      </c>
      <c r="C1056" s="1" t="s">
        <v>99</v>
      </c>
      <c r="D1056" s="1" t="s">
        <v>2625</v>
      </c>
      <c r="E1056" s="1" t="s">
        <v>1966</v>
      </c>
      <c r="F1056" s="2">
        <v>45117</v>
      </c>
      <c r="G1056" s="2">
        <v>45649</v>
      </c>
      <c r="H1056" s="2" t="str">
        <f>TEXT(Ecommerce_Sales[[#This Row],[Order_Date]],"mmmm")</f>
        <v>December</v>
      </c>
      <c r="I1056" s="2" t="str">
        <f>TEXT(Ecommerce_Sales[[#This Row],[Order_Date]],"yyyy")</f>
        <v>2024</v>
      </c>
      <c r="J1056" s="2" t="str">
        <f>TEXT(Ecommerce_Sales[[#This Row],[Order_Date]],"mmmm")</f>
        <v>December</v>
      </c>
      <c r="K1056" s="1" t="s">
        <v>1947</v>
      </c>
      <c r="L1056" s="1" t="s">
        <v>4678</v>
      </c>
      <c r="M1056" s="1" t="s">
        <v>1963</v>
      </c>
      <c r="N1056" s="1" t="s">
        <v>1957</v>
      </c>
      <c r="O1056" s="3">
        <v>543</v>
      </c>
      <c r="P1056">
        <v>8</v>
      </c>
      <c r="Q1056" s="3">
        <v>4346</v>
      </c>
      <c r="R1056" s="1" t="s">
        <v>1951</v>
      </c>
      <c r="S1056" s="3">
        <v>249</v>
      </c>
      <c r="T1056">
        <v>6</v>
      </c>
      <c r="U1056" t="str">
        <f>IF(Ecommerce_Sales[[#This Row],[Delivery_Time_Days]]&gt;7,"Delay",IF(Ecommerce_Sales[[#This Row],[Delivery_Time_Days]] = 0,"No delivery",IF(Ecommerce_Sales[[#This Row],[Delivery_Time_Days]]&lt;=7,"On-time")))</f>
        <v>On-time</v>
      </c>
      <c r="V1056" s="7">
        <f>Ecommerce_Sales[[#This Row],[Profit]]/Ecommerce_Sales[[#This Row],[Total_Price]]</f>
        <v>0.1500230096640589</v>
      </c>
      <c r="W1056" s="3">
        <v>652</v>
      </c>
      <c r="X1056" s="3"/>
    </row>
    <row r="1057" spans="1:24" x14ac:dyDescent="0.25">
      <c r="A1057" s="1" t="s">
        <v>4679</v>
      </c>
      <c r="B1057" s="1" t="s">
        <v>1319</v>
      </c>
      <c r="C1057" s="1" t="s">
        <v>1320</v>
      </c>
      <c r="D1057" s="1" t="s">
        <v>2320</v>
      </c>
      <c r="E1057" s="1" t="s">
        <v>1996</v>
      </c>
      <c r="F1057" s="2">
        <v>45312</v>
      </c>
      <c r="G1057" s="2">
        <v>45299</v>
      </c>
      <c r="H1057" s="2" t="str">
        <f>TEXT(Ecommerce_Sales[[#This Row],[Order_Date]],"mmmm")</f>
        <v>January</v>
      </c>
      <c r="I1057" s="2" t="str">
        <f>TEXT(Ecommerce_Sales[[#This Row],[Order_Date]],"yyyy")</f>
        <v>2024</v>
      </c>
      <c r="J1057" s="2" t="str">
        <f>TEXT(Ecommerce_Sales[[#This Row],[Order_Date]],"mmmm")</f>
        <v>January</v>
      </c>
      <c r="K1057" s="1" t="s">
        <v>1947</v>
      </c>
      <c r="L1057" s="1" t="s">
        <v>4680</v>
      </c>
      <c r="M1057" s="1" t="s">
        <v>1988</v>
      </c>
      <c r="N1057" s="1" t="s">
        <v>1989</v>
      </c>
      <c r="O1057" s="3">
        <v>523</v>
      </c>
      <c r="P1057">
        <v>1</v>
      </c>
      <c r="Q1057" s="3">
        <v>523</v>
      </c>
      <c r="R1057" s="1" t="s">
        <v>1958</v>
      </c>
      <c r="S1057" s="3">
        <v>56</v>
      </c>
      <c r="T1057">
        <v>3</v>
      </c>
      <c r="U1057" t="str">
        <f>IF(Ecommerce_Sales[[#This Row],[Delivery_Time_Days]]&gt;7,"Delay",IF(Ecommerce_Sales[[#This Row],[Delivery_Time_Days]] = 0,"No delivery",IF(Ecommerce_Sales[[#This Row],[Delivery_Time_Days]]&lt;=7,"On-time")))</f>
        <v>On-time</v>
      </c>
      <c r="V1057" s="7">
        <f>Ecommerce_Sales[[#This Row],[Profit]]/Ecommerce_Sales[[#This Row],[Total_Price]]</f>
        <v>0.25047801147227533</v>
      </c>
      <c r="W1057" s="3">
        <v>131</v>
      </c>
      <c r="X1057" s="3"/>
    </row>
    <row r="1058" spans="1:24" x14ac:dyDescent="0.25">
      <c r="A1058" s="1" t="s">
        <v>4681</v>
      </c>
      <c r="B1058" s="1" t="s">
        <v>1335</v>
      </c>
      <c r="C1058" s="1" t="s">
        <v>1336</v>
      </c>
      <c r="D1058" s="1" t="s">
        <v>4682</v>
      </c>
      <c r="E1058" s="1" t="s">
        <v>1946</v>
      </c>
      <c r="F1058" s="2">
        <v>45133</v>
      </c>
      <c r="G1058" s="2">
        <v>44955</v>
      </c>
      <c r="H1058" s="2" t="str">
        <f>TEXT(Ecommerce_Sales[[#This Row],[Order_Date]],"mmmm")</f>
        <v>January</v>
      </c>
      <c r="I1058" s="2" t="str">
        <f>TEXT(Ecommerce_Sales[[#This Row],[Order_Date]],"yyyy")</f>
        <v>2023</v>
      </c>
      <c r="J1058" s="2" t="str">
        <f>TEXT(Ecommerce_Sales[[#This Row],[Order_Date]],"mmmm")</f>
        <v>January</v>
      </c>
      <c r="K1058" s="1" t="s">
        <v>1947</v>
      </c>
      <c r="L1058" s="1" t="s">
        <v>4683</v>
      </c>
      <c r="M1058" s="1" t="s">
        <v>1988</v>
      </c>
      <c r="N1058" s="1" t="s">
        <v>1989</v>
      </c>
      <c r="O1058" s="3">
        <v>747</v>
      </c>
      <c r="P1058">
        <v>4</v>
      </c>
      <c r="Q1058" s="3">
        <v>2986</v>
      </c>
      <c r="R1058" s="1" t="s">
        <v>1958</v>
      </c>
      <c r="S1058" s="3">
        <v>306</v>
      </c>
      <c r="T1058">
        <v>4</v>
      </c>
      <c r="U1058" t="str">
        <f>IF(Ecommerce_Sales[[#This Row],[Delivery_Time_Days]]&gt;7,"Delay",IF(Ecommerce_Sales[[#This Row],[Delivery_Time_Days]] = 0,"No delivery",IF(Ecommerce_Sales[[#This Row],[Delivery_Time_Days]]&lt;=7,"On-time")))</f>
        <v>On-time</v>
      </c>
      <c r="V1058" s="7">
        <f>Ecommerce_Sales[[#This Row],[Profit]]/Ecommerce_Sales[[#This Row],[Total_Price]]</f>
        <v>0.25016744809109176</v>
      </c>
      <c r="W1058" s="3">
        <v>747</v>
      </c>
      <c r="X1058" s="3"/>
    </row>
    <row r="1059" spans="1:24" x14ac:dyDescent="0.25">
      <c r="A1059" s="1" t="s">
        <v>4684</v>
      </c>
      <c r="B1059" s="1" t="s">
        <v>1199</v>
      </c>
      <c r="C1059" s="1" t="s">
        <v>1200</v>
      </c>
      <c r="D1059" s="1" t="s">
        <v>2865</v>
      </c>
      <c r="E1059" s="1" t="s">
        <v>1966</v>
      </c>
      <c r="F1059" s="2">
        <v>45056</v>
      </c>
      <c r="G1059" s="2">
        <v>45473</v>
      </c>
      <c r="H1059" s="2" t="str">
        <f>TEXT(Ecommerce_Sales[[#This Row],[Order_Date]],"mmmm")</f>
        <v>June</v>
      </c>
      <c r="I1059" s="2" t="str">
        <f>TEXT(Ecommerce_Sales[[#This Row],[Order_Date]],"yyyy")</f>
        <v>2024</v>
      </c>
      <c r="J1059" s="2" t="str">
        <f>TEXT(Ecommerce_Sales[[#This Row],[Order_Date]],"mmmm")</f>
        <v>June</v>
      </c>
      <c r="K1059" s="1" t="s">
        <v>1947</v>
      </c>
      <c r="L1059" s="1" t="s">
        <v>4685</v>
      </c>
      <c r="M1059" s="1" t="s">
        <v>1956</v>
      </c>
      <c r="N1059" s="1" t="s">
        <v>1957</v>
      </c>
      <c r="O1059" s="3">
        <v>718</v>
      </c>
      <c r="P1059">
        <v>1</v>
      </c>
      <c r="Q1059" s="3">
        <v>718</v>
      </c>
      <c r="R1059" s="1" t="s">
        <v>1958</v>
      </c>
      <c r="S1059" s="3">
        <v>69</v>
      </c>
      <c r="T1059">
        <v>2</v>
      </c>
      <c r="U1059" t="str">
        <f>IF(Ecommerce_Sales[[#This Row],[Delivery_Time_Days]]&gt;7,"Delay",IF(Ecommerce_Sales[[#This Row],[Delivery_Time_Days]] = 0,"No delivery",IF(Ecommerce_Sales[[#This Row],[Delivery_Time_Days]]&lt;=7,"On-time")))</f>
        <v>On-time</v>
      </c>
      <c r="V1059" s="7">
        <f>Ecommerce_Sales[[#This Row],[Profit]]/Ecommerce_Sales[[#This Row],[Total_Price]]</f>
        <v>0.15041782729805014</v>
      </c>
      <c r="W1059" s="3">
        <v>108</v>
      </c>
      <c r="X1059" s="3"/>
    </row>
    <row r="1060" spans="1:24" x14ac:dyDescent="0.25">
      <c r="A1060" s="1" t="s">
        <v>4686</v>
      </c>
      <c r="B1060" s="1" t="s">
        <v>1193</v>
      </c>
      <c r="C1060" s="1" t="s">
        <v>1194</v>
      </c>
      <c r="D1060" s="1" t="s">
        <v>3436</v>
      </c>
      <c r="E1060" s="1" t="s">
        <v>1996</v>
      </c>
      <c r="F1060" s="2">
        <v>45346</v>
      </c>
      <c r="G1060" s="2">
        <v>45253</v>
      </c>
      <c r="H1060" s="2" t="str">
        <f>TEXT(Ecommerce_Sales[[#This Row],[Order_Date]],"mmmm")</f>
        <v>November</v>
      </c>
      <c r="I1060" s="2" t="str">
        <f>TEXT(Ecommerce_Sales[[#This Row],[Order_Date]],"yyyy")</f>
        <v>2023</v>
      </c>
      <c r="J1060" s="2" t="str">
        <f>TEXT(Ecommerce_Sales[[#This Row],[Order_Date]],"mmmm")</f>
        <v>November</v>
      </c>
      <c r="K1060" s="1" t="s">
        <v>1947</v>
      </c>
      <c r="L1060" s="1" t="s">
        <v>4687</v>
      </c>
      <c r="M1060" s="1" t="s">
        <v>2007</v>
      </c>
      <c r="N1060" s="1" t="s">
        <v>1973</v>
      </c>
      <c r="O1060" s="3">
        <v>123</v>
      </c>
      <c r="P1060">
        <v>3</v>
      </c>
      <c r="Q1060" s="3">
        <v>368</v>
      </c>
      <c r="R1060" s="1" t="s">
        <v>1958</v>
      </c>
      <c r="S1060" s="3">
        <v>40</v>
      </c>
      <c r="T1060">
        <v>9</v>
      </c>
      <c r="U1060" t="str">
        <f>IF(Ecommerce_Sales[[#This Row],[Delivery_Time_Days]]&gt;7,"Delay",IF(Ecommerce_Sales[[#This Row],[Delivery_Time_Days]] = 0,"No delivery",IF(Ecommerce_Sales[[#This Row],[Delivery_Time_Days]]&lt;=7,"On-time")))</f>
        <v>Delay</v>
      </c>
      <c r="V1060" s="7">
        <f>Ecommerce_Sales[[#This Row],[Profit]]/Ecommerce_Sales[[#This Row],[Total_Price]]</f>
        <v>0.3016304347826087</v>
      </c>
      <c r="W1060" s="3">
        <v>111</v>
      </c>
      <c r="X1060" s="3"/>
    </row>
    <row r="1061" spans="1:24" x14ac:dyDescent="0.25">
      <c r="A1061" s="1" t="s">
        <v>4688</v>
      </c>
      <c r="B1061" s="1" t="s">
        <v>877</v>
      </c>
      <c r="C1061" s="1" t="s">
        <v>878</v>
      </c>
      <c r="D1061" s="1" t="s">
        <v>3013</v>
      </c>
      <c r="E1061" s="1" t="s">
        <v>1946</v>
      </c>
      <c r="F1061" s="2">
        <v>45177</v>
      </c>
      <c r="G1061" s="2">
        <v>45345</v>
      </c>
      <c r="H1061" s="2" t="str">
        <f>TEXT(Ecommerce_Sales[[#This Row],[Order_Date]],"mmmm")</f>
        <v>February</v>
      </c>
      <c r="I1061" s="2" t="str">
        <f>TEXT(Ecommerce_Sales[[#This Row],[Order_Date]],"yyyy")</f>
        <v>2024</v>
      </c>
      <c r="J1061" s="2" t="str">
        <f>TEXT(Ecommerce_Sales[[#This Row],[Order_Date]],"mmmm")</f>
        <v>February</v>
      </c>
      <c r="K1061" s="1" t="s">
        <v>1986</v>
      </c>
      <c r="L1061" s="1" t="s">
        <v>4689</v>
      </c>
      <c r="M1061" s="1" t="s">
        <v>2058</v>
      </c>
      <c r="N1061" s="1" t="s">
        <v>1950</v>
      </c>
      <c r="O1061" s="3">
        <v>847</v>
      </c>
      <c r="P1061">
        <v>4</v>
      </c>
      <c r="Q1061" s="3">
        <v>3387</v>
      </c>
      <c r="R1061" s="1" t="s">
        <v>2008</v>
      </c>
      <c r="S1061" s="3">
        <v>206</v>
      </c>
      <c r="U1061" t="str">
        <f>IF(Ecommerce_Sales[[#This Row],[Delivery_Time_Days]]&gt;7,"Delay",IF(Ecommerce_Sales[[#This Row],[Delivery_Time_Days]] = 0,"No delivery",IF(Ecommerce_Sales[[#This Row],[Delivery_Time_Days]]&lt;=7,"On-time")))</f>
        <v>No delivery</v>
      </c>
      <c r="V1061" s="7">
        <f>Ecommerce_Sales[[#This Row],[Profit]]/Ecommerce_Sales[[#This Row],[Total_Price]]</f>
        <v>0.40005904930617064</v>
      </c>
      <c r="W1061" s="3">
        <v>1355</v>
      </c>
      <c r="X1061" s="3"/>
    </row>
    <row r="1062" spans="1:24" x14ac:dyDescent="0.25">
      <c r="A1062" s="1" t="s">
        <v>4690</v>
      </c>
      <c r="B1062" s="1" t="s">
        <v>1718</v>
      </c>
      <c r="C1062" s="1" t="s">
        <v>1719</v>
      </c>
      <c r="D1062" s="1" t="s">
        <v>2828</v>
      </c>
      <c r="E1062" s="1" t="s">
        <v>1961</v>
      </c>
      <c r="F1062" s="2">
        <v>45106</v>
      </c>
      <c r="G1062" s="2">
        <v>45439</v>
      </c>
      <c r="H1062" s="2" t="str">
        <f>TEXT(Ecommerce_Sales[[#This Row],[Order_Date]],"mmmm")</f>
        <v>May</v>
      </c>
      <c r="I1062" s="2" t="str">
        <f>TEXT(Ecommerce_Sales[[#This Row],[Order_Date]],"yyyy")</f>
        <v>2024</v>
      </c>
      <c r="J1062" s="2" t="str">
        <f>TEXT(Ecommerce_Sales[[#This Row],[Order_Date]],"mmmm")</f>
        <v>May</v>
      </c>
      <c r="K1062" s="1" t="s">
        <v>1947</v>
      </c>
      <c r="L1062" s="1" t="s">
        <v>4691</v>
      </c>
      <c r="M1062" s="1" t="s">
        <v>2026</v>
      </c>
      <c r="N1062" s="1" t="s">
        <v>1978</v>
      </c>
      <c r="O1062" s="3">
        <v>878</v>
      </c>
      <c r="P1062">
        <v>2</v>
      </c>
      <c r="Q1062" s="3">
        <v>1756</v>
      </c>
      <c r="R1062" s="1" t="s">
        <v>2008</v>
      </c>
      <c r="S1062" s="3">
        <v>166</v>
      </c>
      <c r="T1062">
        <v>9</v>
      </c>
      <c r="U1062" t="str">
        <f>IF(Ecommerce_Sales[[#This Row],[Delivery_Time_Days]]&gt;7,"Delay",IF(Ecommerce_Sales[[#This Row],[Delivery_Time_Days]] = 0,"No delivery",IF(Ecommerce_Sales[[#This Row],[Delivery_Time_Days]]&lt;=7,"On-time")))</f>
        <v>Delay</v>
      </c>
      <c r="V1062" s="7">
        <f>Ecommerce_Sales[[#This Row],[Profit]]/Ecommerce_Sales[[#This Row],[Total_Price]]</f>
        <v>0.35022779043280183</v>
      </c>
      <c r="W1062" s="3">
        <v>615</v>
      </c>
      <c r="X1062" s="3"/>
    </row>
    <row r="1063" spans="1:24" x14ac:dyDescent="0.25">
      <c r="A1063" s="1" t="s">
        <v>4692</v>
      </c>
      <c r="B1063" s="1" t="s">
        <v>592</v>
      </c>
      <c r="C1063" s="1" t="s">
        <v>593</v>
      </c>
      <c r="D1063" s="1" t="s">
        <v>4693</v>
      </c>
      <c r="E1063" s="1" t="s">
        <v>1946</v>
      </c>
      <c r="F1063" s="2">
        <v>45013</v>
      </c>
      <c r="G1063" s="2">
        <v>44942</v>
      </c>
      <c r="H1063" s="2" t="str">
        <f>TEXT(Ecommerce_Sales[[#This Row],[Order_Date]],"mmmm")</f>
        <v>January</v>
      </c>
      <c r="I1063" s="2" t="str">
        <f>TEXT(Ecommerce_Sales[[#This Row],[Order_Date]],"yyyy")</f>
        <v>2023</v>
      </c>
      <c r="J1063" s="2" t="str">
        <f>TEXT(Ecommerce_Sales[[#This Row],[Order_Date]],"mmmm")</f>
        <v>January</v>
      </c>
      <c r="K1063" s="1" t="s">
        <v>1947</v>
      </c>
      <c r="L1063" s="1" t="s">
        <v>4694</v>
      </c>
      <c r="M1063" s="1" t="s">
        <v>1977</v>
      </c>
      <c r="N1063" s="1" t="s">
        <v>1978</v>
      </c>
      <c r="O1063" s="3">
        <v>570</v>
      </c>
      <c r="P1063">
        <v>1</v>
      </c>
      <c r="Q1063" s="3">
        <v>570</v>
      </c>
      <c r="R1063" s="1" t="s">
        <v>1958</v>
      </c>
      <c r="S1063" s="3">
        <v>46</v>
      </c>
      <c r="T1063">
        <v>4</v>
      </c>
      <c r="U1063" t="str">
        <f>IF(Ecommerce_Sales[[#This Row],[Delivery_Time_Days]]&gt;7,"Delay",IF(Ecommerce_Sales[[#This Row],[Delivery_Time_Days]] = 0,"No delivery",IF(Ecommerce_Sales[[#This Row],[Delivery_Time_Days]]&lt;=7,"On-time")))</f>
        <v>On-time</v>
      </c>
      <c r="V1063" s="7">
        <f>Ecommerce_Sales[[#This Row],[Profit]]/Ecommerce_Sales[[#This Row],[Total_Price]]</f>
        <v>0.35087719298245612</v>
      </c>
      <c r="W1063" s="3">
        <v>200</v>
      </c>
      <c r="X1063" s="3"/>
    </row>
    <row r="1064" spans="1:24" x14ac:dyDescent="0.25">
      <c r="A1064" s="1" t="s">
        <v>4695</v>
      </c>
      <c r="B1064" s="1" t="s">
        <v>84</v>
      </c>
      <c r="C1064" s="1" t="s">
        <v>85</v>
      </c>
      <c r="D1064" s="1" t="s">
        <v>2332</v>
      </c>
      <c r="E1064" s="1" t="s">
        <v>1996</v>
      </c>
      <c r="F1064" s="2">
        <v>45111</v>
      </c>
      <c r="G1064" s="2">
        <v>45629</v>
      </c>
      <c r="H1064" s="2" t="str">
        <f>TEXT(Ecommerce_Sales[[#This Row],[Order_Date]],"mmmm")</f>
        <v>December</v>
      </c>
      <c r="I1064" s="2" t="str">
        <f>TEXT(Ecommerce_Sales[[#This Row],[Order_Date]],"yyyy")</f>
        <v>2024</v>
      </c>
      <c r="J1064" s="2" t="str">
        <f>TEXT(Ecommerce_Sales[[#This Row],[Order_Date]],"mmmm")</f>
        <v>December</v>
      </c>
      <c r="K1064" s="1" t="s">
        <v>1947</v>
      </c>
      <c r="L1064" s="1" t="s">
        <v>4696</v>
      </c>
      <c r="M1064" s="1" t="s">
        <v>2043</v>
      </c>
      <c r="N1064" s="1" t="s">
        <v>1989</v>
      </c>
      <c r="O1064" s="3">
        <v>985</v>
      </c>
      <c r="P1064">
        <v>10</v>
      </c>
      <c r="Q1064" s="3">
        <v>9852</v>
      </c>
      <c r="R1064" s="1" t="s">
        <v>1958</v>
      </c>
      <c r="S1064" s="3">
        <v>1112</v>
      </c>
      <c r="T1064">
        <v>4</v>
      </c>
      <c r="U1064" t="str">
        <f>IF(Ecommerce_Sales[[#This Row],[Delivery_Time_Days]]&gt;7,"Delay",IF(Ecommerce_Sales[[#This Row],[Delivery_Time_Days]] = 0,"No delivery",IF(Ecommerce_Sales[[#This Row],[Delivery_Time_Days]]&lt;=7,"On-time")))</f>
        <v>On-time</v>
      </c>
      <c r="V1064" s="7">
        <f>Ecommerce_Sales[[#This Row],[Profit]]/Ecommerce_Sales[[#This Row],[Total_Price]]</f>
        <v>0.25</v>
      </c>
      <c r="W1064" s="3">
        <v>2463</v>
      </c>
      <c r="X1064" s="3"/>
    </row>
    <row r="1065" spans="1:24" x14ac:dyDescent="0.25">
      <c r="A1065" s="1" t="s">
        <v>4697</v>
      </c>
      <c r="B1065" s="1" t="s">
        <v>1011</v>
      </c>
      <c r="C1065" s="1" t="s">
        <v>1012</v>
      </c>
      <c r="D1065" s="1" t="s">
        <v>3896</v>
      </c>
      <c r="E1065" s="1" t="s">
        <v>1996</v>
      </c>
      <c r="F1065" s="2">
        <v>45164</v>
      </c>
      <c r="G1065" s="2">
        <v>45307</v>
      </c>
      <c r="H1065" s="2" t="str">
        <f>TEXT(Ecommerce_Sales[[#This Row],[Order_Date]],"mmmm")</f>
        <v>January</v>
      </c>
      <c r="I1065" s="2" t="str">
        <f>TEXT(Ecommerce_Sales[[#This Row],[Order_Date]],"yyyy")</f>
        <v>2024</v>
      </c>
      <c r="J1065" s="2" t="str">
        <f>TEXT(Ecommerce_Sales[[#This Row],[Order_Date]],"mmmm")</f>
        <v>January</v>
      </c>
      <c r="K1065" s="1" t="s">
        <v>1986</v>
      </c>
      <c r="L1065" s="1" t="s">
        <v>4698</v>
      </c>
      <c r="M1065" s="1" t="s">
        <v>2247</v>
      </c>
      <c r="N1065" s="1" t="s">
        <v>1957</v>
      </c>
      <c r="O1065" s="3">
        <v>872</v>
      </c>
      <c r="P1065">
        <v>1</v>
      </c>
      <c r="Q1065" s="3">
        <v>872</v>
      </c>
      <c r="R1065" s="1" t="s">
        <v>2008</v>
      </c>
      <c r="S1065" s="3">
        <v>69</v>
      </c>
      <c r="U1065" t="str">
        <f>IF(Ecommerce_Sales[[#This Row],[Delivery_Time_Days]]&gt;7,"Delay",IF(Ecommerce_Sales[[#This Row],[Delivery_Time_Days]] = 0,"No delivery",IF(Ecommerce_Sales[[#This Row],[Delivery_Time_Days]]&lt;=7,"On-time")))</f>
        <v>No delivery</v>
      </c>
      <c r="V1065" s="7">
        <f>Ecommerce_Sales[[#This Row],[Profit]]/Ecommerce_Sales[[#This Row],[Total_Price]]</f>
        <v>0.15022935779816513</v>
      </c>
      <c r="W1065" s="3">
        <v>131</v>
      </c>
      <c r="X1065" s="3"/>
    </row>
    <row r="1066" spans="1:24" x14ac:dyDescent="0.25">
      <c r="A1066" s="1" t="s">
        <v>4699</v>
      </c>
      <c r="B1066" s="1" t="s">
        <v>338</v>
      </c>
      <c r="C1066" s="1" t="s">
        <v>339</v>
      </c>
      <c r="D1066" s="1" t="s">
        <v>2568</v>
      </c>
      <c r="E1066" s="1" t="s">
        <v>1981</v>
      </c>
      <c r="F1066" s="2">
        <v>45309</v>
      </c>
      <c r="G1066" s="2">
        <v>45426</v>
      </c>
      <c r="H1066" s="2" t="str">
        <f>TEXT(Ecommerce_Sales[[#This Row],[Order_Date]],"mmmm")</f>
        <v>May</v>
      </c>
      <c r="I1066" s="2" t="str">
        <f>TEXT(Ecommerce_Sales[[#This Row],[Order_Date]],"yyyy")</f>
        <v>2024</v>
      </c>
      <c r="J1066" s="2" t="str">
        <f>TEXT(Ecommerce_Sales[[#This Row],[Order_Date]],"mmmm")</f>
        <v>May</v>
      </c>
      <c r="K1066" s="1" t="s">
        <v>1947</v>
      </c>
      <c r="L1066" s="1" t="s">
        <v>4700</v>
      </c>
      <c r="M1066" s="1" t="s">
        <v>2007</v>
      </c>
      <c r="N1066" s="1" t="s">
        <v>1973</v>
      </c>
      <c r="O1066" s="3">
        <v>749</v>
      </c>
      <c r="P1066">
        <v>5</v>
      </c>
      <c r="Q1066" s="3">
        <v>3744</v>
      </c>
      <c r="R1066" s="1" t="s">
        <v>1958</v>
      </c>
      <c r="S1066" s="3">
        <v>447</v>
      </c>
      <c r="T1066">
        <v>9</v>
      </c>
      <c r="U1066" t="str">
        <f>IF(Ecommerce_Sales[[#This Row],[Delivery_Time_Days]]&gt;7,"Delay",IF(Ecommerce_Sales[[#This Row],[Delivery_Time_Days]] = 0,"No delivery",IF(Ecommerce_Sales[[#This Row],[Delivery_Time_Days]]&lt;=7,"On-time")))</f>
        <v>Delay</v>
      </c>
      <c r="V1066" s="7">
        <f>Ecommerce_Sales[[#This Row],[Profit]]/Ecommerce_Sales[[#This Row],[Total_Price]]</f>
        <v>0.29994658119658119</v>
      </c>
      <c r="W1066" s="3">
        <v>1123</v>
      </c>
      <c r="X1066" s="3"/>
    </row>
    <row r="1067" spans="1:24" x14ac:dyDescent="0.25">
      <c r="A1067" s="1" t="s">
        <v>4701</v>
      </c>
      <c r="B1067" s="1" t="s">
        <v>26</v>
      </c>
      <c r="C1067" s="1" t="s">
        <v>27</v>
      </c>
      <c r="D1067" s="1" t="s">
        <v>3353</v>
      </c>
      <c r="E1067" s="1" t="s">
        <v>1966</v>
      </c>
      <c r="F1067" s="2">
        <v>44953</v>
      </c>
      <c r="G1067" s="2">
        <v>45322</v>
      </c>
      <c r="H1067" s="2" t="str">
        <f>TEXT(Ecommerce_Sales[[#This Row],[Order_Date]],"mmmm")</f>
        <v>January</v>
      </c>
      <c r="I1067" s="2" t="str">
        <f>TEXT(Ecommerce_Sales[[#This Row],[Order_Date]],"yyyy")</f>
        <v>2024</v>
      </c>
      <c r="J1067" s="2" t="str">
        <f>TEXT(Ecommerce_Sales[[#This Row],[Order_Date]],"mmmm")</f>
        <v>January</v>
      </c>
      <c r="K1067" s="1" t="s">
        <v>1947</v>
      </c>
      <c r="L1067" s="1" t="s">
        <v>4702</v>
      </c>
      <c r="M1067" s="1" t="s">
        <v>1983</v>
      </c>
      <c r="N1067" s="1" t="s">
        <v>1950</v>
      </c>
      <c r="O1067" s="3">
        <v>824</v>
      </c>
      <c r="P1067">
        <v>3</v>
      </c>
      <c r="Q1067" s="3">
        <v>2473</v>
      </c>
      <c r="R1067" s="1" t="s">
        <v>2012</v>
      </c>
      <c r="S1067" s="3">
        <v>358</v>
      </c>
      <c r="T1067">
        <v>8</v>
      </c>
      <c r="U1067" t="str">
        <f>IF(Ecommerce_Sales[[#This Row],[Delivery_Time_Days]]&gt;7,"Delay",IF(Ecommerce_Sales[[#This Row],[Delivery_Time_Days]] = 0,"No delivery",IF(Ecommerce_Sales[[#This Row],[Delivery_Time_Days]]&lt;=7,"On-time")))</f>
        <v>Delay</v>
      </c>
      <c r="V1067" s="7">
        <f>Ecommerce_Sales[[#This Row],[Profit]]/Ecommerce_Sales[[#This Row],[Total_Price]]</f>
        <v>0.39991912656692274</v>
      </c>
      <c r="W1067" s="3">
        <v>989</v>
      </c>
      <c r="X1067" s="3"/>
    </row>
    <row r="1068" spans="1:24" x14ac:dyDescent="0.25">
      <c r="A1068" s="1" t="s">
        <v>4703</v>
      </c>
      <c r="B1068" s="1" t="s">
        <v>1266</v>
      </c>
      <c r="C1068" s="1" t="s">
        <v>1267</v>
      </c>
      <c r="D1068" s="1" t="s">
        <v>3694</v>
      </c>
      <c r="E1068" s="1" t="s">
        <v>1954</v>
      </c>
      <c r="F1068" s="2">
        <v>45606</v>
      </c>
      <c r="G1068" s="2">
        <v>45400</v>
      </c>
      <c r="H1068" s="2" t="str">
        <f>TEXT(Ecommerce_Sales[[#This Row],[Order_Date]],"mmmm")</f>
        <v>April</v>
      </c>
      <c r="I1068" s="2" t="str">
        <f>TEXT(Ecommerce_Sales[[#This Row],[Order_Date]],"yyyy")</f>
        <v>2024</v>
      </c>
      <c r="J1068" s="2" t="str">
        <f>TEXT(Ecommerce_Sales[[#This Row],[Order_Date]],"mmmm")</f>
        <v>April</v>
      </c>
      <c r="K1068" s="1" t="s">
        <v>1947</v>
      </c>
      <c r="L1068" s="1" t="s">
        <v>4704</v>
      </c>
      <c r="M1068" s="1" t="s">
        <v>1972</v>
      </c>
      <c r="N1068" s="1" t="s">
        <v>1973</v>
      </c>
      <c r="O1068" s="3">
        <v>653</v>
      </c>
      <c r="P1068">
        <v>3</v>
      </c>
      <c r="Q1068" s="3">
        <v>1959</v>
      </c>
      <c r="R1068" s="1" t="s">
        <v>1951</v>
      </c>
      <c r="S1068" s="3">
        <v>162</v>
      </c>
      <c r="T1068">
        <v>2</v>
      </c>
      <c r="U1068" t="str">
        <f>IF(Ecommerce_Sales[[#This Row],[Delivery_Time_Days]]&gt;7,"Delay",IF(Ecommerce_Sales[[#This Row],[Delivery_Time_Days]] = 0,"No delivery",IF(Ecommerce_Sales[[#This Row],[Delivery_Time_Days]]&lt;=7,"On-time")))</f>
        <v>On-time</v>
      </c>
      <c r="V1068" s="7">
        <f>Ecommerce_Sales[[#This Row],[Profit]]/Ecommerce_Sales[[#This Row],[Total_Price]]</f>
        <v>0.3001531393568147</v>
      </c>
      <c r="W1068" s="3">
        <v>588</v>
      </c>
      <c r="X1068" s="3"/>
    </row>
    <row r="1069" spans="1:24" x14ac:dyDescent="0.25">
      <c r="A1069" s="1" t="s">
        <v>4705</v>
      </c>
      <c r="B1069" s="1" t="s">
        <v>144</v>
      </c>
      <c r="C1069" s="1" t="s">
        <v>145</v>
      </c>
      <c r="D1069" s="1" t="s">
        <v>2010</v>
      </c>
      <c r="E1069" s="1" t="s">
        <v>1996</v>
      </c>
      <c r="F1069" s="2">
        <v>45655</v>
      </c>
      <c r="G1069" s="2">
        <v>45471</v>
      </c>
      <c r="H1069" s="2" t="str">
        <f>TEXT(Ecommerce_Sales[[#This Row],[Order_Date]],"mmmm")</f>
        <v>June</v>
      </c>
      <c r="I1069" s="2" t="str">
        <f>TEXT(Ecommerce_Sales[[#This Row],[Order_Date]],"yyyy")</f>
        <v>2024</v>
      </c>
      <c r="J1069" s="2" t="str">
        <f>TEXT(Ecommerce_Sales[[#This Row],[Order_Date]],"mmmm")</f>
        <v>June</v>
      </c>
      <c r="K1069" s="1" t="s">
        <v>1986</v>
      </c>
      <c r="L1069" s="1" t="s">
        <v>4706</v>
      </c>
      <c r="M1069" s="1" t="s">
        <v>2065</v>
      </c>
      <c r="N1069" s="1" t="s">
        <v>1978</v>
      </c>
      <c r="O1069" s="3">
        <v>194</v>
      </c>
      <c r="P1069">
        <v>3</v>
      </c>
      <c r="Q1069" s="3">
        <v>582</v>
      </c>
      <c r="R1069" s="1" t="s">
        <v>1958</v>
      </c>
      <c r="S1069" s="3">
        <v>40</v>
      </c>
      <c r="U1069" t="str">
        <f>IF(Ecommerce_Sales[[#This Row],[Delivery_Time_Days]]&gt;7,"Delay",IF(Ecommerce_Sales[[#This Row],[Delivery_Time_Days]] = 0,"No delivery",IF(Ecommerce_Sales[[#This Row],[Delivery_Time_Days]]&lt;=7,"On-time")))</f>
        <v>No delivery</v>
      </c>
      <c r="V1069" s="7">
        <f>Ecommerce_Sales[[#This Row],[Profit]]/Ecommerce_Sales[[#This Row],[Total_Price]]</f>
        <v>0.35051546391752575</v>
      </c>
      <c r="W1069" s="3">
        <v>204</v>
      </c>
      <c r="X1069" s="3"/>
    </row>
    <row r="1070" spans="1:24" x14ac:dyDescent="0.25">
      <c r="A1070" s="1" t="s">
        <v>4707</v>
      </c>
      <c r="B1070" s="1" t="s">
        <v>804</v>
      </c>
      <c r="C1070" s="1" t="s">
        <v>805</v>
      </c>
      <c r="D1070" s="1" t="s">
        <v>3478</v>
      </c>
      <c r="E1070" s="1" t="s">
        <v>1996</v>
      </c>
      <c r="F1070" s="2">
        <v>45198</v>
      </c>
      <c r="G1070" s="2">
        <v>45275</v>
      </c>
      <c r="H1070" s="2" t="str">
        <f>TEXT(Ecommerce_Sales[[#This Row],[Order_Date]],"mmmm")</f>
        <v>December</v>
      </c>
      <c r="I1070" s="2" t="str">
        <f>TEXT(Ecommerce_Sales[[#This Row],[Order_Date]],"yyyy")</f>
        <v>2023</v>
      </c>
      <c r="J1070" s="2" t="str">
        <f>TEXT(Ecommerce_Sales[[#This Row],[Order_Date]],"mmmm")</f>
        <v>December</v>
      </c>
      <c r="K1070" s="1" t="s">
        <v>1986</v>
      </c>
      <c r="L1070" s="1" t="s">
        <v>4708</v>
      </c>
      <c r="M1070" s="1" t="s">
        <v>2079</v>
      </c>
      <c r="N1070" s="1" t="s">
        <v>1973</v>
      </c>
      <c r="O1070" s="3">
        <v>1699</v>
      </c>
      <c r="P1070">
        <v>4</v>
      </c>
      <c r="Q1070" s="3">
        <v>6797</v>
      </c>
      <c r="R1070" s="1" t="s">
        <v>1958</v>
      </c>
      <c r="S1070" s="3">
        <v>878</v>
      </c>
      <c r="U1070" t="str">
        <f>IF(Ecommerce_Sales[[#This Row],[Delivery_Time_Days]]&gt;7,"Delay",IF(Ecommerce_Sales[[#This Row],[Delivery_Time_Days]] = 0,"No delivery",IF(Ecommerce_Sales[[#This Row],[Delivery_Time_Days]]&lt;=7,"On-time")))</f>
        <v>No delivery</v>
      </c>
      <c r="V1070" s="7">
        <f>Ecommerce_Sales[[#This Row],[Profit]]/Ecommerce_Sales[[#This Row],[Total_Price]]</f>
        <v>0.29998528762689419</v>
      </c>
      <c r="W1070" s="3">
        <v>2039</v>
      </c>
      <c r="X1070" s="3"/>
    </row>
    <row r="1071" spans="1:24" x14ac:dyDescent="0.25">
      <c r="A1071" s="1" t="s">
        <v>4709</v>
      </c>
      <c r="B1071" s="1" t="s">
        <v>1751</v>
      </c>
      <c r="C1071" s="1" t="s">
        <v>1752</v>
      </c>
      <c r="D1071" s="1" t="s">
        <v>4710</v>
      </c>
      <c r="E1071" s="1" t="s">
        <v>1954</v>
      </c>
      <c r="F1071" s="2">
        <v>45103</v>
      </c>
      <c r="G1071" s="2">
        <v>45249</v>
      </c>
      <c r="H1071" s="2" t="str">
        <f>TEXT(Ecommerce_Sales[[#This Row],[Order_Date]],"mmmm")</f>
        <v>November</v>
      </c>
      <c r="I1071" s="2" t="str">
        <f>TEXT(Ecommerce_Sales[[#This Row],[Order_Date]],"yyyy")</f>
        <v>2023</v>
      </c>
      <c r="J1071" s="2" t="str">
        <f>TEXT(Ecommerce_Sales[[#This Row],[Order_Date]],"mmmm")</f>
        <v>November</v>
      </c>
      <c r="K1071" s="1" t="s">
        <v>1986</v>
      </c>
      <c r="L1071" s="1" t="s">
        <v>2899</v>
      </c>
      <c r="M1071" s="1" t="s">
        <v>2043</v>
      </c>
      <c r="N1071" s="1" t="s">
        <v>1989</v>
      </c>
      <c r="O1071" s="3">
        <v>1001</v>
      </c>
      <c r="P1071">
        <v>4</v>
      </c>
      <c r="Q1071" s="3">
        <v>4002</v>
      </c>
      <c r="R1071" s="1" t="s">
        <v>1951</v>
      </c>
      <c r="S1071" s="3">
        <v>585</v>
      </c>
      <c r="U1071" t="str">
        <f>IF(Ecommerce_Sales[[#This Row],[Delivery_Time_Days]]&gt;7,"Delay",IF(Ecommerce_Sales[[#This Row],[Delivery_Time_Days]] = 0,"No delivery",IF(Ecommerce_Sales[[#This Row],[Delivery_Time_Days]]&lt;=7,"On-time")))</f>
        <v>No delivery</v>
      </c>
      <c r="V1071" s="7">
        <f>Ecommerce_Sales[[#This Row],[Profit]]/Ecommerce_Sales[[#This Row],[Total_Price]]</f>
        <v>0.25012493753123438</v>
      </c>
      <c r="W1071" s="3">
        <v>1001</v>
      </c>
      <c r="X1071" s="3"/>
    </row>
    <row r="1072" spans="1:24" x14ac:dyDescent="0.25">
      <c r="A1072" s="1" t="s">
        <v>4711</v>
      </c>
      <c r="B1072" s="1" t="s">
        <v>1262</v>
      </c>
      <c r="C1072" s="1" t="s">
        <v>1263</v>
      </c>
      <c r="D1072" s="1" t="s">
        <v>2724</v>
      </c>
      <c r="E1072" s="1" t="s">
        <v>1981</v>
      </c>
      <c r="F1072" s="2">
        <v>45147</v>
      </c>
      <c r="G1072" s="2">
        <v>45202</v>
      </c>
      <c r="H1072" s="2" t="str">
        <f>TEXT(Ecommerce_Sales[[#This Row],[Order_Date]],"mmmm")</f>
        <v>October</v>
      </c>
      <c r="I1072" s="2" t="str">
        <f>TEXT(Ecommerce_Sales[[#This Row],[Order_Date]],"yyyy")</f>
        <v>2023</v>
      </c>
      <c r="J1072" s="2" t="str">
        <f>TEXT(Ecommerce_Sales[[#This Row],[Order_Date]],"mmmm")</f>
        <v>October</v>
      </c>
      <c r="K1072" s="1" t="s">
        <v>1986</v>
      </c>
      <c r="L1072" s="1" t="s">
        <v>4712</v>
      </c>
      <c r="M1072" s="1" t="s">
        <v>1949</v>
      </c>
      <c r="N1072" s="1" t="s">
        <v>1950</v>
      </c>
      <c r="O1072" s="3">
        <v>154</v>
      </c>
      <c r="P1072">
        <v>3</v>
      </c>
      <c r="Q1072" s="3">
        <v>463</v>
      </c>
      <c r="R1072" s="1" t="s">
        <v>1958</v>
      </c>
      <c r="S1072" s="3">
        <v>63</v>
      </c>
      <c r="U1072" t="str">
        <f>IF(Ecommerce_Sales[[#This Row],[Delivery_Time_Days]]&gt;7,"Delay",IF(Ecommerce_Sales[[#This Row],[Delivery_Time_Days]] = 0,"No delivery",IF(Ecommerce_Sales[[#This Row],[Delivery_Time_Days]]&lt;=7,"On-time")))</f>
        <v>No delivery</v>
      </c>
      <c r="V1072" s="7">
        <f>Ecommerce_Sales[[#This Row],[Profit]]/Ecommerce_Sales[[#This Row],[Total_Price]]</f>
        <v>0.39956803455723544</v>
      </c>
      <c r="W1072" s="3">
        <v>185</v>
      </c>
      <c r="X1072" s="3"/>
    </row>
    <row r="1073" spans="1:24" x14ac:dyDescent="0.25">
      <c r="A1073" s="1" t="s">
        <v>4713</v>
      </c>
      <c r="B1073" s="1" t="s">
        <v>573</v>
      </c>
      <c r="C1073" s="1" t="s">
        <v>574</v>
      </c>
      <c r="D1073" s="1" t="s">
        <v>3082</v>
      </c>
      <c r="E1073" s="1" t="s">
        <v>1966</v>
      </c>
      <c r="F1073" s="2">
        <v>45092</v>
      </c>
      <c r="G1073" s="2">
        <v>45555</v>
      </c>
      <c r="H1073" s="2" t="str">
        <f>TEXT(Ecommerce_Sales[[#This Row],[Order_Date]],"mmmm")</f>
        <v>September</v>
      </c>
      <c r="I1073" s="2" t="str">
        <f>TEXT(Ecommerce_Sales[[#This Row],[Order_Date]],"yyyy")</f>
        <v>2024</v>
      </c>
      <c r="J1073" s="2" t="str">
        <f>TEXT(Ecommerce_Sales[[#This Row],[Order_Date]],"mmmm")</f>
        <v>September</v>
      </c>
      <c r="K1073" s="1" t="s">
        <v>1947</v>
      </c>
      <c r="L1073" s="1" t="s">
        <v>4714</v>
      </c>
      <c r="M1073" s="1" t="s">
        <v>1956</v>
      </c>
      <c r="N1073" s="1" t="s">
        <v>1957</v>
      </c>
      <c r="O1073" s="3">
        <v>930</v>
      </c>
      <c r="P1073">
        <v>1</v>
      </c>
      <c r="Q1073" s="3">
        <v>930</v>
      </c>
      <c r="R1073" s="1" t="s">
        <v>1958</v>
      </c>
      <c r="S1073" s="3">
        <v>75</v>
      </c>
      <c r="T1073">
        <v>6</v>
      </c>
      <c r="U1073" t="str">
        <f>IF(Ecommerce_Sales[[#This Row],[Delivery_Time_Days]]&gt;7,"Delay",IF(Ecommerce_Sales[[#This Row],[Delivery_Time_Days]] = 0,"No delivery",IF(Ecommerce_Sales[[#This Row],[Delivery_Time_Days]]&lt;=7,"On-time")))</f>
        <v>On-time</v>
      </c>
      <c r="V1073" s="7">
        <f>Ecommerce_Sales[[#This Row],[Profit]]/Ecommerce_Sales[[#This Row],[Total_Price]]</f>
        <v>0.15053763440860216</v>
      </c>
      <c r="W1073" s="3">
        <v>140</v>
      </c>
      <c r="X1073" s="3"/>
    </row>
    <row r="1074" spans="1:24" x14ac:dyDescent="0.25">
      <c r="A1074" s="1" t="s">
        <v>4715</v>
      </c>
      <c r="B1074" s="1" t="s">
        <v>1227</v>
      </c>
      <c r="C1074" s="1" t="s">
        <v>1228</v>
      </c>
      <c r="D1074" s="1" t="s">
        <v>3430</v>
      </c>
      <c r="E1074" s="1" t="s">
        <v>2005</v>
      </c>
      <c r="F1074" s="2">
        <v>45520</v>
      </c>
      <c r="G1074" s="2">
        <v>45325</v>
      </c>
      <c r="H1074" s="2" t="str">
        <f>TEXT(Ecommerce_Sales[[#This Row],[Order_Date]],"mmmm")</f>
        <v>February</v>
      </c>
      <c r="I1074" s="2" t="str">
        <f>TEXT(Ecommerce_Sales[[#This Row],[Order_Date]],"yyyy")</f>
        <v>2024</v>
      </c>
      <c r="J1074" s="2" t="str">
        <f>TEXT(Ecommerce_Sales[[#This Row],[Order_Date]],"mmmm")</f>
        <v>February</v>
      </c>
      <c r="K1074" s="1" t="s">
        <v>1947</v>
      </c>
      <c r="L1074" s="1" t="s">
        <v>4716</v>
      </c>
      <c r="M1074" s="1" t="s">
        <v>1972</v>
      </c>
      <c r="N1074" s="1" t="s">
        <v>1973</v>
      </c>
      <c r="O1074" s="3">
        <v>697</v>
      </c>
      <c r="P1074">
        <v>3</v>
      </c>
      <c r="Q1074" s="3">
        <v>2091</v>
      </c>
      <c r="R1074" s="1" t="s">
        <v>2008</v>
      </c>
      <c r="S1074" s="3">
        <v>246</v>
      </c>
      <c r="T1074">
        <v>6</v>
      </c>
      <c r="U1074" t="str">
        <f>IF(Ecommerce_Sales[[#This Row],[Delivery_Time_Days]]&gt;7,"Delay",IF(Ecommerce_Sales[[#This Row],[Delivery_Time_Days]] = 0,"No delivery",IF(Ecommerce_Sales[[#This Row],[Delivery_Time_Days]]&lt;=7,"On-time")))</f>
        <v>On-time</v>
      </c>
      <c r="V1074" s="7">
        <f>Ecommerce_Sales[[#This Row],[Profit]]/Ecommerce_Sales[[#This Row],[Total_Price]]</f>
        <v>0.29985652797704448</v>
      </c>
      <c r="W1074" s="3">
        <v>627</v>
      </c>
      <c r="X1074" s="3"/>
    </row>
    <row r="1075" spans="1:24" x14ac:dyDescent="0.25">
      <c r="A1075" s="1" t="s">
        <v>4717</v>
      </c>
      <c r="B1075" s="1" t="s">
        <v>495</v>
      </c>
      <c r="C1075" s="1" t="s">
        <v>496</v>
      </c>
      <c r="D1075" s="1" t="s">
        <v>2643</v>
      </c>
      <c r="E1075" s="1" t="s">
        <v>2005</v>
      </c>
      <c r="F1075" s="2">
        <v>45518</v>
      </c>
      <c r="G1075" s="2">
        <v>45608</v>
      </c>
      <c r="H1075" s="2" t="str">
        <f>TEXT(Ecommerce_Sales[[#This Row],[Order_Date]],"mmmm")</f>
        <v>November</v>
      </c>
      <c r="I1075" s="2" t="str">
        <f>TEXT(Ecommerce_Sales[[#This Row],[Order_Date]],"yyyy")</f>
        <v>2024</v>
      </c>
      <c r="J1075" s="2" t="str">
        <f>TEXT(Ecommerce_Sales[[#This Row],[Order_Date]],"mmmm")</f>
        <v>November</v>
      </c>
      <c r="K1075" s="1" t="s">
        <v>1947</v>
      </c>
      <c r="L1075" s="1" t="s">
        <v>4718</v>
      </c>
      <c r="M1075" s="1" t="s">
        <v>2047</v>
      </c>
      <c r="N1075" s="1" t="s">
        <v>1989</v>
      </c>
      <c r="O1075" s="3">
        <v>1177</v>
      </c>
      <c r="P1075">
        <v>3</v>
      </c>
      <c r="Q1075" s="3">
        <v>3532</v>
      </c>
      <c r="R1075" s="1" t="s">
        <v>1951</v>
      </c>
      <c r="S1075" s="3">
        <v>315</v>
      </c>
      <c r="T1075">
        <v>3</v>
      </c>
      <c r="U1075" t="str">
        <f>IF(Ecommerce_Sales[[#This Row],[Delivery_Time_Days]]&gt;7,"Delay",IF(Ecommerce_Sales[[#This Row],[Delivery_Time_Days]] = 0,"No delivery",IF(Ecommerce_Sales[[#This Row],[Delivery_Time_Days]]&lt;=7,"On-time")))</f>
        <v>On-time</v>
      </c>
      <c r="V1075" s="7">
        <f>Ecommerce_Sales[[#This Row],[Profit]]/Ecommerce_Sales[[#This Row],[Total_Price]]</f>
        <v>0.25</v>
      </c>
      <c r="W1075" s="3">
        <v>883</v>
      </c>
      <c r="X1075" s="3"/>
    </row>
    <row r="1076" spans="1:24" x14ac:dyDescent="0.25">
      <c r="A1076" s="1" t="s">
        <v>4719</v>
      </c>
      <c r="B1076" s="1" t="s">
        <v>228</v>
      </c>
      <c r="C1076" s="1" t="s">
        <v>229</v>
      </c>
      <c r="D1076" s="1" t="s">
        <v>4045</v>
      </c>
      <c r="E1076" s="1" t="s">
        <v>1961</v>
      </c>
      <c r="F1076" s="2">
        <v>45325</v>
      </c>
      <c r="G1076" s="2">
        <v>45629</v>
      </c>
      <c r="H1076" s="2" t="str">
        <f>TEXT(Ecommerce_Sales[[#This Row],[Order_Date]],"mmmm")</f>
        <v>December</v>
      </c>
      <c r="I1076" s="2" t="str">
        <f>TEXT(Ecommerce_Sales[[#This Row],[Order_Date]],"yyyy")</f>
        <v>2024</v>
      </c>
      <c r="J1076" s="2" t="str">
        <f>TEXT(Ecommerce_Sales[[#This Row],[Order_Date]],"mmmm")</f>
        <v>December</v>
      </c>
      <c r="K1076" s="1" t="s">
        <v>1986</v>
      </c>
      <c r="L1076" s="1" t="s">
        <v>4720</v>
      </c>
      <c r="M1076" s="1" t="s">
        <v>1972</v>
      </c>
      <c r="N1076" s="1" t="s">
        <v>1973</v>
      </c>
      <c r="O1076" s="3">
        <v>739</v>
      </c>
      <c r="P1076">
        <v>6</v>
      </c>
      <c r="Q1076" s="3">
        <v>4434</v>
      </c>
      <c r="R1076" s="1" t="s">
        <v>1958</v>
      </c>
      <c r="S1076" s="3">
        <v>258</v>
      </c>
      <c r="U1076" t="str">
        <f>IF(Ecommerce_Sales[[#This Row],[Delivery_Time_Days]]&gt;7,"Delay",IF(Ecommerce_Sales[[#This Row],[Delivery_Time_Days]] = 0,"No delivery",IF(Ecommerce_Sales[[#This Row],[Delivery_Time_Days]]&lt;=7,"On-time")))</f>
        <v>No delivery</v>
      </c>
      <c r="V1076" s="7">
        <f>Ecommerce_Sales[[#This Row],[Profit]]/Ecommerce_Sales[[#This Row],[Total_Price]]</f>
        <v>0.29995489400090214</v>
      </c>
      <c r="W1076" s="3">
        <v>1330</v>
      </c>
      <c r="X1076" s="3"/>
    </row>
    <row r="1077" spans="1:24" x14ac:dyDescent="0.25">
      <c r="A1077" s="1" t="s">
        <v>4721</v>
      </c>
      <c r="B1077" s="1" t="s">
        <v>1530</v>
      </c>
      <c r="C1077" s="1" t="s">
        <v>1531</v>
      </c>
      <c r="D1077" s="1" t="s">
        <v>4722</v>
      </c>
      <c r="E1077" s="1" t="s">
        <v>2005</v>
      </c>
      <c r="F1077" s="2">
        <v>45078</v>
      </c>
      <c r="G1077" s="2">
        <v>45461</v>
      </c>
      <c r="H1077" s="2" t="str">
        <f>TEXT(Ecommerce_Sales[[#This Row],[Order_Date]],"mmmm")</f>
        <v>June</v>
      </c>
      <c r="I1077" s="2" t="str">
        <f>TEXT(Ecommerce_Sales[[#This Row],[Order_Date]],"yyyy")</f>
        <v>2024</v>
      </c>
      <c r="J1077" s="2" t="str">
        <f>TEXT(Ecommerce_Sales[[#This Row],[Order_Date]],"mmmm")</f>
        <v>June</v>
      </c>
      <c r="K1077" s="1" t="s">
        <v>1947</v>
      </c>
      <c r="L1077" s="1" t="s">
        <v>4723</v>
      </c>
      <c r="M1077" s="1" t="s">
        <v>2002</v>
      </c>
      <c r="N1077" s="1" t="s">
        <v>1989</v>
      </c>
      <c r="O1077" s="3">
        <v>645</v>
      </c>
      <c r="P1077">
        <v>4</v>
      </c>
      <c r="Q1077" s="3">
        <v>2579</v>
      </c>
      <c r="R1077" s="1" t="s">
        <v>1958</v>
      </c>
      <c r="S1077" s="3">
        <v>372</v>
      </c>
      <c r="T1077">
        <v>2</v>
      </c>
      <c r="U1077" t="str">
        <f>IF(Ecommerce_Sales[[#This Row],[Delivery_Time_Days]]&gt;7,"Delay",IF(Ecommerce_Sales[[#This Row],[Delivery_Time_Days]] = 0,"No delivery",IF(Ecommerce_Sales[[#This Row],[Delivery_Time_Days]]&lt;=7,"On-time")))</f>
        <v>On-time</v>
      </c>
      <c r="V1077" s="7">
        <f>Ecommerce_Sales[[#This Row],[Profit]]/Ecommerce_Sales[[#This Row],[Total_Price]]</f>
        <v>0.25009693679720824</v>
      </c>
      <c r="W1077" s="3">
        <v>645</v>
      </c>
      <c r="X1077" s="3"/>
    </row>
    <row r="1078" spans="1:24" x14ac:dyDescent="0.25">
      <c r="A1078" s="1" t="s">
        <v>4724</v>
      </c>
      <c r="B1078" s="1" t="s">
        <v>322</v>
      </c>
      <c r="C1078" s="1" t="s">
        <v>323</v>
      </c>
      <c r="D1078" s="1" t="s">
        <v>4725</v>
      </c>
      <c r="E1078" s="1" t="s">
        <v>1961</v>
      </c>
      <c r="F1078" s="2">
        <v>45199</v>
      </c>
      <c r="G1078" s="2">
        <v>44935</v>
      </c>
      <c r="H1078" s="2" t="str">
        <f>TEXT(Ecommerce_Sales[[#This Row],[Order_Date]],"mmmm")</f>
        <v>January</v>
      </c>
      <c r="I1078" s="2" t="str">
        <f>TEXT(Ecommerce_Sales[[#This Row],[Order_Date]],"yyyy")</f>
        <v>2023</v>
      </c>
      <c r="J1078" s="2" t="str">
        <f>TEXT(Ecommerce_Sales[[#This Row],[Order_Date]],"mmmm")</f>
        <v>January</v>
      </c>
      <c r="K1078" s="1" t="s">
        <v>1986</v>
      </c>
      <c r="L1078" s="1" t="s">
        <v>4726</v>
      </c>
      <c r="M1078" s="1" t="s">
        <v>1956</v>
      </c>
      <c r="N1078" s="1" t="s">
        <v>1957</v>
      </c>
      <c r="O1078" s="3">
        <v>825</v>
      </c>
      <c r="P1078">
        <v>3</v>
      </c>
      <c r="Q1078" s="3">
        <v>2475</v>
      </c>
      <c r="R1078" s="1" t="s">
        <v>1958</v>
      </c>
      <c r="S1078" s="3">
        <v>349</v>
      </c>
      <c r="U1078" t="str">
        <f>IF(Ecommerce_Sales[[#This Row],[Delivery_Time_Days]]&gt;7,"Delay",IF(Ecommerce_Sales[[#This Row],[Delivery_Time_Days]] = 0,"No delivery",IF(Ecommerce_Sales[[#This Row],[Delivery_Time_Days]]&lt;=7,"On-time")))</f>
        <v>No delivery</v>
      </c>
      <c r="V1078" s="7">
        <f>Ecommerce_Sales[[#This Row],[Profit]]/Ecommerce_Sales[[#This Row],[Total_Price]]</f>
        <v>0.14989898989898989</v>
      </c>
      <c r="W1078" s="3">
        <v>371</v>
      </c>
      <c r="X1078" s="3"/>
    </row>
    <row r="1079" spans="1:24" x14ac:dyDescent="0.25">
      <c r="A1079" s="1" t="s">
        <v>4727</v>
      </c>
      <c r="B1079" s="1" t="s">
        <v>1659</v>
      </c>
      <c r="C1079" s="1" t="s">
        <v>1660</v>
      </c>
      <c r="D1079" s="1" t="s">
        <v>2204</v>
      </c>
      <c r="E1079" s="1" t="s">
        <v>1946</v>
      </c>
      <c r="F1079" s="2">
        <v>45049</v>
      </c>
      <c r="G1079" s="2">
        <v>45351</v>
      </c>
      <c r="H1079" s="2" t="str">
        <f>TEXT(Ecommerce_Sales[[#This Row],[Order_Date]],"mmmm")</f>
        <v>February</v>
      </c>
      <c r="I1079" s="2" t="str">
        <f>TEXT(Ecommerce_Sales[[#This Row],[Order_Date]],"yyyy")</f>
        <v>2024</v>
      </c>
      <c r="J1079" s="2" t="str">
        <f>TEXT(Ecommerce_Sales[[#This Row],[Order_Date]],"mmmm")</f>
        <v>February</v>
      </c>
      <c r="K1079" s="1" t="s">
        <v>1986</v>
      </c>
      <c r="L1079" s="1" t="s">
        <v>4728</v>
      </c>
      <c r="M1079" s="1" t="s">
        <v>1977</v>
      </c>
      <c r="N1079" s="1" t="s">
        <v>1978</v>
      </c>
      <c r="O1079" s="3">
        <v>296</v>
      </c>
      <c r="P1079">
        <v>4</v>
      </c>
      <c r="Q1079" s="3">
        <v>1185</v>
      </c>
      <c r="R1079" s="1" t="s">
        <v>1958</v>
      </c>
      <c r="S1079" s="3">
        <v>132</v>
      </c>
      <c r="U1079" t="str">
        <f>IF(Ecommerce_Sales[[#This Row],[Delivery_Time_Days]]&gt;7,"Delay",IF(Ecommerce_Sales[[#This Row],[Delivery_Time_Days]] = 0,"No delivery",IF(Ecommerce_Sales[[#This Row],[Delivery_Time_Days]]&lt;=7,"On-time")))</f>
        <v>No delivery</v>
      </c>
      <c r="V1079" s="7">
        <f>Ecommerce_Sales[[#This Row],[Profit]]/Ecommerce_Sales[[#This Row],[Total_Price]]</f>
        <v>0.35021097046413502</v>
      </c>
      <c r="W1079" s="3">
        <v>415</v>
      </c>
      <c r="X1079" s="3"/>
    </row>
    <row r="1080" spans="1:24" x14ac:dyDescent="0.25">
      <c r="A1080" s="1" t="s">
        <v>4729</v>
      </c>
      <c r="B1080" s="1" t="s">
        <v>571</v>
      </c>
      <c r="C1080" s="1" t="s">
        <v>572</v>
      </c>
      <c r="D1080" s="1" t="s">
        <v>4730</v>
      </c>
      <c r="E1080" s="1" t="s">
        <v>1966</v>
      </c>
      <c r="F1080" s="2">
        <v>45560</v>
      </c>
      <c r="G1080" s="2">
        <v>45317</v>
      </c>
      <c r="H1080" s="2" t="str">
        <f>TEXT(Ecommerce_Sales[[#This Row],[Order_Date]],"mmmm")</f>
        <v>January</v>
      </c>
      <c r="I1080" s="2" t="str">
        <f>TEXT(Ecommerce_Sales[[#This Row],[Order_Date]],"yyyy")</f>
        <v>2024</v>
      </c>
      <c r="J1080" s="2" t="str">
        <f>TEXT(Ecommerce_Sales[[#This Row],[Order_Date]],"mmmm")</f>
        <v>January</v>
      </c>
      <c r="K1080" s="1" t="s">
        <v>1947</v>
      </c>
      <c r="L1080" s="1" t="s">
        <v>4731</v>
      </c>
      <c r="M1080" s="1" t="s">
        <v>1956</v>
      </c>
      <c r="N1080" s="1" t="s">
        <v>1957</v>
      </c>
      <c r="O1080" s="3">
        <v>323</v>
      </c>
      <c r="P1080">
        <v>1</v>
      </c>
      <c r="Q1080" s="3">
        <v>323</v>
      </c>
      <c r="R1080" s="1" t="s">
        <v>1958</v>
      </c>
      <c r="S1080" s="3">
        <v>43</v>
      </c>
      <c r="T1080">
        <v>4</v>
      </c>
      <c r="U1080" t="str">
        <f>IF(Ecommerce_Sales[[#This Row],[Delivery_Time_Days]]&gt;7,"Delay",IF(Ecommerce_Sales[[#This Row],[Delivery_Time_Days]] = 0,"No delivery",IF(Ecommerce_Sales[[#This Row],[Delivery_Time_Days]]&lt;=7,"On-time")))</f>
        <v>On-time</v>
      </c>
      <c r="V1080" s="7">
        <f>Ecommerce_Sales[[#This Row],[Profit]]/Ecommerce_Sales[[#This Row],[Total_Price]]</f>
        <v>0.14860681114551083</v>
      </c>
      <c r="W1080" s="3">
        <v>48</v>
      </c>
      <c r="X1080" s="3"/>
    </row>
    <row r="1081" spans="1:24" x14ac:dyDescent="0.25">
      <c r="A1081" s="1" t="s">
        <v>4732</v>
      </c>
      <c r="B1081" s="1" t="s">
        <v>501</v>
      </c>
      <c r="C1081" s="1" t="s">
        <v>502</v>
      </c>
      <c r="D1081" s="1" t="s">
        <v>4661</v>
      </c>
      <c r="E1081" s="1" t="s">
        <v>1996</v>
      </c>
      <c r="F1081" s="2">
        <v>45370</v>
      </c>
      <c r="G1081" s="2">
        <v>45026</v>
      </c>
      <c r="H1081" s="2" t="str">
        <f>TEXT(Ecommerce_Sales[[#This Row],[Order_Date]],"mmmm")</f>
        <v>April</v>
      </c>
      <c r="I1081" s="2" t="str">
        <f>TEXT(Ecommerce_Sales[[#This Row],[Order_Date]],"yyyy")</f>
        <v>2023</v>
      </c>
      <c r="J1081" s="2" t="str">
        <f>TEXT(Ecommerce_Sales[[#This Row],[Order_Date]],"mmmm")</f>
        <v>April</v>
      </c>
      <c r="K1081" s="1" t="s">
        <v>1947</v>
      </c>
      <c r="L1081" s="1" t="s">
        <v>4733</v>
      </c>
      <c r="M1081" s="1" t="s">
        <v>1949</v>
      </c>
      <c r="N1081" s="1" t="s">
        <v>1950</v>
      </c>
      <c r="O1081" s="3">
        <v>377</v>
      </c>
      <c r="P1081">
        <v>1</v>
      </c>
      <c r="Q1081" s="3">
        <v>377</v>
      </c>
      <c r="R1081" s="1" t="s">
        <v>1958</v>
      </c>
      <c r="S1081" s="3">
        <v>20</v>
      </c>
      <c r="T1081">
        <v>10</v>
      </c>
      <c r="U1081" t="str">
        <f>IF(Ecommerce_Sales[[#This Row],[Delivery_Time_Days]]&gt;7,"Delay",IF(Ecommerce_Sales[[#This Row],[Delivery_Time_Days]] = 0,"No delivery",IF(Ecommerce_Sales[[#This Row],[Delivery_Time_Days]]&lt;=7,"On-time")))</f>
        <v>Delay</v>
      </c>
      <c r="V1081" s="7">
        <f>Ecommerce_Sales[[#This Row],[Profit]]/Ecommerce_Sales[[#This Row],[Total_Price]]</f>
        <v>0.40053050397877982</v>
      </c>
      <c r="W1081" s="3">
        <v>151</v>
      </c>
      <c r="X1081" s="3"/>
    </row>
    <row r="1082" spans="1:24" x14ac:dyDescent="0.25">
      <c r="A1082" s="1" t="s">
        <v>4734</v>
      </c>
      <c r="B1082" s="1" t="s">
        <v>962</v>
      </c>
      <c r="C1082" s="1" t="s">
        <v>963</v>
      </c>
      <c r="D1082" s="1" t="s">
        <v>2433</v>
      </c>
      <c r="E1082" s="1" t="s">
        <v>1981</v>
      </c>
      <c r="F1082" s="2">
        <v>45575</v>
      </c>
      <c r="G1082" s="2">
        <v>45584</v>
      </c>
      <c r="H1082" s="2" t="str">
        <f>TEXT(Ecommerce_Sales[[#This Row],[Order_Date]],"mmmm")</f>
        <v>October</v>
      </c>
      <c r="I1082" s="2" t="str">
        <f>TEXT(Ecommerce_Sales[[#This Row],[Order_Date]],"yyyy")</f>
        <v>2024</v>
      </c>
      <c r="J1082" s="2" t="str">
        <f>TEXT(Ecommerce_Sales[[#This Row],[Order_Date]],"mmmm")</f>
        <v>October</v>
      </c>
      <c r="K1082" s="1" t="s">
        <v>1947</v>
      </c>
      <c r="L1082" s="1" t="s">
        <v>4735</v>
      </c>
      <c r="M1082" s="1" t="s">
        <v>2026</v>
      </c>
      <c r="N1082" s="1" t="s">
        <v>1978</v>
      </c>
      <c r="O1082" s="3">
        <v>839</v>
      </c>
      <c r="P1082">
        <v>2</v>
      </c>
      <c r="Q1082" s="3">
        <v>1677</v>
      </c>
      <c r="R1082" s="1" t="s">
        <v>1958</v>
      </c>
      <c r="S1082" s="3">
        <v>115</v>
      </c>
      <c r="T1082">
        <v>7</v>
      </c>
      <c r="U1082" t="str">
        <f>IF(Ecommerce_Sales[[#This Row],[Delivery_Time_Days]]&gt;7,"Delay",IF(Ecommerce_Sales[[#This Row],[Delivery_Time_Days]] = 0,"No delivery",IF(Ecommerce_Sales[[#This Row],[Delivery_Time_Days]]&lt;=7,"On-time")))</f>
        <v>On-time</v>
      </c>
      <c r="V1082" s="7">
        <f>Ecommerce_Sales[[#This Row],[Profit]]/Ecommerce_Sales[[#This Row],[Total_Price]]</f>
        <v>0.35002981514609421</v>
      </c>
      <c r="W1082" s="3">
        <v>587</v>
      </c>
      <c r="X1082" s="3"/>
    </row>
    <row r="1083" spans="1:24" x14ac:dyDescent="0.25">
      <c r="A1083" s="1" t="s">
        <v>4736</v>
      </c>
      <c r="B1083" s="1" t="s">
        <v>602</v>
      </c>
      <c r="C1083" s="1" t="s">
        <v>603</v>
      </c>
      <c r="D1083" s="1" t="s">
        <v>4737</v>
      </c>
      <c r="E1083" s="1" t="s">
        <v>2005</v>
      </c>
      <c r="F1083" s="2">
        <v>45650</v>
      </c>
      <c r="G1083" s="2">
        <v>45278</v>
      </c>
      <c r="H1083" s="2" t="str">
        <f>TEXT(Ecommerce_Sales[[#This Row],[Order_Date]],"mmmm")</f>
        <v>December</v>
      </c>
      <c r="I1083" s="2" t="str">
        <f>TEXT(Ecommerce_Sales[[#This Row],[Order_Date]],"yyyy")</f>
        <v>2023</v>
      </c>
      <c r="J1083" s="2" t="str">
        <f>TEXT(Ecommerce_Sales[[#This Row],[Order_Date]],"mmmm")</f>
        <v>December</v>
      </c>
      <c r="K1083" s="1" t="s">
        <v>1986</v>
      </c>
      <c r="L1083" s="1" t="s">
        <v>4738</v>
      </c>
      <c r="M1083" s="1" t="s">
        <v>2002</v>
      </c>
      <c r="N1083" s="1" t="s">
        <v>1989</v>
      </c>
      <c r="O1083" s="3">
        <v>742</v>
      </c>
      <c r="P1083">
        <v>4</v>
      </c>
      <c r="Q1083" s="3">
        <v>2969</v>
      </c>
      <c r="R1083" s="1" t="s">
        <v>1958</v>
      </c>
      <c r="S1083" s="3">
        <v>333</v>
      </c>
      <c r="U1083" t="str">
        <f>IF(Ecommerce_Sales[[#This Row],[Delivery_Time_Days]]&gt;7,"Delay",IF(Ecommerce_Sales[[#This Row],[Delivery_Time_Days]] = 0,"No delivery",IF(Ecommerce_Sales[[#This Row],[Delivery_Time_Days]]&lt;=7,"On-time")))</f>
        <v>No delivery</v>
      </c>
      <c r="V1083" s="7">
        <f>Ecommerce_Sales[[#This Row],[Profit]]/Ecommerce_Sales[[#This Row],[Total_Price]]</f>
        <v>0.24991579656449983</v>
      </c>
      <c r="W1083" s="3">
        <v>742</v>
      </c>
      <c r="X1083" s="3"/>
    </row>
    <row r="1084" spans="1:24" x14ac:dyDescent="0.25">
      <c r="A1084" s="1" t="s">
        <v>4739</v>
      </c>
      <c r="B1084" s="1" t="s">
        <v>204</v>
      </c>
      <c r="C1084" s="1" t="s">
        <v>205</v>
      </c>
      <c r="D1084" s="1" t="s">
        <v>3594</v>
      </c>
      <c r="E1084" s="1" t="s">
        <v>1954</v>
      </c>
      <c r="F1084" s="2">
        <v>45650</v>
      </c>
      <c r="G1084" s="2">
        <v>44951</v>
      </c>
      <c r="H1084" s="2" t="str">
        <f>TEXT(Ecommerce_Sales[[#This Row],[Order_Date]],"mmmm")</f>
        <v>January</v>
      </c>
      <c r="I1084" s="2" t="str">
        <f>TEXT(Ecommerce_Sales[[#This Row],[Order_Date]],"yyyy")</f>
        <v>2023</v>
      </c>
      <c r="J1084" s="2" t="str">
        <f>TEXT(Ecommerce_Sales[[#This Row],[Order_Date]],"mmmm")</f>
        <v>January</v>
      </c>
      <c r="K1084" s="1" t="s">
        <v>1947</v>
      </c>
      <c r="L1084" s="1" t="s">
        <v>4740</v>
      </c>
      <c r="M1084" s="1" t="s">
        <v>1988</v>
      </c>
      <c r="N1084" s="1" t="s">
        <v>1989</v>
      </c>
      <c r="O1084" s="3">
        <v>811</v>
      </c>
      <c r="P1084">
        <v>1</v>
      </c>
      <c r="Q1084" s="3">
        <v>811</v>
      </c>
      <c r="R1084" s="1" t="s">
        <v>1951</v>
      </c>
      <c r="S1084" s="3">
        <v>94</v>
      </c>
      <c r="T1084">
        <v>3</v>
      </c>
      <c r="U1084" t="str">
        <f>IF(Ecommerce_Sales[[#This Row],[Delivery_Time_Days]]&gt;7,"Delay",IF(Ecommerce_Sales[[#This Row],[Delivery_Time_Days]] = 0,"No delivery",IF(Ecommerce_Sales[[#This Row],[Delivery_Time_Days]]&lt;=7,"On-time")))</f>
        <v>On-time</v>
      </c>
      <c r="V1084" s="7">
        <f>Ecommerce_Sales[[#This Row],[Profit]]/Ecommerce_Sales[[#This Row],[Total_Price]]</f>
        <v>0.25030826140567203</v>
      </c>
      <c r="W1084" s="3">
        <v>203</v>
      </c>
      <c r="X1084" s="3"/>
    </row>
    <row r="1085" spans="1:24" x14ac:dyDescent="0.25">
      <c r="A1085" s="1" t="s">
        <v>4741</v>
      </c>
      <c r="B1085" s="1" t="s">
        <v>875</v>
      </c>
      <c r="C1085" s="1" t="s">
        <v>876</v>
      </c>
      <c r="D1085" s="1" t="s">
        <v>3105</v>
      </c>
      <c r="E1085" s="1" t="s">
        <v>1996</v>
      </c>
      <c r="F1085" s="2">
        <v>45256</v>
      </c>
      <c r="G1085" s="2">
        <v>45506</v>
      </c>
      <c r="H1085" s="2" t="str">
        <f>TEXT(Ecommerce_Sales[[#This Row],[Order_Date]],"mmmm")</f>
        <v>August</v>
      </c>
      <c r="I1085" s="2" t="str">
        <f>TEXT(Ecommerce_Sales[[#This Row],[Order_Date]],"yyyy")</f>
        <v>2024</v>
      </c>
      <c r="J1085" s="2" t="str">
        <f>TEXT(Ecommerce_Sales[[#This Row],[Order_Date]],"mmmm")</f>
        <v>August</v>
      </c>
      <c r="K1085" s="1" t="s">
        <v>1947</v>
      </c>
      <c r="L1085" s="1" t="s">
        <v>4742</v>
      </c>
      <c r="M1085" s="1" t="s">
        <v>1968</v>
      </c>
      <c r="N1085" s="1" t="s">
        <v>1957</v>
      </c>
      <c r="O1085" s="3">
        <v>720</v>
      </c>
      <c r="P1085">
        <v>6</v>
      </c>
      <c r="Q1085" s="3">
        <v>4317</v>
      </c>
      <c r="R1085" s="1" t="s">
        <v>1951</v>
      </c>
      <c r="S1085" s="3">
        <v>438</v>
      </c>
      <c r="T1085">
        <v>8</v>
      </c>
      <c r="U1085" t="str">
        <f>IF(Ecommerce_Sales[[#This Row],[Delivery_Time_Days]]&gt;7,"Delay",IF(Ecommerce_Sales[[#This Row],[Delivery_Time_Days]] = 0,"No delivery",IF(Ecommerce_Sales[[#This Row],[Delivery_Time_Days]]&lt;=7,"On-time")))</f>
        <v>Delay</v>
      </c>
      <c r="V1085" s="7">
        <f>Ecommerce_Sales[[#This Row],[Profit]]/Ecommerce_Sales[[#This Row],[Total_Price]]</f>
        <v>0.15010423905489922</v>
      </c>
      <c r="W1085" s="3">
        <v>648</v>
      </c>
      <c r="X1085" s="3"/>
    </row>
    <row r="1086" spans="1:24" x14ac:dyDescent="0.25">
      <c r="A1086" s="1" t="s">
        <v>4743</v>
      </c>
      <c r="B1086" s="1" t="s">
        <v>214</v>
      </c>
      <c r="C1086" s="1" t="s">
        <v>1715</v>
      </c>
      <c r="D1086" s="1" t="s">
        <v>4744</v>
      </c>
      <c r="E1086" s="1" t="s">
        <v>1961</v>
      </c>
      <c r="F1086" s="2">
        <v>45124</v>
      </c>
      <c r="G1086" s="2">
        <v>45292</v>
      </c>
      <c r="H1086" s="2" t="str">
        <f>TEXT(Ecommerce_Sales[[#This Row],[Order_Date]],"mmmm")</f>
        <v>January</v>
      </c>
      <c r="I1086" s="2" t="str">
        <f>TEXT(Ecommerce_Sales[[#This Row],[Order_Date]],"yyyy")</f>
        <v>2024</v>
      </c>
      <c r="J1086" s="2" t="str">
        <f>TEXT(Ecommerce_Sales[[#This Row],[Order_Date]],"mmmm")</f>
        <v>January</v>
      </c>
      <c r="K1086" s="1" t="s">
        <v>1947</v>
      </c>
      <c r="L1086" s="1" t="s">
        <v>4745</v>
      </c>
      <c r="M1086" s="1" t="s">
        <v>1998</v>
      </c>
      <c r="N1086" s="1" t="s">
        <v>1973</v>
      </c>
      <c r="O1086" s="3">
        <v>742</v>
      </c>
      <c r="P1086">
        <v>1</v>
      </c>
      <c r="Q1086" s="3">
        <v>742</v>
      </c>
      <c r="R1086" s="1" t="s">
        <v>1951</v>
      </c>
      <c r="S1086" s="3">
        <v>65</v>
      </c>
      <c r="T1086">
        <v>5</v>
      </c>
      <c r="U1086" t="str">
        <f>IF(Ecommerce_Sales[[#This Row],[Delivery_Time_Days]]&gt;7,"Delay",IF(Ecommerce_Sales[[#This Row],[Delivery_Time_Days]] = 0,"No delivery",IF(Ecommerce_Sales[[#This Row],[Delivery_Time_Days]]&lt;=7,"On-time")))</f>
        <v>On-time</v>
      </c>
      <c r="V1086" s="7">
        <f>Ecommerce_Sales[[#This Row],[Profit]]/Ecommerce_Sales[[#This Row],[Total_Price]]</f>
        <v>0.3005390835579515</v>
      </c>
      <c r="W1086" s="3">
        <v>223</v>
      </c>
      <c r="X1086" s="3"/>
    </row>
    <row r="1087" spans="1:24" x14ac:dyDescent="0.25">
      <c r="A1087" s="1" t="s">
        <v>4746</v>
      </c>
      <c r="B1087" s="1" t="s">
        <v>22</v>
      </c>
      <c r="C1087" s="1" t="s">
        <v>23</v>
      </c>
      <c r="D1087" s="1" t="s">
        <v>4747</v>
      </c>
      <c r="E1087" s="1" t="s">
        <v>1966</v>
      </c>
      <c r="F1087" s="2">
        <v>45527</v>
      </c>
      <c r="G1087" s="2">
        <v>44985</v>
      </c>
      <c r="H1087" s="2" t="str">
        <f>TEXT(Ecommerce_Sales[[#This Row],[Order_Date]],"mmmm")</f>
        <v>February</v>
      </c>
      <c r="I1087" s="2" t="str">
        <f>TEXT(Ecommerce_Sales[[#This Row],[Order_Date]],"yyyy")</f>
        <v>2023</v>
      </c>
      <c r="J1087" s="2" t="str">
        <f>TEXT(Ecommerce_Sales[[#This Row],[Order_Date]],"mmmm")</f>
        <v>February</v>
      </c>
      <c r="K1087" s="1" t="s">
        <v>1947</v>
      </c>
      <c r="L1087" s="1" t="s">
        <v>4748</v>
      </c>
      <c r="M1087" s="1" t="s">
        <v>2007</v>
      </c>
      <c r="N1087" s="1" t="s">
        <v>1973</v>
      </c>
      <c r="O1087" s="3">
        <v>66</v>
      </c>
      <c r="P1087">
        <v>1</v>
      </c>
      <c r="Q1087" s="3">
        <v>66</v>
      </c>
      <c r="R1087" s="1" t="s">
        <v>1958</v>
      </c>
      <c r="S1087" s="3">
        <v>6</v>
      </c>
      <c r="T1087">
        <v>2</v>
      </c>
      <c r="U1087" t="str">
        <f>IF(Ecommerce_Sales[[#This Row],[Delivery_Time_Days]]&gt;7,"Delay",IF(Ecommerce_Sales[[#This Row],[Delivery_Time_Days]] = 0,"No delivery",IF(Ecommerce_Sales[[#This Row],[Delivery_Time_Days]]&lt;=7,"On-time")))</f>
        <v>On-time</v>
      </c>
      <c r="V1087" s="7">
        <f>Ecommerce_Sales[[#This Row],[Profit]]/Ecommerce_Sales[[#This Row],[Total_Price]]</f>
        <v>0.30303030303030304</v>
      </c>
      <c r="W1087" s="3">
        <v>20</v>
      </c>
      <c r="X1087" s="3"/>
    </row>
    <row r="1088" spans="1:24" x14ac:dyDescent="0.25">
      <c r="A1088" s="1" t="s">
        <v>4749</v>
      </c>
      <c r="B1088" s="1" t="s">
        <v>1285</v>
      </c>
      <c r="C1088" s="1" t="s">
        <v>1286</v>
      </c>
      <c r="D1088" s="1" t="s">
        <v>2442</v>
      </c>
      <c r="E1088" s="1" t="s">
        <v>2005</v>
      </c>
      <c r="F1088" s="2">
        <v>45169</v>
      </c>
      <c r="G1088" s="2">
        <v>45132</v>
      </c>
      <c r="H1088" s="2" t="str">
        <f>TEXT(Ecommerce_Sales[[#This Row],[Order_Date]],"mmmm")</f>
        <v>July</v>
      </c>
      <c r="I1088" s="2" t="str">
        <f>TEXT(Ecommerce_Sales[[#This Row],[Order_Date]],"yyyy")</f>
        <v>2023</v>
      </c>
      <c r="J1088" s="2" t="str">
        <f>TEXT(Ecommerce_Sales[[#This Row],[Order_Date]],"mmmm")</f>
        <v>July</v>
      </c>
      <c r="K1088" s="1" t="s">
        <v>1947</v>
      </c>
      <c r="L1088" s="1" t="s">
        <v>4750</v>
      </c>
      <c r="M1088" s="1" t="s">
        <v>1968</v>
      </c>
      <c r="N1088" s="1" t="s">
        <v>1957</v>
      </c>
      <c r="O1088" s="3">
        <v>270</v>
      </c>
      <c r="P1088">
        <v>2</v>
      </c>
      <c r="Q1088" s="3">
        <v>539</v>
      </c>
      <c r="R1088" s="1" t="s">
        <v>1958</v>
      </c>
      <c r="S1088" s="3">
        <v>59</v>
      </c>
      <c r="T1088">
        <v>6</v>
      </c>
      <c r="U1088" t="str">
        <f>IF(Ecommerce_Sales[[#This Row],[Delivery_Time_Days]]&gt;7,"Delay",IF(Ecommerce_Sales[[#This Row],[Delivery_Time_Days]] = 0,"No delivery",IF(Ecommerce_Sales[[#This Row],[Delivery_Time_Days]]&lt;=7,"On-time")))</f>
        <v>On-time</v>
      </c>
      <c r="V1088" s="7">
        <f>Ecommerce_Sales[[#This Row],[Profit]]/Ecommerce_Sales[[#This Row],[Total_Price]]</f>
        <v>0.150278293135436</v>
      </c>
      <c r="W1088" s="3">
        <v>81</v>
      </c>
      <c r="X1088" s="3"/>
    </row>
    <row r="1089" spans="1:24" x14ac:dyDescent="0.25">
      <c r="A1089" s="1" t="s">
        <v>4751</v>
      </c>
      <c r="B1089" s="1" t="s">
        <v>1037</v>
      </c>
      <c r="C1089" s="1" t="s">
        <v>1038</v>
      </c>
      <c r="D1089" s="1" t="s">
        <v>4752</v>
      </c>
      <c r="E1089" s="1" t="s">
        <v>1981</v>
      </c>
      <c r="F1089" s="2">
        <v>45300</v>
      </c>
      <c r="G1089" s="2">
        <v>45543</v>
      </c>
      <c r="H1089" s="2" t="str">
        <f>TEXT(Ecommerce_Sales[[#This Row],[Order_Date]],"mmmm")</f>
        <v>September</v>
      </c>
      <c r="I1089" s="2" t="str">
        <f>TEXT(Ecommerce_Sales[[#This Row],[Order_Date]],"yyyy")</f>
        <v>2024</v>
      </c>
      <c r="J1089" s="2" t="str">
        <f>TEXT(Ecommerce_Sales[[#This Row],[Order_Date]],"mmmm")</f>
        <v>September</v>
      </c>
      <c r="K1089" s="1" t="s">
        <v>1947</v>
      </c>
      <c r="L1089" s="1" t="s">
        <v>4753</v>
      </c>
      <c r="M1089" s="1" t="s">
        <v>1949</v>
      </c>
      <c r="N1089" s="1" t="s">
        <v>1950</v>
      </c>
      <c r="O1089" s="3">
        <v>746</v>
      </c>
      <c r="P1089">
        <v>5</v>
      </c>
      <c r="Q1089" s="3">
        <v>3732</v>
      </c>
      <c r="R1089" s="1" t="s">
        <v>2008</v>
      </c>
      <c r="S1089" s="3">
        <v>463</v>
      </c>
      <c r="T1089">
        <v>7</v>
      </c>
      <c r="U1089" t="str">
        <f>IF(Ecommerce_Sales[[#This Row],[Delivery_Time_Days]]&gt;7,"Delay",IF(Ecommerce_Sales[[#This Row],[Delivery_Time_Days]] = 0,"No delivery",IF(Ecommerce_Sales[[#This Row],[Delivery_Time_Days]]&lt;=7,"On-time")))</f>
        <v>On-time</v>
      </c>
      <c r="V1089" s="7">
        <f>Ecommerce_Sales[[#This Row],[Profit]]/Ecommerce_Sales[[#This Row],[Total_Price]]</f>
        <v>0.40005359056806</v>
      </c>
      <c r="W1089" s="3">
        <v>1493</v>
      </c>
      <c r="X1089" s="3"/>
    </row>
    <row r="1090" spans="1:24" x14ac:dyDescent="0.25">
      <c r="A1090" s="1" t="s">
        <v>4754</v>
      </c>
      <c r="B1090" s="1" t="s">
        <v>1514</v>
      </c>
      <c r="C1090" s="1" t="s">
        <v>1515</v>
      </c>
      <c r="D1090" s="1" t="s">
        <v>4755</v>
      </c>
      <c r="E1090" s="1" t="s">
        <v>1996</v>
      </c>
      <c r="F1090" s="2">
        <v>45417</v>
      </c>
      <c r="G1090" s="2">
        <v>45497</v>
      </c>
      <c r="H1090" s="2" t="str">
        <f>TEXT(Ecommerce_Sales[[#This Row],[Order_Date]],"mmmm")</f>
        <v>July</v>
      </c>
      <c r="I1090" s="2" t="str">
        <f>TEXT(Ecommerce_Sales[[#This Row],[Order_Date]],"yyyy")</f>
        <v>2024</v>
      </c>
      <c r="J1090" s="2" t="str">
        <f>TEXT(Ecommerce_Sales[[#This Row],[Order_Date]],"mmmm")</f>
        <v>July</v>
      </c>
      <c r="K1090" s="1" t="s">
        <v>1947</v>
      </c>
      <c r="L1090" s="1" t="s">
        <v>4756</v>
      </c>
      <c r="M1090" s="1" t="s">
        <v>1988</v>
      </c>
      <c r="N1090" s="1" t="s">
        <v>1989</v>
      </c>
      <c r="O1090" s="3">
        <v>47</v>
      </c>
      <c r="P1090">
        <v>5</v>
      </c>
      <c r="Q1090" s="3">
        <v>237</v>
      </c>
      <c r="R1090" s="1" t="s">
        <v>1958</v>
      </c>
      <c r="S1090" s="3">
        <v>29</v>
      </c>
      <c r="T1090">
        <v>3</v>
      </c>
      <c r="U1090" t="str">
        <f>IF(Ecommerce_Sales[[#This Row],[Delivery_Time_Days]]&gt;7,"Delay",IF(Ecommerce_Sales[[#This Row],[Delivery_Time_Days]] = 0,"No delivery",IF(Ecommerce_Sales[[#This Row],[Delivery_Time_Days]]&lt;=7,"On-time")))</f>
        <v>On-time</v>
      </c>
      <c r="V1090" s="7">
        <f>Ecommerce_Sales[[#This Row],[Profit]]/Ecommerce_Sales[[#This Row],[Total_Price]]</f>
        <v>0.24894514767932491</v>
      </c>
      <c r="W1090" s="3">
        <v>59</v>
      </c>
      <c r="X1090" s="3"/>
    </row>
    <row r="1091" spans="1:24" x14ac:dyDescent="0.25">
      <c r="A1091" s="1" t="s">
        <v>4757</v>
      </c>
      <c r="B1091" s="1" t="s">
        <v>390</v>
      </c>
      <c r="C1091" s="1" t="s">
        <v>391</v>
      </c>
      <c r="D1091" s="1" t="s">
        <v>2352</v>
      </c>
      <c r="E1091" s="1" t="s">
        <v>1966</v>
      </c>
      <c r="F1091" s="2">
        <v>45102</v>
      </c>
      <c r="G1091" s="2">
        <v>45651</v>
      </c>
      <c r="H1091" s="2" t="str">
        <f>TEXT(Ecommerce_Sales[[#This Row],[Order_Date]],"mmmm")</f>
        <v>December</v>
      </c>
      <c r="I1091" s="2" t="str">
        <f>TEXT(Ecommerce_Sales[[#This Row],[Order_Date]],"yyyy")</f>
        <v>2024</v>
      </c>
      <c r="J1091" s="2" t="str">
        <f>TEXT(Ecommerce_Sales[[#This Row],[Order_Date]],"mmmm")</f>
        <v>December</v>
      </c>
      <c r="K1091" s="1" t="s">
        <v>1947</v>
      </c>
      <c r="L1091" s="1" t="s">
        <v>4758</v>
      </c>
      <c r="M1091" s="1" t="s">
        <v>1963</v>
      </c>
      <c r="N1091" s="1" t="s">
        <v>1957</v>
      </c>
      <c r="O1091" s="3">
        <v>1834</v>
      </c>
      <c r="P1091">
        <v>6</v>
      </c>
      <c r="Q1091" s="3">
        <v>11005</v>
      </c>
      <c r="R1091" s="1" t="s">
        <v>1958</v>
      </c>
      <c r="S1091" s="3">
        <v>1228</v>
      </c>
      <c r="T1091">
        <v>8</v>
      </c>
      <c r="U1091" t="str">
        <f>IF(Ecommerce_Sales[[#This Row],[Delivery_Time_Days]]&gt;7,"Delay",IF(Ecommerce_Sales[[#This Row],[Delivery_Time_Days]] = 0,"No delivery",IF(Ecommerce_Sales[[#This Row],[Delivery_Time_Days]]&lt;=7,"On-time")))</f>
        <v>Delay</v>
      </c>
      <c r="V1091" s="7">
        <f>Ecommerce_Sales[[#This Row],[Profit]]/Ecommerce_Sales[[#This Row],[Total_Price]]</f>
        <v>0.15002271694684235</v>
      </c>
      <c r="W1091" s="3">
        <v>1651</v>
      </c>
      <c r="X1091" s="3"/>
    </row>
    <row r="1092" spans="1:24" x14ac:dyDescent="0.25">
      <c r="A1092" s="1" t="s">
        <v>4759</v>
      </c>
      <c r="B1092" s="1" t="s">
        <v>54</v>
      </c>
      <c r="C1092" s="1" t="s">
        <v>55</v>
      </c>
      <c r="D1092" s="1" t="s">
        <v>2308</v>
      </c>
      <c r="E1092" s="1" t="s">
        <v>1961</v>
      </c>
      <c r="F1092" s="2">
        <v>45261</v>
      </c>
      <c r="G1092" s="2">
        <v>45338</v>
      </c>
      <c r="H1092" s="2" t="str">
        <f>TEXT(Ecommerce_Sales[[#This Row],[Order_Date]],"mmmm")</f>
        <v>February</v>
      </c>
      <c r="I1092" s="2" t="str">
        <f>TEXT(Ecommerce_Sales[[#This Row],[Order_Date]],"yyyy")</f>
        <v>2024</v>
      </c>
      <c r="J1092" s="2" t="str">
        <f>TEXT(Ecommerce_Sales[[#This Row],[Order_Date]],"mmmm")</f>
        <v>February</v>
      </c>
      <c r="K1092" s="1" t="s">
        <v>1986</v>
      </c>
      <c r="L1092" s="1" t="s">
        <v>2262</v>
      </c>
      <c r="M1092" s="1" t="s">
        <v>1949</v>
      </c>
      <c r="N1092" s="1" t="s">
        <v>1950</v>
      </c>
      <c r="O1092" s="3">
        <v>444</v>
      </c>
      <c r="P1092">
        <v>3</v>
      </c>
      <c r="Q1092" s="3">
        <v>1332</v>
      </c>
      <c r="R1092" s="1" t="s">
        <v>2008</v>
      </c>
      <c r="S1092" s="3">
        <v>193</v>
      </c>
      <c r="U1092" t="str">
        <f>IF(Ecommerce_Sales[[#This Row],[Delivery_Time_Days]]&gt;7,"Delay",IF(Ecommerce_Sales[[#This Row],[Delivery_Time_Days]] = 0,"No delivery",IF(Ecommerce_Sales[[#This Row],[Delivery_Time_Days]]&lt;=7,"On-time")))</f>
        <v>No delivery</v>
      </c>
      <c r="V1092" s="7">
        <f>Ecommerce_Sales[[#This Row],[Profit]]/Ecommerce_Sales[[#This Row],[Total_Price]]</f>
        <v>0.40015015015015015</v>
      </c>
      <c r="W1092" s="3">
        <v>533</v>
      </c>
      <c r="X1092" s="3"/>
    </row>
    <row r="1093" spans="1:24" x14ac:dyDescent="0.25">
      <c r="A1093" s="1" t="s">
        <v>4760</v>
      </c>
      <c r="B1093" s="1" t="s">
        <v>314</v>
      </c>
      <c r="C1093" s="1" t="s">
        <v>315</v>
      </c>
      <c r="D1093" s="1" t="s">
        <v>2129</v>
      </c>
      <c r="E1093" s="1" t="s">
        <v>1961</v>
      </c>
      <c r="F1093" s="2">
        <v>45606</v>
      </c>
      <c r="G1093" s="2">
        <v>45491</v>
      </c>
      <c r="H1093" s="2" t="str">
        <f>TEXT(Ecommerce_Sales[[#This Row],[Order_Date]],"mmmm")</f>
        <v>July</v>
      </c>
      <c r="I1093" s="2" t="str">
        <f>TEXT(Ecommerce_Sales[[#This Row],[Order_Date]],"yyyy")</f>
        <v>2024</v>
      </c>
      <c r="J1093" s="2" t="str">
        <f>TEXT(Ecommerce_Sales[[#This Row],[Order_Date]],"mmmm")</f>
        <v>July</v>
      </c>
      <c r="K1093" s="1" t="s">
        <v>1947</v>
      </c>
      <c r="L1093" s="1" t="s">
        <v>4761</v>
      </c>
      <c r="M1093" s="1" t="s">
        <v>2247</v>
      </c>
      <c r="N1093" s="1" t="s">
        <v>1957</v>
      </c>
      <c r="O1093" s="3">
        <v>431</v>
      </c>
      <c r="P1093">
        <v>3</v>
      </c>
      <c r="Q1093" s="3">
        <v>1294</v>
      </c>
      <c r="R1093" s="1" t="s">
        <v>2016</v>
      </c>
      <c r="S1093" s="3">
        <v>73</v>
      </c>
      <c r="T1093">
        <v>9</v>
      </c>
      <c r="U1093" t="str">
        <f>IF(Ecommerce_Sales[[#This Row],[Delivery_Time_Days]]&gt;7,"Delay",IF(Ecommerce_Sales[[#This Row],[Delivery_Time_Days]] = 0,"No delivery",IF(Ecommerce_Sales[[#This Row],[Delivery_Time_Days]]&lt;=7,"On-time")))</f>
        <v>Delay</v>
      </c>
      <c r="V1093" s="7">
        <f>Ecommerce_Sales[[#This Row],[Profit]]/Ecommerce_Sales[[#This Row],[Total_Price]]</f>
        <v>0.14992272024729522</v>
      </c>
      <c r="W1093" s="3">
        <v>194</v>
      </c>
      <c r="X1093" s="3"/>
    </row>
    <row r="1094" spans="1:24" x14ac:dyDescent="0.25">
      <c r="A1094" s="1" t="s">
        <v>4762</v>
      </c>
      <c r="B1094" s="1" t="s">
        <v>156</v>
      </c>
      <c r="C1094" s="1" t="s">
        <v>157</v>
      </c>
      <c r="D1094" s="1" t="s">
        <v>4199</v>
      </c>
      <c r="E1094" s="1" t="s">
        <v>1981</v>
      </c>
      <c r="F1094" s="2">
        <v>45171</v>
      </c>
      <c r="G1094" s="2">
        <v>45655</v>
      </c>
      <c r="H1094" s="2" t="str">
        <f>TEXT(Ecommerce_Sales[[#This Row],[Order_Date]],"mmmm")</f>
        <v>December</v>
      </c>
      <c r="I1094" s="2" t="str">
        <f>TEXT(Ecommerce_Sales[[#This Row],[Order_Date]],"yyyy")</f>
        <v>2024</v>
      </c>
      <c r="J1094" s="2" t="str">
        <f>TEXT(Ecommerce_Sales[[#This Row],[Order_Date]],"mmmm")</f>
        <v>December</v>
      </c>
      <c r="K1094" s="1" t="s">
        <v>1947</v>
      </c>
      <c r="L1094" s="1" t="s">
        <v>4763</v>
      </c>
      <c r="M1094" s="1" t="s">
        <v>2247</v>
      </c>
      <c r="N1094" s="1" t="s">
        <v>1957</v>
      </c>
      <c r="O1094" s="3">
        <v>1672</v>
      </c>
      <c r="P1094">
        <v>4</v>
      </c>
      <c r="Q1094" s="3">
        <v>6688</v>
      </c>
      <c r="R1094" s="1" t="s">
        <v>1958</v>
      </c>
      <c r="S1094" s="3">
        <v>345</v>
      </c>
      <c r="T1094">
        <v>8</v>
      </c>
      <c r="U1094" t="str">
        <f>IF(Ecommerce_Sales[[#This Row],[Delivery_Time_Days]]&gt;7,"Delay",IF(Ecommerce_Sales[[#This Row],[Delivery_Time_Days]] = 0,"No delivery",IF(Ecommerce_Sales[[#This Row],[Delivery_Time_Days]]&lt;=7,"On-time")))</f>
        <v>Delay</v>
      </c>
      <c r="V1094" s="7">
        <f>Ecommerce_Sales[[#This Row],[Profit]]/Ecommerce_Sales[[#This Row],[Total_Price]]</f>
        <v>0.14997009569377989</v>
      </c>
      <c r="W1094" s="3">
        <v>1003</v>
      </c>
      <c r="X1094" s="3"/>
    </row>
    <row r="1095" spans="1:24" x14ac:dyDescent="0.25">
      <c r="A1095" s="1" t="s">
        <v>4764</v>
      </c>
      <c r="B1095" s="1" t="s">
        <v>503</v>
      </c>
      <c r="C1095" s="1" t="s">
        <v>504</v>
      </c>
      <c r="D1095" s="1" t="s">
        <v>4536</v>
      </c>
      <c r="E1095" s="1" t="s">
        <v>1996</v>
      </c>
      <c r="F1095" s="2">
        <v>45382</v>
      </c>
      <c r="G1095" s="2">
        <v>45200</v>
      </c>
      <c r="H1095" s="2" t="str">
        <f>TEXT(Ecommerce_Sales[[#This Row],[Order_Date]],"mmmm")</f>
        <v>October</v>
      </c>
      <c r="I1095" s="2" t="str">
        <f>TEXT(Ecommerce_Sales[[#This Row],[Order_Date]],"yyyy")</f>
        <v>2023</v>
      </c>
      <c r="J1095" s="2" t="str">
        <f>TEXT(Ecommerce_Sales[[#This Row],[Order_Date]],"mmmm")</f>
        <v>October</v>
      </c>
      <c r="K1095" s="1" t="s">
        <v>1947</v>
      </c>
      <c r="L1095" s="1" t="s">
        <v>4765</v>
      </c>
      <c r="M1095" s="1" t="s">
        <v>2043</v>
      </c>
      <c r="N1095" s="1" t="s">
        <v>1989</v>
      </c>
      <c r="O1095" s="3">
        <v>90</v>
      </c>
      <c r="P1095">
        <v>2</v>
      </c>
      <c r="Q1095" s="3">
        <v>181</v>
      </c>
      <c r="R1095" s="1" t="s">
        <v>1951</v>
      </c>
      <c r="S1095" s="3">
        <v>19</v>
      </c>
      <c r="T1095">
        <v>7</v>
      </c>
      <c r="U1095" t="str">
        <f>IF(Ecommerce_Sales[[#This Row],[Delivery_Time_Days]]&gt;7,"Delay",IF(Ecommerce_Sales[[#This Row],[Delivery_Time_Days]] = 0,"No delivery",IF(Ecommerce_Sales[[#This Row],[Delivery_Time_Days]]&lt;=7,"On-time")))</f>
        <v>On-time</v>
      </c>
      <c r="V1095" s="7">
        <f>Ecommerce_Sales[[#This Row],[Profit]]/Ecommerce_Sales[[#This Row],[Total_Price]]</f>
        <v>0.24861878453038674</v>
      </c>
      <c r="W1095" s="3">
        <v>45</v>
      </c>
      <c r="X1095" s="3"/>
    </row>
    <row r="1096" spans="1:24" x14ac:dyDescent="0.25">
      <c r="A1096" s="1" t="s">
        <v>4766</v>
      </c>
      <c r="B1096" s="1" t="s">
        <v>1065</v>
      </c>
      <c r="C1096" s="1" t="s">
        <v>1066</v>
      </c>
      <c r="D1096" s="1" t="s">
        <v>2430</v>
      </c>
      <c r="E1096" s="1" t="s">
        <v>1981</v>
      </c>
      <c r="F1096" s="2">
        <v>45009</v>
      </c>
      <c r="G1096" s="2">
        <v>45087</v>
      </c>
      <c r="H1096" s="2" t="str">
        <f>TEXT(Ecommerce_Sales[[#This Row],[Order_Date]],"mmmm")</f>
        <v>June</v>
      </c>
      <c r="I1096" s="2" t="str">
        <f>TEXT(Ecommerce_Sales[[#This Row],[Order_Date]],"yyyy")</f>
        <v>2023</v>
      </c>
      <c r="J1096" s="2" t="str">
        <f>TEXT(Ecommerce_Sales[[#This Row],[Order_Date]],"mmmm")</f>
        <v>June</v>
      </c>
      <c r="K1096" s="1" t="s">
        <v>1947</v>
      </c>
      <c r="L1096" s="1" t="s">
        <v>4767</v>
      </c>
      <c r="M1096" s="1" t="s">
        <v>1956</v>
      </c>
      <c r="N1096" s="1" t="s">
        <v>1957</v>
      </c>
      <c r="O1096" s="3">
        <v>928</v>
      </c>
      <c r="P1096">
        <v>1</v>
      </c>
      <c r="Q1096" s="3">
        <v>928</v>
      </c>
      <c r="R1096" s="1" t="s">
        <v>1951</v>
      </c>
      <c r="S1096" s="3">
        <v>126</v>
      </c>
      <c r="T1096">
        <v>4</v>
      </c>
      <c r="U1096" t="str">
        <f>IF(Ecommerce_Sales[[#This Row],[Delivery_Time_Days]]&gt;7,"Delay",IF(Ecommerce_Sales[[#This Row],[Delivery_Time_Days]] = 0,"No delivery",IF(Ecommerce_Sales[[#This Row],[Delivery_Time_Days]]&lt;=7,"On-time")))</f>
        <v>On-time</v>
      </c>
      <c r="V1096" s="7">
        <f>Ecommerce_Sales[[#This Row],[Profit]]/Ecommerce_Sales[[#This Row],[Total_Price]]</f>
        <v>0.14978448275862069</v>
      </c>
      <c r="W1096" s="3">
        <v>139</v>
      </c>
      <c r="X1096" s="3"/>
    </row>
    <row r="1097" spans="1:24" x14ac:dyDescent="0.25">
      <c r="A1097" s="1" t="s">
        <v>4768</v>
      </c>
      <c r="B1097" s="1" t="s">
        <v>797</v>
      </c>
      <c r="C1097" s="1" t="s">
        <v>798</v>
      </c>
      <c r="D1097" s="1" t="s">
        <v>4454</v>
      </c>
      <c r="E1097" s="1" t="s">
        <v>1954</v>
      </c>
      <c r="F1097" s="2">
        <v>45012</v>
      </c>
      <c r="G1097" s="2">
        <v>45130</v>
      </c>
      <c r="H1097" s="2" t="str">
        <f>TEXT(Ecommerce_Sales[[#This Row],[Order_Date]],"mmmm")</f>
        <v>July</v>
      </c>
      <c r="I1097" s="2" t="str">
        <f>TEXT(Ecommerce_Sales[[#This Row],[Order_Date]],"yyyy")</f>
        <v>2023</v>
      </c>
      <c r="J1097" s="2" t="str">
        <f>TEXT(Ecommerce_Sales[[#This Row],[Order_Date]],"mmmm")</f>
        <v>July</v>
      </c>
      <c r="K1097" s="1" t="s">
        <v>1986</v>
      </c>
      <c r="L1097" s="1" t="s">
        <v>4769</v>
      </c>
      <c r="M1097" s="1" t="s">
        <v>1983</v>
      </c>
      <c r="N1097" s="1" t="s">
        <v>1950</v>
      </c>
      <c r="O1097" s="3">
        <v>477</v>
      </c>
      <c r="P1097">
        <v>6</v>
      </c>
      <c r="Q1097" s="3">
        <v>2860</v>
      </c>
      <c r="R1097" s="1" t="s">
        <v>1958</v>
      </c>
      <c r="S1097" s="3">
        <v>188</v>
      </c>
      <c r="U1097" t="str">
        <f>IF(Ecommerce_Sales[[#This Row],[Delivery_Time_Days]]&gt;7,"Delay",IF(Ecommerce_Sales[[#This Row],[Delivery_Time_Days]] = 0,"No delivery",IF(Ecommerce_Sales[[#This Row],[Delivery_Time_Days]]&lt;=7,"On-time")))</f>
        <v>No delivery</v>
      </c>
      <c r="V1097" s="7">
        <f>Ecommerce_Sales[[#This Row],[Profit]]/Ecommerce_Sales[[#This Row],[Total_Price]]</f>
        <v>0.4</v>
      </c>
      <c r="W1097" s="3">
        <v>1144</v>
      </c>
      <c r="X1097" s="3"/>
    </row>
    <row r="1098" spans="1:24" x14ac:dyDescent="0.25">
      <c r="A1098" s="1" t="s">
        <v>4770</v>
      </c>
      <c r="B1098" s="1" t="s">
        <v>1005</v>
      </c>
      <c r="C1098" s="1" t="s">
        <v>1006</v>
      </c>
      <c r="D1098" s="1" t="s">
        <v>4771</v>
      </c>
      <c r="E1098" s="1" t="s">
        <v>1981</v>
      </c>
      <c r="F1098" s="2">
        <v>45171</v>
      </c>
      <c r="G1098" s="2">
        <v>45128</v>
      </c>
      <c r="H1098" s="2" t="str">
        <f>TEXT(Ecommerce_Sales[[#This Row],[Order_Date]],"mmmm")</f>
        <v>July</v>
      </c>
      <c r="I1098" s="2" t="str">
        <f>TEXT(Ecommerce_Sales[[#This Row],[Order_Date]],"yyyy")</f>
        <v>2023</v>
      </c>
      <c r="J1098" s="2" t="str">
        <f>TEXT(Ecommerce_Sales[[#This Row],[Order_Date]],"mmmm")</f>
        <v>July</v>
      </c>
      <c r="K1098" s="1" t="s">
        <v>1947</v>
      </c>
      <c r="L1098" s="1" t="s">
        <v>4772</v>
      </c>
      <c r="M1098" s="1" t="s">
        <v>2002</v>
      </c>
      <c r="N1098" s="1" t="s">
        <v>1989</v>
      </c>
      <c r="O1098" s="3">
        <v>71</v>
      </c>
      <c r="P1098">
        <v>2</v>
      </c>
      <c r="Q1098" s="3">
        <v>142</v>
      </c>
      <c r="R1098" s="1" t="s">
        <v>1958</v>
      </c>
      <c r="S1098" s="3">
        <v>19</v>
      </c>
      <c r="T1098">
        <v>2</v>
      </c>
      <c r="U1098" t="str">
        <f>IF(Ecommerce_Sales[[#This Row],[Delivery_Time_Days]]&gt;7,"Delay",IF(Ecommerce_Sales[[#This Row],[Delivery_Time_Days]] = 0,"No delivery",IF(Ecommerce_Sales[[#This Row],[Delivery_Time_Days]]&lt;=7,"On-time")))</f>
        <v>On-time</v>
      </c>
      <c r="V1098" s="7">
        <f>Ecommerce_Sales[[#This Row],[Profit]]/Ecommerce_Sales[[#This Row],[Total_Price]]</f>
        <v>0.24647887323943662</v>
      </c>
      <c r="W1098" s="3">
        <v>35</v>
      </c>
      <c r="X1098" s="3"/>
    </row>
    <row r="1099" spans="1:24" x14ac:dyDescent="0.25">
      <c r="A1099" s="1" t="s">
        <v>4773</v>
      </c>
      <c r="B1099" s="1" t="s">
        <v>1055</v>
      </c>
      <c r="C1099" s="1" t="s">
        <v>1056</v>
      </c>
      <c r="D1099" s="1" t="s">
        <v>4774</v>
      </c>
      <c r="E1099" s="1" t="s">
        <v>1996</v>
      </c>
      <c r="F1099" s="2">
        <v>45132</v>
      </c>
      <c r="G1099" s="2">
        <v>45088</v>
      </c>
      <c r="H1099" s="2" t="str">
        <f>TEXT(Ecommerce_Sales[[#This Row],[Order_Date]],"mmmm")</f>
        <v>June</v>
      </c>
      <c r="I1099" s="2" t="str">
        <f>TEXT(Ecommerce_Sales[[#This Row],[Order_Date]],"yyyy")</f>
        <v>2023</v>
      </c>
      <c r="J1099" s="2" t="str">
        <f>TEXT(Ecommerce_Sales[[#This Row],[Order_Date]],"mmmm")</f>
        <v>June</v>
      </c>
      <c r="K1099" s="1" t="s">
        <v>1947</v>
      </c>
      <c r="L1099" s="1" t="s">
        <v>4775</v>
      </c>
      <c r="M1099" s="1" t="s">
        <v>1988</v>
      </c>
      <c r="N1099" s="1" t="s">
        <v>1989</v>
      </c>
      <c r="O1099" s="3">
        <v>1047</v>
      </c>
      <c r="P1099">
        <v>2</v>
      </c>
      <c r="Q1099" s="3">
        <v>2093</v>
      </c>
      <c r="R1099" s="1" t="s">
        <v>1951</v>
      </c>
      <c r="S1099" s="3">
        <v>270</v>
      </c>
      <c r="T1099">
        <v>10</v>
      </c>
      <c r="U1099" t="str">
        <f>IF(Ecommerce_Sales[[#This Row],[Delivery_Time_Days]]&gt;7,"Delay",IF(Ecommerce_Sales[[#This Row],[Delivery_Time_Days]] = 0,"No delivery",IF(Ecommerce_Sales[[#This Row],[Delivery_Time_Days]]&lt;=7,"On-time")))</f>
        <v>Delay</v>
      </c>
      <c r="V1099" s="7">
        <f>Ecommerce_Sales[[#This Row],[Profit]]/Ecommerce_Sales[[#This Row],[Total_Price]]</f>
        <v>0.24988055422838032</v>
      </c>
      <c r="W1099" s="3">
        <v>523</v>
      </c>
      <c r="X1099" s="3"/>
    </row>
    <row r="1100" spans="1:24" x14ac:dyDescent="0.25">
      <c r="A1100" s="1" t="s">
        <v>4776</v>
      </c>
      <c r="B1100" s="1" t="s">
        <v>1418</v>
      </c>
      <c r="C1100" s="1" t="s">
        <v>1419</v>
      </c>
      <c r="D1100" s="1" t="s">
        <v>3417</v>
      </c>
      <c r="E1100" s="1" t="s">
        <v>1966</v>
      </c>
      <c r="F1100" s="2">
        <v>45534</v>
      </c>
      <c r="G1100" s="2">
        <v>45027</v>
      </c>
      <c r="H1100" s="2" t="str">
        <f>TEXT(Ecommerce_Sales[[#This Row],[Order_Date]],"mmmm")</f>
        <v>April</v>
      </c>
      <c r="I1100" s="2" t="str">
        <f>TEXT(Ecommerce_Sales[[#This Row],[Order_Date]],"yyyy")</f>
        <v>2023</v>
      </c>
      <c r="J1100" s="2" t="str">
        <f>TEXT(Ecommerce_Sales[[#This Row],[Order_Date]],"mmmm")</f>
        <v>April</v>
      </c>
      <c r="K1100" s="1" t="s">
        <v>1947</v>
      </c>
      <c r="L1100" s="1" t="s">
        <v>4777</v>
      </c>
      <c r="M1100" s="1" t="s">
        <v>1963</v>
      </c>
      <c r="N1100" s="1" t="s">
        <v>1957</v>
      </c>
      <c r="O1100" s="3">
        <v>913</v>
      </c>
      <c r="P1100">
        <v>5</v>
      </c>
      <c r="Q1100" s="3">
        <v>4564</v>
      </c>
      <c r="R1100" s="1" t="s">
        <v>1958</v>
      </c>
      <c r="S1100" s="3">
        <v>512</v>
      </c>
      <c r="T1100">
        <v>4</v>
      </c>
      <c r="U1100" t="str">
        <f>IF(Ecommerce_Sales[[#This Row],[Delivery_Time_Days]]&gt;7,"Delay",IF(Ecommerce_Sales[[#This Row],[Delivery_Time_Days]] = 0,"No delivery",IF(Ecommerce_Sales[[#This Row],[Delivery_Time_Days]]&lt;=7,"On-time")))</f>
        <v>On-time</v>
      </c>
      <c r="V1100" s="7">
        <f>Ecommerce_Sales[[#This Row],[Profit]]/Ecommerce_Sales[[#This Row],[Total_Price]]</f>
        <v>0.15008764241893077</v>
      </c>
      <c r="W1100" s="3">
        <v>685</v>
      </c>
      <c r="X1100" s="3"/>
    </row>
    <row r="1101" spans="1:24" x14ac:dyDescent="0.25">
      <c r="A1101" s="1" t="s">
        <v>4778</v>
      </c>
      <c r="B1101" s="1" t="s">
        <v>982</v>
      </c>
      <c r="C1101" s="1" t="s">
        <v>983</v>
      </c>
      <c r="D1101" s="1" t="s">
        <v>4206</v>
      </c>
      <c r="E1101" s="1" t="s">
        <v>1961</v>
      </c>
      <c r="F1101" s="2">
        <v>44941</v>
      </c>
      <c r="G1101" s="2">
        <v>45456</v>
      </c>
      <c r="H1101" s="2" t="str">
        <f>TEXT(Ecommerce_Sales[[#This Row],[Order_Date]],"mmmm")</f>
        <v>June</v>
      </c>
      <c r="I1101" s="2" t="str">
        <f>TEXT(Ecommerce_Sales[[#This Row],[Order_Date]],"yyyy")</f>
        <v>2024</v>
      </c>
      <c r="J1101" s="2" t="str">
        <f>TEXT(Ecommerce_Sales[[#This Row],[Order_Date]],"mmmm")</f>
        <v>June</v>
      </c>
      <c r="K1101" s="1" t="s">
        <v>1947</v>
      </c>
      <c r="L1101" s="1" t="s">
        <v>4779</v>
      </c>
      <c r="M1101" s="1" t="s">
        <v>2104</v>
      </c>
      <c r="N1101" s="1" t="s">
        <v>1978</v>
      </c>
      <c r="O1101" s="3">
        <v>296</v>
      </c>
      <c r="P1101">
        <v>3</v>
      </c>
      <c r="Q1101" s="3">
        <v>887</v>
      </c>
      <c r="R1101" s="1" t="s">
        <v>1958</v>
      </c>
      <c r="S1101" s="3">
        <v>54</v>
      </c>
      <c r="T1101">
        <v>9</v>
      </c>
      <c r="U1101" t="str">
        <f>IF(Ecommerce_Sales[[#This Row],[Delivery_Time_Days]]&gt;7,"Delay",IF(Ecommerce_Sales[[#This Row],[Delivery_Time_Days]] = 0,"No delivery",IF(Ecommerce_Sales[[#This Row],[Delivery_Time_Days]]&lt;=7,"On-time")))</f>
        <v>Delay</v>
      </c>
      <c r="V1101" s="7">
        <f>Ecommerce_Sales[[#This Row],[Profit]]/Ecommerce_Sales[[#This Row],[Total_Price]]</f>
        <v>0.35062006764374293</v>
      </c>
      <c r="W1101" s="3">
        <v>311</v>
      </c>
      <c r="X1101" s="3"/>
    </row>
    <row r="1102" spans="1:24" x14ac:dyDescent="0.25">
      <c r="A1102" s="1" t="s">
        <v>4780</v>
      </c>
      <c r="B1102" s="1" t="s">
        <v>214</v>
      </c>
      <c r="C1102" s="1" t="s">
        <v>1715</v>
      </c>
      <c r="D1102" s="1" t="s">
        <v>4744</v>
      </c>
      <c r="E1102" s="1" t="s">
        <v>1961</v>
      </c>
      <c r="F1102" s="2">
        <v>45124</v>
      </c>
      <c r="G1102" s="2">
        <v>45075</v>
      </c>
      <c r="H1102" s="2" t="str">
        <f>TEXT(Ecommerce_Sales[[#This Row],[Order_Date]],"mmmm")</f>
        <v>May</v>
      </c>
      <c r="I1102" s="2" t="str">
        <f>TEXT(Ecommerce_Sales[[#This Row],[Order_Date]],"yyyy")</f>
        <v>2023</v>
      </c>
      <c r="J1102" s="2" t="str">
        <f>TEXT(Ecommerce_Sales[[#This Row],[Order_Date]],"mmmm")</f>
        <v>May</v>
      </c>
      <c r="K1102" s="1" t="s">
        <v>1947</v>
      </c>
      <c r="L1102" s="1" t="s">
        <v>4781</v>
      </c>
      <c r="M1102" s="1" t="s">
        <v>2002</v>
      </c>
      <c r="N1102" s="1" t="s">
        <v>1989</v>
      </c>
      <c r="O1102" s="3">
        <v>259</v>
      </c>
      <c r="P1102">
        <v>5</v>
      </c>
      <c r="Q1102" s="3">
        <v>1297</v>
      </c>
      <c r="R1102" s="1" t="s">
        <v>2016</v>
      </c>
      <c r="S1102" s="3">
        <v>96</v>
      </c>
      <c r="T1102">
        <v>8</v>
      </c>
      <c r="U1102" t="str">
        <f>IF(Ecommerce_Sales[[#This Row],[Delivery_Time_Days]]&gt;7,"Delay",IF(Ecommerce_Sales[[#This Row],[Delivery_Time_Days]] = 0,"No delivery",IF(Ecommerce_Sales[[#This Row],[Delivery_Time_Days]]&lt;=7,"On-time")))</f>
        <v>Delay</v>
      </c>
      <c r="V1102" s="7">
        <f>Ecommerce_Sales[[#This Row],[Profit]]/Ecommerce_Sales[[#This Row],[Total_Price]]</f>
        <v>0.24980724749421743</v>
      </c>
      <c r="W1102" s="3">
        <v>324</v>
      </c>
      <c r="X1102" s="3"/>
    </row>
    <row r="1103" spans="1:24" x14ac:dyDescent="0.25">
      <c r="A1103" s="1" t="s">
        <v>4782</v>
      </c>
      <c r="B1103" s="1" t="s">
        <v>1659</v>
      </c>
      <c r="C1103" s="1" t="s">
        <v>1660</v>
      </c>
      <c r="D1103" s="1" t="s">
        <v>2204</v>
      </c>
      <c r="E1103" s="1" t="s">
        <v>1946</v>
      </c>
      <c r="F1103" s="2">
        <v>45049</v>
      </c>
      <c r="G1103" s="2">
        <v>45094</v>
      </c>
      <c r="H1103" s="2" t="str">
        <f>TEXT(Ecommerce_Sales[[#This Row],[Order_Date]],"mmmm")</f>
        <v>June</v>
      </c>
      <c r="I1103" s="2" t="str">
        <f>TEXT(Ecommerce_Sales[[#This Row],[Order_Date]],"yyyy")</f>
        <v>2023</v>
      </c>
      <c r="J1103" s="2" t="str">
        <f>TEXT(Ecommerce_Sales[[#This Row],[Order_Date]],"mmmm")</f>
        <v>June</v>
      </c>
      <c r="K1103" s="1" t="s">
        <v>1947</v>
      </c>
      <c r="L1103" s="1" t="s">
        <v>4783</v>
      </c>
      <c r="M1103" s="1" t="s">
        <v>2065</v>
      </c>
      <c r="N1103" s="1" t="s">
        <v>1978</v>
      </c>
      <c r="O1103" s="3">
        <v>452</v>
      </c>
      <c r="P1103">
        <v>1</v>
      </c>
      <c r="Q1103" s="3">
        <v>452</v>
      </c>
      <c r="R1103" s="1" t="s">
        <v>1958</v>
      </c>
      <c r="S1103" s="3">
        <v>40</v>
      </c>
      <c r="T1103">
        <v>6</v>
      </c>
      <c r="U1103" t="str">
        <f>IF(Ecommerce_Sales[[#This Row],[Delivery_Time_Days]]&gt;7,"Delay",IF(Ecommerce_Sales[[#This Row],[Delivery_Time_Days]] = 0,"No delivery",IF(Ecommerce_Sales[[#This Row],[Delivery_Time_Days]]&lt;=7,"On-time")))</f>
        <v>On-time</v>
      </c>
      <c r="V1103" s="7">
        <f>Ecommerce_Sales[[#This Row],[Profit]]/Ecommerce_Sales[[#This Row],[Total_Price]]</f>
        <v>0.34955752212389379</v>
      </c>
      <c r="W1103" s="3">
        <v>158</v>
      </c>
      <c r="X1103" s="3"/>
    </row>
    <row r="1104" spans="1:24" x14ac:dyDescent="0.25">
      <c r="A1104" s="1" t="s">
        <v>4784</v>
      </c>
      <c r="B1104" s="1" t="s">
        <v>1293</v>
      </c>
      <c r="C1104" s="1" t="s">
        <v>1294</v>
      </c>
      <c r="D1104" s="1" t="s">
        <v>4569</v>
      </c>
      <c r="E1104" s="1" t="s">
        <v>2005</v>
      </c>
      <c r="F1104" s="2">
        <v>45100</v>
      </c>
      <c r="G1104" s="2">
        <v>45310</v>
      </c>
      <c r="H1104" s="2" t="str">
        <f>TEXT(Ecommerce_Sales[[#This Row],[Order_Date]],"mmmm")</f>
        <v>January</v>
      </c>
      <c r="I1104" s="2" t="str">
        <f>TEXT(Ecommerce_Sales[[#This Row],[Order_Date]],"yyyy")</f>
        <v>2024</v>
      </c>
      <c r="J1104" s="2" t="str">
        <f>TEXT(Ecommerce_Sales[[#This Row],[Order_Date]],"mmmm")</f>
        <v>January</v>
      </c>
      <c r="K1104" s="1" t="s">
        <v>1947</v>
      </c>
      <c r="L1104" s="1" t="s">
        <v>4785</v>
      </c>
      <c r="M1104" s="1" t="s">
        <v>2002</v>
      </c>
      <c r="N1104" s="1" t="s">
        <v>1989</v>
      </c>
      <c r="O1104" s="3">
        <v>857</v>
      </c>
      <c r="P1104">
        <v>2</v>
      </c>
      <c r="Q1104" s="3">
        <v>1714</v>
      </c>
      <c r="R1104" s="1" t="s">
        <v>1958</v>
      </c>
      <c r="S1104" s="3">
        <v>229</v>
      </c>
      <c r="T1104">
        <v>5</v>
      </c>
      <c r="U1104" t="str">
        <f>IF(Ecommerce_Sales[[#This Row],[Delivery_Time_Days]]&gt;7,"Delay",IF(Ecommerce_Sales[[#This Row],[Delivery_Time_Days]] = 0,"No delivery",IF(Ecommerce_Sales[[#This Row],[Delivery_Time_Days]]&lt;=7,"On-time")))</f>
        <v>On-time</v>
      </c>
      <c r="V1104" s="7">
        <f>Ecommerce_Sales[[#This Row],[Profit]]/Ecommerce_Sales[[#This Row],[Total_Price]]</f>
        <v>0.24970828471411902</v>
      </c>
      <c r="W1104" s="3">
        <v>428</v>
      </c>
      <c r="X1104" s="3"/>
    </row>
    <row r="1105" spans="1:24" x14ac:dyDescent="0.25">
      <c r="A1105" s="1" t="s">
        <v>4786</v>
      </c>
      <c r="B1105" s="1" t="s">
        <v>541</v>
      </c>
      <c r="C1105" s="1" t="s">
        <v>542</v>
      </c>
      <c r="D1105" s="1" t="s">
        <v>2207</v>
      </c>
      <c r="E1105" s="1" t="s">
        <v>1966</v>
      </c>
      <c r="F1105" s="2">
        <v>45447</v>
      </c>
      <c r="G1105" s="2">
        <v>45424</v>
      </c>
      <c r="H1105" s="2" t="str">
        <f>TEXT(Ecommerce_Sales[[#This Row],[Order_Date]],"mmmm")</f>
        <v>May</v>
      </c>
      <c r="I1105" s="2" t="str">
        <f>TEXT(Ecommerce_Sales[[#This Row],[Order_Date]],"yyyy")</f>
        <v>2024</v>
      </c>
      <c r="J1105" s="2" t="str">
        <f>TEXT(Ecommerce_Sales[[#This Row],[Order_Date]],"mmmm")</f>
        <v>May</v>
      </c>
      <c r="K1105" s="1" t="s">
        <v>1947</v>
      </c>
      <c r="L1105" s="1" t="s">
        <v>4787</v>
      </c>
      <c r="M1105" s="1" t="s">
        <v>2043</v>
      </c>
      <c r="N1105" s="1" t="s">
        <v>1989</v>
      </c>
      <c r="O1105" s="3">
        <v>784</v>
      </c>
      <c r="P1105">
        <v>2</v>
      </c>
      <c r="Q1105" s="3">
        <v>1568</v>
      </c>
      <c r="R1105" s="1" t="s">
        <v>2008</v>
      </c>
      <c r="S1105" s="3">
        <v>234</v>
      </c>
      <c r="T1105">
        <v>6</v>
      </c>
      <c r="U1105" t="str">
        <f>IF(Ecommerce_Sales[[#This Row],[Delivery_Time_Days]]&gt;7,"Delay",IF(Ecommerce_Sales[[#This Row],[Delivery_Time_Days]] = 0,"No delivery",IF(Ecommerce_Sales[[#This Row],[Delivery_Time_Days]]&lt;=7,"On-time")))</f>
        <v>On-time</v>
      </c>
      <c r="V1105" s="7">
        <f>Ecommerce_Sales[[#This Row],[Profit]]/Ecommerce_Sales[[#This Row],[Total_Price]]</f>
        <v>0.25</v>
      </c>
      <c r="W1105" s="3">
        <v>392</v>
      </c>
      <c r="X1105" s="3"/>
    </row>
    <row r="1106" spans="1:24" x14ac:dyDescent="0.25">
      <c r="A1106" s="1" t="s">
        <v>4788</v>
      </c>
      <c r="B1106" s="1" t="s">
        <v>2</v>
      </c>
      <c r="C1106" s="1" t="s">
        <v>3</v>
      </c>
      <c r="D1106" s="1" t="s">
        <v>2485</v>
      </c>
      <c r="E1106" s="1" t="s">
        <v>1946</v>
      </c>
      <c r="F1106" s="2">
        <v>45597</v>
      </c>
      <c r="G1106" s="2">
        <v>45637</v>
      </c>
      <c r="H1106" s="2" t="str">
        <f>TEXT(Ecommerce_Sales[[#This Row],[Order_Date]],"mmmm")</f>
        <v>December</v>
      </c>
      <c r="I1106" s="2" t="str">
        <f>TEXT(Ecommerce_Sales[[#This Row],[Order_Date]],"yyyy")</f>
        <v>2024</v>
      </c>
      <c r="J1106" s="2" t="str">
        <f>TEXT(Ecommerce_Sales[[#This Row],[Order_Date]],"mmmm")</f>
        <v>December</v>
      </c>
      <c r="K1106" s="1" t="s">
        <v>1947</v>
      </c>
      <c r="L1106" s="1" t="s">
        <v>4789</v>
      </c>
      <c r="M1106" s="1" t="s">
        <v>1972</v>
      </c>
      <c r="N1106" s="1" t="s">
        <v>1973</v>
      </c>
      <c r="O1106" s="3">
        <v>907</v>
      </c>
      <c r="P1106">
        <v>6</v>
      </c>
      <c r="Q1106" s="3">
        <v>5442</v>
      </c>
      <c r="R1106" s="1" t="s">
        <v>1951</v>
      </c>
      <c r="S1106" s="3">
        <v>541</v>
      </c>
      <c r="T1106">
        <v>9</v>
      </c>
      <c r="U1106" t="str">
        <f>IF(Ecommerce_Sales[[#This Row],[Delivery_Time_Days]]&gt;7,"Delay",IF(Ecommerce_Sales[[#This Row],[Delivery_Time_Days]] = 0,"No delivery",IF(Ecommerce_Sales[[#This Row],[Delivery_Time_Days]]&lt;=7,"On-time")))</f>
        <v>Delay</v>
      </c>
      <c r="V1106" s="7">
        <f>Ecommerce_Sales[[#This Row],[Profit]]/Ecommerce_Sales[[#This Row],[Total_Price]]</f>
        <v>0.30007350238882763</v>
      </c>
      <c r="W1106" s="3">
        <v>1633</v>
      </c>
      <c r="X1106" s="3"/>
    </row>
    <row r="1107" spans="1:24" x14ac:dyDescent="0.25">
      <c r="A1107" s="1" t="s">
        <v>4790</v>
      </c>
      <c r="B1107" s="1" t="s">
        <v>1211</v>
      </c>
      <c r="C1107" s="1" t="s">
        <v>1212</v>
      </c>
      <c r="D1107" s="1" t="s">
        <v>2338</v>
      </c>
      <c r="E1107" s="1" t="s">
        <v>1946</v>
      </c>
      <c r="F1107" s="2">
        <v>45040</v>
      </c>
      <c r="G1107" s="2">
        <v>45494</v>
      </c>
      <c r="H1107" s="2" t="str">
        <f>TEXT(Ecommerce_Sales[[#This Row],[Order_Date]],"mmmm")</f>
        <v>July</v>
      </c>
      <c r="I1107" s="2" t="str">
        <f>TEXT(Ecommerce_Sales[[#This Row],[Order_Date]],"yyyy")</f>
        <v>2024</v>
      </c>
      <c r="J1107" s="2" t="str">
        <f>TEXT(Ecommerce_Sales[[#This Row],[Order_Date]],"mmmm")</f>
        <v>July</v>
      </c>
      <c r="K1107" s="1" t="s">
        <v>1947</v>
      </c>
      <c r="L1107" s="1" t="s">
        <v>2312</v>
      </c>
      <c r="M1107" s="1" t="s">
        <v>1977</v>
      </c>
      <c r="N1107" s="1" t="s">
        <v>1978</v>
      </c>
      <c r="O1107" s="3">
        <v>130</v>
      </c>
      <c r="P1107">
        <v>6</v>
      </c>
      <c r="Q1107" s="3">
        <v>780</v>
      </c>
      <c r="R1107" s="1" t="s">
        <v>1958</v>
      </c>
      <c r="S1107" s="3">
        <v>65</v>
      </c>
      <c r="T1107">
        <v>10</v>
      </c>
      <c r="U1107" t="str">
        <f>IF(Ecommerce_Sales[[#This Row],[Delivery_Time_Days]]&gt;7,"Delay",IF(Ecommerce_Sales[[#This Row],[Delivery_Time_Days]] = 0,"No delivery",IF(Ecommerce_Sales[[#This Row],[Delivery_Time_Days]]&lt;=7,"On-time")))</f>
        <v>Delay</v>
      </c>
      <c r="V1107" s="7">
        <f>Ecommerce_Sales[[#This Row],[Profit]]/Ecommerce_Sales[[#This Row],[Total_Price]]</f>
        <v>0.35</v>
      </c>
      <c r="W1107" s="3">
        <v>273</v>
      </c>
      <c r="X1107" s="3"/>
    </row>
    <row r="1108" spans="1:24" x14ac:dyDescent="0.25">
      <c r="A1108" s="1" t="s">
        <v>4791</v>
      </c>
      <c r="B1108" s="1" t="s">
        <v>1111</v>
      </c>
      <c r="C1108" s="1" t="s">
        <v>1112</v>
      </c>
      <c r="D1108" s="1" t="s">
        <v>4792</v>
      </c>
      <c r="E1108" s="1" t="s">
        <v>1966</v>
      </c>
      <c r="F1108" s="2">
        <v>45434</v>
      </c>
      <c r="G1108" s="2">
        <v>45422</v>
      </c>
      <c r="H1108" s="2" t="str">
        <f>TEXT(Ecommerce_Sales[[#This Row],[Order_Date]],"mmmm")</f>
        <v>May</v>
      </c>
      <c r="I1108" s="2" t="str">
        <f>TEXT(Ecommerce_Sales[[#This Row],[Order_Date]],"yyyy")</f>
        <v>2024</v>
      </c>
      <c r="J1108" s="2" t="str">
        <f>TEXT(Ecommerce_Sales[[#This Row],[Order_Date]],"mmmm")</f>
        <v>May</v>
      </c>
      <c r="K1108" s="1" t="s">
        <v>1947</v>
      </c>
      <c r="L1108" s="1" t="s">
        <v>4793</v>
      </c>
      <c r="M1108" s="1" t="s">
        <v>2079</v>
      </c>
      <c r="N1108" s="1" t="s">
        <v>1973</v>
      </c>
      <c r="O1108" s="3">
        <v>911</v>
      </c>
      <c r="P1108">
        <v>3</v>
      </c>
      <c r="Q1108" s="3">
        <v>2732</v>
      </c>
      <c r="R1108" s="1" t="s">
        <v>1958</v>
      </c>
      <c r="S1108" s="3">
        <v>383</v>
      </c>
      <c r="T1108">
        <v>3</v>
      </c>
      <c r="U1108" t="str">
        <f>IF(Ecommerce_Sales[[#This Row],[Delivery_Time_Days]]&gt;7,"Delay",IF(Ecommerce_Sales[[#This Row],[Delivery_Time_Days]] = 0,"No delivery",IF(Ecommerce_Sales[[#This Row],[Delivery_Time_Days]]&lt;=7,"On-time")))</f>
        <v>On-time</v>
      </c>
      <c r="V1108" s="7">
        <f>Ecommerce_Sales[[#This Row],[Profit]]/Ecommerce_Sales[[#This Row],[Total_Price]]</f>
        <v>0.3001464128843338</v>
      </c>
      <c r="W1108" s="3">
        <v>820</v>
      </c>
      <c r="X1108" s="3"/>
    </row>
    <row r="1109" spans="1:24" x14ac:dyDescent="0.25">
      <c r="A1109" s="1" t="s">
        <v>4794</v>
      </c>
      <c r="B1109" s="1" t="s">
        <v>6</v>
      </c>
      <c r="C1109" s="1" t="s">
        <v>7</v>
      </c>
      <c r="D1109" s="1" t="s">
        <v>3691</v>
      </c>
      <c r="E1109" s="1" t="s">
        <v>1996</v>
      </c>
      <c r="F1109" s="2">
        <v>45330</v>
      </c>
      <c r="G1109" s="2">
        <v>45553</v>
      </c>
      <c r="H1109" s="2" t="str">
        <f>TEXT(Ecommerce_Sales[[#This Row],[Order_Date]],"mmmm")</f>
        <v>September</v>
      </c>
      <c r="I1109" s="2" t="str">
        <f>TEXT(Ecommerce_Sales[[#This Row],[Order_Date]],"yyyy")</f>
        <v>2024</v>
      </c>
      <c r="J1109" s="2" t="str">
        <f>TEXT(Ecommerce_Sales[[#This Row],[Order_Date]],"mmmm")</f>
        <v>September</v>
      </c>
      <c r="K1109" s="1" t="s">
        <v>1947</v>
      </c>
      <c r="L1109" s="1" t="s">
        <v>4795</v>
      </c>
      <c r="M1109" s="1" t="s">
        <v>1968</v>
      </c>
      <c r="N1109" s="1" t="s">
        <v>1957</v>
      </c>
      <c r="O1109" s="3">
        <v>632</v>
      </c>
      <c r="P1109">
        <v>2</v>
      </c>
      <c r="Q1109" s="3">
        <v>1265</v>
      </c>
      <c r="R1109" s="1" t="s">
        <v>1958</v>
      </c>
      <c r="S1109" s="3">
        <v>149</v>
      </c>
      <c r="T1109">
        <v>10</v>
      </c>
      <c r="U1109" t="str">
        <f>IF(Ecommerce_Sales[[#This Row],[Delivery_Time_Days]]&gt;7,"Delay",IF(Ecommerce_Sales[[#This Row],[Delivery_Time_Days]] = 0,"No delivery",IF(Ecommerce_Sales[[#This Row],[Delivery_Time_Days]]&lt;=7,"On-time")))</f>
        <v>Delay</v>
      </c>
      <c r="V1109" s="7">
        <f>Ecommerce_Sales[[#This Row],[Profit]]/Ecommerce_Sales[[#This Row],[Total_Price]]</f>
        <v>0.15019762845849802</v>
      </c>
      <c r="W1109" s="3">
        <v>190</v>
      </c>
      <c r="X1109" s="3"/>
    </row>
    <row r="1110" spans="1:24" x14ac:dyDescent="0.25">
      <c r="A1110" s="1" t="s">
        <v>4796</v>
      </c>
      <c r="B1110" s="1" t="s">
        <v>541</v>
      </c>
      <c r="C1110" s="1" t="s">
        <v>542</v>
      </c>
      <c r="D1110" s="1" t="s">
        <v>2207</v>
      </c>
      <c r="E1110" s="1" t="s">
        <v>1966</v>
      </c>
      <c r="F1110" s="2">
        <v>45447</v>
      </c>
      <c r="G1110" s="2">
        <v>45527</v>
      </c>
      <c r="H1110" s="2" t="str">
        <f>TEXT(Ecommerce_Sales[[#This Row],[Order_Date]],"mmmm")</f>
        <v>August</v>
      </c>
      <c r="I1110" s="2" t="str">
        <f>TEXT(Ecommerce_Sales[[#This Row],[Order_Date]],"yyyy")</f>
        <v>2024</v>
      </c>
      <c r="J1110" s="2" t="str">
        <f>TEXT(Ecommerce_Sales[[#This Row],[Order_Date]],"mmmm")</f>
        <v>August</v>
      </c>
      <c r="K1110" s="1" t="s">
        <v>1947</v>
      </c>
      <c r="L1110" s="1" t="s">
        <v>4797</v>
      </c>
      <c r="M1110" s="1" t="s">
        <v>2104</v>
      </c>
      <c r="N1110" s="1" t="s">
        <v>1978</v>
      </c>
      <c r="O1110" s="3">
        <v>268</v>
      </c>
      <c r="P1110">
        <v>5</v>
      </c>
      <c r="Q1110" s="3">
        <v>1341</v>
      </c>
      <c r="R1110" s="1" t="s">
        <v>1951</v>
      </c>
      <c r="S1110" s="3">
        <v>194</v>
      </c>
      <c r="T1110">
        <v>4</v>
      </c>
      <c r="U1110" t="str">
        <f>IF(Ecommerce_Sales[[#This Row],[Delivery_Time_Days]]&gt;7,"Delay",IF(Ecommerce_Sales[[#This Row],[Delivery_Time_Days]] = 0,"No delivery",IF(Ecommerce_Sales[[#This Row],[Delivery_Time_Days]]&lt;=7,"On-time")))</f>
        <v>On-time</v>
      </c>
      <c r="V1110" s="7">
        <f>Ecommerce_Sales[[#This Row],[Profit]]/Ecommerce_Sales[[#This Row],[Total_Price]]</f>
        <v>0.34973900074571218</v>
      </c>
      <c r="W1110" s="3">
        <v>469</v>
      </c>
      <c r="X1110" s="3"/>
    </row>
    <row r="1111" spans="1:24" x14ac:dyDescent="0.25">
      <c r="A1111" s="1" t="s">
        <v>4798</v>
      </c>
      <c r="B1111" s="1" t="s">
        <v>1268</v>
      </c>
      <c r="C1111" s="1" t="s">
        <v>1269</v>
      </c>
      <c r="D1111" s="1" t="s">
        <v>4799</v>
      </c>
      <c r="E1111" s="1" t="s">
        <v>1954</v>
      </c>
      <c r="F1111" s="2">
        <v>45390</v>
      </c>
      <c r="G1111" s="2">
        <v>45476</v>
      </c>
      <c r="H1111" s="2" t="str">
        <f>TEXT(Ecommerce_Sales[[#This Row],[Order_Date]],"mmmm")</f>
        <v>July</v>
      </c>
      <c r="I1111" s="2" t="str">
        <f>TEXT(Ecommerce_Sales[[#This Row],[Order_Date]],"yyyy")</f>
        <v>2024</v>
      </c>
      <c r="J1111" s="2" t="str">
        <f>TEXT(Ecommerce_Sales[[#This Row],[Order_Date]],"mmmm")</f>
        <v>July</v>
      </c>
      <c r="K1111" s="1" t="s">
        <v>1947</v>
      </c>
      <c r="L1111" s="1" t="s">
        <v>4800</v>
      </c>
      <c r="M1111" s="1" t="s">
        <v>1949</v>
      </c>
      <c r="N1111" s="1" t="s">
        <v>1950</v>
      </c>
      <c r="O1111" s="3">
        <v>1023</v>
      </c>
      <c r="P1111">
        <v>5</v>
      </c>
      <c r="Q1111" s="3">
        <v>5114</v>
      </c>
      <c r="R1111" s="1" t="s">
        <v>1951</v>
      </c>
      <c r="S1111" s="3">
        <v>373</v>
      </c>
      <c r="T1111">
        <v>10</v>
      </c>
      <c r="U1111" t="str">
        <f>IF(Ecommerce_Sales[[#This Row],[Delivery_Time_Days]]&gt;7,"Delay",IF(Ecommerce_Sales[[#This Row],[Delivery_Time_Days]] = 0,"No delivery",IF(Ecommerce_Sales[[#This Row],[Delivery_Time_Days]]&lt;=7,"On-time")))</f>
        <v>Delay</v>
      </c>
      <c r="V1111" s="7">
        <f>Ecommerce_Sales[[#This Row],[Profit]]/Ecommerce_Sales[[#This Row],[Total_Price]]</f>
        <v>0.40007821666014859</v>
      </c>
      <c r="W1111" s="3">
        <v>2046</v>
      </c>
      <c r="X1111" s="3"/>
    </row>
    <row r="1112" spans="1:24" x14ac:dyDescent="0.25">
      <c r="A1112" s="1" t="s">
        <v>4801</v>
      </c>
      <c r="B1112" s="1" t="s">
        <v>844</v>
      </c>
      <c r="C1112" s="1" t="s">
        <v>845</v>
      </c>
      <c r="D1112" s="1" t="s">
        <v>4802</v>
      </c>
      <c r="E1112" s="1" t="s">
        <v>1954</v>
      </c>
      <c r="F1112" s="2">
        <v>45646</v>
      </c>
      <c r="G1112" s="2">
        <v>45129</v>
      </c>
      <c r="H1112" s="2" t="str">
        <f>TEXT(Ecommerce_Sales[[#This Row],[Order_Date]],"mmmm")</f>
        <v>July</v>
      </c>
      <c r="I1112" s="2" t="str">
        <f>TEXT(Ecommerce_Sales[[#This Row],[Order_Date]],"yyyy")</f>
        <v>2023</v>
      </c>
      <c r="J1112" s="2" t="str">
        <f>TEXT(Ecommerce_Sales[[#This Row],[Order_Date]],"mmmm")</f>
        <v>July</v>
      </c>
      <c r="K1112" s="1" t="s">
        <v>1947</v>
      </c>
      <c r="L1112" s="1" t="s">
        <v>4803</v>
      </c>
      <c r="M1112" s="1" t="s">
        <v>2002</v>
      </c>
      <c r="N1112" s="1" t="s">
        <v>1989</v>
      </c>
      <c r="O1112" s="3">
        <v>523</v>
      </c>
      <c r="P1112">
        <v>5</v>
      </c>
      <c r="Q1112" s="3">
        <v>2613</v>
      </c>
      <c r="R1112" s="1" t="s">
        <v>1958</v>
      </c>
      <c r="S1112" s="3">
        <v>384</v>
      </c>
      <c r="T1112">
        <v>4</v>
      </c>
      <c r="U1112" t="str">
        <f>IF(Ecommerce_Sales[[#This Row],[Delivery_Time_Days]]&gt;7,"Delay",IF(Ecommerce_Sales[[#This Row],[Delivery_Time_Days]] = 0,"No delivery",IF(Ecommerce_Sales[[#This Row],[Delivery_Time_Days]]&lt;=7,"On-time")))</f>
        <v>On-time</v>
      </c>
      <c r="V1112" s="7">
        <f>Ecommerce_Sales[[#This Row],[Profit]]/Ecommerce_Sales[[#This Row],[Total_Price]]</f>
        <v>0.24990432453119021</v>
      </c>
      <c r="W1112" s="3">
        <v>653</v>
      </c>
      <c r="X1112" s="3"/>
    </row>
    <row r="1113" spans="1:24" x14ac:dyDescent="0.25">
      <c r="A1113" s="1" t="s">
        <v>4804</v>
      </c>
      <c r="B1113" s="1" t="s">
        <v>1588</v>
      </c>
      <c r="C1113" s="1" t="s">
        <v>1589</v>
      </c>
      <c r="D1113" s="1" t="s">
        <v>3748</v>
      </c>
      <c r="E1113" s="1" t="s">
        <v>2005</v>
      </c>
      <c r="F1113" s="2">
        <v>45257</v>
      </c>
      <c r="G1113" s="2">
        <v>45308</v>
      </c>
      <c r="H1113" s="2" t="str">
        <f>TEXT(Ecommerce_Sales[[#This Row],[Order_Date]],"mmmm")</f>
        <v>January</v>
      </c>
      <c r="I1113" s="2" t="str">
        <f>TEXT(Ecommerce_Sales[[#This Row],[Order_Date]],"yyyy")</f>
        <v>2024</v>
      </c>
      <c r="J1113" s="2" t="str">
        <f>TEXT(Ecommerce_Sales[[#This Row],[Order_Date]],"mmmm")</f>
        <v>January</v>
      </c>
      <c r="K1113" s="1" t="s">
        <v>1947</v>
      </c>
      <c r="L1113" s="1" t="s">
        <v>4805</v>
      </c>
      <c r="M1113" s="1" t="s">
        <v>2072</v>
      </c>
      <c r="N1113" s="1" t="s">
        <v>1950</v>
      </c>
      <c r="O1113" s="3">
        <v>801</v>
      </c>
      <c r="P1113">
        <v>3</v>
      </c>
      <c r="Q1113" s="3">
        <v>2404</v>
      </c>
      <c r="R1113" s="1" t="s">
        <v>1951</v>
      </c>
      <c r="S1113" s="3">
        <v>178</v>
      </c>
      <c r="T1113">
        <v>7</v>
      </c>
      <c r="U1113" t="str">
        <f>IF(Ecommerce_Sales[[#This Row],[Delivery_Time_Days]]&gt;7,"Delay",IF(Ecommerce_Sales[[#This Row],[Delivery_Time_Days]] = 0,"No delivery",IF(Ecommerce_Sales[[#This Row],[Delivery_Time_Days]]&lt;=7,"On-time")))</f>
        <v>On-time</v>
      </c>
      <c r="V1113" s="7">
        <f>Ecommerce_Sales[[#This Row],[Profit]]/Ecommerce_Sales[[#This Row],[Total_Price]]</f>
        <v>0.40016638935108151</v>
      </c>
      <c r="W1113" s="3">
        <v>962</v>
      </c>
      <c r="X1113" s="3"/>
    </row>
    <row r="1114" spans="1:24" x14ac:dyDescent="0.25">
      <c r="A1114" s="1" t="s">
        <v>4806</v>
      </c>
      <c r="B1114" s="1" t="s">
        <v>84</v>
      </c>
      <c r="C1114" s="1" t="s">
        <v>85</v>
      </c>
      <c r="D1114" s="1" t="s">
        <v>2332</v>
      </c>
      <c r="E1114" s="1" t="s">
        <v>1996</v>
      </c>
      <c r="F1114" s="2">
        <v>45111</v>
      </c>
      <c r="G1114" s="2">
        <v>45395</v>
      </c>
      <c r="H1114" s="2" t="str">
        <f>TEXT(Ecommerce_Sales[[#This Row],[Order_Date]],"mmmm")</f>
        <v>April</v>
      </c>
      <c r="I1114" s="2" t="str">
        <f>TEXT(Ecommerce_Sales[[#This Row],[Order_Date]],"yyyy")</f>
        <v>2024</v>
      </c>
      <c r="J1114" s="2" t="str">
        <f>TEXT(Ecommerce_Sales[[#This Row],[Order_Date]],"mmmm")</f>
        <v>April</v>
      </c>
      <c r="K1114" s="1" t="s">
        <v>1947</v>
      </c>
      <c r="L1114" s="1" t="s">
        <v>4807</v>
      </c>
      <c r="M1114" s="1" t="s">
        <v>1956</v>
      </c>
      <c r="N1114" s="1" t="s">
        <v>1957</v>
      </c>
      <c r="O1114" s="3">
        <v>878</v>
      </c>
      <c r="P1114">
        <v>2</v>
      </c>
      <c r="Q1114" s="3">
        <v>1757</v>
      </c>
      <c r="R1114" s="1" t="s">
        <v>1958</v>
      </c>
      <c r="S1114" s="3">
        <v>178</v>
      </c>
      <c r="T1114">
        <v>6</v>
      </c>
      <c r="U1114" t="str">
        <f>IF(Ecommerce_Sales[[#This Row],[Delivery_Time_Days]]&gt;7,"Delay",IF(Ecommerce_Sales[[#This Row],[Delivery_Time_Days]] = 0,"No delivery",IF(Ecommerce_Sales[[#This Row],[Delivery_Time_Days]]&lt;=7,"On-time")))</f>
        <v>On-time</v>
      </c>
      <c r="V1114" s="7">
        <f>Ecommerce_Sales[[#This Row],[Profit]]/Ecommerce_Sales[[#This Row],[Total_Price]]</f>
        <v>0.14968696642003415</v>
      </c>
      <c r="W1114" s="3">
        <v>263</v>
      </c>
      <c r="X1114" s="3"/>
    </row>
    <row r="1115" spans="1:24" x14ac:dyDescent="0.25">
      <c r="A1115" s="1" t="s">
        <v>4808</v>
      </c>
      <c r="B1115" s="1" t="s">
        <v>1502</v>
      </c>
      <c r="C1115" s="1" t="s">
        <v>1503</v>
      </c>
      <c r="D1115" s="1" t="s">
        <v>4809</v>
      </c>
      <c r="E1115" s="1" t="s">
        <v>2005</v>
      </c>
      <c r="F1115" s="2">
        <v>45433</v>
      </c>
      <c r="G1115" s="2">
        <v>45006</v>
      </c>
      <c r="H1115" s="2" t="str">
        <f>TEXT(Ecommerce_Sales[[#This Row],[Order_Date]],"mmmm")</f>
        <v>March</v>
      </c>
      <c r="I1115" s="2" t="str">
        <f>TEXT(Ecommerce_Sales[[#This Row],[Order_Date]],"yyyy")</f>
        <v>2023</v>
      </c>
      <c r="J1115" s="2" t="str">
        <f>TEXT(Ecommerce_Sales[[#This Row],[Order_Date]],"mmmm")</f>
        <v>March</v>
      </c>
      <c r="K1115" s="1" t="s">
        <v>1947</v>
      </c>
      <c r="L1115" s="1" t="s">
        <v>4810</v>
      </c>
      <c r="M1115" s="1" t="s">
        <v>1998</v>
      </c>
      <c r="N1115" s="1" t="s">
        <v>1973</v>
      </c>
      <c r="O1115" s="3">
        <v>483</v>
      </c>
      <c r="P1115">
        <v>2</v>
      </c>
      <c r="Q1115" s="3">
        <v>967</v>
      </c>
      <c r="R1115" s="1" t="s">
        <v>1958</v>
      </c>
      <c r="S1115" s="3">
        <v>127</v>
      </c>
      <c r="T1115">
        <v>2</v>
      </c>
      <c r="U1115" t="str">
        <f>IF(Ecommerce_Sales[[#This Row],[Delivery_Time_Days]]&gt;7,"Delay",IF(Ecommerce_Sales[[#This Row],[Delivery_Time_Days]] = 0,"No delivery",IF(Ecommerce_Sales[[#This Row],[Delivery_Time_Days]]&lt;=7,"On-time")))</f>
        <v>On-time</v>
      </c>
      <c r="V1115" s="7">
        <f>Ecommerce_Sales[[#This Row],[Profit]]/Ecommerce_Sales[[#This Row],[Total_Price]]</f>
        <v>0.29989658738366082</v>
      </c>
      <c r="W1115" s="3">
        <v>290</v>
      </c>
      <c r="X1115" s="3"/>
    </row>
    <row r="1116" spans="1:24" x14ac:dyDescent="0.25">
      <c r="A1116" s="1" t="s">
        <v>4811</v>
      </c>
      <c r="B1116" s="1" t="s">
        <v>1846</v>
      </c>
      <c r="C1116" s="1" t="s">
        <v>1847</v>
      </c>
      <c r="D1116" s="1" t="s">
        <v>4437</v>
      </c>
      <c r="E1116" s="1" t="s">
        <v>1961</v>
      </c>
      <c r="F1116" s="2">
        <v>45405</v>
      </c>
      <c r="G1116" s="2">
        <v>45100</v>
      </c>
      <c r="H1116" s="2" t="str">
        <f>TEXT(Ecommerce_Sales[[#This Row],[Order_Date]],"mmmm")</f>
        <v>June</v>
      </c>
      <c r="I1116" s="2" t="str">
        <f>TEXT(Ecommerce_Sales[[#This Row],[Order_Date]],"yyyy")</f>
        <v>2023</v>
      </c>
      <c r="J1116" s="2" t="str">
        <f>TEXT(Ecommerce_Sales[[#This Row],[Order_Date]],"mmmm")</f>
        <v>June</v>
      </c>
      <c r="K1116" s="1" t="s">
        <v>1947</v>
      </c>
      <c r="L1116" s="1" t="s">
        <v>2309</v>
      </c>
      <c r="M1116" s="1" t="s">
        <v>1956</v>
      </c>
      <c r="N1116" s="1" t="s">
        <v>1957</v>
      </c>
      <c r="O1116" s="3">
        <v>390</v>
      </c>
      <c r="P1116">
        <v>6</v>
      </c>
      <c r="Q1116" s="3">
        <v>2338</v>
      </c>
      <c r="R1116" s="1" t="s">
        <v>1958</v>
      </c>
      <c r="S1116" s="3">
        <v>170</v>
      </c>
      <c r="T1116">
        <v>3</v>
      </c>
      <c r="U1116" t="str">
        <f>IF(Ecommerce_Sales[[#This Row],[Delivery_Time_Days]]&gt;7,"Delay",IF(Ecommerce_Sales[[#This Row],[Delivery_Time_Days]] = 0,"No delivery",IF(Ecommerce_Sales[[#This Row],[Delivery_Time_Days]]&lt;=7,"On-time")))</f>
        <v>On-time</v>
      </c>
      <c r="V1116" s="7">
        <f>Ecommerce_Sales[[#This Row],[Profit]]/Ecommerce_Sales[[#This Row],[Total_Price]]</f>
        <v>0.15012831479897348</v>
      </c>
      <c r="W1116" s="3">
        <v>351</v>
      </c>
      <c r="X1116" s="3"/>
    </row>
    <row r="1117" spans="1:24" x14ac:dyDescent="0.25">
      <c r="A1117" s="1" t="s">
        <v>4812</v>
      </c>
      <c r="B1117" s="1" t="s">
        <v>234</v>
      </c>
      <c r="C1117" s="1" t="s">
        <v>778</v>
      </c>
      <c r="D1117" s="1" t="s">
        <v>4813</v>
      </c>
      <c r="E1117" s="1" t="s">
        <v>1954</v>
      </c>
      <c r="F1117" s="2">
        <v>45410</v>
      </c>
      <c r="G1117" s="2">
        <v>45117</v>
      </c>
      <c r="H1117" s="2" t="str">
        <f>TEXT(Ecommerce_Sales[[#This Row],[Order_Date]],"mmmm")</f>
        <v>July</v>
      </c>
      <c r="I1117" s="2" t="str">
        <f>TEXT(Ecommerce_Sales[[#This Row],[Order_Date]],"yyyy")</f>
        <v>2023</v>
      </c>
      <c r="J1117" s="2" t="str">
        <f>TEXT(Ecommerce_Sales[[#This Row],[Order_Date]],"mmmm")</f>
        <v>July</v>
      </c>
      <c r="K1117" s="1" t="s">
        <v>1947</v>
      </c>
      <c r="L1117" s="1" t="s">
        <v>4814</v>
      </c>
      <c r="M1117" s="1" t="s">
        <v>1983</v>
      </c>
      <c r="N1117" s="1" t="s">
        <v>1950</v>
      </c>
      <c r="O1117" s="3">
        <v>420</v>
      </c>
      <c r="P1117">
        <v>1</v>
      </c>
      <c r="Q1117" s="3">
        <v>420</v>
      </c>
      <c r="R1117" s="1" t="s">
        <v>1958</v>
      </c>
      <c r="S1117" s="3">
        <v>59</v>
      </c>
      <c r="T1117">
        <v>3</v>
      </c>
      <c r="U1117" t="str">
        <f>IF(Ecommerce_Sales[[#This Row],[Delivery_Time_Days]]&gt;7,"Delay",IF(Ecommerce_Sales[[#This Row],[Delivery_Time_Days]] = 0,"No delivery",IF(Ecommerce_Sales[[#This Row],[Delivery_Time_Days]]&lt;=7,"On-time")))</f>
        <v>On-time</v>
      </c>
      <c r="V1117" s="7">
        <f>Ecommerce_Sales[[#This Row],[Profit]]/Ecommerce_Sales[[#This Row],[Total_Price]]</f>
        <v>0.4</v>
      </c>
      <c r="W1117" s="3">
        <v>168</v>
      </c>
      <c r="X1117" s="3"/>
    </row>
    <row r="1118" spans="1:24" x14ac:dyDescent="0.25">
      <c r="A1118" s="1" t="s">
        <v>4815</v>
      </c>
      <c r="B1118" s="1" t="s">
        <v>1741</v>
      </c>
      <c r="C1118" s="1" t="s">
        <v>1742</v>
      </c>
      <c r="D1118" s="1" t="s">
        <v>4816</v>
      </c>
      <c r="E1118" s="1" t="s">
        <v>1946</v>
      </c>
      <c r="F1118" s="2">
        <v>45246</v>
      </c>
      <c r="G1118" s="2">
        <v>45261</v>
      </c>
      <c r="H1118" s="2" t="str">
        <f>TEXT(Ecommerce_Sales[[#This Row],[Order_Date]],"mmmm")</f>
        <v>December</v>
      </c>
      <c r="I1118" s="2" t="str">
        <f>TEXT(Ecommerce_Sales[[#This Row],[Order_Date]],"yyyy")</f>
        <v>2023</v>
      </c>
      <c r="J1118" s="2" t="str">
        <f>TEXT(Ecommerce_Sales[[#This Row],[Order_Date]],"mmmm")</f>
        <v>December</v>
      </c>
      <c r="K1118" s="1" t="s">
        <v>1947</v>
      </c>
      <c r="L1118" s="1" t="s">
        <v>4817</v>
      </c>
      <c r="M1118" s="1" t="s">
        <v>2247</v>
      </c>
      <c r="N1118" s="1" t="s">
        <v>1957</v>
      </c>
      <c r="O1118" s="3">
        <v>1491</v>
      </c>
      <c r="P1118">
        <v>8</v>
      </c>
      <c r="Q1118" s="3">
        <v>11929</v>
      </c>
      <c r="R1118" s="1" t="s">
        <v>1958</v>
      </c>
      <c r="S1118" s="3">
        <v>663</v>
      </c>
      <c r="T1118">
        <v>8</v>
      </c>
      <c r="U1118" t="str">
        <f>IF(Ecommerce_Sales[[#This Row],[Delivery_Time_Days]]&gt;7,"Delay",IF(Ecommerce_Sales[[#This Row],[Delivery_Time_Days]] = 0,"No delivery",IF(Ecommerce_Sales[[#This Row],[Delivery_Time_Days]]&lt;=7,"On-time")))</f>
        <v>Delay</v>
      </c>
      <c r="V1118" s="7">
        <f>Ecommerce_Sales[[#This Row],[Profit]]/Ecommerce_Sales[[#This Row],[Total_Price]]</f>
        <v>0.14997065973677592</v>
      </c>
      <c r="W1118" s="3">
        <v>1789</v>
      </c>
      <c r="X1118" s="3"/>
    </row>
    <row r="1119" spans="1:24" x14ac:dyDescent="0.25">
      <c r="A1119" s="1" t="s">
        <v>4818</v>
      </c>
      <c r="B1119" s="1" t="s">
        <v>529</v>
      </c>
      <c r="C1119" s="1" t="s">
        <v>530</v>
      </c>
      <c r="D1119" s="1" t="s">
        <v>2523</v>
      </c>
      <c r="E1119" s="1" t="s">
        <v>1946</v>
      </c>
      <c r="F1119" s="2">
        <v>44945</v>
      </c>
      <c r="G1119" s="2">
        <v>45465</v>
      </c>
      <c r="H1119" s="2" t="str">
        <f>TEXT(Ecommerce_Sales[[#This Row],[Order_Date]],"mmmm")</f>
        <v>June</v>
      </c>
      <c r="I1119" s="2" t="str">
        <f>TEXT(Ecommerce_Sales[[#This Row],[Order_Date]],"yyyy")</f>
        <v>2024</v>
      </c>
      <c r="J1119" s="2" t="str">
        <f>TEXT(Ecommerce_Sales[[#This Row],[Order_Date]],"mmmm")</f>
        <v>June</v>
      </c>
      <c r="K1119" s="1" t="s">
        <v>1947</v>
      </c>
      <c r="L1119" s="1" t="s">
        <v>4819</v>
      </c>
      <c r="M1119" s="1" t="s">
        <v>2043</v>
      </c>
      <c r="N1119" s="1" t="s">
        <v>1989</v>
      </c>
      <c r="O1119" s="3">
        <v>1125</v>
      </c>
      <c r="P1119">
        <v>6</v>
      </c>
      <c r="Q1119" s="3">
        <v>6748</v>
      </c>
      <c r="R1119" s="1" t="s">
        <v>1958</v>
      </c>
      <c r="S1119" s="3">
        <v>665</v>
      </c>
      <c r="T1119">
        <v>8</v>
      </c>
      <c r="U1119" t="str">
        <f>IF(Ecommerce_Sales[[#This Row],[Delivery_Time_Days]]&gt;7,"Delay",IF(Ecommerce_Sales[[#This Row],[Delivery_Time_Days]] = 0,"No delivery",IF(Ecommerce_Sales[[#This Row],[Delivery_Time_Days]]&lt;=7,"On-time")))</f>
        <v>Delay</v>
      </c>
      <c r="V1119" s="7">
        <f>Ecommerce_Sales[[#This Row],[Profit]]/Ecommerce_Sales[[#This Row],[Total_Price]]</f>
        <v>0.25</v>
      </c>
      <c r="W1119" s="3">
        <v>1687</v>
      </c>
      <c r="X1119" s="3"/>
    </row>
    <row r="1120" spans="1:24" x14ac:dyDescent="0.25">
      <c r="A1120" s="1" t="s">
        <v>4820</v>
      </c>
      <c r="B1120" s="1" t="s">
        <v>1091</v>
      </c>
      <c r="C1120" s="1" t="s">
        <v>1092</v>
      </c>
      <c r="D1120" s="1" t="s">
        <v>2326</v>
      </c>
      <c r="E1120" s="1" t="s">
        <v>2005</v>
      </c>
      <c r="F1120" s="2">
        <v>45011</v>
      </c>
      <c r="G1120" s="2">
        <v>45540</v>
      </c>
      <c r="H1120" s="2" t="str">
        <f>TEXT(Ecommerce_Sales[[#This Row],[Order_Date]],"mmmm")</f>
        <v>September</v>
      </c>
      <c r="I1120" s="2" t="str">
        <f>TEXT(Ecommerce_Sales[[#This Row],[Order_Date]],"yyyy")</f>
        <v>2024</v>
      </c>
      <c r="J1120" s="2" t="str">
        <f>TEXT(Ecommerce_Sales[[#This Row],[Order_Date]],"mmmm")</f>
        <v>September</v>
      </c>
      <c r="K1120" s="1" t="s">
        <v>1947</v>
      </c>
      <c r="L1120" s="1" t="s">
        <v>4821</v>
      </c>
      <c r="M1120" s="1" t="s">
        <v>1956</v>
      </c>
      <c r="N1120" s="1" t="s">
        <v>1957</v>
      </c>
      <c r="O1120" s="3">
        <v>508</v>
      </c>
      <c r="P1120">
        <v>1</v>
      </c>
      <c r="Q1120" s="3">
        <v>508</v>
      </c>
      <c r="R1120" s="1" t="s">
        <v>1958</v>
      </c>
      <c r="S1120" s="3">
        <v>48</v>
      </c>
      <c r="T1120">
        <v>9</v>
      </c>
      <c r="U1120" t="str">
        <f>IF(Ecommerce_Sales[[#This Row],[Delivery_Time_Days]]&gt;7,"Delay",IF(Ecommerce_Sales[[#This Row],[Delivery_Time_Days]] = 0,"No delivery",IF(Ecommerce_Sales[[#This Row],[Delivery_Time_Days]]&lt;=7,"On-time")))</f>
        <v>Delay</v>
      </c>
      <c r="V1120" s="7">
        <f>Ecommerce_Sales[[#This Row],[Profit]]/Ecommerce_Sales[[#This Row],[Total_Price]]</f>
        <v>0.14960629921259844</v>
      </c>
      <c r="W1120" s="3">
        <v>76</v>
      </c>
      <c r="X1120" s="3"/>
    </row>
    <row r="1121" spans="1:24" x14ac:dyDescent="0.25">
      <c r="A1121" s="1" t="s">
        <v>4822</v>
      </c>
      <c r="B1121" s="1" t="s">
        <v>442</v>
      </c>
      <c r="C1121" s="1" t="s">
        <v>443</v>
      </c>
      <c r="D1121" s="1" t="s">
        <v>4386</v>
      </c>
      <c r="E1121" s="1" t="s">
        <v>1996</v>
      </c>
      <c r="F1121" s="2">
        <v>45536</v>
      </c>
      <c r="G1121" s="2">
        <v>45028</v>
      </c>
      <c r="H1121" s="2" t="str">
        <f>TEXT(Ecommerce_Sales[[#This Row],[Order_Date]],"mmmm")</f>
        <v>April</v>
      </c>
      <c r="I1121" s="2" t="str">
        <f>TEXT(Ecommerce_Sales[[#This Row],[Order_Date]],"yyyy")</f>
        <v>2023</v>
      </c>
      <c r="J1121" s="2" t="str">
        <f>TEXT(Ecommerce_Sales[[#This Row],[Order_Date]],"mmmm")</f>
        <v>April</v>
      </c>
      <c r="K1121" s="1" t="s">
        <v>1947</v>
      </c>
      <c r="L1121" s="1" t="s">
        <v>4823</v>
      </c>
      <c r="M1121" s="1" t="s">
        <v>1988</v>
      </c>
      <c r="N1121" s="1" t="s">
        <v>1989</v>
      </c>
      <c r="O1121" s="3">
        <v>801</v>
      </c>
      <c r="P1121">
        <v>5</v>
      </c>
      <c r="Q1121" s="3">
        <v>4006</v>
      </c>
      <c r="R1121" s="1" t="s">
        <v>1951</v>
      </c>
      <c r="S1121" s="3">
        <v>561</v>
      </c>
      <c r="T1121">
        <v>9</v>
      </c>
      <c r="U1121" t="str">
        <f>IF(Ecommerce_Sales[[#This Row],[Delivery_Time_Days]]&gt;7,"Delay",IF(Ecommerce_Sales[[#This Row],[Delivery_Time_Days]] = 0,"No delivery",IF(Ecommerce_Sales[[#This Row],[Delivery_Time_Days]]&lt;=7,"On-time")))</f>
        <v>Delay</v>
      </c>
      <c r="V1121" s="7">
        <f>Ecommerce_Sales[[#This Row],[Profit]]/Ecommerce_Sales[[#This Row],[Total_Price]]</f>
        <v>0.24987518721917124</v>
      </c>
      <c r="W1121" s="3">
        <v>1001</v>
      </c>
      <c r="X1121" s="3"/>
    </row>
    <row r="1122" spans="1:24" x14ac:dyDescent="0.25">
      <c r="A1122" s="1" t="s">
        <v>4824</v>
      </c>
      <c r="B1122" s="1" t="s">
        <v>284</v>
      </c>
      <c r="C1122" s="1" t="s">
        <v>285</v>
      </c>
      <c r="D1122" s="1" t="s">
        <v>4825</v>
      </c>
      <c r="E1122" s="1" t="s">
        <v>1946</v>
      </c>
      <c r="F1122" s="2">
        <v>45471</v>
      </c>
      <c r="G1122" s="2">
        <v>45125</v>
      </c>
      <c r="H1122" s="2" t="str">
        <f>TEXT(Ecommerce_Sales[[#This Row],[Order_Date]],"mmmm")</f>
        <v>July</v>
      </c>
      <c r="I1122" s="2" t="str">
        <f>TEXT(Ecommerce_Sales[[#This Row],[Order_Date]],"yyyy")</f>
        <v>2023</v>
      </c>
      <c r="J1122" s="2" t="str">
        <f>TEXT(Ecommerce_Sales[[#This Row],[Order_Date]],"mmmm")</f>
        <v>July</v>
      </c>
      <c r="K1122" s="1" t="s">
        <v>1947</v>
      </c>
      <c r="L1122" s="1" t="s">
        <v>4826</v>
      </c>
      <c r="M1122" s="1" t="s">
        <v>1977</v>
      </c>
      <c r="N1122" s="1" t="s">
        <v>1978</v>
      </c>
      <c r="O1122" s="3">
        <v>924</v>
      </c>
      <c r="P1122">
        <v>2</v>
      </c>
      <c r="Q1122" s="3">
        <v>1849</v>
      </c>
      <c r="R1122" s="1" t="s">
        <v>1958</v>
      </c>
      <c r="S1122" s="3">
        <v>99</v>
      </c>
      <c r="T1122">
        <v>7</v>
      </c>
      <c r="U1122" t="str">
        <f>IF(Ecommerce_Sales[[#This Row],[Delivery_Time_Days]]&gt;7,"Delay",IF(Ecommerce_Sales[[#This Row],[Delivery_Time_Days]] = 0,"No delivery",IF(Ecommerce_Sales[[#This Row],[Delivery_Time_Days]]&lt;=7,"On-time")))</f>
        <v>On-time</v>
      </c>
      <c r="V1122" s="7">
        <f>Ecommerce_Sales[[#This Row],[Profit]]/Ecommerce_Sales[[#This Row],[Total_Price]]</f>
        <v>0.34991887506760411</v>
      </c>
      <c r="W1122" s="3">
        <v>647</v>
      </c>
      <c r="X1122" s="3"/>
    </row>
    <row r="1123" spans="1:24" x14ac:dyDescent="0.25">
      <c r="A1123" s="1" t="s">
        <v>4827</v>
      </c>
      <c r="B1123" s="1" t="s">
        <v>1260</v>
      </c>
      <c r="C1123" s="1" t="s">
        <v>1261</v>
      </c>
      <c r="D1123" s="1" t="s">
        <v>3403</v>
      </c>
      <c r="E1123" s="1" t="s">
        <v>1954</v>
      </c>
      <c r="F1123" s="2">
        <v>45405</v>
      </c>
      <c r="G1123" s="2">
        <v>45005</v>
      </c>
      <c r="H1123" s="2" t="str">
        <f>TEXT(Ecommerce_Sales[[#This Row],[Order_Date]],"mmmm")</f>
        <v>March</v>
      </c>
      <c r="I1123" s="2" t="str">
        <f>TEXT(Ecommerce_Sales[[#This Row],[Order_Date]],"yyyy")</f>
        <v>2023</v>
      </c>
      <c r="J1123" s="2" t="str">
        <f>TEXT(Ecommerce_Sales[[#This Row],[Order_Date]],"mmmm")</f>
        <v>March</v>
      </c>
      <c r="K1123" s="1" t="s">
        <v>1947</v>
      </c>
      <c r="L1123" s="1" t="s">
        <v>4828</v>
      </c>
      <c r="M1123" s="1" t="s">
        <v>2079</v>
      </c>
      <c r="N1123" s="1" t="s">
        <v>1973</v>
      </c>
      <c r="O1123" s="3">
        <v>192</v>
      </c>
      <c r="P1123">
        <v>1</v>
      </c>
      <c r="Q1123" s="3">
        <v>192</v>
      </c>
      <c r="R1123" s="1" t="s">
        <v>1951</v>
      </c>
      <c r="S1123" s="3">
        <v>14</v>
      </c>
      <c r="T1123">
        <v>8</v>
      </c>
      <c r="U1123" t="str">
        <f>IF(Ecommerce_Sales[[#This Row],[Delivery_Time_Days]]&gt;7,"Delay",IF(Ecommerce_Sales[[#This Row],[Delivery_Time_Days]] = 0,"No delivery",IF(Ecommerce_Sales[[#This Row],[Delivery_Time_Days]]&lt;=7,"On-time")))</f>
        <v>Delay</v>
      </c>
      <c r="V1123" s="7">
        <f>Ecommerce_Sales[[#This Row],[Profit]]/Ecommerce_Sales[[#This Row],[Total_Price]]</f>
        <v>0.30208333333333331</v>
      </c>
      <c r="W1123" s="3">
        <v>58</v>
      </c>
      <c r="X1123" s="3"/>
    </row>
    <row r="1124" spans="1:24" x14ac:dyDescent="0.25">
      <c r="A1124" s="1" t="s">
        <v>4829</v>
      </c>
      <c r="B1124" s="1" t="s">
        <v>242</v>
      </c>
      <c r="C1124" s="1" t="s">
        <v>243</v>
      </c>
      <c r="D1124" s="1" t="s">
        <v>4830</v>
      </c>
      <c r="E1124" s="1" t="s">
        <v>1946</v>
      </c>
      <c r="F1124" s="2">
        <v>45335</v>
      </c>
      <c r="G1124" s="2">
        <v>45557</v>
      </c>
      <c r="H1124" s="2" t="str">
        <f>TEXT(Ecommerce_Sales[[#This Row],[Order_Date]],"mmmm")</f>
        <v>September</v>
      </c>
      <c r="I1124" s="2" t="str">
        <f>TEXT(Ecommerce_Sales[[#This Row],[Order_Date]],"yyyy")</f>
        <v>2024</v>
      </c>
      <c r="J1124" s="2" t="str">
        <f>TEXT(Ecommerce_Sales[[#This Row],[Order_Date]],"mmmm")</f>
        <v>September</v>
      </c>
      <c r="K1124" s="1" t="s">
        <v>1947</v>
      </c>
      <c r="L1124" s="1" t="s">
        <v>4831</v>
      </c>
      <c r="M1124" s="1" t="s">
        <v>1963</v>
      </c>
      <c r="N1124" s="1" t="s">
        <v>1957</v>
      </c>
      <c r="O1124" s="3">
        <v>1021</v>
      </c>
      <c r="P1124">
        <v>4</v>
      </c>
      <c r="Q1124" s="3">
        <v>4084</v>
      </c>
      <c r="R1124" s="1" t="s">
        <v>1958</v>
      </c>
      <c r="S1124" s="3">
        <v>412</v>
      </c>
      <c r="T1124">
        <v>8</v>
      </c>
      <c r="U1124" t="str">
        <f>IF(Ecommerce_Sales[[#This Row],[Delivery_Time_Days]]&gt;7,"Delay",IF(Ecommerce_Sales[[#This Row],[Delivery_Time_Days]] = 0,"No delivery",IF(Ecommerce_Sales[[#This Row],[Delivery_Time_Days]]&lt;=7,"On-time")))</f>
        <v>Delay</v>
      </c>
      <c r="V1124" s="7">
        <f>Ecommerce_Sales[[#This Row],[Profit]]/Ecommerce_Sales[[#This Row],[Total_Price]]</f>
        <v>0.15009794319294809</v>
      </c>
      <c r="W1124" s="3">
        <v>613</v>
      </c>
      <c r="X1124" s="3"/>
    </row>
    <row r="1125" spans="1:24" x14ac:dyDescent="0.25">
      <c r="A1125" s="1" t="s">
        <v>4832</v>
      </c>
      <c r="B1125" s="1" t="s">
        <v>226</v>
      </c>
      <c r="C1125" s="1" t="s">
        <v>227</v>
      </c>
      <c r="D1125" s="1" t="s">
        <v>4833</v>
      </c>
      <c r="E1125" s="1" t="s">
        <v>2005</v>
      </c>
      <c r="F1125" s="2">
        <v>45318</v>
      </c>
      <c r="G1125" s="2">
        <v>45298</v>
      </c>
      <c r="H1125" s="2" t="str">
        <f>TEXT(Ecommerce_Sales[[#This Row],[Order_Date]],"mmmm")</f>
        <v>January</v>
      </c>
      <c r="I1125" s="2" t="str">
        <f>TEXT(Ecommerce_Sales[[#This Row],[Order_Date]],"yyyy")</f>
        <v>2024</v>
      </c>
      <c r="J1125" s="2" t="str">
        <f>TEXT(Ecommerce_Sales[[#This Row],[Order_Date]],"mmmm")</f>
        <v>January</v>
      </c>
      <c r="K1125" s="1" t="s">
        <v>1947</v>
      </c>
      <c r="L1125" s="1" t="s">
        <v>4834</v>
      </c>
      <c r="M1125" s="1" t="s">
        <v>2030</v>
      </c>
      <c r="N1125" s="1" t="s">
        <v>1978</v>
      </c>
      <c r="O1125" s="3">
        <v>165</v>
      </c>
      <c r="P1125">
        <v>2</v>
      </c>
      <c r="Q1125" s="3">
        <v>330</v>
      </c>
      <c r="R1125" s="1" t="s">
        <v>1958</v>
      </c>
      <c r="S1125" s="3">
        <v>33</v>
      </c>
      <c r="T1125">
        <v>7</v>
      </c>
      <c r="U1125" t="str">
        <f>IF(Ecommerce_Sales[[#This Row],[Delivery_Time_Days]]&gt;7,"Delay",IF(Ecommerce_Sales[[#This Row],[Delivery_Time_Days]] = 0,"No delivery",IF(Ecommerce_Sales[[#This Row],[Delivery_Time_Days]]&lt;=7,"On-time")))</f>
        <v>On-time</v>
      </c>
      <c r="V1125" s="7">
        <f>Ecommerce_Sales[[#This Row],[Profit]]/Ecommerce_Sales[[#This Row],[Total_Price]]</f>
        <v>0.3515151515151515</v>
      </c>
      <c r="W1125" s="3">
        <v>116</v>
      </c>
      <c r="X1125" s="3"/>
    </row>
    <row r="1126" spans="1:24" x14ac:dyDescent="0.25">
      <c r="A1126" s="1" t="s">
        <v>4835</v>
      </c>
      <c r="B1126" s="1" t="s">
        <v>456</v>
      </c>
      <c r="C1126" s="1" t="s">
        <v>457</v>
      </c>
      <c r="D1126" s="1" t="s">
        <v>2285</v>
      </c>
      <c r="E1126" s="1" t="s">
        <v>1996</v>
      </c>
      <c r="F1126" s="2">
        <v>45273</v>
      </c>
      <c r="G1126" s="2">
        <v>45621</v>
      </c>
      <c r="H1126" s="2" t="str">
        <f>TEXT(Ecommerce_Sales[[#This Row],[Order_Date]],"mmmm")</f>
        <v>November</v>
      </c>
      <c r="I1126" s="2" t="str">
        <f>TEXT(Ecommerce_Sales[[#This Row],[Order_Date]],"yyyy")</f>
        <v>2024</v>
      </c>
      <c r="J1126" s="2" t="str">
        <f>TEXT(Ecommerce_Sales[[#This Row],[Order_Date]],"mmmm")</f>
        <v>November</v>
      </c>
      <c r="K1126" s="1" t="s">
        <v>1986</v>
      </c>
      <c r="L1126" s="1" t="s">
        <v>4836</v>
      </c>
      <c r="M1126" s="1" t="s">
        <v>2026</v>
      </c>
      <c r="N1126" s="1" t="s">
        <v>1978</v>
      </c>
      <c r="O1126" s="3">
        <v>46</v>
      </c>
      <c r="P1126">
        <v>1</v>
      </c>
      <c r="Q1126" s="3">
        <v>46</v>
      </c>
      <c r="R1126" s="1" t="s">
        <v>1958</v>
      </c>
      <c r="S1126" s="3">
        <v>4</v>
      </c>
      <c r="U1126" t="str">
        <f>IF(Ecommerce_Sales[[#This Row],[Delivery_Time_Days]]&gt;7,"Delay",IF(Ecommerce_Sales[[#This Row],[Delivery_Time_Days]] = 0,"No delivery",IF(Ecommerce_Sales[[#This Row],[Delivery_Time_Days]]&lt;=7,"On-time")))</f>
        <v>No delivery</v>
      </c>
      <c r="V1126" s="7">
        <f>Ecommerce_Sales[[#This Row],[Profit]]/Ecommerce_Sales[[#This Row],[Total_Price]]</f>
        <v>0.34782608695652173</v>
      </c>
      <c r="W1126" s="3">
        <v>16</v>
      </c>
      <c r="X1126" s="3"/>
    </row>
    <row r="1127" spans="1:24" x14ac:dyDescent="0.25">
      <c r="A1127" s="1" t="s">
        <v>4837</v>
      </c>
      <c r="B1127" s="1" t="s">
        <v>342</v>
      </c>
      <c r="C1127" s="1" t="s">
        <v>343</v>
      </c>
      <c r="D1127" s="1" t="s">
        <v>4838</v>
      </c>
      <c r="E1127" s="1" t="s">
        <v>2005</v>
      </c>
      <c r="F1127" s="2">
        <v>45445</v>
      </c>
      <c r="G1127" s="2">
        <v>45447</v>
      </c>
      <c r="H1127" s="2" t="str">
        <f>TEXT(Ecommerce_Sales[[#This Row],[Order_Date]],"mmmm")</f>
        <v>June</v>
      </c>
      <c r="I1127" s="2" t="str">
        <f>TEXT(Ecommerce_Sales[[#This Row],[Order_Date]],"yyyy")</f>
        <v>2024</v>
      </c>
      <c r="J1127" s="2" t="str">
        <f>TEXT(Ecommerce_Sales[[#This Row],[Order_Date]],"mmmm")</f>
        <v>June</v>
      </c>
      <c r="K1127" s="1" t="s">
        <v>1947</v>
      </c>
      <c r="L1127" s="1" t="s">
        <v>4839</v>
      </c>
      <c r="M1127" s="1" t="s">
        <v>2030</v>
      </c>
      <c r="N1127" s="1" t="s">
        <v>1978</v>
      </c>
      <c r="O1127" s="3">
        <v>37</v>
      </c>
      <c r="P1127">
        <v>4</v>
      </c>
      <c r="Q1127" s="3">
        <v>148</v>
      </c>
      <c r="R1127" s="1" t="s">
        <v>1958</v>
      </c>
      <c r="S1127" s="3">
        <v>8</v>
      </c>
      <c r="T1127">
        <v>10</v>
      </c>
      <c r="U1127" t="str">
        <f>IF(Ecommerce_Sales[[#This Row],[Delivery_Time_Days]]&gt;7,"Delay",IF(Ecommerce_Sales[[#This Row],[Delivery_Time_Days]] = 0,"No delivery",IF(Ecommerce_Sales[[#This Row],[Delivery_Time_Days]]&lt;=7,"On-time")))</f>
        <v>Delay</v>
      </c>
      <c r="V1127" s="7">
        <f>Ecommerce_Sales[[#This Row],[Profit]]/Ecommerce_Sales[[#This Row],[Total_Price]]</f>
        <v>0.35135135135135137</v>
      </c>
      <c r="W1127" s="3">
        <v>52</v>
      </c>
      <c r="X1127" s="3"/>
    </row>
    <row r="1128" spans="1:24" x14ac:dyDescent="0.25">
      <c r="A1128" s="1" t="s">
        <v>4840</v>
      </c>
      <c r="B1128" s="1" t="s">
        <v>1763</v>
      </c>
      <c r="C1128" s="1" t="s">
        <v>1764</v>
      </c>
      <c r="D1128" s="1" t="s">
        <v>2859</v>
      </c>
      <c r="E1128" s="1" t="s">
        <v>1961</v>
      </c>
      <c r="F1128" s="2">
        <v>45136</v>
      </c>
      <c r="G1128" s="2">
        <v>45092</v>
      </c>
      <c r="H1128" s="2" t="str">
        <f>TEXT(Ecommerce_Sales[[#This Row],[Order_Date]],"mmmm")</f>
        <v>June</v>
      </c>
      <c r="I1128" s="2" t="str">
        <f>TEXT(Ecommerce_Sales[[#This Row],[Order_Date]],"yyyy")</f>
        <v>2023</v>
      </c>
      <c r="J1128" s="2" t="str">
        <f>TEXT(Ecommerce_Sales[[#This Row],[Order_Date]],"mmmm")</f>
        <v>June</v>
      </c>
      <c r="K1128" s="1" t="s">
        <v>1947</v>
      </c>
      <c r="L1128" s="1" t="s">
        <v>2941</v>
      </c>
      <c r="M1128" s="1" t="s">
        <v>2065</v>
      </c>
      <c r="N1128" s="1" t="s">
        <v>1978</v>
      </c>
      <c r="O1128" s="3">
        <v>1121</v>
      </c>
      <c r="P1128">
        <v>4</v>
      </c>
      <c r="Q1128" s="3">
        <v>4485</v>
      </c>
      <c r="R1128" s="1" t="s">
        <v>1958</v>
      </c>
      <c r="S1128" s="3">
        <v>561</v>
      </c>
      <c r="T1128">
        <v>6</v>
      </c>
      <c r="U1128" t="str">
        <f>IF(Ecommerce_Sales[[#This Row],[Delivery_Time_Days]]&gt;7,"Delay",IF(Ecommerce_Sales[[#This Row],[Delivery_Time_Days]] = 0,"No delivery",IF(Ecommerce_Sales[[#This Row],[Delivery_Time_Days]]&lt;=7,"On-time")))</f>
        <v>On-time</v>
      </c>
      <c r="V1128" s="7">
        <f>Ecommerce_Sales[[#This Row],[Profit]]/Ecommerce_Sales[[#This Row],[Total_Price]]</f>
        <v>0.35005574136008921</v>
      </c>
      <c r="W1128" s="3">
        <v>1570</v>
      </c>
      <c r="X1128" s="3"/>
    </row>
    <row r="1129" spans="1:24" x14ac:dyDescent="0.25">
      <c r="A1129" s="1" t="s">
        <v>4841</v>
      </c>
      <c r="B1129" s="1" t="s">
        <v>618</v>
      </c>
      <c r="C1129" s="1" t="s">
        <v>619</v>
      </c>
      <c r="D1129" s="1" t="s">
        <v>4842</v>
      </c>
      <c r="E1129" s="1" t="s">
        <v>1961</v>
      </c>
      <c r="F1129" s="2">
        <v>45551</v>
      </c>
      <c r="G1129" s="2">
        <v>45125</v>
      </c>
      <c r="H1129" s="2" t="str">
        <f>TEXT(Ecommerce_Sales[[#This Row],[Order_Date]],"mmmm")</f>
        <v>July</v>
      </c>
      <c r="I1129" s="2" t="str">
        <f>TEXT(Ecommerce_Sales[[#This Row],[Order_Date]],"yyyy")</f>
        <v>2023</v>
      </c>
      <c r="J1129" s="2" t="str">
        <f>TEXT(Ecommerce_Sales[[#This Row],[Order_Date]],"mmmm")</f>
        <v>July</v>
      </c>
      <c r="K1129" s="1" t="s">
        <v>1986</v>
      </c>
      <c r="L1129" s="1" t="s">
        <v>4843</v>
      </c>
      <c r="M1129" s="1" t="s">
        <v>1968</v>
      </c>
      <c r="N1129" s="1" t="s">
        <v>1957</v>
      </c>
      <c r="O1129" s="3">
        <v>1124</v>
      </c>
      <c r="P1129">
        <v>6</v>
      </c>
      <c r="Q1129" s="3">
        <v>6744</v>
      </c>
      <c r="R1129" s="1" t="s">
        <v>1958</v>
      </c>
      <c r="S1129" s="3">
        <v>719</v>
      </c>
      <c r="U1129" t="str">
        <f>IF(Ecommerce_Sales[[#This Row],[Delivery_Time_Days]]&gt;7,"Delay",IF(Ecommerce_Sales[[#This Row],[Delivery_Time_Days]] = 0,"No delivery",IF(Ecommerce_Sales[[#This Row],[Delivery_Time_Days]]&lt;=7,"On-time")))</f>
        <v>No delivery</v>
      </c>
      <c r="V1129" s="7">
        <f>Ecommerce_Sales[[#This Row],[Profit]]/Ecommerce_Sales[[#This Row],[Total_Price]]</f>
        <v>0.15005931198102015</v>
      </c>
      <c r="W1129" s="3">
        <v>1012</v>
      </c>
      <c r="X1129" s="3"/>
    </row>
    <row r="1130" spans="1:24" x14ac:dyDescent="0.25">
      <c r="A1130" s="1" t="s">
        <v>4844</v>
      </c>
      <c r="B1130" s="1" t="s">
        <v>406</v>
      </c>
      <c r="C1130" s="1" t="s">
        <v>407</v>
      </c>
      <c r="D1130" s="1" t="s">
        <v>3785</v>
      </c>
      <c r="E1130" s="1" t="s">
        <v>1946</v>
      </c>
      <c r="F1130" s="2">
        <v>45192</v>
      </c>
      <c r="G1130" s="2">
        <v>45505</v>
      </c>
      <c r="H1130" s="2" t="str">
        <f>TEXT(Ecommerce_Sales[[#This Row],[Order_Date]],"mmmm")</f>
        <v>August</v>
      </c>
      <c r="I1130" s="2" t="str">
        <f>TEXT(Ecommerce_Sales[[#This Row],[Order_Date]],"yyyy")</f>
        <v>2024</v>
      </c>
      <c r="J1130" s="2" t="str">
        <f>TEXT(Ecommerce_Sales[[#This Row],[Order_Date]],"mmmm")</f>
        <v>August</v>
      </c>
      <c r="K1130" s="1" t="s">
        <v>1947</v>
      </c>
      <c r="L1130" s="1" t="s">
        <v>4845</v>
      </c>
      <c r="M1130" s="1" t="s">
        <v>1977</v>
      </c>
      <c r="N1130" s="1" t="s">
        <v>1978</v>
      </c>
      <c r="O1130" s="3">
        <v>763</v>
      </c>
      <c r="P1130">
        <v>2</v>
      </c>
      <c r="Q1130" s="3">
        <v>1526</v>
      </c>
      <c r="R1130" s="1" t="s">
        <v>1951</v>
      </c>
      <c r="S1130" s="3">
        <v>131</v>
      </c>
      <c r="T1130">
        <v>5</v>
      </c>
      <c r="U1130" t="str">
        <f>IF(Ecommerce_Sales[[#This Row],[Delivery_Time_Days]]&gt;7,"Delay",IF(Ecommerce_Sales[[#This Row],[Delivery_Time_Days]] = 0,"No delivery",IF(Ecommerce_Sales[[#This Row],[Delivery_Time_Days]]&lt;=7,"On-time")))</f>
        <v>On-time</v>
      </c>
      <c r="V1130" s="7">
        <f>Ecommerce_Sales[[#This Row],[Profit]]/Ecommerce_Sales[[#This Row],[Total_Price]]</f>
        <v>0.34993446920052423</v>
      </c>
      <c r="W1130" s="3">
        <v>534</v>
      </c>
      <c r="X1130" s="3"/>
    </row>
    <row r="1131" spans="1:24" x14ac:dyDescent="0.25">
      <c r="A1131" s="1" t="s">
        <v>4846</v>
      </c>
      <c r="B1131" s="1" t="s">
        <v>16</v>
      </c>
      <c r="C1131" s="1" t="s">
        <v>1656</v>
      </c>
      <c r="D1131" s="1" t="s">
        <v>4847</v>
      </c>
      <c r="E1131" s="1" t="s">
        <v>1961</v>
      </c>
      <c r="F1131" s="2">
        <v>45086</v>
      </c>
      <c r="G1131" s="2">
        <v>45211</v>
      </c>
      <c r="H1131" s="2" t="str">
        <f>TEXT(Ecommerce_Sales[[#This Row],[Order_Date]],"mmmm")</f>
        <v>October</v>
      </c>
      <c r="I1131" s="2" t="str">
        <f>TEXT(Ecommerce_Sales[[#This Row],[Order_Date]],"yyyy")</f>
        <v>2023</v>
      </c>
      <c r="J1131" s="2" t="str">
        <f>TEXT(Ecommerce_Sales[[#This Row],[Order_Date]],"mmmm")</f>
        <v>October</v>
      </c>
      <c r="K1131" s="1" t="s">
        <v>1947</v>
      </c>
      <c r="L1131" s="1" t="s">
        <v>4848</v>
      </c>
      <c r="M1131" s="1" t="s">
        <v>2026</v>
      </c>
      <c r="N1131" s="1" t="s">
        <v>1978</v>
      </c>
      <c r="O1131" s="3">
        <v>845</v>
      </c>
      <c r="P1131">
        <v>3</v>
      </c>
      <c r="Q1131" s="3">
        <v>2534</v>
      </c>
      <c r="R1131" s="1" t="s">
        <v>1951</v>
      </c>
      <c r="S1131" s="3">
        <v>328</v>
      </c>
      <c r="T1131">
        <v>3</v>
      </c>
      <c r="U1131" t="str">
        <f>IF(Ecommerce_Sales[[#This Row],[Delivery_Time_Days]]&gt;7,"Delay",IF(Ecommerce_Sales[[#This Row],[Delivery_Time_Days]] = 0,"No delivery",IF(Ecommerce_Sales[[#This Row],[Delivery_Time_Days]]&lt;=7,"On-time")))</f>
        <v>On-time</v>
      </c>
      <c r="V1131" s="7">
        <f>Ecommerce_Sales[[#This Row],[Profit]]/Ecommerce_Sales[[#This Row],[Total_Price]]</f>
        <v>0.35003946329913183</v>
      </c>
      <c r="W1131" s="3">
        <v>887</v>
      </c>
      <c r="X1131" s="3"/>
    </row>
    <row r="1132" spans="1:24" x14ac:dyDescent="0.25">
      <c r="A1132" s="1" t="s">
        <v>4849</v>
      </c>
      <c r="B1132" s="1" t="s">
        <v>66</v>
      </c>
      <c r="C1132" s="1" t="s">
        <v>67</v>
      </c>
      <c r="D1132" s="1" t="s">
        <v>3681</v>
      </c>
      <c r="E1132" s="1" t="s">
        <v>1946</v>
      </c>
      <c r="F1132" s="2">
        <v>45392</v>
      </c>
      <c r="G1132" s="2">
        <v>45391</v>
      </c>
      <c r="H1132" s="2" t="str">
        <f>TEXT(Ecommerce_Sales[[#This Row],[Order_Date]],"mmmm")</f>
        <v>April</v>
      </c>
      <c r="I1132" s="2" t="str">
        <f>TEXT(Ecommerce_Sales[[#This Row],[Order_Date]],"yyyy")</f>
        <v>2024</v>
      </c>
      <c r="J1132" s="2" t="str">
        <f>TEXT(Ecommerce_Sales[[#This Row],[Order_Date]],"mmmm")</f>
        <v>April</v>
      </c>
      <c r="K1132" s="1" t="s">
        <v>1947</v>
      </c>
      <c r="L1132" s="1" t="s">
        <v>4850</v>
      </c>
      <c r="M1132" s="1" t="s">
        <v>2002</v>
      </c>
      <c r="N1132" s="1" t="s">
        <v>1989</v>
      </c>
      <c r="O1132" s="3">
        <v>82</v>
      </c>
      <c r="P1132">
        <v>5</v>
      </c>
      <c r="Q1132" s="3">
        <v>412</v>
      </c>
      <c r="R1132" s="1" t="s">
        <v>1958</v>
      </c>
      <c r="S1132" s="3">
        <v>39</v>
      </c>
      <c r="T1132">
        <v>10</v>
      </c>
      <c r="U1132" t="str">
        <f>IF(Ecommerce_Sales[[#This Row],[Delivery_Time_Days]]&gt;7,"Delay",IF(Ecommerce_Sales[[#This Row],[Delivery_Time_Days]] = 0,"No delivery",IF(Ecommerce_Sales[[#This Row],[Delivery_Time_Days]]&lt;=7,"On-time")))</f>
        <v>Delay</v>
      </c>
      <c r="V1132" s="7">
        <f>Ecommerce_Sales[[#This Row],[Profit]]/Ecommerce_Sales[[#This Row],[Total_Price]]</f>
        <v>0.25</v>
      </c>
      <c r="W1132" s="3">
        <v>103</v>
      </c>
      <c r="X1132" s="3"/>
    </row>
    <row r="1133" spans="1:24" x14ac:dyDescent="0.25">
      <c r="A1133" s="1" t="s">
        <v>4851</v>
      </c>
      <c r="B1133" s="1" t="s">
        <v>1586</v>
      </c>
      <c r="C1133" s="1" t="s">
        <v>1587</v>
      </c>
      <c r="D1133" s="1" t="s">
        <v>2373</v>
      </c>
      <c r="E1133" s="1" t="s">
        <v>1954</v>
      </c>
      <c r="F1133" s="2">
        <v>45081</v>
      </c>
      <c r="G1133" s="2">
        <v>45345</v>
      </c>
      <c r="H1133" s="2" t="str">
        <f>TEXT(Ecommerce_Sales[[#This Row],[Order_Date]],"mmmm")</f>
        <v>February</v>
      </c>
      <c r="I1133" s="2" t="str">
        <f>TEXT(Ecommerce_Sales[[#This Row],[Order_Date]],"yyyy")</f>
        <v>2024</v>
      </c>
      <c r="J1133" s="2" t="str">
        <f>TEXT(Ecommerce_Sales[[#This Row],[Order_Date]],"mmmm")</f>
        <v>February</v>
      </c>
      <c r="K1133" s="1" t="s">
        <v>1947</v>
      </c>
      <c r="L1133" s="1" t="s">
        <v>4092</v>
      </c>
      <c r="M1133" s="1" t="s">
        <v>1963</v>
      </c>
      <c r="N1133" s="1" t="s">
        <v>1957</v>
      </c>
      <c r="O1133" s="3">
        <v>740</v>
      </c>
      <c r="P1133">
        <v>2</v>
      </c>
      <c r="Q1133" s="3">
        <v>1480</v>
      </c>
      <c r="R1133" s="1" t="s">
        <v>1958</v>
      </c>
      <c r="S1133" s="3">
        <v>127</v>
      </c>
      <c r="T1133">
        <v>10</v>
      </c>
      <c r="U1133" t="str">
        <f>IF(Ecommerce_Sales[[#This Row],[Delivery_Time_Days]]&gt;7,"Delay",IF(Ecommerce_Sales[[#This Row],[Delivery_Time_Days]] = 0,"No delivery",IF(Ecommerce_Sales[[#This Row],[Delivery_Time_Days]]&lt;=7,"On-time")))</f>
        <v>Delay</v>
      </c>
      <c r="V1133" s="7">
        <f>Ecommerce_Sales[[#This Row],[Profit]]/Ecommerce_Sales[[#This Row],[Total_Price]]</f>
        <v>0.15</v>
      </c>
      <c r="W1133" s="3">
        <v>222</v>
      </c>
      <c r="X1133" s="3"/>
    </row>
    <row r="1134" spans="1:24" x14ac:dyDescent="0.25">
      <c r="A1134" s="1" t="s">
        <v>4852</v>
      </c>
      <c r="B1134" s="1" t="s">
        <v>1104</v>
      </c>
      <c r="C1134" s="1" t="s">
        <v>1105</v>
      </c>
      <c r="D1134" s="1" t="s">
        <v>4853</v>
      </c>
      <c r="E1134" s="1" t="s">
        <v>1981</v>
      </c>
      <c r="F1134" s="2">
        <v>45070</v>
      </c>
      <c r="G1134" s="2">
        <v>45106</v>
      </c>
      <c r="H1134" s="2" t="str">
        <f>TEXT(Ecommerce_Sales[[#This Row],[Order_Date]],"mmmm")</f>
        <v>June</v>
      </c>
      <c r="I1134" s="2" t="str">
        <f>TEXT(Ecommerce_Sales[[#This Row],[Order_Date]],"yyyy")</f>
        <v>2023</v>
      </c>
      <c r="J1134" s="2" t="str">
        <f>TEXT(Ecommerce_Sales[[#This Row],[Order_Date]],"mmmm")</f>
        <v>June</v>
      </c>
      <c r="K1134" s="1" t="s">
        <v>1947</v>
      </c>
      <c r="L1134" s="1" t="s">
        <v>4854</v>
      </c>
      <c r="M1134" s="1" t="s">
        <v>2002</v>
      </c>
      <c r="N1134" s="1" t="s">
        <v>1989</v>
      </c>
      <c r="O1134" s="3">
        <v>463</v>
      </c>
      <c r="P1134">
        <v>1</v>
      </c>
      <c r="Q1134" s="3">
        <v>463</v>
      </c>
      <c r="R1134" s="1" t="s">
        <v>1951</v>
      </c>
      <c r="S1134" s="3">
        <v>69</v>
      </c>
      <c r="T1134">
        <v>8</v>
      </c>
      <c r="U1134" t="str">
        <f>IF(Ecommerce_Sales[[#This Row],[Delivery_Time_Days]]&gt;7,"Delay",IF(Ecommerce_Sales[[#This Row],[Delivery_Time_Days]] = 0,"No delivery",IF(Ecommerce_Sales[[#This Row],[Delivery_Time_Days]]&lt;=7,"On-time")))</f>
        <v>Delay</v>
      </c>
      <c r="V1134" s="7">
        <f>Ecommerce_Sales[[#This Row],[Profit]]/Ecommerce_Sales[[#This Row],[Total_Price]]</f>
        <v>0.2505399568034557</v>
      </c>
      <c r="W1134" s="3">
        <v>116</v>
      </c>
      <c r="X1134" s="3"/>
    </row>
    <row r="1135" spans="1:24" x14ac:dyDescent="0.25">
      <c r="A1135" s="1" t="s">
        <v>4855</v>
      </c>
      <c r="B1135" s="1" t="s">
        <v>721</v>
      </c>
      <c r="C1135" s="1" t="s">
        <v>722</v>
      </c>
      <c r="D1135" s="1" t="s">
        <v>3614</v>
      </c>
      <c r="E1135" s="1" t="s">
        <v>1961</v>
      </c>
      <c r="F1135" s="2">
        <v>45487</v>
      </c>
      <c r="G1135" s="2">
        <v>45330</v>
      </c>
      <c r="H1135" s="2" t="str">
        <f>TEXT(Ecommerce_Sales[[#This Row],[Order_Date]],"mmmm")</f>
        <v>February</v>
      </c>
      <c r="I1135" s="2" t="str">
        <f>TEXT(Ecommerce_Sales[[#This Row],[Order_Date]],"yyyy")</f>
        <v>2024</v>
      </c>
      <c r="J1135" s="2" t="str">
        <f>TEXT(Ecommerce_Sales[[#This Row],[Order_Date]],"mmmm")</f>
        <v>February</v>
      </c>
      <c r="K1135" s="1" t="s">
        <v>1986</v>
      </c>
      <c r="L1135" s="1" t="s">
        <v>4856</v>
      </c>
      <c r="M1135" s="1" t="s">
        <v>1988</v>
      </c>
      <c r="N1135" s="1" t="s">
        <v>1989</v>
      </c>
      <c r="O1135" s="3">
        <v>379</v>
      </c>
      <c r="P1135">
        <v>1</v>
      </c>
      <c r="Q1135" s="3">
        <v>379</v>
      </c>
      <c r="R1135" s="1" t="s">
        <v>1958</v>
      </c>
      <c r="S1135" s="3">
        <v>31</v>
      </c>
      <c r="U1135" t="str">
        <f>IF(Ecommerce_Sales[[#This Row],[Delivery_Time_Days]]&gt;7,"Delay",IF(Ecommerce_Sales[[#This Row],[Delivery_Time_Days]] = 0,"No delivery",IF(Ecommerce_Sales[[#This Row],[Delivery_Time_Days]]&lt;=7,"On-time")))</f>
        <v>No delivery</v>
      </c>
      <c r="V1135" s="7">
        <f>Ecommerce_Sales[[#This Row],[Profit]]/Ecommerce_Sales[[#This Row],[Total_Price]]</f>
        <v>0.25065963060686014</v>
      </c>
      <c r="W1135" s="3">
        <v>95</v>
      </c>
      <c r="X1135" s="3"/>
    </row>
    <row r="1136" spans="1:24" x14ac:dyDescent="0.25">
      <c r="A1136" s="1" t="s">
        <v>4857</v>
      </c>
      <c r="B1136" s="1" t="s">
        <v>723</v>
      </c>
      <c r="C1136" s="1" t="s">
        <v>724</v>
      </c>
      <c r="D1136" s="1" t="s">
        <v>2608</v>
      </c>
      <c r="E1136" s="1" t="s">
        <v>1981</v>
      </c>
      <c r="F1136" s="2">
        <v>45130</v>
      </c>
      <c r="G1136" s="2">
        <v>45593</v>
      </c>
      <c r="H1136" s="2" t="str">
        <f>TEXT(Ecommerce_Sales[[#This Row],[Order_Date]],"mmmm")</f>
        <v>October</v>
      </c>
      <c r="I1136" s="2" t="str">
        <f>TEXT(Ecommerce_Sales[[#This Row],[Order_Date]],"yyyy")</f>
        <v>2024</v>
      </c>
      <c r="J1136" s="2" t="str">
        <f>TEXT(Ecommerce_Sales[[#This Row],[Order_Date]],"mmmm")</f>
        <v>October</v>
      </c>
      <c r="K1136" s="1" t="s">
        <v>1947</v>
      </c>
      <c r="L1136" s="1" t="s">
        <v>4858</v>
      </c>
      <c r="M1136" s="1" t="s">
        <v>1977</v>
      </c>
      <c r="N1136" s="1" t="s">
        <v>1978</v>
      </c>
      <c r="O1136" s="3">
        <v>1153</v>
      </c>
      <c r="P1136">
        <v>1</v>
      </c>
      <c r="Q1136" s="3">
        <v>1153</v>
      </c>
      <c r="R1136" s="1" t="s">
        <v>1951</v>
      </c>
      <c r="S1136" s="3">
        <v>134</v>
      </c>
      <c r="T1136">
        <v>6</v>
      </c>
      <c r="U1136" t="str">
        <f>IF(Ecommerce_Sales[[#This Row],[Delivery_Time_Days]]&gt;7,"Delay",IF(Ecommerce_Sales[[#This Row],[Delivery_Time_Days]] = 0,"No delivery",IF(Ecommerce_Sales[[#This Row],[Delivery_Time_Days]]&lt;=7,"On-time")))</f>
        <v>On-time</v>
      </c>
      <c r="V1136" s="7">
        <f>Ecommerce_Sales[[#This Row],[Profit]]/Ecommerce_Sales[[#This Row],[Total_Price]]</f>
        <v>0.35039028620988727</v>
      </c>
      <c r="W1136" s="3">
        <v>404</v>
      </c>
      <c r="X1136" s="3"/>
    </row>
    <row r="1137" spans="1:24" x14ac:dyDescent="0.25">
      <c r="A1137" s="1" t="s">
        <v>4859</v>
      </c>
      <c r="B1137" s="1" t="s">
        <v>1153</v>
      </c>
      <c r="C1137" s="1" t="s">
        <v>1154</v>
      </c>
      <c r="D1137" s="1" t="s">
        <v>4860</v>
      </c>
      <c r="E1137" s="1" t="s">
        <v>1961</v>
      </c>
      <c r="F1137" s="2">
        <v>45260</v>
      </c>
      <c r="G1137" s="2">
        <v>45405</v>
      </c>
      <c r="H1137" s="2" t="str">
        <f>TEXT(Ecommerce_Sales[[#This Row],[Order_Date]],"mmmm")</f>
        <v>April</v>
      </c>
      <c r="I1137" s="2" t="str">
        <f>TEXT(Ecommerce_Sales[[#This Row],[Order_Date]],"yyyy")</f>
        <v>2024</v>
      </c>
      <c r="J1137" s="2" t="str">
        <f>TEXT(Ecommerce_Sales[[#This Row],[Order_Date]],"mmmm")</f>
        <v>April</v>
      </c>
      <c r="K1137" s="1" t="s">
        <v>1947</v>
      </c>
      <c r="L1137" s="1" t="s">
        <v>4861</v>
      </c>
      <c r="M1137" s="1" t="s">
        <v>2054</v>
      </c>
      <c r="N1137" s="1" t="s">
        <v>1957</v>
      </c>
      <c r="O1137" s="3">
        <v>243</v>
      </c>
      <c r="P1137">
        <v>5</v>
      </c>
      <c r="Q1137" s="3">
        <v>1213</v>
      </c>
      <c r="R1137" s="1" t="s">
        <v>1958</v>
      </c>
      <c r="S1137" s="3">
        <v>68</v>
      </c>
      <c r="T1137">
        <v>2</v>
      </c>
      <c r="U1137" t="str">
        <f>IF(Ecommerce_Sales[[#This Row],[Delivery_Time_Days]]&gt;7,"Delay",IF(Ecommerce_Sales[[#This Row],[Delivery_Time_Days]] = 0,"No delivery",IF(Ecommerce_Sales[[#This Row],[Delivery_Time_Days]]&lt;=7,"On-time")))</f>
        <v>On-time</v>
      </c>
      <c r="V1137" s="7">
        <f>Ecommerce_Sales[[#This Row],[Profit]]/Ecommerce_Sales[[#This Row],[Total_Price]]</f>
        <v>0.15004122011541632</v>
      </c>
      <c r="W1137" s="3">
        <v>182</v>
      </c>
      <c r="X1137" s="3"/>
    </row>
    <row r="1138" spans="1:24" x14ac:dyDescent="0.25">
      <c r="A1138" s="1" t="s">
        <v>4862</v>
      </c>
      <c r="B1138" s="1" t="s">
        <v>971</v>
      </c>
      <c r="C1138" s="1" t="s">
        <v>972</v>
      </c>
      <c r="D1138" s="1" t="s">
        <v>3981</v>
      </c>
      <c r="E1138" s="1" t="s">
        <v>1996</v>
      </c>
      <c r="F1138" s="2">
        <v>45139</v>
      </c>
      <c r="G1138" s="2">
        <v>45558</v>
      </c>
      <c r="H1138" s="2" t="str">
        <f>TEXT(Ecommerce_Sales[[#This Row],[Order_Date]],"mmmm")</f>
        <v>September</v>
      </c>
      <c r="I1138" s="2" t="str">
        <f>TEXT(Ecommerce_Sales[[#This Row],[Order_Date]],"yyyy")</f>
        <v>2024</v>
      </c>
      <c r="J1138" s="2" t="str">
        <f>TEXT(Ecommerce_Sales[[#This Row],[Order_Date]],"mmmm")</f>
        <v>September</v>
      </c>
      <c r="K1138" s="1" t="s">
        <v>1947</v>
      </c>
      <c r="L1138" s="1" t="s">
        <v>4863</v>
      </c>
      <c r="M1138" s="1" t="s">
        <v>1972</v>
      </c>
      <c r="N1138" s="1" t="s">
        <v>1973</v>
      </c>
      <c r="O1138" s="3">
        <v>402</v>
      </c>
      <c r="P1138">
        <v>5</v>
      </c>
      <c r="Q1138" s="3">
        <v>2008</v>
      </c>
      <c r="R1138" s="1" t="s">
        <v>1958</v>
      </c>
      <c r="S1138" s="3">
        <v>209</v>
      </c>
      <c r="T1138">
        <v>8</v>
      </c>
      <c r="U1138" t="str">
        <f>IF(Ecommerce_Sales[[#This Row],[Delivery_Time_Days]]&gt;7,"Delay",IF(Ecommerce_Sales[[#This Row],[Delivery_Time_Days]] = 0,"No delivery",IF(Ecommerce_Sales[[#This Row],[Delivery_Time_Days]]&lt;=7,"On-time")))</f>
        <v>Delay</v>
      </c>
      <c r="V1138" s="7">
        <f>Ecommerce_Sales[[#This Row],[Profit]]/Ecommerce_Sales[[#This Row],[Total_Price]]</f>
        <v>0.29980079681274902</v>
      </c>
      <c r="W1138" s="3">
        <v>602</v>
      </c>
      <c r="X1138" s="3"/>
    </row>
    <row r="1139" spans="1:24" x14ac:dyDescent="0.25">
      <c r="A1139" s="1" t="s">
        <v>4864</v>
      </c>
      <c r="B1139" s="1" t="s">
        <v>1579</v>
      </c>
      <c r="C1139" s="1" t="s">
        <v>1580</v>
      </c>
      <c r="D1139" s="1" t="s">
        <v>2819</v>
      </c>
      <c r="E1139" s="1" t="s">
        <v>1966</v>
      </c>
      <c r="F1139" s="2">
        <v>44975</v>
      </c>
      <c r="G1139" s="2">
        <v>45240</v>
      </c>
      <c r="H1139" s="2" t="str">
        <f>TEXT(Ecommerce_Sales[[#This Row],[Order_Date]],"mmmm")</f>
        <v>November</v>
      </c>
      <c r="I1139" s="2" t="str">
        <f>TEXT(Ecommerce_Sales[[#This Row],[Order_Date]],"yyyy")</f>
        <v>2023</v>
      </c>
      <c r="J1139" s="2" t="str">
        <f>TEXT(Ecommerce_Sales[[#This Row],[Order_Date]],"mmmm")</f>
        <v>November</v>
      </c>
      <c r="K1139" s="1" t="s">
        <v>1947</v>
      </c>
      <c r="L1139" s="1" t="s">
        <v>4865</v>
      </c>
      <c r="M1139" s="1" t="s">
        <v>1963</v>
      </c>
      <c r="N1139" s="1" t="s">
        <v>1957</v>
      </c>
      <c r="O1139" s="3">
        <v>1020</v>
      </c>
      <c r="P1139">
        <v>3</v>
      </c>
      <c r="Q1139" s="3">
        <v>3061</v>
      </c>
      <c r="R1139" s="1" t="s">
        <v>1958</v>
      </c>
      <c r="S1139" s="3">
        <v>196</v>
      </c>
      <c r="T1139">
        <v>6</v>
      </c>
      <c r="U1139" t="str">
        <f>IF(Ecommerce_Sales[[#This Row],[Delivery_Time_Days]]&gt;7,"Delay",IF(Ecommerce_Sales[[#This Row],[Delivery_Time_Days]] = 0,"No delivery",IF(Ecommerce_Sales[[#This Row],[Delivery_Time_Days]]&lt;=7,"On-time")))</f>
        <v>On-time</v>
      </c>
      <c r="V1139" s="7">
        <f>Ecommerce_Sales[[#This Row],[Profit]]/Ecommerce_Sales[[#This Row],[Total_Price]]</f>
        <v>0.14995099640640314</v>
      </c>
      <c r="W1139" s="3">
        <v>459</v>
      </c>
      <c r="X1139" s="3"/>
    </row>
    <row r="1140" spans="1:24" x14ac:dyDescent="0.25">
      <c r="A1140" s="1" t="s">
        <v>4866</v>
      </c>
      <c r="B1140" s="1" t="s">
        <v>789</v>
      </c>
      <c r="C1140" s="1" t="s">
        <v>790</v>
      </c>
      <c r="D1140" s="1" t="s">
        <v>4867</v>
      </c>
      <c r="E1140" s="1" t="s">
        <v>1954</v>
      </c>
      <c r="F1140" s="2">
        <v>45625</v>
      </c>
      <c r="G1140" s="2">
        <v>45186</v>
      </c>
      <c r="H1140" s="2" t="str">
        <f>TEXT(Ecommerce_Sales[[#This Row],[Order_Date]],"mmmm")</f>
        <v>September</v>
      </c>
      <c r="I1140" s="2" t="str">
        <f>TEXT(Ecommerce_Sales[[#This Row],[Order_Date]],"yyyy")</f>
        <v>2023</v>
      </c>
      <c r="J1140" s="2" t="str">
        <f>TEXT(Ecommerce_Sales[[#This Row],[Order_Date]],"mmmm")</f>
        <v>September</v>
      </c>
      <c r="K1140" s="1" t="s">
        <v>1947</v>
      </c>
      <c r="L1140" s="1" t="s">
        <v>4868</v>
      </c>
      <c r="M1140" s="1" t="s">
        <v>2047</v>
      </c>
      <c r="N1140" s="1" t="s">
        <v>1989</v>
      </c>
      <c r="O1140" s="3">
        <v>661</v>
      </c>
      <c r="P1140">
        <v>1</v>
      </c>
      <c r="Q1140" s="3">
        <v>661</v>
      </c>
      <c r="R1140" s="1" t="s">
        <v>2016</v>
      </c>
      <c r="S1140" s="3">
        <v>72</v>
      </c>
      <c r="T1140">
        <v>10</v>
      </c>
      <c r="U1140" t="str">
        <f>IF(Ecommerce_Sales[[#This Row],[Delivery_Time_Days]]&gt;7,"Delay",IF(Ecommerce_Sales[[#This Row],[Delivery_Time_Days]] = 0,"No delivery",IF(Ecommerce_Sales[[#This Row],[Delivery_Time_Days]]&lt;=7,"On-time")))</f>
        <v>Delay</v>
      </c>
      <c r="V1140" s="7">
        <f>Ecommerce_Sales[[#This Row],[Profit]]/Ecommerce_Sales[[#This Row],[Total_Price]]</f>
        <v>0.24962178517397882</v>
      </c>
      <c r="W1140" s="3">
        <v>165</v>
      </c>
      <c r="X1140" s="3"/>
    </row>
    <row r="1141" spans="1:24" x14ac:dyDescent="0.25">
      <c r="A1141" s="1" t="s">
        <v>4869</v>
      </c>
      <c r="B1141" s="1" t="s">
        <v>1922</v>
      </c>
      <c r="C1141" s="1" t="s">
        <v>1923</v>
      </c>
      <c r="D1141" s="1" t="s">
        <v>4870</v>
      </c>
      <c r="E1141" s="1" t="s">
        <v>1961</v>
      </c>
      <c r="F1141" s="2">
        <v>45149</v>
      </c>
      <c r="G1141" s="2">
        <v>45197</v>
      </c>
      <c r="H1141" s="2" t="str">
        <f>TEXT(Ecommerce_Sales[[#This Row],[Order_Date]],"mmmm")</f>
        <v>September</v>
      </c>
      <c r="I1141" s="2" t="str">
        <f>TEXT(Ecommerce_Sales[[#This Row],[Order_Date]],"yyyy")</f>
        <v>2023</v>
      </c>
      <c r="J1141" s="2" t="str">
        <f>TEXT(Ecommerce_Sales[[#This Row],[Order_Date]],"mmmm")</f>
        <v>September</v>
      </c>
      <c r="K1141" s="1" t="s">
        <v>1947</v>
      </c>
      <c r="L1141" s="1" t="s">
        <v>4871</v>
      </c>
      <c r="M1141" s="1" t="s">
        <v>1949</v>
      </c>
      <c r="N1141" s="1" t="s">
        <v>1950</v>
      </c>
      <c r="O1141" s="3">
        <v>931</v>
      </c>
      <c r="P1141">
        <v>1</v>
      </c>
      <c r="Q1141" s="3">
        <v>931</v>
      </c>
      <c r="R1141" s="1" t="s">
        <v>1951</v>
      </c>
      <c r="S1141" s="3">
        <v>119</v>
      </c>
      <c r="T1141">
        <v>9</v>
      </c>
      <c r="U1141" t="str">
        <f>IF(Ecommerce_Sales[[#This Row],[Delivery_Time_Days]]&gt;7,"Delay",IF(Ecommerce_Sales[[#This Row],[Delivery_Time_Days]] = 0,"No delivery",IF(Ecommerce_Sales[[#This Row],[Delivery_Time_Days]]&lt;=7,"On-time")))</f>
        <v>Delay</v>
      </c>
      <c r="V1141" s="7">
        <f>Ecommerce_Sales[[#This Row],[Profit]]/Ecommerce_Sales[[#This Row],[Total_Price]]</f>
        <v>0.3995703544575725</v>
      </c>
      <c r="W1141" s="3">
        <v>372</v>
      </c>
      <c r="X1141" s="3"/>
    </row>
    <row r="1142" spans="1:24" x14ac:dyDescent="0.25">
      <c r="A1142" s="1" t="s">
        <v>4872</v>
      </c>
      <c r="B1142" s="1" t="s">
        <v>1581</v>
      </c>
      <c r="C1142" s="1" t="s">
        <v>1582</v>
      </c>
      <c r="D1142" s="1" t="s">
        <v>4873</v>
      </c>
      <c r="E1142" s="1" t="s">
        <v>1966</v>
      </c>
      <c r="F1142" s="2">
        <v>45183</v>
      </c>
      <c r="G1142" s="2">
        <v>45323</v>
      </c>
      <c r="H1142" s="2" t="str">
        <f>TEXT(Ecommerce_Sales[[#This Row],[Order_Date]],"mmmm")</f>
        <v>February</v>
      </c>
      <c r="I1142" s="2" t="str">
        <f>TEXT(Ecommerce_Sales[[#This Row],[Order_Date]],"yyyy")</f>
        <v>2024</v>
      </c>
      <c r="J1142" s="2" t="str">
        <f>TEXT(Ecommerce_Sales[[#This Row],[Order_Date]],"mmmm")</f>
        <v>February</v>
      </c>
      <c r="K1142" s="1" t="s">
        <v>1947</v>
      </c>
      <c r="L1142" s="1" t="s">
        <v>4874</v>
      </c>
      <c r="M1142" s="1" t="s">
        <v>2065</v>
      </c>
      <c r="N1142" s="1" t="s">
        <v>1978</v>
      </c>
      <c r="O1142" s="3">
        <v>836</v>
      </c>
      <c r="P1142">
        <v>2</v>
      </c>
      <c r="Q1142" s="3">
        <v>1671</v>
      </c>
      <c r="R1142" s="1" t="s">
        <v>1958</v>
      </c>
      <c r="S1142" s="3">
        <v>180</v>
      </c>
      <c r="T1142">
        <v>7</v>
      </c>
      <c r="U1142" t="str">
        <f>IF(Ecommerce_Sales[[#This Row],[Delivery_Time_Days]]&gt;7,"Delay",IF(Ecommerce_Sales[[#This Row],[Delivery_Time_Days]] = 0,"No delivery",IF(Ecommerce_Sales[[#This Row],[Delivery_Time_Days]]&lt;=7,"On-time")))</f>
        <v>On-time</v>
      </c>
      <c r="V1142" s="7">
        <f>Ecommerce_Sales[[#This Row],[Profit]]/Ecommerce_Sales[[#This Row],[Total_Price]]</f>
        <v>0.35008976660682228</v>
      </c>
      <c r="W1142" s="3">
        <v>585</v>
      </c>
      <c r="X1142" s="3"/>
    </row>
    <row r="1143" spans="1:24" x14ac:dyDescent="0.25">
      <c r="A1143" s="1" t="s">
        <v>4875</v>
      </c>
      <c r="B1143" s="1" t="s">
        <v>418</v>
      </c>
      <c r="C1143" s="1" t="s">
        <v>419</v>
      </c>
      <c r="D1143" s="1" t="s">
        <v>2201</v>
      </c>
      <c r="E1143" s="1" t="s">
        <v>1961</v>
      </c>
      <c r="F1143" s="2">
        <v>45044</v>
      </c>
      <c r="G1143" s="2">
        <v>45274</v>
      </c>
      <c r="H1143" s="2" t="str">
        <f>TEXT(Ecommerce_Sales[[#This Row],[Order_Date]],"mmmm")</f>
        <v>December</v>
      </c>
      <c r="I1143" s="2" t="str">
        <f>TEXT(Ecommerce_Sales[[#This Row],[Order_Date]],"yyyy")</f>
        <v>2023</v>
      </c>
      <c r="J1143" s="2" t="str">
        <f>TEXT(Ecommerce_Sales[[#This Row],[Order_Date]],"mmmm")</f>
        <v>December</v>
      </c>
      <c r="K1143" s="1" t="s">
        <v>1947</v>
      </c>
      <c r="L1143" s="1" t="s">
        <v>4876</v>
      </c>
      <c r="M1143" s="1" t="s">
        <v>1977</v>
      </c>
      <c r="N1143" s="1" t="s">
        <v>1978</v>
      </c>
      <c r="O1143" s="3">
        <v>335</v>
      </c>
      <c r="P1143">
        <v>6</v>
      </c>
      <c r="Q1143" s="3">
        <v>2010</v>
      </c>
      <c r="R1143" s="1" t="s">
        <v>1958</v>
      </c>
      <c r="S1143" s="3">
        <v>194</v>
      </c>
      <c r="T1143">
        <v>7</v>
      </c>
      <c r="U1143" t="str">
        <f>IF(Ecommerce_Sales[[#This Row],[Delivery_Time_Days]]&gt;7,"Delay",IF(Ecommerce_Sales[[#This Row],[Delivery_Time_Days]] = 0,"No delivery",IF(Ecommerce_Sales[[#This Row],[Delivery_Time_Days]]&lt;=7,"On-time")))</f>
        <v>On-time</v>
      </c>
      <c r="V1143" s="7">
        <f>Ecommerce_Sales[[#This Row],[Profit]]/Ecommerce_Sales[[#This Row],[Total_Price]]</f>
        <v>0.3502487562189055</v>
      </c>
      <c r="W1143" s="3">
        <v>704</v>
      </c>
      <c r="X1143" s="3"/>
    </row>
    <row r="1144" spans="1:24" x14ac:dyDescent="0.25">
      <c r="A1144" s="1" t="s">
        <v>4877</v>
      </c>
      <c r="B1144" s="1" t="s">
        <v>1104</v>
      </c>
      <c r="C1144" s="1" t="s">
        <v>1105</v>
      </c>
      <c r="D1144" s="1" t="s">
        <v>4853</v>
      </c>
      <c r="E1144" s="1" t="s">
        <v>1981</v>
      </c>
      <c r="F1144" s="2">
        <v>45070</v>
      </c>
      <c r="G1144" s="2">
        <v>45577</v>
      </c>
      <c r="H1144" s="2" t="str">
        <f>TEXT(Ecommerce_Sales[[#This Row],[Order_Date]],"mmmm")</f>
        <v>October</v>
      </c>
      <c r="I1144" s="2" t="str">
        <f>TEXT(Ecommerce_Sales[[#This Row],[Order_Date]],"yyyy")</f>
        <v>2024</v>
      </c>
      <c r="J1144" s="2" t="str">
        <f>TEXT(Ecommerce_Sales[[#This Row],[Order_Date]],"mmmm")</f>
        <v>October</v>
      </c>
      <c r="K1144" s="1" t="s">
        <v>1947</v>
      </c>
      <c r="L1144" s="1" t="s">
        <v>4878</v>
      </c>
      <c r="M1144" s="1" t="s">
        <v>2104</v>
      </c>
      <c r="N1144" s="1" t="s">
        <v>1978</v>
      </c>
      <c r="O1144" s="3">
        <v>1056</v>
      </c>
      <c r="P1144">
        <v>6</v>
      </c>
      <c r="Q1144" s="3">
        <v>6336</v>
      </c>
      <c r="R1144" s="1" t="s">
        <v>1958</v>
      </c>
      <c r="S1144" s="3">
        <v>796</v>
      </c>
      <c r="T1144">
        <v>3</v>
      </c>
      <c r="U1144" t="str">
        <f>IF(Ecommerce_Sales[[#This Row],[Delivery_Time_Days]]&gt;7,"Delay",IF(Ecommerce_Sales[[#This Row],[Delivery_Time_Days]] = 0,"No delivery",IF(Ecommerce_Sales[[#This Row],[Delivery_Time_Days]]&lt;=7,"On-time")))</f>
        <v>On-time</v>
      </c>
      <c r="V1144" s="7">
        <f>Ecommerce_Sales[[#This Row],[Profit]]/Ecommerce_Sales[[#This Row],[Total_Price]]</f>
        <v>0.35006313131313133</v>
      </c>
      <c r="W1144" s="3">
        <v>2218</v>
      </c>
      <c r="X1144" s="3"/>
    </row>
    <row r="1145" spans="1:24" x14ac:dyDescent="0.25">
      <c r="A1145" s="1" t="s">
        <v>4879</v>
      </c>
      <c r="B1145" s="1" t="s">
        <v>633</v>
      </c>
      <c r="C1145" s="1" t="s">
        <v>634</v>
      </c>
      <c r="D1145" s="1" t="s">
        <v>3686</v>
      </c>
      <c r="E1145" s="1" t="s">
        <v>1961</v>
      </c>
      <c r="F1145" s="2">
        <v>45575</v>
      </c>
      <c r="G1145" s="2">
        <v>45592</v>
      </c>
      <c r="H1145" s="2" t="str">
        <f>TEXT(Ecommerce_Sales[[#This Row],[Order_Date]],"mmmm")</f>
        <v>October</v>
      </c>
      <c r="I1145" s="2" t="str">
        <f>TEXT(Ecommerce_Sales[[#This Row],[Order_Date]],"yyyy")</f>
        <v>2024</v>
      </c>
      <c r="J1145" s="2" t="str">
        <f>TEXT(Ecommerce_Sales[[#This Row],[Order_Date]],"mmmm")</f>
        <v>October</v>
      </c>
      <c r="K1145" s="1" t="s">
        <v>1947</v>
      </c>
      <c r="L1145" s="1" t="s">
        <v>4880</v>
      </c>
      <c r="M1145" s="1" t="s">
        <v>1956</v>
      </c>
      <c r="N1145" s="1" t="s">
        <v>1957</v>
      </c>
      <c r="O1145" s="3">
        <v>1060</v>
      </c>
      <c r="P1145">
        <v>2</v>
      </c>
      <c r="Q1145" s="3">
        <v>2120</v>
      </c>
      <c r="R1145" s="1" t="s">
        <v>1951</v>
      </c>
      <c r="S1145" s="3">
        <v>208</v>
      </c>
      <c r="T1145">
        <v>5</v>
      </c>
      <c r="U1145" t="str">
        <f>IF(Ecommerce_Sales[[#This Row],[Delivery_Time_Days]]&gt;7,"Delay",IF(Ecommerce_Sales[[#This Row],[Delivery_Time_Days]] = 0,"No delivery",IF(Ecommerce_Sales[[#This Row],[Delivery_Time_Days]]&lt;=7,"On-time")))</f>
        <v>On-time</v>
      </c>
      <c r="V1145" s="7">
        <f>Ecommerce_Sales[[#This Row],[Profit]]/Ecommerce_Sales[[#This Row],[Total_Price]]</f>
        <v>0.15</v>
      </c>
      <c r="W1145" s="3">
        <v>318</v>
      </c>
      <c r="X1145" s="3"/>
    </row>
    <row r="1146" spans="1:24" x14ac:dyDescent="0.25">
      <c r="A1146" s="1" t="s">
        <v>4881</v>
      </c>
      <c r="B1146" s="1" t="s">
        <v>804</v>
      </c>
      <c r="C1146" s="1" t="s">
        <v>805</v>
      </c>
      <c r="D1146" s="1" t="s">
        <v>3478</v>
      </c>
      <c r="E1146" s="1" t="s">
        <v>1996</v>
      </c>
      <c r="F1146" s="2">
        <v>45198</v>
      </c>
      <c r="G1146" s="2">
        <v>44979</v>
      </c>
      <c r="H1146" s="2" t="str">
        <f>TEXT(Ecommerce_Sales[[#This Row],[Order_Date]],"mmmm")</f>
        <v>February</v>
      </c>
      <c r="I1146" s="2" t="str">
        <f>TEXT(Ecommerce_Sales[[#This Row],[Order_Date]],"yyyy")</f>
        <v>2023</v>
      </c>
      <c r="J1146" s="2" t="str">
        <f>TEXT(Ecommerce_Sales[[#This Row],[Order_Date]],"mmmm")</f>
        <v>February</v>
      </c>
      <c r="K1146" s="1" t="s">
        <v>1947</v>
      </c>
      <c r="L1146" s="1" t="s">
        <v>4882</v>
      </c>
      <c r="M1146" s="1" t="s">
        <v>2065</v>
      </c>
      <c r="N1146" s="1" t="s">
        <v>1978</v>
      </c>
      <c r="O1146" s="3">
        <v>350</v>
      </c>
      <c r="P1146">
        <v>1</v>
      </c>
      <c r="Q1146" s="3">
        <v>350</v>
      </c>
      <c r="R1146" s="1" t="s">
        <v>1958</v>
      </c>
      <c r="S1146" s="3">
        <v>31</v>
      </c>
      <c r="T1146">
        <v>10</v>
      </c>
      <c r="U1146" t="str">
        <f>IF(Ecommerce_Sales[[#This Row],[Delivery_Time_Days]]&gt;7,"Delay",IF(Ecommerce_Sales[[#This Row],[Delivery_Time_Days]] = 0,"No delivery",IF(Ecommerce_Sales[[#This Row],[Delivery_Time_Days]]&lt;=7,"On-time")))</f>
        <v>Delay</v>
      </c>
      <c r="V1146" s="7">
        <f>Ecommerce_Sales[[#This Row],[Profit]]/Ecommerce_Sales[[#This Row],[Total_Price]]</f>
        <v>0.34857142857142859</v>
      </c>
      <c r="W1146" s="3">
        <v>122</v>
      </c>
      <c r="X1146" s="3"/>
    </row>
    <row r="1147" spans="1:24" x14ac:dyDescent="0.25">
      <c r="A1147" s="1" t="s">
        <v>4883</v>
      </c>
      <c r="B1147" s="1" t="s">
        <v>581</v>
      </c>
      <c r="C1147" s="1" t="s">
        <v>582</v>
      </c>
      <c r="D1147" s="1" t="s">
        <v>4884</v>
      </c>
      <c r="E1147" s="1" t="s">
        <v>1961</v>
      </c>
      <c r="F1147" s="2">
        <v>45114</v>
      </c>
      <c r="G1147" s="2">
        <v>45027</v>
      </c>
      <c r="H1147" s="2" t="str">
        <f>TEXT(Ecommerce_Sales[[#This Row],[Order_Date]],"mmmm")</f>
        <v>April</v>
      </c>
      <c r="I1147" s="2" t="str">
        <f>TEXT(Ecommerce_Sales[[#This Row],[Order_Date]],"yyyy")</f>
        <v>2023</v>
      </c>
      <c r="J1147" s="2" t="str">
        <f>TEXT(Ecommerce_Sales[[#This Row],[Order_Date]],"mmmm")</f>
        <v>April</v>
      </c>
      <c r="K1147" s="1" t="s">
        <v>1947</v>
      </c>
      <c r="L1147" s="1" t="s">
        <v>4885</v>
      </c>
      <c r="M1147" s="1" t="s">
        <v>1968</v>
      </c>
      <c r="N1147" s="1" t="s">
        <v>1957</v>
      </c>
      <c r="O1147" s="3">
        <v>850</v>
      </c>
      <c r="P1147">
        <v>4</v>
      </c>
      <c r="Q1147" s="3">
        <v>3400</v>
      </c>
      <c r="R1147" s="1" t="s">
        <v>2008</v>
      </c>
      <c r="S1147" s="3">
        <v>430</v>
      </c>
      <c r="T1147">
        <v>2</v>
      </c>
      <c r="U1147" t="str">
        <f>IF(Ecommerce_Sales[[#This Row],[Delivery_Time_Days]]&gt;7,"Delay",IF(Ecommerce_Sales[[#This Row],[Delivery_Time_Days]] = 0,"No delivery",IF(Ecommerce_Sales[[#This Row],[Delivery_Time_Days]]&lt;=7,"On-time")))</f>
        <v>On-time</v>
      </c>
      <c r="V1147" s="7">
        <f>Ecommerce_Sales[[#This Row],[Profit]]/Ecommerce_Sales[[#This Row],[Total_Price]]</f>
        <v>0.15</v>
      </c>
      <c r="W1147" s="3">
        <v>510</v>
      </c>
      <c r="X1147" s="3"/>
    </row>
    <row r="1148" spans="1:24" x14ac:dyDescent="0.25">
      <c r="A1148" s="1" t="s">
        <v>4886</v>
      </c>
      <c r="B1148" s="1" t="s">
        <v>1291</v>
      </c>
      <c r="C1148" s="1" t="s">
        <v>1292</v>
      </c>
      <c r="D1148" s="1" t="s">
        <v>2404</v>
      </c>
      <c r="E1148" s="1" t="s">
        <v>1996</v>
      </c>
      <c r="F1148" s="2">
        <v>45355</v>
      </c>
      <c r="G1148" s="2">
        <v>45268</v>
      </c>
      <c r="H1148" s="2" t="str">
        <f>TEXT(Ecommerce_Sales[[#This Row],[Order_Date]],"mmmm")</f>
        <v>December</v>
      </c>
      <c r="I1148" s="2" t="str">
        <f>TEXT(Ecommerce_Sales[[#This Row],[Order_Date]],"yyyy")</f>
        <v>2023</v>
      </c>
      <c r="J1148" s="2" t="str">
        <f>TEXT(Ecommerce_Sales[[#This Row],[Order_Date]],"mmmm")</f>
        <v>December</v>
      </c>
      <c r="K1148" s="1" t="s">
        <v>1947</v>
      </c>
      <c r="L1148" s="1" t="s">
        <v>4887</v>
      </c>
      <c r="M1148" s="1" t="s">
        <v>1983</v>
      </c>
      <c r="N1148" s="1" t="s">
        <v>1950</v>
      </c>
      <c r="O1148" s="3">
        <v>1413</v>
      </c>
      <c r="P1148">
        <v>8</v>
      </c>
      <c r="Q1148" s="3">
        <v>11307</v>
      </c>
      <c r="R1148" s="1" t="s">
        <v>1958</v>
      </c>
      <c r="S1148" s="3">
        <v>866</v>
      </c>
      <c r="T1148">
        <v>7</v>
      </c>
      <c r="U1148" t="str">
        <f>IF(Ecommerce_Sales[[#This Row],[Delivery_Time_Days]]&gt;7,"Delay",IF(Ecommerce_Sales[[#This Row],[Delivery_Time_Days]] = 0,"No delivery",IF(Ecommerce_Sales[[#This Row],[Delivery_Time_Days]]&lt;=7,"On-time")))</f>
        <v>On-time</v>
      </c>
      <c r="V1148" s="7">
        <f>Ecommerce_Sales[[#This Row],[Profit]]/Ecommerce_Sales[[#This Row],[Total_Price]]</f>
        <v>0.40001768815777838</v>
      </c>
      <c r="W1148" s="3">
        <v>4523</v>
      </c>
      <c r="X1148" s="3"/>
    </row>
    <row r="1149" spans="1:24" x14ac:dyDescent="0.25">
      <c r="A1149" s="1" t="s">
        <v>4888</v>
      </c>
      <c r="B1149" s="1" t="s">
        <v>34</v>
      </c>
      <c r="C1149" s="1" t="s">
        <v>35</v>
      </c>
      <c r="D1149" s="1" t="s">
        <v>4580</v>
      </c>
      <c r="E1149" s="1" t="s">
        <v>1981</v>
      </c>
      <c r="F1149" s="2">
        <v>45327</v>
      </c>
      <c r="G1149" s="2">
        <v>45427</v>
      </c>
      <c r="H1149" s="2" t="str">
        <f>TEXT(Ecommerce_Sales[[#This Row],[Order_Date]],"mmmm")</f>
        <v>May</v>
      </c>
      <c r="I1149" s="2" t="str">
        <f>TEXT(Ecommerce_Sales[[#This Row],[Order_Date]],"yyyy")</f>
        <v>2024</v>
      </c>
      <c r="J1149" s="2" t="str">
        <f>TEXT(Ecommerce_Sales[[#This Row],[Order_Date]],"mmmm")</f>
        <v>May</v>
      </c>
      <c r="K1149" s="1" t="s">
        <v>1986</v>
      </c>
      <c r="L1149" s="1" t="s">
        <v>4889</v>
      </c>
      <c r="M1149" s="1" t="s">
        <v>1988</v>
      </c>
      <c r="N1149" s="1" t="s">
        <v>1989</v>
      </c>
      <c r="O1149" s="3">
        <v>122</v>
      </c>
      <c r="P1149">
        <v>3</v>
      </c>
      <c r="Q1149" s="3">
        <v>365</v>
      </c>
      <c r="R1149" s="1" t="s">
        <v>1958</v>
      </c>
      <c r="S1149" s="3">
        <v>54</v>
      </c>
      <c r="U1149" t="str">
        <f>IF(Ecommerce_Sales[[#This Row],[Delivery_Time_Days]]&gt;7,"Delay",IF(Ecommerce_Sales[[#This Row],[Delivery_Time_Days]] = 0,"No delivery",IF(Ecommerce_Sales[[#This Row],[Delivery_Time_Days]]&lt;=7,"On-time")))</f>
        <v>No delivery</v>
      </c>
      <c r="V1149" s="7">
        <f>Ecommerce_Sales[[#This Row],[Profit]]/Ecommerce_Sales[[#This Row],[Total_Price]]</f>
        <v>0.24931506849315069</v>
      </c>
      <c r="W1149" s="3">
        <v>91</v>
      </c>
      <c r="X1149" s="3"/>
    </row>
    <row r="1150" spans="1:24" x14ac:dyDescent="0.25">
      <c r="A1150" s="1" t="s">
        <v>4890</v>
      </c>
      <c r="B1150" s="1" t="s">
        <v>356</v>
      </c>
      <c r="C1150" s="1" t="s">
        <v>357</v>
      </c>
      <c r="D1150" s="1" t="s">
        <v>4891</v>
      </c>
      <c r="E1150" s="1" t="s">
        <v>1946</v>
      </c>
      <c r="F1150" s="2">
        <v>45567</v>
      </c>
      <c r="G1150" s="2">
        <v>45656</v>
      </c>
      <c r="H1150" s="2" t="str">
        <f>TEXT(Ecommerce_Sales[[#This Row],[Order_Date]],"mmmm")</f>
        <v>December</v>
      </c>
      <c r="I1150" s="2" t="str">
        <f>TEXT(Ecommerce_Sales[[#This Row],[Order_Date]],"yyyy")</f>
        <v>2024</v>
      </c>
      <c r="J1150" s="2" t="str">
        <f>TEXT(Ecommerce_Sales[[#This Row],[Order_Date]],"mmmm")</f>
        <v>December</v>
      </c>
      <c r="K1150" s="1" t="s">
        <v>1986</v>
      </c>
      <c r="L1150" s="1" t="s">
        <v>4892</v>
      </c>
      <c r="M1150" s="1" t="s">
        <v>1968</v>
      </c>
      <c r="N1150" s="1" t="s">
        <v>1957</v>
      </c>
      <c r="O1150" s="3">
        <v>1118</v>
      </c>
      <c r="P1150">
        <v>2</v>
      </c>
      <c r="Q1150" s="3">
        <v>2237</v>
      </c>
      <c r="R1150" s="1" t="s">
        <v>1958</v>
      </c>
      <c r="S1150" s="3">
        <v>220</v>
      </c>
      <c r="U1150" t="str">
        <f>IF(Ecommerce_Sales[[#This Row],[Delivery_Time_Days]]&gt;7,"Delay",IF(Ecommerce_Sales[[#This Row],[Delivery_Time_Days]] = 0,"No delivery",IF(Ecommerce_Sales[[#This Row],[Delivery_Time_Days]]&lt;=7,"On-time")))</f>
        <v>No delivery</v>
      </c>
      <c r="V1150" s="7">
        <f>Ecommerce_Sales[[#This Row],[Profit]]/Ecommerce_Sales[[#This Row],[Total_Price]]</f>
        <v>0.14975413500223514</v>
      </c>
      <c r="W1150" s="3">
        <v>335</v>
      </c>
      <c r="X1150" s="3"/>
    </row>
    <row r="1151" spans="1:24" x14ac:dyDescent="0.25">
      <c r="A1151" s="1" t="s">
        <v>4893</v>
      </c>
      <c r="B1151" s="1" t="s">
        <v>218</v>
      </c>
      <c r="C1151" s="1" t="s">
        <v>219</v>
      </c>
      <c r="D1151" s="1" t="s">
        <v>3122</v>
      </c>
      <c r="E1151" s="1" t="s">
        <v>2005</v>
      </c>
      <c r="F1151" s="2">
        <v>45551</v>
      </c>
      <c r="G1151" s="2">
        <v>45163</v>
      </c>
      <c r="H1151" s="2" t="str">
        <f>TEXT(Ecommerce_Sales[[#This Row],[Order_Date]],"mmmm")</f>
        <v>August</v>
      </c>
      <c r="I1151" s="2" t="str">
        <f>TEXT(Ecommerce_Sales[[#This Row],[Order_Date]],"yyyy")</f>
        <v>2023</v>
      </c>
      <c r="J1151" s="2" t="str">
        <f>TEXT(Ecommerce_Sales[[#This Row],[Order_Date]],"mmmm")</f>
        <v>August</v>
      </c>
      <c r="K1151" s="1" t="s">
        <v>1986</v>
      </c>
      <c r="L1151" s="1" t="s">
        <v>4894</v>
      </c>
      <c r="M1151" s="1" t="s">
        <v>2104</v>
      </c>
      <c r="N1151" s="1" t="s">
        <v>1978</v>
      </c>
      <c r="O1151" s="3">
        <v>760</v>
      </c>
      <c r="P1151">
        <v>2</v>
      </c>
      <c r="Q1151" s="3">
        <v>1521</v>
      </c>
      <c r="R1151" s="1" t="s">
        <v>2008</v>
      </c>
      <c r="S1151" s="3">
        <v>170</v>
      </c>
      <c r="U1151" t="str">
        <f>IF(Ecommerce_Sales[[#This Row],[Delivery_Time_Days]]&gt;7,"Delay",IF(Ecommerce_Sales[[#This Row],[Delivery_Time_Days]] = 0,"No delivery",IF(Ecommerce_Sales[[#This Row],[Delivery_Time_Days]]&lt;=7,"On-time")))</f>
        <v>No delivery</v>
      </c>
      <c r="V1151" s="7">
        <f>Ecommerce_Sales[[#This Row],[Profit]]/Ecommerce_Sales[[#This Row],[Total_Price]]</f>
        <v>0.34976988823142668</v>
      </c>
      <c r="W1151" s="3">
        <v>532</v>
      </c>
      <c r="X1151" s="3"/>
    </row>
    <row r="1152" spans="1:24" x14ac:dyDescent="0.25">
      <c r="A1152" s="1" t="s">
        <v>4895</v>
      </c>
      <c r="B1152" s="1" t="s">
        <v>539</v>
      </c>
      <c r="C1152" s="1" t="s">
        <v>540</v>
      </c>
      <c r="D1152" s="1" t="s">
        <v>2004</v>
      </c>
      <c r="E1152" s="1" t="s">
        <v>2005</v>
      </c>
      <c r="F1152" s="2">
        <v>45218</v>
      </c>
      <c r="G1152" s="2">
        <v>45528</v>
      </c>
      <c r="H1152" s="2" t="str">
        <f>TEXT(Ecommerce_Sales[[#This Row],[Order_Date]],"mmmm")</f>
        <v>August</v>
      </c>
      <c r="I1152" s="2" t="str">
        <f>TEXT(Ecommerce_Sales[[#This Row],[Order_Date]],"yyyy")</f>
        <v>2024</v>
      </c>
      <c r="J1152" s="2" t="str">
        <f>TEXT(Ecommerce_Sales[[#This Row],[Order_Date]],"mmmm")</f>
        <v>August</v>
      </c>
      <c r="K1152" s="1" t="s">
        <v>1947</v>
      </c>
      <c r="L1152" s="1" t="s">
        <v>4896</v>
      </c>
      <c r="M1152" s="1" t="s">
        <v>2079</v>
      </c>
      <c r="N1152" s="1" t="s">
        <v>1973</v>
      </c>
      <c r="O1152" s="3">
        <v>92</v>
      </c>
      <c r="P1152">
        <v>1</v>
      </c>
      <c r="Q1152" s="3">
        <v>92</v>
      </c>
      <c r="R1152" s="1" t="s">
        <v>1951</v>
      </c>
      <c r="S1152" s="3">
        <v>5</v>
      </c>
      <c r="T1152">
        <v>2</v>
      </c>
      <c r="U1152" t="str">
        <f>IF(Ecommerce_Sales[[#This Row],[Delivery_Time_Days]]&gt;7,"Delay",IF(Ecommerce_Sales[[#This Row],[Delivery_Time_Days]] = 0,"No delivery",IF(Ecommerce_Sales[[#This Row],[Delivery_Time_Days]]&lt;=7,"On-time")))</f>
        <v>On-time</v>
      </c>
      <c r="V1152" s="7">
        <f>Ecommerce_Sales[[#This Row],[Profit]]/Ecommerce_Sales[[#This Row],[Total_Price]]</f>
        <v>0.30434782608695654</v>
      </c>
      <c r="W1152" s="3">
        <v>28</v>
      </c>
      <c r="X1152" s="3"/>
    </row>
    <row r="1153" spans="1:24" x14ac:dyDescent="0.25">
      <c r="A1153" s="1" t="s">
        <v>4897</v>
      </c>
      <c r="B1153" s="1" t="s">
        <v>812</v>
      </c>
      <c r="C1153" s="1" t="s">
        <v>813</v>
      </c>
      <c r="D1153" s="1" t="s">
        <v>2734</v>
      </c>
      <c r="E1153" s="1" t="s">
        <v>1981</v>
      </c>
      <c r="F1153" s="2">
        <v>45618</v>
      </c>
      <c r="G1153" s="2">
        <v>45231</v>
      </c>
      <c r="H1153" s="2" t="str">
        <f>TEXT(Ecommerce_Sales[[#This Row],[Order_Date]],"mmmm")</f>
        <v>November</v>
      </c>
      <c r="I1153" s="2" t="str">
        <f>TEXT(Ecommerce_Sales[[#This Row],[Order_Date]],"yyyy")</f>
        <v>2023</v>
      </c>
      <c r="J1153" s="2" t="str">
        <f>TEXT(Ecommerce_Sales[[#This Row],[Order_Date]],"mmmm")</f>
        <v>November</v>
      </c>
      <c r="K1153" s="1" t="s">
        <v>1947</v>
      </c>
      <c r="L1153" s="1" t="s">
        <v>4898</v>
      </c>
      <c r="M1153" s="1" t="s">
        <v>2072</v>
      </c>
      <c r="N1153" s="1" t="s">
        <v>1950</v>
      </c>
      <c r="O1153" s="3">
        <v>1495</v>
      </c>
      <c r="P1153">
        <v>1</v>
      </c>
      <c r="Q1153" s="3">
        <v>1495</v>
      </c>
      <c r="R1153" s="1" t="s">
        <v>1951</v>
      </c>
      <c r="S1153" s="3">
        <v>147</v>
      </c>
      <c r="T1153">
        <v>8</v>
      </c>
      <c r="U1153" t="str">
        <f>IF(Ecommerce_Sales[[#This Row],[Delivery_Time_Days]]&gt;7,"Delay",IF(Ecommerce_Sales[[#This Row],[Delivery_Time_Days]] = 0,"No delivery",IF(Ecommerce_Sales[[#This Row],[Delivery_Time_Days]]&lt;=7,"On-time")))</f>
        <v>Delay</v>
      </c>
      <c r="V1153" s="7">
        <f>Ecommerce_Sales[[#This Row],[Profit]]/Ecommerce_Sales[[#This Row],[Total_Price]]</f>
        <v>0.4</v>
      </c>
      <c r="W1153" s="3">
        <v>598</v>
      </c>
      <c r="X1153" s="3"/>
    </row>
    <row r="1154" spans="1:24" x14ac:dyDescent="0.25">
      <c r="A1154" s="1" t="s">
        <v>4899</v>
      </c>
      <c r="B1154" s="1" t="s">
        <v>308</v>
      </c>
      <c r="C1154" s="1" t="s">
        <v>309</v>
      </c>
      <c r="D1154" s="1" t="s">
        <v>4900</v>
      </c>
      <c r="E1154" s="1" t="s">
        <v>2005</v>
      </c>
      <c r="F1154" s="2">
        <v>45633</v>
      </c>
      <c r="G1154" s="2">
        <v>45425</v>
      </c>
      <c r="H1154" s="2" t="str">
        <f>TEXT(Ecommerce_Sales[[#This Row],[Order_Date]],"mmmm")</f>
        <v>May</v>
      </c>
      <c r="I1154" s="2" t="str">
        <f>TEXT(Ecommerce_Sales[[#This Row],[Order_Date]],"yyyy")</f>
        <v>2024</v>
      </c>
      <c r="J1154" s="2" t="str">
        <f>TEXT(Ecommerce_Sales[[#This Row],[Order_Date]],"mmmm")</f>
        <v>May</v>
      </c>
      <c r="K1154" s="1" t="s">
        <v>1947</v>
      </c>
      <c r="L1154" s="1" t="s">
        <v>4901</v>
      </c>
      <c r="M1154" s="1" t="s">
        <v>2007</v>
      </c>
      <c r="N1154" s="1" t="s">
        <v>1973</v>
      </c>
      <c r="O1154" s="3">
        <v>537</v>
      </c>
      <c r="P1154">
        <v>3</v>
      </c>
      <c r="Q1154" s="3">
        <v>1611</v>
      </c>
      <c r="R1154" s="1" t="s">
        <v>1951</v>
      </c>
      <c r="S1154" s="3">
        <v>88</v>
      </c>
      <c r="T1154">
        <v>8</v>
      </c>
      <c r="U1154" t="str">
        <f>IF(Ecommerce_Sales[[#This Row],[Delivery_Time_Days]]&gt;7,"Delay",IF(Ecommerce_Sales[[#This Row],[Delivery_Time_Days]] = 0,"No delivery",IF(Ecommerce_Sales[[#This Row],[Delivery_Time_Days]]&lt;=7,"On-time")))</f>
        <v>Delay</v>
      </c>
      <c r="V1154" s="7">
        <f>Ecommerce_Sales[[#This Row],[Profit]]/Ecommerce_Sales[[#This Row],[Total_Price]]</f>
        <v>0.29981378026070765</v>
      </c>
      <c r="W1154" s="3">
        <v>483</v>
      </c>
      <c r="X1154" s="3"/>
    </row>
    <row r="1155" spans="1:24" x14ac:dyDescent="0.25">
      <c r="A1155" s="1" t="s">
        <v>4902</v>
      </c>
      <c r="B1155" s="1" t="s">
        <v>88</v>
      </c>
      <c r="C1155" s="1" t="s">
        <v>89</v>
      </c>
      <c r="D1155" s="1" t="s">
        <v>3134</v>
      </c>
      <c r="E1155" s="1" t="s">
        <v>1961</v>
      </c>
      <c r="F1155" s="2">
        <v>45107</v>
      </c>
      <c r="G1155" s="2">
        <v>45542</v>
      </c>
      <c r="H1155" s="2" t="str">
        <f>TEXT(Ecommerce_Sales[[#This Row],[Order_Date]],"mmmm")</f>
        <v>September</v>
      </c>
      <c r="I1155" s="2" t="str">
        <f>TEXT(Ecommerce_Sales[[#This Row],[Order_Date]],"yyyy")</f>
        <v>2024</v>
      </c>
      <c r="J1155" s="2" t="str">
        <f>TEXT(Ecommerce_Sales[[#This Row],[Order_Date]],"mmmm")</f>
        <v>September</v>
      </c>
      <c r="K1155" s="1" t="s">
        <v>1947</v>
      </c>
      <c r="L1155" s="1" t="s">
        <v>4903</v>
      </c>
      <c r="M1155" s="1" t="s">
        <v>2002</v>
      </c>
      <c r="N1155" s="1" t="s">
        <v>1989</v>
      </c>
      <c r="O1155" s="3">
        <v>97</v>
      </c>
      <c r="P1155">
        <v>5</v>
      </c>
      <c r="Q1155" s="3">
        <v>487</v>
      </c>
      <c r="R1155" s="1" t="s">
        <v>1951</v>
      </c>
      <c r="S1155" s="3">
        <v>71</v>
      </c>
      <c r="T1155">
        <v>2</v>
      </c>
      <c r="U1155" t="str">
        <f>IF(Ecommerce_Sales[[#This Row],[Delivery_Time_Days]]&gt;7,"Delay",IF(Ecommerce_Sales[[#This Row],[Delivery_Time_Days]] = 0,"No delivery",IF(Ecommerce_Sales[[#This Row],[Delivery_Time_Days]]&lt;=7,"On-time")))</f>
        <v>On-time</v>
      </c>
      <c r="V1155" s="7">
        <f>Ecommerce_Sales[[#This Row],[Profit]]/Ecommerce_Sales[[#This Row],[Total_Price]]</f>
        <v>0.25051334702258726</v>
      </c>
      <c r="W1155" s="3">
        <v>122</v>
      </c>
      <c r="X1155" s="3"/>
    </row>
    <row r="1156" spans="1:24" x14ac:dyDescent="0.25">
      <c r="A1156" s="1" t="s">
        <v>4904</v>
      </c>
      <c r="B1156" s="1" t="s">
        <v>434</v>
      </c>
      <c r="C1156" s="1" t="s">
        <v>435</v>
      </c>
      <c r="D1156" s="1" t="s">
        <v>1980</v>
      </c>
      <c r="E1156" s="1" t="s">
        <v>1981</v>
      </c>
      <c r="F1156" s="2">
        <v>45463</v>
      </c>
      <c r="G1156" s="2">
        <v>44988</v>
      </c>
      <c r="H1156" s="2" t="str">
        <f>TEXT(Ecommerce_Sales[[#This Row],[Order_Date]],"mmmm")</f>
        <v>March</v>
      </c>
      <c r="I1156" s="2" t="str">
        <f>TEXT(Ecommerce_Sales[[#This Row],[Order_Date]],"yyyy")</f>
        <v>2023</v>
      </c>
      <c r="J1156" s="2" t="str">
        <f>TEXT(Ecommerce_Sales[[#This Row],[Order_Date]],"mmmm")</f>
        <v>March</v>
      </c>
      <c r="K1156" s="1" t="s">
        <v>1947</v>
      </c>
      <c r="L1156" s="1" t="s">
        <v>4905</v>
      </c>
      <c r="M1156" s="1" t="s">
        <v>2030</v>
      </c>
      <c r="N1156" s="1" t="s">
        <v>1978</v>
      </c>
      <c r="O1156" s="3">
        <v>685</v>
      </c>
      <c r="P1156">
        <v>1</v>
      </c>
      <c r="Q1156" s="3">
        <v>685</v>
      </c>
      <c r="R1156" s="1" t="s">
        <v>1951</v>
      </c>
      <c r="S1156" s="3">
        <v>66</v>
      </c>
      <c r="T1156">
        <v>9</v>
      </c>
      <c r="U1156" t="str">
        <f>IF(Ecommerce_Sales[[#This Row],[Delivery_Time_Days]]&gt;7,"Delay",IF(Ecommerce_Sales[[#This Row],[Delivery_Time_Days]] = 0,"No delivery",IF(Ecommerce_Sales[[#This Row],[Delivery_Time_Days]]&lt;=7,"On-time")))</f>
        <v>Delay</v>
      </c>
      <c r="V1156" s="7">
        <f>Ecommerce_Sales[[#This Row],[Profit]]/Ecommerce_Sales[[#This Row],[Total_Price]]</f>
        <v>0.35036496350364965</v>
      </c>
      <c r="W1156" s="3">
        <v>240</v>
      </c>
      <c r="X1156" s="3"/>
    </row>
    <row r="1157" spans="1:24" x14ac:dyDescent="0.25">
      <c r="A1157" s="1" t="s">
        <v>4906</v>
      </c>
      <c r="B1157" s="1" t="s">
        <v>567</v>
      </c>
      <c r="C1157" s="1" t="s">
        <v>568</v>
      </c>
      <c r="D1157" s="1" t="s">
        <v>2584</v>
      </c>
      <c r="E1157" s="1" t="s">
        <v>1954</v>
      </c>
      <c r="F1157" s="2">
        <v>45217</v>
      </c>
      <c r="G1157" s="2">
        <v>45206</v>
      </c>
      <c r="H1157" s="2" t="str">
        <f>TEXT(Ecommerce_Sales[[#This Row],[Order_Date]],"mmmm")</f>
        <v>October</v>
      </c>
      <c r="I1157" s="2" t="str">
        <f>TEXT(Ecommerce_Sales[[#This Row],[Order_Date]],"yyyy")</f>
        <v>2023</v>
      </c>
      <c r="J1157" s="2" t="str">
        <f>TEXT(Ecommerce_Sales[[#This Row],[Order_Date]],"mmmm")</f>
        <v>October</v>
      </c>
      <c r="K1157" s="1" t="s">
        <v>1947</v>
      </c>
      <c r="L1157" s="1" t="s">
        <v>4907</v>
      </c>
      <c r="M1157" s="1" t="s">
        <v>2026</v>
      </c>
      <c r="N1157" s="1" t="s">
        <v>1978</v>
      </c>
      <c r="O1157" s="3">
        <v>403</v>
      </c>
      <c r="P1157">
        <v>4</v>
      </c>
      <c r="Q1157" s="3">
        <v>1613</v>
      </c>
      <c r="R1157" s="1" t="s">
        <v>1951</v>
      </c>
      <c r="S1157" s="3">
        <v>193</v>
      </c>
      <c r="T1157">
        <v>6</v>
      </c>
      <c r="U1157" t="str">
        <f>IF(Ecommerce_Sales[[#This Row],[Delivery_Time_Days]]&gt;7,"Delay",IF(Ecommerce_Sales[[#This Row],[Delivery_Time_Days]] = 0,"No delivery",IF(Ecommerce_Sales[[#This Row],[Delivery_Time_Days]]&lt;=7,"On-time")))</f>
        <v>On-time</v>
      </c>
      <c r="V1157" s="7">
        <f>Ecommerce_Sales[[#This Row],[Profit]]/Ecommerce_Sales[[#This Row],[Total_Price]]</f>
        <v>0.35027898326100432</v>
      </c>
      <c r="W1157" s="3">
        <v>565</v>
      </c>
      <c r="X1157" s="3"/>
    </row>
    <row r="1158" spans="1:24" x14ac:dyDescent="0.25">
      <c r="A1158" s="1" t="s">
        <v>4908</v>
      </c>
      <c r="B1158" s="1" t="s">
        <v>14</v>
      </c>
      <c r="C1158" s="1" t="s">
        <v>15</v>
      </c>
      <c r="D1158" s="1" t="s">
        <v>3053</v>
      </c>
      <c r="E1158" s="1" t="s">
        <v>1946</v>
      </c>
      <c r="F1158" s="2">
        <v>45003</v>
      </c>
      <c r="G1158" s="2">
        <v>45047</v>
      </c>
      <c r="H1158" s="2" t="str">
        <f>TEXT(Ecommerce_Sales[[#This Row],[Order_Date]],"mmmm")</f>
        <v>May</v>
      </c>
      <c r="I1158" s="2" t="str">
        <f>TEXT(Ecommerce_Sales[[#This Row],[Order_Date]],"yyyy")</f>
        <v>2023</v>
      </c>
      <c r="J1158" s="2" t="str">
        <f>TEXT(Ecommerce_Sales[[#This Row],[Order_Date]],"mmmm")</f>
        <v>May</v>
      </c>
      <c r="K1158" s="1" t="s">
        <v>1947</v>
      </c>
      <c r="L1158" s="1" t="s">
        <v>4909</v>
      </c>
      <c r="M1158" s="1" t="s">
        <v>2058</v>
      </c>
      <c r="N1158" s="1" t="s">
        <v>1950</v>
      </c>
      <c r="O1158" s="3">
        <v>764</v>
      </c>
      <c r="P1158">
        <v>3</v>
      </c>
      <c r="Q1158" s="3">
        <v>2292</v>
      </c>
      <c r="R1158" s="1" t="s">
        <v>1958</v>
      </c>
      <c r="S1158" s="3">
        <v>138</v>
      </c>
      <c r="T1158">
        <v>6</v>
      </c>
      <c r="U1158" t="str">
        <f>IF(Ecommerce_Sales[[#This Row],[Delivery_Time_Days]]&gt;7,"Delay",IF(Ecommerce_Sales[[#This Row],[Delivery_Time_Days]] = 0,"No delivery",IF(Ecommerce_Sales[[#This Row],[Delivery_Time_Days]]&lt;=7,"On-time")))</f>
        <v>On-time</v>
      </c>
      <c r="V1158" s="7">
        <f>Ecommerce_Sales[[#This Row],[Profit]]/Ecommerce_Sales[[#This Row],[Total_Price]]</f>
        <v>0.40008726003490402</v>
      </c>
      <c r="W1158" s="3">
        <v>917</v>
      </c>
      <c r="X1158" s="3"/>
    </row>
    <row r="1159" spans="1:24" x14ac:dyDescent="0.25">
      <c r="A1159" s="1" t="s">
        <v>4910</v>
      </c>
      <c r="B1159" s="1" t="s">
        <v>48</v>
      </c>
      <c r="C1159" s="1" t="s">
        <v>49</v>
      </c>
      <c r="D1159" s="1" t="s">
        <v>2767</v>
      </c>
      <c r="E1159" s="1" t="s">
        <v>1966</v>
      </c>
      <c r="F1159" s="2">
        <v>45036</v>
      </c>
      <c r="G1159" s="2">
        <v>44957</v>
      </c>
      <c r="H1159" s="2" t="str">
        <f>TEXT(Ecommerce_Sales[[#This Row],[Order_Date]],"mmmm")</f>
        <v>January</v>
      </c>
      <c r="I1159" s="2" t="str">
        <f>TEXT(Ecommerce_Sales[[#This Row],[Order_Date]],"yyyy")</f>
        <v>2023</v>
      </c>
      <c r="J1159" s="2" t="str">
        <f>TEXT(Ecommerce_Sales[[#This Row],[Order_Date]],"mmmm")</f>
        <v>January</v>
      </c>
      <c r="K1159" s="1" t="s">
        <v>1947</v>
      </c>
      <c r="L1159" s="1" t="s">
        <v>4911</v>
      </c>
      <c r="M1159" s="1" t="s">
        <v>1977</v>
      </c>
      <c r="N1159" s="1" t="s">
        <v>1978</v>
      </c>
      <c r="O1159" s="3">
        <v>146</v>
      </c>
      <c r="P1159">
        <v>1</v>
      </c>
      <c r="Q1159" s="3">
        <v>146</v>
      </c>
      <c r="R1159" s="1" t="s">
        <v>1951</v>
      </c>
      <c r="S1159" s="3">
        <v>19</v>
      </c>
      <c r="T1159">
        <v>10</v>
      </c>
      <c r="U1159" t="str">
        <f>IF(Ecommerce_Sales[[#This Row],[Delivery_Time_Days]]&gt;7,"Delay",IF(Ecommerce_Sales[[#This Row],[Delivery_Time_Days]] = 0,"No delivery",IF(Ecommerce_Sales[[#This Row],[Delivery_Time_Days]]&lt;=7,"On-time")))</f>
        <v>Delay</v>
      </c>
      <c r="V1159" s="7">
        <f>Ecommerce_Sales[[#This Row],[Profit]]/Ecommerce_Sales[[#This Row],[Total_Price]]</f>
        <v>0.34931506849315069</v>
      </c>
      <c r="W1159" s="3">
        <v>51</v>
      </c>
      <c r="X1159" s="3"/>
    </row>
    <row r="1160" spans="1:24" x14ac:dyDescent="0.25">
      <c r="A1160" s="1" t="s">
        <v>4912</v>
      </c>
      <c r="B1160" s="1" t="s">
        <v>1063</v>
      </c>
      <c r="C1160" s="1" t="s">
        <v>1064</v>
      </c>
      <c r="D1160" s="1" t="s">
        <v>3282</v>
      </c>
      <c r="E1160" s="1" t="s">
        <v>1946</v>
      </c>
      <c r="F1160" s="2">
        <v>45113</v>
      </c>
      <c r="G1160" s="2">
        <v>44940</v>
      </c>
      <c r="H1160" s="2" t="str">
        <f>TEXT(Ecommerce_Sales[[#This Row],[Order_Date]],"mmmm")</f>
        <v>January</v>
      </c>
      <c r="I1160" s="2" t="str">
        <f>TEXT(Ecommerce_Sales[[#This Row],[Order_Date]],"yyyy")</f>
        <v>2023</v>
      </c>
      <c r="J1160" s="2" t="str">
        <f>TEXT(Ecommerce_Sales[[#This Row],[Order_Date]],"mmmm")</f>
        <v>January</v>
      </c>
      <c r="K1160" s="1" t="s">
        <v>1947</v>
      </c>
      <c r="L1160" s="1" t="s">
        <v>4913</v>
      </c>
      <c r="M1160" s="1" t="s">
        <v>2058</v>
      </c>
      <c r="N1160" s="1" t="s">
        <v>1950</v>
      </c>
      <c r="O1160" s="3">
        <v>666</v>
      </c>
      <c r="P1160">
        <v>1</v>
      </c>
      <c r="Q1160" s="3">
        <v>666</v>
      </c>
      <c r="R1160" s="1" t="s">
        <v>1958</v>
      </c>
      <c r="S1160" s="3">
        <v>94</v>
      </c>
      <c r="T1160">
        <v>3</v>
      </c>
      <c r="U1160" t="str">
        <f>IF(Ecommerce_Sales[[#This Row],[Delivery_Time_Days]]&gt;7,"Delay",IF(Ecommerce_Sales[[#This Row],[Delivery_Time_Days]] = 0,"No delivery",IF(Ecommerce_Sales[[#This Row],[Delivery_Time_Days]]&lt;=7,"On-time")))</f>
        <v>On-time</v>
      </c>
      <c r="V1160" s="7">
        <f>Ecommerce_Sales[[#This Row],[Profit]]/Ecommerce_Sales[[#This Row],[Total_Price]]</f>
        <v>0.39939939939939939</v>
      </c>
      <c r="W1160" s="3">
        <v>266</v>
      </c>
      <c r="X1160" s="3"/>
    </row>
    <row r="1161" spans="1:24" x14ac:dyDescent="0.25">
      <c r="A1161" s="1" t="s">
        <v>4914</v>
      </c>
      <c r="B1161" s="1" t="s">
        <v>146</v>
      </c>
      <c r="C1161" s="1" t="s">
        <v>147</v>
      </c>
      <c r="D1161" s="1" t="s">
        <v>3092</v>
      </c>
      <c r="E1161" s="1" t="s">
        <v>1996</v>
      </c>
      <c r="F1161" s="2">
        <v>44974</v>
      </c>
      <c r="G1161" s="2">
        <v>45297</v>
      </c>
      <c r="H1161" s="2" t="str">
        <f>TEXT(Ecommerce_Sales[[#This Row],[Order_Date]],"mmmm")</f>
        <v>January</v>
      </c>
      <c r="I1161" s="2" t="str">
        <f>TEXT(Ecommerce_Sales[[#This Row],[Order_Date]],"yyyy")</f>
        <v>2024</v>
      </c>
      <c r="J1161" s="2" t="str">
        <f>TEXT(Ecommerce_Sales[[#This Row],[Order_Date]],"mmmm")</f>
        <v>January</v>
      </c>
      <c r="K1161" s="1" t="s">
        <v>1947</v>
      </c>
      <c r="L1161" s="1" t="s">
        <v>4915</v>
      </c>
      <c r="M1161" s="1" t="s">
        <v>2072</v>
      </c>
      <c r="N1161" s="1" t="s">
        <v>1950</v>
      </c>
      <c r="O1161" s="3">
        <v>511</v>
      </c>
      <c r="P1161">
        <v>1</v>
      </c>
      <c r="Q1161" s="3">
        <v>511</v>
      </c>
      <c r="R1161" s="1" t="s">
        <v>1951</v>
      </c>
      <c r="S1161" s="3">
        <v>62</v>
      </c>
      <c r="T1161">
        <v>10</v>
      </c>
      <c r="U1161" t="str">
        <f>IF(Ecommerce_Sales[[#This Row],[Delivery_Time_Days]]&gt;7,"Delay",IF(Ecommerce_Sales[[#This Row],[Delivery_Time_Days]] = 0,"No delivery",IF(Ecommerce_Sales[[#This Row],[Delivery_Time_Days]]&lt;=7,"On-time")))</f>
        <v>Delay</v>
      </c>
      <c r="V1161" s="7">
        <f>Ecommerce_Sales[[#This Row],[Profit]]/Ecommerce_Sales[[#This Row],[Total_Price]]</f>
        <v>0.39921722113502933</v>
      </c>
      <c r="W1161" s="3">
        <v>204</v>
      </c>
      <c r="X1161" s="3"/>
    </row>
    <row r="1162" spans="1:24" x14ac:dyDescent="0.25">
      <c r="A1162" s="1" t="s">
        <v>4916</v>
      </c>
      <c r="B1162" s="1" t="s">
        <v>1193</v>
      </c>
      <c r="C1162" s="1" t="s">
        <v>1194</v>
      </c>
      <c r="D1162" s="1" t="s">
        <v>3436</v>
      </c>
      <c r="E1162" s="1" t="s">
        <v>1996</v>
      </c>
      <c r="F1162" s="2">
        <v>45346</v>
      </c>
      <c r="G1162" s="2">
        <v>44969</v>
      </c>
      <c r="H1162" s="2" t="str">
        <f>TEXT(Ecommerce_Sales[[#This Row],[Order_Date]],"mmmm")</f>
        <v>February</v>
      </c>
      <c r="I1162" s="2" t="str">
        <f>TEXT(Ecommerce_Sales[[#This Row],[Order_Date]],"yyyy")</f>
        <v>2023</v>
      </c>
      <c r="J1162" s="2" t="str">
        <f>TEXT(Ecommerce_Sales[[#This Row],[Order_Date]],"mmmm")</f>
        <v>February</v>
      </c>
      <c r="K1162" s="1" t="s">
        <v>1947</v>
      </c>
      <c r="L1162" s="1" t="s">
        <v>4917</v>
      </c>
      <c r="M1162" s="1" t="s">
        <v>2007</v>
      </c>
      <c r="N1162" s="1" t="s">
        <v>1973</v>
      </c>
      <c r="O1162" s="3">
        <v>845</v>
      </c>
      <c r="P1162">
        <v>2</v>
      </c>
      <c r="Q1162" s="3">
        <v>1689</v>
      </c>
      <c r="R1162" s="1" t="s">
        <v>2012</v>
      </c>
      <c r="S1162" s="3">
        <v>221</v>
      </c>
      <c r="T1162">
        <v>2</v>
      </c>
      <c r="U1162" t="str">
        <f>IF(Ecommerce_Sales[[#This Row],[Delivery_Time_Days]]&gt;7,"Delay",IF(Ecommerce_Sales[[#This Row],[Delivery_Time_Days]] = 0,"No delivery",IF(Ecommerce_Sales[[#This Row],[Delivery_Time_Days]]&lt;=7,"On-time")))</f>
        <v>On-time</v>
      </c>
      <c r="V1162" s="7">
        <f>Ecommerce_Sales[[#This Row],[Profit]]/Ecommerce_Sales[[#This Row],[Total_Price]]</f>
        <v>0.30017761989342806</v>
      </c>
      <c r="W1162" s="3">
        <v>507</v>
      </c>
      <c r="X1162" s="3"/>
    </row>
    <row r="1163" spans="1:24" x14ac:dyDescent="0.25">
      <c r="A1163" s="1" t="s">
        <v>4918</v>
      </c>
      <c r="B1163" s="1" t="s">
        <v>1260</v>
      </c>
      <c r="C1163" s="1" t="s">
        <v>1261</v>
      </c>
      <c r="D1163" s="1" t="s">
        <v>3403</v>
      </c>
      <c r="E1163" s="1" t="s">
        <v>1954</v>
      </c>
      <c r="F1163" s="2">
        <v>45405</v>
      </c>
      <c r="G1163" s="2">
        <v>45504</v>
      </c>
      <c r="H1163" s="2" t="str">
        <f>TEXT(Ecommerce_Sales[[#This Row],[Order_Date]],"mmmm")</f>
        <v>July</v>
      </c>
      <c r="I1163" s="2" t="str">
        <f>TEXT(Ecommerce_Sales[[#This Row],[Order_Date]],"yyyy")</f>
        <v>2024</v>
      </c>
      <c r="J1163" s="2" t="str">
        <f>TEXT(Ecommerce_Sales[[#This Row],[Order_Date]],"mmmm")</f>
        <v>July</v>
      </c>
      <c r="K1163" s="1" t="s">
        <v>1947</v>
      </c>
      <c r="L1163" s="1" t="s">
        <v>3410</v>
      </c>
      <c r="M1163" s="1" t="s">
        <v>1983</v>
      </c>
      <c r="N1163" s="1" t="s">
        <v>1950</v>
      </c>
      <c r="O1163" s="3">
        <v>556</v>
      </c>
      <c r="P1163">
        <v>6</v>
      </c>
      <c r="Q1163" s="3">
        <v>3336</v>
      </c>
      <c r="R1163" s="1" t="s">
        <v>1958</v>
      </c>
      <c r="S1163" s="3">
        <v>361</v>
      </c>
      <c r="T1163">
        <v>6</v>
      </c>
      <c r="U1163" t="str">
        <f>IF(Ecommerce_Sales[[#This Row],[Delivery_Time_Days]]&gt;7,"Delay",IF(Ecommerce_Sales[[#This Row],[Delivery_Time_Days]] = 0,"No delivery",IF(Ecommerce_Sales[[#This Row],[Delivery_Time_Days]]&lt;=7,"On-time")))</f>
        <v>On-time</v>
      </c>
      <c r="V1163" s="7">
        <f>Ecommerce_Sales[[#This Row],[Profit]]/Ecommerce_Sales[[#This Row],[Total_Price]]</f>
        <v>0.3998800959232614</v>
      </c>
      <c r="W1163" s="3">
        <v>1334</v>
      </c>
      <c r="X1163" s="3"/>
    </row>
    <row r="1164" spans="1:24" x14ac:dyDescent="0.25">
      <c r="A1164" s="1" t="s">
        <v>4919</v>
      </c>
      <c r="B1164" s="1" t="s">
        <v>1258</v>
      </c>
      <c r="C1164" s="1" t="s">
        <v>1259</v>
      </c>
      <c r="D1164" s="1" t="s">
        <v>2868</v>
      </c>
      <c r="E1164" s="1" t="s">
        <v>1954</v>
      </c>
      <c r="F1164" s="2">
        <v>45076</v>
      </c>
      <c r="G1164" s="2">
        <v>45252</v>
      </c>
      <c r="H1164" s="2" t="str">
        <f>TEXT(Ecommerce_Sales[[#This Row],[Order_Date]],"mmmm")</f>
        <v>November</v>
      </c>
      <c r="I1164" s="2" t="str">
        <f>TEXT(Ecommerce_Sales[[#This Row],[Order_Date]],"yyyy")</f>
        <v>2023</v>
      </c>
      <c r="J1164" s="2" t="str">
        <f>TEXT(Ecommerce_Sales[[#This Row],[Order_Date]],"mmmm")</f>
        <v>November</v>
      </c>
      <c r="K1164" s="1" t="s">
        <v>1947</v>
      </c>
      <c r="L1164" s="1" t="s">
        <v>4920</v>
      </c>
      <c r="M1164" s="1" t="s">
        <v>2026</v>
      </c>
      <c r="N1164" s="1" t="s">
        <v>1978</v>
      </c>
      <c r="O1164" s="3">
        <v>272</v>
      </c>
      <c r="P1164">
        <v>4</v>
      </c>
      <c r="Q1164" s="3">
        <v>1089</v>
      </c>
      <c r="R1164" s="1" t="s">
        <v>1958</v>
      </c>
      <c r="S1164" s="3">
        <v>118</v>
      </c>
      <c r="T1164">
        <v>3</v>
      </c>
      <c r="U1164" t="str">
        <f>IF(Ecommerce_Sales[[#This Row],[Delivery_Time_Days]]&gt;7,"Delay",IF(Ecommerce_Sales[[#This Row],[Delivery_Time_Days]] = 0,"No delivery",IF(Ecommerce_Sales[[#This Row],[Delivery_Time_Days]]&lt;=7,"On-time")))</f>
        <v>On-time</v>
      </c>
      <c r="V1164" s="7">
        <f>Ecommerce_Sales[[#This Row],[Profit]]/Ecommerce_Sales[[#This Row],[Total_Price]]</f>
        <v>0.34986225895316803</v>
      </c>
      <c r="W1164" s="3">
        <v>381</v>
      </c>
      <c r="X1164" s="3"/>
    </row>
    <row r="1165" spans="1:24" x14ac:dyDescent="0.25">
      <c r="A1165" s="1" t="s">
        <v>4921</v>
      </c>
      <c r="B1165" s="1" t="s">
        <v>268</v>
      </c>
      <c r="C1165" s="1" t="s">
        <v>269</v>
      </c>
      <c r="D1165" s="1" t="s">
        <v>3611</v>
      </c>
      <c r="E1165" s="1" t="s">
        <v>1996</v>
      </c>
      <c r="F1165" s="2">
        <v>45062</v>
      </c>
      <c r="G1165" s="2">
        <v>45224</v>
      </c>
      <c r="H1165" s="2" t="str">
        <f>TEXT(Ecommerce_Sales[[#This Row],[Order_Date]],"mmmm")</f>
        <v>October</v>
      </c>
      <c r="I1165" s="2" t="str">
        <f>TEXT(Ecommerce_Sales[[#This Row],[Order_Date]],"yyyy")</f>
        <v>2023</v>
      </c>
      <c r="J1165" s="2" t="str">
        <f>TEXT(Ecommerce_Sales[[#This Row],[Order_Date]],"mmmm")</f>
        <v>October</v>
      </c>
      <c r="K1165" s="1" t="s">
        <v>1947</v>
      </c>
      <c r="L1165" s="1" t="s">
        <v>4922</v>
      </c>
      <c r="M1165" s="1" t="s">
        <v>1998</v>
      </c>
      <c r="N1165" s="1" t="s">
        <v>1973</v>
      </c>
      <c r="O1165" s="3">
        <v>924</v>
      </c>
      <c r="P1165">
        <v>2</v>
      </c>
      <c r="Q1165" s="3">
        <v>1848</v>
      </c>
      <c r="R1165" s="1" t="s">
        <v>1958</v>
      </c>
      <c r="S1165" s="3">
        <v>112</v>
      </c>
      <c r="T1165">
        <v>4</v>
      </c>
      <c r="U1165" t="str">
        <f>IF(Ecommerce_Sales[[#This Row],[Delivery_Time_Days]]&gt;7,"Delay",IF(Ecommerce_Sales[[#This Row],[Delivery_Time_Days]] = 0,"No delivery",IF(Ecommerce_Sales[[#This Row],[Delivery_Time_Days]]&lt;=7,"On-time")))</f>
        <v>On-time</v>
      </c>
      <c r="V1165" s="7">
        <f>Ecommerce_Sales[[#This Row],[Profit]]/Ecommerce_Sales[[#This Row],[Total_Price]]</f>
        <v>0.29978354978354976</v>
      </c>
      <c r="W1165" s="3">
        <v>554</v>
      </c>
      <c r="X1165" s="3"/>
    </row>
    <row r="1166" spans="1:24" x14ac:dyDescent="0.25">
      <c r="A1166" s="1" t="s">
        <v>4923</v>
      </c>
      <c r="B1166" s="1" t="s">
        <v>366</v>
      </c>
      <c r="C1166" s="1" t="s">
        <v>367</v>
      </c>
      <c r="D1166" s="1" t="s">
        <v>4924</v>
      </c>
      <c r="E1166" s="1" t="s">
        <v>1961</v>
      </c>
      <c r="F1166" s="2">
        <v>45185</v>
      </c>
      <c r="G1166" s="2">
        <v>45085</v>
      </c>
      <c r="H1166" s="2" t="str">
        <f>TEXT(Ecommerce_Sales[[#This Row],[Order_Date]],"mmmm")</f>
        <v>June</v>
      </c>
      <c r="I1166" s="2" t="str">
        <f>TEXT(Ecommerce_Sales[[#This Row],[Order_Date]],"yyyy")</f>
        <v>2023</v>
      </c>
      <c r="J1166" s="2" t="str">
        <f>TEXT(Ecommerce_Sales[[#This Row],[Order_Date]],"mmmm")</f>
        <v>June</v>
      </c>
      <c r="K1166" s="1" t="s">
        <v>1947</v>
      </c>
      <c r="L1166" s="1" t="s">
        <v>4925</v>
      </c>
      <c r="M1166" s="1" t="s">
        <v>1949</v>
      </c>
      <c r="N1166" s="1" t="s">
        <v>1950</v>
      </c>
      <c r="O1166" s="3">
        <v>877</v>
      </c>
      <c r="P1166">
        <v>1</v>
      </c>
      <c r="Q1166" s="3">
        <v>877</v>
      </c>
      <c r="R1166" s="1" t="s">
        <v>1958</v>
      </c>
      <c r="S1166" s="3">
        <v>127</v>
      </c>
      <c r="T1166">
        <v>6</v>
      </c>
      <c r="U1166" t="str">
        <f>IF(Ecommerce_Sales[[#This Row],[Delivery_Time_Days]]&gt;7,"Delay",IF(Ecommerce_Sales[[#This Row],[Delivery_Time_Days]] = 0,"No delivery",IF(Ecommerce_Sales[[#This Row],[Delivery_Time_Days]]&lt;=7,"On-time")))</f>
        <v>On-time</v>
      </c>
      <c r="V1166" s="7">
        <f>Ecommerce_Sales[[#This Row],[Profit]]/Ecommerce_Sales[[#This Row],[Total_Price]]</f>
        <v>0.40022805017103763</v>
      </c>
      <c r="W1166" s="3">
        <v>351</v>
      </c>
      <c r="X1166" s="3"/>
    </row>
    <row r="1167" spans="1:24" x14ac:dyDescent="0.25">
      <c r="A1167" s="1" t="s">
        <v>4926</v>
      </c>
      <c r="B1167" s="1" t="s">
        <v>346</v>
      </c>
      <c r="C1167" s="1" t="s">
        <v>415</v>
      </c>
      <c r="D1167" s="1" t="s">
        <v>4648</v>
      </c>
      <c r="E1167" s="1" t="s">
        <v>1981</v>
      </c>
      <c r="F1167" s="2">
        <v>45468</v>
      </c>
      <c r="G1167" s="2">
        <v>45537</v>
      </c>
      <c r="H1167" s="2" t="str">
        <f>TEXT(Ecommerce_Sales[[#This Row],[Order_Date]],"mmmm")</f>
        <v>September</v>
      </c>
      <c r="I1167" s="2" t="str">
        <f>TEXT(Ecommerce_Sales[[#This Row],[Order_Date]],"yyyy")</f>
        <v>2024</v>
      </c>
      <c r="J1167" s="2" t="str">
        <f>TEXT(Ecommerce_Sales[[#This Row],[Order_Date]],"mmmm")</f>
        <v>September</v>
      </c>
      <c r="K1167" s="1" t="s">
        <v>1986</v>
      </c>
      <c r="L1167" s="1" t="s">
        <v>4927</v>
      </c>
      <c r="M1167" s="1" t="s">
        <v>1988</v>
      </c>
      <c r="N1167" s="1" t="s">
        <v>1989</v>
      </c>
      <c r="O1167" s="3">
        <v>152</v>
      </c>
      <c r="P1167">
        <v>5</v>
      </c>
      <c r="Q1167" s="3">
        <v>758</v>
      </c>
      <c r="R1167" s="1" t="s">
        <v>1951</v>
      </c>
      <c r="S1167" s="3">
        <v>78</v>
      </c>
      <c r="U1167" t="str">
        <f>IF(Ecommerce_Sales[[#This Row],[Delivery_Time_Days]]&gt;7,"Delay",IF(Ecommerce_Sales[[#This Row],[Delivery_Time_Days]] = 0,"No delivery",IF(Ecommerce_Sales[[#This Row],[Delivery_Time_Days]]&lt;=7,"On-time")))</f>
        <v>No delivery</v>
      </c>
      <c r="V1167" s="7">
        <f>Ecommerce_Sales[[#This Row],[Profit]]/Ecommerce_Sales[[#This Row],[Total_Price]]</f>
        <v>0.24934036939313983</v>
      </c>
      <c r="W1167" s="3">
        <v>189</v>
      </c>
      <c r="X1167" s="3"/>
    </row>
    <row r="1168" spans="1:24" x14ac:dyDescent="0.25">
      <c r="A1168" s="1" t="s">
        <v>4928</v>
      </c>
      <c r="B1168" s="1" t="s">
        <v>406</v>
      </c>
      <c r="C1168" s="1" t="s">
        <v>407</v>
      </c>
      <c r="D1168" s="1" t="s">
        <v>3785</v>
      </c>
      <c r="E1168" s="1" t="s">
        <v>1946</v>
      </c>
      <c r="F1168" s="2">
        <v>45192</v>
      </c>
      <c r="G1168" s="2">
        <v>45552</v>
      </c>
      <c r="H1168" s="2" t="str">
        <f>TEXT(Ecommerce_Sales[[#This Row],[Order_Date]],"mmmm")</f>
        <v>September</v>
      </c>
      <c r="I1168" s="2" t="str">
        <f>TEXT(Ecommerce_Sales[[#This Row],[Order_Date]],"yyyy")</f>
        <v>2024</v>
      </c>
      <c r="J1168" s="2" t="str">
        <f>TEXT(Ecommerce_Sales[[#This Row],[Order_Date]],"mmmm")</f>
        <v>September</v>
      </c>
      <c r="K1168" s="1" t="s">
        <v>1992</v>
      </c>
      <c r="L1168" s="1" t="s">
        <v>4929</v>
      </c>
      <c r="M1168" s="1" t="s">
        <v>1949</v>
      </c>
      <c r="N1168" s="1" t="s">
        <v>1950</v>
      </c>
      <c r="O1168" s="3">
        <v>12</v>
      </c>
      <c r="P1168">
        <v>1</v>
      </c>
      <c r="Q1168" s="3">
        <v>12</v>
      </c>
      <c r="R1168" s="1" t="s">
        <v>1951</v>
      </c>
      <c r="S1168" s="3">
        <v>1</v>
      </c>
      <c r="U1168" t="str">
        <f>IF(Ecommerce_Sales[[#This Row],[Delivery_Time_Days]]&gt;7,"Delay",IF(Ecommerce_Sales[[#This Row],[Delivery_Time_Days]] = 0,"No delivery",IF(Ecommerce_Sales[[#This Row],[Delivery_Time_Days]]&lt;=7,"On-time")))</f>
        <v>No delivery</v>
      </c>
      <c r="V1168" s="7">
        <f>Ecommerce_Sales[[#This Row],[Profit]]/Ecommerce_Sales[[#This Row],[Total_Price]]</f>
        <v>0.41666666666666669</v>
      </c>
      <c r="W1168" s="3">
        <v>5</v>
      </c>
      <c r="X1168" s="3"/>
    </row>
    <row r="1169" spans="1:24" x14ac:dyDescent="0.25">
      <c r="A1169" s="1" t="s">
        <v>4930</v>
      </c>
      <c r="B1169" s="1" t="s">
        <v>1700</v>
      </c>
      <c r="C1169" s="1" t="s">
        <v>1701</v>
      </c>
      <c r="D1169" s="1" t="s">
        <v>4499</v>
      </c>
      <c r="E1169" s="1" t="s">
        <v>1966</v>
      </c>
      <c r="F1169" s="2">
        <v>44999</v>
      </c>
      <c r="G1169" s="2">
        <v>45354</v>
      </c>
      <c r="H1169" s="2" t="str">
        <f>TEXT(Ecommerce_Sales[[#This Row],[Order_Date]],"mmmm")</f>
        <v>March</v>
      </c>
      <c r="I1169" s="2" t="str">
        <f>TEXT(Ecommerce_Sales[[#This Row],[Order_Date]],"yyyy")</f>
        <v>2024</v>
      </c>
      <c r="J1169" s="2" t="str">
        <f>TEXT(Ecommerce_Sales[[#This Row],[Order_Date]],"mmmm")</f>
        <v>March</v>
      </c>
      <c r="K1169" s="1" t="s">
        <v>1947</v>
      </c>
      <c r="L1169" s="1" t="s">
        <v>4931</v>
      </c>
      <c r="M1169" s="1" t="s">
        <v>2104</v>
      </c>
      <c r="N1169" s="1" t="s">
        <v>1978</v>
      </c>
      <c r="O1169" s="3">
        <v>123</v>
      </c>
      <c r="P1169">
        <v>1</v>
      </c>
      <c r="Q1169" s="3">
        <v>123</v>
      </c>
      <c r="R1169" s="1" t="s">
        <v>1958</v>
      </c>
      <c r="S1169" s="3">
        <v>13</v>
      </c>
      <c r="T1169">
        <v>7</v>
      </c>
      <c r="U1169" t="str">
        <f>IF(Ecommerce_Sales[[#This Row],[Delivery_Time_Days]]&gt;7,"Delay",IF(Ecommerce_Sales[[#This Row],[Delivery_Time_Days]] = 0,"No delivery",IF(Ecommerce_Sales[[#This Row],[Delivery_Time_Days]]&lt;=7,"On-time")))</f>
        <v>On-time</v>
      </c>
      <c r="V1169" s="7">
        <f>Ecommerce_Sales[[#This Row],[Profit]]/Ecommerce_Sales[[#This Row],[Total_Price]]</f>
        <v>0.34959349593495936</v>
      </c>
      <c r="W1169" s="3">
        <v>43</v>
      </c>
      <c r="X1169" s="3"/>
    </row>
    <row r="1170" spans="1:24" x14ac:dyDescent="0.25">
      <c r="A1170" s="1" t="s">
        <v>4932</v>
      </c>
      <c r="B1170" s="1" t="s">
        <v>1183</v>
      </c>
      <c r="C1170" s="1" t="s">
        <v>1184</v>
      </c>
      <c r="D1170" s="1" t="s">
        <v>2595</v>
      </c>
      <c r="E1170" s="1" t="s">
        <v>1966</v>
      </c>
      <c r="F1170" s="2">
        <v>44966</v>
      </c>
      <c r="G1170" s="2">
        <v>45201</v>
      </c>
      <c r="H1170" s="2" t="str">
        <f>TEXT(Ecommerce_Sales[[#This Row],[Order_Date]],"mmmm")</f>
        <v>October</v>
      </c>
      <c r="I1170" s="2" t="str">
        <f>TEXT(Ecommerce_Sales[[#This Row],[Order_Date]],"yyyy")</f>
        <v>2023</v>
      </c>
      <c r="J1170" s="2" t="str">
        <f>TEXT(Ecommerce_Sales[[#This Row],[Order_Date]],"mmmm")</f>
        <v>October</v>
      </c>
      <c r="K1170" s="1" t="s">
        <v>1947</v>
      </c>
      <c r="L1170" s="1" t="s">
        <v>3521</v>
      </c>
      <c r="M1170" s="1" t="s">
        <v>2007</v>
      </c>
      <c r="N1170" s="1" t="s">
        <v>1973</v>
      </c>
      <c r="O1170" s="3">
        <v>1179</v>
      </c>
      <c r="P1170">
        <v>6</v>
      </c>
      <c r="Q1170" s="3">
        <v>7077</v>
      </c>
      <c r="R1170" s="1" t="s">
        <v>1958</v>
      </c>
      <c r="S1170" s="3">
        <v>717</v>
      </c>
      <c r="T1170">
        <v>9</v>
      </c>
      <c r="U1170" t="str">
        <f>IF(Ecommerce_Sales[[#This Row],[Delivery_Time_Days]]&gt;7,"Delay",IF(Ecommerce_Sales[[#This Row],[Delivery_Time_Days]] = 0,"No delivery",IF(Ecommerce_Sales[[#This Row],[Delivery_Time_Days]]&lt;=7,"On-time")))</f>
        <v>Delay</v>
      </c>
      <c r="V1170" s="7">
        <f>Ecommerce_Sales[[#This Row],[Profit]]/Ecommerce_Sales[[#This Row],[Total_Price]]</f>
        <v>0.29998586971880742</v>
      </c>
      <c r="W1170" s="3">
        <v>2123</v>
      </c>
      <c r="X1170" s="3"/>
    </row>
    <row r="1171" spans="1:24" x14ac:dyDescent="0.25">
      <c r="A1171" s="1" t="s">
        <v>4933</v>
      </c>
      <c r="B1171" s="1" t="s">
        <v>128</v>
      </c>
      <c r="C1171" s="1" t="s">
        <v>129</v>
      </c>
      <c r="D1171" s="1" t="s">
        <v>3002</v>
      </c>
      <c r="E1171" s="1" t="s">
        <v>1946</v>
      </c>
      <c r="F1171" s="2">
        <v>45373</v>
      </c>
      <c r="G1171" s="2">
        <v>45251</v>
      </c>
      <c r="H1171" s="2" t="str">
        <f>TEXT(Ecommerce_Sales[[#This Row],[Order_Date]],"mmmm")</f>
        <v>November</v>
      </c>
      <c r="I1171" s="2" t="str">
        <f>TEXT(Ecommerce_Sales[[#This Row],[Order_Date]],"yyyy")</f>
        <v>2023</v>
      </c>
      <c r="J1171" s="2" t="str">
        <f>TEXT(Ecommerce_Sales[[#This Row],[Order_Date]],"mmmm")</f>
        <v>November</v>
      </c>
      <c r="K1171" s="1" t="s">
        <v>1947</v>
      </c>
      <c r="L1171" s="1" t="s">
        <v>4934</v>
      </c>
      <c r="M1171" s="1" t="s">
        <v>1972</v>
      </c>
      <c r="N1171" s="1" t="s">
        <v>1973</v>
      </c>
      <c r="O1171" s="3">
        <v>336</v>
      </c>
      <c r="P1171">
        <v>7</v>
      </c>
      <c r="Q1171" s="3">
        <v>2351</v>
      </c>
      <c r="R1171" s="1" t="s">
        <v>1951</v>
      </c>
      <c r="S1171" s="3">
        <v>277</v>
      </c>
      <c r="T1171">
        <v>2</v>
      </c>
      <c r="U1171" t="str">
        <f>IF(Ecommerce_Sales[[#This Row],[Delivery_Time_Days]]&gt;7,"Delay",IF(Ecommerce_Sales[[#This Row],[Delivery_Time_Days]] = 0,"No delivery",IF(Ecommerce_Sales[[#This Row],[Delivery_Time_Days]]&lt;=7,"On-time")))</f>
        <v>On-time</v>
      </c>
      <c r="V1171" s="7">
        <f>Ecommerce_Sales[[#This Row],[Profit]]/Ecommerce_Sales[[#This Row],[Total_Price]]</f>
        <v>0.29987239472564864</v>
      </c>
      <c r="W1171" s="3">
        <v>705</v>
      </c>
      <c r="X1171" s="3"/>
    </row>
    <row r="1172" spans="1:24" x14ac:dyDescent="0.25">
      <c r="A1172" s="1" t="s">
        <v>4935</v>
      </c>
      <c r="B1172" s="1" t="s">
        <v>537</v>
      </c>
      <c r="C1172" s="1" t="s">
        <v>538</v>
      </c>
      <c r="D1172" s="1" t="s">
        <v>4936</v>
      </c>
      <c r="E1172" s="1" t="s">
        <v>1954</v>
      </c>
      <c r="F1172" s="2">
        <v>45453</v>
      </c>
      <c r="G1172" s="2">
        <v>45081</v>
      </c>
      <c r="H1172" s="2" t="str">
        <f>TEXT(Ecommerce_Sales[[#This Row],[Order_Date]],"mmmm")</f>
        <v>June</v>
      </c>
      <c r="I1172" s="2" t="str">
        <f>TEXT(Ecommerce_Sales[[#This Row],[Order_Date]],"yyyy")</f>
        <v>2023</v>
      </c>
      <c r="J1172" s="2" t="str">
        <f>TEXT(Ecommerce_Sales[[#This Row],[Order_Date]],"mmmm")</f>
        <v>June</v>
      </c>
      <c r="K1172" s="1" t="s">
        <v>1947</v>
      </c>
      <c r="L1172" s="1" t="s">
        <v>4937</v>
      </c>
      <c r="M1172" s="1" t="s">
        <v>2247</v>
      </c>
      <c r="N1172" s="1" t="s">
        <v>1957</v>
      </c>
      <c r="O1172" s="3">
        <v>23</v>
      </c>
      <c r="P1172">
        <v>2</v>
      </c>
      <c r="Q1172" s="3">
        <v>47</v>
      </c>
      <c r="R1172" s="1" t="s">
        <v>1958</v>
      </c>
      <c r="S1172" s="3">
        <v>4</v>
      </c>
      <c r="T1172">
        <v>6</v>
      </c>
      <c r="U1172" t="str">
        <f>IF(Ecommerce_Sales[[#This Row],[Delivery_Time_Days]]&gt;7,"Delay",IF(Ecommerce_Sales[[#This Row],[Delivery_Time_Days]] = 0,"No delivery",IF(Ecommerce_Sales[[#This Row],[Delivery_Time_Days]]&lt;=7,"On-time")))</f>
        <v>On-time</v>
      </c>
      <c r="V1172" s="7">
        <f>Ecommerce_Sales[[#This Row],[Profit]]/Ecommerce_Sales[[#This Row],[Total_Price]]</f>
        <v>0.14893617021276595</v>
      </c>
      <c r="W1172" s="3">
        <v>7</v>
      </c>
      <c r="X1172" s="3"/>
    </row>
    <row r="1173" spans="1:24" x14ac:dyDescent="0.25">
      <c r="A1173" s="1" t="s">
        <v>4938</v>
      </c>
      <c r="B1173" s="1" t="s">
        <v>819</v>
      </c>
      <c r="C1173" s="1" t="s">
        <v>820</v>
      </c>
      <c r="D1173" s="1" t="s">
        <v>2529</v>
      </c>
      <c r="E1173" s="1" t="s">
        <v>1946</v>
      </c>
      <c r="F1173" s="2">
        <v>45415</v>
      </c>
      <c r="G1173" s="2">
        <v>45407</v>
      </c>
      <c r="H1173" s="2" t="str">
        <f>TEXT(Ecommerce_Sales[[#This Row],[Order_Date]],"mmmm")</f>
        <v>April</v>
      </c>
      <c r="I1173" s="2" t="str">
        <f>TEXT(Ecommerce_Sales[[#This Row],[Order_Date]],"yyyy")</f>
        <v>2024</v>
      </c>
      <c r="J1173" s="2" t="str">
        <f>TEXT(Ecommerce_Sales[[#This Row],[Order_Date]],"mmmm")</f>
        <v>April</v>
      </c>
      <c r="K1173" s="1" t="s">
        <v>1947</v>
      </c>
      <c r="L1173" s="1" t="s">
        <v>4939</v>
      </c>
      <c r="M1173" s="1" t="s">
        <v>2026</v>
      </c>
      <c r="N1173" s="1" t="s">
        <v>1978</v>
      </c>
      <c r="O1173" s="3">
        <v>588</v>
      </c>
      <c r="P1173">
        <v>4</v>
      </c>
      <c r="Q1173" s="3">
        <v>2352</v>
      </c>
      <c r="R1173" s="1" t="s">
        <v>1958</v>
      </c>
      <c r="S1173" s="3">
        <v>307</v>
      </c>
      <c r="T1173">
        <v>3</v>
      </c>
      <c r="U1173" t="str">
        <f>IF(Ecommerce_Sales[[#This Row],[Delivery_Time_Days]]&gt;7,"Delay",IF(Ecommerce_Sales[[#This Row],[Delivery_Time_Days]] = 0,"No delivery",IF(Ecommerce_Sales[[#This Row],[Delivery_Time_Days]]&lt;=7,"On-time")))</f>
        <v>On-time</v>
      </c>
      <c r="V1173" s="7">
        <f>Ecommerce_Sales[[#This Row],[Profit]]/Ecommerce_Sales[[#This Row],[Total_Price]]</f>
        <v>0.34991496598639454</v>
      </c>
      <c r="W1173" s="3">
        <v>823</v>
      </c>
      <c r="X1173" s="3"/>
    </row>
    <row r="1174" spans="1:24" x14ac:dyDescent="0.25">
      <c r="A1174" s="1" t="s">
        <v>4940</v>
      </c>
      <c r="B1174" s="1" t="s">
        <v>1195</v>
      </c>
      <c r="C1174" s="1" t="s">
        <v>1196</v>
      </c>
      <c r="D1174" s="1" t="s">
        <v>2614</v>
      </c>
      <c r="E1174" s="1" t="s">
        <v>1961</v>
      </c>
      <c r="F1174" s="2">
        <v>45129</v>
      </c>
      <c r="G1174" s="2">
        <v>45409</v>
      </c>
      <c r="H1174" s="2" t="str">
        <f>TEXT(Ecommerce_Sales[[#This Row],[Order_Date]],"mmmm")</f>
        <v>April</v>
      </c>
      <c r="I1174" s="2" t="str">
        <f>TEXT(Ecommerce_Sales[[#This Row],[Order_Date]],"yyyy")</f>
        <v>2024</v>
      </c>
      <c r="J1174" s="2" t="str">
        <f>TEXT(Ecommerce_Sales[[#This Row],[Order_Date]],"mmmm")</f>
        <v>April</v>
      </c>
      <c r="K1174" s="1" t="s">
        <v>1992</v>
      </c>
      <c r="L1174" s="1" t="s">
        <v>4941</v>
      </c>
      <c r="M1174" s="1" t="s">
        <v>2047</v>
      </c>
      <c r="N1174" s="1" t="s">
        <v>1989</v>
      </c>
      <c r="O1174" s="3">
        <v>598</v>
      </c>
      <c r="P1174">
        <v>1</v>
      </c>
      <c r="Q1174" s="3">
        <v>598</v>
      </c>
      <c r="R1174" s="1" t="s">
        <v>1958</v>
      </c>
      <c r="S1174" s="3">
        <v>49</v>
      </c>
      <c r="U1174" t="str">
        <f>IF(Ecommerce_Sales[[#This Row],[Delivery_Time_Days]]&gt;7,"Delay",IF(Ecommerce_Sales[[#This Row],[Delivery_Time_Days]] = 0,"No delivery",IF(Ecommerce_Sales[[#This Row],[Delivery_Time_Days]]&lt;=7,"On-time")))</f>
        <v>No delivery</v>
      </c>
      <c r="V1174" s="7">
        <f>Ecommerce_Sales[[#This Row],[Profit]]/Ecommerce_Sales[[#This Row],[Total_Price]]</f>
        <v>0.25083612040133779</v>
      </c>
      <c r="W1174" s="3">
        <v>150</v>
      </c>
      <c r="X1174" s="3"/>
    </row>
    <row r="1175" spans="1:24" x14ac:dyDescent="0.25">
      <c r="A1175" s="1" t="s">
        <v>4942</v>
      </c>
      <c r="B1175" s="1" t="s">
        <v>949</v>
      </c>
      <c r="C1175" s="1" t="s">
        <v>950</v>
      </c>
      <c r="D1175" s="1" t="s">
        <v>4943</v>
      </c>
      <c r="E1175" s="1" t="s">
        <v>1966</v>
      </c>
      <c r="F1175" s="2">
        <v>45546</v>
      </c>
      <c r="G1175" s="2">
        <v>45544</v>
      </c>
      <c r="H1175" s="2" t="str">
        <f>TEXT(Ecommerce_Sales[[#This Row],[Order_Date]],"mmmm")</f>
        <v>September</v>
      </c>
      <c r="I1175" s="2" t="str">
        <f>TEXT(Ecommerce_Sales[[#This Row],[Order_Date]],"yyyy")</f>
        <v>2024</v>
      </c>
      <c r="J1175" s="2" t="str">
        <f>TEXT(Ecommerce_Sales[[#This Row],[Order_Date]],"mmmm")</f>
        <v>September</v>
      </c>
      <c r="K1175" s="1" t="s">
        <v>1992</v>
      </c>
      <c r="L1175" s="1" t="s">
        <v>4944</v>
      </c>
      <c r="M1175" s="1" t="s">
        <v>1988</v>
      </c>
      <c r="N1175" s="1" t="s">
        <v>1989</v>
      </c>
      <c r="O1175" s="3">
        <v>1003</v>
      </c>
      <c r="P1175">
        <v>3</v>
      </c>
      <c r="Q1175" s="3">
        <v>3010</v>
      </c>
      <c r="R1175" s="1" t="s">
        <v>1958</v>
      </c>
      <c r="S1175" s="3">
        <v>427</v>
      </c>
      <c r="U1175" t="str">
        <f>IF(Ecommerce_Sales[[#This Row],[Delivery_Time_Days]]&gt;7,"Delay",IF(Ecommerce_Sales[[#This Row],[Delivery_Time_Days]] = 0,"No delivery",IF(Ecommerce_Sales[[#This Row],[Delivery_Time_Days]]&lt;=7,"On-time")))</f>
        <v>No delivery</v>
      </c>
      <c r="V1175" s="7">
        <f>Ecommerce_Sales[[#This Row],[Profit]]/Ecommerce_Sales[[#This Row],[Total_Price]]</f>
        <v>0.24983388704318937</v>
      </c>
      <c r="W1175" s="3">
        <v>752</v>
      </c>
      <c r="X1175" s="3"/>
    </row>
    <row r="1176" spans="1:24" x14ac:dyDescent="0.25">
      <c r="A1176" s="1" t="s">
        <v>4945</v>
      </c>
      <c r="B1176" s="1" t="s">
        <v>36</v>
      </c>
      <c r="C1176" s="1" t="s">
        <v>37</v>
      </c>
      <c r="D1176" s="1" t="s">
        <v>3639</v>
      </c>
      <c r="E1176" s="1" t="s">
        <v>1996</v>
      </c>
      <c r="F1176" s="2">
        <v>45463</v>
      </c>
      <c r="G1176" s="2">
        <v>45568</v>
      </c>
      <c r="H1176" s="2" t="str">
        <f>TEXT(Ecommerce_Sales[[#This Row],[Order_Date]],"mmmm")</f>
        <v>October</v>
      </c>
      <c r="I1176" s="2" t="str">
        <f>TEXT(Ecommerce_Sales[[#This Row],[Order_Date]],"yyyy")</f>
        <v>2024</v>
      </c>
      <c r="J1176" s="2" t="str">
        <f>TEXT(Ecommerce_Sales[[#This Row],[Order_Date]],"mmmm")</f>
        <v>October</v>
      </c>
      <c r="K1176" s="1" t="s">
        <v>1992</v>
      </c>
      <c r="L1176" s="1" t="s">
        <v>4946</v>
      </c>
      <c r="M1176" s="1" t="s">
        <v>1983</v>
      </c>
      <c r="N1176" s="1" t="s">
        <v>1950</v>
      </c>
      <c r="O1176" s="3">
        <v>847</v>
      </c>
      <c r="P1176">
        <v>6</v>
      </c>
      <c r="Q1176" s="3">
        <v>5079</v>
      </c>
      <c r="R1176" s="1" t="s">
        <v>1951</v>
      </c>
      <c r="S1176" s="3">
        <v>602</v>
      </c>
      <c r="U1176" t="str">
        <f>IF(Ecommerce_Sales[[#This Row],[Delivery_Time_Days]]&gt;7,"Delay",IF(Ecommerce_Sales[[#This Row],[Delivery_Time_Days]] = 0,"No delivery",IF(Ecommerce_Sales[[#This Row],[Delivery_Time_Days]]&lt;=7,"On-time")))</f>
        <v>No delivery</v>
      </c>
      <c r="V1176" s="7">
        <f>Ecommerce_Sales[[#This Row],[Profit]]/Ecommerce_Sales[[#This Row],[Total_Price]]</f>
        <v>0.40007875566056311</v>
      </c>
      <c r="W1176" s="3">
        <v>2032</v>
      </c>
      <c r="X1176" s="3"/>
    </row>
    <row r="1177" spans="1:24" x14ac:dyDescent="0.25">
      <c r="A1177" s="1" t="s">
        <v>4947</v>
      </c>
      <c r="B1177" s="1" t="s">
        <v>1549</v>
      </c>
      <c r="C1177" s="1" t="s">
        <v>1550</v>
      </c>
      <c r="D1177" s="1" t="s">
        <v>2166</v>
      </c>
      <c r="E1177" s="1" t="s">
        <v>1946</v>
      </c>
      <c r="F1177" s="2">
        <v>45359</v>
      </c>
      <c r="G1177" s="2">
        <v>45287</v>
      </c>
      <c r="H1177" s="2" t="str">
        <f>TEXT(Ecommerce_Sales[[#This Row],[Order_Date]],"mmmm")</f>
        <v>December</v>
      </c>
      <c r="I1177" s="2" t="str">
        <f>TEXT(Ecommerce_Sales[[#This Row],[Order_Date]],"yyyy")</f>
        <v>2023</v>
      </c>
      <c r="J1177" s="2" t="str">
        <f>TEXT(Ecommerce_Sales[[#This Row],[Order_Date]],"mmmm")</f>
        <v>December</v>
      </c>
      <c r="K1177" s="1" t="s">
        <v>1947</v>
      </c>
      <c r="L1177" s="1" t="s">
        <v>4948</v>
      </c>
      <c r="M1177" s="1" t="s">
        <v>1968</v>
      </c>
      <c r="N1177" s="1" t="s">
        <v>1957</v>
      </c>
      <c r="O1177" s="3">
        <v>1040</v>
      </c>
      <c r="P1177">
        <v>10</v>
      </c>
      <c r="Q1177" s="3">
        <v>10402</v>
      </c>
      <c r="R1177" s="1" t="s">
        <v>1958</v>
      </c>
      <c r="S1177" s="3">
        <v>1559</v>
      </c>
      <c r="T1177">
        <v>3</v>
      </c>
      <c r="U1177" t="str">
        <f>IF(Ecommerce_Sales[[#This Row],[Delivery_Time_Days]]&gt;7,"Delay",IF(Ecommerce_Sales[[#This Row],[Delivery_Time_Days]] = 0,"No delivery",IF(Ecommerce_Sales[[#This Row],[Delivery_Time_Days]]&lt;=7,"On-time")))</f>
        <v>On-time</v>
      </c>
      <c r="V1177" s="7">
        <f>Ecommerce_Sales[[#This Row],[Profit]]/Ecommerce_Sales[[#This Row],[Total_Price]]</f>
        <v>0.14997115939242453</v>
      </c>
      <c r="W1177" s="3">
        <v>1560</v>
      </c>
      <c r="X1177" s="3"/>
    </row>
    <row r="1178" spans="1:24" x14ac:dyDescent="0.25">
      <c r="A1178" s="1" t="s">
        <v>4949</v>
      </c>
      <c r="B1178" s="1" t="s">
        <v>1353</v>
      </c>
      <c r="C1178" s="1" t="s">
        <v>1354</v>
      </c>
      <c r="D1178" s="1" t="s">
        <v>4950</v>
      </c>
      <c r="E1178" s="1" t="s">
        <v>1954</v>
      </c>
      <c r="F1178" s="2">
        <v>45202</v>
      </c>
      <c r="G1178" s="2">
        <v>45355</v>
      </c>
      <c r="H1178" s="2" t="str">
        <f>TEXT(Ecommerce_Sales[[#This Row],[Order_Date]],"mmmm")</f>
        <v>March</v>
      </c>
      <c r="I1178" s="2" t="str">
        <f>TEXT(Ecommerce_Sales[[#This Row],[Order_Date]],"yyyy")</f>
        <v>2024</v>
      </c>
      <c r="J1178" s="2" t="str">
        <f>TEXT(Ecommerce_Sales[[#This Row],[Order_Date]],"mmmm")</f>
        <v>March</v>
      </c>
      <c r="K1178" s="1" t="s">
        <v>1947</v>
      </c>
      <c r="L1178" s="1" t="s">
        <v>4951</v>
      </c>
      <c r="M1178" s="1" t="s">
        <v>2054</v>
      </c>
      <c r="N1178" s="1" t="s">
        <v>1957</v>
      </c>
      <c r="O1178" s="3">
        <v>891</v>
      </c>
      <c r="P1178">
        <v>3</v>
      </c>
      <c r="Q1178" s="3">
        <v>2672</v>
      </c>
      <c r="R1178" s="1" t="s">
        <v>1958</v>
      </c>
      <c r="S1178" s="3">
        <v>238</v>
      </c>
      <c r="T1178">
        <v>5</v>
      </c>
      <c r="U1178" t="str">
        <f>IF(Ecommerce_Sales[[#This Row],[Delivery_Time_Days]]&gt;7,"Delay",IF(Ecommerce_Sales[[#This Row],[Delivery_Time_Days]] = 0,"No delivery",IF(Ecommerce_Sales[[#This Row],[Delivery_Time_Days]]&lt;=7,"On-time")))</f>
        <v>On-time</v>
      </c>
      <c r="V1178" s="7">
        <f>Ecommerce_Sales[[#This Row],[Profit]]/Ecommerce_Sales[[#This Row],[Total_Price]]</f>
        <v>0.15007485029940121</v>
      </c>
      <c r="W1178" s="3">
        <v>401</v>
      </c>
      <c r="X1178" s="3"/>
    </row>
    <row r="1179" spans="1:24" x14ac:dyDescent="0.25">
      <c r="A1179" s="1" t="s">
        <v>4952</v>
      </c>
      <c r="B1179" s="1" t="s">
        <v>192</v>
      </c>
      <c r="C1179" s="1" t="s">
        <v>492</v>
      </c>
      <c r="D1179" s="1" t="s">
        <v>3305</v>
      </c>
      <c r="E1179" s="1" t="s">
        <v>1946</v>
      </c>
      <c r="F1179" s="2">
        <v>45350</v>
      </c>
      <c r="G1179" s="2">
        <v>45393</v>
      </c>
      <c r="H1179" s="2" t="str">
        <f>TEXT(Ecommerce_Sales[[#This Row],[Order_Date]],"mmmm")</f>
        <v>April</v>
      </c>
      <c r="I1179" s="2" t="str">
        <f>TEXT(Ecommerce_Sales[[#This Row],[Order_Date]],"yyyy")</f>
        <v>2024</v>
      </c>
      <c r="J1179" s="2" t="str">
        <f>TEXT(Ecommerce_Sales[[#This Row],[Order_Date]],"mmmm")</f>
        <v>April</v>
      </c>
      <c r="K1179" s="1" t="s">
        <v>1947</v>
      </c>
      <c r="L1179" s="1" t="s">
        <v>4953</v>
      </c>
      <c r="M1179" s="1" t="s">
        <v>1972</v>
      </c>
      <c r="N1179" s="1" t="s">
        <v>1973</v>
      </c>
      <c r="O1179" s="3">
        <v>928</v>
      </c>
      <c r="P1179">
        <v>5</v>
      </c>
      <c r="Q1179" s="3">
        <v>4642</v>
      </c>
      <c r="R1179" s="1" t="s">
        <v>2016</v>
      </c>
      <c r="S1179" s="3">
        <v>428</v>
      </c>
      <c r="T1179">
        <v>10</v>
      </c>
      <c r="U1179" t="str">
        <f>IF(Ecommerce_Sales[[#This Row],[Delivery_Time_Days]]&gt;7,"Delay",IF(Ecommerce_Sales[[#This Row],[Delivery_Time_Days]] = 0,"No delivery",IF(Ecommerce_Sales[[#This Row],[Delivery_Time_Days]]&lt;=7,"On-time")))</f>
        <v>Delay</v>
      </c>
      <c r="V1179" s="7">
        <f>Ecommerce_Sales[[#This Row],[Profit]]/Ecommerce_Sales[[#This Row],[Total_Price]]</f>
        <v>0.30008616975441621</v>
      </c>
      <c r="W1179" s="3">
        <v>1393</v>
      </c>
      <c r="X1179" s="3"/>
    </row>
    <row r="1180" spans="1:24" x14ac:dyDescent="0.25">
      <c r="A1180" s="1" t="s">
        <v>4954</v>
      </c>
      <c r="B1180" s="1" t="s">
        <v>1418</v>
      </c>
      <c r="C1180" s="1" t="s">
        <v>1419</v>
      </c>
      <c r="D1180" s="1" t="s">
        <v>3417</v>
      </c>
      <c r="E1180" s="1" t="s">
        <v>1966</v>
      </c>
      <c r="F1180" s="2">
        <v>45534</v>
      </c>
      <c r="G1180" s="2">
        <v>45044</v>
      </c>
      <c r="H1180" s="2" t="str">
        <f>TEXT(Ecommerce_Sales[[#This Row],[Order_Date]],"mmmm")</f>
        <v>April</v>
      </c>
      <c r="I1180" s="2" t="str">
        <f>TEXT(Ecommerce_Sales[[#This Row],[Order_Date]],"yyyy")</f>
        <v>2023</v>
      </c>
      <c r="J1180" s="2" t="str">
        <f>TEXT(Ecommerce_Sales[[#This Row],[Order_Date]],"mmmm")</f>
        <v>April</v>
      </c>
      <c r="K1180" s="1" t="s">
        <v>1947</v>
      </c>
      <c r="L1180" s="1" t="s">
        <v>4955</v>
      </c>
      <c r="M1180" s="1" t="s">
        <v>2079</v>
      </c>
      <c r="N1180" s="1" t="s">
        <v>1973</v>
      </c>
      <c r="O1180" s="3">
        <v>195</v>
      </c>
      <c r="P1180">
        <v>4</v>
      </c>
      <c r="Q1180" s="3">
        <v>780</v>
      </c>
      <c r="R1180" s="1" t="s">
        <v>1958</v>
      </c>
      <c r="S1180" s="3">
        <v>110</v>
      </c>
      <c r="T1180">
        <v>2</v>
      </c>
      <c r="U1180" t="str">
        <f>IF(Ecommerce_Sales[[#This Row],[Delivery_Time_Days]]&gt;7,"Delay",IF(Ecommerce_Sales[[#This Row],[Delivery_Time_Days]] = 0,"No delivery",IF(Ecommerce_Sales[[#This Row],[Delivery_Time_Days]]&lt;=7,"On-time")))</f>
        <v>On-time</v>
      </c>
      <c r="V1180" s="7">
        <f>Ecommerce_Sales[[#This Row],[Profit]]/Ecommerce_Sales[[#This Row],[Total_Price]]</f>
        <v>0.3</v>
      </c>
      <c r="W1180" s="3">
        <v>234</v>
      </c>
      <c r="X1180" s="3"/>
    </row>
    <row r="1181" spans="1:24" x14ac:dyDescent="0.25">
      <c r="A1181" s="1" t="s">
        <v>4956</v>
      </c>
      <c r="B1181" s="1" t="s">
        <v>850</v>
      </c>
      <c r="C1181" s="1" t="s">
        <v>851</v>
      </c>
      <c r="D1181" s="1" t="s">
        <v>4393</v>
      </c>
      <c r="E1181" s="1" t="s">
        <v>1996</v>
      </c>
      <c r="F1181" s="2">
        <v>45271</v>
      </c>
      <c r="G1181" s="2">
        <v>44928</v>
      </c>
      <c r="H1181" s="2" t="str">
        <f>TEXT(Ecommerce_Sales[[#This Row],[Order_Date]],"mmmm")</f>
        <v>January</v>
      </c>
      <c r="I1181" s="2" t="str">
        <f>TEXT(Ecommerce_Sales[[#This Row],[Order_Date]],"yyyy")</f>
        <v>2023</v>
      </c>
      <c r="J1181" s="2" t="str">
        <f>TEXT(Ecommerce_Sales[[#This Row],[Order_Date]],"mmmm")</f>
        <v>January</v>
      </c>
      <c r="K1181" s="1" t="s">
        <v>1947</v>
      </c>
      <c r="L1181" s="1" t="s">
        <v>4957</v>
      </c>
      <c r="M1181" s="1" t="s">
        <v>2058</v>
      </c>
      <c r="N1181" s="1" t="s">
        <v>1950</v>
      </c>
      <c r="O1181" s="3">
        <v>427</v>
      </c>
      <c r="P1181">
        <v>1</v>
      </c>
      <c r="Q1181" s="3">
        <v>427</v>
      </c>
      <c r="R1181" s="1" t="s">
        <v>2008</v>
      </c>
      <c r="S1181" s="3">
        <v>57</v>
      </c>
      <c r="T1181">
        <v>6</v>
      </c>
      <c r="U1181" t="str">
        <f>IF(Ecommerce_Sales[[#This Row],[Delivery_Time_Days]]&gt;7,"Delay",IF(Ecommerce_Sales[[#This Row],[Delivery_Time_Days]] = 0,"No delivery",IF(Ecommerce_Sales[[#This Row],[Delivery_Time_Days]]&lt;=7,"On-time")))</f>
        <v>On-time</v>
      </c>
      <c r="V1181" s="7">
        <f>Ecommerce_Sales[[#This Row],[Profit]]/Ecommerce_Sales[[#This Row],[Total_Price]]</f>
        <v>0.40046838407494145</v>
      </c>
      <c r="W1181" s="3">
        <v>171</v>
      </c>
      <c r="X1181" s="3"/>
    </row>
    <row r="1182" spans="1:24" x14ac:dyDescent="0.25">
      <c r="A1182" s="1" t="s">
        <v>4958</v>
      </c>
      <c r="B1182" s="1" t="s">
        <v>180</v>
      </c>
      <c r="C1182" s="1" t="s">
        <v>181</v>
      </c>
      <c r="D1182" s="1" t="s">
        <v>4959</v>
      </c>
      <c r="E1182" s="1" t="s">
        <v>1981</v>
      </c>
      <c r="F1182" s="2">
        <v>45319</v>
      </c>
      <c r="G1182" s="2">
        <v>45436</v>
      </c>
      <c r="H1182" s="2" t="str">
        <f>TEXT(Ecommerce_Sales[[#This Row],[Order_Date]],"mmmm")</f>
        <v>May</v>
      </c>
      <c r="I1182" s="2" t="str">
        <f>TEXT(Ecommerce_Sales[[#This Row],[Order_Date]],"yyyy")</f>
        <v>2024</v>
      </c>
      <c r="J1182" s="2" t="str">
        <f>TEXT(Ecommerce_Sales[[#This Row],[Order_Date]],"mmmm")</f>
        <v>May</v>
      </c>
      <c r="K1182" s="1" t="s">
        <v>1986</v>
      </c>
      <c r="L1182" s="1" t="s">
        <v>4960</v>
      </c>
      <c r="M1182" s="1" t="s">
        <v>1949</v>
      </c>
      <c r="N1182" s="1" t="s">
        <v>1950</v>
      </c>
      <c r="O1182" s="3">
        <v>293</v>
      </c>
      <c r="P1182">
        <v>4</v>
      </c>
      <c r="Q1182" s="3">
        <v>1170</v>
      </c>
      <c r="R1182" s="1" t="s">
        <v>1951</v>
      </c>
      <c r="S1182" s="3">
        <v>172</v>
      </c>
      <c r="U1182" t="str">
        <f>IF(Ecommerce_Sales[[#This Row],[Delivery_Time_Days]]&gt;7,"Delay",IF(Ecommerce_Sales[[#This Row],[Delivery_Time_Days]] = 0,"No delivery",IF(Ecommerce_Sales[[#This Row],[Delivery_Time_Days]]&lt;=7,"On-time")))</f>
        <v>No delivery</v>
      </c>
      <c r="V1182" s="7">
        <f>Ecommerce_Sales[[#This Row],[Profit]]/Ecommerce_Sales[[#This Row],[Total_Price]]</f>
        <v>0.4</v>
      </c>
      <c r="W1182" s="3">
        <v>468</v>
      </c>
      <c r="X1182" s="3"/>
    </row>
    <row r="1183" spans="1:24" x14ac:dyDescent="0.25">
      <c r="A1183" s="1" t="s">
        <v>4961</v>
      </c>
      <c r="B1183" s="1" t="s">
        <v>362</v>
      </c>
      <c r="C1183" s="1" t="s">
        <v>363</v>
      </c>
      <c r="D1183" s="1" t="s">
        <v>2422</v>
      </c>
      <c r="E1183" s="1" t="s">
        <v>1946</v>
      </c>
      <c r="F1183" s="2">
        <v>45317</v>
      </c>
      <c r="G1183" s="2">
        <v>45577</v>
      </c>
      <c r="H1183" s="2" t="str">
        <f>TEXT(Ecommerce_Sales[[#This Row],[Order_Date]],"mmmm")</f>
        <v>October</v>
      </c>
      <c r="I1183" s="2" t="str">
        <f>TEXT(Ecommerce_Sales[[#This Row],[Order_Date]],"yyyy")</f>
        <v>2024</v>
      </c>
      <c r="J1183" s="2" t="str">
        <f>TEXT(Ecommerce_Sales[[#This Row],[Order_Date]],"mmmm")</f>
        <v>October</v>
      </c>
      <c r="K1183" s="1" t="s">
        <v>1947</v>
      </c>
      <c r="L1183" s="1" t="s">
        <v>4962</v>
      </c>
      <c r="M1183" s="1" t="s">
        <v>2079</v>
      </c>
      <c r="N1183" s="1" t="s">
        <v>1973</v>
      </c>
      <c r="O1183" s="3">
        <v>553</v>
      </c>
      <c r="P1183">
        <v>4</v>
      </c>
      <c r="Q1183" s="3">
        <v>2212</v>
      </c>
      <c r="R1183" s="1" t="s">
        <v>1951</v>
      </c>
      <c r="S1183" s="3">
        <v>169</v>
      </c>
      <c r="T1183">
        <v>6</v>
      </c>
      <c r="U1183" t="str">
        <f>IF(Ecommerce_Sales[[#This Row],[Delivery_Time_Days]]&gt;7,"Delay",IF(Ecommerce_Sales[[#This Row],[Delivery_Time_Days]] = 0,"No delivery",IF(Ecommerce_Sales[[#This Row],[Delivery_Time_Days]]&lt;=7,"On-time")))</f>
        <v>On-time</v>
      </c>
      <c r="V1183" s="7">
        <f>Ecommerce_Sales[[#This Row],[Profit]]/Ecommerce_Sales[[#This Row],[Total_Price]]</f>
        <v>0.30018083182640143</v>
      </c>
      <c r="W1183" s="3">
        <v>664</v>
      </c>
      <c r="X1183" s="3"/>
    </row>
    <row r="1184" spans="1:24" x14ac:dyDescent="0.25">
      <c r="A1184" s="1" t="s">
        <v>4963</v>
      </c>
      <c r="B1184" s="1" t="s">
        <v>462</v>
      </c>
      <c r="C1184" s="1" t="s">
        <v>1467</v>
      </c>
      <c r="D1184" s="1" t="s">
        <v>4964</v>
      </c>
      <c r="E1184" s="1" t="s">
        <v>1996</v>
      </c>
      <c r="F1184" s="2">
        <v>45212</v>
      </c>
      <c r="G1184" s="2">
        <v>45500</v>
      </c>
      <c r="H1184" s="2" t="str">
        <f>TEXT(Ecommerce_Sales[[#This Row],[Order_Date]],"mmmm")</f>
        <v>July</v>
      </c>
      <c r="I1184" s="2" t="str">
        <f>TEXT(Ecommerce_Sales[[#This Row],[Order_Date]],"yyyy")</f>
        <v>2024</v>
      </c>
      <c r="J1184" s="2" t="str">
        <f>TEXT(Ecommerce_Sales[[#This Row],[Order_Date]],"mmmm")</f>
        <v>July</v>
      </c>
      <c r="K1184" s="1" t="s">
        <v>1947</v>
      </c>
      <c r="L1184" s="1" t="s">
        <v>4965</v>
      </c>
      <c r="M1184" s="1" t="s">
        <v>1949</v>
      </c>
      <c r="N1184" s="1" t="s">
        <v>1950</v>
      </c>
      <c r="O1184" s="3">
        <v>557</v>
      </c>
      <c r="P1184">
        <v>1</v>
      </c>
      <c r="Q1184" s="3">
        <v>557</v>
      </c>
      <c r="R1184" s="1" t="s">
        <v>2016</v>
      </c>
      <c r="S1184" s="3">
        <v>44</v>
      </c>
      <c r="T1184">
        <v>2</v>
      </c>
      <c r="U1184" t="str">
        <f>IF(Ecommerce_Sales[[#This Row],[Delivery_Time_Days]]&gt;7,"Delay",IF(Ecommerce_Sales[[#This Row],[Delivery_Time_Days]] = 0,"No delivery",IF(Ecommerce_Sales[[#This Row],[Delivery_Time_Days]]&lt;=7,"On-time")))</f>
        <v>On-time</v>
      </c>
      <c r="V1184" s="7">
        <f>Ecommerce_Sales[[#This Row],[Profit]]/Ecommerce_Sales[[#This Row],[Total_Price]]</f>
        <v>0.40035906642728902</v>
      </c>
      <c r="W1184" s="3">
        <v>223</v>
      </c>
      <c r="X1184" s="3"/>
    </row>
    <row r="1185" spans="1:24" x14ac:dyDescent="0.25">
      <c r="A1185" s="1" t="s">
        <v>4966</v>
      </c>
      <c r="B1185" s="1" t="s">
        <v>986</v>
      </c>
      <c r="C1185" s="1" t="s">
        <v>987</v>
      </c>
      <c r="D1185" s="1" t="s">
        <v>3704</v>
      </c>
      <c r="E1185" s="1" t="s">
        <v>1966</v>
      </c>
      <c r="F1185" s="2">
        <v>45156</v>
      </c>
      <c r="G1185" s="2">
        <v>45556</v>
      </c>
      <c r="H1185" s="2" t="str">
        <f>TEXT(Ecommerce_Sales[[#This Row],[Order_Date]],"mmmm")</f>
        <v>September</v>
      </c>
      <c r="I1185" s="2" t="str">
        <f>TEXT(Ecommerce_Sales[[#This Row],[Order_Date]],"yyyy")</f>
        <v>2024</v>
      </c>
      <c r="J1185" s="2" t="str">
        <f>TEXT(Ecommerce_Sales[[#This Row],[Order_Date]],"mmmm")</f>
        <v>September</v>
      </c>
      <c r="K1185" s="1" t="s">
        <v>1947</v>
      </c>
      <c r="L1185" s="1" t="s">
        <v>4967</v>
      </c>
      <c r="M1185" s="1" t="s">
        <v>1963</v>
      </c>
      <c r="N1185" s="1" t="s">
        <v>1957</v>
      </c>
      <c r="O1185" s="3">
        <v>502</v>
      </c>
      <c r="P1185">
        <v>3</v>
      </c>
      <c r="Q1185" s="3">
        <v>1507</v>
      </c>
      <c r="R1185" s="1" t="s">
        <v>1958</v>
      </c>
      <c r="S1185" s="3">
        <v>173</v>
      </c>
      <c r="T1185">
        <v>2</v>
      </c>
      <c r="U1185" t="str">
        <f>IF(Ecommerce_Sales[[#This Row],[Delivery_Time_Days]]&gt;7,"Delay",IF(Ecommerce_Sales[[#This Row],[Delivery_Time_Days]] = 0,"No delivery",IF(Ecommerce_Sales[[#This Row],[Delivery_Time_Days]]&lt;=7,"On-time")))</f>
        <v>On-time</v>
      </c>
      <c r="V1185" s="7">
        <f>Ecommerce_Sales[[#This Row],[Profit]]/Ecommerce_Sales[[#This Row],[Total_Price]]</f>
        <v>0.14996682149966822</v>
      </c>
      <c r="W1185" s="3">
        <v>226</v>
      </c>
      <c r="X1185" s="3"/>
    </row>
    <row r="1186" spans="1:24" x14ac:dyDescent="0.25">
      <c r="A1186" s="1" t="s">
        <v>4968</v>
      </c>
      <c r="B1186" s="1" t="s">
        <v>1325</v>
      </c>
      <c r="C1186" s="1" t="s">
        <v>1326</v>
      </c>
      <c r="D1186" s="1" t="s">
        <v>4969</v>
      </c>
      <c r="E1186" s="1" t="s">
        <v>1966</v>
      </c>
      <c r="F1186" s="2">
        <v>45307</v>
      </c>
      <c r="G1186" s="2">
        <v>45428</v>
      </c>
      <c r="H1186" s="2" t="str">
        <f>TEXT(Ecommerce_Sales[[#This Row],[Order_Date]],"mmmm")</f>
        <v>May</v>
      </c>
      <c r="I1186" s="2" t="str">
        <f>TEXT(Ecommerce_Sales[[#This Row],[Order_Date]],"yyyy")</f>
        <v>2024</v>
      </c>
      <c r="J1186" s="2" t="str">
        <f>TEXT(Ecommerce_Sales[[#This Row],[Order_Date]],"mmmm")</f>
        <v>May</v>
      </c>
      <c r="K1186" s="1" t="s">
        <v>1947</v>
      </c>
      <c r="L1186" s="1" t="s">
        <v>4970</v>
      </c>
      <c r="M1186" s="1" t="s">
        <v>2054</v>
      </c>
      <c r="N1186" s="1" t="s">
        <v>1957</v>
      </c>
      <c r="O1186" s="3">
        <v>238</v>
      </c>
      <c r="P1186">
        <v>3</v>
      </c>
      <c r="Q1186" s="3">
        <v>714</v>
      </c>
      <c r="R1186" s="1" t="s">
        <v>1958</v>
      </c>
      <c r="S1186" s="3">
        <v>66</v>
      </c>
      <c r="T1186">
        <v>2</v>
      </c>
      <c r="U1186" t="str">
        <f>IF(Ecommerce_Sales[[#This Row],[Delivery_Time_Days]]&gt;7,"Delay",IF(Ecommerce_Sales[[#This Row],[Delivery_Time_Days]] = 0,"No delivery",IF(Ecommerce_Sales[[#This Row],[Delivery_Time_Days]]&lt;=7,"On-time")))</f>
        <v>On-time</v>
      </c>
      <c r="V1186" s="7">
        <f>Ecommerce_Sales[[#This Row],[Profit]]/Ecommerce_Sales[[#This Row],[Total_Price]]</f>
        <v>0.14985994397759103</v>
      </c>
      <c r="W1186" s="3">
        <v>107</v>
      </c>
      <c r="X1186" s="3"/>
    </row>
    <row r="1187" spans="1:24" x14ac:dyDescent="0.25">
      <c r="A1187" s="1" t="s">
        <v>4971</v>
      </c>
      <c r="B1187" s="1" t="s">
        <v>898</v>
      </c>
      <c r="C1187" s="1" t="s">
        <v>899</v>
      </c>
      <c r="D1187" s="1" t="s">
        <v>4011</v>
      </c>
      <c r="E1187" s="1" t="s">
        <v>1966</v>
      </c>
      <c r="F1187" s="2">
        <v>45068</v>
      </c>
      <c r="G1187" s="2">
        <v>45374</v>
      </c>
      <c r="H1187" s="2" t="str">
        <f>TEXT(Ecommerce_Sales[[#This Row],[Order_Date]],"mmmm")</f>
        <v>March</v>
      </c>
      <c r="I1187" s="2" t="str">
        <f>TEXT(Ecommerce_Sales[[#This Row],[Order_Date]],"yyyy")</f>
        <v>2024</v>
      </c>
      <c r="J1187" s="2" t="str">
        <f>TEXT(Ecommerce_Sales[[#This Row],[Order_Date]],"mmmm")</f>
        <v>March</v>
      </c>
      <c r="K1187" s="1" t="s">
        <v>1947</v>
      </c>
      <c r="L1187" s="1" t="s">
        <v>4972</v>
      </c>
      <c r="M1187" s="1" t="s">
        <v>1956</v>
      </c>
      <c r="N1187" s="1" t="s">
        <v>1957</v>
      </c>
      <c r="O1187" s="3">
        <v>263</v>
      </c>
      <c r="P1187">
        <v>5</v>
      </c>
      <c r="Q1187" s="3">
        <v>1316</v>
      </c>
      <c r="R1187" s="1" t="s">
        <v>1958</v>
      </c>
      <c r="S1187" s="3">
        <v>156</v>
      </c>
      <c r="T1187">
        <v>4</v>
      </c>
      <c r="U1187" t="str">
        <f>IF(Ecommerce_Sales[[#This Row],[Delivery_Time_Days]]&gt;7,"Delay",IF(Ecommerce_Sales[[#This Row],[Delivery_Time_Days]] = 0,"No delivery",IF(Ecommerce_Sales[[#This Row],[Delivery_Time_Days]]&lt;=7,"On-time")))</f>
        <v>On-time</v>
      </c>
      <c r="V1187" s="7">
        <f>Ecommerce_Sales[[#This Row],[Profit]]/Ecommerce_Sales[[#This Row],[Total_Price]]</f>
        <v>0.14969604863221886</v>
      </c>
      <c r="W1187" s="3">
        <v>197</v>
      </c>
      <c r="X1187" s="3"/>
    </row>
    <row r="1188" spans="1:24" x14ac:dyDescent="0.25">
      <c r="A1188" s="1" t="s">
        <v>4973</v>
      </c>
      <c r="B1188" s="1" t="s">
        <v>1389</v>
      </c>
      <c r="C1188" s="1" t="s">
        <v>1390</v>
      </c>
      <c r="D1188" s="1" t="s">
        <v>4361</v>
      </c>
      <c r="E1188" s="1" t="s">
        <v>1954</v>
      </c>
      <c r="F1188" s="2">
        <v>45076</v>
      </c>
      <c r="G1188" s="2">
        <v>45136</v>
      </c>
      <c r="H1188" s="2" t="str">
        <f>TEXT(Ecommerce_Sales[[#This Row],[Order_Date]],"mmmm")</f>
        <v>July</v>
      </c>
      <c r="I1188" s="2" t="str">
        <f>TEXT(Ecommerce_Sales[[#This Row],[Order_Date]],"yyyy")</f>
        <v>2023</v>
      </c>
      <c r="J1188" s="2" t="str">
        <f>TEXT(Ecommerce_Sales[[#This Row],[Order_Date]],"mmmm")</f>
        <v>July</v>
      </c>
      <c r="K1188" s="1" t="s">
        <v>1986</v>
      </c>
      <c r="L1188" s="1" t="s">
        <v>4974</v>
      </c>
      <c r="M1188" s="1" t="s">
        <v>1977</v>
      </c>
      <c r="N1188" s="1" t="s">
        <v>1978</v>
      </c>
      <c r="O1188" s="3">
        <v>1016</v>
      </c>
      <c r="P1188">
        <v>6</v>
      </c>
      <c r="Q1188" s="3">
        <v>6095</v>
      </c>
      <c r="R1188" s="1" t="s">
        <v>1958</v>
      </c>
      <c r="S1188" s="3">
        <v>483</v>
      </c>
      <c r="U1188" t="str">
        <f>IF(Ecommerce_Sales[[#This Row],[Delivery_Time_Days]]&gt;7,"Delay",IF(Ecommerce_Sales[[#This Row],[Delivery_Time_Days]] = 0,"No delivery",IF(Ecommerce_Sales[[#This Row],[Delivery_Time_Days]]&lt;=7,"On-time")))</f>
        <v>No delivery</v>
      </c>
      <c r="V1188" s="7">
        <f>Ecommerce_Sales[[#This Row],[Profit]]/Ecommerce_Sales[[#This Row],[Total_Price]]</f>
        <v>0.34995898277276455</v>
      </c>
      <c r="W1188" s="3">
        <v>2133</v>
      </c>
      <c r="X1188" s="3"/>
    </row>
    <row r="1189" spans="1:24" x14ac:dyDescent="0.25">
      <c r="A1189" s="1" t="s">
        <v>4975</v>
      </c>
      <c r="B1189" s="1" t="s">
        <v>497</v>
      </c>
      <c r="C1189" s="1" t="s">
        <v>498</v>
      </c>
      <c r="D1189" s="1" t="s">
        <v>4429</v>
      </c>
      <c r="E1189" s="1" t="s">
        <v>1996</v>
      </c>
      <c r="F1189" s="2">
        <v>45077</v>
      </c>
      <c r="G1189" s="2">
        <v>45408</v>
      </c>
      <c r="H1189" s="2" t="str">
        <f>TEXT(Ecommerce_Sales[[#This Row],[Order_Date]],"mmmm")</f>
        <v>April</v>
      </c>
      <c r="I1189" s="2" t="str">
        <f>TEXT(Ecommerce_Sales[[#This Row],[Order_Date]],"yyyy")</f>
        <v>2024</v>
      </c>
      <c r="J1189" s="2" t="str">
        <f>TEXT(Ecommerce_Sales[[#This Row],[Order_Date]],"mmmm")</f>
        <v>April</v>
      </c>
      <c r="K1189" s="1" t="s">
        <v>1947</v>
      </c>
      <c r="L1189" s="1" t="s">
        <v>4976</v>
      </c>
      <c r="M1189" s="1" t="s">
        <v>1998</v>
      </c>
      <c r="N1189" s="1" t="s">
        <v>1973</v>
      </c>
      <c r="O1189" s="3">
        <v>329</v>
      </c>
      <c r="P1189">
        <v>2</v>
      </c>
      <c r="Q1189" s="3">
        <v>658</v>
      </c>
      <c r="R1189" s="1" t="s">
        <v>1951</v>
      </c>
      <c r="S1189" s="3">
        <v>45</v>
      </c>
      <c r="T1189">
        <v>6</v>
      </c>
      <c r="U1189" t="str">
        <f>IF(Ecommerce_Sales[[#This Row],[Delivery_Time_Days]]&gt;7,"Delay",IF(Ecommerce_Sales[[#This Row],[Delivery_Time_Days]] = 0,"No delivery",IF(Ecommerce_Sales[[#This Row],[Delivery_Time_Days]]&lt;=7,"On-time")))</f>
        <v>On-time</v>
      </c>
      <c r="V1189" s="7">
        <f>Ecommerce_Sales[[#This Row],[Profit]]/Ecommerce_Sales[[#This Row],[Total_Price]]</f>
        <v>0.29939209726443772</v>
      </c>
      <c r="W1189" s="3">
        <v>197</v>
      </c>
      <c r="X1189" s="3"/>
    </row>
    <row r="1190" spans="1:24" x14ac:dyDescent="0.25">
      <c r="A1190" s="1" t="s">
        <v>4977</v>
      </c>
      <c r="B1190" s="1" t="s">
        <v>66</v>
      </c>
      <c r="C1190" s="1" t="s">
        <v>67</v>
      </c>
      <c r="D1190" s="1" t="s">
        <v>3681</v>
      </c>
      <c r="E1190" s="1" t="s">
        <v>1946</v>
      </c>
      <c r="F1190" s="2">
        <v>45392</v>
      </c>
      <c r="G1190" s="2">
        <v>45224</v>
      </c>
      <c r="H1190" s="2" t="str">
        <f>TEXT(Ecommerce_Sales[[#This Row],[Order_Date]],"mmmm")</f>
        <v>October</v>
      </c>
      <c r="I1190" s="2" t="str">
        <f>TEXT(Ecommerce_Sales[[#This Row],[Order_Date]],"yyyy")</f>
        <v>2023</v>
      </c>
      <c r="J1190" s="2" t="str">
        <f>TEXT(Ecommerce_Sales[[#This Row],[Order_Date]],"mmmm")</f>
        <v>October</v>
      </c>
      <c r="K1190" s="1" t="s">
        <v>1947</v>
      </c>
      <c r="L1190" s="1" t="s">
        <v>4978</v>
      </c>
      <c r="M1190" s="1" t="s">
        <v>1977</v>
      </c>
      <c r="N1190" s="1" t="s">
        <v>1978</v>
      </c>
      <c r="O1190" s="3">
        <v>787</v>
      </c>
      <c r="P1190">
        <v>4</v>
      </c>
      <c r="Q1190" s="3">
        <v>3147</v>
      </c>
      <c r="R1190" s="1" t="s">
        <v>2012</v>
      </c>
      <c r="S1190" s="3">
        <v>188</v>
      </c>
      <c r="T1190">
        <v>4</v>
      </c>
      <c r="U1190" t="str">
        <f>IF(Ecommerce_Sales[[#This Row],[Delivery_Time_Days]]&gt;7,"Delay",IF(Ecommerce_Sales[[#This Row],[Delivery_Time_Days]] = 0,"No delivery",IF(Ecommerce_Sales[[#This Row],[Delivery_Time_Days]]&lt;=7,"On-time")))</f>
        <v>On-time</v>
      </c>
      <c r="V1190" s="7">
        <f>Ecommerce_Sales[[#This Row],[Profit]]/Ecommerce_Sales[[#This Row],[Total_Price]]</f>
        <v>0.35017476962186211</v>
      </c>
      <c r="W1190" s="3">
        <v>1102</v>
      </c>
      <c r="X1190" s="3"/>
    </row>
    <row r="1191" spans="1:24" x14ac:dyDescent="0.25">
      <c r="A1191" s="1" t="s">
        <v>4979</v>
      </c>
      <c r="B1191" s="1" t="s">
        <v>411</v>
      </c>
      <c r="C1191" s="1" t="s">
        <v>412</v>
      </c>
      <c r="D1191" s="1" t="s">
        <v>2978</v>
      </c>
      <c r="E1191" s="1" t="s">
        <v>1961</v>
      </c>
      <c r="F1191" s="2">
        <v>45219</v>
      </c>
      <c r="G1191" s="2">
        <v>45600</v>
      </c>
      <c r="H1191" s="2" t="str">
        <f>TEXT(Ecommerce_Sales[[#This Row],[Order_Date]],"mmmm")</f>
        <v>November</v>
      </c>
      <c r="I1191" s="2" t="str">
        <f>TEXT(Ecommerce_Sales[[#This Row],[Order_Date]],"yyyy")</f>
        <v>2024</v>
      </c>
      <c r="J1191" s="2" t="str">
        <f>TEXT(Ecommerce_Sales[[#This Row],[Order_Date]],"mmmm")</f>
        <v>November</v>
      </c>
      <c r="K1191" s="1" t="s">
        <v>1947</v>
      </c>
      <c r="L1191" s="1" t="s">
        <v>4980</v>
      </c>
      <c r="M1191" s="1" t="s">
        <v>2247</v>
      </c>
      <c r="N1191" s="1" t="s">
        <v>1957</v>
      </c>
      <c r="O1191" s="3">
        <v>1287</v>
      </c>
      <c r="P1191">
        <v>4</v>
      </c>
      <c r="Q1191" s="3">
        <v>5148</v>
      </c>
      <c r="R1191" s="1" t="s">
        <v>1951</v>
      </c>
      <c r="S1191" s="3">
        <v>679</v>
      </c>
      <c r="T1191">
        <v>7</v>
      </c>
      <c r="U1191" t="str">
        <f>IF(Ecommerce_Sales[[#This Row],[Delivery_Time_Days]]&gt;7,"Delay",IF(Ecommerce_Sales[[#This Row],[Delivery_Time_Days]] = 0,"No delivery",IF(Ecommerce_Sales[[#This Row],[Delivery_Time_Days]]&lt;=7,"On-time")))</f>
        <v>On-time</v>
      </c>
      <c r="V1191" s="7">
        <f>Ecommerce_Sales[[#This Row],[Profit]]/Ecommerce_Sales[[#This Row],[Total_Price]]</f>
        <v>0.14996114996114995</v>
      </c>
      <c r="W1191" s="3">
        <v>772</v>
      </c>
      <c r="X1191" s="3"/>
    </row>
    <row r="1192" spans="1:24" x14ac:dyDescent="0.25">
      <c r="A1192" s="1" t="s">
        <v>4981</v>
      </c>
      <c r="B1192" s="1" t="s">
        <v>80</v>
      </c>
      <c r="C1192" s="1" t="s">
        <v>81</v>
      </c>
      <c r="D1192" s="1" t="s">
        <v>2654</v>
      </c>
      <c r="E1192" s="1" t="s">
        <v>1966</v>
      </c>
      <c r="F1192" s="2">
        <v>45077</v>
      </c>
      <c r="G1192" s="2">
        <v>45023</v>
      </c>
      <c r="H1192" s="2" t="str">
        <f>TEXT(Ecommerce_Sales[[#This Row],[Order_Date]],"mmmm")</f>
        <v>April</v>
      </c>
      <c r="I1192" s="2" t="str">
        <f>TEXT(Ecommerce_Sales[[#This Row],[Order_Date]],"yyyy")</f>
        <v>2023</v>
      </c>
      <c r="J1192" s="2" t="str">
        <f>TEXT(Ecommerce_Sales[[#This Row],[Order_Date]],"mmmm")</f>
        <v>April</v>
      </c>
      <c r="K1192" s="1" t="s">
        <v>1947</v>
      </c>
      <c r="L1192" s="1" t="s">
        <v>4982</v>
      </c>
      <c r="M1192" s="1" t="s">
        <v>2247</v>
      </c>
      <c r="N1192" s="1" t="s">
        <v>1957</v>
      </c>
      <c r="O1192" s="3">
        <v>591</v>
      </c>
      <c r="P1192">
        <v>3</v>
      </c>
      <c r="Q1192" s="3">
        <v>1773</v>
      </c>
      <c r="R1192" s="1" t="s">
        <v>2008</v>
      </c>
      <c r="S1192" s="3">
        <v>205</v>
      </c>
      <c r="T1192">
        <v>8</v>
      </c>
      <c r="U1192" t="str">
        <f>IF(Ecommerce_Sales[[#This Row],[Delivery_Time_Days]]&gt;7,"Delay",IF(Ecommerce_Sales[[#This Row],[Delivery_Time_Days]] = 0,"No delivery",IF(Ecommerce_Sales[[#This Row],[Delivery_Time_Days]]&lt;=7,"On-time")))</f>
        <v>Delay</v>
      </c>
      <c r="V1192" s="7">
        <f>Ecommerce_Sales[[#This Row],[Profit]]/Ecommerce_Sales[[#This Row],[Total_Price]]</f>
        <v>0.15002820078962212</v>
      </c>
      <c r="W1192" s="3">
        <v>266</v>
      </c>
      <c r="X1192" s="3"/>
    </row>
    <row r="1193" spans="1:24" x14ac:dyDescent="0.25">
      <c r="A1193" s="1" t="s">
        <v>4983</v>
      </c>
      <c r="B1193" s="1" t="s">
        <v>697</v>
      </c>
      <c r="C1193" s="1" t="s">
        <v>698</v>
      </c>
      <c r="D1193" s="1" t="s">
        <v>2989</v>
      </c>
      <c r="E1193" s="1" t="s">
        <v>1996</v>
      </c>
      <c r="F1193" s="2">
        <v>45568</v>
      </c>
      <c r="G1193" s="2">
        <v>45131</v>
      </c>
      <c r="H1193" s="2" t="str">
        <f>TEXT(Ecommerce_Sales[[#This Row],[Order_Date]],"mmmm")</f>
        <v>July</v>
      </c>
      <c r="I1193" s="2" t="str">
        <f>TEXT(Ecommerce_Sales[[#This Row],[Order_Date]],"yyyy")</f>
        <v>2023</v>
      </c>
      <c r="J1193" s="2" t="str">
        <f>TEXT(Ecommerce_Sales[[#This Row],[Order_Date]],"mmmm")</f>
        <v>July</v>
      </c>
      <c r="K1193" s="1" t="s">
        <v>1947</v>
      </c>
      <c r="L1193" s="1" t="s">
        <v>4984</v>
      </c>
      <c r="M1193" s="1" t="s">
        <v>2072</v>
      </c>
      <c r="N1193" s="1" t="s">
        <v>1950</v>
      </c>
      <c r="O1193" s="3">
        <v>1126</v>
      </c>
      <c r="P1193">
        <v>3</v>
      </c>
      <c r="Q1193" s="3">
        <v>3378</v>
      </c>
      <c r="R1193" s="1" t="s">
        <v>1951</v>
      </c>
      <c r="S1193" s="3">
        <v>385</v>
      </c>
      <c r="T1193">
        <v>3</v>
      </c>
      <c r="U1193" t="str">
        <f>IF(Ecommerce_Sales[[#This Row],[Delivery_Time_Days]]&gt;7,"Delay",IF(Ecommerce_Sales[[#This Row],[Delivery_Time_Days]] = 0,"No delivery",IF(Ecommerce_Sales[[#This Row],[Delivery_Time_Days]]&lt;=7,"On-time")))</f>
        <v>On-time</v>
      </c>
      <c r="V1193" s="7">
        <f>Ecommerce_Sales[[#This Row],[Profit]]/Ecommerce_Sales[[#This Row],[Total_Price]]</f>
        <v>0.39994079336885729</v>
      </c>
      <c r="W1193" s="3">
        <v>1351</v>
      </c>
      <c r="X1193" s="3"/>
    </row>
    <row r="1194" spans="1:24" x14ac:dyDescent="0.25">
      <c r="A1194" s="1" t="s">
        <v>4985</v>
      </c>
      <c r="B1194" s="1" t="s">
        <v>48</v>
      </c>
      <c r="C1194" s="1" t="s">
        <v>49</v>
      </c>
      <c r="D1194" s="1" t="s">
        <v>2767</v>
      </c>
      <c r="E1194" s="1" t="s">
        <v>1966</v>
      </c>
      <c r="F1194" s="2">
        <v>45036</v>
      </c>
      <c r="G1194" s="2">
        <v>44967</v>
      </c>
      <c r="H1194" s="2" t="str">
        <f>TEXT(Ecommerce_Sales[[#This Row],[Order_Date]],"mmmm")</f>
        <v>February</v>
      </c>
      <c r="I1194" s="2" t="str">
        <f>TEXT(Ecommerce_Sales[[#This Row],[Order_Date]],"yyyy")</f>
        <v>2023</v>
      </c>
      <c r="J1194" s="2" t="str">
        <f>TEXT(Ecommerce_Sales[[#This Row],[Order_Date]],"mmmm")</f>
        <v>February</v>
      </c>
      <c r="K1194" s="1" t="s">
        <v>1947</v>
      </c>
      <c r="L1194" s="1" t="s">
        <v>4986</v>
      </c>
      <c r="M1194" s="1" t="s">
        <v>2058</v>
      </c>
      <c r="N1194" s="1" t="s">
        <v>1950</v>
      </c>
      <c r="O1194" s="3">
        <v>916</v>
      </c>
      <c r="P1194">
        <v>1</v>
      </c>
      <c r="Q1194" s="3">
        <v>916</v>
      </c>
      <c r="R1194" s="1" t="s">
        <v>1951</v>
      </c>
      <c r="S1194" s="3">
        <v>118</v>
      </c>
      <c r="T1194">
        <v>2</v>
      </c>
      <c r="U1194" t="str">
        <f>IF(Ecommerce_Sales[[#This Row],[Delivery_Time_Days]]&gt;7,"Delay",IF(Ecommerce_Sales[[#This Row],[Delivery_Time_Days]] = 0,"No delivery",IF(Ecommerce_Sales[[#This Row],[Delivery_Time_Days]]&lt;=7,"On-time")))</f>
        <v>On-time</v>
      </c>
      <c r="V1194" s="7">
        <f>Ecommerce_Sales[[#This Row],[Profit]]/Ecommerce_Sales[[#This Row],[Total_Price]]</f>
        <v>0.40065502183406115</v>
      </c>
      <c r="W1194" s="3">
        <v>367</v>
      </c>
      <c r="X1194" s="3"/>
    </row>
    <row r="1195" spans="1:24" x14ac:dyDescent="0.25">
      <c r="A1195" s="1" t="s">
        <v>4987</v>
      </c>
      <c r="B1195" s="1" t="s">
        <v>404</v>
      </c>
      <c r="C1195" s="1" t="s">
        <v>405</v>
      </c>
      <c r="D1195" s="1" t="s">
        <v>4988</v>
      </c>
      <c r="E1195" s="1" t="s">
        <v>1961</v>
      </c>
      <c r="F1195" s="2">
        <v>45158</v>
      </c>
      <c r="G1195" s="2">
        <v>45350</v>
      </c>
      <c r="H1195" s="2" t="str">
        <f>TEXT(Ecommerce_Sales[[#This Row],[Order_Date]],"mmmm")</f>
        <v>February</v>
      </c>
      <c r="I1195" s="2" t="str">
        <f>TEXT(Ecommerce_Sales[[#This Row],[Order_Date]],"yyyy")</f>
        <v>2024</v>
      </c>
      <c r="J1195" s="2" t="str">
        <f>TEXT(Ecommerce_Sales[[#This Row],[Order_Date]],"mmmm")</f>
        <v>February</v>
      </c>
      <c r="K1195" s="1" t="s">
        <v>1992</v>
      </c>
      <c r="L1195" s="1" t="s">
        <v>4989</v>
      </c>
      <c r="M1195" s="1" t="s">
        <v>1988</v>
      </c>
      <c r="N1195" s="1" t="s">
        <v>1989</v>
      </c>
      <c r="O1195" s="3">
        <v>843</v>
      </c>
      <c r="P1195">
        <v>1</v>
      </c>
      <c r="Q1195" s="3">
        <v>843</v>
      </c>
      <c r="R1195" s="1" t="s">
        <v>2008</v>
      </c>
      <c r="S1195" s="3">
        <v>44</v>
      </c>
      <c r="U1195" t="str">
        <f>IF(Ecommerce_Sales[[#This Row],[Delivery_Time_Days]]&gt;7,"Delay",IF(Ecommerce_Sales[[#This Row],[Delivery_Time_Days]] = 0,"No delivery",IF(Ecommerce_Sales[[#This Row],[Delivery_Time_Days]]&lt;=7,"On-time")))</f>
        <v>No delivery</v>
      </c>
      <c r="V1195" s="7">
        <f>Ecommerce_Sales[[#This Row],[Profit]]/Ecommerce_Sales[[#This Row],[Total_Price]]</f>
        <v>0.25029655990510086</v>
      </c>
      <c r="W1195" s="3">
        <v>211</v>
      </c>
      <c r="X1195" s="3"/>
    </row>
    <row r="1196" spans="1:24" x14ac:dyDescent="0.25">
      <c r="A1196" s="1" t="s">
        <v>4990</v>
      </c>
      <c r="B1196" s="1" t="s">
        <v>918</v>
      </c>
      <c r="C1196" s="1" t="s">
        <v>919</v>
      </c>
      <c r="D1196" s="1" t="s">
        <v>2846</v>
      </c>
      <c r="E1196" s="1" t="s">
        <v>1966</v>
      </c>
      <c r="F1196" s="2">
        <v>45574</v>
      </c>
      <c r="G1196" s="2">
        <v>45213</v>
      </c>
      <c r="H1196" s="2" t="str">
        <f>TEXT(Ecommerce_Sales[[#This Row],[Order_Date]],"mmmm")</f>
        <v>October</v>
      </c>
      <c r="I1196" s="2" t="str">
        <f>TEXT(Ecommerce_Sales[[#This Row],[Order_Date]],"yyyy")</f>
        <v>2023</v>
      </c>
      <c r="J1196" s="2" t="str">
        <f>TEXT(Ecommerce_Sales[[#This Row],[Order_Date]],"mmmm")</f>
        <v>October</v>
      </c>
      <c r="K1196" s="1" t="s">
        <v>1947</v>
      </c>
      <c r="L1196" s="1" t="s">
        <v>4991</v>
      </c>
      <c r="M1196" s="1" t="s">
        <v>2247</v>
      </c>
      <c r="N1196" s="1" t="s">
        <v>1957</v>
      </c>
      <c r="O1196" s="3">
        <v>1164</v>
      </c>
      <c r="P1196">
        <v>4</v>
      </c>
      <c r="Q1196" s="3">
        <v>4658</v>
      </c>
      <c r="R1196" s="1" t="s">
        <v>1958</v>
      </c>
      <c r="S1196" s="3">
        <v>496</v>
      </c>
      <c r="T1196">
        <v>5</v>
      </c>
      <c r="U1196" t="str">
        <f>IF(Ecommerce_Sales[[#This Row],[Delivery_Time_Days]]&gt;7,"Delay",IF(Ecommerce_Sales[[#This Row],[Delivery_Time_Days]] = 0,"No delivery",IF(Ecommerce_Sales[[#This Row],[Delivery_Time_Days]]&lt;=7,"On-time")))</f>
        <v>On-time</v>
      </c>
      <c r="V1196" s="7">
        <f>Ecommerce_Sales[[#This Row],[Profit]]/Ecommerce_Sales[[#This Row],[Total_Price]]</f>
        <v>0.15006440532417348</v>
      </c>
      <c r="W1196" s="3">
        <v>699</v>
      </c>
      <c r="X1196" s="3"/>
    </row>
    <row r="1197" spans="1:24" x14ac:dyDescent="0.25">
      <c r="A1197" s="1" t="s">
        <v>4992</v>
      </c>
      <c r="B1197" s="1" t="s">
        <v>1183</v>
      </c>
      <c r="C1197" s="1" t="s">
        <v>1184</v>
      </c>
      <c r="D1197" s="1" t="s">
        <v>2595</v>
      </c>
      <c r="E1197" s="1" t="s">
        <v>1966</v>
      </c>
      <c r="F1197" s="2">
        <v>44966</v>
      </c>
      <c r="G1197" s="2">
        <v>45136</v>
      </c>
      <c r="H1197" s="2" t="str">
        <f>TEXT(Ecommerce_Sales[[#This Row],[Order_Date]],"mmmm")</f>
        <v>July</v>
      </c>
      <c r="I1197" s="2" t="str">
        <f>TEXT(Ecommerce_Sales[[#This Row],[Order_Date]],"yyyy")</f>
        <v>2023</v>
      </c>
      <c r="J1197" s="2" t="str">
        <f>TEXT(Ecommerce_Sales[[#This Row],[Order_Date]],"mmmm")</f>
        <v>July</v>
      </c>
      <c r="K1197" s="1" t="s">
        <v>1986</v>
      </c>
      <c r="L1197" s="1" t="s">
        <v>2695</v>
      </c>
      <c r="M1197" s="1" t="s">
        <v>1998</v>
      </c>
      <c r="N1197" s="1" t="s">
        <v>1973</v>
      </c>
      <c r="O1197" s="3">
        <v>1219</v>
      </c>
      <c r="P1197">
        <v>5</v>
      </c>
      <c r="Q1197" s="3">
        <v>6093</v>
      </c>
      <c r="R1197" s="1" t="s">
        <v>1958</v>
      </c>
      <c r="S1197" s="3">
        <v>344</v>
      </c>
      <c r="U1197" t="str">
        <f>IF(Ecommerce_Sales[[#This Row],[Delivery_Time_Days]]&gt;7,"Delay",IF(Ecommerce_Sales[[#This Row],[Delivery_Time_Days]] = 0,"No delivery",IF(Ecommerce_Sales[[#This Row],[Delivery_Time_Days]]&lt;=7,"On-time")))</f>
        <v>No delivery</v>
      </c>
      <c r="V1197" s="7">
        <f>Ecommerce_Sales[[#This Row],[Profit]]/Ecommerce_Sales[[#This Row],[Total_Price]]</f>
        <v>0.30001641227638276</v>
      </c>
      <c r="W1197" s="3">
        <v>1828</v>
      </c>
      <c r="X1197" s="3"/>
    </row>
    <row r="1198" spans="1:24" x14ac:dyDescent="0.25">
      <c r="A1198" s="1" t="s">
        <v>4993</v>
      </c>
      <c r="B1198" s="1" t="s">
        <v>416</v>
      </c>
      <c r="C1198" s="1" t="s">
        <v>417</v>
      </c>
      <c r="D1198" s="1" t="s">
        <v>3453</v>
      </c>
      <c r="E1198" s="1" t="s">
        <v>1954</v>
      </c>
      <c r="F1198" s="2">
        <v>45387</v>
      </c>
      <c r="G1198" s="2">
        <v>45372</v>
      </c>
      <c r="H1198" s="2" t="str">
        <f>TEXT(Ecommerce_Sales[[#This Row],[Order_Date]],"mmmm")</f>
        <v>March</v>
      </c>
      <c r="I1198" s="2" t="str">
        <f>TEXT(Ecommerce_Sales[[#This Row],[Order_Date]],"yyyy")</f>
        <v>2024</v>
      </c>
      <c r="J1198" s="2" t="str">
        <f>TEXT(Ecommerce_Sales[[#This Row],[Order_Date]],"mmmm")</f>
        <v>March</v>
      </c>
      <c r="K1198" s="1" t="s">
        <v>1947</v>
      </c>
      <c r="L1198" s="1" t="s">
        <v>4994</v>
      </c>
      <c r="M1198" s="1" t="s">
        <v>2079</v>
      </c>
      <c r="N1198" s="1" t="s">
        <v>1973</v>
      </c>
      <c r="O1198" s="3">
        <v>814</v>
      </c>
      <c r="P1198">
        <v>2</v>
      </c>
      <c r="Q1198" s="3">
        <v>1628</v>
      </c>
      <c r="R1198" s="1" t="s">
        <v>1958</v>
      </c>
      <c r="S1198" s="3">
        <v>161</v>
      </c>
      <c r="T1198">
        <v>2</v>
      </c>
      <c r="U1198" t="str">
        <f>IF(Ecommerce_Sales[[#This Row],[Delivery_Time_Days]]&gt;7,"Delay",IF(Ecommerce_Sales[[#This Row],[Delivery_Time_Days]] = 0,"No delivery",IF(Ecommerce_Sales[[#This Row],[Delivery_Time_Days]]&lt;=7,"On-time")))</f>
        <v>On-time</v>
      </c>
      <c r="V1198" s="7">
        <f>Ecommerce_Sales[[#This Row],[Profit]]/Ecommerce_Sales[[#This Row],[Total_Price]]</f>
        <v>0.30036855036855037</v>
      </c>
      <c r="W1198" s="3">
        <v>489</v>
      </c>
      <c r="X1198" s="3"/>
    </row>
    <row r="1199" spans="1:24" x14ac:dyDescent="0.25">
      <c r="A1199" s="1" t="s">
        <v>4995</v>
      </c>
      <c r="B1199" s="1" t="s">
        <v>1039</v>
      </c>
      <c r="C1199" s="1" t="s">
        <v>1040</v>
      </c>
      <c r="D1199" s="1" t="s">
        <v>4364</v>
      </c>
      <c r="E1199" s="1" t="s">
        <v>1946</v>
      </c>
      <c r="F1199" s="2">
        <v>45586</v>
      </c>
      <c r="G1199" s="2">
        <v>45554</v>
      </c>
      <c r="H1199" s="2" t="str">
        <f>TEXT(Ecommerce_Sales[[#This Row],[Order_Date]],"mmmm")</f>
        <v>September</v>
      </c>
      <c r="I1199" s="2" t="str">
        <f>TEXT(Ecommerce_Sales[[#This Row],[Order_Date]],"yyyy")</f>
        <v>2024</v>
      </c>
      <c r="J1199" s="2" t="str">
        <f>TEXT(Ecommerce_Sales[[#This Row],[Order_Date]],"mmmm")</f>
        <v>September</v>
      </c>
      <c r="K1199" s="1" t="s">
        <v>1947</v>
      </c>
      <c r="L1199" s="1" t="s">
        <v>4996</v>
      </c>
      <c r="M1199" s="1" t="s">
        <v>1972</v>
      </c>
      <c r="N1199" s="1" t="s">
        <v>1973</v>
      </c>
      <c r="O1199" s="3">
        <v>275</v>
      </c>
      <c r="P1199">
        <v>2</v>
      </c>
      <c r="Q1199" s="3">
        <v>549</v>
      </c>
      <c r="R1199" s="1" t="s">
        <v>1951</v>
      </c>
      <c r="S1199" s="3">
        <v>42</v>
      </c>
      <c r="T1199">
        <v>9</v>
      </c>
      <c r="U1199" t="str">
        <f>IF(Ecommerce_Sales[[#This Row],[Delivery_Time_Days]]&gt;7,"Delay",IF(Ecommerce_Sales[[#This Row],[Delivery_Time_Days]] = 0,"No delivery",IF(Ecommerce_Sales[[#This Row],[Delivery_Time_Days]]&lt;=7,"On-time")))</f>
        <v>Delay</v>
      </c>
      <c r="V1199" s="7">
        <f>Ecommerce_Sales[[#This Row],[Profit]]/Ecommerce_Sales[[#This Row],[Total_Price]]</f>
        <v>0.30054644808743169</v>
      </c>
      <c r="W1199" s="3">
        <v>165</v>
      </c>
      <c r="X1199" s="3"/>
    </row>
    <row r="1200" spans="1:24" x14ac:dyDescent="0.25">
      <c r="A1200" s="1" t="s">
        <v>4997</v>
      </c>
      <c r="B1200" s="1" t="s">
        <v>110</v>
      </c>
      <c r="C1200" s="1" t="s">
        <v>111</v>
      </c>
      <c r="D1200" s="1" t="s">
        <v>4344</v>
      </c>
      <c r="E1200" s="1" t="s">
        <v>1996</v>
      </c>
      <c r="F1200" s="2">
        <v>45493</v>
      </c>
      <c r="G1200" s="2">
        <v>45562</v>
      </c>
      <c r="H1200" s="2" t="str">
        <f>TEXT(Ecommerce_Sales[[#This Row],[Order_Date]],"mmmm")</f>
        <v>September</v>
      </c>
      <c r="I1200" s="2" t="str">
        <f>TEXT(Ecommerce_Sales[[#This Row],[Order_Date]],"yyyy")</f>
        <v>2024</v>
      </c>
      <c r="J1200" s="2" t="str">
        <f>TEXT(Ecommerce_Sales[[#This Row],[Order_Date]],"mmmm")</f>
        <v>September</v>
      </c>
      <c r="K1200" s="1" t="s">
        <v>1947</v>
      </c>
      <c r="L1200" s="1" t="s">
        <v>4998</v>
      </c>
      <c r="M1200" s="1" t="s">
        <v>2002</v>
      </c>
      <c r="N1200" s="1" t="s">
        <v>1989</v>
      </c>
      <c r="O1200" s="3">
        <v>431</v>
      </c>
      <c r="P1200">
        <v>4</v>
      </c>
      <c r="Q1200" s="3">
        <v>1723</v>
      </c>
      <c r="R1200" s="1" t="s">
        <v>1951</v>
      </c>
      <c r="S1200" s="3">
        <v>154</v>
      </c>
      <c r="T1200">
        <v>5</v>
      </c>
      <c r="U1200" t="str">
        <f>IF(Ecommerce_Sales[[#This Row],[Delivery_Time_Days]]&gt;7,"Delay",IF(Ecommerce_Sales[[#This Row],[Delivery_Time_Days]] = 0,"No delivery",IF(Ecommerce_Sales[[#This Row],[Delivery_Time_Days]]&lt;=7,"On-time")))</f>
        <v>On-time</v>
      </c>
      <c r="V1200" s="7">
        <f>Ecommerce_Sales[[#This Row],[Profit]]/Ecommerce_Sales[[#This Row],[Total_Price]]</f>
        <v>0.25014509576320371</v>
      </c>
      <c r="W1200" s="3">
        <v>431</v>
      </c>
      <c r="X1200" s="3"/>
    </row>
    <row r="1201" spans="1:24" x14ac:dyDescent="0.25">
      <c r="A1201" s="1" t="s">
        <v>4999</v>
      </c>
      <c r="B1201" s="1" t="s">
        <v>654</v>
      </c>
      <c r="C1201" s="1" t="s">
        <v>655</v>
      </c>
      <c r="D1201" s="1" t="s">
        <v>5000</v>
      </c>
      <c r="E1201" s="1" t="s">
        <v>1981</v>
      </c>
      <c r="F1201" s="2">
        <v>45133</v>
      </c>
      <c r="G1201" s="2">
        <v>45619</v>
      </c>
      <c r="H1201" s="2" t="str">
        <f>TEXT(Ecommerce_Sales[[#This Row],[Order_Date]],"mmmm")</f>
        <v>November</v>
      </c>
      <c r="I1201" s="2" t="str">
        <f>TEXT(Ecommerce_Sales[[#This Row],[Order_Date]],"yyyy")</f>
        <v>2024</v>
      </c>
      <c r="J1201" s="2" t="str">
        <f>TEXT(Ecommerce_Sales[[#This Row],[Order_Date]],"mmmm")</f>
        <v>November</v>
      </c>
      <c r="K1201" s="1" t="s">
        <v>1947</v>
      </c>
      <c r="L1201" s="1" t="s">
        <v>3399</v>
      </c>
      <c r="M1201" s="1" t="s">
        <v>2047</v>
      </c>
      <c r="N1201" s="1" t="s">
        <v>1989</v>
      </c>
      <c r="O1201" s="3">
        <v>1353</v>
      </c>
      <c r="P1201">
        <v>4</v>
      </c>
      <c r="Q1201" s="3">
        <v>5410</v>
      </c>
      <c r="R1201" s="1" t="s">
        <v>1951</v>
      </c>
      <c r="S1201" s="3">
        <v>558</v>
      </c>
      <c r="T1201">
        <v>9</v>
      </c>
      <c r="U1201" t="str">
        <f>IF(Ecommerce_Sales[[#This Row],[Delivery_Time_Days]]&gt;7,"Delay",IF(Ecommerce_Sales[[#This Row],[Delivery_Time_Days]] = 0,"No delivery",IF(Ecommerce_Sales[[#This Row],[Delivery_Time_Days]]&lt;=7,"On-time")))</f>
        <v>Delay</v>
      </c>
      <c r="V1201" s="7">
        <f>Ecommerce_Sales[[#This Row],[Profit]]/Ecommerce_Sales[[#This Row],[Total_Price]]</f>
        <v>0.25009242144177452</v>
      </c>
      <c r="W1201" s="3">
        <v>1353</v>
      </c>
      <c r="X1201" s="3"/>
    </row>
    <row r="1202" spans="1:24" x14ac:dyDescent="0.25">
      <c r="A1202" s="1" t="s">
        <v>5001</v>
      </c>
      <c r="B1202" s="1" t="s">
        <v>1264</v>
      </c>
      <c r="C1202" s="1" t="s">
        <v>1478</v>
      </c>
      <c r="D1202" s="1" t="s">
        <v>5002</v>
      </c>
      <c r="E1202" s="1" t="s">
        <v>2005</v>
      </c>
      <c r="F1202" s="2">
        <v>45440</v>
      </c>
      <c r="G1202" s="2">
        <v>45462</v>
      </c>
      <c r="H1202" s="2" t="str">
        <f>TEXT(Ecommerce_Sales[[#This Row],[Order_Date]],"mmmm")</f>
        <v>June</v>
      </c>
      <c r="I1202" s="2" t="str">
        <f>TEXT(Ecommerce_Sales[[#This Row],[Order_Date]],"yyyy")</f>
        <v>2024</v>
      </c>
      <c r="J1202" s="2" t="str">
        <f>TEXT(Ecommerce_Sales[[#This Row],[Order_Date]],"mmmm")</f>
        <v>June</v>
      </c>
      <c r="K1202" s="1" t="s">
        <v>1947</v>
      </c>
      <c r="L1202" s="1" t="s">
        <v>5003</v>
      </c>
      <c r="M1202" s="1" t="s">
        <v>1949</v>
      </c>
      <c r="N1202" s="1" t="s">
        <v>1950</v>
      </c>
      <c r="O1202" s="3">
        <v>971</v>
      </c>
      <c r="P1202">
        <v>2</v>
      </c>
      <c r="Q1202" s="3">
        <v>1942</v>
      </c>
      <c r="R1202" s="1" t="s">
        <v>1951</v>
      </c>
      <c r="S1202" s="3">
        <v>194</v>
      </c>
      <c r="T1202">
        <v>3</v>
      </c>
      <c r="U1202" t="str">
        <f>IF(Ecommerce_Sales[[#This Row],[Delivery_Time_Days]]&gt;7,"Delay",IF(Ecommerce_Sales[[#This Row],[Delivery_Time_Days]] = 0,"No delivery",IF(Ecommerce_Sales[[#This Row],[Delivery_Time_Days]]&lt;=7,"On-time")))</f>
        <v>On-time</v>
      </c>
      <c r="V1202" s="7">
        <f>Ecommerce_Sales[[#This Row],[Profit]]/Ecommerce_Sales[[#This Row],[Total_Price]]</f>
        <v>0.40010298661174049</v>
      </c>
      <c r="W1202" s="3">
        <v>777</v>
      </c>
      <c r="X1202" s="3"/>
    </row>
    <row r="1203" spans="1:24" x14ac:dyDescent="0.25">
      <c r="A1203" s="1" t="s">
        <v>5004</v>
      </c>
      <c r="B1203" s="1" t="s">
        <v>236</v>
      </c>
      <c r="C1203" s="1" t="s">
        <v>237</v>
      </c>
      <c r="D1203" s="1" t="s">
        <v>5005</v>
      </c>
      <c r="E1203" s="1" t="s">
        <v>1954</v>
      </c>
      <c r="F1203" s="2">
        <v>45354</v>
      </c>
      <c r="G1203" s="2">
        <v>45331</v>
      </c>
      <c r="H1203" s="2" t="str">
        <f>TEXT(Ecommerce_Sales[[#This Row],[Order_Date]],"mmmm")</f>
        <v>February</v>
      </c>
      <c r="I1203" s="2" t="str">
        <f>TEXT(Ecommerce_Sales[[#This Row],[Order_Date]],"yyyy")</f>
        <v>2024</v>
      </c>
      <c r="J1203" s="2" t="str">
        <f>TEXT(Ecommerce_Sales[[#This Row],[Order_Date]],"mmmm")</f>
        <v>February</v>
      </c>
      <c r="K1203" s="1" t="s">
        <v>1947</v>
      </c>
      <c r="L1203" s="1" t="s">
        <v>3856</v>
      </c>
      <c r="M1203" s="1" t="s">
        <v>1972</v>
      </c>
      <c r="N1203" s="1" t="s">
        <v>1973</v>
      </c>
      <c r="O1203" s="3">
        <v>362</v>
      </c>
      <c r="P1203">
        <v>2</v>
      </c>
      <c r="Q1203" s="3">
        <v>723</v>
      </c>
      <c r="R1203" s="1" t="s">
        <v>1958</v>
      </c>
      <c r="S1203" s="3">
        <v>44</v>
      </c>
      <c r="T1203">
        <v>10</v>
      </c>
      <c r="U1203" t="str">
        <f>IF(Ecommerce_Sales[[#This Row],[Delivery_Time_Days]]&gt;7,"Delay",IF(Ecommerce_Sales[[#This Row],[Delivery_Time_Days]] = 0,"No delivery",IF(Ecommerce_Sales[[#This Row],[Delivery_Time_Days]]&lt;=7,"On-time")))</f>
        <v>Delay</v>
      </c>
      <c r="V1203" s="7">
        <f>Ecommerce_Sales[[#This Row],[Profit]]/Ecommerce_Sales[[#This Row],[Total_Price]]</f>
        <v>0.30013831258644535</v>
      </c>
      <c r="W1203" s="3">
        <v>217</v>
      </c>
      <c r="X1203" s="3"/>
    </row>
    <row r="1204" spans="1:24" x14ac:dyDescent="0.25">
      <c r="A1204" s="1" t="s">
        <v>5006</v>
      </c>
      <c r="B1204" s="1" t="s">
        <v>802</v>
      </c>
      <c r="C1204" s="1" t="s">
        <v>803</v>
      </c>
      <c r="D1204" s="1" t="s">
        <v>3552</v>
      </c>
      <c r="E1204" s="1" t="s">
        <v>1966</v>
      </c>
      <c r="F1204" s="2">
        <v>44960</v>
      </c>
      <c r="G1204" s="2">
        <v>45516</v>
      </c>
      <c r="H1204" s="2" t="str">
        <f>TEXT(Ecommerce_Sales[[#This Row],[Order_Date]],"mmmm")</f>
        <v>August</v>
      </c>
      <c r="I1204" s="2" t="str">
        <f>TEXT(Ecommerce_Sales[[#This Row],[Order_Date]],"yyyy")</f>
        <v>2024</v>
      </c>
      <c r="J1204" s="2" t="str">
        <f>TEXT(Ecommerce_Sales[[#This Row],[Order_Date]],"mmmm")</f>
        <v>August</v>
      </c>
      <c r="K1204" s="1" t="s">
        <v>1947</v>
      </c>
      <c r="L1204" s="1" t="s">
        <v>5007</v>
      </c>
      <c r="M1204" s="1" t="s">
        <v>2104</v>
      </c>
      <c r="N1204" s="1" t="s">
        <v>1978</v>
      </c>
      <c r="O1204" s="3">
        <v>1114</v>
      </c>
      <c r="P1204">
        <v>6</v>
      </c>
      <c r="Q1204" s="3">
        <v>6683</v>
      </c>
      <c r="R1204" s="1" t="s">
        <v>1958</v>
      </c>
      <c r="S1204" s="3">
        <v>619</v>
      </c>
      <c r="T1204">
        <v>9</v>
      </c>
      <c r="U1204" t="str">
        <f>IF(Ecommerce_Sales[[#This Row],[Delivery_Time_Days]]&gt;7,"Delay",IF(Ecommerce_Sales[[#This Row],[Delivery_Time_Days]] = 0,"No delivery",IF(Ecommerce_Sales[[#This Row],[Delivery_Time_Days]]&lt;=7,"On-time")))</f>
        <v>Delay</v>
      </c>
      <c r="V1204" s="7">
        <f>Ecommerce_Sales[[#This Row],[Profit]]/Ecommerce_Sales[[#This Row],[Total_Price]]</f>
        <v>0.34999251833009126</v>
      </c>
      <c r="W1204" s="3">
        <v>2339</v>
      </c>
      <c r="X1204" s="3"/>
    </row>
    <row r="1205" spans="1:24" x14ac:dyDescent="0.25">
      <c r="A1205" s="1" t="s">
        <v>5008</v>
      </c>
      <c r="B1205" s="1" t="s">
        <v>842</v>
      </c>
      <c r="C1205" s="1" t="s">
        <v>843</v>
      </c>
      <c r="D1205" s="1" t="s">
        <v>5009</v>
      </c>
      <c r="E1205" s="1" t="s">
        <v>1946</v>
      </c>
      <c r="F1205" s="2">
        <v>45434</v>
      </c>
      <c r="G1205" s="2">
        <v>45553</v>
      </c>
      <c r="H1205" s="2" t="str">
        <f>TEXT(Ecommerce_Sales[[#This Row],[Order_Date]],"mmmm")</f>
        <v>September</v>
      </c>
      <c r="I1205" s="2" t="str">
        <f>TEXT(Ecommerce_Sales[[#This Row],[Order_Date]],"yyyy")</f>
        <v>2024</v>
      </c>
      <c r="J1205" s="2" t="str">
        <f>TEXT(Ecommerce_Sales[[#This Row],[Order_Date]],"mmmm")</f>
        <v>September</v>
      </c>
      <c r="K1205" s="1" t="s">
        <v>1947</v>
      </c>
      <c r="L1205" s="1" t="s">
        <v>5010</v>
      </c>
      <c r="M1205" s="1" t="s">
        <v>1972</v>
      </c>
      <c r="N1205" s="1" t="s">
        <v>1973</v>
      </c>
      <c r="O1205" s="3">
        <v>201</v>
      </c>
      <c r="P1205">
        <v>3</v>
      </c>
      <c r="Q1205" s="3">
        <v>602</v>
      </c>
      <c r="R1205" s="1" t="s">
        <v>2008</v>
      </c>
      <c r="S1205" s="3">
        <v>88</v>
      </c>
      <c r="T1205">
        <v>10</v>
      </c>
      <c r="U1205" t="str">
        <f>IF(Ecommerce_Sales[[#This Row],[Delivery_Time_Days]]&gt;7,"Delay",IF(Ecommerce_Sales[[#This Row],[Delivery_Time_Days]] = 0,"No delivery",IF(Ecommerce_Sales[[#This Row],[Delivery_Time_Days]]&lt;=7,"On-time")))</f>
        <v>Delay</v>
      </c>
      <c r="V1205" s="7">
        <f>Ecommerce_Sales[[#This Row],[Profit]]/Ecommerce_Sales[[#This Row],[Total_Price]]</f>
        <v>0.30066445182724255</v>
      </c>
      <c r="W1205" s="3">
        <v>181</v>
      </c>
      <c r="X1205" s="3"/>
    </row>
    <row r="1206" spans="1:24" x14ac:dyDescent="0.25">
      <c r="A1206" s="1" t="s">
        <v>5011</v>
      </c>
      <c r="B1206" s="1" t="s">
        <v>1175</v>
      </c>
      <c r="C1206" s="1" t="s">
        <v>1176</v>
      </c>
      <c r="D1206" s="1" t="s">
        <v>2382</v>
      </c>
      <c r="E1206" s="1" t="s">
        <v>1966</v>
      </c>
      <c r="F1206" s="2">
        <v>45465</v>
      </c>
      <c r="G1206" s="2">
        <v>45424</v>
      </c>
      <c r="H1206" s="2" t="str">
        <f>TEXT(Ecommerce_Sales[[#This Row],[Order_Date]],"mmmm")</f>
        <v>May</v>
      </c>
      <c r="I1206" s="2" t="str">
        <f>TEXT(Ecommerce_Sales[[#This Row],[Order_Date]],"yyyy")</f>
        <v>2024</v>
      </c>
      <c r="J1206" s="2" t="str">
        <f>TEXT(Ecommerce_Sales[[#This Row],[Order_Date]],"mmmm")</f>
        <v>May</v>
      </c>
      <c r="K1206" s="1" t="s">
        <v>1947</v>
      </c>
      <c r="L1206" s="1" t="s">
        <v>3289</v>
      </c>
      <c r="M1206" s="1" t="s">
        <v>1972</v>
      </c>
      <c r="N1206" s="1" t="s">
        <v>1973</v>
      </c>
      <c r="O1206" s="3">
        <v>1006</v>
      </c>
      <c r="P1206">
        <v>3</v>
      </c>
      <c r="Q1206" s="3">
        <v>3019</v>
      </c>
      <c r="R1206" s="1" t="s">
        <v>1951</v>
      </c>
      <c r="S1206" s="3">
        <v>415</v>
      </c>
      <c r="T1206">
        <v>10</v>
      </c>
      <c r="U1206" t="str">
        <f>IF(Ecommerce_Sales[[#This Row],[Delivery_Time_Days]]&gt;7,"Delay",IF(Ecommerce_Sales[[#This Row],[Delivery_Time_Days]] = 0,"No delivery",IF(Ecommerce_Sales[[#This Row],[Delivery_Time_Days]]&lt;=7,"On-time")))</f>
        <v>Delay</v>
      </c>
      <c r="V1206" s="7">
        <f>Ecommerce_Sales[[#This Row],[Profit]]/Ecommerce_Sales[[#This Row],[Total_Price]]</f>
        <v>0.30009937065253395</v>
      </c>
      <c r="W1206" s="3">
        <v>906</v>
      </c>
      <c r="X1206" s="3"/>
    </row>
    <row r="1207" spans="1:24" x14ac:dyDescent="0.25">
      <c r="A1207" s="1" t="s">
        <v>5012</v>
      </c>
      <c r="B1207" s="1" t="s">
        <v>1910</v>
      </c>
      <c r="C1207" s="1" t="s">
        <v>1911</v>
      </c>
      <c r="D1207" s="1" t="s">
        <v>5013</v>
      </c>
      <c r="E1207" s="1" t="s">
        <v>1966</v>
      </c>
      <c r="F1207" s="2">
        <v>45418</v>
      </c>
      <c r="G1207" s="2">
        <v>45368</v>
      </c>
      <c r="H1207" s="2" t="str">
        <f>TEXT(Ecommerce_Sales[[#This Row],[Order_Date]],"mmmm")</f>
        <v>March</v>
      </c>
      <c r="I1207" s="2" t="str">
        <f>TEXT(Ecommerce_Sales[[#This Row],[Order_Date]],"yyyy")</f>
        <v>2024</v>
      </c>
      <c r="J1207" s="2" t="str">
        <f>TEXT(Ecommerce_Sales[[#This Row],[Order_Date]],"mmmm")</f>
        <v>March</v>
      </c>
      <c r="K1207" s="1" t="s">
        <v>1947</v>
      </c>
      <c r="L1207" s="1" t="s">
        <v>5014</v>
      </c>
      <c r="M1207" s="1" t="s">
        <v>1988</v>
      </c>
      <c r="N1207" s="1" t="s">
        <v>1989</v>
      </c>
      <c r="O1207" s="3">
        <v>352</v>
      </c>
      <c r="P1207">
        <v>1</v>
      </c>
      <c r="Q1207" s="3">
        <v>352</v>
      </c>
      <c r="R1207" s="1" t="s">
        <v>2008</v>
      </c>
      <c r="S1207" s="3">
        <v>30</v>
      </c>
      <c r="T1207">
        <v>10</v>
      </c>
      <c r="U1207" t="str">
        <f>IF(Ecommerce_Sales[[#This Row],[Delivery_Time_Days]]&gt;7,"Delay",IF(Ecommerce_Sales[[#This Row],[Delivery_Time_Days]] = 0,"No delivery",IF(Ecommerce_Sales[[#This Row],[Delivery_Time_Days]]&lt;=7,"On-time")))</f>
        <v>Delay</v>
      </c>
      <c r="V1207" s="7">
        <f>Ecommerce_Sales[[#This Row],[Profit]]/Ecommerce_Sales[[#This Row],[Total_Price]]</f>
        <v>0.25</v>
      </c>
      <c r="W1207" s="3">
        <v>88</v>
      </c>
      <c r="X1207" s="3"/>
    </row>
    <row r="1208" spans="1:24" x14ac:dyDescent="0.25">
      <c r="A1208" s="1" t="s">
        <v>5015</v>
      </c>
      <c r="B1208" s="1" t="s">
        <v>36</v>
      </c>
      <c r="C1208" s="1" t="s">
        <v>37</v>
      </c>
      <c r="D1208" s="1" t="s">
        <v>3639</v>
      </c>
      <c r="E1208" s="1" t="s">
        <v>1996</v>
      </c>
      <c r="F1208" s="2">
        <v>45463</v>
      </c>
      <c r="G1208" s="2">
        <v>45613</v>
      </c>
      <c r="H1208" s="2" t="str">
        <f>TEXT(Ecommerce_Sales[[#This Row],[Order_Date]],"mmmm")</f>
        <v>November</v>
      </c>
      <c r="I1208" s="2" t="str">
        <f>TEXT(Ecommerce_Sales[[#This Row],[Order_Date]],"yyyy")</f>
        <v>2024</v>
      </c>
      <c r="J1208" s="2" t="str">
        <f>TEXT(Ecommerce_Sales[[#This Row],[Order_Date]],"mmmm")</f>
        <v>November</v>
      </c>
      <c r="K1208" s="1" t="s">
        <v>1947</v>
      </c>
      <c r="L1208" s="1" t="s">
        <v>2350</v>
      </c>
      <c r="M1208" s="1" t="s">
        <v>2104</v>
      </c>
      <c r="N1208" s="1" t="s">
        <v>1978</v>
      </c>
      <c r="O1208" s="3">
        <v>260</v>
      </c>
      <c r="P1208">
        <v>7</v>
      </c>
      <c r="Q1208" s="3">
        <v>1818</v>
      </c>
      <c r="R1208" s="1" t="s">
        <v>1958</v>
      </c>
      <c r="S1208" s="3">
        <v>102</v>
      </c>
      <c r="T1208">
        <v>4</v>
      </c>
      <c r="U1208" t="str">
        <f>IF(Ecommerce_Sales[[#This Row],[Delivery_Time_Days]]&gt;7,"Delay",IF(Ecommerce_Sales[[#This Row],[Delivery_Time_Days]] = 0,"No delivery",IF(Ecommerce_Sales[[#This Row],[Delivery_Time_Days]]&lt;=7,"On-time")))</f>
        <v>On-time</v>
      </c>
      <c r="V1208" s="7">
        <f>Ecommerce_Sales[[#This Row],[Profit]]/Ecommerce_Sales[[#This Row],[Total_Price]]</f>
        <v>0.34983498349834985</v>
      </c>
      <c r="W1208" s="3">
        <v>636</v>
      </c>
      <c r="X1208" s="3"/>
    </row>
    <row r="1209" spans="1:24" x14ac:dyDescent="0.25">
      <c r="A1209" s="1" t="s">
        <v>5016</v>
      </c>
      <c r="B1209" s="1" t="s">
        <v>1689</v>
      </c>
      <c r="C1209" s="1" t="s">
        <v>572</v>
      </c>
      <c r="D1209" s="1" t="s">
        <v>3996</v>
      </c>
      <c r="E1209" s="1" t="s">
        <v>2005</v>
      </c>
      <c r="F1209" s="2">
        <v>45441</v>
      </c>
      <c r="G1209" s="2">
        <v>45064</v>
      </c>
      <c r="H1209" s="2" t="str">
        <f>TEXT(Ecommerce_Sales[[#This Row],[Order_Date]],"mmmm")</f>
        <v>May</v>
      </c>
      <c r="I1209" s="2" t="str">
        <f>TEXT(Ecommerce_Sales[[#This Row],[Order_Date]],"yyyy")</f>
        <v>2023</v>
      </c>
      <c r="J1209" s="2" t="str">
        <f>TEXT(Ecommerce_Sales[[#This Row],[Order_Date]],"mmmm")</f>
        <v>May</v>
      </c>
      <c r="K1209" s="1" t="s">
        <v>1947</v>
      </c>
      <c r="L1209" s="1" t="s">
        <v>5017</v>
      </c>
      <c r="M1209" s="1" t="s">
        <v>1972</v>
      </c>
      <c r="N1209" s="1" t="s">
        <v>1973</v>
      </c>
      <c r="O1209" s="3">
        <v>1050</v>
      </c>
      <c r="P1209">
        <v>3</v>
      </c>
      <c r="Q1209" s="3">
        <v>3149</v>
      </c>
      <c r="R1209" s="1" t="s">
        <v>1951</v>
      </c>
      <c r="S1209" s="3">
        <v>436</v>
      </c>
      <c r="T1209">
        <v>6</v>
      </c>
      <c r="U1209" t="str">
        <f>IF(Ecommerce_Sales[[#This Row],[Delivery_Time_Days]]&gt;7,"Delay",IF(Ecommerce_Sales[[#This Row],[Delivery_Time_Days]] = 0,"No delivery",IF(Ecommerce_Sales[[#This Row],[Delivery_Time_Days]]&lt;=7,"On-time")))</f>
        <v>On-time</v>
      </c>
      <c r="V1209" s="7">
        <f>Ecommerce_Sales[[#This Row],[Profit]]/Ecommerce_Sales[[#This Row],[Total_Price]]</f>
        <v>0.30009526833915529</v>
      </c>
      <c r="W1209" s="3">
        <v>945</v>
      </c>
      <c r="X1209" s="3"/>
    </row>
    <row r="1210" spans="1:24" x14ac:dyDescent="0.25">
      <c r="A1210" s="1" t="s">
        <v>5018</v>
      </c>
      <c r="B1210" s="1" t="s">
        <v>896</v>
      </c>
      <c r="C1210" s="1" t="s">
        <v>897</v>
      </c>
      <c r="D1210" s="1" t="s">
        <v>4673</v>
      </c>
      <c r="E1210" s="1" t="s">
        <v>2005</v>
      </c>
      <c r="F1210" s="2">
        <v>45482</v>
      </c>
      <c r="G1210" s="2">
        <v>45582</v>
      </c>
      <c r="H1210" s="2" t="str">
        <f>TEXT(Ecommerce_Sales[[#This Row],[Order_Date]],"mmmm")</f>
        <v>October</v>
      </c>
      <c r="I1210" s="2" t="str">
        <f>TEXT(Ecommerce_Sales[[#This Row],[Order_Date]],"yyyy")</f>
        <v>2024</v>
      </c>
      <c r="J1210" s="2" t="str">
        <f>TEXT(Ecommerce_Sales[[#This Row],[Order_Date]],"mmmm")</f>
        <v>October</v>
      </c>
      <c r="K1210" s="1" t="s">
        <v>1947</v>
      </c>
      <c r="L1210" s="1" t="s">
        <v>5019</v>
      </c>
      <c r="M1210" s="1" t="s">
        <v>2054</v>
      </c>
      <c r="N1210" s="1" t="s">
        <v>1957</v>
      </c>
      <c r="O1210" s="3">
        <v>977</v>
      </c>
      <c r="P1210">
        <v>6</v>
      </c>
      <c r="Q1210" s="3">
        <v>5859</v>
      </c>
      <c r="R1210" s="1" t="s">
        <v>1958</v>
      </c>
      <c r="S1210" s="3">
        <v>838</v>
      </c>
      <c r="T1210">
        <v>8</v>
      </c>
      <c r="U1210" t="str">
        <f>IF(Ecommerce_Sales[[#This Row],[Delivery_Time_Days]]&gt;7,"Delay",IF(Ecommerce_Sales[[#This Row],[Delivery_Time_Days]] = 0,"No delivery",IF(Ecommerce_Sales[[#This Row],[Delivery_Time_Days]]&lt;=7,"On-time")))</f>
        <v>Delay</v>
      </c>
      <c r="V1210" s="7">
        <f>Ecommerce_Sales[[#This Row],[Profit]]/Ecommerce_Sales[[#This Row],[Total_Price]]</f>
        <v>0.15002560163850487</v>
      </c>
      <c r="W1210" s="3">
        <v>879</v>
      </c>
      <c r="X1210" s="3"/>
    </row>
    <row r="1211" spans="1:24" x14ac:dyDescent="0.25">
      <c r="A1211" s="1" t="s">
        <v>5020</v>
      </c>
      <c r="B1211" s="1" t="s">
        <v>10</v>
      </c>
      <c r="C1211" s="1" t="s">
        <v>11</v>
      </c>
      <c r="D1211" s="1" t="s">
        <v>2715</v>
      </c>
      <c r="E1211" s="1" t="s">
        <v>1981</v>
      </c>
      <c r="F1211" s="2">
        <v>45173</v>
      </c>
      <c r="G1211" s="2">
        <v>45371</v>
      </c>
      <c r="H1211" s="2" t="str">
        <f>TEXT(Ecommerce_Sales[[#This Row],[Order_Date]],"mmmm")</f>
        <v>March</v>
      </c>
      <c r="I1211" s="2" t="str">
        <f>TEXT(Ecommerce_Sales[[#This Row],[Order_Date]],"yyyy")</f>
        <v>2024</v>
      </c>
      <c r="J1211" s="2" t="str">
        <f>TEXT(Ecommerce_Sales[[#This Row],[Order_Date]],"mmmm")</f>
        <v>March</v>
      </c>
      <c r="K1211" s="1" t="s">
        <v>1986</v>
      </c>
      <c r="L1211" s="1" t="s">
        <v>5021</v>
      </c>
      <c r="M1211" s="1" t="s">
        <v>1963</v>
      </c>
      <c r="N1211" s="1" t="s">
        <v>1957</v>
      </c>
      <c r="O1211" s="3">
        <v>422</v>
      </c>
      <c r="P1211">
        <v>4</v>
      </c>
      <c r="Q1211" s="3">
        <v>1690</v>
      </c>
      <c r="R1211" s="1" t="s">
        <v>1951</v>
      </c>
      <c r="S1211" s="3">
        <v>169</v>
      </c>
      <c r="U1211" t="str">
        <f>IF(Ecommerce_Sales[[#This Row],[Delivery_Time_Days]]&gt;7,"Delay",IF(Ecommerce_Sales[[#This Row],[Delivery_Time_Days]] = 0,"No delivery",IF(Ecommerce_Sales[[#This Row],[Delivery_Time_Days]]&lt;=7,"On-time")))</f>
        <v>No delivery</v>
      </c>
      <c r="V1211" s="7">
        <f>Ecommerce_Sales[[#This Row],[Profit]]/Ecommerce_Sales[[#This Row],[Total_Price]]</f>
        <v>0.14970414201183432</v>
      </c>
      <c r="W1211" s="3">
        <v>253</v>
      </c>
      <c r="X1211" s="3"/>
    </row>
    <row r="1212" spans="1:24" x14ac:dyDescent="0.25">
      <c r="A1212" s="1" t="s">
        <v>5022</v>
      </c>
      <c r="B1212" s="1" t="s">
        <v>1906</v>
      </c>
      <c r="C1212" s="1" t="s">
        <v>1907</v>
      </c>
      <c r="D1212" s="1" t="s">
        <v>4281</v>
      </c>
      <c r="E1212" s="1" t="s">
        <v>1966</v>
      </c>
      <c r="F1212" s="2">
        <v>45556</v>
      </c>
      <c r="G1212" s="2">
        <v>45017</v>
      </c>
      <c r="H1212" s="2" t="str">
        <f>TEXT(Ecommerce_Sales[[#This Row],[Order_Date]],"mmmm")</f>
        <v>April</v>
      </c>
      <c r="I1212" s="2" t="str">
        <f>TEXT(Ecommerce_Sales[[#This Row],[Order_Date]],"yyyy")</f>
        <v>2023</v>
      </c>
      <c r="J1212" s="2" t="str">
        <f>TEXT(Ecommerce_Sales[[#This Row],[Order_Date]],"mmmm")</f>
        <v>April</v>
      </c>
      <c r="K1212" s="1" t="s">
        <v>1947</v>
      </c>
      <c r="L1212" s="1" t="s">
        <v>5023</v>
      </c>
      <c r="M1212" s="1" t="s">
        <v>1977</v>
      </c>
      <c r="N1212" s="1" t="s">
        <v>1978</v>
      </c>
      <c r="O1212" s="3">
        <v>298</v>
      </c>
      <c r="P1212">
        <v>2</v>
      </c>
      <c r="Q1212" s="3">
        <v>595</v>
      </c>
      <c r="R1212" s="1" t="s">
        <v>1958</v>
      </c>
      <c r="S1212" s="3">
        <v>40</v>
      </c>
      <c r="T1212">
        <v>5</v>
      </c>
      <c r="U1212" t="str">
        <f>IF(Ecommerce_Sales[[#This Row],[Delivery_Time_Days]]&gt;7,"Delay",IF(Ecommerce_Sales[[#This Row],[Delivery_Time_Days]] = 0,"No delivery",IF(Ecommerce_Sales[[#This Row],[Delivery_Time_Days]]&lt;=7,"On-time")))</f>
        <v>On-time</v>
      </c>
      <c r="V1212" s="7">
        <f>Ecommerce_Sales[[#This Row],[Profit]]/Ecommerce_Sales[[#This Row],[Total_Price]]</f>
        <v>0.34957983193277309</v>
      </c>
      <c r="W1212" s="3">
        <v>208</v>
      </c>
      <c r="X1212" s="3"/>
    </row>
    <row r="1213" spans="1:24" x14ac:dyDescent="0.25">
      <c r="A1213" s="1" t="s">
        <v>5024</v>
      </c>
      <c r="B1213" s="1" t="s">
        <v>1045</v>
      </c>
      <c r="C1213" s="1" t="s">
        <v>1046</v>
      </c>
      <c r="D1213" s="1" t="s">
        <v>3388</v>
      </c>
      <c r="E1213" s="1" t="s">
        <v>1996</v>
      </c>
      <c r="F1213" s="2">
        <v>45322</v>
      </c>
      <c r="G1213" s="2">
        <v>45568</v>
      </c>
      <c r="H1213" s="2" t="str">
        <f>TEXT(Ecommerce_Sales[[#This Row],[Order_Date]],"mmmm")</f>
        <v>October</v>
      </c>
      <c r="I1213" s="2" t="str">
        <f>TEXT(Ecommerce_Sales[[#This Row],[Order_Date]],"yyyy")</f>
        <v>2024</v>
      </c>
      <c r="J1213" s="2" t="str">
        <f>TEXT(Ecommerce_Sales[[#This Row],[Order_Date]],"mmmm")</f>
        <v>October</v>
      </c>
      <c r="K1213" s="1" t="s">
        <v>1947</v>
      </c>
      <c r="L1213" s="1" t="s">
        <v>5025</v>
      </c>
      <c r="M1213" s="1" t="s">
        <v>2002</v>
      </c>
      <c r="N1213" s="1" t="s">
        <v>1989</v>
      </c>
      <c r="O1213" s="3">
        <v>719</v>
      </c>
      <c r="P1213">
        <v>1</v>
      </c>
      <c r="Q1213" s="3">
        <v>719</v>
      </c>
      <c r="R1213" s="1" t="s">
        <v>1951</v>
      </c>
      <c r="S1213" s="3">
        <v>85</v>
      </c>
      <c r="T1213">
        <v>8</v>
      </c>
      <c r="U1213" t="str">
        <f>IF(Ecommerce_Sales[[#This Row],[Delivery_Time_Days]]&gt;7,"Delay",IF(Ecommerce_Sales[[#This Row],[Delivery_Time_Days]] = 0,"No delivery",IF(Ecommerce_Sales[[#This Row],[Delivery_Time_Days]]&lt;=7,"On-time")))</f>
        <v>Delay</v>
      </c>
      <c r="V1213" s="7">
        <f>Ecommerce_Sales[[#This Row],[Profit]]/Ecommerce_Sales[[#This Row],[Total_Price]]</f>
        <v>0.25034770514603616</v>
      </c>
      <c r="W1213" s="3">
        <v>180</v>
      </c>
      <c r="X1213" s="3"/>
    </row>
    <row r="1214" spans="1:24" x14ac:dyDescent="0.25">
      <c r="A1214" s="1" t="s">
        <v>5026</v>
      </c>
      <c r="B1214" s="1" t="s">
        <v>134</v>
      </c>
      <c r="C1214" s="1" t="s">
        <v>135</v>
      </c>
      <c r="D1214" s="1" t="s">
        <v>5027</v>
      </c>
      <c r="E1214" s="1" t="s">
        <v>1961</v>
      </c>
      <c r="F1214" s="2">
        <v>45615</v>
      </c>
      <c r="G1214" s="2">
        <v>45219</v>
      </c>
      <c r="H1214" s="2" t="str">
        <f>TEXT(Ecommerce_Sales[[#This Row],[Order_Date]],"mmmm")</f>
        <v>October</v>
      </c>
      <c r="I1214" s="2" t="str">
        <f>TEXT(Ecommerce_Sales[[#This Row],[Order_Date]],"yyyy")</f>
        <v>2023</v>
      </c>
      <c r="J1214" s="2" t="str">
        <f>TEXT(Ecommerce_Sales[[#This Row],[Order_Date]],"mmmm")</f>
        <v>October</v>
      </c>
      <c r="K1214" s="1" t="s">
        <v>1947</v>
      </c>
      <c r="L1214" s="1" t="s">
        <v>5028</v>
      </c>
      <c r="M1214" s="1" t="s">
        <v>2054</v>
      </c>
      <c r="N1214" s="1" t="s">
        <v>1957</v>
      </c>
      <c r="O1214" s="3">
        <v>420</v>
      </c>
      <c r="P1214">
        <v>1</v>
      </c>
      <c r="Q1214" s="3">
        <v>420</v>
      </c>
      <c r="R1214" s="1" t="s">
        <v>1958</v>
      </c>
      <c r="S1214" s="3">
        <v>32</v>
      </c>
      <c r="T1214">
        <v>7</v>
      </c>
      <c r="U1214" t="str">
        <f>IF(Ecommerce_Sales[[#This Row],[Delivery_Time_Days]]&gt;7,"Delay",IF(Ecommerce_Sales[[#This Row],[Delivery_Time_Days]] = 0,"No delivery",IF(Ecommerce_Sales[[#This Row],[Delivery_Time_Days]]&lt;=7,"On-time")))</f>
        <v>On-time</v>
      </c>
      <c r="V1214" s="7">
        <f>Ecommerce_Sales[[#This Row],[Profit]]/Ecommerce_Sales[[#This Row],[Total_Price]]</f>
        <v>0.15</v>
      </c>
      <c r="W1214" s="3">
        <v>63</v>
      </c>
      <c r="X1214" s="3"/>
    </row>
    <row r="1215" spans="1:24" x14ac:dyDescent="0.25">
      <c r="A1215" s="1" t="s">
        <v>5029</v>
      </c>
      <c r="B1215" s="1" t="s">
        <v>1081</v>
      </c>
      <c r="C1215" s="1" t="s">
        <v>1082</v>
      </c>
      <c r="D1215" s="1" t="s">
        <v>2813</v>
      </c>
      <c r="E1215" s="1" t="s">
        <v>1966</v>
      </c>
      <c r="F1215" s="2">
        <v>45475</v>
      </c>
      <c r="G1215" s="2">
        <v>44955</v>
      </c>
      <c r="H1215" s="2" t="str">
        <f>TEXT(Ecommerce_Sales[[#This Row],[Order_Date]],"mmmm")</f>
        <v>January</v>
      </c>
      <c r="I1215" s="2" t="str">
        <f>TEXT(Ecommerce_Sales[[#This Row],[Order_Date]],"yyyy")</f>
        <v>2023</v>
      </c>
      <c r="J1215" s="2" t="str">
        <f>TEXT(Ecommerce_Sales[[#This Row],[Order_Date]],"mmmm")</f>
        <v>January</v>
      </c>
      <c r="K1215" s="1" t="s">
        <v>1947</v>
      </c>
      <c r="L1215" s="1" t="s">
        <v>5030</v>
      </c>
      <c r="M1215" s="1" t="s">
        <v>1998</v>
      </c>
      <c r="N1215" s="1" t="s">
        <v>1973</v>
      </c>
      <c r="O1215" s="3">
        <v>857</v>
      </c>
      <c r="P1215">
        <v>2</v>
      </c>
      <c r="Q1215" s="3">
        <v>1714</v>
      </c>
      <c r="R1215" s="1" t="s">
        <v>1958</v>
      </c>
      <c r="S1215" s="3">
        <v>105</v>
      </c>
      <c r="T1215">
        <v>9</v>
      </c>
      <c r="U1215" t="str">
        <f>IF(Ecommerce_Sales[[#This Row],[Delivery_Time_Days]]&gt;7,"Delay",IF(Ecommerce_Sales[[#This Row],[Delivery_Time_Days]] = 0,"No delivery",IF(Ecommerce_Sales[[#This Row],[Delivery_Time_Days]]&lt;=7,"On-time")))</f>
        <v>Delay</v>
      </c>
      <c r="V1215" s="7">
        <f>Ecommerce_Sales[[#This Row],[Profit]]/Ecommerce_Sales[[#This Row],[Total_Price]]</f>
        <v>0.2998833138856476</v>
      </c>
      <c r="W1215" s="3">
        <v>514</v>
      </c>
      <c r="X1215" s="3"/>
    </row>
    <row r="1216" spans="1:24" x14ac:dyDescent="0.25">
      <c r="A1216" s="1" t="s">
        <v>5031</v>
      </c>
      <c r="B1216" s="1" t="s">
        <v>1826</v>
      </c>
      <c r="C1216" s="1" t="s">
        <v>1827</v>
      </c>
      <c r="D1216" s="1" t="s">
        <v>2526</v>
      </c>
      <c r="E1216" s="1" t="s">
        <v>1996</v>
      </c>
      <c r="F1216" s="2">
        <v>45008</v>
      </c>
      <c r="G1216" s="2">
        <v>45317</v>
      </c>
      <c r="H1216" s="2" t="str">
        <f>TEXT(Ecommerce_Sales[[#This Row],[Order_Date]],"mmmm")</f>
        <v>January</v>
      </c>
      <c r="I1216" s="2" t="str">
        <f>TEXT(Ecommerce_Sales[[#This Row],[Order_Date]],"yyyy")</f>
        <v>2024</v>
      </c>
      <c r="J1216" s="2" t="str">
        <f>TEXT(Ecommerce_Sales[[#This Row],[Order_Date]],"mmmm")</f>
        <v>January</v>
      </c>
      <c r="K1216" s="1" t="s">
        <v>1992</v>
      </c>
      <c r="L1216" s="1" t="s">
        <v>5032</v>
      </c>
      <c r="M1216" s="1" t="s">
        <v>2247</v>
      </c>
      <c r="N1216" s="1" t="s">
        <v>1957</v>
      </c>
      <c r="O1216" s="3">
        <v>376</v>
      </c>
      <c r="P1216">
        <v>3</v>
      </c>
      <c r="Q1216" s="3">
        <v>1128</v>
      </c>
      <c r="R1216" s="1" t="s">
        <v>1958</v>
      </c>
      <c r="S1216" s="3">
        <v>146</v>
      </c>
      <c r="U1216" t="str">
        <f>IF(Ecommerce_Sales[[#This Row],[Delivery_Time_Days]]&gt;7,"Delay",IF(Ecommerce_Sales[[#This Row],[Delivery_Time_Days]] = 0,"No delivery",IF(Ecommerce_Sales[[#This Row],[Delivery_Time_Days]]&lt;=7,"On-time")))</f>
        <v>No delivery</v>
      </c>
      <c r="V1216" s="7">
        <f>Ecommerce_Sales[[#This Row],[Profit]]/Ecommerce_Sales[[#This Row],[Total_Price]]</f>
        <v>0.149822695035461</v>
      </c>
      <c r="W1216" s="3">
        <v>169</v>
      </c>
      <c r="X1216" s="3"/>
    </row>
    <row r="1217" spans="1:24" x14ac:dyDescent="0.25">
      <c r="A1217" s="1" t="s">
        <v>5033</v>
      </c>
      <c r="B1217" s="1" t="s">
        <v>430</v>
      </c>
      <c r="C1217" s="1" t="s">
        <v>431</v>
      </c>
      <c r="D1217" s="1" t="s">
        <v>2762</v>
      </c>
      <c r="E1217" s="1" t="s">
        <v>1961</v>
      </c>
      <c r="F1217" s="2">
        <v>45521</v>
      </c>
      <c r="G1217" s="2">
        <v>45235</v>
      </c>
      <c r="H1217" s="2" t="str">
        <f>TEXT(Ecommerce_Sales[[#This Row],[Order_Date]],"mmmm")</f>
        <v>November</v>
      </c>
      <c r="I1217" s="2" t="str">
        <f>TEXT(Ecommerce_Sales[[#This Row],[Order_Date]],"yyyy")</f>
        <v>2023</v>
      </c>
      <c r="J1217" s="2" t="str">
        <f>TEXT(Ecommerce_Sales[[#This Row],[Order_Date]],"mmmm")</f>
        <v>November</v>
      </c>
      <c r="K1217" s="1" t="s">
        <v>1947</v>
      </c>
      <c r="L1217" s="1" t="s">
        <v>5034</v>
      </c>
      <c r="M1217" s="1" t="s">
        <v>2026</v>
      </c>
      <c r="N1217" s="1" t="s">
        <v>1978</v>
      </c>
      <c r="O1217" s="3">
        <v>1310</v>
      </c>
      <c r="P1217">
        <v>6</v>
      </c>
      <c r="Q1217" s="3">
        <v>7862</v>
      </c>
      <c r="R1217" s="1" t="s">
        <v>1951</v>
      </c>
      <c r="S1217" s="3">
        <v>448</v>
      </c>
      <c r="T1217">
        <v>10</v>
      </c>
      <c r="U1217" t="str">
        <f>IF(Ecommerce_Sales[[#This Row],[Delivery_Time_Days]]&gt;7,"Delay",IF(Ecommerce_Sales[[#This Row],[Delivery_Time_Days]] = 0,"No delivery",IF(Ecommerce_Sales[[#This Row],[Delivery_Time_Days]]&lt;=7,"On-time")))</f>
        <v>Delay</v>
      </c>
      <c r="V1217" s="7">
        <f>Ecommerce_Sales[[#This Row],[Profit]]/Ecommerce_Sales[[#This Row],[Total_Price]]</f>
        <v>0.35003815822945816</v>
      </c>
      <c r="W1217" s="3">
        <v>2752</v>
      </c>
      <c r="X1217" s="3"/>
    </row>
    <row r="1218" spans="1:24" x14ac:dyDescent="0.25">
      <c r="A1218" s="1" t="s">
        <v>5035</v>
      </c>
      <c r="B1218" s="1" t="s">
        <v>224</v>
      </c>
      <c r="C1218" s="1" t="s">
        <v>225</v>
      </c>
      <c r="D1218" s="1" t="s">
        <v>2849</v>
      </c>
      <c r="E1218" s="1" t="s">
        <v>1966</v>
      </c>
      <c r="F1218" s="2">
        <v>45249</v>
      </c>
      <c r="G1218" s="2">
        <v>45546</v>
      </c>
      <c r="H1218" s="2" t="str">
        <f>TEXT(Ecommerce_Sales[[#This Row],[Order_Date]],"mmmm")</f>
        <v>September</v>
      </c>
      <c r="I1218" s="2" t="str">
        <f>TEXT(Ecommerce_Sales[[#This Row],[Order_Date]],"yyyy")</f>
        <v>2024</v>
      </c>
      <c r="J1218" s="2" t="str">
        <f>TEXT(Ecommerce_Sales[[#This Row],[Order_Date]],"mmmm")</f>
        <v>September</v>
      </c>
      <c r="K1218" s="1" t="s">
        <v>1947</v>
      </c>
      <c r="L1218" s="1" t="s">
        <v>5036</v>
      </c>
      <c r="M1218" s="1" t="s">
        <v>2047</v>
      </c>
      <c r="N1218" s="1" t="s">
        <v>1989</v>
      </c>
      <c r="O1218" s="3">
        <v>509</v>
      </c>
      <c r="P1218">
        <v>5</v>
      </c>
      <c r="Q1218" s="3">
        <v>2544</v>
      </c>
      <c r="R1218" s="1" t="s">
        <v>1958</v>
      </c>
      <c r="S1218" s="3">
        <v>149</v>
      </c>
      <c r="T1218">
        <v>6</v>
      </c>
      <c r="U1218" t="str">
        <f>IF(Ecommerce_Sales[[#This Row],[Delivery_Time_Days]]&gt;7,"Delay",IF(Ecommerce_Sales[[#This Row],[Delivery_Time_Days]] = 0,"No delivery",IF(Ecommerce_Sales[[#This Row],[Delivery_Time_Days]]&lt;=7,"On-time")))</f>
        <v>On-time</v>
      </c>
      <c r="V1218" s="7">
        <f>Ecommerce_Sales[[#This Row],[Profit]]/Ecommerce_Sales[[#This Row],[Total_Price]]</f>
        <v>0.25</v>
      </c>
      <c r="W1218" s="3">
        <v>636</v>
      </c>
      <c r="X1218" s="3"/>
    </row>
    <row r="1219" spans="1:24" x14ac:dyDescent="0.25">
      <c r="A1219" s="1" t="s">
        <v>5037</v>
      </c>
      <c r="B1219" s="1" t="s">
        <v>951</v>
      </c>
      <c r="C1219" s="1" t="s">
        <v>952</v>
      </c>
      <c r="D1219" s="1" t="s">
        <v>5038</v>
      </c>
      <c r="E1219" s="1" t="s">
        <v>1961</v>
      </c>
      <c r="F1219" s="2">
        <v>44945</v>
      </c>
      <c r="G1219" s="2">
        <v>45531</v>
      </c>
      <c r="H1219" s="2" t="str">
        <f>TEXT(Ecommerce_Sales[[#This Row],[Order_Date]],"mmmm")</f>
        <v>August</v>
      </c>
      <c r="I1219" s="2" t="str">
        <f>TEXT(Ecommerce_Sales[[#This Row],[Order_Date]],"yyyy")</f>
        <v>2024</v>
      </c>
      <c r="J1219" s="2" t="str">
        <f>TEXT(Ecommerce_Sales[[#This Row],[Order_Date]],"mmmm")</f>
        <v>August</v>
      </c>
      <c r="K1219" s="1" t="s">
        <v>1947</v>
      </c>
      <c r="L1219" s="1" t="s">
        <v>3990</v>
      </c>
      <c r="M1219" s="1" t="s">
        <v>2079</v>
      </c>
      <c r="N1219" s="1" t="s">
        <v>1973</v>
      </c>
      <c r="O1219" s="3">
        <v>562</v>
      </c>
      <c r="P1219">
        <v>5</v>
      </c>
      <c r="Q1219" s="3">
        <v>2812</v>
      </c>
      <c r="R1219" s="1" t="s">
        <v>2012</v>
      </c>
      <c r="S1219" s="3">
        <v>402</v>
      </c>
      <c r="T1219">
        <v>4</v>
      </c>
      <c r="U1219" t="str">
        <f>IF(Ecommerce_Sales[[#This Row],[Delivery_Time_Days]]&gt;7,"Delay",IF(Ecommerce_Sales[[#This Row],[Delivery_Time_Days]] = 0,"No delivery",IF(Ecommerce_Sales[[#This Row],[Delivery_Time_Days]]&lt;=7,"On-time")))</f>
        <v>On-time</v>
      </c>
      <c r="V1219" s="7">
        <f>Ecommerce_Sales[[#This Row],[Profit]]/Ecommerce_Sales[[#This Row],[Total_Price]]</f>
        <v>0.29978662873399714</v>
      </c>
      <c r="W1219" s="3">
        <v>843</v>
      </c>
      <c r="X1219" s="3"/>
    </row>
    <row r="1220" spans="1:24" x14ac:dyDescent="0.25">
      <c r="A1220" s="1" t="s">
        <v>5039</v>
      </c>
      <c r="B1220" s="1" t="s">
        <v>1646</v>
      </c>
      <c r="C1220" s="1" t="s">
        <v>1647</v>
      </c>
      <c r="D1220" s="1" t="s">
        <v>3296</v>
      </c>
      <c r="E1220" s="1" t="s">
        <v>1966</v>
      </c>
      <c r="F1220" s="2">
        <v>45351</v>
      </c>
      <c r="G1220" s="2">
        <v>45288</v>
      </c>
      <c r="H1220" s="2" t="str">
        <f>TEXT(Ecommerce_Sales[[#This Row],[Order_Date]],"mmmm")</f>
        <v>December</v>
      </c>
      <c r="I1220" s="2" t="str">
        <f>TEXT(Ecommerce_Sales[[#This Row],[Order_Date]],"yyyy")</f>
        <v>2023</v>
      </c>
      <c r="J1220" s="2" t="str">
        <f>TEXT(Ecommerce_Sales[[#This Row],[Order_Date]],"mmmm")</f>
        <v>December</v>
      </c>
      <c r="K1220" s="1" t="s">
        <v>1986</v>
      </c>
      <c r="L1220" s="1" t="s">
        <v>5040</v>
      </c>
      <c r="M1220" s="1" t="s">
        <v>1956</v>
      </c>
      <c r="N1220" s="1" t="s">
        <v>1957</v>
      </c>
      <c r="O1220" s="3">
        <v>1489</v>
      </c>
      <c r="P1220">
        <v>2</v>
      </c>
      <c r="Q1220" s="3">
        <v>2979</v>
      </c>
      <c r="R1220" s="1" t="s">
        <v>1958</v>
      </c>
      <c r="S1220" s="3">
        <v>372</v>
      </c>
      <c r="U1220" t="str">
        <f>IF(Ecommerce_Sales[[#This Row],[Delivery_Time_Days]]&gt;7,"Delay",IF(Ecommerce_Sales[[#This Row],[Delivery_Time_Days]] = 0,"No delivery",IF(Ecommerce_Sales[[#This Row],[Delivery_Time_Days]]&lt;=7,"On-time")))</f>
        <v>No delivery</v>
      </c>
      <c r="V1220" s="7">
        <f>Ecommerce_Sales[[#This Row],[Profit]]/Ecommerce_Sales[[#This Row],[Total_Price]]</f>
        <v>0.15005035246727089</v>
      </c>
      <c r="W1220" s="3">
        <v>447</v>
      </c>
      <c r="X1220" s="3"/>
    </row>
    <row r="1221" spans="1:24" x14ac:dyDescent="0.25">
      <c r="A1221" s="1" t="s">
        <v>5041</v>
      </c>
      <c r="B1221" s="1" t="s">
        <v>138</v>
      </c>
      <c r="C1221" s="1" t="s">
        <v>139</v>
      </c>
      <c r="D1221" s="1" t="s">
        <v>5042</v>
      </c>
      <c r="E1221" s="1" t="s">
        <v>2005</v>
      </c>
      <c r="F1221" s="2">
        <v>45002</v>
      </c>
      <c r="G1221" s="2">
        <v>45213</v>
      </c>
      <c r="H1221" s="2" t="str">
        <f>TEXT(Ecommerce_Sales[[#This Row],[Order_Date]],"mmmm")</f>
        <v>October</v>
      </c>
      <c r="I1221" s="2" t="str">
        <f>TEXT(Ecommerce_Sales[[#This Row],[Order_Date]],"yyyy")</f>
        <v>2023</v>
      </c>
      <c r="J1221" s="2" t="str">
        <f>TEXT(Ecommerce_Sales[[#This Row],[Order_Date]],"mmmm")</f>
        <v>October</v>
      </c>
      <c r="K1221" s="1" t="s">
        <v>1992</v>
      </c>
      <c r="L1221" s="1" t="s">
        <v>5043</v>
      </c>
      <c r="M1221" s="1" t="s">
        <v>1963</v>
      </c>
      <c r="N1221" s="1" t="s">
        <v>1957</v>
      </c>
      <c r="O1221" s="3">
        <v>913</v>
      </c>
      <c r="P1221">
        <v>6</v>
      </c>
      <c r="Q1221" s="3">
        <v>5479</v>
      </c>
      <c r="R1221" s="1" t="s">
        <v>1958</v>
      </c>
      <c r="S1221" s="3">
        <v>540</v>
      </c>
      <c r="U1221" t="str">
        <f>IF(Ecommerce_Sales[[#This Row],[Delivery_Time_Days]]&gt;7,"Delay",IF(Ecommerce_Sales[[#This Row],[Delivery_Time_Days]] = 0,"No delivery",IF(Ecommerce_Sales[[#This Row],[Delivery_Time_Days]]&lt;=7,"On-time")))</f>
        <v>No delivery</v>
      </c>
      <c r="V1221" s="7">
        <f>Ecommerce_Sales[[#This Row],[Profit]]/Ecommerce_Sales[[#This Row],[Total_Price]]</f>
        <v>0.15002737725862383</v>
      </c>
      <c r="W1221" s="3">
        <v>822</v>
      </c>
      <c r="X1221" s="3"/>
    </row>
    <row r="1222" spans="1:24" x14ac:dyDescent="0.25">
      <c r="A1222" s="1" t="s">
        <v>5044</v>
      </c>
      <c r="B1222" s="1" t="s">
        <v>58</v>
      </c>
      <c r="C1222" s="1" t="s">
        <v>938</v>
      </c>
      <c r="D1222" s="1" t="s">
        <v>4514</v>
      </c>
      <c r="E1222" s="1" t="s">
        <v>1966</v>
      </c>
      <c r="F1222" s="2">
        <v>45445</v>
      </c>
      <c r="G1222" s="2">
        <v>45202</v>
      </c>
      <c r="H1222" s="2" t="str">
        <f>TEXT(Ecommerce_Sales[[#This Row],[Order_Date]],"mmmm")</f>
        <v>October</v>
      </c>
      <c r="I1222" s="2" t="str">
        <f>TEXT(Ecommerce_Sales[[#This Row],[Order_Date]],"yyyy")</f>
        <v>2023</v>
      </c>
      <c r="J1222" s="2" t="str">
        <f>TEXT(Ecommerce_Sales[[#This Row],[Order_Date]],"mmmm")</f>
        <v>October</v>
      </c>
      <c r="K1222" s="1" t="s">
        <v>1947</v>
      </c>
      <c r="L1222" s="1" t="s">
        <v>5045</v>
      </c>
      <c r="M1222" s="1" t="s">
        <v>2072</v>
      </c>
      <c r="N1222" s="1" t="s">
        <v>1950</v>
      </c>
      <c r="O1222" s="3">
        <v>13</v>
      </c>
      <c r="P1222">
        <v>6</v>
      </c>
      <c r="Q1222" s="3">
        <v>76</v>
      </c>
      <c r="R1222" s="1" t="s">
        <v>1951</v>
      </c>
      <c r="S1222" s="3">
        <v>7</v>
      </c>
      <c r="T1222">
        <v>3</v>
      </c>
      <c r="U1222" t="str">
        <f>IF(Ecommerce_Sales[[#This Row],[Delivery_Time_Days]]&gt;7,"Delay",IF(Ecommerce_Sales[[#This Row],[Delivery_Time_Days]] = 0,"No delivery",IF(Ecommerce_Sales[[#This Row],[Delivery_Time_Days]]&lt;=7,"On-time")))</f>
        <v>On-time</v>
      </c>
      <c r="V1222" s="7">
        <f>Ecommerce_Sales[[#This Row],[Profit]]/Ecommerce_Sales[[#This Row],[Total_Price]]</f>
        <v>0.39473684210526316</v>
      </c>
      <c r="W1222" s="3">
        <v>30</v>
      </c>
      <c r="X1222" s="3"/>
    </row>
    <row r="1223" spans="1:24" x14ac:dyDescent="0.25">
      <c r="A1223" s="1" t="s">
        <v>5046</v>
      </c>
      <c r="B1223" s="1" t="s">
        <v>462</v>
      </c>
      <c r="C1223" s="1" t="s">
        <v>463</v>
      </c>
      <c r="D1223" s="1" t="s">
        <v>5047</v>
      </c>
      <c r="E1223" s="1" t="s">
        <v>1981</v>
      </c>
      <c r="F1223" s="2">
        <v>45622</v>
      </c>
      <c r="G1223" s="2">
        <v>45599</v>
      </c>
      <c r="H1223" s="2" t="str">
        <f>TEXT(Ecommerce_Sales[[#This Row],[Order_Date]],"mmmm")</f>
        <v>November</v>
      </c>
      <c r="I1223" s="2" t="str">
        <f>TEXT(Ecommerce_Sales[[#This Row],[Order_Date]],"yyyy")</f>
        <v>2024</v>
      </c>
      <c r="J1223" s="2" t="str">
        <f>TEXT(Ecommerce_Sales[[#This Row],[Order_Date]],"mmmm")</f>
        <v>November</v>
      </c>
      <c r="K1223" s="1" t="s">
        <v>1992</v>
      </c>
      <c r="L1223" s="1" t="s">
        <v>5048</v>
      </c>
      <c r="M1223" s="1" t="s">
        <v>1988</v>
      </c>
      <c r="N1223" s="1" t="s">
        <v>1989</v>
      </c>
      <c r="O1223" s="3">
        <v>917</v>
      </c>
      <c r="P1223">
        <v>1</v>
      </c>
      <c r="Q1223" s="3">
        <v>917</v>
      </c>
      <c r="R1223" s="1" t="s">
        <v>1958</v>
      </c>
      <c r="S1223" s="3">
        <v>120</v>
      </c>
      <c r="U1223" t="str">
        <f>IF(Ecommerce_Sales[[#This Row],[Delivery_Time_Days]]&gt;7,"Delay",IF(Ecommerce_Sales[[#This Row],[Delivery_Time_Days]] = 0,"No delivery",IF(Ecommerce_Sales[[#This Row],[Delivery_Time_Days]]&lt;=7,"On-time")))</f>
        <v>No delivery</v>
      </c>
      <c r="V1223" s="7">
        <f>Ecommerce_Sales[[#This Row],[Profit]]/Ecommerce_Sales[[#This Row],[Total_Price]]</f>
        <v>0.24972737186477645</v>
      </c>
      <c r="W1223" s="3">
        <v>229</v>
      </c>
      <c r="X1223" s="3"/>
    </row>
    <row r="1224" spans="1:24" x14ac:dyDescent="0.25">
      <c r="A1224" s="1" t="s">
        <v>5049</v>
      </c>
      <c r="B1224" s="1" t="s">
        <v>1779</v>
      </c>
      <c r="C1224" s="1" t="s">
        <v>1780</v>
      </c>
      <c r="D1224" s="1" t="s">
        <v>4038</v>
      </c>
      <c r="E1224" s="1" t="s">
        <v>1996</v>
      </c>
      <c r="F1224" s="2">
        <v>45538</v>
      </c>
      <c r="G1224" s="2">
        <v>45233</v>
      </c>
      <c r="H1224" s="2" t="str">
        <f>TEXT(Ecommerce_Sales[[#This Row],[Order_Date]],"mmmm")</f>
        <v>November</v>
      </c>
      <c r="I1224" s="2" t="str">
        <f>TEXT(Ecommerce_Sales[[#This Row],[Order_Date]],"yyyy")</f>
        <v>2023</v>
      </c>
      <c r="J1224" s="2" t="str">
        <f>TEXT(Ecommerce_Sales[[#This Row],[Order_Date]],"mmmm")</f>
        <v>November</v>
      </c>
      <c r="K1224" s="1" t="s">
        <v>1947</v>
      </c>
      <c r="L1224" s="1" t="s">
        <v>3103</v>
      </c>
      <c r="M1224" s="1" t="s">
        <v>2030</v>
      </c>
      <c r="N1224" s="1" t="s">
        <v>1978</v>
      </c>
      <c r="O1224" s="3">
        <v>1255</v>
      </c>
      <c r="P1224">
        <v>4</v>
      </c>
      <c r="Q1224" s="3">
        <v>5021</v>
      </c>
      <c r="R1224" s="1" t="s">
        <v>1958</v>
      </c>
      <c r="S1224" s="3">
        <v>334</v>
      </c>
      <c r="T1224">
        <v>9</v>
      </c>
      <c r="U1224" t="str">
        <f>IF(Ecommerce_Sales[[#This Row],[Delivery_Time_Days]]&gt;7,"Delay",IF(Ecommerce_Sales[[#This Row],[Delivery_Time_Days]] = 0,"No delivery",IF(Ecommerce_Sales[[#This Row],[Delivery_Time_Days]]&lt;=7,"On-time")))</f>
        <v>Delay</v>
      </c>
      <c r="V1224" s="7">
        <f>Ecommerce_Sales[[#This Row],[Profit]]/Ecommerce_Sales[[#This Row],[Total_Price]]</f>
        <v>0.34993029277036447</v>
      </c>
      <c r="W1224" s="3">
        <v>1757</v>
      </c>
      <c r="X1224" s="3"/>
    </row>
    <row r="1225" spans="1:24" x14ac:dyDescent="0.25">
      <c r="A1225" s="1" t="s">
        <v>5050</v>
      </c>
      <c r="B1225" s="1" t="s">
        <v>34</v>
      </c>
      <c r="C1225" s="1" t="s">
        <v>35</v>
      </c>
      <c r="D1225" s="1" t="s">
        <v>4580</v>
      </c>
      <c r="E1225" s="1" t="s">
        <v>1981</v>
      </c>
      <c r="F1225" s="2">
        <v>45327</v>
      </c>
      <c r="G1225" s="2">
        <v>45255</v>
      </c>
      <c r="H1225" s="2" t="str">
        <f>TEXT(Ecommerce_Sales[[#This Row],[Order_Date]],"mmmm")</f>
        <v>November</v>
      </c>
      <c r="I1225" s="2" t="str">
        <f>TEXT(Ecommerce_Sales[[#This Row],[Order_Date]],"yyyy")</f>
        <v>2023</v>
      </c>
      <c r="J1225" s="2" t="str">
        <f>TEXT(Ecommerce_Sales[[#This Row],[Order_Date]],"mmmm")</f>
        <v>November</v>
      </c>
      <c r="K1225" s="1" t="s">
        <v>1992</v>
      </c>
      <c r="L1225" s="1" t="s">
        <v>5051</v>
      </c>
      <c r="M1225" s="1" t="s">
        <v>1949</v>
      </c>
      <c r="N1225" s="1" t="s">
        <v>1950</v>
      </c>
      <c r="O1225" s="3">
        <v>1022</v>
      </c>
      <c r="P1225">
        <v>4</v>
      </c>
      <c r="Q1225" s="3">
        <v>4086</v>
      </c>
      <c r="R1225" s="1" t="s">
        <v>1958</v>
      </c>
      <c r="S1225" s="3">
        <v>463</v>
      </c>
      <c r="U1225" t="str">
        <f>IF(Ecommerce_Sales[[#This Row],[Delivery_Time_Days]]&gt;7,"Delay",IF(Ecommerce_Sales[[#This Row],[Delivery_Time_Days]] = 0,"No delivery",IF(Ecommerce_Sales[[#This Row],[Delivery_Time_Days]]&lt;=7,"On-time")))</f>
        <v>No delivery</v>
      </c>
      <c r="V1225" s="7">
        <f>Ecommerce_Sales[[#This Row],[Profit]]/Ecommerce_Sales[[#This Row],[Total_Price]]</f>
        <v>0.39990210474791971</v>
      </c>
      <c r="W1225" s="3">
        <v>1634</v>
      </c>
      <c r="X1225" s="3"/>
    </row>
    <row r="1226" spans="1:24" x14ac:dyDescent="0.25">
      <c r="A1226" s="1" t="s">
        <v>5052</v>
      </c>
      <c r="B1226" s="1" t="s">
        <v>482</v>
      </c>
      <c r="C1226" s="1" t="s">
        <v>483</v>
      </c>
      <c r="D1226" s="1" t="s">
        <v>3182</v>
      </c>
      <c r="E1226" s="1" t="s">
        <v>1961</v>
      </c>
      <c r="F1226" s="2">
        <v>45019</v>
      </c>
      <c r="G1226" s="2">
        <v>45550</v>
      </c>
      <c r="H1226" s="2" t="str">
        <f>TEXT(Ecommerce_Sales[[#This Row],[Order_Date]],"mmmm")</f>
        <v>September</v>
      </c>
      <c r="I1226" s="2" t="str">
        <f>TEXT(Ecommerce_Sales[[#This Row],[Order_Date]],"yyyy")</f>
        <v>2024</v>
      </c>
      <c r="J1226" s="2" t="str">
        <f>TEXT(Ecommerce_Sales[[#This Row],[Order_Date]],"mmmm")</f>
        <v>September</v>
      </c>
      <c r="K1226" s="1" t="s">
        <v>1947</v>
      </c>
      <c r="L1226" s="1" t="s">
        <v>5053</v>
      </c>
      <c r="M1226" s="1" t="s">
        <v>2047</v>
      </c>
      <c r="N1226" s="1" t="s">
        <v>1989</v>
      </c>
      <c r="O1226" s="3">
        <v>410</v>
      </c>
      <c r="P1226">
        <v>1</v>
      </c>
      <c r="Q1226" s="3">
        <v>410</v>
      </c>
      <c r="R1226" s="1" t="s">
        <v>1958</v>
      </c>
      <c r="S1226" s="3">
        <v>40</v>
      </c>
      <c r="T1226">
        <v>2</v>
      </c>
      <c r="U1226" t="str">
        <f>IF(Ecommerce_Sales[[#This Row],[Delivery_Time_Days]]&gt;7,"Delay",IF(Ecommerce_Sales[[#This Row],[Delivery_Time_Days]] = 0,"No delivery",IF(Ecommerce_Sales[[#This Row],[Delivery_Time_Days]]&lt;=7,"On-time")))</f>
        <v>On-time</v>
      </c>
      <c r="V1226" s="7">
        <f>Ecommerce_Sales[[#This Row],[Profit]]/Ecommerce_Sales[[#This Row],[Total_Price]]</f>
        <v>0.25121951219512195</v>
      </c>
      <c r="W1226" s="3">
        <v>103</v>
      </c>
      <c r="X1226" s="3"/>
    </row>
    <row r="1227" spans="1:24" x14ac:dyDescent="0.25">
      <c r="A1227" s="1" t="s">
        <v>5054</v>
      </c>
      <c r="B1227" s="1" t="s">
        <v>806</v>
      </c>
      <c r="C1227" s="1" t="s">
        <v>807</v>
      </c>
      <c r="D1227" s="1" t="s">
        <v>3367</v>
      </c>
      <c r="E1227" s="1" t="s">
        <v>2005</v>
      </c>
      <c r="F1227" s="2">
        <v>45040</v>
      </c>
      <c r="G1227" s="2">
        <v>45540</v>
      </c>
      <c r="H1227" s="2" t="str">
        <f>TEXT(Ecommerce_Sales[[#This Row],[Order_Date]],"mmmm")</f>
        <v>September</v>
      </c>
      <c r="I1227" s="2" t="str">
        <f>TEXT(Ecommerce_Sales[[#This Row],[Order_Date]],"yyyy")</f>
        <v>2024</v>
      </c>
      <c r="J1227" s="2" t="str">
        <f>TEXT(Ecommerce_Sales[[#This Row],[Order_Date]],"mmmm")</f>
        <v>September</v>
      </c>
      <c r="K1227" s="1" t="s">
        <v>1947</v>
      </c>
      <c r="L1227" s="1" t="s">
        <v>5055</v>
      </c>
      <c r="M1227" s="1" t="s">
        <v>1983</v>
      </c>
      <c r="N1227" s="1" t="s">
        <v>1950</v>
      </c>
      <c r="O1227" s="3">
        <v>1063</v>
      </c>
      <c r="P1227">
        <v>4</v>
      </c>
      <c r="Q1227" s="3">
        <v>4251</v>
      </c>
      <c r="R1227" s="1" t="s">
        <v>2008</v>
      </c>
      <c r="S1227" s="3">
        <v>230</v>
      </c>
      <c r="T1227">
        <v>6</v>
      </c>
      <c r="U1227" t="str">
        <f>IF(Ecommerce_Sales[[#This Row],[Delivery_Time_Days]]&gt;7,"Delay",IF(Ecommerce_Sales[[#This Row],[Delivery_Time_Days]] = 0,"No delivery",IF(Ecommerce_Sales[[#This Row],[Delivery_Time_Days]]&lt;=7,"On-time")))</f>
        <v>On-time</v>
      </c>
      <c r="V1227" s="7">
        <f>Ecommerce_Sales[[#This Row],[Profit]]/Ecommerce_Sales[[#This Row],[Total_Price]]</f>
        <v>0.40014114326040934</v>
      </c>
      <c r="W1227" s="3">
        <v>1701</v>
      </c>
      <c r="X1227" s="3"/>
    </row>
    <row r="1228" spans="1:24" x14ac:dyDescent="0.25">
      <c r="A1228" s="1" t="s">
        <v>5056</v>
      </c>
      <c r="B1228" s="1" t="s">
        <v>947</v>
      </c>
      <c r="C1228" s="1" t="s">
        <v>948</v>
      </c>
      <c r="D1228" s="1" t="s">
        <v>5057</v>
      </c>
      <c r="E1228" s="1" t="s">
        <v>1954</v>
      </c>
      <c r="F1228" s="2">
        <v>45038</v>
      </c>
      <c r="G1228" s="2">
        <v>45279</v>
      </c>
      <c r="H1228" s="2" t="str">
        <f>TEXT(Ecommerce_Sales[[#This Row],[Order_Date]],"mmmm")</f>
        <v>December</v>
      </c>
      <c r="I1228" s="2" t="str">
        <f>TEXT(Ecommerce_Sales[[#This Row],[Order_Date]],"yyyy")</f>
        <v>2023</v>
      </c>
      <c r="J1228" s="2" t="str">
        <f>TEXT(Ecommerce_Sales[[#This Row],[Order_Date]],"mmmm")</f>
        <v>December</v>
      </c>
      <c r="K1228" s="1" t="s">
        <v>1986</v>
      </c>
      <c r="L1228" s="1" t="s">
        <v>5058</v>
      </c>
      <c r="M1228" s="1" t="s">
        <v>1963</v>
      </c>
      <c r="N1228" s="1" t="s">
        <v>1957</v>
      </c>
      <c r="O1228" s="3">
        <v>1285</v>
      </c>
      <c r="P1228">
        <v>8</v>
      </c>
      <c r="Q1228" s="3">
        <v>10280</v>
      </c>
      <c r="R1228" s="1" t="s">
        <v>1951</v>
      </c>
      <c r="S1228" s="3">
        <v>750</v>
      </c>
      <c r="U1228" t="str">
        <f>IF(Ecommerce_Sales[[#This Row],[Delivery_Time_Days]]&gt;7,"Delay",IF(Ecommerce_Sales[[#This Row],[Delivery_Time_Days]] = 0,"No delivery",IF(Ecommerce_Sales[[#This Row],[Delivery_Time_Days]]&lt;=7,"On-time")))</f>
        <v>No delivery</v>
      </c>
      <c r="V1228" s="7">
        <f>Ecommerce_Sales[[#This Row],[Profit]]/Ecommerce_Sales[[#This Row],[Total_Price]]</f>
        <v>0.15</v>
      </c>
      <c r="W1228" s="3">
        <v>1542</v>
      </c>
      <c r="X1228" s="3"/>
    </row>
    <row r="1229" spans="1:24" x14ac:dyDescent="0.25">
      <c r="A1229" s="1" t="s">
        <v>5059</v>
      </c>
      <c r="B1229" s="1" t="s">
        <v>1648</v>
      </c>
      <c r="C1229" s="1" t="s">
        <v>1649</v>
      </c>
      <c r="D1229" s="1" t="s">
        <v>4056</v>
      </c>
      <c r="E1229" s="1" t="s">
        <v>2005</v>
      </c>
      <c r="F1229" s="2">
        <v>45006</v>
      </c>
      <c r="G1229" s="2">
        <v>45310</v>
      </c>
      <c r="H1229" s="2" t="str">
        <f>TEXT(Ecommerce_Sales[[#This Row],[Order_Date]],"mmmm")</f>
        <v>January</v>
      </c>
      <c r="I1229" s="2" t="str">
        <f>TEXT(Ecommerce_Sales[[#This Row],[Order_Date]],"yyyy")</f>
        <v>2024</v>
      </c>
      <c r="J1229" s="2" t="str">
        <f>TEXT(Ecommerce_Sales[[#This Row],[Order_Date]],"mmmm")</f>
        <v>January</v>
      </c>
      <c r="K1229" s="1" t="s">
        <v>1947</v>
      </c>
      <c r="L1229" s="1" t="s">
        <v>5060</v>
      </c>
      <c r="M1229" s="1" t="s">
        <v>2002</v>
      </c>
      <c r="N1229" s="1" t="s">
        <v>1989</v>
      </c>
      <c r="O1229" s="3">
        <v>721</v>
      </c>
      <c r="P1229">
        <v>1</v>
      </c>
      <c r="Q1229" s="3">
        <v>721</v>
      </c>
      <c r="R1229" s="1" t="s">
        <v>1951</v>
      </c>
      <c r="S1229" s="3">
        <v>78</v>
      </c>
      <c r="T1229">
        <v>5</v>
      </c>
      <c r="U1229" t="str">
        <f>IF(Ecommerce_Sales[[#This Row],[Delivery_Time_Days]]&gt;7,"Delay",IF(Ecommerce_Sales[[#This Row],[Delivery_Time_Days]] = 0,"No delivery",IF(Ecommerce_Sales[[#This Row],[Delivery_Time_Days]]&lt;=7,"On-time")))</f>
        <v>On-time</v>
      </c>
      <c r="V1229" s="7">
        <f>Ecommerce_Sales[[#This Row],[Profit]]/Ecommerce_Sales[[#This Row],[Total_Price]]</f>
        <v>0.24965325936199723</v>
      </c>
      <c r="W1229" s="3">
        <v>180</v>
      </c>
      <c r="X1229" s="3"/>
    </row>
    <row r="1230" spans="1:24" x14ac:dyDescent="0.25">
      <c r="A1230" s="1" t="s">
        <v>5061</v>
      </c>
      <c r="B1230" s="1" t="s">
        <v>80</v>
      </c>
      <c r="C1230" s="1" t="s">
        <v>81</v>
      </c>
      <c r="D1230" s="1" t="s">
        <v>2654</v>
      </c>
      <c r="E1230" s="1" t="s">
        <v>1966</v>
      </c>
      <c r="F1230" s="2">
        <v>45077</v>
      </c>
      <c r="G1230" s="2">
        <v>45417</v>
      </c>
      <c r="H1230" s="2" t="str">
        <f>TEXT(Ecommerce_Sales[[#This Row],[Order_Date]],"mmmm")</f>
        <v>May</v>
      </c>
      <c r="I1230" s="2" t="str">
        <f>TEXT(Ecommerce_Sales[[#This Row],[Order_Date]],"yyyy")</f>
        <v>2024</v>
      </c>
      <c r="J1230" s="2" t="str">
        <f>TEXT(Ecommerce_Sales[[#This Row],[Order_Date]],"mmmm")</f>
        <v>May</v>
      </c>
      <c r="K1230" s="1" t="s">
        <v>1947</v>
      </c>
      <c r="L1230" s="1" t="s">
        <v>5062</v>
      </c>
      <c r="M1230" s="1" t="s">
        <v>2007</v>
      </c>
      <c r="N1230" s="1" t="s">
        <v>1973</v>
      </c>
      <c r="O1230" s="3">
        <v>938</v>
      </c>
      <c r="P1230">
        <v>2</v>
      </c>
      <c r="Q1230" s="3">
        <v>1877</v>
      </c>
      <c r="R1230" s="1" t="s">
        <v>1951</v>
      </c>
      <c r="S1230" s="3">
        <v>191</v>
      </c>
      <c r="T1230">
        <v>2</v>
      </c>
      <c r="U1230" t="str">
        <f>IF(Ecommerce_Sales[[#This Row],[Delivery_Time_Days]]&gt;7,"Delay",IF(Ecommerce_Sales[[#This Row],[Delivery_Time_Days]] = 0,"No delivery",IF(Ecommerce_Sales[[#This Row],[Delivery_Time_Days]]&lt;=7,"On-time")))</f>
        <v>On-time</v>
      </c>
      <c r="V1230" s="7">
        <f>Ecommerce_Sales[[#This Row],[Profit]]/Ecommerce_Sales[[#This Row],[Total_Price]]</f>
        <v>0.29994672349493873</v>
      </c>
      <c r="W1230" s="3">
        <v>563</v>
      </c>
      <c r="X1230" s="3"/>
    </row>
    <row r="1231" spans="1:24" x14ac:dyDescent="0.25">
      <c r="A1231" s="1" t="s">
        <v>5063</v>
      </c>
      <c r="B1231" s="1" t="s">
        <v>608</v>
      </c>
      <c r="C1231" s="1" t="s">
        <v>609</v>
      </c>
      <c r="D1231" s="1" t="s">
        <v>5064</v>
      </c>
      <c r="E1231" s="1" t="s">
        <v>1996</v>
      </c>
      <c r="F1231" s="2">
        <v>45460</v>
      </c>
      <c r="G1231" s="2">
        <v>45607</v>
      </c>
      <c r="H1231" s="2" t="str">
        <f>TEXT(Ecommerce_Sales[[#This Row],[Order_Date]],"mmmm")</f>
        <v>November</v>
      </c>
      <c r="I1231" s="2" t="str">
        <f>TEXT(Ecommerce_Sales[[#This Row],[Order_Date]],"yyyy")</f>
        <v>2024</v>
      </c>
      <c r="J1231" s="2" t="str">
        <f>TEXT(Ecommerce_Sales[[#This Row],[Order_Date]],"mmmm")</f>
        <v>November</v>
      </c>
      <c r="K1231" s="1" t="s">
        <v>1947</v>
      </c>
      <c r="L1231" s="1" t="s">
        <v>5065</v>
      </c>
      <c r="M1231" s="1" t="s">
        <v>2043</v>
      </c>
      <c r="N1231" s="1" t="s">
        <v>1989</v>
      </c>
      <c r="O1231" s="3">
        <v>567</v>
      </c>
      <c r="P1231">
        <v>1</v>
      </c>
      <c r="Q1231" s="3">
        <v>567</v>
      </c>
      <c r="R1231" s="1" t="s">
        <v>1958</v>
      </c>
      <c r="S1231" s="3">
        <v>63</v>
      </c>
      <c r="T1231">
        <v>8</v>
      </c>
      <c r="U1231" t="str">
        <f>IF(Ecommerce_Sales[[#This Row],[Delivery_Time_Days]]&gt;7,"Delay",IF(Ecommerce_Sales[[#This Row],[Delivery_Time_Days]] = 0,"No delivery",IF(Ecommerce_Sales[[#This Row],[Delivery_Time_Days]]&lt;=7,"On-time")))</f>
        <v>Delay</v>
      </c>
      <c r="V1231" s="7">
        <f>Ecommerce_Sales[[#This Row],[Profit]]/Ecommerce_Sales[[#This Row],[Total_Price]]</f>
        <v>0.25044091710758376</v>
      </c>
      <c r="W1231" s="3">
        <v>142</v>
      </c>
      <c r="X1231" s="3"/>
    </row>
    <row r="1232" spans="1:24" x14ac:dyDescent="0.25">
      <c r="A1232" s="1" t="s">
        <v>5066</v>
      </c>
      <c r="B1232" s="1" t="s">
        <v>282</v>
      </c>
      <c r="C1232" s="1" t="s">
        <v>283</v>
      </c>
      <c r="D1232" s="1" t="s">
        <v>5067</v>
      </c>
      <c r="E1232" s="1" t="s">
        <v>1966</v>
      </c>
      <c r="F1232" s="2">
        <v>45528</v>
      </c>
      <c r="G1232" s="2">
        <v>44978</v>
      </c>
      <c r="H1232" s="2" t="str">
        <f>TEXT(Ecommerce_Sales[[#This Row],[Order_Date]],"mmmm")</f>
        <v>February</v>
      </c>
      <c r="I1232" s="2" t="str">
        <f>TEXT(Ecommerce_Sales[[#This Row],[Order_Date]],"yyyy")</f>
        <v>2023</v>
      </c>
      <c r="J1232" s="2" t="str">
        <f>TEXT(Ecommerce_Sales[[#This Row],[Order_Date]],"mmmm")</f>
        <v>February</v>
      </c>
      <c r="K1232" s="1" t="s">
        <v>1947</v>
      </c>
      <c r="L1232" s="1" t="s">
        <v>5068</v>
      </c>
      <c r="M1232" s="1" t="s">
        <v>2047</v>
      </c>
      <c r="N1232" s="1" t="s">
        <v>1989</v>
      </c>
      <c r="O1232" s="3">
        <v>595</v>
      </c>
      <c r="P1232">
        <v>1</v>
      </c>
      <c r="Q1232" s="3">
        <v>595</v>
      </c>
      <c r="R1232" s="1" t="s">
        <v>1958</v>
      </c>
      <c r="S1232" s="3">
        <v>54</v>
      </c>
      <c r="T1232">
        <v>7</v>
      </c>
      <c r="U1232" t="str">
        <f>IF(Ecommerce_Sales[[#This Row],[Delivery_Time_Days]]&gt;7,"Delay",IF(Ecommerce_Sales[[#This Row],[Delivery_Time_Days]] = 0,"No delivery",IF(Ecommerce_Sales[[#This Row],[Delivery_Time_Days]]&lt;=7,"On-time")))</f>
        <v>On-time</v>
      </c>
      <c r="V1232" s="7">
        <f>Ecommerce_Sales[[#This Row],[Profit]]/Ecommerce_Sales[[#This Row],[Total_Price]]</f>
        <v>0.25042016806722689</v>
      </c>
      <c r="W1232" s="3">
        <v>149</v>
      </c>
      <c r="X1232" s="3"/>
    </row>
    <row r="1233" spans="1:24" x14ac:dyDescent="0.25">
      <c r="A1233" s="1" t="s">
        <v>5069</v>
      </c>
      <c r="B1233" s="1" t="s">
        <v>1798</v>
      </c>
      <c r="C1233" s="1" t="s">
        <v>1799</v>
      </c>
      <c r="D1233" s="1" t="s">
        <v>5070</v>
      </c>
      <c r="E1233" s="1" t="s">
        <v>1961</v>
      </c>
      <c r="F1233" s="2">
        <v>45260</v>
      </c>
      <c r="G1233" s="2">
        <v>45006</v>
      </c>
      <c r="H1233" s="2" t="str">
        <f>TEXT(Ecommerce_Sales[[#This Row],[Order_Date]],"mmmm")</f>
        <v>March</v>
      </c>
      <c r="I1233" s="2" t="str">
        <f>TEXT(Ecommerce_Sales[[#This Row],[Order_Date]],"yyyy")</f>
        <v>2023</v>
      </c>
      <c r="J1233" s="2" t="str">
        <f>TEXT(Ecommerce_Sales[[#This Row],[Order_Date]],"mmmm")</f>
        <v>March</v>
      </c>
      <c r="K1233" s="1" t="s">
        <v>1947</v>
      </c>
      <c r="L1233" s="1" t="s">
        <v>5071</v>
      </c>
      <c r="M1233" s="1" t="s">
        <v>1972</v>
      </c>
      <c r="N1233" s="1" t="s">
        <v>1973</v>
      </c>
      <c r="O1233" s="3">
        <v>829</v>
      </c>
      <c r="P1233">
        <v>2</v>
      </c>
      <c r="Q1233" s="3">
        <v>1658</v>
      </c>
      <c r="R1233" s="1" t="s">
        <v>1951</v>
      </c>
      <c r="S1233" s="3">
        <v>153</v>
      </c>
      <c r="T1233">
        <v>5</v>
      </c>
      <c r="U1233" t="str">
        <f>IF(Ecommerce_Sales[[#This Row],[Delivery_Time_Days]]&gt;7,"Delay",IF(Ecommerce_Sales[[#This Row],[Delivery_Time_Days]] = 0,"No delivery",IF(Ecommerce_Sales[[#This Row],[Delivery_Time_Days]]&lt;=7,"On-time")))</f>
        <v>On-time</v>
      </c>
      <c r="V1233" s="7">
        <f>Ecommerce_Sales[[#This Row],[Profit]]/Ecommerce_Sales[[#This Row],[Total_Price]]</f>
        <v>0.29975874547647768</v>
      </c>
      <c r="W1233" s="3">
        <v>497</v>
      </c>
      <c r="X1233" s="3"/>
    </row>
    <row r="1234" spans="1:24" x14ac:dyDescent="0.25">
      <c r="A1234" s="1" t="s">
        <v>5072</v>
      </c>
      <c r="B1234" s="1" t="s">
        <v>1315</v>
      </c>
      <c r="C1234" s="1" t="s">
        <v>1316</v>
      </c>
      <c r="D1234" s="1" t="s">
        <v>5073</v>
      </c>
      <c r="E1234" s="1" t="s">
        <v>1961</v>
      </c>
      <c r="F1234" s="2">
        <v>45055</v>
      </c>
      <c r="G1234" s="2">
        <v>45020</v>
      </c>
      <c r="H1234" s="2" t="str">
        <f>TEXT(Ecommerce_Sales[[#This Row],[Order_Date]],"mmmm")</f>
        <v>April</v>
      </c>
      <c r="I1234" s="2" t="str">
        <f>TEXT(Ecommerce_Sales[[#This Row],[Order_Date]],"yyyy")</f>
        <v>2023</v>
      </c>
      <c r="J1234" s="2" t="str">
        <f>TEXT(Ecommerce_Sales[[#This Row],[Order_Date]],"mmmm")</f>
        <v>April</v>
      </c>
      <c r="K1234" s="1" t="s">
        <v>1986</v>
      </c>
      <c r="L1234" s="1" t="s">
        <v>5074</v>
      </c>
      <c r="M1234" s="1" t="s">
        <v>2065</v>
      </c>
      <c r="N1234" s="1" t="s">
        <v>1978</v>
      </c>
      <c r="O1234" s="3">
        <v>670</v>
      </c>
      <c r="P1234">
        <v>3</v>
      </c>
      <c r="Q1234" s="3">
        <v>2011</v>
      </c>
      <c r="R1234" s="1" t="s">
        <v>2008</v>
      </c>
      <c r="S1234" s="3">
        <v>133</v>
      </c>
      <c r="U1234" t="str">
        <f>IF(Ecommerce_Sales[[#This Row],[Delivery_Time_Days]]&gt;7,"Delay",IF(Ecommerce_Sales[[#This Row],[Delivery_Time_Days]] = 0,"No delivery",IF(Ecommerce_Sales[[#This Row],[Delivery_Time_Days]]&lt;=7,"On-time")))</f>
        <v>No delivery</v>
      </c>
      <c r="V1234" s="7">
        <f>Ecommerce_Sales[[#This Row],[Profit]]/Ecommerce_Sales[[#This Row],[Total_Price]]</f>
        <v>0.35007458975634015</v>
      </c>
      <c r="W1234" s="3">
        <v>704</v>
      </c>
      <c r="X1234" s="3"/>
    </row>
    <row r="1235" spans="1:24" x14ac:dyDescent="0.25">
      <c r="A1235" s="1" t="s">
        <v>5075</v>
      </c>
      <c r="B1235" s="1" t="s">
        <v>1563</v>
      </c>
      <c r="C1235" s="1" t="s">
        <v>1564</v>
      </c>
      <c r="D1235" s="1" t="s">
        <v>4196</v>
      </c>
      <c r="E1235" s="1" t="s">
        <v>1946</v>
      </c>
      <c r="F1235" s="2">
        <v>45237</v>
      </c>
      <c r="G1235" s="2">
        <v>45208</v>
      </c>
      <c r="H1235" s="2" t="str">
        <f>TEXT(Ecommerce_Sales[[#This Row],[Order_Date]],"mmmm")</f>
        <v>October</v>
      </c>
      <c r="I1235" s="2" t="str">
        <f>TEXT(Ecommerce_Sales[[#This Row],[Order_Date]],"yyyy")</f>
        <v>2023</v>
      </c>
      <c r="J1235" s="2" t="str">
        <f>TEXT(Ecommerce_Sales[[#This Row],[Order_Date]],"mmmm")</f>
        <v>October</v>
      </c>
      <c r="K1235" s="1" t="s">
        <v>1947</v>
      </c>
      <c r="L1235" s="1" t="s">
        <v>5076</v>
      </c>
      <c r="M1235" s="1" t="s">
        <v>2072</v>
      </c>
      <c r="N1235" s="1" t="s">
        <v>1950</v>
      </c>
      <c r="O1235" s="3">
        <v>152</v>
      </c>
      <c r="P1235">
        <v>4</v>
      </c>
      <c r="Q1235" s="3">
        <v>610</v>
      </c>
      <c r="R1235" s="1" t="s">
        <v>1958</v>
      </c>
      <c r="S1235" s="3">
        <v>38</v>
      </c>
      <c r="T1235">
        <v>2</v>
      </c>
      <c r="U1235" t="str">
        <f>IF(Ecommerce_Sales[[#This Row],[Delivery_Time_Days]]&gt;7,"Delay",IF(Ecommerce_Sales[[#This Row],[Delivery_Time_Days]] = 0,"No delivery",IF(Ecommerce_Sales[[#This Row],[Delivery_Time_Days]]&lt;=7,"On-time")))</f>
        <v>On-time</v>
      </c>
      <c r="V1235" s="7">
        <f>Ecommerce_Sales[[#This Row],[Profit]]/Ecommerce_Sales[[#This Row],[Total_Price]]</f>
        <v>0.4</v>
      </c>
      <c r="W1235" s="3">
        <v>244</v>
      </c>
      <c r="X1235" s="3"/>
    </row>
    <row r="1236" spans="1:24" x14ac:dyDescent="0.25">
      <c r="A1236" s="1" t="s">
        <v>5077</v>
      </c>
      <c r="B1236" s="1" t="s">
        <v>964</v>
      </c>
      <c r="C1236" s="1" t="s">
        <v>520</v>
      </c>
      <c r="D1236" s="1" t="s">
        <v>4300</v>
      </c>
      <c r="E1236" s="1" t="s">
        <v>1981</v>
      </c>
      <c r="F1236" s="2">
        <v>45523</v>
      </c>
      <c r="G1236" s="2">
        <v>45149</v>
      </c>
      <c r="H1236" s="2" t="str">
        <f>TEXT(Ecommerce_Sales[[#This Row],[Order_Date]],"mmmm")</f>
        <v>August</v>
      </c>
      <c r="I1236" s="2" t="str">
        <f>TEXT(Ecommerce_Sales[[#This Row],[Order_Date]],"yyyy")</f>
        <v>2023</v>
      </c>
      <c r="J1236" s="2" t="str">
        <f>TEXT(Ecommerce_Sales[[#This Row],[Order_Date]],"mmmm")</f>
        <v>August</v>
      </c>
      <c r="K1236" s="1" t="s">
        <v>1947</v>
      </c>
      <c r="L1236" s="1" t="s">
        <v>5078</v>
      </c>
      <c r="M1236" s="1" t="s">
        <v>2047</v>
      </c>
      <c r="N1236" s="1" t="s">
        <v>1989</v>
      </c>
      <c r="O1236" s="3">
        <v>300</v>
      </c>
      <c r="P1236">
        <v>6</v>
      </c>
      <c r="Q1236" s="3">
        <v>1799</v>
      </c>
      <c r="R1236" s="1" t="s">
        <v>1951</v>
      </c>
      <c r="S1236" s="3">
        <v>132</v>
      </c>
      <c r="T1236">
        <v>4</v>
      </c>
      <c r="U1236" t="str">
        <f>IF(Ecommerce_Sales[[#This Row],[Delivery_Time_Days]]&gt;7,"Delay",IF(Ecommerce_Sales[[#This Row],[Delivery_Time_Days]] = 0,"No delivery",IF(Ecommerce_Sales[[#This Row],[Delivery_Time_Days]]&lt;=7,"On-time")))</f>
        <v>On-time</v>
      </c>
      <c r="V1236" s="7">
        <f>Ecommerce_Sales[[#This Row],[Profit]]/Ecommerce_Sales[[#This Row],[Total_Price]]</f>
        <v>0.25013896609227348</v>
      </c>
      <c r="W1236" s="3">
        <v>450</v>
      </c>
      <c r="X1236" s="3"/>
    </row>
    <row r="1237" spans="1:24" x14ac:dyDescent="0.25">
      <c r="A1237" s="1" t="s">
        <v>5079</v>
      </c>
      <c r="B1237" s="1" t="s">
        <v>1561</v>
      </c>
      <c r="C1237" s="1" t="s">
        <v>1562</v>
      </c>
      <c r="D1237" s="1" t="s">
        <v>5080</v>
      </c>
      <c r="E1237" s="1" t="s">
        <v>1954</v>
      </c>
      <c r="F1237" s="2">
        <v>45461</v>
      </c>
      <c r="G1237" s="2">
        <v>45337</v>
      </c>
      <c r="H1237" s="2" t="str">
        <f>TEXT(Ecommerce_Sales[[#This Row],[Order_Date]],"mmmm")</f>
        <v>February</v>
      </c>
      <c r="I1237" s="2" t="str">
        <f>TEXT(Ecommerce_Sales[[#This Row],[Order_Date]],"yyyy")</f>
        <v>2024</v>
      </c>
      <c r="J1237" s="2" t="str">
        <f>TEXT(Ecommerce_Sales[[#This Row],[Order_Date]],"mmmm")</f>
        <v>February</v>
      </c>
      <c r="K1237" s="1" t="s">
        <v>1947</v>
      </c>
      <c r="L1237" s="1" t="s">
        <v>5081</v>
      </c>
      <c r="M1237" s="1" t="s">
        <v>1998</v>
      </c>
      <c r="N1237" s="1" t="s">
        <v>1973</v>
      </c>
      <c r="O1237" s="3">
        <v>736</v>
      </c>
      <c r="P1237">
        <v>2</v>
      </c>
      <c r="Q1237" s="3">
        <v>1473</v>
      </c>
      <c r="R1237" s="1" t="s">
        <v>1951</v>
      </c>
      <c r="S1237" s="3">
        <v>162</v>
      </c>
      <c r="T1237">
        <v>7</v>
      </c>
      <c r="U1237" t="str">
        <f>IF(Ecommerce_Sales[[#This Row],[Delivery_Time_Days]]&gt;7,"Delay",IF(Ecommerce_Sales[[#This Row],[Delivery_Time_Days]] = 0,"No delivery",IF(Ecommerce_Sales[[#This Row],[Delivery_Time_Days]]&lt;=7,"On-time")))</f>
        <v>On-time</v>
      </c>
      <c r="V1237" s="7">
        <f>Ecommerce_Sales[[#This Row],[Profit]]/Ecommerce_Sales[[#This Row],[Total_Price]]</f>
        <v>0.30006788866259337</v>
      </c>
      <c r="W1237" s="3">
        <v>442</v>
      </c>
      <c r="X1237" s="3"/>
    </row>
    <row r="1238" spans="1:24" x14ac:dyDescent="0.25">
      <c r="A1238" s="1" t="s">
        <v>5082</v>
      </c>
      <c r="B1238" s="1" t="s">
        <v>413</v>
      </c>
      <c r="C1238" s="1" t="s">
        <v>414</v>
      </c>
      <c r="D1238" s="1" t="s">
        <v>3042</v>
      </c>
      <c r="E1238" s="1" t="s">
        <v>1954</v>
      </c>
      <c r="F1238" s="2">
        <v>45135</v>
      </c>
      <c r="G1238" s="2">
        <v>45019</v>
      </c>
      <c r="H1238" s="2" t="str">
        <f>TEXT(Ecommerce_Sales[[#This Row],[Order_Date]],"mmmm")</f>
        <v>April</v>
      </c>
      <c r="I1238" s="2" t="str">
        <f>TEXT(Ecommerce_Sales[[#This Row],[Order_Date]],"yyyy")</f>
        <v>2023</v>
      </c>
      <c r="J1238" s="2" t="str">
        <f>TEXT(Ecommerce_Sales[[#This Row],[Order_Date]],"mmmm")</f>
        <v>April</v>
      </c>
      <c r="K1238" s="1" t="s">
        <v>1947</v>
      </c>
      <c r="L1238" s="1" t="s">
        <v>5083</v>
      </c>
      <c r="M1238" s="1" t="s">
        <v>1956</v>
      </c>
      <c r="N1238" s="1" t="s">
        <v>1957</v>
      </c>
      <c r="O1238" s="3">
        <v>210</v>
      </c>
      <c r="P1238">
        <v>2</v>
      </c>
      <c r="Q1238" s="3">
        <v>420</v>
      </c>
      <c r="R1238" s="1" t="s">
        <v>2016</v>
      </c>
      <c r="S1238" s="3">
        <v>42</v>
      </c>
      <c r="T1238">
        <v>10</v>
      </c>
      <c r="U1238" t="str">
        <f>IF(Ecommerce_Sales[[#This Row],[Delivery_Time_Days]]&gt;7,"Delay",IF(Ecommerce_Sales[[#This Row],[Delivery_Time_Days]] = 0,"No delivery",IF(Ecommerce_Sales[[#This Row],[Delivery_Time_Days]]&lt;=7,"On-time")))</f>
        <v>Delay</v>
      </c>
      <c r="V1238" s="7">
        <f>Ecommerce_Sales[[#This Row],[Profit]]/Ecommerce_Sales[[#This Row],[Total_Price]]</f>
        <v>0.15</v>
      </c>
      <c r="W1238" s="3">
        <v>63</v>
      </c>
      <c r="X1238" s="3"/>
    </row>
    <row r="1239" spans="1:24" x14ac:dyDescent="0.25">
      <c r="A1239" s="1" t="s">
        <v>5084</v>
      </c>
      <c r="B1239" s="1" t="s">
        <v>1491</v>
      </c>
      <c r="C1239" s="1" t="s">
        <v>1492</v>
      </c>
      <c r="D1239" s="1" t="s">
        <v>5085</v>
      </c>
      <c r="E1239" s="1" t="s">
        <v>1961</v>
      </c>
      <c r="F1239" s="2">
        <v>45383</v>
      </c>
      <c r="G1239" s="2">
        <v>45008</v>
      </c>
      <c r="H1239" s="2" t="str">
        <f>TEXT(Ecommerce_Sales[[#This Row],[Order_Date]],"mmmm")</f>
        <v>March</v>
      </c>
      <c r="I1239" s="2" t="str">
        <f>TEXT(Ecommerce_Sales[[#This Row],[Order_Date]],"yyyy")</f>
        <v>2023</v>
      </c>
      <c r="J1239" s="2" t="str">
        <f>TEXT(Ecommerce_Sales[[#This Row],[Order_Date]],"mmmm")</f>
        <v>March</v>
      </c>
      <c r="K1239" s="1" t="s">
        <v>1947</v>
      </c>
      <c r="L1239" s="1" t="s">
        <v>5086</v>
      </c>
      <c r="M1239" s="1" t="s">
        <v>1998</v>
      </c>
      <c r="N1239" s="1" t="s">
        <v>1973</v>
      </c>
      <c r="O1239" s="3">
        <v>671</v>
      </c>
      <c r="P1239">
        <v>3</v>
      </c>
      <c r="Q1239" s="3">
        <v>2012</v>
      </c>
      <c r="R1239" s="1" t="s">
        <v>1958</v>
      </c>
      <c r="S1239" s="3">
        <v>154</v>
      </c>
      <c r="T1239">
        <v>9</v>
      </c>
      <c r="U1239" t="str">
        <f>IF(Ecommerce_Sales[[#This Row],[Delivery_Time_Days]]&gt;7,"Delay",IF(Ecommerce_Sales[[#This Row],[Delivery_Time_Days]] = 0,"No delivery",IF(Ecommerce_Sales[[#This Row],[Delivery_Time_Days]]&lt;=7,"On-time")))</f>
        <v>Delay</v>
      </c>
      <c r="V1239" s="7">
        <f>Ecommerce_Sales[[#This Row],[Profit]]/Ecommerce_Sales[[#This Row],[Total_Price]]</f>
        <v>0.30019880715705766</v>
      </c>
      <c r="W1239" s="3">
        <v>604</v>
      </c>
      <c r="X1239" s="3"/>
    </row>
    <row r="1240" spans="1:24" x14ac:dyDescent="0.25">
      <c r="A1240" s="1" t="s">
        <v>5087</v>
      </c>
      <c r="B1240" s="1" t="s">
        <v>836</v>
      </c>
      <c r="C1240" s="1" t="s">
        <v>837</v>
      </c>
      <c r="D1240" s="1" t="s">
        <v>2314</v>
      </c>
      <c r="E1240" s="1" t="s">
        <v>1966</v>
      </c>
      <c r="F1240" s="2">
        <v>45350</v>
      </c>
      <c r="G1240" s="2">
        <v>45048</v>
      </c>
      <c r="H1240" s="2" t="str">
        <f>TEXT(Ecommerce_Sales[[#This Row],[Order_Date]],"mmmm")</f>
        <v>May</v>
      </c>
      <c r="I1240" s="2" t="str">
        <f>TEXT(Ecommerce_Sales[[#This Row],[Order_Date]],"yyyy")</f>
        <v>2023</v>
      </c>
      <c r="J1240" s="2" t="str">
        <f>TEXT(Ecommerce_Sales[[#This Row],[Order_Date]],"mmmm")</f>
        <v>May</v>
      </c>
      <c r="K1240" s="1" t="s">
        <v>1947</v>
      </c>
      <c r="L1240" s="1" t="s">
        <v>5088</v>
      </c>
      <c r="M1240" s="1" t="s">
        <v>2047</v>
      </c>
      <c r="N1240" s="1" t="s">
        <v>1989</v>
      </c>
      <c r="O1240" s="3">
        <v>656</v>
      </c>
      <c r="P1240">
        <v>4</v>
      </c>
      <c r="Q1240" s="3">
        <v>2622</v>
      </c>
      <c r="R1240" s="1" t="s">
        <v>1958</v>
      </c>
      <c r="S1240" s="3">
        <v>211</v>
      </c>
      <c r="T1240">
        <v>7</v>
      </c>
      <c r="U1240" t="str">
        <f>IF(Ecommerce_Sales[[#This Row],[Delivery_Time_Days]]&gt;7,"Delay",IF(Ecommerce_Sales[[#This Row],[Delivery_Time_Days]] = 0,"No delivery",IF(Ecommerce_Sales[[#This Row],[Delivery_Time_Days]]&lt;=7,"On-time")))</f>
        <v>On-time</v>
      </c>
      <c r="V1240" s="7">
        <f>Ecommerce_Sales[[#This Row],[Profit]]/Ecommerce_Sales[[#This Row],[Total_Price]]</f>
        <v>0.25019069412662093</v>
      </c>
      <c r="W1240" s="3">
        <v>656</v>
      </c>
      <c r="X1240" s="3"/>
    </row>
    <row r="1241" spans="1:24" x14ac:dyDescent="0.25">
      <c r="A1241" s="1" t="s">
        <v>5089</v>
      </c>
      <c r="B1241" s="1" t="s">
        <v>503</v>
      </c>
      <c r="C1241" s="1" t="s">
        <v>504</v>
      </c>
      <c r="D1241" s="1" t="s">
        <v>4536</v>
      </c>
      <c r="E1241" s="1" t="s">
        <v>1996</v>
      </c>
      <c r="F1241" s="2">
        <v>45382</v>
      </c>
      <c r="G1241" s="2">
        <v>45191</v>
      </c>
      <c r="H1241" s="2" t="str">
        <f>TEXT(Ecommerce_Sales[[#This Row],[Order_Date]],"mmmm")</f>
        <v>September</v>
      </c>
      <c r="I1241" s="2" t="str">
        <f>TEXT(Ecommerce_Sales[[#This Row],[Order_Date]],"yyyy")</f>
        <v>2023</v>
      </c>
      <c r="J1241" s="2" t="str">
        <f>TEXT(Ecommerce_Sales[[#This Row],[Order_Date]],"mmmm")</f>
        <v>September</v>
      </c>
      <c r="K1241" s="1" t="s">
        <v>1947</v>
      </c>
      <c r="L1241" s="1" t="s">
        <v>5090</v>
      </c>
      <c r="M1241" s="1" t="s">
        <v>2047</v>
      </c>
      <c r="N1241" s="1" t="s">
        <v>1989</v>
      </c>
      <c r="O1241" s="3">
        <v>483</v>
      </c>
      <c r="P1241">
        <v>3</v>
      </c>
      <c r="Q1241" s="3">
        <v>1448</v>
      </c>
      <c r="R1241" s="1" t="s">
        <v>1951</v>
      </c>
      <c r="S1241" s="3">
        <v>167</v>
      </c>
      <c r="T1241">
        <v>2</v>
      </c>
      <c r="U1241" t="str">
        <f>IF(Ecommerce_Sales[[#This Row],[Delivery_Time_Days]]&gt;7,"Delay",IF(Ecommerce_Sales[[#This Row],[Delivery_Time_Days]] = 0,"No delivery",IF(Ecommerce_Sales[[#This Row],[Delivery_Time_Days]]&lt;=7,"On-time")))</f>
        <v>On-time</v>
      </c>
      <c r="V1241" s="7">
        <f>Ecommerce_Sales[[#This Row],[Profit]]/Ecommerce_Sales[[#This Row],[Total_Price]]</f>
        <v>0.25</v>
      </c>
      <c r="W1241" s="3">
        <v>362</v>
      </c>
      <c r="X1241" s="3"/>
    </row>
    <row r="1242" spans="1:24" x14ac:dyDescent="0.25">
      <c r="A1242" s="1" t="s">
        <v>5091</v>
      </c>
      <c r="B1242" s="1" t="s">
        <v>1179</v>
      </c>
      <c r="C1242" s="1" t="s">
        <v>1180</v>
      </c>
      <c r="D1242" s="1" t="s">
        <v>3583</v>
      </c>
      <c r="E1242" s="1" t="s">
        <v>1966</v>
      </c>
      <c r="F1242" s="2">
        <v>45487</v>
      </c>
      <c r="G1242" s="2">
        <v>45460</v>
      </c>
      <c r="H1242" s="2" t="str">
        <f>TEXT(Ecommerce_Sales[[#This Row],[Order_Date]],"mmmm")</f>
        <v>June</v>
      </c>
      <c r="I1242" s="2" t="str">
        <f>TEXT(Ecommerce_Sales[[#This Row],[Order_Date]],"yyyy")</f>
        <v>2024</v>
      </c>
      <c r="J1242" s="2" t="str">
        <f>TEXT(Ecommerce_Sales[[#This Row],[Order_Date]],"mmmm")</f>
        <v>June</v>
      </c>
      <c r="K1242" s="1" t="s">
        <v>1947</v>
      </c>
      <c r="L1242" s="1" t="s">
        <v>5092</v>
      </c>
      <c r="M1242" s="1" t="s">
        <v>2047</v>
      </c>
      <c r="N1242" s="1" t="s">
        <v>1989</v>
      </c>
      <c r="O1242" s="3">
        <v>133</v>
      </c>
      <c r="P1242">
        <v>4</v>
      </c>
      <c r="Q1242" s="3">
        <v>533</v>
      </c>
      <c r="R1242" s="1" t="s">
        <v>1958</v>
      </c>
      <c r="S1242" s="3">
        <v>51</v>
      </c>
      <c r="T1242">
        <v>8</v>
      </c>
      <c r="U1242" t="str">
        <f>IF(Ecommerce_Sales[[#This Row],[Delivery_Time_Days]]&gt;7,"Delay",IF(Ecommerce_Sales[[#This Row],[Delivery_Time_Days]] = 0,"No delivery",IF(Ecommerce_Sales[[#This Row],[Delivery_Time_Days]]&lt;=7,"On-time")))</f>
        <v>Delay</v>
      </c>
      <c r="V1242" s="7">
        <f>Ecommerce_Sales[[#This Row],[Profit]]/Ecommerce_Sales[[#This Row],[Total_Price]]</f>
        <v>0.24953095684803001</v>
      </c>
      <c r="W1242" s="3">
        <v>133</v>
      </c>
      <c r="X1242" s="3"/>
    </row>
    <row r="1243" spans="1:24" x14ac:dyDescent="0.25">
      <c r="A1243" s="1" t="s">
        <v>5093</v>
      </c>
      <c r="B1243" s="1" t="s">
        <v>1213</v>
      </c>
      <c r="C1243" s="1" t="s">
        <v>1214</v>
      </c>
      <c r="D1243" s="1" t="s">
        <v>1991</v>
      </c>
      <c r="E1243" s="1" t="s">
        <v>1966</v>
      </c>
      <c r="F1243" s="2">
        <v>45337</v>
      </c>
      <c r="G1243" s="2">
        <v>45479</v>
      </c>
      <c r="H1243" s="2" t="str">
        <f>TEXT(Ecommerce_Sales[[#This Row],[Order_Date]],"mmmm")</f>
        <v>July</v>
      </c>
      <c r="I1243" s="2" t="str">
        <f>TEXT(Ecommerce_Sales[[#This Row],[Order_Date]],"yyyy")</f>
        <v>2024</v>
      </c>
      <c r="J1243" s="2" t="str">
        <f>TEXT(Ecommerce_Sales[[#This Row],[Order_Date]],"mmmm")</f>
        <v>July</v>
      </c>
      <c r="K1243" s="1" t="s">
        <v>1947</v>
      </c>
      <c r="L1243" s="1" t="s">
        <v>5094</v>
      </c>
      <c r="M1243" s="1" t="s">
        <v>2047</v>
      </c>
      <c r="N1243" s="1" t="s">
        <v>1989</v>
      </c>
      <c r="O1243" s="3">
        <v>298</v>
      </c>
      <c r="P1243">
        <v>6</v>
      </c>
      <c r="Q1243" s="3">
        <v>1790</v>
      </c>
      <c r="R1243" s="1" t="s">
        <v>1958</v>
      </c>
      <c r="S1243" s="3">
        <v>161</v>
      </c>
      <c r="T1243">
        <v>8</v>
      </c>
      <c r="U1243" t="str">
        <f>IF(Ecommerce_Sales[[#This Row],[Delivery_Time_Days]]&gt;7,"Delay",IF(Ecommerce_Sales[[#This Row],[Delivery_Time_Days]] = 0,"No delivery",IF(Ecommerce_Sales[[#This Row],[Delivery_Time_Days]]&lt;=7,"On-time")))</f>
        <v>Delay</v>
      </c>
      <c r="V1243" s="7">
        <f>Ecommerce_Sales[[#This Row],[Profit]]/Ecommerce_Sales[[#This Row],[Total_Price]]</f>
        <v>0.24972067039106144</v>
      </c>
      <c r="W1243" s="3">
        <v>447</v>
      </c>
      <c r="X1243" s="3"/>
    </row>
    <row r="1244" spans="1:24" x14ac:dyDescent="0.25">
      <c r="A1244" s="1" t="s">
        <v>5095</v>
      </c>
      <c r="B1244" s="1" t="s">
        <v>12</v>
      </c>
      <c r="C1244" s="1" t="s">
        <v>13</v>
      </c>
      <c r="D1244" s="1" t="s">
        <v>2387</v>
      </c>
      <c r="E1244" s="1" t="s">
        <v>1981</v>
      </c>
      <c r="F1244" s="2">
        <v>45304</v>
      </c>
      <c r="G1244" s="2">
        <v>45653</v>
      </c>
      <c r="H1244" s="2" t="str">
        <f>TEXT(Ecommerce_Sales[[#This Row],[Order_Date]],"mmmm")</f>
        <v>December</v>
      </c>
      <c r="I1244" s="2" t="str">
        <f>TEXT(Ecommerce_Sales[[#This Row],[Order_Date]],"yyyy")</f>
        <v>2024</v>
      </c>
      <c r="J1244" s="2" t="str">
        <f>TEXT(Ecommerce_Sales[[#This Row],[Order_Date]],"mmmm")</f>
        <v>December</v>
      </c>
      <c r="K1244" s="1" t="s">
        <v>1947</v>
      </c>
      <c r="L1244" s="1" t="s">
        <v>5096</v>
      </c>
      <c r="M1244" s="1" t="s">
        <v>2058</v>
      </c>
      <c r="N1244" s="1" t="s">
        <v>1950</v>
      </c>
      <c r="O1244" s="3">
        <v>712</v>
      </c>
      <c r="P1244">
        <v>10</v>
      </c>
      <c r="Q1244" s="3">
        <v>7117</v>
      </c>
      <c r="R1244" s="1" t="s">
        <v>1958</v>
      </c>
      <c r="S1244" s="3">
        <v>788</v>
      </c>
      <c r="T1244">
        <v>5</v>
      </c>
      <c r="U1244" t="str">
        <f>IF(Ecommerce_Sales[[#This Row],[Delivery_Time_Days]]&gt;7,"Delay",IF(Ecommerce_Sales[[#This Row],[Delivery_Time_Days]] = 0,"No delivery",IF(Ecommerce_Sales[[#This Row],[Delivery_Time_Days]]&lt;=7,"On-time")))</f>
        <v>On-time</v>
      </c>
      <c r="V1244" s="7">
        <f>Ecommerce_Sales[[#This Row],[Profit]]/Ecommerce_Sales[[#This Row],[Total_Price]]</f>
        <v>0.40002810172825631</v>
      </c>
      <c r="W1244" s="3">
        <v>2847</v>
      </c>
      <c r="X1244" s="3"/>
    </row>
    <row r="1245" spans="1:24" x14ac:dyDescent="0.25">
      <c r="A1245" s="1" t="s">
        <v>5097</v>
      </c>
      <c r="B1245" s="1" t="s">
        <v>126</v>
      </c>
      <c r="C1245" s="1" t="s">
        <v>127</v>
      </c>
      <c r="D1245" s="1" t="s">
        <v>3960</v>
      </c>
      <c r="E1245" s="1" t="s">
        <v>1954</v>
      </c>
      <c r="F1245" s="2">
        <v>45289</v>
      </c>
      <c r="G1245" s="2">
        <v>45629</v>
      </c>
      <c r="H1245" s="2" t="str">
        <f>TEXT(Ecommerce_Sales[[#This Row],[Order_Date]],"mmmm")</f>
        <v>December</v>
      </c>
      <c r="I1245" s="2" t="str">
        <f>TEXT(Ecommerce_Sales[[#This Row],[Order_Date]],"yyyy")</f>
        <v>2024</v>
      </c>
      <c r="J1245" s="2" t="str">
        <f>TEXT(Ecommerce_Sales[[#This Row],[Order_Date]],"mmmm")</f>
        <v>December</v>
      </c>
      <c r="K1245" s="1" t="s">
        <v>1947</v>
      </c>
      <c r="L1245" s="1" t="s">
        <v>4607</v>
      </c>
      <c r="M1245" s="1" t="s">
        <v>2030</v>
      </c>
      <c r="N1245" s="1" t="s">
        <v>1978</v>
      </c>
      <c r="O1245" s="3">
        <v>78</v>
      </c>
      <c r="P1245">
        <v>10</v>
      </c>
      <c r="Q1245" s="3">
        <v>784</v>
      </c>
      <c r="R1245" s="1" t="s">
        <v>2008</v>
      </c>
      <c r="S1245" s="3">
        <v>69</v>
      </c>
      <c r="T1245">
        <v>10</v>
      </c>
      <c r="U1245" t="str">
        <f>IF(Ecommerce_Sales[[#This Row],[Delivery_Time_Days]]&gt;7,"Delay",IF(Ecommerce_Sales[[#This Row],[Delivery_Time_Days]] = 0,"No delivery",IF(Ecommerce_Sales[[#This Row],[Delivery_Time_Days]]&lt;=7,"On-time")))</f>
        <v>Delay</v>
      </c>
      <c r="V1245" s="7">
        <f>Ecommerce_Sales[[#This Row],[Profit]]/Ecommerce_Sales[[#This Row],[Total_Price]]</f>
        <v>0.34948979591836737</v>
      </c>
      <c r="W1245" s="3">
        <v>274</v>
      </c>
      <c r="X1245" s="3"/>
    </row>
    <row r="1246" spans="1:24" x14ac:dyDescent="0.25">
      <c r="A1246" s="1" t="s">
        <v>5098</v>
      </c>
      <c r="B1246" s="1" t="s">
        <v>505</v>
      </c>
      <c r="C1246" s="1" t="s">
        <v>506</v>
      </c>
      <c r="D1246" s="1" t="s">
        <v>4396</v>
      </c>
      <c r="E1246" s="1" t="s">
        <v>1966</v>
      </c>
      <c r="F1246" s="2">
        <v>45388</v>
      </c>
      <c r="G1246" s="2">
        <v>45056</v>
      </c>
      <c r="H1246" s="2" t="str">
        <f>TEXT(Ecommerce_Sales[[#This Row],[Order_Date]],"mmmm")</f>
        <v>May</v>
      </c>
      <c r="I1246" s="2" t="str">
        <f>TEXT(Ecommerce_Sales[[#This Row],[Order_Date]],"yyyy")</f>
        <v>2023</v>
      </c>
      <c r="J1246" s="2" t="str">
        <f>TEXT(Ecommerce_Sales[[#This Row],[Order_Date]],"mmmm")</f>
        <v>May</v>
      </c>
      <c r="K1246" s="1" t="s">
        <v>1947</v>
      </c>
      <c r="L1246" s="1" t="s">
        <v>5099</v>
      </c>
      <c r="M1246" s="1" t="s">
        <v>2104</v>
      </c>
      <c r="N1246" s="1" t="s">
        <v>1978</v>
      </c>
      <c r="O1246" s="3">
        <v>819</v>
      </c>
      <c r="P1246">
        <v>5</v>
      </c>
      <c r="Q1246" s="3">
        <v>4093</v>
      </c>
      <c r="R1246" s="1" t="s">
        <v>1951</v>
      </c>
      <c r="S1246" s="3">
        <v>243</v>
      </c>
      <c r="T1246">
        <v>5</v>
      </c>
      <c r="U1246" t="str">
        <f>IF(Ecommerce_Sales[[#This Row],[Delivery_Time_Days]]&gt;7,"Delay",IF(Ecommerce_Sales[[#This Row],[Delivery_Time_Days]] = 0,"No delivery",IF(Ecommerce_Sales[[#This Row],[Delivery_Time_Days]]&lt;=7,"On-time")))</f>
        <v>On-time</v>
      </c>
      <c r="V1246" s="7">
        <f>Ecommerce_Sales[[#This Row],[Profit]]/Ecommerce_Sales[[#This Row],[Total_Price]]</f>
        <v>0.34986562423650136</v>
      </c>
      <c r="W1246" s="3">
        <v>1432</v>
      </c>
      <c r="X1246" s="3"/>
    </row>
    <row r="1247" spans="1:24" x14ac:dyDescent="0.25">
      <c r="A1247" s="1" t="s">
        <v>5100</v>
      </c>
      <c r="B1247" s="1" t="s">
        <v>1601</v>
      </c>
      <c r="C1247" s="1" t="s">
        <v>1602</v>
      </c>
      <c r="D1247" s="1" t="s">
        <v>2605</v>
      </c>
      <c r="E1247" s="1" t="s">
        <v>1966</v>
      </c>
      <c r="F1247" s="2">
        <v>45234</v>
      </c>
      <c r="G1247" s="2">
        <v>45208</v>
      </c>
      <c r="H1247" s="2" t="str">
        <f>TEXT(Ecommerce_Sales[[#This Row],[Order_Date]],"mmmm")</f>
        <v>October</v>
      </c>
      <c r="I1247" s="2" t="str">
        <f>TEXT(Ecommerce_Sales[[#This Row],[Order_Date]],"yyyy")</f>
        <v>2023</v>
      </c>
      <c r="J1247" s="2" t="str">
        <f>TEXT(Ecommerce_Sales[[#This Row],[Order_Date]],"mmmm")</f>
        <v>October</v>
      </c>
      <c r="K1247" s="1" t="s">
        <v>1947</v>
      </c>
      <c r="L1247" s="1" t="s">
        <v>5101</v>
      </c>
      <c r="M1247" s="1" t="s">
        <v>1988</v>
      </c>
      <c r="N1247" s="1" t="s">
        <v>1989</v>
      </c>
      <c r="O1247" s="3">
        <v>90</v>
      </c>
      <c r="P1247">
        <v>4</v>
      </c>
      <c r="Q1247" s="3">
        <v>361</v>
      </c>
      <c r="R1247" s="1" t="s">
        <v>1958</v>
      </c>
      <c r="S1247" s="3">
        <v>49</v>
      </c>
      <c r="T1247">
        <v>4</v>
      </c>
      <c r="U1247" t="str">
        <f>IF(Ecommerce_Sales[[#This Row],[Delivery_Time_Days]]&gt;7,"Delay",IF(Ecommerce_Sales[[#This Row],[Delivery_Time_Days]] = 0,"No delivery",IF(Ecommerce_Sales[[#This Row],[Delivery_Time_Days]]&lt;=7,"On-time")))</f>
        <v>On-time</v>
      </c>
      <c r="V1247" s="7">
        <f>Ecommerce_Sales[[#This Row],[Profit]]/Ecommerce_Sales[[#This Row],[Total_Price]]</f>
        <v>0.24930747922437674</v>
      </c>
      <c r="W1247" s="3">
        <v>90</v>
      </c>
      <c r="X1247" s="3"/>
    </row>
    <row r="1248" spans="1:24" x14ac:dyDescent="0.25">
      <c r="A1248" s="1" t="s">
        <v>5102</v>
      </c>
      <c r="B1248" s="1" t="s">
        <v>1692</v>
      </c>
      <c r="C1248" s="1" t="s">
        <v>1693</v>
      </c>
      <c r="D1248" s="1" t="s">
        <v>5103</v>
      </c>
      <c r="E1248" s="1" t="s">
        <v>1966</v>
      </c>
      <c r="F1248" s="2">
        <v>44960</v>
      </c>
      <c r="G1248" s="2">
        <v>45141</v>
      </c>
      <c r="H1248" s="2" t="str">
        <f>TEXT(Ecommerce_Sales[[#This Row],[Order_Date]],"mmmm")</f>
        <v>August</v>
      </c>
      <c r="I1248" s="2" t="str">
        <f>TEXT(Ecommerce_Sales[[#This Row],[Order_Date]],"yyyy")</f>
        <v>2023</v>
      </c>
      <c r="J1248" s="2" t="str">
        <f>TEXT(Ecommerce_Sales[[#This Row],[Order_Date]],"mmmm")</f>
        <v>August</v>
      </c>
      <c r="K1248" s="1" t="s">
        <v>1992</v>
      </c>
      <c r="L1248" s="1" t="s">
        <v>5104</v>
      </c>
      <c r="M1248" s="1" t="s">
        <v>1968</v>
      </c>
      <c r="N1248" s="1" t="s">
        <v>1957</v>
      </c>
      <c r="O1248" s="3">
        <v>209</v>
      </c>
      <c r="P1248">
        <v>5</v>
      </c>
      <c r="Q1248" s="3">
        <v>1045</v>
      </c>
      <c r="R1248" s="1" t="s">
        <v>1951</v>
      </c>
      <c r="S1248" s="3">
        <v>94</v>
      </c>
      <c r="U1248" t="str">
        <f>IF(Ecommerce_Sales[[#This Row],[Delivery_Time_Days]]&gt;7,"Delay",IF(Ecommerce_Sales[[#This Row],[Delivery_Time_Days]] = 0,"No delivery",IF(Ecommerce_Sales[[#This Row],[Delivery_Time_Days]]&lt;=7,"On-time")))</f>
        <v>No delivery</v>
      </c>
      <c r="V1248" s="7">
        <f>Ecommerce_Sales[[#This Row],[Profit]]/Ecommerce_Sales[[#This Row],[Total_Price]]</f>
        <v>0.15023923444976076</v>
      </c>
      <c r="W1248" s="3">
        <v>157</v>
      </c>
      <c r="X1248" s="3"/>
    </row>
    <row r="1249" spans="1:24" x14ac:dyDescent="0.25">
      <c r="A1249" s="1" t="s">
        <v>5105</v>
      </c>
      <c r="B1249" s="1" t="s">
        <v>789</v>
      </c>
      <c r="C1249" s="1" t="s">
        <v>790</v>
      </c>
      <c r="D1249" s="1" t="s">
        <v>4867</v>
      </c>
      <c r="E1249" s="1" t="s">
        <v>1954</v>
      </c>
      <c r="F1249" s="2">
        <v>45625</v>
      </c>
      <c r="G1249" s="2">
        <v>44930</v>
      </c>
      <c r="H1249" s="2" t="str">
        <f>TEXT(Ecommerce_Sales[[#This Row],[Order_Date]],"mmmm")</f>
        <v>January</v>
      </c>
      <c r="I1249" s="2" t="str">
        <f>TEXT(Ecommerce_Sales[[#This Row],[Order_Date]],"yyyy")</f>
        <v>2023</v>
      </c>
      <c r="J1249" s="2" t="str">
        <f>TEXT(Ecommerce_Sales[[#This Row],[Order_Date]],"mmmm")</f>
        <v>January</v>
      </c>
      <c r="K1249" s="1" t="s">
        <v>1947</v>
      </c>
      <c r="L1249" s="1" t="s">
        <v>5106</v>
      </c>
      <c r="M1249" s="1" t="s">
        <v>2065</v>
      </c>
      <c r="N1249" s="1" t="s">
        <v>1978</v>
      </c>
      <c r="O1249" s="3">
        <v>862</v>
      </c>
      <c r="P1249">
        <v>3</v>
      </c>
      <c r="Q1249" s="3">
        <v>2585</v>
      </c>
      <c r="R1249" s="1" t="s">
        <v>1958</v>
      </c>
      <c r="S1249" s="3">
        <v>312</v>
      </c>
      <c r="T1249">
        <v>6</v>
      </c>
      <c r="U1249" t="str">
        <f>IF(Ecommerce_Sales[[#This Row],[Delivery_Time_Days]]&gt;7,"Delay",IF(Ecommerce_Sales[[#This Row],[Delivery_Time_Days]] = 0,"No delivery",IF(Ecommerce_Sales[[#This Row],[Delivery_Time_Days]]&lt;=7,"On-time")))</f>
        <v>On-time</v>
      </c>
      <c r="V1249" s="7">
        <f>Ecommerce_Sales[[#This Row],[Profit]]/Ecommerce_Sales[[#This Row],[Total_Price]]</f>
        <v>0.35009671179883944</v>
      </c>
      <c r="W1249" s="3">
        <v>905</v>
      </c>
      <c r="X1249" s="3"/>
    </row>
    <row r="1250" spans="1:24" x14ac:dyDescent="0.25">
      <c r="A1250" s="1" t="s">
        <v>5107</v>
      </c>
      <c r="B1250" s="1" t="s">
        <v>842</v>
      </c>
      <c r="C1250" s="1" t="s">
        <v>843</v>
      </c>
      <c r="D1250" s="1" t="s">
        <v>5009</v>
      </c>
      <c r="E1250" s="1" t="s">
        <v>1946</v>
      </c>
      <c r="F1250" s="2">
        <v>45434</v>
      </c>
      <c r="G1250" s="2">
        <v>45386</v>
      </c>
      <c r="H1250" s="2" t="str">
        <f>TEXT(Ecommerce_Sales[[#This Row],[Order_Date]],"mmmm")</f>
        <v>April</v>
      </c>
      <c r="I1250" s="2" t="str">
        <f>TEXT(Ecommerce_Sales[[#This Row],[Order_Date]],"yyyy")</f>
        <v>2024</v>
      </c>
      <c r="J1250" s="2" t="str">
        <f>TEXT(Ecommerce_Sales[[#This Row],[Order_Date]],"mmmm")</f>
        <v>April</v>
      </c>
      <c r="K1250" s="1" t="s">
        <v>1947</v>
      </c>
      <c r="L1250" s="1" t="s">
        <v>5108</v>
      </c>
      <c r="M1250" s="1" t="s">
        <v>1968</v>
      </c>
      <c r="N1250" s="1" t="s">
        <v>1957</v>
      </c>
      <c r="O1250" s="3">
        <v>32</v>
      </c>
      <c r="P1250">
        <v>2</v>
      </c>
      <c r="Q1250" s="3">
        <v>65</v>
      </c>
      <c r="R1250" s="1" t="s">
        <v>1958</v>
      </c>
      <c r="S1250" s="3">
        <v>6</v>
      </c>
      <c r="T1250">
        <v>6</v>
      </c>
      <c r="U1250" t="str">
        <f>IF(Ecommerce_Sales[[#This Row],[Delivery_Time_Days]]&gt;7,"Delay",IF(Ecommerce_Sales[[#This Row],[Delivery_Time_Days]] = 0,"No delivery",IF(Ecommerce_Sales[[#This Row],[Delivery_Time_Days]]&lt;=7,"On-time")))</f>
        <v>On-time</v>
      </c>
      <c r="V1250" s="7">
        <f>Ecommerce_Sales[[#This Row],[Profit]]/Ecommerce_Sales[[#This Row],[Total_Price]]</f>
        <v>0.15384615384615385</v>
      </c>
      <c r="W1250" s="3">
        <v>10</v>
      </c>
      <c r="X1250" s="3"/>
    </row>
    <row r="1251" spans="1:24" x14ac:dyDescent="0.25">
      <c r="A1251" s="1" t="s">
        <v>5109</v>
      </c>
      <c r="B1251" s="1" t="s">
        <v>124</v>
      </c>
      <c r="C1251" s="1" t="s">
        <v>125</v>
      </c>
      <c r="D1251" s="1" t="s">
        <v>2702</v>
      </c>
      <c r="E1251" s="1" t="s">
        <v>1954</v>
      </c>
      <c r="F1251" s="2">
        <v>44985</v>
      </c>
      <c r="G1251" s="2">
        <v>45507</v>
      </c>
      <c r="H1251" s="2" t="str">
        <f>TEXT(Ecommerce_Sales[[#This Row],[Order_Date]],"mmmm")</f>
        <v>August</v>
      </c>
      <c r="I1251" s="2" t="str">
        <f>TEXT(Ecommerce_Sales[[#This Row],[Order_Date]],"yyyy")</f>
        <v>2024</v>
      </c>
      <c r="J1251" s="2" t="str">
        <f>TEXT(Ecommerce_Sales[[#This Row],[Order_Date]],"mmmm")</f>
        <v>August</v>
      </c>
      <c r="K1251" s="1" t="s">
        <v>1947</v>
      </c>
      <c r="L1251" s="1" t="s">
        <v>5110</v>
      </c>
      <c r="M1251" s="1" t="s">
        <v>2054</v>
      </c>
      <c r="N1251" s="1" t="s">
        <v>1957</v>
      </c>
      <c r="O1251" s="3">
        <v>156</v>
      </c>
      <c r="P1251">
        <v>5</v>
      </c>
      <c r="Q1251" s="3">
        <v>779</v>
      </c>
      <c r="R1251" s="1" t="s">
        <v>2012</v>
      </c>
      <c r="S1251" s="3">
        <v>108</v>
      </c>
      <c r="T1251">
        <v>9</v>
      </c>
      <c r="U1251" t="str">
        <f>IF(Ecommerce_Sales[[#This Row],[Delivery_Time_Days]]&gt;7,"Delay",IF(Ecommerce_Sales[[#This Row],[Delivery_Time_Days]] = 0,"No delivery",IF(Ecommerce_Sales[[#This Row],[Delivery_Time_Days]]&lt;=7,"On-time")))</f>
        <v>Delay</v>
      </c>
      <c r="V1251" s="7">
        <f>Ecommerce_Sales[[#This Row],[Profit]]/Ecommerce_Sales[[#This Row],[Total_Price]]</f>
        <v>0.15019255455712452</v>
      </c>
      <c r="W1251" s="3">
        <v>117</v>
      </c>
      <c r="X1251" s="3"/>
    </row>
    <row r="1252" spans="1:24" x14ac:dyDescent="0.25">
      <c r="A1252" s="1" t="s">
        <v>5111</v>
      </c>
      <c r="B1252" s="1" t="s">
        <v>154</v>
      </c>
      <c r="C1252" s="1" t="s">
        <v>1609</v>
      </c>
      <c r="D1252" s="1" t="s">
        <v>5112</v>
      </c>
      <c r="E1252" s="1" t="s">
        <v>1946</v>
      </c>
      <c r="F1252" s="2">
        <v>45190</v>
      </c>
      <c r="G1252" s="2">
        <v>45214</v>
      </c>
      <c r="H1252" s="2" t="str">
        <f>TEXT(Ecommerce_Sales[[#This Row],[Order_Date]],"mmmm")</f>
        <v>October</v>
      </c>
      <c r="I1252" s="2" t="str">
        <f>TEXT(Ecommerce_Sales[[#This Row],[Order_Date]],"yyyy")</f>
        <v>2023</v>
      </c>
      <c r="J1252" s="2" t="str">
        <f>TEXT(Ecommerce_Sales[[#This Row],[Order_Date]],"mmmm")</f>
        <v>October</v>
      </c>
      <c r="K1252" s="1" t="s">
        <v>1947</v>
      </c>
      <c r="L1252" s="1" t="s">
        <v>5113</v>
      </c>
      <c r="M1252" s="1" t="s">
        <v>2054</v>
      </c>
      <c r="N1252" s="1" t="s">
        <v>1957</v>
      </c>
      <c r="O1252" s="3">
        <v>1040</v>
      </c>
      <c r="P1252">
        <v>6</v>
      </c>
      <c r="Q1252" s="3">
        <v>6241</v>
      </c>
      <c r="R1252" s="1" t="s">
        <v>1958</v>
      </c>
      <c r="S1252" s="3">
        <v>580</v>
      </c>
      <c r="T1252">
        <v>8</v>
      </c>
      <c r="U1252" t="str">
        <f>IF(Ecommerce_Sales[[#This Row],[Delivery_Time_Days]]&gt;7,"Delay",IF(Ecommerce_Sales[[#This Row],[Delivery_Time_Days]] = 0,"No delivery",IF(Ecommerce_Sales[[#This Row],[Delivery_Time_Days]]&lt;=7,"On-time")))</f>
        <v>Delay</v>
      </c>
      <c r="V1252" s="7">
        <f>Ecommerce_Sales[[#This Row],[Profit]]/Ecommerce_Sales[[#This Row],[Total_Price]]</f>
        <v>0.14997596539016184</v>
      </c>
      <c r="W1252" s="3">
        <v>936</v>
      </c>
      <c r="X1252" s="3"/>
    </row>
    <row r="1253" spans="1:24" x14ac:dyDescent="0.25">
      <c r="A1253" s="1" t="s">
        <v>5114</v>
      </c>
      <c r="B1253" s="1" t="s">
        <v>1565</v>
      </c>
      <c r="C1253" s="1" t="s">
        <v>1566</v>
      </c>
      <c r="D1253" s="1" t="s">
        <v>3883</v>
      </c>
      <c r="E1253" s="1" t="s">
        <v>2005</v>
      </c>
      <c r="F1253" s="2">
        <v>45105</v>
      </c>
      <c r="G1253" s="2">
        <v>45274</v>
      </c>
      <c r="H1253" s="2" t="str">
        <f>TEXT(Ecommerce_Sales[[#This Row],[Order_Date]],"mmmm")</f>
        <v>December</v>
      </c>
      <c r="I1253" s="2" t="str">
        <f>TEXT(Ecommerce_Sales[[#This Row],[Order_Date]],"yyyy")</f>
        <v>2023</v>
      </c>
      <c r="J1253" s="2" t="str">
        <f>TEXT(Ecommerce_Sales[[#This Row],[Order_Date]],"mmmm")</f>
        <v>December</v>
      </c>
      <c r="K1253" s="1" t="s">
        <v>1947</v>
      </c>
      <c r="L1253" s="1" t="s">
        <v>5115</v>
      </c>
      <c r="M1253" s="1" t="s">
        <v>2104</v>
      </c>
      <c r="N1253" s="1" t="s">
        <v>1978</v>
      </c>
      <c r="O1253" s="3">
        <v>604</v>
      </c>
      <c r="P1253">
        <v>8</v>
      </c>
      <c r="Q1253" s="3">
        <v>4831</v>
      </c>
      <c r="R1253" s="1" t="s">
        <v>1951</v>
      </c>
      <c r="S1253" s="3">
        <v>466</v>
      </c>
      <c r="T1253">
        <v>4</v>
      </c>
      <c r="U1253" t="str">
        <f>IF(Ecommerce_Sales[[#This Row],[Delivery_Time_Days]]&gt;7,"Delay",IF(Ecommerce_Sales[[#This Row],[Delivery_Time_Days]] = 0,"No delivery",IF(Ecommerce_Sales[[#This Row],[Delivery_Time_Days]]&lt;=7,"On-time")))</f>
        <v>On-time</v>
      </c>
      <c r="V1253" s="7">
        <f>Ecommerce_Sales[[#This Row],[Profit]]/Ecommerce_Sales[[#This Row],[Total_Price]]</f>
        <v>0.35003104947215896</v>
      </c>
      <c r="W1253" s="3">
        <v>1691</v>
      </c>
      <c r="X1253" s="3"/>
    </row>
    <row r="1254" spans="1:24" x14ac:dyDescent="0.25">
      <c r="A1254" s="1" t="s">
        <v>5116</v>
      </c>
      <c r="B1254" s="1" t="s">
        <v>470</v>
      </c>
      <c r="C1254" s="1" t="s">
        <v>471</v>
      </c>
      <c r="D1254" s="1" t="s">
        <v>2631</v>
      </c>
      <c r="E1254" s="1" t="s">
        <v>1981</v>
      </c>
      <c r="F1254" s="2">
        <v>45228</v>
      </c>
      <c r="G1254" s="2">
        <v>45579</v>
      </c>
      <c r="H1254" s="2" t="str">
        <f>TEXT(Ecommerce_Sales[[#This Row],[Order_Date]],"mmmm")</f>
        <v>October</v>
      </c>
      <c r="I1254" s="2" t="str">
        <f>TEXT(Ecommerce_Sales[[#This Row],[Order_Date]],"yyyy")</f>
        <v>2024</v>
      </c>
      <c r="J1254" s="2" t="str">
        <f>TEXT(Ecommerce_Sales[[#This Row],[Order_Date]],"mmmm")</f>
        <v>October</v>
      </c>
      <c r="K1254" s="1" t="s">
        <v>1947</v>
      </c>
      <c r="L1254" s="1" t="s">
        <v>5117</v>
      </c>
      <c r="M1254" s="1" t="s">
        <v>1988</v>
      </c>
      <c r="N1254" s="1" t="s">
        <v>1989</v>
      </c>
      <c r="O1254" s="3">
        <v>55</v>
      </c>
      <c r="P1254">
        <v>2</v>
      </c>
      <c r="Q1254" s="3">
        <v>109</v>
      </c>
      <c r="R1254" s="1" t="s">
        <v>1951</v>
      </c>
      <c r="S1254" s="3">
        <v>13</v>
      </c>
      <c r="T1254">
        <v>8</v>
      </c>
      <c r="U1254" t="str">
        <f>IF(Ecommerce_Sales[[#This Row],[Delivery_Time_Days]]&gt;7,"Delay",IF(Ecommerce_Sales[[#This Row],[Delivery_Time_Days]] = 0,"No delivery",IF(Ecommerce_Sales[[#This Row],[Delivery_Time_Days]]&lt;=7,"On-time")))</f>
        <v>Delay</v>
      </c>
      <c r="V1254" s="7">
        <f>Ecommerce_Sales[[#This Row],[Profit]]/Ecommerce_Sales[[#This Row],[Total_Price]]</f>
        <v>0.24770642201834864</v>
      </c>
      <c r="W1254" s="3">
        <v>27</v>
      </c>
      <c r="X1254" s="3"/>
    </row>
    <row r="1255" spans="1:24" x14ac:dyDescent="0.25">
      <c r="A1255" s="1" t="s">
        <v>5118</v>
      </c>
      <c r="B1255" s="1" t="s">
        <v>22</v>
      </c>
      <c r="C1255" s="1" t="s">
        <v>23</v>
      </c>
      <c r="D1255" s="1" t="s">
        <v>4747</v>
      </c>
      <c r="E1255" s="1" t="s">
        <v>1966</v>
      </c>
      <c r="F1255" s="2">
        <v>45527</v>
      </c>
      <c r="G1255" s="2">
        <v>45171</v>
      </c>
      <c r="H1255" s="2" t="str">
        <f>TEXT(Ecommerce_Sales[[#This Row],[Order_Date]],"mmmm")</f>
        <v>September</v>
      </c>
      <c r="I1255" s="2" t="str">
        <f>TEXT(Ecommerce_Sales[[#This Row],[Order_Date]],"yyyy")</f>
        <v>2023</v>
      </c>
      <c r="J1255" s="2" t="str">
        <f>TEXT(Ecommerce_Sales[[#This Row],[Order_Date]],"mmmm")</f>
        <v>September</v>
      </c>
      <c r="K1255" s="1" t="s">
        <v>1947</v>
      </c>
      <c r="L1255" s="1" t="s">
        <v>5119</v>
      </c>
      <c r="M1255" s="1" t="s">
        <v>2054</v>
      </c>
      <c r="N1255" s="1" t="s">
        <v>1957</v>
      </c>
      <c r="O1255" s="3">
        <v>928</v>
      </c>
      <c r="P1255">
        <v>4</v>
      </c>
      <c r="Q1255" s="3">
        <v>3714</v>
      </c>
      <c r="R1255" s="1" t="s">
        <v>1958</v>
      </c>
      <c r="S1255" s="3">
        <v>432</v>
      </c>
      <c r="T1255">
        <v>2</v>
      </c>
      <c r="U1255" t="str">
        <f>IF(Ecommerce_Sales[[#This Row],[Delivery_Time_Days]]&gt;7,"Delay",IF(Ecommerce_Sales[[#This Row],[Delivery_Time_Days]] = 0,"No delivery",IF(Ecommerce_Sales[[#This Row],[Delivery_Time_Days]]&lt;=7,"On-time")))</f>
        <v>On-time</v>
      </c>
      <c r="V1255" s="7">
        <f>Ecommerce_Sales[[#This Row],[Profit]]/Ecommerce_Sales[[#This Row],[Total_Price]]</f>
        <v>0.14997307485191169</v>
      </c>
      <c r="W1255" s="3">
        <v>557</v>
      </c>
      <c r="X1255" s="3"/>
    </row>
    <row r="1256" spans="1:24" x14ac:dyDescent="0.25">
      <c r="A1256" s="1" t="s">
        <v>5120</v>
      </c>
      <c r="B1256" s="1" t="s">
        <v>1138</v>
      </c>
      <c r="C1256" s="1" t="s">
        <v>1139</v>
      </c>
      <c r="D1256" s="1" t="s">
        <v>5121</v>
      </c>
      <c r="E1256" s="1" t="s">
        <v>1996</v>
      </c>
      <c r="F1256" s="2">
        <v>44955</v>
      </c>
      <c r="G1256" s="2">
        <v>45579</v>
      </c>
      <c r="H1256" s="2" t="str">
        <f>TEXT(Ecommerce_Sales[[#This Row],[Order_Date]],"mmmm")</f>
        <v>October</v>
      </c>
      <c r="I1256" s="2" t="str">
        <f>TEXT(Ecommerce_Sales[[#This Row],[Order_Date]],"yyyy")</f>
        <v>2024</v>
      </c>
      <c r="J1256" s="2" t="str">
        <f>TEXT(Ecommerce_Sales[[#This Row],[Order_Date]],"mmmm")</f>
        <v>October</v>
      </c>
      <c r="K1256" s="1" t="s">
        <v>1947</v>
      </c>
      <c r="L1256" s="1" t="s">
        <v>5122</v>
      </c>
      <c r="M1256" s="1" t="s">
        <v>1949</v>
      </c>
      <c r="N1256" s="1" t="s">
        <v>1950</v>
      </c>
      <c r="O1256" s="3">
        <v>841</v>
      </c>
      <c r="P1256">
        <v>4</v>
      </c>
      <c r="Q1256" s="3">
        <v>3365</v>
      </c>
      <c r="R1256" s="1" t="s">
        <v>1958</v>
      </c>
      <c r="S1256" s="3">
        <v>373</v>
      </c>
      <c r="T1256">
        <v>10</v>
      </c>
      <c r="U1256" t="str">
        <f>IF(Ecommerce_Sales[[#This Row],[Delivery_Time_Days]]&gt;7,"Delay",IF(Ecommerce_Sales[[#This Row],[Delivery_Time_Days]] = 0,"No delivery",IF(Ecommerce_Sales[[#This Row],[Delivery_Time_Days]]&lt;=7,"On-time")))</f>
        <v>Delay</v>
      </c>
      <c r="V1256" s="7">
        <f>Ecommerce_Sales[[#This Row],[Profit]]/Ecommerce_Sales[[#This Row],[Total_Price]]</f>
        <v>0.4</v>
      </c>
      <c r="W1256" s="3">
        <v>1346</v>
      </c>
      <c r="X1256" s="3"/>
    </row>
    <row r="1257" spans="1:24" x14ac:dyDescent="0.25">
      <c r="A1257" s="1" t="s">
        <v>5123</v>
      </c>
      <c r="B1257" s="1" t="s">
        <v>8</v>
      </c>
      <c r="C1257" s="1" t="s">
        <v>9</v>
      </c>
      <c r="D1257" s="1" t="s">
        <v>5124</v>
      </c>
      <c r="E1257" s="1" t="s">
        <v>2005</v>
      </c>
      <c r="F1257" s="2">
        <v>45264</v>
      </c>
      <c r="G1257" s="2">
        <v>45017</v>
      </c>
      <c r="H1257" s="2" t="str">
        <f>TEXT(Ecommerce_Sales[[#This Row],[Order_Date]],"mmmm")</f>
        <v>April</v>
      </c>
      <c r="I1257" s="2" t="str">
        <f>TEXT(Ecommerce_Sales[[#This Row],[Order_Date]],"yyyy")</f>
        <v>2023</v>
      </c>
      <c r="J1257" s="2" t="str">
        <f>TEXT(Ecommerce_Sales[[#This Row],[Order_Date]],"mmmm")</f>
        <v>April</v>
      </c>
      <c r="K1257" s="1" t="s">
        <v>1947</v>
      </c>
      <c r="L1257" s="1" t="s">
        <v>5125</v>
      </c>
      <c r="M1257" s="1" t="s">
        <v>2026</v>
      </c>
      <c r="N1257" s="1" t="s">
        <v>1978</v>
      </c>
      <c r="O1257" s="3">
        <v>526</v>
      </c>
      <c r="P1257">
        <v>2</v>
      </c>
      <c r="Q1257" s="3">
        <v>1052</v>
      </c>
      <c r="R1257" s="1" t="s">
        <v>1958</v>
      </c>
      <c r="S1257" s="3">
        <v>60</v>
      </c>
      <c r="T1257">
        <v>9</v>
      </c>
      <c r="U1257" t="str">
        <f>IF(Ecommerce_Sales[[#This Row],[Delivery_Time_Days]]&gt;7,"Delay",IF(Ecommerce_Sales[[#This Row],[Delivery_Time_Days]] = 0,"No delivery",IF(Ecommerce_Sales[[#This Row],[Delivery_Time_Days]]&lt;=7,"On-time")))</f>
        <v>Delay</v>
      </c>
      <c r="V1257" s="7">
        <f>Ecommerce_Sales[[#This Row],[Profit]]/Ecommerce_Sales[[#This Row],[Total_Price]]</f>
        <v>0.34980988593155893</v>
      </c>
      <c r="W1257" s="3">
        <v>368</v>
      </c>
      <c r="X1257" s="3"/>
    </row>
    <row r="1258" spans="1:24" x14ac:dyDescent="0.25">
      <c r="A1258" s="1" t="s">
        <v>5126</v>
      </c>
      <c r="B1258" s="1" t="s">
        <v>1698</v>
      </c>
      <c r="C1258" s="1" t="s">
        <v>1699</v>
      </c>
      <c r="D1258" s="1" t="s">
        <v>5127</v>
      </c>
      <c r="E1258" s="1" t="s">
        <v>1966</v>
      </c>
      <c r="F1258" s="2">
        <v>45596</v>
      </c>
      <c r="G1258" s="2">
        <v>44993</v>
      </c>
      <c r="H1258" s="2" t="str">
        <f>TEXT(Ecommerce_Sales[[#This Row],[Order_Date]],"mmmm")</f>
        <v>March</v>
      </c>
      <c r="I1258" s="2" t="str">
        <f>TEXT(Ecommerce_Sales[[#This Row],[Order_Date]],"yyyy")</f>
        <v>2023</v>
      </c>
      <c r="J1258" s="2" t="str">
        <f>TEXT(Ecommerce_Sales[[#This Row],[Order_Date]],"mmmm")</f>
        <v>March</v>
      </c>
      <c r="K1258" s="1" t="s">
        <v>1947</v>
      </c>
      <c r="L1258" s="1" t="s">
        <v>5128</v>
      </c>
      <c r="M1258" s="1" t="s">
        <v>2007</v>
      </c>
      <c r="N1258" s="1" t="s">
        <v>1973</v>
      </c>
      <c r="O1258" s="3">
        <v>251</v>
      </c>
      <c r="P1258">
        <v>1</v>
      </c>
      <c r="Q1258" s="3">
        <v>251</v>
      </c>
      <c r="R1258" s="1" t="s">
        <v>2008</v>
      </c>
      <c r="S1258" s="3">
        <v>26</v>
      </c>
      <c r="T1258">
        <v>4</v>
      </c>
      <c r="U1258" t="str">
        <f>IF(Ecommerce_Sales[[#This Row],[Delivery_Time_Days]]&gt;7,"Delay",IF(Ecommerce_Sales[[#This Row],[Delivery_Time_Days]] = 0,"No delivery",IF(Ecommerce_Sales[[#This Row],[Delivery_Time_Days]]&lt;=7,"On-time")))</f>
        <v>On-time</v>
      </c>
      <c r="V1258" s="7">
        <f>Ecommerce_Sales[[#This Row],[Profit]]/Ecommerce_Sales[[#This Row],[Total_Price]]</f>
        <v>0.29880478087649404</v>
      </c>
      <c r="W1258" s="3">
        <v>75</v>
      </c>
      <c r="X1258" s="3"/>
    </row>
    <row r="1259" spans="1:24" x14ac:dyDescent="0.25">
      <c r="A1259" s="1" t="s">
        <v>5129</v>
      </c>
      <c r="B1259" s="1" t="s">
        <v>604</v>
      </c>
      <c r="C1259" s="1" t="s">
        <v>605</v>
      </c>
      <c r="D1259" s="1" t="s">
        <v>3398</v>
      </c>
      <c r="E1259" s="1" t="s">
        <v>1966</v>
      </c>
      <c r="F1259" s="2">
        <v>45003</v>
      </c>
      <c r="G1259" s="2">
        <v>45252</v>
      </c>
      <c r="H1259" s="2" t="str">
        <f>TEXT(Ecommerce_Sales[[#This Row],[Order_Date]],"mmmm")</f>
        <v>November</v>
      </c>
      <c r="I1259" s="2" t="str">
        <f>TEXT(Ecommerce_Sales[[#This Row],[Order_Date]],"yyyy")</f>
        <v>2023</v>
      </c>
      <c r="J1259" s="2" t="str">
        <f>TEXT(Ecommerce_Sales[[#This Row],[Order_Date]],"mmmm")</f>
        <v>November</v>
      </c>
      <c r="K1259" s="1" t="s">
        <v>1947</v>
      </c>
      <c r="L1259" s="1" t="s">
        <v>5130</v>
      </c>
      <c r="M1259" s="1" t="s">
        <v>2065</v>
      </c>
      <c r="N1259" s="1" t="s">
        <v>1978</v>
      </c>
      <c r="O1259" s="3">
        <v>1289</v>
      </c>
      <c r="P1259">
        <v>7</v>
      </c>
      <c r="Q1259" s="3">
        <v>9022</v>
      </c>
      <c r="R1259" s="1" t="s">
        <v>1958</v>
      </c>
      <c r="S1259" s="3">
        <v>785</v>
      </c>
      <c r="T1259">
        <v>6</v>
      </c>
      <c r="U1259" t="str">
        <f>IF(Ecommerce_Sales[[#This Row],[Delivery_Time_Days]]&gt;7,"Delay",IF(Ecommerce_Sales[[#This Row],[Delivery_Time_Days]] = 0,"No delivery",IF(Ecommerce_Sales[[#This Row],[Delivery_Time_Days]]&lt;=7,"On-time")))</f>
        <v>On-time</v>
      </c>
      <c r="V1259" s="7">
        <f>Ecommerce_Sales[[#This Row],[Profit]]/Ecommerce_Sales[[#This Row],[Total_Price]]</f>
        <v>0.35003325205054314</v>
      </c>
      <c r="W1259" s="3">
        <v>3158</v>
      </c>
      <c r="X1259" s="3"/>
    </row>
    <row r="1260" spans="1:24" x14ac:dyDescent="0.25">
      <c r="A1260" s="1" t="s">
        <v>5131</v>
      </c>
      <c r="B1260" s="1" t="s">
        <v>430</v>
      </c>
      <c r="C1260" s="1" t="s">
        <v>431</v>
      </c>
      <c r="D1260" s="1" t="s">
        <v>2762</v>
      </c>
      <c r="E1260" s="1" t="s">
        <v>1961</v>
      </c>
      <c r="F1260" s="2">
        <v>45521</v>
      </c>
      <c r="G1260" s="2">
        <v>45071</v>
      </c>
      <c r="H1260" s="2" t="str">
        <f>TEXT(Ecommerce_Sales[[#This Row],[Order_Date]],"mmmm")</f>
        <v>May</v>
      </c>
      <c r="I1260" s="2" t="str">
        <f>TEXT(Ecommerce_Sales[[#This Row],[Order_Date]],"yyyy")</f>
        <v>2023</v>
      </c>
      <c r="J1260" s="2" t="str">
        <f>TEXT(Ecommerce_Sales[[#This Row],[Order_Date]],"mmmm")</f>
        <v>May</v>
      </c>
      <c r="K1260" s="1" t="s">
        <v>1986</v>
      </c>
      <c r="L1260" s="1" t="s">
        <v>5132</v>
      </c>
      <c r="M1260" s="1" t="s">
        <v>1977</v>
      </c>
      <c r="N1260" s="1" t="s">
        <v>1978</v>
      </c>
      <c r="O1260" s="3">
        <v>637</v>
      </c>
      <c r="P1260">
        <v>3</v>
      </c>
      <c r="Q1260" s="3">
        <v>1911</v>
      </c>
      <c r="R1260" s="1" t="s">
        <v>1951</v>
      </c>
      <c r="S1260" s="3">
        <v>196</v>
      </c>
      <c r="U1260" t="str">
        <f>IF(Ecommerce_Sales[[#This Row],[Delivery_Time_Days]]&gt;7,"Delay",IF(Ecommerce_Sales[[#This Row],[Delivery_Time_Days]] = 0,"No delivery",IF(Ecommerce_Sales[[#This Row],[Delivery_Time_Days]]&lt;=7,"On-time")))</f>
        <v>No delivery</v>
      </c>
      <c r="V1260" s="7">
        <f>Ecommerce_Sales[[#This Row],[Profit]]/Ecommerce_Sales[[#This Row],[Total_Price]]</f>
        <v>0.35007849293563581</v>
      </c>
      <c r="W1260" s="3">
        <v>669</v>
      </c>
      <c r="X1260" s="3"/>
    </row>
    <row r="1261" spans="1:24" x14ac:dyDescent="0.25">
      <c r="A1261" s="1" t="s">
        <v>5133</v>
      </c>
      <c r="B1261" s="1" t="s">
        <v>1244</v>
      </c>
      <c r="C1261" s="1" t="s">
        <v>1245</v>
      </c>
      <c r="D1261" s="1" t="s">
        <v>3976</v>
      </c>
      <c r="E1261" s="1" t="s">
        <v>1966</v>
      </c>
      <c r="F1261" s="2">
        <v>45436</v>
      </c>
      <c r="G1261" s="2">
        <v>45198</v>
      </c>
      <c r="H1261" s="2" t="str">
        <f>TEXT(Ecommerce_Sales[[#This Row],[Order_Date]],"mmmm")</f>
        <v>September</v>
      </c>
      <c r="I1261" s="2" t="str">
        <f>TEXT(Ecommerce_Sales[[#This Row],[Order_Date]],"yyyy")</f>
        <v>2023</v>
      </c>
      <c r="J1261" s="2" t="str">
        <f>TEXT(Ecommerce_Sales[[#This Row],[Order_Date]],"mmmm")</f>
        <v>September</v>
      </c>
      <c r="K1261" s="1" t="s">
        <v>1947</v>
      </c>
      <c r="L1261" s="1" t="s">
        <v>5134</v>
      </c>
      <c r="M1261" s="1" t="s">
        <v>1972</v>
      </c>
      <c r="N1261" s="1" t="s">
        <v>1973</v>
      </c>
      <c r="O1261" s="3">
        <v>901</v>
      </c>
      <c r="P1261">
        <v>4</v>
      </c>
      <c r="Q1261" s="3">
        <v>3604</v>
      </c>
      <c r="R1261" s="1" t="s">
        <v>1958</v>
      </c>
      <c r="S1261" s="3">
        <v>357</v>
      </c>
      <c r="T1261">
        <v>9</v>
      </c>
      <c r="U1261" t="str">
        <f>IF(Ecommerce_Sales[[#This Row],[Delivery_Time_Days]]&gt;7,"Delay",IF(Ecommerce_Sales[[#This Row],[Delivery_Time_Days]] = 0,"No delivery",IF(Ecommerce_Sales[[#This Row],[Delivery_Time_Days]]&lt;=7,"On-time")))</f>
        <v>Delay</v>
      </c>
      <c r="V1261" s="7">
        <f>Ecommerce_Sales[[#This Row],[Profit]]/Ecommerce_Sales[[#This Row],[Total_Price]]</f>
        <v>0.29994450610432855</v>
      </c>
      <c r="W1261" s="3">
        <v>1081</v>
      </c>
      <c r="X1261" s="3"/>
    </row>
    <row r="1262" spans="1:24" x14ac:dyDescent="0.25">
      <c r="A1262" s="1" t="s">
        <v>5135</v>
      </c>
      <c r="B1262" s="1" t="s">
        <v>104</v>
      </c>
      <c r="C1262" s="1" t="s">
        <v>105</v>
      </c>
      <c r="D1262" s="1" t="s">
        <v>4552</v>
      </c>
      <c r="E1262" s="1" t="s">
        <v>1966</v>
      </c>
      <c r="F1262" s="2">
        <v>45314</v>
      </c>
      <c r="G1262" s="2">
        <v>45532</v>
      </c>
      <c r="H1262" s="2" t="str">
        <f>TEXT(Ecommerce_Sales[[#This Row],[Order_Date]],"mmmm")</f>
        <v>August</v>
      </c>
      <c r="I1262" s="2" t="str">
        <f>TEXT(Ecommerce_Sales[[#This Row],[Order_Date]],"yyyy")</f>
        <v>2024</v>
      </c>
      <c r="J1262" s="2" t="str">
        <f>TEXT(Ecommerce_Sales[[#This Row],[Order_Date]],"mmmm")</f>
        <v>August</v>
      </c>
      <c r="K1262" s="1" t="s">
        <v>1986</v>
      </c>
      <c r="L1262" s="1" t="s">
        <v>5136</v>
      </c>
      <c r="M1262" s="1" t="s">
        <v>2030</v>
      </c>
      <c r="N1262" s="1" t="s">
        <v>1978</v>
      </c>
      <c r="O1262" s="3">
        <v>369</v>
      </c>
      <c r="P1262">
        <v>1</v>
      </c>
      <c r="Q1262" s="3">
        <v>369</v>
      </c>
      <c r="R1262" s="1" t="s">
        <v>1958</v>
      </c>
      <c r="S1262" s="3">
        <v>19</v>
      </c>
      <c r="U1262" t="str">
        <f>IF(Ecommerce_Sales[[#This Row],[Delivery_Time_Days]]&gt;7,"Delay",IF(Ecommerce_Sales[[#This Row],[Delivery_Time_Days]] = 0,"No delivery",IF(Ecommerce_Sales[[#This Row],[Delivery_Time_Days]]&lt;=7,"On-time")))</f>
        <v>No delivery</v>
      </c>
      <c r="V1262" s="7">
        <f>Ecommerce_Sales[[#This Row],[Profit]]/Ecommerce_Sales[[#This Row],[Total_Price]]</f>
        <v>0.34959349593495936</v>
      </c>
      <c r="W1262" s="3">
        <v>129</v>
      </c>
      <c r="X1262" s="3"/>
    </row>
    <row r="1263" spans="1:24" x14ac:dyDescent="0.25">
      <c r="A1263" s="1" t="s">
        <v>5137</v>
      </c>
      <c r="B1263" s="1" t="s">
        <v>875</v>
      </c>
      <c r="C1263" s="1" t="s">
        <v>876</v>
      </c>
      <c r="D1263" s="1" t="s">
        <v>3105</v>
      </c>
      <c r="E1263" s="1" t="s">
        <v>1996</v>
      </c>
      <c r="F1263" s="2">
        <v>45256</v>
      </c>
      <c r="G1263" s="2">
        <v>44994</v>
      </c>
      <c r="H1263" s="2" t="str">
        <f>TEXT(Ecommerce_Sales[[#This Row],[Order_Date]],"mmmm")</f>
        <v>March</v>
      </c>
      <c r="I1263" s="2" t="str">
        <f>TEXT(Ecommerce_Sales[[#This Row],[Order_Date]],"yyyy")</f>
        <v>2023</v>
      </c>
      <c r="J1263" s="2" t="str">
        <f>TEXT(Ecommerce_Sales[[#This Row],[Order_Date]],"mmmm")</f>
        <v>March</v>
      </c>
      <c r="K1263" s="1" t="s">
        <v>1986</v>
      </c>
      <c r="L1263" s="1" t="s">
        <v>3586</v>
      </c>
      <c r="M1263" s="1" t="s">
        <v>2047</v>
      </c>
      <c r="N1263" s="1" t="s">
        <v>1989</v>
      </c>
      <c r="O1263" s="3">
        <v>907</v>
      </c>
      <c r="P1263">
        <v>4</v>
      </c>
      <c r="Q1263" s="3">
        <v>3626</v>
      </c>
      <c r="R1263" s="1" t="s">
        <v>1958</v>
      </c>
      <c r="S1263" s="3">
        <v>509</v>
      </c>
      <c r="U1263" t="str">
        <f>IF(Ecommerce_Sales[[#This Row],[Delivery_Time_Days]]&gt;7,"Delay",IF(Ecommerce_Sales[[#This Row],[Delivery_Time_Days]] = 0,"No delivery",IF(Ecommerce_Sales[[#This Row],[Delivery_Time_Days]]&lt;=7,"On-time")))</f>
        <v>No delivery</v>
      </c>
      <c r="V1263" s="7">
        <f>Ecommerce_Sales[[#This Row],[Profit]]/Ecommerce_Sales[[#This Row],[Total_Price]]</f>
        <v>0.25013789299503586</v>
      </c>
      <c r="W1263" s="3">
        <v>907</v>
      </c>
      <c r="X1263" s="3"/>
    </row>
    <row r="1264" spans="1:24" x14ac:dyDescent="0.25">
      <c r="A1264" s="1" t="s">
        <v>5138</v>
      </c>
      <c r="B1264" s="1" t="s">
        <v>182</v>
      </c>
      <c r="C1264" s="1" t="s">
        <v>183</v>
      </c>
      <c r="D1264" s="1" t="s">
        <v>3628</v>
      </c>
      <c r="E1264" s="1" t="s">
        <v>1981</v>
      </c>
      <c r="F1264" s="2">
        <v>45136</v>
      </c>
      <c r="G1264" s="2">
        <v>45634</v>
      </c>
      <c r="H1264" s="2" t="str">
        <f>TEXT(Ecommerce_Sales[[#This Row],[Order_Date]],"mmmm")</f>
        <v>December</v>
      </c>
      <c r="I1264" s="2" t="str">
        <f>TEXT(Ecommerce_Sales[[#This Row],[Order_Date]],"yyyy")</f>
        <v>2024</v>
      </c>
      <c r="J1264" s="2" t="str">
        <f>TEXT(Ecommerce_Sales[[#This Row],[Order_Date]],"mmmm")</f>
        <v>December</v>
      </c>
      <c r="K1264" s="1" t="s">
        <v>1947</v>
      </c>
      <c r="L1264" s="1" t="s">
        <v>5139</v>
      </c>
      <c r="M1264" s="1" t="s">
        <v>2054</v>
      </c>
      <c r="N1264" s="1" t="s">
        <v>1957</v>
      </c>
      <c r="O1264" s="3">
        <v>1865</v>
      </c>
      <c r="P1264">
        <v>4</v>
      </c>
      <c r="Q1264" s="3">
        <v>7459</v>
      </c>
      <c r="R1264" s="1" t="s">
        <v>2012</v>
      </c>
      <c r="S1264" s="3">
        <v>928</v>
      </c>
      <c r="T1264">
        <v>2</v>
      </c>
      <c r="U1264" t="str">
        <f>IF(Ecommerce_Sales[[#This Row],[Delivery_Time_Days]]&gt;7,"Delay",IF(Ecommerce_Sales[[#This Row],[Delivery_Time_Days]] = 0,"No delivery",IF(Ecommerce_Sales[[#This Row],[Delivery_Time_Days]]&lt;=7,"On-time")))</f>
        <v>On-time</v>
      </c>
      <c r="V1264" s="7">
        <f>Ecommerce_Sales[[#This Row],[Profit]]/Ecommerce_Sales[[#This Row],[Total_Price]]</f>
        <v>0.15002010993430756</v>
      </c>
      <c r="W1264" s="3">
        <v>1119</v>
      </c>
      <c r="X1264" s="3"/>
    </row>
    <row r="1265" spans="1:24" x14ac:dyDescent="0.25">
      <c r="A1265" s="1" t="s">
        <v>5140</v>
      </c>
      <c r="B1265" s="1" t="s">
        <v>106</v>
      </c>
      <c r="C1265" s="1" t="s">
        <v>107</v>
      </c>
      <c r="D1265" s="1" t="s">
        <v>4390</v>
      </c>
      <c r="E1265" s="1" t="s">
        <v>1981</v>
      </c>
      <c r="F1265" s="2">
        <v>45593</v>
      </c>
      <c r="G1265" s="2">
        <v>45256</v>
      </c>
      <c r="H1265" s="2" t="str">
        <f>TEXT(Ecommerce_Sales[[#This Row],[Order_Date]],"mmmm")</f>
        <v>November</v>
      </c>
      <c r="I1265" s="2" t="str">
        <f>TEXT(Ecommerce_Sales[[#This Row],[Order_Date]],"yyyy")</f>
        <v>2023</v>
      </c>
      <c r="J1265" s="2" t="str">
        <f>TEXT(Ecommerce_Sales[[#This Row],[Order_Date]],"mmmm")</f>
        <v>November</v>
      </c>
      <c r="K1265" s="1" t="s">
        <v>1947</v>
      </c>
      <c r="L1265" s="1" t="s">
        <v>5141</v>
      </c>
      <c r="M1265" s="1" t="s">
        <v>1956</v>
      </c>
      <c r="N1265" s="1" t="s">
        <v>1957</v>
      </c>
      <c r="O1265" s="3">
        <v>303</v>
      </c>
      <c r="P1265">
        <v>1</v>
      </c>
      <c r="Q1265" s="3">
        <v>303</v>
      </c>
      <c r="R1265" s="1" t="s">
        <v>1951</v>
      </c>
      <c r="S1265" s="3">
        <v>18</v>
      </c>
      <c r="T1265">
        <v>4</v>
      </c>
      <c r="U1265" t="str">
        <f>IF(Ecommerce_Sales[[#This Row],[Delivery_Time_Days]]&gt;7,"Delay",IF(Ecommerce_Sales[[#This Row],[Delivery_Time_Days]] = 0,"No delivery",IF(Ecommerce_Sales[[#This Row],[Delivery_Time_Days]]&lt;=7,"On-time")))</f>
        <v>On-time</v>
      </c>
      <c r="V1265" s="7">
        <f>Ecommerce_Sales[[#This Row],[Profit]]/Ecommerce_Sales[[#This Row],[Total_Price]]</f>
        <v>0.15181518151815182</v>
      </c>
      <c r="W1265" s="3">
        <v>46</v>
      </c>
      <c r="X1265" s="3"/>
    </row>
    <row r="1266" spans="1:24" x14ac:dyDescent="0.25">
      <c r="A1266" s="1" t="s">
        <v>5142</v>
      </c>
      <c r="B1266" s="1" t="s">
        <v>1675</v>
      </c>
      <c r="C1266" s="1" t="s">
        <v>1676</v>
      </c>
      <c r="D1266" s="1" t="s">
        <v>5143</v>
      </c>
      <c r="E1266" s="1" t="s">
        <v>1946</v>
      </c>
      <c r="F1266" s="2">
        <v>45497</v>
      </c>
      <c r="G1266" s="2">
        <v>44994</v>
      </c>
      <c r="H1266" s="2" t="str">
        <f>TEXT(Ecommerce_Sales[[#This Row],[Order_Date]],"mmmm")</f>
        <v>March</v>
      </c>
      <c r="I1266" s="2" t="str">
        <f>TEXT(Ecommerce_Sales[[#This Row],[Order_Date]],"yyyy")</f>
        <v>2023</v>
      </c>
      <c r="J1266" s="2" t="str">
        <f>TEXT(Ecommerce_Sales[[#This Row],[Order_Date]],"mmmm")</f>
        <v>March</v>
      </c>
      <c r="K1266" s="1" t="s">
        <v>1986</v>
      </c>
      <c r="L1266" s="1" t="s">
        <v>5144</v>
      </c>
      <c r="M1266" s="1" t="s">
        <v>2079</v>
      </c>
      <c r="N1266" s="1" t="s">
        <v>1973</v>
      </c>
      <c r="O1266" s="3">
        <v>417</v>
      </c>
      <c r="P1266">
        <v>1</v>
      </c>
      <c r="Q1266" s="3">
        <v>417</v>
      </c>
      <c r="R1266" s="1" t="s">
        <v>1958</v>
      </c>
      <c r="S1266" s="3">
        <v>59</v>
      </c>
      <c r="U1266" t="str">
        <f>IF(Ecommerce_Sales[[#This Row],[Delivery_Time_Days]]&gt;7,"Delay",IF(Ecommerce_Sales[[#This Row],[Delivery_Time_Days]] = 0,"No delivery",IF(Ecommerce_Sales[[#This Row],[Delivery_Time_Days]]&lt;=7,"On-time")))</f>
        <v>No delivery</v>
      </c>
      <c r="V1266" s="7">
        <f>Ecommerce_Sales[[#This Row],[Profit]]/Ecommerce_Sales[[#This Row],[Total_Price]]</f>
        <v>0.29976019184652281</v>
      </c>
      <c r="W1266" s="3">
        <v>125</v>
      </c>
      <c r="X1266" s="3"/>
    </row>
    <row r="1267" spans="1:24" x14ac:dyDescent="0.25">
      <c r="A1267" s="1" t="s">
        <v>5145</v>
      </c>
      <c r="B1267" s="1" t="s">
        <v>932</v>
      </c>
      <c r="C1267" s="1" t="s">
        <v>933</v>
      </c>
      <c r="D1267" s="1" t="s">
        <v>2946</v>
      </c>
      <c r="E1267" s="1" t="s">
        <v>1981</v>
      </c>
      <c r="F1267" s="2">
        <v>45589</v>
      </c>
      <c r="G1267" s="2">
        <v>44927</v>
      </c>
      <c r="H1267" s="2" t="str">
        <f>TEXT(Ecommerce_Sales[[#This Row],[Order_Date]],"mmmm")</f>
        <v>January</v>
      </c>
      <c r="I1267" s="2" t="str">
        <f>TEXT(Ecommerce_Sales[[#This Row],[Order_Date]],"yyyy")</f>
        <v>2023</v>
      </c>
      <c r="J1267" s="2" t="str">
        <f>TEXT(Ecommerce_Sales[[#This Row],[Order_Date]],"mmmm")</f>
        <v>January</v>
      </c>
      <c r="K1267" s="1" t="s">
        <v>1947</v>
      </c>
      <c r="L1267" s="1" t="s">
        <v>5146</v>
      </c>
      <c r="M1267" s="1" t="s">
        <v>2104</v>
      </c>
      <c r="N1267" s="1" t="s">
        <v>1978</v>
      </c>
      <c r="O1267" s="3">
        <v>566</v>
      </c>
      <c r="P1267">
        <v>2</v>
      </c>
      <c r="Q1267" s="3">
        <v>1132</v>
      </c>
      <c r="R1267" s="1" t="s">
        <v>1951</v>
      </c>
      <c r="S1267" s="3">
        <v>127</v>
      </c>
      <c r="T1267">
        <v>5</v>
      </c>
      <c r="U1267" t="str">
        <f>IF(Ecommerce_Sales[[#This Row],[Delivery_Time_Days]]&gt;7,"Delay",IF(Ecommerce_Sales[[#This Row],[Delivery_Time_Days]] = 0,"No delivery",IF(Ecommerce_Sales[[#This Row],[Delivery_Time_Days]]&lt;=7,"On-time")))</f>
        <v>On-time</v>
      </c>
      <c r="V1267" s="7">
        <f>Ecommerce_Sales[[#This Row],[Profit]]/Ecommerce_Sales[[#This Row],[Total_Price]]</f>
        <v>0.34982332155477031</v>
      </c>
      <c r="W1267" s="3">
        <v>396</v>
      </c>
      <c r="X1267" s="3"/>
    </row>
    <row r="1268" spans="1:24" x14ac:dyDescent="0.25">
      <c r="A1268" s="1" t="s">
        <v>5147</v>
      </c>
      <c r="B1268" s="1" t="s">
        <v>1244</v>
      </c>
      <c r="C1268" s="1" t="s">
        <v>1245</v>
      </c>
      <c r="D1268" s="1" t="s">
        <v>3976</v>
      </c>
      <c r="E1268" s="1" t="s">
        <v>1966</v>
      </c>
      <c r="F1268" s="2">
        <v>45436</v>
      </c>
      <c r="G1268" s="2">
        <v>45336</v>
      </c>
      <c r="H1268" s="2" t="str">
        <f>TEXT(Ecommerce_Sales[[#This Row],[Order_Date]],"mmmm")</f>
        <v>February</v>
      </c>
      <c r="I1268" s="2" t="str">
        <f>TEXT(Ecommerce_Sales[[#This Row],[Order_Date]],"yyyy")</f>
        <v>2024</v>
      </c>
      <c r="J1268" s="2" t="str">
        <f>TEXT(Ecommerce_Sales[[#This Row],[Order_Date]],"mmmm")</f>
        <v>February</v>
      </c>
      <c r="K1268" s="1" t="s">
        <v>1947</v>
      </c>
      <c r="L1268" s="1" t="s">
        <v>4863</v>
      </c>
      <c r="M1268" s="1" t="s">
        <v>2043</v>
      </c>
      <c r="N1268" s="1" t="s">
        <v>1989</v>
      </c>
      <c r="O1268" s="3">
        <v>693</v>
      </c>
      <c r="P1268">
        <v>3</v>
      </c>
      <c r="Q1268" s="3">
        <v>2078</v>
      </c>
      <c r="R1268" s="1" t="s">
        <v>1958</v>
      </c>
      <c r="S1268" s="3">
        <v>219</v>
      </c>
      <c r="T1268">
        <v>6</v>
      </c>
      <c r="U1268" t="str">
        <f>IF(Ecommerce_Sales[[#This Row],[Delivery_Time_Days]]&gt;7,"Delay",IF(Ecommerce_Sales[[#This Row],[Delivery_Time_Days]] = 0,"No delivery",IF(Ecommerce_Sales[[#This Row],[Delivery_Time_Days]]&lt;=7,"On-time")))</f>
        <v>On-time</v>
      </c>
      <c r="V1268" s="7">
        <f>Ecommerce_Sales[[#This Row],[Profit]]/Ecommerce_Sales[[#This Row],[Total_Price]]</f>
        <v>0.25024061597690089</v>
      </c>
      <c r="W1268" s="3">
        <v>520</v>
      </c>
      <c r="X1268" s="3"/>
    </row>
    <row r="1269" spans="1:24" x14ac:dyDescent="0.25">
      <c r="A1269" s="1" t="s">
        <v>5148</v>
      </c>
      <c r="B1269" s="1" t="s">
        <v>883</v>
      </c>
      <c r="C1269" s="1" t="s">
        <v>884</v>
      </c>
      <c r="D1269" s="1" t="s">
        <v>5149</v>
      </c>
      <c r="E1269" s="1" t="s">
        <v>1966</v>
      </c>
      <c r="F1269" s="2">
        <v>45203</v>
      </c>
      <c r="G1269" s="2">
        <v>45283</v>
      </c>
      <c r="H1269" s="2" t="str">
        <f>TEXT(Ecommerce_Sales[[#This Row],[Order_Date]],"mmmm")</f>
        <v>December</v>
      </c>
      <c r="I1269" s="2" t="str">
        <f>TEXT(Ecommerce_Sales[[#This Row],[Order_Date]],"yyyy")</f>
        <v>2023</v>
      </c>
      <c r="J1269" s="2" t="str">
        <f>TEXT(Ecommerce_Sales[[#This Row],[Order_Date]],"mmmm")</f>
        <v>December</v>
      </c>
      <c r="K1269" s="1" t="s">
        <v>1947</v>
      </c>
      <c r="L1269" s="1" t="s">
        <v>5150</v>
      </c>
      <c r="M1269" s="1" t="s">
        <v>2058</v>
      </c>
      <c r="N1269" s="1" t="s">
        <v>1950</v>
      </c>
      <c r="O1269" s="3">
        <v>1721</v>
      </c>
      <c r="P1269">
        <v>4</v>
      </c>
      <c r="Q1269" s="3">
        <v>6883</v>
      </c>
      <c r="R1269" s="1" t="s">
        <v>1951</v>
      </c>
      <c r="S1269" s="3">
        <v>784</v>
      </c>
      <c r="T1269">
        <v>5</v>
      </c>
      <c r="U1269" t="str">
        <f>IF(Ecommerce_Sales[[#This Row],[Delivery_Time_Days]]&gt;7,"Delay",IF(Ecommerce_Sales[[#This Row],[Delivery_Time_Days]] = 0,"No delivery",IF(Ecommerce_Sales[[#This Row],[Delivery_Time_Days]]&lt;=7,"On-time")))</f>
        <v>On-time</v>
      </c>
      <c r="V1269" s="7">
        <f>Ecommerce_Sales[[#This Row],[Profit]]/Ecommerce_Sales[[#This Row],[Total_Price]]</f>
        <v>0.39997094290280399</v>
      </c>
      <c r="W1269" s="3">
        <v>2753</v>
      </c>
      <c r="X1269" s="3"/>
    </row>
    <row r="1270" spans="1:24" x14ac:dyDescent="0.25">
      <c r="A1270" s="1" t="s">
        <v>5151</v>
      </c>
      <c r="B1270" s="1" t="s">
        <v>1021</v>
      </c>
      <c r="C1270" s="1" t="s">
        <v>1022</v>
      </c>
      <c r="D1270" s="1" t="s">
        <v>5152</v>
      </c>
      <c r="E1270" s="1" t="s">
        <v>1981</v>
      </c>
      <c r="F1270" s="2">
        <v>45318</v>
      </c>
      <c r="G1270" s="2">
        <v>45192</v>
      </c>
      <c r="H1270" s="2" t="str">
        <f>TEXT(Ecommerce_Sales[[#This Row],[Order_Date]],"mmmm")</f>
        <v>September</v>
      </c>
      <c r="I1270" s="2" t="str">
        <f>TEXT(Ecommerce_Sales[[#This Row],[Order_Date]],"yyyy")</f>
        <v>2023</v>
      </c>
      <c r="J1270" s="2" t="str">
        <f>TEXT(Ecommerce_Sales[[#This Row],[Order_Date]],"mmmm")</f>
        <v>September</v>
      </c>
      <c r="K1270" s="1" t="s">
        <v>1992</v>
      </c>
      <c r="L1270" s="1" t="s">
        <v>2582</v>
      </c>
      <c r="M1270" s="1" t="s">
        <v>1949</v>
      </c>
      <c r="N1270" s="1" t="s">
        <v>1950</v>
      </c>
      <c r="O1270" s="3">
        <v>686</v>
      </c>
      <c r="P1270">
        <v>5</v>
      </c>
      <c r="Q1270" s="3">
        <v>3429</v>
      </c>
      <c r="R1270" s="1" t="s">
        <v>1951</v>
      </c>
      <c r="S1270" s="3">
        <v>434</v>
      </c>
      <c r="U1270" t="str">
        <f>IF(Ecommerce_Sales[[#This Row],[Delivery_Time_Days]]&gt;7,"Delay",IF(Ecommerce_Sales[[#This Row],[Delivery_Time_Days]] = 0,"No delivery",IF(Ecommerce_Sales[[#This Row],[Delivery_Time_Days]]&lt;=7,"On-time")))</f>
        <v>No delivery</v>
      </c>
      <c r="V1270" s="7">
        <f>Ecommerce_Sales[[#This Row],[Profit]]/Ecommerce_Sales[[#This Row],[Total_Price]]</f>
        <v>0.40011665208515601</v>
      </c>
      <c r="W1270" s="3">
        <v>1372</v>
      </c>
      <c r="X1270" s="3"/>
    </row>
    <row r="1271" spans="1:24" x14ac:dyDescent="0.25">
      <c r="A1271" s="1" t="s">
        <v>5153</v>
      </c>
      <c r="B1271" s="1" t="s">
        <v>1689</v>
      </c>
      <c r="C1271" s="1" t="s">
        <v>572</v>
      </c>
      <c r="D1271" s="1" t="s">
        <v>3996</v>
      </c>
      <c r="E1271" s="1" t="s">
        <v>2005</v>
      </c>
      <c r="F1271" s="2">
        <v>45441</v>
      </c>
      <c r="G1271" s="2">
        <v>45317</v>
      </c>
      <c r="H1271" s="2" t="str">
        <f>TEXT(Ecommerce_Sales[[#This Row],[Order_Date]],"mmmm")</f>
        <v>January</v>
      </c>
      <c r="I1271" s="2" t="str">
        <f>TEXT(Ecommerce_Sales[[#This Row],[Order_Date]],"yyyy")</f>
        <v>2024</v>
      </c>
      <c r="J1271" s="2" t="str">
        <f>TEXT(Ecommerce_Sales[[#This Row],[Order_Date]],"mmmm")</f>
        <v>January</v>
      </c>
      <c r="K1271" s="1" t="s">
        <v>1992</v>
      </c>
      <c r="L1271" s="1" t="s">
        <v>5154</v>
      </c>
      <c r="M1271" s="1" t="s">
        <v>1998</v>
      </c>
      <c r="N1271" s="1" t="s">
        <v>1973</v>
      </c>
      <c r="O1271" s="3">
        <v>210</v>
      </c>
      <c r="P1271">
        <v>3</v>
      </c>
      <c r="Q1271" s="3">
        <v>631</v>
      </c>
      <c r="R1271" s="1" t="s">
        <v>1958</v>
      </c>
      <c r="S1271" s="3">
        <v>66</v>
      </c>
      <c r="U1271" t="str">
        <f>IF(Ecommerce_Sales[[#This Row],[Delivery_Time_Days]]&gt;7,"Delay",IF(Ecommerce_Sales[[#This Row],[Delivery_Time_Days]] = 0,"No delivery",IF(Ecommerce_Sales[[#This Row],[Delivery_Time_Days]]&lt;=7,"On-time")))</f>
        <v>No delivery</v>
      </c>
      <c r="V1271" s="7">
        <f>Ecommerce_Sales[[#This Row],[Profit]]/Ecommerce_Sales[[#This Row],[Total_Price]]</f>
        <v>0.29952456418383516</v>
      </c>
      <c r="W1271" s="3">
        <v>189</v>
      </c>
      <c r="X1271" s="3"/>
    </row>
    <row r="1272" spans="1:24" x14ac:dyDescent="0.25">
      <c r="A1272" s="1" t="s">
        <v>5155</v>
      </c>
      <c r="B1272" s="1" t="s">
        <v>1373</v>
      </c>
      <c r="C1272" s="1" t="s">
        <v>1374</v>
      </c>
      <c r="D1272" s="1" t="s">
        <v>2538</v>
      </c>
      <c r="E1272" s="1" t="s">
        <v>1996</v>
      </c>
      <c r="F1272" s="2">
        <v>45110</v>
      </c>
      <c r="G1272" s="2">
        <v>44947</v>
      </c>
      <c r="H1272" s="2" t="str">
        <f>TEXT(Ecommerce_Sales[[#This Row],[Order_Date]],"mmmm")</f>
        <v>January</v>
      </c>
      <c r="I1272" s="2" t="str">
        <f>TEXT(Ecommerce_Sales[[#This Row],[Order_Date]],"yyyy")</f>
        <v>2023</v>
      </c>
      <c r="J1272" s="2" t="str">
        <f>TEXT(Ecommerce_Sales[[#This Row],[Order_Date]],"mmmm")</f>
        <v>January</v>
      </c>
      <c r="K1272" s="1" t="s">
        <v>1947</v>
      </c>
      <c r="L1272" s="1" t="s">
        <v>5156</v>
      </c>
      <c r="M1272" s="1" t="s">
        <v>2072</v>
      </c>
      <c r="N1272" s="1" t="s">
        <v>1950</v>
      </c>
      <c r="O1272" s="3">
        <v>70</v>
      </c>
      <c r="P1272">
        <v>1</v>
      </c>
      <c r="Q1272" s="3">
        <v>70</v>
      </c>
      <c r="R1272" s="1" t="s">
        <v>2016</v>
      </c>
      <c r="S1272" s="3">
        <v>6</v>
      </c>
      <c r="T1272">
        <v>2</v>
      </c>
      <c r="U1272" t="str">
        <f>IF(Ecommerce_Sales[[#This Row],[Delivery_Time_Days]]&gt;7,"Delay",IF(Ecommerce_Sales[[#This Row],[Delivery_Time_Days]] = 0,"No delivery",IF(Ecommerce_Sales[[#This Row],[Delivery_Time_Days]]&lt;=7,"On-time")))</f>
        <v>On-time</v>
      </c>
      <c r="V1272" s="7">
        <f>Ecommerce_Sales[[#This Row],[Profit]]/Ecommerce_Sales[[#This Row],[Total_Price]]</f>
        <v>0.4</v>
      </c>
      <c r="W1272" s="3">
        <v>28</v>
      </c>
      <c r="X1272" s="3"/>
    </row>
    <row r="1273" spans="1:24" x14ac:dyDescent="0.25">
      <c r="A1273" s="1" t="s">
        <v>5157</v>
      </c>
      <c r="B1273" s="1" t="s">
        <v>464</v>
      </c>
      <c r="C1273" s="1" t="s">
        <v>465</v>
      </c>
      <c r="D1273" s="1" t="s">
        <v>5158</v>
      </c>
      <c r="E1273" s="1" t="s">
        <v>1946</v>
      </c>
      <c r="F1273" s="2">
        <v>45474</v>
      </c>
      <c r="G1273" s="2">
        <v>45473</v>
      </c>
      <c r="H1273" s="2" t="str">
        <f>TEXT(Ecommerce_Sales[[#This Row],[Order_Date]],"mmmm")</f>
        <v>June</v>
      </c>
      <c r="I1273" s="2" t="str">
        <f>TEXT(Ecommerce_Sales[[#This Row],[Order_Date]],"yyyy")</f>
        <v>2024</v>
      </c>
      <c r="J1273" s="2" t="str">
        <f>TEXT(Ecommerce_Sales[[#This Row],[Order_Date]],"mmmm")</f>
        <v>June</v>
      </c>
      <c r="K1273" s="1" t="s">
        <v>1947</v>
      </c>
      <c r="L1273" s="1" t="s">
        <v>5159</v>
      </c>
      <c r="M1273" s="1" t="s">
        <v>2043</v>
      </c>
      <c r="N1273" s="1" t="s">
        <v>1989</v>
      </c>
      <c r="O1273" s="3">
        <v>635</v>
      </c>
      <c r="P1273">
        <v>6</v>
      </c>
      <c r="Q1273" s="3">
        <v>3808</v>
      </c>
      <c r="R1273" s="1" t="s">
        <v>1951</v>
      </c>
      <c r="S1273" s="3">
        <v>555</v>
      </c>
      <c r="T1273">
        <v>4</v>
      </c>
      <c r="U1273" t="str">
        <f>IF(Ecommerce_Sales[[#This Row],[Delivery_Time_Days]]&gt;7,"Delay",IF(Ecommerce_Sales[[#This Row],[Delivery_Time_Days]] = 0,"No delivery",IF(Ecommerce_Sales[[#This Row],[Delivery_Time_Days]]&lt;=7,"On-time")))</f>
        <v>On-time</v>
      </c>
      <c r="V1273" s="7">
        <f>Ecommerce_Sales[[#This Row],[Profit]]/Ecommerce_Sales[[#This Row],[Total_Price]]</f>
        <v>0.25</v>
      </c>
      <c r="W1273" s="3">
        <v>952</v>
      </c>
      <c r="X1273" s="3"/>
    </row>
    <row r="1274" spans="1:24" x14ac:dyDescent="0.25">
      <c r="A1274" s="1" t="s">
        <v>5160</v>
      </c>
      <c r="B1274" s="1" t="s">
        <v>266</v>
      </c>
      <c r="C1274" s="1" t="s">
        <v>267</v>
      </c>
      <c r="D1274" s="1" t="s">
        <v>3456</v>
      </c>
      <c r="E1274" s="1" t="s">
        <v>1996</v>
      </c>
      <c r="F1274" s="2">
        <v>45560</v>
      </c>
      <c r="G1274" s="2">
        <v>45390</v>
      </c>
      <c r="H1274" s="2" t="str">
        <f>TEXT(Ecommerce_Sales[[#This Row],[Order_Date]],"mmmm")</f>
        <v>April</v>
      </c>
      <c r="I1274" s="2" t="str">
        <f>TEXT(Ecommerce_Sales[[#This Row],[Order_Date]],"yyyy")</f>
        <v>2024</v>
      </c>
      <c r="J1274" s="2" t="str">
        <f>TEXT(Ecommerce_Sales[[#This Row],[Order_Date]],"mmmm")</f>
        <v>April</v>
      </c>
      <c r="K1274" s="1" t="s">
        <v>1947</v>
      </c>
      <c r="L1274" s="1" t="s">
        <v>5161</v>
      </c>
      <c r="M1274" s="1" t="s">
        <v>2047</v>
      </c>
      <c r="N1274" s="1" t="s">
        <v>1989</v>
      </c>
      <c r="O1274" s="3">
        <v>111</v>
      </c>
      <c r="P1274">
        <v>3</v>
      </c>
      <c r="Q1274" s="3">
        <v>334</v>
      </c>
      <c r="R1274" s="1" t="s">
        <v>1951</v>
      </c>
      <c r="S1274" s="3">
        <v>40</v>
      </c>
      <c r="T1274">
        <v>8</v>
      </c>
      <c r="U1274" t="str">
        <f>IF(Ecommerce_Sales[[#This Row],[Delivery_Time_Days]]&gt;7,"Delay",IF(Ecommerce_Sales[[#This Row],[Delivery_Time_Days]] = 0,"No delivery",IF(Ecommerce_Sales[[#This Row],[Delivery_Time_Days]]&lt;=7,"On-time")))</f>
        <v>Delay</v>
      </c>
      <c r="V1274" s="7">
        <f>Ecommerce_Sales[[#This Row],[Profit]]/Ecommerce_Sales[[#This Row],[Total_Price]]</f>
        <v>0.25149700598802394</v>
      </c>
      <c r="W1274" s="3">
        <v>84</v>
      </c>
      <c r="X1274" s="3"/>
    </row>
    <row r="1275" spans="1:24" x14ac:dyDescent="0.25">
      <c r="A1275" s="1" t="s">
        <v>5162</v>
      </c>
      <c r="B1275" s="1" t="s">
        <v>808</v>
      </c>
      <c r="C1275" s="1" t="s">
        <v>809</v>
      </c>
      <c r="D1275" s="1" t="s">
        <v>3039</v>
      </c>
      <c r="E1275" s="1" t="s">
        <v>1996</v>
      </c>
      <c r="F1275" s="2">
        <v>45197</v>
      </c>
      <c r="G1275" s="2">
        <v>44992</v>
      </c>
      <c r="H1275" s="2" t="str">
        <f>TEXT(Ecommerce_Sales[[#This Row],[Order_Date]],"mmmm")</f>
        <v>March</v>
      </c>
      <c r="I1275" s="2" t="str">
        <f>TEXT(Ecommerce_Sales[[#This Row],[Order_Date]],"yyyy")</f>
        <v>2023</v>
      </c>
      <c r="J1275" s="2" t="str">
        <f>TEXT(Ecommerce_Sales[[#This Row],[Order_Date]],"mmmm")</f>
        <v>March</v>
      </c>
      <c r="K1275" s="1" t="s">
        <v>1947</v>
      </c>
      <c r="L1275" s="1" t="s">
        <v>5163</v>
      </c>
      <c r="M1275" s="1" t="s">
        <v>2054</v>
      </c>
      <c r="N1275" s="1" t="s">
        <v>1957</v>
      </c>
      <c r="O1275" s="3">
        <v>291</v>
      </c>
      <c r="P1275">
        <v>5</v>
      </c>
      <c r="Q1275" s="3">
        <v>1455</v>
      </c>
      <c r="R1275" s="1" t="s">
        <v>1958</v>
      </c>
      <c r="S1275" s="3">
        <v>76</v>
      </c>
      <c r="T1275">
        <v>2</v>
      </c>
      <c r="U1275" t="str">
        <f>IF(Ecommerce_Sales[[#This Row],[Delivery_Time_Days]]&gt;7,"Delay",IF(Ecommerce_Sales[[#This Row],[Delivery_Time_Days]] = 0,"No delivery",IF(Ecommerce_Sales[[#This Row],[Delivery_Time_Days]]&lt;=7,"On-time")))</f>
        <v>On-time</v>
      </c>
      <c r="V1275" s="7">
        <f>Ecommerce_Sales[[#This Row],[Profit]]/Ecommerce_Sales[[#This Row],[Total_Price]]</f>
        <v>0.14982817869415807</v>
      </c>
      <c r="W1275" s="3">
        <v>218</v>
      </c>
      <c r="X1275" s="3"/>
    </row>
    <row r="1276" spans="1:24" x14ac:dyDescent="0.25">
      <c r="A1276" s="1" t="s">
        <v>5164</v>
      </c>
      <c r="B1276" s="1" t="s">
        <v>549</v>
      </c>
      <c r="C1276" s="1" t="s">
        <v>550</v>
      </c>
      <c r="D1276" s="1" t="s">
        <v>2753</v>
      </c>
      <c r="E1276" s="1" t="s">
        <v>1946</v>
      </c>
      <c r="F1276" s="2">
        <v>45171</v>
      </c>
      <c r="G1276" s="2">
        <v>45610</v>
      </c>
      <c r="H1276" s="2" t="str">
        <f>TEXT(Ecommerce_Sales[[#This Row],[Order_Date]],"mmmm")</f>
        <v>November</v>
      </c>
      <c r="I1276" s="2" t="str">
        <f>TEXT(Ecommerce_Sales[[#This Row],[Order_Date]],"yyyy")</f>
        <v>2024</v>
      </c>
      <c r="J1276" s="2" t="str">
        <f>TEXT(Ecommerce_Sales[[#This Row],[Order_Date]],"mmmm")</f>
        <v>November</v>
      </c>
      <c r="K1276" s="1" t="s">
        <v>1947</v>
      </c>
      <c r="L1276" s="1" t="s">
        <v>5165</v>
      </c>
      <c r="M1276" s="1" t="s">
        <v>1949</v>
      </c>
      <c r="N1276" s="1" t="s">
        <v>1950</v>
      </c>
      <c r="O1276" s="3">
        <v>377</v>
      </c>
      <c r="P1276">
        <v>3</v>
      </c>
      <c r="Q1276" s="3">
        <v>1130</v>
      </c>
      <c r="R1276" s="1" t="s">
        <v>1951</v>
      </c>
      <c r="S1276" s="3">
        <v>91</v>
      </c>
      <c r="T1276">
        <v>5</v>
      </c>
      <c r="U1276" t="str">
        <f>IF(Ecommerce_Sales[[#This Row],[Delivery_Time_Days]]&gt;7,"Delay",IF(Ecommerce_Sales[[#This Row],[Delivery_Time_Days]] = 0,"No delivery",IF(Ecommerce_Sales[[#This Row],[Delivery_Time_Days]]&lt;=7,"On-time")))</f>
        <v>On-time</v>
      </c>
      <c r="V1276" s="7">
        <f>Ecommerce_Sales[[#This Row],[Profit]]/Ecommerce_Sales[[#This Row],[Total_Price]]</f>
        <v>0.4</v>
      </c>
      <c r="W1276" s="3">
        <v>452</v>
      </c>
      <c r="X1276" s="3"/>
    </row>
    <row r="1277" spans="1:24" x14ac:dyDescent="0.25">
      <c r="A1277" s="1" t="s">
        <v>5166</v>
      </c>
      <c r="B1277" s="1" t="s">
        <v>446</v>
      </c>
      <c r="C1277" s="1" t="s">
        <v>447</v>
      </c>
      <c r="D1277" s="1" t="s">
        <v>2219</v>
      </c>
      <c r="E1277" s="1" t="s">
        <v>1966</v>
      </c>
      <c r="F1277" s="2">
        <v>45357</v>
      </c>
      <c r="G1277" s="2">
        <v>45487</v>
      </c>
      <c r="H1277" s="2" t="str">
        <f>TEXT(Ecommerce_Sales[[#This Row],[Order_Date]],"mmmm")</f>
        <v>July</v>
      </c>
      <c r="I1277" s="2" t="str">
        <f>TEXT(Ecommerce_Sales[[#This Row],[Order_Date]],"yyyy")</f>
        <v>2024</v>
      </c>
      <c r="J1277" s="2" t="str">
        <f>TEXT(Ecommerce_Sales[[#This Row],[Order_Date]],"mmmm")</f>
        <v>July</v>
      </c>
      <c r="K1277" s="1" t="s">
        <v>1947</v>
      </c>
      <c r="L1277" s="1" t="s">
        <v>5167</v>
      </c>
      <c r="M1277" s="1" t="s">
        <v>1949</v>
      </c>
      <c r="N1277" s="1" t="s">
        <v>1950</v>
      </c>
      <c r="O1277" s="3">
        <v>51</v>
      </c>
      <c r="P1277">
        <v>2</v>
      </c>
      <c r="Q1277" s="3">
        <v>101</v>
      </c>
      <c r="R1277" s="1" t="s">
        <v>1951</v>
      </c>
      <c r="S1277" s="3">
        <v>11</v>
      </c>
      <c r="T1277">
        <v>4</v>
      </c>
      <c r="U1277" t="str">
        <f>IF(Ecommerce_Sales[[#This Row],[Delivery_Time_Days]]&gt;7,"Delay",IF(Ecommerce_Sales[[#This Row],[Delivery_Time_Days]] = 0,"No delivery",IF(Ecommerce_Sales[[#This Row],[Delivery_Time_Days]]&lt;=7,"On-time")))</f>
        <v>On-time</v>
      </c>
      <c r="V1277" s="7">
        <f>Ecommerce_Sales[[#This Row],[Profit]]/Ecommerce_Sales[[#This Row],[Total_Price]]</f>
        <v>0.39603960396039606</v>
      </c>
      <c r="W1277" s="3">
        <v>40</v>
      </c>
      <c r="X1277" s="3"/>
    </row>
    <row r="1278" spans="1:24" x14ac:dyDescent="0.25">
      <c r="A1278" s="1" t="s">
        <v>5168</v>
      </c>
      <c r="B1278" s="1" t="s">
        <v>68</v>
      </c>
      <c r="C1278" s="1" t="s">
        <v>69</v>
      </c>
      <c r="D1278" s="1" t="s">
        <v>4611</v>
      </c>
      <c r="E1278" s="1" t="s">
        <v>1954</v>
      </c>
      <c r="F1278" s="2">
        <v>45151</v>
      </c>
      <c r="G1278" s="2">
        <v>45647</v>
      </c>
      <c r="H1278" s="2" t="str">
        <f>TEXT(Ecommerce_Sales[[#This Row],[Order_Date]],"mmmm")</f>
        <v>December</v>
      </c>
      <c r="I1278" s="2" t="str">
        <f>TEXT(Ecommerce_Sales[[#This Row],[Order_Date]],"yyyy")</f>
        <v>2024</v>
      </c>
      <c r="J1278" s="2" t="str">
        <f>TEXT(Ecommerce_Sales[[#This Row],[Order_Date]],"mmmm")</f>
        <v>December</v>
      </c>
      <c r="K1278" s="1" t="s">
        <v>1947</v>
      </c>
      <c r="L1278" s="1" t="s">
        <v>5169</v>
      </c>
      <c r="M1278" s="1" t="s">
        <v>2054</v>
      </c>
      <c r="N1278" s="1" t="s">
        <v>1957</v>
      </c>
      <c r="O1278" s="3">
        <v>1043</v>
      </c>
      <c r="P1278">
        <v>4</v>
      </c>
      <c r="Q1278" s="3">
        <v>4170</v>
      </c>
      <c r="R1278" s="1" t="s">
        <v>1951</v>
      </c>
      <c r="S1278" s="3">
        <v>233</v>
      </c>
      <c r="T1278">
        <v>5</v>
      </c>
      <c r="U1278" t="str">
        <f>IF(Ecommerce_Sales[[#This Row],[Delivery_Time_Days]]&gt;7,"Delay",IF(Ecommerce_Sales[[#This Row],[Delivery_Time_Days]] = 0,"No delivery",IF(Ecommerce_Sales[[#This Row],[Delivery_Time_Days]]&lt;=7,"On-time")))</f>
        <v>On-time</v>
      </c>
      <c r="V1278" s="7">
        <f>Ecommerce_Sales[[#This Row],[Profit]]/Ecommerce_Sales[[#This Row],[Total_Price]]</f>
        <v>0.15011990407673861</v>
      </c>
      <c r="W1278" s="3">
        <v>626</v>
      </c>
      <c r="X1278" s="3"/>
    </row>
    <row r="1279" spans="1:24" x14ac:dyDescent="0.25">
      <c r="A1279" s="1" t="s">
        <v>5170</v>
      </c>
      <c r="B1279" s="1" t="s">
        <v>922</v>
      </c>
      <c r="C1279" s="1" t="s">
        <v>923</v>
      </c>
      <c r="D1279" s="1" t="s">
        <v>2928</v>
      </c>
      <c r="E1279" s="1" t="s">
        <v>1946</v>
      </c>
      <c r="F1279" s="2">
        <v>45122</v>
      </c>
      <c r="G1279" s="2">
        <v>45035</v>
      </c>
      <c r="H1279" s="2" t="str">
        <f>TEXT(Ecommerce_Sales[[#This Row],[Order_Date]],"mmmm")</f>
        <v>April</v>
      </c>
      <c r="I1279" s="2" t="str">
        <f>TEXT(Ecommerce_Sales[[#This Row],[Order_Date]],"yyyy")</f>
        <v>2023</v>
      </c>
      <c r="J1279" s="2" t="str">
        <f>TEXT(Ecommerce_Sales[[#This Row],[Order_Date]],"mmmm")</f>
        <v>April</v>
      </c>
      <c r="K1279" s="1" t="s">
        <v>1947</v>
      </c>
      <c r="L1279" s="1" t="s">
        <v>5171</v>
      </c>
      <c r="M1279" s="1" t="s">
        <v>2043</v>
      </c>
      <c r="N1279" s="1" t="s">
        <v>1989</v>
      </c>
      <c r="O1279" s="3">
        <v>103</v>
      </c>
      <c r="P1279">
        <v>2</v>
      </c>
      <c r="Q1279" s="3">
        <v>207</v>
      </c>
      <c r="R1279" s="1" t="s">
        <v>1958</v>
      </c>
      <c r="S1279" s="3">
        <v>30</v>
      </c>
      <c r="T1279">
        <v>10</v>
      </c>
      <c r="U1279" t="str">
        <f>IF(Ecommerce_Sales[[#This Row],[Delivery_Time_Days]]&gt;7,"Delay",IF(Ecommerce_Sales[[#This Row],[Delivery_Time_Days]] = 0,"No delivery",IF(Ecommerce_Sales[[#This Row],[Delivery_Time_Days]]&lt;=7,"On-time")))</f>
        <v>Delay</v>
      </c>
      <c r="V1279" s="7">
        <f>Ecommerce_Sales[[#This Row],[Profit]]/Ecommerce_Sales[[#This Row],[Total_Price]]</f>
        <v>0.25120772946859904</v>
      </c>
      <c r="W1279" s="3">
        <v>52</v>
      </c>
      <c r="X1279" s="3"/>
    </row>
    <row r="1280" spans="1:24" x14ac:dyDescent="0.25">
      <c r="A1280" s="1" t="s">
        <v>5172</v>
      </c>
      <c r="B1280" s="1" t="s">
        <v>1733</v>
      </c>
      <c r="C1280" s="1" t="s">
        <v>1734</v>
      </c>
      <c r="D1280" s="1" t="s">
        <v>3578</v>
      </c>
      <c r="E1280" s="1" t="s">
        <v>1981</v>
      </c>
      <c r="F1280" s="2">
        <v>45652</v>
      </c>
      <c r="G1280" s="2">
        <v>45390</v>
      </c>
      <c r="H1280" s="2" t="str">
        <f>TEXT(Ecommerce_Sales[[#This Row],[Order_Date]],"mmmm")</f>
        <v>April</v>
      </c>
      <c r="I1280" s="2" t="str">
        <f>TEXT(Ecommerce_Sales[[#This Row],[Order_Date]],"yyyy")</f>
        <v>2024</v>
      </c>
      <c r="J1280" s="2" t="str">
        <f>TEXT(Ecommerce_Sales[[#This Row],[Order_Date]],"mmmm")</f>
        <v>April</v>
      </c>
      <c r="K1280" s="1" t="s">
        <v>1947</v>
      </c>
      <c r="L1280" s="1" t="s">
        <v>5173</v>
      </c>
      <c r="M1280" s="1" t="s">
        <v>2104</v>
      </c>
      <c r="N1280" s="1" t="s">
        <v>1978</v>
      </c>
      <c r="O1280" s="3">
        <v>317</v>
      </c>
      <c r="P1280">
        <v>1</v>
      </c>
      <c r="Q1280" s="3">
        <v>317</v>
      </c>
      <c r="R1280" s="1" t="s">
        <v>1958</v>
      </c>
      <c r="S1280" s="3">
        <v>34</v>
      </c>
      <c r="T1280">
        <v>7</v>
      </c>
      <c r="U1280" t="str">
        <f>IF(Ecommerce_Sales[[#This Row],[Delivery_Time_Days]]&gt;7,"Delay",IF(Ecommerce_Sales[[#This Row],[Delivery_Time_Days]] = 0,"No delivery",IF(Ecommerce_Sales[[#This Row],[Delivery_Time_Days]]&lt;=7,"On-time")))</f>
        <v>On-time</v>
      </c>
      <c r="V1280" s="7">
        <f>Ecommerce_Sales[[#This Row],[Profit]]/Ecommerce_Sales[[#This Row],[Total_Price]]</f>
        <v>0.35015772870662459</v>
      </c>
      <c r="W1280" s="3">
        <v>111</v>
      </c>
      <c r="X1280" s="3"/>
    </row>
    <row r="1281" spans="1:24" x14ac:dyDescent="0.25">
      <c r="A1281" s="1" t="s">
        <v>5174</v>
      </c>
      <c r="B1281" s="1" t="s">
        <v>14</v>
      </c>
      <c r="C1281" s="1" t="s">
        <v>15</v>
      </c>
      <c r="D1281" s="1" t="s">
        <v>3053</v>
      </c>
      <c r="E1281" s="1" t="s">
        <v>1946</v>
      </c>
      <c r="F1281" s="2">
        <v>45003</v>
      </c>
      <c r="G1281" s="2">
        <v>45185</v>
      </c>
      <c r="H1281" s="2" t="str">
        <f>TEXT(Ecommerce_Sales[[#This Row],[Order_Date]],"mmmm")</f>
        <v>September</v>
      </c>
      <c r="I1281" s="2" t="str">
        <f>TEXT(Ecommerce_Sales[[#This Row],[Order_Date]],"yyyy")</f>
        <v>2023</v>
      </c>
      <c r="J1281" s="2" t="str">
        <f>TEXT(Ecommerce_Sales[[#This Row],[Order_Date]],"mmmm")</f>
        <v>September</v>
      </c>
      <c r="K1281" s="1" t="s">
        <v>1947</v>
      </c>
      <c r="L1281" s="1" t="s">
        <v>5175</v>
      </c>
      <c r="M1281" s="1" t="s">
        <v>1988</v>
      </c>
      <c r="N1281" s="1" t="s">
        <v>1989</v>
      </c>
      <c r="O1281" s="3">
        <v>354</v>
      </c>
      <c r="P1281">
        <v>1</v>
      </c>
      <c r="Q1281" s="3">
        <v>354</v>
      </c>
      <c r="R1281" s="1" t="s">
        <v>2008</v>
      </c>
      <c r="S1281" s="3">
        <v>19</v>
      </c>
      <c r="T1281">
        <v>3</v>
      </c>
      <c r="U1281" t="str">
        <f>IF(Ecommerce_Sales[[#This Row],[Delivery_Time_Days]]&gt;7,"Delay",IF(Ecommerce_Sales[[#This Row],[Delivery_Time_Days]] = 0,"No delivery",IF(Ecommerce_Sales[[#This Row],[Delivery_Time_Days]]&lt;=7,"On-time")))</f>
        <v>On-time</v>
      </c>
      <c r="V1281" s="7">
        <f>Ecommerce_Sales[[#This Row],[Profit]]/Ecommerce_Sales[[#This Row],[Total_Price]]</f>
        <v>0.24858757062146894</v>
      </c>
      <c r="W1281" s="3">
        <v>88</v>
      </c>
      <c r="X1281" s="3"/>
    </row>
    <row r="1282" spans="1:24" x14ac:dyDescent="0.25">
      <c r="A1282" s="1" t="s">
        <v>5176</v>
      </c>
      <c r="B1282" s="1" t="s">
        <v>1191</v>
      </c>
      <c r="C1282" s="1" t="s">
        <v>1192</v>
      </c>
      <c r="D1282" s="1" t="s">
        <v>3777</v>
      </c>
      <c r="E1282" s="1" t="s">
        <v>1946</v>
      </c>
      <c r="F1282" s="2">
        <v>45004</v>
      </c>
      <c r="G1282" s="2">
        <v>45412</v>
      </c>
      <c r="H1282" s="2" t="str">
        <f>TEXT(Ecommerce_Sales[[#This Row],[Order_Date]],"mmmm")</f>
        <v>April</v>
      </c>
      <c r="I1282" s="2" t="str">
        <f>TEXT(Ecommerce_Sales[[#This Row],[Order_Date]],"yyyy")</f>
        <v>2024</v>
      </c>
      <c r="J1282" s="2" t="str">
        <f>TEXT(Ecommerce_Sales[[#This Row],[Order_Date]],"mmmm")</f>
        <v>April</v>
      </c>
      <c r="K1282" s="1" t="s">
        <v>1986</v>
      </c>
      <c r="L1282" s="1" t="s">
        <v>5177</v>
      </c>
      <c r="M1282" s="1" t="s">
        <v>2043</v>
      </c>
      <c r="N1282" s="1" t="s">
        <v>1989</v>
      </c>
      <c r="O1282" s="3">
        <v>371</v>
      </c>
      <c r="P1282">
        <v>3</v>
      </c>
      <c r="Q1282" s="3">
        <v>1113</v>
      </c>
      <c r="R1282" s="1" t="s">
        <v>1958</v>
      </c>
      <c r="S1282" s="3">
        <v>125</v>
      </c>
      <c r="U1282" t="str">
        <f>IF(Ecommerce_Sales[[#This Row],[Delivery_Time_Days]]&gt;7,"Delay",IF(Ecommerce_Sales[[#This Row],[Delivery_Time_Days]] = 0,"No delivery",IF(Ecommerce_Sales[[#This Row],[Delivery_Time_Days]]&lt;=7,"On-time")))</f>
        <v>No delivery</v>
      </c>
      <c r="V1282" s="7">
        <f>Ecommerce_Sales[[#This Row],[Profit]]/Ecommerce_Sales[[#This Row],[Total_Price]]</f>
        <v>0.24977538185085355</v>
      </c>
      <c r="W1282" s="3">
        <v>278</v>
      </c>
      <c r="X1282" s="3"/>
    </row>
    <row r="1283" spans="1:24" x14ac:dyDescent="0.25">
      <c r="A1283" s="1" t="s">
        <v>5178</v>
      </c>
      <c r="B1283" s="1" t="s">
        <v>1445</v>
      </c>
      <c r="C1283" s="1" t="s">
        <v>1446</v>
      </c>
      <c r="D1283" s="1" t="s">
        <v>5179</v>
      </c>
      <c r="E1283" s="1" t="s">
        <v>2005</v>
      </c>
      <c r="F1283" s="2">
        <v>45471</v>
      </c>
      <c r="G1283" s="2">
        <v>45041</v>
      </c>
      <c r="H1283" s="2" t="str">
        <f>TEXT(Ecommerce_Sales[[#This Row],[Order_Date]],"mmmm")</f>
        <v>April</v>
      </c>
      <c r="I1283" s="2" t="str">
        <f>TEXT(Ecommerce_Sales[[#This Row],[Order_Date]],"yyyy")</f>
        <v>2023</v>
      </c>
      <c r="J1283" s="2" t="str">
        <f>TEXT(Ecommerce_Sales[[#This Row],[Order_Date]],"mmmm")</f>
        <v>April</v>
      </c>
      <c r="K1283" s="1" t="s">
        <v>1947</v>
      </c>
      <c r="L1283" s="1" t="s">
        <v>5180</v>
      </c>
      <c r="M1283" s="1" t="s">
        <v>2104</v>
      </c>
      <c r="N1283" s="1" t="s">
        <v>1978</v>
      </c>
      <c r="O1283" s="3">
        <v>677</v>
      </c>
      <c r="P1283">
        <v>2</v>
      </c>
      <c r="Q1283" s="3">
        <v>1355</v>
      </c>
      <c r="R1283" s="1" t="s">
        <v>1958</v>
      </c>
      <c r="S1283" s="3">
        <v>93</v>
      </c>
      <c r="T1283">
        <v>5</v>
      </c>
      <c r="U1283" t="str">
        <f>IF(Ecommerce_Sales[[#This Row],[Delivery_Time_Days]]&gt;7,"Delay",IF(Ecommerce_Sales[[#This Row],[Delivery_Time_Days]] = 0,"No delivery",IF(Ecommerce_Sales[[#This Row],[Delivery_Time_Days]]&lt;=7,"On-time")))</f>
        <v>On-time</v>
      </c>
      <c r="V1283" s="7">
        <f>Ecommerce_Sales[[#This Row],[Profit]]/Ecommerce_Sales[[#This Row],[Total_Price]]</f>
        <v>0.34981549815498153</v>
      </c>
      <c r="W1283" s="3">
        <v>474</v>
      </c>
      <c r="X1283" s="3"/>
    </row>
    <row r="1284" spans="1:24" x14ac:dyDescent="0.25">
      <c r="A1284" s="1" t="s">
        <v>5181</v>
      </c>
      <c r="B1284" s="1" t="s">
        <v>1401</v>
      </c>
      <c r="C1284" s="1" t="s">
        <v>1402</v>
      </c>
      <c r="D1284" s="1" t="s">
        <v>2056</v>
      </c>
      <c r="E1284" s="1" t="s">
        <v>1996</v>
      </c>
      <c r="F1284" s="2">
        <v>45126</v>
      </c>
      <c r="G1284" s="2">
        <v>45172</v>
      </c>
      <c r="H1284" s="2" t="str">
        <f>TEXT(Ecommerce_Sales[[#This Row],[Order_Date]],"mmmm")</f>
        <v>September</v>
      </c>
      <c r="I1284" s="2" t="str">
        <f>TEXT(Ecommerce_Sales[[#This Row],[Order_Date]],"yyyy")</f>
        <v>2023</v>
      </c>
      <c r="J1284" s="2" t="str">
        <f>TEXT(Ecommerce_Sales[[#This Row],[Order_Date]],"mmmm")</f>
        <v>September</v>
      </c>
      <c r="K1284" s="1" t="s">
        <v>1947</v>
      </c>
      <c r="L1284" s="1" t="s">
        <v>5182</v>
      </c>
      <c r="M1284" s="1" t="s">
        <v>2054</v>
      </c>
      <c r="N1284" s="1" t="s">
        <v>1957</v>
      </c>
      <c r="O1284" s="3">
        <v>468</v>
      </c>
      <c r="P1284">
        <v>2</v>
      </c>
      <c r="Q1284" s="3">
        <v>936</v>
      </c>
      <c r="R1284" s="1" t="s">
        <v>2008</v>
      </c>
      <c r="S1284" s="3">
        <v>115</v>
      </c>
      <c r="T1284">
        <v>3</v>
      </c>
      <c r="U1284" t="str">
        <f>IF(Ecommerce_Sales[[#This Row],[Delivery_Time_Days]]&gt;7,"Delay",IF(Ecommerce_Sales[[#This Row],[Delivery_Time_Days]] = 0,"No delivery",IF(Ecommerce_Sales[[#This Row],[Delivery_Time_Days]]&lt;=7,"On-time")))</f>
        <v>On-time</v>
      </c>
      <c r="V1284" s="7">
        <f>Ecommerce_Sales[[#This Row],[Profit]]/Ecommerce_Sales[[#This Row],[Total_Price]]</f>
        <v>0.14957264957264957</v>
      </c>
      <c r="W1284" s="3">
        <v>140</v>
      </c>
      <c r="X1284" s="3"/>
    </row>
    <row r="1285" spans="1:24" x14ac:dyDescent="0.25">
      <c r="A1285" s="1" t="s">
        <v>5183</v>
      </c>
      <c r="B1285" s="1" t="s">
        <v>1769</v>
      </c>
      <c r="C1285" s="1" t="s">
        <v>1770</v>
      </c>
      <c r="D1285" s="1" t="s">
        <v>5184</v>
      </c>
      <c r="E1285" s="1" t="s">
        <v>1961</v>
      </c>
      <c r="F1285" s="2">
        <v>45239</v>
      </c>
      <c r="G1285" s="2">
        <v>45160</v>
      </c>
      <c r="H1285" s="2" t="str">
        <f>TEXT(Ecommerce_Sales[[#This Row],[Order_Date]],"mmmm")</f>
        <v>August</v>
      </c>
      <c r="I1285" s="2" t="str">
        <f>TEXT(Ecommerce_Sales[[#This Row],[Order_Date]],"yyyy")</f>
        <v>2023</v>
      </c>
      <c r="J1285" s="2" t="str">
        <f>TEXT(Ecommerce_Sales[[#This Row],[Order_Date]],"mmmm")</f>
        <v>August</v>
      </c>
      <c r="K1285" s="1" t="s">
        <v>1947</v>
      </c>
      <c r="L1285" s="1" t="s">
        <v>5185</v>
      </c>
      <c r="M1285" s="1" t="s">
        <v>1983</v>
      </c>
      <c r="N1285" s="1" t="s">
        <v>1950</v>
      </c>
      <c r="O1285" s="3">
        <v>1216</v>
      </c>
      <c r="P1285">
        <v>1</v>
      </c>
      <c r="Q1285" s="3">
        <v>1216</v>
      </c>
      <c r="R1285" s="1" t="s">
        <v>1951</v>
      </c>
      <c r="S1285" s="3">
        <v>116</v>
      </c>
      <c r="T1285">
        <v>7</v>
      </c>
      <c r="U1285" t="str">
        <f>IF(Ecommerce_Sales[[#This Row],[Delivery_Time_Days]]&gt;7,"Delay",IF(Ecommerce_Sales[[#This Row],[Delivery_Time_Days]] = 0,"No delivery",IF(Ecommerce_Sales[[#This Row],[Delivery_Time_Days]]&lt;=7,"On-time")))</f>
        <v>On-time</v>
      </c>
      <c r="V1285" s="7">
        <f>Ecommerce_Sales[[#This Row],[Profit]]/Ecommerce_Sales[[#This Row],[Total_Price]]</f>
        <v>0.40049342105263158</v>
      </c>
      <c r="W1285" s="3">
        <v>487</v>
      </c>
      <c r="X1285" s="3"/>
    </row>
    <row r="1286" spans="1:24" x14ac:dyDescent="0.25">
      <c r="A1286" s="1" t="s">
        <v>5186</v>
      </c>
      <c r="B1286" s="1" t="s">
        <v>955</v>
      </c>
      <c r="C1286" s="1" t="s">
        <v>956</v>
      </c>
      <c r="D1286" s="1" t="s">
        <v>2488</v>
      </c>
      <c r="E1286" s="1" t="s">
        <v>1946</v>
      </c>
      <c r="F1286" s="2">
        <v>45071</v>
      </c>
      <c r="G1286" s="2">
        <v>45385</v>
      </c>
      <c r="H1286" s="2" t="str">
        <f>TEXT(Ecommerce_Sales[[#This Row],[Order_Date]],"mmmm")</f>
        <v>April</v>
      </c>
      <c r="I1286" s="2" t="str">
        <f>TEXT(Ecommerce_Sales[[#This Row],[Order_Date]],"yyyy")</f>
        <v>2024</v>
      </c>
      <c r="J1286" s="2" t="str">
        <f>TEXT(Ecommerce_Sales[[#This Row],[Order_Date]],"mmmm")</f>
        <v>April</v>
      </c>
      <c r="K1286" s="1" t="s">
        <v>1947</v>
      </c>
      <c r="L1286" s="1" t="s">
        <v>5187</v>
      </c>
      <c r="M1286" s="1" t="s">
        <v>1956</v>
      </c>
      <c r="N1286" s="1" t="s">
        <v>1957</v>
      </c>
      <c r="O1286" s="3">
        <v>739</v>
      </c>
      <c r="P1286">
        <v>4</v>
      </c>
      <c r="Q1286" s="3">
        <v>2956</v>
      </c>
      <c r="R1286" s="1" t="s">
        <v>1958</v>
      </c>
      <c r="S1286" s="3">
        <v>299</v>
      </c>
      <c r="T1286">
        <v>8</v>
      </c>
      <c r="U1286" t="str">
        <f>IF(Ecommerce_Sales[[#This Row],[Delivery_Time_Days]]&gt;7,"Delay",IF(Ecommerce_Sales[[#This Row],[Delivery_Time_Days]] = 0,"No delivery",IF(Ecommerce_Sales[[#This Row],[Delivery_Time_Days]]&lt;=7,"On-time")))</f>
        <v>Delay</v>
      </c>
      <c r="V1286" s="7">
        <f>Ecommerce_Sales[[#This Row],[Profit]]/Ecommerce_Sales[[#This Row],[Total_Price]]</f>
        <v>0.14986468200270636</v>
      </c>
      <c r="W1286" s="3">
        <v>443</v>
      </c>
      <c r="X1286" s="3"/>
    </row>
    <row r="1287" spans="1:24" x14ac:dyDescent="0.25">
      <c r="A1287" s="1" t="s">
        <v>5188</v>
      </c>
      <c r="B1287" s="1" t="s">
        <v>480</v>
      </c>
      <c r="C1287" s="1" t="s">
        <v>481</v>
      </c>
      <c r="D1287" s="1" t="s">
        <v>5189</v>
      </c>
      <c r="E1287" s="1" t="s">
        <v>1961</v>
      </c>
      <c r="F1287" s="2">
        <v>45137</v>
      </c>
      <c r="G1287" s="2">
        <v>45134</v>
      </c>
      <c r="H1287" s="2" t="str">
        <f>TEXT(Ecommerce_Sales[[#This Row],[Order_Date]],"mmmm")</f>
        <v>July</v>
      </c>
      <c r="I1287" s="2" t="str">
        <f>TEXT(Ecommerce_Sales[[#This Row],[Order_Date]],"yyyy")</f>
        <v>2023</v>
      </c>
      <c r="J1287" s="2" t="str">
        <f>TEXT(Ecommerce_Sales[[#This Row],[Order_Date]],"mmmm")</f>
        <v>July</v>
      </c>
      <c r="K1287" s="1" t="s">
        <v>1947</v>
      </c>
      <c r="L1287" s="1" t="s">
        <v>5190</v>
      </c>
      <c r="M1287" s="1" t="s">
        <v>2079</v>
      </c>
      <c r="N1287" s="1" t="s">
        <v>1973</v>
      </c>
      <c r="O1287" s="3">
        <v>1129</v>
      </c>
      <c r="P1287">
        <v>2</v>
      </c>
      <c r="Q1287" s="3">
        <v>2258</v>
      </c>
      <c r="R1287" s="1" t="s">
        <v>1958</v>
      </c>
      <c r="S1287" s="3">
        <v>283</v>
      </c>
      <c r="T1287">
        <v>4</v>
      </c>
      <c r="U1287" t="str">
        <f>IF(Ecommerce_Sales[[#This Row],[Delivery_Time_Days]]&gt;7,"Delay",IF(Ecommerce_Sales[[#This Row],[Delivery_Time_Days]] = 0,"No delivery",IF(Ecommerce_Sales[[#This Row],[Delivery_Time_Days]]&lt;=7,"On-time")))</f>
        <v>On-time</v>
      </c>
      <c r="V1287" s="7">
        <f>Ecommerce_Sales[[#This Row],[Profit]]/Ecommerce_Sales[[#This Row],[Total_Price]]</f>
        <v>0.29982285208148807</v>
      </c>
      <c r="W1287" s="3">
        <v>677</v>
      </c>
      <c r="X1287" s="3"/>
    </row>
    <row r="1288" spans="1:24" x14ac:dyDescent="0.25">
      <c r="A1288" s="1" t="s">
        <v>5191</v>
      </c>
      <c r="B1288" s="1" t="s">
        <v>1236</v>
      </c>
      <c r="C1288" s="1" t="s">
        <v>1237</v>
      </c>
      <c r="D1288" s="1" t="s">
        <v>5192</v>
      </c>
      <c r="E1288" s="1" t="s">
        <v>1961</v>
      </c>
      <c r="F1288" s="2">
        <v>45503</v>
      </c>
      <c r="G1288" s="2">
        <v>45272</v>
      </c>
      <c r="H1288" s="2" t="str">
        <f>TEXT(Ecommerce_Sales[[#This Row],[Order_Date]],"mmmm")</f>
        <v>December</v>
      </c>
      <c r="I1288" s="2" t="str">
        <f>TEXT(Ecommerce_Sales[[#This Row],[Order_Date]],"yyyy")</f>
        <v>2023</v>
      </c>
      <c r="J1288" s="2" t="str">
        <f>TEXT(Ecommerce_Sales[[#This Row],[Order_Date]],"mmmm")</f>
        <v>December</v>
      </c>
      <c r="K1288" s="1" t="s">
        <v>1947</v>
      </c>
      <c r="L1288" s="1" t="s">
        <v>4937</v>
      </c>
      <c r="M1288" s="1" t="s">
        <v>1977</v>
      </c>
      <c r="N1288" s="1" t="s">
        <v>1978</v>
      </c>
      <c r="O1288" s="3">
        <v>775</v>
      </c>
      <c r="P1288">
        <v>6</v>
      </c>
      <c r="Q1288" s="3">
        <v>4651</v>
      </c>
      <c r="R1288" s="1" t="s">
        <v>2008</v>
      </c>
      <c r="S1288" s="3">
        <v>410</v>
      </c>
      <c r="T1288">
        <v>5</v>
      </c>
      <c r="U1288" t="str">
        <f>IF(Ecommerce_Sales[[#This Row],[Delivery_Time_Days]]&gt;7,"Delay",IF(Ecommerce_Sales[[#This Row],[Delivery_Time_Days]] = 0,"No delivery",IF(Ecommerce_Sales[[#This Row],[Delivery_Time_Days]]&lt;=7,"On-time")))</f>
        <v>On-time</v>
      </c>
      <c r="V1288" s="7">
        <f>Ecommerce_Sales[[#This Row],[Profit]]/Ecommerce_Sales[[#This Row],[Total_Price]]</f>
        <v>0.3500322511287895</v>
      </c>
      <c r="W1288" s="3">
        <v>1628</v>
      </c>
      <c r="X1288" s="3"/>
    </row>
    <row r="1289" spans="1:24" x14ac:dyDescent="0.25">
      <c r="A1289" s="1" t="s">
        <v>5193</v>
      </c>
      <c r="B1289" s="1" t="s">
        <v>1878</v>
      </c>
      <c r="C1289" s="1" t="s">
        <v>1879</v>
      </c>
      <c r="D1289" s="1" t="s">
        <v>5194</v>
      </c>
      <c r="E1289" s="1" t="s">
        <v>1961</v>
      </c>
      <c r="F1289" s="2">
        <v>45436</v>
      </c>
      <c r="G1289" s="2">
        <v>45033</v>
      </c>
      <c r="H1289" s="2" t="str">
        <f>TEXT(Ecommerce_Sales[[#This Row],[Order_Date]],"mmmm")</f>
        <v>April</v>
      </c>
      <c r="I1289" s="2" t="str">
        <f>TEXT(Ecommerce_Sales[[#This Row],[Order_Date]],"yyyy")</f>
        <v>2023</v>
      </c>
      <c r="J1289" s="2" t="str">
        <f>TEXT(Ecommerce_Sales[[#This Row],[Order_Date]],"mmmm")</f>
        <v>April</v>
      </c>
      <c r="K1289" s="1" t="s">
        <v>1947</v>
      </c>
      <c r="L1289" s="1" t="s">
        <v>5195</v>
      </c>
      <c r="M1289" s="1" t="s">
        <v>1972</v>
      </c>
      <c r="N1289" s="1" t="s">
        <v>1973</v>
      </c>
      <c r="O1289" s="3">
        <v>190</v>
      </c>
      <c r="P1289">
        <v>3</v>
      </c>
      <c r="Q1289" s="3">
        <v>569</v>
      </c>
      <c r="R1289" s="1" t="s">
        <v>1958</v>
      </c>
      <c r="S1289" s="3">
        <v>31</v>
      </c>
      <c r="T1289">
        <v>5</v>
      </c>
      <c r="U1289" t="str">
        <f>IF(Ecommerce_Sales[[#This Row],[Delivery_Time_Days]]&gt;7,"Delay",IF(Ecommerce_Sales[[#This Row],[Delivery_Time_Days]] = 0,"No delivery",IF(Ecommerce_Sales[[#This Row],[Delivery_Time_Days]]&lt;=7,"On-time")))</f>
        <v>On-time</v>
      </c>
      <c r="V1289" s="7">
        <f>Ecommerce_Sales[[#This Row],[Profit]]/Ecommerce_Sales[[#This Row],[Total_Price]]</f>
        <v>0.30052724077328646</v>
      </c>
      <c r="W1289" s="3">
        <v>171</v>
      </c>
      <c r="X1289" s="3"/>
    </row>
    <row r="1290" spans="1:24" x14ac:dyDescent="0.25">
      <c r="A1290" s="1" t="s">
        <v>5196</v>
      </c>
      <c r="B1290" s="1" t="s">
        <v>685</v>
      </c>
      <c r="C1290" s="1" t="s">
        <v>686</v>
      </c>
      <c r="D1290" s="1" t="s">
        <v>2562</v>
      </c>
      <c r="E1290" s="1" t="s">
        <v>2005</v>
      </c>
      <c r="F1290" s="2">
        <v>45285</v>
      </c>
      <c r="G1290" s="2">
        <v>45613</v>
      </c>
      <c r="H1290" s="2" t="str">
        <f>TEXT(Ecommerce_Sales[[#This Row],[Order_Date]],"mmmm")</f>
        <v>November</v>
      </c>
      <c r="I1290" s="2" t="str">
        <f>TEXT(Ecommerce_Sales[[#This Row],[Order_Date]],"yyyy")</f>
        <v>2024</v>
      </c>
      <c r="J1290" s="2" t="str">
        <f>TEXT(Ecommerce_Sales[[#This Row],[Order_Date]],"mmmm")</f>
        <v>November</v>
      </c>
      <c r="K1290" s="1" t="s">
        <v>1947</v>
      </c>
      <c r="L1290" s="1" t="s">
        <v>5197</v>
      </c>
      <c r="M1290" s="1" t="s">
        <v>2058</v>
      </c>
      <c r="N1290" s="1" t="s">
        <v>1950</v>
      </c>
      <c r="O1290" s="3">
        <v>228</v>
      </c>
      <c r="P1290">
        <v>7</v>
      </c>
      <c r="Q1290" s="3">
        <v>1599</v>
      </c>
      <c r="R1290" s="1" t="s">
        <v>1958</v>
      </c>
      <c r="S1290" s="3">
        <v>199</v>
      </c>
      <c r="T1290">
        <v>6</v>
      </c>
      <c r="U1290" t="str">
        <f>IF(Ecommerce_Sales[[#This Row],[Delivery_Time_Days]]&gt;7,"Delay",IF(Ecommerce_Sales[[#This Row],[Delivery_Time_Days]] = 0,"No delivery",IF(Ecommerce_Sales[[#This Row],[Delivery_Time_Days]]&lt;=7,"On-time")))</f>
        <v>On-time</v>
      </c>
      <c r="V1290" s="7">
        <f>Ecommerce_Sales[[#This Row],[Profit]]/Ecommerce_Sales[[#This Row],[Total_Price]]</f>
        <v>0.40025015634771732</v>
      </c>
      <c r="W1290" s="3">
        <v>640</v>
      </c>
      <c r="X1290" s="3"/>
    </row>
    <row r="1291" spans="1:24" x14ac:dyDescent="0.25">
      <c r="A1291" s="1" t="s">
        <v>5198</v>
      </c>
      <c r="B1291" s="1" t="s">
        <v>606</v>
      </c>
      <c r="C1291" s="1" t="s">
        <v>607</v>
      </c>
      <c r="D1291" s="1" t="s">
        <v>5199</v>
      </c>
      <c r="E1291" s="1" t="s">
        <v>1981</v>
      </c>
      <c r="F1291" s="2">
        <v>45242</v>
      </c>
      <c r="G1291" s="2">
        <v>45430</v>
      </c>
      <c r="H1291" s="2" t="str">
        <f>TEXT(Ecommerce_Sales[[#This Row],[Order_Date]],"mmmm")</f>
        <v>May</v>
      </c>
      <c r="I1291" s="2" t="str">
        <f>TEXT(Ecommerce_Sales[[#This Row],[Order_Date]],"yyyy")</f>
        <v>2024</v>
      </c>
      <c r="J1291" s="2" t="str">
        <f>TEXT(Ecommerce_Sales[[#This Row],[Order_Date]],"mmmm")</f>
        <v>May</v>
      </c>
      <c r="K1291" s="1" t="s">
        <v>1947</v>
      </c>
      <c r="L1291" s="1" t="s">
        <v>4967</v>
      </c>
      <c r="M1291" s="1" t="s">
        <v>1949</v>
      </c>
      <c r="N1291" s="1" t="s">
        <v>1950</v>
      </c>
      <c r="O1291" s="3">
        <v>497</v>
      </c>
      <c r="P1291">
        <v>5</v>
      </c>
      <c r="Q1291" s="3">
        <v>2485</v>
      </c>
      <c r="R1291" s="1" t="s">
        <v>1951</v>
      </c>
      <c r="S1291" s="3">
        <v>339</v>
      </c>
      <c r="T1291">
        <v>2</v>
      </c>
      <c r="U1291" t="str">
        <f>IF(Ecommerce_Sales[[#This Row],[Delivery_Time_Days]]&gt;7,"Delay",IF(Ecommerce_Sales[[#This Row],[Delivery_Time_Days]] = 0,"No delivery",IF(Ecommerce_Sales[[#This Row],[Delivery_Time_Days]]&lt;=7,"On-time")))</f>
        <v>On-time</v>
      </c>
      <c r="V1291" s="7">
        <f>Ecommerce_Sales[[#This Row],[Profit]]/Ecommerce_Sales[[#This Row],[Total_Price]]</f>
        <v>0.4</v>
      </c>
      <c r="W1291" s="3">
        <v>994</v>
      </c>
      <c r="X1291" s="3"/>
    </row>
    <row r="1292" spans="1:24" x14ac:dyDescent="0.25">
      <c r="A1292" s="1" t="s">
        <v>5200</v>
      </c>
      <c r="B1292" s="1" t="s">
        <v>1153</v>
      </c>
      <c r="C1292" s="1" t="s">
        <v>1154</v>
      </c>
      <c r="D1292" s="1" t="s">
        <v>4860</v>
      </c>
      <c r="E1292" s="1" t="s">
        <v>1961</v>
      </c>
      <c r="F1292" s="2">
        <v>45260</v>
      </c>
      <c r="G1292" s="2">
        <v>45553</v>
      </c>
      <c r="H1292" s="2" t="str">
        <f>TEXT(Ecommerce_Sales[[#This Row],[Order_Date]],"mmmm")</f>
        <v>September</v>
      </c>
      <c r="I1292" s="2" t="str">
        <f>TEXT(Ecommerce_Sales[[#This Row],[Order_Date]],"yyyy")</f>
        <v>2024</v>
      </c>
      <c r="J1292" s="2" t="str">
        <f>TEXT(Ecommerce_Sales[[#This Row],[Order_Date]],"mmmm")</f>
        <v>September</v>
      </c>
      <c r="K1292" s="1" t="s">
        <v>1947</v>
      </c>
      <c r="L1292" s="1" t="s">
        <v>5201</v>
      </c>
      <c r="M1292" s="1" t="s">
        <v>2079</v>
      </c>
      <c r="N1292" s="1" t="s">
        <v>1973</v>
      </c>
      <c r="O1292" s="3">
        <v>314</v>
      </c>
      <c r="P1292">
        <v>1</v>
      </c>
      <c r="Q1292" s="3">
        <v>314</v>
      </c>
      <c r="R1292" s="1" t="s">
        <v>1958</v>
      </c>
      <c r="S1292" s="3">
        <v>24</v>
      </c>
      <c r="T1292">
        <v>6</v>
      </c>
      <c r="U1292" t="str">
        <f>IF(Ecommerce_Sales[[#This Row],[Delivery_Time_Days]]&gt;7,"Delay",IF(Ecommerce_Sales[[#This Row],[Delivery_Time_Days]] = 0,"No delivery",IF(Ecommerce_Sales[[#This Row],[Delivery_Time_Days]]&lt;=7,"On-time")))</f>
        <v>On-time</v>
      </c>
      <c r="V1292" s="7">
        <f>Ecommerce_Sales[[#This Row],[Profit]]/Ecommerce_Sales[[#This Row],[Total_Price]]</f>
        <v>0.29936305732484075</v>
      </c>
      <c r="W1292" s="3">
        <v>94</v>
      </c>
      <c r="X1292" s="3"/>
    </row>
    <row r="1293" spans="1:24" x14ac:dyDescent="0.25">
      <c r="A1293" s="1" t="s">
        <v>5202</v>
      </c>
      <c r="B1293" s="1" t="s">
        <v>188</v>
      </c>
      <c r="C1293" s="1" t="s">
        <v>189</v>
      </c>
      <c r="D1293" s="1" t="s">
        <v>3844</v>
      </c>
      <c r="E1293" s="1" t="s">
        <v>2005</v>
      </c>
      <c r="F1293" s="2">
        <v>45242</v>
      </c>
      <c r="G1293" s="2">
        <v>45052</v>
      </c>
      <c r="H1293" s="2" t="str">
        <f>TEXT(Ecommerce_Sales[[#This Row],[Order_Date]],"mmmm")</f>
        <v>May</v>
      </c>
      <c r="I1293" s="2" t="str">
        <f>TEXT(Ecommerce_Sales[[#This Row],[Order_Date]],"yyyy")</f>
        <v>2023</v>
      </c>
      <c r="J1293" s="2" t="str">
        <f>TEXT(Ecommerce_Sales[[#This Row],[Order_Date]],"mmmm")</f>
        <v>May</v>
      </c>
      <c r="K1293" s="1" t="s">
        <v>1947</v>
      </c>
      <c r="L1293" s="1" t="s">
        <v>4785</v>
      </c>
      <c r="M1293" s="1" t="s">
        <v>1988</v>
      </c>
      <c r="N1293" s="1" t="s">
        <v>1989</v>
      </c>
      <c r="O1293" s="3">
        <v>340</v>
      </c>
      <c r="P1293">
        <v>3</v>
      </c>
      <c r="Q1293" s="3">
        <v>1021</v>
      </c>
      <c r="R1293" s="1" t="s">
        <v>1951</v>
      </c>
      <c r="S1293" s="3">
        <v>135</v>
      </c>
      <c r="T1293">
        <v>6</v>
      </c>
      <c r="U1293" t="str">
        <f>IF(Ecommerce_Sales[[#This Row],[Delivery_Time_Days]]&gt;7,"Delay",IF(Ecommerce_Sales[[#This Row],[Delivery_Time_Days]] = 0,"No delivery",IF(Ecommerce_Sales[[#This Row],[Delivery_Time_Days]]&lt;=7,"On-time")))</f>
        <v>On-time</v>
      </c>
      <c r="V1293" s="7">
        <f>Ecommerce_Sales[[#This Row],[Profit]]/Ecommerce_Sales[[#This Row],[Total_Price]]</f>
        <v>0.24975514201762977</v>
      </c>
      <c r="W1293" s="3">
        <v>255</v>
      </c>
      <c r="X1293" s="3"/>
    </row>
    <row r="1294" spans="1:24" x14ac:dyDescent="0.25">
      <c r="A1294" s="1" t="s">
        <v>5203</v>
      </c>
      <c r="B1294" s="1" t="s">
        <v>697</v>
      </c>
      <c r="C1294" s="1" t="s">
        <v>1778</v>
      </c>
      <c r="D1294" s="1" t="s">
        <v>5204</v>
      </c>
      <c r="E1294" s="1" t="s">
        <v>1954</v>
      </c>
      <c r="F1294" s="2">
        <v>45214</v>
      </c>
      <c r="G1294" s="2">
        <v>45209</v>
      </c>
      <c r="H1294" s="2" t="str">
        <f>TEXT(Ecommerce_Sales[[#This Row],[Order_Date]],"mmmm")</f>
        <v>October</v>
      </c>
      <c r="I1294" s="2" t="str">
        <f>TEXT(Ecommerce_Sales[[#This Row],[Order_Date]],"yyyy")</f>
        <v>2023</v>
      </c>
      <c r="J1294" s="2" t="str">
        <f>TEXT(Ecommerce_Sales[[#This Row],[Order_Date]],"mmmm")</f>
        <v>October</v>
      </c>
      <c r="K1294" s="1" t="s">
        <v>1947</v>
      </c>
      <c r="L1294" s="1" t="s">
        <v>4345</v>
      </c>
      <c r="M1294" s="1" t="s">
        <v>2047</v>
      </c>
      <c r="N1294" s="1" t="s">
        <v>1989</v>
      </c>
      <c r="O1294" s="3">
        <v>186</v>
      </c>
      <c r="P1294">
        <v>2</v>
      </c>
      <c r="Q1294" s="3">
        <v>372</v>
      </c>
      <c r="R1294" s="1" t="s">
        <v>1951</v>
      </c>
      <c r="S1294" s="3">
        <v>52</v>
      </c>
      <c r="T1294">
        <v>8</v>
      </c>
      <c r="U1294" t="str">
        <f>IF(Ecommerce_Sales[[#This Row],[Delivery_Time_Days]]&gt;7,"Delay",IF(Ecommerce_Sales[[#This Row],[Delivery_Time_Days]] = 0,"No delivery",IF(Ecommerce_Sales[[#This Row],[Delivery_Time_Days]]&lt;=7,"On-time")))</f>
        <v>Delay</v>
      </c>
      <c r="V1294" s="7">
        <f>Ecommerce_Sales[[#This Row],[Profit]]/Ecommerce_Sales[[#This Row],[Total_Price]]</f>
        <v>0.25</v>
      </c>
      <c r="W1294" s="3">
        <v>93</v>
      </c>
      <c r="X1294" s="3"/>
    </row>
    <row r="1295" spans="1:24" x14ac:dyDescent="0.25">
      <c r="A1295" s="1" t="s">
        <v>5205</v>
      </c>
      <c r="B1295" s="1" t="s">
        <v>1694</v>
      </c>
      <c r="C1295" s="1" t="s">
        <v>1695</v>
      </c>
      <c r="D1295" s="1" t="s">
        <v>3372</v>
      </c>
      <c r="E1295" s="1" t="s">
        <v>1961</v>
      </c>
      <c r="F1295" s="2">
        <v>45003</v>
      </c>
      <c r="G1295" s="2">
        <v>45186</v>
      </c>
      <c r="H1295" s="2" t="str">
        <f>TEXT(Ecommerce_Sales[[#This Row],[Order_Date]],"mmmm")</f>
        <v>September</v>
      </c>
      <c r="I1295" s="2" t="str">
        <f>TEXT(Ecommerce_Sales[[#This Row],[Order_Date]],"yyyy")</f>
        <v>2023</v>
      </c>
      <c r="J1295" s="2" t="str">
        <f>TEXT(Ecommerce_Sales[[#This Row],[Order_Date]],"mmmm")</f>
        <v>September</v>
      </c>
      <c r="K1295" s="1" t="s">
        <v>1947</v>
      </c>
      <c r="L1295" s="1" t="s">
        <v>5206</v>
      </c>
      <c r="M1295" s="1" t="s">
        <v>2002</v>
      </c>
      <c r="N1295" s="1" t="s">
        <v>1989</v>
      </c>
      <c r="O1295" s="3">
        <v>56</v>
      </c>
      <c r="P1295">
        <v>5</v>
      </c>
      <c r="Q1295" s="3">
        <v>279</v>
      </c>
      <c r="R1295" s="1" t="s">
        <v>1958</v>
      </c>
      <c r="S1295" s="3">
        <v>42</v>
      </c>
      <c r="T1295">
        <v>3</v>
      </c>
      <c r="U1295" t="str">
        <f>IF(Ecommerce_Sales[[#This Row],[Delivery_Time_Days]]&gt;7,"Delay",IF(Ecommerce_Sales[[#This Row],[Delivery_Time_Days]] = 0,"No delivery",IF(Ecommerce_Sales[[#This Row],[Delivery_Time_Days]]&lt;=7,"On-time")))</f>
        <v>On-time</v>
      </c>
      <c r="V1295" s="7">
        <f>Ecommerce_Sales[[#This Row],[Profit]]/Ecommerce_Sales[[#This Row],[Total_Price]]</f>
        <v>0.25089605734767023</v>
      </c>
      <c r="W1295" s="3">
        <v>70</v>
      </c>
      <c r="X1295" s="3"/>
    </row>
    <row r="1296" spans="1:24" x14ac:dyDescent="0.25">
      <c r="A1296" s="1" t="s">
        <v>5207</v>
      </c>
      <c r="B1296" s="1" t="s">
        <v>888</v>
      </c>
      <c r="C1296" s="1" t="s">
        <v>889</v>
      </c>
      <c r="D1296" s="1" t="s">
        <v>5208</v>
      </c>
      <c r="E1296" s="1" t="s">
        <v>1966</v>
      </c>
      <c r="F1296" s="2">
        <v>44996</v>
      </c>
      <c r="G1296" s="2">
        <v>45555</v>
      </c>
      <c r="H1296" s="2" t="str">
        <f>TEXT(Ecommerce_Sales[[#This Row],[Order_Date]],"mmmm")</f>
        <v>September</v>
      </c>
      <c r="I1296" s="2" t="str">
        <f>TEXT(Ecommerce_Sales[[#This Row],[Order_Date]],"yyyy")</f>
        <v>2024</v>
      </c>
      <c r="J1296" s="2" t="str">
        <f>TEXT(Ecommerce_Sales[[#This Row],[Order_Date]],"mmmm")</f>
        <v>September</v>
      </c>
      <c r="K1296" s="1" t="s">
        <v>1986</v>
      </c>
      <c r="L1296" s="1" t="s">
        <v>5209</v>
      </c>
      <c r="M1296" s="1" t="s">
        <v>2007</v>
      </c>
      <c r="N1296" s="1" t="s">
        <v>1973</v>
      </c>
      <c r="O1296" s="3">
        <v>988</v>
      </c>
      <c r="P1296">
        <v>4</v>
      </c>
      <c r="Q1296" s="3">
        <v>3952</v>
      </c>
      <c r="R1296" s="1" t="s">
        <v>1958</v>
      </c>
      <c r="S1296" s="3">
        <v>314</v>
      </c>
      <c r="U1296" t="str">
        <f>IF(Ecommerce_Sales[[#This Row],[Delivery_Time_Days]]&gt;7,"Delay",IF(Ecommerce_Sales[[#This Row],[Delivery_Time_Days]] = 0,"No delivery",IF(Ecommerce_Sales[[#This Row],[Delivery_Time_Days]]&lt;=7,"On-time")))</f>
        <v>No delivery</v>
      </c>
      <c r="V1296" s="7">
        <f>Ecommerce_Sales[[#This Row],[Profit]]/Ecommerce_Sales[[#This Row],[Total_Price]]</f>
        <v>0.3001012145748988</v>
      </c>
      <c r="W1296" s="3">
        <v>1186</v>
      </c>
      <c r="X1296" s="3"/>
    </row>
    <row r="1297" spans="1:24" x14ac:dyDescent="0.25">
      <c r="A1297" s="1" t="s">
        <v>5210</v>
      </c>
      <c r="B1297" s="1" t="s">
        <v>1065</v>
      </c>
      <c r="C1297" s="1" t="s">
        <v>1066</v>
      </c>
      <c r="D1297" s="1" t="s">
        <v>2430</v>
      </c>
      <c r="E1297" s="1" t="s">
        <v>1981</v>
      </c>
      <c r="F1297" s="2">
        <v>45009</v>
      </c>
      <c r="G1297" s="2">
        <v>44936</v>
      </c>
      <c r="H1297" s="2" t="str">
        <f>TEXT(Ecommerce_Sales[[#This Row],[Order_Date]],"mmmm")</f>
        <v>January</v>
      </c>
      <c r="I1297" s="2" t="str">
        <f>TEXT(Ecommerce_Sales[[#This Row],[Order_Date]],"yyyy")</f>
        <v>2023</v>
      </c>
      <c r="J1297" s="2" t="str">
        <f>TEXT(Ecommerce_Sales[[#This Row],[Order_Date]],"mmmm")</f>
        <v>January</v>
      </c>
      <c r="K1297" s="1" t="s">
        <v>1947</v>
      </c>
      <c r="L1297" s="1" t="s">
        <v>5211</v>
      </c>
      <c r="M1297" s="1" t="s">
        <v>2002</v>
      </c>
      <c r="N1297" s="1" t="s">
        <v>1989</v>
      </c>
      <c r="O1297" s="3">
        <v>756</v>
      </c>
      <c r="P1297">
        <v>4</v>
      </c>
      <c r="Q1297" s="3">
        <v>3024</v>
      </c>
      <c r="R1297" s="1" t="s">
        <v>1951</v>
      </c>
      <c r="S1297" s="3">
        <v>266</v>
      </c>
      <c r="T1297">
        <v>9</v>
      </c>
      <c r="U1297" t="str">
        <f>IF(Ecommerce_Sales[[#This Row],[Delivery_Time_Days]]&gt;7,"Delay",IF(Ecommerce_Sales[[#This Row],[Delivery_Time_Days]] = 0,"No delivery",IF(Ecommerce_Sales[[#This Row],[Delivery_Time_Days]]&lt;=7,"On-time")))</f>
        <v>Delay</v>
      </c>
      <c r="V1297" s="7">
        <f>Ecommerce_Sales[[#This Row],[Profit]]/Ecommerce_Sales[[#This Row],[Total_Price]]</f>
        <v>0.25</v>
      </c>
      <c r="W1297" s="3">
        <v>756</v>
      </c>
      <c r="X1297" s="3"/>
    </row>
    <row r="1298" spans="1:24" x14ac:dyDescent="0.25">
      <c r="A1298" s="1" t="s">
        <v>5212</v>
      </c>
      <c r="B1298" s="1" t="s">
        <v>64</v>
      </c>
      <c r="C1298" s="1" t="s">
        <v>65</v>
      </c>
      <c r="D1298" s="1" t="s">
        <v>5213</v>
      </c>
      <c r="E1298" s="1" t="s">
        <v>1996</v>
      </c>
      <c r="F1298" s="2">
        <v>45198</v>
      </c>
      <c r="G1298" s="2">
        <v>45572</v>
      </c>
      <c r="H1298" s="2" t="str">
        <f>TEXT(Ecommerce_Sales[[#This Row],[Order_Date]],"mmmm")</f>
        <v>October</v>
      </c>
      <c r="I1298" s="2" t="str">
        <f>TEXT(Ecommerce_Sales[[#This Row],[Order_Date]],"yyyy")</f>
        <v>2024</v>
      </c>
      <c r="J1298" s="2" t="str">
        <f>TEXT(Ecommerce_Sales[[#This Row],[Order_Date]],"mmmm")</f>
        <v>October</v>
      </c>
      <c r="K1298" s="1" t="s">
        <v>1986</v>
      </c>
      <c r="L1298" s="1" t="s">
        <v>5214</v>
      </c>
      <c r="M1298" s="1" t="s">
        <v>2079</v>
      </c>
      <c r="N1298" s="1" t="s">
        <v>1973</v>
      </c>
      <c r="O1298" s="3">
        <v>58</v>
      </c>
      <c r="P1298">
        <v>4</v>
      </c>
      <c r="Q1298" s="3">
        <v>234</v>
      </c>
      <c r="R1298" s="1" t="s">
        <v>1951</v>
      </c>
      <c r="S1298" s="3">
        <v>21</v>
      </c>
      <c r="U1298" t="str">
        <f>IF(Ecommerce_Sales[[#This Row],[Delivery_Time_Days]]&gt;7,"Delay",IF(Ecommerce_Sales[[#This Row],[Delivery_Time_Days]] = 0,"No delivery",IF(Ecommerce_Sales[[#This Row],[Delivery_Time_Days]]&lt;=7,"On-time")))</f>
        <v>No delivery</v>
      </c>
      <c r="V1298" s="7">
        <f>Ecommerce_Sales[[#This Row],[Profit]]/Ecommerce_Sales[[#This Row],[Total_Price]]</f>
        <v>0.29914529914529914</v>
      </c>
      <c r="W1298" s="3">
        <v>70</v>
      </c>
      <c r="X1298" s="3"/>
    </row>
    <row r="1299" spans="1:24" x14ac:dyDescent="0.25">
      <c r="A1299" s="1" t="s">
        <v>5215</v>
      </c>
      <c r="B1299" s="1" t="s">
        <v>134</v>
      </c>
      <c r="C1299" s="1" t="s">
        <v>135</v>
      </c>
      <c r="D1299" s="1" t="s">
        <v>5027</v>
      </c>
      <c r="E1299" s="1" t="s">
        <v>1961</v>
      </c>
      <c r="F1299" s="2">
        <v>45615</v>
      </c>
      <c r="G1299" s="2">
        <v>45450</v>
      </c>
      <c r="H1299" s="2" t="str">
        <f>TEXT(Ecommerce_Sales[[#This Row],[Order_Date]],"mmmm")</f>
        <v>June</v>
      </c>
      <c r="I1299" s="2" t="str">
        <f>TEXT(Ecommerce_Sales[[#This Row],[Order_Date]],"yyyy")</f>
        <v>2024</v>
      </c>
      <c r="J1299" s="2" t="str">
        <f>TEXT(Ecommerce_Sales[[#This Row],[Order_Date]],"mmmm")</f>
        <v>June</v>
      </c>
      <c r="K1299" s="1" t="s">
        <v>1947</v>
      </c>
      <c r="L1299" s="1" t="s">
        <v>4522</v>
      </c>
      <c r="M1299" s="1" t="s">
        <v>2007</v>
      </c>
      <c r="N1299" s="1" t="s">
        <v>1973</v>
      </c>
      <c r="O1299" s="3">
        <v>29</v>
      </c>
      <c r="P1299">
        <v>6</v>
      </c>
      <c r="Q1299" s="3">
        <v>174</v>
      </c>
      <c r="R1299" s="1" t="s">
        <v>2008</v>
      </c>
      <c r="S1299" s="3">
        <v>12</v>
      </c>
      <c r="T1299">
        <v>9</v>
      </c>
      <c r="U1299" t="str">
        <f>IF(Ecommerce_Sales[[#This Row],[Delivery_Time_Days]]&gt;7,"Delay",IF(Ecommerce_Sales[[#This Row],[Delivery_Time_Days]] = 0,"No delivery",IF(Ecommerce_Sales[[#This Row],[Delivery_Time_Days]]&lt;=7,"On-time")))</f>
        <v>Delay</v>
      </c>
      <c r="V1299" s="7">
        <f>Ecommerce_Sales[[#This Row],[Profit]]/Ecommerce_Sales[[#This Row],[Total_Price]]</f>
        <v>0.2988505747126437</v>
      </c>
      <c r="W1299" s="3">
        <v>52</v>
      </c>
      <c r="X1299" s="3"/>
    </row>
    <row r="1300" spans="1:24" x14ac:dyDescent="0.25">
      <c r="A1300" s="1" t="s">
        <v>5216</v>
      </c>
      <c r="B1300" s="1" t="s">
        <v>1151</v>
      </c>
      <c r="C1300" s="1" t="s">
        <v>1152</v>
      </c>
      <c r="D1300" s="1" t="s">
        <v>5217</v>
      </c>
      <c r="E1300" s="1" t="s">
        <v>2005</v>
      </c>
      <c r="F1300" s="2">
        <v>45361</v>
      </c>
      <c r="G1300" s="2">
        <v>45555</v>
      </c>
      <c r="H1300" s="2" t="str">
        <f>TEXT(Ecommerce_Sales[[#This Row],[Order_Date]],"mmmm")</f>
        <v>September</v>
      </c>
      <c r="I1300" s="2" t="str">
        <f>TEXT(Ecommerce_Sales[[#This Row],[Order_Date]],"yyyy")</f>
        <v>2024</v>
      </c>
      <c r="J1300" s="2" t="str">
        <f>TEXT(Ecommerce_Sales[[#This Row],[Order_Date]],"mmmm")</f>
        <v>September</v>
      </c>
      <c r="K1300" s="1" t="s">
        <v>1986</v>
      </c>
      <c r="L1300" s="1" t="s">
        <v>5218</v>
      </c>
      <c r="M1300" s="1" t="s">
        <v>2043</v>
      </c>
      <c r="N1300" s="1" t="s">
        <v>1989</v>
      </c>
      <c r="O1300" s="3">
        <v>866</v>
      </c>
      <c r="P1300">
        <v>2</v>
      </c>
      <c r="Q1300" s="3">
        <v>1732</v>
      </c>
      <c r="R1300" s="1" t="s">
        <v>1958</v>
      </c>
      <c r="S1300" s="3">
        <v>256</v>
      </c>
      <c r="U1300" t="str">
        <f>IF(Ecommerce_Sales[[#This Row],[Delivery_Time_Days]]&gt;7,"Delay",IF(Ecommerce_Sales[[#This Row],[Delivery_Time_Days]] = 0,"No delivery",IF(Ecommerce_Sales[[#This Row],[Delivery_Time_Days]]&lt;=7,"On-time")))</f>
        <v>No delivery</v>
      </c>
      <c r="V1300" s="7">
        <f>Ecommerce_Sales[[#This Row],[Profit]]/Ecommerce_Sales[[#This Row],[Total_Price]]</f>
        <v>0.25</v>
      </c>
      <c r="W1300" s="3">
        <v>433</v>
      </c>
      <c r="X1300" s="3"/>
    </row>
    <row r="1301" spans="1:24" x14ac:dyDescent="0.25">
      <c r="A1301" s="1" t="s">
        <v>5219</v>
      </c>
      <c r="B1301" s="1" t="s">
        <v>930</v>
      </c>
      <c r="C1301" s="1" t="s">
        <v>931</v>
      </c>
      <c r="D1301" s="1" t="s">
        <v>3866</v>
      </c>
      <c r="E1301" s="1" t="s">
        <v>1966</v>
      </c>
      <c r="F1301" s="2">
        <v>45004</v>
      </c>
      <c r="G1301" s="2">
        <v>45553</v>
      </c>
      <c r="H1301" s="2" t="str">
        <f>TEXT(Ecommerce_Sales[[#This Row],[Order_Date]],"mmmm")</f>
        <v>September</v>
      </c>
      <c r="I1301" s="2" t="str">
        <f>TEXT(Ecommerce_Sales[[#This Row],[Order_Date]],"yyyy")</f>
        <v>2024</v>
      </c>
      <c r="J1301" s="2" t="str">
        <f>TEXT(Ecommerce_Sales[[#This Row],[Order_Date]],"mmmm")</f>
        <v>September</v>
      </c>
      <c r="K1301" s="1" t="s">
        <v>1947</v>
      </c>
      <c r="L1301" s="1" t="s">
        <v>5220</v>
      </c>
      <c r="M1301" s="1" t="s">
        <v>2079</v>
      </c>
      <c r="N1301" s="1" t="s">
        <v>1973</v>
      </c>
      <c r="O1301" s="3">
        <v>657</v>
      </c>
      <c r="P1301">
        <v>2</v>
      </c>
      <c r="Q1301" s="3">
        <v>1314</v>
      </c>
      <c r="R1301" s="1" t="s">
        <v>1958</v>
      </c>
      <c r="S1301" s="3">
        <v>172</v>
      </c>
      <c r="T1301">
        <v>2</v>
      </c>
      <c r="U1301" t="str">
        <f>IF(Ecommerce_Sales[[#This Row],[Delivery_Time_Days]]&gt;7,"Delay",IF(Ecommerce_Sales[[#This Row],[Delivery_Time_Days]] = 0,"No delivery",IF(Ecommerce_Sales[[#This Row],[Delivery_Time_Days]]&lt;=7,"On-time")))</f>
        <v>On-time</v>
      </c>
      <c r="V1301" s="7">
        <f>Ecommerce_Sales[[#This Row],[Profit]]/Ecommerce_Sales[[#This Row],[Total_Price]]</f>
        <v>0.29984779299847791</v>
      </c>
      <c r="W1301" s="3">
        <v>394</v>
      </c>
      <c r="X1301" s="3"/>
    </row>
    <row r="1302" spans="1:24" x14ac:dyDescent="0.25">
      <c r="A1302" s="1" t="s">
        <v>5221</v>
      </c>
      <c r="B1302" s="1" t="s">
        <v>409</v>
      </c>
      <c r="C1302" s="1" t="s">
        <v>410</v>
      </c>
      <c r="D1302" s="1" t="s">
        <v>3886</v>
      </c>
      <c r="E1302" s="1" t="s">
        <v>1996</v>
      </c>
      <c r="F1302" s="2">
        <v>45563</v>
      </c>
      <c r="G1302" s="2">
        <v>45302</v>
      </c>
      <c r="H1302" s="2" t="str">
        <f>TEXT(Ecommerce_Sales[[#This Row],[Order_Date]],"mmmm")</f>
        <v>January</v>
      </c>
      <c r="I1302" s="2" t="str">
        <f>TEXT(Ecommerce_Sales[[#This Row],[Order_Date]],"yyyy")</f>
        <v>2024</v>
      </c>
      <c r="J1302" s="2" t="str">
        <f>TEXT(Ecommerce_Sales[[#This Row],[Order_Date]],"mmmm")</f>
        <v>January</v>
      </c>
      <c r="K1302" s="1" t="s">
        <v>1947</v>
      </c>
      <c r="L1302" s="1" t="s">
        <v>5222</v>
      </c>
      <c r="M1302" s="1" t="s">
        <v>2047</v>
      </c>
      <c r="N1302" s="1" t="s">
        <v>1989</v>
      </c>
      <c r="O1302" s="3">
        <v>899</v>
      </c>
      <c r="P1302">
        <v>1</v>
      </c>
      <c r="Q1302" s="3">
        <v>899</v>
      </c>
      <c r="R1302" s="1" t="s">
        <v>1958</v>
      </c>
      <c r="S1302" s="3">
        <v>83</v>
      </c>
      <c r="T1302">
        <v>7</v>
      </c>
      <c r="U1302" t="str">
        <f>IF(Ecommerce_Sales[[#This Row],[Delivery_Time_Days]]&gt;7,"Delay",IF(Ecommerce_Sales[[#This Row],[Delivery_Time_Days]] = 0,"No delivery",IF(Ecommerce_Sales[[#This Row],[Delivery_Time_Days]]&lt;=7,"On-time")))</f>
        <v>On-time</v>
      </c>
      <c r="V1302" s="7">
        <f>Ecommerce_Sales[[#This Row],[Profit]]/Ecommerce_Sales[[#This Row],[Total_Price]]</f>
        <v>0.25027808676307006</v>
      </c>
      <c r="W1302" s="3">
        <v>225</v>
      </c>
      <c r="X1302" s="3"/>
    </row>
    <row r="1303" spans="1:24" x14ac:dyDescent="0.25">
      <c r="A1303" s="1" t="s">
        <v>5223</v>
      </c>
      <c r="B1303" s="1" t="s">
        <v>992</v>
      </c>
      <c r="C1303" s="1" t="s">
        <v>993</v>
      </c>
      <c r="D1303" s="1" t="s">
        <v>2396</v>
      </c>
      <c r="E1303" s="1" t="s">
        <v>1996</v>
      </c>
      <c r="F1303" s="2">
        <v>45493</v>
      </c>
      <c r="G1303" s="2">
        <v>45063</v>
      </c>
      <c r="H1303" s="2" t="str">
        <f>TEXT(Ecommerce_Sales[[#This Row],[Order_Date]],"mmmm")</f>
        <v>May</v>
      </c>
      <c r="I1303" s="2" t="str">
        <f>TEXT(Ecommerce_Sales[[#This Row],[Order_Date]],"yyyy")</f>
        <v>2023</v>
      </c>
      <c r="J1303" s="2" t="str">
        <f>TEXT(Ecommerce_Sales[[#This Row],[Order_Date]],"mmmm")</f>
        <v>May</v>
      </c>
      <c r="K1303" s="1" t="s">
        <v>1947</v>
      </c>
      <c r="L1303" s="1" t="s">
        <v>5224</v>
      </c>
      <c r="M1303" s="1" t="s">
        <v>2079</v>
      </c>
      <c r="N1303" s="1" t="s">
        <v>1973</v>
      </c>
      <c r="O1303" s="3">
        <v>590</v>
      </c>
      <c r="P1303">
        <v>3</v>
      </c>
      <c r="Q1303" s="3">
        <v>1770</v>
      </c>
      <c r="R1303" s="1" t="s">
        <v>1951</v>
      </c>
      <c r="S1303" s="3">
        <v>256</v>
      </c>
      <c r="T1303">
        <v>7</v>
      </c>
      <c r="U1303" t="str">
        <f>IF(Ecommerce_Sales[[#This Row],[Delivery_Time_Days]]&gt;7,"Delay",IF(Ecommerce_Sales[[#This Row],[Delivery_Time_Days]] = 0,"No delivery",IF(Ecommerce_Sales[[#This Row],[Delivery_Time_Days]]&lt;=7,"On-time")))</f>
        <v>On-time</v>
      </c>
      <c r="V1303" s="7">
        <f>Ecommerce_Sales[[#This Row],[Profit]]/Ecommerce_Sales[[#This Row],[Total_Price]]</f>
        <v>0.3</v>
      </c>
      <c r="W1303" s="3">
        <v>531</v>
      </c>
      <c r="X1303" s="3"/>
    </row>
    <row r="1304" spans="1:24" x14ac:dyDescent="0.25">
      <c r="A1304" s="1" t="s">
        <v>5225</v>
      </c>
      <c r="B1304" s="1" t="s">
        <v>1822</v>
      </c>
      <c r="C1304" s="1" t="s">
        <v>1823</v>
      </c>
      <c r="D1304" s="1" t="s">
        <v>5226</v>
      </c>
      <c r="E1304" s="1" t="s">
        <v>1966</v>
      </c>
      <c r="F1304" s="2">
        <v>44931</v>
      </c>
      <c r="G1304" s="2">
        <v>45212</v>
      </c>
      <c r="H1304" s="2" t="str">
        <f>TEXT(Ecommerce_Sales[[#This Row],[Order_Date]],"mmmm")</f>
        <v>October</v>
      </c>
      <c r="I1304" s="2" t="str">
        <f>TEXT(Ecommerce_Sales[[#This Row],[Order_Date]],"yyyy")</f>
        <v>2023</v>
      </c>
      <c r="J1304" s="2" t="str">
        <f>TEXT(Ecommerce_Sales[[#This Row],[Order_Date]],"mmmm")</f>
        <v>October</v>
      </c>
      <c r="K1304" s="1" t="s">
        <v>1947</v>
      </c>
      <c r="L1304" s="1" t="s">
        <v>5227</v>
      </c>
      <c r="M1304" s="1" t="s">
        <v>2247</v>
      </c>
      <c r="N1304" s="1" t="s">
        <v>1957</v>
      </c>
      <c r="O1304" s="3">
        <v>1100</v>
      </c>
      <c r="P1304">
        <v>2</v>
      </c>
      <c r="Q1304" s="3">
        <v>2200</v>
      </c>
      <c r="R1304" s="1" t="s">
        <v>1951</v>
      </c>
      <c r="S1304" s="3">
        <v>193</v>
      </c>
      <c r="T1304">
        <v>10</v>
      </c>
      <c r="U1304" t="str">
        <f>IF(Ecommerce_Sales[[#This Row],[Delivery_Time_Days]]&gt;7,"Delay",IF(Ecommerce_Sales[[#This Row],[Delivery_Time_Days]] = 0,"No delivery",IF(Ecommerce_Sales[[#This Row],[Delivery_Time_Days]]&lt;=7,"On-time")))</f>
        <v>Delay</v>
      </c>
      <c r="V1304" s="7">
        <f>Ecommerce_Sales[[#This Row],[Profit]]/Ecommerce_Sales[[#This Row],[Total_Price]]</f>
        <v>0.15</v>
      </c>
      <c r="W1304" s="3">
        <v>330</v>
      </c>
      <c r="X1304" s="3"/>
    </row>
    <row r="1305" spans="1:24" x14ac:dyDescent="0.25">
      <c r="A1305" s="1" t="s">
        <v>5228</v>
      </c>
      <c r="B1305" s="1" t="s">
        <v>1737</v>
      </c>
      <c r="C1305" s="1" t="s">
        <v>1738</v>
      </c>
      <c r="D1305" s="1" t="s">
        <v>5229</v>
      </c>
      <c r="E1305" s="1" t="s">
        <v>1954</v>
      </c>
      <c r="F1305" s="2">
        <v>45555</v>
      </c>
      <c r="G1305" s="2">
        <v>44932</v>
      </c>
      <c r="H1305" s="2" t="str">
        <f>TEXT(Ecommerce_Sales[[#This Row],[Order_Date]],"mmmm")</f>
        <v>January</v>
      </c>
      <c r="I1305" s="2" t="str">
        <f>TEXT(Ecommerce_Sales[[#This Row],[Order_Date]],"yyyy")</f>
        <v>2023</v>
      </c>
      <c r="J1305" s="2" t="str">
        <f>TEXT(Ecommerce_Sales[[#This Row],[Order_Date]],"mmmm")</f>
        <v>January</v>
      </c>
      <c r="K1305" s="1" t="s">
        <v>1947</v>
      </c>
      <c r="L1305" s="1" t="s">
        <v>5230</v>
      </c>
      <c r="M1305" s="1" t="s">
        <v>2047</v>
      </c>
      <c r="N1305" s="1" t="s">
        <v>1989</v>
      </c>
      <c r="O1305" s="3">
        <v>160</v>
      </c>
      <c r="P1305">
        <v>2</v>
      </c>
      <c r="Q1305" s="3">
        <v>320</v>
      </c>
      <c r="R1305" s="1" t="s">
        <v>2008</v>
      </c>
      <c r="S1305" s="3">
        <v>41</v>
      </c>
      <c r="T1305">
        <v>4</v>
      </c>
      <c r="U1305" t="str">
        <f>IF(Ecommerce_Sales[[#This Row],[Delivery_Time_Days]]&gt;7,"Delay",IF(Ecommerce_Sales[[#This Row],[Delivery_Time_Days]] = 0,"No delivery",IF(Ecommerce_Sales[[#This Row],[Delivery_Time_Days]]&lt;=7,"On-time")))</f>
        <v>On-time</v>
      </c>
      <c r="V1305" s="7">
        <f>Ecommerce_Sales[[#This Row],[Profit]]/Ecommerce_Sales[[#This Row],[Total_Price]]</f>
        <v>0.25</v>
      </c>
      <c r="W1305" s="3">
        <v>80</v>
      </c>
      <c r="X1305" s="3"/>
    </row>
    <row r="1306" spans="1:24" x14ac:dyDescent="0.25">
      <c r="A1306" s="1" t="s">
        <v>5231</v>
      </c>
      <c r="B1306" s="1" t="s">
        <v>174</v>
      </c>
      <c r="C1306" s="1" t="s">
        <v>175</v>
      </c>
      <c r="D1306" s="1" t="s">
        <v>5232</v>
      </c>
      <c r="E1306" s="1" t="s">
        <v>1954</v>
      </c>
      <c r="F1306" s="2">
        <v>45520</v>
      </c>
      <c r="G1306" s="2">
        <v>45158</v>
      </c>
      <c r="H1306" s="2" t="str">
        <f>TEXT(Ecommerce_Sales[[#This Row],[Order_Date]],"mmmm")</f>
        <v>August</v>
      </c>
      <c r="I1306" s="2" t="str">
        <f>TEXT(Ecommerce_Sales[[#This Row],[Order_Date]],"yyyy")</f>
        <v>2023</v>
      </c>
      <c r="J1306" s="2" t="str">
        <f>TEXT(Ecommerce_Sales[[#This Row],[Order_Date]],"mmmm")</f>
        <v>August</v>
      </c>
      <c r="K1306" s="1" t="s">
        <v>1986</v>
      </c>
      <c r="L1306" s="1" t="s">
        <v>5233</v>
      </c>
      <c r="M1306" s="1" t="s">
        <v>2072</v>
      </c>
      <c r="N1306" s="1" t="s">
        <v>1950</v>
      </c>
      <c r="O1306" s="3">
        <v>1168</v>
      </c>
      <c r="P1306">
        <v>5</v>
      </c>
      <c r="Q1306" s="3">
        <v>5838</v>
      </c>
      <c r="R1306" s="1" t="s">
        <v>1958</v>
      </c>
      <c r="S1306" s="3">
        <v>495</v>
      </c>
      <c r="U1306" t="str">
        <f>IF(Ecommerce_Sales[[#This Row],[Delivery_Time_Days]]&gt;7,"Delay",IF(Ecommerce_Sales[[#This Row],[Delivery_Time_Days]] = 0,"No delivery",IF(Ecommerce_Sales[[#This Row],[Delivery_Time_Days]]&lt;=7,"On-time")))</f>
        <v>No delivery</v>
      </c>
      <c r="V1306" s="7">
        <f>Ecommerce_Sales[[#This Row],[Profit]]/Ecommerce_Sales[[#This Row],[Total_Price]]</f>
        <v>0.39996574169236038</v>
      </c>
      <c r="W1306" s="3">
        <v>2335</v>
      </c>
      <c r="X1306" s="3"/>
    </row>
    <row r="1307" spans="1:24" x14ac:dyDescent="0.25">
      <c r="A1307" s="1" t="s">
        <v>5234</v>
      </c>
      <c r="B1307" s="1" t="s">
        <v>1569</v>
      </c>
      <c r="C1307" s="1" t="s">
        <v>1570</v>
      </c>
      <c r="D1307" s="1" t="s">
        <v>3427</v>
      </c>
      <c r="E1307" s="1" t="s">
        <v>1961</v>
      </c>
      <c r="F1307" s="2">
        <v>45462</v>
      </c>
      <c r="G1307" s="2">
        <v>45317</v>
      </c>
      <c r="H1307" s="2" t="str">
        <f>TEXT(Ecommerce_Sales[[#This Row],[Order_Date]],"mmmm")</f>
        <v>January</v>
      </c>
      <c r="I1307" s="2" t="str">
        <f>TEXT(Ecommerce_Sales[[#This Row],[Order_Date]],"yyyy")</f>
        <v>2024</v>
      </c>
      <c r="J1307" s="2" t="str">
        <f>TEXT(Ecommerce_Sales[[#This Row],[Order_Date]],"mmmm")</f>
        <v>January</v>
      </c>
      <c r="K1307" s="1" t="s">
        <v>1947</v>
      </c>
      <c r="L1307" s="1" t="s">
        <v>5235</v>
      </c>
      <c r="M1307" s="1" t="s">
        <v>2054</v>
      </c>
      <c r="N1307" s="1" t="s">
        <v>1957</v>
      </c>
      <c r="O1307" s="3">
        <v>381</v>
      </c>
      <c r="P1307">
        <v>4</v>
      </c>
      <c r="Q1307" s="3">
        <v>1524</v>
      </c>
      <c r="R1307" s="1" t="s">
        <v>2008</v>
      </c>
      <c r="S1307" s="3">
        <v>116</v>
      </c>
      <c r="T1307">
        <v>2</v>
      </c>
      <c r="U1307" t="str">
        <f>IF(Ecommerce_Sales[[#This Row],[Delivery_Time_Days]]&gt;7,"Delay",IF(Ecommerce_Sales[[#This Row],[Delivery_Time_Days]] = 0,"No delivery",IF(Ecommerce_Sales[[#This Row],[Delivery_Time_Days]]&lt;=7,"On-time")))</f>
        <v>On-time</v>
      </c>
      <c r="V1307" s="7">
        <f>Ecommerce_Sales[[#This Row],[Profit]]/Ecommerce_Sales[[#This Row],[Total_Price]]</f>
        <v>0.15026246719160105</v>
      </c>
      <c r="W1307" s="3">
        <v>229</v>
      </c>
      <c r="X1307" s="3"/>
    </row>
    <row r="1308" spans="1:24" x14ac:dyDescent="0.25">
      <c r="A1308" s="1" t="s">
        <v>5236</v>
      </c>
      <c r="B1308" s="1" t="s">
        <v>1061</v>
      </c>
      <c r="C1308" s="1" t="s">
        <v>1062</v>
      </c>
      <c r="D1308" s="1" t="s">
        <v>5237</v>
      </c>
      <c r="E1308" s="1" t="s">
        <v>1981</v>
      </c>
      <c r="F1308" s="2">
        <v>45284</v>
      </c>
      <c r="G1308" s="2">
        <v>45576</v>
      </c>
      <c r="H1308" s="2" t="str">
        <f>TEXT(Ecommerce_Sales[[#This Row],[Order_Date]],"mmmm")</f>
        <v>October</v>
      </c>
      <c r="I1308" s="2" t="str">
        <f>TEXT(Ecommerce_Sales[[#This Row],[Order_Date]],"yyyy")</f>
        <v>2024</v>
      </c>
      <c r="J1308" s="2" t="str">
        <f>TEXT(Ecommerce_Sales[[#This Row],[Order_Date]],"mmmm")</f>
        <v>October</v>
      </c>
      <c r="K1308" s="1" t="s">
        <v>1986</v>
      </c>
      <c r="L1308" s="1" t="s">
        <v>5238</v>
      </c>
      <c r="M1308" s="1" t="s">
        <v>2007</v>
      </c>
      <c r="N1308" s="1" t="s">
        <v>1973</v>
      </c>
      <c r="O1308" s="3">
        <v>1108</v>
      </c>
      <c r="P1308">
        <v>2</v>
      </c>
      <c r="Q1308" s="3">
        <v>2215</v>
      </c>
      <c r="R1308" s="1" t="s">
        <v>1958</v>
      </c>
      <c r="S1308" s="3">
        <v>164</v>
      </c>
      <c r="U1308" t="str">
        <f>IF(Ecommerce_Sales[[#This Row],[Delivery_Time_Days]]&gt;7,"Delay",IF(Ecommerce_Sales[[#This Row],[Delivery_Time_Days]] = 0,"No delivery",IF(Ecommerce_Sales[[#This Row],[Delivery_Time_Days]]&lt;=7,"On-time")))</f>
        <v>No delivery</v>
      </c>
      <c r="V1308" s="7">
        <f>Ecommerce_Sales[[#This Row],[Profit]]/Ecommerce_Sales[[#This Row],[Total_Price]]</f>
        <v>0.30022573363431149</v>
      </c>
      <c r="W1308" s="3">
        <v>665</v>
      </c>
      <c r="X1308" s="3"/>
    </row>
    <row r="1309" spans="1:24" x14ac:dyDescent="0.25">
      <c r="A1309" s="1" t="s">
        <v>5239</v>
      </c>
      <c r="B1309" s="1" t="s">
        <v>22</v>
      </c>
      <c r="C1309" s="1" t="s">
        <v>23</v>
      </c>
      <c r="D1309" s="1" t="s">
        <v>4747</v>
      </c>
      <c r="E1309" s="1" t="s">
        <v>1966</v>
      </c>
      <c r="F1309" s="2">
        <v>45527</v>
      </c>
      <c r="G1309" s="2">
        <v>45639</v>
      </c>
      <c r="H1309" s="2" t="str">
        <f>TEXT(Ecommerce_Sales[[#This Row],[Order_Date]],"mmmm")</f>
        <v>December</v>
      </c>
      <c r="I1309" s="2" t="str">
        <f>TEXT(Ecommerce_Sales[[#This Row],[Order_Date]],"yyyy")</f>
        <v>2024</v>
      </c>
      <c r="J1309" s="2" t="str">
        <f>TEXT(Ecommerce_Sales[[#This Row],[Order_Date]],"mmmm")</f>
        <v>December</v>
      </c>
      <c r="K1309" s="1" t="s">
        <v>1947</v>
      </c>
      <c r="L1309" s="1" t="s">
        <v>5240</v>
      </c>
      <c r="M1309" s="1" t="s">
        <v>1977</v>
      </c>
      <c r="N1309" s="1" t="s">
        <v>1978</v>
      </c>
      <c r="O1309" s="3">
        <v>1128</v>
      </c>
      <c r="P1309">
        <v>6</v>
      </c>
      <c r="Q1309" s="3">
        <v>6765</v>
      </c>
      <c r="R1309" s="1" t="s">
        <v>1951</v>
      </c>
      <c r="S1309" s="3">
        <v>709</v>
      </c>
      <c r="T1309">
        <v>6</v>
      </c>
      <c r="U1309" t="str">
        <f>IF(Ecommerce_Sales[[#This Row],[Delivery_Time_Days]]&gt;7,"Delay",IF(Ecommerce_Sales[[#This Row],[Delivery_Time_Days]] = 0,"No delivery",IF(Ecommerce_Sales[[#This Row],[Delivery_Time_Days]]&lt;=7,"On-time")))</f>
        <v>On-time</v>
      </c>
      <c r="V1309" s="7">
        <f>Ecommerce_Sales[[#This Row],[Profit]]/Ecommerce_Sales[[#This Row],[Total_Price]]</f>
        <v>0.3500369549150037</v>
      </c>
      <c r="W1309" s="3">
        <v>2368</v>
      </c>
      <c r="X1309" s="3"/>
    </row>
    <row r="1310" spans="1:24" x14ac:dyDescent="0.25">
      <c r="A1310" s="1" t="s">
        <v>5241</v>
      </c>
      <c r="B1310" s="1" t="s">
        <v>294</v>
      </c>
      <c r="C1310" s="1" t="s">
        <v>295</v>
      </c>
      <c r="D1310" s="1" t="s">
        <v>4645</v>
      </c>
      <c r="E1310" s="1" t="s">
        <v>2005</v>
      </c>
      <c r="F1310" s="2">
        <v>45243</v>
      </c>
      <c r="G1310" s="2">
        <v>45644</v>
      </c>
      <c r="H1310" s="2" t="str">
        <f>TEXT(Ecommerce_Sales[[#This Row],[Order_Date]],"mmmm")</f>
        <v>December</v>
      </c>
      <c r="I1310" s="2" t="str">
        <f>TEXT(Ecommerce_Sales[[#This Row],[Order_Date]],"yyyy")</f>
        <v>2024</v>
      </c>
      <c r="J1310" s="2" t="str">
        <f>TEXT(Ecommerce_Sales[[#This Row],[Order_Date]],"mmmm")</f>
        <v>December</v>
      </c>
      <c r="K1310" s="1" t="s">
        <v>1947</v>
      </c>
      <c r="L1310" s="1" t="s">
        <v>5030</v>
      </c>
      <c r="M1310" s="1" t="s">
        <v>1949</v>
      </c>
      <c r="N1310" s="1" t="s">
        <v>1950</v>
      </c>
      <c r="O1310" s="3">
        <v>361</v>
      </c>
      <c r="P1310">
        <v>8</v>
      </c>
      <c r="Q1310" s="3">
        <v>2891</v>
      </c>
      <c r="R1310" s="1" t="s">
        <v>1951</v>
      </c>
      <c r="S1310" s="3">
        <v>220</v>
      </c>
      <c r="T1310">
        <v>6</v>
      </c>
      <c r="U1310" t="str">
        <f>IF(Ecommerce_Sales[[#This Row],[Delivery_Time_Days]]&gt;7,"Delay",IF(Ecommerce_Sales[[#This Row],[Delivery_Time_Days]] = 0,"No delivery",IF(Ecommerce_Sales[[#This Row],[Delivery_Time_Days]]&lt;=7,"On-time")))</f>
        <v>On-time</v>
      </c>
      <c r="V1310" s="7">
        <f>Ecommerce_Sales[[#This Row],[Profit]]/Ecommerce_Sales[[#This Row],[Total_Price]]</f>
        <v>0.39986163957108267</v>
      </c>
      <c r="W1310" s="3">
        <v>1156</v>
      </c>
      <c r="X1310" s="3"/>
    </row>
    <row r="1311" spans="1:24" x14ac:dyDescent="0.25">
      <c r="A1311" s="1" t="s">
        <v>5242</v>
      </c>
      <c r="B1311" s="1" t="s">
        <v>358</v>
      </c>
      <c r="C1311" s="1" t="s">
        <v>359</v>
      </c>
      <c r="D1311" s="1" t="s">
        <v>5243</v>
      </c>
      <c r="E1311" s="1" t="s">
        <v>1946</v>
      </c>
      <c r="F1311" s="2">
        <v>45121</v>
      </c>
      <c r="G1311" s="2">
        <v>45069</v>
      </c>
      <c r="H1311" s="2" t="str">
        <f>TEXT(Ecommerce_Sales[[#This Row],[Order_Date]],"mmmm")</f>
        <v>May</v>
      </c>
      <c r="I1311" s="2" t="str">
        <f>TEXT(Ecommerce_Sales[[#This Row],[Order_Date]],"yyyy")</f>
        <v>2023</v>
      </c>
      <c r="J1311" s="2" t="str">
        <f>TEXT(Ecommerce_Sales[[#This Row],[Order_Date]],"mmmm")</f>
        <v>May</v>
      </c>
      <c r="K1311" s="1" t="s">
        <v>1947</v>
      </c>
      <c r="L1311" s="1" t="s">
        <v>5244</v>
      </c>
      <c r="M1311" s="1" t="s">
        <v>1972</v>
      </c>
      <c r="N1311" s="1" t="s">
        <v>1973</v>
      </c>
      <c r="O1311" s="3">
        <v>641</v>
      </c>
      <c r="P1311">
        <v>5</v>
      </c>
      <c r="Q1311" s="3">
        <v>3205</v>
      </c>
      <c r="R1311" s="1" t="s">
        <v>2008</v>
      </c>
      <c r="S1311" s="3">
        <v>239</v>
      </c>
      <c r="T1311">
        <v>7</v>
      </c>
      <c r="U1311" t="str">
        <f>IF(Ecommerce_Sales[[#This Row],[Delivery_Time_Days]]&gt;7,"Delay",IF(Ecommerce_Sales[[#This Row],[Delivery_Time_Days]] = 0,"No delivery",IF(Ecommerce_Sales[[#This Row],[Delivery_Time_Days]]&lt;=7,"On-time")))</f>
        <v>On-time</v>
      </c>
      <c r="V1311" s="7">
        <f>Ecommerce_Sales[[#This Row],[Profit]]/Ecommerce_Sales[[#This Row],[Total_Price]]</f>
        <v>0.2998439937597504</v>
      </c>
      <c r="W1311" s="3">
        <v>961</v>
      </c>
      <c r="X1311" s="3"/>
    </row>
    <row r="1312" spans="1:24" x14ac:dyDescent="0.25">
      <c r="A1312" s="1" t="s">
        <v>5245</v>
      </c>
      <c r="B1312" s="1" t="s">
        <v>1391</v>
      </c>
      <c r="C1312" s="1" t="s">
        <v>1392</v>
      </c>
      <c r="D1312" s="1" t="s">
        <v>5246</v>
      </c>
      <c r="E1312" s="1" t="s">
        <v>1996</v>
      </c>
      <c r="F1312" s="2">
        <v>45482</v>
      </c>
      <c r="G1312" s="2">
        <v>45372</v>
      </c>
      <c r="H1312" s="2" t="str">
        <f>TEXT(Ecommerce_Sales[[#This Row],[Order_Date]],"mmmm")</f>
        <v>March</v>
      </c>
      <c r="I1312" s="2" t="str">
        <f>TEXT(Ecommerce_Sales[[#This Row],[Order_Date]],"yyyy")</f>
        <v>2024</v>
      </c>
      <c r="J1312" s="2" t="str">
        <f>TEXT(Ecommerce_Sales[[#This Row],[Order_Date]],"mmmm")</f>
        <v>March</v>
      </c>
      <c r="K1312" s="1" t="s">
        <v>1947</v>
      </c>
      <c r="L1312" s="1" t="s">
        <v>4148</v>
      </c>
      <c r="M1312" s="1" t="s">
        <v>2007</v>
      </c>
      <c r="N1312" s="1" t="s">
        <v>1973</v>
      </c>
      <c r="O1312" s="3">
        <v>816</v>
      </c>
      <c r="P1312">
        <v>1</v>
      </c>
      <c r="Q1312" s="3">
        <v>816</v>
      </c>
      <c r="R1312" s="1" t="s">
        <v>1951</v>
      </c>
      <c r="S1312" s="3">
        <v>44</v>
      </c>
      <c r="T1312">
        <v>2</v>
      </c>
      <c r="U1312" t="str">
        <f>IF(Ecommerce_Sales[[#This Row],[Delivery_Time_Days]]&gt;7,"Delay",IF(Ecommerce_Sales[[#This Row],[Delivery_Time_Days]] = 0,"No delivery",IF(Ecommerce_Sales[[#This Row],[Delivery_Time_Days]]&lt;=7,"On-time")))</f>
        <v>On-time</v>
      </c>
      <c r="V1312" s="7">
        <f>Ecommerce_Sales[[#This Row],[Profit]]/Ecommerce_Sales[[#This Row],[Total_Price]]</f>
        <v>0.30024509803921567</v>
      </c>
      <c r="W1312" s="3">
        <v>245</v>
      </c>
      <c r="X1312" s="3"/>
    </row>
    <row r="1313" spans="1:24" x14ac:dyDescent="0.25">
      <c r="A1313" s="1" t="s">
        <v>5247</v>
      </c>
      <c r="B1313" s="1" t="s">
        <v>1661</v>
      </c>
      <c r="C1313" s="1" t="s">
        <v>1662</v>
      </c>
      <c r="D1313" s="1" t="s">
        <v>3185</v>
      </c>
      <c r="E1313" s="1" t="s">
        <v>1981</v>
      </c>
      <c r="F1313" s="2">
        <v>45037</v>
      </c>
      <c r="G1313" s="2">
        <v>45292</v>
      </c>
      <c r="H1313" s="2" t="str">
        <f>TEXT(Ecommerce_Sales[[#This Row],[Order_Date]],"mmmm")</f>
        <v>January</v>
      </c>
      <c r="I1313" s="2" t="str">
        <f>TEXT(Ecommerce_Sales[[#This Row],[Order_Date]],"yyyy")</f>
        <v>2024</v>
      </c>
      <c r="J1313" s="2" t="str">
        <f>TEXT(Ecommerce_Sales[[#This Row],[Order_Date]],"mmmm")</f>
        <v>January</v>
      </c>
      <c r="K1313" s="1" t="s">
        <v>1947</v>
      </c>
      <c r="L1313" s="1" t="s">
        <v>2603</v>
      </c>
      <c r="M1313" s="1" t="s">
        <v>2104</v>
      </c>
      <c r="N1313" s="1" t="s">
        <v>1978</v>
      </c>
      <c r="O1313" s="3">
        <v>492</v>
      </c>
      <c r="P1313">
        <v>2</v>
      </c>
      <c r="Q1313" s="3">
        <v>984</v>
      </c>
      <c r="R1313" s="1" t="s">
        <v>2016</v>
      </c>
      <c r="S1313" s="3">
        <v>58</v>
      </c>
      <c r="T1313">
        <v>3</v>
      </c>
      <c r="U1313" t="str">
        <f>IF(Ecommerce_Sales[[#This Row],[Delivery_Time_Days]]&gt;7,"Delay",IF(Ecommerce_Sales[[#This Row],[Delivery_Time_Days]] = 0,"No delivery",IF(Ecommerce_Sales[[#This Row],[Delivery_Time_Days]]&lt;=7,"On-time")))</f>
        <v>On-time</v>
      </c>
      <c r="V1313" s="7">
        <f>Ecommerce_Sales[[#This Row],[Profit]]/Ecommerce_Sales[[#This Row],[Total_Price]]</f>
        <v>0.34959349593495936</v>
      </c>
      <c r="W1313" s="3">
        <v>344</v>
      </c>
      <c r="X1313" s="3"/>
    </row>
    <row r="1314" spans="1:24" x14ac:dyDescent="0.25">
      <c r="A1314" s="1" t="s">
        <v>5248</v>
      </c>
      <c r="B1314" s="1" t="s">
        <v>1739</v>
      </c>
      <c r="C1314" s="1" t="s">
        <v>1740</v>
      </c>
      <c r="D1314" s="1" t="s">
        <v>5249</v>
      </c>
      <c r="E1314" s="1" t="s">
        <v>1961</v>
      </c>
      <c r="F1314" s="2">
        <v>45313</v>
      </c>
      <c r="G1314" s="2">
        <v>45251</v>
      </c>
      <c r="H1314" s="2" t="str">
        <f>TEXT(Ecommerce_Sales[[#This Row],[Order_Date]],"mmmm")</f>
        <v>November</v>
      </c>
      <c r="I1314" s="2" t="str">
        <f>TEXT(Ecommerce_Sales[[#This Row],[Order_Date]],"yyyy")</f>
        <v>2023</v>
      </c>
      <c r="J1314" s="2" t="str">
        <f>TEXT(Ecommerce_Sales[[#This Row],[Order_Date]],"mmmm")</f>
        <v>November</v>
      </c>
      <c r="K1314" s="1" t="s">
        <v>1947</v>
      </c>
      <c r="L1314" s="1" t="s">
        <v>5250</v>
      </c>
      <c r="M1314" s="1" t="s">
        <v>2072</v>
      </c>
      <c r="N1314" s="1" t="s">
        <v>1950</v>
      </c>
      <c r="O1314" s="3">
        <v>887</v>
      </c>
      <c r="P1314">
        <v>7</v>
      </c>
      <c r="Q1314" s="3">
        <v>6210</v>
      </c>
      <c r="R1314" s="1" t="s">
        <v>2008</v>
      </c>
      <c r="S1314" s="3">
        <v>902</v>
      </c>
      <c r="T1314">
        <v>8</v>
      </c>
      <c r="U1314" t="str">
        <f>IF(Ecommerce_Sales[[#This Row],[Delivery_Time_Days]]&gt;7,"Delay",IF(Ecommerce_Sales[[#This Row],[Delivery_Time_Days]] = 0,"No delivery",IF(Ecommerce_Sales[[#This Row],[Delivery_Time_Days]]&lt;=7,"On-time")))</f>
        <v>Delay</v>
      </c>
      <c r="V1314" s="7">
        <f>Ecommerce_Sales[[#This Row],[Profit]]/Ecommerce_Sales[[#This Row],[Total_Price]]</f>
        <v>0.4</v>
      </c>
      <c r="W1314" s="3">
        <v>2484</v>
      </c>
      <c r="X1314" s="3"/>
    </row>
    <row r="1315" spans="1:24" x14ac:dyDescent="0.25">
      <c r="A1315" s="1" t="s">
        <v>5251</v>
      </c>
      <c r="B1315" s="1" t="s">
        <v>432</v>
      </c>
      <c r="C1315" s="1" t="s">
        <v>433</v>
      </c>
      <c r="D1315" s="1" t="s">
        <v>2822</v>
      </c>
      <c r="E1315" s="1" t="s">
        <v>1981</v>
      </c>
      <c r="F1315" s="2">
        <v>45363</v>
      </c>
      <c r="G1315" s="2">
        <v>45456</v>
      </c>
      <c r="H1315" s="2" t="str">
        <f>TEXT(Ecommerce_Sales[[#This Row],[Order_Date]],"mmmm")</f>
        <v>June</v>
      </c>
      <c r="I1315" s="2" t="str">
        <f>TEXT(Ecommerce_Sales[[#This Row],[Order_Date]],"yyyy")</f>
        <v>2024</v>
      </c>
      <c r="J1315" s="2" t="str">
        <f>TEXT(Ecommerce_Sales[[#This Row],[Order_Date]],"mmmm")</f>
        <v>June</v>
      </c>
      <c r="K1315" s="1" t="s">
        <v>1947</v>
      </c>
      <c r="L1315" s="1" t="s">
        <v>5252</v>
      </c>
      <c r="M1315" s="1" t="s">
        <v>1983</v>
      </c>
      <c r="N1315" s="1" t="s">
        <v>1950</v>
      </c>
      <c r="O1315" s="3">
        <v>1000</v>
      </c>
      <c r="P1315">
        <v>2</v>
      </c>
      <c r="Q1315" s="3">
        <v>2000</v>
      </c>
      <c r="R1315" s="1" t="s">
        <v>1951</v>
      </c>
      <c r="S1315" s="3">
        <v>111</v>
      </c>
      <c r="T1315">
        <v>3</v>
      </c>
      <c r="U1315" t="str">
        <f>IF(Ecommerce_Sales[[#This Row],[Delivery_Time_Days]]&gt;7,"Delay",IF(Ecommerce_Sales[[#This Row],[Delivery_Time_Days]] = 0,"No delivery",IF(Ecommerce_Sales[[#This Row],[Delivery_Time_Days]]&lt;=7,"On-time")))</f>
        <v>On-time</v>
      </c>
      <c r="V1315" s="7">
        <f>Ecommerce_Sales[[#This Row],[Profit]]/Ecommerce_Sales[[#This Row],[Total_Price]]</f>
        <v>0.4</v>
      </c>
      <c r="W1315" s="3">
        <v>800</v>
      </c>
      <c r="X1315" s="3"/>
    </row>
    <row r="1316" spans="1:24" x14ac:dyDescent="0.25">
      <c r="A1316" s="1" t="s">
        <v>5253</v>
      </c>
      <c r="B1316" s="1" t="s">
        <v>1610</v>
      </c>
      <c r="C1316" s="1" t="s">
        <v>1611</v>
      </c>
      <c r="D1316" s="1" t="s">
        <v>3495</v>
      </c>
      <c r="E1316" s="1" t="s">
        <v>1996</v>
      </c>
      <c r="F1316" s="2">
        <v>45398</v>
      </c>
      <c r="G1316" s="2">
        <v>45285</v>
      </c>
      <c r="H1316" s="2" t="str">
        <f>TEXT(Ecommerce_Sales[[#This Row],[Order_Date]],"mmmm")</f>
        <v>December</v>
      </c>
      <c r="I1316" s="2" t="str">
        <f>TEXT(Ecommerce_Sales[[#This Row],[Order_Date]],"yyyy")</f>
        <v>2023</v>
      </c>
      <c r="J1316" s="2" t="str">
        <f>TEXT(Ecommerce_Sales[[#This Row],[Order_Date]],"mmmm")</f>
        <v>December</v>
      </c>
      <c r="K1316" s="1" t="s">
        <v>1947</v>
      </c>
      <c r="L1316" s="1" t="s">
        <v>5254</v>
      </c>
      <c r="M1316" s="1" t="s">
        <v>1972</v>
      </c>
      <c r="N1316" s="1" t="s">
        <v>1973</v>
      </c>
      <c r="O1316" s="3">
        <v>1263</v>
      </c>
      <c r="P1316">
        <v>8</v>
      </c>
      <c r="Q1316" s="3">
        <v>10103</v>
      </c>
      <c r="R1316" s="1" t="s">
        <v>1958</v>
      </c>
      <c r="S1316" s="3">
        <v>1099</v>
      </c>
      <c r="T1316">
        <v>8</v>
      </c>
      <c r="U1316" t="str">
        <f>IF(Ecommerce_Sales[[#This Row],[Delivery_Time_Days]]&gt;7,"Delay",IF(Ecommerce_Sales[[#This Row],[Delivery_Time_Days]] = 0,"No delivery",IF(Ecommerce_Sales[[#This Row],[Delivery_Time_Days]]&lt;=7,"On-time")))</f>
        <v>Delay</v>
      </c>
      <c r="V1316" s="7">
        <f>Ecommerce_Sales[[#This Row],[Profit]]/Ecommerce_Sales[[#This Row],[Total_Price]]</f>
        <v>0.30000989805008416</v>
      </c>
      <c r="W1316" s="3">
        <v>3031</v>
      </c>
      <c r="X1316" s="3"/>
    </row>
    <row r="1317" spans="1:24" x14ac:dyDescent="0.25">
      <c r="A1317" s="1" t="s">
        <v>5255</v>
      </c>
      <c r="B1317" s="1" t="s">
        <v>1242</v>
      </c>
      <c r="C1317" s="1" t="s">
        <v>1243</v>
      </c>
      <c r="D1317" s="1" t="s">
        <v>3015</v>
      </c>
      <c r="E1317" s="1" t="s">
        <v>1966</v>
      </c>
      <c r="F1317" s="2">
        <v>45452</v>
      </c>
      <c r="G1317" s="2">
        <v>45051</v>
      </c>
      <c r="H1317" s="2" t="str">
        <f>TEXT(Ecommerce_Sales[[#This Row],[Order_Date]],"mmmm")</f>
        <v>May</v>
      </c>
      <c r="I1317" s="2" t="str">
        <f>TEXT(Ecommerce_Sales[[#This Row],[Order_Date]],"yyyy")</f>
        <v>2023</v>
      </c>
      <c r="J1317" s="2" t="str">
        <f>TEXT(Ecommerce_Sales[[#This Row],[Order_Date]],"mmmm")</f>
        <v>May</v>
      </c>
      <c r="K1317" s="1" t="s">
        <v>1947</v>
      </c>
      <c r="L1317" s="1" t="s">
        <v>5256</v>
      </c>
      <c r="M1317" s="1" t="s">
        <v>2026</v>
      </c>
      <c r="N1317" s="1" t="s">
        <v>1978</v>
      </c>
      <c r="O1317" s="3">
        <v>1031</v>
      </c>
      <c r="P1317">
        <v>2</v>
      </c>
      <c r="Q1317" s="3">
        <v>2062</v>
      </c>
      <c r="R1317" s="1" t="s">
        <v>1958</v>
      </c>
      <c r="S1317" s="3">
        <v>244</v>
      </c>
      <c r="T1317">
        <v>3</v>
      </c>
      <c r="U1317" t="str">
        <f>IF(Ecommerce_Sales[[#This Row],[Delivery_Time_Days]]&gt;7,"Delay",IF(Ecommerce_Sales[[#This Row],[Delivery_Time_Days]] = 0,"No delivery",IF(Ecommerce_Sales[[#This Row],[Delivery_Time_Days]]&lt;=7,"On-time")))</f>
        <v>On-time</v>
      </c>
      <c r="V1317" s="7">
        <f>Ecommerce_Sales[[#This Row],[Profit]]/Ecommerce_Sales[[#This Row],[Total_Price]]</f>
        <v>0.35014548981571292</v>
      </c>
      <c r="W1317" s="3">
        <v>722</v>
      </c>
      <c r="X1317" s="3"/>
    </row>
    <row r="1318" spans="1:24" x14ac:dyDescent="0.25">
      <c r="A1318" s="1" t="s">
        <v>5257</v>
      </c>
      <c r="B1318" s="1" t="s">
        <v>676</v>
      </c>
      <c r="C1318" s="1" t="s">
        <v>677</v>
      </c>
      <c r="D1318" s="1" t="s">
        <v>5258</v>
      </c>
      <c r="E1318" s="1" t="s">
        <v>1966</v>
      </c>
      <c r="F1318" s="2">
        <v>45369</v>
      </c>
      <c r="G1318" s="2">
        <v>45301</v>
      </c>
      <c r="H1318" s="2" t="str">
        <f>TEXT(Ecommerce_Sales[[#This Row],[Order_Date]],"mmmm")</f>
        <v>January</v>
      </c>
      <c r="I1318" s="2" t="str">
        <f>TEXT(Ecommerce_Sales[[#This Row],[Order_Date]],"yyyy")</f>
        <v>2024</v>
      </c>
      <c r="J1318" s="2" t="str">
        <f>TEXT(Ecommerce_Sales[[#This Row],[Order_Date]],"mmmm")</f>
        <v>January</v>
      </c>
      <c r="K1318" s="1" t="s">
        <v>1947</v>
      </c>
      <c r="L1318" s="1" t="s">
        <v>5259</v>
      </c>
      <c r="M1318" s="1" t="s">
        <v>1977</v>
      </c>
      <c r="N1318" s="1" t="s">
        <v>1978</v>
      </c>
      <c r="O1318" s="3">
        <v>458</v>
      </c>
      <c r="P1318">
        <v>3</v>
      </c>
      <c r="Q1318" s="3">
        <v>1374</v>
      </c>
      <c r="R1318" s="1" t="s">
        <v>1958</v>
      </c>
      <c r="S1318" s="3">
        <v>137</v>
      </c>
      <c r="T1318">
        <v>10</v>
      </c>
      <c r="U1318" t="str">
        <f>IF(Ecommerce_Sales[[#This Row],[Delivery_Time_Days]]&gt;7,"Delay",IF(Ecommerce_Sales[[#This Row],[Delivery_Time_Days]] = 0,"No delivery",IF(Ecommerce_Sales[[#This Row],[Delivery_Time_Days]]&lt;=7,"On-time")))</f>
        <v>Delay</v>
      </c>
      <c r="V1318" s="7">
        <f>Ecommerce_Sales[[#This Row],[Profit]]/Ecommerce_Sales[[#This Row],[Total_Price]]</f>
        <v>0.35007278020378457</v>
      </c>
      <c r="W1318" s="3">
        <v>481</v>
      </c>
      <c r="X1318" s="3"/>
    </row>
    <row r="1319" spans="1:24" x14ac:dyDescent="0.25">
      <c r="A1319" s="1" t="s">
        <v>5260</v>
      </c>
      <c r="B1319" s="1" t="s">
        <v>1614</v>
      </c>
      <c r="C1319" s="1" t="s">
        <v>1615</v>
      </c>
      <c r="D1319" s="1" t="s">
        <v>5261</v>
      </c>
      <c r="E1319" s="1" t="s">
        <v>1981</v>
      </c>
      <c r="F1319" s="2">
        <v>45210</v>
      </c>
      <c r="G1319" s="2">
        <v>45077</v>
      </c>
      <c r="H1319" s="2" t="str">
        <f>TEXT(Ecommerce_Sales[[#This Row],[Order_Date]],"mmmm")</f>
        <v>May</v>
      </c>
      <c r="I1319" s="2" t="str">
        <f>TEXT(Ecommerce_Sales[[#This Row],[Order_Date]],"yyyy")</f>
        <v>2023</v>
      </c>
      <c r="J1319" s="2" t="str">
        <f>TEXT(Ecommerce_Sales[[#This Row],[Order_Date]],"mmmm")</f>
        <v>May</v>
      </c>
      <c r="K1319" s="1" t="s">
        <v>1947</v>
      </c>
      <c r="L1319" s="1" t="s">
        <v>5262</v>
      </c>
      <c r="M1319" s="1" t="s">
        <v>1949</v>
      </c>
      <c r="N1319" s="1" t="s">
        <v>1950</v>
      </c>
      <c r="O1319" s="3">
        <v>218</v>
      </c>
      <c r="P1319">
        <v>3</v>
      </c>
      <c r="Q1319" s="3">
        <v>655</v>
      </c>
      <c r="R1319" s="1" t="s">
        <v>1958</v>
      </c>
      <c r="S1319" s="3">
        <v>54</v>
      </c>
      <c r="T1319">
        <v>2</v>
      </c>
      <c r="U1319" t="str">
        <f>IF(Ecommerce_Sales[[#This Row],[Delivery_Time_Days]]&gt;7,"Delay",IF(Ecommerce_Sales[[#This Row],[Delivery_Time_Days]] = 0,"No delivery",IF(Ecommerce_Sales[[#This Row],[Delivery_Time_Days]]&lt;=7,"On-time")))</f>
        <v>On-time</v>
      </c>
      <c r="V1319" s="7">
        <f>Ecommerce_Sales[[#This Row],[Profit]]/Ecommerce_Sales[[#This Row],[Total_Price]]</f>
        <v>0.4</v>
      </c>
      <c r="W1319" s="3">
        <v>262</v>
      </c>
      <c r="X1319" s="3"/>
    </row>
    <row r="1320" spans="1:24" x14ac:dyDescent="0.25">
      <c r="A1320" s="1" t="s">
        <v>5263</v>
      </c>
      <c r="B1320" s="1" t="s">
        <v>182</v>
      </c>
      <c r="C1320" s="1" t="s">
        <v>183</v>
      </c>
      <c r="D1320" s="1" t="s">
        <v>3628</v>
      </c>
      <c r="E1320" s="1" t="s">
        <v>1981</v>
      </c>
      <c r="F1320" s="2">
        <v>45136</v>
      </c>
      <c r="G1320" s="2">
        <v>45409</v>
      </c>
      <c r="H1320" s="2" t="str">
        <f>TEXT(Ecommerce_Sales[[#This Row],[Order_Date]],"mmmm")</f>
        <v>April</v>
      </c>
      <c r="I1320" s="2" t="str">
        <f>TEXT(Ecommerce_Sales[[#This Row],[Order_Date]],"yyyy")</f>
        <v>2024</v>
      </c>
      <c r="J1320" s="2" t="str">
        <f>TEXT(Ecommerce_Sales[[#This Row],[Order_Date]],"mmmm")</f>
        <v>April</v>
      </c>
      <c r="K1320" s="1" t="s">
        <v>1986</v>
      </c>
      <c r="L1320" s="1" t="s">
        <v>5264</v>
      </c>
      <c r="M1320" s="1" t="s">
        <v>1963</v>
      </c>
      <c r="N1320" s="1" t="s">
        <v>1957</v>
      </c>
      <c r="O1320" s="3">
        <v>215</v>
      </c>
      <c r="P1320">
        <v>2</v>
      </c>
      <c r="Q1320" s="3">
        <v>429</v>
      </c>
      <c r="R1320" s="1" t="s">
        <v>1958</v>
      </c>
      <c r="S1320" s="3">
        <v>47</v>
      </c>
      <c r="U1320" t="str">
        <f>IF(Ecommerce_Sales[[#This Row],[Delivery_Time_Days]]&gt;7,"Delay",IF(Ecommerce_Sales[[#This Row],[Delivery_Time_Days]] = 0,"No delivery",IF(Ecommerce_Sales[[#This Row],[Delivery_Time_Days]]&lt;=7,"On-time")))</f>
        <v>No delivery</v>
      </c>
      <c r="V1320" s="7">
        <f>Ecommerce_Sales[[#This Row],[Profit]]/Ecommerce_Sales[[#This Row],[Total_Price]]</f>
        <v>0.14918414918414918</v>
      </c>
      <c r="W1320" s="3">
        <v>64</v>
      </c>
      <c r="X1320" s="3"/>
    </row>
    <row r="1321" spans="1:24" x14ac:dyDescent="0.25">
      <c r="A1321" s="1" t="s">
        <v>5265</v>
      </c>
      <c r="B1321" s="1" t="s">
        <v>1483</v>
      </c>
      <c r="C1321" s="1" t="s">
        <v>1593</v>
      </c>
      <c r="D1321" s="1" t="s">
        <v>3646</v>
      </c>
      <c r="E1321" s="1" t="s">
        <v>1996</v>
      </c>
      <c r="F1321" s="2">
        <v>45555</v>
      </c>
      <c r="G1321" s="2">
        <v>45037</v>
      </c>
      <c r="H1321" s="2" t="str">
        <f>TEXT(Ecommerce_Sales[[#This Row],[Order_Date]],"mmmm")</f>
        <v>April</v>
      </c>
      <c r="I1321" s="2" t="str">
        <f>TEXT(Ecommerce_Sales[[#This Row],[Order_Date]],"yyyy")</f>
        <v>2023</v>
      </c>
      <c r="J1321" s="2" t="str">
        <f>TEXT(Ecommerce_Sales[[#This Row],[Order_Date]],"mmmm")</f>
        <v>April</v>
      </c>
      <c r="K1321" s="1" t="s">
        <v>1947</v>
      </c>
      <c r="L1321" s="1" t="s">
        <v>5266</v>
      </c>
      <c r="M1321" s="1" t="s">
        <v>2026</v>
      </c>
      <c r="N1321" s="1" t="s">
        <v>1978</v>
      </c>
      <c r="O1321" s="3">
        <v>992</v>
      </c>
      <c r="P1321">
        <v>1</v>
      </c>
      <c r="Q1321" s="3">
        <v>992</v>
      </c>
      <c r="R1321" s="1" t="s">
        <v>2008</v>
      </c>
      <c r="S1321" s="3">
        <v>50</v>
      </c>
      <c r="T1321">
        <v>3</v>
      </c>
      <c r="U1321" t="str">
        <f>IF(Ecommerce_Sales[[#This Row],[Delivery_Time_Days]]&gt;7,"Delay",IF(Ecommerce_Sales[[#This Row],[Delivery_Time_Days]] = 0,"No delivery",IF(Ecommerce_Sales[[#This Row],[Delivery_Time_Days]]&lt;=7,"On-time")))</f>
        <v>On-time</v>
      </c>
      <c r="V1321" s="7">
        <f>Ecommerce_Sales[[#This Row],[Profit]]/Ecommerce_Sales[[#This Row],[Total_Price]]</f>
        <v>0.34979838709677419</v>
      </c>
      <c r="W1321" s="3">
        <v>347</v>
      </c>
      <c r="X1321" s="3"/>
    </row>
    <row r="1322" spans="1:24" x14ac:dyDescent="0.25">
      <c r="A1322" s="1" t="s">
        <v>5267</v>
      </c>
      <c r="B1322" s="1" t="s">
        <v>1230</v>
      </c>
      <c r="C1322" s="1" t="s">
        <v>1231</v>
      </c>
      <c r="D1322" s="1" t="s">
        <v>2547</v>
      </c>
      <c r="E1322" s="1" t="s">
        <v>1966</v>
      </c>
      <c r="F1322" s="2">
        <v>45218</v>
      </c>
      <c r="G1322" s="2">
        <v>45269</v>
      </c>
      <c r="H1322" s="2" t="str">
        <f>TEXT(Ecommerce_Sales[[#This Row],[Order_Date]],"mmmm")</f>
        <v>December</v>
      </c>
      <c r="I1322" s="2" t="str">
        <f>TEXT(Ecommerce_Sales[[#This Row],[Order_Date]],"yyyy")</f>
        <v>2023</v>
      </c>
      <c r="J1322" s="2" t="str">
        <f>TEXT(Ecommerce_Sales[[#This Row],[Order_Date]],"mmmm")</f>
        <v>December</v>
      </c>
      <c r="K1322" s="1" t="s">
        <v>1947</v>
      </c>
      <c r="L1322" s="1" t="s">
        <v>5268</v>
      </c>
      <c r="M1322" s="1" t="s">
        <v>2079</v>
      </c>
      <c r="N1322" s="1" t="s">
        <v>1973</v>
      </c>
      <c r="O1322" s="3">
        <v>1458</v>
      </c>
      <c r="P1322">
        <v>8</v>
      </c>
      <c r="Q1322" s="3">
        <v>11667</v>
      </c>
      <c r="R1322" s="1" t="s">
        <v>2008</v>
      </c>
      <c r="S1322" s="3">
        <v>1042</v>
      </c>
      <c r="T1322">
        <v>5</v>
      </c>
      <c r="U1322" t="str">
        <f>IF(Ecommerce_Sales[[#This Row],[Delivery_Time_Days]]&gt;7,"Delay",IF(Ecommerce_Sales[[#This Row],[Delivery_Time_Days]] = 0,"No delivery",IF(Ecommerce_Sales[[#This Row],[Delivery_Time_Days]]&lt;=7,"On-time")))</f>
        <v>On-time</v>
      </c>
      <c r="V1322" s="7">
        <f>Ecommerce_Sales[[#This Row],[Profit]]/Ecommerce_Sales[[#This Row],[Total_Price]]</f>
        <v>0.29999142881631952</v>
      </c>
      <c r="W1322" s="3">
        <v>3500</v>
      </c>
      <c r="X1322" s="3"/>
    </row>
    <row r="1323" spans="1:24" x14ac:dyDescent="0.25">
      <c r="A1323" s="1" t="s">
        <v>5269</v>
      </c>
      <c r="B1323" s="1" t="s">
        <v>58</v>
      </c>
      <c r="C1323" s="1" t="s">
        <v>938</v>
      </c>
      <c r="D1323" s="1" t="s">
        <v>4514</v>
      </c>
      <c r="E1323" s="1" t="s">
        <v>1966</v>
      </c>
      <c r="F1323" s="2">
        <v>45445</v>
      </c>
      <c r="G1323" s="2">
        <v>45317</v>
      </c>
      <c r="H1323" s="2" t="str">
        <f>TEXT(Ecommerce_Sales[[#This Row],[Order_Date]],"mmmm")</f>
        <v>January</v>
      </c>
      <c r="I1323" s="2" t="str">
        <f>TEXT(Ecommerce_Sales[[#This Row],[Order_Date]],"yyyy")</f>
        <v>2024</v>
      </c>
      <c r="J1323" s="2" t="str">
        <f>TEXT(Ecommerce_Sales[[#This Row],[Order_Date]],"mmmm")</f>
        <v>January</v>
      </c>
      <c r="K1323" s="1" t="s">
        <v>1947</v>
      </c>
      <c r="L1323" s="1" t="s">
        <v>5270</v>
      </c>
      <c r="M1323" s="1" t="s">
        <v>1956</v>
      </c>
      <c r="N1323" s="1" t="s">
        <v>1957</v>
      </c>
      <c r="O1323" s="3">
        <v>589</v>
      </c>
      <c r="P1323">
        <v>3</v>
      </c>
      <c r="Q1323" s="3">
        <v>1768</v>
      </c>
      <c r="R1323" s="1" t="s">
        <v>1951</v>
      </c>
      <c r="S1323" s="3">
        <v>110</v>
      </c>
      <c r="T1323">
        <v>7</v>
      </c>
      <c r="U1323" t="str">
        <f>IF(Ecommerce_Sales[[#This Row],[Delivery_Time_Days]]&gt;7,"Delay",IF(Ecommerce_Sales[[#This Row],[Delivery_Time_Days]] = 0,"No delivery",IF(Ecommerce_Sales[[#This Row],[Delivery_Time_Days]]&lt;=7,"On-time")))</f>
        <v>On-time</v>
      </c>
      <c r="V1323" s="7">
        <f>Ecommerce_Sales[[#This Row],[Profit]]/Ecommerce_Sales[[#This Row],[Total_Price]]</f>
        <v>0.14988687782805429</v>
      </c>
      <c r="W1323" s="3">
        <v>265</v>
      </c>
      <c r="X1323" s="3"/>
    </row>
    <row r="1324" spans="1:24" x14ac:dyDescent="0.25">
      <c r="A1324" s="1" t="s">
        <v>5271</v>
      </c>
      <c r="B1324" s="1" t="s">
        <v>482</v>
      </c>
      <c r="C1324" s="1" t="s">
        <v>483</v>
      </c>
      <c r="D1324" s="1" t="s">
        <v>3182</v>
      </c>
      <c r="E1324" s="1" t="s">
        <v>1961</v>
      </c>
      <c r="F1324" s="2">
        <v>45019</v>
      </c>
      <c r="G1324" s="2">
        <v>45598</v>
      </c>
      <c r="H1324" s="2" t="str">
        <f>TEXT(Ecommerce_Sales[[#This Row],[Order_Date]],"mmmm")</f>
        <v>November</v>
      </c>
      <c r="I1324" s="2" t="str">
        <f>TEXT(Ecommerce_Sales[[#This Row],[Order_Date]],"yyyy")</f>
        <v>2024</v>
      </c>
      <c r="J1324" s="2" t="str">
        <f>TEXT(Ecommerce_Sales[[#This Row],[Order_Date]],"mmmm")</f>
        <v>November</v>
      </c>
      <c r="K1324" s="1" t="s">
        <v>1947</v>
      </c>
      <c r="L1324" s="1" t="s">
        <v>5272</v>
      </c>
      <c r="M1324" s="1" t="s">
        <v>2079</v>
      </c>
      <c r="N1324" s="1" t="s">
        <v>1973</v>
      </c>
      <c r="O1324" s="3">
        <v>691</v>
      </c>
      <c r="P1324">
        <v>7</v>
      </c>
      <c r="Q1324" s="3">
        <v>4834</v>
      </c>
      <c r="R1324" s="1" t="s">
        <v>1951</v>
      </c>
      <c r="S1324" s="3">
        <v>483</v>
      </c>
      <c r="T1324">
        <v>5</v>
      </c>
      <c r="U1324" t="str">
        <f>IF(Ecommerce_Sales[[#This Row],[Delivery_Time_Days]]&gt;7,"Delay",IF(Ecommerce_Sales[[#This Row],[Delivery_Time_Days]] = 0,"No delivery",IF(Ecommerce_Sales[[#This Row],[Delivery_Time_Days]]&lt;=7,"On-time")))</f>
        <v>On-time</v>
      </c>
      <c r="V1324" s="7">
        <f>Ecommerce_Sales[[#This Row],[Profit]]/Ecommerce_Sales[[#This Row],[Total_Price]]</f>
        <v>0.29995862639635912</v>
      </c>
      <c r="W1324" s="3">
        <v>1450</v>
      </c>
      <c r="X1324" s="3"/>
    </row>
    <row r="1325" spans="1:24" x14ac:dyDescent="0.25">
      <c r="A1325" s="1" t="s">
        <v>5273</v>
      </c>
      <c r="B1325" s="1" t="s">
        <v>86</v>
      </c>
      <c r="C1325" s="1" t="s">
        <v>87</v>
      </c>
      <c r="D1325" s="1" t="s">
        <v>3111</v>
      </c>
      <c r="E1325" s="1" t="s">
        <v>1996</v>
      </c>
      <c r="F1325" s="2">
        <v>45491</v>
      </c>
      <c r="G1325" s="2">
        <v>45212</v>
      </c>
      <c r="H1325" s="2" t="str">
        <f>TEXT(Ecommerce_Sales[[#This Row],[Order_Date]],"mmmm")</f>
        <v>October</v>
      </c>
      <c r="I1325" s="2" t="str">
        <f>TEXT(Ecommerce_Sales[[#This Row],[Order_Date]],"yyyy")</f>
        <v>2023</v>
      </c>
      <c r="J1325" s="2" t="str">
        <f>TEXT(Ecommerce_Sales[[#This Row],[Order_Date]],"mmmm")</f>
        <v>October</v>
      </c>
      <c r="K1325" s="1" t="s">
        <v>1947</v>
      </c>
      <c r="L1325" s="1" t="s">
        <v>5274</v>
      </c>
      <c r="M1325" s="1" t="s">
        <v>2065</v>
      </c>
      <c r="N1325" s="1" t="s">
        <v>1978</v>
      </c>
      <c r="O1325" s="3">
        <v>822</v>
      </c>
      <c r="P1325">
        <v>3</v>
      </c>
      <c r="Q1325" s="3">
        <v>2465</v>
      </c>
      <c r="R1325" s="1" t="s">
        <v>1958</v>
      </c>
      <c r="S1325" s="3">
        <v>314</v>
      </c>
      <c r="T1325">
        <v>10</v>
      </c>
      <c r="U1325" t="str">
        <f>IF(Ecommerce_Sales[[#This Row],[Delivery_Time_Days]]&gt;7,"Delay",IF(Ecommerce_Sales[[#This Row],[Delivery_Time_Days]] = 0,"No delivery",IF(Ecommerce_Sales[[#This Row],[Delivery_Time_Days]]&lt;=7,"On-time")))</f>
        <v>Delay</v>
      </c>
      <c r="V1325" s="7">
        <f>Ecommerce_Sales[[#This Row],[Profit]]/Ecommerce_Sales[[#This Row],[Total_Price]]</f>
        <v>0.35010141987829613</v>
      </c>
      <c r="W1325" s="3">
        <v>863</v>
      </c>
      <c r="X1325" s="3"/>
    </row>
    <row r="1326" spans="1:24" x14ac:dyDescent="0.25">
      <c r="A1326" s="1" t="s">
        <v>5275</v>
      </c>
      <c r="B1326" s="1" t="s">
        <v>1130</v>
      </c>
      <c r="C1326" s="1" t="s">
        <v>1131</v>
      </c>
      <c r="D1326" s="1" t="s">
        <v>5276</v>
      </c>
      <c r="E1326" s="1" t="s">
        <v>1996</v>
      </c>
      <c r="F1326" s="2">
        <v>45451</v>
      </c>
      <c r="G1326" s="2">
        <v>45361</v>
      </c>
      <c r="H1326" s="2" t="str">
        <f>TEXT(Ecommerce_Sales[[#This Row],[Order_Date]],"mmmm")</f>
        <v>March</v>
      </c>
      <c r="I1326" s="2" t="str">
        <f>TEXT(Ecommerce_Sales[[#This Row],[Order_Date]],"yyyy")</f>
        <v>2024</v>
      </c>
      <c r="J1326" s="2" t="str">
        <f>TEXT(Ecommerce_Sales[[#This Row],[Order_Date]],"mmmm")</f>
        <v>March</v>
      </c>
      <c r="K1326" s="1" t="s">
        <v>1992</v>
      </c>
      <c r="L1326" s="1" t="s">
        <v>5277</v>
      </c>
      <c r="M1326" s="1" t="s">
        <v>2079</v>
      </c>
      <c r="N1326" s="1" t="s">
        <v>1973</v>
      </c>
      <c r="O1326" s="3">
        <v>130</v>
      </c>
      <c r="P1326">
        <v>4</v>
      </c>
      <c r="Q1326" s="3">
        <v>521</v>
      </c>
      <c r="R1326" s="1" t="s">
        <v>1958</v>
      </c>
      <c r="S1326" s="3">
        <v>39</v>
      </c>
      <c r="U1326" t="str">
        <f>IF(Ecommerce_Sales[[#This Row],[Delivery_Time_Days]]&gt;7,"Delay",IF(Ecommerce_Sales[[#This Row],[Delivery_Time_Days]] = 0,"No delivery",IF(Ecommerce_Sales[[#This Row],[Delivery_Time_Days]]&lt;=7,"On-time")))</f>
        <v>No delivery</v>
      </c>
      <c r="V1326" s="7">
        <f>Ecommerce_Sales[[#This Row],[Profit]]/Ecommerce_Sales[[#This Row],[Total_Price]]</f>
        <v>0.29942418426103645</v>
      </c>
      <c r="W1326" s="3">
        <v>156</v>
      </c>
      <c r="X1326" s="3"/>
    </row>
    <row r="1327" spans="1:24" x14ac:dyDescent="0.25">
      <c r="A1327" s="1" t="s">
        <v>5278</v>
      </c>
      <c r="B1327" s="1" t="s">
        <v>834</v>
      </c>
      <c r="C1327" s="1" t="s">
        <v>835</v>
      </c>
      <c r="D1327" s="1" t="s">
        <v>3164</v>
      </c>
      <c r="E1327" s="1" t="s">
        <v>2005</v>
      </c>
      <c r="F1327" s="2">
        <v>45209</v>
      </c>
      <c r="G1327" s="2">
        <v>45282</v>
      </c>
      <c r="H1327" s="2" t="str">
        <f>TEXT(Ecommerce_Sales[[#This Row],[Order_Date]],"mmmm")</f>
        <v>December</v>
      </c>
      <c r="I1327" s="2" t="str">
        <f>TEXT(Ecommerce_Sales[[#This Row],[Order_Date]],"yyyy")</f>
        <v>2023</v>
      </c>
      <c r="J1327" s="2" t="str">
        <f>TEXT(Ecommerce_Sales[[#This Row],[Order_Date]],"mmmm")</f>
        <v>December</v>
      </c>
      <c r="K1327" s="1" t="s">
        <v>1947</v>
      </c>
      <c r="L1327" s="1" t="s">
        <v>5279</v>
      </c>
      <c r="M1327" s="1" t="s">
        <v>2054</v>
      </c>
      <c r="N1327" s="1" t="s">
        <v>1957</v>
      </c>
      <c r="O1327" s="3">
        <v>414</v>
      </c>
      <c r="P1327">
        <v>2</v>
      </c>
      <c r="Q1327" s="3">
        <v>828</v>
      </c>
      <c r="R1327" s="1" t="s">
        <v>1951</v>
      </c>
      <c r="S1327" s="3">
        <v>58</v>
      </c>
      <c r="T1327">
        <v>4</v>
      </c>
      <c r="U1327" t="str">
        <f>IF(Ecommerce_Sales[[#This Row],[Delivery_Time_Days]]&gt;7,"Delay",IF(Ecommerce_Sales[[#This Row],[Delivery_Time_Days]] = 0,"No delivery",IF(Ecommerce_Sales[[#This Row],[Delivery_Time_Days]]&lt;=7,"On-time")))</f>
        <v>On-time</v>
      </c>
      <c r="V1327" s="7">
        <f>Ecommerce_Sales[[#This Row],[Profit]]/Ecommerce_Sales[[#This Row],[Total_Price]]</f>
        <v>0.14975845410628019</v>
      </c>
      <c r="W1327" s="3">
        <v>124</v>
      </c>
      <c r="X1327" s="3"/>
    </row>
    <row r="1328" spans="1:24" x14ac:dyDescent="0.25">
      <c r="A1328" s="1" t="s">
        <v>5280</v>
      </c>
      <c r="B1328" s="1" t="s">
        <v>509</v>
      </c>
      <c r="C1328" s="1" t="s">
        <v>510</v>
      </c>
      <c r="D1328" s="1" t="s">
        <v>5281</v>
      </c>
      <c r="E1328" s="1" t="s">
        <v>2005</v>
      </c>
      <c r="F1328" s="2">
        <v>45375</v>
      </c>
      <c r="G1328" s="2">
        <v>45599</v>
      </c>
      <c r="H1328" s="2" t="str">
        <f>TEXT(Ecommerce_Sales[[#This Row],[Order_Date]],"mmmm")</f>
        <v>November</v>
      </c>
      <c r="I1328" s="2" t="str">
        <f>TEXT(Ecommerce_Sales[[#This Row],[Order_Date]],"yyyy")</f>
        <v>2024</v>
      </c>
      <c r="J1328" s="2" t="str">
        <f>TEXT(Ecommerce_Sales[[#This Row],[Order_Date]],"mmmm")</f>
        <v>November</v>
      </c>
      <c r="K1328" s="1" t="s">
        <v>1947</v>
      </c>
      <c r="L1328" s="1" t="s">
        <v>5282</v>
      </c>
      <c r="M1328" s="1" t="s">
        <v>2247</v>
      </c>
      <c r="N1328" s="1" t="s">
        <v>1957</v>
      </c>
      <c r="O1328" s="3">
        <v>166</v>
      </c>
      <c r="P1328">
        <v>1</v>
      </c>
      <c r="Q1328" s="3">
        <v>166</v>
      </c>
      <c r="R1328" s="1" t="s">
        <v>1951</v>
      </c>
      <c r="S1328" s="3">
        <v>10</v>
      </c>
      <c r="T1328">
        <v>7</v>
      </c>
      <c r="U1328" t="str">
        <f>IF(Ecommerce_Sales[[#This Row],[Delivery_Time_Days]]&gt;7,"Delay",IF(Ecommerce_Sales[[#This Row],[Delivery_Time_Days]] = 0,"No delivery",IF(Ecommerce_Sales[[#This Row],[Delivery_Time_Days]]&lt;=7,"On-time")))</f>
        <v>On-time</v>
      </c>
      <c r="V1328" s="7">
        <f>Ecommerce_Sales[[#This Row],[Profit]]/Ecommerce_Sales[[#This Row],[Total_Price]]</f>
        <v>0.15060240963855423</v>
      </c>
      <c r="W1328" s="3">
        <v>25</v>
      </c>
      <c r="X1328" s="3"/>
    </row>
    <row r="1329" spans="1:24" x14ac:dyDescent="0.25">
      <c r="A1329" s="1" t="s">
        <v>5283</v>
      </c>
      <c r="B1329" s="1" t="s">
        <v>1567</v>
      </c>
      <c r="C1329" s="1" t="s">
        <v>1568</v>
      </c>
      <c r="D1329" s="1" t="s">
        <v>4675</v>
      </c>
      <c r="E1329" s="1" t="s">
        <v>1981</v>
      </c>
      <c r="F1329" s="2">
        <v>44962</v>
      </c>
      <c r="G1329" s="2">
        <v>45420</v>
      </c>
      <c r="H1329" s="2" t="str">
        <f>TEXT(Ecommerce_Sales[[#This Row],[Order_Date]],"mmmm")</f>
        <v>May</v>
      </c>
      <c r="I1329" s="2" t="str">
        <f>TEXT(Ecommerce_Sales[[#This Row],[Order_Date]],"yyyy")</f>
        <v>2024</v>
      </c>
      <c r="J1329" s="2" t="str">
        <f>TEXT(Ecommerce_Sales[[#This Row],[Order_Date]],"mmmm")</f>
        <v>May</v>
      </c>
      <c r="K1329" s="1" t="s">
        <v>1947</v>
      </c>
      <c r="L1329" s="1" t="s">
        <v>5284</v>
      </c>
      <c r="M1329" s="1" t="s">
        <v>2007</v>
      </c>
      <c r="N1329" s="1" t="s">
        <v>1973</v>
      </c>
      <c r="O1329" s="3">
        <v>1096</v>
      </c>
      <c r="P1329">
        <v>3</v>
      </c>
      <c r="Q1329" s="3">
        <v>3287</v>
      </c>
      <c r="R1329" s="1" t="s">
        <v>2016</v>
      </c>
      <c r="S1329" s="3">
        <v>315</v>
      </c>
      <c r="T1329">
        <v>3</v>
      </c>
      <c r="U1329" t="str">
        <f>IF(Ecommerce_Sales[[#This Row],[Delivery_Time_Days]]&gt;7,"Delay",IF(Ecommerce_Sales[[#This Row],[Delivery_Time_Days]] = 0,"No delivery",IF(Ecommerce_Sales[[#This Row],[Delivery_Time_Days]]&lt;=7,"On-time")))</f>
        <v>On-time</v>
      </c>
      <c r="V1329" s="7">
        <f>Ecommerce_Sales[[#This Row],[Profit]]/Ecommerce_Sales[[#This Row],[Total_Price]]</f>
        <v>0.29996957712199573</v>
      </c>
      <c r="W1329" s="3">
        <v>986</v>
      </c>
      <c r="X1329" s="3"/>
    </row>
    <row r="1330" spans="1:24" x14ac:dyDescent="0.25">
      <c r="A1330" s="1" t="s">
        <v>5285</v>
      </c>
      <c r="B1330" s="1" t="s">
        <v>875</v>
      </c>
      <c r="C1330" s="1" t="s">
        <v>876</v>
      </c>
      <c r="D1330" s="1" t="s">
        <v>3105</v>
      </c>
      <c r="E1330" s="1" t="s">
        <v>1996</v>
      </c>
      <c r="F1330" s="2">
        <v>45256</v>
      </c>
      <c r="G1330" s="2">
        <v>45275</v>
      </c>
      <c r="H1330" s="2" t="str">
        <f>TEXT(Ecommerce_Sales[[#This Row],[Order_Date]],"mmmm")</f>
        <v>December</v>
      </c>
      <c r="I1330" s="2" t="str">
        <f>TEXT(Ecommerce_Sales[[#This Row],[Order_Date]],"yyyy")</f>
        <v>2023</v>
      </c>
      <c r="J1330" s="2" t="str">
        <f>TEXT(Ecommerce_Sales[[#This Row],[Order_Date]],"mmmm")</f>
        <v>December</v>
      </c>
      <c r="K1330" s="1" t="s">
        <v>1947</v>
      </c>
      <c r="L1330" s="1" t="s">
        <v>5286</v>
      </c>
      <c r="M1330" s="1" t="s">
        <v>2043</v>
      </c>
      <c r="N1330" s="1" t="s">
        <v>1989</v>
      </c>
      <c r="O1330" s="3">
        <v>911</v>
      </c>
      <c r="P1330">
        <v>6</v>
      </c>
      <c r="Q1330" s="3">
        <v>5464</v>
      </c>
      <c r="R1330" s="1" t="s">
        <v>2008</v>
      </c>
      <c r="S1330" s="3">
        <v>522</v>
      </c>
      <c r="T1330">
        <v>9</v>
      </c>
      <c r="U1330" t="str">
        <f>IF(Ecommerce_Sales[[#This Row],[Delivery_Time_Days]]&gt;7,"Delay",IF(Ecommerce_Sales[[#This Row],[Delivery_Time_Days]] = 0,"No delivery",IF(Ecommerce_Sales[[#This Row],[Delivery_Time_Days]]&lt;=7,"On-time")))</f>
        <v>Delay</v>
      </c>
      <c r="V1330" s="7">
        <f>Ecommerce_Sales[[#This Row],[Profit]]/Ecommerce_Sales[[#This Row],[Total_Price]]</f>
        <v>0.25</v>
      </c>
      <c r="W1330" s="3">
        <v>1366</v>
      </c>
      <c r="X1330" s="3"/>
    </row>
    <row r="1331" spans="1:24" x14ac:dyDescent="0.25">
      <c r="A1331" s="1" t="s">
        <v>5287</v>
      </c>
      <c r="B1331" s="1" t="s">
        <v>44</v>
      </c>
      <c r="C1331" s="1" t="s">
        <v>45</v>
      </c>
      <c r="D1331" s="1" t="s">
        <v>2787</v>
      </c>
      <c r="E1331" s="1" t="s">
        <v>1961</v>
      </c>
      <c r="F1331" s="2">
        <v>45088</v>
      </c>
      <c r="G1331" s="2">
        <v>44936</v>
      </c>
      <c r="H1331" s="2" t="str">
        <f>TEXT(Ecommerce_Sales[[#This Row],[Order_Date]],"mmmm")</f>
        <v>January</v>
      </c>
      <c r="I1331" s="2" t="str">
        <f>TEXT(Ecommerce_Sales[[#This Row],[Order_Date]],"yyyy")</f>
        <v>2023</v>
      </c>
      <c r="J1331" s="2" t="str">
        <f>TEXT(Ecommerce_Sales[[#This Row],[Order_Date]],"mmmm")</f>
        <v>January</v>
      </c>
      <c r="K1331" s="1" t="s">
        <v>1947</v>
      </c>
      <c r="L1331" s="1" t="s">
        <v>5288</v>
      </c>
      <c r="M1331" s="1" t="s">
        <v>2030</v>
      </c>
      <c r="N1331" s="1" t="s">
        <v>1978</v>
      </c>
      <c r="O1331" s="3">
        <v>756</v>
      </c>
      <c r="P1331">
        <v>1</v>
      </c>
      <c r="Q1331" s="3">
        <v>756</v>
      </c>
      <c r="R1331" s="1" t="s">
        <v>1958</v>
      </c>
      <c r="S1331" s="3">
        <v>98</v>
      </c>
      <c r="T1331">
        <v>5</v>
      </c>
      <c r="U1331" t="str">
        <f>IF(Ecommerce_Sales[[#This Row],[Delivery_Time_Days]]&gt;7,"Delay",IF(Ecommerce_Sales[[#This Row],[Delivery_Time_Days]] = 0,"No delivery",IF(Ecommerce_Sales[[#This Row],[Delivery_Time_Days]]&lt;=7,"On-time")))</f>
        <v>On-time</v>
      </c>
      <c r="V1331" s="7">
        <f>Ecommerce_Sales[[#This Row],[Profit]]/Ecommerce_Sales[[#This Row],[Total_Price]]</f>
        <v>0.35052910052910052</v>
      </c>
      <c r="W1331" s="3">
        <v>265</v>
      </c>
      <c r="X1331" s="3"/>
    </row>
    <row r="1332" spans="1:24" x14ac:dyDescent="0.25">
      <c r="A1332" s="1" t="s">
        <v>5289</v>
      </c>
      <c r="B1332" s="1" t="s">
        <v>1339</v>
      </c>
      <c r="C1332" s="1" t="s">
        <v>1340</v>
      </c>
      <c r="D1332" s="1" t="s">
        <v>5290</v>
      </c>
      <c r="E1332" s="1" t="s">
        <v>1954</v>
      </c>
      <c r="F1332" s="2">
        <v>45560</v>
      </c>
      <c r="G1332" s="2">
        <v>45348</v>
      </c>
      <c r="H1332" s="2" t="str">
        <f>TEXT(Ecommerce_Sales[[#This Row],[Order_Date]],"mmmm")</f>
        <v>February</v>
      </c>
      <c r="I1332" s="2" t="str">
        <f>TEXT(Ecommerce_Sales[[#This Row],[Order_Date]],"yyyy")</f>
        <v>2024</v>
      </c>
      <c r="J1332" s="2" t="str">
        <f>TEXT(Ecommerce_Sales[[#This Row],[Order_Date]],"mmmm")</f>
        <v>February</v>
      </c>
      <c r="K1332" s="1" t="s">
        <v>1947</v>
      </c>
      <c r="L1332" s="1" t="s">
        <v>5291</v>
      </c>
      <c r="M1332" s="1" t="s">
        <v>2058</v>
      </c>
      <c r="N1332" s="1" t="s">
        <v>1950</v>
      </c>
      <c r="O1332" s="3">
        <v>153</v>
      </c>
      <c r="P1332">
        <v>4</v>
      </c>
      <c r="Q1332" s="3">
        <v>612</v>
      </c>
      <c r="R1332" s="1" t="s">
        <v>1958</v>
      </c>
      <c r="S1332" s="3">
        <v>72</v>
      </c>
      <c r="T1332">
        <v>5</v>
      </c>
      <c r="U1332" t="str">
        <f>IF(Ecommerce_Sales[[#This Row],[Delivery_Time_Days]]&gt;7,"Delay",IF(Ecommerce_Sales[[#This Row],[Delivery_Time_Days]] = 0,"No delivery",IF(Ecommerce_Sales[[#This Row],[Delivery_Time_Days]]&lt;=7,"On-time")))</f>
        <v>On-time</v>
      </c>
      <c r="V1332" s="7">
        <f>Ecommerce_Sales[[#This Row],[Profit]]/Ecommerce_Sales[[#This Row],[Total_Price]]</f>
        <v>0.40032679738562094</v>
      </c>
      <c r="W1332" s="3">
        <v>245</v>
      </c>
      <c r="X1332" s="3"/>
    </row>
    <row r="1333" spans="1:24" x14ac:dyDescent="0.25">
      <c r="A1333" s="1" t="s">
        <v>5292</v>
      </c>
      <c r="B1333" s="1" t="s">
        <v>525</v>
      </c>
      <c r="C1333" s="1" t="s">
        <v>526</v>
      </c>
      <c r="D1333" s="1" t="s">
        <v>3541</v>
      </c>
      <c r="E1333" s="1" t="s">
        <v>1996</v>
      </c>
      <c r="F1333" s="2">
        <v>45052</v>
      </c>
      <c r="G1333" s="2">
        <v>45497</v>
      </c>
      <c r="H1333" s="2" t="str">
        <f>TEXT(Ecommerce_Sales[[#This Row],[Order_Date]],"mmmm")</f>
        <v>July</v>
      </c>
      <c r="I1333" s="2" t="str">
        <f>TEXT(Ecommerce_Sales[[#This Row],[Order_Date]],"yyyy")</f>
        <v>2024</v>
      </c>
      <c r="J1333" s="2" t="str">
        <f>TEXT(Ecommerce_Sales[[#This Row],[Order_Date]],"mmmm")</f>
        <v>July</v>
      </c>
      <c r="K1333" s="1" t="s">
        <v>1947</v>
      </c>
      <c r="L1333" s="1" t="s">
        <v>5293</v>
      </c>
      <c r="M1333" s="1" t="s">
        <v>2247</v>
      </c>
      <c r="N1333" s="1" t="s">
        <v>1957</v>
      </c>
      <c r="O1333" s="3">
        <v>505</v>
      </c>
      <c r="P1333">
        <v>1</v>
      </c>
      <c r="Q1333" s="3">
        <v>505</v>
      </c>
      <c r="R1333" s="1" t="s">
        <v>1958</v>
      </c>
      <c r="S1333" s="3">
        <v>68</v>
      </c>
      <c r="T1333">
        <v>9</v>
      </c>
      <c r="U1333" t="str">
        <f>IF(Ecommerce_Sales[[#This Row],[Delivery_Time_Days]]&gt;7,"Delay",IF(Ecommerce_Sales[[#This Row],[Delivery_Time_Days]] = 0,"No delivery",IF(Ecommerce_Sales[[#This Row],[Delivery_Time_Days]]&lt;=7,"On-time")))</f>
        <v>Delay</v>
      </c>
      <c r="V1333" s="7">
        <f>Ecommerce_Sales[[#This Row],[Profit]]/Ecommerce_Sales[[#This Row],[Total_Price]]</f>
        <v>0.15049504950495049</v>
      </c>
      <c r="W1333" s="3">
        <v>76</v>
      </c>
      <c r="X1333" s="3"/>
    </row>
    <row r="1334" spans="1:24" x14ac:dyDescent="0.25">
      <c r="A1334" s="1" t="s">
        <v>5294</v>
      </c>
      <c r="B1334" s="1" t="s">
        <v>1884</v>
      </c>
      <c r="C1334" s="1" t="s">
        <v>1885</v>
      </c>
      <c r="D1334" s="1" t="s">
        <v>2361</v>
      </c>
      <c r="E1334" s="1" t="s">
        <v>1996</v>
      </c>
      <c r="F1334" s="2">
        <v>45153</v>
      </c>
      <c r="G1334" s="2">
        <v>45123</v>
      </c>
      <c r="H1334" s="2" t="str">
        <f>TEXT(Ecommerce_Sales[[#This Row],[Order_Date]],"mmmm")</f>
        <v>July</v>
      </c>
      <c r="I1334" s="2" t="str">
        <f>TEXT(Ecommerce_Sales[[#This Row],[Order_Date]],"yyyy")</f>
        <v>2023</v>
      </c>
      <c r="J1334" s="2" t="str">
        <f>TEXT(Ecommerce_Sales[[#This Row],[Order_Date]],"mmmm")</f>
        <v>July</v>
      </c>
      <c r="K1334" s="1" t="s">
        <v>1986</v>
      </c>
      <c r="L1334" s="1" t="s">
        <v>5295</v>
      </c>
      <c r="M1334" s="1" t="s">
        <v>2104</v>
      </c>
      <c r="N1334" s="1" t="s">
        <v>1978</v>
      </c>
      <c r="O1334" s="3">
        <v>48</v>
      </c>
      <c r="P1334">
        <v>1</v>
      </c>
      <c r="Q1334" s="3">
        <v>48</v>
      </c>
      <c r="R1334" s="1" t="s">
        <v>1958</v>
      </c>
      <c r="S1334" s="3">
        <v>6</v>
      </c>
      <c r="U1334" t="str">
        <f>IF(Ecommerce_Sales[[#This Row],[Delivery_Time_Days]]&gt;7,"Delay",IF(Ecommerce_Sales[[#This Row],[Delivery_Time_Days]] = 0,"No delivery",IF(Ecommerce_Sales[[#This Row],[Delivery_Time_Days]]&lt;=7,"On-time")))</f>
        <v>No delivery</v>
      </c>
      <c r="V1334" s="7">
        <f>Ecommerce_Sales[[#This Row],[Profit]]/Ecommerce_Sales[[#This Row],[Total_Price]]</f>
        <v>0.35416666666666669</v>
      </c>
      <c r="W1334" s="3">
        <v>17</v>
      </c>
      <c r="X1334" s="3"/>
    </row>
    <row r="1335" spans="1:24" x14ac:dyDescent="0.25">
      <c r="A1335" s="1" t="s">
        <v>5296</v>
      </c>
      <c r="B1335" s="1" t="s">
        <v>697</v>
      </c>
      <c r="C1335" s="1" t="s">
        <v>698</v>
      </c>
      <c r="D1335" s="1" t="s">
        <v>2989</v>
      </c>
      <c r="E1335" s="1" t="s">
        <v>1996</v>
      </c>
      <c r="F1335" s="2">
        <v>45568</v>
      </c>
      <c r="G1335" s="2">
        <v>45512</v>
      </c>
      <c r="H1335" s="2" t="str">
        <f>TEXT(Ecommerce_Sales[[#This Row],[Order_Date]],"mmmm")</f>
        <v>August</v>
      </c>
      <c r="I1335" s="2" t="str">
        <f>TEXT(Ecommerce_Sales[[#This Row],[Order_Date]],"yyyy")</f>
        <v>2024</v>
      </c>
      <c r="J1335" s="2" t="str">
        <f>TEXT(Ecommerce_Sales[[#This Row],[Order_Date]],"mmmm")</f>
        <v>August</v>
      </c>
      <c r="K1335" s="1" t="s">
        <v>1947</v>
      </c>
      <c r="L1335" s="1" t="s">
        <v>5297</v>
      </c>
      <c r="M1335" s="1" t="s">
        <v>2065</v>
      </c>
      <c r="N1335" s="1" t="s">
        <v>1978</v>
      </c>
      <c r="O1335" s="3">
        <v>747</v>
      </c>
      <c r="P1335">
        <v>1</v>
      </c>
      <c r="Q1335" s="3">
        <v>747</v>
      </c>
      <c r="R1335" s="1" t="s">
        <v>1958</v>
      </c>
      <c r="S1335" s="3">
        <v>83</v>
      </c>
      <c r="T1335">
        <v>8</v>
      </c>
      <c r="U1335" t="str">
        <f>IF(Ecommerce_Sales[[#This Row],[Delivery_Time_Days]]&gt;7,"Delay",IF(Ecommerce_Sales[[#This Row],[Delivery_Time_Days]] = 0,"No delivery",IF(Ecommerce_Sales[[#This Row],[Delivery_Time_Days]]&lt;=7,"On-time")))</f>
        <v>Delay</v>
      </c>
      <c r="V1335" s="7">
        <f>Ecommerce_Sales[[#This Row],[Profit]]/Ecommerce_Sales[[#This Row],[Total_Price]]</f>
        <v>0.3493975903614458</v>
      </c>
      <c r="W1335" s="3">
        <v>261</v>
      </c>
      <c r="X1335" s="3"/>
    </row>
    <row r="1336" spans="1:24" x14ac:dyDescent="0.25">
      <c r="A1336" s="1" t="s">
        <v>5298</v>
      </c>
      <c r="B1336" s="1" t="s">
        <v>1541</v>
      </c>
      <c r="C1336" s="1" t="s">
        <v>1542</v>
      </c>
      <c r="D1336" s="1" t="s">
        <v>5299</v>
      </c>
      <c r="E1336" s="1" t="s">
        <v>1954</v>
      </c>
      <c r="F1336" s="2">
        <v>45430</v>
      </c>
      <c r="G1336" s="2">
        <v>45469</v>
      </c>
      <c r="H1336" s="2" t="str">
        <f>TEXT(Ecommerce_Sales[[#This Row],[Order_Date]],"mmmm")</f>
        <v>June</v>
      </c>
      <c r="I1336" s="2" t="str">
        <f>TEXT(Ecommerce_Sales[[#This Row],[Order_Date]],"yyyy")</f>
        <v>2024</v>
      </c>
      <c r="J1336" s="2" t="str">
        <f>TEXT(Ecommerce_Sales[[#This Row],[Order_Date]],"mmmm")</f>
        <v>June</v>
      </c>
      <c r="K1336" s="1" t="s">
        <v>1947</v>
      </c>
      <c r="L1336" s="1" t="s">
        <v>4175</v>
      </c>
      <c r="M1336" s="1" t="s">
        <v>2002</v>
      </c>
      <c r="N1336" s="1" t="s">
        <v>1989</v>
      </c>
      <c r="O1336" s="3">
        <v>371</v>
      </c>
      <c r="P1336">
        <v>1</v>
      </c>
      <c r="Q1336" s="3">
        <v>371</v>
      </c>
      <c r="R1336" s="1" t="s">
        <v>1958</v>
      </c>
      <c r="S1336" s="3">
        <v>20</v>
      </c>
      <c r="T1336">
        <v>4</v>
      </c>
      <c r="U1336" t="str">
        <f>IF(Ecommerce_Sales[[#This Row],[Delivery_Time_Days]]&gt;7,"Delay",IF(Ecommerce_Sales[[#This Row],[Delivery_Time_Days]] = 0,"No delivery",IF(Ecommerce_Sales[[#This Row],[Delivery_Time_Days]]&lt;=7,"On-time")))</f>
        <v>On-time</v>
      </c>
      <c r="V1336" s="7">
        <f>Ecommerce_Sales[[#This Row],[Profit]]/Ecommerce_Sales[[#This Row],[Total_Price]]</f>
        <v>0.25067385444743934</v>
      </c>
      <c r="W1336" s="3">
        <v>93</v>
      </c>
      <c r="X1336" s="3"/>
    </row>
    <row r="1337" spans="1:24" x14ac:dyDescent="0.25">
      <c r="A1337" s="1" t="s">
        <v>5300</v>
      </c>
      <c r="B1337" s="1" t="s">
        <v>1451</v>
      </c>
      <c r="C1337" s="1" t="s">
        <v>1452</v>
      </c>
      <c r="D1337" s="1" t="s">
        <v>5301</v>
      </c>
      <c r="E1337" s="1" t="s">
        <v>1981</v>
      </c>
      <c r="F1337" s="2">
        <v>45263</v>
      </c>
      <c r="G1337" s="2">
        <v>45209</v>
      </c>
      <c r="H1337" s="2" t="str">
        <f>TEXT(Ecommerce_Sales[[#This Row],[Order_Date]],"mmmm")</f>
        <v>October</v>
      </c>
      <c r="I1337" s="2" t="str">
        <f>TEXT(Ecommerce_Sales[[#This Row],[Order_Date]],"yyyy")</f>
        <v>2023</v>
      </c>
      <c r="J1337" s="2" t="str">
        <f>TEXT(Ecommerce_Sales[[#This Row],[Order_Date]],"mmmm")</f>
        <v>October</v>
      </c>
      <c r="K1337" s="1" t="s">
        <v>1947</v>
      </c>
      <c r="L1337" s="1" t="s">
        <v>5302</v>
      </c>
      <c r="M1337" s="1" t="s">
        <v>1956</v>
      </c>
      <c r="N1337" s="1" t="s">
        <v>1957</v>
      </c>
      <c r="O1337" s="3">
        <v>1152</v>
      </c>
      <c r="P1337">
        <v>1</v>
      </c>
      <c r="Q1337" s="3">
        <v>1152</v>
      </c>
      <c r="R1337" s="1" t="s">
        <v>1958</v>
      </c>
      <c r="S1337" s="3">
        <v>134</v>
      </c>
      <c r="T1337">
        <v>2</v>
      </c>
      <c r="U1337" t="str">
        <f>IF(Ecommerce_Sales[[#This Row],[Delivery_Time_Days]]&gt;7,"Delay",IF(Ecommerce_Sales[[#This Row],[Delivery_Time_Days]] = 0,"No delivery",IF(Ecommerce_Sales[[#This Row],[Delivery_Time_Days]]&lt;=7,"On-time")))</f>
        <v>On-time</v>
      </c>
      <c r="V1337" s="7">
        <f>Ecommerce_Sales[[#This Row],[Profit]]/Ecommerce_Sales[[#This Row],[Total_Price]]</f>
        <v>0.1501736111111111</v>
      </c>
      <c r="W1337" s="3">
        <v>173</v>
      </c>
      <c r="X1337" s="3"/>
    </row>
    <row r="1338" spans="1:24" x14ac:dyDescent="0.25">
      <c r="A1338" s="1" t="s">
        <v>5303</v>
      </c>
      <c r="B1338" s="1" t="s">
        <v>444</v>
      </c>
      <c r="C1338" s="1" t="s">
        <v>445</v>
      </c>
      <c r="D1338" s="1" t="s">
        <v>2106</v>
      </c>
      <c r="E1338" s="1" t="s">
        <v>1946</v>
      </c>
      <c r="F1338" s="2">
        <v>45651</v>
      </c>
      <c r="G1338" s="2">
        <v>45576</v>
      </c>
      <c r="H1338" s="2" t="str">
        <f>TEXT(Ecommerce_Sales[[#This Row],[Order_Date]],"mmmm")</f>
        <v>October</v>
      </c>
      <c r="I1338" s="2" t="str">
        <f>TEXT(Ecommerce_Sales[[#This Row],[Order_Date]],"yyyy")</f>
        <v>2024</v>
      </c>
      <c r="J1338" s="2" t="str">
        <f>TEXT(Ecommerce_Sales[[#This Row],[Order_Date]],"mmmm")</f>
        <v>October</v>
      </c>
      <c r="K1338" s="1" t="s">
        <v>1947</v>
      </c>
      <c r="L1338" s="1" t="s">
        <v>5304</v>
      </c>
      <c r="M1338" s="1" t="s">
        <v>1963</v>
      </c>
      <c r="N1338" s="1" t="s">
        <v>1957</v>
      </c>
      <c r="O1338" s="3">
        <v>160</v>
      </c>
      <c r="P1338">
        <v>4</v>
      </c>
      <c r="Q1338" s="3">
        <v>638</v>
      </c>
      <c r="R1338" s="1" t="s">
        <v>2008</v>
      </c>
      <c r="S1338" s="3">
        <v>42</v>
      </c>
      <c r="T1338">
        <v>2</v>
      </c>
      <c r="U1338" t="str">
        <f>IF(Ecommerce_Sales[[#This Row],[Delivery_Time_Days]]&gt;7,"Delay",IF(Ecommerce_Sales[[#This Row],[Delivery_Time_Days]] = 0,"No delivery",IF(Ecommerce_Sales[[#This Row],[Delivery_Time_Days]]&lt;=7,"On-time")))</f>
        <v>On-time</v>
      </c>
      <c r="V1338" s="7">
        <f>Ecommerce_Sales[[#This Row],[Profit]]/Ecommerce_Sales[[#This Row],[Total_Price]]</f>
        <v>0.15047021943573669</v>
      </c>
      <c r="W1338" s="3">
        <v>96</v>
      </c>
      <c r="X1338" s="3"/>
    </row>
    <row r="1339" spans="1:24" x14ac:dyDescent="0.25">
      <c r="A1339" s="1" t="s">
        <v>5305</v>
      </c>
      <c r="B1339" s="1" t="s">
        <v>1111</v>
      </c>
      <c r="C1339" s="1" t="s">
        <v>1112</v>
      </c>
      <c r="D1339" s="1" t="s">
        <v>4792</v>
      </c>
      <c r="E1339" s="1" t="s">
        <v>1966</v>
      </c>
      <c r="F1339" s="2">
        <v>45434</v>
      </c>
      <c r="G1339" s="2">
        <v>45025</v>
      </c>
      <c r="H1339" s="2" t="str">
        <f>TEXT(Ecommerce_Sales[[#This Row],[Order_Date]],"mmmm")</f>
        <v>April</v>
      </c>
      <c r="I1339" s="2" t="str">
        <f>TEXT(Ecommerce_Sales[[#This Row],[Order_Date]],"yyyy")</f>
        <v>2023</v>
      </c>
      <c r="J1339" s="2" t="str">
        <f>TEXT(Ecommerce_Sales[[#This Row],[Order_Date]],"mmmm")</f>
        <v>April</v>
      </c>
      <c r="K1339" s="1" t="s">
        <v>1986</v>
      </c>
      <c r="L1339" s="1" t="s">
        <v>5182</v>
      </c>
      <c r="M1339" s="1" t="s">
        <v>1988</v>
      </c>
      <c r="N1339" s="1" t="s">
        <v>1989</v>
      </c>
      <c r="O1339" s="3">
        <v>806</v>
      </c>
      <c r="P1339">
        <v>5</v>
      </c>
      <c r="Q1339" s="3">
        <v>4032</v>
      </c>
      <c r="R1339" s="1" t="s">
        <v>1958</v>
      </c>
      <c r="S1339" s="3">
        <v>505</v>
      </c>
      <c r="U1339" t="str">
        <f>IF(Ecommerce_Sales[[#This Row],[Delivery_Time_Days]]&gt;7,"Delay",IF(Ecommerce_Sales[[#This Row],[Delivery_Time_Days]] = 0,"No delivery",IF(Ecommerce_Sales[[#This Row],[Delivery_Time_Days]]&lt;=7,"On-time")))</f>
        <v>No delivery</v>
      </c>
      <c r="V1339" s="7">
        <f>Ecommerce_Sales[[#This Row],[Profit]]/Ecommerce_Sales[[#This Row],[Total_Price]]</f>
        <v>0.25</v>
      </c>
      <c r="W1339" s="3">
        <v>1008</v>
      </c>
      <c r="X1339" s="3"/>
    </row>
    <row r="1340" spans="1:24" x14ac:dyDescent="0.25">
      <c r="A1340" s="1" t="s">
        <v>5306</v>
      </c>
      <c r="B1340" s="1" t="s">
        <v>264</v>
      </c>
      <c r="C1340" s="1" t="s">
        <v>265</v>
      </c>
      <c r="D1340" s="1" t="s">
        <v>2335</v>
      </c>
      <c r="E1340" s="1" t="s">
        <v>1946</v>
      </c>
      <c r="F1340" s="2">
        <v>44945</v>
      </c>
      <c r="G1340" s="2">
        <v>45102</v>
      </c>
      <c r="H1340" s="2" t="str">
        <f>TEXT(Ecommerce_Sales[[#This Row],[Order_Date]],"mmmm")</f>
        <v>June</v>
      </c>
      <c r="I1340" s="2" t="str">
        <f>TEXT(Ecommerce_Sales[[#This Row],[Order_Date]],"yyyy")</f>
        <v>2023</v>
      </c>
      <c r="J1340" s="2" t="str">
        <f>TEXT(Ecommerce_Sales[[#This Row],[Order_Date]],"mmmm")</f>
        <v>June</v>
      </c>
      <c r="K1340" s="1" t="s">
        <v>1986</v>
      </c>
      <c r="L1340" s="1" t="s">
        <v>5307</v>
      </c>
      <c r="M1340" s="1" t="s">
        <v>1998</v>
      </c>
      <c r="N1340" s="1" t="s">
        <v>1973</v>
      </c>
      <c r="O1340" s="3">
        <v>218</v>
      </c>
      <c r="P1340">
        <v>1</v>
      </c>
      <c r="Q1340" s="3">
        <v>218</v>
      </c>
      <c r="R1340" s="1" t="s">
        <v>1958</v>
      </c>
      <c r="S1340" s="3">
        <v>32</v>
      </c>
      <c r="U1340" t="str">
        <f>IF(Ecommerce_Sales[[#This Row],[Delivery_Time_Days]]&gt;7,"Delay",IF(Ecommerce_Sales[[#This Row],[Delivery_Time_Days]] = 0,"No delivery",IF(Ecommerce_Sales[[#This Row],[Delivery_Time_Days]]&lt;=7,"On-time")))</f>
        <v>No delivery</v>
      </c>
      <c r="V1340" s="7">
        <f>Ecommerce_Sales[[#This Row],[Profit]]/Ecommerce_Sales[[#This Row],[Total_Price]]</f>
        <v>0.29816513761467889</v>
      </c>
      <c r="W1340" s="3">
        <v>65</v>
      </c>
      <c r="X1340" s="3"/>
    </row>
    <row r="1341" spans="1:24" x14ac:dyDescent="0.25">
      <c r="A1341" s="1" t="s">
        <v>5308</v>
      </c>
      <c r="B1341" s="1" t="s">
        <v>1357</v>
      </c>
      <c r="C1341" s="1" t="s">
        <v>1358</v>
      </c>
      <c r="D1341" s="1" t="s">
        <v>5309</v>
      </c>
      <c r="E1341" s="1" t="s">
        <v>1966</v>
      </c>
      <c r="F1341" s="2">
        <v>45118</v>
      </c>
      <c r="G1341" s="2">
        <v>44935</v>
      </c>
      <c r="H1341" s="2" t="str">
        <f>TEXT(Ecommerce_Sales[[#This Row],[Order_Date]],"mmmm")</f>
        <v>January</v>
      </c>
      <c r="I1341" s="2" t="str">
        <f>TEXT(Ecommerce_Sales[[#This Row],[Order_Date]],"yyyy")</f>
        <v>2023</v>
      </c>
      <c r="J1341" s="2" t="str">
        <f>TEXT(Ecommerce_Sales[[#This Row],[Order_Date]],"mmmm")</f>
        <v>January</v>
      </c>
      <c r="K1341" s="1" t="s">
        <v>1947</v>
      </c>
      <c r="L1341" s="1" t="s">
        <v>5310</v>
      </c>
      <c r="M1341" s="1" t="s">
        <v>1972</v>
      </c>
      <c r="N1341" s="1" t="s">
        <v>1973</v>
      </c>
      <c r="O1341" s="3">
        <v>528</v>
      </c>
      <c r="P1341">
        <v>2</v>
      </c>
      <c r="Q1341" s="3">
        <v>1057</v>
      </c>
      <c r="R1341" s="1" t="s">
        <v>2008</v>
      </c>
      <c r="S1341" s="3">
        <v>73</v>
      </c>
      <c r="T1341">
        <v>6</v>
      </c>
      <c r="U1341" t="str">
        <f>IF(Ecommerce_Sales[[#This Row],[Delivery_Time_Days]]&gt;7,"Delay",IF(Ecommerce_Sales[[#This Row],[Delivery_Time_Days]] = 0,"No delivery",IF(Ecommerce_Sales[[#This Row],[Delivery_Time_Days]]&lt;=7,"On-time")))</f>
        <v>On-time</v>
      </c>
      <c r="V1341" s="7">
        <f>Ecommerce_Sales[[#This Row],[Profit]]/Ecommerce_Sales[[#This Row],[Total_Price]]</f>
        <v>0.29990539262062443</v>
      </c>
      <c r="W1341" s="3">
        <v>317</v>
      </c>
      <c r="X1341" s="3"/>
    </row>
    <row r="1342" spans="1:24" x14ac:dyDescent="0.25">
      <c r="A1342" s="1" t="s">
        <v>5311</v>
      </c>
      <c r="B1342" s="1" t="s">
        <v>1177</v>
      </c>
      <c r="C1342" s="1" t="s">
        <v>1178</v>
      </c>
      <c r="D1342" s="1" t="s">
        <v>2216</v>
      </c>
      <c r="E1342" s="1" t="s">
        <v>1966</v>
      </c>
      <c r="F1342" s="2">
        <v>45561</v>
      </c>
      <c r="G1342" s="2">
        <v>45497</v>
      </c>
      <c r="H1342" s="2" t="str">
        <f>TEXT(Ecommerce_Sales[[#This Row],[Order_Date]],"mmmm")</f>
        <v>July</v>
      </c>
      <c r="I1342" s="2" t="str">
        <f>TEXT(Ecommerce_Sales[[#This Row],[Order_Date]],"yyyy")</f>
        <v>2024</v>
      </c>
      <c r="J1342" s="2" t="str">
        <f>TEXT(Ecommerce_Sales[[#This Row],[Order_Date]],"mmmm")</f>
        <v>July</v>
      </c>
      <c r="K1342" s="1" t="s">
        <v>1947</v>
      </c>
      <c r="L1342" s="1" t="s">
        <v>5312</v>
      </c>
      <c r="M1342" s="1" t="s">
        <v>2030</v>
      </c>
      <c r="N1342" s="1" t="s">
        <v>1978</v>
      </c>
      <c r="O1342" s="3">
        <v>851</v>
      </c>
      <c r="P1342">
        <v>6</v>
      </c>
      <c r="Q1342" s="3">
        <v>5108</v>
      </c>
      <c r="R1342" s="1" t="s">
        <v>1958</v>
      </c>
      <c r="S1342" s="3">
        <v>279</v>
      </c>
      <c r="T1342">
        <v>3</v>
      </c>
      <c r="U1342" t="str">
        <f>IF(Ecommerce_Sales[[#This Row],[Delivery_Time_Days]]&gt;7,"Delay",IF(Ecommerce_Sales[[#This Row],[Delivery_Time_Days]] = 0,"No delivery",IF(Ecommerce_Sales[[#This Row],[Delivery_Time_Days]]&lt;=7,"On-time")))</f>
        <v>On-time</v>
      </c>
      <c r="V1342" s="7">
        <f>Ecommerce_Sales[[#This Row],[Profit]]/Ecommerce_Sales[[#This Row],[Total_Price]]</f>
        <v>0.35003915426781518</v>
      </c>
      <c r="W1342" s="3">
        <v>1788</v>
      </c>
      <c r="X1342" s="3"/>
    </row>
    <row r="1343" spans="1:24" x14ac:dyDescent="0.25">
      <c r="A1343" s="1" t="s">
        <v>5313</v>
      </c>
      <c r="B1343" s="1" t="s">
        <v>1271</v>
      </c>
      <c r="C1343" s="1" t="s">
        <v>1272</v>
      </c>
      <c r="D1343" s="1" t="s">
        <v>2300</v>
      </c>
      <c r="E1343" s="1" t="s">
        <v>1946</v>
      </c>
      <c r="F1343" s="2">
        <v>45487</v>
      </c>
      <c r="G1343" s="2">
        <v>45382</v>
      </c>
      <c r="H1343" s="2" t="str">
        <f>TEXT(Ecommerce_Sales[[#This Row],[Order_Date]],"mmmm")</f>
        <v>March</v>
      </c>
      <c r="I1343" s="2" t="str">
        <f>TEXT(Ecommerce_Sales[[#This Row],[Order_Date]],"yyyy")</f>
        <v>2024</v>
      </c>
      <c r="J1343" s="2" t="str">
        <f>TEXT(Ecommerce_Sales[[#This Row],[Order_Date]],"mmmm")</f>
        <v>March</v>
      </c>
      <c r="K1343" s="1" t="s">
        <v>1947</v>
      </c>
      <c r="L1343" s="1" t="s">
        <v>5314</v>
      </c>
      <c r="M1343" s="1" t="s">
        <v>2079</v>
      </c>
      <c r="N1343" s="1" t="s">
        <v>1973</v>
      </c>
      <c r="O1343" s="3">
        <v>355</v>
      </c>
      <c r="P1343">
        <v>4</v>
      </c>
      <c r="Q1343" s="3">
        <v>1421</v>
      </c>
      <c r="R1343" s="1" t="s">
        <v>1951</v>
      </c>
      <c r="S1343" s="3">
        <v>197</v>
      </c>
      <c r="T1343">
        <v>3</v>
      </c>
      <c r="U1343" t="str">
        <f>IF(Ecommerce_Sales[[#This Row],[Delivery_Time_Days]]&gt;7,"Delay",IF(Ecommerce_Sales[[#This Row],[Delivery_Time_Days]] = 0,"No delivery",IF(Ecommerce_Sales[[#This Row],[Delivery_Time_Days]]&lt;=7,"On-time")))</f>
        <v>On-time</v>
      </c>
      <c r="V1343" s="7">
        <f>Ecommerce_Sales[[#This Row],[Profit]]/Ecommerce_Sales[[#This Row],[Total_Price]]</f>
        <v>0.29978888106966922</v>
      </c>
      <c r="W1343" s="3">
        <v>426</v>
      </c>
      <c r="X1343" s="3"/>
    </row>
    <row r="1344" spans="1:24" x14ac:dyDescent="0.25">
      <c r="A1344" s="1" t="s">
        <v>5315</v>
      </c>
      <c r="B1344" s="1" t="s">
        <v>346</v>
      </c>
      <c r="C1344" s="1" t="s">
        <v>415</v>
      </c>
      <c r="D1344" s="1" t="s">
        <v>4648</v>
      </c>
      <c r="E1344" s="1" t="s">
        <v>1981</v>
      </c>
      <c r="F1344" s="2">
        <v>45468</v>
      </c>
      <c r="G1344" s="2">
        <v>44995</v>
      </c>
      <c r="H1344" s="2" t="str">
        <f>TEXT(Ecommerce_Sales[[#This Row],[Order_Date]],"mmmm")</f>
        <v>March</v>
      </c>
      <c r="I1344" s="2" t="str">
        <f>TEXT(Ecommerce_Sales[[#This Row],[Order_Date]],"yyyy")</f>
        <v>2023</v>
      </c>
      <c r="J1344" s="2" t="str">
        <f>TEXT(Ecommerce_Sales[[#This Row],[Order_Date]],"mmmm")</f>
        <v>March</v>
      </c>
      <c r="K1344" s="1" t="s">
        <v>1947</v>
      </c>
      <c r="L1344" s="1" t="s">
        <v>5316</v>
      </c>
      <c r="M1344" s="1" t="s">
        <v>2247</v>
      </c>
      <c r="N1344" s="1" t="s">
        <v>1957</v>
      </c>
      <c r="O1344" s="3">
        <v>955</v>
      </c>
      <c r="P1344">
        <v>4</v>
      </c>
      <c r="Q1344" s="3">
        <v>3821</v>
      </c>
      <c r="R1344" s="1" t="s">
        <v>1951</v>
      </c>
      <c r="S1344" s="3">
        <v>501</v>
      </c>
      <c r="T1344">
        <v>8</v>
      </c>
      <c r="U1344" t="str">
        <f>IF(Ecommerce_Sales[[#This Row],[Delivery_Time_Days]]&gt;7,"Delay",IF(Ecommerce_Sales[[#This Row],[Delivery_Time_Days]] = 0,"No delivery",IF(Ecommerce_Sales[[#This Row],[Delivery_Time_Days]]&lt;=7,"On-time")))</f>
        <v>Delay</v>
      </c>
      <c r="V1344" s="7">
        <f>Ecommerce_Sales[[#This Row],[Profit]]/Ecommerce_Sales[[#This Row],[Total_Price]]</f>
        <v>0.14996074326092645</v>
      </c>
      <c r="W1344" s="3">
        <v>573</v>
      </c>
      <c r="X1344" s="3"/>
    </row>
    <row r="1345" spans="1:24" x14ac:dyDescent="0.25">
      <c r="A1345" s="1" t="s">
        <v>5317</v>
      </c>
      <c r="B1345" s="1" t="s">
        <v>1493</v>
      </c>
      <c r="C1345" s="1" t="s">
        <v>1494</v>
      </c>
      <c r="D1345" s="1" t="s">
        <v>5318</v>
      </c>
      <c r="E1345" s="1" t="s">
        <v>2005</v>
      </c>
      <c r="F1345" s="2">
        <v>45635</v>
      </c>
      <c r="G1345" s="2">
        <v>45365</v>
      </c>
      <c r="H1345" s="2" t="str">
        <f>TEXT(Ecommerce_Sales[[#This Row],[Order_Date]],"mmmm")</f>
        <v>March</v>
      </c>
      <c r="I1345" s="2" t="str">
        <f>TEXT(Ecommerce_Sales[[#This Row],[Order_Date]],"yyyy")</f>
        <v>2024</v>
      </c>
      <c r="J1345" s="2" t="str">
        <f>TEXT(Ecommerce_Sales[[#This Row],[Order_Date]],"mmmm")</f>
        <v>March</v>
      </c>
      <c r="K1345" s="1" t="s">
        <v>1947</v>
      </c>
      <c r="L1345" s="1" t="s">
        <v>5319</v>
      </c>
      <c r="M1345" s="1" t="s">
        <v>2002</v>
      </c>
      <c r="N1345" s="1" t="s">
        <v>1989</v>
      </c>
      <c r="O1345" s="3">
        <v>766</v>
      </c>
      <c r="P1345">
        <v>5</v>
      </c>
      <c r="Q1345" s="3">
        <v>3830</v>
      </c>
      <c r="R1345" s="1" t="s">
        <v>2008</v>
      </c>
      <c r="S1345" s="3">
        <v>353</v>
      </c>
      <c r="T1345">
        <v>6</v>
      </c>
      <c r="U1345" t="str">
        <f>IF(Ecommerce_Sales[[#This Row],[Delivery_Time_Days]]&gt;7,"Delay",IF(Ecommerce_Sales[[#This Row],[Delivery_Time_Days]] = 0,"No delivery",IF(Ecommerce_Sales[[#This Row],[Delivery_Time_Days]]&lt;=7,"On-time")))</f>
        <v>On-time</v>
      </c>
      <c r="V1345" s="7">
        <f>Ecommerce_Sales[[#This Row],[Profit]]/Ecommerce_Sales[[#This Row],[Total_Price]]</f>
        <v>0.24986945169712793</v>
      </c>
      <c r="W1345" s="3">
        <v>957</v>
      </c>
      <c r="X1345" s="3"/>
    </row>
    <row r="1346" spans="1:24" x14ac:dyDescent="0.25">
      <c r="A1346" s="1" t="s">
        <v>5320</v>
      </c>
      <c r="B1346" s="1" t="s">
        <v>1696</v>
      </c>
      <c r="C1346" s="1" t="s">
        <v>1697</v>
      </c>
      <c r="D1346" s="1" t="s">
        <v>4320</v>
      </c>
      <c r="E1346" s="1" t="s">
        <v>2005</v>
      </c>
      <c r="F1346" s="2">
        <v>45476</v>
      </c>
      <c r="G1346" s="2">
        <v>45082</v>
      </c>
      <c r="H1346" s="2" t="str">
        <f>TEXT(Ecommerce_Sales[[#This Row],[Order_Date]],"mmmm")</f>
        <v>June</v>
      </c>
      <c r="I1346" s="2" t="str">
        <f>TEXT(Ecommerce_Sales[[#This Row],[Order_Date]],"yyyy")</f>
        <v>2023</v>
      </c>
      <c r="J1346" s="2" t="str">
        <f>TEXT(Ecommerce_Sales[[#This Row],[Order_Date]],"mmmm")</f>
        <v>June</v>
      </c>
      <c r="K1346" s="1" t="s">
        <v>1947</v>
      </c>
      <c r="L1346" s="1" t="s">
        <v>5321</v>
      </c>
      <c r="M1346" s="1" t="s">
        <v>1956</v>
      </c>
      <c r="N1346" s="1" t="s">
        <v>1957</v>
      </c>
      <c r="O1346" s="3">
        <v>712</v>
      </c>
      <c r="P1346">
        <v>1</v>
      </c>
      <c r="Q1346" s="3">
        <v>712</v>
      </c>
      <c r="R1346" s="1" t="s">
        <v>1958</v>
      </c>
      <c r="S1346" s="3">
        <v>41</v>
      </c>
      <c r="T1346">
        <v>8</v>
      </c>
      <c r="U1346" t="str">
        <f>IF(Ecommerce_Sales[[#This Row],[Delivery_Time_Days]]&gt;7,"Delay",IF(Ecommerce_Sales[[#This Row],[Delivery_Time_Days]] = 0,"No delivery",IF(Ecommerce_Sales[[#This Row],[Delivery_Time_Days]]&lt;=7,"On-time")))</f>
        <v>Delay</v>
      </c>
      <c r="V1346" s="7">
        <f>Ecommerce_Sales[[#This Row],[Profit]]/Ecommerce_Sales[[#This Row],[Total_Price]]</f>
        <v>0.1502808988764045</v>
      </c>
      <c r="W1346" s="3">
        <v>107</v>
      </c>
      <c r="X1346" s="3"/>
    </row>
    <row r="1347" spans="1:24" x14ac:dyDescent="0.25">
      <c r="A1347" s="1" t="s">
        <v>5322</v>
      </c>
      <c r="B1347" s="1" t="s">
        <v>815</v>
      </c>
      <c r="C1347" s="1" t="s">
        <v>816</v>
      </c>
      <c r="D1347" s="1" t="s">
        <v>3716</v>
      </c>
      <c r="E1347" s="1" t="s">
        <v>1954</v>
      </c>
      <c r="F1347" s="2">
        <v>45092</v>
      </c>
      <c r="G1347" s="2">
        <v>45551</v>
      </c>
      <c r="H1347" s="2" t="str">
        <f>TEXT(Ecommerce_Sales[[#This Row],[Order_Date]],"mmmm")</f>
        <v>September</v>
      </c>
      <c r="I1347" s="2" t="str">
        <f>TEXT(Ecommerce_Sales[[#This Row],[Order_Date]],"yyyy")</f>
        <v>2024</v>
      </c>
      <c r="J1347" s="2" t="str">
        <f>TEXT(Ecommerce_Sales[[#This Row],[Order_Date]],"mmmm")</f>
        <v>September</v>
      </c>
      <c r="K1347" s="1" t="s">
        <v>1947</v>
      </c>
      <c r="L1347" s="1" t="s">
        <v>5323</v>
      </c>
      <c r="M1347" s="1" t="s">
        <v>1963</v>
      </c>
      <c r="N1347" s="1" t="s">
        <v>1957</v>
      </c>
      <c r="O1347" s="3">
        <v>535</v>
      </c>
      <c r="P1347">
        <v>2</v>
      </c>
      <c r="Q1347" s="3">
        <v>1070</v>
      </c>
      <c r="R1347" s="1" t="s">
        <v>1951</v>
      </c>
      <c r="S1347" s="3">
        <v>104</v>
      </c>
      <c r="T1347">
        <v>2</v>
      </c>
      <c r="U1347" t="str">
        <f>IF(Ecommerce_Sales[[#This Row],[Delivery_Time_Days]]&gt;7,"Delay",IF(Ecommerce_Sales[[#This Row],[Delivery_Time_Days]] = 0,"No delivery",IF(Ecommerce_Sales[[#This Row],[Delivery_Time_Days]]&lt;=7,"On-time")))</f>
        <v>On-time</v>
      </c>
      <c r="V1347" s="7">
        <f>Ecommerce_Sales[[#This Row],[Profit]]/Ecommerce_Sales[[#This Row],[Total_Price]]</f>
        <v>0.14953271028037382</v>
      </c>
      <c r="W1347" s="3">
        <v>160</v>
      </c>
      <c r="X1347" s="3"/>
    </row>
    <row r="1348" spans="1:24" x14ac:dyDescent="0.25">
      <c r="A1348" s="1" t="s">
        <v>5324</v>
      </c>
      <c r="B1348" s="1" t="s">
        <v>904</v>
      </c>
      <c r="C1348" s="1" t="s">
        <v>905</v>
      </c>
      <c r="D1348" s="1" t="s">
        <v>5325</v>
      </c>
      <c r="E1348" s="1" t="s">
        <v>2005</v>
      </c>
      <c r="F1348" s="2">
        <v>45136</v>
      </c>
      <c r="G1348" s="2">
        <v>45581</v>
      </c>
      <c r="H1348" s="2" t="str">
        <f>TEXT(Ecommerce_Sales[[#This Row],[Order_Date]],"mmmm")</f>
        <v>October</v>
      </c>
      <c r="I1348" s="2" t="str">
        <f>TEXT(Ecommerce_Sales[[#This Row],[Order_Date]],"yyyy")</f>
        <v>2024</v>
      </c>
      <c r="J1348" s="2" t="str">
        <f>TEXT(Ecommerce_Sales[[#This Row],[Order_Date]],"mmmm")</f>
        <v>October</v>
      </c>
      <c r="K1348" s="1" t="s">
        <v>1947</v>
      </c>
      <c r="L1348" s="1" t="s">
        <v>5326</v>
      </c>
      <c r="M1348" s="1" t="s">
        <v>2104</v>
      </c>
      <c r="N1348" s="1" t="s">
        <v>1978</v>
      </c>
      <c r="O1348" s="3">
        <v>424</v>
      </c>
      <c r="P1348">
        <v>1</v>
      </c>
      <c r="Q1348" s="3">
        <v>424</v>
      </c>
      <c r="R1348" s="1" t="s">
        <v>1958</v>
      </c>
      <c r="S1348" s="3">
        <v>34</v>
      </c>
      <c r="T1348">
        <v>2</v>
      </c>
      <c r="U1348" t="str">
        <f>IF(Ecommerce_Sales[[#This Row],[Delivery_Time_Days]]&gt;7,"Delay",IF(Ecommerce_Sales[[#This Row],[Delivery_Time_Days]] = 0,"No delivery",IF(Ecommerce_Sales[[#This Row],[Delivery_Time_Days]]&lt;=7,"On-time")))</f>
        <v>On-time</v>
      </c>
      <c r="V1348" s="7">
        <f>Ecommerce_Sales[[#This Row],[Profit]]/Ecommerce_Sales[[#This Row],[Total_Price]]</f>
        <v>0.34905660377358488</v>
      </c>
      <c r="W1348" s="3">
        <v>148</v>
      </c>
      <c r="X1348" s="3"/>
    </row>
    <row r="1349" spans="1:24" x14ac:dyDescent="0.25">
      <c r="A1349" s="1" t="s">
        <v>5327</v>
      </c>
      <c r="B1349" s="1" t="s">
        <v>1804</v>
      </c>
      <c r="C1349" s="1" t="s">
        <v>1805</v>
      </c>
      <c r="D1349" s="1" t="s">
        <v>5328</v>
      </c>
      <c r="E1349" s="1" t="s">
        <v>2005</v>
      </c>
      <c r="F1349" s="2">
        <v>45550</v>
      </c>
      <c r="G1349" s="2">
        <v>45014</v>
      </c>
      <c r="H1349" s="2" t="str">
        <f>TEXT(Ecommerce_Sales[[#This Row],[Order_Date]],"mmmm")</f>
        <v>March</v>
      </c>
      <c r="I1349" s="2" t="str">
        <f>TEXT(Ecommerce_Sales[[#This Row],[Order_Date]],"yyyy")</f>
        <v>2023</v>
      </c>
      <c r="J1349" s="2" t="str">
        <f>TEXT(Ecommerce_Sales[[#This Row],[Order_Date]],"mmmm")</f>
        <v>March</v>
      </c>
      <c r="K1349" s="1" t="s">
        <v>1992</v>
      </c>
      <c r="L1349" s="1" t="s">
        <v>5329</v>
      </c>
      <c r="M1349" s="1" t="s">
        <v>1983</v>
      </c>
      <c r="N1349" s="1" t="s">
        <v>1950</v>
      </c>
      <c r="O1349" s="3">
        <v>436</v>
      </c>
      <c r="P1349">
        <v>1</v>
      </c>
      <c r="Q1349" s="3">
        <v>436</v>
      </c>
      <c r="R1349" s="1" t="s">
        <v>1951</v>
      </c>
      <c r="S1349" s="3">
        <v>31</v>
      </c>
      <c r="U1349" t="str">
        <f>IF(Ecommerce_Sales[[#This Row],[Delivery_Time_Days]]&gt;7,"Delay",IF(Ecommerce_Sales[[#This Row],[Delivery_Time_Days]] = 0,"No delivery",IF(Ecommerce_Sales[[#This Row],[Delivery_Time_Days]]&lt;=7,"On-time")))</f>
        <v>No delivery</v>
      </c>
      <c r="V1349" s="7">
        <f>Ecommerce_Sales[[#This Row],[Profit]]/Ecommerce_Sales[[#This Row],[Total_Price]]</f>
        <v>0.40137614678899081</v>
      </c>
      <c r="W1349" s="3">
        <v>175</v>
      </c>
      <c r="X1349" s="3"/>
    </row>
    <row r="1350" spans="1:24" x14ac:dyDescent="0.25">
      <c r="A1350" s="1" t="s">
        <v>5330</v>
      </c>
      <c r="B1350" s="1" t="s">
        <v>28</v>
      </c>
      <c r="C1350" s="1" t="s">
        <v>29</v>
      </c>
      <c r="D1350" s="1" t="s">
        <v>2508</v>
      </c>
      <c r="E1350" s="1" t="s">
        <v>1954</v>
      </c>
      <c r="F1350" s="2">
        <v>45332</v>
      </c>
      <c r="G1350" s="2">
        <v>45515</v>
      </c>
      <c r="H1350" s="2" t="str">
        <f>TEXT(Ecommerce_Sales[[#This Row],[Order_Date]],"mmmm")</f>
        <v>August</v>
      </c>
      <c r="I1350" s="2" t="str">
        <f>TEXT(Ecommerce_Sales[[#This Row],[Order_Date]],"yyyy")</f>
        <v>2024</v>
      </c>
      <c r="J1350" s="2" t="str">
        <f>TEXT(Ecommerce_Sales[[#This Row],[Order_Date]],"mmmm")</f>
        <v>August</v>
      </c>
      <c r="K1350" s="1" t="s">
        <v>1947</v>
      </c>
      <c r="L1350" s="1" t="s">
        <v>5331</v>
      </c>
      <c r="M1350" s="1" t="s">
        <v>2072</v>
      </c>
      <c r="N1350" s="1" t="s">
        <v>1950</v>
      </c>
      <c r="O1350" s="3">
        <v>982</v>
      </c>
      <c r="P1350">
        <v>5</v>
      </c>
      <c r="Q1350" s="3">
        <v>4909</v>
      </c>
      <c r="R1350" s="1" t="s">
        <v>1958</v>
      </c>
      <c r="S1350" s="3">
        <v>726</v>
      </c>
      <c r="T1350">
        <v>10</v>
      </c>
      <c r="U1350" t="str">
        <f>IF(Ecommerce_Sales[[#This Row],[Delivery_Time_Days]]&gt;7,"Delay",IF(Ecommerce_Sales[[#This Row],[Delivery_Time_Days]] = 0,"No delivery",IF(Ecommerce_Sales[[#This Row],[Delivery_Time_Days]]&lt;=7,"On-time")))</f>
        <v>Delay</v>
      </c>
      <c r="V1350" s="7">
        <f>Ecommerce_Sales[[#This Row],[Profit]]/Ecommerce_Sales[[#This Row],[Total_Price]]</f>
        <v>0.40008148299042573</v>
      </c>
      <c r="W1350" s="3">
        <v>1964</v>
      </c>
      <c r="X1350" s="3"/>
    </row>
    <row r="1351" spans="1:24" x14ac:dyDescent="0.25">
      <c r="A1351" s="1" t="s">
        <v>5332</v>
      </c>
      <c r="B1351" s="1" t="s">
        <v>82</v>
      </c>
      <c r="C1351" s="1" t="s">
        <v>83</v>
      </c>
      <c r="D1351" s="1" t="s">
        <v>3221</v>
      </c>
      <c r="E1351" s="1" t="s">
        <v>1946</v>
      </c>
      <c r="F1351" s="2">
        <v>45029</v>
      </c>
      <c r="G1351" s="2">
        <v>45600</v>
      </c>
      <c r="H1351" s="2" t="str">
        <f>TEXT(Ecommerce_Sales[[#This Row],[Order_Date]],"mmmm")</f>
        <v>November</v>
      </c>
      <c r="I1351" s="2" t="str">
        <f>TEXT(Ecommerce_Sales[[#This Row],[Order_Date]],"yyyy")</f>
        <v>2024</v>
      </c>
      <c r="J1351" s="2" t="str">
        <f>TEXT(Ecommerce_Sales[[#This Row],[Order_Date]],"mmmm")</f>
        <v>November</v>
      </c>
      <c r="K1351" s="1" t="s">
        <v>1947</v>
      </c>
      <c r="L1351" s="1" t="s">
        <v>5333</v>
      </c>
      <c r="M1351" s="1" t="s">
        <v>2104</v>
      </c>
      <c r="N1351" s="1" t="s">
        <v>1978</v>
      </c>
      <c r="O1351" s="3">
        <v>909</v>
      </c>
      <c r="P1351">
        <v>3</v>
      </c>
      <c r="Q1351" s="3">
        <v>2727</v>
      </c>
      <c r="R1351" s="1" t="s">
        <v>1951</v>
      </c>
      <c r="S1351" s="3">
        <v>306</v>
      </c>
      <c r="T1351">
        <v>10</v>
      </c>
      <c r="U1351" t="str">
        <f>IF(Ecommerce_Sales[[#This Row],[Delivery_Time_Days]]&gt;7,"Delay",IF(Ecommerce_Sales[[#This Row],[Delivery_Time_Days]] = 0,"No delivery",IF(Ecommerce_Sales[[#This Row],[Delivery_Time_Days]]&lt;=7,"On-time")))</f>
        <v>Delay</v>
      </c>
      <c r="V1351" s="7">
        <f>Ecommerce_Sales[[#This Row],[Profit]]/Ecommerce_Sales[[#This Row],[Total_Price]]</f>
        <v>0.34983498349834985</v>
      </c>
      <c r="W1351" s="3">
        <v>954</v>
      </c>
      <c r="X1351" s="3"/>
    </row>
    <row r="1352" spans="1:24" x14ac:dyDescent="0.25">
      <c r="A1352" s="1" t="s">
        <v>5334</v>
      </c>
      <c r="B1352" s="1" t="s">
        <v>100</v>
      </c>
      <c r="C1352" s="1" t="s">
        <v>101</v>
      </c>
      <c r="D1352" s="1" t="s">
        <v>2112</v>
      </c>
      <c r="E1352" s="1" t="s">
        <v>2005</v>
      </c>
      <c r="F1352" s="2">
        <v>45206</v>
      </c>
      <c r="G1352" s="2">
        <v>44990</v>
      </c>
      <c r="H1352" s="2" t="str">
        <f>TEXT(Ecommerce_Sales[[#This Row],[Order_Date]],"mmmm")</f>
        <v>March</v>
      </c>
      <c r="I1352" s="2" t="str">
        <f>TEXT(Ecommerce_Sales[[#This Row],[Order_Date]],"yyyy")</f>
        <v>2023</v>
      </c>
      <c r="J1352" s="2" t="str">
        <f>TEXT(Ecommerce_Sales[[#This Row],[Order_Date]],"mmmm")</f>
        <v>March</v>
      </c>
      <c r="K1352" s="1" t="s">
        <v>1947</v>
      </c>
      <c r="L1352" s="1" t="s">
        <v>5335</v>
      </c>
      <c r="M1352" s="1" t="s">
        <v>2043</v>
      </c>
      <c r="N1352" s="1" t="s">
        <v>1989</v>
      </c>
      <c r="O1352" s="3">
        <v>280</v>
      </c>
      <c r="P1352">
        <v>5</v>
      </c>
      <c r="Q1352" s="3">
        <v>1399</v>
      </c>
      <c r="R1352" s="1" t="s">
        <v>2016</v>
      </c>
      <c r="S1352" s="3">
        <v>96</v>
      </c>
      <c r="T1352">
        <v>10</v>
      </c>
      <c r="U1352" t="str">
        <f>IF(Ecommerce_Sales[[#This Row],[Delivery_Time_Days]]&gt;7,"Delay",IF(Ecommerce_Sales[[#This Row],[Delivery_Time_Days]] = 0,"No delivery",IF(Ecommerce_Sales[[#This Row],[Delivery_Time_Days]]&lt;=7,"On-time")))</f>
        <v>Delay</v>
      </c>
      <c r="V1352" s="7">
        <f>Ecommerce_Sales[[#This Row],[Profit]]/Ecommerce_Sales[[#This Row],[Total_Price]]</f>
        <v>0.25017869907076484</v>
      </c>
      <c r="W1352" s="3">
        <v>350</v>
      </c>
      <c r="X1352" s="3"/>
    </row>
    <row r="1353" spans="1:24" x14ac:dyDescent="0.25">
      <c r="A1353" s="1" t="s">
        <v>5336</v>
      </c>
      <c r="B1353" s="1" t="s">
        <v>464</v>
      </c>
      <c r="C1353" s="1" t="s">
        <v>814</v>
      </c>
      <c r="D1353" s="1" t="s">
        <v>2439</v>
      </c>
      <c r="E1353" s="1" t="s">
        <v>1961</v>
      </c>
      <c r="F1353" s="2">
        <v>45549</v>
      </c>
      <c r="G1353" s="2">
        <v>45035</v>
      </c>
      <c r="H1353" s="2" t="str">
        <f>TEXT(Ecommerce_Sales[[#This Row],[Order_Date]],"mmmm")</f>
        <v>April</v>
      </c>
      <c r="I1353" s="2" t="str">
        <f>TEXT(Ecommerce_Sales[[#This Row],[Order_Date]],"yyyy")</f>
        <v>2023</v>
      </c>
      <c r="J1353" s="2" t="str">
        <f>TEXT(Ecommerce_Sales[[#This Row],[Order_Date]],"mmmm")</f>
        <v>April</v>
      </c>
      <c r="K1353" s="1" t="s">
        <v>1992</v>
      </c>
      <c r="L1353" s="1" t="s">
        <v>5337</v>
      </c>
      <c r="M1353" s="1" t="s">
        <v>2054</v>
      </c>
      <c r="N1353" s="1" t="s">
        <v>1957</v>
      </c>
      <c r="O1353" s="3">
        <v>651</v>
      </c>
      <c r="P1353">
        <v>2</v>
      </c>
      <c r="Q1353" s="3">
        <v>1301</v>
      </c>
      <c r="R1353" s="1" t="s">
        <v>1951</v>
      </c>
      <c r="S1353" s="3">
        <v>110</v>
      </c>
      <c r="U1353" t="str">
        <f>IF(Ecommerce_Sales[[#This Row],[Delivery_Time_Days]]&gt;7,"Delay",IF(Ecommerce_Sales[[#This Row],[Delivery_Time_Days]] = 0,"No delivery",IF(Ecommerce_Sales[[#This Row],[Delivery_Time_Days]]&lt;=7,"On-time")))</f>
        <v>No delivery</v>
      </c>
      <c r="V1353" s="7">
        <f>Ecommerce_Sales[[#This Row],[Profit]]/Ecommerce_Sales[[#This Row],[Total_Price]]</f>
        <v>0.1498847040737894</v>
      </c>
      <c r="W1353" s="3">
        <v>195</v>
      </c>
      <c r="X1353" s="3"/>
    </row>
    <row r="1354" spans="1:24" x14ac:dyDescent="0.25">
      <c r="A1354" s="1" t="s">
        <v>5338</v>
      </c>
      <c r="B1354" s="1" t="s">
        <v>1015</v>
      </c>
      <c r="C1354" s="1" t="s">
        <v>1016</v>
      </c>
      <c r="D1354" s="1" t="s">
        <v>5339</v>
      </c>
      <c r="E1354" s="1" t="s">
        <v>2005</v>
      </c>
      <c r="F1354" s="2">
        <v>44988</v>
      </c>
      <c r="G1354" s="2">
        <v>45578</v>
      </c>
      <c r="H1354" s="2" t="str">
        <f>TEXT(Ecommerce_Sales[[#This Row],[Order_Date]],"mmmm")</f>
        <v>October</v>
      </c>
      <c r="I1354" s="2" t="str">
        <f>TEXT(Ecommerce_Sales[[#This Row],[Order_Date]],"yyyy")</f>
        <v>2024</v>
      </c>
      <c r="J1354" s="2" t="str">
        <f>TEXT(Ecommerce_Sales[[#This Row],[Order_Date]],"mmmm")</f>
        <v>October</v>
      </c>
      <c r="K1354" s="1" t="s">
        <v>1986</v>
      </c>
      <c r="L1354" s="1" t="s">
        <v>5340</v>
      </c>
      <c r="M1354" s="1" t="s">
        <v>2058</v>
      </c>
      <c r="N1354" s="1" t="s">
        <v>1950</v>
      </c>
      <c r="O1354" s="3">
        <v>448</v>
      </c>
      <c r="P1354">
        <v>1</v>
      </c>
      <c r="Q1354" s="3">
        <v>448</v>
      </c>
      <c r="R1354" s="1" t="s">
        <v>1951</v>
      </c>
      <c r="S1354" s="3">
        <v>41</v>
      </c>
      <c r="U1354" t="str">
        <f>IF(Ecommerce_Sales[[#This Row],[Delivery_Time_Days]]&gt;7,"Delay",IF(Ecommerce_Sales[[#This Row],[Delivery_Time_Days]] = 0,"No delivery",IF(Ecommerce_Sales[[#This Row],[Delivery_Time_Days]]&lt;=7,"On-time")))</f>
        <v>No delivery</v>
      </c>
      <c r="V1354" s="7">
        <f>Ecommerce_Sales[[#This Row],[Profit]]/Ecommerce_Sales[[#This Row],[Total_Price]]</f>
        <v>0.39955357142857145</v>
      </c>
      <c r="W1354" s="3">
        <v>179</v>
      </c>
      <c r="X1354" s="3"/>
    </row>
    <row r="1355" spans="1:24" x14ac:dyDescent="0.25">
      <c r="A1355" s="1" t="s">
        <v>5341</v>
      </c>
      <c r="B1355" s="1" t="s">
        <v>870</v>
      </c>
      <c r="C1355" s="1" t="s">
        <v>552</v>
      </c>
      <c r="D1355" s="1" t="s">
        <v>2155</v>
      </c>
      <c r="E1355" s="1" t="s">
        <v>2005</v>
      </c>
      <c r="F1355" s="2">
        <v>45445</v>
      </c>
      <c r="G1355" s="2">
        <v>45243</v>
      </c>
      <c r="H1355" s="2" t="str">
        <f>TEXT(Ecommerce_Sales[[#This Row],[Order_Date]],"mmmm")</f>
        <v>November</v>
      </c>
      <c r="I1355" s="2" t="str">
        <f>TEXT(Ecommerce_Sales[[#This Row],[Order_Date]],"yyyy")</f>
        <v>2023</v>
      </c>
      <c r="J1355" s="2" t="str">
        <f>TEXT(Ecommerce_Sales[[#This Row],[Order_Date]],"mmmm")</f>
        <v>November</v>
      </c>
      <c r="K1355" s="1" t="s">
        <v>1947</v>
      </c>
      <c r="L1355" s="1" t="s">
        <v>4335</v>
      </c>
      <c r="M1355" s="1" t="s">
        <v>2079</v>
      </c>
      <c r="N1355" s="1" t="s">
        <v>1973</v>
      </c>
      <c r="O1355" s="3">
        <v>849</v>
      </c>
      <c r="P1355">
        <v>3</v>
      </c>
      <c r="Q1355" s="3">
        <v>2548</v>
      </c>
      <c r="R1355" s="1" t="s">
        <v>1958</v>
      </c>
      <c r="S1355" s="3">
        <v>195</v>
      </c>
      <c r="T1355">
        <v>2</v>
      </c>
      <c r="U1355" t="str">
        <f>IF(Ecommerce_Sales[[#This Row],[Delivery_Time_Days]]&gt;7,"Delay",IF(Ecommerce_Sales[[#This Row],[Delivery_Time_Days]] = 0,"No delivery",IF(Ecommerce_Sales[[#This Row],[Delivery_Time_Days]]&lt;=7,"On-time")))</f>
        <v>On-time</v>
      </c>
      <c r="V1355" s="7">
        <f>Ecommerce_Sales[[#This Row],[Profit]]/Ecommerce_Sales[[#This Row],[Total_Price]]</f>
        <v>0.29984301412872844</v>
      </c>
      <c r="W1355" s="3">
        <v>764</v>
      </c>
      <c r="X1355" s="3"/>
    </row>
    <row r="1356" spans="1:24" x14ac:dyDescent="0.25">
      <c r="A1356" s="1" t="s">
        <v>5342</v>
      </c>
      <c r="B1356" s="1" t="s">
        <v>32</v>
      </c>
      <c r="C1356" s="1" t="s">
        <v>957</v>
      </c>
      <c r="D1356" s="1" t="s">
        <v>5343</v>
      </c>
      <c r="E1356" s="1" t="s">
        <v>1966</v>
      </c>
      <c r="F1356" s="2">
        <v>45375</v>
      </c>
      <c r="G1356" s="2">
        <v>45478</v>
      </c>
      <c r="H1356" s="2" t="str">
        <f>TEXT(Ecommerce_Sales[[#This Row],[Order_Date]],"mmmm")</f>
        <v>July</v>
      </c>
      <c r="I1356" s="2" t="str">
        <f>TEXT(Ecommerce_Sales[[#This Row],[Order_Date]],"yyyy")</f>
        <v>2024</v>
      </c>
      <c r="J1356" s="2" t="str">
        <f>TEXT(Ecommerce_Sales[[#This Row],[Order_Date]],"mmmm")</f>
        <v>July</v>
      </c>
      <c r="K1356" s="1" t="s">
        <v>1947</v>
      </c>
      <c r="L1356" s="1" t="s">
        <v>5344</v>
      </c>
      <c r="M1356" s="1" t="s">
        <v>2026</v>
      </c>
      <c r="N1356" s="1" t="s">
        <v>1978</v>
      </c>
      <c r="O1356" s="3">
        <v>868</v>
      </c>
      <c r="P1356">
        <v>2</v>
      </c>
      <c r="Q1356" s="3">
        <v>1737</v>
      </c>
      <c r="R1356" s="1" t="s">
        <v>1958</v>
      </c>
      <c r="S1356" s="3">
        <v>156</v>
      </c>
      <c r="T1356">
        <v>10</v>
      </c>
      <c r="U1356" t="str">
        <f>IF(Ecommerce_Sales[[#This Row],[Delivery_Time_Days]]&gt;7,"Delay",IF(Ecommerce_Sales[[#This Row],[Delivery_Time_Days]] = 0,"No delivery",IF(Ecommerce_Sales[[#This Row],[Delivery_Time_Days]]&lt;=7,"On-time")))</f>
        <v>Delay</v>
      </c>
      <c r="V1356" s="7">
        <f>Ecommerce_Sales[[#This Row],[Profit]]/Ecommerce_Sales[[#This Row],[Total_Price]]</f>
        <v>0.35002878526194586</v>
      </c>
      <c r="W1356" s="3">
        <v>608</v>
      </c>
      <c r="X1356" s="3"/>
    </row>
    <row r="1357" spans="1:24" x14ac:dyDescent="0.25">
      <c r="A1357" s="1" t="s">
        <v>5345</v>
      </c>
      <c r="B1357" s="1" t="s">
        <v>1333</v>
      </c>
      <c r="C1357" s="1" t="s">
        <v>1334</v>
      </c>
      <c r="D1357" s="1" t="s">
        <v>2255</v>
      </c>
      <c r="E1357" s="1" t="s">
        <v>1954</v>
      </c>
      <c r="F1357" s="2">
        <v>44935</v>
      </c>
      <c r="G1357" s="2">
        <v>45290</v>
      </c>
      <c r="H1357" s="2" t="str">
        <f>TEXT(Ecommerce_Sales[[#This Row],[Order_Date]],"mmmm")</f>
        <v>December</v>
      </c>
      <c r="I1357" s="2" t="str">
        <f>TEXT(Ecommerce_Sales[[#This Row],[Order_Date]],"yyyy")</f>
        <v>2023</v>
      </c>
      <c r="J1357" s="2" t="str">
        <f>TEXT(Ecommerce_Sales[[#This Row],[Order_Date]],"mmmm")</f>
        <v>December</v>
      </c>
      <c r="K1357" s="1" t="s">
        <v>1947</v>
      </c>
      <c r="L1357" s="1" t="s">
        <v>5346</v>
      </c>
      <c r="M1357" s="1" t="s">
        <v>2104</v>
      </c>
      <c r="N1357" s="1" t="s">
        <v>1978</v>
      </c>
      <c r="O1357" s="3">
        <v>443</v>
      </c>
      <c r="P1357">
        <v>8</v>
      </c>
      <c r="Q1357" s="3">
        <v>3548</v>
      </c>
      <c r="R1357" s="1" t="s">
        <v>1958</v>
      </c>
      <c r="S1357" s="3">
        <v>403</v>
      </c>
      <c r="T1357">
        <v>3</v>
      </c>
      <c r="U1357" t="str">
        <f>IF(Ecommerce_Sales[[#This Row],[Delivery_Time_Days]]&gt;7,"Delay",IF(Ecommerce_Sales[[#This Row],[Delivery_Time_Days]] = 0,"No delivery",IF(Ecommerce_Sales[[#This Row],[Delivery_Time_Days]]&lt;=7,"On-time")))</f>
        <v>On-time</v>
      </c>
      <c r="V1357" s="7">
        <f>Ecommerce_Sales[[#This Row],[Profit]]/Ecommerce_Sales[[#This Row],[Total_Price]]</f>
        <v>0.3500563697857948</v>
      </c>
      <c r="W1357" s="3">
        <v>1242</v>
      </c>
      <c r="X1357" s="3"/>
    </row>
    <row r="1358" spans="1:24" x14ac:dyDescent="0.25">
      <c r="A1358" s="1" t="s">
        <v>5347</v>
      </c>
      <c r="B1358" s="1" t="s">
        <v>499</v>
      </c>
      <c r="C1358" s="1" t="s">
        <v>500</v>
      </c>
      <c r="D1358" s="1" t="s">
        <v>2189</v>
      </c>
      <c r="E1358" s="1" t="s">
        <v>1981</v>
      </c>
      <c r="F1358" s="2">
        <v>45073</v>
      </c>
      <c r="G1358" s="2">
        <v>44952</v>
      </c>
      <c r="H1358" s="2" t="str">
        <f>TEXT(Ecommerce_Sales[[#This Row],[Order_Date]],"mmmm")</f>
        <v>January</v>
      </c>
      <c r="I1358" s="2" t="str">
        <f>TEXT(Ecommerce_Sales[[#This Row],[Order_Date]],"yyyy")</f>
        <v>2023</v>
      </c>
      <c r="J1358" s="2" t="str">
        <f>TEXT(Ecommerce_Sales[[#This Row],[Order_Date]],"mmmm")</f>
        <v>January</v>
      </c>
      <c r="K1358" s="1" t="s">
        <v>1947</v>
      </c>
      <c r="L1358" s="1" t="s">
        <v>5348</v>
      </c>
      <c r="M1358" s="1" t="s">
        <v>2002</v>
      </c>
      <c r="N1358" s="1" t="s">
        <v>1989</v>
      </c>
      <c r="O1358" s="3">
        <v>297</v>
      </c>
      <c r="P1358">
        <v>1</v>
      </c>
      <c r="Q1358" s="3">
        <v>297</v>
      </c>
      <c r="R1358" s="1" t="s">
        <v>1958</v>
      </c>
      <c r="S1358" s="3">
        <v>37</v>
      </c>
      <c r="T1358">
        <v>8</v>
      </c>
      <c r="U1358" t="str">
        <f>IF(Ecommerce_Sales[[#This Row],[Delivery_Time_Days]]&gt;7,"Delay",IF(Ecommerce_Sales[[#This Row],[Delivery_Time_Days]] = 0,"No delivery",IF(Ecommerce_Sales[[#This Row],[Delivery_Time_Days]]&lt;=7,"On-time")))</f>
        <v>Delay</v>
      </c>
      <c r="V1358" s="7">
        <f>Ecommerce_Sales[[#This Row],[Profit]]/Ecommerce_Sales[[#This Row],[Total_Price]]</f>
        <v>0.24915824915824916</v>
      </c>
      <c r="W1358" s="3">
        <v>74</v>
      </c>
      <c r="X1358" s="3"/>
    </row>
    <row r="1359" spans="1:24" x14ac:dyDescent="0.25">
      <c r="A1359" s="1" t="s">
        <v>5349</v>
      </c>
      <c r="B1359" s="1" t="s">
        <v>521</v>
      </c>
      <c r="C1359" s="1" t="s">
        <v>522</v>
      </c>
      <c r="D1359" s="1" t="s">
        <v>3617</v>
      </c>
      <c r="E1359" s="1" t="s">
        <v>1996</v>
      </c>
      <c r="F1359" s="2">
        <v>45629</v>
      </c>
      <c r="G1359" s="2">
        <v>45377</v>
      </c>
      <c r="H1359" s="2" t="str">
        <f>TEXT(Ecommerce_Sales[[#This Row],[Order_Date]],"mmmm")</f>
        <v>March</v>
      </c>
      <c r="I1359" s="2" t="str">
        <f>TEXT(Ecommerce_Sales[[#This Row],[Order_Date]],"yyyy")</f>
        <v>2024</v>
      </c>
      <c r="J1359" s="2" t="str">
        <f>TEXT(Ecommerce_Sales[[#This Row],[Order_Date]],"mmmm")</f>
        <v>March</v>
      </c>
      <c r="K1359" s="1" t="s">
        <v>1947</v>
      </c>
      <c r="L1359" s="1" t="s">
        <v>3472</v>
      </c>
      <c r="M1359" s="1" t="s">
        <v>1972</v>
      </c>
      <c r="N1359" s="1" t="s">
        <v>1973</v>
      </c>
      <c r="O1359" s="3">
        <v>107</v>
      </c>
      <c r="P1359">
        <v>1</v>
      </c>
      <c r="Q1359" s="3">
        <v>107</v>
      </c>
      <c r="R1359" s="1" t="s">
        <v>1958</v>
      </c>
      <c r="S1359" s="3">
        <v>15</v>
      </c>
      <c r="T1359">
        <v>8</v>
      </c>
      <c r="U1359" t="str">
        <f>IF(Ecommerce_Sales[[#This Row],[Delivery_Time_Days]]&gt;7,"Delay",IF(Ecommerce_Sales[[#This Row],[Delivery_Time_Days]] = 0,"No delivery",IF(Ecommerce_Sales[[#This Row],[Delivery_Time_Days]]&lt;=7,"On-time")))</f>
        <v>Delay</v>
      </c>
      <c r="V1359" s="7">
        <f>Ecommerce_Sales[[#This Row],[Profit]]/Ecommerce_Sales[[#This Row],[Total_Price]]</f>
        <v>0.29906542056074764</v>
      </c>
      <c r="W1359" s="3">
        <v>32</v>
      </c>
      <c r="X1359" s="3"/>
    </row>
    <row r="1360" spans="1:24" x14ac:dyDescent="0.25">
      <c r="A1360" s="1" t="s">
        <v>5350</v>
      </c>
      <c r="B1360" s="1" t="s">
        <v>701</v>
      </c>
      <c r="C1360" s="1" t="s">
        <v>702</v>
      </c>
      <c r="D1360" s="1" t="s">
        <v>5351</v>
      </c>
      <c r="E1360" s="1" t="s">
        <v>1981</v>
      </c>
      <c r="F1360" s="2">
        <v>45600</v>
      </c>
      <c r="G1360" s="2">
        <v>44998</v>
      </c>
      <c r="H1360" s="2" t="str">
        <f>TEXT(Ecommerce_Sales[[#This Row],[Order_Date]],"mmmm")</f>
        <v>March</v>
      </c>
      <c r="I1360" s="2" t="str">
        <f>TEXT(Ecommerce_Sales[[#This Row],[Order_Date]],"yyyy")</f>
        <v>2023</v>
      </c>
      <c r="J1360" s="2" t="str">
        <f>TEXT(Ecommerce_Sales[[#This Row],[Order_Date]],"mmmm")</f>
        <v>March</v>
      </c>
      <c r="K1360" s="1" t="s">
        <v>1947</v>
      </c>
      <c r="L1360" s="1" t="s">
        <v>4905</v>
      </c>
      <c r="M1360" s="1" t="s">
        <v>1983</v>
      </c>
      <c r="N1360" s="1" t="s">
        <v>1950</v>
      </c>
      <c r="O1360" s="3">
        <v>946</v>
      </c>
      <c r="P1360">
        <v>4</v>
      </c>
      <c r="Q1360" s="3">
        <v>3783</v>
      </c>
      <c r="R1360" s="1" t="s">
        <v>1951</v>
      </c>
      <c r="S1360" s="3">
        <v>478</v>
      </c>
      <c r="T1360">
        <v>3</v>
      </c>
      <c r="U1360" t="str">
        <f>IF(Ecommerce_Sales[[#This Row],[Delivery_Time_Days]]&gt;7,"Delay",IF(Ecommerce_Sales[[#This Row],[Delivery_Time_Days]] = 0,"No delivery",IF(Ecommerce_Sales[[#This Row],[Delivery_Time_Days]]&lt;=7,"On-time")))</f>
        <v>On-time</v>
      </c>
      <c r="V1360" s="7">
        <f>Ecommerce_Sales[[#This Row],[Profit]]/Ecommerce_Sales[[#This Row],[Total_Price]]</f>
        <v>0.39994713190589481</v>
      </c>
      <c r="W1360" s="3">
        <v>1513</v>
      </c>
      <c r="X1360" s="3"/>
    </row>
    <row r="1361" spans="1:24" x14ac:dyDescent="0.25">
      <c r="A1361" s="1" t="s">
        <v>5352</v>
      </c>
      <c r="B1361" s="1" t="s">
        <v>606</v>
      </c>
      <c r="C1361" s="1" t="s">
        <v>607</v>
      </c>
      <c r="D1361" s="1" t="s">
        <v>5199</v>
      </c>
      <c r="E1361" s="1" t="s">
        <v>1981</v>
      </c>
      <c r="F1361" s="2">
        <v>45242</v>
      </c>
      <c r="G1361" s="2">
        <v>45041</v>
      </c>
      <c r="H1361" s="2" t="str">
        <f>TEXT(Ecommerce_Sales[[#This Row],[Order_Date]],"mmmm")</f>
        <v>April</v>
      </c>
      <c r="I1361" s="2" t="str">
        <f>TEXT(Ecommerce_Sales[[#This Row],[Order_Date]],"yyyy")</f>
        <v>2023</v>
      </c>
      <c r="J1361" s="2" t="str">
        <f>TEXT(Ecommerce_Sales[[#This Row],[Order_Date]],"mmmm")</f>
        <v>April</v>
      </c>
      <c r="K1361" s="1" t="s">
        <v>1947</v>
      </c>
      <c r="L1361" s="1" t="s">
        <v>2835</v>
      </c>
      <c r="M1361" s="1" t="s">
        <v>2072</v>
      </c>
      <c r="N1361" s="1" t="s">
        <v>1950</v>
      </c>
      <c r="O1361" s="3">
        <v>286</v>
      </c>
      <c r="P1361">
        <v>3</v>
      </c>
      <c r="Q1361" s="3">
        <v>858</v>
      </c>
      <c r="R1361" s="1" t="s">
        <v>1958</v>
      </c>
      <c r="S1361" s="3">
        <v>56</v>
      </c>
      <c r="T1361">
        <v>4</v>
      </c>
      <c r="U1361" t="str">
        <f>IF(Ecommerce_Sales[[#This Row],[Delivery_Time_Days]]&gt;7,"Delay",IF(Ecommerce_Sales[[#This Row],[Delivery_Time_Days]] = 0,"No delivery",IF(Ecommerce_Sales[[#This Row],[Delivery_Time_Days]]&lt;=7,"On-time")))</f>
        <v>On-time</v>
      </c>
      <c r="V1361" s="7">
        <f>Ecommerce_Sales[[#This Row],[Profit]]/Ecommerce_Sales[[#This Row],[Total_Price]]</f>
        <v>0.39976689976689977</v>
      </c>
      <c r="W1361" s="3">
        <v>343</v>
      </c>
      <c r="X1361" s="3"/>
    </row>
    <row r="1362" spans="1:24" x14ac:dyDescent="0.25">
      <c r="A1362" s="1" t="s">
        <v>5353</v>
      </c>
      <c r="B1362" s="1" t="s">
        <v>1594</v>
      </c>
      <c r="C1362" s="1" t="s">
        <v>1595</v>
      </c>
      <c r="D1362" s="1" t="s">
        <v>5354</v>
      </c>
      <c r="E1362" s="1" t="s">
        <v>1981</v>
      </c>
      <c r="F1362" s="2">
        <v>45230</v>
      </c>
      <c r="G1362" s="2">
        <v>45010</v>
      </c>
      <c r="H1362" s="2" t="str">
        <f>TEXT(Ecommerce_Sales[[#This Row],[Order_Date]],"mmmm")</f>
        <v>March</v>
      </c>
      <c r="I1362" s="2" t="str">
        <f>TEXT(Ecommerce_Sales[[#This Row],[Order_Date]],"yyyy")</f>
        <v>2023</v>
      </c>
      <c r="J1362" s="2" t="str">
        <f>TEXT(Ecommerce_Sales[[#This Row],[Order_Date]],"mmmm")</f>
        <v>March</v>
      </c>
      <c r="K1362" s="1" t="s">
        <v>1992</v>
      </c>
      <c r="L1362" s="1" t="s">
        <v>5355</v>
      </c>
      <c r="M1362" s="1" t="s">
        <v>1977</v>
      </c>
      <c r="N1362" s="1" t="s">
        <v>1978</v>
      </c>
      <c r="O1362" s="3">
        <v>962</v>
      </c>
      <c r="P1362">
        <v>3</v>
      </c>
      <c r="Q1362" s="3">
        <v>2887</v>
      </c>
      <c r="R1362" s="1" t="s">
        <v>1951</v>
      </c>
      <c r="S1362" s="3">
        <v>327</v>
      </c>
      <c r="U1362" t="str">
        <f>IF(Ecommerce_Sales[[#This Row],[Delivery_Time_Days]]&gt;7,"Delay",IF(Ecommerce_Sales[[#This Row],[Delivery_Time_Days]] = 0,"No delivery",IF(Ecommerce_Sales[[#This Row],[Delivery_Time_Days]]&lt;=7,"On-time")))</f>
        <v>No delivery</v>
      </c>
      <c r="V1362" s="7">
        <f>Ecommerce_Sales[[#This Row],[Profit]]/Ecommerce_Sales[[#This Row],[Total_Price]]</f>
        <v>0.35019050917907862</v>
      </c>
      <c r="W1362" s="3">
        <v>1011</v>
      </c>
      <c r="X1362" s="3"/>
    </row>
    <row r="1363" spans="1:24" x14ac:dyDescent="0.25">
      <c r="A1363" s="1" t="s">
        <v>5356</v>
      </c>
      <c r="B1363" s="1" t="s">
        <v>606</v>
      </c>
      <c r="C1363" s="1" t="s">
        <v>607</v>
      </c>
      <c r="D1363" s="1" t="s">
        <v>5199</v>
      </c>
      <c r="E1363" s="1" t="s">
        <v>1981</v>
      </c>
      <c r="F1363" s="2">
        <v>45242</v>
      </c>
      <c r="G1363" s="2">
        <v>44987</v>
      </c>
      <c r="H1363" s="2" t="str">
        <f>TEXT(Ecommerce_Sales[[#This Row],[Order_Date]],"mmmm")</f>
        <v>March</v>
      </c>
      <c r="I1363" s="2" t="str">
        <f>TEXT(Ecommerce_Sales[[#This Row],[Order_Date]],"yyyy")</f>
        <v>2023</v>
      </c>
      <c r="J1363" s="2" t="str">
        <f>TEXT(Ecommerce_Sales[[#This Row],[Order_Date]],"mmmm")</f>
        <v>March</v>
      </c>
      <c r="K1363" s="1" t="s">
        <v>1947</v>
      </c>
      <c r="L1363" s="1" t="s">
        <v>5357</v>
      </c>
      <c r="M1363" s="1" t="s">
        <v>1983</v>
      </c>
      <c r="N1363" s="1" t="s">
        <v>1950</v>
      </c>
      <c r="O1363" s="3">
        <v>173</v>
      </c>
      <c r="P1363">
        <v>1</v>
      </c>
      <c r="Q1363" s="3">
        <v>173</v>
      </c>
      <c r="R1363" s="1" t="s">
        <v>1951</v>
      </c>
      <c r="S1363" s="3">
        <v>26</v>
      </c>
      <c r="T1363">
        <v>6</v>
      </c>
      <c r="U1363" t="str">
        <f>IF(Ecommerce_Sales[[#This Row],[Delivery_Time_Days]]&gt;7,"Delay",IF(Ecommerce_Sales[[#This Row],[Delivery_Time_Days]] = 0,"No delivery",IF(Ecommerce_Sales[[#This Row],[Delivery_Time_Days]]&lt;=7,"On-time")))</f>
        <v>On-time</v>
      </c>
      <c r="V1363" s="7">
        <f>Ecommerce_Sales[[#This Row],[Profit]]/Ecommerce_Sales[[#This Row],[Total_Price]]</f>
        <v>0.39884393063583817</v>
      </c>
      <c r="W1363" s="3">
        <v>69</v>
      </c>
      <c r="X1363" s="3"/>
    </row>
    <row r="1364" spans="1:24" x14ac:dyDescent="0.25">
      <c r="A1364" s="1" t="s">
        <v>5358</v>
      </c>
      <c r="B1364" s="1" t="s">
        <v>1619</v>
      </c>
      <c r="C1364" s="1" t="s">
        <v>1620</v>
      </c>
      <c r="D1364" s="1" t="s">
        <v>2634</v>
      </c>
      <c r="E1364" s="1" t="s">
        <v>2005</v>
      </c>
      <c r="F1364" s="2">
        <v>45171</v>
      </c>
      <c r="G1364" s="2">
        <v>45238</v>
      </c>
      <c r="H1364" s="2" t="str">
        <f>TEXT(Ecommerce_Sales[[#This Row],[Order_Date]],"mmmm")</f>
        <v>November</v>
      </c>
      <c r="I1364" s="2" t="str">
        <f>TEXT(Ecommerce_Sales[[#This Row],[Order_Date]],"yyyy")</f>
        <v>2023</v>
      </c>
      <c r="J1364" s="2" t="str">
        <f>TEXT(Ecommerce_Sales[[#This Row],[Order_Date]],"mmmm")</f>
        <v>November</v>
      </c>
      <c r="K1364" s="1" t="s">
        <v>1947</v>
      </c>
      <c r="L1364" s="1" t="s">
        <v>5359</v>
      </c>
      <c r="M1364" s="1" t="s">
        <v>2030</v>
      </c>
      <c r="N1364" s="1" t="s">
        <v>1978</v>
      </c>
      <c r="O1364" s="3">
        <v>1495</v>
      </c>
      <c r="P1364">
        <v>4</v>
      </c>
      <c r="Q1364" s="3">
        <v>5979</v>
      </c>
      <c r="R1364" s="1" t="s">
        <v>1958</v>
      </c>
      <c r="S1364" s="3">
        <v>772</v>
      </c>
      <c r="T1364">
        <v>8</v>
      </c>
      <c r="U1364" t="str">
        <f>IF(Ecommerce_Sales[[#This Row],[Delivery_Time_Days]]&gt;7,"Delay",IF(Ecommerce_Sales[[#This Row],[Delivery_Time_Days]] = 0,"No delivery",IF(Ecommerce_Sales[[#This Row],[Delivery_Time_Days]]&lt;=7,"On-time")))</f>
        <v>Delay</v>
      </c>
      <c r="V1364" s="7">
        <f>Ecommerce_Sales[[#This Row],[Profit]]/Ecommerce_Sales[[#This Row],[Total_Price]]</f>
        <v>0.35005853821709315</v>
      </c>
      <c r="W1364" s="3">
        <v>2093</v>
      </c>
      <c r="X1364" s="3"/>
    </row>
    <row r="1365" spans="1:24" x14ac:dyDescent="0.25">
      <c r="A1365" s="1" t="s">
        <v>5360</v>
      </c>
      <c r="B1365" s="1" t="s">
        <v>1067</v>
      </c>
      <c r="C1365" s="1" t="s">
        <v>1068</v>
      </c>
      <c r="D1365" s="1" t="s">
        <v>2458</v>
      </c>
      <c r="E1365" s="1" t="s">
        <v>2005</v>
      </c>
      <c r="F1365" s="2">
        <v>45329</v>
      </c>
      <c r="G1365" s="2">
        <v>45513</v>
      </c>
      <c r="H1365" s="2" t="str">
        <f>TEXT(Ecommerce_Sales[[#This Row],[Order_Date]],"mmmm")</f>
        <v>August</v>
      </c>
      <c r="I1365" s="2" t="str">
        <f>TEXT(Ecommerce_Sales[[#This Row],[Order_Date]],"yyyy")</f>
        <v>2024</v>
      </c>
      <c r="J1365" s="2" t="str">
        <f>TEXT(Ecommerce_Sales[[#This Row],[Order_Date]],"mmmm")</f>
        <v>August</v>
      </c>
      <c r="K1365" s="1" t="s">
        <v>1947</v>
      </c>
      <c r="L1365" s="1" t="s">
        <v>5361</v>
      </c>
      <c r="M1365" s="1" t="s">
        <v>1998</v>
      </c>
      <c r="N1365" s="1" t="s">
        <v>1973</v>
      </c>
      <c r="O1365" s="3">
        <v>502</v>
      </c>
      <c r="P1365">
        <v>2</v>
      </c>
      <c r="Q1365" s="3">
        <v>1004</v>
      </c>
      <c r="R1365" s="1" t="s">
        <v>1958</v>
      </c>
      <c r="S1365" s="3">
        <v>91</v>
      </c>
      <c r="T1365">
        <v>6</v>
      </c>
      <c r="U1365" t="str">
        <f>IF(Ecommerce_Sales[[#This Row],[Delivery_Time_Days]]&gt;7,"Delay",IF(Ecommerce_Sales[[#This Row],[Delivery_Time_Days]] = 0,"No delivery",IF(Ecommerce_Sales[[#This Row],[Delivery_Time_Days]]&lt;=7,"On-time")))</f>
        <v>On-time</v>
      </c>
      <c r="V1365" s="7">
        <f>Ecommerce_Sales[[#This Row],[Profit]]/Ecommerce_Sales[[#This Row],[Total_Price]]</f>
        <v>0.29980079681274902</v>
      </c>
      <c r="W1365" s="3">
        <v>301</v>
      </c>
      <c r="X1365" s="3"/>
    </row>
    <row r="1366" spans="1:24" x14ac:dyDescent="0.25">
      <c r="A1366" s="1" t="s">
        <v>5362</v>
      </c>
      <c r="B1366" s="1" t="s">
        <v>1181</v>
      </c>
      <c r="C1366" s="1" t="s">
        <v>1888</v>
      </c>
      <c r="D1366" s="1" t="s">
        <v>5363</v>
      </c>
      <c r="E1366" s="1" t="s">
        <v>2005</v>
      </c>
      <c r="F1366" s="2">
        <v>45532</v>
      </c>
      <c r="G1366" s="2">
        <v>45119</v>
      </c>
      <c r="H1366" s="2" t="str">
        <f>TEXT(Ecommerce_Sales[[#This Row],[Order_Date]],"mmmm")</f>
        <v>July</v>
      </c>
      <c r="I1366" s="2" t="str">
        <f>TEXT(Ecommerce_Sales[[#This Row],[Order_Date]],"yyyy")</f>
        <v>2023</v>
      </c>
      <c r="J1366" s="2" t="str">
        <f>TEXT(Ecommerce_Sales[[#This Row],[Order_Date]],"mmmm")</f>
        <v>July</v>
      </c>
      <c r="K1366" s="1" t="s">
        <v>1947</v>
      </c>
      <c r="L1366" s="1" t="s">
        <v>5364</v>
      </c>
      <c r="M1366" s="1" t="s">
        <v>1983</v>
      </c>
      <c r="N1366" s="1" t="s">
        <v>1950</v>
      </c>
      <c r="O1366" s="3">
        <v>174</v>
      </c>
      <c r="P1366">
        <v>6</v>
      </c>
      <c r="Q1366" s="3">
        <v>1045</v>
      </c>
      <c r="R1366" s="1" t="s">
        <v>1958</v>
      </c>
      <c r="S1366" s="3">
        <v>107</v>
      </c>
      <c r="T1366">
        <v>2</v>
      </c>
      <c r="U1366" t="str">
        <f>IF(Ecommerce_Sales[[#This Row],[Delivery_Time_Days]]&gt;7,"Delay",IF(Ecommerce_Sales[[#This Row],[Delivery_Time_Days]] = 0,"No delivery",IF(Ecommerce_Sales[[#This Row],[Delivery_Time_Days]]&lt;=7,"On-time")))</f>
        <v>On-time</v>
      </c>
      <c r="V1366" s="7">
        <f>Ecommerce_Sales[[#This Row],[Profit]]/Ecommerce_Sales[[#This Row],[Total_Price]]</f>
        <v>0.4</v>
      </c>
      <c r="W1366" s="3">
        <v>418</v>
      </c>
      <c r="X1366" s="3"/>
    </row>
    <row r="1367" spans="1:24" x14ac:dyDescent="0.25">
      <c r="A1367" s="1" t="s">
        <v>5365</v>
      </c>
      <c r="B1367" s="1" t="s">
        <v>60</v>
      </c>
      <c r="C1367" s="1" t="s">
        <v>61</v>
      </c>
      <c r="D1367" s="1" t="s">
        <v>2881</v>
      </c>
      <c r="E1367" s="1" t="s">
        <v>1954</v>
      </c>
      <c r="F1367" s="2">
        <v>45212</v>
      </c>
      <c r="G1367" s="2">
        <v>45609</v>
      </c>
      <c r="H1367" s="2" t="str">
        <f>TEXT(Ecommerce_Sales[[#This Row],[Order_Date]],"mmmm")</f>
        <v>November</v>
      </c>
      <c r="I1367" s="2" t="str">
        <f>TEXT(Ecommerce_Sales[[#This Row],[Order_Date]],"yyyy")</f>
        <v>2024</v>
      </c>
      <c r="J1367" s="2" t="str">
        <f>TEXT(Ecommerce_Sales[[#This Row],[Order_Date]],"mmmm")</f>
        <v>November</v>
      </c>
      <c r="K1367" s="1" t="s">
        <v>1947</v>
      </c>
      <c r="L1367" s="1" t="s">
        <v>5366</v>
      </c>
      <c r="M1367" s="1" t="s">
        <v>1983</v>
      </c>
      <c r="N1367" s="1" t="s">
        <v>1950</v>
      </c>
      <c r="O1367" s="3">
        <v>1325</v>
      </c>
      <c r="P1367">
        <v>3</v>
      </c>
      <c r="Q1367" s="3">
        <v>3976</v>
      </c>
      <c r="R1367" s="1" t="s">
        <v>1951</v>
      </c>
      <c r="S1367" s="3">
        <v>257</v>
      </c>
      <c r="T1367">
        <v>5</v>
      </c>
      <c r="U1367" t="str">
        <f>IF(Ecommerce_Sales[[#This Row],[Delivery_Time_Days]]&gt;7,"Delay",IF(Ecommerce_Sales[[#This Row],[Delivery_Time_Days]] = 0,"No delivery",IF(Ecommerce_Sales[[#This Row],[Delivery_Time_Days]]&lt;=7,"On-time")))</f>
        <v>On-time</v>
      </c>
      <c r="V1367" s="7">
        <f>Ecommerce_Sales[[#This Row],[Profit]]/Ecommerce_Sales[[#This Row],[Total_Price]]</f>
        <v>0.3998993963782696</v>
      </c>
      <c r="W1367" s="3">
        <v>1590</v>
      </c>
      <c r="X1367" s="3"/>
    </row>
    <row r="1368" spans="1:24" x14ac:dyDescent="0.25">
      <c r="A1368" s="1" t="s">
        <v>5367</v>
      </c>
      <c r="B1368" s="1" t="s">
        <v>44</v>
      </c>
      <c r="C1368" s="1" t="s">
        <v>869</v>
      </c>
      <c r="D1368" s="1" t="s">
        <v>2213</v>
      </c>
      <c r="E1368" s="1" t="s">
        <v>1996</v>
      </c>
      <c r="F1368" s="2">
        <v>45437</v>
      </c>
      <c r="G1368" s="2">
        <v>45563</v>
      </c>
      <c r="H1368" s="2" t="str">
        <f>TEXT(Ecommerce_Sales[[#This Row],[Order_Date]],"mmmm")</f>
        <v>September</v>
      </c>
      <c r="I1368" s="2" t="str">
        <f>TEXT(Ecommerce_Sales[[#This Row],[Order_Date]],"yyyy")</f>
        <v>2024</v>
      </c>
      <c r="J1368" s="2" t="str">
        <f>TEXT(Ecommerce_Sales[[#This Row],[Order_Date]],"mmmm")</f>
        <v>September</v>
      </c>
      <c r="K1368" s="1" t="s">
        <v>1947</v>
      </c>
      <c r="L1368" s="1" t="s">
        <v>5368</v>
      </c>
      <c r="M1368" s="1" t="s">
        <v>1998</v>
      </c>
      <c r="N1368" s="1" t="s">
        <v>1973</v>
      </c>
      <c r="O1368" s="3">
        <v>220</v>
      </c>
      <c r="P1368">
        <v>3</v>
      </c>
      <c r="Q1368" s="3">
        <v>661</v>
      </c>
      <c r="R1368" s="1" t="s">
        <v>2008</v>
      </c>
      <c r="S1368" s="3">
        <v>81</v>
      </c>
      <c r="T1368">
        <v>4</v>
      </c>
      <c r="U1368" t="str">
        <f>IF(Ecommerce_Sales[[#This Row],[Delivery_Time_Days]]&gt;7,"Delay",IF(Ecommerce_Sales[[#This Row],[Delivery_Time_Days]] = 0,"No delivery",IF(Ecommerce_Sales[[#This Row],[Delivery_Time_Days]]&lt;=7,"On-time")))</f>
        <v>On-time</v>
      </c>
      <c r="V1368" s="7">
        <f>Ecommerce_Sales[[#This Row],[Profit]]/Ecommerce_Sales[[#This Row],[Total_Price]]</f>
        <v>0.29954614220877457</v>
      </c>
      <c r="W1368" s="3">
        <v>198</v>
      </c>
      <c r="X1368" s="3"/>
    </row>
    <row r="1369" spans="1:24" x14ac:dyDescent="0.25">
      <c r="A1369" s="1" t="s">
        <v>5369</v>
      </c>
      <c r="B1369" s="1" t="s">
        <v>1663</v>
      </c>
      <c r="C1369" s="1" t="s">
        <v>1664</v>
      </c>
      <c r="D1369" s="1" t="s">
        <v>2622</v>
      </c>
      <c r="E1369" s="1" t="s">
        <v>1981</v>
      </c>
      <c r="F1369" s="2">
        <v>45061</v>
      </c>
      <c r="G1369" s="2">
        <v>45195</v>
      </c>
      <c r="H1369" s="2" t="str">
        <f>TEXT(Ecommerce_Sales[[#This Row],[Order_Date]],"mmmm")</f>
        <v>September</v>
      </c>
      <c r="I1369" s="2" t="str">
        <f>TEXT(Ecommerce_Sales[[#This Row],[Order_Date]],"yyyy")</f>
        <v>2023</v>
      </c>
      <c r="J1369" s="2" t="str">
        <f>TEXT(Ecommerce_Sales[[#This Row],[Order_Date]],"mmmm")</f>
        <v>September</v>
      </c>
      <c r="K1369" s="1" t="s">
        <v>1947</v>
      </c>
      <c r="L1369" s="1" t="s">
        <v>5370</v>
      </c>
      <c r="M1369" s="1" t="s">
        <v>2054</v>
      </c>
      <c r="N1369" s="1" t="s">
        <v>1957</v>
      </c>
      <c r="O1369" s="3">
        <v>844</v>
      </c>
      <c r="P1369">
        <v>2</v>
      </c>
      <c r="Q1369" s="3">
        <v>1688</v>
      </c>
      <c r="R1369" s="1" t="s">
        <v>1958</v>
      </c>
      <c r="S1369" s="3">
        <v>240</v>
      </c>
      <c r="T1369">
        <v>3</v>
      </c>
      <c r="U1369" t="str">
        <f>IF(Ecommerce_Sales[[#This Row],[Delivery_Time_Days]]&gt;7,"Delay",IF(Ecommerce_Sales[[#This Row],[Delivery_Time_Days]] = 0,"No delivery",IF(Ecommerce_Sales[[#This Row],[Delivery_Time_Days]]&lt;=7,"On-time")))</f>
        <v>On-time</v>
      </c>
      <c r="V1369" s="7">
        <f>Ecommerce_Sales[[#This Row],[Profit]]/Ecommerce_Sales[[#This Row],[Total_Price]]</f>
        <v>0.14988151658767773</v>
      </c>
      <c r="W1369" s="3">
        <v>253</v>
      </c>
      <c r="X1369" s="3"/>
    </row>
    <row r="1370" spans="1:24" x14ac:dyDescent="0.25">
      <c r="A1370" s="1" t="s">
        <v>5371</v>
      </c>
      <c r="B1370" s="1" t="s">
        <v>202</v>
      </c>
      <c r="C1370" s="1" t="s">
        <v>203</v>
      </c>
      <c r="D1370" s="1" t="s">
        <v>3534</v>
      </c>
      <c r="E1370" s="1" t="s">
        <v>1954</v>
      </c>
      <c r="F1370" s="2">
        <v>45318</v>
      </c>
      <c r="G1370" s="2">
        <v>45523</v>
      </c>
      <c r="H1370" s="2" t="str">
        <f>TEXT(Ecommerce_Sales[[#This Row],[Order_Date]],"mmmm")</f>
        <v>August</v>
      </c>
      <c r="I1370" s="2" t="str">
        <f>TEXT(Ecommerce_Sales[[#This Row],[Order_Date]],"yyyy")</f>
        <v>2024</v>
      </c>
      <c r="J1370" s="2" t="str">
        <f>TEXT(Ecommerce_Sales[[#This Row],[Order_Date]],"mmmm")</f>
        <v>August</v>
      </c>
      <c r="K1370" s="1" t="s">
        <v>1947</v>
      </c>
      <c r="L1370" s="1" t="s">
        <v>5372</v>
      </c>
      <c r="M1370" s="1" t="s">
        <v>2104</v>
      </c>
      <c r="N1370" s="1" t="s">
        <v>1978</v>
      </c>
      <c r="O1370" s="3">
        <v>57</v>
      </c>
      <c r="P1370">
        <v>1</v>
      </c>
      <c r="Q1370" s="3">
        <v>57</v>
      </c>
      <c r="R1370" s="1" t="s">
        <v>1958</v>
      </c>
      <c r="S1370" s="3">
        <v>5</v>
      </c>
      <c r="T1370">
        <v>9</v>
      </c>
      <c r="U1370" t="str">
        <f>IF(Ecommerce_Sales[[#This Row],[Delivery_Time_Days]]&gt;7,"Delay",IF(Ecommerce_Sales[[#This Row],[Delivery_Time_Days]] = 0,"No delivery",IF(Ecommerce_Sales[[#This Row],[Delivery_Time_Days]]&lt;=7,"On-time")))</f>
        <v>Delay</v>
      </c>
      <c r="V1370" s="7">
        <f>Ecommerce_Sales[[#This Row],[Profit]]/Ecommerce_Sales[[#This Row],[Total_Price]]</f>
        <v>0.35087719298245612</v>
      </c>
      <c r="W1370" s="3">
        <v>20</v>
      </c>
      <c r="X1370" s="3"/>
    </row>
    <row r="1371" spans="1:24" x14ac:dyDescent="0.25">
      <c r="A1371" s="1" t="s">
        <v>5373</v>
      </c>
      <c r="B1371" s="1" t="s">
        <v>1073</v>
      </c>
      <c r="C1371" s="1" t="s">
        <v>1074</v>
      </c>
      <c r="D1371" s="1" t="s">
        <v>5374</v>
      </c>
      <c r="E1371" s="1" t="s">
        <v>1981</v>
      </c>
      <c r="F1371" s="2">
        <v>45230</v>
      </c>
      <c r="G1371" s="2">
        <v>44998</v>
      </c>
      <c r="H1371" s="2" t="str">
        <f>TEXT(Ecommerce_Sales[[#This Row],[Order_Date]],"mmmm")</f>
        <v>March</v>
      </c>
      <c r="I1371" s="2" t="str">
        <f>TEXT(Ecommerce_Sales[[#This Row],[Order_Date]],"yyyy")</f>
        <v>2023</v>
      </c>
      <c r="J1371" s="2" t="str">
        <f>TEXT(Ecommerce_Sales[[#This Row],[Order_Date]],"mmmm")</f>
        <v>March</v>
      </c>
      <c r="K1371" s="1" t="s">
        <v>1986</v>
      </c>
      <c r="L1371" s="1" t="s">
        <v>5375</v>
      </c>
      <c r="M1371" s="1" t="s">
        <v>1956</v>
      </c>
      <c r="N1371" s="1" t="s">
        <v>1957</v>
      </c>
      <c r="O1371" s="3">
        <v>53</v>
      </c>
      <c r="P1371">
        <v>5</v>
      </c>
      <c r="Q1371" s="3">
        <v>263</v>
      </c>
      <c r="R1371" s="1" t="s">
        <v>1951</v>
      </c>
      <c r="S1371" s="3">
        <v>26</v>
      </c>
      <c r="U1371" t="str">
        <f>IF(Ecommerce_Sales[[#This Row],[Delivery_Time_Days]]&gt;7,"Delay",IF(Ecommerce_Sales[[#This Row],[Delivery_Time_Days]] = 0,"No delivery",IF(Ecommerce_Sales[[#This Row],[Delivery_Time_Days]]&lt;=7,"On-time")))</f>
        <v>No delivery</v>
      </c>
      <c r="V1371" s="7">
        <f>Ecommerce_Sales[[#This Row],[Profit]]/Ecommerce_Sales[[#This Row],[Total_Price]]</f>
        <v>0.15209125475285171</v>
      </c>
      <c r="W1371" s="3">
        <v>40</v>
      </c>
      <c r="X1371" s="3"/>
    </row>
    <row r="1372" spans="1:24" x14ac:dyDescent="0.25">
      <c r="A1372" s="1" t="s">
        <v>5376</v>
      </c>
      <c r="B1372" s="1" t="s">
        <v>1197</v>
      </c>
      <c r="C1372" s="1" t="s">
        <v>1198</v>
      </c>
      <c r="D1372" s="1" t="s">
        <v>4293</v>
      </c>
      <c r="E1372" s="1" t="s">
        <v>1966</v>
      </c>
      <c r="F1372" s="2">
        <v>45127</v>
      </c>
      <c r="G1372" s="2">
        <v>45163</v>
      </c>
      <c r="H1372" s="2" t="str">
        <f>TEXT(Ecommerce_Sales[[#This Row],[Order_Date]],"mmmm")</f>
        <v>August</v>
      </c>
      <c r="I1372" s="2" t="str">
        <f>TEXT(Ecommerce_Sales[[#This Row],[Order_Date]],"yyyy")</f>
        <v>2023</v>
      </c>
      <c r="J1372" s="2" t="str">
        <f>TEXT(Ecommerce_Sales[[#This Row],[Order_Date]],"mmmm")</f>
        <v>August</v>
      </c>
      <c r="K1372" s="1" t="s">
        <v>1947</v>
      </c>
      <c r="L1372" s="1" t="s">
        <v>5377</v>
      </c>
      <c r="M1372" s="1" t="s">
        <v>2104</v>
      </c>
      <c r="N1372" s="1" t="s">
        <v>1978</v>
      </c>
      <c r="O1372" s="3">
        <v>953</v>
      </c>
      <c r="P1372">
        <v>3</v>
      </c>
      <c r="Q1372" s="3">
        <v>2858</v>
      </c>
      <c r="R1372" s="1" t="s">
        <v>1951</v>
      </c>
      <c r="S1372" s="3">
        <v>350</v>
      </c>
      <c r="T1372">
        <v>2</v>
      </c>
      <c r="U1372" t="str">
        <f>IF(Ecommerce_Sales[[#This Row],[Delivery_Time_Days]]&gt;7,"Delay",IF(Ecommerce_Sales[[#This Row],[Delivery_Time_Days]] = 0,"No delivery",IF(Ecommerce_Sales[[#This Row],[Delivery_Time_Days]]&lt;=7,"On-time")))</f>
        <v>On-time</v>
      </c>
      <c r="V1372" s="7">
        <f>Ecommerce_Sales[[#This Row],[Profit]]/Ecommerce_Sales[[#This Row],[Total_Price]]</f>
        <v>0.34989503149055284</v>
      </c>
      <c r="W1372" s="3">
        <v>1000</v>
      </c>
      <c r="X1372" s="3"/>
    </row>
    <row r="1373" spans="1:24" x14ac:dyDescent="0.25">
      <c r="A1373" s="1" t="s">
        <v>5378</v>
      </c>
      <c r="B1373" s="1" t="s">
        <v>272</v>
      </c>
      <c r="C1373" s="1" t="s">
        <v>273</v>
      </c>
      <c r="D1373" s="1" t="s">
        <v>4531</v>
      </c>
      <c r="E1373" s="1" t="s">
        <v>1996</v>
      </c>
      <c r="F1373" s="2">
        <v>45107</v>
      </c>
      <c r="G1373" s="2">
        <v>45004</v>
      </c>
      <c r="H1373" s="2" t="str">
        <f>TEXT(Ecommerce_Sales[[#This Row],[Order_Date]],"mmmm")</f>
        <v>March</v>
      </c>
      <c r="I1373" s="2" t="str">
        <f>TEXT(Ecommerce_Sales[[#This Row],[Order_Date]],"yyyy")</f>
        <v>2023</v>
      </c>
      <c r="J1373" s="2" t="str">
        <f>TEXT(Ecommerce_Sales[[#This Row],[Order_Date]],"mmmm")</f>
        <v>March</v>
      </c>
      <c r="K1373" s="1" t="s">
        <v>1947</v>
      </c>
      <c r="L1373" s="1" t="s">
        <v>5379</v>
      </c>
      <c r="M1373" s="1" t="s">
        <v>2054</v>
      </c>
      <c r="N1373" s="1" t="s">
        <v>1957</v>
      </c>
      <c r="O1373" s="3">
        <v>623</v>
      </c>
      <c r="P1373">
        <v>2</v>
      </c>
      <c r="Q1373" s="3">
        <v>1245</v>
      </c>
      <c r="R1373" s="1" t="s">
        <v>2008</v>
      </c>
      <c r="S1373" s="3">
        <v>102</v>
      </c>
      <c r="T1373">
        <v>4</v>
      </c>
      <c r="U1373" t="str">
        <f>IF(Ecommerce_Sales[[#This Row],[Delivery_Time_Days]]&gt;7,"Delay",IF(Ecommerce_Sales[[#This Row],[Delivery_Time_Days]] = 0,"No delivery",IF(Ecommerce_Sales[[#This Row],[Delivery_Time_Days]]&lt;=7,"On-time")))</f>
        <v>On-time</v>
      </c>
      <c r="V1373" s="7">
        <f>Ecommerce_Sales[[#This Row],[Profit]]/Ecommerce_Sales[[#This Row],[Total_Price]]</f>
        <v>0.1502008032128514</v>
      </c>
      <c r="W1373" s="3">
        <v>187</v>
      </c>
      <c r="X1373" s="3"/>
    </row>
    <row r="1374" spans="1:24" x14ac:dyDescent="0.25">
      <c r="A1374" s="1" t="s">
        <v>5380</v>
      </c>
      <c r="B1374" s="1" t="s">
        <v>1250</v>
      </c>
      <c r="C1374" s="1" t="s">
        <v>1251</v>
      </c>
      <c r="D1374" s="1" t="s">
        <v>4025</v>
      </c>
      <c r="E1374" s="1" t="s">
        <v>1966</v>
      </c>
      <c r="F1374" s="2">
        <v>45481</v>
      </c>
      <c r="G1374" s="2">
        <v>45468</v>
      </c>
      <c r="H1374" s="2" t="str">
        <f>TEXT(Ecommerce_Sales[[#This Row],[Order_Date]],"mmmm")</f>
        <v>June</v>
      </c>
      <c r="I1374" s="2" t="str">
        <f>TEXT(Ecommerce_Sales[[#This Row],[Order_Date]],"yyyy")</f>
        <v>2024</v>
      </c>
      <c r="J1374" s="2" t="str">
        <f>TEXT(Ecommerce_Sales[[#This Row],[Order_Date]],"mmmm")</f>
        <v>June</v>
      </c>
      <c r="K1374" s="1" t="s">
        <v>1986</v>
      </c>
      <c r="L1374" s="1" t="s">
        <v>5381</v>
      </c>
      <c r="M1374" s="1" t="s">
        <v>2007</v>
      </c>
      <c r="N1374" s="1" t="s">
        <v>1973</v>
      </c>
      <c r="O1374" s="3">
        <v>441</v>
      </c>
      <c r="P1374">
        <v>1</v>
      </c>
      <c r="Q1374" s="3">
        <v>441</v>
      </c>
      <c r="R1374" s="1" t="s">
        <v>1951</v>
      </c>
      <c r="S1374" s="3">
        <v>63</v>
      </c>
      <c r="U1374" t="str">
        <f>IF(Ecommerce_Sales[[#This Row],[Delivery_Time_Days]]&gt;7,"Delay",IF(Ecommerce_Sales[[#This Row],[Delivery_Time_Days]] = 0,"No delivery",IF(Ecommerce_Sales[[#This Row],[Delivery_Time_Days]]&lt;=7,"On-time")))</f>
        <v>No delivery</v>
      </c>
      <c r="V1374" s="7">
        <f>Ecommerce_Sales[[#This Row],[Profit]]/Ecommerce_Sales[[#This Row],[Total_Price]]</f>
        <v>0.29931972789115646</v>
      </c>
      <c r="W1374" s="3">
        <v>132</v>
      </c>
      <c r="X1374" s="3"/>
    </row>
    <row r="1375" spans="1:24" x14ac:dyDescent="0.25">
      <c r="A1375" s="1" t="s">
        <v>5382</v>
      </c>
      <c r="B1375" s="1" t="s">
        <v>306</v>
      </c>
      <c r="C1375" s="1" t="s">
        <v>307</v>
      </c>
      <c r="D1375" s="1" t="s">
        <v>5383</v>
      </c>
      <c r="E1375" s="1" t="s">
        <v>1981</v>
      </c>
      <c r="F1375" s="2">
        <v>45454</v>
      </c>
      <c r="G1375" s="2">
        <v>45480</v>
      </c>
      <c r="H1375" s="2" t="str">
        <f>TEXT(Ecommerce_Sales[[#This Row],[Order_Date]],"mmmm")</f>
        <v>July</v>
      </c>
      <c r="I1375" s="2" t="str">
        <f>TEXT(Ecommerce_Sales[[#This Row],[Order_Date]],"yyyy")</f>
        <v>2024</v>
      </c>
      <c r="J1375" s="2" t="str">
        <f>TEXT(Ecommerce_Sales[[#This Row],[Order_Date]],"mmmm")</f>
        <v>July</v>
      </c>
      <c r="K1375" s="1" t="s">
        <v>1986</v>
      </c>
      <c r="L1375" s="1" t="s">
        <v>5384</v>
      </c>
      <c r="M1375" s="1" t="s">
        <v>2065</v>
      </c>
      <c r="N1375" s="1" t="s">
        <v>1978</v>
      </c>
      <c r="O1375" s="3">
        <v>1091</v>
      </c>
      <c r="P1375">
        <v>5</v>
      </c>
      <c r="Q1375" s="3">
        <v>5457</v>
      </c>
      <c r="R1375" s="1" t="s">
        <v>1958</v>
      </c>
      <c r="S1375" s="3">
        <v>514</v>
      </c>
      <c r="U1375" t="str">
        <f>IF(Ecommerce_Sales[[#This Row],[Delivery_Time_Days]]&gt;7,"Delay",IF(Ecommerce_Sales[[#This Row],[Delivery_Time_Days]] = 0,"No delivery",IF(Ecommerce_Sales[[#This Row],[Delivery_Time_Days]]&lt;=7,"On-time")))</f>
        <v>No delivery</v>
      </c>
      <c r="V1375" s="7">
        <f>Ecommerce_Sales[[#This Row],[Profit]]/Ecommerce_Sales[[#This Row],[Total_Price]]</f>
        <v>0.3500091625435221</v>
      </c>
      <c r="W1375" s="3">
        <v>1910</v>
      </c>
      <c r="X1375" s="3"/>
    </row>
    <row r="1376" spans="1:24" x14ac:dyDescent="0.25">
      <c r="A1376" s="1" t="s">
        <v>5385</v>
      </c>
      <c r="B1376" s="1" t="s">
        <v>0</v>
      </c>
      <c r="C1376" s="1" t="s">
        <v>1</v>
      </c>
      <c r="D1376" s="1" t="s">
        <v>2267</v>
      </c>
      <c r="E1376" s="1" t="s">
        <v>1961</v>
      </c>
      <c r="F1376" s="2">
        <v>45263</v>
      </c>
      <c r="G1376" s="2">
        <v>45532</v>
      </c>
      <c r="H1376" s="2" t="str">
        <f>TEXT(Ecommerce_Sales[[#This Row],[Order_Date]],"mmmm")</f>
        <v>August</v>
      </c>
      <c r="I1376" s="2" t="str">
        <f>TEXT(Ecommerce_Sales[[#This Row],[Order_Date]],"yyyy")</f>
        <v>2024</v>
      </c>
      <c r="J1376" s="2" t="str">
        <f>TEXT(Ecommerce_Sales[[#This Row],[Order_Date]],"mmmm")</f>
        <v>August</v>
      </c>
      <c r="K1376" s="1" t="s">
        <v>1947</v>
      </c>
      <c r="L1376" s="1" t="s">
        <v>5386</v>
      </c>
      <c r="M1376" s="1" t="s">
        <v>2065</v>
      </c>
      <c r="N1376" s="1" t="s">
        <v>1978</v>
      </c>
      <c r="O1376" s="3">
        <v>377</v>
      </c>
      <c r="P1376">
        <v>2</v>
      </c>
      <c r="Q1376" s="3">
        <v>754</v>
      </c>
      <c r="R1376" s="1" t="s">
        <v>2008</v>
      </c>
      <c r="S1376" s="3">
        <v>45</v>
      </c>
      <c r="T1376">
        <v>5</v>
      </c>
      <c r="U1376" t="str">
        <f>IF(Ecommerce_Sales[[#This Row],[Delivery_Time_Days]]&gt;7,"Delay",IF(Ecommerce_Sales[[#This Row],[Delivery_Time_Days]] = 0,"No delivery",IF(Ecommerce_Sales[[#This Row],[Delivery_Time_Days]]&lt;=7,"On-time")))</f>
        <v>On-time</v>
      </c>
      <c r="V1376" s="7">
        <f>Ecommerce_Sales[[#This Row],[Profit]]/Ecommerce_Sales[[#This Row],[Total_Price]]</f>
        <v>0.35013262599469497</v>
      </c>
      <c r="W1376" s="3">
        <v>264</v>
      </c>
      <c r="X1376" s="3"/>
    </row>
    <row r="1377" spans="1:24" x14ac:dyDescent="0.25">
      <c r="A1377" s="1" t="s">
        <v>5387</v>
      </c>
      <c r="B1377" s="1" t="s">
        <v>1345</v>
      </c>
      <c r="C1377" s="1" t="s">
        <v>1346</v>
      </c>
      <c r="D1377" s="1" t="s">
        <v>5388</v>
      </c>
      <c r="E1377" s="1" t="s">
        <v>1966</v>
      </c>
      <c r="F1377" s="2">
        <v>45042</v>
      </c>
      <c r="G1377" s="2">
        <v>45462</v>
      </c>
      <c r="H1377" s="2" t="str">
        <f>TEXT(Ecommerce_Sales[[#This Row],[Order_Date]],"mmmm")</f>
        <v>June</v>
      </c>
      <c r="I1377" s="2" t="str">
        <f>TEXT(Ecommerce_Sales[[#This Row],[Order_Date]],"yyyy")</f>
        <v>2024</v>
      </c>
      <c r="J1377" s="2" t="str">
        <f>TEXT(Ecommerce_Sales[[#This Row],[Order_Date]],"mmmm")</f>
        <v>June</v>
      </c>
      <c r="K1377" s="1" t="s">
        <v>1947</v>
      </c>
      <c r="L1377" s="1" t="s">
        <v>5389</v>
      </c>
      <c r="M1377" s="1" t="s">
        <v>1972</v>
      </c>
      <c r="N1377" s="1" t="s">
        <v>1973</v>
      </c>
      <c r="O1377" s="3">
        <v>1092</v>
      </c>
      <c r="P1377">
        <v>1</v>
      </c>
      <c r="Q1377" s="3">
        <v>1092</v>
      </c>
      <c r="R1377" s="1" t="s">
        <v>1958</v>
      </c>
      <c r="S1377" s="3">
        <v>146</v>
      </c>
      <c r="T1377">
        <v>10</v>
      </c>
      <c r="U1377" t="str">
        <f>IF(Ecommerce_Sales[[#This Row],[Delivery_Time_Days]]&gt;7,"Delay",IF(Ecommerce_Sales[[#This Row],[Delivery_Time_Days]] = 0,"No delivery",IF(Ecommerce_Sales[[#This Row],[Delivery_Time_Days]]&lt;=7,"On-time")))</f>
        <v>Delay</v>
      </c>
      <c r="V1377" s="7">
        <f>Ecommerce_Sales[[#This Row],[Profit]]/Ecommerce_Sales[[#This Row],[Total_Price]]</f>
        <v>0.30036630036630035</v>
      </c>
      <c r="W1377" s="3">
        <v>328</v>
      </c>
      <c r="X1377" s="3"/>
    </row>
    <row r="1378" spans="1:24" x14ac:dyDescent="0.25">
      <c r="A1378" s="1" t="s">
        <v>5390</v>
      </c>
      <c r="B1378" s="1" t="s">
        <v>1439</v>
      </c>
      <c r="C1378" s="1" t="s">
        <v>1440</v>
      </c>
      <c r="D1378" s="1" t="s">
        <v>3248</v>
      </c>
      <c r="E1378" s="1" t="s">
        <v>1966</v>
      </c>
      <c r="F1378" s="2">
        <v>45416</v>
      </c>
      <c r="G1378" s="2">
        <v>45177</v>
      </c>
      <c r="H1378" s="2" t="str">
        <f>TEXT(Ecommerce_Sales[[#This Row],[Order_Date]],"mmmm")</f>
        <v>September</v>
      </c>
      <c r="I1378" s="2" t="str">
        <f>TEXT(Ecommerce_Sales[[#This Row],[Order_Date]],"yyyy")</f>
        <v>2023</v>
      </c>
      <c r="J1378" s="2" t="str">
        <f>TEXT(Ecommerce_Sales[[#This Row],[Order_Date]],"mmmm")</f>
        <v>September</v>
      </c>
      <c r="K1378" s="1" t="s">
        <v>1947</v>
      </c>
      <c r="L1378" s="1" t="s">
        <v>5391</v>
      </c>
      <c r="M1378" s="1" t="s">
        <v>1949</v>
      </c>
      <c r="N1378" s="1" t="s">
        <v>1950</v>
      </c>
      <c r="O1378" s="3">
        <v>1016</v>
      </c>
      <c r="P1378">
        <v>4</v>
      </c>
      <c r="Q1378" s="3">
        <v>4062</v>
      </c>
      <c r="R1378" s="1" t="s">
        <v>1958</v>
      </c>
      <c r="S1378" s="3">
        <v>248</v>
      </c>
      <c r="T1378">
        <v>7</v>
      </c>
      <c r="U1378" t="str">
        <f>IF(Ecommerce_Sales[[#This Row],[Delivery_Time_Days]]&gt;7,"Delay",IF(Ecommerce_Sales[[#This Row],[Delivery_Time_Days]] = 0,"No delivery",IF(Ecommerce_Sales[[#This Row],[Delivery_Time_Days]]&lt;=7,"On-time")))</f>
        <v>On-time</v>
      </c>
      <c r="V1378" s="7">
        <f>Ecommerce_Sales[[#This Row],[Profit]]/Ecommerce_Sales[[#This Row],[Total_Price]]</f>
        <v>0.40004923682914822</v>
      </c>
      <c r="W1378" s="3">
        <v>1625</v>
      </c>
      <c r="X1378" s="3"/>
    </row>
    <row r="1379" spans="1:24" x14ac:dyDescent="0.25">
      <c r="A1379" s="1" t="s">
        <v>5392</v>
      </c>
      <c r="B1379" s="1" t="s">
        <v>140</v>
      </c>
      <c r="C1379" s="1" t="s">
        <v>141</v>
      </c>
      <c r="D1379" s="1" t="s">
        <v>5393</v>
      </c>
      <c r="E1379" s="1" t="s">
        <v>1981</v>
      </c>
      <c r="F1379" s="2">
        <v>45306</v>
      </c>
      <c r="G1379" s="2">
        <v>44944</v>
      </c>
      <c r="H1379" s="2" t="str">
        <f>TEXT(Ecommerce_Sales[[#This Row],[Order_Date]],"mmmm")</f>
        <v>January</v>
      </c>
      <c r="I1379" s="2" t="str">
        <f>TEXT(Ecommerce_Sales[[#This Row],[Order_Date]],"yyyy")</f>
        <v>2023</v>
      </c>
      <c r="J1379" s="2" t="str">
        <f>TEXT(Ecommerce_Sales[[#This Row],[Order_Date]],"mmmm")</f>
        <v>January</v>
      </c>
      <c r="K1379" s="1" t="s">
        <v>1947</v>
      </c>
      <c r="L1379" s="1" t="s">
        <v>5394</v>
      </c>
      <c r="M1379" s="1" t="s">
        <v>2058</v>
      </c>
      <c r="N1379" s="1" t="s">
        <v>1950</v>
      </c>
      <c r="O1379" s="3">
        <v>764</v>
      </c>
      <c r="P1379">
        <v>1</v>
      </c>
      <c r="Q1379" s="3">
        <v>764</v>
      </c>
      <c r="R1379" s="1" t="s">
        <v>1958</v>
      </c>
      <c r="S1379" s="3">
        <v>94</v>
      </c>
      <c r="T1379">
        <v>6</v>
      </c>
      <c r="U1379" t="str">
        <f>IF(Ecommerce_Sales[[#This Row],[Delivery_Time_Days]]&gt;7,"Delay",IF(Ecommerce_Sales[[#This Row],[Delivery_Time_Days]] = 0,"No delivery",IF(Ecommerce_Sales[[#This Row],[Delivery_Time_Days]]&lt;=7,"On-time")))</f>
        <v>On-time</v>
      </c>
      <c r="V1379" s="7">
        <f>Ecommerce_Sales[[#This Row],[Profit]]/Ecommerce_Sales[[#This Row],[Total_Price]]</f>
        <v>0.40052356020942409</v>
      </c>
      <c r="W1379" s="3">
        <v>306</v>
      </c>
      <c r="X1379" s="3"/>
    </row>
    <row r="1380" spans="1:24" x14ac:dyDescent="0.25">
      <c r="A1380" s="1" t="s">
        <v>5395</v>
      </c>
      <c r="B1380" s="1" t="s">
        <v>850</v>
      </c>
      <c r="C1380" s="1" t="s">
        <v>851</v>
      </c>
      <c r="D1380" s="1" t="s">
        <v>4393</v>
      </c>
      <c r="E1380" s="1" t="s">
        <v>1996</v>
      </c>
      <c r="F1380" s="2">
        <v>45271</v>
      </c>
      <c r="G1380" s="2">
        <v>45404</v>
      </c>
      <c r="H1380" s="2" t="str">
        <f>TEXT(Ecommerce_Sales[[#This Row],[Order_Date]],"mmmm")</f>
        <v>April</v>
      </c>
      <c r="I1380" s="2" t="str">
        <f>TEXT(Ecommerce_Sales[[#This Row],[Order_Date]],"yyyy")</f>
        <v>2024</v>
      </c>
      <c r="J1380" s="2" t="str">
        <f>TEXT(Ecommerce_Sales[[#This Row],[Order_Date]],"mmmm")</f>
        <v>April</v>
      </c>
      <c r="K1380" s="1" t="s">
        <v>1992</v>
      </c>
      <c r="L1380" s="1" t="s">
        <v>5396</v>
      </c>
      <c r="M1380" s="1" t="s">
        <v>1998</v>
      </c>
      <c r="N1380" s="1" t="s">
        <v>1973</v>
      </c>
      <c r="O1380" s="3">
        <v>153</v>
      </c>
      <c r="P1380">
        <v>5</v>
      </c>
      <c r="Q1380" s="3">
        <v>766</v>
      </c>
      <c r="R1380" s="1" t="s">
        <v>1958</v>
      </c>
      <c r="S1380" s="3">
        <v>80</v>
      </c>
      <c r="U1380" t="str">
        <f>IF(Ecommerce_Sales[[#This Row],[Delivery_Time_Days]]&gt;7,"Delay",IF(Ecommerce_Sales[[#This Row],[Delivery_Time_Days]] = 0,"No delivery",IF(Ecommerce_Sales[[#This Row],[Delivery_Time_Days]]&lt;=7,"On-time")))</f>
        <v>No delivery</v>
      </c>
      <c r="V1380" s="7">
        <f>Ecommerce_Sales[[#This Row],[Profit]]/Ecommerce_Sales[[#This Row],[Total_Price]]</f>
        <v>0.30026109660574413</v>
      </c>
      <c r="W1380" s="3">
        <v>230</v>
      </c>
      <c r="X1380" s="3"/>
    </row>
    <row r="1381" spans="1:24" x14ac:dyDescent="0.25">
      <c r="A1381" s="1" t="s">
        <v>5397</v>
      </c>
      <c r="B1381" s="1" t="s">
        <v>1121</v>
      </c>
      <c r="C1381" s="1" t="s">
        <v>1122</v>
      </c>
      <c r="D1381" s="1" t="s">
        <v>4417</v>
      </c>
      <c r="E1381" s="1" t="s">
        <v>1946</v>
      </c>
      <c r="F1381" s="2">
        <v>45402</v>
      </c>
      <c r="G1381" s="2">
        <v>44999</v>
      </c>
      <c r="H1381" s="2" t="str">
        <f>TEXT(Ecommerce_Sales[[#This Row],[Order_Date]],"mmmm")</f>
        <v>March</v>
      </c>
      <c r="I1381" s="2" t="str">
        <f>TEXT(Ecommerce_Sales[[#This Row],[Order_Date]],"yyyy")</f>
        <v>2023</v>
      </c>
      <c r="J1381" s="2" t="str">
        <f>TEXT(Ecommerce_Sales[[#This Row],[Order_Date]],"mmmm")</f>
        <v>March</v>
      </c>
      <c r="K1381" s="1" t="s">
        <v>1947</v>
      </c>
      <c r="L1381" s="1" t="s">
        <v>1948</v>
      </c>
      <c r="M1381" s="1" t="s">
        <v>1977</v>
      </c>
      <c r="N1381" s="1" t="s">
        <v>1978</v>
      </c>
      <c r="O1381" s="3">
        <v>228</v>
      </c>
      <c r="P1381">
        <v>2</v>
      </c>
      <c r="Q1381" s="3">
        <v>455</v>
      </c>
      <c r="R1381" s="1" t="s">
        <v>1958</v>
      </c>
      <c r="S1381" s="3">
        <v>62</v>
      </c>
      <c r="T1381">
        <v>4</v>
      </c>
      <c r="U1381" t="str">
        <f>IF(Ecommerce_Sales[[#This Row],[Delivery_Time_Days]]&gt;7,"Delay",IF(Ecommerce_Sales[[#This Row],[Delivery_Time_Days]] = 0,"No delivery",IF(Ecommerce_Sales[[#This Row],[Delivery_Time_Days]]&lt;=7,"On-time")))</f>
        <v>On-time</v>
      </c>
      <c r="V1381" s="7">
        <f>Ecommerce_Sales[[#This Row],[Profit]]/Ecommerce_Sales[[#This Row],[Total_Price]]</f>
        <v>0.34945054945054943</v>
      </c>
      <c r="W1381" s="3">
        <v>159</v>
      </c>
      <c r="X1381" s="3"/>
    </row>
    <row r="1382" spans="1:24" x14ac:dyDescent="0.25">
      <c r="A1382" s="1" t="s">
        <v>5398</v>
      </c>
      <c r="B1382" s="1" t="s">
        <v>1007</v>
      </c>
      <c r="C1382" s="1" t="s">
        <v>1008</v>
      </c>
      <c r="D1382" s="1" t="s">
        <v>5399</v>
      </c>
      <c r="E1382" s="1" t="s">
        <v>1961</v>
      </c>
      <c r="F1382" s="2">
        <v>45298</v>
      </c>
      <c r="G1382" s="2">
        <v>45155</v>
      </c>
      <c r="H1382" s="2" t="str">
        <f>TEXT(Ecommerce_Sales[[#This Row],[Order_Date]],"mmmm")</f>
        <v>August</v>
      </c>
      <c r="I1382" s="2" t="str">
        <f>TEXT(Ecommerce_Sales[[#This Row],[Order_Date]],"yyyy")</f>
        <v>2023</v>
      </c>
      <c r="J1382" s="2" t="str">
        <f>TEXT(Ecommerce_Sales[[#This Row],[Order_Date]],"mmmm")</f>
        <v>August</v>
      </c>
      <c r="K1382" s="1" t="s">
        <v>1986</v>
      </c>
      <c r="L1382" s="1" t="s">
        <v>5400</v>
      </c>
      <c r="M1382" s="1" t="s">
        <v>1963</v>
      </c>
      <c r="N1382" s="1" t="s">
        <v>1957</v>
      </c>
      <c r="O1382" s="3">
        <v>293</v>
      </c>
      <c r="P1382">
        <v>6</v>
      </c>
      <c r="Q1382" s="3">
        <v>1759</v>
      </c>
      <c r="R1382" s="1" t="s">
        <v>2008</v>
      </c>
      <c r="S1382" s="3">
        <v>243</v>
      </c>
      <c r="U1382" t="str">
        <f>IF(Ecommerce_Sales[[#This Row],[Delivery_Time_Days]]&gt;7,"Delay",IF(Ecommerce_Sales[[#This Row],[Delivery_Time_Days]] = 0,"No delivery",IF(Ecommerce_Sales[[#This Row],[Delivery_Time_Days]]&lt;=7,"On-time")))</f>
        <v>No delivery</v>
      </c>
      <c r="V1382" s="7">
        <f>Ecommerce_Sales[[#This Row],[Profit]]/Ecommerce_Sales[[#This Row],[Total_Price]]</f>
        <v>0.15008527572484365</v>
      </c>
      <c r="W1382" s="3">
        <v>264</v>
      </c>
      <c r="X1382" s="3"/>
    </row>
    <row r="1383" spans="1:24" x14ac:dyDescent="0.25">
      <c r="A1383" s="1" t="s">
        <v>5401</v>
      </c>
      <c r="B1383" s="1" t="s">
        <v>723</v>
      </c>
      <c r="C1383" s="1" t="s">
        <v>724</v>
      </c>
      <c r="D1383" s="1" t="s">
        <v>2608</v>
      </c>
      <c r="E1383" s="1" t="s">
        <v>1981</v>
      </c>
      <c r="F1383" s="2">
        <v>45130</v>
      </c>
      <c r="G1383" s="2">
        <v>45450</v>
      </c>
      <c r="H1383" s="2" t="str">
        <f>TEXT(Ecommerce_Sales[[#This Row],[Order_Date]],"mmmm")</f>
        <v>June</v>
      </c>
      <c r="I1383" s="2" t="str">
        <f>TEXT(Ecommerce_Sales[[#This Row],[Order_Date]],"yyyy")</f>
        <v>2024</v>
      </c>
      <c r="J1383" s="2" t="str">
        <f>TEXT(Ecommerce_Sales[[#This Row],[Order_Date]],"mmmm")</f>
        <v>June</v>
      </c>
      <c r="K1383" s="1" t="s">
        <v>1947</v>
      </c>
      <c r="L1383" s="1" t="s">
        <v>4078</v>
      </c>
      <c r="M1383" s="1" t="s">
        <v>1998</v>
      </c>
      <c r="N1383" s="1" t="s">
        <v>1973</v>
      </c>
      <c r="O1383" s="3">
        <v>1121</v>
      </c>
      <c r="P1383">
        <v>3</v>
      </c>
      <c r="Q1383" s="3">
        <v>3364</v>
      </c>
      <c r="R1383" s="1" t="s">
        <v>1958</v>
      </c>
      <c r="S1383" s="3">
        <v>316</v>
      </c>
      <c r="T1383">
        <v>2</v>
      </c>
      <c r="U1383" t="str">
        <f>IF(Ecommerce_Sales[[#This Row],[Delivery_Time_Days]]&gt;7,"Delay",IF(Ecommerce_Sales[[#This Row],[Delivery_Time_Days]] = 0,"No delivery",IF(Ecommerce_Sales[[#This Row],[Delivery_Time_Days]]&lt;=7,"On-time")))</f>
        <v>On-time</v>
      </c>
      <c r="V1383" s="7">
        <f>Ecommerce_Sales[[#This Row],[Profit]]/Ecommerce_Sales[[#This Row],[Total_Price]]</f>
        <v>0.29994054696789535</v>
      </c>
      <c r="W1383" s="3">
        <v>1009</v>
      </c>
      <c r="X1383" s="3"/>
    </row>
    <row r="1384" spans="1:24" x14ac:dyDescent="0.25">
      <c r="A1384" s="1" t="s">
        <v>5402</v>
      </c>
      <c r="B1384" s="1" t="s">
        <v>138</v>
      </c>
      <c r="C1384" s="1" t="s">
        <v>139</v>
      </c>
      <c r="D1384" s="1" t="s">
        <v>5042</v>
      </c>
      <c r="E1384" s="1" t="s">
        <v>2005</v>
      </c>
      <c r="F1384" s="2">
        <v>45002</v>
      </c>
      <c r="G1384" s="2">
        <v>44934</v>
      </c>
      <c r="H1384" s="2" t="str">
        <f>TEXT(Ecommerce_Sales[[#This Row],[Order_Date]],"mmmm")</f>
        <v>January</v>
      </c>
      <c r="I1384" s="2" t="str">
        <f>TEXT(Ecommerce_Sales[[#This Row],[Order_Date]],"yyyy")</f>
        <v>2023</v>
      </c>
      <c r="J1384" s="2" t="str">
        <f>TEXT(Ecommerce_Sales[[#This Row],[Order_Date]],"mmmm")</f>
        <v>January</v>
      </c>
      <c r="K1384" s="1" t="s">
        <v>1947</v>
      </c>
      <c r="L1384" s="1" t="s">
        <v>5403</v>
      </c>
      <c r="M1384" s="1" t="s">
        <v>1977</v>
      </c>
      <c r="N1384" s="1" t="s">
        <v>1978</v>
      </c>
      <c r="O1384" s="3">
        <v>765</v>
      </c>
      <c r="P1384">
        <v>1</v>
      </c>
      <c r="Q1384" s="3">
        <v>765</v>
      </c>
      <c r="R1384" s="1" t="s">
        <v>2016</v>
      </c>
      <c r="S1384" s="3">
        <v>114</v>
      </c>
      <c r="T1384">
        <v>4</v>
      </c>
      <c r="U1384" t="str">
        <f>IF(Ecommerce_Sales[[#This Row],[Delivery_Time_Days]]&gt;7,"Delay",IF(Ecommerce_Sales[[#This Row],[Delivery_Time_Days]] = 0,"No delivery",IF(Ecommerce_Sales[[#This Row],[Delivery_Time_Days]]&lt;=7,"On-time")))</f>
        <v>On-time</v>
      </c>
      <c r="V1384" s="7">
        <f>Ecommerce_Sales[[#This Row],[Profit]]/Ecommerce_Sales[[#This Row],[Total_Price]]</f>
        <v>0.35032679738562089</v>
      </c>
      <c r="W1384" s="3">
        <v>268</v>
      </c>
      <c r="X1384" s="3"/>
    </row>
    <row r="1385" spans="1:24" x14ac:dyDescent="0.25">
      <c r="A1385" s="1" t="s">
        <v>5404</v>
      </c>
      <c r="B1385" s="1" t="s">
        <v>1175</v>
      </c>
      <c r="C1385" s="1" t="s">
        <v>1176</v>
      </c>
      <c r="D1385" s="1" t="s">
        <v>2382</v>
      </c>
      <c r="E1385" s="1" t="s">
        <v>1966</v>
      </c>
      <c r="F1385" s="2">
        <v>45465</v>
      </c>
      <c r="G1385" s="2">
        <v>45380</v>
      </c>
      <c r="H1385" s="2" t="str">
        <f>TEXT(Ecommerce_Sales[[#This Row],[Order_Date]],"mmmm")</f>
        <v>March</v>
      </c>
      <c r="I1385" s="2" t="str">
        <f>TEXT(Ecommerce_Sales[[#This Row],[Order_Date]],"yyyy")</f>
        <v>2024</v>
      </c>
      <c r="J1385" s="2" t="str">
        <f>TEXT(Ecommerce_Sales[[#This Row],[Order_Date]],"mmmm")</f>
        <v>March</v>
      </c>
      <c r="K1385" s="1" t="s">
        <v>1986</v>
      </c>
      <c r="L1385" s="1" t="s">
        <v>5405</v>
      </c>
      <c r="M1385" s="1" t="s">
        <v>2104</v>
      </c>
      <c r="N1385" s="1" t="s">
        <v>1978</v>
      </c>
      <c r="O1385" s="3">
        <v>594</v>
      </c>
      <c r="P1385">
        <v>3</v>
      </c>
      <c r="Q1385" s="3">
        <v>1783</v>
      </c>
      <c r="R1385" s="1" t="s">
        <v>1951</v>
      </c>
      <c r="S1385" s="3">
        <v>241</v>
      </c>
      <c r="U1385" t="str">
        <f>IF(Ecommerce_Sales[[#This Row],[Delivery_Time_Days]]&gt;7,"Delay",IF(Ecommerce_Sales[[#This Row],[Delivery_Time_Days]] = 0,"No delivery",IF(Ecommerce_Sales[[#This Row],[Delivery_Time_Days]]&lt;=7,"On-time")))</f>
        <v>No delivery</v>
      </c>
      <c r="V1385" s="7">
        <f>Ecommerce_Sales[[#This Row],[Profit]]/Ecommerce_Sales[[#This Row],[Total_Price]]</f>
        <v>0.34997195737521031</v>
      </c>
      <c r="W1385" s="3">
        <v>624</v>
      </c>
      <c r="X1385" s="3"/>
    </row>
    <row r="1386" spans="1:24" x14ac:dyDescent="0.25">
      <c r="A1386" s="1" t="s">
        <v>5406</v>
      </c>
      <c r="B1386" s="1" t="s">
        <v>66</v>
      </c>
      <c r="C1386" s="1" t="s">
        <v>67</v>
      </c>
      <c r="D1386" s="1" t="s">
        <v>3681</v>
      </c>
      <c r="E1386" s="1" t="s">
        <v>1946</v>
      </c>
      <c r="F1386" s="2">
        <v>45392</v>
      </c>
      <c r="G1386" s="2">
        <v>45631</v>
      </c>
      <c r="H1386" s="2" t="str">
        <f>TEXT(Ecommerce_Sales[[#This Row],[Order_Date]],"mmmm")</f>
        <v>December</v>
      </c>
      <c r="I1386" s="2" t="str">
        <f>TEXT(Ecommerce_Sales[[#This Row],[Order_Date]],"yyyy")</f>
        <v>2024</v>
      </c>
      <c r="J1386" s="2" t="str">
        <f>TEXT(Ecommerce_Sales[[#This Row],[Order_Date]],"mmmm")</f>
        <v>December</v>
      </c>
      <c r="K1386" s="1" t="s">
        <v>1947</v>
      </c>
      <c r="L1386" s="1" t="s">
        <v>5407</v>
      </c>
      <c r="M1386" s="1" t="s">
        <v>1949</v>
      </c>
      <c r="N1386" s="1" t="s">
        <v>1950</v>
      </c>
      <c r="O1386" s="3">
        <v>1491</v>
      </c>
      <c r="P1386">
        <v>6</v>
      </c>
      <c r="Q1386" s="3">
        <v>8947</v>
      </c>
      <c r="R1386" s="1" t="s">
        <v>1951</v>
      </c>
      <c r="S1386" s="3">
        <v>1033</v>
      </c>
      <c r="T1386">
        <v>3</v>
      </c>
      <c r="U1386" t="str">
        <f>IF(Ecommerce_Sales[[#This Row],[Delivery_Time_Days]]&gt;7,"Delay",IF(Ecommerce_Sales[[#This Row],[Delivery_Time_Days]] = 0,"No delivery",IF(Ecommerce_Sales[[#This Row],[Delivery_Time_Days]]&lt;=7,"On-time")))</f>
        <v>On-time</v>
      </c>
      <c r="V1386" s="7">
        <f>Ecommerce_Sales[[#This Row],[Profit]]/Ecommerce_Sales[[#This Row],[Total_Price]]</f>
        <v>0.4000223538616296</v>
      </c>
      <c r="W1386" s="3">
        <v>3579</v>
      </c>
      <c r="X1386" s="3"/>
    </row>
    <row r="1387" spans="1:24" x14ac:dyDescent="0.25">
      <c r="A1387" s="1" t="s">
        <v>5408</v>
      </c>
      <c r="B1387" s="1" t="s">
        <v>262</v>
      </c>
      <c r="C1387" s="1" t="s">
        <v>263</v>
      </c>
      <c r="D1387" s="1" t="s">
        <v>3070</v>
      </c>
      <c r="E1387" s="1" t="s">
        <v>1946</v>
      </c>
      <c r="F1387" s="2">
        <v>44997</v>
      </c>
      <c r="G1387" s="2">
        <v>45440</v>
      </c>
      <c r="H1387" s="2" t="str">
        <f>TEXT(Ecommerce_Sales[[#This Row],[Order_Date]],"mmmm")</f>
        <v>May</v>
      </c>
      <c r="I1387" s="2" t="str">
        <f>TEXT(Ecommerce_Sales[[#This Row],[Order_Date]],"yyyy")</f>
        <v>2024</v>
      </c>
      <c r="J1387" s="2" t="str">
        <f>TEXT(Ecommerce_Sales[[#This Row],[Order_Date]],"mmmm")</f>
        <v>May</v>
      </c>
      <c r="K1387" s="1" t="s">
        <v>1947</v>
      </c>
      <c r="L1387" s="1" t="s">
        <v>5409</v>
      </c>
      <c r="M1387" s="1" t="s">
        <v>1956</v>
      </c>
      <c r="N1387" s="1" t="s">
        <v>1957</v>
      </c>
      <c r="O1387" s="3">
        <v>809</v>
      </c>
      <c r="P1387">
        <v>2</v>
      </c>
      <c r="Q1387" s="3">
        <v>1618</v>
      </c>
      <c r="R1387" s="1" t="s">
        <v>1958</v>
      </c>
      <c r="S1387" s="3">
        <v>139</v>
      </c>
      <c r="T1387">
        <v>7</v>
      </c>
      <c r="U1387" t="str">
        <f>IF(Ecommerce_Sales[[#This Row],[Delivery_Time_Days]]&gt;7,"Delay",IF(Ecommerce_Sales[[#This Row],[Delivery_Time_Days]] = 0,"No delivery",IF(Ecommerce_Sales[[#This Row],[Delivery_Time_Days]]&lt;=7,"On-time")))</f>
        <v>On-time</v>
      </c>
      <c r="V1387" s="7">
        <f>Ecommerce_Sales[[#This Row],[Profit]]/Ecommerce_Sales[[#This Row],[Total_Price]]</f>
        <v>0.15018541409147096</v>
      </c>
      <c r="W1387" s="3">
        <v>243</v>
      </c>
      <c r="X1387" s="3"/>
    </row>
    <row r="1388" spans="1:24" x14ac:dyDescent="0.25">
      <c r="A1388" s="1" t="s">
        <v>5410</v>
      </c>
      <c r="B1388" s="1" t="s">
        <v>1252</v>
      </c>
      <c r="C1388" s="1" t="s">
        <v>1253</v>
      </c>
      <c r="D1388" s="1" t="s">
        <v>2228</v>
      </c>
      <c r="E1388" s="1" t="s">
        <v>1966</v>
      </c>
      <c r="F1388" s="2">
        <v>45378</v>
      </c>
      <c r="G1388" s="2">
        <v>45480</v>
      </c>
      <c r="H1388" s="2" t="str">
        <f>TEXT(Ecommerce_Sales[[#This Row],[Order_Date]],"mmmm")</f>
        <v>July</v>
      </c>
      <c r="I1388" s="2" t="str">
        <f>TEXT(Ecommerce_Sales[[#This Row],[Order_Date]],"yyyy")</f>
        <v>2024</v>
      </c>
      <c r="J1388" s="2" t="str">
        <f>TEXT(Ecommerce_Sales[[#This Row],[Order_Date]],"mmmm")</f>
        <v>July</v>
      </c>
      <c r="K1388" s="1" t="s">
        <v>1986</v>
      </c>
      <c r="L1388" s="1" t="s">
        <v>5411</v>
      </c>
      <c r="M1388" s="1" t="s">
        <v>2247</v>
      </c>
      <c r="N1388" s="1" t="s">
        <v>1957</v>
      </c>
      <c r="O1388" s="3">
        <v>964</v>
      </c>
      <c r="P1388">
        <v>1</v>
      </c>
      <c r="Q1388" s="3">
        <v>964</v>
      </c>
      <c r="R1388" s="1" t="s">
        <v>1958</v>
      </c>
      <c r="S1388" s="3">
        <v>68</v>
      </c>
      <c r="U1388" t="str">
        <f>IF(Ecommerce_Sales[[#This Row],[Delivery_Time_Days]]&gt;7,"Delay",IF(Ecommerce_Sales[[#This Row],[Delivery_Time_Days]] = 0,"No delivery",IF(Ecommerce_Sales[[#This Row],[Delivery_Time_Days]]&lt;=7,"On-time")))</f>
        <v>No delivery</v>
      </c>
      <c r="V1388" s="7">
        <f>Ecommerce_Sales[[#This Row],[Profit]]/Ecommerce_Sales[[#This Row],[Total_Price]]</f>
        <v>0.15041493775933609</v>
      </c>
      <c r="W1388" s="3">
        <v>145</v>
      </c>
      <c r="X1388" s="3"/>
    </row>
    <row r="1389" spans="1:24" x14ac:dyDescent="0.25">
      <c r="A1389" s="1" t="s">
        <v>5412</v>
      </c>
      <c r="B1389" s="1" t="s">
        <v>1161</v>
      </c>
      <c r="C1389" s="1" t="s">
        <v>1162</v>
      </c>
      <c r="D1389" s="1" t="s">
        <v>2611</v>
      </c>
      <c r="E1389" s="1" t="s">
        <v>2005</v>
      </c>
      <c r="F1389" s="2">
        <v>45412</v>
      </c>
      <c r="G1389" s="2">
        <v>45346</v>
      </c>
      <c r="H1389" s="2" t="str">
        <f>TEXT(Ecommerce_Sales[[#This Row],[Order_Date]],"mmmm")</f>
        <v>February</v>
      </c>
      <c r="I1389" s="2" t="str">
        <f>TEXT(Ecommerce_Sales[[#This Row],[Order_Date]],"yyyy")</f>
        <v>2024</v>
      </c>
      <c r="J1389" s="2" t="str">
        <f>TEXT(Ecommerce_Sales[[#This Row],[Order_Date]],"mmmm")</f>
        <v>February</v>
      </c>
      <c r="K1389" s="1" t="s">
        <v>1947</v>
      </c>
      <c r="L1389" s="1" t="s">
        <v>4534</v>
      </c>
      <c r="M1389" s="1" t="s">
        <v>1972</v>
      </c>
      <c r="N1389" s="1" t="s">
        <v>1973</v>
      </c>
      <c r="O1389" s="3">
        <v>693</v>
      </c>
      <c r="P1389">
        <v>1</v>
      </c>
      <c r="Q1389" s="3">
        <v>693</v>
      </c>
      <c r="R1389" s="1" t="s">
        <v>1951</v>
      </c>
      <c r="S1389" s="3">
        <v>95</v>
      </c>
      <c r="T1389">
        <v>5</v>
      </c>
      <c r="U1389" t="str">
        <f>IF(Ecommerce_Sales[[#This Row],[Delivery_Time_Days]]&gt;7,"Delay",IF(Ecommerce_Sales[[#This Row],[Delivery_Time_Days]] = 0,"No delivery",IF(Ecommerce_Sales[[#This Row],[Delivery_Time_Days]]&lt;=7,"On-time")))</f>
        <v>On-time</v>
      </c>
      <c r="V1389" s="7">
        <f>Ecommerce_Sales[[#This Row],[Profit]]/Ecommerce_Sales[[#This Row],[Total_Price]]</f>
        <v>0.30014430014430016</v>
      </c>
      <c r="W1389" s="3">
        <v>208</v>
      </c>
      <c r="X1389" s="3"/>
    </row>
    <row r="1390" spans="1:24" x14ac:dyDescent="0.25">
      <c r="A1390" s="1" t="s">
        <v>5413</v>
      </c>
      <c r="B1390" s="1" t="s">
        <v>84</v>
      </c>
      <c r="C1390" s="1" t="s">
        <v>85</v>
      </c>
      <c r="D1390" s="1" t="s">
        <v>2332</v>
      </c>
      <c r="E1390" s="1" t="s">
        <v>1996</v>
      </c>
      <c r="F1390" s="2">
        <v>45111</v>
      </c>
      <c r="G1390" s="2">
        <v>45106</v>
      </c>
      <c r="H1390" s="2" t="str">
        <f>TEXT(Ecommerce_Sales[[#This Row],[Order_Date]],"mmmm")</f>
        <v>June</v>
      </c>
      <c r="I1390" s="2" t="str">
        <f>TEXT(Ecommerce_Sales[[#This Row],[Order_Date]],"yyyy")</f>
        <v>2023</v>
      </c>
      <c r="J1390" s="2" t="str">
        <f>TEXT(Ecommerce_Sales[[#This Row],[Order_Date]],"mmmm")</f>
        <v>June</v>
      </c>
      <c r="K1390" s="1" t="s">
        <v>1947</v>
      </c>
      <c r="L1390" s="1" t="s">
        <v>5414</v>
      </c>
      <c r="M1390" s="1" t="s">
        <v>2054</v>
      </c>
      <c r="N1390" s="1" t="s">
        <v>1957</v>
      </c>
      <c r="O1390" s="3">
        <v>444</v>
      </c>
      <c r="P1390">
        <v>3</v>
      </c>
      <c r="Q1390" s="3">
        <v>1331</v>
      </c>
      <c r="R1390" s="1" t="s">
        <v>1951</v>
      </c>
      <c r="S1390" s="3">
        <v>158</v>
      </c>
      <c r="T1390">
        <v>6</v>
      </c>
      <c r="U1390" t="str">
        <f>IF(Ecommerce_Sales[[#This Row],[Delivery_Time_Days]]&gt;7,"Delay",IF(Ecommerce_Sales[[#This Row],[Delivery_Time_Days]] = 0,"No delivery",IF(Ecommerce_Sales[[#This Row],[Delivery_Time_Days]]&lt;=7,"On-time")))</f>
        <v>On-time</v>
      </c>
      <c r="V1390" s="7">
        <f>Ecommerce_Sales[[#This Row],[Profit]]/Ecommerce_Sales[[#This Row],[Total_Price]]</f>
        <v>0.15026296018031554</v>
      </c>
      <c r="W1390" s="3">
        <v>200</v>
      </c>
      <c r="X1390" s="3"/>
    </row>
    <row r="1391" spans="1:24" x14ac:dyDescent="0.25">
      <c r="A1391" s="1" t="s">
        <v>5415</v>
      </c>
      <c r="B1391" s="1" t="s">
        <v>1642</v>
      </c>
      <c r="C1391" s="1" t="s">
        <v>1643</v>
      </c>
      <c r="D1391" s="1" t="s">
        <v>5416</v>
      </c>
      <c r="E1391" s="1" t="s">
        <v>1966</v>
      </c>
      <c r="F1391" s="2">
        <v>45050</v>
      </c>
      <c r="G1391" s="2">
        <v>45244</v>
      </c>
      <c r="H1391" s="2" t="str">
        <f>TEXT(Ecommerce_Sales[[#This Row],[Order_Date]],"mmmm")</f>
        <v>November</v>
      </c>
      <c r="I1391" s="2" t="str">
        <f>TEXT(Ecommerce_Sales[[#This Row],[Order_Date]],"yyyy")</f>
        <v>2023</v>
      </c>
      <c r="J1391" s="2" t="str">
        <f>TEXT(Ecommerce_Sales[[#This Row],[Order_Date]],"mmmm")</f>
        <v>November</v>
      </c>
      <c r="K1391" s="1" t="s">
        <v>1992</v>
      </c>
      <c r="L1391" s="1" t="s">
        <v>5417</v>
      </c>
      <c r="M1391" s="1" t="s">
        <v>1956</v>
      </c>
      <c r="N1391" s="1" t="s">
        <v>1957</v>
      </c>
      <c r="O1391" s="3">
        <v>1282</v>
      </c>
      <c r="P1391">
        <v>7</v>
      </c>
      <c r="Q1391" s="3">
        <v>8974</v>
      </c>
      <c r="R1391" s="1" t="s">
        <v>1951</v>
      </c>
      <c r="S1391" s="3">
        <v>925</v>
      </c>
      <c r="U1391" t="str">
        <f>IF(Ecommerce_Sales[[#This Row],[Delivery_Time_Days]]&gt;7,"Delay",IF(Ecommerce_Sales[[#This Row],[Delivery_Time_Days]] = 0,"No delivery",IF(Ecommerce_Sales[[#This Row],[Delivery_Time_Days]]&lt;=7,"On-time")))</f>
        <v>No delivery</v>
      </c>
      <c r="V1391" s="7">
        <f>Ecommerce_Sales[[#This Row],[Profit]]/Ecommerce_Sales[[#This Row],[Total_Price]]</f>
        <v>0.14998885669712503</v>
      </c>
      <c r="W1391" s="3">
        <v>1346</v>
      </c>
      <c r="X1391" s="3"/>
    </row>
    <row r="1392" spans="1:24" x14ac:dyDescent="0.25">
      <c r="A1392" s="1" t="s">
        <v>5418</v>
      </c>
      <c r="B1392" s="1" t="s">
        <v>312</v>
      </c>
      <c r="C1392" s="1" t="s">
        <v>313</v>
      </c>
      <c r="D1392" s="1" t="s">
        <v>4019</v>
      </c>
      <c r="E1392" s="1" t="s">
        <v>1996</v>
      </c>
      <c r="F1392" s="2">
        <v>44935</v>
      </c>
      <c r="G1392" s="2">
        <v>45636</v>
      </c>
      <c r="H1392" s="2" t="str">
        <f>TEXT(Ecommerce_Sales[[#This Row],[Order_Date]],"mmmm")</f>
        <v>December</v>
      </c>
      <c r="I1392" s="2" t="str">
        <f>TEXT(Ecommerce_Sales[[#This Row],[Order_Date]],"yyyy")</f>
        <v>2024</v>
      </c>
      <c r="J1392" s="2" t="str">
        <f>TEXT(Ecommerce_Sales[[#This Row],[Order_Date]],"mmmm")</f>
        <v>December</v>
      </c>
      <c r="K1392" s="1" t="s">
        <v>1992</v>
      </c>
      <c r="L1392" s="1" t="s">
        <v>5419</v>
      </c>
      <c r="M1392" s="1" t="s">
        <v>2047</v>
      </c>
      <c r="N1392" s="1" t="s">
        <v>1989</v>
      </c>
      <c r="O1392" s="3">
        <v>1060</v>
      </c>
      <c r="P1392">
        <v>4</v>
      </c>
      <c r="Q1392" s="3">
        <v>4239</v>
      </c>
      <c r="R1392" s="1" t="s">
        <v>2008</v>
      </c>
      <c r="S1392" s="3">
        <v>504</v>
      </c>
      <c r="U1392" t="str">
        <f>IF(Ecommerce_Sales[[#This Row],[Delivery_Time_Days]]&gt;7,"Delay",IF(Ecommerce_Sales[[#This Row],[Delivery_Time_Days]] = 0,"No delivery",IF(Ecommerce_Sales[[#This Row],[Delivery_Time_Days]]&lt;=7,"On-time")))</f>
        <v>No delivery</v>
      </c>
      <c r="V1392" s="7">
        <f>Ecommerce_Sales[[#This Row],[Profit]]/Ecommerce_Sales[[#This Row],[Total_Price]]</f>
        <v>0.25005897617362588</v>
      </c>
      <c r="W1392" s="3">
        <v>1060</v>
      </c>
      <c r="X1392" s="3"/>
    </row>
    <row r="1393" spans="1:24" x14ac:dyDescent="0.25">
      <c r="A1393" s="1" t="s">
        <v>5420</v>
      </c>
      <c r="B1393" s="1" t="s">
        <v>1383</v>
      </c>
      <c r="C1393" s="1" t="s">
        <v>1384</v>
      </c>
      <c r="D1393" s="1" t="s">
        <v>3264</v>
      </c>
      <c r="E1393" s="1" t="s">
        <v>2005</v>
      </c>
      <c r="F1393" s="2">
        <v>45407</v>
      </c>
      <c r="G1393" s="2">
        <v>45410</v>
      </c>
      <c r="H1393" s="2" t="str">
        <f>TEXT(Ecommerce_Sales[[#This Row],[Order_Date]],"mmmm")</f>
        <v>April</v>
      </c>
      <c r="I1393" s="2" t="str">
        <f>TEXT(Ecommerce_Sales[[#This Row],[Order_Date]],"yyyy")</f>
        <v>2024</v>
      </c>
      <c r="J1393" s="2" t="str">
        <f>TEXT(Ecommerce_Sales[[#This Row],[Order_Date]],"mmmm")</f>
        <v>April</v>
      </c>
      <c r="K1393" s="1" t="s">
        <v>1947</v>
      </c>
      <c r="L1393" s="1" t="s">
        <v>5421</v>
      </c>
      <c r="M1393" s="1" t="s">
        <v>2054</v>
      </c>
      <c r="N1393" s="1" t="s">
        <v>1957</v>
      </c>
      <c r="O1393" s="3">
        <v>883</v>
      </c>
      <c r="P1393">
        <v>2</v>
      </c>
      <c r="Q1393" s="3">
        <v>1767</v>
      </c>
      <c r="R1393" s="1" t="s">
        <v>2008</v>
      </c>
      <c r="S1393" s="3">
        <v>234</v>
      </c>
      <c r="T1393">
        <v>10</v>
      </c>
      <c r="U1393" t="str">
        <f>IF(Ecommerce_Sales[[#This Row],[Delivery_Time_Days]]&gt;7,"Delay",IF(Ecommerce_Sales[[#This Row],[Delivery_Time_Days]] = 0,"No delivery",IF(Ecommerce_Sales[[#This Row],[Delivery_Time_Days]]&lt;=7,"On-time")))</f>
        <v>Delay</v>
      </c>
      <c r="V1393" s="7">
        <f>Ecommerce_Sales[[#This Row],[Profit]]/Ecommerce_Sales[[#This Row],[Total_Price]]</f>
        <v>0.14997170345217883</v>
      </c>
      <c r="W1393" s="3">
        <v>265</v>
      </c>
      <c r="X1393" s="3"/>
    </row>
    <row r="1394" spans="1:24" x14ac:dyDescent="0.25">
      <c r="A1394" s="1" t="s">
        <v>5422</v>
      </c>
      <c r="B1394" s="1" t="s">
        <v>1315</v>
      </c>
      <c r="C1394" s="1" t="s">
        <v>1316</v>
      </c>
      <c r="D1394" s="1" t="s">
        <v>5073</v>
      </c>
      <c r="E1394" s="1" t="s">
        <v>1961</v>
      </c>
      <c r="F1394" s="2">
        <v>45055</v>
      </c>
      <c r="G1394" s="2">
        <v>45461</v>
      </c>
      <c r="H1394" s="2" t="str">
        <f>TEXT(Ecommerce_Sales[[#This Row],[Order_Date]],"mmmm")</f>
        <v>June</v>
      </c>
      <c r="I1394" s="2" t="str">
        <f>TEXT(Ecommerce_Sales[[#This Row],[Order_Date]],"yyyy")</f>
        <v>2024</v>
      </c>
      <c r="J1394" s="2" t="str">
        <f>TEXT(Ecommerce_Sales[[#This Row],[Order_Date]],"mmmm")</f>
        <v>June</v>
      </c>
      <c r="K1394" s="1" t="s">
        <v>1947</v>
      </c>
      <c r="L1394" s="1" t="s">
        <v>5423</v>
      </c>
      <c r="M1394" s="1" t="s">
        <v>1968</v>
      </c>
      <c r="N1394" s="1" t="s">
        <v>1957</v>
      </c>
      <c r="O1394" s="3">
        <v>186</v>
      </c>
      <c r="P1394">
        <v>3</v>
      </c>
      <c r="Q1394" s="3">
        <v>558</v>
      </c>
      <c r="R1394" s="1" t="s">
        <v>1951</v>
      </c>
      <c r="S1394" s="3">
        <v>82</v>
      </c>
      <c r="T1394">
        <v>6</v>
      </c>
      <c r="U1394" t="str">
        <f>IF(Ecommerce_Sales[[#This Row],[Delivery_Time_Days]]&gt;7,"Delay",IF(Ecommerce_Sales[[#This Row],[Delivery_Time_Days]] = 0,"No delivery",IF(Ecommerce_Sales[[#This Row],[Delivery_Time_Days]]&lt;=7,"On-time")))</f>
        <v>On-time</v>
      </c>
      <c r="V1394" s="7">
        <f>Ecommerce_Sales[[#This Row],[Profit]]/Ecommerce_Sales[[#This Row],[Total_Price]]</f>
        <v>0.15053763440860216</v>
      </c>
      <c r="W1394" s="3">
        <v>84</v>
      </c>
      <c r="X1394" s="3"/>
    </row>
    <row r="1395" spans="1:24" x14ac:dyDescent="0.25">
      <c r="A1395" s="1" t="s">
        <v>5424</v>
      </c>
      <c r="B1395" s="1" t="s">
        <v>1431</v>
      </c>
      <c r="C1395" s="1" t="s">
        <v>1432</v>
      </c>
      <c r="D1395" s="1" t="s">
        <v>3062</v>
      </c>
      <c r="E1395" s="1" t="s">
        <v>1954</v>
      </c>
      <c r="F1395" s="2">
        <v>45357</v>
      </c>
      <c r="G1395" s="2">
        <v>45475</v>
      </c>
      <c r="H1395" s="2" t="str">
        <f>TEXT(Ecommerce_Sales[[#This Row],[Order_Date]],"mmmm")</f>
        <v>July</v>
      </c>
      <c r="I1395" s="2" t="str">
        <f>TEXT(Ecommerce_Sales[[#This Row],[Order_Date]],"yyyy")</f>
        <v>2024</v>
      </c>
      <c r="J1395" s="2" t="str">
        <f>TEXT(Ecommerce_Sales[[#This Row],[Order_Date]],"mmmm")</f>
        <v>July</v>
      </c>
      <c r="K1395" s="1" t="s">
        <v>1986</v>
      </c>
      <c r="L1395" s="1" t="s">
        <v>5425</v>
      </c>
      <c r="M1395" s="1" t="s">
        <v>2007</v>
      </c>
      <c r="N1395" s="1" t="s">
        <v>1973</v>
      </c>
      <c r="O1395" s="3">
        <v>320</v>
      </c>
      <c r="P1395">
        <v>5</v>
      </c>
      <c r="Q1395" s="3">
        <v>1598</v>
      </c>
      <c r="R1395" s="1" t="s">
        <v>1951</v>
      </c>
      <c r="S1395" s="3">
        <v>182</v>
      </c>
      <c r="U1395" t="str">
        <f>IF(Ecommerce_Sales[[#This Row],[Delivery_Time_Days]]&gt;7,"Delay",IF(Ecommerce_Sales[[#This Row],[Delivery_Time_Days]] = 0,"No delivery",IF(Ecommerce_Sales[[#This Row],[Delivery_Time_Days]]&lt;=7,"On-time")))</f>
        <v>No delivery</v>
      </c>
      <c r="V1395" s="7">
        <f>Ecommerce_Sales[[#This Row],[Profit]]/Ecommerce_Sales[[#This Row],[Total_Price]]</f>
        <v>0.29974968710888611</v>
      </c>
      <c r="W1395" s="3">
        <v>479</v>
      </c>
      <c r="X1395" s="3"/>
    </row>
    <row r="1396" spans="1:24" x14ac:dyDescent="0.25">
      <c r="A1396" s="1" t="s">
        <v>5426</v>
      </c>
      <c r="B1396" s="1" t="s">
        <v>828</v>
      </c>
      <c r="C1396" s="1" t="s">
        <v>829</v>
      </c>
      <c r="D1396" s="1" t="s">
        <v>5427</v>
      </c>
      <c r="E1396" s="1" t="s">
        <v>1996</v>
      </c>
      <c r="F1396" s="2">
        <v>45348</v>
      </c>
      <c r="G1396" s="2">
        <v>44959</v>
      </c>
      <c r="H1396" s="2" t="str">
        <f>TEXT(Ecommerce_Sales[[#This Row],[Order_Date]],"mmmm")</f>
        <v>February</v>
      </c>
      <c r="I1396" s="2" t="str">
        <f>TEXT(Ecommerce_Sales[[#This Row],[Order_Date]],"yyyy")</f>
        <v>2023</v>
      </c>
      <c r="J1396" s="2" t="str">
        <f>TEXT(Ecommerce_Sales[[#This Row],[Order_Date]],"mmmm")</f>
        <v>February</v>
      </c>
      <c r="K1396" s="1" t="s">
        <v>1947</v>
      </c>
      <c r="L1396" s="1" t="s">
        <v>5428</v>
      </c>
      <c r="M1396" s="1" t="s">
        <v>2043</v>
      </c>
      <c r="N1396" s="1" t="s">
        <v>1989</v>
      </c>
      <c r="O1396" s="3">
        <v>507</v>
      </c>
      <c r="P1396">
        <v>3</v>
      </c>
      <c r="Q1396" s="3">
        <v>1522</v>
      </c>
      <c r="R1396" s="1" t="s">
        <v>1958</v>
      </c>
      <c r="S1396" s="3">
        <v>171</v>
      </c>
      <c r="T1396">
        <v>4</v>
      </c>
      <c r="U1396" t="str">
        <f>IF(Ecommerce_Sales[[#This Row],[Delivery_Time_Days]]&gt;7,"Delay",IF(Ecommerce_Sales[[#This Row],[Delivery_Time_Days]] = 0,"No delivery",IF(Ecommerce_Sales[[#This Row],[Delivery_Time_Days]]&lt;=7,"On-time")))</f>
        <v>On-time</v>
      </c>
      <c r="V1396" s="7">
        <f>Ecommerce_Sales[[#This Row],[Profit]]/Ecommerce_Sales[[#This Row],[Total_Price]]</f>
        <v>0.24967148488830487</v>
      </c>
      <c r="W1396" s="3">
        <v>380</v>
      </c>
      <c r="X1396" s="3"/>
    </row>
    <row r="1397" spans="1:24" x14ac:dyDescent="0.25">
      <c r="A1397" s="1" t="s">
        <v>5429</v>
      </c>
      <c r="B1397" s="1" t="s">
        <v>1069</v>
      </c>
      <c r="C1397" s="1" t="s">
        <v>1070</v>
      </c>
      <c r="D1397" s="1" t="s">
        <v>3592</v>
      </c>
      <c r="E1397" s="1" t="s">
        <v>1996</v>
      </c>
      <c r="F1397" s="2">
        <v>45249</v>
      </c>
      <c r="G1397" s="2">
        <v>44951</v>
      </c>
      <c r="H1397" s="2" t="str">
        <f>TEXT(Ecommerce_Sales[[#This Row],[Order_Date]],"mmmm")</f>
        <v>January</v>
      </c>
      <c r="I1397" s="2" t="str">
        <f>TEXT(Ecommerce_Sales[[#This Row],[Order_Date]],"yyyy")</f>
        <v>2023</v>
      </c>
      <c r="J1397" s="2" t="str">
        <f>TEXT(Ecommerce_Sales[[#This Row],[Order_Date]],"mmmm")</f>
        <v>January</v>
      </c>
      <c r="K1397" s="1" t="s">
        <v>1947</v>
      </c>
      <c r="L1397" s="1" t="s">
        <v>4761</v>
      </c>
      <c r="M1397" s="1" t="s">
        <v>2030</v>
      </c>
      <c r="N1397" s="1" t="s">
        <v>1978</v>
      </c>
      <c r="O1397" s="3">
        <v>489</v>
      </c>
      <c r="P1397">
        <v>1</v>
      </c>
      <c r="Q1397" s="3">
        <v>489</v>
      </c>
      <c r="R1397" s="1" t="s">
        <v>1958</v>
      </c>
      <c r="S1397" s="3">
        <v>35</v>
      </c>
      <c r="T1397">
        <v>10</v>
      </c>
      <c r="U1397" t="str">
        <f>IF(Ecommerce_Sales[[#This Row],[Delivery_Time_Days]]&gt;7,"Delay",IF(Ecommerce_Sales[[#This Row],[Delivery_Time_Days]] = 0,"No delivery",IF(Ecommerce_Sales[[#This Row],[Delivery_Time_Days]]&lt;=7,"On-time")))</f>
        <v>Delay</v>
      </c>
      <c r="V1397" s="7">
        <f>Ecommerce_Sales[[#This Row],[Profit]]/Ecommerce_Sales[[#This Row],[Total_Price]]</f>
        <v>0.34969325153374231</v>
      </c>
      <c r="W1397" s="3">
        <v>171</v>
      </c>
      <c r="X1397" s="3"/>
    </row>
    <row r="1398" spans="1:24" x14ac:dyDescent="0.25">
      <c r="A1398" s="1" t="s">
        <v>5430</v>
      </c>
      <c r="B1398" s="1" t="s">
        <v>1163</v>
      </c>
      <c r="C1398" s="1" t="s">
        <v>1246</v>
      </c>
      <c r="D1398" s="1" t="s">
        <v>2779</v>
      </c>
      <c r="E1398" s="1" t="s">
        <v>1966</v>
      </c>
      <c r="F1398" s="2">
        <v>45076</v>
      </c>
      <c r="G1398" s="2">
        <v>45414</v>
      </c>
      <c r="H1398" s="2" t="str">
        <f>TEXT(Ecommerce_Sales[[#This Row],[Order_Date]],"mmmm")</f>
        <v>May</v>
      </c>
      <c r="I1398" s="2" t="str">
        <f>TEXT(Ecommerce_Sales[[#This Row],[Order_Date]],"yyyy")</f>
        <v>2024</v>
      </c>
      <c r="J1398" s="2" t="str">
        <f>TEXT(Ecommerce_Sales[[#This Row],[Order_Date]],"mmmm")</f>
        <v>May</v>
      </c>
      <c r="K1398" s="1" t="s">
        <v>1947</v>
      </c>
      <c r="L1398" s="1" t="s">
        <v>2476</v>
      </c>
      <c r="M1398" s="1" t="s">
        <v>1968</v>
      </c>
      <c r="N1398" s="1" t="s">
        <v>1957</v>
      </c>
      <c r="O1398" s="3">
        <v>266</v>
      </c>
      <c r="P1398">
        <v>3</v>
      </c>
      <c r="Q1398" s="3">
        <v>799</v>
      </c>
      <c r="R1398" s="1" t="s">
        <v>1958</v>
      </c>
      <c r="S1398" s="3">
        <v>113</v>
      </c>
      <c r="T1398">
        <v>3</v>
      </c>
      <c r="U1398" t="str">
        <f>IF(Ecommerce_Sales[[#This Row],[Delivery_Time_Days]]&gt;7,"Delay",IF(Ecommerce_Sales[[#This Row],[Delivery_Time_Days]] = 0,"No delivery",IF(Ecommerce_Sales[[#This Row],[Delivery_Time_Days]]&lt;=7,"On-time")))</f>
        <v>On-time</v>
      </c>
      <c r="V1398" s="7">
        <f>Ecommerce_Sales[[#This Row],[Profit]]/Ecommerce_Sales[[#This Row],[Total_Price]]</f>
        <v>0.15018773466833543</v>
      </c>
      <c r="W1398" s="3">
        <v>120</v>
      </c>
      <c r="X1398" s="3"/>
    </row>
    <row r="1399" spans="1:24" x14ac:dyDescent="0.25">
      <c r="A1399" s="1" t="s">
        <v>5431</v>
      </c>
      <c r="B1399" s="1" t="s">
        <v>1264</v>
      </c>
      <c r="C1399" s="1" t="s">
        <v>1265</v>
      </c>
      <c r="D1399" s="1" t="s">
        <v>2816</v>
      </c>
      <c r="E1399" s="1" t="s">
        <v>1946</v>
      </c>
      <c r="F1399" s="2">
        <v>45174</v>
      </c>
      <c r="G1399" s="2">
        <v>45170</v>
      </c>
      <c r="H1399" s="2" t="str">
        <f>TEXT(Ecommerce_Sales[[#This Row],[Order_Date]],"mmmm")</f>
        <v>September</v>
      </c>
      <c r="I1399" s="2" t="str">
        <f>TEXT(Ecommerce_Sales[[#This Row],[Order_Date]],"yyyy")</f>
        <v>2023</v>
      </c>
      <c r="J1399" s="2" t="str">
        <f>TEXT(Ecommerce_Sales[[#This Row],[Order_Date]],"mmmm")</f>
        <v>September</v>
      </c>
      <c r="K1399" s="1" t="s">
        <v>1947</v>
      </c>
      <c r="L1399" s="1" t="s">
        <v>5432</v>
      </c>
      <c r="M1399" s="1" t="s">
        <v>2072</v>
      </c>
      <c r="N1399" s="1" t="s">
        <v>1950</v>
      </c>
      <c r="O1399" s="3">
        <v>494</v>
      </c>
      <c r="P1399">
        <v>3</v>
      </c>
      <c r="Q1399" s="3">
        <v>1482</v>
      </c>
      <c r="R1399" s="1" t="s">
        <v>1951</v>
      </c>
      <c r="S1399" s="3">
        <v>152</v>
      </c>
      <c r="T1399">
        <v>2</v>
      </c>
      <c r="U1399" t="str">
        <f>IF(Ecommerce_Sales[[#This Row],[Delivery_Time_Days]]&gt;7,"Delay",IF(Ecommerce_Sales[[#This Row],[Delivery_Time_Days]] = 0,"No delivery",IF(Ecommerce_Sales[[#This Row],[Delivery_Time_Days]]&lt;=7,"On-time")))</f>
        <v>On-time</v>
      </c>
      <c r="V1399" s="7">
        <f>Ecommerce_Sales[[#This Row],[Profit]]/Ecommerce_Sales[[#This Row],[Total_Price]]</f>
        <v>0.40013495276653172</v>
      </c>
      <c r="W1399" s="3">
        <v>593</v>
      </c>
      <c r="X1399" s="3"/>
    </row>
    <row r="1400" spans="1:24" x14ac:dyDescent="0.25">
      <c r="A1400" s="1" t="s">
        <v>5433</v>
      </c>
      <c r="B1400" s="1" t="s">
        <v>904</v>
      </c>
      <c r="C1400" s="1" t="s">
        <v>905</v>
      </c>
      <c r="D1400" s="1" t="s">
        <v>5325</v>
      </c>
      <c r="E1400" s="1" t="s">
        <v>2005</v>
      </c>
      <c r="F1400" s="2">
        <v>45136</v>
      </c>
      <c r="G1400" s="2">
        <v>45180</v>
      </c>
      <c r="H1400" s="2" t="str">
        <f>TEXT(Ecommerce_Sales[[#This Row],[Order_Date]],"mmmm")</f>
        <v>September</v>
      </c>
      <c r="I1400" s="2" t="str">
        <f>TEXT(Ecommerce_Sales[[#This Row],[Order_Date]],"yyyy")</f>
        <v>2023</v>
      </c>
      <c r="J1400" s="2" t="str">
        <f>TEXT(Ecommerce_Sales[[#This Row],[Order_Date]],"mmmm")</f>
        <v>September</v>
      </c>
      <c r="K1400" s="1" t="s">
        <v>1947</v>
      </c>
      <c r="L1400" s="1" t="s">
        <v>5434</v>
      </c>
      <c r="M1400" s="1" t="s">
        <v>2104</v>
      </c>
      <c r="N1400" s="1" t="s">
        <v>1978</v>
      </c>
      <c r="O1400" s="3">
        <v>917</v>
      </c>
      <c r="P1400">
        <v>2</v>
      </c>
      <c r="Q1400" s="3">
        <v>1834</v>
      </c>
      <c r="R1400" s="1" t="s">
        <v>2012</v>
      </c>
      <c r="S1400" s="3">
        <v>243</v>
      </c>
      <c r="T1400">
        <v>9</v>
      </c>
      <c r="U1400" t="str">
        <f>IF(Ecommerce_Sales[[#This Row],[Delivery_Time_Days]]&gt;7,"Delay",IF(Ecommerce_Sales[[#This Row],[Delivery_Time_Days]] = 0,"No delivery",IF(Ecommerce_Sales[[#This Row],[Delivery_Time_Days]]&lt;=7,"On-time")))</f>
        <v>Delay</v>
      </c>
      <c r="V1400" s="7">
        <f>Ecommerce_Sales[[#This Row],[Profit]]/Ecommerce_Sales[[#This Row],[Total_Price]]</f>
        <v>0.3500545256270447</v>
      </c>
      <c r="W1400" s="3">
        <v>642</v>
      </c>
      <c r="X1400" s="3"/>
    </row>
    <row r="1401" spans="1:24" x14ac:dyDescent="0.25">
      <c r="A1401" s="1" t="s">
        <v>5435</v>
      </c>
      <c r="B1401" s="1" t="s">
        <v>114</v>
      </c>
      <c r="C1401" s="1" t="s">
        <v>115</v>
      </c>
      <c r="D1401" s="1" t="s">
        <v>2035</v>
      </c>
      <c r="E1401" s="1" t="s">
        <v>1961</v>
      </c>
      <c r="F1401" s="2">
        <v>45530</v>
      </c>
      <c r="G1401" s="2">
        <v>45653</v>
      </c>
      <c r="H1401" s="2" t="str">
        <f>TEXT(Ecommerce_Sales[[#This Row],[Order_Date]],"mmmm")</f>
        <v>December</v>
      </c>
      <c r="I1401" s="2" t="str">
        <f>TEXT(Ecommerce_Sales[[#This Row],[Order_Date]],"yyyy")</f>
        <v>2024</v>
      </c>
      <c r="J1401" s="2" t="str">
        <f>TEXT(Ecommerce_Sales[[#This Row],[Order_Date]],"mmmm")</f>
        <v>December</v>
      </c>
      <c r="K1401" s="1" t="s">
        <v>1947</v>
      </c>
      <c r="L1401" s="1" t="s">
        <v>5436</v>
      </c>
      <c r="M1401" s="1" t="s">
        <v>1977</v>
      </c>
      <c r="N1401" s="1" t="s">
        <v>1978</v>
      </c>
      <c r="O1401" s="3">
        <v>1146</v>
      </c>
      <c r="P1401">
        <v>2</v>
      </c>
      <c r="Q1401" s="3">
        <v>2293</v>
      </c>
      <c r="R1401" s="1" t="s">
        <v>2016</v>
      </c>
      <c r="S1401" s="3">
        <v>235</v>
      </c>
      <c r="T1401">
        <v>3</v>
      </c>
      <c r="U1401" t="str">
        <f>IF(Ecommerce_Sales[[#This Row],[Delivery_Time_Days]]&gt;7,"Delay",IF(Ecommerce_Sales[[#This Row],[Delivery_Time_Days]] = 0,"No delivery",IF(Ecommerce_Sales[[#This Row],[Delivery_Time_Days]]&lt;=7,"On-time")))</f>
        <v>On-time</v>
      </c>
      <c r="V1401" s="7">
        <f>Ecommerce_Sales[[#This Row],[Profit]]/Ecommerce_Sales[[#This Row],[Total_Price]]</f>
        <v>0.35019624945486261</v>
      </c>
      <c r="W1401" s="3">
        <v>803</v>
      </c>
      <c r="X1401" s="3"/>
    </row>
    <row r="1402" spans="1:24" x14ac:dyDescent="0.25">
      <c r="A1402" s="1" t="s">
        <v>5437</v>
      </c>
      <c r="B1402" s="1" t="s">
        <v>635</v>
      </c>
      <c r="C1402" s="1" t="s">
        <v>636</v>
      </c>
      <c r="D1402" s="1" t="s">
        <v>2565</v>
      </c>
      <c r="E1402" s="1" t="s">
        <v>1961</v>
      </c>
      <c r="F1402" s="2">
        <v>45190</v>
      </c>
      <c r="G1402" s="2">
        <v>45159</v>
      </c>
      <c r="H1402" s="2" t="str">
        <f>TEXT(Ecommerce_Sales[[#This Row],[Order_Date]],"mmmm")</f>
        <v>August</v>
      </c>
      <c r="I1402" s="2" t="str">
        <f>TEXT(Ecommerce_Sales[[#This Row],[Order_Date]],"yyyy")</f>
        <v>2023</v>
      </c>
      <c r="J1402" s="2" t="str">
        <f>TEXT(Ecommerce_Sales[[#This Row],[Order_Date]],"mmmm")</f>
        <v>August</v>
      </c>
      <c r="K1402" s="1" t="s">
        <v>1947</v>
      </c>
      <c r="L1402" s="1" t="s">
        <v>3655</v>
      </c>
      <c r="M1402" s="1" t="s">
        <v>1972</v>
      </c>
      <c r="N1402" s="1" t="s">
        <v>1973</v>
      </c>
      <c r="O1402" s="3">
        <v>91</v>
      </c>
      <c r="P1402">
        <v>6</v>
      </c>
      <c r="Q1402" s="3">
        <v>545</v>
      </c>
      <c r="R1402" s="1" t="s">
        <v>1958</v>
      </c>
      <c r="S1402" s="3">
        <v>29</v>
      </c>
      <c r="T1402">
        <v>3</v>
      </c>
      <c r="U1402" t="str">
        <f>IF(Ecommerce_Sales[[#This Row],[Delivery_Time_Days]]&gt;7,"Delay",IF(Ecommerce_Sales[[#This Row],[Delivery_Time_Days]] = 0,"No delivery",IF(Ecommerce_Sales[[#This Row],[Delivery_Time_Days]]&lt;=7,"On-time")))</f>
        <v>On-time</v>
      </c>
      <c r="V1402" s="7">
        <f>Ecommerce_Sales[[#This Row],[Profit]]/Ecommerce_Sales[[#This Row],[Total_Price]]</f>
        <v>0.30091743119266057</v>
      </c>
      <c r="W1402" s="3">
        <v>164</v>
      </c>
      <c r="X1402" s="3"/>
    </row>
    <row r="1403" spans="1:24" x14ac:dyDescent="0.25">
      <c r="A1403" s="1" t="s">
        <v>5438</v>
      </c>
      <c r="B1403" s="1" t="s">
        <v>1428</v>
      </c>
      <c r="C1403" s="1" t="s">
        <v>1429</v>
      </c>
      <c r="D1403" s="1" t="s">
        <v>5439</v>
      </c>
      <c r="E1403" s="1" t="s">
        <v>1996</v>
      </c>
      <c r="F1403" s="2">
        <v>45572</v>
      </c>
      <c r="G1403" s="2">
        <v>45255</v>
      </c>
      <c r="H1403" s="2" t="str">
        <f>TEXT(Ecommerce_Sales[[#This Row],[Order_Date]],"mmmm")</f>
        <v>November</v>
      </c>
      <c r="I1403" s="2" t="str">
        <f>TEXT(Ecommerce_Sales[[#This Row],[Order_Date]],"yyyy")</f>
        <v>2023</v>
      </c>
      <c r="J1403" s="2" t="str">
        <f>TEXT(Ecommerce_Sales[[#This Row],[Order_Date]],"mmmm")</f>
        <v>November</v>
      </c>
      <c r="K1403" s="1" t="s">
        <v>1947</v>
      </c>
      <c r="L1403" s="1" t="s">
        <v>5440</v>
      </c>
      <c r="M1403" s="1" t="s">
        <v>2043</v>
      </c>
      <c r="N1403" s="1" t="s">
        <v>1989</v>
      </c>
      <c r="O1403" s="3">
        <v>16</v>
      </c>
      <c r="P1403">
        <v>7</v>
      </c>
      <c r="Q1403" s="3">
        <v>112</v>
      </c>
      <c r="R1403" s="1" t="s">
        <v>1958</v>
      </c>
      <c r="S1403" s="3">
        <v>6</v>
      </c>
      <c r="T1403">
        <v>10</v>
      </c>
      <c r="U1403" t="str">
        <f>IF(Ecommerce_Sales[[#This Row],[Delivery_Time_Days]]&gt;7,"Delay",IF(Ecommerce_Sales[[#This Row],[Delivery_Time_Days]] = 0,"No delivery",IF(Ecommerce_Sales[[#This Row],[Delivery_Time_Days]]&lt;=7,"On-time")))</f>
        <v>Delay</v>
      </c>
      <c r="V1403" s="7">
        <f>Ecommerce_Sales[[#This Row],[Profit]]/Ecommerce_Sales[[#This Row],[Total_Price]]</f>
        <v>0.25</v>
      </c>
      <c r="W1403" s="3">
        <v>28</v>
      </c>
      <c r="X1403" s="3"/>
    </row>
    <row r="1404" spans="1:24" x14ac:dyDescent="0.25">
      <c r="A1404" s="1" t="s">
        <v>5441</v>
      </c>
      <c r="B1404" s="1" t="s">
        <v>142</v>
      </c>
      <c r="C1404" s="1" t="s">
        <v>143</v>
      </c>
      <c r="D1404" s="1" t="s">
        <v>3243</v>
      </c>
      <c r="E1404" s="1" t="s">
        <v>1961</v>
      </c>
      <c r="F1404" s="2">
        <v>45594</v>
      </c>
      <c r="G1404" s="2">
        <v>45172</v>
      </c>
      <c r="H1404" s="2" t="str">
        <f>TEXT(Ecommerce_Sales[[#This Row],[Order_Date]],"mmmm")</f>
        <v>September</v>
      </c>
      <c r="I1404" s="2" t="str">
        <f>TEXT(Ecommerce_Sales[[#This Row],[Order_Date]],"yyyy")</f>
        <v>2023</v>
      </c>
      <c r="J1404" s="2" t="str">
        <f>TEXT(Ecommerce_Sales[[#This Row],[Order_Date]],"mmmm")</f>
        <v>September</v>
      </c>
      <c r="K1404" s="1" t="s">
        <v>1947</v>
      </c>
      <c r="L1404" s="1" t="s">
        <v>5442</v>
      </c>
      <c r="M1404" s="1" t="s">
        <v>2058</v>
      </c>
      <c r="N1404" s="1" t="s">
        <v>1950</v>
      </c>
      <c r="O1404" s="3">
        <v>49</v>
      </c>
      <c r="P1404">
        <v>3</v>
      </c>
      <c r="Q1404" s="3">
        <v>147</v>
      </c>
      <c r="R1404" s="1" t="s">
        <v>2008</v>
      </c>
      <c r="S1404" s="3">
        <v>19</v>
      </c>
      <c r="T1404">
        <v>9</v>
      </c>
      <c r="U1404" t="str">
        <f>IF(Ecommerce_Sales[[#This Row],[Delivery_Time_Days]]&gt;7,"Delay",IF(Ecommerce_Sales[[#This Row],[Delivery_Time_Days]] = 0,"No delivery",IF(Ecommerce_Sales[[#This Row],[Delivery_Time_Days]]&lt;=7,"On-time")))</f>
        <v>Delay</v>
      </c>
      <c r="V1404" s="7">
        <f>Ecommerce_Sales[[#This Row],[Profit]]/Ecommerce_Sales[[#This Row],[Total_Price]]</f>
        <v>0.40136054421768708</v>
      </c>
      <c r="W1404" s="3">
        <v>59</v>
      </c>
      <c r="X1404" s="3"/>
    </row>
    <row r="1405" spans="1:24" x14ac:dyDescent="0.25">
      <c r="A1405" s="1" t="s">
        <v>5443</v>
      </c>
      <c r="B1405" s="1" t="s">
        <v>1810</v>
      </c>
      <c r="C1405" s="1" t="s">
        <v>1811</v>
      </c>
      <c r="D1405" s="1" t="s">
        <v>5444</v>
      </c>
      <c r="E1405" s="1" t="s">
        <v>1954</v>
      </c>
      <c r="F1405" s="2">
        <v>45422</v>
      </c>
      <c r="G1405" s="2">
        <v>45102</v>
      </c>
      <c r="H1405" s="2" t="str">
        <f>TEXT(Ecommerce_Sales[[#This Row],[Order_Date]],"mmmm")</f>
        <v>June</v>
      </c>
      <c r="I1405" s="2" t="str">
        <f>TEXT(Ecommerce_Sales[[#This Row],[Order_Date]],"yyyy")</f>
        <v>2023</v>
      </c>
      <c r="J1405" s="2" t="str">
        <f>TEXT(Ecommerce_Sales[[#This Row],[Order_Date]],"mmmm")</f>
        <v>June</v>
      </c>
      <c r="K1405" s="1" t="s">
        <v>1947</v>
      </c>
      <c r="L1405" s="1" t="s">
        <v>5445</v>
      </c>
      <c r="M1405" s="1" t="s">
        <v>2026</v>
      </c>
      <c r="N1405" s="1" t="s">
        <v>1978</v>
      </c>
      <c r="O1405" s="3">
        <v>526</v>
      </c>
      <c r="P1405">
        <v>3</v>
      </c>
      <c r="Q1405" s="3">
        <v>1578</v>
      </c>
      <c r="R1405" s="1" t="s">
        <v>2012</v>
      </c>
      <c r="S1405" s="3">
        <v>220</v>
      </c>
      <c r="T1405">
        <v>9</v>
      </c>
      <c r="U1405" t="str">
        <f>IF(Ecommerce_Sales[[#This Row],[Delivery_Time_Days]]&gt;7,"Delay",IF(Ecommerce_Sales[[#This Row],[Delivery_Time_Days]] = 0,"No delivery",IF(Ecommerce_Sales[[#This Row],[Delivery_Time_Days]]&lt;=7,"On-time")))</f>
        <v>Delay</v>
      </c>
      <c r="V1405" s="7">
        <f>Ecommerce_Sales[[#This Row],[Profit]]/Ecommerce_Sales[[#This Row],[Total_Price]]</f>
        <v>0.34980988593155893</v>
      </c>
      <c r="W1405" s="3">
        <v>552</v>
      </c>
      <c r="X1405" s="3"/>
    </row>
    <row r="1406" spans="1:24" x14ac:dyDescent="0.25">
      <c r="A1406" s="1" t="s">
        <v>5446</v>
      </c>
      <c r="B1406" s="1" t="s">
        <v>1293</v>
      </c>
      <c r="C1406" s="1" t="s">
        <v>1294</v>
      </c>
      <c r="D1406" s="1" t="s">
        <v>4569</v>
      </c>
      <c r="E1406" s="1" t="s">
        <v>2005</v>
      </c>
      <c r="F1406" s="2">
        <v>45100</v>
      </c>
      <c r="G1406" s="2">
        <v>45342</v>
      </c>
      <c r="H1406" s="2" t="str">
        <f>TEXT(Ecommerce_Sales[[#This Row],[Order_Date]],"mmmm")</f>
        <v>February</v>
      </c>
      <c r="I1406" s="2" t="str">
        <f>TEXT(Ecommerce_Sales[[#This Row],[Order_Date]],"yyyy")</f>
        <v>2024</v>
      </c>
      <c r="J1406" s="2" t="str">
        <f>TEXT(Ecommerce_Sales[[#This Row],[Order_Date]],"mmmm")</f>
        <v>February</v>
      </c>
      <c r="K1406" s="1" t="s">
        <v>1947</v>
      </c>
      <c r="L1406" s="1" t="s">
        <v>3584</v>
      </c>
      <c r="M1406" s="1" t="s">
        <v>1949</v>
      </c>
      <c r="N1406" s="1" t="s">
        <v>1950</v>
      </c>
      <c r="O1406" s="3">
        <v>258</v>
      </c>
      <c r="P1406">
        <v>4</v>
      </c>
      <c r="Q1406" s="3">
        <v>1032</v>
      </c>
      <c r="R1406" s="1" t="s">
        <v>2008</v>
      </c>
      <c r="S1406" s="3">
        <v>74</v>
      </c>
      <c r="T1406">
        <v>10</v>
      </c>
      <c r="U1406" t="str">
        <f>IF(Ecommerce_Sales[[#This Row],[Delivery_Time_Days]]&gt;7,"Delay",IF(Ecommerce_Sales[[#This Row],[Delivery_Time_Days]] = 0,"No delivery",IF(Ecommerce_Sales[[#This Row],[Delivery_Time_Days]]&lt;=7,"On-time")))</f>
        <v>Delay</v>
      </c>
      <c r="V1406" s="7">
        <f>Ecommerce_Sales[[#This Row],[Profit]]/Ecommerce_Sales[[#This Row],[Total_Price]]</f>
        <v>0.40019379844961239</v>
      </c>
      <c r="W1406" s="3">
        <v>413</v>
      </c>
      <c r="X1406" s="3"/>
    </row>
    <row r="1407" spans="1:24" x14ac:dyDescent="0.25">
      <c r="A1407" s="1" t="s">
        <v>5447</v>
      </c>
      <c r="B1407" s="1" t="s">
        <v>579</v>
      </c>
      <c r="C1407" s="1" t="s">
        <v>580</v>
      </c>
      <c r="D1407" s="1" t="s">
        <v>4182</v>
      </c>
      <c r="E1407" s="1" t="s">
        <v>1954</v>
      </c>
      <c r="F1407" s="2">
        <v>45513</v>
      </c>
      <c r="G1407" s="2">
        <v>45623</v>
      </c>
      <c r="H1407" s="2" t="str">
        <f>TEXT(Ecommerce_Sales[[#This Row],[Order_Date]],"mmmm")</f>
        <v>November</v>
      </c>
      <c r="I1407" s="2" t="str">
        <f>TEXT(Ecommerce_Sales[[#This Row],[Order_Date]],"yyyy")</f>
        <v>2024</v>
      </c>
      <c r="J1407" s="2" t="str">
        <f>TEXT(Ecommerce_Sales[[#This Row],[Order_Date]],"mmmm")</f>
        <v>November</v>
      </c>
      <c r="K1407" s="1" t="s">
        <v>1947</v>
      </c>
      <c r="L1407" s="1" t="s">
        <v>2623</v>
      </c>
      <c r="M1407" s="1" t="s">
        <v>2058</v>
      </c>
      <c r="N1407" s="1" t="s">
        <v>1950</v>
      </c>
      <c r="O1407" s="3">
        <v>436</v>
      </c>
      <c r="P1407">
        <v>1</v>
      </c>
      <c r="Q1407" s="3">
        <v>436</v>
      </c>
      <c r="R1407" s="1" t="s">
        <v>1958</v>
      </c>
      <c r="S1407" s="3">
        <v>53</v>
      </c>
      <c r="T1407">
        <v>3</v>
      </c>
      <c r="U1407" t="str">
        <f>IF(Ecommerce_Sales[[#This Row],[Delivery_Time_Days]]&gt;7,"Delay",IF(Ecommerce_Sales[[#This Row],[Delivery_Time_Days]] = 0,"No delivery",IF(Ecommerce_Sales[[#This Row],[Delivery_Time_Days]]&lt;=7,"On-time")))</f>
        <v>On-time</v>
      </c>
      <c r="V1407" s="7">
        <f>Ecommerce_Sales[[#This Row],[Profit]]/Ecommerce_Sales[[#This Row],[Total_Price]]</f>
        <v>0.39908256880733944</v>
      </c>
      <c r="W1407" s="3">
        <v>174</v>
      </c>
      <c r="X1407" s="3"/>
    </row>
    <row r="1408" spans="1:24" x14ac:dyDescent="0.25">
      <c r="A1408" s="1" t="s">
        <v>5448</v>
      </c>
      <c r="B1408" s="1" t="s">
        <v>40</v>
      </c>
      <c r="C1408" s="1" t="s">
        <v>41</v>
      </c>
      <c r="D1408" s="1" t="s">
        <v>2800</v>
      </c>
      <c r="E1408" s="1" t="s">
        <v>1954</v>
      </c>
      <c r="F1408" s="2">
        <v>45493</v>
      </c>
      <c r="G1408" s="2">
        <v>45238</v>
      </c>
      <c r="H1408" s="2" t="str">
        <f>TEXT(Ecommerce_Sales[[#This Row],[Order_Date]],"mmmm")</f>
        <v>November</v>
      </c>
      <c r="I1408" s="2" t="str">
        <f>TEXT(Ecommerce_Sales[[#This Row],[Order_Date]],"yyyy")</f>
        <v>2023</v>
      </c>
      <c r="J1408" s="2" t="str">
        <f>TEXT(Ecommerce_Sales[[#This Row],[Order_Date]],"mmmm")</f>
        <v>November</v>
      </c>
      <c r="K1408" s="1" t="s">
        <v>1947</v>
      </c>
      <c r="L1408" s="1" t="s">
        <v>4229</v>
      </c>
      <c r="M1408" s="1" t="s">
        <v>2079</v>
      </c>
      <c r="N1408" s="1" t="s">
        <v>1973</v>
      </c>
      <c r="O1408" s="3">
        <v>1129</v>
      </c>
      <c r="P1408">
        <v>6</v>
      </c>
      <c r="Q1408" s="3">
        <v>6775</v>
      </c>
      <c r="R1408" s="1" t="s">
        <v>1958</v>
      </c>
      <c r="S1408" s="3">
        <v>447</v>
      </c>
      <c r="T1408">
        <v>4</v>
      </c>
      <c r="U1408" t="str">
        <f>IF(Ecommerce_Sales[[#This Row],[Delivery_Time_Days]]&gt;7,"Delay",IF(Ecommerce_Sales[[#This Row],[Delivery_Time_Days]] = 0,"No delivery",IF(Ecommerce_Sales[[#This Row],[Delivery_Time_Days]]&lt;=7,"On-time")))</f>
        <v>On-time</v>
      </c>
      <c r="V1408" s="7">
        <f>Ecommerce_Sales[[#This Row],[Profit]]/Ecommerce_Sales[[#This Row],[Total_Price]]</f>
        <v>0.2999261992619926</v>
      </c>
      <c r="W1408" s="3">
        <v>2032</v>
      </c>
      <c r="X1408" s="3"/>
    </row>
    <row r="1409" spans="1:24" x14ac:dyDescent="0.25">
      <c r="A1409" s="1" t="s">
        <v>5449</v>
      </c>
      <c r="B1409" s="1" t="s">
        <v>16</v>
      </c>
      <c r="C1409" s="1" t="s">
        <v>17</v>
      </c>
      <c r="D1409" s="1" t="s">
        <v>4218</v>
      </c>
      <c r="E1409" s="1" t="s">
        <v>1946</v>
      </c>
      <c r="F1409" s="2">
        <v>45163</v>
      </c>
      <c r="G1409" s="2">
        <v>45427</v>
      </c>
      <c r="H1409" s="2" t="str">
        <f>TEXT(Ecommerce_Sales[[#This Row],[Order_Date]],"mmmm")</f>
        <v>May</v>
      </c>
      <c r="I1409" s="2" t="str">
        <f>TEXT(Ecommerce_Sales[[#This Row],[Order_Date]],"yyyy")</f>
        <v>2024</v>
      </c>
      <c r="J1409" s="2" t="str">
        <f>TEXT(Ecommerce_Sales[[#This Row],[Order_Date]],"mmmm")</f>
        <v>May</v>
      </c>
      <c r="K1409" s="1" t="s">
        <v>1947</v>
      </c>
      <c r="L1409" s="1" t="s">
        <v>5450</v>
      </c>
      <c r="M1409" s="1" t="s">
        <v>1968</v>
      </c>
      <c r="N1409" s="1" t="s">
        <v>1957</v>
      </c>
      <c r="O1409" s="3">
        <v>441</v>
      </c>
      <c r="P1409">
        <v>3</v>
      </c>
      <c r="Q1409" s="3">
        <v>1324</v>
      </c>
      <c r="R1409" s="1" t="s">
        <v>1958</v>
      </c>
      <c r="S1409" s="3">
        <v>187</v>
      </c>
      <c r="T1409">
        <v>5</v>
      </c>
      <c r="U1409" t="str">
        <f>IF(Ecommerce_Sales[[#This Row],[Delivery_Time_Days]]&gt;7,"Delay",IF(Ecommerce_Sales[[#This Row],[Delivery_Time_Days]] = 0,"No delivery",IF(Ecommerce_Sales[[#This Row],[Delivery_Time_Days]]&lt;=7,"On-time")))</f>
        <v>On-time</v>
      </c>
      <c r="V1409" s="7">
        <f>Ecommerce_Sales[[#This Row],[Profit]]/Ecommerce_Sales[[#This Row],[Total_Price]]</f>
        <v>0.15030211480362538</v>
      </c>
      <c r="W1409" s="3">
        <v>199</v>
      </c>
      <c r="X1409" s="3"/>
    </row>
    <row r="1410" spans="1:24" x14ac:dyDescent="0.25">
      <c r="A1410" s="1" t="s">
        <v>5451</v>
      </c>
      <c r="B1410" s="1" t="s">
        <v>172</v>
      </c>
      <c r="C1410" s="1" t="s">
        <v>173</v>
      </c>
      <c r="D1410" s="1" t="s">
        <v>4236</v>
      </c>
      <c r="E1410" s="1" t="s">
        <v>1996</v>
      </c>
      <c r="F1410" s="2">
        <v>45459</v>
      </c>
      <c r="G1410" s="2">
        <v>45210</v>
      </c>
      <c r="H1410" s="2" t="str">
        <f>TEXT(Ecommerce_Sales[[#This Row],[Order_Date]],"mmmm")</f>
        <v>October</v>
      </c>
      <c r="I1410" s="2" t="str">
        <f>TEXT(Ecommerce_Sales[[#This Row],[Order_Date]],"yyyy")</f>
        <v>2023</v>
      </c>
      <c r="J1410" s="2" t="str">
        <f>TEXT(Ecommerce_Sales[[#This Row],[Order_Date]],"mmmm")</f>
        <v>October</v>
      </c>
      <c r="K1410" s="1" t="s">
        <v>1986</v>
      </c>
      <c r="L1410" s="1" t="s">
        <v>5452</v>
      </c>
      <c r="M1410" s="1" t="s">
        <v>2058</v>
      </c>
      <c r="N1410" s="1" t="s">
        <v>1950</v>
      </c>
      <c r="O1410" s="3">
        <v>403</v>
      </c>
      <c r="P1410">
        <v>4</v>
      </c>
      <c r="Q1410" s="3">
        <v>1611</v>
      </c>
      <c r="R1410" s="1" t="s">
        <v>1958</v>
      </c>
      <c r="S1410" s="3">
        <v>156</v>
      </c>
      <c r="U1410" t="str">
        <f>IF(Ecommerce_Sales[[#This Row],[Delivery_Time_Days]]&gt;7,"Delay",IF(Ecommerce_Sales[[#This Row],[Delivery_Time_Days]] = 0,"No delivery",IF(Ecommerce_Sales[[#This Row],[Delivery_Time_Days]]&lt;=7,"On-time")))</f>
        <v>No delivery</v>
      </c>
      <c r="V1410" s="7">
        <f>Ecommerce_Sales[[#This Row],[Profit]]/Ecommerce_Sales[[#This Row],[Total_Price]]</f>
        <v>0.39975170701427687</v>
      </c>
      <c r="W1410" s="3">
        <v>644</v>
      </c>
      <c r="X1410" s="3"/>
    </row>
    <row r="1411" spans="1:24" x14ac:dyDescent="0.25">
      <c r="A1411" s="1" t="s">
        <v>5453</v>
      </c>
      <c r="B1411" s="1" t="s">
        <v>1240</v>
      </c>
      <c r="C1411" s="1" t="s">
        <v>1241</v>
      </c>
      <c r="D1411" s="1" t="s">
        <v>2472</v>
      </c>
      <c r="E1411" s="1" t="s">
        <v>1966</v>
      </c>
      <c r="F1411" s="2">
        <v>45026</v>
      </c>
      <c r="G1411" s="2">
        <v>45404</v>
      </c>
      <c r="H1411" s="2" t="str">
        <f>TEXT(Ecommerce_Sales[[#This Row],[Order_Date]],"mmmm")</f>
        <v>April</v>
      </c>
      <c r="I1411" s="2" t="str">
        <f>TEXT(Ecommerce_Sales[[#This Row],[Order_Date]],"yyyy")</f>
        <v>2024</v>
      </c>
      <c r="J1411" s="2" t="str">
        <f>TEXT(Ecommerce_Sales[[#This Row],[Order_Date]],"mmmm")</f>
        <v>April</v>
      </c>
      <c r="K1411" s="1" t="s">
        <v>1947</v>
      </c>
      <c r="L1411" s="1" t="s">
        <v>5454</v>
      </c>
      <c r="M1411" s="1" t="s">
        <v>2026</v>
      </c>
      <c r="N1411" s="1" t="s">
        <v>1978</v>
      </c>
      <c r="O1411" s="3">
        <v>484</v>
      </c>
      <c r="P1411">
        <v>3</v>
      </c>
      <c r="Q1411" s="3">
        <v>1452</v>
      </c>
      <c r="R1411" s="1" t="s">
        <v>1951</v>
      </c>
      <c r="S1411" s="3">
        <v>113</v>
      </c>
      <c r="T1411">
        <v>9</v>
      </c>
      <c r="U1411" t="str">
        <f>IF(Ecommerce_Sales[[#This Row],[Delivery_Time_Days]]&gt;7,"Delay",IF(Ecommerce_Sales[[#This Row],[Delivery_Time_Days]] = 0,"No delivery",IF(Ecommerce_Sales[[#This Row],[Delivery_Time_Days]]&lt;=7,"On-time")))</f>
        <v>Delay</v>
      </c>
      <c r="V1411" s="7">
        <f>Ecommerce_Sales[[#This Row],[Profit]]/Ecommerce_Sales[[#This Row],[Total_Price]]</f>
        <v>0.34986225895316803</v>
      </c>
      <c r="W1411" s="3">
        <v>508</v>
      </c>
      <c r="X1411" s="3"/>
    </row>
    <row r="1412" spans="1:24" x14ac:dyDescent="0.25">
      <c r="A1412" s="1" t="s">
        <v>5455</v>
      </c>
      <c r="B1412" s="1" t="s">
        <v>1904</v>
      </c>
      <c r="C1412" s="1" t="s">
        <v>1905</v>
      </c>
      <c r="D1412" s="1" t="s">
        <v>5456</v>
      </c>
      <c r="E1412" s="1" t="s">
        <v>2005</v>
      </c>
      <c r="F1412" s="2">
        <v>45586</v>
      </c>
      <c r="G1412" s="2">
        <v>44991</v>
      </c>
      <c r="H1412" s="2" t="str">
        <f>TEXT(Ecommerce_Sales[[#This Row],[Order_Date]],"mmmm")</f>
        <v>March</v>
      </c>
      <c r="I1412" s="2" t="str">
        <f>TEXT(Ecommerce_Sales[[#This Row],[Order_Date]],"yyyy")</f>
        <v>2023</v>
      </c>
      <c r="J1412" s="2" t="str">
        <f>TEXT(Ecommerce_Sales[[#This Row],[Order_Date]],"mmmm")</f>
        <v>March</v>
      </c>
      <c r="K1412" s="1" t="s">
        <v>1947</v>
      </c>
      <c r="L1412" s="1" t="s">
        <v>5457</v>
      </c>
      <c r="M1412" s="1" t="s">
        <v>2104</v>
      </c>
      <c r="N1412" s="1" t="s">
        <v>1978</v>
      </c>
      <c r="O1412" s="3">
        <v>348</v>
      </c>
      <c r="P1412">
        <v>1</v>
      </c>
      <c r="Q1412" s="3">
        <v>348</v>
      </c>
      <c r="R1412" s="1" t="s">
        <v>1958</v>
      </c>
      <c r="S1412" s="3">
        <v>29</v>
      </c>
      <c r="T1412">
        <v>3</v>
      </c>
      <c r="U1412" t="str">
        <f>IF(Ecommerce_Sales[[#This Row],[Delivery_Time_Days]]&gt;7,"Delay",IF(Ecommerce_Sales[[#This Row],[Delivery_Time_Days]] = 0,"No delivery",IF(Ecommerce_Sales[[#This Row],[Delivery_Time_Days]]&lt;=7,"On-time")))</f>
        <v>On-time</v>
      </c>
      <c r="V1412" s="7">
        <f>Ecommerce_Sales[[#This Row],[Profit]]/Ecommerce_Sales[[#This Row],[Total_Price]]</f>
        <v>0.35057471264367818</v>
      </c>
      <c r="W1412" s="3">
        <v>122</v>
      </c>
      <c r="X1412" s="3"/>
    </row>
    <row r="1413" spans="1:24" x14ac:dyDescent="0.25">
      <c r="A1413" s="1" t="s">
        <v>5458</v>
      </c>
      <c r="B1413" s="1" t="s">
        <v>106</v>
      </c>
      <c r="C1413" s="1" t="s">
        <v>107</v>
      </c>
      <c r="D1413" s="1" t="s">
        <v>4390</v>
      </c>
      <c r="E1413" s="1" t="s">
        <v>1981</v>
      </c>
      <c r="F1413" s="2">
        <v>45593</v>
      </c>
      <c r="G1413" s="2">
        <v>45548</v>
      </c>
      <c r="H1413" s="2" t="str">
        <f>TEXT(Ecommerce_Sales[[#This Row],[Order_Date]],"mmmm")</f>
        <v>September</v>
      </c>
      <c r="I1413" s="2" t="str">
        <f>TEXT(Ecommerce_Sales[[#This Row],[Order_Date]],"yyyy")</f>
        <v>2024</v>
      </c>
      <c r="J1413" s="2" t="str">
        <f>TEXT(Ecommerce_Sales[[#This Row],[Order_Date]],"mmmm")</f>
        <v>September</v>
      </c>
      <c r="K1413" s="1" t="s">
        <v>1947</v>
      </c>
      <c r="L1413" s="1" t="s">
        <v>5459</v>
      </c>
      <c r="M1413" s="1" t="s">
        <v>2065</v>
      </c>
      <c r="N1413" s="1" t="s">
        <v>1978</v>
      </c>
      <c r="O1413" s="3">
        <v>429</v>
      </c>
      <c r="P1413">
        <v>4</v>
      </c>
      <c r="Q1413" s="3">
        <v>1717</v>
      </c>
      <c r="R1413" s="1" t="s">
        <v>2008</v>
      </c>
      <c r="S1413" s="3">
        <v>133</v>
      </c>
      <c r="T1413">
        <v>6</v>
      </c>
      <c r="U1413" t="str">
        <f>IF(Ecommerce_Sales[[#This Row],[Delivery_Time_Days]]&gt;7,"Delay",IF(Ecommerce_Sales[[#This Row],[Delivery_Time_Days]] = 0,"No delivery",IF(Ecommerce_Sales[[#This Row],[Delivery_Time_Days]]&lt;=7,"On-time")))</f>
        <v>On-time</v>
      </c>
      <c r="V1413" s="7">
        <f>Ecommerce_Sales[[#This Row],[Profit]]/Ecommerce_Sales[[#This Row],[Total_Price]]</f>
        <v>0.35002912055911473</v>
      </c>
      <c r="W1413" s="3">
        <v>601</v>
      </c>
      <c r="X1413" s="3"/>
    </row>
    <row r="1414" spans="1:24" x14ac:dyDescent="0.25">
      <c r="A1414" s="1" t="s">
        <v>5460</v>
      </c>
      <c r="B1414" s="1" t="s">
        <v>1449</v>
      </c>
      <c r="C1414" s="1" t="s">
        <v>1450</v>
      </c>
      <c r="D1414" s="1" t="s">
        <v>5461</v>
      </c>
      <c r="E1414" s="1" t="s">
        <v>2005</v>
      </c>
      <c r="F1414" s="2">
        <v>45461</v>
      </c>
      <c r="G1414" s="2">
        <v>45401</v>
      </c>
      <c r="H1414" s="2" t="str">
        <f>TEXT(Ecommerce_Sales[[#This Row],[Order_Date]],"mmmm")</f>
        <v>April</v>
      </c>
      <c r="I1414" s="2" t="str">
        <f>TEXT(Ecommerce_Sales[[#This Row],[Order_Date]],"yyyy")</f>
        <v>2024</v>
      </c>
      <c r="J1414" s="2" t="str">
        <f>TEXT(Ecommerce_Sales[[#This Row],[Order_Date]],"mmmm")</f>
        <v>April</v>
      </c>
      <c r="K1414" s="1" t="s">
        <v>1947</v>
      </c>
      <c r="L1414" s="1" t="s">
        <v>5462</v>
      </c>
      <c r="M1414" s="1" t="s">
        <v>2043</v>
      </c>
      <c r="N1414" s="1" t="s">
        <v>1989</v>
      </c>
      <c r="O1414" s="3">
        <v>445</v>
      </c>
      <c r="P1414">
        <v>4</v>
      </c>
      <c r="Q1414" s="3">
        <v>1780</v>
      </c>
      <c r="R1414" s="1" t="s">
        <v>1958</v>
      </c>
      <c r="S1414" s="3">
        <v>265</v>
      </c>
      <c r="T1414">
        <v>6</v>
      </c>
      <c r="U1414" t="str">
        <f>IF(Ecommerce_Sales[[#This Row],[Delivery_Time_Days]]&gt;7,"Delay",IF(Ecommerce_Sales[[#This Row],[Delivery_Time_Days]] = 0,"No delivery",IF(Ecommerce_Sales[[#This Row],[Delivery_Time_Days]]&lt;=7,"On-time")))</f>
        <v>On-time</v>
      </c>
      <c r="V1414" s="7">
        <f>Ecommerce_Sales[[#This Row],[Profit]]/Ecommerce_Sales[[#This Row],[Total_Price]]</f>
        <v>0.25</v>
      </c>
      <c r="W1414" s="3">
        <v>445</v>
      </c>
      <c r="X1414" s="3"/>
    </row>
    <row r="1415" spans="1:24" x14ac:dyDescent="0.25">
      <c r="A1415" s="1" t="s">
        <v>5463</v>
      </c>
      <c r="B1415" s="1" t="s">
        <v>802</v>
      </c>
      <c r="C1415" s="1" t="s">
        <v>803</v>
      </c>
      <c r="D1415" s="1" t="s">
        <v>3552</v>
      </c>
      <c r="E1415" s="1" t="s">
        <v>1966</v>
      </c>
      <c r="F1415" s="2">
        <v>44960</v>
      </c>
      <c r="G1415" s="2">
        <v>45437</v>
      </c>
      <c r="H1415" s="2" t="str">
        <f>TEXT(Ecommerce_Sales[[#This Row],[Order_Date]],"mmmm")</f>
        <v>May</v>
      </c>
      <c r="I1415" s="2" t="str">
        <f>TEXT(Ecommerce_Sales[[#This Row],[Order_Date]],"yyyy")</f>
        <v>2024</v>
      </c>
      <c r="J1415" s="2" t="str">
        <f>TEXT(Ecommerce_Sales[[#This Row],[Order_Date]],"mmmm")</f>
        <v>May</v>
      </c>
      <c r="K1415" s="1" t="s">
        <v>1947</v>
      </c>
      <c r="L1415" s="1" t="s">
        <v>5464</v>
      </c>
      <c r="M1415" s="1" t="s">
        <v>1956</v>
      </c>
      <c r="N1415" s="1" t="s">
        <v>1957</v>
      </c>
      <c r="O1415" s="3">
        <v>1044</v>
      </c>
      <c r="P1415">
        <v>4</v>
      </c>
      <c r="Q1415" s="3">
        <v>4175</v>
      </c>
      <c r="R1415" s="1" t="s">
        <v>2016</v>
      </c>
      <c r="S1415" s="3">
        <v>541</v>
      </c>
      <c r="T1415">
        <v>5</v>
      </c>
      <c r="U1415" t="str">
        <f>IF(Ecommerce_Sales[[#This Row],[Delivery_Time_Days]]&gt;7,"Delay",IF(Ecommerce_Sales[[#This Row],[Delivery_Time_Days]] = 0,"No delivery",IF(Ecommerce_Sales[[#This Row],[Delivery_Time_Days]]&lt;=7,"On-time")))</f>
        <v>On-time</v>
      </c>
      <c r="V1415" s="7">
        <f>Ecommerce_Sales[[#This Row],[Profit]]/Ecommerce_Sales[[#This Row],[Total_Price]]</f>
        <v>0.14994011976047905</v>
      </c>
      <c r="W1415" s="3">
        <v>626</v>
      </c>
      <c r="X1415" s="3"/>
    </row>
    <row r="1416" spans="1:24" x14ac:dyDescent="0.25">
      <c r="A1416" s="1" t="s">
        <v>5465</v>
      </c>
      <c r="B1416" s="1" t="s">
        <v>1876</v>
      </c>
      <c r="C1416" s="1" t="s">
        <v>1877</v>
      </c>
      <c r="D1416" s="1" t="s">
        <v>5466</v>
      </c>
      <c r="E1416" s="1" t="s">
        <v>1966</v>
      </c>
      <c r="F1416" s="2">
        <v>45114</v>
      </c>
      <c r="G1416" s="2">
        <v>45024</v>
      </c>
      <c r="H1416" s="2" t="str">
        <f>TEXT(Ecommerce_Sales[[#This Row],[Order_Date]],"mmmm")</f>
        <v>April</v>
      </c>
      <c r="I1416" s="2" t="str">
        <f>TEXT(Ecommerce_Sales[[#This Row],[Order_Date]],"yyyy")</f>
        <v>2023</v>
      </c>
      <c r="J1416" s="2" t="str">
        <f>TEXT(Ecommerce_Sales[[#This Row],[Order_Date]],"mmmm")</f>
        <v>April</v>
      </c>
      <c r="K1416" s="1" t="s">
        <v>1947</v>
      </c>
      <c r="L1416" s="1" t="s">
        <v>5467</v>
      </c>
      <c r="M1416" s="1" t="s">
        <v>2007</v>
      </c>
      <c r="N1416" s="1" t="s">
        <v>1973</v>
      </c>
      <c r="O1416" s="3">
        <v>207</v>
      </c>
      <c r="P1416">
        <v>3</v>
      </c>
      <c r="Q1416" s="3">
        <v>620</v>
      </c>
      <c r="R1416" s="1" t="s">
        <v>1951</v>
      </c>
      <c r="S1416" s="3">
        <v>75</v>
      </c>
      <c r="T1416">
        <v>8</v>
      </c>
      <c r="U1416" t="str">
        <f>IF(Ecommerce_Sales[[#This Row],[Delivery_Time_Days]]&gt;7,"Delay",IF(Ecommerce_Sales[[#This Row],[Delivery_Time_Days]] = 0,"No delivery",IF(Ecommerce_Sales[[#This Row],[Delivery_Time_Days]]&lt;=7,"On-time")))</f>
        <v>Delay</v>
      </c>
      <c r="V1416" s="7">
        <f>Ecommerce_Sales[[#This Row],[Profit]]/Ecommerce_Sales[[#This Row],[Total_Price]]</f>
        <v>0.3</v>
      </c>
      <c r="W1416" s="3">
        <v>186</v>
      </c>
      <c r="X1416" s="3"/>
    </row>
    <row r="1417" spans="1:24" x14ac:dyDescent="0.25">
      <c r="A1417" s="1" t="s">
        <v>5468</v>
      </c>
      <c r="B1417" s="1" t="s">
        <v>1866</v>
      </c>
      <c r="C1417" s="1" t="s">
        <v>1867</v>
      </c>
      <c r="D1417" s="1" t="s">
        <v>5469</v>
      </c>
      <c r="E1417" s="1" t="s">
        <v>1996</v>
      </c>
      <c r="F1417" s="2">
        <v>45092</v>
      </c>
      <c r="G1417" s="2">
        <v>44993</v>
      </c>
      <c r="H1417" s="2" t="str">
        <f>TEXT(Ecommerce_Sales[[#This Row],[Order_Date]],"mmmm")</f>
        <v>March</v>
      </c>
      <c r="I1417" s="2" t="str">
        <f>TEXT(Ecommerce_Sales[[#This Row],[Order_Date]],"yyyy")</f>
        <v>2023</v>
      </c>
      <c r="J1417" s="2" t="str">
        <f>TEXT(Ecommerce_Sales[[#This Row],[Order_Date]],"mmmm")</f>
        <v>March</v>
      </c>
      <c r="K1417" s="1" t="s">
        <v>1986</v>
      </c>
      <c r="L1417" s="1" t="s">
        <v>5470</v>
      </c>
      <c r="M1417" s="1" t="s">
        <v>2079</v>
      </c>
      <c r="N1417" s="1" t="s">
        <v>1973</v>
      </c>
      <c r="O1417" s="3">
        <v>291</v>
      </c>
      <c r="P1417">
        <v>5</v>
      </c>
      <c r="Q1417" s="3">
        <v>1457</v>
      </c>
      <c r="R1417" s="1" t="s">
        <v>1958</v>
      </c>
      <c r="S1417" s="3">
        <v>106</v>
      </c>
      <c r="U1417" t="str">
        <f>IF(Ecommerce_Sales[[#This Row],[Delivery_Time_Days]]&gt;7,"Delay",IF(Ecommerce_Sales[[#This Row],[Delivery_Time_Days]] = 0,"No delivery",IF(Ecommerce_Sales[[#This Row],[Delivery_Time_Days]]&lt;=7,"On-time")))</f>
        <v>No delivery</v>
      </c>
      <c r="V1417" s="7">
        <f>Ecommerce_Sales[[#This Row],[Profit]]/Ecommerce_Sales[[#This Row],[Total_Price]]</f>
        <v>0.29993136582017843</v>
      </c>
      <c r="W1417" s="3">
        <v>437</v>
      </c>
      <c r="X1417" s="3"/>
    </row>
    <row r="1418" spans="1:24" x14ac:dyDescent="0.25">
      <c r="A1418" s="1" t="s">
        <v>5471</v>
      </c>
      <c r="B1418" s="1" t="s">
        <v>118</v>
      </c>
      <c r="C1418" s="1" t="s">
        <v>119</v>
      </c>
      <c r="D1418" s="1" t="s">
        <v>5472</v>
      </c>
      <c r="E1418" s="1" t="s">
        <v>1946</v>
      </c>
      <c r="F1418" s="2">
        <v>45292</v>
      </c>
      <c r="G1418" s="2">
        <v>45515</v>
      </c>
      <c r="H1418" s="2" t="str">
        <f>TEXT(Ecommerce_Sales[[#This Row],[Order_Date]],"mmmm")</f>
        <v>August</v>
      </c>
      <c r="I1418" s="2" t="str">
        <f>TEXT(Ecommerce_Sales[[#This Row],[Order_Date]],"yyyy")</f>
        <v>2024</v>
      </c>
      <c r="J1418" s="2" t="str">
        <f>TEXT(Ecommerce_Sales[[#This Row],[Order_Date]],"mmmm")</f>
        <v>August</v>
      </c>
      <c r="K1418" s="1" t="s">
        <v>1947</v>
      </c>
      <c r="L1418" s="1" t="s">
        <v>5473</v>
      </c>
      <c r="M1418" s="1" t="s">
        <v>2079</v>
      </c>
      <c r="N1418" s="1" t="s">
        <v>1973</v>
      </c>
      <c r="O1418" s="3">
        <v>542</v>
      </c>
      <c r="P1418">
        <v>3</v>
      </c>
      <c r="Q1418" s="3">
        <v>1626</v>
      </c>
      <c r="R1418" s="1" t="s">
        <v>2016</v>
      </c>
      <c r="S1418" s="3">
        <v>177</v>
      </c>
      <c r="T1418">
        <v>7</v>
      </c>
      <c r="U1418" t="str">
        <f>IF(Ecommerce_Sales[[#This Row],[Delivery_Time_Days]]&gt;7,"Delay",IF(Ecommerce_Sales[[#This Row],[Delivery_Time_Days]] = 0,"No delivery",IF(Ecommerce_Sales[[#This Row],[Delivery_Time_Days]]&lt;=7,"On-time")))</f>
        <v>On-time</v>
      </c>
      <c r="V1418" s="7">
        <f>Ecommerce_Sales[[#This Row],[Profit]]/Ecommerce_Sales[[#This Row],[Total_Price]]</f>
        <v>0.30012300123001229</v>
      </c>
      <c r="W1418" s="3">
        <v>488</v>
      </c>
      <c r="X1418" s="3"/>
    </row>
    <row r="1419" spans="1:24" x14ac:dyDescent="0.25">
      <c r="A1419" s="1" t="s">
        <v>5474</v>
      </c>
      <c r="B1419" s="1" t="s">
        <v>1205</v>
      </c>
      <c r="C1419" s="1" t="s">
        <v>1206</v>
      </c>
      <c r="D1419" s="1" t="s">
        <v>2376</v>
      </c>
      <c r="E1419" s="1" t="s">
        <v>1961</v>
      </c>
      <c r="F1419" s="2">
        <v>45373</v>
      </c>
      <c r="G1419" s="2">
        <v>45354</v>
      </c>
      <c r="H1419" s="2" t="str">
        <f>TEXT(Ecommerce_Sales[[#This Row],[Order_Date]],"mmmm")</f>
        <v>March</v>
      </c>
      <c r="I1419" s="2" t="str">
        <f>TEXT(Ecommerce_Sales[[#This Row],[Order_Date]],"yyyy")</f>
        <v>2024</v>
      </c>
      <c r="J1419" s="2" t="str">
        <f>TEXT(Ecommerce_Sales[[#This Row],[Order_Date]],"mmmm")</f>
        <v>March</v>
      </c>
      <c r="K1419" s="1" t="s">
        <v>1947</v>
      </c>
      <c r="L1419" s="1" t="s">
        <v>5475</v>
      </c>
      <c r="M1419" s="1" t="s">
        <v>1977</v>
      </c>
      <c r="N1419" s="1" t="s">
        <v>1978</v>
      </c>
      <c r="O1419" s="3">
        <v>142</v>
      </c>
      <c r="P1419">
        <v>4</v>
      </c>
      <c r="Q1419" s="3">
        <v>566</v>
      </c>
      <c r="R1419" s="1" t="s">
        <v>2008</v>
      </c>
      <c r="S1419" s="3">
        <v>69</v>
      </c>
      <c r="T1419">
        <v>2</v>
      </c>
      <c r="U1419" t="str">
        <f>IF(Ecommerce_Sales[[#This Row],[Delivery_Time_Days]]&gt;7,"Delay",IF(Ecommerce_Sales[[#This Row],[Delivery_Time_Days]] = 0,"No delivery",IF(Ecommerce_Sales[[#This Row],[Delivery_Time_Days]]&lt;=7,"On-time")))</f>
        <v>On-time</v>
      </c>
      <c r="V1419" s="7">
        <f>Ecommerce_Sales[[#This Row],[Profit]]/Ecommerce_Sales[[#This Row],[Total_Price]]</f>
        <v>0.34982332155477031</v>
      </c>
      <c r="W1419" s="3">
        <v>198</v>
      </c>
      <c r="X1419" s="3"/>
    </row>
    <row r="1420" spans="1:24" x14ac:dyDescent="0.25">
      <c r="A1420" s="1" t="s">
        <v>5476</v>
      </c>
      <c r="B1420" s="1" t="s">
        <v>1027</v>
      </c>
      <c r="C1420" s="1" t="s">
        <v>1028</v>
      </c>
      <c r="D1420" s="1" t="s">
        <v>5477</v>
      </c>
      <c r="E1420" s="1" t="s">
        <v>2005</v>
      </c>
      <c r="F1420" s="2">
        <v>45656</v>
      </c>
      <c r="G1420" s="2">
        <v>45254</v>
      </c>
      <c r="H1420" s="2" t="str">
        <f>TEXT(Ecommerce_Sales[[#This Row],[Order_Date]],"mmmm")</f>
        <v>November</v>
      </c>
      <c r="I1420" s="2" t="str">
        <f>TEXT(Ecommerce_Sales[[#This Row],[Order_Date]],"yyyy")</f>
        <v>2023</v>
      </c>
      <c r="J1420" s="2" t="str">
        <f>TEXT(Ecommerce_Sales[[#This Row],[Order_Date]],"mmmm")</f>
        <v>November</v>
      </c>
      <c r="K1420" s="1" t="s">
        <v>1947</v>
      </c>
      <c r="L1420" s="1" t="s">
        <v>5478</v>
      </c>
      <c r="M1420" s="1" t="s">
        <v>1977</v>
      </c>
      <c r="N1420" s="1" t="s">
        <v>1978</v>
      </c>
      <c r="O1420" s="3">
        <v>63</v>
      </c>
      <c r="P1420">
        <v>1</v>
      </c>
      <c r="Q1420" s="3">
        <v>63</v>
      </c>
      <c r="R1420" s="1" t="s">
        <v>1951</v>
      </c>
      <c r="S1420" s="3">
        <v>6</v>
      </c>
      <c r="T1420">
        <v>5</v>
      </c>
      <c r="U1420" t="str">
        <f>IF(Ecommerce_Sales[[#This Row],[Delivery_Time_Days]]&gt;7,"Delay",IF(Ecommerce_Sales[[#This Row],[Delivery_Time_Days]] = 0,"No delivery",IF(Ecommerce_Sales[[#This Row],[Delivery_Time_Days]]&lt;=7,"On-time")))</f>
        <v>On-time</v>
      </c>
      <c r="V1420" s="7">
        <f>Ecommerce_Sales[[#This Row],[Profit]]/Ecommerce_Sales[[#This Row],[Total_Price]]</f>
        <v>0.34920634920634919</v>
      </c>
      <c r="W1420" s="3">
        <v>22</v>
      </c>
      <c r="X1420" s="3"/>
    </row>
    <row r="1421" spans="1:24" x14ac:dyDescent="0.25">
      <c r="A1421" s="1" t="s">
        <v>5479</v>
      </c>
      <c r="B1421" s="1" t="s">
        <v>1140</v>
      </c>
      <c r="C1421" s="1" t="s">
        <v>1141</v>
      </c>
      <c r="D1421" s="1" t="s">
        <v>5480</v>
      </c>
      <c r="E1421" s="1" t="s">
        <v>1946</v>
      </c>
      <c r="F1421" s="2">
        <v>45102</v>
      </c>
      <c r="G1421" s="2">
        <v>45028</v>
      </c>
      <c r="H1421" s="2" t="str">
        <f>TEXT(Ecommerce_Sales[[#This Row],[Order_Date]],"mmmm")</f>
        <v>April</v>
      </c>
      <c r="I1421" s="2" t="str">
        <f>TEXT(Ecommerce_Sales[[#This Row],[Order_Date]],"yyyy")</f>
        <v>2023</v>
      </c>
      <c r="J1421" s="2" t="str">
        <f>TEXT(Ecommerce_Sales[[#This Row],[Order_Date]],"mmmm")</f>
        <v>April</v>
      </c>
      <c r="K1421" s="1" t="s">
        <v>1947</v>
      </c>
      <c r="L1421" s="1" t="s">
        <v>5481</v>
      </c>
      <c r="M1421" s="1" t="s">
        <v>1963</v>
      </c>
      <c r="N1421" s="1" t="s">
        <v>1957</v>
      </c>
      <c r="O1421" s="3">
        <v>706</v>
      </c>
      <c r="P1421">
        <v>2</v>
      </c>
      <c r="Q1421" s="3">
        <v>1413</v>
      </c>
      <c r="R1421" s="1" t="s">
        <v>1958</v>
      </c>
      <c r="S1421" s="3">
        <v>124</v>
      </c>
      <c r="T1421">
        <v>8</v>
      </c>
      <c r="U1421" t="str">
        <f>IF(Ecommerce_Sales[[#This Row],[Delivery_Time_Days]]&gt;7,"Delay",IF(Ecommerce_Sales[[#This Row],[Delivery_Time_Days]] = 0,"No delivery",IF(Ecommerce_Sales[[#This Row],[Delivery_Time_Days]]&lt;=7,"On-time")))</f>
        <v>Delay</v>
      </c>
      <c r="V1421" s="7">
        <f>Ecommerce_Sales[[#This Row],[Profit]]/Ecommerce_Sales[[#This Row],[Total_Price]]</f>
        <v>0.15003538570417552</v>
      </c>
      <c r="W1421" s="3">
        <v>212</v>
      </c>
      <c r="X1421" s="3"/>
    </row>
    <row r="1422" spans="1:24" x14ac:dyDescent="0.25">
      <c r="A1422" s="1" t="s">
        <v>5482</v>
      </c>
      <c r="B1422" s="1" t="s">
        <v>1304</v>
      </c>
      <c r="C1422" s="1" t="s">
        <v>1305</v>
      </c>
      <c r="D1422" s="1" t="s">
        <v>3893</v>
      </c>
      <c r="E1422" s="1" t="s">
        <v>1966</v>
      </c>
      <c r="F1422" s="2">
        <v>45102</v>
      </c>
      <c r="G1422" s="2">
        <v>45529</v>
      </c>
      <c r="H1422" s="2" t="str">
        <f>TEXT(Ecommerce_Sales[[#This Row],[Order_Date]],"mmmm")</f>
        <v>August</v>
      </c>
      <c r="I1422" s="2" t="str">
        <f>TEXT(Ecommerce_Sales[[#This Row],[Order_Date]],"yyyy")</f>
        <v>2024</v>
      </c>
      <c r="J1422" s="2" t="str">
        <f>TEXT(Ecommerce_Sales[[#This Row],[Order_Date]],"mmmm")</f>
        <v>August</v>
      </c>
      <c r="K1422" s="1" t="s">
        <v>1986</v>
      </c>
      <c r="L1422" s="1" t="s">
        <v>5483</v>
      </c>
      <c r="M1422" s="1" t="s">
        <v>2007</v>
      </c>
      <c r="N1422" s="1" t="s">
        <v>1973</v>
      </c>
      <c r="O1422" s="3">
        <v>1216</v>
      </c>
      <c r="P1422">
        <v>6</v>
      </c>
      <c r="Q1422" s="3">
        <v>7294</v>
      </c>
      <c r="R1422" s="1" t="s">
        <v>1951</v>
      </c>
      <c r="S1422" s="3">
        <v>966</v>
      </c>
      <c r="U1422" t="str">
        <f>IF(Ecommerce_Sales[[#This Row],[Delivery_Time_Days]]&gt;7,"Delay",IF(Ecommerce_Sales[[#This Row],[Delivery_Time_Days]] = 0,"No delivery",IF(Ecommerce_Sales[[#This Row],[Delivery_Time_Days]]&lt;=7,"On-time")))</f>
        <v>No delivery</v>
      </c>
      <c r="V1422" s="7">
        <f>Ecommerce_Sales[[#This Row],[Profit]]/Ecommerce_Sales[[#This Row],[Total_Price]]</f>
        <v>0.29997258020290651</v>
      </c>
      <c r="W1422" s="3">
        <v>2188</v>
      </c>
      <c r="X1422" s="3"/>
    </row>
    <row r="1423" spans="1:24" x14ac:dyDescent="0.25">
      <c r="A1423" s="1" t="s">
        <v>5484</v>
      </c>
      <c r="B1423" s="1" t="s">
        <v>1291</v>
      </c>
      <c r="C1423" s="1" t="s">
        <v>1292</v>
      </c>
      <c r="D1423" s="1" t="s">
        <v>2404</v>
      </c>
      <c r="E1423" s="1" t="s">
        <v>1996</v>
      </c>
      <c r="F1423" s="2">
        <v>45355</v>
      </c>
      <c r="G1423" s="2">
        <v>45486</v>
      </c>
      <c r="H1423" s="2" t="str">
        <f>TEXT(Ecommerce_Sales[[#This Row],[Order_Date]],"mmmm")</f>
        <v>July</v>
      </c>
      <c r="I1423" s="2" t="str">
        <f>TEXT(Ecommerce_Sales[[#This Row],[Order_Date]],"yyyy")</f>
        <v>2024</v>
      </c>
      <c r="J1423" s="2" t="str">
        <f>TEXT(Ecommerce_Sales[[#This Row],[Order_Date]],"mmmm")</f>
        <v>July</v>
      </c>
      <c r="K1423" s="1" t="s">
        <v>1986</v>
      </c>
      <c r="L1423" s="1" t="s">
        <v>5485</v>
      </c>
      <c r="M1423" s="1" t="s">
        <v>2002</v>
      </c>
      <c r="N1423" s="1" t="s">
        <v>1989</v>
      </c>
      <c r="O1423" s="3">
        <v>767</v>
      </c>
      <c r="P1423">
        <v>6</v>
      </c>
      <c r="Q1423" s="3">
        <v>4603</v>
      </c>
      <c r="R1423" s="1" t="s">
        <v>1951</v>
      </c>
      <c r="S1423" s="3">
        <v>258</v>
      </c>
      <c r="U1423" t="str">
        <f>IF(Ecommerce_Sales[[#This Row],[Delivery_Time_Days]]&gt;7,"Delay",IF(Ecommerce_Sales[[#This Row],[Delivery_Time_Days]] = 0,"No delivery",IF(Ecommerce_Sales[[#This Row],[Delivery_Time_Days]]&lt;=7,"On-time")))</f>
        <v>No delivery</v>
      </c>
      <c r="V1423" s="7">
        <f>Ecommerce_Sales[[#This Row],[Profit]]/Ecommerce_Sales[[#This Row],[Total_Price]]</f>
        <v>0.25005431240495329</v>
      </c>
      <c r="W1423" s="3">
        <v>1151</v>
      </c>
      <c r="X1423" s="3"/>
    </row>
    <row r="1424" spans="1:24" x14ac:dyDescent="0.25">
      <c r="A1424" s="1" t="s">
        <v>5486</v>
      </c>
      <c r="B1424" s="1" t="s">
        <v>709</v>
      </c>
      <c r="C1424" s="1" t="s">
        <v>710</v>
      </c>
      <c r="D1424" s="1" t="s">
        <v>3302</v>
      </c>
      <c r="E1424" s="1" t="s">
        <v>1981</v>
      </c>
      <c r="F1424" s="2">
        <v>45617</v>
      </c>
      <c r="G1424" s="2">
        <v>45363</v>
      </c>
      <c r="H1424" s="2" t="str">
        <f>TEXT(Ecommerce_Sales[[#This Row],[Order_Date]],"mmmm")</f>
        <v>March</v>
      </c>
      <c r="I1424" s="2" t="str">
        <f>TEXT(Ecommerce_Sales[[#This Row],[Order_Date]],"yyyy")</f>
        <v>2024</v>
      </c>
      <c r="J1424" s="2" t="str">
        <f>TEXT(Ecommerce_Sales[[#This Row],[Order_Date]],"mmmm")</f>
        <v>March</v>
      </c>
      <c r="K1424" s="1" t="s">
        <v>1947</v>
      </c>
      <c r="L1424" s="1" t="s">
        <v>5487</v>
      </c>
      <c r="M1424" s="1" t="s">
        <v>2104</v>
      </c>
      <c r="N1424" s="1" t="s">
        <v>1978</v>
      </c>
      <c r="O1424" s="3">
        <v>880</v>
      </c>
      <c r="P1424">
        <v>3</v>
      </c>
      <c r="Q1424" s="3">
        <v>2639</v>
      </c>
      <c r="R1424" s="1" t="s">
        <v>1958</v>
      </c>
      <c r="S1424" s="3">
        <v>255</v>
      </c>
      <c r="T1424">
        <v>10</v>
      </c>
      <c r="U1424" t="str">
        <f>IF(Ecommerce_Sales[[#This Row],[Delivery_Time_Days]]&gt;7,"Delay",IF(Ecommerce_Sales[[#This Row],[Delivery_Time_Days]] = 0,"No delivery",IF(Ecommerce_Sales[[#This Row],[Delivery_Time_Days]]&lt;=7,"On-time")))</f>
        <v>Delay</v>
      </c>
      <c r="V1424" s="7">
        <f>Ecommerce_Sales[[#This Row],[Profit]]/Ecommerce_Sales[[#This Row],[Total_Price]]</f>
        <v>0.35013262599469497</v>
      </c>
      <c r="W1424" s="3">
        <v>924</v>
      </c>
      <c r="X1424" s="3"/>
    </row>
    <row r="1425" spans="1:24" x14ac:dyDescent="0.25">
      <c r="A1425" s="1" t="s">
        <v>5488</v>
      </c>
      <c r="B1425" s="1" t="s">
        <v>493</v>
      </c>
      <c r="C1425" s="1" t="s">
        <v>494</v>
      </c>
      <c r="D1425" s="1" t="s">
        <v>1975</v>
      </c>
      <c r="E1425" s="1" t="s">
        <v>1966</v>
      </c>
      <c r="F1425" s="2">
        <v>45446</v>
      </c>
      <c r="G1425" s="2">
        <v>45303</v>
      </c>
      <c r="H1425" s="2" t="str">
        <f>TEXT(Ecommerce_Sales[[#This Row],[Order_Date]],"mmmm")</f>
        <v>January</v>
      </c>
      <c r="I1425" s="2" t="str">
        <f>TEXT(Ecommerce_Sales[[#This Row],[Order_Date]],"yyyy")</f>
        <v>2024</v>
      </c>
      <c r="J1425" s="2" t="str">
        <f>TEXT(Ecommerce_Sales[[#This Row],[Order_Date]],"mmmm")</f>
        <v>January</v>
      </c>
      <c r="K1425" s="1" t="s">
        <v>1947</v>
      </c>
      <c r="L1425" s="1" t="s">
        <v>2330</v>
      </c>
      <c r="M1425" s="1" t="s">
        <v>1983</v>
      </c>
      <c r="N1425" s="1" t="s">
        <v>1950</v>
      </c>
      <c r="O1425" s="3">
        <v>263</v>
      </c>
      <c r="P1425">
        <v>1</v>
      </c>
      <c r="Q1425" s="3">
        <v>263</v>
      </c>
      <c r="R1425" s="1" t="s">
        <v>2008</v>
      </c>
      <c r="S1425" s="3">
        <v>21</v>
      </c>
      <c r="T1425">
        <v>6</v>
      </c>
      <c r="U1425" t="str">
        <f>IF(Ecommerce_Sales[[#This Row],[Delivery_Time_Days]]&gt;7,"Delay",IF(Ecommerce_Sales[[#This Row],[Delivery_Time_Days]] = 0,"No delivery",IF(Ecommerce_Sales[[#This Row],[Delivery_Time_Days]]&lt;=7,"On-time")))</f>
        <v>On-time</v>
      </c>
      <c r="V1425" s="7">
        <f>Ecommerce_Sales[[#This Row],[Profit]]/Ecommerce_Sales[[#This Row],[Total_Price]]</f>
        <v>0.39923954372623577</v>
      </c>
      <c r="W1425" s="3">
        <v>105</v>
      </c>
      <c r="X1425" s="3"/>
    </row>
    <row r="1426" spans="1:24" x14ac:dyDescent="0.25">
      <c r="A1426" s="1" t="s">
        <v>5489</v>
      </c>
      <c r="B1426" s="1" t="s">
        <v>1426</v>
      </c>
      <c r="C1426" s="1" t="s">
        <v>1427</v>
      </c>
      <c r="D1426" s="1" t="s">
        <v>2276</v>
      </c>
      <c r="E1426" s="1" t="s">
        <v>1946</v>
      </c>
      <c r="F1426" s="2">
        <v>45386</v>
      </c>
      <c r="G1426" s="2">
        <v>45132</v>
      </c>
      <c r="H1426" s="2" t="str">
        <f>TEXT(Ecommerce_Sales[[#This Row],[Order_Date]],"mmmm")</f>
        <v>July</v>
      </c>
      <c r="I1426" s="2" t="str">
        <f>TEXT(Ecommerce_Sales[[#This Row],[Order_Date]],"yyyy")</f>
        <v>2023</v>
      </c>
      <c r="J1426" s="2" t="str">
        <f>TEXT(Ecommerce_Sales[[#This Row],[Order_Date]],"mmmm")</f>
        <v>July</v>
      </c>
      <c r="K1426" s="1" t="s">
        <v>1947</v>
      </c>
      <c r="L1426" s="1" t="s">
        <v>5490</v>
      </c>
      <c r="M1426" s="1" t="s">
        <v>2065</v>
      </c>
      <c r="N1426" s="1" t="s">
        <v>1978</v>
      </c>
      <c r="O1426" s="3">
        <v>80</v>
      </c>
      <c r="P1426">
        <v>3</v>
      </c>
      <c r="Q1426" s="3">
        <v>241</v>
      </c>
      <c r="R1426" s="1" t="s">
        <v>1958</v>
      </c>
      <c r="S1426" s="3">
        <v>13</v>
      </c>
      <c r="T1426">
        <v>9</v>
      </c>
      <c r="U1426" t="str">
        <f>IF(Ecommerce_Sales[[#This Row],[Delivery_Time_Days]]&gt;7,"Delay",IF(Ecommerce_Sales[[#This Row],[Delivery_Time_Days]] = 0,"No delivery",IF(Ecommerce_Sales[[#This Row],[Delivery_Time_Days]]&lt;=7,"On-time")))</f>
        <v>Delay</v>
      </c>
      <c r="V1426" s="7">
        <f>Ecommerce_Sales[[#This Row],[Profit]]/Ecommerce_Sales[[#This Row],[Total_Price]]</f>
        <v>0.34854771784232363</v>
      </c>
      <c r="W1426" s="3">
        <v>84</v>
      </c>
      <c r="X1426" s="3"/>
    </row>
    <row r="1427" spans="1:24" x14ac:dyDescent="0.25">
      <c r="A1427" s="1" t="s">
        <v>5491</v>
      </c>
      <c r="B1427" s="1" t="s">
        <v>1047</v>
      </c>
      <c r="C1427" s="1" t="s">
        <v>1048</v>
      </c>
      <c r="D1427" s="1" t="s">
        <v>5492</v>
      </c>
      <c r="E1427" s="1" t="s">
        <v>1966</v>
      </c>
      <c r="F1427" s="2">
        <v>45306</v>
      </c>
      <c r="G1427" s="2">
        <v>45340</v>
      </c>
      <c r="H1427" s="2" t="str">
        <f>TEXT(Ecommerce_Sales[[#This Row],[Order_Date]],"mmmm")</f>
        <v>February</v>
      </c>
      <c r="I1427" s="2" t="str">
        <f>TEXT(Ecommerce_Sales[[#This Row],[Order_Date]],"yyyy")</f>
        <v>2024</v>
      </c>
      <c r="J1427" s="2" t="str">
        <f>TEXT(Ecommerce_Sales[[#This Row],[Order_Date]],"mmmm")</f>
        <v>February</v>
      </c>
      <c r="K1427" s="1" t="s">
        <v>1947</v>
      </c>
      <c r="L1427" s="1" t="s">
        <v>5493</v>
      </c>
      <c r="M1427" s="1" t="s">
        <v>1949</v>
      </c>
      <c r="N1427" s="1" t="s">
        <v>1950</v>
      </c>
      <c r="O1427" s="3">
        <v>784</v>
      </c>
      <c r="P1427">
        <v>1</v>
      </c>
      <c r="Q1427" s="3">
        <v>784</v>
      </c>
      <c r="R1427" s="1" t="s">
        <v>1958</v>
      </c>
      <c r="S1427" s="3">
        <v>93</v>
      </c>
      <c r="T1427">
        <v>7</v>
      </c>
      <c r="U1427" t="str">
        <f>IF(Ecommerce_Sales[[#This Row],[Delivery_Time_Days]]&gt;7,"Delay",IF(Ecommerce_Sales[[#This Row],[Delivery_Time_Days]] = 0,"No delivery",IF(Ecommerce_Sales[[#This Row],[Delivery_Time_Days]]&lt;=7,"On-time")))</f>
        <v>On-time</v>
      </c>
      <c r="V1427" s="7">
        <f>Ecommerce_Sales[[#This Row],[Profit]]/Ecommerce_Sales[[#This Row],[Total_Price]]</f>
        <v>0.40051020408163263</v>
      </c>
      <c r="W1427" s="3">
        <v>314</v>
      </c>
      <c r="X1427" s="3"/>
    </row>
    <row r="1428" spans="1:24" x14ac:dyDescent="0.25">
      <c r="A1428" s="1" t="s">
        <v>5494</v>
      </c>
      <c r="B1428" s="1" t="s">
        <v>2</v>
      </c>
      <c r="C1428" s="1" t="s">
        <v>3</v>
      </c>
      <c r="D1428" s="1" t="s">
        <v>2485</v>
      </c>
      <c r="E1428" s="1" t="s">
        <v>1946</v>
      </c>
      <c r="F1428" s="2">
        <v>45597</v>
      </c>
      <c r="G1428" s="2">
        <v>45498</v>
      </c>
      <c r="H1428" s="2" t="str">
        <f>TEXT(Ecommerce_Sales[[#This Row],[Order_Date]],"mmmm")</f>
        <v>July</v>
      </c>
      <c r="I1428" s="2" t="str">
        <f>TEXT(Ecommerce_Sales[[#This Row],[Order_Date]],"yyyy")</f>
        <v>2024</v>
      </c>
      <c r="J1428" s="2" t="str">
        <f>TEXT(Ecommerce_Sales[[#This Row],[Order_Date]],"mmmm")</f>
        <v>July</v>
      </c>
      <c r="K1428" s="1" t="s">
        <v>1986</v>
      </c>
      <c r="L1428" s="1" t="s">
        <v>5495</v>
      </c>
      <c r="M1428" s="1" t="s">
        <v>1963</v>
      </c>
      <c r="N1428" s="1" t="s">
        <v>1957</v>
      </c>
      <c r="O1428" s="3">
        <v>1011</v>
      </c>
      <c r="P1428">
        <v>2</v>
      </c>
      <c r="Q1428" s="3">
        <v>2021</v>
      </c>
      <c r="R1428" s="1" t="s">
        <v>1958</v>
      </c>
      <c r="S1428" s="3">
        <v>274</v>
      </c>
      <c r="U1428" t="str">
        <f>IF(Ecommerce_Sales[[#This Row],[Delivery_Time_Days]]&gt;7,"Delay",IF(Ecommerce_Sales[[#This Row],[Delivery_Time_Days]] = 0,"No delivery",IF(Ecommerce_Sales[[#This Row],[Delivery_Time_Days]]&lt;=7,"On-time")))</f>
        <v>No delivery</v>
      </c>
      <c r="V1428" s="7">
        <f>Ecommerce_Sales[[#This Row],[Profit]]/Ecommerce_Sales[[#This Row],[Total_Price]]</f>
        <v>0.14992577931716972</v>
      </c>
      <c r="W1428" s="3">
        <v>303</v>
      </c>
      <c r="X1428" s="3"/>
    </row>
    <row r="1429" spans="1:24" x14ac:dyDescent="0.25">
      <c r="A1429" s="1" t="s">
        <v>5496</v>
      </c>
      <c r="B1429" s="1" t="s">
        <v>934</v>
      </c>
      <c r="C1429" s="1" t="s">
        <v>935</v>
      </c>
      <c r="D1429" s="1" t="s">
        <v>5497</v>
      </c>
      <c r="E1429" s="1" t="s">
        <v>1961</v>
      </c>
      <c r="F1429" s="2">
        <v>45656</v>
      </c>
      <c r="G1429" s="2">
        <v>45331</v>
      </c>
      <c r="H1429" s="2" t="str">
        <f>TEXT(Ecommerce_Sales[[#This Row],[Order_Date]],"mmmm")</f>
        <v>February</v>
      </c>
      <c r="I1429" s="2" t="str">
        <f>TEXT(Ecommerce_Sales[[#This Row],[Order_Date]],"yyyy")</f>
        <v>2024</v>
      </c>
      <c r="J1429" s="2" t="str">
        <f>TEXT(Ecommerce_Sales[[#This Row],[Order_Date]],"mmmm")</f>
        <v>February</v>
      </c>
      <c r="K1429" s="1" t="s">
        <v>1947</v>
      </c>
      <c r="L1429" s="1" t="s">
        <v>5498</v>
      </c>
      <c r="M1429" s="1" t="s">
        <v>2030</v>
      </c>
      <c r="N1429" s="1" t="s">
        <v>1978</v>
      </c>
      <c r="O1429" s="3">
        <v>223</v>
      </c>
      <c r="P1429">
        <v>4</v>
      </c>
      <c r="Q1429" s="3">
        <v>893</v>
      </c>
      <c r="R1429" s="1" t="s">
        <v>1958</v>
      </c>
      <c r="S1429" s="3">
        <v>131</v>
      </c>
      <c r="T1429">
        <v>8</v>
      </c>
      <c r="U1429" t="str">
        <f>IF(Ecommerce_Sales[[#This Row],[Delivery_Time_Days]]&gt;7,"Delay",IF(Ecommerce_Sales[[#This Row],[Delivery_Time_Days]] = 0,"No delivery",IF(Ecommerce_Sales[[#This Row],[Delivery_Time_Days]]&lt;=7,"On-time")))</f>
        <v>Delay</v>
      </c>
      <c r="V1429" s="7">
        <f>Ecommerce_Sales[[#This Row],[Profit]]/Ecommerce_Sales[[#This Row],[Total_Price]]</f>
        <v>0.34938409854423291</v>
      </c>
      <c r="W1429" s="3">
        <v>312</v>
      </c>
      <c r="X1429" s="3"/>
    </row>
    <row r="1430" spans="1:24" x14ac:dyDescent="0.25">
      <c r="A1430" s="1" t="s">
        <v>5499</v>
      </c>
      <c r="B1430" s="1" t="s">
        <v>1472</v>
      </c>
      <c r="C1430" s="1" t="s">
        <v>1473</v>
      </c>
      <c r="D1430" s="1" t="s">
        <v>5500</v>
      </c>
      <c r="E1430" s="1" t="s">
        <v>1946</v>
      </c>
      <c r="F1430" s="2">
        <v>45185</v>
      </c>
      <c r="G1430" s="2">
        <v>45445</v>
      </c>
      <c r="H1430" s="2" t="str">
        <f>TEXT(Ecommerce_Sales[[#This Row],[Order_Date]],"mmmm")</f>
        <v>June</v>
      </c>
      <c r="I1430" s="2" t="str">
        <f>TEXT(Ecommerce_Sales[[#This Row],[Order_Date]],"yyyy")</f>
        <v>2024</v>
      </c>
      <c r="J1430" s="2" t="str">
        <f>TEXT(Ecommerce_Sales[[#This Row],[Order_Date]],"mmmm")</f>
        <v>June</v>
      </c>
      <c r="K1430" s="1" t="s">
        <v>1992</v>
      </c>
      <c r="L1430" s="1" t="s">
        <v>3518</v>
      </c>
      <c r="M1430" s="1" t="s">
        <v>2047</v>
      </c>
      <c r="N1430" s="1" t="s">
        <v>1989</v>
      </c>
      <c r="O1430" s="3">
        <v>484</v>
      </c>
      <c r="P1430">
        <v>6</v>
      </c>
      <c r="Q1430" s="3">
        <v>2903</v>
      </c>
      <c r="R1430" s="1" t="s">
        <v>1958</v>
      </c>
      <c r="S1430" s="3">
        <v>254</v>
      </c>
      <c r="U1430" t="str">
        <f>IF(Ecommerce_Sales[[#This Row],[Delivery_Time_Days]]&gt;7,"Delay",IF(Ecommerce_Sales[[#This Row],[Delivery_Time_Days]] = 0,"No delivery",IF(Ecommerce_Sales[[#This Row],[Delivery_Time_Days]]&lt;=7,"On-time")))</f>
        <v>No delivery</v>
      </c>
      <c r="V1430" s="7">
        <f>Ecommerce_Sales[[#This Row],[Profit]]/Ecommerce_Sales[[#This Row],[Total_Price]]</f>
        <v>0.25008611780916296</v>
      </c>
      <c r="W1430" s="3">
        <v>726</v>
      </c>
      <c r="X1430" s="3"/>
    </row>
    <row r="1431" spans="1:24" x14ac:dyDescent="0.25">
      <c r="A1431" s="1" t="s">
        <v>5501</v>
      </c>
      <c r="B1431" s="1" t="s">
        <v>1659</v>
      </c>
      <c r="C1431" s="1" t="s">
        <v>1660</v>
      </c>
      <c r="D1431" s="1" t="s">
        <v>2204</v>
      </c>
      <c r="E1431" s="1" t="s">
        <v>1946</v>
      </c>
      <c r="F1431" s="2">
        <v>45049</v>
      </c>
      <c r="G1431" s="2">
        <v>45425</v>
      </c>
      <c r="H1431" s="2" t="str">
        <f>TEXT(Ecommerce_Sales[[#This Row],[Order_Date]],"mmmm")</f>
        <v>May</v>
      </c>
      <c r="I1431" s="2" t="str">
        <f>TEXT(Ecommerce_Sales[[#This Row],[Order_Date]],"yyyy")</f>
        <v>2024</v>
      </c>
      <c r="J1431" s="2" t="str">
        <f>TEXT(Ecommerce_Sales[[#This Row],[Order_Date]],"mmmm")</f>
        <v>May</v>
      </c>
      <c r="K1431" s="1" t="s">
        <v>1947</v>
      </c>
      <c r="L1431" s="1" t="s">
        <v>5502</v>
      </c>
      <c r="M1431" s="1" t="s">
        <v>1972</v>
      </c>
      <c r="N1431" s="1" t="s">
        <v>1973</v>
      </c>
      <c r="O1431" s="3">
        <v>343</v>
      </c>
      <c r="P1431">
        <v>4</v>
      </c>
      <c r="Q1431" s="3">
        <v>1372</v>
      </c>
      <c r="R1431" s="1" t="s">
        <v>1958</v>
      </c>
      <c r="S1431" s="3">
        <v>82</v>
      </c>
      <c r="T1431">
        <v>6</v>
      </c>
      <c r="U1431" t="str">
        <f>IF(Ecommerce_Sales[[#This Row],[Delivery_Time_Days]]&gt;7,"Delay",IF(Ecommerce_Sales[[#This Row],[Delivery_Time_Days]] = 0,"No delivery",IF(Ecommerce_Sales[[#This Row],[Delivery_Time_Days]]&lt;=7,"On-time")))</f>
        <v>On-time</v>
      </c>
      <c r="V1431" s="7">
        <f>Ecommerce_Sales[[#This Row],[Profit]]/Ecommerce_Sales[[#This Row],[Total_Price]]</f>
        <v>0.30029154518950435</v>
      </c>
      <c r="W1431" s="3">
        <v>412</v>
      </c>
      <c r="X1431" s="3"/>
    </row>
    <row r="1432" spans="1:24" x14ac:dyDescent="0.25">
      <c r="A1432" s="1" t="s">
        <v>5503</v>
      </c>
      <c r="B1432" s="1" t="s">
        <v>20</v>
      </c>
      <c r="C1432" s="1" t="s">
        <v>21</v>
      </c>
      <c r="D1432" s="1" t="s">
        <v>1960</v>
      </c>
      <c r="E1432" s="1" t="s">
        <v>1961</v>
      </c>
      <c r="F1432" s="2">
        <v>45440</v>
      </c>
      <c r="G1432" s="2">
        <v>45638</v>
      </c>
      <c r="H1432" s="2" t="str">
        <f>TEXT(Ecommerce_Sales[[#This Row],[Order_Date]],"mmmm")</f>
        <v>December</v>
      </c>
      <c r="I1432" s="2" t="str">
        <f>TEXT(Ecommerce_Sales[[#This Row],[Order_Date]],"yyyy")</f>
        <v>2024</v>
      </c>
      <c r="J1432" s="2" t="str">
        <f>TEXT(Ecommerce_Sales[[#This Row],[Order_Date]],"mmmm")</f>
        <v>December</v>
      </c>
      <c r="K1432" s="1" t="s">
        <v>1947</v>
      </c>
      <c r="L1432" s="1" t="s">
        <v>5504</v>
      </c>
      <c r="M1432" s="1" t="s">
        <v>1949</v>
      </c>
      <c r="N1432" s="1" t="s">
        <v>1950</v>
      </c>
      <c r="O1432" s="3">
        <v>1044</v>
      </c>
      <c r="P1432">
        <v>6</v>
      </c>
      <c r="Q1432" s="3">
        <v>6264</v>
      </c>
      <c r="R1432" s="1" t="s">
        <v>1951</v>
      </c>
      <c r="S1432" s="3">
        <v>499</v>
      </c>
      <c r="T1432">
        <v>10</v>
      </c>
      <c r="U1432" t="str">
        <f>IF(Ecommerce_Sales[[#This Row],[Delivery_Time_Days]]&gt;7,"Delay",IF(Ecommerce_Sales[[#This Row],[Delivery_Time_Days]] = 0,"No delivery",IF(Ecommerce_Sales[[#This Row],[Delivery_Time_Days]]&lt;=7,"On-time")))</f>
        <v>Delay</v>
      </c>
      <c r="V1432" s="7">
        <f>Ecommerce_Sales[[#This Row],[Profit]]/Ecommerce_Sales[[#This Row],[Total_Price]]</f>
        <v>0.40006385696040869</v>
      </c>
      <c r="W1432" s="3">
        <v>2506</v>
      </c>
      <c r="X1432" s="3"/>
    </row>
    <row r="1433" spans="1:24" x14ac:dyDescent="0.25">
      <c r="A1433" s="1" t="s">
        <v>5505</v>
      </c>
      <c r="B1433" s="1" t="s">
        <v>236</v>
      </c>
      <c r="C1433" s="1" t="s">
        <v>237</v>
      </c>
      <c r="D1433" s="1" t="s">
        <v>5005</v>
      </c>
      <c r="E1433" s="1" t="s">
        <v>1954</v>
      </c>
      <c r="F1433" s="2">
        <v>45354</v>
      </c>
      <c r="G1433" s="2">
        <v>45055</v>
      </c>
      <c r="H1433" s="2" t="str">
        <f>TEXT(Ecommerce_Sales[[#This Row],[Order_Date]],"mmmm")</f>
        <v>May</v>
      </c>
      <c r="I1433" s="2" t="str">
        <f>TEXT(Ecommerce_Sales[[#This Row],[Order_Date]],"yyyy")</f>
        <v>2023</v>
      </c>
      <c r="J1433" s="2" t="str">
        <f>TEXT(Ecommerce_Sales[[#This Row],[Order_Date]],"mmmm")</f>
        <v>May</v>
      </c>
      <c r="K1433" s="1" t="s">
        <v>1947</v>
      </c>
      <c r="L1433" s="1" t="s">
        <v>5361</v>
      </c>
      <c r="M1433" s="1" t="s">
        <v>1972</v>
      </c>
      <c r="N1433" s="1" t="s">
        <v>1973</v>
      </c>
      <c r="O1433" s="3">
        <v>124</v>
      </c>
      <c r="P1433">
        <v>1</v>
      </c>
      <c r="Q1433" s="3">
        <v>124</v>
      </c>
      <c r="R1433" s="1" t="s">
        <v>1958</v>
      </c>
      <c r="S1433" s="3">
        <v>10</v>
      </c>
      <c r="T1433">
        <v>8</v>
      </c>
      <c r="U1433" t="str">
        <f>IF(Ecommerce_Sales[[#This Row],[Delivery_Time_Days]]&gt;7,"Delay",IF(Ecommerce_Sales[[#This Row],[Delivery_Time_Days]] = 0,"No delivery",IF(Ecommerce_Sales[[#This Row],[Delivery_Time_Days]]&lt;=7,"On-time")))</f>
        <v>Delay</v>
      </c>
      <c r="V1433" s="7">
        <f>Ecommerce_Sales[[#This Row],[Profit]]/Ecommerce_Sales[[#This Row],[Total_Price]]</f>
        <v>0.29838709677419356</v>
      </c>
      <c r="W1433" s="3">
        <v>37</v>
      </c>
      <c r="X1433" s="3"/>
    </row>
    <row r="1434" spans="1:24" x14ac:dyDescent="0.25">
      <c r="A1434" s="1" t="s">
        <v>5506</v>
      </c>
      <c r="B1434" s="1" t="s">
        <v>424</v>
      </c>
      <c r="C1434" s="1" t="s">
        <v>425</v>
      </c>
      <c r="D1434" s="1" t="s">
        <v>3948</v>
      </c>
      <c r="E1434" s="1" t="s">
        <v>1954</v>
      </c>
      <c r="F1434" s="2">
        <v>45025</v>
      </c>
      <c r="G1434" s="2">
        <v>45277</v>
      </c>
      <c r="H1434" s="2" t="str">
        <f>TEXT(Ecommerce_Sales[[#This Row],[Order_Date]],"mmmm")</f>
        <v>December</v>
      </c>
      <c r="I1434" s="2" t="str">
        <f>TEXT(Ecommerce_Sales[[#This Row],[Order_Date]],"yyyy")</f>
        <v>2023</v>
      </c>
      <c r="J1434" s="2" t="str">
        <f>TEXT(Ecommerce_Sales[[#This Row],[Order_Date]],"mmmm")</f>
        <v>December</v>
      </c>
      <c r="K1434" s="1" t="s">
        <v>1947</v>
      </c>
      <c r="L1434" s="1" t="s">
        <v>5507</v>
      </c>
      <c r="M1434" s="1" t="s">
        <v>1988</v>
      </c>
      <c r="N1434" s="1" t="s">
        <v>1989</v>
      </c>
      <c r="O1434" s="3">
        <v>603</v>
      </c>
      <c r="P1434">
        <v>10</v>
      </c>
      <c r="Q1434" s="3">
        <v>6029</v>
      </c>
      <c r="R1434" s="1" t="s">
        <v>2008</v>
      </c>
      <c r="S1434" s="3">
        <v>632</v>
      </c>
      <c r="T1434">
        <v>6</v>
      </c>
      <c r="U1434" t="str">
        <f>IF(Ecommerce_Sales[[#This Row],[Delivery_Time_Days]]&gt;7,"Delay",IF(Ecommerce_Sales[[#This Row],[Delivery_Time_Days]] = 0,"No delivery",IF(Ecommerce_Sales[[#This Row],[Delivery_Time_Days]]&lt;=7,"On-time")))</f>
        <v>On-time</v>
      </c>
      <c r="V1434" s="7">
        <f>Ecommerce_Sales[[#This Row],[Profit]]/Ecommerce_Sales[[#This Row],[Total_Price]]</f>
        <v>0.24995853375352464</v>
      </c>
      <c r="W1434" s="3">
        <v>1507</v>
      </c>
      <c r="X1434" s="3"/>
    </row>
    <row r="1435" spans="1:24" x14ac:dyDescent="0.25">
      <c r="A1435" s="1" t="s">
        <v>5508</v>
      </c>
      <c r="B1435" s="1" t="s">
        <v>468</v>
      </c>
      <c r="C1435" s="1" t="s">
        <v>469</v>
      </c>
      <c r="D1435" s="1" t="s">
        <v>2393</v>
      </c>
      <c r="E1435" s="1" t="s">
        <v>1981</v>
      </c>
      <c r="F1435" s="2">
        <v>44945</v>
      </c>
      <c r="G1435" s="2">
        <v>45190</v>
      </c>
      <c r="H1435" s="2" t="str">
        <f>TEXT(Ecommerce_Sales[[#This Row],[Order_Date]],"mmmm")</f>
        <v>September</v>
      </c>
      <c r="I1435" s="2" t="str">
        <f>TEXT(Ecommerce_Sales[[#This Row],[Order_Date]],"yyyy")</f>
        <v>2023</v>
      </c>
      <c r="J1435" s="2" t="str">
        <f>TEXT(Ecommerce_Sales[[#This Row],[Order_Date]],"mmmm")</f>
        <v>September</v>
      </c>
      <c r="K1435" s="1" t="s">
        <v>1947</v>
      </c>
      <c r="L1435" s="1" t="s">
        <v>5509</v>
      </c>
      <c r="M1435" s="1" t="s">
        <v>2058</v>
      </c>
      <c r="N1435" s="1" t="s">
        <v>1950</v>
      </c>
      <c r="O1435" s="3">
        <v>957</v>
      </c>
      <c r="P1435">
        <v>2</v>
      </c>
      <c r="Q1435" s="3">
        <v>1915</v>
      </c>
      <c r="R1435" s="1" t="s">
        <v>1958</v>
      </c>
      <c r="S1435" s="3">
        <v>97</v>
      </c>
      <c r="T1435">
        <v>10</v>
      </c>
      <c r="U1435" t="str">
        <f>IF(Ecommerce_Sales[[#This Row],[Delivery_Time_Days]]&gt;7,"Delay",IF(Ecommerce_Sales[[#This Row],[Delivery_Time_Days]] = 0,"No delivery",IF(Ecommerce_Sales[[#This Row],[Delivery_Time_Days]]&lt;=7,"On-time")))</f>
        <v>Delay</v>
      </c>
      <c r="V1435" s="7">
        <f>Ecommerce_Sales[[#This Row],[Profit]]/Ecommerce_Sales[[#This Row],[Total_Price]]</f>
        <v>0.4</v>
      </c>
      <c r="W1435" s="3">
        <v>766</v>
      </c>
      <c r="X1435" s="3"/>
    </row>
    <row r="1436" spans="1:24" x14ac:dyDescent="0.25">
      <c r="A1436" s="1" t="s">
        <v>5510</v>
      </c>
      <c r="B1436" s="1" t="s">
        <v>1055</v>
      </c>
      <c r="C1436" s="1" t="s">
        <v>1056</v>
      </c>
      <c r="D1436" s="1" t="s">
        <v>4774</v>
      </c>
      <c r="E1436" s="1" t="s">
        <v>1996</v>
      </c>
      <c r="F1436" s="2">
        <v>45132</v>
      </c>
      <c r="G1436" s="2">
        <v>45461</v>
      </c>
      <c r="H1436" s="2" t="str">
        <f>TEXT(Ecommerce_Sales[[#This Row],[Order_Date]],"mmmm")</f>
        <v>June</v>
      </c>
      <c r="I1436" s="2" t="str">
        <f>TEXT(Ecommerce_Sales[[#This Row],[Order_Date]],"yyyy")</f>
        <v>2024</v>
      </c>
      <c r="J1436" s="2" t="str">
        <f>TEXT(Ecommerce_Sales[[#This Row],[Order_Date]],"mmmm")</f>
        <v>June</v>
      </c>
      <c r="K1436" s="1" t="s">
        <v>1947</v>
      </c>
      <c r="L1436" s="1" t="s">
        <v>5511</v>
      </c>
      <c r="M1436" s="1" t="s">
        <v>2047</v>
      </c>
      <c r="N1436" s="1" t="s">
        <v>1989</v>
      </c>
      <c r="O1436" s="3">
        <v>367</v>
      </c>
      <c r="P1436">
        <v>6</v>
      </c>
      <c r="Q1436" s="3">
        <v>2203</v>
      </c>
      <c r="R1436" s="1" t="s">
        <v>1958</v>
      </c>
      <c r="S1436" s="3">
        <v>134</v>
      </c>
      <c r="T1436">
        <v>8</v>
      </c>
      <c r="U1436" t="str">
        <f>IF(Ecommerce_Sales[[#This Row],[Delivery_Time_Days]]&gt;7,"Delay",IF(Ecommerce_Sales[[#This Row],[Delivery_Time_Days]] = 0,"No delivery",IF(Ecommerce_Sales[[#This Row],[Delivery_Time_Days]]&lt;=7,"On-time")))</f>
        <v>Delay</v>
      </c>
      <c r="V1436" s="7">
        <f>Ecommerce_Sales[[#This Row],[Profit]]/Ecommerce_Sales[[#This Row],[Total_Price]]</f>
        <v>0.25011348161597824</v>
      </c>
      <c r="W1436" s="3">
        <v>551</v>
      </c>
      <c r="X1436" s="3"/>
    </row>
    <row r="1437" spans="1:24" x14ac:dyDescent="0.25">
      <c r="A1437" s="1" t="s">
        <v>5512</v>
      </c>
      <c r="B1437" s="1" t="s">
        <v>689</v>
      </c>
      <c r="C1437" s="1" t="s">
        <v>1123</v>
      </c>
      <c r="D1437" s="1" t="s">
        <v>5513</v>
      </c>
      <c r="E1437" s="1" t="s">
        <v>1961</v>
      </c>
      <c r="F1437" s="2">
        <v>45579</v>
      </c>
      <c r="G1437" s="2">
        <v>45438</v>
      </c>
      <c r="H1437" s="2" t="str">
        <f>TEXT(Ecommerce_Sales[[#This Row],[Order_Date]],"mmmm")</f>
        <v>May</v>
      </c>
      <c r="I1437" s="2" t="str">
        <f>TEXT(Ecommerce_Sales[[#This Row],[Order_Date]],"yyyy")</f>
        <v>2024</v>
      </c>
      <c r="J1437" s="2" t="str">
        <f>TEXT(Ecommerce_Sales[[#This Row],[Order_Date]],"mmmm")</f>
        <v>May</v>
      </c>
      <c r="K1437" s="1" t="s">
        <v>1947</v>
      </c>
      <c r="L1437" s="1" t="s">
        <v>5514</v>
      </c>
      <c r="M1437" s="1" t="s">
        <v>1968</v>
      </c>
      <c r="N1437" s="1" t="s">
        <v>1957</v>
      </c>
      <c r="O1437" s="3">
        <v>979</v>
      </c>
      <c r="P1437">
        <v>5</v>
      </c>
      <c r="Q1437" s="3">
        <v>4893</v>
      </c>
      <c r="R1437" s="1" t="s">
        <v>1958</v>
      </c>
      <c r="S1437" s="3">
        <v>284</v>
      </c>
      <c r="T1437">
        <v>3</v>
      </c>
      <c r="U1437" t="str">
        <f>IF(Ecommerce_Sales[[#This Row],[Delivery_Time_Days]]&gt;7,"Delay",IF(Ecommerce_Sales[[#This Row],[Delivery_Time_Days]] = 0,"No delivery",IF(Ecommerce_Sales[[#This Row],[Delivery_Time_Days]]&lt;=7,"On-time")))</f>
        <v>On-time</v>
      </c>
      <c r="V1437" s="7">
        <f>Ecommerce_Sales[[#This Row],[Profit]]/Ecommerce_Sales[[#This Row],[Total_Price]]</f>
        <v>0.15001021867974657</v>
      </c>
      <c r="W1437" s="3">
        <v>734</v>
      </c>
      <c r="X1437" s="3"/>
    </row>
    <row r="1438" spans="1:24" x14ac:dyDescent="0.25">
      <c r="A1438" s="1" t="s">
        <v>5515</v>
      </c>
      <c r="B1438" s="1" t="s">
        <v>800</v>
      </c>
      <c r="C1438" s="1" t="s">
        <v>801</v>
      </c>
      <c r="D1438" s="1" t="s">
        <v>5516</v>
      </c>
      <c r="E1438" s="1" t="s">
        <v>1996</v>
      </c>
      <c r="F1438" s="2">
        <v>45499</v>
      </c>
      <c r="G1438" s="2">
        <v>45436</v>
      </c>
      <c r="H1438" s="2" t="str">
        <f>TEXT(Ecommerce_Sales[[#This Row],[Order_Date]],"mmmm")</f>
        <v>May</v>
      </c>
      <c r="I1438" s="2" t="str">
        <f>TEXT(Ecommerce_Sales[[#This Row],[Order_Date]],"yyyy")</f>
        <v>2024</v>
      </c>
      <c r="J1438" s="2" t="str">
        <f>TEXT(Ecommerce_Sales[[#This Row],[Order_Date]],"mmmm")</f>
        <v>May</v>
      </c>
      <c r="K1438" s="1" t="s">
        <v>1947</v>
      </c>
      <c r="L1438" s="1" t="s">
        <v>5517</v>
      </c>
      <c r="M1438" s="1" t="s">
        <v>1949</v>
      </c>
      <c r="N1438" s="1" t="s">
        <v>1950</v>
      </c>
      <c r="O1438" s="3">
        <v>901</v>
      </c>
      <c r="P1438">
        <v>2</v>
      </c>
      <c r="Q1438" s="3">
        <v>1801</v>
      </c>
      <c r="R1438" s="1" t="s">
        <v>2008</v>
      </c>
      <c r="S1438" s="3">
        <v>108</v>
      </c>
      <c r="T1438">
        <v>5</v>
      </c>
      <c r="U1438" t="str">
        <f>IF(Ecommerce_Sales[[#This Row],[Delivery_Time_Days]]&gt;7,"Delay",IF(Ecommerce_Sales[[#This Row],[Delivery_Time_Days]] = 0,"No delivery",IF(Ecommerce_Sales[[#This Row],[Delivery_Time_Days]]&lt;=7,"On-time")))</f>
        <v>On-time</v>
      </c>
      <c r="V1438" s="7">
        <f>Ecommerce_Sales[[#This Row],[Profit]]/Ecommerce_Sales[[#This Row],[Total_Price]]</f>
        <v>0.40033314825097166</v>
      </c>
      <c r="W1438" s="3">
        <v>721</v>
      </c>
      <c r="X1438" s="3"/>
    </row>
    <row r="1439" spans="1:24" x14ac:dyDescent="0.25">
      <c r="A1439" s="1" t="s">
        <v>5518</v>
      </c>
      <c r="B1439" s="1" t="s">
        <v>1874</v>
      </c>
      <c r="C1439" s="1" t="s">
        <v>1875</v>
      </c>
      <c r="D1439" s="1" t="s">
        <v>4410</v>
      </c>
      <c r="E1439" s="1" t="s">
        <v>1954</v>
      </c>
      <c r="F1439" s="2">
        <v>45489</v>
      </c>
      <c r="G1439" s="2">
        <v>45426</v>
      </c>
      <c r="H1439" s="2" t="str">
        <f>TEXT(Ecommerce_Sales[[#This Row],[Order_Date]],"mmmm")</f>
        <v>May</v>
      </c>
      <c r="I1439" s="2" t="str">
        <f>TEXT(Ecommerce_Sales[[#This Row],[Order_Date]],"yyyy")</f>
        <v>2024</v>
      </c>
      <c r="J1439" s="2" t="str">
        <f>TEXT(Ecommerce_Sales[[#This Row],[Order_Date]],"mmmm")</f>
        <v>May</v>
      </c>
      <c r="K1439" s="1" t="s">
        <v>1992</v>
      </c>
      <c r="L1439" s="1" t="s">
        <v>5519</v>
      </c>
      <c r="M1439" s="1" t="s">
        <v>2026</v>
      </c>
      <c r="N1439" s="1" t="s">
        <v>1978</v>
      </c>
      <c r="O1439" s="3">
        <v>640</v>
      </c>
      <c r="P1439">
        <v>2</v>
      </c>
      <c r="Q1439" s="3">
        <v>1280</v>
      </c>
      <c r="R1439" s="1" t="s">
        <v>1958</v>
      </c>
      <c r="S1439" s="3">
        <v>97</v>
      </c>
      <c r="U1439" t="str">
        <f>IF(Ecommerce_Sales[[#This Row],[Delivery_Time_Days]]&gt;7,"Delay",IF(Ecommerce_Sales[[#This Row],[Delivery_Time_Days]] = 0,"No delivery",IF(Ecommerce_Sales[[#This Row],[Delivery_Time_Days]]&lt;=7,"On-time")))</f>
        <v>No delivery</v>
      </c>
      <c r="V1439" s="7">
        <f>Ecommerce_Sales[[#This Row],[Profit]]/Ecommerce_Sales[[#This Row],[Total_Price]]</f>
        <v>0.35</v>
      </c>
      <c r="W1439" s="3">
        <v>448</v>
      </c>
      <c r="X1439" s="3"/>
    </row>
    <row r="1440" spans="1:24" x14ac:dyDescent="0.25">
      <c r="A1440" s="1" t="s">
        <v>5520</v>
      </c>
      <c r="B1440" s="1" t="s">
        <v>462</v>
      </c>
      <c r="C1440" s="1" t="s">
        <v>463</v>
      </c>
      <c r="D1440" s="1" t="s">
        <v>5047</v>
      </c>
      <c r="E1440" s="1" t="s">
        <v>1981</v>
      </c>
      <c r="F1440" s="2">
        <v>45622</v>
      </c>
      <c r="G1440" s="2">
        <v>45560</v>
      </c>
      <c r="H1440" s="2" t="str">
        <f>TEXT(Ecommerce_Sales[[#This Row],[Order_Date]],"mmmm")</f>
        <v>September</v>
      </c>
      <c r="I1440" s="2" t="str">
        <f>TEXT(Ecommerce_Sales[[#This Row],[Order_Date]],"yyyy")</f>
        <v>2024</v>
      </c>
      <c r="J1440" s="2" t="str">
        <f>TEXT(Ecommerce_Sales[[#This Row],[Order_Date]],"mmmm")</f>
        <v>September</v>
      </c>
      <c r="K1440" s="1" t="s">
        <v>1947</v>
      </c>
      <c r="L1440" s="1" t="s">
        <v>4026</v>
      </c>
      <c r="M1440" s="1" t="s">
        <v>1949</v>
      </c>
      <c r="N1440" s="1" t="s">
        <v>1950</v>
      </c>
      <c r="O1440" s="3">
        <v>523</v>
      </c>
      <c r="P1440">
        <v>3</v>
      </c>
      <c r="Q1440" s="3">
        <v>1570</v>
      </c>
      <c r="R1440" s="1" t="s">
        <v>1958</v>
      </c>
      <c r="S1440" s="3">
        <v>117</v>
      </c>
      <c r="T1440">
        <v>9</v>
      </c>
      <c r="U1440" t="str">
        <f>IF(Ecommerce_Sales[[#This Row],[Delivery_Time_Days]]&gt;7,"Delay",IF(Ecommerce_Sales[[#This Row],[Delivery_Time_Days]] = 0,"No delivery",IF(Ecommerce_Sales[[#This Row],[Delivery_Time_Days]]&lt;=7,"On-time")))</f>
        <v>Delay</v>
      </c>
      <c r="V1440" s="7">
        <f>Ecommerce_Sales[[#This Row],[Profit]]/Ecommerce_Sales[[#This Row],[Total_Price]]</f>
        <v>0.4</v>
      </c>
      <c r="W1440" s="3">
        <v>628</v>
      </c>
      <c r="X1440" s="3"/>
    </row>
    <row r="1441" spans="1:24" x14ac:dyDescent="0.25">
      <c r="A1441" s="1" t="s">
        <v>5521</v>
      </c>
      <c r="B1441" s="1" t="s">
        <v>1197</v>
      </c>
      <c r="C1441" s="1" t="s">
        <v>1198</v>
      </c>
      <c r="D1441" s="1" t="s">
        <v>4293</v>
      </c>
      <c r="E1441" s="1" t="s">
        <v>1966</v>
      </c>
      <c r="F1441" s="2">
        <v>45127</v>
      </c>
      <c r="G1441" s="2">
        <v>45220</v>
      </c>
      <c r="H1441" s="2" t="str">
        <f>TEXT(Ecommerce_Sales[[#This Row],[Order_Date]],"mmmm")</f>
        <v>October</v>
      </c>
      <c r="I1441" s="2" t="str">
        <f>TEXT(Ecommerce_Sales[[#This Row],[Order_Date]],"yyyy")</f>
        <v>2023</v>
      </c>
      <c r="J1441" s="2" t="str">
        <f>TEXT(Ecommerce_Sales[[#This Row],[Order_Date]],"mmmm")</f>
        <v>October</v>
      </c>
      <c r="K1441" s="1" t="s">
        <v>1986</v>
      </c>
      <c r="L1441" s="1" t="s">
        <v>5522</v>
      </c>
      <c r="M1441" s="1" t="s">
        <v>1963</v>
      </c>
      <c r="N1441" s="1" t="s">
        <v>1957</v>
      </c>
      <c r="O1441" s="3">
        <v>369</v>
      </c>
      <c r="P1441">
        <v>1</v>
      </c>
      <c r="Q1441" s="3">
        <v>369</v>
      </c>
      <c r="R1441" s="1" t="s">
        <v>2012</v>
      </c>
      <c r="S1441" s="3">
        <v>27</v>
      </c>
      <c r="U1441" t="str">
        <f>IF(Ecommerce_Sales[[#This Row],[Delivery_Time_Days]]&gt;7,"Delay",IF(Ecommerce_Sales[[#This Row],[Delivery_Time_Days]] = 0,"No delivery",IF(Ecommerce_Sales[[#This Row],[Delivery_Time_Days]]&lt;=7,"On-time")))</f>
        <v>No delivery</v>
      </c>
      <c r="V1441" s="7">
        <f>Ecommerce_Sales[[#This Row],[Profit]]/Ecommerce_Sales[[#This Row],[Total_Price]]</f>
        <v>0.14905149051490515</v>
      </c>
      <c r="W1441" s="3">
        <v>55</v>
      </c>
      <c r="X1441" s="3"/>
    </row>
    <row r="1442" spans="1:24" x14ac:dyDescent="0.25">
      <c r="A1442" s="1" t="s">
        <v>5523</v>
      </c>
      <c r="B1442" s="1" t="s">
        <v>308</v>
      </c>
      <c r="C1442" s="1" t="s">
        <v>309</v>
      </c>
      <c r="D1442" s="1" t="s">
        <v>4900</v>
      </c>
      <c r="E1442" s="1" t="s">
        <v>2005</v>
      </c>
      <c r="F1442" s="2">
        <v>45633</v>
      </c>
      <c r="G1442" s="2">
        <v>45081</v>
      </c>
      <c r="H1442" s="2" t="str">
        <f>TEXT(Ecommerce_Sales[[#This Row],[Order_Date]],"mmmm")</f>
        <v>June</v>
      </c>
      <c r="I1442" s="2" t="str">
        <f>TEXT(Ecommerce_Sales[[#This Row],[Order_Date]],"yyyy")</f>
        <v>2023</v>
      </c>
      <c r="J1442" s="2" t="str">
        <f>TEXT(Ecommerce_Sales[[#This Row],[Order_Date]],"mmmm")</f>
        <v>June</v>
      </c>
      <c r="K1442" s="1" t="s">
        <v>1947</v>
      </c>
      <c r="L1442" s="1" t="s">
        <v>5524</v>
      </c>
      <c r="M1442" s="1" t="s">
        <v>2054</v>
      </c>
      <c r="N1442" s="1" t="s">
        <v>1957</v>
      </c>
      <c r="O1442" s="3">
        <v>523</v>
      </c>
      <c r="P1442">
        <v>6</v>
      </c>
      <c r="Q1442" s="3">
        <v>3138</v>
      </c>
      <c r="R1442" s="1" t="s">
        <v>1951</v>
      </c>
      <c r="S1442" s="3">
        <v>302</v>
      </c>
      <c r="T1442">
        <v>2</v>
      </c>
      <c r="U1442" t="str">
        <f>IF(Ecommerce_Sales[[#This Row],[Delivery_Time_Days]]&gt;7,"Delay",IF(Ecommerce_Sales[[#This Row],[Delivery_Time_Days]] = 0,"No delivery",IF(Ecommerce_Sales[[#This Row],[Delivery_Time_Days]]&lt;=7,"On-time")))</f>
        <v>On-time</v>
      </c>
      <c r="V1442" s="7">
        <f>Ecommerce_Sales[[#This Row],[Profit]]/Ecommerce_Sales[[#This Row],[Total_Price]]</f>
        <v>0.15009560229445507</v>
      </c>
      <c r="W1442" s="3">
        <v>471</v>
      </c>
      <c r="X1442" s="3"/>
    </row>
    <row r="1443" spans="1:24" x14ac:dyDescent="0.25">
      <c r="A1443" s="1" t="s">
        <v>5525</v>
      </c>
      <c r="B1443" s="1" t="s">
        <v>965</v>
      </c>
      <c r="C1443" s="1" t="s">
        <v>966</v>
      </c>
      <c r="D1443" s="1" t="s">
        <v>3486</v>
      </c>
      <c r="E1443" s="1" t="s">
        <v>1946</v>
      </c>
      <c r="F1443" s="2">
        <v>45032</v>
      </c>
      <c r="G1443" s="2">
        <v>45537</v>
      </c>
      <c r="H1443" s="2" t="str">
        <f>TEXT(Ecommerce_Sales[[#This Row],[Order_Date]],"mmmm")</f>
        <v>September</v>
      </c>
      <c r="I1443" s="2" t="str">
        <f>TEXT(Ecommerce_Sales[[#This Row],[Order_Date]],"yyyy")</f>
        <v>2024</v>
      </c>
      <c r="J1443" s="2" t="str">
        <f>TEXT(Ecommerce_Sales[[#This Row],[Order_Date]],"mmmm")</f>
        <v>September</v>
      </c>
      <c r="K1443" s="1" t="s">
        <v>1947</v>
      </c>
      <c r="L1443" s="1" t="s">
        <v>5526</v>
      </c>
      <c r="M1443" s="1" t="s">
        <v>1977</v>
      </c>
      <c r="N1443" s="1" t="s">
        <v>1978</v>
      </c>
      <c r="O1443" s="3">
        <v>829</v>
      </c>
      <c r="P1443">
        <v>2</v>
      </c>
      <c r="Q1443" s="3">
        <v>1657</v>
      </c>
      <c r="R1443" s="1" t="s">
        <v>1958</v>
      </c>
      <c r="S1443" s="3">
        <v>157</v>
      </c>
      <c r="T1443">
        <v>8</v>
      </c>
      <c r="U1443" t="str">
        <f>IF(Ecommerce_Sales[[#This Row],[Delivery_Time_Days]]&gt;7,"Delay",IF(Ecommerce_Sales[[#This Row],[Delivery_Time_Days]] = 0,"No delivery",IF(Ecommerce_Sales[[#This Row],[Delivery_Time_Days]]&lt;=7,"On-time")))</f>
        <v>Delay</v>
      </c>
      <c r="V1443" s="7">
        <f>Ecommerce_Sales[[#This Row],[Profit]]/Ecommerce_Sales[[#This Row],[Total_Price]]</f>
        <v>0.35003017501508749</v>
      </c>
      <c r="W1443" s="3">
        <v>580</v>
      </c>
      <c r="X1443" s="3"/>
    </row>
    <row r="1444" spans="1:24" x14ac:dyDescent="0.25">
      <c r="A1444" s="1" t="s">
        <v>5527</v>
      </c>
      <c r="B1444" s="1" t="s">
        <v>250</v>
      </c>
      <c r="C1444" s="1" t="s">
        <v>975</v>
      </c>
      <c r="D1444" s="1" t="s">
        <v>2550</v>
      </c>
      <c r="E1444" s="1" t="s">
        <v>2005</v>
      </c>
      <c r="F1444" s="2">
        <v>45626</v>
      </c>
      <c r="G1444" s="2">
        <v>45464</v>
      </c>
      <c r="H1444" s="2" t="str">
        <f>TEXT(Ecommerce_Sales[[#This Row],[Order_Date]],"mmmm")</f>
        <v>June</v>
      </c>
      <c r="I1444" s="2" t="str">
        <f>TEXT(Ecommerce_Sales[[#This Row],[Order_Date]],"yyyy")</f>
        <v>2024</v>
      </c>
      <c r="J1444" s="2" t="str">
        <f>TEXT(Ecommerce_Sales[[#This Row],[Order_Date]],"mmmm")</f>
        <v>June</v>
      </c>
      <c r="K1444" s="1" t="s">
        <v>1947</v>
      </c>
      <c r="L1444" s="1" t="s">
        <v>5528</v>
      </c>
      <c r="M1444" s="1" t="s">
        <v>1956</v>
      </c>
      <c r="N1444" s="1" t="s">
        <v>1957</v>
      </c>
      <c r="O1444" s="3">
        <v>911</v>
      </c>
      <c r="P1444">
        <v>6</v>
      </c>
      <c r="Q1444" s="3">
        <v>5469</v>
      </c>
      <c r="R1444" s="1" t="s">
        <v>2016</v>
      </c>
      <c r="S1444" s="3">
        <v>295</v>
      </c>
      <c r="T1444">
        <v>8</v>
      </c>
      <c r="U1444" t="str">
        <f>IF(Ecommerce_Sales[[#This Row],[Delivery_Time_Days]]&gt;7,"Delay",IF(Ecommerce_Sales[[#This Row],[Delivery_Time_Days]] = 0,"No delivery",IF(Ecommerce_Sales[[#This Row],[Delivery_Time_Days]]&lt;=7,"On-time")))</f>
        <v>Delay</v>
      </c>
      <c r="V1444" s="7">
        <f>Ecommerce_Sales[[#This Row],[Profit]]/Ecommerce_Sales[[#This Row],[Total_Price]]</f>
        <v>0.14993600292558054</v>
      </c>
      <c r="W1444" s="3">
        <v>820</v>
      </c>
      <c r="X1444" s="3"/>
    </row>
    <row r="1445" spans="1:24" x14ac:dyDescent="0.25">
      <c r="A1445" s="1" t="s">
        <v>5529</v>
      </c>
      <c r="B1445" s="1" t="s">
        <v>647</v>
      </c>
      <c r="C1445" s="1" t="s">
        <v>648</v>
      </c>
      <c r="D1445" s="1" t="s">
        <v>5530</v>
      </c>
      <c r="E1445" s="1" t="s">
        <v>2005</v>
      </c>
      <c r="F1445" s="2">
        <v>45174</v>
      </c>
      <c r="G1445" s="2">
        <v>45146</v>
      </c>
      <c r="H1445" s="2" t="str">
        <f>TEXT(Ecommerce_Sales[[#This Row],[Order_Date]],"mmmm")</f>
        <v>August</v>
      </c>
      <c r="I1445" s="2" t="str">
        <f>TEXT(Ecommerce_Sales[[#This Row],[Order_Date]],"yyyy")</f>
        <v>2023</v>
      </c>
      <c r="J1445" s="2" t="str">
        <f>TEXT(Ecommerce_Sales[[#This Row],[Order_Date]],"mmmm")</f>
        <v>August</v>
      </c>
      <c r="K1445" s="1" t="s">
        <v>1947</v>
      </c>
      <c r="L1445" s="1" t="s">
        <v>5531</v>
      </c>
      <c r="M1445" s="1" t="s">
        <v>2065</v>
      </c>
      <c r="N1445" s="1" t="s">
        <v>1978</v>
      </c>
      <c r="O1445" s="3">
        <v>1068</v>
      </c>
      <c r="P1445">
        <v>6</v>
      </c>
      <c r="Q1445" s="3">
        <v>6407</v>
      </c>
      <c r="R1445" s="1" t="s">
        <v>1951</v>
      </c>
      <c r="S1445" s="3">
        <v>428</v>
      </c>
      <c r="T1445">
        <v>3</v>
      </c>
      <c r="U1445" t="str">
        <f>IF(Ecommerce_Sales[[#This Row],[Delivery_Time_Days]]&gt;7,"Delay",IF(Ecommerce_Sales[[#This Row],[Delivery_Time_Days]] = 0,"No delivery",IF(Ecommerce_Sales[[#This Row],[Delivery_Time_Days]]&lt;=7,"On-time")))</f>
        <v>On-time</v>
      </c>
      <c r="V1445" s="7">
        <f>Ecommerce_Sales[[#This Row],[Profit]]/Ecommerce_Sales[[#This Row],[Total_Price]]</f>
        <v>0.34992976432027467</v>
      </c>
      <c r="W1445" s="3">
        <v>2242</v>
      </c>
      <c r="X1445" s="3"/>
    </row>
    <row r="1446" spans="1:24" x14ac:dyDescent="0.25">
      <c r="A1446" s="1" t="s">
        <v>5532</v>
      </c>
      <c r="B1446" s="1" t="s">
        <v>588</v>
      </c>
      <c r="C1446" s="1" t="s">
        <v>589</v>
      </c>
      <c r="D1446" s="1" t="s">
        <v>5533</v>
      </c>
      <c r="E1446" s="1" t="s">
        <v>1981</v>
      </c>
      <c r="F1446" s="2">
        <v>45640</v>
      </c>
      <c r="G1446" s="2">
        <v>45594</v>
      </c>
      <c r="H1446" s="2" t="str">
        <f>TEXT(Ecommerce_Sales[[#This Row],[Order_Date]],"mmmm")</f>
        <v>October</v>
      </c>
      <c r="I1446" s="2" t="str">
        <f>TEXT(Ecommerce_Sales[[#This Row],[Order_Date]],"yyyy")</f>
        <v>2024</v>
      </c>
      <c r="J1446" s="2" t="str">
        <f>TEXT(Ecommerce_Sales[[#This Row],[Order_Date]],"mmmm")</f>
        <v>October</v>
      </c>
      <c r="K1446" s="1" t="s">
        <v>1947</v>
      </c>
      <c r="L1446" s="1" t="s">
        <v>5254</v>
      </c>
      <c r="M1446" s="1" t="s">
        <v>2043</v>
      </c>
      <c r="N1446" s="1" t="s">
        <v>1989</v>
      </c>
      <c r="O1446" s="3">
        <v>485</v>
      </c>
      <c r="P1446">
        <v>4</v>
      </c>
      <c r="Q1446" s="3">
        <v>1939</v>
      </c>
      <c r="R1446" s="1" t="s">
        <v>2008</v>
      </c>
      <c r="S1446" s="3">
        <v>121</v>
      </c>
      <c r="T1446">
        <v>7</v>
      </c>
      <c r="U1446" t="str">
        <f>IF(Ecommerce_Sales[[#This Row],[Delivery_Time_Days]]&gt;7,"Delay",IF(Ecommerce_Sales[[#This Row],[Delivery_Time_Days]] = 0,"No delivery",IF(Ecommerce_Sales[[#This Row],[Delivery_Time_Days]]&lt;=7,"On-time")))</f>
        <v>On-time</v>
      </c>
      <c r="V1446" s="7">
        <f>Ecommerce_Sales[[#This Row],[Profit]]/Ecommerce_Sales[[#This Row],[Total_Price]]</f>
        <v>0.25012893243940176</v>
      </c>
      <c r="W1446" s="3">
        <v>485</v>
      </c>
      <c r="X1446" s="3"/>
    </row>
    <row r="1447" spans="1:24" x14ac:dyDescent="0.25">
      <c r="A1447" s="1" t="s">
        <v>5534</v>
      </c>
      <c r="B1447" s="1" t="s">
        <v>783</v>
      </c>
      <c r="C1447" s="1" t="s">
        <v>784</v>
      </c>
      <c r="D1447" s="1" t="s">
        <v>3433</v>
      </c>
      <c r="E1447" s="1" t="s">
        <v>1961</v>
      </c>
      <c r="F1447" s="2">
        <v>45152</v>
      </c>
      <c r="G1447" s="2">
        <v>44935</v>
      </c>
      <c r="H1447" s="2" t="str">
        <f>TEXT(Ecommerce_Sales[[#This Row],[Order_Date]],"mmmm")</f>
        <v>January</v>
      </c>
      <c r="I1447" s="2" t="str">
        <f>TEXT(Ecommerce_Sales[[#This Row],[Order_Date]],"yyyy")</f>
        <v>2023</v>
      </c>
      <c r="J1447" s="2" t="str">
        <f>TEXT(Ecommerce_Sales[[#This Row],[Order_Date]],"mmmm")</f>
        <v>January</v>
      </c>
      <c r="K1447" s="1" t="s">
        <v>1947</v>
      </c>
      <c r="L1447" s="1" t="s">
        <v>5535</v>
      </c>
      <c r="M1447" s="1" t="s">
        <v>2007</v>
      </c>
      <c r="N1447" s="1" t="s">
        <v>1973</v>
      </c>
      <c r="O1447" s="3">
        <v>414</v>
      </c>
      <c r="P1447">
        <v>4</v>
      </c>
      <c r="Q1447" s="3">
        <v>1656</v>
      </c>
      <c r="R1447" s="1" t="s">
        <v>2008</v>
      </c>
      <c r="S1447" s="3">
        <v>246</v>
      </c>
      <c r="T1447">
        <v>2</v>
      </c>
      <c r="U1447" t="str">
        <f>IF(Ecommerce_Sales[[#This Row],[Delivery_Time_Days]]&gt;7,"Delay",IF(Ecommerce_Sales[[#This Row],[Delivery_Time_Days]] = 0,"No delivery",IF(Ecommerce_Sales[[#This Row],[Delivery_Time_Days]]&lt;=7,"On-time")))</f>
        <v>On-time</v>
      </c>
      <c r="V1447" s="7">
        <f>Ecommerce_Sales[[#This Row],[Profit]]/Ecommerce_Sales[[#This Row],[Total_Price]]</f>
        <v>0.3001207729468599</v>
      </c>
      <c r="W1447" s="3">
        <v>497</v>
      </c>
      <c r="X1447" s="3"/>
    </row>
    <row r="1448" spans="1:24" x14ac:dyDescent="0.25">
      <c r="A1448" s="1" t="s">
        <v>5536</v>
      </c>
      <c r="B1448" s="1" t="s">
        <v>973</v>
      </c>
      <c r="C1448" s="1" t="s">
        <v>974</v>
      </c>
      <c r="D1448" s="1" t="s">
        <v>5537</v>
      </c>
      <c r="E1448" s="1" t="s">
        <v>1981</v>
      </c>
      <c r="F1448" s="2">
        <v>45471</v>
      </c>
      <c r="G1448" s="2">
        <v>45405</v>
      </c>
      <c r="H1448" s="2" t="str">
        <f>TEXT(Ecommerce_Sales[[#This Row],[Order_Date]],"mmmm")</f>
        <v>April</v>
      </c>
      <c r="I1448" s="2" t="str">
        <f>TEXT(Ecommerce_Sales[[#This Row],[Order_Date]],"yyyy")</f>
        <v>2024</v>
      </c>
      <c r="J1448" s="2" t="str">
        <f>TEXT(Ecommerce_Sales[[#This Row],[Order_Date]],"mmmm")</f>
        <v>April</v>
      </c>
      <c r="K1448" s="1" t="s">
        <v>1986</v>
      </c>
      <c r="L1448" s="1" t="s">
        <v>5538</v>
      </c>
      <c r="M1448" s="1" t="s">
        <v>2058</v>
      </c>
      <c r="N1448" s="1" t="s">
        <v>1950</v>
      </c>
      <c r="O1448" s="3">
        <v>538</v>
      </c>
      <c r="P1448">
        <v>5</v>
      </c>
      <c r="Q1448" s="3">
        <v>2690</v>
      </c>
      <c r="R1448" s="1" t="s">
        <v>2016</v>
      </c>
      <c r="S1448" s="3">
        <v>311</v>
      </c>
      <c r="U1448" t="str">
        <f>IF(Ecommerce_Sales[[#This Row],[Delivery_Time_Days]]&gt;7,"Delay",IF(Ecommerce_Sales[[#This Row],[Delivery_Time_Days]] = 0,"No delivery",IF(Ecommerce_Sales[[#This Row],[Delivery_Time_Days]]&lt;=7,"On-time")))</f>
        <v>No delivery</v>
      </c>
      <c r="V1448" s="7">
        <f>Ecommerce_Sales[[#This Row],[Profit]]/Ecommerce_Sales[[#This Row],[Total_Price]]</f>
        <v>0.4</v>
      </c>
      <c r="W1448" s="3">
        <v>1076</v>
      </c>
      <c r="X1448" s="3"/>
    </row>
    <row r="1449" spans="1:24" x14ac:dyDescent="0.25">
      <c r="A1449" s="1" t="s">
        <v>5539</v>
      </c>
      <c r="B1449" s="1" t="s">
        <v>1383</v>
      </c>
      <c r="C1449" s="1" t="s">
        <v>1384</v>
      </c>
      <c r="D1449" s="1" t="s">
        <v>3264</v>
      </c>
      <c r="E1449" s="1" t="s">
        <v>2005</v>
      </c>
      <c r="F1449" s="2">
        <v>45407</v>
      </c>
      <c r="G1449" s="2">
        <v>45456</v>
      </c>
      <c r="H1449" s="2" t="str">
        <f>TEXT(Ecommerce_Sales[[#This Row],[Order_Date]],"mmmm")</f>
        <v>June</v>
      </c>
      <c r="I1449" s="2" t="str">
        <f>TEXT(Ecommerce_Sales[[#This Row],[Order_Date]],"yyyy")</f>
        <v>2024</v>
      </c>
      <c r="J1449" s="2" t="str">
        <f>TEXT(Ecommerce_Sales[[#This Row],[Order_Date]],"mmmm")</f>
        <v>June</v>
      </c>
      <c r="K1449" s="1" t="s">
        <v>1992</v>
      </c>
      <c r="L1449" s="1" t="s">
        <v>5540</v>
      </c>
      <c r="M1449" s="1" t="s">
        <v>1949</v>
      </c>
      <c r="N1449" s="1" t="s">
        <v>1950</v>
      </c>
      <c r="O1449" s="3">
        <v>960</v>
      </c>
      <c r="P1449">
        <v>3</v>
      </c>
      <c r="Q1449" s="3">
        <v>2881</v>
      </c>
      <c r="R1449" s="1" t="s">
        <v>1958</v>
      </c>
      <c r="S1449" s="3">
        <v>263</v>
      </c>
      <c r="U1449" t="str">
        <f>IF(Ecommerce_Sales[[#This Row],[Delivery_Time_Days]]&gt;7,"Delay",IF(Ecommerce_Sales[[#This Row],[Delivery_Time_Days]] = 0,"No delivery",IF(Ecommerce_Sales[[#This Row],[Delivery_Time_Days]]&lt;=7,"On-time")))</f>
        <v>No delivery</v>
      </c>
      <c r="V1449" s="7">
        <f>Ecommerce_Sales[[#This Row],[Profit]]/Ecommerce_Sales[[#This Row],[Total_Price]]</f>
        <v>0.39986115931968069</v>
      </c>
      <c r="W1449" s="3">
        <v>1152</v>
      </c>
      <c r="X1449" s="3"/>
    </row>
    <row r="1450" spans="1:24" x14ac:dyDescent="0.25">
      <c r="A1450" s="1" t="s">
        <v>5541</v>
      </c>
      <c r="B1450" s="1" t="s">
        <v>830</v>
      </c>
      <c r="C1450" s="1" t="s">
        <v>831</v>
      </c>
      <c r="D1450" s="1" t="s">
        <v>2675</v>
      </c>
      <c r="E1450" s="1" t="s">
        <v>1946</v>
      </c>
      <c r="F1450" s="2">
        <v>45642</v>
      </c>
      <c r="G1450" s="2">
        <v>45310</v>
      </c>
      <c r="H1450" s="2" t="str">
        <f>TEXT(Ecommerce_Sales[[#This Row],[Order_Date]],"mmmm")</f>
        <v>January</v>
      </c>
      <c r="I1450" s="2" t="str">
        <f>TEXT(Ecommerce_Sales[[#This Row],[Order_Date]],"yyyy")</f>
        <v>2024</v>
      </c>
      <c r="J1450" s="2" t="str">
        <f>TEXT(Ecommerce_Sales[[#This Row],[Order_Date]],"mmmm")</f>
        <v>January</v>
      </c>
      <c r="K1450" s="1" t="s">
        <v>1947</v>
      </c>
      <c r="L1450" s="1" t="s">
        <v>5542</v>
      </c>
      <c r="M1450" s="1" t="s">
        <v>2104</v>
      </c>
      <c r="N1450" s="1" t="s">
        <v>1978</v>
      </c>
      <c r="O1450" s="3">
        <v>398</v>
      </c>
      <c r="P1450">
        <v>3</v>
      </c>
      <c r="Q1450" s="3">
        <v>1195</v>
      </c>
      <c r="R1450" s="1" t="s">
        <v>1951</v>
      </c>
      <c r="S1450" s="3">
        <v>74</v>
      </c>
      <c r="T1450">
        <v>9</v>
      </c>
      <c r="U1450" t="str">
        <f>IF(Ecommerce_Sales[[#This Row],[Delivery_Time_Days]]&gt;7,"Delay",IF(Ecommerce_Sales[[#This Row],[Delivery_Time_Days]] = 0,"No delivery",IF(Ecommerce_Sales[[#This Row],[Delivery_Time_Days]]&lt;=7,"On-time")))</f>
        <v>Delay</v>
      </c>
      <c r="V1450" s="7">
        <f>Ecommerce_Sales[[#This Row],[Profit]]/Ecommerce_Sales[[#This Row],[Total_Price]]</f>
        <v>0.3497907949790795</v>
      </c>
      <c r="W1450" s="3">
        <v>418</v>
      </c>
      <c r="X1450" s="3"/>
    </row>
    <row r="1451" spans="1:24" x14ac:dyDescent="0.25">
      <c r="A1451" s="1" t="s">
        <v>5543</v>
      </c>
      <c r="B1451" s="1" t="s">
        <v>1743</v>
      </c>
      <c r="C1451" s="1" t="s">
        <v>1744</v>
      </c>
      <c r="D1451" s="1" t="s">
        <v>5544</v>
      </c>
      <c r="E1451" s="1" t="s">
        <v>1961</v>
      </c>
      <c r="F1451" s="2">
        <v>45555</v>
      </c>
      <c r="G1451" s="2">
        <v>45260</v>
      </c>
      <c r="H1451" s="2" t="str">
        <f>TEXT(Ecommerce_Sales[[#This Row],[Order_Date]],"mmmm")</f>
        <v>November</v>
      </c>
      <c r="I1451" s="2" t="str">
        <f>TEXT(Ecommerce_Sales[[#This Row],[Order_Date]],"yyyy")</f>
        <v>2023</v>
      </c>
      <c r="J1451" s="2" t="str">
        <f>TEXT(Ecommerce_Sales[[#This Row],[Order_Date]],"mmmm")</f>
        <v>November</v>
      </c>
      <c r="K1451" s="1" t="s">
        <v>1947</v>
      </c>
      <c r="L1451" s="1" t="s">
        <v>5545</v>
      </c>
      <c r="M1451" s="1" t="s">
        <v>2043</v>
      </c>
      <c r="N1451" s="1" t="s">
        <v>1989</v>
      </c>
      <c r="O1451" s="3">
        <v>114</v>
      </c>
      <c r="P1451">
        <v>1</v>
      </c>
      <c r="Q1451" s="3">
        <v>114</v>
      </c>
      <c r="R1451" s="1" t="s">
        <v>1951</v>
      </c>
      <c r="S1451" s="3">
        <v>12</v>
      </c>
      <c r="T1451">
        <v>3</v>
      </c>
      <c r="U1451" t="str">
        <f>IF(Ecommerce_Sales[[#This Row],[Delivery_Time_Days]]&gt;7,"Delay",IF(Ecommerce_Sales[[#This Row],[Delivery_Time_Days]] = 0,"No delivery",IF(Ecommerce_Sales[[#This Row],[Delivery_Time_Days]]&lt;=7,"On-time")))</f>
        <v>On-time</v>
      </c>
      <c r="V1451" s="7">
        <f>Ecommerce_Sales[[#This Row],[Profit]]/Ecommerce_Sales[[#This Row],[Total_Price]]</f>
        <v>0.25438596491228072</v>
      </c>
      <c r="W1451" s="3">
        <v>29</v>
      </c>
      <c r="X1451" s="3"/>
    </row>
    <row r="1452" spans="1:24" x14ac:dyDescent="0.25">
      <c r="A1452" s="1" t="s">
        <v>5546</v>
      </c>
      <c r="B1452" s="1" t="s">
        <v>1315</v>
      </c>
      <c r="C1452" s="1" t="s">
        <v>1316</v>
      </c>
      <c r="D1452" s="1" t="s">
        <v>5073</v>
      </c>
      <c r="E1452" s="1" t="s">
        <v>1961</v>
      </c>
      <c r="F1452" s="2">
        <v>45055</v>
      </c>
      <c r="G1452" s="2">
        <v>45082</v>
      </c>
      <c r="H1452" s="2" t="str">
        <f>TEXT(Ecommerce_Sales[[#This Row],[Order_Date]],"mmmm")</f>
        <v>June</v>
      </c>
      <c r="I1452" s="2" t="str">
        <f>TEXT(Ecommerce_Sales[[#This Row],[Order_Date]],"yyyy")</f>
        <v>2023</v>
      </c>
      <c r="J1452" s="2" t="str">
        <f>TEXT(Ecommerce_Sales[[#This Row],[Order_Date]],"mmmm")</f>
        <v>June</v>
      </c>
      <c r="K1452" s="1" t="s">
        <v>1947</v>
      </c>
      <c r="L1452" s="1" t="s">
        <v>5547</v>
      </c>
      <c r="M1452" s="1" t="s">
        <v>2065</v>
      </c>
      <c r="N1452" s="1" t="s">
        <v>1978</v>
      </c>
      <c r="O1452" s="3">
        <v>968</v>
      </c>
      <c r="P1452">
        <v>3</v>
      </c>
      <c r="Q1452" s="3">
        <v>2903</v>
      </c>
      <c r="R1452" s="1" t="s">
        <v>1951</v>
      </c>
      <c r="S1452" s="3">
        <v>165</v>
      </c>
      <c r="T1452">
        <v>3</v>
      </c>
      <c r="U1452" t="str">
        <f>IF(Ecommerce_Sales[[#This Row],[Delivery_Time_Days]]&gt;7,"Delay",IF(Ecommerce_Sales[[#This Row],[Delivery_Time_Days]] = 0,"No delivery",IF(Ecommerce_Sales[[#This Row],[Delivery_Time_Days]]&lt;=7,"On-time")))</f>
        <v>On-time</v>
      </c>
      <c r="V1452" s="7">
        <f>Ecommerce_Sales[[#This Row],[Profit]]/Ecommerce_Sales[[#This Row],[Total_Price]]</f>
        <v>0.34998277643816739</v>
      </c>
      <c r="W1452" s="3">
        <v>1016</v>
      </c>
      <c r="X1452" s="3"/>
    </row>
    <row r="1453" spans="1:24" x14ac:dyDescent="0.25">
      <c r="A1453" s="1" t="s">
        <v>5548</v>
      </c>
      <c r="B1453" s="1" t="s">
        <v>464</v>
      </c>
      <c r="C1453" s="1" t="s">
        <v>465</v>
      </c>
      <c r="D1453" s="1" t="s">
        <v>5158</v>
      </c>
      <c r="E1453" s="1" t="s">
        <v>1946</v>
      </c>
      <c r="F1453" s="2">
        <v>45474</v>
      </c>
      <c r="G1453" s="2">
        <v>45002</v>
      </c>
      <c r="H1453" s="2" t="str">
        <f>TEXT(Ecommerce_Sales[[#This Row],[Order_Date]],"mmmm")</f>
        <v>March</v>
      </c>
      <c r="I1453" s="2" t="str">
        <f>TEXT(Ecommerce_Sales[[#This Row],[Order_Date]],"yyyy")</f>
        <v>2023</v>
      </c>
      <c r="J1453" s="2" t="str">
        <f>TEXT(Ecommerce_Sales[[#This Row],[Order_Date]],"mmmm")</f>
        <v>March</v>
      </c>
      <c r="K1453" s="1" t="s">
        <v>1947</v>
      </c>
      <c r="L1453" s="1" t="s">
        <v>5549</v>
      </c>
      <c r="M1453" s="1" t="s">
        <v>2043</v>
      </c>
      <c r="N1453" s="1" t="s">
        <v>1989</v>
      </c>
      <c r="O1453" s="3">
        <v>325</v>
      </c>
      <c r="P1453">
        <v>2</v>
      </c>
      <c r="Q1453" s="3">
        <v>649</v>
      </c>
      <c r="R1453" s="1" t="s">
        <v>1958</v>
      </c>
      <c r="S1453" s="3">
        <v>52</v>
      </c>
      <c r="T1453">
        <v>3</v>
      </c>
      <c r="U1453" t="str">
        <f>IF(Ecommerce_Sales[[#This Row],[Delivery_Time_Days]]&gt;7,"Delay",IF(Ecommerce_Sales[[#This Row],[Delivery_Time_Days]] = 0,"No delivery",IF(Ecommerce_Sales[[#This Row],[Delivery_Time_Days]]&lt;=7,"On-time")))</f>
        <v>On-time</v>
      </c>
      <c r="V1453" s="7">
        <f>Ecommerce_Sales[[#This Row],[Profit]]/Ecommerce_Sales[[#This Row],[Total_Price]]</f>
        <v>0.24961479198767333</v>
      </c>
      <c r="W1453" s="3">
        <v>162</v>
      </c>
      <c r="X1453" s="3"/>
    </row>
    <row r="1454" spans="1:24" x14ac:dyDescent="0.25">
      <c r="A1454" s="1" t="s">
        <v>5550</v>
      </c>
      <c r="B1454" s="1" t="s">
        <v>242</v>
      </c>
      <c r="C1454" s="1" t="s">
        <v>243</v>
      </c>
      <c r="D1454" s="1" t="s">
        <v>4830</v>
      </c>
      <c r="E1454" s="1" t="s">
        <v>1946</v>
      </c>
      <c r="F1454" s="2">
        <v>45335</v>
      </c>
      <c r="G1454" s="2">
        <v>45611</v>
      </c>
      <c r="H1454" s="2" t="str">
        <f>TEXT(Ecommerce_Sales[[#This Row],[Order_Date]],"mmmm")</f>
        <v>November</v>
      </c>
      <c r="I1454" s="2" t="str">
        <f>TEXT(Ecommerce_Sales[[#This Row],[Order_Date]],"yyyy")</f>
        <v>2024</v>
      </c>
      <c r="J1454" s="2" t="str">
        <f>TEXT(Ecommerce_Sales[[#This Row],[Order_Date]],"mmmm")</f>
        <v>November</v>
      </c>
      <c r="K1454" s="1" t="s">
        <v>1947</v>
      </c>
      <c r="L1454" s="1" t="s">
        <v>5551</v>
      </c>
      <c r="M1454" s="1" t="s">
        <v>1968</v>
      </c>
      <c r="N1454" s="1" t="s">
        <v>1957</v>
      </c>
      <c r="O1454" s="3">
        <v>1131</v>
      </c>
      <c r="P1454">
        <v>6</v>
      </c>
      <c r="Q1454" s="3">
        <v>6788</v>
      </c>
      <c r="R1454" s="1" t="s">
        <v>1958</v>
      </c>
      <c r="S1454" s="3">
        <v>341</v>
      </c>
      <c r="T1454">
        <v>9</v>
      </c>
      <c r="U1454" t="str">
        <f>IF(Ecommerce_Sales[[#This Row],[Delivery_Time_Days]]&gt;7,"Delay",IF(Ecommerce_Sales[[#This Row],[Delivery_Time_Days]] = 0,"No delivery",IF(Ecommerce_Sales[[#This Row],[Delivery_Time_Days]]&lt;=7,"On-time")))</f>
        <v>Delay</v>
      </c>
      <c r="V1454" s="7">
        <f>Ecommerce_Sales[[#This Row],[Profit]]/Ecommerce_Sales[[#This Row],[Total_Price]]</f>
        <v>0.14997053624042428</v>
      </c>
      <c r="W1454" s="3">
        <v>1018</v>
      </c>
      <c r="X1454" s="3"/>
    </row>
    <row r="1455" spans="1:24" x14ac:dyDescent="0.25">
      <c r="A1455" s="1" t="s">
        <v>5552</v>
      </c>
      <c r="B1455" s="1" t="s">
        <v>1167</v>
      </c>
      <c r="C1455" s="1" t="s">
        <v>1168</v>
      </c>
      <c r="D1455" s="1" t="s">
        <v>4566</v>
      </c>
      <c r="E1455" s="1" t="s">
        <v>2005</v>
      </c>
      <c r="F1455" s="2">
        <v>45182</v>
      </c>
      <c r="G1455" s="2">
        <v>45522</v>
      </c>
      <c r="H1455" s="2" t="str">
        <f>TEXT(Ecommerce_Sales[[#This Row],[Order_Date]],"mmmm")</f>
        <v>August</v>
      </c>
      <c r="I1455" s="2" t="str">
        <f>TEXT(Ecommerce_Sales[[#This Row],[Order_Date]],"yyyy")</f>
        <v>2024</v>
      </c>
      <c r="J1455" s="2" t="str">
        <f>TEXT(Ecommerce_Sales[[#This Row],[Order_Date]],"mmmm")</f>
        <v>August</v>
      </c>
      <c r="K1455" s="1" t="s">
        <v>1947</v>
      </c>
      <c r="L1455" s="1" t="s">
        <v>5553</v>
      </c>
      <c r="M1455" s="1" t="s">
        <v>2104</v>
      </c>
      <c r="N1455" s="1" t="s">
        <v>1978</v>
      </c>
      <c r="O1455" s="3">
        <v>1045</v>
      </c>
      <c r="P1455">
        <v>2</v>
      </c>
      <c r="Q1455" s="3">
        <v>2090</v>
      </c>
      <c r="R1455" s="1" t="s">
        <v>2008</v>
      </c>
      <c r="S1455" s="3">
        <v>137</v>
      </c>
      <c r="T1455">
        <v>10</v>
      </c>
      <c r="U1455" t="str">
        <f>IF(Ecommerce_Sales[[#This Row],[Delivery_Time_Days]]&gt;7,"Delay",IF(Ecommerce_Sales[[#This Row],[Delivery_Time_Days]] = 0,"No delivery",IF(Ecommerce_Sales[[#This Row],[Delivery_Time_Days]]&lt;=7,"On-time")))</f>
        <v>Delay</v>
      </c>
      <c r="V1455" s="7">
        <f>Ecommerce_Sales[[#This Row],[Profit]]/Ecommerce_Sales[[#This Row],[Total_Price]]</f>
        <v>0.34976076555023922</v>
      </c>
      <c r="W1455" s="3">
        <v>731</v>
      </c>
      <c r="X1455" s="3"/>
    </row>
    <row r="1456" spans="1:24" x14ac:dyDescent="0.25">
      <c r="A1456" s="1" t="s">
        <v>5554</v>
      </c>
      <c r="B1456" s="1" t="s">
        <v>1453</v>
      </c>
      <c r="C1456" s="1" t="s">
        <v>1454</v>
      </c>
      <c r="D1456" s="1" t="s">
        <v>5555</v>
      </c>
      <c r="E1456" s="1" t="s">
        <v>1961</v>
      </c>
      <c r="F1456" s="2">
        <v>45558</v>
      </c>
      <c r="G1456" s="2">
        <v>45484</v>
      </c>
      <c r="H1456" s="2" t="str">
        <f>TEXT(Ecommerce_Sales[[#This Row],[Order_Date]],"mmmm")</f>
        <v>July</v>
      </c>
      <c r="I1456" s="2" t="str">
        <f>TEXT(Ecommerce_Sales[[#This Row],[Order_Date]],"yyyy")</f>
        <v>2024</v>
      </c>
      <c r="J1456" s="2" t="str">
        <f>TEXT(Ecommerce_Sales[[#This Row],[Order_Date]],"mmmm")</f>
        <v>July</v>
      </c>
      <c r="K1456" s="1" t="s">
        <v>1947</v>
      </c>
      <c r="L1456" s="1" t="s">
        <v>2283</v>
      </c>
      <c r="M1456" s="1" t="s">
        <v>2058</v>
      </c>
      <c r="N1456" s="1" t="s">
        <v>1950</v>
      </c>
      <c r="O1456" s="3">
        <v>572</v>
      </c>
      <c r="P1456">
        <v>1</v>
      </c>
      <c r="Q1456" s="3">
        <v>572</v>
      </c>
      <c r="R1456" s="1" t="s">
        <v>1958</v>
      </c>
      <c r="S1456" s="3">
        <v>36</v>
      </c>
      <c r="T1456">
        <v>9</v>
      </c>
      <c r="U1456" t="str">
        <f>IF(Ecommerce_Sales[[#This Row],[Delivery_Time_Days]]&gt;7,"Delay",IF(Ecommerce_Sales[[#This Row],[Delivery_Time_Days]] = 0,"No delivery",IF(Ecommerce_Sales[[#This Row],[Delivery_Time_Days]]&lt;=7,"On-time")))</f>
        <v>Delay</v>
      </c>
      <c r="V1456" s="7">
        <f>Ecommerce_Sales[[#This Row],[Profit]]/Ecommerce_Sales[[#This Row],[Total_Price]]</f>
        <v>0.40034965034965037</v>
      </c>
      <c r="W1456" s="3">
        <v>229</v>
      </c>
      <c r="X1456" s="3"/>
    </row>
    <row r="1457" spans="1:24" x14ac:dyDescent="0.25">
      <c r="A1457" s="1" t="s">
        <v>5556</v>
      </c>
      <c r="B1457" s="1" t="s">
        <v>1575</v>
      </c>
      <c r="C1457" s="1" t="s">
        <v>1576</v>
      </c>
      <c r="D1457" s="1" t="s">
        <v>5557</v>
      </c>
      <c r="E1457" s="1" t="s">
        <v>1961</v>
      </c>
      <c r="F1457" s="2">
        <v>45128</v>
      </c>
      <c r="G1457" s="2">
        <v>45299</v>
      </c>
      <c r="H1457" s="2" t="str">
        <f>TEXT(Ecommerce_Sales[[#This Row],[Order_Date]],"mmmm")</f>
        <v>January</v>
      </c>
      <c r="I1457" s="2" t="str">
        <f>TEXT(Ecommerce_Sales[[#This Row],[Order_Date]],"yyyy")</f>
        <v>2024</v>
      </c>
      <c r="J1457" s="2" t="str">
        <f>TEXT(Ecommerce_Sales[[#This Row],[Order_Date]],"mmmm")</f>
        <v>January</v>
      </c>
      <c r="K1457" s="1" t="s">
        <v>1947</v>
      </c>
      <c r="L1457" s="1" t="s">
        <v>5558</v>
      </c>
      <c r="M1457" s="1" t="s">
        <v>1949</v>
      </c>
      <c r="N1457" s="1" t="s">
        <v>1950</v>
      </c>
      <c r="O1457" s="3">
        <v>97</v>
      </c>
      <c r="P1457">
        <v>1</v>
      </c>
      <c r="Q1457" s="3">
        <v>97</v>
      </c>
      <c r="R1457" s="1" t="s">
        <v>2016</v>
      </c>
      <c r="S1457" s="3">
        <v>9</v>
      </c>
      <c r="T1457">
        <v>7</v>
      </c>
      <c r="U1457" t="str">
        <f>IF(Ecommerce_Sales[[#This Row],[Delivery_Time_Days]]&gt;7,"Delay",IF(Ecommerce_Sales[[#This Row],[Delivery_Time_Days]] = 0,"No delivery",IF(Ecommerce_Sales[[#This Row],[Delivery_Time_Days]]&lt;=7,"On-time")))</f>
        <v>On-time</v>
      </c>
      <c r="V1457" s="7">
        <f>Ecommerce_Sales[[#This Row],[Profit]]/Ecommerce_Sales[[#This Row],[Total_Price]]</f>
        <v>0.40206185567010311</v>
      </c>
      <c r="W1457" s="3">
        <v>39</v>
      </c>
      <c r="X1457" s="3"/>
    </row>
    <row r="1458" spans="1:24" x14ac:dyDescent="0.25">
      <c r="A1458" s="1" t="s">
        <v>5559</v>
      </c>
      <c r="B1458" s="1" t="s">
        <v>1743</v>
      </c>
      <c r="C1458" s="1" t="s">
        <v>1744</v>
      </c>
      <c r="D1458" s="1" t="s">
        <v>5544</v>
      </c>
      <c r="E1458" s="1" t="s">
        <v>1961</v>
      </c>
      <c r="F1458" s="2">
        <v>45555</v>
      </c>
      <c r="G1458" s="2">
        <v>45289</v>
      </c>
      <c r="H1458" s="2" t="str">
        <f>TEXT(Ecommerce_Sales[[#This Row],[Order_Date]],"mmmm")</f>
        <v>December</v>
      </c>
      <c r="I1458" s="2" t="str">
        <f>TEXT(Ecommerce_Sales[[#This Row],[Order_Date]],"yyyy")</f>
        <v>2023</v>
      </c>
      <c r="J1458" s="2" t="str">
        <f>TEXT(Ecommerce_Sales[[#This Row],[Order_Date]],"mmmm")</f>
        <v>December</v>
      </c>
      <c r="K1458" s="1" t="s">
        <v>1992</v>
      </c>
      <c r="L1458" s="1" t="s">
        <v>5560</v>
      </c>
      <c r="M1458" s="1" t="s">
        <v>2058</v>
      </c>
      <c r="N1458" s="1" t="s">
        <v>1950</v>
      </c>
      <c r="O1458" s="3">
        <v>188</v>
      </c>
      <c r="P1458">
        <v>8</v>
      </c>
      <c r="Q1458" s="3">
        <v>1508</v>
      </c>
      <c r="R1458" s="1" t="s">
        <v>1958</v>
      </c>
      <c r="S1458" s="3">
        <v>194</v>
      </c>
      <c r="U1458" t="str">
        <f>IF(Ecommerce_Sales[[#This Row],[Delivery_Time_Days]]&gt;7,"Delay",IF(Ecommerce_Sales[[#This Row],[Delivery_Time_Days]] = 0,"No delivery",IF(Ecommerce_Sales[[#This Row],[Delivery_Time_Days]]&lt;=7,"On-time")))</f>
        <v>No delivery</v>
      </c>
      <c r="V1458" s="7">
        <f>Ecommerce_Sales[[#This Row],[Profit]]/Ecommerce_Sales[[#This Row],[Total_Price]]</f>
        <v>0.39986737400530503</v>
      </c>
      <c r="W1458" s="3">
        <v>603</v>
      </c>
      <c r="X1458" s="3"/>
    </row>
    <row r="1459" spans="1:24" x14ac:dyDescent="0.25">
      <c r="A1459" s="1" t="s">
        <v>5561</v>
      </c>
      <c r="B1459" s="1" t="s">
        <v>1788</v>
      </c>
      <c r="C1459" s="1" t="s">
        <v>1789</v>
      </c>
      <c r="D1459" s="1" t="s">
        <v>5562</v>
      </c>
      <c r="E1459" s="1" t="s">
        <v>1954</v>
      </c>
      <c r="F1459" s="2">
        <v>45266</v>
      </c>
      <c r="G1459" s="2">
        <v>45232</v>
      </c>
      <c r="H1459" s="2" t="str">
        <f>TEXT(Ecommerce_Sales[[#This Row],[Order_Date]],"mmmm")</f>
        <v>November</v>
      </c>
      <c r="I1459" s="2" t="str">
        <f>TEXT(Ecommerce_Sales[[#This Row],[Order_Date]],"yyyy")</f>
        <v>2023</v>
      </c>
      <c r="J1459" s="2" t="str">
        <f>TEXT(Ecommerce_Sales[[#This Row],[Order_Date]],"mmmm")</f>
        <v>November</v>
      </c>
      <c r="K1459" s="1" t="s">
        <v>1947</v>
      </c>
      <c r="L1459" s="1" t="s">
        <v>5563</v>
      </c>
      <c r="M1459" s="1" t="s">
        <v>2047</v>
      </c>
      <c r="N1459" s="1" t="s">
        <v>1989</v>
      </c>
      <c r="O1459" s="3">
        <v>1108</v>
      </c>
      <c r="P1459">
        <v>4</v>
      </c>
      <c r="Q1459" s="3">
        <v>4431</v>
      </c>
      <c r="R1459" s="1" t="s">
        <v>1951</v>
      </c>
      <c r="S1459" s="3">
        <v>322</v>
      </c>
      <c r="T1459">
        <v>10</v>
      </c>
      <c r="U1459" t="str">
        <f>IF(Ecommerce_Sales[[#This Row],[Delivery_Time_Days]]&gt;7,"Delay",IF(Ecommerce_Sales[[#This Row],[Delivery_Time_Days]] = 0,"No delivery",IF(Ecommerce_Sales[[#This Row],[Delivery_Time_Days]]&lt;=7,"On-time")))</f>
        <v>Delay</v>
      </c>
      <c r="V1459" s="7">
        <f>Ecommerce_Sales[[#This Row],[Profit]]/Ecommerce_Sales[[#This Row],[Total_Price]]</f>
        <v>0.25005642067253442</v>
      </c>
      <c r="W1459" s="3">
        <v>1108</v>
      </c>
      <c r="X1459" s="3"/>
    </row>
    <row r="1460" spans="1:24" x14ac:dyDescent="0.25">
      <c r="A1460" s="1" t="s">
        <v>5564</v>
      </c>
      <c r="B1460" s="1" t="s">
        <v>1612</v>
      </c>
      <c r="C1460" s="1" t="s">
        <v>1613</v>
      </c>
      <c r="D1460" s="1" t="s">
        <v>2349</v>
      </c>
      <c r="E1460" s="1" t="s">
        <v>1966</v>
      </c>
      <c r="F1460" s="2">
        <v>45597</v>
      </c>
      <c r="G1460" s="2">
        <v>44990</v>
      </c>
      <c r="H1460" s="2" t="str">
        <f>TEXT(Ecommerce_Sales[[#This Row],[Order_Date]],"mmmm")</f>
        <v>March</v>
      </c>
      <c r="I1460" s="2" t="str">
        <f>TEXT(Ecommerce_Sales[[#This Row],[Order_Date]],"yyyy")</f>
        <v>2023</v>
      </c>
      <c r="J1460" s="2" t="str">
        <f>TEXT(Ecommerce_Sales[[#This Row],[Order_Date]],"mmmm")</f>
        <v>March</v>
      </c>
      <c r="K1460" s="1" t="s">
        <v>1947</v>
      </c>
      <c r="L1460" s="1" t="s">
        <v>5565</v>
      </c>
      <c r="M1460" s="1" t="s">
        <v>1998</v>
      </c>
      <c r="N1460" s="1" t="s">
        <v>1973</v>
      </c>
      <c r="O1460" s="3">
        <v>331</v>
      </c>
      <c r="P1460">
        <v>5</v>
      </c>
      <c r="Q1460" s="3">
        <v>1654</v>
      </c>
      <c r="R1460" s="1" t="s">
        <v>2008</v>
      </c>
      <c r="S1460" s="3">
        <v>142</v>
      </c>
      <c r="T1460">
        <v>3</v>
      </c>
      <c r="U1460" t="str">
        <f>IF(Ecommerce_Sales[[#This Row],[Delivery_Time_Days]]&gt;7,"Delay",IF(Ecommerce_Sales[[#This Row],[Delivery_Time_Days]] = 0,"No delivery",IF(Ecommerce_Sales[[#This Row],[Delivery_Time_Days]]&lt;=7,"On-time")))</f>
        <v>On-time</v>
      </c>
      <c r="V1460" s="7">
        <f>Ecommerce_Sales[[#This Row],[Profit]]/Ecommerce_Sales[[#This Row],[Total_Price]]</f>
        <v>0.29987908101571947</v>
      </c>
      <c r="W1460" s="3">
        <v>496</v>
      </c>
      <c r="X1460" s="3"/>
    </row>
    <row r="1461" spans="1:24" x14ac:dyDescent="0.25">
      <c r="A1461" s="1" t="s">
        <v>5566</v>
      </c>
      <c r="B1461" s="1" t="s">
        <v>1563</v>
      </c>
      <c r="C1461" s="1" t="s">
        <v>1564</v>
      </c>
      <c r="D1461" s="1" t="s">
        <v>4196</v>
      </c>
      <c r="E1461" s="1" t="s">
        <v>1946</v>
      </c>
      <c r="F1461" s="2">
        <v>45237</v>
      </c>
      <c r="G1461" s="2">
        <v>45413</v>
      </c>
      <c r="H1461" s="2" t="str">
        <f>TEXT(Ecommerce_Sales[[#This Row],[Order_Date]],"mmmm")</f>
        <v>May</v>
      </c>
      <c r="I1461" s="2" t="str">
        <f>TEXT(Ecommerce_Sales[[#This Row],[Order_Date]],"yyyy")</f>
        <v>2024</v>
      </c>
      <c r="J1461" s="2" t="str">
        <f>TEXT(Ecommerce_Sales[[#This Row],[Order_Date]],"mmmm")</f>
        <v>May</v>
      </c>
      <c r="K1461" s="1" t="s">
        <v>1986</v>
      </c>
      <c r="L1461" s="1" t="s">
        <v>5567</v>
      </c>
      <c r="M1461" s="1" t="s">
        <v>2247</v>
      </c>
      <c r="N1461" s="1" t="s">
        <v>1957</v>
      </c>
      <c r="O1461" s="3">
        <v>905</v>
      </c>
      <c r="P1461">
        <v>4</v>
      </c>
      <c r="Q1461" s="3">
        <v>3620</v>
      </c>
      <c r="R1461" s="1" t="s">
        <v>1951</v>
      </c>
      <c r="S1461" s="3">
        <v>493</v>
      </c>
      <c r="U1461" t="str">
        <f>IF(Ecommerce_Sales[[#This Row],[Delivery_Time_Days]]&gt;7,"Delay",IF(Ecommerce_Sales[[#This Row],[Delivery_Time_Days]] = 0,"No delivery",IF(Ecommerce_Sales[[#This Row],[Delivery_Time_Days]]&lt;=7,"On-time")))</f>
        <v>No delivery</v>
      </c>
      <c r="V1461" s="7">
        <f>Ecommerce_Sales[[#This Row],[Profit]]/Ecommerce_Sales[[#This Row],[Total_Price]]</f>
        <v>0.15</v>
      </c>
      <c r="W1461" s="3">
        <v>543</v>
      </c>
      <c r="X1461" s="3"/>
    </row>
    <row r="1462" spans="1:24" x14ac:dyDescent="0.25">
      <c r="A1462" s="1" t="s">
        <v>5568</v>
      </c>
      <c r="B1462" s="1" t="s">
        <v>639</v>
      </c>
      <c r="C1462" s="1" t="s">
        <v>640</v>
      </c>
      <c r="D1462" s="1" t="s">
        <v>2908</v>
      </c>
      <c r="E1462" s="1" t="s">
        <v>1954</v>
      </c>
      <c r="F1462" s="2">
        <v>45594</v>
      </c>
      <c r="G1462" s="2">
        <v>44939</v>
      </c>
      <c r="H1462" s="2" t="str">
        <f>TEXT(Ecommerce_Sales[[#This Row],[Order_Date]],"mmmm")</f>
        <v>January</v>
      </c>
      <c r="I1462" s="2" t="str">
        <f>TEXT(Ecommerce_Sales[[#This Row],[Order_Date]],"yyyy")</f>
        <v>2023</v>
      </c>
      <c r="J1462" s="2" t="str">
        <f>TEXT(Ecommerce_Sales[[#This Row],[Order_Date]],"mmmm")</f>
        <v>January</v>
      </c>
      <c r="K1462" s="1" t="s">
        <v>1947</v>
      </c>
      <c r="L1462" s="1" t="s">
        <v>5569</v>
      </c>
      <c r="M1462" s="1" t="s">
        <v>2072</v>
      </c>
      <c r="N1462" s="1" t="s">
        <v>1950</v>
      </c>
      <c r="O1462" s="3">
        <v>382</v>
      </c>
      <c r="P1462">
        <v>2</v>
      </c>
      <c r="Q1462" s="3">
        <v>764</v>
      </c>
      <c r="R1462" s="1" t="s">
        <v>1958</v>
      </c>
      <c r="S1462" s="3">
        <v>83</v>
      </c>
      <c r="T1462">
        <v>8</v>
      </c>
      <c r="U1462" t="str">
        <f>IF(Ecommerce_Sales[[#This Row],[Delivery_Time_Days]]&gt;7,"Delay",IF(Ecommerce_Sales[[#This Row],[Delivery_Time_Days]] = 0,"No delivery",IF(Ecommerce_Sales[[#This Row],[Delivery_Time_Days]]&lt;=7,"On-time")))</f>
        <v>Delay</v>
      </c>
      <c r="V1462" s="7">
        <f>Ecommerce_Sales[[#This Row],[Profit]]/Ecommerce_Sales[[#This Row],[Total_Price]]</f>
        <v>0.40052356020942409</v>
      </c>
      <c r="W1462" s="3">
        <v>306</v>
      </c>
      <c r="X1462" s="3"/>
    </row>
    <row r="1463" spans="1:24" x14ac:dyDescent="0.25">
      <c r="A1463" s="1" t="s">
        <v>5570</v>
      </c>
      <c r="B1463" s="1" t="s">
        <v>416</v>
      </c>
      <c r="C1463" s="1" t="s">
        <v>417</v>
      </c>
      <c r="D1463" s="1" t="s">
        <v>3453</v>
      </c>
      <c r="E1463" s="1" t="s">
        <v>1954</v>
      </c>
      <c r="F1463" s="2">
        <v>45387</v>
      </c>
      <c r="G1463" s="2">
        <v>45394</v>
      </c>
      <c r="H1463" s="2" t="str">
        <f>TEXT(Ecommerce_Sales[[#This Row],[Order_Date]],"mmmm")</f>
        <v>April</v>
      </c>
      <c r="I1463" s="2" t="str">
        <f>TEXT(Ecommerce_Sales[[#This Row],[Order_Date]],"yyyy")</f>
        <v>2024</v>
      </c>
      <c r="J1463" s="2" t="str">
        <f>TEXT(Ecommerce_Sales[[#This Row],[Order_Date]],"mmmm")</f>
        <v>April</v>
      </c>
      <c r="K1463" s="1" t="s">
        <v>1947</v>
      </c>
      <c r="L1463" s="1" t="s">
        <v>4909</v>
      </c>
      <c r="M1463" s="1" t="s">
        <v>2058</v>
      </c>
      <c r="N1463" s="1" t="s">
        <v>1950</v>
      </c>
      <c r="O1463" s="3">
        <v>348</v>
      </c>
      <c r="P1463">
        <v>3</v>
      </c>
      <c r="Q1463" s="3">
        <v>1043</v>
      </c>
      <c r="R1463" s="1" t="s">
        <v>1951</v>
      </c>
      <c r="S1463" s="3">
        <v>153</v>
      </c>
      <c r="T1463">
        <v>7</v>
      </c>
      <c r="U1463" t="str">
        <f>IF(Ecommerce_Sales[[#This Row],[Delivery_Time_Days]]&gt;7,"Delay",IF(Ecommerce_Sales[[#This Row],[Delivery_Time_Days]] = 0,"No delivery",IF(Ecommerce_Sales[[#This Row],[Delivery_Time_Days]]&lt;=7,"On-time")))</f>
        <v>On-time</v>
      </c>
      <c r="V1463" s="7">
        <f>Ecommerce_Sales[[#This Row],[Profit]]/Ecommerce_Sales[[#This Row],[Total_Price]]</f>
        <v>0.39980824544582932</v>
      </c>
      <c r="W1463" s="3">
        <v>417</v>
      </c>
      <c r="X1463" s="3"/>
    </row>
    <row r="1464" spans="1:24" x14ac:dyDescent="0.25">
      <c r="A1464" s="1" t="s">
        <v>5571</v>
      </c>
      <c r="B1464" s="1" t="s">
        <v>1828</v>
      </c>
      <c r="C1464" s="1" t="s">
        <v>1829</v>
      </c>
      <c r="D1464" s="1" t="s">
        <v>4413</v>
      </c>
      <c r="E1464" s="1" t="s">
        <v>1981</v>
      </c>
      <c r="F1464" s="2">
        <v>45387</v>
      </c>
      <c r="G1464" s="2">
        <v>45145</v>
      </c>
      <c r="H1464" s="2" t="str">
        <f>TEXT(Ecommerce_Sales[[#This Row],[Order_Date]],"mmmm")</f>
        <v>August</v>
      </c>
      <c r="I1464" s="2" t="str">
        <f>TEXT(Ecommerce_Sales[[#This Row],[Order_Date]],"yyyy")</f>
        <v>2023</v>
      </c>
      <c r="J1464" s="2" t="str">
        <f>TEXT(Ecommerce_Sales[[#This Row],[Order_Date]],"mmmm")</f>
        <v>August</v>
      </c>
      <c r="K1464" s="1" t="s">
        <v>1947</v>
      </c>
      <c r="L1464" s="1" t="s">
        <v>5572</v>
      </c>
      <c r="M1464" s="1" t="s">
        <v>2054</v>
      </c>
      <c r="N1464" s="1" t="s">
        <v>1957</v>
      </c>
      <c r="O1464" s="3">
        <v>531</v>
      </c>
      <c r="P1464">
        <v>2</v>
      </c>
      <c r="Q1464" s="3">
        <v>1063</v>
      </c>
      <c r="R1464" s="1" t="s">
        <v>1951</v>
      </c>
      <c r="S1464" s="3">
        <v>54</v>
      </c>
      <c r="T1464">
        <v>6</v>
      </c>
      <c r="U1464" t="str">
        <f>IF(Ecommerce_Sales[[#This Row],[Delivery_Time_Days]]&gt;7,"Delay",IF(Ecommerce_Sales[[#This Row],[Delivery_Time_Days]] = 0,"No delivery",IF(Ecommerce_Sales[[#This Row],[Delivery_Time_Days]]&lt;=7,"On-time")))</f>
        <v>On-time</v>
      </c>
      <c r="V1464" s="7">
        <f>Ecommerce_Sales[[#This Row],[Profit]]/Ecommerce_Sales[[#This Row],[Total_Price]]</f>
        <v>0.14957666980244591</v>
      </c>
      <c r="W1464" s="3">
        <v>159</v>
      </c>
      <c r="X1464" s="3"/>
    </row>
    <row r="1465" spans="1:24" x14ac:dyDescent="0.25">
      <c r="A1465" s="1" t="s">
        <v>5573</v>
      </c>
      <c r="B1465" s="1" t="s">
        <v>842</v>
      </c>
      <c r="C1465" s="1" t="s">
        <v>843</v>
      </c>
      <c r="D1465" s="1" t="s">
        <v>5009</v>
      </c>
      <c r="E1465" s="1" t="s">
        <v>1946</v>
      </c>
      <c r="F1465" s="2">
        <v>45434</v>
      </c>
      <c r="G1465" s="2">
        <v>45546</v>
      </c>
      <c r="H1465" s="2" t="str">
        <f>TEXT(Ecommerce_Sales[[#This Row],[Order_Date]],"mmmm")</f>
        <v>September</v>
      </c>
      <c r="I1465" s="2" t="str">
        <f>TEXT(Ecommerce_Sales[[#This Row],[Order_Date]],"yyyy")</f>
        <v>2024</v>
      </c>
      <c r="J1465" s="2" t="str">
        <f>TEXT(Ecommerce_Sales[[#This Row],[Order_Date]],"mmmm")</f>
        <v>September</v>
      </c>
      <c r="K1465" s="1" t="s">
        <v>1947</v>
      </c>
      <c r="L1465" s="1" t="s">
        <v>5574</v>
      </c>
      <c r="M1465" s="1" t="s">
        <v>2002</v>
      </c>
      <c r="N1465" s="1" t="s">
        <v>1989</v>
      </c>
      <c r="O1465" s="3">
        <v>1007</v>
      </c>
      <c r="P1465">
        <v>4</v>
      </c>
      <c r="Q1465" s="3">
        <v>4029</v>
      </c>
      <c r="R1465" s="1" t="s">
        <v>1958</v>
      </c>
      <c r="S1465" s="3">
        <v>516</v>
      </c>
      <c r="T1465">
        <v>5</v>
      </c>
      <c r="U1465" t="str">
        <f>IF(Ecommerce_Sales[[#This Row],[Delivery_Time_Days]]&gt;7,"Delay",IF(Ecommerce_Sales[[#This Row],[Delivery_Time_Days]] = 0,"No delivery",IF(Ecommerce_Sales[[#This Row],[Delivery_Time_Days]]&lt;=7,"On-time")))</f>
        <v>On-time</v>
      </c>
      <c r="V1465" s="7">
        <f>Ecommerce_Sales[[#This Row],[Profit]]/Ecommerce_Sales[[#This Row],[Total_Price]]</f>
        <v>0.24993794986348969</v>
      </c>
      <c r="W1465" s="3">
        <v>1007</v>
      </c>
      <c r="X1465" s="3"/>
    </row>
    <row r="1466" spans="1:24" x14ac:dyDescent="0.25">
      <c r="A1466" s="1" t="s">
        <v>5575</v>
      </c>
      <c r="B1466" s="1" t="s">
        <v>1792</v>
      </c>
      <c r="C1466" s="1" t="s">
        <v>1793</v>
      </c>
      <c r="D1466" s="1" t="s">
        <v>2032</v>
      </c>
      <c r="E1466" s="1" t="s">
        <v>1966</v>
      </c>
      <c r="F1466" s="2">
        <v>45656</v>
      </c>
      <c r="G1466" s="2">
        <v>45285</v>
      </c>
      <c r="H1466" s="2" t="str">
        <f>TEXT(Ecommerce_Sales[[#This Row],[Order_Date]],"mmmm")</f>
        <v>December</v>
      </c>
      <c r="I1466" s="2" t="str">
        <f>TEXT(Ecommerce_Sales[[#This Row],[Order_Date]],"yyyy")</f>
        <v>2023</v>
      </c>
      <c r="J1466" s="2" t="str">
        <f>TEXT(Ecommerce_Sales[[#This Row],[Order_Date]],"mmmm")</f>
        <v>December</v>
      </c>
      <c r="K1466" s="1" t="s">
        <v>1947</v>
      </c>
      <c r="L1466" s="1" t="s">
        <v>5576</v>
      </c>
      <c r="M1466" s="1" t="s">
        <v>1972</v>
      </c>
      <c r="N1466" s="1" t="s">
        <v>1973</v>
      </c>
      <c r="O1466" s="3">
        <v>1660</v>
      </c>
      <c r="P1466">
        <v>2</v>
      </c>
      <c r="Q1466" s="3">
        <v>3321</v>
      </c>
      <c r="R1466" s="1" t="s">
        <v>2016</v>
      </c>
      <c r="S1466" s="3">
        <v>381</v>
      </c>
      <c r="T1466">
        <v>6</v>
      </c>
      <c r="U1466" t="str">
        <f>IF(Ecommerce_Sales[[#This Row],[Delivery_Time_Days]]&gt;7,"Delay",IF(Ecommerce_Sales[[#This Row],[Delivery_Time_Days]] = 0,"No delivery",IF(Ecommerce_Sales[[#This Row],[Delivery_Time_Days]]&lt;=7,"On-time")))</f>
        <v>On-time</v>
      </c>
      <c r="V1466" s="7">
        <f>Ecommerce_Sales[[#This Row],[Profit]]/Ecommerce_Sales[[#This Row],[Total_Price]]</f>
        <v>0.29990966576332428</v>
      </c>
      <c r="W1466" s="3">
        <v>996</v>
      </c>
      <c r="X1466" s="3"/>
    </row>
    <row r="1467" spans="1:24" x14ac:dyDescent="0.25">
      <c r="A1467" s="1" t="s">
        <v>5577</v>
      </c>
      <c r="B1467" s="1" t="s">
        <v>1403</v>
      </c>
      <c r="C1467" s="1" t="s">
        <v>1404</v>
      </c>
      <c r="D1467" s="1" t="s">
        <v>2965</v>
      </c>
      <c r="E1467" s="1" t="s">
        <v>1996</v>
      </c>
      <c r="F1467" s="2">
        <v>45050</v>
      </c>
      <c r="G1467" s="2">
        <v>45031</v>
      </c>
      <c r="H1467" s="2" t="str">
        <f>TEXT(Ecommerce_Sales[[#This Row],[Order_Date]],"mmmm")</f>
        <v>April</v>
      </c>
      <c r="I1467" s="2" t="str">
        <f>TEXT(Ecommerce_Sales[[#This Row],[Order_Date]],"yyyy")</f>
        <v>2023</v>
      </c>
      <c r="J1467" s="2" t="str">
        <f>TEXT(Ecommerce_Sales[[#This Row],[Order_Date]],"mmmm")</f>
        <v>April</v>
      </c>
      <c r="K1467" s="1" t="s">
        <v>1947</v>
      </c>
      <c r="L1467" s="1" t="s">
        <v>5578</v>
      </c>
      <c r="M1467" s="1" t="s">
        <v>2030</v>
      </c>
      <c r="N1467" s="1" t="s">
        <v>1978</v>
      </c>
      <c r="O1467" s="3">
        <v>344</v>
      </c>
      <c r="P1467">
        <v>1</v>
      </c>
      <c r="Q1467" s="3">
        <v>344</v>
      </c>
      <c r="R1467" s="1" t="s">
        <v>1958</v>
      </c>
      <c r="S1467" s="3">
        <v>29</v>
      </c>
      <c r="T1467">
        <v>7</v>
      </c>
      <c r="U1467" t="str">
        <f>IF(Ecommerce_Sales[[#This Row],[Delivery_Time_Days]]&gt;7,"Delay",IF(Ecommerce_Sales[[#This Row],[Delivery_Time_Days]] = 0,"No delivery",IF(Ecommerce_Sales[[#This Row],[Delivery_Time_Days]]&lt;=7,"On-time")))</f>
        <v>On-time</v>
      </c>
      <c r="V1467" s="7">
        <f>Ecommerce_Sales[[#This Row],[Profit]]/Ecommerce_Sales[[#This Row],[Total_Price]]</f>
        <v>0.34883720930232559</v>
      </c>
      <c r="W1467" s="3">
        <v>120</v>
      </c>
      <c r="X1467" s="3"/>
    </row>
    <row r="1468" spans="1:24" x14ac:dyDescent="0.25">
      <c r="A1468" s="1" t="s">
        <v>5579</v>
      </c>
      <c r="B1468" s="1" t="s">
        <v>16</v>
      </c>
      <c r="C1468" s="1" t="s">
        <v>1656</v>
      </c>
      <c r="D1468" s="1" t="s">
        <v>4847</v>
      </c>
      <c r="E1468" s="1" t="s">
        <v>1961</v>
      </c>
      <c r="F1468" s="2">
        <v>45086</v>
      </c>
      <c r="G1468" s="2">
        <v>45079</v>
      </c>
      <c r="H1468" s="2" t="str">
        <f>TEXT(Ecommerce_Sales[[#This Row],[Order_Date]],"mmmm")</f>
        <v>June</v>
      </c>
      <c r="I1468" s="2" t="str">
        <f>TEXT(Ecommerce_Sales[[#This Row],[Order_Date]],"yyyy")</f>
        <v>2023</v>
      </c>
      <c r="J1468" s="2" t="str">
        <f>TEXT(Ecommerce_Sales[[#This Row],[Order_Date]],"mmmm")</f>
        <v>June</v>
      </c>
      <c r="K1468" s="1" t="s">
        <v>1947</v>
      </c>
      <c r="L1468" s="1" t="s">
        <v>5580</v>
      </c>
      <c r="M1468" s="1" t="s">
        <v>2030</v>
      </c>
      <c r="N1468" s="1" t="s">
        <v>1978</v>
      </c>
      <c r="O1468" s="3">
        <v>645</v>
      </c>
      <c r="P1468">
        <v>6</v>
      </c>
      <c r="Q1468" s="3">
        <v>3872</v>
      </c>
      <c r="R1468" s="1" t="s">
        <v>1958</v>
      </c>
      <c r="S1468" s="3">
        <v>362</v>
      </c>
      <c r="T1468">
        <v>4</v>
      </c>
      <c r="U1468" t="str">
        <f>IF(Ecommerce_Sales[[#This Row],[Delivery_Time_Days]]&gt;7,"Delay",IF(Ecommerce_Sales[[#This Row],[Delivery_Time_Days]] = 0,"No delivery",IF(Ecommerce_Sales[[#This Row],[Delivery_Time_Days]]&lt;=7,"On-time")))</f>
        <v>On-time</v>
      </c>
      <c r="V1468" s="7">
        <f>Ecommerce_Sales[[#This Row],[Profit]]/Ecommerce_Sales[[#This Row],[Total_Price]]</f>
        <v>0.349948347107438</v>
      </c>
      <c r="W1468" s="3">
        <v>1355</v>
      </c>
      <c r="X1468" s="3"/>
    </row>
    <row r="1469" spans="1:24" x14ac:dyDescent="0.25">
      <c r="A1469" s="1" t="s">
        <v>5581</v>
      </c>
      <c r="B1469" s="1" t="s">
        <v>1297</v>
      </c>
      <c r="C1469" s="1" t="s">
        <v>1298</v>
      </c>
      <c r="D1469" s="1" t="s">
        <v>5582</v>
      </c>
      <c r="E1469" s="1" t="s">
        <v>1961</v>
      </c>
      <c r="F1469" s="2">
        <v>45581</v>
      </c>
      <c r="G1469" s="2">
        <v>45239</v>
      </c>
      <c r="H1469" s="2" t="str">
        <f>TEXT(Ecommerce_Sales[[#This Row],[Order_Date]],"mmmm")</f>
        <v>November</v>
      </c>
      <c r="I1469" s="2" t="str">
        <f>TEXT(Ecommerce_Sales[[#This Row],[Order_Date]],"yyyy")</f>
        <v>2023</v>
      </c>
      <c r="J1469" s="2" t="str">
        <f>TEXT(Ecommerce_Sales[[#This Row],[Order_Date]],"mmmm")</f>
        <v>November</v>
      </c>
      <c r="K1469" s="1" t="s">
        <v>1947</v>
      </c>
      <c r="L1469" s="1" t="s">
        <v>2777</v>
      </c>
      <c r="M1469" s="1" t="s">
        <v>2007</v>
      </c>
      <c r="N1469" s="1" t="s">
        <v>1973</v>
      </c>
      <c r="O1469" s="3">
        <v>1124</v>
      </c>
      <c r="P1469">
        <v>7</v>
      </c>
      <c r="Q1469" s="3">
        <v>7869</v>
      </c>
      <c r="R1469" s="1" t="s">
        <v>1951</v>
      </c>
      <c r="S1469" s="3">
        <v>480</v>
      </c>
      <c r="T1469">
        <v>9</v>
      </c>
      <c r="U1469" t="str">
        <f>IF(Ecommerce_Sales[[#This Row],[Delivery_Time_Days]]&gt;7,"Delay",IF(Ecommerce_Sales[[#This Row],[Delivery_Time_Days]] = 0,"No delivery",IF(Ecommerce_Sales[[#This Row],[Delivery_Time_Days]]&lt;=7,"On-time")))</f>
        <v>Delay</v>
      </c>
      <c r="V1469" s="7">
        <f>Ecommerce_Sales[[#This Row],[Profit]]/Ecommerce_Sales[[#This Row],[Total_Price]]</f>
        <v>0.30003812428516963</v>
      </c>
      <c r="W1469" s="3">
        <v>2361</v>
      </c>
      <c r="X1469" s="3"/>
    </row>
    <row r="1470" spans="1:24" x14ac:dyDescent="0.25">
      <c r="A1470" s="1" t="s">
        <v>5583</v>
      </c>
      <c r="B1470" s="1" t="s">
        <v>104</v>
      </c>
      <c r="C1470" s="1" t="s">
        <v>105</v>
      </c>
      <c r="D1470" s="1" t="s">
        <v>4552</v>
      </c>
      <c r="E1470" s="1" t="s">
        <v>1966</v>
      </c>
      <c r="F1470" s="2">
        <v>45314</v>
      </c>
      <c r="G1470" s="2">
        <v>45650</v>
      </c>
      <c r="H1470" s="2" t="str">
        <f>TEXT(Ecommerce_Sales[[#This Row],[Order_Date]],"mmmm")</f>
        <v>December</v>
      </c>
      <c r="I1470" s="2" t="str">
        <f>TEXT(Ecommerce_Sales[[#This Row],[Order_Date]],"yyyy")</f>
        <v>2024</v>
      </c>
      <c r="J1470" s="2" t="str">
        <f>TEXT(Ecommerce_Sales[[#This Row],[Order_Date]],"mmmm")</f>
        <v>December</v>
      </c>
      <c r="K1470" s="1" t="s">
        <v>1947</v>
      </c>
      <c r="L1470" s="1" t="s">
        <v>5584</v>
      </c>
      <c r="M1470" s="1" t="s">
        <v>2058</v>
      </c>
      <c r="N1470" s="1" t="s">
        <v>1950</v>
      </c>
      <c r="O1470" s="3">
        <v>576</v>
      </c>
      <c r="P1470">
        <v>10</v>
      </c>
      <c r="Q1470" s="3">
        <v>5759</v>
      </c>
      <c r="R1470" s="1" t="s">
        <v>1958</v>
      </c>
      <c r="S1470" s="3">
        <v>747</v>
      </c>
      <c r="T1470">
        <v>3</v>
      </c>
      <c r="U1470" t="str">
        <f>IF(Ecommerce_Sales[[#This Row],[Delivery_Time_Days]]&gt;7,"Delay",IF(Ecommerce_Sales[[#This Row],[Delivery_Time_Days]] = 0,"No delivery",IF(Ecommerce_Sales[[#This Row],[Delivery_Time_Days]]&lt;=7,"On-time")))</f>
        <v>On-time</v>
      </c>
      <c r="V1470" s="7">
        <f>Ecommerce_Sales[[#This Row],[Profit]]/Ecommerce_Sales[[#This Row],[Total_Price]]</f>
        <v>0.39989581524570239</v>
      </c>
      <c r="W1470" s="3">
        <v>2303</v>
      </c>
      <c r="X1470" s="3"/>
    </row>
    <row r="1471" spans="1:24" x14ac:dyDescent="0.25">
      <c r="A1471" s="1" t="s">
        <v>5585</v>
      </c>
      <c r="B1471" s="1" t="s">
        <v>1559</v>
      </c>
      <c r="C1471" s="1" t="s">
        <v>1560</v>
      </c>
      <c r="D1471" s="1" t="s">
        <v>1945</v>
      </c>
      <c r="E1471" s="1" t="s">
        <v>1946</v>
      </c>
      <c r="F1471" s="2">
        <v>45324</v>
      </c>
      <c r="G1471" s="2">
        <v>45148</v>
      </c>
      <c r="H1471" s="2" t="str">
        <f>TEXT(Ecommerce_Sales[[#This Row],[Order_Date]],"mmmm")</f>
        <v>August</v>
      </c>
      <c r="I1471" s="2" t="str">
        <f>TEXT(Ecommerce_Sales[[#This Row],[Order_Date]],"yyyy")</f>
        <v>2023</v>
      </c>
      <c r="J1471" s="2" t="str">
        <f>TEXT(Ecommerce_Sales[[#This Row],[Order_Date]],"mmmm")</f>
        <v>August</v>
      </c>
      <c r="K1471" s="1" t="s">
        <v>1947</v>
      </c>
      <c r="L1471" s="1" t="s">
        <v>2665</v>
      </c>
      <c r="M1471" s="1" t="s">
        <v>1956</v>
      </c>
      <c r="N1471" s="1" t="s">
        <v>1957</v>
      </c>
      <c r="O1471" s="3">
        <v>394</v>
      </c>
      <c r="P1471">
        <v>2</v>
      </c>
      <c r="Q1471" s="3">
        <v>789</v>
      </c>
      <c r="R1471" s="1" t="s">
        <v>1951</v>
      </c>
      <c r="S1471" s="3">
        <v>75</v>
      </c>
      <c r="T1471">
        <v>9</v>
      </c>
      <c r="U1471" t="str">
        <f>IF(Ecommerce_Sales[[#This Row],[Delivery_Time_Days]]&gt;7,"Delay",IF(Ecommerce_Sales[[#This Row],[Delivery_Time_Days]] = 0,"No delivery",IF(Ecommerce_Sales[[#This Row],[Delivery_Time_Days]]&lt;=7,"On-time")))</f>
        <v>Delay</v>
      </c>
      <c r="V1471" s="7">
        <f>Ecommerce_Sales[[#This Row],[Profit]]/Ecommerce_Sales[[#This Row],[Total_Price]]</f>
        <v>0.14955640050697086</v>
      </c>
      <c r="W1471" s="3">
        <v>118</v>
      </c>
      <c r="X1471" s="3"/>
    </row>
    <row r="1472" spans="1:24" x14ac:dyDescent="0.25">
      <c r="A1472" s="1" t="s">
        <v>5586</v>
      </c>
      <c r="B1472" s="1" t="s">
        <v>1262</v>
      </c>
      <c r="C1472" s="1" t="s">
        <v>1263</v>
      </c>
      <c r="D1472" s="1" t="s">
        <v>2724</v>
      </c>
      <c r="E1472" s="1" t="s">
        <v>1981</v>
      </c>
      <c r="F1472" s="2">
        <v>45147</v>
      </c>
      <c r="G1472" s="2">
        <v>45127</v>
      </c>
      <c r="H1472" s="2" t="str">
        <f>TEXT(Ecommerce_Sales[[#This Row],[Order_Date]],"mmmm")</f>
        <v>July</v>
      </c>
      <c r="I1472" s="2" t="str">
        <f>TEXT(Ecommerce_Sales[[#This Row],[Order_Date]],"yyyy")</f>
        <v>2023</v>
      </c>
      <c r="J1472" s="2" t="str">
        <f>TEXT(Ecommerce_Sales[[#This Row],[Order_Date]],"mmmm")</f>
        <v>July</v>
      </c>
      <c r="K1472" s="1" t="s">
        <v>1947</v>
      </c>
      <c r="L1472" s="1" t="s">
        <v>5587</v>
      </c>
      <c r="M1472" s="1" t="s">
        <v>2054</v>
      </c>
      <c r="N1472" s="1" t="s">
        <v>1957</v>
      </c>
      <c r="O1472" s="3">
        <v>1220</v>
      </c>
      <c r="P1472">
        <v>1</v>
      </c>
      <c r="Q1472" s="3">
        <v>1220</v>
      </c>
      <c r="R1472" s="1" t="s">
        <v>1951</v>
      </c>
      <c r="S1472" s="3">
        <v>73</v>
      </c>
      <c r="T1472">
        <v>2</v>
      </c>
      <c r="U1472" t="str">
        <f>IF(Ecommerce_Sales[[#This Row],[Delivery_Time_Days]]&gt;7,"Delay",IF(Ecommerce_Sales[[#This Row],[Delivery_Time_Days]] = 0,"No delivery",IF(Ecommerce_Sales[[#This Row],[Delivery_Time_Days]]&lt;=7,"On-time")))</f>
        <v>On-time</v>
      </c>
      <c r="V1472" s="7">
        <f>Ecommerce_Sales[[#This Row],[Profit]]/Ecommerce_Sales[[#This Row],[Total_Price]]</f>
        <v>0.15</v>
      </c>
      <c r="W1472" s="3">
        <v>183</v>
      </c>
      <c r="X1472" s="3"/>
    </row>
    <row r="1473" spans="1:24" x14ac:dyDescent="0.25">
      <c r="A1473" s="1" t="s">
        <v>5588</v>
      </c>
      <c r="B1473" s="1" t="s">
        <v>114</v>
      </c>
      <c r="C1473" s="1" t="s">
        <v>115</v>
      </c>
      <c r="D1473" s="1" t="s">
        <v>2035</v>
      </c>
      <c r="E1473" s="1" t="s">
        <v>1961</v>
      </c>
      <c r="F1473" s="2">
        <v>45530</v>
      </c>
      <c r="G1473" s="2">
        <v>45497</v>
      </c>
      <c r="H1473" s="2" t="str">
        <f>TEXT(Ecommerce_Sales[[#This Row],[Order_Date]],"mmmm")</f>
        <v>July</v>
      </c>
      <c r="I1473" s="2" t="str">
        <f>TEXT(Ecommerce_Sales[[#This Row],[Order_Date]],"yyyy")</f>
        <v>2024</v>
      </c>
      <c r="J1473" s="2" t="str">
        <f>TEXT(Ecommerce_Sales[[#This Row],[Order_Date]],"mmmm")</f>
        <v>July</v>
      </c>
      <c r="K1473" s="1" t="s">
        <v>1947</v>
      </c>
      <c r="L1473" s="1" t="s">
        <v>5589</v>
      </c>
      <c r="M1473" s="1" t="s">
        <v>2054</v>
      </c>
      <c r="N1473" s="1" t="s">
        <v>1957</v>
      </c>
      <c r="O1473" s="3">
        <v>210</v>
      </c>
      <c r="P1473">
        <v>1</v>
      </c>
      <c r="Q1473" s="3">
        <v>210</v>
      </c>
      <c r="R1473" s="1" t="s">
        <v>1958</v>
      </c>
      <c r="S1473" s="3">
        <v>16</v>
      </c>
      <c r="T1473">
        <v>2</v>
      </c>
      <c r="U1473" t="str">
        <f>IF(Ecommerce_Sales[[#This Row],[Delivery_Time_Days]]&gt;7,"Delay",IF(Ecommerce_Sales[[#This Row],[Delivery_Time_Days]] = 0,"No delivery",IF(Ecommerce_Sales[[#This Row],[Delivery_Time_Days]]&lt;=7,"On-time")))</f>
        <v>On-time</v>
      </c>
      <c r="V1473" s="7">
        <f>Ecommerce_Sales[[#This Row],[Profit]]/Ecommerce_Sales[[#This Row],[Total_Price]]</f>
        <v>0.14761904761904762</v>
      </c>
      <c r="W1473" s="3">
        <v>31</v>
      </c>
      <c r="X1473" s="3"/>
    </row>
    <row r="1474" spans="1:24" x14ac:dyDescent="0.25">
      <c r="A1474" s="1" t="s">
        <v>5590</v>
      </c>
      <c r="B1474" s="1" t="s">
        <v>1371</v>
      </c>
      <c r="C1474" s="1" t="s">
        <v>1372</v>
      </c>
      <c r="D1474" s="1" t="s">
        <v>2225</v>
      </c>
      <c r="E1474" s="1" t="s">
        <v>1996</v>
      </c>
      <c r="F1474" s="2">
        <v>44971</v>
      </c>
      <c r="G1474" s="2">
        <v>45245</v>
      </c>
      <c r="H1474" s="2" t="str">
        <f>TEXT(Ecommerce_Sales[[#This Row],[Order_Date]],"mmmm")</f>
        <v>November</v>
      </c>
      <c r="I1474" s="2" t="str">
        <f>TEXT(Ecommerce_Sales[[#This Row],[Order_Date]],"yyyy")</f>
        <v>2023</v>
      </c>
      <c r="J1474" s="2" t="str">
        <f>TEXT(Ecommerce_Sales[[#This Row],[Order_Date]],"mmmm")</f>
        <v>November</v>
      </c>
      <c r="K1474" s="1" t="s">
        <v>1947</v>
      </c>
      <c r="L1474" s="1" t="s">
        <v>5591</v>
      </c>
      <c r="M1474" s="1" t="s">
        <v>2007</v>
      </c>
      <c r="N1474" s="1" t="s">
        <v>1973</v>
      </c>
      <c r="O1474" s="3">
        <v>355</v>
      </c>
      <c r="P1474">
        <v>7</v>
      </c>
      <c r="Q1474" s="3">
        <v>2485</v>
      </c>
      <c r="R1474" s="1" t="s">
        <v>1951</v>
      </c>
      <c r="S1474" s="3">
        <v>329</v>
      </c>
      <c r="T1474">
        <v>4</v>
      </c>
      <c r="U1474" t="str">
        <f>IF(Ecommerce_Sales[[#This Row],[Delivery_Time_Days]]&gt;7,"Delay",IF(Ecommerce_Sales[[#This Row],[Delivery_Time_Days]] = 0,"No delivery",IF(Ecommerce_Sales[[#This Row],[Delivery_Time_Days]]&lt;=7,"On-time")))</f>
        <v>On-time</v>
      </c>
      <c r="V1474" s="7">
        <f>Ecommerce_Sales[[#This Row],[Profit]]/Ecommerce_Sales[[#This Row],[Total_Price]]</f>
        <v>0.29979879275653926</v>
      </c>
      <c r="W1474" s="3">
        <v>745</v>
      </c>
      <c r="X1474" s="3"/>
    </row>
    <row r="1475" spans="1:24" x14ac:dyDescent="0.25">
      <c r="A1475" s="1" t="s">
        <v>5592</v>
      </c>
      <c r="B1475" s="1" t="s">
        <v>838</v>
      </c>
      <c r="C1475" s="1" t="s">
        <v>839</v>
      </c>
      <c r="D1475" s="1" t="s">
        <v>4253</v>
      </c>
      <c r="E1475" s="1" t="s">
        <v>1954</v>
      </c>
      <c r="F1475" s="2">
        <v>45650</v>
      </c>
      <c r="G1475" s="2">
        <v>45508</v>
      </c>
      <c r="H1475" s="2" t="str">
        <f>TEXT(Ecommerce_Sales[[#This Row],[Order_Date]],"mmmm")</f>
        <v>August</v>
      </c>
      <c r="I1475" s="2" t="str">
        <f>TEXT(Ecommerce_Sales[[#This Row],[Order_Date]],"yyyy")</f>
        <v>2024</v>
      </c>
      <c r="J1475" s="2" t="str">
        <f>TEXT(Ecommerce_Sales[[#This Row],[Order_Date]],"mmmm")</f>
        <v>August</v>
      </c>
      <c r="K1475" s="1" t="s">
        <v>1947</v>
      </c>
      <c r="L1475" s="1" t="s">
        <v>5593</v>
      </c>
      <c r="M1475" s="1" t="s">
        <v>2072</v>
      </c>
      <c r="N1475" s="1" t="s">
        <v>1950</v>
      </c>
      <c r="O1475" s="3">
        <v>774</v>
      </c>
      <c r="P1475">
        <v>1</v>
      </c>
      <c r="Q1475" s="3">
        <v>774</v>
      </c>
      <c r="R1475" s="1" t="s">
        <v>1951</v>
      </c>
      <c r="S1475" s="3">
        <v>52</v>
      </c>
      <c r="T1475">
        <v>3</v>
      </c>
      <c r="U1475" t="str">
        <f>IF(Ecommerce_Sales[[#This Row],[Delivery_Time_Days]]&gt;7,"Delay",IF(Ecommerce_Sales[[#This Row],[Delivery_Time_Days]] = 0,"No delivery",IF(Ecommerce_Sales[[#This Row],[Delivery_Time_Days]]&lt;=7,"On-time")))</f>
        <v>On-time</v>
      </c>
      <c r="V1475" s="7">
        <f>Ecommerce_Sales[[#This Row],[Profit]]/Ecommerce_Sales[[#This Row],[Total_Price]]</f>
        <v>0.39922480620155038</v>
      </c>
      <c r="W1475" s="3">
        <v>309</v>
      </c>
      <c r="X1475" s="3"/>
    </row>
    <row r="1476" spans="1:24" x14ac:dyDescent="0.25">
      <c r="A1476" s="1" t="s">
        <v>5594</v>
      </c>
      <c r="B1476" s="1" t="s">
        <v>110</v>
      </c>
      <c r="C1476" s="1" t="s">
        <v>111</v>
      </c>
      <c r="D1476" s="1" t="s">
        <v>4344</v>
      </c>
      <c r="E1476" s="1" t="s">
        <v>1996</v>
      </c>
      <c r="F1476" s="2">
        <v>45493</v>
      </c>
      <c r="G1476" s="2">
        <v>45529</v>
      </c>
      <c r="H1476" s="2" t="str">
        <f>TEXT(Ecommerce_Sales[[#This Row],[Order_Date]],"mmmm")</f>
        <v>August</v>
      </c>
      <c r="I1476" s="2" t="str">
        <f>TEXT(Ecommerce_Sales[[#This Row],[Order_Date]],"yyyy")</f>
        <v>2024</v>
      </c>
      <c r="J1476" s="2" t="str">
        <f>TEXT(Ecommerce_Sales[[#This Row],[Order_Date]],"mmmm")</f>
        <v>August</v>
      </c>
      <c r="K1476" s="1" t="s">
        <v>1947</v>
      </c>
      <c r="L1476" s="1" t="s">
        <v>3729</v>
      </c>
      <c r="M1476" s="1" t="s">
        <v>1968</v>
      </c>
      <c r="N1476" s="1" t="s">
        <v>1957</v>
      </c>
      <c r="O1476" s="3">
        <v>958</v>
      </c>
      <c r="P1476">
        <v>2</v>
      </c>
      <c r="Q1476" s="3">
        <v>1916</v>
      </c>
      <c r="R1476" s="1" t="s">
        <v>1958</v>
      </c>
      <c r="S1476" s="3">
        <v>163</v>
      </c>
      <c r="T1476">
        <v>3</v>
      </c>
      <c r="U1476" t="str">
        <f>IF(Ecommerce_Sales[[#This Row],[Delivery_Time_Days]]&gt;7,"Delay",IF(Ecommerce_Sales[[#This Row],[Delivery_Time_Days]] = 0,"No delivery",IF(Ecommerce_Sales[[#This Row],[Delivery_Time_Days]]&lt;=7,"On-time")))</f>
        <v>On-time</v>
      </c>
      <c r="V1476" s="7">
        <f>Ecommerce_Sales[[#This Row],[Profit]]/Ecommerce_Sales[[#This Row],[Total_Price]]</f>
        <v>0.14979123173277661</v>
      </c>
      <c r="W1476" s="3">
        <v>287</v>
      </c>
      <c r="X1476" s="3"/>
    </row>
    <row r="1477" spans="1:24" x14ac:dyDescent="0.25">
      <c r="A1477" s="1" t="s">
        <v>5595</v>
      </c>
      <c r="B1477" s="1" t="s">
        <v>98</v>
      </c>
      <c r="C1477" s="1" t="s">
        <v>99</v>
      </c>
      <c r="D1477" s="1" t="s">
        <v>2625</v>
      </c>
      <c r="E1477" s="1" t="s">
        <v>1966</v>
      </c>
      <c r="F1477" s="2">
        <v>45117</v>
      </c>
      <c r="G1477" s="2">
        <v>45253</v>
      </c>
      <c r="H1477" s="2" t="str">
        <f>TEXT(Ecommerce_Sales[[#This Row],[Order_Date]],"mmmm")</f>
        <v>November</v>
      </c>
      <c r="I1477" s="2" t="str">
        <f>TEXT(Ecommerce_Sales[[#This Row],[Order_Date]],"yyyy")</f>
        <v>2023</v>
      </c>
      <c r="J1477" s="2" t="str">
        <f>TEXT(Ecommerce_Sales[[#This Row],[Order_Date]],"mmmm")</f>
        <v>November</v>
      </c>
      <c r="K1477" s="1" t="s">
        <v>1947</v>
      </c>
      <c r="L1477" s="1" t="s">
        <v>5596</v>
      </c>
      <c r="M1477" s="1" t="s">
        <v>2058</v>
      </c>
      <c r="N1477" s="1" t="s">
        <v>1950</v>
      </c>
      <c r="O1477" s="3">
        <v>1469</v>
      </c>
      <c r="P1477">
        <v>7</v>
      </c>
      <c r="Q1477" s="3">
        <v>10285</v>
      </c>
      <c r="R1477" s="1" t="s">
        <v>1958</v>
      </c>
      <c r="S1477" s="3">
        <v>1016</v>
      </c>
      <c r="T1477">
        <v>4</v>
      </c>
      <c r="U1477" t="str">
        <f>IF(Ecommerce_Sales[[#This Row],[Delivery_Time_Days]]&gt;7,"Delay",IF(Ecommerce_Sales[[#This Row],[Delivery_Time_Days]] = 0,"No delivery",IF(Ecommerce_Sales[[#This Row],[Delivery_Time_Days]]&lt;=7,"On-time")))</f>
        <v>On-time</v>
      </c>
      <c r="V1477" s="7">
        <f>Ecommerce_Sales[[#This Row],[Profit]]/Ecommerce_Sales[[#This Row],[Total_Price]]</f>
        <v>0.4</v>
      </c>
      <c r="W1477" s="3">
        <v>4114</v>
      </c>
      <c r="X1477" s="3"/>
    </row>
    <row r="1478" spans="1:24" x14ac:dyDescent="0.25">
      <c r="A1478" s="1" t="s">
        <v>5597</v>
      </c>
      <c r="B1478" s="1" t="s">
        <v>639</v>
      </c>
      <c r="C1478" s="1" t="s">
        <v>640</v>
      </c>
      <c r="D1478" s="1" t="s">
        <v>2908</v>
      </c>
      <c r="E1478" s="1" t="s">
        <v>1954</v>
      </c>
      <c r="F1478" s="2">
        <v>45594</v>
      </c>
      <c r="G1478" s="2">
        <v>44958</v>
      </c>
      <c r="H1478" s="2" t="str">
        <f>TEXT(Ecommerce_Sales[[#This Row],[Order_Date]],"mmmm")</f>
        <v>February</v>
      </c>
      <c r="I1478" s="2" t="str">
        <f>TEXT(Ecommerce_Sales[[#This Row],[Order_Date]],"yyyy")</f>
        <v>2023</v>
      </c>
      <c r="J1478" s="2" t="str">
        <f>TEXT(Ecommerce_Sales[[#This Row],[Order_Date]],"mmmm")</f>
        <v>February</v>
      </c>
      <c r="K1478" s="1" t="s">
        <v>1947</v>
      </c>
      <c r="L1478" s="1" t="s">
        <v>5598</v>
      </c>
      <c r="M1478" s="1" t="s">
        <v>1968</v>
      </c>
      <c r="N1478" s="1" t="s">
        <v>1957</v>
      </c>
      <c r="O1478" s="3">
        <v>98</v>
      </c>
      <c r="P1478">
        <v>1</v>
      </c>
      <c r="Q1478" s="3">
        <v>98</v>
      </c>
      <c r="R1478" s="1" t="s">
        <v>1958</v>
      </c>
      <c r="S1478" s="3">
        <v>11</v>
      </c>
      <c r="T1478">
        <v>2</v>
      </c>
      <c r="U1478" t="str">
        <f>IF(Ecommerce_Sales[[#This Row],[Delivery_Time_Days]]&gt;7,"Delay",IF(Ecommerce_Sales[[#This Row],[Delivery_Time_Days]] = 0,"No delivery",IF(Ecommerce_Sales[[#This Row],[Delivery_Time_Days]]&lt;=7,"On-time")))</f>
        <v>On-time</v>
      </c>
      <c r="V1478" s="7">
        <f>Ecommerce_Sales[[#This Row],[Profit]]/Ecommerce_Sales[[#This Row],[Total_Price]]</f>
        <v>0.15306122448979592</v>
      </c>
      <c r="W1478" s="3">
        <v>15</v>
      </c>
      <c r="X1478" s="3"/>
    </row>
    <row r="1479" spans="1:24" x14ac:dyDescent="0.25">
      <c r="A1479" s="1" t="s">
        <v>5599</v>
      </c>
      <c r="B1479" s="1" t="s">
        <v>26</v>
      </c>
      <c r="C1479" s="1" t="s">
        <v>27</v>
      </c>
      <c r="D1479" s="1" t="s">
        <v>3353</v>
      </c>
      <c r="E1479" s="1" t="s">
        <v>1966</v>
      </c>
      <c r="F1479" s="2">
        <v>44953</v>
      </c>
      <c r="G1479" s="2">
        <v>45521</v>
      </c>
      <c r="H1479" s="2" t="str">
        <f>TEXT(Ecommerce_Sales[[#This Row],[Order_Date]],"mmmm")</f>
        <v>August</v>
      </c>
      <c r="I1479" s="2" t="str">
        <f>TEXT(Ecommerce_Sales[[#This Row],[Order_Date]],"yyyy")</f>
        <v>2024</v>
      </c>
      <c r="J1479" s="2" t="str">
        <f>TEXT(Ecommerce_Sales[[#This Row],[Order_Date]],"mmmm")</f>
        <v>August</v>
      </c>
      <c r="K1479" s="1" t="s">
        <v>1947</v>
      </c>
      <c r="L1479" s="1" t="s">
        <v>4430</v>
      </c>
      <c r="M1479" s="1" t="s">
        <v>2002</v>
      </c>
      <c r="N1479" s="1" t="s">
        <v>1989</v>
      </c>
      <c r="O1479" s="3">
        <v>857</v>
      </c>
      <c r="P1479">
        <v>6</v>
      </c>
      <c r="Q1479" s="3">
        <v>5144</v>
      </c>
      <c r="R1479" s="1" t="s">
        <v>1951</v>
      </c>
      <c r="S1479" s="3">
        <v>258</v>
      </c>
      <c r="T1479">
        <v>9</v>
      </c>
      <c r="U1479" t="str">
        <f>IF(Ecommerce_Sales[[#This Row],[Delivery_Time_Days]]&gt;7,"Delay",IF(Ecommerce_Sales[[#This Row],[Delivery_Time_Days]] = 0,"No delivery",IF(Ecommerce_Sales[[#This Row],[Delivery_Time_Days]]&lt;=7,"On-time")))</f>
        <v>Delay</v>
      </c>
      <c r="V1479" s="7">
        <f>Ecommerce_Sales[[#This Row],[Profit]]/Ecommerce_Sales[[#This Row],[Total_Price]]</f>
        <v>0.25</v>
      </c>
      <c r="W1479" s="3">
        <v>1286</v>
      </c>
      <c r="X1479" s="3"/>
    </row>
    <row r="1480" spans="1:24" x14ac:dyDescent="0.25">
      <c r="A1480" s="1" t="s">
        <v>5600</v>
      </c>
      <c r="B1480" s="1" t="s">
        <v>633</v>
      </c>
      <c r="C1480" s="1" t="s">
        <v>634</v>
      </c>
      <c r="D1480" s="1" t="s">
        <v>3686</v>
      </c>
      <c r="E1480" s="1" t="s">
        <v>1961</v>
      </c>
      <c r="F1480" s="2">
        <v>45575</v>
      </c>
      <c r="G1480" s="2">
        <v>45437</v>
      </c>
      <c r="H1480" s="2" t="str">
        <f>TEXT(Ecommerce_Sales[[#This Row],[Order_Date]],"mmmm")</f>
        <v>May</v>
      </c>
      <c r="I1480" s="2" t="str">
        <f>TEXT(Ecommerce_Sales[[#This Row],[Order_Date]],"yyyy")</f>
        <v>2024</v>
      </c>
      <c r="J1480" s="2" t="str">
        <f>TEXT(Ecommerce_Sales[[#This Row],[Order_Date]],"mmmm")</f>
        <v>May</v>
      </c>
      <c r="K1480" s="1" t="s">
        <v>1947</v>
      </c>
      <c r="L1480" s="1" t="s">
        <v>5601</v>
      </c>
      <c r="M1480" s="1" t="s">
        <v>2058</v>
      </c>
      <c r="N1480" s="1" t="s">
        <v>1950</v>
      </c>
      <c r="O1480" s="3">
        <v>351</v>
      </c>
      <c r="P1480">
        <v>1</v>
      </c>
      <c r="Q1480" s="3">
        <v>351</v>
      </c>
      <c r="R1480" s="1" t="s">
        <v>1951</v>
      </c>
      <c r="S1480" s="3">
        <v>39</v>
      </c>
      <c r="T1480">
        <v>4</v>
      </c>
      <c r="U1480" t="str">
        <f>IF(Ecommerce_Sales[[#This Row],[Delivery_Time_Days]]&gt;7,"Delay",IF(Ecommerce_Sales[[#This Row],[Delivery_Time_Days]] = 0,"No delivery",IF(Ecommerce_Sales[[#This Row],[Delivery_Time_Days]]&lt;=7,"On-time")))</f>
        <v>On-time</v>
      </c>
      <c r="V1480" s="7">
        <f>Ecommerce_Sales[[#This Row],[Profit]]/Ecommerce_Sales[[#This Row],[Total_Price]]</f>
        <v>0.39886039886039887</v>
      </c>
      <c r="W1480" s="3">
        <v>140</v>
      </c>
      <c r="X1480" s="3"/>
    </row>
    <row r="1481" spans="1:24" x14ac:dyDescent="0.25">
      <c r="A1481" s="1" t="s">
        <v>5602</v>
      </c>
      <c r="B1481" s="1" t="s">
        <v>114</v>
      </c>
      <c r="C1481" s="1" t="s">
        <v>115</v>
      </c>
      <c r="D1481" s="1" t="s">
        <v>2035</v>
      </c>
      <c r="E1481" s="1" t="s">
        <v>1961</v>
      </c>
      <c r="F1481" s="2">
        <v>45530</v>
      </c>
      <c r="G1481" s="2">
        <v>45437</v>
      </c>
      <c r="H1481" s="2" t="str">
        <f>TEXT(Ecommerce_Sales[[#This Row],[Order_Date]],"mmmm")</f>
        <v>May</v>
      </c>
      <c r="I1481" s="2" t="str">
        <f>TEXT(Ecommerce_Sales[[#This Row],[Order_Date]],"yyyy")</f>
        <v>2024</v>
      </c>
      <c r="J1481" s="2" t="str">
        <f>TEXT(Ecommerce_Sales[[#This Row],[Order_Date]],"mmmm")</f>
        <v>May</v>
      </c>
      <c r="K1481" s="1" t="s">
        <v>1947</v>
      </c>
      <c r="L1481" s="1" t="s">
        <v>5101</v>
      </c>
      <c r="M1481" s="1" t="s">
        <v>2026</v>
      </c>
      <c r="N1481" s="1" t="s">
        <v>1978</v>
      </c>
      <c r="O1481" s="3">
        <v>194</v>
      </c>
      <c r="P1481">
        <v>4</v>
      </c>
      <c r="Q1481" s="3">
        <v>775</v>
      </c>
      <c r="R1481" s="1" t="s">
        <v>2016</v>
      </c>
      <c r="S1481" s="3">
        <v>67</v>
      </c>
      <c r="T1481">
        <v>6</v>
      </c>
      <c r="U1481" t="str">
        <f>IF(Ecommerce_Sales[[#This Row],[Delivery_Time_Days]]&gt;7,"Delay",IF(Ecommerce_Sales[[#This Row],[Delivery_Time_Days]] = 0,"No delivery",IF(Ecommerce_Sales[[#This Row],[Delivery_Time_Days]]&lt;=7,"On-time")))</f>
        <v>On-time</v>
      </c>
      <c r="V1481" s="7">
        <f>Ecommerce_Sales[[#This Row],[Profit]]/Ecommerce_Sales[[#This Row],[Total_Price]]</f>
        <v>0.3496774193548387</v>
      </c>
      <c r="W1481" s="3">
        <v>271</v>
      </c>
      <c r="X1481" s="3"/>
    </row>
    <row r="1482" spans="1:24" x14ac:dyDescent="0.25">
      <c r="A1482" s="1" t="s">
        <v>5603</v>
      </c>
      <c r="B1482" s="1" t="s">
        <v>896</v>
      </c>
      <c r="C1482" s="1" t="s">
        <v>897</v>
      </c>
      <c r="D1482" s="1" t="s">
        <v>4673</v>
      </c>
      <c r="E1482" s="1" t="s">
        <v>2005</v>
      </c>
      <c r="F1482" s="2">
        <v>45482</v>
      </c>
      <c r="G1482" s="2">
        <v>44931</v>
      </c>
      <c r="H1482" s="2" t="str">
        <f>TEXT(Ecommerce_Sales[[#This Row],[Order_Date]],"mmmm")</f>
        <v>January</v>
      </c>
      <c r="I1482" s="2" t="str">
        <f>TEXT(Ecommerce_Sales[[#This Row],[Order_Date]],"yyyy")</f>
        <v>2023</v>
      </c>
      <c r="J1482" s="2" t="str">
        <f>TEXT(Ecommerce_Sales[[#This Row],[Order_Date]],"mmmm")</f>
        <v>January</v>
      </c>
      <c r="K1482" s="1" t="s">
        <v>1947</v>
      </c>
      <c r="L1482" s="1" t="s">
        <v>5604</v>
      </c>
      <c r="M1482" s="1" t="s">
        <v>2007</v>
      </c>
      <c r="N1482" s="1" t="s">
        <v>1973</v>
      </c>
      <c r="O1482" s="3">
        <v>109</v>
      </c>
      <c r="P1482">
        <v>1</v>
      </c>
      <c r="Q1482" s="3">
        <v>109</v>
      </c>
      <c r="R1482" s="1" t="s">
        <v>1951</v>
      </c>
      <c r="S1482" s="3">
        <v>9</v>
      </c>
      <c r="T1482">
        <v>5</v>
      </c>
      <c r="U1482" t="str">
        <f>IF(Ecommerce_Sales[[#This Row],[Delivery_Time_Days]]&gt;7,"Delay",IF(Ecommerce_Sales[[#This Row],[Delivery_Time_Days]] = 0,"No delivery",IF(Ecommerce_Sales[[#This Row],[Delivery_Time_Days]]&lt;=7,"On-time")))</f>
        <v>On-time</v>
      </c>
      <c r="V1482" s="7">
        <f>Ecommerce_Sales[[#This Row],[Profit]]/Ecommerce_Sales[[#This Row],[Total_Price]]</f>
        <v>0.30275229357798167</v>
      </c>
      <c r="W1482" s="3">
        <v>33</v>
      </c>
      <c r="X1482" s="3"/>
    </row>
    <row r="1483" spans="1:24" x14ac:dyDescent="0.25">
      <c r="A1483" s="1" t="s">
        <v>5605</v>
      </c>
      <c r="B1483" s="1" t="s">
        <v>1870</v>
      </c>
      <c r="C1483" s="1" t="s">
        <v>1871</v>
      </c>
      <c r="D1483" s="1" t="s">
        <v>5606</v>
      </c>
      <c r="E1483" s="1" t="s">
        <v>1961</v>
      </c>
      <c r="F1483" s="2">
        <v>45165</v>
      </c>
      <c r="G1483" s="2">
        <v>45195</v>
      </c>
      <c r="H1483" s="2" t="str">
        <f>TEXT(Ecommerce_Sales[[#This Row],[Order_Date]],"mmmm")</f>
        <v>September</v>
      </c>
      <c r="I1483" s="2" t="str">
        <f>TEXT(Ecommerce_Sales[[#This Row],[Order_Date]],"yyyy")</f>
        <v>2023</v>
      </c>
      <c r="J1483" s="2" t="str">
        <f>TEXT(Ecommerce_Sales[[#This Row],[Order_Date]],"mmmm")</f>
        <v>September</v>
      </c>
      <c r="K1483" s="1" t="s">
        <v>1947</v>
      </c>
      <c r="L1483" s="1" t="s">
        <v>5607</v>
      </c>
      <c r="M1483" s="1" t="s">
        <v>2058</v>
      </c>
      <c r="N1483" s="1" t="s">
        <v>1950</v>
      </c>
      <c r="O1483" s="3">
        <v>437</v>
      </c>
      <c r="P1483">
        <v>1</v>
      </c>
      <c r="Q1483" s="3">
        <v>437</v>
      </c>
      <c r="R1483" s="1" t="s">
        <v>1958</v>
      </c>
      <c r="S1483" s="3">
        <v>49</v>
      </c>
      <c r="T1483">
        <v>7</v>
      </c>
      <c r="U1483" t="str">
        <f>IF(Ecommerce_Sales[[#This Row],[Delivery_Time_Days]]&gt;7,"Delay",IF(Ecommerce_Sales[[#This Row],[Delivery_Time_Days]] = 0,"No delivery",IF(Ecommerce_Sales[[#This Row],[Delivery_Time_Days]]&lt;=7,"On-time")))</f>
        <v>On-time</v>
      </c>
      <c r="V1483" s="7">
        <f>Ecommerce_Sales[[#This Row],[Profit]]/Ecommerce_Sales[[#This Row],[Total_Price]]</f>
        <v>0.40045766590389015</v>
      </c>
      <c r="W1483" s="3">
        <v>175</v>
      </c>
      <c r="X1483" s="3"/>
    </row>
    <row r="1484" spans="1:24" x14ac:dyDescent="0.25">
      <c r="A1484" s="1" t="s">
        <v>5608</v>
      </c>
      <c r="B1484" s="1" t="s">
        <v>856</v>
      </c>
      <c r="C1484" s="1" t="s">
        <v>857</v>
      </c>
      <c r="D1484" s="1" t="s">
        <v>3498</v>
      </c>
      <c r="E1484" s="1" t="s">
        <v>1961</v>
      </c>
      <c r="F1484" s="2">
        <v>45149</v>
      </c>
      <c r="G1484" s="2">
        <v>45317</v>
      </c>
      <c r="H1484" s="2" t="str">
        <f>TEXT(Ecommerce_Sales[[#This Row],[Order_Date]],"mmmm")</f>
        <v>January</v>
      </c>
      <c r="I1484" s="2" t="str">
        <f>TEXT(Ecommerce_Sales[[#This Row],[Order_Date]],"yyyy")</f>
        <v>2024</v>
      </c>
      <c r="J1484" s="2" t="str">
        <f>TEXT(Ecommerce_Sales[[#This Row],[Order_Date]],"mmmm")</f>
        <v>January</v>
      </c>
      <c r="K1484" s="1" t="s">
        <v>1947</v>
      </c>
      <c r="L1484" s="1" t="s">
        <v>5609</v>
      </c>
      <c r="M1484" s="1" t="s">
        <v>2026</v>
      </c>
      <c r="N1484" s="1" t="s">
        <v>1978</v>
      </c>
      <c r="O1484" s="3">
        <v>489</v>
      </c>
      <c r="P1484">
        <v>1</v>
      </c>
      <c r="Q1484" s="3">
        <v>489</v>
      </c>
      <c r="R1484" s="1" t="s">
        <v>1958</v>
      </c>
      <c r="S1484" s="3">
        <v>58</v>
      </c>
      <c r="T1484">
        <v>7</v>
      </c>
      <c r="U1484" t="str">
        <f>IF(Ecommerce_Sales[[#This Row],[Delivery_Time_Days]]&gt;7,"Delay",IF(Ecommerce_Sales[[#This Row],[Delivery_Time_Days]] = 0,"No delivery",IF(Ecommerce_Sales[[#This Row],[Delivery_Time_Days]]&lt;=7,"On-time")))</f>
        <v>On-time</v>
      </c>
      <c r="V1484" s="7">
        <f>Ecommerce_Sales[[#This Row],[Profit]]/Ecommerce_Sales[[#This Row],[Total_Price]]</f>
        <v>0.34969325153374231</v>
      </c>
      <c r="W1484" s="3">
        <v>171</v>
      </c>
      <c r="X1484" s="3"/>
    </row>
    <row r="1485" spans="1:24" x14ac:dyDescent="0.25">
      <c r="A1485" s="1" t="s">
        <v>5610</v>
      </c>
      <c r="B1485" s="1" t="s">
        <v>885</v>
      </c>
      <c r="C1485" s="1" t="s">
        <v>886</v>
      </c>
      <c r="D1485" s="1" t="s">
        <v>2970</v>
      </c>
      <c r="E1485" s="1" t="s">
        <v>1954</v>
      </c>
      <c r="F1485" s="2">
        <v>44973</v>
      </c>
      <c r="G1485" s="2">
        <v>45323</v>
      </c>
      <c r="H1485" s="2" t="str">
        <f>TEXT(Ecommerce_Sales[[#This Row],[Order_Date]],"mmmm")</f>
        <v>February</v>
      </c>
      <c r="I1485" s="2" t="str">
        <f>TEXT(Ecommerce_Sales[[#This Row],[Order_Date]],"yyyy")</f>
        <v>2024</v>
      </c>
      <c r="J1485" s="2" t="str">
        <f>TEXT(Ecommerce_Sales[[#This Row],[Order_Date]],"mmmm")</f>
        <v>February</v>
      </c>
      <c r="K1485" s="1" t="s">
        <v>1986</v>
      </c>
      <c r="L1485" s="1" t="s">
        <v>2075</v>
      </c>
      <c r="M1485" s="1" t="s">
        <v>1998</v>
      </c>
      <c r="N1485" s="1" t="s">
        <v>1973</v>
      </c>
      <c r="O1485" s="3">
        <v>178</v>
      </c>
      <c r="P1485">
        <v>4</v>
      </c>
      <c r="Q1485" s="3">
        <v>711</v>
      </c>
      <c r="R1485" s="1" t="s">
        <v>1958</v>
      </c>
      <c r="S1485" s="3">
        <v>36</v>
      </c>
      <c r="U1485" t="str">
        <f>IF(Ecommerce_Sales[[#This Row],[Delivery_Time_Days]]&gt;7,"Delay",IF(Ecommerce_Sales[[#This Row],[Delivery_Time_Days]] = 0,"No delivery",IF(Ecommerce_Sales[[#This Row],[Delivery_Time_Days]]&lt;=7,"On-time")))</f>
        <v>No delivery</v>
      </c>
      <c r="V1485" s="7">
        <f>Ecommerce_Sales[[#This Row],[Profit]]/Ecommerce_Sales[[#This Row],[Total_Price]]</f>
        <v>0.29957805907172996</v>
      </c>
      <c r="W1485" s="3">
        <v>213</v>
      </c>
      <c r="X1485" s="3"/>
    </row>
    <row r="1486" spans="1:24" x14ac:dyDescent="0.25">
      <c r="A1486" s="1" t="s">
        <v>5611</v>
      </c>
      <c r="B1486" s="1" t="s">
        <v>184</v>
      </c>
      <c r="C1486" s="1" t="s">
        <v>185</v>
      </c>
      <c r="D1486" s="1" t="s">
        <v>2959</v>
      </c>
      <c r="E1486" s="1" t="s">
        <v>2005</v>
      </c>
      <c r="F1486" s="2">
        <v>45464</v>
      </c>
      <c r="G1486" s="2">
        <v>44965</v>
      </c>
      <c r="H1486" s="2" t="str">
        <f>TEXT(Ecommerce_Sales[[#This Row],[Order_Date]],"mmmm")</f>
        <v>February</v>
      </c>
      <c r="I1486" s="2" t="str">
        <f>TEXT(Ecommerce_Sales[[#This Row],[Order_Date]],"yyyy")</f>
        <v>2023</v>
      </c>
      <c r="J1486" s="2" t="str">
        <f>TEXT(Ecommerce_Sales[[#This Row],[Order_Date]],"mmmm")</f>
        <v>February</v>
      </c>
      <c r="K1486" s="1" t="s">
        <v>1947</v>
      </c>
      <c r="L1486" s="1" t="s">
        <v>5596</v>
      </c>
      <c r="M1486" s="1" t="s">
        <v>1949</v>
      </c>
      <c r="N1486" s="1" t="s">
        <v>1950</v>
      </c>
      <c r="O1486" s="3">
        <v>925</v>
      </c>
      <c r="P1486">
        <v>2</v>
      </c>
      <c r="Q1486" s="3">
        <v>1850</v>
      </c>
      <c r="R1486" s="1" t="s">
        <v>1958</v>
      </c>
      <c r="S1486" s="3">
        <v>255</v>
      </c>
      <c r="T1486">
        <v>8</v>
      </c>
      <c r="U1486" t="str">
        <f>IF(Ecommerce_Sales[[#This Row],[Delivery_Time_Days]]&gt;7,"Delay",IF(Ecommerce_Sales[[#This Row],[Delivery_Time_Days]] = 0,"No delivery",IF(Ecommerce_Sales[[#This Row],[Delivery_Time_Days]]&lt;=7,"On-time")))</f>
        <v>Delay</v>
      </c>
      <c r="V1486" s="7">
        <f>Ecommerce_Sales[[#This Row],[Profit]]/Ecommerce_Sales[[#This Row],[Total_Price]]</f>
        <v>0.4</v>
      </c>
      <c r="W1486" s="3">
        <v>740</v>
      </c>
      <c r="X1486" s="3"/>
    </row>
    <row r="1487" spans="1:24" x14ac:dyDescent="0.25">
      <c r="A1487" s="1" t="s">
        <v>5612</v>
      </c>
      <c r="B1487" s="1" t="s">
        <v>793</v>
      </c>
      <c r="C1487" s="1" t="s">
        <v>794</v>
      </c>
      <c r="D1487" s="1" t="s">
        <v>5613</v>
      </c>
      <c r="E1487" s="1" t="s">
        <v>1961</v>
      </c>
      <c r="F1487" s="2">
        <v>45266</v>
      </c>
      <c r="G1487" s="2">
        <v>45168</v>
      </c>
      <c r="H1487" s="2" t="str">
        <f>TEXT(Ecommerce_Sales[[#This Row],[Order_Date]],"mmmm")</f>
        <v>August</v>
      </c>
      <c r="I1487" s="2" t="str">
        <f>TEXT(Ecommerce_Sales[[#This Row],[Order_Date]],"yyyy")</f>
        <v>2023</v>
      </c>
      <c r="J1487" s="2" t="str">
        <f>TEXT(Ecommerce_Sales[[#This Row],[Order_Date]],"mmmm")</f>
        <v>August</v>
      </c>
      <c r="K1487" s="1" t="s">
        <v>1947</v>
      </c>
      <c r="L1487" s="1" t="s">
        <v>5614</v>
      </c>
      <c r="M1487" s="1" t="s">
        <v>2026</v>
      </c>
      <c r="N1487" s="1" t="s">
        <v>1978</v>
      </c>
      <c r="O1487" s="3">
        <v>174</v>
      </c>
      <c r="P1487">
        <v>3</v>
      </c>
      <c r="Q1487" s="3">
        <v>523</v>
      </c>
      <c r="R1487" s="1" t="s">
        <v>1958</v>
      </c>
      <c r="S1487" s="3">
        <v>36</v>
      </c>
      <c r="T1487">
        <v>2</v>
      </c>
      <c r="U1487" t="str">
        <f>IF(Ecommerce_Sales[[#This Row],[Delivery_Time_Days]]&gt;7,"Delay",IF(Ecommerce_Sales[[#This Row],[Delivery_Time_Days]] = 0,"No delivery",IF(Ecommerce_Sales[[#This Row],[Delivery_Time_Days]]&lt;=7,"On-time")))</f>
        <v>On-time</v>
      </c>
      <c r="V1487" s="7">
        <f>Ecommerce_Sales[[#This Row],[Profit]]/Ecommerce_Sales[[#This Row],[Total_Price]]</f>
        <v>0.34990439770554493</v>
      </c>
      <c r="W1487" s="3">
        <v>183</v>
      </c>
      <c r="X1487" s="3"/>
    </row>
    <row r="1488" spans="1:24" x14ac:dyDescent="0.25">
      <c r="A1488" s="1" t="s">
        <v>5615</v>
      </c>
      <c r="B1488" s="1" t="s">
        <v>1601</v>
      </c>
      <c r="C1488" s="1" t="s">
        <v>1602</v>
      </c>
      <c r="D1488" s="1" t="s">
        <v>2605</v>
      </c>
      <c r="E1488" s="1" t="s">
        <v>1966</v>
      </c>
      <c r="F1488" s="2">
        <v>45234</v>
      </c>
      <c r="G1488" s="2">
        <v>44982</v>
      </c>
      <c r="H1488" s="2" t="str">
        <f>TEXT(Ecommerce_Sales[[#This Row],[Order_Date]],"mmmm")</f>
        <v>February</v>
      </c>
      <c r="I1488" s="2" t="str">
        <f>TEXT(Ecommerce_Sales[[#This Row],[Order_Date]],"yyyy")</f>
        <v>2023</v>
      </c>
      <c r="J1488" s="2" t="str">
        <f>TEXT(Ecommerce_Sales[[#This Row],[Order_Date]],"mmmm")</f>
        <v>February</v>
      </c>
      <c r="K1488" s="1" t="s">
        <v>1947</v>
      </c>
      <c r="L1488" s="1" t="s">
        <v>5616</v>
      </c>
      <c r="M1488" s="1" t="s">
        <v>2072</v>
      </c>
      <c r="N1488" s="1" t="s">
        <v>1950</v>
      </c>
      <c r="O1488" s="3">
        <v>694</v>
      </c>
      <c r="P1488">
        <v>1</v>
      </c>
      <c r="Q1488" s="3">
        <v>694</v>
      </c>
      <c r="R1488" s="1" t="s">
        <v>1958</v>
      </c>
      <c r="S1488" s="3">
        <v>73</v>
      </c>
      <c r="T1488">
        <v>8</v>
      </c>
      <c r="U1488" t="str">
        <f>IF(Ecommerce_Sales[[#This Row],[Delivery_Time_Days]]&gt;7,"Delay",IF(Ecommerce_Sales[[#This Row],[Delivery_Time_Days]] = 0,"No delivery",IF(Ecommerce_Sales[[#This Row],[Delivery_Time_Days]]&lt;=7,"On-time")))</f>
        <v>Delay</v>
      </c>
      <c r="V1488" s="7">
        <f>Ecommerce_Sales[[#This Row],[Profit]]/Ecommerce_Sales[[#This Row],[Total_Price]]</f>
        <v>0.39913544668587897</v>
      </c>
      <c r="W1488" s="3">
        <v>277</v>
      </c>
      <c r="X1488" s="3"/>
    </row>
    <row r="1489" spans="1:24" x14ac:dyDescent="0.25">
      <c r="A1489" s="1" t="s">
        <v>5617</v>
      </c>
      <c r="B1489" s="1" t="s">
        <v>1497</v>
      </c>
      <c r="C1489" s="1" t="s">
        <v>1498</v>
      </c>
      <c r="D1489" s="1" t="s">
        <v>2144</v>
      </c>
      <c r="E1489" s="1" t="s">
        <v>2005</v>
      </c>
      <c r="F1489" s="2">
        <v>45209</v>
      </c>
      <c r="G1489" s="2">
        <v>45378</v>
      </c>
      <c r="H1489" s="2" t="str">
        <f>TEXT(Ecommerce_Sales[[#This Row],[Order_Date]],"mmmm")</f>
        <v>March</v>
      </c>
      <c r="I1489" s="2" t="str">
        <f>TEXT(Ecommerce_Sales[[#This Row],[Order_Date]],"yyyy")</f>
        <v>2024</v>
      </c>
      <c r="J1489" s="2" t="str">
        <f>TEXT(Ecommerce_Sales[[#This Row],[Order_Date]],"mmmm")</f>
        <v>March</v>
      </c>
      <c r="K1489" s="1" t="s">
        <v>1992</v>
      </c>
      <c r="L1489" s="1" t="s">
        <v>2811</v>
      </c>
      <c r="M1489" s="1" t="s">
        <v>1963</v>
      </c>
      <c r="N1489" s="1" t="s">
        <v>1957</v>
      </c>
      <c r="O1489" s="3">
        <v>697</v>
      </c>
      <c r="P1489">
        <v>3</v>
      </c>
      <c r="Q1489" s="3">
        <v>2092</v>
      </c>
      <c r="R1489" s="1" t="s">
        <v>1958</v>
      </c>
      <c r="S1489" s="3">
        <v>313</v>
      </c>
      <c r="U1489" t="str">
        <f>IF(Ecommerce_Sales[[#This Row],[Delivery_Time_Days]]&gt;7,"Delay",IF(Ecommerce_Sales[[#This Row],[Delivery_Time_Days]] = 0,"No delivery",IF(Ecommerce_Sales[[#This Row],[Delivery_Time_Days]]&lt;=7,"On-time")))</f>
        <v>No delivery</v>
      </c>
      <c r="V1489" s="7">
        <f>Ecommerce_Sales[[#This Row],[Profit]]/Ecommerce_Sales[[#This Row],[Total_Price]]</f>
        <v>0.15009560229445507</v>
      </c>
      <c r="W1489" s="3">
        <v>314</v>
      </c>
      <c r="X1489" s="3"/>
    </row>
    <row r="1490" spans="1:24" x14ac:dyDescent="0.25">
      <c r="A1490" s="1" t="s">
        <v>5618</v>
      </c>
      <c r="B1490" s="1" t="s">
        <v>1279</v>
      </c>
      <c r="C1490" s="1" t="s">
        <v>1280</v>
      </c>
      <c r="D1490" s="1" t="s">
        <v>3259</v>
      </c>
      <c r="E1490" s="1" t="s">
        <v>1961</v>
      </c>
      <c r="F1490" s="2">
        <v>44942</v>
      </c>
      <c r="G1490" s="2">
        <v>45142</v>
      </c>
      <c r="H1490" s="2" t="str">
        <f>TEXT(Ecommerce_Sales[[#This Row],[Order_Date]],"mmmm")</f>
        <v>August</v>
      </c>
      <c r="I1490" s="2" t="str">
        <f>TEXT(Ecommerce_Sales[[#This Row],[Order_Date]],"yyyy")</f>
        <v>2023</v>
      </c>
      <c r="J1490" s="2" t="str">
        <f>TEXT(Ecommerce_Sales[[#This Row],[Order_Date]],"mmmm")</f>
        <v>August</v>
      </c>
      <c r="K1490" s="1" t="s">
        <v>1947</v>
      </c>
      <c r="L1490" s="1" t="s">
        <v>5619</v>
      </c>
      <c r="M1490" s="1" t="s">
        <v>2104</v>
      </c>
      <c r="N1490" s="1" t="s">
        <v>1978</v>
      </c>
      <c r="O1490" s="3">
        <v>541</v>
      </c>
      <c r="P1490">
        <v>3</v>
      </c>
      <c r="Q1490" s="3">
        <v>1624</v>
      </c>
      <c r="R1490" s="1" t="s">
        <v>1958</v>
      </c>
      <c r="S1490" s="3">
        <v>236</v>
      </c>
      <c r="T1490">
        <v>4</v>
      </c>
      <c r="U1490" t="str">
        <f>IF(Ecommerce_Sales[[#This Row],[Delivery_Time_Days]]&gt;7,"Delay",IF(Ecommerce_Sales[[#This Row],[Delivery_Time_Days]] = 0,"No delivery",IF(Ecommerce_Sales[[#This Row],[Delivery_Time_Days]]&lt;=7,"On-time")))</f>
        <v>On-time</v>
      </c>
      <c r="V1490" s="7">
        <f>Ecommerce_Sales[[#This Row],[Profit]]/Ecommerce_Sales[[#This Row],[Total_Price]]</f>
        <v>0.34975369458128081</v>
      </c>
      <c r="W1490" s="3">
        <v>568</v>
      </c>
      <c r="X1490" s="3"/>
    </row>
    <row r="1491" spans="1:24" x14ac:dyDescent="0.25">
      <c r="A1491" s="1" t="s">
        <v>5620</v>
      </c>
      <c r="B1491" s="1" t="s">
        <v>490</v>
      </c>
      <c r="C1491" s="1" t="s">
        <v>491</v>
      </c>
      <c r="D1491" s="1" t="s">
        <v>2497</v>
      </c>
      <c r="E1491" s="1" t="s">
        <v>2005</v>
      </c>
      <c r="F1491" s="2">
        <v>45349</v>
      </c>
      <c r="G1491" s="2">
        <v>45187</v>
      </c>
      <c r="H1491" s="2" t="str">
        <f>TEXT(Ecommerce_Sales[[#This Row],[Order_Date]],"mmmm")</f>
        <v>September</v>
      </c>
      <c r="I1491" s="2" t="str">
        <f>TEXT(Ecommerce_Sales[[#This Row],[Order_Date]],"yyyy")</f>
        <v>2023</v>
      </c>
      <c r="J1491" s="2" t="str">
        <f>TEXT(Ecommerce_Sales[[#This Row],[Order_Date]],"mmmm")</f>
        <v>September</v>
      </c>
      <c r="K1491" s="1" t="s">
        <v>1947</v>
      </c>
      <c r="L1491" s="1" t="s">
        <v>5621</v>
      </c>
      <c r="M1491" s="1" t="s">
        <v>1983</v>
      </c>
      <c r="N1491" s="1" t="s">
        <v>1950</v>
      </c>
      <c r="O1491" s="3">
        <v>138</v>
      </c>
      <c r="P1491">
        <v>1</v>
      </c>
      <c r="Q1491" s="3">
        <v>138</v>
      </c>
      <c r="R1491" s="1" t="s">
        <v>1951</v>
      </c>
      <c r="S1491" s="3">
        <v>13</v>
      </c>
      <c r="T1491">
        <v>10</v>
      </c>
      <c r="U1491" t="str">
        <f>IF(Ecommerce_Sales[[#This Row],[Delivery_Time_Days]]&gt;7,"Delay",IF(Ecommerce_Sales[[#This Row],[Delivery_Time_Days]] = 0,"No delivery",IF(Ecommerce_Sales[[#This Row],[Delivery_Time_Days]]&lt;=7,"On-time")))</f>
        <v>Delay</v>
      </c>
      <c r="V1491" s="7">
        <f>Ecommerce_Sales[[#This Row],[Profit]]/Ecommerce_Sales[[#This Row],[Total_Price]]</f>
        <v>0.39855072463768115</v>
      </c>
      <c r="W1491" s="3">
        <v>55</v>
      </c>
      <c r="X1491" s="3"/>
    </row>
    <row r="1492" spans="1:24" x14ac:dyDescent="0.25">
      <c r="A1492" s="1" t="s">
        <v>5622</v>
      </c>
      <c r="B1492" s="1" t="s">
        <v>440</v>
      </c>
      <c r="C1492" s="1" t="s">
        <v>441</v>
      </c>
      <c r="D1492" s="1" t="s">
        <v>2021</v>
      </c>
      <c r="E1492" s="1" t="s">
        <v>1996</v>
      </c>
      <c r="F1492" s="2">
        <v>45193</v>
      </c>
      <c r="G1492" s="2">
        <v>45600</v>
      </c>
      <c r="H1492" s="2" t="str">
        <f>TEXT(Ecommerce_Sales[[#This Row],[Order_Date]],"mmmm")</f>
        <v>November</v>
      </c>
      <c r="I1492" s="2" t="str">
        <f>TEXT(Ecommerce_Sales[[#This Row],[Order_Date]],"yyyy")</f>
        <v>2024</v>
      </c>
      <c r="J1492" s="2" t="str">
        <f>TEXT(Ecommerce_Sales[[#This Row],[Order_Date]],"mmmm")</f>
        <v>November</v>
      </c>
      <c r="K1492" s="1" t="s">
        <v>1947</v>
      </c>
      <c r="L1492" s="1" t="s">
        <v>5623</v>
      </c>
      <c r="M1492" s="1" t="s">
        <v>2247</v>
      </c>
      <c r="N1492" s="1" t="s">
        <v>1957</v>
      </c>
      <c r="O1492" s="3">
        <v>819</v>
      </c>
      <c r="P1492">
        <v>7</v>
      </c>
      <c r="Q1492" s="3">
        <v>5731</v>
      </c>
      <c r="R1492" s="1" t="s">
        <v>1958</v>
      </c>
      <c r="S1492" s="3">
        <v>387</v>
      </c>
      <c r="T1492">
        <v>6</v>
      </c>
      <c r="U1492" t="str">
        <f>IF(Ecommerce_Sales[[#This Row],[Delivery_Time_Days]]&gt;7,"Delay",IF(Ecommerce_Sales[[#This Row],[Delivery_Time_Days]] = 0,"No delivery",IF(Ecommerce_Sales[[#This Row],[Delivery_Time_Days]]&lt;=7,"On-time")))</f>
        <v>On-time</v>
      </c>
      <c r="V1492" s="7">
        <f>Ecommerce_Sales[[#This Row],[Profit]]/Ecommerce_Sales[[#This Row],[Total_Price]]</f>
        <v>0.15006107136625371</v>
      </c>
      <c r="W1492" s="3">
        <v>860</v>
      </c>
      <c r="X1492" s="3"/>
    </row>
    <row r="1493" spans="1:24" x14ac:dyDescent="0.25">
      <c r="A1493" s="1" t="s">
        <v>5624</v>
      </c>
      <c r="B1493" s="1" t="s">
        <v>478</v>
      </c>
      <c r="C1493" s="1" t="s">
        <v>479</v>
      </c>
      <c r="D1493" s="1" t="s">
        <v>2794</v>
      </c>
      <c r="E1493" s="1" t="s">
        <v>1946</v>
      </c>
      <c r="F1493" s="2">
        <v>45264</v>
      </c>
      <c r="G1493" s="2">
        <v>45586</v>
      </c>
      <c r="H1493" s="2" t="str">
        <f>TEXT(Ecommerce_Sales[[#This Row],[Order_Date]],"mmmm")</f>
        <v>October</v>
      </c>
      <c r="I1493" s="2" t="str">
        <f>TEXT(Ecommerce_Sales[[#This Row],[Order_Date]],"yyyy")</f>
        <v>2024</v>
      </c>
      <c r="J1493" s="2" t="str">
        <f>TEXT(Ecommerce_Sales[[#This Row],[Order_Date]],"mmmm")</f>
        <v>October</v>
      </c>
      <c r="K1493" s="1" t="s">
        <v>1947</v>
      </c>
      <c r="L1493" s="1" t="s">
        <v>5625</v>
      </c>
      <c r="M1493" s="1" t="s">
        <v>2043</v>
      </c>
      <c r="N1493" s="1" t="s">
        <v>1989</v>
      </c>
      <c r="O1493" s="3">
        <v>301</v>
      </c>
      <c r="P1493">
        <v>2</v>
      </c>
      <c r="Q1493" s="3">
        <v>601</v>
      </c>
      <c r="R1493" s="1" t="s">
        <v>1958</v>
      </c>
      <c r="S1493" s="3">
        <v>35</v>
      </c>
      <c r="T1493">
        <v>3</v>
      </c>
      <c r="U1493" t="str">
        <f>IF(Ecommerce_Sales[[#This Row],[Delivery_Time_Days]]&gt;7,"Delay",IF(Ecommerce_Sales[[#This Row],[Delivery_Time_Days]] = 0,"No delivery",IF(Ecommerce_Sales[[#This Row],[Delivery_Time_Days]]&lt;=7,"On-time")))</f>
        <v>On-time</v>
      </c>
      <c r="V1493" s="7">
        <f>Ecommerce_Sales[[#This Row],[Profit]]/Ecommerce_Sales[[#This Row],[Total_Price]]</f>
        <v>0.24958402662229617</v>
      </c>
      <c r="W1493" s="3">
        <v>150</v>
      </c>
      <c r="X1493" s="3"/>
    </row>
    <row r="1494" spans="1:24" x14ac:dyDescent="0.25">
      <c r="A1494" s="1" t="s">
        <v>5626</v>
      </c>
      <c r="B1494" s="1" t="s">
        <v>64</v>
      </c>
      <c r="C1494" s="1" t="s">
        <v>65</v>
      </c>
      <c r="D1494" s="1" t="s">
        <v>5213</v>
      </c>
      <c r="E1494" s="1" t="s">
        <v>1996</v>
      </c>
      <c r="F1494" s="2">
        <v>45198</v>
      </c>
      <c r="G1494" s="2">
        <v>45478</v>
      </c>
      <c r="H1494" s="2" t="str">
        <f>TEXT(Ecommerce_Sales[[#This Row],[Order_Date]],"mmmm")</f>
        <v>July</v>
      </c>
      <c r="I1494" s="2" t="str">
        <f>TEXT(Ecommerce_Sales[[#This Row],[Order_Date]],"yyyy")</f>
        <v>2024</v>
      </c>
      <c r="J1494" s="2" t="str">
        <f>TEXT(Ecommerce_Sales[[#This Row],[Order_Date]],"mmmm")</f>
        <v>July</v>
      </c>
      <c r="K1494" s="1" t="s">
        <v>1947</v>
      </c>
      <c r="L1494" s="1" t="s">
        <v>5627</v>
      </c>
      <c r="M1494" s="1" t="s">
        <v>2065</v>
      </c>
      <c r="N1494" s="1" t="s">
        <v>1978</v>
      </c>
      <c r="O1494" s="3">
        <v>987</v>
      </c>
      <c r="P1494">
        <v>3</v>
      </c>
      <c r="Q1494" s="3">
        <v>2960</v>
      </c>
      <c r="R1494" s="1" t="s">
        <v>2012</v>
      </c>
      <c r="S1494" s="3">
        <v>431</v>
      </c>
      <c r="T1494">
        <v>10</v>
      </c>
      <c r="U1494" t="str">
        <f>IF(Ecommerce_Sales[[#This Row],[Delivery_Time_Days]]&gt;7,"Delay",IF(Ecommerce_Sales[[#This Row],[Delivery_Time_Days]] = 0,"No delivery",IF(Ecommerce_Sales[[#This Row],[Delivery_Time_Days]]&lt;=7,"On-time")))</f>
        <v>Delay</v>
      </c>
      <c r="V1494" s="7">
        <f>Ecommerce_Sales[[#This Row],[Profit]]/Ecommerce_Sales[[#This Row],[Total_Price]]</f>
        <v>0.35</v>
      </c>
      <c r="W1494" s="3">
        <v>1036</v>
      </c>
      <c r="X1494" s="3"/>
    </row>
    <row r="1495" spans="1:24" x14ac:dyDescent="0.25">
      <c r="A1495" s="1" t="s">
        <v>5628</v>
      </c>
      <c r="B1495" s="1" t="s">
        <v>602</v>
      </c>
      <c r="C1495" s="1" t="s">
        <v>603</v>
      </c>
      <c r="D1495" s="1" t="s">
        <v>4737</v>
      </c>
      <c r="E1495" s="1" t="s">
        <v>2005</v>
      </c>
      <c r="F1495" s="2">
        <v>45650</v>
      </c>
      <c r="G1495" s="2">
        <v>45490</v>
      </c>
      <c r="H1495" s="2" t="str">
        <f>TEXT(Ecommerce_Sales[[#This Row],[Order_Date]],"mmmm")</f>
        <v>July</v>
      </c>
      <c r="I1495" s="2" t="str">
        <f>TEXT(Ecommerce_Sales[[#This Row],[Order_Date]],"yyyy")</f>
        <v>2024</v>
      </c>
      <c r="J1495" s="2" t="str">
        <f>TEXT(Ecommerce_Sales[[#This Row],[Order_Date]],"mmmm")</f>
        <v>July</v>
      </c>
      <c r="K1495" s="1" t="s">
        <v>1947</v>
      </c>
      <c r="L1495" s="1" t="s">
        <v>5629</v>
      </c>
      <c r="M1495" s="1" t="s">
        <v>2065</v>
      </c>
      <c r="N1495" s="1" t="s">
        <v>1978</v>
      </c>
      <c r="O1495" s="3">
        <v>594</v>
      </c>
      <c r="P1495">
        <v>2</v>
      </c>
      <c r="Q1495" s="3">
        <v>1187</v>
      </c>
      <c r="R1495" s="1" t="s">
        <v>1958</v>
      </c>
      <c r="S1495" s="3">
        <v>149</v>
      </c>
      <c r="T1495">
        <v>2</v>
      </c>
      <c r="U1495" t="str">
        <f>IF(Ecommerce_Sales[[#This Row],[Delivery_Time_Days]]&gt;7,"Delay",IF(Ecommerce_Sales[[#This Row],[Delivery_Time_Days]] = 0,"No delivery",IF(Ecommerce_Sales[[#This Row],[Delivery_Time_Days]]&lt;=7,"On-time")))</f>
        <v>On-time</v>
      </c>
      <c r="V1495" s="7">
        <f>Ecommerce_Sales[[#This Row],[Profit]]/Ecommerce_Sales[[#This Row],[Total_Price]]</f>
        <v>0.34962089300758215</v>
      </c>
      <c r="W1495" s="3">
        <v>415</v>
      </c>
      <c r="X1495" s="3"/>
    </row>
    <row r="1496" spans="1:24" x14ac:dyDescent="0.25">
      <c r="A1496" s="1" t="s">
        <v>5630</v>
      </c>
      <c r="B1496" s="1" t="s">
        <v>1285</v>
      </c>
      <c r="C1496" s="1" t="s">
        <v>1286</v>
      </c>
      <c r="D1496" s="1" t="s">
        <v>2442</v>
      </c>
      <c r="E1496" s="1" t="s">
        <v>2005</v>
      </c>
      <c r="F1496" s="2">
        <v>45169</v>
      </c>
      <c r="G1496" s="2">
        <v>45420</v>
      </c>
      <c r="H1496" s="2" t="str">
        <f>TEXT(Ecommerce_Sales[[#This Row],[Order_Date]],"mmmm")</f>
        <v>May</v>
      </c>
      <c r="I1496" s="2" t="str">
        <f>TEXT(Ecommerce_Sales[[#This Row],[Order_Date]],"yyyy")</f>
        <v>2024</v>
      </c>
      <c r="J1496" s="2" t="str">
        <f>TEXT(Ecommerce_Sales[[#This Row],[Order_Date]],"mmmm")</f>
        <v>May</v>
      </c>
      <c r="K1496" s="1" t="s">
        <v>1986</v>
      </c>
      <c r="L1496" s="1" t="s">
        <v>5631</v>
      </c>
      <c r="M1496" s="1" t="s">
        <v>1972</v>
      </c>
      <c r="N1496" s="1" t="s">
        <v>1973</v>
      </c>
      <c r="O1496" s="3">
        <v>217</v>
      </c>
      <c r="P1496">
        <v>3</v>
      </c>
      <c r="Q1496" s="3">
        <v>651</v>
      </c>
      <c r="R1496" s="1" t="s">
        <v>1951</v>
      </c>
      <c r="S1496" s="3">
        <v>52</v>
      </c>
      <c r="U1496" t="str">
        <f>IF(Ecommerce_Sales[[#This Row],[Delivery_Time_Days]]&gt;7,"Delay",IF(Ecommerce_Sales[[#This Row],[Delivery_Time_Days]] = 0,"No delivery",IF(Ecommerce_Sales[[#This Row],[Delivery_Time_Days]]&lt;=7,"On-time")))</f>
        <v>No delivery</v>
      </c>
      <c r="V1496" s="7">
        <f>Ecommerce_Sales[[#This Row],[Profit]]/Ecommerce_Sales[[#This Row],[Total_Price]]</f>
        <v>0.29953917050691242</v>
      </c>
      <c r="W1496" s="3">
        <v>195</v>
      </c>
      <c r="X1496" s="3"/>
    </row>
    <row r="1497" spans="1:24" x14ac:dyDescent="0.25">
      <c r="A1497" s="1" t="s">
        <v>5632</v>
      </c>
      <c r="B1497" s="1" t="s">
        <v>1616</v>
      </c>
      <c r="C1497" s="1" t="s">
        <v>1617</v>
      </c>
      <c r="D1497" s="1" t="s">
        <v>3293</v>
      </c>
      <c r="E1497" s="1" t="s">
        <v>1954</v>
      </c>
      <c r="F1497" s="2">
        <v>45635</v>
      </c>
      <c r="G1497" s="2">
        <v>45000</v>
      </c>
      <c r="H1497" s="2" t="str">
        <f>TEXT(Ecommerce_Sales[[#This Row],[Order_Date]],"mmmm")</f>
        <v>March</v>
      </c>
      <c r="I1497" s="2" t="str">
        <f>TEXT(Ecommerce_Sales[[#This Row],[Order_Date]],"yyyy")</f>
        <v>2023</v>
      </c>
      <c r="J1497" s="2" t="str">
        <f>TEXT(Ecommerce_Sales[[#This Row],[Order_Date]],"mmmm")</f>
        <v>March</v>
      </c>
      <c r="K1497" s="1" t="s">
        <v>1947</v>
      </c>
      <c r="L1497" s="1" t="s">
        <v>5633</v>
      </c>
      <c r="M1497" s="1" t="s">
        <v>2072</v>
      </c>
      <c r="N1497" s="1" t="s">
        <v>1950</v>
      </c>
      <c r="O1497" s="3">
        <v>80</v>
      </c>
      <c r="P1497">
        <v>1</v>
      </c>
      <c r="Q1497" s="3">
        <v>80</v>
      </c>
      <c r="R1497" s="1" t="s">
        <v>1958</v>
      </c>
      <c r="S1497" s="3">
        <v>12</v>
      </c>
      <c r="T1497">
        <v>5</v>
      </c>
      <c r="U1497" t="str">
        <f>IF(Ecommerce_Sales[[#This Row],[Delivery_Time_Days]]&gt;7,"Delay",IF(Ecommerce_Sales[[#This Row],[Delivery_Time_Days]] = 0,"No delivery",IF(Ecommerce_Sales[[#This Row],[Delivery_Time_Days]]&lt;=7,"On-time")))</f>
        <v>On-time</v>
      </c>
      <c r="V1497" s="7">
        <f>Ecommerce_Sales[[#This Row],[Profit]]/Ecommerce_Sales[[#This Row],[Total_Price]]</f>
        <v>0.4</v>
      </c>
      <c r="W1497" s="3">
        <v>32</v>
      </c>
      <c r="X1497" s="3"/>
    </row>
    <row r="1498" spans="1:24" x14ac:dyDescent="0.25">
      <c r="A1498" s="1" t="s">
        <v>5634</v>
      </c>
      <c r="B1498" s="1" t="s">
        <v>1185</v>
      </c>
      <c r="C1498" s="1" t="s">
        <v>1186</v>
      </c>
      <c r="D1498" s="1" t="s">
        <v>5635</v>
      </c>
      <c r="E1498" s="1" t="s">
        <v>1946</v>
      </c>
      <c r="F1498" s="2">
        <v>45269</v>
      </c>
      <c r="G1498" s="2">
        <v>45025</v>
      </c>
      <c r="H1498" s="2" t="str">
        <f>TEXT(Ecommerce_Sales[[#This Row],[Order_Date]],"mmmm")</f>
        <v>April</v>
      </c>
      <c r="I1498" s="2" t="str">
        <f>TEXT(Ecommerce_Sales[[#This Row],[Order_Date]],"yyyy")</f>
        <v>2023</v>
      </c>
      <c r="J1498" s="2" t="str">
        <f>TEXT(Ecommerce_Sales[[#This Row],[Order_Date]],"mmmm")</f>
        <v>April</v>
      </c>
      <c r="K1498" s="1" t="s">
        <v>1947</v>
      </c>
      <c r="L1498" s="1" t="s">
        <v>5636</v>
      </c>
      <c r="M1498" s="1" t="s">
        <v>1956</v>
      </c>
      <c r="N1498" s="1" t="s">
        <v>1957</v>
      </c>
      <c r="O1498" s="3">
        <v>389</v>
      </c>
      <c r="P1498">
        <v>4</v>
      </c>
      <c r="Q1498" s="3">
        <v>1555</v>
      </c>
      <c r="R1498" s="1" t="s">
        <v>2012</v>
      </c>
      <c r="S1498" s="3">
        <v>117</v>
      </c>
      <c r="T1498">
        <v>6</v>
      </c>
      <c r="U1498" t="str">
        <f>IF(Ecommerce_Sales[[#This Row],[Delivery_Time_Days]]&gt;7,"Delay",IF(Ecommerce_Sales[[#This Row],[Delivery_Time_Days]] = 0,"No delivery",IF(Ecommerce_Sales[[#This Row],[Delivery_Time_Days]]&lt;=7,"On-time")))</f>
        <v>On-time</v>
      </c>
      <c r="V1498" s="7">
        <f>Ecommerce_Sales[[#This Row],[Profit]]/Ecommerce_Sales[[#This Row],[Total_Price]]</f>
        <v>0.14983922829581994</v>
      </c>
      <c r="W1498" s="3">
        <v>233</v>
      </c>
      <c r="X1498" s="3"/>
    </row>
    <row r="1499" spans="1:24" x14ac:dyDescent="0.25">
      <c r="A1499" s="1" t="s">
        <v>5637</v>
      </c>
      <c r="B1499" s="1" t="s">
        <v>551</v>
      </c>
      <c r="C1499" s="1" t="s">
        <v>552</v>
      </c>
      <c r="D1499" s="1" t="s">
        <v>3483</v>
      </c>
      <c r="E1499" s="1" t="s">
        <v>2005</v>
      </c>
      <c r="F1499" s="2">
        <v>45457</v>
      </c>
      <c r="G1499" s="2">
        <v>44983</v>
      </c>
      <c r="H1499" s="2" t="str">
        <f>TEXT(Ecommerce_Sales[[#This Row],[Order_Date]],"mmmm")</f>
        <v>February</v>
      </c>
      <c r="I1499" s="2" t="str">
        <f>TEXT(Ecommerce_Sales[[#This Row],[Order_Date]],"yyyy")</f>
        <v>2023</v>
      </c>
      <c r="J1499" s="2" t="str">
        <f>TEXT(Ecommerce_Sales[[#This Row],[Order_Date]],"mmmm")</f>
        <v>February</v>
      </c>
      <c r="K1499" s="1" t="s">
        <v>1947</v>
      </c>
      <c r="L1499" s="1" t="s">
        <v>5638</v>
      </c>
      <c r="M1499" s="1" t="s">
        <v>2002</v>
      </c>
      <c r="N1499" s="1" t="s">
        <v>1989</v>
      </c>
      <c r="O1499" s="3">
        <v>402</v>
      </c>
      <c r="P1499">
        <v>2</v>
      </c>
      <c r="Q1499" s="3">
        <v>804</v>
      </c>
      <c r="R1499" s="1" t="s">
        <v>2008</v>
      </c>
      <c r="S1499" s="3">
        <v>60</v>
      </c>
      <c r="T1499">
        <v>10</v>
      </c>
      <c r="U1499" t="str">
        <f>IF(Ecommerce_Sales[[#This Row],[Delivery_Time_Days]]&gt;7,"Delay",IF(Ecommerce_Sales[[#This Row],[Delivery_Time_Days]] = 0,"No delivery",IF(Ecommerce_Sales[[#This Row],[Delivery_Time_Days]]&lt;=7,"On-time")))</f>
        <v>Delay</v>
      </c>
      <c r="V1499" s="7">
        <f>Ecommerce_Sales[[#This Row],[Profit]]/Ecommerce_Sales[[#This Row],[Total_Price]]</f>
        <v>0.25</v>
      </c>
      <c r="W1499" s="3">
        <v>201</v>
      </c>
      <c r="X1499" s="3"/>
    </row>
    <row r="1500" spans="1:24" x14ac:dyDescent="0.25">
      <c r="A1500" s="1" t="s">
        <v>5639</v>
      </c>
      <c r="B1500" s="1" t="s">
        <v>174</v>
      </c>
      <c r="C1500" s="1" t="s">
        <v>175</v>
      </c>
      <c r="D1500" s="1" t="s">
        <v>5232</v>
      </c>
      <c r="E1500" s="1" t="s">
        <v>1954</v>
      </c>
      <c r="F1500" s="2">
        <v>45520</v>
      </c>
      <c r="G1500" s="2">
        <v>45246</v>
      </c>
      <c r="H1500" s="2" t="str">
        <f>TEXT(Ecommerce_Sales[[#This Row],[Order_Date]],"mmmm")</f>
        <v>November</v>
      </c>
      <c r="I1500" s="2" t="str">
        <f>TEXT(Ecommerce_Sales[[#This Row],[Order_Date]],"yyyy")</f>
        <v>2023</v>
      </c>
      <c r="J1500" s="2" t="str">
        <f>TEXT(Ecommerce_Sales[[#This Row],[Order_Date]],"mmmm")</f>
        <v>November</v>
      </c>
      <c r="K1500" s="1" t="s">
        <v>1947</v>
      </c>
      <c r="L1500" s="1" t="s">
        <v>5640</v>
      </c>
      <c r="M1500" s="1" t="s">
        <v>1983</v>
      </c>
      <c r="N1500" s="1" t="s">
        <v>1950</v>
      </c>
      <c r="O1500" s="3">
        <v>1203</v>
      </c>
      <c r="P1500">
        <v>1</v>
      </c>
      <c r="Q1500" s="3">
        <v>1203</v>
      </c>
      <c r="R1500" s="1" t="s">
        <v>1958</v>
      </c>
      <c r="S1500" s="3">
        <v>83</v>
      </c>
      <c r="T1500">
        <v>4</v>
      </c>
      <c r="U1500" t="str">
        <f>IF(Ecommerce_Sales[[#This Row],[Delivery_Time_Days]]&gt;7,"Delay",IF(Ecommerce_Sales[[#This Row],[Delivery_Time_Days]] = 0,"No delivery",IF(Ecommerce_Sales[[#This Row],[Delivery_Time_Days]]&lt;=7,"On-time")))</f>
        <v>On-time</v>
      </c>
      <c r="V1500" s="7">
        <f>Ecommerce_Sales[[#This Row],[Profit]]/Ecommerce_Sales[[#This Row],[Total_Price]]</f>
        <v>0.39983374896093099</v>
      </c>
      <c r="W1500" s="3">
        <v>481</v>
      </c>
      <c r="X1500" s="3"/>
    </row>
    <row r="1501" spans="1:24" x14ac:dyDescent="0.25">
      <c r="A1501" s="1" t="s">
        <v>5641</v>
      </c>
      <c r="B1501" s="1" t="s">
        <v>527</v>
      </c>
      <c r="C1501" s="1" t="s">
        <v>528</v>
      </c>
      <c r="D1501" s="1" t="s">
        <v>2949</v>
      </c>
      <c r="E1501" s="1" t="s">
        <v>1966</v>
      </c>
      <c r="F1501" s="2">
        <v>45404</v>
      </c>
      <c r="G1501" s="2">
        <v>45089</v>
      </c>
      <c r="H1501" s="2" t="str">
        <f>TEXT(Ecommerce_Sales[[#This Row],[Order_Date]],"mmmm")</f>
        <v>June</v>
      </c>
      <c r="I1501" s="2" t="str">
        <f>TEXT(Ecommerce_Sales[[#This Row],[Order_Date]],"yyyy")</f>
        <v>2023</v>
      </c>
      <c r="J1501" s="2" t="str">
        <f>TEXT(Ecommerce_Sales[[#This Row],[Order_Date]],"mmmm")</f>
        <v>June</v>
      </c>
      <c r="K1501" s="1" t="s">
        <v>1947</v>
      </c>
      <c r="L1501" s="1" t="s">
        <v>5642</v>
      </c>
      <c r="M1501" s="1" t="s">
        <v>1972</v>
      </c>
      <c r="N1501" s="1" t="s">
        <v>1973</v>
      </c>
      <c r="O1501" s="3">
        <v>758</v>
      </c>
      <c r="P1501">
        <v>6</v>
      </c>
      <c r="Q1501" s="3">
        <v>4549</v>
      </c>
      <c r="R1501" s="1" t="s">
        <v>2008</v>
      </c>
      <c r="S1501" s="3">
        <v>660</v>
      </c>
      <c r="T1501">
        <v>3</v>
      </c>
      <c r="U1501" t="str">
        <f>IF(Ecommerce_Sales[[#This Row],[Delivery_Time_Days]]&gt;7,"Delay",IF(Ecommerce_Sales[[#This Row],[Delivery_Time_Days]] = 0,"No delivery",IF(Ecommerce_Sales[[#This Row],[Delivery_Time_Days]]&lt;=7,"On-time")))</f>
        <v>On-time</v>
      </c>
      <c r="V1501" s="7">
        <f>Ecommerce_Sales[[#This Row],[Profit]]/Ecommerce_Sales[[#This Row],[Total_Price]]</f>
        <v>0.30006594856012309</v>
      </c>
      <c r="W1501" s="3">
        <v>1365</v>
      </c>
      <c r="X1501" s="3"/>
    </row>
    <row r="1502" spans="1:24" x14ac:dyDescent="0.25">
      <c r="A1502" s="1" t="s">
        <v>5643</v>
      </c>
      <c r="B1502" s="1" t="s">
        <v>1700</v>
      </c>
      <c r="C1502" s="1" t="s">
        <v>1701</v>
      </c>
      <c r="D1502" s="1" t="s">
        <v>4499</v>
      </c>
      <c r="E1502" s="1" t="s">
        <v>1966</v>
      </c>
      <c r="F1502" s="2">
        <v>44999</v>
      </c>
      <c r="G1502" s="2">
        <v>45303</v>
      </c>
      <c r="H1502" s="2" t="str">
        <f>TEXT(Ecommerce_Sales[[#This Row],[Order_Date]],"mmmm")</f>
        <v>January</v>
      </c>
      <c r="I1502" s="2" t="str">
        <f>TEXT(Ecommerce_Sales[[#This Row],[Order_Date]],"yyyy")</f>
        <v>2024</v>
      </c>
      <c r="J1502" s="2" t="str">
        <f>TEXT(Ecommerce_Sales[[#This Row],[Order_Date]],"mmmm")</f>
        <v>January</v>
      </c>
      <c r="K1502" s="1" t="s">
        <v>1947</v>
      </c>
      <c r="L1502" s="1" t="s">
        <v>5644</v>
      </c>
      <c r="M1502" s="1" t="s">
        <v>2247</v>
      </c>
      <c r="N1502" s="1" t="s">
        <v>1957</v>
      </c>
      <c r="O1502" s="3">
        <v>738</v>
      </c>
      <c r="P1502">
        <v>1</v>
      </c>
      <c r="Q1502" s="3">
        <v>738</v>
      </c>
      <c r="R1502" s="1" t="s">
        <v>2016</v>
      </c>
      <c r="S1502" s="3">
        <v>105</v>
      </c>
      <c r="T1502">
        <v>2</v>
      </c>
      <c r="U1502" t="str">
        <f>IF(Ecommerce_Sales[[#This Row],[Delivery_Time_Days]]&gt;7,"Delay",IF(Ecommerce_Sales[[#This Row],[Delivery_Time_Days]] = 0,"No delivery",IF(Ecommerce_Sales[[#This Row],[Delivery_Time_Days]]&lt;=7,"On-time")))</f>
        <v>On-time</v>
      </c>
      <c r="V1502" s="7">
        <f>Ecommerce_Sales[[#This Row],[Profit]]/Ecommerce_Sales[[#This Row],[Total_Price]]</f>
        <v>0.15040650406504066</v>
      </c>
      <c r="W1502" s="3">
        <v>111</v>
      </c>
      <c r="X1502" s="3"/>
    </row>
    <row r="1503" spans="1:24" x14ac:dyDescent="0.25">
      <c r="A1503" s="1" t="s">
        <v>5645</v>
      </c>
      <c r="B1503" s="1" t="s">
        <v>1590</v>
      </c>
      <c r="C1503" s="1" t="s">
        <v>1591</v>
      </c>
      <c r="D1503" s="1" t="s">
        <v>3050</v>
      </c>
      <c r="E1503" s="1" t="s">
        <v>1966</v>
      </c>
      <c r="F1503" s="2">
        <v>45186</v>
      </c>
      <c r="G1503" s="2">
        <v>45088</v>
      </c>
      <c r="H1503" s="2" t="str">
        <f>TEXT(Ecommerce_Sales[[#This Row],[Order_Date]],"mmmm")</f>
        <v>June</v>
      </c>
      <c r="I1503" s="2" t="str">
        <f>TEXT(Ecommerce_Sales[[#This Row],[Order_Date]],"yyyy")</f>
        <v>2023</v>
      </c>
      <c r="J1503" s="2" t="str">
        <f>TEXT(Ecommerce_Sales[[#This Row],[Order_Date]],"mmmm")</f>
        <v>June</v>
      </c>
      <c r="K1503" s="1" t="s">
        <v>1947</v>
      </c>
      <c r="L1503" s="1" t="s">
        <v>5646</v>
      </c>
      <c r="M1503" s="1" t="s">
        <v>1988</v>
      </c>
      <c r="N1503" s="1" t="s">
        <v>1989</v>
      </c>
      <c r="O1503" s="3">
        <v>490</v>
      </c>
      <c r="P1503">
        <v>6</v>
      </c>
      <c r="Q1503" s="3">
        <v>2939</v>
      </c>
      <c r="R1503" s="1" t="s">
        <v>1951</v>
      </c>
      <c r="S1503" s="3">
        <v>317</v>
      </c>
      <c r="T1503">
        <v>9</v>
      </c>
      <c r="U1503" t="str">
        <f>IF(Ecommerce_Sales[[#This Row],[Delivery_Time_Days]]&gt;7,"Delay",IF(Ecommerce_Sales[[#This Row],[Delivery_Time_Days]] = 0,"No delivery",IF(Ecommerce_Sales[[#This Row],[Delivery_Time_Days]]&lt;=7,"On-time")))</f>
        <v>Delay</v>
      </c>
      <c r="V1503" s="7">
        <f>Ecommerce_Sales[[#This Row],[Profit]]/Ecommerce_Sales[[#This Row],[Total_Price]]</f>
        <v>0.25008506294658045</v>
      </c>
      <c r="W1503" s="3">
        <v>735</v>
      </c>
      <c r="X1503" s="3"/>
    </row>
    <row r="1504" spans="1:24" x14ac:dyDescent="0.25">
      <c r="A1504" s="1" t="s">
        <v>5647</v>
      </c>
      <c r="B1504" s="1" t="s">
        <v>1882</v>
      </c>
      <c r="C1504" s="1" t="s">
        <v>1883</v>
      </c>
      <c r="D1504" s="1" t="s">
        <v>2480</v>
      </c>
      <c r="E1504" s="1" t="s">
        <v>1961</v>
      </c>
      <c r="F1504" s="2">
        <v>45003</v>
      </c>
      <c r="G1504" s="2">
        <v>45304</v>
      </c>
      <c r="H1504" s="2" t="str">
        <f>TEXT(Ecommerce_Sales[[#This Row],[Order_Date]],"mmmm")</f>
        <v>January</v>
      </c>
      <c r="I1504" s="2" t="str">
        <f>TEXT(Ecommerce_Sales[[#This Row],[Order_Date]],"yyyy")</f>
        <v>2024</v>
      </c>
      <c r="J1504" s="2" t="str">
        <f>TEXT(Ecommerce_Sales[[#This Row],[Order_Date]],"mmmm")</f>
        <v>January</v>
      </c>
      <c r="K1504" s="1" t="s">
        <v>1947</v>
      </c>
      <c r="L1504" s="1" t="s">
        <v>5648</v>
      </c>
      <c r="M1504" s="1" t="s">
        <v>2047</v>
      </c>
      <c r="N1504" s="1" t="s">
        <v>1989</v>
      </c>
      <c r="O1504" s="3">
        <v>506</v>
      </c>
      <c r="P1504">
        <v>1</v>
      </c>
      <c r="Q1504" s="3">
        <v>506</v>
      </c>
      <c r="R1504" s="1" t="s">
        <v>1951</v>
      </c>
      <c r="S1504" s="3">
        <v>48</v>
      </c>
      <c r="T1504">
        <v>9</v>
      </c>
      <c r="U1504" t="str">
        <f>IF(Ecommerce_Sales[[#This Row],[Delivery_Time_Days]]&gt;7,"Delay",IF(Ecommerce_Sales[[#This Row],[Delivery_Time_Days]] = 0,"No delivery",IF(Ecommerce_Sales[[#This Row],[Delivery_Time_Days]]&lt;=7,"On-time")))</f>
        <v>Delay</v>
      </c>
      <c r="V1504" s="7">
        <f>Ecommerce_Sales[[#This Row],[Profit]]/Ecommerce_Sales[[#This Row],[Total_Price]]</f>
        <v>0.25098814229249011</v>
      </c>
      <c r="W1504" s="3">
        <v>127</v>
      </c>
      <c r="X1504" s="3"/>
    </row>
    <row r="1505" spans="1:24" x14ac:dyDescent="0.25">
      <c r="A1505" s="1" t="s">
        <v>5649</v>
      </c>
      <c r="B1505" s="1" t="s">
        <v>515</v>
      </c>
      <c r="C1505" s="1" t="s">
        <v>587</v>
      </c>
      <c r="D1505" s="1" t="s">
        <v>2077</v>
      </c>
      <c r="E1505" s="1" t="s">
        <v>1946</v>
      </c>
      <c r="F1505" s="2">
        <v>45115</v>
      </c>
      <c r="G1505" s="2">
        <v>45615</v>
      </c>
      <c r="H1505" s="2" t="str">
        <f>TEXT(Ecommerce_Sales[[#This Row],[Order_Date]],"mmmm")</f>
        <v>November</v>
      </c>
      <c r="I1505" s="2" t="str">
        <f>TEXT(Ecommerce_Sales[[#This Row],[Order_Date]],"yyyy")</f>
        <v>2024</v>
      </c>
      <c r="J1505" s="2" t="str">
        <f>TEXT(Ecommerce_Sales[[#This Row],[Order_Date]],"mmmm")</f>
        <v>November</v>
      </c>
      <c r="K1505" s="1" t="s">
        <v>1947</v>
      </c>
      <c r="L1505" s="1" t="s">
        <v>5650</v>
      </c>
      <c r="M1505" s="1" t="s">
        <v>2079</v>
      </c>
      <c r="N1505" s="1" t="s">
        <v>1973</v>
      </c>
      <c r="O1505" s="3">
        <v>527</v>
      </c>
      <c r="P1505">
        <v>1</v>
      </c>
      <c r="Q1505" s="3">
        <v>527</v>
      </c>
      <c r="R1505" s="1" t="s">
        <v>1951</v>
      </c>
      <c r="S1505" s="3">
        <v>50</v>
      </c>
      <c r="T1505">
        <v>9</v>
      </c>
      <c r="U1505" t="str">
        <f>IF(Ecommerce_Sales[[#This Row],[Delivery_Time_Days]]&gt;7,"Delay",IF(Ecommerce_Sales[[#This Row],[Delivery_Time_Days]] = 0,"No delivery",IF(Ecommerce_Sales[[#This Row],[Delivery_Time_Days]]&lt;=7,"On-time")))</f>
        <v>Delay</v>
      </c>
      <c r="V1505" s="7">
        <f>Ecommerce_Sales[[#This Row],[Profit]]/Ecommerce_Sales[[#This Row],[Total_Price]]</f>
        <v>0.29981024667931688</v>
      </c>
      <c r="W1505" s="3">
        <v>158</v>
      </c>
      <c r="X1505" s="3"/>
    </row>
    <row r="1506" spans="1:24" x14ac:dyDescent="0.25">
      <c r="A1506" s="1" t="s">
        <v>5651</v>
      </c>
      <c r="B1506" s="1" t="s">
        <v>1373</v>
      </c>
      <c r="C1506" s="1" t="s">
        <v>1374</v>
      </c>
      <c r="D1506" s="1" t="s">
        <v>2538</v>
      </c>
      <c r="E1506" s="1" t="s">
        <v>1996</v>
      </c>
      <c r="F1506" s="2">
        <v>45110</v>
      </c>
      <c r="G1506" s="2">
        <v>45454</v>
      </c>
      <c r="H1506" s="2" t="str">
        <f>TEXT(Ecommerce_Sales[[#This Row],[Order_Date]],"mmmm")</f>
        <v>June</v>
      </c>
      <c r="I1506" s="2" t="str">
        <f>TEXT(Ecommerce_Sales[[#This Row],[Order_Date]],"yyyy")</f>
        <v>2024</v>
      </c>
      <c r="J1506" s="2" t="str">
        <f>TEXT(Ecommerce_Sales[[#This Row],[Order_Date]],"mmmm")</f>
        <v>June</v>
      </c>
      <c r="K1506" s="1" t="s">
        <v>1992</v>
      </c>
      <c r="L1506" s="1" t="s">
        <v>3233</v>
      </c>
      <c r="M1506" s="1" t="s">
        <v>2054</v>
      </c>
      <c r="N1506" s="1" t="s">
        <v>1957</v>
      </c>
      <c r="O1506" s="3">
        <v>100</v>
      </c>
      <c r="P1506">
        <v>1</v>
      </c>
      <c r="Q1506" s="3">
        <v>100</v>
      </c>
      <c r="R1506" s="1" t="s">
        <v>1958</v>
      </c>
      <c r="S1506" s="3">
        <v>11</v>
      </c>
      <c r="U1506" t="str">
        <f>IF(Ecommerce_Sales[[#This Row],[Delivery_Time_Days]]&gt;7,"Delay",IF(Ecommerce_Sales[[#This Row],[Delivery_Time_Days]] = 0,"No delivery",IF(Ecommerce_Sales[[#This Row],[Delivery_Time_Days]]&lt;=7,"On-time")))</f>
        <v>No delivery</v>
      </c>
      <c r="V1506" s="7">
        <f>Ecommerce_Sales[[#This Row],[Profit]]/Ecommerce_Sales[[#This Row],[Total_Price]]</f>
        <v>0.15</v>
      </c>
      <c r="W1506" s="3">
        <v>15</v>
      </c>
      <c r="X1506" s="3"/>
    </row>
    <row r="1507" spans="1:24" x14ac:dyDescent="0.25">
      <c r="A1507" s="1" t="s">
        <v>5652</v>
      </c>
      <c r="B1507" s="1" t="s">
        <v>1779</v>
      </c>
      <c r="C1507" s="1" t="s">
        <v>1780</v>
      </c>
      <c r="D1507" s="1" t="s">
        <v>4038</v>
      </c>
      <c r="E1507" s="1" t="s">
        <v>1996</v>
      </c>
      <c r="F1507" s="2">
        <v>45538</v>
      </c>
      <c r="G1507" s="2">
        <v>44936</v>
      </c>
      <c r="H1507" s="2" t="str">
        <f>TEXT(Ecommerce_Sales[[#This Row],[Order_Date]],"mmmm")</f>
        <v>January</v>
      </c>
      <c r="I1507" s="2" t="str">
        <f>TEXT(Ecommerce_Sales[[#This Row],[Order_Date]],"yyyy")</f>
        <v>2023</v>
      </c>
      <c r="J1507" s="2" t="str">
        <f>TEXT(Ecommerce_Sales[[#This Row],[Order_Date]],"mmmm")</f>
        <v>January</v>
      </c>
      <c r="K1507" s="1" t="s">
        <v>1947</v>
      </c>
      <c r="L1507" s="1" t="s">
        <v>4781</v>
      </c>
      <c r="M1507" s="1" t="s">
        <v>1977</v>
      </c>
      <c r="N1507" s="1" t="s">
        <v>1978</v>
      </c>
      <c r="O1507" s="3">
        <v>831</v>
      </c>
      <c r="P1507">
        <v>1</v>
      </c>
      <c r="Q1507" s="3">
        <v>831</v>
      </c>
      <c r="R1507" s="1" t="s">
        <v>1951</v>
      </c>
      <c r="S1507" s="3">
        <v>48</v>
      </c>
      <c r="T1507">
        <v>8</v>
      </c>
      <c r="U1507" t="str">
        <f>IF(Ecommerce_Sales[[#This Row],[Delivery_Time_Days]]&gt;7,"Delay",IF(Ecommerce_Sales[[#This Row],[Delivery_Time_Days]] = 0,"No delivery",IF(Ecommerce_Sales[[#This Row],[Delivery_Time_Days]]&lt;=7,"On-time")))</f>
        <v>Delay</v>
      </c>
      <c r="V1507" s="7">
        <f>Ecommerce_Sales[[#This Row],[Profit]]/Ecommerce_Sales[[#This Row],[Total_Price]]</f>
        <v>0.35018050541516244</v>
      </c>
      <c r="W1507" s="3">
        <v>291</v>
      </c>
      <c r="X1507" s="3"/>
    </row>
    <row r="1508" spans="1:24" x14ac:dyDescent="0.25">
      <c r="A1508" s="1" t="s">
        <v>5653</v>
      </c>
      <c r="B1508" s="1" t="s">
        <v>1579</v>
      </c>
      <c r="C1508" s="1" t="s">
        <v>1580</v>
      </c>
      <c r="D1508" s="1" t="s">
        <v>2819</v>
      </c>
      <c r="E1508" s="1" t="s">
        <v>1966</v>
      </c>
      <c r="F1508" s="2">
        <v>44975</v>
      </c>
      <c r="G1508" s="2">
        <v>45309</v>
      </c>
      <c r="H1508" s="2" t="str">
        <f>TEXT(Ecommerce_Sales[[#This Row],[Order_Date]],"mmmm")</f>
        <v>January</v>
      </c>
      <c r="I1508" s="2" t="str">
        <f>TEXT(Ecommerce_Sales[[#This Row],[Order_Date]],"yyyy")</f>
        <v>2024</v>
      </c>
      <c r="J1508" s="2" t="str">
        <f>TEXT(Ecommerce_Sales[[#This Row],[Order_Date]],"mmmm")</f>
        <v>January</v>
      </c>
      <c r="K1508" s="1" t="s">
        <v>1947</v>
      </c>
      <c r="L1508" s="1" t="s">
        <v>5654</v>
      </c>
      <c r="M1508" s="1" t="s">
        <v>1998</v>
      </c>
      <c r="N1508" s="1" t="s">
        <v>1973</v>
      </c>
      <c r="O1508" s="3">
        <v>782</v>
      </c>
      <c r="P1508">
        <v>2</v>
      </c>
      <c r="Q1508" s="3">
        <v>1564</v>
      </c>
      <c r="R1508" s="1" t="s">
        <v>1958</v>
      </c>
      <c r="S1508" s="3">
        <v>80</v>
      </c>
      <c r="T1508">
        <v>5</v>
      </c>
      <c r="U1508" t="str">
        <f>IF(Ecommerce_Sales[[#This Row],[Delivery_Time_Days]]&gt;7,"Delay",IF(Ecommerce_Sales[[#This Row],[Delivery_Time_Days]] = 0,"No delivery",IF(Ecommerce_Sales[[#This Row],[Delivery_Time_Days]]&lt;=7,"On-time")))</f>
        <v>On-time</v>
      </c>
      <c r="V1508" s="7">
        <f>Ecommerce_Sales[[#This Row],[Profit]]/Ecommerce_Sales[[#This Row],[Total_Price]]</f>
        <v>0.29987212276214836</v>
      </c>
      <c r="W1508" s="3">
        <v>469</v>
      </c>
      <c r="X1508" s="3"/>
    </row>
    <row r="1509" spans="1:24" x14ac:dyDescent="0.25">
      <c r="A1509" s="1" t="s">
        <v>5655</v>
      </c>
      <c r="B1509" s="1" t="s">
        <v>68</v>
      </c>
      <c r="C1509" s="1" t="s">
        <v>69</v>
      </c>
      <c r="D1509" s="1" t="s">
        <v>4611</v>
      </c>
      <c r="E1509" s="1" t="s">
        <v>1954</v>
      </c>
      <c r="F1509" s="2">
        <v>45151</v>
      </c>
      <c r="G1509" s="2">
        <v>45458</v>
      </c>
      <c r="H1509" s="2" t="str">
        <f>TEXT(Ecommerce_Sales[[#This Row],[Order_Date]],"mmmm")</f>
        <v>June</v>
      </c>
      <c r="I1509" s="2" t="str">
        <f>TEXT(Ecommerce_Sales[[#This Row],[Order_Date]],"yyyy")</f>
        <v>2024</v>
      </c>
      <c r="J1509" s="2" t="str">
        <f>TEXT(Ecommerce_Sales[[#This Row],[Order_Date]],"mmmm")</f>
        <v>June</v>
      </c>
      <c r="K1509" s="1" t="s">
        <v>1947</v>
      </c>
      <c r="L1509" s="1" t="s">
        <v>4194</v>
      </c>
      <c r="M1509" s="1" t="s">
        <v>2030</v>
      </c>
      <c r="N1509" s="1" t="s">
        <v>1978</v>
      </c>
      <c r="O1509" s="3">
        <v>1069</v>
      </c>
      <c r="P1509">
        <v>6</v>
      </c>
      <c r="Q1509" s="3">
        <v>6414</v>
      </c>
      <c r="R1509" s="1" t="s">
        <v>1951</v>
      </c>
      <c r="S1509" s="3">
        <v>884</v>
      </c>
      <c r="T1509">
        <v>3</v>
      </c>
      <c r="U1509" t="str">
        <f>IF(Ecommerce_Sales[[#This Row],[Delivery_Time_Days]]&gt;7,"Delay",IF(Ecommerce_Sales[[#This Row],[Delivery_Time_Days]] = 0,"No delivery",IF(Ecommerce_Sales[[#This Row],[Delivery_Time_Days]]&lt;=7,"On-time")))</f>
        <v>On-time</v>
      </c>
      <c r="V1509" s="7">
        <f>Ecommerce_Sales[[#This Row],[Profit]]/Ecommerce_Sales[[#This Row],[Total_Price]]</f>
        <v>0.35001559089491735</v>
      </c>
      <c r="W1509" s="3">
        <v>2245</v>
      </c>
      <c r="X1509" s="3"/>
    </row>
    <row r="1510" spans="1:24" x14ac:dyDescent="0.25">
      <c r="A1510" s="1" t="s">
        <v>5656</v>
      </c>
      <c r="B1510" s="1" t="s">
        <v>364</v>
      </c>
      <c r="C1510" s="1" t="s">
        <v>365</v>
      </c>
      <c r="D1510" s="1" t="s">
        <v>3468</v>
      </c>
      <c r="E1510" s="1" t="s">
        <v>1954</v>
      </c>
      <c r="F1510" s="2">
        <v>45281</v>
      </c>
      <c r="G1510" s="2">
        <v>45639</v>
      </c>
      <c r="H1510" s="2" t="str">
        <f>TEXT(Ecommerce_Sales[[#This Row],[Order_Date]],"mmmm")</f>
        <v>December</v>
      </c>
      <c r="I1510" s="2" t="str">
        <f>TEXT(Ecommerce_Sales[[#This Row],[Order_Date]],"yyyy")</f>
        <v>2024</v>
      </c>
      <c r="J1510" s="2" t="str">
        <f>TEXT(Ecommerce_Sales[[#This Row],[Order_Date]],"mmmm")</f>
        <v>December</v>
      </c>
      <c r="K1510" s="1" t="s">
        <v>1947</v>
      </c>
      <c r="L1510" s="1" t="s">
        <v>3631</v>
      </c>
      <c r="M1510" s="1" t="s">
        <v>2065</v>
      </c>
      <c r="N1510" s="1" t="s">
        <v>1978</v>
      </c>
      <c r="O1510" s="3">
        <v>828</v>
      </c>
      <c r="P1510">
        <v>4</v>
      </c>
      <c r="Q1510" s="3">
        <v>3311</v>
      </c>
      <c r="R1510" s="1" t="s">
        <v>1958</v>
      </c>
      <c r="S1510" s="3">
        <v>179</v>
      </c>
      <c r="T1510">
        <v>9</v>
      </c>
      <c r="U1510" t="str">
        <f>IF(Ecommerce_Sales[[#This Row],[Delivery_Time_Days]]&gt;7,"Delay",IF(Ecommerce_Sales[[#This Row],[Delivery_Time_Days]] = 0,"No delivery",IF(Ecommerce_Sales[[#This Row],[Delivery_Time_Days]]&lt;=7,"On-time")))</f>
        <v>Delay</v>
      </c>
      <c r="V1510" s="7">
        <f>Ecommerce_Sales[[#This Row],[Profit]]/Ecommerce_Sales[[#This Row],[Total_Price]]</f>
        <v>0.35004530353367563</v>
      </c>
      <c r="W1510" s="3">
        <v>1159</v>
      </c>
      <c r="X1510" s="3"/>
    </row>
    <row r="1511" spans="1:24" x14ac:dyDescent="0.25">
      <c r="A1511" s="1" t="s">
        <v>5657</v>
      </c>
      <c r="B1511" s="1" t="s">
        <v>256</v>
      </c>
      <c r="C1511" s="1" t="s">
        <v>257</v>
      </c>
      <c r="D1511" s="1" t="s">
        <v>5658</v>
      </c>
      <c r="E1511" s="1" t="s">
        <v>1981</v>
      </c>
      <c r="F1511" s="2">
        <v>44935</v>
      </c>
      <c r="G1511" s="2">
        <v>45647</v>
      </c>
      <c r="H1511" s="2" t="str">
        <f>TEXT(Ecommerce_Sales[[#This Row],[Order_Date]],"mmmm")</f>
        <v>December</v>
      </c>
      <c r="I1511" s="2" t="str">
        <f>TEXT(Ecommerce_Sales[[#This Row],[Order_Date]],"yyyy")</f>
        <v>2024</v>
      </c>
      <c r="J1511" s="2" t="str">
        <f>TEXT(Ecommerce_Sales[[#This Row],[Order_Date]],"mmmm")</f>
        <v>December</v>
      </c>
      <c r="K1511" s="1" t="s">
        <v>1986</v>
      </c>
      <c r="L1511" s="1" t="s">
        <v>4896</v>
      </c>
      <c r="M1511" s="1" t="s">
        <v>2002</v>
      </c>
      <c r="N1511" s="1" t="s">
        <v>1989</v>
      </c>
      <c r="O1511" s="3">
        <v>53</v>
      </c>
      <c r="P1511">
        <v>10</v>
      </c>
      <c r="Q1511" s="3">
        <v>531</v>
      </c>
      <c r="R1511" s="1" t="s">
        <v>1958</v>
      </c>
      <c r="S1511" s="3">
        <v>47</v>
      </c>
      <c r="U1511" t="str">
        <f>IF(Ecommerce_Sales[[#This Row],[Delivery_Time_Days]]&gt;7,"Delay",IF(Ecommerce_Sales[[#This Row],[Delivery_Time_Days]] = 0,"No delivery",IF(Ecommerce_Sales[[#This Row],[Delivery_Time_Days]]&lt;=7,"On-time")))</f>
        <v>No delivery</v>
      </c>
      <c r="V1511" s="7">
        <f>Ecommerce_Sales[[#This Row],[Profit]]/Ecommerce_Sales[[#This Row],[Total_Price]]</f>
        <v>0.2504708097928437</v>
      </c>
      <c r="W1511" s="3">
        <v>133</v>
      </c>
      <c r="X1511" s="3"/>
    </row>
    <row r="1512" spans="1:24" x14ac:dyDescent="0.25">
      <c r="A1512" s="1" t="s">
        <v>5659</v>
      </c>
      <c r="B1512" s="1" t="s">
        <v>422</v>
      </c>
      <c r="C1512" s="1" t="s">
        <v>423</v>
      </c>
      <c r="D1512" s="1" t="s">
        <v>4626</v>
      </c>
      <c r="E1512" s="1" t="s">
        <v>1946</v>
      </c>
      <c r="F1512" s="2">
        <v>45357</v>
      </c>
      <c r="G1512" s="2">
        <v>45212</v>
      </c>
      <c r="H1512" s="2" t="str">
        <f>TEXT(Ecommerce_Sales[[#This Row],[Order_Date]],"mmmm")</f>
        <v>October</v>
      </c>
      <c r="I1512" s="2" t="str">
        <f>TEXT(Ecommerce_Sales[[#This Row],[Order_Date]],"yyyy")</f>
        <v>2023</v>
      </c>
      <c r="J1512" s="2" t="str">
        <f>TEXT(Ecommerce_Sales[[#This Row],[Order_Date]],"mmmm")</f>
        <v>October</v>
      </c>
      <c r="K1512" s="1" t="s">
        <v>1947</v>
      </c>
      <c r="L1512" s="1" t="s">
        <v>5660</v>
      </c>
      <c r="M1512" s="1" t="s">
        <v>1983</v>
      </c>
      <c r="N1512" s="1" t="s">
        <v>1950</v>
      </c>
      <c r="O1512" s="3">
        <v>705</v>
      </c>
      <c r="P1512">
        <v>4</v>
      </c>
      <c r="Q1512" s="3">
        <v>2820</v>
      </c>
      <c r="R1512" s="1" t="s">
        <v>2012</v>
      </c>
      <c r="S1512" s="3">
        <v>367</v>
      </c>
      <c r="T1512">
        <v>9</v>
      </c>
      <c r="U1512" t="str">
        <f>IF(Ecommerce_Sales[[#This Row],[Delivery_Time_Days]]&gt;7,"Delay",IF(Ecommerce_Sales[[#This Row],[Delivery_Time_Days]] = 0,"No delivery",IF(Ecommerce_Sales[[#This Row],[Delivery_Time_Days]]&lt;=7,"On-time")))</f>
        <v>Delay</v>
      </c>
      <c r="V1512" s="7">
        <f>Ecommerce_Sales[[#This Row],[Profit]]/Ecommerce_Sales[[#This Row],[Total_Price]]</f>
        <v>0.4</v>
      </c>
      <c r="W1512" s="3">
        <v>1128</v>
      </c>
      <c r="X1512" s="3"/>
    </row>
    <row r="1513" spans="1:24" x14ac:dyDescent="0.25">
      <c r="A1513" s="1" t="s">
        <v>5661</v>
      </c>
      <c r="B1513" s="1" t="s">
        <v>965</v>
      </c>
      <c r="C1513" s="1" t="s">
        <v>966</v>
      </c>
      <c r="D1513" s="1" t="s">
        <v>3486</v>
      </c>
      <c r="E1513" s="1" t="s">
        <v>1946</v>
      </c>
      <c r="F1513" s="2">
        <v>45032</v>
      </c>
      <c r="G1513" s="2">
        <v>44964</v>
      </c>
      <c r="H1513" s="2" t="str">
        <f>TEXT(Ecommerce_Sales[[#This Row],[Order_Date]],"mmmm")</f>
        <v>February</v>
      </c>
      <c r="I1513" s="2" t="str">
        <f>TEXT(Ecommerce_Sales[[#This Row],[Order_Date]],"yyyy")</f>
        <v>2023</v>
      </c>
      <c r="J1513" s="2" t="str">
        <f>TEXT(Ecommerce_Sales[[#This Row],[Order_Date]],"mmmm")</f>
        <v>February</v>
      </c>
      <c r="K1513" s="1" t="s">
        <v>1947</v>
      </c>
      <c r="L1513" s="1" t="s">
        <v>5662</v>
      </c>
      <c r="M1513" s="1" t="s">
        <v>1968</v>
      </c>
      <c r="N1513" s="1" t="s">
        <v>1957</v>
      </c>
      <c r="O1513" s="3">
        <v>587</v>
      </c>
      <c r="P1513">
        <v>3</v>
      </c>
      <c r="Q1513" s="3">
        <v>1761</v>
      </c>
      <c r="R1513" s="1" t="s">
        <v>1951</v>
      </c>
      <c r="S1513" s="3">
        <v>263</v>
      </c>
      <c r="T1513">
        <v>2</v>
      </c>
      <c r="U1513" t="str">
        <f>IF(Ecommerce_Sales[[#This Row],[Delivery_Time_Days]]&gt;7,"Delay",IF(Ecommerce_Sales[[#This Row],[Delivery_Time_Days]] = 0,"No delivery",IF(Ecommerce_Sales[[#This Row],[Delivery_Time_Days]]&lt;=7,"On-time")))</f>
        <v>On-time</v>
      </c>
      <c r="V1513" s="7">
        <f>Ecommerce_Sales[[#This Row],[Profit]]/Ecommerce_Sales[[#This Row],[Total_Price]]</f>
        <v>0.14991482112436116</v>
      </c>
      <c r="W1513" s="3">
        <v>264</v>
      </c>
      <c r="X1513" s="3"/>
    </row>
    <row r="1514" spans="1:24" x14ac:dyDescent="0.25">
      <c r="A1514" s="1" t="s">
        <v>5663</v>
      </c>
      <c r="B1514" s="1" t="s">
        <v>1635</v>
      </c>
      <c r="C1514" s="1" t="s">
        <v>1636</v>
      </c>
      <c r="D1514" s="1" t="s">
        <v>2169</v>
      </c>
      <c r="E1514" s="1" t="s">
        <v>1966</v>
      </c>
      <c r="F1514" s="2">
        <v>45636</v>
      </c>
      <c r="G1514" s="2">
        <v>45258</v>
      </c>
      <c r="H1514" s="2" t="str">
        <f>TEXT(Ecommerce_Sales[[#This Row],[Order_Date]],"mmmm")</f>
        <v>November</v>
      </c>
      <c r="I1514" s="2" t="str">
        <f>TEXT(Ecommerce_Sales[[#This Row],[Order_Date]],"yyyy")</f>
        <v>2023</v>
      </c>
      <c r="J1514" s="2" t="str">
        <f>TEXT(Ecommerce_Sales[[#This Row],[Order_Date]],"mmmm")</f>
        <v>November</v>
      </c>
      <c r="K1514" s="1" t="s">
        <v>1947</v>
      </c>
      <c r="L1514" s="1" t="s">
        <v>5664</v>
      </c>
      <c r="M1514" s="1" t="s">
        <v>2043</v>
      </c>
      <c r="N1514" s="1" t="s">
        <v>1989</v>
      </c>
      <c r="O1514" s="3">
        <v>1354</v>
      </c>
      <c r="P1514">
        <v>4</v>
      </c>
      <c r="Q1514" s="3">
        <v>5418</v>
      </c>
      <c r="R1514" s="1" t="s">
        <v>1958</v>
      </c>
      <c r="S1514" s="3">
        <v>316</v>
      </c>
      <c r="T1514">
        <v>5</v>
      </c>
      <c r="U1514" t="str">
        <f>IF(Ecommerce_Sales[[#This Row],[Delivery_Time_Days]]&gt;7,"Delay",IF(Ecommerce_Sales[[#This Row],[Delivery_Time_Days]] = 0,"No delivery",IF(Ecommerce_Sales[[#This Row],[Delivery_Time_Days]]&lt;=7,"On-time")))</f>
        <v>On-time</v>
      </c>
      <c r="V1514" s="7">
        <f>Ecommerce_Sales[[#This Row],[Profit]]/Ecommerce_Sales[[#This Row],[Total_Price]]</f>
        <v>0.24990771502399409</v>
      </c>
      <c r="W1514" s="3">
        <v>1354</v>
      </c>
      <c r="X1514" s="3"/>
    </row>
    <row r="1515" spans="1:24" x14ac:dyDescent="0.25">
      <c r="A1515" s="1" t="s">
        <v>5665</v>
      </c>
      <c r="B1515" s="1" t="s">
        <v>460</v>
      </c>
      <c r="C1515" s="1" t="s">
        <v>461</v>
      </c>
      <c r="D1515" s="1" t="s">
        <v>2090</v>
      </c>
      <c r="E1515" s="1" t="s">
        <v>1961</v>
      </c>
      <c r="F1515" s="2">
        <v>45201</v>
      </c>
      <c r="G1515" s="2">
        <v>45344</v>
      </c>
      <c r="H1515" s="2" t="str">
        <f>TEXT(Ecommerce_Sales[[#This Row],[Order_Date]],"mmmm")</f>
        <v>February</v>
      </c>
      <c r="I1515" s="2" t="str">
        <f>TEXT(Ecommerce_Sales[[#This Row],[Order_Date]],"yyyy")</f>
        <v>2024</v>
      </c>
      <c r="J1515" s="2" t="str">
        <f>TEXT(Ecommerce_Sales[[#This Row],[Order_Date]],"mmmm")</f>
        <v>February</v>
      </c>
      <c r="K1515" s="1" t="s">
        <v>1947</v>
      </c>
      <c r="L1515" s="1" t="s">
        <v>5666</v>
      </c>
      <c r="M1515" s="1" t="s">
        <v>2043</v>
      </c>
      <c r="N1515" s="1" t="s">
        <v>1989</v>
      </c>
      <c r="O1515" s="3">
        <v>672</v>
      </c>
      <c r="P1515">
        <v>2</v>
      </c>
      <c r="Q1515" s="3">
        <v>1345</v>
      </c>
      <c r="R1515" s="1" t="s">
        <v>2012</v>
      </c>
      <c r="S1515" s="3">
        <v>151</v>
      </c>
      <c r="T1515">
        <v>9</v>
      </c>
      <c r="U1515" t="str">
        <f>IF(Ecommerce_Sales[[#This Row],[Delivery_Time_Days]]&gt;7,"Delay",IF(Ecommerce_Sales[[#This Row],[Delivery_Time_Days]] = 0,"No delivery",IF(Ecommerce_Sales[[#This Row],[Delivery_Time_Days]]&lt;=7,"On-time")))</f>
        <v>Delay</v>
      </c>
      <c r="V1515" s="7">
        <f>Ecommerce_Sales[[#This Row],[Profit]]/Ecommerce_Sales[[#This Row],[Total_Price]]</f>
        <v>0.24981412639405204</v>
      </c>
      <c r="W1515" s="3">
        <v>336</v>
      </c>
      <c r="X1515" s="3"/>
    </row>
    <row r="1516" spans="1:24" x14ac:dyDescent="0.25">
      <c r="A1516" s="1" t="s">
        <v>5667</v>
      </c>
      <c r="B1516" s="1" t="s">
        <v>22</v>
      </c>
      <c r="C1516" s="1" t="s">
        <v>23</v>
      </c>
      <c r="D1516" s="1" t="s">
        <v>4747</v>
      </c>
      <c r="E1516" s="1" t="s">
        <v>1966</v>
      </c>
      <c r="F1516" s="2">
        <v>45527</v>
      </c>
      <c r="G1516" s="2">
        <v>45070</v>
      </c>
      <c r="H1516" s="2" t="str">
        <f>TEXT(Ecommerce_Sales[[#This Row],[Order_Date]],"mmmm")</f>
        <v>May</v>
      </c>
      <c r="I1516" s="2" t="str">
        <f>TEXT(Ecommerce_Sales[[#This Row],[Order_Date]],"yyyy")</f>
        <v>2023</v>
      </c>
      <c r="J1516" s="2" t="str">
        <f>TEXT(Ecommerce_Sales[[#This Row],[Order_Date]],"mmmm")</f>
        <v>May</v>
      </c>
      <c r="K1516" s="1" t="s">
        <v>1947</v>
      </c>
      <c r="L1516" s="1" t="s">
        <v>2167</v>
      </c>
      <c r="M1516" s="1" t="s">
        <v>2065</v>
      </c>
      <c r="N1516" s="1" t="s">
        <v>1978</v>
      </c>
      <c r="O1516" s="3">
        <v>26</v>
      </c>
      <c r="P1516">
        <v>4</v>
      </c>
      <c r="Q1516" s="3">
        <v>104</v>
      </c>
      <c r="R1516" s="1" t="s">
        <v>2008</v>
      </c>
      <c r="S1516" s="3">
        <v>12</v>
      </c>
      <c r="T1516">
        <v>6</v>
      </c>
      <c r="U1516" t="str">
        <f>IF(Ecommerce_Sales[[#This Row],[Delivery_Time_Days]]&gt;7,"Delay",IF(Ecommerce_Sales[[#This Row],[Delivery_Time_Days]] = 0,"No delivery",IF(Ecommerce_Sales[[#This Row],[Delivery_Time_Days]]&lt;=7,"On-time")))</f>
        <v>On-time</v>
      </c>
      <c r="V1516" s="7">
        <f>Ecommerce_Sales[[#This Row],[Profit]]/Ecommerce_Sales[[#This Row],[Total_Price]]</f>
        <v>0.34615384615384615</v>
      </c>
      <c r="W1516" s="3">
        <v>36</v>
      </c>
      <c r="X1516" s="3"/>
    </row>
    <row r="1517" spans="1:24" x14ac:dyDescent="0.25">
      <c r="A1517" s="1" t="s">
        <v>5668</v>
      </c>
      <c r="B1517" s="1" t="s">
        <v>665</v>
      </c>
      <c r="C1517" s="1" t="s">
        <v>666</v>
      </c>
      <c r="D1517" s="1" t="s">
        <v>5669</v>
      </c>
      <c r="E1517" s="1" t="s">
        <v>1961</v>
      </c>
      <c r="F1517" s="2">
        <v>45027</v>
      </c>
      <c r="G1517" s="2">
        <v>45225</v>
      </c>
      <c r="H1517" s="2" t="str">
        <f>TEXT(Ecommerce_Sales[[#This Row],[Order_Date]],"mmmm")</f>
        <v>October</v>
      </c>
      <c r="I1517" s="2" t="str">
        <f>TEXT(Ecommerce_Sales[[#This Row],[Order_Date]],"yyyy")</f>
        <v>2023</v>
      </c>
      <c r="J1517" s="2" t="str">
        <f>TEXT(Ecommerce_Sales[[#This Row],[Order_Date]],"mmmm")</f>
        <v>October</v>
      </c>
      <c r="K1517" s="1" t="s">
        <v>1947</v>
      </c>
      <c r="L1517" s="1" t="s">
        <v>5670</v>
      </c>
      <c r="M1517" s="1" t="s">
        <v>1983</v>
      </c>
      <c r="N1517" s="1" t="s">
        <v>1950</v>
      </c>
      <c r="O1517" s="3">
        <v>1188</v>
      </c>
      <c r="P1517">
        <v>6</v>
      </c>
      <c r="Q1517" s="3">
        <v>7128</v>
      </c>
      <c r="R1517" s="1" t="s">
        <v>1958</v>
      </c>
      <c r="S1517" s="3">
        <v>407</v>
      </c>
      <c r="T1517">
        <v>10</v>
      </c>
      <c r="U1517" t="str">
        <f>IF(Ecommerce_Sales[[#This Row],[Delivery_Time_Days]]&gt;7,"Delay",IF(Ecommerce_Sales[[#This Row],[Delivery_Time_Days]] = 0,"No delivery",IF(Ecommerce_Sales[[#This Row],[Delivery_Time_Days]]&lt;=7,"On-time")))</f>
        <v>Delay</v>
      </c>
      <c r="V1517" s="7">
        <f>Ecommerce_Sales[[#This Row],[Profit]]/Ecommerce_Sales[[#This Row],[Total_Price]]</f>
        <v>0.39997194163860833</v>
      </c>
      <c r="W1517" s="3">
        <v>2851</v>
      </c>
      <c r="X1517" s="3"/>
    </row>
    <row r="1518" spans="1:24" x14ac:dyDescent="0.25">
      <c r="A1518" s="1" t="s">
        <v>5671</v>
      </c>
      <c r="B1518" s="1" t="s">
        <v>38</v>
      </c>
      <c r="C1518" s="1" t="s">
        <v>39</v>
      </c>
      <c r="D1518" s="1" t="s">
        <v>3028</v>
      </c>
      <c r="E1518" s="1" t="s">
        <v>1981</v>
      </c>
      <c r="F1518" s="2">
        <v>45211</v>
      </c>
      <c r="G1518" s="2">
        <v>45067</v>
      </c>
      <c r="H1518" s="2" t="str">
        <f>TEXT(Ecommerce_Sales[[#This Row],[Order_Date]],"mmmm")</f>
        <v>May</v>
      </c>
      <c r="I1518" s="2" t="str">
        <f>TEXT(Ecommerce_Sales[[#This Row],[Order_Date]],"yyyy")</f>
        <v>2023</v>
      </c>
      <c r="J1518" s="2" t="str">
        <f>TEXT(Ecommerce_Sales[[#This Row],[Order_Date]],"mmmm")</f>
        <v>May</v>
      </c>
      <c r="K1518" s="1" t="s">
        <v>1947</v>
      </c>
      <c r="L1518" s="1" t="s">
        <v>3637</v>
      </c>
      <c r="M1518" s="1" t="s">
        <v>2043</v>
      </c>
      <c r="N1518" s="1" t="s">
        <v>1989</v>
      </c>
      <c r="O1518" s="3">
        <v>650</v>
      </c>
      <c r="P1518">
        <v>5</v>
      </c>
      <c r="Q1518" s="3">
        <v>3252</v>
      </c>
      <c r="R1518" s="1" t="s">
        <v>1951</v>
      </c>
      <c r="S1518" s="3">
        <v>181</v>
      </c>
      <c r="T1518">
        <v>3</v>
      </c>
      <c r="U1518" t="str">
        <f>IF(Ecommerce_Sales[[#This Row],[Delivery_Time_Days]]&gt;7,"Delay",IF(Ecommerce_Sales[[#This Row],[Delivery_Time_Days]] = 0,"No delivery",IF(Ecommerce_Sales[[#This Row],[Delivery_Time_Days]]&lt;=7,"On-time")))</f>
        <v>On-time</v>
      </c>
      <c r="V1518" s="7">
        <f>Ecommerce_Sales[[#This Row],[Profit]]/Ecommerce_Sales[[#This Row],[Total_Price]]</f>
        <v>0.25</v>
      </c>
      <c r="W1518" s="3">
        <v>813</v>
      </c>
      <c r="X1518" s="3"/>
    </row>
    <row r="1519" spans="1:24" x14ac:dyDescent="0.25">
      <c r="A1519" s="1" t="s">
        <v>5672</v>
      </c>
      <c r="B1519" s="1" t="s">
        <v>396</v>
      </c>
      <c r="C1519" s="1" t="s">
        <v>397</v>
      </c>
      <c r="D1519" s="1" t="s">
        <v>5673</v>
      </c>
      <c r="E1519" s="1" t="s">
        <v>1946</v>
      </c>
      <c r="F1519" s="2">
        <v>45293</v>
      </c>
      <c r="G1519" s="2">
        <v>45635</v>
      </c>
      <c r="H1519" s="2" t="str">
        <f>TEXT(Ecommerce_Sales[[#This Row],[Order_Date]],"mmmm")</f>
        <v>December</v>
      </c>
      <c r="I1519" s="2" t="str">
        <f>TEXT(Ecommerce_Sales[[#This Row],[Order_Date]],"yyyy")</f>
        <v>2024</v>
      </c>
      <c r="J1519" s="2" t="str">
        <f>TEXT(Ecommerce_Sales[[#This Row],[Order_Date]],"mmmm")</f>
        <v>December</v>
      </c>
      <c r="K1519" s="1" t="s">
        <v>1992</v>
      </c>
      <c r="L1519" s="1" t="s">
        <v>5674</v>
      </c>
      <c r="M1519" s="1" t="s">
        <v>2043</v>
      </c>
      <c r="N1519" s="1" t="s">
        <v>1989</v>
      </c>
      <c r="O1519" s="3">
        <v>172</v>
      </c>
      <c r="P1519">
        <v>6</v>
      </c>
      <c r="Q1519" s="3">
        <v>1029</v>
      </c>
      <c r="R1519" s="1" t="s">
        <v>2012</v>
      </c>
      <c r="S1519" s="3">
        <v>67</v>
      </c>
      <c r="U1519" t="str">
        <f>IF(Ecommerce_Sales[[#This Row],[Delivery_Time_Days]]&gt;7,"Delay",IF(Ecommerce_Sales[[#This Row],[Delivery_Time_Days]] = 0,"No delivery",IF(Ecommerce_Sales[[#This Row],[Delivery_Time_Days]]&lt;=7,"On-time")))</f>
        <v>No delivery</v>
      </c>
      <c r="V1519" s="7">
        <f>Ecommerce_Sales[[#This Row],[Profit]]/Ecommerce_Sales[[#This Row],[Total_Price]]</f>
        <v>0.24975704567541301</v>
      </c>
      <c r="W1519" s="3">
        <v>257</v>
      </c>
      <c r="X1519" s="3"/>
    </row>
    <row r="1520" spans="1:24" x14ac:dyDescent="0.25">
      <c r="A1520" s="1" t="s">
        <v>5675</v>
      </c>
      <c r="B1520" s="1" t="s">
        <v>122</v>
      </c>
      <c r="C1520" s="1" t="s">
        <v>123</v>
      </c>
      <c r="D1520" s="1" t="s">
        <v>5676</v>
      </c>
      <c r="E1520" s="1" t="s">
        <v>2005</v>
      </c>
      <c r="F1520" s="2">
        <v>45490</v>
      </c>
      <c r="G1520" s="2">
        <v>45094</v>
      </c>
      <c r="H1520" s="2" t="str">
        <f>TEXT(Ecommerce_Sales[[#This Row],[Order_Date]],"mmmm")</f>
        <v>June</v>
      </c>
      <c r="I1520" s="2" t="str">
        <f>TEXT(Ecommerce_Sales[[#This Row],[Order_Date]],"yyyy")</f>
        <v>2023</v>
      </c>
      <c r="J1520" s="2" t="str">
        <f>TEXT(Ecommerce_Sales[[#This Row],[Order_Date]],"mmmm")</f>
        <v>June</v>
      </c>
      <c r="K1520" s="1" t="s">
        <v>1947</v>
      </c>
      <c r="L1520" s="1" t="s">
        <v>5677</v>
      </c>
      <c r="M1520" s="1" t="s">
        <v>2058</v>
      </c>
      <c r="N1520" s="1" t="s">
        <v>1950</v>
      </c>
      <c r="O1520" s="3">
        <v>241</v>
      </c>
      <c r="P1520">
        <v>6</v>
      </c>
      <c r="Q1520" s="3">
        <v>1446</v>
      </c>
      <c r="R1520" s="1" t="s">
        <v>1958</v>
      </c>
      <c r="S1520" s="3">
        <v>151</v>
      </c>
      <c r="T1520">
        <v>2</v>
      </c>
      <c r="U1520" t="str">
        <f>IF(Ecommerce_Sales[[#This Row],[Delivery_Time_Days]]&gt;7,"Delay",IF(Ecommerce_Sales[[#This Row],[Delivery_Time_Days]] = 0,"No delivery",IF(Ecommerce_Sales[[#This Row],[Delivery_Time_Days]]&lt;=7,"On-time")))</f>
        <v>On-time</v>
      </c>
      <c r="V1520" s="7">
        <f>Ecommerce_Sales[[#This Row],[Profit]]/Ecommerce_Sales[[#This Row],[Total_Price]]</f>
        <v>0.39972337482710929</v>
      </c>
      <c r="W1520" s="3">
        <v>578</v>
      </c>
      <c r="X1520" s="3"/>
    </row>
    <row r="1521" spans="1:24" x14ac:dyDescent="0.25">
      <c r="A1521" s="1" t="s">
        <v>5678</v>
      </c>
      <c r="B1521" s="1" t="s">
        <v>896</v>
      </c>
      <c r="C1521" s="1" t="s">
        <v>897</v>
      </c>
      <c r="D1521" s="1" t="s">
        <v>4673</v>
      </c>
      <c r="E1521" s="1" t="s">
        <v>2005</v>
      </c>
      <c r="F1521" s="2">
        <v>45482</v>
      </c>
      <c r="G1521" s="2">
        <v>45472</v>
      </c>
      <c r="H1521" s="2" t="str">
        <f>TEXT(Ecommerce_Sales[[#This Row],[Order_Date]],"mmmm")</f>
        <v>June</v>
      </c>
      <c r="I1521" s="2" t="str">
        <f>TEXT(Ecommerce_Sales[[#This Row],[Order_Date]],"yyyy")</f>
        <v>2024</v>
      </c>
      <c r="J1521" s="2" t="str">
        <f>TEXT(Ecommerce_Sales[[#This Row],[Order_Date]],"mmmm")</f>
        <v>June</v>
      </c>
      <c r="K1521" s="1" t="s">
        <v>1947</v>
      </c>
      <c r="L1521" s="1" t="s">
        <v>5679</v>
      </c>
      <c r="M1521" s="1" t="s">
        <v>2047</v>
      </c>
      <c r="N1521" s="1" t="s">
        <v>1989</v>
      </c>
      <c r="O1521" s="3">
        <v>1113</v>
      </c>
      <c r="P1521">
        <v>1</v>
      </c>
      <c r="Q1521" s="3">
        <v>1113</v>
      </c>
      <c r="R1521" s="1" t="s">
        <v>2008</v>
      </c>
      <c r="S1521" s="3">
        <v>108</v>
      </c>
      <c r="T1521">
        <v>5</v>
      </c>
      <c r="U1521" t="str">
        <f>IF(Ecommerce_Sales[[#This Row],[Delivery_Time_Days]]&gt;7,"Delay",IF(Ecommerce_Sales[[#This Row],[Delivery_Time_Days]] = 0,"No delivery",IF(Ecommerce_Sales[[#This Row],[Delivery_Time_Days]]&lt;=7,"On-time")))</f>
        <v>On-time</v>
      </c>
      <c r="V1521" s="7">
        <f>Ecommerce_Sales[[#This Row],[Profit]]/Ecommerce_Sales[[#This Row],[Total_Price]]</f>
        <v>0.24977538185085355</v>
      </c>
      <c r="W1521" s="3">
        <v>278</v>
      </c>
      <c r="X1521" s="3"/>
    </row>
    <row r="1522" spans="1:24" x14ac:dyDescent="0.25">
      <c r="A1522" s="1" t="s">
        <v>5680</v>
      </c>
      <c r="B1522" s="1" t="s">
        <v>725</v>
      </c>
      <c r="C1522" s="1" t="s">
        <v>379</v>
      </c>
      <c r="D1522" s="1" t="s">
        <v>2520</v>
      </c>
      <c r="E1522" s="1" t="s">
        <v>2005</v>
      </c>
      <c r="F1522" s="2">
        <v>45137</v>
      </c>
      <c r="G1522" s="2">
        <v>45602</v>
      </c>
      <c r="H1522" s="2" t="str">
        <f>TEXT(Ecommerce_Sales[[#This Row],[Order_Date]],"mmmm")</f>
        <v>November</v>
      </c>
      <c r="I1522" s="2" t="str">
        <f>TEXT(Ecommerce_Sales[[#This Row],[Order_Date]],"yyyy")</f>
        <v>2024</v>
      </c>
      <c r="J1522" s="2" t="str">
        <f>TEXT(Ecommerce_Sales[[#This Row],[Order_Date]],"mmmm")</f>
        <v>November</v>
      </c>
      <c r="K1522" s="1" t="s">
        <v>1947</v>
      </c>
      <c r="L1522" s="1" t="s">
        <v>5681</v>
      </c>
      <c r="M1522" s="1" t="s">
        <v>2026</v>
      </c>
      <c r="N1522" s="1" t="s">
        <v>1978</v>
      </c>
      <c r="O1522" s="3">
        <v>1413</v>
      </c>
      <c r="P1522">
        <v>3</v>
      </c>
      <c r="Q1522" s="3">
        <v>4239</v>
      </c>
      <c r="R1522" s="1" t="s">
        <v>1951</v>
      </c>
      <c r="S1522" s="3">
        <v>468</v>
      </c>
      <c r="T1522">
        <v>8</v>
      </c>
      <c r="U1522" t="str">
        <f>IF(Ecommerce_Sales[[#This Row],[Delivery_Time_Days]]&gt;7,"Delay",IF(Ecommerce_Sales[[#This Row],[Delivery_Time_Days]] = 0,"No delivery",IF(Ecommerce_Sales[[#This Row],[Delivery_Time_Days]]&lt;=7,"On-time")))</f>
        <v>Delay</v>
      </c>
      <c r="V1522" s="7">
        <f>Ecommerce_Sales[[#This Row],[Profit]]/Ecommerce_Sales[[#This Row],[Total_Price]]</f>
        <v>0.35008256664307619</v>
      </c>
      <c r="W1522" s="3">
        <v>1484</v>
      </c>
      <c r="X1522" s="3"/>
    </row>
    <row r="1523" spans="1:24" x14ac:dyDescent="0.25">
      <c r="A1523" s="1" t="s">
        <v>5682</v>
      </c>
      <c r="B1523" s="1" t="s">
        <v>1916</v>
      </c>
      <c r="C1523" s="1" t="s">
        <v>1917</v>
      </c>
      <c r="D1523" s="1" t="s">
        <v>3968</v>
      </c>
      <c r="E1523" s="1" t="s">
        <v>1981</v>
      </c>
      <c r="F1523" s="2">
        <v>44931</v>
      </c>
      <c r="G1523" s="2">
        <v>44967</v>
      </c>
      <c r="H1523" s="2" t="str">
        <f>TEXT(Ecommerce_Sales[[#This Row],[Order_Date]],"mmmm")</f>
        <v>February</v>
      </c>
      <c r="I1523" s="2" t="str">
        <f>TEXT(Ecommerce_Sales[[#This Row],[Order_Date]],"yyyy")</f>
        <v>2023</v>
      </c>
      <c r="J1523" s="2" t="str">
        <f>TEXT(Ecommerce_Sales[[#This Row],[Order_Date]],"mmmm")</f>
        <v>February</v>
      </c>
      <c r="K1523" s="1" t="s">
        <v>1947</v>
      </c>
      <c r="L1523" s="1" t="s">
        <v>5683</v>
      </c>
      <c r="M1523" s="1" t="s">
        <v>1972</v>
      </c>
      <c r="N1523" s="1" t="s">
        <v>1973</v>
      </c>
      <c r="O1523" s="3">
        <v>139</v>
      </c>
      <c r="P1523">
        <v>1</v>
      </c>
      <c r="Q1523" s="3">
        <v>139</v>
      </c>
      <c r="R1523" s="1" t="s">
        <v>1958</v>
      </c>
      <c r="S1523" s="3">
        <v>10</v>
      </c>
      <c r="T1523">
        <v>5</v>
      </c>
      <c r="U1523" t="str">
        <f>IF(Ecommerce_Sales[[#This Row],[Delivery_Time_Days]]&gt;7,"Delay",IF(Ecommerce_Sales[[#This Row],[Delivery_Time_Days]] = 0,"No delivery",IF(Ecommerce_Sales[[#This Row],[Delivery_Time_Days]]&lt;=7,"On-time")))</f>
        <v>On-time</v>
      </c>
      <c r="V1523" s="7">
        <f>Ecommerce_Sales[[#This Row],[Profit]]/Ecommerce_Sales[[#This Row],[Total_Price]]</f>
        <v>0.30215827338129497</v>
      </c>
      <c r="W1523" s="3">
        <v>42</v>
      </c>
      <c r="X1523" s="3"/>
    </row>
    <row r="1524" spans="1:24" x14ac:dyDescent="0.25">
      <c r="A1524" s="1" t="s">
        <v>5684</v>
      </c>
      <c r="B1524" s="1" t="s">
        <v>1163</v>
      </c>
      <c r="C1524" s="1" t="s">
        <v>1246</v>
      </c>
      <c r="D1524" s="1" t="s">
        <v>2779</v>
      </c>
      <c r="E1524" s="1" t="s">
        <v>1966</v>
      </c>
      <c r="F1524" s="2">
        <v>45076</v>
      </c>
      <c r="G1524" s="2">
        <v>45481</v>
      </c>
      <c r="H1524" s="2" t="str">
        <f>TEXT(Ecommerce_Sales[[#This Row],[Order_Date]],"mmmm")</f>
        <v>July</v>
      </c>
      <c r="I1524" s="2" t="str">
        <f>TEXT(Ecommerce_Sales[[#This Row],[Order_Date]],"yyyy")</f>
        <v>2024</v>
      </c>
      <c r="J1524" s="2" t="str">
        <f>TEXT(Ecommerce_Sales[[#This Row],[Order_Date]],"mmmm")</f>
        <v>July</v>
      </c>
      <c r="K1524" s="1" t="s">
        <v>1947</v>
      </c>
      <c r="L1524" s="1" t="s">
        <v>5685</v>
      </c>
      <c r="M1524" s="1" t="s">
        <v>1968</v>
      </c>
      <c r="N1524" s="1" t="s">
        <v>1957</v>
      </c>
      <c r="O1524" s="3">
        <v>1096</v>
      </c>
      <c r="P1524">
        <v>3</v>
      </c>
      <c r="Q1524" s="3">
        <v>3288</v>
      </c>
      <c r="R1524" s="1" t="s">
        <v>1958</v>
      </c>
      <c r="S1524" s="3">
        <v>210</v>
      </c>
      <c r="T1524">
        <v>3</v>
      </c>
      <c r="U1524" t="str">
        <f>IF(Ecommerce_Sales[[#This Row],[Delivery_Time_Days]]&gt;7,"Delay",IF(Ecommerce_Sales[[#This Row],[Delivery_Time_Days]] = 0,"No delivery",IF(Ecommerce_Sales[[#This Row],[Delivery_Time_Days]]&lt;=7,"On-time")))</f>
        <v>On-time</v>
      </c>
      <c r="V1524" s="7">
        <f>Ecommerce_Sales[[#This Row],[Profit]]/Ecommerce_Sales[[#This Row],[Total_Price]]</f>
        <v>0.14993917274939172</v>
      </c>
      <c r="W1524" s="3">
        <v>493</v>
      </c>
      <c r="X1524" s="3"/>
    </row>
    <row r="1525" spans="1:24" x14ac:dyDescent="0.25">
      <c r="A1525" s="1" t="s">
        <v>5686</v>
      </c>
      <c r="B1525" s="1" t="s">
        <v>817</v>
      </c>
      <c r="C1525" s="1" t="s">
        <v>818</v>
      </c>
      <c r="D1525" s="1" t="s">
        <v>2448</v>
      </c>
      <c r="E1525" s="1" t="s">
        <v>1996</v>
      </c>
      <c r="F1525" s="2">
        <v>45228</v>
      </c>
      <c r="G1525" s="2">
        <v>45139</v>
      </c>
      <c r="H1525" s="2" t="str">
        <f>TEXT(Ecommerce_Sales[[#This Row],[Order_Date]],"mmmm")</f>
        <v>August</v>
      </c>
      <c r="I1525" s="2" t="str">
        <f>TEXT(Ecommerce_Sales[[#This Row],[Order_Date]],"yyyy")</f>
        <v>2023</v>
      </c>
      <c r="J1525" s="2" t="str">
        <f>TEXT(Ecommerce_Sales[[#This Row],[Order_Date]],"mmmm")</f>
        <v>August</v>
      </c>
      <c r="K1525" s="1" t="s">
        <v>1947</v>
      </c>
      <c r="L1525" s="1" t="s">
        <v>5687</v>
      </c>
      <c r="M1525" s="1" t="s">
        <v>1949</v>
      </c>
      <c r="N1525" s="1" t="s">
        <v>1950</v>
      </c>
      <c r="O1525" s="3">
        <v>79</v>
      </c>
      <c r="P1525">
        <v>2</v>
      </c>
      <c r="Q1525" s="3">
        <v>158</v>
      </c>
      <c r="R1525" s="1" t="s">
        <v>1951</v>
      </c>
      <c r="S1525" s="3">
        <v>10</v>
      </c>
      <c r="T1525">
        <v>9</v>
      </c>
      <c r="U1525" t="str">
        <f>IF(Ecommerce_Sales[[#This Row],[Delivery_Time_Days]]&gt;7,"Delay",IF(Ecommerce_Sales[[#This Row],[Delivery_Time_Days]] = 0,"No delivery",IF(Ecommerce_Sales[[#This Row],[Delivery_Time_Days]]&lt;=7,"On-time")))</f>
        <v>Delay</v>
      </c>
      <c r="V1525" s="7">
        <f>Ecommerce_Sales[[#This Row],[Profit]]/Ecommerce_Sales[[#This Row],[Total_Price]]</f>
        <v>0.39873417721518989</v>
      </c>
      <c r="W1525" s="3">
        <v>63</v>
      </c>
      <c r="X1525" s="3"/>
    </row>
    <row r="1526" spans="1:24" x14ac:dyDescent="0.25">
      <c r="A1526" s="1" t="s">
        <v>5688</v>
      </c>
      <c r="B1526" s="1" t="s">
        <v>1327</v>
      </c>
      <c r="C1526" s="1" t="s">
        <v>1328</v>
      </c>
      <c r="D1526" s="1" t="s">
        <v>3288</v>
      </c>
      <c r="E1526" s="1" t="s">
        <v>1954</v>
      </c>
      <c r="F1526" s="2">
        <v>45483</v>
      </c>
      <c r="G1526" s="2">
        <v>45119</v>
      </c>
      <c r="H1526" s="2" t="str">
        <f>TEXT(Ecommerce_Sales[[#This Row],[Order_Date]],"mmmm")</f>
        <v>July</v>
      </c>
      <c r="I1526" s="2" t="str">
        <f>TEXT(Ecommerce_Sales[[#This Row],[Order_Date]],"yyyy")</f>
        <v>2023</v>
      </c>
      <c r="J1526" s="2" t="str">
        <f>TEXT(Ecommerce_Sales[[#This Row],[Order_Date]],"mmmm")</f>
        <v>July</v>
      </c>
      <c r="K1526" s="1" t="s">
        <v>1986</v>
      </c>
      <c r="L1526" s="1" t="s">
        <v>5689</v>
      </c>
      <c r="M1526" s="1" t="s">
        <v>1998</v>
      </c>
      <c r="N1526" s="1" t="s">
        <v>1973</v>
      </c>
      <c r="O1526" s="3">
        <v>84</v>
      </c>
      <c r="P1526">
        <v>6</v>
      </c>
      <c r="Q1526" s="3">
        <v>501</v>
      </c>
      <c r="R1526" s="1" t="s">
        <v>1951</v>
      </c>
      <c r="S1526" s="3">
        <v>38</v>
      </c>
      <c r="U1526" t="str">
        <f>IF(Ecommerce_Sales[[#This Row],[Delivery_Time_Days]]&gt;7,"Delay",IF(Ecommerce_Sales[[#This Row],[Delivery_Time_Days]] = 0,"No delivery",IF(Ecommerce_Sales[[#This Row],[Delivery_Time_Days]]&lt;=7,"On-time")))</f>
        <v>No delivery</v>
      </c>
      <c r="V1526" s="7">
        <f>Ecommerce_Sales[[#This Row],[Profit]]/Ecommerce_Sales[[#This Row],[Total_Price]]</f>
        <v>0.29940119760479039</v>
      </c>
      <c r="W1526" s="3">
        <v>150</v>
      </c>
      <c r="X1526" s="3"/>
    </row>
    <row r="1527" spans="1:24" x14ac:dyDescent="0.25">
      <c r="A1527" s="1" t="s">
        <v>5690</v>
      </c>
      <c r="B1527" s="1" t="s">
        <v>1652</v>
      </c>
      <c r="C1527" s="1" t="s">
        <v>1653</v>
      </c>
      <c r="D1527" s="1" t="s">
        <v>5691</v>
      </c>
      <c r="E1527" s="1" t="s">
        <v>1946</v>
      </c>
      <c r="F1527" s="2">
        <v>44963</v>
      </c>
      <c r="G1527" s="2">
        <v>45086</v>
      </c>
      <c r="H1527" s="2" t="str">
        <f>TEXT(Ecommerce_Sales[[#This Row],[Order_Date]],"mmmm")</f>
        <v>June</v>
      </c>
      <c r="I1527" s="2" t="str">
        <f>TEXT(Ecommerce_Sales[[#This Row],[Order_Date]],"yyyy")</f>
        <v>2023</v>
      </c>
      <c r="J1527" s="2" t="str">
        <f>TEXT(Ecommerce_Sales[[#This Row],[Order_Date]],"mmmm")</f>
        <v>June</v>
      </c>
      <c r="K1527" s="1" t="s">
        <v>1947</v>
      </c>
      <c r="L1527" s="1" t="s">
        <v>5692</v>
      </c>
      <c r="M1527" s="1" t="s">
        <v>1949</v>
      </c>
      <c r="N1527" s="1" t="s">
        <v>1950</v>
      </c>
      <c r="O1527" s="3">
        <v>550</v>
      </c>
      <c r="P1527">
        <v>2</v>
      </c>
      <c r="Q1527" s="3">
        <v>1100</v>
      </c>
      <c r="R1527" s="1" t="s">
        <v>1958</v>
      </c>
      <c r="S1527" s="3">
        <v>73</v>
      </c>
      <c r="T1527">
        <v>5</v>
      </c>
      <c r="U1527" t="str">
        <f>IF(Ecommerce_Sales[[#This Row],[Delivery_Time_Days]]&gt;7,"Delay",IF(Ecommerce_Sales[[#This Row],[Delivery_Time_Days]] = 0,"No delivery",IF(Ecommerce_Sales[[#This Row],[Delivery_Time_Days]]&lt;=7,"On-time")))</f>
        <v>On-time</v>
      </c>
      <c r="V1527" s="7">
        <f>Ecommerce_Sales[[#This Row],[Profit]]/Ecommerce_Sales[[#This Row],[Total_Price]]</f>
        <v>0.4</v>
      </c>
      <c r="W1527" s="3">
        <v>440</v>
      </c>
      <c r="X1527" s="3"/>
    </row>
    <row r="1528" spans="1:24" x14ac:dyDescent="0.25">
      <c r="A1528" s="1" t="s">
        <v>5693</v>
      </c>
      <c r="B1528" s="1" t="s">
        <v>409</v>
      </c>
      <c r="C1528" s="1" t="s">
        <v>410</v>
      </c>
      <c r="D1528" s="1" t="s">
        <v>3886</v>
      </c>
      <c r="E1528" s="1" t="s">
        <v>1996</v>
      </c>
      <c r="F1528" s="2">
        <v>45563</v>
      </c>
      <c r="G1528" s="2">
        <v>45098</v>
      </c>
      <c r="H1528" s="2" t="str">
        <f>TEXT(Ecommerce_Sales[[#This Row],[Order_Date]],"mmmm")</f>
        <v>June</v>
      </c>
      <c r="I1528" s="2" t="str">
        <f>TEXT(Ecommerce_Sales[[#This Row],[Order_Date]],"yyyy")</f>
        <v>2023</v>
      </c>
      <c r="J1528" s="2" t="str">
        <f>TEXT(Ecommerce_Sales[[#This Row],[Order_Date]],"mmmm")</f>
        <v>June</v>
      </c>
      <c r="K1528" s="1" t="s">
        <v>1947</v>
      </c>
      <c r="L1528" s="1" t="s">
        <v>5694</v>
      </c>
      <c r="M1528" s="1" t="s">
        <v>1972</v>
      </c>
      <c r="N1528" s="1" t="s">
        <v>1973</v>
      </c>
      <c r="O1528" s="3">
        <v>108</v>
      </c>
      <c r="P1528">
        <v>4</v>
      </c>
      <c r="Q1528" s="3">
        <v>433</v>
      </c>
      <c r="R1528" s="1" t="s">
        <v>1951</v>
      </c>
      <c r="S1528" s="3">
        <v>54</v>
      </c>
      <c r="T1528">
        <v>3</v>
      </c>
      <c r="U1528" t="str">
        <f>IF(Ecommerce_Sales[[#This Row],[Delivery_Time_Days]]&gt;7,"Delay",IF(Ecommerce_Sales[[#This Row],[Delivery_Time_Days]] = 0,"No delivery",IF(Ecommerce_Sales[[#This Row],[Delivery_Time_Days]]&lt;=7,"On-time")))</f>
        <v>On-time</v>
      </c>
      <c r="V1528" s="7">
        <f>Ecommerce_Sales[[#This Row],[Profit]]/Ecommerce_Sales[[#This Row],[Total_Price]]</f>
        <v>0.30023094688221708</v>
      </c>
      <c r="W1528" s="3">
        <v>130</v>
      </c>
      <c r="X1528" s="3"/>
    </row>
    <row r="1529" spans="1:24" x14ac:dyDescent="0.25">
      <c r="A1529" s="1" t="s">
        <v>5695</v>
      </c>
      <c r="B1529" s="1" t="s">
        <v>821</v>
      </c>
      <c r="C1529" s="1" t="s">
        <v>822</v>
      </c>
      <c r="D1529" s="1" t="s">
        <v>3816</v>
      </c>
      <c r="E1529" s="1" t="s">
        <v>2005</v>
      </c>
      <c r="F1529" s="2">
        <v>45031</v>
      </c>
      <c r="G1529" s="2">
        <v>45357</v>
      </c>
      <c r="H1529" s="2" t="str">
        <f>TEXT(Ecommerce_Sales[[#This Row],[Order_Date]],"mmmm")</f>
        <v>March</v>
      </c>
      <c r="I1529" s="2" t="str">
        <f>TEXT(Ecommerce_Sales[[#This Row],[Order_Date]],"yyyy")</f>
        <v>2024</v>
      </c>
      <c r="J1529" s="2" t="str">
        <f>TEXT(Ecommerce_Sales[[#This Row],[Order_Date]],"mmmm")</f>
        <v>March</v>
      </c>
      <c r="K1529" s="1" t="s">
        <v>1992</v>
      </c>
      <c r="L1529" s="1" t="s">
        <v>5696</v>
      </c>
      <c r="M1529" s="1" t="s">
        <v>2079</v>
      </c>
      <c r="N1529" s="1" t="s">
        <v>1973</v>
      </c>
      <c r="O1529" s="3">
        <v>777</v>
      </c>
      <c r="P1529">
        <v>4</v>
      </c>
      <c r="Q1529" s="3">
        <v>3106</v>
      </c>
      <c r="R1529" s="1" t="s">
        <v>1958</v>
      </c>
      <c r="S1529" s="3">
        <v>342</v>
      </c>
      <c r="U1529" t="str">
        <f>IF(Ecommerce_Sales[[#This Row],[Delivery_Time_Days]]&gt;7,"Delay",IF(Ecommerce_Sales[[#This Row],[Delivery_Time_Days]] = 0,"No delivery",IF(Ecommerce_Sales[[#This Row],[Delivery_Time_Days]]&lt;=7,"On-time")))</f>
        <v>No delivery</v>
      </c>
      <c r="V1529" s="7">
        <f>Ecommerce_Sales[[#This Row],[Profit]]/Ecommerce_Sales[[#This Row],[Total_Price]]</f>
        <v>0.30006439150032194</v>
      </c>
      <c r="W1529" s="3">
        <v>932</v>
      </c>
      <c r="X1529" s="3"/>
    </row>
    <row r="1530" spans="1:24" x14ac:dyDescent="0.25">
      <c r="A1530" s="1" t="s">
        <v>5697</v>
      </c>
      <c r="B1530" s="1" t="s">
        <v>641</v>
      </c>
      <c r="C1530" s="1" t="s">
        <v>642</v>
      </c>
      <c r="D1530" s="1" t="s">
        <v>2087</v>
      </c>
      <c r="E1530" s="1" t="s">
        <v>1961</v>
      </c>
      <c r="F1530" s="2">
        <v>45353</v>
      </c>
      <c r="G1530" s="2">
        <v>45624</v>
      </c>
      <c r="H1530" s="2" t="str">
        <f>TEXT(Ecommerce_Sales[[#This Row],[Order_Date]],"mmmm")</f>
        <v>November</v>
      </c>
      <c r="I1530" s="2" t="str">
        <f>TEXT(Ecommerce_Sales[[#This Row],[Order_Date]],"yyyy")</f>
        <v>2024</v>
      </c>
      <c r="J1530" s="2" t="str">
        <f>TEXT(Ecommerce_Sales[[#This Row],[Order_Date]],"mmmm")</f>
        <v>November</v>
      </c>
      <c r="K1530" s="1" t="s">
        <v>1947</v>
      </c>
      <c r="L1530" s="1" t="s">
        <v>5698</v>
      </c>
      <c r="M1530" s="1" t="s">
        <v>2007</v>
      </c>
      <c r="N1530" s="1" t="s">
        <v>1973</v>
      </c>
      <c r="O1530" s="3">
        <v>542</v>
      </c>
      <c r="P1530">
        <v>3</v>
      </c>
      <c r="Q1530" s="3">
        <v>1625</v>
      </c>
      <c r="R1530" s="1" t="s">
        <v>1951</v>
      </c>
      <c r="S1530" s="3">
        <v>212</v>
      </c>
      <c r="T1530">
        <v>8</v>
      </c>
      <c r="U1530" t="str">
        <f>IF(Ecommerce_Sales[[#This Row],[Delivery_Time_Days]]&gt;7,"Delay",IF(Ecommerce_Sales[[#This Row],[Delivery_Time_Days]] = 0,"No delivery",IF(Ecommerce_Sales[[#This Row],[Delivery_Time_Days]]&lt;=7,"On-time")))</f>
        <v>Delay</v>
      </c>
      <c r="V1530" s="7">
        <f>Ecommerce_Sales[[#This Row],[Profit]]/Ecommerce_Sales[[#This Row],[Total_Price]]</f>
        <v>0.30030769230769233</v>
      </c>
      <c r="W1530" s="3">
        <v>488</v>
      </c>
      <c r="X1530" s="3"/>
    </row>
    <row r="1531" spans="1:24" x14ac:dyDescent="0.25">
      <c r="A1531" s="1" t="s">
        <v>5699</v>
      </c>
      <c r="B1531" s="1" t="s">
        <v>260</v>
      </c>
      <c r="C1531" s="1" t="s">
        <v>261</v>
      </c>
      <c r="D1531" s="1" t="s">
        <v>3129</v>
      </c>
      <c r="E1531" s="1" t="s">
        <v>1966</v>
      </c>
      <c r="F1531" s="2">
        <v>45278</v>
      </c>
      <c r="G1531" s="2">
        <v>45378</v>
      </c>
      <c r="H1531" s="2" t="str">
        <f>TEXT(Ecommerce_Sales[[#This Row],[Order_Date]],"mmmm")</f>
        <v>March</v>
      </c>
      <c r="I1531" s="2" t="str">
        <f>TEXT(Ecommerce_Sales[[#This Row],[Order_Date]],"yyyy")</f>
        <v>2024</v>
      </c>
      <c r="J1531" s="2" t="str">
        <f>TEXT(Ecommerce_Sales[[#This Row],[Order_Date]],"mmmm")</f>
        <v>March</v>
      </c>
      <c r="K1531" s="1" t="s">
        <v>1947</v>
      </c>
      <c r="L1531" s="1" t="s">
        <v>5700</v>
      </c>
      <c r="M1531" s="1" t="s">
        <v>1949</v>
      </c>
      <c r="N1531" s="1" t="s">
        <v>1950</v>
      </c>
      <c r="O1531" s="3">
        <v>747</v>
      </c>
      <c r="P1531">
        <v>3</v>
      </c>
      <c r="Q1531" s="3">
        <v>2242</v>
      </c>
      <c r="R1531" s="1" t="s">
        <v>1951</v>
      </c>
      <c r="S1531" s="3">
        <v>204</v>
      </c>
      <c r="T1531">
        <v>3</v>
      </c>
      <c r="U1531" t="str">
        <f>IF(Ecommerce_Sales[[#This Row],[Delivery_Time_Days]]&gt;7,"Delay",IF(Ecommerce_Sales[[#This Row],[Delivery_Time_Days]] = 0,"No delivery",IF(Ecommerce_Sales[[#This Row],[Delivery_Time_Days]]&lt;=7,"On-time")))</f>
        <v>On-time</v>
      </c>
      <c r="V1531" s="7">
        <f>Ecommerce_Sales[[#This Row],[Profit]]/Ecommerce_Sales[[#This Row],[Total_Price]]</f>
        <v>0.4000892060660125</v>
      </c>
      <c r="W1531" s="3">
        <v>897</v>
      </c>
      <c r="X1531" s="3"/>
    </row>
    <row r="1532" spans="1:24" x14ac:dyDescent="0.25">
      <c r="A1532" s="1" t="s">
        <v>5701</v>
      </c>
      <c r="B1532" s="1" t="s">
        <v>1213</v>
      </c>
      <c r="C1532" s="1" t="s">
        <v>1214</v>
      </c>
      <c r="D1532" s="1" t="s">
        <v>1991</v>
      </c>
      <c r="E1532" s="1" t="s">
        <v>1966</v>
      </c>
      <c r="F1532" s="2">
        <v>45337</v>
      </c>
      <c r="G1532" s="2">
        <v>45076</v>
      </c>
      <c r="H1532" s="2" t="str">
        <f>TEXT(Ecommerce_Sales[[#This Row],[Order_Date]],"mmmm")</f>
        <v>May</v>
      </c>
      <c r="I1532" s="2" t="str">
        <f>TEXT(Ecommerce_Sales[[#This Row],[Order_Date]],"yyyy")</f>
        <v>2023</v>
      </c>
      <c r="J1532" s="2" t="str">
        <f>TEXT(Ecommerce_Sales[[#This Row],[Order_Date]],"mmmm")</f>
        <v>May</v>
      </c>
      <c r="K1532" s="1" t="s">
        <v>1947</v>
      </c>
      <c r="L1532" s="1" t="s">
        <v>5702</v>
      </c>
      <c r="M1532" s="1" t="s">
        <v>2054</v>
      </c>
      <c r="N1532" s="1" t="s">
        <v>1957</v>
      </c>
      <c r="O1532" s="3">
        <v>818</v>
      </c>
      <c r="P1532">
        <v>1</v>
      </c>
      <c r="Q1532" s="3">
        <v>818</v>
      </c>
      <c r="R1532" s="1" t="s">
        <v>1951</v>
      </c>
      <c r="S1532" s="3">
        <v>110</v>
      </c>
      <c r="T1532">
        <v>3</v>
      </c>
      <c r="U1532" t="str">
        <f>IF(Ecommerce_Sales[[#This Row],[Delivery_Time_Days]]&gt;7,"Delay",IF(Ecommerce_Sales[[#This Row],[Delivery_Time_Days]] = 0,"No delivery",IF(Ecommerce_Sales[[#This Row],[Delivery_Time_Days]]&lt;=7,"On-time")))</f>
        <v>On-time</v>
      </c>
      <c r="V1532" s="7">
        <f>Ecommerce_Sales[[#This Row],[Profit]]/Ecommerce_Sales[[#This Row],[Total_Price]]</f>
        <v>0.15036674816625917</v>
      </c>
      <c r="W1532" s="3">
        <v>123</v>
      </c>
      <c r="X1532" s="3"/>
    </row>
    <row r="1533" spans="1:24" x14ac:dyDescent="0.25">
      <c r="A1533" s="1" t="s">
        <v>5703</v>
      </c>
      <c r="B1533" s="1" t="s">
        <v>703</v>
      </c>
      <c r="C1533" s="1" t="s">
        <v>704</v>
      </c>
      <c r="D1533" s="1" t="s">
        <v>5704</v>
      </c>
      <c r="E1533" s="1" t="s">
        <v>1996</v>
      </c>
      <c r="F1533" s="2">
        <v>45509</v>
      </c>
      <c r="G1533" s="2">
        <v>45616</v>
      </c>
      <c r="H1533" s="2" t="str">
        <f>TEXT(Ecommerce_Sales[[#This Row],[Order_Date]],"mmmm")</f>
        <v>November</v>
      </c>
      <c r="I1533" s="2" t="str">
        <f>TEXT(Ecommerce_Sales[[#This Row],[Order_Date]],"yyyy")</f>
        <v>2024</v>
      </c>
      <c r="J1533" s="2" t="str">
        <f>TEXT(Ecommerce_Sales[[#This Row],[Order_Date]],"mmmm")</f>
        <v>November</v>
      </c>
      <c r="K1533" s="1" t="s">
        <v>1947</v>
      </c>
      <c r="L1533" s="1" t="s">
        <v>5705</v>
      </c>
      <c r="M1533" s="1" t="s">
        <v>1963</v>
      </c>
      <c r="N1533" s="1" t="s">
        <v>1957</v>
      </c>
      <c r="O1533" s="3">
        <v>544</v>
      </c>
      <c r="P1533">
        <v>4</v>
      </c>
      <c r="Q1533" s="3">
        <v>2177</v>
      </c>
      <c r="R1533" s="1" t="s">
        <v>1958</v>
      </c>
      <c r="S1533" s="3">
        <v>189</v>
      </c>
      <c r="T1533">
        <v>3</v>
      </c>
      <c r="U1533" t="str">
        <f>IF(Ecommerce_Sales[[#This Row],[Delivery_Time_Days]]&gt;7,"Delay",IF(Ecommerce_Sales[[#This Row],[Delivery_Time_Days]] = 0,"No delivery",IF(Ecommerce_Sales[[#This Row],[Delivery_Time_Days]]&lt;=7,"On-time")))</f>
        <v>On-time</v>
      </c>
      <c r="V1533" s="7">
        <f>Ecommerce_Sales[[#This Row],[Profit]]/Ecommerce_Sales[[#This Row],[Total_Price]]</f>
        <v>0.15020670647680295</v>
      </c>
      <c r="W1533" s="3">
        <v>327</v>
      </c>
      <c r="X1533" s="3"/>
    </row>
    <row r="1534" spans="1:24" x14ac:dyDescent="0.25">
      <c r="A1534" s="1" t="s">
        <v>5706</v>
      </c>
      <c r="B1534" s="1" t="s">
        <v>1428</v>
      </c>
      <c r="C1534" s="1" t="s">
        <v>1429</v>
      </c>
      <c r="D1534" s="1" t="s">
        <v>5439</v>
      </c>
      <c r="E1534" s="1" t="s">
        <v>1996</v>
      </c>
      <c r="F1534" s="2">
        <v>45572</v>
      </c>
      <c r="G1534" s="2">
        <v>45435</v>
      </c>
      <c r="H1534" s="2" t="str">
        <f>TEXT(Ecommerce_Sales[[#This Row],[Order_Date]],"mmmm")</f>
        <v>May</v>
      </c>
      <c r="I1534" s="2" t="str">
        <f>TEXT(Ecommerce_Sales[[#This Row],[Order_Date]],"yyyy")</f>
        <v>2024</v>
      </c>
      <c r="J1534" s="2" t="str">
        <f>TEXT(Ecommerce_Sales[[#This Row],[Order_Date]],"mmmm")</f>
        <v>May</v>
      </c>
      <c r="K1534" s="1" t="s">
        <v>1947</v>
      </c>
      <c r="L1534" s="1" t="s">
        <v>5707</v>
      </c>
      <c r="M1534" s="1" t="s">
        <v>2247</v>
      </c>
      <c r="N1534" s="1" t="s">
        <v>1957</v>
      </c>
      <c r="O1534" s="3">
        <v>763</v>
      </c>
      <c r="P1534">
        <v>5</v>
      </c>
      <c r="Q1534" s="3">
        <v>3815</v>
      </c>
      <c r="R1534" s="1" t="s">
        <v>1951</v>
      </c>
      <c r="S1534" s="3">
        <v>489</v>
      </c>
      <c r="T1534">
        <v>2</v>
      </c>
      <c r="U1534" t="str">
        <f>IF(Ecommerce_Sales[[#This Row],[Delivery_Time_Days]]&gt;7,"Delay",IF(Ecommerce_Sales[[#This Row],[Delivery_Time_Days]] = 0,"No delivery",IF(Ecommerce_Sales[[#This Row],[Delivery_Time_Days]]&lt;=7,"On-time")))</f>
        <v>On-time</v>
      </c>
      <c r="V1534" s="7">
        <f>Ecommerce_Sales[[#This Row],[Profit]]/Ecommerce_Sales[[#This Row],[Total_Price]]</f>
        <v>0.14993446920052425</v>
      </c>
      <c r="W1534" s="3">
        <v>572</v>
      </c>
      <c r="X1534" s="3"/>
    </row>
    <row r="1535" spans="1:24" x14ac:dyDescent="0.25">
      <c r="A1535" s="1" t="s">
        <v>5708</v>
      </c>
      <c r="B1535" s="1" t="s">
        <v>990</v>
      </c>
      <c r="C1535" s="1" t="s">
        <v>991</v>
      </c>
      <c r="D1535" s="1" t="s">
        <v>2617</v>
      </c>
      <c r="E1535" s="1" t="s">
        <v>1996</v>
      </c>
      <c r="F1535" s="2">
        <v>45157</v>
      </c>
      <c r="G1535" s="2">
        <v>45424</v>
      </c>
      <c r="H1535" s="2" t="str">
        <f>TEXT(Ecommerce_Sales[[#This Row],[Order_Date]],"mmmm")</f>
        <v>May</v>
      </c>
      <c r="I1535" s="2" t="str">
        <f>TEXT(Ecommerce_Sales[[#This Row],[Order_Date]],"yyyy")</f>
        <v>2024</v>
      </c>
      <c r="J1535" s="2" t="str">
        <f>TEXT(Ecommerce_Sales[[#This Row],[Order_Date]],"mmmm")</f>
        <v>May</v>
      </c>
      <c r="K1535" s="1" t="s">
        <v>1947</v>
      </c>
      <c r="L1535" s="1" t="s">
        <v>5709</v>
      </c>
      <c r="M1535" s="1" t="s">
        <v>2047</v>
      </c>
      <c r="N1535" s="1" t="s">
        <v>1989</v>
      </c>
      <c r="O1535" s="3">
        <v>68</v>
      </c>
      <c r="P1535">
        <v>1</v>
      </c>
      <c r="Q1535" s="3">
        <v>68</v>
      </c>
      <c r="R1535" s="1" t="s">
        <v>1958</v>
      </c>
      <c r="S1535" s="3">
        <v>7</v>
      </c>
      <c r="T1535">
        <v>6</v>
      </c>
      <c r="U1535" t="str">
        <f>IF(Ecommerce_Sales[[#This Row],[Delivery_Time_Days]]&gt;7,"Delay",IF(Ecommerce_Sales[[#This Row],[Delivery_Time_Days]] = 0,"No delivery",IF(Ecommerce_Sales[[#This Row],[Delivery_Time_Days]]&lt;=7,"On-time")))</f>
        <v>On-time</v>
      </c>
      <c r="V1535" s="7">
        <f>Ecommerce_Sales[[#This Row],[Profit]]/Ecommerce_Sales[[#This Row],[Total_Price]]</f>
        <v>0.25</v>
      </c>
      <c r="W1535" s="3">
        <v>17</v>
      </c>
      <c r="X1535" s="3"/>
    </row>
    <row r="1536" spans="1:24" x14ac:dyDescent="0.25">
      <c r="A1536" s="1" t="s">
        <v>5710</v>
      </c>
      <c r="B1536" s="1" t="s">
        <v>883</v>
      </c>
      <c r="C1536" s="1" t="s">
        <v>884</v>
      </c>
      <c r="D1536" s="1" t="s">
        <v>5149</v>
      </c>
      <c r="E1536" s="1" t="s">
        <v>1966</v>
      </c>
      <c r="F1536" s="2">
        <v>45203</v>
      </c>
      <c r="G1536" s="2">
        <v>45164</v>
      </c>
      <c r="H1536" s="2" t="str">
        <f>TEXT(Ecommerce_Sales[[#This Row],[Order_Date]],"mmmm")</f>
        <v>August</v>
      </c>
      <c r="I1536" s="2" t="str">
        <f>TEXT(Ecommerce_Sales[[#This Row],[Order_Date]],"yyyy")</f>
        <v>2023</v>
      </c>
      <c r="J1536" s="2" t="str">
        <f>TEXT(Ecommerce_Sales[[#This Row],[Order_Date]],"mmmm")</f>
        <v>August</v>
      </c>
      <c r="K1536" s="1" t="s">
        <v>1947</v>
      </c>
      <c r="L1536" s="1" t="s">
        <v>5711</v>
      </c>
      <c r="M1536" s="1" t="s">
        <v>1988</v>
      </c>
      <c r="N1536" s="1" t="s">
        <v>1989</v>
      </c>
      <c r="O1536" s="3">
        <v>1152</v>
      </c>
      <c r="P1536">
        <v>5</v>
      </c>
      <c r="Q1536" s="3">
        <v>5759</v>
      </c>
      <c r="R1536" s="1" t="s">
        <v>2008</v>
      </c>
      <c r="S1536" s="3">
        <v>551</v>
      </c>
      <c r="T1536">
        <v>2</v>
      </c>
      <c r="U1536" t="str">
        <f>IF(Ecommerce_Sales[[#This Row],[Delivery_Time_Days]]&gt;7,"Delay",IF(Ecommerce_Sales[[#This Row],[Delivery_Time_Days]] = 0,"No delivery",IF(Ecommerce_Sales[[#This Row],[Delivery_Time_Days]]&lt;=7,"On-time")))</f>
        <v>On-time</v>
      </c>
      <c r="V1536" s="7">
        <f>Ecommerce_Sales[[#This Row],[Profit]]/Ecommerce_Sales[[#This Row],[Total_Price]]</f>
        <v>0.25004341031429067</v>
      </c>
      <c r="W1536" s="3">
        <v>1440</v>
      </c>
      <c r="X1536" s="3"/>
    </row>
    <row r="1537" spans="1:24" x14ac:dyDescent="0.25">
      <c r="A1537" s="1" t="s">
        <v>5712</v>
      </c>
      <c r="B1537" s="1" t="s">
        <v>1349</v>
      </c>
      <c r="C1537" s="1" t="s">
        <v>1350</v>
      </c>
      <c r="D1537" s="1" t="s">
        <v>4308</v>
      </c>
      <c r="E1537" s="1" t="s">
        <v>1966</v>
      </c>
      <c r="F1537" s="2">
        <v>44961</v>
      </c>
      <c r="G1537" s="2">
        <v>45466</v>
      </c>
      <c r="H1537" s="2" t="str">
        <f>TEXT(Ecommerce_Sales[[#This Row],[Order_Date]],"mmmm")</f>
        <v>June</v>
      </c>
      <c r="I1537" s="2" t="str">
        <f>TEXT(Ecommerce_Sales[[#This Row],[Order_Date]],"yyyy")</f>
        <v>2024</v>
      </c>
      <c r="J1537" s="2" t="str">
        <f>TEXT(Ecommerce_Sales[[#This Row],[Order_Date]],"mmmm")</f>
        <v>June</v>
      </c>
      <c r="K1537" s="1" t="s">
        <v>1947</v>
      </c>
      <c r="L1537" s="1" t="s">
        <v>5713</v>
      </c>
      <c r="M1537" s="1" t="s">
        <v>1977</v>
      </c>
      <c r="N1537" s="1" t="s">
        <v>1978</v>
      </c>
      <c r="O1537" s="3">
        <v>1112</v>
      </c>
      <c r="P1537">
        <v>4</v>
      </c>
      <c r="Q1537" s="3">
        <v>4450</v>
      </c>
      <c r="R1537" s="1" t="s">
        <v>1951</v>
      </c>
      <c r="S1537" s="3">
        <v>581</v>
      </c>
      <c r="T1537">
        <v>2</v>
      </c>
      <c r="U1537" t="str">
        <f>IF(Ecommerce_Sales[[#This Row],[Delivery_Time_Days]]&gt;7,"Delay",IF(Ecommerce_Sales[[#This Row],[Delivery_Time_Days]] = 0,"No delivery",IF(Ecommerce_Sales[[#This Row],[Delivery_Time_Days]]&lt;=7,"On-time")))</f>
        <v>On-time</v>
      </c>
      <c r="V1537" s="7">
        <f>Ecommerce_Sales[[#This Row],[Profit]]/Ecommerce_Sales[[#This Row],[Total_Price]]</f>
        <v>0.34988764044943821</v>
      </c>
      <c r="W1537" s="3">
        <v>1557</v>
      </c>
      <c r="X1537" s="3"/>
    </row>
    <row r="1538" spans="1:24" x14ac:dyDescent="0.25">
      <c r="A1538" s="1" t="s">
        <v>5714</v>
      </c>
      <c r="B1538" s="1" t="s">
        <v>994</v>
      </c>
      <c r="C1538" s="1" t="s">
        <v>995</v>
      </c>
      <c r="D1538" s="1" t="s">
        <v>3523</v>
      </c>
      <c r="E1538" s="1" t="s">
        <v>1981</v>
      </c>
      <c r="F1538" s="2">
        <v>45036</v>
      </c>
      <c r="G1538" s="2">
        <v>45535</v>
      </c>
      <c r="H1538" s="2" t="str">
        <f>TEXT(Ecommerce_Sales[[#This Row],[Order_Date]],"mmmm")</f>
        <v>August</v>
      </c>
      <c r="I1538" s="2" t="str">
        <f>TEXT(Ecommerce_Sales[[#This Row],[Order_Date]],"yyyy")</f>
        <v>2024</v>
      </c>
      <c r="J1538" s="2" t="str">
        <f>TEXT(Ecommerce_Sales[[#This Row],[Order_Date]],"mmmm")</f>
        <v>August</v>
      </c>
      <c r="K1538" s="1" t="s">
        <v>1947</v>
      </c>
      <c r="L1538" s="1" t="s">
        <v>4359</v>
      </c>
      <c r="M1538" s="1" t="s">
        <v>2065</v>
      </c>
      <c r="N1538" s="1" t="s">
        <v>1978</v>
      </c>
      <c r="O1538" s="3">
        <v>609</v>
      </c>
      <c r="P1538">
        <v>6</v>
      </c>
      <c r="Q1538" s="3">
        <v>3651</v>
      </c>
      <c r="R1538" s="1" t="s">
        <v>1958</v>
      </c>
      <c r="S1538" s="3">
        <v>324</v>
      </c>
      <c r="T1538">
        <v>9</v>
      </c>
      <c r="U1538" t="str">
        <f>IF(Ecommerce_Sales[[#This Row],[Delivery_Time_Days]]&gt;7,"Delay",IF(Ecommerce_Sales[[#This Row],[Delivery_Time_Days]] = 0,"No delivery",IF(Ecommerce_Sales[[#This Row],[Delivery_Time_Days]]&lt;=7,"On-time")))</f>
        <v>Delay</v>
      </c>
      <c r="V1538" s="7">
        <f>Ecommerce_Sales[[#This Row],[Profit]]/Ecommerce_Sales[[#This Row],[Total_Price]]</f>
        <v>0.35004108463434674</v>
      </c>
      <c r="W1538" s="3">
        <v>1278</v>
      </c>
      <c r="X1538" s="3"/>
    </row>
    <row r="1539" spans="1:24" x14ac:dyDescent="0.25">
      <c r="A1539" s="1" t="s">
        <v>5715</v>
      </c>
      <c r="B1539" s="1" t="s">
        <v>535</v>
      </c>
      <c r="C1539" s="1" t="s">
        <v>536</v>
      </c>
      <c r="D1539" s="1" t="s">
        <v>3707</v>
      </c>
      <c r="E1539" s="1" t="s">
        <v>1981</v>
      </c>
      <c r="F1539" s="2">
        <v>45488</v>
      </c>
      <c r="G1539" s="2">
        <v>45440</v>
      </c>
      <c r="H1539" s="2" t="str">
        <f>TEXT(Ecommerce_Sales[[#This Row],[Order_Date]],"mmmm")</f>
        <v>May</v>
      </c>
      <c r="I1539" s="2" t="str">
        <f>TEXT(Ecommerce_Sales[[#This Row],[Order_Date]],"yyyy")</f>
        <v>2024</v>
      </c>
      <c r="J1539" s="2" t="str">
        <f>TEXT(Ecommerce_Sales[[#This Row],[Order_Date]],"mmmm")</f>
        <v>May</v>
      </c>
      <c r="K1539" s="1" t="s">
        <v>1947</v>
      </c>
      <c r="L1539" s="1" t="s">
        <v>5716</v>
      </c>
      <c r="M1539" s="1" t="s">
        <v>1949</v>
      </c>
      <c r="N1539" s="1" t="s">
        <v>1950</v>
      </c>
      <c r="O1539" s="3">
        <v>492</v>
      </c>
      <c r="P1539">
        <v>1</v>
      </c>
      <c r="Q1539" s="3">
        <v>492</v>
      </c>
      <c r="R1539" s="1" t="s">
        <v>1958</v>
      </c>
      <c r="S1539" s="3">
        <v>38</v>
      </c>
      <c r="T1539">
        <v>9</v>
      </c>
      <c r="U1539" t="str">
        <f>IF(Ecommerce_Sales[[#This Row],[Delivery_Time_Days]]&gt;7,"Delay",IF(Ecommerce_Sales[[#This Row],[Delivery_Time_Days]] = 0,"No delivery",IF(Ecommerce_Sales[[#This Row],[Delivery_Time_Days]]&lt;=7,"On-time")))</f>
        <v>Delay</v>
      </c>
      <c r="V1539" s="7">
        <f>Ecommerce_Sales[[#This Row],[Profit]]/Ecommerce_Sales[[#This Row],[Total_Price]]</f>
        <v>0.40040650406504064</v>
      </c>
      <c r="W1539" s="3">
        <v>197</v>
      </c>
      <c r="X1539" s="3"/>
    </row>
    <row r="1540" spans="1:24" x14ac:dyDescent="0.25">
      <c r="A1540" s="1" t="s">
        <v>5717</v>
      </c>
      <c r="B1540" s="1" t="s">
        <v>1596</v>
      </c>
      <c r="C1540" s="1" t="s">
        <v>1597</v>
      </c>
      <c r="D1540" s="1" t="s">
        <v>2750</v>
      </c>
      <c r="E1540" s="1" t="s">
        <v>1996</v>
      </c>
      <c r="F1540" s="2">
        <v>45403</v>
      </c>
      <c r="G1540" s="2">
        <v>45371</v>
      </c>
      <c r="H1540" s="2" t="str">
        <f>TEXT(Ecommerce_Sales[[#This Row],[Order_Date]],"mmmm")</f>
        <v>March</v>
      </c>
      <c r="I1540" s="2" t="str">
        <f>TEXT(Ecommerce_Sales[[#This Row],[Order_Date]],"yyyy")</f>
        <v>2024</v>
      </c>
      <c r="J1540" s="2" t="str">
        <f>TEXT(Ecommerce_Sales[[#This Row],[Order_Date]],"mmmm")</f>
        <v>March</v>
      </c>
      <c r="K1540" s="1" t="s">
        <v>1947</v>
      </c>
      <c r="L1540" s="1" t="s">
        <v>5718</v>
      </c>
      <c r="M1540" s="1" t="s">
        <v>2002</v>
      </c>
      <c r="N1540" s="1" t="s">
        <v>1989</v>
      </c>
      <c r="O1540" s="3">
        <v>464</v>
      </c>
      <c r="P1540">
        <v>2</v>
      </c>
      <c r="Q1540" s="3">
        <v>929</v>
      </c>
      <c r="R1540" s="1" t="s">
        <v>2016</v>
      </c>
      <c r="S1540" s="3">
        <v>118</v>
      </c>
      <c r="T1540">
        <v>6</v>
      </c>
      <c r="U1540" t="str">
        <f>IF(Ecommerce_Sales[[#This Row],[Delivery_Time_Days]]&gt;7,"Delay",IF(Ecommerce_Sales[[#This Row],[Delivery_Time_Days]] = 0,"No delivery",IF(Ecommerce_Sales[[#This Row],[Delivery_Time_Days]]&lt;=7,"On-time")))</f>
        <v>On-time</v>
      </c>
      <c r="V1540" s="7">
        <f>Ecommerce_Sales[[#This Row],[Profit]]/Ecommerce_Sales[[#This Row],[Total_Price]]</f>
        <v>0.24973089343379978</v>
      </c>
      <c r="W1540" s="3">
        <v>232</v>
      </c>
      <c r="X1540" s="3"/>
    </row>
    <row r="1541" spans="1:24" x14ac:dyDescent="0.25">
      <c r="A1541" s="1" t="s">
        <v>5719</v>
      </c>
      <c r="B1541" s="1" t="s">
        <v>825</v>
      </c>
      <c r="C1541" s="1" t="s">
        <v>826</v>
      </c>
      <c r="D1541" s="1" t="s">
        <v>3821</v>
      </c>
      <c r="E1541" s="1" t="s">
        <v>1961</v>
      </c>
      <c r="F1541" s="2">
        <v>45378</v>
      </c>
      <c r="G1541" s="2">
        <v>44956</v>
      </c>
      <c r="H1541" s="2" t="str">
        <f>TEXT(Ecommerce_Sales[[#This Row],[Order_Date]],"mmmm")</f>
        <v>January</v>
      </c>
      <c r="I1541" s="2" t="str">
        <f>TEXT(Ecommerce_Sales[[#This Row],[Order_Date]],"yyyy")</f>
        <v>2023</v>
      </c>
      <c r="J1541" s="2" t="str">
        <f>TEXT(Ecommerce_Sales[[#This Row],[Order_Date]],"mmmm")</f>
        <v>January</v>
      </c>
      <c r="K1541" s="1" t="s">
        <v>1947</v>
      </c>
      <c r="L1541" s="1" t="s">
        <v>5720</v>
      </c>
      <c r="M1541" s="1" t="s">
        <v>2026</v>
      </c>
      <c r="N1541" s="1" t="s">
        <v>1978</v>
      </c>
      <c r="O1541" s="3">
        <v>617</v>
      </c>
      <c r="P1541">
        <v>3</v>
      </c>
      <c r="Q1541" s="3">
        <v>1851</v>
      </c>
      <c r="R1541" s="1" t="s">
        <v>2012</v>
      </c>
      <c r="S1541" s="3">
        <v>152</v>
      </c>
      <c r="T1541">
        <v>10</v>
      </c>
      <c r="U1541" t="str">
        <f>IF(Ecommerce_Sales[[#This Row],[Delivery_Time_Days]]&gt;7,"Delay",IF(Ecommerce_Sales[[#This Row],[Delivery_Time_Days]] = 0,"No delivery",IF(Ecommerce_Sales[[#This Row],[Delivery_Time_Days]]&lt;=7,"On-time")))</f>
        <v>Delay</v>
      </c>
      <c r="V1541" s="7">
        <f>Ecommerce_Sales[[#This Row],[Profit]]/Ecommerce_Sales[[#This Row],[Total_Price]]</f>
        <v>0.35008103727714751</v>
      </c>
      <c r="W1541" s="3">
        <v>648</v>
      </c>
      <c r="X1541" s="3"/>
    </row>
    <row r="1542" spans="1:24" x14ac:dyDescent="0.25">
      <c r="A1542" s="1" t="s">
        <v>5721</v>
      </c>
      <c r="B1542" s="1" t="s">
        <v>969</v>
      </c>
      <c r="C1542" s="1" t="s">
        <v>970</v>
      </c>
      <c r="D1542" s="1" t="s">
        <v>4069</v>
      </c>
      <c r="E1542" s="1" t="s">
        <v>1966</v>
      </c>
      <c r="F1542" s="2">
        <v>45160</v>
      </c>
      <c r="G1542" s="2">
        <v>45520</v>
      </c>
      <c r="H1542" s="2" t="str">
        <f>TEXT(Ecommerce_Sales[[#This Row],[Order_Date]],"mmmm")</f>
        <v>August</v>
      </c>
      <c r="I1542" s="2" t="str">
        <f>TEXT(Ecommerce_Sales[[#This Row],[Order_Date]],"yyyy")</f>
        <v>2024</v>
      </c>
      <c r="J1542" s="2" t="str">
        <f>TEXT(Ecommerce_Sales[[#This Row],[Order_Date]],"mmmm")</f>
        <v>August</v>
      </c>
      <c r="K1542" s="1" t="s">
        <v>1947</v>
      </c>
      <c r="L1542" s="1" t="s">
        <v>5722</v>
      </c>
      <c r="M1542" s="1" t="s">
        <v>2247</v>
      </c>
      <c r="N1542" s="1" t="s">
        <v>1957</v>
      </c>
      <c r="O1542" s="3">
        <v>138</v>
      </c>
      <c r="P1542">
        <v>6</v>
      </c>
      <c r="Q1542" s="3">
        <v>831</v>
      </c>
      <c r="R1542" s="1" t="s">
        <v>1951</v>
      </c>
      <c r="S1542" s="3">
        <v>113</v>
      </c>
      <c r="T1542">
        <v>7</v>
      </c>
      <c r="U1542" t="str">
        <f>IF(Ecommerce_Sales[[#This Row],[Delivery_Time_Days]]&gt;7,"Delay",IF(Ecommerce_Sales[[#This Row],[Delivery_Time_Days]] = 0,"No delivery",IF(Ecommerce_Sales[[#This Row],[Delivery_Time_Days]]&lt;=7,"On-time")))</f>
        <v>On-time</v>
      </c>
      <c r="V1542" s="7">
        <f>Ecommerce_Sales[[#This Row],[Profit]]/Ecommerce_Sales[[#This Row],[Total_Price]]</f>
        <v>0.15042117930204574</v>
      </c>
      <c r="W1542" s="3">
        <v>125</v>
      </c>
      <c r="X1542" s="3"/>
    </row>
    <row r="1543" spans="1:24" x14ac:dyDescent="0.25">
      <c r="A1543" s="1" t="s">
        <v>5723</v>
      </c>
      <c r="B1543" s="1" t="s">
        <v>964</v>
      </c>
      <c r="C1543" s="1" t="s">
        <v>520</v>
      </c>
      <c r="D1543" s="1" t="s">
        <v>4300</v>
      </c>
      <c r="E1543" s="1" t="s">
        <v>1981</v>
      </c>
      <c r="F1543" s="2">
        <v>45523</v>
      </c>
      <c r="G1543" s="2">
        <v>45509</v>
      </c>
      <c r="H1543" s="2" t="str">
        <f>TEXT(Ecommerce_Sales[[#This Row],[Order_Date]],"mmmm")</f>
        <v>August</v>
      </c>
      <c r="I1543" s="2" t="str">
        <f>TEXT(Ecommerce_Sales[[#This Row],[Order_Date]],"yyyy")</f>
        <v>2024</v>
      </c>
      <c r="J1543" s="2" t="str">
        <f>TEXT(Ecommerce_Sales[[#This Row],[Order_Date]],"mmmm")</f>
        <v>August</v>
      </c>
      <c r="K1543" s="1" t="s">
        <v>1947</v>
      </c>
      <c r="L1543" s="1" t="s">
        <v>5724</v>
      </c>
      <c r="M1543" s="1" t="s">
        <v>1983</v>
      </c>
      <c r="N1543" s="1" t="s">
        <v>1950</v>
      </c>
      <c r="O1543" s="3">
        <v>173</v>
      </c>
      <c r="P1543">
        <v>6</v>
      </c>
      <c r="Q1543" s="3">
        <v>1036</v>
      </c>
      <c r="R1543" s="1" t="s">
        <v>1951</v>
      </c>
      <c r="S1543" s="3">
        <v>126</v>
      </c>
      <c r="T1543">
        <v>5</v>
      </c>
      <c r="U1543" t="str">
        <f>IF(Ecommerce_Sales[[#This Row],[Delivery_Time_Days]]&gt;7,"Delay",IF(Ecommerce_Sales[[#This Row],[Delivery_Time_Days]] = 0,"No delivery",IF(Ecommerce_Sales[[#This Row],[Delivery_Time_Days]]&lt;=7,"On-time")))</f>
        <v>On-time</v>
      </c>
      <c r="V1543" s="7">
        <f>Ecommerce_Sales[[#This Row],[Profit]]/Ecommerce_Sales[[#This Row],[Total_Price]]</f>
        <v>0.39961389961389959</v>
      </c>
      <c r="W1543" s="3">
        <v>414</v>
      </c>
      <c r="X1543" s="3"/>
    </row>
    <row r="1544" spans="1:24" x14ac:dyDescent="0.25">
      <c r="A1544" s="1" t="s">
        <v>5725</v>
      </c>
      <c r="B1544" s="1" t="s">
        <v>202</v>
      </c>
      <c r="C1544" s="1" t="s">
        <v>1583</v>
      </c>
      <c r="D1544" s="1" t="s">
        <v>3793</v>
      </c>
      <c r="E1544" s="1" t="s">
        <v>1954</v>
      </c>
      <c r="F1544" s="2">
        <v>45041</v>
      </c>
      <c r="G1544" s="2">
        <v>45313</v>
      </c>
      <c r="H1544" s="2" t="str">
        <f>TEXT(Ecommerce_Sales[[#This Row],[Order_Date]],"mmmm")</f>
        <v>January</v>
      </c>
      <c r="I1544" s="2" t="str">
        <f>TEXT(Ecommerce_Sales[[#This Row],[Order_Date]],"yyyy")</f>
        <v>2024</v>
      </c>
      <c r="J1544" s="2" t="str">
        <f>TEXT(Ecommerce_Sales[[#This Row],[Order_Date]],"mmmm")</f>
        <v>January</v>
      </c>
      <c r="K1544" s="1" t="s">
        <v>1986</v>
      </c>
      <c r="L1544" s="1" t="s">
        <v>3100</v>
      </c>
      <c r="M1544" s="1" t="s">
        <v>1968</v>
      </c>
      <c r="N1544" s="1" t="s">
        <v>1957</v>
      </c>
      <c r="O1544" s="3">
        <v>105</v>
      </c>
      <c r="P1544">
        <v>4</v>
      </c>
      <c r="Q1544" s="3">
        <v>421</v>
      </c>
      <c r="R1544" s="1" t="s">
        <v>1958</v>
      </c>
      <c r="S1544" s="3">
        <v>42</v>
      </c>
      <c r="U1544" t="str">
        <f>IF(Ecommerce_Sales[[#This Row],[Delivery_Time_Days]]&gt;7,"Delay",IF(Ecommerce_Sales[[#This Row],[Delivery_Time_Days]] = 0,"No delivery",IF(Ecommerce_Sales[[#This Row],[Delivery_Time_Days]]&lt;=7,"On-time")))</f>
        <v>No delivery</v>
      </c>
      <c r="V1544" s="7">
        <f>Ecommerce_Sales[[#This Row],[Profit]]/Ecommerce_Sales[[#This Row],[Total_Price]]</f>
        <v>0.1496437054631829</v>
      </c>
      <c r="W1544" s="3">
        <v>63</v>
      </c>
      <c r="X1544" s="3"/>
    </row>
    <row r="1545" spans="1:24" x14ac:dyDescent="0.25">
      <c r="A1545" s="1" t="s">
        <v>5726</v>
      </c>
      <c r="B1545" s="1" t="s">
        <v>1327</v>
      </c>
      <c r="C1545" s="1" t="s">
        <v>1328</v>
      </c>
      <c r="D1545" s="1" t="s">
        <v>3288</v>
      </c>
      <c r="E1545" s="1" t="s">
        <v>1954</v>
      </c>
      <c r="F1545" s="2">
        <v>45483</v>
      </c>
      <c r="G1545" s="2">
        <v>44991</v>
      </c>
      <c r="H1545" s="2" t="str">
        <f>TEXT(Ecommerce_Sales[[#This Row],[Order_Date]],"mmmm")</f>
        <v>March</v>
      </c>
      <c r="I1545" s="2" t="str">
        <f>TEXT(Ecommerce_Sales[[#This Row],[Order_Date]],"yyyy")</f>
        <v>2023</v>
      </c>
      <c r="J1545" s="2" t="str">
        <f>TEXT(Ecommerce_Sales[[#This Row],[Order_Date]],"mmmm")</f>
        <v>March</v>
      </c>
      <c r="K1545" s="1" t="s">
        <v>1947</v>
      </c>
      <c r="L1545" s="1" t="s">
        <v>5727</v>
      </c>
      <c r="M1545" s="1" t="s">
        <v>1972</v>
      </c>
      <c r="N1545" s="1" t="s">
        <v>1973</v>
      </c>
      <c r="O1545" s="3">
        <v>713</v>
      </c>
      <c r="P1545">
        <v>4</v>
      </c>
      <c r="Q1545" s="3">
        <v>2850</v>
      </c>
      <c r="R1545" s="1" t="s">
        <v>1958</v>
      </c>
      <c r="S1545" s="3">
        <v>159</v>
      </c>
      <c r="T1545">
        <v>9</v>
      </c>
      <c r="U1545" t="str">
        <f>IF(Ecommerce_Sales[[#This Row],[Delivery_Time_Days]]&gt;7,"Delay",IF(Ecommerce_Sales[[#This Row],[Delivery_Time_Days]] = 0,"No delivery",IF(Ecommerce_Sales[[#This Row],[Delivery_Time_Days]]&lt;=7,"On-time")))</f>
        <v>Delay</v>
      </c>
      <c r="V1545" s="7">
        <f>Ecommerce_Sales[[#This Row],[Profit]]/Ecommerce_Sales[[#This Row],[Total_Price]]</f>
        <v>0.3</v>
      </c>
      <c r="W1545" s="3">
        <v>855</v>
      </c>
      <c r="X1545" s="3"/>
    </row>
    <row r="1546" spans="1:24" x14ac:dyDescent="0.25">
      <c r="A1546" s="1" t="s">
        <v>5728</v>
      </c>
      <c r="B1546" s="1" t="s">
        <v>394</v>
      </c>
      <c r="C1546" s="1" t="s">
        <v>395</v>
      </c>
      <c r="D1546" s="1" t="s">
        <v>5729</v>
      </c>
      <c r="E1546" s="1" t="s">
        <v>2005</v>
      </c>
      <c r="F1546" s="2">
        <v>44932</v>
      </c>
      <c r="G1546" s="2">
        <v>45515</v>
      </c>
      <c r="H1546" s="2" t="str">
        <f>TEXT(Ecommerce_Sales[[#This Row],[Order_Date]],"mmmm")</f>
        <v>August</v>
      </c>
      <c r="I1546" s="2" t="str">
        <f>TEXT(Ecommerce_Sales[[#This Row],[Order_Date]],"yyyy")</f>
        <v>2024</v>
      </c>
      <c r="J1546" s="2" t="str">
        <f>TEXT(Ecommerce_Sales[[#This Row],[Order_Date]],"mmmm")</f>
        <v>August</v>
      </c>
      <c r="K1546" s="1" t="s">
        <v>1947</v>
      </c>
      <c r="L1546" s="1" t="s">
        <v>5730</v>
      </c>
      <c r="M1546" s="1" t="s">
        <v>1949</v>
      </c>
      <c r="N1546" s="1" t="s">
        <v>1950</v>
      </c>
      <c r="O1546" s="3">
        <v>848</v>
      </c>
      <c r="P1546">
        <v>3</v>
      </c>
      <c r="Q1546" s="3">
        <v>2543</v>
      </c>
      <c r="R1546" s="1" t="s">
        <v>1958</v>
      </c>
      <c r="S1546" s="3">
        <v>271</v>
      </c>
      <c r="T1546">
        <v>8</v>
      </c>
      <c r="U1546" t="str">
        <f>IF(Ecommerce_Sales[[#This Row],[Delivery_Time_Days]]&gt;7,"Delay",IF(Ecommerce_Sales[[#This Row],[Delivery_Time_Days]] = 0,"No delivery",IF(Ecommerce_Sales[[#This Row],[Delivery_Time_Days]]&lt;=7,"On-time")))</f>
        <v>Delay</v>
      </c>
      <c r="V1546" s="7">
        <f>Ecommerce_Sales[[#This Row],[Profit]]/Ecommerce_Sales[[#This Row],[Total_Price]]</f>
        <v>0.39992135273299251</v>
      </c>
      <c r="W1546" s="3">
        <v>1017</v>
      </c>
      <c r="X1546" s="3"/>
    </row>
    <row r="1547" spans="1:24" x14ac:dyDescent="0.25">
      <c r="A1547" s="1" t="s">
        <v>5731</v>
      </c>
      <c r="B1547" s="1" t="s">
        <v>858</v>
      </c>
      <c r="C1547" s="1" t="s">
        <v>859</v>
      </c>
      <c r="D1547" s="1" t="s">
        <v>3161</v>
      </c>
      <c r="E1547" s="1" t="s">
        <v>1981</v>
      </c>
      <c r="F1547" s="2">
        <v>45417</v>
      </c>
      <c r="G1547" s="2">
        <v>45071</v>
      </c>
      <c r="H1547" s="2" t="str">
        <f>TEXT(Ecommerce_Sales[[#This Row],[Order_Date]],"mmmm")</f>
        <v>May</v>
      </c>
      <c r="I1547" s="2" t="str">
        <f>TEXT(Ecommerce_Sales[[#This Row],[Order_Date]],"yyyy")</f>
        <v>2023</v>
      </c>
      <c r="J1547" s="2" t="str">
        <f>TEXT(Ecommerce_Sales[[#This Row],[Order_Date]],"mmmm")</f>
        <v>May</v>
      </c>
      <c r="K1547" s="1" t="s">
        <v>1947</v>
      </c>
      <c r="L1547" s="1" t="s">
        <v>5732</v>
      </c>
      <c r="M1547" s="1" t="s">
        <v>2026</v>
      </c>
      <c r="N1547" s="1" t="s">
        <v>1978</v>
      </c>
      <c r="O1547" s="3">
        <v>585</v>
      </c>
      <c r="P1547">
        <v>4</v>
      </c>
      <c r="Q1547" s="3">
        <v>2341</v>
      </c>
      <c r="R1547" s="1" t="s">
        <v>2016</v>
      </c>
      <c r="S1547" s="3">
        <v>244</v>
      </c>
      <c r="T1547">
        <v>9</v>
      </c>
      <c r="U1547" t="str">
        <f>IF(Ecommerce_Sales[[#This Row],[Delivery_Time_Days]]&gt;7,"Delay",IF(Ecommerce_Sales[[#This Row],[Delivery_Time_Days]] = 0,"No delivery",IF(Ecommerce_Sales[[#This Row],[Delivery_Time_Days]]&lt;=7,"On-time")))</f>
        <v>Delay</v>
      </c>
      <c r="V1547" s="7">
        <f>Ecommerce_Sales[[#This Row],[Profit]]/Ecommerce_Sales[[#This Row],[Total_Price]]</f>
        <v>0.3498504912430585</v>
      </c>
      <c r="W1547" s="3">
        <v>819</v>
      </c>
      <c r="X1547" s="3"/>
    </row>
    <row r="1548" spans="1:24" x14ac:dyDescent="0.25">
      <c r="A1548" s="1" t="s">
        <v>5733</v>
      </c>
      <c r="B1548" s="1" t="s">
        <v>470</v>
      </c>
      <c r="C1548" s="1" t="s">
        <v>1301</v>
      </c>
      <c r="D1548" s="1" t="s">
        <v>4372</v>
      </c>
      <c r="E1548" s="1" t="s">
        <v>1996</v>
      </c>
      <c r="F1548" s="2">
        <v>45500</v>
      </c>
      <c r="G1548" s="2">
        <v>45452</v>
      </c>
      <c r="H1548" s="2" t="str">
        <f>TEXT(Ecommerce_Sales[[#This Row],[Order_Date]],"mmmm")</f>
        <v>June</v>
      </c>
      <c r="I1548" s="2" t="str">
        <f>TEXT(Ecommerce_Sales[[#This Row],[Order_Date]],"yyyy")</f>
        <v>2024</v>
      </c>
      <c r="J1548" s="2" t="str">
        <f>TEXT(Ecommerce_Sales[[#This Row],[Order_Date]],"mmmm")</f>
        <v>June</v>
      </c>
      <c r="K1548" s="1" t="s">
        <v>1947</v>
      </c>
      <c r="L1548" s="1" t="s">
        <v>5734</v>
      </c>
      <c r="M1548" s="1" t="s">
        <v>1956</v>
      </c>
      <c r="N1548" s="1" t="s">
        <v>1957</v>
      </c>
      <c r="O1548" s="3">
        <v>788</v>
      </c>
      <c r="P1548">
        <v>4</v>
      </c>
      <c r="Q1548" s="3">
        <v>3152</v>
      </c>
      <c r="R1548" s="1" t="s">
        <v>1951</v>
      </c>
      <c r="S1548" s="3">
        <v>386</v>
      </c>
      <c r="T1548">
        <v>9</v>
      </c>
      <c r="U1548" t="str">
        <f>IF(Ecommerce_Sales[[#This Row],[Delivery_Time_Days]]&gt;7,"Delay",IF(Ecommerce_Sales[[#This Row],[Delivery_Time_Days]] = 0,"No delivery",IF(Ecommerce_Sales[[#This Row],[Delivery_Time_Days]]&lt;=7,"On-time")))</f>
        <v>Delay</v>
      </c>
      <c r="V1548" s="7">
        <f>Ecommerce_Sales[[#This Row],[Profit]]/Ecommerce_Sales[[#This Row],[Total_Price]]</f>
        <v>0.15006345177664976</v>
      </c>
      <c r="W1548" s="3">
        <v>473</v>
      </c>
      <c r="X1548" s="3"/>
    </row>
    <row r="1549" spans="1:24" x14ac:dyDescent="0.25">
      <c r="A1549" s="1" t="s">
        <v>5735</v>
      </c>
      <c r="B1549" s="1" t="s">
        <v>126</v>
      </c>
      <c r="C1549" s="1" t="s">
        <v>127</v>
      </c>
      <c r="D1549" s="1" t="s">
        <v>3960</v>
      </c>
      <c r="E1549" s="1" t="s">
        <v>1954</v>
      </c>
      <c r="F1549" s="2">
        <v>45289</v>
      </c>
      <c r="G1549" s="2">
        <v>45525</v>
      </c>
      <c r="H1549" s="2" t="str">
        <f>TEXT(Ecommerce_Sales[[#This Row],[Order_Date]],"mmmm")</f>
        <v>August</v>
      </c>
      <c r="I1549" s="2" t="str">
        <f>TEXT(Ecommerce_Sales[[#This Row],[Order_Date]],"yyyy")</f>
        <v>2024</v>
      </c>
      <c r="J1549" s="2" t="str">
        <f>TEXT(Ecommerce_Sales[[#This Row],[Order_Date]],"mmmm")</f>
        <v>August</v>
      </c>
      <c r="K1549" s="1" t="s">
        <v>1947</v>
      </c>
      <c r="L1549" s="1" t="s">
        <v>5736</v>
      </c>
      <c r="M1549" s="1" t="s">
        <v>1998</v>
      </c>
      <c r="N1549" s="1" t="s">
        <v>1973</v>
      </c>
      <c r="O1549" s="3">
        <v>788</v>
      </c>
      <c r="P1549">
        <v>1</v>
      </c>
      <c r="Q1549" s="3">
        <v>788</v>
      </c>
      <c r="R1549" s="1" t="s">
        <v>1958</v>
      </c>
      <c r="S1549" s="3">
        <v>116</v>
      </c>
      <c r="T1549">
        <v>8</v>
      </c>
      <c r="U1549" t="str">
        <f>IF(Ecommerce_Sales[[#This Row],[Delivery_Time_Days]]&gt;7,"Delay",IF(Ecommerce_Sales[[#This Row],[Delivery_Time_Days]] = 0,"No delivery",IF(Ecommerce_Sales[[#This Row],[Delivery_Time_Days]]&lt;=7,"On-time")))</f>
        <v>Delay</v>
      </c>
      <c r="V1549" s="7">
        <f>Ecommerce_Sales[[#This Row],[Profit]]/Ecommerce_Sales[[#This Row],[Total_Price]]</f>
        <v>0.29949238578680204</v>
      </c>
      <c r="W1549" s="3">
        <v>236</v>
      </c>
      <c r="X1549" s="3"/>
    </row>
    <row r="1550" spans="1:24" x14ac:dyDescent="0.25">
      <c r="A1550" s="1" t="s">
        <v>5737</v>
      </c>
      <c r="B1550" s="1" t="s">
        <v>573</v>
      </c>
      <c r="C1550" s="1" t="s">
        <v>574</v>
      </c>
      <c r="D1550" s="1" t="s">
        <v>3082</v>
      </c>
      <c r="E1550" s="1" t="s">
        <v>1966</v>
      </c>
      <c r="F1550" s="2">
        <v>45092</v>
      </c>
      <c r="G1550" s="2">
        <v>45479</v>
      </c>
      <c r="H1550" s="2" t="str">
        <f>TEXT(Ecommerce_Sales[[#This Row],[Order_Date]],"mmmm")</f>
        <v>July</v>
      </c>
      <c r="I1550" s="2" t="str">
        <f>TEXT(Ecommerce_Sales[[#This Row],[Order_Date]],"yyyy")</f>
        <v>2024</v>
      </c>
      <c r="J1550" s="2" t="str">
        <f>TEXT(Ecommerce_Sales[[#This Row],[Order_Date]],"mmmm")</f>
        <v>July</v>
      </c>
      <c r="K1550" s="1" t="s">
        <v>1947</v>
      </c>
      <c r="L1550" s="1" t="s">
        <v>5738</v>
      </c>
      <c r="M1550" s="1" t="s">
        <v>1972</v>
      </c>
      <c r="N1550" s="1" t="s">
        <v>1973</v>
      </c>
      <c r="O1550" s="3">
        <v>359</v>
      </c>
      <c r="P1550">
        <v>2</v>
      </c>
      <c r="Q1550" s="3">
        <v>719</v>
      </c>
      <c r="R1550" s="1" t="s">
        <v>1958</v>
      </c>
      <c r="S1550" s="3">
        <v>106</v>
      </c>
      <c r="T1550">
        <v>2</v>
      </c>
      <c r="U1550" t="str">
        <f>IF(Ecommerce_Sales[[#This Row],[Delivery_Time_Days]]&gt;7,"Delay",IF(Ecommerce_Sales[[#This Row],[Delivery_Time_Days]] = 0,"No delivery",IF(Ecommerce_Sales[[#This Row],[Delivery_Time_Days]]&lt;=7,"On-time")))</f>
        <v>On-time</v>
      </c>
      <c r="V1550" s="7">
        <f>Ecommerce_Sales[[#This Row],[Profit]]/Ecommerce_Sales[[#This Row],[Total_Price]]</f>
        <v>0.3004172461752434</v>
      </c>
      <c r="W1550" s="3">
        <v>216</v>
      </c>
      <c r="X1550" s="3"/>
    </row>
    <row r="1551" spans="1:24" x14ac:dyDescent="0.25">
      <c r="A1551" s="1" t="s">
        <v>5739</v>
      </c>
      <c r="B1551" s="1" t="s">
        <v>821</v>
      </c>
      <c r="C1551" s="1" t="s">
        <v>822</v>
      </c>
      <c r="D1551" s="1" t="s">
        <v>3816</v>
      </c>
      <c r="E1551" s="1" t="s">
        <v>2005</v>
      </c>
      <c r="F1551" s="2">
        <v>45031</v>
      </c>
      <c r="G1551" s="2">
        <v>44999</v>
      </c>
      <c r="H1551" s="2" t="str">
        <f>TEXT(Ecommerce_Sales[[#This Row],[Order_Date]],"mmmm")</f>
        <v>March</v>
      </c>
      <c r="I1551" s="2" t="str">
        <f>TEXT(Ecommerce_Sales[[#This Row],[Order_Date]],"yyyy")</f>
        <v>2023</v>
      </c>
      <c r="J1551" s="2" t="str">
        <f>TEXT(Ecommerce_Sales[[#This Row],[Order_Date]],"mmmm")</f>
        <v>March</v>
      </c>
      <c r="K1551" s="1" t="s">
        <v>1947</v>
      </c>
      <c r="L1551" s="1" t="s">
        <v>5740</v>
      </c>
      <c r="M1551" s="1" t="s">
        <v>1988</v>
      </c>
      <c r="N1551" s="1" t="s">
        <v>1989</v>
      </c>
      <c r="O1551" s="3">
        <v>27</v>
      </c>
      <c r="P1551">
        <v>1</v>
      </c>
      <c r="Q1551" s="3">
        <v>27</v>
      </c>
      <c r="R1551" s="1" t="s">
        <v>1951</v>
      </c>
      <c r="S1551" s="3">
        <v>3</v>
      </c>
      <c r="T1551">
        <v>4</v>
      </c>
      <c r="U1551" t="str">
        <f>IF(Ecommerce_Sales[[#This Row],[Delivery_Time_Days]]&gt;7,"Delay",IF(Ecommerce_Sales[[#This Row],[Delivery_Time_Days]] = 0,"No delivery",IF(Ecommerce_Sales[[#This Row],[Delivery_Time_Days]]&lt;=7,"On-time")))</f>
        <v>On-time</v>
      </c>
      <c r="V1551" s="7">
        <f>Ecommerce_Sales[[#This Row],[Profit]]/Ecommerce_Sales[[#This Row],[Total_Price]]</f>
        <v>0.25925925925925924</v>
      </c>
      <c r="W1551" s="3">
        <v>7</v>
      </c>
      <c r="X1551" s="3"/>
    </row>
    <row r="1552" spans="1:24" x14ac:dyDescent="0.25">
      <c r="A1552" s="1" t="s">
        <v>5741</v>
      </c>
      <c r="B1552" s="1" t="s">
        <v>452</v>
      </c>
      <c r="C1552" s="1" t="s">
        <v>453</v>
      </c>
      <c r="D1552" s="1" t="s">
        <v>3139</v>
      </c>
      <c r="E1552" s="1" t="s">
        <v>1954</v>
      </c>
      <c r="F1552" s="2">
        <v>45617</v>
      </c>
      <c r="G1552" s="2">
        <v>44936</v>
      </c>
      <c r="H1552" s="2" t="str">
        <f>TEXT(Ecommerce_Sales[[#This Row],[Order_Date]],"mmmm")</f>
        <v>January</v>
      </c>
      <c r="I1552" s="2" t="str">
        <f>TEXT(Ecommerce_Sales[[#This Row],[Order_Date]],"yyyy")</f>
        <v>2023</v>
      </c>
      <c r="J1552" s="2" t="str">
        <f>TEXT(Ecommerce_Sales[[#This Row],[Order_Date]],"mmmm")</f>
        <v>January</v>
      </c>
      <c r="K1552" s="1" t="s">
        <v>1947</v>
      </c>
      <c r="L1552" s="1" t="s">
        <v>3588</v>
      </c>
      <c r="M1552" s="1" t="s">
        <v>2054</v>
      </c>
      <c r="N1552" s="1" t="s">
        <v>1957</v>
      </c>
      <c r="O1552" s="3">
        <v>238</v>
      </c>
      <c r="P1552">
        <v>3</v>
      </c>
      <c r="Q1552" s="3">
        <v>714</v>
      </c>
      <c r="R1552" s="1" t="s">
        <v>1958</v>
      </c>
      <c r="S1552" s="3">
        <v>84</v>
      </c>
      <c r="T1552">
        <v>4</v>
      </c>
      <c r="U1552" t="str">
        <f>IF(Ecommerce_Sales[[#This Row],[Delivery_Time_Days]]&gt;7,"Delay",IF(Ecommerce_Sales[[#This Row],[Delivery_Time_Days]] = 0,"No delivery",IF(Ecommerce_Sales[[#This Row],[Delivery_Time_Days]]&lt;=7,"On-time")))</f>
        <v>On-time</v>
      </c>
      <c r="V1552" s="7">
        <f>Ecommerce_Sales[[#This Row],[Profit]]/Ecommerce_Sales[[#This Row],[Total_Price]]</f>
        <v>0.14985994397759103</v>
      </c>
      <c r="W1552" s="3">
        <v>107</v>
      </c>
      <c r="X1552" s="3"/>
    </row>
    <row r="1553" spans="1:24" x14ac:dyDescent="0.25">
      <c r="A1553" s="1" t="s">
        <v>5742</v>
      </c>
      <c r="B1553" s="1" t="s">
        <v>612</v>
      </c>
      <c r="C1553" s="1" t="s">
        <v>613</v>
      </c>
      <c r="D1553" s="1" t="s">
        <v>5743</v>
      </c>
      <c r="E1553" s="1" t="s">
        <v>1981</v>
      </c>
      <c r="F1553" s="2">
        <v>45112</v>
      </c>
      <c r="G1553" s="2">
        <v>45407</v>
      </c>
      <c r="H1553" s="2" t="str">
        <f>TEXT(Ecommerce_Sales[[#This Row],[Order_Date]],"mmmm")</f>
        <v>April</v>
      </c>
      <c r="I1553" s="2" t="str">
        <f>TEXT(Ecommerce_Sales[[#This Row],[Order_Date]],"yyyy")</f>
        <v>2024</v>
      </c>
      <c r="J1553" s="2" t="str">
        <f>TEXT(Ecommerce_Sales[[#This Row],[Order_Date]],"mmmm")</f>
        <v>April</v>
      </c>
      <c r="K1553" s="1" t="s">
        <v>1947</v>
      </c>
      <c r="L1553" s="1" t="s">
        <v>5744</v>
      </c>
      <c r="M1553" s="1" t="s">
        <v>2058</v>
      </c>
      <c r="N1553" s="1" t="s">
        <v>1950</v>
      </c>
      <c r="O1553" s="3">
        <v>572</v>
      </c>
      <c r="P1553">
        <v>4</v>
      </c>
      <c r="Q1553" s="3">
        <v>2287</v>
      </c>
      <c r="R1553" s="1" t="s">
        <v>1958</v>
      </c>
      <c r="S1553" s="3">
        <v>259</v>
      </c>
      <c r="T1553">
        <v>8</v>
      </c>
      <c r="U1553" t="str">
        <f>IF(Ecommerce_Sales[[#This Row],[Delivery_Time_Days]]&gt;7,"Delay",IF(Ecommerce_Sales[[#This Row],[Delivery_Time_Days]] = 0,"No delivery",IF(Ecommerce_Sales[[#This Row],[Delivery_Time_Days]]&lt;=7,"On-time")))</f>
        <v>Delay</v>
      </c>
      <c r="V1553" s="7">
        <f>Ecommerce_Sales[[#This Row],[Profit]]/Ecommerce_Sales[[#This Row],[Total_Price]]</f>
        <v>0.40008745080892</v>
      </c>
      <c r="W1553" s="3">
        <v>915</v>
      </c>
      <c r="X1553" s="3"/>
    </row>
    <row r="1554" spans="1:24" x14ac:dyDescent="0.25">
      <c r="A1554" s="1" t="s">
        <v>5745</v>
      </c>
      <c r="B1554" s="1" t="s">
        <v>1351</v>
      </c>
      <c r="C1554" s="1" t="s">
        <v>1352</v>
      </c>
      <c r="D1554" s="1" t="s">
        <v>5746</v>
      </c>
      <c r="E1554" s="1" t="s">
        <v>1981</v>
      </c>
      <c r="F1554" s="2">
        <v>45510</v>
      </c>
      <c r="G1554" s="2">
        <v>45086</v>
      </c>
      <c r="H1554" s="2" t="str">
        <f>TEXT(Ecommerce_Sales[[#This Row],[Order_Date]],"mmmm")</f>
        <v>June</v>
      </c>
      <c r="I1554" s="2" t="str">
        <f>TEXT(Ecommerce_Sales[[#This Row],[Order_Date]],"yyyy")</f>
        <v>2023</v>
      </c>
      <c r="J1554" s="2" t="str">
        <f>TEXT(Ecommerce_Sales[[#This Row],[Order_Date]],"mmmm")</f>
        <v>June</v>
      </c>
      <c r="K1554" s="1" t="s">
        <v>1947</v>
      </c>
      <c r="L1554" s="1" t="s">
        <v>5747</v>
      </c>
      <c r="M1554" s="1" t="s">
        <v>1977</v>
      </c>
      <c r="N1554" s="1" t="s">
        <v>1978</v>
      </c>
      <c r="O1554" s="3">
        <v>215</v>
      </c>
      <c r="P1554">
        <v>3</v>
      </c>
      <c r="Q1554" s="3">
        <v>645</v>
      </c>
      <c r="R1554" s="1" t="s">
        <v>1958</v>
      </c>
      <c r="S1554" s="3">
        <v>70</v>
      </c>
      <c r="T1554">
        <v>4</v>
      </c>
      <c r="U1554" t="str">
        <f>IF(Ecommerce_Sales[[#This Row],[Delivery_Time_Days]]&gt;7,"Delay",IF(Ecommerce_Sales[[#This Row],[Delivery_Time_Days]] = 0,"No delivery",IF(Ecommerce_Sales[[#This Row],[Delivery_Time_Days]]&lt;=7,"On-time")))</f>
        <v>On-time</v>
      </c>
      <c r="V1554" s="7">
        <f>Ecommerce_Sales[[#This Row],[Profit]]/Ecommerce_Sales[[#This Row],[Total_Price]]</f>
        <v>0.35038759689922483</v>
      </c>
      <c r="W1554" s="3">
        <v>226</v>
      </c>
      <c r="X1554" s="3"/>
    </row>
    <row r="1555" spans="1:24" x14ac:dyDescent="0.25">
      <c r="A1555" s="1" t="s">
        <v>5748</v>
      </c>
      <c r="B1555" s="1" t="s">
        <v>1794</v>
      </c>
      <c r="C1555" s="1" t="s">
        <v>1795</v>
      </c>
      <c r="D1555" s="1" t="s">
        <v>5749</v>
      </c>
      <c r="E1555" s="1" t="s">
        <v>2005</v>
      </c>
      <c r="F1555" s="2">
        <v>45548</v>
      </c>
      <c r="G1555" s="2">
        <v>45112</v>
      </c>
      <c r="H1555" s="2" t="str">
        <f>TEXT(Ecommerce_Sales[[#This Row],[Order_Date]],"mmmm")</f>
        <v>July</v>
      </c>
      <c r="I1555" s="2" t="str">
        <f>TEXT(Ecommerce_Sales[[#This Row],[Order_Date]],"yyyy")</f>
        <v>2023</v>
      </c>
      <c r="J1555" s="2" t="str">
        <f>TEXT(Ecommerce_Sales[[#This Row],[Order_Date]],"mmmm")</f>
        <v>July</v>
      </c>
      <c r="K1555" s="1" t="s">
        <v>1947</v>
      </c>
      <c r="L1555" s="1" t="s">
        <v>5750</v>
      </c>
      <c r="M1555" s="1" t="s">
        <v>2054</v>
      </c>
      <c r="N1555" s="1" t="s">
        <v>1957</v>
      </c>
      <c r="O1555" s="3">
        <v>950</v>
      </c>
      <c r="P1555">
        <v>6</v>
      </c>
      <c r="Q1555" s="3">
        <v>5703</v>
      </c>
      <c r="R1555" s="1" t="s">
        <v>1958</v>
      </c>
      <c r="S1555" s="3">
        <v>700</v>
      </c>
      <c r="T1555">
        <v>10</v>
      </c>
      <c r="U1555" t="str">
        <f>IF(Ecommerce_Sales[[#This Row],[Delivery_Time_Days]]&gt;7,"Delay",IF(Ecommerce_Sales[[#This Row],[Delivery_Time_Days]] = 0,"No delivery",IF(Ecommerce_Sales[[#This Row],[Delivery_Time_Days]]&lt;=7,"On-time")))</f>
        <v>Delay</v>
      </c>
      <c r="V1555" s="7">
        <f>Ecommerce_Sales[[#This Row],[Profit]]/Ecommerce_Sales[[#This Row],[Total_Price]]</f>
        <v>0.14992109416096791</v>
      </c>
      <c r="W1555" s="3">
        <v>855</v>
      </c>
      <c r="X1555" s="3"/>
    </row>
    <row r="1556" spans="1:24" x14ac:dyDescent="0.25">
      <c r="A1556" s="1" t="s">
        <v>5751</v>
      </c>
      <c r="B1556" s="1" t="s">
        <v>545</v>
      </c>
      <c r="C1556" s="1" t="s">
        <v>799</v>
      </c>
      <c r="D1556" s="1" t="s">
        <v>2175</v>
      </c>
      <c r="E1556" s="1" t="s">
        <v>1981</v>
      </c>
      <c r="F1556" s="2">
        <v>45643</v>
      </c>
      <c r="G1556" s="2">
        <v>45572</v>
      </c>
      <c r="H1556" s="2" t="str">
        <f>TEXT(Ecommerce_Sales[[#This Row],[Order_Date]],"mmmm")</f>
        <v>October</v>
      </c>
      <c r="I1556" s="2" t="str">
        <f>TEXT(Ecommerce_Sales[[#This Row],[Order_Date]],"yyyy")</f>
        <v>2024</v>
      </c>
      <c r="J1556" s="2" t="str">
        <f>TEXT(Ecommerce_Sales[[#This Row],[Order_Date]],"mmmm")</f>
        <v>October</v>
      </c>
      <c r="K1556" s="1" t="s">
        <v>1947</v>
      </c>
      <c r="L1556" s="1" t="s">
        <v>5752</v>
      </c>
      <c r="M1556" s="1" t="s">
        <v>2043</v>
      </c>
      <c r="N1556" s="1" t="s">
        <v>1989</v>
      </c>
      <c r="O1556" s="3">
        <v>600</v>
      </c>
      <c r="P1556">
        <v>4</v>
      </c>
      <c r="Q1556" s="3">
        <v>2401</v>
      </c>
      <c r="R1556" s="1" t="s">
        <v>1958</v>
      </c>
      <c r="S1556" s="3">
        <v>196</v>
      </c>
      <c r="T1556">
        <v>2</v>
      </c>
      <c r="U1556" t="str">
        <f>IF(Ecommerce_Sales[[#This Row],[Delivery_Time_Days]]&gt;7,"Delay",IF(Ecommerce_Sales[[#This Row],[Delivery_Time_Days]] = 0,"No delivery",IF(Ecommerce_Sales[[#This Row],[Delivery_Time_Days]]&lt;=7,"On-time")))</f>
        <v>On-time</v>
      </c>
      <c r="V1556" s="7">
        <f>Ecommerce_Sales[[#This Row],[Profit]]/Ecommerce_Sales[[#This Row],[Total_Price]]</f>
        <v>0.24989587671803415</v>
      </c>
      <c r="W1556" s="3">
        <v>600</v>
      </c>
      <c r="X1556" s="3"/>
    </row>
    <row r="1557" spans="1:24" x14ac:dyDescent="0.25">
      <c r="A1557" s="1" t="s">
        <v>5753</v>
      </c>
      <c r="B1557" s="1" t="s">
        <v>444</v>
      </c>
      <c r="C1557" s="1" t="s">
        <v>445</v>
      </c>
      <c r="D1557" s="1" t="s">
        <v>2106</v>
      </c>
      <c r="E1557" s="1" t="s">
        <v>1946</v>
      </c>
      <c r="F1557" s="2">
        <v>45651</v>
      </c>
      <c r="G1557" s="2">
        <v>45107</v>
      </c>
      <c r="H1557" s="2" t="str">
        <f>TEXT(Ecommerce_Sales[[#This Row],[Order_Date]],"mmmm")</f>
        <v>June</v>
      </c>
      <c r="I1557" s="2" t="str">
        <f>TEXT(Ecommerce_Sales[[#This Row],[Order_Date]],"yyyy")</f>
        <v>2023</v>
      </c>
      <c r="J1557" s="2" t="str">
        <f>TEXT(Ecommerce_Sales[[#This Row],[Order_Date]],"mmmm")</f>
        <v>June</v>
      </c>
      <c r="K1557" s="1" t="s">
        <v>1986</v>
      </c>
      <c r="L1557" s="1" t="s">
        <v>3249</v>
      </c>
      <c r="M1557" s="1" t="s">
        <v>1977</v>
      </c>
      <c r="N1557" s="1" t="s">
        <v>1978</v>
      </c>
      <c r="O1557" s="3">
        <v>275</v>
      </c>
      <c r="P1557">
        <v>2</v>
      </c>
      <c r="Q1557" s="3">
        <v>550</v>
      </c>
      <c r="R1557" s="1" t="s">
        <v>1951</v>
      </c>
      <c r="S1557" s="3">
        <v>75</v>
      </c>
      <c r="U1557" t="str">
        <f>IF(Ecommerce_Sales[[#This Row],[Delivery_Time_Days]]&gt;7,"Delay",IF(Ecommerce_Sales[[#This Row],[Delivery_Time_Days]] = 0,"No delivery",IF(Ecommerce_Sales[[#This Row],[Delivery_Time_Days]]&lt;=7,"On-time")))</f>
        <v>No delivery</v>
      </c>
      <c r="V1557" s="7">
        <f>Ecommerce_Sales[[#This Row],[Profit]]/Ecommerce_Sales[[#This Row],[Total_Price]]</f>
        <v>0.34909090909090912</v>
      </c>
      <c r="W1557" s="3">
        <v>192</v>
      </c>
      <c r="X1557" s="3"/>
    </row>
    <row r="1558" spans="1:24" x14ac:dyDescent="0.25">
      <c r="A1558" s="1" t="s">
        <v>5754</v>
      </c>
      <c r="B1558" s="1" t="s">
        <v>220</v>
      </c>
      <c r="C1558" s="1" t="s">
        <v>221</v>
      </c>
      <c r="D1558" s="1" t="s">
        <v>3989</v>
      </c>
      <c r="E1558" s="1" t="s">
        <v>1981</v>
      </c>
      <c r="F1558" s="2">
        <v>45567</v>
      </c>
      <c r="G1558" s="2">
        <v>45363</v>
      </c>
      <c r="H1558" s="2" t="str">
        <f>TEXT(Ecommerce_Sales[[#This Row],[Order_Date]],"mmmm")</f>
        <v>March</v>
      </c>
      <c r="I1558" s="2" t="str">
        <f>TEXT(Ecommerce_Sales[[#This Row],[Order_Date]],"yyyy")</f>
        <v>2024</v>
      </c>
      <c r="J1558" s="2" t="str">
        <f>TEXT(Ecommerce_Sales[[#This Row],[Order_Date]],"mmmm")</f>
        <v>March</v>
      </c>
      <c r="K1558" s="1" t="s">
        <v>1947</v>
      </c>
      <c r="L1558" s="1" t="s">
        <v>2657</v>
      </c>
      <c r="M1558" s="1" t="s">
        <v>2104</v>
      </c>
      <c r="N1558" s="1" t="s">
        <v>1978</v>
      </c>
      <c r="O1558" s="3">
        <v>535</v>
      </c>
      <c r="P1558">
        <v>2</v>
      </c>
      <c r="Q1558" s="3">
        <v>1069</v>
      </c>
      <c r="R1558" s="1" t="s">
        <v>1958</v>
      </c>
      <c r="S1558" s="3">
        <v>85</v>
      </c>
      <c r="T1558">
        <v>6</v>
      </c>
      <c r="U1558" t="str">
        <f>IF(Ecommerce_Sales[[#This Row],[Delivery_Time_Days]]&gt;7,"Delay",IF(Ecommerce_Sales[[#This Row],[Delivery_Time_Days]] = 0,"No delivery",IF(Ecommerce_Sales[[#This Row],[Delivery_Time_Days]]&lt;=7,"On-time")))</f>
        <v>On-time</v>
      </c>
      <c r="V1558" s="7">
        <f>Ecommerce_Sales[[#This Row],[Profit]]/Ecommerce_Sales[[#This Row],[Total_Price]]</f>
        <v>0.34985968194574368</v>
      </c>
      <c r="W1558" s="3">
        <v>374</v>
      </c>
      <c r="X1558" s="3"/>
    </row>
    <row r="1559" spans="1:24" x14ac:dyDescent="0.25">
      <c r="A1559" s="1" t="s">
        <v>5755</v>
      </c>
      <c r="B1559" s="1" t="s">
        <v>1252</v>
      </c>
      <c r="C1559" s="1" t="s">
        <v>1253</v>
      </c>
      <c r="D1559" s="1" t="s">
        <v>2228</v>
      </c>
      <c r="E1559" s="1" t="s">
        <v>1966</v>
      </c>
      <c r="F1559" s="2">
        <v>45378</v>
      </c>
      <c r="G1559" s="2">
        <v>45090</v>
      </c>
      <c r="H1559" s="2" t="str">
        <f>TEXT(Ecommerce_Sales[[#This Row],[Order_Date]],"mmmm")</f>
        <v>June</v>
      </c>
      <c r="I1559" s="2" t="str">
        <f>TEXT(Ecommerce_Sales[[#This Row],[Order_Date]],"yyyy")</f>
        <v>2023</v>
      </c>
      <c r="J1559" s="2" t="str">
        <f>TEXT(Ecommerce_Sales[[#This Row],[Order_Date]],"mmmm")</f>
        <v>June</v>
      </c>
      <c r="K1559" s="1" t="s">
        <v>1947</v>
      </c>
      <c r="L1559" s="1" t="s">
        <v>5756</v>
      </c>
      <c r="M1559" s="1" t="s">
        <v>1977</v>
      </c>
      <c r="N1559" s="1" t="s">
        <v>1978</v>
      </c>
      <c r="O1559" s="3">
        <v>1185</v>
      </c>
      <c r="P1559">
        <v>6</v>
      </c>
      <c r="Q1559" s="3">
        <v>7110</v>
      </c>
      <c r="R1559" s="1" t="s">
        <v>1951</v>
      </c>
      <c r="S1559" s="3">
        <v>1056</v>
      </c>
      <c r="T1559">
        <v>5</v>
      </c>
      <c r="U1559" t="str">
        <f>IF(Ecommerce_Sales[[#This Row],[Delivery_Time_Days]]&gt;7,"Delay",IF(Ecommerce_Sales[[#This Row],[Delivery_Time_Days]] = 0,"No delivery",IF(Ecommerce_Sales[[#This Row],[Delivery_Time_Days]]&lt;=7,"On-time")))</f>
        <v>On-time</v>
      </c>
      <c r="V1559" s="7">
        <f>Ecommerce_Sales[[#This Row],[Profit]]/Ecommerce_Sales[[#This Row],[Total_Price]]</f>
        <v>0.35007032348804501</v>
      </c>
      <c r="W1559" s="3">
        <v>2489</v>
      </c>
      <c r="X1559" s="3"/>
    </row>
    <row r="1560" spans="1:24" x14ac:dyDescent="0.25">
      <c r="A1560" s="1" t="s">
        <v>5757</v>
      </c>
      <c r="B1560" s="1" t="s">
        <v>1516</v>
      </c>
      <c r="C1560" s="1" t="s">
        <v>1517</v>
      </c>
      <c r="D1560" s="1" t="s">
        <v>5758</v>
      </c>
      <c r="E1560" s="1" t="s">
        <v>1954</v>
      </c>
      <c r="F1560" s="2">
        <v>45276</v>
      </c>
      <c r="G1560" s="2">
        <v>45431</v>
      </c>
      <c r="H1560" s="2" t="str">
        <f>TEXT(Ecommerce_Sales[[#This Row],[Order_Date]],"mmmm")</f>
        <v>May</v>
      </c>
      <c r="I1560" s="2" t="str">
        <f>TEXT(Ecommerce_Sales[[#This Row],[Order_Date]],"yyyy")</f>
        <v>2024</v>
      </c>
      <c r="J1560" s="2" t="str">
        <f>TEXT(Ecommerce_Sales[[#This Row],[Order_Date]],"mmmm")</f>
        <v>May</v>
      </c>
      <c r="K1560" s="1" t="s">
        <v>1947</v>
      </c>
      <c r="L1560" s="1" t="s">
        <v>5759</v>
      </c>
      <c r="M1560" s="1" t="s">
        <v>1968</v>
      </c>
      <c r="N1560" s="1" t="s">
        <v>1957</v>
      </c>
      <c r="O1560" s="3">
        <v>165</v>
      </c>
      <c r="P1560">
        <v>3</v>
      </c>
      <c r="Q1560" s="3">
        <v>495</v>
      </c>
      <c r="R1560" s="1" t="s">
        <v>1958</v>
      </c>
      <c r="S1560" s="3">
        <v>70</v>
      </c>
      <c r="T1560">
        <v>3</v>
      </c>
      <c r="U1560" t="str">
        <f>IF(Ecommerce_Sales[[#This Row],[Delivery_Time_Days]]&gt;7,"Delay",IF(Ecommerce_Sales[[#This Row],[Delivery_Time_Days]] = 0,"No delivery",IF(Ecommerce_Sales[[#This Row],[Delivery_Time_Days]]&lt;=7,"On-time")))</f>
        <v>On-time</v>
      </c>
      <c r="V1560" s="7">
        <f>Ecommerce_Sales[[#This Row],[Profit]]/Ecommerce_Sales[[#This Row],[Total_Price]]</f>
        <v>0.14949494949494949</v>
      </c>
      <c r="W1560" s="3">
        <v>74</v>
      </c>
      <c r="X1560" s="3"/>
    </row>
    <row r="1561" spans="1:24" x14ac:dyDescent="0.25">
      <c r="A1561" s="1" t="s">
        <v>5760</v>
      </c>
      <c r="B1561" s="1" t="s">
        <v>785</v>
      </c>
      <c r="C1561" s="1" t="s">
        <v>786</v>
      </c>
      <c r="D1561" s="1" t="s">
        <v>5761</v>
      </c>
      <c r="E1561" s="1" t="s">
        <v>1946</v>
      </c>
      <c r="F1561" s="2">
        <v>45073</v>
      </c>
      <c r="G1561" s="2">
        <v>45575</v>
      </c>
      <c r="H1561" s="2" t="str">
        <f>TEXT(Ecommerce_Sales[[#This Row],[Order_Date]],"mmmm")</f>
        <v>October</v>
      </c>
      <c r="I1561" s="2" t="str">
        <f>TEXT(Ecommerce_Sales[[#This Row],[Order_Date]],"yyyy")</f>
        <v>2024</v>
      </c>
      <c r="J1561" s="2" t="str">
        <f>TEXT(Ecommerce_Sales[[#This Row],[Order_Date]],"mmmm")</f>
        <v>October</v>
      </c>
      <c r="K1561" s="1" t="s">
        <v>1947</v>
      </c>
      <c r="L1561" s="1" t="s">
        <v>5762</v>
      </c>
      <c r="M1561" s="1" t="s">
        <v>1963</v>
      </c>
      <c r="N1561" s="1" t="s">
        <v>1957</v>
      </c>
      <c r="O1561" s="3">
        <v>781</v>
      </c>
      <c r="P1561">
        <v>4</v>
      </c>
      <c r="Q1561" s="3">
        <v>3122</v>
      </c>
      <c r="R1561" s="1" t="s">
        <v>2008</v>
      </c>
      <c r="S1561" s="3">
        <v>224</v>
      </c>
      <c r="T1561">
        <v>9</v>
      </c>
      <c r="U1561" t="str">
        <f>IF(Ecommerce_Sales[[#This Row],[Delivery_Time_Days]]&gt;7,"Delay",IF(Ecommerce_Sales[[#This Row],[Delivery_Time_Days]] = 0,"No delivery",IF(Ecommerce_Sales[[#This Row],[Delivery_Time_Days]]&lt;=7,"On-time")))</f>
        <v>Delay</v>
      </c>
      <c r="V1561" s="7">
        <f>Ecommerce_Sales[[#This Row],[Profit]]/Ecommerce_Sales[[#This Row],[Total_Price]]</f>
        <v>0.14990390775144138</v>
      </c>
      <c r="W1561" s="3">
        <v>468</v>
      </c>
      <c r="X1561" s="3"/>
    </row>
    <row r="1562" spans="1:24" x14ac:dyDescent="0.25">
      <c r="A1562" s="1" t="s">
        <v>5763</v>
      </c>
      <c r="B1562" s="1" t="s">
        <v>208</v>
      </c>
      <c r="C1562" s="1" t="s">
        <v>209</v>
      </c>
      <c r="D1562" s="1" t="s">
        <v>3267</v>
      </c>
      <c r="E1562" s="1" t="s">
        <v>1981</v>
      </c>
      <c r="F1562" s="2">
        <v>45649</v>
      </c>
      <c r="G1562" s="2">
        <v>45179</v>
      </c>
      <c r="H1562" s="2" t="str">
        <f>TEXT(Ecommerce_Sales[[#This Row],[Order_Date]],"mmmm")</f>
        <v>September</v>
      </c>
      <c r="I1562" s="2" t="str">
        <f>TEXT(Ecommerce_Sales[[#This Row],[Order_Date]],"yyyy")</f>
        <v>2023</v>
      </c>
      <c r="J1562" s="2" t="str">
        <f>TEXT(Ecommerce_Sales[[#This Row],[Order_Date]],"mmmm")</f>
        <v>September</v>
      </c>
      <c r="K1562" s="1" t="s">
        <v>1986</v>
      </c>
      <c r="L1562" s="1" t="s">
        <v>5764</v>
      </c>
      <c r="M1562" s="1" t="s">
        <v>1956</v>
      </c>
      <c r="N1562" s="1" t="s">
        <v>1957</v>
      </c>
      <c r="O1562" s="3">
        <v>652</v>
      </c>
      <c r="P1562">
        <v>5</v>
      </c>
      <c r="Q1562" s="3">
        <v>3259</v>
      </c>
      <c r="R1562" s="1" t="s">
        <v>1958</v>
      </c>
      <c r="S1562" s="3">
        <v>432</v>
      </c>
      <c r="U1562" t="str">
        <f>IF(Ecommerce_Sales[[#This Row],[Delivery_Time_Days]]&gt;7,"Delay",IF(Ecommerce_Sales[[#This Row],[Delivery_Time_Days]] = 0,"No delivery",IF(Ecommerce_Sales[[#This Row],[Delivery_Time_Days]]&lt;=7,"On-time")))</f>
        <v>No delivery</v>
      </c>
      <c r="V1562" s="7">
        <f>Ecommerce_Sales[[#This Row],[Profit]]/Ecommerce_Sales[[#This Row],[Total_Price]]</f>
        <v>0.15004602638846271</v>
      </c>
      <c r="W1562" s="3">
        <v>489</v>
      </c>
      <c r="X1562" s="3"/>
    </row>
    <row r="1563" spans="1:24" x14ac:dyDescent="0.25">
      <c r="A1563" s="1" t="s">
        <v>5765</v>
      </c>
      <c r="B1563" s="1" t="s">
        <v>832</v>
      </c>
      <c r="C1563" s="1" t="s">
        <v>833</v>
      </c>
      <c r="D1563" s="1" t="s">
        <v>5766</v>
      </c>
      <c r="E1563" s="1" t="s">
        <v>1946</v>
      </c>
      <c r="F1563" s="2">
        <v>45079</v>
      </c>
      <c r="G1563" s="2">
        <v>45354</v>
      </c>
      <c r="H1563" s="2" t="str">
        <f>TEXT(Ecommerce_Sales[[#This Row],[Order_Date]],"mmmm")</f>
        <v>March</v>
      </c>
      <c r="I1563" s="2" t="str">
        <f>TEXT(Ecommerce_Sales[[#This Row],[Order_Date]],"yyyy")</f>
        <v>2024</v>
      </c>
      <c r="J1563" s="2" t="str">
        <f>TEXT(Ecommerce_Sales[[#This Row],[Order_Date]],"mmmm")</f>
        <v>March</v>
      </c>
      <c r="K1563" s="1" t="s">
        <v>1947</v>
      </c>
      <c r="L1563" s="1" t="s">
        <v>5767</v>
      </c>
      <c r="M1563" s="1" t="s">
        <v>2030</v>
      </c>
      <c r="N1563" s="1" t="s">
        <v>1978</v>
      </c>
      <c r="O1563" s="3">
        <v>434</v>
      </c>
      <c r="P1563">
        <v>3</v>
      </c>
      <c r="Q1563" s="3">
        <v>1303</v>
      </c>
      <c r="R1563" s="1" t="s">
        <v>2008</v>
      </c>
      <c r="S1563" s="3">
        <v>146</v>
      </c>
      <c r="T1563">
        <v>8</v>
      </c>
      <c r="U1563" t="str">
        <f>IF(Ecommerce_Sales[[#This Row],[Delivery_Time_Days]]&gt;7,"Delay",IF(Ecommerce_Sales[[#This Row],[Delivery_Time_Days]] = 0,"No delivery",IF(Ecommerce_Sales[[#This Row],[Delivery_Time_Days]]&lt;=7,"On-time")))</f>
        <v>Delay</v>
      </c>
      <c r="V1563" s="7">
        <f>Ecommerce_Sales[[#This Row],[Profit]]/Ecommerce_Sales[[#This Row],[Total_Price]]</f>
        <v>0.34996162701458172</v>
      </c>
      <c r="W1563" s="3">
        <v>456</v>
      </c>
      <c r="X1563" s="3"/>
    </row>
    <row r="1564" spans="1:24" x14ac:dyDescent="0.25">
      <c r="A1564" s="1" t="s">
        <v>5768</v>
      </c>
      <c r="B1564" s="1" t="s">
        <v>44</v>
      </c>
      <c r="C1564" s="1" t="s">
        <v>869</v>
      </c>
      <c r="D1564" s="1" t="s">
        <v>2213</v>
      </c>
      <c r="E1564" s="1" t="s">
        <v>1996</v>
      </c>
      <c r="F1564" s="2">
        <v>45437</v>
      </c>
      <c r="G1564" s="2">
        <v>45031</v>
      </c>
      <c r="H1564" s="2" t="str">
        <f>TEXT(Ecommerce_Sales[[#This Row],[Order_Date]],"mmmm")</f>
        <v>April</v>
      </c>
      <c r="I1564" s="2" t="str">
        <f>TEXT(Ecommerce_Sales[[#This Row],[Order_Date]],"yyyy")</f>
        <v>2023</v>
      </c>
      <c r="J1564" s="2" t="str">
        <f>TEXT(Ecommerce_Sales[[#This Row],[Order_Date]],"mmmm")</f>
        <v>April</v>
      </c>
      <c r="K1564" s="1" t="s">
        <v>1947</v>
      </c>
      <c r="L1564" s="1" t="s">
        <v>5769</v>
      </c>
      <c r="M1564" s="1" t="s">
        <v>2104</v>
      </c>
      <c r="N1564" s="1" t="s">
        <v>1978</v>
      </c>
      <c r="O1564" s="3">
        <v>771</v>
      </c>
      <c r="P1564">
        <v>1</v>
      </c>
      <c r="Q1564" s="3">
        <v>771</v>
      </c>
      <c r="R1564" s="1" t="s">
        <v>1958</v>
      </c>
      <c r="S1564" s="3">
        <v>84</v>
      </c>
      <c r="T1564">
        <v>7</v>
      </c>
      <c r="U1564" t="str">
        <f>IF(Ecommerce_Sales[[#This Row],[Delivery_Time_Days]]&gt;7,"Delay",IF(Ecommerce_Sales[[#This Row],[Delivery_Time_Days]] = 0,"No delivery",IF(Ecommerce_Sales[[#This Row],[Delivery_Time_Days]]&lt;=7,"On-time")))</f>
        <v>On-time</v>
      </c>
      <c r="V1564" s="7">
        <f>Ecommerce_Sales[[#This Row],[Profit]]/Ecommerce_Sales[[#This Row],[Total_Price]]</f>
        <v>0.35019455252918286</v>
      </c>
      <c r="W1564" s="3">
        <v>270</v>
      </c>
      <c r="X1564" s="3"/>
    </row>
    <row r="1565" spans="1:24" x14ac:dyDescent="0.25">
      <c r="A1565" s="1" t="s">
        <v>5770</v>
      </c>
      <c r="B1565" s="1" t="s">
        <v>164</v>
      </c>
      <c r="C1565" s="1" t="s">
        <v>165</v>
      </c>
      <c r="D1565" s="1" t="s">
        <v>5771</v>
      </c>
      <c r="E1565" s="1" t="s">
        <v>1954</v>
      </c>
      <c r="F1565" s="2">
        <v>45507</v>
      </c>
      <c r="G1565" s="2">
        <v>45239</v>
      </c>
      <c r="H1565" s="2" t="str">
        <f>TEXT(Ecommerce_Sales[[#This Row],[Order_Date]],"mmmm")</f>
        <v>November</v>
      </c>
      <c r="I1565" s="2" t="str">
        <f>TEXT(Ecommerce_Sales[[#This Row],[Order_Date]],"yyyy")</f>
        <v>2023</v>
      </c>
      <c r="J1565" s="2" t="str">
        <f>TEXT(Ecommerce_Sales[[#This Row],[Order_Date]],"mmmm")</f>
        <v>November</v>
      </c>
      <c r="K1565" s="1" t="s">
        <v>1992</v>
      </c>
      <c r="L1565" s="1" t="s">
        <v>5772</v>
      </c>
      <c r="M1565" s="1" t="s">
        <v>1983</v>
      </c>
      <c r="N1565" s="1" t="s">
        <v>1950</v>
      </c>
      <c r="O1565" s="3">
        <v>1174</v>
      </c>
      <c r="P1565">
        <v>6</v>
      </c>
      <c r="Q1565" s="3">
        <v>7043</v>
      </c>
      <c r="R1565" s="1" t="s">
        <v>1958</v>
      </c>
      <c r="S1565" s="3">
        <v>1000</v>
      </c>
      <c r="U1565" t="str">
        <f>IF(Ecommerce_Sales[[#This Row],[Delivery_Time_Days]]&gt;7,"Delay",IF(Ecommerce_Sales[[#This Row],[Delivery_Time_Days]] = 0,"No delivery",IF(Ecommerce_Sales[[#This Row],[Delivery_Time_Days]]&lt;=7,"On-time")))</f>
        <v>No delivery</v>
      </c>
      <c r="V1565" s="7">
        <f>Ecommerce_Sales[[#This Row],[Profit]]/Ecommerce_Sales[[#This Row],[Total_Price]]</f>
        <v>0.39997160301008094</v>
      </c>
      <c r="W1565" s="3">
        <v>2817</v>
      </c>
      <c r="X1565" s="3"/>
    </row>
    <row r="1566" spans="1:24" x14ac:dyDescent="0.25">
      <c r="A1566" s="1" t="s">
        <v>5773</v>
      </c>
      <c r="B1566" s="1" t="s">
        <v>134</v>
      </c>
      <c r="C1566" s="1" t="s">
        <v>135</v>
      </c>
      <c r="D1566" s="1" t="s">
        <v>5027</v>
      </c>
      <c r="E1566" s="1" t="s">
        <v>1961</v>
      </c>
      <c r="F1566" s="2">
        <v>45615</v>
      </c>
      <c r="G1566" s="2">
        <v>45096</v>
      </c>
      <c r="H1566" s="2" t="str">
        <f>TEXT(Ecommerce_Sales[[#This Row],[Order_Date]],"mmmm")</f>
        <v>June</v>
      </c>
      <c r="I1566" s="2" t="str">
        <f>TEXT(Ecommerce_Sales[[#This Row],[Order_Date]],"yyyy")</f>
        <v>2023</v>
      </c>
      <c r="J1566" s="2" t="str">
        <f>TEXT(Ecommerce_Sales[[#This Row],[Order_Date]],"mmmm")</f>
        <v>June</v>
      </c>
      <c r="K1566" s="1" t="s">
        <v>1947</v>
      </c>
      <c r="L1566" s="1" t="s">
        <v>5774</v>
      </c>
      <c r="M1566" s="1" t="s">
        <v>2079</v>
      </c>
      <c r="N1566" s="1" t="s">
        <v>1973</v>
      </c>
      <c r="O1566" s="3">
        <v>557</v>
      </c>
      <c r="P1566">
        <v>3</v>
      </c>
      <c r="Q1566" s="3">
        <v>1670</v>
      </c>
      <c r="R1566" s="1" t="s">
        <v>1958</v>
      </c>
      <c r="S1566" s="3">
        <v>113</v>
      </c>
      <c r="T1566">
        <v>6</v>
      </c>
      <c r="U1566" t="str">
        <f>IF(Ecommerce_Sales[[#This Row],[Delivery_Time_Days]]&gt;7,"Delay",IF(Ecommerce_Sales[[#This Row],[Delivery_Time_Days]] = 0,"No delivery",IF(Ecommerce_Sales[[#This Row],[Delivery_Time_Days]]&lt;=7,"On-time")))</f>
        <v>On-time</v>
      </c>
      <c r="V1566" s="7">
        <f>Ecommerce_Sales[[#This Row],[Profit]]/Ecommerce_Sales[[#This Row],[Total_Price]]</f>
        <v>0.3</v>
      </c>
      <c r="W1566" s="3">
        <v>501</v>
      </c>
      <c r="X1566" s="3"/>
    </row>
    <row r="1567" spans="1:24" x14ac:dyDescent="0.25">
      <c r="A1567" s="1" t="s">
        <v>5775</v>
      </c>
      <c r="B1567" s="1" t="s">
        <v>4</v>
      </c>
      <c r="C1567" s="1" t="s">
        <v>5</v>
      </c>
      <c r="D1567" s="1" t="s">
        <v>5776</v>
      </c>
      <c r="E1567" s="1" t="s">
        <v>1946</v>
      </c>
      <c r="F1567" s="2">
        <v>44962</v>
      </c>
      <c r="G1567" s="2">
        <v>45092</v>
      </c>
      <c r="H1567" s="2" t="str">
        <f>TEXT(Ecommerce_Sales[[#This Row],[Order_Date]],"mmmm")</f>
        <v>June</v>
      </c>
      <c r="I1567" s="2" t="str">
        <f>TEXT(Ecommerce_Sales[[#This Row],[Order_Date]],"yyyy")</f>
        <v>2023</v>
      </c>
      <c r="J1567" s="2" t="str">
        <f>TEXT(Ecommerce_Sales[[#This Row],[Order_Date]],"mmmm")</f>
        <v>June</v>
      </c>
      <c r="K1567" s="1" t="s">
        <v>1986</v>
      </c>
      <c r="L1567" s="1" t="s">
        <v>5777</v>
      </c>
      <c r="M1567" s="1" t="s">
        <v>2002</v>
      </c>
      <c r="N1567" s="1" t="s">
        <v>1989</v>
      </c>
      <c r="O1567" s="3">
        <v>18</v>
      </c>
      <c r="P1567">
        <v>2</v>
      </c>
      <c r="Q1567" s="3">
        <v>35</v>
      </c>
      <c r="R1567" s="1" t="s">
        <v>1958</v>
      </c>
      <c r="S1567" s="3">
        <v>3</v>
      </c>
      <c r="U1567" t="str">
        <f>IF(Ecommerce_Sales[[#This Row],[Delivery_Time_Days]]&gt;7,"Delay",IF(Ecommerce_Sales[[#This Row],[Delivery_Time_Days]] = 0,"No delivery",IF(Ecommerce_Sales[[#This Row],[Delivery_Time_Days]]&lt;=7,"On-time")))</f>
        <v>No delivery</v>
      </c>
      <c r="V1567" s="7">
        <f>Ecommerce_Sales[[#This Row],[Profit]]/Ecommerce_Sales[[#This Row],[Total_Price]]</f>
        <v>0.25714285714285712</v>
      </c>
      <c r="W1567" s="3">
        <v>9</v>
      </c>
      <c r="X1567" s="3"/>
    </row>
    <row r="1568" spans="1:24" x14ac:dyDescent="0.25">
      <c r="A1568" s="1" t="s">
        <v>5778</v>
      </c>
      <c r="B1568" s="1" t="s">
        <v>693</v>
      </c>
      <c r="C1568" s="1" t="s">
        <v>694</v>
      </c>
      <c r="D1568" s="1" t="s">
        <v>3678</v>
      </c>
      <c r="E1568" s="1" t="s">
        <v>1996</v>
      </c>
      <c r="F1568" s="2">
        <v>45610</v>
      </c>
      <c r="G1568" s="2">
        <v>45588</v>
      </c>
      <c r="H1568" s="2" t="str">
        <f>TEXT(Ecommerce_Sales[[#This Row],[Order_Date]],"mmmm")</f>
        <v>October</v>
      </c>
      <c r="I1568" s="2" t="str">
        <f>TEXT(Ecommerce_Sales[[#This Row],[Order_Date]],"yyyy")</f>
        <v>2024</v>
      </c>
      <c r="J1568" s="2" t="str">
        <f>TEXT(Ecommerce_Sales[[#This Row],[Order_Date]],"mmmm")</f>
        <v>October</v>
      </c>
      <c r="K1568" s="1" t="s">
        <v>1947</v>
      </c>
      <c r="L1568" s="1" t="s">
        <v>5779</v>
      </c>
      <c r="M1568" s="1" t="s">
        <v>1988</v>
      </c>
      <c r="N1568" s="1" t="s">
        <v>1989</v>
      </c>
      <c r="O1568" s="3">
        <v>673</v>
      </c>
      <c r="P1568">
        <v>6</v>
      </c>
      <c r="Q1568" s="3">
        <v>4041</v>
      </c>
      <c r="R1568" s="1" t="s">
        <v>1958</v>
      </c>
      <c r="S1568" s="3">
        <v>406</v>
      </c>
      <c r="T1568">
        <v>4</v>
      </c>
      <c r="U1568" t="str">
        <f>IF(Ecommerce_Sales[[#This Row],[Delivery_Time_Days]]&gt;7,"Delay",IF(Ecommerce_Sales[[#This Row],[Delivery_Time_Days]] = 0,"No delivery",IF(Ecommerce_Sales[[#This Row],[Delivery_Time_Days]]&lt;=7,"On-time")))</f>
        <v>On-time</v>
      </c>
      <c r="V1568" s="7">
        <f>Ecommerce_Sales[[#This Row],[Profit]]/Ecommerce_Sales[[#This Row],[Total_Price]]</f>
        <v>0.24993813412521654</v>
      </c>
      <c r="W1568" s="3">
        <v>1010</v>
      </c>
      <c r="X1568" s="3"/>
    </row>
    <row r="1569" spans="1:24" x14ac:dyDescent="0.25">
      <c r="A1569" s="1" t="s">
        <v>5780</v>
      </c>
      <c r="B1569" s="1" t="s">
        <v>302</v>
      </c>
      <c r="C1569" s="1" t="s">
        <v>303</v>
      </c>
      <c r="D1569" s="1" t="s">
        <v>5781</v>
      </c>
      <c r="E1569" s="1" t="s">
        <v>1961</v>
      </c>
      <c r="F1569" s="2">
        <v>45442</v>
      </c>
      <c r="G1569" s="2">
        <v>45480</v>
      </c>
      <c r="H1569" s="2" t="str">
        <f>TEXT(Ecommerce_Sales[[#This Row],[Order_Date]],"mmmm")</f>
        <v>July</v>
      </c>
      <c r="I1569" s="2" t="str">
        <f>TEXT(Ecommerce_Sales[[#This Row],[Order_Date]],"yyyy")</f>
        <v>2024</v>
      </c>
      <c r="J1569" s="2" t="str">
        <f>TEXT(Ecommerce_Sales[[#This Row],[Order_Date]],"mmmm")</f>
        <v>July</v>
      </c>
      <c r="K1569" s="1" t="s">
        <v>1992</v>
      </c>
      <c r="L1569" s="1" t="s">
        <v>5782</v>
      </c>
      <c r="M1569" s="1" t="s">
        <v>2104</v>
      </c>
      <c r="N1569" s="1" t="s">
        <v>1978</v>
      </c>
      <c r="O1569" s="3">
        <v>398</v>
      </c>
      <c r="P1569">
        <v>5</v>
      </c>
      <c r="Q1569" s="3">
        <v>1992</v>
      </c>
      <c r="R1569" s="1" t="s">
        <v>1958</v>
      </c>
      <c r="S1569" s="3">
        <v>265</v>
      </c>
      <c r="U1569" t="str">
        <f>IF(Ecommerce_Sales[[#This Row],[Delivery_Time_Days]]&gt;7,"Delay",IF(Ecommerce_Sales[[#This Row],[Delivery_Time_Days]] = 0,"No delivery",IF(Ecommerce_Sales[[#This Row],[Delivery_Time_Days]]&lt;=7,"On-time")))</f>
        <v>No delivery</v>
      </c>
      <c r="V1569" s="7">
        <f>Ecommerce_Sales[[#This Row],[Profit]]/Ecommerce_Sales[[#This Row],[Total_Price]]</f>
        <v>0.34989959839357432</v>
      </c>
      <c r="W1569" s="3">
        <v>697</v>
      </c>
      <c r="X1569" s="3"/>
    </row>
    <row r="1570" spans="1:24" x14ac:dyDescent="0.25">
      <c r="A1570" s="1" t="s">
        <v>5783</v>
      </c>
      <c r="B1570" s="1" t="s">
        <v>422</v>
      </c>
      <c r="C1570" s="1" t="s">
        <v>423</v>
      </c>
      <c r="D1570" s="1" t="s">
        <v>4626</v>
      </c>
      <c r="E1570" s="1" t="s">
        <v>1946</v>
      </c>
      <c r="F1570" s="2">
        <v>45357</v>
      </c>
      <c r="G1570" s="2">
        <v>44959</v>
      </c>
      <c r="H1570" s="2" t="str">
        <f>TEXT(Ecommerce_Sales[[#This Row],[Order_Date]],"mmmm")</f>
        <v>February</v>
      </c>
      <c r="I1570" s="2" t="str">
        <f>TEXT(Ecommerce_Sales[[#This Row],[Order_Date]],"yyyy")</f>
        <v>2023</v>
      </c>
      <c r="J1570" s="2" t="str">
        <f>TEXT(Ecommerce_Sales[[#This Row],[Order_Date]],"mmmm")</f>
        <v>February</v>
      </c>
      <c r="K1570" s="1" t="s">
        <v>1947</v>
      </c>
      <c r="L1570" s="1" t="s">
        <v>5784</v>
      </c>
      <c r="M1570" s="1" t="s">
        <v>2104</v>
      </c>
      <c r="N1570" s="1" t="s">
        <v>1978</v>
      </c>
      <c r="O1570" s="3">
        <v>870</v>
      </c>
      <c r="P1570">
        <v>4</v>
      </c>
      <c r="Q1570" s="3">
        <v>3482</v>
      </c>
      <c r="R1570" s="1" t="s">
        <v>2012</v>
      </c>
      <c r="S1570" s="3">
        <v>431</v>
      </c>
      <c r="T1570">
        <v>7</v>
      </c>
      <c r="U1570" t="str">
        <f>IF(Ecommerce_Sales[[#This Row],[Delivery_Time_Days]]&gt;7,"Delay",IF(Ecommerce_Sales[[#This Row],[Delivery_Time_Days]] = 0,"No delivery",IF(Ecommerce_Sales[[#This Row],[Delivery_Time_Days]]&lt;=7,"On-time")))</f>
        <v>On-time</v>
      </c>
      <c r="V1570" s="7">
        <f>Ecommerce_Sales[[#This Row],[Profit]]/Ecommerce_Sales[[#This Row],[Total_Price]]</f>
        <v>0.35008615738081561</v>
      </c>
      <c r="W1570" s="3">
        <v>1219</v>
      </c>
      <c r="X1570" s="3"/>
    </row>
    <row r="1571" spans="1:24" x14ac:dyDescent="0.25">
      <c r="A1571" s="1" t="s">
        <v>5785</v>
      </c>
      <c r="B1571" s="1" t="s">
        <v>98</v>
      </c>
      <c r="C1571" s="1" t="s">
        <v>99</v>
      </c>
      <c r="D1571" s="1" t="s">
        <v>2625</v>
      </c>
      <c r="E1571" s="1" t="s">
        <v>1966</v>
      </c>
      <c r="F1571" s="2">
        <v>45117</v>
      </c>
      <c r="G1571" s="2">
        <v>45339</v>
      </c>
      <c r="H1571" s="2" t="str">
        <f>TEXT(Ecommerce_Sales[[#This Row],[Order_Date]],"mmmm")</f>
        <v>February</v>
      </c>
      <c r="I1571" s="2" t="str">
        <f>TEXT(Ecommerce_Sales[[#This Row],[Order_Date]],"yyyy")</f>
        <v>2024</v>
      </c>
      <c r="J1571" s="2" t="str">
        <f>TEXT(Ecommerce_Sales[[#This Row],[Order_Date]],"mmmm")</f>
        <v>February</v>
      </c>
      <c r="K1571" s="1" t="s">
        <v>1992</v>
      </c>
      <c r="L1571" s="1" t="s">
        <v>5786</v>
      </c>
      <c r="M1571" s="1" t="s">
        <v>2030</v>
      </c>
      <c r="N1571" s="1" t="s">
        <v>1978</v>
      </c>
      <c r="O1571" s="3">
        <v>542</v>
      </c>
      <c r="P1571">
        <v>3</v>
      </c>
      <c r="Q1571" s="3">
        <v>1626</v>
      </c>
      <c r="R1571" s="1" t="s">
        <v>1958</v>
      </c>
      <c r="S1571" s="3">
        <v>87</v>
      </c>
      <c r="U1571" t="str">
        <f>IF(Ecommerce_Sales[[#This Row],[Delivery_Time_Days]]&gt;7,"Delay",IF(Ecommerce_Sales[[#This Row],[Delivery_Time_Days]] = 0,"No delivery",IF(Ecommerce_Sales[[#This Row],[Delivery_Time_Days]]&lt;=7,"On-time")))</f>
        <v>No delivery</v>
      </c>
      <c r="V1571" s="7">
        <f>Ecommerce_Sales[[#This Row],[Profit]]/Ecommerce_Sales[[#This Row],[Total_Price]]</f>
        <v>0.34993849938499383</v>
      </c>
      <c r="W1571" s="3">
        <v>569</v>
      </c>
      <c r="X1571" s="3"/>
    </row>
    <row r="1572" spans="1:24" x14ac:dyDescent="0.25">
      <c r="A1572" s="1" t="s">
        <v>5787</v>
      </c>
      <c r="B1572" s="1" t="s">
        <v>1311</v>
      </c>
      <c r="C1572" s="1" t="s">
        <v>1312</v>
      </c>
      <c r="D1572" s="1" t="s">
        <v>2940</v>
      </c>
      <c r="E1572" s="1" t="s">
        <v>1996</v>
      </c>
      <c r="F1572" s="2">
        <v>45201</v>
      </c>
      <c r="G1572" s="2">
        <v>45369</v>
      </c>
      <c r="H1572" s="2" t="str">
        <f>TEXT(Ecommerce_Sales[[#This Row],[Order_Date]],"mmmm")</f>
        <v>March</v>
      </c>
      <c r="I1572" s="2" t="str">
        <f>TEXT(Ecommerce_Sales[[#This Row],[Order_Date]],"yyyy")</f>
        <v>2024</v>
      </c>
      <c r="J1572" s="2" t="str">
        <f>TEXT(Ecommerce_Sales[[#This Row],[Order_Date]],"mmmm")</f>
        <v>March</v>
      </c>
      <c r="K1572" s="1" t="s">
        <v>1947</v>
      </c>
      <c r="L1572" s="1" t="s">
        <v>5788</v>
      </c>
      <c r="M1572" s="1" t="s">
        <v>2054</v>
      </c>
      <c r="N1572" s="1" t="s">
        <v>1957</v>
      </c>
      <c r="O1572" s="3">
        <v>462</v>
      </c>
      <c r="P1572">
        <v>2</v>
      </c>
      <c r="Q1572" s="3">
        <v>924</v>
      </c>
      <c r="R1572" s="1" t="s">
        <v>1951</v>
      </c>
      <c r="S1572" s="3">
        <v>108</v>
      </c>
      <c r="T1572">
        <v>10</v>
      </c>
      <c r="U1572" t="str">
        <f>IF(Ecommerce_Sales[[#This Row],[Delivery_Time_Days]]&gt;7,"Delay",IF(Ecommerce_Sales[[#This Row],[Delivery_Time_Days]] = 0,"No delivery",IF(Ecommerce_Sales[[#This Row],[Delivery_Time_Days]]&lt;=7,"On-time")))</f>
        <v>Delay</v>
      </c>
      <c r="V1572" s="7">
        <f>Ecommerce_Sales[[#This Row],[Profit]]/Ecommerce_Sales[[#This Row],[Total_Price]]</f>
        <v>0.15043290043290045</v>
      </c>
      <c r="W1572" s="3">
        <v>139</v>
      </c>
      <c r="X1572" s="3"/>
    </row>
    <row r="1573" spans="1:24" x14ac:dyDescent="0.25">
      <c r="A1573" s="1" t="s">
        <v>5789</v>
      </c>
      <c r="B1573" s="1" t="s">
        <v>1201</v>
      </c>
      <c r="C1573" s="1" t="s">
        <v>1202</v>
      </c>
      <c r="D1573" s="1" t="s">
        <v>3059</v>
      </c>
      <c r="E1573" s="1" t="s">
        <v>1946</v>
      </c>
      <c r="F1573" s="2">
        <v>45015</v>
      </c>
      <c r="G1573" s="2">
        <v>45083</v>
      </c>
      <c r="H1573" s="2" t="str">
        <f>TEXT(Ecommerce_Sales[[#This Row],[Order_Date]],"mmmm")</f>
        <v>June</v>
      </c>
      <c r="I1573" s="2" t="str">
        <f>TEXT(Ecommerce_Sales[[#This Row],[Order_Date]],"yyyy")</f>
        <v>2023</v>
      </c>
      <c r="J1573" s="2" t="str">
        <f>TEXT(Ecommerce_Sales[[#This Row],[Order_Date]],"mmmm")</f>
        <v>June</v>
      </c>
      <c r="K1573" s="1" t="s">
        <v>1947</v>
      </c>
      <c r="L1573" s="1" t="s">
        <v>5790</v>
      </c>
      <c r="M1573" s="1" t="s">
        <v>1968</v>
      </c>
      <c r="N1573" s="1" t="s">
        <v>1957</v>
      </c>
      <c r="O1573" s="3">
        <v>311</v>
      </c>
      <c r="P1573">
        <v>4</v>
      </c>
      <c r="Q1573" s="3">
        <v>1242</v>
      </c>
      <c r="R1573" s="1" t="s">
        <v>2008</v>
      </c>
      <c r="S1573" s="3">
        <v>66</v>
      </c>
      <c r="T1573">
        <v>3</v>
      </c>
      <c r="U1573" t="str">
        <f>IF(Ecommerce_Sales[[#This Row],[Delivery_Time_Days]]&gt;7,"Delay",IF(Ecommerce_Sales[[#This Row],[Delivery_Time_Days]] = 0,"No delivery",IF(Ecommerce_Sales[[#This Row],[Delivery_Time_Days]]&lt;=7,"On-time")))</f>
        <v>On-time</v>
      </c>
      <c r="V1573" s="7">
        <f>Ecommerce_Sales[[#This Row],[Profit]]/Ecommerce_Sales[[#This Row],[Total_Price]]</f>
        <v>0.14975845410628019</v>
      </c>
      <c r="W1573" s="3">
        <v>186</v>
      </c>
      <c r="X1573" s="3"/>
    </row>
    <row r="1574" spans="1:24" x14ac:dyDescent="0.25">
      <c r="A1574" s="1" t="s">
        <v>5791</v>
      </c>
      <c r="B1574" s="1" t="s">
        <v>86</v>
      </c>
      <c r="C1574" s="1" t="s">
        <v>87</v>
      </c>
      <c r="D1574" s="1" t="s">
        <v>3111</v>
      </c>
      <c r="E1574" s="1" t="s">
        <v>1996</v>
      </c>
      <c r="F1574" s="2">
        <v>45491</v>
      </c>
      <c r="G1574" s="2">
        <v>45261</v>
      </c>
      <c r="H1574" s="2" t="str">
        <f>TEXT(Ecommerce_Sales[[#This Row],[Order_Date]],"mmmm")</f>
        <v>December</v>
      </c>
      <c r="I1574" s="2" t="str">
        <f>TEXT(Ecommerce_Sales[[#This Row],[Order_Date]],"yyyy")</f>
        <v>2023</v>
      </c>
      <c r="J1574" s="2" t="str">
        <f>TEXT(Ecommerce_Sales[[#This Row],[Order_Date]],"mmmm")</f>
        <v>December</v>
      </c>
      <c r="K1574" s="1" t="s">
        <v>1947</v>
      </c>
      <c r="L1574" s="1" t="s">
        <v>5792</v>
      </c>
      <c r="M1574" s="1" t="s">
        <v>2043</v>
      </c>
      <c r="N1574" s="1" t="s">
        <v>1989</v>
      </c>
      <c r="O1574" s="3">
        <v>1841</v>
      </c>
      <c r="P1574">
        <v>6</v>
      </c>
      <c r="Q1574" s="3">
        <v>11045</v>
      </c>
      <c r="R1574" s="1" t="s">
        <v>1958</v>
      </c>
      <c r="S1574" s="3">
        <v>907</v>
      </c>
      <c r="T1574">
        <v>5</v>
      </c>
      <c r="U1574" t="str">
        <f>IF(Ecommerce_Sales[[#This Row],[Delivery_Time_Days]]&gt;7,"Delay",IF(Ecommerce_Sales[[#This Row],[Delivery_Time_Days]] = 0,"No delivery",IF(Ecommerce_Sales[[#This Row],[Delivery_Time_Days]]&lt;=7,"On-time")))</f>
        <v>On-time</v>
      </c>
      <c r="V1574" s="7">
        <f>Ecommerce_Sales[[#This Row],[Profit]]/Ecommerce_Sales[[#This Row],[Total_Price]]</f>
        <v>0.24997736532367587</v>
      </c>
      <c r="W1574" s="3">
        <v>2761</v>
      </c>
      <c r="X1574" s="3"/>
    </row>
    <row r="1575" spans="1:24" x14ac:dyDescent="0.25">
      <c r="A1575" s="1" t="s">
        <v>5793</v>
      </c>
      <c r="B1575" s="1" t="s">
        <v>88</v>
      </c>
      <c r="C1575" s="1" t="s">
        <v>89</v>
      </c>
      <c r="D1575" s="1" t="s">
        <v>3134</v>
      </c>
      <c r="E1575" s="1" t="s">
        <v>1961</v>
      </c>
      <c r="F1575" s="2">
        <v>45107</v>
      </c>
      <c r="G1575" s="2">
        <v>45071</v>
      </c>
      <c r="H1575" s="2" t="str">
        <f>TEXT(Ecommerce_Sales[[#This Row],[Order_Date]],"mmmm")</f>
        <v>May</v>
      </c>
      <c r="I1575" s="2" t="str">
        <f>TEXT(Ecommerce_Sales[[#This Row],[Order_Date]],"yyyy")</f>
        <v>2023</v>
      </c>
      <c r="J1575" s="2" t="str">
        <f>TEXT(Ecommerce_Sales[[#This Row],[Order_Date]],"mmmm")</f>
        <v>May</v>
      </c>
      <c r="K1575" s="1" t="s">
        <v>1947</v>
      </c>
      <c r="L1575" s="1" t="s">
        <v>5794</v>
      </c>
      <c r="M1575" s="1" t="s">
        <v>1988</v>
      </c>
      <c r="N1575" s="1" t="s">
        <v>1989</v>
      </c>
      <c r="O1575" s="3">
        <v>234</v>
      </c>
      <c r="P1575">
        <v>1</v>
      </c>
      <c r="Q1575" s="3">
        <v>234</v>
      </c>
      <c r="R1575" s="1" t="s">
        <v>1958</v>
      </c>
      <c r="S1575" s="3">
        <v>27</v>
      </c>
      <c r="T1575">
        <v>3</v>
      </c>
      <c r="U1575" t="str">
        <f>IF(Ecommerce_Sales[[#This Row],[Delivery_Time_Days]]&gt;7,"Delay",IF(Ecommerce_Sales[[#This Row],[Delivery_Time_Days]] = 0,"No delivery",IF(Ecommerce_Sales[[#This Row],[Delivery_Time_Days]]&lt;=7,"On-time")))</f>
        <v>On-time</v>
      </c>
      <c r="V1575" s="7">
        <f>Ecommerce_Sales[[#This Row],[Profit]]/Ecommerce_Sales[[#This Row],[Total_Price]]</f>
        <v>0.25213675213675213</v>
      </c>
      <c r="W1575" s="3">
        <v>59</v>
      </c>
      <c r="X1575" s="3"/>
    </row>
    <row r="1576" spans="1:24" x14ac:dyDescent="0.25">
      <c r="A1576" s="1" t="s">
        <v>5795</v>
      </c>
      <c r="B1576" s="1" t="s">
        <v>1273</v>
      </c>
      <c r="C1576" s="1" t="s">
        <v>1274</v>
      </c>
      <c r="D1576" s="1" t="s">
        <v>3855</v>
      </c>
      <c r="E1576" s="1" t="s">
        <v>1966</v>
      </c>
      <c r="F1576" s="2">
        <v>45126</v>
      </c>
      <c r="G1576" s="2">
        <v>45480</v>
      </c>
      <c r="H1576" s="2" t="str">
        <f>TEXT(Ecommerce_Sales[[#This Row],[Order_Date]],"mmmm")</f>
        <v>July</v>
      </c>
      <c r="I1576" s="2" t="str">
        <f>TEXT(Ecommerce_Sales[[#This Row],[Order_Date]],"yyyy")</f>
        <v>2024</v>
      </c>
      <c r="J1576" s="2" t="str">
        <f>TEXT(Ecommerce_Sales[[#This Row],[Order_Date]],"mmmm")</f>
        <v>July</v>
      </c>
      <c r="K1576" s="1" t="s">
        <v>1947</v>
      </c>
      <c r="L1576" s="1" t="s">
        <v>5796</v>
      </c>
      <c r="M1576" s="1" t="s">
        <v>2065</v>
      </c>
      <c r="N1576" s="1" t="s">
        <v>1978</v>
      </c>
      <c r="O1576" s="3">
        <v>99</v>
      </c>
      <c r="P1576">
        <v>5</v>
      </c>
      <c r="Q1576" s="3">
        <v>494</v>
      </c>
      <c r="R1576" s="1" t="s">
        <v>2012</v>
      </c>
      <c r="S1576" s="3">
        <v>37</v>
      </c>
      <c r="T1576">
        <v>2</v>
      </c>
      <c r="U1576" t="str">
        <f>IF(Ecommerce_Sales[[#This Row],[Delivery_Time_Days]]&gt;7,"Delay",IF(Ecommerce_Sales[[#This Row],[Delivery_Time_Days]] = 0,"No delivery",IF(Ecommerce_Sales[[#This Row],[Delivery_Time_Days]]&lt;=7,"On-time")))</f>
        <v>On-time</v>
      </c>
      <c r="V1576" s="7">
        <f>Ecommerce_Sales[[#This Row],[Profit]]/Ecommerce_Sales[[#This Row],[Total_Price]]</f>
        <v>0.35020242914979755</v>
      </c>
      <c r="W1576" s="3">
        <v>173</v>
      </c>
      <c r="X1576" s="3"/>
    </row>
    <row r="1577" spans="1:24" x14ac:dyDescent="0.25">
      <c r="A1577" s="1" t="s">
        <v>5797</v>
      </c>
      <c r="B1577" s="1" t="s">
        <v>1610</v>
      </c>
      <c r="C1577" s="1" t="s">
        <v>1611</v>
      </c>
      <c r="D1577" s="1" t="s">
        <v>3495</v>
      </c>
      <c r="E1577" s="1" t="s">
        <v>1996</v>
      </c>
      <c r="F1577" s="2">
        <v>45398</v>
      </c>
      <c r="G1577" s="2">
        <v>45265</v>
      </c>
      <c r="H1577" s="2" t="str">
        <f>TEXT(Ecommerce_Sales[[#This Row],[Order_Date]],"mmmm")</f>
        <v>December</v>
      </c>
      <c r="I1577" s="2" t="str">
        <f>TEXT(Ecommerce_Sales[[#This Row],[Order_Date]],"yyyy")</f>
        <v>2023</v>
      </c>
      <c r="J1577" s="2" t="str">
        <f>TEXT(Ecommerce_Sales[[#This Row],[Order_Date]],"mmmm")</f>
        <v>December</v>
      </c>
      <c r="K1577" s="1" t="s">
        <v>1947</v>
      </c>
      <c r="L1577" s="1" t="s">
        <v>5798</v>
      </c>
      <c r="M1577" s="1" t="s">
        <v>2030</v>
      </c>
      <c r="N1577" s="1" t="s">
        <v>1978</v>
      </c>
      <c r="O1577" s="3">
        <v>1670</v>
      </c>
      <c r="P1577">
        <v>2</v>
      </c>
      <c r="Q1577" s="3">
        <v>3341</v>
      </c>
      <c r="R1577" s="1" t="s">
        <v>1958</v>
      </c>
      <c r="S1577" s="3">
        <v>427</v>
      </c>
      <c r="T1577">
        <v>4</v>
      </c>
      <c r="U1577" t="str">
        <f>IF(Ecommerce_Sales[[#This Row],[Delivery_Time_Days]]&gt;7,"Delay",IF(Ecommerce_Sales[[#This Row],[Delivery_Time_Days]] = 0,"No delivery",IF(Ecommerce_Sales[[#This Row],[Delivery_Time_Days]]&lt;=7,"On-time")))</f>
        <v>On-time</v>
      </c>
      <c r="V1577" s="7">
        <f>Ecommerce_Sales[[#This Row],[Profit]]/Ecommerce_Sales[[#This Row],[Total_Price]]</f>
        <v>0.34989524094582458</v>
      </c>
      <c r="W1577" s="3">
        <v>1169</v>
      </c>
      <c r="X1577" s="3"/>
    </row>
    <row r="1578" spans="1:24" x14ac:dyDescent="0.25">
      <c r="A1578" s="1" t="s">
        <v>5799</v>
      </c>
      <c r="B1578" s="1" t="s">
        <v>134</v>
      </c>
      <c r="C1578" s="1" t="s">
        <v>135</v>
      </c>
      <c r="D1578" s="1" t="s">
        <v>5027</v>
      </c>
      <c r="E1578" s="1" t="s">
        <v>1961</v>
      </c>
      <c r="F1578" s="2">
        <v>45615</v>
      </c>
      <c r="G1578" s="2">
        <v>45307</v>
      </c>
      <c r="H1578" s="2" t="str">
        <f>TEXT(Ecommerce_Sales[[#This Row],[Order_Date]],"mmmm")</f>
        <v>January</v>
      </c>
      <c r="I1578" s="2" t="str">
        <f>TEXT(Ecommerce_Sales[[#This Row],[Order_Date]],"yyyy")</f>
        <v>2024</v>
      </c>
      <c r="J1578" s="2" t="str">
        <f>TEXT(Ecommerce_Sales[[#This Row],[Order_Date]],"mmmm")</f>
        <v>January</v>
      </c>
      <c r="K1578" s="1" t="s">
        <v>1947</v>
      </c>
      <c r="L1578" s="1" t="s">
        <v>5800</v>
      </c>
      <c r="M1578" s="1" t="s">
        <v>1949</v>
      </c>
      <c r="N1578" s="1" t="s">
        <v>1950</v>
      </c>
      <c r="O1578" s="3">
        <v>785</v>
      </c>
      <c r="P1578">
        <v>3</v>
      </c>
      <c r="Q1578" s="3">
        <v>2355</v>
      </c>
      <c r="R1578" s="1" t="s">
        <v>1958</v>
      </c>
      <c r="S1578" s="3">
        <v>346</v>
      </c>
      <c r="T1578">
        <v>4</v>
      </c>
      <c r="U1578" t="str">
        <f>IF(Ecommerce_Sales[[#This Row],[Delivery_Time_Days]]&gt;7,"Delay",IF(Ecommerce_Sales[[#This Row],[Delivery_Time_Days]] = 0,"No delivery",IF(Ecommerce_Sales[[#This Row],[Delivery_Time_Days]]&lt;=7,"On-time")))</f>
        <v>On-time</v>
      </c>
      <c r="V1578" s="7">
        <f>Ecommerce_Sales[[#This Row],[Profit]]/Ecommerce_Sales[[#This Row],[Total_Price]]</f>
        <v>0.4</v>
      </c>
      <c r="W1578" s="3">
        <v>942</v>
      </c>
      <c r="X1578" s="3"/>
    </row>
    <row r="1579" spans="1:24" x14ac:dyDescent="0.25">
      <c r="A1579" s="1" t="s">
        <v>5801</v>
      </c>
      <c r="B1579" s="1" t="s">
        <v>82</v>
      </c>
      <c r="C1579" s="1" t="s">
        <v>83</v>
      </c>
      <c r="D1579" s="1" t="s">
        <v>3221</v>
      </c>
      <c r="E1579" s="1" t="s">
        <v>1946</v>
      </c>
      <c r="F1579" s="2">
        <v>45029</v>
      </c>
      <c r="G1579" s="2">
        <v>45218</v>
      </c>
      <c r="H1579" s="2" t="str">
        <f>TEXT(Ecommerce_Sales[[#This Row],[Order_Date]],"mmmm")</f>
        <v>October</v>
      </c>
      <c r="I1579" s="2" t="str">
        <f>TEXT(Ecommerce_Sales[[#This Row],[Order_Date]],"yyyy")</f>
        <v>2023</v>
      </c>
      <c r="J1579" s="2" t="str">
        <f>TEXT(Ecommerce_Sales[[#This Row],[Order_Date]],"mmmm")</f>
        <v>October</v>
      </c>
      <c r="K1579" s="1" t="s">
        <v>1992</v>
      </c>
      <c r="L1579" s="1" t="s">
        <v>5802</v>
      </c>
      <c r="M1579" s="1" t="s">
        <v>1988</v>
      </c>
      <c r="N1579" s="1" t="s">
        <v>1989</v>
      </c>
      <c r="O1579" s="3">
        <v>857</v>
      </c>
      <c r="P1579">
        <v>2</v>
      </c>
      <c r="Q1579" s="3">
        <v>1713</v>
      </c>
      <c r="R1579" s="1" t="s">
        <v>1958</v>
      </c>
      <c r="S1579" s="3">
        <v>108</v>
      </c>
      <c r="U1579" t="str">
        <f>IF(Ecommerce_Sales[[#This Row],[Delivery_Time_Days]]&gt;7,"Delay",IF(Ecommerce_Sales[[#This Row],[Delivery_Time_Days]] = 0,"No delivery",IF(Ecommerce_Sales[[#This Row],[Delivery_Time_Days]]&lt;=7,"On-time")))</f>
        <v>No delivery</v>
      </c>
      <c r="V1579" s="7">
        <f>Ecommerce_Sales[[#This Row],[Profit]]/Ecommerce_Sales[[#This Row],[Total_Price]]</f>
        <v>0.24985405720957385</v>
      </c>
      <c r="W1579" s="3">
        <v>428</v>
      </c>
      <c r="X1579" s="3"/>
    </row>
    <row r="1580" spans="1:24" x14ac:dyDescent="0.25">
      <c r="A1580" s="1" t="s">
        <v>5803</v>
      </c>
      <c r="B1580" s="1" t="s">
        <v>434</v>
      </c>
      <c r="C1580" s="1" t="s">
        <v>435</v>
      </c>
      <c r="D1580" s="1" t="s">
        <v>1980</v>
      </c>
      <c r="E1580" s="1" t="s">
        <v>1981</v>
      </c>
      <c r="F1580" s="2">
        <v>45463</v>
      </c>
      <c r="G1580" s="2">
        <v>44966</v>
      </c>
      <c r="H1580" s="2" t="str">
        <f>TEXT(Ecommerce_Sales[[#This Row],[Order_Date]],"mmmm")</f>
        <v>February</v>
      </c>
      <c r="I1580" s="2" t="str">
        <f>TEXT(Ecommerce_Sales[[#This Row],[Order_Date]],"yyyy")</f>
        <v>2023</v>
      </c>
      <c r="J1580" s="2" t="str">
        <f>TEXT(Ecommerce_Sales[[#This Row],[Order_Date]],"mmmm")</f>
        <v>February</v>
      </c>
      <c r="K1580" s="1" t="s">
        <v>1947</v>
      </c>
      <c r="L1580" s="1" t="s">
        <v>5804</v>
      </c>
      <c r="M1580" s="1" t="s">
        <v>2002</v>
      </c>
      <c r="N1580" s="1" t="s">
        <v>1989</v>
      </c>
      <c r="O1580" s="3">
        <v>198</v>
      </c>
      <c r="P1580">
        <v>2</v>
      </c>
      <c r="Q1580" s="3">
        <v>395</v>
      </c>
      <c r="R1580" s="1" t="s">
        <v>1958</v>
      </c>
      <c r="S1580" s="3">
        <v>40</v>
      </c>
      <c r="T1580">
        <v>2</v>
      </c>
      <c r="U1580" t="str">
        <f>IF(Ecommerce_Sales[[#This Row],[Delivery_Time_Days]]&gt;7,"Delay",IF(Ecommerce_Sales[[#This Row],[Delivery_Time_Days]] = 0,"No delivery",IF(Ecommerce_Sales[[#This Row],[Delivery_Time_Days]]&lt;=7,"On-time")))</f>
        <v>On-time</v>
      </c>
      <c r="V1580" s="7">
        <f>Ecommerce_Sales[[#This Row],[Profit]]/Ecommerce_Sales[[#This Row],[Total_Price]]</f>
        <v>0.25063291139240507</v>
      </c>
      <c r="W1580" s="3">
        <v>99</v>
      </c>
      <c r="X1580" s="3"/>
    </row>
    <row r="1581" spans="1:24" x14ac:dyDescent="0.25">
      <c r="A1581" s="1" t="s">
        <v>5805</v>
      </c>
      <c r="B1581" s="1" t="s">
        <v>1171</v>
      </c>
      <c r="C1581" s="1" t="s">
        <v>1172</v>
      </c>
      <c r="D1581" s="1" t="s">
        <v>2843</v>
      </c>
      <c r="E1581" s="1" t="s">
        <v>1961</v>
      </c>
      <c r="F1581" s="2">
        <v>45214</v>
      </c>
      <c r="G1581" s="2">
        <v>45058</v>
      </c>
      <c r="H1581" s="2" t="str">
        <f>TEXT(Ecommerce_Sales[[#This Row],[Order_Date]],"mmmm")</f>
        <v>May</v>
      </c>
      <c r="I1581" s="2" t="str">
        <f>TEXT(Ecommerce_Sales[[#This Row],[Order_Date]],"yyyy")</f>
        <v>2023</v>
      </c>
      <c r="J1581" s="2" t="str">
        <f>TEXT(Ecommerce_Sales[[#This Row],[Order_Date]],"mmmm")</f>
        <v>May</v>
      </c>
      <c r="K1581" s="1" t="s">
        <v>1947</v>
      </c>
      <c r="L1581" s="1" t="s">
        <v>5806</v>
      </c>
      <c r="M1581" s="1" t="s">
        <v>2002</v>
      </c>
      <c r="N1581" s="1" t="s">
        <v>1989</v>
      </c>
      <c r="O1581" s="3">
        <v>952</v>
      </c>
      <c r="P1581">
        <v>4</v>
      </c>
      <c r="Q1581" s="3">
        <v>3809</v>
      </c>
      <c r="R1581" s="1" t="s">
        <v>1958</v>
      </c>
      <c r="S1581" s="3">
        <v>521</v>
      </c>
      <c r="T1581">
        <v>6</v>
      </c>
      <c r="U1581" t="str">
        <f>IF(Ecommerce_Sales[[#This Row],[Delivery_Time_Days]]&gt;7,"Delay",IF(Ecommerce_Sales[[#This Row],[Delivery_Time_Days]] = 0,"No delivery",IF(Ecommerce_Sales[[#This Row],[Delivery_Time_Days]]&lt;=7,"On-time")))</f>
        <v>On-time</v>
      </c>
      <c r="V1581" s="7">
        <f>Ecommerce_Sales[[#This Row],[Profit]]/Ecommerce_Sales[[#This Row],[Total_Price]]</f>
        <v>0.24993436597532159</v>
      </c>
      <c r="W1581" s="3">
        <v>952</v>
      </c>
      <c r="X1581" s="3"/>
    </row>
    <row r="1582" spans="1:24" x14ac:dyDescent="0.25">
      <c r="A1582" s="1" t="s">
        <v>5807</v>
      </c>
      <c r="B1582" s="1" t="s">
        <v>1001</v>
      </c>
      <c r="C1582" s="1" t="s">
        <v>1002</v>
      </c>
      <c r="D1582" s="1" t="s">
        <v>3901</v>
      </c>
      <c r="E1582" s="1" t="s">
        <v>1946</v>
      </c>
      <c r="F1582" s="2">
        <v>45395</v>
      </c>
      <c r="G1582" s="2">
        <v>45017</v>
      </c>
      <c r="H1582" s="2" t="str">
        <f>TEXT(Ecommerce_Sales[[#This Row],[Order_Date]],"mmmm")</f>
        <v>April</v>
      </c>
      <c r="I1582" s="2" t="str">
        <f>TEXT(Ecommerce_Sales[[#This Row],[Order_Date]],"yyyy")</f>
        <v>2023</v>
      </c>
      <c r="J1582" s="2" t="str">
        <f>TEXT(Ecommerce_Sales[[#This Row],[Order_Date]],"mmmm")</f>
        <v>April</v>
      </c>
      <c r="K1582" s="1" t="s">
        <v>1947</v>
      </c>
      <c r="L1582" s="1" t="s">
        <v>5808</v>
      </c>
      <c r="M1582" s="1" t="s">
        <v>1968</v>
      </c>
      <c r="N1582" s="1" t="s">
        <v>1957</v>
      </c>
      <c r="O1582" s="3">
        <v>312</v>
      </c>
      <c r="P1582">
        <v>1</v>
      </c>
      <c r="Q1582" s="3">
        <v>312</v>
      </c>
      <c r="R1582" s="1" t="s">
        <v>1958</v>
      </c>
      <c r="S1582" s="3">
        <v>32</v>
      </c>
      <c r="T1582">
        <v>5</v>
      </c>
      <c r="U1582" t="str">
        <f>IF(Ecommerce_Sales[[#This Row],[Delivery_Time_Days]]&gt;7,"Delay",IF(Ecommerce_Sales[[#This Row],[Delivery_Time_Days]] = 0,"No delivery",IF(Ecommerce_Sales[[#This Row],[Delivery_Time_Days]]&lt;=7,"On-time")))</f>
        <v>On-time</v>
      </c>
      <c r="V1582" s="7">
        <f>Ecommerce_Sales[[#This Row],[Profit]]/Ecommerce_Sales[[#This Row],[Total_Price]]</f>
        <v>0.15064102564102563</v>
      </c>
      <c r="W1582" s="3">
        <v>47</v>
      </c>
      <c r="X1582" s="3"/>
    </row>
    <row r="1583" spans="1:24" x14ac:dyDescent="0.25">
      <c r="A1583" s="1" t="s">
        <v>5809</v>
      </c>
      <c r="B1583" s="1" t="s">
        <v>785</v>
      </c>
      <c r="C1583" s="1" t="s">
        <v>786</v>
      </c>
      <c r="D1583" s="1" t="s">
        <v>5761</v>
      </c>
      <c r="E1583" s="1" t="s">
        <v>1946</v>
      </c>
      <c r="F1583" s="2">
        <v>45073</v>
      </c>
      <c r="G1583" s="2">
        <v>45028</v>
      </c>
      <c r="H1583" s="2" t="str">
        <f>TEXT(Ecommerce_Sales[[#This Row],[Order_Date]],"mmmm")</f>
        <v>April</v>
      </c>
      <c r="I1583" s="2" t="str">
        <f>TEXT(Ecommerce_Sales[[#This Row],[Order_Date]],"yyyy")</f>
        <v>2023</v>
      </c>
      <c r="J1583" s="2" t="str">
        <f>TEXT(Ecommerce_Sales[[#This Row],[Order_Date]],"mmmm")</f>
        <v>April</v>
      </c>
      <c r="K1583" s="1" t="s">
        <v>1986</v>
      </c>
      <c r="L1583" s="1" t="s">
        <v>5810</v>
      </c>
      <c r="M1583" s="1" t="s">
        <v>2026</v>
      </c>
      <c r="N1583" s="1" t="s">
        <v>1978</v>
      </c>
      <c r="O1583" s="3">
        <v>502</v>
      </c>
      <c r="P1583">
        <v>2</v>
      </c>
      <c r="Q1583" s="3">
        <v>1004</v>
      </c>
      <c r="R1583" s="1" t="s">
        <v>1951</v>
      </c>
      <c r="S1583" s="3">
        <v>139</v>
      </c>
      <c r="U1583" t="str">
        <f>IF(Ecommerce_Sales[[#This Row],[Delivery_Time_Days]]&gt;7,"Delay",IF(Ecommerce_Sales[[#This Row],[Delivery_Time_Days]] = 0,"No delivery",IF(Ecommerce_Sales[[#This Row],[Delivery_Time_Days]]&lt;=7,"On-time")))</f>
        <v>No delivery</v>
      </c>
      <c r="V1583" s="7">
        <f>Ecommerce_Sales[[#This Row],[Profit]]/Ecommerce_Sales[[#This Row],[Total_Price]]</f>
        <v>0.35059760956175301</v>
      </c>
      <c r="W1583" s="3">
        <v>352</v>
      </c>
      <c r="X1583" s="3"/>
    </row>
    <row r="1584" spans="1:24" x14ac:dyDescent="0.25">
      <c r="A1584" s="1" t="s">
        <v>5811</v>
      </c>
      <c r="B1584" s="1" t="s">
        <v>1219</v>
      </c>
      <c r="C1584" s="1" t="s">
        <v>1220</v>
      </c>
      <c r="D1584" s="1" t="s">
        <v>3025</v>
      </c>
      <c r="E1584" s="1" t="s">
        <v>1981</v>
      </c>
      <c r="F1584" s="2">
        <v>45263</v>
      </c>
      <c r="G1584" s="2">
        <v>45147</v>
      </c>
      <c r="H1584" s="2" t="str">
        <f>TEXT(Ecommerce_Sales[[#This Row],[Order_Date]],"mmmm")</f>
        <v>August</v>
      </c>
      <c r="I1584" s="2" t="str">
        <f>TEXT(Ecommerce_Sales[[#This Row],[Order_Date]],"yyyy")</f>
        <v>2023</v>
      </c>
      <c r="J1584" s="2" t="str">
        <f>TEXT(Ecommerce_Sales[[#This Row],[Order_Date]],"mmmm")</f>
        <v>August</v>
      </c>
      <c r="K1584" s="1" t="s">
        <v>1947</v>
      </c>
      <c r="L1584" s="1" t="s">
        <v>4646</v>
      </c>
      <c r="M1584" s="1" t="s">
        <v>2047</v>
      </c>
      <c r="N1584" s="1" t="s">
        <v>1989</v>
      </c>
      <c r="O1584" s="3">
        <v>163</v>
      </c>
      <c r="P1584">
        <v>5</v>
      </c>
      <c r="Q1584" s="3">
        <v>816</v>
      </c>
      <c r="R1584" s="1" t="s">
        <v>2012</v>
      </c>
      <c r="S1584" s="3">
        <v>41</v>
      </c>
      <c r="T1584">
        <v>9</v>
      </c>
      <c r="U1584" t="str">
        <f>IF(Ecommerce_Sales[[#This Row],[Delivery_Time_Days]]&gt;7,"Delay",IF(Ecommerce_Sales[[#This Row],[Delivery_Time_Days]] = 0,"No delivery",IF(Ecommerce_Sales[[#This Row],[Delivery_Time_Days]]&lt;=7,"On-time")))</f>
        <v>Delay</v>
      </c>
      <c r="V1584" s="7">
        <f>Ecommerce_Sales[[#This Row],[Profit]]/Ecommerce_Sales[[#This Row],[Total_Price]]</f>
        <v>0.25</v>
      </c>
      <c r="W1584" s="3">
        <v>204</v>
      </c>
      <c r="X1584" s="3"/>
    </row>
    <row r="1585" spans="1:24" x14ac:dyDescent="0.25">
      <c r="A1585" s="1" t="s">
        <v>5812</v>
      </c>
      <c r="B1585" s="1" t="s">
        <v>1234</v>
      </c>
      <c r="C1585" s="1" t="s">
        <v>1235</v>
      </c>
      <c r="D1585" s="1" t="s">
        <v>3145</v>
      </c>
      <c r="E1585" s="1" t="s">
        <v>1996</v>
      </c>
      <c r="F1585" s="2">
        <v>45180</v>
      </c>
      <c r="G1585" s="2">
        <v>45420</v>
      </c>
      <c r="H1585" s="2" t="str">
        <f>TEXT(Ecommerce_Sales[[#This Row],[Order_Date]],"mmmm")</f>
        <v>May</v>
      </c>
      <c r="I1585" s="2" t="str">
        <f>TEXT(Ecommerce_Sales[[#This Row],[Order_Date]],"yyyy")</f>
        <v>2024</v>
      </c>
      <c r="J1585" s="2" t="str">
        <f>TEXT(Ecommerce_Sales[[#This Row],[Order_Date]],"mmmm")</f>
        <v>May</v>
      </c>
      <c r="K1585" s="1" t="s">
        <v>1992</v>
      </c>
      <c r="L1585" s="1" t="s">
        <v>2214</v>
      </c>
      <c r="M1585" s="1" t="s">
        <v>2247</v>
      </c>
      <c r="N1585" s="1" t="s">
        <v>1957</v>
      </c>
      <c r="O1585" s="3">
        <v>1045</v>
      </c>
      <c r="P1585">
        <v>3</v>
      </c>
      <c r="Q1585" s="3">
        <v>3136</v>
      </c>
      <c r="R1585" s="1" t="s">
        <v>1958</v>
      </c>
      <c r="S1585" s="3">
        <v>394</v>
      </c>
      <c r="U1585" t="str">
        <f>IF(Ecommerce_Sales[[#This Row],[Delivery_Time_Days]]&gt;7,"Delay",IF(Ecommerce_Sales[[#This Row],[Delivery_Time_Days]] = 0,"No delivery",IF(Ecommerce_Sales[[#This Row],[Delivery_Time_Days]]&lt;=7,"On-time")))</f>
        <v>No delivery</v>
      </c>
      <c r="V1585" s="7">
        <f>Ecommerce_Sales[[#This Row],[Profit]]/Ecommerce_Sales[[#This Row],[Total_Price]]</f>
        <v>0.14987244897959184</v>
      </c>
      <c r="W1585" s="3">
        <v>470</v>
      </c>
      <c r="X1585" s="3"/>
    </row>
    <row r="1586" spans="1:24" x14ac:dyDescent="0.25">
      <c r="A1586" s="1" t="s">
        <v>5813</v>
      </c>
      <c r="B1586" s="1" t="s">
        <v>1648</v>
      </c>
      <c r="C1586" s="1" t="s">
        <v>1649</v>
      </c>
      <c r="D1586" s="1" t="s">
        <v>4056</v>
      </c>
      <c r="E1586" s="1" t="s">
        <v>2005</v>
      </c>
      <c r="F1586" s="2">
        <v>45006</v>
      </c>
      <c r="G1586" s="2">
        <v>45264</v>
      </c>
      <c r="H1586" s="2" t="str">
        <f>TEXT(Ecommerce_Sales[[#This Row],[Order_Date]],"mmmm")</f>
        <v>December</v>
      </c>
      <c r="I1586" s="2" t="str">
        <f>TEXT(Ecommerce_Sales[[#This Row],[Order_Date]],"yyyy")</f>
        <v>2023</v>
      </c>
      <c r="J1586" s="2" t="str">
        <f>TEXT(Ecommerce_Sales[[#This Row],[Order_Date]],"mmmm")</f>
        <v>December</v>
      </c>
      <c r="K1586" s="1" t="s">
        <v>1947</v>
      </c>
      <c r="L1586" s="1" t="s">
        <v>5814</v>
      </c>
      <c r="M1586" s="1" t="s">
        <v>2247</v>
      </c>
      <c r="N1586" s="1" t="s">
        <v>1957</v>
      </c>
      <c r="O1586" s="3">
        <v>1008</v>
      </c>
      <c r="P1586">
        <v>6</v>
      </c>
      <c r="Q1586" s="3">
        <v>6048</v>
      </c>
      <c r="R1586" s="1" t="s">
        <v>2016</v>
      </c>
      <c r="S1586" s="3">
        <v>429</v>
      </c>
      <c r="T1586">
        <v>8</v>
      </c>
      <c r="U1586" t="str">
        <f>IF(Ecommerce_Sales[[#This Row],[Delivery_Time_Days]]&gt;7,"Delay",IF(Ecommerce_Sales[[#This Row],[Delivery_Time_Days]] = 0,"No delivery",IF(Ecommerce_Sales[[#This Row],[Delivery_Time_Days]]&lt;=7,"On-time")))</f>
        <v>Delay</v>
      </c>
      <c r="V1586" s="7">
        <f>Ecommerce_Sales[[#This Row],[Profit]]/Ecommerce_Sales[[#This Row],[Total_Price]]</f>
        <v>0.14996693121693122</v>
      </c>
      <c r="W1586" s="3">
        <v>907</v>
      </c>
      <c r="X1586" s="3"/>
    </row>
    <row r="1587" spans="1:24" x14ac:dyDescent="0.25">
      <c r="A1587" s="1" t="s">
        <v>5815</v>
      </c>
      <c r="B1587" s="1" t="s">
        <v>1612</v>
      </c>
      <c r="C1587" s="1" t="s">
        <v>1613</v>
      </c>
      <c r="D1587" s="1" t="s">
        <v>2349</v>
      </c>
      <c r="E1587" s="1" t="s">
        <v>1966</v>
      </c>
      <c r="F1587" s="2">
        <v>45597</v>
      </c>
      <c r="G1587" s="2">
        <v>45325</v>
      </c>
      <c r="H1587" s="2" t="str">
        <f>TEXT(Ecommerce_Sales[[#This Row],[Order_Date]],"mmmm")</f>
        <v>February</v>
      </c>
      <c r="I1587" s="2" t="str">
        <f>TEXT(Ecommerce_Sales[[#This Row],[Order_Date]],"yyyy")</f>
        <v>2024</v>
      </c>
      <c r="J1587" s="2" t="str">
        <f>TEXT(Ecommerce_Sales[[#This Row],[Order_Date]],"mmmm")</f>
        <v>February</v>
      </c>
      <c r="K1587" s="1" t="s">
        <v>1947</v>
      </c>
      <c r="L1587" s="1" t="s">
        <v>5816</v>
      </c>
      <c r="M1587" s="1" t="s">
        <v>2043</v>
      </c>
      <c r="N1587" s="1" t="s">
        <v>1989</v>
      </c>
      <c r="O1587" s="3">
        <v>298</v>
      </c>
      <c r="P1587">
        <v>1</v>
      </c>
      <c r="Q1587" s="3">
        <v>298</v>
      </c>
      <c r="R1587" s="1" t="s">
        <v>1951</v>
      </c>
      <c r="S1587" s="3">
        <v>42</v>
      </c>
      <c r="T1587">
        <v>6</v>
      </c>
      <c r="U1587" t="str">
        <f>IF(Ecommerce_Sales[[#This Row],[Delivery_Time_Days]]&gt;7,"Delay",IF(Ecommerce_Sales[[#This Row],[Delivery_Time_Days]] = 0,"No delivery",IF(Ecommerce_Sales[[#This Row],[Delivery_Time_Days]]&lt;=7,"On-time")))</f>
        <v>On-time</v>
      </c>
      <c r="V1587" s="7">
        <f>Ecommerce_Sales[[#This Row],[Profit]]/Ecommerce_Sales[[#This Row],[Total_Price]]</f>
        <v>0.24832214765100671</v>
      </c>
      <c r="W1587" s="3">
        <v>74</v>
      </c>
      <c r="X1587" s="3"/>
    </row>
    <row r="1588" spans="1:24" x14ac:dyDescent="0.25">
      <c r="A1588" s="1" t="s">
        <v>5817</v>
      </c>
      <c r="B1588" s="1" t="s">
        <v>202</v>
      </c>
      <c r="C1588" s="1" t="s">
        <v>1583</v>
      </c>
      <c r="D1588" s="1" t="s">
        <v>3793</v>
      </c>
      <c r="E1588" s="1" t="s">
        <v>1954</v>
      </c>
      <c r="F1588" s="2">
        <v>45041</v>
      </c>
      <c r="G1588" s="2">
        <v>45047</v>
      </c>
      <c r="H1588" s="2" t="str">
        <f>TEXT(Ecommerce_Sales[[#This Row],[Order_Date]],"mmmm")</f>
        <v>May</v>
      </c>
      <c r="I1588" s="2" t="str">
        <f>TEXT(Ecommerce_Sales[[#This Row],[Order_Date]],"yyyy")</f>
        <v>2023</v>
      </c>
      <c r="J1588" s="2" t="str">
        <f>TEXT(Ecommerce_Sales[[#This Row],[Order_Date]],"mmmm")</f>
        <v>May</v>
      </c>
      <c r="K1588" s="1" t="s">
        <v>1986</v>
      </c>
      <c r="L1588" s="1" t="s">
        <v>5818</v>
      </c>
      <c r="M1588" s="1" t="s">
        <v>2058</v>
      </c>
      <c r="N1588" s="1" t="s">
        <v>1950</v>
      </c>
      <c r="O1588" s="3">
        <v>205</v>
      </c>
      <c r="P1588">
        <v>1</v>
      </c>
      <c r="Q1588" s="3">
        <v>205</v>
      </c>
      <c r="R1588" s="1" t="s">
        <v>1958</v>
      </c>
      <c r="S1588" s="3">
        <v>13</v>
      </c>
      <c r="U1588" t="str">
        <f>IF(Ecommerce_Sales[[#This Row],[Delivery_Time_Days]]&gt;7,"Delay",IF(Ecommerce_Sales[[#This Row],[Delivery_Time_Days]] = 0,"No delivery",IF(Ecommerce_Sales[[#This Row],[Delivery_Time_Days]]&lt;=7,"On-time")))</f>
        <v>No delivery</v>
      </c>
      <c r="V1588" s="7">
        <f>Ecommerce_Sales[[#This Row],[Profit]]/Ecommerce_Sales[[#This Row],[Total_Price]]</f>
        <v>0.4</v>
      </c>
      <c r="W1588" s="3">
        <v>82</v>
      </c>
      <c r="X1588" s="3"/>
    </row>
    <row r="1589" spans="1:24" x14ac:dyDescent="0.25">
      <c r="A1589" s="1" t="s">
        <v>5819</v>
      </c>
      <c r="B1589" s="1" t="s">
        <v>60</v>
      </c>
      <c r="C1589" s="1" t="s">
        <v>61</v>
      </c>
      <c r="D1589" s="1" t="s">
        <v>2881</v>
      </c>
      <c r="E1589" s="1" t="s">
        <v>1954</v>
      </c>
      <c r="F1589" s="2">
        <v>45212</v>
      </c>
      <c r="G1589" s="2">
        <v>45016</v>
      </c>
      <c r="H1589" s="2" t="str">
        <f>TEXT(Ecommerce_Sales[[#This Row],[Order_Date]],"mmmm")</f>
        <v>March</v>
      </c>
      <c r="I1589" s="2" t="str">
        <f>TEXT(Ecommerce_Sales[[#This Row],[Order_Date]],"yyyy")</f>
        <v>2023</v>
      </c>
      <c r="J1589" s="2" t="str">
        <f>TEXT(Ecommerce_Sales[[#This Row],[Order_Date]],"mmmm")</f>
        <v>March</v>
      </c>
      <c r="K1589" s="1" t="s">
        <v>1947</v>
      </c>
      <c r="L1589" s="1" t="s">
        <v>5820</v>
      </c>
      <c r="M1589" s="1" t="s">
        <v>2007</v>
      </c>
      <c r="N1589" s="1" t="s">
        <v>1973</v>
      </c>
      <c r="O1589" s="3">
        <v>893</v>
      </c>
      <c r="P1589">
        <v>5</v>
      </c>
      <c r="Q1589" s="3">
        <v>4467</v>
      </c>
      <c r="R1589" s="1" t="s">
        <v>1958</v>
      </c>
      <c r="S1589" s="3">
        <v>374</v>
      </c>
      <c r="T1589">
        <v>6</v>
      </c>
      <c r="U1589" t="str">
        <f>IF(Ecommerce_Sales[[#This Row],[Delivery_Time_Days]]&gt;7,"Delay",IF(Ecommerce_Sales[[#This Row],[Delivery_Time_Days]] = 0,"No delivery",IF(Ecommerce_Sales[[#This Row],[Delivery_Time_Days]]&lt;=7,"On-time")))</f>
        <v>On-time</v>
      </c>
      <c r="V1589" s="7">
        <f>Ecommerce_Sales[[#This Row],[Profit]]/Ecommerce_Sales[[#This Row],[Total_Price]]</f>
        <v>0.29997761361092457</v>
      </c>
      <c r="W1589" s="3">
        <v>1340</v>
      </c>
      <c r="X1589" s="3"/>
    </row>
    <row r="1590" spans="1:24" x14ac:dyDescent="0.25">
      <c r="A1590" s="1" t="s">
        <v>5821</v>
      </c>
      <c r="B1590" s="1" t="s">
        <v>1109</v>
      </c>
      <c r="C1590" s="1" t="s">
        <v>1110</v>
      </c>
      <c r="D1590" s="1" t="s">
        <v>5822</v>
      </c>
      <c r="E1590" s="1" t="s">
        <v>1981</v>
      </c>
      <c r="F1590" s="2">
        <v>45019</v>
      </c>
      <c r="G1590" s="2">
        <v>45130</v>
      </c>
      <c r="H1590" s="2" t="str">
        <f>TEXT(Ecommerce_Sales[[#This Row],[Order_Date]],"mmmm")</f>
        <v>July</v>
      </c>
      <c r="I1590" s="2" t="str">
        <f>TEXT(Ecommerce_Sales[[#This Row],[Order_Date]],"yyyy")</f>
        <v>2023</v>
      </c>
      <c r="J1590" s="2" t="str">
        <f>TEXT(Ecommerce_Sales[[#This Row],[Order_Date]],"mmmm")</f>
        <v>July</v>
      </c>
      <c r="K1590" s="1" t="s">
        <v>1947</v>
      </c>
      <c r="L1590" s="1" t="s">
        <v>2190</v>
      </c>
      <c r="M1590" s="1" t="s">
        <v>1968</v>
      </c>
      <c r="N1590" s="1" t="s">
        <v>1957</v>
      </c>
      <c r="O1590" s="3">
        <v>446</v>
      </c>
      <c r="P1590">
        <v>6</v>
      </c>
      <c r="Q1590" s="3">
        <v>2678</v>
      </c>
      <c r="R1590" s="1" t="s">
        <v>1951</v>
      </c>
      <c r="S1590" s="3">
        <v>260</v>
      </c>
      <c r="T1590">
        <v>9</v>
      </c>
      <c r="U1590" t="str">
        <f>IF(Ecommerce_Sales[[#This Row],[Delivery_Time_Days]]&gt;7,"Delay",IF(Ecommerce_Sales[[#This Row],[Delivery_Time_Days]] = 0,"No delivery",IF(Ecommerce_Sales[[#This Row],[Delivery_Time_Days]]&lt;=7,"On-time")))</f>
        <v>Delay</v>
      </c>
      <c r="V1590" s="7">
        <f>Ecommerce_Sales[[#This Row],[Profit]]/Ecommerce_Sales[[#This Row],[Total_Price]]</f>
        <v>0.15011202389843167</v>
      </c>
      <c r="W1590" s="3">
        <v>402</v>
      </c>
      <c r="X1590" s="3"/>
    </row>
    <row r="1591" spans="1:24" x14ac:dyDescent="0.25">
      <c r="A1591" s="1" t="s">
        <v>5823</v>
      </c>
      <c r="B1591" s="1" t="s">
        <v>810</v>
      </c>
      <c r="C1591" s="1" t="s">
        <v>811</v>
      </c>
      <c r="D1591" s="1" t="s">
        <v>2261</v>
      </c>
      <c r="E1591" s="1" t="s">
        <v>1981</v>
      </c>
      <c r="F1591" s="2">
        <v>45228</v>
      </c>
      <c r="G1591" s="2">
        <v>45221</v>
      </c>
      <c r="H1591" s="2" t="str">
        <f>TEXT(Ecommerce_Sales[[#This Row],[Order_Date]],"mmmm")</f>
        <v>October</v>
      </c>
      <c r="I1591" s="2" t="str">
        <f>TEXT(Ecommerce_Sales[[#This Row],[Order_Date]],"yyyy")</f>
        <v>2023</v>
      </c>
      <c r="J1591" s="2" t="str">
        <f>TEXT(Ecommerce_Sales[[#This Row],[Order_Date]],"mmmm")</f>
        <v>October</v>
      </c>
      <c r="K1591" s="1" t="s">
        <v>1947</v>
      </c>
      <c r="L1591" s="1" t="s">
        <v>5824</v>
      </c>
      <c r="M1591" s="1" t="s">
        <v>2043</v>
      </c>
      <c r="N1591" s="1" t="s">
        <v>1989</v>
      </c>
      <c r="O1591" s="3">
        <v>425</v>
      </c>
      <c r="P1591">
        <v>4</v>
      </c>
      <c r="Q1591" s="3">
        <v>1700</v>
      </c>
      <c r="R1591" s="1" t="s">
        <v>1958</v>
      </c>
      <c r="S1591" s="3">
        <v>193</v>
      </c>
      <c r="T1591">
        <v>9</v>
      </c>
      <c r="U1591" t="str">
        <f>IF(Ecommerce_Sales[[#This Row],[Delivery_Time_Days]]&gt;7,"Delay",IF(Ecommerce_Sales[[#This Row],[Delivery_Time_Days]] = 0,"No delivery",IF(Ecommerce_Sales[[#This Row],[Delivery_Time_Days]]&lt;=7,"On-time")))</f>
        <v>Delay</v>
      </c>
      <c r="V1591" s="7">
        <f>Ecommerce_Sales[[#This Row],[Profit]]/Ecommerce_Sales[[#This Row],[Total_Price]]</f>
        <v>0.25</v>
      </c>
      <c r="W1591" s="3">
        <v>425</v>
      </c>
      <c r="X1591" s="3"/>
    </row>
    <row r="1592" spans="1:24" x14ac:dyDescent="0.25">
      <c r="A1592" s="1" t="s">
        <v>5825</v>
      </c>
      <c r="B1592" s="1" t="s">
        <v>20</v>
      </c>
      <c r="C1592" s="1" t="s">
        <v>21</v>
      </c>
      <c r="D1592" s="1" t="s">
        <v>1960</v>
      </c>
      <c r="E1592" s="1" t="s">
        <v>1961</v>
      </c>
      <c r="F1592" s="2">
        <v>45440</v>
      </c>
      <c r="G1592" s="2">
        <v>45302</v>
      </c>
      <c r="H1592" s="2" t="str">
        <f>TEXT(Ecommerce_Sales[[#This Row],[Order_Date]],"mmmm")</f>
        <v>January</v>
      </c>
      <c r="I1592" s="2" t="str">
        <f>TEXT(Ecommerce_Sales[[#This Row],[Order_Date]],"yyyy")</f>
        <v>2024</v>
      </c>
      <c r="J1592" s="2" t="str">
        <f>TEXT(Ecommerce_Sales[[#This Row],[Order_Date]],"mmmm")</f>
        <v>January</v>
      </c>
      <c r="K1592" s="1" t="s">
        <v>1992</v>
      </c>
      <c r="L1592" s="1" t="s">
        <v>5826</v>
      </c>
      <c r="M1592" s="1" t="s">
        <v>1956</v>
      </c>
      <c r="N1592" s="1" t="s">
        <v>1957</v>
      </c>
      <c r="O1592" s="3">
        <v>501</v>
      </c>
      <c r="P1592">
        <v>2</v>
      </c>
      <c r="Q1592" s="3">
        <v>1001</v>
      </c>
      <c r="R1592" s="1" t="s">
        <v>1958</v>
      </c>
      <c r="S1592" s="3">
        <v>55</v>
      </c>
      <c r="U1592" t="str">
        <f>IF(Ecommerce_Sales[[#This Row],[Delivery_Time_Days]]&gt;7,"Delay",IF(Ecommerce_Sales[[#This Row],[Delivery_Time_Days]] = 0,"No delivery",IF(Ecommerce_Sales[[#This Row],[Delivery_Time_Days]]&lt;=7,"On-time")))</f>
        <v>No delivery</v>
      </c>
      <c r="V1592" s="7">
        <f>Ecommerce_Sales[[#This Row],[Profit]]/Ecommerce_Sales[[#This Row],[Total_Price]]</f>
        <v>0.14985014985014986</v>
      </c>
      <c r="W1592" s="3">
        <v>150</v>
      </c>
      <c r="X1592" s="3"/>
    </row>
    <row r="1593" spans="1:24" x14ac:dyDescent="0.25">
      <c r="A1593" s="1" t="s">
        <v>5827</v>
      </c>
      <c r="B1593" s="1" t="s">
        <v>624</v>
      </c>
      <c r="C1593" s="1" t="s">
        <v>625</v>
      </c>
      <c r="D1593" s="1" t="s">
        <v>2288</v>
      </c>
      <c r="E1593" s="1" t="s">
        <v>2005</v>
      </c>
      <c r="F1593" s="2">
        <v>44935</v>
      </c>
      <c r="G1593" s="2">
        <v>45599</v>
      </c>
      <c r="H1593" s="2" t="str">
        <f>TEXT(Ecommerce_Sales[[#This Row],[Order_Date]],"mmmm")</f>
        <v>November</v>
      </c>
      <c r="I1593" s="2" t="str">
        <f>TEXT(Ecommerce_Sales[[#This Row],[Order_Date]],"yyyy")</f>
        <v>2024</v>
      </c>
      <c r="J1593" s="2" t="str">
        <f>TEXT(Ecommerce_Sales[[#This Row],[Order_Date]],"mmmm")</f>
        <v>November</v>
      </c>
      <c r="K1593" s="1" t="s">
        <v>1947</v>
      </c>
      <c r="L1593" s="1" t="s">
        <v>5333</v>
      </c>
      <c r="M1593" s="1" t="s">
        <v>1949</v>
      </c>
      <c r="N1593" s="1" t="s">
        <v>1950</v>
      </c>
      <c r="O1593" s="3">
        <v>1047</v>
      </c>
      <c r="P1593">
        <v>1</v>
      </c>
      <c r="Q1593" s="3">
        <v>1047</v>
      </c>
      <c r="R1593" s="1" t="s">
        <v>2008</v>
      </c>
      <c r="S1593" s="3">
        <v>132</v>
      </c>
      <c r="T1593">
        <v>3</v>
      </c>
      <c r="U1593" t="str">
        <f>IF(Ecommerce_Sales[[#This Row],[Delivery_Time_Days]]&gt;7,"Delay",IF(Ecommerce_Sales[[#This Row],[Delivery_Time_Days]] = 0,"No delivery",IF(Ecommerce_Sales[[#This Row],[Delivery_Time_Days]]&lt;=7,"On-time")))</f>
        <v>On-time</v>
      </c>
      <c r="V1593" s="7">
        <f>Ecommerce_Sales[[#This Row],[Profit]]/Ecommerce_Sales[[#This Row],[Total_Price]]</f>
        <v>0.40019102196752626</v>
      </c>
      <c r="W1593" s="3">
        <v>419</v>
      </c>
      <c r="X1593" s="3"/>
    </row>
    <row r="1594" spans="1:24" x14ac:dyDescent="0.25">
      <c r="A1594" s="1" t="s">
        <v>5828</v>
      </c>
      <c r="B1594" s="1" t="s">
        <v>142</v>
      </c>
      <c r="C1594" s="1" t="s">
        <v>143</v>
      </c>
      <c r="D1594" s="1" t="s">
        <v>3243</v>
      </c>
      <c r="E1594" s="1" t="s">
        <v>1961</v>
      </c>
      <c r="F1594" s="2">
        <v>45594</v>
      </c>
      <c r="G1594" s="2">
        <v>45361</v>
      </c>
      <c r="H1594" s="2" t="str">
        <f>TEXT(Ecommerce_Sales[[#This Row],[Order_Date]],"mmmm")</f>
        <v>March</v>
      </c>
      <c r="I1594" s="2" t="str">
        <f>TEXT(Ecommerce_Sales[[#This Row],[Order_Date]],"yyyy")</f>
        <v>2024</v>
      </c>
      <c r="J1594" s="2" t="str">
        <f>TEXT(Ecommerce_Sales[[#This Row],[Order_Date]],"mmmm")</f>
        <v>March</v>
      </c>
      <c r="K1594" s="1" t="s">
        <v>1947</v>
      </c>
      <c r="L1594" s="1" t="s">
        <v>5829</v>
      </c>
      <c r="M1594" s="1" t="s">
        <v>1998</v>
      </c>
      <c r="N1594" s="1" t="s">
        <v>1973</v>
      </c>
      <c r="O1594" s="3">
        <v>906</v>
      </c>
      <c r="P1594">
        <v>4</v>
      </c>
      <c r="Q1594" s="3">
        <v>3625</v>
      </c>
      <c r="R1594" s="1" t="s">
        <v>1951</v>
      </c>
      <c r="S1594" s="3">
        <v>487</v>
      </c>
      <c r="T1594">
        <v>4</v>
      </c>
      <c r="U1594" t="str">
        <f>IF(Ecommerce_Sales[[#This Row],[Delivery_Time_Days]]&gt;7,"Delay",IF(Ecommerce_Sales[[#This Row],[Delivery_Time_Days]] = 0,"No delivery",IF(Ecommerce_Sales[[#This Row],[Delivery_Time_Days]]&lt;=7,"On-time")))</f>
        <v>On-time</v>
      </c>
      <c r="V1594" s="7">
        <f>Ecommerce_Sales[[#This Row],[Profit]]/Ecommerce_Sales[[#This Row],[Total_Price]]</f>
        <v>0.30013793103448277</v>
      </c>
      <c r="W1594" s="3">
        <v>1088</v>
      </c>
      <c r="X1594" s="3"/>
    </row>
    <row r="1595" spans="1:24" x14ac:dyDescent="0.25">
      <c r="A1595" s="1" t="s">
        <v>5830</v>
      </c>
      <c r="B1595" s="1" t="s">
        <v>436</v>
      </c>
      <c r="C1595" s="1" t="s">
        <v>437</v>
      </c>
      <c r="D1595" s="1" t="s">
        <v>3501</v>
      </c>
      <c r="E1595" s="1" t="s">
        <v>1981</v>
      </c>
      <c r="F1595" s="2">
        <v>44987</v>
      </c>
      <c r="G1595" s="2">
        <v>44935</v>
      </c>
      <c r="H1595" s="2" t="str">
        <f>TEXT(Ecommerce_Sales[[#This Row],[Order_Date]],"mmmm")</f>
        <v>January</v>
      </c>
      <c r="I1595" s="2" t="str">
        <f>TEXT(Ecommerce_Sales[[#This Row],[Order_Date]],"yyyy")</f>
        <v>2023</v>
      </c>
      <c r="J1595" s="2" t="str">
        <f>TEXT(Ecommerce_Sales[[#This Row],[Order_Date]],"mmmm")</f>
        <v>January</v>
      </c>
      <c r="K1595" s="1" t="s">
        <v>1947</v>
      </c>
      <c r="L1595" s="1" t="s">
        <v>5831</v>
      </c>
      <c r="M1595" s="1" t="s">
        <v>2026</v>
      </c>
      <c r="N1595" s="1" t="s">
        <v>1978</v>
      </c>
      <c r="O1595" s="3">
        <v>450</v>
      </c>
      <c r="P1595">
        <v>1</v>
      </c>
      <c r="Q1595" s="3">
        <v>450</v>
      </c>
      <c r="R1595" s="1" t="s">
        <v>2008</v>
      </c>
      <c r="S1595" s="3">
        <v>28</v>
      </c>
      <c r="T1595">
        <v>9</v>
      </c>
      <c r="U1595" t="str">
        <f>IF(Ecommerce_Sales[[#This Row],[Delivery_Time_Days]]&gt;7,"Delay",IF(Ecommerce_Sales[[#This Row],[Delivery_Time_Days]] = 0,"No delivery",IF(Ecommerce_Sales[[#This Row],[Delivery_Time_Days]]&lt;=7,"On-time")))</f>
        <v>Delay</v>
      </c>
      <c r="V1595" s="7">
        <f>Ecommerce_Sales[[#This Row],[Profit]]/Ecommerce_Sales[[#This Row],[Total_Price]]</f>
        <v>0.3511111111111111</v>
      </c>
      <c r="W1595" s="3">
        <v>158</v>
      </c>
      <c r="X1595" s="3"/>
    </row>
    <row r="1596" spans="1:24" x14ac:dyDescent="0.25">
      <c r="A1596" s="1" t="s">
        <v>5832</v>
      </c>
      <c r="B1596" s="1" t="s">
        <v>503</v>
      </c>
      <c r="C1596" s="1" t="s">
        <v>504</v>
      </c>
      <c r="D1596" s="1" t="s">
        <v>4536</v>
      </c>
      <c r="E1596" s="1" t="s">
        <v>1996</v>
      </c>
      <c r="F1596" s="2">
        <v>45382</v>
      </c>
      <c r="G1596" s="2">
        <v>45061</v>
      </c>
      <c r="H1596" s="2" t="str">
        <f>TEXT(Ecommerce_Sales[[#This Row],[Order_Date]],"mmmm")</f>
        <v>May</v>
      </c>
      <c r="I1596" s="2" t="str">
        <f>TEXT(Ecommerce_Sales[[#This Row],[Order_Date]],"yyyy")</f>
        <v>2023</v>
      </c>
      <c r="J1596" s="2" t="str">
        <f>TEXT(Ecommerce_Sales[[#This Row],[Order_Date]],"mmmm")</f>
        <v>May</v>
      </c>
      <c r="K1596" s="1" t="s">
        <v>1947</v>
      </c>
      <c r="L1596" s="1" t="s">
        <v>5833</v>
      </c>
      <c r="M1596" s="1" t="s">
        <v>1998</v>
      </c>
      <c r="N1596" s="1" t="s">
        <v>1973</v>
      </c>
      <c r="O1596" s="3">
        <v>205</v>
      </c>
      <c r="P1596">
        <v>5</v>
      </c>
      <c r="Q1596" s="3">
        <v>1024</v>
      </c>
      <c r="R1596" s="1" t="s">
        <v>2008</v>
      </c>
      <c r="S1596" s="3">
        <v>116</v>
      </c>
      <c r="T1596">
        <v>4</v>
      </c>
      <c r="U1596" t="str">
        <f>IF(Ecommerce_Sales[[#This Row],[Delivery_Time_Days]]&gt;7,"Delay",IF(Ecommerce_Sales[[#This Row],[Delivery_Time_Days]] = 0,"No delivery",IF(Ecommerce_Sales[[#This Row],[Delivery_Time_Days]]&lt;=7,"On-time")))</f>
        <v>On-time</v>
      </c>
      <c r="V1596" s="7">
        <f>Ecommerce_Sales[[#This Row],[Profit]]/Ecommerce_Sales[[#This Row],[Total_Price]]</f>
        <v>0.2998046875</v>
      </c>
      <c r="W1596" s="3">
        <v>307</v>
      </c>
      <c r="X1596" s="3"/>
    </row>
    <row r="1597" spans="1:24" x14ac:dyDescent="0.25">
      <c r="A1597" s="1" t="s">
        <v>5834</v>
      </c>
      <c r="B1597" s="1" t="s">
        <v>1784</v>
      </c>
      <c r="C1597" s="1" t="s">
        <v>1785</v>
      </c>
      <c r="D1597" s="1" t="s">
        <v>5835</v>
      </c>
      <c r="E1597" s="1" t="s">
        <v>1946</v>
      </c>
      <c r="F1597" s="2">
        <v>45550</v>
      </c>
      <c r="G1597" s="2">
        <v>45054</v>
      </c>
      <c r="H1597" s="2" t="str">
        <f>TEXT(Ecommerce_Sales[[#This Row],[Order_Date]],"mmmm")</f>
        <v>May</v>
      </c>
      <c r="I1597" s="2" t="str">
        <f>TEXT(Ecommerce_Sales[[#This Row],[Order_Date]],"yyyy")</f>
        <v>2023</v>
      </c>
      <c r="J1597" s="2" t="str">
        <f>TEXT(Ecommerce_Sales[[#This Row],[Order_Date]],"mmmm")</f>
        <v>May</v>
      </c>
      <c r="K1597" s="1" t="s">
        <v>1992</v>
      </c>
      <c r="L1597" s="1" t="s">
        <v>5836</v>
      </c>
      <c r="M1597" s="1" t="s">
        <v>2104</v>
      </c>
      <c r="N1597" s="1" t="s">
        <v>1978</v>
      </c>
      <c r="O1597" s="3">
        <v>919</v>
      </c>
      <c r="P1597">
        <v>5</v>
      </c>
      <c r="Q1597" s="3">
        <v>4597</v>
      </c>
      <c r="R1597" s="1" t="s">
        <v>2008</v>
      </c>
      <c r="S1597" s="3">
        <v>441</v>
      </c>
      <c r="U1597" t="str">
        <f>IF(Ecommerce_Sales[[#This Row],[Delivery_Time_Days]]&gt;7,"Delay",IF(Ecommerce_Sales[[#This Row],[Delivery_Time_Days]] = 0,"No delivery",IF(Ecommerce_Sales[[#This Row],[Delivery_Time_Days]]&lt;=7,"On-time")))</f>
        <v>No delivery</v>
      </c>
      <c r="V1597" s="7">
        <f>Ecommerce_Sales[[#This Row],[Profit]]/Ecommerce_Sales[[#This Row],[Total_Price]]</f>
        <v>0.35001087665869046</v>
      </c>
      <c r="W1597" s="3">
        <v>1609</v>
      </c>
      <c r="X1597" s="3"/>
    </row>
    <row r="1598" spans="1:24" x14ac:dyDescent="0.25">
      <c r="A1598" s="1" t="s">
        <v>5837</v>
      </c>
      <c r="B1598" s="1" t="s">
        <v>68</v>
      </c>
      <c r="C1598" s="1" t="s">
        <v>69</v>
      </c>
      <c r="D1598" s="1" t="s">
        <v>4611</v>
      </c>
      <c r="E1598" s="1" t="s">
        <v>1954</v>
      </c>
      <c r="F1598" s="2">
        <v>45151</v>
      </c>
      <c r="G1598" s="2">
        <v>45209</v>
      </c>
      <c r="H1598" s="2" t="str">
        <f>TEXT(Ecommerce_Sales[[#This Row],[Order_Date]],"mmmm")</f>
        <v>October</v>
      </c>
      <c r="I1598" s="2" t="str">
        <f>TEXT(Ecommerce_Sales[[#This Row],[Order_Date]],"yyyy")</f>
        <v>2023</v>
      </c>
      <c r="J1598" s="2" t="str">
        <f>TEXT(Ecommerce_Sales[[#This Row],[Order_Date]],"mmmm")</f>
        <v>October</v>
      </c>
      <c r="K1598" s="1" t="s">
        <v>1947</v>
      </c>
      <c r="L1598" s="1" t="s">
        <v>5838</v>
      </c>
      <c r="M1598" s="1" t="s">
        <v>2079</v>
      </c>
      <c r="N1598" s="1" t="s">
        <v>1973</v>
      </c>
      <c r="O1598" s="3">
        <v>1012</v>
      </c>
      <c r="P1598">
        <v>6</v>
      </c>
      <c r="Q1598" s="3">
        <v>6070</v>
      </c>
      <c r="R1598" s="1" t="s">
        <v>1958</v>
      </c>
      <c r="S1598" s="3">
        <v>646</v>
      </c>
      <c r="T1598">
        <v>3</v>
      </c>
      <c r="U1598" t="str">
        <f>IF(Ecommerce_Sales[[#This Row],[Delivery_Time_Days]]&gt;7,"Delay",IF(Ecommerce_Sales[[#This Row],[Delivery_Time_Days]] = 0,"No delivery",IF(Ecommerce_Sales[[#This Row],[Delivery_Time_Days]]&lt;=7,"On-time")))</f>
        <v>On-time</v>
      </c>
      <c r="V1598" s="7">
        <f>Ecommerce_Sales[[#This Row],[Profit]]/Ecommerce_Sales[[#This Row],[Total_Price]]</f>
        <v>0.3</v>
      </c>
      <c r="W1598" s="3">
        <v>1821</v>
      </c>
      <c r="X1598" s="3"/>
    </row>
    <row r="1599" spans="1:24" x14ac:dyDescent="0.25">
      <c r="A1599" s="1" t="s">
        <v>5839</v>
      </c>
      <c r="B1599" s="1" t="s">
        <v>1343</v>
      </c>
      <c r="C1599" s="1" t="s">
        <v>1344</v>
      </c>
      <c r="D1599" s="1" t="s">
        <v>2628</v>
      </c>
      <c r="E1599" s="1" t="s">
        <v>1996</v>
      </c>
      <c r="F1599" s="2">
        <v>44999</v>
      </c>
      <c r="G1599" s="2">
        <v>45299</v>
      </c>
      <c r="H1599" s="2" t="str">
        <f>TEXT(Ecommerce_Sales[[#This Row],[Order_Date]],"mmmm")</f>
        <v>January</v>
      </c>
      <c r="I1599" s="2" t="str">
        <f>TEXT(Ecommerce_Sales[[#This Row],[Order_Date]],"yyyy")</f>
        <v>2024</v>
      </c>
      <c r="J1599" s="2" t="str">
        <f>TEXT(Ecommerce_Sales[[#This Row],[Order_Date]],"mmmm")</f>
        <v>January</v>
      </c>
      <c r="K1599" s="1" t="s">
        <v>1986</v>
      </c>
      <c r="L1599" s="1" t="s">
        <v>3851</v>
      </c>
      <c r="M1599" s="1" t="s">
        <v>1963</v>
      </c>
      <c r="N1599" s="1" t="s">
        <v>1957</v>
      </c>
      <c r="O1599" s="3">
        <v>571</v>
      </c>
      <c r="P1599">
        <v>3</v>
      </c>
      <c r="Q1599" s="3">
        <v>1712</v>
      </c>
      <c r="R1599" s="1" t="s">
        <v>2012</v>
      </c>
      <c r="S1599" s="3">
        <v>229</v>
      </c>
      <c r="U1599" t="str">
        <f>IF(Ecommerce_Sales[[#This Row],[Delivery_Time_Days]]&gt;7,"Delay",IF(Ecommerce_Sales[[#This Row],[Delivery_Time_Days]] = 0,"No delivery",IF(Ecommerce_Sales[[#This Row],[Delivery_Time_Days]]&lt;=7,"On-time")))</f>
        <v>No delivery</v>
      </c>
      <c r="V1599" s="7">
        <f>Ecommerce_Sales[[#This Row],[Profit]]/Ecommerce_Sales[[#This Row],[Total_Price]]</f>
        <v>0.15011682242990654</v>
      </c>
      <c r="W1599" s="3">
        <v>257</v>
      </c>
      <c r="X1599" s="3"/>
    </row>
    <row r="1600" spans="1:24" x14ac:dyDescent="0.25">
      <c r="A1600" s="1" t="s">
        <v>5840</v>
      </c>
      <c r="B1600" s="1" t="s">
        <v>1067</v>
      </c>
      <c r="C1600" s="1" t="s">
        <v>1068</v>
      </c>
      <c r="D1600" s="1" t="s">
        <v>2458</v>
      </c>
      <c r="E1600" s="1" t="s">
        <v>2005</v>
      </c>
      <c r="F1600" s="2">
        <v>45329</v>
      </c>
      <c r="G1600" s="2">
        <v>45127</v>
      </c>
      <c r="H1600" s="2" t="str">
        <f>TEXT(Ecommerce_Sales[[#This Row],[Order_Date]],"mmmm")</f>
        <v>July</v>
      </c>
      <c r="I1600" s="2" t="str">
        <f>TEXT(Ecommerce_Sales[[#This Row],[Order_Date]],"yyyy")</f>
        <v>2023</v>
      </c>
      <c r="J1600" s="2" t="str">
        <f>TEXT(Ecommerce_Sales[[#This Row],[Order_Date]],"mmmm")</f>
        <v>July</v>
      </c>
      <c r="K1600" s="1" t="s">
        <v>1947</v>
      </c>
      <c r="L1600" s="1" t="s">
        <v>5841</v>
      </c>
      <c r="M1600" s="1" t="s">
        <v>2030</v>
      </c>
      <c r="N1600" s="1" t="s">
        <v>1978</v>
      </c>
      <c r="O1600" s="3">
        <v>46</v>
      </c>
      <c r="P1600">
        <v>2</v>
      </c>
      <c r="Q1600" s="3">
        <v>93</v>
      </c>
      <c r="R1600" s="1" t="s">
        <v>1951</v>
      </c>
      <c r="S1600" s="3">
        <v>8</v>
      </c>
      <c r="T1600">
        <v>6</v>
      </c>
      <c r="U1600" t="str">
        <f>IF(Ecommerce_Sales[[#This Row],[Delivery_Time_Days]]&gt;7,"Delay",IF(Ecommerce_Sales[[#This Row],[Delivery_Time_Days]] = 0,"No delivery",IF(Ecommerce_Sales[[#This Row],[Delivery_Time_Days]]&lt;=7,"On-time")))</f>
        <v>On-time</v>
      </c>
      <c r="V1600" s="7">
        <f>Ecommerce_Sales[[#This Row],[Profit]]/Ecommerce_Sales[[#This Row],[Total_Price]]</f>
        <v>0.34408602150537637</v>
      </c>
      <c r="W1600" s="3">
        <v>32</v>
      </c>
      <c r="X1600" s="3"/>
    </row>
    <row r="1601" spans="1:24" x14ac:dyDescent="0.25">
      <c r="A1601" s="1" t="s">
        <v>5842</v>
      </c>
      <c r="B1601" s="1" t="s">
        <v>122</v>
      </c>
      <c r="C1601" s="1" t="s">
        <v>123</v>
      </c>
      <c r="D1601" s="1" t="s">
        <v>5676</v>
      </c>
      <c r="E1601" s="1" t="s">
        <v>2005</v>
      </c>
      <c r="F1601" s="2">
        <v>45490</v>
      </c>
      <c r="G1601" s="2">
        <v>45160</v>
      </c>
      <c r="H1601" s="2" t="str">
        <f>TEXT(Ecommerce_Sales[[#This Row],[Order_Date]],"mmmm")</f>
        <v>August</v>
      </c>
      <c r="I1601" s="2" t="str">
        <f>TEXT(Ecommerce_Sales[[#This Row],[Order_Date]],"yyyy")</f>
        <v>2023</v>
      </c>
      <c r="J1601" s="2" t="str">
        <f>TEXT(Ecommerce_Sales[[#This Row],[Order_Date]],"mmmm")</f>
        <v>August</v>
      </c>
      <c r="K1601" s="1" t="s">
        <v>1947</v>
      </c>
      <c r="L1601" s="1" t="s">
        <v>5843</v>
      </c>
      <c r="M1601" s="1" t="s">
        <v>2026</v>
      </c>
      <c r="N1601" s="1" t="s">
        <v>1978</v>
      </c>
      <c r="O1601" s="3">
        <v>259</v>
      </c>
      <c r="P1601">
        <v>3</v>
      </c>
      <c r="Q1601" s="3">
        <v>778</v>
      </c>
      <c r="R1601" s="1" t="s">
        <v>2016</v>
      </c>
      <c r="S1601" s="3">
        <v>93</v>
      </c>
      <c r="T1601">
        <v>7</v>
      </c>
      <c r="U1601" t="str">
        <f>IF(Ecommerce_Sales[[#This Row],[Delivery_Time_Days]]&gt;7,"Delay",IF(Ecommerce_Sales[[#This Row],[Delivery_Time_Days]] = 0,"No delivery",IF(Ecommerce_Sales[[#This Row],[Delivery_Time_Days]]&lt;=7,"On-time")))</f>
        <v>On-time</v>
      </c>
      <c r="V1601" s="7">
        <f>Ecommerce_Sales[[#This Row],[Profit]]/Ecommerce_Sales[[#This Row],[Total_Price]]</f>
        <v>0.34961439588688947</v>
      </c>
      <c r="W1601" s="3">
        <v>272</v>
      </c>
      <c r="X1601" s="3"/>
    </row>
    <row r="1602" spans="1:24" x14ac:dyDescent="0.25">
      <c r="A1602" s="1" t="s">
        <v>5844</v>
      </c>
      <c r="B1602" s="1" t="s">
        <v>804</v>
      </c>
      <c r="C1602" s="1" t="s">
        <v>805</v>
      </c>
      <c r="D1602" s="1" t="s">
        <v>3478</v>
      </c>
      <c r="E1602" s="1" t="s">
        <v>1996</v>
      </c>
      <c r="F1602" s="2">
        <v>45198</v>
      </c>
      <c r="G1602" s="2">
        <v>44987</v>
      </c>
      <c r="H1602" s="2" t="str">
        <f>TEXT(Ecommerce_Sales[[#This Row],[Order_Date]],"mmmm")</f>
        <v>March</v>
      </c>
      <c r="I1602" s="2" t="str">
        <f>TEXT(Ecommerce_Sales[[#This Row],[Order_Date]],"yyyy")</f>
        <v>2023</v>
      </c>
      <c r="J1602" s="2" t="str">
        <f>TEXT(Ecommerce_Sales[[#This Row],[Order_Date]],"mmmm")</f>
        <v>March</v>
      </c>
      <c r="K1602" s="1" t="s">
        <v>1947</v>
      </c>
      <c r="L1602" s="1" t="s">
        <v>5845</v>
      </c>
      <c r="M1602" s="1" t="s">
        <v>1983</v>
      </c>
      <c r="N1602" s="1" t="s">
        <v>1950</v>
      </c>
      <c r="O1602" s="3">
        <v>955</v>
      </c>
      <c r="P1602">
        <v>5</v>
      </c>
      <c r="Q1602" s="3">
        <v>4777</v>
      </c>
      <c r="R1602" s="1" t="s">
        <v>1958</v>
      </c>
      <c r="S1602" s="3">
        <v>333</v>
      </c>
      <c r="T1602">
        <v>6</v>
      </c>
      <c r="U1602" t="str">
        <f>IF(Ecommerce_Sales[[#This Row],[Delivery_Time_Days]]&gt;7,"Delay",IF(Ecommerce_Sales[[#This Row],[Delivery_Time_Days]] = 0,"No delivery",IF(Ecommerce_Sales[[#This Row],[Delivery_Time_Days]]&lt;=7,"On-time")))</f>
        <v>On-time</v>
      </c>
      <c r="V1602" s="7">
        <f>Ecommerce_Sales[[#This Row],[Profit]]/Ecommerce_Sales[[#This Row],[Total_Price]]</f>
        <v>0.40004186728072011</v>
      </c>
      <c r="W1602" s="3">
        <v>1911</v>
      </c>
      <c r="X1602" s="3"/>
    </row>
    <row r="1603" spans="1:24" x14ac:dyDescent="0.25">
      <c r="A1603" s="1" t="s">
        <v>5846</v>
      </c>
      <c r="B1603" s="1" t="s">
        <v>38</v>
      </c>
      <c r="C1603" s="1" t="s">
        <v>39</v>
      </c>
      <c r="D1603" s="1" t="s">
        <v>3028</v>
      </c>
      <c r="E1603" s="1" t="s">
        <v>1981</v>
      </c>
      <c r="F1603" s="2">
        <v>45211</v>
      </c>
      <c r="G1603" s="2">
        <v>45080</v>
      </c>
      <c r="H1603" s="2" t="str">
        <f>TEXT(Ecommerce_Sales[[#This Row],[Order_Date]],"mmmm")</f>
        <v>June</v>
      </c>
      <c r="I1603" s="2" t="str">
        <f>TEXT(Ecommerce_Sales[[#This Row],[Order_Date]],"yyyy")</f>
        <v>2023</v>
      </c>
      <c r="J1603" s="2" t="str">
        <f>TEXT(Ecommerce_Sales[[#This Row],[Order_Date]],"mmmm")</f>
        <v>June</v>
      </c>
      <c r="K1603" s="1" t="s">
        <v>1947</v>
      </c>
      <c r="L1603" s="1" t="s">
        <v>5847</v>
      </c>
      <c r="M1603" s="1" t="s">
        <v>1968</v>
      </c>
      <c r="N1603" s="1" t="s">
        <v>1957</v>
      </c>
      <c r="O1603" s="3">
        <v>1104</v>
      </c>
      <c r="P1603">
        <v>3</v>
      </c>
      <c r="Q1603" s="3">
        <v>3312</v>
      </c>
      <c r="R1603" s="1" t="s">
        <v>2008</v>
      </c>
      <c r="S1603" s="3">
        <v>467</v>
      </c>
      <c r="T1603">
        <v>9</v>
      </c>
      <c r="U1603" t="str">
        <f>IF(Ecommerce_Sales[[#This Row],[Delivery_Time_Days]]&gt;7,"Delay",IF(Ecommerce_Sales[[#This Row],[Delivery_Time_Days]] = 0,"No delivery",IF(Ecommerce_Sales[[#This Row],[Delivery_Time_Days]]&lt;=7,"On-time")))</f>
        <v>Delay</v>
      </c>
      <c r="V1603" s="7">
        <f>Ecommerce_Sales[[#This Row],[Profit]]/Ecommerce_Sales[[#This Row],[Total_Price]]</f>
        <v>0.15006038647342995</v>
      </c>
      <c r="W1603" s="3">
        <v>497</v>
      </c>
      <c r="X1603" s="3"/>
    </row>
    <row r="1604" spans="1:24" x14ac:dyDescent="0.25">
      <c r="A1604" s="1" t="s">
        <v>5848</v>
      </c>
      <c r="B1604" s="1" t="s">
        <v>668</v>
      </c>
      <c r="C1604" s="1" t="s">
        <v>669</v>
      </c>
      <c r="D1604" s="1" t="s">
        <v>4269</v>
      </c>
      <c r="E1604" s="1" t="s">
        <v>1954</v>
      </c>
      <c r="F1604" s="2">
        <v>45562</v>
      </c>
      <c r="G1604" s="2">
        <v>45126</v>
      </c>
      <c r="H1604" s="2" t="str">
        <f>TEXT(Ecommerce_Sales[[#This Row],[Order_Date]],"mmmm")</f>
        <v>July</v>
      </c>
      <c r="I1604" s="2" t="str">
        <f>TEXT(Ecommerce_Sales[[#This Row],[Order_Date]],"yyyy")</f>
        <v>2023</v>
      </c>
      <c r="J1604" s="2" t="str">
        <f>TEXT(Ecommerce_Sales[[#This Row],[Order_Date]],"mmmm")</f>
        <v>July</v>
      </c>
      <c r="K1604" s="1" t="s">
        <v>1992</v>
      </c>
      <c r="L1604" s="1" t="s">
        <v>5849</v>
      </c>
      <c r="M1604" s="1" t="s">
        <v>2026</v>
      </c>
      <c r="N1604" s="1" t="s">
        <v>1978</v>
      </c>
      <c r="O1604" s="3">
        <v>1073</v>
      </c>
      <c r="P1604">
        <v>1</v>
      </c>
      <c r="Q1604" s="3">
        <v>1073</v>
      </c>
      <c r="R1604" s="1" t="s">
        <v>1958</v>
      </c>
      <c r="S1604" s="3">
        <v>106</v>
      </c>
      <c r="U1604" t="str">
        <f>IF(Ecommerce_Sales[[#This Row],[Delivery_Time_Days]]&gt;7,"Delay",IF(Ecommerce_Sales[[#This Row],[Delivery_Time_Days]] = 0,"No delivery",IF(Ecommerce_Sales[[#This Row],[Delivery_Time_Days]]&lt;=7,"On-time")))</f>
        <v>No delivery</v>
      </c>
      <c r="V1604" s="7">
        <f>Ecommerce_Sales[[#This Row],[Profit]]/Ecommerce_Sales[[#This Row],[Total_Price]]</f>
        <v>0.35041938490214353</v>
      </c>
      <c r="W1604" s="3">
        <v>376</v>
      </c>
      <c r="X1604" s="3"/>
    </row>
    <row r="1605" spans="1:24" x14ac:dyDescent="0.25">
      <c r="A1605" s="1" t="s">
        <v>5850</v>
      </c>
      <c r="B1605" s="1" t="s">
        <v>52</v>
      </c>
      <c r="C1605" s="1" t="s">
        <v>53</v>
      </c>
      <c r="D1605" s="1" t="s">
        <v>2249</v>
      </c>
      <c r="E1605" s="1" t="s">
        <v>1996</v>
      </c>
      <c r="F1605" s="2">
        <v>45460</v>
      </c>
      <c r="G1605" s="2">
        <v>45488</v>
      </c>
      <c r="H1605" s="2" t="str">
        <f>TEXT(Ecommerce_Sales[[#This Row],[Order_Date]],"mmmm")</f>
        <v>July</v>
      </c>
      <c r="I1605" s="2" t="str">
        <f>TEXT(Ecommerce_Sales[[#This Row],[Order_Date]],"yyyy")</f>
        <v>2024</v>
      </c>
      <c r="J1605" s="2" t="str">
        <f>TEXT(Ecommerce_Sales[[#This Row],[Order_Date]],"mmmm")</f>
        <v>July</v>
      </c>
      <c r="K1605" s="1" t="s">
        <v>1986</v>
      </c>
      <c r="L1605" s="1" t="s">
        <v>5851</v>
      </c>
      <c r="M1605" s="1" t="s">
        <v>2072</v>
      </c>
      <c r="N1605" s="1" t="s">
        <v>1950</v>
      </c>
      <c r="O1605" s="3">
        <v>901</v>
      </c>
      <c r="P1605">
        <v>5</v>
      </c>
      <c r="Q1605" s="3">
        <v>4505</v>
      </c>
      <c r="R1605" s="1" t="s">
        <v>2008</v>
      </c>
      <c r="S1605" s="3">
        <v>298</v>
      </c>
      <c r="U1605" t="str">
        <f>IF(Ecommerce_Sales[[#This Row],[Delivery_Time_Days]]&gt;7,"Delay",IF(Ecommerce_Sales[[#This Row],[Delivery_Time_Days]] = 0,"No delivery",IF(Ecommerce_Sales[[#This Row],[Delivery_Time_Days]]&lt;=7,"On-time")))</f>
        <v>No delivery</v>
      </c>
      <c r="V1605" s="7">
        <f>Ecommerce_Sales[[#This Row],[Profit]]/Ecommerce_Sales[[#This Row],[Total_Price]]</f>
        <v>0.4</v>
      </c>
      <c r="W1605" s="3">
        <v>1802</v>
      </c>
      <c r="X1605" s="3"/>
    </row>
    <row r="1606" spans="1:24" x14ac:dyDescent="0.25">
      <c r="A1606" s="1" t="s">
        <v>5852</v>
      </c>
      <c r="B1606" s="1" t="s">
        <v>128</v>
      </c>
      <c r="C1606" s="1" t="s">
        <v>129</v>
      </c>
      <c r="D1606" s="1" t="s">
        <v>3002</v>
      </c>
      <c r="E1606" s="1" t="s">
        <v>1946</v>
      </c>
      <c r="F1606" s="2">
        <v>45373</v>
      </c>
      <c r="G1606" s="2">
        <v>45308</v>
      </c>
      <c r="H1606" s="2" t="str">
        <f>TEXT(Ecommerce_Sales[[#This Row],[Order_Date]],"mmmm")</f>
        <v>January</v>
      </c>
      <c r="I1606" s="2" t="str">
        <f>TEXT(Ecommerce_Sales[[#This Row],[Order_Date]],"yyyy")</f>
        <v>2024</v>
      </c>
      <c r="J1606" s="2" t="str">
        <f>TEXT(Ecommerce_Sales[[#This Row],[Order_Date]],"mmmm")</f>
        <v>January</v>
      </c>
      <c r="K1606" s="1" t="s">
        <v>1947</v>
      </c>
      <c r="L1606" s="1" t="s">
        <v>5853</v>
      </c>
      <c r="M1606" s="1" t="s">
        <v>2247</v>
      </c>
      <c r="N1606" s="1" t="s">
        <v>1957</v>
      </c>
      <c r="O1606" s="3">
        <v>111</v>
      </c>
      <c r="P1606">
        <v>2</v>
      </c>
      <c r="Q1606" s="3">
        <v>223</v>
      </c>
      <c r="R1606" s="1" t="s">
        <v>2008</v>
      </c>
      <c r="S1606" s="3">
        <v>31</v>
      </c>
      <c r="T1606">
        <v>9</v>
      </c>
      <c r="U1606" t="str">
        <f>IF(Ecommerce_Sales[[#This Row],[Delivery_Time_Days]]&gt;7,"Delay",IF(Ecommerce_Sales[[#This Row],[Delivery_Time_Days]] = 0,"No delivery",IF(Ecommerce_Sales[[#This Row],[Delivery_Time_Days]]&lt;=7,"On-time")))</f>
        <v>Delay</v>
      </c>
      <c r="V1606" s="7">
        <f>Ecommerce_Sales[[#This Row],[Profit]]/Ecommerce_Sales[[#This Row],[Total_Price]]</f>
        <v>0.14798206278026907</v>
      </c>
      <c r="W1606" s="3">
        <v>33</v>
      </c>
      <c r="X1606" s="3"/>
    </row>
    <row r="1607" spans="1:24" x14ac:dyDescent="0.25">
      <c r="A1607" s="1" t="s">
        <v>5854</v>
      </c>
      <c r="B1607" s="1" t="s">
        <v>1547</v>
      </c>
      <c r="C1607" s="1" t="s">
        <v>1548</v>
      </c>
      <c r="D1607" s="1" t="s">
        <v>3965</v>
      </c>
      <c r="E1607" s="1" t="s">
        <v>1996</v>
      </c>
      <c r="F1607" s="2">
        <v>45578</v>
      </c>
      <c r="G1607" s="2">
        <v>45508</v>
      </c>
      <c r="H1607" s="2" t="str">
        <f>TEXT(Ecommerce_Sales[[#This Row],[Order_Date]],"mmmm")</f>
        <v>August</v>
      </c>
      <c r="I1607" s="2" t="str">
        <f>TEXT(Ecommerce_Sales[[#This Row],[Order_Date]],"yyyy")</f>
        <v>2024</v>
      </c>
      <c r="J1607" s="2" t="str">
        <f>TEXT(Ecommerce_Sales[[#This Row],[Order_Date]],"mmmm")</f>
        <v>August</v>
      </c>
      <c r="K1607" s="1" t="s">
        <v>1947</v>
      </c>
      <c r="L1607" s="1" t="s">
        <v>5855</v>
      </c>
      <c r="M1607" s="1" t="s">
        <v>2026</v>
      </c>
      <c r="N1607" s="1" t="s">
        <v>1978</v>
      </c>
      <c r="O1607" s="3">
        <v>1131</v>
      </c>
      <c r="P1607">
        <v>2</v>
      </c>
      <c r="Q1607" s="3">
        <v>2263</v>
      </c>
      <c r="R1607" s="1" t="s">
        <v>1958</v>
      </c>
      <c r="S1607" s="3">
        <v>329</v>
      </c>
      <c r="T1607">
        <v>6</v>
      </c>
      <c r="U1607" t="str">
        <f>IF(Ecommerce_Sales[[#This Row],[Delivery_Time_Days]]&gt;7,"Delay",IF(Ecommerce_Sales[[#This Row],[Delivery_Time_Days]] = 0,"No delivery",IF(Ecommerce_Sales[[#This Row],[Delivery_Time_Days]]&lt;=7,"On-time")))</f>
        <v>On-time</v>
      </c>
      <c r="V1607" s="7">
        <f>Ecommerce_Sales[[#This Row],[Profit]]/Ecommerce_Sales[[#This Row],[Total_Price]]</f>
        <v>0.34997790543526291</v>
      </c>
      <c r="W1607" s="3">
        <v>792</v>
      </c>
      <c r="X1607" s="3"/>
    </row>
    <row r="1608" spans="1:24" x14ac:dyDescent="0.25">
      <c r="A1608" s="1" t="s">
        <v>5856</v>
      </c>
      <c r="B1608" s="1" t="s">
        <v>1234</v>
      </c>
      <c r="C1608" s="1" t="s">
        <v>1235</v>
      </c>
      <c r="D1608" s="1" t="s">
        <v>3145</v>
      </c>
      <c r="E1608" s="1" t="s">
        <v>1996</v>
      </c>
      <c r="F1608" s="2">
        <v>45180</v>
      </c>
      <c r="G1608" s="2">
        <v>45151</v>
      </c>
      <c r="H1608" s="2" t="str">
        <f>TEXT(Ecommerce_Sales[[#This Row],[Order_Date]],"mmmm")</f>
        <v>August</v>
      </c>
      <c r="I1608" s="2" t="str">
        <f>TEXT(Ecommerce_Sales[[#This Row],[Order_Date]],"yyyy")</f>
        <v>2023</v>
      </c>
      <c r="J1608" s="2" t="str">
        <f>TEXT(Ecommerce_Sales[[#This Row],[Order_Date]],"mmmm")</f>
        <v>August</v>
      </c>
      <c r="K1608" s="1" t="s">
        <v>1947</v>
      </c>
      <c r="L1608" s="1" t="s">
        <v>5857</v>
      </c>
      <c r="M1608" s="1" t="s">
        <v>1956</v>
      </c>
      <c r="N1608" s="1" t="s">
        <v>1957</v>
      </c>
      <c r="O1608" s="3">
        <v>621</v>
      </c>
      <c r="P1608">
        <v>5</v>
      </c>
      <c r="Q1608" s="3">
        <v>3103</v>
      </c>
      <c r="R1608" s="1" t="s">
        <v>1951</v>
      </c>
      <c r="S1608" s="3">
        <v>444</v>
      </c>
      <c r="T1608">
        <v>5</v>
      </c>
      <c r="U1608" t="str">
        <f>IF(Ecommerce_Sales[[#This Row],[Delivery_Time_Days]]&gt;7,"Delay",IF(Ecommerce_Sales[[#This Row],[Delivery_Time_Days]] = 0,"No delivery",IF(Ecommerce_Sales[[#This Row],[Delivery_Time_Days]]&lt;=7,"On-time")))</f>
        <v>On-time</v>
      </c>
      <c r="V1608" s="7">
        <f>Ecommerce_Sales[[#This Row],[Profit]]/Ecommerce_Sales[[#This Row],[Total_Price]]</f>
        <v>0.15017724782468578</v>
      </c>
      <c r="W1608" s="3">
        <v>466</v>
      </c>
      <c r="X1608" s="3"/>
    </row>
    <row r="1609" spans="1:24" x14ac:dyDescent="0.25">
      <c r="A1609" s="1" t="s">
        <v>5858</v>
      </c>
      <c r="B1609" s="1" t="s">
        <v>804</v>
      </c>
      <c r="C1609" s="1" t="s">
        <v>805</v>
      </c>
      <c r="D1609" s="1" t="s">
        <v>3478</v>
      </c>
      <c r="E1609" s="1" t="s">
        <v>1996</v>
      </c>
      <c r="F1609" s="2">
        <v>45198</v>
      </c>
      <c r="G1609" s="2">
        <v>44927</v>
      </c>
      <c r="H1609" s="2" t="str">
        <f>TEXT(Ecommerce_Sales[[#This Row],[Order_Date]],"mmmm")</f>
        <v>January</v>
      </c>
      <c r="I1609" s="2" t="str">
        <f>TEXT(Ecommerce_Sales[[#This Row],[Order_Date]],"yyyy")</f>
        <v>2023</v>
      </c>
      <c r="J1609" s="2" t="str">
        <f>TEXT(Ecommerce_Sales[[#This Row],[Order_Date]],"mmmm")</f>
        <v>January</v>
      </c>
      <c r="K1609" s="1" t="s">
        <v>1947</v>
      </c>
      <c r="L1609" s="1" t="s">
        <v>5859</v>
      </c>
      <c r="M1609" s="1" t="s">
        <v>2054</v>
      </c>
      <c r="N1609" s="1" t="s">
        <v>1957</v>
      </c>
      <c r="O1609" s="3">
        <v>743</v>
      </c>
      <c r="P1609">
        <v>1</v>
      </c>
      <c r="Q1609" s="3">
        <v>743</v>
      </c>
      <c r="R1609" s="1" t="s">
        <v>2012</v>
      </c>
      <c r="S1609" s="3">
        <v>103</v>
      </c>
      <c r="T1609">
        <v>4</v>
      </c>
      <c r="U1609" t="str">
        <f>IF(Ecommerce_Sales[[#This Row],[Delivery_Time_Days]]&gt;7,"Delay",IF(Ecommerce_Sales[[#This Row],[Delivery_Time_Days]] = 0,"No delivery",IF(Ecommerce_Sales[[#This Row],[Delivery_Time_Days]]&lt;=7,"On-time")))</f>
        <v>On-time</v>
      </c>
      <c r="V1609" s="7">
        <f>Ecommerce_Sales[[#This Row],[Profit]]/Ecommerce_Sales[[#This Row],[Total_Price]]</f>
        <v>0.14939434724091522</v>
      </c>
      <c r="W1609" s="3">
        <v>111</v>
      </c>
      <c r="X1609" s="3"/>
    </row>
    <row r="1610" spans="1:24" x14ac:dyDescent="0.25">
      <c r="A1610" s="1" t="s">
        <v>5860</v>
      </c>
      <c r="B1610" s="1" t="s">
        <v>945</v>
      </c>
      <c r="C1610" s="1" t="s">
        <v>946</v>
      </c>
      <c r="D1610" s="1" t="s">
        <v>2475</v>
      </c>
      <c r="E1610" s="1" t="s">
        <v>1961</v>
      </c>
      <c r="F1610" s="2">
        <v>45347</v>
      </c>
      <c r="G1610" s="2">
        <v>44980</v>
      </c>
      <c r="H1610" s="2" t="str">
        <f>TEXT(Ecommerce_Sales[[#This Row],[Order_Date]],"mmmm")</f>
        <v>February</v>
      </c>
      <c r="I1610" s="2" t="str">
        <f>TEXT(Ecommerce_Sales[[#This Row],[Order_Date]],"yyyy")</f>
        <v>2023</v>
      </c>
      <c r="J1610" s="2" t="str">
        <f>TEXT(Ecommerce_Sales[[#This Row],[Order_Date]],"mmmm")</f>
        <v>February</v>
      </c>
      <c r="K1610" s="1" t="s">
        <v>1986</v>
      </c>
      <c r="L1610" s="1" t="s">
        <v>5861</v>
      </c>
      <c r="M1610" s="1" t="s">
        <v>1988</v>
      </c>
      <c r="N1610" s="1" t="s">
        <v>1989</v>
      </c>
      <c r="O1610" s="3">
        <v>183</v>
      </c>
      <c r="P1610">
        <v>2</v>
      </c>
      <c r="Q1610" s="3">
        <v>365</v>
      </c>
      <c r="R1610" s="1" t="s">
        <v>1958</v>
      </c>
      <c r="S1610" s="3">
        <v>28</v>
      </c>
      <c r="U1610" t="str">
        <f>IF(Ecommerce_Sales[[#This Row],[Delivery_Time_Days]]&gt;7,"Delay",IF(Ecommerce_Sales[[#This Row],[Delivery_Time_Days]] = 0,"No delivery",IF(Ecommerce_Sales[[#This Row],[Delivery_Time_Days]]&lt;=7,"On-time")))</f>
        <v>No delivery</v>
      </c>
      <c r="V1610" s="7">
        <f>Ecommerce_Sales[[#This Row],[Profit]]/Ecommerce_Sales[[#This Row],[Total_Price]]</f>
        <v>0.24931506849315069</v>
      </c>
      <c r="W1610" s="3">
        <v>91</v>
      </c>
      <c r="X1610" s="3"/>
    </row>
    <row r="1611" spans="1:24" x14ac:dyDescent="0.25">
      <c r="A1611" s="1" t="s">
        <v>5862</v>
      </c>
      <c r="B1611" s="1" t="s">
        <v>112</v>
      </c>
      <c r="C1611" s="1" t="s">
        <v>113</v>
      </c>
      <c r="D1611" s="1" t="s">
        <v>2172</v>
      </c>
      <c r="E1611" s="1" t="s">
        <v>1961</v>
      </c>
      <c r="F1611" s="2">
        <v>45386</v>
      </c>
      <c r="G1611" s="2">
        <v>45400</v>
      </c>
      <c r="H1611" s="2" t="str">
        <f>TEXT(Ecommerce_Sales[[#This Row],[Order_Date]],"mmmm")</f>
        <v>April</v>
      </c>
      <c r="I1611" s="2" t="str">
        <f>TEXT(Ecommerce_Sales[[#This Row],[Order_Date]],"yyyy")</f>
        <v>2024</v>
      </c>
      <c r="J1611" s="2" t="str">
        <f>TEXT(Ecommerce_Sales[[#This Row],[Order_Date]],"mmmm")</f>
        <v>April</v>
      </c>
      <c r="K1611" s="1" t="s">
        <v>1986</v>
      </c>
      <c r="L1611" s="1" t="s">
        <v>5863</v>
      </c>
      <c r="M1611" s="1" t="s">
        <v>1988</v>
      </c>
      <c r="N1611" s="1" t="s">
        <v>1989</v>
      </c>
      <c r="O1611" s="3">
        <v>854</v>
      </c>
      <c r="P1611">
        <v>3</v>
      </c>
      <c r="Q1611" s="3">
        <v>2561</v>
      </c>
      <c r="R1611" s="1" t="s">
        <v>1951</v>
      </c>
      <c r="S1611" s="3">
        <v>323</v>
      </c>
      <c r="U1611" t="str">
        <f>IF(Ecommerce_Sales[[#This Row],[Delivery_Time_Days]]&gt;7,"Delay",IF(Ecommerce_Sales[[#This Row],[Delivery_Time_Days]] = 0,"No delivery",IF(Ecommerce_Sales[[#This Row],[Delivery_Time_Days]]&lt;=7,"On-time")))</f>
        <v>No delivery</v>
      </c>
      <c r="V1611" s="7">
        <f>Ecommerce_Sales[[#This Row],[Profit]]/Ecommerce_Sales[[#This Row],[Total_Price]]</f>
        <v>0.24990238188207731</v>
      </c>
      <c r="W1611" s="3">
        <v>640</v>
      </c>
      <c r="X1611" s="3"/>
    </row>
    <row r="1612" spans="1:24" x14ac:dyDescent="0.25">
      <c r="A1612" s="1" t="s">
        <v>5864</v>
      </c>
      <c r="B1612" s="1" t="s">
        <v>707</v>
      </c>
      <c r="C1612" s="1" t="s">
        <v>708</v>
      </c>
      <c r="D1612" s="1" t="s">
        <v>5865</v>
      </c>
      <c r="E1612" s="1" t="s">
        <v>2005</v>
      </c>
      <c r="F1612" s="2">
        <v>45648</v>
      </c>
      <c r="G1612" s="2">
        <v>45502</v>
      </c>
      <c r="H1612" s="2" t="str">
        <f>TEXT(Ecommerce_Sales[[#This Row],[Order_Date]],"mmmm")</f>
        <v>July</v>
      </c>
      <c r="I1612" s="2" t="str">
        <f>TEXT(Ecommerce_Sales[[#This Row],[Order_Date]],"yyyy")</f>
        <v>2024</v>
      </c>
      <c r="J1612" s="2" t="str">
        <f>TEXT(Ecommerce_Sales[[#This Row],[Order_Date]],"mmmm")</f>
        <v>July</v>
      </c>
      <c r="K1612" s="1" t="s">
        <v>1947</v>
      </c>
      <c r="L1612" s="1" t="s">
        <v>5866</v>
      </c>
      <c r="M1612" s="1" t="s">
        <v>1983</v>
      </c>
      <c r="N1612" s="1" t="s">
        <v>1950</v>
      </c>
      <c r="O1612" s="3">
        <v>802</v>
      </c>
      <c r="P1612">
        <v>6</v>
      </c>
      <c r="Q1612" s="3">
        <v>4814</v>
      </c>
      <c r="R1612" s="1" t="s">
        <v>1958</v>
      </c>
      <c r="S1612" s="3">
        <v>315</v>
      </c>
      <c r="T1612">
        <v>6</v>
      </c>
      <c r="U1612" t="str">
        <f>IF(Ecommerce_Sales[[#This Row],[Delivery_Time_Days]]&gt;7,"Delay",IF(Ecommerce_Sales[[#This Row],[Delivery_Time_Days]] = 0,"No delivery",IF(Ecommerce_Sales[[#This Row],[Delivery_Time_Days]]&lt;=7,"On-time")))</f>
        <v>On-time</v>
      </c>
      <c r="V1612" s="7">
        <f>Ecommerce_Sales[[#This Row],[Profit]]/Ecommerce_Sales[[#This Row],[Total_Price]]</f>
        <v>0.40008309098462819</v>
      </c>
      <c r="W1612" s="3">
        <v>1926</v>
      </c>
      <c r="X1612" s="3"/>
    </row>
    <row r="1613" spans="1:24" x14ac:dyDescent="0.25">
      <c r="A1613" s="1" t="s">
        <v>5867</v>
      </c>
      <c r="B1613" s="1" t="s">
        <v>1063</v>
      </c>
      <c r="C1613" s="1" t="s">
        <v>1064</v>
      </c>
      <c r="D1613" s="1" t="s">
        <v>3282</v>
      </c>
      <c r="E1613" s="1" t="s">
        <v>1946</v>
      </c>
      <c r="F1613" s="2">
        <v>45113</v>
      </c>
      <c r="G1613" s="2">
        <v>45128</v>
      </c>
      <c r="H1613" s="2" t="str">
        <f>TEXT(Ecommerce_Sales[[#This Row],[Order_Date]],"mmmm")</f>
        <v>July</v>
      </c>
      <c r="I1613" s="2" t="str">
        <f>TEXT(Ecommerce_Sales[[#This Row],[Order_Date]],"yyyy")</f>
        <v>2023</v>
      </c>
      <c r="J1613" s="2" t="str">
        <f>TEXT(Ecommerce_Sales[[#This Row],[Order_Date]],"mmmm")</f>
        <v>July</v>
      </c>
      <c r="K1613" s="1" t="s">
        <v>1947</v>
      </c>
      <c r="L1613" s="1" t="s">
        <v>5868</v>
      </c>
      <c r="M1613" s="1" t="s">
        <v>2047</v>
      </c>
      <c r="N1613" s="1" t="s">
        <v>1989</v>
      </c>
      <c r="O1613" s="3">
        <v>763</v>
      </c>
      <c r="P1613">
        <v>2</v>
      </c>
      <c r="Q1613" s="3">
        <v>1527</v>
      </c>
      <c r="R1613" s="1" t="s">
        <v>1951</v>
      </c>
      <c r="S1613" s="3">
        <v>128</v>
      </c>
      <c r="T1613">
        <v>7</v>
      </c>
      <c r="U1613" t="str">
        <f>IF(Ecommerce_Sales[[#This Row],[Delivery_Time_Days]]&gt;7,"Delay",IF(Ecommerce_Sales[[#This Row],[Delivery_Time_Days]] = 0,"No delivery",IF(Ecommerce_Sales[[#This Row],[Delivery_Time_Days]]&lt;=7,"On-time")))</f>
        <v>On-time</v>
      </c>
      <c r="V1613" s="7">
        <f>Ecommerce_Sales[[#This Row],[Profit]]/Ecommerce_Sales[[#This Row],[Total_Price]]</f>
        <v>0.25016371971185331</v>
      </c>
      <c r="W1613" s="3">
        <v>382</v>
      </c>
      <c r="X1613" s="3"/>
    </row>
    <row r="1614" spans="1:24" x14ac:dyDescent="0.25">
      <c r="A1614" s="1" t="s">
        <v>5869</v>
      </c>
      <c r="B1614" s="1" t="s">
        <v>525</v>
      </c>
      <c r="C1614" s="1" t="s">
        <v>526</v>
      </c>
      <c r="D1614" s="1" t="s">
        <v>3541</v>
      </c>
      <c r="E1614" s="1" t="s">
        <v>1996</v>
      </c>
      <c r="F1614" s="2">
        <v>45052</v>
      </c>
      <c r="G1614" s="2">
        <v>45027</v>
      </c>
      <c r="H1614" s="2" t="str">
        <f>TEXT(Ecommerce_Sales[[#This Row],[Order_Date]],"mmmm")</f>
        <v>April</v>
      </c>
      <c r="I1614" s="2" t="str">
        <f>TEXT(Ecommerce_Sales[[#This Row],[Order_Date]],"yyyy")</f>
        <v>2023</v>
      </c>
      <c r="J1614" s="2" t="str">
        <f>TEXT(Ecommerce_Sales[[#This Row],[Order_Date]],"mmmm")</f>
        <v>April</v>
      </c>
      <c r="K1614" s="1" t="s">
        <v>1947</v>
      </c>
      <c r="L1614" s="1" t="s">
        <v>5870</v>
      </c>
      <c r="M1614" s="1" t="s">
        <v>2072</v>
      </c>
      <c r="N1614" s="1" t="s">
        <v>1950</v>
      </c>
      <c r="O1614" s="3">
        <v>1042</v>
      </c>
      <c r="P1614">
        <v>4</v>
      </c>
      <c r="Q1614" s="3">
        <v>4166</v>
      </c>
      <c r="R1614" s="1" t="s">
        <v>1951</v>
      </c>
      <c r="S1614" s="3">
        <v>431</v>
      </c>
      <c r="T1614">
        <v>5</v>
      </c>
      <c r="U1614" t="str">
        <f>IF(Ecommerce_Sales[[#This Row],[Delivery_Time_Days]]&gt;7,"Delay",IF(Ecommerce_Sales[[#This Row],[Delivery_Time_Days]] = 0,"No delivery",IF(Ecommerce_Sales[[#This Row],[Delivery_Time_Days]]&lt;=7,"On-time")))</f>
        <v>On-time</v>
      </c>
      <c r="V1614" s="7">
        <f>Ecommerce_Sales[[#This Row],[Profit]]/Ecommerce_Sales[[#This Row],[Total_Price]]</f>
        <v>0.40014402304368701</v>
      </c>
      <c r="W1614" s="3">
        <v>1667</v>
      </c>
      <c r="X1614" s="3"/>
    </row>
    <row r="1615" spans="1:24" x14ac:dyDescent="0.25">
      <c r="A1615" s="1" t="s">
        <v>5871</v>
      </c>
      <c r="B1615" s="1" t="s">
        <v>44</v>
      </c>
      <c r="C1615" s="1" t="s">
        <v>45</v>
      </c>
      <c r="D1615" s="1" t="s">
        <v>2787</v>
      </c>
      <c r="E1615" s="1" t="s">
        <v>1961</v>
      </c>
      <c r="F1615" s="2">
        <v>45088</v>
      </c>
      <c r="G1615" s="2">
        <v>45256</v>
      </c>
      <c r="H1615" s="2" t="str">
        <f>TEXT(Ecommerce_Sales[[#This Row],[Order_Date]],"mmmm")</f>
        <v>November</v>
      </c>
      <c r="I1615" s="2" t="str">
        <f>TEXT(Ecommerce_Sales[[#This Row],[Order_Date]],"yyyy")</f>
        <v>2023</v>
      </c>
      <c r="J1615" s="2" t="str">
        <f>TEXT(Ecommerce_Sales[[#This Row],[Order_Date]],"mmmm")</f>
        <v>November</v>
      </c>
      <c r="K1615" s="1" t="s">
        <v>1947</v>
      </c>
      <c r="L1615" s="1" t="s">
        <v>5872</v>
      </c>
      <c r="M1615" s="1" t="s">
        <v>2047</v>
      </c>
      <c r="N1615" s="1" t="s">
        <v>1989</v>
      </c>
      <c r="O1615" s="3">
        <v>68</v>
      </c>
      <c r="P1615">
        <v>6</v>
      </c>
      <c r="Q1615" s="3">
        <v>411</v>
      </c>
      <c r="R1615" s="1" t="s">
        <v>1958</v>
      </c>
      <c r="S1615" s="3">
        <v>60</v>
      </c>
      <c r="T1615">
        <v>2</v>
      </c>
      <c r="U1615" t="str">
        <f>IF(Ecommerce_Sales[[#This Row],[Delivery_Time_Days]]&gt;7,"Delay",IF(Ecommerce_Sales[[#This Row],[Delivery_Time_Days]] = 0,"No delivery",IF(Ecommerce_Sales[[#This Row],[Delivery_Time_Days]]&lt;=7,"On-time")))</f>
        <v>On-time</v>
      </c>
      <c r="V1615" s="7">
        <f>Ecommerce_Sales[[#This Row],[Profit]]/Ecommerce_Sales[[#This Row],[Total_Price]]</f>
        <v>0.25060827250608275</v>
      </c>
      <c r="W1615" s="3">
        <v>103</v>
      </c>
      <c r="X1615" s="3"/>
    </row>
    <row r="1616" spans="1:24" x14ac:dyDescent="0.25">
      <c r="A1616" s="1" t="s">
        <v>5873</v>
      </c>
      <c r="B1616" s="1" t="s">
        <v>583</v>
      </c>
      <c r="C1616" s="1" t="s">
        <v>584</v>
      </c>
      <c r="D1616" s="1" t="s">
        <v>4239</v>
      </c>
      <c r="E1616" s="1" t="s">
        <v>1981</v>
      </c>
      <c r="F1616" s="2">
        <v>45328</v>
      </c>
      <c r="G1616" s="2">
        <v>45497</v>
      </c>
      <c r="H1616" s="2" t="str">
        <f>TEXT(Ecommerce_Sales[[#This Row],[Order_Date]],"mmmm")</f>
        <v>July</v>
      </c>
      <c r="I1616" s="2" t="str">
        <f>TEXT(Ecommerce_Sales[[#This Row],[Order_Date]],"yyyy")</f>
        <v>2024</v>
      </c>
      <c r="J1616" s="2" t="str">
        <f>TEXT(Ecommerce_Sales[[#This Row],[Order_Date]],"mmmm")</f>
        <v>July</v>
      </c>
      <c r="K1616" s="1" t="s">
        <v>1947</v>
      </c>
      <c r="L1616" s="1" t="s">
        <v>5874</v>
      </c>
      <c r="M1616" s="1" t="s">
        <v>2072</v>
      </c>
      <c r="N1616" s="1" t="s">
        <v>1950</v>
      </c>
      <c r="O1616" s="3">
        <v>1032</v>
      </c>
      <c r="P1616">
        <v>1</v>
      </c>
      <c r="Q1616" s="3">
        <v>1032</v>
      </c>
      <c r="R1616" s="1" t="s">
        <v>1958</v>
      </c>
      <c r="S1616" s="3">
        <v>70</v>
      </c>
      <c r="T1616">
        <v>2</v>
      </c>
      <c r="U1616" t="str">
        <f>IF(Ecommerce_Sales[[#This Row],[Delivery_Time_Days]]&gt;7,"Delay",IF(Ecommerce_Sales[[#This Row],[Delivery_Time_Days]] = 0,"No delivery",IF(Ecommerce_Sales[[#This Row],[Delivery_Time_Days]]&lt;=7,"On-time")))</f>
        <v>On-time</v>
      </c>
      <c r="V1616" s="7">
        <f>Ecommerce_Sales[[#This Row],[Profit]]/Ecommerce_Sales[[#This Row],[Total_Price]]</f>
        <v>0.40019379844961239</v>
      </c>
      <c r="W1616" s="3">
        <v>413</v>
      </c>
      <c r="X1616" s="3"/>
    </row>
    <row r="1617" spans="1:24" x14ac:dyDescent="0.25">
      <c r="A1617" s="1" t="s">
        <v>5875</v>
      </c>
      <c r="B1617" s="1" t="s">
        <v>1271</v>
      </c>
      <c r="C1617" s="1" t="s">
        <v>1272</v>
      </c>
      <c r="D1617" s="1" t="s">
        <v>2300</v>
      </c>
      <c r="E1617" s="1" t="s">
        <v>1946</v>
      </c>
      <c r="F1617" s="2">
        <v>45487</v>
      </c>
      <c r="G1617" s="2">
        <v>45510</v>
      </c>
      <c r="H1617" s="2" t="str">
        <f>TEXT(Ecommerce_Sales[[#This Row],[Order_Date]],"mmmm")</f>
        <v>August</v>
      </c>
      <c r="I1617" s="2" t="str">
        <f>TEXT(Ecommerce_Sales[[#This Row],[Order_Date]],"yyyy")</f>
        <v>2024</v>
      </c>
      <c r="J1617" s="2" t="str">
        <f>TEXT(Ecommerce_Sales[[#This Row],[Order_Date]],"mmmm")</f>
        <v>August</v>
      </c>
      <c r="K1617" s="1" t="s">
        <v>1947</v>
      </c>
      <c r="L1617" s="1" t="s">
        <v>5876</v>
      </c>
      <c r="M1617" s="1" t="s">
        <v>2072</v>
      </c>
      <c r="N1617" s="1" t="s">
        <v>1950</v>
      </c>
      <c r="O1617" s="3">
        <v>374</v>
      </c>
      <c r="P1617">
        <v>2</v>
      </c>
      <c r="Q1617" s="3">
        <v>748</v>
      </c>
      <c r="R1617" s="1" t="s">
        <v>2016</v>
      </c>
      <c r="S1617" s="3">
        <v>39</v>
      </c>
      <c r="T1617">
        <v>7</v>
      </c>
      <c r="U1617" t="str">
        <f>IF(Ecommerce_Sales[[#This Row],[Delivery_Time_Days]]&gt;7,"Delay",IF(Ecommerce_Sales[[#This Row],[Delivery_Time_Days]] = 0,"No delivery",IF(Ecommerce_Sales[[#This Row],[Delivery_Time_Days]]&lt;=7,"On-time")))</f>
        <v>On-time</v>
      </c>
      <c r="V1617" s="7">
        <f>Ecommerce_Sales[[#This Row],[Profit]]/Ecommerce_Sales[[#This Row],[Total_Price]]</f>
        <v>0.3997326203208556</v>
      </c>
      <c r="W1617" s="3">
        <v>299</v>
      </c>
      <c r="X1617" s="3"/>
    </row>
    <row r="1618" spans="1:24" x14ac:dyDescent="0.25">
      <c r="A1618" s="1" t="s">
        <v>5877</v>
      </c>
      <c r="B1618" s="1" t="s">
        <v>1594</v>
      </c>
      <c r="C1618" s="1" t="s">
        <v>1595</v>
      </c>
      <c r="D1618" s="1" t="s">
        <v>5354</v>
      </c>
      <c r="E1618" s="1" t="s">
        <v>1981</v>
      </c>
      <c r="F1618" s="2">
        <v>45230</v>
      </c>
      <c r="G1618" s="2">
        <v>45037</v>
      </c>
      <c r="H1618" s="2" t="str">
        <f>TEXT(Ecommerce_Sales[[#This Row],[Order_Date]],"mmmm")</f>
        <v>April</v>
      </c>
      <c r="I1618" s="2" t="str">
        <f>TEXT(Ecommerce_Sales[[#This Row],[Order_Date]],"yyyy")</f>
        <v>2023</v>
      </c>
      <c r="J1618" s="2" t="str">
        <f>TEXT(Ecommerce_Sales[[#This Row],[Order_Date]],"mmmm")</f>
        <v>April</v>
      </c>
      <c r="K1618" s="1" t="s">
        <v>1947</v>
      </c>
      <c r="L1618" s="1" t="s">
        <v>5396</v>
      </c>
      <c r="M1618" s="1" t="s">
        <v>2065</v>
      </c>
      <c r="N1618" s="1" t="s">
        <v>1978</v>
      </c>
      <c r="O1618" s="3">
        <v>374</v>
      </c>
      <c r="P1618">
        <v>3</v>
      </c>
      <c r="Q1618" s="3">
        <v>1121</v>
      </c>
      <c r="R1618" s="1" t="s">
        <v>2008</v>
      </c>
      <c r="S1618" s="3">
        <v>72</v>
      </c>
      <c r="T1618">
        <v>9</v>
      </c>
      <c r="U1618" t="str">
        <f>IF(Ecommerce_Sales[[#This Row],[Delivery_Time_Days]]&gt;7,"Delay",IF(Ecommerce_Sales[[#This Row],[Delivery_Time_Days]] = 0,"No delivery",IF(Ecommerce_Sales[[#This Row],[Delivery_Time_Days]]&lt;=7,"On-time")))</f>
        <v>Delay</v>
      </c>
      <c r="V1618" s="7">
        <f>Ecommerce_Sales[[#This Row],[Profit]]/Ecommerce_Sales[[#This Row],[Total_Price]]</f>
        <v>0.34968777876895629</v>
      </c>
      <c r="W1618" s="3">
        <v>392</v>
      </c>
      <c r="X1618" s="3"/>
    </row>
    <row r="1619" spans="1:24" x14ac:dyDescent="0.25">
      <c r="A1619" s="1" t="s">
        <v>5878</v>
      </c>
      <c r="B1619" s="1" t="s">
        <v>658</v>
      </c>
      <c r="C1619" s="1" t="s">
        <v>659</v>
      </c>
      <c r="D1619" s="1" t="s">
        <v>4549</v>
      </c>
      <c r="E1619" s="1" t="s">
        <v>1966</v>
      </c>
      <c r="F1619" s="2">
        <v>45495</v>
      </c>
      <c r="G1619" s="2">
        <v>45600</v>
      </c>
      <c r="H1619" s="2" t="str">
        <f>TEXT(Ecommerce_Sales[[#This Row],[Order_Date]],"mmmm")</f>
        <v>November</v>
      </c>
      <c r="I1619" s="2" t="str">
        <f>TEXT(Ecommerce_Sales[[#This Row],[Order_Date]],"yyyy")</f>
        <v>2024</v>
      </c>
      <c r="J1619" s="2" t="str">
        <f>TEXT(Ecommerce_Sales[[#This Row],[Order_Date]],"mmmm")</f>
        <v>November</v>
      </c>
      <c r="K1619" s="1" t="s">
        <v>1947</v>
      </c>
      <c r="L1619" s="1" t="s">
        <v>5879</v>
      </c>
      <c r="M1619" s="1" t="s">
        <v>1963</v>
      </c>
      <c r="N1619" s="1" t="s">
        <v>1957</v>
      </c>
      <c r="O1619" s="3">
        <v>1332</v>
      </c>
      <c r="P1619">
        <v>6</v>
      </c>
      <c r="Q1619" s="3">
        <v>7994</v>
      </c>
      <c r="R1619" s="1" t="s">
        <v>1958</v>
      </c>
      <c r="S1619" s="3">
        <v>1122</v>
      </c>
      <c r="T1619">
        <v>2</v>
      </c>
      <c r="U1619" t="str">
        <f>IF(Ecommerce_Sales[[#This Row],[Delivery_Time_Days]]&gt;7,"Delay",IF(Ecommerce_Sales[[#This Row],[Delivery_Time_Days]] = 0,"No delivery",IF(Ecommerce_Sales[[#This Row],[Delivery_Time_Days]]&lt;=7,"On-time")))</f>
        <v>On-time</v>
      </c>
      <c r="V1619" s="7">
        <f>Ecommerce_Sales[[#This Row],[Profit]]/Ecommerce_Sales[[#This Row],[Total_Price]]</f>
        <v>0.14998749061796346</v>
      </c>
      <c r="W1619" s="3">
        <v>1199</v>
      </c>
      <c r="X1619" s="3"/>
    </row>
    <row r="1620" spans="1:24" x14ac:dyDescent="0.25">
      <c r="A1620" s="1" t="s">
        <v>5880</v>
      </c>
      <c r="B1620" s="1" t="s">
        <v>1177</v>
      </c>
      <c r="C1620" s="1" t="s">
        <v>1178</v>
      </c>
      <c r="D1620" s="1" t="s">
        <v>2216</v>
      </c>
      <c r="E1620" s="1" t="s">
        <v>1966</v>
      </c>
      <c r="F1620" s="2">
        <v>45561</v>
      </c>
      <c r="G1620" s="2">
        <v>45365</v>
      </c>
      <c r="H1620" s="2" t="str">
        <f>TEXT(Ecommerce_Sales[[#This Row],[Order_Date]],"mmmm")</f>
        <v>March</v>
      </c>
      <c r="I1620" s="2" t="str">
        <f>TEXT(Ecommerce_Sales[[#This Row],[Order_Date]],"yyyy")</f>
        <v>2024</v>
      </c>
      <c r="J1620" s="2" t="str">
        <f>TEXT(Ecommerce_Sales[[#This Row],[Order_Date]],"mmmm")</f>
        <v>March</v>
      </c>
      <c r="K1620" s="1" t="s">
        <v>1947</v>
      </c>
      <c r="L1620" s="1" t="s">
        <v>5881</v>
      </c>
      <c r="M1620" s="1" t="s">
        <v>2026</v>
      </c>
      <c r="N1620" s="1" t="s">
        <v>1978</v>
      </c>
      <c r="O1620" s="3">
        <v>942</v>
      </c>
      <c r="P1620">
        <v>4</v>
      </c>
      <c r="Q1620" s="3">
        <v>3770</v>
      </c>
      <c r="R1620" s="1" t="s">
        <v>1951</v>
      </c>
      <c r="S1620" s="3">
        <v>398</v>
      </c>
      <c r="T1620">
        <v>8</v>
      </c>
      <c r="U1620" t="str">
        <f>IF(Ecommerce_Sales[[#This Row],[Delivery_Time_Days]]&gt;7,"Delay",IF(Ecommerce_Sales[[#This Row],[Delivery_Time_Days]] = 0,"No delivery",IF(Ecommerce_Sales[[#This Row],[Delivery_Time_Days]]&lt;=7,"On-time")))</f>
        <v>Delay</v>
      </c>
      <c r="V1620" s="7">
        <f>Ecommerce_Sales[[#This Row],[Profit]]/Ecommerce_Sales[[#This Row],[Total_Price]]</f>
        <v>0.34986737400530504</v>
      </c>
      <c r="W1620" s="3">
        <v>1319</v>
      </c>
      <c r="X1620" s="3"/>
    </row>
    <row r="1621" spans="1:24" x14ac:dyDescent="0.25">
      <c r="A1621" s="1" t="s">
        <v>5882</v>
      </c>
      <c r="B1621" s="1" t="s">
        <v>545</v>
      </c>
      <c r="C1621" s="1" t="s">
        <v>799</v>
      </c>
      <c r="D1621" s="1" t="s">
        <v>2175</v>
      </c>
      <c r="E1621" s="1" t="s">
        <v>1981</v>
      </c>
      <c r="F1621" s="2">
        <v>45643</v>
      </c>
      <c r="G1621" s="2">
        <v>45063</v>
      </c>
      <c r="H1621" s="2" t="str">
        <f>TEXT(Ecommerce_Sales[[#This Row],[Order_Date]],"mmmm")</f>
        <v>May</v>
      </c>
      <c r="I1621" s="2" t="str">
        <f>TEXT(Ecommerce_Sales[[#This Row],[Order_Date]],"yyyy")</f>
        <v>2023</v>
      </c>
      <c r="J1621" s="2" t="str">
        <f>TEXT(Ecommerce_Sales[[#This Row],[Order_Date]],"mmmm")</f>
        <v>May</v>
      </c>
      <c r="K1621" s="1" t="s">
        <v>1947</v>
      </c>
      <c r="L1621" s="1" t="s">
        <v>5883</v>
      </c>
      <c r="M1621" s="1" t="s">
        <v>2026</v>
      </c>
      <c r="N1621" s="1" t="s">
        <v>1978</v>
      </c>
      <c r="O1621" s="3">
        <v>1008</v>
      </c>
      <c r="P1621">
        <v>1</v>
      </c>
      <c r="Q1621" s="3">
        <v>1008</v>
      </c>
      <c r="R1621" s="1" t="s">
        <v>2012</v>
      </c>
      <c r="S1621" s="3">
        <v>53</v>
      </c>
      <c r="T1621">
        <v>2</v>
      </c>
      <c r="U1621" t="str">
        <f>IF(Ecommerce_Sales[[#This Row],[Delivery_Time_Days]]&gt;7,"Delay",IF(Ecommerce_Sales[[#This Row],[Delivery_Time_Days]] = 0,"No delivery",IF(Ecommerce_Sales[[#This Row],[Delivery_Time_Days]]&lt;=7,"On-time")))</f>
        <v>On-time</v>
      </c>
      <c r="V1621" s="7">
        <f>Ecommerce_Sales[[#This Row],[Profit]]/Ecommerce_Sales[[#This Row],[Total_Price]]</f>
        <v>0.35019841269841268</v>
      </c>
      <c r="W1621" s="3">
        <v>353</v>
      </c>
      <c r="X1621" s="3"/>
    </row>
    <row r="1622" spans="1:24" x14ac:dyDescent="0.25">
      <c r="A1622" s="1" t="s">
        <v>5884</v>
      </c>
      <c r="B1622" s="1" t="s">
        <v>555</v>
      </c>
      <c r="C1622" s="1" t="s">
        <v>556</v>
      </c>
      <c r="D1622" s="1" t="s">
        <v>3232</v>
      </c>
      <c r="E1622" s="1" t="s">
        <v>1954</v>
      </c>
      <c r="F1622" s="2">
        <v>45154</v>
      </c>
      <c r="G1622" s="2">
        <v>45366</v>
      </c>
      <c r="H1622" s="2" t="str">
        <f>TEXT(Ecommerce_Sales[[#This Row],[Order_Date]],"mmmm")</f>
        <v>March</v>
      </c>
      <c r="I1622" s="2" t="str">
        <f>TEXT(Ecommerce_Sales[[#This Row],[Order_Date]],"yyyy")</f>
        <v>2024</v>
      </c>
      <c r="J1622" s="2" t="str">
        <f>TEXT(Ecommerce_Sales[[#This Row],[Order_Date]],"mmmm")</f>
        <v>March</v>
      </c>
      <c r="K1622" s="1" t="s">
        <v>1986</v>
      </c>
      <c r="L1622" s="1" t="s">
        <v>5885</v>
      </c>
      <c r="M1622" s="1" t="s">
        <v>1988</v>
      </c>
      <c r="N1622" s="1" t="s">
        <v>1989</v>
      </c>
      <c r="O1622" s="3">
        <v>112</v>
      </c>
      <c r="P1622">
        <v>4</v>
      </c>
      <c r="Q1622" s="3">
        <v>449</v>
      </c>
      <c r="R1622" s="1" t="s">
        <v>1958</v>
      </c>
      <c r="S1622" s="3">
        <v>67</v>
      </c>
      <c r="U1622" t="str">
        <f>IF(Ecommerce_Sales[[#This Row],[Delivery_Time_Days]]&gt;7,"Delay",IF(Ecommerce_Sales[[#This Row],[Delivery_Time_Days]] = 0,"No delivery",IF(Ecommerce_Sales[[#This Row],[Delivery_Time_Days]]&lt;=7,"On-time")))</f>
        <v>No delivery</v>
      </c>
      <c r="V1622" s="7">
        <f>Ecommerce_Sales[[#This Row],[Profit]]/Ecommerce_Sales[[#This Row],[Total_Price]]</f>
        <v>0.24944320712694878</v>
      </c>
      <c r="W1622" s="3">
        <v>112</v>
      </c>
      <c r="X1622" s="3"/>
    </row>
    <row r="1623" spans="1:24" x14ac:dyDescent="0.25">
      <c r="A1623" s="1" t="s">
        <v>5886</v>
      </c>
      <c r="B1623" s="1" t="s">
        <v>1824</v>
      </c>
      <c r="C1623" s="1" t="s">
        <v>1825</v>
      </c>
      <c r="D1623" s="1" t="s">
        <v>5887</v>
      </c>
      <c r="E1623" s="1" t="s">
        <v>1954</v>
      </c>
      <c r="F1623" s="2">
        <v>45453</v>
      </c>
      <c r="G1623" s="2">
        <v>45138</v>
      </c>
      <c r="H1623" s="2" t="str">
        <f>TEXT(Ecommerce_Sales[[#This Row],[Order_Date]],"mmmm")</f>
        <v>July</v>
      </c>
      <c r="I1623" s="2" t="str">
        <f>TEXT(Ecommerce_Sales[[#This Row],[Order_Date]],"yyyy")</f>
        <v>2023</v>
      </c>
      <c r="J1623" s="2" t="str">
        <f>TEXT(Ecommerce_Sales[[#This Row],[Order_Date]],"mmmm")</f>
        <v>July</v>
      </c>
      <c r="K1623" s="1" t="s">
        <v>1947</v>
      </c>
      <c r="L1623" s="1" t="s">
        <v>5888</v>
      </c>
      <c r="M1623" s="1" t="s">
        <v>1968</v>
      </c>
      <c r="N1623" s="1" t="s">
        <v>1957</v>
      </c>
      <c r="O1623" s="3">
        <v>520</v>
      </c>
      <c r="P1623">
        <v>5</v>
      </c>
      <c r="Q1623" s="3">
        <v>2601</v>
      </c>
      <c r="R1623" s="1" t="s">
        <v>2016</v>
      </c>
      <c r="S1623" s="3">
        <v>145</v>
      </c>
      <c r="T1623">
        <v>5</v>
      </c>
      <c r="U1623" t="str">
        <f>IF(Ecommerce_Sales[[#This Row],[Delivery_Time_Days]]&gt;7,"Delay",IF(Ecommerce_Sales[[#This Row],[Delivery_Time_Days]] = 0,"No delivery",IF(Ecommerce_Sales[[#This Row],[Delivery_Time_Days]]&lt;=7,"On-time")))</f>
        <v>On-time</v>
      </c>
      <c r="V1623" s="7">
        <f>Ecommerce_Sales[[#This Row],[Profit]]/Ecommerce_Sales[[#This Row],[Total_Price]]</f>
        <v>0.14994232987312572</v>
      </c>
      <c r="W1623" s="3">
        <v>390</v>
      </c>
      <c r="X1623" s="3"/>
    </row>
    <row r="1624" spans="1:24" x14ac:dyDescent="0.25">
      <c r="A1624" s="1" t="s">
        <v>5889</v>
      </c>
      <c r="B1624" s="1" t="s">
        <v>462</v>
      </c>
      <c r="C1624" s="1" t="s">
        <v>1467</v>
      </c>
      <c r="D1624" s="1" t="s">
        <v>4964</v>
      </c>
      <c r="E1624" s="1" t="s">
        <v>1996</v>
      </c>
      <c r="F1624" s="2">
        <v>45212</v>
      </c>
      <c r="G1624" s="2">
        <v>45291</v>
      </c>
      <c r="H1624" s="2" t="str">
        <f>TEXT(Ecommerce_Sales[[#This Row],[Order_Date]],"mmmm")</f>
        <v>December</v>
      </c>
      <c r="I1624" s="2" t="str">
        <f>TEXT(Ecommerce_Sales[[#This Row],[Order_Date]],"yyyy")</f>
        <v>2023</v>
      </c>
      <c r="J1624" s="2" t="str">
        <f>TEXT(Ecommerce_Sales[[#This Row],[Order_Date]],"mmmm")</f>
        <v>December</v>
      </c>
      <c r="K1624" s="1" t="s">
        <v>1947</v>
      </c>
      <c r="L1624" s="1" t="s">
        <v>5890</v>
      </c>
      <c r="M1624" s="1" t="s">
        <v>2043</v>
      </c>
      <c r="N1624" s="1" t="s">
        <v>1989</v>
      </c>
      <c r="O1624" s="3">
        <v>1301</v>
      </c>
      <c r="P1624">
        <v>10</v>
      </c>
      <c r="Q1624" s="3">
        <v>13014</v>
      </c>
      <c r="R1624" s="1" t="s">
        <v>1958</v>
      </c>
      <c r="S1624" s="3">
        <v>794</v>
      </c>
      <c r="T1624">
        <v>10</v>
      </c>
      <c r="U1624" t="str">
        <f>IF(Ecommerce_Sales[[#This Row],[Delivery_Time_Days]]&gt;7,"Delay",IF(Ecommerce_Sales[[#This Row],[Delivery_Time_Days]] = 0,"No delivery",IF(Ecommerce_Sales[[#This Row],[Delivery_Time_Days]]&lt;=7,"On-time")))</f>
        <v>Delay</v>
      </c>
      <c r="V1624" s="7">
        <f>Ecommerce_Sales[[#This Row],[Profit]]/Ecommerce_Sales[[#This Row],[Total_Price]]</f>
        <v>0.25003842016290151</v>
      </c>
      <c r="W1624" s="3">
        <v>3254</v>
      </c>
      <c r="X1624" s="3"/>
    </row>
    <row r="1625" spans="1:24" x14ac:dyDescent="0.25">
      <c r="A1625" s="1" t="s">
        <v>5891</v>
      </c>
      <c r="B1625" s="1" t="s">
        <v>888</v>
      </c>
      <c r="C1625" s="1" t="s">
        <v>889</v>
      </c>
      <c r="D1625" s="1" t="s">
        <v>5208</v>
      </c>
      <c r="E1625" s="1" t="s">
        <v>1966</v>
      </c>
      <c r="F1625" s="2">
        <v>44996</v>
      </c>
      <c r="G1625" s="2">
        <v>44955</v>
      </c>
      <c r="H1625" s="2" t="str">
        <f>TEXT(Ecommerce_Sales[[#This Row],[Order_Date]],"mmmm")</f>
        <v>January</v>
      </c>
      <c r="I1625" s="2" t="str">
        <f>TEXT(Ecommerce_Sales[[#This Row],[Order_Date]],"yyyy")</f>
        <v>2023</v>
      </c>
      <c r="J1625" s="2" t="str">
        <f>TEXT(Ecommerce_Sales[[#This Row],[Order_Date]],"mmmm")</f>
        <v>January</v>
      </c>
      <c r="K1625" s="1" t="s">
        <v>1992</v>
      </c>
      <c r="L1625" s="1" t="s">
        <v>5892</v>
      </c>
      <c r="M1625" s="1" t="s">
        <v>1977</v>
      </c>
      <c r="N1625" s="1" t="s">
        <v>1978</v>
      </c>
      <c r="O1625" s="3">
        <v>56</v>
      </c>
      <c r="P1625">
        <v>2</v>
      </c>
      <c r="Q1625" s="3">
        <v>112</v>
      </c>
      <c r="R1625" s="1" t="s">
        <v>2016</v>
      </c>
      <c r="S1625" s="3">
        <v>7</v>
      </c>
      <c r="U1625" t="str">
        <f>IF(Ecommerce_Sales[[#This Row],[Delivery_Time_Days]]&gt;7,"Delay",IF(Ecommerce_Sales[[#This Row],[Delivery_Time_Days]] = 0,"No delivery",IF(Ecommerce_Sales[[#This Row],[Delivery_Time_Days]]&lt;=7,"On-time")))</f>
        <v>No delivery</v>
      </c>
      <c r="V1625" s="7">
        <f>Ecommerce_Sales[[#This Row],[Profit]]/Ecommerce_Sales[[#This Row],[Total_Price]]</f>
        <v>0.3482142857142857</v>
      </c>
      <c r="W1625" s="3">
        <v>39</v>
      </c>
      <c r="X1625" s="3"/>
    </row>
    <row r="1626" spans="1:24" x14ac:dyDescent="0.25">
      <c r="A1626" s="1" t="s">
        <v>5893</v>
      </c>
      <c r="B1626" s="1" t="s">
        <v>898</v>
      </c>
      <c r="C1626" s="1" t="s">
        <v>899</v>
      </c>
      <c r="D1626" s="1" t="s">
        <v>4011</v>
      </c>
      <c r="E1626" s="1" t="s">
        <v>1966</v>
      </c>
      <c r="F1626" s="2">
        <v>45068</v>
      </c>
      <c r="G1626" s="2">
        <v>45146</v>
      </c>
      <c r="H1626" s="2" t="str">
        <f>TEXT(Ecommerce_Sales[[#This Row],[Order_Date]],"mmmm")</f>
        <v>August</v>
      </c>
      <c r="I1626" s="2" t="str">
        <f>TEXT(Ecommerce_Sales[[#This Row],[Order_Date]],"yyyy")</f>
        <v>2023</v>
      </c>
      <c r="J1626" s="2" t="str">
        <f>TEXT(Ecommerce_Sales[[#This Row],[Order_Date]],"mmmm")</f>
        <v>August</v>
      </c>
      <c r="K1626" s="1" t="s">
        <v>1947</v>
      </c>
      <c r="L1626" s="1" t="s">
        <v>5894</v>
      </c>
      <c r="M1626" s="1" t="s">
        <v>1963</v>
      </c>
      <c r="N1626" s="1" t="s">
        <v>1957</v>
      </c>
      <c r="O1626" s="3">
        <v>247</v>
      </c>
      <c r="P1626">
        <v>3</v>
      </c>
      <c r="Q1626" s="3">
        <v>741</v>
      </c>
      <c r="R1626" s="1" t="s">
        <v>1958</v>
      </c>
      <c r="S1626" s="3">
        <v>45</v>
      </c>
      <c r="T1626">
        <v>3</v>
      </c>
      <c r="U1626" t="str">
        <f>IF(Ecommerce_Sales[[#This Row],[Delivery_Time_Days]]&gt;7,"Delay",IF(Ecommerce_Sales[[#This Row],[Delivery_Time_Days]] = 0,"No delivery",IF(Ecommerce_Sales[[#This Row],[Delivery_Time_Days]]&lt;=7,"On-time")))</f>
        <v>On-time</v>
      </c>
      <c r="V1626" s="7">
        <f>Ecommerce_Sales[[#This Row],[Profit]]/Ecommerce_Sales[[#This Row],[Total_Price]]</f>
        <v>0.14979757085020243</v>
      </c>
      <c r="W1626" s="3">
        <v>111</v>
      </c>
      <c r="X1626" s="3"/>
    </row>
    <row r="1627" spans="1:24" x14ac:dyDescent="0.25">
      <c r="A1627" s="1" t="s">
        <v>5895</v>
      </c>
      <c r="B1627" s="1" t="s">
        <v>158</v>
      </c>
      <c r="C1627" s="1" t="s">
        <v>159</v>
      </c>
      <c r="D1627" s="1" t="s">
        <v>2270</v>
      </c>
      <c r="E1627" s="1" t="s">
        <v>1966</v>
      </c>
      <c r="F1627" s="2">
        <v>45267</v>
      </c>
      <c r="G1627" s="2">
        <v>45281</v>
      </c>
      <c r="H1627" s="2" t="str">
        <f>TEXT(Ecommerce_Sales[[#This Row],[Order_Date]],"mmmm")</f>
        <v>December</v>
      </c>
      <c r="I1627" s="2" t="str">
        <f>TEXT(Ecommerce_Sales[[#This Row],[Order_Date]],"yyyy")</f>
        <v>2023</v>
      </c>
      <c r="J1627" s="2" t="str">
        <f>TEXT(Ecommerce_Sales[[#This Row],[Order_Date]],"mmmm")</f>
        <v>December</v>
      </c>
      <c r="K1627" s="1" t="s">
        <v>1947</v>
      </c>
      <c r="L1627" s="1" t="s">
        <v>5163</v>
      </c>
      <c r="M1627" s="1" t="s">
        <v>1998</v>
      </c>
      <c r="N1627" s="1" t="s">
        <v>1973</v>
      </c>
      <c r="O1627" s="3">
        <v>1432</v>
      </c>
      <c r="P1627">
        <v>10</v>
      </c>
      <c r="Q1627" s="3">
        <v>14319</v>
      </c>
      <c r="R1627" s="1" t="s">
        <v>2016</v>
      </c>
      <c r="S1627" s="3">
        <v>2033</v>
      </c>
      <c r="T1627">
        <v>4</v>
      </c>
      <c r="U1627" t="str">
        <f>IF(Ecommerce_Sales[[#This Row],[Delivery_Time_Days]]&gt;7,"Delay",IF(Ecommerce_Sales[[#This Row],[Delivery_Time_Days]] = 0,"No delivery",IF(Ecommerce_Sales[[#This Row],[Delivery_Time_Days]]&lt;=7,"On-time")))</f>
        <v>On-time</v>
      </c>
      <c r="V1627" s="7">
        <f>Ecommerce_Sales[[#This Row],[Profit]]/Ecommerce_Sales[[#This Row],[Total_Price]]</f>
        <v>0.30002095118374189</v>
      </c>
      <c r="W1627" s="3">
        <v>4296</v>
      </c>
      <c r="X1627" s="3"/>
    </row>
    <row r="1628" spans="1:24" x14ac:dyDescent="0.25">
      <c r="A1628" s="1" t="s">
        <v>5896</v>
      </c>
      <c r="B1628" s="1" t="s">
        <v>64</v>
      </c>
      <c r="C1628" s="1" t="s">
        <v>65</v>
      </c>
      <c r="D1628" s="1" t="s">
        <v>5213</v>
      </c>
      <c r="E1628" s="1" t="s">
        <v>1996</v>
      </c>
      <c r="F1628" s="2">
        <v>45198</v>
      </c>
      <c r="G1628" s="2">
        <v>45332</v>
      </c>
      <c r="H1628" s="2" t="str">
        <f>TEXT(Ecommerce_Sales[[#This Row],[Order_Date]],"mmmm")</f>
        <v>February</v>
      </c>
      <c r="I1628" s="2" t="str">
        <f>TEXT(Ecommerce_Sales[[#This Row],[Order_Date]],"yyyy")</f>
        <v>2024</v>
      </c>
      <c r="J1628" s="2" t="str">
        <f>TEXT(Ecommerce_Sales[[#This Row],[Order_Date]],"mmmm")</f>
        <v>February</v>
      </c>
      <c r="K1628" s="1" t="s">
        <v>1986</v>
      </c>
      <c r="L1628" s="1" t="s">
        <v>3822</v>
      </c>
      <c r="M1628" s="1" t="s">
        <v>1963</v>
      </c>
      <c r="N1628" s="1" t="s">
        <v>1957</v>
      </c>
      <c r="O1628" s="3">
        <v>788</v>
      </c>
      <c r="P1628">
        <v>3</v>
      </c>
      <c r="Q1628" s="3">
        <v>2365</v>
      </c>
      <c r="R1628" s="1" t="s">
        <v>1958</v>
      </c>
      <c r="S1628" s="3">
        <v>185</v>
      </c>
      <c r="U1628" t="str">
        <f>IF(Ecommerce_Sales[[#This Row],[Delivery_Time_Days]]&gt;7,"Delay",IF(Ecommerce_Sales[[#This Row],[Delivery_Time_Days]] = 0,"No delivery",IF(Ecommerce_Sales[[#This Row],[Delivery_Time_Days]]&lt;=7,"On-time")))</f>
        <v>No delivery</v>
      </c>
      <c r="V1628" s="7">
        <f>Ecommerce_Sales[[#This Row],[Profit]]/Ecommerce_Sales[[#This Row],[Total_Price]]</f>
        <v>0.15010570824524314</v>
      </c>
      <c r="W1628" s="3">
        <v>355</v>
      </c>
      <c r="X1628" s="3"/>
    </row>
    <row r="1629" spans="1:24" x14ac:dyDescent="0.25">
      <c r="A1629" s="1" t="s">
        <v>5897</v>
      </c>
      <c r="B1629" s="1" t="s">
        <v>1665</v>
      </c>
      <c r="C1629" s="1" t="s">
        <v>1666</v>
      </c>
      <c r="D1629" s="1" t="s">
        <v>5898</v>
      </c>
      <c r="E1629" s="1" t="s">
        <v>1996</v>
      </c>
      <c r="F1629" s="2">
        <v>45160</v>
      </c>
      <c r="G1629" s="2">
        <v>45391</v>
      </c>
      <c r="H1629" s="2" t="str">
        <f>TEXT(Ecommerce_Sales[[#This Row],[Order_Date]],"mmmm")</f>
        <v>April</v>
      </c>
      <c r="I1629" s="2" t="str">
        <f>TEXT(Ecommerce_Sales[[#This Row],[Order_Date]],"yyyy")</f>
        <v>2024</v>
      </c>
      <c r="J1629" s="2" t="str">
        <f>TEXT(Ecommerce_Sales[[#This Row],[Order_Date]],"mmmm")</f>
        <v>April</v>
      </c>
      <c r="K1629" s="1" t="s">
        <v>1947</v>
      </c>
      <c r="L1629" s="1" t="s">
        <v>5899</v>
      </c>
      <c r="M1629" s="1" t="s">
        <v>2047</v>
      </c>
      <c r="N1629" s="1" t="s">
        <v>1989</v>
      </c>
      <c r="O1629" s="3">
        <v>780</v>
      </c>
      <c r="P1629">
        <v>1</v>
      </c>
      <c r="Q1629" s="3">
        <v>780</v>
      </c>
      <c r="R1629" s="1" t="s">
        <v>1951</v>
      </c>
      <c r="S1629" s="3">
        <v>91</v>
      </c>
      <c r="T1629">
        <v>3</v>
      </c>
      <c r="U1629" t="str">
        <f>IF(Ecommerce_Sales[[#This Row],[Delivery_Time_Days]]&gt;7,"Delay",IF(Ecommerce_Sales[[#This Row],[Delivery_Time_Days]] = 0,"No delivery",IF(Ecommerce_Sales[[#This Row],[Delivery_Time_Days]]&lt;=7,"On-time")))</f>
        <v>On-time</v>
      </c>
      <c r="V1629" s="7">
        <f>Ecommerce_Sales[[#This Row],[Profit]]/Ecommerce_Sales[[#This Row],[Total_Price]]</f>
        <v>0.25</v>
      </c>
      <c r="W1629" s="3">
        <v>195</v>
      </c>
      <c r="X1629" s="3"/>
    </row>
    <row r="1630" spans="1:24" x14ac:dyDescent="0.25">
      <c r="A1630" s="1" t="s">
        <v>5900</v>
      </c>
      <c r="B1630" s="1" t="s">
        <v>1011</v>
      </c>
      <c r="C1630" s="1" t="s">
        <v>1012</v>
      </c>
      <c r="D1630" s="1" t="s">
        <v>3896</v>
      </c>
      <c r="E1630" s="1" t="s">
        <v>1996</v>
      </c>
      <c r="F1630" s="2">
        <v>45164</v>
      </c>
      <c r="G1630" s="2">
        <v>45479</v>
      </c>
      <c r="H1630" s="2" t="str">
        <f>TEXT(Ecommerce_Sales[[#This Row],[Order_Date]],"mmmm")</f>
        <v>July</v>
      </c>
      <c r="I1630" s="2" t="str">
        <f>TEXT(Ecommerce_Sales[[#This Row],[Order_Date]],"yyyy")</f>
        <v>2024</v>
      </c>
      <c r="J1630" s="2" t="str">
        <f>TEXT(Ecommerce_Sales[[#This Row],[Order_Date]],"mmmm")</f>
        <v>July</v>
      </c>
      <c r="K1630" s="1" t="s">
        <v>1947</v>
      </c>
      <c r="L1630" s="1" t="s">
        <v>5901</v>
      </c>
      <c r="M1630" s="1" t="s">
        <v>2054</v>
      </c>
      <c r="N1630" s="1" t="s">
        <v>1957</v>
      </c>
      <c r="O1630" s="3">
        <v>146</v>
      </c>
      <c r="P1630">
        <v>3</v>
      </c>
      <c r="Q1630" s="3">
        <v>438</v>
      </c>
      <c r="R1630" s="1" t="s">
        <v>1958</v>
      </c>
      <c r="S1630" s="3">
        <v>30</v>
      </c>
      <c r="T1630">
        <v>3</v>
      </c>
      <c r="U1630" t="str">
        <f>IF(Ecommerce_Sales[[#This Row],[Delivery_Time_Days]]&gt;7,"Delay",IF(Ecommerce_Sales[[#This Row],[Delivery_Time_Days]] = 0,"No delivery",IF(Ecommerce_Sales[[#This Row],[Delivery_Time_Days]]&lt;=7,"On-time")))</f>
        <v>On-time</v>
      </c>
      <c r="V1630" s="7">
        <f>Ecommerce_Sales[[#This Row],[Profit]]/Ecommerce_Sales[[#This Row],[Total_Price]]</f>
        <v>0.15068493150684931</v>
      </c>
      <c r="W1630" s="3">
        <v>66</v>
      </c>
      <c r="X1630" s="3"/>
    </row>
    <row r="1631" spans="1:24" x14ac:dyDescent="0.25">
      <c r="A1631" s="1" t="s">
        <v>5902</v>
      </c>
      <c r="B1631" s="1" t="s">
        <v>50</v>
      </c>
      <c r="C1631" s="1" t="s">
        <v>51</v>
      </c>
      <c r="D1631" s="1" t="s">
        <v>3726</v>
      </c>
      <c r="E1631" s="1" t="s">
        <v>1954</v>
      </c>
      <c r="F1631" s="2">
        <v>45052</v>
      </c>
      <c r="G1631" s="2">
        <v>45441</v>
      </c>
      <c r="H1631" s="2" t="str">
        <f>TEXT(Ecommerce_Sales[[#This Row],[Order_Date]],"mmmm")</f>
        <v>May</v>
      </c>
      <c r="I1631" s="2" t="str">
        <f>TEXT(Ecommerce_Sales[[#This Row],[Order_Date]],"yyyy")</f>
        <v>2024</v>
      </c>
      <c r="J1631" s="2" t="str">
        <f>TEXT(Ecommerce_Sales[[#This Row],[Order_Date]],"mmmm")</f>
        <v>May</v>
      </c>
      <c r="K1631" s="1" t="s">
        <v>1986</v>
      </c>
      <c r="L1631" s="1" t="s">
        <v>3186</v>
      </c>
      <c r="M1631" s="1" t="s">
        <v>1968</v>
      </c>
      <c r="N1631" s="1" t="s">
        <v>1957</v>
      </c>
      <c r="O1631" s="3">
        <v>217</v>
      </c>
      <c r="P1631">
        <v>2</v>
      </c>
      <c r="Q1631" s="3">
        <v>434</v>
      </c>
      <c r="R1631" s="1" t="s">
        <v>1958</v>
      </c>
      <c r="S1631" s="3">
        <v>43</v>
      </c>
      <c r="U1631" t="str">
        <f>IF(Ecommerce_Sales[[#This Row],[Delivery_Time_Days]]&gt;7,"Delay",IF(Ecommerce_Sales[[#This Row],[Delivery_Time_Days]] = 0,"No delivery",IF(Ecommerce_Sales[[#This Row],[Delivery_Time_Days]]&lt;=7,"On-time")))</f>
        <v>No delivery</v>
      </c>
      <c r="V1631" s="7">
        <f>Ecommerce_Sales[[#This Row],[Profit]]/Ecommerce_Sales[[#This Row],[Total_Price]]</f>
        <v>0.14976958525345621</v>
      </c>
      <c r="W1631" s="3">
        <v>65</v>
      </c>
      <c r="X1631" s="3"/>
    </row>
    <row r="1632" spans="1:24" x14ac:dyDescent="0.25">
      <c r="A1632" s="1" t="s">
        <v>5903</v>
      </c>
      <c r="B1632" s="1" t="s">
        <v>472</v>
      </c>
      <c r="C1632" s="1" t="s">
        <v>473</v>
      </c>
      <c r="D1632" s="1" t="s">
        <v>5904</v>
      </c>
      <c r="E1632" s="1" t="s">
        <v>1946</v>
      </c>
      <c r="F1632" s="2">
        <v>45399</v>
      </c>
      <c r="G1632" s="2">
        <v>45185</v>
      </c>
      <c r="H1632" s="2" t="str">
        <f>TEXT(Ecommerce_Sales[[#This Row],[Order_Date]],"mmmm")</f>
        <v>September</v>
      </c>
      <c r="I1632" s="2" t="str">
        <f>TEXT(Ecommerce_Sales[[#This Row],[Order_Date]],"yyyy")</f>
        <v>2023</v>
      </c>
      <c r="J1632" s="2" t="str">
        <f>TEXT(Ecommerce_Sales[[#This Row],[Order_Date]],"mmmm")</f>
        <v>September</v>
      </c>
      <c r="K1632" s="1" t="s">
        <v>1947</v>
      </c>
      <c r="L1632" s="1" t="s">
        <v>5905</v>
      </c>
      <c r="M1632" s="1" t="s">
        <v>2047</v>
      </c>
      <c r="N1632" s="1" t="s">
        <v>1989</v>
      </c>
      <c r="O1632" s="3">
        <v>742</v>
      </c>
      <c r="P1632">
        <v>4</v>
      </c>
      <c r="Q1632" s="3">
        <v>2968</v>
      </c>
      <c r="R1632" s="1" t="s">
        <v>1958</v>
      </c>
      <c r="S1632" s="3">
        <v>341</v>
      </c>
      <c r="T1632">
        <v>8</v>
      </c>
      <c r="U1632" t="str">
        <f>IF(Ecommerce_Sales[[#This Row],[Delivery_Time_Days]]&gt;7,"Delay",IF(Ecommerce_Sales[[#This Row],[Delivery_Time_Days]] = 0,"No delivery",IF(Ecommerce_Sales[[#This Row],[Delivery_Time_Days]]&lt;=7,"On-time")))</f>
        <v>Delay</v>
      </c>
      <c r="V1632" s="7">
        <f>Ecommerce_Sales[[#This Row],[Profit]]/Ecommerce_Sales[[#This Row],[Total_Price]]</f>
        <v>0.25</v>
      </c>
      <c r="W1632" s="3">
        <v>742</v>
      </c>
      <c r="X1632" s="3"/>
    </row>
    <row r="1633" spans="1:24" x14ac:dyDescent="0.25">
      <c r="A1633" s="1" t="s">
        <v>5906</v>
      </c>
      <c r="B1633" s="1" t="s">
        <v>890</v>
      </c>
      <c r="C1633" s="1" t="s">
        <v>891</v>
      </c>
      <c r="D1633" s="1" t="s">
        <v>5907</v>
      </c>
      <c r="E1633" s="1" t="s">
        <v>1981</v>
      </c>
      <c r="F1633" s="2">
        <v>45287</v>
      </c>
      <c r="G1633" s="2">
        <v>45234</v>
      </c>
      <c r="H1633" s="2" t="str">
        <f>TEXT(Ecommerce_Sales[[#This Row],[Order_Date]],"mmmm")</f>
        <v>November</v>
      </c>
      <c r="I1633" s="2" t="str">
        <f>TEXT(Ecommerce_Sales[[#This Row],[Order_Date]],"yyyy")</f>
        <v>2023</v>
      </c>
      <c r="J1633" s="2" t="str">
        <f>TEXT(Ecommerce_Sales[[#This Row],[Order_Date]],"mmmm")</f>
        <v>November</v>
      </c>
      <c r="K1633" s="1" t="s">
        <v>1947</v>
      </c>
      <c r="L1633" s="1" t="s">
        <v>5908</v>
      </c>
      <c r="M1633" s="1" t="s">
        <v>2047</v>
      </c>
      <c r="N1633" s="1" t="s">
        <v>1989</v>
      </c>
      <c r="O1633" s="3">
        <v>1184</v>
      </c>
      <c r="P1633">
        <v>4</v>
      </c>
      <c r="Q1633" s="3">
        <v>4736</v>
      </c>
      <c r="R1633" s="1" t="s">
        <v>2012</v>
      </c>
      <c r="S1633" s="3">
        <v>598</v>
      </c>
      <c r="T1633">
        <v>5</v>
      </c>
      <c r="U1633" t="str">
        <f>IF(Ecommerce_Sales[[#This Row],[Delivery_Time_Days]]&gt;7,"Delay",IF(Ecommerce_Sales[[#This Row],[Delivery_Time_Days]] = 0,"No delivery",IF(Ecommerce_Sales[[#This Row],[Delivery_Time_Days]]&lt;=7,"On-time")))</f>
        <v>On-time</v>
      </c>
      <c r="V1633" s="7">
        <f>Ecommerce_Sales[[#This Row],[Profit]]/Ecommerce_Sales[[#This Row],[Total_Price]]</f>
        <v>0.25</v>
      </c>
      <c r="W1633" s="3">
        <v>1184</v>
      </c>
      <c r="X1633" s="3"/>
    </row>
    <row r="1634" spans="1:24" x14ac:dyDescent="0.25">
      <c r="A1634" s="1" t="s">
        <v>5909</v>
      </c>
      <c r="B1634" s="1" t="s">
        <v>1209</v>
      </c>
      <c r="C1634" s="1" t="s">
        <v>1210</v>
      </c>
      <c r="D1634" s="1" t="s">
        <v>3602</v>
      </c>
      <c r="E1634" s="1" t="s">
        <v>1961</v>
      </c>
      <c r="F1634" s="2">
        <v>45433</v>
      </c>
      <c r="G1634" s="2">
        <v>45520</v>
      </c>
      <c r="H1634" s="2" t="str">
        <f>TEXT(Ecommerce_Sales[[#This Row],[Order_Date]],"mmmm")</f>
        <v>August</v>
      </c>
      <c r="I1634" s="2" t="str">
        <f>TEXT(Ecommerce_Sales[[#This Row],[Order_Date]],"yyyy")</f>
        <v>2024</v>
      </c>
      <c r="J1634" s="2" t="str">
        <f>TEXT(Ecommerce_Sales[[#This Row],[Order_Date]],"mmmm")</f>
        <v>August</v>
      </c>
      <c r="K1634" s="1" t="s">
        <v>1947</v>
      </c>
      <c r="L1634" s="1" t="s">
        <v>5910</v>
      </c>
      <c r="M1634" s="1" t="s">
        <v>1977</v>
      </c>
      <c r="N1634" s="1" t="s">
        <v>1978</v>
      </c>
      <c r="O1634" s="3">
        <v>417</v>
      </c>
      <c r="P1634">
        <v>3</v>
      </c>
      <c r="Q1634" s="3">
        <v>1251</v>
      </c>
      <c r="R1634" s="1" t="s">
        <v>1951</v>
      </c>
      <c r="S1634" s="3">
        <v>110</v>
      </c>
      <c r="T1634">
        <v>8</v>
      </c>
      <c r="U1634" t="str">
        <f>IF(Ecommerce_Sales[[#This Row],[Delivery_Time_Days]]&gt;7,"Delay",IF(Ecommerce_Sales[[#This Row],[Delivery_Time_Days]] = 0,"No delivery",IF(Ecommerce_Sales[[#This Row],[Delivery_Time_Days]]&lt;=7,"On-time")))</f>
        <v>Delay</v>
      </c>
      <c r="V1634" s="7">
        <f>Ecommerce_Sales[[#This Row],[Profit]]/Ecommerce_Sales[[#This Row],[Total_Price]]</f>
        <v>0.3501199040767386</v>
      </c>
      <c r="W1634" s="3">
        <v>438</v>
      </c>
      <c r="X1634" s="3"/>
    </row>
    <row r="1635" spans="1:24" x14ac:dyDescent="0.25">
      <c r="A1635" s="1" t="s">
        <v>5911</v>
      </c>
      <c r="B1635" s="1" t="s">
        <v>523</v>
      </c>
      <c r="C1635" s="1" t="s">
        <v>524</v>
      </c>
      <c r="D1635" s="1" t="s">
        <v>3342</v>
      </c>
      <c r="E1635" s="1" t="s">
        <v>1966</v>
      </c>
      <c r="F1635" s="2">
        <v>45491</v>
      </c>
      <c r="G1635" s="2">
        <v>45291</v>
      </c>
      <c r="H1635" s="2" t="str">
        <f>TEXT(Ecommerce_Sales[[#This Row],[Order_Date]],"mmmm")</f>
        <v>December</v>
      </c>
      <c r="I1635" s="2" t="str">
        <f>TEXT(Ecommerce_Sales[[#This Row],[Order_Date]],"yyyy")</f>
        <v>2023</v>
      </c>
      <c r="J1635" s="2" t="str">
        <f>TEXT(Ecommerce_Sales[[#This Row],[Order_Date]],"mmmm")</f>
        <v>December</v>
      </c>
      <c r="K1635" s="1" t="s">
        <v>1947</v>
      </c>
      <c r="L1635" s="1" t="s">
        <v>5912</v>
      </c>
      <c r="M1635" s="1" t="s">
        <v>1972</v>
      </c>
      <c r="N1635" s="1" t="s">
        <v>1973</v>
      </c>
      <c r="O1635" s="3">
        <v>1745</v>
      </c>
      <c r="P1635">
        <v>10</v>
      </c>
      <c r="Q1635" s="3">
        <v>17447</v>
      </c>
      <c r="R1635" s="1" t="s">
        <v>2012</v>
      </c>
      <c r="S1635" s="3">
        <v>2528</v>
      </c>
      <c r="T1635">
        <v>10</v>
      </c>
      <c r="U1635" t="str">
        <f>IF(Ecommerce_Sales[[#This Row],[Delivery_Time_Days]]&gt;7,"Delay",IF(Ecommerce_Sales[[#This Row],[Delivery_Time_Days]] = 0,"No delivery",IF(Ecommerce_Sales[[#This Row],[Delivery_Time_Days]]&lt;=7,"On-time")))</f>
        <v>Delay</v>
      </c>
      <c r="V1635" s="7">
        <f>Ecommerce_Sales[[#This Row],[Profit]]/Ecommerce_Sales[[#This Row],[Total_Price]]</f>
        <v>0.29999426835559123</v>
      </c>
      <c r="W1635" s="3">
        <v>5234</v>
      </c>
      <c r="X1635" s="3"/>
    </row>
    <row r="1636" spans="1:24" x14ac:dyDescent="0.25">
      <c r="A1636" s="1" t="s">
        <v>5913</v>
      </c>
      <c r="B1636" s="1" t="s">
        <v>749</v>
      </c>
      <c r="C1636" s="1" t="s">
        <v>750</v>
      </c>
      <c r="D1636" s="1" t="s">
        <v>5914</v>
      </c>
      <c r="E1636" s="1" t="s">
        <v>1961</v>
      </c>
      <c r="F1636" s="2">
        <v>45134</v>
      </c>
      <c r="G1636" s="2">
        <v>45154</v>
      </c>
      <c r="H1636" s="2" t="str">
        <f>TEXT(Ecommerce_Sales[[#This Row],[Order_Date]],"mmmm")</f>
        <v>August</v>
      </c>
      <c r="I1636" s="2" t="str">
        <f>TEXT(Ecommerce_Sales[[#This Row],[Order_Date]],"yyyy")</f>
        <v>2023</v>
      </c>
      <c r="J1636" s="2" t="str">
        <f>TEXT(Ecommerce_Sales[[#This Row],[Order_Date]],"mmmm")</f>
        <v>August</v>
      </c>
      <c r="K1636" s="1" t="s">
        <v>1947</v>
      </c>
      <c r="L1636" s="1" t="s">
        <v>5915</v>
      </c>
      <c r="M1636" s="1" t="s">
        <v>1968</v>
      </c>
      <c r="N1636" s="1" t="s">
        <v>1957</v>
      </c>
      <c r="O1636" s="3">
        <v>416</v>
      </c>
      <c r="P1636">
        <v>1</v>
      </c>
      <c r="Q1636" s="3">
        <v>416</v>
      </c>
      <c r="R1636" s="1" t="s">
        <v>2012</v>
      </c>
      <c r="S1636" s="3">
        <v>52</v>
      </c>
      <c r="T1636">
        <v>2</v>
      </c>
      <c r="U1636" t="str">
        <f>IF(Ecommerce_Sales[[#This Row],[Delivery_Time_Days]]&gt;7,"Delay",IF(Ecommerce_Sales[[#This Row],[Delivery_Time_Days]] = 0,"No delivery",IF(Ecommerce_Sales[[#This Row],[Delivery_Time_Days]]&lt;=7,"On-time")))</f>
        <v>On-time</v>
      </c>
      <c r="V1636" s="7">
        <f>Ecommerce_Sales[[#This Row],[Profit]]/Ecommerce_Sales[[#This Row],[Total_Price]]</f>
        <v>0.14903846153846154</v>
      </c>
      <c r="W1636" s="3">
        <v>62</v>
      </c>
      <c r="X1636" s="3"/>
    </row>
    <row r="1637" spans="1:24" x14ac:dyDescent="0.25">
      <c r="A1637" s="1" t="s">
        <v>5916</v>
      </c>
      <c r="B1637" s="1" t="s">
        <v>840</v>
      </c>
      <c r="C1637" s="1" t="s">
        <v>841</v>
      </c>
      <c r="D1637" s="1" t="s">
        <v>2231</v>
      </c>
      <c r="E1637" s="1" t="s">
        <v>1981</v>
      </c>
      <c r="F1637" s="2">
        <v>44935</v>
      </c>
      <c r="G1637" s="2">
        <v>45459</v>
      </c>
      <c r="H1637" s="2" t="str">
        <f>TEXT(Ecommerce_Sales[[#This Row],[Order_Date]],"mmmm")</f>
        <v>June</v>
      </c>
      <c r="I1637" s="2" t="str">
        <f>TEXT(Ecommerce_Sales[[#This Row],[Order_Date]],"yyyy")</f>
        <v>2024</v>
      </c>
      <c r="J1637" s="2" t="str">
        <f>TEXT(Ecommerce_Sales[[#This Row],[Order_Date]],"mmmm")</f>
        <v>June</v>
      </c>
      <c r="K1637" s="1" t="s">
        <v>1947</v>
      </c>
      <c r="L1637" s="1" t="s">
        <v>5917</v>
      </c>
      <c r="M1637" s="1" t="s">
        <v>2072</v>
      </c>
      <c r="N1637" s="1" t="s">
        <v>1950</v>
      </c>
      <c r="O1637" s="3">
        <v>168</v>
      </c>
      <c r="P1637">
        <v>2</v>
      </c>
      <c r="Q1637" s="3">
        <v>337</v>
      </c>
      <c r="R1637" s="1" t="s">
        <v>1951</v>
      </c>
      <c r="S1637" s="3">
        <v>48</v>
      </c>
      <c r="T1637">
        <v>6</v>
      </c>
      <c r="U1637" t="str">
        <f>IF(Ecommerce_Sales[[#This Row],[Delivery_Time_Days]]&gt;7,"Delay",IF(Ecommerce_Sales[[#This Row],[Delivery_Time_Days]] = 0,"No delivery",IF(Ecommerce_Sales[[#This Row],[Delivery_Time_Days]]&lt;=7,"On-time")))</f>
        <v>On-time</v>
      </c>
      <c r="V1637" s="7">
        <f>Ecommerce_Sales[[#This Row],[Profit]]/Ecommerce_Sales[[#This Row],[Total_Price]]</f>
        <v>0.40059347181008903</v>
      </c>
      <c r="W1637" s="3">
        <v>135</v>
      </c>
      <c r="X1637" s="3"/>
    </row>
    <row r="1638" spans="1:24" x14ac:dyDescent="0.25">
      <c r="A1638" s="1" t="s">
        <v>5918</v>
      </c>
      <c r="B1638" s="1" t="s">
        <v>846</v>
      </c>
      <c r="C1638" s="1" t="s">
        <v>847</v>
      </c>
      <c r="D1638" s="1" t="s">
        <v>2028</v>
      </c>
      <c r="E1638" s="1" t="s">
        <v>1946</v>
      </c>
      <c r="F1638" s="2">
        <v>44972</v>
      </c>
      <c r="G1638" s="2">
        <v>45500</v>
      </c>
      <c r="H1638" s="2" t="str">
        <f>TEXT(Ecommerce_Sales[[#This Row],[Order_Date]],"mmmm")</f>
        <v>July</v>
      </c>
      <c r="I1638" s="2" t="str">
        <f>TEXT(Ecommerce_Sales[[#This Row],[Order_Date]],"yyyy")</f>
        <v>2024</v>
      </c>
      <c r="J1638" s="2" t="str">
        <f>TEXT(Ecommerce_Sales[[#This Row],[Order_Date]],"mmmm")</f>
        <v>July</v>
      </c>
      <c r="K1638" s="1" t="s">
        <v>1947</v>
      </c>
      <c r="L1638" s="1" t="s">
        <v>5919</v>
      </c>
      <c r="M1638" s="1" t="s">
        <v>1968</v>
      </c>
      <c r="N1638" s="1" t="s">
        <v>1957</v>
      </c>
      <c r="O1638" s="3">
        <v>691</v>
      </c>
      <c r="P1638">
        <v>1</v>
      </c>
      <c r="Q1638" s="3">
        <v>691</v>
      </c>
      <c r="R1638" s="1" t="s">
        <v>1951</v>
      </c>
      <c r="S1638" s="3">
        <v>80</v>
      </c>
      <c r="T1638">
        <v>7</v>
      </c>
      <c r="U1638" t="str">
        <f>IF(Ecommerce_Sales[[#This Row],[Delivery_Time_Days]]&gt;7,"Delay",IF(Ecommerce_Sales[[#This Row],[Delivery_Time_Days]] = 0,"No delivery",IF(Ecommerce_Sales[[#This Row],[Delivery_Time_Days]]&lt;=7,"On-time")))</f>
        <v>On-time</v>
      </c>
      <c r="V1638" s="7">
        <f>Ecommerce_Sales[[#This Row],[Profit]]/Ecommerce_Sales[[#This Row],[Total_Price]]</f>
        <v>0.15050651230101303</v>
      </c>
      <c r="W1638" s="3">
        <v>104</v>
      </c>
      <c r="X1638" s="3"/>
    </row>
    <row r="1639" spans="1:24" x14ac:dyDescent="0.25">
      <c r="A1639" s="1" t="s">
        <v>5920</v>
      </c>
      <c r="B1639" s="1" t="s">
        <v>1193</v>
      </c>
      <c r="C1639" s="1" t="s">
        <v>1194</v>
      </c>
      <c r="D1639" s="1" t="s">
        <v>3436</v>
      </c>
      <c r="E1639" s="1" t="s">
        <v>1996</v>
      </c>
      <c r="F1639" s="2">
        <v>45346</v>
      </c>
      <c r="G1639" s="2">
        <v>45065</v>
      </c>
      <c r="H1639" s="2" t="str">
        <f>TEXT(Ecommerce_Sales[[#This Row],[Order_Date]],"mmmm")</f>
        <v>May</v>
      </c>
      <c r="I1639" s="2" t="str">
        <f>TEXT(Ecommerce_Sales[[#This Row],[Order_Date]],"yyyy")</f>
        <v>2023</v>
      </c>
      <c r="J1639" s="2" t="str">
        <f>TEXT(Ecommerce_Sales[[#This Row],[Order_Date]],"mmmm")</f>
        <v>May</v>
      </c>
      <c r="K1639" s="1" t="s">
        <v>1986</v>
      </c>
      <c r="L1639" s="1" t="s">
        <v>5921</v>
      </c>
      <c r="M1639" s="1" t="s">
        <v>1956</v>
      </c>
      <c r="N1639" s="1" t="s">
        <v>1957</v>
      </c>
      <c r="O1639" s="3">
        <v>244</v>
      </c>
      <c r="P1639">
        <v>1</v>
      </c>
      <c r="Q1639" s="3">
        <v>244</v>
      </c>
      <c r="R1639" s="1" t="s">
        <v>1951</v>
      </c>
      <c r="S1639" s="3">
        <v>22</v>
      </c>
      <c r="U1639" t="str">
        <f>IF(Ecommerce_Sales[[#This Row],[Delivery_Time_Days]]&gt;7,"Delay",IF(Ecommerce_Sales[[#This Row],[Delivery_Time_Days]] = 0,"No delivery",IF(Ecommerce_Sales[[#This Row],[Delivery_Time_Days]]&lt;=7,"On-time")))</f>
        <v>No delivery</v>
      </c>
      <c r="V1639" s="7">
        <f>Ecommerce_Sales[[#This Row],[Profit]]/Ecommerce_Sales[[#This Row],[Total_Price]]</f>
        <v>0.15163934426229508</v>
      </c>
      <c r="W1639" s="3">
        <v>37</v>
      </c>
      <c r="X1639" s="3"/>
    </row>
    <row r="1640" spans="1:24" x14ac:dyDescent="0.25">
      <c r="A1640" s="1" t="s">
        <v>5922</v>
      </c>
      <c r="B1640" s="1" t="s">
        <v>1463</v>
      </c>
      <c r="C1640" s="1" t="s">
        <v>1464</v>
      </c>
      <c r="D1640" s="1" t="s">
        <v>5923</v>
      </c>
      <c r="E1640" s="1" t="s">
        <v>1996</v>
      </c>
      <c r="F1640" s="2">
        <v>45314</v>
      </c>
      <c r="G1640" s="2">
        <v>44931</v>
      </c>
      <c r="H1640" s="2" t="str">
        <f>TEXT(Ecommerce_Sales[[#This Row],[Order_Date]],"mmmm")</f>
        <v>January</v>
      </c>
      <c r="I1640" s="2" t="str">
        <f>TEXT(Ecommerce_Sales[[#This Row],[Order_Date]],"yyyy")</f>
        <v>2023</v>
      </c>
      <c r="J1640" s="2" t="str">
        <f>TEXT(Ecommerce_Sales[[#This Row],[Order_Date]],"mmmm")</f>
        <v>January</v>
      </c>
      <c r="K1640" s="1" t="s">
        <v>1947</v>
      </c>
      <c r="L1640" s="1" t="s">
        <v>5924</v>
      </c>
      <c r="M1640" s="1" t="s">
        <v>1972</v>
      </c>
      <c r="N1640" s="1" t="s">
        <v>1973</v>
      </c>
      <c r="O1640" s="3">
        <v>110</v>
      </c>
      <c r="P1640">
        <v>1</v>
      </c>
      <c r="Q1640" s="3">
        <v>110</v>
      </c>
      <c r="R1640" s="1" t="s">
        <v>2008</v>
      </c>
      <c r="S1640" s="3">
        <v>9</v>
      </c>
      <c r="T1640">
        <v>5</v>
      </c>
      <c r="U1640" t="str">
        <f>IF(Ecommerce_Sales[[#This Row],[Delivery_Time_Days]]&gt;7,"Delay",IF(Ecommerce_Sales[[#This Row],[Delivery_Time_Days]] = 0,"No delivery",IF(Ecommerce_Sales[[#This Row],[Delivery_Time_Days]]&lt;=7,"On-time")))</f>
        <v>On-time</v>
      </c>
      <c r="V1640" s="7">
        <f>Ecommerce_Sales[[#This Row],[Profit]]/Ecommerce_Sales[[#This Row],[Total_Price]]</f>
        <v>0.3</v>
      </c>
      <c r="W1640" s="3">
        <v>33</v>
      </c>
      <c r="X1640" s="3"/>
    </row>
    <row r="1641" spans="1:24" x14ac:dyDescent="0.25">
      <c r="A1641" s="1" t="s">
        <v>5925</v>
      </c>
      <c r="B1641" s="1" t="s">
        <v>802</v>
      </c>
      <c r="C1641" s="1" t="s">
        <v>803</v>
      </c>
      <c r="D1641" s="1" t="s">
        <v>3552</v>
      </c>
      <c r="E1641" s="1" t="s">
        <v>1966</v>
      </c>
      <c r="F1641" s="2">
        <v>44960</v>
      </c>
      <c r="G1641" s="2">
        <v>45176</v>
      </c>
      <c r="H1641" s="2" t="str">
        <f>TEXT(Ecommerce_Sales[[#This Row],[Order_Date]],"mmmm")</f>
        <v>September</v>
      </c>
      <c r="I1641" s="2" t="str">
        <f>TEXT(Ecommerce_Sales[[#This Row],[Order_Date]],"yyyy")</f>
        <v>2023</v>
      </c>
      <c r="J1641" s="2" t="str">
        <f>TEXT(Ecommerce_Sales[[#This Row],[Order_Date]],"mmmm")</f>
        <v>September</v>
      </c>
      <c r="K1641" s="1" t="s">
        <v>1947</v>
      </c>
      <c r="L1641" s="1" t="s">
        <v>5926</v>
      </c>
      <c r="M1641" s="1" t="s">
        <v>2026</v>
      </c>
      <c r="N1641" s="1" t="s">
        <v>1978</v>
      </c>
      <c r="O1641" s="3">
        <v>609</v>
      </c>
      <c r="P1641">
        <v>5</v>
      </c>
      <c r="Q1641" s="3">
        <v>3047</v>
      </c>
      <c r="R1641" s="1" t="s">
        <v>1958</v>
      </c>
      <c r="S1641" s="3">
        <v>208</v>
      </c>
      <c r="T1641">
        <v>6</v>
      </c>
      <c r="U1641" t="str">
        <f>IF(Ecommerce_Sales[[#This Row],[Delivery_Time_Days]]&gt;7,"Delay",IF(Ecommerce_Sales[[#This Row],[Delivery_Time_Days]] = 0,"No delivery",IF(Ecommerce_Sales[[#This Row],[Delivery_Time_Days]]&lt;=7,"On-time")))</f>
        <v>On-time</v>
      </c>
      <c r="V1641" s="7">
        <f>Ecommerce_Sales[[#This Row],[Profit]]/Ecommerce_Sales[[#This Row],[Total_Price]]</f>
        <v>0.34985231375123071</v>
      </c>
      <c r="W1641" s="3">
        <v>1066</v>
      </c>
      <c r="X1641" s="3"/>
    </row>
    <row r="1642" spans="1:24" x14ac:dyDescent="0.25">
      <c r="A1642" s="1" t="s">
        <v>5927</v>
      </c>
      <c r="B1642" s="1" t="s">
        <v>168</v>
      </c>
      <c r="C1642" s="1" t="s">
        <v>169</v>
      </c>
      <c r="D1642" s="1" t="s">
        <v>2875</v>
      </c>
      <c r="E1642" s="1" t="s">
        <v>1946</v>
      </c>
      <c r="F1642" s="2">
        <v>45046</v>
      </c>
      <c r="G1642" s="2">
        <v>45638</v>
      </c>
      <c r="H1642" s="2" t="str">
        <f>TEXT(Ecommerce_Sales[[#This Row],[Order_Date]],"mmmm")</f>
        <v>December</v>
      </c>
      <c r="I1642" s="2" t="str">
        <f>TEXT(Ecommerce_Sales[[#This Row],[Order_Date]],"yyyy")</f>
        <v>2024</v>
      </c>
      <c r="J1642" s="2" t="str">
        <f>TEXT(Ecommerce_Sales[[#This Row],[Order_Date]],"mmmm")</f>
        <v>December</v>
      </c>
      <c r="K1642" s="1" t="s">
        <v>1947</v>
      </c>
      <c r="L1642" s="1" t="s">
        <v>5928</v>
      </c>
      <c r="M1642" s="1" t="s">
        <v>1972</v>
      </c>
      <c r="N1642" s="1" t="s">
        <v>1973</v>
      </c>
      <c r="O1642" s="3">
        <v>1632</v>
      </c>
      <c r="P1642">
        <v>6</v>
      </c>
      <c r="Q1642" s="3">
        <v>9795</v>
      </c>
      <c r="R1642" s="1" t="s">
        <v>1958</v>
      </c>
      <c r="S1642" s="3">
        <v>1020</v>
      </c>
      <c r="T1642">
        <v>9</v>
      </c>
      <c r="U1642" t="str">
        <f>IF(Ecommerce_Sales[[#This Row],[Delivery_Time_Days]]&gt;7,"Delay",IF(Ecommerce_Sales[[#This Row],[Delivery_Time_Days]] = 0,"No delivery",IF(Ecommerce_Sales[[#This Row],[Delivery_Time_Days]]&lt;=7,"On-time")))</f>
        <v>Delay</v>
      </c>
      <c r="V1642" s="7">
        <f>Ecommerce_Sales[[#This Row],[Profit]]/Ecommerce_Sales[[#This Row],[Total_Price]]</f>
        <v>0.29994895354772844</v>
      </c>
      <c r="W1642" s="3">
        <v>2938</v>
      </c>
      <c r="X1642" s="3"/>
    </row>
    <row r="1643" spans="1:24" x14ac:dyDescent="0.25">
      <c r="A1643" s="1" t="s">
        <v>5929</v>
      </c>
      <c r="B1643" s="1" t="s">
        <v>1057</v>
      </c>
      <c r="C1643" s="1" t="s">
        <v>1058</v>
      </c>
      <c r="D1643" s="1" t="s">
        <v>5930</v>
      </c>
      <c r="E1643" s="1" t="s">
        <v>1954</v>
      </c>
      <c r="F1643" s="2">
        <v>45242</v>
      </c>
      <c r="G1643" s="2">
        <v>45213</v>
      </c>
      <c r="H1643" s="2" t="str">
        <f>TEXT(Ecommerce_Sales[[#This Row],[Order_Date]],"mmmm")</f>
        <v>October</v>
      </c>
      <c r="I1643" s="2" t="str">
        <f>TEXT(Ecommerce_Sales[[#This Row],[Order_Date]],"yyyy")</f>
        <v>2023</v>
      </c>
      <c r="J1643" s="2" t="str">
        <f>TEXT(Ecommerce_Sales[[#This Row],[Order_Date]],"mmmm")</f>
        <v>October</v>
      </c>
      <c r="K1643" s="1" t="s">
        <v>1947</v>
      </c>
      <c r="L1643" s="1" t="s">
        <v>5931</v>
      </c>
      <c r="M1643" s="1" t="s">
        <v>2007</v>
      </c>
      <c r="N1643" s="1" t="s">
        <v>1973</v>
      </c>
      <c r="O1643" s="3">
        <v>369</v>
      </c>
      <c r="P1643">
        <v>3</v>
      </c>
      <c r="Q1643" s="3">
        <v>1106</v>
      </c>
      <c r="R1643" s="1" t="s">
        <v>2012</v>
      </c>
      <c r="S1643" s="3">
        <v>152</v>
      </c>
      <c r="T1643">
        <v>8</v>
      </c>
      <c r="U1643" t="str">
        <f>IF(Ecommerce_Sales[[#This Row],[Delivery_Time_Days]]&gt;7,"Delay",IF(Ecommerce_Sales[[#This Row],[Delivery_Time_Days]] = 0,"No delivery",IF(Ecommerce_Sales[[#This Row],[Delivery_Time_Days]]&lt;=7,"On-time")))</f>
        <v>Delay</v>
      </c>
      <c r="V1643" s="7">
        <f>Ecommerce_Sales[[#This Row],[Profit]]/Ecommerce_Sales[[#This Row],[Total_Price]]</f>
        <v>0.30018083182640143</v>
      </c>
      <c r="W1643" s="3">
        <v>332</v>
      </c>
      <c r="X1643" s="3"/>
    </row>
    <row r="1644" spans="1:24" x14ac:dyDescent="0.25">
      <c r="A1644" s="1" t="s">
        <v>5932</v>
      </c>
      <c r="B1644" s="1" t="s">
        <v>358</v>
      </c>
      <c r="C1644" s="1" t="s">
        <v>359</v>
      </c>
      <c r="D1644" s="1" t="s">
        <v>5243</v>
      </c>
      <c r="E1644" s="1" t="s">
        <v>1946</v>
      </c>
      <c r="F1644" s="2">
        <v>45121</v>
      </c>
      <c r="G1644" s="2">
        <v>45647</v>
      </c>
      <c r="H1644" s="2" t="str">
        <f>TEXT(Ecommerce_Sales[[#This Row],[Order_Date]],"mmmm")</f>
        <v>December</v>
      </c>
      <c r="I1644" s="2" t="str">
        <f>TEXT(Ecommerce_Sales[[#This Row],[Order_Date]],"yyyy")</f>
        <v>2024</v>
      </c>
      <c r="J1644" s="2" t="str">
        <f>TEXT(Ecommerce_Sales[[#This Row],[Order_Date]],"mmmm")</f>
        <v>December</v>
      </c>
      <c r="K1644" s="1" t="s">
        <v>1947</v>
      </c>
      <c r="L1644" s="1" t="s">
        <v>5933</v>
      </c>
      <c r="M1644" s="1" t="s">
        <v>1983</v>
      </c>
      <c r="N1644" s="1" t="s">
        <v>1950</v>
      </c>
      <c r="O1644" s="3">
        <v>523</v>
      </c>
      <c r="P1644">
        <v>8</v>
      </c>
      <c r="Q1644" s="3">
        <v>4186</v>
      </c>
      <c r="R1644" s="1" t="s">
        <v>1951</v>
      </c>
      <c r="S1644" s="3">
        <v>508</v>
      </c>
      <c r="T1644">
        <v>2</v>
      </c>
      <c r="U1644" t="str">
        <f>IF(Ecommerce_Sales[[#This Row],[Delivery_Time_Days]]&gt;7,"Delay",IF(Ecommerce_Sales[[#This Row],[Delivery_Time_Days]] = 0,"No delivery",IF(Ecommerce_Sales[[#This Row],[Delivery_Time_Days]]&lt;=7,"On-time")))</f>
        <v>On-time</v>
      </c>
      <c r="V1644" s="7">
        <f>Ecommerce_Sales[[#This Row],[Profit]]/Ecommerce_Sales[[#This Row],[Total_Price]]</f>
        <v>0.40014333492594362</v>
      </c>
      <c r="W1644" s="3">
        <v>1675</v>
      </c>
      <c r="X1644" s="3"/>
    </row>
    <row r="1645" spans="1:24" x14ac:dyDescent="0.25">
      <c r="A1645" s="1" t="s">
        <v>5934</v>
      </c>
      <c r="B1645" s="1" t="s">
        <v>1053</v>
      </c>
      <c r="C1645" s="1" t="s">
        <v>1054</v>
      </c>
      <c r="D1645" s="1" t="s">
        <v>4191</v>
      </c>
      <c r="E1645" s="1" t="s">
        <v>1961</v>
      </c>
      <c r="F1645" s="2">
        <v>45651</v>
      </c>
      <c r="G1645" s="2">
        <v>45550</v>
      </c>
      <c r="H1645" s="2" t="str">
        <f>TEXT(Ecommerce_Sales[[#This Row],[Order_Date]],"mmmm")</f>
        <v>September</v>
      </c>
      <c r="I1645" s="2" t="str">
        <f>TEXT(Ecommerce_Sales[[#This Row],[Order_Date]],"yyyy")</f>
        <v>2024</v>
      </c>
      <c r="J1645" s="2" t="str">
        <f>TEXT(Ecommerce_Sales[[#This Row],[Order_Date]],"mmmm")</f>
        <v>September</v>
      </c>
      <c r="K1645" s="1" t="s">
        <v>1947</v>
      </c>
      <c r="L1645" s="1" t="s">
        <v>5935</v>
      </c>
      <c r="M1645" s="1" t="s">
        <v>1956</v>
      </c>
      <c r="N1645" s="1" t="s">
        <v>1957</v>
      </c>
      <c r="O1645" s="3">
        <v>1006</v>
      </c>
      <c r="P1645">
        <v>1</v>
      </c>
      <c r="Q1645" s="3">
        <v>1006</v>
      </c>
      <c r="R1645" s="1" t="s">
        <v>1958</v>
      </c>
      <c r="S1645" s="3">
        <v>93</v>
      </c>
      <c r="T1645">
        <v>7</v>
      </c>
      <c r="U1645" t="str">
        <f>IF(Ecommerce_Sales[[#This Row],[Delivery_Time_Days]]&gt;7,"Delay",IF(Ecommerce_Sales[[#This Row],[Delivery_Time_Days]] = 0,"No delivery",IF(Ecommerce_Sales[[#This Row],[Delivery_Time_Days]]&lt;=7,"On-time")))</f>
        <v>On-time</v>
      </c>
      <c r="V1645" s="7">
        <f>Ecommerce_Sales[[#This Row],[Profit]]/Ecommerce_Sales[[#This Row],[Total_Price]]</f>
        <v>0.15009940357852883</v>
      </c>
      <c r="W1645" s="3">
        <v>151</v>
      </c>
      <c r="X1645" s="3"/>
    </row>
    <row r="1646" spans="1:24" x14ac:dyDescent="0.25">
      <c r="A1646" s="1" t="s">
        <v>5936</v>
      </c>
      <c r="B1646" s="1" t="s">
        <v>6</v>
      </c>
      <c r="C1646" s="1" t="s">
        <v>7</v>
      </c>
      <c r="D1646" s="1" t="s">
        <v>3691</v>
      </c>
      <c r="E1646" s="1" t="s">
        <v>1996</v>
      </c>
      <c r="F1646" s="2">
        <v>45330</v>
      </c>
      <c r="G1646" s="2">
        <v>45014</v>
      </c>
      <c r="H1646" s="2" t="str">
        <f>TEXT(Ecommerce_Sales[[#This Row],[Order_Date]],"mmmm")</f>
        <v>March</v>
      </c>
      <c r="I1646" s="2" t="str">
        <f>TEXT(Ecommerce_Sales[[#This Row],[Order_Date]],"yyyy")</f>
        <v>2023</v>
      </c>
      <c r="J1646" s="2" t="str">
        <f>TEXT(Ecommerce_Sales[[#This Row],[Order_Date]],"mmmm")</f>
        <v>March</v>
      </c>
      <c r="K1646" s="1" t="s">
        <v>1947</v>
      </c>
      <c r="L1646" s="1" t="s">
        <v>5937</v>
      </c>
      <c r="M1646" s="1" t="s">
        <v>1963</v>
      </c>
      <c r="N1646" s="1" t="s">
        <v>1957</v>
      </c>
      <c r="O1646" s="3">
        <v>558</v>
      </c>
      <c r="P1646">
        <v>4</v>
      </c>
      <c r="Q1646" s="3">
        <v>2232</v>
      </c>
      <c r="R1646" s="1" t="s">
        <v>1958</v>
      </c>
      <c r="S1646" s="3">
        <v>298</v>
      </c>
      <c r="T1646">
        <v>9</v>
      </c>
      <c r="U1646" t="str">
        <f>IF(Ecommerce_Sales[[#This Row],[Delivery_Time_Days]]&gt;7,"Delay",IF(Ecommerce_Sales[[#This Row],[Delivery_Time_Days]] = 0,"No delivery",IF(Ecommerce_Sales[[#This Row],[Delivery_Time_Days]]&lt;=7,"On-time")))</f>
        <v>Delay</v>
      </c>
      <c r="V1646" s="7">
        <f>Ecommerce_Sales[[#This Row],[Profit]]/Ecommerce_Sales[[#This Row],[Total_Price]]</f>
        <v>0.15008960573476701</v>
      </c>
      <c r="W1646" s="3">
        <v>335</v>
      </c>
      <c r="X1646" s="3"/>
    </row>
    <row r="1647" spans="1:24" x14ac:dyDescent="0.25">
      <c r="A1647" s="1" t="s">
        <v>5938</v>
      </c>
      <c r="B1647" s="1" t="s">
        <v>1007</v>
      </c>
      <c r="C1647" s="1" t="s">
        <v>1008</v>
      </c>
      <c r="D1647" s="1" t="s">
        <v>5399</v>
      </c>
      <c r="E1647" s="1" t="s">
        <v>1961</v>
      </c>
      <c r="F1647" s="2">
        <v>45298</v>
      </c>
      <c r="G1647" s="2">
        <v>45453</v>
      </c>
      <c r="H1647" s="2" t="str">
        <f>TEXT(Ecommerce_Sales[[#This Row],[Order_Date]],"mmmm")</f>
        <v>June</v>
      </c>
      <c r="I1647" s="2" t="str">
        <f>TEXT(Ecommerce_Sales[[#This Row],[Order_Date]],"yyyy")</f>
        <v>2024</v>
      </c>
      <c r="J1647" s="2" t="str">
        <f>TEXT(Ecommerce_Sales[[#This Row],[Order_Date]],"mmmm")</f>
        <v>June</v>
      </c>
      <c r="K1647" s="1" t="s">
        <v>1947</v>
      </c>
      <c r="L1647" s="1" t="s">
        <v>5939</v>
      </c>
      <c r="M1647" s="1" t="s">
        <v>1988</v>
      </c>
      <c r="N1647" s="1" t="s">
        <v>1989</v>
      </c>
      <c r="O1647" s="3">
        <v>497</v>
      </c>
      <c r="P1647">
        <v>1</v>
      </c>
      <c r="Q1647" s="3">
        <v>497</v>
      </c>
      <c r="R1647" s="1" t="s">
        <v>1951</v>
      </c>
      <c r="S1647" s="3">
        <v>34</v>
      </c>
      <c r="T1647">
        <v>7</v>
      </c>
      <c r="U1647" t="str">
        <f>IF(Ecommerce_Sales[[#This Row],[Delivery_Time_Days]]&gt;7,"Delay",IF(Ecommerce_Sales[[#This Row],[Delivery_Time_Days]] = 0,"No delivery",IF(Ecommerce_Sales[[#This Row],[Delivery_Time_Days]]&lt;=7,"On-time")))</f>
        <v>On-time</v>
      </c>
      <c r="V1647" s="7">
        <f>Ecommerce_Sales[[#This Row],[Profit]]/Ecommerce_Sales[[#This Row],[Total_Price]]</f>
        <v>0.24949698189134809</v>
      </c>
      <c r="W1647" s="3">
        <v>124</v>
      </c>
      <c r="X1647" s="3"/>
    </row>
    <row r="1648" spans="1:24" x14ac:dyDescent="0.25">
      <c r="A1648" s="1" t="s">
        <v>5940</v>
      </c>
      <c r="B1648" s="1" t="s">
        <v>1085</v>
      </c>
      <c r="C1648" s="1" t="s">
        <v>1086</v>
      </c>
      <c r="D1648" s="1" t="s">
        <v>5941</v>
      </c>
      <c r="E1648" s="1" t="s">
        <v>1981</v>
      </c>
      <c r="F1648" s="2">
        <v>45168</v>
      </c>
      <c r="G1648" s="2">
        <v>45011</v>
      </c>
      <c r="H1648" s="2" t="str">
        <f>TEXT(Ecommerce_Sales[[#This Row],[Order_Date]],"mmmm")</f>
        <v>March</v>
      </c>
      <c r="I1648" s="2" t="str">
        <f>TEXT(Ecommerce_Sales[[#This Row],[Order_Date]],"yyyy")</f>
        <v>2023</v>
      </c>
      <c r="J1648" s="2" t="str">
        <f>TEXT(Ecommerce_Sales[[#This Row],[Order_Date]],"mmmm")</f>
        <v>March</v>
      </c>
      <c r="K1648" s="1" t="s">
        <v>1947</v>
      </c>
      <c r="L1648" s="1" t="s">
        <v>4255</v>
      </c>
      <c r="M1648" s="1" t="s">
        <v>2007</v>
      </c>
      <c r="N1648" s="1" t="s">
        <v>1973</v>
      </c>
      <c r="O1648" s="3">
        <v>115</v>
      </c>
      <c r="P1648">
        <v>4</v>
      </c>
      <c r="Q1648" s="3">
        <v>459</v>
      </c>
      <c r="R1648" s="1" t="s">
        <v>1958</v>
      </c>
      <c r="S1648" s="3">
        <v>50</v>
      </c>
      <c r="T1648">
        <v>7</v>
      </c>
      <c r="U1648" t="str">
        <f>IF(Ecommerce_Sales[[#This Row],[Delivery_Time_Days]]&gt;7,"Delay",IF(Ecommerce_Sales[[#This Row],[Delivery_Time_Days]] = 0,"No delivery",IF(Ecommerce_Sales[[#This Row],[Delivery_Time_Days]]&lt;=7,"On-time")))</f>
        <v>On-time</v>
      </c>
      <c r="V1648" s="7">
        <f>Ecommerce_Sales[[#This Row],[Profit]]/Ecommerce_Sales[[#This Row],[Total_Price]]</f>
        <v>0.30065359477124182</v>
      </c>
      <c r="W1648" s="3">
        <v>138</v>
      </c>
      <c r="X1648" s="3"/>
    </row>
    <row r="1649" spans="1:24" x14ac:dyDescent="0.25">
      <c r="A1649" s="1" t="s">
        <v>5942</v>
      </c>
      <c r="B1649" s="1" t="s">
        <v>1603</v>
      </c>
      <c r="C1649" s="1" t="s">
        <v>1604</v>
      </c>
      <c r="D1649" s="1" t="s">
        <v>4481</v>
      </c>
      <c r="E1649" s="1" t="s">
        <v>1996</v>
      </c>
      <c r="F1649" s="2">
        <v>45541</v>
      </c>
      <c r="G1649" s="2">
        <v>44951</v>
      </c>
      <c r="H1649" s="2" t="str">
        <f>TEXT(Ecommerce_Sales[[#This Row],[Order_Date]],"mmmm")</f>
        <v>January</v>
      </c>
      <c r="I1649" s="2" t="str">
        <f>TEXT(Ecommerce_Sales[[#This Row],[Order_Date]],"yyyy")</f>
        <v>2023</v>
      </c>
      <c r="J1649" s="2" t="str">
        <f>TEXT(Ecommerce_Sales[[#This Row],[Order_Date]],"mmmm")</f>
        <v>January</v>
      </c>
      <c r="K1649" s="1" t="s">
        <v>1947</v>
      </c>
      <c r="L1649" s="1" t="s">
        <v>3412</v>
      </c>
      <c r="M1649" s="1" t="s">
        <v>2104</v>
      </c>
      <c r="N1649" s="1" t="s">
        <v>1978</v>
      </c>
      <c r="O1649" s="3">
        <v>113</v>
      </c>
      <c r="P1649">
        <v>2</v>
      </c>
      <c r="Q1649" s="3">
        <v>225</v>
      </c>
      <c r="R1649" s="1" t="s">
        <v>1958</v>
      </c>
      <c r="S1649" s="3">
        <v>24</v>
      </c>
      <c r="T1649">
        <v>5</v>
      </c>
      <c r="U1649" t="str">
        <f>IF(Ecommerce_Sales[[#This Row],[Delivery_Time_Days]]&gt;7,"Delay",IF(Ecommerce_Sales[[#This Row],[Delivery_Time_Days]] = 0,"No delivery",IF(Ecommerce_Sales[[#This Row],[Delivery_Time_Days]]&lt;=7,"On-time")))</f>
        <v>On-time</v>
      </c>
      <c r="V1649" s="7">
        <f>Ecommerce_Sales[[#This Row],[Profit]]/Ecommerce_Sales[[#This Row],[Total_Price]]</f>
        <v>0.3511111111111111</v>
      </c>
      <c r="W1649" s="3">
        <v>79</v>
      </c>
      <c r="X1649" s="3"/>
    </row>
    <row r="1650" spans="1:24" x14ac:dyDescent="0.25">
      <c r="A1650" s="1" t="s">
        <v>5943</v>
      </c>
      <c r="B1650" s="1" t="s">
        <v>134</v>
      </c>
      <c r="C1650" s="1" t="s">
        <v>135</v>
      </c>
      <c r="D1650" s="1" t="s">
        <v>5027</v>
      </c>
      <c r="E1650" s="1" t="s">
        <v>1961</v>
      </c>
      <c r="F1650" s="2">
        <v>45615</v>
      </c>
      <c r="G1650" s="2">
        <v>45485</v>
      </c>
      <c r="H1650" s="2" t="str">
        <f>TEXT(Ecommerce_Sales[[#This Row],[Order_Date]],"mmmm")</f>
        <v>July</v>
      </c>
      <c r="I1650" s="2" t="str">
        <f>TEXT(Ecommerce_Sales[[#This Row],[Order_Date]],"yyyy")</f>
        <v>2024</v>
      </c>
      <c r="J1650" s="2" t="str">
        <f>TEXT(Ecommerce_Sales[[#This Row],[Order_Date]],"mmmm")</f>
        <v>July</v>
      </c>
      <c r="K1650" s="1" t="s">
        <v>1947</v>
      </c>
      <c r="L1650" s="1" t="s">
        <v>5944</v>
      </c>
      <c r="M1650" s="1" t="s">
        <v>1968</v>
      </c>
      <c r="N1650" s="1" t="s">
        <v>1957</v>
      </c>
      <c r="O1650" s="3">
        <v>112</v>
      </c>
      <c r="P1650">
        <v>1</v>
      </c>
      <c r="Q1650" s="3">
        <v>112</v>
      </c>
      <c r="R1650" s="1" t="s">
        <v>1951</v>
      </c>
      <c r="S1650" s="3">
        <v>10</v>
      </c>
      <c r="T1650">
        <v>5</v>
      </c>
      <c r="U1650" t="str">
        <f>IF(Ecommerce_Sales[[#This Row],[Delivery_Time_Days]]&gt;7,"Delay",IF(Ecommerce_Sales[[#This Row],[Delivery_Time_Days]] = 0,"No delivery",IF(Ecommerce_Sales[[#This Row],[Delivery_Time_Days]]&lt;=7,"On-time")))</f>
        <v>On-time</v>
      </c>
      <c r="V1650" s="7">
        <f>Ecommerce_Sales[[#This Row],[Profit]]/Ecommerce_Sales[[#This Row],[Total_Price]]</f>
        <v>0.15178571428571427</v>
      </c>
      <c r="W1650" s="3">
        <v>17</v>
      </c>
      <c r="X1650" s="3"/>
    </row>
    <row r="1651" spans="1:24" x14ac:dyDescent="0.25">
      <c r="A1651" s="1" t="s">
        <v>5945</v>
      </c>
      <c r="B1651" s="1" t="s">
        <v>132</v>
      </c>
      <c r="C1651" s="1" t="s">
        <v>133</v>
      </c>
      <c r="D1651" s="1" t="s">
        <v>4422</v>
      </c>
      <c r="E1651" s="1" t="s">
        <v>1946</v>
      </c>
      <c r="F1651" s="2">
        <v>45614</v>
      </c>
      <c r="G1651" s="2">
        <v>45211</v>
      </c>
      <c r="H1651" s="2" t="str">
        <f>TEXT(Ecommerce_Sales[[#This Row],[Order_Date]],"mmmm")</f>
        <v>October</v>
      </c>
      <c r="I1651" s="2" t="str">
        <f>TEXT(Ecommerce_Sales[[#This Row],[Order_Date]],"yyyy")</f>
        <v>2023</v>
      </c>
      <c r="J1651" s="2" t="str">
        <f>TEXT(Ecommerce_Sales[[#This Row],[Order_Date]],"mmmm")</f>
        <v>October</v>
      </c>
      <c r="K1651" s="1" t="s">
        <v>1947</v>
      </c>
      <c r="L1651" s="1" t="s">
        <v>5946</v>
      </c>
      <c r="M1651" s="1" t="s">
        <v>2054</v>
      </c>
      <c r="N1651" s="1" t="s">
        <v>1957</v>
      </c>
      <c r="O1651" s="3">
        <v>1017</v>
      </c>
      <c r="P1651">
        <v>1</v>
      </c>
      <c r="Q1651" s="3">
        <v>1017</v>
      </c>
      <c r="R1651" s="1" t="s">
        <v>1958</v>
      </c>
      <c r="S1651" s="3">
        <v>88</v>
      </c>
      <c r="T1651">
        <v>9</v>
      </c>
      <c r="U1651" t="str">
        <f>IF(Ecommerce_Sales[[#This Row],[Delivery_Time_Days]]&gt;7,"Delay",IF(Ecommerce_Sales[[#This Row],[Delivery_Time_Days]] = 0,"No delivery",IF(Ecommerce_Sales[[#This Row],[Delivery_Time_Days]]&lt;=7,"On-time")))</f>
        <v>Delay</v>
      </c>
      <c r="V1651" s="7">
        <f>Ecommerce_Sales[[#This Row],[Profit]]/Ecommerce_Sales[[#This Row],[Total_Price]]</f>
        <v>0.15044247787610621</v>
      </c>
      <c r="W1651" s="3">
        <v>153</v>
      </c>
      <c r="X1651" s="3"/>
    </row>
    <row r="1652" spans="1:24" x14ac:dyDescent="0.25">
      <c r="A1652" s="1" t="s">
        <v>5947</v>
      </c>
      <c r="B1652" s="1" t="s">
        <v>138</v>
      </c>
      <c r="C1652" s="1" t="s">
        <v>139</v>
      </c>
      <c r="D1652" s="1" t="s">
        <v>5042</v>
      </c>
      <c r="E1652" s="1" t="s">
        <v>2005</v>
      </c>
      <c r="F1652" s="2">
        <v>45002</v>
      </c>
      <c r="G1652" s="2">
        <v>45657</v>
      </c>
      <c r="H1652" s="2" t="str">
        <f>TEXT(Ecommerce_Sales[[#This Row],[Order_Date]],"mmmm")</f>
        <v>December</v>
      </c>
      <c r="I1652" s="2" t="str">
        <f>TEXT(Ecommerce_Sales[[#This Row],[Order_Date]],"yyyy")</f>
        <v>2024</v>
      </c>
      <c r="J1652" s="2" t="str">
        <f>TEXT(Ecommerce_Sales[[#This Row],[Order_Date]],"mmmm")</f>
        <v>December</v>
      </c>
      <c r="K1652" s="1" t="s">
        <v>1947</v>
      </c>
      <c r="L1652" s="1" t="s">
        <v>2229</v>
      </c>
      <c r="M1652" s="1" t="s">
        <v>1988</v>
      </c>
      <c r="N1652" s="1" t="s">
        <v>1989</v>
      </c>
      <c r="O1652" s="3">
        <v>280</v>
      </c>
      <c r="P1652">
        <v>6</v>
      </c>
      <c r="Q1652" s="3">
        <v>1679</v>
      </c>
      <c r="R1652" s="1" t="s">
        <v>1958</v>
      </c>
      <c r="S1652" s="3">
        <v>128</v>
      </c>
      <c r="T1652">
        <v>4</v>
      </c>
      <c r="U1652" t="str">
        <f>IF(Ecommerce_Sales[[#This Row],[Delivery_Time_Days]]&gt;7,"Delay",IF(Ecommerce_Sales[[#This Row],[Delivery_Time_Days]] = 0,"No delivery",IF(Ecommerce_Sales[[#This Row],[Delivery_Time_Days]]&lt;=7,"On-time")))</f>
        <v>On-time</v>
      </c>
      <c r="V1652" s="7">
        <f>Ecommerce_Sales[[#This Row],[Profit]]/Ecommerce_Sales[[#This Row],[Total_Price]]</f>
        <v>0.25014889815366287</v>
      </c>
      <c r="W1652" s="3">
        <v>420</v>
      </c>
      <c r="X1652" s="3"/>
    </row>
    <row r="1653" spans="1:24" x14ac:dyDescent="0.25">
      <c r="A1653" s="1" t="s">
        <v>5948</v>
      </c>
      <c r="B1653" s="1" t="s">
        <v>464</v>
      </c>
      <c r="C1653" s="1" t="s">
        <v>465</v>
      </c>
      <c r="D1653" s="1" t="s">
        <v>5158</v>
      </c>
      <c r="E1653" s="1" t="s">
        <v>1946</v>
      </c>
      <c r="F1653" s="2">
        <v>45474</v>
      </c>
      <c r="G1653" s="2">
        <v>45198</v>
      </c>
      <c r="H1653" s="2" t="str">
        <f>TEXT(Ecommerce_Sales[[#This Row],[Order_Date]],"mmmm")</f>
        <v>September</v>
      </c>
      <c r="I1653" s="2" t="str">
        <f>TEXT(Ecommerce_Sales[[#This Row],[Order_Date]],"yyyy")</f>
        <v>2023</v>
      </c>
      <c r="J1653" s="2" t="str">
        <f>TEXT(Ecommerce_Sales[[#This Row],[Order_Date]],"mmmm")</f>
        <v>September</v>
      </c>
      <c r="K1653" s="1" t="s">
        <v>1947</v>
      </c>
      <c r="L1653" s="1" t="s">
        <v>5949</v>
      </c>
      <c r="M1653" s="1" t="s">
        <v>2043</v>
      </c>
      <c r="N1653" s="1" t="s">
        <v>1989</v>
      </c>
      <c r="O1653" s="3">
        <v>464</v>
      </c>
      <c r="P1653">
        <v>3</v>
      </c>
      <c r="Q1653" s="3">
        <v>1392</v>
      </c>
      <c r="R1653" s="1" t="s">
        <v>1958</v>
      </c>
      <c r="S1653" s="3">
        <v>114</v>
      </c>
      <c r="T1653">
        <v>3</v>
      </c>
      <c r="U1653" t="str">
        <f>IF(Ecommerce_Sales[[#This Row],[Delivery_Time_Days]]&gt;7,"Delay",IF(Ecommerce_Sales[[#This Row],[Delivery_Time_Days]] = 0,"No delivery",IF(Ecommerce_Sales[[#This Row],[Delivery_Time_Days]]&lt;=7,"On-time")))</f>
        <v>On-time</v>
      </c>
      <c r="V1653" s="7">
        <f>Ecommerce_Sales[[#This Row],[Profit]]/Ecommerce_Sales[[#This Row],[Total_Price]]</f>
        <v>0.25</v>
      </c>
      <c r="W1653" s="3">
        <v>348</v>
      </c>
      <c r="X1653" s="3"/>
    </row>
    <row r="1654" spans="1:24" x14ac:dyDescent="0.25">
      <c r="A1654" s="1" t="s">
        <v>5950</v>
      </c>
      <c r="B1654" s="1" t="s">
        <v>1776</v>
      </c>
      <c r="C1654" s="1" t="s">
        <v>1777</v>
      </c>
      <c r="D1654" s="1" t="s">
        <v>5951</v>
      </c>
      <c r="E1654" s="1" t="s">
        <v>1966</v>
      </c>
      <c r="F1654" s="2">
        <v>45380</v>
      </c>
      <c r="G1654" s="2">
        <v>45279</v>
      </c>
      <c r="H1654" s="2" t="str">
        <f>TEXT(Ecommerce_Sales[[#This Row],[Order_Date]],"mmmm")</f>
        <v>December</v>
      </c>
      <c r="I1654" s="2" t="str">
        <f>TEXT(Ecommerce_Sales[[#This Row],[Order_Date]],"yyyy")</f>
        <v>2023</v>
      </c>
      <c r="J1654" s="2" t="str">
        <f>TEXT(Ecommerce_Sales[[#This Row],[Order_Date]],"mmmm")</f>
        <v>December</v>
      </c>
      <c r="K1654" s="1" t="s">
        <v>1947</v>
      </c>
      <c r="L1654" s="1" t="s">
        <v>5952</v>
      </c>
      <c r="M1654" s="1" t="s">
        <v>2104</v>
      </c>
      <c r="N1654" s="1" t="s">
        <v>1978</v>
      </c>
      <c r="O1654" s="3">
        <v>1039</v>
      </c>
      <c r="P1654">
        <v>2</v>
      </c>
      <c r="Q1654" s="3">
        <v>2077</v>
      </c>
      <c r="R1654" s="1" t="s">
        <v>1958</v>
      </c>
      <c r="S1654" s="3">
        <v>301</v>
      </c>
      <c r="T1654">
        <v>8</v>
      </c>
      <c r="U1654" t="str">
        <f>IF(Ecommerce_Sales[[#This Row],[Delivery_Time_Days]]&gt;7,"Delay",IF(Ecommerce_Sales[[#This Row],[Delivery_Time_Days]] = 0,"No delivery",IF(Ecommerce_Sales[[#This Row],[Delivery_Time_Days]]&lt;=7,"On-time")))</f>
        <v>Delay</v>
      </c>
      <c r="V1654" s="7">
        <f>Ecommerce_Sales[[#This Row],[Profit]]/Ecommerce_Sales[[#This Row],[Total_Price]]</f>
        <v>0.35002407318247475</v>
      </c>
      <c r="W1654" s="3">
        <v>727</v>
      </c>
      <c r="X1654" s="3"/>
    </row>
    <row r="1655" spans="1:24" x14ac:dyDescent="0.25">
      <c r="A1655" s="1" t="s">
        <v>5953</v>
      </c>
      <c r="B1655" s="1" t="s">
        <v>984</v>
      </c>
      <c r="C1655" s="1" t="s">
        <v>985</v>
      </c>
      <c r="D1655" s="1" t="s">
        <v>2920</v>
      </c>
      <c r="E1655" s="1" t="s">
        <v>1961</v>
      </c>
      <c r="F1655" s="2">
        <v>45528</v>
      </c>
      <c r="G1655" s="2">
        <v>45463</v>
      </c>
      <c r="H1655" s="2" t="str">
        <f>TEXT(Ecommerce_Sales[[#This Row],[Order_Date]],"mmmm")</f>
        <v>June</v>
      </c>
      <c r="I1655" s="2" t="str">
        <f>TEXT(Ecommerce_Sales[[#This Row],[Order_Date]],"yyyy")</f>
        <v>2024</v>
      </c>
      <c r="J1655" s="2" t="str">
        <f>TEXT(Ecommerce_Sales[[#This Row],[Order_Date]],"mmmm")</f>
        <v>June</v>
      </c>
      <c r="K1655" s="1" t="s">
        <v>1947</v>
      </c>
      <c r="L1655" s="1" t="s">
        <v>5954</v>
      </c>
      <c r="M1655" s="1" t="s">
        <v>2079</v>
      </c>
      <c r="N1655" s="1" t="s">
        <v>1973</v>
      </c>
      <c r="O1655" s="3">
        <v>537</v>
      </c>
      <c r="P1655">
        <v>6</v>
      </c>
      <c r="Q1655" s="3">
        <v>3219</v>
      </c>
      <c r="R1655" s="1" t="s">
        <v>1951</v>
      </c>
      <c r="S1655" s="3">
        <v>206</v>
      </c>
      <c r="T1655">
        <v>2</v>
      </c>
      <c r="U1655" t="str">
        <f>IF(Ecommerce_Sales[[#This Row],[Delivery_Time_Days]]&gt;7,"Delay",IF(Ecommerce_Sales[[#This Row],[Delivery_Time_Days]] = 0,"No delivery",IF(Ecommerce_Sales[[#This Row],[Delivery_Time_Days]]&lt;=7,"On-time")))</f>
        <v>On-time</v>
      </c>
      <c r="V1655" s="7">
        <f>Ecommerce_Sales[[#This Row],[Profit]]/Ecommerce_Sales[[#This Row],[Total_Price]]</f>
        <v>0.30009319664492079</v>
      </c>
      <c r="W1655" s="3">
        <v>966</v>
      </c>
      <c r="X1655" s="3"/>
    </row>
    <row r="1656" spans="1:24" x14ac:dyDescent="0.25">
      <c r="A1656" s="1" t="s">
        <v>5955</v>
      </c>
      <c r="B1656" s="1" t="s">
        <v>1886</v>
      </c>
      <c r="C1656" s="1" t="s">
        <v>1887</v>
      </c>
      <c r="D1656" s="1" t="s">
        <v>4509</v>
      </c>
      <c r="E1656" s="1" t="s">
        <v>1981</v>
      </c>
      <c r="F1656" s="2">
        <v>45050</v>
      </c>
      <c r="G1656" s="2">
        <v>45021</v>
      </c>
      <c r="H1656" s="2" t="str">
        <f>TEXT(Ecommerce_Sales[[#This Row],[Order_Date]],"mmmm")</f>
        <v>April</v>
      </c>
      <c r="I1656" s="2" t="str">
        <f>TEXT(Ecommerce_Sales[[#This Row],[Order_Date]],"yyyy")</f>
        <v>2023</v>
      </c>
      <c r="J1656" s="2" t="str">
        <f>TEXT(Ecommerce_Sales[[#This Row],[Order_Date]],"mmmm")</f>
        <v>April</v>
      </c>
      <c r="K1656" s="1" t="s">
        <v>1947</v>
      </c>
      <c r="L1656" s="1" t="s">
        <v>5956</v>
      </c>
      <c r="M1656" s="1" t="s">
        <v>1988</v>
      </c>
      <c r="N1656" s="1" t="s">
        <v>1989</v>
      </c>
      <c r="O1656" s="3">
        <v>153</v>
      </c>
      <c r="P1656">
        <v>5</v>
      </c>
      <c r="Q1656" s="3">
        <v>765</v>
      </c>
      <c r="R1656" s="1" t="s">
        <v>1958</v>
      </c>
      <c r="S1656" s="3">
        <v>70</v>
      </c>
      <c r="T1656">
        <v>9</v>
      </c>
      <c r="U1656" t="str">
        <f>IF(Ecommerce_Sales[[#This Row],[Delivery_Time_Days]]&gt;7,"Delay",IF(Ecommerce_Sales[[#This Row],[Delivery_Time_Days]] = 0,"No delivery",IF(Ecommerce_Sales[[#This Row],[Delivery_Time_Days]]&lt;=7,"On-time")))</f>
        <v>Delay</v>
      </c>
      <c r="V1656" s="7">
        <f>Ecommerce_Sales[[#This Row],[Profit]]/Ecommerce_Sales[[#This Row],[Total_Price]]</f>
        <v>0.24967320261437909</v>
      </c>
      <c r="W1656" s="3">
        <v>191</v>
      </c>
      <c r="X1656" s="3"/>
    </row>
    <row r="1657" spans="1:24" x14ac:dyDescent="0.25">
      <c r="A1657" s="1" t="s">
        <v>5957</v>
      </c>
      <c r="B1657" s="1" t="s">
        <v>1109</v>
      </c>
      <c r="C1657" s="1" t="s">
        <v>1110</v>
      </c>
      <c r="D1657" s="1" t="s">
        <v>5822</v>
      </c>
      <c r="E1657" s="1" t="s">
        <v>1981</v>
      </c>
      <c r="F1657" s="2">
        <v>45019</v>
      </c>
      <c r="G1657" s="2">
        <v>45263</v>
      </c>
      <c r="H1657" s="2" t="str">
        <f>TEXT(Ecommerce_Sales[[#This Row],[Order_Date]],"mmmm")</f>
        <v>December</v>
      </c>
      <c r="I1657" s="2" t="str">
        <f>TEXT(Ecommerce_Sales[[#This Row],[Order_Date]],"yyyy")</f>
        <v>2023</v>
      </c>
      <c r="J1657" s="2" t="str">
        <f>TEXT(Ecommerce_Sales[[#This Row],[Order_Date]],"mmmm")</f>
        <v>December</v>
      </c>
      <c r="K1657" s="1" t="s">
        <v>1947</v>
      </c>
      <c r="L1657" s="1" t="s">
        <v>5958</v>
      </c>
      <c r="M1657" s="1" t="s">
        <v>2104</v>
      </c>
      <c r="N1657" s="1" t="s">
        <v>1978</v>
      </c>
      <c r="O1657" s="3">
        <v>740</v>
      </c>
      <c r="P1657">
        <v>6</v>
      </c>
      <c r="Q1657" s="3">
        <v>4439</v>
      </c>
      <c r="R1657" s="1" t="s">
        <v>1951</v>
      </c>
      <c r="S1657" s="3">
        <v>553</v>
      </c>
      <c r="T1657">
        <v>5</v>
      </c>
      <c r="U1657" t="str">
        <f>IF(Ecommerce_Sales[[#This Row],[Delivery_Time_Days]]&gt;7,"Delay",IF(Ecommerce_Sales[[#This Row],[Delivery_Time_Days]] = 0,"No delivery",IF(Ecommerce_Sales[[#This Row],[Delivery_Time_Days]]&lt;=7,"On-time")))</f>
        <v>On-time</v>
      </c>
      <c r="V1657" s="7">
        <f>Ecommerce_Sales[[#This Row],[Profit]]/Ecommerce_Sales[[#This Row],[Total_Price]]</f>
        <v>0.35007884658706917</v>
      </c>
      <c r="W1657" s="3">
        <v>1554</v>
      </c>
      <c r="X1657" s="3"/>
    </row>
    <row r="1658" spans="1:24" x14ac:dyDescent="0.25">
      <c r="A1658" s="1" t="s">
        <v>5959</v>
      </c>
      <c r="B1658" s="1" t="s">
        <v>596</v>
      </c>
      <c r="C1658" s="1" t="s">
        <v>597</v>
      </c>
      <c r="D1658" s="1" t="s">
        <v>5960</v>
      </c>
      <c r="E1658" s="1" t="s">
        <v>1981</v>
      </c>
      <c r="F1658" s="2">
        <v>45347</v>
      </c>
      <c r="G1658" s="2">
        <v>45191</v>
      </c>
      <c r="H1658" s="2" t="str">
        <f>TEXT(Ecommerce_Sales[[#This Row],[Order_Date]],"mmmm")</f>
        <v>September</v>
      </c>
      <c r="I1658" s="2" t="str">
        <f>TEXT(Ecommerce_Sales[[#This Row],[Order_Date]],"yyyy")</f>
        <v>2023</v>
      </c>
      <c r="J1658" s="2" t="str">
        <f>TEXT(Ecommerce_Sales[[#This Row],[Order_Date]],"mmmm")</f>
        <v>September</v>
      </c>
      <c r="K1658" s="1" t="s">
        <v>1947</v>
      </c>
      <c r="L1658" s="1" t="s">
        <v>5961</v>
      </c>
      <c r="M1658" s="1" t="s">
        <v>2247</v>
      </c>
      <c r="N1658" s="1" t="s">
        <v>1957</v>
      </c>
      <c r="O1658" s="3">
        <v>841</v>
      </c>
      <c r="P1658">
        <v>1</v>
      </c>
      <c r="Q1658" s="3">
        <v>841</v>
      </c>
      <c r="R1658" s="1" t="s">
        <v>1958</v>
      </c>
      <c r="S1658" s="3">
        <v>125</v>
      </c>
      <c r="T1658">
        <v>8</v>
      </c>
      <c r="U1658" t="str">
        <f>IF(Ecommerce_Sales[[#This Row],[Delivery_Time_Days]]&gt;7,"Delay",IF(Ecommerce_Sales[[#This Row],[Delivery_Time_Days]] = 0,"No delivery",IF(Ecommerce_Sales[[#This Row],[Delivery_Time_Days]]&lt;=7,"On-time")))</f>
        <v>Delay</v>
      </c>
      <c r="V1658" s="7">
        <f>Ecommerce_Sales[[#This Row],[Profit]]/Ecommerce_Sales[[#This Row],[Total_Price]]</f>
        <v>0.14982164090368608</v>
      </c>
      <c r="W1658" s="3">
        <v>126</v>
      </c>
      <c r="X1658" s="3"/>
    </row>
    <row r="1659" spans="1:24" x14ac:dyDescent="0.25">
      <c r="A1659" s="1" t="s">
        <v>5962</v>
      </c>
      <c r="B1659" s="1" t="s">
        <v>830</v>
      </c>
      <c r="C1659" s="1" t="s">
        <v>831</v>
      </c>
      <c r="D1659" s="1" t="s">
        <v>2675</v>
      </c>
      <c r="E1659" s="1" t="s">
        <v>1946</v>
      </c>
      <c r="F1659" s="2">
        <v>45642</v>
      </c>
      <c r="G1659" s="2">
        <v>45013</v>
      </c>
      <c r="H1659" s="2" t="str">
        <f>TEXT(Ecommerce_Sales[[#This Row],[Order_Date]],"mmmm")</f>
        <v>March</v>
      </c>
      <c r="I1659" s="2" t="str">
        <f>TEXT(Ecommerce_Sales[[#This Row],[Order_Date]],"yyyy")</f>
        <v>2023</v>
      </c>
      <c r="J1659" s="2" t="str">
        <f>TEXT(Ecommerce_Sales[[#This Row],[Order_Date]],"mmmm")</f>
        <v>March</v>
      </c>
      <c r="K1659" s="1" t="s">
        <v>1947</v>
      </c>
      <c r="L1659" s="1" t="s">
        <v>5963</v>
      </c>
      <c r="M1659" s="1" t="s">
        <v>2054</v>
      </c>
      <c r="N1659" s="1" t="s">
        <v>1957</v>
      </c>
      <c r="O1659" s="3">
        <v>175</v>
      </c>
      <c r="P1659">
        <v>2</v>
      </c>
      <c r="Q1659" s="3">
        <v>350</v>
      </c>
      <c r="R1659" s="1" t="s">
        <v>1958</v>
      </c>
      <c r="S1659" s="3">
        <v>27</v>
      </c>
      <c r="T1659">
        <v>5</v>
      </c>
      <c r="U1659" t="str">
        <f>IF(Ecommerce_Sales[[#This Row],[Delivery_Time_Days]]&gt;7,"Delay",IF(Ecommerce_Sales[[#This Row],[Delivery_Time_Days]] = 0,"No delivery",IF(Ecommerce_Sales[[#This Row],[Delivery_Time_Days]]&lt;=7,"On-time")))</f>
        <v>On-time</v>
      </c>
      <c r="V1659" s="7">
        <f>Ecommerce_Sales[[#This Row],[Profit]]/Ecommerce_Sales[[#This Row],[Total_Price]]</f>
        <v>0.14857142857142858</v>
      </c>
      <c r="W1659" s="3">
        <v>52</v>
      </c>
      <c r="X1659" s="3"/>
    </row>
    <row r="1660" spans="1:24" x14ac:dyDescent="0.25">
      <c r="A1660" s="1" t="s">
        <v>5964</v>
      </c>
      <c r="B1660" s="1" t="s">
        <v>1481</v>
      </c>
      <c r="C1660" s="1" t="s">
        <v>1482</v>
      </c>
      <c r="D1660" s="1" t="s">
        <v>3659</v>
      </c>
      <c r="E1660" s="1" t="s">
        <v>1966</v>
      </c>
      <c r="F1660" s="2">
        <v>44947</v>
      </c>
      <c r="G1660" s="2">
        <v>45102</v>
      </c>
      <c r="H1660" s="2" t="str">
        <f>TEXT(Ecommerce_Sales[[#This Row],[Order_Date]],"mmmm")</f>
        <v>June</v>
      </c>
      <c r="I1660" s="2" t="str">
        <f>TEXT(Ecommerce_Sales[[#This Row],[Order_Date]],"yyyy")</f>
        <v>2023</v>
      </c>
      <c r="J1660" s="2" t="str">
        <f>TEXT(Ecommerce_Sales[[#This Row],[Order_Date]],"mmmm")</f>
        <v>June</v>
      </c>
      <c r="K1660" s="1" t="s">
        <v>1947</v>
      </c>
      <c r="L1660" s="1" t="s">
        <v>5965</v>
      </c>
      <c r="M1660" s="1" t="s">
        <v>1968</v>
      </c>
      <c r="N1660" s="1" t="s">
        <v>1957</v>
      </c>
      <c r="O1660" s="3">
        <v>1050</v>
      </c>
      <c r="P1660">
        <v>2</v>
      </c>
      <c r="Q1660" s="3">
        <v>2100</v>
      </c>
      <c r="R1660" s="1" t="s">
        <v>2008</v>
      </c>
      <c r="S1660" s="3">
        <v>261</v>
      </c>
      <c r="T1660">
        <v>8</v>
      </c>
      <c r="U1660" t="str">
        <f>IF(Ecommerce_Sales[[#This Row],[Delivery_Time_Days]]&gt;7,"Delay",IF(Ecommerce_Sales[[#This Row],[Delivery_Time_Days]] = 0,"No delivery",IF(Ecommerce_Sales[[#This Row],[Delivery_Time_Days]]&lt;=7,"On-time")))</f>
        <v>Delay</v>
      </c>
      <c r="V1660" s="7">
        <f>Ecommerce_Sales[[#This Row],[Profit]]/Ecommerce_Sales[[#This Row],[Total_Price]]</f>
        <v>0.15</v>
      </c>
      <c r="W1660" s="3">
        <v>315</v>
      </c>
      <c r="X1660" s="3"/>
    </row>
    <row r="1661" spans="1:24" x14ac:dyDescent="0.25">
      <c r="A1661" s="1" t="s">
        <v>5966</v>
      </c>
      <c r="B1661" s="1" t="s">
        <v>1043</v>
      </c>
      <c r="C1661" s="1" t="s">
        <v>1108</v>
      </c>
      <c r="D1661" s="1" t="s">
        <v>5967</v>
      </c>
      <c r="E1661" s="1" t="s">
        <v>2005</v>
      </c>
      <c r="F1661" s="2">
        <v>45355</v>
      </c>
      <c r="G1661" s="2">
        <v>45561</v>
      </c>
      <c r="H1661" s="2" t="str">
        <f>TEXT(Ecommerce_Sales[[#This Row],[Order_Date]],"mmmm")</f>
        <v>September</v>
      </c>
      <c r="I1661" s="2" t="str">
        <f>TEXT(Ecommerce_Sales[[#This Row],[Order_Date]],"yyyy")</f>
        <v>2024</v>
      </c>
      <c r="J1661" s="2" t="str">
        <f>TEXT(Ecommerce_Sales[[#This Row],[Order_Date]],"mmmm")</f>
        <v>September</v>
      </c>
      <c r="K1661" s="1" t="s">
        <v>1986</v>
      </c>
      <c r="L1661" s="1" t="s">
        <v>3260</v>
      </c>
      <c r="M1661" s="1" t="s">
        <v>1988</v>
      </c>
      <c r="N1661" s="1" t="s">
        <v>1989</v>
      </c>
      <c r="O1661" s="3">
        <v>735</v>
      </c>
      <c r="P1661">
        <v>5</v>
      </c>
      <c r="Q1661" s="3">
        <v>3677</v>
      </c>
      <c r="R1661" s="1" t="s">
        <v>1951</v>
      </c>
      <c r="S1661" s="3">
        <v>428</v>
      </c>
      <c r="U1661" t="str">
        <f>IF(Ecommerce_Sales[[#This Row],[Delivery_Time_Days]]&gt;7,"Delay",IF(Ecommerce_Sales[[#This Row],[Delivery_Time_Days]] = 0,"No delivery",IF(Ecommerce_Sales[[#This Row],[Delivery_Time_Days]]&lt;=7,"On-time")))</f>
        <v>No delivery</v>
      </c>
      <c r="V1661" s="7">
        <f>Ecommerce_Sales[[#This Row],[Profit]]/Ecommerce_Sales[[#This Row],[Total_Price]]</f>
        <v>0.24993200979059016</v>
      </c>
      <c r="W1661" s="3">
        <v>919</v>
      </c>
      <c r="X1661" s="3"/>
    </row>
    <row r="1662" spans="1:24" x14ac:dyDescent="0.25">
      <c r="A1662" s="1" t="s">
        <v>5968</v>
      </c>
      <c r="B1662" s="1" t="s">
        <v>850</v>
      </c>
      <c r="C1662" s="1" t="s">
        <v>851</v>
      </c>
      <c r="D1662" s="1" t="s">
        <v>4393</v>
      </c>
      <c r="E1662" s="1" t="s">
        <v>1996</v>
      </c>
      <c r="F1662" s="2">
        <v>45271</v>
      </c>
      <c r="G1662" s="2">
        <v>45004</v>
      </c>
      <c r="H1662" s="2" t="str">
        <f>TEXT(Ecommerce_Sales[[#This Row],[Order_Date]],"mmmm")</f>
        <v>March</v>
      </c>
      <c r="I1662" s="2" t="str">
        <f>TEXT(Ecommerce_Sales[[#This Row],[Order_Date]],"yyyy")</f>
        <v>2023</v>
      </c>
      <c r="J1662" s="2" t="str">
        <f>TEXT(Ecommerce_Sales[[#This Row],[Order_Date]],"mmmm")</f>
        <v>March</v>
      </c>
      <c r="K1662" s="1" t="s">
        <v>1992</v>
      </c>
      <c r="L1662" s="1" t="s">
        <v>5969</v>
      </c>
      <c r="M1662" s="1" t="s">
        <v>2065</v>
      </c>
      <c r="N1662" s="1" t="s">
        <v>1978</v>
      </c>
      <c r="O1662" s="3">
        <v>180</v>
      </c>
      <c r="P1662">
        <v>1</v>
      </c>
      <c r="Q1662" s="3">
        <v>180</v>
      </c>
      <c r="R1662" s="1" t="s">
        <v>2012</v>
      </c>
      <c r="S1662" s="3">
        <v>11</v>
      </c>
      <c r="U1662" t="str">
        <f>IF(Ecommerce_Sales[[#This Row],[Delivery_Time_Days]]&gt;7,"Delay",IF(Ecommerce_Sales[[#This Row],[Delivery_Time_Days]] = 0,"No delivery",IF(Ecommerce_Sales[[#This Row],[Delivery_Time_Days]]&lt;=7,"On-time")))</f>
        <v>No delivery</v>
      </c>
      <c r="V1662" s="7">
        <f>Ecommerce_Sales[[#This Row],[Profit]]/Ecommerce_Sales[[#This Row],[Total_Price]]</f>
        <v>0.35</v>
      </c>
      <c r="W1662" s="3">
        <v>63</v>
      </c>
      <c r="X1662" s="3"/>
    </row>
    <row r="1663" spans="1:24" x14ac:dyDescent="0.25">
      <c r="A1663" s="1" t="s">
        <v>5970</v>
      </c>
      <c r="B1663" s="1" t="s">
        <v>1590</v>
      </c>
      <c r="C1663" s="1" t="s">
        <v>1591</v>
      </c>
      <c r="D1663" s="1" t="s">
        <v>3050</v>
      </c>
      <c r="E1663" s="1" t="s">
        <v>1966</v>
      </c>
      <c r="F1663" s="2">
        <v>45186</v>
      </c>
      <c r="G1663" s="2">
        <v>45288</v>
      </c>
      <c r="H1663" s="2" t="str">
        <f>TEXT(Ecommerce_Sales[[#This Row],[Order_Date]],"mmmm")</f>
        <v>December</v>
      </c>
      <c r="I1663" s="2" t="str">
        <f>TEXT(Ecommerce_Sales[[#This Row],[Order_Date]],"yyyy")</f>
        <v>2023</v>
      </c>
      <c r="J1663" s="2" t="str">
        <f>TEXT(Ecommerce_Sales[[#This Row],[Order_Date]],"mmmm")</f>
        <v>December</v>
      </c>
      <c r="K1663" s="1" t="s">
        <v>1947</v>
      </c>
      <c r="L1663" s="1" t="s">
        <v>5971</v>
      </c>
      <c r="M1663" s="1" t="s">
        <v>1949</v>
      </c>
      <c r="N1663" s="1" t="s">
        <v>1950</v>
      </c>
      <c r="O1663" s="3">
        <v>400</v>
      </c>
      <c r="P1663">
        <v>4</v>
      </c>
      <c r="Q1663" s="3">
        <v>1599</v>
      </c>
      <c r="R1663" s="1" t="s">
        <v>2012</v>
      </c>
      <c r="S1663" s="3">
        <v>235</v>
      </c>
      <c r="T1663">
        <v>2</v>
      </c>
      <c r="U1663" t="str">
        <f>IF(Ecommerce_Sales[[#This Row],[Delivery_Time_Days]]&gt;7,"Delay",IF(Ecommerce_Sales[[#This Row],[Delivery_Time_Days]] = 0,"No delivery",IF(Ecommerce_Sales[[#This Row],[Delivery_Time_Days]]&lt;=7,"On-time")))</f>
        <v>On-time</v>
      </c>
      <c r="V1663" s="7">
        <f>Ecommerce_Sales[[#This Row],[Profit]]/Ecommerce_Sales[[#This Row],[Total_Price]]</f>
        <v>0.39962476547842402</v>
      </c>
      <c r="W1663" s="3">
        <v>639</v>
      </c>
      <c r="X1663" s="3"/>
    </row>
    <row r="1664" spans="1:24" x14ac:dyDescent="0.25">
      <c r="A1664" s="1" t="s">
        <v>5972</v>
      </c>
      <c r="B1664" s="1" t="s">
        <v>368</v>
      </c>
      <c r="C1664" s="1" t="s">
        <v>369</v>
      </c>
      <c r="D1664" s="1" t="s">
        <v>5973</v>
      </c>
      <c r="E1664" s="1" t="s">
        <v>1961</v>
      </c>
      <c r="F1664" s="2">
        <v>45279</v>
      </c>
      <c r="G1664" s="2">
        <v>45650</v>
      </c>
      <c r="H1664" s="2" t="str">
        <f>TEXT(Ecommerce_Sales[[#This Row],[Order_Date]],"mmmm")</f>
        <v>December</v>
      </c>
      <c r="I1664" s="2" t="str">
        <f>TEXT(Ecommerce_Sales[[#This Row],[Order_Date]],"yyyy")</f>
        <v>2024</v>
      </c>
      <c r="J1664" s="2" t="str">
        <f>TEXT(Ecommerce_Sales[[#This Row],[Order_Date]],"mmmm")</f>
        <v>December</v>
      </c>
      <c r="K1664" s="1" t="s">
        <v>1947</v>
      </c>
      <c r="L1664" s="1" t="s">
        <v>5272</v>
      </c>
      <c r="M1664" s="1" t="s">
        <v>2026</v>
      </c>
      <c r="N1664" s="1" t="s">
        <v>1978</v>
      </c>
      <c r="O1664" s="3">
        <v>1085</v>
      </c>
      <c r="P1664">
        <v>4</v>
      </c>
      <c r="Q1664" s="3">
        <v>4338</v>
      </c>
      <c r="R1664" s="1" t="s">
        <v>1951</v>
      </c>
      <c r="S1664" s="3">
        <v>285</v>
      </c>
      <c r="T1664">
        <v>4</v>
      </c>
      <c r="U1664" t="str">
        <f>IF(Ecommerce_Sales[[#This Row],[Delivery_Time_Days]]&gt;7,"Delay",IF(Ecommerce_Sales[[#This Row],[Delivery_Time_Days]] = 0,"No delivery",IF(Ecommerce_Sales[[#This Row],[Delivery_Time_Days]]&lt;=7,"On-time")))</f>
        <v>On-time</v>
      </c>
      <c r="V1664" s="7">
        <f>Ecommerce_Sales[[#This Row],[Profit]]/Ecommerce_Sales[[#This Row],[Total_Price]]</f>
        <v>0.34993084370677729</v>
      </c>
      <c r="W1664" s="3">
        <v>1518</v>
      </c>
      <c r="X1664" s="3"/>
    </row>
    <row r="1665" spans="1:24" x14ac:dyDescent="0.25">
      <c r="A1665" s="1" t="s">
        <v>5974</v>
      </c>
      <c r="B1665" s="1" t="s">
        <v>442</v>
      </c>
      <c r="C1665" s="1" t="s">
        <v>443</v>
      </c>
      <c r="D1665" s="1" t="s">
        <v>4386</v>
      </c>
      <c r="E1665" s="1" t="s">
        <v>1996</v>
      </c>
      <c r="F1665" s="2">
        <v>45536</v>
      </c>
      <c r="G1665" s="2">
        <v>45015</v>
      </c>
      <c r="H1665" s="2" t="str">
        <f>TEXT(Ecommerce_Sales[[#This Row],[Order_Date]],"mmmm")</f>
        <v>March</v>
      </c>
      <c r="I1665" s="2" t="str">
        <f>TEXT(Ecommerce_Sales[[#This Row],[Order_Date]],"yyyy")</f>
        <v>2023</v>
      </c>
      <c r="J1665" s="2" t="str">
        <f>TEXT(Ecommerce_Sales[[#This Row],[Order_Date]],"mmmm")</f>
        <v>March</v>
      </c>
      <c r="K1665" s="1" t="s">
        <v>1947</v>
      </c>
      <c r="L1665" s="1" t="s">
        <v>5975</v>
      </c>
      <c r="M1665" s="1" t="s">
        <v>2104</v>
      </c>
      <c r="N1665" s="1" t="s">
        <v>1978</v>
      </c>
      <c r="O1665" s="3">
        <v>69</v>
      </c>
      <c r="P1665">
        <v>5</v>
      </c>
      <c r="Q1665" s="3">
        <v>345</v>
      </c>
      <c r="R1665" s="1" t="s">
        <v>1958</v>
      </c>
      <c r="S1665" s="3">
        <v>36</v>
      </c>
      <c r="T1665">
        <v>8</v>
      </c>
      <c r="U1665" t="str">
        <f>IF(Ecommerce_Sales[[#This Row],[Delivery_Time_Days]]&gt;7,"Delay",IF(Ecommerce_Sales[[#This Row],[Delivery_Time_Days]] = 0,"No delivery",IF(Ecommerce_Sales[[#This Row],[Delivery_Time_Days]]&lt;=7,"On-time")))</f>
        <v>Delay</v>
      </c>
      <c r="V1665" s="7">
        <f>Ecommerce_Sales[[#This Row],[Profit]]/Ecommerce_Sales[[#This Row],[Total_Price]]</f>
        <v>0.35072463768115941</v>
      </c>
      <c r="W1665" s="3">
        <v>121</v>
      </c>
      <c r="X1665" s="3"/>
    </row>
    <row r="1666" spans="1:24" x14ac:dyDescent="0.25">
      <c r="A1666" s="1" t="s">
        <v>5976</v>
      </c>
      <c r="B1666" s="1" t="s">
        <v>509</v>
      </c>
      <c r="C1666" s="1" t="s">
        <v>510</v>
      </c>
      <c r="D1666" s="1" t="s">
        <v>5281</v>
      </c>
      <c r="E1666" s="1" t="s">
        <v>2005</v>
      </c>
      <c r="F1666" s="2">
        <v>45375</v>
      </c>
      <c r="G1666" s="2">
        <v>45396</v>
      </c>
      <c r="H1666" s="2" t="str">
        <f>TEXT(Ecommerce_Sales[[#This Row],[Order_Date]],"mmmm")</f>
        <v>April</v>
      </c>
      <c r="I1666" s="2" t="str">
        <f>TEXT(Ecommerce_Sales[[#This Row],[Order_Date]],"yyyy")</f>
        <v>2024</v>
      </c>
      <c r="J1666" s="2" t="str">
        <f>TEXT(Ecommerce_Sales[[#This Row],[Order_Date]],"mmmm")</f>
        <v>April</v>
      </c>
      <c r="K1666" s="1" t="s">
        <v>1947</v>
      </c>
      <c r="L1666" s="1" t="s">
        <v>5977</v>
      </c>
      <c r="M1666" s="1" t="s">
        <v>1972</v>
      </c>
      <c r="N1666" s="1" t="s">
        <v>1973</v>
      </c>
      <c r="O1666" s="3">
        <v>152</v>
      </c>
      <c r="P1666">
        <v>4</v>
      </c>
      <c r="Q1666" s="3">
        <v>607</v>
      </c>
      <c r="R1666" s="1" t="s">
        <v>2016</v>
      </c>
      <c r="S1666" s="3">
        <v>43</v>
      </c>
      <c r="T1666">
        <v>8</v>
      </c>
      <c r="U1666" t="str">
        <f>IF(Ecommerce_Sales[[#This Row],[Delivery_Time_Days]]&gt;7,"Delay",IF(Ecommerce_Sales[[#This Row],[Delivery_Time_Days]] = 0,"No delivery",IF(Ecommerce_Sales[[#This Row],[Delivery_Time_Days]]&lt;=7,"On-time")))</f>
        <v>Delay</v>
      </c>
      <c r="V1666" s="7">
        <f>Ecommerce_Sales[[#This Row],[Profit]]/Ecommerce_Sales[[#This Row],[Total_Price]]</f>
        <v>0.29983525535420097</v>
      </c>
      <c r="W1666" s="3">
        <v>182</v>
      </c>
      <c r="X1666" s="3"/>
    </row>
    <row r="1667" spans="1:24" x14ac:dyDescent="0.25">
      <c r="A1667" s="1" t="s">
        <v>5978</v>
      </c>
      <c r="B1667" s="1" t="s">
        <v>248</v>
      </c>
      <c r="C1667" s="1" t="s">
        <v>249</v>
      </c>
      <c r="D1667" s="1" t="s">
        <v>5979</v>
      </c>
      <c r="E1667" s="1" t="s">
        <v>1946</v>
      </c>
      <c r="F1667" s="2">
        <v>45054</v>
      </c>
      <c r="G1667" s="2">
        <v>45308</v>
      </c>
      <c r="H1667" s="2" t="str">
        <f>TEXT(Ecommerce_Sales[[#This Row],[Order_Date]],"mmmm")</f>
        <v>January</v>
      </c>
      <c r="I1667" s="2" t="str">
        <f>TEXT(Ecommerce_Sales[[#This Row],[Order_Date]],"yyyy")</f>
        <v>2024</v>
      </c>
      <c r="J1667" s="2" t="str">
        <f>TEXT(Ecommerce_Sales[[#This Row],[Order_Date]],"mmmm")</f>
        <v>January</v>
      </c>
      <c r="K1667" s="1" t="s">
        <v>1986</v>
      </c>
      <c r="L1667" s="1" t="s">
        <v>5980</v>
      </c>
      <c r="M1667" s="1" t="s">
        <v>2247</v>
      </c>
      <c r="N1667" s="1" t="s">
        <v>1957</v>
      </c>
      <c r="O1667" s="3">
        <v>327</v>
      </c>
      <c r="P1667">
        <v>3</v>
      </c>
      <c r="Q1667" s="3">
        <v>981</v>
      </c>
      <c r="R1667" s="1" t="s">
        <v>1958</v>
      </c>
      <c r="S1667" s="3">
        <v>86</v>
      </c>
      <c r="U1667" t="str">
        <f>IF(Ecommerce_Sales[[#This Row],[Delivery_Time_Days]]&gt;7,"Delay",IF(Ecommerce_Sales[[#This Row],[Delivery_Time_Days]] = 0,"No delivery",IF(Ecommerce_Sales[[#This Row],[Delivery_Time_Days]]&lt;=7,"On-time")))</f>
        <v>No delivery</v>
      </c>
      <c r="V1667" s="7">
        <f>Ecommerce_Sales[[#This Row],[Profit]]/Ecommerce_Sales[[#This Row],[Total_Price]]</f>
        <v>0.14984709480122324</v>
      </c>
      <c r="W1667" s="3">
        <v>147</v>
      </c>
      <c r="X1667" s="3"/>
    </row>
    <row r="1668" spans="1:24" x14ac:dyDescent="0.25">
      <c r="A1668" s="1" t="s">
        <v>5981</v>
      </c>
      <c r="B1668" s="1" t="s">
        <v>152</v>
      </c>
      <c r="C1668" s="1" t="s">
        <v>153</v>
      </c>
      <c r="D1668" s="1" t="s">
        <v>5982</v>
      </c>
      <c r="E1668" s="1" t="s">
        <v>1946</v>
      </c>
      <c r="F1668" s="2">
        <v>44940</v>
      </c>
      <c r="G1668" s="2">
        <v>45378</v>
      </c>
      <c r="H1668" s="2" t="str">
        <f>TEXT(Ecommerce_Sales[[#This Row],[Order_Date]],"mmmm")</f>
        <v>March</v>
      </c>
      <c r="I1668" s="2" t="str">
        <f>TEXT(Ecommerce_Sales[[#This Row],[Order_Date]],"yyyy")</f>
        <v>2024</v>
      </c>
      <c r="J1668" s="2" t="str">
        <f>TEXT(Ecommerce_Sales[[#This Row],[Order_Date]],"mmmm")</f>
        <v>March</v>
      </c>
      <c r="K1668" s="1" t="s">
        <v>1986</v>
      </c>
      <c r="L1668" s="1" t="s">
        <v>5983</v>
      </c>
      <c r="M1668" s="1" t="s">
        <v>1988</v>
      </c>
      <c r="N1668" s="1" t="s">
        <v>1989</v>
      </c>
      <c r="O1668" s="3">
        <v>237</v>
      </c>
      <c r="P1668">
        <v>5</v>
      </c>
      <c r="Q1668" s="3">
        <v>1187</v>
      </c>
      <c r="R1668" s="1" t="s">
        <v>1951</v>
      </c>
      <c r="S1668" s="3">
        <v>161</v>
      </c>
      <c r="U1668" t="str">
        <f>IF(Ecommerce_Sales[[#This Row],[Delivery_Time_Days]]&gt;7,"Delay",IF(Ecommerce_Sales[[#This Row],[Delivery_Time_Days]] = 0,"No delivery",IF(Ecommerce_Sales[[#This Row],[Delivery_Time_Days]]&lt;=7,"On-time")))</f>
        <v>No delivery</v>
      </c>
      <c r="V1668" s="7">
        <f>Ecommerce_Sales[[#This Row],[Profit]]/Ecommerce_Sales[[#This Row],[Total_Price]]</f>
        <v>0.25021061499578767</v>
      </c>
      <c r="W1668" s="3">
        <v>297</v>
      </c>
      <c r="X1668" s="3"/>
    </row>
    <row r="1669" spans="1:24" x14ac:dyDescent="0.25">
      <c r="A1669" s="1" t="s">
        <v>5984</v>
      </c>
      <c r="B1669" s="1" t="s">
        <v>986</v>
      </c>
      <c r="C1669" s="1" t="s">
        <v>987</v>
      </c>
      <c r="D1669" s="1" t="s">
        <v>3704</v>
      </c>
      <c r="E1669" s="1" t="s">
        <v>1966</v>
      </c>
      <c r="F1669" s="2">
        <v>45156</v>
      </c>
      <c r="G1669" s="2">
        <v>45040</v>
      </c>
      <c r="H1669" s="2" t="str">
        <f>TEXT(Ecommerce_Sales[[#This Row],[Order_Date]],"mmmm")</f>
        <v>April</v>
      </c>
      <c r="I1669" s="2" t="str">
        <f>TEXT(Ecommerce_Sales[[#This Row],[Order_Date]],"yyyy")</f>
        <v>2023</v>
      </c>
      <c r="J1669" s="2" t="str">
        <f>TEXT(Ecommerce_Sales[[#This Row],[Order_Date]],"mmmm")</f>
        <v>April</v>
      </c>
      <c r="K1669" s="1" t="s">
        <v>1947</v>
      </c>
      <c r="L1669" s="1" t="s">
        <v>5985</v>
      </c>
      <c r="M1669" s="1" t="s">
        <v>2043</v>
      </c>
      <c r="N1669" s="1" t="s">
        <v>1989</v>
      </c>
      <c r="O1669" s="3">
        <v>803</v>
      </c>
      <c r="P1669">
        <v>4</v>
      </c>
      <c r="Q1669" s="3">
        <v>3214</v>
      </c>
      <c r="R1669" s="1" t="s">
        <v>1951</v>
      </c>
      <c r="S1669" s="3">
        <v>225</v>
      </c>
      <c r="T1669">
        <v>5</v>
      </c>
      <c r="U1669" t="str">
        <f>IF(Ecommerce_Sales[[#This Row],[Delivery_Time_Days]]&gt;7,"Delay",IF(Ecommerce_Sales[[#This Row],[Delivery_Time_Days]] = 0,"No delivery",IF(Ecommerce_Sales[[#This Row],[Delivery_Time_Days]]&lt;=7,"On-time")))</f>
        <v>On-time</v>
      </c>
      <c r="V1669" s="7">
        <f>Ecommerce_Sales[[#This Row],[Profit]]/Ecommerce_Sales[[#This Row],[Total_Price]]</f>
        <v>0.24984443061605477</v>
      </c>
      <c r="W1669" s="3">
        <v>803</v>
      </c>
      <c r="X1669" s="3"/>
    </row>
    <row r="1670" spans="1:24" x14ac:dyDescent="0.25">
      <c r="A1670" s="1" t="s">
        <v>5986</v>
      </c>
      <c r="B1670" s="1" t="s">
        <v>1277</v>
      </c>
      <c r="C1670" s="1" t="s">
        <v>1278</v>
      </c>
      <c r="D1670" s="1" t="s">
        <v>2198</v>
      </c>
      <c r="E1670" s="1" t="s">
        <v>2005</v>
      </c>
      <c r="F1670" s="2">
        <v>44988</v>
      </c>
      <c r="G1670" s="2">
        <v>45461</v>
      </c>
      <c r="H1670" s="2" t="str">
        <f>TEXT(Ecommerce_Sales[[#This Row],[Order_Date]],"mmmm")</f>
        <v>June</v>
      </c>
      <c r="I1670" s="2" t="str">
        <f>TEXT(Ecommerce_Sales[[#This Row],[Order_Date]],"yyyy")</f>
        <v>2024</v>
      </c>
      <c r="J1670" s="2" t="str">
        <f>TEXT(Ecommerce_Sales[[#This Row],[Order_Date]],"mmmm")</f>
        <v>June</v>
      </c>
      <c r="K1670" s="1" t="s">
        <v>1992</v>
      </c>
      <c r="L1670" s="1" t="s">
        <v>5987</v>
      </c>
      <c r="M1670" s="1" t="s">
        <v>2002</v>
      </c>
      <c r="N1670" s="1" t="s">
        <v>1989</v>
      </c>
      <c r="O1670" s="3">
        <v>504</v>
      </c>
      <c r="P1670">
        <v>2</v>
      </c>
      <c r="Q1670" s="3">
        <v>1008</v>
      </c>
      <c r="R1670" s="1" t="s">
        <v>2008</v>
      </c>
      <c r="S1670" s="3">
        <v>149</v>
      </c>
      <c r="U1670" t="str">
        <f>IF(Ecommerce_Sales[[#This Row],[Delivery_Time_Days]]&gt;7,"Delay",IF(Ecommerce_Sales[[#This Row],[Delivery_Time_Days]] = 0,"No delivery",IF(Ecommerce_Sales[[#This Row],[Delivery_Time_Days]]&lt;=7,"On-time")))</f>
        <v>No delivery</v>
      </c>
      <c r="V1670" s="7">
        <f>Ecommerce_Sales[[#This Row],[Profit]]/Ecommerce_Sales[[#This Row],[Total_Price]]</f>
        <v>0.25</v>
      </c>
      <c r="W1670" s="3">
        <v>252</v>
      </c>
      <c r="X1670" s="3"/>
    </row>
    <row r="1671" spans="1:24" x14ac:dyDescent="0.25">
      <c r="A1671" s="1" t="s">
        <v>5988</v>
      </c>
      <c r="B1671" s="1" t="s">
        <v>947</v>
      </c>
      <c r="C1671" s="1" t="s">
        <v>948</v>
      </c>
      <c r="D1671" s="1" t="s">
        <v>5057</v>
      </c>
      <c r="E1671" s="1" t="s">
        <v>1954</v>
      </c>
      <c r="F1671" s="2">
        <v>45038</v>
      </c>
      <c r="G1671" s="2">
        <v>45120</v>
      </c>
      <c r="H1671" s="2" t="str">
        <f>TEXT(Ecommerce_Sales[[#This Row],[Order_Date]],"mmmm")</f>
        <v>July</v>
      </c>
      <c r="I1671" s="2" t="str">
        <f>TEXT(Ecommerce_Sales[[#This Row],[Order_Date]],"yyyy")</f>
        <v>2023</v>
      </c>
      <c r="J1671" s="2" t="str">
        <f>TEXT(Ecommerce_Sales[[#This Row],[Order_Date]],"mmmm")</f>
        <v>July</v>
      </c>
      <c r="K1671" s="1" t="s">
        <v>1947</v>
      </c>
      <c r="L1671" s="1" t="s">
        <v>5989</v>
      </c>
      <c r="M1671" s="1" t="s">
        <v>2047</v>
      </c>
      <c r="N1671" s="1" t="s">
        <v>1989</v>
      </c>
      <c r="O1671" s="3">
        <v>29</v>
      </c>
      <c r="P1671">
        <v>3</v>
      </c>
      <c r="Q1671" s="3">
        <v>86</v>
      </c>
      <c r="R1671" s="1" t="s">
        <v>2008</v>
      </c>
      <c r="S1671" s="3">
        <v>11</v>
      </c>
      <c r="T1671">
        <v>2</v>
      </c>
      <c r="U1671" t="str">
        <f>IF(Ecommerce_Sales[[#This Row],[Delivery_Time_Days]]&gt;7,"Delay",IF(Ecommerce_Sales[[#This Row],[Delivery_Time_Days]] = 0,"No delivery",IF(Ecommerce_Sales[[#This Row],[Delivery_Time_Days]]&lt;=7,"On-time")))</f>
        <v>On-time</v>
      </c>
      <c r="V1671" s="7">
        <f>Ecommerce_Sales[[#This Row],[Profit]]/Ecommerce_Sales[[#This Row],[Total_Price]]</f>
        <v>0.2441860465116279</v>
      </c>
      <c r="W1671" s="3">
        <v>21</v>
      </c>
      <c r="X1671" s="3"/>
    </row>
    <row r="1672" spans="1:24" x14ac:dyDescent="0.25">
      <c r="A1672" s="1" t="s">
        <v>5990</v>
      </c>
      <c r="B1672" s="1" t="s">
        <v>1671</v>
      </c>
      <c r="C1672" s="1" t="s">
        <v>1672</v>
      </c>
      <c r="D1672" s="1" t="s">
        <v>5991</v>
      </c>
      <c r="E1672" s="1" t="s">
        <v>1961</v>
      </c>
      <c r="F1672" s="2">
        <v>45157</v>
      </c>
      <c r="G1672" s="2">
        <v>45026</v>
      </c>
      <c r="H1672" s="2" t="str">
        <f>TEXT(Ecommerce_Sales[[#This Row],[Order_Date]],"mmmm")</f>
        <v>April</v>
      </c>
      <c r="I1672" s="2" t="str">
        <f>TEXT(Ecommerce_Sales[[#This Row],[Order_Date]],"yyyy")</f>
        <v>2023</v>
      </c>
      <c r="J1672" s="2" t="str">
        <f>TEXT(Ecommerce_Sales[[#This Row],[Order_Date]],"mmmm")</f>
        <v>April</v>
      </c>
      <c r="K1672" s="1" t="s">
        <v>1947</v>
      </c>
      <c r="L1672" s="1" t="s">
        <v>5992</v>
      </c>
      <c r="M1672" s="1" t="s">
        <v>1949</v>
      </c>
      <c r="N1672" s="1" t="s">
        <v>1950</v>
      </c>
      <c r="O1672" s="3">
        <v>776</v>
      </c>
      <c r="P1672">
        <v>4</v>
      </c>
      <c r="Q1672" s="3">
        <v>3104</v>
      </c>
      <c r="R1672" s="1" t="s">
        <v>1958</v>
      </c>
      <c r="S1672" s="3">
        <v>263</v>
      </c>
      <c r="T1672">
        <v>2</v>
      </c>
      <c r="U1672" t="str">
        <f>IF(Ecommerce_Sales[[#This Row],[Delivery_Time_Days]]&gt;7,"Delay",IF(Ecommerce_Sales[[#This Row],[Delivery_Time_Days]] = 0,"No delivery",IF(Ecommerce_Sales[[#This Row],[Delivery_Time_Days]]&lt;=7,"On-time")))</f>
        <v>On-time</v>
      </c>
      <c r="V1672" s="7">
        <f>Ecommerce_Sales[[#This Row],[Profit]]/Ecommerce_Sales[[#This Row],[Total_Price]]</f>
        <v>0.40012886597938147</v>
      </c>
      <c r="W1672" s="3">
        <v>1242</v>
      </c>
      <c r="X1672" s="3"/>
    </row>
    <row r="1673" spans="1:24" x14ac:dyDescent="0.25">
      <c r="A1673" s="1" t="s">
        <v>5993</v>
      </c>
      <c r="B1673" s="1" t="s">
        <v>1025</v>
      </c>
      <c r="C1673" s="1" t="s">
        <v>1026</v>
      </c>
      <c r="D1673" s="1" t="s">
        <v>5994</v>
      </c>
      <c r="E1673" s="1" t="s">
        <v>1996</v>
      </c>
      <c r="F1673" s="2">
        <v>45420</v>
      </c>
      <c r="G1673" s="2">
        <v>45581</v>
      </c>
      <c r="H1673" s="2" t="str">
        <f>TEXT(Ecommerce_Sales[[#This Row],[Order_Date]],"mmmm")</f>
        <v>October</v>
      </c>
      <c r="I1673" s="2" t="str">
        <f>TEXT(Ecommerce_Sales[[#This Row],[Order_Date]],"yyyy")</f>
        <v>2024</v>
      </c>
      <c r="J1673" s="2" t="str">
        <f>TEXT(Ecommerce_Sales[[#This Row],[Order_Date]],"mmmm")</f>
        <v>October</v>
      </c>
      <c r="K1673" s="1" t="s">
        <v>1947</v>
      </c>
      <c r="L1673" s="1" t="s">
        <v>5995</v>
      </c>
      <c r="M1673" s="1" t="s">
        <v>2026</v>
      </c>
      <c r="N1673" s="1" t="s">
        <v>1978</v>
      </c>
      <c r="O1673" s="3">
        <v>220</v>
      </c>
      <c r="P1673">
        <v>3</v>
      </c>
      <c r="Q1673" s="3">
        <v>660</v>
      </c>
      <c r="R1673" s="1" t="s">
        <v>1951</v>
      </c>
      <c r="S1673" s="3">
        <v>70</v>
      </c>
      <c r="T1673">
        <v>5</v>
      </c>
      <c r="U1673" t="str">
        <f>IF(Ecommerce_Sales[[#This Row],[Delivery_Time_Days]]&gt;7,"Delay",IF(Ecommerce_Sales[[#This Row],[Delivery_Time_Days]] = 0,"No delivery",IF(Ecommerce_Sales[[#This Row],[Delivery_Time_Days]]&lt;=7,"On-time")))</f>
        <v>On-time</v>
      </c>
      <c r="V1673" s="7">
        <f>Ecommerce_Sales[[#This Row],[Profit]]/Ecommerce_Sales[[#This Row],[Total_Price]]</f>
        <v>0.35</v>
      </c>
      <c r="W1673" s="3">
        <v>231</v>
      </c>
      <c r="X1673" s="3"/>
    </row>
    <row r="1674" spans="1:24" x14ac:dyDescent="0.25">
      <c r="A1674" s="1" t="s">
        <v>5996</v>
      </c>
      <c r="B1674" s="1" t="s">
        <v>1001</v>
      </c>
      <c r="C1674" s="1" t="s">
        <v>1781</v>
      </c>
      <c r="D1674" s="1" t="s">
        <v>4188</v>
      </c>
      <c r="E1674" s="1" t="s">
        <v>1946</v>
      </c>
      <c r="F1674" s="2">
        <v>45375</v>
      </c>
      <c r="G1674" s="2">
        <v>45347</v>
      </c>
      <c r="H1674" s="2" t="str">
        <f>TEXT(Ecommerce_Sales[[#This Row],[Order_Date]],"mmmm")</f>
        <v>February</v>
      </c>
      <c r="I1674" s="2" t="str">
        <f>TEXT(Ecommerce_Sales[[#This Row],[Order_Date]],"yyyy")</f>
        <v>2024</v>
      </c>
      <c r="J1674" s="2" t="str">
        <f>TEXT(Ecommerce_Sales[[#This Row],[Order_Date]],"mmmm")</f>
        <v>February</v>
      </c>
      <c r="K1674" s="1" t="s">
        <v>1947</v>
      </c>
      <c r="L1674" s="1" t="s">
        <v>5997</v>
      </c>
      <c r="M1674" s="1" t="s">
        <v>1988</v>
      </c>
      <c r="N1674" s="1" t="s">
        <v>1989</v>
      </c>
      <c r="O1674" s="3">
        <v>202</v>
      </c>
      <c r="P1674">
        <v>4</v>
      </c>
      <c r="Q1674" s="3">
        <v>807</v>
      </c>
      <c r="R1674" s="1" t="s">
        <v>1958</v>
      </c>
      <c r="S1674" s="3">
        <v>90</v>
      </c>
      <c r="T1674">
        <v>6</v>
      </c>
      <c r="U1674" t="str">
        <f>IF(Ecommerce_Sales[[#This Row],[Delivery_Time_Days]]&gt;7,"Delay",IF(Ecommerce_Sales[[#This Row],[Delivery_Time_Days]] = 0,"No delivery",IF(Ecommerce_Sales[[#This Row],[Delivery_Time_Days]]&lt;=7,"On-time")))</f>
        <v>On-time</v>
      </c>
      <c r="V1674" s="7">
        <f>Ecommerce_Sales[[#This Row],[Profit]]/Ecommerce_Sales[[#This Row],[Total_Price]]</f>
        <v>0.2503097893432466</v>
      </c>
      <c r="W1674" s="3">
        <v>202</v>
      </c>
      <c r="X1674" s="3"/>
    </row>
    <row r="1675" spans="1:24" x14ac:dyDescent="0.25">
      <c r="A1675" s="1" t="s">
        <v>5998</v>
      </c>
      <c r="B1675" s="1" t="s">
        <v>32</v>
      </c>
      <c r="C1675" s="1" t="s">
        <v>957</v>
      </c>
      <c r="D1675" s="1" t="s">
        <v>5343</v>
      </c>
      <c r="E1675" s="1" t="s">
        <v>1966</v>
      </c>
      <c r="F1675" s="2">
        <v>45375</v>
      </c>
      <c r="G1675" s="2">
        <v>45303</v>
      </c>
      <c r="H1675" s="2" t="str">
        <f>TEXT(Ecommerce_Sales[[#This Row],[Order_Date]],"mmmm")</f>
        <v>January</v>
      </c>
      <c r="I1675" s="2" t="str">
        <f>TEXT(Ecommerce_Sales[[#This Row],[Order_Date]],"yyyy")</f>
        <v>2024</v>
      </c>
      <c r="J1675" s="2" t="str">
        <f>TEXT(Ecommerce_Sales[[#This Row],[Order_Date]],"mmmm")</f>
        <v>January</v>
      </c>
      <c r="K1675" s="1" t="s">
        <v>1947</v>
      </c>
      <c r="L1675" s="1" t="s">
        <v>5999</v>
      </c>
      <c r="M1675" s="1" t="s">
        <v>2047</v>
      </c>
      <c r="N1675" s="1" t="s">
        <v>1989</v>
      </c>
      <c r="O1675" s="3">
        <v>295</v>
      </c>
      <c r="P1675">
        <v>2</v>
      </c>
      <c r="Q1675" s="3">
        <v>589</v>
      </c>
      <c r="R1675" s="1" t="s">
        <v>1958</v>
      </c>
      <c r="S1675" s="3">
        <v>58</v>
      </c>
      <c r="T1675">
        <v>5</v>
      </c>
      <c r="U1675" t="str">
        <f>IF(Ecommerce_Sales[[#This Row],[Delivery_Time_Days]]&gt;7,"Delay",IF(Ecommerce_Sales[[#This Row],[Delivery_Time_Days]] = 0,"No delivery",IF(Ecommerce_Sales[[#This Row],[Delivery_Time_Days]]&lt;=7,"On-time")))</f>
        <v>On-time</v>
      </c>
      <c r="V1675" s="7">
        <f>Ecommerce_Sales[[#This Row],[Profit]]/Ecommerce_Sales[[#This Row],[Total_Price]]</f>
        <v>0.24957555178268251</v>
      </c>
      <c r="W1675" s="3">
        <v>147</v>
      </c>
      <c r="X1675" s="3"/>
    </row>
    <row r="1676" spans="1:24" x14ac:dyDescent="0.25">
      <c r="A1676" s="1" t="s">
        <v>6000</v>
      </c>
      <c r="B1676" s="1" t="s">
        <v>1279</v>
      </c>
      <c r="C1676" s="1" t="s">
        <v>1280</v>
      </c>
      <c r="D1676" s="1" t="s">
        <v>3259</v>
      </c>
      <c r="E1676" s="1" t="s">
        <v>1961</v>
      </c>
      <c r="F1676" s="2">
        <v>44942</v>
      </c>
      <c r="G1676" s="2">
        <v>45051</v>
      </c>
      <c r="H1676" s="2" t="str">
        <f>TEXT(Ecommerce_Sales[[#This Row],[Order_Date]],"mmmm")</f>
        <v>May</v>
      </c>
      <c r="I1676" s="2" t="str">
        <f>TEXT(Ecommerce_Sales[[#This Row],[Order_Date]],"yyyy")</f>
        <v>2023</v>
      </c>
      <c r="J1676" s="2" t="str">
        <f>TEXT(Ecommerce_Sales[[#This Row],[Order_Date]],"mmmm")</f>
        <v>May</v>
      </c>
      <c r="K1676" s="1" t="s">
        <v>1947</v>
      </c>
      <c r="L1676" s="1" t="s">
        <v>6001</v>
      </c>
      <c r="M1676" s="1" t="s">
        <v>1956</v>
      </c>
      <c r="N1676" s="1" t="s">
        <v>1957</v>
      </c>
      <c r="O1676" s="3">
        <v>937</v>
      </c>
      <c r="P1676">
        <v>1</v>
      </c>
      <c r="Q1676" s="3">
        <v>937</v>
      </c>
      <c r="R1676" s="1" t="s">
        <v>2008</v>
      </c>
      <c r="S1676" s="3">
        <v>50</v>
      </c>
      <c r="T1676">
        <v>9</v>
      </c>
      <c r="U1676" t="str">
        <f>IF(Ecommerce_Sales[[#This Row],[Delivery_Time_Days]]&gt;7,"Delay",IF(Ecommerce_Sales[[#This Row],[Delivery_Time_Days]] = 0,"No delivery",IF(Ecommerce_Sales[[#This Row],[Delivery_Time_Days]]&lt;=7,"On-time")))</f>
        <v>Delay</v>
      </c>
      <c r="V1676" s="7">
        <f>Ecommerce_Sales[[#This Row],[Profit]]/Ecommerce_Sales[[#This Row],[Total_Price]]</f>
        <v>0.14941302027748132</v>
      </c>
      <c r="W1676" s="3">
        <v>140</v>
      </c>
      <c r="X1676" s="3"/>
    </row>
    <row r="1677" spans="1:24" x14ac:dyDescent="0.25">
      <c r="A1677" s="1" t="s">
        <v>6002</v>
      </c>
      <c r="B1677" s="1" t="s">
        <v>858</v>
      </c>
      <c r="C1677" s="1" t="s">
        <v>859</v>
      </c>
      <c r="D1677" s="1" t="s">
        <v>3161</v>
      </c>
      <c r="E1677" s="1" t="s">
        <v>1981</v>
      </c>
      <c r="F1677" s="2">
        <v>45417</v>
      </c>
      <c r="G1677" s="2">
        <v>45103</v>
      </c>
      <c r="H1677" s="2" t="str">
        <f>TEXT(Ecommerce_Sales[[#This Row],[Order_Date]],"mmmm")</f>
        <v>June</v>
      </c>
      <c r="I1677" s="2" t="str">
        <f>TEXT(Ecommerce_Sales[[#This Row],[Order_Date]],"yyyy")</f>
        <v>2023</v>
      </c>
      <c r="J1677" s="2" t="str">
        <f>TEXT(Ecommerce_Sales[[#This Row],[Order_Date]],"mmmm")</f>
        <v>June</v>
      </c>
      <c r="K1677" s="1" t="s">
        <v>1947</v>
      </c>
      <c r="L1677" s="1" t="s">
        <v>6003</v>
      </c>
      <c r="M1677" s="1" t="s">
        <v>2043</v>
      </c>
      <c r="N1677" s="1" t="s">
        <v>1989</v>
      </c>
      <c r="O1677" s="3">
        <v>304</v>
      </c>
      <c r="P1677">
        <v>1</v>
      </c>
      <c r="Q1677" s="3">
        <v>304</v>
      </c>
      <c r="R1677" s="1" t="s">
        <v>1958</v>
      </c>
      <c r="S1677" s="3">
        <v>20</v>
      </c>
      <c r="T1677">
        <v>2</v>
      </c>
      <c r="U1677" t="str">
        <f>IF(Ecommerce_Sales[[#This Row],[Delivery_Time_Days]]&gt;7,"Delay",IF(Ecommerce_Sales[[#This Row],[Delivery_Time_Days]] = 0,"No delivery",IF(Ecommerce_Sales[[#This Row],[Delivery_Time_Days]]&lt;=7,"On-time")))</f>
        <v>On-time</v>
      </c>
      <c r="V1677" s="7">
        <f>Ecommerce_Sales[[#This Row],[Profit]]/Ecommerce_Sales[[#This Row],[Total_Price]]</f>
        <v>0.25</v>
      </c>
      <c r="W1677" s="3">
        <v>76</v>
      </c>
      <c r="X1677" s="3"/>
    </row>
    <row r="1678" spans="1:24" x14ac:dyDescent="0.25">
      <c r="A1678" s="1" t="s">
        <v>6004</v>
      </c>
      <c r="B1678" s="1" t="s">
        <v>1011</v>
      </c>
      <c r="C1678" s="1" t="s">
        <v>1012</v>
      </c>
      <c r="D1678" s="1" t="s">
        <v>3896</v>
      </c>
      <c r="E1678" s="1" t="s">
        <v>1996</v>
      </c>
      <c r="F1678" s="2">
        <v>45164</v>
      </c>
      <c r="G1678" s="2">
        <v>45553</v>
      </c>
      <c r="H1678" s="2" t="str">
        <f>TEXT(Ecommerce_Sales[[#This Row],[Order_Date]],"mmmm")</f>
        <v>September</v>
      </c>
      <c r="I1678" s="2" t="str">
        <f>TEXT(Ecommerce_Sales[[#This Row],[Order_Date]],"yyyy")</f>
        <v>2024</v>
      </c>
      <c r="J1678" s="2" t="str">
        <f>TEXT(Ecommerce_Sales[[#This Row],[Order_Date]],"mmmm")</f>
        <v>September</v>
      </c>
      <c r="K1678" s="1" t="s">
        <v>1986</v>
      </c>
      <c r="L1678" s="1" t="s">
        <v>6005</v>
      </c>
      <c r="M1678" s="1" t="s">
        <v>2043</v>
      </c>
      <c r="N1678" s="1" t="s">
        <v>1989</v>
      </c>
      <c r="O1678" s="3">
        <v>238</v>
      </c>
      <c r="P1678">
        <v>4</v>
      </c>
      <c r="Q1678" s="3">
        <v>952</v>
      </c>
      <c r="R1678" s="1" t="s">
        <v>1958</v>
      </c>
      <c r="S1678" s="3">
        <v>141</v>
      </c>
      <c r="U1678" t="str">
        <f>IF(Ecommerce_Sales[[#This Row],[Delivery_Time_Days]]&gt;7,"Delay",IF(Ecommerce_Sales[[#This Row],[Delivery_Time_Days]] = 0,"No delivery",IF(Ecommerce_Sales[[#This Row],[Delivery_Time_Days]]&lt;=7,"On-time")))</f>
        <v>No delivery</v>
      </c>
      <c r="V1678" s="7">
        <f>Ecommerce_Sales[[#This Row],[Profit]]/Ecommerce_Sales[[#This Row],[Total_Price]]</f>
        <v>0.25</v>
      </c>
      <c r="W1678" s="3">
        <v>238</v>
      </c>
      <c r="X1678" s="3"/>
    </row>
    <row r="1679" spans="1:24" x14ac:dyDescent="0.25">
      <c r="A1679" s="1" t="s">
        <v>6006</v>
      </c>
      <c r="B1679" s="1" t="s">
        <v>836</v>
      </c>
      <c r="C1679" s="1" t="s">
        <v>837</v>
      </c>
      <c r="D1679" s="1" t="s">
        <v>2314</v>
      </c>
      <c r="E1679" s="1" t="s">
        <v>1966</v>
      </c>
      <c r="F1679" s="2">
        <v>45350</v>
      </c>
      <c r="G1679" s="2">
        <v>45368</v>
      </c>
      <c r="H1679" s="2" t="str">
        <f>TEXT(Ecommerce_Sales[[#This Row],[Order_Date]],"mmmm")</f>
        <v>March</v>
      </c>
      <c r="I1679" s="2" t="str">
        <f>TEXT(Ecommerce_Sales[[#This Row],[Order_Date]],"yyyy")</f>
        <v>2024</v>
      </c>
      <c r="J1679" s="2" t="str">
        <f>TEXT(Ecommerce_Sales[[#This Row],[Order_Date]],"mmmm")</f>
        <v>March</v>
      </c>
      <c r="K1679" s="1" t="s">
        <v>1986</v>
      </c>
      <c r="L1679" s="1" t="s">
        <v>5829</v>
      </c>
      <c r="M1679" s="1" t="s">
        <v>1977</v>
      </c>
      <c r="N1679" s="1" t="s">
        <v>1978</v>
      </c>
      <c r="O1679" s="3">
        <v>352</v>
      </c>
      <c r="P1679">
        <v>2</v>
      </c>
      <c r="Q1679" s="3">
        <v>704</v>
      </c>
      <c r="R1679" s="1" t="s">
        <v>1951</v>
      </c>
      <c r="S1679" s="3">
        <v>39</v>
      </c>
      <c r="U1679" t="str">
        <f>IF(Ecommerce_Sales[[#This Row],[Delivery_Time_Days]]&gt;7,"Delay",IF(Ecommerce_Sales[[#This Row],[Delivery_Time_Days]] = 0,"No delivery",IF(Ecommerce_Sales[[#This Row],[Delivery_Time_Days]]&lt;=7,"On-time")))</f>
        <v>No delivery</v>
      </c>
      <c r="V1679" s="7">
        <f>Ecommerce_Sales[[#This Row],[Profit]]/Ecommerce_Sales[[#This Row],[Total_Price]]</f>
        <v>0.34943181818181818</v>
      </c>
      <c r="W1679" s="3">
        <v>246</v>
      </c>
      <c r="X1679" s="3"/>
    </row>
    <row r="1680" spans="1:24" x14ac:dyDescent="0.25">
      <c r="A1680" s="1" t="s">
        <v>6007</v>
      </c>
      <c r="B1680" s="1" t="s">
        <v>947</v>
      </c>
      <c r="C1680" s="1" t="s">
        <v>948</v>
      </c>
      <c r="D1680" s="1" t="s">
        <v>5057</v>
      </c>
      <c r="E1680" s="1" t="s">
        <v>1954</v>
      </c>
      <c r="F1680" s="2">
        <v>45038</v>
      </c>
      <c r="G1680" s="2">
        <v>45276</v>
      </c>
      <c r="H1680" s="2" t="str">
        <f>TEXT(Ecommerce_Sales[[#This Row],[Order_Date]],"mmmm")</f>
        <v>December</v>
      </c>
      <c r="I1680" s="2" t="str">
        <f>TEXT(Ecommerce_Sales[[#This Row],[Order_Date]],"yyyy")</f>
        <v>2023</v>
      </c>
      <c r="J1680" s="2" t="str">
        <f>TEXT(Ecommerce_Sales[[#This Row],[Order_Date]],"mmmm")</f>
        <v>December</v>
      </c>
      <c r="K1680" s="1" t="s">
        <v>1947</v>
      </c>
      <c r="L1680" s="1" t="s">
        <v>6008</v>
      </c>
      <c r="M1680" s="1" t="s">
        <v>2047</v>
      </c>
      <c r="N1680" s="1" t="s">
        <v>1989</v>
      </c>
      <c r="O1680" s="3">
        <v>1780</v>
      </c>
      <c r="P1680">
        <v>2</v>
      </c>
      <c r="Q1680" s="3">
        <v>3560</v>
      </c>
      <c r="R1680" s="1" t="s">
        <v>1951</v>
      </c>
      <c r="S1680" s="3">
        <v>236</v>
      </c>
      <c r="T1680">
        <v>7</v>
      </c>
      <c r="U1680" t="str">
        <f>IF(Ecommerce_Sales[[#This Row],[Delivery_Time_Days]]&gt;7,"Delay",IF(Ecommerce_Sales[[#This Row],[Delivery_Time_Days]] = 0,"No delivery",IF(Ecommerce_Sales[[#This Row],[Delivery_Time_Days]]&lt;=7,"On-time")))</f>
        <v>On-time</v>
      </c>
      <c r="V1680" s="7">
        <f>Ecommerce_Sales[[#This Row],[Profit]]/Ecommerce_Sales[[#This Row],[Total_Price]]</f>
        <v>0.25</v>
      </c>
      <c r="W1680" s="3">
        <v>890</v>
      </c>
      <c r="X1680" s="3"/>
    </row>
    <row r="1681" spans="1:24" x14ac:dyDescent="0.25">
      <c r="A1681" s="1" t="s">
        <v>6009</v>
      </c>
      <c r="B1681" s="1" t="s">
        <v>543</v>
      </c>
      <c r="C1681" s="1" t="s">
        <v>544</v>
      </c>
      <c r="D1681" s="1" t="s">
        <v>4284</v>
      </c>
      <c r="E1681" s="1" t="s">
        <v>2005</v>
      </c>
      <c r="F1681" s="2">
        <v>45131</v>
      </c>
      <c r="G1681" s="2">
        <v>45391</v>
      </c>
      <c r="H1681" s="2" t="str">
        <f>TEXT(Ecommerce_Sales[[#This Row],[Order_Date]],"mmmm")</f>
        <v>April</v>
      </c>
      <c r="I1681" s="2" t="str">
        <f>TEXT(Ecommerce_Sales[[#This Row],[Order_Date]],"yyyy")</f>
        <v>2024</v>
      </c>
      <c r="J1681" s="2" t="str">
        <f>TEXT(Ecommerce_Sales[[#This Row],[Order_Date]],"mmmm")</f>
        <v>April</v>
      </c>
      <c r="K1681" s="1" t="s">
        <v>1992</v>
      </c>
      <c r="L1681" s="1" t="s">
        <v>6010</v>
      </c>
      <c r="M1681" s="1" t="s">
        <v>2026</v>
      </c>
      <c r="N1681" s="1" t="s">
        <v>1978</v>
      </c>
      <c r="O1681" s="3">
        <v>66</v>
      </c>
      <c r="P1681">
        <v>5</v>
      </c>
      <c r="Q1681" s="3">
        <v>329</v>
      </c>
      <c r="R1681" s="1" t="s">
        <v>1958</v>
      </c>
      <c r="S1681" s="3">
        <v>47</v>
      </c>
      <c r="U1681" t="str">
        <f>IF(Ecommerce_Sales[[#This Row],[Delivery_Time_Days]]&gt;7,"Delay",IF(Ecommerce_Sales[[#This Row],[Delivery_Time_Days]] = 0,"No delivery",IF(Ecommerce_Sales[[#This Row],[Delivery_Time_Days]]&lt;=7,"On-time")))</f>
        <v>No delivery</v>
      </c>
      <c r="V1681" s="7">
        <f>Ecommerce_Sales[[#This Row],[Profit]]/Ecommerce_Sales[[#This Row],[Total_Price]]</f>
        <v>0.34954407294832829</v>
      </c>
      <c r="W1681" s="3">
        <v>115</v>
      </c>
      <c r="X1681" s="3"/>
    </row>
    <row r="1682" spans="1:24" x14ac:dyDescent="0.25">
      <c r="A1682" s="1" t="s">
        <v>6011</v>
      </c>
      <c r="B1682" s="1" t="s">
        <v>998</v>
      </c>
      <c r="C1682" s="1" t="s">
        <v>999</v>
      </c>
      <c r="D1682" s="1" t="s">
        <v>6012</v>
      </c>
      <c r="E1682" s="1" t="s">
        <v>1981</v>
      </c>
      <c r="F1682" s="2">
        <v>45210</v>
      </c>
      <c r="G1682" s="2">
        <v>45500</v>
      </c>
      <c r="H1682" s="2" t="str">
        <f>TEXT(Ecommerce_Sales[[#This Row],[Order_Date]],"mmmm")</f>
        <v>July</v>
      </c>
      <c r="I1682" s="2" t="str">
        <f>TEXT(Ecommerce_Sales[[#This Row],[Order_Date]],"yyyy")</f>
        <v>2024</v>
      </c>
      <c r="J1682" s="2" t="str">
        <f>TEXT(Ecommerce_Sales[[#This Row],[Order_Date]],"mmmm")</f>
        <v>July</v>
      </c>
      <c r="K1682" s="1" t="s">
        <v>1947</v>
      </c>
      <c r="L1682" s="1" t="s">
        <v>6013</v>
      </c>
      <c r="M1682" s="1" t="s">
        <v>2007</v>
      </c>
      <c r="N1682" s="1" t="s">
        <v>1973</v>
      </c>
      <c r="O1682" s="3">
        <v>663</v>
      </c>
      <c r="P1682">
        <v>1</v>
      </c>
      <c r="Q1682" s="3">
        <v>663</v>
      </c>
      <c r="R1682" s="1" t="s">
        <v>1958</v>
      </c>
      <c r="S1682" s="3">
        <v>47</v>
      </c>
      <c r="T1682">
        <v>2</v>
      </c>
      <c r="U1682" t="str">
        <f>IF(Ecommerce_Sales[[#This Row],[Delivery_Time_Days]]&gt;7,"Delay",IF(Ecommerce_Sales[[#This Row],[Delivery_Time_Days]] = 0,"No delivery",IF(Ecommerce_Sales[[#This Row],[Delivery_Time_Days]]&lt;=7,"On-time")))</f>
        <v>On-time</v>
      </c>
      <c r="V1682" s="7">
        <f>Ecommerce_Sales[[#This Row],[Profit]]/Ecommerce_Sales[[#This Row],[Total_Price]]</f>
        <v>0.30015082956259426</v>
      </c>
      <c r="W1682" s="3">
        <v>199</v>
      </c>
      <c r="X1682" s="3"/>
    </row>
    <row r="1683" spans="1:24" x14ac:dyDescent="0.25">
      <c r="A1683" s="1" t="s">
        <v>6014</v>
      </c>
      <c r="B1683" s="1" t="s">
        <v>585</v>
      </c>
      <c r="C1683" s="1" t="s">
        <v>586</v>
      </c>
      <c r="D1683" s="1" t="s">
        <v>3824</v>
      </c>
      <c r="E1683" s="1" t="s">
        <v>1966</v>
      </c>
      <c r="F1683" s="2">
        <v>45193</v>
      </c>
      <c r="G1683" s="2">
        <v>45613</v>
      </c>
      <c r="H1683" s="2" t="str">
        <f>TEXT(Ecommerce_Sales[[#This Row],[Order_Date]],"mmmm")</f>
        <v>November</v>
      </c>
      <c r="I1683" s="2" t="str">
        <f>TEXT(Ecommerce_Sales[[#This Row],[Order_Date]],"yyyy")</f>
        <v>2024</v>
      </c>
      <c r="J1683" s="2" t="str">
        <f>TEXT(Ecommerce_Sales[[#This Row],[Order_Date]],"mmmm")</f>
        <v>November</v>
      </c>
      <c r="K1683" s="1" t="s">
        <v>1947</v>
      </c>
      <c r="L1683" s="1" t="s">
        <v>6015</v>
      </c>
      <c r="M1683" s="1" t="s">
        <v>2007</v>
      </c>
      <c r="N1683" s="1" t="s">
        <v>1973</v>
      </c>
      <c r="O1683" s="3">
        <v>425</v>
      </c>
      <c r="P1683">
        <v>1</v>
      </c>
      <c r="Q1683" s="3">
        <v>425</v>
      </c>
      <c r="R1683" s="1" t="s">
        <v>1958</v>
      </c>
      <c r="S1683" s="3">
        <v>44</v>
      </c>
      <c r="T1683">
        <v>5</v>
      </c>
      <c r="U1683" t="str">
        <f>IF(Ecommerce_Sales[[#This Row],[Delivery_Time_Days]]&gt;7,"Delay",IF(Ecommerce_Sales[[#This Row],[Delivery_Time_Days]] = 0,"No delivery",IF(Ecommerce_Sales[[#This Row],[Delivery_Time_Days]]&lt;=7,"On-time")))</f>
        <v>On-time</v>
      </c>
      <c r="V1683" s="7">
        <f>Ecommerce_Sales[[#This Row],[Profit]]/Ecommerce_Sales[[#This Row],[Total_Price]]</f>
        <v>0.30117647058823527</v>
      </c>
      <c r="W1683" s="3">
        <v>128</v>
      </c>
      <c r="X1683" s="3"/>
    </row>
    <row r="1684" spans="1:24" x14ac:dyDescent="0.25">
      <c r="A1684" s="1" t="s">
        <v>6016</v>
      </c>
      <c r="B1684" s="1" t="s">
        <v>300</v>
      </c>
      <c r="C1684" s="1" t="s">
        <v>301</v>
      </c>
      <c r="D1684" s="1" t="s">
        <v>6017</v>
      </c>
      <c r="E1684" s="1" t="s">
        <v>1946</v>
      </c>
      <c r="F1684" s="2">
        <v>45259</v>
      </c>
      <c r="G1684" s="2">
        <v>45093</v>
      </c>
      <c r="H1684" s="2" t="str">
        <f>TEXT(Ecommerce_Sales[[#This Row],[Order_Date]],"mmmm")</f>
        <v>June</v>
      </c>
      <c r="I1684" s="2" t="str">
        <f>TEXT(Ecommerce_Sales[[#This Row],[Order_Date]],"yyyy")</f>
        <v>2023</v>
      </c>
      <c r="J1684" s="2" t="str">
        <f>TEXT(Ecommerce_Sales[[#This Row],[Order_Date]],"mmmm")</f>
        <v>June</v>
      </c>
      <c r="K1684" s="1" t="s">
        <v>1947</v>
      </c>
      <c r="L1684" s="1" t="s">
        <v>6018</v>
      </c>
      <c r="M1684" s="1" t="s">
        <v>1983</v>
      </c>
      <c r="N1684" s="1" t="s">
        <v>1950</v>
      </c>
      <c r="O1684" s="3">
        <v>300</v>
      </c>
      <c r="P1684">
        <v>6</v>
      </c>
      <c r="Q1684" s="3">
        <v>1801</v>
      </c>
      <c r="R1684" s="1" t="s">
        <v>2008</v>
      </c>
      <c r="S1684" s="3">
        <v>192</v>
      </c>
      <c r="T1684">
        <v>2</v>
      </c>
      <c r="U1684" t="str">
        <f>IF(Ecommerce_Sales[[#This Row],[Delivery_Time_Days]]&gt;7,"Delay",IF(Ecommerce_Sales[[#This Row],[Delivery_Time_Days]] = 0,"No delivery",IF(Ecommerce_Sales[[#This Row],[Delivery_Time_Days]]&lt;=7,"On-time")))</f>
        <v>On-time</v>
      </c>
      <c r="V1684" s="7">
        <f>Ecommerce_Sales[[#This Row],[Profit]]/Ecommerce_Sales[[#This Row],[Total_Price]]</f>
        <v>0.39977790116601886</v>
      </c>
      <c r="W1684" s="3">
        <v>720</v>
      </c>
      <c r="X1684" s="3"/>
    </row>
    <row r="1685" spans="1:24" x14ac:dyDescent="0.25">
      <c r="A1685" s="1" t="s">
        <v>6019</v>
      </c>
      <c r="B1685" s="1" t="s">
        <v>1842</v>
      </c>
      <c r="C1685" s="1" t="s">
        <v>1843</v>
      </c>
      <c r="D1685" s="1" t="s">
        <v>6020</v>
      </c>
      <c r="E1685" s="1" t="s">
        <v>1961</v>
      </c>
      <c r="F1685" s="2">
        <v>45473</v>
      </c>
      <c r="G1685" s="2">
        <v>45016</v>
      </c>
      <c r="H1685" s="2" t="str">
        <f>TEXT(Ecommerce_Sales[[#This Row],[Order_Date]],"mmmm")</f>
        <v>March</v>
      </c>
      <c r="I1685" s="2" t="str">
        <f>TEXT(Ecommerce_Sales[[#This Row],[Order_Date]],"yyyy")</f>
        <v>2023</v>
      </c>
      <c r="J1685" s="2" t="str">
        <f>TEXT(Ecommerce_Sales[[#This Row],[Order_Date]],"mmmm")</f>
        <v>March</v>
      </c>
      <c r="K1685" s="1" t="s">
        <v>1992</v>
      </c>
      <c r="L1685" s="1" t="s">
        <v>6021</v>
      </c>
      <c r="M1685" s="1" t="s">
        <v>1972</v>
      </c>
      <c r="N1685" s="1" t="s">
        <v>1973</v>
      </c>
      <c r="O1685" s="3">
        <v>824</v>
      </c>
      <c r="P1685">
        <v>4</v>
      </c>
      <c r="Q1685" s="3">
        <v>3295</v>
      </c>
      <c r="R1685" s="1" t="s">
        <v>1958</v>
      </c>
      <c r="S1685" s="3">
        <v>279</v>
      </c>
      <c r="U1685" t="str">
        <f>IF(Ecommerce_Sales[[#This Row],[Delivery_Time_Days]]&gt;7,"Delay",IF(Ecommerce_Sales[[#This Row],[Delivery_Time_Days]] = 0,"No delivery",IF(Ecommerce_Sales[[#This Row],[Delivery_Time_Days]]&lt;=7,"On-time")))</f>
        <v>No delivery</v>
      </c>
      <c r="V1685" s="7">
        <f>Ecommerce_Sales[[#This Row],[Profit]]/Ecommerce_Sales[[#This Row],[Total_Price]]</f>
        <v>0.30015174506828529</v>
      </c>
      <c r="W1685" s="3">
        <v>989</v>
      </c>
      <c r="X1685" s="3"/>
    </row>
    <row r="1686" spans="1:24" x14ac:dyDescent="0.25">
      <c r="A1686" s="1" t="s">
        <v>6022</v>
      </c>
      <c r="B1686" s="1" t="s">
        <v>1838</v>
      </c>
      <c r="C1686" s="1" t="s">
        <v>1839</v>
      </c>
      <c r="D1686" s="1" t="s">
        <v>6023</v>
      </c>
      <c r="E1686" s="1" t="s">
        <v>1966</v>
      </c>
      <c r="F1686" s="2">
        <v>45562</v>
      </c>
      <c r="G1686" s="2">
        <v>45198</v>
      </c>
      <c r="H1686" s="2" t="str">
        <f>TEXT(Ecommerce_Sales[[#This Row],[Order_Date]],"mmmm")</f>
        <v>September</v>
      </c>
      <c r="I1686" s="2" t="str">
        <f>TEXT(Ecommerce_Sales[[#This Row],[Order_Date]],"yyyy")</f>
        <v>2023</v>
      </c>
      <c r="J1686" s="2" t="str">
        <f>TEXT(Ecommerce_Sales[[#This Row],[Order_Date]],"mmmm")</f>
        <v>September</v>
      </c>
      <c r="K1686" s="1" t="s">
        <v>1947</v>
      </c>
      <c r="L1686" s="1" t="s">
        <v>6024</v>
      </c>
      <c r="M1686" s="1" t="s">
        <v>2072</v>
      </c>
      <c r="N1686" s="1" t="s">
        <v>1950</v>
      </c>
      <c r="O1686" s="3">
        <v>1091</v>
      </c>
      <c r="P1686">
        <v>2</v>
      </c>
      <c r="Q1686" s="3">
        <v>2183</v>
      </c>
      <c r="R1686" s="1" t="s">
        <v>2016</v>
      </c>
      <c r="S1686" s="3">
        <v>156</v>
      </c>
      <c r="T1686">
        <v>10</v>
      </c>
      <c r="U1686" t="str">
        <f>IF(Ecommerce_Sales[[#This Row],[Delivery_Time_Days]]&gt;7,"Delay",IF(Ecommerce_Sales[[#This Row],[Delivery_Time_Days]] = 0,"No delivery",IF(Ecommerce_Sales[[#This Row],[Delivery_Time_Days]]&lt;=7,"On-time")))</f>
        <v>Delay</v>
      </c>
      <c r="V1686" s="7">
        <f>Ecommerce_Sales[[#This Row],[Profit]]/Ecommerce_Sales[[#This Row],[Total_Price]]</f>
        <v>0.39990838295923042</v>
      </c>
      <c r="W1686" s="3">
        <v>873</v>
      </c>
      <c r="X1686" s="3"/>
    </row>
    <row r="1687" spans="1:24" x14ac:dyDescent="0.25">
      <c r="A1687" s="1" t="s">
        <v>6025</v>
      </c>
      <c r="B1687" s="1" t="s">
        <v>752</v>
      </c>
      <c r="C1687" s="1" t="s">
        <v>753</v>
      </c>
      <c r="D1687" s="1" t="s">
        <v>3322</v>
      </c>
      <c r="E1687" s="1" t="s">
        <v>1946</v>
      </c>
      <c r="F1687" s="2">
        <v>45366</v>
      </c>
      <c r="G1687" s="2">
        <v>45548</v>
      </c>
      <c r="H1687" s="2" t="str">
        <f>TEXT(Ecommerce_Sales[[#This Row],[Order_Date]],"mmmm")</f>
        <v>September</v>
      </c>
      <c r="I1687" s="2" t="str">
        <f>TEXT(Ecommerce_Sales[[#This Row],[Order_Date]],"yyyy")</f>
        <v>2024</v>
      </c>
      <c r="J1687" s="2" t="str">
        <f>TEXT(Ecommerce_Sales[[#This Row],[Order_Date]],"mmmm")</f>
        <v>September</v>
      </c>
      <c r="K1687" s="1" t="s">
        <v>1947</v>
      </c>
      <c r="L1687" s="1" t="s">
        <v>6026</v>
      </c>
      <c r="M1687" s="1" t="s">
        <v>1977</v>
      </c>
      <c r="N1687" s="1" t="s">
        <v>1978</v>
      </c>
      <c r="O1687" s="3">
        <v>362</v>
      </c>
      <c r="P1687">
        <v>2</v>
      </c>
      <c r="Q1687" s="3">
        <v>724</v>
      </c>
      <c r="R1687" s="1" t="s">
        <v>2012</v>
      </c>
      <c r="S1687" s="3">
        <v>68</v>
      </c>
      <c r="T1687">
        <v>10</v>
      </c>
      <c r="U1687" t="str">
        <f>IF(Ecommerce_Sales[[#This Row],[Delivery_Time_Days]]&gt;7,"Delay",IF(Ecommerce_Sales[[#This Row],[Delivery_Time_Days]] = 0,"No delivery",IF(Ecommerce_Sales[[#This Row],[Delivery_Time_Days]]&lt;=7,"On-time")))</f>
        <v>Delay</v>
      </c>
      <c r="V1687" s="7">
        <f>Ecommerce_Sales[[#This Row],[Profit]]/Ecommerce_Sales[[#This Row],[Total_Price]]</f>
        <v>0.34944751381215472</v>
      </c>
      <c r="W1687" s="3">
        <v>253</v>
      </c>
      <c r="X1687" s="3"/>
    </row>
    <row r="1688" spans="1:24" x14ac:dyDescent="0.25">
      <c r="A1688" s="1" t="s">
        <v>6027</v>
      </c>
      <c r="B1688" s="1" t="s">
        <v>949</v>
      </c>
      <c r="C1688" s="1" t="s">
        <v>950</v>
      </c>
      <c r="D1688" s="1" t="s">
        <v>4943</v>
      </c>
      <c r="E1688" s="1" t="s">
        <v>1966</v>
      </c>
      <c r="F1688" s="2">
        <v>45546</v>
      </c>
      <c r="G1688" s="2">
        <v>45546</v>
      </c>
      <c r="H1688" s="2" t="str">
        <f>TEXT(Ecommerce_Sales[[#This Row],[Order_Date]],"mmmm")</f>
        <v>September</v>
      </c>
      <c r="I1688" s="2" t="str">
        <f>TEXT(Ecommerce_Sales[[#This Row],[Order_Date]],"yyyy")</f>
        <v>2024</v>
      </c>
      <c r="J1688" s="2" t="str">
        <f>TEXT(Ecommerce_Sales[[#This Row],[Order_Date]],"mmmm")</f>
        <v>September</v>
      </c>
      <c r="K1688" s="1" t="s">
        <v>1947</v>
      </c>
      <c r="L1688" s="1" t="s">
        <v>2763</v>
      </c>
      <c r="M1688" s="1" t="s">
        <v>2002</v>
      </c>
      <c r="N1688" s="1" t="s">
        <v>1989</v>
      </c>
      <c r="O1688" s="3">
        <v>899</v>
      </c>
      <c r="P1688">
        <v>2</v>
      </c>
      <c r="Q1688" s="3">
        <v>1798</v>
      </c>
      <c r="R1688" s="1" t="s">
        <v>2016</v>
      </c>
      <c r="S1688" s="3">
        <v>223</v>
      </c>
      <c r="T1688">
        <v>8</v>
      </c>
      <c r="U1688" t="str">
        <f>IF(Ecommerce_Sales[[#This Row],[Delivery_Time_Days]]&gt;7,"Delay",IF(Ecommerce_Sales[[#This Row],[Delivery_Time_Days]] = 0,"No delivery",IF(Ecommerce_Sales[[#This Row],[Delivery_Time_Days]]&lt;=7,"On-time")))</f>
        <v>Delay</v>
      </c>
      <c r="V1688" s="7">
        <f>Ecommerce_Sales[[#This Row],[Profit]]/Ecommerce_Sales[[#This Row],[Total_Price]]</f>
        <v>0.25027808676307006</v>
      </c>
      <c r="W1688" s="3">
        <v>450</v>
      </c>
      <c r="X1688" s="3"/>
    </row>
    <row r="1689" spans="1:24" x14ac:dyDescent="0.25">
      <c r="A1689" s="1" t="s">
        <v>6028</v>
      </c>
      <c r="B1689" s="1" t="s">
        <v>575</v>
      </c>
      <c r="C1689" s="1" t="s">
        <v>576</v>
      </c>
      <c r="D1689" s="1" t="s">
        <v>2014</v>
      </c>
      <c r="E1689" s="1" t="s">
        <v>1966</v>
      </c>
      <c r="F1689" s="2">
        <v>45237</v>
      </c>
      <c r="G1689" s="2">
        <v>45146</v>
      </c>
      <c r="H1689" s="2" t="str">
        <f>TEXT(Ecommerce_Sales[[#This Row],[Order_Date]],"mmmm")</f>
        <v>August</v>
      </c>
      <c r="I1689" s="2" t="str">
        <f>TEXT(Ecommerce_Sales[[#This Row],[Order_Date]],"yyyy")</f>
        <v>2023</v>
      </c>
      <c r="J1689" s="2" t="str">
        <f>TEXT(Ecommerce_Sales[[#This Row],[Order_Date]],"mmmm")</f>
        <v>August</v>
      </c>
      <c r="K1689" s="1" t="s">
        <v>1947</v>
      </c>
      <c r="L1689" s="1" t="s">
        <v>6029</v>
      </c>
      <c r="M1689" s="1" t="s">
        <v>2047</v>
      </c>
      <c r="N1689" s="1" t="s">
        <v>1989</v>
      </c>
      <c r="O1689" s="3">
        <v>166</v>
      </c>
      <c r="P1689">
        <v>5</v>
      </c>
      <c r="Q1689" s="3">
        <v>829</v>
      </c>
      <c r="R1689" s="1" t="s">
        <v>1951</v>
      </c>
      <c r="S1689" s="3">
        <v>122</v>
      </c>
      <c r="T1689">
        <v>5</v>
      </c>
      <c r="U1689" t="str">
        <f>IF(Ecommerce_Sales[[#This Row],[Delivery_Time_Days]]&gt;7,"Delay",IF(Ecommerce_Sales[[#This Row],[Delivery_Time_Days]] = 0,"No delivery",IF(Ecommerce_Sales[[#This Row],[Delivery_Time_Days]]&lt;=7,"On-time")))</f>
        <v>On-time</v>
      </c>
      <c r="V1689" s="7">
        <f>Ecommerce_Sales[[#This Row],[Profit]]/Ecommerce_Sales[[#This Row],[Total_Price]]</f>
        <v>0.24969843184559712</v>
      </c>
      <c r="W1689" s="3">
        <v>207</v>
      </c>
      <c r="X1689" s="3"/>
    </row>
    <row r="1690" spans="1:24" x14ac:dyDescent="0.25">
      <c r="A1690" s="1" t="s">
        <v>6030</v>
      </c>
      <c r="B1690" s="1" t="s">
        <v>873</v>
      </c>
      <c r="C1690" s="1" t="s">
        <v>874</v>
      </c>
      <c r="D1690" s="1" t="s">
        <v>6031</v>
      </c>
      <c r="E1690" s="1" t="s">
        <v>1954</v>
      </c>
      <c r="F1690" s="2">
        <v>44945</v>
      </c>
      <c r="G1690" s="2">
        <v>45459</v>
      </c>
      <c r="H1690" s="2" t="str">
        <f>TEXT(Ecommerce_Sales[[#This Row],[Order_Date]],"mmmm")</f>
        <v>June</v>
      </c>
      <c r="I1690" s="2" t="str">
        <f>TEXT(Ecommerce_Sales[[#This Row],[Order_Date]],"yyyy")</f>
        <v>2024</v>
      </c>
      <c r="J1690" s="2" t="str">
        <f>TEXT(Ecommerce_Sales[[#This Row],[Order_Date]],"mmmm")</f>
        <v>June</v>
      </c>
      <c r="K1690" s="1" t="s">
        <v>1947</v>
      </c>
      <c r="L1690" s="1" t="s">
        <v>6032</v>
      </c>
      <c r="M1690" s="1" t="s">
        <v>1972</v>
      </c>
      <c r="N1690" s="1" t="s">
        <v>1973</v>
      </c>
      <c r="O1690" s="3">
        <v>463</v>
      </c>
      <c r="P1690">
        <v>2</v>
      </c>
      <c r="Q1690" s="3">
        <v>926</v>
      </c>
      <c r="R1690" s="1" t="s">
        <v>1958</v>
      </c>
      <c r="S1690" s="3">
        <v>136</v>
      </c>
      <c r="T1690">
        <v>3</v>
      </c>
      <c r="U1690" t="str">
        <f>IF(Ecommerce_Sales[[#This Row],[Delivery_Time_Days]]&gt;7,"Delay",IF(Ecommerce_Sales[[#This Row],[Delivery_Time_Days]] = 0,"No delivery",IF(Ecommerce_Sales[[#This Row],[Delivery_Time_Days]]&lt;=7,"On-time")))</f>
        <v>On-time</v>
      </c>
      <c r="V1690" s="7">
        <f>Ecommerce_Sales[[#This Row],[Profit]]/Ecommerce_Sales[[#This Row],[Total_Price]]</f>
        <v>0.30021598272138228</v>
      </c>
      <c r="W1690" s="3">
        <v>278</v>
      </c>
      <c r="X1690" s="3"/>
    </row>
    <row r="1691" spans="1:24" x14ac:dyDescent="0.25">
      <c r="A1691" s="1" t="s">
        <v>6033</v>
      </c>
      <c r="B1691" s="1" t="s">
        <v>800</v>
      </c>
      <c r="C1691" s="1" t="s">
        <v>801</v>
      </c>
      <c r="D1691" s="1" t="s">
        <v>5516</v>
      </c>
      <c r="E1691" s="1" t="s">
        <v>1996</v>
      </c>
      <c r="F1691" s="2">
        <v>45499</v>
      </c>
      <c r="G1691" s="2">
        <v>45453</v>
      </c>
      <c r="H1691" s="2" t="str">
        <f>TEXT(Ecommerce_Sales[[#This Row],[Order_Date]],"mmmm")</f>
        <v>June</v>
      </c>
      <c r="I1691" s="2" t="str">
        <f>TEXT(Ecommerce_Sales[[#This Row],[Order_Date]],"yyyy")</f>
        <v>2024</v>
      </c>
      <c r="J1691" s="2" t="str">
        <f>TEXT(Ecommerce_Sales[[#This Row],[Order_Date]],"mmmm")</f>
        <v>June</v>
      </c>
      <c r="K1691" s="1" t="s">
        <v>1947</v>
      </c>
      <c r="L1691" s="1" t="s">
        <v>6034</v>
      </c>
      <c r="M1691" s="1" t="s">
        <v>2007</v>
      </c>
      <c r="N1691" s="1" t="s">
        <v>1973</v>
      </c>
      <c r="O1691" s="3">
        <v>1055</v>
      </c>
      <c r="P1691">
        <v>2</v>
      </c>
      <c r="Q1691" s="3">
        <v>2110</v>
      </c>
      <c r="R1691" s="1" t="s">
        <v>1958</v>
      </c>
      <c r="S1691" s="3">
        <v>307</v>
      </c>
      <c r="T1691">
        <v>7</v>
      </c>
      <c r="U1691" t="str">
        <f>IF(Ecommerce_Sales[[#This Row],[Delivery_Time_Days]]&gt;7,"Delay",IF(Ecommerce_Sales[[#This Row],[Delivery_Time_Days]] = 0,"No delivery",IF(Ecommerce_Sales[[#This Row],[Delivery_Time_Days]]&lt;=7,"On-time")))</f>
        <v>On-time</v>
      </c>
      <c r="V1691" s="7">
        <f>Ecommerce_Sales[[#This Row],[Profit]]/Ecommerce_Sales[[#This Row],[Total_Price]]</f>
        <v>0.3</v>
      </c>
      <c r="W1691" s="3">
        <v>633</v>
      </c>
      <c r="X1691" s="3"/>
    </row>
    <row r="1692" spans="1:24" x14ac:dyDescent="0.25">
      <c r="A1692" s="1" t="s">
        <v>6035</v>
      </c>
      <c r="B1692" s="1" t="s">
        <v>1692</v>
      </c>
      <c r="C1692" s="1" t="s">
        <v>1693</v>
      </c>
      <c r="D1692" s="1" t="s">
        <v>5103</v>
      </c>
      <c r="E1692" s="1" t="s">
        <v>1966</v>
      </c>
      <c r="F1692" s="2">
        <v>44960</v>
      </c>
      <c r="G1692" s="2">
        <v>45094</v>
      </c>
      <c r="H1692" s="2" t="str">
        <f>TEXT(Ecommerce_Sales[[#This Row],[Order_Date]],"mmmm")</f>
        <v>June</v>
      </c>
      <c r="I1692" s="2" t="str">
        <f>TEXT(Ecommerce_Sales[[#This Row],[Order_Date]],"yyyy")</f>
        <v>2023</v>
      </c>
      <c r="J1692" s="2" t="str">
        <f>TEXT(Ecommerce_Sales[[#This Row],[Order_Date]],"mmmm")</f>
        <v>June</v>
      </c>
      <c r="K1692" s="1" t="s">
        <v>1947</v>
      </c>
      <c r="L1692" s="1" t="s">
        <v>2539</v>
      </c>
      <c r="M1692" s="1" t="s">
        <v>1968</v>
      </c>
      <c r="N1692" s="1" t="s">
        <v>1957</v>
      </c>
      <c r="O1692" s="3">
        <v>325</v>
      </c>
      <c r="P1692">
        <v>4</v>
      </c>
      <c r="Q1692" s="3">
        <v>1299</v>
      </c>
      <c r="R1692" s="1" t="s">
        <v>2012</v>
      </c>
      <c r="S1692" s="3">
        <v>70</v>
      </c>
      <c r="T1692">
        <v>9</v>
      </c>
      <c r="U1692" t="str">
        <f>IF(Ecommerce_Sales[[#This Row],[Delivery_Time_Days]]&gt;7,"Delay",IF(Ecommerce_Sales[[#This Row],[Delivery_Time_Days]] = 0,"No delivery",IF(Ecommerce_Sales[[#This Row],[Delivery_Time_Days]]&lt;=7,"On-time")))</f>
        <v>Delay</v>
      </c>
      <c r="V1692" s="7">
        <f>Ecommerce_Sales[[#This Row],[Profit]]/Ecommerce_Sales[[#This Row],[Total_Price]]</f>
        <v>0.15011547344110854</v>
      </c>
      <c r="W1692" s="3">
        <v>195</v>
      </c>
      <c r="X1692" s="3"/>
    </row>
    <row r="1693" spans="1:24" x14ac:dyDescent="0.25">
      <c r="A1693" s="1" t="s">
        <v>6036</v>
      </c>
      <c r="B1693" s="1" t="s">
        <v>1657</v>
      </c>
      <c r="C1693" s="1" t="s">
        <v>1658</v>
      </c>
      <c r="D1693" s="1" t="s">
        <v>4122</v>
      </c>
      <c r="E1693" s="1" t="s">
        <v>1961</v>
      </c>
      <c r="F1693" s="2">
        <v>45055</v>
      </c>
      <c r="G1693" s="2">
        <v>44958</v>
      </c>
      <c r="H1693" s="2" t="str">
        <f>TEXT(Ecommerce_Sales[[#This Row],[Order_Date]],"mmmm")</f>
        <v>February</v>
      </c>
      <c r="I1693" s="2" t="str">
        <f>TEXT(Ecommerce_Sales[[#This Row],[Order_Date]],"yyyy")</f>
        <v>2023</v>
      </c>
      <c r="J1693" s="2" t="str">
        <f>TEXT(Ecommerce_Sales[[#This Row],[Order_Date]],"mmmm")</f>
        <v>February</v>
      </c>
      <c r="K1693" s="1" t="s">
        <v>1986</v>
      </c>
      <c r="L1693" s="1" t="s">
        <v>6037</v>
      </c>
      <c r="M1693" s="1" t="s">
        <v>1968</v>
      </c>
      <c r="N1693" s="1" t="s">
        <v>1957</v>
      </c>
      <c r="O1693" s="3">
        <v>651</v>
      </c>
      <c r="P1693">
        <v>1</v>
      </c>
      <c r="Q1693" s="3">
        <v>651</v>
      </c>
      <c r="R1693" s="1" t="s">
        <v>2008</v>
      </c>
      <c r="S1693" s="3">
        <v>76</v>
      </c>
      <c r="U1693" t="str">
        <f>IF(Ecommerce_Sales[[#This Row],[Delivery_Time_Days]]&gt;7,"Delay",IF(Ecommerce_Sales[[#This Row],[Delivery_Time_Days]] = 0,"No delivery",IF(Ecommerce_Sales[[#This Row],[Delivery_Time_Days]]&lt;=7,"On-time")))</f>
        <v>No delivery</v>
      </c>
      <c r="V1693" s="7">
        <f>Ecommerce_Sales[[#This Row],[Profit]]/Ecommerce_Sales[[#This Row],[Total_Price]]</f>
        <v>0.15053763440860216</v>
      </c>
      <c r="W1693" s="3">
        <v>98</v>
      </c>
      <c r="X1693" s="3"/>
    </row>
    <row r="1694" spans="1:24" x14ac:dyDescent="0.25">
      <c r="A1694" s="1" t="s">
        <v>6038</v>
      </c>
      <c r="B1694" s="1" t="s">
        <v>888</v>
      </c>
      <c r="C1694" s="1" t="s">
        <v>889</v>
      </c>
      <c r="D1694" s="1" t="s">
        <v>5208</v>
      </c>
      <c r="E1694" s="1" t="s">
        <v>1966</v>
      </c>
      <c r="F1694" s="2">
        <v>44996</v>
      </c>
      <c r="G1694" s="2">
        <v>45374</v>
      </c>
      <c r="H1694" s="2" t="str">
        <f>TEXT(Ecommerce_Sales[[#This Row],[Order_Date]],"mmmm")</f>
        <v>March</v>
      </c>
      <c r="I1694" s="2" t="str">
        <f>TEXT(Ecommerce_Sales[[#This Row],[Order_Date]],"yyyy")</f>
        <v>2024</v>
      </c>
      <c r="J1694" s="2" t="str">
        <f>TEXT(Ecommerce_Sales[[#This Row],[Order_Date]],"mmmm")</f>
        <v>March</v>
      </c>
      <c r="K1694" s="1" t="s">
        <v>1947</v>
      </c>
      <c r="L1694" s="1" t="s">
        <v>6039</v>
      </c>
      <c r="M1694" s="1" t="s">
        <v>2047</v>
      </c>
      <c r="N1694" s="1" t="s">
        <v>1989</v>
      </c>
      <c r="O1694" s="3">
        <v>566</v>
      </c>
      <c r="P1694">
        <v>4</v>
      </c>
      <c r="Q1694" s="3">
        <v>2264</v>
      </c>
      <c r="R1694" s="1" t="s">
        <v>1958</v>
      </c>
      <c r="S1694" s="3">
        <v>182</v>
      </c>
      <c r="T1694">
        <v>4</v>
      </c>
      <c r="U1694" t="str">
        <f>IF(Ecommerce_Sales[[#This Row],[Delivery_Time_Days]]&gt;7,"Delay",IF(Ecommerce_Sales[[#This Row],[Delivery_Time_Days]] = 0,"No delivery",IF(Ecommerce_Sales[[#This Row],[Delivery_Time_Days]]&lt;=7,"On-time")))</f>
        <v>On-time</v>
      </c>
      <c r="V1694" s="7">
        <f>Ecommerce_Sales[[#This Row],[Profit]]/Ecommerce_Sales[[#This Row],[Total_Price]]</f>
        <v>0.25</v>
      </c>
      <c r="W1694" s="3">
        <v>566</v>
      </c>
      <c r="X1694" s="3"/>
    </row>
    <row r="1695" spans="1:24" x14ac:dyDescent="0.25">
      <c r="A1695" s="1" t="s">
        <v>6040</v>
      </c>
      <c r="B1695" s="1" t="s">
        <v>1709</v>
      </c>
      <c r="C1695" s="1" t="s">
        <v>1710</v>
      </c>
      <c r="D1695" s="1" t="s">
        <v>6041</v>
      </c>
      <c r="E1695" s="1" t="s">
        <v>1961</v>
      </c>
      <c r="F1695" s="2">
        <v>45082</v>
      </c>
      <c r="G1695" s="2">
        <v>45407</v>
      </c>
      <c r="H1695" s="2" t="str">
        <f>TEXT(Ecommerce_Sales[[#This Row],[Order_Date]],"mmmm")</f>
        <v>April</v>
      </c>
      <c r="I1695" s="2" t="str">
        <f>TEXT(Ecommerce_Sales[[#This Row],[Order_Date]],"yyyy")</f>
        <v>2024</v>
      </c>
      <c r="J1695" s="2" t="str">
        <f>TEXT(Ecommerce_Sales[[#This Row],[Order_Date]],"mmmm")</f>
        <v>April</v>
      </c>
      <c r="K1695" s="1" t="s">
        <v>1947</v>
      </c>
      <c r="L1695" s="1" t="s">
        <v>6042</v>
      </c>
      <c r="M1695" s="1" t="s">
        <v>1972</v>
      </c>
      <c r="N1695" s="1" t="s">
        <v>1973</v>
      </c>
      <c r="O1695" s="3">
        <v>967</v>
      </c>
      <c r="P1695">
        <v>2</v>
      </c>
      <c r="Q1695" s="3">
        <v>1934</v>
      </c>
      <c r="R1695" s="1" t="s">
        <v>1951</v>
      </c>
      <c r="S1695" s="3">
        <v>184</v>
      </c>
      <c r="T1695">
        <v>7</v>
      </c>
      <c r="U1695" t="str">
        <f>IF(Ecommerce_Sales[[#This Row],[Delivery_Time_Days]]&gt;7,"Delay",IF(Ecommerce_Sales[[#This Row],[Delivery_Time_Days]] = 0,"No delivery",IF(Ecommerce_Sales[[#This Row],[Delivery_Time_Days]]&lt;=7,"On-time")))</f>
        <v>On-time</v>
      </c>
      <c r="V1695" s="7">
        <f>Ecommerce_Sales[[#This Row],[Profit]]/Ecommerce_Sales[[#This Row],[Total_Price]]</f>
        <v>0.29989658738366082</v>
      </c>
      <c r="W1695" s="3">
        <v>580</v>
      </c>
      <c r="X1695" s="3"/>
    </row>
    <row r="1696" spans="1:24" x14ac:dyDescent="0.25">
      <c r="A1696" s="1" t="s">
        <v>6043</v>
      </c>
      <c r="B1696" s="1" t="s">
        <v>1648</v>
      </c>
      <c r="C1696" s="1" t="s">
        <v>1649</v>
      </c>
      <c r="D1696" s="1" t="s">
        <v>4056</v>
      </c>
      <c r="E1696" s="1" t="s">
        <v>2005</v>
      </c>
      <c r="F1696" s="2">
        <v>45006</v>
      </c>
      <c r="G1696" s="2">
        <v>45322</v>
      </c>
      <c r="H1696" s="2" t="str">
        <f>TEXT(Ecommerce_Sales[[#This Row],[Order_Date]],"mmmm")</f>
        <v>January</v>
      </c>
      <c r="I1696" s="2" t="str">
        <f>TEXT(Ecommerce_Sales[[#This Row],[Order_Date]],"yyyy")</f>
        <v>2024</v>
      </c>
      <c r="J1696" s="2" t="str">
        <f>TEXT(Ecommerce_Sales[[#This Row],[Order_Date]],"mmmm")</f>
        <v>January</v>
      </c>
      <c r="K1696" s="1" t="s">
        <v>1947</v>
      </c>
      <c r="L1696" s="1" t="s">
        <v>6044</v>
      </c>
      <c r="M1696" s="1" t="s">
        <v>2047</v>
      </c>
      <c r="N1696" s="1" t="s">
        <v>1989</v>
      </c>
      <c r="O1696" s="3">
        <v>337</v>
      </c>
      <c r="P1696">
        <v>4</v>
      </c>
      <c r="Q1696" s="3">
        <v>1349</v>
      </c>
      <c r="R1696" s="1" t="s">
        <v>1951</v>
      </c>
      <c r="S1696" s="3">
        <v>202</v>
      </c>
      <c r="T1696">
        <v>8</v>
      </c>
      <c r="U1696" t="str">
        <f>IF(Ecommerce_Sales[[#This Row],[Delivery_Time_Days]]&gt;7,"Delay",IF(Ecommerce_Sales[[#This Row],[Delivery_Time_Days]] = 0,"No delivery",IF(Ecommerce_Sales[[#This Row],[Delivery_Time_Days]]&lt;=7,"On-time")))</f>
        <v>Delay</v>
      </c>
      <c r="V1696" s="7">
        <f>Ecommerce_Sales[[#This Row],[Profit]]/Ecommerce_Sales[[#This Row],[Total_Price]]</f>
        <v>0.24981467753891773</v>
      </c>
      <c r="W1696" s="3">
        <v>337</v>
      </c>
      <c r="X1696" s="3"/>
    </row>
    <row r="1697" spans="1:24" x14ac:dyDescent="0.25">
      <c r="A1697" s="1" t="s">
        <v>6045</v>
      </c>
      <c r="B1697" s="1" t="s">
        <v>1391</v>
      </c>
      <c r="C1697" s="1" t="s">
        <v>1392</v>
      </c>
      <c r="D1697" s="1" t="s">
        <v>5246</v>
      </c>
      <c r="E1697" s="1" t="s">
        <v>1996</v>
      </c>
      <c r="F1697" s="2">
        <v>45482</v>
      </c>
      <c r="G1697" s="2">
        <v>45397</v>
      </c>
      <c r="H1697" s="2" t="str">
        <f>TEXT(Ecommerce_Sales[[#This Row],[Order_Date]],"mmmm")</f>
        <v>April</v>
      </c>
      <c r="I1697" s="2" t="str">
        <f>TEXT(Ecommerce_Sales[[#This Row],[Order_Date]],"yyyy")</f>
        <v>2024</v>
      </c>
      <c r="J1697" s="2" t="str">
        <f>TEXT(Ecommerce_Sales[[#This Row],[Order_Date]],"mmmm")</f>
        <v>April</v>
      </c>
      <c r="K1697" s="1" t="s">
        <v>1947</v>
      </c>
      <c r="L1697" s="1" t="s">
        <v>6046</v>
      </c>
      <c r="M1697" s="1" t="s">
        <v>1998</v>
      </c>
      <c r="N1697" s="1" t="s">
        <v>1973</v>
      </c>
      <c r="O1697" s="3">
        <v>821</v>
      </c>
      <c r="P1697">
        <v>5</v>
      </c>
      <c r="Q1697" s="3">
        <v>4105</v>
      </c>
      <c r="R1697" s="1" t="s">
        <v>1951</v>
      </c>
      <c r="S1697" s="3">
        <v>557</v>
      </c>
      <c r="T1697">
        <v>2</v>
      </c>
      <c r="U1697" t="str">
        <f>IF(Ecommerce_Sales[[#This Row],[Delivery_Time_Days]]&gt;7,"Delay",IF(Ecommerce_Sales[[#This Row],[Delivery_Time_Days]] = 0,"No delivery",IF(Ecommerce_Sales[[#This Row],[Delivery_Time_Days]]&lt;=7,"On-time")))</f>
        <v>On-time</v>
      </c>
      <c r="V1697" s="7">
        <f>Ecommerce_Sales[[#This Row],[Profit]]/Ecommerce_Sales[[#This Row],[Total_Price]]</f>
        <v>0.30012180267965893</v>
      </c>
      <c r="W1697" s="3">
        <v>1232</v>
      </c>
      <c r="X1697" s="3"/>
    </row>
    <row r="1698" spans="1:24" x14ac:dyDescent="0.25">
      <c r="A1698" s="1" t="s">
        <v>6047</v>
      </c>
      <c r="B1698" s="1" t="s">
        <v>602</v>
      </c>
      <c r="C1698" s="1" t="s">
        <v>603</v>
      </c>
      <c r="D1698" s="1" t="s">
        <v>4737</v>
      </c>
      <c r="E1698" s="1" t="s">
        <v>2005</v>
      </c>
      <c r="F1698" s="2">
        <v>45650</v>
      </c>
      <c r="G1698" s="2">
        <v>45444</v>
      </c>
      <c r="H1698" s="2" t="str">
        <f>TEXT(Ecommerce_Sales[[#This Row],[Order_Date]],"mmmm")</f>
        <v>June</v>
      </c>
      <c r="I1698" s="2" t="str">
        <f>TEXT(Ecommerce_Sales[[#This Row],[Order_Date]],"yyyy")</f>
        <v>2024</v>
      </c>
      <c r="J1698" s="2" t="str">
        <f>TEXT(Ecommerce_Sales[[#This Row],[Order_Date]],"mmmm")</f>
        <v>June</v>
      </c>
      <c r="K1698" s="1" t="s">
        <v>1947</v>
      </c>
      <c r="L1698" s="1" t="s">
        <v>6048</v>
      </c>
      <c r="M1698" s="1" t="s">
        <v>2072</v>
      </c>
      <c r="N1698" s="1" t="s">
        <v>1950</v>
      </c>
      <c r="O1698" s="3">
        <v>152</v>
      </c>
      <c r="P1698">
        <v>1</v>
      </c>
      <c r="Q1698" s="3">
        <v>152</v>
      </c>
      <c r="R1698" s="1" t="s">
        <v>1958</v>
      </c>
      <c r="S1698" s="3">
        <v>14</v>
      </c>
      <c r="T1698">
        <v>9</v>
      </c>
      <c r="U1698" t="str">
        <f>IF(Ecommerce_Sales[[#This Row],[Delivery_Time_Days]]&gt;7,"Delay",IF(Ecommerce_Sales[[#This Row],[Delivery_Time_Days]] = 0,"No delivery",IF(Ecommerce_Sales[[#This Row],[Delivery_Time_Days]]&lt;=7,"On-time")))</f>
        <v>Delay</v>
      </c>
      <c r="V1698" s="7">
        <f>Ecommerce_Sales[[#This Row],[Profit]]/Ecommerce_Sales[[#This Row],[Total_Price]]</f>
        <v>0.40131578947368424</v>
      </c>
      <c r="W1698" s="3">
        <v>61</v>
      </c>
      <c r="X1698" s="3"/>
    </row>
    <row r="1699" spans="1:24" x14ac:dyDescent="0.25">
      <c r="A1699" s="1" t="s">
        <v>6049</v>
      </c>
      <c r="B1699" s="1" t="s">
        <v>260</v>
      </c>
      <c r="C1699" s="1" t="s">
        <v>261</v>
      </c>
      <c r="D1699" s="1" t="s">
        <v>3129</v>
      </c>
      <c r="E1699" s="1" t="s">
        <v>1966</v>
      </c>
      <c r="F1699" s="2">
        <v>45278</v>
      </c>
      <c r="G1699" s="2">
        <v>45218</v>
      </c>
      <c r="H1699" s="2" t="str">
        <f>TEXT(Ecommerce_Sales[[#This Row],[Order_Date]],"mmmm")</f>
        <v>October</v>
      </c>
      <c r="I1699" s="2" t="str">
        <f>TEXT(Ecommerce_Sales[[#This Row],[Order_Date]],"yyyy")</f>
        <v>2023</v>
      </c>
      <c r="J1699" s="2" t="str">
        <f>TEXT(Ecommerce_Sales[[#This Row],[Order_Date]],"mmmm")</f>
        <v>October</v>
      </c>
      <c r="K1699" s="1" t="s">
        <v>1947</v>
      </c>
      <c r="L1699" s="1" t="s">
        <v>6050</v>
      </c>
      <c r="M1699" s="1" t="s">
        <v>1998</v>
      </c>
      <c r="N1699" s="1" t="s">
        <v>1973</v>
      </c>
      <c r="O1699" s="3">
        <v>253</v>
      </c>
      <c r="P1699">
        <v>4</v>
      </c>
      <c r="Q1699" s="3">
        <v>1011</v>
      </c>
      <c r="R1699" s="1" t="s">
        <v>1958</v>
      </c>
      <c r="S1699" s="3">
        <v>152</v>
      </c>
      <c r="T1699">
        <v>7</v>
      </c>
      <c r="U1699" t="str">
        <f>IF(Ecommerce_Sales[[#This Row],[Delivery_Time_Days]]&gt;7,"Delay",IF(Ecommerce_Sales[[#This Row],[Delivery_Time_Days]] = 0,"No delivery",IF(Ecommerce_Sales[[#This Row],[Delivery_Time_Days]]&lt;=7,"On-time")))</f>
        <v>On-time</v>
      </c>
      <c r="V1699" s="7">
        <f>Ecommerce_Sales[[#This Row],[Profit]]/Ecommerce_Sales[[#This Row],[Total_Price]]</f>
        <v>0.29970326409495551</v>
      </c>
      <c r="W1699" s="3">
        <v>303</v>
      </c>
      <c r="X1699" s="3"/>
    </row>
    <row r="1700" spans="1:24" x14ac:dyDescent="0.25">
      <c r="A1700" s="1" t="s">
        <v>6051</v>
      </c>
      <c r="B1700" s="1" t="s">
        <v>316</v>
      </c>
      <c r="C1700" s="1" t="s">
        <v>317</v>
      </c>
      <c r="D1700" s="1" t="s">
        <v>4476</v>
      </c>
      <c r="E1700" s="1" t="s">
        <v>1946</v>
      </c>
      <c r="F1700" s="2">
        <v>45318</v>
      </c>
      <c r="G1700" s="2">
        <v>45593</v>
      </c>
      <c r="H1700" s="2" t="str">
        <f>TEXT(Ecommerce_Sales[[#This Row],[Order_Date]],"mmmm")</f>
        <v>October</v>
      </c>
      <c r="I1700" s="2" t="str">
        <f>TEXT(Ecommerce_Sales[[#This Row],[Order_Date]],"yyyy")</f>
        <v>2024</v>
      </c>
      <c r="J1700" s="2" t="str">
        <f>TEXT(Ecommerce_Sales[[#This Row],[Order_Date]],"mmmm")</f>
        <v>October</v>
      </c>
      <c r="K1700" s="1" t="s">
        <v>1947</v>
      </c>
      <c r="L1700" s="1" t="s">
        <v>6052</v>
      </c>
      <c r="M1700" s="1" t="s">
        <v>1963</v>
      </c>
      <c r="N1700" s="1" t="s">
        <v>1957</v>
      </c>
      <c r="O1700" s="3">
        <v>327</v>
      </c>
      <c r="P1700">
        <v>6</v>
      </c>
      <c r="Q1700" s="3">
        <v>1964</v>
      </c>
      <c r="R1700" s="1" t="s">
        <v>1958</v>
      </c>
      <c r="S1700" s="3">
        <v>266</v>
      </c>
      <c r="T1700">
        <v>3</v>
      </c>
      <c r="U1700" t="str">
        <f>IF(Ecommerce_Sales[[#This Row],[Delivery_Time_Days]]&gt;7,"Delay",IF(Ecommerce_Sales[[#This Row],[Delivery_Time_Days]] = 0,"No delivery",IF(Ecommerce_Sales[[#This Row],[Delivery_Time_Days]]&lt;=7,"On-time")))</f>
        <v>On-time</v>
      </c>
      <c r="V1700" s="7">
        <f>Ecommerce_Sales[[#This Row],[Profit]]/Ecommerce_Sales[[#This Row],[Total_Price]]</f>
        <v>0.15020366598778004</v>
      </c>
      <c r="W1700" s="3">
        <v>295</v>
      </c>
      <c r="X1700" s="3"/>
    </row>
    <row r="1701" spans="1:24" x14ac:dyDescent="0.25">
      <c r="A1701" s="1" t="s">
        <v>6053</v>
      </c>
      <c r="B1701" s="1" t="s">
        <v>890</v>
      </c>
      <c r="C1701" s="1" t="s">
        <v>891</v>
      </c>
      <c r="D1701" s="1" t="s">
        <v>5907</v>
      </c>
      <c r="E1701" s="1" t="s">
        <v>1981</v>
      </c>
      <c r="F1701" s="2">
        <v>45287</v>
      </c>
      <c r="G1701" s="2">
        <v>45560</v>
      </c>
      <c r="H1701" s="2" t="str">
        <f>TEXT(Ecommerce_Sales[[#This Row],[Order_Date]],"mmmm")</f>
        <v>September</v>
      </c>
      <c r="I1701" s="2" t="str">
        <f>TEXT(Ecommerce_Sales[[#This Row],[Order_Date]],"yyyy")</f>
        <v>2024</v>
      </c>
      <c r="J1701" s="2" t="str">
        <f>TEXT(Ecommerce_Sales[[#This Row],[Order_Date]],"mmmm")</f>
        <v>September</v>
      </c>
      <c r="K1701" s="1" t="s">
        <v>1986</v>
      </c>
      <c r="L1701" s="1" t="s">
        <v>6054</v>
      </c>
      <c r="M1701" s="1" t="s">
        <v>2007</v>
      </c>
      <c r="N1701" s="1" t="s">
        <v>1973</v>
      </c>
      <c r="O1701" s="3">
        <v>752</v>
      </c>
      <c r="P1701">
        <v>3</v>
      </c>
      <c r="Q1701" s="3">
        <v>2255</v>
      </c>
      <c r="R1701" s="1" t="s">
        <v>1951</v>
      </c>
      <c r="S1701" s="3">
        <v>207</v>
      </c>
      <c r="U1701" t="str">
        <f>IF(Ecommerce_Sales[[#This Row],[Delivery_Time_Days]]&gt;7,"Delay",IF(Ecommerce_Sales[[#This Row],[Delivery_Time_Days]] = 0,"No delivery",IF(Ecommerce_Sales[[#This Row],[Delivery_Time_Days]]&lt;=7,"On-time")))</f>
        <v>No delivery</v>
      </c>
      <c r="V1701" s="7">
        <f>Ecommerce_Sales[[#This Row],[Profit]]/Ecommerce_Sales[[#This Row],[Total_Price]]</f>
        <v>0.30022172949002218</v>
      </c>
      <c r="W1701" s="3">
        <v>677</v>
      </c>
      <c r="X1701" s="3"/>
    </row>
    <row r="1702" spans="1:24" x14ac:dyDescent="0.25">
      <c r="A1702" s="1" t="s">
        <v>6055</v>
      </c>
      <c r="B1702" s="1" t="s">
        <v>1639</v>
      </c>
      <c r="C1702" s="1" t="s">
        <v>1640</v>
      </c>
      <c r="D1702" s="1" t="s">
        <v>6056</v>
      </c>
      <c r="E1702" s="1" t="s">
        <v>1961</v>
      </c>
      <c r="F1702" s="2">
        <v>45071</v>
      </c>
      <c r="G1702" s="2">
        <v>45257</v>
      </c>
      <c r="H1702" s="2" t="str">
        <f>TEXT(Ecommerce_Sales[[#This Row],[Order_Date]],"mmmm")</f>
        <v>November</v>
      </c>
      <c r="I1702" s="2" t="str">
        <f>TEXT(Ecommerce_Sales[[#This Row],[Order_Date]],"yyyy")</f>
        <v>2023</v>
      </c>
      <c r="J1702" s="2" t="str">
        <f>TEXT(Ecommerce_Sales[[#This Row],[Order_Date]],"mmmm")</f>
        <v>November</v>
      </c>
      <c r="K1702" s="1" t="s">
        <v>1947</v>
      </c>
      <c r="L1702" s="1" t="s">
        <v>6057</v>
      </c>
      <c r="M1702" s="1" t="s">
        <v>2043</v>
      </c>
      <c r="N1702" s="1" t="s">
        <v>1989</v>
      </c>
      <c r="O1702" s="3">
        <v>643</v>
      </c>
      <c r="P1702">
        <v>6</v>
      </c>
      <c r="Q1702" s="3">
        <v>3857</v>
      </c>
      <c r="R1702" s="1" t="s">
        <v>1951</v>
      </c>
      <c r="S1702" s="3">
        <v>206</v>
      </c>
      <c r="T1702">
        <v>7</v>
      </c>
      <c r="U1702" t="str">
        <f>IF(Ecommerce_Sales[[#This Row],[Delivery_Time_Days]]&gt;7,"Delay",IF(Ecommerce_Sales[[#This Row],[Delivery_Time_Days]] = 0,"No delivery",IF(Ecommerce_Sales[[#This Row],[Delivery_Time_Days]]&lt;=7,"On-time")))</f>
        <v>On-time</v>
      </c>
      <c r="V1702" s="7">
        <f>Ecommerce_Sales[[#This Row],[Profit]]/Ecommerce_Sales[[#This Row],[Total_Price]]</f>
        <v>0.24993518278454757</v>
      </c>
      <c r="W1702" s="3">
        <v>964</v>
      </c>
      <c r="X1702" s="3"/>
    </row>
    <row r="1703" spans="1:24" x14ac:dyDescent="0.25">
      <c r="A1703" s="1" t="s">
        <v>6058</v>
      </c>
      <c r="B1703" s="1" t="s">
        <v>322</v>
      </c>
      <c r="C1703" s="1" t="s">
        <v>323</v>
      </c>
      <c r="D1703" s="1" t="s">
        <v>4725</v>
      </c>
      <c r="E1703" s="1" t="s">
        <v>1961</v>
      </c>
      <c r="F1703" s="2">
        <v>45199</v>
      </c>
      <c r="G1703" s="2">
        <v>45641</v>
      </c>
      <c r="H1703" s="2" t="str">
        <f>TEXT(Ecommerce_Sales[[#This Row],[Order_Date]],"mmmm")</f>
        <v>December</v>
      </c>
      <c r="I1703" s="2" t="str">
        <f>TEXT(Ecommerce_Sales[[#This Row],[Order_Date]],"yyyy")</f>
        <v>2024</v>
      </c>
      <c r="J1703" s="2" t="str">
        <f>TEXT(Ecommerce_Sales[[#This Row],[Order_Date]],"mmmm")</f>
        <v>December</v>
      </c>
      <c r="K1703" s="1" t="s">
        <v>1986</v>
      </c>
      <c r="L1703" s="1" t="s">
        <v>6059</v>
      </c>
      <c r="M1703" s="1" t="s">
        <v>1972</v>
      </c>
      <c r="N1703" s="1" t="s">
        <v>1973</v>
      </c>
      <c r="O1703" s="3">
        <v>263</v>
      </c>
      <c r="P1703">
        <v>4</v>
      </c>
      <c r="Q1703" s="3">
        <v>1052</v>
      </c>
      <c r="R1703" s="1" t="s">
        <v>2008</v>
      </c>
      <c r="S1703" s="3">
        <v>141</v>
      </c>
      <c r="U1703" t="str">
        <f>IF(Ecommerce_Sales[[#This Row],[Delivery_Time_Days]]&gt;7,"Delay",IF(Ecommerce_Sales[[#This Row],[Delivery_Time_Days]] = 0,"No delivery",IF(Ecommerce_Sales[[#This Row],[Delivery_Time_Days]]&lt;=7,"On-time")))</f>
        <v>No delivery</v>
      </c>
      <c r="V1703" s="7">
        <f>Ecommerce_Sales[[#This Row],[Profit]]/Ecommerce_Sales[[#This Row],[Total_Price]]</f>
        <v>0.30038022813688214</v>
      </c>
      <c r="W1703" s="3">
        <v>316</v>
      </c>
      <c r="X1703" s="3"/>
    </row>
    <row r="1704" spans="1:24" x14ac:dyDescent="0.25">
      <c r="A1704" s="1" t="s">
        <v>6060</v>
      </c>
      <c r="B1704" s="1" t="s">
        <v>996</v>
      </c>
      <c r="C1704" s="1" t="s">
        <v>997</v>
      </c>
      <c r="D1704" s="1" t="s">
        <v>6061</v>
      </c>
      <c r="E1704" s="1" t="s">
        <v>1981</v>
      </c>
      <c r="F1704" s="2">
        <v>45637</v>
      </c>
      <c r="G1704" s="2">
        <v>44975</v>
      </c>
      <c r="H1704" s="2" t="str">
        <f>TEXT(Ecommerce_Sales[[#This Row],[Order_Date]],"mmmm")</f>
        <v>February</v>
      </c>
      <c r="I1704" s="2" t="str">
        <f>TEXT(Ecommerce_Sales[[#This Row],[Order_Date]],"yyyy")</f>
        <v>2023</v>
      </c>
      <c r="J1704" s="2" t="str">
        <f>TEXT(Ecommerce_Sales[[#This Row],[Order_Date]],"mmmm")</f>
        <v>February</v>
      </c>
      <c r="K1704" s="1" t="s">
        <v>1947</v>
      </c>
      <c r="L1704" s="1" t="s">
        <v>6062</v>
      </c>
      <c r="M1704" s="1" t="s">
        <v>2065</v>
      </c>
      <c r="N1704" s="1" t="s">
        <v>1978</v>
      </c>
      <c r="O1704" s="3">
        <v>381</v>
      </c>
      <c r="P1704">
        <v>1</v>
      </c>
      <c r="Q1704" s="3">
        <v>381</v>
      </c>
      <c r="R1704" s="1" t="s">
        <v>2012</v>
      </c>
      <c r="S1704" s="3">
        <v>20</v>
      </c>
      <c r="T1704">
        <v>7</v>
      </c>
      <c r="U1704" t="str">
        <f>IF(Ecommerce_Sales[[#This Row],[Delivery_Time_Days]]&gt;7,"Delay",IF(Ecommerce_Sales[[#This Row],[Delivery_Time_Days]] = 0,"No delivery",IF(Ecommerce_Sales[[#This Row],[Delivery_Time_Days]]&lt;=7,"On-time")))</f>
        <v>On-time</v>
      </c>
      <c r="V1704" s="7">
        <f>Ecommerce_Sales[[#This Row],[Profit]]/Ecommerce_Sales[[#This Row],[Total_Price]]</f>
        <v>0.34908136482939633</v>
      </c>
      <c r="W1704" s="3">
        <v>133</v>
      </c>
      <c r="X1704" s="3"/>
    </row>
    <row r="1705" spans="1:24" x14ac:dyDescent="0.25">
      <c r="A1705" s="1" t="s">
        <v>6063</v>
      </c>
      <c r="B1705" s="1" t="s">
        <v>1277</v>
      </c>
      <c r="C1705" s="1" t="s">
        <v>1278</v>
      </c>
      <c r="D1705" s="1" t="s">
        <v>2198</v>
      </c>
      <c r="E1705" s="1" t="s">
        <v>2005</v>
      </c>
      <c r="F1705" s="2">
        <v>44988</v>
      </c>
      <c r="G1705" s="2">
        <v>45025</v>
      </c>
      <c r="H1705" s="2" t="str">
        <f>TEXT(Ecommerce_Sales[[#This Row],[Order_Date]],"mmmm")</f>
        <v>April</v>
      </c>
      <c r="I1705" s="2" t="str">
        <f>TEXT(Ecommerce_Sales[[#This Row],[Order_Date]],"yyyy")</f>
        <v>2023</v>
      </c>
      <c r="J1705" s="2" t="str">
        <f>TEXT(Ecommerce_Sales[[#This Row],[Order_Date]],"mmmm")</f>
        <v>April</v>
      </c>
      <c r="K1705" s="1" t="s">
        <v>1947</v>
      </c>
      <c r="L1705" s="1" t="s">
        <v>6064</v>
      </c>
      <c r="M1705" s="1" t="s">
        <v>2047</v>
      </c>
      <c r="N1705" s="1" t="s">
        <v>1989</v>
      </c>
      <c r="O1705" s="3">
        <v>989</v>
      </c>
      <c r="P1705">
        <v>3</v>
      </c>
      <c r="Q1705" s="3">
        <v>2966</v>
      </c>
      <c r="R1705" s="1" t="s">
        <v>1951</v>
      </c>
      <c r="S1705" s="3">
        <v>356</v>
      </c>
      <c r="T1705">
        <v>2</v>
      </c>
      <c r="U1705" t="str">
        <f>IF(Ecommerce_Sales[[#This Row],[Delivery_Time_Days]]&gt;7,"Delay",IF(Ecommerce_Sales[[#This Row],[Delivery_Time_Days]] = 0,"No delivery",IF(Ecommerce_Sales[[#This Row],[Delivery_Time_Days]]&lt;=7,"On-time")))</f>
        <v>On-time</v>
      </c>
      <c r="V1705" s="7">
        <f>Ecommerce_Sales[[#This Row],[Profit]]/Ecommerce_Sales[[#This Row],[Total_Price]]</f>
        <v>0.25016857720836144</v>
      </c>
      <c r="W1705" s="3">
        <v>742</v>
      </c>
      <c r="X1705" s="3"/>
    </row>
    <row r="1706" spans="1:24" x14ac:dyDescent="0.25">
      <c r="A1706" s="1" t="s">
        <v>6065</v>
      </c>
      <c r="B1706" s="1" t="s">
        <v>50</v>
      </c>
      <c r="C1706" s="1" t="s">
        <v>51</v>
      </c>
      <c r="D1706" s="1" t="s">
        <v>3726</v>
      </c>
      <c r="E1706" s="1" t="s">
        <v>1954</v>
      </c>
      <c r="F1706" s="2">
        <v>45052</v>
      </c>
      <c r="G1706" s="2">
        <v>45452</v>
      </c>
      <c r="H1706" s="2" t="str">
        <f>TEXT(Ecommerce_Sales[[#This Row],[Order_Date]],"mmmm")</f>
        <v>June</v>
      </c>
      <c r="I1706" s="2" t="str">
        <f>TEXT(Ecommerce_Sales[[#This Row],[Order_Date]],"yyyy")</f>
        <v>2024</v>
      </c>
      <c r="J1706" s="2" t="str">
        <f>TEXT(Ecommerce_Sales[[#This Row],[Order_Date]],"mmmm")</f>
        <v>June</v>
      </c>
      <c r="K1706" s="1" t="s">
        <v>1947</v>
      </c>
      <c r="L1706" s="1" t="s">
        <v>6066</v>
      </c>
      <c r="M1706" s="1" t="s">
        <v>2072</v>
      </c>
      <c r="N1706" s="1" t="s">
        <v>1950</v>
      </c>
      <c r="O1706" s="3">
        <v>610</v>
      </c>
      <c r="P1706">
        <v>4</v>
      </c>
      <c r="Q1706" s="3">
        <v>2441</v>
      </c>
      <c r="R1706" s="1" t="s">
        <v>1958</v>
      </c>
      <c r="S1706" s="3">
        <v>225</v>
      </c>
      <c r="T1706">
        <v>6</v>
      </c>
      <c r="U1706" t="str">
        <f>IF(Ecommerce_Sales[[#This Row],[Delivery_Time_Days]]&gt;7,"Delay",IF(Ecommerce_Sales[[#This Row],[Delivery_Time_Days]] = 0,"No delivery",IF(Ecommerce_Sales[[#This Row],[Delivery_Time_Days]]&lt;=7,"On-time")))</f>
        <v>On-time</v>
      </c>
      <c r="V1706" s="7">
        <f>Ecommerce_Sales[[#This Row],[Profit]]/Ecommerce_Sales[[#This Row],[Total_Price]]</f>
        <v>0.39983613273248669</v>
      </c>
      <c r="W1706" s="3">
        <v>976</v>
      </c>
      <c r="X1706" s="3"/>
    </row>
    <row r="1707" spans="1:24" x14ac:dyDescent="0.25">
      <c r="A1707" s="1" t="s">
        <v>6067</v>
      </c>
      <c r="B1707" s="1" t="s">
        <v>1041</v>
      </c>
      <c r="C1707" s="1" t="s">
        <v>1042</v>
      </c>
      <c r="D1707" s="1" t="s">
        <v>2367</v>
      </c>
      <c r="E1707" s="1" t="s">
        <v>1981</v>
      </c>
      <c r="F1707" s="2">
        <v>45265</v>
      </c>
      <c r="G1707" s="2">
        <v>45463</v>
      </c>
      <c r="H1707" s="2" t="str">
        <f>TEXT(Ecommerce_Sales[[#This Row],[Order_Date]],"mmmm")</f>
        <v>June</v>
      </c>
      <c r="I1707" s="2" t="str">
        <f>TEXT(Ecommerce_Sales[[#This Row],[Order_Date]],"yyyy")</f>
        <v>2024</v>
      </c>
      <c r="J1707" s="2" t="str">
        <f>TEXT(Ecommerce_Sales[[#This Row],[Order_Date]],"mmmm")</f>
        <v>June</v>
      </c>
      <c r="K1707" s="1" t="s">
        <v>1947</v>
      </c>
      <c r="L1707" s="1" t="s">
        <v>6068</v>
      </c>
      <c r="M1707" s="1" t="s">
        <v>2079</v>
      </c>
      <c r="N1707" s="1" t="s">
        <v>1973</v>
      </c>
      <c r="O1707" s="3">
        <v>82</v>
      </c>
      <c r="P1707">
        <v>2</v>
      </c>
      <c r="Q1707" s="3">
        <v>163</v>
      </c>
      <c r="R1707" s="1" t="s">
        <v>1958</v>
      </c>
      <c r="S1707" s="3">
        <v>11</v>
      </c>
      <c r="T1707">
        <v>10</v>
      </c>
      <c r="U1707" t="str">
        <f>IF(Ecommerce_Sales[[#This Row],[Delivery_Time_Days]]&gt;7,"Delay",IF(Ecommerce_Sales[[#This Row],[Delivery_Time_Days]] = 0,"No delivery",IF(Ecommerce_Sales[[#This Row],[Delivery_Time_Days]]&lt;=7,"On-time")))</f>
        <v>Delay</v>
      </c>
      <c r="V1707" s="7">
        <f>Ecommerce_Sales[[#This Row],[Profit]]/Ecommerce_Sales[[#This Row],[Total_Price]]</f>
        <v>0.30061349693251532</v>
      </c>
      <c r="W1707" s="3">
        <v>49</v>
      </c>
      <c r="X1707" s="3"/>
    </row>
    <row r="1708" spans="1:24" x14ac:dyDescent="0.25">
      <c r="A1708" s="1" t="s">
        <v>6069</v>
      </c>
      <c r="B1708" s="1" t="s">
        <v>196</v>
      </c>
      <c r="C1708" s="1" t="s">
        <v>827</v>
      </c>
      <c r="D1708" s="1" t="s">
        <v>3651</v>
      </c>
      <c r="E1708" s="1" t="s">
        <v>1996</v>
      </c>
      <c r="F1708" s="2">
        <v>45571</v>
      </c>
      <c r="G1708" s="2">
        <v>45430</v>
      </c>
      <c r="H1708" s="2" t="str">
        <f>TEXT(Ecommerce_Sales[[#This Row],[Order_Date]],"mmmm")</f>
        <v>May</v>
      </c>
      <c r="I1708" s="2" t="str">
        <f>TEXT(Ecommerce_Sales[[#This Row],[Order_Date]],"yyyy")</f>
        <v>2024</v>
      </c>
      <c r="J1708" s="2" t="str">
        <f>TEXT(Ecommerce_Sales[[#This Row],[Order_Date]],"mmmm")</f>
        <v>May</v>
      </c>
      <c r="K1708" s="1" t="s">
        <v>1947</v>
      </c>
      <c r="L1708" s="1" t="s">
        <v>6070</v>
      </c>
      <c r="M1708" s="1" t="s">
        <v>2002</v>
      </c>
      <c r="N1708" s="1" t="s">
        <v>1989</v>
      </c>
      <c r="O1708" s="3">
        <v>31</v>
      </c>
      <c r="P1708">
        <v>1</v>
      </c>
      <c r="Q1708" s="3">
        <v>31</v>
      </c>
      <c r="R1708" s="1" t="s">
        <v>1958</v>
      </c>
      <c r="S1708" s="3">
        <v>3</v>
      </c>
      <c r="T1708">
        <v>4</v>
      </c>
      <c r="U1708" t="str">
        <f>IF(Ecommerce_Sales[[#This Row],[Delivery_Time_Days]]&gt;7,"Delay",IF(Ecommerce_Sales[[#This Row],[Delivery_Time_Days]] = 0,"No delivery",IF(Ecommerce_Sales[[#This Row],[Delivery_Time_Days]]&lt;=7,"On-time")))</f>
        <v>On-time</v>
      </c>
      <c r="V1708" s="7">
        <f>Ecommerce_Sales[[#This Row],[Profit]]/Ecommerce_Sales[[#This Row],[Total_Price]]</f>
        <v>0.25806451612903225</v>
      </c>
      <c r="W1708" s="3">
        <v>8</v>
      </c>
      <c r="X1708" s="3"/>
    </row>
    <row r="1709" spans="1:24" x14ac:dyDescent="0.25">
      <c r="A1709" s="1" t="s">
        <v>6071</v>
      </c>
      <c r="B1709" s="1" t="s">
        <v>1069</v>
      </c>
      <c r="C1709" s="1" t="s">
        <v>1070</v>
      </c>
      <c r="D1709" s="1" t="s">
        <v>3592</v>
      </c>
      <c r="E1709" s="1" t="s">
        <v>1996</v>
      </c>
      <c r="F1709" s="2">
        <v>45249</v>
      </c>
      <c r="G1709" s="2">
        <v>45584</v>
      </c>
      <c r="H1709" s="2" t="str">
        <f>TEXT(Ecommerce_Sales[[#This Row],[Order_Date]],"mmmm")</f>
        <v>October</v>
      </c>
      <c r="I1709" s="2" t="str">
        <f>TEXT(Ecommerce_Sales[[#This Row],[Order_Date]],"yyyy")</f>
        <v>2024</v>
      </c>
      <c r="J1709" s="2" t="str">
        <f>TEXT(Ecommerce_Sales[[#This Row],[Order_Date]],"mmmm")</f>
        <v>October</v>
      </c>
      <c r="K1709" s="1" t="s">
        <v>1992</v>
      </c>
      <c r="L1709" s="1" t="s">
        <v>6072</v>
      </c>
      <c r="M1709" s="1" t="s">
        <v>1977</v>
      </c>
      <c r="N1709" s="1" t="s">
        <v>1978</v>
      </c>
      <c r="O1709" s="3">
        <v>432</v>
      </c>
      <c r="P1709">
        <v>2</v>
      </c>
      <c r="Q1709" s="3">
        <v>864</v>
      </c>
      <c r="R1709" s="1" t="s">
        <v>1958</v>
      </c>
      <c r="S1709" s="3">
        <v>125</v>
      </c>
      <c r="U1709" t="str">
        <f>IF(Ecommerce_Sales[[#This Row],[Delivery_Time_Days]]&gt;7,"Delay",IF(Ecommerce_Sales[[#This Row],[Delivery_Time_Days]] = 0,"No delivery",IF(Ecommerce_Sales[[#This Row],[Delivery_Time_Days]]&lt;=7,"On-time")))</f>
        <v>No delivery</v>
      </c>
      <c r="V1709" s="7">
        <f>Ecommerce_Sales[[#This Row],[Profit]]/Ecommerce_Sales[[#This Row],[Total_Price]]</f>
        <v>0.34953703703703703</v>
      </c>
      <c r="W1709" s="3">
        <v>302</v>
      </c>
      <c r="X1709" s="3"/>
    </row>
    <row r="1710" spans="1:24" x14ac:dyDescent="0.25">
      <c r="A1710" s="1" t="s">
        <v>6073</v>
      </c>
      <c r="B1710" s="1" t="s">
        <v>1167</v>
      </c>
      <c r="C1710" s="1" t="s">
        <v>1168</v>
      </c>
      <c r="D1710" s="1" t="s">
        <v>4566</v>
      </c>
      <c r="E1710" s="1" t="s">
        <v>2005</v>
      </c>
      <c r="F1710" s="2">
        <v>45182</v>
      </c>
      <c r="G1710" s="2">
        <v>45512</v>
      </c>
      <c r="H1710" s="2" t="str">
        <f>TEXT(Ecommerce_Sales[[#This Row],[Order_Date]],"mmmm")</f>
        <v>August</v>
      </c>
      <c r="I1710" s="2" t="str">
        <f>TEXT(Ecommerce_Sales[[#This Row],[Order_Date]],"yyyy")</f>
        <v>2024</v>
      </c>
      <c r="J1710" s="2" t="str">
        <f>TEXT(Ecommerce_Sales[[#This Row],[Order_Date]],"mmmm")</f>
        <v>August</v>
      </c>
      <c r="K1710" s="1" t="s">
        <v>1947</v>
      </c>
      <c r="L1710" s="1" t="s">
        <v>5502</v>
      </c>
      <c r="M1710" s="1" t="s">
        <v>2072</v>
      </c>
      <c r="N1710" s="1" t="s">
        <v>1950</v>
      </c>
      <c r="O1710" s="3">
        <v>841</v>
      </c>
      <c r="P1710">
        <v>2</v>
      </c>
      <c r="Q1710" s="3">
        <v>1682</v>
      </c>
      <c r="R1710" s="1" t="s">
        <v>1958</v>
      </c>
      <c r="S1710" s="3">
        <v>170</v>
      </c>
      <c r="T1710">
        <v>4</v>
      </c>
      <c r="U1710" t="str">
        <f>IF(Ecommerce_Sales[[#This Row],[Delivery_Time_Days]]&gt;7,"Delay",IF(Ecommerce_Sales[[#This Row],[Delivery_Time_Days]] = 0,"No delivery",IF(Ecommerce_Sales[[#This Row],[Delivery_Time_Days]]&lt;=7,"On-time")))</f>
        <v>On-time</v>
      </c>
      <c r="V1710" s="7">
        <f>Ecommerce_Sales[[#This Row],[Profit]]/Ecommerce_Sales[[#This Row],[Total_Price]]</f>
        <v>0.4001189060642093</v>
      </c>
      <c r="W1710" s="3">
        <v>673</v>
      </c>
      <c r="X1710" s="3"/>
    </row>
    <row r="1711" spans="1:24" x14ac:dyDescent="0.25">
      <c r="A1711" s="1" t="s">
        <v>6074</v>
      </c>
      <c r="B1711" s="1" t="s">
        <v>178</v>
      </c>
      <c r="C1711" s="1" t="s">
        <v>179</v>
      </c>
      <c r="D1711" s="1" t="s">
        <v>4493</v>
      </c>
      <c r="E1711" s="1" t="s">
        <v>1981</v>
      </c>
      <c r="F1711" s="2">
        <v>45263</v>
      </c>
      <c r="G1711" s="2">
        <v>45290</v>
      </c>
      <c r="H1711" s="2" t="str">
        <f>TEXT(Ecommerce_Sales[[#This Row],[Order_Date]],"mmmm")</f>
        <v>December</v>
      </c>
      <c r="I1711" s="2" t="str">
        <f>TEXT(Ecommerce_Sales[[#This Row],[Order_Date]],"yyyy")</f>
        <v>2023</v>
      </c>
      <c r="J1711" s="2" t="str">
        <f>TEXT(Ecommerce_Sales[[#This Row],[Order_Date]],"mmmm")</f>
        <v>December</v>
      </c>
      <c r="K1711" s="1" t="s">
        <v>1992</v>
      </c>
      <c r="L1711" s="1" t="s">
        <v>6075</v>
      </c>
      <c r="M1711" s="1" t="s">
        <v>1949</v>
      </c>
      <c r="N1711" s="1" t="s">
        <v>1950</v>
      </c>
      <c r="O1711" s="3">
        <v>883</v>
      </c>
      <c r="P1711">
        <v>10</v>
      </c>
      <c r="Q1711" s="3">
        <v>8830</v>
      </c>
      <c r="R1711" s="1" t="s">
        <v>1958</v>
      </c>
      <c r="S1711" s="3">
        <v>468</v>
      </c>
      <c r="U1711" t="str">
        <f>IF(Ecommerce_Sales[[#This Row],[Delivery_Time_Days]]&gt;7,"Delay",IF(Ecommerce_Sales[[#This Row],[Delivery_Time_Days]] = 0,"No delivery",IF(Ecommerce_Sales[[#This Row],[Delivery_Time_Days]]&lt;=7,"On-time")))</f>
        <v>No delivery</v>
      </c>
      <c r="V1711" s="7">
        <f>Ecommerce_Sales[[#This Row],[Profit]]/Ecommerce_Sales[[#This Row],[Total_Price]]</f>
        <v>0.4</v>
      </c>
      <c r="W1711" s="3">
        <v>3532</v>
      </c>
      <c r="X1711" s="3"/>
    </row>
    <row r="1712" spans="1:24" x14ac:dyDescent="0.25">
      <c r="A1712" s="1" t="s">
        <v>6076</v>
      </c>
      <c r="B1712" s="1" t="s">
        <v>1095</v>
      </c>
      <c r="C1712" s="1" t="s">
        <v>1096</v>
      </c>
      <c r="D1712" s="1" t="s">
        <v>2889</v>
      </c>
      <c r="E1712" s="1" t="s">
        <v>2005</v>
      </c>
      <c r="F1712" s="2">
        <v>45472</v>
      </c>
      <c r="G1712" s="2">
        <v>45274</v>
      </c>
      <c r="H1712" s="2" t="str">
        <f>TEXT(Ecommerce_Sales[[#This Row],[Order_Date]],"mmmm")</f>
        <v>December</v>
      </c>
      <c r="I1712" s="2" t="str">
        <f>TEXT(Ecommerce_Sales[[#This Row],[Order_Date]],"yyyy")</f>
        <v>2023</v>
      </c>
      <c r="J1712" s="2" t="str">
        <f>TEXT(Ecommerce_Sales[[#This Row],[Order_Date]],"mmmm")</f>
        <v>December</v>
      </c>
      <c r="K1712" s="1" t="s">
        <v>1947</v>
      </c>
      <c r="L1712" s="1" t="s">
        <v>6077</v>
      </c>
      <c r="M1712" s="1" t="s">
        <v>1977</v>
      </c>
      <c r="N1712" s="1" t="s">
        <v>1978</v>
      </c>
      <c r="O1712" s="3">
        <v>1372</v>
      </c>
      <c r="P1712">
        <v>10</v>
      </c>
      <c r="Q1712" s="3">
        <v>13722</v>
      </c>
      <c r="R1712" s="1" t="s">
        <v>1958</v>
      </c>
      <c r="S1712" s="3">
        <v>1832</v>
      </c>
      <c r="T1712">
        <v>8</v>
      </c>
      <c r="U1712" t="str">
        <f>IF(Ecommerce_Sales[[#This Row],[Delivery_Time_Days]]&gt;7,"Delay",IF(Ecommerce_Sales[[#This Row],[Delivery_Time_Days]] = 0,"No delivery",IF(Ecommerce_Sales[[#This Row],[Delivery_Time_Days]]&lt;=7,"On-time")))</f>
        <v>Delay</v>
      </c>
      <c r="V1712" s="7">
        <f>Ecommerce_Sales[[#This Row],[Profit]]/Ecommerce_Sales[[#This Row],[Total_Price]]</f>
        <v>0.35002186270223001</v>
      </c>
      <c r="W1712" s="3">
        <v>4803</v>
      </c>
      <c r="X1712" s="3"/>
    </row>
    <row r="1713" spans="1:24" x14ac:dyDescent="0.25">
      <c r="A1713" s="1" t="s">
        <v>6078</v>
      </c>
      <c r="B1713" s="1" t="s">
        <v>631</v>
      </c>
      <c r="C1713" s="1" t="s">
        <v>1247</v>
      </c>
      <c r="D1713" s="1" t="s">
        <v>3240</v>
      </c>
      <c r="E1713" s="1" t="s">
        <v>2005</v>
      </c>
      <c r="F1713" s="2">
        <v>45390</v>
      </c>
      <c r="G1713" s="2">
        <v>45045</v>
      </c>
      <c r="H1713" s="2" t="str">
        <f>TEXT(Ecommerce_Sales[[#This Row],[Order_Date]],"mmmm")</f>
        <v>April</v>
      </c>
      <c r="I1713" s="2" t="str">
        <f>TEXT(Ecommerce_Sales[[#This Row],[Order_Date]],"yyyy")</f>
        <v>2023</v>
      </c>
      <c r="J1713" s="2" t="str">
        <f>TEXT(Ecommerce_Sales[[#This Row],[Order_Date]],"mmmm")</f>
        <v>April</v>
      </c>
      <c r="K1713" s="1" t="s">
        <v>1947</v>
      </c>
      <c r="L1713" s="1" t="s">
        <v>6079</v>
      </c>
      <c r="M1713" s="1" t="s">
        <v>1968</v>
      </c>
      <c r="N1713" s="1" t="s">
        <v>1957</v>
      </c>
      <c r="O1713" s="3">
        <v>869</v>
      </c>
      <c r="P1713">
        <v>3</v>
      </c>
      <c r="Q1713" s="3">
        <v>2607</v>
      </c>
      <c r="R1713" s="1" t="s">
        <v>2008</v>
      </c>
      <c r="S1713" s="3">
        <v>188</v>
      </c>
      <c r="T1713">
        <v>9</v>
      </c>
      <c r="U1713" t="str">
        <f>IF(Ecommerce_Sales[[#This Row],[Delivery_Time_Days]]&gt;7,"Delay",IF(Ecommerce_Sales[[#This Row],[Delivery_Time_Days]] = 0,"No delivery",IF(Ecommerce_Sales[[#This Row],[Delivery_Time_Days]]&lt;=7,"On-time")))</f>
        <v>Delay</v>
      </c>
      <c r="V1713" s="7">
        <f>Ecommerce_Sales[[#This Row],[Profit]]/Ecommerce_Sales[[#This Row],[Total_Price]]</f>
        <v>0.14998082086689682</v>
      </c>
      <c r="W1713" s="3">
        <v>391</v>
      </c>
      <c r="X1713" s="3"/>
    </row>
    <row r="1714" spans="1:24" x14ac:dyDescent="0.25">
      <c r="A1714" s="1" t="s">
        <v>6080</v>
      </c>
      <c r="B1714" s="1" t="s">
        <v>674</v>
      </c>
      <c r="C1714" s="1" t="s">
        <v>675</v>
      </c>
      <c r="D1714" s="1" t="s">
        <v>3377</v>
      </c>
      <c r="E1714" s="1" t="s">
        <v>1966</v>
      </c>
      <c r="F1714" s="2">
        <v>45615</v>
      </c>
      <c r="G1714" s="2">
        <v>45436</v>
      </c>
      <c r="H1714" s="2" t="str">
        <f>TEXT(Ecommerce_Sales[[#This Row],[Order_Date]],"mmmm")</f>
        <v>May</v>
      </c>
      <c r="I1714" s="2" t="str">
        <f>TEXT(Ecommerce_Sales[[#This Row],[Order_Date]],"yyyy")</f>
        <v>2024</v>
      </c>
      <c r="J1714" s="2" t="str">
        <f>TEXT(Ecommerce_Sales[[#This Row],[Order_Date]],"mmmm")</f>
        <v>May</v>
      </c>
      <c r="K1714" s="1" t="s">
        <v>1947</v>
      </c>
      <c r="L1714" s="1" t="s">
        <v>6081</v>
      </c>
      <c r="M1714" s="1" t="s">
        <v>1972</v>
      </c>
      <c r="N1714" s="1" t="s">
        <v>1973</v>
      </c>
      <c r="O1714" s="3">
        <v>799</v>
      </c>
      <c r="P1714">
        <v>5</v>
      </c>
      <c r="Q1714" s="3">
        <v>3996</v>
      </c>
      <c r="R1714" s="1" t="s">
        <v>1958</v>
      </c>
      <c r="S1714" s="3">
        <v>500</v>
      </c>
      <c r="T1714">
        <v>7</v>
      </c>
      <c r="U1714" t="str">
        <f>IF(Ecommerce_Sales[[#This Row],[Delivery_Time_Days]]&gt;7,"Delay",IF(Ecommerce_Sales[[#This Row],[Delivery_Time_Days]] = 0,"No delivery",IF(Ecommerce_Sales[[#This Row],[Delivery_Time_Days]]&lt;=7,"On-time")))</f>
        <v>On-time</v>
      </c>
      <c r="V1714" s="7">
        <f>Ecommerce_Sales[[#This Row],[Profit]]/Ecommerce_Sales[[#This Row],[Total_Price]]</f>
        <v>0.30005005005005003</v>
      </c>
      <c r="W1714" s="3">
        <v>1199</v>
      </c>
      <c r="X1714" s="3"/>
    </row>
    <row r="1715" spans="1:24" x14ac:dyDescent="0.25">
      <c r="A1715" s="1" t="s">
        <v>6082</v>
      </c>
      <c r="B1715" s="1" t="s">
        <v>420</v>
      </c>
      <c r="C1715" s="1" t="s">
        <v>421</v>
      </c>
      <c r="D1715" s="1" t="s">
        <v>4174</v>
      </c>
      <c r="E1715" s="1" t="s">
        <v>1981</v>
      </c>
      <c r="F1715" s="2">
        <v>45519</v>
      </c>
      <c r="G1715" s="2">
        <v>45355</v>
      </c>
      <c r="H1715" s="2" t="str">
        <f>TEXT(Ecommerce_Sales[[#This Row],[Order_Date]],"mmmm")</f>
        <v>March</v>
      </c>
      <c r="I1715" s="2" t="str">
        <f>TEXT(Ecommerce_Sales[[#This Row],[Order_Date]],"yyyy")</f>
        <v>2024</v>
      </c>
      <c r="J1715" s="2" t="str">
        <f>TEXT(Ecommerce_Sales[[#This Row],[Order_Date]],"mmmm")</f>
        <v>March</v>
      </c>
      <c r="K1715" s="1" t="s">
        <v>1947</v>
      </c>
      <c r="L1715" s="1" t="s">
        <v>6083</v>
      </c>
      <c r="M1715" s="1" t="s">
        <v>2043</v>
      </c>
      <c r="N1715" s="1" t="s">
        <v>1989</v>
      </c>
      <c r="O1715" s="3">
        <v>437</v>
      </c>
      <c r="P1715">
        <v>1</v>
      </c>
      <c r="Q1715" s="3">
        <v>437</v>
      </c>
      <c r="R1715" s="1" t="s">
        <v>1958</v>
      </c>
      <c r="S1715" s="3">
        <v>44</v>
      </c>
      <c r="T1715">
        <v>8</v>
      </c>
      <c r="U1715" t="str">
        <f>IF(Ecommerce_Sales[[#This Row],[Delivery_Time_Days]]&gt;7,"Delay",IF(Ecommerce_Sales[[#This Row],[Delivery_Time_Days]] = 0,"No delivery",IF(Ecommerce_Sales[[#This Row],[Delivery_Time_Days]]&lt;=7,"On-time")))</f>
        <v>Delay</v>
      </c>
      <c r="V1715" s="7">
        <f>Ecommerce_Sales[[#This Row],[Profit]]/Ecommerce_Sales[[#This Row],[Total_Price]]</f>
        <v>0.2494279176201373</v>
      </c>
      <c r="W1715" s="3">
        <v>109</v>
      </c>
      <c r="X1715" s="3"/>
    </row>
    <row r="1716" spans="1:24" x14ac:dyDescent="0.25">
      <c r="A1716" s="1" t="s">
        <v>6084</v>
      </c>
      <c r="B1716" s="1" t="s">
        <v>687</v>
      </c>
      <c r="C1716" s="1" t="s">
        <v>688</v>
      </c>
      <c r="D1716" s="1" t="s">
        <v>6085</v>
      </c>
      <c r="E1716" s="1" t="s">
        <v>1981</v>
      </c>
      <c r="F1716" s="2">
        <v>45244</v>
      </c>
      <c r="G1716" s="2">
        <v>45601</v>
      </c>
      <c r="H1716" s="2" t="str">
        <f>TEXT(Ecommerce_Sales[[#This Row],[Order_Date]],"mmmm")</f>
        <v>November</v>
      </c>
      <c r="I1716" s="2" t="str">
        <f>TEXT(Ecommerce_Sales[[#This Row],[Order_Date]],"yyyy")</f>
        <v>2024</v>
      </c>
      <c r="J1716" s="2" t="str">
        <f>TEXT(Ecommerce_Sales[[#This Row],[Order_Date]],"mmmm")</f>
        <v>November</v>
      </c>
      <c r="K1716" s="1" t="s">
        <v>1947</v>
      </c>
      <c r="L1716" s="1" t="s">
        <v>6086</v>
      </c>
      <c r="M1716" s="1" t="s">
        <v>2054</v>
      </c>
      <c r="N1716" s="1" t="s">
        <v>1957</v>
      </c>
      <c r="O1716" s="3">
        <v>590</v>
      </c>
      <c r="P1716">
        <v>3</v>
      </c>
      <c r="Q1716" s="3">
        <v>1770</v>
      </c>
      <c r="R1716" s="1" t="s">
        <v>1951</v>
      </c>
      <c r="S1716" s="3">
        <v>210</v>
      </c>
      <c r="T1716">
        <v>7</v>
      </c>
      <c r="U1716" t="str">
        <f>IF(Ecommerce_Sales[[#This Row],[Delivery_Time_Days]]&gt;7,"Delay",IF(Ecommerce_Sales[[#This Row],[Delivery_Time_Days]] = 0,"No delivery",IF(Ecommerce_Sales[[#This Row],[Delivery_Time_Days]]&lt;=7,"On-time")))</f>
        <v>On-time</v>
      </c>
      <c r="V1716" s="7">
        <f>Ecommerce_Sales[[#This Row],[Profit]]/Ecommerce_Sales[[#This Row],[Total_Price]]</f>
        <v>0.15028248587570622</v>
      </c>
      <c r="W1716" s="3">
        <v>266</v>
      </c>
      <c r="X1716" s="3"/>
    </row>
    <row r="1717" spans="1:24" x14ac:dyDescent="0.25">
      <c r="A1717" s="1" t="s">
        <v>6087</v>
      </c>
      <c r="B1717" s="1" t="s">
        <v>808</v>
      </c>
      <c r="C1717" s="1" t="s">
        <v>809</v>
      </c>
      <c r="D1717" s="1" t="s">
        <v>3039</v>
      </c>
      <c r="E1717" s="1" t="s">
        <v>1996</v>
      </c>
      <c r="F1717" s="2">
        <v>45197</v>
      </c>
      <c r="G1717" s="2">
        <v>45289</v>
      </c>
      <c r="H1717" s="2" t="str">
        <f>TEXT(Ecommerce_Sales[[#This Row],[Order_Date]],"mmmm")</f>
        <v>December</v>
      </c>
      <c r="I1717" s="2" t="str">
        <f>TEXT(Ecommerce_Sales[[#This Row],[Order_Date]],"yyyy")</f>
        <v>2023</v>
      </c>
      <c r="J1717" s="2" t="str">
        <f>TEXT(Ecommerce_Sales[[#This Row],[Order_Date]],"mmmm")</f>
        <v>December</v>
      </c>
      <c r="K1717" s="1" t="s">
        <v>1947</v>
      </c>
      <c r="L1717" s="1" t="s">
        <v>6088</v>
      </c>
      <c r="M1717" s="1" t="s">
        <v>1977</v>
      </c>
      <c r="N1717" s="1" t="s">
        <v>1978</v>
      </c>
      <c r="O1717" s="3">
        <v>630</v>
      </c>
      <c r="P1717">
        <v>10</v>
      </c>
      <c r="Q1717" s="3">
        <v>6298</v>
      </c>
      <c r="R1717" s="1" t="s">
        <v>1951</v>
      </c>
      <c r="S1717" s="3">
        <v>354</v>
      </c>
      <c r="T1717">
        <v>7</v>
      </c>
      <c r="U1717" t="str">
        <f>IF(Ecommerce_Sales[[#This Row],[Delivery_Time_Days]]&gt;7,"Delay",IF(Ecommerce_Sales[[#This Row],[Delivery_Time_Days]] = 0,"No delivery",IF(Ecommerce_Sales[[#This Row],[Delivery_Time_Days]]&lt;=7,"On-time")))</f>
        <v>On-time</v>
      </c>
      <c r="V1717" s="7">
        <f>Ecommerce_Sales[[#This Row],[Profit]]/Ecommerce_Sales[[#This Row],[Total_Price]]</f>
        <v>0.34995236583042233</v>
      </c>
      <c r="W1717" s="3">
        <v>2204</v>
      </c>
      <c r="X1717" s="3"/>
    </row>
    <row r="1718" spans="1:24" x14ac:dyDescent="0.25">
      <c r="A1718" s="1" t="s">
        <v>6089</v>
      </c>
      <c r="B1718" s="1" t="s">
        <v>596</v>
      </c>
      <c r="C1718" s="1" t="s">
        <v>597</v>
      </c>
      <c r="D1718" s="1" t="s">
        <v>5960</v>
      </c>
      <c r="E1718" s="1" t="s">
        <v>1981</v>
      </c>
      <c r="F1718" s="2">
        <v>45347</v>
      </c>
      <c r="G1718" s="2">
        <v>45613</v>
      </c>
      <c r="H1718" s="2" t="str">
        <f>TEXT(Ecommerce_Sales[[#This Row],[Order_Date]],"mmmm")</f>
        <v>November</v>
      </c>
      <c r="I1718" s="2" t="str">
        <f>TEXT(Ecommerce_Sales[[#This Row],[Order_Date]],"yyyy")</f>
        <v>2024</v>
      </c>
      <c r="J1718" s="2" t="str">
        <f>TEXT(Ecommerce_Sales[[#This Row],[Order_Date]],"mmmm")</f>
        <v>November</v>
      </c>
      <c r="K1718" s="1" t="s">
        <v>1947</v>
      </c>
      <c r="L1718" s="1" t="s">
        <v>6090</v>
      </c>
      <c r="M1718" s="1" t="s">
        <v>1968</v>
      </c>
      <c r="N1718" s="1" t="s">
        <v>1957</v>
      </c>
      <c r="O1718" s="3">
        <v>507</v>
      </c>
      <c r="P1718">
        <v>7</v>
      </c>
      <c r="Q1718" s="3">
        <v>3546</v>
      </c>
      <c r="R1718" s="1" t="s">
        <v>1958</v>
      </c>
      <c r="S1718" s="3">
        <v>203</v>
      </c>
      <c r="T1718">
        <v>6</v>
      </c>
      <c r="U1718" t="str">
        <f>IF(Ecommerce_Sales[[#This Row],[Delivery_Time_Days]]&gt;7,"Delay",IF(Ecommerce_Sales[[#This Row],[Delivery_Time_Days]] = 0,"No delivery",IF(Ecommerce_Sales[[#This Row],[Delivery_Time_Days]]&lt;=7,"On-time")))</f>
        <v>On-time</v>
      </c>
      <c r="V1718" s="7">
        <f>Ecommerce_Sales[[#This Row],[Profit]]/Ecommerce_Sales[[#This Row],[Total_Price]]</f>
        <v>0.15002820078962212</v>
      </c>
      <c r="W1718" s="3">
        <v>532</v>
      </c>
      <c r="X1718" s="3"/>
    </row>
    <row r="1719" spans="1:24" x14ac:dyDescent="0.25">
      <c r="A1719" s="1" t="s">
        <v>6091</v>
      </c>
      <c r="B1719" s="1" t="s">
        <v>1681</v>
      </c>
      <c r="C1719" s="1" t="s">
        <v>1682</v>
      </c>
      <c r="D1719" s="1" t="s">
        <v>3033</v>
      </c>
      <c r="E1719" s="1" t="s">
        <v>1981</v>
      </c>
      <c r="F1719" s="2">
        <v>45532</v>
      </c>
      <c r="G1719" s="2">
        <v>44966</v>
      </c>
      <c r="H1719" s="2" t="str">
        <f>TEXT(Ecommerce_Sales[[#This Row],[Order_Date]],"mmmm")</f>
        <v>February</v>
      </c>
      <c r="I1719" s="2" t="str">
        <f>TEXT(Ecommerce_Sales[[#This Row],[Order_Date]],"yyyy")</f>
        <v>2023</v>
      </c>
      <c r="J1719" s="2" t="str">
        <f>TEXT(Ecommerce_Sales[[#This Row],[Order_Date]],"mmmm")</f>
        <v>February</v>
      </c>
      <c r="K1719" s="1" t="s">
        <v>1947</v>
      </c>
      <c r="L1719" s="1" t="s">
        <v>3631</v>
      </c>
      <c r="M1719" s="1" t="s">
        <v>2047</v>
      </c>
      <c r="N1719" s="1" t="s">
        <v>1989</v>
      </c>
      <c r="O1719" s="3">
        <v>693</v>
      </c>
      <c r="P1719">
        <v>3</v>
      </c>
      <c r="Q1719" s="3">
        <v>2080</v>
      </c>
      <c r="R1719" s="1" t="s">
        <v>1958</v>
      </c>
      <c r="S1719" s="3">
        <v>145</v>
      </c>
      <c r="T1719">
        <v>2</v>
      </c>
      <c r="U1719" t="str">
        <f>IF(Ecommerce_Sales[[#This Row],[Delivery_Time_Days]]&gt;7,"Delay",IF(Ecommerce_Sales[[#This Row],[Delivery_Time_Days]] = 0,"No delivery",IF(Ecommerce_Sales[[#This Row],[Delivery_Time_Days]]&lt;=7,"On-time")))</f>
        <v>On-time</v>
      </c>
      <c r="V1719" s="7">
        <f>Ecommerce_Sales[[#This Row],[Profit]]/Ecommerce_Sales[[#This Row],[Total_Price]]</f>
        <v>0.25</v>
      </c>
      <c r="W1719" s="3">
        <v>520</v>
      </c>
      <c r="X1719" s="3"/>
    </row>
    <row r="1720" spans="1:24" x14ac:dyDescent="0.25">
      <c r="A1720" s="1" t="s">
        <v>6092</v>
      </c>
      <c r="B1720" s="1" t="s">
        <v>1857</v>
      </c>
      <c r="C1720" s="1" t="s">
        <v>1858</v>
      </c>
      <c r="D1720" s="1" t="s">
        <v>6093</v>
      </c>
      <c r="E1720" s="1" t="s">
        <v>1981</v>
      </c>
      <c r="F1720" s="2">
        <v>45144</v>
      </c>
      <c r="G1720" s="2">
        <v>45015</v>
      </c>
      <c r="H1720" s="2" t="str">
        <f>TEXT(Ecommerce_Sales[[#This Row],[Order_Date]],"mmmm")</f>
        <v>March</v>
      </c>
      <c r="I1720" s="2" t="str">
        <f>TEXT(Ecommerce_Sales[[#This Row],[Order_Date]],"yyyy")</f>
        <v>2023</v>
      </c>
      <c r="J1720" s="2" t="str">
        <f>TEXT(Ecommerce_Sales[[#This Row],[Order_Date]],"mmmm")</f>
        <v>March</v>
      </c>
      <c r="K1720" s="1" t="s">
        <v>1992</v>
      </c>
      <c r="L1720" s="1" t="s">
        <v>6094</v>
      </c>
      <c r="M1720" s="1" t="s">
        <v>2007</v>
      </c>
      <c r="N1720" s="1" t="s">
        <v>1973</v>
      </c>
      <c r="O1720" s="3">
        <v>118</v>
      </c>
      <c r="P1720">
        <v>2</v>
      </c>
      <c r="Q1720" s="3">
        <v>235</v>
      </c>
      <c r="R1720" s="1" t="s">
        <v>1951</v>
      </c>
      <c r="S1720" s="3">
        <v>20</v>
      </c>
      <c r="U1720" t="str">
        <f>IF(Ecommerce_Sales[[#This Row],[Delivery_Time_Days]]&gt;7,"Delay",IF(Ecommerce_Sales[[#This Row],[Delivery_Time_Days]] = 0,"No delivery",IF(Ecommerce_Sales[[#This Row],[Delivery_Time_Days]]&lt;=7,"On-time")))</f>
        <v>No delivery</v>
      </c>
      <c r="V1720" s="7">
        <f>Ecommerce_Sales[[#This Row],[Profit]]/Ecommerce_Sales[[#This Row],[Total_Price]]</f>
        <v>0.30212765957446808</v>
      </c>
      <c r="W1720" s="3">
        <v>71</v>
      </c>
      <c r="X1720" s="3"/>
    </row>
    <row r="1721" spans="1:24" x14ac:dyDescent="0.25">
      <c r="A1721" s="1" t="s">
        <v>6095</v>
      </c>
      <c r="B1721" s="1" t="s">
        <v>941</v>
      </c>
      <c r="C1721" s="1" t="s">
        <v>942</v>
      </c>
      <c r="D1721" s="1" t="s">
        <v>3520</v>
      </c>
      <c r="E1721" s="1" t="s">
        <v>1981</v>
      </c>
      <c r="F1721" s="2">
        <v>45497</v>
      </c>
      <c r="G1721" s="2">
        <v>45213</v>
      </c>
      <c r="H1721" s="2" t="str">
        <f>TEXT(Ecommerce_Sales[[#This Row],[Order_Date]],"mmmm")</f>
        <v>October</v>
      </c>
      <c r="I1721" s="2" t="str">
        <f>TEXT(Ecommerce_Sales[[#This Row],[Order_Date]],"yyyy")</f>
        <v>2023</v>
      </c>
      <c r="J1721" s="2" t="str">
        <f>TEXT(Ecommerce_Sales[[#This Row],[Order_Date]],"mmmm")</f>
        <v>October</v>
      </c>
      <c r="K1721" s="1" t="s">
        <v>1986</v>
      </c>
      <c r="L1721" s="1" t="s">
        <v>6096</v>
      </c>
      <c r="M1721" s="1" t="s">
        <v>2043</v>
      </c>
      <c r="N1721" s="1" t="s">
        <v>1989</v>
      </c>
      <c r="O1721" s="3">
        <v>236</v>
      </c>
      <c r="P1721">
        <v>2</v>
      </c>
      <c r="Q1721" s="3">
        <v>471</v>
      </c>
      <c r="R1721" s="1" t="s">
        <v>1951</v>
      </c>
      <c r="S1721" s="3">
        <v>34</v>
      </c>
      <c r="U1721" t="str">
        <f>IF(Ecommerce_Sales[[#This Row],[Delivery_Time_Days]]&gt;7,"Delay",IF(Ecommerce_Sales[[#This Row],[Delivery_Time_Days]] = 0,"No delivery",IF(Ecommerce_Sales[[#This Row],[Delivery_Time_Days]]&lt;=7,"On-time")))</f>
        <v>No delivery</v>
      </c>
      <c r="V1721" s="7">
        <f>Ecommerce_Sales[[#This Row],[Profit]]/Ecommerce_Sales[[#This Row],[Total_Price]]</f>
        <v>0.2505307855626327</v>
      </c>
      <c r="W1721" s="3">
        <v>118</v>
      </c>
      <c r="X1721" s="3"/>
    </row>
    <row r="1722" spans="1:24" x14ac:dyDescent="0.25">
      <c r="A1722" s="1" t="s">
        <v>6097</v>
      </c>
      <c r="B1722" s="1" t="s">
        <v>136</v>
      </c>
      <c r="C1722" s="1" t="s">
        <v>137</v>
      </c>
      <c r="D1722" s="1" t="s">
        <v>6098</v>
      </c>
      <c r="E1722" s="1" t="s">
        <v>1966</v>
      </c>
      <c r="F1722" s="2">
        <v>45433</v>
      </c>
      <c r="G1722" s="2">
        <v>45023</v>
      </c>
      <c r="H1722" s="2" t="str">
        <f>TEXT(Ecommerce_Sales[[#This Row],[Order_Date]],"mmmm")</f>
        <v>April</v>
      </c>
      <c r="I1722" s="2" t="str">
        <f>TEXT(Ecommerce_Sales[[#This Row],[Order_Date]],"yyyy")</f>
        <v>2023</v>
      </c>
      <c r="J1722" s="2" t="str">
        <f>TEXT(Ecommerce_Sales[[#This Row],[Order_Date]],"mmmm")</f>
        <v>April</v>
      </c>
      <c r="K1722" s="1" t="s">
        <v>1947</v>
      </c>
      <c r="L1722" s="1" t="s">
        <v>6099</v>
      </c>
      <c r="M1722" s="1" t="s">
        <v>1998</v>
      </c>
      <c r="N1722" s="1" t="s">
        <v>1973</v>
      </c>
      <c r="O1722" s="3">
        <v>324</v>
      </c>
      <c r="P1722">
        <v>2</v>
      </c>
      <c r="Q1722" s="3">
        <v>647</v>
      </c>
      <c r="R1722" s="1" t="s">
        <v>2016</v>
      </c>
      <c r="S1722" s="3">
        <v>47</v>
      </c>
      <c r="T1722">
        <v>5</v>
      </c>
      <c r="U1722" t="str">
        <f>IF(Ecommerce_Sales[[#This Row],[Delivery_Time_Days]]&gt;7,"Delay",IF(Ecommerce_Sales[[#This Row],[Delivery_Time_Days]] = 0,"No delivery",IF(Ecommerce_Sales[[#This Row],[Delivery_Time_Days]]&lt;=7,"On-time")))</f>
        <v>On-time</v>
      </c>
      <c r="V1722" s="7">
        <f>Ecommerce_Sales[[#This Row],[Profit]]/Ecommerce_Sales[[#This Row],[Total_Price]]</f>
        <v>0.29984544049459044</v>
      </c>
      <c r="W1722" s="3">
        <v>194</v>
      </c>
      <c r="X1722" s="3"/>
    </row>
    <row r="1723" spans="1:24" x14ac:dyDescent="0.25">
      <c r="A1723" s="1" t="s">
        <v>6100</v>
      </c>
      <c r="B1723" s="1" t="s">
        <v>176</v>
      </c>
      <c r="C1723" s="1" t="s">
        <v>177</v>
      </c>
      <c r="D1723" s="1" t="s">
        <v>6101</v>
      </c>
      <c r="E1723" s="1" t="s">
        <v>1946</v>
      </c>
      <c r="F1723" s="2">
        <v>45499</v>
      </c>
      <c r="G1723" s="2">
        <v>45546</v>
      </c>
      <c r="H1723" s="2" t="str">
        <f>TEXT(Ecommerce_Sales[[#This Row],[Order_Date]],"mmmm")</f>
        <v>September</v>
      </c>
      <c r="I1723" s="2" t="str">
        <f>TEXT(Ecommerce_Sales[[#This Row],[Order_Date]],"yyyy")</f>
        <v>2024</v>
      </c>
      <c r="J1723" s="2" t="str">
        <f>TEXT(Ecommerce_Sales[[#This Row],[Order_Date]],"mmmm")</f>
        <v>September</v>
      </c>
      <c r="K1723" s="1" t="s">
        <v>1947</v>
      </c>
      <c r="L1723" s="1" t="s">
        <v>6102</v>
      </c>
      <c r="M1723" s="1" t="s">
        <v>2002</v>
      </c>
      <c r="N1723" s="1" t="s">
        <v>1989</v>
      </c>
      <c r="O1723" s="3">
        <v>545</v>
      </c>
      <c r="P1723">
        <v>5</v>
      </c>
      <c r="Q1723" s="3">
        <v>2726</v>
      </c>
      <c r="R1723" s="1" t="s">
        <v>1958</v>
      </c>
      <c r="S1723" s="3">
        <v>291</v>
      </c>
      <c r="T1723">
        <v>7</v>
      </c>
      <c r="U1723" t="str">
        <f>IF(Ecommerce_Sales[[#This Row],[Delivery_Time_Days]]&gt;7,"Delay",IF(Ecommerce_Sales[[#This Row],[Delivery_Time_Days]] = 0,"No delivery",IF(Ecommerce_Sales[[#This Row],[Delivery_Time_Days]]&lt;=7,"On-time")))</f>
        <v>On-time</v>
      </c>
      <c r="V1723" s="7">
        <f>Ecommerce_Sales[[#This Row],[Profit]]/Ecommerce_Sales[[#This Row],[Total_Price]]</f>
        <v>0.24981658107116655</v>
      </c>
      <c r="W1723" s="3">
        <v>681</v>
      </c>
      <c r="X1723" s="3"/>
    </row>
    <row r="1724" spans="1:24" x14ac:dyDescent="0.25">
      <c r="A1724" s="1" t="s">
        <v>6103</v>
      </c>
      <c r="B1724" s="1" t="s">
        <v>1637</v>
      </c>
      <c r="C1724" s="1" t="s">
        <v>1638</v>
      </c>
      <c r="D1724" s="1" t="s">
        <v>6104</v>
      </c>
      <c r="E1724" s="1" t="s">
        <v>1981</v>
      </c>
      <c r="F1724" s="2">
        <v>44936</v>
      </c>
      <c r="G1724" s="2">
        <v>45351</v>
      </c>
      <c r="H1724" s="2" t="str">
        <f>TEXT(Ecommerce_Sales[[#This Row],[Order_Date]],"mmmm")</f>
        <v>February</v>
      </c>
      <c r="I1724" s="2" t="str">
        <f>TEXT(Ecommerce_Sales[[#This Row],[Order_Date]],"yyyy")</f>
        <v>2024</v>
      </c>
      <c r="J1724" s="2" t="str">
        <f>TEXT(Ecommerce_Sales[[#This Row],[Order_Date]],"mmmm")</f>
        <v>February</v>
      </c>
      <c r="K1724" s="1" t="s">
        <v>1947</v>
      </c>
      <c r="L1724" s="1" t="s">
        <v>6105</v>
      </c>
      <c r="M1724" s="1" t="s">
        <v>2072</v>
      </c>
      <c r="N1724" s="1" t="s">
        <v>1950</v>
      </c>
      <c r="O1724" s="3">
        <v>740</v>
      </c>
      <c r="P1724">
        <v>1</v>
      </c>
      <c r="Q1724" s="3">
        <v>740</v>
      </c>
      <c r="R1724" s="1" t="s">
        <v>2008</v>
      </c>
      <c r="S1724" s="3">
        <v>96</v>
      </c>
      <c r="T1724">
        <v>2</v>
      </c>
      <c r="U1724" t="str">
        <f>IF(Ecommerce_Sales[[#This Row],[Delivery_Time_Days]]&gt;7,"Delay",IF(Ecommerce_Sales[[#This Row],[Delivery_Time_Days]] = 0,"No delivery",IF(Ecommerce_Sales[[#This Row],[Delivery_Time_Days]]&lt;=7,"On-time")))</f>
        <v>On-time</v>
      </c>
      <c r="V1724" s="7">
        <f>Ecommerce_Sales[[#This Row],[Profit]]/Ecommerce_Sales[[#This Row],[Total_Price]]</f>
        <v>0.4</v>
      </c>
      <c r="W1724" s="3">
        <v>296</v>
      </c>
      <c r="X1724" s="3"/>
    </row>
    <row r="1725" spans="1:24" x14ac:dyDescent="0.25">
      <c r="A1725" s="1" t="s">
        <v>6106</v>
      </c>
      <c r="B1725" s="1" t="s">
        <v>202</v>
      </c>
      <c r="C1725" s="1" t="s">
        <v>1583</v>
      </c>
      <c r="D1725" s="1" t="s">
        <v>3793</v>
      </c>
      <c r="E1725" s="1" t="s">
        <v>1954</v>
      </c>
      <c r="F1725" s="2">
        <v>45041</v>
      </c>
      <c r="G1725" s="2">
        <v>45104</v>
      </c>
      <c r="H1725" s="2" t="str">
        <f>TEXT(Ecommerce_Sales[[#This Row],[Order_Date]],"mmmm")</f>
        <v>June</v>
      </c>
      <c r="I1725" s="2" t="str">
        <f>TEXT(Ecommerce_Sales[[#This Row],[Order_Date]],"yyyy")</f>
        <v>2023</v>
      </c>
      <c r="J1725" s="2" t="str">
        <f>TEXT(Ecommerce_Sales[[#This Row],[Order_Date]],"mmmm")</f>
        <v>June</v>
      </c>
      <c r="K1725" s="1" t="s">
        <v>1947</v>
      </c>
      <c r="L1725" s="1" t="s">
        <v>6107</v>
      </c>
      <c r="M1725" s="1" t="s">
        <v>2054</v>
      </c>
      <c r="N1725" s="1" t="s">
        <v>1957</v>
      </c>
      <c r="O1725" s="3">
        <v>434</v>
      </c>
      <c r="P1725">
        <v>4</v>
      </c>
      <c r="Q1725" s="3">
        <v>1736</v>
      </c>
      <c r="R1725" s="1" t="s">
        <v>1951</v>
      </c>
      <c r="S1725" s="3">
        <v>175</v>
      </c>
      <c r="T1725">
        <v>6</v>
      </c>
      <c r="U1725" t="str">
        <f>IF(Ecommerce_Sales[[#This Row],[Delivery_Time_Days]]&gt;7,"Delay",IF(Ecommerce_Sales[[#This Row],[Delivery_Time_Days]] = 0,"No delivery",IF(Ecommerce_Sales[[#This Row],[Delivery_Time_Days]]&lt;=7,"On-time")))</f>
        <v>On-time</v>
      </c>
      <c r="V1725" s="7">
        <f>Ecommerce_Sales[[#This Row],[Profit]]/Ecommerce_Sales[[#This Row],[Total_Price]]</f>
        <v>0.14976958525345621</v>
      </c>
      <c r="W1725" s="3">
        <v>260</v>
      </c>
      <c r="X1725" s="3"/>
    </row>
    <row r="1726" spans="1:24" x14ac:dyDescent="0.25">
      <c r="A1726" s="1" t="s">
        <v>6108</v>
      </c>
      <c r="B1726" s="1" t="s">
        <v>104</v>
      </c>
      <c r="C1726" s="1" t="s">
        <v>105</v>
      </c>
      <c r="D1726" s="1" t="s">
        <v>4552</v>
      </c>
      <c r="E1726" s="1" t="s">
        <v>1966</v>
      </c>
      <c r="F1726" s="2">
        <v>45314</v>
      </c>
      <c r="G1726" s="2">
        <v>45613</v>
      </c>
      <c r="H1726" s="2" t="str">
        <f>TEXT(Ecommerce_Sales[[#This Row],[Order_Date]],"mmmm")</f>
        <v>November</v>
      </c>
      <c r="I1726" s="2" t="str">
        <f>TEXT(Ecommerce_Sales[[#This Row],[Order_Date]],"yyyy")</f>
        <v>2024</v>
      </c>
      <c r="J1726" s="2" t="str">
        <f>TEXT(Ecommerce_Sales[[#This Row],[Order_Date]],"mmmm")</f>
        <v>November</v>
      </c>
      <c r="K1726" s="1" t="s">
        <v>1947</v>
      </c>
      <c r="L1726" s="1" t="s">
        <v>6109</v>
      </c>
      <c r="M1726" s="1" t="s">
        <v>2043</v>
      </c>
      <c r="N1726" s="1" t="s">
        <v>1989</v>
      </c>
      <c r="O1726" s="3">
        <v>738</v>
      </c>
      <c r="P1726">
        <v>7</v>
      </c>
      <c r="Q1726" s="3">
        <v>5163</v>
      </c>
      <c r="R1726" s="1" t="s">
        <v>1958</v>
      </c>
      <c r="S1726" s="3">
        <v>767</v>
      </c>
      <c r="T1726">
        <v>4</v>
      </c>
      <c r="U1726" t="str">
        <f>IF(Ecommerce_Sales[[#This Row],[Delivery_Time_Days]]&gt;7,"Delay",IF(Ecommerce_Sales[[#This Row],[Delivery_Time_Days]] = 0,"No delivery",IF(Ecommerce_Sales[[#This Row],[Delivery_Time_Days]]&lt;=7,"On-time")))</f>
        <v>On-time</v>
      </c>
      <c r="V1726" s="7">
        <f>Ecommerce_Sales[[#This Row],[Profit]]/Ecommerce_Sales[[#This Row],[Total_Price]]</f>
        <v>0.25004842146039125</v>
      </c>
      <c r="W1726" s="3">
        <v>1291</v>
      </c>
      <c r="X1726" s="3"/>
    </row>
    <row r="1727" spans="1:24" x14ac:dyDescent="0.25">
      <c r="A1727" s="1" t="s">
        <v>6110</v>
      </c>
      <c r="B1727" s="1" t="s">
        <v>268</v>
      </c>
      <c r="C1727" s="1" t="s">
        <v>269</v>
      </c>
      <c r="D1727" s="1" t="s">
        <v>3611</v>
      </c>
      <c r="E1727" s="1" t="s">
        <v>1996</v>
      </c>
      <c r="F1727" s="2">
        <v>45062</v>
      </c>
      <c r="G1727" s="2">
        <v>45655</v>
      </c>
      <c r="H1727" s="2" t="str">
        <f>TEXT(Ecommerce_Sales[[#This Row],[Order_Date]],"mmmm")</f>
        <v>December</v>
      </c>
      <c r="I1727" s="2" t="str">
        <f>TEXT(Ecommerce_Sales[[#This Row],[Order_Date]],"yyyy")</f>
        <v>2024</v>
      </c>
      <c r="J1727" s="2" t="str">
        <f>TEXT(Ecommerce_Sales[[#This Row],[Order_Date]],"mmmm")</f>
        <v>December</v>
      </c>
      <c r="K1727" s="1" t="s">
        <v>1947</v>
      </c>
      <c r="L1727" s="1" t="s">
        <v>6111</v>
      </c>
      <c r="M1727" s="1" t="s">
        <v>1972</v>
      </c>
      <c r="N1727" s="1" t="s">
        <v>1973</v>
      </c>
      <c r="O1727" s="3">
        <v>414</v>
      </c>
      <c r="P1727">
        <v>8</v>
      </c>
      <c r="Q1727" s="3">
        <v>3314</v>
      </c>
      <c r="R1727" s="1" t="s">
        <v>1951</v>
      </c>
      <c r="S1727" s="3">
        <v>397</v>
      </c>
      <c r="T1727">
        <v>7</v>
      </c>
      <c r="U1727" t="str">
        <f>IF(Ecommerce_Sales[[#This Row],[Delivery_Time_Days]]&gt;7,"Delay",IF(Ecommerce_Sales[[#This Row],[Delivery_Time_Days]] = 0,"No delivery",IF(Ecommerce_Sales[[#This Row],[Delivery_Time_Days]]&lt;=7,"On-time")))</f>
        <v>On-time</v>
      </c>
      <c r="V1727" s="7">
        <f>Ecommerce_Sales[[#This Row],[Profit]]/Ecommerce_Sales[[#This Row],[Total_Price]]</f>
        <v>0.29993964996982497</v>
      </c>
      <c r="W1727" s="3">
        <v>994</v>
      </c>
      <c r="X1727" s="3"/>
    </row>
    <row r="1728" spans="1:24" x14ac:dyDescent="0.25">
      <c r="A1728" s="1" t="s">
        <v>6112</v>
      </c>
      <c r="B1728" s="1" t="s">
        <v>787</v>
      </c>
      <c r="C1728" s="1" t="s">
        <v>788</v>
      </c>
      <c r="D1728" s="1" t="s">
        <v>4290</v>
      </c>
      <c r="E1728" s="1" t="s">
        <v>1981</v>
      </c>
      <c r="F1728" s="2">
        <v>45095</v>
      </c>
      <c r="G1728" s="2">
        <v>45160</v>
      </c>
      <c r="H1728" s="2" t="str">
        <f>TEXT(Ecommerce_Sales[[#This Row],[Order_Date]],"mmmm")</f>
        <v>August</v>
      </c>
      <c r="I1728" s="2" t="str">
        <f>TEXT(Ecommerce_Sales[[#This Row],[Order_Date]],"yyyy")</f>
        <v>2023</v>
      </c>
      <c r="J1728" s="2" t="str">
        <f>TEXT(Ecommerce_Sales[[#This Row],[Order_Date]],"mmmm")</f>
        <v>August</v>
      </c>
      <c r="K1728" s="1" t="s">
        <v>1947</v>
      </c>
      <c r="L1728" s="1" t="s">
        <v>6113</v>
      </c>
      <c r="M1728" s="1" t="s">
        <v>1963</v>
      </c>
      <c r="N1728" s="1" t="s">
        <v>1957</v>
      </c>
      <c r="O1728" s="3">
        <v>800</v>
      </c>
      <c r="P1728">
        <v>1</v>
      </c>
      <c r="Q1728" s="3">
        <v>800</v>
      </c>
      <c r="R1728" s="1" t="s">
        <v>1951</v>
      </c>
      <c r="S1728" s="3">
        <v>55</v>
      </c>
      <c r="T1728">
        <v>8</v>
      </c>
      <c r="U1728" t="str">
        <f>IF(Ecommerce_Sales[[#This Row],[Delivery_Time_Days]]&gt;7,"Delay",IF(Ecommerce_Sales[[#This Row],[Delivery_Time_Days]] = 0,"No delivery",IF(Ecommerce_Sales[[#This Row],[Delivery_Time_Days]]&lt;=7,"On-time")))</f>
        <v>Delay</v>
      </c>
      <c r="V1728" s="7">
        <f>Ecommerce_Sales[[#This Row],[Profit]]/Ecommerce_Sales[[#This Row],[Total_Price]]</f>
        <v>0.15</v>
      </c>
      <c r="W1728" s="3">
        <v>120</v>
      </c>
      <c r="X1728" s="3"/>
    </row>
    <row r="1729" spans="1:24" x14ac:dyDescent="0.25">
      <c r="A1729" s="1" t="s">
        <v>6114</v>
      </c>
      <c r="B1729" s="1" t="s">
        <v>1424</v>
      </c>
      <c r="C1729" s="1" t="s">
        <v>1425</v>
      </c>
      <c r="D1729" s="1" t="s">
        <v>3441</v>
      </c>
      <c r="E1729" s="1" t="s">
        <v>2005</v>
      </c>
      <c r="F1729" s="2">
        <v>45426</v>
      </c>
      <c r="G1729" s="2">
        <v>45119</v>
      </c>
      <c r="H1729" s="2" t="str">
        <f>TEXT(Ecommerce_Sales[[#This Row],[Order_Date]],"mmmm")</f>
        <v>July</v>
      </c>
      <c r="I1729" s="2" t="str">
        <f>TEXT(Ecommerce_Sales[[#This Row],[Order_Date]],"yyyy")</f>
        <v>2023</v>
      </c>
      <c r="J1729" s="2" t="str">
        <f>TEXT(Ecommerce_Sales[[#This Row],[Order_Date]],"mmmm")</f>
        <v>July</v>
      </c>
      <c r="K1729" s="1" t="s">
        <v>1992</v>
      </c>
      <c r="L1729" s="1" t="s">
        <v>6115</v>
      </c>
      <c r="M1729" s="1" t="s">
        <v>2007</v>
      </c>
      <c r="N1729" s="1" t="s">
        <v>1973</v>
      </c>
      <c r="O1729" s="3">
        <v>778</v>
      </c>
      <c r="P1729">
        <v>2</v>
      </c>
      <c r="Q1729" s="3">
        <v>1557</v>
      </c>
      <c r="R1729" s="1" t="s">
        <v>1958</v>
      </c>
      <c r="S1729" s="3">
        <v>135</v>
      </c>
      <c r="U1729" t="str">
        <f>IF(Ecommerce_Sales[[#This Row],[Delivery_Time_Days]]&gt;7,"Delay",IF(Ecommerce_Sales[[#This Row],[Delivery_Time_Days]] = 0,"No delivery",IF(Ecommerce_Sales[[#This Row],[Delivery_Time_Days]]&lt;=7,"On-time")))</f>
        <v>No delivery</v>
      </c>
      <c r="V1729" s="7">
        <f>Ecommerce_Sales[[#This Row],[Profit]]/Ecommerce_Sales[[#This Row],[Total_Price]]</f>
        <v>0.29993577392421322</v>
      </c>
      <c r="W1729" s="3">
        <v>467</v>
      </c>
      <c r="X1729" s="3"/>
    </row>
    <row r="1730" spans="1:24" x14ac:dyDescent="0.25">
      <c r="A1730" s="1" t="s">
        <v>6116</v>
      </c>
      <c r="B1730" s="1" t="s">
        <v>110</v>
      </c>
      <c r="C1730" s="1" t="s">
        <v>111</v>
      </c>
      <c r="D1730" s="1" t="s">
        <v>4344</v>
      </c>
      <c r="E1730" s="1" t="s">
        <v>1996</v>
      </c>
      <c r="F1730" s="2">
        <v>45493</v>
      </c>
      <c r="G1730" s="2">
        <v>45252</v>
      </c>
      <c r="H1730" s="2" t="str">
        <f>TEXT(Ecommerce_Sales[[#This Row],[Order_Date]],"mmmm")</f>
        <v>November</v>
      </c>
      <c r="I1730" s="2" t="str">
        <f>TEXT(Ecommerce_Sales[[#This Row],[Order_Date]],"yyyy")</f>
        <v>2023</v>
      </c>
      <c r="J1730" s="2" t="str">
        <f>TEXT(Ecommerce_Sales[[#This Row],[Order_Date]],"mmmm")</f>
        <v>November</v>
      </c>
      <c r="K1730" s="1" t="s">
        <v>1947</v>
      </c>
      <c r="L1730" s="1" t="s">
        <v>6117</v>
      </c>
      <c r="M1730" s="1" t="s">
        <v>1949</v>
      </c>
      <c r="N1730" s="1" t="s">
        <v>1950</v>
      </c>
      <c r="O1730" s="3">
        <v>698</v>
      </c>
      <c r="P1730">
        <v>1</v>
      </c>
      <c r="Q1730" s="3">
        <v>698</v>
      </c>
      <c r="R1730" s="1" t="s">
        <v>1958</v>
      </c>
      <c r="S1730" s="3">
        <v>41</v>
      </c>
      <c r="T1730">
        <v>4</v>
      </c>
      <c r="U1730" t="str">
        <f>IF(Ecommerce_Sales[[#This Row],[Delivery_Time_Days]]&gt;7,"Delay",IF(Ecommerce_Sales[[#This Row],[Delivery_Time_Days]] = 0,"No delivery",IF(Ecommerce_Sales[[#This Row],[Delivery_Time_Days]]&lt;=7,"On-time")))</f>
        <v>On-time</v>
      </c>
      <c r="V1730" s="7">
        <f>Ecommerce_Sales[[#This Row],[Profit]]/Ecommerce_Sales[[#This Row],[Total_Price]]</f>
        <v>0.39971346704871058</v>
      </c>
      <c r="W1730" s="3">
        <v>279</v>
      </c>
      <c r="X1730" s="3"/>
    </row>
    <row r="1731" spans="1:24" x14ac:dyDescent="0.25">
      <c r="A1731" s="1" t="s">
        <v>6118</v>
      </c>
      <c r="B1731" s="1" t="s">
        <v>32</v>
      </c>
      <c r="C1731" s="1" t="s">
        <v>33</v>
      </c>
      <c r="D1731" s="1" t="s">
        <v>2118</v>
      </c>
      <c r="E1731" s="1" t="s">
        <v>1961</v>
      </c>
      <c r="F1731" s="2">
        <v>45247</v>
      </c>
      <c r="G1731" s="2">
        <v>45082</v>
      </c>
      <c r="H1731" s="2" t="str">
        <f>TEXT(Ecommerce_Sales[[#This Row],[Order_Date]],"mmmm")</f>
        <v>June</v>
      </c>
      <c r="I1731" s="2" t="str">
        <f>TEXT(Ecommerce_Sales[[#This Row],[Order_Date]],"yyyy")</f>
        <v>2023</v>
      </c>
      <c r="J1731" s="2" t="str">
        <f>TEXT(Ecommerce_Sales[[#This Row],[Order_Date]],"mmmm")</f>
        <v>June</v>
      </c>
      <c r="K1731" s="1" t="s">
        <v>1947</v>
      </c>
      <c r="L1731" s="1" t="s">
        <v>6119</v>
      </c>
      <c r="M1731" s="1" t="s">
        <v>2104</v>
      </c>
      <c r="N1731" s="1" t="s">
        <v>1978</v>
      </c>
      <c r="O1731" s="3">
        <v>427</v>
      </c>
      <c r="P1731">
        <v>3</v>
      </c>
      <c r="Q1731" s="3">
        <v>1282</v>
      </c>
      <c r="R1731" s="1" t="s">
        <v>2012</v>
      </c>
      <c r="S1731" s="3">
        <v>169</v>
      </c>
      <c r="T1731">
        <v>4</v>
      </c>
      <c r="U1731" t="str">
        <f>IF(Ecommerce_Sales[[#This Row],[Delivery_Time_Days]]&gt;7,"Delay",IF(Ecommerce_Sales[[#This Row],[Delivery_Time_Days]] = 0,"No delivery",IF(Ecommerce_Sales[[#This Row],[Delivery_Time_Days]]&lt;=7,"On-time")))</f>
        <v>On-time</v>
      </c>
      <c r="V1731" s="7">
        <f>Ecommerce_Sales[[#This Row],[Profit]]/Ecommerce_Sales[[#This Row],[Total_Price]]</f>
        <v>0.35023400936037441</v>
      </c>
      <c r="W1731" s="3">
        <v>449</v>
      </c>
      <c r="X1731" s="3"/>
    </row>
    <row r="1732" spans="1:24" x14ac:dyDescent="0.25">
      <c r="A1732" s="1" t="s">
        <v>6120</v>
      </c>
      <c r="B1732" s="1" t="s">
        <v>72</v>
      </c>
      <c r="C1732" s="1" t="s">
        <v>73</v>
      </c>
      <c r="D1732" s="1" t="s">
        <v>3108</v>
      </c>
      <c r="E1732" s="1" t="s">
        <v>1966</v>
      </c>
      <c r="F1732" s="2">
        <v>45502</v>
      </c>
      <c r="G1732" s="2">
        <v>45261</v>
      </c>
      <c r="H1732" s="2" t="str">
        <f>TEXT(Ecommerce_Sales[[#This Row],[Order_Date]],"mmmm")</f>
        <v>December</v>
      </c>
      <c r="I1732" s="2" t="str">
        <f>TEXT(Ecommerce_Sales[[#This Row],[Order_Date]],"yyyy")</f>
        <v>2023</v>
      </c>
      <c r="J1732" s="2" t="str">
        <f>TEXT(Ecommerce_Sales[[#This Row],[Order_Date]],"mmmm")</f>
        <v>December</v>
      </c>
      <c r="K1732" s="1" t="s">
        <v>1986</v>
      </c>
      <c r="L1732" s="1" t="s">
        <v>6121</v>
      </c>
      <c r="M1732" s="1" t="s">
        <v>2104</v>
      </c>
      <c r="N1732" s="1" t="s">
        <v>1978</v>
      </c>
      <c r="O1732" s="3">
        <v>580</v>
      </c>
      <c r="P1732">
        <v>6</v>
      </c>
      <c r="Q1732" s="3">
        <v>3478</v>
      </c>
      <c r="R1732" s="1" t="s">
        <v>1958</v>
      </c>
      <c r="S1732" s="3">
        <v>406</v>
      </c>
      <c r="U1732" t="str">
        <f>IF(Ecommerce_Sales[[#This Row],[Delivery_Time_Days]]&gt;7,"Delay",IF(Ecommerce_Sales[[#This Row],[Delivery_Time_Days]] = 0,"No delivery",IF(Ecommerce_Sales[[#This Row],[Delivery_Time_Days]]&lt;=7,"On-time")))</f>
        <v>No delivery</v>
      </c>
      <c r="V1732" s="7">
        <f>Ecommerce_Sales[[#This Row],[Profit]]/Ecommerce_Sales[[#This Row],[Total_Price]]</f>
        <v>0.34991374353076482</v>
      </c>
      <c r="W1732" s="3">
        <v>1217</v>
      </c>
      <c r="X1732" s="3"/>
    </row>
    <row r="1733" spans="1:24" x14ac:dyDescent="0.25">
      <c r="A1733" s="1" t="s">
        <v>6122</v>
      </c>
      <c r="B1733" s="1" t="s">
        <v>579</v>
      </c>
      <c r="C1733" s="1" t="s">
        <v>580</v>
      </c>
      <c r="D1733" s="1" t="s">
        <v>4182</v>
      </c>
      <c r="E1733" s="1" t="s">
        <v>1954</v>
      </c>
      <c r="F1733" s="2">
        <v>45513</v>
      </c>
      <c r="G1733" s="2">
        <v>45117</v>
      </c>
      <c r="H1733" s="2" t="str">
        <f>TEXT(Ecommerce_Sales[[#This Row],[Order_Date]],"mmmm")</f>
        <v>July</v>
      </c>
      <c r="I1733" s="2" t="str">
        <f>TEXT(Ecommerce_Sales[[#This Row],[Order_Date]],"yyyy")</f>
        <v>2023</v>
      </c>
      <c r="J1733" s="2" t="str">
        <f>TEXT(Ecommerce_Sales[[#This Row],[Order_Date]],"mmmm")</f>
        <v>July</v>
      </c>
      <c r="K1733" s="1" t="s">
        <v>1947</v>
      </c>
      <c r="L1733" s="1" t="s">
        <v>6123</v>
      </c>
      <c r="M1733" s="1" t="s">
        <v>1988</v>
      </c>
      <c r="N1733" s="1" t="s">
        <v>1989</v>
      </c>
      <c r="O1733" s="3">
        <v>61</v>
      </c>
      <c r="P1733">
        <v>3</v>
      </c>
      <c r="Q1733" s="3">
        <v>182</v>
      </c>
      <c r="R1733" s="1" t="s">
        <v>1951</v>
      </c>
      <c r="S1733" s="3">
        <v>25</v>
      </c>
      <c r="T1733">
        <v>9</v>
      </c>
      <c r="U1733" t="str">
        <f>IF(Ecommerce_Sales[[#This Row],[Delivery_Time_Days]]&gt;7,"Delay",IF(Ecommerce_Sales[[#This Row],[Delivery_Time_Days]] = 0,"No delivery",IF(Ecommerce_Sales[[#This Row],[Delivery_Time_Days]]&lt;=7,"On-time")))</f>
        <v>Delay</v>
      </c>
      <c r="V1733" s="7">
        <f>Ecommerce_Sales[[#This Row],[Profit]]/Ecommerce_Sales[[#This Row],[Total_Price]]</f>
        <v>0.24725274725274726</v>
      </c>
      <c r="W1733" s="3">
        <v>45</v>
      </c>
      <c r="X1733" s="3"/>
    </row>
    <row r="1734" spans="1:24" x14ac:dyDescent="0.25">
      <c r="A1734" s="1" t="s">
        <v>6124</v>
      </c>
      <c r="B1734" s="1" t="s">
        <v>902</v>
      </c>
      <c r="C1734" s="1" t="s">
        <v>903</v>
      </c>
      <c r="D1734" s="1" t="s">
        <v>3447</v>
      </c>
      <c r="E1734" s="1" t="s">
        <v>1981</v>
      </c>
      <c r="F1734" s="2">
        <v>45223</v>
      </c>
      <c r="G1734" s="2">
        <v>45033</v>
      </c>
      <c r="H1734" s="2" t="str">
        <f>TEXT(Ecommerce_Sales[[#This Row],[Order_Date]],"mmmm")</f>
        <v>April</v>
      </c>
      <c r="I1734" s="2" t="str">
        <f>TEXT(Ecommerce_Sales[[#This Row],[Order_Date]],"yyyy")</f>
        <v>2023</v>
      </c>
      <c r="J1734" s="2" t="str">
        <f>TEXT(Ecommerce_Sales[[#This Row],[Order_Date]],"mmmm")</f>
        <v>April</v>
      </c>
      <c r="K1734" s="1" t="s">
        <v>1947</v>
      </c>
      <c r="L1734" s="1" t="s">
        <v>5831</v>
      </c>
      <c r="M1734" s="1" t="s">
        <v>2002</v>
      </c>
      <c r="N1734" s="1" t="s">
        <v>1989</v>
      </c>
      <c r="O1734" s="3">
        <v>256</v>
      </c>
      <c r="P1734">
        <v>2</v>
      </c>
      <c r="Q1734" s="3">
        <v>511</v>
      </c>
      <c r="R1734" s="1" t="s">
        <v>1951</v>
      </c>
      <c r="S1734" s="3">
        <v>66</v>
      </c>
      <c r="T1734">
        <v>8</v>
      </c>
      <c r="U1734" t="str">
        <f>IF(Ecommerce_Sales[[#This Row],[Delivery_Time_Days]]&gt;7,"Delay",IF(Ecommerce_Sales[[#This Row],[Delivery_Time_Days]] = 0,"No delivery",IF(Ecommerce_Sales[[#This Row],[Delivery_Time_Days]]&lt;=7,"On-time")))</f>
        <v>Delay</v>
      </c>
      <c r="V1734" s="7">
        <f>Ecommerce_Sales[[#This Row],[Profit]]/Ecommerce_Sales[[#This Row],[Total_Price]]</f>
        <v>0.25048923679060664</v>
      </c>
      <c r="W1734" s="3">
        <v>128</v>
      </c>
      <c r="X1734" s="3"/>
    </row>
    <row r="1735" spans="1:24" x14ac:dyDescent="0.25">
      <c r="A1735" s="1" t="s">
        <v>6125</v>
      </c>
      <c r="B1735" s="1" t="s">
        <v>24</v>
      </c>
      <c r="C1735" s="1" t="s">
        <v>25</v>
      </c>
      <c r="D1735" s="1" t="s">
        <v>3507</v>
      </c>
      <c r="E1735" s="1" t="s">
        <v>1954</v>
      </c>
      <c r="F1735" s="2">
        <v>45534</v>
      </c>
      <c r="G1735" s="2">
        <v>44965</v>
      </c>
      <c r="H1735" s="2" t="str">
        <f>TEXT(Ecommerce_Sales[[#This Row],[Order_Date]],"mmmm")</f>
        <v>February</v>
      </c>
      <c r="I1735" s="2" t="str">
        <f>TEXT(Ecommerce_Sales[[#This Row],[Order_Date]],"yyyy")</f>
        <v>2023</v>
      </c>
      <c r="J1735" s="2" t="str">
        <f>TEXT(Ecommerce_Sales[[#This Row],[Order_Date]],"mmmm")</f>
        <v>February</v>
      </c>
      <c r="K1735" s="1" t="s">
        <v>1947</v>
      </c>
      <c r="L1735" s="1" t="s">
        <v>6126</v>
      </c>
      <c r="M1735" s="1" t="s">
        <v>2047</v>
      </c>
      <c r="N1735" s="1" t="s">
        <v>1989</v>
      </c>
      <c r="O1735" s="3">
        <v>174</v>
      </c>
      <c r="P1735">
        <v>4</v>
      </c>
      <c r="Q1735" s="3">
        <v>694</v>
      </c>
      <c r="R1735" s="1" t="s">
        <v>1951</v>
      </c>
      <c r="S1735" s="3">
        <v>69</v>
      </c>
      <c r="T1735">
        <v>5</v>
      </c>
      <c r="U1735" t="str">
        <f>IF(Ecommerce_Sales[[#This Row],[Delivery_Time_Days]]&gt;7,"Delay",IF(Ecommerce_Sales[[#This Row],[Delivery_Time_Days]] = 0,"No delivery",IF(Ecommerce_Sales[[#This Row],[Delivery_Time_Days]]&lt;=7,"On-time")))</f>
        <v>On-time</v>
      </c>
      <c r="V1735" s="7">
        <f>Ecommerce_Sales[[#This Row],[Profit]]/Ecommerce_Sales[[#This Row],[Total_Price]]</f>
        <v>0.25072046109510088</v>
      </c>
      <c r="W1735" s="3">
        <v>174</v>
      </c>
      <c r="X1735" s="3"/>
    </row>
    <row r="1736" spans="1:24" x14ac:dyDescent="0.25">
      <c r="A1736" s="1" t="s">
        <v>6127</v>
      </c>
      <c r="B1736" s="1" t="s">
        <v>1596</v>
      </c>
      <c r="C1736" s="1" t="s">
        <v>1597</v>
      </c>
      <c r="D1736" s="1" t="s">
        <v>2750</v>
      </c>
      <c r="E1736" s="1" t="s">
        <v>1996</v>
      </c>
      <c r="F1736" s="2">
        <v>45403</v>
      </c>
      <c r="G1736" s="2">
        <v>45294</v>
      </c>
      <c r="H1736" s="2" t="str">
        <f>TEXT(Ecommerce_Sales[[#This Row],[Order_Date]],"mmmm")</f>
        <v>January</v>
      </c>
      <c r="I1736" s="2" t="str">
        <f>TEXT(Ecommerce_Sales[[#This Row],[Order_Date]],"yyyy")</f>
        <v>2024</v>
      </c>
      <c r="J1736" s="2" t="str">
        <f>TEXT(Ecommerce_Sales[[#This Row],[Order_Date]],"mmmm")</f>
        <v>January</v>
      </c>
      <c r="K1736" s="1" t="s">
        <v>1947</v>
      </c>
      <c r="L1736" s="1" t="s">
        <v>6128</v>
      </c>
      <c r="M1736" s="1" t="s">
        <v>2047</v>
      </c>
      <c r="N1736" s="1" t="s">
        <v>1989</v>
      </c>
      <c r="O1736" s="3">
        <v>93</v>
      </c>
      <c r="P1736">
        <v>1</v>
      </c>
      <c r="Q1736" s="3">
        <v>93</v>
      </c>
      <c r="R1736" s="1" t="s">
        <v>1958</v>
      </c>
      <c r="S1736" s="3">
        <v>11</v>
      </c>
      <c r="T1736">
        <v>3</v>
      </c>
      <c r="U1736" t="str">
        <f>IF(Ecommerce_Sales[[#This Row],[Delivery_Time_Days]]&gt;7,"Delay",IF(Ecommerce_Sales[[#This Row],[Delivery_Time_Days]] = 0,"No delivery",IF(Ecommerce_Sales[[#This Row],[Delivery_Time_Days]]&lt;=7,"On-time")))</f>
        <v>On-time</v>
      </c>
      <c r="V1736" s="7">
        <f>Ecommerce_Sales[[#This Row],[Profit]]/Ecommerce_Sales[[#This Row],[Total_Price]]</f>
        <v>0.24731182795698925</v>
      </c>
      <c r="W1736" s="3">
        <v>23</v>
      </c>
      <c r="X1736" s="3"/>
    </row>
    <row r="1737" spans="1:24" x14ac:dyDescent="0.25">
      <c r="A1737" s="1" t="s">
        <v>6129</v>
      </c>
      <c r="B1737" s="1" t="s">
        <v>1173</v>
      </c>
      <c r="C1737" s="1" t="s">
        <v>1174</v>
      </c>
      <c r="D1737" s="1" t="s">
        <v>2559</v>
      </c>
      <c r="E1737" s="1" t="s">
        <v>1961</v>
      </c>
      <c r="F1737" s="2">
        <v>45455</v>
      </c>
      <c r="G1737" s="2">
        <v>45130</v>
      </c>
      <c r="H1737" s="2" t="str">
        <f>TEXT(Ecommerce_Sales[[#This Row],[Order_Date]],"mmmm")</f>
        <v>July</v>
      </c>
      <c r="I1737" s="2" t="str">
        <f>TEXT(Ecommerce_Sales[[#This Row],[Order_Date]],"yyyy")</f>
        <v>2023</v>
      </c>
      <c r="J1737" s="2" t="str">
        <f>TEXT(Ecommerce_Sales[[#This Row],[Order_Date]],"mmmm")</f>
        <v>July</v>
      </c>
      <c r="K1737" s="1" t="s">
        <v>1947</v>
      </c>
      <c r="L1737" s="1" t="s">
        <v>6130</v>
      </c>
      <c r="M1737" s="1" t="s">
        <v>2047</v>
      </c>
      <c r="N1737" s="1" t="s">
        <v>1989</v>
      </c>
      <c r="O1737" s="3">
        <v>913</v>
      </c>
      <c r="P1737">
        <v>5</v>
      </c>
      <c r="Q1737" s="3">
        <v>4566</v>
      </c>
      <c r="R1737" s="1" t="s">
        <v>1951</v>
      </c>
      <c r="S1737" s="3">
        <v>478</v>
      </c>
      <c r="T1737">
        <v>8</v>
      </c>
      <c r="U1737" t="str">
        <f>IF(Ecommerce_Sales[[#This Row],[Delivery_Time_Days]]&gt;7,"Delay",IF(Ecommerce_Sales[[#This Row],[Delivery_Time_Days]] = 0,"No delivery",IF(Ecommerce_Sales[[#This Row],[Delivery_Time_Days]]&lt;=7,"On-time")))</f>
        <v>Delay</v>
      </c>
      <c r="V1737" s="7">
        <f>Ecommerce_Sales[[#This Row],[Profit]]/Ecommerce_Sales[[#This Row],[Total_Price]]</f>
        <v>0.25010950503723173</v>
      </c>
      <c r="W1737" s="3">
        <v>1142</v>
      </c>
      <c r="X1737" s="3"/>
    </row>
    <row r="1738" spans="1:24" x14ac:dyDescent="0.25">
      <c r="A1738" s="1" t="s">
        <v>6131</v>
      </c>
      <c r="B1738" s="1" t="s">
        <v>26</v>
      </c>
      <c r="C1738" s="1" t="s">
        <v>27</v>
      </c>
      <c r="D1738" s="1" t="s">
        <v>3353</v>
      </c>
      <c r="E1738" s="1" t="s">
        <v>1966</v>
      </c>
      <c r="F1738" s="2">
        <v>44953</v>
      </c>
      <c r="G1738" s="2">
        <v>45148</v>
      </c>
      <c r="H1738" s="2" t="str">
        <f>TEXT(Ecommerce_Sales[[#This Row],[Order_Date]],"mmmm")</f>
        <v>August</v>
      </c>
      <c r="I1738" s="2" t="str">
        <f>TEXT(Ecommerce_Sales[[#This Row],[Order_Date]],"yyyy")</f>
        <v>2023</v>
      </c>
      <c r="J1738" s="2" t="str">
        <f>TEXT(Ecommerce_Sales[[#This Row],[Order_Date]],"mmmm")</f>
        <v>August</v>
      </c>
      <c r="K1738" s="1" t="s">
        <v>1986</v>
      </c>
      <c r="L1738" s="1" t="s">
        <v>6132</v>
      </c>
      <c r="M1738" s="1" t="s">
        <v>2072</v>
      </c>
      <c r="N1738" s="1" t="s">
        <v>1950</v>
      </c>
      <c r="O1738" s="3">
        <v>222</v>
      </c>
      <c r="P1738">
        <v>1</v>
      </c>
      <c r="Q1738" s="3">
        <v>222</v>
      </c>
      <c r="R1738" s="1" t="s">
        <v>2008</v>
      </c>
      <c r="S1738" s="3">
        <v>11</v>
      </c>
      <c r="U1738" t="str">
        <f>IF(Ecommerce_Sales[[#This Row],[Delivery_Time_Days]]&gt;7,"Delay",IF(Ecommerce_Sales[[#This Row],[Delivery_Time_Days]] = 0,"No delivery",IF(Ecommerce_Sales[[#This Row],[Delivery_Time_Days]]&lt;=7,"On-time")))</f>
        <v>No delivery</v>
      </c>
      <c r="V1738" s="7">
        <f>Ecommerce_Sales[[#This Row],[Profit]]/Ecommerce_Sales[[#This Row],[Total_Price]]</f>
        <v>0.40090090090090091</v>
      </c>
      <c r="W1738" s="3">
        <v>89</v>
      </c>
      <c r="X1738" s="3"/>
    </row>
    <row r="1739" spans="1:24" x14ac:dyDescent="0.25">
      <c r="A1739" s="1" t="s">
        <v>6133</v>
      </c>
      <c r="B1739" s="1" t="s">
        <v>1629</v>
      </c>
      <c r="C1739" s="1" t="s">
        <v>1630</v>
      </c>
      <c r="D1739" s="1" t="s">
        <v>6134</v>
      </c>
      <c r="E1739" s="1" t="s">
        <v>1954</v>
      </c>
      <c r="F1739" s="2">
        <v>45609</v>
      </c>
      <c r="G1739" s="2">
        <v>44969</v>
      </c>
      <c r="H1739" s="2" t="str">
        <f>TEXT(Ecommerce_Sales[[#This Row],[Order_Date]],"mmmm")</f>
        <v>February</v>
      </c>
      <c r="I1739" s="2" t="str">
        <f>TEXT(Ecommerce_Sales[[#This Row],[Order_Date]],"yyyy")</f>
        <v>2023</v>
      </c>
      <c r="J1739" s="2" t="str">
        <f>TEXT(Ecommerce_Sales[[#This Row],[Order_Date]],"mmmm")</f>
        <v>February</v>
      </c>
      <c r="K1739" s="1" t="s">
        <v>1947</v>
      </c>
      <c r="L1739" s="1" t="s">
        <v>6135</v>
      </c>
      <c r="M1739" s="1" t="s">
        <v>2104</v>
      </c>
      <c r="N1739" s="1" t="s">
        <v>1978</v>
      </c>
      <c r="O1739" s="3">
        <v>845</v>
      </c>
      <c r="P1739">
        <v>2</v>
      </c>
      <c r="Q1739" s="3">
        <v>1690</v>
      </c>
      <c r="R1739" s="1" t="s">
        <v>1958</v>
      </c>
      <c r="S1739" s="3">
        <v>108</v>
      </c>
      <c r="T1739">
        <v>6</v>
      </c>
      <c r="U1739" t="str">
        <f>IF(Ecommerce_Sales[[#This Row],[Delivery_Time_Days]]&gt;7,"Delay",IF(Ecommerce_Sales[[#This Row],[Delivery_Time_Days]] = 0,"No delivery",IF(Ecommerce_Sales[[#This Row],[Delivery_Time_Days]]&lt;=7,"On-time")))</f>
        <v>On-time</v>
      </c>
      <c r="V1739" s="7">
        <f>Ecommerce_Sales[[#This Row],[Profit]]/Ecommerce_Sales[[#This Row],[Total_Price]]</f>
        <v>0.34970414201183431</v>
      </c>
      <c r="W1739" s="3">
        <v>591</v>
      </c>
      <c r="X1739" s="3"/>
    </row>
    <row r="1740" spans="1:24" x14ac:dyDescent="0.25">
      <c r="A1740" s="1" t="s">
        <v>6136</v>
      </c>
      <c r="B1740" s="1" t="s">
        <v>817</v>
      </c>
      <c r="C1740" s="1" t="s">
        <v>818</v>
      </c>
      <c r="D1740" s="1" t="s">
        <v>2448</v>
      </c>
      <c r="E1740" s="1" t="s">
        <v>1996</v>
      </c>
      <c r="F1740" s="2">
        <v>45228</v>
      </c>
      <c r="G1740" s="2">
        <v>45326</v>
      </c>
      <c r="H1740" s="2" t="str">
        <f>TEXT(Ecommerce_Sales[[#This Row],[Order_Date]],"mmmm")</f>
        <v>February</v>
      </c>
      <c r="I1740" s="2" t="str">
        <f>TEXT(Ecommerce_Sales[[#This Row],[Order_Date]],"yyyy")</f>
        <v>2024</v>
      </c>
      <c r="J1740" s="2" t="str">
        <f>TEXT(Ecommerce_Sales[[#This Row],[Order_Date]],"mmmm")</f>
        <v>February</v>
      </c>
      <c r="K1740" s="1" t="s">
        <v>1947</v>
      </c>
      <c r="L1740" s="1" t="s">
        <v>6137</v>
      </c>
      <c r="M1740" s="1" t="s">
        <v>1968</v>
      </c>
      <c r="N1740" s="1" t="s">
        <v>1957</v>
      </c>
      <c r="O1740" s="3">
        <v>386</v>
      </c>
      <c r="P1740">
        <v>2</v>
      </c>
      <c r="Q1740" s="3">
        <v>773</v>
      </c>
      <c r="R1740" s="1" t="s">
        <v>1951</v>
      </c>
      <c r="S1740" s="3">
        <v>94</v>
      </c>
      <c r="T1740">
        <v>2</v>
      </c>
      <c r="U1740" t="str">
        <f>IF(Ecommerce_Sales[[#This Row],[Delivery_Time_Days]]&gt;7,"Delay",IF(Ecommerce_Sales[[#This Row],[Delivery_Time_Days]] = 0,"No delivery",IF(Ecommerce_Sales[[#This Row],[Delivery_Time_Days]]&lt;=7,"On-time")))</f>
        <v>On-time</v>
      </c>
      <c r="V1740" s="7">
        <f>Ecommerce_Sales[[#This Row],[Profit]]/Ecommerce_Sales[[#This Row],[Total_Price]]</f>
        <v>0.1500646830530401</v>
      </c>
      <c r="W1740" s="3">
        <v>116</v>
      </c>
      <c r="X1740" s="3"/>
    </row>
    <row r="1741" spans="1:24" x14ac:dyDescent="0.25">
      <c r="A1741" s="1" t="s">
        <v>6138</v>
      </c>
      <c r="B1741" s="1" t="s">
        <v>793</v>
      </c>
      <c r="C1741" s="1" t="s">
        <v>794</v>
      </c>
      <c r="D1741" s="1" t="s">
        <v>5613</v>
      </c>
      <c r="E1741" s="1" t="s">
        <v>1961</v>
      </c>
      <c r="F1741" s="2">
        <v>45266</v>
      </c>
      <c r="G1741" s="2">
        <v>45017</v>
      </c>
      <c r="H1741" s="2" t="str">
        <f>TEXT(Ecommerce_Sales[[#This Row],[Order_Date]],"mmmm")</f>
        <v>April</v>
      </c>
      <c r="I1741" s="2" t="str">
        <f>TEXT(Ecommerce_Sales[[#This Row],[Order_Date]],"yyyy")</f>
        <v>2023</v>
      </c>
      <c r="J1741" s="2" t="str">
        <f>TEXT(Ecommerce_Sales[[#This Row],[Order_Date]],"mmmm")</f>
        <v>April</v>
      </c>
      <c r="K1741" s="1" t="s">
        <v>1947</v>
      </c>
      <c r="L1741" s="1" t="s">
        <v>6139</v>
      </c>
      <c r="M1741" s="1" t="s">
        <v>1983</v>
      </c>
      <c r="N1741" s="1" t="s">
        <v>1950</v>
      </c>
      <c r="O1741" s="3">
        <v>1020</v>
      </c>
      <c r="P1741">
        <v>5</v>
      </c>
      <c r="Q1741" s="3">
        <v>5099</v>
      </c>
      <c r="R1741" s="1" t="s">
        <v>2012</v>
      </c>
      <c r="S1741" s="3">
        <v>599</v>
      </c>
      <c r="T1741">
        <v>9</v>
      </c>
      <c r="U1741" t="str">
        <f>IF(Ecommerce_Sales[[#This Row],[Delivery_Time_Days]]&gt;7,"Delay",IF(Ecommerce_Sales[[#This Row],[Delivery_Time_Days]] = 0,"No delivery",IF(Ecommerce_Sales[[#This Row],[Delivery_Time_Days]]&lt;=7,"On-time")))</f>
        <v>Delay</v>
      </c>
      <c r="V1741" s="7">
        <f>Ecommerce_Sales[[#This Row],[Profit]]/Ecommerce_Sales[[#This Row],[Total_Price]]</f>
        <v>0.40007844675426552</v>
      </c>
      <c r="W1741" s="3">
        <v>2040</v>
      </c>
      <c r="X1741" s="3"/>
    </row>
    <row r="1742" spans="1:24" x14ac:dyDescent="0.25">
      <c r="A1742" s="1" t="s">
        <v>6140</v>
      </c>
      <c r="B1742" s="1" t="s">
        <v>505</v>
      </c>
      <c r="C1742" s="1" t="s">
        <v>506</v>
      </c>
      <c r="D1742" s="1" t="s">
        <v>4396</v>
      </c>
      <c r="E1742" s="1" t="s">
        <v>1966</v>
      </c>
      <c r="F1742" s="2">
        <v>45388</v>
      </c>
      <c r="G1742" s="2">
        <v>45621</v>
      </c>
      <c r="H1742" s="2" t="str">
        <f>TEXT(Ecommerce_Sales[[#This Row],[Order_Date]],"mmmm")</f>
        <v>November</v>
      </c>
      <c r="I1742" s="2" t="str">
        <f>TEXT(Ecommerce_Sales[[#This Row],[Order_Date]],"yyyy")</f>
        <v>2024</v>
      </c>
      <c r="J1742" s="2" t="str">
        <f>TEXT(Ecommerce_Sales[[#This Row],[Order_Date]],"mmmm")</f>
        <v>November</v>
      </c>
      <c r="K1742" s="1" t="s">
        <v>1947</v>
      </c>
      <c r="L1742" s="1" t="s">
        <v>6141</v>
      </c>
      <c r="M1742" s="1" t="s">
        <v>2104</v>
      </c>
      <c r="N1742" s="1" t="s">
        <v>1978</v>
      </c>
      <c r="O1742" s="3">
        <v>1331</v>
      </c>
      <c r="P1742">
        <v>6</v>
      </c>
      <c r="Q1742" s="3">
        <v>7985</v>
      </c>
      <c r="R1742" s="1" t="s">
        <v>1958</v>
      </c>
      <c r="S1742" s="3">
        <v>473</v>
      </c>
      <c r="T1742">
        <v>6</v>
      </c>
      <c r="U1742" t="str">
        <f>IF(Ecommerce_Sales[[#This Row],[Delivery_Time_Days]]&gt;7,"Delay",IF(Ecommerce_Sales[[#This Row],[Delivery_Time_Days]] = 0,"No delivery",IF(Ecommerce_Sales[[#This Row],[Delivery_Time_Days]]&lt;=7,"On-time")))</f>
        <v>On-time</v>
      </c>
      <c r="V1742" s="7">
        <f>Ecommerce_Sales[[#This Row],[Profit]]/Ecommerce_Sales[[#This Row],[Total_Price]]</f>
        <v>0.35003130870381965</v>
      </c>
      <c r="W1742" s="3">
        <v>2795</v>
      </c>
      <c r="X1742" s="3"/>
    </row>
    <row r="1743" spans="1:24" x14ac:dyDescent="0.25">
      <c r="A1743" s="1" t="s">
        <v>6142</v>
      </c>
      <c r="B1743" s="1" t="s">
        <v>825</v>
      </c>
      <c r="C1743" s="1" t="s">
        <v>826</v>
      </c>
      <c r="D1743" s="1" t="s">
        <v>3821</v>
      </c>
      <c r="E1743" s="1" t="s">
        <v>1961</v>
      </c>
      <c r="F1743" s="2">
        <v>45378</v>
      </c>
      <c r="G1743" s="2">
        <v>45005</v>
      </c>
      <c r="H1743" s="2" t="str">
        <f>TEXT(Ecommerce_Sales[[#This Row],[Order_Date]],"mmmm")</f>
        <v>March</v>
      </c>
      <c r="I1743" s="2" t="str">
        <f>TEXT(Ecommerce_Sales[[#This Row],[Order_Date]],"yyyy")</f>
        <v>2023</v>
      </c>
      <c r="J1743" s="2" t="str">
        <f>TEXT(Ecommerce_Sales[[#This Row],[Order_Date]],"mmmm")</f>
        <v>March</v>
      </c>
      <c r="K1743" s="1" t="s">
        <v>1947</v>
      </c>
      <c r="L1743" s="1" t="s">
        <v>6143</v>
      </c>
      <c r="M1743" s="1" t="s">
        <v>1983</v>
      </c>
      <c r="N1743" s="1" t="s">
        <v>1950</v>
      </c>
      <c r="O1743" s="3">
        <v>225</v>
      </c>
      <c r="P1743">
        <v>4</v>
      </c>
      <c r="Q1743" s="3">
        <v>899</v>
      </c>
      <c r="R1743" s="1" t="s">
        <v>1958</v>
      </c>
      <c r="S1743" s="3">
        <v>54</v>
      </c>
      <c r="T1743">
        <v>10</v>
      </c>
      <c r="U1743" t="str">
        <f>IF(Ecommerce_Sales[[#This Row],[Delivery_Time_Days]]&gt;7,"Delay",IF(Ecommerce_Sales[[#This Row],[Delivery_Time_Days]] = 0,"No delivery",IF(Ecommerce_Sales[[#This Row],[Delivery_Time_Days]]&lt;=7,"On-time")))</f>
        <v>Delay</v>
      </c>
      <c r="V1743" s="7">
        <f>Ecommerce_Sales[[#This Row],[Profit]]/Ecommerce_Sales[[#This Row],[Total_Price]]</f>
        <v>0.40044493882091214</v>
      </c>
      <c r="W1743" s="3">
        <v>360</v>
      </c>
      <c r="X1743" s="3"/>
    </row>
    <row r="1744" spans="1:24" x14ac:dyDescent="0.25">
      <c r="A1744" s="1" t="s">
        <v>6144</v>
      </c>
      <c r="B1744" s="1" t="s">
        <v>480</v>
      </c>
      <c r="C1744" s="1" t="s">
        <v>481</v>
      </c>
      <c r="D1744" s="1" t="s">
        <v>5189</v>
      </c>
      <c r="E1744" s="1" t="s">
        <v>1961</v>
      </c>
      <c r="F1744" s="2">
        <v>45137</v>
      </c>
      <c r="G1744" s="2">
        <v>45344</v>
      </c>
      <c r="H1744" s="2" t="str">
        <f>TEXT(Ecommerce_Sales[[#This Row],[Order_Date]],"mmmm")</f>
        <v>February</v>
      </c>
      <c r="I1744" s="2" t="str">
        <f>TEXT(Ecommerce_Sales[[#This Row],[Order_Date]],"yyyy")</f>
        <v>2024</v>
      </c>
      <c r="J1744" s="2" t="str">
        <f>TEXT(Ecommerce_Sales[[#This Row],[Order_Date]],"mmmm")</f>
        <v>February</v>
      </c>
      <c r="K1744" s="1" t="s">
        <v>1947</v>
      </c>
      <c r="L1744" s="1" t="s">
        <v>6145</v>
      </c>
      <c r="M1744" s="1" t="s">
        <v>2047</v>
      </c>
      <c r="N1744" s="1" t="s">
        <v>1989</v>
      </c>
      <c r="O1744" s="3">
        <v>793</v>
      </c>
      <c r="P1744">
        <v>4</v>
      </c>
      <c r="Q1744" s="3">
        <v>3171</v>
      </c>
      <c r="R1744" s="1" t="s">
        <v>1958</v>
      </c>
      <c r="S1744" s="3">
        <v>396</v>
      </c>
      <c r="T1744">
        <v>6</v>
      </c>
      <c r="U1744" t="str">
        <f>IF(Ecommerce_Sales[[#This Row],[Delivery_Time_Days]]&gt;7,"Delay",IF(Ecommerce_Sales[[#This Row],[Delivery_Time_Days]] = 0,"No delivery",IF(Ecommerce_Sales[[#This Row],[Delivery_Time_Days]]&lt;=7,"On-time")))</f>
        <v>On-time</v>
      </c>
      <c r="V1744" s="7">
        <f>Ecommerce_Sales[[#This Row],[Profit]]/Ecommerce_Sales[[#This Row],[Total_Price]]</f>
        <v>0.25007883948281301</v>
      </c>
      <c r="W1744" s="3">
        <v>793</v>
      </c>
      <c r="X1744" s="3"/>
    </row>
    <row r="1745" spans="1:24" x14ac:dyDescent="0.25">
      <c r="A1745" s="1" t="s">
        <v>6146</v>
      </c>
      <c r="B1745" s="1" t="s">
        <v>1385</v>
      </c>
      <c r="C1745" s="1" t="s">
        <v>1386</v>
      </c>
      <c r="D1745" s="1" t="s">
        <v>2718</v>
      </c>
      <c r="E1745" s="1" t="s">
        <v>1981</v>
      </c>
      <c r="F1745" s="2">
        <v>45191</v>
      </c>
      <c r="G1745" s="2">
        <v>45395</v>
      </c>
      <c r="H1745" s="2" t="str">
        <f>TEXT(Ecommerce_Sales[[#This Row],[Order_Date]],"mmmm")</f>
        <v>April</v>
      </c>
      <c r="I1745" s="2" t="str">
        <f>TEXT(Ecommerce_Sales[[#This Row],[Order_Date]],"yyyy")</f>
        <v>2024</v>
      </c>
      <c r="J1745" s="2" t="str">
        <f>TEXT(Ecommerce_Sales[[#This Row],[Order_Date]],"mmmm")</f>
        <v>April</v>
      </c>
      <c r="K1745" s="1" t="s">
        <v>1947</v>
      </c>
      <c r="L1745" s="1" t="s">
        <v>6147</v>
      </c>
      <c r="M1745" s="1" t="s">
        <v>1988</v>
      </c>
      <c r="N1745" s="1" t="s">
        <v>1989</v>
      </c>
      <c r="O1745" s="3">
        <v>321</v>
      </c>
      <c r="P1745">
        <v>2</v>
      </c>
      <c r="Q1745" s="3">
        <v>641</v>
      </c>
      <c r="R1745" s="1" t="s">
        <v>1951</v>
      </c>
      <c r="S1745" s="3">
        <v>56</v>
      </c>
      <c r="T1745">
        <v>5</v>
      </c>
      <c r="U1745" t="str">
        <f>IF(Ecommerce_Sales[[#This Row],[Delivery_Time_Days]]&gt;7,"Delay",IF(Ecommerce_Sales[[#This Row],[Delivery_Time_Days]] = 0,"No delivery",IF(Ecommerce_Sales[[#This Row],[Delivery_Time_Days]]&lt;=7,"On-time")))</f>
        <v>On-time</v>
      </c>
      <c r="V1745" s="7">
        <f>Ecommerce_Sales[[#This Row],[Profit]]/Ecommerce_Sales[[#This Row],[Total_Price]]</f>
        <v>0.24960998439937598</v>
      </c>
      <c r="W1745" s="3">
        <v>160</v>
      </c>
      <c r="X1745" s="3"/>
    </row>
    <row r="1746" spans="1:24" x14ac:dyDescent="0.25">
      <c r="A1746" s="1" t="s">
        <v>6148</v>
      </c>
      <c r="B1746" s="1" t="s">
        <v>892</v>
      </c>
      <c r="C1746" s="1" t="s">
        <v>893</v>
      </c>
      <c r="D1746" s="1" t="s">
        <v>2466</v>
      </c>
      <c r="E1746" s="1" t="s">
        <v>1961</v>
      </c>
      <c r="F1746" s="2">
        <v>45581</v>
      </c>
      <c r="G1746" s="2">
        <v>45355</v>
      </c>
      <c r="H1746" s="2" t="str">
        <f>TEXT(Ecommerce_Sales[[#This Row],[Order_Date]],"mmmm")</f>
        <v>March</v>
      </c>
      <c r="I1746" s="2" t="str">
        <f>TEXT(Ecommerce_Sales[[#This Row],[Order_Date]],"yyyy")</f>
        <v>2024</v>
      </c>
      <c r="J1746" s="2" t="str">
        <f>TEXT(Ecommerce_Sales[[#This Row],[Order_Date]],"mmmm")</f>
        <v>March</v>
      </c>
      <c r="K1746" s="1" t="s">
        <v>1947</v>
      </c>
      <c r="L1746" s="1" t="s">
        <v>6149</v>
      </c>
      <c r="M1746" s="1" t="s">
        <v>2065</v>
      </c>
      <c r="N1746" s="1" t="s">
        <v>1978</v>
      </c>
      <c r="O1746" s="3">
        <v>220</v>
      </c>
      <c r="P1746">
        <v>3</v>
      </c>
      <c r="Q1746" s="3">
        <v>661</v>
      </c>
      <c r="R1746" s="1" t="s">
        <v>1958</v>
      </c>
      <c r="S1746" s="3">
        <v>73</v>
      </c>
      <c r="T1746">
        <v>7</v>
      </c>
      <c r="U1746" t="str">
        <f>IF(Ecommerce_Sales[[#This Row],[Delivery_Time_Days]]&gt;7,"Delay",IF(Ecommerce_Sales[[#This Row],[Delivery_Time_Days]] = 0,"No delivery",IF(Ecommerce_Sales[[#This Row],[Delivery_Time_Days]]&lt;=7,"On-time")))</f>
        <v>On-time</v>
      </c>
      <c r="V1746" s="7">
        <f>Ecommerce_Sales[[#This Row],[Profit]]/Ecommerce_Sales[[#This Row],[Total_Price]]</f>
        <v>0.35098335854765506</v>
      </c>
      <c r="W1746" s="3">
        <v>232</v>
      </c>
      <c r="X1746" s="3"/>
    </row>
    <row r="1747" spans="1:24" x14ac:dyDescent="0.25">
      <c r="A1747" s="1" t="s">
        <v>6150</v>
      </c>
      <c r="B1747" s="1" t="s">
        <v>1193</v>
      </c>
      <c r="C1747" s="1" t="s">
        <v>1194</v>
      </c>
      <c r="D1747" s="1" t="s">
        <v>3436</v>
      </c>
      <c r="E1747" s="1" t="s">
        <v>1996</v>
      </c>
      <c r="F1747" s="2">
        <v>45346</v>
      </c>
      <c r="G1747" s="2">
        <v>45163</v>
      </c>
      <c r="H1747" s="2" t="str">
        <f>TEXT(Ecommerce_Sales[[#This Row],[Order_Date]],"mmmm")</f>
        <v>August</v>
      </c>
      <c r="I1747" s="2" t="str">
        <f>TEXT(Ecommerce_Sales[[#This Row],[Order_Date]],"yyyy")</f>
        <v>2023</v>
      </c>
      <c r="J1747" s="2" t="str">
        <f>TEXT(Ecommerce_Sales[[#This Row],[Order_Date]],"mmmm")</f>
        <v>August</v>
      </c>
      <c r="K1747" s="1" t="s">
        <v>1947</v>
      </c>
      <c r="L1747" s="1" t="s">
        <v>6151</v>
      </c>
      <c r="M1747" s="1" t="s">
        <v>2002</v>
      </c>
      <c r="N1747" s="1" t="s">
        <v>1989</v>
      </c>
      <c r="O1747" s="3">
        <v>223</v>
      </c>
      <c r="P1747">
        <v>1</v>
      </c>
      <c r="Q1747" s="3">
        <v>223</v>
      </c>
      <c r="R1747" s="1" t="s">
        <v>2008</v>
      </c>
      <c r="S1747" s="3">
        <v>31</v>
      </c>
      <c r="T1747">
        <v>10</v>
      </c>
      <c r="U1747" t="str">
        <f>IF(Ecommerce_Sales[[#This Row],[Delivery_Time_Days]]&gt;7,"Delay",IF(Ecommerce_Sales[[#This Row],[Delivery_Time_Days]] = 0,"No delivery",IF(Ecommerce_Sales[[#This Row],[Delivery_Time_Days]]&lt;=7,"On-time")))</f>
        <v>Delay</v>
      </c>
      <c r="V1747" s="7">
        <f>Ecommerce_Sales[[#This Row],[Profit]]/Ecommerce_Sales[[#This Row],[Total_Price]]</f>
        <v>0.25112107623318386</v>
      </c>
      <c r="W1747" s="3">
        <v>56</v>
      </c>
      <c r="X1747" s="3"/>
    </row>
    <row r="1748" spans="1:24" x14ac:dyDescent="0.25">
      <c r="A1748" s="1" t="s">
        <v>6152</v>
      </c>
      <c r="B1748" s="1" t="s">
        <v>1019</v>
      </c>
      <c r="C1748" s="1" t="s">
        <v>1020</v>
      </c>
      <c r="D1748" s="1" t="s">
        <v>6153</v>
      </c>
      <c r="E1748" s="1" t="s">
        <v>1954</v>
      </c>
      <c r="F1748" s="2">
        <v>45350</v>
      </c>
      <c r="G1748" s="2">
        <v>45552</v>
      </c>
      <c r="H1748" s="2" t="str">
        <f>TEXT(Ecommerce_Sales[[#This Row],[Order_Date]],"mmmm")</f>
        <v>September</v>
      </c>
      <c r="I1748" s="2" t="str">
        <f>TEXT(Ecommerce_Sales[[#This Row],[Order_Date]],"yyyy")</f>
        <v>2024</v>
      </c>
      <c r="J1748" s="2" t="str">
        <f>TEXT(Ecommerce_Sales[[#This Row],[Order_Date]],"mmmm")</f>
        <v>September</v>
      </c>
      <c r="K1748" s="1" t="s">
        <v>1947</v>
      </c>
      <c r="L1748" s="1" t="s">
        <v>6154</v>
      </c>
      <c r="M1748" s="1" t="s">
        <v>1968</v>
      </c>
      <c r="N1748" s="1" t="s">
        <v>1957</v>
      </c>
      <c r="O1748" s="3">
        <v>698</v>
      </c>
      <c r="P1748">
        <v>3</v>
      </c>
      <c r="Q1748" s="3">
        <v>2094</v>
      </c>
      <c r="R1748" s="1" t="s">
        <v>1951</v>
      </c>
      <c r="S1748" s="3">
        <v>239</v>
      </c>
      <c r="T1748">
        <v>3</v>
      </c>
      <c r="U1748" t="str">
        <f>IF(Ecommerce_Sales[[#This Row],[Delivery_Time_Days]]&gt;7,"Delay",IF(Ecommerce_Sales[[#This Row],[Delivery_Time_Days]] = 0,"No delivery",IF(Ecommerce_Sales[[#This Row],[Delivery_Time_Days]]&lt;=7,"On-time")))</f>
        <v>On-time</v>
      </c>
      <c r="V1748" s="7">
        <f>Ecommerce_Sales[[#This Row],[Profit]]/Ecommerce_Sales[[#This Row],[Total_Price]]</f>
        <v>0.14995224450811842</v>
      </c>
      <c r="W1748" s="3">
        <v>314</v>
      </c>
      <c r="X1748" s="3"/>
    </row>
    <row r="1749" spans="1:24" x14ac:dyDescent="0.25">
      <c r="A1749" s="1" t="s">
        <v>6155</v>
      </c>
      <c r="B1749" s="1" t="s">
        <v>1575</v>
      </c>
      <c r="C1749" s="1" t="s">
        <v>1576</v>
      </c>
      <c r="D1749" s="1" t="s">
        <v>5557</v>
      </c>
      <c r="E1749" s="1" t="s">
        <v>1961</v>
      </c>
      <c r="F1749" s="2">
        <v>45128</v>
      </c>
      <c r="G1749" s="2">
        <v>45069</v>
      </c>
      <c r="H1749" s="2" t="str">
        <f>TEXT(Ecommerce_Sales[[#This Row],[Order_Date]],"mmmm")</f>
        <v>May</v>
      </c>
      <c r="I1749" s="2" t="str">
        <f>TEXT(Ecommerce_Sales[[#This Row],[Order_Date]],"yyyy")</f>
        <v>2023</v>
      </c>
      <c r="J1749" s="2" t="str">
        <f>TEXT(Ecommerce_Sales[[#This Row],[Order_Date]],"mmmm")</f>
        <v>May</v>
      </c>
      <c r="K1749" s="1" t="s">
        <v>1947</v>
      </c>
      <c r="L1749" s="1" t="s">
        <v>6156</v>
      </c>
      <c r="M1749" s="1" t="s">
        <v>2065</v>
      </c>
      <c r="N1749" s="1" t="s">
        <v>1978</v>
      </c>
      <c r="O1749" s="3">
        <v>62</v>
      </c>
      <c r="P1749">
        <v>3</v>
      </c>
      <c r="Q1749" s="3">
        <v>187</v>
      </c>
      <c r="R1749" s="1" t="s">
        <v>1958</v>
      </c>
      <c r="S1749" s="3">
        <v>10</v>
      </c>
      <c r="T1749">
        <v>4</v>
      </c>
      <c r="U1749" t="str">
        <f>IF(Ecommerce_Sales[[#This Row],[Delivery_Time_Days]]&gt;7,"Delay",IF(Ecommerce_Sales[[#This Row],[Delivery_Time_Days]] = 0,"No delivery",IF(Ecommerce_Sales[[#This Row],[Delivery_Time_Days]]&lt;=7,"On-time")))</f>
        <v>On-time</v>
      </c>
      <c r="V1749" s="7">
        <f>Ecommerce_Sales[[#This Row],[Profit]]/Ecommerce_Sales[[#This Row],[Total_Price]]</f>
        <v>0.35294117647058826</v>
      </c>
      <c r="W1749" s="3">
        <v>66</v>
      </c>
      <c r="X1749" s="3"/>
    </row>
    <row r="1750" spans="1:24" x14ac:dyDescent="0.25">
      <c r="A1750" s="1" t="s">
        <v>6157</v>
      </c>
      <c r="B1750" s="1" t="s">
        <v>1863</v>
      </c>
      <c r="C1750" s="1" t="s">
        <v>1864</v>
      </c>
      <c r="D1750" s="1" t="s">
        <v>6158</v>
      </c>
      <c r="E1750" s="1" t="s">
        <v>1961</v>
      </c>
      <c r="F1750" s="2">
        <v>45374</v>
      </c>
      <c r="G1750" s="2">
        <v>45343</v>
      </c>
      <c r="H1750" s="2" t="str">
        <f>TEXT(Ecommerce_Sales[[#This Row],[Order_Date]],"mmmm")</f>
        <v>February</v>
      </c>
      <c r="I1750" s="2" t="str">
        <f>TEXT(Ecommerce_Sales[[#This Row],[Order_Date]],"yyyy")</f>
        <v>2024</v>
      </c>
      <c r="J1750" s="2" t="str">
        <f>TEXT(Ecommerce_Sales[[#This Row],[Order_Date]],"mmmm")</f>
        <v>February</v>
      </c>
      <c r="K1750" s="1" t="s">
        <v>1947</v>
      </c>
      <c r="L1750" s="1" t="s">
        <v>6159</v>
      </c>
      <c r="M1750" s="1" t="s">
        <v>1972</v>
      </c>
      <c r="N1750" s="1" t="s">
        <v>1973</v>
      </c>
      <c r="O1750" s="3">
        <v>232</v>
      </c>
      <c r="P1750">
        <v>4</v>
      </c>
      <c r="Q1750" s="3">
        <v>930</v>
      </c>
      <c r="R1750" s="1" t="s">
        <v>2016</v>
      </c>
      <c r="S1750" s="3">
        <v>73</v>
      </c>
      <c r="T1750">
        <v>5</v>
      </c>
      <c r="U1750" t="str">
        <f>IF(Ecommerce_Sales[[#This Row],[Delivery_Time_Days]]&gt;7,"Delay",IF(Ecommerce_Sales[[#This Row],[Delivery_Time_Days]] = 0,"No delivery",IF(Ecommerce_Sales[[#This Row],[Delivery_Time_Days]]&lt;=7,"On-time")))</f>
        <v>On-time</v>
      </c>
      <c r="V1750" s="7">
        <f>Ecommerce_Sales[[#This Row],[Profit]]/Ecommerce_Sales[[#This Row],[Total_Price]]</f>
        <v>0.3</v>
      </c>
      <c r="W1750" s="3">
        <v>279</v>
      </c>
      <c r="X1750" s="3"/>
    </row>
    <row r="1751" spans="1:24" x14ac:dyDescent="0.25">
      <c r="A1751" s="1" t="s">
        <v>6160</v>
      </c>
      <c r="B1751" s="1" t="s">
        <v>1248</v>
      </c>
      <c r="C1751" s="1" t="s">
        <v>1249</v>
      </c>
      <c r="D1751" s="1" t="s">
        <v>6161</v>
      </c>
      <c r="E1751" s="1" t="s">
        <v>1996</v>
      </c>
      <c r="F1751" s="2">
        <v>45334</v>
      </c>
      <c r="G1751" s="2">
        <v>45483</v>
      </c>
      <c r="H1751" s="2" t="str">
        <f>TEXT(Ecommerce_Sales[[#This Row],[Order_Date]],"mmmm")</f>
        <v>July</v>
      </c>
      <c r="I1751" s="2" t="str">
        <f>TEXT(Ecommerce_Sales[[#This Row],[Order_Date]],"yyyy")</f>
        <v>2024</v>
      </c>
      <c r="J1751" s="2" t="str">
        <f>TEXT(Ecommerce_Sales[[#This Row],[Order_Date]],"mmmm")</f>
        <v>July</v>
      </c>
      <c r="K1751" s="1" t="s">
        <v>1947</v>
      </c>
      <c r="L1751" s="1" t="s">
        <v>6162</v>
      </c>
      <c r="M1751" s="1" t="s">
        <v>2047</v>
      </c>
      <c r="N1751" s="1" t="s">
        <v>1989</v>
      </c>
      <c r="O1751" s="3">
        <v>620</v>
      </c>
      <c r="P1751">
        <v>5</v>
      </c>
      <c r="Q1751" s="3">
        <v>3101</v>
      </c>
      <c r="R1751" s="1" t="s">
        <v>1951</v>
      </c>
      <c r="S1751" s="3">
        <v>363</v>
      </c>
      <c r="T1751">
        <v>9</v>
      </c>
      <c r="U1751" t="str">
        <f>IF(Ecommerce_Sales[[#This Row],[Delivery_Time_Days]]&gt;7,"Delay",IF(Ecommerce_Sales[[#This Row],[Delivery_Time_Days]] = 0,"No delivery",IF(Ecommerce_Sales[[#This Row],[Delivery_Time_Days]]&lt;=7,"On-time")))</f>
        <v>Delay</v>
      </c>
      <c r="V1751" s="7">
        <f>Ecommerce_Sales[[#This Row],[Profit]]/Ecommerce_Sales[[#This Row],[Total_Price]]</f>
        <v>0.24991938084488874</v>
      </c>
      <c r="W1751" s="3">
        <v>775</v>
      </c>
      <c r="X1751" s="3"/>
    </row>
    <row r="1752" spans="1:24" x14ac:dyDescent="0.25">
      <c r="A1752" s="1" t="s">
        <v>6163</v>
      </c>
      <c r="B1752" s="1" t="s">
        <v>138</v>
      </c>
      <c r="C1752" s="1" t="s">
        <v>139</v>
      </c>
      <c r="D1752" s="1" t="s">
        <v>5042</v>
      </c>
      <c r="E1752" s="1" t="s">
        <v>2005</v>
      </c>
      <c r="F1752" s="2">
        <v>45002</v>
      </c>
      <c r="G1752" s="2">
        <v>45580</v>
      </c>
      <c r="H1752" s="2" t="str">
        <f>TEXT(Ecommerce_Sales[[#This Row],[Order_Date]],"mmmm")</f>
        <v>October</v>
      </c>
      <c r="I1752" s="2" t="str">
        <f>TEXT(Ecommerce_Sales[[#This Row],[Order_Date]],"yyyy")</f>
        <v>2024</v>
      </c>
      <c r="J1752" s="2" t="str">
        <f>TEXT(Ecommerce_Sales[[#This Row],[Order_Date]],"mmmm")</f>
        <v>October</v>
      </c>
      <c r="K1752" s="1" t="s">
        <v>1947</v>
      </c>
      <c r="L1752" s="1" t="s">
        <v>6164</v>
      </c>
      <c r="M1752" s="1" t="s">
        <v>1983</v>
      </c>
      <c r="N1752" s="1" t="s">
        <v>1950</v>
      </c>
      <c r="O1752" s="3">
        <v>40</v>
      </c>
      <c r="P1752">
        <v>3</v>
      </c>
      <c r="Q1752" s="3">
        <v>120</v>
      </c>
      <c r="R1752" s="1" t="s">
        <v>2008</v>
      </c>
      <c r="S1752" s="3">
        <v>9</v>
      </c>
      <c r="T1752">
        <v>9</v>
      </c>
      <c r="U1752" t="str">
        <f>IF(Ecommerce_Sales[[#This Row],[Delivery_Time_Days]]&gt;7,"Delay",IF(Ecommerce_Sales[[#This Row],[Delivery_Time_Days]] = 0,"No delivery",IF(Ecommerce_Sales[[#This Row],[Delivery_Time_Days]]&lt;=7,"On-time")))</f>
        <v>Delay</v>
      </c>
      <c r="V1752" s="7">
        <f>Ecommerce_Sales[[#This Row],[Profit]]/Ecommerce_Sales[[#This Row],[Total_Price]]</f>
        <v>0.4</v>
      </c>
      <c r="W1752" s="3">
        <v>48</v>
      </c>
      <c r="X1752" s="3"/>
    </row>
    <row r="1753" spans="1:24" x14ac:dyDescent="0.25">
      <c r="A1753" s="1" t="s">
        <v>6165</v>
      </c>
      <c r="B1753" s="1" t="s">
        <v>116</v>
      </c>
      <c r="C1753" s="1" t="s">
        <v>117</v>
      </c>
      <c r="D1753" s="1" t="s">
        <v>2234</v>
      </c>
      <c r="E1753" s="1" t="s">
        <v>1946</v>
      </c>
      <c r="F1753" s="2">
        <v>45233</v>
      </c>
      <c r="G1753" s="2">
        <v>45033</v>
      </c>
      <c r="H1753" s="2" t="str">
        <f>TEXT(Ecommerce_Sales[[#This Row],[Order_Date]],"mmmm")</f>
        <v>April</v>
      </c>
      <c r="I1753" s="2" t="str">
        <f>TEXT(Ecommerce_Sales[[#This Row],[Order_Date]],"yyyy")</f>
        <v>2023</v>
      </c>
      <c r="J1753" s="2" t="str">
        <f>TEXT(Ecommerce_Sales[[#This Row],[Order_Date]],"mmmm")</f>
        <v>April</v>
      </c>
      <c r="K1753" s="1" t="s">
        <v>1986</v>
      </c>
      <c r="L1753" s="1" t="s">
        <v>6166</v>
      </c>
      <c r="M1753" s="1" t="s">
        <v>1983</v>
      </c>
      <c r="N1753" s="1" t="s">
        <v>1950</v>
      </c>
      <c r="O1753" s="3">
        <v>614</v>
      </c>
      <c r="P1753">
        <v>2</v>
      </c>
      <c r="Q1753" s="3">
        <v>1227</v>
      </c>
      <c r="R1753" s="1" t="s">
        <v>1958</v>
      </c>
      <c r="S1753" s="3">
        <v>101</v>
      </c>
      <c r="U1753" t="str">
        <f>IF(Ecommerce_Sales[[#This Row],[Delivery_Time_Days]]&gt;7,"Delay",IF(Ecommerce_Sales[[#This Row],[Delivery_Time_Days]] = 0,"No delivery",IF(Ecommerce_Sales[[#This Row],[Delivery_Time_Days]]&lt;=7,"On-time")))</f>
        <v>No delivery</v>
      </c>
      <c r="V1753" s="7">
        <f>Ecommerce_Sales[[#This Row],[Profit]]/Ecommerce_Sales[[#This Row],[Total_Price]]</f>
        <v>0.40016299918500409</v>
      </c>
      <c r="W1753" s="3">
        <v>491</v>
      </c>
      <c r="X1753" s="3"/>
    </row>
    <row r="1754" spans="1:24" x14ac:dyDescent="0.25">
      <c r="A1754" s="1" t="s">
        <v>6167</v>
      </c>
      <c r="B1754" s="1" t="s">
        <v>22</v>
      </c>
      <c r="C1754" s="1" t="s">
        <v>23</v>
      </c>
      <c r="D1754" s="1" t="s">
        <v>4747</v>
      </c>
      <c r="E1754" s="1" t="s">
        <v>1966</v>
      </c>
      <c r="F1754" s="2">
        <v>45527</v>
      </c>
      <c r="G1754" s="2">
        <v>45602</v>
      </c>
      <c r="H1754" s="2" t="str">
        <f>TEXT(Ecommerce_Sales[[#This Row],[Order_Date]],"mmmm")</f>
        <v>November</v>
      </c>
      <c r="I1754" s="2" t="str">
        <f>TEXT(Ecommerce_Sales[[#This Row],[Order_Date]],"yyyy")</f>
        <v>2024</v>
      </c>
      <c r="J1754" s="2" t="str">
        <f>TEXT(Ecommerce_Sales[[#This Row],[Order_Date]],"mmmm")</f>
        <v>November</v>
      </c>
      <c r="K1754" s="1" t="s">
        <v>1986</v>
      </c>
      <c r="L1754" s="1" t="s">
        <v>6168</v>
      </c>
      <c r="M1754" s="1" t="s">
        <v>2043</v>
      </c>
      <c r="N1754" s="1" t="s">
        <v>1989</v>
      </c>
      <c r="O1754" s="3">
        <v>318</v>
      </c>
      <c r="P1754">
        <v>7</v>
      </c>
      <c r="Q1754" s="3">
        <v>2228</v>
      </c>
      <c r="R1754" s="1" t="s">
        <v>1951</v>
      </c>
      <c r="S1754" s="3">
        <v>232</v>
      </c>
      <c r="U1754" t="str">
        <f>IF(Ecommerce_Sales[[#This Row],[Delivery_Time_Days]]&gt;7,"Delay",IF(Ecommerce_Sales[[#This Row],[Delivery_Time_Days]] = 0,"No delivery",IF(Ecommerce_Sales[[#This Row],[Delivery_Time_Days]]&lt;=7,"On-time")))</f>
        <v>No delivery</v>
      </c>
      <c r="V1754" s="7">
        <f>Ecommerce_Sales[[#This Row],[Profit]]/Ecommerce_Sales[[#This Row],[Total_Price]]</f>
        <v>0.25</v>
      </c>
      <c r="W1754" s="3">
        <v>557</v>
      </c>
      <c r="X1754" s="3"/>
    </row>
    <row r="1755" spans="1:24" x14ac:dyDescent="0.25">
      <c r="A1755" s="1" t="s">
        <v>6169</v>
      </c>
      <c r="B1755" s="1" t="s">
        <v>1073</v>
      </c>
      <c r="C1755" s="1" t="s">
        <v>1074</v>
      </c>
      <c r="D1755" s="1" t="s">
        <v>5374</v>
      </c>
      <c r="E1755" s="1" t="s">
        <v>1981</v>
      </c>
      <c r="F1755" s="2">
        <v>45230</v>
      </c>
      <c r="G1755" s="2">
        <v>45450</v>
      </c>
      <c r="H1755" s="2" t="str">
        <f>TEXT(Ecommerce_Sales[[#This Row],[Order_Date]],"mmmm")</f>
        <v>June</v>
      </c>
      <c r="I1755" s="2" t="str">
        <f>TEXT(Ecommerce_Sales[[#This Row],[Order_Date]],"yyyy")</f>
        <v>2024</v>
      </c>
      <c r="J1755" s="2" t="str">
        <f>TEXT(Ecommerce_Sales[[#This Row],[Order_Date]],"mmmm")</f>
        <v>June</v>
      </c>
      <c r="K1755" s="1" t="s">
        <v>1986</v>
      </c>
      <c r="L1755" s="1" t="s">
        <v>4892</v>
      </c>
      <c r="M1755" s="1" t="s">
        <v>1949</v>
      </c>
      <c r="N1755" s="1" t="s">
        <v>1950</v>
      </c>
      <c r="O1755" s="3">
        <v>25</v>
      </c>
      <c r="P1755">
        <v>1</v>
      </c>
      <c r="Q1755" s="3">
        <v>25</v>
      </c>
      <c r="R1755" s="1" t="s">
        <v>1958</v>
      </c>
      <c r="S1755" s="3">
        <v>2</v>
      </c>
      <c r="U1755" t="str">
        <f>IF(Ecommerce_Sales[[#This Row],[Delivery_Time_Days]]&gt;7,"Delay",IF(Ecommerce_Sales[[#This Row],[Delivery_Time_Days]] = 0,"No delivery",IF(Ecommerce_Sales[[#This Row],[Delivery_Time_Days]]&lt;=7,"On-time")))</f>
        <v>No delivery</v>
      </c>
      <c r="V1755" s="7">
        <f>Ecommerce_Sales[[#This Row],[Profit]]/Ecommerce_Sales[[#This Row],[Total_Price]]</f>
        <v>0.4</v>
      </c>
      <c r="W1755" s="3">
        <v>10</v>
      </c>
      <c r="X1755" s="3"/>
    </row>
    <row r="1756" spans="1:24" x14ac:dyDescent="0.25">
      <c r="A1756" s="1" t="s">
        <v>6170</v>
      </c>
      <c r="B1756" s="1" t="s">
        <v>196</v>
      </c>
      <c r="C1756" s="1" t="s">
        <v>827</v>
      </c>
      <c r="D1756" s="1" t="s">
        <v>3651</v>
      </c>
      <c r="E1756" s="1" t="s">
        <v>1996</v>
      </c>
      <c r="F1756" s="2">
        <v>45571</v>
      </c>
      <c r="G1756" s="2">
        <v>44936</v>
      </c>
      <c r="H1756" s="2" t="str">
        <f>TEXT(Ecommerce_Sales[[#This Row],[Order_Date]],"mmmm")</f>
        <v>January</v>
      </c>
      <c r="I1756" s="2" t="str">
        <f>TEXT(Ecommerce_Sales[[#This Row],[Order_Date]],"yyyy")</f>
        <v>2023</v>
      </c>
      <c r="J1756" s="2" t="str">
        <f>TEXT(Ecommerce_Sales[[#This Row],[Order_Date]],"mmmm")</f>
        <v>January</v>
      </c>
      <c r="K1756" s="1" t="s">
        <v>1947</v>
      </c>
      <c r="L1756" s="1" t="s">
        <v>6171</v>
      </c>
      <c r="M1756" s="1" t="s">
        <v>1956</v>
      </c>
      <c r="N1756" s="1" t="s">
        <v>1957</v>
      </c>
      <c r="O1756" s="3">
        <v>877</v>
      </c>
      <c r="P1756">
        <v>4</v>
      </c>
      <c r="Q1756" s="3">
        <v>3507</v>
      </c>
      <c r="R1756" s="1" t="s">
        <v>1958</v>
      </c>
      <c r="S1756" s="3">
        <v>335</v>
      </c>
      <c r="T1756">
        <v>7</v>
      </c>
      <c r="U1756" t="str">
        <f>IF(Ecommerce_Sales[[#This Row],[Delivery_Time_Days]]&gt;7,"Delay",IF(Ecommerce_Sales[[#This Row],[Delivery_Time_Days]] = 0,"No delivery",IF(Ecommerce_Sales[[#This Row],[Delivery_Time_Days]]&lt;=7,"On-time")))</f>
        <v>On-time</v>
      </c>
      <c r="V1756" s="7">
        <f>Ecommerce_Sales[[#This Row],[Profit]]/Ecommerce_Sales[[#This Row],[Total_Price]]</f>
        <v>0.14998574280011406</v>
      </c>
      <c r="W1756" s="3">
        <v>526</v>
      </c>
      <c r="X1756" s="3"/>
    </row>
    <row r="1757" spans="1:24" x14ac:dyDescent="0.25">
      <c r="A1757" s="1" t="s">
        <v>6172</v>
      </c>
      <c r="B1757" s="1" t="s">
        <v>1537</v>
      </c>
      <c r="C1757" s="1" t="s">
        <v>1538</v>
      </c>
      <c r="D1757" s="1" t="s">
        <v>6173</v>
      </c>
      <c r="E1757" s="1" t="s">
        <v>1954</v>
      </c>
      <c r="F1757" s="2">
        <v>45553</v>
      </c>
      <c r="G1757" s="2">
        <v>45485</v>
      </c>
      <c r="H1757" s="2" t="str">
        <f>TEXT(Ecommerce_Sales[[#This Row],[Order_Date]],"mmmm")</f>
        <v>July</v>
      </c>
      <c r="I1757" s="2" t="str">
        <f>TEXT(Ecommerce_Sales[[#This Row],[Order_Date]],"yyyy")</f>
        <v>2024</v>
      </c>
      <c r="J1757" s="2" t="str">
        <f>TEXT(Ecommerce_Sales[[#This Row],[Order_Date]],"mmmm")</f>
        <v>July</v>
      </c>
      <c r="K1757" s="1" t="s">
        <v>1992</v>
      </c>
      <c r="L1757" s="1" t="s">
        <v>6174</v>
      </c>
      <c r="M1757" s="1" t="s">
        <v>1988</v>
      </c>
      <c r="N1757" s="1" t="s">
        <v>1989</v>
      </c>
      <c r="O1757" s="3">
        <v>98</v>
      </c>
      <c r="P1757">
        <v>5</v>
      </c>
      <c r="Q1757" s="3">
        <v>488</v>
      </c>
      <c r="R1757" s="1" t="s">
        <v>1951</v>
      </c>
      <c r="S1757" s="3">
        <v>43</v>
      </c>
      <c r="U1757" t="str">
        <f>IF(Ecommerce_Sales[[#This Row],[Delivery_Time_Days]]&gt;7,"Delay",IF(Ecommerce_Sales[[#This Row],[Delivery_Time_Days]] = 0,"No delivery",IF(Ecommerce_Sales[[#This Row],[Delivery_Time_Days]]&lt;=7,"On-time")))</f>
        <v>No delivery</v>
      </c>
      <c r="V1757" s="7">
        <f>Ecommerce_Sales[[#This Row],[Profit]]/Ecommerce_Sales[[#This Row],[Total_Price]]</f>
        <v>0.25</v>
      </c>
      <c r="W1757" s="3">
        <v>122</v>
      </c>
      <c r="X1757" s="3"/>
    </row>
    <row r="1758" spans="1:24" x14ac:dyDescent="0.25">
      <c r="A1758" s="1" t="s">
        <v>6175</v>
      </c>
      <c r="B1758" s="1" t="s">
        <v>1726</v>
      </c>
      <c r="C1758" s="1" t="s">
        <v>1727</v>
      </c>
      <c r="D1758" s="1" t="s">
        <v>6176</v>
      </c>
      <c r="E1758" s="1" t="s">
        <v>1961</v>
      </c>
      <c r="F1758" s="2">
        <v>45205</v>
      </c>
      <c r="G1758" s="2">
        <v>44967</v>
      </c>
      <c r="H1758" s="2" t="str">
        <f>TEXT(Ecommerce_Sales[[#This Row],[Order_Date]],"mmmm")</f>
        <v>February</v>
      </c>
      <c r="I1758" s="2" t="str">
        <f>TEXT(Ecommerce_Sales[[#This Row],[Order_Date]],"yyyy")</f>
        <v>2023</v>
      </c>
      <c r="J1758" s="2" t="str">
        <f>TEXT(Ecommerce_Sales[[#This Row],[Order_Date]],"mmmm")</f>
        <v>February</v>
      </c>
      <c r="K1758" s="1" t="s">
        <v>1947</v>
      </c>
      <c r="L1758" s="1" t="s">
        <v>6177</v>
      </c>
      <c r="M1758" s="1" t="s">
        <v>1988</v>
      </c>
      <c r="N1758" s="1" t="s">
        <v>1989</v>
      </c>
      <c r="O1758" s="3">
        <v>256</v>
      </c>
      <c r="P1758">
        <v>1</v>
      </c>
      <c r="Q1758" s="3">
        <v>256</v>
      </c>
      <c r="R1758" s="1" t="s">
        <v>1951</v>
      </c>
      <c r="S1758" s="3">
        <v>20</v>
      </c>
      <c r="T1758">
        <v>7</v>
      </c>
      <c r="U1758" t="str">
        <f>IF(Ecommerce_Sales[[#This Row],[Delivery_Time_Days]]&gt;7,"Delay",IF(Ecommerce_Sales[[#This Row],[Delivery_Time_Days]] = 0,"No delivery",IF(Ecommerce_Sales[[#This Row],[Delivery_Time_Days]]&lt;=7,"On-time")))</f>
        <v>On-time</v>
      </c>
      <c r="V1758" s="7">
        <f>Ecommerce_Sales[[#This Row],[Profit]]/Ecommerce_Sales[[#This Row],[Total_Price]]</f>
        <v>0.25</v>
      </c>
      <c r="W1758" s="3">
        <v>64</v>
      </c>
      <c r="X1758" s="3"/>
    </row>
    <row r="1759" spans="1:24" x14ac:dyDescent="0.25">
      <c r="A1759" s="1" t="s">
        <v>6178</v>
      </c>
      <c r="B1759" s="1" t="s">
        <v>912</v>
      </c>
      <c r="C1759" s="1" t="s">
        <v>913</v>
      </c>
      <c r="D1759" s="1" t="s">
        <v>2427</v>
      </c>
      <c r="E1759" s="1" t="s">
        <v>1961</v>
      </c>
      <c r="F1759" s="2">
        <v>45458</v>
      </c>
      <c r="G1759" s="2">
        <v>45533</v>
      </c>
      <c r="H1759" s="2" t="str">
        <f>TEXT(Ecommerce_Sales[[#This Row],[Order_Date]],"mmmm")</f>
        <v>August</v>
      </c>
      <c r="I1759" s="2" t="str">
        <f>TEXT(Ecommerce_Sales[[#This Row],[Order_Date]],"yyyy")</f>
        <v>2024</v>
      </c>
      <c r="J1759" s="2" t="str">
        <f>TEXT(Ecommerce_Sales[[#This Row],[Order_Date]],"mmmm")</f>
        <v>August</v>
      </c>
      <c r="K1759" s="1" t="s">
        <v>1947</v>
      </c>
      <c r="L1759" s="1" t="s">
        <v>6179</v>
      </c>
      <c r="M1759" s="1" t="s">
        <v>2065</v>
      </c>
      <c r="N1759" s="1" t="s">
        <v>1978</v>
      </c>
      <c r="O1759" s="3">
        <v>1014</v>
      </c>
      <c r="P1759">
        <v>1</v>
      </c>
      <c r="Q1759" s="3">
        <v>1014</v>
      </c>
      <c r="R1759" s="1" t="s">
        <v>1958</v>
      </c>
      <c r="S1759" s="3">
        <v>58</v>
      </c>
      <c r="T1759">
        <v>6</v>
      </c>
      <c r="U1759" t="str">
        <f>IF(Ecommerce_Sales[[#This Row],[Delivery_Time_Days]]&gt;7,"Delay",IF(Ecommerce_Sales[[#This Row],[Delivery_Time_Days]] = 0,"No delivery",IF(Ecommerce_Sales[[#This Row],[Delivery_Time_Days]]&lt;=7,"On-time")))</f>
        <v>On-time</v>
      </c>
      <c r="V1759" s="7">
        <f>Ecommerce_Sales[[#This Row],[Profit]]/Ecommerce_Sales[[#This Row],[Total_Price]]</f>
        <v>0.35009861932938857</v>
      </c>
      <c r="W1759" s="3">
        <v>355</v>
      </c>
      <c r="X1759" s="3"/>
    </row>
    <row r="1760" spans="1:24" x14ac:dyDescent="0.25">
      <c r="A1760" s="1" t="s">
        <v>6180</v>
      </c>
      <c r="B1760" s="1" t="s">
        <v>1561</v>
      </c>
      <c r="C1760" s="1" t="s">
        <v>1562</v>
      </c>
      <c r="D1760" s="1" t="s">
        <v>5080</v>
      </c>
      <c r="E1760" s="1" t="s">
        <v>1954</v>
      </c>
      <c r="F1760" s="2">
        <v>45461</v>
      </c>
      <c r="G1760" s="2">
        <v>45150</v>
      </c>
      <c r="H1760" s="2" t="str">
        <f>TEXT(Ecommerce_Sales[[#This Row],[Order_Date]],"mmmm")</f>
        <v>August</v>
      </c>
      <c r="I1760" s="2" t="str">
        <f>TEXT(Ecommerce_Sales[[#This Row],[Order_Date]],"yyyy")</f>
        <v>2023</v>
      </c>
      <c r="J1760" s="2" t="str">
        <f>TEXT(Ecommerce_Sales[[#This Row],[Order_Date]],"mmmm")</f>
        <v>August</v>
      </c>
      <c r="K1760" s="1" t="s">
        <v>1986</v>
      </c>
      <c r="L1760" s="1" t="s">
        <v>6181</v>
      </c>
      <c r="M1760" s="1" t="s">
        <v>1956</v>
      </c>
      <c r="N1760" s="1" t="s">
        <v>1957</v>
      </c>
      <c r="O1760" s="3">
        <v>383</v>
      </c>
      <c r="P1760">
        <v>6</v>
      </c>
      <c r="Q1760" s="3">
        <v>2297</v>
      </c>
      <c r="R1760" s="1" t="s">
        <v>1958</v>
      </c>
      <c r="S1760" s="3">
        <v>237</v>
      </c>
      <c r="U1760" t="str">
        <f>IF(Ecommerce_Sales[[#This Row],[Delivery_Time_Days]]&gt;7,"Delay",IF(Ecommerce_Sales[[#This Row],[Delivery_Time_Days]] = 0,"No delivery",IF(Ecommerce_Sales[[#This Row],[Delivery_Time_Days]]&lt;=7,"On-time")))</f>
        <v>No delivery</v>
      </c>
      <c r="V1760" s="7">
        <f>Ecommerce_Sales[[#This Row],[Profit]]/Ecommerce_Sales[[#This Row],[Total_Price]]</f>
        <v>0.1501959077057031</v>
      </c>
      <c r="W1760" s="3">
        <v>345</v>
      </c>
      <c r="X1760" s="3"/>
    </row>
    <row r="1761" spans="1:24" x14ac:dyDescent="0.25">
      <c r="A1761" s="1" t="s">
        <v>6182</v>
      </c>
      <c r="B1761" s="1" t="s">
        <v>422</v>
      </c>
      <c r="C1761" s="1" t="s">
        <v>423</v>
      </c>
      <c r="D1761" s="1" t="s">
        <v>4626</v>
      </c>
      <c r="E1761" s="1" t="s">
        <v>1946</v>
      </c>
      <c r="F1761" s="2">
        <v>45357</v>
      </c>
      <c r="G1761" s="2">
        <v>45127</v>
      </c>
      <c r="H1761" s="2" t="str">
        <f>TEXT(Ecommerce_Sales[[#This Row],[Order_Date]],"mmmm")</f>
        <v>July</v>
      </c>
      <c r="I1761" s="2" t="str">
        <f>TEXT(Ecommerce_Sales[[#This Row],[Order_Date]],"yyyy")</f>
        <v>2023</v>
      </c>
      <c r="J1761" s="2" t="str">
        <f>TEXT(Ecommerce_Sales[[#This Row],[Order_Date]],"mmmm")</f>
        <v>July</v>
      </c>
      <c r="K1761" s="1" t="s">
        <v>1947</v>
      </c>
      <c r="L1761" s="1" t="s">
        <v>6183</v>
      </c>
      <c r="M1761" s="1" t="s">
        <v>2079</v>
      </c>
      <c r="N1761" s="1" t="s">
        <v>1973</v>
      </c>
      <c r="O1761" s="3">
        <v>110</v>
      </c>
      <c r="P1761">
        <v>3</v>
      </c>
      <c r="Q1761" s="3">
        <v>329</v>
      </c>
      <c r="R1761" s="1" t="s">
        <v>1951</v>
      </c>
      <c r="S1761" s="3">
        <v>24</v>
      </c>
      <c r="T1761">
        <v>4</v>
      </c>
      <c r="U1761" t="str">
        <f>IF(Ecommerce_Sales[[#This Row],[Delivery_Time_Days]]&gt;7,"Delay",IF(Ecommerce_Sales[[#This Row],[Delivery_Time_Days]] = 0,"No delivery",IF(Ecommerce_Sales[[#This Row],[Delivery_Time_Days]]&lt;=7,"On-time")))</f>
        <v>On-time</v>
      </c>
      <c r="V1761" s="7">
        <f>Ecommerce_Sales[[#This Row],[Profit]]/Ecommerce_Sales[[#This Row],[Total_Price]]</f>
        <v>0.30091185410334348</v>
      </c>
      <c r="W1761" s="3">
        <v>99</v>
      </c>
      <c r="X1761" s="3"/>
    </row>
    <row r="1762" spans="1:24" x14ac:dyDescent="0.25">
      <c r="A1762" s="1" t="s">
        <v>6184</v>
      </c>
      <c r="B1762" s="1" t="s">
        <v>656</v>
      </c>
      <c r="C1762" s="1" t="s">
        <v>657</v>
      </c>
      <c r="D1762" s="1" t="s">
        <v>2018</v>
      </c>
      <c r="E1762" s="1" t="s">
        <v>1981</v>
      </c>
      <c r="F1762" s="2">
        <v>45019</v>
      </c>
      <c r="G1762" s="2">
        <v>45395</v>
      </c>
      <c r="H1762" s="2" t="str">
        <f>TEXT(Ecommerce_Sales[[#This Row],[Order_Date]],"mmmm")</f>
        <v>April</v>
      </c>
      <c r="I1762" s="2" t="str">
        <f>TEXT(Ecommerce_Sales[[#This Row],[Order_Date]],"yyyy")</f>
        <v>2024</v>
      </c>
      <c r="J1762" s="2" t="str">
        <f>TEXT(Ecommerce_Sales[[#This Row],[Order_Date]],"mmmm")</f>
        <v>April</v>
      </c>
      <c r="K1762" s="1" t="s">
        <v>1947</v>
      </c>
      <c r="L1762" s="1" t="s">
        <v>6185</v>
      </c>
      <c r="M1762" s="1" t="s">
        <v>2026</v>
      </c>
      <c r="N1762" s="1" t="s">
        <v>1978</v>
      </c>
      <c r="O1762" s="3">
        <v>708</v>
      </c>
      <c r="P1762">
        <v>1</v>
      </c>
      <c r="Q1762" s="3">
        <v>708</v>
      </c>
      <c r="R1762" s="1" t="s">
        <v>1951</v>
      </c>
      <c r="S1762" s="3">
        <v>76</v>
      </c>
      <c r="T1762">
        <v>10</v>
      </c>
      <c r="U1762" t="str">
        <f>IF(Ecommerce_Sales[[#This Row],[Delivery_Time_Days]]&gt;7,"Delay",IF(Ecommerce_Sales[[#This Row],[Delivery_Time_Days]] = 0,"No delivery",IF(Ecommerce_Sales[[#This Row],[Delivery_Time_Days]]&lt;=7,"On-time")))</f>
        <v>Delay</v>
      </c>
      <c r="V1762" s="7">
        <f>Ecommerce_Sales[[#This Row],[Profit]]/Ecommerce_Sales[[#This Row],[Total_Price]]</f>
        <v>0.35028248587570621</v>
      </c>
      <c r="W1762" s="3">
        <v>248</v>
      </c>
      <c r="X1762" s="3"/>
    </row>
    <row r="1763" spans="1:24" x14ac:dyDescent="0.25">
      <c r="A1763" s="1" t="s">
        <v>6186</v>
      </c>
      <c r="B1763" s="1" t="s">
        <v>348</v>
      </c>
      <c r="C1763" s="1" t="s">
        <v>349</v>
      </c>
      <c r="D1763" s="1" t="s">
        <v>6187</v>
      </c>
      <c r="E1763" s="1" t="s">
        <v>1961</v>
      </c>
      <c r="F1763" s="2">
        <v>45446</v>
      </c>
      <c r="G1763" s="2">
        <v>45629</v>
      </c>
      <c r="H1763" s="2" t="str">
        <f>TEXT(Ecommerce_Sales[[#This Row],[Order_Date]],"mmmm")</f>
        <v>December</v>
      </c>
      <c r="I1763" s="2" t="str">
        <f>TEXT(Ecommerce_Sales[[#This Row],[Order_Date]],"yyyy")</f>
        <v>2024</v>
      </c>
      <c r="J1763" s="2" t="str">
        <f>TEXT(Ecommerce_Sales[[#This Row],[Order_Date]],"mmmm")</f>
        <v>December</v>
      </c>
      <c r="K1763" s="1" t="s">
        <v>1947</v>
      </c>
      <c r="L1763" s="1" t="s">
        <v>6188</v>
      </c>
      <c r="M1763" s="1" t="s">
        <v>2047</v>
      </c>
      <c r="N1763" s="1" t="s">
        <v>1989</v>
      </c>
      <c r="O1763" s="3">
        <v>821</v>
      </c>
      <c r="P1763">
        <v>4</v>
      </c>
      <c r="Q1763" s="3">
        <v>3283</v>
      </c>
      <c r="R1763" s="1" t="s">
        <v>1951</v>
      </c>
      <c r="S1763" s="3">
        <v>347</v>
      </c>
      <c r="T1763">
        <v>2</v>
      </c>
      <c r="U1763" t="str">
        <f>IF(Ecommerce_Sales[[#This Row],[Delivery_Time_Days]]&gt;7,"Delay",IF(Ecommerce_Sales[[#This Row],[Delivery_Time_Days]] = 0,"No delivery",IF(Ecommerce_Sales[[#This Row],[Delivery_Time_Days]]&lt;=7,"On-time")))</f>
        <v>On-time</v>
      </c>
      <c r="V1763" s="7">
        <f>Ecommerce_Sales[[#This Row],[Profit]]/Ecommerce_Sales[[#This Row],[Total_Price]]</f>
        <v>0.25007614986293025</v>
      </c>
      <c r="W1763" s="3">
        <v>821</v>
      </c>
      <c r="X1763" s="3"/>
    </row>
    <row r="1764" spans="1:24" x14ac:dyDescent="0.25">
      <c r="A1764" s="1" t="s">
        <v>6189</v>
      </c>
      <c r="B1764" s="1" t="s">
        <v>58</v>
      </c>
      <c r="C1764" s="1" t="s">
        <v>938</v>
      </c>
      <c r="D1764" s="1" t="s">
        <v>4514</v>
      </c>
      <c r="E1764" s="1" t="s">
        <v>1966</v>
      </c>
      <c r="F1764" s="2">
        <v>45445</v>
      </c>
      <c r="G1764" s="2">
        <v>45575</v>
      </c>
      <c r="H1764" s="2" t="str">
        <f>TEXT(Ecommerce_Sales[[#This Row],[Order_Date]],"mmmm")</f>
        <v>October</v>
      </c>
      <c r="I1764" s="2" t="str">
        <f>TEXT(Ecommerce_Sales[[#This Row],[Order_Date]],"yyyy")</f>
        <v>2024</v>
      </c>
      <c r="J1764" s="2" t="str">
        <f>TEXT(Ecommerce_Sales[[#This Row],[Order_Date]],"mmmm")</f>
        <v>October</v>
      </c>
      <c r="K1764" s="1" t="s">
        <v>1986</v>
      </c>
      <c r="L1764" s="1" t="s">
        <v>6190</v>
      </c>
      <c r="M1764" s="1" t="s">
        <v>2104</v>
      </c>
      <c r="N1764" s="1" t="s">
        <v>1978</v>
      </c>
      <c r="O1764" s="3">
        <v>366</v>
      </c>
      <c r="P1764">
        <v>3</v>
      </c>
      <c r="Q1764" s="3">
        <v>1099</v>
      </c>
      <c r="R1764" s="1" t="s">
        <v>1951</v>
      </c>
      <c r="S1764" s="3">
        <v>114</v>
      </c>
      <c r="U1764" t="str">
        <f>IF(Ecommerce_Sales[[#This Row],[Delivery_Time_Days]]&gt;7,"Delay",IF(Ecommerce_Sales[[#This Row],[Delivery_Time_Days]] = 0,"No delivery",IF(Ecommerce_Sales[[#This Row],[Delivery_Time_Days]]&lt;=7,"On-time")))</f>
        <v>No delivery</v>
      </c>
      <c r="V1764" s="7">
        <f>Ecommerce_Sales[[#This Row],[Profit]]/Ecommerce_Sales[[#This Row],[Total_Price]]</f>
        <v>0.3503184713375796</v>
      </c>
      <c r="W1764" s="3">
        <v>385</v>
      </c>
      <c r="X1764" s="3"/>
    </row>
    <row r="1765" spans="1:24" x14ac:dyDescent="0.25">
      <c r="A1765" s="1" t="s">
        <v>6191</v>
      </c>
      <c r="B1765" s="1" t="s">
        <v>224</v>
      </c>
      <c r="C1765" s="1" t="s">
        <v>225</v>
      </c>
      <c r="D1765" s="1" t="s">
        <v>2849</v>
      </c>
      <c r="E1765" s="1" t="s">
        <v>1966</v>
      </c>
      <c r="F1765" s="2">
        <v>45249</v>
      </c>
      <c r="G1765" s="2">
        <v>45090</v>
      </c>
      <c r="H1765" s="2" t="str">
        <f>TEXT(Ecommerce_Sales[[#This Row],[Order_Date]],"mmmm")</f>
        <v>June</v>
      </c>
      <c r="I1765" s="2" t="str">
        <f>TEXT(Ecommerce_Sales[[#This Row],[Order_Date]],"yyyy")</f>
        <v>2023</v>
      </c>
      <c r="J1765" s="2" t="str">
        <f>TEXT(Ecommerce_Sales[[#This Row],[Order_Date]],"mmmm")</f>
        <v>June</v>
      </c>
      <c r="K1765" s="1" t="s">
        <v>1947</v>
      </c>
      <c r="L1765" s="1" t="s">
        <v>6192</v>
      </c>
      <c r="M1765" s="1" t="s">
        <v>1956</v>
      </c>
      <c r="N1765" s="1" t="s">
        <v>1957</v>
      </c>
      <c r="O1765" s="3">
        <v>170</v>
      </c>
      <c r="P1765">
        <v>4</v>
      </c>
      <c r="Q1765" s="3">
        <v>682</v>
      </c>
      <c r="R1765" s="1" t="s">
        <v>1958</v>
      </c>
      <c r="S1765" s="3">
        <v>43</v>
      </c>
      <c r="T1765">
        <v>4</v>
      </c>
      <c r="U1765" t="str">
        <f>IF(Ecommerce_Sales[[#This Row],[Delivery_Time_Days]]&gt;7,"Delay",IF(Ecommerce_Sales[[#This Row],[Delivery_Time_Days]] = 0,"No delivery",IF(Ecommerce_Sales[[#This Row],[Delivery_Time_Days]]&lt;=7,"On-time")))</f>
        <v>On-time</v>
      </c>
      <c r="V1765" s="7">
        <f>Ecommerce_Sales[[#This Row],[Profit]]/Ecommerce_Sales[[#This Row],[Total_Price]]</f>
        <v>0.14956011730205279</v>
      </c>
      <c r="W1765" s="3">
        <v>102</v>
      </c>
      <c r="X1765" s="3"/>
    </row>
    <row r="1766" spans="1:24" x14ac:dyDescent="0.25">
      <c r="A1766" s="1" t="s">
        <v>6193</v>
      </c>
      <c r="B1766" s="1" t="s">
        <v>234</v>
      </c>
      <c r="C1766" s="1" t="s">
        <v>235</v>
      </c>
      <c r="D1766" s="1" t="s">
        <v>2410</v>
      </c>
      <c r="E1766" s="1" t="s">
        <v>1996</v>
      </c>
      <c r="F1766" s="2">
        <v>45139</v>
      </c>
      <c r="G1766" s="2">
        <v>45442</v>
      </c>
      <c r="H1766" s="2" t="str">
        <f>TEXT(Ecommerce_Sales[[#This Row],[Order_Date]],"mmmm")</f>
        <v>May</v>
      </c>
      <c r="I1766" s="2" t="str">
        <f>TEXT(Ecommerce_Sales[[#This Row],[Order_Date]],"yyyy")</f>
        <v>2024</v>
      </c>
      <c r="J1766" s="2" t="str">
        <f>TEXT(Ecommerce_Sales[[#This Row],[Order_Date]],"mmmm")</f>
        <v>May</v>
      </c>
      <c r="K1766" s="1" t="s">
        <v>1947</v>
      </c>
      <c r="L1766" s="1" t="s">
        <v>6194</v>
      </c>
      <c r="M1766" s="1" t="s">
        <v>2104</v>
      </c>
      <c r="N1766" s="1" t="s">
        <v>1978</v>
      </c>
      <c r="O1766" s="3">
        <v>116</v>
      </c>
      <c r="P1766">
        <v>3</v>
      </c>
      <c r="Q1766" s="3">
        <v>347</v>
      </c>
      <c r="R1766" s="1" t="s">
        <v>1951</v>
      </c>
      <c r="S1766" s="3">
        <v>21</v>
      </c>
      <c r="T1766">
        <v>7</v>
      </c>
      <c r="U1766" t="str">
        <f>IF(Ecommerce_Sales[[#This Row],[Delivery_Time_Days]]&gt;7,"Delay",IF(Ecommerce_Sales[[#This Row],[Delivery_Time_Days]] = 0,"No delivery",IF(Ecommerce_Sales[[#This Row],[Delivery_Time_Days]]&lt;=7,"On-time")))</f>
        <v>On-time</v>
      </c>
      <c r="V1766" s="7">
        <f>Ecommerce_Sales[[#This Row],[Profit]]/Ecommerce_Sales[[#This Row],[Total_Price]]</f>
        <v>0.34870317002881845</v>
      </c>
      <c r="W1766" s="3">
        <v>121</v>
      </c>
      <c r="X1766" s="3"/>
    </row>
    <row r="1767" spans="1:24" x14ac:dyDescent="0.25">
      <c r="A1767" s="1" t="s">
        <v>6195</v>
      </c>
      <c r="B1767" s="1" t="s">
        <v>440</v>
      </c>
      <c r="C1767" s="1" t="s">
        <v>441</v>
      </c>
      <c r="D1767" s="1" t="s">
        <v>2021</v>
      </c>
      <c r="E1767" s="1" t="s">
        <v>1996</v>
      </c>
      <c r="F1767" s="2">
        <v>45193</v>
      </c>
      <c r="G1767" s="2">
        <v>45410</v>
      </c>
      <c r="H1767" s="2" t="str">
        <f>TEXT(Ecommerce_Sales[[#This Row],[Order_Date]],"mmmm")</f>
        <v>April</v>
      </c>
      <c r="I1767" s="2" t="str">
        <f>TEXT(Ecommerce_Sales[[#This Row],[Order_Date]],"yyyy")</f>
        <v>2024</v>
      </c>
      <c r="J1767" s="2" t="str">
        <f>TEXT(Ecommerce_Sales[[#This Row],[Order_Date]],"mmmm")</f>
        <v>April</v>
      </c>
      <c r="K1767" s="1" t="s">
        <v>1947</v>
      </c>
      <c r="L1767" s="1" t="s">
        <v>6196</v>
      </c>
      <c r="M1767" s="1" t="s">
        <v>2047</v>
      </c>
      <c r="N1767" s="1" t="s">
        <v>1989</v>
      </c>
      <c r="O1767" s="3">
        <v>699</v>
      </c>
      <c r="P1767">
        <v>2</v>
      </c>
      <c r="Q1767" s="3">
        <v>1399</v>
      </c>
      <c r="R1767" s="1" t="s">
        <v>1951</v>
      </c>
      <c r="S1767" s="3">
        <v>126</v>
      </c>
      <c r="T1767">
        <v>3</v>
      </c>
      <c r="U1767" t="str">
        <f>IF(Ecommerce_Sales[[#This Row],[Delivery_Time_Days]]&gt;7,"Delay",IF(Ecommerce_Sales[[#This Row],[Delivery_Time_Days]] = 0,"No delivery",IF(Ecommerce_Sales[[#This Row],[Delivery_Time_Days]]&lt;=7,"On-time")))</f>
        <v>On-time</v>
      </c>
      <c r="V1767" s="7">
        <f>Ecommerce_Sales[[#This Row],[Profit]]/Ecommerce_Sales[[#This Row],[Total_Price]]</f>
        <v>0.25017869907076484</v>
      </c>
      <c r="W1767" s="3">
        <v>350</v>
      </c>
      <c r="X1767" s="3"/>
    </row>
    <row r="1768" spans="1:24" x14ac:dyDescent="0.25">
      <c r="A1768" s="1" t="s">
        <v>6197</v>
      </c>
      <c r="B1768" s="1" t="s">
        <v>525</v>
      </c>
      <c r="C1768" s="1" t="s">
        <v>526</v>
      </c>
      <c r="D1768" s="1" t="s">
        <v>3541</v>
      </c>
      <c r="E1768" s="1" t="s">
        <v>1996</v>
      </c>
      <c r="F1768" s="2">
        <v>45052</v>
      </c>
      <c r="G1768" s="2">
        <v>45617</v>
      </c>
      <c r="H1768" s="2" t="str">
        <f>TEXT(Ecommerce_Sales[[#This Row],[Order_Date]],"mmmm")</f>
        <v>November</v>
      </c>
      <c r="I1768" s="2" t="str">
        <f>TEXT(Ecommerce_Sales[[#This Row],[Order_Date]],"yyyy")</f>
        <v>2024</v>
      </c>
      <c r="J1768" s="2" t="str">
        <f>TEXT(Ecommerce_Sales[[#This Row],[Order_Date]],"mmmm")</f>
        <v>November</v>
      </c>
      <c r="K1768" s="1" t="s">
        <v>1986</v>
      </c>
      <c r="L1768" s="1" t="s">
        <v>6198</v>
      </c>
      <c r="M1768" s="1" t="s">
        <v>2002</v>
      </c>
      <c r="N1768" s="1" t="s">
        <v>1989</v>
      </c>
      <c r="O1768" s="3">
        <v>1176</v>
      </c>
      <c r="P1768">
        <v>6</v>
      </c>
      <c r="Q1768" s="3">
        <v>7057</v>
      </c>
      <c r="R1768" s="1" t="s">
        <v>2008</v>
      </c>
      <c r="S1768" s="3">
        <v>931</v>
      </c>
      <c r="U1768" t="str">
        <f>IF(Ecommerce_Sales[[#This Row],[Delivery_Time_Days]]&gt;7,"Delay",IF(Ecommerce_Sales[[#This Row],[Delivery_Time_Days]] = 0,"No delivery",IF(Ecommerce_Sales[[#This Row],[Delivery_Time_Days]]&lt;=7,"On-time")))</f>
        <v>No delivery</v>
      </c>
      <c r="V1768" s="7">
        <f>Ecommerce_Sales[[#This Row],[Profit]]/Ecommerce_Sales[[#This Row],[Total_Price]]</f>
        <v>0.2499645741816636</v>
      </c>
      <c r="W1768" s="3">
        <v>1764</v>
      </c>
      <c r="X1768" s="3"/>
    </row>
    <row r="1769" spans="1:24" x14ac:dyDescent="0.25">
      <c r="A1769" s="1" t="s">
        <v>6199</v>
      </c>
      <c r="B1769" s="1" t="s">
        <v>1437</v>
      </c>
      <c r="C1769" s="1" t="s">
        <v>1438</v>
      </c>
      <c r="D1769" s="1" t="s">
        <v>6200</v>
      </c>
      <c r="E1769" s="1" t="s">
        <v>1981</v>
      </c>
      <c r="F1769" s="2">
        <v>45385</v>
      </c>
      <c r="G1769" s="2">
        <v>44949</v>
      </c>
      <c r="H1769" s="2" t="str">
        <f>TEXT(Ecommerce_Sales[[#This Row],[Order_Date]],"mmmm")</f>
        <v>January</v>
      </c>
      <c r="I1769" s="2" t="str">
        <f>TEXT(Ecommerce_Sales[[#This Row],[Order_Date]],"yyyy")</f>
        <v>2023</v>
      </c>
      <c r="J1769" s="2" t="str">
        <f>TEXT(Ecommerce_Sales[[#This Row],[Order_Date]],"mmmm")</f>
        <v>January</v>
      </c>
      <c r="K1769" s="1" t="s">
        <v>1947</v>
      </c>
      <c r="L1769" s="1" t="s">
        <v>6201</v>
      </c>
      <c r="M1769" s="1" t="s">
        <v>2104</v>
      </c>
      <c r="N1769" s="1" t="s">
        <v>1978</v>
      </c>
      <c r="O1769" s="3">
        <v>338</v>
      </c>
      <c r="P1769">
        <v>3</v>
      </c>
      <c r="Q1769" s="3">
        <v>1015</v>
      </c>
      <c r="R1769" s="1" t="s">
        <v>1951</v>
      </c>
      <c r="S1769" s="3">
        <v>75</v>
      </c>
      <c r="T1769">
        <v>8</v>
      </c>
      <c r="U1769" t="str">
        <f>IF(Ecommerce_Sales[[#This Row],[Delivery_Time_Days]]&gt;7,"Delay",IF(Ecommerce_Sales[[#This Row],[Delivery_Time_Days]] = 0,"No delivery",IF(Ecommerce_Sales[[#This Row],[Delivery_Time_Days]]&lt;=7,"On-time")))</f>
        <v>Delay</v>
      </c>
      <c r="V1769" s="7">
        <f>Ecommerce_Sales[[#This Row],[Profit]]/Ecommerce_Sales[[#This Row],[Total_Price]]</f>
        <v>0.34975369458128081</v>
      </c>
      <c r="W1769" s="3">
        <v>355</v>
      </c>
      <c r="X1769" s="3"/>
    </row>
    <row r="1770" spans="1:24" x14ac:dyDescent="0.25">
      <c r="A1770" s="1" t="s">
        <v>6202</v>
      </c>
      <c r="B1770" s="1" t="s">
        <v>1483</v>
      </c>
      <c r="C1770" s="1" t="s">
        <v>1593</v>
      </c>
      <c r="D1770" s="1" t="s">
        <v>3646</v>
      </c>
      <c r="E1770" s="1" t="s">
        <v>1996</v>
      </c>
      <c r="F1770" s="2">
        <v>45555</v>
      </c>
      <c r="G1770" s="2">
        <v>45167</v>
      </c>
      <c r="H1770" s="2" t="str">
        <f>TEXT(Ecommerce_Sales[[#This Row],[Order_Date]],"mmmm")</f>
        <v>August</v>
      </c>
      <c r="I1770" s="2" t="str">
        <f>TEXT(Ecommerce_Sales[[#This Row],[Order_Date]],"yyyy")</f>
        <v>2023</v>
      </c>
      <c r="J1770" s="2" t="str">
        <f>TEXT(Ecommerce_Sales[[#This Row],[Order_Date]],"mmmm")</f>
        <v>August</v>
      </c>
      <c r="K1770" s="1" t="s">
        <v>1986</v>
      </c>
      <c r="L1770" s="1" t="s">
        <v>6203</v>
      </c>
      <c r="M1770" s="1" t="s">
        <v>1977</v>
      </c>
      <c r="N1770" s="1" t="s">
        <v>1978</v>
      </c>
      <c r="O1770" s="3">
        <v>810</v>
      </c>
      <c r="P1770">
        <v>1</v>
      </c>
      <c r="Q1770" s="3">
        <v>810</v>
      </c>
      <c r="R1770" s="1" t="s">
        <v>1951</v>
      </c>
      <c r="S1770" s="3">
        <v>99</v>
      </c>
      <c r="U1770" t="str">
        <f>IF(Ecommerce_Sales[[#This Row],[Delivery_Time_Days]]&gt;7,"Delay",IF(Ecommerce_Sales[[#This Row],[Delivery_Time_Days]] = 0,"No delivery",IF(Ecommerce_Sales[[#This Row],[Delivery_Time_Days]]&lt;=7,"On-time")))</f>
        <v>No delivery</v>
      </c>
      <c r="V1770" s="7">
        <f>Ecommerce_Sales[[#This Row],[Profit]]/Ecommerce_Sales[[#This Row],[Total_Price]]</f>
        <v>0.35061728395061731</v>
      </c>
      <c r="W1770" s="3">
        <v>284</v>
      </c>
      <c r="X1770" s="3"/>
    </row>
    <row r="1771" spans="1:24" x14ac:dyDescent="0.25">
      <c r="A1771" s="1" t="s">
        <v>6204</v>
      </c>
      <c r="B1771" s="1" t="s">
        <v>106</v>
      </c>
      <c r="C1771" s="1" t="s">
        <v>107</v>
      </c>
      <c r="D1771" s="1" t="s">
        <v>4390</v>
      </c>
      <c r="E1771" s="1" t="s">
        <v>1981</v>
      </c>
      <c r="F1771" s="2">
        <v>45593</v>
      </c>
      <c r="G1771" s="2">
        <v>45630</v>
      </c>
      <c r="H1771" s="2" t="str">
        <f>TEXT(Ecommerce_Sales[[#This Row],[Order_Date]],"mmmm")</f>
        <v>December</v>
      </c>
      <c r="I1771" s="2" t="str">
        <f>TEXT(Ecommerce_Sales[[#This Row],[Order_Date]],"yyyy")</f>
        <v>2024</v>
      </c>
      <c r="J1771" s="2" t="str">
        <f>TEXT(Ecommerce_Sales[[#This Row],[Order_Date]],"mmmm")</f>
        <v>December</v>
      </c>
      <c r="K1771" s="1" t="s">
        <v>1947</v>
      </c>
      <c r="L1771" s="1" t="s">
        <v>6205</v>
      </c>
      <c r="M1771" s="1" t="s">
        <v>2047</v>
      </c>
      <c r="N1771" s="1" t="s">
        <v>1989</v>
      </c>
      <c r="O1771" s="3">
        <v>1867</v>
      </c>
      <c r="P1771">
        <v>2</v>
      </c>
      <c r="Q1771" s="3">
        <v>3733</v>
      </c>
      <c r="R1771" s="1" t="s">
        <v>1951</v>
      </c>
      <c r="S1771" s="3">
        <v>402</v>
      </c>
      <c r="T1771">
        <v>5</v>
      </c>
      <c r="U1771" t="str">
        <f>IF(Ecommerce_Sales[[#This Row],[Delivery_Time_Days]]&gt;7,"Delay",IF(Ecommerce_Sales[[#This Row],[Delivery_Time_Days]] = 0,"No delivery",IF(Ecommerce_Sales[[#This Row],[Delivery_Time_Days]]&lt;=7,"On-time")))</f>
        <v>On-time</v>
      </c>
      <c r="V1771" s="7">
        <f>Ecommerce_Sales[[#This Row],[Profit]]/Ecommerce_Sales[[#This Row],[Total_Price]]</f>
        <v>0.24993302973479775</v>
      </c>
      <c r="W1771" s="3">
        <v>933</v>
      </c>
      <c r="X1771" s="3"/>
    </row>
    <row r="1772" spans="1:24" x14ac:dyDescent="0.25">
      <c r="A1772" s="1" t="s">
        <v>6206</v>
      </c>
      <c r="B1772" s="1" t="s">
        <v>1013</v>
      </c>
      <c r="C1772" s="1" t="s">
        <v>1014</v>
      </c>
      <c r="D1772" s="1" t="s">
        <v>6207</v>
      </c>
      <c r="E1772" s="1" t="s">
        <v>1966</v>
      </c>
      <c r="F1772" s="2">
        <v>45593</v>
      </c>
      <c r="G1772" s="2">
        <v>45042</v>
      </c>
      <c r="H1772" s="2" t="str">
        <f>TEXT(Ecommerce_Sales[[#This Row],[Order_Date]],"mmmm")</f>
        <v>April</v>
      </c>
      <c r="I1772" s="2" t="str">
        <f>TEXT(Ecommerce_Sales[[#This Row],[Order_Date]],"yyyy")</f>
        <v>2023</v>
      </c>
      <c r="J1772" s="2" t="str">
        <f>TEXT(Ecommerce_Sales[[#This Row],[Order_Date]],"mmmm")</f>
        <v>April</v>
      </c>
      <c r="K1772" s="1" t="s">
        <v>1947</v>
      </c>
      <c r="L1772" s="1" t="s">
        <v>6208</v>
      </c>
      <c r="M1772" s="1" t="s">
        <v>1988</v>
      </c>
      <c r="N1772" s="1" t="s">
        <v>1989</v>
      </c>
      <c r="O1772" s="3">
        <v>143</v>
      </c>
      <c r="P1772">
        <v>5</v>
      </c>
      <c r="Q1772" s="3">
        <v>713</v>
      </c>
      <c r="R1772" s="1" t="s">
        <v>1958</v>
      </c>
      <c r="S1772" s="3">
        <v>70</v>
      </c>
      <c r="T1772">
        <v>7</v>
      </c>
      <c r="U1772" t="str">
        <f>IF(Ecommerce_Sales[[#This Row],[Delivery_Time_Days]]&gt;7,"Delay",IF(Ecommerce_Sales[[#This Row],[Delivery_Time_Days]] = 0,"No delivery",IF(Ecommerce_Sales[[#This Row],[Delivery_Time_Days]]&lt;=7,"On-time")))</f>
        <v>On-time</v>
      </c>
      <c r="V1772" s="7">
        <f>Ecommerce_Sales[[#This Row],[Profit]]/Ecommerce_Sales[[#This Row],[Total_Price]]</f>
        <v>0.24964936886395511</v>
      </c>
      <c r="W1772" s="3">
        <v>178</v>
      </c>
      <c r="X1772" s="3"/>
    </row>
    <row r="1773" spans="1:24" x14ac:dyDescent="0.25">
      <c r="A1773" s="1" t="s">
        <v>6209</v>
      </c>
      <c r="B1773" s="1" t="s">
        <v>1201</v>
      </c>
      <c r="C1773" s="1" t="s">
        <v>1202</v>
      </c>
      <c r="D1773" s="1" t="s">
        <v>3059</v>
      </c>
      <c r="E1773" s="1" t="s">
        <v>1946</v>
      </c>
      <c r="F1773" s="2">
        <v>45015</v>
      </c>
      <c r="G1773" s="2">
        <v>45451</v>
      </c>
      <c r="H1773" s="2" t="str">
        <f>TEXT(Ecommerce_Sales[[#This Row],[Order_Date]],"mmmm")</f>
        <v>June</v>
      </c>
      <c r="I1773" s="2" t="str">
        <f>TEXT(Ecommerce_Sales[[#This Row],[Order_Date]],"yyyy")</f>
        <v>2024</v>
      </c>
      <c r="J1773" s="2" t="str">
        <f>TEXT(Ecommerce_Sales[[#This Row],[Order_Date]],"mmmm")</f>
        <v>June</v>
      </c>
      <c r="K1773" s="1" t="s">
        <v>1947</v>
      </c>
      <c r="L1773" s="1" t="s">
        <v>6210</v>
      </c>
      <c r="M1773" s="1" t="s">
        <v>2030</v>
      </c>
      <c r="N1773" s="1" t="s">
        <v>1978</v>
      </c>
      <c r="O1773" s="3">
        <v>179</v>
      </c>
      <c r="P1773">
        <v>3</v>
      </c>
      <c r="Q1773" s="3">
        <v>538</v>
      </c>
      <c r="R1773" s="1" t="s">
        <v>1951</v>
      </c>
      <c r="S1773" s="3">
        <v>36</v>
      </c>
      <c r="T1773">
        <v>10</v>
      </c>
      <c r="U1773" t="str">
        <f>IF(Ecommerce_Sales[[#This Row],[Delivery_Time_Days]]&gt;7,"Delay",IF(Ecommerce_Sales[[#This Row],[Delivery_Time_Days]] = 0,"No delivery",IF(Ecommerce_Sales[[#This Row],[Delivery_Time_Days]]&lt;=7,"On-time")))</f>
        <v>Delay</v>
      </c>
      <c r="V1773" s="7">
        <f>Ecommerce_Sales[[#This Row],[Profit]]/Ecommerce_Sales[[#This Row],[Total_Price]]</f>
        <v>0.34944237918215615</v>
      </c>
      <c r="W1773" s="3">
        <v>188</v>
      </c>
      <c r="X1773" s="3"/>
    </row>
    <row r="1774" spans="1:24" x14ac:dyDescent="0.25">
      <c r="A1774" s="1" t="s">
        <v>6211</v>
      </c>
      <c r="B1774" s="1" t="s">
        <v>172</v>
      </c>
      <c r="C1774" s="1" t="s">
        <v>173</v>
      </c>
      <c r="D1774" s="1" t="s">
        <v>4236</v>
      </c>
      <c r="E1774" s="1" t="s">
        <v>1996</v>
      </c>
      <c r="F1774" s="2">
        <v>45459</v>
      </c>
      <c r="G1774" s="2">
        <v>45397</v>
      </c>
      <c r="H1774" s="2" t="str">
        <f>TEXT(Ecommerce_Sales[[#This Row],[Order_Date]],"mmmm")</f>
        <v>April</v>
      </c>
      <c r="I1774" s="2" t="str">
        <f>TEXT(Ecommerce_Sales[[#This Row],[Order_Date]],"yyyy")</f>
        <v>2024</v>
      </c>
      <c r="J1774" s="2" t="str">
        <f>TEXT(Ecommerce_Sales[[#This Row],[Order_Date]],"mmmm")</f>
        <v>April</v>
      </c>
      <c r="K1774" s="1" t="s">
        <v>1992</v>
      </c>
      <c r="L1774" s="1" t="s">
        <v>6212</v>
      </c>
      <c r="M1774" s="1" t="s">
        <v>2002</v>
      </c>
      <c r="N1774" s="1" t="s">
        <v>1989</v>
      </c>
      <c r="O1774" s="3">
        <v>979</v>
      </c>
      <c r="P1774">
        <v>5</v>
      </c>
      <c r="Q1774" s="3">
        <v>4897</v>
      </c>
      <c r="R1774" s="1" t="s">
        <v>1951</v>
      </c>
      <c r="S1774" s="3">
        <v>349</v>
      </c>
      <c r="U1774" t="str">
        <f>IF(Ecommerce_Sales[[#This Row],[Delivery_Time_Days]]&gt;7,"Delay",IF(Ecommerce_Sales[[#This Row],[Delivery_Time_Days]] = 0,"No delivery",IF(Ecommerce_Sales[[#This Row],[Delivery_Time_Days]]&lt;=7,"On-time")))</f>
        <v>No delivery</v>
      </c>
      <c r="V1774" s="7">
        <f>Ecommerce_Sales[[#This Row],[Profit]]/Ecommerce_Sales[[#This Row],[Total_Price]]</f>
        <v>0.24994894833571574</v>
      </c>
      <c r="W1774" s="3">
        <v>1224</v>
      </c>
      <c r="X1774" s="3"/>
    </row>
    <row r="1775" spans="1:24" x14ac:dyDescent="0.25">
      <c r="A1775" s="1" t="s">
        <v>6213</v>
      </c>
      <c r="B1775" s="1" t="s">
        <v>992</v>
      </c>
      <c r="C1775" s="1" t="s">
        <v>993</v>
      </c>
      <c r="D1775" s="1" t="s">
        <v>2396</v>
      </c>
      <c r="E1775" s="1" t="s">
        <v>1996</v>
      </c>
      <c r="F1775" s="2">
        <v>45493</v>
      </c>
      <c r="G1775" s="2">
        <v>45558</v>
      </c>
      <c r="H1775" s="2" t="str">
        <f>TEXT(Ecommerce_Sales[[#This Row],[Order_Date]],"mmmm")</f>
        <v>September</v>
      </c>
      <c r="I1775" s="2" t="str">
        <f>TEXT(Ecommerce_Sales[[#This Row],[Order_Date]],"yyyy")</f>
        <v>2024</v>
      </c>
      <c r="J1775" s="2" t="str">
        <f>TEXT(Ecommerce_Sales[[#This Row],[Order_Date]],"mmmm")</f>
        <v>September</v>
      </c>
      <c r="K1775" s="1" t="s">
        <v>1986</v>
      </c>
      <c r="L1775" s="1" t="s">
        <v>6214</v>
      </c>
      <c r="M1775" s="1" t="s">
        <v>2047</v>
      </c>
      <c r="N1775" s="1" t="s">
        <v>1989</v>
      </c>
      <c r="O1775" s="3">
        <v>89</v>
      </c>
      <c r="P1775">
        <v>3</v>
      </c>
      <c r="Q1775" s="3">
        <v>267</v>
      </c>
      <c r="R1775" s="1" t="s">
        <v>1958</v>
      </c>
      <c r="S1775" s="3">
        <v>37</v>
      </c>
      <c r="U1775" t="str">
        <f>IF(Ecommerce_Sales[[#This Row],[Delivery_Time_Days]]&gt;7,"Delay",IF(Ecommerce_Sales[[#This Row],[Delivery_Time_Days]] = 0,"No delivery",IF(Ecommerce_Sales[[#This Row],[Delivery_Time_Days]]&lt;=7,"On-time")))</f>
        <v>No delivery</v>
      </c>
      <c r="V1775" s="7">
        <f>Ecommerce_Sales[[#This Row],[Profit]]/Ecommerce_Sales[[#This Row],[Total_Price]]</f>
        <v>0.25093632958801498</v>
      </c>
      <c r="W1775" s="3">
        <v>67</v>
      </c>
      <c r="X1775" s="3"/>
    </row>
    <row r="1776" spans="1:24" x14ac:dyDescent="0.25">
      <c r="A1776" s="1" t="s">
        <v>6215</v>
      </c>
      <c r="B1776" s="1" t="s">
        <v>176</v>
      </c>
      <c r="C1776" s="1" t="s">
        <v>177</v>
      </c>
      <c r="D1776" s="1" t="s">
        <v>6101</v>
      </c>
      <c r="E1776" s="1" t="s">
        <v>1946</v>
      </c>
      <c r="F1776" s="2">
        <v>45499</v>
      </c>
      <c r="G1776" s="2">
        <v>45642</v>
      </c>
      <c r="H1776" s="2" t="str">
        <f>TEXT(Ecommerce_Sales[[#This Row],[Order_Date]],"mmmm")</f>
        <v>December</v>
      </c>
      <c r="I1776" s="2" t="str">
        <f>TEXT(Ecommerce_Sales[[#This Row],[Order_Date]],"yyyy")</f>
        <v>2024</v>
      </c>
      <c r="J1776" s="2" t="str">
        <f>TEXT(Ecommerce_Sales[[#This Row],[Order_Date]],"mmmm")</f>
        <v>December</v>
      </c>
      <c r="K1776" s="1" t="s">
        <v>1947</v>
      </c>
      <c r="L1776" s="1" t="s">
        <v>6216</v>
      </c>
      <c r="M1776" s="1" t="s">
        <v>1972</v>
      </c>
      <c r="N1776" s="1" t="s">
        <v>1973</v>
      </c>
      <c r="O1776" s="3">
        <v>1511</v>
      </c>
      <c r="P1776">
        <v>8</v>
      </c>
      <c r="Q1776" s="3">
        <v>12087</v>
      </c>
      <c r="R1776" s="1" t="s">
        <v>1958</v>
      </c>
      <c r="S1776" s="3">
        <v>1783</v>
      </c>
      <c r="T1776">
        <v>7</v>
      </c>
      <c r="U1776" t="str">
        <f>IF(Ecommerce_Sales[[#This Row],[Delivery_Time_Days]]&gt;7,"Delay",IF(Ecommerce_Sales[[#This Row],[Delivery_Time_Days]] = 0,"No delivery",IF(Ecommerce_Sales[[#This Row],[Delivery_Time_Days]]&lt;=7,"On-time")))</f>
        <v>On-time</v>
      </c>
      <c r="V1776" s="7">
        <f>Ecommerce_Sales[[#This Row],[Profit]]/Ecommerce_Sales[[#This Row],[Total_Price]]</f>
        <v>0.2999917266484653</v>
      </c>
      <c r="W1776" s="3">
        <v>3626</v>
      </c>
      <c r="X1776" s="3"/>
    </row>
    <row r="1777" spans="1:24" x14ac:dyDescent="0.25">
      <c r="A1777" s="1" t="s">
        <v>6217</v>
      </c>
      <c r="B1777" s="1" t="s">
        <v>1863</v>
      </c>
      <c r="C1777" s="1" t="s">
        <v>1864</v>
      </c>
      <c r="D1777" s="1" t="s">
        <v>6158</v>
      </c>
      <c r="E1777" s="1" t="s">
        <v>1961</v>
      </c>
      <c r="F1777" s="2">
        <v>45374</v>
      </c>
      <c r="G1777" s="2">
        <v>44982</v>
      </c>
      <c r="H1777" s="2" t="str">
        <f>TEXT(Ecommerce_Sales[[#This Row],[Order_Date]],"mmmm")</f>
        <v>February</v>
      </c>
      <c r="I1777" s="2" t="str">
        <f>TEXT(Ecommerce_Sales[[#This Row],[Order_Date]],"yyyy")</f>
        <v>2023</v>
      </c>
      <c r="J1777" s="2" t="str">
        <f>TEXT(Ecommerce_Sales[[#This Row],[Order_Date]],"mmmm")</f>
        <v>February</v>
      </c>
      <c r="K1777" s="1" t="s">
        <v>1947</v>
      </c>
      <c r="L1777" s="1" t="s">
        <v>6218</v>
      </c>
      <c r="M1777" s="1" t="s">
        <v>1972</v>
      </c>
      <c r="N1777" s="1" t="s">
        <v>1973</v>
      </c>
      <c r="O1777" s="3">
        <v>494</v>
      </c>
      <c r="P1777">
        <v>2</v>
      </c>
      <c r="Q1777" s="3">
        <v>988</v>
      </c>
      <c r="R1777" s="1" t="s">
        <v>1958</v>
      </c>
      <c r="S1777" s="3">
        <v>71</v>
      </c>
      <c r="T1777">
        <v>3</v>
      </c>
      <c r="U1777" t="str">
        <f>IF(Ecommerce_Sales[[#This Row],[Delivery_Time_Days]]&gt;7,"Delay",IF(Ecommerce_Sales[[#This Row],[Delivery_Time_Days]] = 0,"No delivery",IF(Ecommerce_Sales[[#This Row],[Delivery_Time_Days]]&lt;=7,"On-time")))</f>
        <v>On-time</v>
      </c>
      <c r="V1777" s="7">
        <f>Ecommerce_Sales[[#This Row],[Profit]]/Ecommerce_Sales[[#This Row],[Total_Price]]</f>
        <v>0.30060728744939269</v>
      </c>
      <c r="W1777" s="3">
        <v>297</v>
      </c>
      <c r="X1777" s="3"/>
    </row>
    <row r="1778" spans="1:24" x14ac:dyDescent="0.25">
      <c r="A1778" s="1" t="s">
        <v>6219</v>
      </c>
      <c r="B1778" s="1" t="s">
        <v>873</v>
      </c>
      <c r="C1778" s="1" t="s">
        <v>874</v>
      </c>
      <c r="D1778" s="1" t="s">
        <v>6031</v>
      </c>
      <c r="E1778" s="1" t="s">
        <v>1954</v>
      </c>
      <c r="F1778" s="2">
        <v>44945</v>
      </c>
      <c r="G1778" s="2">
        <v>44949</v>
      </c>
      <c r="H1778" s="2" t="str">
        <f>TEXT(Ecommerce_Sales[[#This Row],[Order_Date]],"mmmm")</f>
        <v>January</v>
      </c>
      <c r="I1778" s="2" t="str">
        <f>TEXT(Ecommerce_Sales[[#This Row],[Order_Date]],"yyyy")</f>
        <v>2023</v>
      </c>
      <c r="J1778" s="2" t="str">
        <f>TEXT(Ecommerce_Sales[[#This Row],[Order_Date]],"mmmm")</f>
        <v>January</v>
      </c>
      <c r="K1778" s="1" t="s">
        <v>1947</v>
      </c>
      <c r="L1778" s="1" t="s">
        <v>6220</v>
      </c>
      <c r="M1778" s="1" t="s">
        <v>1968</v>
      </c>
      <c r="N1778" s="1" t="s">
        <v>1957</v>
      </c>
      <c r="O1778" s="3">
        <v>508</v>
      </c>
      <c r="P1778">
        <v>1</v>
      </c>
      <c r="Q1778" s="3">
        <v>508</v>
      </c>
      <c r="R1778" s="1" t="s">
        <v>1958</v>
      </c>
      <c r="S1778" s="3">
        <v>46</v>
      </c>
      <c r="T1778">
        <v>5</v>
      </c>
      <c r="U1778" t="str">
        <f>IF(Ecommerce_Sales[[#This Row],[Delivery_Time_Days]]&gt;7,"Delay",IF(Ecommerce_Sales[[#This Row],[Delivery_Time_Days]] = 0,"No delivery",IF(Ecommerce_Sales[[#This Row],[Delivery_Time_Days]]&lt;=7,"On-time")))</f>
        <v>On-time</v>
      </c>
      <c r="V1778" s="7">
        <f>Ecommerce_Sales[[#This Row],[Profit]]/Ecommerce_Sales[[#This Row],[Total_Price]]</f>
        <v>0.14960629921259844</v>
      </c>
      <c r="W1778" s="3">
        <v>76</v>
      </c>
      <c r="X1778" s="3"/>
    </row>
    <row r="1779" spans="1:24" x14ac:dyDescent="0.25">
      <c r="A1779" s="1" t="s">
        <v>6221</v>
      </c>
      <c r="B1779" s="1" t="s">
        <v>70</v>
      </c>
      <c r="C1779" s="1" t="s">
        <v>71</v>
      </c>
      <c r="D1779" s="1" t="s">
        <v>3863</v>
      </c>
      <c r="E1779" s="1" t="s">
        <v>1954</v>
      </c>
      <c r="F1779" s="2">
        <v>45441</v>
      </c>
      <c r="G1779" s="2">
        <v>45087</v>
      </c>
      <c r="H1779" s="2" t="str">
        <f>TEXT(Ecommerce_Sales[[#This Row],[Order_Date]],"mmmm")</f>
        <v>June</v>
      </c>
      <c r="I1779" s="2" t="str">
        <f>TEXT(Ecommerce_Sales[[#This Row],[Order_Date]],"yyyy")</f>
        <v>2023</v>
      </c>
      <c r="J1779" s="2" t="str">
        <f>TEXT(Ecommerce_Sales[[#This Row],[Order_Date]],"mmmm")</f>
        <v>June</v>
      </c>
      <c r="K1779" s="1" t="s">
        <v>1947</v>
      </c>
      <c r="L1779" s="1" t="s">
        <v>6222</v>
      </c>
      <c r="M1779" s="1" t="s">
        <v>1949</v>
      </c>
      <c r="N1779" s="1" t="s">
        <v>1950</v>
      </c>
      <c r="O1779" s="3">
        <v>387</v>
      </c>
      <c r="P1779">
        <v>1</v>
      </c>
      <c r="Q1779" s="3">
        <v>387</v>
      </c>
      <c r="R1779" s="1" t="s">
        <v>1951</v>
      </c>
      <c r="S1779" s="3">
        <v>35</v>
      </c>
      <c r="T1779">
        <v>8</v>
      </c>
      <c r="U1779" t="str">
        <f>IF(Ecommerce_Sales[[#This Row],[Delivery_Time_Days]]&gt;7,"Delay",IF(Ecommerce_Sales[[#This Row],[Delivery_Time_Days]] = 0,"No delivery",IF(Ecommerce_Sales[[#This Row],[Delivery_Time_Days]]&lt;=7,"On-time")))</f>
        <v>Delay</v>
      </c>
      <c r="V1779" s="7">
        <f>Ecommerce_Sales[[#This Row],[Profit]]/Ecommerce_Sales[[#This Row],[Total_Price]]</f>
        <v>0.4005167958656331</v>
      </c>
      <c r="W1779" s="3">
        <v>155</v>
      </c>
      <c r="X1779" s="3"/>
    </row>
    <row r="1780" spans="1:24" x14ac:dyDescent="0.25">
      <c r="A1780" s="1" t="s">
        <v>6223</v>
      </c>
      <c r="B1780" s="1" t="s">
        <v>1577</v>
      </c>
      <c r="C1780" s="1" t="s">
        <v>1578</v>
      </c>
      <c r="D1780" s="1" t="s">
        <v>2932</v>
      </c>
      <c r="E1780" s="1" t="s">
        <v>2005</v>
      </c>
      <c r="F1780" s="2">
        <v>45113</v>
      </c>
      <c r="G1780" s="2">
        <v>45171</v>
      </c>
      <c r="H1780" s="2" t="str">
        <f>TEXT(Ecommerce_Sales[[#This Row],[Order_Date]],"mmmm")</f>
        <v>September</v>
      </c>
      <c r="I1780" s="2" t="str">
        <f>TEXT(Ecommerce_Sales[[#This Row],[Order_Date]],"yyyy")</f>
        <v>2023</v>
      </c>
      <c r="J1780" s="2" t="str">
        <f>TEXT(Ecommerce_Sales[[#This Row],[Order_Date]],"mmmm")</f>
        <v>September</v>
      </c>
      <c r="K1780" s="1" t="s">
        <v>1947</v>
      </c>
      <c r="L1780" s="1" t="s">
        <v>3637</v>
      </c>
      <c r="M1780" s="1" t="s">
        <v>2104</v>
      </c>
      <c r="N1780" s="1" t="s">
        <v>1978</v>
      </c>
      <c r="O1780" s="3">
        <v>911</v>
      </c>
      <c r="P1780">
        <v>4</v>
      </c>
      <c r="Q1780" s="3">
        <v>3644</v>
      </c>
      <c r="R1780" s="1" t="s">
        <v>1958</v>
      </c>
      <c r="S1780" s="3">
        <v>481</v>
      </c>
      <c r="T1780">
        <v>9</v>
      </c>
      <c r="U1780" t="str">
        <f>IF(Ecommerce_Sales[[#This Row],[Delivery_Time_Days]]&gt;7,"Delay",IF(Ecommerce_Sales[[#This Row],[Delivery_Time_Days]] = 0,"No delivery",IF(Ecommerce_Sales[[#This Row],[Delivery_Time_Days]]&lt;=7,"On-time")))</f>
        <v>Delay</v>
      </c>
      <c r="V1780" s="7">
        <f>Ecommerce_Sales[[#This Row],[Profit]]/Ecommerce_Sales[[#This Row],[Total_Price]]</f>
        <v>0.34989023051591656</v>
      </c>
      <c r="W1780" s="3">
        <v>1275</v>
      </c>
      <c r="X1780" s="3"/>
    </row>
    <row r="1781" spans="1:24" x14ac:dyDescent="0.25">
      <c r="A1781" s="1" t="s">
        <v>6224</v>
      </c>
      <c r="B1781" s="1" t="s">
        <v>1716</v>
      </c>
      <c r="C1781" s="1" t="s">
        <v>1717</v>
      </c>
      <c r="D1781" s="1" t="s">
        <v>6225</v>
      </c>
      <c r="E1781" s="1" t="s">
        <v>1996</v>
      </c>
      <c r="F1781" s="2">
        <v>45222</v>
      </c>
      <c r="G1781" s="2">
        <v>45394</v>
      </c>
      <c r="H1781" s="2" t="str">
        <f>TEXT(Ecommerce_Sales[[#This Row],[Order_Date]],"mmmm")</f>
        <v>April</v>
      </c>
      <c r="I1781" s="2" t="str">
        <f>TEXT(Ecommerce_Sales[[#This Row],[Order_Date]],"yyyy")</f>
        <v>2024</v>
      </c>
      <c r="J1781" s="2" t="str">
        <f>TEXT(Ecommerce_Sales[[#This Row],[Order_Date]],"mmmm")</f>
        <v>April</v>
      </c>
      <c r="K1781" s="1" t="s">
        <v>1947</v>
      </c>
      <c r="L1781" s="1" t="s">
        <v>6226</v>
      </c>
      <c r="M1781" s="1" t="s">
        <v>1968</v>
      </c>
      <c r="N1781" s="1" t="s">
        <v>1957</v>
      </c>
      <c r="O1781" s="3">
        <v>27</v>
      </c>
      <c r="P1781">
        <v>3</v>
      </c>
      <c r="Q1781" s="3">
        <v>82</v>
      </c>
      <c r="R1781" s="1" t="s">
        <v>1958</v>
      </c>
      <c r="S1781" s="3">
        <v>11</v>
      </c>
      <c r="T1781">
        <v>3</v>
      </c>
      <c r="U1781" t="str">
        <f>IF(Ecommerce_Sales[[#This Row],[Delivery_Time_Days]]&gt;7,"Delay",IF(Ecommerce_Sales[[#This Row],[Delivery_Time_Days]] = 0,"No delivery",IF(Ecommerce_Sales[[#This Row],[Delivery_Time_Days]]&lt;=7,"On-time")))</f>
        <v>On-time</v>
      </c>
      <c r="V1781" s="7">
        <f>Ecommerce_Sales[[#This Row],[Profit]]/Ecommerce_Sales[[#This Row],[Total_Price]]</f>
        <v>0.14634146341463414</v>
      </c>
      <c r="W1781" s="3">
        <v>12</v>
      </c>
      <c r="X1781" s="3"/>
    </row>
    <row r="1782" spans="1:24" x14ac:dyDescent="0.25">
      <c r="A1782" s="1" t="s">
        <v>6227</v>
      </c>
      <c r="B1782" s="1" t="s">
        <v>821</v>
      </c>
      <c r="C1782" s="1" t="s">
        <v>822</v>
      </c>
      <c r="D1782" s="1" t="s">
        <v>3816</v>
      </c>
      <c r="E1782" s="1" t="s">
        <v>2005</v>
      </c>
      <c r="F1782" s="2">
        <v>45031</v>
      </c>
      <c r="G1782" s="2">
        <v>45376</v>
      </c>
      <c r="H1782" s="2" t="str">
        <f>TEXT(Ecommerce_Sales[[#This Row],[Order_Date]],"mmmm")</f>
        <v>March</v>
      </c>
      <c r="I1782" s="2" t="str">
        <f>TEXT(Ecommerce_Sales[[#This Row],[Order_Date]],"yyyy")</f>
        <v>2024</v>
      </c>
      <c r="J1782" s="2" t="str">
        <f>TEXT(Ecommerce_Sales[[#This Row],[Order_Date]],"mmmm")</f>
        <v>March</v>
      </c>
      <c r="K1782" s="1" t="s">
        <v>1947</v>
      </c>
      <c r="L1782" s="1" t="s">
        <v>6228</v>
      </c>
      <c r="M1782" s="1" t="s">
        <v>2054</v>
      </c>
      <c r="N1782" s="1" t="s">
        <v>1957</v>
      </c>
      <c r="O1782" s="3">
        <v>967</v>
      </c>
      <c r="P1782">
        <v>2</v>
      </c>
      <c r="Q1782" s="3">
        <v>1935</v>
      </c>
      <c r="R1782" s="1" t="s">
        <v>1951</v>
      </c>
      <c r="S1782" s="3">
        <v>174</v>
      </c>
      <c r="T1782">
        <v>4</v>
      </c>
      <c r="U1782" t="str">
        <f>IF(Ecommerce_Sales[[#This Row],[Delivery_Time_Days]]&gt;7,"Delay",IF(Ecommerce_Sales[[#This Row],[Delivery_Time_Days]] = 0,"No delivery",IF(Ecommerce_Sales[[#This Row],[Delivery_Time_Days]]&lt;=7,"On-time")))</f>
        <v>On-time</v>
      </c>
      <c r="V1782" s="7">
        <f>Ecommerce_Sales[[#This Row],[Profit]]/Ecommerce_Sales[[#This Row],[Total_Price]]</f>
        <v>0.14987080103359174</v>
      </c>
      <c r="W1782" s="3">
        <v>290</v>
      </c>
      <c r="X1782" s="3"/>
    </row>
    <row r="1783" spans="1:24" x14ac:dyDescent="0.25">
      <c r="A1783" s="1" t="s">
        <v>6229</v>
      </c>
      <c r="B1783" s="1" t="s">
        <v>1029</v>
      </c>
      <c r="C1783" s="1" t="s">
        <v>1030</v>
      </c>
      <c r="D1783" s="1" t="s">
        <v>2640</v>
      </c>
      <c r="E1783" s="1" t="s">
        <v>1946</v>
      </c>
      <c r="F1783" s="2">
        <v>45466</v>
      </c>
      <c r="G1783" s="2">
        <v>45527</v>
      </c>
      <c r="H1783" s="2" t="str">
        <f>TEXT(Ecommerce_Sales[[#This Row],[Order_Date]],"mmmm")</f>
        <v>August</v>
      </c>
      <c r="I1783" s="2" t="str">
        <f>TEXT(Ecommerce_Sales[[#This Row],[Order_Date]],"yyyy")</f>
        <v>2024</v>
      </c>
      <c r="J1783" s="2" t="str">
        <f>TEXT(Ecommerce_Sales[[#This Row],[Order_Date]],"mmmm")</f>
        <v>August</v>
      </c>
      <c r="K1783" s="1" t="s">
        <v>1947</v>
      </c>
      <c r="L1783" s="1" t="s">
        <v>6230</v>
      </c>
      <c r="M1783" s="1" t="s">
        <v>1988</v>
      </c>
      <c r="N1783" s="1" t="s">
        <v>1989</v>
      </c>
      <c r="O1783" s="3">
        <v>370</v>
      </c>
      <c r="P1783">
        <v>6</v>
      </c>
      <c r="Q1783" s="3">
        <v>2219</v>
      </c>
      <c r="R1783" s="1" t="s">
        <v>2008</v>
      </c>
      <c r="S1783" s="3">
        <v>178</v>
      </c>
      <c r="T1783">
        <v>8</v>
      </c>
      <c r="U1783" t="str">
        <f>IF(Ecommerce_Sales[[#This Row],[Delivery_Time_Days]]&gt;7,"Delay",IF(Ecommerce_Sales[[#This Row],[Delivery_Time_Days]] = 0,"No delivery",IF(Ecommerce_Sales[[#This Row],[Delivery_Time_Days]]&lt;=7,"On-time")))</f>
        <v>Delay</v>
      </c>
      <c r="V1783" s="7">
        <f>Ecommerce_Sales[[#This Row],[Profit]]/Ecommerce_Sales[[#This Row],[Total_Price]]</f>
        <v>0.25011266336187471</v>
      </c>
      <c r="W1783" s="3">
        <v>555</v>
      </c>
      <c r="X1783" s="3"/>
    </row>
    <row r="1784" spans="1:24" x14ac:dyDescent="0.25">
      <c r="A1784" s="1" t="s">
        <v>6231</v>
      </c>
      <c r="B1784" s="1" t="s">
        <v>450</v>
      </c>
      <c r="C1784" s="1" t="s">
        <v>451</v>
      </c>
      <c r="D1784" s="1" t="s">
        <v>3829</v>
      </c>
      <c r="E1784" s="1" t="s">
        <v>1966</v>
      </c>
      <c r="F1784" s="2">
        <v>45426</v>
      </c>
      <c r="G1784" s="2">
        <v>44979</v>
      </c>
      <c r="H1784" s="2" t="str">
        <f>TEXT(Ecommerce_Sales[[#This Row],[Order_Date]],"mmmm")</f>
        <v>February</v>
      </c>
      <c r="I1784" s="2" t="str">
        <f>TEXT(Ecommerce_Sales[[#This Row],[Order_Date]],"yyyy")</f>
        <v>2023</v>
      </c>
      <c r="J1784" s="2" t="str">
        <f>TEXT(Ecommerce_Sales[[#This Row],[Order_Date]],"mmmm")</f>
        <v>February</v>
      </c>
      <c r="K1784" s="1" t="s">
        <v>1947</v>
      </c>
      <c r="L1784" s="1" t="s">
        <v>3972</v>
      </c>
      <c r="M1784" s="1" t="s">
        <v>2065</v>
      </c>
      <c r="N1784" s="1" t="s">
        <v>1978</v>
      </c>
      <c r="O1784" s="3">
        <v>704</v>
      </c>
      <c r="P1784">
        <v>1</v>
      </c>
      <c r="Q1784" s="3">
        <v>704</v>
      </c>
      <c r="R1784" s="1" t="s">
        <v>1958</v>
      </c>
      <c r="S1784" s="3">
        <v>82</v>
      </c>
      <c r="T1784">
        <v>4</v>
      </c>
      <c r="U1784" t="str">
        <f>IF(Ecommerce_Sales[[#This Row],[Delivery_Time_Days]]&gt;7,"Delay",IF(Ecommerce_Sales[[#This Row],[Delivery_Time_Days]] = 0,"No delivery",IF(Ecommerce_Sales[[#This Row],[Delivery_Time_Days]]&lt;=7,"On-time")))</f>
        <v>On-time</v>
      </c>
      <c r="V1784" s="7">
        <f>Ecommerce_Sales[[#This Row],[Profit]]/Ecommerce_Sales[[#This Row],[Total_Price]]</f>
        <v>0.35085227272727271</v>
      </c>
      <c r="W1784" s="3">
        <v>247</v>
      </c>
      <c r="X1784" s="3"/>
    </row>
    <row r="1785" spans="1:24" x14ac:dyDescent="0.25">
      <c r="A1785" s="1" t="s">
        <v>6232</v>
      </c>
      <c r="B1785" s="1" t="s">
        <v>649</v>
      </c>
      <c r="C1785" s="1" t="s">
        <v>650</v>
      </c>
      <c r="D1785" s="1" t="s">
        <v>3310</v>
      </c>
      <c r="E1785" s="1" t="s">
        <v>1954</v>
      </c>
      <c r="F1785" s="2">
        <v>45068</v>
      </c>
      <c r="G1785" s="2">
        <v>45091</v>
      </c>
      <c r="H1785" s="2" t="str">
        <f>TEXT(Ecommerce_Sales[[#This Row],[Order_Date]],"mmmm")</f>
        <v>June</v>
      </c>
      <c r="I1785" s="2" t="str">
        <f>TEXT(Ecommerce_Sales[[#This Row],[Order_Date]],"yyyy")</f>
        <v>2023</v>
      </c>
      <c r="J1785" s="2" t="str">
        <f>TEXT(Ecommerce_Sales[[#This Row],[Order_Date]],"mmmm")</f>
        <v>June</v>
      </c>
      <c r="K1785" s="1" t="s">
        <v>1992</v>
      </c>
      <c r="L1785" s="1" t="s">
        <v>6233</v>
      </c>
      <c r="M1785" s="1" t="s">
        <v>1988</v>
      </c>
      <c r="N1785" s="1" t="s">
        <v>1989</v>
      </c>
      <c r="O1785" s="3">
        <v>982</v>
      </c>
      <c r="P1785">
        <v>6</v>
      </c>
      <c r="Q1785" s="3">
        <v>5891</v>
      </c>
      <c r="R1785" s="1" t="s">
        <v>1951</v>
      </c>
      <c r="S1785" s="3">
        <v>535</v>
      </c>
      <c r="U1785" t="str">
        <f>IF(Ecommerce_Sales[[#This Row],[Delivery_Time_Days]]&gt;7,"Delay",IF(Ecommerce_Sales[[#This Row],[Delivery_Time_Days]] = 0,"No delivery",IF(Ecommerce_Sales[[#This Row],[Delivery_Time_Days]]&lt;=7,"On-time")))</f>
        <v>No delivery</v>
      </c>
      <c r="V1785" s="7">
        <f>Ecommerce_Sales[[#This Row],[Profit]]/Ecommerce_Sales[[#This Row],[Total_Price]]</f>
        <v>0.25004243761670347</v>
      </c>
      <c r="W1785" s="3">
        <v>1473</v>
      </c>
      <c r="X1785" s="3"/>
    </row>
    <row r="1786" spans="1:24" x14ac:dyDescent="0.25">
      <c r="A1786" s="1" t="s">
        <v>6234</v>
      </c>
      <c r="B1786" s="1" t="s">
        <v>509</v>
      </c>
      <c r="C1786" s="1" t="s">
        <v>510</v>
      </c>
      <c r="D1786" s="1" t="s">
        <v>5281</v>
      </c>
      <c r="E1786" s="1" t="s">
        <v>2005</v>
      </c>
      <c r="F1786" s="2">
        <v>45375</v>
      </c>
      <c r="G1786" s="2">
        <v>45268</v>
      </c>
      <c r="H1786" s="2" t="str">
        <f>TEXT(Ecommerce_Sales[[#This Row],[Order_Date]],"mmmm")</f>
        <v>December</v>
      </c>
      <c r="I1786" s="2" t="str">
        <f>TEXT(Ecommerce_Sales[[#This Row],[Order_Date]],"yyyy")</f>
        <v>2023</v>
      </c>
      <c r="J1786" s="2" t="str">
        <f>TEXT(Ecommerce_Sales[[#This Row],[Order_Date]],"mmmm")</f>
        <v>December</v>
      </c>
      <c r="K1786" s="1" t="s">
        <v>1947</v>
      </c>
      <c r="L1786" s="1" t="s">
        <v>6235</v>
      </c>
      <c r="M1786" s="1" t="s">
        <v>1949</v>
      </c>
      <c r="N1786" s="1" t="s">
        <v>1950</v>
      </c>
      <c r="O1786" s="3">
        <v>1300</v>
      </c>
      <c r="P1786">
        <v>8</v>
      </c>
      <c r="Q1786" s="3">
        <v>10402</v>
      </c>
      <c r="R1786" s="1" t="s">
        <v>1951</v>
      </c>
      <c r="S1786" s="3">
        <v>726</v>
      </c>
      <c r="T1786">
        <v>4</v>
      </c>
      <c r="U1786" t="str">
        <f>IF(Ecommerce_Sales[[#This Row],[Delivery_Time_Days]]&gt;7,"Delay",IF(Ecommerce_Sales[[#This Row],[Delivery_Time_Days]] = 0,"No delivery",IF(Ecommerce_Sales[[#This Row],[Delivery_Time_Days]]&lt;=7,"On-time")))</f>
        <v>On-time</v>
      </c>
      <c r="V1786" s="7">
        <f>Ecommerce_Sales[[#This Row],[Profit]]/Ecommerce_Sales[[#This Row],[Total_Price]]</f>
        <v>0.400019227071717</v>
      </c>
      <c r="W1786" s="3">
        <v>4161</v>
      </c>
      <c r="X1786" s="3"/>
    </row>
    <row r="1787" spans="1:24" x14ac:dyDescent="0.25">
      <c r="A1787" s="1" t="s">
        <v>6236</v>
      </c>
      <c r="B1787" s="1" t="s">
        <v>1041</v>
      </c>
      <c r="C1787" s="1" t="s">
        <v>1042</v>
      </c>
      <c r="D1787" s="1" t="s">
        <v>2367</v>
      </c>
      <c r="E1787" s="1" t="s">
        <v>1981</v>
      </c>
      <c r="F1787" s="2">
        <v>45265</v>
      </c>
      <c r="G1787" s="2">
        <v>45405</v>
      </c>
      <c r="H1787" s="2" t="str">
        <f>TEXT(Ecommerce_Sales[[#This Row],[Order_Date]],"mmmm")</f>
        <v>April</v>
      </c>
      <c r="I1787" s="2" t="str">
        <f>TEXT(Ecommerce_Sales[[#This Row],[Order_Date]],"yyyy")</f>
        <v>2024</v>
      </c>
      <c r="J1787" s="2" t="str">
        <f>TEXT(Ecommerce_Sales[[#This Row],[Order_Date]],"mmmm")</f>
        <v>April</v>
      </c>
      <c r="K1787" s="1" t="s">
        <v>1947</v>
      </c>
      <c r="L1787" s="1" t="s">
        <v>6237</v>
      </c>
      <c r="M1787" s="1" t="s">
        <v>1983</v>
      </c>
      <c r="N1787" s="1" t="s">
        <v>1950</v>
      </c>
      <c r="O1787" s="3">
        <v>953</v>
      </c>
      <c r="P1787">
        <v>3</v>
      </c>
      <c r="Q1787" s="3">
        <v>2858</v>
      </c>
      <c r="R1787" s="1" t="s">
        <v>1951</v>
      </c>
      <c r="S1787" s="3">
        <v>264</v>
      </c>
      <c r="T1787">
        <v>3</v>
      </c>
      <c r="U1787" t="str">
        <f>IF(Ecommerce_Sales[[#This Row],[Delivery_Time_Days]]&gt;7,"Delay",IF(Ecommerce_Sales[[#This Row],[Delivery_Time_Days]] = 0,"No delivery",IF(Ecommerce_Sales[[#This Row],[Delivery_Time_Days]]&lt;=7,"On-time")))</f>
        <v>On-time</v>
      </c>
      <c r="V1787" s="7">
        <f>Ecommerce_Sales[[#This Row],[Profit]]/Ecommerce_Sales[[#This Row],[Total_Price]]</f>
        <v>0.3999300209937019</v>
      </c>
      <c r="W1787" s="3">
        <v>1143</v>
      </c>
      <c r="X1787" s="3"/>
    </row>
    <row r="1788" spans="1:24" x14ac:dyDescent="0.25">
      <c r="A1788" s="1" t="s">
        <v>6238</v>
      </c>
      <c r="B1788" s="1" t="s">
        <v>1522</v>
      </c>
      <c r="C1788" s="1" t="s">
        <v>1523</v>
      </c>
      <c r="D1788" s="1" t="s">
        <v>6239</v>
      </c>
      <c r="E1788" s="1" t="s">
        <v>1966</v>
      </c>
      <c r="F1788" s="2">
        <v>45249</v>
      </c>
      <c r="G1788" s="2">
        <v>45029</v>
      </c>
      <c r="H1788" s="2" t="str">
        <f>TEXT(Ecommerce_Sales[[#This Row],[Order_Date]],"mmmm")</f>
        <v>April</v>
      </c>
      <c r="I1788" s="2" t="str">
        <f>TEXT(Ecommerce_Sales[[#This Row],[Order_Date]],"yyyy")</f>
        <v>2023</v>
      </c>
      <c r="J1788" s="2" t="str">
        <f>TEXT(Ecommerce_Sales[[#This Row],[Order_Date]],"mmmm")</f>
        <v>April</v>
      </c>
      <c r="K1788" s="1" t="s">
        <v>1947</v>
      </c>
      <c r="L1788" s="1" t="s">
        <v>6240</v>
      </c>
      <c r="M1788" s="1" t="s">
        <v>2104</v>
      </c>
      <c r="N1788" s="1" t="s">
        <v>1978</v>
      </c>
      <c r="O1788" s="3">
        <v>644</v>
      </c>
      <c r="P1788">
        <v>2</v>
      </c>
      <c r="Q1788" s="3">
        <v>1288</v>
      </c>
      <c r="R1788" s="1" t="s">
        <v>2012</v>
      </c>
      <c r="S1788" s="3">
        <v>110</v>
      </c>
      <c r="T1788">
        <v>8</v>
      </c>
      <c r="U1788" t="str">
        <f>IF(Ecommerce_Sales[[#This Row],[Delivery_Time_Days]]&gt;7,"Delay",IF(Ecommerce_Sales[[#This Row],[Delivery_Time_Days]] = 0,"No delivery",IF(Ecommerce_Sales[[#This Row],[Delivery_Time_Days]]&lt;=7,"On-time")))</f>
        <v>Delay</v>
      </c>
      <c r="V1788" s="7">
        <f>Ecommerce_Sales[[#This Row],[Profit]]/Ecommerce_Sales[[#This Row],[Total_Price]]</f>
        <v>0.3501552795031056</v>
      </c>
      <c r="W1788" s="3">
        <v>451</v>
      </c>
      <c r="X1788" s="3"/>
    </row>
    <row r="1789" spans="1:24" x14ac:dyDescent="0.25">
      <c r="A1789" s="1" t="s">
        <v>6241</v>
      </c>
      <c r="B1789" s="1" t="s">
        <v>344</v>
      </c>
      <c r="C1789" s="1" t="s">
        <v>345</v>
      </c>
      <c r="D1789" s="1" t="s">
        <v>6242</v>
      </c>
      <c r="E1789" s="1" t="s">
        <v>1981</v>
      </c>
      <c r="F1789" s="2">
        <v>45103</v>
      </c>
      <c r="G1789" s="2">
        <v>45493</v>
      </c>
      <c r="H1789" s="2" t="str">
        <f>TEXT(Ecommerce_Sales[[#This Row],[Order_Date]],"mmmm")</f>
        <v>July</v>
      </c>
      <c r="I1789" s="2" t="str">
        <f>TEXT(Ecommerce_Sales[[#This Row],[Order_Date]],"yyyy")</f>
        <v>2024</v>
      </c>
      <c r="J1789" s="2" t="str">
        <f>TEXT(Ecommerce_Sales[[#This Row],[Order_Date]],"mmmm")</f>
        <v>July</v>
      </c>
      <c r="K1789" s="1" t="s">
        <v>1947</v>
      </c>
      <c r="L1789" s="1" t="s">
        <v>6243</v>
      </c>
      <c r="M1789" s="1" t="s">
        <v>2043</v>
      </c>
      <c r="N1789" s="1" t="s">
        <v>1989</v>
      </c>
      <c r="O1789" s="3">
        <v>239</v>
      </c>
      <c r="P1789">
        <v>6</v>
      </c>
      <c r="Q1789" s="3">
        <v>1436</v>
      </c>
      <c r="R1789" s="1" t="s">
        <v>1958</v>
      </c>
      <c r="S1789" s="3">
        <v>210</v>
      </c>
      <c r="T1789">
        <v>2</v>
      </c>
      <c r="U1789" t="str">
        <f>IF(Ecommerce_Sales[[#This Row],[Delivery_Time_Days]]&gt;7,"Delay",IF(Ecommerce_Sales[[#This Row],[Delivery_Time_Days]] = 0,"No delivery",IF(Ecommerce_Sales[[#This Row],[Delivery_Time_Days]]&lt;=7,"On-time")))</f>
        <v>On-time</v>
      </c>
      <c r="V1789" s="7">
        <f>Ecommerce_Sales[[#This Row],[Profit]]/Ecommerce_Sales[[#This Row],[Total_Price]]</f>
        <v>0.25</v>
      </c>
      <c r="W1789" s="3">
        <v>359</v>
      </c>
      <c r="X1789" s="3"/>
    </row>
    <row r="1790" spans="1:24" x14ac:dyDescent="0.25">
      <c r="A1790" s="1" t="s">
        <v>6244</v>
      </c>
      <c r="B1790" s="1" t="s">
        <v>409</v>
      </c>
      <c r="C1790" s="1" t="s">
        <v>410</v>
      </c>
      <c r="D1790" s="1" t="s">
        <v>3886</v>
      </c>
      <c r="E1790" s="1" t="s">
        <v>1996</v>
      </c>
      <c r="F1790" s="2">
        <v>45563</v>
      </c>
      <c r="G1790" s="2">
        <v>45614</v>
      </c>
      <c r="H1790" s="2" t="str">
        <f>TEXT(Ecommerce_Sales[[#This Row],[Order_Date]],"mmmm")</f>
        <v>November</v>
      </c>
      <c r="I1790" s="2" t="str">
        <f>TEXT(Ecommerce_Sales[[#This Row],[Order_Date]],"yyyy")</f>
        <v>2024</v>
      </c>
      <c r="J1790" s="2" t="str">
        <f>TEXT(Ecommerce_Sales[[#This Row],[Order_Date]],"mmmm")</f>
        <v>November</v>
      </c>
      <c r="K1790" s="1" t="s">
        <v>1986</v>
      </c>
      <c r="L1790" s="1" t="s">
        <v>6245</v>
      </c>
      <c r="M1790" s="1" t="s">
        <v>1998</v>
      </c>
      <c r="N1790" s="1" t="s">
        <v>1973</v>
      </c>
      <c r="O1790" s="3">
        <v>337</v>
      </c>
      <c r="P1790">
        <v>4</v>
      </c>
      <c r="Q1790" s="3">
        <v>1347</v>
      </c>
      <c r="R1790" s="1" t="s">
        <v>2016</v>
      </c>
      <c r="S1790" s="3">
        <v>107</v>
      </c>
      <c r="U1790" t="str">
        <f>IF(Ecommerce_Sales[[#This Row],[Delivery_Time_Days]]&gt;7,"Delay",IF(Ecommerce_Sales[[#This Row],[Delivery_Time_Days]] = 0,"No delivery",IF(Ecommerce_Sales[[#This Row],[Delivery_Time_Days]]&lt;=7,"On-time")))</f>
        <v>No delivery</v>
      </c>
      <c r="V1790" s="7">
        <f>Ecommerce_Sales[[#This Row],[Profit]]/Ecommerce_Sales[[#This Row],[Total_Price]]</f>
        <v>0.29992576095025986</v>
      </c>
      <c r="W1790" s="3">
        <v>404</v>
      </c>
      <c r="X1790" s="3"/>
    </row>
    <row r="1791" spans="1:24" x14ac:dyDescent="0.25">
      <c r="A1791" s="1" t="s">
        <v>6246</v>
      </c>
      <c r="B1791" s="1" t="s">
        <v>166</v>
      </c>
      <c r="C1791" s="1" t="s">
        <v>167</v>
      </c>
      <c r="D1791" s="1" t="s">
        <v>2705</v>
      </c>
      <c r="E1791" s="1" t="s">
        <v>1966</v>
      </c>
      <c r="F1791" s="2">
        <v>45141</v>
      </c>
      <c r="G1791" s="2">
        <v>44973</v>
      </c>
      <c r="H1791" s="2" t="str">
        <f>TEXT(Ecommerce_Sales[[#This Row],[Order_Date]],"mmmm")</f>
        <v>February</v>
      </c>
      <c r="I1791" s="2" t="str">
        <f>TEXT(Ecommerce_Sales[[#This Row],[Order_Date]],"yyyy")</f>
        <v>2023</v>
      </c>
      <c r="J1791" s="2" t="str">
        <f>TEXT(Ecommerce_Sales[[#This Row],[Order_Date]],"mmmm")</f>
        <v>February</v>
      </c>
      <c r="K1791" s="1" t="s">
        <v>1947</v>
      </c>
      <c r="L1791" s="1" t="s">
        <v>6247</v>
      </c>
      <c r="M1791" s="1" t="s">
        <v>1972</v>
      </c>
      <c r="N1791" s="1" t="s">
        <v>1973</v>
      </c>
      <c r="O1791" s="3">
        <v>692</v>
      </c>
      <c r="P1791">
        <v>3</v>
      </c>
      <c r="Q1791" s="3">
        <v>2077</v>
      </c>
      <c r="R1791" s="1" t="s">
        <v>1951</v>
      </c>
      <c r="S1791" s="3">
        <v>247</v>
      </c>
      <c r="T1791">
        <v>5</v>
      </c>
      <c r="U1791" t="str">
        <f>IF(Ecommerce_Sales[[#This Row],[Delivery_Time_Days]]&gt;7,"Delay",IF(Ecommerce_Sales[[#This Row],[Delivery_Time_Days]] = 0,"No delivery",IF(Ecommerce_Sales[[#This Row],[Delivery_Time_Days]]&lt;=7,"On-time")))</f>
        <v>On-time</v>
      </c>
      <c r="V1791" s="7">
        <f>Ecommerce_Sales[[#This Row],[Profit]]/Ecommerce_Sales[[#This Row],[Total_Price]]</f>
        <v>0.29995185363505056</v>
      </c>
      <c r="W1791" s="3">
        <v>623</v>
      </c>
      <c r="X1791" s="3"/>
    </row>
    <row r="1792" spans="1:24" x14ac:dyDescent="0.25">
      <c r="A1792" s="1" t="s">
        <v>6248</v>
      </c>
      <c r="B1792" s="1" t="s">
        <v>36</v>
      </c>
      <c r="C1792" s="1" t="s">
        <v>37</v>
      </c>
      <c r="D1792" s="1" t="s">
        <v>3639</v>
      </c>
      <c r="E1792" s="1" t="s">
        <v>1996</v>
      </c>
      <c r="F1792" s="2">
        <v>45463</v>
      </c>
      <c r="G1792" s="2">
        <v>45411</v>
      </c>
      <c r="H1792" s="2" t="str">
        <f>TEXT(Ecommerce_Sales[[#This Row],[Order_Date]],"mmmm")</f>
        <v>April</v>
      </c>
      <c r="I1792" s="2" t="str">
        <f>TEXT(Ecommerce_Sales[[#This Row],[Order_Date]],"yyyy")</f>
        <v>2024</v>
      </c>
      <c r="J1792" s="2" t="str">
        <f>TEXT(Ecommerce_Sales[[#This Row],[Order_Date]],"mmmm")</f>
        <v>April</v>
      </c>
      <c r="K1792" s="1" t="s">
        <v>1947</v>
      </c>
      <c r="L1792" s="1" t="s">
        <v>6249</v>
      </c>
      <c r="M1792" s="1" t="s">
        <v>2007</v>
      </c>
      <c r="N1792" s="1" t="s">
        <v>1973</v>
      </c>
      <c r="O1792" s="3">
        <v>719</v>
      </c>
      <c r="P1792">
        <v>4</v>
      </c>
      <c r="Q1792" s="3">
        <v>2876</v>
      </c>
      <c r="R1792" s="1" t="s">
        <v>2016</v>
      </c>
      <c r="S1792" s="3">
        <v>238</v>
      </c>
      <c r="T1792">
        <v>3</v>
      </c>
      <c r="U1792" t="str">
        <f>IF(Ecommerce_Sales[[#This Row],[Delivery_Time_Days]]&gt;7,"Delay",IF(Ecommerce_Sales[[#This Row],[Delivery_Time_Days]] = 0,"No delivery",IF(Ecommerce_Sales[[#This Row],[Delivery_Time_Days]]&lt;=7,"On-time")))</f>
        <v>On-time</v>
      </c>
      <c r="V1792" s="7">
        <f>Ecommerce_Sales[[#This Row],[Profit]]/Ecommerce_Sales[[#This Row],[Total_Price]]</f>
        <v>0.30006954102920724</v>
      </c>
      <c r="W1792" s="3">
        <v>863</v>
      </c>
      <c r="X1792" s="3"/>
    </row>
    <row r="1793" spans="1:24" x14ac:dyDescent="0.25">
      <c r="A1793" s="1" t="s">
        <v>6250</v>
      </c>
      <c r="B1793" s="1" t="s">
        <v>928</v>
      </c>
      <c r="C1793" s="1" t="s">
        <v>929</v>
      </c>
      <c r="D1793" s="1" t="s">
        <v>2694</v>
      </c>
      <c r="E1793" s="1" t="s">
        <v>1966</v>
      </c>
      <c r="F1793" s="2">
        <v>45535</v>
      </c>
      <c r="G1793" s="2">
        <v>45499</v>
      </c>
      <c r="H1793" s="2" t="str">
        <f>TEXT(Ecommerce_Sales[[#This Row],[Order_Date]],"mmmm")</f>
        <v>July</v>
      </c>
      <c r="I1793" s="2" t="str">
        <f>TEXT(Ecommerce_Sales[[#This Row],[Order_Date]],"yyyy")</f>
        <v>2024</v>
      </c>
      <c r="J1793" s="2" t="str">
        <f>TEXT(Ecommerce_Sales[[#This Row],[Order_Date]],"mmmm")</f>
        <v>July</v>
      </c>
      <c r="K1793" s="1" t="s">
        <v>1947</v>
      </c>
      <c r="L1793" s="1" t="s">
        <v>6251</v>
      </c>
      <c r="M1793" s="1" t="s">
        <v>2058</v>
      </c>
      <c r="N1793" s="1" t="s">
        <v>1950</v>
      </c>
      <c r="O1793" s="3">
        <v>174</v>
      </c>
      <c r="P1793">
        <v>2</v>
      </c>
      <c r="Q1793" s="3">
        <v>348</v>
      </c>
      <c r="R1793" s="1" t="s">
        <v>1951</v>
      </c>
      <c r="S1793" s="3">
        <v>33</v>
      </c>
      <c r="T1793">
        <v>8</v>
      </c>
      <c r="U1793" t="str">
        <f>IF(Ecommerce_Sales[[#This Row],[Delivery_Time_Days]]&gt;7,"Delay",IF(Ecommerce_Sales[[#This Row],[Delivery_Time_Days]] = 0,"No delivery",IF(Ecommerce_Sales[[#This Row],[Delivery_Time_Days]]&lt;=7,"On-time")))</f>
        <v>Delay</v>
      </c>
      <c r="V1793" s="7">
        <f>Ecommerce_Sales[[#This Row],[Profit]]/Ecommerce_Sales[[#This Row],[Total_Price]]</f>
        <v>0.39942528735632182</v>
      </c>
      <c r="W1793" s="3">
        <v>139</v>
      </c>
      <c r="X1793" s="3"/>
    </row>
    <row r="1794" spans="1:24" x14ac:dyDescent="0.25">
      <c r="A1794" s="1" t="s">
        <v>6252</v>
      </c>
      <c r="B1794" s="1" t="s">
        <v>590</v>
      </c>
      <c r="C1794" s="1" t="s">
        <v>591</v>
      </c>
      <c r="D1794" s="1" t="s">
        <v>4028</v>
      </c>
      <c r="E1794" s="1" t="s">
        <v>1966</v>
      </c>
      <c r="F1794" s="2">
        <v>45168</v>
      </c>
      <c r="G1794" s="2">
        <v>45621</v>
      </c>
      <c r="H1794" s="2" t="str">
        <f>TEXT(Ecommerce_Sales[[#This Row],[Order_Date]],"mmmm")</f>
        <v>November</v>
      </c>
      <c r="I1794" s="2" t="str">
        <f>TEXT(Ecommerce_Sales[[#This Row],[Order_Date]],"yyyy")</f>
        <v>2024</v>
      </c>
      <c r="J1794" s="2" t="str">
        <f>TEXT(Ecommerce_Sales[[#This Row],[Order_Date]],"mmmm")</f>
        <v>November</v>
      </c>
      <c r="K1794" s="1" t="s">
        <v>1947</v>
      </c>
      <c r="L1794" s="1" t="s">
        <v>6253</v>
      </c>
      <c r="M1794" s="1" t="s">
        <v>2047</v>
      </c>
      <c r="N1794" s="1" t="s">
        <v>1989</v>
      </c>
      <c r="O1794" s="3">
        <v>584</v>
      </c>
      <c r="P1794">
        <v>1</v>
      </c>
      <c r="Q1794" s="3">
        <v>584</v>
      </c>
      <c r="R1794" s="1" t="s">
        <v>1951</v>
      </c>
      <c r="S1794" s="3">
        <v>64</v>
      </c>
      <c r="T1794">
        <v>7</v>
      </c>
      <c r="U1794" t="str">
        <f>IF(Ecommerce_Sales[[#This Row],[Delivery_Time_Days]]&gt;7,"Delay",IF(Ecommerce_Sales[[#This Row],[Delivery_Time_Days]] = 0,"No delivery",IF(Ecommerce_Sales[[#This Row],[Delivery_Time_Days]]&lt;=7,"On-time")))</f>
        <v>On-time</v>
      </c>
      <c r="V1794" s="7">
        <f>Ecommerce_Sales[[#This Row],[Profit]]/Ecommerce_Sales[[#This Row],[Total_Price]]</f>
        <v>0.25</v>
      </c>
      <c r="W1794" s="3">
        <v>146</v>
      </c>
      <c r="X1794" s="3"/>
    </row>
    <row r="1795" spans="1:24" x14ac:dyDescent="0.25">
      <c r="A1795" s="1" t="s">
        <v>6254</v>
      </c>
      <c r="B1795" s="1" t="s">
        <v>198</v>
      </c>
      <c r="C1795" s="1" t="s">
        <v>199</v>
      </c>
      <c r="D1795" s="1" t="s">
        <v>3324</v>
      </c>
      <c r="E1795" s="1" t="s">
        <v>2005</v>
      </c>
      <c r="F1795" s="2">
        <v>45019</v>
      </c>
      <c r="G1795" s="2">
        <v>45633</v>
      </c>
      <c r="H1795" s="2" t="str">
        <f>TEXT(Ecommerce_Sales[[#This Row],[Order_Date]],"mmmm")</f>
        <v>December</v>
      </c>
      <c r="I1795" s="2" t="str">
        <f>TEXT(Ecommerce_Sales[[#This Row],[Order_Date]],"yyyy")</f>
        <v>2024</v>
      </c>
      <c r="J1795" s="2" t="str">
        <f>TEXT(Ecommerce_Sales[[#This Row],[Order_Date]],"mmmm")</f>
        <v>December</v>
      </c>
      <c r="K1795" s="1" t="s">
        <v>1947</v>
      </c>
      <c r="L1795" s="1" t="s">
        <v>6255</v>
      </c>
      <c r="M1795" s="1" t="s">
        <v>1972</v>
      </c>
      <c r="N1795" s="1" t="s">
        <v>1973</v>
      </c>
      <c r="O1795" s="3">
        <v>172</v>
      </c>
      <c r="P1795">
        <v>4</v>
      </c>
      <c r="Q1795" s="3">
        <v>686</v>
      </c>
      <c r="R1795" s="1" t="s">
        <v>1958</v>
      </c>
      <c r="S1795" s="3">
        <v>84</v>
      </c>
      <c r="T1795">
        <v>6</v>
      </c>
      <c r="U1795" t="str">
        <f>IF(Ecommerce_Sales[[#This Row],[Delivery_Time_Days]]&gt;7,"Delay",IF(Ecommerce_Sales[[#This Row],[Delivery_Time_Days]] = 0,"No delivery",IF(Ecommerce_Sales[[#This Row],[Delivery_Time_Days]]&lt;=7,"On-time")))</f>
        <v>On-time</v>
      </c>
      <c r="V1795" s="7">
        <f>Ecommerce_Sales[[#This Row],[Profit]]/Ecommerce_Sales[[#This Row],[Total_Price]]</f>
        <v>0.30029154518950435</v>
      </c>
      <c r="W1795" s="3">
        <v>206</v>
      </c>
      <c r="X1795" s="3"/>
    </row>
    <row r="1796" spans="1:24" x14ac:dyDescent="0.25">
      <c r="A1796" s="1" t="s">
        <v>6256</v>
      </c>
      <c r="B1796" s="1" t="s">
        <v>1796</v>
      </c>
      <c r="C1796" s="1" t="s">
        <v>1797</v>
      </c>
      <c r="D1796" s="1" t="s">
        <v>3699</v>
      </c>
      <c r="E1796" s="1" t="s">
        <v>1966</v>
      </c>
      <c r="F1796" s="2">
        <v>45257</v>
      </c>
      <c r="G1796" s="2">
        <v>45122</v>
      </c>
      <c r="H1796" s="2" t="str">
        <f>TEXT(Ecommerce_Sales[[#This Row],[Order_Date]],"mmmm")</f>
        <v>July</v>
      </c>
      <c r="I1796" s="2" t="str">
        <f>TEXT(Ecommerce_Sales[[#This Row],[Order_Date]],"yyyy")</f>
        <v>2023</v>
      </c>
      <c r="J1796" s="2" t="str">
        <f>TEXT(Ecommerce_Sales[[#This Row],[Order_Date]],"mmmm")</f>
        <v>July</v>
      </c>
      <c r="K1796" s="1" t="s">
        <v>1947</v>
      </c>
      <c r="L1796" s="1" t="s">
        <v>3963</v>
      </c>
      <c r="M1796" s="1" t="s">
        <v>2007</v>
      </c>
      <c r="N1796" s="1" t="s">
        <v>1973</v>
      </c>
      <c r="O1796" s="3">
        <v>745</v>
      </c>
      <c r="P1796">
        <v>6</v>
      </c>
      <c r="Q1796" s="3">
        <v>4470</v>
      </c>
      <c r="R1796" s="1" t="s">
        <v>1951</v>
      </c>
      <c r="S1796" s="3">
        <v>663</v>
      </c>
      <c r="T1796">
        <v>3</v>
      </c>
      <c r="U1796" t="str">
        <f>IF(Ecommerce_Sales[[#This Row],[Delivery_Time_Days]]&gt;7,"Delay",IF(Ecommerce_Sales[[#This Row],[Delivery_Time_Days]] = 0,"No delivery",IF(Ecommerce_Sales[[#This Row],[Delivery_Time_Days]]&lt;=7,"On-time")))</f>
        <v>On-time</v>
      </c>
      <c r="V1796" s="7">
        <f>Ecommerce_Sales[[#This Row],[Profit]]/Ecommerce_Sales[[#This Row],[Total_Price]]</f>
        <v>0.3</v>
      </c>
      <c r="W1796" s="3">
        <v>1341</v>
      </c>
      <c r="X1796" s="3"/>
    </row>
    <row r="1797" spans="1:24" x14ac:dyDescent="0.25">
      <c r="A1797" s="1" t="s">
        <v>6257</v>
      </c>
      <c r="B1797" s="1" t="s">
        <v>84</v>
      </c>
      <c r="C1797" s="1" t="s">
        <v>85</v>
      </c>
      <c r="D1797" s="1" t="s">
        <v>2332</v>
      </c>
      <c r="E1797" s="1" t="s">
        <v>1996</v>
      </c>
      <c r="F1797" s="2">
        <v>45111</v>
      </c>
      <c r="G1797" s="2">
        <v>45158</v>
      </c>
      <c r="H1797" s="2" t="str">
        <f>TEXT(Ecommerce_Sales[[#This Row],[Order_Date]],"mmmm")</f>
        <v>August</v>
      </c>
      <c r="I1797" s="2" t="str">
        <f>TEXT(Ecommerce_Sales[[#This Row],[Order_Date]],"yyyy")</f>
        <v>2023</v>
      </c>
      <c r="J1797" s="2" t="str">
        <f>TEXT(Ecommerce_Sales[[#This Row],[Order_Date]],"mmmm")</f>
        <v>August</v>
      </c>
      <c r="K1797" s="1" t="s">
        <v>1947</v>
      </c>
      <c r="L1797" s="1" t="s">
        <v>6258</v>
      </c>
      <c r="M1797" s="1" t="s">
        <v>1977</v>
      </c>
      <c r="N1797" s="1" t="s">
        <v>1978</v>
      </c>
      <c r="O1797" s="3">
        <v>416</v>
      </c>
      <c r="P1797">
        <v>5</v>
      </c>
      <c r="Q1797" s="3">
        <v>2079</v>
      </c>
      <c r="R1797" s="1" t="s">
        <v>2016</v>
      </c>
      <c r="S1797" s="3">
        <v>191</v>
      </c>
      <c r="T1797">
        <v>7</v>
      </c>
      <c r="U1797" t="str">
        <f>IF(Ecommerce_Sales[[#This Row],[Delivery_Time_Days]]&gt;7,"Delay",IF(Ecommerce_Sales[[#This Row],[Delivery_Time_Days]] = 0,"No delivery",IF(Ecommerce_Sales[[#This Row],[Delivery_Time_Days]]&lt;=7,"On-time")))</f>
        <v>On-time</v>
      </c>
      <c r="V1797" s="7">
        <f>Ecommerce_Sales[[#This Row],[Profit]]/Ecommerce_Sales[[#This Row],[Total_Price]]</f>
        <v>0.35016835016835018</v>
      </c>
      <c r="W1797" s="3">
        <v>728</v>
      </c>
      <c r="X1797" s="3"/>
    </row>
    <row r="1798" spans="1:24" x14ac:dyDescent="0.25">
      <c r="A1798" s="1" t="s">
        <v>6259</v>
      </c>
      <c r="B1798" s="1" t="s">
        <v>703</v>
      </c>
      <c r="C1798" s="1" t="s">
        <v>704</v>
      </c>
      <c r="D1798" s="1" t="s">
        <v>5704</v>
      </c>
      <c r="E1798" s="1" t="s">
        <v>1996</v>
      </c>
      <c r="F1798" s="2">
        <v>45509</v>
      </c>
      <c r="G1798" s="2">
        <v>45172</v>
      </c>
      <c r="H1798" s="2" t="str">
        <f>TEXT(Ecommerce_Sales[[#This Row],[Order_Date]],"mmmm")</f>
        <v>September</v>
      </c>
      <c r="I1798" s="2" t="str">
        <f>TEXT(Ecommerce_Sales[[#This Row],[Order_Date]],"yyyy")</f>
        <v>2023</v>
      </c>
      <c r="J1798" s="2" t="str">
        <f>TEXT(Ecommerce_Sales[[#This Row],[Order_Date]],"mmmm")</f>
        <v>September</v>
      </c>
      <c r="K1798" s="1" t="s">
        <v>1986</v>
      </c>
      <c r="L1798" s="1" t="s">
        <v>6260</v>
      </c>
      <c r="M1798" s="1" t="s">
        <v>2007</v>
      </c>
      <c r="N1798" s="1" t="s">
        <v>1973</v>
      </c>
      <c r="O1798" s="3">
        <v>628</v>
      </c>
      <c r="P1798">
        <v>4</v>
      </c>
      <c r="Q1798" s="3">
        <v>2513</v>
      </c>
      <c r="R1798" s="1" t="s">
        <v>1951</v>
      </c>
      <c r="S1798" s="3">
        <v>333</v>
      </c>
      <c r="U1798" t="str">
        <f>IF(Ecommerce_Sales[[#This Row],[Delivery_Time_Days]]&gt;7,"Delay",IF(Ecommerce_Sales[[#This Row],[Delivery_Time_Days]] = 0,"No delivery",IF(Ecommerce_Sales[[#This Row],[Delivery_Time_Days]]&lt;=7,"On-time")))</f>
        <v>No delivery</v>
      </c>
      <c r="V1798" s="7">
        <f>Ecommerce_Sales[[#This Row],[Profit]]/Ecommerce_Sales[[#This Row],[Total_Price]]</f>
        <v>0.30003979307600476</v>
      </c>
      <c r="W1798" s="3">
        <v>754</v>
      </c>
      <c r="X1798" s="3"/>
    </row>
    <row r="1799" spans="1:24" x14ac:dyDescent="0.25">
      <c r="A1799" s="1" t="s">
        <v>6261</v>
      </c>
      <c r="B1799" s="1" t="s">
        <v>1039</v>
      </c>
      <c r="C1799" s="1" t="s">
        <v>1040</v>
      </c>
      <c r="D1799" s="1" t="s">
        <v>4364</v>
      </c>
      <c r="E1799" s="1" t="s">
        <v>1946</v>
      </c>
      <c r="F1799" s="2">
        <v>45586</v>
      </c>
      <c r="G1799" s="2">
        <v>45098</v>
      </c>
      <c r="H1799" s="2" t="str">
        <f>TEXT(Ecommerce_Sales[[#This Row],[Order_Date]],"mmmm")</f>
        <v>June</v>
      </c>
      <c r="I1799" s="2" t="str">
        <f>TEXT(Ecommerce_Sales[[#This Row],[Order_Date]],"yyyy")</f>
        <v>2023</v>
      </c>
      <c r="J1799" s="2" t="str">
        <f>TEXT(Ecommerce_Sales[[#This Row],[Order_Date]],"mmmm")</f>
        <v>June</v>
      </c>
      <c r="K1799" s="1" t="s">
        <v>1947</v>
      </c>
      <c r="L1799" s="1" t="s">
        <v>6262</v>
      </c>
      <c r="M1799" s="1" t="s">
        <v>2072</v>
      </c>
      <c r="N1799" s="1" t="s">
        <v>1950</v>
      </c>
      <c r="O1799" s="3">
        <v>889</v>
      </c>
      <c r="P1799">
        <v>3</v>
      </c>
      <c r="Q1799" s="3">
        <v>2667</v>
      </c>
      <c r="R1799" s="1" t="s">
        <v>1958</v>
      </c>
      <c r="S1799" s="3">
        <v>393</v>
      </c>
      <c r="T1799">
        <v>2</v>
      </c>
      <c r="U1799" t="str">
        <f>IF(Ecommerce_Sales[[#This Row],[Delivery_Time_Days]]&gt;7,"Delay",IF(Ecommerce_Sales[[#This Row],[Delivery_Time_Days]] = 0,"No delivery",IF(Ecommerce_Sales[[#This Row],[Delivery_Time_Days]]&lt;=7,"On-time")))</f>
        <v>On-time</v>
      </c>
      <c r="V1799" s="7">
        <f>Ecommerce_Sales[[#This Row],[Profit]]/Ecommerce_Sales[[#This Row],[Total_Price]]</f>
        <v>0.40007499062617174</v>
      </c>
      <c r="W1799" s="3">
        <v>1067</v>
      </c>
      <c r="X1799" s="3"/>
    </row>
    <row r="1800" spans="1:24" x14ac:dyDescent="0.25">
      <c r="A1800" s="1" t="s">
        <v>6263</v>
      </c>
      <c r="B1800" s="1" t="s">
        <v>600</v>
      </c>
      <c r="C1800" s="1" t="s">
        <v>601</v>
      </c>
      <c r="D1800" s="1" t="s">
        <v>2756</v>
      </c>
      <c r="E1800" s="1" t="s">
        <v>1954</v>
      </c>
      <c r="F1800" s="2">
        <v>45218</v>
      </c>
      <c r="G1800" s="2">
        <v>45601</v>
      </c>
      <c r="H1800" s="2" t="str">
        <f>TEXT(Ecommerce_Sales[[#This Row],[Order_Date]],"mmmm")</f>
        <v>November</v>
      </c>
      <c r="I1800" s="2" t="str">
        <f>TEXT(Ecommerce_Sales[[#This Row],[Order_Date]],"yyyy")</f>
        <v>2024</v>
      </c>
      <c r="J1800" s="2" t="str">
        <f>TEXT(Ecommerce_Sales[[#This Row],[Order_Date]],"mmmm")</f>
        <v>November</v>
      </c>
      <c r="K1800" s="1" t="s">
        <v>1947</v>
      </c>
      <c r="L1800" s="1" t="s">
        <v>6264</v>
      </c>
      <c r="M1800" s="1" t="s">
        <v>2026</v>
      </c>
      <c r="N1800" s="1" t="s">
        <v>1978</v>
      </c>
      <c r="O1800" s="3">
        <v>152</v>
      </c>
      <c r="P1800">
        <v>7</v>
      </c>
      <c r="Q1800" s="3">
        <v>1064</v>
      </c>
      <c r="R1800" s="1" t="s">
        <v>2016</v>
      </c>
      <c r="S1800" s="3">
        <v>105</v>
      </c>
      <c r="T1800">
        <v>9</v>
      </c>
      <c r="U1800" t="str">
        <f>IF(Ecommerce_Sales[[#This Row],[Delivery_Time_Days]]&gt;7,"Delay",IF(Ecommerce_Sales[[#This Row],[Delivery_Time_Days]] = 0,"No delivery",IF(Ecommerce_Sales[[#This Row],[Delivery_Time_Days]]&lt;=7,"On-time")))</f>
        <v>Delay</v>
      </c>
      <c r="V1800" s="7">
        <f>Ecommerce_Sales[[#This Row],[Profit]]/Ecommerce_Sales[[#This Row],[Total_Price]]</f>
        <v>0.35056390977443608</v>
      </c>
      <c r="W1800" s="3">
        <v>373</v>
      </c>
      <c r="X1800" s="3"/>
    </row>
    <row r="1801" spans="1:24" x14ac:dyDescent="0.25">
      <c r="A1801" s="1" t="s">
        <v>6265</v>
      </c>
      <c r="B1801" s="1" t="s">
        <v>214</v>
      </c>
      <c r="C1801" s="1" t="s">
        <v>215</v>
      </c>
      <c r="D1801" s="1" t="s">
        <v>3654</v>
      </c>
      <c r="E1801" s="1" t="s">
        <v>2005</v>
      </c>
      <c r="F1801" s="2">
        <v>45036</v>
      </c>
      <c r="G1801" s="2">
        <v>45243</v>
      </c>
      <c r="H1801" s="2" t="str">
        <f>TEXT(Ecommerce_Sales[[#This Row],[Order_Date]],"mmmm")</f>
        <v>November</v>
      </c>
      <c r="I1801" s="2" t="str">
        <f>TEXT(Ecommerce_Sales[[#This Row],[Order_Date]],"yyyy")</f>
        <v>2023</v>
      </c>
      <c r="J1801" s="2" t="str">
        <f>TEXT(Ecommerce_Sales[[#This Row],[Order_Date]],"mmmm")</f>
        <v>November</v>
      </c>
      <c r="K1801" s="1" t="s">
        <v>1986</v>
      </c>
      <c r="L1801" s="1" t="s">
        <v>4090</v>
      </c>
      <c r="M1801" s="1" t="s">
        <v>1968</v>
      </c>
      <c r="N1801" s="1" t="s">
        <v>1957</v>
      </c>
      <c r="O1801" s="3">
        <v>1015</v>
      </c>
      <c r="P1801">
        <v>3</v>
      </c>
      <c r="Q1801" s="3">
        <v>3044</v>
      </c>
      <c r="R1801" s="1" t="s">
        <v>1958</v>
      </c>
      <c r="S1801" s="3">
        <v>312</v>
      </c>
      <c r="U1801" t="str">
        <f>IF(Ecommerce_Sales[[#This Row],[Delivery_Time_Days]]&gt;7,"Delay",IF(Ecommerce_Sales[[#This Row],[Delivery_Time_Days]] = 0,"No delivery",IF(Ecommerce_Sales[[#This Row],[Delivery_Time_Days]]&lt;=7,"On-time")))</f>
        <v>No delivery</v>
      </c>
      <c r="V1801" s="7">
        <f>Ecommerce_Sales[[#This Row],[Profit]]/Ecommerce_Sales[[#This Row],[Total_Price]]</f>
        <v>0.15013140604467806</v>
      </c>
      <c r="W1801" s="3">
        <v>457</v>
      </c>
      <c r="X1801" s="3"/>
    </row>
    <row r="1802" spans="1:24" x14ac:dyDescent="0.25">
      <c r="A1802" s="1" t="s">
        <v>6266</v>
      </c>
      <c r="B1802" s="1" t="s">
        <v>66</v>
      </c>
      <c r="C1802" s="1" t="s">
        <v>408</v>
      </c>
      <c r="D1802" s="1" t="s">
        <v>6267</v>
      </c>
      <c r="E1802" s="1" t="s">
        <v>1961</v>
      </c>
      <c r="F1802" s="2">
        <v>45082</v>
      </c>
      <c r="G1802" s="2">
        <v>45184</v>
      </c>
      <c r="H1802" s="2" t="str">
        <f>TEXT(Ecommerce_Sales[[#This Row],[Order_Date]],"mmmm")</f>
        <v>September</v>
      </c>
      <c r="I1802" s="2" t="str">
        <f>TEXT(Ecommerce_Sales[[#This Row],[Order_Date]],"yyyy")</f>
        <v>2023</v>
      </c>
      <c r="J1802" s="2" t="str">
        <f>TEXT(Ecommerce_Sales[[#This Row],[Order_Date]],"mmmm")</f>
        <v>September</v>
      </c>
      <c r="K1802" s="1" t="s">
        <v>1992</v>
      </c>
      <c r="L1802" s="1" t="s">
        <v>6268</v>
      </c>
      <c r="M1802" s="1" t="s">
        <v>2079</v>
      </c>
      <c r="N1802" s="1" t="s">
        <v>1973</v>
      </c>
      <c r="O1802" s="3">
        <v>159</v>
      </c>
      <c r="P1802">
        <v>4</v>
      </c>
      <c r="Q1802" s="3">
        <v>638</v>
      </c>
      <c r="R1802" s="1" t="s">
        <v>1958</v>
      </c>
      <c r="S1802" s="3">
        <v>48</v>
      </c>
      <c r="U1802" t="str">
        <f>IF(Ecommerce_Sales[[#This Row],[Delivery_Time_Days]]&gt;7,"Delay",IF(Ecommerce_Sales[[#This Row],[Delivery_Time_Days]] = 0,"No delivery",IF(Ecommerce_Sales[[#This Row],[Delivery_Time_Days]]&lt;=7,"On-time")))</f>
        <v>No delivery</v>
      </c>
      <c r="V1802" s="7">
        <f>Ecommerce_Sales[[#This Row],[Profit]]/Ecommerce_Sales[[#This Row],[Total_Price]]</f>
        <v>0.29937304075235111</v>
      </c>
      <c r="W1802" s="3">
        <v>191</v>
      </c>
      <c r="X1802" s="3"/>
    </row>
    <row r="1803" spans="1:24" x14ac:dyDescent="0.25">
      <c r="A1803" s="1" t="s">
        <v>6269</v>
      </c>
      <c r="B1803" s="1" t="s">
        <v>490</v>
      </c>
      <c r="C1803" s="1" t="s">
        <v>491</v>
      </c>
      <c r="D1803" s="1" t="s">
        <v>2497</v>
      </c>
      <c r="E1803" s="1" t="s">
        <v>2005</v>
      </c>
      <c r="F1803" s="2">
        <v>45349</v>
      </c>
      <c r="G1803" s="2">
        <v>44939</v>
      </c>
      <c r="H1803" s="2" t="str">
        <f>TEXT(Ecommerce_Sales[[#This Row],[Order_Date]],"mmmm")</f>
        <v>January</v>
      </c>
      <c r="I1803" s="2" t="str">
        <f>TEXT(Ecommerce_Sales[[#This Row],[Order_Date]],"yyyy")</f>
        <v>2023</v>
      </c>
      <c r="J1803" s="2" t="str">
        <f>TEXT(Ecommerce_Sales[[#This Row],[Order_Date]],"mmmm")</f>
        <v>January</v>
      </c>
      <c r="K1803" s="1" t="s">
        <v>1947</v>
      </c>
      <c r="L1803" s="1" t="s">
        <v>6270</v>
      </c>
      <c r="M1803" s="1" t="s">
        <v>2058</v>
      </c>
      <c r="N1803" s="1" t="s">
        <v>1950</v>
      </c>
      <c r="O1803" s="3">
        <v>54</v>
      </c>
      <c r="P1803">
        <v>2</v>
      </c>
      <c r="Q1803" s="3">
        <v>109</v>
      </c>
      <c r="R1803" s="1" t="s">
        <v>1958</v>
      </c>
      <c r="S1803" s="3">
        <v>13</v>
      </c>
      <c r="T1803">
        <v>9</v>
      </c>
      <c r="U1803" t="str">
        <f>IF(Ecommerce_Sales[[#This Row],[Delivery_Time_Days]]&gt;7,"Delay",IF(Ecommerce_Sales[[#This Row],[Delivery_Time_Days]] = 0,"No delivery",IF(Ecommerce_Sales[[#This Row],[Delivery_Time_Days]]&lt;=7,"On-time")))</f>
        <v>Delay</v>
      </c>
      <c r="V1803" s="7">
        <f>Ecommerce_Sales[[#This Row],[Profit]]/Ecommerce_Sales[[#This Row],[Total_Price]]</f>
        <v>0.40366972477064222</v>
      </c>
      <c r="W1803" s="3">
        <v>44</v>
      </c>
      <c r="X1803" s="3"/>
    </row>
    <row r="1804" spans="1:24" x14ac:dyDescent="0.25">
      <c r="A1804" s="1" t="s">
        <v>6271</v>
      </c>
      <c r="B1804" s="1" t="s">
        <v>836</v>
      </c>
      <c r="C1804" s="1" t="s">
        <v>837</v>
      </c>
      <c r="D1804" s="1" t="s">
        <v>2314</v>
      </c>
      <c r="E1804" s="1" t="s">
        <v>1966</v>
      </c>
      <c r="F1804" s="2">
        <v>45350</v>
      </c>
      <c r="G1804" s="2">
        <v>45423</v>
      </c>
      <c r="H1804" s="2" t="str">
        <f>TEXT(Ecommerce_Sales[[#This Row],[Order_Date]],"mmmm")</f>
        <v>May</v>
      </c>
      <c r="I1804" s="2" t="str">
        <f>TEXT(Ecommerce_Sales[[#This Row],[Order_Date]],"yyyy")</f>
        <v>2024</v>
      </c>
      <c r="J1804" s="2" t="str">
        <f>TEXT(Ecommerce_Sales[[#This Row],[Order_Date]],"mmmm")</f>
        <v>May</v>
      </c>
      <c r="K1804" s="1" t="s">
        <v>1986</v>
      </c>
      <c r="L1804" s="1" t="s">
        <v>6272</v>
      </c>
      <c r="M1804" s="1" t="s">
        <v>1988</v>
      </c>
      <c r="N1804" s="1" t="s">
        <v>1989</v>
      </c>
      <c r="O1804" s="3">
        <v>1013</v>
      </c>
      <c r="P1804">
        <v>5</v>
      </c>
      <c r="Q1804" s="3">
        <v>5065</v>
      </c>
      <c r="R1804" s="1" t="s">
        <v>1958</v>
      </c>
      <c r="S1804" s="3">
        <v>643</v>
      </c>
      <c r="U1804" t="str">
        <f>IF(Ecommerce_Sales[[#This Row],[Delivery_Time_Days]]&gt;7,"Delay",IF(Ecommerce_Sales[[#This Row],[Delivery_Time_Days]] = 0,"No delivery",IF(Ecommerce_Sales[[#This Row],[Delivery_Time_Days]]&lt;=7,"On-time")))</f>
        <v>No delivery</v>
      </c>
      <c r="V1804" s="7">
        <f>Ecommerce_Sales[[#This Row],[Profit]]/Ecommerce_Sales[[#This Row],[Total_Price]]</f>
        <v>0.24995064165844028</v>
      </c>
      <c r="W1804" s="3">
        <v>1266</v>
      </c>
      <c r="X1804" s="3"/>
    </row>
    <row r="1805" spans="1:24" x14ac:dyDescent="0.25">
      <c r="A1805" s="1" t="s">
        <v>6273</v>
      </c>
      <c r="B1805" s="1" t="s">
        <v>1836</v>
      </c>
      <c r="C1805" s="1" t="s">
        <v>1837</v>
      </c>
      <c r="D1805" s="1" t="s">
        <v>6274</v>
      </c>
      <c r="E1805" s="1" t="s">
        <v>1981</v>
      </c>
      <c r="F1805" s="2">
        <v>45356</v>
      </c>
      <c r="G1805" s="2">
        <v>45253</v>
      </c>
      <c r="H1805" s="2" t="str">
        <f>TEXT(Ecommerce_Sales[[#This Row],[Order_Date]],"mmmm")</f>
        <v>November</v>
      </c>
      <c r="I1805" s="2" t="str">
        <f>TEXT(Ecommerce_Sales[[#This Row],[Order_Date]],"yyyy")</f>
        <v>2023</v>
      </c>
      <c r="J1805" s="2" t="str">
        <f>TEXT(Ecommerce_Sales[[#This Row],[Order_Date]],"mmmm")</f>
        <v>November</v>
      </c>
      <c r="K1805" s="1" t="s">
        <v>1947</v>
      </c>
      <c r="L1805" s="1" t="s">
        <v>6275</v>
      </c>
      <c r="M1805" s="1" t="s">
        <v>1972</v>
      </c>
      <c r="N1805" s="1" t="s">
        <v>1973</v>
      </c>
      <c r="O1805" s="3">
        <v>108</v>
      </c>
      <c r="P1805">
        <v>6</v>
      </c>
      <c r="Q1805" s="3">
        <v>648</v>
      </c>
      <c r="R1805" s="1" t="s">
        <v>2016</v>
      </c>
      <c r="S1805" s="3">
        <v>87</v>
      </c>
      <c r="T1805">
        <v>10</v>
      </c>
      <c r="U1805" t="str">
        <f>IF(Ecommerce_Sales[[#This Row],[Delivery_Time_Days]]&gt;7,"Delay",IF(Ecommerce_Sales[[#This Row],[Delivery_Time_Days]] = 0,"No delivery",IF(Ecommerce_Sales[[#This Row],[Delivery_Time_Days]]&lt;=7,"On-time")))</f>
        <v>Delay</v>
      </c>
      <c r="V1805" s="7">
        <f>Ecommerce_Sales[[#This Row],[Profit]]/Ecommerce_Sales[[#This Row],[Total_Price]]</f>
        <v>0.30092592592592593</v>
      </c>
      <c r="W1805" s="3">
        <v>195</v>
      </c>
      <c r="X1805" s="3"/>
    </row>
    <row r="1806" spans="1:24" x14ac:dyDescent="0.25">
      <c r="A1806" s="1" t="s">
        <v>6276</v>
      </c>
      <c r="B1806" s="1" t="s">
        <v>1271</v>
      </c>
      <c r="C1806" s="1" t="s">
        <v>1272</v>
      </c>
      <c r="D1806" s="1" t="s">
        <v>2300</v>
      </c>
      <c r="E1806" s="1" t="s">
        <v>1946</v>
      </c>
      <c r="F1806" s="2">
        <v>45487</v>
      </c>
      <c r="G1806" s="2">
        <v>45488</v>
      </c>
      <c r="H1806" s="2" t="str">
        <f>TEXT(Ecommerce_Sales[[#This Row],[Order_Date]],"mmmm")</f>
        <v>July</v>
      </c>
      <c r="I1806" s="2" t="str">
        <f>TEXT(Ecommerce_Sales[[#This Row],[Order_Date]],"yyyy")</f>
        <v>2024</v>
      </c>
      <c r="J1806" s="2" t="str">
        <f>TEXT(Ecommerce_Sales[[#This Row],[Order_Date]],"mmmm")</f>
        <v>July</v>
      </c>
      <c r="K1806" s="1" t="s">
        <v>1986</v>
      </c>
      <c r="L1806" s="1" t="s">
        <v>6277</v>
      </c>
      <c r="M1806" s="1" t="s">
        <v>1963</v>
      </c>
      <c r="N1806" s="1" t="s">
        <v>1957</v>
      </c>
      <c r="O1806" s="3">
        <v>713</v>
      </c>
      <c r="P1806">
        <v>5</v>
      </c>
      <c r="Q1806" s="3">
        <v>3565</v>
      </c>
      <c r="R1806" s="1" t="s">
        <v>1951</v>
      </c>
      <c r="S1806" s="3">
        <v>335</v>
      </c>
      <c r="U1806" t="str">
        <f>IF(Ecommerce_Sales[[#This Row],[Delivery_Time_Days]]&gt;7,"Delay",IF(Ecommerce_Sales[[#This Row],[Delivery_Time_Days]] = 0,"No delivery",IF(Ecommerce_Sales[[#This Row],[Delivery_Time_Days]]&lt;=7,"On-time")))</f>
        <v>No delivery</v>
      </c>
      <c r="V1806" s="7">
        <f>Ecommerce_Sales[[#This Row],[Profit]]/Ecommerce_Sales[[#This Row],[Total_Price]]</f>
        <v>0.15007012622720897</v>
      </c>
      <c r="W1806" s="3">
        <v>535</v>
      </c>
      <c r="X1806" s="3"/>
    </row>
    <row r="1807" spans="1:24" x14ac:dyDescent="0.25">
      <c r="A1807" s="1" t="s">
        <v>6278</v>
      </c>
      <c r="B1807" s="1" t="s">
        <v>1364</v>
      </c>
      <c r="C1807" s="1" t="s">
        <v>1365</v>
      </c>
      <c r="D1807" s="1" t="s">
        <v>6279</v>
      </c>
      <c r="E1807" s="1" t="s">
        <v>1954</v>
      </c>
      <c r="F1807" s="2">
        <v>45397</v>
      </c>
      <c r="G1807" s="2">
        <v>45046</v>
      </c>
      <c r="H1807" s="2" t="str">
        <f>TEXT(Ecommerce_Sales[[#This Row],[Order_Date]],"mmmm")</f>
        <v>April</v>
      </c>
      <c r="I1807" s="2" t="str">
        <f>TEXT(Ecommerce_Sales[[#This Row],[Order_Date]],"yyyy")</f>
        <v>2023</v>
      </c>
      <c r="J1807" s="2" t="str">
        <f>TEXT(Ecommerce_Sales[[#This Row],[Order_Date]],"mmmm")</f>
        <v>April</v>
      </c>
      <c r="K1807" s="1" t="s">
        <v>1986</v>
      </c>
      <c r="L1807" s="1" t="s">
        <v>6280</v>
      </c>
      <c r="M1807" s="1" t="s">
        <v>2065</v>
      </c>
      <c r="N1807" s="1" t="s">
        <v>1978</v>
      </c>
      <c r="O1807" s="3">
        <v>533</v>
      </c>
      <c r="P1807">
        <v>5</v>
      </c>
      <c r="Q1807" s="3">
        <v>2666</v>
      </c>
      <c r="R1807" s="1" t="s">
        <v>1958</v>
      </c>
      <c r="S1807" s="3">
        <v>149</v>
      </c>
      <c r="U1807" t="str">
        <f>IF(Ecommerce_Sales[[#This Row],[Delivery_Time_Days]]&gt;7,"Delay",IF(Ecommerce_Sales[[#This Row],[Delivery_Time_Days]] = 0,"No delivery",IF(Ecommerce_Sales[[#This Row],[Delivery_Time_Days]]&lt;=7,"On-time")))</f>
        <v>No delivery</v>
      </c>
      <c r="V1807" s="7">
        <f>Ecommerce_Sales[[#This Row],[Profit]]/Ecommerce_Sales[[#This Row],[Total_Price]]</f>
        <v>0.34996249062265566</v>
      </c>
      <c r="W1807" s="3">
        <v>933</v>
      </c>
      <c r="X1807" s="3"/>
    </row>
    <row r="1808" spans="1:24" x14ac:dyDescent="0.25">
      <c r="A1808" s="1" t="s">
        <v>6281</v>
      </c>
      <c r="B1808" s="1" t="s">
        <v>462</v>
      </c>
      <c r="C1808" s="1" t="s">
        <v>463</v>
      </c>
      <c r="D1808" s="1" t="s">
        <v>5047</v>
      </c>
      <c r="E1808" s="1" t="s">
        <v>1981</v>
      </c>
      <c r="F1808" s="2">
        <v>45622</v>
      </c>
      <c r="G1808" s="2">
        <v>45337</v>
      </c>
      <c r="H1808" s="2" t="str">
        <f>TEXT(Ecommerce_Sales[[#This Row],[Order_Date]],"mmmm")</f>
        <v>February</v>
      </c>
      <c r="I1808" s="2" t="str">
        <f>TEXT(Ecommerce_Sales[[#This Row],[Order_Date]],"yyyy")</f>
        <v>2024</v>
      </c>
      <c r="J1808" s="2" t="str">
        <f>TEXT(Ecommerce_Sales[[#This Row],[Order_Date]],"mmmm")</f>
        <v>February</v>
      </c>
      <c r="K1808" s="1" t="s">
        <v>1947</v>
      </c>
      <c r="L1808" s="1" t="s">
        <v>6282</v>
      </c>
      <c r="M1808" s="1" t="s">
        <v>1963</v>
      </c>
      <c r="N1808" s="1" t="s">
        <v>1957</v>
      </c>
      <c r="O1808" s="3">
        <v>511</v>
      </c>
      <c r="P1808">
        <v>4</v>
      </c>
      <c r="Q1808" s="3">
        <v>2042</v>
      </c>
      <c r="R1808" s="1" t="s">
        <v>1951</v>
      </c>
      <c r="S1808" s="3">
        <v>224</v>
      </c>
      <c r="T1808">
        <v>2</v>
      </c>
      <c r="U1808" t="str">
        <f>IF(Ecommerce_Sales[[#This Row],[Delivery_Time_Days]]&gt;7,"Delay",IF(Ecommerce_Sales[[#This Row],[Delivery_Time_Days]] = 0,"No delivery",IF(Ecommerce_Sales[[#This Row],[Delivery_Time_Days]]&lt;=7,"On-time")))</f>
        <v>On-time</v>
      </c>
      <c r="V1808" s="7">
        <f>Ecommerce_Sales[[#This Row],[Profit]]/Ecommerce_Sales[[#This Row],[Total_Price]]</f>
        <v>0.14985308521057786</v>
      </c>
      <c r="W1808" s="3">
        <v>306</v>
      </c>
      <c r="X1808" s="3"/>
    </row>
    <row r="1809" spans="1:24" x14ac:dyDescent="0.25">
      <c r="A1809" s="1" t="s">
        <v>6283</v>
      </c>
      <c r="B1809" s="1" t="s">
        <v>1605</v>
      </c>
      <c r="C1809" s="1" t="s">
        <v>1606</v>
      </c>
      <c r="D1809" s="1" t="s">
        <v>6284</v>
      </c>
      <c r="E1809" s="1" t="s">
        <v>1966</v>
      </c>
      <c r="F1809" s="2">
        <v>45627</v>
      </c>
      <c r="G1809" s="2">
        <v>45044</v>
      </c>
      <c r="H1809" s="2" t="str">
        <f>TEXT(Ecommerce_Sales[[#This Row],[Order_Date]],"mmmm")</f>
        <v>April</v>
      </c>
      <c r="I1809" s="2" t="str">
        <f>TEXT(Ecommerce_Sales[[#This Row],[Order_Date]],"yyyy")</f>
        <v>2023</v>
      </c>
      <c r="J1809" s="2" t="str">
        <f>TEXT(Ecommerce_Sales[[#This Row],[Order_Date]],"mmmm")</f>
        <v>April</v>
      </c>
      <c r="K1809" s="1" t="s">
        <v>1947</v>
      </c>
      <c r="L1809" s="1" t="s">
        <v>6285</v>
      </c>
      <c r="M1809" s="1" t="s">
        <v>1998</v>
      </c>
      <c r="N1809" s="1" t="s">
        <v>1973</v>
      </c>
      <c r="O1809" s="3">
        <v>388</v>
      </c>
      <c r="P1809">
        <v>3</v>
      </c>
      <c r="Q1809" s="3">
        <v>1165</v>
      </c>
      <c r="R1809" s="1" t="s">
        <v>1958</v>
      </c>
      <c r="S1809" s="3">
        <v>122</v>
      </c>
      <c r="T1809">
        <v>8</v>
      </c>
      <c r="U1809" t="str">
        <f>IF(Ecommerce_Sales[[#This Row],[Delivery_Time_Days]]&gt;7,"Delay",IF(Ecommerce_Sales[[#This Row],[Delivery_Time_Days]] = 0,"No delivery",IF(Ecommerce_Sales[[#This Row],[Delivery_Time_Days]]&lt;=7,"On-time")))</f>
        <v>Delay</v>
      </c>
      <c r="V1809" s="7">
        <f>Ecommerce_Sales[[#This Row],[Profit]]/Ecommerce_Sales[[#This Row],[Total_Price]]</f>
        <v>0.30042918454935624</v>
      </c>
      <c r="W1809" s="3">
        <v>350</v>
      </c>
      <c r="X1809" s="3"/>
    </row>
    <row r="1810" spans="1:24" x14ac:dyDescent="0.25">
      <c r="A1810" s="1" t="s">
        <v>6286</v>
      </c>
      <c r="B1810" s="1" t="s">
        <v>356</v>
      </c>
      <c r="C1810" s="1" t="s">
        <v>357</v>
      </c>
      <c r="D1810" s="1" t="s">
        <v>4891</v>
      </c>
      <c r="E1810" s="1" t="s">
        <v>1946</v>
      </c>
      <c r="F1810" s="2">
        <v>45567</v>
      </c>
      <c r="G1810" s="2">
        <v>44931</v>
      </c>
      <c r="H1810" s="2" t="str">
        <f>TEXT(Ecommerce_Sales[[#This Row],[Order_Date]],"mmmm")</f>
        <v>January</v>
      </c>
      <c r="I1810" s="2" t="str">
        <f>TEXT(Ecommerce_Sales[[#This Row],[Order_Date]],"yyyy")</f>
        <v>2023</v>
      </c>
      <c r="J1810" s="2" t="str">
        <f>TEXT(Ecommerce_Sales[[#This Row],[Order_Date]],"mmmm")</f>
        <v>January</v>
      </c>
      <c r="K1810" s="1" t="s">
        <v>1986</v>
      </c>
      <c r="L1810" s="1" t="s">
        <v>6287</v>
      </c>
      <c r="M1810" s="1" t="s">
        <v>2043</v>
      </c>
      <c r="N1810" s="1" t="s">
        <v>1989</v>
      </c>
      <c r="O1810" s="3">
        <v>306</v>
      </c>
      <c r="P1810">
        <v>4</v>
      </c>
      <c r="Q1810" s="3">
        <v>1223</v>
      </c>
      <c r="R1810" s="1" t="s">
        <v>1958</v>
      </c>
      <c r="S1810" s="3">
        <v>108</v>
      </c>
      <c r="U1810" t="str">
        <f>IF(Ecommerce_Sales[[#This Row],[Delivery_Time_Days]]&gt;7,"Delay",IF(Ecommerce_Sales[[#This Row],[Delivery_Time_Days]] = 0,"No delivery",IF(Ecommerce_Sales[[#This Row],[Delivery_Time_Days]]&lt;=7,"On-time")))</f>
        <v>No delivery</v>
      </c>
      <c r="V1810" s="7">
        <f>Ecommerce_Sales[[#This Row],[Profit]]/Ecommerce_Sales[[#This Row],[Total_Price]]</f>
        <v>0.25020441537203597</v>
      </c>
      <c r="W1810" s="3">
        <v>306</v>
      </c>
      <c r="X1810" s="3"/>
    </row>
    <row r="1811" spans="1:24" x14ac:dyDescent="0.25">
      <c r="A1811" s="1" t="s">
        <v>6288</v>
      </c>
      <c r="B1811" s="1" t="s">
        <v>618</v>
      </c>
      <c r="C1811" s="1" t="s">
        <v>619</v>
      </c>
      <c r="D1811" s="1" t="s">
        <v>4842</v>
      </c>
      <c r="E1811" s="1" t="s">
        <v>1961</v>
      </c>
      <c r="F1811" s="2">
        <v>45551</v>
      </c>
      <c r="G1811" s="2">
        <v>45602</v>
      </c>
      <c r="H1811" s="2" t="str">
        <f>TEXT(Ecommerce_Sales[[#This Row],[Order_Date]],"mmmm")</f>
        <v>November</v>
      </c>
      <c r="I1811" s="2" t="str">
        <f>TEXT(Ecommerce_Sales[[#This Row],[Order_Date]],"yyyy")</f>
        <v>2024</v>
      </c>
      <c r="J1811" s="2" t="str">
        <f>TEXT(Ecommerce_Sales[[#This Row],[Order_Date]],"mmmm")</f>
        <v>November</v>
      </c>
      <c r="K1811" s="1" t="s">
        <v>1947</v>
      </c>
      <c r="L1811" s="1" t="s">
        <v>6289</v>
      </c>
      <c r="M1811" s="1" t="s">
        <v>2002</v>
      </c>
      <c r="N1811" s="1" t="s">
        <v>1989</v>
      </c>
      <c r="O1811" s="3">
        <v>180</v>
      </c>
      <c r="P1811">
        <v>3</v>
      </c>
      <c r="Q1811" s="3">
        <v>541</v>
      </c>
      <c r="R1811" s="1" t="s">
        <v>2008</v>
      </c>
      <c r="S1811" s="3">
        <v>76</v>
      </c>
      <c r="T1811">
        <v>8</v>
      </c>
      <c r="U1811" t="str">
        <f>IF(Ecommerce_Sales[[#This Row],[Delivery_Time_Days]]&gt;7,"Delay",IF(Ecommerce_Sales[[#This Row],[Delivery_Time_Days]] = 0,"No delivery",IF(Ecommerce_Sales[[#This Row],[Delivery_Time_Days]]&lt;=7,"On-time")))</f>
        <v>Delay</v>
      </c>
      <c r="V1811" s="7">
        <f>Ecommerce_Sales[[#This Row],[Profit]]/Ecommerce_Sales[[#This Row],[Total_Price]]</f>
        <v>0.24953789279112754</v>
      </c>
      <c r="W1811" s="3">
        <v>135</v>
      </c>
      <c r="X1811" s="3"/>
    </row>
    <row r="1812" spans="1:24" x14ac:dyDescent="0.25">
      <c r="A1812" s="1" t="s">
        <v>6290</v>
      </c>
      <c r="B1812" s="1" t="s">
        <v>842</v>
      </c>
      <c r="C1812" s="1" t="s">
        <v>843</v>
      </c>
      <c r="D1812" s="1" t="s">
        <v>5009</v>
      </c>
      <c r="E1812" s="1" t="s">
        <v>1946</v>
      </c>
      <c r="F1812" s="2">
        <v>45434</v>
      </c>
      <c r="G1812" s="2">
        <v>45469</v>
      </c>
      <c r="H1812" s="2" t="str">
        <f>TEXT(Ecommerce_Sales[[#This Row],[Order_Date]],"mmmm")</f>
        <v>June</v>
      </c>
      <c r="I1812" s="2" t="str">
        <f>TEXT(Ecommerce_Sales[[#This Row],[Order_Date]],"yyyy")</f>
        <v>2024</v>
      </c>
      <c r="J1812" s="2" t="str">
        <f>TEXT(Ecommerce_Sales[[#This Row],[Order_Date]],"mmmm")</f>
        <v>June</v>
      </c>
      <c r="K1812" s="1" t="s">
        <v>1986</v>
      </c>
      <c r="L1812" s="1" t="s">
        <v>6291</v>
      </c>
      <c r="M1812" s="1" t="s">
        <v>2247</v>
      </c>
      <c r="N1812" s="1" t="s">
        <v>1957</v>
      </c>
      <c r="O1812" s="3">
        <v>610</v>
      </c>
      <c r="P1812">
        <v>2</v>
      </c>
      <c r="Q1812" s="3">
        <v>1219</v>
      </c>
      <c r="R1812" s="1" t="s">
        <v>1958</v>
      </c>
      <c r="S1812" s="3">
        <v>87</v>
      </c>
      <c r="U1812" t="str">
        <f>IF(Ecommerce_Sales[[#This Row],[Delivery_Time_Days]]&gt;7,"Delay",IF(Ecommerce_Sales[[#This Row],[Delivery_Time_Days]] = 0,"No delivery",IF(Ecommerce_Sales[[#This Row],[Delivery_Time_Days]]&lt;=7,"On-time")))</f>
        <v>No delivery</v>
      </c>
      <c r="V1812" s="7">
        <f>Ecommerce_Sales[[#This Row],[Profit]]/Ecommerce_Sales[[#This Row],[Total_Price]]</f>
        <v>0.15012305168170631</v>
      </c>
      <c r="W1812" s="3">
        <v>183</v>
      </c>
      <c r="X1812" s="3"/>
    </row>
    <row r="1813" spans="1:24" x14ac:dyDescent="0.25">
      <c r="A1813" s="1" t="s">
        <v>6292</v>
      </c>
      <c r="B1813" s="1" t="s">
        <v>960</v>
      </c>
      <c r="C1813" s="1" t="s">
        <v>961</v>
      </c>
      <c r="D1813" s="1" t="s">
        <v>6293</v>
      </c>
      <c r="E1813" s="1" t="s">
        <v>1966</v>
      </c>
      <c r="F1813" s="2">
        <v>45268</v>
      </c>
      <c r="G1813" s="2">
        <v>45019</v>
      </c>
      <c r="H1813" s="2" t="str">
        <f>TEXT(Ecommerce_Sales[[#This Row],[Order_Date]],"mmmm")</f>
        <v>April</v>
      </c>
      <c r="I1813" s="2" t="str">
        <f>TEXT(Ecommerce_Sales[[#This Row],[Order_Date]],"yyyy")</f>
        <v>2023</v>
      </c>
      <c r="J1813" s="2" t="str">
        <f>TEXT(Ecommerce_Sales[[#This Row],[Order_Date]],"mmmm")</f>
        <v>April</v>
      </c>
      <c r="K1813" s="1" t="s">
        <v>1947</v>
      </c>
      <c r="L1813" s="1" t="s">
        <v>6294</v>
      </c>
      <c r="M1813" s="1" t="s">
        <v>1972</v>
      </c>
      <c r="N1813" s="1" t="s">
        <v>1973</v>
      </c>
      <c r="O1813" s="3">
        <v>629</v>
      </c>
      <c r="P1813">
        <v>3</v>
      </c>
      <c r="Q1813" s="3">
        <v>1888</v>
      </c>
      <c r="R1813" s="1" t="s">
        <v>1958</v>
      </c>
      <c r="S1813" s="3">
        <v>235</v>
      </c>
      <c r="T1813">
        <v>5</v>
      </c>
      <c r="U1813" t="str">
        <f>IF(Ecommerce_Sales[[#This Row],[Delivery_Time_Days]]&gt;7,"Delay",IF(Ecommerce_Sales[[#This Row],[Delivery_Time_Days]] = 0,"No delivery",IF(Ecommerce_Sales[[#This Row],[Delivery_Time_Days]]&lt;=7,"On-time")))</f>
        <v>On-time</v>
      </c>
      <c r="V1813" s="7">
        <f>Ecommerce_Sales[[#This Row],[Profit]]/Ecommerce_Sales[[#This Row],[Total_Price]]</f>
        <v>0.29978813559322032</v>
      </c>
      <c r="W1813" s="3">
        <v>566</v>
      </c>
      <c r="X1813" s="3"/>
    </row>
    <row r="1814" spans="1:24" x14ac:dyDescent="0.25">
      <c r="A1814" s="1" t="s">
        <v>6295</v>
      </c>
      <c r="B1814" s="1" t="s">
        <v>1836</v>
      </c>
      <c r="C1814" s="1" t="s">
        <v>1837</v>
      </c>
      <c r="D1814" s="1" t="s">
        <v>6274</v>
      </c>
      <c r="E1814" s="1" t="s">
        <v>1981</v>
      </c>
      <c r="F1814" s="2">
        <v>45356</v>
      </c>
      <c r="G1814" s="2">
        <v>45057</v>
      </c>
      <c r="H1814" s="2" t="str">
        <f>TEXT(Ecommerce_Sales[[#This Row],[Order_Date]],"mmmm")</f>
        <v>May</v>
      </c>
      <c r="I1814" s="2" t="str">
        <f>TEXT(Ecommerce_Sales[[#This Row],[Order_Date]],"yyyy")</f>
        <v>2023</v>
      </c>
      <c r="J1814" s="2" t="str">
        <f>TEXT(Ecommerce_Sales[[#This Row],[Order_Date]],"mmmm")</f>
        <v>May</v>
      </c>
      <c r="K1814" s="1" t="s">
        <v>1947</v>
      </c>
      <c r="L1814" s="1" t="s">
        <v>6296</v>
      </c>
      <c r="M1814" s="1" t="s">
        <v>1949</v>
      </c>
      <c r="N1814" s="1" t="s">
        <v>1950</v>
      </c>
      <c r="O1814" s="3">
        <v>917</v>
      </c>
      <c r="P1814">
        <v>3</v>
      </c>
      <c r="Q1814" s="3">
        <v>2751</v>
      </c>
      <c r="R1814" s="1" t="s">
        <v>2008</v>
      </c>
      <c r="S1814" s="3">
        <v>318</v>
      </c>
      <c r="T1814">
        <v>9</v>
      </c>
      <c r="U1814" t="str">
        <f>IF(Ecommerce_Sales[[#This Row],[Delivery_Time_Days]]&gt;7,"Delay",IF(Ecommerce_Sales[[#This Row],[Delivery_Time_Days]] = 0,"No delivery",IF(Ecommerce_Sales[[#This Row],[Delivery_Time_Days]]&lt;=7,"On-time")))</f>
        <v>Delay</v>
      </c>
      <c r="V1814" s="7">
        <f>Ecommerce_Sales[[#This Row],[Profit]]/Ecommerce_Sales[[#This Row],[Total_Price]]</f>
        <v>0.39985459832788078</v>
      </c>
      <c r="W1814" s="3">
        <v>1100</v>
      </c>
      <c r="X1814" s="3"/>
    </row>
    <row r="1815" spans="1:24" x14ac:dyDescent="0.25">
      <c r="A1815" s="1" t="s">
        <v>6297</v>
      </c>
      <c r="B1815" s="1" t="s">
        <v>1633</v>
      </c>
      <c r="C1815" s="1" t="s">
        <v>1634</v>
      </c>
      <c r="D1815" s="1" t="s">
        <v>2124</v>
      </c>
      <c r="E1815" s="1" t="s">
        <v>2005</v>
      </c>
      <c r="F1815" s="2">
        <v>45236</v>
      </c>
      <c r="G1815" s="2">
        <v>45196</v>
      </c>
      <c r="H1815" s="2" t="str">
        <f>TEXT(Ecommerce_Sales[[#This Row],[Order_Date]],"mmmm")</f>
        <v>September</v>
      </c>
      <c r="I1815" s="2" t="str">
        <f>TEXT(Ecommerce_Sales[[#This Row],[Order_Date]],"yyyy")</f>
        <v>2023</v>
      </c>
      <c r="J1815" s="2" t="str">
        <f>TEXT(Ecommerce_Sales[[#This Row],[Order_Date]],"mmmm")</f>
        <v>September</v>
      </c>
      <c r="K1815" s="1" t="s">
        <v>1947</v>
      </c>
      <c r="L1815" s="1" t="s">
        <v>6298</v>
      </c>
      <c r="M1815" s="1" t="s">
        <v>2065</v>
      </c>
      <c r="N1815" s="1" t="s">
        <v>1978</v>
      </c>
      <c r="O1815" s="3">
        <v>682</v>
      </c>
      <c r="P1815">
        <v>3</v>
      </c>
      <c r="Q1815" s="3">
        <v>2045</v>
      </c>
      <c r="R1815" s="1" t="s">
        <v>2016</v>
      </c>
      <c r="S1815" s="3">
        <v>301</v>
      </c>
      <c r="T1815">
        <v>8</v>
      </c>
      <c r="U1815" t="str">
        <f>IF(Ecommerce_Sales[[#This Row],[Delivery_Time_Days]]&gt;7,"Delay",IF(Ecommerce_Sales[[#This Row],[Delivery_Time_Days]] = 0,"No delivery",IF(Ecommerce_Sales[[#This Row],[Delivery_Time_Days]]&lt;=7,"On-time")))</f>
        <v>Delay</v>
      </c>
      <c r="V1815" s="7">
        <f>Ecommerce_Sales[[#This Row],[Profit]]/Ecommerce_Sales[[#This Row],[Total_Price]]</f>
        <v>0.35012224938875308</v>
      </c>
      <c r="W1815" s="3">
        <v>716</v>
      </c>
      <c r="X1815" s="3"/>
    </row>
    <row r="1816" spans="1:24" x14ac:dyDescent="0.25">
      <c r="A1816" s="1" t="s">
        <v>6299</v>
      </c>
      <c r="B1816" s="1" t="s">
        <v>1642</v>
      </c>
      <c r="C1816" s="1" t="s">
        <v>1643</v>
      </c>
      <c r="D1816" s="1" t="s">
        <v>5416</v>
      </c>
      <c r="E1816" s="1" t="s">
        <v>1966</v>
      </c>
      <c r="F1816" s="2">
        <v>45050</v>
      </c>
      <c r="G1816" s="2">
        <v>45327</v>
      </c>
      <c r="H1816" s="2" t="str">
        <f>TEXT(Ecommerce_Sales[[#This Row],[Order_Date]],"mmmm")</f>
        <v>February</v>
      </c>
      <c r="I1816" s="2" t="str">
        <f>TEXT(Ecommerce_Sales[[#This Row],[Order_Date]],"yyyy")</f>
        <v>2024</v>
      </c>
      <c r="J1816" s="2" t="str">
        <f>TEXT(Ecommerce_Sales[[#This Row],[Order_Date]],"mmmm")</f>
        <v>February</v>
      </c>
      <c r="K1816" s="1" t="s">
        <v>1947</v>
      </c>
      <c r="L1816" s="1" t="s">
        <v>6300</v>
      </c>
      <c r="M1816" s="1" t="s">
        <v>1983</v>
      </c>
      <c r="N1816" s="1" t="s">
        <v>1950</v>
      </c>
      <c r="O1816" s="3">
        <v>578</v>
      </c>
      <c r="P1816">
        <v>1</v>
      </c>
      <c r="Q1816" s="3">
        <v>578</v>
      </c>
      <c r="R1816" s="1" t="s">
        <v>1951</v>
      </c>
      <c r="S1816" s="3">
        <v>30</v>
      </c>
      <c r="T1816">
        <v>6</v>
      </c>
      <c r="U1816" t="str">
        <f>IF(Ecommerce_Sales[[#This Row],[Delivery_Time_Days]]&gt;7,"Delay",IF(Ecommerce_Sales[[#This Row],[Delivery_Time_Days]] = 0,"No delivery",IF(Ecommerce_Sales[[#This Row],[Delivery_Time_Days]]&lt;=7,"On-time")))</f>
        <v>On-time</v>
      </c>
      <c r="V1816" s="7">
        <f>Ecommerce_Sales[[#This Row],[Profit]]/Ecommerce_Sales[[#This Row],[Total_Price]]</f>
        <v>0.39965397923875434</v>
      </c>
      <c r="W1816" s="3">
        <v>231</v>
      </c>
      <c r="X1816" s="3"/>
    </row>
    <row r="1817" spans="1:24" x14ac:dyDescent="0.25">
      <c r="A1817" s="1" t="s">
        <v>6301</v>
      </c>
      <c r="B1817" s="1" t="s">
        <v>918</v>
      </c>
      <c r="C1817" s="1" t="s">
        <v>919</v>
      </c>
      <c r="D1817" s="1" t="s">
        <v>2846</v>
      </c>
      <c r="E1817" s="1" t="s">
        <v>1966</v>
      </c>
      <c r="F1817" s="2">
        <v>45574</v>
      </c>
      <c r="G1817" s="2">
        <v>45128</v>
      </c>
      <c r="H1817" s="2" t="str">
        <f>TEXT(Ecommerce_Sales[[#This Row],[Order_Date]],"mmmm")</f>
        <v>July</v>
      </c>
      <c r="I1817" s="2" t="str">
        <f>TEXT(Ecommerce_Sales[[#This Row],[Order_Date]],"yyyy")</f>
        <v>2023</v>
      </c>
      <c r="J1817" s="2" t="str">
        <f>TEXT(Ecommerce_Sales[[#This Row],[Order_Date]],"mmmm")</f>
        <v>July</v>
      </c>
      <c r="K1817" s="1" t="s">
        <v>1947</v>
      </c>
      <c r="L1817" s="1" t="s">
        <v>5977</v>
      </c>
      <c r="M1817" s="1" t="s">
        <v>2058</v>
      </c>
      <c r="N1817" s="1" t="s">
        <v>1950</v>
      </c>
      <c r="O1817" s="3">
        <v>28</v>
      </c>
      <c r="P1817">
        <v>3</v>
      </c>
      <c r="Q1817" s="3">
        <v>84</v>
      </c>
      <c r="R1817" s="1" t="s">
        <v>1958</v>
      </c>
      <c r="S1817" s="3">
        <v>9</v>
      </c>
      <c r="T1817">
        <v>9</v>
      </c>
      <c r="U1817" t="str">
        <f>IF(Ecommerce_Sales[[#This Row],[Delivery_Time_Days]]&gt;7,"Delay",IF(Ecommerce_Sales[[#This Row],[Delivery_Time_Days]] = 0,"No delivery",IF(Ecommerce_Sales[[#This Row],[Delivery_Time_Days]]&lt;=7,"On-time")))</f>
        <v>Delay</v>
      </c>
      <c r="V1817" s="7">
        <f>Ecommerce_Sales[[#This Row],[Profit]]/Ecommerce_Sales[[#This Row],[Total_Price]]</f>
        <v>0.40476190476190477</v>
      </c>
      <c r="W1817" s="3">
        <v>34</v>
      </c>
      <c r="X1817" s="3"/>
    </row>
    <row r="1818" spans="1:24" x14ac:dyDescent="0.25">
      <c r="A1818" s="1" t="s">
        <v>6302</v>
      </c>
      <c r="B1818" s="1" t="s">
        <v>1703</v>
      </c>
      <c r="C1818" s="1" t="s">
        <v>1704</v>
      </c>
      <c r="D1818" s="1" t="s">
        <v>2661</v>
      </c>
      <c r="E1818" s="1" t="s">
        <v>1996</v>
      </c>
      <c r="F1818" s="2">
        <v>45110</v>
      </c>
      <c r="G1818" s="2">
        <v>45090</v>
      </c>
      <c r="H1818" s="2" t="str">
        <f>TEXT(Ecommerce_Sales[[#This Row],[Order_Date]],"mmmm")</f>
        <v>June</v>
      </c>
      <c r="I1818" s="2" t="str">
        <f>TEXT(Ecommerce_Sales[[#This Row],[Order_Date]],"yyyy")</f>
        <v>2023</v>
      </c>
      <c r="J1818" s="2" t="str">
        <f>TEXT(Ecommerce_Sales[[#This Row],[Order_Date]],"mmmm")</f>
        <v>June</v>
      </c>
      <c r="K1818" s="1" t="s">
        <v>1947</v>
      </c>
      <c r="L1818" s="1" t="s">
        <v>6303</v>
      </c>
      <c r="M1818" s="1" t="s">
        <v>2043</v>
      </c>
      <c r="N1818" s="1" t="s">
        <v>1989</v>
      </c>
      <c r="O1818" s="3">
        <v>423</v>
      </c>
      <c r="P1818">
        <v>2</v>
      </c>
      <c r="Q1818" s="3">
        <v>846</v>
      </c>
      <c r="R1818" s="1" t="s">
        <v>1951</v>
      </c>
      <c r="S1818" s="3">
        <v>43</v>
      </c>
      <c r="T1818">
        <v>2</v>
      </c>
      <c r="U1818" t="str">
        <f>IF(Ecommerce_Sales[[#This Row],[Delivery_Time_Days]]&gt;7,"Delay",IF(Ecommerce_Sales[[#This Row],[Delivery_Time_Days]] = 0,"No delivery",IF(Ecommerce_Sales[[#This Row],[Delivery_Time_Days]]&lt;=7,"On-time")))</f>
        <v>On-time</v>
      </c>
      <c r="V1818" s="7">
        <f>Ecommerce_Sales[[#This Row],[Profit]]/Ecommerce_Sales[[#This Row],[Total_Price]]</f>
        <v>0.24940898345153664</v>
      </c>
      <c r="W1818" s="3">
        <v>211</v>
      </c>
      <c r="X1818" s="3"/>
    </row>
    <row r="1819" spans="1:24" x14ac:dyDescent="0.25">
      <c r="A1819" s="1" t="s">
        <v>6304</v>
      </c>
      <c r="B1819" s="1" t="s">
        <v>838</v>
      </c>
      <c r="C1819" s="1" t="s">
        <v>839</v>
      </c>
      <c r="D1819" s="1" t="s">
        <v>4253</v>
      </c>
      <c r="E1819" s="1" t="s">
        <v>1954</v>
      </c>
      <c r="F1819" s="2">
        <v>45650</v>
      </c>
      <c r="G1819" s="2">
        <v>45025</v>
      </c>
      <c r="H1819" s="2" t="str">
        <f>TEXT(Ecommerce_Sales[[#This Row],[Order_Date]],"mmmm")</f>
        <v>April</v>
      </c>
      <c r="I1819" s="2" t="str">
        <f>TEXT(Ecommerce_Sales[[#This Row],[Order_Date]],"yyyy")</f>
        <v>2023</v>
      </c>
      <c r="J1819" s="2" t="str">
        <f>TEXT(Ecommerce_Sales[[#This Row],[Order_Date]],"mmmm")</f>
        <v>April</v>
      </c>
      <c r="K1819" s="1" t="s">
        <v>1947</v>
      </c>
      <c r="L1819" s="1" t="s">
        <v>6305</v>
      </c>
      <c r="M1819" s="1" t="s">
        <v>2065</v>
      </c>
      <c r="N1819" s="1" t="s">
        <v>1978</v>
      </c>
      <c r="O1819" s="3">
        <v>880</v>
      </c>
      <c r="P1819">
        <v>3</v>
      </c>
      <c r="Q1819" s="3">
        <v>2640</v>
      </c>
      <c r="R1819" s="1" t="s">
        <v>1951</v>
      </c>
      <c r="S1819" s="3">
        <v>347</v>
      </c>
      <c r="T1819">
        <v>2</v>
      </c>
      <c r="U1819" t="str">
        <f>IF(Ecommerce_Sales[[#This Row],[Delivery_Time_Days]]&gt;7,"Delay",IF(Ecommerce_Sales[[#This Row],[Delivery_Time_Days]] = 0,"No delivery",IF(Ecommerce_Sales[[#This Row],[Delivery_Time_Days]]&lt;=7,"On-time")))</f>
        <v>On-time</v>
      </c>
      <c r="V1819" s="7">
        <f>Ecommerce_Sales[[#This Row],[Profit]]/Ecommerce_Sales[[#This Row],[Total_Price]]</f>
        <v>0.35</v>
      </c>
      <c r="W1819" s="3">
        <v>924</v>
      </c>
      <c r="X1819" s="3"/>
    </row>
    <row r="1820" spans="1:24" x14ac:dyDescent="0.25">
      <c r="A1820" s="1" t="s">
        <v>6306</v>
      </c>
      <c r="B1820" s="1" t="s">
        <v>1275</v>
      </c>
      <c r="C1820" s="1" t="s">
        <v>1276</v>
      </c>
      <c r="D1820" s="1" t="s">
        <v>2060</v>
      </c>
      <c r="E1820" s="1" t="s">
        <v>1966</v>
      </c>
      <c r="F1820" s="2">
        <v>45291</v>
      </c>
      <c r="G1820" s="2">
        <v>45448</v>
      </c>
      <c r="H1820" s="2" t="str">
        <f>TEXT(Ecommerce_Sales[[#This Row],[Order_Date]],"mmmm")</f>
        <v>June</v>
      </c>
      <c r="I1820" s="2" t="str">
        <f>TEXT(Ecommerce_Sales[[#This Row],[Order_Date]],"yyyy")</f>
        <v>2024</v>
      </c>
      <c r="J1820" s="2" t="str">
        <f>TEXT(Ecommerce_Sales[[#This Row],[Order_Date]],"mmmm")</f>
        <v>June</v>
      </c>
      <c r="K1820" s="1" t="s">
        <v>1947</v>
      </c>
      <c r="L1820" s="1" t="s">
        <v>6307</v>
      </c>
      <c r="M1820" s="1" t="s">
        <v>1988</v>
      </c>
      <c r="N1820" s="1" t="s">
        <v>1989</v>
      </c>
      <c r="O1820" s="3">
        <v>878</v>
      </c>
      <c r="P1820">
        <v>3</v>
      </c>
      <c r="Q1820" s="3">
        <v>2635</v>
      </c>
      <c r="R1820" s="1" t="s">
        <v>1958</v>
      </c>
      <c r="S1820" s="3">
        <v>142</v>
      </c>
      <c r="T1820">
        <v>7</v>
      </c>
      <c r="U1820" t="str">
        <f>IF(Ecommerce_Sales[[#This Row],[Delivery_Time_Days]]&gt;7,"Delay",IF(Ecommerce_Sales[[#This Row],[Delivery_Time_Days]] = 0,"No delivery",IF(Ecommerce_Sales[[#This Row],[Delivery_Time_Days]]&lt;=7,"On-time")))</f>
        <v>On-time</v>
      </c>
      <c r="V1820" s="7">
        <f>Ecommerce_Sales[[#This Row],[Profit]]/Ecommerce_Sales[[#This Row],[Total_Price]]</f>
        <v>0.25009487666034158</v>
      </c>
      <c r="W1820" s="3">
        <v>659</v>
      </c>
      <c r="X1820" s="3"/>
    </row>
    <row r="1821" spans="1:24" x14ac:dyDescent="0.25">
      <c r="A1821" s="1" t="s">
        <v>6308</v>
      </c>
      <c r="B1821" s="1" t="s">
        <v>118</v>
      </c>
      <c r="C1821" s="1" t="s">
        <v>119</v>
      </c>
      <c r="D1821" s="1" t="s">
        <v>5472</v>
      </c>
      <c r="E1821" s="1" t="s">
        <v>1946</v>
      </c>
      <c r="F1821" s="2">
        <v>45292</v>
      </c>
      <c r="G1821" s="2">
        <v>45115</v>
      </c>
      <c r="H1821" s="2" t="str">
        <f>TEXT(Ecommerce_Sales[[#This Row],[Order_Date]],"mmmm")</f>
        <v>July</v>
      </c>
      <c r="I1821" s="2" t="str">
        <f>TEXT(Ecommerce_Sales[[#This Row],[Order_Date]],"yyyy")</f>
        <v>2023</v>
      </c>
      <c r="J1821" s="2" t="str">
        <f>TEXT(Ecommerce_Sales[[#This Row],[Order_Date]],"mmmm")</f>
        <v>July</v>
      </c>
      <c r="K1821" s="1" t="s">
        <v>1947</v>
      </c>
      <c r="L1821" s="1" t="s">
        <v>6309</v>
      </c>
      <c r="M1821" s="1" t="s">
        <v>2002</v>
      </c>
      <c r="N1821" s="1" t="s">
        <v>1989</v>
      </c>
      <c r="O1821" s="3">
        <v>127</v>
      </c>
      <c r="P1821">
        <v>3</v>
      </c>
      <c r="Q1821" s="3">
        <v>382</v>
      </c>
      <c r="R1821" s="1" t="s">
        <v>1951</v>
      </c>
      <c r="S1821" s="3">
        <v>31</v>
      </c>
      <c r="T1821">
        <v>6</v>
      </c>
      <c r="U1821" t="str">
        <f>IF(Ecommerce_Sales[[#This Row],[Delivery_Time_Days]]&gt;7,"Delay",IF(Ecommerce_Sales[[#This Row],[Delivery_Time_Days]] = 0,"No delivery",IF(Ecommerce_Sales[[#This Row],[Delivery_Time_Days]]&lt;=7,"On-time")))</f>
        <v>On-time</v>
      </c>
      <c r="V1821" s="7">
        <f>Ecommerce_Sales[[#This Row],[Profit]]/Ecommerce_Sales[[#This Row],[Total_Price]]</f>
        <v>0.2486910994764398</v>
      </c>
      <c r="W1821" s="3">
        <v>95</v>
      </c>
      <c r="X1821" s="3"/>
    </row>
    <row r="1822" spans="1:24" x14ac:dyDescent="0.25">
      <c r="A1822" s="1" t="s">
        <v>6310</v>
      </c>
      <c r="B1822" s="1" t="s">
        <v>1702</v>
      </c>
      <c r="C1822" s="1" t="s">
        <v>1338</v>
      </c>
      <c r="D1822" s="1" t="s">
        <v>6311</v>
      </c>
      <c r="E1822" s="1" t="s">
        <v>2005</v>
      </c>
      <c r="F1822" s="2">
        <v>45078</v>
      </c>
      <c r="G1822" s="2">
        <v>45270</v>
      </c>
      <c r="H1822" s="2" t="str">
        <f>TEXT(Ecommerce_Sales[[#This Row],[Order_Date]],"mmmm")</f>
        <v>December</v>
      </c>
      <c r="I1822" s="2" t="str">
        <f>TEXT(Ecommerce_Sales[[#This Row],[Order_Date]],"yyyy")</f>
        <v>2023</v>
      </c>
      <c r="J1822" s="2" t="str">
        <f>TEXT(Ecommerce_Sales[[#This Row],[Order_Date]],"mmmm")</f>
        <v>December</v>
      </c>
      <c r="K1822" s="1" t="s">
        <v>1947</v>
      </c>
      <c r="L1822" s="1" t="s">
        <v>6312</v>
      </c>
      <c r="M1822" s="1" t="s">
        <v>2072</v>
      </c>
      <c r="N1822" s="1" t="s">
        <v>1950</v>
      </c>
      <c r="O1822" s="3">
        <v>68</v>
      </c>
      <c r="P1822">
        <v>2</v>
      </c>
      <c r="Q1822" s="3">
        <v>135</v>
      </c>
      <c r="R1822" s="1" t="s">
        <v>2012</v>
      </c>
      <c r="S1822" s="3">
        <v>20</v>
      </c>
      <c r="T1822">
        <v>4</v>
      </c>
      <c r="U1822" t="str">
        <f>IF(Ecommerce_Sales[[#This Row],[Delivery_Time_Days]]&gt;7,"Delay",IF(Ecommerce_Sales[[#This Row],[Delivery_Time_Days]] = 0,"No delivery",IF(Ecommerce_Sales[[#This Row],[Delivery_Time_Days]]&lt;=7,"On-time")))</f>
        <v>On-time</v>
      </c>
      <c r="V1822" s="7">
        <f>Ecommerce_Sales[[#This Row],[Profit]]/Ecommerce_Sales[[#This Row],[Total_Price]]</f>
        <v>0.4</v>
      </c>
      <c r="W1822" s="3">
        <v>54</v>
      </c>
      <c r="X1822" s="3"/>
    </row>
    <row r="1823" spans="1:24" x14ac:dyDescent="0.25">
      <c r="A1823" s="1" t="s">
        <v>6313</v>
      </c>
      <c r="B1823" s="1" t="s">
        <v>306</v>
      </c>
      <c r="C1823" s="1" t="s">
        <v>307</v>
      </c>
      <c r="D1823" s="1" t="s">
        <v>5383</v>
      </c>
      <c r="E1823" s="1" t="s">
        <v>1981</v>
      </c>
      <c r="F1823" s="2">
        <v>45454</v>
      </c>
      <c r="G1823" s="2">
        <v>45143</v>
      </c>
      <c r="H1823" s="2" t="str">
        <f>TEXT(Ecommerce_Sales[[#This Row],[Order_Date]],"mmmm")</f>
        <v>August</v>
      </c>
      <c r="I1823" s="2" t="str">
        <f>TEXT(Ecommerce_Sales[[#This Row],[Order_Date]],"yyyy")</f>
        <v>2023</v>
      </c>
      <c r="J1823" s="2" t="str">
        <f>TEXT(Ecommerce_Sales[[#This Row],[Order_Date]],"mmmm")</f>
        <v>August</v>
      </c>
      <c r="K1823" s="1" t="s">
        <v>1992</v>
      </c>
      <c r="L1823" s="1" t="s">
        <v>6314</v>
      </c>
      <c r="M1823" s="1" t="s">
        <v>2104</v>
      </c>
      <c r="N1823" s="1" t="s">
        <v>1978</v>
      </c>
      <c r="O1823" s="3">
        <v>871</v>
      </c>
      <c r="P1823">
        <v>5</v>
      </c>
      <c r="Q1823" s="3">
        <v>4357</v>
      </c>
      <c r="R1823" s="1" t="s">
        <v>1958</v>
      </c>
      <c r="S1823" s="3">
        <v>396</v>
      </c>
      <c r="U1823" t="str">
        <f>IF(Ecommerce_Sales[[#This Row],[Delivery_Time_Days]]&gt;7,"Delay",IF(Ecommerce_Sales[[#This Row],[Delivery_Time_Days]] = 0,"No delivery",IF(Ecommerce_Sales[[#This Row],[Delivery_Time_Days]]&lt;=7,"On-time")))</f>
        <v>No delivery</v>
      </c>
      <c r="V1823" s="7">
        <f>Ecommerce_Sales[[#This Row],[Profit]]/Ecommerce_Sales[[#This Row],[Total_Price]]</f>
        <v>0.35001147578609138</v>
      </c>
      <c r="W1823" s="3">
        <v>1525</v>
      </c>
      <c r="X1823" s="3"/>
    </row>
    <row r="1824" spans="1:24" x14ac:dyDescent="0.25">
      <c r="A1824" s="1" t="s">
        <v>6315</v>
      </c>
      <c r="B1824" s="1" t="s">
        <v>1759</v>
      </c>
      <c r="C1824" s="1" t="s">
        <v>1760</v>
      </c>
      <c r="D1824" s="1" t="s">
        <v>2407</v>
      </c>
      <c r="E1824" s="1" t="s">
        <v>1954</v>
      </c>
      <c r="F1824" s="2">
        <v>45556</v>
      </c>
      <c r="G1824" s="2">
        <v>44960</v>
      </c>
      <c r="H1824" s="2" t="str">
        <f>TEXT(Ecommerce_Sales[[#This Row],[Order_Date]],"mmmm")</f>
        <v>February</v>
      </c>
      <c r="I1824" s="2" t="str">
        <f>TEXT(Ecommerce_Sales[[#This Row],[Order_Date]],"yyyy")</f>
        <v>2023</v>
      </c>
      <c r="J1824" s="2" t="str">
        <f>TEXT(Ecommerce_Sales[[#This Row],[Order_Date]],"mmmm")</f>
        <v>February</v>
      </c>
      <c r="K1824" s="1" t="s">
        <v>1947</v>
      </c>
      <c r="L1824" s="1" t="s">
        <v>6316</v>
      </c>
      <c r="M1824" s="1" t="s">
        <v>1998</v>
      </c>
      <c r="N1824" s="1" t="s">
        <v>1973</v>
      </c>
      <c r="O1824" s="3">
        <v>322</v>
      </c>
      <c r="P1824">
        <v>2</v>
      </c>
      <c r="Q1824" s="3">
        <v>644</v>
      </c>
      <c r="R1824" s="1" t="s">
        <v>1958</v>
      </c>
      <c r="S1824" s="3">
        <v>39</v>
      </c>
      <c r="T1824">
        <v>2</v>
      </c>
      <c r="U1824" t="str">
        <f>IF(Ecommerce_Sales[[#This Row],[Delivery_Time_Days]]&gt;7,"Delay",IF(Ecommerce_Sales[[#This Row],[Delivery_Time_Days]] = 0,"No delivery",IF(Ecommerce_Sales[[#This Row],[Delivery_Time_Days]]&lt;=7,"On-time")))</f>
        <v>On-time</v>
      </c>
      <c r="V1824" s="7">
        <f>Ecommerce_Sales[[#This Row],[Profit]]/Ecommerce_Sales[[#This Row],[Total_Price]]</f>
        <v>0.2996894409937888</v>
      </c>
      <c r="W1824" s="3">
        <v>193</v>
      </c>
      <c r="X1824" s="3"/>
    </row>
    <row r="1825" spans="1:24" x14ac:dyDescent="0.25">
      <c r="A1825" s="1" t="s">
        <v>6317</v>
      </c>
      <c r="B1825" s="1" t="s">
        <v>416</v>
      </c>
      <c r="C1825" s="1" t="s">
        <v>417</v>
      </c>
      <c r="D1825" s="1" t="s">
        <v>3453</v>
      </c>
      <c r="E1825" s="1" t="s">
        <v>1954</v>
      </c>
      <c r="F1825" s="2">
        <v>45387</v>
      </c>
      <c r="G1825" s="2">
        <v>45568</v>
      </c>
      <c r="H1825" s="2" t="str">
        <f>TEXT(Ecommerce_Sales[[#This Row],[Order_Date]],"mmmm")</f>
        <v>October</v>
      </c>
      <c r="I1825" s="2" t="str">
        <f>TEXT(Ecommerce_Sales[[#This Row],[Order_Date]],"yyyy")</f>
        <v>2024</v>
      </c>
      <c r="J1825" s="2" t="str">
        <f>TEXT(Ecommerce_Sales[[#This Row],[Order_Date]],"mmmm")</f>
        <v>October</v>
      </c>
      <c r="K1825" s="1" t="s">
        <v>1992</v>
      </c>
      <c r="L1825" s="1" t="s">
        <v>4005</v>
      </c>
      <c r="M1825" s="1" t="s">
        <v>2079</v>
      </c>
      <c r="N1825" s="1" t="s">
        <v>1973</v>
      </c>
      <c r="O1825" s="3">
        <v>465</v>
      </c>
      <c r="P1825">
        <v>2</v>
      </c>
      <c r="Q1825" s="3">
        <v>930</v>
      </c>
      <c r="R1825" s="1" t="s">
        <v>1951</v>
      </c>
      <c r="S1825" s="3">
        <v>136</v>
      </c>
      <c r="U1825" t="str">
        <f>IF(Ecommerce_Sales[[#This Row],[Delivery_Time_Days]]&gt;7,"Delay",IF(Ecommerce_Sales[[#This Row],[Delivery_Time_Days]] = 0,"No delivery",IF(Ecommerce_Sales[[#This Row],[Delivery_Time_Days]]&lt;=7,"On-time")))</f>
        <v>No delivery</v>
      </c>
      <c r="V1825" s="7">
        <f>Ecommerce_Sales[[#This Row],[Profit]]/Ecommerce_Sales[[#This Row],[Total_Price]]</f>
        <v>0.3</v>
      </c>
      <c r="W1825" s="3">
        <v>279</v>
      </c>
      <c r="X1825" s="3"/>
    </row>
    <row r="1826" spans="1:24" x14ac:dyDescent="0.25">
      <c r="A1826" s="1" t="s">
        <v>6318</v>
      </c>
      <c r="B1826" s="1" t="s">
        <v>662</v>
      </c>
      <c r="C1826" s="1" t="s">
        <v>663</v>
      </c>
      <c r="D1826" s="1" t="s">
        <v>6319</v>
      </c>
      <c r="E1826" s="1" t="s">
        <v>1946</v>
      </c>
      <c r="F1826" s="2">
        <v>44979</v>
      </c>
      <c r="G1826" s="2">
        <v>45042</v>
      </c>
      <c r="H1826" s="2" t="str">
        <f>TEXT(Ecommerce_Sales[[#This Row],[Order_Date]],"mmmm")</f>
        <v>April</v>
      </c>
      <c r="I1826" s="2" t="str">
        <f>TEXT(Ecommerce_Sales[[#This Row],[Order_Date]],"yyyy")</f>
        <v>2023</v>
      </c>
      <c r="J1826" s="2" t="str">
        <f>TEXT(Ecommerce_Sales[[#This Row],[Order_Date]],"mmmm")</f>
        <v>April</v>
      </c>
      <c r="K1826" s="1" t="s">
        <v>1947</v>
      </c>
      <c r="L1826" s="1" t="s">
        <v>5607</v>
      </c>
      <c r="M1826" s="1" t="s">
        <v>2026</v>
      </c>
      <c r="N1826" s="1" t="s">
        <v>1978</v>
      </c>
      <c r="O1826" s="3">
        <v>739</v>
      </c>
      <c r="P1826">
        <v>5</v>
      </c>
      <c r="Q1826" s="3">
        <v>3694</v>
      </c>
      <c r="R1826" s="1" t="s">
        <v>1951</v>
      </c>
      <c r="S1826" s="3">
        <v>310</v>
      </c>
      <c r="T1826">
        <v>3</v>
      </c>
      <c r="U1826" t="str">
        <f>IF(Ecommerce_Sales[[#This Row],[Delivery_Time_Days]]&gt;7,"Delay",IF(Ecommerce_Sales[[#This Row],[Delivery_Time_Days]] = 0,"No delivery",IF(Ecommerce_Sales[[#This Row],[Delivery_Time_Days]]&lt;=7,"On-time")))</f>
        <v>On-time</v>
      </c>
      <c r="V1826" s="7">
        <f>Ecommerce_Sales[[#This Row],[Profit]]/Ecommerce_Sales[[#This Row],[Total_Price]]</f>
        <v>0.35002707092582569</v>
      </c>
      <c r="W1826" s="3">
        <v>1293</v>
      </c>
      <c r="X1826" s="3"/>
    </row>
    <row r="1827" spans="1:24" x14ac:dyDescent="0.25">
      <c r="A1827" s="1" t="s">
        <v>6320</v>
      </c>
      <c r="B1827" s="1" t="s">
        <v>1575</v>
      </c>
      <c r="C1827" s="1" t="s">
        <v>1576</v>
      </c>
      <c r="D1827" s="1" t="s">
        <v>5557</v>
      </c>
      <c r="E1827" s="1" t="s">
        <v>1961</v>
      </c>
      <c r="F1827" s="2">
        <v>45128</v>
      </c>
      <c r="G1827" s="2">
        <v>45275</v>
      </c>
      <c r="H1827" s="2" t="str">
        <f>TEXT(Ecommerce_Sales[[#This Row],[Order_Date]],"mmmm")</f>
        <v>December</v>
      </c>
      <c r="I1827" s="2" t="str">
        <f>TEXT(Ecommerce_Sales[[#This Row],[Order_Date]],"yyyy")</f>
        <v>2023</v>
      </c>
      <c r="J1827" s="2" t="str">
        <f>TEXT(Ecommerce_Sales[[#This Row],[Order_Date]],"mmmm")</f>
        <v>December</v>
      </c>
      <c r="K1827" s="1" t="s">
        <v>1947</v>
      </c>
      <c r="L1827" s="1" t="s">
        <v>6321</v>
      </c>
      <c r="M1827" s="1" t="s">
        <v>2054</v>
      </c>
      <c r="N1827" s="1" t="s">
        <v>1957</v>
      </c>
      <c r="O1827" s="3">
        <v>874</v>
      </c>
      <c r="P1827">
        <v>6</v>
      </c>
      <c r="Q1827" s="3">
        <v>5247</v>
      </c>
      <c r="R1827" s="1" t="s">
        <v>2012</v>
      </c>
      <c r="S1827" s="3">
        <v>771</v>
      </c>
      <c r="T1827">
        <v>2</v>
      </c>
      <c r="U1827" t="str">
        <f>IF(Ecommerce_Sales[[#This Row],[Delivery_Time_Days]]&gt;7,"Delay",IF(Ecommerce_Sales[[#This Row],[Delivery_Time_Days]] = 0,"No delivery",IF(Ecommerce_Sales[[#This Row],[Delivery_Time_Days]]&lt;=7,"On-time")))</f>
        <v>On-time</v>
      </c>
      <c r="V1827" s="7">
        <f>Ecommerce_Sales[[#This Row],[Profit]]/Ecommerce_Sales[[#This Row],[Total_Price]]</f>
        <v>0.14999047074518773</v>
      </c>
      <c r="W1827" s="3">
        <v>787</v>
      </c>
      <c r="X1827" s="3"/>
    </row>
    <row r="1828" spans="1:24" x14ac:dyDescent="0.25">
      <c r="A1828" s="1" t="s">
        <v>6322</v>
      </c>
      <c r="B1828" s="1" t="s">
        <v>1268</v>
      </c>
      <c r="C1828" s="1" t="s">
        <v>1269</v>
      </c>
      <c r="D1828" s="1" t="s">
        <v>4799</v>
      </c>
      <c r="E1828" s="1" t="s">
        <v>1954</v>
      </c>
      <c r="F1828" s="2">
        <v>45390</v>
      </c>
      <c r="G1828" s="2">
        <v>45512</v>
      </c>
      <c r="H1828" s="2" t="str">
        <f>TEXT(Ecommerce_Sales[[#This Row],[Order_Date]],"mmmm")</f>
        <v>August</v>
      </c>
      <c r="I1828" s="2" t="str">
        <f>TEXT(Ecommerce_Sales[[#This Row],[Order_Date]],"yyyy")</f>
        <v>2024</v>
      </c>
      <c r="J1828" s="2" t="str">
        <f>TEXT(Ecommerce_Sales[[#This Row],[Order_Date]],"mmmm")</f>
        <v>August</v>
      </c>
      <c r="K1828" s="1" t="s">
        <v>1947</v>
      </c>
      <c r="L1828" s="1" t="s">
        <v>6323</v>
      </c>
      <c r="M1828" s="1" t="s">
        <v>1977</v>
      </c>
      <c r="N1828" s="1" t="s">
        <v>1978</v>
      </c>
      <c r="O1828" s="3">
        <v>393</v>
      </c>
      <c r="P1828">
        <v>2</v>
      </c>
      <c r="Q1828" s="3">
        <v>786</v>
      </c>
      <c r="R1828" s="1" t="s">
        <v>1958</v>
      </c>
      <c r="S1828" s="3">
        <v>51</v>
      </c>
      <c r="T1828">
        <v>8</v>
      </c>
      <c r="U1828" t="str">
        <f>IF(Ecommerce_Sales[[#This Row],[Delivery_Time_Days]]&gt;7,"Delay",IF(Ecommerce_Sales[[#This Row],[Delivery_Time_Days]] = 0,"No delivery",IF(Ecommerce_Sales[[#This Row],[Delivery_Time_Days]]&lt;=7,"On-time")))</f>
        <v>Delay</v>
      </c>
      <c r="V1828" s="7">
        <f>Ecommerce_Sales[[#This Row],[Profit]]/Ecommerce_Sales[[#This Row],[Total_Price]]</f>
        <v>0.34987277353689566</v>
      </c>
      <c r="W1828" s="3">
        <v>275</v>
      </c>
      <c r="X1828" s="3"/>
    </row>
    <row r="1829" spans="1:24" x14ac:dyDescent="0.25">
      <c r="A1829" s="1" t="s">
        <v>6324</v>
      </c>
      <c r="B1829" s="1" t="s">
        <v>1264</v>
      </c>
      <c r="C1829" s="1" t="s">
        <v>1265</v>
      </c>
      <c r="D1829" s="1" t="s">
        <v>2816</v>
      </c>
      <c r="E1829" s="1" t="s">
        <v>1946</v>
      </c>
      <c r="F1829" s="2">
        <v>45174</v>
      </c>
      <c r="G1829" s="2">
        <v>45528</v>
      </c>
      <c r="H1829" s="2" t="str">
        <f>TEXT(Ecommerce_Sales[[#This Row],[Order_Date]],"mmmm")</f>
        <v>August</v>
      </c>
      <c r="I1829" s="2" t="str">
        <f>TEXT(Ecommerce_Sales[[#This Row],[Order_Date]],"yyyy")</f>
        <v>2024</v>
      </c>
      <c r="J1829" s="2" t="str">
        <f>TEXT(Ecommerce_Sales[[#This Row],[Order_Date]],"mmmm")</f>
        <v>August</v>
      </c>
      <c r="K1829" s="1" t="s">
        <v>1947</v>
      </c>
      <c r="L1829" s="1" t="s">
        <v>6325</v>
      </c>
      <c r="M1829" s="1" t="s">
        <v>1968</v>
      </c>
      <c r="N1829" s="1" t="s">
        <v>1957</v>
      </c>
      <c r="O1829" s="3">
        <v>76</v>
      </c>
      <c r="P1829">
        <v>3</v>
      </c>
      <c r="Q1829" s="3">
        <v>227</v>
      </c>
      <c r="R1829" s="1" t="s">
        <v>1951</v>
      </c>
      <c r="S1829" s="3">
        <v>18</v>
      </c>
      <c r="T1829">
        <v>5</v>
      </c>
      <c r="U1829" t="str">
        <f>IF(Ecommerce_Sales[[#This Row],[Delivery_Time_Days]]&gt;7,"Delay",IF(Ecommerce_Sales[[#This Row],[Delivery_Time_Days]] = 0,"No delivery",IF(Ecommerce_Sales[[#This Row],[Delivery_Time_Days]]&lt;=7,"On-time")))</f>
        <v>On-time</v>
      </c>
      <c r="V1829" s="7">
        <f>Ecommerce_Sales[[#This Row],[Profit]]/Ecommerce_Sales[[#This Row],[Total_Price]]</f>
        <v>0.14977973568281938</v>
      </c>
      <c r="W1829" s="3">
        <v>34</v>
      </c>
      <c r="X1829" s="3"/>
    </row>
    <row r="1830" spans="1:24" x14ac:dyDescent="0.25">
      <c r="A1830" s="1" t="s">
        <v>6326</v>
      </c>
      <c r="B1830" s="1" t="s">
        <v>808</v>
      </c>
      <c r="C1830" s="1" t="s">
        <v>809</v>
      </c>
      <c r="D1830" s="1" t="s">
        <v>3039</v>
      </c>
      <c r="E1830" s="1" t="s">
        <v>1996</v>
      </c>
      <c r="F1830" s="2">
        <v>45197</v>
      </c>
      <c r="G1830" s="2">
        <v>44962</v>
      </c>
      <c r="H1830" s="2" t="str">
        <f>TEXT(Ecommerce_Sales[[#This Row],[Order_Date]],"mmmm")</f>
        <v>February</v>
      </c>
      <c r="I1830" s="2" t="str">
        <f>TEXT(Ecommerce_Sales[[#This Row],[Order_Date]],"yyyy")</f>
        <v>2023</v>
      </c>
      <c r="J1830" s="2" t="str">
        <f>TEXT(Ecommerce_Sales[[#This Row],[Order_Date]],"mmmm")</f>
        <v>February</v>
      </c>
      <c r="K1830" s="1" t="s">
        <v>1947</v>
      </c>
      <c r="L1830" s="1" t="s">
        <v>3474</v>
      </c>
      <c r="M1830" s="1" t="s">
        <v>2065</v>
      </c>
      <c r="N1830" s="1" t="s">
        <v>1978</v>
      </c>
      <c r="O1830" s="3">
        <v>71</v>
      </c>
      <c r="P1830">
        <v>1</v>
      </c>
      <c r="Q1830" s="3">
        <v>71</v>
      </c>
      <c r="R1830" s="1" t="s">
        <v>1958</v>
      </c>
      <c r="S1830" s="3">
        <v>5</v>
      </c>
      <c r="T1830">
        <v>10</v>
      </c>
      <c r="U1830" t="str">
        <f>IF(Ecommerce_Sales[[#This Row],[Delivery_Time_Days]]&gt;7,"Delay",IF(Ecommerce_Sales[[#This Row],[Delivery_Time_Days]] = 0,"No delivery",IF(Ecommerce_Sales[[#This Row],[Delivery_Time_Days]]&lt;=7,"On-time")))</f>
        <v>Delay</v>
      </c>
      <c r="V1830" s="7">
        <f>Ecommerce_Sales[[#This Row],[Profit]]/Ecommerce_Sales[[#This Row],[Total_Price]]</f>
        <v>0.352112676056338</v>
      </c>
      <c r="W1830" s="3">
        <v>25</v>
      </c>
      <c r="X1830" s="3"/>
    </row>
    <row r="1831" spans="1:24" x14ac:dyDescent="0.25">
      <c r="A1831" s="1" t="s">
        <v>6327</v>
      </c>
      <c r="B1831" s="1" t="s">
        <v>1472</v>
      </c>
      <c r="C1831" s="1" t="s">
        <v>1473</v>
      </c>
      <c r="D1831" s="1" t="s">
        <v>5500</v>
      </c>
      <c r="E1831" s="1" t="s">
        <v>1946</v>
      </c>
      <c r="F1831" s="2">
        <v>45185</v>
      </c>
      <c r="G1831" s="2">
        <v>45023</v>
      </c>
      <c r="H1831" s="2" t="str">
        <f>TEXT(Ecommerce_Sales[[#This Row],[Order_Date]],"mmmm")</f>
        <v>April</v>
      </c>
      <c r="I1831" s="2" t="str">
        <f>TEXT(Ecommerce_Sales[[#This Row],[Order_Date]],"yyyy")</f>
        <v>2023</v>
      </c>
      <c r="J1831" s="2" t="str">
        <f>TEXT(Ecommerce_Sales[[#This Row],[Order_Date]],"mmmm")</f>
        <v>April</v>
      </c>
      <c r="K1831" s="1" t="s">
        <v>1947</v>
      </c>
      <c r="L1831" s="1" t="s">
        <v>6328</v>
      </c>
      <c r="M1831" s="1" t="s">
        <v>2026</v>
      </c>
      <c r="N1831" s="1" t="s">
        <v>1978</v>
      </c>
      <c r="O1831" s="3">
        <v>580</v>
      </c>
      <c r="P1831">
        <v>2</v>
      </c>
      <c r="Q1831" s="3">
        <v>1159</v>
      </c>
      <c r="R1831" s="1" t="s">
        <v>2012</v>
      </c>
      <c r="S1831" s="3">
        <v>153</v>
      </c>
      <c r="T1831">
        <v>6</v>
      </c>
      <c r="U1831" t="str">
        <f>IF(Ecommerce_Sales[[#This Row],[Delivery_Time_Days]]&gt;7,"Delay",IF(Ecommerce_Sales[[#This Row],[Delivery_Time_Days]] = 0,"No delivery",IF(Ecommerce_Sales[[#This Row],[Delivery_Time_Days]]&lt;=7,"On-time")))</f>
        <v>On-time</v>
      </c>
      <c r="V1831" s="7">
        <f>Ecommerce_Sales[[#This Row],[Profit]]/Ecommerce_Sales[[#This Row],[Total_Price]]</f>
        <v>0.35030198446937016</v>
      </c>
      <c r="W1831" s="3">
        <v>406</v>
      </c>
      <c r="X1831" s="3"/>
    </row>
    <row r="1832" spans="1:24" x14ac:dyDescent="0.25">
      <c r="A1832" s="1" t="s">
        <v>6329</v>
      </c>
      <c r="B1832" s="1" t="s">
        <v>1463</v>
      </c>
      <c r="C1832" s="1" t="s">
        <v>1464</v>
      </c>
      <c r="D1832" s="1" t="s">
        <v>5923</v>
      </c>
      <c r="E1832" s="1" t="s">
        <v>1996</v>
      </c>
      <c r="F1832" s="2">
        <v>45314</v>
      </c>
      <c r="G1832" s="2">
        <v>44935</v>
      </c>
      <c r="H1832" s="2" t="str">
        <f>TEXT(Ecommerce_Sales[[#This Row],[Order_Date]],"mmmm")</f>
        <v>January</v>
      </c>
      <c r="I1832" s="2" t="str">
        <f>TEXT(Ecommerce_Sales[[#This Row],[Order_Date]],"yyyy")</f>
        <v>2023</v>
      </c>
      <c r="J1832" s="2" t="str">
        <f>TEXT(Ecommerce_Sales[[#This Row],[Order_Date]],"mmmm")</f>
        <v>January</v>
      </c>
      <c r="K1832" s="1" t="s">
        <v>1947</v>
      </c>
      <c r="L1832" s="1" t="s">
        <v>6330</v>
      </c>
      <c r="M1832" s="1" t="s">
        <v>2054</v>
      </c>
      <c r="N1832" s="1" t="s">
        <v>1957</v>
      </c>
      <c r="O1832" s="3">
        <v>147</v>
      </c>
      <c r="P1832">
        <v>4</v>
      </c>
      <c r="Q1832" s="3">
        <v>586</v>
      </c>
      <c r="R1832" s="1" t="s">
        <v>1951</v>
      </c>
      <c r="S1832" s="3">
        <v>53</v>
      </c>
      <c r="T1832">
        <v>10</v>
      </c>
      <c r="U1832" t="str">
        <f>IF(Ecommerce_Sales[[#This Row],[Delivery_Time_Days]]&gt;7,"Delay",IF(Ecommerce_Sales[[#This Row],[Delivery_Time_Days]] = 0,"No delivery",IF(Ecommerce_Sales[[#This Row],[Delivery_Time_Days]]&lt;=7,"On-time")))</f>
        <v>Delay</v>
      </c>
      <c r="V1832" s="7">
        <f>Ecommerce_Sales[[#This Row],[Profit]]/Ecommerce_Sales[[#This Row],[Total_Price]]</f>
        <v>0.15017064846416384</v>
      </c>
      <c r="W1832" s="3">
        <v>88</v>
      </c>
      <c r="X1832" s="3"/>
    </row>
    <row r="1833" spans="1:24" x14ac:dyDescent="0.25">
      <c r="A1833" s="1" t="s">
        <v>6331</v>
      </c>
      <c r="B1833" s="1" t="s">
        <v>10</v>
      </c>
      <c r="C1833" s="1" t="s">
        <v>11</v>
      </c>
      <c r="D1833" s="1" t="s">
        <v>2715</v>
      </c>
      <c r="E1833" s="1" t="s">
        <v>1981</v>
      </c>
      <c r="F1833" s="2">
        <v>45173</v>
      </c>
      <c r="G1833" s="2">
        <v>45311</v>
      </c>
      <c r="H1833" s="2" t="str">
        <f>TEXT(Ecommerce_Sales[[#This Row],[Order_Date]],"mmmm")</f>
        <v>January</v>
      </c>
      <c r="I1833" s="2" t="str">
        <f>TEXT(Ecommerce_Sales[[#This Row],[Order_Date]],"yyyy")</f>
        <v>2024</v>
      </c>
      <c r="J1833" s="2" t="str">
        <f>TEXT(Ecommerce_Sales[[#This Row],[Order_Date]],"mmmm")</f>
        <v>January</v>
      </c>
      <c r="K1833" s="1" t="s">
        <v>1947</v>
      </c>
      <c r="L1833" s="1" t="s">
        <v>6332</v>
      </c>
      <c r="M1833" s="1" t="s">
        <v>1963</v>
      </c>
      <c r="N1833" s="1" t="s">
        <v>1957</v>
      </c>
      <c r="O1833" s="3">
        <v>35</v>
      </c>
      <c r="P1833">
        <v>2</v>
      </c>
      <c r="Q1833" s="3">
        <v>70</v>
      </c>
      <c r="R1833" s="1" t="s">
        <v>2008</v>
      </c>
      <c r="S1833" s="3">
        <v>5</v>
      </c>
      <c r="T1833">
        <v>4</v>
      </c>
      <c r="U1833" t="str">
        <f>IF(Ecommerce_Sales[[#This Row],[Delivery_Time_Days]]&gt;7,"Delay",IF(Ecommerce_Sales[[#This Row],[Delivery_Time_Days]] = 0,"No delivery",IF(Ecommerce_Sales[[#This Row],[Delivery_Time_Days]]&lt;=7,"On-time")))</f>
        <v>On-time</v>
      </c>
      <c r="V1833" s="7">
        <f>Ecommerce_Sales[[#This Row],[Profit]]/Ecommerce_Sales[[#This Row],[Total_Price]]</f>
        <v>0.15714285714285714</v>
      </c>
      <c r="W1833" s="3">
        <v>11</v>
      </c>
      <c r="X1833" s="3"/>
    </row>
    <row r="1834" spans="1:24" x14ac:dyDescent="0.25">
      <c r="A1834" s="1" t="s">
        <v>6333</v>
      </c>
      <c r="B1834" s="1" t="s">
        <v>1258</v>
      </c>
      <c r="C1834" s="1" t="s">
        <v>1259</v>
      </c>
      <c r="D1834" s="1" t="s">
        <v>2868</v>
      </c>
      <c r="E1834" s="1" t="s">
        <v>1954</v>
      </c>
      <c r="F1834" s="2">
        <v>45076</v>
      </c>
      <c r="G1834" s="2">
        <v>45399</v>
      </c>
      <c r="H1834" s="2" t="str">
        <f>TEXT(Ecommerce_Sales[[#This Row],[Order_Date]],"mmmm")</f>
        <v>April</v>
      </c>
      <c r="I1834" s="2" t="str">
        <f>TEXT(Ecommerce_Sales[[#This Row],[Order_Date]],"yyyy")</f>
        <v>2024</v>
      </c>
      <c r="J1834" s="2" t="str">
        <f>TEXT(Ecommerce_Sales[[#This Row],[Order_Date]],"mmmm")</f>
        <v>April</v>
      </c>
      <c r="K1834" s="1" t="s">
        <v>1947</v>
      </c>
      <c r="L1834" s="1" t="s">
        <v>2896</v>
      </c>
      <c r="M1834" s="1" t="s">
        <v>2026</v>
      </c>
      <c r="N1834" s="1" t="s">
        <v>1978</v>
      </c>
      <c r="O1834" s="3">
        <v>757</v>
      </c>
      <c r="P1834">
        <v>2</v>
      </c>
      <c r="Q1834" s="3">
        <v>1514</v>
      </c>
      <c r="R1834" s="1" t="s">
        <v>1958</v>
      </c>
      <c r="S1834" s="3">
        <v>136</v>
      </c>
      <c r="T1834">
        <v>4</v>
      </c>
      <c r="U1834" t="str">
        <f>IF(Ecommerce_Sales[[#This Row],[Delivery_Time_Days]]&gt;7,"Delay",IF(Ecommerce_Sales[[#This Row],[Delivery_Time_Days]] = 0,"No delivery",IF(Ecommerce_Sales[[#This Row],[Delivery_Time_Days]]&lt;=7,"On-time")))</f>
        <v>On-time</v>
      </c>
      <c r="V1834" s="7">
        <f>Ecommerce_Sales[[#This Row],[Profit]]/Ecommerce_Sales[[#This Row],[Total_Price]]</f>
        <v>0.35006605019815057</v>
      </c>
      <c r="W1834" s="3">
        <v>530</v>
      </c>
      <c r="X1834" s="3"/>
    </row>
    <row r="1835" spans="1:24" x14ac:dyDescent="0.25">
      <c r="A1835" s="1" t="s">
        <v>6334</v>
      </c>
      <c r="B1835" s="1" t="s">
        <v>721</v>
      </c>
      <c r="C1835" s="1" t="s">
        <v>722</v>
      </c>
      <c r="D1835" s="1" t="s">
        <v>3614</v>
      </c>
      <c r="E1835" s="1" t="s">
        <v>1961</v>
      </c>
      <c r="F1835" s="2">
        <v>45487</v>
      </c>
      <c r="G1835" s="2">
        <v>44993</v>
      </c>
      <c r="H1835" s="2" t="str">
        <f>TEXT(Ecommerce_Sales[[#This Row],[Order_Date]],"mmmm")</f>
        <v>March</v>
      </c>
      <c r="I1835" s="2" t="str">
        <f>TEXT(Ecommerce_Sales[[#This Row],[Order_Date]],"yyyy")</f>
        <v>2023</v>
      </c>
      <c r="J1835" s="2" t="str">
        <f>TEXT(Ecommerce_Sales[[#This Row],[Order_Date]],"mmmm")</f>
        <v>March</v>
      </c>
      <c r="K1835" s="1" t="s">
        <v>1992</v>
      </c>
      <c r="L1835" s="1" t="s">
        <v>4994</v>
      </c>
      <c r="M1835" s="1" t="s">
        <v>1983</v>
      </c>
      <c r="N1835" s="1" t="s">
        <v>1950</v>
      </c>
      <c r="O1835" s="3">
        <v>132</v>
      </c>
      <c r="P1835">
        <v>1</v>
      </c>
      <c r="Q1835" s="3">
        <v>132</v>
      </c>
      <c r="R1835" s="1" t="s">
        <v>1958</v>
      </c>
      <c r="S1835" s="3">
        <v>16</v>
      </c>
      <c r="U1835" t="str">
        <f>IF(Ecommerce_Sales[[#This Row],[Delivery_Time_Days]]&gt;7,"Delay",IF(Ecommerce_Sales[[#This Row],[Delivery_Time_Days]] = 0,"No delivery",IF(Ecommerce_Sales[[#This Row],[Delivery_Time_Days]]&lt;=7,"On-time")))</f>
        <v>No delivery</v>
      </c>
      <c r="V1835" s="7">
        <f>Ecommerce_Sales[[#This Row],[Profit]]/Ecommerce_Sales[[#This Row],[Total_Price]]</f>
        <v>0.40151515151515149</v>
      </c>
      <c r="W1835" s="3">
        <v>53</v>
      </c>
      <c r="X1835" s="3"/>
    </row>
    <row r="1836" spans="1:24" x14ac:dyDescent="0.25">
      <c r="A1836" s="1" t="s">
        <v>6335</v>
      </c>
      <c r="B1836" s="1" t="s">
        <v>916</v>
      </c>
      <c r="C1836" s="1" t="s">
        <v>917</v>
      </c>
      <c r="D1836" s="1" t="s">
        <v>3226</v>
      </c>
      <c r="E1836" s="1" t="s">
        <v>1946</v>
      </c>
      <c r="F1836" s="2">
        <v>45252</v>
      </c>
      <c r="G1836" s="2">
        <v>45021</v>
      </c>
      <c r="H1836" s="2" t="str">
        <f>TEXT(Ecommerce_Sales[[#This Row],[Order_Date]],"mmmm")</f>
        <v>April</v>
      </c>
      <c r="I1836" s="2" t="str">
        <f>TEXT(Ecommerce_Sales[[#This Row],[Order_Date]],"yyyy")</f>
        <v>2023</v>
      </c>
      <c r="J1836" s="2" t="str">
        <f>TEXT(Ecommerce_Sales[[#This Row],[Order_Date]],"mmmm")</f>
        <v>April</v>
      </c>
      <c r="K1836" s="1" t="s">
        <v>1947</v>
      </c>
      <c r="L1836" s="1" t="s">
        <v>6336</v>
      </c>
      <c r="M1836" s="1" t="s">
        <v>2030</v>
      </c>
      <c r="N1836" s="1" t="s">
        <v>1978</v>
      </c>
      <c r="O1836" s="3">
        <v>152</v>
      </c>
      <c r="P1836">
        <v>4</v>
      </c>
      <c r="Q1836" s="3">
        <v>609</v>
      </c>
      <c r="R1836" s="1" t="s">
        <v>2016</v>
      </c>
      <c r="S1836" s="3">
        <v>52</v>
      </c>
      <c r="T1836">
        <v>5</v>
      </c>
      <c r="U1836" t="str">
        <f>IF(Ecommerce_Sales[[#This Row],[Delivery_Time_Days]]&gt;7,"Delay",IF(Ecommerce_Sales[[#This Row],[Delivery_Time_Days]] = 0,"No delivery",IF(Ecommerce_Sales[[#This Row],[Delivery_Time_Days]]&lt;=7,"On-time")))</f>
        <v>On-time</v>
      </c>
      <c r="V1836" s="7">
        <f>Ecommerce_Sales[[#This Row],[Profit]]/Ecommerce_Sales[[#This Row],[Total_Price]]</f>
        <v>0.34975369458128081</v>
      </c>
      <c r="W1836" s="3">
        <v>213</v>
      </c>
      <c r="X1836" s="3"/>
    </row>
    <row r="1837" spans="1:24" x14ac:dyDescent="0.25">
      <c r="A1837" s="1" t="s">
        <v>6337</v>
      </c>
      <c r="B1837" s="1" t="s">
        <v>980</v>
      </c>
      <c r="C1837" s="1" t="s">
        <v>981</v>
      </c>
      <c r="D1837" s="1" t="s">
        <v>2995</v>
      </c>
      <c r="E1837" s="1" t="s">
        <v>1966</v>
      </c>
      <c r="F1837" s="2">
        <v>45140</v>
      </c>
      <c r="G1837" s="2">
        <v>45052</v>
      </c>
      <c r="H1837" s="2" t="str">
        <f>TEXT(Ecommerce_Sales[[#This Row],[Order_Date]],"mmmm")</f>
        <v>May</v>
      </c>
      <c r="I1837" s="2" t="str">
        <f>TEXT(Ecommerce_Sales[[#This Row],[Order_Date]],"yyyy")</f>
        <v>2023</v>
      </c>
      <c r="J1837" s="2" t="str">
        <f>TEXT(Ecommerce_Sales[[#This Row],[Order_Date]],"mmmm")</f>
        <v>May</v>
      </c>
      <c r="K1837" s="1" t="s">
        <v>1947</v>
      </c>
      <c r="L1837" s="1" t="s">
        <v>6338</v>
      </c>
      <c r="M1837" s="1" t="s">
        <v>1972</v>
      </c>
      <c r="N1837" s="1" t="s">
        <v>1973</v>
      </c>
      <c r="O1837" s="3">
        <v>1020</v>
      </c>
      <c r="P1837">
        <v>5</v>
      </c>
      <c r="Q1837" s="3">
        <v>5100</v>
      </c>
      <c r="R1837" s="1" t="s">
        <v>1958</v>
      </c>
      <c r="S1837" s="3">
        <v>281</v>
      </c>
      <c r="T1837">
        <v>2</v>
      </c>
      <c r="U1837" t="str">
        <f>IF(Ecommerce_Sales[[#This Row],[Delivery_Time_Days]]&gt;7,"Delay",IF(Ecommerce_Sales[[#This Row],[Delivery_Time_Days]] = 0,"No delivery",IF(Ecommerce_Sales[[#This Row],[Delivery_Time_Days]]&lt;=7,"On-time")))</f>
        <v>On-time</v>
      </c>
      <c r="V1837" s="7">
        <f>Ecommerce_Sales[[#This Row],[Profit]]/Ecommerce_Sales[[#This Row],[Total_Price]]</f>
        <v>0.3</v>
      </c>
      <c r="W1837" s="3">
        <v>1530</v>
      </c>
      <c r="X1837" s="3"/>
    </row>
    <row r="1838" spans="1:24" x14ac:dyDescent="0.25">
      <c r="A1838" s="1" t="s">
        <v>6339</v>
      </c>
      <c r="B1838" s="1" t="s">
        <v>26</v>
      </c>
      <c r="C1838" s="1" t="s">
        <v>27</v>
      </c>
      <c r="D1838" s="1" t="s">
        <v>3353</v>
      </c>
      <c r="E1838" s="1" t="s">
        <v>1966</v>
      </c>
      <c r="F1838" s="2">
        <v>44953</v>
      </c>
      <c r="G1838" s="2">
        <v>45361</v>
      </c>
      <c r="H1838" s="2" t="str">
        <f>TEXT(Ecommerce_Sales[[#This Row],[Order_Date]],"mmmm")</f>
        <v>March</v>
      </c>
      <c r="I1838" s="2" t="str">
        <f>TEXT(Ecommerce_Sales[[#This Row],[Order_Date]],"yyyy")</f>
        <v>2024</v>
      </c>
      <c r="J1838" s="2" t="str">
        <f>TEXT(Ecommerce_Sales[[#This Row],[Order_Date]],"mmmm")</f>
        <v>March</v>
      </c>
      <c r="K1838" s="1" t="s">
        <v>1947</v>
      </c>
      <c r="L1838" s="1" t="s">
        <v>6340</v>
      </c>
      <c r="M1838" s="1" t="s">
        <v>2104</v>
      </c>
      <c r="N1838" s="1" t="s">
        <v>1978</v>
      </c>
      <c r="O1838" s="3">
        <v>84</v>
      </c>
      <c r="P1838">
        <v>4</v>
      </c>
      <c r="Q1838" s="3">
        <v>337</v>
      </c>
      <c r="R1838" s="1" t="s">
        <v>1951</v>
      </c>
      <c r="S1838" s="3">
        <v>27</v>
      </c>
      <c r="T1838">
        <v>10</v>
      </c>
      <c r="U1838" t="str">
        <f>IF(Ecommerce_Sales[[#This Row],[Delivery_Time_Days]]&gt;7,"Delay",IF(Ecommerce_Sales[[#This Row],[Delivery_Time_Days]] = 0,"No delivery",IF(Ecommerce_Sales[[#This Row],[Delivery_Time_Days]]&lt;=7,"On-time")))</f>
        <v>Delay</v>
      </c>
      <c r="V1838" s="7">
        <f>Ecommerce_Sales[[#This Row],[Profit]]/Ecommerce_Sales[[#This Row],[Total_Price]]</f>
        <v>0.35014836795252224</v>
      </c>
      <c r="W1838" s="3">
        <v>118</v>
      </c>
      <c r="X1838" s="3"/>
    </row>
    <row r="1839" spans="1:24" x14ac:dyDescent="0.25">
      <c r="A1839" s="1" t="s">
        <v>6341</v>
      </c>
      <c r="B1839" s="1" t="s">
        <v>54</v>
      </c>
      <c r="C1839" s="1" t="s">
        <v>55</v>
      </c>
      <c r="D1839" s="1" t="s">
        <v>2308</v>
      </c>
      <c r="E1839" s="1" t="s">
        <v>1961</v>
      </c>
      <c r="F1839" s="2">
        <v>45261</v>
      </c>
      <c r="G1839" s="2">
        <v>44994</v>
      </c>
      <c r="H1839" s="2" t="str">
        <f>TEXT(Ecommerce_Sales[[#This Row],[Order_Date]],"mmmm")</f>
        <v>March</v>
      </c>
      <c r="I1839" s="2" t="str">
        <f>TEXT(Ecommerce_Sales[[#This Row],[Order_Date]],"yyyy")</f>
        <v>2023</v>
      </c>
      <c r="J1839" s="2" t="str">
        <f>TEXT(Ecommerce_Sales[[#This Row],[Order_Date]],"mmmm")</f>
        <v>March</v>
      </c>
      <c r="K1839" s="1" t="s">
        <v>1986</v>
      </c>
      <c r="L1839" s="1" t="s">
        <v>6342</v>
      </c>
      <c r="M1839" s="1" t="s">
        <v>2104</v>
      </c>
      <c r="N1839" s="1" t="s">
        <v>1978</v>
      </c>
      <c r="O1839" s="3">
        <v>765</v>
      </c>
      <c r="P1839">
        <v>4</v>
      </c>
      <c r="Q1839" s="3">
        <v>3058</v>
      </c>
      <c r="R1839" s="1" t="s">
        <v>1958</v>
      </c>
      <c r="S1839" s="3">
        <v>245</v>
      </c>
      <c r="U1839" t="str">
        <f>IF(Ecommerce_Sales[[#This Row],[Delivery_Time_Days]]&gt;7,"Delay",IF(Ecommerce_Sales[[#This Row],[Delivery_Time_Days]] = 0,"No delivery",IF(Ecommerce_Sales[[#This Row],[Delivery_Time_Days]]&lt;=7,"On-time")))</f>
        <v>No delivery</v>
      </c>
      <c r="V1839" s="7">
        <f>Ecommerce_Sales[[#This Row],[Profit]]/Ecommerce_Sales[[#This Row],[Total_Price]]</f>
        <v>0.34990189666448657</v>
      </c>
      <c r="W1839" s="3">
        <v>1070</v>
      </c>
      <c r="X1839" s="3"/>
    </row>
    <row r="1840" spans="1:24" x14ac:dyDescent="0.25">
      <c r="A1840" s="1" t="s">
        <v>6343</v>
      </c>
      <c r="B1840" s="1" t="s">
        <v>943</v>
      </c>
      <c r="C1840" s="1" t="s">
        <v>944</v>
      </c>
      <c r="D1840" s="1" t="s">
        <v>4616</v>
      </c>
      <c r="E1840" s="1" t="s">
        <v>1966</v>
      </c>
      <c r="F1840" s="2">
        <v>45309</v>
      </c>
      <c r="G1840" s="2">
        <v>45027</v>
      </c>
      <c r="H1840" s="2" t="str">
        <f>TEXT(Ecommerce_Sales[[#This Row],[Order_Date]],"mmmm")</f>
        <v>April</v>
      </c>
      <c r="I1840" s="2" t="str">
        <f>TEXT(Ecommerce_Sales[[#This Row],[Order_Date]],"yyyy")</f>
        <v>2023</v>
      </c>
      <c r="J1840" s="2" t="str">
        <f>TEXT(Ecommerce_Sales[[#This Row],[Order_Date]],"mmmm")</f>
        <v>April</v>
      </c>
      <c r="K1840" s="1" t="s">
        <v>1947</v>
      </c>
      <c r="L1840" s="1" t="s">
        <v>6289</v>
      </c>
      <c r="M1840" s="1" t="s">
        <v>1998</v>
      </c>
      <c r="N1840" s="1" t="s">
        <v>1973</v>
      </c>
      <c r="O1840" s="3">
        <v>95</v>
      </c>
      <c r="P1840">
        <v>1</v>
      </c>
      <c r="Q1840" s="3">
        <v>95</v>
      </c>
      <c r="R1840" s="1" t="s">
        <v>1951</v>
      </c>
      <c r="S1840" s="3">
        <v>6</v>
      </c>
      <c r="T1840">
        <v>10</v>
      </c>
      <c r="U1840" t="str">
        <f>IF(Ecommerce_Sales[[#This Row],[Delivery_Time_Days]]&gt;7,"Delay",IF(Ecommerce_Sales[[#This Row],[Delivery_Time_Days]] = 0,"No delivery",IF(Ecommerce_Sales[[#This Row],[Delivery_Time_Days]]&lt;=7,"On-time")))</f>
        <v>Delay</v>
      </c>
      <c r="V1840" s="7">
        <f>Ecommerce_Sales[[#This Row],[Profit]]/Ecommerce_Sales[[#This Row],[Total_Price]]</f>
        <v>0.29473684210526313</v>
      </c>
      <c r="W1840" s="3">
        <v>28</v>
      </c>
      <c r="X1840" s="3"/>
    </row>
    <row r="1841" spans="1:24" x14ac:dyDescent="0.25">
      <c r="A1841" s="1" t="s">
        <v>6344</v>
      </c>
      <c r="B1841" s="1" t="s">
        <v>478</v>
      </c>
      <c r="C1841" s="1" t="s">
        <v>479</v>
      </c>
      <c r="D1841" s="1" t="s">
        <v>2794</v>
      </c>
      <c r="E1841" s="1" t="s">
        <v>1946</v>
      </c>
      <c r="F1841" s="2">
        <v>45264</v>
      </c>
      <c r="G1841" s="2">
        <v>45521</v>
      </c>
      <c r="H1841" s="2" t="str">
        <f>TEXT(Ecommerce_Sales[[#This Row],[Order_Date]],"mmmm")</f>
        <v>August</v>
      </c>
      <c r="I1841" s="2" t="str">
        <f>TEXT(Ecommerce_Sales[[#This Row],[Order_Date]],"yyyy")</f>
        <v>2024</v>
      </c>
      <c r="J1841" s="2" t="str">
        <f>TEXT(Ecommerce_Sales[[#This Row],[Order_Date]],"mmmm")</f>
        <v>August</v>
      </c>
      <c r="K1841" s="1" t="s">
        <v>1947</v>
      </c>
      <c r="L1841" s="1" t="s">
        <v>6345</v>
      </c>
      <c r="M1841" s="1" t="s">
        <v>2065</v>
      </c>
      <c r="N1841" s="1" t="s">
        <v>1978</v>
      </c>
      <c r="O1841" s="3">
        <v>877</v>
      </c>
      <c r="P1841">
        <v>2</v>
      </c>
      <c r="Q1841" s="3">
        <v>1755</v>
      </c>
      <c r="R1841" s="1" t="s">
        <v>1951</v>
      </c>
      <c r="S1841" s="3">
        <v>145</v>
      </c>
      <c r="T1841">
        <v>10</v>
      </c>
      <c r="U1841" t="str">
        <f>IF(Ecommerce_Sales[[#This Row],[Delivery_Time_Days]]&gt;7,"Delay",IF(Ecommerce_Sales[[#This Row],[Delivery_Time_Days]] = 0,"No delivery",IF(Ecommerce_Sales[[#This Row],[Delivery_Time_Days]]&lt;=7,"On-time")))</f>
        <v>Delay</v>
      </c>
      <c r="V1841" s="7">
        <f>Ecommerce_Sales[[#This Row],[Profit]]/Ecommerce_Sales[[#This Row],[Total_Price]]</f>
        <v>0.34985754985754985</v>
      </c>
      <c r="W1841" s="3">
        <v>614</v>
      </c>
      <c r="X1841" s="3"/>
    </row>
    <row r="1842" spans="1:24" x14ac:dyDescent="0.25">
      <c r="A1842" s="1" t="s">
        <v>6346</v>
      </c>
      <c r="B1842" s="1" t="s">
        <v>892</v>
      </c>
      <c r="C1842" s="1" t="s">
        <v>893</v>
      </c>
      <c r="D1842" s="1" t="s">
        <v>2466</v>
      </c>
      <c r="E1842" s="1" t="s">
        <v>1961</v>
      </c>
      <c r="F1842" s="2">
        <v>45581</v>
      </c>
      <c r="G1842" s="2">
        <v>45322</v>
      </c>
      <c r="H1842" s="2" t="str">
        <f>TEXT(Ecommerce_Sales[[#This Row],[Order_Date]],"mmmm")</f>
        <v>January</v>
      </c>
      <c r="I1842" s="2" t="str">
        <f>TEXT(Ecommerce_Sales[[#This Row],[Order_Date]],"yyyy")</f>
        <v>2024</v>
      </c>
      <c r="J1842" s="2" t="str">
        <f>TEXT(Ecommerce_Sales[[#This Row],[Order_Date]],"mmmm")</f>
        <v>January</v>
      </c>
      <c r="K1842" s="1" t="s">
        <v>1947</v>
      </c>
      <c r="L1842" s="1" t="s">
        <v>6347</v>
      </c>
      <c r="M1842" s="1" t="s">
        <v>2026</v>
      </c>
      <c r="N1842" s="1" t="s">
        <v>1978</v>
      </c>
      <c r="O1842" s="3">
        <v>166</v>
      </c>
      <c r="P1842">
        <v>4</v>
      </c>
      <c r="Q1842" s="3">
        <v>664</v>
      </c>
      <c r="R1842" s="1" t="s">
        <v>1958</v>
      </c>
      <c r="S1842" s="3">
        <v>34</v>
      </c>
      <c r="T1842">
        <v>6</v>
      </c>
      <c r="U1842" t="str">
        <f>IF(Ecommerce_Sales[[#This Row],[Delivery_Time_Days]]&gt;7,"Delay",IF(Ecommerce_Sales[[#This Row],[Delivery_Time_Days]] = 0,"No delivery",IF(Ecommerce_Sales[[#This Row],[Delivery_Time_Days]]&lt;=7,"On-time")))</f>
        <v>On-time</v>
      </c>
      <c r="V1842" s="7">
        <f>Ecommerce_Sales[[#This Row],[Profit]]/Ecommerce_Sales[[#This Row],[Total_Price]]</f>
        <v>0.3493975903614458</v>
      </c>
      <c r="W1842" s="3">
        <v>232</v>
      </c>
      <c r="X1842" s="3"/>
    </row>
    <row r="1843" spans="1:24" x14ac:dyDescent="0.25">
      <c r="A1843" s="1" t="s">
        <v>6348</v>
      </c>
      <c r="B1843" s="1" t="s">
        <v>1019</v>
      </c>
      <c r="C1843" s="1" t="s">
        <v>1020</v>
      </c>
      <c r="D1843" s="1" t="s">
        <v>6153</v>
      </c>
      <c r="E1843" s="1" t="s">
        <v>1954</v>
      </c>
      <c r="F1843" s="2">
        <v>45350</v>
      </c>
      <c r="G1843" s="2">
        <v>45024</v>
      </c>
      <c r="H1843" s="2" t="str">
        <f>TEXT(Ecommerce_Sales[[#This Row],[Order_Date]],"mmmm")</f>
        <v>April</v>
      </c>
      <c r="I1843" s="2" t="str">
        <f>TEXT(Ecommerce_Sales[[#This Row],[Order_Date]],"yyyy")</f>
        <v>2023</v>
      </c>
      <c r="J1843" s="2" t="str">
        <f>TEXT(Ecommerce_Sales[[#This Row],[Order_Date]],"mmmm")</f>
        <v>April</v>
      </c>
      <c r="K1843" s="1" t="s">
        <v>1947</v>
      </c>
      <c r="L1843" s="1" t="s">
        <v>3180</v>
      </c>
      <c r="M1843" s="1" t="s">
        <v>2079</v>
      </c>
      <c r="N1843" s="1" t="s">
        <v>1973</v>
      </c>
      <c r="O1843" s="3">
        <v>204</v>
      </c>
      <c r="P1843">
        <v>2</v>
      </c>
      <c r="Q1843" s="3">
        <v>407</v>
      </c>
      <c r="R1843" s="1" t="s">
        <v>2016</v>
      </c>
      <c r="S1843" s="3">
        <v>51</v>
      </c>
      <c r="T1843">
        <v>6</v>
      </c>
      <c r="U1843" t="str">
        <f>IF(Ecommerce_Sales[[#This Row],[Delivery_Time_Days]]&gt;7,"Delay",IF(Ecommerce_Sales[[#This Row],[Delivery_Time_Days]] = 0,"No delivery",IF(Ecommerce_Sales[[#This Row],[Delivery_Time_Days]]&lt;=7,"On-time")))</f>
        <v>On-time</v>
      </c>
      <c r="V1843" s="7">
        <f>Ecommerce_Sales[[#This Row],[Profit]]/Ecommerce_Sales[[#This Row],[Total_Price]]</f>
        <v>0.29975429975429974</v>
      </c>
      <c r="W1843" s="3">
        <v>122</v>
      </c>
      <c r="X1843" s="3"/>
    </row>
    <row r="1844" spans="1:24" x14ac:dyDescent="0.25">
      <c r="A1844" s="1" t="s">
        <v>6349</v>
      </c>
      <c r="B1844" s="1" t="s">
        <v>815</v>
      </c>
      <c r="C1844" s="1" t="s">
        <v>816</v>
      </c>
      <c r="D1844" s="1" t="s">
        <v>3716</v>
      </c>
      <c r="E1844" s="1" t="s">
        <v>1954</v>
      </c>
      <c r="F1844" s="2">
        <v>45092</v>
      </c>
      <c r="G1844" s="2">
        <v>45063</v>
      </c>
      <c r="H1844" s="2" t="str">
        <f>TEXT(Ecommerce_Sales[[#This Row],[Order_Date]],"mmmm")</f>
        <v>May</v>
      </c>
      <c r="I1844" s="2" t="str">
        <f>TEXT(Ecommerce_Sales[[#This Row],[Order_Date]],"yyyy")</f>
        <v>2023</v>
      </c>
      <c r="J1844" s="2" t="str">
        <f>TEXT(Ecommerce_Sales[[#This Row],[Order_Date]],"mmmm")</f>
        <v>May</v>
      </c>
      <c r="K1844" s="1" t="s">
        <v>1986</v>
      </c>
      <c r="L1844" s="1" t="s">
        <v>6350</v>
      </c>
      <c r="M1844" s="1" t="s">
        <v>2002</v>
      </c>
      <c r="N1844" s="1" t="s">
        <v>1989</v>
      </c>
      <c r="O1844" s="3">
        <v>730</v>
      </c>
      <c r="P1844">
        <v>1</v>
      </c>
      <c r="Q1844" s="3">
        <v>730</v>
      </c>
      <c r="R1844" s="1" t="s">
        <v>1951</v>
      </c>
      <c r="S1844" s="3">
        <v>58</v>
      </c>
      <c r="U1844" t="str">
        <f>IF(Ecommerce_Sales[[#This Row],[Delivery_Time_Days]]&gt;7,"Delay",IF(Ecommerce_Sales[[#This Row],[Delivery_Time_Days]] = 0,"No delivery",IF(Ecommerce_Sales[[#This Row],[Delivery_Time_Days]]&lt;=7,"On-time")))</f>
        <v>No delivery</v>
      </c>
      <c r="V1844" s="7">
        <f>Ecommerce_Sales[[#This Row],[Profit]]/Ecommerce_Sales[[#This Row],[Total_Price]]</f>
        <v>0.25068493150684934</v>
      </c>
      <c r="W1844" s="3">
        <v>183</v>
      </c>
      <c r="X1844" s="3"/>
    </row>
    <row r="1845" spans="1:24" x14ac:dyDescent="0.25">
      <c r="A1845" s="1" t="s">
        <v>6351</v>
      </c>
      <c r="B1845" s="1" t="s">
        <v>1459</v>
      </c>
      <c r="C1845" s="1" t="s">
        <v>1460</v>
      </c>
      <c r="D1845" s="1" t="s">
        <v>6352</v>
      </c>
      <c r="E1845" s="1" t="s">
        <v>1961</v>
      </c>
      <c r="F1845" s="2">
        <v>44969</v>
      </c>
      <c r="G1845" s="2">
        <v>45512</v>
      </c>
      <c r="H1845" s="2" t="str">
        <f>TEXT(Ecommerce_Sales[[#This Row],[Order_Date]],"mmmm")</f>
        <v>August</v>
      </c>
      <c r="I1845" s="2" t="str">
        <f>TEXT(Ecommerce_Sales[[#This Row],[Order_Date]],"yyyy")</f>
        <v>2024</v>
      </c>
      <c r="J1845" s="2" t="str">
        <f>TEXT(Ecommerce_Sales[[#This Row],[Order_Date]],"mmmm")</f>
        <v>August</v>
      </c>
      <c r="K1845" s="1" t="s">
        <v>1986</v>
      </c>
      <c r="L1845" s="1" t="s">
        <v>2700</v>
      </c>
      <c r="M1845" s="1" t="s">
        <v>2072</v>
      </c>
      <c r="N1845" s="1" t="s">
        <v>1950</v>
      </c>
      <c r="O1845" s="3">
        <v>791</v>
      </c>
      <c r="P1845">
        <v>2</v>
      </c>
      <c r="Q1845" s="3">
        <v>1583</v>
      </c>
      <c r="R1845" s="1" t="s">
        <v>1951</v>
      </c>
      <c r="S1845" s="3">
        <v>142</v>
      </c>
      <c r="U1845" t="str">
        <f>IF(Ecommerce_Sales[[#This Row],[Delivery_Time_Days]]&gt;7,"Delay",IF(Ecommerce_Sales[[#This Row],[Delivery_Time_Days]] = 0,"No delivery",IF(Ecommerce_Sales[[#This Row],[Delivery_Time_Days]]&lt;=7,"On-time")))</f>
        <v>No delivery</v>
      </c>
      <c r="V1845" s="7">
        <f>Ecommerce_Sales[[#This Row],[Profit]]/Ecommerce_Sales[[#This Row],[Total_Price]]</f>
        <v>0.3998736576121289</v>
      </c>
      <c r="W1845" s="3">
        <v>633</v>
      </c>
      <c r="X1845" s="3"/>
    </row>
    <row r="1846" spans="1:24" x14ac:dyDescent="0.25">
      <c r="A1846" s="1" t="s">
        <v>6353</v>
      </c>
      <c r="B1846" s="1" t="s">
        <v>1035</v>
      </c>
      <c r="C1846" s="1" t="s">
        <v>1036</v>
      </c>
      <c r="D1846" s="1" t="s">
        <v>6354</v>
      </c>
      <c r="E1846" s="1" t="s">
        <v>1981</v>
      </c>
      <c r="F1846" s="2">
        <v>45093</v>
      </c>
      <c r="G1846" s="2">
        <v>45500</v>
      </c>
      <c r="H1846" s="2" t="str">
        <f>TEXT(Ecommerce_Sales[[#This Row],[Order_Date]],"mmmm")</f>
        <v>July</v>
      </c>
      <c r="I1846" s="2" t="str">
        <f>TEXT(Ecommerce_Sales[[#This Row],[Order_Date]],"yyyy")</f>
        <v>2024</v>
      </c>
      <c r="J1846" s="2" t="str">
        <f>TEXT(Ecommerce_Sales[[#This Row],[Order_Date]],"mmmm")</f>
        <v>July</v>
      </c>
      <c r="K1846" s="1" t="s">
        <v>1947</v>
      </c>
      <c r="L1846" s="1" t="s">
        <v>3358</v>
      </c>
      <c r="M1846" s="1" t="s">
        <v>2002</v>
      </c>
      <c r="N1846" s="1" t="s">
        <v>1989</v>
      </c>
      <c r="O1846" s="3">
        <v>281</v>
      </c>
      <c r="P1846">
        <v>5</v>
      </c>
      <c r="Q1846" s="3">
        <v>1405</v>
      </c>
      <c r="R1846" s="1" t="s">
        <v>1958</v>
      </c>
      <c r="S1846" s="3">
        <v>96</v>
      </c>
      <c r="T1846">
        <v>9</v>
      </c>
      <c r="U1846" t="str">
        <f>IF(Ecommerce_Sales[[#This Row],[Delivery_Time_Days]]&gt;7,"Delay",IF(Ecommerce_Sales[[#This Row],[Delivery_Time_Days]] = 0,"No delivery",IF(Ecommerce_Sales[[#This Row],[Delivery_Time_Days]]&lt;=7,"On-time")))</f>
        <v>Delay</v>
      </c>
      <c r="V1846" s="7">
        <f>Ecommerce_Sales[[#This Row],[Profit]]/Ecommerce_Sales[[#This Row],[Total_Price]]</f>
        <v>0.24982206405693949</v>
      </c>
      <c r="W1846" s="3">
        <v>351</v>
      </c>
      <c r="X1846" s="3"/>
    </row>
    <row r="1847" spans="1:24" x14ac:dyDescent="0.25">
      <c r="A1847" s="1" t="s">
        <v>6355</v>
      </c>
      <c r="B1847" s="1" t="s">
        <v>825</v>
      </c>
      <c r="C1847" s="1" t="s">
        <v>826</v>
      </c>
      <c r="D1847" s="1" t="s">
        <v>3821</v>
      </c>
      <c r="E1847" s="1" t="s">
        <v>1961</v>
      </c>
      <c r="F1847" s="2">
        <v>45378</v>
      </c>
      <c r="G1847" s="2">
        <v>45049</v>
      </c>
      <c r="H1847" s="2" t="str">
        <f>TEXT(Ecommerce_Sales[[#This Row],[Order_Date]],"mmmm")</f>
        <v>May</v>
      </c>
      <c r="I1847" s="2" t="str">
        <f>TEXT(Ecommerce_Sales[[#This Row],[Order_Date]],"yyyy")</f>
        <v>2023</v>
      </c>
      <c r="J1847" s="2" t="str">
        <f>TEXT(Ecommerce_Sales[[#This Row],[Order_Date]],"mmmm")</f>
        <v>May</v>
      </c>
      <c r="K1847" s="1" t="s">
        <v>1986</v>
      </c>
      <c r="L1847" s="1" t="s">
        <v>6356</v>
      </c>
      <c r="M1847" s="1" t="s">
        <v>2007</v>
      </c>
      <c r="N1847" s="1" t="s">
        <v>1973</v>
      </c>
      <c r="O1847" s="3">
        <v>583</v>
      </c>
      <c r="P1847">
        <v>3</v>
      </c>
      <c r="Q1847" s="3">
        <v>1749</v>
      </c>
      <c r="R1847" s="1" t="s">
        <v>1951</v>
      </c>
      <c r="S1847" s="3">
        <v>174</v>
      </c>
      <c r="U1847" t="str">
        <f>IF(Ecommerce_Sales[[#This Row],[Delivery_Time_Days]]&gt;7,"Delay",IF(Ecommerce_Sales[[#This Row],[Delivery_Time_Days]] = 0,"No delivery",IF(Ecommerce_Sales[[#This Row],[Delivery_Time_Days]]&lt;=7,"On-time")))</f>
        <v>No delivery</v>
      </c>
      <c r="V1847" s="7">
        <f>Ecommerce_Sales[[#This Row],[Profit]]/Ecommerce_Sales[[#This Row],[Total_Price]]</f>
        <v>0.30017152658662094</v>
      </c>
      <c r="W1847" s="3">
        <v>525</v>
      </c>
      <c r="X1847" s="3"/>
    </row>
    <row r="1848" spans="1:24" x14ac:dyDescent="0.25">
      <c r="A1848" s="1" t="s">
        <v>6357</v>
      </c>
      <c r="B1848" s="1" t="s">
        <v>569</v>
      </c>
      <c r="C1848" s="1" t="s">
        <v>570</v>
      </c>
      <c r="D1848" s="1" t="s">
        <v>6358</v>
      </c>
      <c r="E1848" s="1" t="s">
        <v>1996</v>
      </c>
      <c r="F1848" s="2">
        <v>45291</v>
      </c>
      <c r="G1848" s="2">
        <v>45019</v>
      </c>
      <c r="H1848" s="2" t="str">
        <f>TEXT(Ecommerce_Sales[[#This Row],[Order_Date]],"mmmm")</f>
        <v>April</v>
      </c>
      <c r="I1848" s="2" t="str">
        <f>TEXT(Ecommerce_Sales[[#This Row],[Order_Date]],"yyyy")</f>
        <v>2023</v>
      </c>
      <c r="J1848" s="2" t="str">
        <f>TEXT(Ecommerce_Sales[[#This Row],[Order_Date]],"mmmm")</f>
        <v>April</v>
      </c>
      <c r="K1848" s="1" t="s">
        <v>1947</v>
      </c>
      <c r="L1848" s="1" t="s">
        <v>6359</v>
      </c>
      <c r="M1848" s="1" t="s">
        <v>1977</v>
      </c>
      <c r="N1848" s="1" t="s">
        <v>1978</v>
      </c>
      <c r="O1848" s="3">
        <v>714</v>
      </c>
      <c r="P1848">
        <v>1</v>
      </c>
      <c r="Q1848" s="3">
        <v>714</v>
      </c>
      <c r="R1848" s="1" t="s">
        <v>1958</v>
      </c>
      <c r="S1848" s="3">
        <v>99</v>
      </c>
      <c r="T1848">
        <v>3</v>
      </c>
      <c r="U1848" t="str">
        <f>IF(Ecommerce_Sales[[#This Row],[Delivery_Time_Days]]&gt;7,"Delay",IF(Ecommerce_Sales[[#This Row],[Delivery_Time_Days]] = 0,"No delivery",IF(Ecommerce_Sales[[#This Row],[Delivery_Time_Days]]&lt;=7,"On-time")))</f>
        <v>On-time</v>
      </c>
      <c r="V1848" s="7">
        <f>Ecommerce_Sales[[#This Row],[Profit]]/Ecommerce_Sales[[#This Row],[Total_Price]]</f>
        <v>0.35014005602240894</v>
      </c>
      <c r="W1848" s="3">
        <v>250</v>
      </c>
      <c r="X1848" s="3"/>
    </row>
    <row r="1849" spans="1:24" x14ac:dyDescent="0.25">
      <c r="A1849" s="1" t="s">
        <v>6360</v>
      </c>
      <c r="B1849" s="1" t="s">
        <v>1013</v>
      </c>
      <c r="C1849" s="1" t="s">
        <v>1014</v>
      </c>
      <c r="D1849" s="1" t="s">
        <v>6207</v>
      </c>
      <c r="E1849" s="1" t="s">
        <v>1966</v>
      </c>
      <c r="F1849" s="2">
        <v>45593</v>
      </c>
      <c r="G1849" s="2">
        <v>45451</v>
      </c>
      <c r="H1849" s="2" t="str">
        <f>TEXT(Ecommerce_Sales[[#This Row],[Order_Date]],"mmmm")</f>
        <v>June</v>
      </c>
      <c r="I1849" s="2" t="str">
        <f>TEXT(Ecommerce_Sales[[#This Row],[Order_Date]],"yyyy")</f>
        <v>2024</v>
      </c>
      <c r="J1849" s="2" t="str">
        <f>TEXT(Ecommerce_Sales[[#This Row],[Order_Date]],"mmmm")</f>
        <v>June</v>
      </c>
      <c r="K1849" s="1" t="s">
        <v>1986</v>
      </c>
      <c r="L1849" s="1" t="s">
        <v>6361</v>
      </c>
      <c r="M1849" s="1" t="s">
        <v>2043</v>
      </c>
      <c r="N1849" s="1" t="s">
        <v>1989</v>
      </c>
      <c r="O1849" s="3">
        <v>435</v>
      </c>
      <c r="P1849">
        <v>1</v>
      </c>
      <c r="Q1849" s="3">
        <v>435</v>
      </c>
      <c r="R1849" s="1" t="s">
        <v>1958</v>
      </c>
      <c r="S1849" s="3">
        <v>53</v>
      </c>
      <c r="U1849" t="str">
        <f>IF(Ecommerce_Sales[[#This Row],[Delivery_Time_Days]]&gt;7,"Delay",IF(Ecommerce_Sales[[#This Row],[Delivery_Time_Days]] = 0,"No delivery",IF(Ecommerce_Sales[[#This Row],[Delivery_Time_Days]]&lt;=7,"On-time")))</f>
        <v>No delivery</v>
      </c>
      <c r="V1849" s="7">
        <f>Ecommerce_Sales[[#This Row],[Profit]]/Ecommerce_Sales[[#This Row],[Total_Price]]</f>
        <v>0.25057471264367814</v>
      </c>
      <c r="W1849" s="3">
        <v>109</v>
      </c>
      <c r="X1849" s="3"/>
    </row>
    <row r="1850" spans="1:24" x14ac:dyDescent="0.25">
      <c r="A1850" s="1" t="s">
        <v>6362</v>
      </c>
      <c r="B1850" s="1" t="s">
        <v>442</v>
      </c>
      <c r="C1850" s="1" t="s">
        <v>443</v>
      </c>
      <c r="D1850" s="1" t="s">
        <v>4386</v>
      </c>
      <c r="E1850" s="1" t="s">
        <v>1996</v>
      </c>
      <c r="F1850" s="2">
        <v>45536</v>
      </c>
      <c r="G1850" s="2">
        <v>45132</v>
      </c>
      <c r="H1850" s="2" t="str">
        <f>TEXT(Ecommerce_Sales[[#This Row],[Order_Date]],"mmmm")</f>
        <v>July</v>
      </c>
      <c r="I1850" s="2" t="str">
        <f>TEXT(Ecommerce_Sales[[#This Row],[Order_Date]],"yyyy")</f>
        <v>2023</v>
      </c>
      <c r="J1850" s="2" t="str">
        <f>TEXT(Ecommerce_Sales[[#This Row],[Order_Date]],"mmmm")</f>
        <v>July</v>
      </c>
      <c r="K1850" s="1" t="s">
        <v>1947</v>
      </c>
      <c r="L1850" s="1" t="s">
        <v>6363</v>
      </c>
      <c r="M1850" s="1" t="s">
        <v>2072</v>
      </c>
      <c r="N1850" s="1" t="s">
        <v>1950</v>
      </c>
      <c r="O1850" s="3">
        <v>328</v>
      </c>
      <c r="P1850">
        <v>1</v>
      </c>
      <c r="Q1850" s="3">
        <v>328</v>
      </c>
      <c r="R1850" s="1" t="s">
        <v>2008</v>
      </c>
      <c r="S1850" s="3">
        <v>43</v>
      </c>
      <c r="T1850">
        <v>10</v>
      </c>
      <c r="U1850" t="str">
        <f>IF(Ecommerce_Sales[[#This Row],[Delivery_Time_Days]]&gt;7,"Delay",IF(Ecommerce_Sales[[#This Row],[Delivery_Time_Days]] = 0,"No delivery",IF(Ecommerce_Sales[[#This Row],[Delivery_Time_Days]]&lt;=7,"On-time")))</f>
        <v>Delay</v>
      </c>
      <c r="V1850" s="7">
        <f>Ecommerce_Sales[[#This Row],[Profit]]/Ecommerce_Sales[[#This Row],[Total_Price]]</f>
        <v>0.39939024390243905</v>
      </c>
      <c r="W1850" s="3">
        <v>131</v>
      </c>
      <c r="X1850" s="3"/>
    </row>
    <row r="1851" spans="1:24" x14ac:dyDescent="0.25">
      <c r="A1851" s="1" t="s">
        <v>6364</v>
      </c>
      <c r="B1851" s="1" t="s">
        <v>939</v>
      </c>
      <c r="C1851" s="1" t="s">
        <v>1310</v>
      </c>
      <c r="D1851" s="1" t="s">
        <v>3350</v>
      </c>
      <c r="E1851" s="1" t="s">
        <v>1961</v>
      </c>
      <c r="F1851" s="2">
        <v>45624</v>
      </c>
      <c r="G1851" s="2">
        <v>45426</v>
      </c>
      <c r="H1851" s="2" t="str">
        <f>TEXT(Ecommerce_Sales[[#This Row],[Order_Date]],"mmmm")</f>
        <v>May</v>
      </c>
      <c r="I1851" s="2" t="str">
        <f>TEXT(Ecommerce_Sales[[#This Row],[Order_Date]],"yyyy")</f>
        <v>2024</v>
      </c>
      <c r="J1851" s="2" t="str">
        <f>TEXT(Ecommerce_Sales[[#This Row],[Order_Date]],"mmmm")</f>
        <v>May</v>
      </c>
      <c r="K1851" s="1" t="s">
        <v>1947</v>
      </c>
      <c r="L1851" s="1" t="s">
        <v>6365</v>
      </c>
      <c r="M1851" s="1" t="s">
        <v>1963</v>
      </c>
      <c r="N1851" s="1" t="s">
        <v>1957</v>
      </c>
      <c r="O1851" s="3">
        <v>347</v>
      </c>
      <c r="P1851">
        <v>3</v>
      </c>
      <c r="Q1851" s="3">
        <v>1040</v>
      </c>
      <c r="R1851" s="1" t="s">
        <v>1951</v>
      </c>
      <c r="S1851" s="3">
        <v>62</v>
      </c>
      <c r="T1851">
        <v>2</v>
      </c>
      <c r="U1851" t="str">
        <f>IF(Ecommerce_Sales[[#This Row],[Delivery_Time_Days]]&gt;7,"Delay",IF(Ecommerce_Sales[[#This Row],[Delivery_Time_Days]] = 0,"No delivery",IF(Ecommerce_Sales[[#This Row],[Delivery_Time_Days]]&lt;=7,"On-time")))</f>
        <v>On-time</v>
      </c>
      <c r="V1851" s="7">
        <f>Ecommerce_Sales[[#This Row],[Profit]]/Ecommerce_Sales[[#This Row],[Total_Price]]</f>
        <v>0.15</v>
      </c>
      <c r="W1851" s="3">
        <v>156</v>
      </c>
      <c r="X1851" s="3"/>
    </row>
    <row r="1852" spans="1:24" x14ac:dyDescent="0.25">
      <c r="A1852" s="1" t="s">
        <v>6366</v>
      </c>
      <c r="B1852" s="1" t="s">
        <v>426</v>
      </c>
      <c r="C1852" s="1" t="s">
        <v>427</v>
      </c>
      <c r="D1852" s="1" t="s">
        <v>2419</v>
      </c>
      <c r="E1852" s="1" t="s">
        <v>1996</v>
      </c>
      <c r="F1852" s="2">
        <v>45155</v>
      </c>
      <c r="G1852" s="2">
        <v>44946</v>
      </c>
      <c r="H1852" s="2" t="str">
        <f>TEXT(Ecommerce_Sales[[#This Row],[Order_Date]],"mmmm")</f>
        <v>January</v>
      </c>
      <c r="I1852" s="2" t="str">
        <f>TEXT(Ecommerce_Sales[[#This Row],[Order_Date]],"yyyy")</f>
        <v>2023</v>
      </c>
      <c r="J1852" s="2" t="str">
        <f>TEXT(Ecommerce_Sales[[#This Row],[Order_Date]],"mmmm")</f>
        <v>January</v>
      </c>
      <c r="K1852" s="1" t="s">
        <v>1947</v>
      </c>
      <c r="L1852" s="1" t="s">
        <v>6367</v>
      </c>
      <c r="M1852" s="1" t="s">
        <v>2026</v>
      </c>
      <c r="N1852" s="1" t="s">
        <v>1978</v>
      </c>
      <c r="O1852" s="3">
        <v>730</v>
      </c>
      <c r="P1852">
        <v>1</v>
      </c>
      <c r="Q1852" s="3">
        <v>730</v>
      </c>
      <c r="R1852" s="1" t="s">
        <v>2008</v>
      </c>
      <c r="S1852" s="3">
        <v>77</v>
      </c>
      <c r="T1852">
        <v>8</v>
      </c>
      <c r="U1852" t="str">
        <f>IF(Ecommerce_Sales[[#This Row],[Delivery_Time_Days]]&gt;7,"Delay",IF(Ecommerce_Sales[[#This Row],[Delivery_Time_Days]] = 0,"No delivery",IF(Ecommerce_Sales[[#This Row],[Delivery_Time_Days]]&lt;=7,"On-time")))</f>
        <v>Delay</v>
      </c>
      <c r="V1852" s="7">
        <f>Ecommerce_Sales[[#This Row],[Profit]]/Ecommerce_Sales[[#This Row],[Total_Price]]</f>
        <v>0.34931506849315069</v>
      </c>
      <c r="W1852" s="3">
        <v>255</v>
      </c>
      <c r="X1852" s="3"/>
    </row>
    <row r="1853" spans="1:24" x14ac:dyDescent="0.25">
      <c r="A1853" s="1" t="s">
        <v>6368</v>
      </c>
      <c r="B1853" s="1" t="s">
        <v>238</v>
      </c>
      <c r="C1853" s="1" t="s">
        <v>239</v>
      </c>
      <c r="D1853" s="1" t="s">
        <v>2063</v>
      </c>
      <c r="E1853" s="1" t="s">
        <v>1981</v>
      </c>
      <c r="F1853" s="2">
        <v>45599</v>
      </c>
      <c r="G1853" s="2">
        <v>45036</v>
      </c>
      <c r="H1853" s="2" t="str">
        <f>TEXT(Ecommerce_Sales[[#This Row],[Order_Date]],"mmmm")</f>
        <v>April</v>
      </c>
      <c r="I1853" s="2" t="str">
        <f>TEXT(Ecommerce_Sales[[#This Row],[Order_Date]],"yyyy")</f>
        <v>2023</v>
      </c>
      <c r="J1853" s="2" t="str">
        <f>TEXT(Ecommerce_Sales[[#This Row],[Order_Date]],"mmmm")</f>
        <v>April</v>
      </c>
      <c r="K1853" s="1" t="s">
        <v>1947</v>
      </c>
      <c r="L1853" s="1" t="s">
        <v>2243</v>
      </c>
      <c r="M1853" s="1" t="s">
        <v>1983</v>
      </c>
      <c r="N1853" s="1" t="s">
        <v>1950</v>
      </c>
      <c r="O1853" s="3">
        <v>383</v>
      </c>
      <c r="P1853">
        <v>3</v>
      </c>
      <c r="Q1853" s="3">
        <v>1150</v>
      </c>
      <c r="R1853" s="1" t="s">
        <v>2008</v>
      </c>
      <c r="S1853" s="3">
        <v>127</v>
      </c>
      <c r="T1853">
        <v>2</v>
      </c>
      <c r="U1853" t="str">
        <f>IF(Ecommerce_Sales[[#This Row],[Delivery_Time_Days]]&gt;7,"Delay",IF(Ecommerce_Sales[[#This Row],[Delivery_Time_Days]] = 0,"No delivery",IF(Ecommerce_Sales[[#This Row],[Delivery_Time_Days]]&lt;=7,"On-time")))</f>
        <v>On-time</v>
      </c>
      <c r="V1853" s="7">
        <f>Ecommerce_Sales[[#This Row],[Profit]]/Ecommerce_Sales[[#This Row],[Total_Price]]</f>
        <v>0.4</v>
      </c>
      <c r="W1853" s="3">
        <v>460</v>
      </c>
      <c r="X1853" s="3"/>
    </row>
    <row r="1854" spans="1:24" x14ac:dyDescent="0.25">
      <c r="A1854" s="1" t="s">
        <v>6369</v>
      </c>
      <c r="B1854" s="1" t="s">
        <v>791</v>
      </c>
      <c r="C1854" s="1" t="s">
        <v>792</v>
      </c>
      <c r="D1854" s="1" t="s">
        <v>6370</v>
      </c>
      <c r="E1854" s="1" t="s">
        <v>1954</v>
      </c>
      <c r="F1854" s="2">
        <v>45068</v>
      </c>
      <c r="G1854" s="2">
        <v>45184</v>
      </c>
      <c r="H1854" s="2" t="str">
        <f>TEXT(Ecommerce_Sales[[#This Row],[Order_Date]],"mmmm")</f>
        <v>September</v>
      </c>
      <c r="I1854" s="2" t="str">
        <f>TEXT(Ecommerce_Sales[[#This Row],[Order_Date]],"yyyy")</f>
        <v>2023</v>
      </c>
      <c r="J1854" s="2" t="str">
        <f>TEXT(Ecommerce_Sales[[#This Row],[Order_Date]],"mmmm")</f>
        <v>September</v>
      </c>
      <c r="K1854" s="1" t="s">
        <v>1947</v>
      </c>
      <c r="L1854" s="1" t="s">
        <v>6371</v>
      </c>
      <c r="M1854" s="1" t="s">
        <v>2058</v>
      </c>
      <c r="N1854" s="1" t="s">
        <v>1950</v>
      </c>
      <c r="O1854" s="3">
        <v>840</v>
      </c>
      <c r="P1854">
        <v>5</v>
      </c>
      <c r="Q1854" s="3">
        <v>4200</v>
      </c>
      <c r="R1854" s="1" t="s">
        <v>1951</v>
      </c>
      <c r="S1854" s="3">
        <v>278</v>
      </c>
      <c r="T1854">
        <v>10</v>
      </c>
      <c r="U1854" t="str">
        <f>IF(Ecommerce_Sales[[#This Row],[Delivery_Time_Days]]&gt;7,"Delay",IF(Ecommerce_Sales[[#This Row],[Delivery_Time_Days]] = 0,"No delivery",IF(Ecommerce_Sales[[#This Row],[Delivery_Time_Days]]&lt;=7,"On-time")))</f>
        <v>Delay</v>
      </c>
      <c r="V1854" s="7">
        <f>Ecommerce_Sales[[#This Row],[Profit]]/Ecommerce_Sales[[#This Row],[Total_Price]]</f>
        <v>0.4</v>
      </c>
      <c r="W1854" s="3">
        <v>1680</v>
      </c>
      <c r="X1854" s="3"/>
    </row>
    <row r="1855" spans="1:24" x14ac:dyDescent="0.25">
      <c r="A1855" s="1" t="s">
        <v>6372</v>
      </c>
      <c r="B1855" s="1" t="s">
        <v>1755</v>
      </c>
      <c r="C1855" s="1" t="s">
        <v>1756</v>
      </c>
      <c r="D1855" s="1" t="s">
        <v>4059</v>
      </c>
      <c r="E1855" s="1" t="s">
        <v>1981</v>
      </c>
      <c r="F1855" s="2">
        <v>45156</v>
      </c>
      <c r="G1855" s="2">
        <v>45153</v>
      </c>
      <c r="H1855" s="2" t="str">
        <f>TEXT(Ecommerce_Sales[[#This Row],[Order_Date]],"mmmm")</f>
        <v>August</v>
      </c>
      <c r="I1855" s="2" t="str">
        <f>TEXT(Ecommerce_Sales[[#This Row],[Order_Date]],"yyyy")</f>
        <v>2023</v>
      </c>
      <c r="J1855" s="2" t="str">
        <f>TEXT(Ecommerce_Sales[[#This Row],[Order_Date]],"mmmm")</f>
        <v>August</v>
      </c>
      <c r="K1855" s="1" t="s">
        <v>1947</v>
      </c>
      <c r="L1855" s="1" t="s">
        <v>6373</v>
      </c>
      <c r="M1855" s="1" t="s">
        <v>2104</v>
      </c>
      <c r="N1855" s="1" t="s">
        <v>1978</v>
      </c>
      <c r="O1855" s="3">
        <v>484</v>
      </c>
      <c r="P1855">
        <v>5</v>
      </c>
      <c r="Q1855" s="3">
        <v>2420</v>
      </c>
      <c r="R1855" s="1" t="s">
        <v>1951</v>
      </c>
      <c r="S1855" s="3">
        <v>218</v>
      </c>
      <c r="T1855">
        <v>9</v>
      </c>
      <c r="U1855" t="str">
        <f>IF(Ecommerce_Sales[[#This Row],[Delivery_Time_Days]]&gt;7,"Delay",IF(Ecommerce_Sales[[#This Row],[Delivery_Time_Days]] = 0,"No delivery",IF(Ecommerce_Sales[[#This Row],[Delivery_Time_Days]]&lt;=7,"On-time")))</f>
        <v>Delay</v>
      </c>
      <c r="V1855" s="7">
        <f>Ecommerce_Sales[[#This Row],[Profit]]/Ecommerce_Sales[[#This Row],[Total_Price]]</f>
        <v>0.35</v>
      </c>
      <c r="W1855" s="3">
        <v>847</v>
      </c>
      <c r="X1855" s="3"/>
    </row>
    <row r="1856" spans="1:24" x14ac:dyDescent="0.25">
      <c r="A1856" s="1" t="s">
        <v>6374</v>
      </c>
      <c r="B1856" s="1" t="s">
        <v>1185</v>
      </c>
      <c r="C1856" s="1" t="s">
        <v>1186</v>
      </c>
      <c r="D1856" s="1" t="s">
        <v>5635</v>
      </c>
      <c r="E1856" s="1" t="s">
        <v>1946</v>
      </c>
      <c r="F1856" s="2">
        <v>45269</v>
      </c>
      <c r="G1856" s="2">
        <v>45113</v>
      </c>
      <c r="H1856" s="2" t="str">
        <f>TEXT(Ecommerce_Sales[[#This Row],[Order_Date]],"mmmm")</f>
        <v>July</v>
      </c>
      <c r="I1856" s="2" t="str">
        <f>TEXT(Ecommerce_Sales[[#This Row],[Order_Date]],"yyyy")</f>
        <v>2023</v>
      </c>
      <c r="J1856" s="2" t="str">
        <f>TEXT(Ecommerce_Sales[[#This Row],[Order_Date]],"mmmm")</f>
        <v>July</v>
      </c>
      <c r="K1856" s="1" t="s">
        <v>1947</v>
      </c>
      <c r="L1856" s="1" t="s">
        <v>6375</v>
      </c>
      <c r="M1856" s="1" t="s">
        <v>2104</v>
      </c>
      <c r="N1856" s="1" t="s">
        <v>1978</v>
      </c>
      <c r="O1856" s="3">
        <v>1106</v>
      </c>
      <c r="P1856">
        <v>2</v>
      </c>
      <c r="Q1856" s="3">
        <v>2212</v>
      </c>
      <c r="R1856" s="1" t="s">
        <v>1951</v>
      </c>
      <c r="S1856" s="3">
        <v>325</v>
      </c>
      <c r="T1856">
        <v>5</v>
      </c>
      <c r="U1856" t="str">
        <f>IF(Ecommerce_Sales[[#This Row],[Delivery_Time_Days]]&gt;7,"Delay",IF(Ecommerce_Sales[[#This Row],[Delivery_Time_Days]] = 0,"No delivery",IF(Ecommerce_Sales[[#This Row],[Delivery_Time_Days]]&lt;=7,"On-time")))</f>
        <v>On-time</v>
      </c>
      <c r="V1856" s="7">
        <f>Ecommerce_Sales[[#This Row],[Profit]]/Ecommerce_Sales[[#This Row],[Total_Price]]</f>
        <v>0.34990958408679929</v>
      </c>
      <c r="W1856" s="3">
        <v>774</v>
      </c>
      <c r="X1856" s="3"/>
    </row>
    <row r="1857" spans="1:24" x14ac:dyDescent="0.25">
      <c r="A1857" s="1" t="s">
        <v>6376</v>
      </c>
      <c r="B1857" s="1" t="s">
        <v>1433</v>
      </c>
      <c r="C1857" s="1" t="s">
        <v>1434</v>
      </c>
      <c r="D1857" s="1" t="s">
        <v>4064</v>
      </c>
      <c r="E1857" s="1" t="s">
        <v>1981</v>
      </c>
      <c r="F1857" s="2">
        <v>45621</v>
      </c>
      <c r="G1857" s="2">
        <v>45204</v>
      </c>
      <c r="H1857" s="2" t="str">
        <f>TEXT(Ecommerce_Sales[[#This Row],[Order_Date]],"mmmm")</f>
        <v>October</v>
      </c>
      <c r="I1857" s="2" t="str">
        <f>TEXT(Ecommerce_Sales[[#This Row],[Order_Date]],"yyyy")</f>
        <v>2023</v>
      </c>
      <c r="J1857" s="2" t="str">
        <f>TEXT(Ecommerce_Sales[[#This Row],[Order_Date]],"mmmm")</f>
        <v>October</v>
      </c>
      <c r="K1857" s="1" t="s">
        <v>1947</v>
      </c>
      <c r="L1857" s="1" t="s">
        <v>3972</v>
      </c>
      <c r="M1857" s="1" t="s">
        <v>1977</v>
      </c>
      <c r="N1857" s="1" t="s">
        <v>1978</v>
      </c>
      <c r="O1857" s="3">
        <v>863</v>
      </c>
      <c r="P1857">
        <v>2</v>
      </c>
      <c r="Q1857" s="3">
        <v>1726</v>
      </c>
      <c r="R1857" s="1" t="s">
        <v>2008</v>
      </c>
      <c r="S1857" s="3">
        <v>101</v>
      </c>
      <c r="T1857">
        <v>7</v>
      </c>
      <c r="U1857" t="str">
        <f>IF(Ecommerce_Sales[[#This Row],[Delivery_Time_Days]]&gt;7,"Delay",IF(Ecommerce_Sales[[#This Row],[Delivery_Time_Days]] = 0,"No delivery",IF(Ecommerce_Sales[[#This Row],[Delivery_Time_Days]]&lt;=7,"On-time")))</f>
        <v>On-time</v>
      </c>
      <c r="V1857" s="7">
        <f>Ecommerce_Sales[[#This Row],[Profit]]/Ecommerce_Sales[[#This Row],[Total_Price]]</f>
        <v>0.34994206257242177</v>
      </c>
      <c r="W1857" s="3">
        <v>604</v>
      </c>
      <c r="X1857" s="3"/>
    </row>
    <row r="1858" spans="1:24" x14ac:dyDescent="0.25">
      <c r="A1858" s="1" t="s">
        <v>6377</v>
      </c>
      <c r="B1858" s="1" t="s">
        <v>1573</v>
      </c>
      <c r="C1858" s="1" t="s">
        <v>1574</v>
      </c>
      <c r="D1858" s="1" t="s">
        <v>3723</v>
      </c>
      <c r="E1858" s="1" t="s">
        <v>1996</v>
      </c>
      <c r="F1858" s="2">
        <v>45642</v>
      </c>
      <c r="G1858" s="2">
        <v>45261</v>
      </c>
      <c r="H1858" s="2" t="str">
        <f>TEXT(Ecommerce_Sales[[#This Row],[Order_Date]],"mmmm")</f>
        <v>December</v>
      </c>
      <c r="I1858" s="2" t="str">
        <f>TEXT(Ecommerce_Sales[[#This Row],[Order_Date]],"yyyy")</f>
        <v>2023</v>
      </c>
      <c r="J1858" s="2" t="str">
        <f>TEXT(Ecommerce_Sales[[#This Row],[Order_Date]],"mmmm")</f>
        <v>December</v>
      </c>
      <c r="K1858" s="1" t="s">
        <v>1992</v>
      </c>
      <c r="L1858" s="1" t="s">
        <v>6378</v>
      </c>
      <c r="M1858" s="1" t="s">
        <v>2072</v>
      </c>
      <c r="N1858" s="1" t="s">
        <v>1950</v>
      </c>
      <c r="O1858" s="3">
        <v>961</v>
      </c>
      <c r="P1858">
        <v>8</v>
      </c>
      <c r="Q1858" s="3">
        <v>7691</v>
      </c>
      <c r="R1858" s="1" t="s">
        <v>1958</v>
      </c>
      <c r="S1858" s="3">
        <v>1150</v>
      </c>
      <c r="U1858" t="str">
        <f>IF(Ecommerce_Sales[[#This Row],[Delivery_Time_Days]]&gt;7,"Delay",IF(Ecommerce_Sales[[#This Row],[Delivery_Time_Days]] = 0,"No delivery",IF(Ecommerce_Sales[[#This Row],[Delivery_Time_Days]]&lt;=7,"On-time")))</f>
        <v>No delivery</v>
      </c>
      <c r="V1858" s="7">
        <f>Ecommerce_Sales[[#This Row],[Profit]]/Ecommerce_Sales[[#This Row],[Total_Price]]</f>
        <v>0.40007801326225456</v>
      </c>
      <c r="W1858" s="3">
        <v>3077</v>
      </c>
      <c r="X1858" s="3"/>
    </row>
    <row r="1859" spans="1:24" x14ac:dyDescent="0.25">
      <c r="A1859" s="1" t="s">
        <v>6379</v>
      </c>
      <c r="B1859" s="1" t="s">
        <v>1175</v>
      </c>
      <c r="C1859" s="1" t="s">
        <v>1176</v>
      </c>
      <c r="D1859" s="1" t="s">
        <v>2382</v>
      </c>
      <c r="E1859" s="1" t="s">
        <v>1966</v>
      </c>
      <c r="F1859" s="2">
        <v>45465</v>
      </c>
      <c r="G1859" s="2">
        <v>45020</v>
      </c>
      <c r="H1859" s="2" t="str">
        <f>TEXT(Ecommerce_Sales[[#This Row],[Order_Date]],"mmmm")</f>
        <v>April</v>
      </c>
      <c r="I1859" s="2" t="str">
        <f>TEXT(Ecommerce_Sales[[#This Row],[Order_Date]],"yyyy")</f>
        <v>2023</v>
      </c>
      <c r="J1859" s="2" t="str">
        <f>TEXT(Ecommerce_Sales[[#This Row],[Order_Date]],"mmmm")</f>
        <v>April</v>
      </c>
      <c r="K1859" s="1" t="s">
        <v>1947</v>
      </c>
      <c r="L1859" s="1" t="s">
        <v>4062</v>
      </c>
      <c r="M1859" s="1" t="s">
        <v>2047</v>
      </c>
      <c r="N1859" s="1" t="s">
        <v>1989</v>
      </c>
      <c r="O1859" s="3">
        <v>274</v>
      </c>
      <c r="P1859">
        <v>5</v>
      </c>
      <c r="Q1859" s="3">
        <v>1372</v>
      </c>
      <c r="R1859" s="1" t="s">
        <v>2016</v>
      </c>
      <c r="S1859" s="3">
        <v>157</v>
      </c>
      <c r="T1859">
        <v>6</v>
      </c>
      <c r="U1859" t="str">
        <f>IF(Ecommerce_Sales[[#This Row],[Delivery_Time_Days]]&gt;7,"Delay",IF(Ecommerce_Sales[[#This Row],[Delivery_Time_Days]] = 0,"No delivery",IF(Ecommerce_Sales[[#This Row],[Delivery_Time_Days]]&lt;=7,"On-time")))</f>
        <v>On-time</v>
      </c>
      <c r="V1859" s="7">
        <f>Ecommerce_Sales[[#This Row],[Profit]]/Ecommerce_Sales[[#This Row],[Total_Price]]</f>
        <v>0.25</v>
      </c>
      <c r="W1859" s="3">
        <v>343</v>
      </c>
      <c r="X1859" s="3"/>
    </row>
    <row r="1860" spans="1:24" x14ac:dyDescent="0.25">
      <c r="A1860" s="1" t="s">
        <v>6380</v>
      </c>
      <c r="B1860" s="1" t="s">
        <v>1433</v>
      </c>
      <c r="C1860" s="1" t="s">
        <v>1434</v>
      </c>
      <c r="D1860" s="1" t="s">
        <v>4064</v>
      </c>
      <c r="E1860" s="1" t="s">
        <v>1981</v>
      </c>
      <c r="F1860" s="2">
        <v>45621</v>
      </c>
      <c r="G1860" s="2">
        <v>45465</v>
      </c>
      <c r="H1860" s="2" t="str">
        <f>TEXT(Ecommerce_Sales[[#This Row],[Order_Date]],"mmmm")</f>
        <v>June</v>
      </c>
      <c r="I1860" s="2" t="str">
        <f>TEXT(Ecommerce_Sales[[#This Row],[Order_Date]],"yyyy")</f>
        <v>2024</v>
      </c>
      <c r="J1860" s="2" t="str">
        <f>TEXT(Ecommerce_Sales[[#This Row],[Order_Date]],"mmmm")</f>
        <v>June</v>
      </c>
      <c r="K1860" s="1" t="s">
        <v>1986</v>
      </c>
      <c r="L1860" s="1" t="s">
        <v>6381</v>
      </c>
      <c r="M1860" s="1" t="s">
        <v>1972</v>
      </c>
      <c r="N1860" s="1" t="s">
        <v>1973</v>
      </c>
      <c r="O1860" s="3">
        <v>19</v>
      </c>
      <c r="P1860">
        <v>4</v>
      </c>
      <c r="Q1860" s="3">
        <v>75</v>
      </c>
      <c r="R1860" s="1" t="s">
        <v>1958</v>
      </c>
      <c r="S1860" s="3">
        <v>8</v>
      </c>
      <c r="U1860" t="str">
        <f>IF(Ecommerce_Sales[[#This Row],[Delivery_Time_Days]]&gt;7,"Delay",IF(Ecommerce_Sales[[#This Row],[Delivery_Time_Days]] = 0,"No delivery",IF(Ecommerce_Sales[[#This Row],[Delivery_Time_Days]]&lt;=7,"On-time")))</f>
        <v>No delivery</v>
      </c>
      <c r="V1860" s="7">
        <f>Ecommerce_Sales[[#This Row],[Profit]]/Ecommerce_Sales[[#This Row],[Total_Price]]</f>
        <v>0.29333333333333333</v>
      </c>
      <c r="W1860" s="3">
        <v>22</v>
      </c>
      <c r="X1860" s="3"/>
    </row>
    <row r="1861" spans="1:24" x14ac:dyDescent="0.25">
      <c r="A1861" s="1" t="s">
        <v>6382</v>
      </c>
      <c r="B1861" s="1" t="s">
        <v>84</v>
      </c>
      <c r="C1861" s="1" t="s">
        <v>85</v>
      </c>
      <c r="D1861" s="1" t="s">
        <v>2332</v>
      </c>
      <c r="E1861" s="1" t="s">
        <v>1996</v>
      </c>
      <c r="F1861" s="2">
        <v>45111</v>
      </c>
      <c r="G1861" s="2">
        <v>45480</v>
      </c>
      <c r="H1861" s="2" t="str">
        <f>TEXT(Ecommerce_Sales[[#This Row],[Order_Date]],"mmmm")</f>
        <v>July</v>
      </c>
      <c r="I1861" s="2" t="str">
        <f>TEXT(Ecommerce_Sales[[#This Row],[Order_Date]],"yyyy")</f>
        <v>2024</v>
      </c>
      <c r="J1861" s="2" t="str">
        <f>TEXT(Ecommerce_Sales[[#This Row],[Order_Date]],"mmmm")</f>
        <v>July</v>
      </c>
      <c r="K1861" s="1" t="s">
        <v>1947</v>
      </c>
      <c r="L1861" s="1" t="s">
        <v>4594</v>
      </c>
      <c r="M1861" s="1" t="s">
        <v>2072</v>
      </c>
      <c r="N1861" s="1" t="s">
        <v>1950</v>
      </c>
      <c r="O1861" s="3">
        <v>639</v>
      </c>
      <c r="P1861">
        <v>2</v>
      </c>
      <c r="Q1861" s="3">
        <v>1277</v>
      </c>
      <c r="R1861" s="1" t="s">
        <v>2008</v>
      </c>
      <c r="S1861" s="3">
        <v>131</v>
      </c>
      <c r="T1861">
        <v>2</v>
      </c>
      <c r="U1861" t="str">
        <f>IF(Ecommerce_Sales[[#This Row],[Delivery_Time_Days]]&gt;7,"Delay",IF(Ecommerce_Sales[[#This Row],[Delivery_Time_Days]] = 0,"No delivery",IF(Ecommerce_Sales[[#This Row],[Delivery_Time_Days]]&lt;=7,"On-time")))</f>
        <v>On-time</v>
      </c>
      <c r="V1861" s="7">
        <f>Ecommerce_Sales[[#This Row],[Profit]]/Ecommerce_Sales[[#This Row],[Total_Price]]</f>
        <v>0.40015661707126077</v>
      </c>
      <c r="W1861" s="3">
        <v>511</v>
      </c>
      <c r="X1861" s="3"/>
    </row>
    <row r="1862" spans="1:24" x14ac:dyDescent="0.25">
      <c r="A1862" s="1" t="s">
        <v>6383</v>
      </c>
      <c r="B1862" s="1" t="s">
        <v>454</v>
      </c>
      <c r="C1862" s="1" t="s">
        <v>455</v>
      </c>
      <c r="D1862" s="1" t="s">
        <v>6384</v>
      </c>
      <c r="E1862" s="1" t="s">
        <v>1961</v>
      </c>
      <c r="F1862" s="2">
        <v>45592</v>
      </c>
      <c r="G1862" s="2">
        <v>45407</v>
      </c>
      <c r="H1862" s="2" t="str">
        <f>TEXT(Ecommerce_Sales[[#This Row],[Order_Date]],"mmmm")</f>
        <v>April</v>
      </c>
      <c r="I1862" s="2" t="str">
        <f>TEXT(Ecommerce_Sales[[#This Row],[Order_Date]],"yyyy")</f>
        <v>2024</v>
      </c>
      <c r="J1862" s="2" t="str">
        <f>TEXT(Ecommerce_Sales[[#This Row],[Order_Date]],"mmmm")</f>
        <v>April</v>
      </c>
      <c r="K1862" s="1" t="s">
        <v>1986</v>
      </c>
      <c r="L1862" s="1" t="s">
        <v>6385</v>
      </c>
      <c r="M1862" s="1" t="s">
        <v>1983</v>
      </c>
      <c r="N1862" s="1" t="s">
        <v>1950</v>
      </c>
      <c r="O1862" s="3">
        <v>895</v>
      </c>
      <c r="P1862">
        <v>5</v>
      </c>
      <c r="Q1862" s="3">
        <v>4474</v>
      </c>
      <c r="R1862" s="1" t="s">
        <v>1958</v>
      </c>
      <c r="S1862" s="3">
        <v>521</v>
      </c>
      <c r="U1862" t="str">
        <f>IF(Ecommerce_Sales[[#This Row],[Delivery_Time_Days]]&gt;7,"Delay",IF(Ecommerce_Sales[[#This Row],[Delivery_Time_Days]] = 0,"No delivery",IF(Ecommerce_Sales[[#This Row],[Delivery_Time_Days]]&lt;=7,"On-time")))</f>
        <v>No delivery</v>
      </c>
      <c r="V1862" s="7">
        <f>Ecommerce_Sales[[#This Row],[Profit]]/Ecommerce_Sales[[#This Row],[Total_Price]]</f>
        <v>0.40008940545373267</v>
      </c>
      <c r="W1862" s="3">
        <v>1790</v>
      </c>
      <c r="X1862" s="3"/>
    </row>
    <row r="1863" spans="1:24" x14ac:dyDescent="0.25">
      <c r="A1863" s="1" t="s">
        <v>6386</v>
      </c>
      <c r="B1863" s="1" t="s">
        <v>941</v>
      </c>
      <c r="C1863" s="1" t="s">
        <v>942</v>
      </c>
      <c r="D1863" s="1" t="s">
        <v>3520</v>
      </c>
      <c r="E1863" s="1" t="s">
        <v>1981</v>
      </c>
      <c r="F1863" s="2">
        <v>45497</v>
      </c>
      <c r="G1863" s="2">
        <v>45151</v>
      </c>
      <c r="H1863" s="2" t="str">
        <f>TEXT(Ecommerce_Sales[[#This Row],[Order_Date]],"mmmm")</f>
        <v>August</v>
      </c>
      <c r="I1863" s="2" t="str">
        <f>TEXT(Ecommerce_Sales[[#This Row],[Order_Date]],"yyyy")</f>
        <v>2023</v>
      </c>
      <c r="J1863" s="2" t="str">
        <f>TEXT(Ecommerce_Sales[[#This Row],[Order_Date]],"mmmm")</f>
        <v>August</v>
      </c>
      <c r="K1863" s="1" t="s">
        <v>1947</v>
      </c>
      <c r="L1863" s="1" t="s">
        <v>6387</v>
      </c>
      <c r="M1863" s="1" t="s">
        <v>1972</v>
      </c>
      <c r="N1863" s="1" t="s">
        <v>1973</v>
      </c>
      <c r="O1863" s="3">
        <v>465</v>
      </c>
      <c r="P1863">
        <v>2</v>
      </c>
      <c r="Q1863" s="3">
        <v>929</v>
      </c>
      <c r="R1863" s="1" t="s">
        <v>2008</v>
      </c>
      <c r="S1863" s="3">
        <v>51</v>
      </c>
      <c r="T1863">
        <v>4</v>
      </c>
      <c r="U1863" t="str">
        <f>IF(Ecommerce_Sales[[#This Row],[Delivery_Time_Days]]&gt;7,"Delay",IF(Ecommerce_Sales[[#This Row],[Delivery_Time_Days]] = 0,"No delivery",IF(Ecommerce_Sales[[#This Row],[Delivery_Time_Days]]&lt;=7,"On-time")))</f>
        <v>On-time</v>
      </c>
      <c r="V1863" s="7">
        <f>Ecommerce_Sales[[#This Row],[Profit]]/Ecommerce_Sales[[#This Row],[Total_Price]]</f>
        <v>0.30032292787944026</v>
      </c>
      <c r="W1863" s="3">
        <v>279</v>
      </c>
      <c r="X1863" s="3"/>
    </row>
    <row r="1864" spans="1:24" x14ac:dyDescent="0.25">
      <c r="A1864" s="1" t="s">
        <v>6388</v>
      </c>
      <c r="B1864" s="1" t="s">
        <v>602</v>
      </c>
      <c r="C1864" s="1" t="s">
        <v>603</v>
      </c>
      <c r="D1864" s="1" t="s">
        <v>4737</v>
      </c>
      <c r="E1864" s="1" t="s">
        <v>2005</v>
      </c>
      <c r="F1864" s="2">
        <v>45650</v>
      </c>
      <c r="G1864" s="2">
        <v>45277</v>
      </c>
      <c r="H1864" s="2" t="str">
        <f>TEXT(Ecommerce_Sales[[#This Row],[Order_Date]],"mmmm")</f>
        <v>December</v>
      </c>
      <c r="I1864" s="2" t="str">
        <f>TEXT(Ecommerce_Sales[[#This Row],[Order_Date]],"yyyy")</f>
        <v>2023</v>
      </c>
      <c r="J1864" s="2" t="str">
        <f>TEXT(Ecommerce_Sales[[#This Row],[Order_Date]],"mmmm")</f>
        <v>December</v>
      </c>
      <c r="K1864" s="1" t="s">
        <v>1947</v>
      </c>
      <c r="L1864" s="1" t="s">
        <v>6389</v>
      </c>
      <c r="M1864" s="1" t="s">
        <v>2002</v>
      </c>
      <c r="N1864" s="1" t="s">
        <v>1989</v>
      </c>
      <c r="O1864" s="3">
        <v>945</v>
      </c>
      <c r="P1864">
        <v>10</v>
      </c>
      <c r="Q1864" s="3">
        <v>9455</v>
      </c>
      <c r="R1864" s="1" t="s">
        <v>1958</v>
      </c>
      <c r="S1864" s="3">
        <v>1278</v>
      </c>
      <c r="T1864">
        <v>6</v>
      </c>
      <c r="U1864" t="str">
        <f>IF(Ecommerce_Sales[[#This Row],[Delivery_Time_Days]]&gt;7,"Delay",IF(Ecommerce_Sales[[#This Row],[Delivery_Time_Days]] = 0,"No delivery",IF(Ecommerce_Sales[[#This Row],[Delivery_Time_Days]]&lt;=7,"On-time")))</f>
        <v>On-time</v>
      </c>
      <c r="V1864" s="7">
        <f>Ecommerce_Sales[[#This Row],[Profit]]/Ecommerce_Sales[[#This Row],[Total_Price]]</f>
        <v>0.25002644103648863</v>
      </c>
      <c r="W1864" s="3">
        <v>2364</v>
      </c>
      <c r="X1864" s="3"/>
    </row>
    <row r="1865" spans="1:24" x14ac:dyDescent="0.25">
      <c r="A1865" s="1" t="s">
        <v>6390</v>
      </c>
      <c r="B1865" s="1" t="s">
        <v>555</v>
      </c>
      <c r="C1865" s="1" t="s">
        <v>556</v>
      </c>
      <c r="D1865" s="1" t="s">
        <v>3232</v>
      </c>
      <c r="E1865" s="1" t="s">
        <v>1954</v>
      </c>
      <c r="F1865" s="2">
        <v>45154</v>
      </c>
      <c r="G1865" s="2">
        <v>45126</v>
      </c>
      <c r="H1865" s="2" t="str">
        <f>TEXT(Ecommerce_Sales[[#This Row],[Order_Date]],"mmmm")</f>
        <v>July</v>
      </c>
      <c r="I1865" s="2" t="str">
        <f>TEXT(Ecommerce_Sales[[#This Row],[Order_Date]],"yyyy")</f>
        <v>2023</v>
      </c>
      <c r="J1865" s="2" t="str">
        <f>TEXT(Ecommerce_Sales[[#This Row],[Order_Date]],"mmmm")</f>
        <v>July</v>
      </c>
      <c r="K1865" s="1" t="s">
        <v>1947</v>
      </c>
      <c r="L1865" s="1" t="s">
        <v>6391</v>
      </c>
      <c r="M1865" s="1" t="s">
        <v>2030</v>
      </c>
      <c r="N1865" s="1" t="s">
        <v>1978</v>
      </c>
      <c r="O1865" s="3">
        <v>260</v>
      </c>
      <c r="P1865">
        <v>3</v>
      </c>
      <c r="Q1865" s="3">
        <v>780</v>
      </c>
      <c r="R1865" s="1" t="s">
        <v>2008</v>
      </c>
      <c r="S1865" s="3">
        <v>77</v>
      </c>
      <c r="T1865">
        <v>10</v>
      </c>
      <c r="U1865" t="str">
        <f>IF(Ecommerce_Sales[[#This Row],[Delivery_Time_Days]]&gt;7,"Delay",IF(Ecommerce_Sales[[#This Row],[Delivery_Time_Days]] = 0,"No delivery",IF(Ecommerce_Sales[[#This Row],[Delivery_Time_Days]]&lt;=7,"On-time")))</f>
        <v>Delay</v>
      </c>
      <c r="V1865" s="7">
        <f>Ecommerce_Sales[[#This Row],[Profit]]/Ecommerce_Sales[[#This Row],[Total_Price]]</f>
        <v>0.35</v>
      </c>
      <c r="W1865" s="3">
        <v>273</v>
      </c>
      <c r="X1865" s="3"/>
    </row>
    <row r="1866" spans="1:24" x14ac:dyDescent="0.25">
      <c r="A1866" s="1" t="s">
        <v>6392</v>
      </c>
      <c r="B1866" s="1" t="s">
        <v>148</v>
      </c>
      <c r="C1866" s="1" t="s">
        <v>149</v>
      </c>
      <c r="D1866" s="1" t="s">
        <v>6393</v>
      </c>
      <c r="E1866" s="1" t="s">
        <v>2005</v>
      </c>
      <c r="F1866" s="2">
        <v>45233</v>
      </c>
      <c r="G1866" s="2">
        <v>45331</v>
      </c>
      <c r="H1866" s="2" t="str">
        <f>TEXT(Ecommerce_Sales[[#This Row],[Order_Date]],"mmmm")</f>
        <v>February</v>
      </c>
      <c r="I1866" s="2" t="str">
        <f>TEXT(Ecommerce_Sales[[#This Row],[Order_Date]],"yyyy")</f>
        <v>2024</v>
      </c>
      <c r="J1866" s="2" t="str">
        <f>TEXT(Ecommerce_Sales[[#This Row],[Order_Date]],"mmmm")</f>
        <v>February</v>
      </c>
      <c r="K1866" s="1" t="s">
        <v>1947</v>
      </c>
      <c r="L1866" s="1" t="s">
        <v>6394</v>
      </c>
      <c r="M1866" s="1" t="s">
        <v>2072</v>
      </c>
      <c r="N1866" s="1" t="s">
        <v>1950</v>
      </c>
      <c r="O1866" s="3">
        <v>506</v>
      </c>
      <c r="P1866">
        <v>1</v>
      </c>
      <c r="Q1866" s="3">
        <v>506</v>
      </c>
      <c r="R1866" s="1" t="s">
        <v>1951</v>
      </c>
      <c r="S1866" s="3">
        <v>74</v>
      </c>
      <c r="T1866">
        <v>9</v>
      </c>
      <c r="U1866" t="str">
        <f>IF(Ecommerce_Sales[[#This Row],[Delivery_Time_Days]]&gt;7,"Delay",IF(Ecommerce_Sales[[#This Row],[Delivery_Time_Days]] = 0,"No delivery",IF(Ecommerce_Sales[[#This Row],[Delivery_Time_Days]]&lt;=7,"On-time")))</f>
        <v>Delay</v>
      </c>
      <c r="V1866" s="7">
        <f>Ecommerce_Sales[[#This Row],[Profit]]/Ecommerce_Sales[[#This Row],[Total_Price]]</f>
        <v>0.39920948616600793</v>
      </c>
      <c r="W1866" s="3">
        <v>202</v>
      </c>
      <c r="X1866" s="3"/>
    </row>
    <row r="1867" spans="1:24" x14ac:dyDescent="0.25">
      <c r="A1867" s="1" t="s">
        <v>6395</v>
      </c>
      <c r="B1867" s="1" t="s">
        <v>958</v>
      </c>
      <c r="C1867" s="1" t="s">
        <v>959</v>
      </c>
      <c r="D1867" s="1" t="s">
        <v>2245</v>
      </c>
      <c r="E1867" s="1" t="s">
        <v>2005</v>
      </c>
      <c r="F1867" s="2">
        <v>45045</v>
      </c>
      <c r="G1867" s="2">
        <v>45536</v>
      </c>
      <c r="H1867" s="2" t="str">
        <f>TEXT(Ecommerce_Sales[[#This Row],[Order_Date]],"mmmm")</f>
        <v>September</v>
      </c>
      <c r="I1867" s="2" t="str">
        <f>TEXT(Ecommerce_Sales[[#This Row],[Order_Date]],"yyyy")</f>
        <v>2024</v>
      </c>
      <c r="J1867" s="2" t="str">
        <f>TEXT(Ecommerce_Sales[[#This Row],[Order_Date]],"mmmm")</f>
        <v>September</v>
      </c>
      <c r="K1867" s="1" t="s">
        <v>1947</v>
      </c>
      <c r="L1867" s="1" t="s">
        <v>6396</v>
      </c>
      <c r="M1867" s="1" t="s">
        <v>2104</v>
      </c>
      <c r="N1867" s="1" t="s">
        <v>1978</v>
      </c>
      <c r="O1867" s="3">
        <v>573</v>
      </c>
      <c r="P1867">
        <v>2</v>
      </c>
      <c r="Q1867" s="3">
        <v>1146</v>
      </c>
      <c r="R1867" s="1" t="s">
        <v>2008</v>
      </c>
      <c r="S1867" s="3">
        <v>66</v>
      </c>
      <c r="T1867">
        <v>7</v>
      </c>
      <c r="U1867" t="str">
        <f>IF(Ecommerce_Sales[[#This Row],[Delivery_Time_Days]]&gt;7,"Delay",IF(Ecommerce_Sales[[#This Row],[Delivery_Time_Days]] = 0,"No delivery",IF(Ecommerce_Sales[[#This Row],[Delivery_Time_Days]]&lt;=7,"On-time")))</f>
        <v>On-time</v>
      </c>
      <c r="V1867" s="7">
        <f>Ecommerce_Sales[[#This Row],[Profit]]/Ecommerce_Sales[[#This Row],[Total_Price]]</f>
        <v>0.34991273996509598</v>
      </c>
      <c r="W1867" s="3">
        <v>401</v>
      </c>
      <c r="X1867" s="3"/>
    </row>
    <row r="1868" spans="1:24" x14ac:dyDescent="0.25">
      <c r="A1868" s="1" t="s">
        <v>6397</v>
      </c>
      <c r="B1868" s="1" t="s">
        <v>1551</v>
      </c>
      <c r="C1868" s="1" t="s">
        <v>1552</v>
      </c>
      <c r="D1868" s="1" t="s">
        <v>6398</v>
      </c>
      <c r="E1868" s="1" t="s">
        <v>2005</v>
      </c>
      <c r="F1868" s="2">
        <v>45524</v>
      </c>
      <c r="G1868" s="2">
        <v>45122</v>
      </c>
      <c r="H1868" s="2" t="str">
        <f>TEXT(Ecommerce_Sales[[#This Row],[Order_Date]],"mmmm")</f>
        <v>July</v>
      </c>
      <c r="I1868" s="2" t="str">
        <f>TEXT(Ecommerce_Sales[[#This Row],[Order_Date]],"yyyy")</f>
        <v>2023</v>
      </c>
      <c r="J1868" s="2" t="str">
        <f>TEXT(Ecommerce_Sales[[#This Row],[Order_Date]],"mmmm")</f>
        <v>July</v>
      </c>
      <c r="K1868" s="1" t="s">
        <v>1947</v>
      </c>
      <c r="L1868" s="1" t="s">
        <v>6399</v>
      </c>
      <c r="M1868" s="1" t="s">
        <v>2247</v>
      </c>
      <c r="N1868" s="1" t="s">
        <v>1957</v>
      </c>
      <c r="O1868" s="3">
        <v>966</v>
      </c>
      <c r="P1868">
        <v>1</v>
      </c>
      <c r="Q1868" s="3">
        <v>966</v>
      </c>
      <c r="R1868" s="1" t="s">
        <v>2012</v>
      </c>
      <c r="S1868" s="3">
        <v>62</v>
      </c>
      <c r="T1868">
        <v>7</v>
      </c>
      <c r="U1868" t="str">
        <f>IF(Ecommerce_Sales[[#This Row],[Delivery_Time_Days]]&gt;7,"Delay",IF(Ecommerce_Sales[[#This Row],[Delivery_Time_Days]] = 0,"No delivery",IF(Ecommerce_Sales[[#This Row],[Delivery_Time_Days]]&lt;=7,"On-time")))</f>
        <v>On-time</v>
      </c>
      <c r="V1868" s="7">
        <f>Ecommerce_Sales[[#This Row],[Profit]]/Ecommerce_Sales[[#This Row],[Total_Price]]</f>
        <v>0.15010351966873706</v>
      </c>
      <c r="W1868" s="3">
        <v>145</v>
      </c>
      <c r="X1868" s="3"/>
    </row>
    <row r="1869" spans="1:24" x14ac:dyDescent="0.25">
      <c r="A1869" s="1" t="s">
        <v>6400</v>
      </c>
      <c r="B1869" s="1" t="s">
        <v>1039</v>
      </c>
      <c r="C1869" s="1" t="s">
        <v>1040</v>
      </c>
      <c r="D1869" s="1" t="s">
        <v>4364</v>
      </c>
      <c r="E1869" s="1" t="s">
        <v>1946</v>
      </c>
      <c r="F1869" s="2">
        <v>45586</v>
      </c>
      <c r="G1869" s="2">
        <v>45213</v>
      </c>
      <c r="H1869" s="2" t="str">
        <f>TEXT(Ecommerce_Sales[[#This Row],[Order_Date]],"mmmm")</f>
        <v>October</v>
      </c>
      <c r="I1869" s="2" t="str">
        <f>TEXT(Ecommerce_Sales[[#This Row],[Order_Date]],"yyyy")</f>
        <v>2023</v>
      </c>
      <c r="J1869" s="2" t="str">
        <f>TEXT(Ecommerce_Sales[[#This Row],[Order_Date]],"mmmm")</f>
        <v>October</v>
      </c>
      <c r="K1869" s="1" t="s">
        <v>1947</v>
      </c>
      <c r="L1869" s="1" t="s">
        <v>6401</v>
      </c>
      <c r="M1869" s="1" t="s">
        <v>2007</v>
      </c>
      <c r="N1869" s="1" t="s">
        <v>1973</v>
      </c>
      <c r="O1869" s="3">
        <v>1047</v>
      </c>
      <c r="P1869">
        <v>1</v>
      </c>
      <c r="Q1869" s="3">
        <v>1047</v>
      </c>
      <c r="R1869" s="1" t="s">
        <v>2008</v>
      </c>
      <c r="S1869" s="3">
        <v>76</v>
      </c>
      <c r="T1869">
        <v>5</v>
      </c>
      <c r="U1869" t="str">
        <f>IF(Ecommerce_Sales[[#This Row],[Delivery_Time_Days]]&gt;7,"Delay",IF(Ecommerce_Sales[[#This Row],[Delivery_Time_Days]] = 0,"No delivery",IF(Ecommerce_Sales[[#This Row],[Delivery_Time_Days]]&lt;=7,"On-time")))</f>
        <v>On-time</v>
      </c>
      <c r="V1869" s="7">
        <f>Ecommerce_Sales[[#This Row],[Profit]]/Ecommerce_Sales[[#This Row],[Total_Price]]</f>
        <v>0.29990448901623684</v>
      </c>
      <c r="W1869" s="3">
        <v>314</v>
      </c>
      <c r="X1869" s="3"/>
    </row>
    <row r="1870" spans="1:24" x14ac:dyDescent="0.25">
      <c r="A1870" s="1" t="s">
        <v>6402</v>
      </c>
      <c r="B1870" s="1" t="s">
        <v>1659</v>
      </c>
      <c r="C1870" s="1" t="s">
        <v>1660</v>
      </c>
      <c r="D1870" s="1" t="s">
        <v>2204</v>
      </c>
      <c r="E1870" s="1" t="s">
        <v>1946</v>
      </c>
      <c r="F1870" s="2">
        <v>45049</v>
      </c>
      <c r="G1870" s="2">
        <v>45436</v>
      </c>
      <c r="H1870" s="2" t="str">
        <f>TEXT(Ecommerce_Sales[[#This Row],[Order_Date]],"mmmm")</f>
        <v>May</v>
      </c>
      <c r="I1870" s="2" t="str">
        <f>TEXT(Ecommerce_Sales[[#This Row],[Order_Date]],"yyyy")</f>
        <v>2024</v>
      </c>
      <c r="J1870" s="2" t="str">
        <f>TEXT(Ecommerce_Sales[[#This Row],[Order_Date]],"mmmm")</f>
        <v>May</v>
      </c>
      <c r="K1870" s="1" t="s">
        <v>1986</v>
      </c>
      <c r="L1870" s="1" t="s">
        <v>6403</v>
      </c>
      <c r="M1870" s="1" t="s">
        <v>1968</v>
      </c>
      <c r="N1870" s="1" t="s">
        <v>1957</v>
      </c>
      <c r="O1870" s="3">
        <v>178</v>
      </c>
      <c r="P1870">
        <v>4</v>
      </c>
      <c r="Q1870" s="3">
        <v>713</v>
      </c>
      <c r="R1870" s="1" t="s">
        <v>2016</v>
      </c>
      <c r="S1870" s="3">
        <v>105</v>
      </c>
      <c r="U1870" t="str">
        <f>IF(Ecommerce_Sales[[#This Row],[Delivery_Time_Days]]&gt;7,"Delay",IF(Ecommerce_Sales[[#This Row],[Delivery_Time_Days]] = 0,"No delivery",IF(Ecommerce_Sales[[#This Row],[Delivery_Time_Days]]&lt;=7,"On-time")))</f>
        <v>No delivery</v>
      </c>
      <c r="V1870" s="7">
        <f>Ecommerce_Sales[[#This Row],[Profit]]/Ecommerce_Sales[[#This Row],[Total_Price]]</f>
        <v>0.15007012622720897</v>
      </c>
      <c r="W1870" s="3">
        <v>107</v>
      </c>
      <c r="X1870" s="3"/>
    </row>
    <row r="1871" spans="1:24" x14ac:dyDescent="0.25">
      <c r="A1871" s="1" t="s">
        <v>6404</v>
      </c>
      <c r="B1871" s="1" t="s">
        <v>1716</v>
      </c>
      <c r="C1871" s="1" t="s">
        <v>1717</v>
      </c>
      <c r="D1871" s="1" t="s">
        <v>6225</v>
      </c>
      <c r="E1871" s="1" t="s">
        <v>1996</v>
      </c>
      <c r="F1871" s="2">
        <v>45222</v>
      </c>
      <c r="G1871" s="2">
        <v>44975</v>
      </c>
      <c r="H1871" s="2" t="str">
        <f>TEXT(Ecommerce_Sales[[#This Row],[Order_Date]],"mmmm")</f>
        <v>February</v>
      </c>
      <c r="I1871" s="2" t="str">
        <f>TEXT(Ecommerce_Sales[[#This Row],[Order_Date]],"yyyy")</f>
        <v>2023</v>
      </c>
      <c r="J1871" s="2" t="str">
        <f>TEXT(Ecommerce_Sales[[#This Row],[Order_Date]],"mmmm")</f>
        <v>February</v>
      </c>
      <c r="K1871" s="1" t="s">
        <v>1947</v>
      </c>
      <c r="L1871" s="1" t="s">
        <v>6405</v>
      </c>
      <c r="M1871" s="1" t="s">
        <v>2030</v>
      </c>
      <c r="N1871" s="1" t="s">
        <v>1978</v>
      </c>
      <c r="O1871" s="3">
        <v>600</v>
      </c>
      <c r="P1871">
        <v>2</v>
      </c>
      <c r="Q1871" s="3">
        <v>1199</v>
      </c>
      <c r="R1871" s="1" t="s">
        <v>1951</v>
      </c>
      <c r="S1871" s="3">
        <v>170</v>
      </c>
      <c r="T1871">
        <v>5</v>
      </c>
      <c r="U1871" t="str">
        <f>IF(Ecommerce_Sales[[#This Row],[Delivery_Time_Days]]&gt;7,"Delay",IF(Ecommerce_Sales[[#This Row],[Delivery_Time_Days]] = 0,"No delivery",IF(Ecommerce_Sales[[#This Row],[Delivery_Time_Days]]&lt;=7,"On-time")))</f>
        <v>On-time</v>
      </c>
      <c r="V1871" s="7">
        <f>Ecommerce_Sales[[#This Row],[Profit]]/Ecommerce_Sales[[#This Row],[Total_Price]]</f>
        <v>0.35029190992493747</v>
      </c>
      <c r="W1871" s="3">
        <v>420</v>
      </c>
      <c r="X1871" s="3"/>
    </row>
    <row r="1872" spans="1:24" x14ac:dyDescent="0.25">
      <c r="A1872" s="1" t="s">
        <v>6406</v>
      </c>
      <c r="B1872" s="1" t="s">
        <v>1193</v>
      </c>
      <c r="C1872" s="1" t="s">
        <v>1194</v>
      </c>
      <c r="D1872" s="1" t="s">
        <v>3436</v>
      </c>
      <c r="E1872" s="1" t="s">
        <v>1996</v>
      </c>
      <c r="F1872" s="2">
        <v>45346</v>
      </c>
      <c r="G1872" s="2">
        <v>44973</v>
      </c>
      <c r="H1872" s="2" t="str">
        <f>TEXT(Ecommerce_Sales[[#This Row],[Order_Date]],"mmmm")</f>
        <v>February</v>
      </c>
      <c r="I1872" s="2" t="str">
        <f>TEXT(Ecommerce_Sales[[#This Row],[Order_Date]],"yyyy")</f>
        <v>2023</v>
      </c>
      <c r="J1872" s="2" t="str">
        <f>TEXT(Ecommerce_Sales[[#This Row],[Order_Date]],"mmmm")</f>
        <v>February</v>
      </c>
      <c r="K1872" s="1" t="s">
        <v>1947</v>
      </c>
      <c r="L1872" s="1" t="s">
        <v>6407</v>
      </c>
      <c r="M1872" s="1" t="s">
        <v>2072</v>
      </c>
      <c r="N1872" s="1" t="s">
        <v>1950</v>
      </c>
      <c r="O1872" s="3">
        <v>108</v>
      </c>
      <c r="P1872">
        <v>2</v>
      </c>
      <c r="Q1872" s="3">
        <v>216</v>
      </c>
      <c r="R1872" s="1" t="s">
        <v>2012</v>
      </c>
      <c r="S1872" s="3">
        <v>27</v>
      </c>
      <c r="T1872">
        <v>5</v>
      </c>
      <c r="U1872" t="str">
        <f>IF(Ecommerce_Sales[[#This Row],[Delivery_Time_Days]]&gt;7,"Delay",IF(Ecommerce_Sales[[#This Row],[Delivery_Time_Days]] = 0,"No delivery",IF(Ecommerce_Sales[[#This Row],[Delivery_Time_Days]]&lt;=7,"On-time")))</f>
        <v>On-time</v>
      </c>
      <c r="V1872" s="7">
        <f>Ecommerce_Sales[[#This Row],[Profit]]/Ecommerce_Sales[[#This Row],[Total_Price]]</f>
        <v>0.40277777777777779</v>
      </c>
      <c r="W1872" s="3">
        <v>87</v>
      </c>
      <c r="X1872" s="3"/>
    </row>
    <row r="1873" spans="1:24" x14ac:dyDescent="0.25">
      <c r="A1873" s="1" t="s">
        <v>6408</v>
      </c>
      <c r="B1873" s="1" t="s">
        <v>787</v>
      </c>
      <c r="C1873" s="1" t="s">
        <v>788</v>
      </c>
      <c r="D1873" s="1" t="s">
        <v>4290</v>
      </c>
      <c r="E1873" s="1" t="s">
        <v>1981</v>
      </c>
      <c r="F1873" s="2">
        <v>45095</v>
      </c>
      <c r="G1873" s="2">
        <v>45022</v>
      </c>
      <c r="H1873" s="2" t="str">
        <f>TEXT(Ecommerce_Sales[[#This Row],[Order_Date]],"mmmm")</f>
        <v>April</v>
      </c>
      <c r="I1873" s="2" t="str">
        <f>TEXT(Ecommerce_Sales[[#This Row],[Order_Date]],"yyyy")</f>
        <v>2023</v>
      </c>
      <c r="J1873" s="2" t="str">
        <f>TEXT(Ecommerce_Sales[[#This Row],[Order_Date]],"mmmm")</f>
        <v>April</v>
      </c>
      <c r="K1873" s="1" t="s">
        <v>1947</v>
      </c>
      <c r="L1873" s="1" t="s">
        <v>6409</v>
      </c>
      <c r="M1873" s="1" t="s">
        <v>2072</v>
      </c>
      <c r="N1873" s="1" t="s">
        <v>1950</v>
      </c>
      <c r="O1873" s="3">
        <v>1048</v>
      </c>
      <c r="P1873">
        <v>1</v>
      </c>
      <c r="Q1873" s="3">
        <v>1048</v>
      </c>
      <c r="R1873" s="1" t="s">
        <v>1958</v>
      </c>
      <c r="S1873" s="3">
        <v>105</v>
      </c>
      <c r="T1873">
        <v>6</v>
      </c>
      <c r="U1873" t="str">
        <f>IF(Ecommerce_Sales[[#This Row],[Delivery_Time_Days]]&gt;7,"Delay",IF(Ecommerce_Sales[[#This Row],[Delivery_Time_Days]] = 0,"No delivery",IF(Ecommerce_Sales[[#This Row],[Delivery_Time_Days]]&lt;=7,"On-time")))</f>
        <v>On-time</v>
      </c>
      <c r="V1873" s="7">
        <f>Ecommerce_Sales[[#This Row],[Profit]]/Ecommerce_Sales[[#This Row],[Total_Price]]</f>
        <v>0.39980916030534353</v>
      </c>
      <c r="W1873" s="3">
        <v>419</v>
      </c>
      <c r="X1873" s="3"/>
    </row>
    <row r="1874" spans="1:24" x14ac:dyDescent="0.25">
      <c r="A1874" s="1" t="s">
        <v>6410</v>
      </c>
      <c r="B1874" s="1" t="s">
        <v>1518</v>
      </c>
      <c r="C1874" s="1" t="s">
        <v>1519</v>
      </c>
      <c r="D1874" s="1" t="s">
        <v>6411</v>
      </c>
      <c r="E1874" s="1" t="s">
        <v>1954</v>
      </c>
      <c r="F1874" s="2">
        <v>45378</v>
      </c>
      <c r="G1874" s="2">
        <v>45499</v>
      </c>
      <c r="H1874" s="2" t="str">
        <f>TEXT(Ecommerce_Sales[[#This Row],[Order_Date]],"mmmm")</f>
        <v>July</v>
      </c>
      <c r="I1874" s="2" t="str">
        <f>TEXT(Ecommerce_Sales[[#This Row],[Order_Date]],"yyyy")</f>
        <v>2024</v>
      </c>
      <c r="J1874" s="2" t="str">
        <f>TEXT(Ecommerce_Sales[[#This Row],[Order_Date]],"mmmm")</f>
        <v>July</v>
      </c>
      <c r="K1874" s="1" t="s">
        <v>1947</v>
      </c>
      <c r="L1874" s="1" t="s">
        <v>6412</v>
      </c>
      <c r="M1874" s="1" t="s">
        <v>2104</v>
      </c>
      <c r="N1874" s="1" t="s">
        <v>1978</v>
      </c>
      <c r="O1874" s="3">
        <v>788</v>
      </c>
      <c r="P1874">
        <v>1</v>
      </c>
      <c r="Q1874" s="3">
        <v>788</v>
      </c>
      <c r="R1874" s="1" t="s">
        <v>1958</v>
      </c>
      <c r="S1874" s="3">
        <v>84</v>
      </c>
      <c r="T1874">
        <v>6</v>
      </c>
      <c r="U1874" t="str">
        <f>IF(Ecommerce_Sales[[#This Row],[Delivery_Time_Days]]&gt;7,"Delay",IF(Ecommerce_Sales[[#This Row],[Delivery_Time_Days]] = 0,"No delivery",IF(Ecommerce_Sales[[#This Row],[Delivery_Time_Days]]&lt;=7,"On-time")))</f>
        <v>On-time</v>
      </c>
      <c r="V1874" s="7">
        <f>Ecommerce_Sales[[#This Row],[Profit]]/Ecommerce_Sales[[#This Row],[Total_Price]]</f>
        <v>0.35025380710659898</v>
      </c>
      <c r="W1874" s="3">
        <v>276</v>
      </c>
      <c r="X1874" s="3"/>
    </row>
    <row r="1875" spans="1:24" x14ac:dyDescent="0.25">
      <c r="A1875" s="1" t="s">
        <v>6413</v>
      </c>
      <c r="B1875" s="1" t="s">
        <v>460</v>
      </c>
      <c r="C1875" s="1" t="s">
        <v>461</v>
      </c>
      <c r="D1875" s="1" t="s">
        <v>2090</v>
      </c>
      <c r="E1875" s="1" t="s">
        <v>1961</v>
      </c>
      <c r="F1875" s="2">
        <v>45201</v>
      </c>
      <c r="G1875" s="2">
        <v>45471</v>
      </c>
      <c r="H1875" s="2" t="str">
        <f>TEXT(Ecommerce_Sales[[#This Row],[Order_Date]],"mmmm")</f>
        <v>June</v>
      </c>
      <c r="I1875" s="2" t="str">
        <f>TEXT(Ecommerce_Sales[[#This Row],[Order_Date]],"yyyy")</f>
        <v>2024</v>
      </c>
      <c r="J1875" s="2" t="str">
        <f>TEXT(Ecommerce_Sales[[#This Row],[Order_Date]],"mmmm")</f>
        <v>June</v>
      </c>
      <c r="K1875" s="1" t="s">
        <v>1947</v>
      </c>
      <c r="L1875" s="1" t="s">
        <v>6414</v>
      </c>
      <c r="M1875" s="1" t="s">
        <v>2072</v>
      </c>
      <c r="N1875" s="1" t="s">
        <v>1950</v>
      </c>
      <c r="O1875" s="3">
        <v>490</v>
      </c>
      <c r="P1875">
        <v>2</v>
      </c>
      <c r="Q1875" s="3">
        <v>981</v>
      </c>
      <c r="R1875" s="1" t="s">
        <v>1958</v>
      </c>
      <c r="S1875" s="3">
        <v>79</v>
      </c>
      <c r="T1875">
        <v>7</v>
      </c>
      <c r="U1875" t="str">
        <f>IF(Ecommerce_Sales[[#This Row],[Delivery_Time_Days]]&gt;7,"Delay",IF(Ecommerce_Sales[[#This Row],[Delivery_Time_Days]] = 0,"No delivery",IF(Ecommerce_Sales[[#This Row],[Delivery_Time_Days]]&lt;=7,"On-time")))</f>
        <v>On-time</v>
      </c>
      <c r="V1875" s="7">
        <f>Ecommerce_Sales[[#This Row],[Profit]]/Ecommerce_Sales[[#This Row],[Total_Price]]</f>
        <v>0.39959225280326199</v>
      </c>
      <c r="W1875" s="3">
        <v>392</v>
      </c>
      <c r="X1875" s="3"/>
    </row>
    <row r="1876" spans="1:24" x14ac:dyDescent="0.25">
      <c r="A1876" s="1" t="s">
        <v>6415</v>
      </c>
      <c r="B1876" s="1" t="s">
        <v>1804</v>
      </c>
      <c r="C1876" s="1" t="s">
        <v>1805</v>
      </c>
      <c r="D1876" s="1" t="s">
        <v>5328</v>
      </c>
      <c r="E1876" s="1" t="s">
        <v>2005</v>
      </c>
      <c r="F1876" s="2">
        <v>45550</v>
      </c>
      <c r="G1876" s="2">
        <v>45342</v>
      </c>
      <c r="H1876" s="2" t="str">
        <f>TEXT(Ecommerce_Sales[[#This Row],[Order_Date]],"mmmm")</f>
        <v>February</v>
      </c>
      <c r="I1876" s="2" t="str">
        <f>TEXT(Ecommerce_Sales[[#This Row],[Order_Date]],"yyyy")</f>
        <v>2024</v>
      </c>
      <c r="J1876" s="2" t="str">
        <f>TEXT(Ecommerce_Sales[[#This Row],[Order_Date]],"mmmm")</f>
        <v>February</v>
      </c>
      <c r="K1876" s="1" t="s">
        <v>1986</v>
      </c>
      <c r="L1876" s="1" t="s">
        <v>6416</v>
      </c>
      <c r="M1876" s="1" t="s">
        <v>2072</v>
      </c>
      <c r="N1876" s="1" t="s">
        <v>1950</v>
      </c>
      <c r="O1876" s="3">
        <v>655</v>
      </c>
      <c r="P1876">
        <v>4</v>
      </c>
      <c r="Q1876" s="3">
        <v>2620</v>
      </c>
      <c r="R1876" s="1" t="s">
        <v>1958</v>
      </c>
      <c r="S1876" s="3">
        <v>330</v>
      </c>
      <c r="U1876" t="str">
        <f>IF(Ecommerce_Sales[[#This Row],[Delivery_Time_Days]]&gt;7,"Delay",IF(Ecommerce_Sales[[#This Row],[Delivery_Time_Days]] = 0,"No delivery",IF(Ecommerce_Sales[[#This Row],[Delivery_Time_Days]]&lt;=7,"On-time")))</f>
        <v>No delivery</v>
      </c>
      <c r="V1876" s="7">
        <f>Ecommerce_Sales[[#This Row],[Profit]]/Ecommerce_Sales[[#This Row],[Total_Price]]</f>
        <v>0.4</v>
      </c>
      <c r="W1876" s="3">
        <v>1048</v>
      </c>
      <c r="X1876" s="3"/>
    </row>
    <row r="1877" spans="1:24" x14ac:dyDescent="0.25">
      <c r="A1877" s="1" t="s">
        <v>6417</v>
      </c>
      <c r="B1877" s="1" t="s">
        <v>1244</v>
      </c>
      <c r="C1877" s="1" t="s">
        <v>1245</v>
      </c>
      <c r="D1877" s="1" t="s">
        <v>3976</v>
      </c>
      <c r="E1877" s="1" t="s">
        <v>1966</v>
      </c>
      <c r="F1877" s="2">
        <v>45436</v>
      </c>
      <c r="G1877" s="2">
        <v>45464</v>
      </c>
      <c r="H1877" s="2" t="str">
        <f>TEXT(Ecommerce_Sales[[#This Row],[Order_Date]],"mmmm")</f>
        <v>June</v>
      </c>
      <c r="I1877" s="2" t="str">
        <f>TEXT(Ecommerce_Sales[[#This Row],[Order_Date]],"yyyy")</f>
        <v>2024</v>
      </c>
      <c r="J1877" s="2" t="str">
        <f>TEXT(Ecommerce_Sales[[#This Row],[Order_Date]],"mmmm")</f>
        <v>June</v>
      </c>
      <c r="K1877" s="1" t="s">
        <v>1947</v>
      </c>
      <c r="L1877" s="1" t="s">
        <v>6418</v>
      </c>
      <c r="M1877" s="1" t="s">
        <v>1998</v>
      </c>
      <c r="N1877" s="1" t="s">
        <v>1973</v>
      </c>
      <c r="O1877" s="3">
        <v>553</v>
      </c>
      <c r="P1877">
        <v>6</v>
      </c>
      <c r="Q1877" s="3">
        <v>3315</v>
      </c>
      <c r="R1877" s="1" t="s">
        <v>1958</v>
      </c>
      <c r="S1877" s="3">
        <v>347</v>
      </c>
      <c r="T1877">
        <v>3</v>
      </c>
      <c r="U1877" t="str">
        <f>IF(Ecommerce_Sales[[#This Row],[Delivery_Time_Days]]&gt;7,"Delay",IF(Ecommerce_Sales[[#This Row],[Delivery_Time_Days]] = 0,"No delivery",IF(Ecommerce_Sales[[#This Row],[Delivery_Time_Days]]&lt;=7,"On-time")))</f>
        <v>On-time</v>
      </c>
      <c r="V1877" s="7">
        <f>Ecommerce_Sales[[#This Row],[Profit]]/Ecommerce_Sales[[#This Row],[Total_Price]]</f>
        <v>0.30015082956259426</v>
      </c>
      <c r="W1877" s="3">
        <v>995</v>
      </c>
      <c r="X1877" s="3"/>
    </row>
    <row r="1878" spans="1:24" x14ac:dyDescent="0.25">
      <c r="A1878" s="1" t="s">
        <v>6419</v>
      </c>
      <c r="B1878" s="1" t="s">
        <v>1889</v>
      </c>
      <c r="C1878" s="1" t="s">
        <v>1890</v>
      </c>
      <c r="D1878" s="1" t="s">
        <v>6420</v>
      </c>
      <c r="E1878" s="1" t="s">
        <v>2005</v>
      </c>
      <c r="F1878" s="2">
        <v>45036</v>
      </c>
      <c r="G1878" s="2">
        <v>45418</v>
      </c>
      <c r="H1878" s="2" t="str">
        <f>TEXT(Ecommerce_Sales[[#This Row],[Order_Date]],"mmmm")</f>
        <v>May</v>
      </c>
      <c r="I1878" s="2" t="str">
        <f>TEXT(Ecommerce_Sales[[#This Row],[Order_Date]],"yyyy")</f>
        <v>2024</v>
      </c>
      <c r="J1878" s="2" t="str">
        <f>TEXT(Ecommerce_Sales[[#This Row],[Order_Date]],"mmmm")</f>
        <v>May</v>
      </c>
      <c r="K1878" s="1" t="s">
        <v>1986</v>
      </c>
      <c r="L1878" s="1" t="s">
        <v>6421</v>
      </c>
      <c r="M1878" s="1" t="s">
        <v>1972</v>
      </c>
      <c r="N1878" s="1" t="s">
        <v>1973</v>
      </c>
      <c r="O1878" s="3">
        <v>254</v>
      </c>
      <c r="P1878">
        <v>5</v>
      </c>
      <c r="Q1878" s="3">
        <v>1271</v>
      </c>
      <c r="R1878" s="1" t="s">
        <v>2016</v>
      </c>
      <c r="S1878" s="3">
        <v>81</v>
      </c>
      <c r="U1878" t="str">
        <f>IF(Ecommerce_Sales[[#This Row],[Delivery_Time_Days]]&gt;7,"Delay",IF(Ecommerce_Sales[[#This Row],[Delivery_Time_Days]] = 0,"No delivery",IF(Ecommerce_Sales[[#This Row],[Delivery_Time_Days]]&lt;=7,"On-time")))</f>
        <v>No delivery</v>
      </c>
      <c r="V1878" s="7">
        <f>Ecommerce_Sales[[#This Row],[Profit]]/Ecommerce_Sales[[#This Row],[Total_Price]]</f>
        <v>0.29976396538158928</v>
      </c>
      <c r="W1878" s="3">
        <v>381</v>
      </c>
      <c r="X1878" s="3"/>
    </row>
    <row r="1879" spans="1:24" x14ac:dyDescent="0.25">
      <c r="A1879" s="1" t="s">
        <v>6422</v>
      </c>
      <c r="B1879" s="1" t="s">
        <v>539</v>
      </c>
      <c r="C1879" s="1" t="s">
        <v>540</v>
      </c>
      <c r="D1879" s="1" t="s">
        <v>2004</v>
      </c>
      <c r="E1879" s="1" t="s">
        <v>2005</v>
      </c>
      <c r="F1879" s="2">
        <v>45218</v>
      </c>
      <c r="G1879" s="2">
        <v>45595</v>
      </c>
      <c r="H1879" s="2" t="str">
        <f>TEXT(Ecommerce_Sales[[#This Row],[Order_Date]],"mmmm")</f>
        <v>October</v>
      </c>
      <c r="I1879" s="2" t="str">
        <f>TEXT(Ecommerce_Sales[[#This Row],[Order_Date]],"yyyy")</f>
        <v>2024</v>
      </c>
      <c r="J1879" s="2" t="str">
        <f>TEXT(Ecommerce_Sales[[#This Row],[Order_Date]],"mmmm")</f>
        <v>October</v>
      </c>
      <c r="K1879" s="1" t="s">
        <v>1947</v>
      </c>
      <c r="L1879" s="1" t="s">
        <v>6423</v>
      </c>
      <c r="M1879" s="1" t="s">
        <v>2002</v>
      </c>
      <c r="N1879" s="1" t="s">
        <v>1989</v>
      </c>
      <c r="O1879" s="3">
        <v>1112</v>
      </c>
      <c r="P1879">
        <v>2</v>
      </c>
      <c r="Q1879" s="3">
        <v>2225</v>
      </c>
      <c r="R1879" s="1" t="s">
        <v>1958</v>
      </c>
      <c r="S1879" s="3">
        <v>313</v>
      </c>
      <c r="T1879">
        <v>7</v>
      </c>
      <c r="U1879" t="str">
        <f>IF(Ecommerce_Sales[[#This Row],[Delivery_Time_Days]]&gt;7,"Delay",IF(Ecommerce_Sales[[#This Row],[Delivery_Time_Days]] = 0,"No delivery",IF(Ecommerce_Sales[[#This Row],[Delivery_Time_Days]]&lt;=7,"On-time")))</f>
        <v>On-time</v>
      </c>
      <c r="V1879" s="7">
        <f>Ecommerce_Sales[[#This Row],[Profit]]/Ecommerce_Sales[[#This Row],[Total_Price]]</f>
        <v>0.2498876404494382</v>
      </c>
      <c r="W1879" s="3">
        <v>556</v>
      </c>
      <c r="X1879" s="3"/>
    </row>
    <row r="1880" spans="1:24" x14ac:dyDescent="0.25">
      <c r="A1880" s="1" t="s">
        <v>6424</v>
      </c>
      <c r="B1880" s="1" t="s">
        <v>1616</v>
      </c>
      <c r="C1880" s="1" t="s">
        <v>1617</v>
      </c>
      <c r="D1880" s="1" t="s">
        <v>3293</v>
      </c>
      <c r="E1880" s="1" t="s">
        <v>1954</v>
      </c>
      <c r="F1880" s="2">
        <v>45635</v>
      </c>
      <c r="G1880" s="2">
        <v>45427</v>
      </c>
      <c r="H1880" s="2" t="str">
        <f>TEXT(Ecommerce_Sales[[#This Row],[Order_Date]],"mmmm")</f>
        <v>May</v>
      </c>
      <c r="I1880" s="2" t="str">
        <f>TEXT(Ecommerce_Sales[[#This Row],[Order_Date]],"yyyy")</f>
        <v>2024</v>
      </c>
      <c r="J1880" s="2" t="str">
        <f>TEXT(Ecommerce_Sales[[#This Row],[Order_Date]],"mmmm")</f>
        <v>May</v>
      </c>
      <c r="K1880" s="1" t="s">
        <v>1947</v>
      </c>
      <c r="L1880" s="1" t="s">
        <v>6425</v>
      </c>
      <c r="M1880" s="1" t="s">
        <v>2058</v>
      </c>
      <c r="N1880" s="1" t="s">
        <v>1950</v>
      </c>
      <c r="O1880" s="3">
        <v>1045</v>
      </c>
      <c r="P1880">
        <v>3</v>
      </c>
      <c r="Q1880" s="3">
        <v>3136</v>
      </c>
      <c r="R1880" s="1" t="s">
        <v>1951</v>
      </c>
      <c r="S1880" s="3">
        <v>437</v>
      </c>
      <c r="T1880">
        <v>8</v>
      </c>
      <c r="U1880" t="str">
        <f>IF(Ecommerce_Sales[[#This Row],[Delivery_Time_Days]]&gt;7,"Delay",IF(Ecommerce_Sales[[#This Row],[Delivery_Time_Days]] = 0,"No delivery",IF(Ecommerce_Sales[[#This Row],[Delivery_Time_Days]]&lt;=7,"On-time")))</f>
        <v>Delay</v>
      </c>
      <c r="V1880" s="7">
        <f>Ecommerce_Sales[[#This Row],[Profit]]/Ecommerce_Sales[[#This Row],[Total_Price]]</f>
        <v>0.39987244897959184</v>
      </c>
      <c r="W1880" s="3">
        <v>1254</v>
      </c>
      <c r="X1880" s="3"/>
    </row>
    <row r="1881" spans="1:24" x14ac:dyDescent="0.25">
      <c r="A1881" s="1" t="s">
        <v>6426</v>
      </c>
      <c r="B1881" s="1" t="s">
        <v>1323</v>
      </c>
      <c r="C1881" s="1" t="s">
        <v>1324</v>
      </c>
      <c r="D1881" s="1" t="s">
        <v>4623</v>
      </c>
      <c r="E1881" s="1" t="s">
        <v>1946</v>
      </c>
      <c r="F1881" s="2">
        <v>45260</v>
      </c>
      <c r="G1881" s="2">
        <v>44997</v>
      </c>
      <c r="H1881" s="2" t="str">
        <f>TEXT(Ecommerce_Sales[[#This Row],[Order_Date]],"mmmm")</f>
        <v>March</v>
      </c>
      <c r="I1881" s="2" t="str">
        <f>TEXT(Ecommerce_Sales[[#This Row],[Order_Date]],"yyyy")</f>
        <v>2023</v>
      </c>
      <c r="J1881" s="2" t="str">
        <f>TEXT(Ecommerce_Sales[[#This Row],[Order_Date]],"mmmm")</f>
        <v>March</v>
      </c>
      <c r="K1881" s="1" t="s">
        <v>1947</v>
      </c>
      <c r="L1881" s="1" t="s">
        <v>2211</v>
      </c>
      <c r="M1881" s="1" t="s">
        <v>2054</v>
      </c>
      <c r="N1881" s="1" t="s">
        <v>1957</v>
      </c>
      <c r="O1881" s="3">
        <v>277</v>
      </c>
      <c r="P1881">
        <v>4</v>
      </c>
      <c r="Q1881" s="3">
        <v>1110</v>
      </c>
      <c r="R1881" s="1" t="s">
        <v>1951</v>
      </c>
      <c r="S1881" s="3">
        <v>136</v>
      </c>
      <c r="T1881">
        <v>6</v>
      </c>
      <c r="U1881" t="str">
        <f>IF(Ecommerce_Sales[[#This Row],[Delivery_Time_Days]]&gt;7,"Delay",IF(Ecommerce_Sales[[#This Row],[Delivery_Time_Days]] = 0,"No delivery",IF(Ecommerce_Sales[[#This Row],[Delivery_Time_Days]]&lt;=7,"On-time")))</f>
        <v>On-time</v>
      </c>
      <c r="V1881" s="7">
        <f>Ecommerce_Sales[[#This Row],[Profit]]/Ecommerce_Sales[[#This Row],[Total_Price]]</f>
        <v>0.14954954954954955</v>
      </c>
      <c r="W1881" s="3">
        <v>166</v>
      </c>
      <c r="X1881" s="3"/>
    </row>
    <row r="1882" spans="1:24" x14ac:dyDescent="0.25">
      <c r="A1882" s="1" t="s">
        <v>6427</v>
      </c>
      <c r="B1882" s="1" t="s">
        <v>356</v>
      </c>
      <c r="C1882" s="1" t="s">
        <v>357</v>
      </c>
      <c r="D1882" s="1" t="s">
        <v>4891</v>
      </c>
      <c r="E1882" s="1" t="s">
        <v>1946</v>
      </c>
      <c r="F1882" s="2">
        <v>45567</v>
      </c>
      <c r="G1882" s="2">
        <v>45616</v>
      </c>
      <c r="H1882" s="2" t="str">
        <f>TEXT(Ecommerce_Sales[[#This Row],[Order_Date]],"mmmm")</f>
        <v>November</v>
      </c>
      <c r="I1882" s="2" t="str">
        <f>TEXT(Ecommerce_Sales[[#This Row],[Order_Date]],"yyyy")</f>
        <v>2024</v>
      </c>
      <c r="J1882" s="2" t="str">
        <f>TEXT(Ecommerce_Sales[[#This Row],[Order_Date]],"mmmm")</f>
        <v>November</v>
      </c>
      <c r="K1882" s="1" t="s">
        <v>1947</v>
      </c>
      <c r="L1882" s="1" t="s">
        <v>6428</v>
      </c>
      <c r="M1882" s="1" t="s">
        <v>2007</v>
      </c>
      <c r="N1882" s="1" t="s">
        <v>1973</v>
      </c>
      <c r="O1882" s="3">
        <v>564</v>
      </c>
      <c r="P1882">
        <v>6</v>
      </c>
      <c r="Q1882" s="3">
        <v>3382</v>
      </c>
      <c r="R1882" s="1" t="s">
        <v>1951</v>
      </c>
      <c r="S1882" s="3">
        <v>497</v>
      </c>
      <c r="T1882">
        <v>10</v>
      </c>
      <c r="U1882" t="str">
        <f>IF(Ecommerce_Sales[[#This Row],[Delivery_Time_Days]]&gt;7,"Delay",IF(Ecommerce_Sales[[#This Row],[Delivery_Time_Days]] = 0,"No delivery",IF(Ecommerce_Sales[[#This Row],[Delivery_Time_Days]]&lt;=7,"On-time")))</f>
        <v>Delay</v>
      </c>
      <c r="V1882" s="7">
        <f>Ecommerce_Sales[[#This Row],[Profit]]/Ecommerce_Sales[[#This Row],[Total_Price]]</f>
        <v>0.30011827321111767</v>
      </c>
      <c r="W1882" s="3">
        <v>1015</v>
      </c>
      <c r="X1882" s="3"/>
    </row>
    <row r="1883" spans="1:24" x14ac:dyDescent="0.25">
      <c r="A1883" s="1" t="s">
        <v>6429</v>
      </c>
      <c r="B1883" s="1" t="s">
        <v>278</v>
      </c>
      <c r="C1883" s="1" t="s">
        <v>279</v>
      </c>
      <c r="D1883" s="1" t="s">
        <v>2502</v>
      </c>
      <c r="E1883" s="1" t="s">
        <v>1966</v>
      </c>
      <c r="F1883" s="2">
        <v>45443</v>
      </c>
      <c r="G1883" s="2">
        <v>44940</v>
      </c>
      <c r="H1883" s="2" t="str">
        <f>TEXT(Ecommerce_Sales[[#This Row],[Order_Date]],"mmmm")</f>
        <v>January</v>
      </c>
      <c r="I1883" s="2" t="str">
        <f>TEXT(Ecommerce_Sales[[#This Row],[Order_Date]],"yyyy")</f>
        <v>2023</v>
      </c>
      <c r="J1883" s="2" t="str">
        <f>TEXT(Ecommerce_Sales[[#This Row],[Order_Date]],"mmmm")</f>
        <v>January</v>
      </c>
      <c r="K1883" s="1" t="s">
        <v>1947</v>
      </c>
      <c r="L1883" s="1" t="s">
        <v>6430</v>
      </c>
      <c r="M1883" s="1" t="s">
        <v>1972</v>
      </c>
      <c r="N1883" s="1" t="s">
        <v>1973</v>
      </c>
      <c r="O1883" s="3">
        <v>211</v>
      </c>
      <c r="P1883">
        <v>2</v>
      </c>
      <c r="Q1883" s="3">
        <v>422</v>
      </c>
      <c r="R1883" s="1" t="s">
        <v>1951</v>
      </c>
      <c r="S1883" s="3">
        <v>29</v>
      </c>
      <c r="T1883">
        <v>4</v>
      </c>
      <c r="U1883" t="str">
        <f>IF(Ecommerce_Sales[[#This Row],[Delivery_Time_Days]]&gt;7,"Delay",IF(Ecommerce_Sales[[#This Row],[Delivery_Time_Days]] = 0,"No delivery",IF(Ecommerce_Sales[[#This Row],[Delivery_Time_Days]]&lt;=7,"On-time")))</f>
        <v>On-time</v>
      </c>
      <c r="V1883" s="7">
        <f>Ecommerce_Sales[[#This Row],[Profit]]/Ecommerce_Sales[[#This Row],[Total_Price]]</f>
        <v>0.3009478672985782</v>
      </c>
      <c r="W1883" s="3">
        <v>127</v>
      </c>
      <c r="X1883" s="3"/>
    </row>
    <row r="1884" spans="1:24" x14ac:dyDescent="0.25">
      <c r="A1884" s="1" t="s">
        <v>6431</v>
      </c>
      <c r="B1884" s="1" t="s">
        <v>1033</v>
      </c>
      <c r="C1884" s="1" t="s">
        <v>1034</v>
      </c>
      <c r="D1884" s="1" t="s">
        <v>3254</v>
      </c>
      <c r="E1884" s="1" t="s">
        <v>1981</v>
      </c>
      <c r="F1884" s="2">
        <v>45532</v>
      </c>
      <c r="G1884" s="2">
        <v>45452</v>
      </c>
      <c r="H1884" s="2" t="str">
        <f>TEXT(Ecommerce_Sales[[#This Row],[Order_Date]],"mmmm")</f>
        <v>June</v>
      </c>
      <c r="I1884" s="2" t="str">
        <f>TEXT(Ecommerce_Sales[[#This Row],[Order_Date]],"yyyy")</f>
        <v>2024</v>
      </c>
      <c r="J1884" s="2" t="str">
        <f>TEXT(Ecommerce_Sales[[#This Row],[Order_Date]],"mmmm")</f>
        <v>June</v>
      </c>
      <c r="K1884" s="1" t="s">
        <v>1986</v>
      </c>
      <c r="L1884" s="1" t="s">
        <v>6432</v>
      </c>
      <c r="M1884" s="1" t="s">
        <v>2043</v>
      </c>
      <c r="N1884" s="1" t="s">
        <v>1989</v>
      </c>
      <c r="O1884" s="3">
        <v>1096</v>
      </c>
      <c r="P1884">
        <v>2</v>
      </c>
      <c r="Q1884" s="3">
        <v>2192</v>
      </c>
      <c r="R1884" s="1" t="s">
        <v>1958</v>
      </c>
      <c r="S1884" s="3">
        <v>129</v>
      </c>
      <c r="U1884" t="str">
        <f>IF(Ecommerce_Sales[[#This Row],[Delivery_Time_Days]]&gt;7,"Delay",IF(Ecommerce_Sales[[#This Row],[Delivery_Time_Days]] = 0,"No delivery",IF(Ecommerce_Sales[[#This Row],[Delivery_Time_Days]]&lt;=7,"On-time")))</f>
        <v>No delivery</v>
      </c>
      <c r="V1884" s="7">
        <f>Ecommerce_Sales[[#This Row],[Profit]]/Ecommerce_Sales[[#This Row],[Total_Price]]</f>
        <v>0.25</v>
      </c>
      <c r="W1884" s="3">
        <v>548</v>
      </c>
      <c r="X1884" s="3"/>
    </row>
    <row r="1885" spans="1:24" x14ac:dyDescent="0.25">
      <c r="A1885" s="1" t="s">
        <v>6433</v>
      </c>
      <c r="B1885" s="1" t="s">
        <v>374</v>
      </c>
      <c r="C1885" s="1" t="s">
        <v>375</v>
      </c>
      <c r="D1885" s="1" t="s">
        <v>6434</v>
      </c>
      <c r="E1885" s="1" t="s">
        <v>1981</v>
      </c>
      <c r="F1885" s="2">
        <v>45347</v>
      </c>
      <c r="G1885" s="2">
        <v>45638</v>
      </c>
      <c r="H1885" s="2" t="str">
        <f>TEXT(Ecommerce_Sales[[#This Row],[Order_Date]],"mmmm")</f>
        <v>December</v>
      </c>
      <c r="I1885" s="2" t="str">
        <f>TEXT(Ecommerce_Sales[[#This Row],[Order_Date]],"yyyy")</f>
        <v>2024</v>
      </c>
      <c r="J1885" s="2" t="str">
        <f>TEXT(Ecommerce_Sales[[#This Row],[Order_Date]],"mmmm")</f>
        <v>December</v>
      </c>
      <c r="K1885" s="1" t="s">
        <v>1947</v>
      </c>
      <c r="L1885" s="1" t="s">
        <v>6435</v>
      </c>
      <c r="M1885" s="1" t="s">
        <v>2072</v>
      </c>
      <c r="N1885" s="1" t="s">
        <v>1950</v>
      </c>
      <c r="O1885" s="3">
        <v>144</v>
      </c>
      <c r="P1885">
        <v>8</v>
      </c>
      <c r="Q1885" s="3">
        <v>1151</v>
      </c>
      <c r="R1885" s="1" t="s">
        <v>1958</v>
      </c>
      <c r="S1885" s="3">
        <v>151</v>
      </c>
      <c r="T1885">
        <v>5</v>
      </c>
      <c r="U1885" t="str">
        <f>IF(Ecommerce_Sales[[#This Row],[Delivery_Time_Days]]&gt;7,"Delay",IF(Ecommerce_Sales[[#This Row],[Delivery_Time_Days]] = 0,"No delivery",IF(Ecommerce_Sales[[#This Row],[Delivery_Time_Days]]&lt;=7,"On-time")))</f>
        <v>On-time</v>
      </c>
      <c r="V1885" s="7">
        <f>Ecommerce_Sales[[#This Row],[Profit]]/Ecommerce_Sales[[#This Row],[Total_Price]]</f>
        <v>0.39965247610773241</v>
      </c>
      <c r="W1885" s="3">
        <v>460</v>
      </c>
      <c r="X1885" s="3"/>
    </row>
    <row r="1886" spans="1:24" x14ac:dyDescent="0.25">
      <c r="A1886" s="1" t="s">
        <v>6436</v>
      </c>
      <c r="B1886" s="1" t="s">
        <v>1179</v>
      </c>
      <c r="C1886" s="1" t="s">
        <v>1180</v>
      </c>
      <c r="D1886" s="1" t="s">
        <v>3583</v>
      </c>
      <c r="E1886" s="1" t="s">
        <v>1966</v>
      </c>
      <c r="F1886" s="2">
        <v>45487</v>
      </c>
      <c r="G1886" s="2">
        <v>45185</v>
      </c>
      <c r="H1886" s="2" t="str">
        <f>TEXT(Ecommerce_Sales[[#This Row],[Order_Date]],"mmmm")</f>
        <v>September</v>
      </c>
      <c r="I1886" s="2" t="str">
        <f>TEXT(Ecommerce_Sales[[#This Row],[Order_Date]],"yyyy")</f>
        <v>2023</v>
      </c>
      <c r="J1886" s="2" t="str">
        <f>TEXT(Ecommerce_Sales[[#This Row],[Order_Date]],"mmmm")</f>
        <v>September</v>
      </c>
      <c r="K1886" s="1" t="s">
        <v>1947</v>
      </c>
      <c r="L1886" s="1" t="s">
        <v>2574</v>
      </c>
      <c r="M1886" s="1" t="s">
        <v>1972</v>
      </c>
      <c r="N1886" s="1" t="s">
        <v>1973</v>
      </c>
      <c r="O1886" s="3">
        <v>506</v>
      </c>
      <c r="P1886">
        <v>5</v>
      </c>
      <c r="Q1886" s="3">
        <v>2532</v>
      </c>
      <c r="R1886" s="1" t="s">
        <v>2012</v>
      </c>
      <c r="S1886" s="3">
        <v>372</v>
      </c>
      <c r="T1886">
        <v>3</v>
      </c>
      <c r="U1886" t="str">
        <f>IF(Ecommerce_Sales[[#This Row],[Delivery_Time_Days]]&gt;7,"Delay",IF(Ecommerce_Sales[[#This Row],[Delivery_Time_Days]] = 0,"No delivery",IF(Ecommerce_Sales[[#This Row],[Delivery_Time_Days]]&lt;=7,"On-time")))</f>
        <v>On-time</v>
      </c>
      <c r="V1886" s="7">
        <f>Ecommerce_Sales[[#This Row],[Profit]]/Ecommerce_Sales[[#This Row],[Total_Price]]</f>
        <v>0.29976303317535546</v>
      </c>
      <c r="W1886" s="3">
        <v>759</v>
      </c>
      <c r="X1886" s="3"/>
    </row>
    <row r="1887" spans="1:24" x14ac:dyDescent="0.25">
      <c r="A1887" s="1" t="s">
        <v>6437</v>
      </c>
      <c r="B1887" s="1" t="s">
        <v>58</v>
      </c>
      <c r="C1887" s="1" t="s">
        <v>59</v>
      </c>
      <c r="D1887" s="1" t="s">
        <v>3835</v>
      </c>
      <c r="E1887" s="1" t="s">
        <v>1954</v>
      </c>
      <c r="F1887" s="2">
        <v>45478</v>
      </c>
      <c r="G1887" s="2">
        <v>45328</v>
      </c>
      <c r="H1887" s="2" t="str">
        <f>TEXT(Ecommerce_Sales[[#This Row],[Order_Date]],"mmmm")</f>
        <v>February</v>
      </c>
      <c r="I1887" s="2" t="str">
        <f>TEXT(Ecommerce_Sales[[#This Row],[Order_Date]],"yyyy")</f>
        <v>2024</v>
      </c>
      <c r="J1887" s="2" t="str">
        <f>TEXT(Ecommerce_Sales[[#This Row],[Order_Date]],"mmmm")</f>
        <v>February</v>
      </c>
      <c r="K1887" s="1" t="s">
        <v>1947</v>
      </c>
      <c r="L1887" s="1" t="s">
        <v>6438</v>
      </c>
      <c r="M1887" s="1" t="s">
        <v>1988</v>
      </c>
      <c r="N1887" s="1" t="s">
        <v>1989</v>
      </c>
      <c r="O1887" s="3">
        <v>931</v>
      </c>
      <c r="P1887">
        <v>4</v>
      </c>
      <c r="Q1887" s="3">
        <v>3722</v>
      </c>
      <c r="R1887" s="1" t="s">
        <v>1951</v>
      </c>
      <c r="S1887" s="3">
        <v>519</v>
      </c>
      <c r="T1887">
        <v>7</v>
      </c>
      <c r="U1887" t="str">
        <f>IF(Ecommerce_Sales[[#This Row],[Delivery_Time_Days]]&gt;7,"Delay",IF(Ecommerce_Sales[[#This Row],[Delivery_Time_Days]] = 0,"No delivery",IF(Ecommerce_Sales[[#This Row],[Delivery_Time_Days]]&lt;=7,"On-time")))</f>
        <v>On-time</v>
      </c>
      <c r="V1887" s="7">
        <f>Ecommerce_Sales[[#This Row],[Profit]]/Ecommerce_Sales[[#This Row],[Total_Price]]</f>
        <v>0.25013433637829124</v>
      </c>
      <c r="W1887" s="3">
        <v>931</v>
      </c>
      <c r="X1887" s="3"/>
    </row>
    <row r="1888" spans="1:24" x14ac:dyDescent="0.25">
      <c r="A1888" s="1" t="s">
        <v>6439</v>
      </c>
      <c r="B1888" s="1" t="s">
        <v>1167</v>
      </c>
      <c r="C1888" s="1" t="s">
        <v>1168</v>
      </c>
      <c r="D1888" s="1" t="s">
        <v>4566</v>
      </c>
      <c r="E1888" s="1" t="s">
        <v>2005</v>
      </c>
      <c r="F1888" s="2">
        <v>45182</v>
      </c>
      <c r="G1888" s="2">
        <v>45397</v>
      </c>
      <c r="H1888" s="2" t="str">
        <f>TEXT(Ecommerce_Sales[[#This Row],[Order_Date]],"mmmm")</f>
        <v>April</v>
      </c>
      <c r="I1888" s="2" t="str">
        <f>TEXT(Ecommerce_Sales[[#This Row],[Order_Date]],"yyyy")</f>
        <v>2024</v>
      </c>
      <c r="J1888" s="2" t="str">
        <f>TEXT(Ecommerce_Sales[[#This Row],[Order_Date]],"mmmm")</f>
        <v>April</v>
      </c>
      <c r="K1888" s="1" t="s">
        <v>1947</v>
      </c>
      <c r="L1888" s="1" t="s">
        <v>4698</v>
      </c>
      <c r="M1888" s="1" t="s">
        <v>2058</v>
      </c>
      <c r="N1888" s="1" t="s">
        <v>1950</v>
      </c>
      <c r="O1888" s="3">
        <v>706</v>
      </c>
      <c r="P1888">
        <v>5</v>
      </c>
      <c r="Q1888" s="3">
        <v>3532</v>
      </c>
      <c r="R1888" s="1" t="s">
        <v>1958</v>
      </c>
      <c r="S1888" s="3">
        <v>376</v>
      </c>
      <c r="T1888">
        <v>7</v>
      </c>
      <c r="U1888" t="str">
        <f>IF(Ecommerce_Sales[[#This Row],[Delivery_Time_Days]]&gt;7,"Delay",IF(Ecommerce_Sales[[#This Row],[Delivery_Time_Days]] = 0,"No delivery",IF(Ecommerce_Sales[[#This Row],[Delivery_Time_Days]]&lt;=7,"On-time")))</f>
        <v>On-time</v>
      </c>
      <c r="V1888" s="7">
        <f>Ecommerce_Sales[[#This Row],[Profit]]/Ecommerce_Sales[[#This Row],[Total_Price]]</f>
        <v>0.40005662514156287</v>
      </c>
      <c r="W1888" s="3">
        <v>1413</v>
      </c>
      <c r="X1888" s="3"/>
    </row>
    <row r="1889" spans="1:24" x14ac:dyDescent="0.25">
      <c r="A1889" s="1" t="s">
        <v>6440</v>
      </c>
      <c r="B1889" s="1" t="s">
        <v>561</v>
      </c>
      <c r="C1889" s="1" t="s">
        <v>562</v>
      </c>
      <c r="D1889" s="1" t="s">
        <v>3345</v>
      </c>
      <c r="E1889" s="1" t="s">
        <v>1954</v>
      </c>
      <c r="F1889" s="2">
        <v>45031</v>
      </c>
      <c r="G1889" s="2">
        <v>45062</v>
      </c>
      <c r="H1889" s="2" t="str">
        <f>TEXT(Ecommerce_Sales[[#This Row],[Order_Date]],"mmmm")</f>
        <v>May</v>
      </c>
      <c r="I1889" s="2" t="str">
        <f>TEXT(Ecommerce_Sales[[#This Row],[Order_Date]],"yyyy")</f>
        <v>2023</v>
      </c>
      <c r="J1889" s="2" t="str">
        <f>TEXT(Ecommerce_Sales[[#This Row],[Order_Date]],"mmmm")</f>
        <v>May</v>
      </c>
      <c r="K1889" s="1" t="s">
        <v>1947</v>
      </c>
      <c r="L1889" s="1" t="s">
        <v>4831</v>
      </c>
      <c r="M1889" s="1" t="s">
        <v>1983</v>
      </c>
      <c r="N1889" s="1" t="s">
        <v>1950</v>
      </c>
      <c r="O1889" s="3">
        <v>465</v>
      </c>
      <c r="P1889">
        <v>1</v>
      </c>
      <c r="Q1889" s="3">
        <v>465</v>
      </c>
      <c r="R1889" s="1" t="s">
        <v>1951</v>
      </c>
      <c r="S1889" s="3">
        <v>24</v>
      </c>
      <c r="T1889">
        <v>7</v>
      </c>
      <c r="U1889" t="str">
        <f>IF(Ecommerce_Sales[[#This Row],[Delivery_Time_Days]]&gt;7,"Delay",IF(Ecommerce_Sales[[#This Row],[Delivery_Time_Days]] = 0,"No delivery",IF(Ecommerce_Sales[[#This Row],[Delivery_Time_Days]]&lt;=7,"On-time")))</f>
        <v>On-time</v>
      </c>
      <c r="V1889" s="7">
        <f>Ecommerce_Sales[[#This Row],[Profit]]/Ecommerce_Sales[[#This Row],[Total_Price]]</f>
        <v>0.4</v>
      </c>
      <c r="W1889" s="3">
        <v>186</v>
      </c>
      <c r="X1889" s="3"/>
    </row>
    <row r="1890" spans="1:24" x14ac:dyDescent="0.25">
      <c r="A1890" s="1" t="s">
        <v>6441</v>
      </c>
      <c r="B1890" s="1" t="s">
        <v>1539</v>
      </c>
      <c r="C1890" s="1" t="s">
        <v>1540</v>
      </c>
      <c r="D1890" s="1" t="s">
        <v>2825</v>
      </c>
      <c r="E1890" s="1" t="s">
        <v>1981</v>
      </c>
      <c r="F1890" s="2">
        <v>45031</v>
      </c>
      <c r="G1890" s="2">
        <v>45478</v>
      </c>
      <c r="H1890" s="2" t="str">
        <f>TEXT(Ecommerce_Sales[[#This Row],[Order_Date]],"mmmm")</f>
        <v>July</v>
      </c>
      <c r="I1890" s="2" t="str">
        <f>TEXT(Ecommerce_Sales[[#This Row],[Order_Date]],"yyyy")</f>
        <v>2024</v>
      </c>
      <c r="J1890" s="2" t="str">
        <f>TEXT(Ecommerce_Sales[[#This Row],[Order_Date]],"mmmm")</f>
        <v>July</v>
      </c>
      <c r="K1890" s="1" t="s">
        <v>1947</v>
      </c>
      <c r="L1890" s="1" t="s">
        <v>6442</v>
      </c>
      <c r="M1890" s="1" t="s">
        <v>2247</v>
      </c>
      <c r="N1890" s="1" t="s">
        <v>1957</v>
      </c>
      <c r="O1890" s="3">
        <v>1026</v>
      </c>
      <c r="P1890">
        <v>2</v>
      </c>
      <c r="Q1890" s="3">
        <v>2052</v>
      </c>
      <c r="R1890" s="1" t="s">
        <v>2008</v>
      </c>
      <c r="S1890" s="3">
        <v>158</v>
      </c>
      <c r="T1890">
        <v>5</v>
      </c>
      <c r="U1890" t="str">
        <f>IF(Ecommerce_Sales[[#This Row],[Delivery_Time_Days]]&gt;7,"Delay",IF(Ecommerce_Sales[[#This Row],[Delivery_Time_Days]] = 0,"No delivery",IF(Ecommerce_Sales[[#This Row],[Delivery_Time_Days]]&lt;=7,"On-time")))</f>
        <v>On-time</v>
      </c>
      <c r="V1890" s="7">
        <f>Ecommerce_Sales[[#This Row],[Profit]]/Ecommerce_Sales[[#This Row],[Total_Price]]</f>
        <v>0.15009746588693956</v>
      </c>
      <c r="W1890" s="3">
        <v>308</v>
      </c>
      <c r="X1890" s="3"/>
    </row>
    <row r="1891" spans="1:24" x14ac:dyDescent="0.25">
      <c r="A1891" s="1" t="s">
        <v>6443</v>
      </c>
      <c r="B1891" s="1" t="s">
        <v>270</v>
      </c>
      <c r="C1891" s="1" t="s">
        <v>271</v>
      </c>
      <c r="D1891" s="1" t="s">
        <v>6444</v>
      </c>
      <c r="E1891" s="1" t="s">
        <v>1981</v>
      </c>
      <c r="F1891" s="2">
        <v>45595</v>
      </c>
      <c r="G1891" s="2">
        <v>45338</v>
      </c>
      <c r="H1891" s="2" t="str">
        <f>TEXT(Ecommerce_Sales[[#This Row],[Order_Date]],"mmmm")</f>
        <v>February</v>
      </c>
      <c r="I1891" s="2" t="str">
        <f>TEXT(Ecommerce_Sales[[#This Row],[Order_Date]],"yyyy")</f>
        <v>2024</v>
      </c>
      <c r="J1891" s="2" t="str">
        <f>TEXT(Ecommerce_Sales[[#This Row],[Order_Date]],"mmmm")</f>
        <v>February</v>
      </c>
      <c r="K1891" s="1" t="s">
        <v>1947</v>
      </c>
      <c r="L1891" s="1" t="s">
        <v>5010</v>
      </c>
      <c r="M1891" s="1" t="s">
        <v>2047</v>
      </c>
      <c r="N1891" s="1" t="s">
        <v>1989</v>
      </c>
      <c r="O1891" s="3">
        <v>609</v>
      </c>
      <c r="P1891">
        <v>1</v>
      </c>
      <c r="Q1891" s="3">
        <v>609</v>
      </c>
      <c r="R1891" s="1" t="s">
        <v>1958</v>
      </c>
      <c r="S1891" s="3">
        <v>86</v>
      </c>
      <c r="T1891">
        <v>7</v>
      </c>
      <c r="U1891" t="str">
        <f>IF(Ecommerce_Sales[[#This Row],[Delivery_Time_Days]]&gt;7,"Delay",IF(Ecommerce_Sales[[#This Row],[Delivery_Time_Days]] = 0,"No delivery",IF(Ecommerce_Sales[[#This Row],[Delivery_Time_Days]]&lt;=7,"On-time")))</f>
        <v>On-time</v>
      </c>
      <c r="V1891" s="7">
        <f>Ecommerce_Sales[[#This Row],[Profit]]/Ecommerce_Sales[[#This Row],[Total_Price]]</f>
        <v>0.24958949096880131</v>
      </c>
      <c r="W1891" s="3">
        <v>152</v>
      </c>
      <c r="X1891" s="3"/>
    </row>
    <row r="1892" spans="1:24" x14ac:dyDescent="0.25">
      <c r="A1892" s="1" t="s">
        <v>6445</v>
      </c>
      <c r="B1892" s="1" t="s">
        <v>116</v>
      </c>
      <c r="C1892" s="1" t="s">
        <v>117</v>
      </c>
      <c r="D1892" s="1" t="s">
        <v>2234</v>
      </c>
      <c r="E1892" s="1" t="s">
        <v>1946</v>
      </c>
      <c r="F1892" s="2">
        <v>45233</v>
      </c>
      <c r="G1892" s="2">
        <v>45116</v>
      </c>
      <c r="H1892" s="2" t="str">
        <f>TEXT(Ecommerce_Sales[[#This Row],[Order_Date]],"mmmm")</f>
        <v>July</v>
      </c>
      <c r="I1892" s="2" t="str">
        <f>TEXT(Ecommerce_Sales[[#This Row],[Order_Date]],"yyyy")</f>
        <v>2023</v>
      </c>
      <c r="J1892" s="2" t="str">
        <f>TEXT(Ecommerce_Sales[[#This Row],[Order_Date]],"mmmm")</f>
        <v>July</v>
      </c>
      <c r="K1892" s="1" t="s">
        <v>1947</v>
      </c>
      <c r="L1892" s="1" t="s">
        <v>6446</v>
      </c>
      <c r="M1892" s="1" t="s">
        <v>2054</v>
      </c>
      <c r="N1892" s="1" t="s">
        <v>1957</v>
      </c>
      <c r="O1892" s="3">
        <v>701</v>
      </c>
      <c r="P1892">
        <v>2</v>
      </c>
      <c r="Q1892" s="3">
        <v>1403</v>
      </c>
      <c r="R1892" s="1" t="s">
        <v>1951</v>
      </c>
      <c r="S1892" s="3">
        <v>163</v>
      </c>
      <c r="T1892">
        <v>7</v>
      </c>
      <c r="U1892" t="str">
        <f>IF(Ecommerce_Sales[[#This Row],[Delivery_Time_Days]]&gt;7,"Delay",IF(Ecommerce_Sales[[#This Row],[Delivery_Time_Days]] = 0,"No delivery",IF(Ecommerce_Sales[[#This Row],[Delivery_Time_Days]]&lt;=7,"On-time")))</f>
        <v>On-time</v>
      </c>
      <c r="V1892" s="7">
        <f>Ecommerce_Sales[[#This Row],[Profit]]/Ecommerce_Sales[[#This Row],[Total_Price]]</f>
        <v>0.14967925873129009</v>
      </c>
      <c r="W1892" s="3">
        <v>210</v>
      </c>
      <c r="X1892" s="3"/>
    </row>
    <row r="1893" spans="1:24" x14ac:dyDescent="0.25">
      <c r="A1893" s="1" t="s">
        <v>6447</v>
      </c>
      <c r="B1893" s="1" t="s">
        <v>1003</v>
      </c>
      <c r="C1893" s="1" t="s">
        <v>1004</v>
      </c>
      <c r="D1893" s="1" t="s">
        <v>4132</v>
      </c>
      <c r="E1893" s="1" t="s">
        <v>1954</v>
      </c>
      <c r="F1893" s="2">
        <v>45350</v>
      </c>
      <c r="G1893" s="2">
        <v>45043</v>
      </c>
      <c r="H1893" s="2" t="str">
        <f>TEXT(Ecommerce_Sales[[#This Row],[Order_Date]],"mmmm")</f>
        <v>April</v>
      </c>
      <c r="I1893" s="2" t="str">
        <f>TEXT(Ecommerce_Sales[[#This Row],[Order_Date]],"yyyy")</f>
        <v>2023</v>
      </c>
      <c r="J1893" s="2" t="str">
        <f>TEXT(Ecommerce_Sales[[#This Row],[Order_Date]],"mmmm")</f>
        <v>April</v>
      </c>
      <c r="K1893" s="1" t="s">
        <v>1947</v>
      </c>
      <c r="L1893" s="1" t="s">
        <v>5744</v>
      </c>
      <c r="M1893" s="1" t="s">
        <v>1983</v>
      </c>
      <c r="N1893" s="1" t="s">
        <v>1950</v>
      </c>
      <c r="O1893" s="3">
        <v>89</v>
      </c>
      <c r="P1893">
        <v>4</v>
      </c>
      <c r="Q1893" s="3">
        <v>358</v>
      </c>
      <c r="R1893" s="1" t="s">
        <v>2008</v>
      </c>
      <c r="S1893" s="3">
        <v>48</v>
      </c>
      <c r="T1893">
        <v>2</v>
      </c>
      <c r="U1893" t="str">
        <f>IF(Ecommerce_Sales[[#This Row],[Delivery_Time_Days]]&gt;7,"Delay",IF(Ecommerce_Sales[[#This Row],[Delivery_Time_Days]] = 0,"No delivery",IF(Ecommerce_Sales[[#This Row],[Delivery_Time_Days]]&lt;=7,"On-time")))</f>
        <v>On-time</v>
      </c>
      <c r="V1893" s="7">
        <f>Ecommerce_Sales[[#This Row],[Profit]]/Ecommerce_Sales[[#This Row],[Total_Price]]</f>
        <v>0.3994413407821229</v>
      </c>
      <c r="W1893" s="3">
        <v>143</v>
      </c>
      <c r="X1893" s="3"/>
    </row>
    <row r="1894" spans="1:24" x14ac:dyDescent="0.25">
      <c r="A1894" s="1" t="s">
        <v>6448</v>
      </c>
      <c r="B1894" s="1" t="s">
        <v>1569</v>
      </c>
      <c r="C1894" s="1" t="s">
        <v>1570</v>
      </c>
      <c r="D1894" s="1" t="s">
        <v>3427</v>
      </c>
      <c r="E1894" s="1" t="s">
        <v>1961</v>
      </c>
      <c r="F1894" s="2">
        <v>45462</v>
      </c>
      <c r="G1894" s="2">
        <v>45346</v>
      </c>
      <c r="H1894" s="2" t="str">
        <f>TEXT(Ecommerce_Sales[[#This Row],[Order_Date]],"mmmm")</f>
        <v>February</v>
      </c>
      <c r="I1894" s="2" t="str">
        <f>TEXT(Ecommerce_Sales[[#This Row],[Order_Date]],"yyyy")</f>
        <v>2024</v>
      </c>
      <c r="J1894" s="2" t="str">
        <f>TEXT(Ecommerce_Sales[[#This Row],[Order_Date]],"mmmm")</f>
        <v>February</v>
      </c>
      <c r="K1894" s="1" t="s">
        <v>1986</v>
      </c>
      <c r="L1894" s="1" t="s">
        <v>6449</v>
      </c>
      <c r="M1894" s="1" t="s">
        <v>2054</v>
      </c>
      <c r="N1894" s="1" t="s">
        <v>1957</v>
      </c>
      <c r="O1894" s="3">
        <v>29</v>
      </c>
      <c r="P1894">
        <v>4</v>
      </c>
      <c r="Q1894" s="3">
        <v>117</v>
      </c>
      <c r="R1894" s="1" t="s">
        <v>1951</v>
      </c>
      <c r="S1894" s="3">
        <v>14</v>
      </c>
      <c r="U1894" t="str">
        <f>IF(Ecommerce_Sales[[#This Row],[Delivery_Time_Days]]&gt;7,"Delay",IF(Ecommerce_Sales[[#This Row],[Delivery_Time_Days]] = 0,"No delivery",IF(Ecommerce_Sales[[#This Row],[Delivery_Time_Days]]&lt;=7,"On-time")))</f>
        <v>No delivery</v>
      </c>
      <c r="V1894" s="7">
        <f>Ecommerce_Sales[[#This Row],[Profit]]/Ecommerce_Sales[[#This Row],[Total_Price]]</f>
        <v>0.15384615384615385</v>
      </c>
      <c r="W1894" s="3">
        <v>18</v>
      </c>
      <c r="X1894" s="3"/>
    </row>
    <row r="1895" spans="1:24" x14ac:dyDescent="0.25">
      <c r="A1895" s="1" t="s">
        <v>6450</v>
      </c>
      <c r="B1895" s="1" t="s">
        <v>1735</v>
      </c>
      <c r="C1895" s="1" t="s">
        <v>1736</v>
      </c>
      <c r="D1895" s="1" t="s">
        <v>2697</v>
      </c>
      <c r="E1895" s="1" t="s">
        <v>1961</v>
      </c>
      <c r="F1895" s="2">
        <v>44943</v>
      </c>
      <c r="G1895" s="2">
        <v>45008</v>
      </c>
      <c r="H1895" s="2" t="str">
        <f>TEXT(Ecommerce_Sales[[#This Row],[Order_Date]],"mmmm")</f>
        <v>March</v>
      </c>
      <c r="I1895" s="2" t="str">
        <f>TEXT(Ecommerce_Sales[[#This Row],[Order_Date]],"yyyy")</f>
        <v>2023</v>
      </c>
      <c r="J1895" s="2" t="str">
        <f>TEXT(Ecommerce_Sales[[#This Row],[Order_Date]],"mmmm")</f>
        <v>March</v>
      </c>
      <c r="K1895" s="1" t="s">
        <v>1947</v>
      </c>
      <c r="L1895" s="1" t="s">
        <v>6451</v>
      </c>
      <c r="M1895" s="1" t="s">
        <v>2047</v>
      </c>
      <c r="N1895" s="1" t="s">
        <v>1989</v>
      </c>
      <c r="O1895" s="3">
        <v>328</v>
      </c>
      <c r="P1895">
        <v>1</v>
      </c>
      <c r="Q1895" s="3">
        <v>328</v>
      </c>
      <c r="R1895" s="1" t="s">
        <v>1951</v>
      </c>
      <c r="S1895" s="3">
        <v>29</v>
      </c>
      <c r="T1895">
        <v>10</v>
      </c>
      <c r="U1895" t="str">
        <f>IF(Ecommerce_Sales[[#This Row],[Delivery_Time_Days]]&gt;7,"Delay",IF(Ecommerce_Sales[[#This Row],[Delivery_Time_Days]] = 0,"No delivery",IF(Ecommerce_Sales[[#This Row],[Delivery_Time_Days]]&lt;=7,"On-time")))</f>
        <v>Delay</v>
      </c>
      <c r="V1895" s="7">
        <f>Ecommerce_Sales[[#This Row],[Profit]]/Ecommerce_Sales[[#This Row],[Total_Price]]</f>
        <v>0.25</v>
      </c>
      <c r="W1895" s="3">
        <v>82</v>
      </c>
      <c r="X1895" s="3"/>
    </row>
    <row r="1896" spans="1:24" x14ac:dyDescent="0.25">
      <c r="A1896" s="1" t="s">
        <v>6452</v>
      </c>
      <c r="B1896" s="1" t="s">
        <v>561</v>
      </c>
      <c r="C1896" s="1" t="s">
        <v>562</v>
      </c>
      <c r="D1896" s="1" t="s">
        <v>3345</v>
      </c>
      <c r="E1896" s="1" t="s">
        <v>1954</v>
      </c>
      <c r="F1896" s="2">
        <v>45031</v>
      </c>
      <c r="G1896" s="2">
        <v>45193</v>
      </c>
      <c r="H1896" s="2" t="str">
        <f>TEXT(Ecommerce_Sales[[#This Row],[Order_Date]],"mmmm")</f>
        <v>September</v>
      </c>
      <c r="I1896" s="2" t="str">
        <f>TEXT(Ecommerce_Sales[[#This Row],[Order_Date]],"yyyy")</f>
        <v>2023</v>
      </c>
      <c r="J1896" s="2" t="str">
        <f>TEXT(Ecommerce_Sales[[#This Row],[Order_Date]],"mmmm")</f>
        <v>September</v>
      </c>
      <c r="K1896" s="1" t="s">
        <v>1986</v>
      </c>
      <c r="L1896" s="1" t="s">
        <v>6453</v>
      </c>
      <c r="M1896" s="1" t="s">
        <v>2058</v>
      </c>
      <c r="N1896" s="1" t="s">
        <v>1950</v>
      </c>
      <c r="O1896" s="3">
        <v>283</v>
      </c>
      <c r="P1896">
        <v>1</v>
      </c>
      <c r="Q1896" s="3">
        <v>283</v>
      </c>
      <c r="R1896" s="1" t="s">
        <v>2008</v>
      </c>
      <c r="S1896" s="3">
        <v>38</v>
      </c>
      <c r="U1896" t="str">
        <f>IF(Ecommerce_Sales[[#This Row],[Delivery_Time_Days]]&gt;7,"Delay",IF(Ecommerce_Sales[[#This Row],[Delivery_Time_Days]] = 0,"No delivery",IF(Ecommerce_Sales[[#This Row],[Delivery_Time_Days]]&lt;=7,"On-time")))</f>
        <v>No delivery</v>
      </c>
      <c r="V1896" s="7">
        <f>Ecommerce_Sales[[#This Row],[Profit]]/Ecommerce_Sales[[#This Row],[Total_Price]]</f>
        <v>0.39929328621908128</v>
      </c>
      <c r="W1896" s="3">
        <v>113</v>
      </c>
      <c r="X1896" s="3"/>
    </row>
    <row r="1897" spans="1:24" x14ac:dyDescent="0.25">
      <c r="A1897" s="1" t="s">
        <v>6454</v>
      </c>
      <c r="B1897" s="1" t="s">
        <v>460</v>
      </c>
      <c r="C1897" s="1" t="s">
        <v>461</v>
      </c>
      <c r="D1897" s="1" t="s">
        <v>2090</v>
      </c>
      <c r="E1897" s="1" t="s">
        <v>1961</v>
      </c>
      <c r="F1897" s="2">
        <v>45201</v>
      </c>
      <c r="G1897" s="2">
        <v>45499</v>
      </c>
      <c r="H1897" s="2" t="str">
        <f>TEXT(Ecommerce_Sales[[#This Row],[Order_Date]],"mmmm")</f>
        <v>July</v>
      </c>
      <c r="I1897" s="2" t="str">
        <f>TEXT(Ecommerce_Sales[[#This Row],[Order_Date]],"yyyy")</f>
        <v>2024</v>
      </c>
      <c r="J1897" s="2" t="str">
        <f>TEXT(Ecommerce_Sales[[#This Row],[Order_Date]],"mmmm")</f>
        <v>July</v>
      </c>
      <c r="K1897" s="1" t="s">
        <v>1986</v>
      </c>
      <c r="L1897" s="1" t="s">
        <v>6455</v>
      </c>
      <c r="M1897" s="1" t="s">
        <v>2104</v>
      </c>
      <c r="N1897" s="1" t="s">
        <v>1978</v>
      </c>
      <c r="O1897" s="3">
        <v>1206</v>
      </c>
      <c r="P1897">
        <v>1</v>
      </c>
      <c r="Q1897" s="3">
        <v>1206</v>
      </c>
      <c r="R1897" s="1" t="s">
        <v>1951</v>
      </c>
      <c r="S1897" s="3">
        <v>159</v>
      </c>
      <c r="U1897" t="str">
        <f>IF(Ecommerce_Sales[[#This Row],[Delivery_Time_Days]]&gt;7,"Delay",IF(Ecommerce_Sales[[#This Row],[Delivery_Time_Days]] = 0,"No delivery",IF(Ecommerce_Sales[[#This Row],[Delivery_Time_Days]]&lt;=7,"On-time")))</f>
        <v>No delivery</v>
      </c>
      <c r="V1897" s="7">
        <f>Ecommerce_Sales[[#This Row],[Profit]]/Ecommerce_Sales[[#This Row],[Total_Price]]</f>
        <v>0.34991708126036486</v>
      </c>
      <c r="W1897" s="3">
        <v>422</v>
      </c>
      <c r="X1897" s="3"/>
    </row>
    <row r="1898" spans="1:24" x14ac:dyDescent="0.25">
      <c r="A1898" s="1" t="s">
        <v>6456</v>
      </c>
      <c r="B1898" s="1" t="s">
        <v>252</v>
      </c>
      <c r="C1898" s="1" t="s">
        <v>253</v>
      </c>
      <c r="D1898" s="1" t="s">
        <v>6457</v>
      </c>
      <c r="E1898" s="1" t="s">
        <v>2005</v>
      </c>
      <c r="F1898" s="2">
        <v>45260</v>
      </c>
      <c r="G1898" s="2">
        <v>44951</v>
      </c>
      <c r="H1898" s="2" t="str">
        <f>TEXT(Ecommerce_Sales[[#This Row],[Order_Date]],"mmmm")</f>
        <v>January</v>
      </c>
      <c r="I1898" s="2" t="str">
        <f>TEXT(Ecommerce_Sales[[#This Row],[Order_Date]],"yyyy")</f>
        <v>2023</v>
      </c>
      <c r="J1898" s="2" t="str">
        <f>TEXT(Ecommerce_Sales[[#This Row],[Order_Date]],"mmmm")</f>
        <v>January</v>
      </c>
      <c r="K1898" s="1" t="s">
        <v>1947</v>
      </c>
      <c r="L1898" s="1" t="s">
        <v>6458</v>
      </c>
      <c r="M1898" s="1" t="s">
        <v>1972</v>
      </c>
      <c r="N1898" s="1" t="s">
        <v>1973</v>
      </c>
      <c r="O1898" s="3">
        <v>331</v>
      </c>
      <c r="P1898">
        <v>4</v>
      </c>
      <c r="Q1898" s="3">
        <v>1324</v>
      </c>
      <c r="R1898" s="1" t="s">
        <v>1958</v>
      </c>
      <c r="S1898" s="3">
        <v>163</v>
      </c>
      <c r="T1898">
        <v>2</v>
      </c>
      <c r="U1898" t="str">
        <f>IF(Ecommerce_Sales[[#This Row],[Delivery_Time_Days]]&gt;7,"Delay",IF(Ecommerce_Sales[[#This Row],[Delivery_Time_Days]] = 0,"No delivery",IF(Ecommerce_Sales[[#This Row],[Delivery_Time_Days]]&lt;=7,"On-time")))</f>
        <v>On-time</v>
      </c>
      <c r="V1898" s="7">
        <f>Ecommerce_Sales[[#This Row],[Profit]]/Ecommerce_Sales[[#This Row],[Total_Price]]</f>
        <v>0.29984894259818728</v>
      </c>
      <c r="W1898" s="3">
        <v>397</v>
      </c>
      <c r="X1898" s="3"/>
    </row>
    <row r="1899" spans="1:24" x14ac:dyDescent="0.25">
      <c r="A1899" s="1" t="s">
        <v>6459</v>
      </c>
      <c r="B1899" s="1" t="s">
        <v>292</v>
      </c>
      <c r="C1899" s="1" t="s">
        <v>293</v>
      </c>
      <c r="D1899" s="1" t="s">
        <v>3342</v>
      </c>
      <c r="E1899" s="1" t="s">
        <v>1954</v>
      </c>
      <c r="F1899" s="2">
        <v>45009</v>
      </c>
      <c r="G1899" s="2">
        <v>45204</v>
      </c>
      <c r="H1899" s="2" t="str">
        <f>TEXT(Ecommerce_Sales[[#This Row],[Order_Date]],"mmmm")</f>
        <v>October</v>
      </c>
      <c r="I1899" s="2" t="str">
        <f>TEXT(Ecommerce_Sales[[#This Row],[Order_Date]],"yyyy")</f>
        <v>2023</v>
      </c>
      <c r="J1899" s="2" t="str">
        <f>TEXT(Ecommerce_Sales[[#This Row],[Order_Date]],"mmmm")</f>
        <v>October</v>
      </c>
      <c r="K1899" s="1" t="s">
        <v>1947</v>
      </c>
      <c r="L1899" s="1" t="s">
        <v>6460</v>
      </c>
      <c r="M1899" s="1" t="s">
        <v>2104</v>
      </c>
      <c r="N1899" s="1" t="s">
        <v>1978</v>
      </c>
      <c r="O1899" s="3">
        <v>1050</v>
      </c>
      <c r="P1899">
        <v>3</v>
      </c>
      <c r="Q1899" s="3">
        <v>3150</v>
      </c>
      <c r="R1899" s="1" t="s">
        <v>1958</v>
      </c>
      <c r="S1899" s="3">
        <v>369</v>
      </c>
      <c r="T1899">
        <v>4</v>
      </c>
      <c r="U1899" t="str">
        <f>IF(Ecommerce_Sales[[#This Row],[Delivery_Time_Days]]&gt;7,"Delay",IF(Ecommerce_Sales[[#This Row],[Delivery_Time_Days]] = 0,"No delivery",IF(Ecommerce_Sales[[#This Row],[Delivery_Time_Days]]&lt;=7,"On-time")))</f>
        <v>On-time</v>
      </c>
      <c r="V1899" s="7">
        <f>Ecommerce_Sales[[#This Row],[Profit]]/Ecommerce_Sales[[#This Row],[Total_Price]]</f>
        <v>0.34984126984126984</v>
      </c>
      <c r="W1899" s="3">
        <v>1102</v>
      </c>
      <c r="X1899" s="3"/>
    </row>
    <row r="1900" spans="1:24" x14ac:dyDescent="0.25">
      <c r="A1900" s="1" t="s">
        <v>6461</v>
      </c>
      <c r="B1900" s="1" t="s">
        <v>276</v>
      </c>
      <c r="C1900" s="1" t="s">
        <v>277</v>
      </c>
      <c r="D1900" s="1" t="s">
        <v>2210</v>
      </c>
      <c r="E1900" s="1" t="s">
        <v>2005</v>
      </c>
      <c r="F1900" s="2">
        <v>45228</v>
      </c>
      <c r="G1900" s="2">
        <v>45433</v>
      </c>
      <c r="H1900" s="2" t="str">
        <f>TEXT(Ecommerce_Sales[[#This Row],[Order_Date]],"mmmm")</f>
        <v>May</v>
      </c>
      <c r="I1900" s="2" t="str">
        <f>TEXT(Ecommerce_Sales[[#This Row],[Order_Date]],"yyyy")</f>
        <v>2024</v>
      </c>
      <c r="J1900" s="2" t="str">
        <f>TEXT(Ecommerce_Sales[[#This Row],[Order_Date]],"mmmm")</f>
        <v>May</v>
      </c>
      <c r="K1900" s="1" t="s">
        <v>1986</v>
      </c>
      <c r="L1900" s="1" t="s">
        <v>6462</v>
      </c>
      <c r="M1900" s="1" t="s">
        <v>2043</v>
      </c>
      <c r="N1900" s="1" t="s">
        <v>1989</v>
      </c>
      <c r="O1900" s="3">
        <v>683</v>
      </c>
      <c r="P1900">
        <v>3</v>
      </c>
      <c r="Q1900" s="3">
        <v>2048</v>
      </c>
      <c r="R1900" s="1" t="s">
        <v>1951</v>
      </c>
      <c r="S1900" s="3">
        <v>210</v>
      </c>
      <c r="U1900" t="str">
        <f>IF(Ecommerce_Sales[[#This Row],[Delivery_Time_Days]]&gt;7,"Delay",IF(Ecommerce_Sales[[#This Row],[Delivery_Time_Days]] = 0,"No delivery",IF(Ecommerce_Sales[[#This Row],[Delivery_Time_Days]]&lt;=7,"On-time")))</f>
        <v>No delivery</v>
      </c>
      <c r="V1900" s="7">
        <f>Ecommerce_Sales[[#This Row],[Profit]]/Ecommerce_Sales[[#This Row],[Total_Price]]</f>
        <v>0.25</v>
      </c>
      <c r="W1900" s="3">
        <v>512</v>
      </c>
      <c r="X1900" s="3"/>
    </row>
    <row r="1901" spans="1:24" x14ac:dyDescent="0.25">
      <c r="A1901" s="1" t="s">
        <v>6463</v>
      </c>
      <c r="B1901" s="1" t="s">
        <v>840</v>
      </c>
      <c r="C1901" s="1" t="s">
        <v>841</v>
      </c>
      <c r="D1901" s="1" t="s">
        <v>2231</v>
      </c>
      <c r="E1901" s="1" t="s">
        <v>1981</v>
      </c>
      <c r="F1901" s="2">
        <v>44935</v>
      </c>
      <c r="G1901" s="2">
        <v>45326</v>
      </c>
      <c r="H1901" s="2" t="str">
        <f>TEXT(Ecommerce_Sales[[#This Row],[Order_Date]],"mmmm")</f>
        <v>February</v>
      </c>
      <c r="I1901" s="2" t="str">
        <f>TEXT(Ecommerce_Sales[[#This Row],[Order_Date]],"yyyy")</f>
        <v>2024</v>
      </c>
      <c r="J1901" s="2" t="str">
        <f>TEXT(Ecommerce_Sales[[#This Row],[Order_Date]],"mmmm")</f>
        <v>February</v>
      </c>
      <c r="K1901" s="1" t="s">
        <v>1947</v>
      </c>
      <c r="L1901" s="1" t="s">
        <v>6464</v>
      </c>
      <c r="M1901" s="1" t="s">
        <v>2002</v>
      </c>
      <c r="N1901" s="1" t="s">
        <v>1989</v>
      </c>
      <c r="O1901" s="3">
        <v>327</v>
      </c>
      <c r="P1901">
        <v>4</v>
      </c>
      <c r="Q1901" s="3">
        <v>1306</v>
      </c>
      <c r="R1901" s="1" t="s">
        <v>1958</v>
      </c>
      <c r="S1901" s="3">
        <v>111</v>
      </c>
      <c r="T1901">
        <v>9</v>
      </c>
      <c r="U1901" t="str">
        <f>IF(Ecommerce_Sales[[#This Row],[Delivery_Time_Days]]&gt;7,"Delay",IF(Ecommerce_Sales[[#This Row],[Delivery_Time_Days]] = 0,"No delivery",IF(Ecommerce_Sales[[#This Row],[Delivery_Time_Days]]&lt;=7,"On-time")))</f>
        <v>Delay</v>
      </c>
      <c r="V1901" s="7">
        <f>Ecommerce_Sales[[#This Row],[Profit]]/Ecommerce_Sales[[#This Row],[Total_Price]]</f>
        <v>0.25038284839203673</v>
      </c>
      <c r="W1901" s="3">
        <v>327</v>
      </c>
      <c r="X1901" s="3"/>
    </row>
    <row r="1902" spans="1:24" x14ac:dyDescent="0.25">
      <c r="A1902" s="1" t="s">
        <v>6465</v>
      </c>
      <c r="B1902" s="1" t="s">
        <v>402</v>
      </c>
      <c r="C1902" s="1" t="s">
        <v>403</v>
      </c>
      <c r="D1902" s="1" t="s">
        <v>4631</v>
      </c>
      <c r="E1902" s="1" t="s">
        <v>1954</v>
      </c>
      <c r="F1902" s="2">
        <v>44995</v>
      </c>
      <c r="G1902" s="2">
        <v>45221</v>
      </c>
      <c r="H1902" s="2" t="str">
        <f>TEXT(Ecommerce_Sales[[#This Row],[Order_Date]],"mmmm")</f>
        <v>October</v>
      </c>
      <c r="I1902" s="2" t="str">
        <f>TEXT(Ecommerce_Sales[[#This Row],[Order_Date]],"yyyy")</f>
        <v>2023</v>
      </c>
      <c r="J1902" s="2" t="str">
        <f>TEXT(Ecommerce_Sales[[#This Row],[Order_Date]],"mmmm")</f>
        <v>October</v>
      </c>
      <c r="K1902" s="1" t="s">
        <v>1986</v>
      </c>
      <c r="L1902" s="1" t="s">
        <v>6466</v>
      </c>
      <c r="M1902" s="1" t="s">
        <v>1949</v>
      </c>
      <c r="N1902" s="1" t="s">
        <v>1950</v>
      </c>
      <c r="O1902" s="3">
        <v>582</v>
      </c>
      <c r="P1902">
        <v>1</v>
      </c>
      <c r="Q1902" s="3">
        <v>582</v>
      </c>
      <c r="R1902" s="1" t="s">
        <v>1958</v>
      </c>
      <c r="S1902" s="3">
        <v>82</v>
      </c>
      <c r="U1902" t="str">
        <f>IF(Ecommerce_Sales[[#This Row],[Delivery_Time_Days]]&gt;7,"Delay",IF(Ecommerce_Sales[[#This Row],[Delivery_Time_Days]] = 0,"No delivery",IF(Ecommerce_Sales[[#This Row],[Delivery_Time_Days]]&lt;=7,"On-time")))</f>
        <v>No delivery</v>
      </c>
      <c r="V1902" s="7">
        <f>Ecommerce_Sales[[#This Row],[Profit]]/Ecommerce_Sales[[#This Row],[Total_Price]]</f>
        <v>0.40034364261168387</v>
      </c>
      <c r="W1902" s="3">
        <v>233</v>
      </c>
      <c r="X1902" s="3"/>
    </row>
    <row r="1903" spans="1:24" x14ac:dyDescent="0.25">
      <c r="A1903" s="1" t="s">
        <v>6467</v>
      </c>
      <c r="B1903" s="1" t="s">
        <v>608</v>
      </c>
      <c r="C1903" s="1" t="s">
        <v>609</v>
      </c>
      <c r="D1903" s="1" t="s">
        <v>5064</v>
      </c>
      <c r="E1903" s="1" t="s">
        <v>1996</v>
      </c>
      <c r="F1903" s="2">
        <v>45460</v>
      </c>
      <c r="G1903" s="2">
        <v>45149</v>
      </c>
      <c r="H1903" s="2" t="str">
        <f>TEXT(Ecommerce_Sales[[#This Row],[Order_Date]],"mmmm")</f>
        <v>August</v>
      </c>
      <c r="I1903" s="2" t="str">
        <f>TEXT(Ecommerce_Sales[[#This Row],[Order_Date]],"yyyy")</f>
        <v>2023</v>
      </c>
      <c r="J1903" s="2" t="str">
        <f>TEXT(Ecommerce_Sales[[#This Row],[Order_Date]],"mmmm")</f>
        <v>August</v>
      </c>
      <c r="K1903" s="1" t="s">
        <v>1947</v>
      </c>
      <c r="L1903" s="1" t="s">
        <v>6468</v>
      </c>
      <c r="M1903" s="1" t="s">
        <v>2047</v>
      </c>
      <c r="N1903" s="1" t="s">
        <v>1989</v>
      </c>
      <c r="O1903" s="3">
        <v>1089</v>
      </c>
      <c r="P1903">
        <v>2</v>
      </c>
      <c r="Q1903" s="3">
        <v>2178</v>
      </c>
      <c r="R1903" s="1" t="s">
        <v>1958</v>
      </c>
      <c r="S1903" s="3">
        <v>160</v>
      </c>
      <c r="T1903">
        <v>8</v>
      </c>
      <c r="U1903" t="str">
        <f>IF(Ecommerce_Sales[[#This Row],[Delivery_Time_Days]]&gt;7,"Delay",IF(Ecommerce_Sales[[#This Row],[Delivery_Time_Days]] = 0,"No delivery",IF(Ecommerce_Sales[[#This Row],[Delivery_Time_Days]]&lt;=7,"On-time")))</f>
        <v>Delay</v>
      </c>
      <c r="V1903" s="7">
        <f>Ecommerce_Sales[[#This Row],[Profit]]/Ecommerce_Sales[[#This Row],[Total_Price]]</f>
        <v>0.2497704315886134</v>
      </c>
      <c r="W1903" s="3">
        <v>544</v>
      </c>
      <c r="X1903" s="3"/>
    </row>
    <row r="1904" spans="1:24" x14ac:dyDescent="0.25">
      <c r="A1904" s="1" t="s">
        <v>6469</v>
      </c>
      <c r="B1904" s="1" t="s">
        <v>1485</v>
      </c>
      <c r="C1904" s="1" t="s">
        <v>1486</v>
      </c>
      <c r="D1904" s="1" t="s">
        <v>6470</v>
      </c>
      <c r="E1904" s="1" t="s">
        <v>1946</v>
      </c>
      <c r="F1904" s="2">
        <v>45293</v>
      </c>
      <c r="G1904" s="2">
        <v>45394</v>
      </c>
      <c r="H1904" s="2" t="str">
        <f>TEXT(Ecommerce_Sales[[#This Row],[Order_Date]],"mmmm")</f>
        <v>April</v>
      </c>
      <c r="I1904" s="2" t="str">
        <f>TEXT(Ecommerce_Sales[[#This Row],[Order_Date]],"yyyy")</f>
        <v>2024</v>
      </c>
      <c r="J1904" s="2" t="str">
        <f>TEXT(Ecommerce_Sales[[#This Row],[Order_Date]],"mmmm")</f>
        <v>April</v>
      </c>
      <c r="K1904" s="1" t="s">
        <v>1947</v>
      </c>
      <c r="L1904" s="1" t="s">
        <v>6471</v>
      </c>
      <c r="M1904" s="1" t="s">
        <v>2054</v>
      </c>
      <c r="N1904" s="1" t="s">
        <v>1957</v>
      </c>
      <c r="O1904" s="3">
        <v>771</v>
      </c>
      <c r="P1904">
        <v>3</v>
      </c>
      <c r="Q1904" s="3">
        <v>2313</v>
      </c>
      <c r="R1904" s="1" t="s">
        <v>1958</v>
      </c>
      <c r="S1904" s="3">
        <v>248</v>
      </c>
      <c r="T1904">
        <v>6</v>
      </c>
      <c r="U1904" t="str">
        <f>IF(Ecommerce_Sales[[#This Row],[Delivery_Time_Days]]&gt;7,"Delay",IF(Ecommerce_Sales[[#This Row],[Delivery_Time_Days]] = 0,"No delivery",IF(Ecommerce_Sales[[#This Row],[Delivery_Time_Days]]&lt;=7,"On-time")))</f>
        <v>On-time</v>
      </c>
      <c r="V1904" s="7">
        <f>Ecommerce_Sales[[#This Row],[Profit]]/Ecommerce_Sales[[#This Row],[Total_Price]]</f>
        <v>0.15002161694768698</v>
      </c>
      <c r="W1904" s="3">
        <v>347</v>
      </c>
      <c r="X1904" s="3"/>
    </row>
    <row r="1905" spans="1:24" x14ac:dyDescent="0.25">
      <c r="A1905" s="1" t="s">
        <v>6472</v>
      </c>
      <c r="B1905" s="1" t="s">
        <v>222</v>
      </c>
      <c r="C1905" s="1" t="s">
        <v>651</v>
      </c>
      <c r="D1905" s="1" t="s">
        <v>4274</v>
      </c>
      <c r="E1905" s="1" t="s">
        <v>1966</v>
      </c>
      <c r="F1905" s="2">
        <v>45421</v>
      </c>
      <c r="G1905" s="2">
        <v>45592</v>
      </c>
      <c r="H1905" s="2" t="str">
        <f>TEXT(Ecommerce_Sales[[#This Row],[Order_Date]],"mmmm")</f>
        <v>October</v>
      </c>
      <c r="I1905" s="2" t="str">
        <f>TEXT(Ecommerce_Sales[[#This Row],[Order_Date]],"yyyy")</f>
        <v>2024</v>
      </c>
      <c r="J1905" s="2" t="str">
        <f>TEXT(Ecommerce_Sales[[#This Row],[Order_Date]],"mmmm")</f>
        <v>October</v>
      </c>
      <c r="K1905" s="1" t="s">
        <v>1947</v>
      </c>
      <c r="L1905" s="1" t="s">
        <v>6473</v>
      </c>
      <c r="M1905" s="1" t="s">
        <v>2065</v>
      </c>
      <c r="N1905" s="1" t="s">
        <v>1978</v>
      </c>
      <c r="O1905" s="3">
        <v>102</v>
      </c>
      <c r="P1905">
        <v>1</v>
      </c>
      <c r="Q1905" s="3">
        <v>102</v>
      </c>
      <c r="R1905" s="1" t="s">
        <v>1958</v>
      </c>
      <c r="S1905" s="3">
        <v>6</v>
      </c>
      <c r="T1905">
        <v>10</v>
      </c>
      <c r="U1905" t="str">
        <f>IF(Ecommerce_Sales[[#This Row],[Delivery_Time_Days]]&gt;7,"Delay",IF(Ecommerce_Sales[[#This Row],[Delivery_Time_Days]] = 0,"No delivery",IF(Ecommerce_Sales[[#This Row],[Delivery_Time_Days]]&lt;=7,"On-time")))</f>
        <v>Delay</v>
      </c>
      <c r="V1905" s="7">
        <f>Ecommerce_Sales[[#This Row],[Profit]]/Ecommerce_Sales[[#This Row],[Total_Price]]</f>
        <v>0.35294117647058826</v>
      </c>
      <c r="W1905" s="3">
        <v>36</v>
      </c>
      <c r="X1905" s="3"/>
    </row>
    <row r="1906" spans="1:24" x14ac:dyDescent="0.25">
      <c r="A1906" s="1" t="s">
        <v>6474</v>
      </c>
      <c r="B1906" s="1" t="s">
        <v>188</v>
      </c>
      <c r="C1906" s="1" t="s">
        <v>1368</v>
      </c>
      <c r="D1906" s="1" t="s">
        <v>3608</v>
      </c>
      <c r="E1906" s="1" t="s">
        <v>1996</v>
      </c>
      <c r="F1906" s="2">
        <v>45623</v>
      </c>
      <c r="G1906" s="2">
        <v>45446</v>
      </c>
      <c r="H1906" s="2" t="str">
        <f>TEXT(Ecommerce_Sales[[#This Row],[Order_Date]],"mmmm")</f>
        <v>June</v>
      </c>
      <c r="I1906" s="2" t="str">
        <f>TEXT(Ecommerce_Sales[[#This Row],[Order_Date]],"yyyy")</f>
        <v>2024</v>
      </c>
      <c r="J1906" s="2" t="str">
        <f>TEXT(Ecommerce_Sales[[#This Row],[Order_Date]],"mmmm")</f>
        <v>June</v>
      </c>
      <c r="K1906" s="1" t="s">
        <v>1992</v>
      </c>
      <c r="L1906" s="1" t="s">
        <v>6475</v>
      </c>
      <c r="M1906" s="1" t="s">
        <v>1988</v>
      </c>
      <c r="N1906" s="1" t="s">
        <v>1989</v>
      </c>
      <c r="O1906" s="3">
        <v>312</v>
      </c>
      <c r="P1906">
        <v>2</v>
      </c>
      <c r="Q1906" s="3">
        <v>624</v>
      </c>
      <c r="R1906" s="1" t="s">
        <v>1958</v>
      </c>
      <c r="S1906" s="3">
        <v>32</v>
      </c>
      <c r="U1906" t="str">
        <f>IF(Ecommerce_Sales[[#This Row],[Delivery_Time_Days]]&gt;7,"Delay",IF(Ecommerce_Sales[[#This Row],[Delivery_Time_Days]] = 0,"No delivery",IF(Ecommerce_Sales[[#This Row],[Delivery_Time_Days]]&lt;=7,"On-time")))</f>
        <v>No delivery</v>
      </c>
      <c r="V1906" s="7">
        <f>Ecommerce_Sales[[#This Row],[Profit]]/Ecommerce_Sales[[#This Row],[Total_Price]]</f>
        <v>0.25</v>
      </c>
      <c r="W1906" s="3">
        <v>156</v>
      </c>
      <c r="X1906" s="3"/>
    </row>
    <row r="1907" spans="1:24" x14ac:dyDescent="0.25">
      <c r="A1907" s="1" t="s">
        <v>6476</v>
      </c>
      <c r="B1907" s="1" t="s">
        <v>1479</v>
      </c>
      <c r="C1907" s="1" t="s">
        <v>1480</v>
      </c>
      <c r="D1907" s="1" t="s">
        <v>6477</v>
      </c>
      <c r="E1907" s="1" t="s">
        <v>1954</v>
      </c>
      <c r="F1907" s="2">
        <v>45493</v>
      </c>
      <c r="G1907" s="2">
        <v>45460</v>
      </c>
      <c r="H1907" s="2" t="str">
        <f>TEXT(Ecommerce_Sales[[#This Row],[Order_Date]],"mmmm")</f>
        <v>June</v>
      </c>
      <c r="I1907" s="2" t="str">
        <f>TEXT(Ecommerce_Sales[[#This Row],[Order_Date]],"yyyy")</f>
        <v>2024</v>
      </c>
      <c r="J1907" s="2" t="str">
        <f>TEXT(Ecommerce_Sales[[#This Row],[Order_Date]],"mmmm")</f>
        <v>June</v>
      </c>
      <c r="K1907" s="1" t="s">
        <v>1986</v>
      </c>
      <c r="L1907" s="1" t="s">
        <v>6478</v>
      </c>
      <c r="M1907" s="1" t="s">
        <v>2065</v>
      </c>
      <c r="N1907" s="1" t="s">
        <v>1978</v>
      </c>
      <c r="O1907" s="3">
        <v>923</v>
      </c>
      <c r="P1907">
        <v>1</v>
      </c>
      <c r="Q1907" s="3">
        <v>923</v>
      </c>
      <c r="R1907" s="1" t="s">
        <v>1951</v>
      </c>
      <c r="S1907" s="3">
        <v>62</v>
      </c>
      <c r="U1907" t="str">
        <f>IF(Ecommerce_Sales[[#This Row],[Delivery_Time_Days]]&gt;7,"Delay",IF(Ecommerce_Sales[[#This Row],[Delivery_Time_Days]] = 0,"No delivery",IF(Ecommerce_Sales[[#This Row],[Delivery_Time_Days]]&lt;=7,"On-time")))</f>
        <v>No delivery</v>
      </c>
      <c r="V1907" s="7">
        <f>Ecommerce_Sales[[#This Row],[Profit]]/Ecommerce_Sales[[#This Row],[Total_Price]]</f>
        <v>0.34994582881906827</v>
      </c>
      <c r="W1907" s="3">
        <v>323</v>
      </c>
      <c r="X1907" s="3"/>
    </row>
    <row r="1908" spans="1:24" x14ac:dyDescent="0.25">
      <c r="A1908" s="1" t="s">
        <v>6479</v>
      </c>
      <c r="B1908" s="1" t="s">
        <v>1045</v>
      </c>
      <c r="C1908" s="1" t="s">
        <v>1046</v>
      </c>
      <c r="D1908" s="1" t="s">
        <v>3388</v>
      </c>
      <c r="E1908" s="1" t="s">
        <v>1996</v>
      </c>
      <c r="F1908" s="2">
        <v>45322</v>
      </c>
      <c r="G1908" s="2">
        <v>45406</v>
      </c>
      <c r="H1908" s="2" t="str">
        <f>TEXT(Ecommerce_Sales[[#This Row],[Order_Date]],"mmmm")</f>
        <v>April</v>
      </c>
      <c r="I1908" s="2" t="str">
        <f>TEXT(Ecommerce_Sales[[#This Row],[Order_Date]],"yyyy")</f>
        <v>2024</v>
      </c>
      <c r="J1908" s="2" t="str">
        <f>TEXT(Ecommerce_Sales[[#This Row],[Order_Date]],"mmmm")</f>
        <v>April</v>
      </c>
      <c r="K1908" s="1" t="s">
        <v>1947</v>
      </c>
      <c r="L1908" s="1" t="s">
        <v>6480</v>
      </c>
      <c r="M1908" s="1" t="s">
        <v>1972</v>
      </c>
      <c r="N1908" s="1" t="s">
        <v>1973</v>
      </c>
      <c r="O1908" s="3">
        <v>867</v>
      </c>
      <c r="P1908">
        <v>2</v>
      </c>
      <c r="Q1908" s="3">
        <v>1735</v>
      </c>
      <c r="R1908" s="1" t="s">
        <v>1958</v>
      </c>
      <c r="S1908" s="3">
        <v>92</v>
      </c>
      <c r="T1908">
        <v>6</v>
      </c>
      <c r="U1908" t="str">
        <f>IF(Ecommerce_Sales[[#This Row],[Delivery_Time_Days]]&gt;7,"Delay",IF(Ecommerce_Sales[[#This Row],[Delivery_Time_Days]] = 0,"No delivery",IF(Ecommerce_Sales[[#This Row],[Delivery_Time_Days]]&lt;=7,"On-time")))</f>
        <v>On-time</v>
      </c>
      <c r="V1908" s="7">
        <f>Ecommerce_Sales[[#This Row],[Profit]]/Ecommerce_Sales[[#This Row],[Total_Price]]</f>
        <v>0.29971181556195964</v>
      </c>
      <c r="W1908" s="3">
        <v>520</v>
      </c>
      <c r="X1908" s="3"/>
    </row>
    <row r="1909" spans="1:24" x14ac:dyDescent="0.25">
      <c r="A1909" s="1" t="s">
        <v>6481</v>
      </c>
      <c r="B1909" s="1" t="s">
        <v>592</v>
      </c>
      <c r="C1909" s="1" t="s">
        <v>593</v>
      </c>
      <c r="D1909" s="1" t="s">
        <v>4693</v>
      </c>
      <c r="E1909" s="1" t="s">
        <v>1946</v>
      </c>
      <c r="F1909" s="2">
        <v>45013</v>
      </c>
      <c r="G1909" s="2">
        <v>45471</v>
      </c>
      <c r="H1909" s="2" t="str">
        <f>TEXT(Ecommerce_Sales[[#This Row],[Order_Date]],"mmmm")</f>
        <v>June</v>
      </c>
      <c r="I1909" s="2" t="str">
        <f>TEXT(Ecommerce_Sales[[#This Row],[Order_Date]],"yyyy")</f>
        <v>2024</v>
      </c>
      <c r="J1909" s="2" t="str">
        <f>TEXT(Ecommerce_Sales[[#This Row],[Order_Date]],"mmmm")</f>
        <v>June</v>
      </c>
      <c r="K1909" s="1" t="s">
        <v>1947</v>
      </c>
      <c r="L1909" s="1" t="s">
        <v>6482</v>
      </c>
      <c r="M1909" s="1" t="s">
        <v>1983</v>
      </c>
      <c r="N1909" s="1" t="s">
        <v>1950</v>
      </c>
      <c r="O1909" s="3">
        <v>366</v>
      </c>
      <c r="P1909">
        <v>3</v>
      </c>
      <c r="Q1909" s="3">
        <v>1097</v>
      </c>
      <c r="R1909" s="1" t="s">
        <v>2008</v>
      </c>
      <c r="S1909" s="3">
        <v>156</v>
      </c>
      <c r="T1909">
        <v>6</v>
      </c>
      <c r="U1909" t="str">
        <f>IF(Ecommerce_Sales[[#This Row],[Delivery_Time_Days]]&gt;7,"Delay",IF(Ecommerce_Sales[[#This Row],[Delivery_Time_Days]] = 0,"No delivery",IF(Ecommerce_Sales[[#This Row],[Delivery_Time_Days]]&lt;=7,"On-time")))</f>
        <v>On-time</v>
      </c>
      <c r="V1909" s="7">
        <f>Ecommerce_Sales[[#This Row],[Profit]]/Ecommerce_Sales[[#This Row],[Total_Price]]</f>
        <v>0.4001823154056518</v>
      </c>
      <c r="W1909" s="3">
        <v>439</v>
      </c>
      <c r="X1909" s="3"/>
    </row>
    <row r="1910" spans="1:24" x14ac:dyDescent="0.25">
      <c r="A1910" s="1" t="s">
        <v>6483</v>
      </c>
      <c r="B1910" s="1" t="s">
        <v>1057</v>
      </c>
      <c r="C1910" s="1" t="s">
        <v>1058</v>
      </c>
      <c r="D1910" s="1" t="s">
        <v>5930</v>
      </c>
      <c r="E1910" s="1" t="s">
        <v>1954</v>
      </c>
      <c r="F1910" s="2">
        <v>45242</v>
      </c>
      <c r="G1910" s="2">
        <v>45313</v>
      </c>
      <c r="H1910" s="2" t="str">
        <f>TEXT(Ecommerce_Sales[[#This Row],[Order_Date]],"mmmm")</f>
        <v>January</v>
      </c>
      <c r="I1910" s="2" t="str">
        <f>TEXT(Ecommerce_Sales[[#This Row],[Order_Date]],"yyyy")</f>
        <v>2024</v>
      </c>
      <c r="J1910" s="2" t="str">
        <f>TEXT(Ecommerce_Sales[[#This Row],[Order_Date]],"mmmm")</f>
        <v>January</v>
      </c>
      <c r="K1910" s="1" t="s">
        <v>1947</v>
      </c>
      <c r="L1910" s="1" t="s">
        <v>6484</v>
      </c>
      <c r="M1910" s="1" t="s">
        <v>1983</v>
      </c>
      <c r="N1910" s="1" t="s">
        <v>1950</v>
      </c>
      <c r="O1910" s="3">
        <v>321</v>
      </c>
      <c r="P1910">
        <v>1</v>
      </c>
      <c r="Q1910" s="3">
        <v>321</v>
      </c>
      <c r="R1910" s="1" t="s">
        <v>1958</v>
      </c>
      <c r="S1910" s="3">
        <v>32</v>
      </c>
      <c r="T1910">
        <v>9</v>
      </c>
      <c r="U1910" t="str">
        <f>IF(Ecommerce_Sales[[#This Row],[Delivery_Time_Days]]&gt;7,"Delay",IF(Ecommerce_Sales[[#This Row],[Delivery_Time_Days]] = 0,"No delivery",IF(Ecommerce_Sales[[#This Row],[Delivery_Time_Days]]&lt;=7,"On-time")))</f>
        <v>Delay</v>
      </c>
      <c r="V1910" s="7">
        <f>Ecommerce_Sales[[#This Row],[Profit]]/Ecommerce_Sales[[#This Row],[Total_Price]]</f>
        <v>0.39875389408099687</v>
      </c>
      <c r="W1910" s="3">
        <v>128</v>
      </c>
      <c r="X1910" s="3"/>
    </row>
    <row r="1911" spans="1:24" x14ac:dyDescent="0.25">
      <c r="A1911" s="1" t="s">
        <v>6485</v>
      </c>
      <c r="B1911" s="1" t="s">
        <v>370</v>
      </c>
      <c r="C1911" s="1" t="s">
        <v>371</v>
      </c>
      <c r="D1911" s="1" t="s">
        <v>2792</v>
      </c>
      <c r="E1911" s="1" t="s">
        <v>1996</v>
      </c>
      <c r="F1911" s="2">
        <v>45270</v>
      </c>
      <c r="G1911" s="2">
        <v>45555</v>
      </c>
      <c r="H1911" s="2" t="str">
        <f>TEXT(Ecommerce_Sales[[#This Row],[Order_Date]],"mmmm")</f>
        <v>September</v>
      </c>
      <c r="I1911" s="2" t="str">
        <f>TEXT(Ecommerce_Sales[[#This Row],[Order_Date]],"yyyy")</f>
        <v>2024</v>
      </c>
      <c r="J1911" s="2" t="str">
        <f>TEXT(Ecommerce_Sales[[#This Row],[Order_Date]],"mmmm")</f>
        <v>September</v>
      </c>
      <c r="K1911" s="1" t="s">
        <v>1986</v>
      </c>
      <c r="L1911" s="1" t="s">
        <v>6486</v>
      </c>
      <c r="M1911" s="1" t="s">
        <v>2007</v>
      </c>
      <c r="N1911" s="1" t="s">
        <v>1973</v>
      </c>
      <c r="O1911" s="3">
        <v>262</v>
      </c>
      <c r="P1911">
        <v>5</v>
      </c>
      <c r="Q1911" s="3">
        <v>1311</v>
      </c>
      <c r="R1911" s="1" t="s">
        <v>1951</v>
      </c>
      <c r="S1911" s="3">
        <v>94</v>
      </c>
      <c r="U1911" t="str">
        <f>IF(Ecommerce_Sales[[#This Row],[Delivery_Time_Days]]&gt;7,"Delay",IF(Ecommerce_Sales[[#This Row],[Delivery_Time_Days]] = 0,"No delivery",IF(Ecommerce_Sales[[#This Row],[Delivery_Time_Days]]&lt;=7,"On-time")))</f>
        <v>No delivery</v>
      </c>
      <c r="V1911" s="7">
        <f>Ecommerce_Sales[[#This Row],[Profit]]/Ecommerce_Sales[[#This Row],[Total_Price]]</f>
        <v>0.2997711670480549</v>
      </c>
      <c r="W1911" s="3">
        <v>393</v>
      </c>
      <c r="X1911" s="3"/>
    </row>
    <row r="1912" spans="1:24" x14ac:dyDescent="0.25">
      <c r="A1912" s="1" t="s">
        <v>6487</v>
      </c>
      <c r="B1912" s="1" t="s">
        <v>978</v>
      </c>
      <c r="C1912" s="1" t="s">
        <v>979</v>
      </c>
      <c r="D1912" s="1" t="s">
        <v>2678</v>
      </c>
      <c r="E1912" s="1" t="s">
        <v>1961</v>
      </c>
      <c r="F1912" s="2">
        <v>45601</v>
      </c>
      <c r="G1912" s="2">
        <v>45551</v>
      </c>
      <c r="H1912" s="2" t="str">
        <f>TEXT(Ecommerce_Sales[[#This Row],[Order_Date]],"mmmm")</f>
        <v>September</v>
      </c>
      <c r="I1912" s="2" t="str">
        <f>TEXT(Ecommerce_Sales[[#This Row],[Order_Date]],"yyyy")</f>
        <v>2024</v>
      </c>
      <c r="J1912" s="2" t="str">
        <f>TEXT(Ecommerce_Sales[[#This Row],[Order_Date]],"mmmm")</f>
        <v>September</v>
      </c>
      <c r="K1912" s="1" t="s">
        <v>1947</v>
      </c>
      <c r="L1912" s="1" t="s">
        <v>5167</v>
      </c>
      <c r="M1912" s="1" t="s">
        <v>2002</v>
      </c>
      <c r="N1912" s="1" t="s">
        <v>1989</v>
      </c>
      <c r="O1912" s="3">
        <v>1087</v>
      </c>
      <c r="P1912">
        <v>3</v>
      </c>
      <c r="Q1912" s="3">
        <v>3260</v>
      </c>
      <c r="R1912" s="1" t="s">
        <v>1958</v>
      </c>
      <c r="S1912" s="3">
        <v>205</v>
      </c>
      <c r="T1912">
        <v>5</v>
      </c>
      <c r="U1912" t="str">
        <f>IF(Ecommerce_Sales[[#This Row],[Delivery_Time_Days]]&gt;7,"Delay",IF(Ecommerce_Sales[[#This Row],[Delivery_Time_Days]] = 0,"No delivery",IF(Ecommerce_Sales[[#This Row],[Delivery_Time_Days]]&lt;=7,"On-time")))</f>
        <v>On-time</v>
      </c>
      <c r="V1912" s="7">
        <f>Ecommerce_Sales[[#This Row],[Profit]]/Ecommerce_Sales[[#This Row],[Total_Price]]</f>
        <v>0.25</v>
      </c>
      <c r="W1912" s="3">
        <v>815</v>
      </c>
      <c r="X1912" s="3"/>
    </row>
    <row r="1913" spans="1:24" x14ac:dyDescent="0.25">
      <c r="A1913" s="1" t="s">
        <v>6488</v>
      </c>
      <c r="B1913" s="1" t="s">
        <v>871</v>
      </c>
      <c r="C1913" s="1" t="s">
        <v>872</v>
      </c>
      <c r="D1913" s="1" t="s">
        <v>2242</v>
      </c>
      <c r="E1913" s="1" t="s">
        <v>1996</v>
      </c>
      <c r="F1913" s="2">
        <v>45067</v>
      </c>
      <c r="G1913" s="2">
        <v>45163</v>
      </c>
      <c r="H1913" s="2" t="str">
        <f>TEXT(Ecommerce_Sales[[#This Row],[Order_Date]],"mmmm")</f>
        <v>August</v>
      </c>
      <c r="I1913" s="2" t="str">
        <f>TEXT(Ecommerce_Sales[[#This Row],[Order_Date]],"yyyy")</f>
        <v>2023</v>
      </c>
      <c r="J1913" s="2" t="str">
        <f>TEXT(Ecommerce_Sales[[#This Row],[Order_Date]],"mmmm")</f>
        <v>August</v>
      </c>
      <c r="K1913" s="1" t="s">
        <v>1947</v>
      </c>
      <c r="L1913" s="1" t="s">
        <v>6489</v>
      </c>
      <c r="M1913" s="1" t="s">
        <v>2058</v>
      </c>
      <c r="N1913" s="1" t="s">
        <v>1950</v>
      </c>
      <c r="O1913" s="3">
        <v>1050</v>
      </c>
      <c r="P1913">
        <v>5</v>
      </c>
      <c r="Q1913" s="3">
        <v>5250</v>
      </c>
      <c r="R1913" s="1" t="s">
        <v>1951</v>
      </c>
      <c r="S1913" s="3">
        <v>755</v>
      </c>
      <c r="T1913">
        <v>10</v>
      </c>
      <c r="U1913" t="str">
        <f>IF(Ecommerce_Sales[[#This Row],[Delivery_Time_Days]]&gt;7,"Delay",IF(Ecommerce_Sales[[#This Row],[Delivery_Time_Days]] = 0,"No delivery",IF(Ecommerce_Sales[[#This Row],[Delivery_Time_Days]]&lt;=7,"On-time")))</f>
        <v>Delay</v>
      </c>
      <c r="V1913" s="7">
        <f>Ecommerce_Sales[[#This Row],[Profit]]/Ecommerce_Sales[[#This Row],[Total_Price]]</f>
        <v>0.4</v>
      </c>
      <c r="W1913" s="3">
        <v>2100</v>
      </c>
      <c r="X1913" s="3"/>
    </row>
    <row r="1914" spans="1:24" x14ac:dyDescent="0.25">
      <c r="A1914" s="1" t="s">
        <v>6490</v>
      </c>
      <c r="B1914" s="1" t="s">
        <v>56</v>
      </c>
      <c r="C1914" s="1" t="s">
        <v>887</v>
      </c>
      <c r="D1914" s="1" t="s">
        <v>3850</v>
      </c>
      <c r="E1914" s="1" t="s">
        <v>1981</v>
      </c>
      <c r="F1914" s="2">
        <v>45488</v>
      </c>
      <c r="G1914" s="2">
        <v>45327</v>
      </c>
      <c r="H1914" s="2" t="str">
        <f>TEXT(Ecommerce_Sales[[#This Row],[Order_Date]],"mmmm")</f>
        <v>February</v>
      </c>
      <c r="I1914" s="2" t="str">
        <f>TEXT(Ecommerce_Sales[[#This Row],[Order_Date]],"yyyy")</f>
        <v>2024</v>
      </c>
      <c r="J1914" s="2" t="str">
        <f>TEXT(Ecommerce_Sales[[#This Row],[Order_Date]],"mmmm")</f>
        <v>February</v>
      </c>
      <c r="K1914" s="1" t="s">
        <v>1947</v>
      </c>
      <c r="L1914" s="1" t="s">
        <v>6491</v>
      </c>
      <c r="M1914" s="1" t="s">
        <v>2002</v>
      </c>
      <c r="N1914" s="1" t="s">
        <v>1989</v>
      </c>
      <c r="O1914" s="3">
        <v>692</v>
      </c>
      <c r="P1914">
        <v>2</v>
      </c>
      <c r="Q1914" s="3">
        <v>1383</v>
      </c>
      <c r="R1914" s="1" t="s">
        <v>2008</v>
      </c>
      <c r="S1914" s="3">
        <v>105</v>
      </c>
      <c r="T1914">
        <v>9</v>
      </c>
      <c r="U1914" t="str">
        <f>IF(Ecommerce_Sales[[#This Row],[Delivery_Time_Days]]&gt;7,"Delay",IF(Ecommerce_Sales[[#This Row],[Delivery_Time_Days]] = 0,"No delivery",IF(Ecommerce_Sales[[#This Row],[Delivery_Time_Days]]&lt;=7,"On-time")))</f>
        <v>Delay</v>
      </c>
      <c r="V1914" s="7">
        <f>Ecommerce_Sales[[#This Row],[Profit]]/Ecommerce_Sales[[#This Row],[Total_Price]]</f>
        <v>0.25018076644974691</v>
      </c>
      <c r="W1914" s="3">
        <v>346</v>
      </c>
      <c r="X1914" s="3"/>
    </row>
    <row r="1915" spans="1:24" x14ac:dyDescent="0.25">
      <c r="A1915" s="1" t="s">
        <v>6492</v>
      </c>
      <c r="B1915" s="1" t="s">
        <v>472</v>
      </c>
      <c r="C1915" s="1" t="s">
        <v>473</v>
      </c>
      <c r="D1915" s="1" t="s">
        <v>5904</v>
      </c>
      <c r="E1915" s="1" t="s">
        <v>1946</v>
      </c>
      <c r="F1915" s="2">
        <v>45399</v>
      </c>
      <c r="G1915" s="2">
        <v>45165</v>
      </c>
      <c r="H1915" s="2" t="str">
        <f>TEXT(Ecommerce_Sales[[#This Row],[Order_Date]],"mmmm")</f>
        <v>August</v>
      </c>
      <c r="I1915" s="2" t="str">
        <f>TEXT(Ecommerce_Sales[[#This Row],[Order_Date]],"yyyy")</f>
        <v>2023</v>
      </c>
      <c r="J1915" s="2" t="str">
        <f>TEXT(Ecommerce_Sales[[#This Row],[Order_Date]],"mmmm")</f>
        <v>August</v>
      </c>
      <c r="K1915" s="1" t="s">
        <v>1986</v>
      </c>
      <c r="L1915" s="1" t="s">
        <v>6493</v>
      </c>
      <c r="M1915" s="1" t="s">
        <v>1956</v>
      </c>
      <c r="N1915" s="1" t="s">
        <v>1957</v>
      </c>
      <c r="O1915" s="3">
        <v>290</v>
      </c>
      <c r="P1915">
        <v>2</v>
      </c>
      <c r="Q1915" s="3">
        <v>581</v>
      </c>
      <c r="R1915" s="1" t="s">
        <v>2012</v>
      </c>
      <c r="S1915" s="3">
        <v>71</v>
      </c>
      <c r="U1915" t="str">
        <f>IF(Ecommerce_Sales[[#This Row],[Delivery_Time_Days]]&gt;7,"Delay",IF(Ecommerce_Sales[[#This Row],[Delivery_Time_Days]] = 0,"No delivery",IF(Ecommerce_Sales[[#This Row],[Delivery_Time_Days]]&lt;=7,"On-time")))</f>
        <v>No delivery</v>
      </c>
      <c r="V1915" s="7">
        <f>Ecommerce_Sales[[#This Row],[Profit]]/Ecommerce_Sales[[#This Row],[Total_Price]]</f>
        <v>0.14974182444061962</v>
      </c>
      <c r="W1915" s="3">
        <v>87</v>
      </c>
      <c r="X1915" s="3"/>
    </row>
    <row r="1916" spans="1:24" x14ac:dyDescent="0.25">
      <c r="A1916" s="1" t="s">
        <v>6494</v>
      </c>
      <c r="B1916" s="1" t="s">
        <v>665</v>
      </c>
      <c r="C1916" s="1" t="s">
        <v>666</v>
      </c>
      <c r="D1916" s="1" t="s">
        <v>5669</v>
      </c>
      <c r="E1916" s="1" t="s">
        <v>1961</v>
      </c>
      <c r="F1916" s="2">
        <v>45027</v>
      </c>
      <c r="G1916" s="2">
        <v>45591</v>
      </c>
      <c r="H1916" s="2" t="str">
        <f>TEXT(Ecommerce_Sales[[#This Row],[Order_Date]],"mmmm")</f>
        <v>October</v>
      </c>
      <c r="I1916" s="2" t="str">
        <f>TEXT(Ecommerce_Sales[[#This Row],[Order_Date]],"yyyy")</f>
        <v>2024</v>
      </c>
      <c r="J1916" s="2" t="str">
        <f>TEXT(Ecommerce_Sales[[#This Row],[Order_Date]],"mmmm")</f>
        <v>October</v>
      </c>
      <c r="K1916" s="1" t="s">
        <v>1992</v>
      </c>
      <c r="L1916" s="1" t="s">
        <v>6272</v>
      </c>
      <c r="M1916" s="1" t="s">
        <v>2026</v>
      </c>
      <c r="N1916" s="1" t="s">
        <v>1978</v>
      </c>
      <c r="O1916" s="3">
        <v>323</v>
      </c>
      <c r="P1916">
        <v>6</v>
      </c>
      <c r="Q1916" s="3">
        <v>1936</v>
      </c>
      <c r="R1916" s="1" t="s">
        <v>1958</v>
      </c>
      <c r="S1916" s="3">
        <v>176</v>
      </c>
      <c r="U1916" t="str">
        <f>IF(Ecommerce_Sales[[#This Row],[Delivery_Time_Days]]&gt;7,"Delay",IF(Ecommerce_Sales[[#This Row],[Delivery_Time_Days]] = 0,"No delivery",IF(Ecommerce_Sales[[#This Row],[Delivery_Time_Days]]&lt;=7,"On-time")))</f>
        <v>No delivery</v>
      </c>
      <c r="V1916" s="7">
        <f>Ecommerce_Sales[[#This Row],[Profit]]/Ecommerce_Sales[[#This Row],[Total_Price]]</f>
        <v>0.35020661157024796</v>
      </c>
      <c r="W1916" s="3">
        <v>678</v>
      </c>
      <c r="X1916" s="3"/>
    </row>
    <row r="1917" spans="1:24" x14ac:dyDescent="0.25">
      <c r="A1917" s="1" t="s">
        <v>6495</v>
      </c>
      <c r="B1917" s="1" t="s">
        <v>290</v>
      </c>
      <c r="C1917" s="1" t="s">
        <v>291</v>
      </c>
      <c r="D1917" s="1" t="s">
        <v>3945</v>
      </c>
      <c r="E1917" s="1" t="s">
        <v>1996</v>
      </c>
      <c r="F1917" s="2">
        <v>45655</v>
      </c>
      <c r="G1917" s="2">
        <v>45010</v>
      </c>
      <c r="H1917" s="2" t="str">
        <f>TEXT(Ecommerce_Sales[[#This Row],[Order_Date]],"mmmm")</f>
        <v>March</v>
      </c>
      <c r="I1917" s="2" t="str">
        <f>TEXT(Ecommerce_Sales[[#This Row],[Order_Date]],"yyyy")</f>
        <v>2023</v>
      </c>
      <c r="J1917" s="2" t="str">
        <f>TEXT(Ecommerce_Sales[[#This Row],[Order_Date]],"mmmm")</f>
        <v>March</v>
      </c>
      <c r="K1917" s="1" t="s">
        <v>1947</v>
      </c>
      <c r="L1917" s="1" t="s">
        <v>6496</v>
      </c>
      <c r="M1917" s="1" t="s">
        <v>1956</v>
      </c>
      <c r="N1917" s="1" t="s">
        <v>1957</v>
      </c>
      <c r="O1917" s="3">
        <v>128</v>
      </c>
      <c r="P1917">
        <v>4</v>
      </c>
      <c r="Q1917" s="3">
        <v>512</v>
      </c>
      <c r="R1917" s="1" t="s">
        <v>1958</v>
      </c>
      <c r="S1917" s="3">
        <v>56</v>
      </c>
      <c r="T1917">
        <v>8</v>
      </c>
      <c r="U1917" t="str">
        <f>IF(Ecommerce_Sales[[#This Row],[Delivery_Time_Days]]&gt;7,"Delay",IF(Ecommerce_Sales[[#This Row],[Delivery_Time_Days]] = 0,"No delivery",IF(Ecommerce_Sales[[#This Row],[Delivery_Time_Days]]&lt;=7,"On-time")))</f>
        <v>Delay</v>
      </c>
      <c r="V1917" s="7">
        <f>Ecommerce_Sales[[#This Row],[Profit]]/Ecommerce_Sales[[#This Row],[Total_Price]]</f>
        <v>0.150390625</v>
      </c>
      <c r="W1917" s="3">
        <v>77</v>
      </c>
      <c r="X1917" s="3"/>
    </row>
    <row r="1918" spans="1:24" x14ac:dyDescent="0.25">
      <c r="A1918" s="1" t="s">
        <v>6497</v>
      </c>
      <c r="B1918" s="1" t="s">
        <v>448</v>
      </c>
      <c r="C1918" s="1" t="s">
        <v>449</v>
      </c>
      <c r="D1918" s="1" t="s">
        <v>1965</v>
      </c>
      <c r="E1918" s="1" t="s">
        <v>1966</v>
      </c>
      <c r="F1918" s="2">
        <v>45186</v>
      </c>
      <c r="G1918" s="2">
        <v>45449</v>
      </c>
      <c r="H1918" s="2" t="str">
        <f>TEXT(Ecommerce_Sales[[#This Row],[Order_Date]],"mmmm")</f>
        <v>June</v>
      </c>
      <c r="I1918" s="2" t="str">
        <f>TEXT(Ecommerce_Sales[[#This Row],[Order_Date]],"yyyy")</f>
        <v>2024</v>
      </c>
      <c r="J1918" s="2" t="str">
        <f>TEXT(Ecommerce_Sales[[#This Row],[Order_Date]],"mmmm")</f>
        <v>June</v>
      </c>
      <c r="K1918" s="1" t="s">
        <v>1947</v>
      </c>
      <c r="L1918" s="1" t="s">
        <v>3920</v>
      </c>
      <c r="M1918" s="1" t="s">
        <v>2026</v>
      </c>
      <c r="N1918" s="1" t="s">
        <v>1978</v>
      </c>
      <c r="O1918" s="3">
        <v>959</v>
      </c>
      <c r="P1918">
        <v>6</v>
      </c>
      <c r="Q1918" s="3">
        <v>5757</v>
      </c>
      <c r="R1918" s="1" t="s">
        <v>1958</v>
      </c>
      <c r="S1918" s="3">
        <v>784</v>
      </c>
      <c r="T1918">
        <v>4</v>
      </c>
      <c r="U1918" t="str">
        <f>IF(Ecommerce_Sales[[#This Row],[Delivery_Time_Days]]&gt;7,"Delay",IF(Ecommerce_Sales[[#This Row],[Delivery_Time_Days]] = 0,"No delivery",IF(Ecommerce_Sales[[#This Row],[Delivery_Time_Days]]&lt;=7,"On-time")))</f>
        <v>On-time</v>
      </c>
      <c r="V1918" s="7">
        <f>Ecommerce_Sales[[#This Row],[Profit]]/Ecommerce_Sales[[#This Row],[Total_Price]]</f>
        <v>0.35000868507903421</v>
      </c>
      <c r="W1918" s="3">
        <v>2015</v>
      </c>
      <c r="X1918" s="3"/>
    </row>
    <row r="1919" spans="1:24" x14ac:dyDescent="0.25">
      <c r="A1919" s="1" t="s">
        <v>6498</v>
      </c>
      <c r="B1919" s="1" t="s">
        <v>960</v>
      </c>
      <c r="C1919" s="1" t="s">
        <v>961</v>
      </c>
      <c r="D1919" s="1" t="s">
        <v>6293</v>
      </c>
      <c r="E1919" s="1" t="s">
        <v>1966</v>
      </c>
      <c r="F1919" s="2">
        <v>45268</v>
      </c>
      <c r="G1919" s="2">
        <v>45539</v>
      </c>
      <c r="H1919" s="2" t="str">
        <f>TEXT(Ecommerce_Sales[[#This Row],[Order_Date]],"mmmm")</f>
        <v>September</v>
      </c>
      <c r="I1919" s="2" t="str">
        <f>TEXT(Ecommerce_Sales[[#This Row],[Order_Date]],"yyyy")</f>
        <v>2024</v>
      </c>
      <c r="J1919" s="2" t="str">
        <f>TEXT(Ecommerce_Sales[[#This Row],[Order_Date]],"mmmm")</f>
        <v>September</v>
      </c>
      <c r="K1919" s="1" t="s">
        <v>1947</v>
      </c>
      <c r="L1919" s="1" t="s">
        <v>6499</v>
      </c>
      <c r="M1919" s="1" t="s">
        <v>2058</v>
      </c>
      <c r="N1919" s="1" t="s">
        <v>1950</v>
      </c>
      <c r="O1919" s="3">
        <v>939</v>
      </c>
      <c r="P1919">
        <v>3</v>
      </c>
      <c r="Q1919" s="3">
        <v>2818</v>
      </c>
      <c r="R1919" s="1" t="s">
        <v>1958</v>
      </c>
      <c r="S1919" s="3">
        <v>318</v>
      </c>
      <c r="T1919">
        <v>4</v>
      </c>
      <c r="U1919" t="str">
        <f>IF(Ecommerce_Sales[[#This Row],[Delivery_Time_Days]]&gt;7,"Delay",IF(Ecommerce_Sales[[#This Row],[Delivery_Time_Days]] = 0,"No delivery",IF(Ecommerce_Sales[[#This Row],[Delivery_Time_Days]]&lt;=7,"On-time")))</f>
        <v>On-time</v>
      </c>
      <c r="V1919" s="7">
        <f>Ecommerce_Sales[[#This Row],[Profit]]/Ecommerce_Sales[[#This Row],[Total_Price]]</f>
        <v>0.39992902767920513</v>
      </c>
      <c r="W1919" s="3">
        <v>1127</v>
      </c>
      <c r="X1919" s="3"/>
    </row>
    <row r="1920" spans="1:24" x14ac:dyDescent="0.25">
      <c r="A1920" s="1" t="s">
        <v>6500</v>
      </c>
      <c r="B1920" s="1" t="s">
        <v>1023</v>
      </c>
      <c r="C1920" s="1" t="s">
        <v>1024</v>
      </c>
      <c r="D1920" s="1" t="s">
        <v>4125</v>
      </c>
      <c r="E1920" s="1" t="s">
        <v>1961</v>
      </c>
      <c r="F1920" s="2">
        <v>45129</v>
      </c>
      <c r="G1920" s="2">
        <v>45586</v>
      </c>
      <c r="H1920" s="2" t="str">
        <f>TEXT(Ecommerce_Sales[[#This Row],[Order_Date]],"mmmm")</f>
        <v>October</v>
      </c>
      <c r="I1920" s="2" t="str">
        <f>TEXT(Ecommerce_Sales[[#This Row],[Order_Date]],"yyyy")</f>
        <v>2024</v>
      </c>
      <c r="J1920" s="2" t="str">
        <f>TEXT(Ecommerce_Sales[[#This Row],[Order_Date]],"mmmm")</f>
        <v>October</v>
      </c>
      <c r="K1920" s="1" t="s">
        <v>1947</v>
      </c>
      <c r="L1920" s="1" t="s">
        <v>6501</v>
      </c>
      <c r="M1920" s="1" t="s">
        <v>1977</v>
      </c>
      <c r="N1920" s="1" t="s">
        <v>1978</v>
      </c>
      <c r="O1920" s="3">
        <v>1054</v>
      </c>
      <c r="P1920">
        <v>3</v>
      </c>
      <c r="Q1920" s="3">
        <v>3162</v>
      </c>
      <c r="R1920" s="1" t="s">
        <v>1958</v>
      </c>
      <c r="S1920" s="3">
        <v>169</v>
      </c>
      <c r="T1920">
        <v>6</v>
      </c>
      <c r="U1920" t="str">
        <f>IF(Ecommerce_Sales[[#This Row],[Delivery_Time_Days]]&gt;7,"Delay",IF(Ecommerce_Sales[[#This Row],[Delivery_Time_Days]] = 0,"No delivery",IF(Ecommerce_Sales[[#This Row],[Delivery_Time_Days]]&lt;=7,"On-time")))</f>
        <v>On-time</v>
      </c>
      <c r="V1920" s="7">
        <f>Ecommerce_Sales[[#This Row],[Profit]]/Ecommerce_Sales[[#This Row],[Total_Price]]</f>
        <v>0.35009487666034156</v>
      </c>
      <c r="W1920" s="3">
        <v>1107</v>
      </c>
      <c r="X1920" s="3"/>
    </row>
    <row r="1921" spans="1:24" x14ac:dyDescent="0.25">
      <c r="A1921" s="1" t="s">
        <v>6502</v>
      </c>
      <c r="B1921" s="1" t="s">
        <v>232</v>
      </c>
      <c r="C1921" s="1" t="s">
        <v>233</v>
      </c>
      <c r="D1921" s="1" t="s">
        <v>2138</v>
      </c>
      <c r="E1921" s="1" t="s">
        <v>1946</v>
      </c>
      <c r="F1921" s="2">
        <v>45120</v>
      </c>
      <c r="G1921" s="2">
        <v>44942</v>
      </c>
      <c r="H1921" s="2" t="str">
        <f>TEXT(Ecommerce_Sales[[#This Row],[Order_Date]],"mmmm")</f>
        <v>January</v>
      </c>
      <c r="I1921" s="2" t="str">
        <f>TEXT(Ecommerce_Sales[[#This Row],[Order_Date]],"yyyy")</f>
        <v>2023</v>
      </c>
      <c r="J1921" s="2" t="str">
        <f>TEXT(Ecommerce_Sales[[#This Row],[Order_Date]],"mmmm")</f>
        <v>January</v>
      </c>
      <c r="K1921" s="1" t="s">
        <v>1947</v>
      </c>
      <c r="L1921" s="1" t="s">
        <v>6503</v>
      </c>
      <c r="M1921" s="1" t="s">
        <v>2002</v>
      </c>
      <c r="N1921" s="1" t="s">
        <v>1989</v>
      </c>
      <c r="O1921" s="3">
        <v>717</v>
      </c>
      <c r="P1921">
        <v>2</v>
      </c>
      <c r="Q1921" s="3">
        <v>1433</v>
      </c>
      <c r="R1921" s="1" t="s">
        <v>2008</v>
      </c>
      <c r="S1921" s="3">
        <v>140</v>
      </c>
      <c r="T1921">
        <v>10</v>
      </c>
      <c r="U1921" t="str">
        <f>IF(Ecommerce_Sales[[#This Row],[Delivery_Time_Days]]&gt;7,"Delay",IF(Ecommerce_Sales[[#This Row],[Delivery_Time_Days]] = 0,"No delivery",IF(Ecommerce_Sales[[#This Row],[Delivery_Time_Days]]&lt;=7,"On-time")))</f>
        <v>Delay</v>
      </c>
      <c r="V1921" s="7">
        <f>Ecommerce_Sales[[#This Row],[Profit]]/Ecommerce_Sales[[#This Row],[Total_Price]]</f>
        <v>0.24982554082344732</v>
      </c>
      <c r="W1921" s="3">
        <v>358</v>
      </c>
      <c r="X1921" s="3"/>
    </row>
    <row r="1922" spans="1:24" x14ac:dyDescent="0.25">
      <c r="A1922" s="1" t="s">
        <v>6504</v>
      </c>
      <c r="B1922" s="1" t="s">
        <v>1191</v>
      </c>
      <c r="C1922" s="1" t="s">
        <v>1192</v>
      </c>
      <c r="D1922" s="1" t="s">
        <v>3777</v>
      </c>
      <c r="E1922" s="1" t="s">
        <v>1946</v>
      </c>
      <c r="F1922" s="2">
        <v>45004</v>
      </c>
      <c r="G1922" s="2">
        <v>45074</v>
      </c>
      <c r="H1922" s="2" t="str">
        <f>TEXT(Ecommerce_Sales[[#This Row],[Order_Date]],"mmmm")</f>
        <v>May</v>
      </c>
      <c r="I1922" s="2" t="str">
        <f>TEXT(Ecommerce_Sales[[#This Row],[Order_Date]],"yyyy")</f>
        <v>2023</v>
      </c>
      <c r="J1922" s="2" t="str">
        <f>TEXT(Ecommerce_Sales[[#This Row],[Order_Date]],"mmmm")</f>
        <v>May</v>
      </c>
      <c r="K1922" s="1" t="s">
        <v>1947</v>
      </c>
      <c r="L1922" s="1" t="s">
        <v>6505</v>
      </c>
      <c r="M1922" s="1" t="s">
        <v>2043</v>
      </c>
      <c r="N1922" s="1" t="s">
        <v>1989</v>
      </c>
      <c r="O1922" s="3">
        <v>638</v>
      </c>
      <c r="P1922">
        <v>5</v>
      </c>
      <c r="Q1922" s="3">
        <v>3188</v>
      </c>
      <c r="R1922" s="1" t="s">
        <v>1958</v>
      </c>
      <c r="S1922" s="3">
        <v>237</v>
      </c>
      <c r="T1922">
        <v>3</v>
      </c>
      <c r="U1922" t="str">
        <f>IF(Ecommerce_Sales[[#This Row],[Delivery_Time_Days]]&gt;7,"Delay",IF(Ecommerce_Sales[[#This Row],[Delivery_Time_Days]] = 0,"No delivery",IF(Ecommerce_Sales[[#This Row],[Delivery_Time_Days]]&lt;=7,"On-time")))</f>
        <v>On-time</v>
      </c>
      <c r="V1922" s="7">
        <f>Ecommerce_Sales[[#This Row],[Profit]]/Ecommerce_Sales[[#This Row],[Total_Price]]</f>
        <v>0.25</v>
      </c>
      <c r="W1922" s="3">
        <v>797</v>
      </c>
      <c r="X1922" s="3"/>
    </row>
    <row r="1923" spans="1:24" x14ac:dyDescent="0.25">
      <c r="A1923" s="1" t="s">
        <v>6506</v>
      </c>
      <c r="B1923" s="1" t="s">
        <v>1366</v>
      </c>
      <c r="C1923" s="1" t="s">
        <v>1367</v>
      </c>
      <c r="D1923" s="1" t="s">
        <v>3010</v>
      </c>
      <c r="E1923" s="1" t="s">
        <v>1996</v>
      </c>
      <c r="F1923" s="2">
        <v>45330</v>
      </c>
      <c r="G1923" s="2">
        <v>45524</v>
      </c>
      <c r="H1923" s="2" t="str">
        <f>TEXT(Ecommerce_Sales[[#This Row],[Order_Date]],"mmmm")</f>
        <v>August</v>
      </c>
      <c r="I1923" s="2" t="str">
        <f>TEXT(Ecommerce_Sales[[#This Row],[Order_Date]],"yyyy")</f>
        <v>2024</v>
      </c>
      <c r="J1923" s="2" t="str">
        <f>TEXT(Ecommerce_Sales[[#This Row],[Order_Date]],"mmmm")</f>
        <v>August</v>
      </c>
      <c r="K1923" s="1" t="s">
        <v>1986</v>
      </c>
      <c r="L1923" s="1" t="s">
        <v>2804</v>
      </c>
      <c r="M1923" s="1" t="s">
        <v>1998</v>
      </c>
      <c r="N1923" s="1" t="s">
        <v>1973</v>
      </c>
      <c r="O1923" s="3">
        <v>466</v>
      </c>
      <c r="P1923">
        <v>1</v>
      </c>
      <c r="Q1923" s="3">
        <v>466</v>
      </c>
      <c r="R1923" s="1" t="s">
        <v>1951</v>
      </c>
      <c r="S1923" s="3">
        <v>66</v>
      </c>
      <c r="U1923" t="str">
        <f>IF(Ecommerce_Sales[[#This Row],[Delivery_Time_Days]]&gt;7,"Delay",IF(Ecommerce_Sales[[#This Row],[Delivery_Time_Days]] = 0,"No delivery",IF(Ecommerce_Sales[[#This Row],[Delivery_Time_Days]]&lt;=7,"On-time")))</f>
        <v>No delivery</v>
      </c>
      <c r="V1923" s="7">
        <f>Ecommerce_Sales[[#This Row],[Profit]]/Ecommerce_Sales[[#This Row],[Total_Price]]</f>
        <v>0.30042918454935624</v>
      </c>
      <c r="W1923" s="3">
        <v>140</v>
      </c>
      <c r="X1923" s="3"/>
    </row>
    <row r="1924" spans="1:24" x14ac:dyDescent="0.25">
      <c r="A1924" s="1" t="s">
        <v>6507</v>
      </c>
      <c r="B1924" s="1" t="s">
        <v>928</v>
      </c>
      <c r="C1924" s="1" t="s">
        <v>929</v>
      </c>
      <c r="D1924" s="1" t="s">
        <v>2694</v>
      </c>
      <c r="E1924" s="1" t="s">
        <v>1966</v>
      </c>
      <c r="F1924" s="2">
        <v>45535</v>
      </c>
      <c r="G1924" s="2">
        <v>45570</v>
      </c>
      <c r="H1924" s="2" t="str">
        <f>TEXT(Ecommerce_Sales[[#This Row],[Order_Date]],"mmmm")</f>
        <v>October</v>
      </c>
      <c r="I1924" s="2" t="str">
        <f>TEXT(Ecommerce_Sales[[#This Row],[Order_Date]],"yyyy")</f>
        <v>2024</v>
      </c>
      <c r="J1924" s="2" t="str">
        <f>TEXT(Ecommerce_Sales[[#This Row],[Order_Date]],"mmmm")</f>
        <v>October</v>
      </c>
      <c r="K1924" s="1" t="s">
        <v>1947</v>
      </c>
      <c r="L1924" s="1" t="s">
        <v>5576</v>
      </c>
      <c r="M1924" s="1" t="s">
        <v>2030</v>
      </c>
      <c r="N1924" s="1" t="s">
        <v>1978</v>
      </c>
      <c r="O1924" s="3">
        <v>479</v>
      </c>
      <c r="P1924">
        <v>1</v>
      </c>
      <c r="Q1924" s="3">
        <v>479</v>
      </c>
      <c r="R1924" s="1" t="s">
        <v>1951</v>
      </c>
      <c r="S1924" s="3">
        <v>68</v>
      </c>
      <c r="T1924">
        <v>10</v>
      </c>
      <c r="U1924" t="str">
        <f>IF(Ecommerce_Sales[[#This Row],[Delivery_Time_Days]]&gt;7,"Delay",IF(Ecommerce_Sales[[#This Row],[Delivery_Time_Days]] = 0,"No delivery",IF(Ecommerce_Sales[[#This Row],[Delivery_Time_Days]]&lt;=7,"On-time")))</f>
        <v>Delay</v>
      </c>
      <c r="V1924" s="7">
        <f>Ecommerce_Sales[[#This Row],[Profit]]/Ecommerce_Sales[[#This Row],[Total_Price]]</f>
        <v>0.35073068893528186</v>
      </c>
      <c r="W1924" s="3">
        <v>168</v>
      </c>
      <c r="X1924" s="3"/>
    </row>
    <row r="1925" spans="1:24" x14ac:dyDescent="0.25">
      <c r="A1925" s="1" t="s">
        <v>6508</v>
      </c>
      <c r="B1925" s="1" t="s">
        <v>1671</v>
      </c>
      <c r="C1925" s="1" t="s">
        <v>1672</v>
      </c>
      <c r="D1925" s="1" t="s">
        <v>5991</v>
      </c>
      <c r="E1925" s="1" t="s">
        <v>1961</v>
      </c>
      <c r="F1925" s="2">
        <v>45157</v>
      </c>
      <c r="G1925" s="2">
        <v>45028</v>
      </c>
      <c r="H1925" s="2" t="str">
        <f>TEXT(Ecommerce_Sales[[#This Row],[Order_Date]],"mmmm")</f>
        <v>April</v>
      </c>
      <c r="I1925" s="2" t="str">
        <f>TEXT(Ecommerce_Sales[[#This Row],[Order_Date]],"yyyy")</f>
        <v>2023</v>
      </c>
      <c r="J1925" s="2" t="str">
        <f>TEXT(Ecommerce_Sales[[#This Row],[Order_Date]],"mmmm")</f>
        <v>April</v>
      </c>
      <c r="K1925" s="1" t="s">
        <v>1947</v>
      </c>
      <c r="L1925" s="1" t="s">
        <v>6509</v>
      </c>
      <c r="M1925" s="1" t="s">
        <v>2065</v>
      </c>
      <c r="N1925" s="1" t="s">
        <v>1978</v>
      </c>
      <c r="O1925" s="3">
        <v>385</v>
      </c>
      <c r="P1925">
        <v>3</v>
      </c>
      <c r="Q1925" s="3">
        <v>1156</v>
      </c>
      <c r="R1925" s="1" t="s">
        <v>1951</v>
      </c>
      <c r="S1925" s="3">
        <v>153</v>
      </c>
      <c r="T1925">
        <v>6</v>
      </c>
      <c r="U1925" t="str">
        <f>IF(Ecommerce_Sales[[#This Row],[Delivery_Time_Days]]&gt;7,"Delay",IF(Ecommerce_Sales[[#This Row],[Delivery_Time_Days]] = 0,"No delivery",IF(Ecommerce_Sales[[#This Row],[Delivery_Time_Days]]&lt;=7,"On-time")))</f>
        <v>On-time</v>
      </c>
      <c r="V1925" s="7">
        <f>Ecommerce_Sales[[#This Row],[Profit]]/Ecommerce_Sales[[#This Row],[Total_Price]]</f>
        <v>0.35034602076124566</v>
      </c>
      <c r="W1925" s="3">
        <v>405</v>
      </c>
      <c r="X1925" s="3"/>
    </row>
    <row r="1926" spans="1:24" x14ac:dyDescent="0.25">
      <c r="A1926" s="1" t="s">
        <v>6510</v>
      </c>
      <c r="B1926" s="1" t="s">
        <v>266</v>
      </c>
      <c r="C1926" s="1" t="s">
        <v>267</v>
      </c>
      <c r="D1926" s="1" t="s">
        <v>3456</v>
      </c>
      <c r="E1926" s="1" t="s">
        <v>1996</v>
      </c>
      <c r="F1926" s="2">
        <v>45560</v>
      </c>
      <c r="G1926" s="2">
        <v>45463</v>
      </c>
      <c r="H1926" s="2" t="str">
        <f>TEXT(Ecommerce_Sales[[#This Row],[Order_Date]],"mmmm")</f>
        <v>June</v>
      </c>
      <c r="I1926" s="2" t="str">
        <f>TEXT(Ecommerce_Sales[[#This Row],[Order_Date]],"yyyy")</f>
        <v>2024</v>
      </c>
      <c r="J1926" s="2" t="str">
        <f>TEXT(Ecommerce_Sales[[#This Row],[Order_Date]],"mmmm")</f>
        <v>June</v>
      </c>
      <c r="K1926" s="1" t="s">
        <v>1986</v>
      </c>
      <c r="L1926" s="1" t="s">
        <v>4621</v>
      </c>
      <c r="M1926" s="1" t="s">
        <v>2043</v>
      </c>
      <c r="N1926" s="1" t="s">
        <v>1989</v>
      </c>
      <c r="O1926" s="3">
        <v>53</v>
      </c>
      <c r="P1926">
        <v>3</v>
      </c>
      <c r="Q1926" s="3">
        <v>159</v>
      </c>
      <c r="R1926" s="1" t="s">
        <v>1951</v>
      </c>
      <c r="S1926" s="3">
        <v>20</v>
      </c>
      <c r="U1926" t="str">
        <f>IF(Ecommerce_Sales[[#This Row],[Delivery_Time_Days]]&gt;7,"Delay",IF(Ecommerce_Sales[[#This Row],[Delivery_Time_Days]] = 0,"No delivery",IF(Ecommerce_Sales[[#This Row],[Delivery_Time_Days]]&lt;=7,"On-time")))</f>
        <v>No delivery</v>
      </c>
      <c r="V1926" s="7">
        <f>Ecommerce_Sales[[#This Row],[Profit]]/Ecommerce_Sales[[#This Row],[Total_Price]]</f>
        <v>0.25157232704402516</v>
      </c>
      <c r="W1926" s="3">
        <v>40</v>
      </c>
      <c r="X1926" s="3"/>
    </row>
    <row r="1927" spans="1:24" x14ac:dyDescent="0.25">
      <c r="A1927" s="1" t="s">
        <v>6511</v>
      </c>
      <c r="B1927" s="1" t="s">
        <v>1221</v>
      </c>
      <c r="C1927" s="1" t="s">
        <v>1222</v>
      </c>
      <c r="D1927" s="1" t="s">
        <v>2541</v>
      </c>
      <c r="E1927" s="1" t="s">
        <v>2005</v>
      </c>
      <c r="F1927" s="2">
        <v>45382</v>
      </c>
      <c r="G1927" s="2">
        <v>45265</v>
      </c>
      <c r="H1927" s="2" t="str">
        <f>TEXT(Ecommerce_Sales[[#This Row],[Order_Date]],"mmmm")</f>
        <v>December</v>
      </c>
      <c r="I1927" s="2" t="str">
        <f>TEXT(Ecommerce_Sales[[#This Row],[Order_Date]],"yyyy")</f>
        <v>2023</v>
      </c>
      <c r="J1927" s="2" t="str">
        <f>TEXT(Ecommerce_Sales[[#This Row],[Order_Date]],"mmmm")</f>
        <v>December</v>
      </c>
      <c r="K1927" s="1" t="s">
        <v>1947</v>
      </c>
      <c r="L1927" s="1" t="s">
        <v>6512</v>
      </c>
      <c r="M1927" s="1" t="s">
        <v>2047</v>
      </c>
      <c r="N1927" s="1" t="s">
        <v>1989</v>
      </c>
      <c r="O1927" s="3">
        <v>1630</v>
      </c>
      <c r="P1927">
        <v>4</v>
      </c>
      <c r="Q1927" s="3">
        <v>6520</v>
      </c>
      <c r="R1927" s="1" t="s">
        <v>1958</v>
      </c>
      <c r="S1927" s="3">
        <v>913</v>
      </c>
      <c r="T1927">
        <v>10</v>
      </c>
      <c r="U1927" t="str">
        <f>IF(Ecommerce_Sales[[#This Row],[Delivery_Time_Days]]&gt;7,"Delay",IF(Ecommerce_Sales[[#This Row],[Delivery_Time_Days]] = 0,"No delivery",IF(Ecommerce_Sales[[#This Row],[Delivery_Time_Days]]&lt;=7,"On-time")))</f>
        <v>Delay</v>
      </c>
      <c r="V1927" s="7">
        <f>Ecommerce_Sales[[#This Row],[Profit]]/Ecommerce_Sales[[#This Row],[Total_Price]]</f>
        <v>0.25</v>
      </c>
      <c r="W1927" s="3">
        <v>1630</v>
      </c>
      <c r="X1927" s="3"/>
    </row>
    <row r="1928" spans="1:24" x14ac:dyDescent="0.25">
      <c r="A1928" s="1" t="s">
        <v>6513</v>
      </c>
      <c r="B1928" s="1" t="s">
        <v>82</v>
      </c>
      <c r="C1928" s="1" t="s">
        <v>83</v>
      </c>
      <c r="D1928" s="1" t="s">
        <v>3221</v>
      </c>
      <c r="E1928" s="1" t="s">
        <v>1946</v>
      </c>
      <c r="F1928" s="2">
        <v>45029</v>
      </c>
      <c r="G1928" s="2">
        <v>45261</v>
      </c>
      <c r="H1928" s="2" t="str">
        <f>TEXT(Ecommerce_Sales[[#This Row],[Order_Date]],"mmmm")</f>
        <v>December</v>
      </c>
      <c r="I1928" s="2" t="str">
        <f>TEXT(Ecommerce_Sales[[#This Row],[Order_Date]],"yyyy")</f>
        <v>2023</v>
      </c>
      <c r="J1928" s="2" t="str">
        <f>TEXT(Ecommerce_Sales[[#This Row],[Order_Date]],"mmmm")</f>
        <v>December</v>
      </c>
      <c r="K1928" s="1" t="s">
        <v>1986</v>
      </c>
      <c r="L1928" s="1" t="s">
        <v>6514</v>
      </c>
      <c r="M1928" s="1" t="s">
        <v>2079</v>
      </c>
      <c r="N1928" s="1" t="s">
        <v>1973</v>
      </c>
      <c r="O1928" s="3">
        <v>1918</v>
      </c>
      <c r="P1928">
        <v>4</v>
      </c>
      <c r="Q1928" s="3">
        <v>7671</v>
      </c>
      <c r="R1928" s="1" t="s">
        <v>2012</v>
      </c>
      <c r="S1928" s="3">
        <v>453</v>
      </c>
      <c r="U1928" t="str">
        <f>IF(Ecommerce_Sales[[#This Row],[Delivery_Time_Days]]&gt;7,"Delay",IF(Ecommerce_Sales[[#This Row],[Delivery_Time_Days]] = 0,"No delivery",IF(Ecommerce_Sales[[#This Row],[Delivery_Time_Days]]&lt;=7,"On-time")))</f>
        <v>No delivery</v>
      </c>
      <c r="V1928" s="7">
        <f>Ecommerce_Sales[[#This Row],[Profit]]/Ecommerce_Sales[[#This Row],[Total_Price]]</f>
        <v>0.29996089166992568</v>
      </c>
      <c r="W1928" s="3">
        <v>2301</v>
      </c>
      <c r="X1928" s="3"/>
    </row>
    <row r="1929" spans="1:24" x14ac:dyDescent="0.25">
      <c r="A1929" s="1" t="s">
        <v>6515</v>
      </c>
      <c r="B1929" s="1" t="s">
        <v>581</v>
      </c>
      <c r="C1929" s="1" t="s">
        <v>582</v>
      </c>
      <c r="D1929" s="1" t="s">
        <v>4884</v>
      </c>
      <c r="E1929" s="1" t="s">
        <v>1961</v>
      </c>
      <c r="F1929" s="2">
        <v>45114</v>
      </c>
      <c r="G1929" s="2">
        <v>45033</v>
      </c>
      <c r="H1929" s="2" t="str">
        <f>TEXT(Ecommerce_Sales[[#This Row],[Order_Date]],"mmmm")</f>
        <v>April</v>
      </c>
      <c r="I1929" s="2" t="str">
        <f>TEXT(Ecommerce_Sales[[#This Row],[Order_Date]],"yyyy")</f>
        <v>2023</v>
      </c>
      <c r="J1929" s="2" t="str">
        <f>TEXT(Ecommerce_Sales[[#This Row],[Order_Date]],"mmmm")</f>
        <v>April</v>
      </c>
      <c r="K1929" s="1" t="s">
        <v>1947</v>
      </c>
      <c r="L1929" s="1" t="s">
        <v>2623</v>
      </c>
      <c r="M1929" s="1" t="s">
        <v>2072</v>
      </c>
      <c r="N1929" s="1" t="s">
        <v>1950</v>
      </c>
      <c r="O1929" s="3">
        <v>295</v>
      </c>
      <c r="P1929">
        <v>3</v>
      </c>
      <c r="Q1929" s="3">
        <v>885</v>
      </c>
      <c r="R1929" s="1" t="s">
        <v>1951</v>
      </c>
      <c r="S1929" s="3">
        <v>45</v>
      </c>
      <c r="T1929">
        <v>7</v>
      </c>
      <c r="U1929" t="str">
        <f>IF(Ecommerce_Sales[[#This Row],[Delivery_Time_Days]]&gt;7,"Delay",IF(Ecommerce_Sales[[#This Row],[Delivery_Time_Days]] = 0,"No delivery",IF(Ecommerce_Sales[[#This Row],[Delivery_Time_Days]]&lt;=7,"On-time")))</f>
        <v>On-time</v>
      </c>
      <c r="V1929" s="7">
        <f>Ecommerce_Sales[[#This Row],[Profit]]/Ecommerce_Sales[[#This Row],[Total_Price]]</f>
        <v>0.4</v>
      </c>
      <c r="W1929" s="3">
        <v>354</v>
      </c>
      <c r="X1929" s="3"/>
    </row>
    <row r="1930" spans="1:24" x14ac:dyDescent="0.25">
      <c r="A1930" s="1" t="s">
        <v>6516</v>
      </c>
      <c r="B1930" s="1" t="s">
        <v>1325</v>
      </c>
      <c r="C1930" s="1" t="s">
        <v>1326</v>
      </c>
      <c r="D1930" s="1" t="s">
        <v>4969</v>
      </c>
      <c r="E1930" s="1" t="s">
        <v>1966</v>
      </c>
      <c r="F1930" s="2">
        <v>45307</v>
      </c>
      <c r="G1930" s="2">
        <v>45201</v>
      </c>
      <c r="H1930" s="2" t="str">
        <f>TEXT(Ecommerce_Sales[[#This Row],[Order_Date]],"mmmm")</f>
        <v>October</v>
      </c>
      <c r="I1930" s="2" t="str">
        <f>TEXT(Ecommerce_Sales[[#This Row],[Order_Date]],"yyyy")</f>
        <v>2023</v>
      </c>
      <c r="J1930" s="2" t="str">
        <f>TEXT(Ecommerce_Sales[[#This Row],[Order_Date]],"mmmm")</f>
        <v>October</v>
      </c>
      <c r="K1930" s="1" t="s">
        <v>1947</v>
      </c>
      <c r="L1930" s="1" t="s">
        <v>6517</v>
      </c>
      <c r="M1930" s="1" t="s">
        <v>1972</v>
      </c>
      <c r="N1930" s="1" t="s">
        <v>1973</v>
      </c>
      <c r="O1930" s="3">
        <v>348</v>
      </c>
      <c r="P1930">
        <v>4</v>
      </c>
      <c r="Q1930" s="3">
        <v>1390</v>
      </c>
      <c r="R1930" s="1" t="s">
        <v>2016</v>
      </c>
      <c r="S1930" s="3">
        <v>190</v>
      </c>
      <c r="T1930">
        <v>5</v>
      </c>
      <c r="U1930" t="str">
        <f>IF(Ecommerce_Sales[[#This Row],[Delivery_Time_Days]]&gt;7,"Delay",IF(Ecommerce_Sales[[#This Row],[Delivery_Time_Days]] = 0,"No delivery",IF(Ecommerce_Sales[[#This Row],[Delivery_Time_Days]]&lt;=7,"On-time")))</f>
        <v>On-time</v>
      </c>
      <c r="V1930" s="7">
        <f>Ecommerce_Sales[[#This Row],[Profit]]/Ecommerce_Sales[[#This Row],[Total_Price]]</f>
        <v>0.3</v>
      </c>
      <c r="W1930" s="3">
        <v>417</v>
      </c>
      <c r="X1930" s="3"/>
    </row>
    <row r="1931" spans="1:24" x14ac:dyDescent="0.25">
      <c r="A1931" s="1" t="s">
        <v>6518</v>
      </c>
      <c r="B1931" s="1" t="s">
        <v>32</v>
      </c>
      <c r="C1931" s="1" t="s">
        <v>33</v>
      </c>
      <c r="D1931" s="1" t="s">
        <v>2118</v>
      </c>
      <c r="E1931" s="1" t="s">
        <v>1961</v>
      </c>
      <c r="F1931" s="2">
        <v>45247</v>
      </c>
      <c r="G1931" s="2">
        <v>44978</v>
      </c>
      <c r="H1931" s="2" t="str">
        <f>TEXT(Ecommerce_Sales[[#This Row],[Order_Date]],"mmmm")</f>
        <v>February</v>
      </c>
      <c r="I1931" s="2" t="str">
        <f>TEXT(Ecommerce_Sales[[#This Row],[Order_Date]],"yyyy")</f>
        <v>2023</v>
      </c>
      <c r="J1931" s="2" t="str">
        <f>TEXT(Ecommerce_Sales[[#This Row],[Order_Date]],"mmmm")</f>
        <v>February</v>
      </c>
      <c r="K1931" s="1" t="s">
        <v>1986</v>
      </c>
      <c r="L1931" s="1" t="s">
        <v>6519</v>
      </c>
      <c r="M1931" s="1" t="s">
        <v>2002</v>
      </c>
      <c r="N1931" s="1" t="s">
        <v>1989</v>
      </c>
      <c r="O1931" s="3">
        <v>118</v>
      </c>
      <c r="P1931">
        <v>4</v>
      </c>
      <c r="Q1931" s="3">
        <v>472</v>
      </c>
      <c r="R1931" s="1" t="s">
        <v>1958</v>
      </c>
      <c r="S1931" s="3">
        <v>63</v>
      </c>
      <c r="U1931" t="str">
        <f>IF(Ecommerce_Sales[[#This Row],[Delivery_Time_Days]]&gt;7,"Delay",IF(Ecommerce_Sales[[#This Row],[Delivery_Time_Days]] = 0,"No delivery",IF(Ecommerce_Sales[[#This Row],[Delivery_Time_Days]]&lt;=7,"On-time")))</f>
        <v>No delivery</v>
      </c>
      <c r="V1931" s="7">
        <f>Ecommerce_Sales[[#This Row],[Profit]]/Ecommerce_Sales[[#This Row],[Total_Price]]</f>
        <v>0.25</v>
      </c>
      <c r="W1931" s="3">
        <v>118</v>
      </c>
      <c r="X1931" s="3"/>
    </row>
    <row r="1932" spans="1:24" x14ac:dyDescent="0.25">
      <c r="A1932" s="1" t="s">
        <v>6520</v>
      </c>
      <c r="B1932" s="1" t="s">
        <v>1733</v>
      </c>
      <c r="C1932" s="1" t="s">
        <v>1734</v>
      </c>
      <c r="D1932" s="1" t="s">
        <v>3578</v>
      </c>
      <c r="E1932" s="1" t="s">
        <v>1981</v>
      </c>
      <c r="F1932" s="2">
        <v>45652</v>
      </c>
      <c r="G1932" s="2">
        <v>45436</v>
      </c>
      <c r="H1932" s="2" t="str">
        <f>TEXT(Ecommerce_Sales[[#This Row],[Order_Date]],"mmmm")</f>
        <v>May</v>
      </c>
      <c r="I1932" s="2" t="str">
        <f>TEXT(Ecommerce_Sales[[#This Row],[Order_Date]],"yyyy")</f>
        <v>2024</v>
      </c>
      <c r="J1932" s="2" t="str">
        <f>TEXT(Ecommerce_Sales[[#This Row],[Order_Date]],"mmmm")</f>
        <v>May</v>
      </c>
      <c r="K1932" s="1" t="s">
        <v>1947</v>
      </c>
      <c r="L1932" s="1" t="s">
        <v>3230</v>
      </c>
      <c r="M1932" s="1" t="s">
        <v>2072</v>
      </c>
      <c r="N1932" s="1" t="s">
        <v>1950</v>
      </c>
      <c r="O1932" s="3">
        <v>481</v>
      </c>
      <c r="P1932">
        <v>5</v>
      </c>
      <c r="Q1932" s="3">
        <v>2403</v>
      </c>
      <c r="R1932" s="1" t="s">
        <v>2008</v>
      </c>
      <c r="S1932" s="3">
        <v>288</v>
      </c>
      <c r="T1932">
        <v>9</v>
      </c>
      <c r="U1932" t="str">
        <f>IF(Ecommerce_Sales[[#This Row],[Delivery_Time_Days]]&gt;7,"Delay",IF(Ecommerce_Sales[[#This Row],[Delivery_Time_Days]] = 0,"No delivery",IF(Ecommerce_Sales[[#This Row],[Delivery_Time_Days]]&lt;=7,"On-time")))</f>
        <v>Delay</v>
      </c>
      <c r="V1932" s="7">
        <f>Ecommerce_Sales[[#This Row],[Profit]]/Ecommerce_Sales[[#This Row],[Total_Price]]</f>
        <v>0.39991677070328757</v>
      </c>
      <c r="W1932" s="3">
        <v>961</v>
      </c>
      <c r="X1932" s="3"/>
    </row>
    <row r="1933" spans="1:24" x14ac:dyDescent="0.25">
      <c r="A1933" s="1" t="s">
        <v>6521</v>
      </c>
      <c r="B1933" s="1" t="s">
        <v>440</v>
      </c>
      <c r="C1933" s="1" t="s">
        <v>441</v>
      </c>
      <c r="D1933" s="1" t="s">
        <v>2021</v>
      </c>
      <c r="E1933" s="1" t="s">
        <v>1996</v>
      </c>
      <c r="F1933" s="2">
        <v>45193</v>
      </c>
      <c r="G1933" s="2">
        <v>44975</v>
      </c>
      <c r="H1933" s="2" t="str">
        <f>TEXT(Ecommerce_Sales[[#This Row],[Order_Date]],"mmmm")</f>
        <v>February</v>
      </c>
      <c r="I1933" s="2" t="str">
        <f>TEXT(Ecommerce_Sales[[#This Row],[Order_Date]],"yyyy")</f>
        <v>2023</v>
      </c>
      <c r="J1933" s="2" t="str">
        <f>TEXT(Ecommerce_Sales[[#This Row],[Order_Date]],"mmmm")</f>
        <v>February</v>
      </c>
      <c r="K1933" s="1" t="s">
        <v>1947</v>
      </c>
      <c r="L1933" s="1" t="s">
        <v>3135</v>
      </c>
      <c r="M1933" s="1" t="s">
        <v>1956</v>
      </c>
      <c r="N1933" s="1" t="s">
        <v>1957</v>
      </c>
      <c r="O1933" s="3">
        <v>799</v>
      </c>
      <c r="P1933">
        <v>1</v>
      </c>
      <c r="Q1933" s="3">
        <v>799</v>
      </c>
      <c r="R1933" s="1" t="s">
        <v>1958</v>
      </c>
      <c r="S1933" s="3">
        <v>95</v>
      </c>
      <c r="T1933">
        <v>3</v>
      </c>
      <c r="U1933" t="str">
        <f>IF(Ecommerce_Sales[[#This Row],[Delivery_Time_Days]]&gt;7,"Delay",IF(Ecommerce_Sales[[#This Row],[Delivery_Time_Days]] = 0,"No delivery",IF(Ecommerce_Sales[[#This Row],[Delivery_Time_Days]]&lt;=7,"On-time")))</f>
        <v>On-time</v>
      </c>
      <c r="V1933" s="7">
        <f>Ecommerce_Sales[[#This Row],[Profit]]/Ecommerce_Sales[[#This Row],[Total_Price]]</f>
        <v>0.15018773466833543</v>
      </c>
      <c r="W1933" s="3">
        <v>120</v>
      </c>
      <c r="X1933" s="3"/>
    </row>
    <row r="1934" spans="1:24" x14ac:dyDescent="0.25">
      <c r="A1934" s="1" t="s">
        <v>6522</v>
      </c>
      <c r="B1934" s="1" t="s">
        <v>220</v>
      </c>
      <c r="C1934" s="1" t="s">
        <v>221</v>
      </c>
      <c r="D1934" s="1" t="s">
        <v>3989</v>
      </c>
      <c r="E1934" s="1" t="s">
        <v>1981</v>
      </c>
      <c r="F1934" s="2">
        <v>45567</v>
      </c>
      <c r="G1934" s="2">
        <v>45482</v>
      </c>
      <c r="H1934" s="2" t="str">
        <f>TEXT(Ecommerce_Sales[[#This Row],[Order_Date]],"mmmm")</f>
        <v>July</v>
      </c>
      <c r="I1934" s="2" t="str">
        <f>TEXT(Ecommerce_Sales[[#This Row],[Order_Date]],"yyyy")</f>
        <v>2024</v>
      </c>
      <c r="J1934" s="2" t="str">
        <f>TEXT(Ecommerce_Sales[[#This Row],[Order_Date]],"mmmm")</f>
        <v>July</v>
      </c>
      <c r="K1934" s="1" t="s">
        <v>1947</v>
      </c>
      <c r="L1934" s="1" t="s">
        <v>6523</v>
      </c>
      <c r="M1934" s="1" t="s">
        <v>2058</v>
      </c>
      <c r="N1934" s="1" t="s">
        <v>1950</v>
      </c>
      <c r="O1934" s="3">
        <v>1163</v>
      </c>
      <c r="P1934">
        <v>2</v>
      </c>
      <c r="Q1934" s="3">
        <v>2326</v>
      </c>
      <c r="R1934" s="1" t="s">
        <v>2016</v>
      </c>
      <c r="S1934" s="3">
        <v>308</v>
      </c>
      <c r="T1934">
        <v>10</v>
      </c>
      <c r="U1934" t="str">
        <f>IF(Ecommerce_Sales[[#This Row],[Delivery_Time_Days]]&gt;7,"Delay",IF(Ecommerce_Sales[[#This Row],[Delivery_Time_Days]] = 0,"No delivery",IF(Ecommerce_Sales[[#This Row],[Delivery_Time_Days]]&lt;=7,"On-time")))</f>
        <v>Delay</v>
      </c>
      <c r="V1934" s="7">
        <f>Ecommerce_Sales[[#This Row],[Profit]]/Ecommerce_Sales[[#This Row],[Total_Price]]</f>
        <v>0.3998280309544282</v>
      </c>
      <c r="W1934" s="3">
        <v>930</v>
      </c>
      <c r="X1934" s="3"/>
    </row>
    <row r="1935" spans="1:24" x14ac:dyDescent="0.25">
      <c r="A1935" s="1" t="s">
        <v>6524</v>
      </c>
      <c r="B1935" s="1" t="s">
        <v>413</v>
      </c>
      <c r="C1935" s="1" t="s">
        <v>1592</v>
      </c>
      <c r="D1935" s="1" t="s">
        <v>3803</v>
      </c>
      <c r="E1935" s="1" t="s">
        <v>1961</v>
      </c>
      <c r="F1935" s="2">
        <v>45163</v>
      </c>
      <c r="G1935" s="2">
        <v>44985</v>
      </c>
      <c r="H1935" s="2" t="str">
        <f>TEXT(Ecommerce_Sales[[#This Row],[Order_Date]],"mmmm")</f>
        <v>February</v>
      </c>
      <c r="I1935" s="2" t="str">
        <f>TEXT(Ecommerce_Sales[[#This Row],[Order_Date]],"yyyy")</f>
        <v>2023</v>
      </c>
      <c r="J1935" s="2" t="str">
        <f>TEXT(Ecommerce_Sales[[#This Row],[Order_Date]],"mmmm")</f>
        <v>February</v>
      </c>
      <c r="K1935" s="1" t="s">
        <v>1947</v>
      </c>
      <c r="L1935" s="1" t="s">
        <v>6525</v>
      </c>
      <c r="M1935" s="1" t="s">
        <v>2058</v>
      </c>
      <c r="N1935" s="1" t="s">
        <v>1950</v>
      </c>
      <c r="O1935" s="3">
        <v>332</v>
      </c>
      <c r="P1935">
        <v>1</v>
      </c>
      <c r="Q1935" s="3">
        <v>332</v>
      </c>
      <c r="R1935" s="1" t="s">
        <v>1958</v>
      </c>
      <c r="S1935" s="3">
        <v>20</v>
      </c>
      <c r="T1935">
        <v>10</v>
      </c>
      <c r="U1935" t="str">
        <f>IF(Ecommerce_Sales[[#This Row],[Delivery_Time_Days]]&gt;7,"Delay",IF(Ecommerce_Sales[[#This Row],[Delivery_Time_Days]] = 0,"No delivery",IF(Ecommerce_Sales[[#This Row],[Delivery_Time_Days]]&lt;=7,"On-time")))</f>
        <v>Delay</v>
      </c>
      <c r="V1935" s="7">
        <f>Ecommerce_Sales[[#This Row],[Profit]]/Ecommerce_Sales[[#This Row],[Total_Price]]</f>
        <v>0.4006024096385542</v>
      </c>
      <c r="W1935" s="3">
        <v>133</v>
      </c>
      <c r="X1935" s="3"/>
    </row>
    <row r="1936" spans="1:24" x14ac:dyDescent="0.25">
      <c r="A1936" s="1" t="s">
        <v>6526</v>
      </c>
      <c r="B1936" s="1" t="s">
        <v>60</v>
      </c>
      <c r="C1936" s="1" t="s">
        <v>61</v>
      </c>
      <c r="D1936" s="1" t="s">
        <v>2881</v>
      </c>
      <c r="E1936" s="1" t="s">
        <v>1954</v>
      </c>
      <c r="F1936" s="2">
        <v>45212</v>
      </c>
      <c r="G1936" s="2">
        <v>45031</v>
      </c>
      <c r="H1936" s="2" t="str">
        <f>TEXT(Ecommerce_Sales[[#This Row],[Order_Date]],"mmmm")</f>
        <v>April</v>
      </c>
      <c r="I1936" s="2" t="str">
        <f>TEXT(Ecommerce_Sales[[#This Row],[Order_Date]],"yyyy")</f>
        <v>2023</v>
      </c>
      <c r="J1936" s="2" t="str">
        <f>TEXT(Ecommerce_Sales[[#This Row],[Order_Date]],"mmmm")</f>
        <v>April</v>
      </c>
      <c r="K1936" s="1" t="s">
        <v>1947</v>
      </c>
      <c r="L1936" s="1" t="s">
        <v>6527</v>
      </c>
      <c r="M1936" s="1" t="s">
        <v>2072</v>
      </c>
      <c r="N1936" s="1" t="s">
        <v>1950</v>
      </c>
      <c r="O1936" s="3">
        <v>308</v>
      </c>
      <c r="P1936">
        <v>1</v>
      </c>
      <c r="Q1936" s="3">
        <v>308</v>
      </c>
      <c r="R1936" s="1" t="s">
        <v>2012</v>
      </c>
      <c r="S1936" s="3">
        <v>16</v>
      </c>
      <c r="T1936">
        <v>5</v>
      </c>
      <c r="U1936" t="str">
        <f>IF(Ecommerce_Sales[[#This Row],[Delivery_Time_Days]]&gt;7,"Delay",IF(Ecommerce_Sales[[#This Row],[Delivery_Time_Days]] = 0,"No delivery",IF(Ecommerce_Sales[[#This Row],[Delivery_Time_Days]]&lt;=7,"On-time")))</f>
        <v>On-time</v>
      </c>
      <c r="V1936" s="7">
        <f>Ecommerce_Sales[[#This Row],[Profit]]/Ecommerce_Sales[[#This Row],[Total_Price]]</f>
        <v>0.39935064935064934</v>
      </c>
      <c r="W1936" s="3">
        <v>123</v>
      </c>
      <c r="X1936" s="3"/>
    </row>
    <row r="1937" spans="1:24" x14ac:dyDescent="0.25">
      <c r="A1937" s="1" t="s">
        <v>6528</v>
      </c>
      <c r="B1937" s="1" t="s">
        <v>272</v>
      </c>
      <c r="C1937" s="1" t="s">
        <v>273</v>
      </c>
      <c r="D1937" s="1" t="s">
        <v>4531</v>
      </c>
      <c r="E1937" s="1" t="s">
        <v>1996</v>
      </c>
      <c r="F1937" s="2">
        <v>45107</v>
      </c>
      <c r="G1937" s="2">
        <v>45640</v>
      </c>
      <c r="H1937" s="2" t="str">
        <f>TEXT(Ecommerce_Sales[[#This Row],[Order_Date]],"mmmm")</f>
        <v>December</v>
      </c>
      <c r="I1937" s="2" t="str">
        <f>TEXT(Ecommerce_Sales[[#This Row],[Order_Date]],"yyyy")</f>
        <v>2024</v>
      </c>
      <c r="J1937" s="2" t="str">
        <f>TEXT(Ecommerce_Sales[[#This Row],[Order_Date]],"mmmm")</f>
        <v>December</v>
      </c>
      <c r="K1937" s="1" t="s">
        <v>1947</v>
      </c>
      <c r="L1937" s="1" t="s">
        <v>6529</v>
      </c>
      <c r="M1937" s="1" t="s">
        <v>2030</v>
      </c>
      <c r="N1937" s="1" t="s">
        <v>1978</v>
      </c>
      <c r="O1937" s="3">
        <v>1791</v>
      </c>
      <c r="P1937">
        <v>4</v>
      </c>
      <c r="Q1937" s="3">
        <v>7163</v>
      </c>
      <c r="R1937" s="1" t="s">
        <v>1958</v>
      </c>
      <c r="S1937" s="3">
        <v>724</v>
      </c>
      <c r="T1937">
        <v>8</v>
      </c>
      <c r="U1937" t="str">
        <f>IF(Ecommerce_Sales[[#This Row],[Delivery_Time_Days]]&gt;7,"Delay",IF(Ecommerce_Sales[[#This Row],[Delivery_Time_Days]] = 0,"No delivery",IF(Ecommerce_Sales[[#This Row],[Delivery_Time_Days]]&lt;=7,"On-time")))</f>
        <v>Delay</v>
      </c>
      <c r="V1937" s="7">
        <f>Ecommerce_Sales[[#This Row],[Profit]]/Ecommerce_Sales[[#This Row],[Total_Price]]</f>
        <v>0.34999301968448976</v>
      </c>
      <c r="W1937" s="3">
        <v>2507</v>
      </c>
      <c r="X1937" s="3"/>
    </row>
    <row r="1938" spans="1:24" x14ac:dyDescent="0.25">
      <c r="A1938" s="1" t="s">
        <v>6530</v>
      </c>
      <c r="B1938" s="1" t="s">
        <v>1677</v>
      </c>
      <c r="C1938" s="1" t="s">
        <v>1678</v>
      </c>
      <c r="D1938" s="1" t="s">
        <v>6531</v>
      </c>
      <c r="E1938" s="1" t="s">
        <v>1946</v>
      </c>
      <c r="F1938" s="2">
        <v>45116</v>
      </c>
      <c r="G1938" s="2">
        <v>45393</v>
      </c>
      <c r="H1938" s="2" t="str">
        <f>TEXT(Ecommerce_Sales[[#This Row],[Order_Date]],"mmmm")</f>
        <v>April</v>
      </c>
      <c r="I1938" s="2" t="str">
        <f>TEXT(Ecommerce_Sales[[#This Row],[Order_Date]],"yyyy")</f>
        <v>2024</v>
      </c>
      <c r="J1938" s="2" t="str">
        <f>TEXT(Ecommerce_Sales[[#This Row],[Order_Date]],"mmmm")</f>
        <v>April</v>
      </c>
      <c r="K1938" s="1" t="s">
        <v>1986</v>
      </c>
      <c r="L1938" s="1" t="s">
        <v>6532</v>
      </c>
      <c r="M1938" s="1" t="s">
        <v>2247</v>
      </c>
      <c r="N1938" s="1" t="s">
        <v>1957</v>
      </c>
      <c r="O1938" s="3">
        <v>181</v>
      </c>
      <c r="P1938">
        <v>5</v>
      </c>
      <c r="Q1938" s="3">
        <v>907</v>
      </c>
      <c r="R1938" s="1" t="s">
        <v>1958</v>
      </c>
      <c r="S1938" s="3">
        <v>60</v>
      </c>
      <c r="U1938" t="str">
        <f>IF(Ecommerce_Sales[[#This Row],[Delivery_Time_Days]]&gt;7,"Delay",IF(Ecommerce_Sales[[#This Row],[Delivery_Time_Days]] = 0,"No delivery",IF(Ecommerce_Sales[[#This Row],[Delivery_Time_Days]]&lt;=7,"On-time")))</f>
        <v>No delivery</v>
      </c>
      <c r="V1938" s="7">
        <f>Ecommerce_Sales[[#This Row],[Profit]]/Ecommerce_Sales[[#This Row],[Total_Price]]</f>
        <v>0.14994487320837926</v>
      </c>
      <c r="W1938" s="3">
        <v>136</v>
      </c>
      <c r="X1938" s="3"/>
    </row>
    <row r="1939" spans="1:24" x14ac:dyDescent="0.25">
      <c r="A1939" s="1" t="s">
        <v>6533</v>
      </c>
      <c r="B1939" s="1" t="s">
        <v>1573</v>
      </c>
      <c r="C1939" s="1" t="s">
        <v>1574</v>
      </c>
      <c r="D1939" s="1" t="s">
        <v>3723</v>
      </c>
      <c r="E1939" s="1" t="s">
        <v>1996</v>
      </c>
      <c r="F1939" s="2">
        <v>45642</v>
      </c>
      <c r="G1939" s="2">
        <v>44993</v>
      </c>
      <c r="H1939" s="2" t="str">
        <f>TEXT(Ecommerce_Sales[[#This Row],[Order_Date]],"mmmm")</f>
        <v>March</v>
      </c>
      <c r="I1939" s="2" t="str">
        <f>TEXT(Ecommerce_Sales[[#This Row],[Order_Date]],"yyyy")</f>
        <v>2023</v>
      </c>
      <c r="J1939" s="2" t="str">
        <f>TEXT(Ecommerce_Sales[[#This Row],[Order_Date]],"mmmm")</f>
        <v>March</v>
      </c>
      <c r="K1939" s="1" t="s">
        <v>1947</v>
      </c>
      <c r="L1939" s="1" t="s">
        <v>6534</v>
      </c>
      <c r="M1939" s="1" t="s">
        <v>1949</v>
      </c>
      <c r="N1939" s="1" t="s">
        <v>1950</v>
      </c>
      <c r="O1939" s="3">
        <v>187</v>
      </c>
      <c r="P1939">
        <v>2</v>
      </c>
      <c r="Q1939" s="3">
        <v>375</v>
      </c>
      <c r="R1939" s="1" t="s">
        <v>1958</v>
      </c>
      <c r="S1939" s="3">
        <v>24</v>
      </c>
      <c r="T1939">
        <v>10</v>
      </c>
      <c r="U1939" t="str">
        <f>IF(Ecommerce_Sales[[#This Row],[Delivery_Time_Days]]&gt;7,"Delay",IF(Ecommerce_Sales[[#This Row],[Delivery_Time_Days]] = 0,"No delivery",IF(Ecommerce_Sales[[#This Row],[Delivery_Time_Days]]&lt;=7,"On-time")))</f>
        <v>Delay</v>
      </c>
      <c r="V1939" s="7">
        <f>Ecommerce_Sales[[#This Row],[Profit]]/Ecommerce_Sales[[#This Row],[Total_Price]]</f>
        <v>0.4</v>
      </c>
      <c r="W1939" s="3">
        <v>150</v>
      </c>
      <c r="X1939" s="3"/>
    </row>
    <row r="1940" spans="1:24" x14ac:dyDescent="0.25">
      <c r="A1940" s="1" t="s">
        <v>6535</v>
      </c>
      <c r="B1940" s="1" t="s">
        <v>932</v>
      </c>
      <c r="C1940" s="1" t="s">
        <v>933</v>
      </c>
      <c r="D1940" s="1" t="s">
        <v>2946</v>
      </c>
      <c r="E1940" s="1" t="s">
        <v>1981</v>
      </c>
      <c r="F1940" s="2">
        <v>45589</v>
      </c>
      <c r="G1940" s="2">
        <v>45489</v>
      </c>
      <c r="H1940" s="2" t="str">
        <f>TEXT(Ecommerce_Sales[[#This Row],[Order_Date]],"mmmm")</f>
        <v>July</v>
      </c>
      <c r="I1940" s="2" t="str">
        <f>TEXT(Ecommerce_Sales[[#This Row],[Order_Date]],"yyyy")</f>
        <v>2024</v>
      </c>
      <c r="J1940" s="2" t="str">
        <f>TEXT(Ecommerce_Sales[[#This Row],[Order_Date]],"mmmm")</f>
        <v>July</v>
      </c>
      <c r="K1940" s="1" t="s">
        <v>1947</v>
      </c>
      <c r="L1940" s="1" t="s">
        <v>6536</v>
      </c>
      <c r="M1940" s="1" t="s">
        <v>1977</v>
      </c>
      <c r="N1940" s="1" t="s">
        <v>1978</v>
      </c>
      <c r="O1940" s="3">
        <v>608</v>
      </c>
      <c r="P1940">
        <v>3</v>
      </c>
      <c r="Q1940" s="3">
        <v>1824</v>
      </c>
      <c r="R1940" s="1" t="s">
        <v>1958</v>
      </c>
      <c r="S1940" s="3">
        <v>105</v>
      </c>
      <c r="T1940">
        <v>5</v>
      </c>
      <c r="U1940" t="str">
        <f>IF(Ecommerce_Sales[[#This Row],[Delivery_Time_Days]]&gt;7,"Delay",IF(Ecommerce_Sales[[#This Row],[Delivery_Time_Days]] = 0,"No delivery",IF(Ecommerce_Sales[[#This Row],[Delivery_Time_Days]]&lt;=7,"On-time")))</f>
        <v>On-time</v>
      </c>
      <c r="V1940" s="7">
        <f>Ecommerce_Sales[[#This Row],[Profit]]/Ecommerce_Sales[[#This Row],[Total_Price]]</f>
        <v>0.34978070175438597</v>
      </c>
      <c r="W1940" s="3">
        <v>638</v>
      </c>
      <c r="X1940" s="3"/>
    </row>
    <row r="1941" spans="1:24" x14ac:dyDescent="0.25">
      <c r="A1941" s="1" t="s">
        <v>6537</v>
      </c>
      <c r="B1941" s="1" t="s">
        <v>162</v>
      </c>
      <c r="C1941" s="1" t="s">
        <v>163</v>
      </c>
      <c r="D1941" s="1" t="s">
        <v>6538</v>
      </c>
      <c r="E1941" s="1" t="s">
        <v>1996</v>
      </c>
      <c r="F1941" s="2">
        <v>45372</v>
      </c>
      <c r="G1941" s="2">
        <v>45624</v>
      </c>
      <c r="H1941" s="2" t="str">
        <f>TEXT(Ecommerce_Sales[[#This Row],[Order_Date]],"mmmm")</f>
        <v>November</v>
      </c>
      <c r="I1941" s="2" t="str">
        <f>TEXT(Ecommerce_Sales[[#This Row],[Order_Date]],"yyyy")</f>
        <v>2024</v>
      </c>
      <c r="J1941" s="2" t="str">
        <f>TEXT(Ecommerce_Sales[[#This Row],[Order_Date]],"mmmm")</f>
        <v>November</v>
      </c>
      <c r="K1941" s="1" t="s">
        <v>1947</v>
      </c>
      <c r="L1941" s="1" t="s">
        <v>4472</v>
      </c>
      <c r="M1941" s="1" t="s">
        <v>1972</v>
      </c>
      <c r="N1941" s="1" t="s">
        <v>1973</v>
      </c>
      <c r="O1941" s="3">
        <v>68</v>
      </c>
      <c r="P1941">
        <v>1</v>
      </c>
      <c r="Q1941" s="3">
        <v>68</v>
      </c>
      <c r="R1941" s="1" t="s">
        <v>1958</v>
      </c>
      <c r="S1941" s="3">
        <v>4</v>
      </c>
      <c r="T1941">
        <v>10</v>
      </c>
      <c r="U1941" t="str">
        <f>IF(Ecommerce_Sales[[#This Row],[Delivery_Time_Days]]&gt;7,"Delay",IF(Ecommerce_Sales[[#This Row],[Delivery_Time_Days]] = 0,"No delivery",IF(Ecommerce_Sales[[#This Row],[Delivery_Time_Days]]&lt;=7,"On-time")))</f>
        <v>Delay</v>
      </c>
      <c r="V1941" s="7">
        <f>Ecommerce_Sales[[#This Row],[Profit]]/Ecommerce_Sales[[#This Row],[Total_Price]]</f>
        <v>0.30882352941176472</v>
      </c>
      <c r="W1941" s="3">
        <v>21</v>
      </c>
      <c r="X1941" s="3"/>
    </row>
    <row r="1942" spans="1:24" x14ac:dyDescent="0.25">
      <c r="A1942" s="1" t="s">
        <v>6539</v>
      </c>
      <c r="B1942" s="1" t="s">
        <v>434</v>
      </c>
      <c r="C1942" s="1" t="s">
        <v>435</v>
      </c>
      <c r="D1942" s="1" t="s">
        <v>1980</v>
      </c>
      <c r="E1942" s="1" t="s">
        <v>1981</v>
      </c>
      <c r="F1942" s="2">
        <v>45463</v>
      </c>
      <c r="G1942" s="2">
        <v>45281</v>
      </c>
      <c r="H1942" s="2" t="str">
        <f>TEXT(Ecommerce_Sales[[#This Row],[Order_Date]],"mmmm")</f>
        <v>December</v>
      </c>
      <c r="I1942" s="2" t="str">
        <f>TEXT(Ecommerce_Sales[[#This Row],[Order_Date]],"yyyy")</f>
        <v>2023</v>
      </c>
      <c r="J1942" s="2" t="str">
        <f>TEXT(Ecommerce_Sales[[#This Row],[Order_Date]],"mmmm")</f>
        <v>December</v>
      </c>
      <c r="K1942" s="1" t="s">
        <v>1947</v>
      </c>
      <c r="L1942" s="1" t="s">
        <v>3727</v>
      </c>
      <c r="M1942" s="1" t="s">
        <v>2007</v>
      </c>
      <c r="N1942" s="1" t="s">
        <v>1973</v>
      </c>
      <c r="O1942" s="3">
        <v>1693</v>
      </c>
      <c r="P1942">
        <v>2</v>
      </c>
      <c r="Q1942" s="3">
        <v>3386</v>
      </c>
      <c r="R1942" s="1" t="s">
        <v>2012</v>
      </c>
      <c r="S1942" s="3">
        <v>426</v>
      </c>
      <c r="T1942">
        <v>7</v>
      </c>
      <c r="U1942" t="str">
        <f>IF(Ecommerce_Sales[[#This Row],[Delivery_Time_Days]]&gt;7,"Delay",IF(Ecommerce_Sales[[#This Row],[Delivery_Time_Days]] = 0,"No delivery",IF(Ecommerce_Sales[[#This Row],[Delivery_Time_Days]]&lt;=7,"On-time")))</f>
        <v>On-time</v>
      </c>
      <c r="V1942" s="7">
        <f>Ecommerce_Sales[[#This Row],[Profit]]/Ecommerce_Sales[[#This Row],[Total_Price]]</f>
        <v>0.30005906674542232</v>
      </c>
      <c r="W1942" s="3">
        <v>1016</v>
      </c>
      <c r="X1942" s="3"/>
    </row>
    <row r="1943" spans="1:24" x14ac:dyDescent="0.25">
      <c r="A1943" s="1" t="s">
        <v>6540</v>
      </c>
      <c r="B1943" s="1" t="s">
        <v>140</v>
      </c>
      <c r="C1943" s="1" t="s">
        <v>141</v>
      </c>
      <c r="D1943" s="1" t="s">
        <v>5393</v>
      </c>
      <c r="E1943" s="1" t="s">
        <v>1981</v>
      </c>
      <c r="F1943" s="2">
        <v>45306</v>
      </c>
      <c r="G1943" s="2">
        <v>45528</v>
      </c>
      <c r="H1943" s="2" t="str">
        <f>TEXT(Ecommerce_Sales[[#This Row],[Order_Date]],"mmmm")</f>
        <v>August</v>
      </c>
      <c r="I1943" s="2" t="str">
        <f>TEXT(Ecommerce_Sales[[#This Row],[Order_Date]],"yyyy")</f>
        <v>2024</v>
      </c>
      <c r="J1943" s="2" t="str">
        <f>TEXT(Ecommerce_Sales[[#This Row],[Order_Date]],"mmmm")</f>
        <v>August</v>
      </c>
      <c r="K1943" s="1" t="s">
        <v>1986</v>
      </c>
      <c r="L1943" s="1" t="s">
        <v>6541</v>
      </c>
      <c r="M1943" s="1" t="s">
        <v>1956</v>
      </c>
      <c r="N1943" s="1" t="s">
        <v>1957</v>
      </c>
      <c r="O1943" s="3">
        <v>668</v>
      </c>
      <c r="P1943">
        <v>3</v>
      </c>
      <c r="Q1943" s="3">
        <v>2005</v>
      </c>
      <c r="R1943" s="1" t="s">
        <v>2016</v>
      </c>
      <c r="S1943" s="3">
        <v>143</v>
      </c>
      <c r="U1943" t="str">
        <f>IF(Ecommerce_Sales[[#This Row],[Delivery_Time_Days]]&gt;7,"Delay",IF(Ecommerce_Sales[[#This Row],[Delivery_Time_Days]] = 0,"No delivery",IF(Ecommerce_Sales[[#This Row],[Delivery_Time_Days]]&lt;=7,"On-time")))</f>
        <v>No delivery</v>
      </c>
      <c r="V1943" s="7">
        <f>Ecommerce_Sales[[#This Row],[Profit]]/Ecommerce_Sales[[#This Row],[Total_Price]]</f>
        <v>0.15012468827930175</v>
      </c>
      <c r="W1943" s="3">
        <v>301</v>
      </c>
      <c r="X1943" s="3"/>
    </row>
    <row r="1944" spans="1:24" x14ac:dyDescent="0.25">
      <c r="A1944" s="1" t="s">
        <v>6542</v>
      </c>
      <c r="B1944" s="1" t="s">
        <v>834</v>
      </c>
      <c r="C1944" s="1" t="s">
        <v>835</v>
      </c>
      <c r="D1944" s="1" t="s">
        <v>3164</v>
      </c>
      <c r="E1944" s="1" t="s">
        <v>2005</v>
      </c>
      <c r="F1944" s="2">
        <v>45209</v>
      </c>
      <c r="G1944" s="2">
        <v>45297</v>
      </c>
      <c r="H1944" s="2" t="str">
        <f>TEXT(Ecommerce_Sales[[#This Row],[Order_Date]],"mmmm")</f>
        <v>January</v>
      </c>
      <c r="I1944" s="2" t="str">
        <f>TEXT(Ecommerce_Sales[[#This Row],[Order_Date]],"yyyy")</f>
        <v>2024</v>
      </c>
      <c r="J1944" s="2" t="str">
        <f>TEXT(Ecommerce_Sales[[#This Row],[Order_Date]],"mmmm")</f>
        <v>January</v>
      </c>
      <c r="K1944" s="1" t="s">
        <v>1947</v>
      </c>
      <c r="L1944" s="1" t="s">
        <v>6543</v>
      </c>
      <c r="M1944" s="1" t="s">
        <v>2026</v>
      </c>
      <c r="N1944" s="1" t="s">
        <v>1978</v>
      </c>
      <c r="O1944" s="3">
        <v>608</v>
      </c>
      <c r="P1944">
        <v>1</v>
      </c>
      <c r="Q1944" s="3">
        <v>608</v>
      </c>
      <c r="R1944" s="1" t="s">
        <v>1951</v>
      </c>
      <c r="S1944" s="3">
        <v>69</v>
      </c>
      <c r="T1944">
        <v>10</v>
      </c>
      <c r="U1944" t="str">
        <f>IF(Ecommerce_Sales[[#This Row],[Delivery_Time_Days]]&gt;7,"Delay",IF(Ecommerce_Sales[[#This Row],[Delivery_Time_Days]] = 0,"No delivery",IF(Ecommerce_Sales[[#This Row],[Delivery_Time_Days]]&lt;=7,"On-time")))</f>
        <v>Delay</v>
      </c>
      <c r="V1944" s="7">
        <f>Ecommerce_Sales[[#This Row],[Profit]]/Ecommerce_Sales[[#This Row],[Total_Price]]</f>
        <v>0.35032894736842107</v>
      </c>
      <c r="W1944" s="3">
        <v>213</v>
      </c>
      <c r="X1944" s="3"/>
    </row>
    <row r="1945" spans="1:24" x14ac:dyDescent="0.25">
      <c r="A1945" s="1" t="s">
        <v>6544</v>
      </c>
      <c r="B1945" s="1" t="s">
        <v>1291</v>
      </c>
      <c r="C1945" s="1" t="s">
        <v>1600</v>
      </c>
      <c r="D1945" s="1" t="s">
        <v>2084</v>
      </c>
      <c r="E1945" s="1" t="s">
        <v>1946</v>
      </c>
      <c r="F1945" s="2">
        <v>44958</v>
      </c>
      <c r="G1945" s="2">
        <v>45300</v>
      </c>
      <c r="H1945" s="2" t="str">
        <f>TEXT(Ecommerce_Sales[[#This Row],[Order_Date]],"mmmm")</f>
        <v>January</v>
      </c>
      <c r="I1945" s="2" t="str">
        <f>TEXT(Ecommerce_Sales[[#This Row],[Order_Date]],"yyyy")</f>
        <v>2024</v>
      </c>
      <c r="J1945" s="2" t="str">
        <f>TEXT(Ecommerce_Sales[[#This Row],[Order_Date]],"mmmm")</f>
        <v>January</v>
      </c>
      <c r="K1945" s="1" t="s">
        <v>1947</v>
      </c>
      <c r="L1945" s="1" t="s">
        <v>6545</v>
      </c>
      <c r="M1945" s="1" t="s">
        <v>1998</v>
      </c>
      <c r="N1945" s="1" t="s">
        <v>1973</v>
      </c>
      <c r="O1945" s="3">
        <v>108</v>
      </c>
      <c r="P1945">
        <v>2</v>
      </c>
      <c r="Q1945" s="3">
        <v>215</v>
      </c>
      <c r="R1945" s="1" t="s">
        <v>1958</v>
      </c>
      <c r="S1945" s="3">
        <v>32</v>
      </c>
      <c r="T1945">
        <v>9</v>
      </c>
      <c r="U1945" t="str">
        <f>IF(Ecommerce_Sales[[#This Row],[Delivery_Time_Days]]&gt;7,"Delay",IF(Ecommerce_Sales[[#This Row],[Delivery_Time_Days]] = 0,"No delivery",IF(Ecommerce_Sales[[#This Row],[Delivery_Time_Days]]&lt;=7,"On-time")))</f>
        <v>Delay</v>
      </c>
      <c r="V1945" s="7">
        <f>Ecommerce_Sales[[#This Row],[Profit]]/Ecommerce_Sales[[#This Row],[Total_Price]]</f>
        <v>0.30232558139534882</v>
      </c>
      <c r="W1945" s="3">
        <v>65</v>
      </c>
      <c r="X1945" s="3"/>
    </row>
    <row r="1946" spans="1:24" x14ac:dyDescent="0.25">
      <c r="A1946" s="1" t="s">
        <v>6546</v>
      </c>
      <c r="B1946" s="1" t="s">
        <v>635</v>
      </c>
      <c r="C1946" s="1" t="s">
        <v>1430</v>
      </c>
      <c r="D1946" s="1" t="s">
        <v>3334</v>
      </c>
      <c r="E1946" s="1" t="s">
        <v>1961</v>
      </c>
      <c r="F1946" s="2">
        <v>45383</v>
      </c>
      <c r="G1946" s="2">
        <v>45511</v>
      </c>
      <c r="H1946" s="2" t="str">
        <f>TEXT(Ecommerce_Sales[[#This Row],[Order_Date]],"mmmm")</f>
        <v>August</v>
      </c>
      <c r="I1946" s="2" t="str">
        <f>TEXT(Ecommerce_Sales[[#This Row],[Order_Date]],"yyyy")</f>
        <v>2024</v>
      </c>
      <c r="J1946" s="2" t="str">
        <f>TEXT(Ecommerce_Sales[[#This Row],[Order_Date]],"mmmm")</f>
        <v>August</v>
      </c>
      <c r="K1946" s="1" t="s">
        <v>1947</v>
      </c>
      <c r="L1946" s="1" t="s">
        <v>6547</v>
      </c>
      <c r="M1946" s="1" t="s">
        <v>2047</v>
      </c>
      <c r="N1946" s="1" t="s">
        <v>1989</v>
      </c>
      <c r="O1946" s="3">
        <v>199</v>
      </c>
      <c r="P1946">
        <v>2</v>
      </c>
      <c r="Q1946" s="3">
        <v>398</v>
      </c>
      <c r="R1946" s="1" t="s">
        <v>1958</v>
      </c>
      <c r="S1946" s="3">
        <v>36</v>
      </c>
      <c r="T1946">
        <v>10</v>
      </c>
      <c r="U1946" t="str">
        <f>IF(Ecommerce_Sales[[#This Row],[Delivery_Time_Days]]&gt;7,"Delay",IF(Ecommerce_Sales[[#This Row],[Delivery_Time_Days]] = 0,"No delivery",IF(Ecommerce_Sales[[#This Row],[Delivery_Time_Days]]&lt;=7,"On-time")))</f>
        <v>Delay</v>
      </c>
      <c r="V1946" s="7">
        <f>Ecommerce_Sales[[#This Row],[Profit]]/Ecommerce_Sales[[#This Row],[Total_Price]]</f>
        <v>0.24874371859296482</v>
      </c>
      <c r="W1946" s="3">
        <v>99</v>
      </c>
      <c r="X1946" s="3"/>
    </row>
    <row r="1947" spans="1:24" x14ac:dyDescent="0.25">
      <c r="A1947" s="1" t="s">
        <v>6548</v>
      </c>
      <c r="B1947" s="1" t="s">
        <v>1840</v>
      </c>
      <c r="C1947" s="1" t="s">
        <v>1841</v>
      </c>
      <c r="D1947" s="1" t="s">
        <v>6549</v>
      </c>
      <c r="E1947" s="1" t="s">
        <v>1996</v>
      </c>
      <c r="F1947" s="2">
        <v>45239</v>
      </c>
      <c r="G1947" s="2">
        <v>44967</v>
      </c>
      <c r="H1947" s="2" t="str">
        <f>TEXT(Ecommerce_Sales[[#This Row],[Order_Date]],"mmmm")</f>
        <v>February</v>
      </c>
      <c r="I1947" s="2" t="str">
        <f>TEXT(Ecommerce_Sales[[#This Row],[Order_Date]],"yyyy")</f>
        <v>2023</v>
      </c>
      <c r="J1947" s="2" t="str">
        <f>TEXT(Ecommerce_Sales[[#This Row],[Order_Date]],"mmmm")</f>
        <v>February</v>
      </c>
      <c r="K1947" s="1" t="s">
        <v>1992</v>
      </c>
      <c r="L1947" s="1" t="s">
        <v>6550</v>
      </c>
      <c r="M1947" s="1" t="s">
        <v>2058</v>
      </c>
      <c r="N1947" s="1" t="s">
        <v>1950</v>
      </c>
      <c r="O1947" s="3">
        <v>896</v>
      </c>
      <c r="P1947">
        <v>1</v>
      </c>
      <c r="Q1947" s="3">
        <v>896</v>
      </c>
      <c r="R1947" s="1" t="s">
        <v>1958</v>
      </c>
      <c r="S1947" s="3">
        <v>47</v>
      </c>
      <c r="U1947" t="str">
        <f>IF(Ecommerce_Sales[[#This Row],[Delivery_Time_Days]]&gt;7,"Delay",IF(Ecommerce_Sales[[#This Row],[Delivery_Time_Days]] = 0,"No delivery",IF(Ecommerce_Sales[[#This Row],[Delivery_Time_Days]]&lt;=7,"On-time")))</f>
        <v>No delivery</v>
      </c>
      <c r="V1947" s="7">
        <f>Ecommerce_Sales[[#This Row],[Profit]]/Ecommerce_Sales[[#This Row],[Total_Price]]</f>
        <v>0.40066964285714285</v>
      </c>
      <c r="W1947" s="3">
        <v>359</v>
      </c>
      <c r="X1947" s="3"/>
    </row>
    <row r="1948" spans="1:24" x14ac:dyDescent="0.25">
      <c r="A1948" s="1" t="s">
        <v>6551</v>
      </c>
      <c r="B1948" s="1" t="s">
        <v>1323</v>
      </c>
      <c r="C1948" s="1" t="s">
        <v>1324</v>
      </c>
      <c r="D1948" s="1" t="s">
        <v>4623</v>
      </c>
      <c r="E1948" s="1" t="s">
        <v>1946</v>
      </c>
      <c r="F1948" s="2">
        <v>45260</v>
      </c>
      <c r="G1948" s="2">
        <v>45528</v>
      </c>
      <c r="H1948" s="2" t="str">
        <f>TEXT(Ecommerce_Sales[[#This Row],[Order_Date]],"mmmm")</f>
        <v>August</v>
      </c>
      <c r="I1948" s="2" t="str">
        <f>TEXT(Ecommerce_Sales[[#This Row],[Order_Date]],"yyyy")</f>
        <v>2024</v>
      </c>
      <c r="J1948" s="2" t="str">
        <f>TEXT(Ecommerce_Sales[[#This Row],[Order_Date]],"mmmm")</f>
        <v>August</v>
      </c>
      <c r="K1948" s="1" t="s">
        <v>1992</v>
      </c>
      <c r="L1948" s="1" t="s">
        <v>6552</v>
      </c>
      <c r="M1948" s="1" t="s">
        <v>2065</v>
      </c>
      <c r="N1948" s="1" t="s">
        <v>1978</v>
      </c>
      <c r="O1948" s="3">
        <v>253</v>
      </c>
      <c r="P1948">
        <v>1</v>
      </c>
      <c r="Q1948" s="3">
        <v>253</v>
      </c>
      <c r="R1948" s="1" t="s">
        <v>1958</v>
      </c>
      <c r="S1948" s="3">
        <v>13</v>
      </c>
      <c r="U1948" t="str">
        <f>IF(Ecommerce_Sales[[#This Row],[Delivery_Time_Days]]&gt;7,"Delay",IF(Ecommerce_Sales[[#This Row],[Delivery_Time_Days]] = 0,"No delivery",IF(Ecommerce_Sales[[#This Row],[Delivery_Time_Days]]&lt;=7,"On-time")))</f>
        <v>No delivery</v>
      </c>
      <c r="V1948" s="7">
        <f>Ecommerce_Sales[[#This Row],[Profit]]/Ecommerce_Sales[[#This Row],[Total_Price]]</f>
        <v>0.35177865612648224</v>
      </c>
      <c r="W1948" s="3">
        <v>89</v>
      </c>
      <c r="X1948" s="3"/>
    </row>
    <row r="1949" spans="1:24" x14ac:dyDescent="0.25">
      <c r="A1949" s="1" t="s">
        <v>6553</v>
      </c>
      <c r="B1949" s="1" t="s">
        <v>547</v>
      </c>
      <c r="C1949" s="1" t="s">
        <v>548</v>
      </c>
      <c r="D1949" s="1" t="s">
        <v>3444</v>
      </c>
      <c r="E1949" s="1" t="s">
        <v>1966</v>
      </c>
      <c r="F1949" s="2">
        <v>45000</v>
      </c>
      <c r="G1949" s="2">
        <v>45419</v>
      </c>
      <c r="H1949" s="2" t="str">
        <f>TEXT(Ecommerce_Sales[[#This Row],[Order_Date]],"mmmm")</f>
        <v>May</v>
      </c>
      <c r="I1949" s="2" t="str">
        <f>TEXT(Ecommerce_Sales[[#This Row],[Order_Date]],"yyyy")</f>
        <v>2024</v>
      </c>
      <c r="J1949" s="2" t="str">
        <f>TEXT(Ecommerce_Sales[[#This Row],[Order_Date]],"mmmm")</f>
        <v>May</v>
      </c>
      <c r="K1949" s="1" t="s">
        <v>1947</v>
      </c>
      <c r="L1949" s="1" t="s">
        <v>6554</v>
      </c>
      <c r="M1949" s="1" t="s">
        <v>2002</v>
      </c>
      <c r="N1949" s="1" t="s">
        <v>1989</v>
      </c>
      <c r="O1949" s="3">
        <v>723</v>
      </c>
      <c r="P1949">
        <v>3</v>
      </c>
      <c r="Q1949" s="3">
        <v>2169</v>
      </c>
      <c r="R1949" s="1" t="s">
        <v>2016</v>
      </c>
      <c r="S1949" s="3">
        <v>260</v>
      </c>
      <c r="T1949">
        <v>6</v>
      </c>
      <c r="U1949" t="str">
        <f>IF(Ecommerce_Sales[[#This Row],[Delivery_Time_Days]]&gt;7,"Delay",IF(Ecommerce_Sales[[#This Row],[Delivery_Time_Days]] = 0,"No delivery",IF(Ecommerce_Sales[[#This Row],[Delivery_Time_Days]]&lt;=7,"On-time")))</f>
        <v>On-time</v>
      </c>
      <c r="V1949" s="7">
        <f>Ecommerce_Sales[[#This Row],[Profit]]/Ecommerce_Sales[[#This Row],[Total_Price]]</f>
        <v>0.24988473951129553</v>
      </c>
      <c r="W1949" s="3">
        <v>542</v>
      </c>
      <c r="X1949" s="3"/>
    </row>
    <row r="1950" spans="1:24" x14ac:dyDescent="0.25">
      <c r="A1950" s="1" t="s">
        <v>6555</v>
      </c>
      <c r="B1950" s="1" t="s">
        <v>1343</v>
      </c>
      <c r="C1950" s="1" t="s">
        <v>1344</v>
      </c>
      <c r="D1950" s="1" t="s">
        <v>2628</v>
      </c>
      <c r="E1950" s="1" t="s">
        <v>1996</v>
      </c>
      <c r="F1950" s="2">
        <v>44999</v>
      </c>
      <c r="G1950" s="2">
        <v>45487</v>
      </c>
      <c r="H1950" s="2" t="str">
        <f>TEXT(Ecommerce_Sales[[#This Row],[Order_Date]],"mmmm")</f>
        <v>July</v>
      </c>
      <c r="I1950" s="2" t="str">
        <f>TEXT(Ecommerce_Sales[[#This Row],[Order_Date]],"yyyy")</f>
        <v>2024</v>
      </c>
      <c r="J1950" s="2" t="str">
        <f>TEXT(Ecommerce_Sales[[#This Row],[Order_Date]],"mmmm")</f>
        <v>July</v>
      </c>
      <c r="K1950" s="1" t="s">
        <v>1947</v>
      </c>
      <c r="L1950" s="1" t="s">
        <v>6556</v>
      </c>
      <c r="M1950" s="1" t="s">
        <v>1963</v>
      </c>
      <c r="N1950" s="1" t="s">
        <v>1957</v>
      </c>
      <c r="O1950" s="3">
        <v>1207</v>
      </c>
      <c r="P1950">
        <v>5</v>
      </c>
      <c r="Q1950" s="3">
        <v>6035</v>
      </c>
      <c r="R1950" s="1" t="s">
        <v>1958</v>
      </c>
      <c r="S1950" s="3">
        <v>457</v>
      </c>
      <c r="T1950">
        <v>8</v>
      </c>
      <c r="U1950" t="str">
        <f>IF(Ecommerce_Sales[[#This Row],[Delivery_Time_Days]]&gt;7,"Delay",IF(Ecommerce_Sales[[#This Row],[Delivery_Time_Days]] = 0,"No delivery",IF(Ecommerce_Sales[[#This Row],[Delivery_Time_Days]]&lt;=7,"On-time")))</f>
        <v>Delay</v>
      </c>
      <c r="V1950" s="7">
        <f>Ecommerce_Sales[[#This Row],[Profit]]/Ecommerce_Sales[[#This Row],[Total_Price]]</f>
        <v>0.1499585749792875</v>
      </c>
      <c r="W1950" s="3">
        <v>905</v>
      </c>
      <c r="X1950" s="3"/>
    </row>
    <row r="1951" spans="1:24" x14ac:dyDescent="0.25">
      <c r="A1951" s="1" t="s">
        <v>6557</v>
      </c>
      <c r="B1951" s="1" t="s">
        <v>1420</v>
      </c>
      <c r="C1951" s="1" t="s">
        <v>1421</v>
      </c>
      <c r="D1951" s="1" t="s">
        <v>4266</v>
      </c>
      <c r="E1951" s="1" t="s">
        <v>2005</v>
      </c>
      <c r="F1951" s="2">
        <v>45099</v>
      </c>
      <c r="G1951" s="2">
        <v>45512</v>
      </c>
      <c r="H1951" s="2" t="str">
        <f>TEXT(Ecommerce_Sales[[#This Row],[Order_Date]],"mmmm")</f>
        <v>August</v>
      </c>
      <c r="I1951" s="2" t="str">
        <f>TEXT(Ecommerce_Sales[[#This Row],[Order_Date]],"yyyy")</f>
        <v>2024</v>
      </c>
      <c r="J1951" s="2" t="str">
        <f>TEXT(Ecommerce_Sales[[#This Row],[Order_Date]],"mmmm")</f>
        <v>August</v>
      </c>
      <c r="K1951" s="1" t="s">
        <v>1947</v>
      </c>
      <c r="L1951" s="1" t="s">
        <v>6558</v>
      </c>
      <c r="M1951" s="1" t="s">
        <v>1977</v>
      </c>
      <c r="N1951" s="1" t="s">
        <v>1978</v>
      </c>
      <c r="O1951" s="3">
        <v>883</v>
      </c>
      <c r="P1951">
        <v>2</v>
      </c>
      <c r="Q1951" s="3">
        <v>1765</v>
      </c>
      <c r="R1951" s="1" t="s">
        <v>1951</v>
      </c>
      <c r="S1951" s="3">
        <v>164</v>
      </c>
      <c r="T1951">
        <v>5</v>
      </c>
      <c r="U1951" t="str">
        <f>IF(Ecommerce_Sales[[#This Row],[Delivery_Time_Days]]&gt;7,"Delay",IF(Ecommerce_Sales[[#This Row],[Delivery_Time_Days]] = 0,"No delivery",IF(Ecommerce_Sales[[#This Row],[Delivery_Time_Days]]&lt;=7,"On-time")))</f>
        <v>On-time</v>
      </c>
      <c r="V1951" s="7">
        <f>Ecommerce_Sales[[#This Row],[Profit]]/Ecommerce_Sales[[#This Row],[Total_Price]]</f>
        <v>0.35014164305949008</v>
      </c>
      <c r="W1951" s="3">
        <v>618</v>
      </c>
      <c r="X1951" s="3"/>
    </row>
    <row r="1952" spans="1:24" x14ac:dyDescent="0.25">
      <c r="A1952" s="1" t="s">
        <v>6559</v>
      </c>
      <c r="B1952" s="1" t="s">
        <v>1559</v>
      </c>
      <c r="C1952" s="1" t="s">
        <v>1560</v>
      </c>
      <c r="D1952" s="1" t="s">
        <v>1945</v>
      </c>
      <c r="E1952" s="1" t="s">
        <v>1946</v>
      </c>
      <c r="F1952" s="2">
        <v>45324</v>
      </c>
      <c r="G1952" s="2">
        <v>45430</v>
      </c>
      <c r="H1952" s="2" t="str">
        <f>TEXT(Ecommerce_Sales[[#This Row],[Order_Date]],"mmmm")</f>
        <v>May</v>
      </c>
      <c r="I1952" s="2" t="str">
        <f>TEXT(Ecommerce_Sales[[#This Row],[Order_Date]],"yyyy")</f>
        <v>2024</v>
      </c>
      <c r="J1952" s="2" t="str">
        <f>TEXT(Ecommerce_Sales[[#This Row],[Order_Date]],"mmmm")</f>
        <v>May</v>
      </c>
      <c r="K1952" s="1" t="s">
        <v>1947</v>
      </c>
      <c r="L1952" s="1" t="s">
        <v>6560</v>
      </c>
      <c r="M1952" s="1" t="s">
        <v>1977</v>
      </c>
      <c r="N1952" s="1" t="s">
        <v>1978</v>
      </c>
      <c r="O1952" s="3">
        <v>1071</v>
      </c>
      <c r="P1952">
        <v>4</v>
      </c>
      <c r="Q1952" s="3">
        <v>4283</v>
      </c>
      <c r="R1952" s="1" t="s">
        <v>1958</v>
      </c>
      <c r="S1952" s="3">
        <v>389</v>
      </c>
      <c r="T1952">
        <v>8</v>
      </c>
      <c r="U1952" t="str">
        <f>IF(Ecommerce_Sales[[#This Row],[Delivery_Time_Days]]&gt;7,"Delay",IF(Ecommerce_Sales[[#This Row],[Delivery_Time_Days]] = 0,"No delivery",IF(Ecommerce_Sales[[#This Row],[Delivery_Time_Days]]&lt;=7,"On-time")))</f>
        <v>Delay</v>
      </c>
      <c r="V1952" s="7">
        <f>Ecommerce_Sales[[#This Row],[Profit]]/Ecommerce_Sales[[#This Row],[Total_Price]]</f>
        <v>0.34998832593976187</v>
      </c>
      <c r="W1952" s="3">
        <v>1499</v>
      </c>
      <c r="X1952" s="3"/>
    </row>
    <row r="1953" spans="1:24" x14ac:dyDescent="0.25">
      <c r="A1953" s="1" t="s">
        <v>6561</v>
      </c>
      <c r="B1953" s="1" t="s">
        <v>1293</v>
      </c>
      <c r="C1953" s="1" t="s">
        <v>1294</v>
      </c>
      <c r="D1953" s="1" t="s">
        <v>4569</v>
      </c>
      <c r="E1953" s="1" t="s">
        <v>2005</v>
      </c>
      <c r="F1953" s="2">
        <v>45100</v>
      </c>
      <c r="G1953" s="2">
        <v>45461</v>
      </c>
      <c r="H1953" s="2" t="str">
        <f>TEXT(Ecommerce_Sales[[#This Row],[Order_Date]],"mmmm")</f>
        <v>June</v>
      </c>
      <c r="I1953" s="2" t="str">
        <f>TEXT(Ecommerce_Sales[[#This Row],[Order_Date]],"yyyy")</f>
        <v>2024</v>
      </c>
      <c r="J1953" s="2" t="str">
        <f>TEXT(Ecommerce_Sales[[#This Row],[Order_Date]],"mmmm")</f>
        <v>June</v>
      </c>
      <c r="K1953" s="1" t="s">
        <v>1947</v>
      </c>
      <c r="L1953" s="1" t="s">
        <v>4720</v>
      </c>
      <c r="M1953" s="1" t="s">
        <v>2072</v>
      </c>
      <c r="N1953" s="1" t="s">
        <v>1950</v>
      </c>
      <c r="O1953" s="3">
        <v>633</v>
      </c>
      <c r="P1953">
        <v>1</v>
      </c>
      <c r="Q1953" s="3">
        <v>633</v>
      </c>
      <c r="R1953" s="1" t="s">
        <v>1958</v>
      </c>
      <c r="S1953" s="3">
        <v>34</v>
      </c>
      <c r="T1953">
        <v>3</v>
      </c>
      <c r="U1953" t="str">
        <f>IF(Ecommerce_Sales[[#This Row],[Delivery_Time_Days]]&gt;7,"Delay",IF(Ecommerce_Sales[[#This Row],[Delivery_Time_Days]] = 0,"No delivery",IF(Ecommerce_Sales[[#This Row],[Delivery_Time_Days]]&lt;=7,"On-time")))</f>
        <v>On-time</v>
      </c>
      <c r="V1953" s="7">
        <f>Ecommerce_Sales[[#This Row],[Profit]]/Ecommerce_Sales[[#This Row],[Total_Price]]</f>
        <v>0.39968404423380727</v>
      </c>
      <c r="W1953" s="3">
        <v>253</v>
      </c>
      <c r="X1953" s="3"/>
    </row>
    <row r="1954" spans="1:24" x14ac:dyDescent="0.25">
      <c r="A1954" s="1" t="s">
        <v>6562</v>
      </c>
      <c r="B1954" s="1" t="s">
        <v>240</v>
      </c>
      <c r="C1954" s="1" t="s">
        <v>241</v>
      </c>
      <c r="D1954" s="1" t="s">
        <v>4053</v>
      </c>
      <c r="E1954" s="1" t="s">
        <v>1966</v>
      </c>
      <c r="F1954" s="2">
        <v>45629</v>
      </c>
      <c r="G1954" s="2">
        <v>45384</v>
      </c>
      <c r="H1954" s="2" t="str">
        <f>TEXT(Ecommerce_Sales[[#This Row],[Order_Date]],"mmmm")</f>
        <v>April</v>
      </c>
      <c r="I1954" s="2" t="str">
        <f>TEXT(Ecommerce_Sales[[#This Row],[Order_Date]],"yyyy")</f>
        <v>2024</v>
      </c>
      <c r="J1954" s="2" t="str">
        <f>TEXT(Ecommerce_Sales[[#This Row],[Order_Date]],"mmmm")</f>
        <v>April</v>
      </c>
      <c r="K1954" s="1" t="s">
        <v>1992</v>
      </c>
      <c r="L1954" s="1" t="s">
        <v>6563</v>
      </c>
      <c r="M1954" s="1" t="s">
        <v>2054</v>
      </c>
      <c r="N1954" s="1" t="s">
        <v>1957</v>
      </c>
      <c r="O1954" s="3">
        <v>492</v>
      </c>
      <c r="P1954">
        <v>4</v>
      </c>
      <c r="Q1954" s="3">
        <v>1969</v>
      </c>
      <c r="R1954" s="1" t="s">
        <v>2008</v>
      </c>
      <c r="S1954" s="3">
        <v>226</v>
      </c>
      <c r="U1954" t="str">
        <f>IF(Ecommerce_Sales[[#This Row],[Delivery_Time_Days]]&gt;7,"Delay",IF(Ecommerce_Sales[[#This Row],[Delivery_Time_Days]] = 0,"No delivery",IF(Ecommerce_Sales[[#This Row],[Delivery_Time_Days]]&lt;=7,"On-time")))</f>
        <v>No delivery</v>
      </c>
      <c r="V1954" s="7">
        <f>Ecommerce_Sales[[#This Row],[Profit]]/Ecommerce_Sales[[#This Row],[Total_Price]]</f>
        <v>0.14982224479431183</v>
      </c>
      <c r="W1954" s="3">
        <v>295</v>
      </c>
      <c r="X1954" s="3"/>
    </row>
    <row r="1955" spans="1:24" x14ac:dyDescent="0.25">
      <c r="A1955" s="1" t="s">
        <v>6564</v>
      </c>
      <c r="B1955" s="1" t="s">
        <v>462</v>
      </c>
      <c r="C1955" s="1" t="s">
        <v>463</v>
      </c>
      <c r="D1955" s="1" t="s">
        <v>5047</v>
      </c>
      <c r="E1955" s="1" t="s">
        <v>1981</v>
      </c>
      <c r="F1955" s="2">
        <v>45622</v>
      </c>
      <c r="G1955" s="2">
        <v>44974</v>
      </c>
      <c r="H1955" s="2" t="str">
        <f>TEXT(Ecommerce_Sales[[#This Row],[Order_Date]],"mmmm")</f>
        <v>February</v>
      </c>
      <c r="I1955" s="2" t="str">
        <f>TEXT(Ecommerce_Sales[[#This Row],[Order_Date]],"yyyy")</f>
        <v>2023</v>
      </c>
      <c r="J1955" s="2" t="str">
        <f>TEXT(Ecommerce_Sales[[#This Row],[Order_Date]],"mmmm")</f>
        <v>February</v>
      </c>
      <c r="K1955" s="1" t="s">
        <v>1947</v>
      </c>
      <c r="L1955" s="1" t="s">
        <v>6565</v>
      </c>
      <c r="M1955" s="1" t="s">
        <v>2058</v>
      </c>
      <c r="N1955" s="1" t="s">
        <v>1950</v>
      </c>
      <c r="O1955" s="3">
        <v>469</v>
      </c>
      <c r="P1955">
        <v>2</v>
      </c>
      <c r="Q1955" s="3">
        <v>939</v>
      </c>
      <c r="R1955" s="1" t="s">
        <v>1958</v>
      </c>
      <c r="S1955" s="3">
        <v>85</v>
      </c>
      <c r="T1955">
        <v>9</v>
      </c>
      <c r="U1955" t="str">
        <f>IF(Ecommerce_Sales[[#This Row],[Delivery_Time_Days]]&gt;7,"Delay",IF(Ecommerce_Sales[[#This Row],[Delivery_Time_Days]] = 0,"No delivery",IF(Ecommerce_Sales[[#This Row],[Delivery_Time_Days]]&lt;=7,"On-time")))</f>
        <v>Delay</v>
      </c>
      <c r="V1955" s="7">
        <f>Ecommerce_Sales[[#This Row],[Profit]]/Ecommerce_Sales[[#This Row],[Total_Price]]</f>
        <v>0.40042598509052185</v>
      </c>
      <c r="W1955" s="3">
        <v>376</v>
      </c>
      <c r="X1955" s="3"/>
    </row>
    <row r="1956" spans="1:24" x14ac:dyDescent="0.25">
      <c r="A1956" s="1" t="s">
        <v>6566</v>
      </c>
      <c r="B1956" s="1" t="s">
        <v>246</v>
      </c>
      <c r="C1956" s="1" t="s">
        <v>247</v>
      </c>
      <c r="D1956" s="1" t="s">
        <v>2759</v>
      </c>
      <c r="E1956" s="1" t="s">
        <v>1981</v>
      </c>
      <c r="F1956" s="2">
        <v>44927</v>
      </c>
      <c r="G1956" s="2">
        <v>45381</v>
      </c>
      <c r="H1956" s="2" t="str">
        <f>TEXT(Ecommerce_Sales[[#This Row],[Order_Date]],"mmmm")</f>
        <v>March</v>
      </c>
      <c r="I1956" s="2" t="str">
        <f>TEXT(Ecommerce_Sales[[#This Row],[Order_Date]],"yyyy")</f>
        <v>2024</v>
      </c>
      <c r="J1956" s="2" t="str">
        <f>TEXT(Ecommerce_Sales[[#This Row],[Order_Date]],"mmmm")</f>
        <v>March</v>
      </c>
      <c r="K1956" s="1" t="s">
        <v>1947</v>
      </c>
      <c r="L1956" s="1" t="s">
        <v>6567</v>
      </c>
      <c r="M1956" s="1" t="s">
        <v>2065</v>
      </c>
      <c r="N1956" s="1" t="s">
        <v>1978</v>
      </c>
      <c r="O1956" s="3">
        <v>259</v>
      </c>
      <c r="P1956">
        <v>3</v>
      </c>
      <c r="Q1956" s="3">
        <v>778</v>
      </c>
      <c r="R1956" s="1" t="s">
        <v>2016</v>
      </c>
      <c r="S1956" s="3">
        <v>94</v>
      </c>
      <c r="T1956">
        <v>8</v>
      </c>
      <c r="U1956" t="str">
        <f>IF(Ecommerce_Sales[[#This Row],[Delivery_Time_Days]]&gt;7,"Delay",IF(Ecommerce_Sales[[#This Row],[Delivery_Time_Days]] = 0,"No delivery",IF(Ecommerce_Sales[[#This Row],[Delivery_Time_Days]]&lt;=7,"On-time")))</f>
        <v>Delay</v>
      </c>
      <c r="V1956" s="7">
        <f>Ecommerce_Sales[[#This Row],[Profit]]/Ecommerce_Sales[[#This Row],[Total_Price]]</f>
        <v>0.34961439588688947</v>
      </c>
      <c r="W1956" s="3">
        <v>272</v>
      </c>
      <c r="X1956" s="3"/>
    </row>
    <row r="1957" spans="1:24" x14ac:dyDescent="0.25">
      <c r="A1957" s="1" t="s">
        <v>6568</v>
      </c>
      <c r="B1957" s="1" t="s">
        <v>1124</v>
      </c>
      <c r="C1957" s="1" t="s">
        <v>1125</v>
      </c>
      <c r="D1957" s="1" t="s">
        <v>4519</v>
      </c>
      <c r="E1957" s="1" t="s">
        <v>1981</v>
      </c>
      <c r="F1957" s="2">
        <v>45501</v>
      </c>
      <c r="G1957" s="2">
        <v>45401</v>
      </c>
      <c r="H1957" s="2" t="str">
        <f>TEXT(Ecommerce_Sales[[#This Row],[Order_Date]],"mmmm")</f>
        <v>April</v>
      </c>
      <c r="I1957" s="2" t="str">
        <f>TEXT(Ecommerce_Sales[[#This Row],[Order_Date]],"yyyy")</f>
        <v>2024</v>
      </c>
      <c r="J1957" s="2" t="str">
        <f>TEXT(Ecommerce_Sales[[#This Row],[Order_Date]],"mmmm")</f>
        <v>April</v>
      </c>
      <c r="K1957" s="1" t="s">
        <v>1947</v>
      </c>
      <c r="L1957" s="1" t="s">
        <v>6569</v>
      </c>
      <c r="M1957" s="1" t="s">
        <v>1983</v>
      </c>
      <c r="N1957" s="1" t="s">
        <v>1950</v>
      </c>
      <c r="O1957" s="3">
        <v>781</v>
      </c>
      <c r="P1957">
        <v>3</v>
      </c>
      <c r="Q1957" s="3">
        <v>2344</v>
      </c>
      <c r="R1957" s="1" t="s">
        <v>2008</v>
      </c>
      <c r="S1957" s="3">
        <v>156</v>
      </c>
      <c r="T1957">
        <v>5</v>
      </c>
      <c r="U1957" t="str">
        <f>IF(Ecommerce_Sales[[#This Row],[Delivery_Time_Days]]&gt;7,"Delay",IF(Ecommerce_Sales[[#This Row],[Delivery_Time_Days]] = 0,"No delivery",IF(Ecommerce_Sales[[#This Row],[Delivery_Time_Days]]&lt;=7,"On-time")))</f>
        <v>On-time</v>
      </c>
      <c r="V1957" s="7">
        <f>Ecommerce_Sales[[#This Row],[Profit]]/Ecommerce_Sales[[#This Row],[Total_Price]]</f>
        <v>0.39974402730375425</v>
      </c>
      <c r="W1957" s="3">
        <v>937</v>
      </c>
      <c r="X1957" s="3"/>
    </row>
    <row r="1958" spans="1:24" x14ac:dyDescent="0.25">
      <c r="A1958" s="1" t="s">
        <v>6570</v>
      </c>
      <c r="B1958" s="1" t="s">
        <v>497</v>
      </c>
      <c r="C1958" s="1" t="s">
        <v>498</v>
      </c>
      <c r="D1958" s="1" t="s">
        <v>4429</v>
      </c>
      <c r="E1958" s="1" t="s">
        <v>1996</v>
      </c>
      <c r="F1958" s="2">
        <v>45077</v>
      </c>
      <c r="G1958" s="2">
        <v>45441</v>
      </c>
      <c r="H1958" s="2" t="str">
        <f>TEXT(Ecommerce_Sales[[#This Row],[Order_Date]],"mmmm")</f>
        <v>May</v>
      </c>
      <c r="I1958" s="2" t="str">
        <f>TEXT(Ecommerce_Sales[[#This Row],[Order_Date]],"yyyy")</f>
        <v>2024</v>
      </c>
      <c r="J1958" s="2" t="str">
        <f>TEXT(Ecommerce_Sales[[#This Row],[Order_Date]],"mmmm")</f>
        <v>May</v>
      </c>
      <c r="K1958" s="1" t="s">
        <v>1947</v>
      </c>
      <c r="L1958" s="1" t="s">
        <v>3842</v>
      </c>
      <c r="M1958" s="1" t="s">
        <v>2043</v>
      </c>
      <c r="N1958" s="1" t="s">
        <v>1989</v>
      </c>
      <c r="O1958" s="3">
        <v>1004</v>
      </c>
      <c r="P1958">
        <v>2</v>
      </c>
      <c r="Q1958" s="3">
        <v>2008</v>
      </c>
      <c r="R1958" s="1" t="s">
        <v>1958</v>
      </c>
      <c r="S1958" s="3">
        <v>272</v>
      </c>
      <c r="T1958">
        <v>4</v>
      </c>
      <c r="U1958" t="str">
        <f>IF(Ecommerce_Sales[[#This Row],[Delivery_Time_Days]]&gt;7,"Delay",IF(Ecommerce_Sales[[#This Row],[Delivery_Time_Days]] = 0,"No delivery",IF(Ecommerce_Sales[[#This Row],[Delivery_Time_Days]]&lt;=7,"On-time")))</f>
        <v>On-time</v>
      </c>
      <c r="V1958" s="7">
        <f>Ecommerce_Sales[[#This Row],[Profit]]/Ecommerce_Sales[[#This Row],[Total_Price]]</f>
        <v>0.25</v>
      </c>
      <c r="W1958" s="3">
        <v>502</v>
      </c>
      <c r="X1958" s="3"/>
    </row>
    <row r="1959" spans="1:24" x14ac:dyDescent="0.25">
      <c r="A1959" s="1" t="s">
        <v>6571</v>
      </c>
      <c r="B1959" s="1" t="s">
        <v>8</v>
      </c>
      <c r="C1959" s="1" t="s">
        <v>9</v>
      </c>
      <c r="D1959" s="1" t="s">
        <v>5124</v>
      </c>
      <c r="E1959" s="1" t="s">
        <v>2005</v>
      </c>
      <c r="F1959" s="2">
        <v>45264</v>
      </c>
      <c r="G1959" s="2">
        <v>45479</v>
      </c>
      <c r="H1959" s="2" t="str">
        <f>TEXT(Ecommerce_Sales[[#This Row],[Order_Date]],"mmmm")</f>
        <v>July</v>
      </c>
      <c r="I1959" s="2" t="str">
        <f>TEXT(Ecommerce_Sales[[#This Row],[Order_Date]],"yyyy")</f>
        <v>2024</v>
      </c>
      <c r="J1959" s="2" t="str">
        <f>TEXT(Ecommerce_Sales[[#This Row],[Order_Date]],"mmmm")</f>
        <v>July</v>
      </c>
      <c r="K1959" s="1" t="s">
        <v>1947</v>
      </c>
      <c r="L1959" s="1" t="s">
        <v>5502</v>
      </c>
      <c r="M1959" s="1" t="s">
        <v>1998</v>
      </c>
      <c r="N1959" s="1" t="s">
        <v>1973</v>
      </c>
      <c r="O1959" s="3">
        <v>1157</v>
      </c>
      <c r="P1959">
        <v>6</v>
      </c>
      <c r="Q1959" s="3">
        <v>6944</v>
      </c>
      <c r="R1959" s="1" t="s">
        <v>1958</v>
      </c>
      <c r="S1959" s="3">
        <v>483</v>
      </c>
      <c r="T1959">
        <v>10</v>
      </c>
      <c r="U1959" t="str">
        <f>IF(Ecommerce_Sales[[#This Row],[Delivery_Time_Days]]&gt;7,"Delay",IF(Ecommerce_Sales[[#This Row],[Delivery_Time_Days]] = 0,"No delivery",IF(Ecommerce_Sales[[#This Row],[Delivery_Time_Days]]&lt;=7,"On-time")))</f>
        <v>Delay</v>
      </c>
      <c r="V1959" s="7">
        <f>Ecommerce_Sales[[#This Row],[Profit]]/Ecommerce_Sales[[#This Row],[Total_Price]]</f>
        <v>0.29997119815668205</v>
      </c>
      <c r="W1959" s="3">
        <v>2083</v>
      </c>
      <c r="X1959" s="3"/>
    </row>
    <row r="1960" spans="1:24" x14ac:dyDescent="0.25">
      <c r="A1960" s="1" t="s">
        <v>6572</v>
      </c>
      <c r="B1960" s="1" t="s">
        <v>1009</v>
      </c>
      <c r="C1960" s="1" t="s">
        <v>1010</v>
      </c>
      <c r="D1960" s="1" t="s">
        <v>2045</v>
      </c>
      <c r="E1960" s="1" t="s">
        <v>1946</v>
      </c>
      <c r="F1960" s="2">
        <v>45324</v>
      </c>
      <c r="G1960" s="2">
        <v>45075</v>
      </c>
      <c r="H1960" s="2" t="str">
        <f>TEXT(Ecommerce_Sales[[#This Row],[Order_Date]],"mmmm")</f>
        <v>May</v>
      </c>
      <c r="I1960" s="2" t="str">
        <f>TEXT(Ecommerce_Sales[[#This Row],[Order_Date]],"yyyy")</f>
        <v>2023</v>
      </c>
      <c r="J1960" s="2" t="str">
        <f>TEXT(Ecommerce_Sales[[#This Row],[Order_Date]],"mmmm")</f>
        <v>May</v>
      </c>
      <c r="K1960" s="1" t="s">
        <v>1986</v>
      </c>
      <c r="L1960" s="1" t="s">
        <v>6573</v>
      </c>
      <c r="M1960" s="1" t="s">
        <v>2054</v>
      </c>
      <c r="N1960" s="1" t="s">
        <v>1957</v>
      </c>
      <c r="O1960" s="3">
        <v>130</v>
      </c>
      <c r="P1960">
        <v>1</v>
      </c>
      <c r="Q1960" s="3">
        <v>130</v>
      </c>
      <c r="R1960" s="1" t="s">
        <v>1958</v>
      </c>
      <c r="S1960" s="3">
        <v>7</v>
      </c>
      <c r="U1960" t="str">
        <f>IF(Ecommerce_Sales[[#This Row],[Delivery_Time_Days]]&gt;7,"Delay",IF(Ecommerce_Sales[[#This Row],[Delivery_Time_Days]] = 0,"No delivery",IF(Ecommerce_Sales[[#This Row],[Delivery_Time_Days]]&lt;=7,"On-time")))</f>
        <v>No delivery</v>
      </c>
      <c r="V1960" s="7">
        <f>Ecommerce_Sales[[#This Row],[Profit]]/Ecommerce_Sales[[#This Row],[Total_Price]]</f>
        <v>0.14615384615384616</v>
      </c>
      <c r="W1960" s="3">
        <v>19</v>
      </c>
      <c r="X1960" s="3"/>
    </row>
    <row r="1961" spans="1:24" x14ac:dyDescent="0.25">
      <c r="A1961" s="1" t="s">
        <v>6574</v>
      </c>
      <c r="B1961" s="1" t="s">
        <v>616</v>
      </c>
      <c r="C1961" s="1" t="s">
        <v>617</v>
      </c>
      <c r="D1961" s="1" t="s">
        <v>4502</v>
      </c>
      <c r="E1961" s="1" t="s">
        <v>1946</v>
      </c>
      <c r="F1961" s="2">
        <v>45058</v>
      </c>
      <c r="G1961" s="2">
        <v>44979</v>
      </c>
      <c r="H1961" s="2" t="str">
        <f>TEXT(Ecommerce_Sales[[#This Row],[Order_Date]],"mmmm")</f>
        <v>February</v>
      </c>
      <c r="I1961" s="2" t="str">
        <f>TEXT(Ecommerce_Sales[[#This Row],[Order_Date]],"yyyy")</f>
        <v>2023</v>
      </c>
      <c r="J1961" s="2" t="str">
        <f>TEXT(Ecommerce_Sales[[#This Row],[Order_Date]],"mmmm")</f>
        <v>February</v>
      </c>
      <c r="K1961" s="1" t="s">
        <v>1947</v>
      </c>
      <c r="L1961" s="1" t="s">
        <v>6575</v>
      </c>
      <c r="M1961" s="1" t="s">
        <v>1972</v>
      </c>
      <c r="N1961" s="1" t="s">
        <v>1973</v>
      </c>
      <c r="O1961" s="3">
        <v>207</v>
      </c>
      <c r="P1961">
        <v>3</v>
      </c>
      <c r="Q1961" s="3">
        <v>620</v>
      </c>
      <c r="R1961" s="1" t="s">
        <v>1951</v>
      </c>
      <c r="S1961" s="3">
        <v>36</v>
      </c>
      <c r="T1961">
        <v>2</v>
      </c>
      <c r="U1961" t="str">
        <f>IF(Ecommerce_Sales[[#This Row],[Delivery_Time_Days]]&gt;7,"Delay",IF(Ecommerce_Sales[[#This Row],[Delivery_Time_Days]] = 0,"No delivery",IF(Ecommerce_Sales[[#This Row],[Delivery_Time_Days]]&lt;=7,"On-time")))</f>
        <v>On-time</v>
      </c>
      <c r="V1961" s="7">
        <f>Ecommerce_Sales[[#This Row],[Profit]]/Ecommerce_Sales[[#This Row],[Total_Price]]</f>
        <v>0.3</v>
      </c>
      <c r="W1961" s="3">
        <v>186</v>
      </c>
      <c r="X1961" s="3"/>
    </row>
    <row r="1962" spans="1:24" x14ac:dyDescent="0.25">
      <c r="A1962" s="1" t="s">
        <v>6576</v>
      </c>
      <c r="B1962" s="1" t="s">
        <v>1161</v>
      </c>
      <c r="C1962" s="1" t="s">
        <v>1162</v>
      </c>
      <c r="D1962" s="1" t="s">
        <v>2611</v>
      </c>
      <c r="E1962" s="1" t="s">
        <v>2005</v>
      </c>
      <c r="F1962" s="2">
        <v>45412</v>
      </c>
      <c r="G1962" s="2">
        <v>45556</v>
      </c>
      <c r="H1962" s="2" t="str">
        <f>TEXT(Ecommerce_Sales[[#This Row],[Order_Date]],"mmmm")</f>
        <v>September</v>
      </c>
      <c r="I1962" s="2" t="str">
        <f>TEXT(Ecommerce_Sales[[#This Row],[Order_Date]],"yyyy")</f>
        <v>2024</v>
      </c>
      <c r="J1962" s="2" t="str">
        <f>TEXT(Ecommerce_Sales[[#This Row],[Order_Date]],"mmmm")</f>
        <v>September</v>
      </c>
      <c r="K1962" s="1" t="s">
        <v>1947</v>
      </c>
      <c r="L1962" s="1" t="s">
        <v>6577</v>
      </c>
      <c r="M1962" s="1" t="s">
        <v>1963</v>
      </c>
      <c r="N1962" s="1" t="s">
        <v>1957</v>
      </c>
      <c r="O1962" s="3">
        <v>482</v>
      </c>
      <c r="P1962">
        <v>1</v>
      </c>
      <c r="Q1962" s="3">
        <v>482</v>
      </c>
      <c r="R1962" s="1" t="s">
        <v>1958</v>
      </c>
      <c r="S1962" s="3">
        <v>35</v>
      </c>
      <c r="T1962">
        <v>5</v>
      </c>
      <c r="U1962" t="str">
        <f>IF(Ecommerce_Sales[[#This Row],[Delivery_Time_Days]]&gt;7,"Delay",IF(Ecommerce_Sales[[#This Row],[Delivery_Time_Days]] = 0,"No delivery",IF(Ecommerce_Sales[[#This Row],[Delivery_Time_Days]]&lt;=7,"On-time")))</f>
        <v>On-time</v>
      </c>
      <c r="V1962" s="7">
        <f>Ecommerce_Sales[[#This Row],[Profit]]/Ecommerce_Sales[[#This Row],[Total_Price]]</f>
        <v>0.14937759336099585</v>
      </c>
      <c r="W1962" s="3">
        <v>72</v>
      </c>
      <c r="X1962" s="3"/>
    </row>
    <row r="1963" spans="1:24" x14ac:dyDescent="0.25">
      <c r="A1963" s="1" t="s">
        <v>6578</v>
      </c>
      <c r="B1963" s="1" t="s">
        <v>685</v>
      </c>
      <c r="C1963" s="1" t="s">
        <v>686</v>
      </c>
      <c r="D1963" s="1" t="s">
        <v>2562</v>
      </c>
      <c r="E1963" s="1" t="s">
        <v>2005</v>
      </c>
      <c r="F1963" s="2">
        <v>45285</v>
      </c>
      <c r="G1963" s="2">
        <v>45088</v>
      </c>
      <c r="H1963" s="2" t="str">
        <f>TEXT(Ecommerce_Sales[[#This Row],[Order_Date]],"mmmm")</f>
        <v>June</v>
      </c>
      <c r="I1963" s="2" t="str">
        <f>TEXT(Ecommerce_Sales[[#This Row],[Order_Date]],"yyyy")</f>
        <v>2023</v>
      </c>
      <c r="J1963" s="2" t="str">
        <f>TEXT(Ecommerce_Sales[[#This Row],[Order_Date]],"mmmm")</f>
        <v>June</v>
      </c>
      <c r="K1963" s="1" t="s">
        <v>1947</v>
      </c>
      <c r="L1963" s="1" t="s">
        <v>5163</v>
      </c>
      <c r="M1963" s="1" t="s">
        <v>1972</v>
      </c>
      <c r="N1963" s="1" t="s">
        <v>1973</v>
      </c>
      <c r="O1963" s="3">
        <v>769</v>
      </c>
      <c r="P1963">
        <v>4</v>
      </c>
      <c r="Q1963" s="3">
        <v>3075</v>
      </c>
      <c r="R1963" s="1" t="s">
        <v>1958</v>
      </c>
      <c r="S1963" s="3">
        <v>212</v>
      </c>
      <c r="T1963">
        <v>8</v>
      </c>
      <c r="U1963" t="str">
        <f>IF(Ecommerce_Sales[[#This Row],[Delivery_Time_Days]]&gt;7,"Delay",IF(Ecommerce_Sales[[#This Row],[Delivery_Time_Days]] = 0,"No delivery",IF(Ecommerce_Sales[[#This Row],[Delivery_Time_Days]]&lt;=7,"On-time")))</f>
        <v>Delay</v>
      </c>
      <c r="V1963" s="7">
        <f>Ecommerce_Sales[[#This Row],[Profit]]/Ecommerce_Sales[[#This Row],[Total_Price]]</f>
        <v>0.30016260162601627</v>
      </c>
      <c r="W1963" s="3">
        <v>923</v>
      </c>
      <c r="X1963" s="3"/>
    </row>
    <row r="1964" spans="1:24" x14ac:dyDescent="0.25">
      <c r="A1964" s="1" t="s">
        <v>6579</v>
      </c>
      <c r="B1964" s="1" t="s">
        <v>1283</v>
      </c>
      <c r="C1964" s="1" t="s">
        <v>1284</v>
      </c>
      <c r="D1964" s="1" t="s">
        <v>3798</v>
      </c>
      <c r="E1964" s="1" t="s">
        <v>1996</v>
      </c>
      <c r="F1964" s="2">
        <v>45295</v>
      </c>
      <c r="G1964" s="2">
        <v>44956</v>
      </c>
      <c r="H1964" s="2" t="str">
        <f>TEXT(Ecommerce_Sales[[#This Row],[Order_Date]],"mmmm")</f>
        <v>January</v>
      </c>
      <c r="I1964" s="2" t="str">
        <f>TEXT(Ecommerce_Sales[[#This Row],[Order_Date]],"yyyy")</f>
        <v>2023</v>
      </c>
      <c r="J1964" s="2" t="str">
        <f>TEXT(Ecommerce_Sales[[#This Row],[Order_Date]],"mmmm")</f>
        <v>January</v>
      </c>
      <c r="K1964" s="1" t="s">
        <v>1947</v>
      </c>
      <c r="L1964" s="1" t="s">
        <v>6580</v>
      </c>
      <c r="M1964" s="1" t="s">
        <v>2002</v>
      </c>
      <c r="N1964" s="1" t="s">
        <v>1989</v>
      </c>
      <c r="O1964" s="3">
        <v>416</v>
      </c>
      <c r="P1964">
        <v>1</v>
      </c>
      <c r="Q1964" s="3">
        <v>416</v>
      </c>
      <c r="R1964" s="1" t="s">
        <v>1958</v>
      </c>
      <c r="S1964" s="3">
        <v>39</v>
      </c>
      <c r="T1964">
        <v>5</v>
      </c>
      <c r="U1964" t="str">
        <f>IF(Ecommerce_Sales[[#This Row],[Delivery_Time_Days]]&gt;7,"Delay",IF(Ecommerce_Sales[[#This Row],[Delivery_Time_Days]] = 0,"No delivery",IF(Ecommerce_Sales[[#This Row],[Delivery_Time_Days]]&lt;=7,"On-time")))</f>
        <v>On-time</v>
      </c>
      <c r="V1964" s="7">
        <f>Ecommerce_Sales[[#This Row],[Profit]]/Ecommerce_Sales[[#This Row],[Total_Price]]</f>
        <v>0.25</v>
      </c>
      <c r="W1964" s="3">
        <v>104</v>
      </c>
      <c r="X1964" s="3"/>
    </row>
    <row r="1965" spans="1:24" x14ac:dyDescent="0.25">
      <c r="A1965" s="1" t="s">
        <v>6581</v>
      </c>
      <c r="B1965" s="1" t="s">
        <v>28</v>
      </c>
      <c r="C1965" s="1" t="s">
        <v>29</v>
      </c>
      <c r="D1965" s="1" t="s">
        <v>2508</v>
      </c>
      <c r="E1965" s="1" t="s">
        <v>1954</v>
      </c>
      <c r="F1965" s="2">
        <v>45332</v>
      </c>
      <c r="G1965" s="2">
        <v>45537</v>
      </c>
      <c r="H1965" s="2" t="str">
        <f>TEXT(Ecommerce_Sales[[#This Row],[Order_Date]],"mmmm")</f>
        <v>September</v>
      </c>
      <c r="I1965" s="2" t="str">
        <f>TEXT(Ecommerce_Sales[[#This Row],[Order_Date]],"yyyy")</f>
        <v>2024</v>
      </c>
      <c r="J1965" s="2" t="str">
        <f>TEXT(Ecommerce_Sales[[#This Row],[Order_Date]],"mmmm")</f>
        <v>September</v>
      </c>
      <c r="K1965" s="1" t="s">
        <v>1947</v>
      </c>
      <c r="L1965" s="1" t="s">
        <v>2795</v>
      </c>
      <c r="M1965" s="1" t="s">
        <v>2054</v>
      </c>
      <c r="N1965" s="1" t="s">
        <v>1957</v>
      </c>
      <c r="O1965" s="3">
        <v>553</v>
      </c>
      <c r="P1965">
        <v>3</v>
      </c>
      <c r="Q1965" s="3">
        <v>1660</v>
      </c>
      <c r="R1965" s="1" t="s">
        <v>1958</v>
      </c>
      <c r="S1965" s="3">
        <v>164</v>
      </c>
      <c r="T1965">
        <v>2</v>
      </c>
      <c r="U1965" t="str">
        <f>IF(Ecommerce_Sales[[#This Row],[Delivery_Time_Days]]&gt;7,"Delay",IF(Ecommerce_Sales[[#This Row],[Delivery_Time_Days]] = 0,"No delivery",IF(Ecommerce_Sales[[#This Row],[Delivery_Time_Days]]&lt;=7,"On-time")))</f>
        <v>On-time</v>
      </c>
      <c r="V1965" s="7">
        <f>Ecommerce_Sales[[#This Row],[Profit]]/Ecommerce_Sales[[#This Row],[Total_Price]]</f>
        <v>0.15</v>
      </c>
      <c r="W1965" s="3">
        <v>249</v>
      </c>
      <c r="X1965" s="3"/>
    </row>
    <row r="1966" spans="1:24" x14ac:dyDescent="0.25">
      <c r="A1966" s="1" t="s">
        <v>6582</v>
      </c>
      <c r="B1966" s="1" t="s">
        <v>144</v>
      </c>
      <c r="C1966" s="1" t="s">
        <v>145</v>
      </c>
      <c r="D1966" s="1" t="s">
        <v>2010</v>
      </c>
      <c r="E1966" s="1" t="s">
        <v>1996</v>
      </c>
      <c r="F1966" s="2">
        <v>45655</v>
      </c>
      <c r="G1966" s="2">
        <v>45615</v>
      </c>
      <c r="H1966" s="2" t="str">
        <f>TEXT(Ecommerce_Sales[[#This Row],[Order_Date]],"mmmm")</f>
        <v>November</v>
      </c>
      <c r="I1966" s="2" t="str">
        <f>TEXT(Ecommerce_Sales[[#This Row],[Order_Date]],"yyyy")</f>
        <v>2024</v>
      </c>
      <c r="J1966" s="2" t="str">
        <f>TEXT(Ecommerce_Sales[[#This Row],[Order_Date]],"mmmm")</f>
        <v>November</v>
      </c>
      <c r="K1966" s="1" t="s">
        <v>1947</v>
      </c>
      <c r="L1966" s="1" t="s">
        <v>3773</v>
      </c>
      <c r="M1966" s="1" t="s">
        <v>2247</v>
      </c>
      <c r="N1966" s="1" t="s">
        <v>1957</v>
      </c>
      <c r="O1966" s="3">
        <v>525</v>
      </c>
      <c r="P1966">
        <v>6</v>
      </c>
      <c r="Q1966" s="3">
        <v>3152</v>
      </c>
      <c r="R1966" s="1" t="s">
        <v>1951</v>
      </c>
      <c r="S1966" s="3">
        <v>181</v>
      </c>
      <c r="T1966">
        <v>6</v>
      </c>
      <c r="U1966" t="str">
        <f>IF(Ecommerce_Sales[[#This Row],[Delivery_Time_Days]]&gt;7,"Delay",IF(Ecommerce_Sales[[#This Row],[Delivery_Time_Days]] = 0,"No delivery",IF(Ecommerce_Sales[[#This Row],[Delivery_Time_Days]]&lt;=7,"On-time")))</f>
        <v>On-time</v>
      </c>
      <c r="V1966" s="7">
        <f>Ecommerce_Sales[[#This Row],[Profit]]/Ecommerce_Sales[[#This Row],[Total_Price]]</f>
        <v>0.15006345177664976</v>
      </c>
      <c r="W1966" s="3">
        <v>473</v>
      </c>
      <c r="X1966" s="3"/>
    </row>
    <row r="1967" spans="1:24" x14ac:dyDescent="0.25">
      <c r="A1967" s="1" t="s">
        <v>6583</v>
      </c>
      <c r="B1967" s="1" t="s">
        <v>810</v>
      </c>
      <c r="C1967" s="1" t="s">
        <v>811</v>
      </c>
      <c r="D1967" s="1" t="s">
        <v>2261</v>
      </c>
      <c r="E1967" s="1" t="s">
        <v>1981</v>
      </c>
      <c r="F1967" s="2">
        <v>45228</v>
      </c>
      <c r="G1967" s="2">
        <v>45472</v>
      </c>
      <c r="H1967" s="2" t="str">
        <f>TEXT(Ecommerce_Sales[[#This Row],[Order_Date]],"mmmm")</f>
        <v>June</v>
      </c>
      <c r="I1967" s="2" t="str">
        <f>TEXT(Ecommerce_Sales[[#This Row],[Order_Date]],"yyyy")</f>
        <v>2024</v>
      </c>
      <c r="J1967" s="2" t="str">
        <f>TEXT(Ecommerce_Sales[[#This Row],[Order_Date]],"mmmm")</f>
        <v>June</v>
      </c>
      <c r="K1967" s="1" t="s">
        <v>1947</v>
      </c>
      <c r="L1967" s="1" t="s">
        <v>6584</v>
      </c>
      <c r="M1967" s="1" t="s">
        <v>1998</v>
      </c>
      <c r="N1967" s="1" t="s">
        <v>1973</v>
      </c>
      <c r="O1967" s="3">
        <v>1113</v>
      </c>
      <c r="P1967">
        <v>4</v>
      </c>
      <c r="Q1967" s="3">
        <v>4452</v>
      </c>
      <c r="R1967" s="1" t="s">
        <v>1958</v>
      </c>
      <c r="S1967" s="3">
        <v>507</v>
      </c>
      <c r="T1967">
        <v>2</v>
      </c>
      <c r="U1967" t="str">
        <f>IF(Ecommerce_Sales[[#This Row],[Delivery_Time_Days]]&gt;7,"Delay",IF(Ecommerce_Sales[[#This Row],[Delivery_Time_Days]] = 0,"No delivery",IF(Ecommerce_Sales[[#This Row],[Delivery_Time_Days]]&lt;=7,"On-time")))</f>
        <v>On-time</v>
      </c>
      <c r="V1967" s="7">
        <f>Ecommerce_Sales[[#This Row],[Profit]]/Ecommerce_Sales[[#This Row],[Total_Price]]</f>
        <v>0.30008984725965859</v>
      </c>
      <c r="W1967" s="3">
        <v>1336</v>
      </c>
      <c r="X1967" s="3"/>
    </row>
    <row r="1968" spans="1:24" x14ac:dyDescent="0.25">
      <c r="A1968" s="1" t="s">
        <v>6585</v>
      </c>
      <c r="B1968" s="1" t="s">
        <v>637</v>
      </c>
      <c r="C1968" s="1" t="s">
        <v>638</v>
      </c>
      <c r="D1968" s="1" t="s">
        <v>3623</v>
      </c>
      <c r="E1968" s="1" t="s">
        <v>1954</v>
      </c>
      <c r="F1968" s="2">
        <v>45189</v>
      </c>
      <c r="G1968" s="2">
        <v>45393</v>
      </c>
      <c r="H1968" s="2" t="str">
        <f>TEXT(Ecommerce_Sales[[#This Row],[Order_Date]],"mmmm")</f>
        <v>April</v>
      </c>
      <c r="I1968" s="2" t="str">
        <f>TEXT(Ecommerce_Sales[[#This Row],[Order_Date]],"yyyy")</f>
        <v>2024</v>
      </c>
      <c r="J1968" s="2" t="str">
        <f>TEXT(Ecommerce_Sales[[#This Row],[Order_Date]],"mmmm")</f>
        <v>April</v>
      </c>
      <c r="K1968" s="1" t="s">
        <v>1947</v>
      </c>
      <c r="L1968" s="1" t="s">
        <v>6586</v>
      </c>
      <c r="M1968" s="1" t="s">
        <v>2043</v>
      </c>
      <c r="N1968" s="1" t="s">
        <v>1989</v>
      </c>
      <c r="O1968" s="3">
        <v>30</v>
      </c>
      <c r="P1968">
        <v>2</v>
      </c>
      <c r="Q1968" s="3">
        <v>60</v>
      </c>
      <c r="R1968" s="1" t="s">
        <v>1958</v>
      </c>
      <c r="S1968" s="3">
        <v>7</v>
      </c>
      <c r="T1968">
        <v>2</v>
      </c>
      <c r="U1968" t="str">
        <f>IF(Ecommerce_Sales[[#This Row],[Delivery_Time_Days]]&gt;7,"Delay",IF(Ecommerce_Sales[[#This Row],[Delivery_Time_Days]] = 0,"No delivery",IF(Ecommerce_Sales[[#This Row],[Delivery_Time_Days]]&lt;=7,"On-time")))</f>
        <v>On-time</v>
      </c>
      <c r="V1968" s="7">
        <f>Ecommerce_Sales[[#This Row],[Profit]]/Ecommerce_Sales[[#This Row],[Total_Price]]</f>
        <v>0.25</v>
      </c>
      <c r="W1968" s="3">
        <v>15</v>
      </c>
      <c r="X1968" s="3"/>
    </row>
    <row r="1969" spans="1:24" x14ac:dyDescent="0.25">
      <c r="A1969" s="1" t="s">
        <v>6587</v>
      </c>
      <c r="B1969" s="1" t="s">
        <v>1207</v>
      </c>
      <c r="C1969" s="1" t="s">
        <v>1208</v>
      </c>
      <c r="D1969" s="1" t="s">
        <v>3471</v>
      </c>
      <c r="E1969" s="1" t="s">
        <v>1981</v>
      </c>
      <c r="F1969" s="2">
        <v>45552</v>
      </c>
      <c r="G1969" s="2">
        <v>45431</v>
      </c>
      <c r="H1969" s="2" t="str">
        <f>TEXT(Ecommerce_Sales[[#This Row],[Order_Date]],"mmmm")</f>
        <v>May</v>
      </c>
      <c r="I1969" s="2" t="str">
        <f>TEXT(Ecommerce_Sales[[#This Row],[Order_Date]],"yyyy")</f>
        <v>2024</v>
      </c>
      <c r="J1969" s="2" t="str">
        <f>TEXT(Ecommerce_Sales[[#This Row],[Order_Date]],"mmmm")</f>
        <v>May</v>
      </c>
      <c r="K1969" s="1" t="s">
        <v>1947</v>
      </c>
      <c r="L1969" s="1" t="s">
        <v>6588</v>
      </c>
      <c r="M1969" s="1" t="s">
        <v>2247</v>
      </c>
      <c r="N1969" s="1" t="s">
        <v>1957</v>
      </c>
      <c r="O1969" s="3">
        <v>497</v>
      </c>
      <c r="P1969">
        <v>1</v>
      </c>
      <c r="Q1969" s="3">
        <v>497</v>
      </c>
      <c r="R1969" s="1" t="s">
        <v>1958</v>
      </c>
      <c r="S1969" s="3">
        <v>66</v>
      </c>
      <c r="T1969">
        <v>2</v>
      </c>
      <c r="U1969" t="str">
        <f>IF(Ecommerce_Sales[[#This Row],[Delivery_Time_Days]]&gt;7,"Delay",IF(Ecommerce_Sales[[#This Row],[Delivery_Time_Days]] = 0,"No delivery",IF(Ecommerce_Sales[[#This Row],[Delivery_Time_Days]]&lt;=7,"On-time")))</f>
        <v>On-time</v>
      </c>
      <c r="V1969" s="7">
        <f>Ecommerce_Sales[[#This Row],[Profit]]/Ecommerce_Sales[[#This Row],[Total_Price]]</f>
        <v>0.15090543259557343</v>
      </c>
      <c r="W1969" s="3">
        <v>75</v>
      </c>
      <c r="X1969" s="3"/>
    </row>
    <row r="1970" spans="1:24" x14ac:dyDescent="0.25">
      <c r="A1970" s="1" t="s">
        <v>6589</v>
      </c>
      <c r="B1970" s="1" t="s">
        <v>1420</v>
      </c>
      <c r="C1970" s="1" t="s">
        <v>1421</v>
      </c>
      <c r="D1970" s="1" t="s">
        <v>4266</v>
      </c>
      <c r="E1970" s="1" t="s">
        <v>2005</v>
      </c>
      <c r="F1970" s="2">
        <v>45099</v>
      </c>
      <c r="G1970" s="2">
        <v>45448</v>
      </c>
      <c r="H1970" s="2" t="str">
        <f>TEXT(Ecommerce_Sales[[#This Row],[Order_Date]],"mmmm")</f>
        <v>June</v>
      </c>
      <c r="I1970" s="2" t="str">
        <f>TEXT(Ecommerce_Sales[[#This Row],[Order_Date]],"yyyy")</f>
        <v>2024</v>
      </c>
      <c r="J1970" s="2" t="str">
        <f>TEXT(Ecommerce_Sales[[#This Row],[Order_Date]],"mmmm")</f>
        <v>June</v>
      </c>
      <c r="K1970" s="1" t="s">
        <v>1992</v>
      </c>
      <c r="L1970" s="1" t="s">
        <v>6590</v>
      </c>
      <c r="M1970" s="1" t="s">
        <v>1949</v>
      </c>
      <c r="N1970" s="1" t="s">
        <v>1950</v>
      </c>
      <c r="O1970" s="3">
        <v>310</v>
      </c>
      <c r="P1970">
        <v>6</v>
      </c>
      <c r="Q1970" s="3">
        <v>1860</v>
      </c>
      <c r="R1970" s="1" t="s">
        <v>1958</v>
      </c>
      <c r="S1970" s="3">
        <v>186</v>
      </c>
      <c r="U1970" t="str">
        <f>IF(Ecommerce_Sales[[#This Row],[Delivery_Time_Days]]&gt;7,"Delay",IF(Ecommerce_Sales[[#This Row],[Delivery_Time_Days]] = 0,"No delivery",IF(Ecommerce_Sales[[#This Row],[Delivery_Time_Days]]&lt;=7,"On-time")))</f>
        <v>No delivery</v>
      </c>
      <c r="V1970" s="7">
        <f>Ecommerce_Sales[[#This Row],[Profit]]/Ecommerce_Sales[[#This Row],[Total_Price]]</f>
        <v>0.4</v>
      </c>
      <c r="W1970" s="3">
        <v>744</v>
      </c>
      <c r="X1970" s="3"/>
    </row>
    <row r="1971" spans="1:24" x14ac:dyDescent="0.25">
      <c r="A1971" s="1" t="s">
        <v>6591</v>
      </c>
      <c r="B1971" s="1" t="s">
        <v>22</v>
      </c>
      <c r="C1971" s="1" t="s">
        <v>23</v>
      </c>
      <c r="D1971" s="1" t="s">
        <v>4747</v>
      </c>
      <c r="E1971" s="1" t="s">
        <v>1966</v>
      </c>
      <c r="F1971" s="2">
        <v>45527</v>
      </c>
      <c r="G1971" s="2">
        <v>45317</v>
      </c>
      <c r="H1971" s="2" t="str">
        <f>TEXT(Ecommerce_Sales[[#This Row],[Order_Date]],"mmmm")</f>
        <v>January</v>
      </c>
      <c r="I1971" s="2" t="str">
        <f>TEXT(Ecommerce_Sales[[#This Row],[Order_Date]],"yyyy")</f>
        <v>2024</v>
      </c>
      <c r="J1971" s="2" t="str">
        <f>TEXT(Ecommerce_Sales[[#This Row],[Order_Date]],"mmmm")</f>
        <v>January</v>
      </c>
      <c r="K1971" s="1" t="s">
        <v>1947</v>
      </c>
      <c r="L1971" s="1" t="s">
        <v>6592</v>
      </c>
      <c r="M1971" s="1" t="s">
        <v>2065</v>
      </c>
      <c r="N1971" s="1" t="s">
        <v>1978</v>
      </c>
      <c r="O1971" s="3">
        <v>584</v>
      </c>
      <c r="P1971">
        <v>1</v>
      </c>
      <c r="Q1971" s="3">
        <v>584</v>
      </c>
      <c r="R1971" s="1" t="s">
        <v>1958</v>
      </c>
      <c r="S1971" s="3">
        <v>54</v>
      </c>
      <c r="T1971">
        <v>4</v>
      </c>
      <c r="U1971" t="str">
        <f>IF(Ecommerce_Sales[[#This Row],[Delivery_Time_Days]]&gt;7,"Delay",IF(Ecommerce_Sales[[#This Row],[Delivery_Time_Days]] = 0,"No delivery",IF(Ecommerce_Sales[[#This Row],[Delivery_Time_Days]]&lt;=7,"On-time")))</f>
        <v>On-time</v>
      </c>
      <c r="V1971" s="7">
        <f>Ecommerce_Sales[[#This Row],[Profit]]/Ecommerce_Sales[[#This Row],[Total_Price]]</f>
        <v>0.35102739726027399</v>
      </c>
      <c r="W1971" s="3">
        <v>205</v>
      </c>
      <c r="X1971" s="3"/>
    </row>
    <row r="1972" spans="1:24" x14ac:dyDescent="0.25">
      <c r="A1972" s="1" t="s">
        <v>6593</v>
      </c>
      <c r="B1972" s="1" t="s">
        <v>1621</v>
      </c>
      <c r="C1972" s="1" t="s">
        <v>1622</v>
      </c>
      <c r="D1972" s="1" t="s">
        <v>2579</v>
      </c>
      <c r="E1972" s="1" t="s">
        <v>2005</v>
      </c>
      <c r="F1972" s="2">
        <v>45220</v>
      </c>
      <c r="G1972" s="2">
        <v>45166</v>
      </c>
      <c r="H1972" s="2" t="str">
        <f>TEXT(Ecommerce_Sales[[#This Row],[Order_Date]],"mmmm")</f>
        <v>August</v>
      </c>
      <c r="I1972" s="2" t="str">
        <f>TEXT(Ecommerce_Sales[[#This Row],[Order_Date]],"yyyy")</f>
        <v>2023</v>
      </c>
      <c r="J1972" s="2" t="str">
        <f>TEXT(Ecommerce_Sales[[#This Row],[Order_Date]],"mmmm")</f>
        <v>August</v>
      </c>
      <c r="K1972" s="1" t="s">
        <v>1947</v>
      </c>
      <c r="L1972" s="1" t="s">
        <v>6594</v>
      </c>
      <c r="M1972" s="1" t="s">
        <v>1968</v>
      </c>
      <c r="N1972" s="1" t="s">
        <v>1957</v>
      </c>
      <c r="O1972" s="3">
        <v>947</v>
      </c>
      <c r="P1972">
        <v>5</v>
      </c>
      <c r="Q1972" s="3">
        <v>4736</v>
      </c>
      <c r="R1972" s="1" t="s">
        <v>1951</v>
      </c>
      <c r="S1972" s="3">
        <v>703</v>
      </c>
      <c r="T1972">
        <v>4</v>
      </c>
      <c r="U1972" t="str">
        <f>IF(Ecommerce_Sales[[#This Row],[Delivery_Time_Days]]&gt;7,"Delay",IF(Ecommerce_Sales[[#This Row],[Delivery_Time_Days]] = 0,"No delivery",IF(Ecommerce_Sales[[#This Row],[Delivery_Time_Days]]&lt;=7,"On-time")))</f>
        <v>On-time</v>
      </c>
      <c r="V1972" s="7">
        <f>Ecommerce_Sales[[#This Row],[Profit]]/Ecommerce_Sales[[#This Row],[Total_Price]]</f>
        <v>0.14991554054054054</v>
      </c>
      <c r="W1972" s="3">
        <v>710</v>
      </c>
      <c r="X1972" s="3"/>
    </row>
    <row r="1973" spans="1:24" x14ac:dyDescent="0.25">
      <c r="A1973" s="1" t="s">
        <v>6595</v>
      </c>
      <c r="B1973" s="1" t="s">
        <v>873</v>
      </c>
      <c r="C1973" s="1" t="s">
        <v>874</v>
      </c>
      <c r="D1973" s="1" t="s">
        <v>6031</v>
      </c>
      <c r="E1973" s="1" t="s">
        <v>1954</v>
      </c>
      <c r="F1973" s="2">
        <v>44945</v>
      </c>
      <c r="G1973" s="2">
        <v>44988</v>
      </c>
      <c r="H1973" s="2" t="str">
        <f>TEXT(Ecommerce_Sales[[#This Row],[Order_Date]],"mmmm")</f>
        <v>March</v>
      </c>
      <c r="I1973" s="2" t="str">
        <f>TEXT(Ecommerce_Sales[[#This Row],[Order_Date]],"yyyy")</f>
        <v>2023</v>
      </c>
      <c r="J1973" s="2" t="str">
        <f>TEXT(Ecommerce_Sales[[#This Row],[Order_Date]],"mmmm")</f>
        <v>March</v>
      </c>
      <c r="K1973" s="1" t="s">
        <v>1947</v>
      </c>
      <c r="L1973" s="1" t="s">
        <v>2644</v>
      </c>
      <c r="M1973" s="1" t="s">
        <v>1956</v>
      </c>
      <c r="N1973" s="1" t="s">
        <v>1957</v>
      </c>
      <c r="O1973" s="3">
        <v>865</v>
      </c>
      <c r="P1973">
        <v>5</v>
      </c>
      <c r="Q1973" s="3">
        <v>4327</v>
      </c>
      <c r="R1973" s="1" t="s">
        <v>1958</v>
      </c>
      <c r="S1973" s="3">
        <v>495</v>
      </c>
      <c r="T1973">
        <v>8</v>
      </c>
      <c r="U1973" t="str">
        <f>IF(Ecommerce_Sales[[#This Row],[Delivery_Time_Days]]&gt;7,"Delay",IF(Ecommerce_Sales[[#This Row],[Delivery_Time_Days]] = 0,"No delivery",IF(Ecommerce_Sales[[#This Row],[Delivery_Time_Days]]&lt;=7,"On-time")))</f>
        <v>Delay</v>
      </c>
      <c r="V1973" s="7">
        <f>Ecommerce_Sales[[#This Row],[Profit]]/Ecommerce_Sales[[#This Row],[Total_Price]]</f>
        <v>0.1499884446498729</v>
      </c>
      <c r="W1973" s="3">
        <v>649</v>
      </c>
      <c r="X1973" s="3"/>
    </row>
    <row r="1974" spans="1:24" x14ac:dyDescent="0.25">
      <c r="A1974" s="1" t="s">
        <v>6596</v>
      </c>
      <c r="B1974" s="1" t="s">
        <v>1023</v>
      </c>
      <c r="C1974" s="1" t="s">
        <v>1024</v>
      </c>
      <c r="D1974" s="1" t="s">
        <v>4125</v>
      </c>
      <c r="E1974" s="1" t="s">
        <v>1961</v>
      </c>
      <c r="F1974" s="2">
        <v>45129</v>
      </c>
      <c r="G1974" s="2">
        <v>45215</v>
      </c>
      <c r="H1974" s="2" t="str">
        <f>TEXT(Ecommerce_Sales[[#This Row],[Order_Date]],"mmmm")</f>
        <v>October</v>
      </c>
      <c r="I1974" s="2" t="str">
        <f>TEXT(Ecommerce_Sales[[#This Row],[Order_Date]],"yyyy")</f>
        <v>2023</v>
      </c>
      <c r="J1974" s="2" t="str">
        <f>TEXT(Ecommerce_Sales[[#This Row],[Order_Date]],"mmmm")</f>
        <v>October</v>
      </c>
      <c r="K1974" s="1" t="s">
        <v>1947</v>
      </c>
      <c r="L1974" s="1" t="s">
        <v>6597</v>
      </c>
      <c r="M1974" s="1" t="s">
        <v>2072</v>
      </c>
      <c r="N1974" s="1" t="s">
        <v>1950</v>
      </c>
      <c r="O1974" s="3">
        <v>51</v>
      </c>
      <c r="P1974">
        <v>3</v>
      </c>
      <c r="Q1974" s="3">
        <v>153</v>
      </c>
      <c r="R1974" s="1" t="s">
        <v>1958</v>
      </c>
      <c r="S1974" s="3">
        <v>9</v>
      </c>
      <c r="T1974">
        <v>5</v>
      </c>
      <c r="U1974" t="str">
        <f>IF(Ecommerce_Sales[[#This Row],[Delivery_Time_Days]]&gt;7,"Delay",IF(Ecommerce_Sales[[#This Row],[Delivery_Time_Days]] = 0,"No delivery",IF(Ecommerce_Sales[[#This Row],[Delivery_Time_Days]]&lt;=7,"On-time")))</f>
        <v>On-time</v>
      </c>
      <c r="V1974" s="7">
        <f>Ecommerce_Sales[[#This Row],[Profit]]/Ecommerce_Sales[[#This Row],[Total_Price]]</f>
        <v>0.39869281045751637</v>
      </c>
      <c r="W1974" s="3">
        <v>61</v>
      </c>
      <c r="X1974" s="3"/>
    </row>
    <row r="1975" spans="1:24" x14ac:dyDescent="0.25">
      <c r="A1975" s="1" t="s">
        <v>6598</v>
      </c>
      <c r="B1975" s="1" t="s">
        <v>6</v>
      </c>
      <c r="C1975" s="1" t="s">
        <v>7</v>
      </c>
      <c r="D1975" s="1" t="s">
        <v>3691</v>
      </c>
      <c r="E1975" s="1" t="s">
        <v>1996</v>
      </c>
      <c r="F1975" s="2">
        <v>45330</v>
      </c>
      <c r="G1975" s="2">
        <v>45596</v>
      </c>
      <c r="H1975" s="2" t="str">
        <f>TEXT(Ecommerce_Sales[[#This Row],[Order_Date]],"mmmm")</f>
        <v>October</v>
      </c>
      <c r="I1975" s="2" t="str">
        <f>TEXT(Ecommerce_Sales[[#This Row],[Order_Date]],"yyyy")</f>
        <v>2024</v>
      </c>
      <c r="J1975" s="2" t="str">
        <f>TEXT(Ecommerce_Sales[[#This Row],[Order_Date]],"mmmm")</f>
        <v>October</v>
      </c>
      <c r="K1975" s="1" t="s">
        <v>1947</v>
      </c>
      <c r="L1975" s="1" t="s">
        <v>6599</v>
      </c>
      <c r="M1975" s="1" t="s">
        <v>1983</v>
      </c>
      <c r="N1975" s="1" t="s">
        <v>1950</v>
      </c>
      <c r="O1975" s="3">
        <v>604</v>
      </c>
      <c r="P1975">
        <v>1</v>
      </c>
      <c r="Q1975" s="3">
        <v>604</v>
      </c>
      <c r="R1975" s="1" t="s">
        <v>2012</v>
      </c>
      <c r="S1975" s="3">
        <v>74</v>
      </c>
      <c r="T1975">
        <v>10</v>
      </c>
      <c r="U1975" t="str">
        <f>IF(Ecommerce_Sales[[#This Row],[Delivery_Time_Days]]&gt;7,"Delay",IF(Ecommerce_Sales[[#This Row],[Delivery_Time_Days]] = 0,"No delivery",IF(Ecommerce_Sales[[#This Row],[Delivery_Time_Days]]&lt;=7,"On-time")))</f>
        <v>Delay</v>
      </c>
      <c r="V1975" s="7">
        <f>Ecommerce_Sales[[#This Row],[Profit]]/Ecommerce_Sales[[#This Row],[Total_Price]]</f>
        <v>0.40066225165562913</v>
      </c>
      <c r="W1975" s="3">
        <v>242</v>
      </c>
      <c r="X1975" s="3"/>
    </row>
    <row r="1976" spans="1:24" x14ac:dyDescent="0.25">
      <c r="A1976" s="1" t="s">
        <v>6600</v>
      </c>
      <c r="B1976" s="1" t="s">
        <v>606</v>
      </c>
      <c r="C1976" s="1" t="s">
        <v>607</v>
      </c>
      <c r="D1976" s="1" t="s">
        <v>5199</v>
      </c>
      <c r="E1976" s="1" t="s">
        <v>1981</v>
      </c>
      <c r="F1976" s="2">
        <v>45242</v>
      </c>
      <c r="G1976" s="2">
        <v>45603</v>
      </c>
      <c r="H1976" s="2" t="str">
        <f>TEXT(Ecommerce_Sales[[#This Row],[Order_Date]],"mmmm")</f>
        <v>November</v>
      </c>
      <c r="I1976" s="2" t="str">
        <f>TEXT(Ecommerce_Sales[[#This Row],[Order_Date]],"yyyy")</f>
        <v>2024</v>
      </c>
      <c r="J1976" s="2" t="str">
        <f>TEXT(Ecommerce_Sales[[#This Row],[Order_Date]],"mmmm")</f>
        <v>November</v>
      </c>
      <c r="K1976" s="1" t="s">
        <v>1947</v>
      </c>
      <c r="L1976" s="1" t="s">
        <v>6601</v>
      </c>
      <c r="M1976" s="1" t="s">
        <v>2247</v>
      </c>
      <c r="N1976" s="1" t="s">
        <v>1957</v>
      </c>
      <c r="O1976" s="3">
        <v>977</v>
      </c>
      <c r="P1976">
        <v>7</v>
      </c>
      <c r="Q1976" s="3">
        <v>6839</v>
      </c>
      <c r="R1976" s="1" t="s">
        <v>1958</v>
      </c>
      <c r="S1976" s="3">
        <v>717</v>
      </c>
      <c r="T1976">
        <v>2</v>
      </c>
      <c r="U1976" t="str">
        <f>IF(Ecommerce_Sales[[#This Row],[Delivery_Time_Days]]&gt;7,"Delay",IF(Ecommerce_Sales[[#This Row],[Delivery_Time_Days]] = 0,"No delivery",IF(Ecommerce_Sales[[#This Row],[Delivery_Time_Days]]&lt;=7,"On-time")))</f>
        <v>On-time</v>
      </c>
      <c r="V1976" s="7">
        <f>Ecommerce_Sales[[#This Row],[Profit]]/Ecommerce_Sales[[#This Row],[Total_Price]]</f>
        <v>0.15002193303114492</v>
      </c>
      <c r="W1976" s="3">
        <v>1026</v>
      </c>
      <c r="X1976" s="3"/>
    </row>
    <row r="1977" spans="1:24" x14ac:dyDescent="0.25">
      <c r="A1977" s="1" t="s">
        <v>6602</v>
      </c>
      <c r="B1977" s="1" t="s">
        <v>1209</v>
      </c>
      <c r="C1977" s="1" t="s">
        <v>1210</v>
      </c>
      <c r="D1977" s="1" t="s">
        <v>3602</v>
      </c>
      <c r="E1977" s="1" t="s">
        <v>1961</v>
      </c>
      <c r="F1977" s="2">
        <v>45433</v>
      </c>
      <c r="G1977" s="2">
        <v>45348</v>
      </c>
      <c r="H1977" s="2" t="str">
        <f>TEXT(Ecommerce_Sales[[#This Row],[Order_Date]],"mmmm")</f>
        <v>February</v>
      </c>
      <c r="I1977" s="2" t="str">
        <f>TEXT(Ecommerce_Sales[[#This Row],[Order_Date]],"yyyy")</f>
        <v>2024</v>
      </c>
      <c r="J1977" s="2" t="str">
        <f>TEXT(Ecommerce_Sales[[#This Row],[Order_Date]],"mmmm")</f>
        <v>February</v>
      </c>
      <c r="K1977" s="1" t="s">
        <v>1947</v>
      </c>
      <c r="L1977" s="1" t="s">
        <v>5414</v>
      </c>
      <c r="M1977" s="1" t="s">
        <v>2065</v>
      </c>
      <c r="N1977" s="1" t="s">
        <v>1978</v>
      </c>
      <c r="O1977" s="3">
        <v>172</v>
      </c>
      <c r="P1977">
        <v>3</v>
      </c>
      <c r="Q1977" s="3">
        <v>516</v>
      </c>
      <c r="R1977" s="1" t="s">
        <v>1958</v>
      </c>
      <c r="S1977" s="3">
        <v>60</v>
      </c>
      <c r="T1977">
        <v>4</v>
      </c>
      <c r="U1977" t="str">
        <f>IF(Ecommerce_Sales[[#This Row],[Delivery_Time_Days]]&gt;7,"Delay",IF(Ecommerce_Sales[[#This Row],[Delivery_Time_Days]] = 0,"No delivery",IF(Ecommerce_Sales[[#This Row],[Delivery_Time_Days]]&lt;=7,"On-time")))</f>
        <v>On-time</v>
      </c>
      <c r="V1977" s="7">
        <f>Ecommerce_Sales[[#This Row],[Profit]]/Ecommerce_Sales[[#This Row],[Total_Price]]</f>
        <v>0.35077519379844962</v>
      </c>
      <c r="W1977" s="3">
        <v>181</v>
      </c>
      <c r="X1977" s="3"/>
    </row>
    <row r="1978" spans="1:24" x14ac:dyDescent="0.25">
      <c r="A1978" s="1" t="s">
        <v>6603</v>
      </c>
      <c r="B1978" s="1" t="s">
        <v>1115</v>
      </c>
      <c r="C1978" s="1" t="s">
        <v>1116</v>
      </c>
      <c r="D1978" s="1" t="s">
        <v>6604</v>
      </c>
      <c r="E1978" s="1" t="s">
        <v>1981</v>
      </c>
      <c r="F1978" s="2">
        <v>45574</v>
      </c>
      <c r="G1978" s="2">
        <v>45004</v>
      </c>
      <c r="H1978" s="2" t="str">
        <f>TEXT(Ecommerce_Sales[[#This Row],[Order_Date]],"mmmm")</f>
        <v>March</v>
      </c>
      <c r="I1978" s="2" t="str">
        <f>TEXT(Ecommerce_Sales[[#This Row],[Order_Date]],"yyyy")</f>
        <v>2023</v>
      </c>
      <c r="J1978" s="2" t="str">
        <f>TEXT(Ecommerce_Sales[[#This Row],[Order_Date]],"mmmm")</f>
        <v>March</v>
      </c>
      <c r="K1978" s="1" t="s">
        <v>1986</v>
      </c>
      <c r="L1978" s="1" t="s">
        <v>6605</v>
      </c>
      <c r="M1978" s="1" t="s">
        <v>2007</v>
      </c>
      <c r="N1978" s="1" t="s">
        <v>1973</v>
      </c>
      <c r="O1978" s="3">
        <v>772</v>
      </c>
      <c r="P1978">
        <v>5</v>
      </c>
      <c r="Q1978" s="3">
        <v>3859</v>
      </c>
      <c r="R1978" s="1" t="s">
        <v>1958</v>
      </c>
      <c r="S1978" s="3">
        <v>264</v>
      </c>
      <c r="U1978" t="str">
        <f>IF(Ecommerce_Sales[[#This Row],[Delivery_Time_Days]]&gt;7,"Delay",IF(Ecommerce_Sales[[#This Row],[Delivery_Time_Days]] = 0,"No delivery",IF(Ecommerce_Sales[[#This Row],[Delivery_Time_Days]]&lt;=7,"On-time")))</f>
        <v>No delivery</v>
      </c>
      <c r="V1978" s="7">
        <f>Ecommerce_Sales[[#This Row],[Profit]]/Ecommerce_Sales[[#This Row],[Total_Price]]</f>
        <v>0.30007774034724022</v>
      </c>
      <c r="W1978" s="3">
        <v>1158</v>
      </c>
      <c r="X1978" s="3"/>
    </row>
    <row r="1979" spans="1:24" x14ac:dyDescent="0.25">
      <c r="A1979" s="1" t="s">
        <v>6606</v>
      </c>
      <c r="B1979" s="1" t="s">
        <v>140</v>
      </c>
      <c r="C1979" s="1" t="s">
        <v>141</v>
      </c>
      <c r="D1979" s="1" t="s">
        <v>5393</v>
      </c>
      <c r="E1979" s="1" t="s">
        <v>1981</v>
      </c>
      <c r="F1979" s="2">
        <v>45306</v>
      </c>
      <c r="G1979" s="2">
        <v>45640</v>
      </c>
      <c r="H1979" s="2" t="str">
        <f>TEXT(Ecommerce_Sales[[#This Row],[Order_Date]],"mmmm")</f>
        <v>December</v>
      </c>
      <c r="I1979" s="2" t="str">
        <f>TEXT(Ecommerce_Sales[[#This Row],[Order_Date]],"yyyy")</f>
        <v>2024</v>
      </c>
      <c r="J1979" s="2" t="str">
        <f>TEXT(Ecommerce_Sales[[#This Row],[Order_Date]],"mmmm")</f>
        <v>December</v>
      </c>
      <c r="K1979" s="1" t="s">
        <v>1947</v>
      </c>
      <c r="L1979" s="1" t="s">
        <v>6607</v>
      </c>
      <c r="M1979" s="1" t="s">
        <v>2007</v>
      </c>
      <c r="N1979" s="1" t="s">
        <v>1973</v>
      </c>
      <c r="O1979" s="3">
        <v>526</v>
      </c>
      <c r="P1979">
        <v>6</v>
      </c>
      <c r="Q1979" s="3">
        <v>3157</v>
      </c>
      <c r="R1979" s="1" t="s">
        <v>1951</v>
      </c>
      <c r="S1979" s="3">
        <v>237</v>
      </c>
      <c r="T1979">
        <v>3</v>
      </c>
      <c r="U1979" t="str">
        <f>IF(Ecommerce_Sales[[#This Row],[Delivery_Time_Days]]&gt;7,"Delay",IF(Ecommerce_Sales[[#This Row],[Delivery_Time_Days]] = 0,"No delivery",IF(Ecommerce_Sales[[#This Row],[Delivery_Time_Days]]&lt;=7,"On-time")))</f>
        <v>On-time</v>
      </c>
      <c r="V1979" s="7">
        <f>Ecommerce_Sales[[#This Row],[Profit]]/Ecommerce_Sales[[#This Row],[Total_Price]]</f>
        <v>0.29996832435856824</v>
      </c>
      <c r="W1979" s="3">
        <v>947</v>
      </c>
      <c r="X1979" s="3"/>
    </row>
    <row r="1980" spans="1:24" x14ac:dyDescent="0.25">
      <c r="A1980" s="1" t="s">
        <v>6608</v>
      </c>
      <c r="B1980" s="1" t="s">
        <v>474</v>
      </c>
      <c r="C1980" s="1" t="s">
        <v>475</v>
      </c>
      <c r="D1980" s="1" t="s">
        <v>2954</v>
      </c>
      <c r="E1980" s="1" t="s">
        <v>1954</v>
      </c>
      <c r="F1980" s="2">
        <v>45552</v>
      </c>
      <c r="G1980" s="2">
        <v>45369</v>
      </c>
      <c r="H1980" s="2" t="str">
        <f>TEXT(Ecommerce_Sales[[#This Row],[Order_Date]],"mmmm")</f>
        <v>March</v>
      </c>
      <c r="I1980" s="2" t="str">
        <f>TEXT(Ecommerce_Sales[[#This Row],[Order_Date]],"yyyy")</f>
        <v>2024</v>
      </c>
      <c r="J1980" s="2" t="str">
        <f>TEXT(Ecommerce_Sales[[#This Row],[Order_Date]],"mmmm")</f>
        <v>March</v>
      </c>
      <c r="K1980" s="1" t="s">
        <v>1947</v>
      </c>
      <c r="L1980" s="1" t="s">
        <v>6609</v>
      </c>
      <c r="M1980" s="1" t="s">
        <v>2058</v>
      </c>
      <c r="N1980" s="1" t="s">
        <v>1950</v>
      </c>
      <c r="O1980" s="3">
        <v>333</v>
      </c>
      <c r="P1980">
        <v>5</v>
      </c>
      <c r="Q1980" s="3">
        <v>1666</v>
      </c>
      <c r="R1980" s="1" t="s">
        <v>1958</v>
      </c>
      <c r="S1980" s="3">
        <v>138</v>
      </c>
      <c r="T1980">
        <v>2</v>
      </c>
      <c r="U1980" t="str">
        <f>IF(Ecommerce_Sales[[#This Row],[Delivery_Time_Days]]&gt;7,"Delay",IF(Ecommerce_Sales[[#This Row],[Delivery_Time_Days]] = 0,"No delivery",IF(Ecommerce_Sales[[#This Row],[Delivery_Time_Days]]&lt;=7,"On-time")))</f>
        <v>On-time</v>
      </c>
      <c r="V1980" s="7">
        <f>Ecommerce_Sales[[#This Row],[Profit]]/Ecommerce_Sales[[#This Row],[Total_Price]]</f>
        <v>0.39975990396158462</v>
      </c>
      <c r="W1980" s="3">
        <v>666</v>
      </c>
      <c r="X1980" s="3"/>
    </row>
    <row r="1981" spans="1:24" x14ac:dyDescent="0.25">
      <c r="A1981" s="1" t="s">
        <v>6610</v>
      </c>
      <c r="B1981" s="1" t="s">
        <v>695</v>
      </c>
      <c r="C1981" s="1" t="s">
        <v>696</v>
      </c>
      <c r="D1981" s="1" t="s">
        <v>6611</v>
      </c>
      <c r="E1981" s="1" t="s">
        <v>1946</v>
      </c>
      <c r="F1981" s="2">
        <v>45080</v>
      </c>
      <c r="G1981" s="2">
        <v>45195</v>
      </c>
      <c r="H1981" s="2" t="str">
        <f>TEXT(Ecommerce_Sales[[#This Row],[Order_Date]],"mmmm")</f>
        <v>September</v>
      </c>
      <c r="I1981" s="2" t="str">
        <f>TEXT(Ecommerce_Sales[[#This Row],[Order_Date]],"yyyy")</f>
        <v>2023</v>
      </c>
      <c r="J1981" s="2" t="str">
        <f>TEXT(Ecommerce_Sales[[#This Row],[Order_Date]],"mmmm")</f>
        <v>September</v>
      </c>
      <c r="K1981" s="1" t="s">
        <v>1947</v>
      </c>
      <c r="L1981" s="1" t="s">
        <v>6612</v>
      </c>
      <c r="M1981" s="1" t="s">
        <v>2065</v>
      </c>
      <c r="N1981" s="1" t="s">
        <v>1978</v>
      </c>
      <c r="O1981" s="3">
        <v>962</v>
      </c>
      <c r="P1981">
        <v>3</v>
      </c>
      <c r="Q1981" s="3">
        <v>2886</v>
      </c>
      <c r="R1981" s="1" t="s">
        <v>1958</v>
      </c>
      <c r="S1981" s="3">
        <v>175</v>
      </c>
      <c r="T1981">
        <v>7</v>
      </c>
      <c r="U1981" t="str">
        <f>IF(Ecommerce_Sales[[#This Row],[Delivery_Time_Days]]&gt;7,"Delay",IF(Ecommerce_Sales[[#This Row],[Delivery_Time_Days]] = 0,"No delivery",IF(Ecommerce_Sales[[#This Row],[Delivery_Time_Days]]&lt;=7,"On-time")))</f>
        <v>On-time</v>
      </c>
      <c r="V1981" s="7">
        <f>Ecommerce_Sales[[#This Row],[Profit]]/Ecommerce_Sales[[#This Row],[Total_Price]]</f>
        <v>0.34996534996534995</v>
      </c>
      <c r="W1981" s="3">
        <v>1010</v>
      </c>
      <c r="X1981" s="3"/>
    </row>
    <row r="1982" spans="1:24" x14ac:dyDescent="0.25">
      <c r="A1982" s="1" t="s">
        <v>6613</v>
      </c>
      <c r="B1982" s="1" t="s">
        <v>1181</v>
      </c>
      <c r="C1982" s="1" t="s">
        <v>1888</v>
      </c>
      <c r="D1982" s="1" t="s">
        <v>5363</v>
      </c>
      <c r="E1982" s="1" t="s">
        <v>2005</v>
      </c>
      <c r="F1982" s="2">
        <v>45532</v>
      </c>
      <c r="G1982" s="2">
        <v>45051</v>
      </c>
      <c r="H1982" s="2" t="str">
        <f>TEXT(Ecommerce_Sales[[#This Row],[Order_Date]],"mmmm")</f>
        <v>May</v>
      </c>
      <c r="I1982" s="2" t="str">
        <f>TEXT(Ecommerce_Sales[[#This Row],[Order_Date]],"yyyy")</f>
        <v>2023</v>
      </c>
      <c r="J1982" s="2" t="str">
        <f>TEXT(Ecommerce_Sales[[#This Row],[Order_Date]],"mmmm")</f>
        <v>May</v>
      </c>
      <c r="K1982" s="1" t="s">
        <v>1947</v>
      </c>
      <c r="L1982" s="1" t="s">
        <v>2590</v>
      </c>
      <c r="M1982" s="1" t="s">
        <v>2047</v>
      </c>
      <c r="N1982" s="1" t="s">
        <v>1989</v>
      </c>
      <c r="O1982" s="3">
        <v>279</v>
      </c>
      <c r="P1982">
        <v>1</v>
      </c>
      <c r="Q1982" s="3">
        <v>279</v>
      </c>
      <c r="R1982" s="1" t="s">
        <v>2008</v>
      </c>
      <c r="S1982" s="3">
        <v>23</v>
      </c>
      <c r="T1982">
        <v>10</v>
      </c>
      <c r="U1982" t="str">
        <f>IF(Ecommerce_Sales[[#This Row],[Delivery_Time_Days]]&gt;7,"Delay",IF(Ecommerce_Sales[[#This Row],[Delivery_Time_Days]] = 0,"No delivery",IF(Ecommerce_Sales[[#This Row],[Delivery_Time_Days]]&lt;=7,"On-time")))</f>
        <v>Delay</v>
      </c>
      <c r="V1982" s="7">
        <f>Ecommerce_Sales[[#This Row],[Profit]]/Ecommerce_Sales[[#This Row],[Total_Price]]</f>
        <v>0.25089605734767023</v>
      </c>
      <c r="W1982" s="3">
        <v>70</v>
      </c>
      <c r="X1982" s="3"/>
    </row>
    <row r="1983" spans="1:24" x14ac:dyDescent="0.25">
      <c r="A1983" s="1" t="s">
        <v>6614</v>
      </c>
      <c r="B1983" s="1" t="s">
        <v>998</v>
      </c>
      <c r="C1983" s="1" t="s">
        <v>999</v>
      </c>
      <c r="D1983" s="1" t="s">
        <v>6012</v>
      </c>
      <c r="E1983" s="1" t="s">
        <v>1981</v>
      </c>
      <c r="F1983" s="2">
        <v>45210</v>
      </c>
      <c r="G1983" s="2">
        <v>44960</v>
      </c>
      <c r="H1983" s="2" t="str">
        <f>TEXT(Ecommerce_Sales[[#This Row],[Order_Date]],"mmmm")</f>
        <v>February</v>
      </c>
      <c r="I1983" s="2" t="str">
        <f>TEXT(Ecommerce_Sales[[#This Row],[Order_Date]],"yyyy")</f>
        <v>2023</v>
      </c>
      <c r="J1983" s="2" t="str">
        <f>TEXT(Ecommerce_Sales[[#This Row],[Order_Date]],"mmmm")</f>
        <v>February</v>
      </c>
      <c r="K1983" s="1" t="s">
        <v>1992</v>
      </c>
      <c r="L1983" s="1" t="s">
        <v>6615</v>
      </c>
      <c r="M1983" s="1" t="s">
        <v>2247</v>
      </c>
      <c r="N1983" s="1" t="s">
        <v>1957</v>
      </c>
      <c r="O1983" s="3">
        <v>706</v>
      </c>
      <c r="P1983">
        <v>4</v>
      </c>
      <c r="Q1983" s="3">
        <v>2822</v>
      </c>
      <c r="R1983" s="1" t="s">
        <v>1951</v>
      </c>
      <c r="S1983" s="3">
        <v>249</v>
      </c>
      <c r="U1983" t="str">
        <f>IF(Ecommerce_Sales[[#This Row],[Delivery_Time_Days]]&gt;7,"Delay",IF(Ecommerce_Sales[[#This Row],[Delivery_Time_Days]] = 0,"No delivery",IF(Ecommerce_Sales[[#This Row],[Delivery_Time_Days]]&lt;=7,"On-time")))</f>
        <v>No delivery</v>
      </c>
      <c r="V1983" s="7">
        <f>Ecommerce_Sales[[#This Row],[Profit]]/Ecommerce_Sales[[#This Row],[Total_Price]]</f>
        <v>0.14989369241672573</v>
      </c>
      <c r="W1983" s="3">
        <v>423</v>
      </c>
      <c r="X1983" s="3"/>
    </row>
    <row r="1984" spans="1:24" x14ac:dyDescent="0.25">
      <c r="A1984" s="1" t="s">
        <v>6616</v>
      </c>
      <c r="B1984" s="1" t="s">
        <v>488</v>
      </c>
      <c r="C1984" s="1" t="s">
        <v>489</v>
      </c>
      <c r="D1984" s="1" t="s">
        <v>3276</v>
      </c>
      <c r="E1984" s="1" t="s">
        <v>1966</v>
      </c>
      <c r="F1984" s="2">
        <v>44987</v>
      </c>
      <c r="G1984" s="2">
        <v>45370</v>
      </c>
      <c r="H1984" s="2" t="str">
        <f>TEXT(Ecommerce_Sales[[#This Row],[Order_Date]],"mmmm")</f>
        <v>March</v>
      </c>
      <c r="I1984" s="2" t="str">
        <f>TEXT(Ecommerce_Sales[[#This Row],[Order_Date]],"yyyy")</f>
        <v>2024</v>
      </c>
      <c r="J1984" s="2" t="str">
        <f>TEXT(Ecommerce_Sales[[#This Row],[Order_Date]],"mmmm")</f>
        <v>March</v>
      </c>
      <c r="K1984" s="1" t="s">
        <v>1947</v>
      </c>
      <c r="L1984" s="1" t="s">
        <v>6617</v>
      </c>
      <c r="M1984" s="1" t="s">
        <v>2030</v>
      </c>
      <c r="N1984" s="1" t="s">
        <v>1978</v>
      </c>
      <c r="O1984" s="3">
        <v>643</v>
      </c>
      <c r="P1984">
        <v>4</v>
      </c>
      <c r="Q1984" s="3">
        <v>2570</v>
      </c>
      <c r="R1984" s="1" t="s">
        <v>2008</v>
      </c>
      <c r="S1984" s="3">
        <v>347</v>
      </c>
      <c r="T1984">
        <v>2</v>
      </c>
      <c r="U1984" t="str">
        <f>IF(Ecommerce_Sales[[#This Row],[Delivery_Time_Days]]&gt;7,"Delay",IF(Ecommerce_Sales[[#This Row],[Delivery_Time_Days]] = 0,"No delivery",IF(Ecommerce_Sales[[#This Row],[Delivery_Time_Days]]&lt;=7,"On-time")))</f>
        <v>On-time</v>
      </c>
      <c r="V1984" s="7">
        <f>Ecommerce_Sales[[#This Row],[Profit]]/Ecommerce_Sales[[#This Row],[Total_Price]]</f>
        <v>0.35019455252918286</v>
      </c>
      <c r="W1984" s="3">
        <v>900</v>
      </c>
      <c r="X1984" s="3"/>
    </row>
    <row r="1985" spans="1:24" x14ac:dyDescent="0.25">
      <c r="A1985" s="1" t="s">
        <v>6618</v>
      </c>
      <c r="B1985" s="1" t="s">
        <v>418</v>
      </c>
      <c r="C1985" s="1" t="s">
        <v>419</v>
      </c>
      <c r="D1985" s="1" t="s">
        <v>2201</v>
      </c>
      <c r="E1985" s="1" t="s">
        <v>1961</v>
      </c>
      <c r="F1985" s="2">
        <v>45044</v>
      </c>
      <c r="G1985" s="2">
        <v>45202</v>
      </c>
      <c r="H1985" s="2" t="str">
        <f>TEXT(Ecommerce_Sales[[#This Row],[Order_Date]],"mmmm")</f>
        <v>October</v>
      </c>
      <c r="I1985" s="2" t="str">
        <f>TEXT(Ecommerce_Sales[[#This Row],[Order_Date]],"yyyy")</f>
        <v>2023</v>
      </c>
      <c r="J1985" s="2" t="str">
        <f>TEXT(Ecommerce_Sales[[#This Row],[Order_Date]],"mmmm")</f>
        <v>October</v>
      </c>
      <c r="K1985" s="1" t="s">
        <v>1947</v>
      </c>
      <c r="L1985" s="1" t="s">
        <v>6619</v>
      </c>
      <c r="M1985" s="1" t="s">
        <v>2043</v>
      </c>
      <c r="N1985" s="1" t="s">
        <v>1989</v>
      </c>
      <c r="O1985" s="3">
        <v>376</v>
      </c>
      <c r="P1985">
        <v>6</v>
      </c>
      <c r="Q1985" s="3">
        <v>2256</v>
      </c>
      <c r="R1985" s="1" t="s">
        <v>1958</v>
      </c>
      <c r="S1985" s="3">
        <v>173</v>
      </c>
      <c r="T1985">
        <v>2</v>
      </c>
      <c r="U1985" t="str">
        <f>IF(Ecommerce_Sales[[#This Row],[Delivery_Time_Days]]&gt;7,"Delay",IF(Ecommerce_Sales[[#This Row],[Delivery_Time_Days]] = 0,"No delivery",IF(Ecommerce_Sales[[#This Row],[Delivery_Time_Days]]&lt;=7,"On-time")))</f>
        <v>On-time</v>
      </c>
      <c r="V1985" s="7">
        <f>Ecommerce_Sales[[#This Row],[Profit]]/Ecommerce_Sales[[#This Row],[Total_Price]]</f>
        <v>0.25</v>
      </c>
      <c r="W1985" s="3">
        <v>564</v>
      </c>
      <c r="X1985" s="3"/>
    </row>
    <row r="1986" spans="1:24" x14ac:dyDescent="0.25">
      <c r="A1986" s="1" t="s">
        <v>6620</v>
      </c>
      <c r="B1986" s="1" t="s">
        <v>507</v>
      </c>
      <c r="C1986" s="1" t="s">
        <v>508</v>
      </c>
      <c r="D1986" s="1" t="s">
        <v>6621</v>
      </c>
      <c r="E1986" s="1" t="s">
        <v>1966</v>
      </c>
      <c r="F1986" s="2">
        <v>44962</v>
      </c>
      <c r="G1986" s="2">
        <v>45590</v>
      </c>
      <c r="H1986" s="2" t="str">
        <f>TEXT(Ecommerce_Sales[[#This Row],[Order_Date]],"mmmm")</f>
        <v>October</v>
      </c>
      <c r="I1986" s="2" t="str">
        <f>TEXT(Ecommerce_Sales[[#This Row],[Order_Date]],"yyyy")</f>
        <v>2024</v>
      </c>
      <c r="J1986" s="2" t="str">
        <f>TEXT(Ecommerce_Sales[[#This Row],[Order_Date]],"mmmm")</f>
        <v>October</v>
      </c>
      <c r="K1986" s="1" t="s">
        <v>1992</v>
      </c>
      <c r="L1986" s="1" t="s">
        <v>6622</v>
      </c>
      <c r="M1986" s="1" t="s">
        <v>2002</v>
      </c>
      <c r="N1986" s="1" t="s">
        <v>1989</v>
      </c>
      <c r="O1986" s="3">
        <v>1197</v>
      </c>
      <c r="P1986">
        <v>2</v>
      </c>
      <c r="Q1986" s="3">
        <v>2394</v>
      </c>
      <c r="R1986" s="1" t="s">
        <v>1951</v>
      </c>
      <c r="S1986" s="3">
        <v>169</v>
      </c>
      <c r="U1986" t="str">
        <f>IF(Ecommerce_Sales[[#This Row],[Delivery_Time_Days]]&gt;7,"Delay",IF(Ecommerce_Sales[[#This Row],[Delivery_Time_Days]] = 0,"No delivery",IF(Ecommerce_Sales[[#This Row],[Delivery_Time_Days]]&lt;=7,"On-time")))</f>
        <v>No delivery</v>
      </c>
      <c r="V1986" s="7">
        <f>Ecommerce_Sales[[#This Row],[Profit]]/Ecommerce_Sales[[#This Row],[Total_Price]]</f>
        <v>0.24979114452798662</v>
      </c>
      <c r="W1986" s="3">
        <v>598</v>
      </c>
      <c r="X1986" s="3"/>
    </row>
    <row r="1987" spans="1:24" x14ac:dyDescent="0.25">
      <c r="A1987" s="1" t="s">
        <v>6623</v>
      </c>
      <c r="B1987" s="1" t="s">
        <v>44</v>
      </c>
      <c r="C1987" s="1" t="s">
        <v>869</v>
      </c>
      <c r="D1987" s="1" t="s">
        <v>2213</v>
      </c>
      <c r="E1987" s="1" t="s">
        <v>1996</v>
      </c>
      <c r="F1987" s="2">
        <v>45437</v>
      </c>
      <c r="G1987" s="2">
        <v>45581</v>
      </c>
      <c r="H1987" s="2" t="str">
        <f>TEXT(Ecommerce_Sales[[#This Row],[Order_Date]],"mmmm")</f>
        <v>October</v>
      </c>
      <c r="I1987" s="2" t="str">
        <f>TEXT(Ecommerce_Sales[[#This Row],[Order_Date]],"yyyy")</f>
        <v>2024</v>
      </c>
      <c r="J1987" s="2" t="str">
        <f>TEXT(Ecommerce_Sales[[#This Row],[Order_Date]],"mmmm")</f>
        <v>October</v>
      </c>
      <c r="K1987" s="1" t="s">
        <v>1947</v>
      </c>
      <c r="L1987" s="1" t="s">
        <v>6624</v>
      </c>
      <c r="M1987" s="1" t="s">
        <v>1968</v>
      </c>
      <c r="N1987" s="1" t="s">
        <v>1957</v>
      </c>
      <c r="O1987" s="3">
        <v>958</v>
      </c>
      <c r="P1987">
        <v>3</v>
      </c>
      <c r="Q1987" s="3">
        <v>2873</v>
      </c>
      <c r="R1987" s="1" t="s">
        <v>1951</v>
      </c>
      <c r="S1987" s="3">
        <v>401</v>
      </c>
      <c r="T1987">
        <v>8</v>
      </c>
      <c r="U1987" t="str">
        <f>IF(Ecommerce_Sales[[#This Row],[Delivery_Time_Days]]&gt;7,"Delay",IF(Ecommerce_Sales[[#This Row],[Delivery_Time_Days]] = 0,"No delivery",IF(Ecommerce_Sales[[#This Row],[Delivery_Time_Days]]&lt;=7,"On-time")))</f>
        <v>Delay</v>
      </c>
      <c r="V1987" s="7">
        <f>Ecommerce_Sales[[#This Row],[Profit]]/Ecommerce_Sales[[#This Row],[Total_Price]]</f>
        <v>0.15001740341106856</v>
      </c>
      <c r="W1987" s="3">
        <v>431</v>
      </c>
      <c r="X1987" s="3"/>
    </row>
    <row r="1988" spans="1:24" x14ac:dyDescent="0.25">
      <c r="A1988" s="1" t="s">
        <v>6625</v>
      </c>
      <c r="B1988" s="1" t="s">
        <v>192</v>
      </c>
      <c r="C1988" s="1" t="s">
        <v>492</v>
      </c>
      <c r="D1988" s="1" t="s">
        <v>3305</v>
      </c>
      <c r="E1988" s="1" t="s">
        <v>1946</v>
      </c>
      <c r="F1988" s="2">
        <v>45350</v>
      </c>
      <c r="G1988" s="2">
        <v>45593</v>
      </c>
      <c r="H1988" s="2" t="str">
        <f>TEXT(Ecommerce_Sales[[#This Row],[Order_Date]],"mmmm")</f>
        <v>October</v>
      </c>
      <c r="I1988" s="2" t="str">
        <f>TEXT(Ecommerce_Sales[[#This Row],[Order_Date]],"yyyy")</f>
        <v>2024</v>
      </c>
      <c r="J1988" s="2" t="str">
        <f>TEXT(Ecommerce_Sales[[#This Row],[Order_Date]],"mmmm")</f>
        <v>October</v>
      </c>
      <c r="K1988" s="1" t="s">
        <v>1947</v>
      </c>
      <c r="L1988" s="1" t="s">
        <v>6626</v>
      </c>
      <c r="M1988" s="1" t="s">
        <v>2030</v>
      </c>
      <c r="N1988" s="1" t="s">
        <v>1978</v>
      </c>
      <c r="O1988" s="3">
        <v>491</v>
      </c>
      <c r="P1988">
        <v>3</v>
      </c>
      <c r="Q1988" s="3">
        <v>1472</v>
      </c>
      <c r="R1988" s="1" t="s">
        <v>1951</v>
      </c>
      <c r="S1988" s="3">
        <v>75</v>
      </c>
      <c r="T1988">
        <v>8</v>
      </c>
      <c r="U1988" t="str">
        <f>IF(Ecommerce_Sales[[#This Row],[Delivery_Time_Days]]&gt;7,"Delay",IF(Ecommerce_Sales[[#This Row],[Delivery_Time_Days]] = 0,"No delivery",IF(Ecommerce_Sales[[#This Row],[Delivery_Time_Days]]&lt;=7,"On-time")))</f>
        <v>Delay</v>
      </c>
      <c r="V1988" s="7">
        <f>Ecommerce_Sales[[#This Row],[Profit]]/Ecommerce_Sales[[#This Row],[Total_Price]]</f>
        <v>0.34986413043478259</v>
      </c>
      <c r="W1988" s="3">
        <v>515</v>
      </c>
      <c r="X1988" s="3"/>
    </row>
    <row r="1989" spans="1:24" x14ac:dyDescent="0.25">
      <c r="A1989" s="1" t="s">
        <v>6627</v>
      </c>
      <c r="B1989" s="1" t="s">
        <v>537</v>
      </c>
      <c r="C1989" s="1" t="s">
        <v>538</v>
      </c>
      <c r="D1989" s="1" t="s">
        <v>4936</v>
      </c>
      <c r="E1989" s="1" t="s">
        <v>1954</v>
      </c>
      <c r="F1989" s="2">
        <v>45453</v>
      </c>
      <c r="G1989" s="2">
        <v>45095</v>
      </c>
      <c r="H1989" s="2" t="str">
        <f>TEXT(Ecommerce_Sales[[#This Row],[Order_Date]],"mmmm")</f>
        <v>June</v>
      </c>
      <c r="I1989" s="2" t="str">
        <f>TEXT(Ecommerce_Sales[[#This Row],[Order_Date]],"yyyy")</f>
        <v>2023</v>
      </c>
      <c r="J1989" s="2" t="str">
        <f>TEXT(Ecommerce_Sales[[#This Row],[Order_Date]],"mmmm")</f>
        <v>June</v>
      </c>
      <c r="K1989" s="1" t="s">
        <v>1992</v>
      </c>
      <c r="L1989" s="1" t="s">
        <v>6628</v>
      </c>
      <c r="M1989" s="1" t="s">
        <v>2065</v>
      </c>
      <c r="N1989" s="1" t="s">
        <v>1978</v>
      </c>
      <c r="O1989" s="3">
        <v>573</v>
      </c>
      <c r="P1989">
        <v>2</v>
      </c>
      <c r="Q1989" s="3">
        <v>1146</v>
      </c>
      <c r="R1989" s="1" t="s">
        <v>2012</v>
      </c>
      <c r="S1989" s="3">
        <v>106</v>
      </c>
      <c r="U1989" t="str">
        <f>IF(Ecommerce_Sales[[#This Row],[Delivery_Time_Days]]&gt;7,"Delay",IF(Ecommerce_Sales[[#This Row],[Delivery_Time_Days]] = 0,"No delivery",IF(Ecommerce_Sales[[#This Row],[Delivery_Time_Days]]&lt;=7,"On-time")))</f>
        <v>No delivery</v>
      </c>
      <c r="V1989" s="7">
        <f>Ecommerce_Sales[[#This Row],[Profit]]/Ecommerce_Sales[[#This Row],[Total_Price]]</f>
        <v>0.34991273996509598</v>
      </c>
      <c r="W1989" s="3">
        <v>401</v>
      </c>
      <c r="X1989" s="3"/>
    </row>
    <row r="1990" spans="1:24" x14ac:dyDescent="0.25">
      <c r="A1990" s="1" t="s">
        <v>6629</v>
      </c>
      <c r="B1990" s="1" t="s">
        <v>134</v>
      </c>
      <c r="C1990" s="1" t="s">
        <v>135</v>
      </c>
      <c r="D1990" s="1" t="s">
        <v>5027</v>
      </c>
      <c r="E1990" s="1" t="s">
        <v>1961</v>
      </c>
      <c r="F1990" s="2">
        <v>45615</v>
      </c>
      <c r="G1990" s="2">
        <v>45629</v>
      </c>
      <c r="H1990" s="2" t="str">
        <f>TEXT(Ecommerce_Sales[[#This Row],[Order_Date]],"mmmm")</f>
        <v>December</v>
      </c>
      <c r="I1990" s="2" t="str">
        <f>TEXT(Ecommerce_Sales[[#This Row],[Order_Date]],"yyyy")</f>
        <v>2024</v>
      </c>
      <c r="J1990" s="2" t="str">
        <f>TEXT(Ecommerce_Sales[[#This Row],[Order_Date]],"mmmm")</f>
        <v>December</v>
      </c>
      <c r="K1990" s="1" t="s">
        <v>1986</v>
      </c>
      <c r="L1990" s="1" t="s">
        <v>2798</v>
      </c>
      <c r="M1990" s="1" t="s">
        <v>1977</v>
      </c>
      <c r="N1990" s="1" t="s">
        <v>1978</v>
      </c>
      <c r="O1990" s="3">
        <v>1264</v>
      </c>
      <c r="P1990">
        <v>2</v>
      </c>
      <c r="Q1990" s="3">
        <v>2527</v>
      </c>
      <c r="R1990" s="1" t="s">
        <v>2016</v>
      </c>
      <c r="S1990" s="3">
        <v>352</v>
      </c>
      <c r="U1990" t="str">
        <f>IF(Ecommerce_Sales[[#This Row],[Delivery_Time_Days]]&gt;7,"Delay",IF(Ecommerce_Sales[[#This Row],[Delivery_Time_Days]] = 0,"No delivery",IF(Ecommerce_Sales[[#This Row],[Delivery_Time_Days]]&lt;=7,"On-time")))</f>
        <v>No delivery</v>
      </c>
      <c r="V1990" s="7">
        <f>Ecommerce_Sales[[#This Row],[Profit]]/Ecommerce_Sales[[#This Row],[Total_Price]]</f>
        <v>0.34982192322912542</v>
      </c>
      <c r="W1990" s="3">
        <v>884</v>
      </c>
      <c r="X1990" s="3"/>
    </row>
    <row r="1991" spans="1:24" x14ac:dyDescent="0.25">
      <c r="A1991" s="1" t="s">
        <v>6630</v>
      </c>
      <c r="B1991" s="1" t="s">
        <v>1619</v>
      </c>
      <c r="C1991" s="1" t="s">
        <v>1620</v>
      </c>
      <c r="D1991" s="1" t="s">
        <v>2634</v>
      </c>
      <c r="E1991" s="1" t="s">
        <v>2005</v>
      </c>
      <c r="F1991" s="2">
        <v>45171</v>
      </c>
      <c r="G1991" s="2">
        <v>45100</v>
      </c>
      <c r="H1991" s="2" t="str">
        <f>TEXT(Ecommerce_Sales[[#This Row],[Order_Date]],"mmmm")</f>
        <v>June</v>
      </c>
      <c r="I1991" s="2" t="str">
        <f>TEXT(Ecommerce_Sales[[#This Row],[Order_Date]],"yyyy")</f>
        <v>2023</v>
      </c>
      <c r="J1991" s="2" t="str">
        <f>TEXT(Ecommerce_Sales[[#This Row],[Order_Date]],"mmmm")</f>
        <v>June</v>
      </c>
      <c r="K1991" s="1" t="s">
        <v>1992</v>
      </c>
      <c r="L1991" s="1" t="s">
        <v>3609</v>
      </c>
      <c r="M1991" s="1" t="s">
        <v>2030</v>
      </c>
      <c r="N1991" s="1" t="s">
        <v>1978</v>
      </c>
      <c r="O1991" s="3">
        <v>505</v>
      </c>
      <c r="P1991">
        <v>2</v>
      </c>
      <c r="Q1991" s="3">
        <v>1009</v>
      </c>
      <c r="R1991" s="1" t="s">
        <v>1951</v>
      </c>
      <c r="S1991" s="3">
        <v>130</v>
      </c>
      <c r="U1991" t="str">
        <f>IF(Ecommerce_Sales[[#This Row],[Delivery_Time_Days]]&gt;7,"Delay",IF(Ecommerce_Sales[[#This Row],[Delivery_Time_Days]] = 0,"No delivery",IF(Ecommerce_Sales[[#This Row],[Delivery_Time_Days]]&lt;=7,"On-time")))</f>
        <v>No delivery</v>
      </c>
      <c r="V1991" s="7">
        <f>Ecommerce_Sales[[#This Row],[Profit]]/Ecommerce_Sales[[#This Row],[Total_Price]]</f>
        <v>0.34985133795837464</v>
      </c>
      <c r="W1991" s="3">
        <v>353</v>
      </c>
      <c r="X1991" s="3"/>
    </row>
    <row r="1992" spans="1:24" x14ac:dyDescent="0.25">
      <c r="A1992" s="1" t="s">
        <v>6631</v>
      </c>
      <c r="B1992" s="1" t="s">
        <v>484</v>
      </c>
      <c r="C1992" s="1" t="s">
        <v>485</v>
      </c>
      <c r="D1992" s="1" t="s">
        <v>2684</v>
      </c>
      <c r="E1992" s="1" t="s">
        <v>1996</v>
      </c>
      <c r="F1992" s="2">
        <v>45062</v>
      </c>
      <c r="G1992" s="2">
        <v>45039</v>
      </c>
      <c r="H1992" s="2" t="str">
        <f>TEXT(Ecommerce_Sales[[#This Row],[Order_Date]],"mmmm")</f>
        <v>April</v>
      </c>
      <c r="I1992" s="2" t="str">
        <f>TEXT(Ecommerce_Sales[[#This Row],[Order_Date]],"yyyy")</f>
        <v>2023</v>
      </c>
      <c r="J1992" s="2" t="str">
        <f>TEXT(Ecommerce_Sales[[#This Row],[Order_Date]],"mmmm")</f>
        <v>April</v>
      </c>
      <c r="K1992" s="1" t="s">
        <v>1947</v>
      </c>
      <c r="L1992" s="1" t="s">
        <v>6632</v>
      </c>
      <c r="M1992" s="1" t="s">
        <v>2054</v>
      </c>
      <c r="N1992" s="1" t="s">
        <v>1957</v>
      </c>
      <c r="O1992" s="3">
        <v>47</v>
      </c>
      <c r="P1992">
        <v>5</v>
      </c>
      <c r="Q1992" s="3">
        <v>236</v>
      </c>
      <c r="R1992" s="1" t="s">
        <v>1958</v>
      </c>
      <c r="S1992" s="3">
        <v>34</v>
      </c>
      <c r="T1992">
        <v>6</v>
      </c>
      <c r="U1992" t="str">
        <f>IF(Ecommerce_Sales[[#This Row],[Delivery_Time_Days]]&gt;7,"Delay",IF(Ecommerce_Sales[[#This Row],[Delivery_Time_Days]] = 0,"No delivery",IF(Ecommerce_Sales[[#This Row],[Delivery_Time_Days]]&lt;=7,"On-time")))</f>
        <v>On-time</v>
      </c>
      <c r="V1992" s="7">
        <f>Ecommerce_Sales[[#This Row],[Profit]]/Ecommerce_Sales[[#This Row],[Total_Price]]</f>
        <v>0.14830508474576271</v>
      </c>
      <c r="W1992" s="3">
        <v>35</v>
      </c>
      <c r="X1992" s="3"/>
    </row>
    <row r="1993" spans="1:24" x14ac:dyDescent="0.25">
      <c r="A1993" s="1" t="s">
        <v>6633</v>
      </c>
      <c r="B1993" s="1" t="s">
        <v>72</v>
      </c>
      <c r="C1993" s="1" t="s">
        <v>73</v>
      </c>
      <c r="D1993" s="1" t="s">
        <v>3108</v>
      </c>
      <c r="E1993" s="1" t="s">
        <v>1966</v>
      </c>
      <c r="F1993" s="2">
        <v>45502</v>
      </c>
      <c r="G1993" s="2">
        <v>45646</v>
      </c>
      <c r="H1993" s="2" t="str">
        <f>TEXT(Ecommerce_Sales[[#This Row],[Order_Date]],"mmmm")</f>
        <v>December</v>
      </c>
      <c r="I1993" s="2" t="str">
        <f>TEXT(Ecommerce_Sales[[#This Row],[Order_Date]],"yyyy")</f>
        <v>2024</v>
      </c>
      <c r="J1993" s="2" t="str">
        <f>TEXT(Ecommerce_Sales[[#This Row],[Order_Date]],"mmmm")</f>
        <v>December</v>
      </c>
      <c r="K1993" s="1" t="s">
        <v>1992</v>
      </c>
      <c r="L1993" s="1" t="s">
        <v>6634</v>
      </c>
      <c r="M1993" s="1" t="s">
        <v>1998</v>
      </c>
      <c r="N1993" s="1" t="s">
        <v>1973</v>
      </c>
      <c r="O1993" s="3">
        <v>1354</v>
      </c>
      <c r="P1993">
        <v>10</v>
      </c>
      <c r="Q1993" s="3">
        <v>13536</v>
      </c>
      <c r="R1993" s="1" t="s">
        <v>1958</v>
      </c>
      <c r="S1993" s="3">
        <v>1090</v>
      </c>
      <c r="U1993" t="str">
        <f>IF(Ecommerce_Sales[[#This Row],[Delivery_Time_Days]]&gt;7,"Delay",IF(Ecommerce_Sales[[#This Row],[Delivery_Time_Days]] = 0,"No delivery",IF(Ecommerce_Sales[[#This Row],[Delivery_Time_Days]]&lt;=7,"On-time")))</f>
        <v>No delivery</v>
      </c>
      <c r="V1993" s="7">
        <f>Ecommerce_Sales[[#This Row],[Profit]]/Ecommerce_Sales[[#This Row],[Total_Price]]</f>
        <v>0.30001477541371158</v>
      </c>
      <c r="W1993" s="3">
        <v>4061</v>
      </c>
      <c r="X1993" s="3"/>
    </row>
    <row r="1994" spans="1:24" x14ac:dyDescent="0.25">
      <c r="A1994" s="1" t="s">
        <v>6635</v>
      </c>
      <c r="B1994" s="1" t="s">
        <v>622</v>
      </c>
      <c r="C1994" s="1" t="s">
        <v>623</v>
      </c>
      <c r="D1994" s="1" t="s">
        <v>2320</v>
      </c>
      <c r="E1994" s="1" t="s">
        <v>1966</v>
      </c>
      <c r="F1994" s="2">
        <v>45084</v>
      </c>
      <c r="G1994" s="2">
        <v>45001</v>
      </c>
      <c r="H1994" s="2" t="str">
        <f>TEXT(Ecommerce_Sales[[#This Row],[Order_Date]],"mmmm")</f>
        <v>March</v>
      </c>
      <c r="I1994" s="2" t="str">
        <f>TEXT(Ecommerce_Sales[[#This Row],[Order_Date]],"yyyy")</f>
        <v>2023</v>
      </c>
      <c r="J1994" s="2" t="str">
        <f>TEXT(Ecommerce_Sales[[#This Row],[Order_Date]],"mmmm")</f>
        <v>March</v>
      </c>
      <c r="K1994" s="1" t="s">
        <v>1947</v>
      </c>
      <c r="L1994" s="1" t="s">
        <v>6636</v>
      </c>
      <c r="M1994" s="1" t="s">
        <v>1972</v>
      </c>
      <c r="N1994" s="1" t="s">
        <v>1973</v>
      </c>
      <c r="O1994" s="3">
        <v>896</v>
      </c>
      <c r="P1994">
        <v>3</v>
      </c>
      <c r="Q1994" s="3">
        <v>2687</v>
      </c>
      <c r="R1994" s="1" t="s">
        <v>1951</v>
      </c>
      <c r="S1994" s="3">
        <v>382</v>
      </c>
      <c r="T1994">
        <v>2</v>
      </c>
      <c r="U1994" t="str">
        <f>IF(Ecommerce_Sales[[#This Row],[Delivery_Time_Days]]&gt;7,"Delay",IF(Ecommerce_Sales[[#This Row],[Delivery_Time_Days]] = 0,"No delivery",IF(Ecommerce_Sales[[#This Row],[Delivery_Time_Days]]&lt;=7,"On-time")))</f>
        <v>On-time</v>
      </c>
      <c r="V1994" s="7">
        <f>Ecommerce_Sales[[#This Row],[Profit]]/Ecommerce_Sales[[#This Row],[Total_Price]]</f>
        <v>0.29996278377372532</v>
      </c>
      <c r="W1994" s="3">
        <v>806</v>
      </c>
      <c r="X1994" s="3"/>
    </row>
    <row r="1995" spans="1:24" x14ac:dyDescent="0.25">
      <c r="A1995" s="1" t="s">
        <v>6637</v>
      </c>
      <c r="B1995" s="1" t="s">
        <v>1437</v>
      </c>
      <c r="C1995" s="1" t="s">
        <v>1438</v>
      </c>
      <c r="D1995" s="1" t="s">
        <v>6200</v>
      </c>
      <c r="E1995" s="1" t="s">
        <v>1981</v>
      </c>
      <c r="F1995" s="2">
        <v>45385</v>
      </c>
      <c r="G1995" s="2">
        <v>44957</v>
      </c>
      <c r="H1995" s="2" t="str">
        <f>TEXT(Ecommerce_Sales[[#This Row],[Order_Date]],"mmmm")</f>
        <v>January</v>
      </c>
      <c r="I1995" s="2" t="str">
        <f>TEXT(Ecommerce_Sales[[#This Row],[Order_Date]],"yyyy")</f>
        <v>2023</v>
      </c>
      <c r="J1995" s="2" t="str">
        <f>TEXT(Ecommerce_Sales[[#This Row],[Order_Date]],"mmmm")</f>
        <v>January</v>
      </c>
      <c r="K1995" s="1" t="s">
        <v>1947</v>
      </c>
      <c r="L1995" s="1" t="s">
        <v>6638</v>
      </c>
      <c r="M1995" s="1" t="s">
        <v>2072</v>
      </c>
      <c r="N1995" s="1" t="s">
        <v>1950</v>
      </c>
      <c r="O1995" s="3">
        <v>649</v>
      </c>
      <c r="P1995">
        <v>3</v>
      </c>
      <c r="Q1995" s="3">
        <v>1948</v>
      </c>
      <c r="R1995" s="1" t="s">
        <v>1951</v>
      </c>
      <c r="S1995" s="3">
        <v>267</v>
      </c>
      <c r="T1995">
        <v>5</v>
      </c>
      <c r="U1995" t="str">
        <f>IF(Ecommerce_Sales[[#This Row],[Delivery_Time_Days]]&gt;7,"Delay",IF(Ecommerce_Sales[[#This Row],[Delivery_Time_Days]] = 0,"No delivery",IF(Ecommerce_Sales[[#This Row],[Delivery_Time_Days]]&lt;=7,"On-time")))</f>
        <v>On-time</v>
      </c>
      <c r="V1995" s="7">
        <f>Ecommerce_Sales[[#This Row],[Profit]]/Ecommerce_Sales[[#This Row],[Total_Price]]</f>
        <v>0.39989733059548255</v>
      </c>
      <c r="W1995" s="3">
        <v>779</v>
      </c>
      <c r="X1995" s="3"/>
    </row>
    <row r="1996" spans="1:24" x14ac:dyDescent="0.25">
      <c r="A1996" s="1" t="s">
        <v>6639</v>
      </c>
      <c r="B1996" s="1" t="s">
        <v>1616</v>
      </c>
      <c r="C1996" s="1" t="s">
        <v>1617</v>
      </c>
      <c r="D1996" s="1" t="s">
        <v>3293</v>
      </c>
      <c r="E1996" s="1" t="s">
        <v>1954</v>
      </c>
      <c r="F1996" s="2">
        <v>45635</v>
      </c>
      <c r="G1996" s="2">
        <v>44989</v>
      </c>
      <c r="H1996" s="2" t="str">
        <f>TEXT(Ecommerce_Sales[[#This Row],[Order_Date]],"mmmm")</f>
        <v>March</v>
      </c>
      <c r="I1996" s="2" t="str">
        <f>TEXT(Ecommerce_Sales[[#This Row],[Order_Date]],"yyyy")</f>
        <v>2023</v>
      </c>
      <c r="J1996" s="2" t="str">
        <f>TEXT(Ecommerce_Sales[[#This Row],[Order_Date]],"mmmm")</f>
        <v>March</v>
      </c>
      <c r="K1996" s="1" t="s">
        <v>1986</v>
      </c>
      <c r="L1996" s="1" t="s">
        <v>6640</v>
      </c>
      <c r="M1996" s="1" t="s">
        <v>2002</v>
      </c>
      <c r="N1996" s="1" t="s">
        <v>1989</v>
      </c>
      <c r="O1996" s="3">
        <v>536</v>
      </c>
      <c r="P1996">
        <v>3</v>
      </c>
      <c r="Q1996" s="3">
        <v>1608</v>
      </c>
      <c r="R1996" s="1" t="s">
        <v>1958</v>
      </c>
      <c r="S1996" s="3">
        <v>232</v>
      </c>
      <c r="U1996" t="str">
        <f>IF(Ecommerce_Sales[[#This Row],[Delivery_Time_Days]]&gt;7,"Delay",IF(Ecommerce_Sales[[#This Row],[Delivery_Time_Days]] = 0,"No delivery",IF(Ecommerce_Sales[[#This Row],[Delivery_Time_Days]]&lt;=7,"On-time")))</f>
        <v>No delivery</v>
      </c>
      <c r="V1996" s="7">
        <f>Ecommerce_Sales[[#This Row],[Profit]]/Ecommerce_Sales[[#This Row],[Total_Price]]</f>
        <v>0.25</v>
      </c>
      <c r="W1996" s="3">
        <v>402</v>
      </c>
      <c r="X1996" s="3"/>
    </row>
    <row r="1997" spans="1:24" x14ac:dyDescent="0.25">
      <c r="A1997" s="1" t="s">
        <v>6641</v>
      </c>
      <c r="B1997" s="1" t="s">
        <v>140</v>
      </c>
      <c r="C1997" s="1" t="s">
        <v>141</v>
      </c>
      <c r="D1997" s="1" t="s">
        <v>5393</v>
      </c>
      <c r="E1997" s="1" t="s">
        <v>1981</v>
      </c>
      <c r="F1997" s="2">
        <v>45306</v>
      </c>
      <c r="G1997" s="2">
        <v>45068</v>
      </c>
      <c r="H1997" s="2" t="str">
        <f>TEXT(Ecommerce_Sales[[#This Row],[Order_Date]],"mmmm")</f>
        <v>May</v>
      </c>
      <c r="I1997" s="2" t="str">
        <f>TEXT(Ecommerce_Sales[[#This Row],[Order_Date]],"yyyy")</f>
        <v>2023</v>
      </c>
      <c r="J1997" s="2" t="str">
        <f>TEXT(Ecommerce_Sales[[#This Row],[Order_Date]],"mmmm")</f>
        <v>May</v>
      </c>
      <c r="K1997" s="1" t="s">
        <v>1947</v>
      </c>
      <c r="L1997" s="1" t="s">
        <v>5270</v>
      </c>
      <c r="M1997" s="1" t="s">
        <v>1988</v>
      </c>
      <c r="N1997" s="1" t="s">
        <v>1989</v>
      </c>
      <c r="O1997" s="3">
        <v>322</v>
      </c>
      <c r="P1997">
        <v>2</v>
      </c>
      <c r="Q1997" s="3">
        <v>643</v>
      </c>
      <c r="R1997" s="1" t="s">
        <v>2012</v>
      </c>
      <c r="S1997" s="3">
        <v>68</v>
      </c>
      <c r="T1997">
        <v>4</v>
      </c>
      <c r="U1997" t="str">
        <f>IF(Ecommerce_Sales[[#This Row],[Delivery_Time_Days]]&gt;7,"Delay",IF(Ecommerce_Sales[[#This Row],[Delivery_Time_Days]] = 0,"No delivery",IF(Ecommerce_Sales[[#This Row],[Delivery_Time_Days]]&lt;=7,"On-time")))</f>
        <v>On-time</v>
      </c>
      <c r="V1997" s="7">
        <f>Ecommerce_Sales[[#This Row],[Profit]]/Ecommerce_Sales[[#This Row],[Total_Price]]</f>
        <v>0.25038880248833595</v>
      </c>
      <c r="W1997" s="3">
        <v>161</v>
      </c>
      <c r="X1997" s="3"/>
    </row>
    <row r="1998" spans="1:24" x14ac:dyDescent="0.25">
      <c r="A1998" s="1" t="s">
        <v>6642</v>
      </c>
      <c r="B1998" s="1" t="s">
        <v>490</v>
      </c>
      <c r="C1998" s="1" t="s">
        <v>491</v>
      </c>
      <c r="D1998" s="1" t="s">
        <v>2497</v>
      </c>
      <c r="E1998" s="1" t="s">
        <v>2005</v>
      </c>
      <c r="F1998" s="2">
        <v>45349</v>
      </c>
      <c r="G1998" s="2">
        <v>45136</v>
      </c>
      <c r="H1998" s="2" t="str">
        <f>TEXT(Ecommerce_Sales[[#This Row],[Order_Date]],"mmmm")</f>
        <v>July</v>
      </c>
      <c r="I1998" s="2" t="str">
        <f>TEXT(Ecommerce_Sales[[#This Row],[Order_Date]],"yyyy")</f>
        <v>2023</v>
      </c>
      <c r="J1998" s="2" t="str">
        <f>TEXT(Ecommerce_Sales[[#This Row],[Order_Date]],"mmmm")</f>
        <v>July</v>
      </c>
      <c r="K1998" s="1" t="s">
        <v>1947</v>
      </c>
      <c r="L1998" s="1" t="s">
        <v>3874</v>
      </c>
      <c r="M1998" s="1" t="s">
        <v>1956</v>
      </c>
      <c r="N1998" s="1" t="s">
        <v>1957</v>
      </c>
      <c r="O1998" s="3">
        <v>31</v>
      </c>
      <c r="P1998">
        <v>6</v>
      </c>
      <c r="Q1998" s="3">
        <v>184</v>
      </c>
      <c r="R1998" s="1" t="s">
        <v>1958</v>
      </c>
      <c r="S1998" s="3">
        <v>17</v>
      </c>
      <c r="T1998">
        <v>8</v>
      </c>
      <c r="U1998" t="str">
        <f>IF(Ecommerce_Sales[[#This Row],[Delivery_Time_Days]]&gt;7,"Delay",IF(Ecommerce_Sales[[#This Row],[Delivery_Time_Days]] = 0,"No delivery",IF(Ecommerce_Sales[[#This Row],[Delivery_Time_Days]]&lt;=7,"On-time")))</f>
        <v>Delay</v>
      </c>
      <c r="V1998" s="7">
        <f>Ecommerce_Sales[[#This Row],[Profit]]/Ecommerce_Sales[[#This Row],[Total_Price]]</f>
        <v>0.15217391304347827</v>
      </c>
      <c r="W1998" s="3">
        <v>28</v>
      </c>
      <c r="X1998" s="3"/>
    </row>
    <row r="1999" spans="1:24" x14ac:dyDescent="0.25">
      <c r="A1999" s="1" t="s">
        <v>6643</v>
      </c>
      <c r="B1999" s="1" t="s">
        <v>738</v>
      </c>
      <c r="C1999" s="1" t="s">
        <v>739</v>
      </c>
      <c r="D1999" s="1" t="s">
        <v>3005</v>
      </c>
      <c r="E1999" s="1" t="s">
        <v>1996</v>
      </c>
      <c r="F1999" s="2">
        <v>45601</v>
      </c>
      <c r="G1999" s="2">
        <v>45362</v>
      </c>
      <c r="H1999" s="2" t="str">
        <f>TEXT(Ecommerce_Sales[[#This Row],[Order_Date]],"mmmm")</f>
        <v>March</v>
      </c>
      <c r="I1999" s="2" t="str">
        <f>TEXT(Ecommerce_Sales[[#This Row],[Order_Date]],"yyyy")</f>
        <v>2024</v>
      </c>
      <c r="J1999" s="2" t="str">
        <f>TEXT(Ecommerce_Sales[[#This Row],[Order_Date]],"mmmm")</f>
        <v>March</v>
      </c>
      <c r="K1999" s="1" t="s">
        <v>1992</v>
      </c>
      <c r="L1999" s="1" t="s">
        <v>6644</v>
      </c>
      <c r="M1999" s="1" t="s">
        <v>2043</v>
      </c>
      <c r="N1999" s="1" t="s">
        <v>1989</v>
      </c>
      <c r="O1999" s="3">
        <v>557</v>
      </c>
      <c r="P1999">
        <v>4</v>
      </c>
      <c r="Q1999" s="3">
        <v>2228</v>
      </c>
      <c r="R1999" s="1" t="s">
        <v>1958</v>
      </c>
      <c r="S1999" s="3">
        <v>205</v>
      </c>
      <c r="U1999" t="str">
        <f>IF(Ecommerce_Sales[[#This Row],[Delivery_Time_Days]]&gt;7,"Delay",IF(Ecommerce_Sales[[#This Row],[Delivery_Time_Days]] = 0,"No delivery",IF(Ecommerce_Sales[[#This Row],[Delivery_Time_Days]]&lt;=7,"On-time")))</f>
        <v>No delivery</v>
      </c>
      <c r="V1999" s="7">
        <f>Ecommerce_Sales[[#This Row],[Profit]]/Ecommerce_Sales[[#This Row],[Total_Price]]</f>
        <v>0.25</v>
      </c>
      <c r="W1999" s="3">
        <v>557</v>
      </c>
      <c r="X1999" s="3"/>
    </row>
    <row r="2000" spans="1:24" x14ac:dyDescent="0.25">
      <c r="A2000" s="1" t="s">
        <v>6645</v>
      </c>
      <c r="B2000" s="1" t="s">
        <v>567</v>
      </c>
      <c r="C2000" s="1" t="s">
        <v>568</v>
      </c>
      <c r="D2000" s="1" t="s">
        <v>2584</v>
      </c>
      <c r="E2000" s="1" t="s">
        <v>1954</v>
      </c>
      <c r="F2000" s="2">
        <v>45217</v>
      </c>
      <c r="G2000" s="2">
        <v>45269</v>
      </c>
      <c r="H2000" s="2" t="str">
        <f>TEXT(Ecommerce_Sales[[#This Row],[Order_Date]],"mmmm")</f>
        <v>December</v>
      </c>
      <c r="I2000" s="2" t="str">
        <f>TEXT(Ecommerce_Sales[[#This Row],[Order_Date]],"yyyy")</f>
        <v>2023</v>
      </c>
      <c r="J2000" s="2" t="str">
        <f>TEXT(Ecommerce_Sales[[#This Row],[Order_Date]],"mmmm")</f>
        <v>December</v>
      </c>
      <c r="K2000" s="1" t="s">
        <v>1947</v>
      </c>
      <c r="L2000" s="1" t="s">
        <v>6646</v>
      </c>
      <c r="M2000" s="1" t="s">
        <v>2054</v>
      </c>
      <c r="N2000" s="1" t="s">
        <v>1957</v>
      </c>
      <c r="O2000" s="3">
        <v>1328</v>
      </c>
      <c r="P2000">
        <v>2</v>
      </c>
      <c r="Q2000" s="3">
        <v>2656</v>
      </c>
      <c r="R2000" s="1" t="s">
        <v>1958</v>
      </c>
      <c r="S2000" s="3">
        <v>356</v>
      </c>
      <c r="T2000">
        <v>4</v>
      </c>
      <c r="U2000" t="str">
        <f>IF(Ecommerce_Sales[[#This Row],[Delivery_Time_Days]]&gt;7,"Delay",IF(Ecommerce_Sales[[#This Row],[Delivery_Time_Days]] = 0,"No delivery",IF(Ecommerce_Sales[[#This Row],[Delivery_Time_Days]]&lt;=7,"On-time")))</f>
        <v>On-time</v>
      </c>
      <c r="V2000" s="7">
        <f>Ecommerce_Sales[[#This Row],[Profit]]/Ecommerce_Sales[[#This Row],[Total_Price]]</f>
        <v>0.14984939759036145</v>
      </c>
      <c r="W2000" s="3">
        <v>398</v>
      </c>
      <c r="X2000" s="3"/>
    </row>
    <row r="2001" spans="1:24" x14ac:dyDescent="0.25">
      <c r="A2001" s="1" t="s">
        <v>6647</v>
      </c>
      <c r="B2001" s="1" t="s">
        <v>865</v>
      </c>
      <c r="C2001" s="1" t="s">
        <v>866</v>
      </c>
      <c r="D2001" s="1" t="s">
        <v>3570</v>
      </c>
      <c r="E2001" s="1" t="s">
        <v>1954</v>
      </c>
      <c r="F2001" s="2">
        <v>45617</v>
      </c>
      <c r="G2001" s="2">
        <v>45490</v>
      </c>
      <c r="H2001" s="2" t="str">
        <f>TEXT(Ecommerce_Sales[[#This Row],[Order_Date]],"mmmm")</f>
        <v>July</v>
      </c>
      <c r="I2001" s="2" t="str">
        <f>TEXT(Ecommerce_Sales[[#This Row],[Order_Date]],"yyyy")</f>
        <v>2024</v>
      </c>
      <c r="J2001" s="2" t="str">
        <f>TEXT(Ecommerce_Sales[[#This Row],[Order_Date]],"mmmm")</f>
        <v>July</v>
      </c>
      <c r="K2001" s="1" t="s">
        <v>1947</v>
      </c>
      <c r="L2001" s="1" t="s">
        <v>5459</v>
      </c>
      <c r="M2001" s="1" t="s">
        <v>2007</v>
      </c>
      <c r="N2001" s="1" t="s">
        <v>1973</v>
      </c>
      <c r="O2001" s="3">
        <v>647</v>
      </c>
      <c r="P2001">
        <v>5</v>
      </c>
      <c r="Q2001" s="3">
        <v>3237</v>
      </c>
      <c r="R2001" s="1" t="s">
        <v>1958</v>
      </c>
      <c r="S2001" s="3">
        <v>427</v>
      </c>
      <c r="T2001">
        <v>4</v>
      </c>
      <c r="U2001" t="str">
        <f>IF(Ecommerce_Sales[[#This Row],[Delivery_Time_Days]]&gt;7,"Delay",IF(Ecommerce_Sales[[#This Row],[Delivery_Time_Days]] = 0,"No delivery",IF(Ecommerce_Sales[[#This Row],[Delivery_Time_Days]]&lt;=7,"On-time")))</f>
        <v>On-time</v>
      </c>
      <c r="V2001" s="7">
        <f>Ecommerce_Sales[[#This Row],[Profit]]/Ecommerce_Sales[[#This Row],[Total_Price]]</f>
        <v>0.29996910719802283</v>
      </c>
      <c r="W2001" s="3">
        <v>971</v>
      </c>
      <c r="X2001" s="3"/>
    </row>
    <row r="2002" spans="1:24" x14ac:dyDescent="0.25">
      <c r="A2002" s="1" t="s">
        <v>6648</v>
      </c>
      <c r="B2002" s="1" t="s">
        <v>482</v>
      </c>
      <c r="C2002" s="1" t="s">
        <v>483</v>
      </c>
      <c r="D2002" s="1" t="s">
        <v>3182</v>
      </c>
      <c r="E2002" s="1" t="s">
        <v>1961</v>
      </c>
      <c r="F2002" s="2">
        <v>45019</v>
      </c>
      <c r="G2002" s="2">
        <v>44979</v>
      </c>
      <c r="H2002" s="2" t="str">
        <f>TEXT(Ecommerce_Sales[[#This Row],[Order_Date]],"mmmm")</f>
        <v>February</v>
      </c>
      <c r="I2002" s="2" t="str">
        <f>TEXT(Ecommerce_Sales[[#This Row],[Order_Date]],"yyyy")</f>
        <v>2023</v>
      </c>
      <c r="J2002" s="2" t="str">
        <f>TEXT(Ecommerce_Sales[[#This Row],[Order_Date]],"mmmm")</f>
        <v>February</v>
      </c>
      <c r="K2002" s="1" t="s">
        <v>1947</v>
      </c>
      <c r="L2002" s="1" t="s">
        <v>6649</v>
      </c>
      <c r="M2002" s="1" t="s">
        <v>2054</v>
      </c>
      <c r="N2002" s="1" t="s">
        <v>1957</v>
      </c>
      <c r="O2002" s="3">
        <v>19</v>
      </c>
      <c r="P2002">
        <v>3</v>
      </c>
      <c r="Q2002" s="3">
        <v>56</v>
      </c>
      <c r="R2002" s="1" t="s">
        <v>2012</v>
      </c>
      <c r="S2002" s="3">
        <v>8</v>
      </c>
      <c r="T2002">
        <v>10</v>
      </c>
      <c r="U2002" t="str">
        <f>IF(Ecommerce_Sales[[#This Row],[Delivery_Time_Days]]&gt;7,"Delay",IF(Ecommerce_Sales[[#This Row],[Delivery_Time_Days]] = 0,"No delivery",IF(Ecommerce_Sales[[#This Row],[Delivery_Time_Days]]&lt;=7,"On-time")))</f>
        <v>Delay</v>
      </c>
      <c r="V2002" s="7">
        <f>Ecommerce_Sales[[#This Row],[Profit]]/Ecommerce_Sales[[#This Row],[Total_Price]]</f>
        <v>0.14285714285714285</v>
      </c>
      <c r="W2002" s="3">
        <v>8</v>
      </c>
      <c r="X2002" s="3"/>
    </row>
    <row r="2003" spans="1:24" x14ac:dyDescent="0.25">
      <c r="A2003" s="1" t="s">
        <v>6650</v>
      </c>
      <c r="B2003" s="1" t="s">
        <v>1250</v>
      </c>
      <c r="C2003" s="1" t="s">
        <v>1251</v>
      </c>
      <c r="D2003" s="1" t="s">
        <v>4025</v>
      </c>
      <c r="E2003" s="1" t="s">
        <v>1966</v>
      </c>
      <c r="F2003" s="2">
        <v>45481</v>
      </c>
      <c r="G2003" s="2">
        <v>45163</v>
      </c>
      <c r="H2003" s="2" t="str">
        <f>TEXT(Ecommerce_Sales[[#This Row],[Order_Date]],"mmmm")</f>
        <v>August</v>
      </c>
      <c r="I2003" s="2" t="str">
        <f>TEXT(Ecommerce_Sales[[#This Row],[Order_Date]],"yyyy")</f>
        <v>2023</v>
      </c>
      <c r="J2003" s="2" t="str">
        <f>TEXT(Ecommerce_Sales[[#This Row],[Order_Date]],"mmmm")</f>
        <v>August</v>
      </c>
      <c r="K2003" s="1" t="s">
        <v>1947</v>
      </c>
      <c r="L2003" s="1" t="s">
        <v>6651</v>
      </c>
      <c r="M2003" s="1" t="s">
        <v>1968</v>
      </c>
      <c r="N2003" s="1" t="s">
        <v>1957</v>
      </c>
      <c r="O2003" s="3">
        <v>206</v>
      </c>
      <c r="P2003">
        <v>2</v>
      </c>
      <c r="Q2003" s="3">
        <v>411</v>
      </c>
      <c r="R2003" s="1" t="s">
        <v>1958</v>
      </c>
      <c r="S2003" s="3">
        <v>54</v>
      </c>
      <c r="T2003">
        <v>7</v>
      </c>
      <c r="U2003" t="str">
        <f>IF(Ecommerce_Sales[[#This Row],[Delivery_Time_Days]]&gt;7,"Delay",IF(Ecommerce_Sales[[#This Row],[Delivery_Time_Days]] = 0,"No delivery",IF(Ecommerce_Sales[[#This Row],[Delivery_Time_Days]]&lt;=7,"On-time")))</f>
        <v>On-time</v>
      </c>
      <c r="V2003" s="7">
        <f>Ecommerce_Sales[[#This Row],[Profit]]/Ecommerce_Sales[[#This Row],[Total_Price]]</f>
        <v>0.15085158150851583</v>
      </c>
      <c r="W2003" s="3">
        <v>62</v>
      </c>
      <c r="X2003" s="3"/>
    </row>
    <row r="2004" spans="1:24" x14ac:dyDescent="0.25">
      <c r="A2004" s="1" t="s">
        <v>6652</v>
      </c>
      <c r="B2004" s="1" t="s">
        <v>372</v>
      </c>
      <c r="C2004" s="1" t="s">
        <v>373</v>
      </c>
      <c r="D2004" s="1" t="s">
        <v>6653</v>
      </c>
      <c r="E2004" s="1" t="s">
        <v>1946</v>
      </c>
      <c r="F2004" s="2">
        <v>45642</v>
      </c>
      <c r="G2004" s="2">
        <v>45064</v>
      </c>
      <c r="H2004" s="2" t="str">
        <f>TEXT(Ecommerce_Sales[[#This Row],[Order_Date]],"mmmm")</f>
        <v>May</v>
      </c>
      <c r="I2004" s="2" t="str">
        <f>TEXT(Ecommerce_Sales[[#This Row],[Order_Date]],"yyyy")</f>
        <v>2023</v>
      </c>
      <c r="J2004" s="2" t="str">
        <f>TEXT(Ecommerce_Sales[[#This Row],[Order_Date]],"mmmm")</f>
        <v>May</v>
      </c>
      <c r="K2004" s="1" t="s">
        <v>1986</v>
      </c>
      <c r="L2004" s="1" t="s">
        <v>5134</v>
      </c>
      <c r="M2004" s="1" t="s">
        <v>1977</v>
      </c>
      <c r="N2004" s="1" t="s">
        <v>1978</v>
      </c>
      <c r="O2004" s="3">
        <v>343</v>
      </c>
      <c r="P2004">
        <v>3</v>
      </c>
      <c r="Q2004" s="3">
        <v>1030</v>
      </c>
      <c r="R2004" s="1" t="s">
        <v>2008</v>
      </c>
      <c r="S2004" s="3">
        <v>53</v>
      </c>
      <c r="U2004" t="str">
        <f>IF(Ecommerce_Sales[[#This Row],[Delivery_Time_Days]]&gt;7,"Delay",IF(Ecommerce_Sales[[#This Row],[Delivery_Time_Days]] = 0,"No delivery",IF(Ecommerce_Sales[[#This Row],[Delivery_Time_Days]]&lt;=7,"On-time")))</f>
        <v>No delivery</v>
      </c>
      <c r="V2004" s="7">
        <f>Ecommerce_Sales[[#This Row],[Profit]]/Ecommerce_Sales[[#This Row],[Total_Price]]</f>
        <v>0.35048543689320388</v>
      </c>
      <c r="W2004" s="3">
        <v>361</v>
      </c>
      <c r="X2004" s="3"/>
    </row>
    <row r="2005" spans="1:24" x14ac:dyDescent="0.25">
      <c r="A2005" s="1" t="s">
        <v>6654</v>
      </c>
      <c r="B2005" s="1" t="s">
        <v>804</v>
      </c>
      <c r="C2005" s="1" t="s">
        <v>805</v>
      </c>
      <c r="D2005" s="1" t="s">
        <v>3478</v>
      </c>
      <c r="E2005" s="1" t="s">
        <v>1996</v>
      </c>
      <c r="F2005" s="2">
        <v>45198</v>
      </c>
      <c r="G2005" s="2">
        <v>45272</v>
      </c>
      <c r="H2005" s="2" t="str">
        <f>TEXT(Ecommerce_Sales[[#This Row],[Order_Date]],"mmmm")</f>
        <v>December</v>
      </c>
      <c r="I2005" s="2" t="str">
        <f>TEXT(Ecommerce_Sales[[#This Row],[Order_Date]],"yyyy")</f>
        <v>2023</v>
      </c>
      <c r="J2005" s="2" t="str">
        <f>TEXT(Ecommerce_Sales[[#This Row],[Order_Date]],"mmmm")</f>
        <v>December</v>
      </c>
      <c r="K2005" s="1" t="s">
        <v>1986</v>
      </c>
      <c r="L2005" s="1" t="s">
        <v>6655</v>
      </c>
      <c r="M2005" s="1" t="s">
        <v>1963</v>
      </c>
      <c r="N2005" s="1" t="s">
        <v>1957</v>
      </c>
      <c r="O2005" s="3">
        <v>854</v>
      </c>
      <c r="P2005">
        <v>4</v>
      </c>
      <c r="Q2005" s="3">
        <v>3416</v>
      </c>
      <c r="R2005" s="1" t="s">
        <v>1958</v>
      </c>
      <c r="S2005" s="3">
        <v>429</v>
      </c>
      <c r="U2005" t="str">
        <f>IF(Ecommerce_Sales[[#This Row],[Delivery_Time_Days]]&gt;7,"Delay",IF(Ecommerce_Sales[[#This Row],[Delivery_Time_Days]] = 0,"No delivery",IF(Ecommerce_Sales[[#This Row],[Delivery_Time_Days]]&lt;=7,"On-time")))</f>
        <v>No delivery</v>
      </c>
      <c r="V2005" s="7">
        <f>Ecommerce_Sales[[#This Row],[Profit]]/Ecommerce_Sales[[#This Row],[Total_Price]]</f>
        <v>0.14988290398126464</v>
      </c>
      <c r="W2005" s="3">
        <v>512</v>
      </c>
      <c r="X2005" s="3"/>
    </row>
    <row r="2006" spans="1:24" x14ac:dyDescent="0.25">
      <c r="A2006" s="1" t="s">
        <v>6656</v>
      </c>
      <c r="B2006" s="1" t="s">
        <v>172</v>
      </c>
      <c r="C2006" s="1" t="s">
        <v>173</v>
      </c>
      <c r="D2006" s="1" t="s">
        <v>4236</v>
      </c>
      <c r="E2006" s="1" t="s">
        <v>1996</v>
      </c>
      <c r="F2006" s="2">
        <v>45459</v>
      </c>
      <c r="G2006" s="2">
        <v>45398</v>
      </c>
      <c r="H2006" s="2" t="str">
        <f>TEXT(Ecommerce_Sales[[#This Row],[Order_Date]],"mmmm")</f>
        <v>April</v>
      </c>
      <c r="I2006" s="2" t="str">
        <f>TEXT(Ecommerce_Sales[[#This Row],[Order_Date]],"yyyy")</f>
        <v>2024</v>
      </c>
      <c r="J2006" s="2" t="str">
        <f>TEXT(Ecommerce_Sales[[#This Row],[Order_Date]],"mmmm")</f>
        <v>April</v>
      </c>
      <c r="K2006" s="1" t="s">
        <v>1947</v>
      </c>
      <c r="L2006" s="1" t="s">
        <v>6657</v>
      </c>
      <c r="M2006" s="1" t="s">
        <v>2030</v>
      </c>
      <c r="N2006" s="1" t="s">
        <v>1978</v>
      </c>
      <c r="O2006" s="3">
        <v>583</v>
      </c>
      <c r="P2006">
        <v>2</v>
      </c>
      <c r="Q2006" s="3">
        <v>1165</v>
      </c>
      <c r="R2006" s="1" t="s">
        <v>1951</v>
      </c>
      <c r="S2006" s="3">
        <v>68</v>
      </c>
      <c r="T2006">
        <v>10</v>
      </c>
      <c r="U2006" t="str">
        <f>IF(Ecommerce_Sales[[#This Row],[Delivery_Time_Days]]&gt;7,"Delay",IF(Ecommerce_Sales[[#This Row],[Delivery_Time_Days]] = 0,"No delivery",IF(Ecommerce_Sales[[#This Row],[Delivery_Time_Days]]&lt;=7,"On-time")))</f>
        <v>Delay</v>
      </c>
      <c r="V2006" s="7">
        <f>Ecommerce_Sales[[#This Row],[Profit]]/Ecommerce_Sales[[#This Row],[Total_Price]]</f>
        <v>0.3502145922746781</v>
      </c>
      <c r="W2006" s="3">
        <v>408</v>
      </c>
      <c r="X2006" s="3"/>
    </row>
    <row r="2007" spans="1:24" x14ac:dyDescent="0.25">
      <c r="A2007" s="1" t="s">
        <v>6658</v>
      </c>
      <c r="B2007" s="1" t="s">
        <v>505</v>
      </c>
      <c r="C2007" s="1" t="s">
        <v>506</v>
      </c>
      <c r="D2007" s="1" t="s">
        <v>4396</v>
      </c>
      <c r="E2007" s="1" t="s">
        <v>1966</v>
      </c>
      <c r="F2007" s="2">
        <v>45388</v>
      </c>
      <c r="G2007" s="2">
        <v>45219</v>
      </c>
      <c r="H2007" s="2" t="str">
        <f>TEXT(Ecommerce_Sales[[#This Row],[Order_Date]],"mmmm")</f>
        <v>October</v>
      </c>
      <c r="I2007" s="2" t="str">
        <f>TEXT(Ecommerce_Sales[[#This Row],[Order_Date]],"yyyy")</f>
        <v>2023</v>
      </c>
      <c r="J2007" s="2" t="str">
        <f>TEXT(Ecommerce_Sales[[#This Row],[Order_Date]],"mmmm")</f>
        <v>October</v>
      </c>
      <c r="K2007" s="1" t="s">
        <v>1947</v>
      </c>
      <c r="L2007" s="1" t="s">
        <v>4180</v>
      </c>
      <c r="M2007" s="1" t="s">
        <v>1983</v>
      </c>
      <c r="N2007" s="1" t="s">
        <v>1950</v>
      </c>
      <c r="O2007" s="3">
        <v>412</v>
      </c>
      <c r="P2007">
        <v>6</v>
      </c>
      <c r="Q2007" s="3">
        <v>2470</v>
      </c>
      <c r="R2007" s="1" t="s">
        <v>1958</v>
      </c>
      <c r="S2007" s="3">
        <v>172</v>
      </c>
      <c r="T2007">
        <v>7</v>
      </c>
      <c r="U2007" t="str">
        <f>IF(Ecommerce_Sales[[#This Row],[Delivery_Time_Days]]&gt;7,"Delay",IF(Ecommerce_Sales[[#This Row],[Delivery_Time_Days]] = 0,"No delivery",IF(Ecommerce_Sales[[#This Row],[Delivery_Time_Days]]&lt;=7,"On-time")))</f>
        <v>On-time</v>
      </c>
      <c r="V2007" s="7">
        <f>Ecommerce_Sales[[#This Row],[Profit]]/Ecommerce_Sales[[#This Row],[Total_Price]]</f>
        <v>0.4</v>
      </c>
      <c r="W2007" s="3">
        <v>988</v>
      </c>
      <c r="X2007" s="3"/>
    </row>
    <row r="2008" spans="1:24" x14ac:dyDescent="0.25">
      <c r="A2008" s="1" t="s">
        <v>6659</v>
      </c>
      <c r="B2008" s="1" t="s">
        <v>230</v>
      </c>
      <c r="C2008" s="1" t="s">
        <v>231</v>
      </c>
      <c r="D2008" s="1" t="s">
        <v>3858</v>
      </c>
      <c r="E2008" s="1" t="s">
        <v>1946</v>
      </c>
      <c r="F2008" s="2">
        <v>45252</v>
      </c>
      <c r="G2008" s="2">
        <v>45596</v>
      </c>
      <c r="H2008" s="2" t="str">
        <f>TEXT(Ecommerce_Sales[[#This Row],[Order_Date]],"mmmm")</f>
        <v>October</v>
      </c>
      <c r="I2008" s="2" t="str">
        <f>TEXT(Ecommerce_Sales[[#This Row],[Order_Date]],"yyyy")</f>
        <v>2024</v>
      </c>
      <c r="J2008" s="2" t="str">
        <f>TEXT(Ecommerce_Sales[[#This Row],[Order_Date]],"mmmm")</f>
        <v>October</v>
      </c>
      <c r="K2008" s="1" t="s">
        <v>1947</v>
      </c>
      <c r="L2008" s="1" t="s">
        <v>6660</v>
      </c>
      <c r="M2008" s="1" t="s">
        <v>2043</v>
      </c>
      <c r="N2008" s="1" t="s">
        <v>1989</v>
      </c>
      <c r="O2008" s="3">
        <v>251</v>
      </c>
      <c r="P2008">
        <v>4</v>
      </c>
      <c r="Q2008" s="3">
        <v>1003</v>
      </c>
      <c r="R2008" s="1" t="s">
        <v>1951</v>
      </c>
      <c r="S2008" s="3">
        <v>138</v>
      </c>
      <c r="T2008">
        <v>7</v>
      </c>
      <c r="U2008" t="str">
        <f>IF(Ecommerce_Sales[[#This Row],[Delivery_Time_Days]]&gt;7,"Delay",IF(Ecommerce_Sales[[#This Row],[Delivery_Time_Days]] = 0,"No delivery",IF(Ecommerce_Sales[[#This Row],[Delivery_Time_Days]]&lt;=7,"On-time")))</f>
        <v>On-time</v>
      </c>
      <c r="V2008" s="7">
        <f>Ecommerce_Sales[[#This Row],[Profit]]/Ecommerce_Sales[[#This Row],[Total_Price]]</f>
        <v>0.25024925224327021</v>
      </c>
      <c r="W2008" s="3">
        <v>251</v>
      </c>
      <c r="X2008" s="3"/>
    </row>
    <row r="2009" spans="1:24" x14ac:dyDescent="0.25">
      <c r="A2009" s="1" t="s">
        <v>6661</v>
      </c>
      <c r="B2009" s="1" t="s">
        <v>877</v>
      </c>
      <c r="C2009" s="1" t="s">
        <v>878</v>
      </c>
      <c r="D2009" s="1" t="s">
        <v>3013</v>
      </c>
      <c r="E2009" s="1" t="s">
        <v>1946</v>
      </c>
      <c r="F2009" s="2">
        <v>45177</v>
      </c>
      <c r="G2009" s="2">
        <v>45467</v>
      </c>
      <c r="H2009" s="2" t="str">
        <f>TEXT(Ecommerce_Sales[[#This Row],[Order_Date]],"mmmm")</f>
        <v>June</v>
      </c>
      <c r="I2009" s="2" t="str">
        <f>TEXT(Ecommerce_Sales[[#This Row],[Order_Date]],"yyyy")</f>
        <v>2024</v>
      </c>
      <c r="J2009" s="2" t="str">
        <f>TEXT(Ecommerce_Sales[[#This Row],[Order_Date]],"mmmm")</f>
        <v>June</v>
      </c>
      <c r="K2009" s="1" t="s">
        <v>1947</v>
      </c>
      <c r="L2009" s="1" t="s">
        <v>6662</v>
      </c>
      <c r="M2009" s="1" t="s">
        <v>2002</v>
      </c>
      <c r="N2009" s="1" t="s">
        <v>1989</v>
      </c>
      <c r="O2009" s="3">
        <v>705</v>
      </c>
      <c r="P2009">
        <v>1</v>
      </c>
      <c r="Q2009" s="3">
        <v>705</v>
      </c>
      <c r="R2009" s="1" t="s">
        <v>1958</v>
      </c>
      <c r="S2009" s="3">
        <v>88</v>
      </c>
      <c r="T2009">
        <v>7</v>
      </c>
      <c r="U2009" t="str">
        <f>IF(Ecommerce_Sales[[#This Row],[Delivery_Time_Days]]&gt;7,"Delay",IF(Ecommerce_Sales[[#This Row],[Delivery_Time_Days]] = 0,"No delivery",IF(Ecommerce_Sales[[#This Row],[Delivery_Time_Days]]&lt;=7,"On-time")))</f>
        <v>On-time</v>
      </c>
      <c r="V2009" s="7">
        <f>Ecommerce_Sales[[#This Row],[Profit]]/Ecommerce_Sales[[#This Row],[Total_Price]]</f>
        <v>0.24964539007092199</v>
      </c>
      <c r="W2009" s="3">
        <v>176</v>
      </c>
      <c r="X2009" s="3"/>
    </row>
    <row r="2010" spans="1:24" x14ac:dyDescent="0.25">
      <c r="A2010" s="1" t="s">
        <v>6663</v>
      </c>
      <c r="B2010" s="1" t="s">
        <v>581</v>
      </c>
      <c r="C2010" s="1" t="s">
        <v>582</v>
      </c>
      <c r="D2010" s="1" t="s">
        <v>4884</v>
      </c>
      <c r="E2010" s="1" t="s">
        <v>1961</v>
      </c>
      <c r="F2010" s="2">
        <v>45114</v>
      </c>
      <c r="G2010" s="2">
        <v>45260</v>
      </c>
      <c r="H2010" s="2" t="str">
        <f>TEXT(Ecommerce_Sales[[#This Row],[Order_Date]],"mmmm")</f>
        <v>November</v>
      </c>
      <c r="I2010" s="2" t="str">
        <f>TEXT(Ecommerce_Sales[[#This Row],[Order_Date]],"yyyy")</f>
        <v>2023</v>
      </c>
      <c r="J2010" s="2" t="str">
        <f>TEXT(Ecommerce_Sales[[#This Row],[Order_Date]],"mmmm")</f>
        <v>November</v>
      </c>
      <c r="K2010" s="1" t="s">
        <v>1947</v>
      </c>
      <c r="L2010" s="1" t="s">
        <v>6664</v>
      </c>
      <c r="M2010" s="1" t="s">
        <v>2030</v>
      </c>
      <c r="N2010" s="1" t="s">
        <v>1978</v>
      </c>
      <c r="O2010" s="3">
        <v>277</v>
      </c>
      <c r="P2010">
        <v>1</v>
      </c>
      <c r="Q2010" s="3">
        <v>277</v>
      </c>
      <c r="R2010" s="1" t="s">
        <v>2008</v>
      </c>
      <c r="S2010" s="3">
        <v>28</v>
      </c>
      <c r="T2010">
        <v>10</v>
      </c>
      <c r="U2010" t="str">
        <f>IF(Ecommerce_Sales[[#This Row],[Delivery_Time_Days]]&gt;7,"Delay",IF(Ecommerce_Sales[[#This Row],[Delivery_Time_Days]] = 0,"No delivery",IF(Ecommerce_Sales[[#This Row],[Delivery_Time_Days]]&lt;=7,"On-time")))</f>
        <v>Delay</v>
      </c>
      <c r="V2010" s="7">
        <f>Ecommerce_Sales[[#This Row],[Profit]]/Ecommerce_Sales[[#This Row],[Total_Price]]</f>
        <v>0.35018050541516244</v>
      </c>
      <c r="W2010" s="3">
        <v>97</v>
      </c>
      <c r="X2010" s="3"/>
    </row>
    <row r="2011" spans="1:24" x14ac:dyDescent="0.25">
      <c r="A2011" s="1" t="s">
        <v>6665</v>
      </c>
      <c r="B2011" s="1" t="s">
        <v>470</v>
      </c>
      <c r="C2011" s="1" t="s">
        <v>471</v>
      </c>
      <c r="D2011" s="1" t="s">
        <v>2631</v>
      </c>
      <c r="E2011" s="1" t="s">
        <v>1981</v>
      </c>
      <c r="F2011" s="2">
        <v>45228</v>
      </c>
      <c r="G2011" s="2">
        <v>45124</v>
      </c>
      <c r="H2011" s="2" t="str">
        <f>TEXT(Ecommerce_Sales[[#This Row],[Order_Date]],"mmmm")</f>
        <v>July</v>
      </c>
      <c r="I2011" s="2" t="str">
        <f>TEXT(Ecommerce_Sales[[#This Row],[Order_Date]],"yyyy")</f>
        <v>2023</v>
      </c>
      <c r="J2011" s="2" t="str">
        <f>TEXT(Ecommerce_Sales[[#This Row],[Order_Date]],"mmmm")</f>
        <v>July</v>
      </c>
      <c r="K2011" s="1" t="s">
        <v>1947</v>
      </c>
      <c r="L2011" s="1" t="s">
        <v>6666</v>
      </c>
      <c r="M2011" s="1" t="s">
        <v>2002</v>
      </c>
      <c r="N2011" s="1" t="s">
        <v>1989</v>
      </c>
      <c r="O2011" s="3">
        <v>837</v>
      </c>
      <c r="P2011">
        <v>6</v>
      </c>
      <c r="Q2011" s="3">
        <v>5022</v>
      </c>
      <c r="R2011" s="1" t="s">
        <v>1951</v>
      </c>
      <c r="S2011" s="3">
        <v>282</v>
      </c>
      <c r="T2011">
        <v>6</v>
      </c>
      <c r="U2011" t="str">
        <f>IF(Ecommerce_Sales[[#This Row],[Delivery_Time_Days]]&gt;7,"Delay",IF(Ecommerce_Sales[[#This Row],[Delivery_Time_Days]] = 0,"No delivery",IF(Ecommerce_Sales[[#This Row],[Delivery_Time_Days]]&lt;=7,"On-time")))</f>
        <v>On-time</v>
      </c>
      <c r="V2011" s="7">
        <f>Ecommerce_Sales[[#This Row],[Profit]]/Ecommerce_Sales[[#This Row],[Total_Price]]</f>
        <v>0.25009956192751892</v>
      </c>
      <c r="W2011" s="3">
        <v>1256</v>
      </c>
      <c r="X2011" s="3"/>
    </row>
    <row r="2012" spans="1:24" x14ac:dyDescent="0.25">
      <c r="A2012" s="1" t="s">
        <v>6667</v>
      </c>
      <c r="B2012" s="1" t="s">
        <v>14</v>
      </c>
      <c r="C2012" s="1" t="s">
        <v>15</v>
      </c>
      <c r="D2012" s="1" t="s">
        <v>3053</v>
      </c>
      <c r="E2012" s="1" t="s">
        <v>1946</v>
      </c>
      <c r="F2012" s="2">
        <v>45003</v>
      </c>
      <c r="G2012" s="2">
        <v>45391</v>
      </c>
      <c r="H2012" s="2" t="str">
        <f>TEXT(Ecommerce_Sales[[#This Row],[Order_Date]],"mmmm")</f>
        <v>April</v>
      </c>
      <c r="I2012" s="2" t="str">
        <f>TEXT(Ecommerce_Sales[[#This Row],[Order_Date]],"yyyy")</f>
        <v>2024</v>
      </c>
      <c r="J2012" s="2" t="str">
        <f>TEXT(Ecommerce_Sales[[#This Row],[Order_Date]],"mmmm")</f>
        <v>April</v>
      </c>
      <c r="K2012" s="1" t="s">
        <v>1947</v>
      </c>
      <c r="L2012" s="1" t="s">
        <v>6668</v>
      </c>
      <c r="M2012" s="1" t="s">
        <v>2072</v>
      </c>
      <c r="N2012" s="1" t="s">
        <v>1950</v>
      </c>
      <c r="O2012" s="3">
        <v>943</v>
      </c>
      <c r="P2012">
        <v>5</v>
      </c>
      <c r="Q2012" s="3">
        <v>4714</v>
      </c>
      <c r="R2012" s="1" t="s">
        <v>1951</v>
      </c>
      <c r="S2012" s="3">
        <v>468</v>
      </c>
      <c r="T2012">
        <v>9</v>
      </c>
      <c r="U2012" t="str">
        <f>IF(Ecommerce_Sales[[#This Row],[Delivery_Time_Days]]&gt;7,"Delay",IF(Ecommerce_Sales[[#This Row],[Delivery_Time_Days]] = 0,"No delivery",IF(Ecommerce_Sales[[#This Row],[Delivery_Time_Days]]&lt;=7,"On-time")))</f>
        <v>Delay</v>
      </c>
      <c r="V2012" s="7">
        <f>Ecommerce_Sales[[#This Row],[Profit]]/Ecommerce_Sales[[#This Row],[Total_Price]]</f>
        <v>0.40008485362749258</v>
      </c>
      <c r="W2012" s="3">
        <v>1886</v>
      </c>
      <c r="X2012" s="3"/>
    </row>
    <row r="2013" spans="1:24" x14ac:dyDescent="0.25">
      <c r="A2013" s="1" t="s">
        <v>6669</v>
      </c>
      <c r="B2013" s="1" t="s">
        <v>1145</v>
      </c>
      <c r="C2013" s="1" t="s">
        <v>1146</v>
      </c>
      <c r="D2013" s="1" t="s">
        <v>6670</v>
      </c>
      <c r="E2013" s="1" t="s">
        <v>2005</v>
      </c>
      <c r="F2013" s="2">
        <v>45543</v>
      </c>
      <c r="G2013" s="2">
        <v>44944</v>
      </c>
      <c r="H2013" s="2" t="str">
        <f>TEXT(Ecommerce_Sales[[#This Row],[Order_Date]],"mmmm")</f>
        <v>January</v>
      </c>
      <c r="I2013" s="2" t="str">
        <f>TEXT(Ecommerce_Sales[[#This Row],[Order_Date]],"yyyy")</f>
        <v>2023</v>
      </c>
      <c r="J2013" s="2" t="str">
        <f>TEXT(Ecommerce_Sales[[#This Row],[Order_Date]],"mmmm")</f>
        <v>January</v>
      </c>
      <c r="K2013" s="1" t="s">
        <v>1947</v>
      </c>
      <c r="L2013" s="1" t="s">
        <v>6671</v>
      </c>
      <c r="M2013" s="1" t="s">
        <v>2007</v>
      </c>
      <c r="N2013" s="1" t="s">
        <v>1973</v>
      </c>
      <c r="O2013" s="3">
        <v>282</v>
      </c>
      <c r="P2013">
        <v>3</v>
      </c>
      <c r="Q2013" s="3">
        <v>845</v>
      </c>
      <c r="R2013" s="1" t="s">
        <v>1951</v>
      </c>
      <c r="S2013" s="3">
        <v>101</v>
      </c>
      <c r="T2013">
        <v>9</v>
      </c>
      <c r="U2013" t="str">
        <f>IF(Ecommerce_Sales[[#This Row],[Delivery_Time_Days]]&gt;7,"Delay",IF(Ecommerce_Sales[[#This Row],[Delivery_Time_Days]] = 0,"No delivery",IF(Ecommerce_Sales[[#This Row],[Delivery_Time_Days]]&lt;=7,"On-time")))</f>
        <v>Delay</v>
      </c>
      <c r="V2013" s="7">
        <f>Ecommerce_Sales[[#This Row],[Profit]]/Ecommerce_Sales[[#This Row],[Total_Price]]</f>
        <v>0.29940828402366865</v>
      </c>
      <c r="W2013" s="3">
        <v>253</v>
      </c>
      <c r="X2013" s="3"/>
    </row>
    <row r="2014" spans="1:24" x14ac:dyDescent="0.25">
      <c r="A2014" s="1" t="s">
        <v>6672</v>
      </c>
      <c r="B2014" s="1" t="s">
        <v>1273</v>
      </c>
      <c r="C2014" s="1" t="s">
        <v>1274</v>
      </c>
      <c r="D2014" s="1" t="s">
        <v>3855</v>
      </c>
      <c r="E2014" s="1" t="s">
        <v>1966</v>
      </c>
      <c r="F2014" s="2">
        <v>45126</v>
      </c>
      <c r="G2014" s="2">
        <v>45008</v>
      </c>
      <c r="H2014" s="2" t="str">
        <f>TEXT(Ecommerce_Sales[[#This Row],[Order_Date]],"mmmm")</f>
        <v>March</v>
      </c>
      <c r="I2014" s="2" t="str">
        <f>TEXT(Ecommerce_Sales[[#This Row],[Order_Date]],"yyyy")</f>
        <v>2023</v>
      </c>
      <c r="J2014" s="2" t="str">
        <f>TEXT(Ecommerce_Sales[[#This Row],[Order_Date]],"mmmm")</f>
        <v>March</v>
      </c>
      <c r="K2014" s="1" t="s">
        <v>1986</v>
      </c>
      <c r="L2014" s="1" t="s">
        <v>6673</v>
      </c>
      <c r="M2014" s="1" t="s">
        <v>2104</v>
      </c>
      <c r="N2014" s="1" t="s">
        <v>1978</v>
      </c>
      <c r="O2014" s="3">
        <v>736</v>
      </c>
      <c r="P2014">
        <v>3</v>
      </c>
      <c r="Q2014" s="3">
        <v>2208</v>
      </c>
      <c r="R2014" s="1" t="s">
        <v>2016</v>
      </c>
      <c r="S2014" s="3">
        <v>306</v>
      </c>
      <c r="U2014" t="str">
        <f>IF(Ecommerce_Sales[[#This Row],[Delivery_Time_Days]]&gt;7,"Delay",IF(Ecommerce_Sales[[#This Row],[Delivery_Time_Days]] = 0,"No delivery",IF(Ecommerce_Sales[[#This Row],[Delivery_Time_Days]]&lt;=7,"On-time")))</f>
        <v>No delivery</v>
      </c>
      <c r="V2014" s="7">
        <f>Ecommerce_Sales[[#This Row],[Profit]]/Ecommerce_Sales[[#This Row],[Total_Price]]</f>
        <v>0.3500905797101449</v>
      </c>
      <c r="W2014" s="3">
        <v>773</v>
      </c>
      <c r="X2014" s="3"/>
    </row>
    <row r="2015" spans="1:24" x14ac:dyDescent="0.25">
      <c r="A2015" s="1" t="s">
        <v>6674</v>
      </c>
      <c r="B2015" s="1" t="s">
        <v>418</v>
      </c>
      <c r="C2015" s="1" t="s">
        <v>419</v>
      </c>
      <c r="D2015" s="1" t="s">
        <v>2201</v>
      </c>
      <c r="E2015" s="1" t="s">
        <v>1961</v>
      </c>
      <c r="F2015" s="2">
        <v>45044</v>
      </c>
      <c r="G2015" s="2">
        <v>45441</v>
      </c>
      <c r="H2015" s="2" t="str">
        <f>TEXT(Ecommerce_Sales[[#This Row],[Order_Date]],"mmmm")</f>
        <v>May</v>
      </c>
      <c r="I2015" s="2" t="str">
        <f>TEXT(Ecommerce_Sales[[#This Row],[Order_Date]],"yyyy")</f>
        <v>2024</v>
      </c>
      <c r="J2015" s="2" t="str">
        <f>TEXT(Ecommerce_Sales[[#This Row],[Order_Date]],"mmmm")</f>
        <v>May</v>
      </c>
      <c r="K2015" s="1" t="s">
        <v>1986</v>
      </c>
      <c r="L2015" s="1" t="s">
        <v>6675</v>
      </c>
      <c r="M2015" s="1" t="s">
        <v>2007</v>
      </c>
      <c r="N2015" s="1" t="s">
        <v>1973</v>
      </c>
      <c r="O2015" s="3">
        <v>1081</v>
      </c>
      <c r="P2015">
        <v>3</v>
      </c>
      <c r="Q2015" s="3">
        <v>3244</v>
      </c>
      <c r="R2015" s="1" t="s">
        <v>1951</v>
      </c>
      <c r="S2015" s="3">
        <v>391</v>
      </c>
      <c r="U2015" t="str">
        <f>IF(Ecommerce_Sales[[#This Row],[Delivery_Time_Days]]&gt;7,"Delay",IF(Ecommerce_Sales[[#This Row],[Delivery_Time_Days]] = 0,"No delivery",IF(Ecommerce_Sales[[#This Row],[Delivery_Time_Days]]&lt;=7,"On-time")))</f>
        <v>No delivery</v>
      </c>
      <c r="V2015" s="7">
        <f>Ecommerce_Sales[[#This Row],[Profit]]/Ecommerce_Sales[[#This Row],[Total_Price]]</f>
        <v>0.29993834771886557</v>
      </c>
      <c r="W2015" s="3">
        <v>973</v>
      </c>
      <c r="X2015" s="3"/>
    </row>
    <row r="2016" spans="1:24" x14ac:dyDescent="0.25">
      <c r="A2016" s="1" t="s">
        <v>6676</v>
      </c>
      <c r="B2016" s="1" t="s">
        <v>881</v>
      </c>
      <c r="C2016" s="1" t="s">
        <v>882</v>
      </c>
      <c r="D2016" s="1" t="s">
        <v>2770</v>
      </c>
      <c r="E2016" s="1" t="s">
        <v>1954</v>
      </c>
      <c r="F2016" s="2">
        <v>45222</v>
      </c>
      <c r="G2016" s="2">
        <v>45551</v>
      </c>
      <c r="H2016" s="2" t="str">
        <f>TEXT(Ecommerce_Sales[[#This Row],[Order_Date]],"mmmm")</f>
        <v>September</v>
      </c>
      <c r="I2016" s="2" t="str">
        <f>TEXT(Ecommerce_Sales[[#This Row],[Order_Date]],"yyyy")</f>
        <v>2024</v>
      </c>
      <c r="J2016" s="2" t="str">
        <f>TEXT(Ecommerce_Sales[[#This Row],[Order_Date]],"mmmm")</f>
        <v>September</v>
      </c>
      <c r="K2016" s="1" t="s">
        <v>1986</v>
      </c>
      <c r="L2016" s="1" t="s">
        <v>6677</v>
      </c>
      <c r="M2016" s="1" t="s">
        <v>2065</v>
      </c>
      <c r="N2016" s="1" t="s">
        <v>1978</v>
      </c>
      <c r="O2016" s="3">
        <v>145</v>
      </c>
      <c r="P2016">
        <v>4</v>
      </c>
      <c r="Q2016" s="3">
        <v>580</v>
      </c>
      <c r="R2016" s="1" t="s">
        <v>2016</v>
      </c>
      <c r="S2016" s="3">
        <v>41</v>
      </c>
      <c r="U2016" t="str">
        <f>IF(Ecommerce_Sales[[#This Row],[Delivery_Time_Days]]&gt;7,"Delay",IF(Ecommerce_Sales[[#This Row],[Delivery_Time_Days]] = 0,"No delivery",IF(Ecommerce_Sales[[#This Row],[Delivery_Time_Days]]&lt;=7,"On-time")))</f>
        <v>No delivery</v>
      </c>
      <c r="V2016" s="7">
        <f>Ecommerce_Sales[[#This Row],[Profit]]/Ecommerce_Sales[[#This Row],[Total_Price]]</f>
        <v>0.35</v>
      </c>
      <c r="W2016" s="3">
        <v>203</v>
      </c>
      <c r="X2016" s="3"/>
    </row>
    <row r="2017" spans="1:24" x14ac:dyDescent="0.25">
      <c r="A2017" s="1" t="s">
        <v>6678</v>
      </c>
      <c r="B2017" s="1" t="s">
        <v>58</v>
      </c>
      <c r="C2017" s="1" t="s">
        <v>59</v>
      </c>
      <c r="D2017" s="1" t="s">
        <v>3835</v>
      </c>
      <c r="E2017" s="1" t="s">
        <v>1954</v>
      </c>
      <c r="F2017" s="2">
        <v>45478</v>
      </c>
      <c r="G2017" s="2">
        <v>45132</v>
      </c>
      <c r="H2017" s="2" t="str">
        <f>TEXT(Ecommerce_Sales[[#This Row],[Order_Date]],"mmmm")</f>
        <v>July</v>
      </c>
      <c r="I2017" s="2" t="str">
        <f>TEXT(Ecommerce_Sales[[#This Row],[Order_Date]],"yyyy")</f>
        <v>2023</v>
      </c>
      <c r="J2017" s="2" t="str">
        <f>TEXT(Ecommerce_Sales[[#This Row],[Order_Date]],"mmmm")</f>
        <v>July</v>
      </c>
      <c r="K2017" s="1" t="s">
        <v>1992</v>
      </c>
      <c r="L2017" s="1" t="s">
        <v>6679</v>
      </c>
      <c r="M2017" s="1" t="s">
        <v>2047</v>
      </c>
      <c r="N2017" s="1" t="s">
        <v>1989</v>
      </c>
      <c r="O2017" s="3">
        <v>1042</v>
      </c>
      <c r="P2017">
        <v>5</v>
      </c>
      <c r="Q2017" s="3">
        <v>5212</v>
      </c>
      <c r="R2017" s="1" t="s">
        <v>2012</v>
      </c>
      <c r="S2017" s="3">
        <v>702</v>
      </c>
      <c r="U2017" t="str">
        <f>IF(Ecommerce_Sales[[#This Row],[Delivery_Time_Days]]&gt;7,"Delay",IF(Ecommerce_Sales[[#This Row],[Delivery_Time_Days]] = 0,"No delivery",IF(Ecommerce_Sales[[#This Row],[Delivery_Time_Days]]&lt;=7,"On-time")))</f>
        <v>No delivery</v>
      </c>
      <c r="V2017" s="7">
        <f>Ecommerce_Sales[[#This Row],[Profit]]/Ecommerce_Sales[[#This Row],[Total_Price]]</f>
        <v>0.25</v>
      </c>
      <c r="W2017" s="3">
        <v>1303</v>
      </c>
      <c r="X2017" s="3"/>
    </row>
    <row r="2018" spans="1:24" x14ac:dyDescent="0.25">
      <c r="A2018" s="1" t="s">
        <v>6680</v>
      </c>
      <c r="B2018" s="1" t="s">
        <v>1319</v>
      </c>
      <c r="C2018" s="1" t="s">
        <v>1320</v>
      </c>
      <c r="D2018" s="1" t="s">
        <v>2320</v>
      </c>
      <c r="E2018" s="1" t="s">
        <v>1996</v>
      </c>
      <c r="F2018" s="2">
        <v>45312</v>
      </c>
      <c r="G2018" s="2">
        <v>45443</v>
      </c>
      <c r="H2018" s="2" t="str">
        <f>TEXT(Ecommerce_Sales[[#This Row],[Order_Date]],"mmmm")</f>
        <v>May</v>
      </c>
      <c r="I2018" s="2" t="str">
        <f>TEXT(Ecommerce_Sales[[#This Row],[Order_Date]],"yyyy")</f>
        <v>2024</v>
      </c>
      <c r="J2018" s="2" t="str">
        <f>TEXT(Ecommerce_Sales[[#This Row],[Order_Date]],"mmmm")</f>
        <v>May</v>
      </c>
      <c r="K2018" s="1" t="s">
        <v>1947</v>
      </c>
      <c r="L2018" s="1" t="s">
        <v>6681</v>
      </c>
      <c r="M2018" s="1" t="s">
        <v>2247</v>
      </c>
      <c r="N2018" s="1" t="s">
        <v>1957</v>
      </c>
      <c r="O2018" s="3">
        <v>576</v>
      </c>
      <c r="P2018">
        <v>4</v>
      </c>
      <c r="Q2018" s="3">
        <v>2304</v>
      </c>
      <c r="R2018" s="1" t="s">
        <v>1951</v>
      </c>
      <c r="S2018" s="3">
        <v>201</v>
      </c>
      <c r="T2018">
        <v>3</v>
      </c>
      <c r="U2018" t="str">
        <f>IF(Ecommerce_Sales[[#This Row],[Delivery_Time_Days]]&gt;7,"Delay",IF(Ecommerce_Sales[[#This Row],[Delivery_Time_Days]] = 0,"No delivery",IF(Ecommerce_Sales[[#This Row],[Delivery_Time_Days]]&lt;=7,"On-time")))</f>
        <v>On-time</v>
      </c>
      <c r="V2018" s="7">
        <f>Ecommerce_Sales[[#This Row],[Profit]]/Ecommerce_Sales[[#This Row],[Total_Price]]</f>
        <v>0.1501736111111111</v>
      </c>
      <c r="W2018" s="3">
        <v>346</v>
      </c>
      <c r="X2018" s="3"/>
    </row>
    <row r="2019" spans="1:24" x14ac:dyDescent="0.25">
      <c r="A2019" s="1" t="s">
        <v>6682</v>
      </c>
      <c r="B2019" s="1" t="s">
        <v>832</v>
      </c>
      <c r="C2019" s="1" t="s">
        <v>833</v>
      </c>
      <c r="D2019" s="1" t="s">
        <v>5766</v>
      </c>
      <c r="E2019" s="1" t="s">
        <v>1946</v>
      </c>
      <c r="F2019" s="2">
        <v>45079</v>
      </c>
      <c r="G2019" s="2">
        <v>45319</v>
      </c>
      <c r="H2019" s="2" t="str">
        <f>TEXT(Ecommerce_Sales[[#This Row],[Order_Date]],"mmmm")</f>
        <v>January</v>
      </c>
      <c r="I2019" s="2" t="str">
        <f>TEXT(Ecommerce_Sales[[#This Row],[Order_Date]],"yyyy")</f>
        <v>2024</v>
      </c>
      <c r="J2019" s="2" t="str">
        <f>TEXT(Ecommerce_Sales[[#This Row],[Order_Date]],"mmmm")</f>
        <v>January</v>
      </c>
      <c r="K2019" s="1" t="s">
        <v>1947</v>
      </c>
      <c r="L2019" s="1" t="s">
        <v>6683</v>
      </c>
      <c r="M2019" s="1" t="s">
        <v>2072</v>
      </c>
      <c r="N2019" s="1" t="s">
        <v>1950</v>
      </c>
      <c r="O2019" s="3">
        <v>589</v>
      </c>
      <c r="P2019">
        <v>3</v>
      </c>
      <c r="Q2019" s="3">
        <v>1767</v>
      </c>
      <c r="R2019" s="1" t="s">
        <v>1958</v>
      </c>
      <c r="S2019" s="3">
        <v>259</v>
      </c>
      <c r="T2019">
        <v>9</v>
      </c>
      <c r="U2019" t="str">
        <f>IF(Ecommerce_Sales[[#This Row],[Delivery_Time_Days]]&gt;7,"Delay",IF(Ecommerce_Sales[[#This Row],[Delivery_Time_Days]] = 0,"No delivery",IF(Ecommerce_Sales[[#This Row],[Delivery_Time_Days]]&lt;=7,"On-time")))</f>
        <v>Delay</v>
      </c>
      <c r="V2019" s="7">
        <f>Ecommerce_Sales[[#This Row],[Profit]]/Ecommerce_Sales[[#This Row],[Total_Price]]</f>
        <v>0.40011318619128466</v>
      </c>
      <c r="W2019" s="3">
        <v>707</v>
      </c>
      <c r="X2019" s="3"/>
    </row>
    <row r="2020" spans="1:24" x14ac:dyDescent="0.25">
      <c r="A2020" s="1" t="s">
        <v>6684</v>
      </c>
      <c r="B2020" s="1" t="s">
        <v>787</v>
      </c>
      <c r="C2020" s="1" t="s">
        <v>788</v>
      </c>
      <c r="D2020" s="1" t="s">
        <v>4290</v>
      </c>
      <c r="E2020" s="1" t="s">
        <v>1981</v>
      </c>
      <c r="F2020" s="2">
        <v>45095</v>
      </c>
      <c r="G2020" s="2">
        <v>45313</v>
      </c>
      <c r="H2020" s="2" t="str">
        <f>TEXT(Ecommerce_Sales[[#This Row],[Order_Date]],"mmmm")</f>
        <v>January</v>
      </c>
      <c r="I2020" s="2" t="str">
        <f>TEXT(Ecommerce_Sales[[#This Row],[Order_Date]],"yyyy")</f>
        <v>2024</v>
      </c>
      <c r="J2020" s="2" t="str">
        <f>TEXT(Ecommerce_Sales[[#This Row],[Order_Date]],"mmmm")</f>
        <v>January</v>
      </c>
      <c r="K2020" s="1" t="s">
        <v>1986</v>
      </c>
      <c r="L2020" s="1" t="s">
        <v>6685</v>
      </c>
      <c r="M2020" s="1" t="s">
        <v>2047</v>
      </c>
      <c r="N2020" s="1" t="s">
        <v>1989</v>
      </c>
      <c r="O2020" s="3">
        <v>723</v>
      </c>
      <c r="P2020">
        <v>1</v>
      </c>
      <c r="Q2020" s="3">
        <v>723</v>
      </c>
      <c r="R2020" s="1" t="s">
        <v>1958</v>
      </c>
      <c r="S2020" s="3">
        <v>65</v>
      </c>
      <c r="U2020" t="str">
        <f>IF(Ecommerce_Sales[[#This Row],[Delivery_Time_Days]]&gt;7,"Delay",IF(Ecommerce_Sales[[#This Row],[Delivery_Time_Days]] = 0,"No delivery",IF(Ecommerce_Sales[[#This Row],[Delivery_Time_Days]]&lt;=7,"On-time")))</f>
        <v>No delivery</v>
      </c>
      <c r="V2020" s="7">
        <f>Ecommerce_Sales[[#This Row],[Profit]]/Ecommerce_Sales[[#This Row],[Total_Price]]</f>
        <v>0.25034578146611342</v>
      </c>
      <c r="W2020" s="3">
        <v>181</v>
      </c>
      <c r="X2020" s="3"/>
    </row>
    <row r="2021" spans="1:24" x14ac:dyDescent="0.25">
      <c r="A2021" s="1" t="s">
        <v>6686</v>
      </c>
      <c r="B2021" s="1" t="s">
        <v>196</v>
      </c>
      <c r="C2021" s="1" t="s">
        <v>197</v>
      </c>
      <c r="D2021" s="1" t="s">
        <v>2667</v>
      </c>
      <c r="E2021" s="1" t="s">
        <v>1966</v>
      </c>
      <c r="F2021" s="2">
        <v>45513</v>
      </c>
      <c r="G2021" s="2">
        <v>45018</v>
      </c>
      <c r="H2021" s="2" t="str">
        <f>TEXT(Ecommerce_Sales[[#This Row],[Order_Date]],"mmmm")</f>
        <v>April</v>
      </c>
      <c r="I2021" s="2" t="str">
        <f>TEXT(Ecommerce_Sales[[#This Row],[Order_Date]],"yyyy")</f>
        <v>2023</v>
      </c>
      <c r="J2021" s="2" t="str">
        <f>TEXT(Ecommerce_Sales[[#This Row],[Order_Date]],"mmmm")</f>
        <v>April</v>
      </c>
      <c r="K2021" s="1" t="s">
        <v>1947</v>
      </c>
      <c r="L2021" s="1" t="s">
        <v>6687</v>
      </c>
      <c r="M2021" s="1" t="s">
        <v>2058</v>
      </c>
      <c r="N2021" s="1" t="s">
        <v>1950</v>
      </c>
      <c r="O2021" s="3">
        <v>268</v>
      </c>
      <c r="P2021">
        <v>2</v>
      </c>
      <c r="Q2021" s="3">
        <v>537</v>
      </c>
      <c r="R2021" s="1" t="s">
        <v>1951</v>
      </c>
      <c r="S2021" s="3">
        <v>73</v>
      </c>
      <c r="T2021">
        <v>8</v>
      </c>
      <c r="U2021" t="str">
        <f>IF(Ecommerce_Sales[[#This Row],[Delivery_Time_Days]]&gt;7,"Delay",IF(Ecommerce_Sales[[#This Row],[Delivery_Time_Days]] = 0,"No delivery",IF(Ecommerce_Sales[[#This Row],[Delivery_Time_Days]]&lt;=7,"On-time")))</f>
        <v>Delay</v>
      </c>
      <c r="V2021" s="7">
        <f>Ecommerce_Sales[[#This Row],[Profit]]/Ecommerce_Sales[[#This Row],[Total_Price]]</f>
        <v>0.40037243947858475</v>
      </c>
      <c r="W2021" s="3">
        <v>215</v>
      </c>
      <c r="X2021" s="3"/>
    </row>
    <row r="2022" spans="1:24" x14ac:dyDescent="0.25">
      <c r="A2022" s="1" t="s">
        <v>6688</v>
      </c>
      <c r="B2022" s="1" t="s">
        <v>1097</v>
      </c>
      <c r="C2022" s="1" t="s">
        <v>1098</v>
      </c>
      <c r="D2022" s="1" t="s">
        <v>6689</v>
      </c>
      <c r="E2022" s="1" t="s">
        <v>1981</v>
      </c>
      <c r="F2022" s="2">
        <v>45446</v>
      </c>
      <c r="G2022" s="2">
        <v>45448</v>
      </c>
      <c r="H2022" s="2" t="str">
        <f>TEXT(Ecommerce_Sales[[#This Row],[Order_Date]],"mmmm")</f>
        <v>June</v>
      </c>
      <c r="I2022" s="2" t="str">
        <f>TEXT(Ecommerce_Sales[[#This Row],[Order_Date]],"yyyy")</f>
        <v>2024</v>
      </c>
      <c r="J2022" s="2" t="str">
        <f>TEXT(Ecommerce_Sales[[#This Row],[Order_Date]],"mmmm")</f>
        <v>June</v>
      </c>
      <c r="K2022" s="1" t="s">
        <v>1947</v>
      </c>
      <c r="L2022" s="1" t="s">
        <v>6690</v>
      </c>
      <c r="M2022" s="1" t="s">
        <v>2043</v>
      </c>
      <c r="N2022" s="1" t="s">
        <v>1989</v>
      </c>
      <c r="O2022" s="3">
        <v>1144</v>
      </c>
      <c r="P2022">
        <v>6</v>
      </c>
      <c r="Q2022" s="3">
        <v>6865</v>
      </c>
      <c r="R2022" s="1" t="s">
        <v>1958</v>
      </c>
      <c r="S2022" s="3">
        <v>971</v>
      </c>
      <c r="T2022">
        <v>4</v>
      </c>
      <c r="U2022" t="str">
        <f>IF(Ecommerce_Sales[[#This Row],[Delivery_Time_Days]]&gt;7,"Delay",IF(Ecommerce_Sales[[#This Row],[Delivery_Time_Days]] = 0,"No delivery",IF(Ecommerce_Sales[[#This Row],[Delivery_Time_Days]]&lt;=7,"On-time")))</f>
        <v>On-time</v>
      </c>
      <c r="V2022" s="7">
        <f>Ecommerce_Sales[[#This Row],[Profit]]/Ecommerce_Sales[[#This Row],[Total_Price]]</f>
        <v>0.24996358339402769</v>
      </c>
      <c r="W2022" s="3">
        <v>1716</v>
      </c>
      <c r="X2022" s="3"/>
    </row>
    <row r="2023" spans="1:24" x14ac:dyDescent="0.25">
      <c r="A2023" s="1" t="s">
        <v>6691</v>
      </c>
      <c r="B2023" s="1" t="s">
        <v>32</v>
      </c>
      <c r="C2023" s="1" t="s">
        <v>33</v>
      </c>
      <c r="D2023" s="1" t="s">
        <v>2118</v>
      </c>
      <c r="E2023" s="1" t="s">
        <v>1961</v>
      </c>
      <c r="F2023" s="2">
        <v>45247</v>
      </c>
      <c r="G2023" s="2">
        <v>45077</v>
      </c>
      <c r="H2023" s="2" t="str">
        <f>TEXT(Ecommerce_Sales[[#This Row],[Order_Date]],"mmmm")</f>
        <v>May</v>
      </c>
      <c r="I2023" s="2" t="str">
        <f>TEXT(Ecommerce_Sales[[#This Row],[Order_Date]],"yyyy")</f>
        <v>2023</v>
      </c>
      <c r="J2023" s="2" t="str">
        <f>TEXT(Ecommerce_Sales[[#This Row],[Order_Date]],"mmmm")</f>
        <v>May</v>
      </c>
      <c r="K2023" s="1" t="s">
        <v>1947</v>
      </c>
      <c r="L2023" s="1" t="s">
        <v>6692</v>
      </c>
      <c r="M2023" s="1" t="s">
        <v>2043</v>
      </c>
      <c r="N2023" s="1" t="s">
        <v>1989</v>
      </c>
      <c r="O2023" s="3">
        <v>720</v>
      </c>
      <c r="P2023">
        <v>1</v>
      </c>
      <c r="Q2023" s="3">
        <v>720</v>
      </c>
      <c r="R2023" s="1" t="s">
        <v>1951</v>
      </c>
      <c r="S2023" s="3">
        <v>79</v>
      </c>
      <c r="T2023">
        <v>8</v>
      </c>
      <c r="U2023" t="str">
        <f>IF(Ecommerce_Sales[[#This Row],[Delivery_Time_Days]]&gt;7,"Delay",IF(Ecommerce_Sales[[#This Row],[Delivery_Time_Days]] = 0,"No delivery",IF(Ecommerce_Sales[[#This Row],[Delivery_Time_Days]]&lt;=7,"On-time")))</f>
        <v>Delay</v>
      </c>
      <c r="V2023" s="7">
        <f>Ecommerce_Sales[[#This Row],[Profit]]/Ecommerce_Sales[[#This Row],[Total_Price]]</f>
        <v>0.25</v>
      </c>
      <c r="W2023" s="3">
        <v>180</v>
      </c>
      <c r="X2023" s="3"/>
    </row>
    <row r="2024" spans="1:24" x14ac:dyDescent="0.25">
      <c r="A2024" s="1" t="s">
        <v>6693</v>
      </c>
      <c r="B2024" s="1" t="s">
        <v>348</v>
      </c>
      <c r="C2024" s="1" t="s">
        <v>349</v>
      </c>
      <c r="D2024" s="1" t="s">
        <v>6187</v>
      </c>
      <c r="E2024" s="1" t="s">
        <v>1961</v>
      </c>
      <c r="F2024" s="2">
        <v>45446</v>
      </c>
      <c r="G2024" s="2">
        <v>44964</v>
      </c>
      <c r="H2024" s="2" t="str">
        <f>TEXT(Ecommerce_Sales[[#This Row],[Order_Date]],"mmmm")</f>
        <v>February</v>
      </c>
      <c r="I2024" s="2" t="str">
        <f>TEXT(Ecommerce_Sales[[#This Row],[Order_Date]],"yyyy")</f>
        <v>2023</v>
      </c>
      <c r="J2024" s="2" t="str">
        <f>TEXT(Ecommerce_Sales[[#This Row],[Order_Date]],"mmmm")</f>
        <v>February</v>
      </c>
      <c r="K2024" s="1" t="s">
        <v>1947</v>
      </c>
      <c r="L2024" s="1" t="s">
        <v>6694</v>
      </c>
      <c r="M2024" s="1" t="s">
        <v>2072</v>
      </c>
      <c r="N2024" s="1" t="s">
        <v>1950</v>
      </c>
      <c r="O2024" s="3">
        <v>579</v>
      </c>
      <c r="P2024">
        <v>1</v>
      </c>
      <c r="Q2024" s="3">
        <v>579</v>
      </c>
      <c r="R2024" s="1" t="s">
        <v>2016</v>
      </c>
      <c r="S2024" s="3">
        <v>49</v>
      </c>
      <c r="T2024">
        <v>10</v>
      </c>
      <c r="U2024" t="str">
        <f>IF(Ecommerce_Sales[[#This Row],[Delivery_Time_Days]]&gt;7,"Delay",IF(Ecommerce_Sales[[#This Row],[Delivery_Time_Days]] = 0,"No delivery",IF(Ecommerce_Sales[[#This Row],[Delivery_Time_Days]]&lt;=7,"On-time")))</f>
        <v>Delay</v>
      </c>
      <c r="V2024" s="7">
        <f>Ecommerce_Sales[[#This Row],[Profit]]/Ecommerce_Sales[[#This Row],[Total_Price]]</f>
        <v>0.40069084628670121</v>
      </c>
      <c r="W2024" s="3">
        <v>232</v>
      </c>
      <c r="X2024" s="3"/>
    </row>
    <row r="2025" spans="1:24" x14ac:dyDescent="0.25">
      <c r="A2025" s="1" t="s">
        <v>6695</v>
      </c>
      <c r="B2025" s="1" t="s">
        <v>40</v>
      </c>
      <c r="C2025" s="1" t="s">
        <v>41</v>
      </c>
      <c r="D2025" s="1" t="s">
        <v>2800</v>
      </c>
      <c r="E2025" s="1" t="s">
        <v>1954</v>
      </c>
      <c r="F2025" s="2">
        <v>45493</v>
      </c>
      <c r="G2025" s="2">
        <v>45574</v>
      </c>
      <c r="H2025" s="2" t="str">
        <f>TEXT(Ecommerce_Sales[[#This Row],[Order_Date]],"mmmm")</f>
        <v>October</v>
      </c>
      <c r="I2025" s="2" t="str">
        <f>TEXT(Ecommerce_Sales[[#This Row],[Order_Date]],"yyyy")</f>
        <v>2024</v>
      </c>
      <c r="J2025" s="2" t="str">
        <f>TEXT(Ecommerce_Sales[[#This Row],[Order_Date]],"mmmm")</f>
        <v>October</v>
      </c>
      <c r="K2025" s="1" t="s">
        <v>1947</v>
      </c>
      <c r="L2025" s="1" t="s">
        <v>5481</v>
      </c>
      <c r="M2025" s="1" t="s">
        <v>2047</v>
      </c>
      <c r="N2025" s="1" t="s">
        <v>1989</v>
      </c>
      <c r="O2025" s="3">
        <v>470</v>
      </c>
      <c r="P2025">
        <v>6</v>
      </c>
      <c r="Q2025" s="3">
        <v>2819</v>
      </c>
      <c r="R2025" s="1" t="s">
        <v>1958</v>
      </c>
      <c r="S2025" s="3">
        <v>236</v>
      </c>
      <c r="T2025">
        <v>9</v>
      </c>
      <c r="U2025" t="str">
        <f>IF(Ecommerce_Sales[[#This Row],[Delivery_Time_Days]]&gt;7,"Delay",IF(Ecommerce_Sales[[#This Row],[Delivery_Time_Days]] = 0,"No delivery",IF(Ecommerce_Sales[[#This Row],[Delivery_Time_Days]]&lt;=7,"On-time")))</f>
        <v>Delay</v>
      </c>
      <c r="V2025" s="7">
        <f>Ecommerce_Sales[[#This Row],[Profit]]/Ecommerce_Sales[[#This Row],[Total_Price]]</f>
        <v>0.25008868393047179</v>
      </c>
      <c r="W2025" s="3">
        <v>705</v>
      </c>
      <c r="X2025" s="3"/>
    </row>
    <row r="2026" spans="1:24" x14ac:dyDescent="0.25">
      <c r="A2026" s="1" t="s">
        <v>6696</v>
      </c>
      <c r="B2026" s="1" t="s">
        <v>795</v>
      </c>
      <c r="C2026" s="1" t="s">
        <v>796</v>
      </c>
      <c r="D2026" s="1" t="s">
        <v>2553</v>
      </c>
      <c r="E2026" s="1" t="s">
        <v>1954</v>
      </c>
      <c r="F2026" s="2">
        <v>45100</v>
      </c>
      <c r="G2026" s="2">
        <v>45139</v>
      </c>
      <c r="H2026" s="2" t="str">
        <f>TEXT(Ecommerce_Sales[[#This Row],[Order_Date]],"mmmm")</f>
        <v>August</v>
      </c>
      <c r="I2026" s="2" t="str">
        <f>TEXT(Ecommerce_Sales[[#This Row],[Order_Date]],"yyyy")</f>
        <v>2023</v>
      </c>
      <c r="J2026" s="2" t="str">
        <f>TEXT(Ecommerce_Sales[[#This Row],[Order_Date]],"mmmm")</f>
        <v>August</v>
      </c>
      <c r="K2026" s="1" t="s">
        <v>1947</v>
      </c>
      <c r="L2026" s="1" t="s">
        <v>6697</v>
      </c>
      <c r="M2026" s="1" t="s">
        <v>1988</v>
      </c>
      <c r="N2026" s="1" t="s">
        <v>1989</v>
      </c>
      <c r="O2026" s="3">
        <v>1026</v>
      </c>
      <c r="P2026">
        <v>6</v>
      </c>
      <c r="Q2026" s="3">
        <v>6158</v>
      </c>
      <c r="R2026" s="1" t="s">
        <v>2016</v>
      </c>
      <c r="S2026" s="3">
        <v>685</v>
      </c>
      <c r="T2026">
        <v>6</v>
      </c>
      <c r="U2026" t="str">
        <f>IF(Ecommerce_Sales[[#This Row],[Delivery_Time_Days]]&gt;7,"Delay",IF(Ecommerce_Sales[[#This Row],[Delivery_Time_Days]] = 0,"No delivery",IF(Ecommerce_Sales[[#This Row],[Delivery_Time_Days]]&lt;=7,"On-time")))</f>
        <v>On-time</v>
      </c>
      <c r="V2026" s="7">
        <f>Ecommerce_Sales[[#This Row],[Profit]]/Ecommerce_Sales[[#This Row],[Total_Price]]</f>
        <v>0.24991880480675543</v>
      </c>
      <c r="W2026" s="3">
        <v>1539</v>
      </c>
      <c r="X2026" s="3"/>
    </row>
    <row r="2027" spans="1:24" x14ac:dyDescent="0.25">
      <c r="A2027" s="1" t="s">
        <v>6698</v>
      </c>
      <c r="B2027" s="1" t="s">
        <v>356</v>
      </c>
      <c r="C2027" s="1" t="s">
        <v>357</v>
      </c>
      <c r="D2027" s="1" t="s">
        <v>4891</v>
      </c>
      <c r="E2027" s="1" t="s">
        <v>1946</v>
      </c>
      <c r="F2027" s="2">
        <v>45567</v>
      </c>
      <c r="G2027" s="2">
        <v>45343</v>
      </c>
      <c r="H2027" s="2" t="str">
        <f>TEXT(Ecommerce_Sales[[#This Row],[Order_Date]],"mmmm")</f>
        <v>February</v>
      </c>
      <c r="I2027" s="2" t="str">
        <f>TEXT(Ecommerce_Sales[[#This Row],[Order_Date]],"yyyy")</f>
        <v>2024</v>
      </c>
      <c r="J2027" s="2" t="str">
        <f>TEXT(Ecommerce_Sales[[#This Row],[Order_Date]],"mmmm")</f>
        <v>February</v>
      </c>
      <c r="K2027" s="1" t="s">
        <v>1992</v>
      </c>
      <c r="L2027" s="1" t="s">
        <v>5796</v>
      </c>
      <c r="M2027" s="1" t="s">
        <v>1988</v>
      </c>
      <c r="N2027" s="1" t="s">
        <v>1989</v>
      </c>
      <c r="O2027" s="3">
        <v>713</v>
      </c>
      <c r="P2027">
        <v>1</v>
      </c>
      <c r="Q2027" s="3">
        <v>713</v>
      </c>
      <c r="R2027" s="1" t="s">
        <v>1958</v>
      </c>
      <c r="S2027" s="3">
        <v>78</v>
      </c>
      <c r="U2027" t="str">
        <f>IF(Ecommerce_Sales[[#This Row],[Delivery_Time_Days]]&gt;7,"Delay",IF(Ecommerce_Sales[[#This Row],[Delivery_Time_Days]] = 0,"No delivery",IF(Ecommerce_Sales[[#This Row],[Delivery_Time_Days]]&lt;=7,"On-time")))</f>
        <v>No delivery</v>
      </c>
      <c r="V2027" s="7">
        <f>Ecommerce_Sales[[#This Row],[Profit]]/Ecommerce_Sales[[#This Row],[Total_Price]]</f>
        <v>0.24964936886395511</v>
      </c>
      <c r="W2027" s="3">
        <v>178</v>
      </c>
      <c r="X2027" s="3"/>
    </row>
    <row r="2028" spans="1:24" x14ac:dyDescent="0.25">
      <c r="A2028" s="1" t="s">
        <v>6699</v>
      </c>
      <c r="B2028" s="1" t="s">
        <v>248</v>
      </c>
      <c r="C2028" s="1" t="s">
        <v>249</v>
      </c>
      <c r="D2028" s="1" t="s">
        <v>5979</v>
      </c>
      <c r="E2028" s="1" t="s">
        <v>1946</v>
      </c>
      <c r="F2028" s="2">
        <v>45054</v>
      </c>
      <c r="G2028" s="2">
        <v>45656</v>
      </c>
      <c r="H2028" s="2" t="str">
        <f>TEXT(Ecommerce_Sales[[#This Row],[Order_Date]],"mmmm")</f>
        <v>December</v>
      </c>
      <c r="I2028" s="2" t="str">
        <f>TEXT(Ecommerce_Sales[[#This Row],[Order_Date]],"yyyy")</f>
        <v>2024</v>
      </c>
      <c r="J2028" s="2" t="str">
        <f>TEXT(Ecommerce_Sales[[#This Row],[Order_Date]],"mmmm")</f>
        <v>December</v>
      </c>
      <c r="K2028" s="1" t="s">
        <v>1947</v>
      </c>
      <c r="L2028" s="1" t="s">
        <v>4700</v>
      </c>
      <c r="M2028" s="1" t="s">
        <v>2047</v>
      </c>
      <c r="N2028" s="1" t="s">
        <v>1989</v>
      </c>
      <c r="O2028" s="3">
        <v>1452</v>
      </c>
      <c r="P2028">
        <v>2</v>
      </c>
      <c r="Q2028" s="3">
        <v>2904</v>
      </c>
      <c r="R2028" s="1" t="s">
        <v>1958</v>
      </c>
      <c r="S2028" s="3">
        <v>191</v>
      </c>
      <c r="T2028">
        <v>6</v>
      </c>
      <c r="U2028" t="str">
        <f>IF(Ecommerce_Sales[[#This Row],[Delivery_Time_Days]]&gt;7,"Delay",IF(Ecommerce_Sales[[#This Row],[Delivery_Time_Days]] = 0,"No delivery",IF(Ecommerce_Sales[[#This Row],[Delivery_Time_Days]]&lt;=7,"On-time")))</f>
        <v>On-time</v>
      </c>
      <c r="V2028" s="7">
        <f>Ecommerce_Sales[[#This Row],[Profit]]/Ecommerce_Sales[[#This Row],[Total_Price]]</f>
        <v>0.25</v>
      </c>
      <c r="W2028" s="3">
        <v>726</v>
      </c>
      <c r="X2028" s="3"/>
    </row>
    <row r="2029" spans="1:24" x14ac:dyDescent="0.25">
      <c r="A2029" s="1" t="s">
        <v>6700</v>
      </c>
      <c r="B2029" s="1" t="s">
        <v>978</v>
      </c>
      <c r="C2029" s="1" t="s">
        <v>979</v>
      </c>
      <c r="D2029" s="1" t="s">
        <v>2678</v>
      </c>
      <c r="E2029" s="1" t="s">
        <v>1961</v>
      </c>
      <c r="F2029" s="2">
        <v>45601</v>
      </c>
      <c r="G2029" s="2">
        <v>45310</v>
      </c>
      <c r="H2029" s="2" t="str">
        <f>TEXT(Ecommerce_Sales[[#This Row],[Order_Date]],"mmmm")</f>
        <v>January</v>
      </c>
      <c r="I2029" s="2" t="str">
        <f>TEXT(Ecommerce_Sales[[#This Row],[Order_Date]],"yyyy")</f>
        <v>2024</v>
      </c>
      <c r="J2029" s="2" t="str">
        <f>TEXT(Ecommerce_Sales[[#This Row],[Order_Date]],"mmmm")</f>
        <v>January</v>
      </c>
      <c r="K2029" s="1" t="s">
        <v>1947</v>
      </c>
      <c r="L2029" s="1" t="s">
        <v>6701</v>
      </c>
      <c r="M2029" s="1" t="s">
        <v>1988</v>
      </c>
      <c r="N2029" s="1" t="s">
        <v>1989</v>
      </c>
      <c r="O2029" s="3">
        <v>749</v>
      </c>
      <c r="P2029">
        <v>1</v>
      </c>
      <c r="Q2029" s="3">
        <v>749</v>
      </c>
      <c r="R2029" s="1" t="s">
        <v>1951</v>
      </c>
      <c r="S2029" s="3">
        <v>59</v>
      </c>
      <c r="T2029">
        <v>2</v>
      </c>
      <c r="U2029" t="str">
        <f>IF(Ecommerce_Sales[[#This Row],[Delivery_Time_Days]]&gt;7,"Delay",IF(Ecommerce_Sales[[#This Row],[Delivery_Time_Days]] = 0,"No delivery",IF(Ecommerce_Sales[[#This Row],[Delivery_Time_Days]]&lt;=7,"On-time")))</f>
        <v>On-time</v>
      </c>
      <c r="V2029" s="7">
        <f>Ecommerce_Sales[[#This Row],[Profit]]/Ecommerce_Sales[[#This Row],[Total_Price]]</f>
        <v>0.24966622162883845</v>
      </c>
      <c r="W2029" s="3">
        <v>187</v>
      </c>
      <c r="X2029" s="3"/>
    </row>
    <row r="2030" spans="1:24" x14ac:dyDescent="0.25">
      <c r="A2030" s="1" t="s">
        <v>6702</v>
      </c>
      <c r="B2030" s="1" t="s">
        <v>56</v>
      </c>
      <c r="C2030" s="1" t="s">
        <v>57</v>
      </c>
      <c r="D2030" s="1" t="s">
        <v>2222</v>
      </c>
      <c r="E2030" s="1" t="s">
        <v>1966</v>
      </c>
      <c r="F2030" s="2">
        <v>45419</v>
      </c>
      <c r="G2030" s="2">
        <v>45303</v>
      </c>
      <c r="H2030" s="2" t="str">
        <f>TEXT(Ecommerce_Sales[[#This Row],[Order_Date]],"mmmm")</f>
        <v>January</v>
      </c>
      <c r="I2030" s="2" t="str">
        <f>TEXT(Ecommerce_Sales[[#This Row],[Order_Date]],"yyyy")</f>
        <v>2024</v>
      </c>
      <c r="J2030" s="2" t="str">
        <f>TEXT(Ecommerce_Sales[[#This Row],[Order_Date]],"mmmm")</f>
        <v>January</v>
      </c>
      <c r="K2030" s="1" t="s">
        <v>1986</v>
      </c>
      <c r="L2030" s="1" t="s">
        <v>6703</v>
      </c>
      <c r="M2030" s="1" t="s">
        <v>1998</v>
      </c>
      <c r="N2030" s="1" t="s">
        <v>1973</v>
      </c>
      <c r="O2030" s="3">
        <v>564</v>
      </c>
      <c r="P2030">
        <v>1</v>
      </c>
      <c r="Q2030" s="3">
        <v>564</v>
      </c>
      <c r="R2030" s="1" t="s">
        <v>1951</v>
      </c>
      <c r="S2030" s="3">
        <v>45</v>
      </c>
      <c r="U2030" t="str">
        <f>IF(Ecommerce_Sales[[#This Row],[Delivery_Time_Days]]&gt;7,"Delay",IF(Ecommerce_Sales[[#This Row],[Delivery_Time_Days]] = 0,"No delivery",IF(Ecommerce_Sales[[#This Row],[Delivery_Time_Days]]&lt;=7,"On-time")))</f>
        <v>No delivery</v>
      </c>
      <c r="V2030" s="7">
        <f>Ecommerce_Sales[[#This Row],[Profit]]/Ecommerce_Sales[[#This Row],[Total_Price]]</f>
        <v>0.299645390070922</v>
      </c>
      <c r="W2030" s="3">
        <v>169</v>
      </c>
      <c r="X2030" s="3"/>
    </row>
    <row r="2031" spans="1:24" x14ac:dyDescent="0.25">
      <c r="A2031" s="1" t="s">
        <v>6704</v>
      </c>
      <c r="B2031" s="1" t="s">
        <v>1193</v>
      </c>
      <c r="C2031" s="1" t="s">
        <v>1194</v>
      </c>
      <c r="D2031" s="1" t="s">
        <v>3436</v>
      </c>
      <c r="E2031" s="1" t="s">
        <v>1996</v>
      </c>
      <c r="F2031" s="2">
        <v>45346</v>
      </c>
      <c r="G2031" s="2">
        <v>45333</v>
      </c>
      <c r="H2031" s="2" t="str">
        <f>TEXT(Ecommerce_Sales[[#This Row],[Order_Date]],"mmmm")</f>
        <v>February</v>
      </c>
      <c r="I2031" s="2" t="str">
        <f>TEXT(Ecommerce_Sales[[#This Row],[Order_Date]],"yyyy")</f>
        <v>2024</v>
      </c>
      <c r="J2031" s="2" t="str">
        <f>TEXT(Ecommerce_Sales[[#This Row],[Order_Date]],"mmmm")</f>
        <v>February</v>
      </c>
      <c r="K2031" s="1" t="s">
        <v>1947</v>
      </c>
      <c r="L2031" s="1" t="s">
        <v>6705</v>
      </c>
      <c r="M2031" s="1" t="s">
        <v>2054</v>
      </c>
      <c r="N2031" s="1" t="s">
        <v>1957</v>
      </c>
      <c r="O2031" s="3">
        <v>269</v>
      </c>
      <c r="P2031">
        <v>1</v>
      </c>
      <c r="Q2031" s="3">
        <v>269</v>
      </c>
      <c r="R2031" s="1" t="s">
        <v>1958</v>
      </c>
      <c r="S2031" s="3">
        <v>36</v>
      </c>
      <c r="T2031">
        <v>2</v>
      </c>
      <c r="U2031" t="str">
        <f>IF(Ecommerce_Sales[[#This Row],[Delivery_Time_Days]]&gt;7,"Delay",IF(Ecommerce_Sales[[#This Row],[Delivery_Time_Days]] = 0,"No delivery",IF(Ecommerce_Sales[[#This Row],[Delivery_Time_Days]]&lt;=7,"On-time")))</f>
        <v>On-time</v>
      </c>
      <c r="V2031" s="7">
        <f>Ecommerce_Sales[[#This Row],[Profit]]/Ecommerce_Sales[[#This Row],[Total_Price]]</f>
        <v>0.14869888475836432</v>
      </c>
      <c r="W2031" s="3">
        <v>40</v>
      </c>
      <c r="X2031" s="3"/>
    </row>
    <row r="2032" spans="1:24" x14ac:dyDescent="0.25">
      <c r="A2032" s="1" t="s">
        <v>6706</v>
      </c>
      <c r="B2032" s="1" t="s">
        <v>588</v>
      </c>
      <c r="C2032" s="1" t="s">
        <v>589</v>
      </c>
      <c r="D2032" s="1" t="s">
        <v>5533</v>
      </c>
      <c r="E2032" s="1" t="s">
        <v>1981</v>
      </c>
      <c r="F2032" s="2">
        <v>45640</v>
      </c>
      <c r="G2032" s="2">
        <v>45224</v>
      </c>
      <c r="H2032" s="2" t="str">
        <f>TEXT(Ecommerce_Sales[[#This Row],[Order_Date]],"mmmm")</f>
        <v>October</v>
      </c>
      <c r="I2032" s="2" t="str">
        <f>TEXT(Ecommerce_Sales[[#This Row],[Order_Date]],"yyyy")</f>
        <v>2023</v>
      </c>
      <c r="J2032" s="2" t="str">
        <f>TEXT(Ecommerce_Sales[[#This Row],[Order_Date]],"mmmm")</f>
        <v>October</v>
      </c>
      <c r="K2032" s="1" t="s">
        <v>1986</v>
      </c>
      <c r="L2032" s="1" t="s">
        <v>6707</v>
      </c>
      <c r="M2032" s="1" t="s">
        <v>1968</v>
      </c>
      <c r="N2032" s="1" t="s">
        <v>1957</v>
      </c>
      <c r="O2032" s="3">
        <v>329</v>
      </c>
      <c r="P2032">
        <v>3</v>
      </c>
      <c r="Q2032" s="3">
        <v>987</v>
      </c>
      <c r="R2032" s="1" t="s">
        <v>1958</v>
      </c>
      <c r="S2032" s="3">
        <v>141</v>
      </c>
      <c r="U2032" t="str">
        <f>IF(Ecommerce_Sales[[#This Row],[Delivery_Time_Days]]&gt;7,"Delay",IF(Ecommerce_Sales[[#This Row],[Delivery_Time_Days]] = 0,"No delivery",IF(Ecommerce_Sales[[#This Row],[Delivery_Time_Days]]&lt;=7,"On-time")))</f>
        <v>No delivery</v>
      </c>
      <c r="V2032" s="7">
        <f>Ecommerce_Sales[[#This Row],[Profit]]/Ecommerce_Sales[[#This Row],[Total_Price]]</f>
        <v>0.14994934143870314</v>
      </c>
      <c r="W2032" s="3">
        <v>148</v>
      </c>
      <c r="X2032" s="3"/>
    </row>
    <row r="2033" spans="1:24" x14ac:dyDescent="0.25">
      <c r="A2033" s="1" t="s">
        <v>6708</v>
      </c>
      <c r="B2033" s="1" t="s">
        <v>823</v>
      </c>
      <c r="C2033" s="1" t="s">
        <v>824</v>
      </c>
      <c r="D2033" s="1" t="s">
        <v>2469</v>
      </c>
      <c r="E2033" s="1" t="s">
        <v>1961</v>
      </c>
      <c r="F2033" s="2">
        <v>45554</v>
      </c>
      <c r="G2033" s="2">
        <v>45398</v>
      </c>
      <c r="H2033" s="2" t="str">
        <f>TEXT(Ecommerce_Sales[[#This Row],[Order_Date]],"mmmm")</f>
        <v>April</v>
      </c>
      <c r="I2033" s="2" t="str">
        <f>TEXT(Ecommerce_Sales[[#This Row],[Order_Date]],"yyyy")</f>
        <v>2024</v>
      </c>
      <c r="J2033" s="2" t="str">
        <f>TEXT(Ecommerce_Sales[[#This Row],[Order_Date]],"mmmm")</f>
        <v>April</v>
      </c>
      <c r="K2033" s="1" t="s">
        <v>1947</v>
      </c>
      <c r="L2033" s="1" t="s">
        <v>6709</v>
      </c>
      <c r="M2033" s="1" t="s">
        <v>1988</v>
      </c>
      <c r="N2033" s="1" t="s">
        <v>1989</v>
      </c>
      <c r="O2033" s="3">
        <v>862</v>
      </c>
      <c r="P2033">
        <v>2</v>
      </c>
      <c r="Q2033" s="3">
        <v>1724</v>
      </c>
      <c r="R2033" s="1" t="s">
        <v>1958</v>
      </c>
      <c r="S2033" s="3">
        <v>206</v>
      </c>
      <c r="T2033">
        <v>9</v>
      </c>
      <c r="U2033" t="str">
        <f>IF(Ecommerce_Sales[[#This Row],[Delivery_Time_Days]]&gt;7,"Delay",IF(Ecommerce_Sales[[#This Row],[Delivery_Time_Days]] = 0,"No delivery",IF(Ecommerce_Sales[[#This Row],[Delivery_Time_Days]]&lt;=7,"On-time")))</f>
        <v>Delay</v>
      </c>
      <c r="V2033" s="7">
        <f>Ecommerce_Sales[[#This Row],[Profit]]/Ecommerce_Sales[[#This Row],[Total_Price]]</f>
        <v>0.25</v>
      </c>
      <c r="W2033" s="3">
        <v>431</v>
      </c>
      <c r="X2033" s="3"/>
    </row>
    <row r="2034" spans="1:24" x14ac:dyDescent="0.25">
      <c r="A2034" s="1" t="s">
        <v>6710</v>
      </c>
      <c r="B2034" s="1" t="s">
        <v>1607</v>
      </c>
      <c r="C2034" s="1" t="s">
        <v>1608</v>
      </c>
      <c r="D2034" s="1" t="s">
        <v>2646</v>
      </c>
      <c r="E2034" s="1" t="s">
        <v>1954</v>
      </c>
      <c r="F2034" s="2">
        <v>45470</v>
      </c>
      <c r="G2034" s="2">
        <v>45154</v>
      </c>
      <c r="H2034" s="2" t="str">
        <f>TEXT(Ecommerce_Sales[[#This Row],[Order_Date]],"mmmm")</f>
        <v>August</v>
      </c>
      <c r="I2034" s="2" t="str">
        <f>TEXT(Ecommerce_Sales[[#This Row],[Order_Date]],"yyyy")</f>
        <v>2023</v>
      </c>
      <c r="J2034" s="2" t="str">
        <f>TEXT(Ecommerce_Sales[[#This Row],[Order_Date]],"mmmm")</f>
        <v>August</v>
      </c>
      <c r="K2034" s="1" t="s">
        <v>1947</v>
      </c>
      <c r="L2034" s="1" t="s">
        <v>6711</v>
      </c>
      <c r="M2034" s="1" t="s">
        <v>2104</v>
      </c>
      <c r="N2034" s="1" t="s">
        <v>1978</v>
      </c>
      <c r="O2034" s="3">
        <v>840</v>
      </c>
      <c r="P2034">
        <v>3</v>
      </c>
      <c r="Q2034" s="3">
        <v>2519</v>
      </c>
      <c r="R2034" s="1" t="s">
        <v>1951</v>
      </c>
      <c r="S2034" s="3">
        <v>135</v>
      </c>
      <c r="T2034">
        <v>8</v>
      </c>
      <c r="U2034" t="str">
        <f>IF(Ecommerce_Sales[[#This Row],[Delivery_Time_Days]]&gt;7,"Delay",IF(Ecommerce_Sales[[#This Row],[Delivery_Time_Days]] = 0,"No delivery",IF(Ecommerce_Sales[[#This Row],[Delivery_Time_Days]]&lt;=7,"On-time")))</f>
        <v>Delay</v>
      </c>
      <c r="V2034" s="7">
        <f>Ecommerce_Sales[[#This Row],[Profit]]/Ecommerce_Sales[[#This Row],[Total_Price]]</f>
        <v>0.35013894402540691</v>
      </c>
      <c r="W2034" s="3">
        <v>882</v>
      </c>
      <c r="X2034" s="3"/>
    </row>
    <row r="2035" spans="1:24" x14ac:dyDescent="0.25">
      <c r="A2035" s="1" t="s">
        <v>6712</v>
      </c>
      <c r="B2035" s="1" t="s">
        <v>629</v>
      </c>
      <c r="C2035" s="1" t="s">
        <v>630</v>
      </c>
      <c r="D2035" s="1" t="s">
        <v>6713</v>
      </c>
      <c r="E2035" s="1" t="s">
        <v>1954</v>
      </c>
      <c r="F2035" s="2">
        <v>45040</v>
      </c>
      <c r="G2035" s="2">
        <v>45078</v>
      </c>
      <c r="H2035" s="2" t="str">
        <f>TEXT(Ecommerce_Sales[[#This Row],[Order_Date]],"mmmm")</f>
        <v>June</v>
      </c>
      <c r="I2035" s="2" t="str">
        <f>TEXT(Ecommerce_Sales[[#This Row],[Order_Date]],"yyyy")</f>
        <v>2023</v>
      </c>
      <c r="J2035" s="2" t="str">
        <f>TEXT(Ecommerce_Sales[[#This Row],[Order_Date]],"mmmm")</f>
        <v>June</v>
      </c>
      <c r="K2035" s="1" t="s">
        <v>1947</v>
      </c>
      <c r="L2035" s="1" t="s">
        <v>6714</v>
      </c>
      <c r="M2035" s="1" t="s">
        <v>1998</v>
      </c>
      <c r="N2035" s="1" t="s">
        <v>1973</v>
      </c>
      <c r="O2035" s="3">
        <v>350</v>
      </c>
      <c r="P2035">
        <v>4</v>
      </c>
      <c r="Q2035" s="3">
        <v>1401</v>
      </c>
      <c r="R2035" s="1" t="s">
        <v>1951</v>
      </c>
      <c r="S2035" s="3">
        <v>94</v>
      </c>
      <c r="T2035">
        <v>7</v>
      </c>
      <c r="U2035" t="str">
        <f>IF(Ecommerce_Sales[[#This Row],[Delivery_Time_Days]]&gt;7,"Delay",IF(Ecommerce_Sales[[#This Row],[Delivery_Time_Days]] = 0,"No delivery",IF(Ecommerce_Sales[[#This Row],[Delivery_Time_Days]]&lt;=7,"On-time")))</f>
        <v>On-time</v>
      </c>
      <c r="V2035" s="7">
        <f>Ecommerce_Sales[[#This Row],[Profit]]/Ecommerce_Sales[[#This Row],[Total_Price]]</f>
        <v>0.29978586723768735</v>
      </c>
      <c r="W2035" s="3">
        <v>420</v>
      </c>
      <c r="X2035" s="3"/>
    </row>
    <row r="2036" spans="1:24" x14ac:dyDescent="0.25">
      <c r="A2036" s="1" t="s">
        <v>6715</v>
      </c>
      <c r="B2036" s="1" t="s">
        <v>1522</v>
      </c>
      <c r="C2036" s="1" t="s">
        <v>1523</v>
      </c>
      <c r="D2036" s="1" t="s">
        <v>6239</v>
      </c>
      <c r="E2036" s="1" t="s">
        <v>1966</v>
      </c>
      <c r="F2036" s="2">
        <v>45249</v>
      </c>
      <c r="G2036" s="2">
        <v>45469</v>
      </c>
      <c r="H2036" s="2" t="str">
        <f>TEXT(Ecommerce_Sales[[#This Row],[Order_Date]],"mmmm")</f>
        <v>June</v>
      </c>
      <c r="I2036" s="2" t="str">
        <f>TEXT(Ecommerce_Sales[[#This Row],[Order_Date]],"yyyy")</f>
        <v>2024</v>
      </c>
      <c r="J2036" s="2" t="str">
        <f>TEXT(Ecommerce_Sales[[#This Row],[Order_Date]],"mmmm")</f>
        <v>June</v>
      </c>
      <c r="K2036" s="1" t="s">
        <v>1947</v>
      </c>
      <c r="L2036" s="1" t="s">
        <v>6716</v>
      </c>
      <c r="M2036" s="1" t="s">
        <v>2026</v>
      </c>
      <c r="N2036" s="1" t="s">
        <v>1978</v>
      </c>
      <c r="O2036" s="3">
        <v>1055</v>
      </c>
      <c r="P2036">
        <v>1</v>
      </c>
      <c r="Q2036" s="3">
        <v>1055</v>
      </c>
      <c r="R2036" s="1" t="s">
        <v>1958</v>
      </c>
      <c r="S2036" s="3">
        <v>97</v>
      </c>
      <c r="T2036">
        <v>7</v>
      </c>
      <c r="U2036" t="str">
        <f>IF(Ecommerce_Sales[[#This Row],[Delivery_Time_Days]]&gt;7,"Delay",IF(Ecommerce_Sales[[#This Row],[Delivery_Time_Days]] = 0,"No delivery",IF(Ecommerce_Sales[[#This Row],[Delivery_Time_Days]]&lt;=7,"On-time")))</f>
        <v>On-time</v>
      </c>
      <c r="V2036" s="7">
        <f>Ecommerce_Sales[[#This Row],[Profit]]/Ecommerce_Sales[[#This Row],[Total_Price]]</f>
        <v>0.34976303317535545</v>
      </c>
      <c r="W2036" s="3">
        <v>369</v>
      </c>
      <c r="X2036" s="3"/>
    </row>
    <row r="2037" spans="1:24" x14ac:dyDescent="0.25">
      <c r="A2037" s="1" t="s">
        <v>6717</v>
      </c>
      <c r="B2037" s="1" t="s">
        <v>1891</v>
      </c>
      <c r="C2037" s="1" t="s">
        <v>1892</v>
      </c>
      <c r="D2037" s="1" t="s">
        <v>6718</v>
      </c>
      <c r="E2037" s="1" t="s">
        <v>1966</v>
      </c>
      <c r="F2037" s="2">
        <v>45205</v>
      </c>
      <c r="G2037" s="2">
        <v>44933</v>
      </c>
      <c r="H2037" s="2" t="str">
        <f>TEXT(Ecommerce_Sales[[#This Row],[Order_Date]],"mmmm")</f>
        <v>January</v>
      </c>
      <c r="I2037" s="2" t="str">
        <f>TEXT(Ecommerce_Sales[[#This Row],[Order_Date]],"yyyy")</f>
        <v>2023</v>
      </c>
      <c r="J2037" s="2" t="str">
        <f>TEXT(Ecommerce_Sales[[#This Row],[Order_Date]],"mmmm")</f>
        <v>January</v>
      </c>
      <c r="K2037" s="1" t="s">
        <v>1947</v>
      </c>
      <c r="L2037" s="1" t="s">
        <v>6719</v>
      </c>
      <c r="M2037" s="1" t="s">
        <v>1988</v>
      </c>
      <c r="N2037" s="1" t="s">
        <v>1989</v>
      </c>
      <c r="O2037" s="3">
        <v>599</v>
      </c>
      <c r="P2037">
        <v>1</v>
      </c>
      <c r="Q2037" s="3">
        <v>599</v>
      </c>
      <c r="R2037" s="1" t="s">
        <v>1958</v>
      </c>
      <c r="S2037" s="3">
        <v>41</v>
      </c>
      <c r="T2037">
        <v>7</v>
      </c>
      <c r="U2037" t="str">
        <f>IF(Ecommerce_Sales[[#This Row],[Delivery_Time_Days]]&gt;7,"Delay",IF(Ecommerce_Sales[[#This Row],[Delivery_Time_Days]] = 0,"No delivery",IF(Ecommerce_Sales[[#This Row],[Delivery_Time_Days]]&lt;=7,"On-time")))</f>
        <v>On-time</v>
      </c>
      <c r="V2037" s="7">
        <f>Ecommerce_Sales[[#This Row],[Profit]]/Ecommerce_Sales[[#This Row],[Total_Price]]</f>
        <v>0.25041736227045075</v>
      </c>
      <c r="W2037" s="3">
        <v>150</v>
      </c>
      <c r="X2037" s="3"/>
    </row>
    <row r="2038" spans="1:24" x14ac:dyDescent="0.25">
      <c r="A2038" s="1" t="s">
        <v>6720</v>
      </c>
      <c r="B2038" s="1" t="s">
        <v>1306</v>
      </c>
      <c r="C2038" s="1" t="s">
        <v>1307</v>
      </c>
      <c r="D2038" s="1" t="s">
        <v>3169</v>
      </c>
      <c r="E2038" s="1" t="s">
        <v>1946</v>
      </c>
      <c r="F2038" s="2">
        <v>44993</v>
      </c>
      <c r="G2038" s="2">
        <v>45273</v>
      </c>
      <c r="H2038" s="2" t="str">
        <f>TEXT(Ecommerce_Sales[[#This Row],[Order_Date]],"mmmm")</f>
        <v>December</v>
      </c>
      <c r="I2038" s="2" t="str">
        <f>TEXT(Ecommerce_Sales[[#This Row],[Order_Date]],"yyyy")</f>
        <v>2023</v>
      </c>
      <c r="J2038" s="2" t="str">
        <f>TEXT(Ecommerce_Sales[[#This Row],[Order_Date]],"mmmm")</f>
        <v>December</v>
      </c>
      <c r="K2038" s="1" t="s">
        <v>1947</v>
      </c>
      <c r="L2038" s="1" t="s">
        <v>6721</v>
      </c>
      <c r="M2038" s="1" t="s">
        <v>2043</v>
      </c>
      <c r="N2038" s="1" t="s">
        <v>1989</v>
      </c>
      <c r="O2038" s="3">
        <v>1135</v>
      </c>
      <c r="P2038">
        <v>2</v>
      </c>
      <c r="Q2038" s="3">
        <v>2271</v>
      </c>
      <c r="R2038" s="1" t="s">
        <v>1958</v>
      </c>
      <c r="S2038" s="3">
        <v>179</v>
      </c>
      <c r="T2038">
        <v>9</v>
      </c>
      <c r="U2038" t="str">
        <f>IF(Ecommerce_Sales[[#This Row],[Delivery_Time_Days]]&gt;7,"Delay",IF(Ecommerce_Sales[[#This Row],[Delivery_Time_Days]] = 0,"No delivery",IF(Ecommerce_Sales[[#This Row],[Delivery_Time_Days]]&lt;=7,"On-time")))</f>
        <v>Delay</v>
      </c>
      <c r="V2038" s="7">
        <f>Ecommerce_Sales[[#This Row],[Profit]]/Ecommerce_Sales[[#This Row],[Total_Price]]</f>
        <v>0.25011008366358434</v>
      </c>
      <c r="W2038" s="3">
        <v>568</v>
      </c>
      <c r="X2038" s="3"/>
    </row>
    <row r="2039" spans="1:24" x14ac:dyDescent="0.25">
      <c r="A2039" s="1" t="s">
        <v>6722</v>
      </c>
      <c r="B2039" s="1" t="s">
        <v>1155</v>
      </c>
      <c r="C2039" s="1" t="s">
        <v>1156</v>
      </c>
      <c r="D2039" s="1" t="s">
        <v>6723</v>
      </c>
      <c r="E2039" s="1" t="s">
        <v>2005</v>
      </c>
      <c r="F2039" s="2">
        <v>45123</v>
      </c>
      <c r="G2039" s="2">
        <v>45381</v>
      </c>
      <c r="H2039" s="2" t="str">
        <f>TEXT(Ecommerce_Sales[[#This Row],[Order_Date]],"mmmm")</f>
        <v>March</v>
      </c>
      <c r="I2039" s="2" t="str">
        <f>TEXT(Ecommerce_Sales[[#This Row],[Order_Date]],"yyyy")</f>
        <v>2024</v>
      </c>
      <c r="J2039" s="2" t="str">
        <f>TEXT(Ecommerce_Sales[[#This Row],[Order_Date]],"mmmm")</f>
        <v>March</v>
      </c>
      <c r="K2039" s="1" t="s">
        <v>1947</v>
      </c>
      <c r="L2039" s="1" t="s">
        <v>6724</v>
      </c>
      <c r="M2039" s="1" t="s">
        <v>2002</v>
      </c>
      <c r="N2039" s="1" t="s">
        <v>1989</v>
      </c>
      <c r="O2039" s="3">
        <v>462</v>
      </c>
      <c r="P2039">
        <v>2</v>
      </c>
      <c r="Q2039" s="3">
        <v>923</v>
      </c>
      <c r="R2039" s="1" t="s">
        <v>2008</v>
      </c>
      <c r="S2039" s="3">
        <v>49</v>
      </c>
      <c r="T2039">
        <v>9</v>
      </c>
      <c r="U2039" t="str">
        <f>IF(Ecommerce_Sales[[#This Row],[Delivery_Time_Days]]&gt;7,"Delay",IF(Ecommerce_Sales[[#This Row],[Delivery_Time_Days]] = 0,"No delivery",IF(Ecommerce_Sales[[#This Row],[Delivery_Time_Days]]&lt;=7,"On-time")))</f>
        <v>Delay</v>
      </c>
      <c r="V2039" s="7">
        <f>Ecommerce_Sales[[#This Row],[Profit]]/Ecommerce_Sales[[#This Row],[Total_Price]]</f>
        <v>0.2502708559046587</v>
      </c>
      <c r="W2039" s="3">
        <v>231</v>
      </c>
      <c r="X2039" s="3"/>
    </row>
    <row r="2040" spans="1:24" x14ac:dyDescent="0.25">
      <c r="A2040" s="1" t="s">
        <v>6725</v>
      </c>
      <c r="B2040" s="1" t="s">
        <v>1306</v>
      </c>
      <c r="C2040" s="1" t="s">
        <v>1307</v>
      </c>
      <c r="D2040" s="1" t="s">
        <v>3169</v>
      </c>
      <c r="E2040" s="1" t="s">
        <v>1946</v>
      </c>
      <c r="F2040" s="2">
        <v>44993</v>
      </c>
      <c r="G2040" s="2">
        <v>45430</v>
      </c>
      <c r="H2040" s="2" t="str">
        <f>TEXT(Ecommerce_Sales[[#This Row],[Order_Date]],"mmmm")</f>
        <v>May</v>
      </c>
      <c r="I2040" s="2" t="str">
        <f>TEXT(Ecommerce_Sales[[#This Row],[Order_Date]],"yyyy")</f>
        <v>2024</v>
      </c>
      <c r="J2040" s="2" t="str">
        <f>TEXT(Ecommerce_Sales[[#This Row],[Order_Date]],"mmmm")</f>
        <v>May</v>
      </c>
      <c r="K2040" s="1" t="s">
        <v>1947</v>
      </c>
      <c r="L2040" s="1" t="s">
        <v>6726</v>
      </c>
      <c r="M2040" s="1" t="s">
        <v>2002</v>
      </c>
      <c r="N2040" s="1" t="s">
        <v>1989</v>
      </c>
      <c r="O2040" s="3">
        <v>1084</v>
      </c>
      <c r="P2040">
        <v>4</v>
      </c>
      <c r="Q2040" s="3">
        <v>4336</v>
      </c>
      <c r="R2040" s="1" t="s">
        <v>1951</v>
      </c>
      <c r="S2040" s="3">
        <v>293</v>
      </c>
      <c r="T2040">
        <v>4</v>
      </c>
      <c r="U2040" t="str">
        <f>IF(Ecommerce_Sales[[#This Row],[Delivery_Time_Days]]&gt;7,"Delay",IF(Ecommerce_Sales[[#This Row],[Delivery_Time_Days]] = 0,"No delivery",IF(Ecommerce_Sales[[#This Row],[Delivery_Time_Days]]&lt;=7,"On-time")))</f>
        <v>On-time</v>
      </c>
      <c r="V2040" s="7">
        <f>Ecommerce_Sales[[#This Row],[Profit]]/Ecommerce_Sales[[#This Row],[Total_Price]]</f>
        <v>0.25</v>
      </c>
      <c r="W2040" s="3">
        <v>1084</v>
      </c>
      <c r="X2040" s="3"/>
    </row>
    <row r="2041" spans="1:24" x14ac:dyDescent="0.25">
      <c r="A2041" s="1" t="s">
        <v>6727</v>
      </c>
      <c r="B2041" s="1" t="s">
        <v>1812</v>
      </c>
      <c r="C2041" s="1" t="s">
        <v>1813</v>
      </c>
      <c r="D2041" s="1" t="s">
        <v>4545</v>
      </c>
      <c r="E2041" s="1" t="s">
        <v>1954</v>
      </c>
      <c r="F2041" s="2">
        <v>44966</v>
      </c>
      <c r="G2041" s="2">
        <v>45407</v>
      </c>
      <c r="H2041" s="2" t="str">
        <f>TEXT(Ecommerce_Sales[[#This Row],[Order_Date]],"mmmm")</f>
        <v>April</v>
      </c>
      <c r="I2041" s="2" t="str">
        <f>TEXT(Ecommerce_Sales[[#This Row],[Order_Date]],"yyyy")</f>
        <v>2024</v>
      </c>
      <c r="J2041" s="2" t="str">
        <f>TEXT(Ecommerce_Sales[[#This Row],[Order_Date]],"mmmm")</f>
        <v>April</v>
      </c>
      <c r="K2041" s="1" t="s">
        <v>1986</v>
      </c>
      <c r="L2041" s="1" t="s">
        <v>6728</v>
      </c>
      <c r="M2041" s="1" t="s">
        <v>1949</v>
      </c>
      <c r="N2041" s="1" t="s">
        <v>1950</v>
      </c>
      <c r="O2041" s="3">
        <v>68</v>
      </c>
      <c r="P2041">
        <v>1</v>
      </c>
      <c r="Q2041" s="3">
        <v>68</v>
      </c>
      <c r="R2041" s="1" t="s">
        <v>2012</v>
      </c>
      <c r="S2041" s="3">
        <v>8</v>
      </c>
      <c r="U2041" t="str">
        <f>IF(Ecommerce_Sales[[#This Row],[Delivery_Time_Days]]&gt;7,"Delay",IF(Ecommerce_Sales[[#This Row],[Delivery_Time_Days]] = 0,"No delivery",IF(Ecommerce_Sales[[#This Row],[Delivery_Time_Days]]&lt;=7,"On-time")))</f>
        <v>No delivery</v>
      </c>
      <c r="V2041" s="7">
        <f>Ecommerce_Sales[[#This Row],[Profit]]/Ecommerce_Sales[[#This Row],[Total_Price]]</f>
        <v>0.39705882352941174</v>
      </c>
      <c r="W2041" s="3">
        <v>27</v>
      </c>
      <c r="X2041" s="3"/>
    </row>
    <row r="2042" spans="1:24" x14ac:dyDescent="0.25">
      <c r="A2042" s="1" t="s">
        <v>6729</v>
      </c>
      <c r="B2042" s="1" t="s">
        <v>376</v>
      </c>
      <c r="C2042" s="1" t="s">
        <v>377</v>
      </c>
      <c r="D2042" s="1" t="s">
        <v>6730</v>
      </c>
      <c r="E2042" s="1" t="s">
        <v>1961</v>
      </c>
      <c r="F2042" s="2">
        <v>45343</v>
      </c>
      <c r="G2042" s="2">
        <v>45482</v>
      </c>
      <c r="H2042" s="2" t="str">
        <f>TEXT(Ecommerce_Sales[[#This Row],[Order_Date]],"mmmm")</f>
        <v>July</v>
      </c>
      <c r="I2042" s="2" t="str">
        <f>TEXT(Ecommerce_Sales[[#This Row],[Order_Date]],"yyyy")</f>
        <v>2024</v>
      </c>
      <c r="J2042" s="2" t="str">
        <f>TEXT(Ecommerce_Sales[[#This Row],[Order_Date]],"mmmm")</f>
        <v>July</v>
      </c>
      <c r="K2042" s="1" t="s">
        <v>1992</v>
      </c>
      <c r="L2042" s="1" t="s">
        <v>6731</v>
      </c>
      <c r="M2042" s="1" t="s">
        <v>1988</v>
      </c>
      <c r="N2042" s="1" t="s">
        <v>1989</v>
      </c>
      <c r="O2042" s="3">
        <v>399</v>
      </c>
      <c r="P2042">
        <v>1</v>
      </c>
      <c r="Q2042" s="3">
        <v>399</v>
      </c>
      <c r="R2042" s="1" t="s">
        <v>1958</v>
      </c>
      <c r="S2042" s="3">
        <v>23</v>
      </c>
      <c r="U2042" t="str">
        <f>IF(Ecommerce_Sales[[#This Row],[Delivery_Time_Days]]&gt;7,"Delay",IF(Ecommerce_Sales[[#This Row],[Delivery_Time_Days]] = 0,"No delivery",IF(Ecommerce_Sales[[#This Row],[Delivery_Time_Days]]&lt;=7,"On-time")))</f>
        <v>No delivery</v>
      </c>
      <c r="V2042" s="7">
        <f>Ecommerce_Sales[[#This Row],[Profit]]/Ecommerce_Sales[[#This Row],[Total_Price]]</f>
        <v>0.25062656641604009</v>
      </c>
      <c r="W2042" s="3">
        <v>100</v>
      </c>
      <c r="X2042" s="3"/>
    </row>
    <row r="2043" spans="1:24" x14ac:dyDescent="0.25">
      <c r="A2043" s="1" t="s">
        <v>6732</v>
      </c>
      <c r="B2043" s="1" t="s">
        <v>480</v>
      </c>
      <c r="C2043" s="1" t="s">
        <v>481</v>
      </c>
      <c r="D2043" s="1" t="s">
        <v>5189</v>
      </c>
      <c r="E2043" s="1" t="s">
        <v>1961</v>
      </c>
      <c r="F2043" s="2">
        <v>45137</v>
      </c>
      <c r="G2043" s="2">
        <v>45354</v>
      </c>
      <c r="H2043" s="2" t="str">
        <f>TEXT(Ecommerce_Sales[[#This Row],[Order_Date]],"mmmm")</f>
        <v>March</v>
      </c>
      <c r="I2043" s="2" t="str">
        <f>TEXT(Ecommerce_Sales[[#This Row],[Order_Date]],"yyyy")</f>
        <v>2024</v>
      </c>
      <c r="J2043" s="2" t="str">
        <f>TEXT(Ecommerce_Sales[[#This Row],[Order_Date]],"mmmm")</f>
        <v>March</v>
      </c>
      <c r="K2043" s="1" t="s">
        <v>1947</v>
      </c>
      <c r="L2043" s="1" t="s">
        <v>6733</v>
      </c>
      <c r="M2043" s="1" t="s">
        <v>2247</v>
      </c>
      <c r="N2043" s="1" t="s">
        <v>1957</v>
      </c>
      <c r="O2043" s="3">
        <v>353</v>
      </c>
      <c r="P2043">
        <v>2</v>
      </c>
      <c r="Q2043" s="3">
        <v>707</v>
      </c>
      <c r="R2043" s="1" t="s">
        <v>1951</v>
      </c>
      <c r="S2043" s="3">
        <v>43</v>
      </c>
      <c r="T2043">
        <v>4</v>
      </c>
      <c r="U2043" t="str">
        <f>IF(Ecommerce_Sales[[#This Row],[Delivery_Time_Days]]&gt;7,"Delay",IF(Ecommerce_Sales[[#This Row],[Delivery_Time_Days]] = 0,"No delivery",IF(Ecommerce_Sales[[#This Row],[Delivery_Time_Days]]&lt;=7,"On-time")))</f>
        <v>On-time</v>
      </c>
      <c r="V2043" s="7">
        <f>Ecommerce_Sales[[#This Row],[Profit]]/Ecommerce_Sales[[#This Row],[Total_Price]]</f>
        <v>0.14992927864214992</v>
      </c>
      <c r="W2043" s="3">
        <v>106</v>
      </c>
      <c r="X2043" s="3"/>
    </row>
    <row r="2044" spans="1:24" x14ac:dyDescent="0.25">
      <c r="A2044" s="1" t="s">
        <v>6734</v>
      </c>
      <c r="B2044" s="1" t="s">
        <v>980</v>
      </c>
      <c r="C2044" s="1" t="s">
        <v>981</v>
      </c>
      <c r="D2044" s="1" t="s">
        <v>2995</v>
      </c>
      <c r="E2044" s="1" t="s">
        <v>1966</v>
      </c>
      <c r="F2044" s="2">
        <v>45140</v>
      </c>
      <c r="G2044" s="2">
        <v>45005</v>
      </c>
      <c r="H2044" s="2" t="str">
        <f>TEXT(Ecommerce_Sales[[#This Row],[Order_Date]],"mmmm")</f>
        <v>March</v>
      </c>
      <c r="I2044" s="2" t="str">
        <f>TEXT(Ecommerce_Sales[[#This Row],[Order_Date]],"yyyy")</f>
        <v>2023</v>
      </c>
      <c r="J2044" s="2" t="str">
        <f>TEXT(Ecommerce_Sales[[#This Row],[Order_Date]],"mmmm")</f>
        <v>March</v>
      </c>
      <c r="K2044" s="1" t="s">
        <v>1947</v>
      </c>
      <c r="L2044" s="1" t="s">
        <v>2205</v>
      </c>
      <c r="M2044" s="1" t="s">
        <v>1998</v>
      </c>
      <c r="N2044" s="1" t="s">
        <v>1973</v>
      </c>
      <c r="O2044" s="3">
        <v>371</v>
      </c>
      <c r="P2044">
        <v>1</v>
      </c>
      <c r="Q2044" s="3">
        <v>371</v>
      </c>
      <c r="R2044" s="1" t="s">
        <v>1958</v>
      </c>
      <c r="S2044" s="3">
        <v>39</v>
      </c>
      <c r="T2044">
        <v>3</v>
      </c>
      <c r="U2044" t="str">
        <f>IF(Ecommerce_Sales[[#This Row],[Delivery_Time_Days]]&gt;7,"Delay",IF(Ecommerce_Sales[[#This Row],[Delivery_Time_Days]] = 0,"No delivery",IF(Ecommerce_Sales[[#This Row],[Delivery_Time_Days]]&lt;=7,"On-time")))</f>
        <v>On-time</v>
      </c>
      <c r="V2044" s="7">
        <f>Ecommerce_Sales[[#This Row],[Profit]]/Ecommerce_Sales[[#This Row],[Total_Price]]</f>
        <v>0.29919137466307277</v>
      </c>
      <c r="W2044" s="3">
        <v>111</v>
      </c>
      <c r="X2044" s="3"/>
    </row>
    <row r="2045" spans="1:24" x14ac:dyDescent="0.25">
      <c r="A2045" s="1" t="s">
        <v>6735</v>
      </c>
      <c r="B2045" s="1" t="s">
        <v>46</v>
      </c>
      <c r="C2045" s="1" t="s">
        <v>47</v>
      </c>
      <c r="D2045" s="1" t="s">
        <v>2491</v>
      </c>
      <c r="E2045" s="1" t="s">
        <v>1996</v>
      </c>
      <c r="F2045" s="2">
        <v>45449</v>
      </c>
      <c r="G2045" s="2">
        <v>45478</v>
      </c>
      <c r="H2045" s="2" t="str">
        <f>TEXT(Ecommerce_Sales[[#This Row],[Order_Date]],"mmmm")</f>
        <v>July</v>
      </c>
      <c r="I2045" s="2" t="str">
        <f>TEXT(Ecommerce_Sales[[#This Row],[Order_Date]],"yyyy")</f>
        <v>2024</v>
      </c>
      <c r="J2045" s="2" t="str">
        <f>TEXT(Ecommerce_Sales[[#This Row],[Order_Date]],"mmmm")</f>
        <v>July</v>
      </c>
      <c r="K2045" s="1" t="s">
        <v>1947</v>
      </c>
      <c r="L2045" s="1" t="s">
        <v>6736</v>
      </c>
      <c r="M2045" s="1" t="s">
        <v>1949</v>
      </c>
      <c r="N2045" s="1" t="s">
        <v>1950</v>
      </c>
      <c r="O2045" s="3">
        <v>401</v>
      </c>
      <c r="P2045">
        <v>6</v>
      </c>
      <c r="Q2045" s="3">
        <v>2406</v>
      </c>
      <c r="R2045" s="1" t="s">
        <v>1958</v>
      </c>
      <c r="S2045" s="3">
        <v>263</v>
      </c>
      <c r="T2045">
        <v>4</v>
      </c>
      <c r="U2045" t="str">
        <f>IF(Ecommerce_Sales[[#This Row],[Delivery_Time_Days]]&gt;7,"Delay",IF(Ecommerce_Sales[[#This Row],[Delivery_Time_Days]] = 0,"No delivery",IF(Ecommerce_Sales[[#This Row],[Delivery_Time_Days]]&lt;=7,"On-time")))</f>
        <v>On-time</v>
      </c>
      <c r="V2045" s="7">
        <f>Ecommerce_Sales[[#This Row],[Profit]]/Ecommerce_Sales[[#This Row],[Total_Price]]</f>
        <v>0.39983374896093099</v>
      </c>
      <c r="W2045" s="3">
        <v>962</v>
      </c>
      <c r="X2045" s="3"/>
    </row>
    <row r="2046" spans="1:24" x14ac:dyDescent="0.25">
      <c r="A2046" s="1" t="s">
        <v>6737</v>
      </c>
      <c r="B2046" s="1" t="s">
        <v>749</v>
      </c>
      <c r="C2046" s="1" t="s">
        <v>750</v>
      </c>
      <c r="D2046" s="1" t="s">
        <v>5914</v>
      </c>
      <c r="E2046" s="1" t="s">
        <v>1961</v>
      </c>
      <c r="F2046" s="2">
        <v>45134</v>
      </c>
      <c r="G2046" s="2">
        <v>45345</v>
      </c>
      <c r="H2046" s="2" t="str">
        <f>TEXT(Ecommerce_Sales[[#This Row],[Order_Date]],"mmmm")</f>
        <v>February</v>
      </c>
      <c r="I2046" s="2" t="str">
        <f>TEXT(Ecommerce_Sales[[#This Row],[Order_Date]],"yyyy")</f>
        <v>2024</v>
      </c>
      <c r="J2046" s="2" t="str">
        <f>TEXT(Ecommerce_Sales[[#This Row],[Order_Date]],"mmmm")</f>
        <v>February</v>
      </c>
      <c r="K2046" s="1" t="s">
        <v>1947</v>
      </c>
      <c r="L2046" s="1" t="s">
        <v>6738</v>
      </c>
      <c r="M2046" s="1" t="s">
        <v>2065</v>
      </c>
      <c r="N2046" s="1" t="s">
        <v>1978</v>
      </c>
      <c r="O2046" s="3">
        <v>71</v>
      </c>
      <c r="P2046">
        <v>2</v>
      </c>
      <c r="Q2046" s="3">
        <v>141</v>
      </c>
      <c r="R2046" s="1" t="s">
        <v>1958</v>
      </c>
      <c r="S2046" s="3">
        <v>17</v>
      </c>
      <c r="T2046">
        <v>10</v>
      </c>
      <c r="U2046" t="str">
        <f>IF(Ecommerce_Sales[[#This Row],[Delivery_Time_Days]]&gt;7,"Delay",IF(Ecommerce_Sales[[#This Row],[Delivery_Time_Days]] = 0,"No delivery",IF(Ecommerce_Sales[[#This Row],[Delivery_Time_Days]]&lt;=7,"On-time")))</f>
        <v>Delay</v>
      </c>
      <c r="V2046" s="7">
        <f>Ecommerce_Sales[[#This Row],[Profit]]/Ecommerce_Sales[[#This Row],[Total_Price]]</f>
        <v>0.3475177304964539</v>
      </c>
      <c r="W2046" s="3">
        <v>49</v>
      </c>
      <c r="X2046" s="3"/>
    </row>
    <row r="2047" spans="1:24" x14ac:dyDescent="0.25">
      <c r="A2047" s="1" t="s">
        <v>6739</v>
      </c>
      <c r="B2047" s="1" t="s">
        <v>1215</v>
      </c>
      <c r="C2047" s="1" t="s">
        <v>1216</v>
      </c>
      <c r="D2047" s="1" t="s">
        <v>3272</v>
      </c>
      <c r="E2047" s="1" t="s">
        <v>1981</v>
      </c>
      <c r="F2047" s="2">
        <v>45446</v>
      </c>
      <c r="G2047" s="2">
        <v>44998</v>
      </c>
      <c r="H2047" s="2" t="str">
        <f>TEXT(Ecommerce_Sales[[#This Row],[Order_Date]],"mmmm")</f>
        <v>March</v>
      </c>
      <c r="I2047" s="2" t="str">
        <f>TEXT(Ecommerce_Sales[[#This Row],[Order_Date]],"yyyy")</f>
        <v>2023</v>
      </c>
      <c r="J2047" s="2" t="str">
        <f>TEXT(Ecommerce_Sales[[#This Row],[Order_Date]],"mmmm")</f>
        <v>March</v>
      </c>
      <c r="K2047" s="1" t="s">
        <v>1986</v>
      </c>
      <c r="L2047" s="1" t="s">
        <v>3977</v>
      </c>
      <c r="M2047" s="1" t="s">
        <v>2247</v>
      </c>
      <c r="N2047" s="1" t="s">
        <v>1957</v>
      </c>
      <c r="O2047" s="3">
        <v>154</v>
      </c>
      <c r="P2047">
        <v>4</v>
      </c>
      <c r="Q2047" s="3">
        <v>617</v>
      </c>
      <c r="R2047" s="1" t="s">
        <v>1958</v>
      </c>
      <c r="S2047" s="3">
        <v>59</v>
      </c>
      <c r="U2047" t="str">
        <f>IF(Ecommerce_Sales[[#This Row],[Delivery_Time_Days]]&gt;7,"Delay",IF(Ecommerce_Sales[[#This Row],[Delivery_Time_Days]] = 0,"No delivery",IF(Ecommerce_Sales[[#This Row],[Delivery_Time_Days]]&lt;=7,"On-time")))</f>
        <v>No delivery</v>
      </c>
      <c r="V2047" s="7">
        <f>Ecommerce_Sales[[#This Row],[Profit]]/Ecommerce_Sales[[#This Row],[Total_Price]]</f>
        <v>0.1507293354943274</v>
      </c>
      <c r="W2047" s="3">
        <v>93</v>
      </c>
      <c r="X2047" s="3"/>
    </row>
    <row r="2048" spans="1:24" x14ac:dyDescent="0.25">
      <c r="A2048" s="1" t="s">
        <v>6740</v>
      </c>
      <c r="B2048" s="1" t="s">
        <v>823</v>
      </c>
      <c r="C2048" s="1" t="s">
        <v>824</v>
      </c>
      <c r="D2048" s="1" t="s">
        <v>2469</v>
      </c>
      <c r="E2048" s="1" t="s">
        <v>1961</v>
      </c>
      <c r="F2048" s="2">
        <v>45554</v>
      </c>
      <c r="G2048" s="2">
        <v>45377</v>
      </c>
      <c r="H2048" s="2" t="str">
        <f>TEXT(Ecommerce_Sales[[#This Row],[Order_Date]],"mmmm")</f>
        <v>March</v>
      </c>
      <c r="I2048" s="2" t="str">
        <f>TEXT(Ecommerce_Sales[[#This Row],[Order_Date]],"yyyy")</f>
        <v>2024</v>
      </c>
      <c r="J2048" s="2" t="str">
        <f>TEXT(Ecommerce_Sales[[#This Row],[Order_Date]],"mmmm")</f>
        <v>March</v>
      </c>
      <c r="K2048" s="1" t="s">
        <v>1947</v>
      </c>
      <c r="L2048" s="1" t="s">
        <v>6741</v>
      </c>
      <c r="M2048" s="1" t="s">
        <v>1988</v>
      </c>
      <c r="N2048" s="1" t="s">
        <v>1989</v>
      </c>
      <c r="O2048" s="3">
        <v>747</v>
      </c>
      <c r="P2048">
        <v>2</v>
      </c>
      <c r="Q2048" s="3">
        <v>1493</v>
      </c>
      <c r="R2048" s="1" t="s">
        <v>1951</v>
      </c>
      <c r="S2048" s="3">
        <v>153</v>
      </c>
      <c r="T2048">
        <v>6</v>
      </c>
      <c r="U2048" t="str">
        <f>IF(Ecommerce_Sales[[#This Row],[Delivery_Time_Days]]&gt;7,"Delay",IF(Ecommerce_Sales[[#This Row],[Delivery_Time_Days]] = 0,"No delivery",IF(Ecommerce_Sales[[#This Row],[Delivery_Time_Days]]&lt;=7,"On-time")))</f>
        <v>On-time</v>
      </c>
      <c r="V2048" s="7">
        <f>Ecommerce_Sales[[#This Row],[Profit]]/Ecommerce_Sales[[#This Row],[Total_Price]]</f>
        <v>0.24983255190890824</v>
      </c>
      <c r="W2048" s="3">
        <v>373</v>
      </c>
      <c r="X2048" s="3"/>
    </row>
    <row r="2049" spans="1:24" x14ac:dyDescent="0.25">
      <c r="A2049" s="1" t="s">
        <v>6742</v>
      </c>
      <c r="B2049" s="1" t="s">
        <v>689</v>
      </c>
      <c r="C2049" s="1" t="s">
        <v>690</v>
      </c>
      <c r="D2049" s="1" t="s">
        <v>3782</v>
      </c>
      <c r="E2049" s="1" t="s">
        <v>1966</v>
      </c>
      <c r="F2049" s="2">
        <v>45232</v>
      </c>
      <c r="G2049" s="2">
        <v>45621</v>
      </c>
      <c r="H2049" s="2" t="str">
        <f>TEXT(Ecommerce_Sales[[#This Row],[Order_Date]],"mmmm")</f>
        <v>November</v>
      </c>
      <c r="I2049" s="2" t="str">
        <f>TEXT(Ecommerce_Sales[[#This Row],[Order_Date]],"yyyy")</f>
        <v>2024</v>
      </c>
      <c r="J2049" s="2" t="str">
        <f>TEXT(Ecommerce_Sales[[#This Row],[Order_Date]],"mmmm")</f>
        <v>November</v>
      </c>
      <c r="K2049" s="1" t="s">
        <v>1986</v>
      </c>
      <c r="L2049" s="1" t="s">
        <v>6743</v>
      </c>
      <c r="M2049" s="1" t="s">
        <v>2058</v>
      </c>
      <c r="N2049" s="1" t="s">
        <v>1950</v>
      </c>
      <c r="O2049" s="3">
        <v>716</v>
      </c>
      <c r="P2049">
        <v>6</v>
      </c>
      <c r="Q2049" s="3">
        <v>4298</v>
      </c>
      <c r="R2049" s="1" t="s">
        <v>1958</v>
      </c>
      <c r="S2049" s="3">
        <v>541</v>
      </c>
      <c r="U2049" t="str">
        <f>IF(Ecommerce_Sales[[#This Row],[Delivery_Time_Days]]&gt;7,"Delay",IF(Ecommerce_Sales[[#This Row],[Delivery_Time_Days]] = 0,"No delivery",IF(Ecommerce_Sales[[#This Row],[Delivery_Time_Days]]&lt;=7,"On-time")))</f>
        <v>No delivery</v>
      </c>
      <c r="V2049" s="7">
        <f>Ecommerce_Sales[[#This Row],[Profit]]/Ecommerce_Sales[[#This Row],[Total_Price]]</f>
        <v>0.39995346672871102</v>
      </c>
      <c r="W2049" s="3">
        <v>1719</v>
      </c>
      <c r="X2049" s="3"/>
    </row>
    <row r="2050" spans="1:24" x14ac:dyDescent="0.25">
      <c r="A2050" s="1" t="s">
        <v>6744</v>
      </c>
      <c r="B2050" s="1" t="s">
        <v>1401</v>
      </c>
      <c r="C2050" s="1" t="s">
        <v>1402</v>
      </c>
      <c r="D2050" s="1" t="s">
        <v>2056</v>
      </c>
      <c r="E2050" s="1" t="s">
        <v>1996</v>
      </c>
      <c r="F2050" s="2">
        <v>45126</v>
      </c>
      <c r="G2050" s="2">
        <v>45454</v>
      </c>
      <c r="H2050" s="2" t="str">
        <f>TEXT(Ecommerce_Sales[[#This Row],[Order_Date]],"mmmm")</f>
        <v>June</v>
      </c>
      <c r="I2050" s="2" t="str">
        <f>TEXT(Ecommerce_Sales[[#This Row],[Order_Date]],"yyyy")</f>
        <v>2024</v>
      </c>
      <c r="J2050" s="2" t="str">
        <f>TEXT(Ecommerce_Sales[[#This Row],[Order_Date]],"mmmm")</f>
        <v>June</v>
      </c>
      <c r="K2050" s="1" t="s">
        <v>1947</v>
      </c>
      <c r="L2050" s="1" t="s">
        <v>6745</v>
      </c>
      <c r="M2050" s="1" t="s">
        <v>2002</v>
      </c>
      <c r="N2050" s="1" t="s">
        <v>1989</v>
      </c>
      <c r="O2050" s="3">
        <v>1084</v>
      </c>
      <c r="P2050">
        <v>3</v>
      </c>
      <c r="Q2050" s="3">
        <v>3251</v>
      </c>
      <c r="R2050" s="1" t="s">
        <v>1958</v>
      </c>
      <c r="S2050" s="3">
        <v>257</v>
      </c>
      <c r="T2050">
        <v>6</v>
      </c>
      <c r="U2050" t="str">
        <f>IF(Ecommerce_Sales[[#This Row],[Delivery_Time_Days]]&gt;7,"Delay",IF(Ecommerce_Sales[[#This Row],[Delivery_Time_Days]] = 0,"No delivery",IF(Ecommerce_Sales[[#This Row],[Delivery_Time_Days]]&lt;=7,"On-time")))</f>
        <v>On-time</v>
      </c>
      <c r="V2050" s="7">
        <f>Ecommerce_Sales[[#This Row],[Profit]]/Ecommerce_Sales[[#This Row],[Total_Price]]</f>
        <v>0.25007689941556444</v>
      </c>
      <c r="W2050" s="3">
        <v>813</v>
      </c>
      <c r="X2050" s="3"/>
    </row>
    <row r="2051" spans="1:24" x14ac:dyDescent="0.25">
      <c r="A2051" s="1" t="s">
        <v>6746</v>
      </c>
      <c r="B2051" s="1" t="s">
        <v>1720</v>
      </c>
      <c r="C2051" s="1" t="s">
        <v>1721</v>
      </c>
      <c r="D2051" s="1" t="s">
        <v>6747</v>
      </c>
      <c r="E2051" s="1" t="s">
        <v>1966</v>
      </c>
      <c r="F2051" s="2">
        <v>45427</v>
      </c>
      <c r="G2051" s="2">
        <v>45275</v>
      </c>
      <c r="H2051" s="2" t="str">
        <f>TEXT(Ecommerce_Sales[[#This Row],[Order_Date]],"mmmm")</f>
        <v>December</v>
      </c>
      <c r="I2051" s="2" t="str">
        <f>TEXT(Ecommerce_Sales[[#This Row],[Order_Date]],"yyyy")</f>
        <v>2023</v>
      </c>
      <c r="J2051" s="2" t="str">
        <f>TEXT(Ecommerce_Sales[[#This Row],[Order_Date]],"mmmm")</f>
        <v>December</v>
      </c>
      <c r="K2051" s="1" t="s">
        <v>1947</v>
      </c>
      <c r="L2051" s="1" t="s">
        <v>6748</v>
      </c>
      <c r="M2051" s="1" t="s">
        <v>2002</v>
      </c>
      <c r="N2051" s="1" t="s">
        <v>1989</v>
      </c>
      <c r="O2051" s="3">
        <v>344</v>
      </c>
      <c r="P2051">
        <v>6</v>
      </c>
      <c r="Q2051" s="3">
        <v>2063</v>
      </c>
      <c r="R2051" s="1" t="s">
        <v>1958</v>
      </c>
      <c r="S2051" s="3">
        <v>114</v>
      </c>
      <c r="T2051">
        <v>8</v>
      </c>
      <c r="U2051" t="str">
        <f>IF(Ecommerce_Sales[[#This Row],[Delivery_Time_Days]]&gt;7,"Delay",IF(Ecommerce_Sales[[#This Row],[Delivery_Time_Days]] = 0,"No delivery",IF(Ecommerce_Sales[[#This Row],[Delivery_Time_Days]]&lt;=7,"On-time")))</f>
        <v>Delay</v>
      </c>
      <c r="V2051" s="7">
        <f>Ecommerce_Sales[[#This Row],[Profit]]/Ecommerce_Sales[[#This Row],[Total_Price]]</f>
        <v>0.25012118274357731</v>
      </c>
      <c r="W2051" s="3">
        <v>516</v>
      </c>
      <c r="X2051" s="3"/>
    </row>
    <row r="2052" spans="1:24" x14ac:dyDescent="0.25">
      <c r="A2052" s="1" t="s">
        <v>6749</v>
      </c>
      <c r="B2052" s="1" t="s">
        <v>965</v>
      </c>
      <c r="C2052" s="1" t="s">
        <v>966</v>
      </c>
      <c r="D2052" s="1" t="s">
        <v>3486</v>
      </c>
      <c r="E2052" s="1" t="s">
        <v>1946</v>
      </c>
      <c r="F2052" s="2">
        <v>45032</v>
      </c>
      <c r="G2052" s="2">
        <v>45197</v>
      </c>
      <c r="H2052" s="2" t="str">
        <f>TEXT(Ecommerce_Sales[[#This Row],[Order_Date]],"mmmm")</f>
        <v>September</v>
      </c>
      <c r="I2052" s="2" t="str">
        <f>TEXT(Ecommerce_Sales[[#This Row],[Order_Date]],"yyyy")</f>
        <v>2023</v>
      </c>
      <c r="J2052" s="2" t="str">
        <f>TEXT(Ecommerce_Sales[[#This Row],[Order_Date]],"mmmm")</f>
        <v>September</v>
      </c>
      <c r="K2052" s="1" t="s">
        <v>1947</v>
      </c>
      <c r="L2052" s="1" t="s">
        <v>6750</v>
      </c>
      <c r="M2052" s="1" t="s">
        <v>2043</v>
      </c>
      <c r="N2052" s="1" t="s">
        <v>1989</v>
      </c>
      <c r="O2052" s="3">
        <v>627</v>
      </c>
      <c r="P2052">
        <v>2</v>
      </c>
      <c r="Q2052" s="3">
        <v>1254</v>
      </c>
      <c r="R2052" s="1" t="s">
        <v>1958</v>
      </c>
      <c r="S2052" s="3">
        <v>182</v>
      </c>
      <c r="T2052">
        <v>9</v>
      </c>
      <c r="U2052" t="str">
        <f>IF(Ecommerce_Sales[[#This Row],[Delivery_Time_Days]]&gt;7,"Delay",IF(Ecommerce_Sales[[#This Row],[Delivery_Time_Days]] = 0,"No delivery",IF(Ecommerce_Sales[[#This Row],[Delivery_Time_Days]]&lt;=7,"On-time")))</f>
        <v>Delay</v>
      </c>
      <c r="V2052" s="7">
        <f>Ecommerce_Sales[[#This Row],[Profit]]/Ecommerce_Sales[[#This Row],[Total_Price]]</f>
        <v>0.24960127591706538</v>
      </c>
      <c r="W2052" s="3">
        <v>313</v>
      </c>
      <c r="X2052" s="3"/>
    </row>
    <row r="2053" spans="1:24" x14ac:dyDescent="0.25">
      <c r="A2053" s="1" t="s">
        <v>6751</v>
      </c>
      <c r="B2053" s="1" t="s">
        <v>797</v>
      </c>
      <c r="C2053" s="1" t="s">
        <v>798</v>
      </c>
      <c r="D2053" s="1" t="s">
        <v>4454</v>
      </c>
      <c r="E2053" s="1" t="s">
        <v>1954</v>
      </c>
      <c r="F2053" s="2">
        <v>45012</v>
      </c>
      <c r="G2053" s="2">
        <v>44995</v>
      </c>
      <c r="H2053" s="2" t="str">
        <f>TEXT(Ecommerce_Sales[[#This Row],[Order_Date]],"mmmm")</f>
        <v>March</v>
      </c>
      <c r="I2053" s="2" t="str">
        <f>TEXT(Ecommerce_Sales[[#This Row],[Order_Date]],"yyyy")</f>
        <v>2023</v>
      </c>
      <c r="J2053" s="2" t="str">
        <f>TEXT(Ecommerce_Sales[[#This Row],[Order_Date]],"mmmm")</f>
        <v>March</v>
      </c>
      <c r="K2053" s="1" t="s">
        <v>1947</v>
      </c>
      <c r="L2053" s="1" t="s">
        <v>6752</v>
      </c>
      <c r="M2053" s="1" t="s">
        <v>2007</v>
      </c>
      <c r="N2053" s="1" t="s">
        <v>1973</v>
      </c>
      <c r="O2053" s="3">
        <v>960</v>
      </c>
      <c r="P2053">
        <v>2</v>
      </c>
      <c r="Q2053" s="3">
        <v>1920</v>
      </c>
      <c r="R2053" s="1" t="s">
        <v>1958</v>
      </c>
      <c r="S2053" s="3">
        <v>273</v>
      </c>
      <c r="T2053">
        <v>3</v>
      </c>
      <c r="U2053" t="str">
        <f>IF(Ecommerce_Sales[[#This Row],[Delivery_Time_Days]]&gt;7,"Delay",IF(Ecommerce_Sales[[#This Row],[Delivery_Time_Days]] = 0,"No delivery",IF(Ecommerce_Sales[[#This Row],[Delivery_Time_Days]]&lt;=7,"On-time")))</f>
        <v>On-time</v>
      </c>
      <c r="V2053" s="7">
        <f>Ecommerce_Sales[[#This Row],[Profit]]/Ecommerce_Sales[[#This Row],[Total_Price]]</f>
        <v>0.3</v>
      </c>
      <c r="W2053" s="3">
        <v>576</v>
      </c>
      <c r="X2053" s="3"/>
    </row>
    <row r="2054" spans="1:24" x14ac:dyDescent="0.25">
      <c r="A2054" s="1" t="s">
        <v>6753</v>
      </c>
      <c r="B2054" s="1" t="s">
        <v>1287</v>
      </c>
      <c r="C2054" s="1" t="s">
        <v>1288</v>
      </c>
      <c r="D2054" s="1" t="s">
        <v>2852</v>
      </c>
      <c r="E2054" s="1" t="s">
        <v>1946</v>
      </c>
      <c r="F2054" s="2">
        <v>45573</v>
      </c>
      <c r="G2054" s="2">
        <v>45024</v>
      </c>
      <c r="H2054" s="2" t="str">
        <f>TEXT(Ecommerce_Sales[[#This Row],[Order_Date]],"mmmm")</f>
        <v>April</v>
      </c>
      <c r="I2054" s="2" t="str">
        <f>TEXT(Ecommerce_Sales[[#This Row],[Order_Date]],"yyyy")</f>
        <v>2023</v>
      </c>
      <c r="J2054" s="2" t="str">
        <f>TEXT(Ecommerce_Sales[[#This Row],[Order_Date]],"mmmm")</f>
        <v>April</v>
      </c>
      <c r="K2054" s="1" t="s">
        <v>1992</v>
      </c>
      <c r="L2054" s="1" t="s">
        <v>6754</v>
      </c>
      <c r="M2054" s="1" t="s">
        <v>2065</v>
      </c>
      <c r="N2054" s="1" t="s">
        <v>1978</v>
      </c>
      <c r="O2054" s="3">
        <v>653</v>
      </c>
      <c r="P2054">
        <v>5</v>
      </c>
      <c r="Q2054" s="3">
        <v>3265</v>
      </c>
      <c r="R2054" s="1" t="s">
        <v>2012</v>
      </c>
      <c r="S2054" s="3">
        <v>262</v>
      </c>
      <c r="U2054" t="str">
        <f>IF(Ecommerce_Sales[[#This Row],[Delivery_Time_Days]]&gt;7,"Delay",IF(Ecommerce_Sales[[#This Row],[Delivery_Time_Days]] = 0,"No delivery",IF(Ecommerce_Sales[[#This Row],[Delivery_Time_Days]]&lt;=7,"On-time")))</f>
        <v>No delivery</v>
      </c>
      <c r="V2054" s="7">
        <f>Ecommerce_Sales[[#This Row],[Profit]]/Ecommerce_Sales[[#This Row],[Total_Price]]</f>
        <v>0.35007656967840733</v>
      </c>
      <c r="W2054" s="3">
        <v>1143</v>
      </c>
      <c r="X2054" s="3"/>
    </row>
    <row r="2055" spans="1:24" x14ac:dyDescent="0.25">
      <c r="A2055" s="1" t="s">
        <v>6755</v>
      </c>
      <c r="B2055" s="1" t="s">
        <v>488</v>
      </c>
      <c r="C2055" s="1" t="s">
        <v>489</v>
      </c>
      <c r="D2055" s="1" t="s">
        <v>3276</v>
      </c>
      <c r="E2055" s="1" t="s">
        <v>1966</v>
      </c>
      <c r="F2055" s="2">
        <v>44987</v>
      </c>
      <c r="G2055" s="2">
        <v>45590</v>
      </c>
      <c r="H2055" s="2" t="str">
        <f>TEXT(Ecommerce_Sales[[#This Row],[Order_Date]],"mmmm")</f>
        <v>October</v>
      </c>
      <c r="I2055" s="2" t="str">
        <f>TEXT(Ecommerce_Sales[[#This Row],[Order_Date]],"yyyy")</f>
        <v>2024</v>
      </c>
      <c r="J2055" s="2" t="str">
        <f>TEXT(Ecommerce_Sales[[#This Row],[Order_Date]],"mmmm")</f>
        <v>October</v>
      </c>
      <c r="K2055" s="1" t="s">
        <v>1986</v>
      </c>
      <c r="L2055" s="1" t="s">
        <v>6756</v>
      </c>
      <c r="M2055" s="1" t="s">
        <v>1956</v>
      </c>
      <c r="N2055" s="1" t="s">
        <v>1957</v>
      </c>
      <c r="O2055" s="3">
        <v>225</v>
      </c>
      <c r="P2055">
        <v>3</v>
      </c>
      <c r="Q2055" s="3">
        <v>674</v>
      </c>
      <c r="R2055" s="1" t="s">
        <v>1958</v>
      </c>
      <c r="S2055" s="3">
        <v>69</v>
      </c>
      <c r="U2055" t="str">
        <f>IF(Ecommerce_Sales[[#This Row],[Delivery_Time_Days]]&gt;7,"Delay",IF(Ecommerce_Sales[[#This Row],[Delivery_Time_Days]] = 0,"No delivery",IF(Ecommerce_Sales[[#This Row],[Delivery_Time_Days]]&lt;=7,"On-time")))</f>
        <v>No delivery</v>
      </c>
      <c r="V2055" s="7">
        <f>Ecommerce_Sales[[#This Row],[Profit]]/Ecommerce_Sales[[#This Row],[Total_Price]]</f>
        <v>0.14985163204747776</v>
      </c>
      <c r="W2055" s="3">
        <v>101</v>
      </c>
      <c r="X2055" s="3"/>
    </row>
    <row r="2056" spans="1:24" x14ac:dyDescent="0.25">
      <c r="A2056" s="1" t="s">
        <v>6757</v>
      </c>
      <c r="B2056" s="1" t="s">
        <v>1455</v>
      </c>
      <c r="C2056" s="1" t="s">
        <v>1456</v>
      </c>
      <c r="D2056" s="1" t="s">
        <v>4083</v>
      </c>
      <c r="E2056" s="1" t="s">
        <v>1961</v>
      </c>
      <c r="F2056" s="2">
        <v>45190</v>
      </c>
      <c r="G2056" s="2">
        <v>45220</v>
      </c>
      <c r="H2056" s="2" t="str">
        <f>TEXT(Ecommerce_Sales[[#This Row],[Order_Date]],"mmmm")</f>
        <v>October</v>
      </c>
      <c r="I2056" s="2" t="str">
        <f>TEXT(Ecommerce_Sales[[#This Row],[Order_Date]],"yyyy")</f>
        <v>2023</v>
      </c>
      <c r="J2056" s="2" t="str">
        <f>TEXT(Ecommerce_Sales[[#This Row],[Order_Date]],"mmmm")</f>
        <v>October</v>
      </c>
      <c r="K2056" s="1" t="s">
        <v>1947</v>
      </c>
      <c r="L2056" s="1" t="s">
        <v>6758</v>
      </c>
      <c r="M2056" s="1" t="s">
        <v>2030</v>
      </c>
      <c r="N2056" s="1" t="s">
        <v>1978</v>
      </c>
      <c r="O2056" s="3">
        <v>114</v>
      </c>
      <c r="P2056">
        <v>3</v>
      </c>
      <c r="Q2056" s="3">
        <v>342</v>
      </c>
      <c r="R2056" s="1" t="s">
        <v>2012</v>
      </c>
      <c r="S2056" s="3">
        <v>39</v>
      </c>
      <c r="T2056">
        <v>4</v>
      </c>
      <c r="U2056" t="str">
        <f>IF(Ecommerce_Sales[[#This Row],[Delivery_Time_Days]]&gt;7,"Delay",IF(Ecommerce_Sales[[#This Row],[Delivery_Time_Days]] = 0,"No delivery",IF(Ecommerce_Sales[[#This Row],[Delivery_Time_Days]]&lt;=7,"On-time")))</f>
        <v>On-time</v>
      </c>
      <c r="V2056" s="7">
        <f>Ecommerce_Sales[[#This Row],[Profit]]/Ecommerce_Sales[[#This Row],[Total_Price]]</f>
        <v>0.35087719298245612</v>
      </c>
      <c r="W2056" s="3">
        <v>120</v>
      </c>
      <c r="X2056" s="3"/>
    </row>
    <row r="2057" spans="1:24" x14ac:dyDescent="0.25">
      <c r="A2057" s="1" t="s">
        <v>6759</v>
      </c>
      <c r="B2057" s="1" t="s">
        <v>52</v>
      </c>
      <c r="C2057" s="1" t="s">
        <v>53</v>
      </c>
      <c r="D2057" s="1" t="s">
        <v>2249</v>
      </c>
      <c r="E2057" s="1" t="s">
        <v>1996</v>
      </c>
      <c r="F2057" s="2">
        <v>45460</v>
      </c>
      <c r="G2057" s="2">
        <v>45525</v>
      </c>
      <c r="H2057" s="2" t="str">
        <f>TEXT(Ecommerce_Sales[[#This Row],[Order_Date]],"mmmm")</f>
        <v>August</v>
      </c>
      <c r="I2057" s="2" t="str">
        <f>TEXT(Ecommerce_Sales[[#This Row],[Order_Date]],"yyyy")</f>
        <v>2024</v>
      </c>
      <c r="J2057" s="2" t="str">
        <f>TEXT(Ecommerce_Sales[[#This Row],[Order_Date]],"mmmm")</f>
        <v>August</v>
      </c>
      <c r="K2057" s="1" t="s">
        <v>1947</v>
      </c>
      <c r="L2057" s="1" t="s">
        <v>6760</v>
      </c>
      <c r="M2057" s="1" t="s">
        <v>2054</v>
      </c>
      <c r="N2057" s="1" t="s">
        <v>1957</v>
      </c>
      <c r="O2057" s="3">
        <v>509</v>
      </c>
      <c r="P2057">
        <v>3</v>
      </c>
      <c r="Q2057" s="3">
        <v>1526</v>
      </c>
      <c r="R2057" s="1" t="s">
        <v>1951</v>
      </c>
      <c r="S2057" s="3">
        <v>211</v>
      </c>
      <c r="T2057">
        <v>4</v>
      </c>
      <c r="U2057" t="str">
        <f>IF(Ecommerce_Sales[[#This Row],[Delivery_Time_Days]]&gt;7,"Delay",IF(Ecommerce_Sales[[#This Row],[Delivery_Time_Days]] = 0,"No delivery",IF(Ecommerce_Sales[[#This Row],[Delivery_Time_Days]]&lt;=7,"On-time")))</f>
        <v>On-time</v>
      </c>
      <c r="V2057" s="7">
        <f>Ecommerce_Sales[[#This Row],[Profit]]/Ecommerce_Sales[[#This Row],[Total_Price]]</f>
        <v>0.15006553079947577</v>
      </c>
      <c r="W2057" s="3">
        <v>229</v>
      </c>
      <c r="X2057" s="3"/>
    </row>
    <row r="2058" spans="1:24" x14ac:dyDescent="0.25">
      <c r="A2058" s="1" t="s">
        <v>6761</v>
      </c>
      <c r="B2058" s="1" t="s">
        <v>517</v>
      </c>
      <c r="C2058" s="1" t="s">
        <v>518</v>
      </c>
      <c r="D2058" s="1" t="s">
        <v>6762</v>
      </c>
      <c r="E2058" s="1" t="s">
        <v>1961</v>
      </c>
      <c r="F2058" s="2">
        <v>44939</v>
      </c>
      <c r="G2058" s="2">
        <v>45625</v>
      </c>
      <c r="H2058" s="2" t="str">
        <f>TEXT(Ecommerce_Sales[[#This Row],[Order_Date]],"mmmm")</f>
        <v>November</v>
      </c>
      <c r="I2058" s="2" t="str">
        <f>TEXT(Ecommerce_Sales[[#This Row],[Order_Date]],"yyyy")</f>
        <v>2024</v>
      </c>
      <c r="J2058" s="2" t="str">
        <f>TEXT(Ecommerce_Sales[[#This Row],[Order_Date]],"mmmm")</f>
        <v>November</v>
      </c>
      <c r="K2058" s="1" t="s">
        <v>1947</v>
      </c>
      <c r="L2058" s="1" t="s">
        <v>6763</v>
      </c>
      <c r="M2058" s="1" t="s">
        <v>2104</v>
      </c>
      <c r="N2058" s="1" t="s">
        <v>1978</v>
      </c>
      <c r="O2058" s="3">
        <v>334</v>
      </c>
      <c r="P2058">
        <v>7</v>
      </c>
      <c r="Q2058" s="3">
        <v>2339</v>
      </c>
      <c r="R2058" s="1" t="s">
        <v>1951</v>
      </c>
      <c r="S2058" s="3">
        <v>198</v>
      </c>
      <c r="T2058">
        <v>10</v>
      </c>
      <c r="U2058" t="str">
        <f>IF(Ecommerce_Sales[[#This Row],[Delivery_Time_Days]]&gt;7,"Delay",IF(Ecommerce_Sales[[#This Row],[Delivery_Time_Days]] = 0,"No delivery",IF(Ecommerce_Sales[[#This Row],[Delivery_Time_Days]]&lt;=7,"On-time")))</f>
        <v>Delay</v>
      </c>
      <c r="V2058" s="7">
        <f>Ecommerce_Sales[[#This Row],[Profit]]/Ecommerce_Sales[[#This Row],[Total_Price]]</f>
        <v>0.35014963659683623</v>
      </c>
      <c r="W2058" s="3">
        <v>819</v>
      </c>
      <c r="X2058" s="3"/>
    </row>
    <row r="2059" spans="1:24" x14ac:dyDescent="0.25">
      <c r="A2059" s="1" t="s">
        <v>6764</v>
      </c>
      <c r="B2059" s="1" t="s">
        <v>1319</v>
      </c>
      <c r="C2059" s="1" t="s">
        <v>1320</v>
      </c>
      <c r="D2059" s="1" t="s">
        <v>2320</v>
      </c>
      <c r="E2059" s="1" t="s">
        <v>1996</v>
      </c>
      <c r="F2059" s="2">
        <v>45312</v>
      </c>
      <c r="G2059" s="2">
        <v>45051</v>
      </c>
      <c r="H2059" s="2" t="str">
        <f>TEXT(Ecommerce_Sales[[#This Row],[Order_Date]],"mmmm")</f>
        <v>May</v>
      </c>
      <c r="I2059" s="2" t="str">
        <f>TEXT(Ecommerce_Sales[[#This Row],[Order_Date]],"yyyy")</f>
        <v>2023</v>
      </c>
      <c r="J2059" s="2" t="str">
        <f>TEXT(Ecommerce_Sales[[#This Row],[Order_Date]],"mmmm")</f>
        <v>May</v>
      </c>
      <c r="K2059" s="1" t="s">
        <v>1947</v>
      </c>
      <c r="L2059" s="1" t="s">
        <v>6765</v>
      </c>
      <c r="M2059" s="1" t="s">
        <v>2030</v>
      </c>
      <c r="N2059" s="1" t="s">
        <v>1978</v>
      </c>
      <c r="O2059" s="3">
        <v>395</v>
      </c>
      <c r="P2059">
        <v>1</v>
      </c>
      <c r="Q2059" s="3">
        <v>395</v>
      </c>
      <c r="R2059" s="1" t="s">
        <v>2008</v>
      </c>
      <c r="S2059" s="3">
        <v>27</v>
      </c>
      <c r="T2059">
        <v>4</v>
      </c>
      <c r="U2059" t="str">
        <f>IF(Ecommerce_Sales[[#This Row],[Delivery_Time_Days]]&gt;7,"Delay",IF(Ecommerce_Sales[[#This Row],[Delivery_Time_Days]] = 0,"No delivery",IF(Ecommerce_Sales[[#This Row],[Delivery_Time_Days]]&lt;=7,"On-time")))</f>
        <v>On-time</v>
      </c>
      <c r="V2059" s="7">
        <f>Ecommerce_Sales[[#This Row],[Profit]]/Ecommerce_Sales[[#This Row],[Total_Price]]</f>
        <v>0.34936708860759491</v>
      </c>
      <c r="W2059" s="3">
        <v>138</v>
      </c>
      <c r="X2059" s="3"/>
    </row>
    <row r="2060" spans="1:24" x14ac:dyDescent="0.25">
      <c r="A2060" s="1" t="s">
        <v>6766</v>
      </c>
      <c r="B2060" s="1" t="s">
        <v>1175</v>
      </c>
      <c r="C2060" s="1" t="s">
        <v>1176</v>
      </c>
      <c r="D2060" s="1" t="s">
        <v>2382</v>
      </c>
      <c r="E2060" s="1" t="s">
        <v>1966</v>
      </c>
      <c r="F2060" s="2">
        <v>45465</v>
      </c>
      <c r="G2060" s="2">
        <v>45408</v>
      </c>
      <c r="H2060" s="2" t="str">
        <f>TEXT(Ecommerce_Sales[[#This Row],[Order_Date]],"mmmm")</f>
        <v>April</v>
      </c>
      <c r="I2060" s="2" t="str">
        <f>TEXT(Ecommerce_Sales[[#This Row],[Order_Date]],"yyyy")</f>
        <v>2024</v>
      </c>
      <c r="J2060" s="2" t="str">
        <f>TEXT(Ecommerce_Sales[[#This Row],[Order_Date]],"mmmm")</f>
        <v>April</v>
      </c>
      <c r="K2060" s="1" t="s">
        <v>1947</v>
      </c>
      <c r="L2060" s="1" t="s">
        <v>2371</v>
      </c>
      <c r="M2060" s="1" t="s">
        <v>2030</v>
      </c>
      <c r="N2060" s="1" t="s">
        <v>1978</v>
      </c>
      <c r="O2060" s="3">
        <v>850</v>
      </c>
      <c r="P2060">
        <v>3</v>
      </c>
      <c r="Q2060" s="3">
        <v>2549</v>
      </c>
      <c r="R2060" s="1" t="s">
        <v>1951</v>
      </c>
      <c r="S2060" s="3">
        <v>237</v>
      </c>
      <c r="T2060">
        <v>4</v>
      </c>
      <c r="U2060" t="str">
        <f>IF(Ecommerce_Sales[[#This Row],[Delivery_Time_Days]]&gt;7,"Delay",IF(Ecommerce_Sales[[#This Row],[Delivery_Time_Days]] = 0,"No delivery",IF(Ecommerce_Sales[[#This Row],[Delivery_Time_Days]]&lt;=7,"On-time")))</f>
        <v>On-time</v>
      </c>
      <c r="V2060" s="7">
        <f>Ecommerce_Sales[[#This Row],[Profit]]/Ecommerce_Sales[[#This Row],[Total_Price]]</f>
        <v>0.34994115339348764</v>
      </c>
      <c r="W2060" s="3">
        <v>892</v>
      </c>
      <c r="X2060" s="3"/>
    </row>
    <row r="2061" spans="1:24" x14ac:dyDescent="0.25">
      <c r="A2061" s="1" t="s">
        <v>6767</v>
      </c>
      <c r="B2061" s="1" t="s">
        <v>1351</v>
      </c>
      <c r="C2061" s="1" t="s">
        <v>1352</v>
      </c>
      <c r="D2061" s="1" t="s">
        <v>5746</v>
      </c>
      <c r="E2061" s="1" t="s">
        <v>1981</v>
      </c>
      <c r="F2061" s="2">
        <v>45510</v>
      </c>
      <c r="G2061" s="2">
        <v>44927</v>
      </c>
      <c r="H2061" s="2" t="str">
        <f>TEXT(Ecommerce_Sales[[#This Row],[Order_Date]],"mmmm")</f>
        <v>January</v>
      </c>
      <c r="I2061" s="2" t="str">
        <f>TEXT(Ecommerce_Sales[[#This Row],[Order_Date]],"yyyy")</f>
        <v>2023</v>
      </c>
      <c r="J2061" s="2" t="str">
        <f>TEXT(Ecommerce_Sales[[#This Row],[Order_Date]],"mmmm")</f>
        <v>January</v>
      </c>
      <c r="K2061" s="1" t="s">
        <v>1992</v>
      </c>
      <c r="L2061" s="1" t="s">
        <v>6768</v>
      </c>
      <c r="M2061" s="1" t="s">
        <v>2247</v>
      </c>
      <c r="N2061" s="1" t="s">
        <v>1957</v>
      </c>
      <c r="O2061" s="3">
        <v>801</v>
      </c>
      <c r="P2061">
        <v>3</v>
      </c>
      <c r="Q2061" s="3">
        <v>2402</v>
      </c>
      <c r="R2061" s="1" t="s">
        <v>1951</v>
      </c>
      <c r="S2061" s="3">
        <v>231</v>
      </c>
      <c r="U2061" t="str">
        <f>IF(Ecommerce_Sales[[#This Row],[Delivery_Time_Days]]&gt;7,"Delay",IF(Ecommerce_Sales[[#This Row],[Delivery_Time_Days]] = 0,"No delivery",IF(Ecommerce_Sales[[#This Row],[Delivery_Time_Days]]&lt;=7,"On-time")))</f>
        <v>No delivery</v>
      </c>
      <c r="V2061" s="7">
        <f>Ecommerce_Sales[[#This Row],[Profit]]/Ecommerce_Sales[[#This Row],[Total_Price]]</f>
        <v>0.1498751040799334</v>
      </c>
      <c r="W2061" s="3">
        <v>360</v>
      </c>
      <c r="X2061" s="3"/>
    </row>
    <row r="2062" spans="1:24" x14ac:dyDescent="0.25">
      <c r="A2062" s="1" t="s">
        <v>6769</v>
      </c>
      <c r="B2062" s="1" t="s">
        <v>284</v>
      </c>
      <c r="C2062" s="1" t="s">
        <v>285</v>
      </c>
      <c r="D2062" s="1" t="s">
        <v>4825</v>
      </c>
      <c r="E2062" s="1" t="s">
        <v>1946</v>
      </c>
      <c r="F2062" s="2">
        <v>45471</v>
      </c>
      <c r="G2062" s="2">
        <v>45633</v>
      </c>
      <c r="H2062" s="2" t="str">
        <f>TEXT(Ecommerce_Sales[[#This Row],[Order_Date]],"mmmm")</f>
        <v>December</v>
      </c>
      <c r="I2062" s="2" t="str">
        <f>TEXT(Ecommerce_Sales[[#This Row],[Order_Date]],"yyyy")</f>
        <v>2024</v>
      </c>
      <c r="J2062" s="2" t="str">
        <f>TEXT(Ecommerce_Sales[[#This Row],[Order_Date]],"mmmm")</f>
        <v>December</v>
      </c>
      <c r="K2062" s="1" t="s">
        <v>1947</v>
      </c>
      <c r="L2062" s="1" t="s">
        <v>6770</v>
      </c>
      <c r="M2062" s="1" t="s">
        <v>2072</v>
      </c>
      <c r="N2062" s="1" t="s">
        <v>1950</v>
      </c>
      <c r="O2062" s="3">
        <v>1832</v>
      </c>
      <c r="P2062">
        <v>2</v>
      </c>
      <c r="Q2062" s="3">
        <v>3663</v>
      </c>
      <c r="R2062" s="1" t="s">
        <v>1958</v>
      </c>
      <c r="S2062" s="3">
        <v>331</v>
      </c>
      <c r="T2062">
        <v>7</v>
      </c>
      <c r="U2062" t="str">
        <f>IF(Ecommerce_Sales[[#This Row],[Delivery_Time_Days]]&gt;7,"Delay",IF(Ecommerce_Sales[[#This Row],[Delivery_Time_Days]] = 0,"No delivery",IF(Ecommerce_Sales[[#This Row],[Delivery_Time_Days]]&lt;=7,"On-time")))</f>
        <v>On-time</v>
      </c>
      <c r="V2062" s="7">
        <f>Ecommerce_Sales[[#This Row],[Profit]]/Ecommerce_Sales[[#This Row],[Total_Price]]</f>
        <v>0.39994539994539996</v>
      </c>
      <c r="W2062" s="3">
        <v>1465</v>
      </c>
      <c r="X2062" s="3"/>
    </row>
    <row r="2063" spans="1:24" x14ac:dyDescent="0.25">
      <c r="A2063" s="1" t="s">
        <v>6771</v>
      </c>
      <c r="B2063" s="1" t="s">
        <v>728</v>
      </c>
      <c r="C2063" s="1" t="s">
        <v>729</v>
      </c>
      <c r="D2063" s="1" t="s">
        <v>2878</v>
      </c>
      <c r="E2063" s="1" t="s">
        <v>2005</v>
      </c>
      <c r="F2063" s="2">
        <v>45438</v>
      </c>
      <c r="G2063" s="2">
        <v>45316</v>
      </c>
      <c r="H2063" s="2" t="str">
        <f>TEXT(Ecommerce_Sales[[#This Row],[Order_Date]],"mmmm")</f>
        <v>January</v>
      </c>
      <c r="I2063" s="2" t="str">
        <f>TEXT(Ecommerce_Sales[[#This Row],[Order_Date]],"yyyy")</f>
        <v>2024</v>
      </c>
      <c r="J2063" s="2" t="str">
        <f>TEXT(Ecommerce_Sales[[#This Row],[Order_Date]],"mmmm")</f>
        <v>January</v>
      </c>
      <c r="K2063" s="1" t="s">
        <v>1947</v>
      </c>
      <c r="L2063" s="1" t="s">
        <v>6772</v>
      </c>
      <c r="M2063" s="1" t="s">
        <v>1998</v>
      </c>
      <c r="N2063" s="1" t="s">
        <v>1973</v>
      </c>
      <c r="O2063" s="3">
        <v>186</v>
      </c>
      <c r="P2063">
        <v>3</v>
      </c>
      <c r="Q2063" s="3">
        <v>558</v>
      </c>
      <c r="R2063" s="1" t="s">
        <v>1958</v>
      </c>
      <c r="S2063" s="3">
        <v>66</v>
      </c>
      <c r="T2063">
        <v>7</v>
      </c>
      <c r="U2063" t="str">
        <f>IF(Ecommerce_Sales[[#This Row],[Delivery_Time_Days]]&gt;7,"Delay",IF(Ecommerce_Sales[[#This Row],[Delivery_Time_Days]] = 0,"No delivery",IF(Ecommerce_Sales[[#This Row],[Delivery_Time_Days]]&lt;=7,"On-time")))</f>
        <v>On-time</v>
      </c>
      <c r="V2063" s="7">
        <f>Ecommerce_Sales[[#This Row],[Profit]]/Ecommerce_Sales[[#This Row],[Total_Price]]</f>
        <v>0.29928315412186379</v>
      </c>
      <c r="W2063" s="3">
        <v>167</v>
      </c>
      <c r="X2063" s="3"/>
    </row>
    <row r="2064" spans="1:24" x14ac:dyDescent="0.25">
      <c r="A2064" s="1" t="s">
        <v>6773</v>
      </c>
      <c r="B2064" s="1" t="s">
        <v>1297</v>
      </c>
      <c r="C2064" s="1" t="s">
        <v>1298</v>
      </c>
      <c r="D2064" s="1" t="s">
        <v>5582</v>
      </c>
      <c r="E2064" s="1" t="s">
        <v>1961</v>
      </c>
      <c r="F2064" s="2">
        <v>45581</v>
      </c>
      <c r="G2064" s="2">
        <v>45522</v>
      </c>
      <c r="H2064" s="2" t="str">
        <f>TEXT(Ecommerce_Sales[[#This Row],[Order_Date]],"mmmm")</f>
        <v>August</v>
      </c>
      <c r="I2064" s="2" t="str">
        <f>TEXT(Ecommerce_Sales[[#This Row],[Order_Date]],"yyyy")</f>
        <v>2024</v>
      </c>
      <c r="J2064" s="2" t="str">
        <f>TEXT(Ecommerce_Sales[[#This Row],[Order_Date]],"mmmm")</f>
        <v>August</v>
      </c>
      <c r="K2064" s="1" t="s">
        <v>1947</v>
      </c>
      <c r="L2064" s="1" t="s">
        <v>6774</v>
      </c>
      <c r="M2064" s="1" t="s">
        <v>2007</v>
      </c>
      <c r="N2064" s="1" t="s">
        <v>1973</v>
      </c>
      <c r="O2064" s="3">
        <v>1112</v>
      </c>
      <c r="P2064">
        <v>3</v>
      </c>
      <c r="Q2064" s="3">
        <v>3336</v>
      </c>
      <c r="R2064" s="1" t="s">
        <v>1958</v>
      </c>
      <c r="S2064" s="3">
        <v>352</v>
      </c>
      <c r="T2064">
        <v>4</v>
      </c>
      <c r="U2064" t="str">
        <f>IF(Ecommerce_Sales[[#This Row],[Delivery_Time_Days]]&gt;7,"Delay",IF(Ecommerce_Sales[[#This Row],[Delivery_Time_Days]] = 0,"No delivery",IF(Ecommerce_Sales[[#This Row],[Delivery_Time_Days]]&lt;=7,"On-time")))</f>
        <v>On-time</v>
      </c>
      <c r="V2064" s="7">
        <f>Ecommerce_Sales[[#This Row],[Profit]]/Ecommerce_Sales[[#This Row],[Total_Price]]</f>
        <v>0.30005995203836933</v>
      </c>
      <c r="W2064" s="3">
        <v>1001</v>
      </c>
      <c r="X2064" s="3"/>
    </row>
    <row r="2065" spans="1:24" x14ac:dyDescent="0.25">
      <c r="A2065" s="1" t="s">
        <v>6775</v>
      </c>
      <c r="B2065" s="1" t="s">
        <v>1169</v>
      </c>
      <c r="C2065" s="1" t="s">
        <v>1170</v>
      </c>
      <c r="D2065" s="1" t="s">
        <v>2135</v>
      </c>
      <c r="E2065" s="1" t="s">
        <v>1996</v>
      </c>
      <c r="F2065" s="2">
        <v>45582</v>
      </c>
      <c r="G2065" s="2">
        <v>45176</v>
      </c>
      <c r="H2065" s="2" t="str">
        <f>TEXT(Ecommerce_Sales[[#This Row],[Order_Date]],"mmmm")</f>
        <v>September</v>
      </c>
      <c r="I2065" s="2" t="str">
        <f>TEXT(Ecommerce_Sales[[#This Row],[Order_Date]],"yyyy")</f>
        <v>2023</v>
      </c>
      <c r="J2065" s="2" t="str">
        <f>TEXT(Ecommerce_Sales[[#This Row],[Order_Date]],"mmmm")</f>
        <v>September</v>
      </c>
      <c r="K2065" s="1" t="s">
        <v>1947</v>
      </c>
      <c r="L2065" s="1" t="s">
        <v>6776</v>
      </c>
      <c r="M2065" s="1" t="s">
        <v>2043</v>
      </c>
      <c r="N2065" s="1" t="s">
        <v>1989</v>
      </c>
      <c r="O2065" s="3">
        <v>853</v>
      </c>
      <c r="P2065">
        <v>4</v>
      </c>
      <c r="Q2065" s="3">
        <v>3410</v>
      </c>
      <c r="R2065" s="1" t="s">
        <v>1958</v>
      </c>
      <c r="S2065" s="3">
        <v>349</v>
      </c>
      <c r="T2065">
        <v>4</v>
      </c>
      <c r="U2065" t="str">
        <f>IF(Ecommerce_Sales[[#This Row],[Delivery_Time_Days]]&gt;7,"Delay",IF(Ecommerce_Sales[[#This Row],[Delivery_Time_Days]] = 0,"No delivery",IF(Ecommerce_Sales[[#This Row],[Delivery_Time_Days]]&lt;=7,"On-time")))</f>
        <v>On-time</v>
      </c>
      <c r="V2065" s="7">
        <f>Ecommerce_Sales[[#This Row],[Profit]]/Ecommerce_Sales[[#This Row],[Total_Price]]</f>
        <v>0.25014662756598238</v>
      </c>
      <c r="W2065" s="3">
        <v>853</v>
      </c>
      <c r="X2065" s="3"/>
    </row>
    <row r="2066" spans="1:24" x14ac:dyDescent="0.25">
      <c r="A2066" s="1" t="s">
        <v>6777</v>
      </c>
      <c r="B2066" s="1" t="s">
        <v>1694</v>
      </c>
      <c r="C2066" s="1" t="s">
        <v>1695</v>
      </c>
      <c r="D2066" s="1" t="s">
        <v>3372</v>
      </c>
      <c r="E2066" s="1" t="s">
        <v>1961</v>
      </c>
      <c r="F2066" s="2">
        <v>45003</v>
      </c>
      <c r="G2066" s="2">
        <v>45134</v>
      </c>
      <c r="H2066" s="2" t="str">
        <f>TEXT(Ecommerce_Sales[[#This Row],[Order_Date]],"mmmm")</f>
        <v>July</v>
      </c>
      <c r="I2066" s="2" t="str">
        <f>TEXT(Ecommerce_Sales[[#This Row],[Order_Date]],"yyyy")</f>
        <v>2023</v>
      </c>
      <c r="J2066" s="2" t="str">
        <f>TEXT(Ecommerce_Sales[[#This Row],[Order_Date]],"mmmm")</f>
        <v>July</v>
      </c>
      <c r="K2066" s="1" t="s">
        <v>1947</v>
      </c>
      <c r="L2066" s="1" t="s">
        <v>6778</v>
      </c>
      <c r="M2066" s="1" t="s">
        <v>2247</v>
      </c>
      <c r="N2066" s="1" t="s">
        <v>1957</v>
      </c>
      <c r="O2066" s="3">
        <v>331</v>
      </c>
      <c r="P2066">
        <v>5</v>
      </c>
      <c r="Q2066" s="3">
        <v>1655</v>
      </c>
      <c r="R2066" s="1" t="s">
        <v>1951</v>
      </c>
      <c r="S2066" s="3">
        <v>174</v>
      </c>
      <c r="T2066">
        <v>10</v>
      </c>
      <c r="U2066" t="str">
        <f>IF(Ecommerce_Sales[[#This Row],[Delivery_Time_Days]]&gt;7,"Delay",IF(Ecommerce_Sales[[#This Row],[Delivery_Time_Days]] = 0,"No delivery",IF(Ecommerce_Sales[[#This Row],[Delivery_Time_Days]]&lt;=7,"On-time")))</f>
        <v>Delay</v>
      </c>
      <c r="V2066" s="7">
        <f>Ecommerce_Sales[[#This Row],[Profit]]/Ecommerce_Sales[[#This Row],[Total_Price]]</f>
        <v>0.14984894259818732</v>
      </c>
      <c r="W2066" s="3">
        <v>248</v>
      </c>
      <c r="X2066" s="3"/>
    </row>
    <row r="2067" spans="1:24" x14ac:dyDescent="0.25">
      <c r="A2067" s="1" t="s">
        <v>6779</v>
      </c>
      <c r="B2067" s="1" t="s">
        <v>346</v>
      </c>
      <c r="C2067" s="1" t="s">
        <v>415</v>
      </c>
      <c r="D2067" s="1" t="s">
        <v>4648</v>
      </c>
      <c r="E2067" s="1" t="s">
        <v>1981</v>
      </c>
      <c r="F2067" s="2">
        <v>45468</v>
      </c>
      <c r="G2067" s="2">
        <v>45170</v>
      </c>
      <c r="H2067" s="2" t="str">
        <f>TEXT(Ecommerce_Sales[[#This Row],[Order_Date]],"mmmm")</f>
        <v>September</v>
      </c>
      <c r="I2067" s="2" t="str">
        <f>TEXT(Ecommerce_Sales[[#This Row],[Order_Date]],"yyyy")</f>
        <v>2023</v>
      </c>
      <c r="J2067" s="2" t="str">
        <f>TEXT(Ecommerce_Sales[[#This Row],[Order_Date]],"mmmm")</f>
        <v>September</v>
      </c>
      <c r="K2067" s="1" t="s">
        <v>1947</v>
      </c>
      <c r="L2067" s="1" t="s">
        <v>6780</v>
      </c>
      <c r="M2067" s="1" t="s">
        <v>2007</v>
      </c>
      <c r="N2067" s="1" t="s">
        <v>1973</v>
      </c>
      <c r="O2067" s="3">
        <v>278</v>
      </c>
      <c r="P2067">
        <v>2</v>
      </c>
      <c r="Q2067" s="3">
        <v>556</v>
      </c>
      <c r="R2067" s="1" t="s">
        <v>2008</v>
      </c>
      <c r="S2067" s="3">
        <v>61</v>
      </c>
      <c r="T2067">
        <v>4</v>
      </c>
      <c r="U2067" t="str">
        <f>IF(Ecommerce_Sales[[#This Row],[Delivery_Time_Days]]&gt;7,"Delay",IF(Ecommerce_Sales[[#This Row],[Delivery_Time_Days]] = 0,"No delivery",IF(Ecommerce_Sales[[#This Row],[Delivery_Time_Days]]&lt;=7,"On-time")))</f>
        <v>On-time</v>
      </c>
      <c r="V2067" s="7">
        <f>Ecommerce_Sales[[#This Row],[Profit]]/Ecommerce_Sales[[#This Row],[Total_Price]]</f>
        <v>0.30035971223021585</v>
      </c>
      <c r="W2067" s="3">
        <v>167</v>
      </c>
      <c r="X2067" s="3"/>
    </row>
    <row r="2068" spans="1:24" x14ac:dyDescent="0.25">
      <c r="A2068" s="1" t="s">
        <v>6781</v>
      </c>
      <c r="B2068" s="1" t="s">
        <v>76</v>
      </c>
      <c r="C2068" s="1" t="s">
        <v>77</v>
      </c>
      <c r="D2068" s="1" t="s">
        <v>2544</v>
      </c>
      <c r="E2068" s="1" t="s">
        <v>1981</v>
      </c>
      <c r="F2068" s="2">
        <v>45400</v>
      </c>
      <c r="G2068" s="2">
        <v>45120</v>
      </c>
      <c r="H2068" s="2" t="str">
        <f>TEXT(Ecommerce_Sales[[#This Row],[Order_Date]],"mmmm")</f>
        <v>July</v>
      </c>
      <c r="I2068" s="2" t="str">
        <f>TEXT(Ecommerce_Sales[[#This Row],[Order_Date]],"yyyy")</f>
        <v>2023</v>
      </c>
      <c r="J2068" s="2" t="str">
        <f>TEXT(Ecommerce_Sales[[#This Row],[Order_Date]],"mmmm")</f>
        <v>July</v>
      </c>
      <c r="K2068" s="1" t="s">
        <v>1986</v>
      </c>
      <c r="L2068" s="1" t="s">
        <v>4984</v>
      </c>
      <c r="M2068" s="1" t="s">
        <v>1977</v>
      </c>
      <c r="N2068" s="1" t="s">
        <v>1978</v>
      </c>
      <c r="O2068" s="3">
        <v>1042</v>
      </c>
      <c r="P2068">
        <v>3</v>
      </c>
      <c r="Q2068" s="3">
        <v>3126</v>
      </c>
      <c r="R2068" s="1" t="s">
        <v>1958</v>
      </c>
      <c r="S2068" s="3">
        <v>345</v>
      </c>
      <c r="U2068" t="str">
        <f>IF(Ecommerce_Sales[[#This Row],[Delivery_Time_Days]]&gt;7,"Delay",IF(Ecommerce_Sales[[#This Row],[Delivery_Time_Days]] = 0,"No delivery",IF(Ecommerce_Sales[[#This Row],[Delivery_Time_Days]]&lt;=7,"On-time")))</f>
        <v>No delivery</v>
      </c>
      <c r="V2068" s="7">
        <f>Ecommerce_Sales[[#This Row],[Profit]]/Ecommerce_Sales[[#This Row],[Total_Price]]</f>
        <v>0.34996801023672425</v>
      </c>
      <c r="W2068" s="3">
        <v>1094</v>
      </c>
      <c r="X2068" s="3"/>
    </row>
    <row r="2069" spans="1:24" x14ac:dyDescent="0.25">
      <c r="A2069" s="1" t="s">
        <v>6782</v>
      </c>
      <c r="B2069" s="1" t="s">
        <v>1013</v>
      </c>
      <c r="C2069" s="1" t="s">
        <v>1014</v>
      </c>
      <c r="D2069" s="1" t="s">
        <v>6207</v>
      </c>
      <c r="E2069" s="1" t="s">
        <v>1966</v>
      </c>
      <c r="F2069" s="2">
        <v>45593</v>
      </c>
      <c r="G2069" s="2">
        <v>45547</v>
      </c>
      <c r="H2069" s="2" t="str">
        <f>TEXT(Ecommerce_Sales[[#This Row],[Order_Date]],"mmmm")</f>
        <v>September</v>
      </c>
      <c r="I2069" s="2" t="str">
        <f>TEXT(Ecommerce_Sales[[#This Row],[Order_Date]],"yyyy")</f>
        <v>2024</v>
      </c>
      <c r="J2069" s="2" t="str">
        <f>TEXT(Ecommerce_Sales[[#This Row],[Order_Date]],"mmmm")</f>
        <v>September</v>
      </c>
      <c r="K2069" s="1" t="s">
        <v>1947</v>
      </c>
      <c r="L2069" s="1" t="s">
        <v>6783</v>
      </c>
      <c r="M2069" s="1" t="s">
        <v>1998</v>
      </c>
      <c r="N2069" s="1" t="s">
        <v>1973</v>
      </c>
      <c r="O2069" s="3">
        <v>1001</v>
      </c>
      <c r="P2069">
        <v>1</v>
      </c>
      <c r="Q2069" s="3">
        <v>1001</v>
      </c>
      <c r="R2069" s="1" t="s">
        <v>1951</v>
      </c>
      <c r="S2069" s="3">
        <v>105</v>
      </c>
      <c r="T2069">
        <v>3</v>
      </c>
      <c r="U2069" t="str">
        <f>IF(Ecommerce_Sales[[#This Row],[Delivery_Time_Days]]&gt;7,"Delay",IF(Ecommerce_Sales[[#This Row],[Delivery_Time_Days]] = 0,"No delivery",IF(Ecommerce_Sales[[#This Row],[Delivery_Time_Days]]&lt;=7,"On-time")))</f>
        <v>On-time</v>
      </c>
      <c r="V2069" s="7">
        <f>Ecommerce_Sales[[#This Row],[Profit]]/Ecommerce_Sales[[#This Row],[Total_Price]]</f>
        <v>0.29970029970029971</v>
      </c>
      <c r="W2069" s="3">
        <v>300</v>
      </c>
      <c r="X2069" s="3"/>
    </row>
    <row r="2070" spans="1:24" x14ac:dyDescent="0.25">
      <c r="A2070" s="1" t="s">
        <v>6784</v>
      </c>
      <c r="B2070" s="1" t="s">
        <v>515</v>
      </c>
      <c r="C2070" s="1" t="s">
        <v>516</v>
      </c>
      <c r="D2070" s="1" t="s">
        <v>2041</v>
      </c>
      <c r="E2070" s="1" t="s">
        <v>1946</v>
      </c>
      <c r="F2070" s="2">
        <v>45564</v>
      </c>
      <c r="G2070" s="2">
        <v>44994</v>
      </c>
      <c r="H2070" s="2" t="str">
        <f>TEXT(Ecommerce_Sales[[#This Row],[Order_Date]],"mmmm")</f>
        <v>March</v>
      </c>
      <c r="I2070" s="2" t="str">
        <f>TEXT(Ecommerce_Sales[[#This Row],[Order_Date]],"yyyy")</f>
        <v>2023</v>
      </c>
      <c r="J2070" s="2" t="str">
        <f>TEXT(Ecommerce_Sales[[#This Row],[Order_Date]],"mmmm")</f>
        <v>March</v>
      </c>
      <c r="K2070" s="1" t="s">
        <v>1947</v>
      </c>
      <c r="L2070" s="1" t="s">
        <v>6785</v>
      </c>
      <c r="M2070" s="1" t="s">
        <v>1998</v>
      </c>
      <c r="N2070" s="1" t="s">
        <v>1973</v>
      </c>
      <c r="O2070" s="3">
        <v>531</v>
      </c>
      <c r="P2070">
        <v>4</v>
      </c>
      <c r="Q2070" s="3">
        <v>2124</v>
      </c>
      <c r="R2070" s="1" t="s">
        <v>1958</v>
      </c>
      <c r="S2070" s="3">
        <v>316</v>
      </c>
      <c r="T2070">
        <v>9</v>
      </c>
      <c r="U2070" t="str">
        <f>IF(Ecommerce_Sales[[#This Row],[Delivery_Time_Days]]&gt;7,"Delay",IF(Ecommerce_Sales[[#This Row],[Delivery_Time_Days]] = 0,"No delivery",IF(Ecommerce_Sales[[#This Row],[Delivery_Time_Days]]&lt;=7,"On-time")))</f>
        <v>Delay</v>
      </c>
      <c r="V2070" s="7">
        <f>Ecommerce_Sales[[#This Row],[Profit]]/Ecommerce_Sales[[#This Row],[Total_Price]]</f>
        <v>0.29990583804143128</v>
      </c>
      <c r="W2070" s="3">
        <v>637</v>
      </c>
      <c r="X2070" s="3"/>
    </row>
    <row r="2071" spans="1:24" x14ac:dyDescent="0.25">
      <c r="A2071" s="1" t="s">
        <v>6786</v>
      </c>
      <c r="B2071" s="1" t="s">
        <v>188</v>
      </c>
      <c r="C2071" s="1" t="s">
        <v>189</v>
      </c>
      <c r="D2071" s="1" t="s">
        <v>3844</v>
      </c>
      <c r="E2071" s="1" t="s">
        <v>2005</v>
      </c>
      <c r="F2071" s="2">
        <v>45242</v>
      </c>
      <c r="G2071" s="2">
        <v>45634</v>
      </c>
      <c r="H2071" s="2" t="str">
        <f>TEXT(Ecommerce_Sales[[#This Row],[Order_Date]],"mmmm")</f>
        <v>December</v>
      </c>
      <c r="I2071" s="2" t="str">
        <f>TEXT(Ecommerce_Sales[[#This Row],[Order_Date]],"yyyy")</f>
        <v>2024</v>
      </c>
      <c r="J2071" s="2" t="str">
        <f>TEXT(Ecommerce_Sales[[#This Row],[Order_Date]],"mmmm")</f>
        <v>December</v>
      </c>
      <c r="K2071" s="1" t="s">
        <v>1947</v>
      </c>
      <c r="L2071" s="1" t="s">
        <v>6787</v>
      </c>
      <c r="M2071" s="1" t="s">
        <v>2043</v>
      </c>
      <c r="N2071" s="1" t="s">
        <v>1989</v>
      </c>
      <c r="O2071" s="3">
        <v>1522</v>
      </c>
      <c r="P2071">
        <v>6</v>
      </c>
      <c r="Q2071" s="3">
        <v>9132</v>
      </c>
      <c r="R2071" s="1" t="s">
        <v>1951</v>
      </c>
      <c r="S2071" s="3">
        <v>1240</v>
      </c>
      <c r="T2071">
        <v>3</v>
      </c>
      <c r="U2071" t="str">
        <f>IF(Ecommerce_Sales[[#This Row],[Delivery_Time_Days]]&gt;7,"Delay",IF(Ecommerce_Sales[[#This Row],[Delivery_Time_Days]] = 0,"No delivery",IF(Ecommerce_Sales[[#This Row],[Delivery_Time_Days]]&lt;=7,"On-time")))</f>
        <v>On-time</v>
      </c>
      <c r="V2071" s="7">
        <f>Ecommerce_Sales[[#This Row],[Profit]]/Ecommerce_Sales[[#This Row],[Total_Price]]</f>
        <v>0.25</v>
      </c>
      <c r="W2071" s="3">
        <v>2283</v>
      </c>
      <c r="X2071" s="3"/>
    </row>
    <row r="2072" spans="1:24" x14ac:dyDescent="0.25">
      <c r="A2072" s="1" t="s">
        <v>6788</v>
      </c>
      <c r="B2072" s="1" t="s">
        <v>1461</v>
      </c>
      <c r="C2072" s="1" t="s">
        <v>1462</v>
      </c>
      <c r="D2072" s="1" t="s">
        <v>6789</v>
      </c>
      <c r="E2072" s="1" t="s">
        <v>1981</v>
      </c>
      <c r="F2072" s="2">
        <v>45319</v>
      </c>
      <c r="G2072" s="2">
        <v>45080</v>
      </c>
      <c r="H2072" s="2" t="str">
        <f>TEXT(Ecommerce_Sales[[#This Row],[Order_Date]],"mmmm")</f>
        <v>June</v>
      </c>
      <c r="I2072" s="2" t="str">
        <f>TEXT(Ecommerce_Sales[[#This Row],[Order_Date]],"yyyy")</f>
        <v>2023</v>
      </c>
      <c r="J2072" s="2" t="str">
        <f>TEXT(Ecommerce_Sales[[#This Row],[Order_Date]],"mmmm")</f>
        <v>June</v>
      </c>
      <c r="K2072" s="1" t="s">
        <v>1986</v>
      </c>
      <c r="L2072" s="1" t="s">
        <v>6790</v>
      </c>
      <c r="M2072" s="1" t="s">
        <v>1963</v>
      </c>
      <c r="N2072" s="1" t="s">
        <v>1957</v>
      </c>
      <c r="O2072" s="3">
        <v>262</v>
      </c>
      <c r="P2072">
        <v>1</v>
      </c>
      <c r="Q2072" s="3">
        <v>262</v>
      </c>
      <c r="R2072" s="1" t="s">
        <v>1951</v>
      </c>
      <c r="S2072" s="3">
        <v>38</v>
      </c>
      <c r="U2072" t="str">
        <f>IF(Ecommerce_Sales[[#This Row],[Delivery_Time_Days]]&gt;7,"Delay",IF(Ecommerce_Sales[[#This Row],[Delivery_Time_Days]] = 0,"No delivery",IF(Ecommerce_Sales[[#This Row],[Delivery_Time_Days]]&lt;=7,"On-time")))</f>
        <v>No delivery</v>
      </c>
      <c r="V2072" s="7">
        <f>Ecommerce_Sales[[#This Row],[Profit]]/Ecommerce_Sales[[#This Row],[Total_Price]]</f>
        <v>0.14885496183206107</v>
      </c>
      <c r="W2072" s="3">
        <v>39</v>
      </c>
      <c r="X2072" s="3"/>
    </row>
    <row r="2073" spans="1:24" x14ac:dyDescent="0.25">
      <c r="A2073" s="1" t="s">
        <v>6791</v>
      </c>
      <c r="B2073" s="1" t="s">
        <v>529</v>
      </c>
      <c r="C2073" s="1" t="s">
        <v>530</v>
      </c>
      <c r="D2073" s="1" t="s">
        <v>2523</v>
      </c>
      <c r="E2073" s="1" t="s">
        <v>1946</v>
      </c>
      <c r="F2073" s="2">
        <v>44945</v>
      </c>
      <c r="G2073" s="2">
        <v>45303</v>
      </c>
      <c r="H2073" s="2" t="str">
        <f>TEXT(Ecommerce_Sales[[#This Row],[Order_Date]],"mmmm")</f>
        <v>January</v>
      </c>
      <c r="I2073" s="2" t="str">
        <f>TEXT(Ecommerce_Sales[[#This Row],[Order_Date]],"yyyy")</f>
        <v>2024</v>
      </c>
      <c r="J2073" s="2" t="str">
        <f>TEXT(Ecommerce_Sales[[#This Row],[Order_Date]],"mmmm")</f>
        <v>January</v>
      </c>
      <c r="K2073" s="1" t="s">
        <v>1947</v>
      </c>
      <c r="L2073" s="1" t="s">
        <v>6792</v>
      </c>
      <c r="M2073" s="1" t="s">
        <v>2002</v>
      </c>
      <c r="N2073" s="1" t="s">
        <v>1989</v>
      </c>
      <c r="O2073" s="3">
        <v>380</v>
      </c>
      <c r="P2073">
        <v>3</v>
      </c>
      <c r="Q2073" s="3">
        <v>1141</v>
      </c>
      <c r="R2073" s="1" t="s">
        <v>2008</v>
      </c>
      <c r="S2073" s="3">
        <v>62</v>
      </c>
      <c r="T2073">
        <v>3</v>
      </c>
      <c r="U2073" t="str">
        <f>IF(Ecommerce_Sales[[#This Row],[Delivery_Time_Days]]&gt;7,"Delay",IF(Ecommerce_Sales[[#This Row],[Delivery_Time_Days]] = 0,"No delivery",IF(Ecommerce_Sales[[#This Row],[Delivery_Time_Days]]&lt;=7,"On-time")))</f>
        <v>On-time</v>
      </c>
      <c r="V2073" s="7">
        <f>Ecommerce_Sales[[#This Row],[Profit]]/Ecommerce_Sales[[#This Row],[Total_Price]]</f>
        <v>0.24978089395267308</v>
      </c>
      <c r="W2073" s="3">
        <v>285</v>
      </c>
      <c r="X2073" s="3"/>
    </row>
    <row r="2074" spans="1:24" x14ac:dyDescent="0.25">
      <c r="A2074" s="1" t="s">
        <v>6793</v>
      </c>
      <c r="B2074" s="1" t="s">
        <v>1712</v>
      </c>
      <c r="C2074" s="1" t="s">
        <v>481</v>
      </c>
      <c r="D2074" s="1" t="s">
        <v>2311</v>
      </c>
      <c r="E2074" s="1" t="s">
        <v>2005</v>
      </c>
      <c r="F2074" s="2">
        <v>45573</v>
      </c>
      <c r="G2074" s="2">
        <v>44935</v>
      </c>
      <c r="H2074" s="2" t="str">
        <f>TEXT(Ecommerce_Sales[[#This Row],[Order_Date]],"mmmm")</f>
        <v>January</v>
      </c>
      <c r="I2074" s="2" t="str">
        <f>TEXT(Ecommerce_Sales[[#This Row],[Order_Date]],"yyyy")</f>
        <v>2023</v>
      </c>
      <c r="J2074" s="2" t="str">
        <f>TEXT(Ecommerce_Sales[[#This Row],[Order_Date]],"mmmm")</f>
        <v>January</v>
      </c>
      <c r="K2074" s="1" t="s">
        <v>1947</v>
      </c>
      <c r="L2074" s="1" t="s">
        <v>6794</v>
      </c>
      <c r="M2074" s="1" t="s">
        <v>1988</v>
      </c>
      <c r="N2074" s="1" t="s">
        <v>1989</v>
      </c>
      <c r="O2074" s="3">
        <v>321</v>
      </c>
      <c r="P2074">
        <v>1</v>
      </c>
      <c r="Q2074" s="3">
        <v>321</v>
      </c>
      <c r="R2074" s="1" t="s">
        <v>2008</v>
      </c>
      <c r="S2074" s="3">
        <v>17</v>
      </c>
      <c r="T2074">
        <v>6</v>
      </c>
      <c r="U2074" t="str">
        <f>IF(Ecommerce_Sales[[#This Row],[Delivery_Time_Days]]&gt;7,"Delay",IF(Ecommerce_Sales[[#This Row],[Delivery_Time_Days]] = 0,"No delivery",IF(Ecommerce_Sales[[#This Row],[Delivery_Time_Days]]&lt;=7,"On-time")))</f>
        <v>On-time</v>
      </c>
      <c r="V2074" s="7">
        <f>Ecommerce_Sales[[#This Row],[Profit]]/Ecommerce_Sales[[#This Row],[Total_Price]]</f>
        <v>0.24922118380062305</v>
      </c>
      <c r="W2074" s="3">
        <v>80</v>
      </c>
      <c r="X2074" s="3"/>
    </row>
    <row r="2075" spans="1:24" x14ac:dyDescent="0.25">
      <c r="A2075" s="1" t="s">
        <v>6795</v>
      </c>
      <c r="B2075" s="1" t="s">
        <v>14</v>
      </c>
      <c r="C2075" s="1" t="s">
        <v>15</v>
      </c>
      <c r="D2075" s="1" t="s">
        <v>3053</v>
      </c>
      <c r="E2075" s="1" t="s">
        <v>1946</v>
      </c>
      <c r="F2075" s="2">
        <v>45003</v>
      </c>
      <c r="G2075" s="2">
        <v>45175</v>
      </c>
      <c r="H2075" s="2" t="str">
        <f>TEXT(Ecommerce_Sales[[#This Row],[Order_Date]],"mmmm")</f>
        <v>September</v>
      </c>
      <c r="I2075" s="2" t="str">
        <f>TEXT(Ecommerce_Sales[[#This Row],[Order_Date]],"yyyy")</f>
        <v>2023</v>
      </c>
      <c r="J2075" s="2" t="str">
        <f>TEXT(Ecommerce_Sales[[#This Row],[Order_Date]],"mmmm")</f>
        <v>September</v>
      </c>
      <c r="K2075" s="1" t="s">
        <v>1947</v>
      </c>
      <c r="L2075" s="1" t="s">
        <v>6796</v>
      </c>
      <c r="M2075" s="1" t="s">
        <v>1956</v>
      </c>
      <c r="N2075" s="1" t="s">
        <v>1957</v>
      </c>
      <c r="O2075" s="3">
        <v>1038</v>
      </c>
      <c r="P2075">
        <v>3</v>
      </c>
      <c r="Q2075" s="3">
        <v>3115</v>
      </c>
      <c r="R2075" s="1" t="s">
        <v>2008</v>
      </c>
      <c r="S2075" s="3">
        <v>358</v>
      </c>
      <c r="T2075">
        <v>8</v>
      </c>
      <c r="U2075" t="str">
        <f>IF(Ecommerce_Sales[[#This Row],[Delivery_Time_Days]]&gt;7,"Delay",IF(Ecommerce_Sales[[#This Row],[Delivery_Time_Days]] = 0,"No delivery",IF(Ecommerce_Sales[[#This Row],[Delivery_Time_Days]]&lt;=7,"On-time")))</f>
        <v>Delay</v>
      </c>
      <c r="V2075" s="7">
        <f>Ecommerce_Sales[[#This Row],[Profit]]/Ecommerce_Sales[[#This Row],[Total_Price]]</f>
        <v>0.14991974317817014</v>
      </c>
      <c r="W2075" s="3">
        <v>467</v>
      </c>
      <c r="X2075" s="3"/>
    </row>
    <row r="2076" spans="1:24" x14ac:dyDescent="0.25">
      <c r="A2076" s="1" t="s">
        <v>6797</v>
      </c>
      <c r="B2076" s="1" t="s">
        <v>108</v>
      </c>
      <c r="C2076" s="1" t="s">
        <v>109</v>
      </c>
      <c r="D2076" s="1" t="s">
        <v>2067</v>
      </c>
      <c r="E2076" s="1" t="s">
        <v>1996</v>
      </c>
      <c r="F2076" s="2">
        <v>45313</v>
      </c>
      <c r="G2076" s="2">
        <v>45315</v>
      </c>
      <c r="H2076" s="2" t="str">
        <f>TEXT(Ecommerce_Sales[[#This Row],[Order_Date]],"mmmm")</f>
        <v>January</v>
      </c>
      <c r="I2076" s="2" t="str">
        <f>TEXT(Ecommerce_Sales[[#This Row],[Order_Date]],"yyyy")</f>
        <v>2024</v>
      </c>
      <c r="J2076" s="2" t="str">
        <f>TEXT(Ecommerce_Sales[[#This Row],[Order_Date]],"mmmm")</f>
        <v>January</v>
      </c>
      <c r="K2076" s="1" t="s">
        <v>1947</v>
      </c>
      <c r="L2076" s="1" t="s">
        <v>6798</v>
      </c>
      <c r="M2076" s="1" t="s">
        <v>1988</v>
      </c>
      <c r="N2076" s="1" t="s">
        <v>1989</v>
      </c>
      <c r="O2076" s="3">
        <v>473</v>
      </c>
      <c r="P2076">
        <v>2</v>
      </c>
      <c r="Q2076" s="3">
        <v>946</v>
      </c>
      <c r="R2076" s="1" t="s">
        <v>1951</v>
      </c>
      <c r="S2076" s="3">
        <v>101</v>
      </c>
      <c r="T2076">
        <v>5</v>
      </c>
      <c r="U2076" t="str">
        <f>IF(Ecommerce_Sales[[#This Row],[Delivery_Time_Days]]&gt;7,"Delay",IF(Ecommerce_Sales[[#This Row],[Delivery_Time_Days]] = 0,"No delivery",IF(Ecommerce_Sales[[#This Row],[Delivery_Time_Days]]&lt;=7,"On-time")))</f>
        <v>On-time</v>
      </c>
      <c r="V2076" s="7">
        <f>Ecommerce_Sales[[#This Row],[Profit]]/Ecommerce_Sales[[#This Row],[Total_Price]]</f>
        <v>0.24947145877378435</v>
      </c>
      <c r="W2076" s="3">
        <v>236</v>
      </c>
      <c r="X2076" s="3"/>
    </row>
    <row r="2077" spans="1:24" x14ac:dyDescent="0.25">
      <c r="A2077" s="1" t="s">
        <v>6799</v>
      </c>
      <c r="B2077" s="1" t="s">
        <v>48</v>
      </c>
      <c r="C2077" s="1" t="s">
        <v>49</v>
      </c>
      <c r="D2077" s="1" t="s">
        <v>2767</v>
      </c>
      <c r="E2077" s="1" t="s">
        <v>1966</v>
      </c>
      <c r="F2077" s="2">
        <v>45036</v>
      </c>
      <c r="G2077" s="2">
        <v>45147</v>
      </c>
      <c r="H2077" s="2" t="str">
        <f>TEXT(Ecommerce_Sales[[#This Row],[Order_Date]],"mmmm")</f>
        <v>August</v>
      </c>
      <c r="I2077" s="2" t="str">
        <f>TEXT(Ecommerce_Sales[[#This Row],[Order_Date]],"yyyy")</f>
        <v>2023</v>
      </c>
      <c r="J2077" s="2" t="str">
        <f>TEXT(Ecommerce_Sales[[#This Row],[Order_Date]],"mmmm")</f>
        <v>August</v>
      </c>
      <c r="K2077" s="1" t="s">
        <v>1947</v>
      </c>
      <c r="L2077" s="1" t="s">
        <v>6800</v>
      </c>
      <c r="M2077" s="1" t="s">
        <v>2043</v>
      </c>
      <c r="N2077" s="1" t="s">
        <v>1989</v>
      </c>
      <c r="O2077" s="3">
        <v>799</v>
      </c>
      <c r="P2077">
        <v>6</v>
      </c>
      <c r="Q2077" s="3">
        <v>4794</v>
      </c>
      <c r="R2077" s="1" t="s">
        <v>1951</v>
      </c>
      <c r="S2077" s="3">
        <v>388</v>
      </c>
      <c r="T2077">
        <v>2</v>
      </c>
      <c r="U2077" t="str">
        <f>IF(Ecommerce_Sales[[#This Row],[Delivery_Time_Days]]&gt;7,"Delay",IF(Ecommerce_Sales[[#This Row],[Delivery_Time_Days]] = 0,"No delivery",IF(Ecommerce_Sales[[#This Row],[Delivery_Time_Days]]&lt;=7,"On-time")))</f>
        <v>On-time</v>
      </c>
      <c r="V2077" s="7">
        <f>Ecommerce_Sales[[#This Row],[Profit]]/Ecommerce_Sales[[#This Row],[Total_Price]]</f>
        <v>0.25010429703796411</v>
      </c>
      <c r="W2077" s="3">
        <v>1199</v>
      </c>
      <c r="X2077" s="3"/>
    </row>
    <row r="2078" spans="1:24" x14ac:dyDescent="0.25">
      <c r="A2078" s="1" t="s">
        <v>6801</v>
      </c>
      <c r="B2078" s="1" t="s">
        <v>1302</v>
      </c>
      <c r="C2078" s="1" t="s">
        <v>1303</v>
      </c>
      <c r="D2078" s="1" t="s">
        <v>2589</v>
      </c>
      <c r="E2078" s="1" t="s">
        <v>1946</v>
      </c>
      <c r="F2078" s="2">
        <v>45394</v>
      </c>
      <c r="G2078" s="2">
        <v>45459</v>
      </c>
      <c r="H2078" s="2" t="str">
        <f>TEXT(Ecommerce_Sales[[#This Row],[Order_Date]],"mmmm")</f>
        <v>June</v>
      </c>
      <c r="I2078" s="2" t="str">
        <f>TEXT(Ecommerce_Sales[[#This Row],[Order_Date]],"yyyy")</f>
        <v>2024</v>
      </c>
      <c r="J2078" s="2" t="str">
        <f>TEXT(Ecommerce_Sales[[#This Row],[Order_Date]],"mmmm")</f>
        <v>June</v>
      </c>
      <c r="K2078" s="1" t="s">
        <v>1947</v>
      </c>
      <c r="L2078" s="1" t="s">
        <v>6802</v>
      </c>
      <c r="M2078" s="1" t="s">
        <v>1998</v>
      </c>
      <c r="N2078" s="1" t="s">
        <v>1973</v>
      </c>
      <c r="O2078" s="3">
        <v>1069</v>
      </c>
      <c r="P2078">
        <v>3</v>
      </c>
      <c r="Q2078" s="3">
        <v>3208</v>
      </c>
      <c r="R2078" s="1" t="s">
        <v>1958</v>
      </c>
      <c r="S2078" s="3">
        <v>363</v>
      </c>
      <c r="T2078">
        <v>6</v>
      </c>
      <c r="U2078" t="str">
        <f>IF(Ecommerce_Sales[[#This Row],[Delivery_Time_Days]]&gt;7,"Delay",IF(Ecommerce_Sales[[#This Row],[Delivery_Time_Days]] = 0,"No delivery",IF(Ecommerce_Sales[[#This Row],[Delivery_Time_Days]]&lt;=7,"On-time")))</f>
        <v>On-time</v>
      </c>
      <c r="V2078" s="7">
        <f>Ecommerce_Sales[[#This Row],[Profit]]/Ecommerce_Sales[[#This Row],[Total_Price]]</f>
        <v>0.29987531172069826</v>
      </c>
      <c r="W2078" s="3">
        <v>962</v>
      </c>
      <c r="X2078" s="3"/>
    </row>
    <row r="2079" spans="1:24" x14ac:dyDescent="0.25">
      <c r="A2079" s="1" t="s">
        <v>6803</v>
      </c>
      <c r="B2079" s="1" t="s">
        <v>10</v>
      </c>
      <c r="C2079" s="1" t="s">
        <v>11</v>
      </c>
      <c r="D2079" s="1" t="s">
        <v>2715</v>
      </c>
      <c r="E2079" s="1" t="s">
        <v>1981</v>
      </c>
      <c r="F2079" s="2">
        <v>45173</v>
      </c>
      <c r="G2079" s="2">
        <v>45607</v>
      </c>
      <c r="H2079" s="2" t="str">
        <f>TEXT(Ecommerce_Sales[[#This Row],[Order_Date]],"mmmm")</f>
        <v>November</v>
      </c>
      <c r="I2079" s="2" t="str">
        <f>TEXT(Ecommerce_Sales[[#This Row],[Order_Date]],"yyyy")</f>
        <v>2024</v>
      </c>
      <c r="J2079" s="2" t="str">
        <f>TEXT(Ecommerce_Sales[[#This Row],[Order_Date]],"mmmm")</f>
        <v>November</v>
      </c>
      <c r="K2079" s="1" t="s">
        <v>1947</v>
      </c>
      <c r="L2079" s="1" t="s">
        <v>6804</v>
      </c>
      <c r="M2079" s="1" t="s">
        <v>1998</v>
      </c>
      <c r="N2079" s="1" t="s">
        <v>1973</v>
      </c>
      <c r="O2079" s="3">
        <v>1420</v>
      </c>
      <c r="P2079">
        <v>4</v>
      </c>
      <c r="Q2079" s="3">
        <v>5681</v>
      </c>
      <c r="R2079" s="1" t="s">
        <v>2016</v>
      </c>
      <c r="S2079" s="3">
        <v>385</v>
      </c>
      <c r="T2079">
        <v>5</v>
      </c>
      <c r="U2079" t="str">
        <f>IF(Ecommerce_Sales[[#This Row],[Delivery_Time_Days]]&gt;7,"Delay",IF(Ecommerce_Sales[[#This Row],[Delivery_Time_Days]] = 0,"No delivery",IF(Ecommerce_Sales[[#This Row],[Delivery_Time_Days]]&lt;=7,"On-time")))</f>
        <v>On-time</v>
      </c>
      <c r="V2079" s="7">
        <f>Ecommerce_Sales[[#This Row],[Profit]]/Ecommerce_Sales[[#This Row],[Total_Price]]</f>
        <v>0.299947192395705</v>
      </c>
      <c r="W2079" s="3">
        <v>1704</v>
      </c>
      <c r="X2079" s="3"/>
    </row>
    <row r="2080" spans="1:24" x14ac:dyDescent="0.25">
      <c r="A2080" s="1" t="s">
        <v>6805</v>
      </c>
      <c r="B2080" s="1" t="s">
        <v>114</v>
      </c>
      <c r="C2080" s="1" t="s">
        <v>115</v>
      </c>
      <c r="D2080" s="1" t="s">
        <v>2035</v>
      </c>
      <c r="E2080" s="1" t="s">
        <v>1961</v>
      </c>
      <c r="F2080" s="2">
        <v>45530</v>
      </c>
      <c r="G2080" s="2">
        <v>45533</v>
      </c>
      <c r="H2080" s="2" t="str">
        <f>TEXT(Ecommerce_Sales[[#This Row],[Order_Date]],"mmmm")</f>
        <v>August</v>
      </c>
      <c r="I2080" s="2" t="str">
        <f>TEXT(Ecommerce_Sales[[#This Row],[Order_Date]],"yyyy")</f>
        <v>2024</v>
      </c>
      <c r="J2080" s="2" t="str">
        <f>TEXT(Ecommerce_Sales[[#This Row],[Order_Date]],"mmmm")</f>
        <v>August</v>
      </c>
      <c r="K2080" s="1" t="s">
        <v>1947</v>
      </c>
      <c r="L2080" s="1" t="s">
        <v>6218</v>
      </c>
      <c r="M2080" s="1" t="s">
        <v>2047</v>
      </c>
      <c r="N2080" s="1" t="s">
        <v>1989</v>
      </c>
      <c r="O2080" s="3">
        <v>1210</v>
      </c>
      <c r="P2080">
        <v>2</v>
      </c>
      <c r="Q2080" s="3">
        <v>2420</v>
      </c>
      <c r="R2080" s="1" t="s">
        <v>1951</v>
      </c>
      <c r="S2080" s="3">
        <v>200</v>
      </c>
      <c r="T2080">
        <v>10</v>
      </c>
      <c r="U2080" t="str">
        <f>IF(Ecommerce_Sales[[#This Row],[Delivery_Time_Days]]&gt;7,"Delay",IF(Ecommerce_Sales[[#This Row],[Delivery_Time_Days]] = 0,"No delivery",IF(Ecommerce_Sales[[#This Row],[Delivery_Time_Days]]&lt;=7,"On-time")))</f>
        <v>Delay</v>
      </c>
      <c r="V2080" s="7">
        <f>Ecommerce_Sales[[#This Row],[Profit]]/Ecommerce_Sales[[#This Row],[Total_Price]]</f>
        <v>0.25</v>
      </c>
      <c r="W2080" s="3">
        <v>605</v>
      </c>
      <c r="X2080" s="3"/>
    </row>
    <row r="2081" spans="1:24" x14ac:dyDescent="0.25">
      <c r="A2081" s="1" t="s">
        <v>6806</v>
      </c>
      <c r="B2081" s="1" t="s">
        <v>1551</v>
      </c>
      <c r="C2081" s="1" t="s">
        <v>1552</v>
      </c>
      <c r="D2081" s="1" t="s">
        <v>6398</v>
      </c>
      <c r="E2081" s="1" t="s">
        <v>2005</v>
      </c>
      <c r="F2081" s="2">
        <v>45524</v>
      </c>
      <c r="G2081" s="2">
        <v>45007</v>
      </c>
      <c r="H2081" s="2" t="str">
        <f>TEXT(Ecommerce_Sales[[#This Row],[Order_Date]],"mmmm")</f>
        <v>March</v>
      </c>
      <c r="I2081" s="2" t="str">
        <f>TEXT(Ecommerce_Sales[[#This Row],[Order_Date]],"yyyy")</f>
        <v>2023</v>
      </c>
      <c r="J2081" s="2" t="str">
        <f>TEXT(Ecommerce_Sales[[#This Row],[Order_Date]],"mmmm")</f>
        <v>March</v>
      </c>
      <c r="K2081" s="1" t="s">
        <v>1992</v>
      </c>
      <c r="L2081" s="1" t="s">
        <v>2905</v>
      </c>
      <c r="M2081" s="1" t="s">
        <v>2026</v>
      </c>
      <c r="N2081" s="1" t="s">
        <v>1978</v>
      </c>
      <c r="O2081" s="3">
        <v>164</v>
      </c>
      <c r="P2081">
        <v>3</v>
      </c>
      <c r="Q2081" s="3">
        <v>492</v>
      </c>
      <c r="R2081" s="1" t="s">
        <v>1951</v>
      </c>
      <c r="S2081" s="3">
        <v>46</v>
      </c>
      <c r="U2081" t="str">
        <f>IF(Ecommerce_Sales[[#This Row],[Delivery_Time_Days]]&gt;7,"Delay",IF(Ecommerce_Sales[[#This Row],[Delivery_Time_Days]] = 0,"No delivery",IF(Ecommerce_Sales[[#This Row],[Delivery_Time_Days]]&lt;=7,"On-time")))</f>
        <v>No delivery</v>
      </c>
      <c r="V2081" s="7">
        <f>Ecommerce_Sales[[#This Row],[Profit]]/Ecommerce_Sales[[#This Row],[Total_Price]]</f>
        <v>0.34959349593495936</v>
      </c>
      <c r="W2081" s="3">
        <v>172</v>
      </c>
      <c r="X2081" s="3"/>
    </row>
    <row r="2082" spans="1:24" x14ac:dyDescent="0.25">
      <c r="A2082" s="1" t="s">
        <v>6807</v>
      </c>
      <c r="B2082" s="1" t="s">
        <v>1049</v>
      </c>
      <c r="C2082" s="1" t="s">
        <v>1050</v>
      </c>
      <c r="D2082" s="1" t="s">
        <v>6808</v>
      </c>
      <c r="E2082" s="1" t="s">
        <v>1981</v>
      </c>
      <c r="F2082" s="2">
        <v>45452</v>
      </c>
      <c r="G2082" s="2">
        <v>45535</v>
      </c>
      <c r="H2082" s="2" t="str">
        <f>TEXT(Ecommerce_Sales[[#This Row],[Order_Date]],"mmmm")</f>
        <v>August</v>
      </c>
      <c r="I2082" s="2" t="str">
        <f>TEXT(Ecommerce_Sales[[#This Row],[Order_Date]],"yyyy")</f>
        <v>2024</v>
      </c>
      <c r="J2082" s="2" t="str">
        <f>TEXT(Ecommerce_Sales[[#This Row],[Order_Date]],"mmmm")</f>
        <v>August</v>
      </c>
      <c r="K2082" s="1" t="s">
        <v>1947</v>
      </c>
      <c r="L2082" s="1" t="s">
        <v>6809</v>
      </c>
      <c r="M2082" s="1" t="s">
        <v>2072</v>
      </c>
      <c r="N2082" s="1" t="s">
        <v>1950</v>
      </c>
      <c r="O2082" s="3">
        <v>655</v>
      </c>
      <c r="P2082">
        <v>1</v>
      </c>
      <c r="Q2082" s="3">
        <v>655</v>
      </c>
      <c r="R2082" s="1" t="s">
        <v>1958</v>
      </c>
      <c r="S2082" s="3">
        <v>77</v>
      </c>
      <c r="T2082">
        <v>3</v>
      </c>
      <c r="U2082" t="str">
        <f>IF(Ecommerce_Sales[[#This Row],[Delivery_Time_Days]]&gt;7,"Delay",IF(Ecommerce_Sales[[#This Row],[Delivery_Time_Days]] = 0,"No delivery",IF(Ecommerce_Sales[[#This Row],[Delivery_Time_Days]]&lt;=7,"On-time")))</f>
        <v>On-time</v>
      </c>
      <c r="V2082" s="7">
        <f>Ecommerce_Sales[[#This Row],[Profit]]/Ecommerce_Sales[[#This Row],[Total_Price]]</f>
        <v>0.4</v>
      </c>
      <c r="W2082" s="3">
        <v>262</v>
      </c>
      <c r="X2082" s="3"/>
    </row>
    <row r="2083" spans="1:24" x14ac:dyDescent="0.25">
      <c r="A2083" s="1" t="s">
        <v>6810</v>
      </c>
      <c r="B2083" s="1" t="s">
        <v>697</v>
      </c>
      <c r="C2083" s="1" t="s">
        <v>698</v>
      </c>
      <c r="D2083" s="1" t="s">
        <v>2989</v>
      </c>
      <c r="E2083" s="1" t="s">
        <v>1996</v>
      </c>
      <c r="F2083" s="2">
        <v>45568</v>
      </c>
      <c r="G2083" s="2">
        <v>45540</v>
      </c>
      <c r="H2083" s="2" t="str">
        <f>TEXT(Ecommerce_Sales[[#This Row],[Order_Date]],"mmmm")</f>
        <v>September</v>
      </c>
      <c r="I2083" s="2" t="str">
        <f>TEXT(Ecommerce_Sales[[#This Row],[Order_Date]],"yyyy")</f>
        <v>2024</v>
      </c>
      <c r="J2083" s="2" t="str">
        <f>TEXT(Ecommerce_Sales[[#This Row],[Order_Date]],"mmmm")</f>
        <v>September</v>
      </c>
      <c r="K2083" s="1" t="s">
        <v>1947</v>
      </c>
      <c r="L2083" s="1" t="s">
        <v>4588</v>
      </c>
      <c r="M2083" s="1" t="s">
        <v>2030</v>
      </c>
      <c r="N2083" s="1" t="s">
        <v>1978</v>
      </c>
      <c r="O2083" s="3">
        <v>380</v>
      </c>
      <c r="P2083">
        <v>4</v>
      </c>
      <c r="Q2083" s="3">
        <v>1518</v>
      </c>
      <c r="R2083" s="1" t="s">
        <v>1951</v>
      </c>
      <c r="S2083" s="3">
        <v>78</v>
      </c>
      <c r="T2083">
        <v>2</v>
      </c>
      <c r="U2083" t="str">
        <f>IF(Ecommerce_Sales[[#This Row],[Delivery_Time_Days]]&gt;7,"Delay",IF(Ecommerce_Sales[[#This Row],[Delivery_Time_Days]] = 0,"No delivery",IF(Ecommerce_Sales[[#This Row],[Delivery_Time_Days]]&lt;=7,"On-time")))</f>
        <v>On-time</v>
      </c>
      <c r="V2083" s="7">
        <f>Ecommerce_Sales[[#This Row],[Profit]]/Ecommerce_Sales[[#This Row],[Total_Price]]</f>
        <v>0.34980237154150196</v>
      </c>
      <c r="W2083" s="3">
        <v>531</v>
      </c>
      <c r="X2083" s="3"/>
    </row>
    <row r="2084" spans="1:24" x14ac:dyDescent="0.25">
      <c r="A2084" s="1" t="s">
        <v>6811</v>
      </c>
      <c r="B2084" s="1" t="s">
        <v>248</v>
      </c>
      <c r="C2084" s="1" t="s">
        <v>249</v>
      </c>
      <c r="D2084" s="1" t="s">
        <v>5979</v>
      </c>
      <c r="E2084" s="1" t="s">
        <v>1946</v>
      </c>
      <c r="F2084" s="2">
        <v>45054</v>
      </c>
      <c r="G2084" s="2">
        <v>45485</v>
      </c>
      <c r="H2084" s="2" t="str">
        <f>TEXT(Ecommerce_Sales[[#This Row],[Order_Date]],"mmmm")</f>
        <v>July</v>
      </c>
      <c r="I2084" s="2" t="str">
        <f>TEXT(Ecommerce_Sales[[#This Row],[Order_Date]],"yyyy")</f>
        <v>2024</v>
      </c>
      <c r="J2084" s="2" t="str">
        <f>TEXT(Ecommerce_Sales[[#This Row],[Order_Date]],"mmmm")</f>
        <v>July</v>
      </c>
      <c r="K2084" s="1" t="s">
        <v>1947</v>
      </c>
      <c r="L2084" s="1" t="s">
        <v>5975</v>
      </c>
      <c r="M2084" s="1" t="s">
        <v>1963</v>
      </c>
      <c r="N2084" s="1" t="s">
        <v>1957</v>
      </c>
      <c r="O2084" s="3">
        <v>1249</v>
      </c>
      <c r="P2084">
        <v>6</v>
      </c>
      <c r="Q2084" s="3">
        <v>7492</v>
      </c>
      <c r="R2084" s="1" t="s">
        <v>2008</v>
      </c>
      <c r="S2084" s="3">
        <v>750</v>
      </c>
      <c r="T2084">
        <v>4</v>
      </c>
      <c r="U2084" t="str">
        <f>IF(Ecommerce_Sales[[#This Row],[Delivery_Time_Days]]&gt;7,"Delay",IF(Ecommerce_Sales[[#This Row],[Delivery_Time_Days]] = 0,"No delivery",IF(Ecommerce_Sales[[#This Row],[Delivery_Time_Days]]&lt;=7,"On-time")))</f>
        <v>On-time</v>
      </c>
      <c r="V2084" s="7">
        <f>Ecommerce_Sales[[#This Row],[Profit]]/Ecommerce_Sales[[#This Row],[Total_Price]]</f>
        <v>0.15002669514148426</v>
      </c>
      <c r="W2084" s="3">
        <v>1124</v>
      </c>
      <c r="X2084" s="3"/>
    </row>
    <row r="2085" spans="1:24" x14ac:dyDescent="0.25">
      <c r="A2085" s="1" t="s">
        <v>6812</v>
      </c>
      <c r="B2085" s="1" t="s">
        <v>1017</v>
      </c>
      <c r="C2085" s="1" t="s">
        <v>1018</v>
      </c>
      <c r="D2085" s="1" t="s">
        <v>2323</v>
      </c>
      <c r="E2085" s="1" t="s">
        <v>1954</v>
      </c>
      <c r="F2085" s="2">
        <v>45197</v>
      </c>
      <c r="G2085" s="2">
        <v>45565</v>
      </c>
      <c r="H2085" s="2" t="str">
        <f>TEXT(Ecommerce_Sales[[#This Row],[Order_Date]],"mmmm")</f>
        <v>September</v>
      </c>
      <c r="I2085" s="2" t="str">
        <f>TEXT(Ecommerce_Sales[[#This Row],[Order_Date]],"yyyy")</f>
        <v>2024</v>
      </c>
      <c r="J2085" s="2" t="str">
        <f>TEXT(Ecommerce_Sales[[#This Row],[Order_Date]],"mmmm")</f>
        <v>September</v>
      </c>
      <c r="K2085" s="1" t="s">
        <v>1992</v>
      </c>
      <c r="L2085" s="1" t="s">
        <v>6813</v>
      </c>
      <c r="M2085" s="1" t="s">
        <v>1963</v>
      </c>
      <c r="N2085" s="1" t="s">
        <v>1957</v>
      </c>
      <c r="O2085" s="3">
        <v>241</v>
      </c>
      <c r="P2085">
        <v>3</v>
      </c>
      <c r="Q2085" s="3">
        <v>724</v>
      </c>
      <c r="R2085" s="1" t="s">
        <v>2008</v>
      </c>
      <c r="S2085" s="3">
        <v>81</v>
      </c>
      <c r="U2085" t="str">
        <f>IF(Ecommerce_Sales[[#This Row],[Delivery_Time_Days]]&gt;7,"Delay",IF(Ecommerce_Sales[[#This Row],[Delivery_Time_Days]] = 0,"No delivery",IF(Ecommerce_Sales[[#This Row],[Delivery_Time_Days]]&lt;=7,"On-time")))</f>
        <v>No delivery</v>
      </c>
      <c r="V2085" s="7">
        <f>Ecommerce_Sales[[#This Row],[Profit]]/Ecommerce_Sales[[#This Row],[Total_Price]]</f>
        <v>0.15055248618784531</v>
      </c>
      <c r="W2085" s="3">
        <v>109</v>
      </c>
      <c r="X2085" s="3"/>
    </row>
    <row r="2086" spans="1:24" x14ac:dyDescent="0.25">
      <c r="A2086" s="1" t="s">
        <v>6814</v>
      </c>
      <c r="B2086" s="1" t="s">
        <v>466</v>
      </c>
      <c r="C2086" s="1" t="s">
        <v>467</v>
      </c>
      <c r="D2086" s="1" t="s">
        <v>2856</v>
      </c>
      <c r="E2086" s="1" t="s">
        <v>1966</v>
      </c>
      <c r="F2086" s="2">
        <v>45302</v>
      </c>
      <c r="G2086" s="2">
        <v>45269</v>
      </c>
      <c r="H2086" s="2" t="str">
        <f>TEXT(Ecommerce_Sales[[#This Row],[Order_Date]],"mmmm")</f>
        <v>December</v>
      </c>
      <c r="I2086" s="2" t="str">
        <f>TEXT(Ecommerce_Sales[[#This Row],[Order_Date]],"yyyy")</f>
        <v>2023</v>
      </c>
      <c r="J2086" s="2" t="str">
        <f>TEXT(Ecommerce_Sales[[#This Row],[Order_Date]],"mmmm")</f>
        <v>December</v>
      </c>
      <c r="K2086" s="1" t="s">
        <v>1992</v>
      </c>
      <c r="L2086" s="1" t="s">
        <v>6815</v>
      </c>
      <c r="M2086" s="1" t="s">
        <v>1988</v>
      </c>
      <c r="N2086" s="1" t="s">
        <v>1989</v>
      </c>
      <c r="O2086" s="3">
        <v>1949</v>
      </c>
      <c r="P2086">
        <v>2</v>
      </c>
      <c r="Q2086" s="3">
        <v>3898</v>
      </c>
      <c r="R2086" s="1" t="s">
        <v>1958</v>
      </c>
      <c r="S2086" s="3">
        <v>489</v>
      </c>
      <c r="U2086" t="str">
        <f>IF(Ecommerce_Sales[[#This Row],[Delivery_Time_Days]]&gt;7,"Delay",IF(Ecommerce_Sales[[#This Row],[Delivery_Time_Days]] = 0,"No delivery",IF(Ecommerce_Sales[[#This Row],[Delivery_Time_Days]]&lt;=7,"On-time")))</f>
        <v>No delivery</v>
      </c>
      <c r="V2086" s="7">
        <f>Ecommerce_Sales[[#This Row],[Profit]]/Ecommerce_Sales[[#This Row],[Total_Price]]</f>
        <v>0.25012827090815803</v>
      </c>
      <c r="W2086" s="3">
        <v>975</v>
      </c>
      <c r="X2086" s="3"/>
    </row>
    <row r="2087" spans="1:24" x14ac:dyDescent="0.25">
      <c r="A2087" s="1" t="s">
        <v>6816</v>
      </c>
      <c r="B2087" s="1" t="s">
        <v>896</v>
      </c>
      <c r="C2087" s="1" t="s">
        <v>897</v>
      </c>
      <c r="D2087" s="1" t="s">
        <v>4673</v>
      </c>
      <c r="E2087" s="1" t="s">
        <v>2005</v>
      </c>
      <c r="F2087" s="2">
        <v>45482</v>
      </c>
      <c r="G2087" s="2">
        <v>44971</v>
      </c>
      <c r="H2087" s="2" t="str">
        <f>TEXT(Ecommerce_Sales[[#This Row],[Order_Date]],"mmmm")</f>
        <v>February</v>
      </c>
      <c r="I2087" s="2" t="str">
        <f>TEXT(Ecommerce_Sales[[#This Row],[Order_Date]],"yyyy")</f>
        <v>2023</v>
      </c>
      <c r="J2087" s="2" t="str">
        <f>TEXT(Ecommerce_Sales[[#This Row],[Order_Date]],"mmmm")</f>
        <v>February</v>
      </c>
      <c r="K2087" s="1" t="s">
        <v>1992</v>
      </c>
      <c r="L2087" s="1" t="s">
        <v>6817</v>
      </c>
      <c r="M2087" s="1" t="s">
        <v>2058</v>
      </c>
      <c r="N2087" s="1" t="s">
        <v>1950</v>
      </c>
      <c r="O2087" s="3">
        <v>810</v>
      </c>
      <c r="P2087">
        <v>2</v>
      </c>
      <c r="Q2087" s="3">
        <v>1620</v>
      </c>
      <c r="R2087" s="1" t="s">
        <v>2008</v>
      </c>
      <c r="S2087" s="3">
        <v>105</v>
      </c>
      <c r="U2087" t="str">
        <f>IF(Ecommerce_Sales[[#This Row],[Delivery_Time_Days]]&gt;7,"Delay",IF(Ecommerce_Sales[[#This Row],[Delivery_Time_Days]] = 0,"No delivery",IF(Ecommerce_Sales[[#This Row],[Delivery_Time_Days]]&lt;=7,"On-time")))</f>
        <v>No delivery</v>
      </c>
      <c r="V2087" s="7">
        <f>Ecommerce_Sales[[#This Row],[Profit]]/Ecommerce_Sales[[#This Row],[Total_Price]]</f>
        <v>0.4</v>
      </c>
      <c r="W2087" s="3">
        <v>648</v>
      </c>
      <c r="X2087" s="3"/>
    </row>
    <row r="2088" spans="1:24" x14ac:dyDescent="0.25">
      <c r="A2088" s="1" t="s">
        <v>6818</v>
      </c>
      <c r="B2088" s="1" t="s">
        <v>1297</v>
      </c>
      <c r="C2088" s="1" t="s">
        <v>1298</v>
      </c>
      <c r="D2088" s="1" t="s">
        <v>5582</v>
      </c>
      <c r="E2088" s="1" t="s">
        <v>1961</v>
      </c>
      <c r="F2088" s="2">
        <v>45581</v>
      </c>
      <c r="G2088" s="2">
        <v>45092</v>
      </c>
      <c r="H2088" s="2" t="str">
        <f>TEXT(Ecommerce_Sales[[#This Row],[Order_Date]],"mmmm")</f>
        <v>June</v>
      </c>
      <c r="I2088" s="2" t="str">
        <f>TEXT(Ecommerce_Sales[[#This Row],[Order_Date]],"yyyy")</f>
        <v>2023</v>
      </c>
      <c r="J2088" s="2" t="str">
        <f>TEXT(Ecommerce_Sales[[#This Row],[Order_Date]],"mmmm")</f>
        <v>June</v>
      </c>
      <c r="K2088" s="1" t="s">
        <v>1947</v>
      </c>
      <c r="L2088" s="1" t="s">
        <v>6819</v>
      </c>
      <c r="M2088" s="1" t="s">
        <v>2043</v>
      </c>
      <c r="N2088" s="1" t="s">
        <v>1989</v>
      </c>
      <c r="O2088" s="3">
        <v>420</v>
      </c>
      <c r="P2088">
        <v>6</v>
      </c>
      <c r="Q2088" s="3">
        <v>2519</v>
      </c>
      <c r="R2088" s="1" t="s">
        <v>1958</v>
      </c>
      <c r="S2088" s="3">
        <v>263</v>
      </c>
      <c r="T2088">
        <v>9</v>
      </c>
      <c r="U2088" t="str">
        <f>IF(Ecommerce_Sales[[#This Row],[Delivery_Time_Days]]&gt;7,"Delay",IF(Ecommerce_Sales[[#This Row],[Delivery_Time_Days]] = 0,"No delivery",IF(Ecommerce_Sales[[#This Row],[Delivery_Time_Days]]&lt;=7,"On-time")))</f>
        <v>Delay</v>
      </c>
      <c r="V2088" s="7">
        <f>Ecommerce_Sales[[#This Row],[Profit]]/Ecommerce_Sales[[#This Row],[Total_Price]]</f>
        <v>0.25009924573243353</v>
      </c>
      <c r="W2088" s="3">
        <v>630</v>
      </c>
      <c r="X2088" s="3"/>
    </row>
    <row r="2089" spans="1:24" x14ac:dyDescent="0.25">
      <c r="A2089" s="1" t="s">
        <v>6820</v>
      </c>
      <c r="B2089" s="1" t="s">
        <v>1573</v>
      </c>
      <c r="C2089" s="1" t="s">
        <v>1574</v>
      </c>
      <c r="D2089" s="1" t="s">
        <v>3723</v>
      </c>
      <c r="E2089" s="1" t="s">
        <v>1996</v>
      </c>
      <c r="F2089" s="2">
        <v>45642</v>
      </c>
      <c r="G2089" s="2">
        <v>44973</v>
      </c>
      <c r="H2089" s="2" t="str">
        <f>TEXT(Ecommerce_Sales[[#This Row],[Order_Date]],"mmmm")</f>
        <v>February</v>
      </c>
      <c r="I2089" s="2" t="str">
        <f>TEXT(Ecommerce_Sales[[#This Row],[Order_Date]],"yyyy")</f>
        <v>2023</v>
      </c>
      <c r="J2089" s="2" t="str">
        <f>TEXT(Ecommerce_Sales[[#This Row],[Order_Date]],"mmmm")</f>
        <v>February</v>
      </c>
      <c r="K2089" s="1" t="s">
        <v>1992</v>
      </c>
      <c r="L2089" s="1" t="s">
        <v>6821</v>
      </c>
      <c r="M2089" s="1" t="s">
        <v>2058</v>
      </c>
      <c r="N2089" s="1" t="s">
        <v>1950</v>
      </c>
      <c r="O2089" s="3">
        <v>78</v>
      </c>
      <c r="P2089">
        <v>3</v>
      </c>
      <c r="Q2089" s="3">
        <v>233</v>
      </c>
      <c r="R2089" s="1" t="s">
        <v>2012</v>
      </c>
      <c r="S2089" s="3">
        <v>31</v>
      </c>
      <c r="U2089" t="str">
        <f>IF(Ecommerce_Sales[[#This Row],[Delivery_Time_Days]]&gt;7,"Delay",IF(Ecommerce_Sales[[#This Row],[Delivery_Time_Days]] = 0,"No delivery",IF(Ecommerce_Sales[[#This Row],[Delivery_Time_Days]]&lt;=7,"On-time")))</f>
        <v>No delivery</v>
      </c>
      <c r="V2089" s="7">
        <f>Ecommerce_Sales[[#This Row],[Profit]]/Ecommerce_Sales[[#This Row],[Total_Price]]</f>
        <v>0.39914163090128757</v>
      </c>
      <c r="W2089" s="3">
        <v>93</v>
      </c>
      <c r="X2089" s="3"/>
    </row>
    <row r="2090" spans="1:24" x14ac:dyDescent="0.25">
      <c r="A2090" s="1" t="s">
        <v>6822</v>
      </c>
      <c r="B2090" s="1" t="s">
        <v>74</v>
      </c>
      <c r="C2090" s="1" t="s">
        <v>75</v>
      </c>
      <c r="D2090" s="1" t="s">
        <v>2747</v>
      </c>
      <c r="E2090" s="1" t="s">
        <v>1946</v>
      </c>
      <c r="F2090" s="2">
        <v>45007</v>
      </c>
      <c r="G2090" s="2">
        <v>45103</v>
      </c>
      <c r="H2090" s="2" t="str">
        <f>TEXT(Ecommerce_Sales[[#This Row],[Order_Date]],"mmmm")</f>
        <v>June</v>
      </c>
      <c r="I2090" s="2" t="str">
        <f>TEXT(Ecommerce_Sales[[#This Row],[Order_Date]],"yyyy")</f>
        <v>2023</v>
      </c>
      <c r="J2090" s="2" t="str">
        <f>TEXT(Ecommerce_Sales[[#This Row],[Order_Date]],"mmmm")</f>
        <v>June</v>
      </c>
      <c r="K2090" s="1" t="s">
        <v>1947</v>
      </c>
      <c r="L2090" s="1" t="s">
        <v>6823</v>
      </c>
      <c r="M2090" s="1" t="s">
        <v>1972</v>
      </c>
      <c r="N2090" s="1" t="s">
        <v>1973</v>
      </c>
      <c r="O2090" s="3">
        <v>1181</v>
      </c>
      <c r="P2090">
        <v>4</v>
      </c>
      <c r="Q2090" s="3">
        <v>4726</v>
      </c>
      <c r="R2090" s="1" t="s">
        <v>1951</v>
      </c>
      <c r="S2090" s="3">
        <v>688</v>
      </c>
      <c r="T2090">
        <v>6</v>
      </c>
      <c r="U2090" t="str">
        <f>IF(Ecommerce_Sales[[#This Row],[Delivery_Time_Days]]&gt;7,"Delay",IF(Ecommerce_Sales[[#This Row],[Delivery_Time_Days]] = 0,"No delivery",IF(Ecommerce_Sales[[#This Row],[Delivery_Time_Days]]&lt;=7,"On-time")))</f>
        <v>On-time</v>
      </c>
      <c r="V2090" s="7">
        <f>Ecommerce_Sales[[#This Row],[Profit]]/Ecommerce_Sales[[#This Row],[Total_Price]]</f>
        <v>0.30004231908590773</v>
      </c>
      <c r="W2090" s="3">
        <v>1418</v>
      </c>
      <c r="X2090" s="3"/>
    </row>
    <row r="2091" spans="1:24" x14ac:dyDescent="0.25">
      <c r="A2091" s="1" t="s">
        <v>6824</v>
      </c>
      <c r="B2091" s="1" t="s">
        <v>92</v>
      </c>
      <c r="C2091" s="1" t="s">
        <v>93</v>
      </c>
      <c r="D2091" s="1" t="s">
        <v>6825</v>
      </c>
      <c r="E2091" s="1" t="s">
        <v>1961</v>
      </c>
      <c r="F2091" s="2">
        <v>45313</v>
      </c>
      <c r="G2091" s="2">
        <v>45241</v>
      </c>
      <c r="H2091" s="2" t="str">
        <f>TEXT(Ecommerce_Sales[[#This Row],[Order_Date]],"mmmm")</f>
        <v>November</v>
      </c>
      <c r="I2091" s="2" t="str">
        <f>TEXT(Ecommerce_Sales[[#This Row],[Order_Date]],"yyyy")</f>
        <v>2023</v>
      </c>
      <c r="J2091" s="2" t="str">
        <f>TEXT(Ecommerce_Sales[[#This Row],[Order_Date]],"mmmm")</f>
        <v>November</v>
      </c>
      <c r="K2091" s="1" t="s">
        <v>1947</v>
      </c>
      <c r="L2091" s="1" t="s">
        <v>6826</v>
      </c>
      <c r="M2091" s="1" t="s">
        <v>1956</v>
      </c>
      <c r="N2091" s="1" t="s">
        <v>1957</v>
      </c>
      <c r="O2091" s="3">
        <v>1227</v>
      </c>
      <c r="P2091">
        <v>6</v>
      </c>
      <c r="Q2091" s="3">
        <v>7361</v>
      </c>
      <c r="R2091" s="1" t="s">
        <v>1958</v>
      </c>
      <c r="S2091" s="3">
        <v>859</v>
      </c>
      <c r="T2091">
        <v>10</v>
      </c>
      <c r="U2091" t="str">
        <f>IF(Ecommerce_Sales[[#This Row],[Delivery_Time_Days]]&gt;7,"Delay",IF(Ecommerce_Sales[[#This Row],[Delivery_Time_Days]] = 0,"No delivery",IF(Ecommerce_Sales[[#This Row],[Delivery_Time_Days]]&lt;=7,"On-time")))</f>
        <v>Delay</v>
      </c>
      <c r="V2091" s="7">
        <f>Ecommerce_Sales[[#This Row],[Profit]]/Ecommerce_Sales[[#This Row],[Total_Price]]</f>
        <v>0.14997962233392201</v>
      </c>
      <c r="W2091" s="3">
        <v>1104</v>
      </c>
      <c r="X2091" s="3"/>
    </row>
    <row r="2092" spans="1:24" x14ac:dyDescent="0.25">
      <c r="A2092" s="1" t="s">
        <v>6827</v>
      </c>
      <c r="B2092" s="1" t="s">
        <v>190</v>
      </c>
      <c r="C2092" s="1" t="s">
        <v>191</v>
      </c>
      <c r="D2092" s="1" t="s">
        <v>6828</v>
      </c>
      <c r="E2092" s="1" t="s">
        <v>1946</v>
      </c>
      <c r="F2092" s="2">
        <v>45367</v>
      </c>
      <c r="G2092" s="2">
        <v>45522</v>
      </c>
      <c r="H2092" s="2" t="str">
        <f>TEXT(Ecommerce_Sales[[#This Row],[Order_Date]],"mmmm")</f>
        <v>August</v>
      </c>
      <c r="I2092" s="2" t="str">
        <f>TEXT(Ecommerce_Sales[[#This Row],[Order_Date]],"yyyy")</f>
        <v>2024</v>
      </c>
      <c r="J2092" s="2" t="str">
        <f>TEXT(Ecommerce_Sales[[#This Row],[Order_Date]],"mmmm")</f>
        <v>August</v>
      </c>
      <c r="K2092" s="1" t="s">
        <v>1947</v>
      </c>
      <c r="L2092" s="1" t="s">
        <v>6829</v>
      </c>
      <c r="M2092" s="1" t="s">
        <v>2072</v>
      </c>
      <c r="N2092" s="1" t="s">
        <v>1950</v>
      </c>
      <c r="O2092" s="3">
        <v>988</v>
      </c>
      <c r="P2092">
        <v>2</v>
      </c>
      <c r="Q2092" s="3">
        <v>1977</v>
      </c>
      <c r="R2092" s="1" t="s">
        <v>1958</v>
      </c>
      <c r="S2092" s="3">
        <v>228</v>
      </c>
      <c r="T2092">
        <v>4</v>
      </c>
      <c r="U2092" t="str">
        <f>IF(Ecommerce_Sales[[#This Row],[Delivery_Time_Days]]&gt;7,"Delay",IF(Ecommerce_Sales[[#This Row],[Delivery_Time_Days]] = 0,"No delivery",IF(Ecommerce_Sales[[#This Row],[Delivery_Time_Days]]&lt;=7,"On-time")))</f>
        <v>On-time</v>
      </c>
      <c r="V2092" s="7">
        <f>Ecommerce_Sales[[#This Row],[Profit]]/Ecommerce_Sales[[#This Row],[Total_Price]]</f>
        <v>0.40010116337885687</v>
      </c>
      <c r="W2092" s="3">
        <v>791</v>
      </c>
      <c r="X2092" s="3"/>
    </row>
    <row r="2093" spans="1:24" x14ac:dyDescent="0.25">
      <c r="A2093" s="1" t="s">
        <v>6830</v>
      </c>
      <c r="B2093" s="1" t="s">
        <v>1266</v>
      </c>
      <c r="C2093" s="1" t="s">
        <v>1267</v>
      </c>
      <c r="D2093" s="1" t="s">
        <v>3694</v>
      </c>
      <c r="E2093" s="1" t="s">
        <v>1954</v>
      </c>
      <c r="F2093" s="2">
        <v>45606</v>
      </c>
      <c r="G2093" s="2">
        <v>45405</v>
      </c>
      <c r="H2093" s="2" t="str">
        <f>TEXT(Ecommerce_Sales[[#This Row],[Order_Date]],"mmmm")</f>
        <v>April</v>
      </c>
      <c r="I2093" s="2" t="str">
        <f>TEXT(Ecommerce_Sales[[#This Row],[Order_Date]],"yyyy")</f>
        <v>2024</v>
      </c>
      <c r="J2093" s="2" t="str">
        <f>TEXT(Ecommerce_Sales[[#This Row],[Order_Date]],"mmmm")</f>
        <v>April</v>
      </c>
      <c r="K2093" s="1" t="s">
        <v>1947</v>
      </c>
      <c r="L2093" s="1" t="s">
        <v>6831</v>
      </c>
      <c r="M2093" s="1" t="s">
        <v>1988</v>
      </c>
      <c r="N2093" s="1" t="s">
        <v>1989</v>
      </c>
      <c r="O2093" s="3">
        <v>605</v>
      </c>
      <c r="P2093">
        <v>3</v>
      </c>
      <c r="Q2093" s="3">
        <v>1815</v>
      </c>
      <c r="R2093" s="1" t="s">
        <v>1958</v>
      </c>
      <c r="S2093" s="3">
        <v>188</v>
      </c>
      <c r="T2093">
        <v>4</v>
      </c>
      <c r="U2093" t="str">
        <f>IF(Ecommerce_Sales[[#This Row],[Delivery_Time_Days]]&gt;7,"Delay",IF(Ecommerce_Sales[[#This Row],[Delivery_Time_Days]] = 0,"No delivery",IF(Ecommerce_Sales[[#This Row],[Delivery_Time_Days]]&lt;=7,"On-time")))</f>
        <v>On-time</v>
      </c>
      <c r="V2093" s="7">
        <f>Ecommerce_Sales[[#This Row],[Profit]]/Ecommerce_Sales[[#This Row],[Total_Price]]</f>
        <v>0.25013774104683195</v>
      </c>
      <c r="W2093" s="3">
        <v>454</v>
      </c>
      <c r="X2093" s="3"/>
    </row>
    <row r="2094" spans="1:24" x14ac:dyDescent="0.25">
      <c r="A2094" s="1" t="s">
        <v>6832</v>
      </c>
      <c r="B2094" s="1" t="s">
        <v>430</v>
      </c>
      <c r="C2094" s="1" t="s">
        <v>431</v>
      </c>
      <c r="D2094" s="1" t="s">
        <v>2762</v>
      </c>
      <c r="E2094" s="1" t="s">
        <v>1961</v>
      </c>
      <c r="F2094" s="2">
        <v>45521</v>
      </c>
      <c r="G2094" s="2">
        <v>45164</v>
      </c>
      <c r="H2094" s="2" t="str">
        <f>TEXT(Ecommerce_Sales[[#This Row],[Order_Date]],"mmmm")</f>
        <v>August</v>
      </c>
      <c r="I2094" s="2" t="str">
        <f>TEXT(Ecommerce_Sales[[#This Row],[Order_Date]],"yyyy")</f>
        <v>2023</v>
      </c>
      <c r="J2094" s="2" t="str">
        <f>TEXT(Ecommerce_Sales[[#This Row],[Order_Date]],"mmmm")</f>
        <v>August</v>
      </c>
      <c r="K2094" s="1" t="s">
        <v>1947</v>
      </c>
      <c r="L2094" s="1" t="s">
        <v>2665</v>
      </c>
      <c r="M2094" s="1" t="s">
        <v>2247</v>
      </c>
      <c r="N2094" s="1" t="s">
        <v>1957</v>
      </c>
      <c r="O2094" s="3">
        <v>1115</v>
      </c>
      <c r="P2094">
        <v>3</v>
      </c>
      <c r="Q2094" s="3">
        <v>3346</v>
      </c>
      <c r="R2094" s="1" t="s">
        <v>1951</v>
      </c>
      <c r="S2094" s="3">
        <v>413</v>
      </c>
      <c r="T2094">
        <v>4</v>
      </c>
      <c r="U2094" t="str">
        <f>IF(Ecommerce_Sales[[#This Row],[Delivery_Time_Days]]&gt;7,"Delay",IF(Ecommerce_Sales[[#This Row],[Delivery_Time_Days]] = 0,"No delivery",IF(Ecommerce_Sales[[#This Row],[Delivery_Time_Days]]&lt;=7,"On-time")))</f>
        <v>On-time</v>
      </c>
      <c r="V2094" s="7">
        <f>Ecommerce_Sales[[#This Row],[Profit]]/Ecommerce_Sales[[#This Row],[Total_Price]]</f>
        <v>0.15002988643156007</v>
      </c>
      <c r="W2094" s="3">
        <v>502</v>
      </c>
      <c r="X2094" s="3"/>
    </row>
    <row r="2095" spans="1:24" x14ac:dyDescent="0.25">
      <c r="A2095" s="1" t="s">
        <v>6833</v>
      </c>
      <c r="B2095" s="1" t="s">
        <v>1685</v>
      </c>
      <c r="C2095" s="1" t="s">
        <v>1686</v>
      </c>
      <c r="D2095" s="1" t="s">
        <v>6834</v>
      </c>
      <c r="E2095" s="1" t="s">
        <v>2005</v>
      </c>
      <c r="F2095" s="2">
        <v>45397</v>
      </c>
      <c r="G2095" s="2">
        <v>44969</v>
      </c>
      <c r="H2095" s="2" t="str">
        <f>TEXT(Ecommerce_Sales[[#This Row],[Order_Date]],"mmmm")</f>
        <v>February</v>
      </c>
      <c r="I2095" s="2" t="str">
        <f>TEXT(Ecommerce_Sales[[#This Row],[Order_Date]],"yyyy")</f>
        <v>2023</v>
      </c>
      <c r="J2095" s="2" t="str">
        <f>TEXT(Ecommerce_Sales[[#This Row],[Order_Date]],"mmmm")</f>
        <v>February</v>
      </c>
      <c r="K2095" s="1" t="s">
        <v>1947</v>
      </c>
      <c r="L2095" s="1" t="s">
        <v>6835</v>
      </c>
      <c r="M2095" s="1" t="s">
        <v>1949</v>
      </c>
      <c r="N2095" s="1" t="s">
        <v>1950</v>
      </c>
      <c r="O2095" s="3">
        <v>249</v>
      </c>
      <c r="P2095">
        <v>2</v>
      </c>
      <c r="Q2095" s="3">
        <v>497</v>
      </c>
      <c r="R2095" s="1" t="s">
        <v>2008</v>
      </c>
      <c r="S2095" s="3">
        <v>61</v>
      </c>
      <c r="T2095">
        <v>7</v>
      </c>
      <c r="U2095" t="str">
        <f>IF(Ecommerce_Sales[[#This Row],[Delivery_Time_Days]]&gt;7,"Delay",IF(Ecommerce_Sales[[#This Row],[Delivery_Time_Days]] = 0,"No delivery",IF(Ecommerce_Sales[[#This Row],[Delivery_Time_Days]]&lt;=7,"On-time")))</f>
        <v>On-time</v>
      </c>
      <c r="V2095" s="7">
        <f>Ecommerce_Sales[[#This Row],[Profit]]/Ecommerce_Sales[[#This Row],[Total_Price]]</f>
        <v>0.40040241448692154</v>
      </c>
      <c r="W2095" s="3">
        <v>199</v>
      </c>
      <c r="X2095" s="3"/>
    </row>
    <row r="2096" spans="1:24" x14ac:dyDescent="0.25">
      <c r="A2096" s="1" t="s">
        <v>6836</v>
      </c>
      <c r="B2096" s="1" t="s">
        <v>164</v>
      </c>
      <c r="C2096" s="1" t="s">
        <v>165</v>
      </c>
      <c r="D2096" s="1" t="s">
        <v>5771</v>
      </c>
      <c r="E2096" s="1" t="s">
        <v>1954</v>
      </c>
      <c r="F2096" s="2">
        <v>45507</v>
      </c>
      <c r="G2096" s="2">
        <v>45131</v>
      </c>
      <c r="H2096" s="2" t="str">
        <f>TEXT(Ecommerce_Sales[[#This Row],[Order_Date]],"mmmm")</f>
        <v>July</v>
      </c>
      <c r="I2096" s="2" t="str">
        <f>TEXT(Ecommerce_Sales[[#This Row],[Order_Date]],"yyyy")</f>
        <v>2023</v>
      </c>
      <c r="J2096" s="2" t="str">
        <f>TEXT(Ecommerce_Sales[[#This Row],[Order_Date]],"mmmm")</f>
        <v>July</v>
      </c>
      <c r="K2096" s="1" t="s">
        <v>1947</v>
      </c>
      <c r="L2096" s="1" t="s">
        <v>6837</v>
      </c>
      <c r="M2096" s="1" t="s">
        <v>2247</v>
      </c>
      <c r="N2096" s="1" t="s">
        <v>1957</v>
      </c>
      <c r="O2096" s="3">
        <v>944</v>
      </c>
      <c r="P2096">
        <v>6</v>
      </c>
      <c r="Q2096" s="3">
        <v>5665</v>
      </c>
      <c r="R2096" s="1" t="s">
        <v>1951</v>
      </c>
      <c r="S2096" s="3">
        <v>791</v>
      </c>
      <c r="T2096">
        <v>2</v>
      </c>
      <c r="U2096" t="str">
        <f>IF(Ecommerce_Sales[[#This Row],[Delivery_Time_Days]]&gt;7,"Delay",IF(Ecommerce_Sales[[#This Row],[Delivery_Time_Days]] = 0,"No delivery",IF(Ecommerce_Sales[[#This Row],[Delivery_Time_Days]]&lt;=7,"On-time")))</f>
        <v>On-time</v>
      </c>
      <c r="V2096" s="7">
        <f>Ecommerce_Sales[[#This Row],[Profit]]/Ecommerce_Sales[[#This Row],[Total_Price]]</f>
        <v>0.15004413062665489</v>
      </c>
      <c r="W2096" s="3">
        <v>850</v>
      </c>
      <c r="X2096" s="3"/>
    </row>
    <row r="2097" spans="1:24" x14ac:dyDescent="0.25">
      <c r="A2097" s="1" t="s">
        <v>6838</v>
      </c>
      <c r="B2097" s="1" t="s">
        <v>1349</v>
      </c>
      <c r="C2097" s="1" t="s">
        <v>1350</v>
      </c>
      <c r="D2097" s="1" t="s">
        <v>4308</v>
      </c>
      <c r="E2097" s="1" t="s">
        <v>1966</v>
      </c>
      <c r="F2097" s="2">
        <v>44961</v>
      </c>
      <c r="G2097" s="2">
        <v>45108</v>
      </c>
      <c r="H2097" s="2" t="str">
        <f>TEXT(Ecommerce_Sales[[#This Row],[Order_Date]],"mmmm")</f>
        <v>July</v>
      </c>
      <c r="I2097" s="2" t="str">
        <f>TEXT(Ecommerce_Sales[[#This Row],[Order_Date]],"yyyy")</f>
        <v>2023</v>
      </c>
      <c r="J2097" s="2" t="str">
        <f>TEXT(Ecommerce_Sales[[#This Row],[Order_Date]],"mmmm")</f>
        <v>July</v>
      </c>
      <c r="K2097" s="1" t="s">
        <v>1947</v>
      </c>
      <c r="L2097" s="1" t="s">
        <v>6839</v>
      </c>
      <c r="M2097" s="1" t="s">
        <v>2247</v>
      </c>
      <c r="N2097" s="1" t="s">
        <v>1957</v>
      </c>
      <c r="O2097" s="3">
        <v>1163</v>
      </c>
      <c r="P2097">
        <v>3</v>
      </c>
      <c r="Q2097" s="3">
        <v>3489</v>
      </c>
      <c r="R2097" s="1" t="s">
        <v>1951</v>
      </c>
      <c r="S2097" s="3">
        <v>315</v>
      </c>
      <c r="T2097">
        <v>3</v>
      </c>
      <c r="U2097" t="str">
        <f>IF(Ecommerce_Sales[[#This Row],[Delivery_Time_Days]]&gt;7,"Delay",IF(Ecommerce_Sales[[#This Row],[Delivery_Time_Days]] = 0,"No delivery",IF(Ecommerce_Sales[[#This Row],[Delivery_Time_Days]]&lt;=7,"On-time")))</f>
        <v>On-time</v>
      </c>
      <c r="V2097" s="7">
        <f>Ecommerce_Sales[[#This Row],[Profit]]/Ecommerce_Sales[[#This Row],[Total_Price]]</f>
        <v>0.14989968472341644</v>
      </c>
      <c r="W2097" s="3">
        <v>523</v>
      </c>
      <c r="X2097" s="3"/>
    </row>
    <row r="2098" spans="1:24" x14ac:dyDescent="0.25">
      <c r="A2098" s="1" t="s">
        <v>6840</v>
      </c>
      <c r="B2098" s="1" t="s">
        <v>292</v>
      </c>
      <c r="C2098" s="1" t="s">
        <v>293</v>
      </c>
      <c r="D2098" s="1" t="s">
        <v>3342</v>
      </c>
      <c r="E2098" s="1" t="s">
        <v>1954</v>
      </c>
      <c r="F2098" s="2">
        <v>45009</v>
      </c>
      <c r="G2098" s="2">
        <v>45649</v>
      </c>
      <c r="H2098" s="2" t="str">
        <f>TEXT(Ecommerce_Sales[[#This Row],[Order_Date]],"mmmm")</f>
        <v>December</v>
      </c>
      <c r="I2098" s="2" t="str">
        <f>TEXT(Ecommerce_Sales[[#This Row],[Order_Date]],"yyyy")</f>
        <v>2024</v>
      </c>
      <c r="J2098" s="2" t="str">
        <f>TEXT(Ecommerce_Sales[[#This Row],[Order_Date]],"mmmm")</f>
        <v>December</v>
      </c>
      <c r="K2098" s="1" t="s">
        <v>1947</v>
      </c>
      <c r="L2098" s="1" t="s">
        <v>6841</v>
      </c>
      <c r="M2098" s="1" t="s">
        <v>1956</v>
      </c>
      <c r="N2098" s="1" t="s">
        <v>1957</v>
      </c>
      <c r="O2098" s="3">
        <v>96</v>
      </c>
      <c r="P2098">
        <v>2</v>
      </c>
      <c r="Q2098" s="3">
        <v>193</v>
      </c>
      <c r="R2098" s="1" t="s">
        <v>2012</v>
      </c>
      <c r="S2098" s="3">
        <v>15</v>
      </c>
      <c r="T2098">
        <v>5</v>
      </c>
      <c r="U2098" t="str">
        <f>IF(Ecommerce_Sales[[#This Row],[Delivery_Time_Days]]&gt;7,"Delay",IF(Ecommerce_Sales[[#This Row],[Delivery_Time_Days]] = 0,"No delivery",IF(Ecommerce_Sales[[#This Row],[Delivery_Time_Days]]&lt;=7,"On-time")))</f>
        <v>On-time</v>
      </c>
      <c r="V2098" s="7">
        <f>Ecommerce_Sales[[#This Row],[Profit]]/Ecommerce_Sales[[#This Row],[Total_Price]]</f>
        <v>0.15025906735751296</v>
      </c>
      <c r="W2098" s="3">
        <v>29</v>
      </c>
      <c r="X2098" s="3"/>
    </row>
    <row r="2099" spans="1:24" x14ac:dyDescent="0.25">
      <c r="A2099" s="1" t="s">
        <v>6842</v>
      </c>
      <c r="B2099" s="1" t="s">
        <v>200</v>
      </c>
      <c r="C2099" s="1" t="s">
        <v>201</v>
      </c>
      <c r="D2099" s="1" t="s">
        <v>4177</v>
      </c>
      <c r="E2099" s="1" t="s">
        <v>1996</v>
      </c>
      <c r="F2099" s="2">
        <v>44962</v>
      </c>
      <c r="G2099" s="2">
        <v>45631</v>
      </c>
      <c r="H2099" s="2" t="str">
        <f>TEXT(Ecommerce_Sales[[#This Row],[Order_Date]],"mmmm")</f>
        <v>December</v>
      </c>
      <c r="I2099" s="2" t="str">
        <f>TEXT(Ecommerce_Sales[[#This Row],[Order_Date]],"yyyy")</f>
        <v>2024</v>
      </c>
      <c r="J2099" s="2" t="str">
        <f>TEXT(Ecommerce_Sales[[#This Row],[Order_Date]],"mmmm")</f>
        <v>December</v>
      </c>
      <c r="K2099" s="1" t="s">
        <v>1947</v>
      </c>
      <c r="L2099" s="1" t="s">
        <v>6843</v>
      </c>
      <c r="M2099" s="1" t="s">
        <v>1977</v>
      </c>
      <c r="N2099" s="1" t="s">
        <v>1978</v>
      </c>
      <c r="O2099" s="3">
        <v>1491</v>
      </c>
      <c r="P2099">
        <v>4</v>
      </c>
      <c r="Q2099" s="3">
        <v>5965</v>
      </c>
      <c r="R2099" s="1" t="s">
        <v>1958</v>
      </c>
      <c r="S2099" s="3">
        <v>595</v>
      </c>
      <c r="T2099">
        <v>7</v>
      </c>
      <c r="U2099" t="str">
        <f>IF(Ecommerce_Sales[[#This Row],[Delivery_Time_Days]]&gt;7,"Delay",IF(Ecommerce_Sales[[#This Row],[Delivery_Time_Days]] = 0,"No delivery",IF(Ecommerce_Sales[[#This Row],[Delivery_Time_Days]]&lt;=7,"On-time")))</f>
        <v>On-time</v>
      </c>
      <c r="V2099" s="7">
        <f>Ecommerce_Sales[[#This Row],[Profit]]/Ecommerce_Sales[[#This Row],[Total_Price]]</f>
        <v>0.35004191114836547</v>
      </c>
      <c r="W2099" s="3">
        <v>2088</v>
      </c>
      <c r="X2099" s="3"/>
    </row>
    <row r="2100" spans="1:24" x14ac:dyDescent="0.25">
      <c r="A2100" s="1" t="s">
        <v>6844</v>
      </c>
      <c r="B2100" s="1" t="s">
        <v>468</v>
      </c>
      <c r="C2100" s="1" t="s">
        <v>469</v>
      </c>
      <c r="D2100" s="1" t="s">
        <v>2393</v>
      </c>
      <c r="E2100" s="1" t="s">
        <v>1981</v>
      </c>
      <c r="F2100" s="2">
        <v>44945</v>
      </c>
      <c r="G2100" s="2">
        <v>45510</v>
      </c>
      <c r="H2100" s="2" t="str">
        <f>TEXT(Ecommerce_Sales[[#This Row],[Order_Date]],"mmmm")</f>
        <v>August</v>
      </c>
      <c r="I2100" s="2" t="str">
        <f>TEXT(Ecommerce_Sales[[#This Row],[Order_Date]],"yyyy")</f>
        <v>2024</v>
      </c>
      <c r="J2100" s="2" t="str">
        <f>TEXT(Ecommerce_Sales[[#This Row],[Order_Date]],"mmmm")</f>
        <v>August</v>
      </c>
      <c r="K2100" s="1" t="s">
        <v>1947</v>
      </c>
      <c r="L2100" s="1" t="s">
        <v>4139</v>
      </c>
      <c r="M2100" s="1" t="s">
        <v>2058</v>
      </c>
      <c r="N2100" s="1" t="s">
        <v>1950</v>
      </c>
      <c r="O2100" s="3">
        <v>175</v>
      </c>
      <c r="P2100">
        <v>3</v>
      </c>
      <c r="Q2100" s="3">
        <v>524</v>
      </c>
      <c r="R2100" s="1" t="s">
        <v>1958</v>
      </c>
      <c r="S2100" s="3">
        <v>49</v>
      </c>
      <c r="T2100">
        <v>7</v>
      </c>
      <c r="U2100" t="str">
        <f>IF(Ecommerce_Sales[[#This Row],[Delivery_Time_Days]]&gt;7,"Delay",IF(Ecommerce_Sales[[#This Row],[Delivery_Time_Days]] = 0,"No delivery",IF(Ecommerce_Sales[[#This Row],[Delivery_Time_Days]]&lt;=7,"On-time")))</f>
        <v>On-time</v>
      </c>
      <c r="V2100" s="7">
        <f>Ecommerce_Sales[[#This Row],[Profit]]/Ecommerce_Sales[[#This Row],[Total_Price]]</f>
        <v>0.40076335877862596</v>
      </c>
      <c r="W2100" s="3">
        <v>210</v>
      </c>
      <c r="X2100" s="3"/>
    </row>
    <row r="2101" spans="1:24" x14ac:dyDescent="0.25">
      <c r="A2101" s="1" t="s">
        <v>6845</v>
      </c>
      <c r="B2101" s="1" t="s">
        <v>988</v>
      </c>
      <c r="C2101" s="1" t="s">
        <v>989</v>
      </c>
      <c r="D2101" s="1" t="s">
        <v>6846</v>
      </c>
      <c r="E2101" s="1" t="s">
        <v>2005</v>
      </c>
      <c r="F2101" s="2">
        <v>45052</v>
      </c>
      <c r="G2101" s="2">
        <v>45410</v>
      </c>
      <c r="H2101" s="2" t="str">
        <f>TEXT(Ecommerce_Sales[[#This Row],[Order_Date]],"mmmm")</f>
        <v>April</v>
      </c>
      <c r="I2101" s="2" t="str">
        <f>TEXT(Ecommerce_Sales[[#This Row],[Order_Date]],"yyyy")</f>
        <v>2024</v>
      </c>
      <c r="J2101" s="2" t="str">
        <f>TEXT(Ecommerce_Sales[[#This Row],[Order_Date]],"mmmm")</f>
        <v>April</v>
      </c>
      <c r="K2101" s="1" t="s">
        <v>1986</v>
      </c>
      <c r="L2101" s="1" t="s">
        <v>6847</v>
      </c>
      <c r="M2101" s="1" t="s">
        <v>2247</v>
      </c>
      <c r="N2101" s="1" t="s">
        <v>1957</v>
      </c>
      <c r="O2101" s="3">
        <v>94</v>
      </c>
      <c r="P2101">
        <v>1</v>
      </c>
      <c r="Q2101" s="3">
        <v>94</v>
      </c>
      <c r="R2101" s="1" t="s">
        <v>2008</v>
      </c>
      <c r="S2101" s="3">
        <v>6</v>
      </c>
      <c r="U2101" t="str">
        <f>IF(Ecommerce_Sales[[#This Row],[Delivery_Time_Days]]&gt;7,"Delay",IF(Ecommerce_Sales[[#This Row],[Delivery_Time_Days]] = 0,"No delivery",IF(Ecommerce_Sales[[#This Row],[Delivery_Time_Days]]&lt;=7,"On-time")))</f>
        <v>No delivery</v>
      </c>
      <c r="V2101" s="7">
        <f>Ecommerce_Sales[[#This Row],[Profit]]/Ecommerce_Sales[[#This Row],[Total_Price]]</f>
        <v>0.14893617021276595</v>
      </c>
      <c r="W2101" s="3">
        <v>14</v>
      </c>
      <c r="X2101" s="3"/>
    </row>
    <row r="2102" spans="1:24" x14ac:dyDescent="0.25">
      <c r="A2102" s="1" t="s">
        <v>6848</v>
      </c>
      <c r="B2102" s="1" t="s">
        <v>507</v>
      </c>
      <c r="C2102" s="1" t="s">
        <v>508</v>
      </c>
      <c r="D2102" s="1" t="s">
        <v>6621</v>
      </c>
      <c r="E2102" s="1" t="s">
        <v>1966</v>
      </c>
      <c r="F2102" s="2">
        <v>44962</v>
      </c>
      <c r="G2102" s="2">
        <v>45027</v>
      </c>
      <c r="H2102" s="2" t="str">
        <f>TEXT(Ecommerce_Sales[[#This Row],[Order_Date]],"mmmm")</f>
        <v>April</v>
      </c>
      <c r="I2102" s="2" t="str">
        <f>TEXT(Ecommerce_Sales[[#This Row],[Order_Date]],"yyyy")</f>
        <v>2023</v>
      </c>
      <c r="J2102" s="2" t="str">
        <f>TEXT(Ecommerce_Sales[[#This Row],[Order_Date]],"mmmm")</f>
        <v>April</v>
      </c>
      <c r="K2102" s="1" t="s">
        <v>1947</v>
      </c>
      <c r="L2102" s="1" t="s">
        <v>2417</v>
      </c>
      <c r="M2102" s="1" t="s">
        <v>1956</v>
      </c>
      <c r="N2102" s="1" t="s">
        <v>1957</v>
      </c>
      <c r="O2102" s="3">
        <v>171</v>
      </c>
      <c r="P2102">
        <v>2</v>
      </c>
      <c r="Q2102" s="3">
        <v>342</v>
      </c>
      <c r="R2102" s="1" t="s">
        <v>1958</v>
      </c>
      <c r="S2102" s="3">
        <v>46</v>
      </c>
      <c r="T2102">
        <v>8</v>
      </c>
      <c r="U2102" t="str">
        <f>IF(Ecommerce_Sales[[#This Row],[Delivery_Time_Days]]&gt;7,"Delay",IF(Ecommerce_Sales[[#This Row],[Delivery_Time_Days]] = 0,"No delivery",IF(Ecommerce_Sales[[#This Row],[Delivery_Time_Days]]&lt;=7,"On-time")))</f>
        <v>Delay</v>
      </c>
      <c r="V2102" s="7">
        <f>Ecommerce_Sales[[#This Row],[Profit]]/Ecommerce_Sales[[#This Row],[Total_Price]]</f>
        <v>0.14912280701754385</v>
      </c>
      <c r="W2102" s="3">
        <v>51</v>
      </c>
      <c r="X2102" s="3"/>
    </row>
    <row r="2103" spans="1:24" x14ac:dyDescent="0.25">
      <c r="A2103" s="1" t="s">
        <v>6849</v>
      </c>
      <c r="B2103" s="1" t="s">
        <v>497</v>
      </c>
      <c r="C2103" s="1" t="s">
        <v>498</v>
      </c>
      <c r="D2103" s="1" t="s">
        <v>4429</v>
      </c>
      <c r="E2103" s="1" t="s">
        <v>1996</v>
      </c>
      <c r="F2103" s="2">
        <v>45077</v>
      </c>
      <c r="G2103" s="2">
        <v>45410</v>
      </c>
      <c r="H2103" s="2" t="str">
        <f>TEXT(Ecommerce_Sales[[#This Row],[Order_Date]],"mmmm")</f>
        <v>April</v>
      </c>
      <c r="I2103" s="2" t="str">
        <f>TEXT(Ecommerce_Sales[[#This Row],[Order_Date]],"yyyy")</f>
        <v>2024</v>
      </c>
      <c r="J2103" s="2" t="str">
        <f>TEXT(Ecommerce_Sales[[#This Row],[Order_Date]],"mmmm")</f>
        <v>April</v>
      </c>
      <c r="K2103" s="1" t="s">
        <v>1947</v>
      </c>
      <c r="L2103" s="1" t="s">
        <v>6850</v>
      </c>
      <c r="M2103" s="1" t="s">
        <v>2058</v>
      </c>
      <c r="N2103" s="1" t="s">
        <v>1950</v>
      </c>
      <c r="O2103" s="3">
        <v>1034</v>
      </c>
      <c r="P2103">
        <v>5</v>
      </c>
      <c r="Q2103" s="3">
        <v>5171</v>
      </c>
      <c r="R2103" s="1" t="s">
        <v>1958</v>
      </c>
      <c r="S2103" s="3">
        <v>538</v>
      </c>
      <c r="T2103">
        <v>10</v>
      </c>
      <c r="U2103" t="str">
        <f>IF(Ecommerce_Sales[[#This Row],[Delivery_Time_Days]]&gt;7,"Delay",IF(Ecommerce_Sales[[#This Row],[Delivery_Time_Days]] = 0,"No delivery",IF(Ecommerce_Sales[[#This Row],[Delivery_Time_Days]]&lt;=7,"On-time")))</f>
        <v>Delay</v>
      </c>
      <c r="V2103" s="7">
        <f>Ecommerce_Sales[[#This Row],[Profit]]/Ecommerce_Sales[[#This Row],[Total_Price]]</f>
        <v>0.39992264552310963</v>
      </c>
      <c r="W2103" s="3">
        <v>2068</v>
      </c>
      <c r="X2103" s="3"/>
    </row>
    <row r="2104" spans="1:24" x14ac:dyDescent="0.25">
      <c r="A2104" s="1" t="s">
        <v>6851</v>
      </c>
      <c r="B2104" s="1" t="s">
        <v>1383</v>
      </c>
      <c r="C2104" s="1" t="s">
        <v>1618</v>
      </c>
      <c r="D2104" s="1" t="s">
        <v>3459</v>
      </c>
      <c r="E2104" s="1" t="s">
        <v>1961</v>
      </c>
      <c r="F2104" s="2">
        <v>45516</v>
      </c>
      <c r="G2104" s="2">
        <v>44931</v>
      </c>
      <c r="H2104" s="2" t="str">
        <f>TEXT(Ecommerce_Sales[[#This Row],[Order_Date]],"mmmm")</f>
        <v>January</v>
      </c>
      <c r="I2104" s="2" t="str">
        <f>TEXT(Ecommerce_Sales[[#This Row],[Order_Date]],"yyyy")</f>
        <v>2023</v>
      </c>
      <c r="J2104" s="2" t="str">
        <f>TEXT(Ecommerce_Sales[[#This Row],[Order_Date]],"mmmm")</f>
        <v>January</v>
      </c>
      <c r="K2104" s="1" t="s">
        <v>1947</v>
      </c>
      <c r="L2104" s="1" t="s">
        <v>3773</v>
      </c>
      <c r="M2104" s="1" t="s">
        <v>1972</v>
      </c>
      <c r="N2104" s="1" t="s">
        <v>1973</v>
      </c>
      <c r="O2104" s="3">
        <v>693</v>
      </c>
      <c r="P2104">
        <v>2</v>
      </c>
      <c r="Q2104" s="3">
        <v>1386</v>
      </c>
      <c r="R2104" s="1" t="s">
        <v>1958</v>
      </c>
      <c r="S2104" s="3">
        <v>79</v>
      </c>
      <c r="T2104">
        <v>4</v>
      </c>
      <c r="U2104" t="str">
        <f>IF(Ecommerce_Sales[[#This Row],[Delivery_Time_Days]]&gt;7,"Delay",IF(Ecommerce_Sales[[#This Row],[Delivery_Time_Days]] = 0,"No delivery",IF(Ecommerce_Sales[[#This Row],[Delivery_Time_Days]]&lt;=7,"On-time")))</f>
        <v>On-time</v>
      </c>
      <c r="V2104" s="7">
        <f>Ecommerce_Sales[[#This Row],[Profit]]/Ecommerce_Sales[[#This Row],[Total_Price]]</f>
        <v>0.30014430014430016</v>
      </c>
      <c r="W2104" s="3">
        <v>416</v>
      </c>
      <c r="X2104" s="3"/>
    </row>
    <row r="2105" spans="1:24" x14ac:dyDescent="0.25">
      <c r="A2105" s="1" t="s">
        <v>6852</v>
      </c>
      <c r="B2105" s="1" t="s">
        <v>434</v>
      </c>
      <c r="C2105" s="1" t="s">
        <v>435</v>
      </c>
      <c r="D2105" s="1" t="s">
        <v>1980</v>
      </c>
      <c r="E2105" s="1" t="s">
        <v>1981</v>
      </c>
      <c r="F2105" s="2">
        <v>45463</v>
      </c>
      <c r="G2105" s="2">
        <v>45624</v>
      </c>
      <c r="H2105" s="2" t="str">
        <f>TEXT(Ecommerce_Sales[[#This Row],[Order_Date]],"mmmm")</f>
        <v>November</v>
      </c>
      <c r="I2105" s="2" t="str">
        <f>TEXT(Ecommerce_Sales[[#This Row],[Order_Date]],"yyyy")</f>
        <v>2024</v>
      </c>
      <c r="J2105" s="2" t="str">
        <f>TEXT(Ecommerce_Sales[[#This Row],[Order_Date]],"mmmm")</f>
        <v>November</v>
      </c>
      <c r="K2105" s="1" t="s">
        <v>1947</v>
      </c>
      <c r="L2105" s="1" t="s">
        <v>6853</v>
      </c>
      <c r="M2105" s="1" t="s">
        <v>2043</v>
      </c>
      <c r="N2105" s="1" t="s">
        <v>1989</v>
      </c>
      <c r="O2105" s="3">
        <v>1026</v>
      </c>
      <c r="P2105">
        <v>6</v>
      </c>
      <c r="Q2105" s="3">
        <v>6157</v>
      </c>
      <c r="R2105" s="1" t="s">
        <v>1951</v>
      </c>
      <c r="S2105" s="3">
        <v>398</v>
      </c>
      <c r="T2105">
        <v>4</v>
      </c>
      <c r="U2105" t="str">
        <f>IF(Ecommerce_Sales[[#This Row],[Delivery_Time_Days]]&gt;7,"Delay",IF(Ecommerce_Sales[[#This Row],[Delivery_Time_Days]] = 0,"No delivery",IF(Ecommerce_Sales[[#This Row],[Delivery_Time_Days]]&lt;=7,"On-time")))</f>
        <v>On-time</v>
      </c>
      <c r="V2105" s="7">
        <f>Ecommerce_Sales[[#This Row],[Profit]]/Ecommerce_Sales[[#This Row],[Total_Price]]</f>
        <v>0.24995939580964754</v>
      </c>
      <c r="W2105" s="3">
        <v>1539</v>
      </c>
      <c r="X2105" s="3"/>
    </row>
    <row r="2106" spans="1:24" x14ac:dyDescent="0.25">
      <c r="A2106" s="1" t="s">
        <v>6854</v>
      </c>
      <c r="B2106" s="1" t="s">
        <v>1412</v>
      </c>
      <c r="C2106" s="1" t="s">
        <v>1413</v>
      </c>
      <c r="D2106" s="1" t="s">
        <v>3299</v>
      </c>
      <c r="E2106" s="1" t="s">
        <v>1961</v>
      </c>
      <c r="F2106" s="2">
        <v>45351</v>
      </c>
      <c r="G2106" s="2">
        <v>45353</v>
      </c>
      <c r="H2106" s="2" t="str">
        <f>TEXT(Ecommerce_Sales[[#This Row],[Order_Date]],"mmmm")</f>
        <v>March</v>
      </c>
      <c r="I2106" s="2" t="str">
        <f>TEXT(Ecommerce_Sales[[#This Row],[Order_Date]],"yyyy")</f>
        <v>2024</v>
      </c>
      <c r="J2106" s="2" t="str">
        <f>TEXT(Ecommerce_Sales[[#This Row],[Order_Date]],"mmmm")</f>
        <v>March</v>
      </c>
      <c r="K2106" s="1" t="s">
        <v>1947</v>
      </c>
      <c r="L2106" s="1" t="s">
        <v>6855</v>
      </c>
      <c r="M2106" s="1" t="s">
        <v>1988</v>
      </c>
      <c r="N2106" s="1" t="s">
        <v>1989</v>
      </c>
      <c r="O2106" s="3">
        <v>289</v>
      </c>
      <c r="P2106">
        <v>2</v>
      </c>
      <c r="Q2106" s="3">
        <v>577</v>
      </c>
      <c r="R2106" s="1" t="s">
        <v>1958</v>
      </c>
      <c r="S2106" s="3">
        <v>60</v>
      </c>
      <c r="T2106">
        <v>8</v>
      </c>
      <c r="U2106" t="str">
        <f>IF(Ecommerce_Sales[[#This Row],[Delivery_Time_Days]]&gt;7,"Delay",IF(Ecommerce_Sales[[#This Row],[Delivery_Time_Days]] = 0,"No delivery",IF(Ecommerce_Sales[[#This Row],[Delivery_Time_Days]]&lt;=7,"On-time")))</f>
        <v>Delay</v>
      </c>
      <c r="V2106" s="7">
        <f>Ecommerce_Sales[[#This Row],[Profit]]/Ecommerce_Sales[[#This Row],[Total_Price]]</f>
        <v>0.24956672443674177</v>
      </c>
      <c r="W2106" s="3">
        <v>144</v>
      </c>
      <c r="X2106" s="3"/>
    </row>
    <row r="2107" spans="1:24" x14ac:dyDescent="0.25">
      <c r="A2107" s="1" t="s">
        <v>6856</v>
      </c>
      <c r="B2107" s="1" t="s">
        <v>62</v>
      </c>
      <c r="C2107" s="1" t="s">
        <v>63</v>
      </c>
      <c r="D2107" s="1" t="s">
        <v>6857</v>
      </c>
      <c r="E2107" s="1" t="s">
        <v>1966</v>
      </c>
      <c r="F2107" s="2">
        <v>45621</v>
      </c>
      <c r="G2107" s="2">
        <v>45073</v>
      </c>
      <c r="H2107" s="2" t="str">
        <f>TEXT(Ecommerce_Sales[[#This Row],[Order_Date]],"mmmm")</f>
        <v>May</v>
      </c>
      <c r="I2107" s="2" t="str">
        <f>TEXT(Ecommerce_Sales[[#This Row],[Order_Date]],"yyyy")</f>
        <v>2023</v>
      </c>
      <c r="J2107" s="2" t="str">
        <f>TEXT(Ecommerce_Sales[[#This Row],[Order_Date]],"mmmm")</f>
        <v>May</v>
      </c>
      <c r="K2107" s="1" t="s">
        <v>1947</v>
      </c>
      <c r="L2107" s="1" t="s">
        <v>6858</v>
      </c>
      <c r="M2107" s="1" t="s">
        <v>2043</v>
      </c>
      <c r="N2107" s="1" t="s">
        <v>1989</v>
      </c>
      <c r="O2107" s="3">
        <v>100</v>
      </c>
      <c r="P2107">
        <v>4</v>
      </c>
      <c r="Q2107" s="3">
        <v>400</v>
      </c>
      <c r="R2107" s="1" t="s">
        <v>1951</v>
      </c>
      <c r="S2107" s="3">
        <v>26</v>
      </c>
      <c r="T2107">
        <v>5</v>
      </c>
      <c r="U2107" t="str">
        <f>IF(Ecommerce_Sales[[#This Row],[Delivery_Time_Days]]&gt;7,"Delay",IF(Ecommerce_Sales[[#This Row],[Delivery_Time_Days]] = 0,"No delivery",IF(Ecommerce_Sales[[#This Row],[Delivery_Time_Days]]&lt;=7,"On-time")))</f>
        <v>On-time</v>
      </c>
      <c r="V2107" s="7">
        <f>Ecommerce_Sales[[#This Row],[Profit]]/Ecommerce_Sales[[#This Row],[Total_Price]]</f>
        <v>0.25</v>
      </c>
      <c r="W2107" s="3">
        <v>100</v>
      </c>
      <c r="X2107" s="3"/>
    </row>
    <row r="2108" spans="1:24" x14ac:dyDescent="0.25">
      <c r="A2108" s="1" t="s">
        <v>6859</v>
      </c>
      <c r="B2108" s="1" t="s">
        <v>254</v>
      </c>
      <c r="C2108" s="1" t="s">
        <v>255</v>
      </c>
      <c r="D2108" s="1" t="s">
        <v>6860</v>
      </c>
      <c r="E2108" s="1" t="s">
        <v>1966</v>
      </c>
      <c r="F2108" s="2">
        <v>45645</v>
      </c>
      <c r="G2108" s="2">
        <v>45152</v>
      </c>
      <c r="H2108" s="2" t="str">
        <f>TEXT(Ecommerce_Sales[[#This Row],[Order_Date]],"mmmm")</f>
        <v>August</v>
      </c>
      <c r="I2108" s="2" t="str">
        <f>TEXT(Ecommerce_Sales[[#This Row],[Order_Date]],"yyyy")</f>
        <v>2023</v>
      </c>
      <c r="J2108" s="2" t="str">
        <f>TEXT(Ecommerce_Sales[[#This Row],[Order_Date]],"mmmm")</f>
        <v>August</v>
      </c>
      <c r="K2108" s="1" t="s">
        <v>1947</v>
      </c>
      <c r="L2108" s="1" t="s">
        <v>6861</v>
      </c>
      <c r="M2108" s="1" t="s">
        <v>2079</v>
      </c>
      <c r="N2108" s="1" t="s">
        <v>1973</v>
      </c>
      <c r="O2108" s="3">
        <v>677</v>
      </c>
      <c r="P2108">
        <v>6</v>
      </c>
      <c r="Q2108" s="3">
        <v>4060</v>
      </c>
      <c r="R2108" s="1" t="s">
        <v>2008</v>
      </c>
      <c r="S2108" s="3">
        <v>503</v>
      </c>
      <c r="T2108">
        <v>10</v>
      </c>
      <c r="U2108" t="str">
        <f>IF(Ecommerce_Sales[[#This Row],[Delivery_Time_Days]]&gt;7,"Delay",IF(Ecommerce_Sales[[#This Row],[Delivery_Time_Days]] = 0,"No delivery",IF(Ecommerce_Sales[[#This Row],[Delivery_Time_Days]]&lt;=7,"On-time")))</f>
        <v>Delay</v>
      </c>
      <c r="V2108" s="7">
        <f>Ecommerce_Sales[[#This Row],[Profit]]/Ecommerce_Sales[[#This Row],[Total_Price]]</f>
        <v>0.3</v>
      </c>
      <c r="W2108" s="3">
        <v>1218</v>
      </c>
      <c r="X2108" s="3"/>
    </row>
    <row r="2109" spans="1:24" x14ac:dyDescent="0.25">
      <c r="A2109" s="1" t="s">
        <v>6862</v>
      </c>
      <c r="B2109" s="1" t="s">
        <v>1189</v>
      </c>
      <c r="C2109" s="1" t="s">
        <v>1190</v>
      </c>
      <c r="D2109" s="1" t="s">
        <v>6863</v>
      </c>
      <c r="E2109" s="1" t="s">
        <v>1966</v>
      </c>
      <c r="F2109" s="2">
        <v>45326</v>
      </c>
      <c r="G2109" s="2">
        <v>45471</v>
      </c>
      <c r="H2109" s="2" t="str">
        <f>TEXT(Ecommerce_Sales[[#This Row],[Order_Date]],"mmmm")</f>
        <v>June</v>
      </c>
      <c r="I2109" s="2" t="str">
        <f>TEXT(Ecommerce_Sales[[#This Row],[Order_Date]],"yyyy")</f>
        <v>2024</v>
      </c>
      <c r="J2109" s="2" t="str">
        <f>TEXT(Ecommerce_Sales[[#This Row],[Order_Date]],"mmmm")</f>
        <v>June</v>
      </c>
      <c r="K2109" s="1" t="s">
        <v>1947</v>
      </c>
      <c r="L2109" s="1" t="s">
        <v>4279</v>
      </c>
      <c r="M2109" s="1" t="s">
        <v>2104</v>
      </c>
      <c r="N2109" s="1" t="s">
        <v>1978</v>
      </c>
      <c r="O2109" s="3">
        <v>219</v>
      </c>
      <c r="P2109">
        <v>6</v>
      </c>
      <c r="Q2109" s="3">
        <v>1313</v>
      </c>
      <c r="R2109" s="1" t="s">
        <v>1951</v>
      </c>
      <c r="S2109" s="3">
        <v>125</v>
      </c>
      <c r="T2109">
        <v>8</v>
      </c>
      <c r="U2109" t="str">
        <f>IF(Ecommerce_Sales[[#This Row],[Delivery_Time_Days]]&gt;7,"Delay",IF(Ecommerce_Sales[[#This Row],[Delivery_Time_Days]] = 0,"No delivery",IF(Ecommerce_Sales[[#This Row],[Delivery_Time_Days]]&lt;=7,"On-time")))</f>
        <v>Delay</v>
      </c>
      <c r="V2109" s="7">
        <f>Ecommerce_Sales[[#This Row],[Profit]]/Ecommerce_Sales[[#This Row],[Total_Price]]</f>
        <v>0.35034272658035032</v>
      </c>
      <c r="W2109" s="3">
        <v>460</v>
      </c>
      <c r="X2109" s="3"/>
    </row>
    <row r="2110" spans="1:24" x14ac:dyDescent="0.25">
      <c r="A2110" s="1" t="s">
        <v>6864</v>
      </c>
      <c r="B2110" s="1" t="s">
        <v>486</v>
      </c>
      <c r="C2110" s="1" t="s">
        <v>487</v>
      </c>
      <c r="D2110" s="1" t="s">
        <v>6865</v>
      </c>
      <c r="E2110" s="1" t="s">
        <v>1996</v>
      </c>
      <c r="F2110" s="2">
        <v>45627</v>
      </c>
      <c r="G2110" s="2">
        <v>45511</v>
      </c>
      <c r="H2110" s="2" t="str">
        <f>TEXT(Ecommerce_Sales[[#This Row],[Order_Date]],"mmmm")</f>
        <v>August</v>
      </c>
      <c r="I2110" s="2" t="str">
        <f>TEXT(Ecommerce_Sales[[#This Row],[Order_Date]],"yyyy")</f>
        <v>2024</v>
      </c>
      <c r="J2110" s="2" t="str">
        <f>TEXT(Ecommerce_Sales[[#This Row],[Order_Date]],"mmmm")</f>
        <v>August</v>
      </c>
      <c r="K2110" s="1" t="s">
        <v>1992</v>
      </c>
      <c r="L2110" s="1" t="s">
        <v>6866</v>
      </c>
      <c r="M2110" s="1" t="s">
        <v>2104</v>
      </c>
      <c r="N2110" s="1" t="s">
        <v>1978</v>
      </c>
      <c r="O2110" s="3">
        <v>275</v>
      </c>
      <c r="P2110">
        <v>1</v>
      </c>
      <c r="Q2110" s="3">
        <v>275</v>
      </c>
      <c r="R2110" s="1" t="s">
        <v>1951</v>
      </c>
      <c r="S2110" s="3">
        <v>33</v>
      </c>
      <c r="U2110" t="str">
        <f>IF(Ecommerce_Sales[[#This Row],[Delivery_Time_Days]]&gt;7,"Delay",IF(Ecommerce_Sales[[#This Row],[Delivery_Time_Days]] = 0,"No delivery",IF(Ecommerce_Sales[[#This Row],[Delivery_Time_Days]]&lt;=7,"On-time")))</f>
        <v>No delivery</v>
      </c>
      <c r="V2110" s="7">
        <f>Ecommerce_Sales[[#This Row],[Profit]]/Ecommerce_Sales[[#This Row],[Total_Price]]</f>
        <v>0.34909090909090912</v>
      </c>
      <c r="W2110" s="3">
        <v>96</v>
      </c>
      <c r="X2110" s="3"/>
    </row>
    <row r="2111" spans="1:24" x14ac:dyDescent="0.25">
      <c r="A2111" s="1" t="s">
        <v>6867</v>
      </c>
      <c r="B2111" s="1" t="s">
        <v>1187</v>
      </c>
      <c r="C2111" s="1" t="s">
        <v>1188</v>
      </c>
      <c r="D2111" s="1" t="s">
        <v>2282</v>
      </c>
      <c r="E2111" s="1" t="s">
        <v>1946</v>
      </c>
      <c r="F2111" s="2">
        <v>45431</v>
      </c>
      <c r="G2111" s="2">
        <v>45486</v>
      </c>
      <c r="H2111" s="2" t="str">
        <f>TEXT(Ecommerce_Sales[[#This Row],[Order_Date]],"mmmm")</f>
        <v>July</v>
      </c>
      <c r="I2111" s="2" t="str">
        <f>TEXT(Ecommerce_Sales[[#This Row],[Order_Date]],"yyyy")</f>
        <v>2024</v>
      </c>
      <c r="J2111" s="2" t="str">
        <f>TEXT(Ecommerce_Sales[[#This Row],[Order_Date]],"mmmm")</f>
        <v>July</v>
      </c>
      <c r="K2111" s="1" t="s">
        <v>1947</v>
      </c>
      <c r="L2111" s="1" t="s">
        <v>6584</v>
      </c>
      <c r="M2111" s="1" t="s">
        <v>2043</v>
      </c>
      <c r="N2111" s="1" t="s">
        <v>1989</v>
      </c>
      <c r="O2111" s="3">
        <v>1288</v>
      </c>
      <c r="P2111">
        <v>3</v>
      </c>
      <c r="Q2111" s="3">
        <v>3864</v>
      </c>
      <c r="R2111" s="1" t="s">
        <v>1958</v>
      </c>
      <c r="S2111" s="3">
        <v>474</v>
      </c>
      <c r="T2111">
        <v>4</v>
      </c>
      <c r="U2111" t="str">
        <f>IF(Ecommerce_Sales[[#This Row],[Delivery_Time_Days]]&gt;7,"Delay",IF(Ecommerce_Sales[[#This Row],[Delivery_Time_Days]] = 0,"No delivery",IF(Ecommerce_Sales[[#This Row],[Delivery_Time_Days]]&lt;=7,"On-time")))</f>
        <v>On-time</v>
      </c>
      <c r="V2111" s="7">
        <f>Ecommerce_Sales[[#This Row],[Profit]]/Ecommerce_Sales[[#This Row],[Total_Price]]</f>
        <v>0.25</v>
      </c>
      <c r="W2111" s="3">
        <v>966</v>
      </c>
      <c r="X2111" s="3"/>
    </row>
    <row r="2112" spans="1:24" x14ac:dyDescent="0.25">
      <c r="A2112" s="1" t="s">
        <v>6868</v>
      </c>
      <c r="B2112" s="1" t="s">
        <v>906</v>
      </c>
      <c r="C2112" s="1" t="s">
        <v>907</v>
      </c>
      <c r="D2112" s="1" t="s">
        <v>6869</v>
      </c>
      <c r="E2112" s="1" t="s">
        <v>1946</v>
      </c>
      <c r="F2112" s="2">
        <v>45095</v>
      </c>
      <c r="G2112" s="2">
        <v>45404</v>
      </c>
      <c r="H2112" s="2" t="str">
        <f>TEXT(Ecommerce_Sales[[#This Row],[Order_Date]],"mmmm")</f>
        <v>April</v>
      </c>
      <c r="I2112" s="2" t="str">
        <f>TEXT(Ecommerce_Sales[[#This Row],[Order_Date]],"yyyy")</f>
        <v>2024</v>
      </c>
      <c r="J2112" s="2" t="str">
        <f>TEXT(Ecommerce_Sales[[#This Row],[Order_Date]],"mmmm")</f>
        <v>April</v>
      </c>
      <c r="K2112" s="1" t="s">
        <v>1947</v>
      </c>
      <c r="L2112" s="1" t="s">
        <v>3348</v>
      </c>
      <c r="M2112" s="1" t="s">
        <v>2047</v>
      </c>
      <c r="N2112" s="1" t="s">
        <v>1989</v>
      </c>
      <c r="O2112" s="3">
        <v>895</v>
      </c>
      <c r="P2112">
        <v>5</v>
      </c>
      <c r="Q2112" s="3">
        <v>4473</v>
      </c>
      <c r="R2112" s="1" t="s">
        <v>1951</v>
      </c>
      <c r="S2112" s="3">
        <v>509</v>
      </c>
      <c r="T2112">
        <v>8</v>
      </c>
      <c r="U2112" t="str">
        <f>IF(Ecommerce_Sales[[#This Row],[Delivery_Time_Days]]&gt;7,"Delay",IF(Ecommerce_Sales[[#This Row],[Delivery_Time_Days]] = 0,"No delivery",IF(Ecommerce_Sales[[#This Row],[Delivery_Time_Days]]&lt;=7,"On-time")))</f>
        <v>Delay</v>
      </c>
      <c r="V2112" s="7">
        <f>Ecommerce_Sales[[#This Row],[Profit]]/Ecommerce_Sales[[#This Row],[Total_Price]]</f>
        <v>0.24994410909903866</v>
      </c>
      <c r="W2112" s="3">
        <v>1118</v>
      </c>
      <c r="X2112" s="3"/>
    </row>
    <row r="2113" spans="1:24" x14ac:dyDescent="0.25">
      <c r="A2113" s="1" t="s">
        <v>6870</v>
      </c>
      <c r="B2113" s="1" t="s">
        <v>559</v>
      </c>
      <c r="C2113" s="1" t="s">
        <v>560</v>
      </c>
      <c r="D2113" s="1" t="s">
        <v>4185</v>
      </c>
      <c r="E2113" s="1" t="s">
        <v>1954</v>
      </c>
      <c r="F2113" s="2">
        <v>45080</v>
      </c>
      <c r="G2113" s="2">
        <v>45019</v>
      </c>
      <c r="H2113" s="2" t="str">
        <f>TEXT(Ecommerce_Sales[[#This Row],[Order_Date]],"mmmm")</f>
        <v>April</v>
      </c>
      <c r="I2113" s="2" t="str">
        <f>TEXT(Ecommerce_Sales[[#This Row],[Order_Date]],"yyyy")</f>
        <v>2023</v>
      </c>
      <c r="J2113" s="2" t="str">
        <f>TEXT(Ecommerce_Sales[[#This Row],[Order_Date]],"mmmm")</f>
        <v>April</v>
      </c>
      <c r="K2113" s="1" t="s">
        <v>1947</v>
      </c>
      <c r="L2113" s="1" t="s">
        <v>6871</v>
      </c>
      <c r="M2113" s="1" t="s">
        <v>1988</v>
      </c>
      <c r="N2113" s="1" t="s">
        <v>1989</v>
      </c>
      <c r="O2113" s="3">
        <v>820</v>
      </c>
      <c r="P2113">
        <v>3</v>
      </c>
      <c r="Q2113" s="3">
        <v>2460</v>
      </c>
      <c r="R2113" s="1" t="s">
        <v>1951</v>
      </c>
      <c r="S2113" s="3">
        <v>171</v>
      </c>
      <c r="T2113">
        <v>8</v>
      </c>
      <c r="U2113" t="str">
        <f>IF(Ecommerce_Sales[[#This Row],[Delivery_Time_Days]]&gt;7,"Delay",IF(Ecommerce_Sales[[#This Row],[Delivery_Time_Days]] = 0,"No delivery",IF(Ecommerce_Sales[[#This Row],[Delivery_Time_Days]]&lt;=7,"On-time")))</f>
        <v>Delay</v>
      </c>
      <c r="V2113" s="7">
        <f>Ecommerce_Sales[[#This Row],[Profit]]/Ecommerce_Sales[[#This Row],[Total_Price]]</f>
        <v>0.25</v>
      </c>
      <c r="W2113" s="3">
        <v>615</v>
      </c>
      <c r="X2113" s="3"/>
    </row>
    <row r="2114" spans="1:24" x14ac:dyDescent="0.25">
      <c r="A2114" s="1" t="s">
        <v>6872</v>
      </c>
      <c r="B2114" s="1" t="s">
        <v>1317</v>
      </c>
      <c r="C2114" s="1" t="s">
        <v>1318</v>
      </c>
      <c r="D2114" s="1" t="s">
        <v>3327</v>
      </c>
      <c r="E2114" s="1" t="s">
        <v>1981</v>
      </c>
      <c r="F2114" s="2">
        <v>45241</v>
      </c>
      <c r="G2114" s="2">
        <v>45359</v>
      </c>
      <c r="H2114" s="2" t="str">
        <f>TEXT(Ecommerce_Sales[[#This Row],[Order_Date]],"mmmm")</f>
        <v>March</v>
      </c>
      <c r="I2114" s="2" t="str">
        <f>TEXT(Ecommerce_Sales[[#This Row],[Order_Date]],"yyyy")</f>
        <v>2024</v>
      </c>
      <c r="J2114" s="2" t="str">
        <f>TEXT(Ecommerce_Sales[[#This Row],[Order_Date]],"mmmm")</f>
        <v>March</v>
      </c>
      <c r="K2114" s="1" t="s">
        <v>1992</v>
      </c>
      <c r="L2114" s="1" t="s">
        <v>6873</v>
      </c>
      <c r="M2114" s="1" t="s">
        <v>1988</v>
      </c>
      <c r="N2114" s="1" t="s">
        <v>1989</v>
      </c>
      <c r="O2114" s="3">
        <v>282</v>
      </c>
      <c r="P2114">
        <v>2</v>
      </c>
      <c r="Q2114" s="3">
        <v>564</v>
      </c>
      <c r="R2114" s="1" t="s">
        <v>1958</v>
      </c>
      <c r="S2114" s="3">
        <v>70</v>
      </c>
      <c r="U2114" t="str">
        <f>IF(Ecommerce_Sales[[#This Row],[Delivery_Time_Days]]&gt;7,"Delay",IF(Ecommerce_Sales[[#This Row],[Delivery_Time_Days]] = 0,"No delivery",IF(Ecommerce_Sales[[#This Row],[Delivery_Time_Days]]&lt;=7,"On-time")))</f>
        <v>No delivery</v>
      </c>
      <c r="V2114" s="7">
        <f>Ecommerce_Sales[[#This Row],[Profit]]/Ecommerce_Sales[[#This Row],[Total_Price]]</f>
        <v>0.25</v>
      </c>
      <c r="W2114" s="3">
        <v>141</v>
      </c>
      <c r="X2114" s="3"/>
    </row>
    <row r="2115" spans="1:24" x14ac:dyDescent="0.25">
      <c r="A2115" s="1" t="s">
        <v>6874</v>
      </c>
      <c r="B2115" s="1" t="s">
        <v>1543</v>
      </c>
      <c r="C2115" s="1" t="s">
        <v>1544</v>
      </c>
      <c r="D2115" s="1" t="s">
        <v>6875</v>
      </c>
      <c r="E2115" s="1" t="s">
        <v>1996</v>
      </c>
      <c r="F2115" s="2">
        <v>45315</v>
      </c>
      <c r="G2115" s="2">
        <v>45451</v>
      </c>
      <c r="H2115" s="2" t="str">
        <f>TEXT(Ecommerce_Sales[[#This Row],[Order_Date]],"mmmm")</f>
        <v>June</v>
      </c>
      <c r="I2115" s="2" t="str">
        <f>TEXT(Ecommerce_Sales[[#This Row],[Order_Date]],"yyyy")</f>
        <v>2024</v>
      </c>
      <c r="J2115" s="2" t="str">
        <f>TEXT(Ecommerce_Sales[[#This Row],[Order_Date]],"mmmm")</f>
        <v>June</v>
      </c>
      <c r="K2115" s="1" t="s">
        <v>1992</v>
      </c>
      <c r="L2115" s="1" t="s">
        <v>6876</v>
      </c>
      <c r="M2115" s="1" t="s">
        <v>1972</v>
      </c>
      <c r="N2115" s="1" t="s">
        <v>1973</v>
      </c>
      <c r="O2115" s="3">
        <v>738</v>
      </c>
      <c r="P2115">
        <v>2</v>
      </c>
      <c r="Q2115" s="3">
        <v>1476</v>
      </c>
      <c r="R2115" s="1" t="s">
        <v>1958</v>
      </c>
      <c r="S2115" s="3">
        <v>162</v>
      </c>
      <c r="U2115" t="str">
        <f>IF(Ecommerce_Sales[[#This Row],[Delivery_Time_Days]]&gt;7,"Delay",IF(Ecommerce_Sales[[#This Row],[Delivery_Time_Days]] = 0,"No delivery",IF(Ecommerce_Sales[[#This Row],[Delivery_Time_Days]]&lt;=7,"On-time")))</f>
        <v>No delivery</v>
      </c>
      <c r="V2115" s="7">
        <f>Ecommerce_Sales[[#This Row],[Profit]]/Ecommerce_Sales[[#This Row],[Total_Price]]</f>
        <v>0.30013550135501355</v>
      </c>
      <c r="W2115" s="3">
        <v>443</v>
      </c>
      <c r="X2115" s="3"/>
    </row>
    <row r="2116" spans="1:24" x14ac:dyDescent="0.25">
      <c r="A2116" s="1" t="s">
        <v>6877</v>
      </c>
      <c r="B2116" s="1" t="s">
        <v>1642</v>
      </c>
      <c r="C2116" s="1" t="s">
        <v>1643</v>
      </c>
      <c r="D2116" s="1" t="s">
        <v>5416</v>
      </c>
      <c r="E2116" s="1" t="s">
        <v>1966</v>
      </c>
      <c r="F2116" s="2">
        <v>45050</v>
      </c>
      <c r="G2116" s="2">
        <v>45330</v>
      </c>
      <c r="H2116" s="2" t="str">
        <f>TEXT(Ecommerce_Sales[[#This Row],[Order_Date]],"mmmm")</f>
        <v>February</v>
      </c>
      <c r="I2116" s="2" t="str">
        <f>TEXT(Ecommerce_Sales[[#This Row],[Order_Date]],"yyyy")</f>
        <v>2024</v>
      </c>
      <c r="J2116" s="2" t="str">
        <f>TEXT(Ecommerce_Sales[[#This Row],[Order_Date]],"mmmm")</f>
        <v>February</v>
      </c>
      <c r="K2116" s="1" t="s">
        <v>1947</v>
      </c>
      <c r="L2116" s="1" t="s">
        <v>6878</v>
      </c>
      <c r="M2116" s="1" t="s">
        <v>2043</v>
      </c>
      <c r="N2116" s="1" t="s">
        <v>1989</v>
      </c>
      <c r="O2116" s="3">
        <v>544</v>
      </c>
      <c r="P2116">
        <v>1</v>
      </c>
      <c r="Q2116" s="3">
        <v>544</v>
      </c>
      <c r="R2116" s="1" t="s">
        <v>1958</v>
      </c>
      <c r="S2116" s="3">
        <v>53</v>
      </c>
      <c r="T2116">
        <v>8</v>
      </c>
      <c r="U2116" t="str">
        <f>IF(Ecommerce_Sales[[#This Row],[Delivery_Time_Days]]&gt;7,"Delay",IF(Ecommerce_Sales[[#This Row],[Delivery_Time_Days]] = 0,"No delivery",IF(Ecommerce_Sales[[#This Row],[Delivery_Time_Days]]&lt;=7,"On-time")))</f>
        <v>Delay</v>
      </c>
      <c r="V2116" s="7">
        <f>Ecommerce_Sales[[#This Row],[Profit]]/Ecommerce_Sales[[#This Row],[Total_Price]]</f>
        <v>0.25</v>
      </c>
      <c r="W2116" s="3">
        <v>136</v>
      </c>
      <c r="X2116" s="3"/>
    </row>
    <row r="2117" spans="1:24" x14ac:dyDescent="0.25">
      <c r="A2117" s="1" t="s">
        <v>6879</v>
      </c>
      <c r="B2117" s="1" t="s">
        <v>519</v>
      </c>
      <c r="C2117" s="1" t="s">
        <v>520</v>
      </c>
      <c r="D2117" s="1" t="s">
        <v>2592</v>
      </c>
      <c r="E2117" s="1" t="s">
        <v>1961</v>
      </c>
      <c r="F2117" s="2">
        <v>45287</v>
      </c>
      <c r="G2117" s="2">
        <v>45235</v>
      </c>
      <c r="H2117" s="2" t="str">
        <f>TEXT(Ecommerce_Sales[[#This Row],[Order_Date]],"mmmm")</f>
        <v>November</v>
      </c>
      <c r="I2117" s="2" t="str">
        <f>TEXT(Ecommerce_Sales[[#This Row],[Order_Date]],"yyyy")</f>
        <v>2023</v>
      </c>
      <c r="J2117" s="2" t="str">
        <f>TEXT(Ecommerce_Sales[[#This Row],[Order_Date]],"mmmm")</f>
        <v>November</v>
      </c>
      <c r="K2117" s="1" t="s">
        <v>1947</v>
      </c>
      <c r="L2117" s="1" t="s">
        <v>6880</v>
      </c>
      <c r="M2117" s="1" t="s">
        <v>2007</v>
      </c>
      <c r="N2117" s="1" t="s">
        <v>1973</v>
      </c>
      <c r="O2117" s="3">
        <v>718</v>
      </c>
      <c r="P2117">
        <v>7</v>
      </c>
      <c r="Q2117" s="3">
        <v>5024</v>
      </c>
      <c r="R2117" s="1" t="s">
        <v>1958</v>
      </c>
      <c r="S2117" s="3">
        <v>659</v>
      </c>
      <c r="T2117">
        <v>4</v>
      </c>
      <c r="U2117" t="str">
        <f>IF(Ecommerce_Sales[[#This Row],[Delivery_Time_Days]]&gt;7,"Delay",IF(Ecommerce_Sales[[#This Row],[Delivery_Time_Days]] = 0,"No delivery",IF(Ecommerce_Sales[[#This Row],[Delivery_Time_Days]]&lt;=7,"On-time")))</f>
        <v>On-time</v>
      </c>
      <c r="V2117" s="7">
        <f>Ecommerce_Sales[[#This Row],[Profit]]/Ecommerce_Sales[[#This Row],[Total_Price]]</f>
        <v>0.29996019108280253</v>
      </c>
      <c r="W2117" s="3">
        <v>1507</v>
      </c>
      <c r="X2117" s="3"/>
    </row>
    <row r="2118" spans="1:24" x14ac:dyDescent="0.25">
      <c r="A2118" s="1" t="s">
        <v>6881</v>
      </c>
      <c r="B2118" s="1" t="s">
        <v>1183</v>
      </c>
      <c r="C2118" s="1" t="s">
        <v>1184</v>
      </c>
      <c r="D2118" s="1" t="s">
        <v>2595</v>
      </c>
      <c r="E2118" s="1" t="s">
        <v>1966</v>
      </c>
      <c r="F2118" s="2">
        <v>44966</v>
      </c>
      <c r="G2118" s="2">
        <v>45273</v>
      </c>
      <c r="H2118" s="2" t="str">
        <f>TEXT(Ecommerce_Sales[[#This Row],[Order_Date]],"mmmm")</f>
        <v>December</v>
      </c>
      <c r="I2118" s="2" t="str">
        <f>TEXT(Ecommerce_Sales[[#This Row],[Order_Date]],"yyyy")</f>
        <v>2023</v>
      </c>
      <c r="J2118" s="2" t="str">
        <f>TEXT(Ecommerce_Sales[[#This Row],[Order_Date]],"mmmm")</f>
        <v>December</v>
      </c>
      <c r="K2118" s="1" t="s">
        <v>1947</v>
      </c>
      <c r="L2118" s="1" t="s">
        <v>6716</v>
      </c>
      <c r="M2118" s="1" t="s">
        <v>2043</v>
      </c>
      <c r="N2118" s="1" t="s">
        <v>1989</v>
      </c>
      <c r="O2118" s="3">
        <v>1353</v>
      </c>
      <c r="P2118">
        <v>8</v>
      </c>
      <c r="Q2118" s="3">
        <v>10822</v>
      </c>
      <c r="R2118" s="1" t="s">
        <v>1958</v>
      </c>
      <c r="S2118" s="3">
        <v>1175</v>
      </c>
      <c r="T2118">
        <v>8</v>
      </c>
      <c r="U2118" t="str">
        <f>IF(Ecommerce_Sales[[#This Row],[Delivery_Time_Days]]&gt;7,"Delay",IF(Ecommerce_Sales[[#This Row],[Delivery_Time_Days]] = 0,"No delivery",IF(Ecommerce_Sales[[#This Row],[Delivery_Time_Days]]&lt;=7,"On-time")))</f>
        <v>Delay</v>
      </c>
      <c r="V2118" s="7">
        <f>Ecommerce_Sales[[#This Row],[Profit]]/Ecommerce_Sales[[#This Row],[Total_Price]]</f>
        <v>0.24995379781925706</v>
      </c>
      <c r="W2118" s="3">
        <v>2705</v>
      </c>
      <c r="X2118" s="3"/>
    </row>
    <row r="2119" spans="1:24" x14ac:dyDescent="0.25">
      <c r="A2119" s="1" t="s">
        <v>6882</v>
      </c>
      <c r="B2119" s="1" t="s">
        <v>400</v>
      </c>
      <c r="C2119" s="1" t="s">
        <v>401</v>
      </c>
      <c r="D2119" s="1" t="s">
        <v>4496</v>
      </c>
      <c r="E2119" s="1" t="s">
        <v>1996</v>
      </c>
      <c r="F2119" s="2">
        <v>45306</v>
      </c>
      <c r="G2119" s="2">
        <v>45172</v>
      </c>
      <c r="H2119" s="2" t="str">
        <f>TEXT(Ecommerce_Sales[[#This Row],[Order_Date]],"mmmm")</f>
        <v>September</v>
      </c>
      <c r="I2119" s="2" t="str">
        <f>TEXT(Ecommerce_Sales[[#This Row],[Order_Date]],"yyyy")</f>
        <v>2023</v>
      </c>
      <c r="J2119" s="2" t="str">
        <f>TEXT(Ecommerce_Sales[[#This Row],[Order_Date]],"mmmm")</f>
        <v>September</v>
      </c>
      <c r="K2119" s="1" t="s">
        <v>1947</v>
      </c>
      <c r="L2119" s="1" t="s">
        <v>6883</v>
      </c>
      <c r="M2119" s="1" t="s">
        <v>2247</v>
      </c>
      <c r="N2119" s="1" t="s">
        <v>1957</v>
      </c>
      <c r="O2119" s="3">
        <v>1010</v>
      </c>
      <c r="P2119">
        <v>3</v>
      </c>
      <c r="Q2119" s="3">
        <v>3030</v>
      </c>
      <c r="R2119" s="1" t="s">
        <v>2016</v>
      </c>
      <c r="S2119" s="3">
        <v>203</v>
      </c>
      <c r="T2119">
        <v>4</v>
      </c>
      <c r="U2119" t="str">
        <f>IF(Ecommerce_Sales[[#This Row],[Delivery_Time_Days]]&gt;7,"Delay",IF(Ecommerce_Sales[[#This Row],[Delivery_Time_Days]] = 0,"No delivery",IF(Ecommerce_Sales[[#This Row],[Delivery_Time_Days]]&lt;=7,"On-time")))</f>
        <v>On-time</v>
      </c>
      <c r="V2119" s="7">
        <f>Ecommerce_Sales[[#This Row],[Profit]]/Ecommerce_Sales[[#This Row],[Total_Price]]</f>
        <v>0.14983498349834984</v>
      </c>
      <c r="W2119" s="3">
        <v>454</v>
      </c>
      <c r="X2119" s="3"/>
    </row>
    <row r="2120" spans="1:24" x14ac:dyDescent="0.25">
      <c r="A2120" s="1" t="s">
        <v>6884</v>
      </c>
      <c r="B2120" s="1" t="s">
        <v>791</v>
      </c>
      <c r="C2120" s="1" t="s">
        <v>792</v>
      </c>
      <c r="D2120" s="1" t="s">
        <v>6370</v>
      </c>
      <c r="E2120" s="1" t="s">
        <v>1954</v>
      </c>
      <c r="F2120" s="2">
        <v>45068</v>
      </c>
      <c r="G2120" s="2">
        <v>45505</v>
      </c>
      <c r="H2120" s="2" t="str">
        <f>TEXT(Ecommerce_Sales[[#This Row],[Order_Date]],"mmmm")</f>
        <v>August</v>
      </c>
      <c r="I2120" s="2" t="str">
        <f>TEXT(Ecommerce_Sales[[#This Row],[Order_Date]],"yyyy")</f>
        <v>2024</v>
      </c>
      <c r="J2120" s="2" t="str">
        <f>TEXT(Ecommerce_Sales[[#This Row],[Order_Date]],"mmmm")</f>
        <v>August</v>
      </c>
      <c r="K2120" s="1" t="s">
        <v>1947</v>
      </c>
      <c r="L2120" s="1" t="s">
        <v>6885</v>
      </c>
      <c r="M2120" s="1" t="s">
        <v>2058</v>
      </c>
      <c r="N2120" s="1" t="s">
        <v>1950</v>
      </c>
      <c r="O2120" s="3">
        <v>553</v>
      </c>
      <c r="P2120">
        <v>5</v>
      </c>
      <c r="Q2120" s="3">
        <v>2763</v>
      </c>
      <c r="R2120" s="1" t="s">
        <v>1951</v>
      </c>
      <c r="S2120" s="3">
        <v>194</v>
      </c>
      <c r="T2120">
        <v>2</v>
      </c>
      <c r="U2120" t="str">
        <f>IF(Ecommerce_Sales[[#This Row],[Delivery_Time_Days]]&gt;7,"Delay",IF(Ecommerce_Sales[[#This Row],[Delivery_Time_Days]] = 0,"No delivery",IF(Ecommerce_Sales[[#This Row],[Delivery_Time_Days]]&lt;=7,"On-time")))</f>
        <v>On-time</v>
      </c>
      <c r="V2120" s="7">
        <f>Ecommerce_Sales[[#This Row],[Profit]]/Ecommerce_Sales[[#This Row],[Total_Price]]</f>
        <v>0.39992761491132828</v>
      </c>
      <c r="W2120" s="3">
        <v>1105</v>
      </c>
      <c r="X2120" s="3"/>
    </row>
    <row r="2121" spans="1:24" x14ac:dyDescent="0.25">
      <c r="A2121" s="1" t="s">
        <v>6886</v>
      </c>
      <c r="B2121" s="1" t="s">
        <v>84</v>
      </c>
      <c r="C2121" s="1" t="s">
        <v>85</v>
      </c>
      <c r="D2121" s="1" t="s">
        <v>2332</v>
      </c>
      <c r="E2121" s="1" t="s">
        <v>1996</v>
      </c>
      <c r="F2121" s="2">
        <v>45111</v>
      </c>
      <c r="G2121" s="2">
        <v>45555</v>
      </c>
      <c r="H2121" s="2" t="str">
        <f>TEXT(Ecommerce_Sales[[#This Row],[Order_Date]],"mmmm")</f>
        <v>September</v>
      </c>
      <c r="I2121" s="2" t="str">
        <f>TEXT(Ecommerce_Sales[[#This Row],[Order_Date]],"yyyy")</f>
        <v>2024</v>
      </c>
      <c r="J2121" s="2" t="str">
        <f>TEXT(Ecommerce_Sales[[#This Row],[Order_Date]],"mmmm")</f>
        <v>September</v>
      </c>
      <c r="K2121" s="1" t="s">
        <v>1947</v>
      </c>
      <c r="L2121" s="1" t="s">
        <v>6887</v>
      </c>
      <c r="M2121" s="1" t="s">
        <v>1988</v>
      </c>
      <c r="N2121" s="1" t="s">
        <v>1989</v>
      </c>
      <c r="O2121" s="3">
        <v>925</v>
      </c>
      <c r="P2121">
        <v>2</v>
      </c>
      <c r="Q2121" s="3">
        <v>1849</v>
      </c>
      <c r="R2121" s="1" t="s">
        <v>1958</v>
      </c>
      <c r="S2121" s="3">
        <v>222</v>
      </c>
      <c r="T2121">
        <v>9</v>
      </c>
      <c r="U2121" t="str">
        <f>IF(Ecommerce_Sales[[#This Row],[Delivery_Time_Days]]&gt;7,"Delay",IF(Ecommerce_Sales[[#This Row],[Delivery_Time_Days]] = 0,"No delivery",IF(Ecommerce_Sales[[#This Row],[Delivery_Time_Days]]&lt;=7,"On-time")))</f>
        <v>Delay</v>
      </c>
      <c r="V2121" s="7">
        <f>Ecommerce_Sales[[#This Row],[Profit]]/Ecommerce_Sales[[#This Row],[Total_Price]]</f>
        <v>0.24986479177934018</v>
      </c>
      <c r="W2121" s="3">
        <v>462</v>
      </c>
      <c r="X2121" s="3"/>
    </row>
    <row r="2122" spans="1:24" x14ac:dyDescent="0.25">
      <c r="A2122" s="1" t="s">
        <v>6888</v>
      </c>
      <c r="B2122" s="1" t="s">
        <v>823</v>
      </c>
      <c r="C2122" s="1" t="s">
        <v>824</v>
      </c>
      <c r="D2122" s="1" t="s">
        <v>2469</v>
      </c>
      <c r="E2122" s="1" t="s">
        <v>1961</v>
      </c>
      <c r="F2122" s="2">
        <v>45554</v>
      </c>
      <c r="G2122" s="2">
        <v>45055</v>
      </c>
      <c r="H2122" s="2" t="str">
        <f>TEXT(Ecommerce_Sales[[#This Row],[Order_Date]],"mmmm")</f>
        <v>May</v>
      </c>
      <c r="I2122" s="2" t="str">
        <f>TEXT(Ecommerce_Sales[[#This Row],[Order_Date]],"yyyy")</f>
        <v>2023</v>
      </c>
      <c r="J2122" s="2" t="str">
        <f>TEXT(Ecommerce_Sales[[#This Row],[Order_Date]],"mmmm")</f>
        <v>May</v>
      </c>
      <c r="K2122" s="1" t="s">
        <v>1947</v>
      </c>
      <c r="L2122" s="1" t="s">
        <v>6889</v>
      </c>
      <c r="M2122" s="1" t="s">
        <v>2247</v>
      </c>
      <c r="N2122" s="1" t="s">
        <v>1957</v>
      </c>
      <c r="O2122" s="3">
        <v>675</v>
      </c>
      <c r="P2122">
        <v>4</v>
      </c>
      <c r="Q2122" s="3">
        <v>2700</v>
      </c>
      <c r="R2122" s="1" t="s">
        <v>1958</v>
      </c>
      <c r="S2122" s="3">
        <v>326</v>
      </c>
      <c r="T2122">
        <v>8</v>
      </c>
      <c r="U2122" t="str">
        <f>IF(Ecommerce_Sales[[#This Row],[Delivery_Time_Days]]&gt;7,"Delay",IF(Ecommerce_Sales[[#This Row],[Delivery_Time_Days]] = 0,"No delivery",IF(Ecommerce_Sales[[#This Row],[Delivery_Time_Days]]&lt;=7,"On-time")))</f>
        <v>Delay</v>
      </c>
      <c r="V2122" s="7">
        <f>Ecommerce_Sales[[#This Row],[Profit]]/Ecommerce_Sales[[#This Row],[Total_Price]]</f>
        <v>0.15</v>
      </c>
      <c r="W2122" s="3">
        <v>405</v>
      </c>
      <c r="X2122" s="3"/>
    </row>
    <row r="2123" spans="1:24" x14ac:dyDescent="0.25">
      <c r="A2123" s="1" t="s">
        <v>6890</v>
      </c>
      <c r="B2123" s="1" t="s">
        <v>274</v>
      </c>
      <c r="C2123" s="1" t="s">
        <v>275</v>
      </c>
      <c r="D2123" s="1" t="s">
        <v>2535</v>
      </c>
      <c r="E2123" s="1" t="s">
        <v>1966</v>
      </c>
      <c r="F2123" s="2">
        <v>44954</v>
      </c>
      <c r="G2123" s="2">
        <v>45599</v>
      </c>
      <c r="H2123" s="2" t="str">
        <f>TEXT(Ecommerce_Sales[[#This Row],[Order_Date]],"mmmm")</f>
        <v>November</v>
      </c>
      <c r="I2123" s="2" t="str">
        <f>TEXT(Ecommerce_Sales[[#This Row],[Order_Date]],"yyyy")</f>
        <v>2024</v>
      </c>
      <c r="J2123" s="2" t="str">
        <f>TEXT(Ecommerce_Sales[[#This Row],[Order_Date]],"mmmm")</f>
        <v>November</v>
      </c>
      <c r="K2123" s="1" t="s">
        <v>1947</v>
      </c>
      <c r="L2123" s="1" t="s">
        <v>6891</v>
      </c>
      <c r="M2123" s="1" t="s">
        <v>2030</v>
      </c>
      <c r="N2123" s="1" t="s">
        <v>1978</v>
      </c>
      <c r="O2123" s="3">
        <v>1273</v>
      </c>
      <c r="P2123">
        <v>4</v>
      </c>
      <c r="Q2123" s="3">
        <v>5090</v>
      </c>
      <c r="R2123" s="1" t="s">
        <v>1958</v>
      </c>
      <c r="S2123" s="3">
        <v>498</v>
      </c>
      <c r="T2123">
        <v>10</v>
      </c>
      <c r="U2123" t="str">
        <f>IF(Ecommerce_Sales[[#This Row],[Delivery_Time_Days]]&gt;7,"Delay",IF(Ecommerce_Sales[[#This Row],[Delivery_Time_Days]] = 0,"No delivery",IF(Ecommerce_Sales[[#This Row],[Delivery_Time_Days]]&lt;=7,"On-time")))</f>
        <v>Delay</v>
      </c>
      <c r="V2123" s="7">
        <f>Ecommerce_Sales[[#This Row],[Profit]]/Ecommerce_Sales[[#This Row],[Total_Price]]</f>
        <v>0.35009823182711197</v>
      </c>
      <c r="W2123" s="3">
        <v>1782</v>
      </c>
      <c r="X2123" s="3"/>
    </row>
    <row r="2124" spans="1:24" x14ac:dyDescent="0.25">
      <c r="A2124" s="1" t="s">
        <v>6892</v>
      </c>
      <c r="B2124" s="1" t="s">
        <v>230</v>
      </c>
      <c r="C2124" s="1" t="s">
        <v>231</v>
      </c>
      <c r="D2124" s="1" t="s">
        <v>3858</v>
      </c>
      <c r="E2124" s="1" t="s">
        <v>1946</v>
      </c>
      <c r="F2124" s="2">
        <v>45252</v>
      </c>
      <c r="G2124" s="2">
        <v>45290</v>
      </c>
      <c r="H2124" s="2" t="str">
        <f>TEXT(Ecommerce_Sales[[#This Row],[Order_Date]],"mmmm")</f>
        <v>December</v>
      </c>
      <c r="I2124" s="2" t="str">
        <f>TEXT(Ecommerce_Sales[[#This Row],[Order_Date]],"yyyy")</f>
        <v>2023</v>
      </c>
      <c r="J2124" s="2" t="str">
        <f>TEXT(Ecommerce_Sales[[#This Row],[Order_Date]],"mmmm")</f>
        <v>December</v>
      </c>
      <c r="K2124" s="1" t="s">
        <v>1947</v>
      </c>
      <c r="L2124" s="1" t="s">
        <v>2941</v>
      </c>
      <c r="M2124" s="1" t="s">
        <v>2065</v>
      </c>
      <c r="N2124" s="1" t="s">
        <v>1978</v>
      </c>
      <c r="O2124" s="3">
        <v>756</v>
      </c>
      <c r="P2124">
        <v>6</v>
      </c>
      <c r="Q2124" s="3">
        <v>4534</v>
      </c>
      <c r="R2124" s="1" t="s">
        <v>1958</v>
      </c>
      <c r="S2124" s="3">
        <v>471</v>
      </c>
      <c r="T2124">
        <v>8</v>
      </c>
      <c r="U2124" t="str">
        <f>IF(Ecommerce_Sales[[#This Row],[Delivery_Time_Days]]&gt;7,"Delay",IF(Ecommerce_Sales[[#This Row],[Delivery_Time_Days]] = 0,"No delivery",IF(Ecommerce_Sales[[#This Row],[Delivery_Time_Days]]&lt;=7,"On-time")))</f>
        <v>Delay</v>
      </c>
      <c r="V2124" s="7">
        <f>Ecommerce_Sales[[#This Row],[Profit]]/Ecommerce_Sales[[#This Row],[Total_Price]]</f>
        <v>0.35002205558006177</v>
      </c>
      <c r="W2124" s="3">
        <v>1587</v>
      </c>
      <c r="X2124" s="3"/>
    </row>
    <row r="2125" spans="1:24" x14ac:dyDescent="0.25">
      <c r="A2125" s="1" t="s">
        <v>6893</v>
      </c>
      <c r="B2125" s="1" t="s">
        <v>1551</v>
      </c>
      <c r="C2125" s="1" t="s">
        <v>1552</v>
      </c>
      <c r="D2125" s="1" t="s">
        <v>6398</v>
      </c>
      <c r="E2125" s="1" t="s">
        <v>2005</v>
      </c>
      <c r="F2125" s="2">
        <v>45524</v>
      </c>
      <c r="G2125" s="2">
        <v>45282</v>
      </c>
      <c r="H2125" s="2" t="str">
        <f>TEXT(Ecommerce_Sales[[#This Row],[Order_Date]],"mmmm")</f>
        <v>December</v>
      </c>
      <c r="I2125" s="2" t="str">
        <f>TEXT(Ecommerce_Sales[[#This Row],[Order_Date]],"yyyy")</f>
        <v>2023</v>
      </c>
      <c r="J2125" s="2" t="str">
        <f>TEXT(Ecommerce_Sales[[#This Row],[Order_Date]],"mmmm")</f>
        <v>December</v>
      </c>
      <c r="K2125" s="1" t="s">
        <v>1947</v>
      </c>
      <c r="L2125" s="1" t="s">
        <v>2638</v>
      </c>
      <c r="M2125" s="1" t="s">
        <v>2030</v>
      </c>
      <c r="N2125" s="1" t="s">
        <v>1978</v>
      </c>
      <c r="O2125" s="3">
        <v>1158</v>
      </c>
      <c r="P2125">
        <v>10</v>
      </c>
      <c r="Q2125" s="3">
        <v>11580</v>
      </c>
      <c r="R2125" s="1" t="s">
        <v>1958</v>
      </c>
      <c r="S2125" s="3">
        <v>583</v>
      </c>
      <c r="T2125">
        <v>5</v>
      </c>
      <c r="U2125" t="str">
        <f>IF(Ecommerce_Sales[[#This Row],[Delivery_Time_Days]]&gt;7,"Delay",IF(Ecommerce_Sales[[#This Row],[Delivery_Time_Days]] = 0,"No delivery",IF(Ecommerce_Sales[[#This Row],[Delivery_Time_Days]]&lt;=7,"On-time")))</f>
        <v>On-time</v>
      </c>
      <c r="V2125" s="7">
        <f>Ecommerce_Sales[[#This Row],[Profit]]/Ecommerce_Sales[[#This Row],[Total_Price]]</f>
        <v>0.35</v>
      </c>
      <c r="W2125" s="3">
        <v>4053</v>
      </c>
      <c r="X2125" s="3"/>
    </row>
    <row r="2126" spans="1:24" x14ac:dyDescent="0.25">
      <c r="A2126" s="1" t="s">
        <v>6894</v>
      </c>
      <c r="B2126" s="1" t="s">
        <v>910</v>
      </c>
      <c r="C2126" s="1" t="s">
        <v>911</v>
      </c>
      <c r="D2126" s="1" t="s">
        <v>2463</v>
      </c>
      <c r="E2126" s="1" t="s">
        <v>1954</v>
      </c>
      <c r="F2126" s="2">
        <v>45616</v>
      </c>
      <c r="G2126" s="2">
        <v>45102</v>
      </c>
      <c r="H2126" s="2" t="str">
        <f>TEXT(Ecommerce_Sales[[#This Row],[Order_Date]],"mmmm")</f>
        <v>June</v>
      </c>
      <c r="I2126" s="2" t="str">
        <f>TEXT(Ecommerce_Sales[[#This Row],[Order_Date]],"yyyy")</f>
        <v>2023</v>
      </c>
      <c r="J2126" s="2" t="str">
        <f>TEXT(Ecommerce_Sales[[#This Row],[Order_Date]],"mmmm")</f>
        <v>June</v>
      </c>
      <c r="K2126" s="1" t="s">
        <v>1947</v>
      </c>
      <c r="L2126" s="1" t="s">
        <v>4978</v>
      </c>
      <c r="M2126" s="1" t="s">
        <v>2065</v>
      </c>
      <c r="N2126" s="1" t="s">
        <v>1978</v>
      </c>
      <c r="O2126" s="3">
        <v>555</v>
      </c>
      <c r="P2126">
        <v>3</v>
      </c>
      <c r="Q2126" s="3">
        <v>1664</v>
      </c>
      <c r="R2126" s="1" t="s">
        <v>1958</v>
      </c>
      <c r="S2126" s="3">
        <v>182</v>
      </c>
      <c r="T2126">
        <v>4</v>
      </c>
      <c r="U2126" t="str">
        <f>IF(Ecommerce_Sales[[#This Row],[Delivery_Time_Days]]&gt;7,"Delay",IF(Ecommerce_Sales[[#This Row],[Delivery_Time_Days]] = 0,"No delivery",IF(Ecommerce_Sales[[#This Row],[Delivery_Time_Days]]&lt;=7,"On-time")))</f>
        <v>On-time</v>
      </c>
      <c r="V2126" s="7">
        <f>Ecommerce_Sales[[#This Row],[Profit]]/Ecommerce_Sales[[#This Row],[Total_Price]]</f>
        <v>0.35036057692307693</v>
      </c>
      <c r="W2126" s="3">
        <v>583</v>
      </c>
      <c r="X2126" s="3"/>
    </row>
    <row r="2127" spans="1:24" x14ac:dyDescent="0.25">
      <c r="A2127" s="1" t="s">
        <v>6895</v>
      </c>
      <c r="B2127" s="1" t="s">
        <v>1130</v>
      </c>
      <c r="C2127" s="1" t="s">
        <v>1131</v>
      </c>
      <c r="D2127" s="1" t="s">
        <v>5276</v>
      </c>
      <c r="E2127" s="1" t="s">
        <v>1996</v>
      </c>
      <c r="F2127" s="2">
        <v>45451</v>
      </c>
      <c r="G2127" s="2">
        <v>45177</v>
      </c>
      <c r="H2127" s="2" t="str">
        <f>TEXT(Ecommerce_Sales[[#This Row],[Order_Date]],"mmmm")</f>
        <v>September</v>
      </c>
      <c r="I2127" s="2" t="str">
        <f>TEXT(Ecommerce_Sales[[#This Row],[Order_Date]],"yyyy")</f>
        <v>2023</v>
      </c>
      <c r="J2127" s="2" t="str">
        <f>TEXT(Ecommerce_Sales[[#This Row],[Order_Date]],"mmmm")</f>
        <v>September</v>
      </c>
      <c r="K2127" s="1" t="s">
        <v>1947</v>
      </c>
      <c r="L2127" s="1" t="s">
        <v>6896</v>
      </c>
      <c r="M2127" s="1" t="s">
        <v>1998</v>
      </c>
      <c r="N2127" s="1" t="s">
        <v>1973</v>
      </c>
      <c r="O2127" s="3">
        <v>559</v>
      </c>
      <c r="P2127">
        <v>1</v>
      </c>
      <c r="Q2127" s="3">
        <v>559</v>
      </c>
      <c r="R2127" s="1" t="s">
        <v>1951</v>
      </c>
      <c r="S2127" s="3">
        <v>58</v>
      </c>
      <c r="T2127">
        <v>9</v>
      </c>
      <c r="U2127" t="str">
        <f>IF(Ecommerce_Sales[[#This Row],[Delivery_Time_Days]]&gt;7,"Delay",IF(Ecommerce_Sales[[#This Row],[Delivery_Time_Days]] = 0,"No delivery",IF(Ecommerce_Sales[[#This Row],[Delivery_Time_Days]]&lt;=7,"On-time")))</f>
        <v>Delay</v>
      </c>
      <c r="V2127" s="7">
        <f>Ecommerce_Sales[[#This Row],[Profit]]/Ecommerce_Sales[[#This Row],[Total_Price]]</f>
        <v>0.30053667262969591</v>
      </c>
      <c r="W2127" s="3">
        <v>168</v>
      </c>
      <c r="X2127" s="3"/>
    </row>
    <row r="2128" spans="1:24" x14ac:dyDescent="0.25">
      <c r="A2128" s="1" t="s">
        <v>6897</v>
      </c>
      <c r="B2128" s="1" t="s">
        <v>817</v>
      </c>
      <c r="C2128" s="1" t="s">
        <v>818</v>
      </c>
      <c r="D2128" s="1" t="s">
        <v>2448</v>
      </c>
      <c r="E2128" s="1" t="s">
        <v>1996</v>
      </c>
      <c r="F2128" s="2">
        <v>45228</v>
      </c>
      <c r="G2128" s="2">
        <v>45271</v>
      </c>
      <c r="H2128" s="2" t="str">
        <f>TEXT(Ecommerce_Sales[[#This Row],[Order_Date]],"mmmm")</f>
        <v>December</v>
      </c>
      <c r="I2128" s="2" t="str">
        <f>TEXT(Ecommerce_Sales[[#This Row],[Order_Date]],"yyyy")</f>
        <v>2023</v>
      </c>
      <c r="J2128" s="2" t="str">
        <f>TEXT(Ecommerce_Sales[[#This Row],[Order_Date]],"mmmm")</f>
        <v>December</v>
      </c>
      <c r="K2128" s="1" t="s">
        <v>1947</v>
      </c>
      <c r="L2128" s="1" t="s">
        <v>6898</v>
      </c>
      <c r="M2128" s="1" t="s">
        <v>1949</v>
      </c>
      <c r="N2128" s="1" t="s">
        <v>1950</v>
      </c>
      <c r="O2128" s="3">
        <v>861</v>
      </c>
      <c r="P2128">
        <v>2</v>
      </c>
      <c r="Q2128" s="3">
        <v>1721</v>
      </c>
      <c r="R2128" s="1" t="s">
        <v>2016</v>
      </c>
      <c r="S2128" s="3">
        <v>195</v>
      </c>
      <c r="T2128">
        <v>7</v>
      </c>
      <c r="U2128" t="str">
        <f>IF(Ecommerce_Sales[[#This Row],[Delivery_Time_Days]]&gt;7,"Delay",IF(Ecommerce_Sales[[#This Row],[Delivery_Time_Days]] = 0,"No delivery",IF(Ecommerce_Sales[[#This Row],[Delivery_Time_Days]]&lt;=7,"On-time")))</f>
        <v>On-time</v>
      </c>
      <c r="V2128" s="7">
        <f>Ecommerce_Sales[[#This Row],[Profit]]/Ecommerce_Sales[[#This Row],[Total_Price]]</f>
        <v>0.399767576990122</v>
      </c>
      <c r="W2128" s="3">
        <v>688</v>
      </c>
      <c r="X2128" s="3"/>
    </row>
    <row r="2129" spans="1:24" x14ac:dyDescent="0.25">
      <c r="A2129" s="1" t="s">
        <v>6899</v>
      </c>
      <c r="B2129" s="1" t="s">
        <v>1287</v>
      </c>
      <c r="C2129" s="1" t="s">
        <v>1288</v>
      </c>
      <c r="D2129" s="1" t="s">
        <v>2852</v>
      </c>
      <c r="E2129" s="1" t="s">
        <v>1946</v>
      </c>
      <c r="F2129" s="2">
        <v>45573</v>
      </c>
      <c r="G2129" s="2">
        <v>45529</v>
      </c>
      <c r="H2129" s="2" t="str">
        <f>TEXT(Ecommerce_Sales[[#This Row],[Order_Date]],"mmmm")</f>
        <v>August</v>
      </c>
      <c r="I2129" s="2" t="str">
        <f>TEXT(Ecommerce_Sales[[#This Row],[Order_Date]],"yyyy")</f>
        <v>2024</v>
      </c>
      <c r="J2129" s="2" t="str">
        <f>TEXT(Ecommerce_Sales[[#This Row],[Order_Date]],"mmmm")</f>
        <v>August</v>
      </c>
      <c r="K2129" s="1" t="s">
        <v>1947</v>
      </c>
      <c r="L2129" s="1" t="s">
        <v>4425</v>
      </c>
      <c r="M2129" s="1" t="s">
        <v>2058</v>
      </c>
      <c r="N2129" s="1" t="s">
        <v>1950</v>
      </c>
      <c r="O2129" s="3">
        <v>594</v>
      </c>
      <c r="P2129">
        <v>3</v>
      </c>
      <c r="Q2129" s="3">
        <v>1781</v>
      </c>
      <c r="R2129" s="1" t="s">
        <v>2008</v>
      </c>
      <c r="S2129" s="3">
        <v>104</v>
      </c>
      <c r="T2129">
        <v>7</v>
      </c>
      <c r="U2129" t="str">
        <f>IF(Ecommerce_Sales[[#This Row],[Delivery_Time_Days]]&gt;7,"Delay",IF(Ecommerce_Sales[[#This Row],[Delivery_Time_Days]] = 0,"No delivery",IF(Ecommerce_Sales[[#This Row],[Delivery_Time_Days]]&lt;=7,"On-time")))</f>
        <v>On-time</v>
      </c>
      <c r="V2129" s="7">
        <f>Ecommerce_Sales[[#This Row],[Profit]]/Ecommerce_Sales[[#This Row],[Total_Price]]</f>
        <v>0.40033688938798428</v>
      </c>
      <c r="W2129" s="3">
        <v>713</v>
      </c>
      <c r="X2129" s="3"/>
    </row>
    <row r="2130" spans="1:24" x14ac:dyDescent="0.25">
      <c r="A2130" s="1" t="s">
        <v>6900</v>
      </c>
      <c r="B2130" s="1" t="s">
        <v>404</v>
      </c>
      <c r="C2130" s="1" t="s">
        <v>405</v>
      </c>
      <c r="D2130" s="1" t="s">
        <v>4988</v>
      </c>
      <c r="E2130" s="1" t="s">
        <v>1961</v>
      </c>
      <c r="F2130" s="2">
        <v>45158</v>
      </c>
      <c r="G2130" s="2">
        <v>45027</v>
      </c>
      <c r="H2130" s="2" t="str">
        <f>TEXT(Ecommerce_Sales[[#This Row],[Order_Date]],"mmmm")</f>
        <v>April</v>
      </c>
      <c r="I2130" s="2" t="str">
        <f>TEXT(Ecommerce_Sales[[#This Row],[Order_Date]],"yyyy")</f>
        <v>2023</v>
      </c>
      <c r="J2130" s="2" t="str">
        <f>TEXT(Ecommerce_Sales[[#This Row],[Order_Date]],"mmmm")</f>
        <v>April</v>
      </c>
      <c r="K2130" s="1" t="s">
        <v>1947</v>
      </c>
      <c r="L2130" s="1" t="s">
        <v>6901</v>
      </c>
      <c r="M2130" s="1" t="s">
        <v>1998</v>
      </c>
      <c r="N2130" s="1" t="s">
        <v>1973</v>
      </c>
      <c r="O2130" s="3">
        <v>449</v>
      </c>
      <c r="P2130">
        <v>2</v>
      </c>
      <c r="Q2130" s="3">
        <v>898</v>
      </c>
      <c r="R2130" s="1" t="s">
        <v>2008</v>
      </c>
      <c r="S2130" s="3">
        <v>97</v>
      </c>
      <c r="T2130">
        <v>10</v>
      </c>
      <c r="U2130" t="str">
        <f>IF(Ecommerce_Sales[[#This Row],[Delivery_Time_Days]]&gt;7,"Delay",IF(Ecommerce_Sales[[#This Row],[Delivery_Time_Days]] = 0,"No delivery",IF(Ecommerce_Sales[[#This Row],[Delivery_Time_Days]]&lt;=7,"On-time")))</f>
        <v>Delay</v>
      </c>
      <c r="V2130" s="7">
        <f>Ecommerce_Sales[[#This Row],[Profit]]/Ecommerce_Sales[[#This Row],[Total_Price]]</f>
        <v>0.29955456570155903</v>
      </c>
      <c r="W2130" s="3">
        <v>269</v>
      </c>
      <c r="X2130" s="3"/>
    </row>
    <row r="2131" spans="1:24" x14ac:dyDescent="0.25">
      <c r="A2131" s="1" t="s">
        <v>6902</v>
      </c>
      <c r="B2131" s="1" t="s">
        <v>322</v>
      </c>
      <c r="C2131" s="1" t="s">
        <v>323</v>
      </c>
      <c r="D2131" s="1" t="s">
        <v>4725</v>
      </c>
      <c r="E2131" s="1" t="s">
        <v>1961</v>
      </c>
      <c r="F2131" s="2">
        <v>45199</v>
      </c>
      <c r="G2131" s="2">
        <v>45324</v>
      </c>
      <c r="H2131" s="2" t="str">
        <f>TEXT(Ecommerce_Sales[[#This Row],[Order_Date]],"mmmm")</f>
        <v>February</v>
      </c>
      <c r="I2131" s="2" t="str">
        <f>TEXT(Ecommerce_Sales[[#This Row],[Order_Date]],"yyyy")</f>
        <v>2024</v>
      </c>
      <c r="J2131" s="2" t="str">
        <f>TEXT(Ecommerce_Sales[[#This Row],[Order_Date]],"mmmm")</f>
        <v>February</v>
      </c>
      <c r="K2131" s="1" t="s">
        <v>1947</v>
      </c>
      <c r="L2131" s="1" t="s">
        <v>6903</v>
      </c>
      <c r="M2131" s="1" t="s">
        <v>1949</v>
      </c>
      <c r="N2131" s="1" t="s">
        <v>1950</v>
      </c>
      <c r="O2131" s="3">
        <v>225</v>
      </c>
      <c r="P2131">
        <v>1</v>
      </c>
      <c r="Q2131" s="3">
        <v>225</v>
      </c>
      <c r="R2131" s="1" t="s">
        <v>1958</v>
      </c>
      <c r="S2131" s="3">
        <v>16</v>
      </c>
      <c r="T2131">
        <v>10</v>
      </c>
      <c r="U2131" t="str">
        <f>IF(Ecommerce_Sales[[#This Row],[Delivery_Time_Days]]&gt;7,"Delay",IF(Ecommerce_Sales[[#This Row],[Delivery_Time_Days]] = 0,"No delivery",IF(Ecommerce_Sales[[#This Row],[Delivery_Time_Days]]&lt;=7,"On-time")))</f>
        <v>Delay</v>
      </c>
      <c r="V2131" s="7">
        <f>Ecommerce_Sales[[#This Row],[Profit]]/Ecommerce_Sales[[#This Row],[Total_Price]]</f>
        <v>0.4</v>
      </c>
      <c r="W2131" s="3">
        <v>90</v>
      </c>
      <c r="X2131" s="3"/>
    </row>
    <row r="2132" spans="1:24" x14ac:dyDescent="0.25">
      <c r="A2132" s="1" t="s">
        <v>6904</v>
      </c>
      <c r="B2132" s="1" t="s">
        <v>409</v>
      </c>
      <c r="C2132" s="1" t="s">
        <v>410</v>
      </c>
      <c r="D2132" s="1" t="s">
        <v>3886</v>
      </c>
      <c r="E2132" s="1" t="s">
        <v>1996</v>
      </c>
      <c r="F2132" s="2">
        <v>45563</v>
      </c>
      <c r="G2132" s="2">
        <v>45374</v>
      </c>
      <c r="H2132" s="2" t="str">
        <f>TEXT(Ecommerce_Sales[[#This Row],[Order_Date]],"mmmm")</f>
        <v>March</v>
      </c>
      <c r="I2132" s="2" t="str">
        <f>TEXT(Ecommerce_Sales[[#This Row],[Order_Date]],"yyyy")</f>
        <v>2024</v>
      </c>
      <c r="J2132" s="2" t="str">
        <f>TEXT(Ecommerce_Sales[[#This Row],[Order_Date]],"mmmm")</f>
        <v>March</v>
      </c>
      <c r="K2132" s="1" t="s">
        <v>1947</v>
      </c>
      <c r="L2132" s="1" t="s">
        <v>3080</v>
      </c>
      <c r="M2132" s="1" t="s">
        <v>2047</v>
      </c>
      <c r="N2132" s="1" t="s">
        <v>1989</v>
      </c>
      <c r="O2132" s="3">
        <v>554</v>
      </c>
      <c r="P2132">
        <v>2</v>
      </c>
      <c r="Q2132" s="3">
        <v>1107</v>
      </c>
      <c r="R2132" s="1" t="s">
        <v>1958</v>
      </c>
      <c r="S2132" s="3">
        <v>127</v>
      </c>
      <c r="T2132">
        <v>5</v>
      </c>
      <c r="U2132" t="str">
        <f>IF(Ecommerce_Sales[[#This Row],[Delivery_Time_Days]]&gt;7,"Delay",IF(Ecommerce_Sales[[#This Row],[Delivery_Time_Days]] = 0,"No delivery",IF(Ecommerce_Sales[[#This Row],[Delivery_Time_Days]]&lt;=7,"On-time")))</f>
        <v>On-time</v>
      </c>
      <c r="V2132" s="7">
        <f>Ecommerce_Sales[[#This Row],[Profit]]/Ecommerce_Sales[[#This Row],[Total_Price]]</f>
        <v>0.25022583559168926</v>
      </c>
      <c r="W2132" s="3">
        <v>277</v>
      </c>
      <c r="X2132" s="3"/>
    </row>
    <row r="2133" spans="1:24" x14ac:dyDescent="0.25">
      <c r="A2133" s="1" t="s">
        <v>6905</v>
      </c>
      <c r="B2133" s="1" t="s">
        <v>468</v>
      </c>
      <c r="C2133" s="1" t="s">
        <v>469</v>
      </c>
      <c r="D2133" s="1" t="s">
        <v>2393</v>
      </c>
      <c r="E2133" s="1" t="s">
        <v>1981</v>
      </c>
      <c r="F2133" s="2">
        <v>44945</v>
      </c>
      <c r="G2133" s="2">
        <v>45516</v>
      </c>
      <c r="H2133" s="2" t="str">
        <f>TEXT(Ecommerce_Sales[[#This Row],[Order_Date]],"mmmm")</f>
        <v>August</v>
      </c>
      <c r="I2133" s="2" t="str">
        <f>TEXT(Ecommerce_Sales[[#This Row],[Order_Date]],"yyyy")</f>
        <v>2024</v>
      </c>
      <c r="J2133" s="2" t="str">
        <f>TEXT(Ecommerce_Sales[[#This Row],[Order_Date]],"mmmm")</f>
        <v>August</v>
      </c>
      <c r="K2133" s="1" t="s">
        <v>1947</v>
      </c>
      <c r="L2133" s="1" t="s">
        <v>6906</v>
      </c>
      <c r="M2133" s="1" t="s">
        <v>2026</v>
      </c>
      <c r="N2133" s="1" t="s">
        <v>1978</v>
      </c>
      <c r="O2133" s="3">
        <v>222</v>
      </c>
      <c r="P2133">
        <v>2</v>
      </c>
      <c r="Q2133" s="3">
        <v>444</v>
      </c>
      <c r="R2133" s="1" t="s">
        <v>1958</v>
      </c>
      <c r="S2133" s="3">
        <v>54</v>
      </c>
      <c r="T2133">
        <v>10</v>
      </c>
      <c r="U2133" t="str">
        <f>IF(Ecommerce_Sales[[#This Row],[Delivery_Time_Days]]&gt;7,"Delay",IF(Ecommerce_Sales[[#This Row],[Delivery_Time_Days]] = 0,"No delivery",IF(Ecommerce_Sales[[#This Row],[Delivery_Time_Days]]&lt;=7,"On-time")))</f>
        <v>Delay</v>
      </c>
      <c r="V2133" s="7">
        <f>Ecommerce_Sales[[#This Row],[Profit]]/Ecommerce_Sales[[#This Row],[Total_Price]]</f>
        <v>0.34909909909909909</v>
      </c>
      <c r="W2133" s="3">
        <v>155</v>
      </c>
      <c r="X2133" s="3"/>
    </row>
    <row r="2134" spans="1:24" x14ac:dyDescent="0.25">
      <c r="A2134" s="1" t="s">
        <v>6907</v>
      </c>
      <c r="B2134" s="1" t="s">
        <v>988</v>
      </c>
      <c r="C2134" s="1" t="s">
        <v>989</v>
      </c>
      <c r="D2134" s="1" t="s">
        <v>6846</v>
      </c>
      <c r="E2134" s="1" t="s">
        <v>2005</v>
      </c>
      <c r="F2134" s="2">
        <v>45052</v>
      </c>
      <c r="G2134" s="2">
        <v>45560</v>
      </c>
      <c r="H2134" s="2" t="str">
        <f>TEXT(Ecommerce_Sales[[#This Row],[Order_Date]],"mmmm")</f>
        <v>September</v>
      </c>
      <c r="I2134" s="2" t="str">
        <f>TEXT(Ecommerce_Sales[[#This Row],[Order_Date]],"yyyy")</f>
        <v>2024</v>
      </c>
      <c r="J2134" s="2" t="str">
        <f>TEXT(Ecommerce_Sales[[#This Row],[Order_Date]],"mmmm")</f>
        <v>September</v>
      </c>
      <c r="K2134" s="1" t="s">
        <v>1947</v>
      </c>
      <c r="L2134" s="1" t="s">
        <v>6908</v>
      </c>
      <c r="M2134" s="1" t="s">
        <v>1963</v>
      </c>
      <c r="N2134" s="1" t="s">
        <v>1957</v>
      </c>
      <c r="O2134" s="3">
        <v>968</v>
      </c>
      <c r="P2134">
        <v>4</v>
      </c>
      <c r="Q2134" s="3">
        <v>3871</v>
      </c>
      <c r="R2134" s="1" t="s">
        <v>1958</v>
      </c>
      <c r="S2134" s="3">
        <v>261</v>
      </c>
      <c r="T2134">
        <v>9</v>
      </c>
      <c r="U2134" t="str">
        <f>IF(Ecommerce_Sales[[#This Row],[Delivery_Time_Days]]&gt;7,"Delay",IF(Ecommerce_Sales[[#This Row],[Delivery_Time_Days]] = 0,"No delivery",IF(Ecommerce_Sales[[#This Row],[Delivery_Time_Days]]&lt;=7,"On-time")))</f>
        <v>Delay</v>
      </c>
      <c r="V2134" s="7">
        <f>Ecommerce_Sales[[#This Row],[Profit]]/Ecommerce_Sales[[#This Row],[Total_Price]]</f>
        <v>0.15009041591320071</v>
      </c>
      <c r="W2134" s="3">
        <v>581</v>
      </c>
      <c r="X2134" s="3"/>
    </row>
    <row r="2135" spans="1:24" x14ac:dyDescent="0.25">
      <c r="A2135" s="1" t="s">
        <v>6909</v>
      </c>
      <c r="B2135" s="1" t="s">
        <v>860</v>
      </c>
      <c r="C2135" s="1" t="s">
        <v>861</v>
      </c>
      <c r="D2135" s="1" t="s">
        <v>2000</v>
      </c>
      <c r="E2135" s="1" t="s">
        <v>1954</v>
      </c>
      <c r="F2135" s="2">
        <v>45028</v>
      </c>
      <c r="G2135" s="2">
        <v>45289</v>
      </c>
      <c r="H2135" s="2" t="str">
        <f>TEXT(Ecommerce_Sales[[#This Row],[Order_Date]],"mmmm")</f>
        <v>December</v>
      </c>
      <c r="I2135" s="2" t="str">
        <f>TEXT(Ecommerce_Sales[[#This Row],[Order_Date]],"yyyy")</f>
        <v>2023</v>
      </c>
      <c r="J2135" s="2" t="str">
        <f>TEXT(Ecommerce_Sales[[#This Row],[Order_Date]],"mmmm")</f>
        <v>December</v>
      </c>
      <c r="K2135" s="1" t="s">
        <v>1947</v>
      </c>
      <c r="L2135" s="1" t="s">
        <v>6910</v>
      </c>
      <c r="M2135" s="1" t="s">
        <v>1968</v>
      </c>
      <c r="N2135" s="1" t="s">
        <v>1957</v>
      </c>
      <c r="O2135" s="3">
        <v>1847</v>
      </c>
      <c r="P2135">
        <v>2</v>
      </c>
      <c r="Q2135" s="3">
        <v>3694</v>
      </c>
      <c r="R2135" s="1" t="s">
        <v>1951</v>
      </c>
      <c r="S2135" s="3">
        <v>516</v>
      </c>
      <c r="T2135">
        <v>5</v>
      </c>
      <c r="U2135" t="str">
        <f>IF(Ecommerce_Sales[[#This Row],[Delivery_Time_Days]]&gt;7,"Delay",IF(Ecommerce_Sales[[#This Row],[Delivery_Time_Days]] = 0,"No delivery",IF(Ecommerce_Sales[[#This Row],[Delivery_Time_Days]]&lt;=7,"On-time")))</f>
        <v>On-time</v>
      </c>
      <c r="V2135" s="7">
        <f>Ecommerce_Sales[[#This Row],[Profit]]/Ecommerce_Sales[[#This Row],[Total_Price]]</f>
        <v>0.14997292907417434</v>
      </c>
      <c r="W2135" s="3">
        <v>554</v>
      </c>
      <c r="X2135" s="3"/>
    </row>
    <row r="2136" spans="1:24" x14ac:dyDescent="0.25">
      <c r="A2136" s="1" t="s">
        <v>6911</v>
      </c>
      <c r="B2136" s="1" t="s">
        <v>783</v>
      </c>
      <c r="C2136" s="1" t="s">
        <v>784</v>
      </c>
      <c r="D2136" s="1" t="s">
        <v>3433</v>
      </c>
      <c r="E2136" s="1" t="s">
        <v>1961</v>
      </c>
      <c r="F2136" s="2">
        <v>45152</v>
      </c>
      <c r="G2136" s="2">
        <v>45315</v>
      </c>
      <c r="H2136" s="2" t="str">
        <f>TEXT(Ecommerce_Sales[[#This Row],[Order_Date]],"mmmm")</f>
        <v>January</v>
      </c>
      <c r="I2136" s="2" t="str">
        <f>TEXT(Ecommerce_Sales[[#This Row],[Order_Date]],"yyyy")</f>
        <v>2024</v>
      </c>
      <c r="J2136" s="2" t="str">
        <f>TEXT(Ecommerce_Sales[[#This Row],[Order_Date]],"mmmm")</f>
        <v>January</v>
      </c>
      <c r="K2136" s="1" t="s">
        <v>1947</v>
      </c>
      <c r="L2136" s="1" t="s">
        <v>6912</v>
      </c>
      <c r="M2136" s="1" t="s">
        <v>2047</v>
      </c>
      <c r="N2136" s="1" t="s">
        <v>1989</v>
      </c>
      <c r="O2136" s="3">
        <v>454</v>
      </c>
      <c r="P2136">
        <v>1</v>
      </c>
      <c r="Q2136" s="3">
        <v>454</v>
      </c>
      <c r="R2136" s="1" t="s">
        <v>1958</v>
      </c>
      <c r="S2136" s="3">
        <v>30</v>
      </c>
      <c r="T2136">
        <v>8</v>
      </c>
      <c r="U2136" t="str">
        <f>IF(Ecommerce_Sales[[#This Row],[Delivery_Time_Days]]&gt;7,"Delay",IF(Ecommerce_Sales[[#This Row],[Delivery_Time_Days]] = 0,"No delivery",IF(Ecommerce_Sales[[#This Row],[Delivery_Time_Days]]&lt;=7,"On-time")))</f>
        <v>Delay</v>
      </c>
      <c r="V2136" s="7">
        <f>Ecommerce_Sales[[#This Row],[Profit]]/Ecommerce_Sales[[#This Row],[Total_Price]]</f>
        <v>0.25110132158590309</v>
      </c>
      <c r="W2136" s="3">
        <v>114</v>
      </c>
      <c r="X2136" s="3"/>
    </row>
    <row r="2137" spans="1:24" x14ac:dyDescent="0.25">
      <c r="A2137" s="1" t="s">
        <v>6913</v>
      </c>
      <c r="B2137" s="1" t="s">
        <v>454</v>
      </c>
      <c r="C2137" s="1" t="s">
        <v>455</v>
      </c>
      <c r="D2137" s="1" t="s">
        <v>6384</v>
      </c>
      <c r="E2137" s="1" t="s">
        <v>1961</v>
      </c>
      <c r="F2137" s="2">
        <v>45592</v>
      </c>
      <c r="G2137" s="2">
        <v>44991</v>
      </c>
      <c r="H2137" s="2" t="str">
        <f>TEXT(Ecommerce_Sales[[#This Row],[Order_Date]],"mmmm")</f>
        <v>March</v>
      </c>
      <c r="I2137" s="2" t="str">
        <f>TEXT(Ecommerce_Sales[[#This Row],[Order_Date]],"yyyy")</f>
        <v>2023</v>
      </c>
      <c r="J2137" s="2" t="str">
        <f>TEXT(Ecommerce_Sales[[#This Row],[Order_Date]],"mmmm")</f>
        <v>March</v>
      </c>
      <c r="K2137" s="1" t="s">
        <v>1947</v>
      </c>
      <c r="L2137" s="1" t="s">
        <v>5485</v>
      </c>
      <c r="M2137" s="1" t="s">
        <v>2007</v>
      </c>
      <c r="N2137" s="1" t="s">
        <v>1973</v>
      </c>
      <c r="O2137" s="3">
        <v>213</v>
      </c>
      <c r="P2137">
        <v>2</v>
      </c>
      <c r="Q2137" s="3">
        <v>426</v>
      </c>
      <c r="R2137" s="1" t="s">
        <v>1958</v>
      </c>
      <c r="S2137" s="3">
        <v>41</v>
      </c>
      <c r="T2137">
        <v>4</v>
      </c>
      <c r="U2137" t="str">
        <f>IF(Ecommerce_Sales[[#This Row],[Delivery_Time_Days]]&gt;7,"Delay",IF(Ecommerce_Sales[[#This Row],[Delivery_Time_Days]] = 0,"No delivery",IF(Ecommerce_Sales[[#This Row],[Delivery_Time_Days]]&lt;=7,"On-time")))</f>
        <v>On-time</v>
      </c>
      <c r="V2137" s="7">
        <f>Ecommerce_Sales[[#This Row],[Profit]]/Ecommerce_Sales[[#This Row],[Total_Price]]</f>
        <v>0.30046948356807512</v>
      </c>
      <c r="W2137" s="3">
        <v>128</v>
      </c>
      <c r="X2137" s="3"/>
    </row>
    <row r="2138" spans="1:24" x14ac:dyDescent="0.25">
      <c r="A2138" s="1" t="s">
        <v>6914</v>
      </c>
      <c r="B2138" s="1" t="s">
        <v>1381</v>
      </c>
      <c r="C2138" s="1" t="s">
        <v>1382</v>
      </c>
      <c r="D2138" s="1" t="s">
        <v>6915</v>
      </c>
      <c r="E2138" s="1" t="s">
        <v>1966</v>
      </c>
      <c r="F2138" s="2">
        <v>44980</v>
      </c>
      <c r="G2138" s="2">
        <v>45401</v>
      </c>
      <c r="H2138" s="2" t="str">
        <f>TEXT(Ecommerce_Sales[[#This Row],[Order_Date]],"mmmm")</f>
        <v>April</v>
      </c>
      <c r="I2138" s="2" t="str">
        <f>TEXT(Ecommerce_Sales[[#This Row],[Order_Date]],"yyyy")</f>
        <v>2024</v>
      </c>
      <c r="J2138" s="2" t="str">
        <f>TEXT(Ecommerce_Sales[[#This Row],[Order_Date]],"mmmm")</f>
        <v>April</v>
      </c>
      <c r="K2138" s="1" t="s">
        <v>1947</v>
      </c>
      <c r="L2138" s="1" t="s">
        <v>3314</v>
      </c>
      <c r="M2138" s="1" t="s">
        <v>1988</v>
      </c>
      <c r="N2138" s="1" t="s">
        <v>1989</v>
      </c>
      <c r="O2138" s="3">
        <v>455</v>
      </c>
      <c r="P2138">
        <v>1</v>
      </c>
      <c r="Q2138" s="3">
        <v>455</v>
      </c>
      <c r="R2138" s="1" t="s">
        <v>1958</v>
      </c>
      <c r="S2138" s="3">
        <v>58</v>
      </c>
      <c r="T2138">
        <v>6</v>
      </c>
      <c r="U2138" t="str">
        <f>IF(Ecommerce_Sales[[#This Row],[Delivery_Time_Days]]&gt;7,"Delay",IF(Ecommerce_Sales[[#This Row],[Delivery_Time_Days]] = 0,"No delivery",IF(Ecommerce_Sales[[#This Row],[Delivery_Time_Days]]&lt;=7,"On-time")))</f>
        <v>On-time</v>
      </c>
      <c r="V2138" s="7">
        <f>Ecommerce_Sales[[#This Row],[Profit]]/Ecommerce_Sales[[#This Row],[Total_Price]]</f>
        <v>0.25054945054945055</v>
      </c>
      <c r="W2138" s="3">
        <v>114</v>
      </c>
      <c r="X2138" s="3"/>
    </row>
    <row r="2139" spans="1:24" x14ac:dyDescent="0.25">
      <c r="A2139" s="1" t="s">
        <v>6916</v>
      </c>
      <c r="B2139" s="1" t="s">
        <v>1654</v>
      </c>
      <c r="C2139" s="1" t="s">
        <v>1711</v>
      </c>
      <c r="D2139" s="1" t="s">
        <v>6917</v>
      </c>
      <c r="E2139" s="1" t="s">
        <v>1996</v>
      </c>
      <c r="F2139" s="2">
        <v>45465</v>
      </c>
      <c r="G2139" s="2">
        <v>45235</v>
      </c>
      <c r="H2139" s="2" t="str">
        <f>TEXT(Ecommerce_Sales[[#This Row],[Order_Date]],"mmmm")</f>
        <v>November</v>
      </c>
      <c r="I2139" s="2" t="str">
        <f>TEXT(Ecommerce_Sales[[#This Row],[Order_Date]],"yyyy")</f>
        <v>2023</v>
      </c>
      <c r="J2139" s="2" t="str">
        <f>TEXT(Ecommerce_Sales[[#This Row],[Order_Date]],"mmmm")</f>
        <v>November</v>
      </c>
      <c r="K2139" s="1" t="s">
        <v>1947</v>
      </c>
      <c r="L2139" s="1" t="s">
        <v>6918</v>
      </c>
      <c r="M2139" s="1" t="s">
        <v>2079</v>
      </c>
      <c r="N2139" s="1" t="s">
        <v>1973</v>
      </c>
      <c r="O2139" s="3">
        <v>1344</v>
      </c>
      <c r="P2139">
        <v>1</v>
      </c>
      <c r="Q2139" s="3">
        <v>1344</v>
      </c>
      <c r="R2139" s="1" t="s">
        <v>1958</v>
      </c>
      <c r="S2139" s="3">
        <v>122</v>
      </c>
      <c r="T2139">
        <v>4</v>
      </c>
      <c r="U2139" t="str">
        <f>IF(Ecommerce_Sales[[#This Row],[Delivery_Time_Days]]&gt;7,"Delay",IF(Ecommerce_Sales[[#This Row],[Delivery_Time_Days]] = 0,"No delivery",IF(Ecommerce_Sales[[#This Row],[Delivery_Time_Days]]&lt;=7,"On-time")))</f>
        <v>On-time</v>
      </c>
      <c r="V2139" s="7">
        <f>Ecommerce_Sales[[#This Row],[Profit]]/Ecommerce_Sales[[#This Row],[Total_Price]]</f>
        <v>0.29985119047619047</v>
      </c>
      <c r="W2139" s="3">
        <v>403</v>
      </c>
      <c r="X2139" s="3"/>
    </row>
    <row r="2140" spans="1:24" x14ac:dyDescent="0.25">
      <c r="A2140" s="1" t="s">
        <v>6919</v>
      </c>
      <c r="B2140" s="1" t="s">
        <v>1855</v>
      </c>
      <c r="C2140" s="1" t="s">
        <v>1856</v>
      </c>
      <c r="D2140" s="1" t="s">
        <v>6920</v>
      </c>
      <c r="E2140" s="1" t="s">
        <v>1961</v>
      </c>
      <c r="F2140" s="2">
        <v>45545</v>
      </c>
      <c r="G2140" s="2">
        <v>45225</v>
      </c>
      <c r="H2140" s="2" t="str">
        <f>TEXT(Ecommerce_Sales[[#This Row],[Order_Date]],"mmmm")</f>
        <v>October</v>
      </c>
      <c r="I2140" s="2" t="str">
        <f>TEXT(Ecommerce_Sales[[#This Row],[Order_Date]],"yyyy")</f>
        <v>2023</v>
      </c>
      <c r="J2140" s="2" t="str">
        <f>TEXT(Ecommerce_Sales[[#This Row],[Order_Date]],"mmmm")</f>
        <v>October</v>
      </c>
      <c r="K2140" s="1" t="s">
        <v>1947</v>
      </c>
      <c r="L2140" s="1" t="s">
        <v>6921</v>
      </c>
      <c r="M2140" s="1" t="s">
        <v>2065</v>
      </c>
      <c r="N2140" s="1" t="s">
        <v>1978</v>
      </c>
      <c r="O2140" s="3">
        <v>1135</v>
      </c>
      <c r="P2140">
        <v>1</v>
      </c>
      <c r="Q2140" s="3">
        <v>1135</v>
      </c>
      <c r="R2140" s="1" t="s">
        <v>1951</v>
      </c>
      <c r="S2140" s="3">
        <v>101</v>
      </c>
      <c r="T2140">
        <v>10</v>
      </c>
      <c r="U2140" t="str">
        <f>IF(Ecommerce_Sales[[#This Row],[Delivery_Time_Days]]&gt;7,"Delay",IF(Ecommerce_Sales[[#This Row],[Delivery_Time_Days]] = 0,"No delivery",IF(Ecommerce_Sales[[#This Row],[Delivery_Time_Days]]&lt;=7,"On-time")))</f>
        <v>Delay</v>
      </c>
      <c r="V2140" s="7">
        <f>Ecommerce_Sales[[#This Row],[Profit]]/Ecommerce_Sales[[#This Row],[Total_Price]]</f>
        <v>0.34977973568281939</v>
      </c>
      <c r="W2140" s="3">
        <v>397</v>
      </c>
      <c r="X2140" s="3"/>
    </row>
    <row r="2141" spans="1:24" x14ac:dyDescent="0.25">
      <c r="A2141" s="1" t="s">
        <v>6922</v>
      </c>
      <c r="B2141" s="1" t="s">
        <v>519</v>
      </c>
      <c r="C2141" s="1" t="s">
        <v>520</v>
      </c>
      <c r="D2141" s="1" t="s">
        <v>2592</v>
      </c>
      <c r="E2141" s="1" t="s">
        <v>1961</v>
      </c>
      <c r="F2141" s="2">
        <v>45287</v>
      </c>
      <c r="G2141" s="2">
        <v>45040</v>
      </c>
      <c r="H2141" s="2" t="str">
        <f>TEXT(Ecommerce_Sales[[#This Row],[Order_Date]],"mmmm")</f>
        <v>April</v>
      </c>
      <c r="I2141" s="2" t="str">
        <f>TEXT(Ecommerce_Sales[[#This Row],[Order_Date]],"yyyy")</f>
        <v>2023</v>
      </c>
      <c r="J2141" s="2" t="str">
        <f>TEXT(Ecommerce_Sales[[#This Row],[Order_Date]],"mmmm")</f>
        <v>April</v>
      </c>
      <c r="K2141" s="1" t="s">
        <v>1947</v>
      </c>
      <c r="L2141" s="1" t="s">
        <v>5633</v>
      </c>
      <c r="M2141" s="1" t="s">
        <v>2043</v>
      </c>
      <c r="N2141" s="1" t="s">
        <v>1989</v>
      </c>
      <c r="O2141" s="3">
        <v>436</v>
      </c>
      <c r="P2141">
        <v>2</v>
      </c>
      <c r="Q2141" s="3">
        <v>872</v>
      </c>
      <c r="R2141" s="1" t="s">
        <v>1958</v>
      </c>
      <c r="S2141" s="3">
        <v>74</v>
      </c>
      <c r="T2141">
        <v>3</v>
      </c>
      <c r="U2141" t="str">
        <f>IF(Ecommerce_Sales[[#This Row],[Delivery_Time_Days]]&gt;7,"Delay",IF(Ecommerce_Sales[[#This Row],[Delivery_Time_Days]] = 0,"No delivery",IF(Ecommerce_Sales[[#This Row],[Delivery_Time_Days]]&lt;=7,"On-time")))</f>
        <v>On-time</v>
      </c>
      <c r="V2141" s="7">
        <f>Ecommerce_Sales[[#This Row],[Profit]]/Ecommerce_Sales[[#This Row],[Total_Price]]</f>
        <v>0.25</v>
      </c>
      <c r="W2141" s="3">
        <v>218</v>
      </c>
      <c r="X2141" s="3"/>
    </row>
    <row r="2142" spans="1:24" x14ac:dyDescent="0.25">
      <c r="A2142" s="1" t="s">
        <v>6923</v>
      </c>
      <c r="B2142" s="1" t="s">
        <v>747</v>
      </c>
      <c r="C2142" s="1" t="s">
        <v>748</v>
      </c>
      <c r="D2142" s="1" t="s">
        <v>6924</v>
      </c>
      <c r="E2142" s="1" t="s">
        <v>1996</v>
      </c>
      <c r="F2142" s="2">
        <v>45323</v>
      </c>
      <c r="G2142" s="2">
        <v>45548</v>
      </c>
      <c r="H2142" s="2" t="str">
        <f>TEXT(Ecommerce_Sales[[#This Row],[Order_Date]],"mmmm")</f>
        <v>September</v>
      </c>
      <c r="I2142" s="2" t="str">
        <f>TEXT(Ecommerce_Sales[[#This Row],[Order_Date]],"yyyy")</f>
        <v>2024</v>
      </c>
      <c r="J2142" s="2" t="str">
        <f>TEXT(Ecommerce_Sales[[#This Row],[Order_Date]],"mmmm")</f>
        <v>September</v>
      </c>
      <c r="K2142" s="1" t="s">
        <v>1947</v>
      </c>
      <c r="L2142" s="1" t="s">
        <v>6925</v>
      </c>
      <c r="M2142" s="1" t="s">
        <v>1972</v>
      </c>
      <c r="N2142" s="1" t="s">
        <v>1973</v>
      </c>
      <c r="O2142" s="3">
        <v>461</v>
      </c>
      <c r="P2142">
        <v>4</v>
      </c>
      <c r="Q2142" s="3">
        <v>1843</v>
      </c>
      <c r="R2142" s="1" t="s">
        <v>2016</v>
      </c>
      <c r="S2142" s="3">
        <v>206</v>
      </c>
      <c r="T2142">
        <v>9</v>
      </c>
      <c r="U2142" t="str">
        <f>IF(Ecommerce_Sales[[#This Row],[Delivery_Time_Days]]&gt;7,"Delay",IF(Ecommerce_Sales[[#This Row],[Delivery_Time_Days]] = 0,"No delivery",IF(Ecommerce_Sales[[#This Row],[Delivery_Time_Days]]&lt;=7,"On-time")))</f>
        <v>Delay</v>
      </c>
      <c r="V2142" s="7">
        <f>Ecommerce_Sales[[#This Row],[Profit]]/Ecommerce_Sales[[#This Row],[Total_Price]]</f>
        <v>0.30005425935973956</v>
      </c>
      <c r="W2142" s="3">
        <v>553</v>
      </c>
      <c r="X2142" s="3"/>
    </row>
    <row r="2143" spans="1:24" x14ac:dyDescent="0.25">
      <c r="A2143" s="1" t="s">
        <v>6926</v>
      </c>
      <c r="B2143" s="1" t="s">
        <v>511</v>
      </c>
      <c r="C2143" s="1" t="s">
        <v>512</v>
      </c>
      <c r="D2143" s="1" t="s">
        <v>4563</v>
      </c>
      <c r="E2143" s="1" t="s">
        <v>1996</v>
      </c>
      <c r="F2143" s="2">
        <v>45108</v>
      </c>
      <c r="G2143" s="2">
        <v>45465</v>
      </c>
      <c r="H2143" s="2" t="str">
        <f>TEXT(Ecommerce_Sales[[#This Row],[Order_Date]],"mmmm")</f>
        <v>June</v>
      </c>
      <c r="I2143" s="2" t="str">
        <f>TEXT(Ecommerce_Sales[[#This Row],[Order_Date]],"yyyy")</f>
        <v>2024</v>
      </c>
      <c r="J2143" s="2" t="str">
        <f>TEXT(Ecommerce_Sales[[#This Row],[Order_Date]],"mmmm")</f>
        <v>June</v>
      </c>
      <c r="K2143" s="1" t="s">
        <v>1947</v>
      </c>
      <c r="L2143" s="1" t="s">
        <v>6927</v>
      </c>
      <c r="M2143" s="1" t="s">
        <v>1988</v>
      </c>
      <c r="N2143" s="1" t="s">
        <v>1989</v>
      </c>
      <c r="O2143" s="3">
        <v>679</v>
      </c>
      <c r="P2143">
        <v>6</v>
      </c>
      <c r="Q2143" s="3">
        <v>4075</v>
      </c>
      <c r="R2143" s="1" t="s">
        <v>1958</v>
      </c>
      <c r="S2143" s="3">
        <v>419</v>
      </c>
      <c r="T2143">
        <v>5</v>
      </c>
      <c r="U2143" t="str">
        <f>IF(Ecommerce_Sales[[#This Row],[Delivery_Time_Days]]&gt;7,"Delay",IF(Ecommerce_Sales[[#This Row],[Delivery_Time_Days]] = 0,"No delivery",IF(Ecommerce_Sales[[#This Row],[Delivery_Time_Days]]&lt;=7,"On-time")))</f>
        <v>On-time</v>
      </c>
      <c r="V2143" s="7">
        <f>Ecommerce_Sales[[#This Row],[Profit]]/Ecommerce_Sales[[#This Row],[Total_Price]]</f>
        <v>0.25006134969325156</v>
      </c>
      <c r="W2143" s="3">
        <v>1019</v>
      </c>
      <c r="X2143" s="3"/>
    </row>
    <row r="2144" spans="1:24" x14ac:dyDescent="0.25">
      <c r="A2144" s="1" t="s">
        <v>6928</v>
      </c>
      <c r="B2144" s="1" t="s">
        <v>302</v>
      </c>
      <c r="C2144" s="1" t="s">
        <v>303</v>
      </c>
      <c r="D2144" s="1" t="s">
        <v>5781</v>
      </c>
      <c r="E2144" s="1" t="s">
        <v>1961</v>
      </c>
      <c r="F2144" s="2">
        <v>45442</v>
      </c>
      <c r="G2144" s="2">
        <v>45191</v>
      </c>
      <c r="H2144" s="2" t="str">
        <f>TEXT(Ecommerce_Sales[[#This Row],[Order_Date]],"mmmm")</f>
        <v>September</v>
      </c>
      <c r="I2144" s="2" t="str">
        <f>TEXT(Ecommerce_Sales[[#This Row],[Order_Date]],"yyyy")</f>
        <v>2023</v>
      </c>
      <c r="J2144" s="2" t="str">
        <f>TEXT(Ecommerce_Sales[[#This Row],[Order_Date]],"mmmm")</f>
        <v>September</v>
      </c>
      <c r="K2144" s="1" t="s">
        <v>1947</v>
      </c>
      <c r="L2144" s="1" t="s">
        <v>6929</v>
      </c>
      <c r="M2144" s="1" t="s">
        <v>2047</v>
      </c>
      <c r="N2144" s="1" t="s">
        <v>1989</v>
      </c>
      <c r="O2144" s="3">
        <v>765</v>
      </c>
      <c r="P2144">
        <v>4</v>
      </c>
      <c r="Q2144" s="3">
        <v>3060</v>
      </c>
      <c r="R2144" s="1" t="s">
        <v>1958</v>
      </c>
      <c r="S2144" s="3">
        <v>395</v>
      </c>
      <c r="T2144">
        <v>2</v>
      </c>
      <c r="U2144" t="str">
        <f>IF(Ecommerce_Sales[[#This Row],[Delivery_Time_Days]]&gt;7,"Delay",IF(Ecommerce_Sales[[#This Row],[Delivery_Time_Days]] = 0,"No delivery",IF(Ecommerce_Sales[[#This Row],[Delivery_Time_Days]]&lt;=7,"On-time")))</f>
        <v>On-time</v>
      </c>
      <c r="V2144" s="7">
        <f>Ecommerce_Sales[[#This Row],[Profit]]/Ecommerce_Sales[[#This Row],[Total_Price]]</f>
        <v>0.25</v>
      </c>
      <c r="W2144" s="3">
        <v>765</v>
      </c>
      <c r="X2144" s="3"/>
    </row>
    <row r="2145" spans="1:24" x14ac:dyDescent="0.25">
      <c r="A2145" s="1" t="s">
        <v>6930</v>
      </c>
      <c r="B2145" s="1" t="s">
        <v>883</v>
      </c>
      <c r="C2145" s="1" t="s">
        <v>884</v>
      </c>
      <c r="D2145" s="1" t="s">
        <v>5149</v>
      </c>
      <c r="E2145" s="1" t="s">
        <v>1966</v>
      </c>
      <c r="F2145" s="2">
        <v>45203</v>
      </c>
      <c r="G2145" s="2">
        <v>45542</v>
      </c>
      <c r="H2145" s="2" t="str">
        <f>TEXT(Ecommerce_Sales[[#This Row],[Order_Date]],"mmmm")</f>
        <v>September</v>
      </c>
      <c r="I2145" s="2" t="str">
        <f>TEXT(Ecommerce_Sales[[#This Row],[Order_Date]],"yyyy")</f>
        <v>2024</v>
      </c>
      <c r="J2145" s="2" t="str">
        <f>TEXT(Ecommerce_Sales[[#This Row],[Order_Date]],"mmmm")</f>
        <v>September</v>
      </c>
      <c r="K2145" s="1" t="s">
        <v>1947</v>
      </c>
      <c r="L2145" s="1" t="s">
        <v>5163</v>
      </c>
      <c r="M2145" s="1" t="s">
        <v>2104</v>
      </c>
      <c r="N2145" s="1" t="s">
        <v>1978</v>
      </c>
      <c r="O2145" s="3">
        <v>109</v>
      </c>
      <c r="P2145">
        <v>3</v>
      </c>
      <c r="Q2145" s="3">
        <v>327</v>
      </c>
      <c r="R2145" s="1" t="s">
        <v>1958</v>
      </c>
      <c r="S2145" s="3">
        <v>28</v>
      </c>
      <c r="T2145">
        <v>2</v>
      </c>
      <c r="U2145" t="str">
        <f>IF(Ecommerce_Sales[[#This Row],[Delivery_Time_Days]]&gt;7,"Delay",IF(Ecommerce_Sales[[#This Row],[Delivery_Time_Days]] = 0,"No delivery",IF(Ecommerce_Sales[[#This Row],[Delivery_Time_Days]]&lt;=7,"On-time")))</f>
        <v>On-time</v>
      </c>
      <c r="V2145" s="7">
        <f>Ecommerce_Sales[[#This Row],[Profit]]/Ecommerce_Sales[[#This Row],[Total_Price]]</f>
        <v>0.34862385321100919</v>
      </c>
      <c r="W2145" s="3">
        <v>114</v>
      </c>
      <c r="X2145" s="3"/>
    </row>
    <row r="2146" spans="1:24" x14ac:dyDescent="0.25">
      <c r="A2146" s="1" t="s">
        <v>6931</v>
      </c>
      <c r="B2146" s="1" t="s">
        <v>1565</v>
      </c>
      <c r="C2146" s="1" t="s">
        <v>1566</v>
      </c>
      <c r="D2146" s="1" t="s">
        <v>3883</v>
      </c>
      <c r="E2146" s="1" t="s">
        <v>2005</v>
      </c>
      <c r="F2146" s="2">
        <v>45105</v>
      </c>
      <c r="G2146" s="2">
        <v>44997</v>
      </c>
      <c r="H2146" s="2" t="str">
        <f>TEXT(Ecommerce_Sales[[#This Row],[Order_Date]],"mmmm")</f>
        <v>March</v>
      </c>
      <c r="I2146" s="2" t="str">
        <f>TEXT(Ecommerce_Sales[[#This Row],[Order_Date]],"yyyy")</f>
        <v>2023</v>
      </c>
      <c r="J2146" s="2" t="str">
        <f>TEXT(Ecommerce_Sales[[#This Row],[Order_Date]],"mmmm")</f>
        <v>March</v>
      </c>
      <c r="K2146" s="1" t="s">
        <v>1947</v>
      </c>
      <c r="L2146" s="1" t="s">
        <v>6932</v>
      </c>
      <c r="M2146" s="1" t="s">
        <v>2104</v>
      </c>
      <c r="N2146" s="1" t="s">
        <v>1978</v>
      </c>
      <c r="O2146" s="3">
        <v>539</v>
      </c>
      <c r="P2146">
        <v>2</v>
      </c>
      <c r="Q2146" s="3">
        <v>1079</v>
      </c>
      <c r="R2146" s="1" t="s">
        <v>1958</v>
      </c>
      <c r="S2146" s="3">
        <v>73</v>
      </c>
      <c r="T2146">
        <v>3</v>
      </c>
      <c r="U2146" t="str">
        <f>IF(Ecommerce_Sales[[#This Row],[Delivery_Time_Days]]&gt;7,"Delay",IF(Ecommerce_Sales[[#This Row],[Delivery_Time_Days]] = 0,"No delivery",IF(Ecommerce_Sales[[#This Row],[Delivery_Time_Days]]&lt;=7,"On-time")))</f>
        <v>On-time</v>
      </c>
      <c r="V2146" s="7">
        <f>Ecommerce_Sales[[#This Row],[Profit]]/Ecommerce_Sales[[#This Row],[Total_Price]]</f>
        <v>0.35032437442075998</v>
      </c>
      <c r="W2146" s="3">
        <v>378</v>
      </c>
      <c r="X2146" s="3"/>
    </row>
    <row r="2147" spans="1:24" x14ac:dyDescent="0.25">
      <c r="A2147" s="1" t="s">
        <v>6933</v>
      </c>
      <c r="B2147" s="1" t="s">
        <v>1106</v>
      </c>
      <c r="C2147" s="1" t="s">
        <v>1107</v>
      </c>
      <c r="D2147" s="1" t="s">
        <v>6934</v>
      </c>
      <c r="E2147" s="1" t="s">
        <v>1961</v>
      </c>
      <c r="F2147" s="2">
        <v>45522</v>
      </c>
      <c r="G2147" s="2">
        <v>45127</v>
      </c>
      <c r="H2147" s="2" t="str">
        <f>TEXT(Ecommerce_Sales[[#This Row],[Order_Date]],"mmmm")</f>
        <v>July</v>
      </c>
      <c r="I2147" s="2" t="str">
        <f>TEXT(Ecommerce_Sales[[#This Row],[Order_Date]],"yyyy")</f>
        <v>2023</v>
      </c>
      <c r="J2147" s="2" t="str">
        <f>TEXT(Ecommerce_Sales[[#This Row],[Order_Date]],"mmmm")</f>
        <v>July</v>
      </c>
      <c r="K2147" s="1" t="s">
        <v>1947</v>
      </c>
      <c r="L2147" s="1" t="s">
        <v>6935</v>
      </c>
      <c r="M2147" s="1" t="s">
        <v>2007</v>
      </c>
      <c r="N2147" s="1" t="s">
        <v>1973</v>
      </c>
      <c r="O2147" s="3">
        <v>1151</v>
      </c>
      <c r="P2147">
        <v>5</v>
      </c>
      <c r="Q2147" s="3">
        <v>5755</v>
      </c>
      <c r="R2147" s="1" t="s">
        <v>1951</v>
      </c>
      <c r="S2147" s="3">
        <v>770</v>
      </c>
      <c r="T2147">
        <v>10</v>
      </c>
      <c r="U2147" t="str">
        <f>IF(Ecommerce_Sales[[#This Row],[Delivery_Time_Days]]&gt;7,"Delay",IF(Ecommerce_Sales[[#This Row],[Delivery_Time_Days]] = 0,"No delivery",IF(Ecommerce_Sales[[#This Row],[Delivery_Time_Days]]&lt;=7,"On-time")))</f>
        <v>Delay</v>
      </c>
      <c r="V2147" s="7">
        <f>Ecommerce_Sales[[#This Row],[Profit]]/Ecommerce_Sales[[#This Row],[Total_Price]]</f>
        <v>0.30008688097306691</v>
      </c>
      <c r="W2147" s="3">
        <v>1727</v>
      </c>
      <c r="X2147" s="3"/>
    </row>
    <row r="2148" spans="1:24" x14ac:dyDescent="0.25">
      <c r="A2148" s="1" t="s">
        <v>6936</v>
      </c>
      <c r="B2148" s="1" t="s">
        <v>1483</v>
      </c>
      <c r="C2148" s="1" t="s">
        <v>1484</v>
      </c>
      <c r="D2148" s="1" t="s">
        <v>3751</v>
      </c>
      <c r="E2148" s="1" t="s">
        <v>1954</v>
      </c>
      <c r="F2148" s="2">
        <v>45417</v>
      </c>
      <c r="G2148" s="2">
        <v>45498</v>
      </c>
      <c r="H2148" s="2" t="str">
        <f>TEXT(Ecommerce_Sales[[#This Row],[Order_Date]],"mmmm")</f>
        <v>July</v>
      </c>
      <c r="I2148" s="2" t="str">
        <f>TEXT(Ecommerce_Sales[[#This Row],[Order_Date]],"yyyy")</f>
        <v>2024</v>
      </c>
      <c r="J2148" s="2" t="str">
        <f>TEXT(Ecommerce_Sales[[#This Row],[Order_Date]],"mmmm")</f>
        <v>July</v>
      </c>
      <c r="K2148" s="1" t="s">
        <v>1947</v>
      </c>
      <c r="L2148" s="1" t="s">
        <v>6937</v>
      </c>
      <c r="M2148" s="1" t="s">
        <v>1968</v>
      </c>
      <c r="N2148" s="1" t="s">
        <v>1957</v>
      </c>
      <c r="O2148" s="3">
        <v>548</v>
      </c>
      <c r="P2148">
        <v>5</v>
      </c>
      <c r="Q2148" s="3">
        <v>2738</v>
      </c>
      <c r="R2148" s="1" t="s">
        <v>1951</v>
      </c>
      <c r="S2148" s="3">
        <v>375</v>
      </c>
      <c r="T2148">
        <v>5</v>
      </c>
      <c r="U2148" t="str">
        <f>IF(Ecommerce_Sales[[#This Row],[Delivery_Time_Days]]&gt;7,"Delay",IF(Ecommerce_Sales[[#This Row],[Delivery_Time_Days]] = 0,"No delivery",IF(Ecommerce_Sales[[#This Row],[Delivery_Time_Days]]&lt;=7,"On-time")))</f>
        <v>On-time</v>
      </c>
      <c r="V2148" s="7">
        <f>Ecommerce_Sales[[#This Row],[Profit]]/Ecommerce_Sales[[#This Row],[Total_Price]]</f>
        <v>0.15010956902848796</v>
      </c>
      <c r="W2148" s="3">
        <v>411</v>
      </c>
      <c r="X2148" s="3"/>
    </row>
    <row r="2149" spans="1:24" x14ac:dyDescent="0.25">
      <c r="A2149" s="1" t="s">
        <v>6938</v>
      </c>
      <c r="B2149" s="1" t="s">
        <v>614</v>
      </c>
      <c r="C2149" s="1" t="s">
        <v>615</v>
      </c>
      <c r="D2149" s="1" t="s">
        <v>2329</v>
      </c>
      <c r="E2149" s="1" t="s">
        <v>1946</v>
      </c>
      <c r="F2149" s="2">
        <v>45205</v>
      </c>
      <c r="G2149" s="2">
        <v>45488</v>
      </c>
      <c r="H2149" s="2" t="str">
        <f>TEXT(Ecommerce_Sales[[#This Row],[Order_Date]],"mmmm")</f>
        <v>July</v>
      </c>
      <c r="I2149" s="2" t="str">
        <f>TEXT(Ecommerce_Sales[[#This Row],[Order_Date]],"yyyy")</f>
        <v>2024</v>
      </c>
      <c r="J2149" s="2" t="str">
        <f>TEXT(Ecommerce_Sales[[#This Row],[Order_Date]],"mmmm")</f>
        <v>July</v>
      </c>
      <c r="K2149" s="1" t="s">
        <v>1947</v>
      </c>
      <c r="L2149" s="1" t="s">
        <v>3600</v>
      </c>
      <c r="M2149" s="1" t="s">
        <v>2065</v>
      </c>
      <c r="N2149" s="1" t="s">
        <v>1978</v>
      </c>
      <c r="O2149" s="3">
        <v>834</v>
      </c>
      <c r="P2149">
        <v>2</v>
      </c>
      <c r="Q2149" s="3">
        <v>1667</v>
      </c>
      <c r="R2149" s="1" t="s">
        <v>1958</v>
      </c>
      <c r="S2149" s="3">
        <v>218</v>
      </c>
      <c r="T2149">
        <v>2</v>
      </c>
      <c r="U2149" t="str">
        <f>IF(Ecommerce_Sales[[#This Row],[Delivery_Time_Days]]&gt;7,"Delay",IF(Ecommerce_Sales[[#This Row],[Delivery_Time_Days]] = 0,"No delivery",IF(Ecommerce_Sales[[#This Row],[Delivery_Time_Days]]&lt;=7,"On-time")))</f>
        <v>On-time</v>
      </c>
      <c r="V2149" s="7">
        <f>Ecommerce_Sales[[#This Row],[Profit]]/Ecommerce_Sales[[#This Row],[Total_Price]]</f>
        <v>0.35032993401319734</v>
      </c>
      <c r="W2149" s="3">
        <v>584</v>
      </c>
      <c r="X2149" s="3"/>
    </row>
    <row r="2150" spans="1:24" x14ac:dyDescent="0.25">
      <c r="A2150" s="1" t="s">
        <v>6939</v>
      </c>
      <c r="B2150" s="1" t="s">
        <v>1250</v>
      </c>
      <c r="C2150" s="1" t="s">
        <v>1251</v>
      </c>
      <c r="D2150" s="1" t="s">
        <v>4025</v>
      </c>
      <c r="E2150" s="1" t="s">
        <v>1966</v>
      </c>
      <c r="F2150" s="2">
        <v>45481</v>
      </c>
      <c r="G2150" s="2">
        <v>45375</v>
      </c>
      <c r="H2150" s="2" t="str">
        <f>TEXT(Ecommerce_Sales[[#This Row],[Order_Date]],"mmmm")</f>
        <v>March</v>
      </c>
      <c r="I2150" s="2" t="str">
        <f>TEXT(Ecommerce_Sales[[#This Row],[Order_Date]],"yyyy")</f>
        <v>2024</v>
      </c>
      <c r="J2150" s="2" t="str">
        <f>TEXT(Ecommerce_Sales[[#This Row],[Order_Date]],"mmmm")</f>
        <v>March</v>
      </c>
      <c r="K2150" s="1" t="s">
        <v>1947</v>
      </c>
      <c r="L2150" s="1" t="s">
        <v>6940</v>
      </c>
      <c r="M2150" s="1" t="s">
        <v>2054</v>
      </c>
      <c r="N2150" s="1" t="s">
        <v>1957</v>
      </c>
      <c r="O2150" s="3">
        <v>807</v>
      </c>
      <c r="P2150">
        <v>5</v>
      </c>
      <c r="Q2150" s="3">
        <v>4036</v>
      </c>
      <c r="R2150" s="1" t="s">
        <v>1958</v>
      </c>
      <c r="S2150" s="3">
        <v>589</v>
      </c>
      <c r="T2150">
        <v>2</v>
      </c>
      <c r="U2150" t="str">
        <f>IF(Ecommerce_Sales[[#This Row],[Delivery_Time_Days]]&gt;7,"Delay",IF(Ecommerce_Sales[[#This Row],[Delivery_Time_Days]] = 0,"No delivery",IF(Ecommerce_Sales[[#This Row],[Delivery_Time_Days]]&lt;=7,"On-time")))</f>
        <v>On-time</v>
      </c>
      <c r="V2150" s="7">
        <f>Ecommerce_Sales[[#This Row],[Profit]]/Ecommerce_Sales[[#This Row],[Total_Price]]</f>
        <v>0.14990089197224976</v>
      </c>
      <c r="W2150" s="3">
        <v>605</v>
      </c>
      <c r="X2150" s="3"/>
    </row>
    <row r="2151" spans="1:24" x14ac:dyDescent="0.25">
      <c r="A2151" s="1" t="s">
        <v>6941</v>
      </c>
      <c r="B2151" s="1" t="s">
        <v>1236</v>
      </c>
      <c r="C2151" s="1" t="s">
        <v>1237</v>
      </c>
      <c r="D2151" s="1" t="s">
        <v>5192</v>
      </c>
      <c r="E2151" s="1" t="s">
        <v>1961</v>
      </c>
      <c r="F2151" s="2">
        <v>45503</v>
      </c>
      <c r="G2151" s="2">
        <v>45160</v>
      </c>
      <c r="H2151" s="2" t="str">
        <f>TEXT(Ecommerce_Sales[[#This Row],[Order_Date]],"mmmm")</f>
        <v>August</v>
      </c>
      <c r="I2151" s="2" t="str">
        <f>TEXT(Ecommerce_Sales[[#This Row],[Order_Date]],"yyyy")</f>
        <v>2023</v>
      </c>
      <c r="J2151" s="2" t="str">
        <f>TEXT(Ecommerce_Sales[[#This Row],[Order_Date]],"mmmm")</f>
        <v>August</v>
      </c>
      <c r="K2151" s="1" t="s">
        <v>1947</v>
      </c>
      <c r="L2151" s="1" t="s">
        <v>6942</v>
      </c>
      <c r="M2151" s="1" t="s">
        <v>1988</v>
      </c>
      <c r="N2151" s="1" t="s">
        <v>1989</v>
      </c>
      <c r="O2151" s="3">
        <v>358</v>
      </c>
      <c r="P2151">
        <v>6</v>
      </c>
      <c r="Q2151" s="3">
        <v>2147</v>
      </c>
      <c r="R2151" s="1" t="s">
        <v>2016</v>
      </c>
      <c r="S2151" s="3">
        <v>111</v>
      </c>
      <c r="T2151">
        <v>10</v>
      </c>
      <c r="U2151" t="str">
        <f>IF(Ecommerce_Sales[[#This Row],[Delivery_Time_Days]]&gt;7,"Delay",IF(Ecommerce_Sales[[#This Row],[Delivery_Time_Days]] = 0,"No delivery",IF(Ecommerce_Sales[[#This Row],[Delivery_Time_Days]]&lt;=7,"On-time")))</f>
        <v>Delay</v>
      </c>
      <c r="V2151" s="7">
        <f>Ecommerce_Sales[[#This Row],[Profit]]/Ecommerce_Sales[[#This Row],[Total_Price]]</f>
        <v>0.25011644154634372</v>
      </c>
      <c r="W2151" s="3">
        <v>537</v>
      </c>
      <c r="X2151" s="3"/>
    </row>
    <row r="2152" spans="1:24" x14ac:dyDescent="0.25">
      <c r="A2152" s="1" t="s">
        <v>6943</v>
      </c>
      <c r="B2152" s="1" t="s">
        <v>166</v>
      </c>
      <c r="C2152" s="1" t="s">
        <v>167</v>
      </c>
      <c r="D2152" s="1" t="s">
        <v>2705</v>
      </c>
      <c r="E2152" s="1" t="s">
        <v>1966</v>
      </c>
      <c r="F2152" s="2">
        <v>45141</v>
      </c>
      <c r="G2152" s="2">
        <v>45636</v>
      </c>
      <c r="H2152" s="2" t="str">
        <f>TEXT(Ecommerce_Sales[[#This Row],[Order_Date]],"mmmm")</f>
        <v>December</v>
      </c>
      <c r="I2152" s="2" t="str">
        <f>TEXT(Ecommerce_Sales[[#This Row],[Order_Date]],"yyyy")</f>
        <v>2024</v>
      </c>
      <c r="J2152" s="2" t="str">
        <f>TEXT(Ecommerce_Sales[[#This Row],[Order_Date]],"mmmm")</f>
        <v>December</v>
      </c>
      <c r="K2152" s="1" t="s">
        <v>1947</v>
      </c>
      <c r="L2152" s="1" t="s">
        <v>6944</v>
      </c>
      <c r="M2152" s="1" t="s">
        <v>2030</v>
      </c>
      <c r="N2152" s="1" t="s">
        <v>1978</v>
      </c>
      <c r="O2152" s="3">
        <v>1388</v>
      </c>
      <c r="P2152">
        <v>10</v>
      </c>
      <c r="Q2152" s="3">
        <v>13881</v>
      </c>
      <c r="R2152" s="1" t="s">
        <v>1958</v>
      </c>
      <c r="S2152" s="3">
        <v>1073</v>
      </c>
      <c r="T2152">
        <v>10</v>
      </c>
      <c r="U2152" t="str">
        <f>IF(Ecommerce_Sales[[#This Row],[Delivery_Time_Days]]&gt;7,"Delay",IF(Ecommerce_Sales[[#This Row],[Delivery_Time_Days]] = 0,"No delivery",IF(Ecommerce_Sales[[#This Row],[Delivery_Time_Days]]&lt;=7,"On-time")))</f>
        <v>Delay</v>
      </c>
      <c r="V2152" s="7">
        <f>Ecommerce_Sales[[#This Row],[Profit]]/Ecommerce_Sales[[#This Row],[Total_Price]]</f>
        <v>0.34997478567826523</v>
      </c>
      <c r="W2152" s="3">
        <v>4858</v>
      </c>
      <c r="X2152" s="3"/>
    </row>
    <row r="2153" spans="1:24" x14ac:dyDescent="0.25">
      <c r="A2153" s="1" t="s">
        <v>6945</v>
      </c>
      <c r="B2153" s="1" t="s">
        <v>84</v>
      </c>
      <c r="C2153" s="1" t="s">
        <v>85</v>
      </c>
      <c r="D2153" s="1" t="s">
        <v>2332</v>
      </c>
      <c r="E2153" s="1" t="s">
        <v>1996</v>
      </c>
      <c r="F2153" s="2">
        <v>45111</v>
      </c>
      <c r="G2153" s="2">
        <v>45352</v>
      </c>
      <c r="H2153" s="2" t="str">
        <f>TEXT(Ecommerce_Sales[[#This Row],[Order_Date]],"mmmm")</f>
        <v>March</v>
      </c>
      <c r="I2153" s="2" t="str">
        <f>TEXT(Ecommerce_Sales[[#This Row],[Order_Date]],"yyyy")</f>
        <v>2024</v>
      </c>
      <c r="J2153" s="2" t="str">
        <f>TEXT(Ecommerce_Sales[[#This Row],[Order_Date]],"mmmm")</f>
        <v>March</v>
      </c>
      <c r="K2153" s="1" t="s">
        <v>1947</v>
      </c>
      <c r="L2153" s="1" t="s">
        <v>3555</v>
      </c>
      <c r="M2153" s="1" t="s">
        <v>1963</v>
      </c>
      <c r="N2153" s="1" t="s">
        <v>1957</v>
      </c>
      <c r="O2153" s="3">
        <v>558</v>
      </c>
      <c r="P2153">
        <v>1</v>
      </c>
      <c r="Q2153" s="3">
        <v>558</v>
      </c>
      <c r="R2153" s="1" t="s">
        <v>1958</v>
      </c>
      <c r="S2153" s="3">
        <v>35</v>
      </c>
      <c r="T2153">
        <v>4</v>
      </c>
      <c r="U2153" t="str">
        <f>IF(Ecommerce_Sales[[#This Row],[Delivery_Time_Days]]&gt;7,"Delay",IF(Ecommerce_Sales[[#This Row],[Delivery_Time_Days]] = 0,"No delivery",IF(Ecommerce_Sales[[#This Row],[Delivery_Time_Days]]&lt;=7,"On-time")))</f>
        <v>On-time</v>
      </c>
      <c r="V2153" s="7">
        <f>Ecommerce_Sales[[#This Row],[Profit]]/Ecommerce_Sales[[#This Row],[Total_Price]]</f>
        <v>0.15053763440860216</v>
      </c>
      <c r="W2153" s="3">
        <v>84</v>
      </c>
      <c r="X2153" s="3"/>
    </row>
    <row r="2154" spans="1:24" x14ac:dyDescent="0.25">
      <c r="A2154" s="1" t="s">
        <v>6946</v>
      </c>
      <c r="B2154" s="1" t="s">
        <v>990</v>
      </c>
      <c r="C2154" s="1" t="s">
        <v>991</v>
      </c>
      <c r="D2154" s="1" t="s">
        <v>2617</v>
      </c>
      <c r="E2154" s="1" t="s">
        <v>1996</v>
      </c>
      <c r="F2154" s="2">
        <v>45157</v>
      </c>
      <c r="G2154" s="2">
        <v>45555</v>
      </c>
      <c r="H2154" s="2" t="str">
        <f>TEXT(Ecommerce_Sales[[#This Row],[Order_Date]],"mmmm")</f>
        <v>September</v>
      </c>
      <c r="I2154" s="2" t="str">
        <f>TEXT(Ecommerce_Sales[[#This Row],[Order_Date]],"yyyy")</f>
        <v>2024</v>
      </c>
      <c r="J2154" s="2" t="str">
        <f>TEXT(Ecommerce_Sales[[#This Row],[Order_Date]],"mmmm")</f>
        <v>September</v>
      </c>
      <c r="K2154" s="1" t="s">
        <v>1947</v>
      </c>
      <c r="L2154" s="1" t="s">
        <v>6947</v>
      </c>
      <c r="M2154" s="1" t="s">
        <v>1963</v>
      </c>
      <c r="N2154" s="1" t="s">
        <v>1957</v>
      </c>
      <c r="O2154" s="3">
        <v>1064</v>
      </c>
      <c r="P2154">
        <v>5</v>
      </c>
      <c r="Q2154" s="3">
        <v>5321</v>
      </c>
      <c r="R2154" s="1" t="s">
        <v>1951</v>
      </c>
      <c r="S2154" s="3">
        <v>597</v>
      </c>
      <c r="T2154">
        <v>8</v>
      </c>
      <c r="U2154" t="str">
        <f>IF(Ecommerce_Sales[[#This Row],[Delivery_Time_Days]]&gt;7,"Delay",IF(Ecommerce_Sales[[#This Row],[Delivery_Time_Days]] = 0,"No delivery",IF(Ecommerce_Sales[[#This Row],[Delivery_Time_Days]]&lt;=7,"On-time")))</f>
        <v>Delay</v>
      </c>
      <c r="V2154" s="7">
        <f>Ecommerce_Sales[[#This Row],[Profit]]/Ecommerce_Sales[[#This Row],[Total_Price]]</f>
        <v>0.14997180981018607</v>
      </c>
      <c r="W2154" s="3">
        <v>798</v>
      </c>
      <c r="X2154" s="3"/>
    </row>
    <row r="2155" spans="1:24" x14ac:dyDescent="0.25">
      <c r="A2155" s="1" t="s">
        <v>6948</v>
      </c>
      <c r="B2155" s="1" t="s">
        <v>1181</v>
      </c>
      <c r="C2155" s="1" t="s">
        <v>1182</v>
      </c>
      <c r="D2155" s="1" t="s">
        <v>2737</v>
      </c>
      <c r="E2155" s="1" t="s">
        <v>1981</v>
      </c>
      <c r="F2155" s="2">
        <v>45393</v>
      </c>
      <c r="G2155" s="2">
        <v>45349</v>
      </c>
      <c r="H2155" s="2" t="str">
        <f>TEXT(Ecommerce_Sales[[#This Row],[Order_Date]],"mmmm")</f>
        <v>February</v>
      </c>
      <c r="I2155" s="2" t="str">
        <f>TEXT(Ecommerce_Sales[[#This Row],[Order_Date]],"yyyy")</f>
        <v>2024</v>
      </c>
      <c r="J2155" s="2" t="str">
        <f>TEXT(Ecommerce_Sales[[#This Row],[Order_Date]],"mmmm")</f>
        <v>February</v>
      </c>
      <c r="K2155" s="1" t="s">
        <v>1992</v>
      </c>
      <c r="L2155" s="1" t="s">
        <v>6949</v>
      </c>
      <c r="M2155" s="1" t="s">
        <v>2026</v>
      </c>
      <c r="N2155" s="1" t="s">
        <v>1978</v>
      </c>
      <c r="O2155" s="3">
        <v>310</v>
      </c>
      <c r="P2155">
        <v>3</v>
      </c>
      <c r="Q2155" s="3">
        <v>931</v>
      </c>
      <c r="R2155" s="1" t="s">
        <v>2008</v>
      </c>
      <c r="S2155" s="3">
        <v>90</v>
      </c>
      <c r="U2155" t="str">
        <f>IF(Ecommerce_Sales[[#This Row],[Delivery_Time_Days]]&gt;7,"Delay",IF(Ecommerce_Sales[[#This Row],[Delivery_Time_Days]] = 0,"No delivery",IF(Ecommerce_Sales[[#This Row],[Delivery_Time_Days]]&lt;=7,"On-time")))</f>
        <v>No delivery</v>
      </c>
      <c r="V2155" s="7">
        <f>Ecommerce_Sales[[#This Row],[Profit]]/Ecommerce_Sales[[#This Row],[Total_Price]]</f>
        <v>0.3501611170784103</v>
      </c>
      <c r="W2155" s="3">
        <v>326</v>
      </c>
      <c r="X2155" s="3"/>
    </row>
    <row r="2156" spans="1:24" x14ac:dyDescent="0.25">
      <c r="A2156" s="1" t="s">
        <v>6950</v>
      </c>
      <c r="B2156" s="1" t="s">
        <v>976</v>
      </c>
      <c r="C2156" s="1" t="s">
        <v>977</v>
      </c>
      <c r="D2156" s="1" t="s">
        <v>6951</v>
      </c>
      <c r="E2156" s="1" t="s">
        <v>1961</v>
      </c>
      <c r="F2156" s="2">
        <v>45118</v>
      </c>
      <c r="G2156" s="2">
        <v>45379</v>
      </c>
      <c r="H2156" s="2" t="str">
        <f>TEXT(Ecommerce_Sales[[#This Row],[Order_Date]],"mmmm")</f>
        <v>March</v>
      </c>
      <c r="I2156" s="2" t="str">
        <f>TEXT(Ecommerce_Sales[[#This Row],[Order_Date]],"yyyy")</f>
        <v>2024</v>
      </c>
      <c r="J2156" s="2" t="str">
        <f>TEXT(Ecommerce_Sales[[#This Row],[Order_Date]],"mmmm")</f>
        <v>March</v>
      </c>
      <c r="K2156" s="1" t="s">
        <v>1947</v>
      </c>
      <c r="L2156" s="1" t="s">
        <v>6952</v>
      </c>
      <c r="M2156" s="1" t="s">
        <v>2007</v>
      </c>
      <c r="N2156" s="1" t="s">
        <v>1973</v>
      </c>
      <c r="O2156" s="3">
        <v>19</v>
      </c>
      <c r="P2156">
        <v>2</v>
      </c>
      <c r="Q2156" s="3">
        <v>38</v>
      </c>
      <c r="R2156" s="1" t="s">
        <v>2016</v>
      </c>
      <c r="S2156" s="3">
        <v>3</v>
      </c>
      <c r="T2156">
        <v>2</v>
      </c>
      <c r="U2156" t="str">
        <f>IF(Ecommerce_Sales[[#This Row],[Delivery_Time_Days]]&gt;7,"Delay",IF(Ecommerce_Sales[[#This Row],[Delivery_Time_Days]] = 0,"No delivery",IF(Ecommerce_Sales[[#This Row],[Delivery_Time_Days]]&lt;=7,"On-time")))</f>
        <v>On-time</v>
      </c>
      <c r="V2156" s="7">
        <f>Ecommerce_Sales[[#This Row],[Profit]]/Ecommerce_Sales[[#This Row],[Total_Price]]</f>
        <v>0.28947368421052633</v>
      </c>
      <c r="W2156" s="3">
        <v>11</v>
      </c>
      <c r="X2156" s="3"/>
    </row>
    <row r="2157" spans="1:24" x14ac:dyDescent="0.25">
      <c r="A2157" s="1" t="s">
        <v>6953</v>
      </c>
      <c r="B2157" s="1" t="s">
        <v>1588</v>
      </c>
      <c r="C2157" s="1" t="s">
        <v>1589</v>
      </c>
      <c r="D2157" s="1" t="s">
        <v>3748</v>
      </c>
      <c r="E2157" s="1" t="s">
        <v>2005</v>
      </c>
      <c r="F2157" s="2">
        <v>45257</v>
      </c>
      <c r="G2157" s="2">
        <v>45389</v>
      </c>
      <c r="H2157" s="2" t="str">
        <f>TEXT(Ecommerce_Sales[[#This Row],[Order_Date]],"mmmm")</f>
        <v>April</v>
      </c>
      <c r="I2157" s="2" t="str">
        <f>TEXT(Ecommerce_Sales[[#This Row],[Order_Date]],"yyyy")</f>
        <v>2024</v>
      </c>
      <c r="J2157" s="2" t="str">
        <f>TEXT(Ecommerce_Sales[[#This Row],[Order_Date]],"mmmm")</f>
        <v>April</v>
      </c>
      <c r="K2157" s="1" t="s">
        <v>1992</v>
      </c>
      <c r="L2157" s="1" t="s">
        <v>6954</v>
      </c>
      <c r="M2157" s="1" t="s">
        <v>2104</v>
      </c>
      <c r="N2157" s="1" t="s">
        <v>1978</v>
      </c>
      <c r="O2157" s="3">
        <v>278</v>
      </c>
      <c r="P2157">
        <v>5</v>
      </c>
      <c r="Q2157" s="3">
        <v>1390</v>
      </c>
      <c r="R2157" s="1" t="s">
        <v>2016</v>
      </c>
      <c r="S2157" s="3">
        <v>132</v>
      </c>
      <c r="U2157" t="str">
        <f>IF(Ecommerce_Sales[[#This Row],[Delivery_Time_Days]]&gt;7,"Delay",IF(Ecommerce_Sales[[#This Row],[Delivery_Time_Days]] = 0,"No delivery",IF(Ecommerce_Sales[[#This Row],[Delivery_Time_Days]]&lt;=7,"On-time")))</f>
        <v>No delivery</v>
      </c>
      <c r="V2157" s="7">
        <f>Ecommerce_Sales[[#This Row],[Profit]]/Ecommerce_Sales[[#This Row],[Total_Price]]</f>
        <v>0.35035971223021584</v>
      </c>
      <c r="W2157" s="3">
        <v>487</v>
      </c>
      <c r="X2157" s="3"/>
    </row>
    <row r="2158" spans="1:24" x14ac:dyDescent="0.25">
      <c r="A2158" s="1" t="s">
        <v>6955</v>
      </c>
      <c r="B2158" s="1" t="s">
        <v>914</v>
      </c>
      <c r="C2158" s="1" t="s">
        <v>915</v>
      </c>
      <c r="D2158" s="1" t="s">
        <v>6956</v>
      </c>
      <c r="E2158" s="1" t="s">
        <v>1946</v>
      </c>
      <c r="F2158" s="2">
        <v>45014</v>
      </c>
      <c r="G2158" s="2">
        <v>45326</v>
      </c>
      <c r="H2158" s="2" t="str">
        <f>TEXT(Ecommerce_Sales[[#This Row],[Order_Date]],"mmmm")</f>
        <v>February</v>
      </c>
      <c r="I2158" s="2" t="str">
        <f>TEXT(Ecommerce_Sales[[#This Row],[Order_Date]],"yyyy")</f>
        <v>2024</v>
      </c>
      <c r="J2158" s="2" t="str">
        <f>TEXT(Ecommerce_Sales[[#This Row],[Order_Date]],"mmmm")</f>
        <v>February</v>
      </c>
      <c r="K2158" s="1" t="s">
        <v>1947</v>
      </c>
      <c r="L2158" s="1" t="s">
        <v>6957</v>
      </c>
      <c r="M2158" s="1" t="s">
        <v>2104</v>
      </c>
      <c r="N2158" s="1" t="s">
        <v>1978</v>
      </c>
      <c r="O2158" s="3">
        <v>242</v>
      </c>
      <c r="P2158">
        <v>2</v>
      </c>
      <c r="Q2158" s="3">
        <v>485</v>
      </c>
      <c r="R2158" s="1" t="s">
        <v>1958</v>
      </c>
      <c r="S2158" s="3">
        <v>66</v>
      </c>
      <c r="T2158">
        <v>6</v>
      </c>
      <c r="U2158" t="str">
        <f>IF(Ecommerce_Sales[[#This Row],[Delivery_Time_Days]]&gt;7,"Delay",IF(Ecommerce_Sales[[#This Row],[Delivery_Time_Days]] = 0,"No delivery",IF(Ecommerce_Sales[[#This Row],[Delivery_Time_Days]]&lt;=7,"On-time")))</f>
        <v>On-time</v>
      </c>
      <c r="V2158" s="7">
        <f>Ecommerce_Sales[[#This Row],[Profit]]/Ecommerce_Sales[[#This Row],[Total_Price]]</f>
        <v>0.35051546391752575</v>
      </c>
      <c r="W2158" s="3">
        <v>170</v>
      </c>
      <c r="X2158" s="3"/>
    </row>
    <row r="2159" spans="1:24" x14ac:dyDescent="0.25">
      <c r="A2159" s="1" t="s">
        <v>6958</v>
      </c>
      <c r="B2159" s="1" t="s">
        <v>62</v>
      </c>
      <c r="C2159" s="1" t="s">
        <v>63</v>
      </c>
      <c r="D2159" s="1" t="s">
        <v>6857</v>
      </c>
      <c r="E2159" s="1" t="s">
        <v>1966</v>
      </c>
      <c r="F2159" s="2">
        <v>45621</v>
      </c>
      <c r="G2159" s="2">
        <v>45087</v>
      </c>
      <c r="H2159" s="2" t="str">
        <f>TEXT(Ecommerce_Sales[[#This Row],[Order_Date]],"mmmm")</f>
        <v>June</v>
      </c>
      <c r="I2159" s="2" t="str">
        <f>TEXT(Ecommerce_Sales[[#This Row],[Order_Date]],"yyyy")</f>
        <v>2023</v>
      </c>
      <c r="J2159" s="2" t="str">
        <f>TEXT(Ecommerce_Sales[[#This Row],[Order_Date]],"mmmm")</f>
        <v>June</v>
      </c>
      <c r="K2159" s="1" t="s">
        <v>1947</v>
      </c>
      <c r="L2159" s="1" t="s">
        <v>6959</v>
      </c>
      <c r="M2159" s="1" t="s">
        <v>2043</v>
      </c>
      <c r="N2159" s="1" t="s">
        <v>1989</v>
      </c>
      <c r="O2159" s="3">
        <v>1183</v>
      </c>
      <c r="P2159">
        <v>6</v>
      </c>
      <c r="Q2159" s="3">
        <v>7097</v>
      </c>
      <c r="R2159" s="1" t="s">
        <v>1951</v>
      </c>
      <c r="S2159" s="3">
        <v>797</v>
      </c>
      <c r="T2159">
        <v>2</v>
      </c>
      <c r="U2159" t="str">
        <f>IF(Ecommerce_Sales[[#This Row],[Delivery_Time_Days]]&gt;7,"Delay",IF(Ecommerce_Sales[[#This Row],[Delivery_Time_Days]] = 0,"No delivery",IF(Ecommerce_Sales[[#This Row],[Delivery_Time_Days]]&lt;=7,"On-time")))</f>
        <v>On-time</v>
      </c>
      <c r="V2159" s="7">
        <f>Ecommerce_Sales[[#This Row],[Profit]]/Ecommerce_Sales[[#This Row],[Total_Price]]</f>
        <v>0.24996477384810484</v>
      </c>
      <c r="W2159" s="3">
        <v>1774</v>
      </c>
      <c r="X2159" s="3"/>
    </row>
    <row r="2160" spans="1:24" x14ac:dyDescent="0.25">
      <c r="A2160" s="1" t="s">
        <v>6960</v>
      </c>
      <c r="B2160" s="1" t="s">
        <v>208</v>
      </c>
      <c r="C2160" s="1" t="s">
        <v>209</v>
      </c>
      <c r="D2160" s="1" t="s">
        <v>3267</v>
      </c>
      <c r="E2160" s="1" t="s">
        <v>1981</v>
      </c>
      <c r="F2160" s="2">
        <v>45649</v>
      </c>
      <c r="G2160" s="2">
        <v>45128</v>
      </c>
      <c r="H2160" s="2" t="str">
        <f>TEXT(Ecommerce_Sales[[#This Row],[Order_Date]],"mmmm")</f>
        <v>July</v>
      </c>
      <c r="I2160" s="2" t="str">
        <f>TEXT(Ecommerce_Sales[[#This Row],[Order_Date]],"yyyy")</f>
        <v>2023</v>
      </c>
      <c r="J2160" s="2" t="str">
        <f>TEXT(Ecommerce_Sales[[#This Row],[Order_Date]],"mmmm")</f>
        <v>July</v>
      </c>
      <c r="K2160" s="1" t="s">
        <v>1947</v>
      </c>
      <c r="L2160" s="1" t="s">
        <v>6961</v>
      </c>
      <c r="M2160" s="1" t="s">
        <v>2058</v>
      </c>
      <c r="N2160" s="1" t="s">
        <v>1950</v>
      </c>
      <c r="O2160" s="3">
        <v>209</v>
      </c>
      <c r="P2160">
        <v>1</v>
      </c>
      <c r="Q2160" s="3">
        <v>209</v>
      </c>
      <c r="R2160" s="1" t="s">
        <v>1958</v>
      </c>
      <c r="S2160" s="3">
        <v>14</v>
      </c>
      <c r="T2160">
        <v>10</v>
      </c>
      <c r="U2160" t="str">
        <f>IF(Ecommerce_Sales[[#This Row],[Delivery_Time_Days]]&gt;7,"Delay",IF(Ecommerce_Sales[[#This Row],[Delivery_Time_Days]] = 0,"No delivery",IF(Ecommerce_Sales[[#This Row],[Delivery_Time_Days]]&lt;=7,"On-time")))</f>
        <v>Delay</v>
      </c>
      <c r="V2160" s="7">
        <f>Ecommerce_Sales[[#This Row],[Profit]]/Ecommerce_Sales[[#This Row],[Total_Price]]</f>
        <v>0.40191387559808611</v>
      </c>
      <c r="W2160" s="3">
        <v>84</v>
      </c>
      <c r="X2160" s="3"/>
    </row>
    <row r="2161" spans="1:24" x14ac:dyDescent="0.25">
      <c r="A2161" s="1" t="s">
        <v>6962</v>
      </c>
      <c r="B2161" s="1" t="s">
        <v>588</v>
      </c>
      <c r="C2161" s="1" t="s">
        <v>589</v>
      </c>
      <c r="D2161" s="1" t="s">
        <v>5533</v>
      </c>
      <c r="E2161" s="1" t="s">
        <v>1981</v>
      </c>
      <c r="F2161" s="2">
        <v>45640</v>
      </c>
      <c r="G2161" s="2">
        <v>45446</v>
      </c>
      <c r="H2161" s="2" t="str">
        <f>TEXT(Ecommerce_Sales[[#This Row],[Order_Date]],"mmmm")</f>
        <v>June</v>
      </c>
      <c r="I2161" s="2" t="str">
        <f>TEXT(Ecommerce_Sales[[#This Row],[Order_Date]],"yyyy")</f>
        <v>2024</v>
      </c>
      <c r="J2161" s="2" t="str">
        <f>TEXT(Ecommerce_Sales[[#This Row],[Order_Date]],"mmmm")</f>
        <v>June</v>
      </c>
      <c r="K2161" s="1" t="s">
        <v>1947</v>
      </c>
      <c r="L2161" s="1" t="s">
        <v>6963</v>
      </c>
      <c r="M2161" s="1" t="s">
        <v>2247</v>
      </c>
      <c r="N2161" s="1" t="s">
        <v>1957</v>
      </c>
      <c r="O2161" s="3">
        <v>502</v>
      </c>
      <c r="P2161">
        <v>3</v>
      </c>
      <c r="Q2161" s="3">
        <v>1507</v>
      </c>
      <c r="R2161" s="1" t="s">
        <v>1958</v>
      </c>
      <c r="S2161" s="3">
        <v>222</v>
      </c>
      <c r="T2161">
        <v>5</v>
      </c>
      <c r="U2161" t="str">
        <f>IF(Ecommerce_Sales[[#This Row],[Delivery_Time_Days]]&gt;7,"Delay",IF(Ecommerce_Sales[[#This Row],[Delivery_Time_Days]] = 0,"No delivery",IF(Ecommerce_Sales[[#This Row],[Delivery_Time_Days]]&lt;=7,"On-time")))</f>
        <v>On-time</v>
      </c>
      <c r="V2161" s="7">
        <f>Ecommerce_Sales[[#This Row],[Profit]]/Ecommerce_Sales[[#This Row],[Total_Price]]</f>
        <v>0.14996682149966822</v>
      </c>
      <c r="W2161" s="3">
        <v>226</v>
      </c>
      <c r="X2161" s="3"/>
    </row>
    <row r="2162" spans="1:24" x14ac:dyDescent="0.25">
      <c r="A2162" s="1" t="s">
        <v>6964</v>
      </c>
      <c r="B2162" s="1" t="s">
        <v>300</v>
      </c>
      <c r="C2162" s="1" t="s">
        <v>301</v>
      </c>
      <c r="D2162" s="1" t="s">
        <v>6017</v>
      </c>
      <c r="E2162" s="1" t="s">
        <v>1946</v>
      </c>
      <c r="F2162" s="2">
        <v>45259</v>
      </c>
      <c r="G2162" s="2">
        <v>45290</v>
      </c>
      <c r="H2162" s="2" t="str">
        <f>TEXT(Ecommerce_Sales[[#This Row],[Order_Date]],"mmmm")</f>
        <v>December</v>
      </c>
      <c r="I2162" s="2" t="str">
        <f>TEXT(Ecommerce_Sales[[#This Row],[Order_Date]],"yyyy")</f>
        <v>2023</v>
      </c>
      <c r="J2162" s="2" t="str">
        <f>TEXT(Ecommerce_Sales[[#This Row],[Order_Date]],"mmmm")</f>
        <v>December</v>
      </c>
      <c r="K2162" s="1" t="s">
        <v>1947</v>
      </c>
      <c r="L2162" s="1" t="s">
        <v>6965</v>
      </c>
      <c r="M2162" s="1" t="s">
        <v>2026</v>
      </c>
      <c r="N2162" s="1" t="s">
        <v>1978</v>
      </c>
      <c r="O2162" s="3">
        <v>1219</v>
      </c>
      <c r="P2162">
        <v>8</v>
      </c>
      <c r="Q2162" s="3">
        <v>9752</v>
      </c>
      <c r="R2162" s="1" t="s">
        <v>1951</v>
      </c>
      <c r="S2162" s="3">
        <v>1094</v>
      </c>
      <c r="T2162">
        <v>7</v>
      </c>
      <c r="U2162" t="str">
        <f>IF(Ecommerce_Sales[[#This Row],[Delivery_Time_Days]]&gt;7,"Delay",IF(Ecommerce_Sales[[#This Row],[Delivery_Time_Days]] = 0,"No delivery",IF(Ecommerce_Sales[[#This Row],[Delivery_Time_Days]]&lt;=7,"On-time")))</f>
        <v>On-time</v>
      </c>
      <c r="V2162" s="7">
        <f>Ecommerce_Sales[[#This Row],[Profit]]/Ecommerce_Sales[[#This Row],[Total_Price]]</f>
        <v>0.34997949138638229</v>
      </c>
      <c r="W2162" s="3">
        <v>3413</v>
      </c>
      <c r="X2162" s="3"/>
    </row>
    <row r="2163" spans="1:24" x14ac:dyDescent="0.25">
      <c r="A2163" s="1" t="s">
        <v>6966</v>
      </c>
      <c r="B2163" s="1" t="s">
        <v>1295</v>
      </c>
      <c r="C2163" s="1" t="s">
        <v>1296</v>
      </c>
      <c r="D2163" s="1" t="s">
        <v>6967</v>
      </c>
      <c r="E2163" s="1" t="s">
        <v>1954</v>
      </c>
      <c r="F2163" s="2">
        <v>45111</v>
      </c>
      <c r="G2163" s="2">
        <v>45477</v>
      </c>
      <c r="H2163" s="2" t="str">
        <f>TEXT(Ecommerce_Sales[[#This Row],[Order_Date]],"mmmm")</f>
        <v>July</v>
      </c>
      <c r="I2163" s="2" t="str">
        <f>TEXT(Ecommerce_Sales[[#This Row],[Order_Date]],"yyyy")</f>
        <v>2024</v>
      </c>
      <c r="J2163" s="2" t="str">
        <f>TEXT(Ecommerce_Sales[[#This Row],[Order_Date]],"mmmm")</f>
        <v>July</v>
      </c>
      <c r="K2163" s="1" t="s">
        <v>1947</v>
      </c>
      <c r="L2163" s="1" t="s">
        <v>6968</v>
      </c>
      <c r="M2163" s="1" t="s">
        <v>2058</v>
      </c>
      <c r="N2163" s="1" t="s">
        <v>1950</v>
      </c>
      <c r="O2163" s="3">
        <v>926</v>
      </c>
      <c r="P2163">
        <v>6</v>
      </c>
      <c r="Q2163" s="3">
        <v>5554</v>
      </c>
      <c r="R2163" s="1" t="s">
        <v>1951</v>
      </c>
      <c r="S2163" s="3">
        <v>681</v>
      </c>
      <c r="T2163">
        <v>2</v>
      </c>
      <c r="U2163" t="str">
        <f>IF(Ecommerce_Sales[[#This Row],[Delivery_Time_Days]]&gt;7,"Delay",IF(Ecommerce_Sales[[#This Row],[Delivery_Time_Days]] = 0,"No delivery",IF(Ecommerce_Sales[[#This Row],[Delivery_Time_Days]]&lt;=7,"On-time")))</f>
        <v>On-time</v>
      </c>
      <c r="V2163" s="7">
        <f>Ecommerce_Sales[[#This Row],[Profit]]/Ecommerce_Sales[[#This Row],[Total_Price]]</f>
        <v>0.40007202016564636</v>
      </c>
      <c r="W2163" s="3">
        <v>2222</v>
      </c>
      <c r="X2163" s="3"/>
    </row>
    <row r="2164" spans="1:24" x14ac:dyDescent="0.25">
      <c r="A2164" s="1" t="s">
        <v>6969</v>
      </c>
      <c r="B2164" s="1" t="s">
        <v>680</v>
      </c>
      <c r="C2164" s="1" t="s">
        <v>681</v>
      </c>
      <c r="D2164" s="1" t="s">
        <v>3229</v>
      </c>
      <c r="E2164" s="1" t="s">
        <v>1946</v>
      </c>
      <c r="F2164" s="2">
        <v>45521</v>
      </c>
      <c r="G2164" s="2">
        <v>45499</v>
      </c>
      <c r="H2164" s="2" t="str">
        <f>TEXT(Ecommerce_Sales[[#This Row],[Order_Date]],"mmmm")</f>
        <v>July</v>
      </c>
      <c r="I2164" s="2" t="str">
        <f>TEXT(Ecommerce_Sales[[#This Row],[Order_Date]],"yyyy")</f>
        <v>2024</v>
      </c>
      <c r="J2164" s="2" t="str">
        <f>TEXT(Ecommerce_Sales[[#This Row],[Order_Date]],"mmmm")</f>
        <v>July</v>
      </c>
      <c r="K2164" s="1" t="s">
        <v>1947</v>
      </c>
      <c r="L2164" s="1" t="s">
        <v>6137</v>
      </c>
      <c r="M2164" s="1" t="s">
        <v>2058</v>
      </c>
      <c r="N2164" s="1" t="s">
        <v>1950</v>
      </c>
      <c r="O2164" s="3">
        <v>283</v>
      </c>
      <c r="P2164">
        <v>5</v>
      </c>
      <c r="Q2164" s="3">
        <v>1416</v>
      </c>
      <c r="R2164" s="1" t="s">
        <v>1958</v>
      </c>
      <c r="S2164" s="3">
        <v>117</v>
      </c>
      <c r="T2164">
        <v>7</v>
      </c>
      <c r="U2164" t="str">
        <f>IF(Ecommerce_Sales[[#This Row],[Delivery_Time_Days]]&gt;7,"Delay",IF(Ecommerce_Sales[[#This Row],[Delivery_Time_Days]] = 0,"No delivery",IF(Ecommerce_Sales[[#This Row],[Delivery_Time_Days]]&lt;=7,"On-time")))</f>
        <v>On-time</v>
      </c>
      <c r="V2164" s="7">
        <f>Ecommerce_Sales[[#This Row],[Profit]]/Ecommerce_Sales[[#This Row],[Total_Price]]</f>
        <v>0.39971751412429379</v>
      </c>
      <c r="W2164" s="3">
        <v>566</v>
      </c>
      <c r="X2164" s="3"/>
    </row>
    <row r="2165" spans="1:24" x14ac:dyDescent="0.25">
      <c r="A2165" s="1" t="s">
        <v>6970</v>
      </c>
      <c r="B2165" s="1" t="s">
        <v>1311</v>
      </c>
      <c r="C2165" s="1" t="s">
        <v>1312</v>
      </c>
      <c r="D2165" s="1" t="s">
        <v>2940</v>
      </c>
      <c r="E2165" s="1" t="s">
        <v>1996</v>
      </c>
      <c r="F2165" s="2">
        <v>45201</v>
      </c>
      <c r="G2165" s="2">
        <v>45467</v>
      </c>
      <c r="H2165" s="2" t="str">
        <f>TEXT(Ecommerce_Sales[[#This Row],[Order_Date]],"mmmm")</f>
        <v>June</v>
      </c>
      <c r="I2165" s="2" t="str">
        <f>TEXT(Ecommerce_Sales[[#This Row],[Order_Date]],"yyyy")</f>
        <v>2024</v>
      </c>
      <c r="J2165" s="2" t="str">
        <f>TEXT(Ecommerce_Sales[[#This Row],[Order_Date]],"mmmm")</f>
        <v>June</v>
      </c>
      <c r="K2165" s="1" t="s">
        <v>1986</v>
      </c>
      <c r="L2165" s="1" t="s">
        <v>6971</v>
      </c>
      <c r="M2165" s="1" t="s">
        <v>1963</v>
      </c>
      <c r="N2165" s="1" t="s">
        <v>1957</v>
      </c>
      <c r="O2165" s="3">
        <v>514</v>
      </c>
      <c r="P2165">
        <v>4</v>
      </c>
      <c r="Q2165" s="3">
        <v>2055</v>
      </c>
      <c r="R2165" s="1" t="s">
        <v>1958</v>
      </c>
      <c r="S2165" s="3">
        <v>111</v>
      </c>
      <c r="U2165" t="str">
        <f>IF(Ecommerce_Sales[[#This Row],[Delivery_Time_Days]]&gt;7,"Delay",IF(Ecommerce_Sales[[#This Row],[Delivery_Time_Days]] = 0,"No delivery",IF(Ecommerce_Sales[[#This Row],[Delivery_Time_Days]]&lt;=7,"On-time")))</f>
        <v>No delivery</v>
      </c>
      <c r="V2165" s="7">
        <f>Ecommerce_Sales[[#This Row],[Profit]]/Ecommerce_Sales[[#This Row],[Total_Price]]</f>
        <v>0.14987834549878346</v>
      </c>
      <c r="W2165" s="3">
        <v>308</v>
      </c>
      <c r="X2165" s="3"/>
    </row>
    <row r="2166" spans="1:24" x14ac:dyDescent="0.25">
      <c r="A2166" s="1" t="s">
        <v>6972</v>
      </c>
      <c r="B2166" s="1" t="s">
        <v>1268</v>
      </c>
      <c r="C2166" s="1" t="s">
        <v>1269</v>
      </c>
      <c r="D2166" s="1" t="s">
        <v>4799</v>
      </c>
      <c r="E2166" s="1" t="s">
        <v>1954</v>
      </c>
      <c r="F2166" s="2">
        <v>45390</v>
      </c>
      <c r="G2166" s="2">
        <v>44949</v>
      </c>
      <c r="H2166" s="2" t="str">
        <f>TEXT(Ecommerce_Sales[[#This Row],[Order_Date]],"mmmm")</f>
        <v>January</v>
      </c>
      <c r="I2166" s="2" t="str">
        <f>TEXT(Ecommerce_Sales[[#This Row],[Order_Date]],"yyyy")</f>
        <v>2023</v>
      </c>
      <c r="J2166" s="2" t="str">
        <f>TEXT(Ecommerce_Sales[[#This Row],[Order_Date]],"mmmm")</f>
        <v>January</v>
      </c>
      <c r="K2166" s="1" t="s">
        <v>1992</v>
      </c>
      <c r="L2166" s="1" t="s">
        <v>6973</v>
      </c>
      <c r="M2166" s="1" t="s">
        <v>2079</v>
      </c>
      <c r="N2166" s="1" t="s">
        <v>1973</v>
      </c>
      <c r="O2166" s="3">
        <v>506</v>
      </c>
      <c r="P2166">
        <v>2</v>
      </c>
      <c r="Q2166" s="3">
        <v>1012</v>
      </c>
      <c r="R2166" s="1" t="s">
        <v>1951</v>
      </c>
      <c r="S2166" s="3">
        <v>59</v>
      </c>
      <c r="U2166" t="str">
        <f>IF(Ecommerce_Sales[[#This Row],[Delivery_Time_Days]]&gt;7,"Delay",IF(Ecommerce_Sales[[#This Row],[Delivery_Time_Days]] = 0,"No delivery",IF(Ecommerce_Sales[[#This Row],[Delivery_Time_Days]]&lt;=7,"On-time")))</f>
        <v>No delivery</v>
      </c>
      <c r="V2166" s="7">
        <f>Ecommerce_Sales[[#This Row],[Profit]]/Ecommerce_Sales[[#This Row],[Total_Price]]</f>
        <v>0.29940711462450592</v>
      </c>
      <c r="W2166" s="3">
        <v>303</v>
      </c>
      <c r="X2166" s="3"/>
    </row>
    <row r="2167" spans="1:24" x14ac:dyDescent="0.25">
      <c r="A2167" s="1" t="s">
        <v>6974</v>
      </c>
      <c r="B2167" s="1" t="s">
        <v>44</v>
      </c>
      <c r="C2167" s="1" t="s">
        <v>45</v>
      </c>
      <c r="D2167" s="1" t="s">
        <v>2787</v>
      </c>
      <c r="E2167" s="1" t="s">
        <v>1961</v>
      </c>
      <c r="F2167" s="2">
        <v>45088</v>
      </c>
      <c r="G2167" s="2">
        <v>45648</v>
      </c>
      <c r="H2167" s="2" t="str">
        <f>TEXT(Ecommerce_Sales[[#This Row],[Order_Date]],"mmmm")</f>
        <v>December</v>
      </c>
      <c r="I2167" s="2" t="str">
        <f>TEXT(Ecommerce_Sales[[#This Row],[Order_Date]],"yyyy")</f>
        <v>2024</v>
      </c>
      <c r="J2167" s="2" t="str">
        <f>TEXT(Ecommerce_Sales[[#This Row],[Order_Date]],"mmmm")</f>
        <v>December</v>
      </c>
      <c r="K2167" s="1" t="s">
        <v>1947</v>
      </c>
      <c r="L2167" s="1" t="s">
        <v>6975</v>
      </c>
      <c r="M2167" s="1" t="s">
        <v>1988</v>
      </c>
      <c r="N2167" s="1" t="s">
        <v>1989</v>
      </c>
      <c r="O2167" s="3">
        <v>1172</v>
      </c>
      <c r="P2167">
        <v>4</v>
      </c>
      <c r="Q2167" s="3">
        <v>4690</v>
      </c>
      <c r="R2167" s="1" t="s">
        <v>1958</v>
      </c>
      <c r="S2167" s="3">
        <v>331</v>
      </c>
      <c r="T2167">
        <v>3</v>
      </c>
      <c r="U2167" t="str">
        <f>IF(Ecommerce_Sales[[#This Row],[Delivery_Time_Days]]&gt;7,"Delay",IF(Ecommerce_Sales[[#This Row],[Delivery_Time_Days]] = 0,"No delivery",IF(Ecommerce_Sales[[#This Row],[Delivery_Time_Days]]&lt;=7,"On-time")))</f>
        <v>On-time</v>
      </c>
      <c r="V2167" s="7">
        <f>Ecommerce_Sales[[#This Row],[Profit]]/Ecommerce_Sales[[#This Row],[Total_Price]]</f>
        <v>0.24989339019189766</v>
      </c>
      <c r="W2167" s="3">
        <v>1172</v>
      </c>
      <c r="X2167" s="3"/>
    </row>
    <row r="2168" spans="1:24" x14ac:dyDescent="0.25">
      <c r="A2168" s="1" t="s">
        <v>6976</v>
      </c>
      <c r="B2168" s="1" t="s">
        <v>194</v>
      </c>
      <c r="C2168" s="1" t="s">
        <v>195</v>
      </c>
      <c r="D2168" s="1" t="s">
        <v>3364</v>
      </c>
      <c r="E2168" s="1" t="s">
        <v>1954</v>
      </c>
      <c r="F2168" s="2">
        <v>45040</v>
      </c>
      <c r="G2168" s="2">
        <v>45046</v>
      </c>
      <c r="H2168" s="2" t="str">
        <f>TEXT(Ecommerce_Sales[[#This Row],[Order_Date]],"mmmm")</f>
        <v>April</v>
      </c>
      <c r="I2168" s="2" t="str">
        <f>TEXT(Ecommerce_Sales[[#This Row],[Order_Date]],"yyyy")</f>
        <v>2023</v>
      </c>
      <c r="J2168" s="2" t="str">
        <f>TEXT(Ecommerce_Sales[[#This Row],[Order_Date]],"mmmm")</f>
        <v>April</v>
      </c>
      <c r="K2168" s="1" t="s">
        <v>1947</v>
      </c>
      <c r="L2168" s="1" t="s">
        <v>6977</v>
      </c>
      <c r="M2168" s="1" t="s">
        <v>1963</v>
      </c>
      <c r="N2168" s="1" t="s">
        <v>1957</v>
      </c>
      <c r="O2168" s="3">
        <v>766</v>
      </c>
      <c r="P2168">
        <v>5</v>
      </c>
      <c r="Q2168" s="3">
        <v>3829</v>
      </c>
      <c r="R2168" s="1" t="s">
        <v>1958</v>
      </c>
      <c r="S2168" s="3">
        <v>447</v>
      </c>
      <c r="T2168">
        <v>2</v>
      </c>
      <c r="U2168" t="str">
        <f>IF(Ecommerce_Sales[[#This Row],[Delivery_Time_Days]]&gt;7,"Delay",IF(Ecommerce_Sales[[#This Row],[Delivery_Time_Days]] = 0,"No delivery",IF(Ecommerce_Sales[[#This Row],[Delivery_Time_Days]]&lt;=7,"On-time")))</f>
        <v>On-time</v>
      </c>
      <c r="V2168" s="7">
        <f>Ecommerce_Sales[[#This Row],[Profit]]/Ecommerce_Sales[[#This Row],[Total_Price]]</f>
        <v>0.14990859232175502</v>
      </c>
      <c r="W2168" s="3">
        <v>574</v>
      </c>
      <c r="X2168" s="3"/>
    </row>
    <row r="2169" spans="1:24" x14ac:dyDescent="0.25">
      <c r="A2169" s="1" t="s">
        <v>6978</v>
      </c>
      <c r="B2169" s="1" t="s">
        <v>484</v>
      </c>
      <c r="C2169" s="1" t="s">
        <v>485</v>
      </c>
      <c r="D2169" s="1" t="s">
        <v>2684</v>
      </c>
      <c r="E2169" s="1" t="s">
        <v>1996</v>
      </c>
      <c r="F2169" s="2">
        <v>45062</v>
      </c>
      <c r="G2169" s="2">
        <v>45032</v>
      </c>
      <c r="H2169" s="2" t="str">
        <f>TEXT(Ecommerce_Sales[[#This Row],[Order_Date]],"mmmm")</f>
        <v>April</v>
      </c>
      <c r="I2169" s="2" t="str">
        <f>TEXT(Ecommerce_Sales[[#This Row],[Order_Date]],"yyyy")</f>
        <v>2023</v>
      </c>
      <c r="J2169" s="2" t="str">
        <f>TEXT(Ecommerce_Sales[[#This Row],[Order_Date]],"mmmm")</f>
        <v>April</v>
      </c>
      <c r="K2169" s="1" t="s">
        <v>1947</v>
      </c>
      <c r="L2169" s="1" t="s">
        <v>6979</v>
      </c>
      <c r="M2169" s="1" t="s">
        <v>1963</v>
      </c>
      <c r="N2169" s="1" t="s">
        <v>1957</v>
      </c>
      <c r="O2169" s="3">
        <v>484</v>
      </c>
      <c r="P2169">
        <v>1</v>
      </c>
      <c r="Q2169" s="3">
        <v>484</v>
      </c>
      <c r="R2169" s="1" t="s">
        <v>1958</v>
      </c>
      <c r="S2169" s="3">
        <v>49</v>
      </c>
      <c r="T2169">
        <v>10</v>
      </c>
      <c r="U2169" t="str">
        <f>IF(Ecommerce_Sales[[#This Row],[Delivery_Time_Days]]&gt;7,"Delay",IF(Ecommerce_Sales[[#This Row],[Delivery_Time_Days]] = 0,"No delivery",IF(Ecommerce_Sales[[#This Row],[Delivery_Time_Days]]&lt;=7,"On-time")))</f>
        <v>Delay</v>
      </c>
      <c r="V2169" s="7">
        <f>Ecommerce_Sales[[#This Row],[Profit]]/Ecommerce_Sales[[#This Row],[Total_Price]]</f>
        <v>0.15082644628099173</v>
      </c>
      <c r="W2169" s="3">
        <v>73</v>
      </c>
      <c r="X2169" s="3"/>
    </row>
    <row r="2170" spans="1:24" x14ac:dyDescent="0.25">
      <c r="A2170" s="1" t="s">
        <v>6980</v>
      </c>
      <c r="B2170" s="1" t="s">
        <v>515</v>
      </c>
      <c r="C2170" s="1" t="s">
        <v>516</v>
      </c>
      <c r="D2170" s="1" t="s">
        <v>2041</v>
      </c>
      <c r="E2170" s="1" t="s">
        <v>1946</v>
      </c>
      <c r="F2170" s="2">
        <v>45564</v>
      </c>
      <c r="G2170" s="2">
        <v>45469</v>
      </c>
      <c r="H2170" s="2" t="str">
        <f>TEXT(Ecommerce_Sales[[#This Row],[Order_Date]],"mmmm")</f>
        <v>June</v>
      </c>
      <c r="I2170" s="2" t="str">
        <f>TEXT(Ecommerce_Sales[[#This Row],[Order_Date]],"yyyy")</f>
        <v>2024</v>
      </c>
      <c r="J2170" s="2" t="str">
        <f>TEXT(Ecommerce_Sales[[#This Row],[Order_Date]],"mmmm")</f>
        <v>June</v>
      </c>
      <c r="K2170" s="1" t="s">
        <v>1947</v>
      </c>
      <c r="L2170" s="1" t="s">
        <v>4220</v>
      </c>
      <c r="M2170" s="1" t="s">
        <v>1977</v>
      </c>
      <c r="N2170" s="1" t="s">
        <v>1978</v>
      </c>
      <c r="O2170" s="3">
        <v>633</v>
      </c>
      <c r="P2170">
        <v>1</v>
      </c>
      <c r="Q2170" s="3">
        <v>633</v>
      </c>
      <c r="R2170" s="1" t="s">
        <v>1951</v>
      </c>
      <c r="S2170" s="3">
        <v>48</v>
      </c>
      <c r="T2170">
        <v>3</v>
      </c>
      <c r="U2170" t="str">
        <f>IF(Ecommerce_Sales[[#This Row],[Delivery_Time_Days]]&gt;7,"Delay",IF(Ecommerce_Sales[[#This Row],[Delivery_Time_Days]] = 0,"No delivery",IF(Ecommerce_Sales[[#This Row],[Delivery_Time_Days]]&lt;=7,"On-time")))</f>
        <v>On-time</v>
      </c>
      <c r="V2170" s="7">
        <f>Ecommerce_Sales[[#This Row],[Profit]]/Ecommerce_Sales[[#This Row],[Total_Price]]</f>
        <v>0.35071090047393366</v>
      </c>
      <c r="W2170" s="3">
        <v>222</v>
      </c>
      <c r="X2170" s="3"/>
    </row>
    <row r="2171" spans="1:24" x14ac:dyDescent="0.25">
      <c r="A2171" s="1" t="s">
        <v>6981</v>
      </c>
      <c r="B2171" s="1" t="s">
        <v>1097</v>
      </c>
      <c r="C2171" s="1" t="s">
        <v>1098</v>
      </c>
      <c r="D2171" s="1" t="s">
        <v>6689</v>
      </c>
      <c r="E2171" s="1" t="s">
        <v>1981</v>
      </c>
      <c r="F2171" s="2">
        <v>45446</v>
      </c>
      <c r="G2171" s="2">
        <v>45363</v>
      </c>
      <c r="H2171" s="2" t="str">
        <f>TEXT(Ecommerce_Sales[[#This Row],[Order_Date]],"mmmm")</f>
        <v>March</v>
      </c>
      <c r="I2171" s="2" t="str">
        <f>TEXT(Ecommerce_Sales[[#This Row],[Order_Date]],"yyyy")</f>
        <v>2024</v>
      </c>
      <c r="J2171" s="2" t="str">
        <f>TEXT(Ecommerce_Sales[[#This Row],[Order_Date]],"mmmm")</f>
        <v>March</v>
      </c>
      <c r="K2171" s="1" t="s">
        <v>1947</v>
      </c>
      <c r="L2171" s="1" t="s">
        <v>6982</v>
      </c>
      <c r="M2171" s="1" t="s">
        <v>1968</v>
      </c>
      <c r="N2171" s="1" t="s">
        <v>1957</v>
      </c>
      <c r="O2171" s="3">
        <v>852</v>
      </c>
      <c r="P2171">
        <v>5</v>
      </c>
      <c r="Q2171" s="3">
        <v>4261</v>
      </c>
      <c r="R2171" s="1" t="s">
        <v>1951</v>
      </c>
      <c r="S2171" s="3">
        <v>381</v>
      </c>
      <c r="T2171">
        <v>9</v>
      </c>
      <c r="U2171" t="str">
        <f>IF(Ecommerce_Sales[[#This Row],[Delivery_Time_Days]]&gt;7,"Delay",IF(Ecommerce_Sales[[#This Row],[Delivery_Time_Days]] = 0,"No delivery",IF(Ecommerce_Sales[[#This Row],[Delivery_Time_Days]]&lt;=7,"On-time")))</f>
        <v>Delay</v>
      </c>
      <c r="V2171" s="7">
        <f>Ecommerce_Sales[[#This Row],[Profit]]/Ecommerce_Sales[[#This Row],[Total_Price]]</f>
        <v>0.14996479699601031</v>
      </c>
      <c r="W2171" s="3">
        <v>639</v>
      </c>
      <c r="X2171" s="3"/>
    </row>
    <row r="2172" spans="1:24" x14ac:dyDescent="0.25">
      <c r="A2172" s="1" t="s">
        <v>6983</v>
      </c>
      <c r="B2172" s="1" t="s">
        <v>52</v>
      </c>
      <c r="C2172" s="1" t="s">
        <v>53</v>
      </c>
      <c r="D2172" s="1" t="s">
        <v>2249</v>
      </c>
      <c r="E2172" s="1" t="s">
        <v>1996</v>
      </c>
      <c r="F2172" s="2">
        <v>45460</v>
      </c>
      <c r="G2172" s="2">
        <v>45280</v>
      </c>
      <c r="H2172" s="2" t="str">
        <f>TEXT(Ecommerce_Sales[[#This Row],[Order_Date]],"mmmm")</f>
        <v>December</v>
      </c>
      <c r="I2172" s="2" t="str">
        <f>TEXT(Ecommerce_Sales[[#This Row],[Order_Date]],"yyyy")</f>
        <v>2023</v>
      </c>
      <c r="J2172" s="2" t="str">
        <f>TEXT(Ecommerce_Sales[[#This Row],[Order_Date]],"mmmm")</f>
        <v>December</v>
      </c>
      <c r="K2172" s="1" t="s">
        <v>1947</v>
      </c>
      <c r="L2172" s="1" t="s">
        <v>6984</v>
      </c>
      <c r="M2172" s="1" t="s">
        <v>1949</v>
      </c>
      <c r="N2172" s="1" t="s">
        <v>1950</v>
      </c>
      <c r="O2172" s="3">
        <v>590</v>
      </c>
      <c r="P2172">
        <v>4</v>
      </c>
      <c r="Q2172" s="3">
        <v>2362</v>
      </c>
      <c r="R2172" s="1" t="s">
        <v>1958</v>
      </c>
      <c r="S2172" s="3">
        <v>274</v>
      </c>
      <c r="T2172">
        <v>7</v>
      </c>
      <c r="U2172" t="str">
        <f>IF(Ecommerce_Sales[[#This Row],[Delivery_Time_Days]]&gt;7,"Delay",IF(Ecommerce_Sales[[#This Row],[Delivery_Time_Days]] = 0,"No delivery",IF(Ecommerce_Sales[[#This Row],[Delivery_Time_Days]]&lt;=7,"On-time")))</f>
        <v>On-time</v>
      </c>
      <c r="V2172" s="7">
        <f>Ecommerce_Sales[[#This Row],[Profit]]/Ecommerce_Sales[[#This Row],[Total_Price]]</f>
        <v>0.40008467400508047</v>
      </c>
      <c r="W2172" s="3">
        <v>945</v>
      </c>
      <c r="X2172" s="3"/>
    </row>
    <row r="2173" spans="1:24" x14ac:dyDescent="0.25">
      <c r="A2173" s="1" t="s">
        <v>6985</v>
      </c>
      <c r="B2173" s="1" t="s">
        <v>1201</v>
      </c>
      <c r="C2173" s="1" t="s">
        <v>1202</v>
      </c>
      <c r="D2173" s="1" t="s">
        <v>3059</v>
      </c>
      <c r="E2173" s="1" t="s">
        <v>1946</v>
      </c>
      <c r="F2173" s="2">
        <v>45015</v>
      </c>
      <c r="G2173" s="2">
        <v>45069</v>
      </c>
      <c r="H2173" s="2" t="str">
        <f>TEXT(Ecommerce_Sales[[#This Row],[Order_Date]],"mmmm")</f>
        <v>May</v>
      </c>
      <c r="I2173" s="2" t="str">
        <f>TEXT(Ecommerce_Sales[[#This Row],[Order_Date]],"yyyy")</f>
        <v>2023</v>
      </c>
      <c r="J2173" s="2" t="str">
        <f>TEXT(Ecommerce_Sales[[#This Row],[Order_Date]],"mmmm")</f>
        <v>May</v>
      </c>
      <c r="K2173" s="1" t="s">
        <v>1947</v>
      </c>
      <c r="L2173" s="1" t="s">
        <v>6986</v>
      </c>
      <c r="M2173" s="1" t="s">
        <v>1977</v>
      </c>
      <c r="N2173" s="1" t="s">
        <v>1978</v>
      </c>
      <c r="O2173" s="3">
        <v>1081</v>
      </c>
      <c r="P2173">
        <v>4</v>
      </c>
      <c r="Q2173" s="3">
        <v>4325</v>
      </c>
      <c r="R2173" s="1" t="s">
        <v>1958</v>
      </c>
      <c r="S2173" s="3">
        <v>636</v>
      </c>
      <c r="T2173">
        <v>10</v>
      </c>
      <c r="U2173" t="str">
        <f>IF(Ecommerce_Sales[[#This Row],[Delivery_Time_Days]]&gt;7,"Delay",IF(Ecommerce_Sales[[#This Row],[Delivery_Time_Days]] = 0,"No delivery",IF(Ecommerce_Sales[[#This Row],[Delivery_Time_Days]]&lt;=7,"On-time")))</f>
        <v>Delay</v>
      </c>
      <c r="V2173" s="7">
        <f>Ecommerce_Sales[[#This Row],[Profit]]/Ecommerce_Sales[[#This Row],[Total_Price]]</f>
        <v>0.35005780346820808</v>
      </c>
      <c r="W2173" s="3">
        <v>1514</v>
      </c>
      <c r="X2173" s="3"/>
    </row>
    <row r="2174" spans="1:24" x14ac:dyDescent="0.25">
      <c r="A2174" s="1" t="s">
        <v>6987</v>
      </c>
      <c r="B2174" s="1" t="s">
        <v>1281</v>
      </c>
      <c r="C2174" s="1" t="s">
        <v>1282</v>
      </c>
      <c r="D2174" s="1" t="s">
        <v>3313</v>
      </c>
      <c r="E2174" s="1" t="s">
        <v>1954</v>
      </c>
      <c r="F2174" s="2">
        <v>45262</v>
      </c>
      <c r="G2174" s="2">
        <v>45304</v>
      </c>
      <c r="H2174" s="2" t="str">
        <f>TEXT(Ecommerce_Sales[[#This Row],[Order_Date]],"mmmm")</f>
        <v>January</v>
      </c>
      <c r="I2174" s="2" t="str">
        <f>TEXT(Ecommerce_Sales[[#This Row],[Order_Date]],"yyyy")</f>
        <v>2024</v>
      </c>
      <c r="J2174" s="2" t="str">
        <f>TEXT(Ecommerce_Sales[[#This Row],[Order_Date]],"mmmm")</f>
        <v>January</v>
      </c>
      <c r="K2174" s="1" t="s">
        <v>1947</v>
      </c>
      <c r="L2174" s="1" t="s">
        <v>6988</v>
      </c>
      <c r="M2174" s="1" t="s">
        <v>2065</v>
      </c>
      <c r="N2174" s="1" t="s">
        <v>1978</v>
      </c>
      <c r="O2174" s="3">
        <v>308</v>
      </c>
      <c r="P2174">
        <v>2</v>
      </c>
      <c r="Q2174" s="3">
        <v>617</v>
      </c>
      <c r="R2174" s="1" t="s">
        <v>1958</v>
      </c>
      <c r="S2174" s="3">
        <v>70</v>
      </c>
      <c r="T2174">
        <v>2</v>
      </c>
      <c r="U2174" t="str">
        <f>IF(Ecommerce_Sales[[#This Row],[Delivery_Time_Days]]&gt;7,"Delay",IF(Ecommerce_Sales[[#This Row],[Delivery_Time_Days]] = 0,"No delivery",IF(Ecommerce_Sales[[#This Row],[Delivery_Time_Days]]&lt;=7,"On-time")))</f>
        <v>On-time</v>
      </c>
      <c r="V2174" s="7">
        <f>Ecommerce_Sales[[#This Row],[Profit]]/Ecommerce_Sales[[#This Row],[Total_Price]]</f>
        <v>0.35008103727714751</v>
      </c>
      <c r="W2174" s="3">
        <v>216</v>
      </c>
      <c r="X2174" s="3"/>
    </row>
    <row r="2175" spans="1:24" x14ac:dyDescent="0.25">
      <c r="A2175" s="1" t="s">
        <v>6989</v>
      </c>
      <c r="B2175" s="1" t="s">
        <v>378</v>
      </c>
      <c r="C2175" s="1" t="s">
        <v>379</v>
      </c>
      <c r="D2175" s="1" t="s">
        <v>3018</v>
      </c>
      <c r="E2175" s="1" t="s">
        <v>1946</v>
      </c>
      <c r="F2175" s="2">
        <v>44981</v>
      </c>
      <c r="G2175" s="2">
        <v>44934</v>
      </c>
      <c r="H2175" s="2" t="str">
        <f>TEXT(Ecommerce_Sales[[#This Row],[Order_Date]],"mmmm")</f>
        <v>January</v>
      </c>
      <c r="I2175" s="2" t="str">
        <f>TEXT(Ecommerce_Sales[[#This Row],[Order_Date]],"yyyy")</f>
        <v>2023</v>
      </c>
      <c r="J2175" s="2" t="str">
        <f>TEXT(Ecommerce_Sales[[#This Row],[Order_Date]],"mmmm")</f>
        <v>January</v>
      </c>
      <c r="K2175" s="1" t="s">
        <v>1947</v>
      </c>
      <c r="L2175" s="1" t="s">
        <v>6990</v>
      </c>
      <c r="M2175" s="1" t="s">
        <v>1968</v>
      </c>
      <c r="N2175" s="1" t="s">
        <v>1957</v>
      </c>
      <c r="O2175" s="3">
        <v>188</v>
      </c>
      <c r="P2175">
        <v>2</v>
      </c>
      <c r="Q2175" s="3">
        <v>376</v>
      </c>
      <c r="R2175" s="1" t="s">
        <v>1951</v>
      </c>
      <c r="S2175" s="3">
        <v>31</v>
      </c>
      <c r="T2175">
        <v>6</v>
      </c>
      <c r="U2175" t="str">
        <f>IF(Ecommerce_Sales[[#This Row],[Delivery_Time_Days]]&gt;7,"Delay",IF(Ecommerce_Sales[[#This Row],[Delivery_Time_Days]] = 0,"No delivery",IF(Ecommerce_Sales[[#This Row],[Delivery_Time_Days]]&lt;=7,"On-time")))</f>
        <v>On-time</v>
      </c>
      <c r="V2175" s="7">
        <f>Ecommerce_Sales[[#This Row],[Profit]]/Ecommerce_Sales[[#This Row],[Total_Price]]</f>
        <v>0.14893617021276595</v>
      </c>
      <c r="W2175" s="3">
        <v>56</v>
      </c>
      <c r="X2175" s="3"/>
    </row>
    <row r="2176" spans="1:24" x14ac:dyDescent="0.25">
      <c r="A2176" s="1" t="s">
        <v>6991</v>
      </c>
      <c r="B2176" s="1" t="s">
        <v>633</v>
      </c>
      <c r="C2176" s="1" t="s">
        <v>634</v>
      </c>
      <c r="D2176" s="1" t="s">
        <v>3686</v>
      </c>
      <c r="E2176" s="1" t="s">
        <v>1961</v>
      </c>
      <c r="F2176" s="2">
        <v>45575</v>
      </c>
      <c r="G2176" s="2">
        <v>45343</v>
      </c>
      <c r="H2176" s="2" t="str">
        <f>TEXT(Ecommerce_Sales[[#This Row],[Order_Date]],"mmmm")</f>
        <v>February</v>
      </c>
      <c r="I2176" s="2" t="str">
        <f>TEXT(Ecommerce_Sales[[#This Row],[Order_Date]],"yyyy")</f>
        <v>2024</v>
      </c>
      <c r="J2176" s="2" t="str">
        <f>TEXT(Ecommerce_Sales[[#This Row],[Order_Date]],"mmmm")</f>
        <v>February</v>
      </c>
      <c r="K2176" s="1" t="s">
        <v>1986</v>
      </c>
      <c r="L2176" s="1" t="s">
        <v>6992</v>
      </c>
      <c r="M2176" s="1" t="s">
        <v>2247</v>
      </c>
      <c r="N2176" s="1" t="s">
        <v>1957</v>
      </c>
      <c r="O2176" s="3">
        <v>668</v>
      </c>
      <c r="P2176">
        <v>1</v>
      </c>
      <c r="Q2176" s="3">
        <v>668</v>
      </c>
      <c r="R2176" s="1" t="s">
        <v>1951</v>
      </c>
      <c r="S2176" s="3">
        <v>95</v>
      </c>
      <c r="U2176" t="str">
        <f>IF(Ecommerce_Sales[[#This Row],[Delivery_Time_Days]]&gt;7,"Delay",IF(Ecommerce_Sales[[#This Row],[Delivery_Time_Days]] = 0,"No delivery",IF(Ecommerce_Sales[[#This Row],[Delivery_Time_Days]]&lt;=7,"On-time")))</f>
        <v>No delivery</v>
      </c>
      <c r="V2176" s="7">
        <f>Ecommerce_Sales[[#This Row],[Profit]]/Ecommerce_Sales[[#This Row],[Total_Price]]</f>
        <v>0.1497005988023952</v>
      </c>
      <c r="W2176" s="3">
        <v>100</v>
      </c>
      <c r="X2176" s="3"/>
    </row>
    <row r="2177" spans="1:24" x14ac:dyDescent="0.25">
      <c r="A2177" s="1" t="s">
        <v>6993</v>
      </c>
      <c r="B2177" s="1" t="s">
        <v>939</v>
      </c>
      <c r="C2177" s="1" t="s">
        <v>940</v>
      </c>
      <c r="D2177" s="1" t="s">
        <v>3450</v>
      </c>
      <c r="E2177" s="1" t="s">
        <v>1946</v>
      </c>
      <c r="F2177" s="2">
        <v>45130</v>
      </c>
      <c r="G2177" s="2">
        <v>45533</v>
      </c>
      <c r="H2177" s="2" t="str">
        <f>TEXT(Ecommerce_Sales[[#This Row],[Order_Date]],"mmmm")</f>
        <v>August</v>
      </c>
      <c r="I2177" s="2" t="str">
        <f>TEXT(Ecommerce_Sales[[#This Row],[Order_Date]],"yyyy")</f>
        <v>2024</v>
      </c>
      <c r="J2177" s="2" t="str">
        <f>TEXT(Ecommerce_Sales[[#This Row],[Order_Date]],"mmmm")</f>
        <v>August</v>
      </c>
      <c r="K2177" s="1" t="s">
        <v>1947</v>
      </c>
      <c r="L2177" s="1" t="s">
        <v>6994</v>
      </c>
      <c r="M2177" s="1" t="s">
        <v>2247</v>
      </c>
      <c r="N2177" s="1" t="s">
        <v>1957</v>
      </c>
      <c r="O2177" s="3">
        <v>1089</v>
      </c>
      <c r="P2177">
        <v>1</v>
      </c>
      <c r="Q2177" s="3">
        <v>1089</v>
      </c>
      <c r="R2177" s="1" t="s">
        <v>2008</v>
      </c>
      <c r="S2177" s="3">
        <v>122</v>
      </c>
      <c r="T2177">
        <v>2</v>
      </c>
      <c r="U2177" t="str">
        <f>IF(Ecommerce_Sales[[#This Row],[Delivery_Time_Days]]&gt;7,"Delay",IF(Ecommerce_Sales[[#This Row],[Delivery_Time_Days]] = 0,"No delivery",IF(Ecommerce_Sales[[#This Row],[Delivery_Time_Days]]&lt;=7,"On-time")))</f>
        <v>On-time</v>
      </c>
      <c r="V2177" s="7">
        <f>Ecommerce_Sales[[#This Row],[Profit]]/Ecommerce_Sales[[#This Row],[Total_Price]]</f>
        <v>0.14967860422405876</v>
      </c>
      <c r="W2177" s="3">
        <v>163</v>
      </c>
      <c r="X2177" s="3"/>
    </row>
    <row r="2178" spans="1:24" x14ac:dyDescent="0.25">
      <c r="A2178" s="1" t="s">
        <v>6995</v>
      </c>
      <c r="B2178" s="1" t="s">
        <v>1555</v>
      </c>
      <c r="C2178" s="1" t="s">
        <v>1556</v>
      </c>
      <c r="D2178" s="1" t="s">
        <v>2364</v>
      </c>
      <c r="E2178" s="1" t="s">
        <v>1981</v>
      </c>
      <c r="F2178" s="2">
        <v>45080</v>
      </c>
      <c r="G2178" s="2">
        <v>45121</v>
      </c>
      <c r="H2178" s="2" t="str">
        <f>TEXT(Ecommerce_Sales[[#This Row],[Order_Date]],"mmmm")</f>
        <v>July</v>
      </c>
      <c r="I2178" s="2" t="str">
        <f>TEXT(Ecommerce_Sales[[#This Row],[Order_Date]],"yyyy")</f>
        <v>2023</v>
      </c>
      <c r="J2178" s="2" t="str">
        <f>TEXT(Ecommerce_Sales[[#This Row],[Order_Date]],"mmmm")</f>
        <v>July</v>
      </c>
      <c r="K2178" s="1" t="s">
        <v>1947</v>
      </c>
      <c r="L2178" s="1" t="s">
        <v>2676</v>
      </c>
      <c r="M2178" s="1" t="s">
        <v>2043</v>
      </c>
      <c r="N2178" s="1" t="s">
        <v>1989</v>
      </c>
      <c r="O2178" s="3">
        <v>934</v>
      </c>
      <c r="P2178">
        <v>5</v>
      </c>
      <c r="Q2178" s="3">
        <v>4672</v>
      </c>
      <c r="R2178" s="1" t="s">
        <v>1958</v>
      </c>
      <c r="S2178" s="3">
        <v>307</v>
      </c>
      <c r="T2178">
        <v>4</v>
      </c>
      <c r="U2178" t="str">
        <f>IF(Ecommerce_Sales[[#This Row],[Delivery_Time_Days]]&gt;7,"Delay",IF(Ecommerce_Sales[[#This Row],[Delivery_Time_Days]] = 0,"No delivery",IF(Ecommerce_Sales[[#This Row],[Delivery_Time_Days]]&lt;=7,"On-time")))</f>
        <v>On-time</v>
      </c>
      <c r="V2178" s="7">
        <f>Ecommerce_Sales[[#This Row],[Profit]]/Ecommerce_Sales[[#This Row],[Total_Price]]</f>
        <v>0.25</v>
      </c>
      <c r="W2178" s="3">
        <v>1168</v>
      </c>
      <c r="X2178" s="3"/>
    </row>
    <row r="2179" spans="1:24" x14ac:dyDescent="0.25">
      <c r="A2179" s="1" t="s">
        <v>6996</v>
      </c>
      <c r="B2179" s="1" t="s">
        <v>292</v>
      </c>
      <c r="C2179" s="1" t="s">
        <v>293</v>
      </c>
      <c r="D2179" s="1" t="s">
        <v>3342</v>
      </c>
      <c r="E2179" s="1" t="s">
        <v>1954</v>
      </c>
      <c r="F2179" s="2">
        <v>45009</v>
      </c>
      <c r="G2179" s="2">
        <v>45649</v>
      </c>
      <c r="H2179" s="2" t="str">
        <f>TEXT(Ecommerce_Sales[[#This Row],[Order_Date]],"mmmm")</f>
        <v>December</v>
      </c>
      <c r="I2179" s="2" t="str">
        <f>TEXT(Ecommerce_Sales[[#This Row],[Order_Date]],"yyyy")</f>
        <v>2024</v>
      </c>
      <c r="J2179" s="2" t="str">
        <f>TEXT(Ecommerce_Sales[[#This Row],[Order_Date]],"mmmm")</f>
        <v>December</v>
      </c>
      <c r="K2179" s="1" t="s">
        <v>1947</v>
      </c>
      <c r="L2179" s="1" t="s">
        <v>6997</v>
      </c>
      <c r="M2179" s="1" t="s">
        <v>2072</v>
      </c>
      <c r="N2179" s="1" t="s">
        <v>1950</v>
      </c>
      <c r="O2179" s="3">
        <v>308</v>
      </c>
      <c r="P2179">
        <v>4</v>
      </c>
      <c r="Q2179" s="3">
        <v>1230</v>
      </c>
      <c r="R2179" s="1" t="s">
        <v>2008</v>
      </c>
      <c r="S2179" s="3">
        <v>106</v>
      </c>
      <c r="T2179">
        <v>9</v>
      </c>
      <c r="U2179" t="str">
        <f>IF(Ecommerce_Sales[[#This Row],[Delivery_Time_Days]]&gt;7,"Delay",IF(Ecommerce_Sales[[#This Row],[Delivery_Time_Days]] = 0,"No delivery",IF(Ecommerce_Sales[[#This Row],[Delivery_Time_Days]]&lt;=7,"On-time")))</f>
        <v>Delay</v>
      </c>
      <c r="V2179" s="7">
        <f>Ecommerce_Sales[[#This Row],[Profit]]/Ecommerce_Sales[[#This Row],[Total_Price]]</f>
        <v>0.4</v>
      </c>
      <c r="W2179" s="3">
        <v>492</v>
      </c>
      <c r="X2179" s="3"/>
    </row>
    <row r="2180" spans="1:24" x14ac:dyDescent="0.25">
      <c r="A2180" s="1" t="s">
        <v>6998</v>
      </c>
      <c r="B2180" s="1" t="s">
        <v>1005</v>
      </c>
      <c r="C2180" s="1" t="s">
        <v>1006</v>
      </c>
      <c r="D2180" s="1" t="s">
        <v>4771</v>
      </c>
      <c r="E2180" s="1" t="s">
        <v>1981</v>
      </c>
      <c r="F2180" s="2">
        <v>45171</v>
      </c>
      <c r="G2180" s="2">
        <v>45003</v>
      </c>
      <c r="H2180" s="2" t="str">
        <f>TEXT(Ecommerce_Sales[[#This Row],[Order_Date]],"mmmm")</f>
        <v>March</v>
      </c>
      <c r="I2180" s="2" t="str">
        <f>TEXT(Ecommerce_Sales[[#This Row],[Order_Date]],"yyyy")</f>
        <v>2023</v>
      </c>
      <c r="J2180" s="2" t="str">
        <f>TEXT(Ecommerce_Sales[[#This Row],[Order_Date]],"mmmm")</f>
        <v>March</v>
      </c>
      <c r="K2180" s="1" t="s">
        <v>1947</v>
      </c>
      <c r="L2180" s="1" t="s">
        <v>6999</v>
      </c>
      <c r="M2180" s="1" t="s">
        <v>1963</v>
      </c>
      <c r="N2180" s="1" t="s">
        <v>1957</v>
      </c>
      <c r="O2180" s="3">
        <v>65</v>
      </c>
      <c r="P2180">
        <v>2</v>
      </c>
      <c r="Q2180" s="3">
        <v>131</v>
      </c>
      <c r="R2180" s="1" t="s">
        <v>1951</v>
      </c>
      <c r="S2180" s="3">
        <v>15</v>
      </c>
      <c r="T2180">
        <v>8</v>
      </c>
      <c r="U2180" t="str">
        <f>IF(Ecommerce_Sales[[#This Row],[Delivery_Time_Days]]&gt;7,"Delay",IF(Ecommerce_Sales[[#This Row],[Delivery_Time_Days]] = 0,"No delivery",IF(Ecommerce_Sales[[#This Row],[Delivery_Time_Days]]&lt;=7,"On-time")))</f>
        <v>Delay</v>
      </c>
      <c r="V2180" s="7">
        <f>Ecommerce_Sales[[#This Row],[Profit]]/Ecommerce_Sales[[#This Row],[Total_Price]]</f>
        <v>0.15267175572519084</v>
      </c>
      <c r="W2180" s="3">
        <v>20</v>
      </c>
      <c r="X2180" s="3"/>
    </row>
    <row r="2181" spans="1:24" x14ac:dyDescent="0.25">
      <c r="A2181" s="1" t="s">
        <v>7000</v>
      </c>
      <c r="B2181" s="1" t="s">
        <v>622</v>
      </c>
      <c r="C2181" s="1" t="s">
        <v>623</v>
      </c>
      <c r="D2181" s="1" t="s">
        <v>2320</v>
      </c>
      <c r="E2181" s="1" t="s">
        <v>1966</v>
      </c>
      <c r="F2181" s="2">
        <v>45084</v>
      </c>
      <c r="G2181" s="2">
        <v>44956</v>
      </c>
      <c r="H2181" s="2" t="str">
        <f>TEXT(Ecommerce_Sales[[#This Row],[Order_Date]],"mmmm")</f>
        <v>January</v>
      </c>
      <c r="I2181" s="2" t="str">
        <f>TEXT(Ecommerce_Sales[[#This Row],[Order_Date]],"yyyy")</f>
        <v>2023</v>
      </c>
      <c r="J2181" s="2" t="str">
        <f>TEXT(Ecommerce_Sales[[#This Row],[Order_Date]],"mmmm")</f>
        <v>January</v>
      </c>
      <c r="K2181" s="1" t="s">
        <v>1947</v>
      </c>
      <c r="L2181" s="1" t="s">
        <v>7001</v>
      </c>
      <c r="M2181" s="1" t="s">
        <v>2054</v>
      </c>
      <c r="N2181" s="1" t="s">
        <v>1957</v>
      </c>
      <c r="O2181" s="3">
        <v>899</v>
      </c>
      <c r="P2181">
        <v>4</v>
      </c>
      <c r="Q2181" s="3">
        <v>3596</v>
      </c>
      <c r="R2181" s="1" t="s">
        <v>1958</v>
      </c>
      <c r="S2181" s="3">
        <v>429</v>
      </c>
      <c r="T2181">
        <v>3</v>
      </c>
      <c r="U2181" t="str">
        <f>IF(Ecommerce_Sales[[#This Row],[Delivery_Time_Days]]&gt;7,"Delay",IF(Ecommerce_Sales[[#This Row],[Delivery_Time_Days]] = 0,"No delivery",IF(Ecommerce_Sales[[#This Row],[Delivery_Time_Days]]&lt;=7,"On-time")))</f>
        <v>On-time</v>
      </c>
      <c r="V2181" s="7">
        <f>Ecommerce_Sales[[#This Row],[Profit]]/Ecommerce_Sales[[#This Row],[Total_Price]]</f>
        <v>0.14988876529477196</v>
      </c>
      <c r="W2181" s="3">
        <v>539</v>
      </c>
      <c r="X2181" s="3"/>
    </row>
    <row r="2182" spans="1:24" x14ac:dyDescent="0.25">
      <c r="A2182" s="1" t="s">
        <v>7002</v>
      </c>
      <c r="B2182" s="1" t="s">
        <v>1173</v>
      </c>
      <c r="C2182" s="1" t="s">
        <v>1174</v>
      </c>
      <c r="D2182" s="1" t="s">
        <v>2559</v>
      </c>
      <c r="E2182" s="1" t="s">
        <v>1961</v>
      </c>
      <c r="F2182" s="2">
        <v>45455</v>
      </c>
      <c r="G2182" s="2">
        <v>45474</v>
      </c>
      <c r="H2182" s="2" t="str">
        <f>TEXT(Ecommerce_Sales[[#This Row],[Order_Date]],"mmmm")</f>
        <v>July</v>
      </c>
      <c r="I2182" s="2" t="str">
        <f>TEXT(Ecommerce_Sales[[#This Row],[Order_Date]],"yyyy")</f>
        <v>2024</v>
      </c>
      <c r="J2182" s="2" t="str">
        <f>TEXT(Ecommerce_Sales[[#This Row],[Order_Date]],"mmmm")</f>
        <v>July</v>
      </c>
      <c r="K2182" s="1" t="s">
        <v>1947</v>
      </c>
      <c r="L2182" s="1" t="s">
        <v>7003</v>
      </c>
      <c r="M2182" s="1" t="s">
        <v>2047</v>
      </c>
      <c r="N2182" s="1" t="s">
        <v>1989</v>
      </c>
      <c r="O2182" s="3">
        <v>817</v>
      </c>
      <c r="P2182">
        <v>5</v>
      </c>
      <c r="Q2182" s="3">
        <v>4086</v>
      </c>
      <c r="R2182" s="1" t="s">
        <v>1958</v>
      </c>
      <c r="S2182" s="3">
        <v>406</v>
      </c>
      <c r="T2182">
        <v>7</v>
      </c>
      <c r="U2182" t="str">
        <f>IF(Ecommerce_Sales[[#This Row],[Delivery_Time_Days]]&gt;7,"Delay",IF(Ecommerce_Sales[[#This Row],[Delivery_Time_Days]] = 0,"No delivery",IF(Ecommerce_Sales[[#This Row],[Delivery_Time_Days]]&lt;=7,"On-time")))</f>
        <v>On-time</v>
      </c>
      <c r="V2182" s="7">
        <f>Ecommerce_Sales[[#This Row],[Profit]]/Ecommerce_Sales[[#This Row],[Total_Price]]</f>
        <v>0.24987763093489965</v>
      </c>
      <c r="W2182" s="3">
        <v>1021</v>
      </c>
      <c r="X2182" s="3"/>
    </row>
    <row r="2183" spans="1:24" x14ac:dyDescent="0.25">
      <c r="A2183" s="1" t="s">
        <v>7004</v>
      </c>
      <c r="B2183" s="1" t="s">
        <v>955</v>
      </c>
      <c r="C2183" s="1" t="s">
        <v>956</v>
      </c>
      <c r="D2183" s="1" t="s">
        <v>2488</v>
      </c>
      <c r="E2183" s="1" t="s">
        <v>1946</v>
      </c>
      <c r="F2183" s="2">
        <v>45071</v>
      </c>
      <c r="G2183" s="2">
        <v>45434</v>
      </c>
      <c r="H2183" s="2" t="str">
        <f>TEXT(Ecommerce_Sales[[#This Row],[Order_Date]],"mmmm")</f>
        <v>May</v>
      </c>
      <c r="I2183" s="2" t="str">
        <f>TEXT(Ecommerce_Sales[[#This Row],[Order_Date]],"yyyy")</f>
        <v>2024</v>
      </c>
      <c r="J2183" s="2" t="str">
        <f>TEXT(Ecommerce_Sales[[#This Row],[Order_Date]],"mmmm")</f>
        <v>May</v>
      </c>
      <c r="K2183" s="1" t="s">
        <v>1947</v>
      </c>
      <c r="L2183" s="1" t="s">
        <v>3373</v>
      </c>
      <c r="M2183" s="1" t="s">
        <v>1956</v>
      </c>
      <c r="N2183" s="1" t="s">
        <v>1957</v>
      </c>
      <c r="O2183" s="3">
        <v>848</v>
      </c>
      <c r="P2183">
        <v>4</v>
      </c>
      <c r="Q2183" s="3">
        <v>3390</v>
      </c>
      <c r="R2183" s="1" t="s">
        <v>2008</v>
      </c>
      <c r="S2183" s="3">
        <v>505</v>
      </c>
      <c r="T2183">
        <v>9</v>
      </c>
      <c r="U2183" t="str">
        <f>IF(Ecommerce_Sales[[#This Row],[Delivery_Time_Days]]&gt;7,"Delay",IF(Ecommerce_Sales[[#This Row],[Delivery_Time_Days]] = 0,"No delivery",IF(Ecommerce_Sales[[#This Row],[Delivery_Time_Days]]&lt;=7,"On-time")))</f>
        <v>Delay</v>
      </c>
      <c r="V2183" s="7">
        <f>Ecommerce_Sales[[#This Row],[Profit]]/Ecommerce_Sales[[#This Row],[Total_Price]]</f>
        <v>0.15014749262536872</v>
      </c>
      <c r="W2183" s="3">
        <v>509</v>
      </c>
      <c r="X2183" s="3"/>
    </row>
    <row r="2184" spans="1:24" x14ac:dyDescent="0.25">
      <c r="A2184" s="1" t="s">
        <v>7005</v>
      </c>
      <c r="B2184" s="1" t="s">
        <v>272</v>
      </c>
      <c r="C2184" s="1" t="s">
        <v>273</v>
      </c>
      <c r="D2184" s="1" t="s">
        <v>4531</v>
      </c>
      <c r="E2184" s="1" t="s">
        <v>1996</v>
      </c>
      <c r="F2184" s="2">
        <v>45107</v>
      </c>
      <c r="G2184" s="2">
        <v>45124</v>
      </c>
      <c r="H2184" s="2" t="str">
        <f>TEXT(Ecommerce_Sales[[#This Row],[Order_Date]],"mmmm")</f>
        <v>July</v>
      </c>
      <c r="I2184" s="2" t="str">
        <f>TEXT(Ecommerce_Sales[[#This Row],[Order_Date]],"yyyy")</f>
        <v>2023</v>
      </c>
      <c r="J2184" s="2" t="str">
        <f>TEXT(Ecommerce_Sales[[#This Row],[Order_Date]],"mmmm")</f>
        <v>July</v>
      </c>
      <c r="K2184" s="1" t="s">
        <v>1947</v>
      </c>
      <c r="L2184" s="1" t="s">
        <v>7006</v>
      </c>
      <c r="M2184" s="1" t="s">
        <v>2247</v>
      </c>
      <c r="N2184" s="1" t="s">
        <v>1957</v>
      </c>
      <c r="O2184" s="3">
        <v>474</v>
      </c>
      <c r="P2184">
        <v>6</v>
      </c>
      <c r="Q2184" s="3">
        <v>2842</v>
      </c>
      <c r="R2184" s="1" t="s">
        <v>1951</v>
      </c>
      <c r="S2184" s="3">
        <v>222</v>
      </c>
      <c r="T2184">
        <v>10</v>
      </c>
      <c r="U2184" t="str">
        <f>IF(Ecommerce_Sales[[#This Row],[Delivery_Time_Days]]&gt;7,"Delay",IF(Ecommerce_Sales[[#This Row],[Delivery_Time_Days]] = 0,"No delivery",IF(Ecommerce_Sales[[#This Row],[Delivery_Time_Days]]&lt;=7,"On-time")))</f>
        <v>Delay</v>
      </c>
      <c r="V2184" s="7">
        <f>Ecommerce_Sales[[#This Row],[Profit]]/Ecommerce_Sales[[#This Row],[Total_Price]]</f>
        <v>0.14989444053483461</v>
      </c>
      <c r="W2184" s="3">
        <v>426</v>
      </c>
      <c r="X2184" s="3"/>
    </row>
    <row r="2185" spans="1:24" x14ac:dyDescent="0.25">
      <c r="A2185" s="1" t="s">
        <v>7007</v>
      </c>
      <c r="B2185" s="1" t="s">
        <v>32</v>
      </c>
      <c r="C2185" s="1" t="s">
        <v>957</v>
      </c>
      <c r="D2185" s="1" t="s">
        <v>5343</v>
      </c>
      <c r="E2185" s="1" t="s">
        <v>1966</v>
      </c>
      <c r="F2185" s="2">
        <v>45375</v>
      </c>
      <c r="G2185" s="2">
        <v>45553</v>
      </c>
      <c r="H2185" s="2" t="str">
        <f>TEXT(Ecommerce_Sales[[#This Row],[Order_Date]],"mmmm")</f>
        <v>September</v>
      </c>
      <c r="I2185" s="2" t="str">
        <f>TEXT(Ecommerce_Sales[[#This Row],[Order_Date]],"yyyy")</f>
        <v>2024</v>
      </c>
      <c r="J2185" s="2" t="str">
        <f>TEXT(Ecommerce_Sales[[#This Row],[Order_Date]],"mmmm")</f>
        <v>September</v>
      </c>
      <c r="K2185" s="1" t="s">
        <v>1947</v>
      </c>
      <c r="L2185" s="1" t="s">
        <v>7008</v>
      </c>
      <c r="M2185" s="1" t="s">
        <v>2104</v>
      </c>
      <c r="N2185" s="1" t="s">
        <v>1978</v>
      </c>
      <c r="O2185" s="3">
        <v>415</v>
      </c>
      <c r="P2185">
        <v>5</v>
      </c>
      <c r="Q2185" s="3">
        <v>2074</v>
      </c>
      <c r="R2185" s="1" t="s">
        <v>1958</v>
      </c>
      <c r="S2185" s="3">
        <v>302</v>
      </c>
      <c r="T2185">
        <v>8</v>
      </c>
      <c r="U2185" t="str">
        <f>IF(Ecommerce_Sales[[#This Row],[Delivery_Time_Days]]&gt;7,"Delay",IF(Ecommerce_Sales[[#This Row],[Delivery_Time_Days]] = 0,"No delivery",IF(Ecommerce_Sales[[#This Row],[Delivery_Time_Days]]&lt;=7,"On-time")))</f>
        <v>Delay</v>
      </c>
      <c r="V2185" s="7">
        <f>Ecommerce_Sales[[#This Row],[Profit]]/Ecommerce_Sales[[#This Row],[Total_Price]]</f>
        <v>0.35004821600771457</v>
      </c>
      <c r="W2185" s="3">
        <v>726</v>
      </c>
      <c r="X2185" s="3"/>
    </row>
    <row r="2186" spans="1:24" x14ac:dyDescent="0.25">
      <c r="A2186" s="1" t="s">
        <v>7009</v>
      </c>
      <c r="B2186" s="1" t="s">
        <v>1205</v>
      </c>
      <c r="C2186" s="1" t="s">
        <v>1206</v>
      </c>
      <c r="D2186" s="1" t="s">
        <v>2376</v>
      </c>
      <c r="E2186" s="1" t="s">
        <v>1961</v>
      </c>
      <c r="F2186" s="2">
        <v>45373</v>
      </c>
      <c r="G2186" s="2">
        <v>45046</v>
      </c>
      <c r="H2186" s="2" t="str">
        <f>TEXT(Ecommerce_Sales[[#This Row],[Order_Date]],"mmmm")</f>
        <v>April</v>
      </c>
      <c r="I2186" s="2" t="str">
        <f>TEXT(Ecommerce_Sales[[#This Row],[Order_Date]],"yyyy")</f>
        <v>2023</v>
      </c>
      <c r="J2186" s="2" t="str">
        <f>TEXT(Ecommerce_Sales[[#This Row],[Order_Date]],"mmmm")</f>
        <v>April</v>
      </c>
      <c r="K2186" s="1" t="s">
        <v>1947</v>
      </c>
      <c r="L2186" s="1" t="s">
        <v>7010</v>
      </c>
      <c r="M2186" s="1" t="s">
        <v>2058</v>
      </c>
      <c r="N2186" s="1" t="s">
        <v>1950</v>
      </c>
      <c r="O2186" s="3">
        <v>383</v>
      </c>
      <c r="P2186">
        <v>3</v>
      </c>
      <c r="Q2186" s="3">
        <v>1148</v>
      </c>
      <c r="R2186" s="1" t="s">
        <v>1958</v>
      </c>
      <c r="S2186" s="3">
        <v>130</v>
      </c>
      <c r="T2186">
        <v>3</v>
      </c>
      <c r="U2186" t="str">
        <f>IF(Ecommerce_Sales[[#This Row],[Delivery_Time_Days]]&gt;7,"Delay",IF(Ecommerce_Sales[[#This Row],[Delivery_Time_Days]] = 0,"No delivery",IF(Ecommerce_Sales[[#This Row],[Delivery_Time_Days]]&lt;=7,"On-time")))</f>
        <v>On-time</v>
      </c>
      <c r="V2186" s="7">
        <f>Ecommerce_Sales[[#This Row],[Profit]]/Ecommerce_Sales[[#This Row],[Total_Price]]</f>
        <v>0.39982578397212543</v>
      </c>
      <c r="W2186" s="3">
        <v>459</v>
      </c>
      <c r="X2186" s="3"/>
    </row>
    <row r="2187" spans="1:24" x14ac:dyDescent="0.25">
      <c r="A2187" s="1" t="s">
        <v>7011</v>
      </c>
      <c r="B2187" s="1" t="s">
        <v>400</v>
      </c>
      <c r="C2187" s="1" t="s">
        <v>401</v>
      </c>
      <c r="D2187" s="1" t="s">
        <v>4496</v>
      </c>
      <c r="E2187" s="1" t="s">
        <v>1996</v>
      </c>
      <c r="F2187" s="2">
        <v>45306</v>
      </c>
      <c r="G2187" s="2">
        <v>45592</v>
      </c>
      <c r="H2187" s="2" t="str">
        <f>TEXT(Ecommerce_Sales[[#This Row],[Order_Date]],"mmmm")</f>
        <v>October</v>
      </c>
      <c r="I2187" s="2" t="str">
        <f>TEXT(Ecommerce_Sales[[#This Row],[Order_Date]],"yyyy")</f>
        <v>2024</v>
      </c>
      <c r="J2187" s="2" t="str">
        <f>TEXT(Ecommerce_Sales[[#This Row],[Order_Date]],"mmmm")</f>
        <v>October</v>
      </c>
      <c r="K2187" s="1" t="s">
        <v>1947</v>
      </c>
      <c r="L2187" s="1" t="s">
        <v>7012</v>
      </c>
      <c r="M2187" s="1" t="s">
        <v>1963</v>
      </c>
      <c r="N2187" s="1" t="s">
        <v>1957</v>
      </c>
      <c r="O2187" s="3">
        <v>903</v>
      </c>
      <c r="P2187">
        <v>1</v>
      </c>
      <c r="Q2187" s="3">
        <v>903</v>
      </c>
      <c r="R2187" s="1" t="s">
        <v>2016</v>
      </c>
      <c r="S2187" s="3">
        <v>102</v>
      </c>
      <c r="T2187">
        <v>10</v>
      </c>
      <c r="U2187" t="str">
        <f>IF(Ecommerce_Sales[[#This Row],[Delivery_Time_Days]]&gt;7,"Delay",IF(Ecommerce_Sales[[#This Row],[Delivery_Time_Days]] = 0,"No delivery",IF(Ecommerce_Sales[[#This Row],[Delivery_Time_Days]]&lt;=7,"On-time")))</f>
        <v>Delay</v>
      </c>
      <c r="V2187" s="7">
        <f>Ecommerce_Sales[[#This Row],[Profit]]/Ecommerce_Sales[[#This Row],[Total_Price]]</f>
        <v>0.14950166112956811</v>
      </c>
      <c r="W2187" s="3">
        <v>135</v>
      </c>
      <c r="X2187" s="3"/>
    </row>
    <row r="2188" spans="1:24" x14ac:dyDescent="0.25">
      <c r="A2188" s="1" t="s">
        <v>7013</v>
      </c>
      <c r="B2188" s="1" t="s">
        <v>426</v>
      </c>
      <c r="C2188" s="1" t="s">
        <v>427</v>
      </c>
      <c r="D2188" s="1" t="s">
        <v>2419</v>
      </c>
      <c r="E2188" s="1" t="s">
        <v>1996</v>
      </c>
      <c r="F2188" s="2">
        <v>45155</v>
      </c>
      <c r="G2188" s="2">
        <v>45094</v>
      </c>
      <c r="H2188" s="2" t="str">
        <f>TEXT(Ecommerce_Sales[[#This Row],[Order_Date]],"mmmm")</f>
        <v>June</v>
      </c>
      <c r="I2188" s="2" t="str">
        <f>TEXT(Ecommerce_Sales[[#This Row],[Order_Date]],"yyyy")</f>
        <v>2023</v>
      </c>
      <c r="J2188" s="2" t="str">
        <f>TEXT(Ecommerce_Sales[[#This Row],[Order_Date]],"mmmm")</f>
        <v>June</v>
      </c>
      <c r="K2188" s="1" t="s">
        <v>1947</v>
      </c>
      <c r="L2188" s="1" t="s">
        <v>7014</v>
      </c>
      <c r="M2188" s="1" t="s">
        <v>1968</v>
      </c>
      <c r="N2188" s="1" t="s">
        <v>1957</v>
      </c>
      <c r="O2188" s="3">
        <v>952</v>
      </c>
      <c r="P2188">
        <v>4</v>
      </c>
      <c r="Q2188" s="3">
        <v>3808</v>
      </c>
      <c r="R2188" s="1" t="s">
        <v>1958</v>
      </c>
      <c r="S2188" s="3">
        <v>225</v>
      </c>
      <c r="T2188">
        <v>10</v>
      </c>
      <c r="U2188" t="str">
        <f>IF(Ecommerce_Sales[[#This Row],[Delivery_Time_Days]]&gt;7,"Delay",IF(Ecommerce_Sales[[#This Row],[Delivery_Time_Days]] = 0,"No delivery",IF(Ecommerce_Sales[[#This Row],[Delivery_Time_Days]]&lt;=7,"On-time")))</f>
        <v>Delay</v>
      </c>
      <c r="V2188" s="7">
        <f>Ecommerce_Sales[[#This Row],[Profit]]/Ecommerce_Sales[[#This Row],[Total_Price]]</f>
        <v>0.14994747899159663</v>
      </c>
      <c r="W2188" s="3">
        <v>571</v>
      </c>
      <c r="X2188" s="3"/>
    </row>
    <row r="2189" spans="1:24" x14ac:dyDescent="0.25">
      <c r="A2189" s="1" t="s">
        <v>7015</v>
      </c>
      <c r="B2189" s="1" t="s">
        <v>971</v>
      </c>
      <c r="C2189" s="1" t="s">
        <v>972</v>
      </c>
      <c r="D2189" s="1" t="s">
        <v>3981</v>
      </c>
      <c r="E2189" s="1" t="s">
        <v>1996</v>
      </c>
      <c r="F2189" s="2">
        <v>45139</v>
      </c>
      <c r="G2189" s="2">
        <v>45292</v>
      </c>
      <c r="H2189" s="2" t="str">
        <f>TEXT(Ecommerce_Sales[[#This Row],[Order_Date]],"mmmm")</f>
        <v>January</v>
      </c>
      <c r="I2189" s="2" t="str">
        <f>TEXT(Ecommerce_Sales[[#This Row],[Order_Date]],"yyyy")</f>
        <v>2024</v>
      </c>
      <c r="J2189" s="2" t="str">
        <f>TEXT(Ecommerce_Sales[[#This Row],[Order_Date]],"mmmm")</f>
        <v>January</v>
      </c>
      <c r="K2189" s="1" t="s">
        <v>1947</v>
      </c>
      <c r="L2189" s="1" t="s">
        <v>7016</v>
      </c>
      <c r="M2189" s="1" t="s">
        <v>1972</v>
      </c>
      <c r="N2189" s="1" t="s">
        <v>1973</v>
      </c>
      <c r="O2189" s="3">
        <v>174</v>
      </c>
      <c r="P2189">
        <v>3</v>
      </c>
      <c r="Q2189" s="3">
        <v>523</v>
      </c>
      <c r="R2189" s="1" t="s">
        <v>1951</v>
      </c>
      <c r="S2189" s="3">
        <v>69</v>
      </c>
      <c r="T2189">
        <v>4</v>
      </c>
      <c r="U2189" t="str">
        <f>IF(Ecommerce_Sales[[#This Row],[Delivery_Time_Days]]&gt;7,"Delay",IF(Ecommerce_Sales[[#This Row],[Delivery_Time_Days]] = 0,"No delivery",IF(Ecommerce_Sales[[#This Row],[Delivery_Time_Days]]&lt;=7,"On-time")))</f>
        <v>On-time</v>
      </c>
      <c r="V2189" s="7">
        <f>Ecommerce_Sales[[#This Row],[Profit]]/Ecommerce_Sales[[#This Row],[Total_Price]]</f>
        <v>0.30019120458891013</v>
      </c>
      <c r="W2189" s="3">
        <v>157</v>
      </c>
      <c r="X2189" s="3"/>
    </row>
    <row r="2190" spans="1:24" x14ac:dyDescent="0.25">
      <c r="A2190" s="1" t="s">
        <v>7017</v>
      </c>
      <c r="B2190" s="1" t="s">
        <v>1015</v>
      </c>
      <c r="C2190" s="1" t="s">
        <v>1016</v>
      </c>
      <c r="D2190" s="1" t="s">
        <v>5339</v>
      </c>
      <c r="E2190" s="1" t="s">
        <v>2005</v>
      </c>
      <c r="F2190" s="2">
        <v>44988</v>
      </c>
      <c r="G2190" s="2">
        <v>44958</v>
      </c>
      <c r="H2190" s="2" t="str">
        <f>TEXT(Ecommerce_Sales[[#This Row],[Order_Date]],"mmmm")</f>
        <v>February</v>
      </c>
      <c r="I2190" s="2" t="str">
        <f>TEXT(Ecommerce_Sales[[#This Row],[Order_Date]],"yyyy")</f>
        <v>2023</v>
      </c>
      <c r="J2190" s="2" t="str">
        <f>TEXT(Ecommerce_Sales[[#This Row],[Order_Date]],"mmmm")</f>
        <v>February</v>
      </c>
      <c r="K2190" s="1" t="s">
        <v>1947</v>
      </c>
      <c r="L2190" s="1" t="s">
        <v>7018</v>
      </c>
      <c r="M2190" s="1" t="s">
        <v>2054</v>
      </c>
      <c r="N2190" s="1" t="s">
        <v>1957</v>
      </c>
      <c r="O2190" s="3">
        <v>286</v>
      </c>
      <c r="P2190">
        <v>1</v>
      </c>
      <c r="Q2190" s="3">
        <v>286</v>
      </c>
      <c r="R2190" s="1" t="s">
        <v>1958</v>
      </c>
      <c r="S2190" s="3">
        <v>23</v>
      </c>
      <c r="T2190">
        <v>5</v>
      </c>
      <c r="U2190" t="str">
        <f>IF(Ecommerce_Sales[[#This Row],[Delivery_Time_Days]]&gt;7,"Delay",IF(Ecommerce_Sales[[#This Row],[Delivery_Time_Days]] = 0,"No delivery",IF(Ecommerce_Sales[[#This Row],[Delivery_Time_Days]]&lt;=7,"On-time")))</f>
        <v>On-time</v>
      </c>
      <c r="V2190" s="7">
        <f>Ecommerce_Sales[[#This Row],[Profit]]/Ecommerce_Sales[[#This Row],[Total_Price]]</f>
        <v>0.15034965034965034</v>
      </c>
      <c r="W2190" s="3">
        <v>43</v>
      </c>
      <c r="X2190" s="3"/>
    </row>
    <row r="2191" spans="1:24" x14ac:dyDescent="0.25">
      <c r="A2191" s="1" t="s">
        <v>7019</v>
      </c>
      <c r="B2191" s="1" t="s">
        <v>984</v>
      </c>
      <c r="C2191" s="1" t="s">
        <v>985</v>
      </c>
      <c r="D2191" s="1" t="s">
        <v>2920</v>
      </c>
      <c r="E2191" s="1" t="s">
        <v>1961</v>
      </c>
      <c r="F2191" s="2">
        <v>45528</v>
      </c>
      <c r="G2191" s="2">
        <v>44939</v>
      </c>
      <c r="H2191" s="2" t="str">
        <f>TEXT(Ecommerce_Sales[[#This Row],[Order_Date]],"mmmm")</f>
        <v>January</v>
      </c>
      <c r="I2191" s="2" t="str">
        <f>TEXT(Ecommerce_Sales[[#This Row],[Order_Date]],"yyyy")</f>
        <v>2023</v>
      </c>
      <c r="J2191" s="2" t="str">
        <f>TEXT(Ecommerce_Sales[[#This Row],[Order_Date]],"mmmm")</f>
        <v>January</v>
      </c>
      <c r="K2191" s="1" t="s">
        <v>1986</v>
      </c>
      <c r="L2191" s="1" t="s">
        <v>6403</v>
      </c>
      <c r="M2191" s="1" t="s">
        <v>2026</v>
      </c>
      <c r="N2191" s="1" t="s">
        <v>1978</v>
      </c>
      <c r="O2191" s="3">
        <v>436</v>
      </c>
      <c r="P2191">
        <v>4</v>
      </c>
      <c r="Q2191" s="3">
        <v>1742</v>
      </c>
      <c r="R2191" s="1" t="s">
        <v>1951</v>
      </c>
      <c r="S2191" s="3">
        <v>230</v>
      </c>
      <c r="U2191" t="str">
        <f>IF(Ecommerce_Sales[[#This Row],[Delivery_Time_Days]]&gt;7,"Delay",IF(Ecommerce_Sales[[#This Row],[Delivery_Time_Days]] = 0,"No delivery",IF(Ecommerce_Sales[[#This Row],[Delivery_Time_Days]]&lt;=7,"On-time")))</f>
        <v>No delivery</v>
      </c>
      <c r="V2191" s="7">
        <f>Ecommerce_Sales[[#This Row],[Profit]]/Ecommerce_Sales[[#This Row],[Total_Price]]</f>
        <v>0.35017221584385766</v>
      </c>
      <c r="W2191" s="3">
        <v>610</v>
      </c>
      <c r="X2191" s="3"/>
    </row>
    <row r="2192" spans="1:24" x14ac:dyDescent="0.25">
      <c r="A2192" s="1" t="s">
        <v>7020</v>
      </c>
      <c r="B2192" s="1" t="s">
        <v>1437</v>
      </c>
      <c r="C2192" s="1" t="s">
        <v>1438</v>
      </c>
      <c r="D2192" s="1" t="s">
        <v>6200</v>
      </c>
      <c r="E2192" s="1" t="s">
        <v>1981</v>
      </c>
      <c r="F2192" s="2">
        <v>45385</v>
      </c>
      <c r="G2192" s="2">
        <v>44959</v>
      </c>
      <c r="H2192" s="2" t="str">
        <f>TEXT(Ecommerce_Sales[[#This Row],[Order_Date]],"mmmm")</f>
        <v>February</v>
      </c>
      <c r="I2192" s="2" t="str">
        <f>TEXT(Ecommerce_Sales[[#This Row],[Order_Date]],"yyyy")</f>
        <v>2023</v>
      </c>
      <c r="J2192" s="2" t="str">
        <f>TEXT(Ecommerce_Sales[[#This Row],[Order_Date]],"mmmm")</f>
        <v>February</v>
      </c>
      <c r="K2192" s="1" t="s">
        <v>1947</v>
      </c>
      <c r="L2192" s="1" t="s">
        <v>7021</v>
      </c>
      <c r="M2192" s="1" t="s">
        <v>1988</v>
      </c>
      <c r="N2192" s="1" t="s">
        <v>1989</v>
      </c>
      <c r="O2192" s="3">
        <v>188</v>
      </c>
      <c r="P2192">
        <v>4</v>
      </c>
      <c r="Q2192" s="3">
        <v>754</v>
      </c>
      <c r="R2192" s="1" t="s">
        <v>1951</v>
      </c>
      <c r="S2192" s="3">
        <v>95</v>
      </c>
      <c r="T2192">
        <v>2</v>
      </c>
      <c r="U2192" t="str">
        <f>IF(Ecommerce_Sales[[#This Row],[Delivery_Time_Days]]&gt;7,"Delay",IF(Ecommerce_Sales[[#This Row],[Delivery_Time_Days]] = 0,"No delivery",IF(Ecommerce_Sales[[#This Row],[Delivery_Time_Days]]&lt;=7,"On-time")))</f>
        <v>On-time</v>
      </c>
      <c r="V2192" s="7">
        <f>Ecommerce_Sales[[#This Row],[Profit]]/Ecommerce_Sales[[#This Row],[Total_Price]]</f>
        <v>0.24933687002652519</v>
      </c>
      <c r="W2192" s="3">
        <v>188</v>
      </c>
      <c r="X2192" s="3"/>
    </row>
    <row r="2193" spans="1:24" x14ac:dyDescent="0.25">
      <c r="A2193" s="1" t="s">
        <v>7022</v>
      </c>
      <c r="B2193" s="1" t="s">
        <v>1483</v>
      </c>
      <c r="C2193" s="1" t="s">
        <v>1593</v>
      </c>
      <c r="D2193" s="1" t="s">
        <v>3646</v>
      </c>
      <c r="E2193" s="1" t="s">
        <v>1996</v>
      </c>
      <c r="F2193" s="2">
        <v>45555</v>
      </c>
      <c r="G2193" s="2">
        <v>45413</v>
      </c>
      <c r="H2193" s="2" t="str">
        <f>TEXT(Ecommerce_Sales[[#This Row],[Order_Date]],"mmmm")</f>
        <v>May</v>
      </c>
      <c r="I2193" s="2" t="str">
        <f>TEXT(Ecommerce_Sales[[#This Row],[Order_Date]],"yyyy")</f>
        <v>2024</v>
      </c>
      <c r="J2193" s="2" t="str">
        <f>TEXT(Ecommerce_Sales[[#This Row],[Order_Date]],"mmmm")</f>
        <v>May</v>
      </c>
      <c r="K2193" s="1" t="s">
        <v>1992</v>
      </c>
      <c r="L2193" s="1" t="s">
        <v>6275</v>
      </c>
      <c r="M2193" s="1" t="s">
        <v>2072</v>
      </c>
      <c r="N2193" s="1" t="s">
        <v>1950</v>
      </c>
      <c r="O2193" s="3">
        <v>672</v>
      </c>
      <c r="P2193">
        <v>2</v>
      </c>
      <c r="Q2193" s="3">
        <v>1345</v>
      </c>
      <c r="R2193" s="1" t="s">
        <v>1958</v>
      </c>
      <c r="S2193" s="3">
        <v>166</v>
      </c>
      <c r="U2193" t="str">
        <f>IF(Ecommerce_Sales[[#This Row],[Delivery_Time_Days]]&gt;7,"Delay",IF(Ecommerce_Sales[[#This Row],[Delivery_Time_Days]] = 0,"No delivery",IF(Ecommerce_Sales[[#This Row],[Delivery_Time_Days]]&lt;=7,"On-time")))</f>
        <v>No delivery</v>
      </c>
      <c r="V2193" s="7">
        <f>Ecommerce_Sales[[#This Row],[Profit]]/Ecommerce_Sales[[#This Row],[Total_Price]]</f>
        <v>0.4</v>
      </c>
      <c r="W2193" s="3">
        <v>538</v>
      </c>
      <c r="X2193" s="3"/>
    </row>
    <row r="2194" spans="1:24" x14ac:dyDescent="0.25">
      <c r="A2194" s="1" t="s">
        <v>7023</v>
      </c>
      <c r="B2194" s="1" t="s">
        <v>278</v>
      </c>
      <c r="C2194" s="1" t="s">
        <v>279</v>
      </c>
      <c r="D2194" s="1" t="s">
        <v>2502</v>
      </c>
      <c r="E2194" s="1" t="s">
        <v>1966</v>
      </c>
      <c r="F2194" s="2">
        <v>45443</v>
      </c>
      <c r="G2194" s="2">
        <v>45262</v>
      </c>
      <c r="H2194" s="2" t="str">
        <f>TEXT(Ecommerce_Sales[[#This Row],[Order_Date]],"mmmm")</f>
        <v>December</v>
      </c>
      <c r="I2194" s="2" t="str">
        <f>TEXT(Ecommerce_Sales[[#This Row],[Order_Date]],"yyyy")</f>
        <v>2023</v>
      </c>
      <c r="J2194" s="2" t="str">
        <f>TEXT(Ecommerce_Sales[[#This Row],[Order_Date]],"mmmm")</f>
        <v>December</v>
      </c>
      <c r="K2194" s="1" t="s">
        <v>1947</v>
      </c>
      <c r="L2194" s="1" t="s">
        <v>7024</v>
      </c>
      <c r="M2194" s="1" t="s">
        <v>2054</v>
      </c>
      <c r="N2194" s="1" t="s">
        <v>1957</v>
      </c>
      <c r="O2194" s="3">
        <v>631</v>
      </c>
      <c r="P2194">
        <v>4</v>
      </c>
      <c r="Q2194" s="3">
        <v>2524</v>
      </c>
      <c r="R2194" s="1" t="s">
        <v>2008</v>
      </c>
      <c r="S2194" s="3">
        <v>210</v>
      </c>
      <c r="T2194">
        <v>6</v>
      </c>
      <c r="U2194" t="str">
        <f>IF(Ecommerce_Sales[[#This Row],[Delivery_Time_Days]]&gt;7,"Delay",IF(Ecommerce_Sales[[#This Row],[Delivery_Time_Days]] = 0,"No delivery",IF(Ecommerce_Sales[[#This Row],[Delivery_Time_Days]]&lt;=7,"On-time")))</f>
        <v>On-time</v>
      </c>
      <c r="V2194" s="7">
        <f>Ecommerce_Sales[[#This Row],[Profit]]/Ecommerce_Sales[[#This Row],[Total_Price]]</f>
        <v>0.15015847860538828</v>
      </c>
      <c r="W2194" s="3">
        <v>379</v>
      </c>
      <c r="X2194" s="3"/>
    </row>
    <row r="2195" spans="1:24" x14ac:dyDescent="0.25">
      <c r="A2195" s="1" t="s">
        <v>7025</v>
      </c>
      <c r="B2195" s="1" t="s">
        <v>420</v>
      </c>
      <c r="C2195" s="1" t="s">
        <v>421</v>
      </c>
      <c r="D2195" s="1" t="s">
        <v>4174</v>
      </c>
      <c r="E2195" s="1" t="s">
        <v>1981</v>
      </c>
      <c r="F2195" s="2">
        <v>45519</v>
      </c>
      <c r="G2195" s="2">
        <v>45440</v>
      </c>
      <c r="H2195" s="2" t="str">
        <f>TEXT(Ecommerce_Sales[[#This Row],[Order_Date]],"mmmm")</f>
        <v>May</v>
      </c>
      <c r="I2195" s="2" t="str">
        <f>TEXT(Ecommerce_Sales[[#This Row],[Order_Date]],"yyyy")</f>
        <v>2024</v>
      </c>
      <c r="J2195" s="2" t="str">
        <f>TEXT(Ecommerce_Sales[[#This Row],[Order_Date]],"mmmm")</f>
        <v>May</v>
      </c>
      <c r="K2195" s="1" t="s">
        <v>1947</v>
      </c>
      <c r="L2195" s="1" t="s">
        <v>7026</v>
      </c>
      <c r="M2195" s="1" t="s">
        <v>1988</v>
      </c>
      <c r="N2195" s="1" t="s">
        <v>1989</v>
      </c>
      <c r="O2195" s="3">
        <v>316</v>
      </c>
      <c r="P2195">
        <v>1</v>
      </c>
      <c r="Q2195" s="3">
        <v>316</v>
      </c>
      <c r="R2195" s="1" t="s">
        <v>1958</v>
      </c>
      <c r="S2195" s="3">
        <v>38</v>
      </c>
      <c r="T2195">
        <v>7</v>
      </c>
      <c r="U2195" t="str">
        <f>IF(Ecommerce_Sales[[#This Row],[Delivery_Time_Days]]&gt;7,"Delay",IF(Ecommerce_Sales[[#This Row],[Delivery_Time_Days]] = 0,"No delivery",IF(Ecommerce_Sales[[#This Row],[Delivery_Time_Days]]&lt;=7,"On-time")))</f>
        <v>On-time</v>
      </c>
      <c r="V2195" s="7">
        <f>Ecommerce_Sales[[#This Row],[Profit]]/Ecommerce_Sales[[#This Row],[Total_Price]]</f>
        <v>0.25</v>
      </c>
      <c r="W2195" s="3">
        <v>79</v>
      </c>
      <c r="X2195" s="3"/>
    </row>
    <row r="2196" spans="1:24" x14ac:dyDescent="0.25">
      <c r="A2196" s="1" t="s">
        <v>7027</v>
      </c>
      <c r="B2196" s="1" t="s">
        <v>1483</v>
      </c>
      <c r="C2196" s="1" t="s">
        <v>1593</v>
      </c>
      <c r="D2196" s="1" t="s">
        <v>3646</v>
      </c>
      <c r="E2196" s="1" t="s">
        <v>1996</v>
      </c>
      <c r="F2196" s="2">
        <v>45555</v>
      </c>
      <c r="G2196" s="2">
        <v>45137</v>
      </c>
      <c r="H2196" s="2" t="str">
        <f>TEXT(Ecommerce_Sales[[#This Row],[Order_Date]],"mmmm")</f>
        <v>July</v>
      </c>
      <c r="I2196" s="2" t="str">
        <f>TEXT(Ecommerce_Sales[[#This Row],[Order_Date]],"yyyy")</f>
        <v>2023</v>
      </c>
      <c r="J2196" s="2" t="str">
        <f>TEXT(Ecommerce_Sales[[#This Row],[Order_Date]],"mmmm")</f>
        <v>July</v>
      </c>
      <c r="K2196" s="1" t="s">
        <v>1947</v>
      </c>
      <c r="L2196" s="1" t="s">
        <v>7028</v>
      </c>
      <c r="M2196" s="1" t="s">
        <v>2047</v>
      </c>
      <c r="N2196" s="1" t="s">
        <v>1989</v>
      </c>
      <c r="O2196" s="3">
        <v>297</v>
      </c>
      <c r="P2196">
        <v>2</v>
      </c>
      <c r="Q2196" s="3">
        <v>595</v>
      </c>
      <c r="R2196" s="1" t="s">
        <v>1958</v>
      </c>
      <c r="S2196" s="3">
        <v>62</v>
      </c>
      <c r="T2196">
        <v>7</v>
      </c>
      <c r="U2196" t="str">
        <f>IF(Ecommerce_Sales[[#This Row],[Delivery_Time_Days]]&gt;7,"Delay",IF(Ecommerce_Sales[[#This Row],[Delivery_Time_Days]] = 0,"No delivery",IF(Ecommerce_Sales[[#This Row],[Delivery_Time_Days]]&lt;=7,"On-time")))</f>
        <v>On-time</v>
      </c>
      <c r="V2196" s="7">
        <f>Ecommerce_Sales[[#This Row],[Profit]]/Ecommerce_Sales[[#This Row],[Total_Price]]</f>
        <v>0.25042016806722689</v>
      </c>
      <c r="W2196" s="3">
        <v>149</v>
      </c>
      <c r="X2196" s="3"/>
    </row>
    <row r="2197" spans="1:24" x14ac:dyDescent="0.25">
      <c r="A2197" s="1" t="s">
        <v>7029</v>
      </c>
      <c r="B2197" s="1" t="s">
        <v>1718</v>
      </c>
      <c r="C2197" s="1" t="s">
        <v>1719</v>
      </c>
      <c r="D2197" s="1" t="s">
        <v>2828</v>
      </c>
      <c r="E2197" s="1" t="s">
        <v>1961</v>
      </c>
      <c r="F2197" s="2">
        <v>45106</v>
      </c>
      <c r="G2197" s="2">
        <v>45167</v>
      </c>
      <c r="H2197" s="2" t="str">
        <f>TEXT(Ecommerce_Sales[[#This Row],[Order_Date]],"mmmm")</f>
        <v>August</v>
      </c>
      <c r="I2197" s="2" t="str">
        <f>TEXT(Ecommerce_Sales[[#This Row],[Order_Date]],"yyyy")</f>
        <v>2023</v>
      </c>
      <c r="J2197" s="2" t="str">
        <f>TEXT(Ecommerce_Sales[[#This Row],[Order_Date]],"mmmm")</f>
        <v>August</v>
      </c>
      <c r="K2197" s="1" t="s">
        <v>1947</v>
      </c>
      <c r="L2197" s="1" t="s">
        <v>7030</v>
      </c>
      <c r="M2197" s="1" t="s">
        <v>1949</v>
      </c>
      <c r="N2197" s="1" t="s">
        <v>1950</v>
      </c>
      <c r="O2197" s="3">
        <v>1162</v>
      </c>
      <c r="P2197">
        <v>3</v>
      </c>
      <c r="Q2197" s="3">
        <v>3485</v>
      </c>
      <c r="R2197" s="1" t="s">
        <v>1951</v>
      </c>
      <c r="S2197" s="3">
        <v>227</v>
      </c>
      <c r="T2197">
        <v>10</v>
      </c>
      <c r="U2197" t="str">
        <f>IF(Ecommerce_Sales[[#This Row],[Delivery_Time_Days]]&gt;7,"Delay",IF(Ecommerce_Sales[[#This Row],[Delivery_Time_Days]] = 0,"No delivery",IF(Ecommerce_Sales[[#This Row],[Delivery_Time_Days]]&lt;=7,"On-time")))</f>
        <v>Delay</v>
      </c>
      <c r="V2197" s="7">
        <f>Ecommerce_Sales[[#This Row],[Profit]]/Ecommerce_Sales[[#This Row],[Total_Price]]</f>
        <v>0.4</v>
      </c>
      <c r="W2197" s="3">
        <v>1394</v>
      </c>
      <c r="X2197" s="3"/>
    </row>
    <row r="2198" spans="1:24" x14ac:dyDescent="0.25">
      <c r="A2198" s="1" t="s">
        <v>7031</v>
      </c>
      <c r="B2198" s="1" t="s">
        <v>581</v>
      </c>
      <c r="C2198" s="1" t="s">
        <v>582</v>
      </c>
      <c r="D2198" s="1" t="s">
        <v>4884</v>
      </c>
      <c r="E2198" s="1" t="s">
        <v>1961</v>
      </c>
      <c r="F2198" s="2">
        <v>45114</v>
      </c>
      <c r="G2198" s="2">
        <v>45590</v>
      </c>
      <c r="H2198" s="2" t="str">
        <f>TEXT(Ecommerce_Sales[[#This Row],[Order_Date]],"mmmm")</f>
        <v>October</v>
      </c>
      <c r="I2198" s="2" t="str">
        <f>TEXT(Ecommerce_Sales[[#This Row],[Order_Date]],"yyyy")</f>
        <v>2024</v>
      </c>
      <c r="J2198" s="2" t="str">
        <f>TEXT(Ecommerce_Sales[[#This Row],[Order_Date]],"mmmm")</f>
        <v>October</v>
      </c>
      <c r="K2198" s="1" t="s">
        <v>1986</v>
      </c>
      <c r="L2198" s="1" t="s">
        <v>7032</v>
      </c>
      <c r="M2198" s="1" t="s">
        <v>2065</v>
      </c>
      <c r="N2198" s="1" t="s">
        <v>1978</v>
      </c>
      <c r="O2198" s="3">
        <v>569</v>
      </c>
      <c r="P2198">
        <v>2</v>
      </c>
      <c r="Q2198" s="3">
        <v>1138</v>
      </c>
      <c r="R2198" s="1" t="s">
        <v>2008</v>
      </c>
      <c r="S2198" s="3">
        <v>71</v>
      </c>
      <c r="U2198" t="str">
        <f>IF(Ecommerce_Sales[[#This Row],[Delivery_Time_Days]]&gt;7,"Delay",IF(Ecommerce_Sales[[#This Row],[Delivery_Time_Days]] = 0,"No delivery",IF(Ecommerce_Sales[[#This Row],[Delivery_Time_Days]]&lt;=7,"On-time")))</f>
        <v>No delivery</v>
      </c>
      <c r="V2198" s="7">
        <f>Ecommerce_Sales[[#This Row],[Profit]]/Ecommerce_Sales[[#This Row],[Total_Price]]</f>
        <v>0.34973637961335674</v>
      </c>
      <c r="W2198" s="3">
        <v>398</v>
      </c>
      <c r="X2198" s="3"/>
    </row>
    <row r="2199" spans="1:24" x14ac:dyDescent="0.25">
      <c r="A2199" s="1" t="s">
        <v>7033</v>
      </c>
      <c r="B2199" s="1" t="s">
        <v>262</v>
      </c>
      <c r="C2199" s="1" t="s">
        <v>263</v>
      </c>
      <c r="D2199" s="1" t="s">
        <v>3070</v>
      </c>
      <c r="E2199" s="1" t="s">
        <v>1946</v>
      </c>
      <c r="F2199" s="2">
        <v>44997</v>
      </c>
      <c r="G2199" s="2">
        <v>45112</v>
      </c>
      <c r="H2199" s="2" t="str">
        <f>TEXT(Ecommerce_Sales[[#This Row],[Order_Date]],"mmmm")</f>
        <v>July</v>
      </c>
      <c r="I2199" s="2" t="str">
        <f>TEXT(Ecommerce_Sales[[#This Row],[Order_Date]],"yyyy")</f>
        <v>2023</v>
      </c>
      <c r="J2199" s="2" t="str">
        <f>TEXT(Ecommerce_Sales[[#This Row],[Order_Date]],"mmmm")</f>
        <v>July</v>
      </c>
      <c r="K2199" s="1" t="s">
        <v>1947</v>
      </c>
      <c r="L2199" s="1" t="s">
        <v>7034</v>
      </c>
      <c r="M2199" s="1" t="s">
        <v>2247</v>
      </c>
      <c r="N2199" s="1" t="s">
        <v>1957</v>
      </c>
      <c r="O2199" s="3">
        <v>1233</v>
      </c>
      <c r="P2199">
        <v>5</v>
      </c>
      <c r="Q2199" s="3">
        <v>6167</v>
      </c>
      <c r="R2199" s="1" t="s">
        <v>1951</v>
      </c>
      <c r="S2199" s="3">
        <v>753</v>
      </c>
      <c r="T2199">
        <v>7</v>
      </c>
      <c r="U2199" t="str">
        <f>IF(Ecommerce_Sales[[#This Row],[Delivery_Time_Days]]&gt;7,"Delay",IF(Ecommerce_Sales[[#This Row],[Delivery_Time_Days]] = 0,"No delivery",IF(Ecommerce_Sales[[#This Row],[Delivery_Time_Days]]&lt;=7,"On-time")))</f>
        <v>On-time</v>
      </c>
      <c r="V2199" s="7">
        <f>Ecommerce_Sales[[#This Row],[Profit]]/Ecommerce_Sales[[#This Row],[Total_Price]]</f>
        <v>0.14999189233014432</v>
      </c>
      <c r="W2199" s="3">
        <v>925</v>
      </c>
      <c r="X2199" s="3"/>
    </row>
    <row r="2200" spans="1:24" x14ac:dyDescent="0.25">
      <c r="A2200" s="1" t="s">
        <v>7035</v>
      </c>
      <c r="B2200" s="1" t="s">
        <v>678</v>
      </c>
      <c r="C2200" s="1" t="s">
        <v>679</v>
      </c>
      <c r="D2200" s="1" t="s">
        <v>3279</v>
      </c>
      <c r="E2200" s="1" t="s">
        <v>1946</v>
      </c>
      <c r="F2200" s="2">
        <v>45078</v>
      </c>
      <c r="G2200" s="2">
        <v>45617</v>
      </c>
      <c r="H2200" s="2" t="str">
        <f>TEXT(Ecommerce_Sales[[#This Row],[Order_Date]],"mmmm")</f>
        <v>November</v>
      </c>
      <c r="I2200" s="2" t="str">
        <f>TEXT(Ecommerce_Sales[[#This Row],[Order_Date]],"yyyy")</f>
        <v>2024</v>
      </c>
      <c r="J2200" s="2" t="str">
        <f>TEXT(Ecommerce_Sales[[#This Row],[Order_Date]],"mmmm")</f>
        <v>November</v>
      </c>
      <c r="K2200" s="1" t="s">
        <v>1947</v>
      </c>
      <c r="L2200" s="1" t="s">
        <v>7036</v>
      </c>
      <c r="M2200" s="1" t="s">
        <v>2079</v>
      </c>
      <c r="N2200" s="1" t="s">
        <v>1973</v>
      </c>
      <c r="O2200" s="3">
        <v>917</v>
      </c>
      <c r="P2200">
        <v>7</v>
      </c>
      <c r="Q2200" s="3">
        <v>6421</v>
      </c>
      <c r="R2200" s="1" t="s">
        <v>1951</v>
      </c>
      <c r="S2200" s="3">
        <v>709</v>
      </c>
      <c r="T2200">
        <v>8</v>
      </c>
      <c r="U2200" t="str">
        <f>IF(Ecommerce_Sales[[#This Row],[Delivery_Time_Days]]&gt;7,"Delay",IF(Ecommerce_Sales[[#This Row],[Delivery_Time_Days]] = 0,"No delivery",IF(Ecommerce_Sales[[#This Row],[Delivery_Time_Days]]&lt;=7,"On-time")))</f>
        <v>Delay</v>
      </c>
      <c r="V2200" s="7">
        <f>Ecommerce_Sales[[#This Row],[Profit]]/Ecommerce_Sales[[#This Row],[Total_Price]]</f>
        <v>0.2999532783055599</v>
      </c>
      <c r="W2200" s="3">
        <v>1926</v>
      </c>
      <c r="X2200" s="3"/>
    </row>
    <row r="2201" spans="1:24" x14ac:dyDescent="0.25">
      <c r="A2201" s="1" t="s">
        <v>7037</v>
      </c>
      <c r="B2201" s="1" t="s">
        <v>164</v>
      </c>
      <c r="C2201" s="1" t="s">
        <v>165</v>
      </c>
      <c r="D2201" s="1" t="s">
        <v>5771</v>
      </c>
      <c r="E2201" s="1" t="s">
        <v>1954</v>
      </c>
      <c r="F2201" s="2">
        <v>45507</v>
      </c>
      <c r="G2201" s="2">
        <v>45603</v>
      </c>
      <c r="H2201" s="2" t="str">
        <f>TEXT(Ecommerce_Sales[[#This Row],[Order_Date]],"mmmm")</f>
        <v>November</v>
      </c>
      <c r="I2201" s="2" t="str">
        <f>TEXT(Ecommerce_Sales[[#This Row],[Order_Date]],"yyyy")</f>
        <v>2024</v>
      </c>
      <c r="J2201" s="2" t="str">
        <f>TEXT(Ecommerce_Sales[[#This Row],[Order_Date]],"mmmm")</f>
        <v>November</v>
      </c>
      <c r="K2201" s="1" t="s">
        <v>1947</v>
      </c>
      <c r="L2201" s="1" t="s">
        <v>7038</v>
      </c>
      <c r="M2201" s="1" t="s">
        <v>2079</v>
      </c>
      <c r="N2201" s="1" t="s">
        <v>1973</v>
      </c>
      <c r="O2201" s="3">
        <v>244</v>
      </c>
      <c r="P2201">
        <v>3</v>
      </c>
      <c r="Q2201" s="3">
        <v>733</v>
      </c>
      <c r="R2201" s="1" t="s">
        <v>1958</v>
      </c>
      <c r="S2201" s="3">
        <v>41</v>
      </c>
      <c r="T2201">
        <v>9</v>
      </c>
      <c r="U2201" t="str">
        <f>IF(Ecommerce_Sales[[#This Row],[Delivery_Time_Days]]&gt;7,"Delay",IF(Ecommerce_Sales[[#This Row],[Delivery_Time_Days]] = 0,"No delivery",IF(Ecommerce_Sales[[#This Row],[Delivery_Time_Days]]&lt;=7,"On-time")))</f>
        <v>Delay</v>
      </c>
      <c r="V2201" s="7">
        <f>Ecommerce_Sales[[#This Row],[Profit]]/Ecommerce_Sales[[#This Row],[Total_Price]]</f>
        <v>0.30013642564802184</v>
      </c>
      <c r="W2201" s="3">
        <v>220</v>
      </c>
      <c r="X2201" s="3"/>
    </row>
    <row r="2202" spans="1:24" x14ac:dyDescent="0.25">
      <c r="A2202" s="1" t="s">
        <v>7039</v>
      </c>
      <c r="B2202" s="1" t="s">
        <v>1041</v>
      </c>
      <c r="C2202" s="1" t="s">
        <v>1042</v>
      </c>
      <c r="D2202" s="1" t="s">
        <v>2367</v>
      </c>
      <c r="E2202" s="1" t="s">
        <v>1981</v>
      </c>
      <c r="F2202" s="2">
        <v>45265</v>
      </c>
      <c r="G2202" s="2">
        <v>45106</v>
      </c>
      <c r="H2202" s="2" t="str">
        <f>TEXT(Ecommerce_Sales[[#This Row],[Order_Date]],"mmmm")</f>
        <v>June</v>
      </c>
      <c r="I2202" s="2" t="str">
        <f>TEXT(Ecommerce_Sales[[#This Row],[Order_Date]],"yyyy")</f>
        <v>2023</v>
      </c>
      <c r="J2202" s="2" t="str">
        <f>TEXT(Ecommerce_Sales[[#This Row],[Order_Date]],"mmmm")</f>
        <v>June</v>
      </c>
      <c r="K2202" s="1" t="s">
        <v>1947</v>
      </c>
      <c r="L2202" s="1" t="s">
        <v>7040</v>
      </c>
      <c r="M2202" s="1" t="s">
        <v>1949</v>
      </c>
      <c r="N2202" s="1" t="s">
        <v>1950</v>
      </c>
      <c r="O2202" s="3">
        <v>153</v>
      </c>
      <c r="P2202">
        <v>4</v>
      </c>
      <c r="Q2202" s="3">
        <v>610</v>
      </c>
      <c r="R2202" s="1" t="s">
        <v>1958</v>
      </c>
      <c r="S2202" s="3">
        <v>70</v>
      </c>
      <c r="T2202">
        <v>9</v>
      </c>
      <c r="U2202" t="str">
        <f>IF(Ecommerce_Sales[[#This Row],[Delivery_Time_Days]]&gt;7,"Delay",IF(Ecommerce_Sales[[#This Row],[Delivery_Time_Days]] = 0,"No delivery",IF(Ecommerce_Sales[[#This Row],[Delivery_Time_Days]]&lt;=7,"On-time")))</f>
        <v>Delay</v>
      </c>
      <c r="V2202" s="7">
        <f>Ecommerce_Sales[[#This Row],[Profit]]/Ecommerce_Sales[[#This Row],[Total_Price]]</f>
        <v>0.4</v>
      </c>
      <c r="W2202" s="3">
        <v>244</v>
      </c>
      <c r="X2202" s="3"/>
    </row>
    <row r="2203" spans="1:24" x14ac:dyDescent="0.25">
      <c r="A2203" s="1" t="s">
        <v>7041</v>
      </c>
      <c r="B2203" s="1" t="s">
        <v>320</v>
      </c>
      <c r="C2203" s="1" t="s">
        <v>321</v>
      </c>
      <c r="D2203" s="1" t="s">
        <v>2898</v>
      </c>
      <c r="E2203" s="1" t="s">
        <v>2005</v>
      </c>
      <c r="F2203" s="2">
        <v>44957</v>
      </c>
      <c r="G2203" s="2">
        <v>45305</v>
      </c>
      <c r="H2203" s="2" t="str">
        <f>TEXT(Ecommerce_Sales[[#This Row],[Order_Date]],"mmmm")</f>
        <v>January</v>
      </c>
      <c r="I2203" s="2" t="str">
        <f>TEXT(Ecommerce_Sales[[#This Row],[Order_Date]],"yyyy")</f>
        <v>2024</v>
      </c>
      <c r="J2203" s="2" t="str">
        <f>TEXT(Ecommerce_Sales[[#This Row],[Order_Date]],"mmmm")</f>
        <v>January</v>
      </c>
      <c r="K2203" s="1" t="s">
        <v>1947</v>
      </c>
      <c r="L2203" s="1" t="s">
        <v>7042</v>
      </c>
      <c r="M2203" s="1" t="s">
        <v>1988</v>
      </c>
      <c r="N2203" s="1" t="s">
        <v>1989</v>
      </c>
      <c r="O2203" s="3">
        <v>387</v>
      </c>
      <c r="P2203">
        <v>2</v>
      </c>
      <c r="Q2203" s="3">
        <v>773</v>
      </c>
      <c r="R2203" s="1" t="s">
        <v>1958</v>
      </c>
      <c r="S2203" s="3">
        <v>90</v>
      </c>
      <c r="T2203">
        <v>7</v>
      </c>
      <c r="U2203" t="str">
        <f>IF(Ecommerce_Sales[[#This Row],[Delivery_Time_Days]]&gt;7,"Delay",IF(Ecommerce_Sales[[#This Row],[Delivery_Time_Days]] = 0,"No delivery",IF(Ecommerce_Sales[[#This Row],[Delivery_Time_Days]]&lt;=7,"On-time")))</f>
        <v>On-time</v>
      </c>
      <c r="V2203" s="7">
        <f>Ecommerce_Sales[[#This Row],[Profit]]/Ecommerce_Sales[[#This Row],[Total_Price]]</f>
        <v>0.24967658473479948</v>
      </c>
      <c r="W2203" s="3">
        <v>193</v>
      </c>
      <c r="X2203" s="3"/>
    </row>
    <row r="2204" spans="1:24" x14ac:dyDescent="0.25">
      <c r="A2204" s="1" t="s">
        <v>7043</v>
      </c>
      <c r="B2204" s="1" t="s">
        <v>1315</v>
      </c>
      <c r="C2204" s="1" t="s">
        <v>1316</v>
      </c>
      <c r="D2204" s="1" t="s">
        <v>5073</v>
      </c>
      <c r="E2204" s="1" t="s">
        <v>1961</v>
      </c>
      <c r="F2204" s="2">
        <v>45055</v>
      </c>
      <c r="G2204" s="2">
        <v>44965</v>
      </c>
      <c r="H2204" s="2" t="str">
        <f>TEXT(Ecommerce_Sales[[#This Row],[Order_Date]],"mmmm")</f>
        <v>February</v>
      </c>
      <c r="I2204" s="2" t="str">
        <f>TEXT(Ecommerce_Sales[[#This Row],[Order_Date]],"yyyy")</f>
        <v>2023</v>
      </c>
      <c r="J2204" s="2" t="str">
        <f>TEXT(Ecommerce_Sales[[#This Row],[Order_Date]],"mmmm")</f>
        <v>February</v>
      </c>
      <c r="K2204" s="1" t="s">
        <v>1986</v>
      </c>
      <c r="L2204" s="1" t="s">
        <v>2185</v>
      </c>
      <c r="M2204" s="1" t="s">
        <v>2104</v>
      </c>
      <c r="N2204" s="1" t="s">
        <v>1978</v>
      </c>
      <c r="O2204" s="3">
        <v>255</v>
      </c>
      <c r="P2204">
        <v>2</v>
      </c>
      <c r="Q2204" s="3">
        <v>511</v>
      </c>
      <c r="R2204" s="1" t="s">
        <v>1958</v>
      </c>
      <c r="S2204" s="3">
        <v>50</v>
      </c>
      <c r="U2204" t="str">
        <f>IF(Ecommerce_Sales[[#This Row],[Delivery_Time_Days]]&gt;7,"Delay",IF(Ecommerce_Sales[[#This Row],[Delivery_Time_Days]] = 0,"No delivery",IF(Ecommerce_Sales[[#This Row],[Delivery_Time_Days]]&lt;=7,"On-time")))</f>
        <v>No delivery</v>
      </c>
      <c r="V2204" s="7">
        <f>Ecommerce_Sales[[#This Row],[Profit]]/Ecommerce_Sales[[#This Row],[Total_Price]]</f>
        <v>0.35029354207436397</v>
      </c>
      <c r="W2204" s="3">
        <v>179</v>
      </c>
      <c r="X2204" s="3"/>
    </row>
    <row r="2205" spans="1:24" x14ac:dyDescent="0.25">
      <c r="A2205" s="1" t="s">
        <v>7044</v>
      </c>
      <c r="B2205" s="1" t="s">
        <v>1308</v>
      </c>
      <c r="C2205" s="1" t="s">
        <v>1309</v>
      </c>
      <c r="D2205" s="1" t="s">
        <v>7045</v>
      </c>
      <c r="E2205" s="1" t="s">
        <v>1966</v>
      </c>
      <c r="F2205" s="2">
        <v>45018</v>
      </c>
      <c r="G2205" s="2">
        <v>45292</v>
      </c>
      <c r="H2205" s="2" t="str">
        <f>TEXT(Ecommerce_Sales[[#This Row],[Order_Date]],"mmmm")</f>
        <v>January</v>
      </c>
      <c r="I2205" s="2" t="str">
        <f>TEXT(Ecommerce_Sales[[#This Row],[Order_Date]],"yyyy")</f>
        <v>2024</v>
      </c>
      <c r="J2205" s="2" t="str">
        <f>TEXT(Ecommerce_Sales[[#This Row],[Order_Date]],"mmmm")</f>
        <v>January</v>
      </c>
      <c r="K2205" s="1" t="s">
        <v>1992</v>
      </c>
      <c r="L2205" s="1" t="s">
        <v>7046</v>
      </c>
      <c r="M2205" s="1" t="s">
        <v>1956</v>
      </c>
      <c r="N2205" s="1" t="s">
        <v>1957</v>
      </c>
      <c r="O2205" s="3">
        <v>563</v>
      </c>
      <c r="P2205">
        <v>4</v>
      </c>
      <c r="Q2205" s="3">
        <v>2254</v>
      </c>
      <c r="R2205" s="1" t="s">
        <v>2008</v>
      </c>
      <c r="S2205" s="3">
        <v>173</v>
      </c>
      <c r="U2205" t="str">
        <f>IF(Ecommerce_Sales[[#This Row],[Delivery_Time_Days]]&gt;7,"Delay",IF(Ecommerce_Sales[[#This Row],[Delivery_Time_Days]] = 0,"No delivery",IF(Ecommerce_Sales[[#This Row],[Delivery_Time_Days]]&lt;=7,"On-time")))</f>
        <v>No delivery</v>
      </c>
      <c r="V2205" s="7">
        <f>Ecommerce_Sales[[#This Row],[Profit]]/Ecommerce_Sales[[#This Row],[Total_Price]]</f>
        <v>0.14995563442768411</v>
      </c>
      <c r="W2205" s="3">
        <v>338</v>
      </c>
      <c r="X2205" s="3"/>
    </row>
    <row r="2206" spans="1:24" x14ac:dyDescent="0.25">
      <c r="A2206" s="1" t="s">
        <v>7047</v>
      </c>
      <c r="B2206" s="1" t="s">
        <v>30</v>
      </c>
      <c r="C2206" s="1" t="s">
        <v>31</v>
      </c>
      <c r="D2206" s="1" t="s">
        <v>3790</v>
      </c>
      <c r="E2206" s="1" t="s">
        <v>1946</v>
      </c>
      <c r="F2206" s="2">
        <v>45464</v>
      </c>
      <c r="G2206" s="2">
        <v>45655</v>
      </c>
      <c r="H2206" s="2" t="str">
        <f>TEXT(Ecommerce_Sales[[#This Row],[Order_Date]],"mmmm")</f>
        <v>December</v>
      </c>
      <c r="I2206" s="2" t="str">
        <f>TEXT(Ecommerce_Sales[[#This Row],[Order_Date]],"yyyy")</f>
        <v>2024</v>
      </c>
      <c r="J2206" s="2" t="str">
        <f>TEXT(Ecommerce_Sales[[#This Row],[Order_Date]],"mmmm")</f>
        <v>December</v>
      </c>
      <c r="K2206" s="1" t="s">
        <v>1947</v>
      </c>
      <c r="L2206" s="1" t="s">
        <v>7048</v>
      </c>
      <c r="M2206" s="1" t="s">
        <v>1977</v>
      </c>
      <c r="N2206" s="1" t="s">
        <v>1978</v>
      </c>
      <c r="O2206" s="3">
        <v>1365</v>
      </c>
      <c r="P2206">
        <v>4</v>
      </c>
      <c r="Q2206" s="3">
        <v>5462</v>
      </c>
      <c r="R2206" s="1" t="s">
        <v>1958</v>
      </c>
      <c r="S2206" s="3">
        <v>372</v>
      </c>
      <c r="T2206">
        <v>8</v>
      </c>
      <c r="U2206" t="str">
        <f>IF(Ecommerce_Sales[[#This Row],[Delivery_Time_Days]]&gt;7,"Delay",IF(Ecommerce_Sales[[#This Row],[Delivery_Time_Days]] = 0,"No delivery",IF(Ecommerce_Sales[[#This Row],[Delivery_Time_Days]]&lt;=7,"On-time")))</f>
        <v>Delay</v>
      </c>
      <c r="V2206" s="7">
        <f>Ecommerce_Sales[[#This Row],[Profit]]/Ecommerce_Sales[[#This Row],[Total_Price]]</f>
        <v>0.35005492493592089</v>
      </c>
      <c r="W2206" s="3">
        <v>1912</v>
      </c>
      <c r="X2206" s="3"/>
    </row>
    <row r="2207" spans="1:24" x14ac:dyDescent="0.25">
      <c r="A2207" s="1" t="s">
        <v>7049</v>
      </c>
      <c r="B2207" s="1" t="s">
        <v>1834</v>
      </c>
      <c r="C2207" s="1" t="s">
        <v>1835</v>
      </c>
      <c r="D2207" s="1" t="s">
        <v>7050</v>
      </c>
      <c r="E2207" s="1" t="s">
        <v>2005</v>
      </c>
      <c r="F2207" s="2">
        <v>45380</v>
      </c>
      <c r="G2207" s="2">
        <v>45223</v>
      </c>
      <c r="H2207" s="2" t="str">
        <f>TEXT(Ecommerce_Sales[[#This Row],[Order_Date]],"mmmm")</f>
        <v>October</v>
      </c>
      <c r="I2207" s="2" t="str">
        <f>TEXT(Ecommerce_Sales[[#This Row],[Order_Date]],"yyyy")</f>
        <v>2023</v>
      </c>
      <c r="J2207" s="2" t="str">
        <f>TEXT(Ecommerce_Sales[[#This Row],[Order_Date]],"mmmm")</f>
        <v>October</v>
      </c>
      <c r="K2207" s="1" t="s">
        <v>1947</v>
      </c>
      <c r="L2207" s="1" t="s">
        <v>7051</v>
      </c>
      <c r="M2207" s="1" t="s">
        <v>2002</v>
      </c>
      <c r="N2207" s="1" t="s">
        <v>1989</v>
      </c>
      <c r="O2207" s="3">
        <v>777</v>
      </c>
      <c r="P2207">
        <v>3</v>
      </c>
      <c r="Q2207" s="3">
        <v>2330</v>
      </c>
      <c r="R2207" s="1" t="s">
        <v>1951</v>
      </c>
      <c r="S2207" s="3">
        <v>143</v>
      </c>
      <c r="T2207">
        <v>7</v>
      </c>
      <c r="U2207" t="str">
        <f>IF(Ecommerce_Sales[[#This Row],[Delivery_Time_Days]]&gt;7,"Delay",IF(Ecommerce_Sales[[#This Row],[Delivery_Time_Days]] = 0,"No delivery",IF(Ecommerce_Sales[[#This Row],[Delivery_Time_Days]]&lt;=7,"On-time")))</f>
        <v>On-time</v>
      </c>
      <c r="V2207" s="7">
        <f>Ecommerce_Sales[[#This Row],[Profit]]/Ecommerce_Sales[[#This Row],[Total_Price]]</f>
        <v>0.25021459227467813</v>
      </c>
      <c r="W2207" s="3">
        <v>583</v>
      </c>
      <c r="X2207" s="3"/>
    </row>
    <row r="2208" spans="1:24" x14ac:dyDescent="0.25">
      <c r="A2208" s="1" t="s">
        <v>7052</v>
      </c>
      <c r="B2208" s="1" t="s">
        <v>468</v>
      </c>
      <c r="C2208" s="1" t="s">
        <v>469</v>
      </c>
      <c r="D2208" s="1" t="s">
        <v>2393</v>
      </c>
      <c r="E2208" s="1" t="s">
        <v>1981</v>
      </c>
      <c r="F2208" s="2">
        <v>44945</v>
      </c>
      <c r="G2208" s="2">
        <v>45427</v>
      </c>
      <c r="H2208" s="2" t="str">
        <f>TEXT(Ecommerce_Sales[[#This Row],[Order_Date]],"mmmm")</f>
        <v>May</v>
      </c>
      <c r="I2208" s="2" t="str">
        <f>TEXT(Ecommerce_Sales[[#This Row],[Order_Date]],"yyyy")</f>
        <v>2024</v>
      </c>
      <c r="J2208" s="2" t="str">
        <f>TEXT(Ecommerce_Sales[[#This Row],[Order_Date]],"mmmm")</f>
        <v>May</v>
      </c>
      <c r="K2208" s="1" t="s">
        <v>1947</v>
      </c>
      <c r="L2208" s="1" t="s">
        <v>7053</v>
      </c>
      <c r="M2208" s="1" t="s">
        <v>1998</v>
      </c>
      <c r="N2208" s="1" t="s">
        <v>1973</v>
      </c>
      <c r="O2208" s="3">
        <v>500</v>
      </c>
      <c r="P2208">
        <v>1</v>
      </c>
      <c r="Q2208" s="3">
        <v>500</v>
      </c>
      <c r="R2208" s="1" t="s">
        <v>2008</v>
      </c>
      <c r="S2208" s="3">
        <v>48</v>
      </c>
      <c r="T2208">
        <v>6</v>
      </c>
      <c r="U2208" t="str">
        <f>IF(Ecommerce_Sales[[#This Row],[Delivery_Time_Days]]&gt;7,"Delay",IF(Ecommerce_Sales[[#This Row],[Delivery_Time_Days]] = 0,"No delivery",IF(Ecommerce_Sales[[#This Row],[Delivery_Time_Days]]&lt;=7,"On-time")))</f>
        <v>On-time</v>
      </c>
      <c r="V2208" s="7">
        <f>Ecommerce_Sales[[#This Row],[Profit]]/Ecommerce_Sales[[#This Row],[Total_Price]]</f>
        <v>0.3</v>
      </c>
      <c r="W2208" s="3">
        <v>150</v>
      </c>
      <c r="X2208" s="3"/>
    </row>
    <row r="2209" spans="1:24" x14ac:dyDescent="0.25">
      <c r="A2209" s="1" t="s">
        <v>7054</v>
      </c>
      <c r="B2209" s="1" t="s">
        <v>16</v>
      </c>
      <c r="C2209" s="1" t="s">
        <v>1656</v>
      </c>
      <c r="D2209" s="1" t="s">
        <v>4847</v>
      </c>
      <c r="E2209" s="1" t="s">
        <v>1961</v>
      </c>
      <c r="F2209" s="2">
        <v>45086</v>
      </c>
      <c r="G2209" s="2">
        <v>45044</v>
      </c>
      <c r="H2209" s="2" t="str">
        <f>TEXT(Ecommerce_Sales[[#This Row],[Order_Date]],"mmmm")</f>
        <v>April</v>
      </c>
      <c r="I2209" s="2" t="str">
        <f>TEXT(Ecommerce_Sales[[#This Row],[Order_Date]],"yyyy")</f>
        <v>2023</v>
      </c>
      <c r="J2209" s="2" t="str">
        <f>TEXT(Ecommerce_Sales[[#This Row],[Order_Date]],"mmmm")</f>
        <v>April</v>
      </c>
      <c r="K2209" s="1" t="s">
        <v>1947</v>
      </c>
      <c r="L2209" s="1" t="s">
        <v>7055</v>
      </c>
      <c r="M2209" s="1" t="s">
        <v>2026</v>
      </c>
      <c r="N2209" s="1" t="s">
        <v>1978</v>
      </c>
      <c r="O2209" s="3">
        <v>876</v>
      </c>
      <c r="P2209">
        <v>1</v>
      </c>
      <c r="Q2209" s="3">
        <v>876</v>
      </c>
      <c r="R2209" s="1" t="s">
        <v>2008</v>
      </c>
      <c r="S2209" s="3">
        <v>115</v>
      </c>
      <c r="T2209">
        <v>7</v>
      </c>
      <c r="U2209" t="str">
        <f>IF(Ecommerce_Sales[[#This Row],[Delivery_Time_Days]]&gt;7,"Delay",IF(Ecommerce_Sales[[#This Row],[Delivery_Time_Days]] = 0,"No delivery",IF(Ecommerce_Sales[[#This Row],[Delivery_Time_Days]]&lt;=7,"On-time")))</f>
        <v>On-time</v>
      </c>
      <c r="V2209" s="7">
        <f>Ecommerce_Sales[[#This Row],[Profit]]/Ecommerce_Sales[[#This Row],[Total_Price]]</f>
        <v>0.34931506849315069</v>
      </c>
      <c r="W2209" s="3">
        <v>306</v>
      </c>
      <c r="X2209" s="3"/>
    </row>
    <row r="2210" spans="1:24" x14ac:dyDescent="0.25">
      <c r="A2210" s="1" t="s">
        <v>7056</v>
      </c>
      <c r="B2210" s="1" t="s">
        <v>910</v>
      </c>
      <c r="C2210" s="1" t="s">
        <v>911</v>
      </c>
      <c r="D2210" s="1" t="s">
        <v>2463</v>
      </c>
      <c r="E2210" s="1" t="s">
        <v>1954</v>
      </c>
      <c r="F2210" s="2">
        <v>45616</v>
      </c>
      <c r="G2210" s="2">
        <v>45181</v>
      </c>
      <c r="H2210" s="2" t="str">
        <f>TEXT(Ecommerce_Sales[[#This Row],[Order_Date]],"mmmm")</f>
        <v>September</v>
      </c>
      <c r="I2210" s="2" t="str">
        <f>TEXT(Ecommerce_Sales[[#This Row],[Order_Date]],"yyyy")</f>
        <v>2023</v>
      </c>
      <c r="J2210" s="2" t="str">
        <f>TEXT(Ecommerce_Sales[[#This Row],[Order_Date]],"mmmm")</f>
        <v>September</v>
      </c>
      <c r="K2210" s="1" t="s">
        <v>1986</v>
      </c>
      <c r="L2210" s="1" t="s">
        <v>7057</v>
      </c>
      <c r="M2210" s="1" t="s">
        <v>2079</v>
      </c>
      <c r="N2210" s="1" t="s">
        <v>1973</v>
      </c>
      <c r="O2210" s="3">
        <v>781</v>
      </c>
      <c r="P2210">
        <v>1</v>
      </c>
      <c r="Q2210" s="3">
        <v>781</v>
      </c>
      <c r="R2210" s="1" t="s">
        <v>1951</v>
      </c>
      <c r="S2210" s="3">
        <v>59</v>
      </c>
      <c r="U2210" t="str">
        <f>IF(Ecommerce_Sales[[#This Row],[Delivery_Time_Days]]&gt;7,"Delay",IF(Ecommerce_Sales[[#This Row],[Delivery_Time_Days]] = 0,"No delivery",IF(Ecommerce_Sales[[#This Row],[Delivery_Time_Days]]&lt;=7,"On-time")))</f>
        <v>No delivery</v>
      </c>
      <c r="V2210" s="7">
        <f>Ecommerce_Sales[[#This Row],[Profit]]/Ecommerce_Sales[[#This Row],[Total_Price]]</f>
        <v>0.29961587708066584</v>
      </c>
      <c r="W2210" s="3">
        <v>234</v>
      </c>
      <c r="X2210" s="3"/>
    </row>
    <row r="2211" spans="1:24" x14ac:dyDescent="0.25">
      <c r="A2211" s="1" t="s">
        <v>7058</v>
      </c>
      <c r="B2211" s="1" t="s">
        <v>976</v>
      </c>
      <c r="C2211" s="1" t="s">
        <v>977</v>
      </c>
      <c r="D2211" s="1" t="s">
        <v>6951</v>
      </c>
      <c r="E2211" s="1" t="s">
        <v>1961</v>
      </c>
      <c r="F2211" s="2">
        <v>45118</v>
      </c>
      <c r="G2211" s="2">
        <v>45559</v>
      </c>
      <c r="H2211" s="2" t="str">
        <f>TEXT(Ecommerce_Sales[[#This Row],[Order_Date]],"mmmm")</f>
        <v>September</v>
      </c>
      <c r="I2211" s="2" t="str">
        <f>TEXT(Ecommerce_Sales[[#This Row],[Order_Date]],"yyyy")</f>
        <v>2024</v>
      </c>
      <c r="J2211" s="2" t="str">
        <f>TEXT(Ecommerce_Sales[[#This Row],[Order_Date]],"mmmm")</f>
        <v>September</v>
      </c>
      <c r="K2211" s="1" t="s">
        <v>1947</v>
      </c>
      <c r="L2211" s="1" t="s">
        <v>7059</v>
      </c>
      <c r="M2211" s="1" t="s">
        <v>2043</v>
      </c>
      <c r="N2211" s="1" t="s">
        <v>1989</v>
      </c>
      <c r="O2211" s="3">
        <v>239</v>
      </c>
      <c r="P2211">
        <v>4</v>
      </c>
      <c r="Q2211" s="3">
        <v>955</v>
      </c>
      <c r="R2211" s="1" t="s">
        <v>1951</v>
      </c>
      <c r="S2211" s="3">
        <v>104</v>
      </c>
      <c r="T2211">
        <v>7</v>
      </c>
      <c r="U2211" t="str">
        <f>IF(Ecommerce_Sales[[#This Row],[Delivery_Time_Days]]&gt;7,"Delay",IF(Ecommerce_Sales[[#This Row],[Delivery_Time_Days]] = 0,"No delivery",IF(Ecommerce_Sales[[#This Row],[Delivery_Time_Days]]&lt;=7,"On-time")))</f>
        <v>On-time</v>
      </c>
      <c r="V2211" s="7">
        <f>Ecommerce_Sales[[#This Row],[Profit]]/Ecommerce_Sales[[#This Row],[Total_Price]]</f>
        <v>0.25026178010471206</v>
      </c>
      <c r="W2211" s="3">
        <v>239</v>
      </c>
      <c r="X2211" s="3"/>
    </row>
    <row r="2212" spans="1:24" x14ac:dyDescent="0.25">
      <c r="A2212" s="1" t="s">
        <v>7060</v>
      </c>
      <c r="B2212" s="1" t="s">
        <v>418</v>
      </c>
      <c r="C2212" s="1" t="s">
        <v>419</v>
      </c>
      <c r="D2212" s="1" t="s">
        <v>2201</v>
      </c>
      <c r="E2212" s="1" t="s">
        <v>1961</v>
      </c>
      <c r="F2212" s="2">
        <v>45044</v>
      </c>
      <c r="G2212" s="2">
        <v>45313</v>
      </c>
      <c r="H2212" s="2" t="str">
        <f>TEXT(Ecommerce_Sales[[#This Row],[Order_Date]],"mmmm")</f>
        <v>January</v>
      </c>
      <c r="I2212" s="2" t="str">
        <f>TEXT(Ecommerce_Sales[[#This Row],[Order_Date]],"yyyy")</f>
        <v>2024</v>
      </c>
      <c r="J2212" s="2" t="str">
        <f>TEXT(Ecommerce_Sales[[#This Row],[Order_Date]],"mmmm")</f>
        <v>January</v>
      </c>
      <c r="K2212" s="1" t="s">
        <v>1947</v>
      </c>
      <c r="L2212" s="1" t="s">
        <v>7061</v>
      </c>
      <c r="M2212" s="1" t="s">
        <v>1956</v>
      </c>
      <c r="N2212" s="1" t="s">
        <v>1957</v>
      </c>
      <c r="O2212" s="3">
        <v>797</v>
      </c>
      <c r="P2212">
        <v>3</v>
      </c>
      <c r="Q2212" s="3">
        <v>2390</v>
      </c>
      <c r="R2212" s="1" t="s">
        <v>2008</v>
      </c>
      <c r="S2212" s="3">
        <v>225</v>
      </c>
      <c r="T2212">
        <v>4</v>
      </c>
      <c r="U2212" t="str">
        <f>IF(Ecommerce_Sales[[#This Row],[Delivery_Time_Days]]&gt;7,"Delay",IF(Ecommerce_Sales[[#This Row],[Delivery_Time_Days]] = 0,"No delivery",IF(Ecommerce_Sales[[#This Row],[Delivery_Time_Days]]&lt;=7,"On-time")))</f>
        <v>On-time</v>
      </c>
      <c r="V2212" s="7">
        <f>Ecommerce_Sales[[#This Row],[Profit]]/Ecommerce_Sales[[#This Row],[Total_Price]]</f>
        <v>0.14979079497907949</v>
      </c>
      <c r="W2212" s="3">
        <v>358</v>
      </c>
      <c r="X2212" s="3"/>
    </row>
    <row r="2213" spans="1:24" x14ac:dyDescent="0.25">
      <c r="A2213" s="1" t="s">
        <v>7062</v>
      </c>
      <c r="B2213" s="1" t="s">
        <v>1652</v>
      </c>
      <c r="C2213" s="1" t="s">
        <v>1653</v>
      </c>
      <c r="D2213" s="1" t="s">
        <v>5691</v>
      </c>
      <c r="E2213" s="1" t="s">
        <v>1946</v>
      </c>
      <c r="F2213" s="2">
        <v>44963</v>
      </c>
      <c r="G2213" s="2">
        <v>45269</v>
      </c>
      <c r="H2213" s="2" t="str">
        <f>TEXT(Ecommerce_Sales[[#This Row],[Order_Date]],"mmmm")</f>
        <v>December</v>
      </c>
      <c r="I2213" s="2" t="str">
        <f>TEXT(Ecommerce_Sales[[#This Row],[Order_Date]],"yyyy")</f>
        <v>2023</v>
      </c>
      <c r="J2213" s="2" t="str">
        <f>TEXT(Ecommerce_Sales[[#This Row],[Order_Date]],"mmmm")</f>
        <v>December</v>
      </c>
      <c r="K2213" s="1" t="s">
        <v>1947</v>
      </c>
      <c r="L2213" s="1" t="s">
        <v>7063</v>
      </c>
      <c r="M2213" s="1" t="s">
        <v>2247</v>
      </c>
      <c r="N2213" s="1" t="s">
        <v>1957</v>
      </c>
      <c r="O2213" s="3">
        <v>146</v>
      </c>
      <c r="P2213">
        <v>6</v>
      </c>
      <c r="Q2213" s="3">
        <v>877</v>
      </c>
      <c r="R2213" s="1" t="s">
        <v>1951</v>
      </c>
      <c r="S2213" s="3">
        <v>86</v>
      </c>
      <c r="T2213">
        <v>5</v>
      </c>
      <c r="U2213" t="str">
        <f>IF(Ecommerce_Sales[[#This Row],[Delivery_Time_Days]]&gt;7,"Delay",IF(Ecommerce_Sales[[#This Row],[Delivery_Time_Days]] = 0,"No delivery",IF(Ecommerce_Sales[[#This Row],[Delivery_Time_Days]]&lt;=7,"On-time")))</f>
        <v>On-time</v>
      </c>
      <c r="V2213" s="7">
        <f>Ecommerce_Sales[[#This Row],[Profit]]/Ecommerce_Sales[[#This Row],[Total_Price]]</f>
        <v>0.15051311288483465</v>
      </c>
      <c r="W2213" s="3">
        <v>132</v>
      </c>
      <c r="X2213" s="3"/>
    </row>
    <row r="2214" spans="1:24" x14ac:dyDescent="0.25">
      <c r="A2214" s="1" t="s">
        <v>7064</v>
      </c>
      <c r="B2214" s="1" t="s">
        <v>118</v>
      </c>
      <c r="C2214" s="1" t="s">
        <v>119</v>
      </c>
      <c r="D2214" s="1" t="s">
        <v>5472</v>
      </c>
      <c r="E2214" s="1" t="s">
        <v>1946</v>
      </c>
      <c r="F2214" s="2">
        <v>45292</v>
      </c>
      <c r="G2214" s="2">
        <v>44942</v>
      </c>
      <c r="H2214" s="2" t="str">
        <f>TEXT(Ecommerce_Sales[[#This Row],[Order_Date]],"mmmm")</f>
        <v>January</v>
      </c>
      <c r="I2214" s="2" t="str">
        <f>TEXT(Ecommerce_Sales[[#This Row],[Order_Date]],"yyyy")</f>
        <v>2023</v>
      </c>
      <c r="J2214" s="2" t="str">
        <f>TEXT(Ecommerce_Sales[[#This Row],[Order_Date]],"mmmm")</f>
        <v>January</v>
      </c>
      <c r="K2214" s="1" t="s">
        <v>1947</v>
      </c>
      <c r="L2214" s="1" t="s">
        <v>6228</v>
      </c>
      <c r="M2214" s="1" t="s">
        <v>2065</v>
      </c>
      <c r="N2214" s="1" t="s">
        <v>1978</v>
      </c>
      <c r="O2214" s="3">
        <v>159</v>
      </c>
      <c r="P2214">
        <v>2</v>
      </c>
      <c r="Q2214" s="3">
        <v>317</v>
      </c>
      <c r="R2214" s="1" t="s">
        <v>1951</v>
      </c>
      <c r="S2214" s="3">
        <v>31</v>
      </c>
      <c r="T2214">
        <v>9</v>
      </c>
      <c r="U2214" t="str">
        <f>IF(Ecommerce_Sales[[#This Row],[Delivery_Time_Days]]&gt;7,"Delay",IF(Ecommerce_Sales[[#This Row],[Delivery_Time_Days]] = 0,"No delivery",IF(Ecommerce_Sales[[#This Row],[Delivery_Time_Days]]&lt;=7,"On-time")))</f>
        <v>Delay</v>
      </c>
      <c r="V2214" s="7">
        <f>Ecommerce_Sales[[#This Row],[Profit]]/Ecommerce_Sales[[#This Row],[Total_Price]]</f>
        <v>0.35015772870662459</v>
      </c>
      <c r="W2214" s="3">
        <v>111</v>
      </c>
      <c r="X2214" s="3"/>
    </row>
    <row r="2215" spans="1:24" x14ac:dyDescent="0.25">
      <c r="A2215" s="1" t="s">
        <v>7065</v>
      </c>
      <c r="B2215" s="1" t="s">
        <v>56</v>
      </c>
      <c r="C2215" s="1" t="s">
        <v>57</v>
      </c>
      <c r="D2215" s="1" t="s">
        <v>2222</v>
      </c>
      <c r="E2215" s="1" t="s">
        <v>1966</v>
      </c>
      <c r="F2215" s="2">
        <v>45419</v>
      </c>
      <c r="G2215" s="2">
        <v>45144</v>
      </c>
      <c r="H2215" s="2" t="str">
        <f>TEXT(Ecommerce_Sales[[#This Row],[Order_Date]],"mmmm")</f>
        <v>August</v>
      </c>
      <c r="I2215" s="2" t="str">
        <f>TEXT(Ecommerce_Sales[[#This Row],[Order_Date]],"yyyy")</f>
        <v>2023</v>
      </c>
      <c r="J2215" s="2" t="str">
        <f>TEXT(Ecommerce_Sales[[#This Row],[Order_Date]],"mmmm")</f>
        <v>August</v>
      </c>
      <c r="K2215" s="1" t="s">
        <v>1992</v>
      </c>
      <c r="L2215" s="1" t="s">
        <v>7066</v>
      </c>
      <c r="M2215" s="1" t="s">
        <v>2054</v>
      </c>
      <c r="N2215" s="1" t="s">
        <v>1957</v>
      </c>
      <c r="O2215" s="3">
        <v>1217</v>
      </c>
      <c r="P2215">
        <v>5</v>
      </c>
      <c r="Q2215" s="3">
        <v>6084</v>
      </c>
      <c r="R2215" s="1" t="s">
        <v>1958</v>
      </c>
      <c r="S2215" s="3">
        <v>811</v>
      </c>
      <c r="U2215" t="str">
        <f>IF(Ecommerce_Sales[[#This Row],[Delivery_Time_Days]]&gt;7,"Delay",IF(Ecommerce_Sales[[#This Row],[Delivery_Time_Days]] = 0,"No delivery",IF(Ecommerce_Sales[[#This Row],[Delivery_Time_Days]]&lt;=7,"On-time")))</f>
        <v>No delivery</v>
      </c>
      <c r="V2215" s="7">
        <f>Ecommerce_Sales[[#This Row],[Profit]]/Ecommerce_Sales[[#This Row],[Total_Price]]</f>
        <v>0.15006574621959237</v>
      </c>
      <c r="W2215" s="3">
        <v>913</v>
      </c>
      <c r="X2215" s="3"/>
    </row>
    <row r="2216" spans="1:24" x14ac:dyDescent="0.25">
      <c r="A2216" s="1" t="s">
        <v>7067</v>
      </c>
      <c r="B2216" s="1" t="s">
        <v>1441</v>
      </c>
      <c r="C2216" s="1" t="s">
        <v>1442</v>
      </c>
      <c r="D2216" s="1" t="s">
        <v>2161</v>
      </c>
      <c r="E2216" s="1" t="s">
        <v>2005</v>
      </c>
      <c r="F2216" s="2">
        <v>45356</v>
      </c>
      <c r="G2216" s="2">
        <v>45151</v>
      </c>
      <c r="H2216" s="2" t="str">
        <f>TEXT(Ecommerce_Sales[[#This Row],[Order_Date]],"mmmm")</f>
        <v>August</v>
      </c>
      <c r="I2216" s="2" t="str">
        <f>TEXT(Ecommerce_Sales[[#This Row],[Order_Date]],"yyyy")</f>
        <v>2023</v>
      </c>
      <c r="J2216" s="2" t="str">
        <f>TEXT(Ecommerce_Sales[[#This Row],[Order_Date]],"mmmm")</f>
        <v>August</v>
      </c>
      <c r="K2216" s="1" t="s">
        <v>1947</v>
      </c>
      <c r="L2216" s="1" t="s">
        <v>3316</v>
      </c>
      <c r="M2216" s="1" t="s">
        <v>1963</v>
      </c>
      <c r="N2216" s="1" t="s">
        <v>1957</v>
      </c>
      <c r="O2216" s="3">
        <v>692</v>
      </c>
      <c r="P2216">
        <v>6</v>
      </c>
      <c r="Q2216" s="3">
        <v>4154</v>
      </c>
      <c r="R2216" s="1" t="s">
        <v>1958</v>
      </c>
      <c r="S2216" s="3">
        <v>485</v>
      </c>
      <c r="T2216">
        <v>6</v>
      </c>
      <c r="U2216" t="str">
        <f>IF(Ecommerce_Sales[[#This Row],[Delivery_Time_Days]]&gt;7,"Delay",IF(Ecommerce_Sales[[#This Row],[Delivery_Time_Days]] = 0,"No delivery",IF(Ecommerce_Sales[[#This Row],[Delivery_Time_Days]]&lt;=7,"On-time")))</f>
        <v>On-time</v>
      </c>
      <c r="V2216" s="7">
        <f>Ecommerce_Sales[[#This Row],[Profit]]/Ecommerce_Sales[[#This Row],[Total_Price]]</f>
        <v>0.14997592681752528</v>
      </c>
      <c r="W2216" s="3">
        <v>623</v>
      </c>
      <c r="X2216" s="3"/>
    </row>
    <row r="2217" spans="1:24" x14ac:dyDescent="0.25">
      <c r="A2217" s="1" t="s">
        <v>7068</v>
      </c>
      <c r="B2217" s="1" t="s">
        <v>126</v>
      </c>
      <c r="C2217" s="1" t="s">
        <v>127</v>
      </c>
      <c r="D2217" s="1" t="s">
        <v>3960</v>
      </c>
      <c r="E2217" s="1" t="s">
        <v>1954</v>
      </c>
      <c r="F2217" s="2">
        <v>45289</v>
      </c>
      <c r="G2217" s="2">
        <v>45341</v>
      </c>
      <c r="H2217" s="2" t="str">
        <f>TEXT(Ecommerce_Sales[[#This Row],[Order_Date]],"mmmm")</f>
        <v>February</v>
      </c>
      <c r="I2217" s="2" t="str">
        <f>TEXT(Ecommerce_Sales[[#This Row],[Order_Date]],"yyyy")</f>
        <v>2024</v>
      </c>
      <c r="J2217" s="2" t="str">
        <f>TEXT(Ecommerce_Sales[[#This Row],[Order_Date]],"mmmm")</f>
        <v>February</v>
      </c>
      <c r="K2217" s="1" t="s">
        <v>1947</v>
      </c>
      <c r="L2217" s="1" t="s">
        <v>2478</v>
      </c>
      <c r="M2217" s="1" t="s">
        <v>2079</v>
      </c>
      <c r="N2217" s="1" t="s">
        <v>1973</v>
      </c>
      <c r="O2217" s="3">
        <v>866</v>
      </c>
      <c r="P2217">
        <v>3</v>
      </c>
      <c r="Q2217" s="3">
        <v>2599</v>
      </c>
      <c r="R2217" s="1" t="s">
        <v>1958</v>
      </c>
      <c r="S2217" s="3">
        <v>189</v>
      </c>
      <c r="T2217">
        <v>6</v>
      </c>
      <c r="U2217" t="str">
        <f>IF(Ecommerce_Sales[[#This Row],[Delivery_Time_Days]]&gt;7,"Delay",IF(Ecommerce_Sales[[#This Row],[Delivery_Time_Days]] = 0,"No delivery",IF(Ecommerce_Sales[[#This Row],[Delivery_Time_Days]]&lt;=7,"On-time")))</f>
        <v>On-time</v>
      </c>
      <c r="V2217" s="7">
        <f>Ecommerce_Sales[[#This Row],[Profit]]/Ecommerce_Sales[[#This Row],[Total_Price]]</f>
        <v>0.30011542901115812</v>
      </c>
      <c r="W2217" s="3">
        <v>780</v>
      </c>
      <c r="X2217" s="3"/>
    </row>
    <row r="2218" spans="1:24" x14ac:dyDescent="0.25">
      <c r="A2218" s="1" t="s">
        <v>7069</v>
      </c>
      <c r="B2218" s="1" t="s">
        <v>1830</v>
      </c>
      <c r="C2218" s="1" t="s">
        <v>1831</v>
      </c>
      <c r="D2218" s="1" t="s">
        <v>7070</v>
      </c>
      <c r="E2218" s="1" t="s">
        <v>1954</v>
      </c>
      <c r="F2218" s="2">
        <v>45190</v>
      </c>
      <c r="G2218" s="2">
        <v>45013</v>
      </c>
      <c r="H2218" s="2" t="str">
        <f>TEXT(Ecommerce_Sales[[#This Row],[Order_Date]],"mmmm")</f>
        <v>March</v>
      </c>
      <c r="I2218" s="2" t="str">
        <f>TEXT(Ecommerce_Sales[[#This Row],[Order_Date]],"yyyy")</f>
        <v>2023</v>
      </c>
      <c r="J2218" s="2" t="str">
        <f>TEXT(Ecommerce_Sales[[#This Row],[Order_Date]],"mmmm")</f>
        <v>March</v>
      </c>
      <c r="K2218" s="1" t="s">
        <v>1992</v>
      </c>
      <c r="L2218" s="1" t="s">
        <v>7071</v>
      </c>
      <c r="M2218" s="1" t="s">
        <v>1956</v>
      </c>
      <c r="N2218" s="1" t="s">
        <v>1957</v>
      </c>
      <c r="O2218" s="3">
        <v>647</v>
      </c>
      <c r="P2218">
        <v>3</v>
      </c>
      <c r="Q2218" s="3">
        <v>1941</v>
      </c>
      <c r="R2218" s="1" t="s">
        <v>1951</v>
      </c>
      <c r="S2218" s="3">
        <v>135</v>
      </c>
      <c r="U2218" t="str">
        <f>IF(Ecommerce_Sales[[#This Row],[Delivery_Time_Days]]&gt;7,"Delay",IF(Ecommerce_Sales[[#This Row],[Delivery_Time_Days]] = 0,"No delivery",IF(Ecommerce_Sales[[#This Row],[Delivery_Time_Days]]&lt;=7,"On-time")))</f>
        <v>No delivery</v>
      </c>
      <c r="V2218" s="7">
        <f>Ecommerce_Sales[[#This Row],[Profit]]/Ecommerce_Sales[[#This Row],[Total_Price]]</f>
        <v>0.14992272024729522</v>
      </c>
      <c r="W2218" s="3">
        <v>291</v>
      </c>
      <c r="X2218" s="3"/>
    </row>
    <row r="2219" spans="1:24" x14ac:dyDescent="0.25">
      <c r="A2219" s="1" t="s">
        <v>7072</v>
      </c>
      <c r="B2219" s="1" t="s">
        <v>112</v>
      </c>
      <c r="C2219" s="1" t="s">
        <v>113</v>
      </c>
      <c r="D2219" s="1" t="s">
        <v>2172</v>
      </c>
      <c r="E2219" s="1" t="s">
        <v>1961</v>
      </c>
      <c r="F2219" s="2">
        <v>45386</v>
      </c>
      <c r="G2219" s="2">
        <v>45142</v>
      </c>
      <c r="H2219" s="2" t="str">
        <f>TEXT(Ecommerce_Sales[[#This Row],[Order_Date]],"mmmm")</f>
        <v>August</v>
      </c>
      <c r="I2219" s="2" t="str">
        <f>TEXT(Ecommerce_Sales[[#This Row],[Order_Date]],"yyyy")</f>
        <v>2023</v>
      </c>
      <c r="J2219" s="2" t="str">
        <f>TEXT(Ecommerce_Sales[[#This Row],[Order_Date]],"mmmm")</f>
        <v>August</v>
      </c>
      <c r="K2219" s="1" t="s">
        <v>1986</v>
      </c>
      <c r="L2219" s="1" t="s">
        <v>7073</v>
      </c>
      <c r="M2219" s="1" t="s">
        <v>2043</v>
      </c>
      <c r="N2219" s="1" t="s">
        <v>1989</v>
      </c>
      <c r="O2219" s="3">
        <v>113</v>
      </c>
      <c r="P2219">
        <v>1</v>
      </c>
      <c r="Q2219" s="3">
        <v>113</v>
      </c>
      <c r="R2219" s="1" t="s">
        <v>1951</v>
      </c>
      <c r="S2219" s="3">
        <v>16</v>
      </c>
      <c r="U2219" t="str">
        <f>IF(Ecommerce_Sales[[#This Row],[Delivery_Time_Days]]&gt;7,"Delay",IF(Ecommerce_Sales[[#This Row],[Delivery_Time_Days]] = 0,"No delivery",IF(Ecommerce_Sales[[#This Row],[Delivery_Time_Days]]&lt;=7,"On-time")))</f>
        <v>No delivery</v>
      </c>
      <c r="V2219" s="7">
        <f>Ecommerce_Sales[[#This Row],[Profit]]/Ecommerce_Sales[[#This Row],[Total_Price]]</f>
        <v>0.24778761061946902</v>
      </c>
      <c r="W2219" s="3">
        <v>28</v>
      </c>
      <c r="X2219" s="3"/>
    </row>
    <row r="2220" spans="1:24" x14ac:dyDescent="0.25">
      <c r="A2220" s="1" t="s">
        <v>7074</v>
      </c>
      <c r="B2220" s="1" t="s">
        <v>136</v>
      </c>
      <c r="C2220" s="1" t="s">
        <v>137</v>
      </c>
      <c r="D2220" s="1" t="s">
        <v>6098</v>
      </c>
      <c r="E2220" s="1" t="s">
        <v>1966</v>
      </c>
      <c r="F2220" s="2">
        <v>45433</v>
      </c>
      <c r="G2220" s="2">
        <v>45211</v>
      </c>
      <c r="H2220" s="2" t="str">
        <f>TEXT(Ecommerce_Sales[[#This Row],[Order_Date]],"mmmm")</f>
        <v>October</v>
      </c>
      <c r="I2220" s="2" t="str">
        <f>TEXT(Ecommerce_Sales[[#This Row],[Order_Date]],"yyyy")</f>
        <v>2023</v>
      </c>
      <c r="J2220" s="2" t="str">
        <f>TEXT(Ecommerce_Sales[[#This Row],[Order_Date]],"mmmm")</f>
        <v>October</v>
      </c>
      <c r="K2220" s="1" t="s">
        <v>1992</v>
      </c>
      <c r="L2220" s="1" t="s">
        <v>7075</v>
      </c>
      <c r="M2220" s="1" t="s">
        <v>1988</v>
      </c>
      <c r="N2220" s="1" t="s">
        <v>1989</v>
      </c>
      <c r="O2220" s="3">
        <v>49</v>
      </c>
      <c r="P2220">
        <v>3</v>
      </c>
      <c r="Q2220" s="3">
        <v>146</v>
      </c>
      <c r="R2220" s="1" t="s">
        <v>2008</v>
      </c>
      <c r="S2220" s="3">
        <v>10</v>
      </c>
      <c r="U2220" t="str">
        <f>IF(Ecommerce_Sales[[#This Row],[Delivery_Time_Days]]&gt;7,"Delay",IF(Ecommerce_Sales[[#This Row],[Delivery_Time_Days]] = 0,"No delivery",IF(Ecommerce_Sales[[#This Row],[Delivery_Time_Days]]&lt;=7,"On-time")))</f>
        <v>No delivery</v>
      </c>
      <c r="V2220" s="7">
        <f>Ecommerce_Sales[[#This Row],[Profit]]/Ecommerce_Sales[[#This Row],[Total_Price]]</f>
        <v>0.24657534246575341</v>
      </c>
      <c r="W2220" s="3">
        <v>36</v>
      </c>
      <c r="X2220" s="3"/>
    </row>
    <row r="2221" spans="1:24" x14ac:dyDescent="0.25">
      <c r="A2221" s="1" t="s">
        <v>7076</v>
      </c>
      <c r="B2221" s="1" t="s">
        <v>579</v>
      </c>
      <c r="C2221" s="1" t="s">
        <v>580</v>
      </c>
      <c r="D2221" s="1" t="s">
        <v>4182</v>
      </c>
      <c r="E2221" s="1" t="s">
        <v>1954</v>
      </c>
      <c r="F2221" s="2">
        <v>45513</v>
      </c>
      <c r="G2221" s="2">
        <v>45297</v>
      </c>
      <c r="H2221" s="2" t="str">
        <f>TEXT(Ecommerce_Sales[[#This Row],[Order_Date]],"mmmm")</f>
        <v>January</v>
      </c>
      <c r="I2221" s="2" t="str">
        <f>TEXT(Ecommerce_Sales[[#This Row],[Order_Date]],"yyyy")</f>
        <v>2024</v>
      </c>
      <c r="J2221" s="2" t="str">
        <f>TEXT(Ecommerce_Sales[[#This Row],[Order_Date]],"mmmm")</f>
        <v>January</v>
      </c>
      <c r="K2221" s="1" t="s">
        <v>1986</v>
      </c>
      <c r="L2221" s="1" t="s">
        <v>2711</v>
      </c>
      <c r="M2221" s="1" t="s">
        <v>1949</v>
      </c>
      <c r="N2221" s="1" t="s">
        <v>1950</v>
      </c>
      <c r="O2221" s="3">
        <v>391</v>
      </c>
      <c r="P2221">
        <v>4</v>
      </c>
      <c r="Q2221" s="3">
        <v>1563</v>
      </c>
      <c r="R2221" s="1" t="s">
        <v>1958</v>
      </c>
      <c r="S2221" s="3">
        <v>131</v>
      </c>
      <c r="U2221" t="str">
        <f>IF(Ecommerce_Sales[[#This Row],[Delivery_Time_Days]]&gt;7,"Delay",IF(Ecommerce_Sales[[#This Row],[Delivery_Time_Days]] = 0,"No delivery",IF(Ecommerce_Sales[[#This Row],[Delivery_Time_Days]]&lt;=7,"On-time")))</f>
        <v>No delivery</v>
      </c>
      <c r="V2221" s="7">
        <f>Ecommerce_Sales[[#This Row],[Profit]]/Ecommerce_Sales[[#This Row],[Total_Price]]</f>
        <v>0.39987204094689699</v>
      </c>
      <c r="W2221" s="3">
        <v>625</v>
      </c>
      <c r="X2221" s="3"/>
    </row>
    <row r="2222" spans="1:24" x14ac:dyDescent="0.25">
      <c r="A2222" s="1" t="s">
        <v>7077</v>
      </c>
      <c r="B2222" s="1" t="s">
        <v>84</v>
      </c>
      <c r="C2222" s="1" t="s">
        <v>85</v>
      </c>
      <c r="D2222" s="1" t="s">
        <v>2332</v>
      </c>
      <c r="E2222" s="1" t="s">
        <v>1996</v>
      </c>
      <c r="F2222" s="2">
        <v>45111</v>
      </c>
      <c r="G2222" s="2">
        <v>45501</v>
      </c>
      <c r="H2222" s="2" t="str">
        <f>TEXT(Ecommerce_Sales[[#This Row],[Order_Date]],"mmmm")</f>
        <v>July</v>
      </c>
      <c r="I2222" s="2" t="str">
        <f>TEXT(Ecommerce_Sales[[#This Row],[Order_Date]],"yyyy")</f>
        <v>2024</v>
      </c>
      <c r="J2222" s="2" t="str">
        <f>TEXT(Ecommerce_Sales[[#This Row],[Order_Date]],"mmmm")</f>
        <v>July</v>
      </c>
      <c r="K2222" s="1" t="s">
        <v>1947</v>
      </c>
      <c r="L2222" s="1" t="s">
        <v>7078</v>
      </c>
      <c r="M2222" s="1" t="s">
        <v>2002</v>
      </c>
      <c r="N2222" s="1" t="s">
        <v>1989</v>
      </c>
      <c r="O2222" s="3">
        <v>1182</v>
      </c>
      <c r="P2222">
        <v>6</v>
      </c>
      <c r="Q2222" s="3">
        <v>7091</v>
      </c>
      <c r="R2222" s="1" t="s">
        <v>2016</v>
      </c>
      <c r="S2222" s="3">
        <v>812</v>
      </c>
      <c r="T2222">
        <v>8</v>
      </c>
      <c r="U2222" t="str">
        <f>IF(Ecommerce_Sales[[#This Row],[Delivery_Time_Days]]&gt;7,"Delay",IF(Ecommerce_Sales[[#This Row],[Delivery_Time_Days]] = 0,"No delivery",IF(Ecommerce_Sales[[#This Row],[Delivery_Time_Days]]&lt;=7,"On-time")))</f>
        <v>Delay</v>
      </c>
      <c r="V2222" s="7">
        <f>Ecommerce_Sales[[#This Row],[Profit]]/Ecommerce_Sales[[#This Row],[Total_Price]]</f>
        <v>0.25003525595825693</v>
      </c>
      <c r="W2222" s="3">
        <v>1773</v>
      </c>
      <c r="X2222" s="3"/>
    </row>
    <row r="2223" spans="1:24" x14ac:dyDescent="0.25">
      <c r="A2223" s="1" t="s">
        <v>7079</v>
      </c>
      <c r="B2223" s="1" t="s">
        <v>1607</v>
      </c>
      <c r="C2223" s="1" t="s">
        <v>1608</v>
      </c>
      <c r="D2223" s="1" t="s">
        <v>2646</v>
      </c>
      <c r="E2223" s="1" t="s">
        <v>1954</v>
      </c>
      <c r="F2223" s="2">
        <v>45470</v>
      </c>
      <c r="G2223" s="2">
        <v>45266</v>
      </c>
      <c r="H2223" s="2" t="str">
        <f>TEXT(Ecommerce_Sales[[#This Row],[Order_Date]],"mmmm")</f>
        <v>December</v>
      </c>
      <c r="I2223" s="2" t="str">
        <f>TEXT(Ecommerce_Sales[[#This Row],[Order_Date]],"yyyy")</f>
        <v>2023</v>
      </c>
      <c r="J2223" s="2" t="str">
        <f>TEXT(Ecommerce_Sales[[#This Row],[Order_Date]],"mmmm")</f>
        <v>December</v>
      </c>
      <c r="K2223" s="1" t="s">
        <v>1947</v>
      </c>
      <c r="L2223" s="1" t="s">
        <v>7080</v>
      </c>
      <c r="M2223" s="1" t="s">
        <v>2026</v>
      </c>
      <c r="N2223" s="1" t="s">
        <v>1978</v>
      </c>
      <c r="O2223" s="3">
        <v>1770</v>
      </c>
      <c r="P2223">
        <v>6</v>
      </c>
      <c r="Q2223" s="3">
        <v>10619</v>
      </c>
      <c r="R2223" s="1" t="s">
        <v>1958</v>
      </c>
      <c r="S2223" s="3">
        <v>1498</v>
      </c>
      <c r="T2223">
        <v>9</v>
      </c>
      <c r="U2223" t="str">
        <f>IF(Ecommerce_Sales[[#This Row],[Delivery_Time_Days]]&gt;7,"Delay",IF(Ecommerce_Sales[[#This Row],[Delivery_Time_Days]] = 0,"No delivery",IF(Ecommerce_Sales[[#This Row],[Delivery_Time_Days]]&lt;=7,"On-time")))</f>
        <v>Delay</v>
      </c>
      <c r="V2223" s="7">
        <f>Ecommerce_Sales[[#This Row],[Profit]]/Ecommerce_Sales[[#This Row],[Total_Price]]</f>
        <v>0.35003295978905735</v>
      </c>
      <c r="W2223" s="3">
        <v>3717</v>
      </c>
      <c r="X2223" s="3"/>
    </row>
    <row r="2224" spans="1:24" x14ac:dyDescent="0.25">
      <c r="A2224" s="1" t="s">
        <v>7081</v>
      </c>
      <c r="B2224" s="1" t="s">
        <v>1470</v>
      </c>
      <c r="C2224" s="1" t="s">
        <v>1471</v>
      </c>
      <c r="D2224" s="1" t="s">
        <v>2494</v>
      </c>
      <c r="E2224" s="1" t="s">
        <v>2005</v>
      </c>
      <c r="F2224" s="2">
        <v>45354</v>
      </c>
      <c r="G2224" s="2">
        <v>45518</v>
      </c>
      <c r="H2224" s="2" t="str">
        <f>TEXT(Ecommerce_Sales[[#This Row],[Order_Date]],"mmmm")</f>
        <v>August</v>
      </c>
      <c r="I2224" s="2" t="str">
        <f>TEXT(Ecommerce_Sales[[#This Row],[Order_Date]],"yyyy")</f>
        <v>2024</v>
      </c>
      <c r="J2224" s="2" t="str">
        <f>TEXT(Ecommerce_Sales[[#This Row],[Order_Date]],"mmmm")</f>
        <v>August</v>
      </c>
      <c r="K2224" s="1" t="s">
        <v>1986</v>
      </c>
      <c r="L2224" s="1" t="s">
        <v>7082</v>
      </c>
      <c r="M2224" s="1" t="s">
        <v>2030</v>
      </c>
      <c r="N2224" s="1" t="s">
        <v>1978</v>
      </c>
      <c r="O2224" s="3">
        <v>862</v>
      </c>
      <c r="P2224">
        <v>3</v>
      </c>
      <c r="Q2224" s="3">
        <v>2586</v>
      </c>
      <c r="R2224" s="1" t="s">
        <v>1958</v>
      </c>
      <c r="S2224" s="3">
        <v>337</v>
      </c>
      <c r="U2224" t="str">
        <f>IF(Ecommerce_Sales[[#This Row],[Delivery_Time_Days]]&gt;7,"Delay",IF(Ecommerce_Sales[[#This Row],[Delivery_Time_Days]] = 0,"No delivery",IF(Ecommerce_Sales[[#This Row],[Delivery_Time_Days]]&lt;=7,"On-time")))</f>
        <v>No delivery</v>
      </c>
      <c r="V2224" s="7">
        <f>Ecommerce_Sales[[#This Row],[Profit]]/Ecommerce_Sales[[#This Row],[Total_Price]]</f>
        <v>0.34996133023975251</v>
      </c>
      <c r="W2224" s="3">
        <v>905</v>
      </c>
      <c r="X2224" s="3"/>
    </row>
    <row r="2225" spans="1:24" x14ac:dyDescent="0.25">
      <c r="A2225" s="1" t="s">
        <v>7083</v>
      </c>
      <c r="B2225" s="1" t="s">
        <v>854</v>
      </c>
      <c r="C2225" s="1" t="s">
        <v>855</v>
      </c>
      <c r="D2225" s="1" t="s">
        <v>4150</v>
      </c>
      <c r="E2225" s="1" t="s">
        <v>1954</v>
      </c>
      <c r="F2225" s="2">
        <v>45369</v>
      </c>
      <c r="G2225" s="2">
        <v>45035</v>
      </c>
      <c r="H2225" s="2" t="str">
        <f>TEXT(Ecommerce_Sales[[#This Row],[Order_Date]],"mmmm")</f>
        <v>April</v>
      </c>
      <c r="I2225" s="2" t="str">
        <f>TEXT(Ecommerce_Sales[[#This Row],[Order_Date]],"yyyy")</f>
        <v>2023</v>
      </c>
      <c r="J2225" s="2" t="str">
        <f>TEXT(Ecommerce_Sales[[#This Row],[Order_Date]],"mmmm")</f>
        <v>April</v>
      </c>
      <c r="K2225" s="1" t="s">
        <v>1947</v>
      </c>
      <c r="L2225" s="1" t="s">
        <v>7084</v>
      </c>
      <c r="M2225" s="1" t="s">
        <v>2047</v>
      </c>
      <c r="N2225" s="1" t="s">
        <v>1989</v>
      </c>
      <c r="O2225" s="3">
        <v>389</v>
      </c>
      <c r="P2225">
        <v>1</v>
      </c>
      <c r="Q2225" s="3">
        <v>389</v>
      </c>
      <c r="R2225" s="1" t="s">
        <v>1958</v>
      </c>
      <c r="S2225" s="3">
        <v>54</v>
      </c>
      <c r="T2225">
        <v>6</v>
      </c>
      <c r="U2225" t="str">
        <f>IF(Ecommerce_Sales[[#This Row],[Delivery_Time_Days]]&gt;7,"Delay",IF(Ecommerce_Sales[[#This Row],[Delivery_Time_Days]] = 0,"No delivery",IF(Ecommerce_Sales[[#This Row],[Delivery_Time_Days]]&lt;=7,"On-time")))</f>
        <v>On-time</v>
      </c>
      <c r="V2225" s="7">
        <f>Ecommerce_Sales[[#This Row],[Profit]]/Ecommerce_Sales[[#This Row],[Total_Price]]</f>
        <v>0.24935732647814909</v>
      </c>
      <c r="W2225" s="3">
        <v>97</v>
      </c>
      <c r="X2225" s="3"/>
    </row>
    <row r="2226" spans="1:24" x14ac:dyDescent="0.25">
      <c r="A2226" s="1" t="s">
        <v>7085</v>
      </c>
      <c r="B2226" s="1" t="s">
        <v>250</v>
      </c>
      <c r="C2226" s="1" t="s">
        <v>251</v>
      </c>
      <c r="D2226" s="1" t="s">
        <v>3559</v>
      </c>
      <c r="E2226" s="1" t="s">
        <v>1981</v>
      </c>
      <c r="F2226" s="2">
        <v>45050</v>
      </c>
      <c r="G2226" s="2">
        <v>45646</v>
      </c>
      <c r="H2226" s="2" t="str">
        <f>TEXT(Ecommerce_Sales[[#This Row],[Order_Date]],"mmmm")</f>
        <v>December</v>
      </c>
      <c r="I2226" s="2" t="str">
        <f>TEXT(Ecommerce_Sales[[#This Row],[Order_Date]],"yyyy")</f>
        <v>2024</v>
      </c>
      <c r="J2226" s="2" t="str">
        <f>TEXT(Ecommerce_Sales[[#This Row],[Order_Date]],"mmmm")</f>
        <v>December</v>
      </c>
      <c r="K2226" s="1" t="s">
        <v>1947</v>
      </c>
      <c r="L2226" s="1" t="s">
        <v>7086</v>
      </c>
      <c r="M2226" s="1" t="s">
        <v>2026</v>
      </c>
      <c r="N2226" s="1" t="s">
        <v>1978</v>
      </c>
      <c r="O2226" s="3">
        <v>1175</v>
      </c>
      <c r="P2226">
        <v>8</v>
      </c>
      <c r="Q2226" s="3">
        <v>9400</v>
      </c>
      <c r="R2226" s="1" t="s">
        <v>1958</v>
      </c>
      <c r="S2226" s="3">
        <v>861</v>
      </c>
      <c r="T2226">
        <v>7</v>
      </c>
      <c r="U2226" t="str">
        <f>IF(Ecommerce_Sales[[#This Row],[Delivery_Time_Days]]&gt;7,"Delay",IF(Ecommerce_Sales[[#This Row],[Delivery_Time_Days]] = 0,"No delivery",IF(Ecommerce_Sales[[#This Row],[Delivery_Time_Days]]&lt;=7,"On-time")))</f>
        <v>On-time</v>
      </c>
      <c r="V2226" s="7">
        <f>Ecommerce_Sales[[#This Row],[Profit]]/Ecommerce_Sales[[#This Row],[Total_Price]]</f>
        <v>0.35</v>
      </c>
      <c r="W2226" s="3">
        <v>3290</v>
      </c>
      <c r="X2226" s="3"/>
    </row>
    <row r="2227" spans="1:24" x14ac:dyDescent="0.25">
      <c r="A2227" s="1" t="s">
        <v>7087</v>
      </c>
      <c r="B2227" s="1" t="s">
        <v>1579</v>
      </c>
      <c r="C2227" s="1" t="s">
        <v>1580</v>
      </c>
      <c r="D2227" s="1" t="s">
        <v>2819</v>
      </c>
      <c r="E2227" s="1" t="s">
        <v>1966</v>
      </c>
      <c r="F2227" s="2">
        <v>44975</v>
      </c>
      <c r="G2227" s="2">
        <v>45060</v>
      </c>
      <c r="H2227" s="2" t="str">
        <f>TEXT(Ecommerce_Sales[[#This Row],[Order_Date]],"mmmm")</f>
        <v>May</v>
      </c>
      <c r="I2227" s="2" t="str">
        <f>TEXT(Ecommerce_Sales[[#This Row],[Order_Date]],"yyyy")</f>
        <v>2023</v>
      </c>
      <c r="J2227" s="2" t="str">
        <f>TEXT(Ecommerce_Sales[[#This Row],[Order_Date]],"mmmm")</f>
        <v>May</v>
      </c>
      <c r="K2227" s="1" t="s">
        <v>1947</v>
      </c>
      <c r="L2227" s="1" t="s">
        <v>7088</v>
      </c>
      <c r="M2227" s="1" t="s">
        <v>1949</v>
      </c>
      <c r="N2227" s="1" t="s">
        <v>1950</v>
      </c>
      <c r="O2227" s="3">
        <v>530</v>
      </c>
      <c r="P2227">
        <v>5</v>
      </c>
      <c r="Q2227" s="3">
        <v>2649</v>
      </c>
      <c r="R2227" s="1" t="s">
        <v>2016</v>
      </c>
      <c r="S2227" s="3">
        <v>149</v>
      </c>
      <c r="T2227">
        <v>9</v>
      </c>
      <c r="U2227" t="str">
        <f>IF(Ecommerce_Sales[[#This Row],[Delivery_Time_Days]]&gt;7,"Delay",IF(Ecommerce_Sales[[#This Row],[Delivery_Time_Days]] = 0,"No delivery",IF(Ecommerce_Sales[[#This Row],[Delivery_Time_Days]]&lt;=7,"On-time")))</f>
        <v>Delay</v>
      </c>
      <c r="V2227" s="7">
        <f>Ecommerce_Sales[[#This Row],[Profit]]/Ecommerce_Sales[[#This Row],[Total_Price]]</f>
        <v>0.39977349943374857</v>
      </c>
      <c r="W2227" s="3">
        <v>1059</v>
      </c>
      <c r="X2227" s="3"/>
    </row>
    <row r="2228" spans="1:24" x14ac:dyDescent="0.25">
      <c r="A2228" s="1" t="s">
        <v>7089</v>
      </c>
      <c r="B2228" s="1" t="s">
        <v>196</v>
      </c>
      <c r="C2228" s="1" t="s">
        <v>827</v>
      </c>
      <c r="D2228" s="1" t="s">
        <v>3651</v>
      </c>
      <c r="E2228" s="1" t="s">
        <v>1996</v>
      </c>
      <c r="F2228" s="2">
        <v>45571</v>
      </c>
      <c r="G2228" s="2">
        <v>45395</v>
      </c>
      <c r="H2228" s="2" t="str">
        <f>TEXT(Ecommerce_Sales[[#This Row],[Order_Date]],"mmmm")</f>
        <v>April</v>
      </c>
      <c r="I2228" s="2" t="str">
        <f>TEXT(Ecommerce_Sales[[#This Row],[Order_Date]],"yyyy")</f>
        <v>2024</v>
      </c>
      <c r="J2228" s="2" t="str">
        <f>TEXT(Ecommerce_Sales[[#This Row],[Order_Date]],"mmmm")</f>
        <v>April</v>
      </c>
      <c r="K2228" s="1" t="s">
        <v>1986</v>
      </c>
      <c r="L2228" s="1" t="s">
        <v>7090</v>
      </c>
      <c r="M2228" s="1" t="s">
        <v>1963</v>
      </c>
      <c r="N2228" s="1" t="s">
        <v>1957</v>
      </c>
      <c r="O2228" s="3">
        <v>169</v>
      </c>
      <c r="P2228">
        <v>4</v>
      </c>
      <c r="Q2228" s="3">
        <v>677</v>
      </c>
      <c r="R2228" s="1" t="s">
        <v>1951</v>
      </c>
      <c r="S2228" s="3">
        <v>47</v>
      </c>
      <c r="U2228" t="str">
        <f>IF(Ecommerce_Sales[[#This Row],[Delivery_Time_Days]]&gt;7,"Delay",IF(Ecommerce_Sales[[#This Row],[Delivery_Time_Days]] = 0,"No delivery",IF(Ecommerce_Sales[[#This Row],[Delivery_Time_Days]]&lt;=7,"On-time")))</f>
        <v>No delivery</v>
      </c>
      <c r="V2228" s="7">
        <f>Ecommerce_Sales[[#This Row],[Profit]]/Ecommerce_Sales[[#This Row],[Total_Price]]</f>
        <v>0.15066469719350073</v>
      </c>
      <c r="W2228" s="3">
        <v>102</v>
      </c>
      <c r="X2228" s="3"/>
    </row>
    <row r="2229" spans="1:24" x14ac:dyDescent="0.25">
      <c r="A2229" s="1" t="s">
        <v>7091</v>
      </c>
      <c r="B2229" s="1" t="s">
        <v>715</v>
      </c>
      <c r="C2229" s="1" t="s">
        <v>716</v>
      </c>
      <c r="D2229" s="1" t="s">
        <v>7092</v>
      </c>
      <c r="E2229" s="1" t="s">
        <v>1961</v>
      </c>
      <c r="F2229" s="2">
        <v>45017</v>
      </c>
      <c r="G2229" s="2">
        <v>44932</v>
      </c>
      <c r="H2229" s="2" t="str">
        <f>TEXT(Ecommerce_Sales[[#This Row],[Order_Date]],"mmmm")</f>
        <v>January</v>
      </c>
      <c r="I2229" s="2" t="str">
        <f>TEXT(Ecommerce_Sales[[#This Row],[Order_Date]],"yyyy")</f>
        <v>2023</v>
      </c>
      <c r="J2229" s="2" t="str">
        <f>TEXT(Ecommerce_Sales[[#This Row],[Order_Date]],"mmmm")</f>
        <v>January</v>
      </c>
      <c r="K2229" s="1" t="s">
        <v>1992</v>
      </c>
      <c r="L2229" s="1" t="s">
        <v>7093</v>
      </c>
      <c r="M2229" s="1" t="s">
        <v>2002</v>
      </c>
      <c r="N2229" s="1" t="s">
        <v>1989</v>
      </c>
      <c r="O2229" s="3">
        <v>664</v>
      </c>
      <c r="P2229">
        <v>3</v>
      </c>
      <c r="Q2229" s="3">
        <v>1992</v>
      </c>
      <c r="R2229" s="1" t="s">
        <v>1951</v>
      </c>
      <c r="S2229" s="3">
        <v>125</v>
      </c>
      <c r="U2229" t="str">
        <f>IF(Ecommerce_Sales[[#This Row],[Delivery_Time_Days]]&gt;7,"Delay",IF(Ecommerce_Sales[[#This Row],[Delivery_Time_Days]] = 0,"No delivery",IF(Ecommerce_Sales[[#This Row],[Delivery_Time_Days]]&lt;=7,"On-time")))</f>
        <v>No delivery</v>
      </c>
      <c r="V2229" s="7">
        <f>Ecommerce_Sales[[#This Row],[Profit]]/Ecommerce_Sales[[#This Row],[Total_Price]]</f>
        <v>0.25</v>
      </c>
      <c r="W2229" s="3">
        <v>498</v>
      </c>
      <c r="X2229" s="3"/>
    </row>
    <row r="2230" spans="1:24" x14ac:dyDescent="0.25">
      <c r="A2230" s="1" t="s">
        <v>7094</v>
      </c>
      <c r="B2230" s="1" t="s">
        <v>1232</v>
      </c>
      <c r="C2230" s="1" t="s">
        <v>1233</v>
      </c>
      <c r="D2230" s="1" t="s">
        <v>2052</v>
      </c>
      <c r="E2230" s="1" t="s">
        <v>1961</v>
      </c>
      <c r="F2230" s="2">
        <v>45272</v>
      </c>
      <c r="G2230" s="2">
        <v>45511</v>
      </c>
      <c r="H2230" s="2" t="str">
        <f>TEXT(Ecommerce_Sales[[#This Row],[Order_Date]],"mmmm")</f>
        <v>August</v>
      </c>
      <c r="I2230" s="2" t="str">
        <f>TEXT(Ecommerce_Sales[[#This Row],[Order_Date]],"yyyy")</f>
        <v>2024</v>
      </c>
      <c r="J2230" s="2" t="str">
        <f>TEXT(Ecommerce_Sales[[#This Row],[Order_Date]],"mmmm")</f>
        <v>August</v>
      </c>
      <c r="K2230" s="1" t="s">
        <v>1947</v>
      </c>
      <c r="L2230" s="1" t="s">
        <v>7095</v>
      </c>
      <c r="M2230" s="1" t="s">
        <v>2047</v>
      </c>
      <c r="N2230" s="1" t="s">
        <v>1989</v>
      </c>
      <c r="O2230" s="3">
        <v>1081</v>
      </c>
      <c r="P2230">
        <v>6</v>
      </c>
      <c r="Q2230" s="3">
        <v>6487</v>
      </c>
      <c r="R2230" s="1" t="s">
        <v>1958</v>
      </c>
      <c r="S2230" s="3">
        <v>955</v>
      </c>
      <c r="T2230">
        <v>9</v>
      </c>
      <c r="U2230" t="str">
        <f>IF(Ecommerce_Sales[[#This Row],[Delivery_Time_Days]]&gt;7,"Delay",IF(Ecommerce_Sales[[#This Row],[Delivery_Time_Days]] = 0,"No delivery",IF(Ecommerce_Sales[[#This Row],[Delivery_Time_Days]]&lt;=7,"On-time")))</f>
        <v>Delay</v>
      </c>
      <c r="V2230" s="7">
        <f>Ecommerce_Sales[[#This Row],[Profit]]/Ecommerce_Sales[[#This Row],[Total_Price]]</f>
        <v>0.25003853861569292</v>
      </c>
      <c r="W2230" s="3">
        <v>1622</v>
      </c>
      <c r="X2230" s="3"/>
    </row>
    <row r="2231" spans="1:24" x14ac:dyDescent="0.25">
      <c r="A2231" s="1" t="s">
        <v>7096</v>
      </c>
      <c r="B2231" s="1" t="s">
        <v>260</v>
      </c>
      <c r="C2231" s="1" t="s">
        <v>261</v>
      </c>
      <c r="D2231" s="1" t="s">
        <v>3129</v>
      </c>
      <c r="E2231" s="1" t="s">
        <v>1966</v>
      </c>
      <c r="F2231" s="2">
        <v>45278</v>
      </c>
      <c r="G2231" s="2">
        <v>45194</v>
      </c>
      <c r="H2231" s="2" t="str">
        <f>TEXT(Ecommerce_Sales[[#This Row],[Order_Date]],"mmmm")</f>
        <v>September</v>
      </c>
      <c r="I2231" s="2" t="str">
        <f>TEXT(Ecommerce_Sales[[#This Row],[Order_Date]],"yyyy")</f>
        <v>2023</v>
      </c>
      <c r="J2231" s="2" t="str">
        <f>TEXT(Ecommerce_Sales[[#This Row],[Order_Date]],"mmmm")</f>
        <v>September</v>
      </c>
      <c r="K2231" s="1" t="s">
        <v>1947</v>
      </c>
      <c r="L2231" s="1" t="s">
        <v>7097</v>
      </c>
      <c r="M2231" s="1" t="s">
        <v>2058</v>
      </c>
      <c r="N2231" s="1" t="s">
        <v>1950</v>
      </c>
      <c r="O2231" s="3">
        <v>876</v>
      </c>
      <c r="P2231">
        <v>5</v>
      </c>
      <c r="Q2231" s="3">
        <v>4382</v>
      </c>
      <c r="R2231" s="1" t="s">
        <v>2016</v>
      </c>
      <c r="S2231" s="3">
        <v>469</v>
      </c>
      <c r="T2231">
        <v>9</v>
      </c>
      <c r="U2231" t="str">
        <f>IF(Ecommerce_Sales[[#This Row],[Delivery_Time_Days]]&gt;7,"Delay",IF(Ecommerce_Sales[[#This Row],[Delivery_Time_Days]] = 0,"No delivery",IF(Ecommerce_Sales[[#This Row],[Delivery_Time_Days]]&lt;=7,"On-time")))</f>
        <v>Delay</v>
      </c>
      <c r="V2231" s="7">
        <f>Ecommerce_Sales[[#This Row],[Profit]]/Ecommerce_Sales[[#This Row],[Total_Price]]</f>
        <v>0.40004564125969877</v>
      </c>
      <c r="W2231" s="3">
        <v>1753</v>
      </c>
      <c r="X2231" s="3"/>
    </row>
    <row r="2232" spans="1:24" x14ac:dyDescent="0.25">
      <c r="A2232" s="1" t="s">
        <v>7098</v>
      </c>
      <c r="B2232" s="1" t="s">
        <v>1149</v>
      </c>
      <c r="C2232" s="1" t="s">
        <v>1150</v>
      </c>
      <c r="D2232" s="1" t="s">
        <v>7099</v>
      </c>
      <c r="E2232" s="1" t="s">
        <v>2005</v>
      </c>
      <c r="F2232" s="2">
        <v>45473</v>
      </c>
      <c r="G2232" s="2">
        <v>45545</v>
      </c>
      <c r="H2232" s="2" t="str">
        <f>TEXT(Ecommerce_Sales[[#This Row],[Order_Date]],"mmmm")</f>
        <v>September</v>
      </c>
      <c r="I2232" s="2" t="str">
        <f>TEXT(Ecommerce_Sales[[#This Row],[Order_Date]],"yyyy")</f>
        <v>2024</v>
      </c>
      <c r="J2232" s="2" t="str">
        <f>TEXT(Ecommerce_Sales[[#This Row],[Order_Date]],"mmmm")</f>
        <v>September</v>
      </c>
      <c r="K2232" s="1" t="s">
        <v>1947</v>
      </c>
      <c r="L2232" s="1" t="s">
        <v>7100</v>
      </c>
      <c r="M2232" s="1" t="s">
        <v>2072</v>
      </c>
      <c r="N2232" s="1" t="s">
        <v>1950</v>
      </c>
      <c r="O2232" s="3">
        <v>116</v>
      </c>
      <c r="P2232">
        <v>1</v>
      </c>
      <c r="Q2232" s="3">
        <v>116</v>
      </c>
      <c r="R2232" s="1" t="s">
        <v>1958</v>
      </c>
      <c r="S2232" s="3">
        <v>7</v>
      </c>
      <c r="T2232">
        <v>4</v>
      </c>
      <c r="U2232" t="str">
        <f>IF(Ecommerce_Sales[[#This Row],[Delivery_Time_Days]]&gt;7,"Delay",IF(Ecommerce_Sales[[#This Row],[Delivery_Time_Days]] = 0,"No delivery",IF(Ecommerce_Sales[[#This Row],[Delivery_Time_Days]]&lt;=7,"On-time")))</f>
        <v>On-time</v>
      </c>
      <c r="V2232" s="7">
        <f>Ecommerce_Sales[[#This Row],[Profit]]/Ecommerce_Sales[[#This Row],[Total_Price]]</f>
        <v>0.39655172413793105</v>
      </c>
      <c r="W2232" s="3">
        <v>46</v>
      </c>
      <c r="X2232" s="3"/>
    </row>
    <row r="2233" spans="1:24" x14ac:dyDescent="0.25">
      <c r="A2233" s="1" t="s">
        <v>7101</v>
      </c>
      <c r="B2233" s="1" t="s">
        <v>789</v>
      </c>
      <c r="C2233" s="1" t="s">
        <v>790</v>
      </c>
      <c r="D2233" s="1" t="s">
        <v>4867</v>
      </c>
      <c r="E2233" s="1" t="s">
        <v>1954</v>
      </c>
      <c r="F2233" s="2">
        <v>45625</v>
      </c>
      <c r="G2233" s="2">
        <v>45289</v>
      </c>
      <c r="H2233" s="2" t="str">
        <f>TEXT(Ecommerce_Sales[[#This Row],[Order_Date]],"mmmm")</f>
        <v>December</v>
      </c>
      <c r="I2233" s="2" t="str">
        <f>TEXT(Ecommerce_Sales[[#This Row],[Order_Date]],"yyyy")</f>
        <v>2023</v>
      </c>
      <c r="J2233" s="2" t="str">
        <f>TEXT(Ecommerce_Sales[[#This Row],[Order_Date]],"mmmm")</f>
        <v>December</v>
      </c>
      <c r="K2233" s="1" t="s">
        <v>1986</v>
      </c>
      <c r="L2233" s="1" t="s">
        <v>7102</v>
      </c>
      <c r="M2233" s="1" t="s">
        <v>1977</v>
      </c>
      <c r="N2233" s="1" t="s">
        <v>1978</v>
      </c>
      <c r="O2233" s="3">
        <v>1905</v>
      </c>
      <c r="P2233">
        <v>6</v>
      </c>
      <c r="Q2233" s="3">
        <v>11429</v>
      </c>
      <c r="R2233" s="1" t="s">
        <v>1958</v>
      </c>
      <c r="S2233" s="3">
        <v>598</v>
      </c>
      <c r="U2233" t="str">
        <f>IF(Ecommerce_Sales[[#This Row],[Delivery_Time_Days]]&gt;7,"Delay",IF(Ecommerce_Sales[[#This Row],[Delivery_Time_Days]] = 0,"No delivery",IF(Ecommerce_Sales[[#This Row],[Delivery_Time_Days]]&lt;=7,"On-time")))</f>
        <v>No delivery</v>
      </c>
      <c r="V2233" s="7">
        <f>Ecommerce_Sales[[#This Row],[Profit]]/Ecommerce_Sales[[#This Row],[Total_Price]]</f>
        <v>0.34998687549216906</v>
      </c>
      <c r="W2233" s="3">
        <v>4000</v>
      </c>
      <c r="X2233" s="3"/>
    </row>
    <row r="2234" spans="1:24" x14ac:dyDescent="0.25">
      <c r="A2234" s="1" t="s">
        <v>7103</v>
      </c>
      <c r="B2234" s="1" t="s">
        <v>413</v>
      </c>
      <c r="C2234" s="1" t="s">
        <v>1592</v>
      </c>
      <c r="D2234" s="1" t="s">
        <v>3803</v>
      </c>
      <c r="E2234" s="1" t="s">
        <v>1961</v>
      </c>
      <c r="F2234" s="2">
        <v>45163</v>
      </c>
      <c r="G2234" s="2">
        <v>45210</v>
      </c>
      <c r="H2234" s="2" t="str">
        <f>TEXT(Ecommerce_Sales[[#This Row],[Order_Date]],"mmmm")</f>
        <v>October</v>
      </c>
      <c r="I2234" s="2" t="str">
        <f>TEXT(Ecommerce_Sales[[#This Row],[Order_Date]],"yyyy")</f>
        <v>2023</v>
      </c>
      <c r="J2234" s="2" t="str">
        <f>TEXT(Ecommerce_Sales[[#This Row],[Order_Date]],"mmmm")</f>
        <v>October</v>
      </c>
      <c r="K2234" s="1" t="s">
        <v>1947</v>
      </c>
      <c r="L2234" s="1" t="s">
        <v>3222</v>
      </c>
      <c r="M2234" s="1" t="s">
        <v>2047</v>
      </c>
      <c r="N2234" s="1" t="s">
        <v>1989</v>
      </c>
      <c r="O2234" s="3">
        <v>609</v>
      </c>
      <c r="P2234">
        <v>3</v>
      </c>
      <c r="Q2234" s="3">
        <v>1828</v>
      </c>
      <c r="R2234" s="1" t="s">
        <v>1951</v>
      </c>
      <c r="S2234" s="3">
        <v>118</v>
      </c>
      <c r="T2234">
        <v>6</v>
      </c>
      <c r="U2234" t="str">
        <f>IF(Ecommerce_Sales[[#This Row],[Delivery_Time_Days]]&gt;7,"Delay",IF(Ecommerce_Sales[[#This Row],[Delivery_Time_Days]] = 0,"No delivery",IF(Ecommerce_Sales[[#This Row],[Delivery_Time_Days]]&lt;=7,"On-time")))</f>
        <v>On-time</v>
      </c>
      <c r="V2234" s="7">
        <f>Ecommerce_Sales[[#This Row],[Profit]]/Ecommerce_Sales[[#This Row],[Total_Price]]</f>
        <v>0.25</v>
      </c>
      <c r="W2234" s="3">
        <v>457</v>
      </c>
      <c r="X2234" s="3"/>
    </row>
    <row r="2235" spans="1:24" x14ac:dyDescent="0.25">
      <c r="A2235" s="1" t="s">
        <v>7104</v>
      </c>
      <c r="B2235" s="1" t="s">
        <v>260</v>
      </c>
      <c r="C2235" s="1" t="s">
        <v>261</v>
      </c>
      <c r="D2235" s="1" t="s">
        <v>3129</v>
      </c>
      <c r="E2235" s="1" t="s">
        <v>1966</v>
      </c>
      <c r="F2235" s="2">
        <v>45278</v>
      </c>
      <c r="G2235" s="2">
        <v>45639</v>
      </c>
      <c r="H2235" s="2" t="str">
        <f>TEXT(Ecommerce_Sales[[#This Row],[Order_Date]],"mmmm")</f>
        <v>December</v>
      </c>
      <c r="I2235" s="2" t="str">
        <f>TEXT(Ecommerce_Sales[[#This Row],[Order_Date]],"yyyy")</f>
        <v>2024</v>
      </c>
      <c r="J2235" s="2" t="str">
        <f>TEXT(Ecommerce_Sales[[#This Row],[Order_Date]],"mmmm")</f>
        <v>December</v>
      </c>
      <c r="K2235" s="1" t="s">
        <v>1947</v>
      </c>
      <c r="L2235" s="1" t="s">
        <v>7105</v>
      </c>
      <c r="M2235" s="1" t="s">
        <v>1983</v>
      </c>
      <c r="N2235" s="1" t="s">
        <v>1950</v>
      </c>
      <c r="O2235" s="3">
        <v>612</v>
      </c>
      <c r="P2235">
        <v>10</v>
      </c>
      <c r="Q2235" s="3">
        <v>6125</v>
      </c>
      <c r="R2235" s="1" t="s">
        <v>2008</v>
      </c>
      <c r="S2235" s="3">
        <v>858</v>
      </c>
      <c r="T2235">
        <v>3</v>
      </c>
      <c r="U2235" t="str">
        <f>IF(Ecommerce_Sales[[#This Row],[Delivery_Time_Days]]&gt;7,"Delay",IF(Ecommerce_Sales[[#This Row],[Delivery_Time_Days]] = 0,"No delivery",IF(Ecommerce_Sales[[#This Row],[Delivery_Time_Days]]&lt;=7,"On-time")))</f>
        <v>On-time</v>
      </c>
      <c r="V2235" s="7">
        <f>Ecommerce_Sales[[#This Row],[Profit]]/Ecommerce_Sales[[#This Row],[Total_Price]]</f>
        <v>0.4</v>
      </c>
      <c r="W2235" s="3">
        <v>2450</v>
      </c>
      <c r="X2235" s="3"/>
    </row>
    <row r="2236" spans="1:24" x14ac:dyDescent="0.25">
      <c r="A2236" s="1" t="s">
        <v>7106</v>
      </c>
      <c r="B2236" s="1" t="s">
        <v>1690</v>
      </c>
      <c r="C2236" s="1" t="s">
        <v>1691</v>
      </c>
      <c r="D2236" s="1" t="s">
        <v>2038</v>
      </c>
      <c r="E2236" s="1" t="s">
        <v>1966</v>
      </c>
      <c r="F2236" s="2">
        <v>45594</v>
      </c>
      <c r="G2236" s="2">
        <v>45109</v>
      </c>
      <c r="H2236" s="2" t="str">
        <f>TEXT(Ecommerce_Sales[[#This Row],[Order_Date]],"mmmm")</f>
        <v>July</v>
      </c>
      <c r="I2236" s="2" t="str">
        <f>TEXT(Ecommerce_Sales[[#This Row],[Order_Date]],"yyyy")</f>
        <v>2023</v>
      </c>
      <c r="J2236" s="2" t="str">
        <f>TEXT(Ecommerce_Sales[[#This Row],[Order_Date]],"mmmm")</f>
        <v>July</v>
      </c>
      <c r="K2236" s="1" t="s">
        <v>1947</v>
      </c>
      <c r="L2236" s="1" t="s">
        <v>7107</v>
      </c>
      <c r="M2236" s="1" t="s">
        <v>1998</v>
      </c>
      <c r="N2236" s="1" t="s">
        <v>1973</v>
      </c>
      <c r="O2236" s="3">
        <v>578</v>
      </c>
      <c r="P2236">
        <v>3</v>
      </c>
      <c r="Q2236" s="3">
        <v>1733</v>
      </c>
      <c r="R2236" s="1" t="s">
        <v>1958</v>
      </c>
      <c r="S2236" s="3">
        <v>104</v>
      </c>
      <c r="T2236">
        <v>10</v>
      </c>
      <c r="U2236" t="str">
        <f>IF(Ecommerce_Sales[[#This Row],[Delivery_Time_Days]]&gt;7,"Delay",IF(Ecommerce_Sales[[#This Row],[Delivery_Time_Days]] = 0,"No delivery",IF(Ecommerce_Sales[[#This Row],[Delivery_Time_Days]]&lt;=7,"On-time")))</f>
        <v>Delay</v>
      </c>
      <c r="V2236" s="7">
        <f>Ecommerce_Sales[[#This Row],[Profit]]/Ecommerce_Sales[[#This Row],[Total_Price]]</f>
        <v>0.30005770340450089</v>
      </c>
      <c r="W2236" s="3">
        <v>520</v>
      </c>
      <c r="X2236" s="3"/>
    </row>
    <row r="2237" spans="1:24" x14ac:dyDescent="0.25">
      <c r="A2237" s="1" t="s">
        <v>7108</v>
      </c>
      <c r="B2237" s="1" t="s">
        <v>1644</v>
      </c>
      <c r="C2237" s="1" t="s">
        <v>1645</v>
      </c>
      <c r="D2237" s="1" t="s">
        <v>4303</v>
      </c>
      <c r="E2237" s="1" t="s">
        <v>1946</v>
      </c>
      <c r="F2237" s="2">
        <v>45291</v>
      </c>
      <c r="G2237" s="2">
        <v>45006</v>
      </c>
      <c r="H2237" s="2" t="str">
        <f>TEXT(Ecommerce_Sales[[#This Row],[Order_Date]],"mmmm")</f>
        <v>March</v>
      </c>
      <c r="I2237" s="2" t="str">
        <f>TEXT(Ecommerce_Sales[[#This Row],[Order_Date]],"yyyy")</f>
        <v>2023</v>
      </c>
      <c r="J2237" s="2" t="str">
        <f>TEXT(Ecommerce_Sales[[#This Row],[Order_Date]],"mmmm")</f>
        <v>March</v>
      </c>
      <c r="K2237" s="1" t="s">
        <v>1947</v>
      </c>
      <c r="L2237" s="1" t="s">
        <v>7109</v>
      </c>
      <c r="M2237" s="1" t="s">
        <v>1977</v>
      </c>
      <c r="N2237" s="1" t="s">
        <v>1978</v>
      </c>
      <c r="O2237" s="3">
        <v>824</v>
      </c>
      <c r="P2237">
        <v>1</v>
      </c>
      <c r="Q2237" s="3">
        <v>824</v>
      </c>
      <c r="R2237" s="1" t="s">
        <v>1951</v>
      </c>
      <c r="S2237" s="3">
        <v>62</v>
      </c>
      <c r="T2237">
        <v>6</v>
      </c>
      <c r="U2237" t="str">
        <f>IF(Ecommerce_Sales[[#This Row],[Delivery_Time_Days]]&gt;7,"Delay",IF(Ecommerce_Sales[[#This Row],[Delivery_Time_Days]] = 0,"No delivery",IF(Ecommerce_Sales[[#This Row],[Delivery_Time_Days]]&lt;=7,"On-time")))</f>
        <v>On-time</v>
      </c>
      <c r="V2237" s="7">
        <f>Ecommerce_Sales[[#This Row],[Profit]]/Ecommerce_Sales[[#This Row],[Total_Price]]</f>
        <v>0.34951456310679613</v>
      </c>
      <c r="W2237" s="3">
        <v>288</v>
      </c>
      <c r="X2237" s="3"/>
    </row>
    <row r="2238" spans="1:24" x14ac:dyDescent="0.25">
      <c r="A2238" s="1" t="s">
        <v>7110</v>
      </c>
      <c r="B2238" s="1" t="s">
        <v>1439</v>
      </c>
      <c r="C2238" s="1" t="s">
        <v>1641</v>
      </c>
      <c r="D2238" s="1" t="s">
        <v>3251</v>
      </c>
      <c r="E2238" s="1" t="s">
        <v>2005</v>
      </c>
      <c r="F2238" s="2">
        <v>44976</v>
      </c>
      <c r="G2238" s="2">
        <v>44951</v>
      </c>
      <c r="H2238" s="2" t="str">
        <f>TEXT(Ecommerce_Sales[[#This Row],[Order_Date]],"mmmm")</f>
        <v>January</v>
      </c>
      <c r="I2238" s="2" t="str">
        <f>TEXT(Ecommerce_Sales[[#This Row],[Order_Date]],"yyyy")</f>
        <v>2023</v>
      </c>
      <c r="J2238" s="2" t="str">
        <f>TEXT(Ecommerce_Sales[[#This Row],[Order_Date]],"mmmm")</f>
        <v>January</v>
      </c>
      <c r="K2238" s="1" t="s">
        <v>1947</v>
      </c>
      <c r="L2238" s="1" t="s">
        <v>7111</v>
      </c>
      <c r="M2238" s="1" t="s">
        <v>1977</v>
      </c>
      <c r="N2238" s="1" t="s">
        <v>1978</v>
      </c>
      <c r="O2238" s="3">
        <v>178</v>
      </c>
      <c r="P2238">
        <v>1</v>
      </c>
      <c r="Q2238" s="3">
        <v>178</v>
      </c>
      <c r="R2238" s="1" t="s">
        <v>1958</v>
      </c>
      <c r="S2238" s="3">
        <v>19</v>
      </c>
      <c r="T2238">
        <v>6</v>
      </c>
      <c r="U2238" t="str">
        <f>IF(Ecommerce_Sales[[#This Row],[Delivery_Time_Days]]&gt;7,"Delay",IF(Ecommerce_Sales[[#This Row],[Delivery_Time_Days]] = 0,"No delivery",IF(Ecommerce_Sales[[#This Row],[Delivery_Time_Days]]&lt;=7,"On-time")))</f>
        <v>On-time</v>
      </c>
      <c r="V2238" s="7">
        <f>Ecommerce_Sales[[#This Row],[Profit]]/Ecommerce_Sales[[#This Row],[Total_Price]]</f>
        <v>0.34831460674157305</v>
      </c>
      <c r="W2238" s="3">
        <v>62</v>
      </c>
      <c r="X2238" s="3"/>
    </row>
    <row r="2239" spans="1:24" x14ac:dyDescent="0.25">
      <c r="A2239" s="1" t="s">
        <v>7112</v>
      </c>
      <c r="B2239" s="1" t="s">
        <v>304</v>
      </c>
      <c r="C2239" s="1" t="s">
        <v>305</v>
      </c>
      <c r="D2239" s="1" t="s">
        <v>7113</v>
      </c>
      <c r="E2239" s="1" t="s">
        <v>1996</v>
      </c>
      <c r="F2239" s="2">
        <v>45416</v>
      </c>
      <c r="G2239" s="2">
        <v>45635</v>
      </c>
      <c r="H2239" s="2" t="str">
        <f>TEXT(Ecommerce_Sales[[#This Row],[Order_Date]],"mmmm")</f>
        <v>December</v>
      </c>
      <c r="I2239" s="2" t="str">
        <f>TEXT(Ecommerce_Sales[[#This Row],[Order_Date]],"yyyy")</f>
        <v>2024</v>
      </c>
      <c r="J2239" s="2" t="str">
        <f>TEXT(Ecommerce_Sales[[#This Row],[Order_Date]],"mmmm")</f>
        <v>December</v>
      </c>
      <c r="K2239" s="1" t="s">
        <v>1992</v>
      </c>
      <c r="L2239" s="1" t="s">
        <v>7114</v>
      </c>
      <c r="M2239" s="1" t="s">
        <v>1968</v>
      </c>
      <c r="N2239" s="1" t="s">
        <v>1957</v>
      </c>
      <c r="O2239" s="3">
        <v>611</v>
      </c>
      <c r="P2239">
        <v>4</v>
      </c>
      <c r="Q2239" s="3">
        <v>2443</v>
      </c>
      <c r="R2239" s="1" t="s">
        <v>1958</v>
      </c>
      <c r="S2239" s="3">
        <v>255</v>
      </c>
      <c r="U2239" t="str">
        <f>IF(Ecommerce_Sales[[#This Row],[Delivery_Time_Days]]&gt;7,"Delay",IF(Ecommerce_Sales[[#This Row],[Delivery_Time_Days]] = 0,"No delivery",IF(Ecommerce_Sales[[#This Row],[Delivery_Time_Days]]&lt;=7,"On-time")))</f>
        <v>No delivery</v>
      </c>
      <c r="V2239" s="7">
        <f>Ecommerce_Sales[[#This Row],[Profit]]/Ecommerce_Sales[[#This Row],[Total_Price]]</f>
        <v>0.14981580024559968</v>
      </c>
      <c r="W2239" s="3">
        <v>366</v>
      </c>
      <c r="X2239" s="3"/>
    </row>
    <row r="2240" spans="1:24" x14ac:dyDescent="0.25">
      <c r="A2240" s="1" t="s">
        <v>7115</v>
      </c>
      <c r="B2240" s="1" t="s">
        <v>484</v>
      </c>
      <c r="C2240" s="1" t="s">
        <v>485</v>
      </c>
      <c r="D2240" s="1" t="s">
        <v>2684</v>
      </c>
      <c r="E2240" s="1" t="s">
        <v>1996</v>
      </c>
      <c r="F2240" s="2">
        <v>45062</v>
      </c>
      <c r="G2240" s="2">
        <v>45112</v>
      </c>
      <c r="H2240" s="2" t="str">
        <f>TEXT(Ecommerce_Sales[[#This Row],[Order_Date]],"mmmm")</f>
        <v>July</v>
      </c>
      <c r="I2240" s="2" t="str">
        <f>TEXT(Ecommerce_Sales[[#This Row],[Order_Date]],"yyyy")</f>
        <v>2023</v>
      </c>
      <c r="J2240" s="2" t="str">
        <f>TEXT(Ecommerce_Sales[[#This Row],[Order_Date]],"mmmm")</f>
        <v>July</v>
      </c>
      <c r="K2240" s="1" t="s">
        <v>1992</v>
      </c>
      <c r="L2240" s="1" t="s">
        <v>7116</v>
      </c>
      <c r="M2240" s="1" t="s">
        <v>1963</v>
      </c>
      <c r="N2240" s="1" t="s">
        <v>1957</v>
      </c>
      <c r="O2240" s="3">
        <v>900</v>
      </c>
      <c r="P2240">
        <v>5</v>
      </c>
      <c r="Q2240" s="3">
        <v>4501</v>
      </c>
      <c r="R2240" s="1" t="s">
        <v>1958</v>
      </c>
      <c r="S2240" s="3">
        <v>576</v>
      </c>
      <c r="U2240" t="str">
        <f>IF(Ecommerce_Sales[[#This Row],[Delivery_Time_Days]]&gt;7,"Delay",IF(Ecommerce_Sales[[#This Row],[Delivery_Time_Days]] = 0,"No delivery",IF(Ecommerce_Sales[[#This Row],[Delivery_Time_Days]]&lt;=7,"On-time")))</f>
        <v>No delivery</v>
      </c>
      <c r="V2240" s="7">
        <f>Ecommerce_Sales[[#This Row],[Profit]]/Ecommerce_Sales[[#This Row],[Total_Price]]</f>
        <v>0.14996667407242836</v>
      </c>
      <c r="W2240" s="3">
        <v>675</v>
      </c>
      <c r="X2240" s="3"/>
    </row>
    <row r="2241" spans="1:24" x14ac:dyDescent="0.25">
      <c r="A2241" s="1" t="s">
        <v>7117</v>
      </c>
      <c r="B2241" s="1" t="s">
        <v>939</v>
      </c>
      <c r="C2241" s="1" t="s">
        <v>1310</v>
      </c>
      <c r="D2241" s="1" t="s">
        <v>3350</v>
      </c>
      <c r="E2241" s="1" t="s">
        <v>1961</v>
      </c>
      <c r="F2241" s="2">
        <v>45624</v>
      </c>
      <c r="G2241" s="2">
        <v>45149</v>
      </c>
      <c r="H2241" s="2" t="str">
        <f>TEXT(Ecommerce_Sales[[#This Row],[Order_Date]],"mmmm")</f>
        <v>August</v>
      </c>
      <c r="I2241" s="2" t="str">
        <f>TEXT(Ecommerce_Sales[[#This Row],[Order_Date]],"yyyy")</f>
        <v>2023</v>
      </c>
      <c r="J2241" s="2" t="str">
        <f>TEXT(Ecommerce_Sales[[#This Row],[Order_Date]],"mmmm")</f>
        <v>August</v>
      </c>
      <c r="K2241" s="1" t="s">
        <v>1947</v>
      </c>
      <c r="L2241" s="1" t="s">
        <v>7118</v>
      </c>
      <c r="M2241" s="1" t="s">
        <v>1998</v>
      </c>
      <c r="N2241" s="1" t="s">
        <v>1973</v>
      </c>
      <c r="O2241" s="3">
        <v>502</v>
      </c>
      <c r="P2241">
        <v>6</v>
      </c>
      <c r="Q2241" s="3">
        <v>3013</v>
      </c>
      <c r="R2241" s="1" t="s">
        <v>2012</v>
      </c>
      <c r="S2241" s="3">
        <v>404</v>
      </c>
      <c r="T2241">
        <v>4</v>
      </c>
      <c r="U2241" t="str">
        <f>IF(Ecommerce_Sales[[#This Row],[Delivery_Time_Days]]&gt;7,"Delay",IF(Ecommerce_Sales[[#This Row],[Delivery_Time_Days]] = 0,"No delivery",IF(Ecommerce_Sales[[#This Row],[Delivery_Time_Days]]&lt;=7,"On-time")))</f>
        <v>On-time</v>
      </c>
      <c r="V2241" s="7">
        <f>Ecommerce_Sales[[#This Row],[Profit]]/Ecommerce_Sales[[#This Row],[Total_Price]]</f>
        <v>0.30003318951211416</v>
      </c>
      <c r="W2241" s="3">
        <v>904</v>
      </c>
      <c r="X2241" s="3"/>
    </row>
    <row r="2242" spans="1:24" x14ac:dyDescent="0.25">
      <c r="A2242" s="1" t="s">
        <v>7119</v>
      </c>
      <c r="B2242" s="1" t="s">
        <v>1661</v>
      </c>
      <c r="C2242" s="1" t="s">
        <v>1662</v>
      </c>
      <c r="D2242" s="1" t="s">
        <v>3185</v>
      </c>
      <c r="E2242" s="1" t="s">
        <v>1981</v>
      </c>
      <c r="F2242" s="2">
        <v>45037</v>
      </c>
      <c r="G2242" s="2">
        <v>45352</v>
      </c>
      <c r="H2242" s="2" t="str">
        <f>TEXT(Ecommerce_Sales[[#This Row],[Order_Date]],"mmmm")</f>
        <v>March</v>
      </c>
      <c r="I2242" s="2" t="str">
        <f>TEXT(Ecommerce_Sales[[#This Row],[Order_Date]],"yyyy")</f>
        <v>2024</v>
      </c>
      <c r="J2242" s="2" t="str">
        <f>TEXT(Ecommerce_Sales[[#This Row],[Order_Date]],"mmmm")</f>
        <v>March</v>
      </c>
      <c r="K2242" s="1" t="s">
        <v>1947</v>
      </c>
      <c r="L2242" s="1" t="s">
        <v>7120</v>
      </c>
      <c r="M2242" s="1" t="s">
        <v>2104</v>
      </c>
      <c r="N2242" s="1" t="s">
        <v>1978</v>
      </c>
      <c r="O2242" s="3">
        <v>366</v>
      </c>
      <c r="P2242">
        <v>5</v>
      </c>
      <c r="Q2242" s="3">
        <v>1829</v>
      </c>
      <c r="R2242" s="1" t="s">
        <v>2012</v>
      </c>
      <c r="S2242" s="3">
        <v>186</v>
      </c>
      <c r="T2242">
        <v>3</v>
      </c>
      <c r="U2242" t="str">
        <f>IF(Ecommerce_Sales[[#This Row],[Delivery_Time_Days]]&gt;7,"Delay",IF(Ecommerce_Sales[[#This Row],[Delivery_Time_Days]] = 0,"No delivery",IF(Ecommerce_Sales[[#This Row],[Delivery_Time_Days]]&lt;=7,"On-time")))</f>
        <v>On-time</v>
      </c>
      <c r="V2242" s="7">
        <f>Ecommerce_Sales[[#This Row],[Profit]]/Ecommerce_Sales[[#This Row],[Total_Price]]</f>
        <v>0.34991798797156914</v>
      </c>
      <c r="W2242" s="3">
        <v>640</v>
      </c>
      <c r="X2242" s="3"/>
    </row>
    <row r="2243" spans="1:24" x14ac:dyDescent="0.25">
      <c r="A2243" s="1" t="s">
        <v>7121</v>
      </c>
      <c r="B2243" s="1" t="s">
        <v>871</v>
      </c>
      <c r="C2243" s="1" t="s">
        <v>872</v>
      </c>
      <c r="D2243" s="1" t="s">
        <v>2242</v>
      </c>
      <c r="E2243" s="1" t="s">
        <v>1996</v>
      </c>
      <c r="F2243" s="2">
        <v>45067</v>
      </c>
      <c r="G2243" s="2">
        <v>45540</v>
      </c>
      <c r="H2243" s="2" t="str">
        <f>TEXT(Ecommerce_Sales[[#This Row],[Order_Date]],"mmmm")</f>
        <v>September</v>
      </c>
      <c r="I2243" s="2" t="str">
        <f>TEXT(Ecommerce_Sales[[#This Row],[Order_Date]],"yyyy")</f>
        <v>2024</v>
      </c>
      <c r="J2243" s="2" t="str">
        <f>TEXT(Ecommerce_Sales[[#This Row],[Order_Date]],"mmmm")</f>
        <v>September</v>
      </c>
      <c r="K2243" s="1" t="s">
        <v>1947</v>
      </c>
      <c r="L2243" s="1" t="s">
        <v>4621</v>
      </c>
      <c r="M2243" s="1" t="s">
        <v>2047</v>
      </c>
      <c r="N2243" s="1" t="s">
        <v>1989</v>
      </c>
      <c r="O2243" s="3">
        <v>170</v>
      </c>
      <c r="P2243">
        <v>5</v>
      </c>
      <c r="Q2243" s="3">
        <v>848</v>
      </c>
      <c r="R2243" s="1" t="s">
        <v>1958</v>
      </c>
      <c r="S2243" s="3">
        <v>121</v>
      </c>
      <c r="T2243">
        <v>8</v>
      </c>
      <c r="U2243" t="str">
        <f>IF(Ecommerce_Sales[[#This Row],[Delivery_Time_Days]]&gt;7,"Delay",IF(Ecommerce_Sales[[#This Row],[Delivery_Time_Days]] = 0,"No delivery",IF(Ecommerce_Sales[[#This Row],[Delivery_Time_Days]]&lt;=7,"On-time")))</f>
        <v>Delay</v>
      </c>
      <c r="V2243" s="7">
        <f>Ecommerce_Sales[[#This Row],[Profit]]/Ecommerce_Sales[[#This Row],[Total_Price]]</f>
        <v>0.25</v>
      </c>
      <c r="W2243" s="3">
        <v>212</v>
      </c>
      <c r="X2243" s="3"/>
    </row>
    <row r="2244" spans="1:24" x14ac:dyDescent="0.25">
      <c r="A2244" s="1" t="s">
        <v>7122</v>
      </c>
      <c r="B2244" s="1" t="s">
        <v>1225</v>
      </c>
      <c r="C2244" s="1" t="s">
        <v>1226</v>
      </c>
      <c r="D2244" s="1" t="s">
        <v>4403</v>
      </c>
      <c r="E2244" s="1" t="s">
        <v>1954</v>
      </c>
      <c r="F2244" s="2">
        <v>45184</v>
      </c>
      <c r="G2244" s="2">
        <v>45300</v>
      </c>
      <c r="H2244" s="2" t="str">
        <f>TEXT(Ecommerce_Sales[[#This Row],[Order_Date]],"mmmm")</f>
        <v>January</v>
      </c>
      <c r="I2244" s="2" t="str">
        <f>TEXT(Ecommerce_Sales[[#This Row],[Order_Date]],"yyyy")</f>
        <v>2024</v>
      </c>
      <c r="J2244" s="2" t="str">
        <f>TEXT(Ecommerce_Sales[[#This Row],[Order_Date]],"mmmm")</f>
        <v>January</v>
      </c>
      <c r="K2244" s="1" t="s">
        <v>1947</v>
      </c>
      <c r="L2244" s="1" t="s">
        <v>7123</v>
      </c>
      <c r="M2244" s="1" t="s">
        <v>1949</v>
      </c>
      <c r="N2244" s="1" t="s">
        <v>1950</v>
      </c>
      <c r="O2244" s="3">
        <v>758</v>
      </c>
      <c r="P2244">
        <v>3</v>
      </c>
      <c r="Q2244" s="3">
        <v>2274</v>
      </c>
      <c r="R2244" s="1" t="s">
        <v>1951</v>
      </c>
      <c r="S2244" s="3">
        <v>280</v>
      </c>
      <c r="T2244">
        <v>9</v>
      </c>
      <c r="U2244" t="str">
        <f>IF(Ecommerce_Sales[[#This Row],[Delivery_Time_Days]]&gt;7,"Delay",IF(Ecommerce_Sales[[#This Row],[Delivery_Time_Days]] = 0,"No delivery",IF(Ecommerce_Sales[[#This Row],[Delivery_Time_Days]]&lt;=7,"On-time")))</f>
        <v>Delay</v>
      </c>
      <c r="V2244" s="7">
        <f>Ecommerce_Sales[[#This Row],[Profit]]/Ecommerce_Sales[[#This Row],[Total_Price]]</f>
        <v>0.40017590149516269</v>
      </c>
      <c r="W2244" s="3">
        <v>910</v>
      </c>
      <c r="X2244" s="3"/>
    </row>
    <row r="2245" spans="1:24" x14ac:dyDescent="0.25">
      <c r="A2245" s="1" t="s">
        <v>7124</v>
      </c>
      <c r="B2245" s="1" t="s">
        <v>1157</v>
      </c>
      <c r="C2245" s="1" t="s">
        <v>1730</v>
      </c>
      <c r="D2245" s="1" t="s">
        <v>2776</v>
      </c>
      <c r="E2245" s="1" t="s">
        <v>1981</v>
      </c>
      <c r="F2245" s="2">
        <v>44942</v>
      </c>
      <c r="G2245" s="2">
        <v>45134</v>
      </c>
      <c r="H2245" s="2" t="str">
        <f>TEXT(Ecommerce_Sales[[#This Row],[Order_Date]],"mmmm")</f>
        <v>July</v>
      </c>
      <c r="I2245" s="2" t="str">
        <f>TEXT(Ecommerce_Sales[[#This Row],[Order_Date]],"yyyy")</f>
        <v>2023</v>
      </c>
      <c r="J2245" s="2" t="str">
        <f>TEXT(Ecommerce_Sales[[#This Row],[Order_Date]],"mmmm")</f>
        <v>July</v>
      </c>
      <c r="K2245" s="1" t="s">
        <v>1947</v>
      </c>
      <c r="L2245" s="1" t="s">
        <v>7125</v>
      </c>
      <c r="M2245" s="1" t="s">
        <v>2247</v>
      </c>
      <c r="N2245" s="1" t="s">
        <v>1957</v>
      </c>
      <c r="O2245" s="3">
        <v>172</v>
      </c>
      <c r="P2245">
        <v>5</v>
      </c>
      <c r="Q2245" s="3">
        <v>861</v>
      </c>
      <c r="R2245" s="1" t="s">
        <v>2016</v>
      </c>
      <c r="S2245" s="3">
        <v>119</v>
      </c>
      <c r="T2245">
        <v>8</v>
      </c>
      <c r="U2245" t="str">
        <f>IF(Ecommerce_Sales[[#This Row],[Delivery_Time_Days]]&gt;7,"Delay",IF(Ecommerce_Sales[[#This Row],[Delivery_Time_Days]] = 0,"No delivery",IF(Ecommerce_Sales[[#This Row],[Delivery_Time_Days]]&lt;=7,"On-time")))</f>
        <v>Delay</v>
      </c>
      <c r="V2245" s="7">
        <f>Ecommerce_Sales[[#This Row],[Profit]]/Ecommerce_Sales[[#This Row],[Total_Price]]</f>
        <v>0.14982578397212543</v>
      </c>
      <c r="W2245" s="3">
        <v>129</v>
      </c>
      <c r="X2245" s="3"/>
    </row>
    <row r="2246" spans="1:24" x14ac:dyDescent="0.25">
      <c r="A2246" s="1" t="s">
        <v>7126</v>
      </c>
      <c r="B2246" s="1" t="s">
        <v>346</v>
      </c>
      <c r="C2246" s="1" t="s">
        <v>347</v>
      </c>
      <c r="D2246" s="1" t="s">
        <v>2376</v>
      </c>
      <c r="E2246" s="1" t="s">
        <v>1981</v>
      </c>
      <c r="F2246" s="2">
        <v>45004</v>
      </c>
      <c r="G2246" s="2">
        <v>45649</v>
      </c>
      <c r="H2246" s="2" t="str">
        <f>TEXT(Ecommerce_Sales[[#This Row],[Order_Date]],"mmmm")</f>
        <v>December</v>
      </c>
      <c r="I2246" s="2" t="str">
        <f>TEXT(Ecommerce_Sales[[#This Row],[Order_Date]],"yyyy")</f>
        <v>2024</v>
      </c>
      <c r="J2246" s="2" t="str">
        <f>TEXT(Ecommerce_Sales[[#This Row],[Order_Date]],"mmmm")</f>
        <v>December</v>
      </c>
      <c r="K2246" s="1" t="s">
        <v>1947</v>
      </c>
      <c r="L2246" s="1" t="s">
        <v>7127</v>
      </c>
      <c r="M2246" s="1" t="s">
        <v>2054</v>
      </c>
      <c r="N2246" s="1" t="s">
        <v>1957</v>
      </c>
      <c r="O2246" s="3">
        <v>1754</v>
      </c>
      <c r="P2246">
        <v>4</v>
      </c>
      <c r="Q2246" s="3">
        <v>7015</v>
      </c>
      <c r="R2246" s="1" t="s">
        <v>1958</v>
      </c>
      <c r="S2246" s="3">
        <v>850</v>
      </c>
      <c r="T2246">
        <v>6</v>
      </c>
      <c r="U2246" t="str">
        <f>IF(Ecommerce_Sales[[#This Row],[Delivery_Time_Days]]&gt;7,"Delay",IF(Ecommerce_Sales[[#This Row],[Delivery_Time_Days]] = 0,"No delivery",IF(Ecommerce_Sales[[#This Row],[Delivery_Time_Days]]&lt;=7,"On-time")))</f>
        <v>On-time</v>
      </c>
      <c r="V2246" s="7">
        <f>Ecommerce_Sales[[#This Row],[Profit]]/Ecommerce_Sales[[#This Row],[Total_Price]]</f>
        <v>0.14996436208125447</v>
      </c>
      <c r="W2246" s="3">
        <v>1052</v>
      </c>
      <c r="X2246" s="3"/>
    </row>
    <row r="2247" spans="1:24" x14ac:dyDescent="0.25">
      <c r="A2247" s="1" t="s">
        <v>7128</v>
      </c>
      <c r="B2247" s="1" t="s">
        <v>58</v>
      </c>
      <c r="C2247" s="1" t="s">
        <v>938</v>
      </c>
      <c r="D2247" s="1" t="s">
        <v>4514</v>
      </c>
      <c r="E2247" s="1" t="s">
        <v>1966</v>
      </c>
      <c r="F2247" s="2">
        <v>45445</v>
      </c>
      <c r="G2247" s="2">
        <v>45465</v>
      </c>
      <c r="H2247" s="2" t="str">
        <f>TEXT(Ecommerce_Sales[[#This Row],[Order_Date]],"mmmm")</f>
        <v>June</v>
      </c>
      <c r="I2247" s="2" t="str">
        <f>TEXT(Ecommerce_Sales[[#This Row],[Order_Date]],"yyyy")</f>
        <v>2024</v>
      </c>
      <c r="J2247" s="2" t="str">
        <f>TEXT(Ecommerce_Sales[[#This Row],[Order_Date]],"mmmm")</f>
        <v>June</v>
      </c>
      <c r="K2247" s="1" t="s">
        <v>1947</v>
      </c>
      <c r="L2247" s="1" t="s">
        <v>7129</v>
      </c>
      <c r="M2247" s="1" t="s">
        <v>2002</v>
      </c>
      <c r="N2247" s="1" t="s">
        <v>1989</v>
      </c>
      <c r="O2247" s="3">
        <v>130</v>
      </c>
      <c r="P2247">
        <v>1</v>
      </c>
      <c r="Q2247" s="3">
        <v>130</v>
      </c>
      <c r="R2247" s="1" t="s">
        <v>1958</v>
      </c>
      <c r="S2247" s="3">
        <v>8</v>
      </c>
      <c r="T2247">
        <v>2</v>
      </c>
      <c r="U2247" t="str">
        <f>IF(Ecommerce_Sales[[#This Row],[Delivery_Time_Days]]&gt;7,"Delay",IF(Ecommerce_Sales[[#This Row],[Delivery_Time_Days]] = 0,"No delivery",IF(Ecommerce_Sales[[#This Row],[Delivery_Time_Days]]&lt;=7,"On-time")))</f>
        <v>On-time</v>
      </c>
      <c r="V2247" s="7">
        <f>Ecommerce_Sales[[#This Row],[Profit]]/Ecommerce_Sales[[#This Row],[Total_Price]]</f>
        <v>0.25384615384615383</v>
      </c>
      <c r="W2247" s="3">
        <v>33</v>
      </c>
      <c r="X2247" s="3"/>
    </row>
    <row r="2248" spans="1:24" x14ac:dyDescent="0.25">
      <c r="A2248" s="1" t="s">
        <v>7130</v>
      </c>
      <c r="B2248" s="1" t="s">
        <v>388</v>
      </c>
      <c r="C2248" s="1" t="s">
        <v>389</v>
      </c>
      <c r="D2248" s="1" t="s">
        <v>7131</v>
      </c>
      <c r="E2248" s="1" t="s">
        <v>1946</v>
      </c>
      <c r="F2248" s="2">
        <v>44928</v>
      </c>
      <c r="G2248" s="2">
        <v>45657</v>
      </c>
      <c r="H2248" s="2" t="str">
        <f>TEXT(Ecommerce_Sales[[#This Row],[Order_Date]],"mmmm")</f>
        <v>December</v>
      </c>
      <c r="I2248" s="2" t="str">
        <f>TEXT(Ecommerce_Sales[[#This Row],[Order_Date]],"yyyy")</f>
        <v>2024</v>
      </c>
      <c r="J2248" s="2" t="str">
        <f>TEXT(Ecommerce_Sales[[#This Row],[Order_Date]],"mmmm")</f>
        <v>December</v>
      </c>
      <c r="K2248" s="1" t="s">
        <v>1947</v>
      </c>
      <c r="L2248" s="1" t="s">
        <v>7132</v>
      </c>
      <c r="M2248" s="1" t="s">
        <v>1988</v>
      </c>
      <c r="N2248" s="1" t="s">
        <v>1989</v>
      </c>
      <c r="O2248" s="3">
        <v>1906</v>
      </c>
      <c r="P2248">
        <v>4</v>
      </c>
      <c r="Q2248" s="3">
        <v>7624</v>
      </c>
      <c r="R2248" s="1" t="s">
        <v>2012</v>
      </c>
      <c r="S2248" s="3">
        <v>781</v>
      </c>
      <c r="T2248">
        <v>6</v>
      </c>
      <c r="U2248" t="str">
        <f>IF(Ecommerce_Sales[[#This Row],[Delivery_Time_Days]]&gt;7,"Delay",IF(Ecommerce_Sales[[#This Row],[Delivery_Time_Days]] = 0,"No delivery",IF(Ecommerce_Sales[[#This Row],[Delivery_Time_Days]]&lt;=7,"On-time")))</f>
        <v>On-time</v>
      </c>
      <c r="V2248" s="7">
        <f>Ecommerce_Sales[[#This Row],[Profit]]/Ecommerce_Sales[[#This Row],[Total_Price]]</f>
        <v>0.25</v>
      </c>
      <c r="W2248" s="3">
        <v>1906</v>
      </c>
      <c r="X2248" s="3"/>
    </row>
    <row r="2249" spans="1:24" x14ac:dyDescent="0.25">
      <c r="A2249" s="1" t="s">
        <v>7133</v>
      </c>
      <c r="B2249" s="1" t="s">
        <v>1681</v>
      </c>
      <c r="C2249" s="1" t="s">
        <v>1682</v>
      </c>
      <c r="D2249" s="1" t="s">
        <v>3033</v>
      </c>
      <c r="E2249" s="1" t="s">
        <v>1981</v>
      </c>
      <c r="F2249" s="2">
        <v>45532</v>
      </c>
      <c r="G2249" s="2">
        <v>44955</v>
      </c>
      <c r="H2249" s="2" t="str">
        <f>TEXT(Ecommerce_Sales[[#This Row],[Order_Date]],"mmmm")</f>
        <v>January</v>
      </c>
      <c r="I2249" s="2" t="str">
        <f>TEXT(Ecommerce_Sales[[#This Row],[Order_Date]],"yyyy")</f>
        <v>2023</v>
      </c>
      <c r="J2249" s="2" t="str">
        <f>TEXT(Ecommerce_Sales[[#This Row],[Order_Date]],"mmmm")</f>
        <v>January</v>
      </c>
      <c r="K2249" s="1" t="s">
        <v>1986</v>
      </c>
      <c r="L2249" s="1" t="s">
        <v>3982</v>
      </c>
      <c r="M2249" s="1" t="s">
        <v>2043</v>
      </c>
      <c r="N2249" s="1" t="s">
        <v>1989</v>
      </c>
      <c r="O2249" s="3">
        <v>583</v>
      </c>
      <c r="P2249">
        <v>1</v>
      </c>
      <c r="Q2249" s="3">
        <v>583</v>
      </c>
      <c r="R2249" s="1" t="s">
        <v>1958</v>
      </c>
      <c r="S2249" s="3">
        <v>71</v>
      </c>
      <c r="U2249" t="str">
        <f>IF(Ecommerce_Sales[[#This Row],[Delivery_Time_Days]]&gt;7,"Delay",IF(Ecommerce_Sales[[#This Row],[Delivery_Time_Days]] = 0,"No delivery",IF(Ecommerce_Sales[[#This Row],[Delivery_Time_Days]]&lt;=7,"On-time")))</f>
        <v>No delivery</v>
      </c>
      <c r="V2249" s="7">
        <f>Ecommerce_Sales[[#This Row],[Profit]]/Ecommerce_Sales[[#This Row],[Total_Price]]</f>
        <v>0.2504288164665523</v>
      </c>
      <c r="W2249" s="3">
        <v>146</v>
      </c>
      <c r="X2249" s="3"/>
    </row>
    <row r="2250" spans="1:24" x14ac:dyDescent="0.25">
      <c r="A2250" s="1" t="s">
        <v>7134</v>
      </c>
      <c r="B2250" s="1" t="s">
        <v>288</v>
      </c>
      <c r="C2250" s="1" t="s">
        <v>289</v>
      </c>
      <c r="D2250" s="1" t="s">
        <v>7135</v>
      </c>
      <c r="E2250" s="1" t="s">
        <v>1961</v>
      </c>
      <c r="F2250" s="2">
        <v>45612</v>
      </c>
      <c r="G2250" s="2">
        <v>45396</v>
      </c>
      <c r="H2250" s="2" t="str">
        <f>TEXT(Ecommerce_Sales[[#This Row],[Order_Date]],"mmmm")</f>
        <v>April</v>
      </c>
      <c r="I2250" s="2" t="str">
        <f>TEXT(Ecommerce_Sales[[#This Row],[Order_Date]],"yyyy")</f>
        <v>2024</v>
      </c>
      <c r="J2250" s="2" t="str">
        <f>TEXT(Ecommerce_Sales[[#This Row],[Order_Date]],"mmmm")</f>
        <v>April</v>
      </c>
      <c r="K2250" s="1" t="s">
        <v>1947</v>
      </c>
      <c r="L2250" s="1" t="s">
        <v>7136</v>
      </c>
      <c r="M2250" s="1" t="s">
        <v>2072</v>
      </c>
      <c r="N2250" s="1" t="s">
        <v>1950</v>
      </c>
      <c r="O2250" s="3">
        <v>973</v>
      </c>
      <c r="P2250">
        <v>1</v>
      </c>
      <c r="Q2250" s="3">
        <v>973</v>
      </c>
      <c r="R2250" s="1" t="s">
        <v>2008</v>
      </c>
      <c r="S2250" s="3">
        <v>74</v>
      </c>
      <c r="T2250">
        <v>4</v>
      </c>
      <c r="U2250" t="str">
        <f>IF(Ecommerce_Sales[[#This Row],[Delivery_Time_Days]]&gt;7,"Delay",IF(Ecommerce_Sales[[#This Row],[Delivery_Time_Days]] = 0,"No delivery",IF(Ecommerce_Sales[[#This Row],[Delivery_Time_Days]]&lt;=7,"On-time")))</f>
        <v>On-time</v>
      </c>
      <c r="V2250" s="7">
        <f>Ecommerce_Sales[[#This Row],[Profit]]/Ecommerce_Sales[[#This Row],[Total_Price]]</f>
        <v>0.39979445015416237</v>
      </c>
      <c r="W2250" s="3">
        <v>389</v>
      </c>
      <c r="X2250" s="3"/>
    </row>
    <row r="2251" spans="1:24" x14ac:dyDescent="0.25">
      <c r="A2251" s="1" t="s">
        <v>7137</v>
      </c>
      <c r="B2251" s="1" t="s">
        <v>250</v>
      </c>
      <c r="C2251" s="1" t="s">
        <v>975</v>
      </c>
      <c r="D2251" s="1" t="s">
        <v>2550</v>
      </c>
      <c r="E2251" s="1" t="s">
        <v>2005</v>
      </c>
      <c r="F2251" s="2">
        <v>45626</v>
      </c>
      <c r="G2251" s="2">
        <v>45332</v>
      </c>
      <c r="H2251" s="2" t="str">
        <f>TEXT(Ecommerce_Sales[[#This Row],[Order_Date]],"mmmm")</f>
        <v>February</v>
      </c>
      <c r="I2251" s="2" t="str">
        <f>TEXT(Ecommerce_Sales[[#This Row],[Order_Date]],"yyyy")</f>
        <v>2024</v>
      </c>
      <c r="J2251" s="2" t="str">
        <f>TEXT(Ecommerce_Sales[[#This Row],[Order_Date]],"mmmm")</f>
        <v>February</v>
      </c>
      <c r="K2251" s="1" t="s">
        <v>1947</v>
      </c>
      <c r="L2251" s="1" t="s">
        <v>5051</v>
      </c>
      <c r="M2251" s="1" t="s">
        <v>2026</v>
      </c>
      <c r="N2251" s="1" t="s">
        <v>1978</v>
      </c>
      <c r="O2251" s="3">
        <v>19</v>
      </c>
      <c r="P2251">
        <v>1</v>
      </c>
      <c r="Q2251" s="3">
        <v>19</v>
      </c>
      <c r="R2251" s="1" t="s">
        <v>2016</v>
      </c>
      <c r="S2251" s="3">
        <v>2</v>
      </c>
      <c r="T2251">
        <v>9</v>
      </c>
      <c r="U2251" t="str">
        <f>IF(Ecommerce_Sales[[#This Row],[Delivery_Time_Days]]&gt;7,"Delay",IF(Ecommerce_Sales[[#This Row],[Delivery_Time_Days]] = 0,"No delivery",IF(Ecommerce_Sales[[#This Row],[Delivery_Time_Days]]&lt;=7,"On-time")))</f>
        <v>Delay</v>
      </c>
      <c r="V2251" s="7">
        <f>Ecommerce_Sales[[#This Row],[Profit]]/Ecommerce_Sales[[#This Row],[Total_Price]]</f>
        <v>0.36842105263157893</v>
      </c>
      <c r="W2251" s="3">
        <v>7</v>
      </c>
      <c r="X2251" s="3"/>
    </row>
    <row r="2252" spans="1:24" x14ac:dyDescent="0.25">
      <c r="A2252" s="1" t="s">
        <v>7138</v>
      </c>
      <c r="B2252" s="1" t="s">
        <v>1289</v>
      </c>
      <c r="C2252" s="1" t="s">
        <v>1290</v>
      </c>
      <c r="D2252" s="1" t="s">
        <v>7139</v>
      </c>
      <c r="E2252" s="1" t="s">
        <v>1981</v>
      </c>
      <c r="F2252" s="2">
        <v>45436</v>
      </c>
      <c r="G2252" s="2">
        <v>45202</v>
      </c>
      <c r="H2252" s="2" t="str">
        <f>TEXT(Ecommerce_Sales[[#This Row],[Order_Date]],"mmmm")</f>
        <v>October</v>
      </c>
      <c r="I2252" s="2" t="str">
        <f>TEXT(Ecommerce_Sales[[#This Row],[Order_Date]],"yyyy")</f>
        <v>2023</v>
      </c>
      <c r="J2252" s="2" t="str">
        <f>TEXT(Ecommerce_Sales[[#This Row],[Order_Date]],"mmmm")</f>
        <v>October</v>
      </c>
      <c r="K2252" s="1" t="s">
        <v>1947</v>
      </c>
      <c r="L2252" s="1" t="s">
        <v>4534</v>
      </c>
      <c r="M2252" s="1" t="s">
        <v>2058</v>
      </c>
      <c r="N2252" s="1" t="s">
        <v>1950</v>
      </c>
      <c r="O2252" s="3">
        <v>301</v>
      </c>
      <c r="P2252">
        <v>2</v>
      </c>
      <c r="Q2252" s="3">
        <v>602</v>
      </c>
      <c r="R2252" s="1" t="s">
        <v>1958</v>
      </c>
      <c r="S2252" s="3">
        <v>39</v>
      </c>
      <c r="T2252">
        <v>9</v>
      </c>
      <c r="U2252" t="str">
        <f>IF(Ecommerce_Sales[[#This Row],[Delivery_Time_Days]]&gt;7,"Delay",IF(Ecommerce_Sales[[#This Row],[Delivery_Time_Days]] = 0,"No delivery",IF(Ecommerce_Sales[[#This Row],[Delivery_Time_Days]]&lt;=7,"On-time")))</f>
        <v>Delay</v>
      </c>
      <c r="V2252" s="7">
        <f>Ecommerce_Sales[[#This Row],[Profit]]/Ecommerce_Sales[[#This Row],[Total_Price]]</f>
        <v>0.40033222591362128</v>
      </c>
      <c r="W2252" s="3">
        <v>241</v>
      </c>
      <c r="X2252" s="3"/>
    </row>
    <row r="2253" spans="1:24" x14ac:dyDescent="0.25">
      <c r="A2253" s="1" t="s">
        <v>7140</v>
      </c>
      <c r="B2253" s="1" t="s">
        <v>1581</v>
      </c>
      <c r="C2253" s="1" t="s">
        <v>1582</v>
      </c>
      <c r="D2253" s="1" t="s">
        <v>4873</v>
      </c>
      <c r="E2253" s="1" t="s">
        <v>1966</v>
      </c>
      <c r="F2253" s="2">
        <v>45183</v>
      </c>
      <c r="G2253" s="2">
        <v>44993</v>
      </c>
      <c r="H2253" s="2" t="str">
        <f>TEXT(Ecommerce_Sales[[#This Row],[Order_Date]],"mmmm")</f>
        <v>March</v>
      </c>
      <c r="I2253" s="2" t="str">
        <f>TEXT(Ecommerce_Sales[[#This Row],[Order_Date]],"yyyy")</f>
        <v>2023</v>
      </c>
      <c r="J2253" s="2" t="str">
        <f>TEXT(Ecommerce_Sales[[#This Row],[Order_Date]],"mmmm")</f>
        <v>March</v>
      </c>
      <c r="K2253" s="1" t="s">
        <v>1947</v>
      </c>
      <c r="L2253" s="1" t="s">
        <v>7141</v>
      </c>
      <c r="M2253" s="1" t="s">
        <v>2047</v>
      </c>
      <c r="N2253" s="1" t="s">
        <v>1989</v>
      </c>
      <c r="O2253" s="3">
        <v>666</v>
      </c>
      <c r="P2253">
        <v>3</v>
      </c>
      <c r="Q2253" s="3">
        <v>1998</v>
      </c>
      <c r="R2253" s="1" t="s">
        <v>1951</v>
      </c>
      <c r="S2253" s="3">
        <v>142</v>
      </c>
      <c r="T2253">
        <v>8</v>
      </c>
      <c r="U2253" t="str">
        <f>IF(Ecommerce_Sales[[#This Row],[Delivery_Time_Days]]&gt;7,"Delay",IF(Ecommerce_Sales[[#This Row],[Delivery_Time_Days]] = 0,"No delivery",IF(Ecommerce_Sales[[#This Row],[Delivery_Time_Days]]&lt;=7,"On-time")))</f>
        <v>Delay</v>
      </c>
      <c r="V2253" s="7">
        <f>Ecommerce_Sales[[#This Row],[Profit]]/Ecommerce_Sales[[#This Row],[Total_Price]]</f>
        <v>0.24974974974974976</v>
      </c>
      <c r="W2253" s="3">
        <v>499</v>
      </c>
      <c r="X2253" s="3"/>
    </row>
    <row r="2254" spans="1:24" x14ac:dyDescent="0.25">
      <c r="A2254" s="1" t="s">
        <v>7142</v>
      </c>
      <c r="B2254" s="1" t="s">
        <v>943</v>
      </c>
      <c r="C2254" s="1" t="s">
        <v>944</v>
      </c>
      <c r="D2254" s="1" t="s">
        <v>4616</v>
      </c>
      <c r="E2254" s="1" t="s">
        <v>1966</v>
      </c>
      <c r="F2254" s="2">
        <v>45309</v>
      </c>
      <c r="G2254" s="2">
        <v>45172</v>
      </c>
      <c r="H2254" s="2" t="str">
        <f>TEXT(Ecommerce_Sales[[#This Row],[Order_Date]],"mmmm")</f>
        <v>September</v>
      </c>
      <c r="I2254" s="2" t="str">
        <f>TEXT(Ecommerce_Sales[[#This Row],[Order_Date]],"yyyy")</f>
        <v>2023</v>
      </c>
      <c r="J2254" s="2" t="str">
        <f>TEXT(Ecommerce_Sales[[#This Row],[Order_Date]],"mmmm")</f>
        <v>September</v>
      </c>
      <c r="K2254" s="1" t="s">
        <v>1947</v>
      </c>
      <c r="L2254" s="1" t="s">
        <v>7143</v>
      </c>
      <c r="M2254" s="1" t="s">
        <v>2104</v>
      </c>
      <c r="N2254" s="1" t="s">
        <v>1978</v>
      </c>
      <c r="O2254" s="3">
        <v>56</v>
      </c>
      <c r="P2254">
        <v>3</v>
      </c>
      <c r="Q2254" s="3">
        <v>168</v>
      </c>
      <c r="R2254" s="1" t="s">
        <v>2008</v>
      </c>
      <c r="S2254" s="3">
        <v>20</v>
      </c>
      <c r="T2254">
        <v>9</v>
      </c>
      <c r="U2254" t="str">
        <f>IF(Ecommerce_Sales[[#This Row],[Delivery_Time_Days]]&gt;7,"Delay",IF(Ecommerce_Sales[[#This Row],[Delivery_Time_Days]] = 0,"No delivery",IF(Ecommerce_Sales[[#This Row],[Delivery_Time_Days]]&lt;=7,"On-time")))</f>
        <v>Delay</v>
      </c>
      <c r="V2254" s="7">
        <f>Ecommerce_Sales[[#This Row],[Profit]]/Ecommerce_Sales[[#This Row],[Total_Price]]</f>
        <v>0.35119047619047616</v>
      </c>
      <c r="W2254" s="3">
        <v>59</v>
      </c>
      <c r="X2254" s="3"/>
    </row>
    <row r="2255" spans="1:24" x14ac:dyDescent="0.25">
      <c r="A2255" s="1" t="s">
        <v>7144</v>
      </c>
      <c r="B2255" s="1" t="s">
        <v>1071</v>
      </c>
      <c r="C2255" s="1" t="s">
        <v>1072</v>
      </c>
      <c r="D2255" s="1" t="s">
        <v>2358</v>
      </c>
      <c r="E2255" s="1" t="s">
        <v>1996</v>
      </c>
      <c r="F2255" s="2">
        <v>45539</v>
      </c>
      <c r="G2255" s="2">
        <v>45339</v>
      </c>
      <c r="H2255" s="2" t="str">
        <f>TEXT(Ecommerce_Sales[[#This Row],[Order_Date]],"mmmm")</f>
        <v>February</v>
      </c>
      <c r="I2255" s="2" t="str">
        <f>TEXT(Ecommerce_Sales[[#This Row],[Order_Date]],"yyyy")</f>
        <v>2024</v>
      </c>
      <c r="J2255" s="2" t="str">
        <f>TEXT(Ecommerce_Sales[[#This Row],[Order_Date]],"mmmm")</f>
        <v>February</v>
      </c>
      <c r="K2255" s="1" t="s">
        <v>1947</v>
      </c>
      <c r="L2255" s="1" t="s">
        <v>7145</v>
      </c>
      <c r="M2255" s="1" t="s">
        <v>2026</v>
      </c>
      <c r="N2255" s="1" t="s">
        <v>1978</v>
      </c>
      <c r="O2255" s="3">
        <v>123</v>
      </c>
      <c r="P2255">
        <v>1</v>
      </c>
      <c r="Q2255" s="3">
        <v>123</v>
      </c>
      <c r="R2255" s="1" t="s">
        <v>1958</v>
      </c>
      <c r="S2255" s="3">
        <v>10</v>
      </c>
      <c r="T2255">
        <v>10</v>
      </c>
      <c r="U2255" t="str">
        <f>IF(Ecommerce_Sales[[#This Row],[Delivery_Time_Days]]&gt;7,"Delay",IF(Ecommerce_Sales[[#This Row],[Delivery_Time_Days]] = 0,"No delivery",IF(Ecommerce_Sales[[#This Row],[Delivery_Time_Days]]&lt;=7,"On-time")))</f>
        <v>Delay</v>
      </c>
      <c r="V2255" s="7">
        <f>Ecommerce_Sales[[#This Row],[Profit]]/Ecommerce_Sales[[#This Row],[Total_Price]]</f>
        <v>0.34959349593495936</v>
      </c>
      <c r="W2255" s="3">
        <v>43</v>
      </c>
      <c r="X2255" s="3"/>
    </row>
    <row r="2256" spans="1:24" x14ac:dyDescent="0.25">
      <c r="A2256" s="1" t="s">
        <v>7146</v>
      </c>
      <c r="B2256" s="1" t="s">
        <v>1063</v>
      </c>
      <c r="C2256" s="1" t="s">
        <v>1064</v>
      </c>
      <c r="D2256" s="1" t="s">
        <v>3282</v>
      </c>
      <c r="E2256" s="1" t="s">
        <v>1946</v>
      </c>
      <c r="F2256" s="2">
        <v>45113</v>
      </c>
      <c r="G2256" s="2">
        <v>45560</v>
      </c>
      <c r="H2256" s="2" t="str">
        <f>TEXT(Ecommerce_Sales[[#This Row],[Order_Date]],"mmmm")</f>
        <v>September</v>
      </c>
      <c r="I2256" s="2" t="str">
        <f>TEXT(Ecommerce_Sales[[#This Row],[Order_Date]],"yyyy")</f>
        <v>2024</v>
      </c>
      <c r="J2256" s="2" t="str">
        <f>TEXT(Ecommerce_Sales[[#This Row],[Order_Date]],"mmmm")</f>
        <v>September</v>
      </c>
      <c r="K2256" s="1" t="s">
        <v>1947</v>
      </c>
      <c r="L2256" s="1" t="s">
        <v>3241</v>
      </c>
      <c r="M2256" s="1" t="s">
        <v>2007</v>
      </c>
      <c r="N2256" s="1" t="s">
        <v>1973</v>
      </c>
      <c r="O2256" s="3">
        <v>588</v>
      </c>
      <c r="P2256">
        <v>3</v>
      </c>
      <c r="Q2256" s="3">
        <v>1763</v>
      </c>
      <c r="R2256" s="1" t="s">
        <v>1958</v>
      </c>
      <c r="S2256" s="3">
        <v>219</v>
      </c>
      <c r="T2256">
        <v>2</v>
      </c>
      <c r="U2256" t="str">
        <f>IF(Ecommerce_Sales[[#This Row],[Delivery_Time_Days]]&gt;7,"Delay",IF(Ecommerce_Sales[[#This Row],[Delivery_Time_Days]] = 0,"No delivery",IF(Ecommerce_Sales[[#This Row],[Delivery_Time_Days]]&lt;=7,"On-time")))</f>
        <v>On-time</v>
      </c>
      <c r="V2256" s="7">
        <f>Ecommerce_Sales[[#This Row],[Profit]]/Ecommerce_Sales[[#This Row],[Total_Price]]</f>
        <v>0.30005672149744755</v>
      </c>
      <c r="W2256" s="3">
        <v>529</v>
      </c>
      <c r="X2256" s="3"/>
    </row>
    <row r="2257" spans="1:24" x14ac:dyDescent="0.25">
      <c r="A2257" s="1" t="s">
        <v>7147</v>
      </c>
      <c r="B2257" s="1" t="s">
        <v>908</v>
      </c>
      <c r="C2257" s="1" t="s">
        <v>909</v>
      </c>
      <c r="D2257" s="1" t="s">
        <v>2252</v>
      </c>
      <c r="E2257" s="1" t="s">
        <v>1996</v>
      </c>
      <c r="F2257" s="2">
        <v>44940</v>
      </c>
      <c r="G2257" s="2">
        <v>45175</v>
      </c>
      <c r="H2257" s="2" t="str">
        <f>TEXT(Ecommerce_Sales[[#This Row],[Order_Date]],"mmmm")</f>
        <v>September</v>
      </c>
      <c r="I2257" s="2" t="str">
        <f>TEXT(Ecommerce_Sales[[#This Row],[Order_Date]],"yyyy")</f>
        <v>2023</v>
      </c>
      <c r="J2257" s="2" t="str">
        <f>TEXT(Ecommerce_Sales[[#This Row],[Order_Date]],"mmmm")</f>
        <v>September</v>
      </c>
      <c r="K2257" s="1" t="s">
        <v>1947</v>
      </c>
      <c r="L2257" s="1" t="s">
        <v>7148</v>
      </c>
      <c r="M2257" s="1" t="s">
        <v>2072</v>
      </c>
      <c r="N2257" s="1" t="s">
        <v>1950</v>
      </c>
      <c r="O2257" s="3">
        <v>701</v>
      </c>
      <c r="P2257">
        <v>3</v>
      </c>
      <c r="Q2257" s="3">
        <v>2102</v>
      </c>
      <c r="R2257" s="1" t="s">
        <v>1958</v>
      </c>
      <c r="S2257" s="3">
        <v>232</v>
      </c>
      <c r="T2257">
        <v>5</v>
      </c>
      <c r="U2257" t="str">
        <f>IF(Ecommerce_Sales[[#This Row],[Delivery_Time_Days]]&gt;7,"Delay",IF(Ecommerce_Sales[[#This Row],[Delivery_Time_Days]] = 0,"No delivery",IF(Ecommerce_Sales[[#This Row],[Delivery_Time_Days]]&lt;=7,"On-time")))</f>
        <v>On-time</v>
      </c>
      <c r="V2257" s="7">
        <f>Ecommerce_Sales[[#This Row],[Profit]]/Ecommerce_Sales[[#This Row],[Total_Price]]</f>
        <v>0.40009514747859182</v>
      </c>
      <c r="W2257" s="3">
        <v>841</v>
      </c>
      <c r="X2257" s="3"/>
    </row>
    <row r="2258" spans="1:24" x14ac:dyDescent="0.25">
      <c r="A2258" s="1" t="s">
        <v>7149</v>
      </c>
      <c r="B2258" s="1" t="s">
        <v>1675</v>
      </c>
      <c r="C2258" s="1" t="s">
        <v>1676</v>
      </c>
      <c r="D2258" s="1" t="s">
        <v>5143</v>
      </c>
      <c r="E2258" s="1" t="s">
        <v>1946</v>
      </c>
      <c r="F2258" s="2">
        <v>45497</v>
      </c>
      <c r="G2258" s="2">
        <v>45373</v>
      </c>
      <c r="H2258" s="2" t="str">
        <f>TEXT(Ecommerce_Sales[[#This Row],[Order_Date]],"mmmm")</f>
        <v>March</v>
      </c>
      <c r="I2258" s="2" t="str">
        <f>TEXT(Ecommerce_Sales[[#This Row],[Order_Date]],"yyyy")</f>
        <v>2024</v>
      </c>
      <c r="J2258" s="2" t="str">
        <f>TEXT(Ecommerce_Sales[[#This Row],[Order_Date]],"mmmm")</f>
        <v>March</v>
      </c>
      <c r="K2258" s="1" t="s">
        <v>1947</v>
      </c>
      <c r="L2258" s="1" t="s">
        <v>7150</v>
      </c>
      <c r="M2258" s="1" t="s">
        <v>1977</v>
      </c>
      <c r="N2258" s="1" t="s">
        <v>1978</v>
      </c>
      <c r="O2258" s="3">
        <v>640</v>
      </c>
      <c r="P2258">
        <v>3</v>
      </c>
      <c r="Q2258" s="3">
        <v>1921</v>
      </c>
      <c r="R2258" s="1" t="s">
        <v>1951</v>
      </c>
      <c r="S2258" s="3">
        <v>106</v>
      </c>
      <c r="T2258">
        <v>6</v>
      </c>
      <c r="U2258" t="str">
        <f>IF(Ecommerce_Sales[[#This Row],[Delivery_Time_Days]]&gt;7,"Delay",IF(Ecommerce_Sales[[#This Row],[Delivery_Time_Days]] = 0,"No delivery",IF(Ecommerce_Sales[[#This Row],[Delivery_Time_Days]]&lt;=7,"On-time")))</f>
        <v>On-time</v>
      </c>
      <c r="V2258" s="7">
        <f>Ecommerce_Sales[[#This Row],[Profit]]/Ecommerce_Sales[[#This Row],[Total_Price]]</f>
        <v>0.34981780322748568</v>
      </c>
      <c r="W2258" s="3">
        <v>672</v>
      </c>
      <c r="X2258" s="3"/>
    </row>
    <row r="2259" spans="1:24" x14ac:dyDescent="0.25">
      <c r="A2259" s="1" t="s">
        <v>7151</v>
      </c>
      <c r="B2259" s="1" t="s">
        <v>810</v>
      </c>
      <c r="C2259" s="1" t="s">
        <v>811</v>
      </c>
      <c r="D2259" s="1" t="s">
        <v>2261</v>
      </c>
      <c r="E2259" s="1" t="s">
        <v>1981</v>
      </c>
      <c r="F2259" s="2">
        <v>45228</v>
      </c>
      <c r="G2259" s="2">
        <v>45136</v>
      </c>
      <c r="H2259" s="2" t="str">
        <f>TEXT(Ecommerce_Sales[[#This Row],[Order_Date]],"mmmm")</f>
        <v>July</v>
      </c>
      <c r="I2259" s="2" t="str">
        <f>TEXT(Ecommerce_Sales[[#This Row],[Order_Date]],"yyyy")</f>
        <v>2023</v>
      </c>
      <c r="J2259" s="2" t="str">
        <f>TEXT(Ecommerce_Sales[[#This Row],[Order_Date]],"mmmm")</f>
        <v>July</v>
      </c>
      <c r="K2259" s="1" t="s">
        <v>1947</v>
      </c>
      <c r="L2259" s="1" t="s">
        <v>7152</v>
      </c>
      <c r="M2259" s="1" t="s">
        <v>2026</v>
      </c>
      <c r="N2259" s="1" t="s">
        <v>1978</v>
      </c>
      <c r="O2259" s="3">
        <v>1009</v>
      </c>
      <c r="P2259">
        <v>3</v>
      </c>
      <c r="Q2259" s="3">
        <v>3026</v>
      </c>
      <c r="R2259" s="1" t="s">
        <v>1958</v>
      </c>
      <c r="S2259" s="3">
        <v>271</v>
      </c>
      <c r="T2259">
        <v>4</v>
      </c>
      <c r="U2259" t="str">
        <f>IF(Ecommerce_Sales[[#This Row],[Delivery_Time_Days]]&gt;7,"Delay",IF(Ecommerce_Sales[[#This Row],[Delivery_Time_Days]] = 0,"No delivery",IF(Ecommerce_Sales[[#This Row],[Delivery_Time_Days]]&lt;=7,"On-time")))</f>
        <v>On-time</v>
      </c>
      <c r="V2259" s="7">
        <f>Ecommerce_Sales[[#This Row],[Profit]]/Ecommerce_Sales[[#This Row],[Total_Price]]</f>
        <v>0.34996695307336417</v>
      </c>
      <c r="W2259" s="3">
        <v>1059</v>
      </c>
      <c r="X2259" s="3"/>
    </row>
    <row r="2260" spans="1:24" x14ac:dyDescent="0.25">
      <c r="A2260" s="1" t="s">
        <v>7153</v>
      </c>
      <c r="B2260" s="1" t="s">
        <v>1377</v>
      </c>
      <c r="C2260" s="1" t="s">
        <v>1378</v>
      </c>
      <c r="D2260" s="1" t="s">
        <v>7154</v>
      </c>
      <c r="E2260" s="1" t="s">
        <v>1966</v>
      </c>
      <c r="F2260" s="2">
        <v>45292</v>
      </c>
      <c r="G2260" s="2">
        <v>45074</v>
      </c>
      <c r="H2260" s="2" t="str">
        <f>TEXT(Ecommerce_Sales[[#This Row],[Order_Date]],"mmmm")</f>
        <v>May</v>
      </c>
      <c r="I2260" s="2" t="str">
        <f>TEXT(Ecommerce_Sales[[#This Row],[Order_Date]],"yyyy")</f>
        <v>2023</v>
      </c>
      <c r="J2260" s="2" t="str">
        <f>TEXT(Ecommerce_Sales[[#This Row],[Order_Date]],"mmmm")</f>
        <v>May</v>
      </c>
      <c r="K2260" s="1" t="s">
        <v>1947</v>
      </c>
      <c r="L2260" s="1" t="s">
        <v>7155</v>
      </c>
      <c r="M2260" s="1" t="s">
        <v>2065</v>
      </c>
      <c r="N2260" s="1" t="s">
        <v>1978</v>
      </c>
      <c r="O2260" s="3">
        <v>1030</v>
      </c>
      <c r="P2260">
        <v>3</v>
      </c>
      <c r="Q2260" s="3">
        <v>3089</v>
      </c>
      <c r="R2260" s="1" t="s">
        <v>2008</v>
      </c>
      <c r="S2260" s="3">
        <v>178</v>
      </c>
      <c r="T2260">
        <v>5</v>
      </c>
      <c r="U2260" t="str">
        <f>IF(Ecommerce_Sales[[#This Row],[Delivery_Time_Days]]&gt;7,"Delay",IF(Ecommerce_Sales[[#This Row],[Delivery_Time_Days]] = 0,"No delivery",IF(Ecommerce_Sales[[#This Row],[Delivery_Time_Days]]&lt;=7,"On-time")))</f>
        <v>On-time</v>
      </c>
      <c r="V2260" s="7">
        <f>Ecommerce_Sales[[#This Row],[Profit]]/Ecommerce_Sales[[#This Row],[Total_Price]]</f>
        <v>0.34995144059566202</v>
      </c>
      <c r="W2260" s="3">
        <v>1081</v>
      </c>
      <c r="X2260" s="3"/>
    </row>
    <row r="2261" spans="1:24" x14ac:dyDescent="0.25">
      <c r="A2261" s="1" t="s">
        <v>7156</v>
      </c>
      <c r="B2261" s="1" t="s">
        <v>86</v>
      </c>
      <c r="C2261" s="1" t="s">
        <v>87</v>
      </c>
      <c r="D2261" s="1" t="s">
        <v>3111</v>
      </c>
      <c r="E2261" s="1" t="s">
        <v>1996</v>
      </c>
      <c r="F2261" s="2">
        <v>45491</v>
      </c>
      <c r="G2261" s="2">
        <v>45646</v>
      </c>
      <c r="H2261" s="2" t="str">
        <f>TEXT(Ecommerce_Sales[[#This Row],[Order_Date]],"mmmm")</f>
        <v>December</v>
      </c>
      <c r="I2261" s="2" t="str">
        <f>TEXT(Ecommerce_Sales[[#This Row],[Order_Date]],"yyyy")</f>
        <v>2024</v>
      </c>
      <c r="J2261" s="2" t="str">
        <f>TEXT(Ecommerce_Sales[[#This Row],[Order_Date]],"mmmm")</f>
        <v>December</v>
      </c>
      <c r="K2261" s="1" t="s">
        <v>1947</v>
      </c>
      <c r="L2261" s="1" t="s">
        <v>1993</v>
      </c>
      <c r="M2261" s="1" t="s">
        <v>2026</v>
      </c>
      <c r="N2261" s="1" t="s">
        <v>1978</v>
      </c>
      <c r="O2261" s="3">
        <v>1175</v>
      </c>
      <c r="P2261">
        <v>4</v>
      </c>
      <c r="Q2261" s="3">
        <v>4701</v>
      </c>
      <c r="R2261" s="1" t="s">
        <v>1958</v>
      </c>
      <c r="S2261" s="3">
        <v>647</v>
      </c>
      <c r="T2261">
        <v>8</v>
      </c>
      <c r="U2261" t="str">
        <f>IF(Ecommerce_Sales[[#This Row],[Delivery_Time_Days]]&gt;7,"Delay",IF(Ecommerce_Sales[[#This Row],[Delivery_Time_Days]] = 0,"No delivery",IF(Ecommerce_Sales[[#This Row],[Delivery_Time_Days]]&lt;=7,"On-time")))</f>
        <v>Delay</v>
      </c>
      <c r="V2261" s="7">
        <f>Ecommerce_Sales[[#This Row],[Profit]]/Ecommerce_Sales[[#This Row],[Total_Price]]</f>
        <v>0.34992554775579665</v>
      </c>
      <c r="W2261" s="3">
        <v>1645</v>
      </c>
      <c r="X2261" s="3"/>
    </row>
    <row r="2262" spans="1:24" x14ac:dyDescent="0.25">
      <c r="A2262" s="1" t="s">
        <v>7157</v>
      </c>
      <c r="B2262" s="1" t="s">
        <v>1189</v>
      </c>
      <c r="C2262" s="1" t="s">
        <v>1190</v>
      </c>
      <c r="D2262" s="1" t="s">
        <v>6863</v>
      </c>
      <c r="E2262" s="1" t="s">
        <v>1966</v>
      </c>
      <c r="F2262" s="2">
        <v>45326</v>
      </c>
      <c r="G2262" s="2">
        <v>45247</v>
      </c>
      <c r="H2262" s="2" t="str">
        <f>TEXT(Ecommerce_Sales[[#This Row],[Order_Date]],"mmmm")</f>
        <v>November</v>
      </c>
      <c r="I2262" s="2" t="str">
        <f>TEXT(Ecommerce_Sales[[#This Row],[Order_Date]],"yyyy")</f>
        <v>2023</v>
      </c>
      <c r="J2262" s="2" t="str">
        <f>TEXT(Ecommerce_Sales[[#This Row],[Order_Date]],"mmmm")</f>
        <v>November</v>
      </c>
      <c r="K2262" s="1" t="s">
        <v>1947</v>
      </c>
      <c r="L2262" s="1" t="s">
        <v>7158</v>
      </c>
      <c r="M2262" s="1" t="s">
        <v>1968</v>
      </c>
      <c r="N2262" s="1" t="s">
        <v>1957</v>
      </c>
      <c r="O2262" s="3">
        <v>909</v>
      </c>
      <c r="P2262">
        <v>7</v>
      </c>
      <c r="Q2262" s="3">
        <v>6361</v>
      </c>
      <c r="R2262" s="1" t="s">
        <v>1951</v>
      </c>
      <c r="S2262" s="3">
        <v>942</v>
      </c>
      <c r="T2262">
        <v>3</v>
      </c>
      <c r="U2262" t="str">
        <f>IF(Ecommerce_Sales[[#This Row],[Delivery_Time_Days]]&gt;7,"Delay",IF(Ecommerce_Sales[[#This Row],[Delivery_Time_Days]] = 0,"No delivery",IF(Ecommerce_Sales[[#This Row],[Delivery_Time_Days]]&lt;=7,"On-time")))</f>
        <v>On-time</v>
      </c>
      <c r="V2262" s="7">
        <f>Ecommerce_Sales[[#This Row],[Profit]]/Ecommerce_Sales[[#This Row],[Total_Price]]</f>
        <v>0.14997641880207516</v>
      </c>
      <c r="W2262" s="3">
        <v>954</v>
      </c>
      <c r="X2262" s="3"/>
    </row>
    <row r="2263" spans="1:24" x14ac:dyDescent="0.25">
      <c r="A2263" s="1" t="s">
        <v>7159</v>
      </c>
      <c r="B2263" s="1" t="s">
        <v>705</v>
      </c>
      <c r="C2263" s="1" t="s">
        <v>706</v>
      </c>
      <c r="D2263" s="1" t="s">
        <v>3906</v>
      </c>
      <c r="E2263" s="1" t="s">
        <v>1954</v>
      </c>
      <c r="F2263" s="2">
        <v>45043</v>
      </c>
      <c r="G2263" s="2">
        <v>45627</v>
      </c>
      <c r="H2263" s="2" t="str">
        <f>TEXT(Ecommerce_Sales[[#This Row],[Order_Date]],"mmmm")</f>
        <v>December</v>
      </c>
      <c r="I2263" s="2" t="str">
        <f>TEXT(Ecommerce_Sales[[#This Row],[Order_Date]],"yyyy")</f>
        <v>2024</v>
      </c>
      <c r="J2263" s="2" t="str">
        <f>TEXT(Ecommerce_Sales[[#This Row],[Order_Date]],"mmmm")</f>
        <v>December</v>
      </c>
      <c r="K2263" s="1" t="s">
        <v>1992</v>
      </c>
      <c r="L2263" s="1" t="s">
        <v>6438</v>
      </c>
      <c r="M2263" s="1" t="s">
        <v>2047</v>
      </c>
      <c r="N2263" s="1" t="s">
        <v>1989</v>
      </c>
      <c r="O2263" s="3">
        <v>680</v>
      </c>
      <c r="P2263">
        <v>2</v>
      </c>
      <c r="Q2263" s="3">
        <v>1361</v>
      </c>
      <c r="R2263" s="1" t="s">
        <v>1958</v>
      </c>
      <c r="S2263" s="3">
        <v>165</v>
      </c>
      <c r="U2263" t="str">
        <f>IF(Ecommerce_Sales[[#This Row],[Delivery_Time_Days]]&gt;7,"Delay",IF(Ecommerce_Sales[[#This Row],[Delivery_Time_Days]] = 0,"No delivery",IF(Ecommerce_Sales[[#This Row],[Delivery_Time_Days]]&lt;=7,"On-time")))</f>
        <v>No delivery</v>
      </c>
      <c r="V2263" s="7">
        <f>Ecommerce_Sales[[#This Row],[Profit]]/Ecommerce_Sales[[#This Row],[Total_Price]]</f>
        <v>0.24981631153563555</v>
      </c>
      <c r="W2263" s="3">
        <v>340</v>
      </c>
      <c r="X2263" s="3"/>
    </row>
    <row r="2264" spans="1:24" x14ac:dyDescent="0.25">
      <c r="A2264" s="1" t="s">
        <v>7160</v>
      </c>
      <c r="B2264" s="1" t="s">
        <v>44</v>
      </c>
      <c r="C2264" s="1" t="s">
        <v>869</v>
      </c>
      <c r="D2264" s="1" t="s">
        <v>2213</v>
      </c>
      <c r="E2264" s="1" t="s">
        <v>1996</v>
      </c>
      <c r="F2264" s="2">
        <v>45437</v>
      </c>
      <c r="G2264" s="2">
        <v>45361</v>
      </c>
      <c r="H2264" s="2" t="str">
        <f>TEXT(Ecommerce_Sales[[#This Row],[Order_Date]],"mmmm")</f>
        <v>March</v>
      </c>
      <c r="I2264" s="2" t="str">
        <f>TEXT(Ecommerce_Sales[[#This Row],[Order_Date]],"yyyy")</f>
        <v>2024</v>
      </c>
      <c r="J2264" s="2" t="str">
        <f>TEXT(Ecommerce_Sales[[#This Row],[Order_Date]],"mmmm")</f>
        <v>March</v>
      </c>
      <c r="K2264" s="1" t="s">
        <v>1947</v>
      </c>
      <c r="L2264" s="1" t="s">
        <v>7161</v>
      </c>
      <c r="M2264" s="1" t="s">
        <v>1972</v>
      </c>
      <c r="N2264" s="1" t="s">
        <v>1973</v>
      </c>
      <c r="O2264" s="3">
        <v>272</v>
      </c>
      <c r="P2264">
        <v>2</v>
      </c>
      <c r="Q2264" s="3">
        <v>544</v>
      </c>
      <c r="R2264" s="1" t="s">
        <v>1951</v>
      </c>
      <c r="S2264" s="3">
        <v>52</v>
      </c>
      <c r="T2264">
        <v>6</v>
      </c>
      <c r="U2264" t="str">
        <f>IF(Ecommerce_Sales[[#This Row],[Delivery_Time_Days]]&gt;7,"Delay",IF(Ecommerce_Sales[[#This Row],[Delivery_Time_Days]] = 0,"No delivery",IF(Ecommerce_Sales[[#This Row],[Delivery_Time_Days]]&lt;=7,"On-time")))</f>
        <v>On-time</v>
      </c>
      <c r="V2264" s="7">
        <f>Ecommerce_Sales[[#This Row],[Profit]]/Ecommerce_Sales[[#This Row],[Total_Price]]</f>
        <v>0.29963235294117646</v>
      </c>
      <c r="W2264" s="3">
        <v>163</v>
      </c>
      <c r="X2264" s="3"/>
    </row>
    <row r="2265" spans="1:24" x14ac:dyDescent="0.25">
      <c r="A2265" s="1" t="s">
        <v>7162</v>
      </c>
      <c r="B2265" s="1" t="s">
        <v>240</v>
      </c>
      <c r="C2265" s="1" t="s">
        <v>241</v>
      </c>
      <c r="D2265" s="1" t="s">
        <v>4053</v>
      </c>
      <c r="E2265" s="1" t="s">
        <v>1966</v>
      </c>
      <c r="F2265" s="2">
        <v>45629</v>
      </c>
      <c r="G2265" s="2">
        <v>45462</v>
      </c>
      <c r="H2265" s="2" t="str">
        <f>TEXT(Ecommerce_Sales[[#This Row],[Order_Date]],"mmmm")</f>
        <v>June</v>
      </c>
      <c r="I2265" s="2" t="str">
        <f>TEXT(Ecommerce_Sales[[#This Row],[Order_Date]],"yyyy")</f>
        <v>2024</v>
      </c>
      <c r="J2265" s="2" t="str">
        <f>TEXT(Ecommerce_Sales[[#This Row],[Order_Date]],"mmmm")</f>
        <v>June</v>
      </c>
      <c r="K2265" s="1" t="s">
        <v>1947</v>
      </c>
      <c r="L2265" s="1" t="s">
        <v>7163</v>
      </c>
      <c r="M2265" s="1" t="s">
        <v>2047</v>
      </c>
      <c r="N2265" s="1" t="s">
        <v>1989</v>
      </c>
      <c r="O2265" s="3">
        <v>999</v>
      </c>
      <c r="P2265">
        <v>6</v>
      </c>
      <c r="Q2265" s="3">
        <v>5995</v>
      </c>
      <c r="R2265" s="1" t="s">
        <v>1958</v>
      </c>
      <c r="S2265" s="3">
        <v>515</v>
      </c>
      <c r="T2265">
        <v>9</v>
      </c>
      <c r="U2265" t="str">
        <f>IF(Ecommerce_Sales[[#This Row],[Delivery_Time_Days]]&gt;7,"Delay",IF(Ecommerce_Sales[[#This Row],[Delivery_Time_Days]] = 0,"No delivery",IF(Ecommerce_Sales[[#This Row],[Delivery_Time_Days]]&lt;=7,"On-time")))</f>
        <v>Delay</v>
      </c>
      <c r="V2265" s="7">
        <f>Ecommerce_Sales[[#This Row],[Profit]]/Ecommerce_Sales[[#This Row],[Total_Price]]</f>
        <v>0.25004170141784821</v>
      </c>
      <c r="W2265" s="3">
        <v>1499</v>
      </c>
      <c r="X2265" s="3"/>
    </row>
    <row r="2266" spans="1:24" x14ac:dyDescent="0.25">
      <c r="A2266" s="1" t="s">
        <v>7164</v>
      </c>
      <c r="B2266" s="1" t="s">
        <v>612</v>
      </c>
      <c r="C2266" s="1" t="s">
        <v>613</v>
      </c>
      <c r="D2266" s="1" t="s">
        <v>5743</v>
      </c>
      <c r="E2266" s="1" t="s">
        <v>1981</v>
      </c>
      <c r="F2266" s="2">
        <v>45112</v>
      </c>
      <c r="G2266" s="2">
        <v>45594</v>
      </c>
      <c r="H2266" s="2" t="str">
        <f>TEXT(Ecommerce_Sales[[#This Row],[Order_Date]],"mmmm")</f>
        <v>October</v>
      </c>
      <c r="I2266" s="2" t="str">
        <f>TEXT(Ecommerce_Sales[[#This Row],[Order_Date]],"yyyy")</f>
        <v>2024</v>
      </c>
      <c r="J2266" s="2" t="str">
        <f>TEXT(Ecommerce_Sales[[#This Row],[Order_Date]],"mmmm")</f>
        <v>October</v>
      </c>
      <c r="K2266" s="1" t="s">
        <v>1986</v>
      </c>
      <c r="L2266" s="1" t="s">
        <v>7165</v>
      </c>
      <c r="M2266" s="1" t="s">
        <v>1972</v>
      </c>
      <c r="N2266" s="1" t="s">
        <v>1973</v>
      </c>
      <c r="O2266" s="3">
        <v>75</v>
      </c>
      <c r="P2266">
        <v>4</v>
      </c>
      <c r="Q2266" s="3">
        <v>298</v>
      </c>
      <c r="R2266" s="1" t="s">
        <v>1958</v>
      </c>
      <c r="S2266" s="3">
        <v>33</v>
      </c>
      <c r="U2266" t="str">
        <f>IF(Ecommerce_Sales[[#This Row],[Delivery_Time_Days]]&gt;7,"Delay",IF(Ecommerce_Sales[[#This Row],[Delivery_Time_Days]] = 0,"No delivery",IF(Ecommerce_Sales[[#This Row],[Delivery_Time_Days]]&lt;=7,"On-time")))</f>
        <v>No delivery</v>
      </c>
      <c r="V2266" s="7">
        <f>Ecommerce_Sales[[#This Row],[Profit]]/Ecommerce_Sales[[#This Row],[Total_Price]]</f>
        <v>0.29865771812080538</v>
      </c>
      <c r="W2266" s="3">
        <v>89</v>
      </c>
      <c r="X2266" s="3"/>
    </row>
    <row r="2267" spans="1:24" x14ac:dyDescent="0.25">
      <c r="A2267" s="1" t="s">
        <v>7166</v>
      </c>
      <c r="B2267" s="1" t="s">
        <v>1654</v>
      </c>
      <c r="C2267" s="1" t="s">
        <v>1711</v>
      </c>
      <c r="D2267" s="1" t="s">
        <v>6917</v>
      </c>
      <c r="E2267" s="1" t="s">
        <v>1996</v>
      </c>
      <c r="F2267" s="2">
        <v>45465</v>
      </c>
      <c r="G2267" s="2">
        <v>45381</v>
      </c>
      <c r="H2267" s="2" t="str">
        <f>TEXT(Ecommerce_Sales[[#This Row],[Order_Date]],"mmmm")</f>
        <v>March</v>
      </c>
      <c r="I2267" s="2" t="str">
        <f>TEXT(Ecommerce_Sales[[#This Row],[Order_Date]],"yyyy")</f>
        <v>2024</v>
      </c>
      <c r="J2267" s="2" t="str">
        <f>TEXT(Ecommerce_Sales[[#This Row],[Order_Date]],"mmmm")</f>
        <v>March</v>
      </c>
      <c r="K2267" s="1" t="s">
        <v>1986</v>
      </c>
      <c r="L2267" s="1" t="s">
        <v>5933</v>
      </c>
      <c r="M2267" s="1" t="s">
        <v>2054</v>
      </c>
      <c r="N2267" s="1" t="s">
        <v>1957</v>
      </c>
      <c r="O2267" s="3">
        <v>184</v>
      </c>
      <c r="P2267">
        <v>4</v>
      </c>
      <c r="Q2267" s="3">
        <v>734</v>
      </c>
      <c r="R2267" s="1" t="s">
        <v>1958</v>
      </c>
      <c r="S2267" s="3">
        <v>77</v>
      </c>
      <c r="U2267" t="str">
        <f>IF(Ecommerce_Sales[[#This Row],[Delivery_Time_Days]]&gt;7,"Delay",IF(Ecommerce_Sales[[#This Row],[Delivery_Time_Days]] = 0,"No delivery",IF(Ecommerce_Sales[[#This Row],[Delivery_Time_Days]]&lt;=7,"On-time")))</f>
        <v>No delivery</v>
      </c>
      <c r="V2267" s="7">
        <f>Ecommerce_Sales[[#This Row],[Profit]]/Ecommerce_Sales[[#This Row],[Total_Price]]</f>
        <v>0.14986376021798364</v>
      </c>
      <c r="W2267" s="3">
        <v>110</v>
      </c>
      <c r="X2267" s="3"/>
    </row>
    <row r="2268" spans="1:24" x14ac:dyDescent="0.25">
      <c r="A2268" s="1" t="s">
        <v>7167</v>
      </c>
      <c r="B2268" s="1" t="s">
        <v>732</v>
      </c>
      <c r="C2268" s="1" t="s">
        <v>733</v>
      </c>
      <c r="D2268" s="1" t="s">
        <v>2291</v>
      </c>
      <c r="E2268" s="1" t="s">
        <v>1996</v>
      </c>
      <c r="F2268" s="2">
        <v>45513</v>
      </c>
      <c r="G2268" s="2">
        <v>45078</v>
      </c>
      <c r="H2268" s="2" t="str">
        <f>TEXT(Ecommerce_Sales[[#This Row],[Order_Date]],"mmmm")</f>
        <v>June</v>
      </c>
      <c r="I2268" s="2" t="str">
        <f>TEXT(Ecommerce_Sales[[#This Row],[Order_Date]],"yyyy")</f>
        <v>2023</v>
      </c>
      <c r="J2268" s="2" t="str">
        <f>TEXT(Ecommerce_Sales[[#This Row],[Order_Date]],"mmmm")</f>
        <v>June</v>
      </c>
      <c r="K2268" s="1" t="s">
        <v>1947</v>
      </c>
      <c r="L2268" s="1" t="s">
        <v>7168</v>
      </c>
      <c r="M2268" s="1" t="s">
        <v>1968</v>
      </c>
      <c r="N2268" s="1" t="s">
        <v>1957</v>
      </c>
      <c r="O2268" s="3">
        <v>216</v>
      </c>
      <c r="P2268">
        <v>2</v>
      </c>
      <c r="Q2268" s="3">
        <v>432</v>
      </c>
      <c r="R2268" s="1" t="s">
        <v>1951</v>
      </c>
      <c r="S2268" s="3">
        <v>46</v>
      </c>
      <c r="T2268">
        <v>5</v>
      </c>
      <c r="U2268" t="str">
        <f>IF(Ecommerce_Sales[[#This Row],[Delivery_Time_Days]]&gt;7,"Delay",IF(Ecommerce_Sales[[#This Row],[Delivery_Time_Days]] = 0,"No delivery",IF(Ecommerce_Sales[[#This Row],[Delivery_Time_Days]]&lt;=7,"On-time")))</f>
        <v>On-time</v>
      </c>
      <c r="V2268" s="7">
        <f>Ecommerce_Sales[[#This Row],[Profit]]/Ecommerce_Sales[[#This Row],[Total_Price]]</f>
        <v>0.15046296296296297</v>
      </c>
      <c r="W2268" s="3">
        <v>65</v>
      </c>
      <c r="X2268" s="3"/>
    </row>
    <row r="2269" spans="1:24" x14ac:dyDescent="0.25">
      <c r="A2269" s="1" t="s">
        <v>7169</v>
      </c>
      <c r="B2269" s="1" t="s">
        <v>1252</v>
      </c>
      <c r="C2269" s="1" t="s">
        <v>1253</v>
      </c>
      <c r="D2269" s="1" t="s">
        <v>2228</v>
      </c>
      <c r="E2269" s="1" t="s">
        <v>1966</v>
      </c>
      <c r="F2269" s="2">
        <v>45378</v>
      </c>
      <c r="G2269" s="2">
        <v>45275</v>
      </c>
      <c r="H2269" s="2" t="str">
        <f>TEXT(Ecommerce_Sales[[#This Row],[Order_Date]],"mmmm")</f>
        <v>December</v>
      </c>
      <c r="I2269" s="2" t="str">
        <f>TEXT(Ecommerce_Sales[[#This Row],[Order_Date]],"yyyy")</f>
        <v>2023</v>
      </c>
      <c r="J2269" s="2" t="str">
        <f>TEXT(Ecommerce_Sales[[#This Row],[Order_Date]],"mmmm")</f>
        <v>December</v>
      </c>
      <c r="K2269" s="1" t="s">
        <v>1947</v>
      </c>
      <c r="L2269" s="1" t="s">
        <v>7170</v>
      </c>
      <c r="M2269" s="1" t="s">
        <v>2007</v>
      </c>
      <c r="N2269" s="1" t="s">
        <v>1973</v>
      </c>
      <c r="O2269" s="3">
        <v>1449</v>
      </c>
      <c r="P2269">
        <v>2</v>
      </c>
      <c r="Q2269" s="3">
        <v>2899</v>
      </c>
      <c r="R2269" s="1" t="s">
        <v>1951</v>
      </c>
      <c r="S2269" s="3">
        <v>273</v>
      </c>
      <c r="T2269">
        <v>6</v>
      </c>
      <c r="U2269" t="str">
        <f>IF(Ecommerce_Sales[[#This Row],[Delivery_Time_Days]]&gt;7,"Delay",IF(Ecommerce_Sales[[#This Row],[Delivery_Time_Days]] = 0,"No delivery",IF(Ecommerce_Sales[[#This Row],[Delivery_Time_Days]]&lt;=7,"On-time")))</f>
        <v>On-time</v>
      </c>
      <c r="V2269" s="7">
        <f>Ecommerce_Sales[[#This Row],[Profit]]/Ecommerce_Sales[[#This Row],[Total_Price]]</f>
        <v>0.30010348395998621</v>
      </c>
      <c r="W2269" s="3">
        <v>870</v>
      </c>
      <c r="X2269" s="3"/>
    </row>
    <row r="2270" spans="1:24" x14ac:dyDescent="0.25">
      <c r="A2270" s="1" t="s">
        <v>7171</v>
      </c>
      <c r="B2270" s="1" t="s">
        <v>894</v>
      </c>
      <c r="C2270" s="1" t="s">
        <v>895</v>
      </c>
      <c r="D2270" s="1" t="s">
        <v>2102</v>
      </c>
      <c r="E2270" s="1" t="s">
        <v>1966</v>
      </c>
      <c r="F2270" s="2">
        <v>45311</v>
      </c>
      <c r="G2270" s="2">
        <v>45584</v>
      </c>
      <c r="H2270" s="2" t="str">
        <f>TEXT(Ecommerce_Sales[[#This Row],[Order_Date]],"mmmm")</f>
        <v>October</v>
      </c>
      <c r="I2270" s="2" t="str">
        <f>TEXT(Ecommerce_Sales[[#This Row],[Order_Date]],"yyyy")</f>
        <v>2024</v>
      </c>
      <c r="J2270" s="2" t="str">
        <f>TEXT(Ecommerce_Sales[[#This Row],[Order_Date]],"mmmm")</f>
        <v>October</v>
      </c>
      <c r="K2270" s="1" t="s">
        <v>1947</v>
      </c>
      <c r="L2270" s="1" t="s">
        <v>7172</v>
      </c>
      <c r="M2270" s="1" t="s">
        <v>2047</v>
      </c>
      <c r="N2270" s="1" t="s">
        <v>1989</v>
      </c>
      <c r="O2270" s="3">
        <v>643</v>
      </c>
      <c r="P2270">
        <v>3</v>
      </c>
      <c r="Q2270" s="3">
        <v>1930</v>
      </c>
      <c r="R2270" s="1" t="s">
        <v>2016</v>
      </c>
      <c r="S2270" s="3">
        <v>116</v>
      </c>
      <c r="T2270">
        <v>3</v>
      </c>
      <c r="U2270" t="str">
        <f>IF(Ecommerce_Sales[[#This Row],[Delivery_Time_Days]]&gt;7,"Delay",IF(Ecommerce_Sales[[#This Row],[Delivery_Time_Days]] = 0,"No delivery",IF(Ecommerce_Sales[[#This Row],[Delivery_Time_Days]]&lt;=7,"On-time")))</f>
        <v>On-time</v>
      </c>
      <c r="V2270" s="7">
        <f>Ecommerce_Sales[[#This Row],[Profit]]/Ecommerce_Sales[[#This Row],[Total_Price]]</f>
        <v>0.25025906735751297</v>
      </c>
      <c r="W2270" s="3">
        <v>483</v>
      </c>
      <c r="X2270" s="3"/>
    </row>
    <row r="2271" spans="1:24" x14ac:dyDescent="0.25">
      <c r="A2271" s="1" t="s">
        <v>7173</v>
      </c>
      <c r="B2271" s="1" t="s">
        <v>1383</v>
      </c>
      <c r="C2271" s="1" t="s">
        <v>1618</v>
      </c>
      <c r="D2271" s="1" t="s">
        <v>3459</v>
      </c>
      <c r="E2271" s="1" t="s">
        <v>1961</v>
      </c>
      <c r="F2271" s="2">
        <v>45516</v>
      </c>
      <c r="G2271" s="2">
        <v>45147</v>
      </c>
      <c r="H2271" s="2" t="str">
        <f>TEXT(Ecommerce_Sales[[#This Row],[Order_Date]],"mmmm")</f>
        <v>August</v>
      </c>
      <c r="I2271" s="2" t="str">
        <f>TEXT(Ecommerce_Sales[[#This Row],[Order_Date]],"yyyy")</f>
        <v>2023</v>
      </c>
      <c r="J2271" s="2" t="str">
        <f>TEXT(Ecommerce_Sales[[#This Row],[Order_Date]],"mmmm")</f>
        <v>August</v>
      </c>
      <c r="K2271" s="1" t="s">
        <v>1947</v>
      </c>
      <c r="L2271" s="1" t="s">
        <v>7114</v>
      </c>
      <c r="M2271" s="1" t="s">
        <v>1983</v>
      </c>
      <c r="N2271" s="1" t="s">
        <v>1950</v>
      </c>
      <c r="O2271" s="3">
        <v>1029</v>
      </c>
      <c r="P2271">
        <v>5</v>
      </c>
      <c r="Q2271" s="3">
        <v>5146</v>
      </c>
      <c r="R2271" s="1" t="s">
        <v>1958</v>
      </c>
      <c r="S2271" s="3">
        <v>433</v>
      </c>
      <c r="T2271">
        <v>6</v>
      </c>
      <c r="U2271" t="str">
        <f>IF(Ecommerce_Sales[[#This Row],[Delivery_Time_Days]]&gt;7,"Delay",IF(Ecommerce_Sales[[#This Row],[Delivery_Time_Days]] = 0,"No delivery",IF(Ecommerce_Sales[[#This Row],[Delivery_Time_Days]]&lt;=7,"On-time")))</f>
        <v>On-time</v>
      </c>
      <c r="V2271" s="7">
        <f>Ecommerce_Sales[[#This Row],[Profit]]/Ecommerce_Sales[[#This Row],[Total_Price]]</f>
        <v>0.39992226972405753</v>
      </c>
      <c r="W2271" s="3">
        <v>2058</v>
      </c>
      <c r="X2271" s="3"/>
    </row>
    <row r="2272" spans="1:24" x14ac:dyDescent="0.25">
      <c r="A2272" s="1" t="s">
        <v>7174</v>
      </c>
      <c r="B2272" s="1" t="s">
        <v>1171</v>
      </c>
      <c r="C2272" s="1" t="s">
        <v>1172</v>
      </c>
      <c r="D2272" s="1" t="s">
        <v>2843</v>
      </c>
      <c r="E2272" s="1" t="s">
        <v>1961</v>
      </c>
      <c r="F2272" s="2">
        <v>45214</v>
      </c>
      <c r="G2272" s="2">
        <v>45178</v>
      </c>
      <c r="H2272" s="2" t="str">
        <f>TEXT(Ecommerce_Sales[[#This Row],[Order_Date]],"mmmm")</f>
        <v>September</v>
      </c>
      <c r="I2272" s="2" t="str">
        <f>TEXT(Ecommerce_Sales[[#This Row],[Order_Date]],"yyyy")</f>
        <v>2023</v>
      </c>
      <c r="J2272" s="2" t="str">
        <f>TEXT(Ecommerce_Sales[[#This Row],[Order_Date]],"mmmm")</f>
        <v>September</v>
      </c>
      <c r="K2272" s="1" t="s">
        <v>1947</v>
      </c>
      <c r="L2272" s="1" t="s">
        <v>7175</v>
      </c>
      <c r="M2272" s="1" t="s">
        <v>1968</v>
      </c>
      <c r="N2272" s="1" t="s">
        <v>1957</v>
      </c>
      <c r="O2272" s="3">
        <v>1087</v>
      </c>
      <c r="P2272">
        <v>5</v>
      </c>
      <c r="Q2272" s="3">
        <v>5435</v>
      </c>
      <c r="R2272" s="1" t="s">
        <v>1958</v>
      </c>
      <c r="S2272" s="3">
        <v>442</v>
      </c>
      <c r="T2272">
        <v>3</v>
      </c>
      <c r="U2272" t="str">
        <f>IF(Ecommerce_Sales[[#This Row],[Delivery_Time_Days]]&gt;7,"Delay",IF(Ecommerce_Sales[[#This Row],[Delivery_Time_Days]] = 0,"No delivery",IF(Ecommerce_Sales[[#This Row],[Delivery_Time_Days]]&lt;=7,"On-time")))</f>
        <v>On-time</v>
      </c>
      <c r="V2272" s="7">
        <f>Ecommerce_Sales[[#This Row],[Profit]]/Ecommerce_Sales[[#This Row],[Total_Price]]</f>
        <v>0.14995400183992641</v>
      </c>
      <c r="W2272" s="3">
        <v>815</v>
      </c>
      <c r="X2272" s="3"/>
    </row>
    <row r="2273" spans="1:24" x14ac:dyDescent="0.25">
      <c r="A2273" s="1" t="s">
        <v>7176</v>
      </c>
      <c r="B2273" s="1" t="s">
        <v>1739</v>
      </c>
      <c r="C2273" s="1" t="s">
        <v>1740</v>
      </c>
      <c r="D2273" s="1" t="s">
        <v>5249</v>
      </c>
      <c r="E2273" s="1" t="s">
        <v>1961</v>
      </c>
      <c r="F2273" s="2">
        <v>45313</v>
      </c>
      <c r="G2273" s="2">
        <v>45280</v>
      </c>
      <c r="H2273" s="2" t="str">
        <f>TEXT(Ecommerce_Sales[[#This Row],[Order_Date]],"mmmm")</f>
        <v>December</v>
      </c>
      <c r="I2273" s="2" t="str">
        <f>TEXT(Ecommerce_Sales[[#This Row],[Order_Date]],"yyyy")</f>
        <v>2023</v>
      </c>
      <c r="J2273" s="2" t="str">
        <f>TEXT(Ecommerce_Sales[[#This Row],[Order_Date]],"mmmm")</f>
        <v>December</v>
      </c>
      <c r="K2273" s="1" t="s">
        <v>1992</v>
      </c>
      <c r="L2273" s="1" t="s">
        <v>3412</v>
      </c>
      <c r="M2273" s="1" t="s">
        <v>1988</v>
      </c>
      <c r="N2273" s="1" t="s">
        <v>1989</v>
      </c>
      <c r="O2273" s="3">
        <v>1293</v>
      </c>
      <c r="P2273">
        <v>6</v>
      </c>
      <c r="Q2273" s="3">
        <v>7755</v>
      </c>
      <c r="R2273" s="1" t="s">
        <v>1958</v>
      </c>
      <c r="S2273" s="3">
        <v>716</v>
      </c>
      <c r="U2273" t="str">
        <f>IF(Ecommerce_Sales[[#This Row],[Delivery_Time_Days]]&gt;7,"Delay",IF(Ecommerce_Sales[[#This Row],[Delivery_Time_Days]] = 0,"No delivery",IF(Ecommerce_Sales[[#This Row],[Delivery_Time_Days]]&lt;=7,"On-time")))</f>
        <v>No delivery</v>
      </c>
      <c r="V2273" s="7">
        <f>Ecommerce_Sales[[#This Row],[Profit]]/Ecommerce_Sales[[#This Row],[Total_Price]]</f>
        <v>0.25003223726627982</v>
      </c>
      <c r="W2273" s="3">
        <v>1939</v>
      </c>
      <c r="X2273" s="3"/>
    </row>
    <row r="2274" spans="1:24" x14ac:dyDescent="0.25">
      <c r="A2274" s="1" t="s">
        <v>7177</v>
      </c>
      <c r="B2274" s="1" t="s">
        <v>875</v>
      </c>
      <c r="C2274" s="1" t="s">
        <v>876</v>
      </c>
      <c r="D2274" s="1" t="s">
        <v>3105</v>
      </c>
      <c r="E2274" s="1" t="s">
        <v>1996</v>
      </c>
      <c r="F2274" s="2">
        <v>45256</v>
      </c>
      <c r="G2274" s="2">
        <v>45570</v>
      </c>
      <c r="H2274" s="2" t="str">
        <f>TEXT(Ecommerce_Sales[[#This Row],[Order_Date]],"mmmm")</f>
        <v>October</v>
      </c>
      <c r="I2274" s="2" t="str">
        <f>TEXT(Ecommerce_Sales[[#This Row],[Order_Date]],"yyyy")</f>
        <v>2024</v>
      </c>
      <c r="J2274" s="2" t="str">
        <f>TEXT(Ecommerce_Sales[[#This Row],[Order_Date]],"mmmm")</f>
        <v>October</v>
      </c>
      <c r="K2274" s="1" t="s">
        <v>1947</v>
      </c>
      <c r="L2274" s="1" t="s">
        <v>7178</v>
      </c>
      <c r="M2274" s="1" t="s">
        <v>2054</v>
      </c>
      <c r="N2274" s="1" t="s">
        <v>1957</v>
      </c>
      <c r="O2274" s="3">
        <v>271</v>
      </c>
      <c r="P2274">
        <v>2</v>
      </c>
      <c r="Q2274" s="3">
        <v>543</v>
      </c>
      <c r="R2274" s="1" t="s">
        <v>1958</v>
      </c>
      <c r="S2274" s="3">
        <v>29</v>
      </c>
      <c r="T2274">
        <v>10</v>
      </c>
      <c r="U2274" t="str">
        <f>IF(Ecommerce_Sales[[#This Row],[Delivery_Time_Days]]&gt;7,"Delay",IF(Ecommerce_Sales[[#This Row],[Delivery_Time_Days]] = 0,"No delivery",IF(Ecommerce_Sales[[#This Row],[Delivery_Time_Days]]&lt;=7,"On-time")))</f>
        <v>Delay</v>
      </c>
      <c r="V2274" s="7">
        <f>Ecommerce_Sales[[#This Row],[Profit]]/Ecommerce_Sales[[#This Row],[Total_Price]]</f>
        <v>0.14917127071823205</v>
      </c>
      <c r="W2274" s="3">
        <v>81</v>
      </c>
      <c r="X2274" s="3"/>
    </row>
    <row r="2275" spans="1:24" x14ac:dyDescent="0.25">
      <c r="A2275" s="1" t="s">
        <v>7179</v>
      </c>
      <c r="B2275" s="1" t="s">
        <v>1295</v>
      </c>
      <c r="C2275" s="1" t="s">
        <v>1296</v>
      </c>
      <c r="D2275" s="1" t="s">
        <v>6967</v>
      </c>
      <c r="E2275" s="1" t="s">
        <v>1954</v>
      </c>
      <c r="F2275" s="2">
        <v>45111</v>
      </c>
      <c r="G2275" s="2">
        <v>45202</v>
      </c>
      <c r="H2275" s="2" t="str">
        <f>TEXT(Ecommerce_Sales[[#This Row],[Order_Date]],"mmmm")</f>
        <v>October</v>
      </c>
      <c r="I2275" s="2" t="str">
        <f>TEXT(Ecommerce_Sales[[#This Row],[Order_Date]],"yyyy")</f>
        <v>2023</v>
      </c>
      <c r="J2275" s="2" t="str">
        <f>TEXT(Ecommerce_Sales[[#This Row],[Order_Date]],"mmmm")</f>
        <v>October</v>
      </c>
      <c r="K2275" s="1" t="s">
        <v>1947</v>
      </c>
      <c r="L2275" s="1" t="s">
        <v>7180</v>
      </c>
      <c r="M2275" s="1" t="s">
        <v>2030</v>
      </c>
      <c r="N2275" s="1" t="s">
        <v>1978</v>
      </c>
      <c r="O2275" s="3">
        <v>933</v>
      </c>
      <c r="P2275">
        <v>4</v>
      </c>
      <c r="Q2275" s="3">
        <v>3732</v>
      </c>
      <c r="R2275" s="1" t="s">
        <v>1951</v>
      </c>
      <c r="S2275" s="3">
        <v>460</v>
      </c>
      <c r="T2275">
        <v>3</v>
      </c>
      <c r="U2275" t="str">
        <f>IF(Ecommerce_Sales[[#This Row],[Delivery_Time_Days]]&gt;7,"Delay",IF(Ecommerce_Sales[[#This Row],[Delivery_Time_Days]] = 0,"No delivery",IF(Ecommerce_Sales[[#This Row],[Delivery_Time_Days]]&lt;=7,"On-time")))</f>
        <v>On-time</v>
      </c>
      <c r="V2275" s="7">
        <f>Ecommerce_Sales[[#This Row],[Profit]]/Ecommerce_Sales[[#This Row],[Total_Price]]</f>
        <v>0.34994640943194</v>
      </c>
      <c r="W2275" s="3">
        <v>1306</v>
      </c>
      <c r="X2275" s="3"/>
    </row>
    <row r="2276" spans="1:24" x14ac:dyDescent="0.25">
      <c r="A2276" s="1" t="s">
        <v>7181</v>
      </c>
      <c r="B2276" s="1" t="s">
        <v>422</v>
      </c>
      <c r="C2276" s="1" t="s">
        <v>423</v>
      </c>
      <c r="D2276" s="1" t="s">
        <v>4626</v>
      </c>
      <c r="E2276" s="1" t="s">
        <v>1946</v>
      </c>
      <c r="F2276" s="2">
        <v>45357</v>
      </c>
      <c r="G2276" s="2">
        <v>44973</v>
      </c>
      <c r="H2276" s="2" t="str">
        <f>TEXT(Ecommerce_Sales[[#This Row],[Order_Date]],"mmmm")</f>
        <v>February</v>
      </c>
      <c r="I2276" s="2" t="str">
        <f>TEXT(Ecommerce_Sales[[#This Row],[Order_Date]],"yyyy")</f>
        <v>2023</v>
      </c>
      <c r="J2276" s="2" t="str">
        <f>TEXT(Ecommerce_Sales[[#This Row],[Order_Date]],"mmmm")</f>
        <v>February</v>
      </c>
      <c r="K2276" s="1" t="s">
        <v>1986</v>
      </c>
      <c r="L2276" s="1" t="s">
        <v>7182</v>
      </c>
      <c r="M2276" s="1" t="s">
        <v>2058</v>
      </c>
      <c r="N2276" s="1" t="s">
        <v>1950</v>
      </c>
      <c r="O2276" s="3">
        <v>572</v>
      </c>
      <c r="P2276">
        <v>4</v>
      </c>
      <c r="Q2276" s="3">
        <v>2287</v>
      </c>
      <c r="R2276" s="1" t="s">
        <v>2008</v>
      </c>
      <c r="S2276" s="3">
        <v>121</v>
      </c>
      <c r="U2276" t="str">
        <f>IF(Ecommerce_Sales[[#This Row],[Delivery_Time_Days]]&gt;7,"Delay",IF(Ecommerce_Sales[[#This Row],[Delivery_Time_Days]] = 0,"No delivery",IF(Ecommerce_Sales[[#This Row],[Delivery_Time_Days]]&lt;=7,"On-time")))</f>
        <v>No delivery</v>
      </c>
      <c r="V2276" s="7">
        <f>Ecommerce_Sales[[#This Row],[Profit]]/Ecommerce_Sales[[#This Row],[Total_Price]]</f>
        <v>0.40008745080892</v>
      </c>
      <c r="W2276" s="3">
        <v>915</v>
      </c>
      <c r="X2276" s="3"/>
    </row>
    <row r="2277" spans="1:24" x14ac:dyDescent="0.25">
      <c r="A2277" s="1" t="s">
        <v>7183</v>
      </c>
      <c r="B2277" s="1" t="s">
        <v>934</v>
      </c>
      <c r="C2277" s="1" t="s">
        <v>935</v>
      </c>
      <c r="D2277" s="1" t="s">
        <v>5497</v>
      </c>
      <c r="E2277" s="1" t="s">
        <v>1961</v>
      </c>
      <c r="F2277" s="2">
        <v>45656</v>
      </c>
      <c r="G2277" s="2">
        <v>45129</v>
      </c>
      <c r="H2277" s="2" t="str">
        <f>TEXT(Ecommerce_Sales[[#This Row],[Order_Date]],"mmmm")</f>
        <v>July</v>
      </c>
      <c r="I2277" s="2" t="str">
        <f>TEXT(Ecommerce_Sales[[#This Row],[Order_Date]],"yyyy")</f>
        <v>2023</v>
      </c>
      <c r="J2277" s="2" t="str">
        <f>TEXT(Ecommerce_Sales[[#This Row],[Order_Date]],"mmmm")</f>
        <v>July</v>
      </c>
      <c r="K2277" s="1" t="s">
        <v>1947</v>
      </c>
      <c r="L2277" s="1" t="s">
        <v>7184</v>
      </c>
      <c r="M2277" s="1" t="s">
        <v>1977</v>
      </c>
      <c r="N2277" s="1" t="s">
        <v>1978</v>
      </c>
      <c r="O2277" s="3">
        <v>162</v>
      </c>
      <c r="P2277">
        <v>6</v>
      </c>
      <c r="Q2277" s="3">
        <v>975</v>
      </c>
      <c r="R2277" s="1" t="s">
        <v>1958</v>
      </c>
      <c r="S2277" s="3">
        <v>105</v>
      </c>
      <c r="T2277">
        <v>9</v>
      </c>
      <c r="U2277" t="str">
        <f>IF(Ecommerce_Sales[[#This Row],[Delivery_Time_Days]]&gt;7,"Delay",IF(Ecommerce_Sales[[#This Row],[Delivery_Time_Days]] = 0,"No delivery",IF(Ecommerce_Sales[[#This Row],[Delivery_Time_Days]]&lt;=7,"On-time")))</f>
        <v>Delay</v>
      </c>
      <c r="V2277" s="7">
        <f>Ecommerce_Sales[[#This Row],[Profit]]/Ecommerce_Sales[[#This Row],[Total_Price]]</f>
        <v>0.34974358974358977</v>
      </c>
      <c r="W2277" s="3">
        <v>341</v>
      </c>
      <c r="X2277" s="3"/>
    </row>
    <row r="2278" spans="1:24" x14ac:dyDescent="0.25">
      <c r="A2278" s="1" t="s">
        <v>7185</v>
      </c>
      <c r="B2278" s="1" t="s">
        <v>926</v>
      </c>
      <c r="C2278" s="1" t="s">
        <v>927</v>
      </c>
      <c r="D2278" s="1" t="s">
        <v>2511</v>
      </c>
      <c r="E2278" s="1" t="s">
        <v>1966</v>
      </c>
      <c r="F2278" s="2">
        <v>45397</v>
      </c>
      <c r="G2278" s="2">
        <v>45452</v>
      </c>
      <c r="H2278" s="2" t="str">
        <f>TEXT(Ecommerce_Sales[[#This Row],[Order_Date]],"mmmm")</f>
        <v>June</v>
      </c>
      <c r="I2278" s="2" t="str">
        <f>TEXT(Ecommerce_Sales[[#This Row],[Order_Date]],"yyyy")</f>
        <v>2024</v>
      </c>
      <c r="J2278" s="2" t="str">
        <f>TEXT(Ecommerce_Sales[[#This Row],[Order_Date]],"mmmm")</f>
        <v>June</v>
      </c>
      <c r="K2278" s="1" t="s">
        <v>1947</v>
      </c>
      <c r="L2278" s="1" t="s">
        <v>7186</v>
      </c>
      <c r="M2278" s="1" t="s">
        <v>1972</v>
      </c>
      <c r="N2278" s="1" t="s">
        <v>1973</v>
      </c>
      <c r="O2278" s="3">
        <v>92</v>
      </c>
      <c r="P2278">
        <v>1</v>
      </c>
      <c r="Q2278" s="3">
        <v>92</v>
      </c>
      <c r="R2278" s="1" t="s">
        <v>1958</v>
      </c>
      <c r="S2278" s="3">
        <v>9</v>
      </c>
      <c r="T2278">
        <v>5</v>
      </c>
      <c r="U2278" t="str">
        <f>IF(Ecommerce_Sales[[#This Row],[Delivery_Time_Days]]&gt;7,"Delay",IF(Ecommerce_Sales[[#This Row],[Delivery_Time_Days]] = 0,"No delivery",IF(Ecommerce_Sales[[#This Row],[Delivery_Time_Days]]&lt;=7,"On-time")))</f>
        <v>On-time</v>
      </c>
      <c r="V2278" s="7">
        <f>Ecommerce_Sales[[#This Row],[Profit]]/Ecommerce_Sales[[#This Row],[Total_Price]]</f>
        <v>0.30434782608695654</v>
      </c>
      <c r="W2278" s="3">
        <v>28</v>
      </c>
      <c r="X2278" s="3"/>
    </row>
    <row r="2279" spans="1:24" x14ac:dyDescent="0.25">
      <c r="A2279" s="1" t="s">
        <v>7187</v>
      </c>
      <c r="B2279" s="1" t="s">
        <v>72</v>
      </c>
      <c r="C2279" s="1" t="s">
        <v>73</v>
      </c>
      <c r="D2279" s="1" t="s">
        <v>3108</v>
      </c>
      <c r="E2279" s="1" t="s">
        <v>1966</v>
      </c>
      <c r="F2279" s="2">
        <v>45502</v>
      </c>
      <c r="G2279" s="2">
        <v>45205</v>
      </c>
      <c r="H2279" s="2" t="str">
        <f>TEXT(Ecommerce_Sales[[#This Row],[Order_Date]],"mmmm")</f>
        <v>October</v>
      </c>
      <c r="I2279" s="2" t="str">
        <f>TEXT(Ecommerce_Sales[[#This Row],[Order_Date]],"yyyy")</f>
        <v>2023</v>
      </c>
      <c r="J2279" s="2" t="str">
        <f>TEXT(Ecommerce_Sales[[#This Row],[Order_Date]],"mmmm")</f>
        <v>October</v>
      </c>
      <c r="K2279" s="1" t="s">
        <v>1947</v>
      </c>
      <c r="L2279" s="1" t="s">
        <v>7188</v>
      </c>
      <c r="M2279" s="1" t="s">
        <v>2026</v>
      </c>
      <c r="N2279" s="1" t="s">
        <v>1978</v>
      </c>
      <c r="O2279" s="3">
        <v>665</v>
      </c>
      <c r="P2279">
        <v>2</v>
      </c>
      <c r="Q2279" s="3">
        <v>1330</v>
      </c>
      <c r="R2279" s="1" t="s">
        <v>1958</v>
      </c>
      <c r="S2279" s="3">
        <v>180</v>
      </c>
      <c r="T2279">
        <v>2</v>
      </c>
      <c r="U2279" t="str">
        <f>IF(Ecommerce_Sales[[#This Row],[Delivery_Time_Days]]&gt;7,"Delay",IF(Ecommerce_Sales[[#This Row],[Delivery_Time_Days]] = 0,"No delivery",IF(Ecommerce_Sales[[#This Row],[Delivery_Time_Days]]&lt;=7,"On-time")))</f>
        <v>On-time</v>
      </c>
      <c r="V2279" s="7">
        <f>Ecommerce_Sales[[#This Row],[Profit]]/Ecommerce_Sales[[#This Row],[Total_Price]]</f>
        <v>0.34962406015037595</v>
      </c>
      <c r="W2279" s="3">
        <v>465</v>
      </c>
      <c r="X2279" s="3"/>
    </row>
    <row r="2280" spans="1:24" x14ac:dyDescent="0.25">
      <c r="A2280" s="1" t="s">
        <v>7189</v>
      </c>
      <c r="B2280" s="1" t="s">
        <v>920</v>
      </c>
      <c r="C2280" s="1" t="s">
        <v>921</v>
      </c>
      <c r="D2280" s="1" t="s">
        <v>2917</v>
      </c>
      <c r="E2280" s="1" t="s">
        <v>1966</v>
      </c>
      <c r="F2280" s="2">
        <v>45189</v>
      </c>
      <c r="G2280" s="2">
        <v>44970</v>
      </c>
      <c r="H2280" s="2" t="str">
        <f>TEXT(Ecommerce_Sales[[#This Row],[Order_Date]],"mmmm")</f>
        <v>February</v>
      </c>
      <c r="I2280" s="2" t="str">
        <f>TEXT(Ecommerce_Sales[[#This Row],[Order_Date]],"yyyy")</f>
        <v>2023</v>
      </c>
      <c r="J2280" s="2" t="str">
        <f>TEXT(Ecommerce_Sales[[#This Row],[Order_Date]],"mmmm")</f>
        <v>February</v>
      </c>
      <c r="K2280" s="1" t="s">
        <v>1947</v>
      </c>
      <c r="L2280" s="1" t="s">
        <v>7190</v>
      </c>
      <c r="M2280" s="1" t="s">
        <v>2104</v>
      </c>
      <c r="N2280" s="1" t="s">
        <v>1978</v>
      </c>
      <c r="O2280" s="3">
        <v>397</v>
      </c>
      <c r="P2280">
        <v>1</v>
      </c>
      <c r="Q2280" s="3">
        <v>397</v>
      </c>
      <c r="R2280" s="1" t="s">
        <v>2008</v>
      </c>
      <c r="S2280" s="3">
        <v>34</v>
      </c>
      <c r="T2280">
        <v>2</v>
      </c>
      <c r="U2280" t="str">
        <f>IF(Ecommerce_Sales[[#This Row],[Delivery_Time_Days]]&gt;7,"Delay",IF(Ecommerce_Sales[[#This Row],[Delivery_Time_Days]] = 0,"No delivery",IF(Ecommerce_Sales[[#This Row],[Delivery_Time_Days]]&lt;=7,"On-time")))</f>
        <v>On-time</v>
      </c>
      <c r="V2280" s="7">
        <f>Ecommerce_Sales[[#This Row],[Profit]]/Ecommerce_Sales[[#This Row],[Total_Price]]</f>
        <v>0.3501259445843829</v>
      </c>
      <c r="W2280" s="3">
        <v>139</v>
      </c>
      <c r="X2280" s="3"/>
    </row>
    <row r="2281" spans="1:24" x14ac:dyDescent="0.25">
      <c r="A2281" s="1" t="s">
        <v>7191</v>
      </c>
      <c r="B2281" s="1" t="s">
        <v>56</v>
      </c>
      <c r="C2281" s="1" t="s">
        <v>887</v>
      </c>
      <c r="D2281" s="1" t="s">
        <v>3850</v>
      </c>
      <c r="E2281" s="1" t="s">
        <v>1981</v>
      </c>
      <c r="F2281" s="2">
        <v>45488</v>
      </c>
      <c r="G2281" s="2">
        <v>45108</v>
      </c>
      <c r="H2281" s="2" t="str">
        <f>TEXT(Ecommerce_Sales[[#This Row],[Order_Date]],"mmmm")</f>
        <v>July</v>
      </c>
      <c r="I2281" s="2" t="str">
        <f>TEXT(Ecommerce_Sales[[#This Row],[Order_Date]],"yyyy")</f>
        <v>2023</v>
      </c>
      <c r="J2281" s="2" t="str">
        <f>TEXT(Ecommerce_Sales[[#This Row],[Order_Date]],"mmmm")</f>
        <v>July</v>
      </c>
      <c r="K2281" s="1" t="s">
        <v>1986</v>
      </c>
      <c r="L2281" s="1" t="s">
        <v>7192</v>
      </c>
      <c r="M2281" s="1" t="s">
        <v>2026</v>
      </c>
      <c r="N2281" s="1" t="s">
        <v>1978</v>
      </c>
      <c r="O2281" s="3">
        <v>549</v>
      </c>
      <c r="P2281">
        <v>6</v>
      </c>
      <c r="Q2281" s="3">
        <v>3297</v>
      </c>
      <c r="R2281" s="1" t="s">
        <v>1958</v>
      </c>
      <c r="S2281" s="3">
        <v>199</v>
      </c>
      <c r="U2281" t="str">
        <f>IF(Ecommerce_Sales[[#This Row],[Delivery_Time_Days]]&gt;7,"Delay",IF(Ecommerce_Sales[[#This Row],[Delivery_Time_Days]] = 0,"No delivery",IF(Ecommerce_Sales[[#This Row],[Delivery_Time_Days]]&lt;=7,"On-time")))</f>
        <v>No delivery</v>
      </c>
      <c r="V2281" s="7">
        <f>Ecommerce_Sales[[#This Row],[Profit]]/Ecommerce_Sales[[#This Row],[Total_Price]]</f>
        <v>0.3500151653017895</v>
      </c>
      <c r="W2281" s="3">
        <v>1154</v>
      </c>
      <c r="X2281" s="3"/>
    </row>
    <row r="2282" spans="1:24" x14ac:dyDescent="0.25">
      <c r="A2282" s="1" t="s">
        <v>7193</v>
      </c>
      <c r="B2282" s="1" t="s">
        <v>1106</v>
      </c>
      <c r="C2282" s="1" t="s">
        <v>1107</v>
      </c>
      <c r="D2282" s="1" t="s">
        <v>6934</v>
      </c>
      <c r="E2282" s="1" t="s">
        <v>1961</v>
      </c>
      <c r="F2282" s="2">
        <v>45522</v>
      </c>
      <c r="G2282" s="2">
        <v>45566</v>
      </c>
      <c r="H2282" s="2" t="str">
        <f>TEXT(Ecommerce_Sales[[#This Row],[Order_Date]],"mmmm")</f>
        <v>October</v>
      </c>
      <c r="I2282" s="2" t="str">
        <f>TEXT(Ecommerce_Sales[[#This Row],[Order_Date]],"yyyy")</f>
        <v>2024</v>
      </c>
      <c r="J2282" s="2" t="str">
        <f>TEXT(Ecommerce_Sales[[#This Row],[Order_Date]],"mmmm")</f>
        <v>October</v>
      </c>
      <c r="K2282" s="1" t="s">
        <v>1947</v>
      </c>
      <c r="L2282" s="1" t="s">
        <v>7194</v>
      </c>
      <c r="M2282" s="1" t="s">
        <v>2072</v>
      </c>
      <c r="N2282" s="1" t="s">
        <v>1950</v>
      </c>
      <c r="O2282" s="3">
        <v>1156</v>
      </c>
      <c r="P2282">
        <v>3</v>
      </c>
      <c r="Q2282" s="3">
        <v>3468</v>
      </c>
      <c r="R2282" s="1" t="s">
        <v>1958</v>
      </c>
      <c r="S2282" s="3">
        <v>410</v>
      </c>
      <c r="T2282">
        <v>5</v>
      </c>
      <c r="U2282" t="str">
        <f>IF(Ecommerce_Sales[[#This Row],[Delivery_Time_Days]]&gt;7,"Delay",IF(Ecommerce_Sales[[#This Row],[Delivery_Time_Days]] = 0,"No delivery",IF(Ecommerce_Sales[[#This Row],[Delivery_Time_Days]]&lt;=7,"On-time")))</f>
        <v>On-time</v>
      </c>
      <c r="V2282" s="7">
        <f>Ecommerce_Sales[[#This Row],[Profit]]/Ecommerce_Sales[[#This Row],[Total_Price]]</f>
        <v>0.39994232987312572</v>
      </c>
      <c r="W2282" s="3">
        <v>1387</v>
      </c>
      <c r="X2282" s="3"/>
    </row>
    <row r="2283" spans="1:24" x14ac:dyDescent="0.25">
      <c r="A2283" s="1" t="s">
        <v>7195</v>
      </c>
      <c r="B2283" s="1" t="s">
        <v>398</v>
      </c>
      <c r="C2283" s="1" t="s">
        <v>399</v>
      </c>
      <c r="D2283" s="1" t="s">
        <v>2152</v>
      </c>
      <c r="E2283" s="1" t="s">
        <v>1961</v>
      </c>
      <c r="F2283" s="2">
        <v>44980</v>
      </c>
      <c r="G2283" s="2">
        <v>45144</v>
      </c>
      <c r="H2283" s="2" t="str">
        <f>TEXT(Ecommerce_Sales[[#This Row],[Order_Date]],"mmmm")</f>
        <v>August</v>
      </c>
      <c r="I2283" s="2" t="str">
        <f>TEXT(Ecommerce_Sales[[#This Row],[Order_Date]],"yyyy")</f>
        <v>2023</v>
      </c>
      <c r="J2283" s="2" t="str">
        <f>TEXT(Ecommerce_Sales[[#This Row],[Order_Date]],"mmmm")</f>
        <v>August</v>
      </c>
      <c r="K2283" s="1" t="s">
        <v>1947</v>
      </c>
      <c r="L2283" s="1" t="s">
        <v>7196</v>
      </c>
      <c r="M2283" s="1" t="s">
        <v>1963</v>
      </c>
      <c r="N2283" s="1" t="s">
        <v>1957</v>
      </c>
      <c r="O2283" s="3">
        <v>104</v>
      </c>
      <c r="P2283">
        <v>5</v>
      </c>
      <c r="Q2283" s="3">
        <v>518</v>
      </c>
      <c r="R2283" s="1" t="s">
        <v>1951</v>
      </c>
      <c r="S2283" s="3">
        <v>33</v>
      </c>
      <c r="T2283">
        <v>3</v>
      </c>
      <c r="U2283" t="str">
        <f>IF(Ecommerce_Sales[[#This Row],[Delivery_Time_Days]]&gt;7,"Delay",IF(Ecommerce_Sales[[#This Row],[Delivery_Time_Days]] = 0,"No delivery",IF(Ecommerce_Sales[[#This Row],[Delivery_Time_Days]]&lt;=7,"On-time")))</f>
        <v>On-time</v>
      </c>
      <c r="V2283" s="7">
        <f>Ecommerce_Sales[[#This Row],[Profit]]/Ecommerce_Sales[[#This Row],[Total_Price]]</f>
        <v>0.15057915057915058</v>
      </c>
      <c r="W2283" s="3">
        <v>78</v>
      </c>
      <c r="X2283" s="3"/>
    </row>
    <row r="2284" spans="1:24" x14ac:dyDescent="0.25">
      <c r="A2284" s="1" t="s">
        <v>7197</v>
      </c>
      <c r="B2284" s="1" t="s">
        <v>32</v>
      </c>
      <c r="C2284" s="1" t="s">
        <v>33</v>
      </c>
      <c r="D2284" s="1" t="s">
        <v>2118</v>
      </c>
      <c r="E2284" s="1" t="s">
        <v>1961</v>
      </c>
      <c r="F2284" s="2">
        <v>45247</v>
      </c>
      <c r="G2284" s="2">
        <v>45283</v>
      </c>
      <c r="H2284" s="2" t="str">
        <f>TEXT(Ecommerce_Sales[[#This Row],[Order_Date]],"mmmm")</f>
        <v>December</v>
      </c>
      <c r="I2284" s="2" t="str">
        <f>TEXT(Ecommerce_Sales[[#This Row],[Order_Date]],"yyyy")</f>
        <v>2023</v>
      </c>
      <c r="J2284" s="2" t="str">
        <f>TEXT(Ecommerce_Sales[[#This Row],[Order_Date]],"mmmm")</f>
        <v>December</v>
      </c>
      <c r="K2284" s="1" t="s">
        <v>1947</v>
      </c>
      <c r="L2284" s="1" t="s">
        <v>7198</v>
      </c>
      <c r="M2284" s="1" t="s">
        <v>2247</v>
      </c>
      <c r="N2284" s="1" t="s">
        <v>1957</v>
      </c>
      <c r="O2284" s="3">
        <v>1719</v>
      </c>
      <c r="P2284">
        <v>6</v>
      </c>
      <c r="Q2284" s="3">
        <v>10312</v>
      </c>
      <c r="R2284" s="1" t="s">
        <v>1958</v>
      </c>
      <c r="S2284" s="3">
        <v>1270</v>
      </c>
      <c r="T2284">
        <v>2</v>
      </c>
      <c r="U2284" t="str">
        <f>IF(Ecommerce_Sales[[#This Row],[Delivery_Time_Days]]&gt;7,"Delay",IF(Ecommerce_Sales[[#This Row],[Delivery_Time_Days]] = 0,"No delivery",IF(Ecommerce_Sales[[#This Row],[Delivery_Time_Days]]&lt;=7,"On-time")))</f>
        <v>On-time</v>
      </c>
      <c r="V2284" s="7">
        <f>Ecommerce_Sales[[#This Row],[Profit]]/Ecommerce_Sales[[#This Row],[Total_Price]]</f>
        <v>0.15001939487975174</v>
      </c>
      <c r="W2284" s="3">
        <v>1547</v>
      </c>
      <c r="X2284" s="3"/>
    </row>
    <row r="2285" spans="1:24" x14ac:dyDescent="0.25">
      <c r="A2285" s="1" t="s">
        <v>7199</v>
      </c>
      <c r="B2285" s="1" t="s">
        <v>8</v>
      </c>
      <c r="C2285" s="1" t="s">
        <v>9</v>
      </c>
      <c r="D2285" s="1" t="s">
        <v>5124</v>
      </c>
      <c r="E2285" s="1" t="s">
        <v>2005</v>
      </c>
      <c r="F2285" s="2">
        <v>45264</v>
      </c>
      <c r="G2285" s="2">
        <v>45583</v>
      </c>
      <c r="H2285" s="2" t="str">
        <f>TEXT(Ecommerce_Sales[[#This Row],[Order_Date]],"mmmm")</f>
        <v>October</v>
      </c>
      <c r="I2285" s="2" t="str">
        <f>TEXT(Ecommerce_Sales[[#This Row],[Order_Date]],"yyyy")</f>
        <v>2024</v>
      </c>
      <c r="J2285" s="2" t="str">
        <f>TEXT(Ecommerce_Sales[[#This Row],[Order_Date]],"mmmm")</f>
        <v>October</v>
      </c>
      <c r="K2285" s="1" t="s">
        <v>1947</v>
      </c>
      <c r="L2285" s="1" t="s">
        <v>3576</v>
      </c>
      <c r="M2285" s="1" t="s">
        <v>1949</v>
      </c>
      <c r="N2285" s="1" t="s">
        <v>1950</v>
      </c>
      <c r="O2285" s="3">
        <v>846</v>
      </c>
      <c r="P2285">
        <v>1</v>
      </c>
      <c r="Q2285" s="3">
        <v>846</v>
      </c>
      <c r="R2285" s="1" t="s">
        <v>2016</v>
      </c>
      <c r="S2285" s="3">
        <v>57</v>
      </c>
      <c r="T2285">
        <v>6</v>
      </c>
      <c r="U2285" t="str">
        <f>IF(Ecommerce_Sales[[#This Row],[Delivery_Time_Days]]&gt;7,"Delay",IF(Ecommerce_Sales[[#This Row],[Delivery_Time_Days]] = 0,"No delivery",IF(Ecommerce_Sales[[#This Row],[Delivery_Time_Days]]&lt;=7,"On-time")))</f>
        <v>On-time</v>
      </c>
      <c r="V2285" s="7">
        <f>Ecommerce_Sales[[#This Row],[Profit]]/Ecommerce_Sales[[#This Row],[Total_Price]]</f>
        <v>0.39952718676122934</v>
      </c>
      <c r="W2285" s="3">
        <v>338</v>
      </c>
      <c r="X2285" s="3"/>
    </row>
    <row r="2286" spans="1:24" x14ac:dyDescent="0.25">
      <c r="A2286" s="1" t="s">
        <v>7200</v>
      </c>
      <c r="B2286" s="1" t="s">
        <v>885</v>
      </c>
      <c r="C2286" s="1" t="s">
        <v>886</v>
      </c>
      <c r="D2286" s="1" t="s">
        <v>2970</v>
      </c>
      <c r="E2286" s="1" t="s">
        <v>1954</v>
      </c>
      <c r="F2286" s="2">
        <v>44973</v>
      </c>
      <c r="G2286" s="2">
        <v>45171</v>
      </c>
      <c r="H2286" s="2" t="str">
        <f>TEXT(Ecommerce_Sales[[#This Row],[Order_Date]],"mmmm")</f>
        <v>September</v>
      </c>
      <c r="I2286" s="2" t="str">
        <f>TEXT(Ecommerce_Sales[[#This Row],[Order_Date]],"yyyy")</f>
        <v>2023</v>
      </c>
      <c r="J2286" s="2" t="str">
        <f>TEXT(Ecommerce_Sales[[#This Row],[Order_Date]],"mmmm")</f>
        <v>September</v>
      </c>
      <c r="K2286" s="1" t="s">
        <v>1947</v>
      </c>
      <c r="L2286" s="1" t="s">
        <v>7201</v>
      </c>
      <c r="M2286" s="1" t="s">
        <v>2104</v>
      </c>
      <c r="N2286" s="1" t="s">
        <v>1978</v>
      </c>
      <c r="O2286" s="3">
        <v>1083</v>
      </c>
      <c r="P2286">
        <v>4</v>
      </c>
      <c r="Q2286" s="3">
        <v>4333</v>
      </c>
      <c r="R2286" s="1" t="s">
        <v>1951</v>
      </c>
      <c r="S2286" s="3">
        <v>430</v>
      </c>
      <c r="T2286">
        <v>2</v>
      </c>
      <c r="U2286" t="str">
        <f>IF(Ecommerce_Sales[[#This Row],[Delivery_Time_Days]]&gt;7,"Delay",IF(Ecommerce_Sales[[#This Row],[Delivery_Time_Days]] = 0,"No delivery",IF(Ecommerce_Sales[[#This Row],[Delivery_Time_Days]]&lt;=7,"On-time")))</f>
        <v>On-time</v>
      </c>
      <c r="V2286" s="7">
        <f>Ecommerce_Sales[[#This Row],[Profit]]/Ecommerce_Sales[[#This Row],[Total_Price]]</f>
        <v>0.35010385414262635</v>
      </c>
      <c r="W2286" s="3">
        <v>1517</v>
      </c>
      <c r="X2286" s="3"/>
    </row>
    <row r="2287" spans="1:24" x14ac:dyDescent="0.25">
      <c r="A2287" s="1" t="s">
        <v>7202</v>
      </c>
      <c r="B2287" s="1" t="s">
        <v>406</v>
      </c>
      <c r="C2287" s="1" t="s">
        <v>407</v>
      </c>
      <c r="D2287" s="1" t="s">
        <v>3785</v>
      </c>
      <c r="E2287" s="1" t="s">
        <v>1946</v>
      </c>
      <c r="F2287" s="2">
        <v>45192</v>
      </c>
      <c r="G2287" s="2">
        <v>44944</v>
      </c>
      <c r="H2287" s="2" t="str">
        <f>TEXT(Ecommerce_Sales[[#This Row],[Order_Date]],"mmmm")</f>
        <v>January</v>
      </c>
      <c r="I2287" s="2" t="str">
        <f>TEXT(Ecommerce_Sales[[#This Row],[Order_Date]],"yyyy")</f>
        <v>2023</v>
      </c>
      <c r="J2287" s="2" t="str">
        <f>TEXT(Ecommerce_Sales[[#This Row],[Order_Date]],"mmmm")</f>
        <v>January</v>
      </c>
      <c r="K2287" s="1" t="s">
        <v>1947</v>
      </c>
      <c r="L2287" s="1" t="s">
        <v>3778</v>
      </c>
      <c r="M2287" s="1" t="s">
        <v>2026</v>
      </c>
      <c r="N2287" s="1" t="s">
        <v>1978</v>
      </c>
      <c r="O2287" s="3">
        <v>68</v>
      </c>
      <c r="P2287">
        <v>3</v>
      </c>
      <c r="Q2287" s="3">
        <v>204</v>
      </c>
      <c r="R2287" s="1" t="s">
        <v>1958</v>
      </c>
      <c r="S2287" s="3">
        <v>23</v>
      </c>
      <c r="T2287">
        <v>9</v>
      </c>
      <c r="U2287" t="str">
        <f>IF(Ecommerce_Sales[[#This Row],[Delivery_Time_Days]]&gt;7,"Delay",IF(Ecommerce_Sales[[#This Row],[Delivery_Time_Days]] = 0,"No delivery",IF(Ecommerce_Sales[[#This Row],[Delivery_Time_Days]]&lt;=7,"On-time")))</f>
        <v>Delay</v>
      </c>
      <c r="V2287" s="7">
        <f>Ecommerce_Sales[[#This Row],[Profit]]/Ecommerce_Sales[[#This Row],[Total_Price]]</f>
        <v>0.35294117647058826</v>
      </c>
      <c r="W2287" s="3">
        <v>72</v>
      </c>
      <c r="X2287" s="3"/>
    </row>
    <row r="2288" spans="1:24" x14ac:dyDescent="0.25">
      <c r="A2288" s="1" t="s">
        <v>7203</v>
      </c>
      <c r="B2288" s="1" t="s">
        <v>1285</v>
      </c>
      <c r="C2288" s="1" t="s">
        <v>1286</v>
      </c>
      <c r="D2288" s="1" t="s">
        <v>2442</v>
      </c>
      <c r="E2288" s="1" t="s">
        <v>2005</v>
      </c>
      <c r="F2288" s="2">
        <v>45169</v>
      </c>
      <c r="G2288" s="2">
        <v>45285</v>
      </c>
      <c r="H2288" s="2" t="str">
        <f>TEXT(Ecommerce_Sales[[#This Row],[Order_Date]],"mmmm")</f>
        <v>December</v>
      </c>
      <c r="I2288" s="2" t="str">
        <f>TEXT(Ecommerce_Sales[[#This Row],[Order_Date]],"yyyy")</f>
        <v>2023</v>
      </c>
      <c r="J2288" s="2" t="str">
        <f>TEXT(Ecommerce_Sales[[#This Row],[Order_Date]],"mmmm")</f>
        <v>December</v>
      </c>
      <c r="K2288" s="1" t="s">
        <v>1947</v>
      </c>
      <c r="L2288" s="1" t="s">
        <v>7204</v>
      </c>
      <c r="M2288" s="1" t="s">
        <v>1998</v>
      </c>
      <c r="N2288" s="1" t="s">
        <v>1973</v>
      </c>
      <c r="O2288" s="3">
        <v>111</v>
      </c>
      <c r="P2288">
        <v>4</v>
      </c>
      <c r="Q2288" s="3">
        <v>442</v>
      </c>
      <c r="R2288" s="1" t="s">
        <v>1958</v>
      </c>
      <c r="S2288" s="3">
        <v>34</v>
      </c>
      <c r="T2288">
        <v>5</v>
      </c>
      <c r="U2288" t="str">
        <f>IF(Ecommerce_Sales[[#This Row],[Delivery_Time_Days]]&gt;7,"Delay",IF(Ecommerce_Sales[[#This Row],[Delivery_Time_Days]] = 0,"No delivery",IF(Ecommerce_Sales[[#This Row],[Delivery_Time_Days]]&lt;=7,"On-time")))</f>
        <v>On-time</v>
      </c>
      <c r="V2288" s="7">
        <f>Ecommerce_Sales[[#This Row],[Profit]]/Ecommerce_Sales[[#This Row],[Total_Price]]</f>
        <v>0.3009049773755656</v>
      </c>
      <c r="W2288" s="3">
        <v>133</v>
      </c>
      <c r="X2288" s="3"/>
    </row>
    <row r="2289" spans="1:24" x14ac:dyDescent="0.25">
      <c r="A2289" s="1" t="s">
        <v>7205</v>
      </c>
      <c r="B2289" s="1" t="s">
        <v>266</v>
      </c>
      <c r="C2289" s="1" t="s">
        <v>267</v>
      </c>
      <c r="D2289" s="1" t="s">
        <v>3456</v>
      </c>
      <c r="E2289" s="1" t="s">
        <v>1996</v>
      </c>
      <c r="F2289" s="2">
        <v>45560</v>
      </c>
      <c r="G2289" s="2">
        <v>45648</v>
      </c>
      <c r="H2289" s="2" t="str">
        <f>TEXT(Ecommerce_Sales[[#This Row],[Order_Date]],"mmmm")</f>
        <v>December</v>
      </c>
      <c r="I2289" s="2" t="str">
        <f>TEXT(Ecommerce_Sales[[#This Row],[Order_Date]],"yyyy")</f>
        <v>2024</v>
      </c>
      <c r="J2289" s="2" t="str">
        <f>TEXT(Ecommerce_Sales[[#This Row],[Order_Date]],"mmmm")</f>
        <v>December</v>
      </c>
      <c r="K2289" s="1" t="s">
        <v>1947</v>
      </c>
      <c r="L2289" s="1" t="s">
        <v>2478</v>
      </c>
      <c r="M2289" s="1" t="s">
        <v>1963</v>
      </c>
      <c r="N2289" s="1" t="s">
        <v>1957</v>
      </c>
      <c r="O2289" s="3">
        <v>135</v>
      </c>
      <c r="P2289">
        <v>6</v>
      </c>
      <c r="Q2289" s="3">
        <v>811</v>
      </c>
      <c r="R2289" s="1" t="s">
        <v>1958</v>
      </c>
      <c r="S2289" s="3">
        <v>79</v>
      </c>
      <c r="T2289">
        <v>4</v>
      </c>
      <c r="U2289" t="str">
        <f>IF(Ecommerce_Sales[[#This Row],[Delivery_Time_Days]]&gt;7,"Delay",IF(Ecommerce_Sales[[#This Row],[Delivery_Time_Days]] = 0,"No delivery",IF(Ecommerce_Sales[[#This Row],[Delivery_Time_Days]]&lt;=7,"On-time")))</f>
        <v>On-time</v>
      </c>
      <c r="V2289" s="7">
        <f>Ecommerce_Sales[[#This Row],[Profit]]/Ecommerce_Sales[[#This Row],[Total_Price]]</f>
        <v>0.1504315659679408</v>
      </c>
      <c r="W2289" s="3">
        <v>122</v>
      </c>
      <c r="X2289" s="3"/>
    </row>
    <row r="2290" spans="1:24" x14ac:dyDescent="0.25">
      <c r="A2290" s="1" t="s">
        <v>7206</v>
      </c>
      <c r="B2290" s="1" t="s">
        <v>124</v>
      </c>
      <c r="C2290" s="1" t="s">
        <v>125</v>
      </c>
      <c r="D2290" s="1" t="s">
        <v>2702</v>
      </c>
      <c r="E2290" s="1" t="s">
        <v>1954</v>
      </c>
      <c r="F2290" s="2">
        <v>44985</v>
      </c>
      <c r="G2290" s="2">
        <v>45213</v>
      </c>
      <c r="H2290" s="2" t="str">
        <f>TEXT(Ecommerce_Sales[[#This Row],[Order_Date]],"mmmm")</f>
        <v>October</v>
      </c>
      <c r="I2290" s="2" t="str">
        <f>TEXT(Ecommerce_Sales[[#This Row],[Order_Date]],"yyyy")</f>
        <v>2023</v>
      </c>
      <c r="J2290" s="2" t="str">
        <f>TEXT(Ecommerce_Sales[[#This Row],[Order_Date]],"mmmm")</f>
        <v>October</v>
      </c>
      <c r="K2290" s="1" t="s">
        <v>1947</v>
      </c>
      <c r="L2290" s="1" t="s">
        <v>7207</v>
      </c>
      <c r="M2290" s="1" t="s">
        <v>2079</v>
      </c>
      <c r="N2290" s="1" t="s">
        <v>1973</v>
      </c>
      <c r="O2290" s="3">
        <v>1121</v>
      </c>
      <c r="P2290">
        <v>4</v>
      </c>
      <c r="Q2290" s="3">
        <v>4486</v>
      </c>
      <c r="R2290" s="1" t="s">
        <v>1951</v>
      </c>
      <c r="S2290" s="3">
        <v>456</v>
      </c>
      <c r="T2290">
        <v>2</v>
      </c>
      <c r="U2290" t="str">
        <f>IF(Ecommerce_Sales[[#This Row],[Delivery_Time_Days]]&gt;7,"Delay",IF(Ecommerce_Sales[[#This Row],[Delivery_Time_Days]] = 0,"No delivery",IF(Ecommerce_Sales[[#This Row],[Delivery_Time_Days]]&lt;=7,"On-time")))</f>
        <v>On-time</v>
      </c>
      <c r="V2290" s="7">
        <f>Ecommerce_Sales[[#This Row],[Profit]]/Ecommerce_Sales[[#This Row],[Total_Price]]</f>
        <v>0.30004458314757021</v>
      </c>
      <c r="W2290" s="3">
        <v>1346</v>
      </c>
      <c r="X2290" s="3"/>
    </row>
    <row r="2291" spans="1:24" x14ac:dyDescent="0.25">
      <c r="A2291" s="1" t="s">
        <v>7208</v>
      </c>
      <c r="B2291" s="1" t="s">
        <v>1886</v>
      </c>
      <c r="C2291" s="1" t="s">
        <v>1887</v>
      </c>
      <c r="D2291" s="1" t="s">
        <v>4509</v>
      </c>
      <c r="E2291" s="1" t="s">
        <v>1981</v>
      </c>
      <c r="F2291" s="2">
        <v>45050</v>
      </c>
      <c r="G2291" s="2">
        <v>45052</v>
      </c>
      <c r="H2291" s="2" t="str">
        <f>TEXT(Ecommerce_Sales[[#This Row],[Order_Date]],"mmmm")</f>
        <v>May</v>
      </c>
      <c r="I2291" s="2" t="str">
        <f>TEXT(Ecommerce_Sales[[#This Row],[Order_Date]],"yyyy")</f>
        <v>2023</v>
      </c>
      <c r="J2291" s="2" t="str">
        <f>TEXT(Ecommerce_Sales[[#This Row],[Order_Date]],"mmmm")</f>
        <v>May</v>
      </c>
      <c r="K2291" s="1" t="s">
        <v>1947</v>
      </c>
      <c r="L2291" s="1" t="s">
        <v>7209</v>
      </c>
      <c r="M2291" s="1" t="s">
        <v>2030</v>
      </c>
      <c r="N2291" s="1" t="s">
        <v>1978</v>
      </c>
      <c r="O2291" s="3">
        <v>506</v>
      </c>
      <c r="P2291">
        <v>1</v>
      </c>
      <c r="Q2291" s="3">
        <v>506</v>
      </c>
      <c r="R2291" s="1" t="s">
        <v>1951</v>
      </c>
      <c r="S2291" s="3">
        <v>38</v>
      </c>
      <c r="T2291">
        <v>3</v>
      </c>
      <c r="U2291" t="str">
        <f>IF(Ecommerce_Sales[[#This Row],[Delivery_Time_Days]]&gt;7,"Delay",IF(Ecommerce_Sales[[#This Row],[Delivery_Time_Days]] = 0,"No delivery",IF(Ecommerce_Sales[[#This Row],[Delivery_Time_Days]]&lt;=7,"On-time")))</f>
        <v>On-time</v>
      </c>
      <c r="V2291" s="7">
        <f>Ecommerce_Sales[[#This Row],[Profit]]/Ecommerce_Sales[[#This Row],[Total_Price]]</f>
        <v>0.34980237154150196</v>
      </c>
      <c r="W2291" s="3">
        <v>177</v>
      </c>
      <c r="X2291" s="3"/>
    </row>
    <row r="2292" spans="1:24" x14ac:dyDescent="0.25">
      <c r="A2292" s="1" t="s">
        <v>7210</v>
      </c>
      <c r="B2292" s="1" t="s">
        <v>881</v>
      </c>
      <c r="C2292" s="1" t="s">
        <v>882</v>
      </c>
      <c r="D2292" s="1" t="s">
        <v>2770</v>
      </c>
      <c r="E2292" s="1" t="s">
        <v>1954</v>
      </c>
      <c r="F2292" s="2">
        <v>45222</v>
      </c>
      <c r="G2292" s="2">
        <v>45158</v>
      </c>
      <c r="H2292" s="2" t="str">
        <f>TEXT(Ecommerce_Sales[[#This Row],[Order_Date]],"mmmm")</f>
        <v>August</v>
      </c>
      <c r="I2292" s="2" t="str">
        <f>TEXT(Ecommerce_Sales[[#This Row],[Order_Date]],"yyyy")</f>
        <v>2023</v>
      </c>
      <c r="J2292" s="2" t="str">
        <f>TEXT(Ecommerce_Sales[[#This Row],[Order_Date]],"mmmm")</f>
        <v>August</v>
      </c>
      <c r="K2292" s="1" t="s">
        <v>1947</v>
      </c>
      <c r="L2292" s="1" t="s">
        <v>6453</v>
      </c>
      <c r="M2292" s="1" t="s">
        <v>2104</v>
      </c>
      <c r="N2292" s="1" t="s">
        <v>1978</v>
      </c>
      <c r="O2292" s="3">
        <v>1041</v>
      </c>
      <c r="P2292">
        <v>1</v>
      </c>
      <c r="Q2292" s="3">
        <v>1041</v>
      </c>
      <c r="R2292" s="1" t="s">
        <v>1951</v>
      </c>
      <c r="S2292" s="3">
        <v>138</v>
      </c>
      <c r="T2292">
        <v>6</v>
      </c>
      <c r="U2292" t="str">
        <f>IF(Ecommerce_Sales[[#This Row],[Delivery_Time_Days]]&gt;7,"Delay",IF(Ecommerce_Sales[[#This Row],[Delivery_Time_Days]] = 0,"No delivery",IF(Ecommerce_Sales[[#This Row],[Delivery_Time_Days]]&lt;=7,"On-time")))</f>
        <v>On-time</v>
      </c>
      <c r="V2292" s="7">
        <f>Ecommerce_Sales[[#This Row],[Profit]]/Ecommerce_Sales[[#This Row],[Total_Price]]</f>
        <v>0.34966378482228627</v>
      </c>
      <c r="W2292" s="3">
        <v>364</v>
      </c>
      <c r="X2292" s="3"/>
    </row>
    <row r="2293" spans="1:24" x14ac:dyDescent="0.25">
      <c r="A2293" s="1" t="s">
        <v>7211</v>
      </c>
      <c r="B2293" s="1" t="s">
        <v>834</v>
      </c>
      <c r="C2293" s="1" t="s">
        <v>835</v>
      </c>
      <c r="D2293" s="1" t="s">
        <v>3164</v>
      </c>
      <c r="E2293" s="1" t="s">
        <v>2005</v>
      </c>
      <c r="F2293" s="2">
        <v>45209</v>
      </c>
      <c r="G2293" s="2">
        <v>45455</v>
      </c>
      <c r="H2293" s="2" t="str">
        <f>TEXT(Ecommerce_Sales[[#This Row],[Order_Date]],"mmmm")</f>
        <v>June</v>
      </c>
      <c r="I2293" s="2" t="str">
        <f>TEXT(Ecommerce_Sales[[#This Row],[Order_Date]],"yyyy")</f>
        <v>2024</v>
      </c>
      <c r="J2293" s="2" t="str">
        <f>TEXT(Ecommerce_Sales[[#This Row],[Order_Date]],"mmmm")</f>
        <v>June</v>
      </c>
      <c r="K2293" s="1" t="s">
        <v>1947</v>
      </c>
      <c r="L2293" s="1" t="s">
        <v>7212</v>
      </c>
      <c r="M2293" s="1" t="s">
        <v>1949</v>
      </c>
      <c r="N2293" s="1" t="s">
        <v>1950</v>
      </c>
      <c r="O2293" s="3">
        <v>1185</v>
      </c>
      <c r="P2293">
        <v>1</v>
      </c>
      <c r="Q2293" s="3">
        <v>1185</v>
      </c>
      <c r="R2293" s="1" t="s">
        <v>2008</v>
      </c>
      <c r="S2293" s="3">
        <v>133</v>
      </c>
      <c r="T2293">
        <v>4</v>
      </c>
      <c r="U2293" t="str">
        <f>IF(Ecommerce_Sales[[#This Row],[Delivery_Time_Days]]&gt;7,"Delay",IF(Ecommerce_Sales[[#This Row],[Delivery_Time_Days]] = 0,"No delivery",IF(Ecommerce_Sales[[#This Row],[Delivery_Time_Days]]&lt;=7,"On-time")))</f>
        <v>On-time</v>
      </c>
      <c r="V2293" s="7">
        <f>Ecommerce_Sales[[#This Row],[Profit]]/Ecommerce_Sales[[#This Row],[Total_Price]]</f>
        <v>0.4</v>
      </c>
      <c r="W2293" s="3">
        <v>474</v>
      </c>
      <c r="X2293" s="3"/>
    </row>
    <row r="2294" spans="1:24" x14ac:dyDescent="0.25">
      <c r="A2294" s="1" t="s">
        <v>7213</v>
      </c>
      <c r="B2294" s="1" t="s">
        <v>629</v>
      </c>
      <c r="C2294" s="1" t="s">
        <v>630</v>
      </c>
      <c r="D2294" s="1" t="s">
        <v>6713</v>
      </c>
      <c r="E2294" s="1" t="s">
        <v>1954</v>
      </c>
      <c r="F2294" s="2">
        <v>45040</v>
      </c>
      <c r="G2294" s="2">
        <v>45258</v>
      </c>
      <c r="H2294" s="2" t="str">
        <f>TEXT(Ecommerce_Sales[[#This Row],[Order_Date]],"mmmm")</f>
        <v>November</v>
      </c>
      <c r="I2294" s="2" t="str">
        <f>TEXT(Ecommerce_Sales[[#This Row],[Order_Date]],"yyyy")</f>
        <v>2023</v>
      </c>
      <c r="J2294" s="2" t="str">
        <f>TEXT(Ecommerce_Sales[[#This Row],[Order_Date]],"mmmm")</f>
        <v>November</v>
      </c>
      <c r="K2294" s="1" t="s">
        <v>1947</v>
      </c>
      <c r="L2294" s="1" t="s">
        <v>7214</v>
      </c>
      <c r="M2294" s="1" t="s">
        <v>2072</v>
      </c>
      <c r="N2294" s="1" t="s">
        <v>1950</v>
      </c>
      <c r="O2294" s="3">
        <v>1271</v>
      </c>
      <c r="P2294">
        <v>1</v>
      </c>
      <c r="Q2294" s="3">
        <v>1271</v>
      </c>
      <c r="R2294" s="1" t="s">
        <v>1958</v>
      </c>
      <c r="S2294" s="3">
        <v>82</v>
      </c>
      <c r="T2294">
        <v>8</v>
      </c>
      <c r="U2294" t="str">
        <f>IF(Ecommerce_Sales[[#This Row],[Delivery_Time_Days]]&gt;7,"Delay",IF(Ecommerce_Sales[[#This Row],[Delivery_Time_Days]] = 0,"No delivery",IF(Ecommerce_Sales[[#This Row],[Delivery_Time_Days]]&lt;=7,"On-time")))</f>
        <v>Delay</v>
      </c>
      <c r="V2294" s="7">
        <f>Ecommerce_Sales[[#This Row],[Profit]]/Ecommerce_Sales[[#This Row],[Total_Price]]</f>
        <v>0.40047206923682138</v>
      </c>
      <c r="W2294" s="3">
        <v>509</v>
      </c>
      <c r="X2294" s="3"/>
    </row>
    <row r="2295" spans="1:24" x14ac:dyDescent="0.25">
      <c r="A2295" s="1" t="s">
        <v>7215</v>
      </c>
      <c r="B2295" s="1" t="s">
        <v>1047</v>
      </c>
      <c r="C2295" s="1" t="s">
        <v>1048</v>
      </c>
      <c r="D2295" s="1" t="s">
        <v>5492</v>
      </c>
      <c r="E2295" s="1" t="s">
        <v>1966</v>
      </c>
      <c r="F2295" s="2">
        <v>45306</v>
      </c>
      <c r="G2295" s="2">
        <v>45385</v>
      </c>
      <c r="H2295" s="2" t="str">
        <f>TEXT(Ecommerce_Sales[[#This Row],[Order_Date]],"mmmm")</f>
        <v>April</v>
      </c>
      <c r="I2295" s="2" t="str">
        <f>TEXT(Ecommerce_Sales[[#This Row],[Order_Date]],"yyyy")</f>
        <v>2024</v>
      </c>
      <c r="J2295" s="2" t="str">
        <f>TEXT(Ecommerce_Sales[[#This Row],[Order_Date]],"mmmm")</f>
        <v>April</v>
      </c>
      <c r="K2295" s="1" t="s">
        <v>1947</v>
      </c>
      <c r="L2295" s="1" t="s">
        <v>7216</v>
      </c>
      <c r="M2295" s="1" t="s">
        <v>2002</v>
      </c>
      <c r="N2295" s="1" t="s">
        <v>1989</v>
      </c>
      <c r="O2295" s="3">
        <v>937</v>
      </c>
      <c r="P2295">
        <v>1</v>
      </c>
      <c r="Q2295" s="3">
        <v>937</v>
      </c>
      <c r="R2295" s="1" t="s">
        <v>1951</v>
      </c>
      <c r="S2295" s="3">
        <v>139</v>
      </c>
      <c r="T2295">
        <v>10</v>
      </c>
      <c r="U2295" t="str">
        <f>IF(Ecommerce_Sales[[#This Row],[Delivery_Time_Days]]&gt;7,"Delay",IF(Ecommerce_Sales[[#This Row],[Delivery_Time_Days]] = 0,"No delivery",IF(Ecommerce_Sales[[#This Row],[Delivery_Time_Days]]&lt;=7,"On-time")))</f>
        <v>Delay</v>
      </c>
      <c r="V2295" s="7">
        <f>Ecommerce_Sales[[#This Row],[Profit]]/Ecommerce_Sales[[#This Row],[Total_Price]]</f>
        <v>0.24973319103521879</v>
      </c>
      <c r="W2295" s="3">
        <v>234</v>
      </c>
      <c r="X2295" s="3"/>
    </row>
    <row r="2296" spans="1:24" x14ac:dyDescent="0.25">
      <c r="A2296" s="1" t="s">
        <v>7217</v>
      </c>
      <c r="B2296" s="1" t="s">
        <v>1260</v>
      </c>
      <c r="C2296" s="1" t="s">
        <v>1261</v>
      </c>
      <c r="D2296" s="1" t="s">
        <v>3403</v>
      </c>
      <c r="E2296" s="1" t="s">
        <v>1954</v>
      </c>
      <c r="F2296" s="2">
        <v>45405</v>
      </c>
      <c r="G2296" s="2">
        <v>45494</v>
      </c>
      <c r="H2296" s="2" t="str">
        <f>TEXT(Ecommerce_Sales[[#This Row],[Order_Date]],"mmmm")</f>
        <v>July</v>
      </c>
      <c r="I2296" s="2" t="str">
        <f>TEXT(Ecommerce_Sales[[#This Row],[Order_Date]],"yyyy")</f>
        <v>2024</v>
      </c>
      <c r="J2296" s="2" t="str">
        <f>TEXT(Ecommerce_Sales[[#This Row],[Order_Date]],"mmmm")</f>
        <v>July</v>
      </c>
      <c r="K2296" s="1" t="s">
        <v>1947</v>
      </c>
      <c r="L2296" s="1" t="s">
        <v>4262</v>
      </c>
      <c r="M2296" s="1" t="s">
        <v>1972</v>
      </c>
      <c r="N2296" s="1" t="s">
        <v>1973</v>
      </c>
      <c r="O2296" s="3">
        <v>24</v>
      </c>
      <c r="P2296">
        <v>5</v>
      </c>
      <c r="Q2296" s="3">
        <v>118</v>
      </c>
      <c r="R2296" s="1" t="s">
        <v>1958</v>
      </c>
      <c r="S2296" s="3">
        <v>13</v>
      </c>
      <c r="T2296">
        <v>4</v>
      </c>
      <c r="U2296" t="str">
        <f>IF(Ecommerce_Sales[[#This Row],[Delivery_Time_Days]]&gt;7,"Delay",IF(Ecommerce_Sales[[#This Row],[Delivery_Time_Days]] = 0,"No delivery",IF(Ecommerce_Sales[[#This Row],[Delivery_Time_Days]]&lt;=7,"On-time")))</f>
        <v>On-time</v>
      </c>
      <c r="V2296" s="7">
        <f>Ecommerce_Sales[[#This Row],[Profit]]/Ecommerce_Sales[[#This Row],[Total_Price]]</f>
        <v>0.29661016949152541</v>
      </c>
      <c r="W2296" s="3">
        <v>35</v>
      </c>
      <c r="X2296" s="3"/>
    </row>
    <row r="2297" spans="1:24" x14ac:dyDescent="0.25">
      <c r="A2297" s="1" t="s">
        <v>7218</v>
      </c>
      <c r="B2297" s="1" t="s">
        <v>1359</v>
      </c>
      <c r="C2297" s="1" t="s">
        <v>1360</v>
      </c>
      <c r="D2297" s="1" t="s">
        <v>4167</v>
      </c>
      <c r="E2297" s="1" t="s">
        <v>1946</v>
      </c>
      <c r="F2297" s="2">
        <v>45148</v>
      </c>
      <c r="G2297" s="2">
        <v>45501</v>
      </c>
      <c r="H2297" s="2" t="str">
        <f>TEXT(Ecommerce_Sales[[#This Row],[Order_Date]],"mmmm")</f>
        <v>July</v>
      </c>
      <c r="I2297" s="2" t="str">
        <f>TEXT(Ecommerce_Sales[[#This Row],[Order_Date]],"yyyy")</f>
        <v>2024</v>
      </c>
      <c r="J2297" s="2" t="str">
        <f>TEXT(Ecommerce_Sales[[#This Row],[Order_Date]],"mmmm")</f>
        <v>July</v>
      </c>
      <c r="K2297" s="1" t="s">
        <v>1947</v>
      </c>
      <c r="L2297" s="1" t="s">
        <v>7219</v>
      </c>
      <c r="M2297" s="1" t="s">
        <v>2043</v>
      </c>
      <c r="N2297" s="1" t="s">
        <v>1989</v>
      </c>
      <c r="O2297" s="3">
        <v>151</v>
      </c>
      <c r="P2297">
        <v>1</v>
      </c>
      <c r="Q2297" s="3">
        <v>151</v>
      </c>
      <c r="R2297" s="1" t="s">
        <v>1951</v>
      </c>
      <c r="S2297" s="3">
        <v>19</v>
      </c>
      <c r="T2297">
        <v>8</v>
      </c>
      <c r="U2297" t="str">
        <f>IF(Ecommerce_Sales[[#This Row],[Delivery_Time_Days]]&gt;7,"Delay",IF(Ecommerce_Sales[[#This Row],[Delivery_Time_Days]] = 0,"No delivery",IF(Ecommerce_Sales[[#This Row],[Delivery_Time_Days]]&lt;=7,"On-time")))</f>
        <v>Delay</v>
      </c>
      <c r="V2297" s="7">
        <f>Ecommerce_Sales[[#This Row],[Profit]]/Ecommerce_Sales[[#This Row],[Total_Price]]</f>
        <v>0.25165562913907286</v>
      </c>
      <c r="W2297" s="3">
        <v>38</v>
      </c>
      <c r="X2297" s="3"/>
    </row>
    <row r="2298" spans="1:24" x14ac:dyDescent="0.25">
      <c r="A2298" s="1" t="s">
        <v>7220</v>
      </c>
      <c r="B2298" s="1" t="s">
        <v>1353</v>
      </c>
      <c r="C2298" s="1" t="s">
        <v>1354</v>
      </c>
      <c r="D2298" s="1" t="s">
        <v>4950</v>
      </c>
      <c r="E2298" s="1" t="s">
        <v>1954</v>
      </c>
      <c r="F2298" s="2">
        <v>45202</v>
      </c>
      <c r="G2298" s="2">
        <v>45517</v>
      </c>
      <c r="H2298" s="2" t="str">
        <f>TEXT(Ecommerce_Sales[[#This Row],[Order_Date]],"mmmm")</f>
        <v>August</v>
      </c>
      <c r="I2298" s="2" t="str">
        <f>TEXT(Ecommerce_Sales[[#This Row],[Order_Date]],"yyyy")</f>
        <v>2024</v>
      </c>
      <c r="J2298" s="2" t="str">
        <f>TEXT(Ecommerce_Sales[[#This Row],[Order_Date]],"mmmm")</f>
        <v>August</v>
      </c>
      <c r="K2298" s="1" t="s">
        <v>1947</v>
      </c>
      <c r="L2298" s="1" t="s">
        <v>7221</v>
      </c>
      <c r="M2298" s="1" t="s">
        <v>1977</v>
      </c>
      <c r="N2298" s="1" t="s">
        <v>1978</v>
      </c>
      <c r="O2298" s="3">
        <v>646</v>
      </c>
      <c r="P2298">
        <v>2</v>
      </c>
      <c r="Q2298" s="3">
        <v>1292</v>
      </c>
      <c r="R2298" s="1" t="s">
        <v>2016</v>
      </c>
      <c r="S2298" s="3">
        <v>189</v>
      </c>
      <c r="T2298">
        <v>3</v>
      </c>
      <c r="U2298" t="str">
        <f>IF(Ecommerce_Sales[[#This Row],[Delivery_Time_Days]]&gt;7,"Delay",IF(Ecommerce_Sales[[#This Row],[Delivery_Time_Days]] = 0,"No delivery",IF(Ecommerce_Sales[[#This Row],[Delivery_Time_Days]]&lt;=7,"On-time")))</f>
        <v>On-time</v>
      </c>
      <c r="V2298" s="7">
        <f>Ecommerce_Sales[[#This Row],[Profit]]/Ecommerce_Sales[[#This Row],[Total_Price]]</f>
        <v>0.34984520123839008</v>
      </c>
      <c r="W2298" s="3">
        <v>452</v>
      </c>
      <c r="X2298" s="3"/>
    </row>
    <row r="2299" spans="1:24" x14ac:dyDescent="0.25">
      <c r="A2299" s="1" t="s">
        <v>7222</v>
      </c>
      <c r="B2299" s="1" t="s">
        <v>1571</v>
      </c>
      <c r="C2299" s="1" t="s">
        <v>1572</v>
      </c>
      <c r="D2299" s="1" t="s">
        <v>7223</v>
      </c>
      <c r="E2299" s="1" t="s">
        <v>1954</v>
      </c>
      <c r="F2299" s="2">
        <v>45301</v>
      </c>
      <c r="G2299" s="2">
        <v>45066</v>
      </c>
      <c r="H2299" s="2" t="str">
        <f>TEXT(Ecommerce_Sales[[#This Row],[Order_Date]],"mmmm")</f>
        <v>May</v>
      </c>
      <c r="I2299" s="2" t="str">
        <f>TEXT(Ecommerce_Sales[[#This Row],[Order_Date]],"yyyy")</f>
        <v>2023</v>
      </c>
      <c r="J2299" s="2" t="str">
        <f>TEXT(Ecommerce_Sales[[#This Row],[Order_Date]],"mmmm")</f>
        <v>May</v>
      </c>
      <c r="K2299" s="1" t="s">
        <v>1947</v>
      </c>
      <c r="L2299" s="1" t="s">
        <v>7224</v>
      </c>
      <c r="M2299" s="1" t="s">
        <v>2030</v>
      </c>
      <c r="N2299" s="1" t="s">
        <v>1978</v>
      </c>
      <c r="O2299" s="3">
        <v>791</v>
      </c>
      <c r="P2299">
        <v>1</v>
      </c>
      <c r="Q2299" s="3">
        <v>791</v>
      </c>
      <c r="R2299" s="1" t="s">
        <v>1951</v>
      </c>
      <c r="S2299" s="3">
        <v>84</v>
      </c>
      <c r="T2299">
        <v>4</v>
      </c>
      <c r="U2299" t="str">
        <f>IF(Ecommerce_Sales[[#This Row],[Delivery_Time_Days]]&gt;7,"Delay",IF(Ecommerce_Sales[[#This Row],[Delivery_Time_Days]] = 0,"No delivery",IF(Ecommerce_Sales[[#This Row],[Delivery_Time_Days]]&lt;=7,"On-time")))</f>
        <v>On-time</v>
      </c>
      <c r="V2299" s="7">
        <f>Ecommerce_Sales[[#This Row],[Profit]]/Ecommerce_Sales[[#This Row],[Total_Price]]</f>
        <v>0.3501896333754741</v>
      </c>
      <c r="W2299" s="3">
        <v>277</v>
      </c>
      <c r="X2299" s="3"/>
    </row>
    <row r="2300" spans="1:24" x14ac:dyDescent="0.25">
      <c r="A2300" s="1" t="s">
        <v>7225</v>
      </c>
      <c r="B2300" s="1" t="s">
        <v>836</v>
      </c>
      <c r="C2300" s="1" t="s">
        <v>837</v>
      </c>
      <c r="D2300" s="1" t="s">
        <v>2314</v>
      </c>
      <c r="E2300" s="1" t="s">
        <v>1966</v>
      </c>
      <c r="F2300" s="2">
        <v>45350</v>
      </c>
      <c r="G2300" s="2">
        <v>45220</v>
      </c>
      <c r="H2300" s="2" t="str">
        <f>TEXT(Ecommerce_Sales[[#This Row],[Order_Date]],"mmmm")</f>
        <v>October</v>
      </c>
      <c r="I2300" s="2" t="str">
        <f>TEXT(Ecommerce_Sales[[#This Row],[Order_Date]],"yyyy")</f>
        <v>2023</v>
      </c>
      <c r="J2300" s="2" t="str">
        <f>TEXT(Ecommerce_Sales[[#This Row],[Order_Date]],"mmmm")</f>
        <v>October</v>
      </c>
      <c r="K2300" s="1" t="s">
        <v>1947</v>
      </c>
      <c r="L2300" s="1" t="s">
        <v>7226</v>
      </c>
      <c r="M2300" s="1" t="s">
        <v>2079</v>
      </c>
      <c r="N2300" s="1" t="s">
        <v>1973</v>
      </c>
      <c r="O2300" s="3">
        <v>1014</v>
      </c>
      <c r="P2300">
        <v>1</v>
      </c>
      <c r="Q2300" s="3">
        <v>1014</v>
      </c>
      <c r="R2300" s="1" t="s">
        <v>1951</v>
      </c>
      <c r="S2300" s="3">
        <v>53</v>
      </c>
      <c r="T2300">
        <v>4</v>
      </c>
      <c r="U2300" t="str">
        <f>IF(Ecommerce_Sales[[#This Row],[Delivery_Time_Days]]&gt;7,"Delay",IF(Ecommerce_Sales[[#This Row],[Delivery_Time_Days]] = 0,"No delivery",IF(Ecommerce_Sales[[#This Row],[Delivery_Time_Days]]&lt;=7,"On-time")))</f>
        <v>On-time</v>
      </c>
      <c r="V2300" s="7">
        <f>Ecommerce_Sales[[#This Row],[Profit]]/Ecommerce_Sales[[#This Row],[Total_Price]]</f>
        <v>0.29980276134122286</v>
      </c>
      <c r="W2300" s="3">
        <v>304</v>
      </c>
      <c r="X2300" s="3"/>
    </row>
    <row r="2301" spans="1:24" x14ac:dyDescent="0.25">
      <c r="A2301" s="1" t="s">
        <v>7227</v>
      </c>
      <c r="B2301" s="1" t="s">
        <v>825</v>
      </c>
      <c r="C2301" s="1" t="s">
        <v>826</v>
      </c>
      <c r="D2301" s="1" t="s">
        <v>3821</v>
      </c>
      <c r="E2301" s="1" t="s">
        <v>1961</v>
      </c>
      <c r="F2301" s="2">
        <v>45378</v>
      </c>
      <c r="G2301" s="2">
        <v>44976</v>
      </c>
      <c r="H2301" s="2" t="str">
        <f>TEXT(Ecommerce_Sales[[#This Row],[Order_Date]],"mmmm")</f>
        <v>February</v>
      </c>
      <c r="I2301" s="2" t="str">
        <f>TEXT(Ecommerce_Sales[[#This Row],[Order_Date]],"yyyy")</f>
        <v>2023</v>
      </c>
      <c r="J2301" s="2" t="str">
        <f>TEXT(Ecommerce_Sales[[#This Row],[Order_Date]],"mmmm")</f>
        <v>February</v>
      </c>
      <c r="K2301" s="1" t="s">
        <v>1947</v>
      </c>
      <c r="L2301" s="1" t="s">
        <v>7228</v>
      </c>
      <c r="M2301" s="1" t="s">
        <v>2030</v>
      </c>
      <c r="N2301" s="1" t="s">
        <v>1978</v>
      </c>
      <c r="O2301" s="3">
        <v>201</v>
      </c>
      <c r="P2301">
        <v>3</v>
      </c>
      <c r="Q2301" s="3">
        <v>602</v>
      </c>
      <c r="R2301" s="1" t="s">
        <v>1958</v>
      </c>
      <c r="S2301" s="3">
        <v>81</v>
      </c>
      <c r="T2301">
        <v>10</v>
      </c>
      <c r="U2301" t="str">
        <f>IF(Ecommerce_Sales[[#This Row],[Delivery_Time_Days]]&gt;7,"Delay",IF(Ecommerce_Sales[[#This Row],[Delivery_Time_Days]] = 0,"No delivery",IF(Ecommerce_Sales[[#This Row],[Delivery_Time_Days]]&lt;=7,"On-time")))</f>
        <v>Delay</v>
      </c>
      <c r="V2301" s="7">
        <f>Ecommerce_Sales[[#This Row],[Profit]]/Ecommerce_Sales[[#This Row],[Total_Price]]</f>
        <v>0.35049833887043191</v>
      </c>
      <c r="W2301" s="3">
        <v>211</v>
      </c>
      <c r="X2301" s="3"/>
    </row>
    <row r="2302" spans="1:24" x14ac:dyDescent="0.25">
      <c r="A2302" s="1" t="s">
        <v>7229</v>
      </c>
      <c r="B2302" s="1" t="s">
        <v>1567</v>
      </c>
      <c r="C2302" s="1" t="s">
        <v>1568</v>
      </c>
      <c r="D2302" s="1" t="s">
        <v>4675</v>
      </c>
      <c r="E2302" s="1" t="s">
        <v>1981</v>
      </c>
      <c r="F2302" s="2">
        <v>44962</v>
      </c>
      <c r="G2302" s="2">
        <v>45292</v>
      </c>
      <c r="H2302" s="2" t="str">
        <f>TEXT(Ecommerce_Sales[[#This Row],[Order_Date]],"mmmm")</f>
        <v>January</v>
      </c>
      <c r="I2302" s="2" t="str">
        <f>TEXT(Ecommerce_Sales[[#This Row],[Order_Date]],"yyyy")</f>
        <v>2024</v>
      </c>
      <c r="J2302" s="2" t="str">
        <f>TEXT(Ecommerce_Sales[[#This Row],[Order_Date]],"mmmm")</f>
        <v>January</v>
      </c>
      <c r="K2302" s="1" t="s">
        <v>1947</v>
      </c>
      <c r="L2302" s="1" t="s">
        <v>7230</v>
      </c>
      <c r="M2302" s="1" t="s">
        <v>1988</v>
      </c>
      <c r="N2302" s="1" t="s">
        <v>1989</v>
      </c>
      <c r="O2302" s="3">
        <v>676</v>
      </c>
      <c r="P2302">
        <v>3</v>
      </c>
      <c r="Q2302" s="3">
        <v>2027</v>
      </c>
      <c r="R2302" s="1" t="s">
        <v>1958</v>
      </c>
      <c r="S2302" s="3">
        <v>285</v>
      </c>
      <c r="T2302">
        <v>7</v>
      </c>
      <c r="U2302" t="str">
        <f>IF(Ecommerce_Sales[[#This Row],[Delivery_Time_Days]]&gt;7,"Delay",IF(Ecommerce_Sales[[#This Row],[Delivery_Time_Days]] = 0,"No delivery",IF(Ecommerce_Sales[[#This Row],[Delivery_Time_Days]]&lt;=7,"On-time")))</f>
        <v>On-time</v>
      </c>
      <c r="V2302" s="7">
        <f>Ecommerce_Sales[[#This Row],[Profit]]/Ecommerce_Sales[[#This Row],[Total_Price]]</f>
        <v>0.25012333497779971</v>
      </c>
      <c r="W2302" s="3">
        <v>507</v>
      </c>
      <c r="X2302" s="3"/>
    </row>
    <row r="2303" spans="1:24" x14ac:dyDescent="0.25">
      <c r="A2303" s="1" t="s">
        <v>7231</v>
      </c>
      <c r="B2303" s="1" t="s">
        <v>795</v>
      </c>
      <c r="C2303" s="1" t="s">
        <v>796</v>
      </c>
      <c r="D2303" s="1" t="s">
        <v>2553</v>
      </c>
      <c r="E2303" s="1" t="s">
        <v>1954</v>
      </c>
      <c r="F2303" s="2">
        <v>45100</v>
      </c>
      <c r="G2303" s="2">
        <v>45504</v>
      </c>
      <c r="H2303" s="2" t="str">
        <f>TEXT(Ecommerce_Sales[[#This Row],[Order_Date]],"mmmm")</f>
        <v>July</v>
      </c>
      <c r="I2303" s="2" t="str">
        <f>TEXT(Ecommerce_Sales[[#This Row],[Order_Date]],"yyyy")</f>
        <v>2024</v>
      </c>
      <c r="J2303" s="2" t="str">
        <f>TEXT(Ecommerce_Sales[[#This Row],[Order_Date]],"mmmm")</f>
        <v>July</v>
      </c>
      <c r="K2303" s="1" t="s">
        <v>1947</v>
      </c>
      <c r="L2303" s="1" t="s">
        <v>7232</v>
      </c>
      <c r="M2303" s="1" t="s">
        <v>1988</v>
      </c>
      <c r="N2303" s="1" t="s">
        <v>1989</v>
      </c>
      <c r="O2303" s="3">
        <v>874</v>
      </c>
      <c r="P2303">
        <v>6</v>
      </c>
      <c r="Q2303" s="3">
        <v>5242</v>
      </c>
      <c r="R2303" s="1" t="s">
        <v>1958</v>
      </c>
      <c r="S2303" s="3">
        <v>380</v>
      </c>
      <c r="T2303">
        <v>10</v>
      </c>
      <c r="U2303" t="str">
        <f>IF(Ecommerce_Sales[[#This Row],[Delivery_Time_Days]]&gt;7,"Delay",IF(Ecommerce_Sales[[#This Row],[Delivery_Time_Days]] = 0,"No delivery",IF(Ecommerce_Sales[[#This Row],[Delivery_Time_Days]]&lt;=7,"On-time")))</f>
        <v>Delay</v>
      </c>
      <c r="V2303" s="7">
        <f>Ecommerce_Sales[[#This Row],[Profit]]/Ecommerce_Sales[[#This Row],[Total_Price]]</f>
        <v>0.24990461655856544</v>
      </c>
      <c r="W2303" s="3">
        <v>1310</v>
      </c>
      <c r="X2303" s="3"/>
    </row>
    <row r="2304" spans="1:24" x14ac:dyDescent="0.25">
      <c r="A2304" s="1" t="s">
        <v>7233</v>
      </c>
      <c r="B2304" s="1" t="s">
        <v>258</v>
      </c>
      <c r="C2304" s="1" t="s">
        <v>259</v>
      </c>
      <c r="D2304" s="1" t="s">
        <v>7234</v>
      </c>
      <c r="E2304" s="1" t="s">
        <v>2005</v>
      </c>
      <c r="F2304" s="2">
        <v>45199</v>
      </c>
      <c r="G2304" s="2">
        <v>45285</v>
      </c>
      <c r="H2304" s="2" t="str">
        <f>TEXT(Ecommerce_Sales[[#This Row],[Order_Date]],"mmmm")</f>
        <v>December</v>
      </c>
      <c r="I2304" s="2" t="str">
        <f>TEXT(Ecommerce_Sales[[#This Row],[Order_Date]],"yyyy")</f>
        <v>2023</v>
      </c>
      <c r="J2304" s="2" t="str">
        <f>TEXT(Ecommerce_Sales[[#This Row],[Order_Date]],"mmmm")</f>
        <v>December</v>
      </c>
      <c r="K2304" s="1" t="s">
        <v>1947</v>
      </c>
      <c r="L2304" s="1" t="s">
        <v>7235</v>
      </c>
      <c r="M2304" s="1" t="s">
        <v>2026</v>
      </c>
      <c r="N2304" s="1" t="s">
        <v>1978</v>
      </c>
      <c r="O2304" s="3">
        <v>826</v>
      </c>
      <c r="P2304">
        <v>8</v>
      </c>
      <c r="Q2304" s="3">
        <v>6612</v>
      </c>
      <c r="R2304" s="1" t="s">
        <v>1951</v>
      </c>
      <c r="S2304" s="3">
        <v>619</v>
      </c>
      <c r="T2304">
        <v>4</v>
      </c>
      <c r="U2304" t="str">
        <f>IF(Ecommerce_Sales[[#This Row],[Delivery_Time_Days]]&gt;7,"Delay",IF(Ecommerce_Sales[[#This Row],[Delivery_Time_Days]] = 0,"No delivery",IF(Ecommerce_Sales[[#This Row],[Delivery_Time_Days]]&lt;=7,"On-time")))</f>
        <v>On-time</v>
      </c>
      <c r="V2304" s="7">
        <f>Ecommerce_Sales[[#This Row],[Profit]]/Ecommerce_Sales[[#This Row],[Total_Price]]</f>
        <v>0.34996975196612218</v>
      </c>
      <c r="W2304" s="3">
        <v>2314</v>
      </c>
      <c r="X2304" s="3"/>
    </row>
    <row r="2305" spans="1:24" x14ac:dyDescent="0.25">
      <c r="A2305" s="1" t="s">
        <v>7236</v>
      </c>
      <c r="B2305" s="1" t="s">
        <v>440</v>
      </c>
      <c r="C2305" s="1" t="s">
        <v>441</v>
      </c>
      <c r="D2305" s="1" t="s">
        <v>2021</v>
      </c>
      <c r="E2305" s="1" t="s">
        <v>1996</v>
      </c>
      <c r="F2305" s="2">
        <v>45193</v>
      </c>
      <c r="G2305" s="2">
        <v>45614</v>
      </c>
      <c r="H2305" s="2" t="str">
        <f>TEXT(Ecommerce_Sales[[#This Row],[Order_Date]],"mmmm")</f>
        <v>November</v>
      </c>
      <c r="I2305" s="2" t="str">
        <f>TEXT(Ecommerce_Sales[[#This Row],[Order_Date]],"yyyy")</f>
        <v>2024</v>
      </c>
      <c r="J2305" s="2" t="str">
        <f>TEXT(Ecommerce_Sales[[#This Row],[Order_Date]],"mmmm")</f>
        <v>November</v>
      </c>
      <c r="K2305" s="1" t="s">
        <v>1947</v>
      </c>
      <c r="L2305" s="1" t="s">
        <v>7237</v>
      </c>
      <c r="M2305" s="1" t="s">
        <v>1963</v>
      </c>
      <c r="N2305" s="1" t="s">
        <v>1957</v>
      </c>
      <c r="O2305" s="3">
        <v>279</v>
      </c>
      <c r="P2305">
        <v>7</v>
      </c>
      <c r="Q2305" s="3">
        <v>1956</v>
      </c>
      <c r="R2305" s="1" t="s">
        <v>1958</v>
      </c>
      <c r="S2305" s="3">
        <v>125</v>
      </c>
      <c r="T2305">
        <v>5</v>
      </c>
      <c r="U2305" t="str">
        <f>IF(Ecommerce_Sales[[#This Row],[Delivery_Time_Days]]&gt;7,"Delay",IF(Ecommerce_Sales[[#This Row],[Delivery_Time_Days]] = 0,"No delivery",IF(Ecommerce_Sales[[#This Row],[Delivery_Time_Days]]&lt;=7,"On-time")))</f>
        <v>On-time</v>
      </c>
      <c r="V2305" s="7">
        <f>Ecommerce_Sales[[#This Row],[Profit]]/Ecommerce_Sales[[#This Row],[Total_Price]]</f>
        <v>0.14979550102249489</v>
      </c>
      <c r="W2305" s="3">
        <v>293</v>
      </c>
      <c r="X2305" s="3"/>
    </row>
    <row r="2306" spans="1:24" x14ac:dyDescent="0.25">
      <c r="A2306" s="1" t="s">
        <v>7238</v>
      </c>
      <c r="B2306" s="1" t="s">
        <v>58</v>
      </c>
      <c r="C2306" s="1" t="s">
        <v>938</v>
      </c>
      <c r="D2306" s="1" t="s">
        <v>4514</v>
      </c>
      <c r="E2306" s="1" t="s">
        <v>1966</v>
      </c>
      <c r="F2306" s="2">
        <v>45445</v>
      </c>
      <c r="G2306" s="2">
        <v>45415</v>
      </c>
      <c r="H2306" s="2" t="str">
        <f>TEXT(Ecommerce_Sales[[#This Row],[Order_Date]],"mmmm")</f>
        <v>May</v>
      </c>
      <c r="I2306" s="2" t="str">
        <f>TEXT(Ecommerce_Sales[[#This Row],[Order_Date]],"yyyy")</f>
        <v>2024</v>
      </c>
      <c r="J2306" s="2" t="str">
        <f>TEXT(Ecommerce_Sales[[#This Row],[Order_Date]],"mmmm")</f>
        <v>May</v>
      </c>
      <c r="K2306" s="1" t="s">
        <v>1986</v>
      </c>
      <c r="L2306" s="1" t="s">
        <v>2918</v>
      </c>
      <c r="M2306" s="1" t="s">
        <v>1977</v>
      </c>
      <c r="N2306" s="1" t="s">
        <v>1978</v>
      </c>
      <c r="O2306" s="3">
        <v>582</v>
      </c>
      <c r="P2306">
        <v>5</v>
      </c>
      <c r="Q2306" s="3">
        <v>2909</v>
      </c>
      <c r="R2306" s="1" t="s">
        <v>1958</v>
      </c>
      <c r="S2306" s="3">
        <v>242</v>
      </c>
      <c r="U2306" t="str">
        <f>IF(Ecommerce_Sales[[#This Row],[Delivery_Time_Days]]&gt;7,"Delay",IF(Ecommerce_Sales[[#This Row],[Delivery_Time_Days]] = 0,"No delivery",IF(Ecommerce_Sales[[#This Row],[Delivery_Time_Days]]&lt;=7,"On-time")))</f>
        <v>No delivery</v>
      </c>
      <c r="V2306" s="7">
        <f>Ecommerce_Sales[[#This Row],[Profit]]/Ecommerce_Sales[[#This Row],[Total_Price]]</f>
        <v>0.34994843588862151</v>
      </c>
      <c r="W2306" s="3">
        <v>1018</v>
      </c>
      <c r="X2306" s="3"/>
    </row>
    <row r="2307" spans="1:24" x14ac:dyDescent="0.25">
      <c r="A2307" s="1" t="s">
        <v>7239</v>
      </c>
      <c r="B2307" s="1" t="s">
        <v>1173</v>
      </c>
      <c r="C2307" s="1" t="s">
        <v>1174</v>
      </c>
      <c r="D2307" s="1" t="s">
        <v>2559</v>
      </c>
      <c r="E2307" s="1" t="s">
        <v>1961</v>
      </c>
      <c r="F2307" s="2">
        <v>45455</v>
      </c>
      <c r="G2307" s="2">
        <v>45360</v>
      </c>
      <c r="H2307" s="2" t="str">
        <f>TEXT(Ecommerce_Sales[[#This Row],[Order_Date]],"mmmm")</f>
        <v>March</v>
      </c>
      <c r="I2307" s="2" t="str">
        <f>TEXT(Ecommerce_Sales[[#This Row],[Order_Date]],"yyyy")</f>
        <v>2024</v>
      </c>
      <c r="J2307" s="2" t="str">
        <f>TEXT(Ecommerce_Sales[[#This Row],[Order_Date]],"mmmm")</f>
        <v>March</v>
      </c>
      <c r="K2307" s="1" t="s">
        <v>1992</v>
      </c>
      <c r="L2307" s="1" t="s">
        <v>7240</v>
      </c>
      <c r="M2307" s="1" t="s">
        <v>2002</v>
      </c>
      <c r="N2307" s="1" t="s">
        <v>1989</v>
      </c>
      <c r="O2307" s="3">
        <v>336</v>
      </c>
      <c r="P2307">
        <v>1</v>
      </c>
      <c r="Q2307" s="3">
        <v>336</v>
      </c>
      <c r="R2307" s="1" t="s">
        <v>1958</v>
      </c>
      <c r="S2307" s="3">
        <v>31</v>
      </c>
      <c r="U2307" t="str">
        <f>IF(Ecommerce_Sales[[#This Row],[Delivery_Time_Days]]&gt;7,"Delay",IF(Ecommerce_Sales[[#This Row],[Delivery_Time_Days]] = 0,"No delivery",IF(Ecommerce_Sales[[#This Row],[Delivery_Time_Days]]&lt;=7,"On-time")))</f>
        <v>No delivery</v>
      </c>
      <c r="V2307" s="7">
        <f>Ecommerce_Sales[[#This Row],[Profit]]/Ecommerce_Sales[[#This Row],[Total_Price]]</f>
        <v>0.25</v>
      </c>
      <c r="W2307" s="3">
        <v>84</v>
      </c>
      <c r="X2307" s="3"/>
    </row>
    <row r="2308" spans="1:24" x14ac:dyDescent="0.25">
      <c r="A2308" s="1" t="s">
        <v>7241</v>
      </c>
      <c r="B2308" s="1" t="s">
        <v>468</v>
      </c>
      <c r="C2308" s="1" t="s">
        <v>469</v>
      </c>
      <c r="D2308" s="1" t="s">
        <v>2393</v>
      </c>
      <c r="E2308" s="1" t="s">
        <v>1981</v>
      </c>
      <c r="F2308" s="2">
        <v>44945</v>
      </c>
      <c r="G2308" s="2">
        <v>45033</v>
      </c>
      <c r="H2308" s="2" t="str">
        <f>TEXT(Ecommerce_Sales[[#This Row],[Order_Date]],"mmmm")</f>
        <v>April</v>
      </c>
      <c r="I2308" s="2" t="str">
        <f>TEXT(Ecommerce_Sales[[#This Row],[Order_Date]],"yyyy")</f>
        <v>2023</v>
      </c>
      <c r="J2308" s="2" t="str">
        <f>TEXT(Ecommerce_Sales[[#This Row],[Order_Date]],"mmmm")</f>
        <v>April</v>
      </c>
      <c r="K2308" s="1" t="s">
        <v>1992</v>
      </c>
      <c r="L2308" s="1" t="s">
        <v>7242</v>
      </c>
      <c r="M2308" s="1" t="s">
        <v>2072</v>
      </c>
      <c r="N2308" s="1" t="s">
        <v>1950</v>
      </c>
      <c r="O2308" s="3">
        <v>975</v>
      </c>
      <c r="P2308">
        <v>3</v>
      </c>
      <c r="Q2308" s="3">
        <v>2926</v>
      </c>
      <c r="R2308" s="1" t="s">
        <v>2008</v>
      </c>
      <c r="S2308" s="3">
        <v>418</v>
      </c>
      <c r="U2308" t="str">
        <f>IF(Ecommerce_Sales[[#This Row],[Delivery_Time_Days]]&gt;7,"Delay",IF(Ecommerce_Sales[[#This Row],[Delivery_Time_Days]] = 0,"No delivery",IF(Ecommerce_Sales[[#This Row],[Delivery_Time_Days]]&lt;=7,"On-time")))</f>
        <v>No delivery</v>
      </c>
      <c r="V2308" s="7">
        <f>Ecommerce_Sales[[#This Row],[Profit]]/Ecommerce_Sales[[#This Row],[Total_Price]]</f>
        <v>0.3998632946001367</v>
      </c>
      <c r="W2308" s="3">
        <v>1170</v>
      </c>
      <c r="X2308" s="3"/>
    </row>
    <row r="2309" spans="1:24" x14ac:dyDescent="0.25">
      <c r="A2309" s="1" t="s">
        <v>7243</v>
      </c>
      <c r="B2309" s="1" t="s">
        <v>52</v>
      </c>
      <c r="C2309" s="1" t="s">
        <v>53</v>
      </c>
      <c r="D2309" s="1" t="s">
        <v>2249</v>
      </c>
      <c r="E2309" s="1" t="s">
        <v>1996</v>
      </c>
      <c r="F2309" s="2">
        <v>45460</v>
      </c>
      <c r="G2309" s="2">
        <v>45332</v>
      </c>
      <c r="H2309" s="2" t="str">
        <f>TEXT(Ecommerce_Sales[[#This Row],[Order_Date]],"mmmm")</f>
        <v>February</v>
      </c>
      <c r="I2309" s="2" t="str">
        <f>TEXT(Ecommerce_Sales[[#This Row],[Order_Date]],"yyyy")</f>
        <v>2024</v>
      </c>
      <c r="J2309" s="2" t="str">
        <f>TEXT(Ecommerce_Sales[[#This Row],[Order_Date]],"mmmm")</f>
        <v>February</v>
      </c>
      <c r="K2309" s="1" t="s">
        <v>1947</v>
      </c>
      <c r="L2309" s="1" t="s">
        <v>4306</v>
      </c>
      <c r="M2309" s="1" t="s">
        <v>1972</v>
      </c>
      <c r="N2309" s="1" t="s">
        <v>1973</v>
      </c>
      <c r="O2309" s="3">
        <v>808</v>
      </c>
      <c r="P2309">
        <v>1</v>
      </c>
      <c r="Q2309" s="3">
        <v>808</v>
      </c>
      <c r="R2309" s="1" t="s">
        <v>1958</v>
      </c>
      <c r="S2309" s="3">
        <v>106</v>
      </c>
      <c r="T2309">
        <v>5</v>
      </c>
      <c r="U2309" t="str">
        <f>IF(Ecommerce_Sales[[#This Row],[Delivery_Time_Days]]&gt;7,"Delay",IF(Ecommerce_Sales[[#This Row],[Delivery_Time_Days]] = 0,"No delivery",IF(Ecommerce_Sales[[#This Row],[Delivery_Time_Days]]&lt;=7,"On-time")))</f>
        <v>On-time</v>
      </c>
      <c r="V2309" s="7">
        <f>Ecommerce_Sales[[#This Row],[Profit]]/Ecommerce_Sales[[#This Row],[Total_Price]]</f>
        <v>0.29950495049504949</v>
      </c>
      <c r="W2309" s="3">
        <v>242</v>
      </c>
      <c r="X2309" s="3"/>
    </row>
    <row r="2310" spans="1:24" x14ac:dyDescent="0.25">
      <c r="A2310" s="1" t="s">
        <v>7244</v>
      </c>
      <c r="B2310" s="1" t="s">
        <v>846</v>
      </c>
      <c r="C2310" s="1" t="s">
        <v>847</v>
      </c>
      <c r="D2310" s="1" t="s">
        <v>2028</v>
      </c>
      <c r="E2310" s="1" t="s">
        <v>1946</v>
      </c>
      <c r="F2310" s="2">
        <v>44972</v>
      </c>
      <c r="G2310" s="2">
        <v>45379</v>
      </c>
      <c r="H2310" s="2" t="str">
        <f>TEXT(Ecommerce_Sales[[#This Row],[Order_Date]],"mmmm")</f>
        <v>March</v>
      </c>
      <c r="I2310" s="2" t="str">
        <f>TEXT(Ecommerce_Sales[[#This Row],[Order_Date]],"yyyy")</f>
        <v>2024</v>
      </c>
      <c r="J2310" s="2" t="str">
        <f>TEXT(Ecommerce_Sales[[#This Row],[Order_Date]],"mmmm")</f>
        <v>March</v>
      </c>
      <c r="K2310" s="1" t="s">
        <v>1947</v>
      </c>
      <c r="L2310" s="1" t="s">
        <v>7245</v>
      </c>
      <c r="M2310" s="1" t="s">
        <v>2047</v>
      </c>
      <c r="N2310" s="1" t="s">
        <v>1989</v>
      </c>
      <c r="O2310" s="3">
        <v>37</v>
      </c>
      <c r="P2310">
        <v>3</v>
      </c>
      <c r="Q2310" s="3">
        <v>112</v>
      </c>
      <c r="R2310" s="1" t="s">
        <v>1951</v>
      </c>
      <c r="S2310" s="3">
        <v>7</v>
      </c>
      <c r="T2310">
        <v>2</v>
      </c>
      <c r="U2310" t="str">
        <f>IF(Ecommerce_Sales[[#This Row],[Delivery_Time_Days]]&gt;7,"Delay",IF(Ecommerce_Sales[[#This Row],[Delivery_Time_Days]] = 0,"No delivery",IF(Ecommerce_Sales[[#This Row],[Delivery_Time_Days]]&lt;=7,"On-time")))</f>
        <v>On-time</v>
      </c>
      <c r="V2310" s="7">
        <f>Ecommerce_Sales[[#This Row],[Profit]]/Ecommerce_Sales[[#This Row],[Total_Price]]</f>
        <v>0.25</v>
      </c>
      <c r="W2310" s="3">
        <v>28</v>
      </c>
      <c r="X2310" s="3"/>
    </row>
    <row r="2311" spans="1:24" x14ac:dyDescent="0.25">
      <c r="A2311" s="1" t="s">
        <v>7246</v>
      </c>
      <c r="B2311" s="1" t="s">
        <v>92</v>
      </c>
      <c r="C2311" s="1" t="s">
        <v>93</v>
      </c>
      <c r="D2311" s="1" t="s">
        <v>6825</v>
      </c>
      <c r="E2311" s="1" t="s">
        <v>1961</v>
      </c>
      <c r="F2311" s="2">
        <v>45313</v>
      </c>
      <c r="G2311" s="2">
        <v>45220</v>
      </c>
      <c r="H2311" s="2" t="str">
        <f>TEXT(Ecommerce_Sales[[#This Row],[Order_Date]],"mmmm")</f>
        <v>October</v>
      </c>
      <c r="I2311" s="2" t="str">
        <f>TEXT(Ecommerce_Sales[[#This Row],[Order_Date]],"yyyy")</f>
        <v>2023</v>
      </c>
      <c r="J2311" s="2" t="str">
        <f>TEXT(Ecommerce_Sales[[#This Row],[Order_Date]],"mmmm")</f>
        <v>October</v>
      </c>
      <c r="K2311" s="1" t="s">
        <v>1947</v>
      </c>
      <c r="L2311" s="1" t="s">
        <v>7247</v>
      </c>
      <c r="M2311" s="1" t="s">
        <v>1968</v>
      </c>
      <c r="N2311" s="1" t="s">
        <v>1957</v>
      </c>
      <c r="O2311" s="3">
        <v>40</v>
      </c>
      <c r="P2311">
        <v>6</v>
      </c>
      <c r="Q2311" s="3">
        <v>240</v>
      </c>
      <c r="R2311" s="1" t="s">
        <v>1958</v>
      </c>
      <c r="S2311" s="3">
        <v>31</v>
      </c>
      <c r="T2311">
        <v>6</v>
      </c>
      <c r="U2311" t="str">
        <f>IF(Ecommerce_Sales[[#This Row],[Delivery_Time_Days]]&gt;7,"Delay",IF(Ecommerce_Sales[[#This Row],[Delivery_Time_Days]] = 0,"No delivery",IF(Ecommerce_Sales[[#This Row],[Delivery_Time_Days]]&lt;=7,"On-time")))</f>
        <v>On-time</v>
      </c>
      <c r="V2311" s="7">
        <f>Ecommerce_Sales[[#This Row],[Profit]]/Ecommerce_Sales[[#This Row],[Total_Price]]</f>
        <v>0.15</v>
      </c>
      <c r="W2311" s="3">
        <v>36</v>
      </c>
      <c r="X2311" s="3"/>
    </row>
    <row r="2312" spans="1:24" x14ac:dyDescent="0.25">
      <c r="A2312" s="1" t="s">
        <v>7248</v>
      </c>
      <c r="B2312" s="1" t="s">
        <v>154</v>
      </c>
      <c r="C2312" s="1" t="s">
        <v>155</v>
      </c>
      <c r="D2312" s="1" t="s">
        <v>3383</v>
      </c>
      <c r="E2312" s="1" t="s">
        <v>1981</v>
      </c>
      <c r="F2312" s="2">
        <v>45093</v>
      </c>
      <c r="G2312" s="2">
        <v>45440</v>
      </c>
      <c r="H2312" s="2" t="str">
        <f>TEXT(Ecommerce_Sales[[#This Row],[Order_Date]],"mmmm")</f>
        <v>May</v>
      </c>
      <c r="I2312" s="2" t="str">
        <f>TEXT(Ecommerce_Sales[[#This Row],[Order_Date]],"yyyy")</f>
        <v>2024</v>
      </c>
      <c r="J2312" s="2" t="str">
        <f>TEXT(Ecommerce_Sales[[#This Row],[Order_Date]],"mmmm")</f>
        <v>May</v>
      </c>
      <c r="K2312" s="1" t="s">
        <v>1947</v>
      </c>
      <c r="L2312" s="1" t="s">
        <v>7249</v>
      </c>
      <c r="M2312" s="1" t="s">
        <v>2058</v>
      </c>
      <c r="N2312" s="1" t="s">
        <v>1950</v>
      </c>
      <c r="O2312" s="3">
        <v>918</v>
      </c>
      <c r="P2312">
        <v>1</v>
      </c>
      <c r="Q2312" s="3">
        <v>918</v>
      </c>
      <c r="R2312" s="1" t="s">
        <v>2008</v>
      </c>
      <c r="S2312" s="3">
        <v>89</v>
      </c>
      <c r="T2312">
        <v>10</v>
      </c>
      <c r="U2312" t="str">
        <f>IF(Ecommerce_Sales[[#This Row],[Delivery_Time_Days]]&gt;7,"Delay",IF(Ecommerce_Sales[[#This Row],[Delivery_Time_Days]] = 0,"No delivery",IF(Ecommerce_Sales[[#This Row],[Delivery_Time_Days]]&lt;=7,"On-time")))</f>
        <v>Delay</v>
      </c>
      <c r="V2312" s="7">
        <f>Ecommerce_Sales[[#This Row],[Profit]]/Ecommerce_Sales[[#This Row],[Total_Price]]</f>
        <v>0.39978213507625271</v>
      </c>
      <c r="W2312" s="3">
        <v>367</v>
      </c>
      <c r="X2312" s="3"/>
    </row>
    <row r="2313" spans="1:24" x14ac:dyDescent="0.25">
      <c r="A2313" s="1" t="s">
        <v>7250</v>
      </c>
      <c r="B2313" s="1" t="s">
        <v>188</v>
      </c>
      <c r="C2313" s="1" t="s">
        <v>189</v>
      </c>
      <c r="D2313" s="1" t="s">
        <v>3844</v>
      </c>
      <c r="E2313" s="1" t="s">
        <v>2005</v>
      </c>
      <c r="F2313" s="2">
        <v>45242</v>
      </c>
      <c r="G2313" s="2">
        <v>45042</v>
      </c>
      <c r="H2313" s="2" t="str">
        <f>TEXT(Ecommerce_Sales[[#This Row],[Order_Date]],"mmmm")</f>
        <v>April</v>
      </c>
      <c r="I2313" s="2" t="str">
        <f>TEXT(Ecommerce_Sales[[#This Row],[Order_Date]],"yyyy")</f>
        <v>2023</v>
      </c>
      <c r="J2313" s="2" t="str">
        <f>TEXT(Ecommerce_Sales[[#This Row],[Order_Date]],"mmmm")</f>
        <v>April</v>
      </c>
      <c r="K2313" s="1" t="s">
        <v>1947</v>
      </c>
      <c r="L2313" s="1" t="s">
        <v>7251</v>
      </c>
      <c r="M2313" s="1" t="s">
        <v>2002</v>
      </c>
      <c r="N2313" s="1" t="s">
        <v>1989</v>
      </c>
      <c r="O2313" s="3">
        <v>526</v>
      </c>
      <c r="P2313">
        <v>1</v>
      </c>
      <c r="Q2313" s="3">
        <v>526</v>
      </c>
      <c r="R2313" s="1" t="s">
        <v>1958</v>
      </c>
      <c r="S2313" s="3">
        <v>39</v>
      </c>
      <c r="T2313">
        <v>10</v>
      </c>
      <c r="U2313" t="str">
        <f>IF(Ecommerce_Sales[[#This Row],[Delivery_Time_Days]]&gt;7,"Delay",IF(Ecommerce_Sales[[#This Row],[Delivery_Time_Days]] = 0,"No delivery",IF(Ecommerce_Sales[[#This Row],[Delivery_Time_Days]]&lt;=7,"On-time")))</f>
        <v>Delay</v>
      </c>
      <c r="V2313" s="7">
        <f>Ecommerce_Sales[[#This Row],[Profit]]/Ecommerce_Sales[[#This Row],[Total_Price]]</f>
        <v>0.2509505703422053</v>
      </c>
      <c r="W2313" s="3">
        <v>132</v>
      </c>
      <c r="X2313" s="3"/>
    </row>
    <row r="2314" spans="1:24" x14ac:dyDescent="0.25">
      <c r="A2314" s="1" t="s">
        <v>7252</v>
      </c>
      <c r="B2314" s="1" t="s">
        <v>529</v>
      </c>
      <c r="C2314" s="1" t="s">
        <v>530</v>
      </c>
      <c r="D2314" s="1" t="s">
        <v>2523</v>
      </c>
      <c r="E2314" s="1" t="s">
        <v>1946</v>
      </c>
      <c r="F2314" s="2">
        <v>44945</v>
      </c>
      <c r="G2314" s="2">
        <v>44941</v>
      </c>
      <c r="H2314" s="2" t="str">
        <f>TEXT(Ecommerce_Sales[[#This Row],[Order_Date]],"mmmm")</f>
        <v>January</v>
      </c>
      <c r="I2314" s="2" t="str">
        <f>TEXT(Ecommerce_Sales[[#This Row],[Order_Date]],"yyyy")</f>
        <v>2023</v>
      </c>
      <c r="J2314" s="2" t="str">
        <f>TEXT(Ecommerce_Sales[[#This Row],[Order_Date]],"mmmm")</f>
        <v>January</v>
      </c>
      <c r="K2314" s="1" t="s">
        <v>1947</v>
      </c>
      <c r="L2314" s="1" t="s">
        <v>6249</v>
      </c>
      <c r="M2314" s="1" t="s">
        <v>2007</v>
      </c>
      <c r="N2314" s="1" t="s">
        <v>1973</v>
      </c>
      <c r="O2314" s="3">
        <v>558</v>
      </c>
      <c r="P2314">
        <v>1</v>
      </c>
      <c r="Q2314" s="3">
        <v>558</v>
      </c>
      <c r="R2314" s="1" t="s">
        <v>1951</v>
      </c>
      <c r="S2314" s="3">
        <v>74</v>
      </c>
      <c r="T2314">
        <v>4</v>
      </c>
      <c r="U2314" t="str">
        <f>IF(Ecommerce_Sales[[#This Row],[Delivery_Time_Days]]&gt;7,"Delay",IF(Ecommerce_Sales[[#This Row],[Delivery_Time_Days]] = 0,"No delivery",IF(Ecommerce_Sales[[#This Row],[Delivery_Time_Days]]&lt;=7,"On-time")))</f>
        <v>On-time</v>
      </c>
      <c r="V2314" s="7">
        <f>Ecommerce_Sales[[#This Row],[Profit]]/Ecommerce_Sales[[#This Row],[Total_Price]]</f>
        <v>0.29928315412186379</v>
      </c>
      <c r="W2314" s="3">
        <v>167</v>
      </c>
      <c r="X2314" s="3"/>
    </row>
    <row r="2315" spans="1:24" x14ac:dyDescent="0.25">
      <c r="A2315" s="1" t="s">
        <v>7253</v>
      </c>
      <c r="B2315" s="1" t="s">
        <v>1167</v>
      </c>
      <c r="C2315" s="1" t="s">
        <v>1168</v>
      </c>
      <c r="D2315" s="1" t="s">
        <v>4566</v>
      </c>
      <c r="E2315" s="1" t="s">
        <v>2005</v>
      </c>
      <c r="F2315" s="2">
        <v>45182</v>
      </c>
      <c r="G2315" s="2">
        <v>45410</v>
      </c>
      <c r="H2315" s="2" t="str">
        <f>TEXT(Ecommerce_Sales[[#This Row],[Order_Date]],"mmmm")</f>
        <v>April</v>
      </c>
      <c r="I2315" s="2" t="str">
        <f>TEXT(Ecommerce_Sales[[#This Row],[Order_Date]],"yyyy")</f>
        <v>2024</v>
      </c>
      <c r="J2315" s="2" t="str">
        <f>TEXT(Ecommerce_Sales[[#This Row],[Order_Date]],"mmmm")</f>
        <v>April</v>
      </c>
      <c r="K2315" s="1" t="s">
        <v>1947</v>
      </c>
      <c r="L2315" s="1" t="s">
        <v>4909</v>
      </c>
      <c r="M2315" s="1" t="s">
        <v>2054</v>
      </c>
      <c r="N2315" s="1" t="s">
        <v>1957</v>
      </c>
      <c r="O2315" s="3">
        <v>991</v>
      </c>
      <c r="P2315">
        <v>2</v>
      </c>
      <c r="Q2315" s="3">
        <v>1981</v>
      </c>
      <c r="R2315" s="1" t="s">
        <v>1951</v>
      </c>
      <c r="S2315" s="3">
        <v>120</v>
      </c>
      <c r="T2315">
        <v>10</v>
      </c>
      <c r="U2315" t="str">
        <f>IF(Ecommerce_Sales[[#This Row],[Delivery_Time_Days]]&gt;7,"Delay",IF(Ecommerce_Sales[[#This Row],[Delivery_Time_Days]] = 0,"No delivery",IF(Ecommerce_Sales[[#This Row],[Delivery_Time_Days]]&lt;=7,"On-time")))</f>
        <v>Delay</v>
      </c>
      <c r="V2315" s="7">
        <f>Ecommerce_Sales[[#This Row],[Profit]]/Ecommerce_Sales[[#This Row],[Total_Price]]</f>
        <v>0.14992428066633012</v>
      </c>
      <c r="W2315" s="3">
        <v>297</v>
      </c>
      <c r="X2315" s="3"/>
    </row>
    <row r="2316" spans="1:24" x14ac:dyDescent="0.25">
      <c r="A2316" s="1" t="s">
        <v>7254</v>
      </c>
      <c r="B2316" s="1" t="s">
        <v>234</v>
      </c>
      <c r="C2316" s="1" t="s">
        <v>235</v>
      </c>
      <c r="D2316" s="1" t="s">
        <v>2410</v>
      </c>
      <c r="E2316" s="1" t="s">
        <v>1996</v>
      </c>
      <c r="F2316" s="2">
        <v>45139</v>
      </c>
      <c r="G2316" s="2">
        <v>45631</v>
      </c>
      <c r="H2316" s="2" t="str">
        <f>TEXT(Ecommerce_Sales[[#This Row],[Order_Date]],"mmmm")</f>
        <v>December</v>
      </c>
      <c r="I2316" s="2" t="str">
        <f>TEXT(Ecommerce_Sales[[#This Row],[Order_Date]],"yyyy")</f>
        <v>2024</v>
      </c>
      <c r="J2316" s="2" t="str">
        <f>TEXT(Ecommerce_Sales[[#This Row],[Order_Date]],"mmmm")</f>
        <v>December</v>
      </c>
      <c r="K2316" s="1" t="s">
        <v>1947</v>
      </c>
      <c r="L2316" s="1" t="s">
        <v>7255</v>
      </c>
      <c r="M2316" s="1" t="s">
        <v>2007</v>
      </c>
      <c r="N2316" s="1" t="s">
        <v>1973</v>
      </c>
      <c r="O2316" s="3">
        <v>995</v>
      </c>
      <c r="P2316">
        <v>2</v>
      </c>
      <c r="Q2316" s="3">
        <v>1989</v>
      </c>
      <c r="R2316" s="1" t="s">
        <v>1958</v>
      </c>
      <c r="S2316" s="3">
        <v>124</v>
      </c>
      <c r="T2316">
        <v>4</v>
      </c>
      <c r="U2316" t="str">
        <f>IF(Ecommerce_Sales[[#This Row],[Delivery_Time_Days]]&gt;7,"Delay",IF(Ecommerce_Sales[[#This Row],[Delivery_Time_Days]] = 0,"No delivery",IF(Ecommerce_Sales[[#This Row],[Delivery_Time_Days]]&lt;=7,"On-time")))</f>
        <v>On-time</v>
      </c>
      <c r="V2316" s="7">
        <f>Ecommerce_Sales[[#This Row],[Profit]]/Ecommerce_Sales[[#This Row],[Total_Price]]</f>
        <v>0.30015082956259426</v>
      </c>
      <c r="W2316" s="3">
        <v>597</v>
      </c>
      <c r="X2316" s="3"/>
    </row>
    <row r="2317" spans="1:24" x14ac:dyDescent="0.25">
      <c r="A2317" s="1" t="s">
        <v>7256</v>
      </c>
      <c r="B2317" s="1" t="s">
        <v>910</v>
      </c>
      <c r="C2317" s="1" t="s">
        <v>911</v>
      </c>
      <c r="D2317" s="1" t="s">
        <v>2463</v>
      </c>
      <c r="E2317" s="1" t="s">
        <v>1954</v>
      </c>
      <c r="F2317" s="2">
        <v>45616</v>
      </c>
      <c r="G2317" s="2">
        <v>45580</v>
      </c>
      <c r="H2317" s="2" t="str">
        <f>TEXT(Ecommerce_Sales[[#This Row],[Order_Date]],"mmmm")</f>
        <v>October</v>
      </c>
      <c r="I2317" s="2" t="str">
        <f>TEXT(Ecommerce_Sales[[#This Row],[Order_Date]],"yyyy")</f>
        <v>2024</v>
      </c>
      <c r="J2317" s="2" t="str">
        <f>TEXT(Ecommerce_Sales[[#This Row],[Order_Date]],"mmmm")</f>
        <v>October</v>
      </c>
      <c r="K2317" s="1" t="s">
        <v>1947</v>
      </c>
      <c r="L2317" s="1" t="s">
        <v>5888</v>
      </c>
      <c r="M2317" s="1" t="s">
        <v>1972</v>
      </c>
      <c r="N2317" s="1" t="s">
        <v>1973</v>
      </c>
      <c r="O2317" s="3">
        <v>843</v>
      </c>
      <c r="P2317">
        <v>1</v>
      </c>
      <c r="Q2317" s="3">
        <v>843</v>
      </c>
      <c r="R2317" s="1" t="s">
        <v>2008</v>
      </c>
      <c r="S2317" s="3">
        <v>82</v>
      </c>
      <c r="T2317">
        <v>5</v>
      </c>
      <c r="U2317" t="str">
        <f>IF(Ecommerce_Sales[[#This Row],[Delivery_Time_Days]]&gt;7,"Delay",IF(Ecommerce_Sales[[#This Row],[Delivery_Time_Days]] = 0,"No delivery",IF(Ecommerce_Sales[[#This Row],[Delivery_Time_Days]]&lt;=7,"On-time")))</f>
        <v>On-time</v>
      </c>
      <c r="V2317" s="7">
        <f>Ecommerce_Sales[[#This Row],[Profit]]/Ecommerce_Sales[[#This Row],[Total_Price]]</f>
        <v>0.30011862396204031</v>
      </c>
      <c r="W2317" s="3">
        <v>253</v>
      </c>
      <c r="X2317" s="3"/>
    </row>
    <row r="2318" spans="1:24" x14ac:dyDescent="0.25">
      <c r="A2318" s="1" t="s">
        <v>7257</v>
      </c>
      <c r="B2318" s="1" t="s">
        <v>1275</v>
      </c>
      <c r="C2318" s="1" t="s">
        <v>1276</v>
      </c>
      <c r="D2318" s="1" t="s">
        <v>2060</v>
      </c>
      <c r="E2318" s="1" t="s">
        <v>1966</v>
      </c>
      <c r="F2318" s="2">
        <v>45291</v>
      </c>
      <c r="G2318" s="2">
        <v>45018</v>
      </c>
      <c r="H2318" s="2" t="str">
        <f>TEXT(Ecommerce_Sales[[#This Row],[Order_Date]],"mmmm")</f>
        <v>April</v>
      </c>
      <c r="I2318" s="2" t="str">
        <f>TEXT(Ecommerce_Sales[[#This Row],[Order_Date]],"yyyy")</f>
        <v>2023</v>
      </c>
      <c r="J2318" s="2" t="str">
        <f>TEXT(Ecommerce_Sales[[#This Row],[Order_Date]],"mmmm")</f>
        <v>April</v>
      </c>
      <c r="K2318" s="1" t="s">
        <v>1947</v>
      </c>
      <c r="L2318" s="1" t="s">
        <v>2148</v>
      </c>
      <c r="M2318" s="1" t="s">
        <v>2104</v>
      </c>
      <c r="N2318" s="1" t="s">
        <v>1978</v>
      </c>
      <c r="O2318" s="3">
        <v>24</v>
      </c>
      <c r="P2318">
        <v>2</v>
      </c>
      <c r="Q2318" s="3">
        <v>49</v>
      </c>
      <c r="R2318" s="1" t="s">
        <v>1958</v>
      </c>
      <c r="S2318" s="3">
        <v>4</v>
      </c>
      <c r="T2318">
        <v>4</v>
      </c>
      <c r="U2318" t="str">
        <f>IF(Ecommerce_Sales[[#This Row],[Delivery_Time_Days]]&gt;7,"Delay",IF(Ecommerce_Sales[[#This Row],[Delivery_Time_Days]] = 0,"No delivery",IF(Ecommerce_Sales[[#This Row],[Delivery_Time_Days]]&lt;=7,"On-time")))</f>
        <v>On-time</v>
      </c>
      <c r="V2318" s="7">
        <f>Ecommerce_Sales[[#This Row],[Profit]]/Ecommerce_Sales[[#This Row],[Total_Price]]</f>
        <v>0.34693877551020408</v>
      </c>
      <c r="W2318" s="3">
        <v>17</v>
      </c>
      <c r="X2318" s="3"/>
    </row>
    <row r="2319" spans="1:24" x14ac:dyDescent="0.25">
      <c r="A2319" s="1" t="s">
        <v>7258</v>
      </c>
      <c r="B2319" s="1" t="s">
        <v>306</v>
      </c>
      <c r="C2319" s="1" t="s">
        <v>1536</v>
      </c>
      <c r="D2319" s="1" t="s">
        <v>3196</v>
      </c>
      <c r="E2319" s="1" t="s">
        <v>2005</v>
      </c>
      <c r="F2319" s="2">
        <v>45557</v>
      </c>
      <c r="G2319" s="2">
        <v>45526</v>
      </c>
      <c r="H2319" s="2" t="str">
        <f>TEXT(Ecommerce_Sales[[#This Row],[Order_Date]],"mmmm")</f>
        <v>August</v>
      </c>
      <c r="I2319" s="2" t="str">
        <f>TEXT(Ecommerce_Sales[[#This Row],[Order_Date]],"yyyy")</f>
        <v>2024</v>
      </c>
      <c r="J2319" s="2" t="str">
        <f>TEXT(Ecommerce_Sales[[#This Row],[Order_Date]],"mmmm")</f>
        <v>August</v>
      </c>
      <c r="K2319" s="1" t="s">
        <v>1947</v>
      </c>
      <c r="L2319" s="1" t="s">
        <v>7259</v>
      </c>
      <c r="M2319" s="1" t="s">
        <v>1988</v>
      </c>
      <c r="N2319" s="1" t="s">
        <v>1989</v>
      </c>
      <c r="O2319" s="3">
        <v>488</v>
      </c>
      <c r="P2319">
        <v>1</v>
      </c>
      <c r="Q2319" s="3">
        <v>488</v>
      </c>
      <c r="R2319" s="1" t="s">
        <v>2016</v>
      </c>
      <c r="S2319" s="3">
        <v>46</v>
      </c>
      <c r="T2319">
        <v>6</v>
      </c>
      <c r="U2319" t="str">
        <f>IF(Ecommerce_Sales[[#This Row],[Delivery_Time_Days]]&gt;7,"Delay",IF(Ecommerce_Sales[[#This Row],[Delivery_Time_Days]] = 0,"No delivery",IF(Ecommerce_Sales[[#This Row],[Delivery_Time_Days]]&lt;=7,"On-time")))</f>
        <v>On-time</v>
      </c>
      <c r="V2319" s="7">
        <f>Ecommerce_Sales[[#This Row],[Profit]]/Ecommerce_Sales[[#This Row],[Total_Price]]</f>
        <v>0.25</v>
      </c>
      <c r="W2319" s="3">
        <v>122</v>
      </c>
      <c r="X2319" s="3"/>
    </row>
    <row r="2320" spans="1:24" x14ac:dyDescent="0.25">
      <c r="A2320" s="1" t="s">
        <v>7260</v>
      </c>
      <c r="B2320" s="1" t="s">
        <v>527</v>
      </c>
      <c r="C2320" s="1" t="s">
        <v>684</v>
      </c>
      <c r="D2320" s="1" t="s">
        <v>7261</v>
      </c>
      <c r="E2320" s="1" t="s">
        <v>1961</v>
      </c>
      <c r="F2320" s="2">
        <v>45644</v>
      </c>
      <c r="G2320" s="2">
        <v>45005</v>
      </c>
      <c r="H2320" s="2" t="str">
        <f>TEXT(Ecommerce_Sales[[#This Row],[Order_Date]],"mmmm")</f>
        <v>March</v>
      </c>
      <c r="I2320" s="2" t="str">
        <f>TEXT(Ecommerce_Sales[[#This Row],[Order_Date]],"yyyy")</f>
        <v>2023</v>
      </c>
      <c r="J2320" s="2" t="str">
        <f>TEXT(Ecommerce_Sales[[#This Row],[Order_Date]],"mmmm")</f>
        <v>March</v>
      </c>
      <c r="K2320" s="1" t="s">
        <v>1947</v>
      </c>
      <c r="L2320" s="1" t="s">
        <v>7262</v>
      </c>
      <c r="M2320" s="1" t="s">
        <v>2058</v>
      </c>
      <c r="N2320" s="1" t="s">
        <v>1950</v>
      </c>
      <c r="O2320" s="3">
        <v>864</v>
      </c>
      <c r="P2320">
        <v>4</v>
      </c>
      <c r="Q2320" s="3">
        <v>3455</v>
      </c>
      <c r="R2320" s="1" t="s">
        <v>1958</v>
      </c>
      <c r="S2320" s="3">
        <v>398</v>
      </c>
      <c r="T2320">
        <v>6</v>
      </c>
      <c r="U2320" t="str">
        <f>IF(Ecommerce_Sales[[#This Row],[Delivery_Time_Days]]&gt;7,"Delay",IF(Ecommerce_Sales[[#This Row],[Delivery_Time_Days]] = 0,"No delivery",IF(Ecommerce_Sales[[#This Row],[Delivery_Time_Days]]&lt;=7,"On-time")))</f>
        <v>On-time</v>
      </c>
      <c r="V2320" s="7">
        <f>Ecommerce_Sales[[#This Row],[Profit]]/Ecommerce_Sales[[#This Row],[Total_Price]]</f>
        <v>0.4</v>
      </c>
      <c r="W2320" s="3">
        <v>1382</v>
      </c>
      <c r="X2320" s="3"/>
    </row>
    <row r="2321" spans="1:24" x14ac:dyDescent="0.25">
      <c r="A2321" s="1" t="s">
        <v>7263</v>
      </c>
      <c r="B2321" s="1" t="s">
        <v>719</v>
      </c>
      <c r="C2321" s="1" t="s">
        <v>720</v>
      </c>
      <c r="D2321" s="1" t="s">
        <v>7264</v>
      </c>
      <c r="E2321" s="1" t="s">
        <v>1981</v>
      </c>
      <c r="F2321" s="2">
        <v>45001</v>
      </c>
      <c r="G2321" s="2">
        <v>45627</v>
      </c>
      <c r="H2321" s="2" t="str">
        <f>TEXT(Ecommerce_Sales[[#This Row],[Order_Date]],"mmmm")</f>
        <v>December</v>
      </c>
      <c r="I2321" s="2" t="str">
        <f>TEXT(Ecommerce_Sales[[#This Row],[Order_Date]],"yyyy")</f>
        <v>2024</v>
      </c>
      <c r="J2321" s="2" t="str">
        <f>TEXT(Ecommerce_Sales[[#This Row],[Order_Date]],"mmmm")</f>
        <v>December</v>
      </c>
      <c r="K2321" s="1" t="s">
        <v>1947</v>
      </c>
      <c r="L2321" s="1" t="s">
        <v>6796</v>
      </c>
      <c r="M2321" s="1" t="s">
        <v>2043</v>
      </c>
      <c r="N2321" s="1" t="s">
        <v>1989</v>
      </c>
      <c r="O2321" s="3">
        <v>124</v>
      </c>
      <c r="P2321">
        <v>2</v>
      </c>
      <c r="Q2321" s="3">
        <v>249</v>
      </c>
      <c r="R2321" s="1" t="s">
        <v>1958</v>
      </c>
      <c r="S2321" s="3">
        <v>21</v>
      </c>
      <c r="T2321">
        <v>5</v>
      </c>
      <c r="U2321" t="str">
        <f>IF(Ecommerce_Sales[[#This Row],[Delivery_Time_Days]]&gt;7,"Delay",IF(Ecommerce_Sales[[#This Row],[Delivery_Time_Days]] = 0,"No delivery",IF(Ecommerce_Sales[[#This Row],[Delivery_Time_Days]]&lt;=7,"On-time")))</f>
        <v>On-time</v>
      </c>
      <c r="V2321" s="7">
        <f>Ecommerce_Sales[[#This Row],[Profit]]/Ecommerce_Sales[[#This Row],[Total_Price]]</f>
        <v>0.24899598393574296</v>
      </c>
      <c r="W2321" s="3">
        <v>62</v>
      </c>
      <c r="X2321" s="3"/>
    </row>
    <row r="2322" spans="1:24" x14ac:dyDescent="0.25">
      <c r="A2322" s="1" t="s">
        <v>7265</v>
      </c>
      <c r="B2322" s="1" t="s">
        <v>1035</v>
      </c>
      <c r="C2322" s="1" t="s">
        <v>1036</v>
      </c>
      <c r="D2322" s="1" t="s">
        <v>6354</v>
      </c>
      <c r="E2322" s="1" t="s">
        <v>1981</v>
      </c>
      <c r="F2322" s="2">
        <v>45093</v>
      </c>
      <c r="G2322" s="2">
        <v>45080</v>
      </c>
      <c r="H2322" s="2" t="str">
        <f>TEXT(Ecommerce_Sales[[#This Row],[Order_Date]],"mmmm")</f>
        <v>June</v>
      </c>
      <c r="I2322" s="2" t="str">
        <f>TEXT(Ecommerce_Sales[[#This Row],[Order_Date]],"yyyy")</f>
        <v>2023</v>
      </c>
      <c r="J2322" s="2" t="str">
        <f>TEXT(Ecommerce_Sales[[#This Row],[Order_Date]],"mmmm")</f>
        <v>June</v>
      </c>
      <c r="K2322" s="1" t="s">
        <v>1947</v>
      </c>
      <c r="L2322" s="1" t="s">
        <v>7266</v>
      </c>
      <c r="M2322" s="1" t="s">
        <v>2007</v>
      </c>
      <c r="N2322" s="1" t="s">
        <v>1973</v>
      </c>
      <c r="O2322" s="3">
        <v>654</v>
      </c>
      <c r="P2322">
        <v>2</v>
      </c>
      <c r="Q2322" s="3">
        <v>1307</v>
      </c>
      <c r="R2322" s="1" t="s">
        <v>1958</v>
      </c>
      <c r="S2322" s="3">
        <v>129</v>
      </c>
      <c r="T2322">
        <v>9</v>
      </c>
      <c r="U2322" t="str">
        <f>IF(Ecommerce_Sales[[#This Row],[Delivery_Time_Days]]&gt;7,"Delay",IF(Ecommerce_Sales[[#This Row],[Delivery_Time_Days]] = 0,"No delivery",IF(Ecommerce_Sales[[#This Row],[Delivery_Time_Days]]&lt;=7,"On-time")))</f>
        <v>Delay</v>
      </c>
      <c r="V2322" s="7">
        <f>Ecommerce_Sales[[#This Row],[Profit]]/Ecommerce_Sales[[#This Row],[Total_Price]]</f>
        <v>0.29992348890589138</v>
      </c>
      <c r="W2322" s="3">
        <v>392</v>
      </c>
      <c r="X2322" s="3"/>
    </row>
    <row r="2323" spans="1:24" x14ac:dyDescent="0.25">
      <c r="A2323" s="1" t="s">
        <v>7267</v>
      </c>
      <c r="B2323" s="1" t="s">
        <v>1577</v>
      </c>
      <c r="C2323" s="1" t="s">
        <v>1578</v>
      </c>
      <c r="D2323" s="1" t="s">
        <v>2932</v>
      </c>
      <c r="E2323" s="1" t="s">
        <v>2005</v>
      </c>
      <c r="F2323" s="2">
        <v>45113</v>
      </c>
      <c r="G2323" s="2">
        <v>45371</v>
      </c>
      <c r="H2323" s="2" t="str">
        <f>TEXT(Ecommerce_Sales[[#This Row],[Order_Date]],"mmmm")</f>
        <v>March</v>
      </c>
      <c r="I2323" s="2" t="str">
        <f>TEXT(Ecommerce_Sales[[#This Row],[Order_Date]],"yyyy")</f>
        <v>2024</v>
      </c>
      <c r="J2323" s="2" t="str">
        <f>TEXT(Ecommerce_Sales[[#This Row],[Order_Date]],"mmmm")</f>
        <v>March</v>
      </c>
      <c r="K2323" s="1" t="s">
        <v>1947</v>
      </c>
      <c r="L2323" s="1" t="s">
        <v>7268</v>
      </c>
      <c r="M2323" s="1" t="s">
        <v>1956</v>
      </c>
      <c r="N2323" s="1" t="s">
        <v>1957</v>
      </c>
      <c r="O2323" s="3">
        <v>691</v>
      </c>
      <c r="P2323">
        <v>2</v>
      </c>
      <c r="Q2323" s="3">
        <v>1382</v>
      </c>
      <c r="R2323" s="1" t="s">
        <v>1958</v>
      </c>
      <c r="S2323" s="3">
        <v>184</v>
      </c>
      <c r="T2323">
        <v>5</v>
      </c>
      <c r="U2323" t="str">
        <f>IF(Ecommerce_Sales[[#This Row],[Delivery_Time_Days]]&gt;7,"Delay",IF(Ecommerce_Sales[[#This Row],[Delivery_Time_Days]] = 0,"No delivery",IF(Ecommerce_Sales[[#This Row],[Delivery_Time_Days]]&lt;=7,"On-time")))</f>
        <v>On-time</v>
      </c>
      <c r="V2323" s="7">
        <f>Ecommerce_Sales[[#This Row],[Profit]]/Ecommerce_Sales[[#This Row],[Total_Price]]</f>
        <v>0.14978292329956586</v>
      </c>
      <c r="W2323" s="3">
        <v>207</v>
      </c>
      <c r="X2323" s="3"/>
    </row>
    <row r="2324" spans="1:24" x14ac:dyDescent="0.25">
      <c r="A2324" s="1" t="s">
        <v>7269</v>
      </c>
      <c r="B2324" s="1" t="s">
        <v>344</v>
      </c>
      <c r="C2324" s="1" t="s">
        <v>345</v>
      </c>
      <c r="D2324" s="1" t="s">
        <v>6242</v>
      </c>
      <c r="E2324" s="1" t="s">
        <v>1981</v>
      </c>
      <c r="F2324" s="2">
        <v>45103</v>
      </c>
      <c r="G2324" s="2">
        <v>45654</v>
      </c>
      <c r="H2324" s="2" t="str">
        <f>TEXT(Ecommerce_Sales[[#This Row],[Order_Date]],"mmmm")</f>
        <v>December</v>
      </c>
      <c r="I2324" s="2" t="str">
        <f>TEXT(Ecommerce_Sales[[#This Row],[Order_Date]],"yyyy")</f>
        <v>2024</v>
      </c>
      <c r="J2324" s="2" t="str">
        <f>TEXT(Ecommerce_Sales[[#This Row],[Order_Date]],"mmmm")</f>
        <v>December</v>
      </c>
      <c r="K2324" s="1" t="s">
        <v>1947</v>
      </c>
      <c r="L2324" s="1" t="s">
        <v>7270</v>
      </c>
      <c r="M2324" s="1" t="s">
        <v>2247</v>
      </c>
      <c r="N2324" s="1" t="s">
        <v>1957</v>
      </c>
      <c r="O2324" s="3">
        <v>532</v>
      </c>
      <c r="P2324">
        <v>2</v>
      </c>
      <c r="Q2324" s="3">
        <v>1063</v>
      </c>
      <c r="R2324" s="1" t="s">
        <v>1958</v>
      </c>
      <c r="S2324" s="3">
        <v>70</v>
      </c>
      <c r="T2324">
        <v>4</v>
      </c>
      <c r="U2324" t="str">
        <f>IF(Ecommerce_Sales[[#This Row],[Delivery_Time_Days]]&gt;7,"Delay",IF(Ecommerce_Sales[[#This Row],[Delivery_Time_Days]] = 0,"No delivery",IF(Ecommerce_Sales[[#This Row],[Delivery_Time_Days]]&lt;=7,"On-time")))</f>
        <v>On-time</v>
      </c>
      <c r="V2324" s="7">
        <f>Ecommerce_Sales[[#This Row],[Profit]]/Ecommerce_Sales[[#This Row],[Total_Price]]</f>
        <v>0.15051740357478832</v>
      </c>
      <c r="W2324" s="3">
        <v>160</v>
      </c>
      <c r="X2324" s="3"/>
    </row>
    <row r="2325" spans="1:24" x14ac:dyDescent="0.25">
      <c r="A2325" s="1" t="s">
        <v>7271</v>
      </c>
      <c r="B2325" s="1" t="s">
        <v>94</v>
      </c>
      <c r="C2325" s="1" t="s">
        <v>95</v>
      </c>
      <c r="D2325" s="1" t="s">
        <v>3097</v>
      </c>
      <c r="E2325" s="1" t="s">
        <v>1996</v>
      </c>
      <c r="F2325" s="2">
        <v>45468</v>
      </c>
      <c r="G2325" s="2">
        <v>45639</v>
      </c>
      <c r="H2325" s="2" t="str">
        <f>TEXT(Ecommerce_Sales[[#This Row],[Order_Date]],"mmmm")</f>
        <v>December</v>
      </c>
      <c r="I2325" s="2" t="str">
        <f>TEXT(Ecommerce_Sales[[#This Row],[Order_Date]],"yyyy")</f>
        <v>2024</v>
      </c>
      <c r="J2325" s="2" t="str">
        <f>TEXT(Ecommerce_Sales[[#This Row],[Order_Date]],"mmmm")</f>
        <v>December</v>
      </c>
      <c r="K2325" s="1" t="s">
        <v>1947</v>
      </c>
      <c r="L2325" s="1" t="s">
        <v>7272</v>
      </c>
      <c r="M2325" s="1" t="s">
        <v>2026</v>
      </c>
      <c r="N2325" s="1" t="s">
        <v>1978</v>
      </c>
      <c r="O2325" s="3">
        <v>1478</v>
      </c>
      <c r="P2325">
        <v>10</v>
      </c>
      <c r="Q2325" s="3">
        <v>14781</v>
      </c>
      <c r="R2325" s="1" t="s">
        <v>2012</v>
      </c>
      <c r="S2325" s="3">
        <v>2061</v>
      </c>
      <c r="T2325">
        <v>4</v>
      </c>
      <c r="U2325" t="str">
        <f>IF(Ecommerce_Sales[[#This Row],[Delivery_Time_Days]]&gt;7,"Delay",IF(Ecommerce_Sales[[#This Row],[Delivery_Time_Days]] = 0,"No delivery",IF(Ecommerce_Sales[[#This Row],[Delivery_Time_Days]]&lt;=7,"On-time")))</f>
        <v>On-time</v>
      </c>
      <c r="V2325" s="7">
        <f>Ecommerce_Sales[[#This Row],[Profit]]/Ecommerce_Sales[[#This Row],[Total_Price]]</f>
        <v>0.34997632095257425</v>
      </c>
      <c r="W2325" s="3">
        <v>5173</v>
      </c>
      <c r="X2325" s="3"/>
    </row>
    <row r="2326" spans="1:24" x14ac:dyDescent="0.25">
      <c r="A2326" s="1" t="s">
        <v>7273</v>
      </c>
      <c r="B2326" s="1" t="s">
        <v>709</v>
      </c>
      <c r="C2326" s="1" t="s">
        <v>710</v>
      </c>
      <c r="D2326" s="1" t="s">
        <v>3302</v>
      </c>
      <c r="E2326" s="1" t="s">
        <v>1981</v>
      </c>
      <c r="F2326" s="2">
        <v>45617</v>
      </c>
      <c r="G2326" s="2">
        <v>44960</v>
      </c>
      <c r="H2326" s="2" t="str">
        <f>TEXT(Ecommerce_Sales[[#This Row],[Order_Date]],"mmmm")</f>
        <v>February</v>
      </c>
      <c r="I2326" s="2" t="str">
        <f>TEXT(Ecommerce_Sales[[#This Row],[Order_Date]],"yyyy")</f>
        <v>2023</v>
      </c>
      <c r="J2326" s="2" t="str">
        <f>TEXT(Ecommerce_Sales[[#This Row],[Order_Date]],"mmmm")</f>
        <v>February</v>
      </c>
      <c r="K2326" s="1" t="s">
        <v>1947</v>
      </c>
      <c r="L2326" s="1" t="s">
        <v>7274</v>
      </c>
      <c r="M2326" s="1" t="s">
        <v>2047</v>
      </c>
      <c r="N2326" s="1" t="s">
        <v>1989</v>
      </c>
      <c r="O2326" s="3">
        <v>794</v>
      </c>
      <c r="P2326">
        <v>1</v>
      </c>
      <c r="Q2326" s="3">
        <v>794</v>
      </c>
      <c r="R2326" s="1" t="s">
        <v>2016</v>
      </c>
      <c r="S2326" s="3">
        <v>84</v>
      </c>
      <c r="T2326">
        <v>5</v>
      </c>
      <c r="U2326" t="str">
        <f>IF(Ecommerce_Sales[[#This Row],[Delivery_Time_Days]]&gt;7,"Delay",IF(Ecommerce_Sales[[#This Row],[Delivery_Time_Days]] = 0,"No delivery",IF(Ecommerce_Sales[[#This Row],[Delivery_Time_Days]]&lt;=7,"On-time")))</f>
        <v>On-time</v>
      </c>
      <c r="V2326" s="7">
        <f>Ecommerce_Sales[[#This Row],[Profit]]/Ecommerce_Sales[[#This Row],[Total_Price]]</f>
        <v>0.25062972292191438</v>
      </c>
      <c r="W2326" s="3">
        <v>199</v>
      </c>
      <c r="X2326" s="3"/>
    </row>
    <row r="2327" spans="1:24" x14ac:dyDescent="0.25">
      <c r="A2327" s="1" t="s">
        <v>7275</v>
      </c>
      <c r="B2327" s="1" t="s">
        <v>1104</v>
      </c>
      <c r="C2327" s="1" t="s">
        <v>1105</v>
      </c>
      <c r="D2327" s="1" t="s">
        <v>4853</v>
      </c>
      <c r="E2327" s="1" t="s">
        <v>1981</v>
      </c>
      <c r="F2327" s="2">
        <v>45070</v>
      </c>
      <c r="G2327" s="2">
        <v>45243</v>
      </c>
      <c r="H2327" s="2" t="str">
        <f>TEXT(Ecommerce_Sales[[#This Row],[Order_Date]],"mmmm")</f>
        <v>November</v>
      </c>
      <c r="I2327" s="2" t="str">
        <f>TEXT(Ecommerce_Sales[[#This Row],[Order_Date]],"yyyy")</f>
        <v>2023</v>
      </c>
      <c r="J2327" s="2" t="str">
        <f>TEXT(Ecommerce_Sales[[#This Row],[Order_Date]],"mmmm")</f>
        <v>November</v>
      </c>
      <c r="K2327" s="1" t="s">
        <v>1947</v>
      </c>
      <c r="L2327" s="1" t="s">
        <v>7276</v>
      </c>
      <c r="M2327" s="1" t="s">
        <v>2047</v>
      </c>
      <c r="N2327" s="1" t="s">
        <v>1989</v>
      </c>
      <c r="O2327" s="3">
        <v>1087</v>
      </c>
      <c r="P2327">
        <v>3</v>
      </c>
      <c r="Q2327" s="3">
        <v>3260</v>
      </c>
      <c r="R2327" s="1" t="s">
        <v>2016</v>
      </c>
      <c r="S2327" s="3">
        <v>229</v>
      </c>
      <c r="T2327">
        <v>7</v>
      </c>
      <c r="U2327" t="str">
        <f>IF(Ecommerce_Sales[[#This Row],[Delivery_Time_Days]]&gt;7,"Delay",IF(Ecommerce_Sales[[#This Row],[Delivery_Time_Days]] = 0,"No delivery",IF(Ecommerce_Sales[[#This Row],[Delivery_Time_Days]]&lt;=7,"On-time")))</f>
        <v>On-time</v>
      </c>
      <c r="V2327" s="7">
        <f>Ecommerce_Sales[[#This Row],[Profit]]/Ecommerce_Sales[[#This Row],[Total_Price]]</f>
        <v>0.25</v>
      </c>
      <c r="W2327" s="3">
        <v>815</v>
      </c>
      <c r="X2327" s="3"/>
    </row>
    <row r="2328" spans="1:24" x14ac:dyDescent="0.25">
      <c r="A2328" s="1" t="s">
        <v>7277</v>
      </c>
      <c r="B2328" s="1" t="s">
        <v>1185</v>
      </c>
      <c r="C2328" s="1" t="s">
        <v>1186</v>
      </c>
      <c r="D2328" s="1" t="s">
        <v>5635</v>
      </c>
      <c r="E2328" s="1" t="s">
        <v>1946</v>
      </c>
      <c r="F2328" s="2">
        <v>45269</v>
      </c>
      <c r="G2328" s="2">
        <v>45495</v>
      </c>
      <c r="H2328" s="2" t="str">
        <f>TEXT(Ecommerce_Sales[[#This Row],[Order_Date]],"mmmm")</f>
        <v>July</v>
      </c>
      <c r="I2328" s="2" t="str">
        <f>TEXT(Ecommerce_Sales[[#This Row],[Order_Date]],"yyyy")</f>
        <v>2024</v>
      </c>
      <c r="J2328" s="2" t="str">
        <f>TEXT(Ecommerce_Sales[[#This Row],[Order_Date]],"mmmm")</f>
        <v>July</v>
      </c>
      <c r="K2328" s="1" t="s">
        <v>1947</v>
      </c>
      <c r="L2328" s="1" t="s">
        <v>5132</v>
      </c>
      <c r="M2328" s="1" t="s">
        <v>2058</v>
      </c>
      <c r="N2328" s="1" t="s">
        <v>1950</v>
      </c>
      <c r="O2328" s="3">
        <v>682</v>
      </c>
      <c r="P2328">
        <v>5</v>
      </c>
      <c r="Q2328" s="3">
        <v>3411</v>
      </c>
      <c r="R2328" s="1" t="s">
        <v>1958</v>
      </c>
      <c r="S2328" s="3">
        <v>497</v>
      </c>
      <c r="T2328">
        <v>9</v>
      </c>
      <c r="U2328" t="str">
        <f>IF(Ecommerce_Sales[[#This Row],[Delivery_Time_Days]]&gt;7,"Delay",IF(Ecommerce_Sales[[#This Row],[Delivery_Time_Days]] = 0,"No delivery",IF(Ecommerce_Sales[[#This Row],[Delivery_Time_Days]]&lt;=7,"On-time")))</f>
        <v>Delay</v>
      </c>
      <c r="V2328" s="7">
        <f>Ecommerce_Sales[[#This Row],[Profit]]/Ecommerce_Sales[[#This Row],[Total_Price]]</f>
        <v>0.39988273233655819</v>
      </c>
      <c r="W2328" s="3">
        <v>1364</v>
      </c>
      <c r="X2328" s="3"/>
    </row>
    <row r="2329" spans="1:24" x14ac:dyDescent="0.25">
      <c r="A2329" s="1" t="s">
        <v>7278</v>
      </c>
      <c r="B2329" s="1" t="s">
        <v>955</v>
      </c>
      <c r="C2329" s="1" t="s">
        <v>956</v>
      </c>
      <c r="D2329" s="1" t="s">
        <v>2488</v>
      </c>
      <c r="E2329" s="1" t="s">
        <v>1946</v>
      </c>
      <c r="F2329" s="2">
        <v>45071</v>
      </c>
      <c r="G2329" s="2">
        <v>45249</v>
      </c>
      <c r="H2329" s="2" t="str">
        <f>TEXT(Ecommerce_Sales[[#This Row],[Order_Date]],"mmmm")</f>
        <v>November</v>
      </c>
      <c r="I2329" s="2" t="str">
        <f>TEXT(Ecommerce_Sales[[#This Row],[Order_Date]],"yyyy")</f>
        <v>2023</v>
      </c>
      <c r="J2329" s="2" t="str">
        <f>TEXT(Ecommerce_Sales[[#This Row],[Order_Date]],"mmmm")</f>
        <v>November</v>
      </c>
      <c r="K2329" s="1" t="s">
        <v>1947</v>
      </c>
      <c r="L2329" s="1" t="s">
        <v>7279</v>
      </c>
      <c r="M2329" s="1" t="s">
        <v>2047</v>
      </c>
      <c r="N2329" s="1" t="s">
        <v>1989</v>
      </c>
      <c r="O2329" s="3">
        <v>1188</v>
      </c>
      <c r="P2329">
        <v>3</v>
      </c>
      <c r="Q2329" s="3">
        <v>3563</v>
      </c>
      <c r="R2329" s="1" t="s">
        <v>2012</v>
      </c>
      <c r="S2329" s="3">
        <v>216</v>
      </c>
      <c r="T2329">
        <v>6</v>
      </c>
      <c r="U2329" t="str">
        <f>IF(Ecommerce_Sales[[#This Row],[Delivery_Time_Days]]&gt;7,"Delay",IF(Ecommerce_Sales[[#This Row],[Delivery_Time_Days]] = 0,"No delivery",IF(Ecommerce_Sales[[#This Row],[Delivery_Time_Days]]&lt;=7,"On-time")))</f>
        <v>On-time</v>
      </c>
      <c r="V2329" s="7">
        <f>Ecommerce_Sales[[#This Row],[Profit]]/Ecommerce_Sales[[#This Row],[Total_Price]]</f>
        <v>0.25007016559079426</v>
      </c>
      <c r="W2329" s="3">
        <v>891</v>
      </c>
      <c r="X2329" s="3"/>
    </row>
    <row r="2330" spans="1:24" x14ac:dyDescent="0.25">
      <c r="A2330" s="1" t="s">
        <v>7280</v>
      </c>
      <c r="B2330" s="1" t="s">
        <v>1846</v>
      </c>
      <c r="C2330" s="1" t="s">
        <v>1847</v>
      </c>
      <c r="D2330" s="1" t="s">
        <v>4437</v>
      </c>
      <c r="E2330" s="1" t="s">
        <v>1961</v>
      </c>
      <c r="F2330" s="2">
        <v>45405</v>
      </c>
      <c r="G2330" s="2">
        <v>45381</v>
      </c>
      <c r="H2330" s="2" t="str">
        <f>TEXT(Ecommerce_Sales[[#This Row],[Order_Date]],"mmmm")</f>
        <v>March</v>
      </c>
      <c r="I2330" s="2" t="str">
        <f>TEXT(Ecommerce_Sales[[#This Row],[Order_Date]],"yyyy")</f>
        <v>2024</v>
      </c>
      <c r="J2330" s="2" t="str">
        <f>TEXT(Ecommerce_Sales[[#This Row],[Order_Date]],"mmmm")</f>
        <v>March</v>
      </c>
      <c r="K2330" s="1" t="s">
        <v>1947</v>
      </c>
      <c r="L2330" s="1" t="s">
        <v>7281</v>
      </c>
      <c r="M2330" s="1" t="s">
        <v>2058</v>
      </c>
      <c r="N2330" s="1" t="s">
        <v>1950</v>
      </c>
      <c r="O2330" s="3">
        <v>843</v>
      </c>
      <c r="P2330">
        <v>1</v>
      </c>
      <c r="Q2330" s="3">
        <v>843</v>
      </c>
      <c r="R2330" s="1" t="s">
        <v>1951</v>
      </c>
      <c r="S2330" s="3">
        <v>92</v>
      </c>
      <c r="T2330">
        <v>5</v>
      </c>
      <c r="U2330" t="str">
        <f>IF(Ecommerce_Sales[[#This Row],[Delivery_Time_Days]]&gt;7,"Delay",IF(Ecommerce_Sales[[#This Row],[Delivery_Time_Days]] = 0,"No delivery",IF(Ecommerce_Sales[[#This Row],[Delivery_Time_Days]]&lt;=7,"On-time")))</f>
        <v>On-time</v>
      </c>
      <c r="V2330" s="7">
        <f>Ecommerce_Sales[[#This Row],[Profit]]/Ecommerce_Sales[[#This Row],[Total_Price]]</f>
        <v>0.39976275207591933</v>
      </c>
      <c r="W2330" s="3">
        <v>337</v>
      </c>
      <c r="X2330" s="3"/>
    </row>
    <row r="2331" spans="1:24" x14ac:dyDescent="0.25">
      <c r="A2331" s="1" t="s">
        <v>7282</v>
      </c>
      <c r="B2331" s="1" t="s">
        <v>918</v>
      </c>
      <c r="C2331" s="1" t="s">
        <v>919</v>
      </c>
      <c r="D2331" s="1" t="s">
        <v>2846</v>
      </c>
      <c r="E2331" s="1" t="s">
        <v>1966</v>
      </c>
      <c r="F2331" s="2">
        <v>45574</v>
      </c>
      <c r="G2331" s="2">
        <v>45538</v>
      </c>
      <c r="H2331" s="2" t="str">
        <f>TEXT(Ecommerce_Sales[[#This Row],[Order_Date]],"mmmm")</f>
        <v>September</v>
      </c>
      <c r="I2331" s="2" t="str">
        <f>TEXT(Ecommerce_Sales[[#This Row],[Order_Date]],"yyyy")</f>
        <v>2024</v>
      </c>
      <c r="J2331" s="2" t="str">
        <f>TEXT(Ecommerce_Sales[[#This Row],[Order_Date]],"mmmm")</f>
        <v>September</v>
      </c>
      <c r="K2331" s="1" t="s">
        <v>1947</v>
      </c>
      <c r="L2331" s="1" t="s">
        <v>7283</v>
      </c>
      <c r="M2331" s="1" t="s">
        <v>1968</v>
      </c>
      <c r="N2331" s="1" t="s">
        <v>1957</v>
      </c>
      <c r="O2331" s="3">
        <v>513</v>
      </c>
      <c r="P2331">
        <v>2</v>
      </c>
      <c r="Q2331" s="3">
        <v>1027</v>
      </c>
      <c r="R2331" s="1" t="s">
        <v>1958</v>
      </c>
      <c r="S2331" s="3">
        <v>55</v>
      </c>
      <c r="T2331">
        <v>6</v>
      </c>
      <c r="U2331" t="str">
        <f>IF(Ecommerce_Sales[[#This Row],[Delivery_Time_Days]]&gt;7,"Delay",IF(Ecommerce_Sales[[#This Row],[Delivery_Time_Days]] = 0,"No delivery",IF(Ecommerce_Sales[[#This Row],[Delivery_Time_Days]]&lt;=7,"On-time")))</f>
        <v>On-time</v>
      </c>
      <c r="V2331" s="7">
        <f>Ecommerce_Sales[[#This Row],[Profit]]/Ecommerce_Sales[[#This Row],[Total_Price]]</f>
        <v>0.14995131450827653</v>
      </c>
      <c r="W2331" s="3">
        <v>154</v>
      </c>
      <c r="X2331" s="3"/>
    </row>
    <row r="2332" spans="1:24" x14ac:dyDescent="0.25">
      <c r="A2332" s="1" t="s">
        <v>7284</v>
      </c>
      <c r="B2332" s="1" t="s">
        <v>808</v>
      </c>
      <c r="C2332" s="1" t="s">
        <v>809</v>
      </c>
      <c r="D2332" s="1" t="s">
        <v>3039</v>
      </c>
      <c r="E2332" s="1" t="s">
        <v>1996</v>
      </c>
      <c r="F2332" s="2">
        <v>45197</v>
      </c>
      <c r="G2332" s="2">
        <v>45276</v>
      </c>
      <c r="H2332" s="2" t="str">
        <f>TEXT(Ecommerce_Sales[[#This Row],[Order_Date]],"mmmm")</f>
        <v>December</v>
      </c>
      <c r="I2332" s="2" t="str">
        <f>TEXT(Ecommerce_Sales[[#This Row],[Order_Date]],"yyyy")</f>
        <v>2023</v>
      </c>
      <c r="J2332" s="2" t="str">
        <f>TEXT(Ecommerce_Sales[[#This Row],[Order_Date]],"mmmm")</f>
        <v>December</v>
      </c>
      <c r="K2332" s="1" t="s">
        <v>1947</v>
      </c>
      <c r="L2332" s="1" t="s">
        <v>7285</v>
      </c>
      <c r="M2332" s="1" t="s">
        <v>2247</v>
      </c>
      <c r="N2332" s="1" t="s">
        <v>1957</v>
      </c>
      <c r="O2332" s="3">
        <v>1428</v>
      </c>
      <c r="P2332">
        <v>10</v>
      </c>
      <c r="Q2332" s="3">
        <v>14285</v>
      </c>
      <c r="R2332" s="1" t="s">
        <v>1951</v>
      </c>
      <c r="S2332" s="3">
        <v>1823</v>
      </c>
      <c r="T2332">
        <v>6</v>
      </c>
      <c r="U2332" t="str">
        <f>IF(Ecommerce_Sales[[#This Row],[Delivery_Time_Days]]&gt;7,"Delay",IF(Ecommerce_Sales[[#This Row],[Delivery_Time_Days]] = 0,"No delivery",IF(Ecommerce_Sales[[#This Row],[Delivery_Time_Days]]&lt;=7,"On-time")))</f>
        <v>On-time</v>
      </c>
      <c r="V2332" s="7">
        <f>Ecommerce_Sales[[#This Row],[Profit]]/Ecommerce_Sales[[#This Row],[Total_Price]]</f>
        <v>0.15001750087504376</v>
      </c>
      <c r="W2332" s="3">
        <v>2143</v>
      </c>
      <c r="X2332" s="3"/>
    </row>
    <row r="2333" spans="1:24" x14ac:dyDescent="0.25">
      <c r="A2333" s="1" t="s">
        <v>7286</v>
      </c>
      <c r="B2333" s="1" t="s">
        <v>699</v>
      </c>
      <c r="C2333" s="1" t="s">
        <v>700</v>
      </c>
      <c r="D2333" s="1" t="s">
        <v>7287</v>
      </c>
      <c r="E2333" s="1" t="s">
        <v>1966</v>
      </c>
      <c r="F2333" s="2">
        <v>45388</v>
      </c>
      <c r="G2333" s="2">
        <v>45524</v>
      </c>
      <c r="H2333" s="2" t="str">
        <f>TEXT(Ecommerce_Sales[[#This Row],[Order_Date]],"mmmm")</f>
        <v>August</v>
      </c>
      <c r="I2333" s="2" t="str">
        <f>TEXT(Ecommerce_Sales[[#This Row],[Order_Date]],"yyyy")</f>
        <v>2024</v>
      </c>
      <c r="J2333" s="2" t="str">
        <f>TEXT(Ecommerce_Sales[[#This Row],[Order_Date]],"mmmm")</f>
        <v>August</v>
      </c>
      <c r="K2333" s="1" t="s">
        <v>1992</v>
      </c>
      <c r="L2333" s="1" t="s">
        <v>7288</v>
      </c>
      <c r="M2333" s="1" t="s">
        <v>1949</v>
      </c>
      <c r="N2333" s="1" t="s">
        <v>1950</v>
      </c>
      <c r="O2333" s="3">
        <v>1192</v>
      </c>
      <c r="P2333">
        <v>2</v>
      </c>
      <c r="Q2333" s="3">
        <v>2384</v>
      </c>
      <c r="R2333" s="1" t="s">
        <v>1958</v>
      </c>
      <c r="S2333" s="3">
        <v>322</v>
      </c>
      <c r="U2333" t="str">
        <f>IF(Ecommerce_Sales[[#This Row],[Delivery_Time_Days]]&gt;7,"Delay",IF(Ecommerce_Sales[[#This Row],[Delivery_Time_Days]] = 0,"No delivery",IF(Ecommerce_Sales[[#This Row],[Delivery_Time_Days]]&lt;=7,"On-time")))</f>
        <v>No delivery</v>
      </c>
      <c r="V2333" s="7">
        <f>Ecommerce_Sales[[#This Row],[Profit]]/Ecommerce_Sales[[#This Row],[Total_Price]]</f>
        <v>0.40016778523489932</v>
      </c>
      <c r="W2333" s="3">
        <v>954</v>
      </c>
      <c r="X2333" s="3"/>
    </row>
    <row r="2334" spans="1:24" x14ac:dyDescent="0.25">
      <c r="A2334" s="1" t="s">
        <v>7289</v>
      </c>
      <c r="B2334" s="1" t="s">
        <v>627</v>
      </c>
      <c r="C2334" s="1" t="s">
        <v>628</v>
      </c>
      <c r="D2334" s="1" t="s">
        <v>7290</v>
      </c>
      <c r="E2334" s="1" t="s">
        <v>2005</v>
      </c>
      <c r="F2334" s="2">
        <v>45218</v>
      </c>
      <c r="G2334" s="2">
        <v>44965</v>
      </c>
      <c r="H2334" s="2" t="str">
        <f>TEXT(Ecommerce_Sales[[#This Row],[Order_Date]],"mmmm")</f>
        <v>February</v>
      </c>
      <c r="I2334" s="2" t="str">
        <f>TEXT(Ecommerce_Sales[[#This Row],[Order_Date]],"yyyy")</f>
        <v>2023</v>
      </c>
      <c r="J2334" s="2" t="str">
        <f>TEXT(Ecommerce_Sales[[#This Row],[Order_Date]],"mmmm")</f>
        <v>February</v>
      </c>
      <c r="K2334" s="1" t="s">
        <v>1947</v>
      </c>
      <c r="L2334" s="1" t="s">
        <v>7291</v>
      </c>
      <c r="M2334" s="1" t="s">
        <v>2247</v>
      </c>
      <c r="N2334" s="1" t="s">
        <v>1957</v>
      </c>
      <c r="O2334" s="3">
        <v>316</v>
      </c>
      <c r="P2334">
        <v>1</v>
      </c>
      <c r="Q2334" s="3">
        <v>316</v>
      </c>
      <c r="R2334" s="1" t="s">
        <v>1958</v>
      </c>
      <c r="S2334" s="3">
        <v>23</v>
      </c>
      <c r="T2334">
        <v>5</v>
      </c>
      <c r="U2334" t="str">
        <f>IF(Ecommerce_Sales[[#This Row],[Delivery_Time_Days]]&gt;7,"Delay",IF(Ecommerce_Sales[[#This Row],[Delivery_Time_Days]] = 0,"No delivery",IF(Ecommerce_Sales[[#This Row],[Delivery_Time_Days]]&lt;=7,"On-time")))</f>
        <v>On-time</v>
      </c>
      <c r="V2334" s="7">
        <f>Ecommerce_Sales[[#This Row],[Profit]]/Ecommerce_Sales[[#This Row],[Total_Price]]</f>
        <v>0.14873417721518986</v>
      </c>
      <c r="W2334" s="3">
        <v>47</v>
      </c>
      <c r="X2334" s="3"/>
    </row>
    <row r="2335" spans="1:24" x14ac:dyDescent="0.25">
      <c r="A2335" s="1" t="s">
        <v>7292</v>
      </c>
      <c r="B2335" s="1" t="s">
        <v>541</v>
      </c>
      <c r="C2335" s="1" t="s">
        <v>542</v>
      </c>
      <c r="D2335" s="1" t="s">
        <v>2207</v>
      </c>
      <c r="E2335" s="1" t="s">
        <v>1966</v>
      </c>
      <c r="F2335" s="2">
        <v>45447</v>
      </c>
      <c r="G2335" s="2">
        <v>45353</v>
      </c>
      <c r="H2335" s="2" t="str">
        <f>TEXT(Ecommerce_Sales[[#This Row],[Order_Date]],"mmmm")</f>
        <v>March</v>
      </c>
      <c r="I2335" s="2" t="str">
        <f>TEXT(Ecommerce_Sales[[#This Row],[Order_Date]],"yyyy")</f>
        <v>2024</v>
      </c>
      <c r="J2335" s="2" t="str">
        <f>TEXT(Ecommerce_Sales[[#This Row],[Order_Date]],"mmmm")</f>
        <v>March</v>
      </c>
      <c r="K2335" s="1" t="s">
        <v>1947</v>
      </c>
      <c r="L2335" s="1" t="s">
        <v>7293</v>
      </c>
      <c r="M2335" s="1" t="s">
        <v>1988</v>
      </c>
      <c r="N2335" s="1" t="s">
        <v>1989</v>
      </c>
      <c r="O2335" s="3">
        <v>775</v>
      </c>
      <c r="P2335">
        <v>4</v>
      </c>
      <c r="Q2335" s="3">
        <v>3101</v>
      </c>
      <c r="R2335" s="1" t="s">
        <v>1958</v>
      </c>
      <c r="S2335" s="3">
        <v>170</v>
      </c>
      <c r="T2335">
        <v>9</v>
      </c>
      <c r="U2335" t="str">
        <f>IF(Ecommerce_Sales[[#This Row],[Delivery_Time_Days]]&gt;7,"Delay",IF(Ecommerce_Sales[[#This Row],[Delivery_Time_Days]] = 0,"No delivery",IF(Ecommerce_Sales[[#This Row],[Delivery_Time_Days]]&lt;=7,"On-time")))</f>
        <v>Delay</v>
      </c>
      <c r="V2335" s="7">
        <f>Ecommerce_Sales[[#This Row],[Profit]]/Ecommerce_Sales[[#This Row],[Total_Price]]</f>
        <v>0.24991938084488874</v>
      </c>
      <c r="W2335" s="3">
        <v>775</v>
      </c>
      <c r="X2335" s="3"/>
    </row>
    <row r="2336" spans="1:24" x14ac:dyDescent="0.25">
      <c r="A2336" s="1" t="s">
        <v>7294</v>
      </c>
      <c r="B2336" s="1" t="s">
        <v>404</v>
      </c>
      <c r="C2336" s="1" t="s">
        <v>405</v>
      </c>
      <c r="D2336" s="1" t="s">
        <v>4988</v>
      </c>
      <c r="E2336" s="1" t="s">
        <v>1961</v>
      </c>
      <c r="F2336" s="2">
        <v>45158</v>
      </c>
      <c r="G2336" s="2">
        <v>45486</v>
      </c>
      <c r="H2336" s="2" t="str">
        <f>TEXT(Ecommerce_Sales[[#This Row],[Order_Date]],"mmmm")</f>
        <v>July</v>
      </c>
      <c r="I2336" s="2" t="str">
        <f>TEXT(Ecommerce_Sales[[#This Row],[Order_Date]],"yyyy")</f>
        <v>2024</v>
      </c>
      <c r="J2336" s="2" t="str">
        <f>TEXT(Ecommerce_Sales[[#This Row],[Order_Date]],"mmmm")</f>
        <v>July</v>
      </c>
      <c r="K2336" s="1" t="s">
        <v>1992</v>
      </c>
      <c r="L2336" s="1" t="s">
        <v>7295</v>
      </c>
      <c r="M2336" s="1" t="s">
        <v>1977</v>
      </c>
      <c r="N2336" s="1" t="s">
        <v>1978</v>
      </c>
      <c r="O2336" s="3">
        <v>102</v>
      </c>
      <c r="P2336">
        <v>3</v>
      </c>
      <c r="Q2336" s="3">
        <v>307</v>
      </c>
      <c r="R2336" s="1" t="s">
        <v>1958</v>
      </c>
      <c r="S2336" s="3">
        <v>18</v>
      </c>
      <c r="U2336" t="str">
        <f>IF(Ecommerce_Sales[[#This Row],[Delivery_Time_Days]]&gt;7,"Delay",IF(Ecommerce_Sales[[#This Row],[Delivery_Time_Days]] = 0,"No delivery",IF(Ecommerce_Sales[[#This Row],[Delivery_Time_Days]]&lt;=7,"On-time")))</f>
        <v>No delivery</v>
      </c>
      <c r="V2336" s="7">
        <f>Ecommerce_Sales[[#This Row],[Profit]]/Ecommerce_Sales[[#This Row],[Total_Price]]</f>
        <v>0.3517915309446254</v>
      </c>
      <c r="W2336" s="3">
        <v>108</v>
      </c>
      <c r="X2336" s="3"/>
    </row>
    <row r="2337" spans="1:24" x14ac:dyDescent="0.25">
      <c r="A2337" s="1" t="s">
        <v>7296</v>
      </c>
      <c r="B2337" s="1" t="s">
        <v>1317</v>
      </c>
      <c r="C2337" s="1" t="s">
        <v>1318</v>
      </c>
      <c r="D2337" s="1" t="s">
        <v>3327</v>
      </c>
      <c r="E2337" s="1" t="s">
        <v>1981</v>
      </c>
      <c r="F2337" s="2">
        <v>45241</v>
      </c>
      <c r="G2337" s="2">
        <v>45409</v>
      </c>
      <c r="H2337" s="2" t="str">
        <f>TEXT(Ecommerce_Sales[[#This Row],[Order_Date]],"mmmm")</f>
        <v>April</v>
      </c>
      <c r="I2337" s="2" t="str">
        <f>TEXT(Ecommerce_Sales[[#This Row],[Order_Date]],"yyyy")</f>
        <v>2024</v>
      </c>
      <c r="J2337" s="2" t="str">
        <f>TEXT(Ecommerce_Sales[[#This Row],[Order_Date]],"mmmm")</f>
        <v>April</v>
      </c>
      <c r="K2337" s="1" t="s">
        <v>1947</v>
      </c>
      <c r="L2337" s="1" t="s">
        <v>6057</v>
      </c>
      <c r="M2337" s="1" t="s">
        <v>1963</v>
      </c>
      <c r="N2337" s="1" t="s">
        <v>1957</v>
      </c>
      <c r="O2337" s="3">
        <v>889</v>
      </c>
      <c r="P2337">
        <v>3</v>
      </c>
      <c r="Q2337" s="3">
        <v>2666</v>
      </c>
      <c r="R2337" s="1" t="s">
        <v>1958</v>
      </c>
      <c r="S2337" s="3">
        <v>222</v>
      </c>
      <c r="T2337">
        <v>9</v>
      </c>
      <c r="U2337" t="str">
        <f>IF(Ecommerce_Sales[[#This Row],[Delivery_Time_Days]]&gt;7,"Delay",IF(Ecommerce_Sales[[#This Row],[Delivery_Time_Days]] = 0,"No delivery",IF(Ecommerce_Sales[[#This Row],[Delivery_Time_Days]]&lt;=7,"On-time")))</f>
        <v>Delay</v>
      </c>
      <c r="V2337" s="7">
        <f>Ecommerce_Sales[[#This Row],[Profit]]/Ecommerce_Sales[[#This Row],[Total_Price]]</f>
        <v>0.15003750937734434</v>
      </c>
      <c r="W2337" s="3">
        <v>400</v>
      </c>
      <c r="X2337" s="3"/>
    </row>
    <row r="2338" spans="1:24" x14ac:dyDescent="0.25">
      <c r="A2338" s="1" t="s">
        <v>7297</v>
      </c>
      <c r="B2338" s="1" t="s">
        <v>674</v>
      </c>
      <c r="C2338" s="1" t="s">
        <v>675</v>
      </c>
      <c r="D2338" s="1" t="s">
        <v>3377</v>
      </c>
      <c r="E2338" s="1" t="s">
        <v>1966</v>
      </c>
      <c r="F2338" s="2">
        <v>45615</v>
      </c>
      <c r="G2338" s="2">
        <v>45592</v>
      </c>
      <c r="H2338" s="2" t="str">
        <f>TEXT(Ecommerce_Sales[[#This Row],[Order_Date]],"mmmm")</f>
        <v>October</v>
      </c>
      <c r="I2338" s="2" t="str">
        <f>TEXT(Ecommerce_Sales[[#This Row],[Order_Date]],"yyyy")</f>
        <v>2024</v>
      </c>
      <c r="J2338" s="2" t="str">
        <f>TEXT(Ecommerce_Sales[[#This Row],[Order_Date]],"mmmm")</f>
        <v>October</v>
      </c>
      <c r="K2338" s="1" t="s">
        <v>1992</v>
      </c>
      <c r="L2338" s="1" t="s">
        <v>7298</v>
      </c>
      <c r="M2338" s="1" t="s">
        <v>2065</v>
      </c>
      <c r="N2338" s="1" t="s">
        <v>1978</v>
      </c>
      <c r="O2338" s="3">
        <v>1058</v>
      </c>
      <c r="P2338">
        <v>2</v>
      </c>
      <c r="Q2338" s="3">
        <v>2115</v>
      </c>
      <c r="R2338" s="1" t="s">
        <v>1958</v>
      </c>
      <c r="S2338" s="3">
        <v>200</v>
      </c>
      <c r="U2338" t="str">
        <f>IF(Ecommerce_Sales[[#This Row],[Delivery_Time_Days]]&gt;7,"Delay",IF(Ecommerce_Sales[[#This Row],[Delivery_Time_Days]] = 0,"No delivery",IF(Ecommerce_Sales[[#This Row],[Delivery_Time_Days]]&lt;=7,"On-time")))</f>
        <v>No delivery</v>
      </c>
      <c r="V2338" s="7">
        <f>Ecommerce_Sales[[#This Row],[Profit]]/Ecommerce_Sales[[#This Row],[Total_Price]]</f>
        <v>0.34988179669030733</v>
      </c>
      <c r="W2338" s="3">
        <v>740</v>
      </c>
      <c r="X2338" s="3"/>
    </row>
    <row r="2339" spans="1:24" x14ac:dyDescent="0.25">
      <c r="A2339" s="1" t="s">
        <v>7299</v>
      </c>
      <c r="B2339" s="1" t="s">
        <v>1654</v>
      </c>
      <c r="C2339" s="1" t="s">
        <v>1711</v>
      </c>
      <c r="D2339" s="1" t="s">
        <v>6917</v>
      </c>
      <c r="E2339" s="1" t="s">
        <v>1996</v>
      </c>
      <c r="F2339" s="2">
        <v>45465</v>
      </c>
      <c r="G2339" s="2">
        <v>45299</v>
      </c>
      <c r="H2339" s="2" t="str">
        <f>TEXT(Ecommerce_Sales[[#This Row],[Order_Date]],"mmmm")</f>
        <v>January</v>
      </c>
      <c r="I2339" s="2" t="str">
        <f>TEXT(Ecommerce_Sales[[#This Row],[Order_Date]],"yyyy")</f>
        <v>2024</v>
      </c>
      <c r="J2339" s="2" t="str">
        <f>TEXT(Ecommerce_Sales[[#This Row],[Order_Date]],"mmmm")</f>
        <v>January</v>
      </c>
      <c r="K2339" s="1" t="s">
        <v>1947</v>
      </c>
      <c r="L2339" s="1" t="s">
        <v>7300</v>
      </c>
      <c r="M2339" s="1" t="s">
        <v>2247</v>
      </c>
      <c r="N2339" s="1" t="s">
        <v>1957</v>
      </c>
      <c r="O2339" s="3">
        <v>387</v>
      </c>
      <c r="P2339">
        <v>3</v>
      </c>
      <c r="Q2339" s="3">
        <v>1161</v>
      </c>
      <c r="R2339" s="1" t="s">
        <v>1951</v>
      </c>
      <c r="S2339" s="3">
        <v>63</v>
      </c>
      <c r="T2339">
        <v>9</v>
      </c>
      <c r="U2339" t="str">
        <f>IF(Ecommerce_Sales[[#This Row],[Delivery_Time_Days]]&gt;7,"Delay",IF(Ecommerce_Sales[[#This Row],[Delivery_Time_Days]] = 0,"No delivery",IF(Ecommerce_Sales[[#This Row],[Delivery_Time_Days]]&lt;=7,"On-time")))</f>
        <v>Delay</v>
      </c>
      <c r="V2339" s="7">
        <f>Ecommerce_Sales[[#This Row],[Profit]]/Ecommerce_Sales[[#This Row],[Total_Price]]</f>
        <v>0.14987080103359174</v>
      </c>
      <c r="W2339" s="3">
        <v>174</v>
      </c>
      <c r="X2339" s="3"/>
    </row>
    <row r="2340" spans="1:24" x14ac:dyDescent="0.25">
      <c r="A2340" s="1" t="s">
        <v>7301</v>
      </c>
      <c r="B2340" s="1" t="s">
        <v>608</v>
      </c>
      <c r="C2340" s="1" t="s">
        <v>609</v>
      </c>
      <c r="D2340" s="1" t="s">
        <v>5064</v>
      </c>
      <c r="E2340" s="1" t="s">
        <v>1996</v>
      </c>
      <c r="F2340" s="2">
        <v>45460</v>
      </c>
      <c r="G2340" s="2">
        <v>44967</v>
      </c>
      <c r="H2340" s="2" t="str">
        <f>TEXT(Ecommerce_Sales[[#This Row],[Order_Date]],"mmmm")</f>
        <v>February</v>
      </c>
      <c r="I2340" s="2" t="str">
        <f>TEXT(Ecommerce_Sales[[#This Row],[Order_Date]],"yyyy")</f>
        <v>2023</v>
      </c>
      <c r="J2340" s="2" t="str">
        <f>TEXT(Ecommerce_Sales[[#This Row],[Order_Date]],"mmmm")</f>
        <v>February</v>
      </c>
      <c r="K2340" s="1" t="s">
        <v>1947</v>
      </c>
      <c r="L2340" s="1" t="s">
        <v>7302</v>
      </c>
      <c r="M2340" s="1" t="s">
        <v>2054</v>
      </c>
      <c r="N2340" s="1" t="s">
        <v>1957</v>
      </c>
      <c r="O2340" s="3">
        <v>243</v>
      </c>
      <c r="P2340">
        <v>4</v>
      </c>
      <c r="Q2340" s="3">
        <v>972</v>
      </c>
      <c r="R2340" s="1" t="s">
        <v>1951</v>
      </c>
      <c r="S2340" s="3">
        <v>94</v>
      </c>
      <c r="T2340">
        <v>6</v>
      </c>
      <c r="U2340" t="str">
        <f>IF(Ecommerce_Sales[[#This Row],[Delivery_Time_Days]]&gt;7,"Delay",IF(Ecommerce_Sales[[#This Row],[Delivery_Time_Days]] = 0,"No delivery",IF(Ecommerce_Sales[[#This Row],[Delivery_Time_Days]]&lt;=7,"On-time")))</f>
        <v>On-time</v>
      </c>
      <c r="V2340" s="7">
        <f>Ecommerce_Sales[[#This Row],[Profit]]/Ecommerce_Sales[[#This Row],[Total_Price]]</f>
        <v>0.15020576131687244</v>
      </c>
      <c r="W2340" s="3">
        <v>146</v>
      </c>
      <c r="X2340" s="3"/>
    </row>
    <row r="2341" spans="1:24" x14ac:dyDescent="0.25">
      <c r="A2341" s="1" t="s">
        <v>7303</v>
      </c>
      <c r="B2341" s="1" t="s">
        <v>793</v>
      </c>
      <c r="C2341" s="1" t="s">
        <v>794</v>
      </c>
      <c r="D2341" s="1" t="s">
        <v>5613</v>
      </c>
      <c r="E2341" s="1" t="s">
        <v>1961</v>
      </c>
      <c r="F2341" s="2">
        <v>45266</v>
      </c>
      <c r="G2341" s="2">
        <v>45570</v>
      </c>
      <c r="H2341" s="2" t="str">
        <f>TEXT(Ecommerce_Sales[[#This Row],[Order_Date]],"mmmm")</f>
        <v>October</v>
      </c>
      <c r="I2341" s="2" t="str">
        <f>TEXT(Ecommerce_Sales[[#This Row],[Order_Date]],"yyyy")</f>
        <v>2024</v>
      </c>
      <c r="J2341" s="2" t="str">
        <f>TEXT(Ecommerce_Sales[[#This Row],[Order_Date]],"mmmm")</f>
        <v>October</v>
      </c>
      <c r="K2341" s="1" t="s">
        <v>1947</v>
      </c>
      <c r="L2341" s="1" t="s">
        <v>7304</v>
      </c>
      <c r="M2341" s="1" t="s">
        <v>2247</v>
      </c>
      <c r="N2341" s="1" t="s">
        <v>1957</v>
      </c>
      <c r="O2341" s="3">
        <v>538</v>
      </c>
      <c r="P2341">
        <v>6</v>
      </c>
      <c r="Q2341" s="3">
        <v>3229</v>
      </c>
      <c r="R2341" s="1" t="s">
        <v>1951</v>
      </c>
      <c r="S2341" s="3">
        <v>274</v>
      </c>
      <c r="T2341">
        <v>4</v>
      </c>
      <c r="U2341" t="str">
        <f>IF(Ecommerce_Sales[[#This Row],[Delivery_Time_Days]]&gt;7,"Delay",IF(Ecommerce_Sales[[#This Row],[Delivery_Time_Days]] = 0,"No delivery",IF(Ecommerce_Sales[[#This Row],[Delivery_Time_Days]]&lt;=7,"On-time")))</f>
        <v>On-time</v>
      </c>
      <c r="V2341" s="7">
        <f>Ecommerce_Sales[[#This Row],[Profit]]/Ecommerce_Sales[[#This Row],[Total_Price]]</f>
        <v>0.14989160730876433</v>
      </c>
      <c r="W2341" s="3">
        <v>484</v>
      </c>
      <c r="X2341" s="3"/>
    </row>
    <row r="2342" spans="1:24" x14ac:dyDescent="0.25">
      <c r="A2342" s="1" t="s">
        <v>7305</v>
      </c>
      <c r="B2342" s="1" t="s">
        <v>1013</v>
      </c>
      <c r="C2342" s="1" t="s">
        <v>1014</v>
      </c>
      <c r="D2342" s="1" t="s">
        <v>6207</v>
      </c>
      <c r="E2342" s="1" t="s">
        <v>1966</v>
      </c>
      <c r="F2342" s="2">
        <v>45593</v>
      </c>
      <c r="G2342" s="2">
        <v>44986</v>
      </c>
      <c r="H2342" s="2" t="str">
        <f>TEXT(Ecommerce_Sales[[#This Row],[Order_Date]],"mmmm")</f>
        <v>March</v>
      </c>
      <c r="I2342" s="2" t="str">
        <f>TEXT(Ecommerce_Sales[[#This Row],[Order_Date]],"yyyy")</f>
        <v>2023</v>
      </c>
      <c r="J2342" s="2" t="str">
        <f>TEXT(Ecommerce_Sales[[#This Row],[Order_Date]],"mmmm")</f>
        <v>March</v>
      </c>
      <c r="K2342" s="1" t="s">
        <v>1986</v>
      </c>
      <c r="L2342" s="1" t="s">
        <v>7306</v>
      </c>
      <c r="M2342" s="1" t="s">
        <v>1956</v>
      </c>
      <c r="N2342" s="1" t="s">
        <v>1957</v>
      </c>
      <c r="O2342" s="3">
        <v>166</v>
      </c>
      <c r="P2342">
        <v>4</v>
      </c>
      <c r="Q2342" s="3">
        <v>665</v>
      </c>
      <c r="R2342" s="1" t="s">
        <v>1958</v>
      </c>
      <c r="S2342" s="3">
        <v>96</v>
      </c>
      <c r="U2342" t="str">
        <f>IF(Ecommerce_Sales[[#This Row],[Delivery_Time_Days]]&gt;7,"Delay",IF(Ecommerce_Sales[[#This Row],[Delivery_Time_Days]] = 0,"No delivery",IF(Ecommerce_Sales[[#This Row],[Delivery_Time_Days]]&lt;=7,"On-time")))</f>
        <v>No delivery</v>
      </c>
      <c r="V2342" s="7">
        <f>Ecommerce_Sales[[#This Row],[Profit]]/Ecommerce_Sales[[#This Row],[Total_Price]]</f>
        <v>0.15037593984962405</v>
      </c>
      <c r="W2342" s="3">
        <v>100</v>
      </c>
      <c r="X2342" s="3"/>
    </row>
    <row r="2343" spans="1:24" x14ac:dyDescent="0.25">
      <c r="A2343" s="1" t="s">
        <v>7307</v>
      </c>
      <c r="B2343" s="1" t="s">
        <v>1532</v>
      </c>
      <c r="C2343" s="1" t="s">
        <v>1533</v>
      </c>
      <c r="D2343" s="1" t="s">
        <v>3510</v>
      </c>
      <c r="E2343" s="1" t="s">
        <v>2005</v>
      </c>
      <c r="F2343" s="2">
        <v>45455</v>
      </c>
      <c r="G2343" s="2">
        <v>44979</v>
      </c>
      <c r="H2343" s="2" t="str">
        <f>TEXT(Ecommerce_Sales[[#This Row],[Order_Date]],"mmmm")</f>
        <v>February</v>
      </c>
      <c r="I2343" s="2" t="str">
        <f>TEXT(Ecommerce_Sales[[#This Row],[Order_Date]],"yyyy")</f>
        <v>2023</v>
      </c>
      <c r="J2343" s="2" t="str">
        <f>TEXT(Ecommerce_Sales[[#This Row],[Order_Date]],"mmmm")</f>
        <v>February</v>
      </c>
      <c r="K2343" s="1" t="s">
        <v>1986</v>
      </c>
      <c r="L2343" s="1" t="s">
        <v>7308</v>
      </c>
      <c r="M2343" s="1" t="s">
        <v>2065</v>
      </c>
      <c r="N2343" s="1" t="s">
        <v>1978</v>
      </c>
      <c r="O2343" s="3">
        <v>137</v>
      </c>
      <c r="P2343">
        <v>1</v>
      </c>
      <c r="Q2343" s="3">
        <v>137</v>
      </c>
      <c r="R2343" s="1" t="s">
        <v>2008</v>
      </c>
      <c r="S2343" s="3">
        <v>10</v>
      </c>
      <c r="U2343" t="str">
        <f>IF(Ecommerce_Sales[[#This Row],[Delivery_Time_Days]]&gt;7,"Delay",IF(Ecommerce_Sales[[#This Row],[Delivery_Time_Days]] = 0,"No delivery",IF(Ecommerce_Sales[[#This Row],[Delivery_Time_Days]]&lt;=7,"On-time")))</f>
        <v>No delivery</v>
      </c>
      <c r="V2343" s="7">
        <f>Ecommerce_Sales[[#This Row],[Profit]]/Ecommerce_Sales[[#This Row],[Total_Price]]</f>
        <v>0.35036496350364965</v>
      </c>
      <c r="W2343" s="3">
        <v>48</v>
      </c>
      <c r="X2343" s="3"/>
    </row>
    <row r="2344" spans="1:24" x14ac:dyDescent="0.25">
      <c r="A2344" s="1" t="s">
        <v>7309</v>
      </c>
      <c r="B2344" s="1" t="s">
        <v>150</v>
      </c>
      <c r="C2344" s="1" t="s">
        <v>151</v>
      </c>
      <c r="D2344" s="1" t="s">
        <v>2416</v>
      </c>
      <c r="E2344" s="1" t="s">
        <v>1961</v>
      </c>
      <c r="F2344" s="2">
        <v>45431</v>
      </c>
      <c r="G2344" s="2">
        <v>45140</v>
      </c>
      <c r="H2344" s="2" t="str">
        <f>TEXT(Ecommerce_Sales[[#This Row],[Order_Date]],"mmmm")</f>
        <v>August</v>
      </c>
      <c r="I2344" s="2" t="str">
        <f>TEXT(Ecommerce_Sales[[#This Row],[Order_Date]],"yyyy")</f>
        <v>2023</v>
      </c>
      <c r="J2344" s="2" t="str">
        <f>TEXT(Ecommerce_Sales[[#This Row],[Order_Date]],"mmmm")</f>
        <v>August</v>
      </c>
      <c r="K2344" s="1" t="s">
        <v>1947</v>
      </c>
      <c r="L2344" s="1" t="s">
        <v>7310</v>
      </c>
      <c r="M2344" s="1" t="s">
        <v>2002</v>
      </c>
      <c r="N2344" s="1" t="s">
        <v>1989</v>
      </c>
      <c r="O2344" s="3">
        <v>550</v>
      </c>
      <c r="P2344">
        <v>2</v>
      </c>
      <c r="Q2344" s="3">
        <v>1100</v>
      </c>
      <c r="R2344" s="1" t="s">
        <v>1958</v>
      </c>
      <c r="S2344" s="3">
        <v>82</v>
      </c>
      <c r="T2344">
        <v>2</v>
      </c>
      <c r="U2344" t="str">
        <f>IF(Ecommerce_Sales[[#This Row],[Delivery_Time_Days]]&gt;7,"Delay",IF(Ecommerce_Sales[[#This Row],[Delivery_Time_Days]] = 0,"No delivery",IF(Ecommerce_Sales[[#This Row],[Delivery_Time_Days]]&lt;=7,"On-time")))</f>
        <v>On-time</v>
      </c>
      <c r="V2344" s="7">
        <f>Ecommerce_Sales[[#This Row],[Profit]]/Ecommerce_Sales[[#This Row],[Total_Price]]</f>
        <v>0.25</v>
      </c>
      <c r="W2344" s="3">
        <v>275</v>
      </c>
      <c r="X2344" s="3"/>
    </row>
    <row r="2345" spans="1:24" x14ac:dyDescent="0.25">
      <c r="A2345" s="1" t="s">
        <v>7311</v>
      </c>
      <c r="B2345" s="1" t="s">
        <v>1091</v>
      </c>
      <c r="C2345" s="1" t="s">
        <v>1092</v>
      </c>
      <c r="D2345" s="1" t="s">
        <v>2326</v>
      </c>
      <c r="E2345" s="1" t="s">
        <v>2005</v>
      </c>
      <c r="F2345" s="2">
        <v>45011</v>
      </c>
      <c r="G2345" s="2">
        <v>45352</v>
      </c>
      <c r="H2345" s="2" t="str">
        <f>TEXT(Ecommerce_Sales[[#This Row],[Order_Date]],"mmmm")</f>
        <v>March</v>
      </c>
      <c r="I2345" s="2" t="str">
        <f>TEXT(Ecommerce_Sales[[#This Row],[Order_Date]],"yyyy")</f>
        <v>2024</v>
      </c>
      <c r="J2345" s="2" t="str">
        <f>TEXT(Ecommerce_Sales[[#This Row],[Order_Date]],"mmmm")</f>
        <v>March</v>
      </c>
      <c r="K2345" s="1" t="s">
        <v>1947</v>
      </c>
      <c r="L2345" s="1" t="s">
        <v>3972</v>
      </c>
      <c r="M2345" s="1" t="s">
        <v>2047</v>
      </c>
      <c r="N2345" s="1" t="s">
        <v>1989</v>
      </c>
      <c r="O2345" s="3">
        <v>682</v>
      </c>
      <c r="P2345">
        <v>3</v>
      </c>
      <c r="Q2345" s="3">
        <v>2045</v>
      </c>
      <c r="R2345" s="1" t="s">
        <v>1958</v>
      </c>
      <c r="S2345" s="3">
        <v>244</v>
      </c>
      <c r="T2345">
        <v>4</v>
      </c>
      <c r="U2345" t="str">
        <f>IF(Ecommerce_Sales[[#This Row],[Delivery_Time_Days]]&gt;7,"Delay",IF(Ecommerce_Sales[[#This Row],[Delivery_Time_Days]] = 0,"No delivery",IF(Ecommerce_Sales[[#This Row],[Delivery_Time_Days]]&lt;=7,"On-time")))</f>
        <v>On-time</v>
      </c>
      <c r="V2345" s="7">
        <f>Ecommerce_Sales[[#This Row],[Profit]]/Ecommerce_Sales[[#This Row],[Total_Price]]</f>
        <v>0.24987775061124695</v>
      </c>
      <c r="W2345" s="3">
        <v>511</v>
      </c>
      <c r="X2345" s="3"/>
    </row>
    <row r="2346" spans="1:24" x14ac:dyDescent="0.25">
      <c r="A2346" s="1" t="s">
        <v>7312</v>
      </c>
      <c r="B2346" s="1" t="s">
        <v>284</v>
      </c>
      <c r="C2346" s="1" t="s">
        <v>285</v>
      </c>
      <c r="D2346" s="1" t="s">
        <v>4825</v>
      </c>
      <c r="E2346" s="1" t="s">
        <v>1946</v>
      </c>
      <c r="F2346" s="2">
        <v>45471</v>
      </c>
      <c r="G2346" s="2">
        <v>44935</v>
      </c>
      <c r="H2346" s="2" t="str">
        <f>TEXT(Ecommerce_Sales[[#This Row],[Order_Date]],"mmmm")</f>
        <v>January</v>
      </c>
      <c r="I2346" s="2" t="str">
        <f>TEXT(Ecommerce_Sales[[#This Row],[Order_Date]],"yyyy")</f>
        <v>2023</v>
      </c>
      <c r="J2346" s="2" t="str">
        <f>TEXT(Ecommerce_Sales[[#This Row],[Order_Date]],"mmmm")</f>
        <v>January</v>
      </c>
      <c r="K2346" s="1" t="s">
        <v>1947</v>
      </c>
      <c r="L2346" s="1" t="s">
        <v>7313</v>
      </c>
      <c r="M2346" s="1" t="s">
        <v>2247</v>
      </c>
      <c r="N2346" s="1" t="s">
        <v>1957</v>
      </c>
      <c r="O2346" s="3">
        <v>483</v>
      </c>
      <c r="P2346">
        <v>3</v>
      </c>
      <c r="Q2346" s="3">
        <v>1448</v>
      </c>
      <c r="R2346" s="1" t="s">
        <v>2012</v>
      </c>
      <c r="S2346" s="3">
        <v>136</v>
      </c>
      <c r="T2346">
        <v>7</v>
      </c>
      <c r="U2346" t="str">
        <f>IF(Ecommerce_Sales[[#This Row],[Delivery_Time_Days]]&gt;7,"Delay",IF(Ecommerce_Sales[[#This Row],[Delivery_Time_Days]] = 0,"No delivery",IF(Ecommerce_Sales[[#This Row],[Delivery_Time_Days]]&lt;=7,"On-time")))</f>
        <v>On-time</v>
      </c>
      <c r="V2346" s="7">
        <f>Ecommerce_Sales[[#This Row],[Profit]]/Ecommerce_Sales[[#This Row],[Total_Price]]</f>
        <v>0.14986187845303867</v>
      </c>
      <c r="W2346" s="3">
        <v>217</v>
      </c>
      <c r="X2346" s="3"/>
    </row>
    <row r="2347" spans="1:24" x14ac:dyDescent="0.25">
      <c r="A2347" s="1" t="s">
        <v>7314</v>
      </c>
      <c r="B2347" s="1" t="s">
        <v>1541</v>
      </c>
      <c r="C2347" s="1" t="s">
        <v>1542</v>
      </c>
      <c r="D2347" s="1" t="s">
        <v>5299</v>
      </c>
      <c r="E2347" s="1" t="s">
        <v>1954</v>
      </c>
      <c r="F2347" s="2">
        <v>45430</v>
      </c>
      <c r="G2347" s="2">
        <v>45318</v>
      </c>
      <c r="H2347" s="2" t="str">
        <f>TEXT(Ecommerce_Sales[[#This Row],[Order_Date]],"mmmm")</f>
        <v>January</v>
      </c>
      <c r="I2347" s="2" t="str">
        <f>TEXT(Ecommerce_Sales[[#This Row],[Order_Date]],"yyyy")</f>
        <v>2024</v>
      </c>
      <c r="J2347" s="2" t="str">
        <f>TEXT(Ecommerce_Sales[[#This Row],[Order_Date]],"mmmm")</f>
        <v>January</v>
      </c>
      <c r="K2347" s="1" t="s">
        <v>1992</v>
      </c>
      <c r="L2347" s="1" t="s">
        <v>7315</v>
      </c>
      <c r="M2347" s="1" t="s">
        <v>2043</v>
      </c>
      <c r="N2347" s="1" t="s">
        <v>1989</v>
      </c>
      <c r="O2347" s="3">
        <v>872</v>
      </c>
      <c r="P2347">
        <v>4</v>
      </c>
      <c r="Q2347" s="3">
        <v>3490</v>
      </c>
      <c r="R2347" s="1" t="s">
        <v>1951</v>
      </c>
      <c r="S2347" s="3">
        <v>422</v>
      </c>
      <c r="U2347" t="str">
        <f>IF(Ecommerce_Sales[[#This Row],[Delivery_Time_Days]]&gt;7,"Delay",IF(Ecommerce_Sales[[#This Row],[Delivery_Time_Days]] = 0,"No delivery",IF(Ecommerce_Sales[[#This Row],[Delivery_Time_Days]]&lt;=7,"On-time")))</f>
        <v>No delivery</v>
      </c>
      <c r="V2347" s="7">
        <f>Ecommerce_Sales[[#This Row],[Profit]]/Ecommerce_Sales[[#This Row],[Total_Price]]</f>
        <v>0.24985673352435531</v>
      </c>
      <c r="W2347" s="3">
        <v>872</v>
      </c>
      <c r="X2347" s="3"/>
    </row>
    <row r="2348" spans="1:24" x14ac:dyDescent="0.25">
      <c r="A2348" s="1" t="s">
        <v>7316</v>
      </c>
      <c r="B2348" s="1" t="s">
        <v>418</v>
      </c>
      <c r="C2348" s="1" t="s">
        <v>419</v>
      </c>
      <c r="D2348" s="1" t="s">
        <v>2201</v>
      </c>
      <c r="E2348" s="1" t="s">
        <v>1961</v>
      </c>
      <c r="F2348" s="2">
        <v>45044</v>
      </c>
      <c r="G2348" s="2">
        <v>45163</v>
      </c>
      <c r="H2348" s="2" t="str">
        <f>TEXT(Ecommerce_Sales[[#This Row],[Order_Date]],"mmmm")</f>
        <v>August</v>
      </c>
      <c r="I2348" s="2" t="str">
        <f>TEXT(Ecommerce_Sales[[#This Row],[Order_Date]],"yyyy")</f>
        <v>2023</v>
      </c>
      <c r="J2348" s="2" t="str">
        <f>TEXT(Ecommerce_Sales[[#This Row],[Order_Date]],"mmmm")</f>
        <v>August</v>
      </c>
      <c r="K2348" s="1" t="s">
        <v>1947</v>
      </c>
      <c r="L2348" s="1" t="s">
        <v>7317</v>
      </c>
      <c r="M2348" s="1" t="s">
        <v>2072</v>
      </c>
      <c r="N2348" s="1" t="s">
        <v>1950</v>
      </c>
      <c r="O2348" s="3">
        <v>402</v>
      </c>
      <c r="P2348">
        <v>2</v>
      </c>
      <c r="Q2348" s="3">
        <v>804</v>
      </c>
      <c r="R2348" s="1" t="s">
        <v>1958</v>
      </c>
      <c r="S2348" s="3">
        <v>66</v>
      </c>
      <c r="T2348">
        <v>3</v>
      </c>
      <c r="U2348" t="str">
        <f>IF(Ecommerce_Sales[[#This Row],[Delivery_Time_Days]]&gt;7,"Delay",IF(Ecommerce_Sales[[#This Row],[Delivery_Time_Days]] = 0,"No delivery",IF(Ecommerce_Sales[[#This Row],[Delivery_Time_Days]]&lt;=7,"On-time")))</f>
        <v>On-time</v>
      </c>
      <c r="V2348" s="7">
        <f>Ecommerce_Sales[[#This Row],[Profit]]/Ecommerce_Sales[[#This Row],[Total_Price]]</f>
        <v>0.39925373134328357</v>
      </c>
      <c r="W2348" s="3">
        <v>321</v>
      </c>
      <c r="X2348" s="3"/>
    </row>
    <row r="2349" spans="1:24" x14ac:dyDescent="0.25">
      <c r="A2349" s="1" t="s">
        <v>7318</v>
      </c>
      <c r="B2349" s="1" t="s">
        <v>1183</v>
      </c>
      <c r="C2349" s="1" t="s">
        <v>1184</v>
      </c>
      <c r="D2349" s="1" t="s">
        <v>2595</v>
      </c>
      <c r="E2349" s="1" t="s">
        <v>1966</v>
      </c>
      <c r="F2349" s="2">
        <v>44966</v>
      </c>
      <c r="G2349" s="2">
        <v>45495</v>
      </c>
      <c r="H2349" s="2" t="str">
        <f>TEXT(Ecommerce_Sales[[#This Row],[Order_Date]],"mmmm")</f>
        <v>July</v>
      </c>
      <c r="I2349" s="2" t="str">
        <f>TEXT(Ecommerce_Sales[[#This Row],[Order_Date]],"yyyy")</f>
        <v>2024</v>
      </c>
      <c r="J2349" s="2" t="str">
        <f>TEXT(Ecommerce_Sales[[#This Row],[Order_Date]],"mmmm")</f>
        <v>July</v>
      </c>
      <c r="K2349" s="1" t="s">
        <v>1986</v>
      </c>
      <c r="L2349" s="1" t="s">
        <v>7319</v>
      </c>
      <c r="M2349" s="1" t="s">
        <v>2007</v>
      </c>
      <c r="N2349" s="1" t="s">
        <v>1973</v>
      </c>
      <c r="O2349" s="3">
        <v>610</v>
      </c>
      <c r="P2349">
        <v>1</v>
      </c>
      <c r="Q2349" s="3">
        <v>610</v>
      </c>
      <c r="R2349" s="1" t="s">
        <v>1951</v>
      </c>
      <c r="S2349" s="3">
        <v>63</v>
      </c>
      <c r="U2349" t="str">
        <f>IF(Ecommerce_Sales[[#This Row],[Delivery_Time_Days]]&gt;7,"Delay",IF(Ecommerce_Sales[[#This Row],[Delivery_Time_Days]] = 0,"No delivery",IF(Ecommerce_Sales[[#This Row],[Delivery_Time_Days]]&lt;=7,"On-time")))</f>
        <v>No delivery</v>
      </c>
      <c r="V2349" s="7">
        <f>Ecommerce_Sales[[#This Row],[Profit]]/Ecommerce_Sales[[#This Row],[Total_Price]]</f>
        <v>0.3</v>
      </c>
      <c r="W2349" s="3">
        <v>183</v>
      </c>
      <c r="X2349" s="3"/>
    </row>
    <row r="2350" spans="1:24" x14ac:dyDescent="0.25">
      <c r="A2350" s="1" t="s">
        <v>7320</v>
      </c>
      <c r="B2350" s="1" t="s">
        <v>600</v>
      </c>
      <c r="C2350" s="1" t="s">
        <v>601</v>
      </c>
      <c r="D2350" s="1" t="s">
        <v>2756</v>
      </c>
      <c r="E2350" s="1" t="s">
        <v>1954</v>
      </c>
      <c r="F2350" s="2">
        <v>45218</v>
      </c>
      <c r="G2350" s="2">
        <v>45280</v>
      </c>
      <c r="H2350" s="2" t="str">
        <f>TEXT(Ecommerce_Sales[[#This Row],[Order_Date]],"mmmm")</f>
        <v>December</v>
      </c>
      <c r="I2350" s="2" t="str">
        <f>TEXT(Ecommerce_Sales[[#This Row],[Order_Date]],"yyyy")</f>
        <v>2023</v>
      </c>
      <c r="J2350" s="2" t="str">
        <f>TEXT(Ecommerce_Sales[[#This Row],[Order_Date]],"mmmm")</f>
        <v>December</v>
      </c>
      <c r="K2350" s="1" t="s">
        <v>1947</v>
      </c>
      <c r="L2350" s="1" t="s">
        <v>7321</v>
      </c>
      <c r="M2350" s="1" t="s">
        <v>2058</v>
      </c>
      <c r="N2350" s="1" t="s">
        <v>1950</v>
      </c>
      <c r="O2350" s="3">
        <v>1013</v>
      </c>
      <c r="P2350">
        <v>6</v>
      </c>
      <c r="Q2350" s="3">
        <v>6078</v>
      </c>
      <c r="R2350" s="1" t="s">
        <v>1951</v>
      </c>
      <c r="S2350" s="3">
        <v>450</v>
      </c>
      <c r="T2350">
        <v>9</v>
      </c>
      <c r="U2350" t="str">
        <f>IF(Ecommerce_Sales[[#This Row],[Delivery_Time_Days]]&gt;7,"Delay",IF(Ecommerce_Sales[[#This Row],[Delivery_Time_Days]] = 0,"No delivery",IF(Ecommerce_Sales[[#This Row],[Delivery_Time_Days]]&lt;=7,"On-time")))</f>
        <v>Delay</v>
      </c>
      <c r="V2350" s="7">
        <f>Ecommerce_Sales[[#This Row],[Profit]]/Ecommerce_Sales[[#This Row],[Total_Price]]</f>
        <v>0.39996709443896017</v>
      </c>
      <c r="W2350" s="3">
        <v>2431</v>
      </c>
      <c r="X2350" s="3"/>
    </row>
    <row r="2351" spans="1:24" x14ac:dyDescent="0.25">
      <c r="A2351" s="1" t="s">
        <v>7322</v>
      </c>
      <c r="B2351" s="1" t="s">
        <v>308</v>
      </c>
      <c r="C2351" s="1" t="s">
        <v>309</v>
      </c>
      <c r="D2351" s="1" t="s">
        <v>4900</v>
      </c>
      <c r="E2351" s="1" t="s">
        <v>2005</v>
      </c>
      <c r="F2351" s="2">
        <v>45633</v>
      </c>
      <c r="G2351" s="2">
        <v>45590</v>
      </c>
      <c r="H2351" s="2" t="str">
        <f>TEXT(Ecommerce_Sales[[#This Row],[Order_Date]],"mmmm")</f>
        <v>October</v>
      </c>
      <c r="I2351" s="2" t="str">
        <f>TEXT(Ecommerce_Sales[[#This Row],[Order_Date]],"yyyy")</f>
        <v>2024</v>
      </c>
      <c r="J2351" s="2" t="str">
        <f>TEXT(Ecommerce_Sales[[#This Row],[Order_Date]],"mmmm")</f>
        <v>October</v>
      </c>
      <c r="K2351" s="1" t="s">
        <v>1947</v>
      </c>
      <c r="L2351" s="1" t="s">
        <v>4905</v>
      </c>
      <c r="M2351" s="1" t="s">
        <v>2079</v>
      </c>
      <c r="N2351" s="1" t="s">
        <v>1973</v>
      </c>
      <c r="O2351" s="3">
        <v>677</v>
      </c>
      <c r="P2351">
        <v>2</v>
      </c>
      <c r="Q2351" s="3">
        <v>1354</v>
      </c>
      <c r="R2351" s="1" t="s">
        <v>1958</v>
      </c>
      <c r="S2351" s="3">
        <v>159</v>
      </c>
      <c r="T2351">
        <v>10</v>
      </c>
      <c r="U2351" t="str">
        <f>IF(Ecommerce_Sales[[#This Row],[Delivery_Time_Days]]&gt;7,"Delay",IF(Ecommerce_Sales[[#This Row],[Delivery_Time_Days]] = 0,"No delivery",IF(Ecommerce_Sales[[#This Row],[Delivery_Time_Days]]&lt;=7,"On-time")))</f>
        <v>Delay</v>
      </c>
      <c r="V2351" s="7">
        <f>Ecommerce_Sales[[#This Row],[Profit]]/Ecommerce_Sales[[#This Row],[Total_Price]]</f>
        <v>0.29985228951255538</v>
      </c>
      <c r="W2351" s="3">
        <v>406</v>
      </c>
      <c r="X2351" s="3"/>
    </row>
    <row r="2352" spans="1:24" x14ac:dyDescent="0.25">
      <c r="A2352" s="1" t="s">
        <v>7323</v>
      </c>
      <c r="B2352" s="1" t="s">
        <v>635</v>
      </c>
      <c r="C2352" s="1" t="s">
        <v>636</v>
      </c>
      <c r="D2352" s="1" t="s">
        <v>2565</v>
      </c>
      <c r="E2352" s="1" t="s">
        <v>1961</v>
      </c>
      <c r="F2352" s="2">
        <v>45190</v>
      </c>
      <c r="G2352" s="2">
        <v>45387</v>
      </c>
      <c r="H2352" s="2" t="str">
        <f>TEXT(Ecommerce_Sales[[#This Row],[Order_Date]],"mmmm")</f>
        <v>April</v>
      </c>
      <c r="I2352" s="2" t="str">
        <f>TEXT(Ecommerce_Sales[[#This Row],[Order_Date]],"yyyy")</f>
        <v>2024</v>
      </c>
      <c r="J2352" s="2" t="str">
        <f>TEXT(Ecommerce_Sales[[#This Row],[Order_Date]],"mmmm")</f>
        <v>April</v>
      </c>
      <c r="K2352" s="1" t="s">
        <v>1947</v>
      </c>
      <c r="L2352" s="1" t="s">
        <v>7324</v>
      </c>
      <c r="M2352" s="1" t="s">
        <v>1977</v>
      </c>
      <c r="N2352" s="1" t="s">
        <v>1978</v>
      </c>
      <c r="O2352" s="3">
        <v>1045</v>
      </c>
      <c r="P2352">
        <v>2</v>
      </c>
      <c r="Q2352" s="3">
        <v>2090</v>
      </c>
      <c r="R2352" s="1" t="s">
        <v>1958</v>
      </c>
      <c r="S2352" s="3">
        <v>270</v>
      </c>
      <c r="T2352">
        <v>2</v>
      </c>
      <c r="U2352" t="str">
        <f>IF(Ecommerce_Sales[[#This Row],[Delivery_Time_Days]]&gt;7,"Delay",IF(Ecommerce_Sales[[#This Row],[Delivery_Time_Days]] = 0,"No delivery",IF(Ecommerce_Sales[[#This Row],[Delivery_Time_Days]]&lt;=7,"On-time")))</f>
        <v>On-time</v>
      </c>
      <c r="V2352" s="7">
        <f>Ecommerce_Sales[[#This Row],[Profit]]/Ecommerce_Sales[[#This Row],[Total_Price]]</f>
        <v>0.34976076555023922</v>
      </c>
      <c r="W2352" s="3">
        <v>731</v>
      </c>
      <c r="X2352" s="3"/>
    </row>
    <row r="2353" spans="1:24" x14ac:dyDescent="0.25">
      <c r="A2353" s="1" t="s">
        <v>7325</v>
      </c>
      <c r="B2353" s="1" t="s">
        <v>1333</v>
      </c>
      <c r="C2353" s="1" t="s">
        <v>1334</v>
      </c>
      <c r="D2353" s="1" t="s">
        <v>2255</v>
      </c>
      <c r="E2353" s="1" t="s">
        <v>1954</v>
      </c>
      <c r="F2353" s="2">
        <v>44935</v>
      </c>
      <c r="G2353" s="2">
        <v>45194</v>
      </c>
      <c r="H2353" s="2" t="str">
        <f>TEXT(Ecommerce_Sales[[#This Row],[Order_Date]],"mmmm")</f>
        <v>September</v>
      </c>
      <c r="I2353" s="2" t="str">
        <f>TEXT(Ecommerce_Sales[[#This Row],[Order_Date]],"yyyy")</f>
        <v>2023</v>
      </c>
      <c r="J2353" s="2" t="str">
        <f>TEXT(Ecommerce_Sales[[#This Row],[Order_Date]],"mmmm")</f>
        <v>September</v>
      </c>
      <c r="K2353" s="1" t="s">
        <v>1947</v>
      </c>
      <c r="L2353" s="1" t="s">
        <v>4856</v>
      </c>
      <c r="M2353" s="1" t="s">
        <v>2058</v>
      </c>
      <c r="N2353" s="1" t="s">
        <v>1950</v>
      </c>
      <c r="O2353" s="3">
        <v>530</v>
      </c>
      <c r="P2353">
        <v>5</v>
      </c>
      <c r="Q2353" s="3">
        <v>2648</v>
      </c>
      <c r="R2353" s="1" t="s">
        <v>1958</v>
      </c>
      <c r="S2353" s="3">
        <v>323</v>
      </c>
      <c r="T2353">
        <v>9</v>
      </c>
      <c r="U2353" t="str">
        <f>IF(Ecommerce_Sales[[#This Row],[Delivery_Time_Days]]&gt;7,"Delay",IF(Ecommerce_Sales[[#This Row],[Delivery_Time_Days]] = 0,"No delivery",IF(Ecommerce_Sales[[#This Row],[Delivery_Time_Days]]&lt;=7,"On-time")))</f>
        <v>Delay</v>
      </c>
      <c r="V2353" s="7">
        <f>Ecommerce_Sales[[#This Row],[Profit]]/Ecommerce_Sales[[#This Row],[Total_Price]]</f>
        <v>0.39992447129909364</v>
      </c>
      <c r="W2353" s="3">
        <v>1059</v>
      </c>
      <c r="X2353" s="3"/>
    </row>
    <row r="2354" spans="1:24" x14ac:dyDescent="0.25">
      <c r="A2354" s="1" t="s">
        <v>7326</v>
      </c>
      <c r="B2354" s="1" t="s">
        <v>66</v>
      </c>
      <c r="C2354" s="1" t="s">
        <v>408</v>
      </c>
      <c r="D2354" s="1" t="s">
        <v>6267</v>
      </c>
      <c r="E2354" s="1" t="s">
        <v>1961</v>
      </c>
      <c r="F2354" s="2">
        <v>45082</v>
      </c>
      <c r="G2354" s="2">
        <v>45312</v>
      </c>
      <c r="H2354" s="2" t="str">
        <f>TEXT(Ecommerce_Sales[[#This Row],[Order_Date]],"mmmm")</f>
        <v>January</v>
      </c>
      <c r="I2354" s="2" t="str">
        <f>TEXT(Ecommerce_Sales[[#This Row],[Order_Date]],"yyyy")</f>
        <v>2024</v>
      </c>
      <c r="J2354" s="2" t="str">
        <f>TEXT(Ecommerce_Sales[[#This Row],[Order_Date]],"mmmm")</f>
        <v>January</v>
      </c>
      <c r="K2354" s="1" t="s">
        <v>1947</v>
      </c>
      <c r="L2354" s="1" t="s">
        <v>3244</v>
      </c>
      <c r="M2354" s="1" t="s">
        <v>1977</v>
      </c>
      <c r="N2354" s="1" t="s">
        <v>1978</v>
      </c>
      <c r="O2354" s="3">
        <v>127</v>
      </c>
      <c r="P2354">
        <v>3</v>
      </c>
      <c r="Q2354" s="3">
        <v>380</v>
      </c>
      <c r="R2354" s="1" t="s">
        <v>1958</v>
      </c>
      <c r="S2354" s="3">
        <v>35</v>
      </c>
      <c r="T2354">
        <v>6</v>
      </c>
      <c r="U2354" t="str">
        <f>IF(Ecommerce_Sales[[#This Row],[Delivery_Time_Days]]&gt;7,"Delay",IF(Ecommerce_Sales[[#This Row],[Delivery_Time_Days]] = 0,"No delivery",IF(Ecommerce_Sales[[#This Row],[Delivery_Time_Days]]&lt;=7,"On-time")))</f>
        <v>On-time</v>
      </c>
      <c r="V2354" s="7">
        <f>Ecommerce_Sales[[#This Row],[Profit]]/Ecommerce_Sales[[#This Row],[Total_Price]]</f>
        <v>0.35</v>
      </c>
      <c r="W2354" s="3">
        <v>133</v>
      </c>
      <c r="X2354" s="3"/>
    </row>
    <row r="2355" spans="1:24" x14ac:dyDescent="0.25">
      <c r="A2355" s="1" t="s">
        <v>7327</v>
      </c>
      <c r="B2355" s="1" t="s">
        <v>1495</v>
      </c>
      <c r="C2355" s="1" t="s">
        <v>1496</v>
      </c>
      <c r="D2355" s="1" t="s">
        <v>7328</v>
      </c>
      <c r="E2355" s="1" t="s">
        <v>1981</v>
      </c>
      <c r="F2355" s="2">
        <v>44939</v>
      </c>
      <c r="G2355" s="2">
        <v>45230</v>
      </c>
      <c r="H2355" s="2" t="str">
        <f>TEXT(Ecommerce_Sales[[#This Row],[Order_Date]],"mmmm")</f>
        <v>October</v>
      </c>
      <c r="I2355" s="2" t="str">
        <f>TEXT(Ecommerce_Sales[[#This Row],[Order_Date]],"yyyy")</f>
        <v>2023</v>
      </c>
      <c r="J2355" s="2" t="str">
        <f>TEXT(Ecommerce_Sales[[#This Row],[Order_Date]],"mmmm")</f>
        <v>October</v>
      </c>
      <c r="K2355" s="1" t="s">
        <v>1947</v>
      </c>
      <c r="L2355" s="1" t="s">
        <v>7329</v>
      </c>
      <c r="M2355" s="1" t="s">
        <v>1988</v>
      </c>
      <c r="N2355" s="1" t="s">
        <v>1989</v>
      </c>
      <c r="O2355" s="3">
        <v>185</v>
      </c>
      <c r="P2355">
        <v>1</v>
      </c>
      <c r="Q2355" s="3">
        <v>185</v>
      </c>
      <c r="R2355" s="1" t="s">
        <v>1958</v>
      </c>
      <c r="S2355" s="3">
        <v>12</v>
      </c>
      <c r="T2355">
        <v>9</v>
      </c>
      <c r="U2355" t="str">
        <f>IF(Ecommerce_Sales[[#This Row],[Delivery_Time_Days]]&gt;7,"Delay",IF(Ecommerce_Sales[[#This Row],[Delivery_Time_Days]] = 0,"No delivery",IF(Ecommerce_Sales[[#This Row],[Delivery_Time_Days]]&lt;=7,"On-time")))</f>
        <v>Delay</v>
      </c>
      <c r="V2355" s="7">
        <f>Ecommerce_Sales[[#This Row],[Profit]]/Ecommerce_Sales[[#This Row],[Total_Price]]</f>
        <v>0.24864864864864866</v>
      </c>
      <c r="W2355" s="3">
        <v>46</v>
      </c>
      <c r="X2355" s="3"/>
    </row>
    <row r="2356" spans="1:24" x14ac:dyDescent="0.25">
      <c r="A2356" s="1" t="s">
        <v>7330</v>
      </c>
      <c r="B2356" s="1" t="s">
        <v>434</v>
      </c>
      <c r="C2356" s="1" t="s">
        <v>435</v>
      </c>
      <c r="D2356" s="1" t="s">
        <v>1980</v>
      </c>
      <c r="E2356" s="1" t="s">
        <v>1981</v>
      </c>
      <c r="F2356" s="2">
        <v>45463</v>
      </c>
      <c r="G2356" s="2">
        <v>44958</v>
      </c>
      <c r="H2356" s="2" t="str">
        <f>TEXT(Ecommerce_Sales[[#This Row],[Order_Date]],"mmmm")</f>
        <v>February</v>
      </c>
      <c r="I2356" s="2" t="str">
        <f>TEXT(Ecommerce_Sales[[#This Row],[Order_Date]],"yyyy")</f>
        <v>2023</v>
      </c>
      <c r="J2356" s="2" t="str">
        <f>TEXT(Ecommerce_Sales[[#This Row],[Order_Date]],"mmmm")</f>
        <v>February</v>
      </c>
      <c r="K2356" s="1" t="s">
        <v>1986</v>
      </c>
      <c r="L2356" s="1" t="s">
        <v>7028</v>
      </c>
      <c r="M2356" s="1" t="s">
        <v>2065</v>
      </c>
      <c r="N2356" s="1" t="s">
        <v>1978</v>
      </c>
      <c r="O2356" s="3">
        <v>281</v>
      </c>
      <c r="P2356">
        <v>3</v>
      </c>
      <c r="Q2356" s="3">
        <v>844</v>
      </c>
      <c r="R2356" s="1" t="s">
        <v>1951</v>
      </c>
      <c r="S2356" s="3">
        <v>82</v>
      </c>
      <c r="U2356" t="str">
        <f>IF(Ecommerce_Sales[[#This Row],[Delivery_Time_Days]]&gt;7,"Delay",IF(Ecommerce_Sales[[#This Row],[Delivery_Time_Days]] = 0,"No delivery",IF(Ecommerce_Sales[[#This Row],[Delivery_Time_Days]]&lt;=7,"On-time")))</f>
        <v>No delivery</v>
      </c>
      <c r="V2356" s="7">
        <f>Ecommerce_Sales[[#This Row],[Profit]]/Ecommerce_Sales[[#This Row],[Total_Price]]</f>
        <v>0.34952606635071087</v>
      </c>
      <c r="W2356" s="3">
        <v>295</v>
      </c>
      <c r="X2356" s="3"/>
    </row>
    <row r="2357" spans="1:24" x14ac:dyDescent="0.25">
      <c r="A2357" s="1" t="s">
        <v>7331</v>
      </c>
      <c r="B2357" s="1" t="s">
        <v>783</v>
      </c>
      <c r="C2357" s="1" t="s">
        <v>784</v>
      </c>
      <c r="D2357" s="1" t="s">
        <v>3433</v>
      </c>
      <c r="E2357" s="1" t="s">
        <v>1961</v>
      </c>
      <c r="F2357" s="2">
        <v>45152</v>
      </c>
      <c r="G2357" s="2">
        <v>45586</v>
      </c>
      <c r="H2357" s="2" t="str">
        <f>TEXT(Ecommerce_Sales[[#This Row],[Order_Date]],"mmmm")</f>
        <v>October</v>
      </c>
      <c r="I2357" s="2" t="str">
        <f>TEXT(Ecommerce_Sales[[#This Row],[Order_Date]],"yyyy")</f>
        <v>2024</v>
      </c>
      <c r="J2357" s="2" t="str">
        <f>TEXT(Ecommerce_Sales[[#This Row],[Order_Date]],"mmmm")</f>
        <v>October</v>
      </c>
      <c r="K2357" s="1" t="s">
        <v>1992</v>
      </c>
      <c r="L2357" s="1" t="s">
        <v>7332</v>
      </c>
      <c r="M2357" s="1" t="s">
        <v>2247</v>
      </c>
      <c r="N2357" s="1" t="s">
        <v>1957</v>
      </c>
      <c r="O2357" s="3">
        <v>927</v>
      </c>
      <c r="P2357">
        <v>2</v>
      </c>
      <c r="Q2357" s="3">
        <v>1853</v>
      </c>
      <c r="R2357" s="1" t="s">
        <v>1958</v>
      </c>
      <c r="S2357" s="3">
        <v>233</v>
      </c>
      <c r="U2357" t="str">
        <f>IF(Ecommerce_Sales[[#This Row],[Delivery_Time_Days]]&gt;7,"Delay",IF(Ecommerce_Sales[[#This Row],[Delivery_Time_Days]] = 0,"No delivery",IF(Ecommerce_Sales[[#This Row],[Delivery_Time_Days]]&lt;=7,"On-time")))</f>
        <v>No delivery</v>
      </c>
      <c r="V2357" s="7">
        <f>Ecommerce_Sales[[#This Row],[Profit]]/Ecommerce_Sales[[#This Row],[Total_Price]]</f>
        <v>0.15002698327037237</v>
      </c>
      <c r="W2357" s="3">
        <v>278</v>
      </c>
      <c r="X2357" s="3"/>
    </row>
    <row r="2358" spans="1:24" x14ac:dyDescent="0.25">
      <c r="A2358" s="1" t="s">
        <v>7333</v>
      </c>
      <c r="B2358" s="1" t="s">
        <v>906</v>
      </c>
      <c r="C2358" s="1" t="s">
        <v>907</v>
      </c>
      <c r="D2358" s="1" t="s">
        <v>6869</v>
      </c>
      <c r="E2358" s="1" t="s">
        <v>1946</v>
      </c>
      <c r="F2358" s="2">
        <v>45095</v>
      </c>
      <c r="G2358" s="2">
        <v>45337</v>
      </c>
      <c r="H2358" s="2" t="str">
        <f>TEXT(Ecommerce_Sales[[#This Row],[Order_Date]],"mmmm")</f>
        <v>February</v>
      </c>
      <c r="I2358" s="2" t="str">
        <f>TEXT(Ecommerce_Sales[[#This Row],[Order_Date]],"yyyy")</f>
        <v>2024</v>
      </c>
      <c r="J2358" s="2" t="str">
        <f>TEXT(Ecommerce_Sales[[#This Row],[Order_Date]],"mmmm")</f>
        <v>February</v>
      </c>
      <c r="K2358" s="1" t="s">
        <v>1986</v>
      </c>
      <c r="L2358" s="1" t="s">
        <v>7334</v>
      </c>
      <c r="M2358" s="1" t="s">
        <v>1972</v>
      </c>
      <c r="N2358" s="1" t="s">
        <v>1973</v>
      </c>
      <c r="O2358" s="3">
        <v>470</v>
      </c>
      <c r="P2358">
        <v>1</v>
      </c>
      <c r="Q2358" s="3">
        <v>470</v>
      </c>
      <c r="R2358" s="1" t="s">
        <v>2008</v>
      </c>
      <c r="S2358" s="3">
        <v>69</v>
      </c>
      <c r="U2358" t="str">
        <f>IF(Ecommerce_Sales[[#This Row],[Delivery_Time_Days]]&gt;7,"Delay",IF(Ecommerce_Sales[[#This Row],[Delivery_Time_Days]] = 0,"No delivery",IF(Ecommerce_Sales[[#This Row],[Delivery_Time_Days]]&lt;=7,"On-time")))</f>
        <v>No delivery</v>
      </c>
      <c r="V2358" s="7">
        <f>Ecommerce_Sales[[#This Row],[Profit]]/Ecommerce_Sales[[#This Row],[Total_Price]]</f>
        <v>0.3</v>
      </c>
      <c r="W2358" s="3">
        <v>141</v>
      </c>
      <c r="X2358" s="3"/>
    </row>
    <row r="2359" spans="1:24" x14ac:dyDescent="0.25">
      <c r="A2359" s="1" t="s">
        <v>7335</v>
      </c>
      <c r="B2359" s="1" t="s">
        <v>22</v>
      </c>
      <c r="C2359" s="1" t="s">
        <v>23</v>
      </c>
      <c r="D2359" s="1" t="s">
        <v>4747</v>
      </c>
      <c r="E2359" s="1" t="s">
        <v>1966</v>
      </c>
      <c r="F2359" s="2">
        <v>45527</v>
      </c>
      <c r="G2359" s="2">
        <v>45594</v>
      </c>
      <c r="H2359" s="2" t="str">
        <f>TEXT(Ecommerce_Sales[[#This Row],[Order_Date]],"mmmm")</f>
        <v>October</v>
      </c>
      <c r="I2359" s="2" t="str">
        <f>TEXT(Ecommerce_Sales[[#This Row],[Order_Date]],"yyyy")</f>
        <v>2024</v>
      </c>
      <c r="J2359" s="2" t="str">
        <f>TEXT(Ecommerce_Sales[[#This Row],[Order_Date]],"mmmm")</f>
        <v>October</v>
      </c>
      <c r="K2359" s="1" t="s">
        <v>1947</v>
      </c>
      <c r="L2359" s="1" t="s">
        <v>7336</v>
      </c>
      <c r="M2359" s="1" t="s">
        <v>1972</v>
      </c>
      <c r="N2359" s="1" t="s">
        <v>1973</v>
      </c>
      <c r="O2359" s="3">
        <v>910</v>
      </c>
      <c r="P2359">
        <v>3</v>
      </c>
      <c r="Q2359" s="3">
        <v>2729</v>
      </c>
      <c r="R2359" s="1" t="s">
        <v>1951</v>
      </c>
      <c r="S2359" s="3">
        <v>308</v>
      </c>
      <c r="T2359">
        <v>7</v>
      </c>
      <c r="U2359" t="str">
        <f>IF(Ecommerce_Sales[[#This Row],[Delivery_Time_Days]]&gt;7,"Delay",IF(Ecommerce_Sales[[#This Row],[Delivery_Time_Days]] = 0,"No delivery",IF(Ecommerce_Sales[[#This Row],[Delivery_Time_Days]]&lt;=7,"On-time")))</f>
        <v>On-time</v>
      </c>
      <c r="V2359" s="7">
        <f>Ecommerce_Sales[[#This Row],[Profit]]/Ecommerce_Sales[[#This Row],[Total_Price]]</f>
        <v>0.30010993037742761</v>
      </c>
      <c r="W2359" s="3">
        <v>819</v>
      </c>
      <c r="X2359" s="3"/>
    </row>
    <row r="2360" spans="1:24" x14ac:dyDescent="0.25">
      <c r="A2360" s="1" t="s">
        <v>7337</v>
      </c>
      <c r="B2360" s="1" t="s">
        <v>40</v>
      </c>
      <c r="C2360" s="1" t="s">
        <v>41</v>
      </c>
      <c r="D2360" s="1" t="s">
        <v>2800</v>
      </c>
      <c r="E2360" s="1" t="s">
        <v>1954</v>
      </c>
      <c r="F2360" s="2">
        <v>45493</v>
      </c>
      <c r="G2360" s="2">
        <v>45082</v>
      </c>
      <c r="H2360" s="2" t="str">
        <f>TEXT(Ecommerce_Sales[[#This Row],[Order_Date]],"mmmm")</f>
        <v>June</v>
      </c>
      <c r="I2360" s="2" t="str">
        <f>TEXT(Ecommerce_Sales[[#This Row],[Order_Date]],"yyyy")</f>
        <v>2023</v>
      </c>
      <c r="J2360" s="2" t="str">
        <f>TEXT(Ecommerce_Sales[[#This Row],[Order_Date]],"mmmm")</f>
        <v>June</v>
      </c>
      <c r="K2360" s="1" t="s">
        <v>1947</v>
      </c>
      <c r="L2360" s="1" t="s">
        <v>7338</v>
      </c>
      <c r="M2360" s="1" t="s">
        <v>1949</v>
      </c>
      <c r="N2360" s="1" t="s">
        <v>1950</v>
      </c>
      <c r="O2360" s="3">
        <v>838</v>
      </c>
      <c r="P2360">
        <v>1</v>
      </c>
      <c r="Q2360" s="3">
        <v>838</v>
      </c>
      <c r="R2360" s="1" t="s">
        <v>1951</v>
      </c>
      <c r="S2360" s="3">
        <v>54</v>
      </c>
      <c r="T2360">
        <v>2</v>
      </c>
      <c r="U2360" t="str">
        <f>IF(Ecommerce_Sales[[#This Row],[Delivery_Time_Days]]&gt;7,"Delay",IF(Ecommerce_Sales[[#This Row],[Delivery_Time_Days]] = 0,"No delivery",IF(Ecommerce_Sales[[#This Row],[Delivery_Time_Days]]&lt;=7,"On-time")))</f>
        <v>On-time</v>
      </c>
      <c r="V2360" s="7">
        <f>Ecommerce_Sales[[#This Row],[Profit]]/Ecommerce_Sales[[#This Row],[Total_Price]]</f>
        <v>0.3997613365155131</v>
      </c>
      <c r="W2360" s="3">
        <v>335</v>
      </c>
      <c r="X2360" s="3"/>
    </row>
    <row r="2361" spans="1:24" x14ac:dyDescent="0.25">
      <c r="A2361" s="1" t="s">
        <v>7339</v>
      </c>
      <c r="B2361" s="1" t="s">
        <v>1848</v>
      </c>
      <c r="C2361" s="1" t="s">
        <v>1849</v>
      </c>
      <c r="D2361" s="1" t="s">
        <v>7340</v>
      </c>
      <c r="E2361" s="1" t="s">
        <v>1996</v>
      </c>
      <c r="F2361" s="2">
        <v>45180</v>
      </c>
      <c r="G2361" s="2">
        <v>45374</v>
      </c>
      <c r="H2361" s="2" t="str">
        <f>TEXT(Ecommerce_Sales[[#This Row],[Order_Date]],"mmmm")</f>
        <v>March</v>
      </c>
      <c r="I2361" s="2" t="str">
        <f>TEXT(Ecommerce_Sales[[#This Row],[Order_Date]],"yyyy")</f>
        <v>2024</v>
      </c>
      <c r="J2361" s="2" t="str">
        <f>TEXT(Ecommerce_Sales[[#This Row],[Order_Date]],"mmmm")</f>
        <v>March</v>
      </c>
      <c r="K2361" s="1" t="s">
        <v>1947</v>
      </c>
      <c r="L2361" s="1" t="s">
        <v>7341</v>
      </c>
      <c r="M2361" s="1" t="s">
        <v>2072</v>
      </c>
      <c r="N2361" s="1" t="s">
        <v>1950</v>
      </c>
      <c r="O2361" s="3">
        <v>975</v>
      </c>
      <c r="P2361">
        <v>3</v>
      </c>
      <c r="Q2361" s="3">
        <v>2925</v>
      </c>
      <c r="R2361" s="1" t="s">
        <v>2016</v>
      </c>
      <c r="S2361" s="3">
        <v>365</v>
      </c>
      <c r="T2361">
        <v>5</v>
      </c>
      <c r="U2361" t="str">
        <f>IF(Ecommerce_Sales[[#This Row],[Delivery_Time_Days]]&gt;7,"Delay",IF(Ecommerce_Sales[[#This Row],[Delivery_Time_Days]] = 0,"No delivery",IF(Ecommerce_Sales[[#This Row],[Delivery_Time_Days]]&lt;=7,"On-time")))</f>
        <v>On-time</v>
      </c>
      <c r="V2361" s="7">
        <f>Ecommerce_Sales[[#This Row],[Profit]]/Ecommerce_Sales[[#This Row],[Total_Price]]</f>
        <v>0.4</v>
      </c>
      <c r="W2361" s="3">
        <v>1170</v>
      </c>
      <c r="X2361" s="3"/>
    </row>
    <row r="2362" spans="1:24" x14ac:dyDescent="0.25">
      <c r="A2362" s="1" t="s">
        <v>7342</v>
      </c>
      <c r="B2362" s="1" t="s">
        <v>418</v>
      </c>
      <c r="C2362" s="1" t="s">
        <v>419</v>
      </c>
      <c r="D2362" s="1" t="s">
        <v>2201</v>
      </c>
      <c r="E2362" s="1" t="s">
        <v>1961</v>
      </c>
      <c r="F2362" s="2">
        <v>45044</v>
      </c>
      <c r="G2362" s="2">
        <v>44989</v>
      </c>
      <c r="H2362" s="2" t="str">
        <f>TEXT(Ecommerce_Sales[[#This Row],[Order_Date]],"mmmm")</f>
        <v>March</v>
      </c>
      <c r="I2362" s="2" t="str">
        <f>TEXT(Ecommerce_Sales[[#This Row],[Order_Date]],"yyyy")</f>
        <v>2023</v>
      </c>
      <c r="J2362" s="2" t="str">
        <f>TEXT(Ecommerce_Sales[[#This Row],[Order_Date]],"mmmm")</f>
        <v>March</v>
      </c>
      <c r="K2362" s="1" t="s">
        <v>1947</v>
      </c>
      <c r="L2362" s="1" t="s">
        <v>7343</v>
      </c>
      <c r="M2362" s="1" t="s">
        <v>1998</v>
      </c>
      <c r="N2362" s="1" t="s">
        <v>1973</v>
      </c>
      <c r="O2362" s="3">
        <v>722</v>
      </c>
      <c r="P2362">
        <v>4</v>
      </c>
      <c r="Q2362" s="3">
        <v>2887</v>
      </c>
      <c r="R2362" s="1" t="s">
        <v>1958</v>
      </c>
      <c r="S2362" s="3">
        <v>427</v>
      </c>
      <c r="T2362">
        <v>5</v>
      </c>
      <c r="U2362" t="str">
        <f>IF(Ecommerce_Sales[[#This Row],[Delivery_Time_Days]]&gt;7,"Delay",IF(Ecommerce_Sales[[#This Row],[Delivery_Time_Days]] = 0,"No delivery",IF(Ecommerce_Sales[[#This Row],[Delivery_Time_Days]]&lt;=7,"On-time")))</f>
        <v>On-time</v>
      </c>
      <c r="V2362" s="7">
        <f>Ecommerce_Sales[[#This Row],[Profit]]/Ecommerce_Sales[[#This Row],[Total_Price]]</f>
        <v>0.29996536196744022</v>
      </c>
      <c r="W2362" s="3">
        <v>866</v>
      </c>
      <c r="X2362" s="3"/>
    </row>
    <row r="2363" spans="1:24" x14ac:dyDescent="0.25">
      <c r="A2363" s="1" t="s">
        <v>7344</v>
      </c>
      <c r="B2363" s="1" t="s">
        <v>464</v>
      </c>
      <c r="C2363" s="1" t="s">
        <v>814</v>
      </c>
      <c r="D2363" s="1" t="s">
        <v>2439</v>
      </c>
      <c r="E2363" s="1" t="s">
        <v>1961</v>
      </c>
      <c r="F2363" s="2">
        <v>45549</v>
      </c>
      <c r="G2363" s="2">
        <v>45301</v>
      </c>
      <c r="H2363" s="2" t="str">
        <f>TEXT(Ecommerce_Sales[[#This Row],[Order_Date]],"mmmm")</f>
        <v>January</v>
      </c>
      <c r="I2363" s="2" t="str">
        <f>TEXT(Ecommerce_Sales[[#This Row],[Order_Date]],"yyyy")</f>
        <v>2024</v>
      </c>
      <c r="J2363" s="2" t="str">
        <f>TEXT(Ecommerce_Sales[[#This Row],[Order_Date]],"mmmm")</f>
        <v>January</v>
      </c>
      <c r="K2363" s="1" t="s">
        <v>1947</v>
      </c>
      <c r="L2363" s="1" t="s">
        <v>4029</v>
      </c>
      <c r="M2363" s="1" t="s">
        <v>1977</v>
      </c>
      <c r="N2363" s="1" t="s">
        <v>1978</v>
      </c>
      <c r="O2363" s="3">
        <v>817</v>
      </c>
      <c r="P2363">
        <v>1</v>
      </c>
      <c r="Q2363" s="3">
        <v>817</v>
      </c>
      <c r="R2363" s="1" t="s">
        <v>1958</v>
      </c>
      <c r="S2363" s="3">
        <v>103</v>
      </c>
      <c r="T2363">
        <v>4</v>
      </c>
      <c r="U2363" t="str">
        <f>IF(Ecommerce_Sales[[#This Row],[Delivery_Time_Days]]&gt;7,"Delay",IF(Ecommerce_Sales[[#This Row],[Delivery_Time_Days]] = 0,"No delivery",IF(Ecommerce_Sales[[#This Row],[Delivery_Time_Days]]&lt;=7,"On-time")))</f>
        <v>On-time</v>
      </c>
      <c r="V2363" s="7">
        <f>Ecommerce_Sales[[#This Row],[Profit]]/Ecommerce_Sales[[#This Row],[Total_Price]]</f>
        <v>0.35006119951040393</v>
      </c>
      <c r="W2363" s="3">
        <v>286</v>
      </c>
      <c r="X2363" s="3"/>
    </row>
    <row r="2364" spans="1:24" x14ac:dyDescent="0.25">
      <c r="A2364" s="1" t="s">
        <v>7345</v>
      </c>
      <c r="B2364" s="1" t="s">
        <v>148</v>
      </c>
      <c r="C2364" s="1" t="s">
        <v>149</v>
      </c>
      <c r="D2364" s="1" t="s">
        <v>6393</v>
      </c>
      <c r="E2364" s="1" t="s">
        <v>2005</v>
      </c>
      <c r="F2364" s="2">
        <v>45233</v>
      </c>
      <c r="G2364" s="2">
        <v>45633</v>
      </c>
      <c r="H2364" s="2" t="str">
        <f>TEXT(Ecommerce_Sales[[#This Row],[Order_Date]],"mmmm")</f>
        <v>December</v>
      </c>
      <c r="I2364" s="2" t="str">
        <f>TEXT(Ecommerce_Sales[[#This Row],[Order_Date]],"yyyy")</f>
        <v>2024</v>
      </c>
      <c r="J2364" s="2" t="str">
        <f>TEXT(Ecommerce_Sales[[#This Row],[Order_Date]],"mmmm")</f>
        <v>December</v>
      </c>
      <c r="K2364" s="1" t="s">
        <v>1947</v>
      </c>
      <c r="L2364" s="1" t="s">
        <v>7346</v>
      </c>
      <c r="M2364" s="1" t="s">
        <v>2043</v>
      </c>
      <c r="N2364" s="1" t="s">
        <v>1989</v>
      </c>
      <c r="O2364" s="3">
        <v>580</v>
      </c>
      <c r="P2364">
        <v>2</v>
      </c>
      <c r="Q2364" s="3">
        <v>1161</v>
      </c>
      <c r="R2364" s="1" t="s">
        <v>1951</v>
      </c>
      <c r="S2364" s="3">
        <v>172</v>
      </c>
      <c r="T2364">
        <v>5</v>
      </c>
      <c r="U2364" t="str">
        <f>IF(Ecommerce_Sales[[#This Row],[Delivery_Time_Days]]&gt;7,"Delay",IF(Ecommerce_Sales[[#This Row],[Delivery_Time_Days]] = 0,"No delivery",IF(Ecommerce_Sales[[#This Row],[Delivery_Time_Days]]&lt;=7,"On-time")))</f>
        <v>On-time</v>
      </c>
      <c r="V2364" s="7">
        <f>Ecommerce_Sales[[#This Row],[Profit]]/Ecommerce_Sales[[#This Row],[Total_Price]]</f>
        <v>0.24978466838931956</v>
      </c>
      <c r="W2364" s="3">
        <v>290</v>
      </c>
      <c r="X2364" s="3"/>
    </row>
    <row r="2365" spans="1:24" x14ac:dyDescent="0.25">
      <c r="A2365" s="1" t="s">
        <v>7347</v>
      </c>
      <c r="B2365" s="1" t="s">
        <v>174</v>
      </c>
      <c r="C2365" s="1" t="s">
        <v>175</v>
      </c>
      <c r="D2365" s="1" t="s">
        <v>5232</v>
      </c>
      <c r="E2365" s="1" t="s">
        <v>1954</v>
      </c>
      <c r="F2365" s="2">
        <v>45520</v>
      </c>
      <c r="G2365" s="2">
        <v>45340</v>
      </c>
      <c r="H2365" s="2" t="str">
        <f>TEXT(Ecommerce_Sales[[#This Row],[Order_Date]],"mmmm")</f>
        <v>February</v>
      </c>
      <c r="I2365" s="2" t="str">
        <f>TEXT(Ecommerce_Sales[[#This Row],[Order_Date]],"yyyy")</f>
        <v>2024</v>
      </c>
      <c r="J2365" s="2" t="str">
        <f>TEXT(Ecommerce_Sales[[#This Row],[Order_Date]],"mmmm")</f>
        <v>February</v>
      </c>
      <c r="K2365" s="1" t="s">
        <v>1947</v>
      </c>
      <c r="L2365" s="1" t="s">
        <v>7348</v>
      </c>
      <c r="M2365" s="1" t="s">
        <v>2026</v>
      </c>
      <c r="N2365" s="1" t="s">
        <v>1978</v>
      </c>
      <c r="O2365" s="3">
        <v>518</v>
      </c>
      <c r="P2365">
        <v>4</v>
      </c>
      <c r="Q2365" s="3">
        <v>2070</v>
      </c>
      <c r="R2365" s="1" t="s">
        <v>2012</v>
      </c>
      <c r="S2365" s="3">
        <v>231</v>
      </c>
      <c r="T2365">
        <v>5</v>
      </c>
      <c r="U2365" t="str">
        <f>IF(Ecommerce_Sales[[#This Row],[Delivery_Time_Days]]&gt;7,"Delay",IF(Ecommerce_Sales[[#This Row],[Delivery_Time_Days]] = 0,"No delivery",IF(Ecommerce_Sales[[#This Row],[Delivery_Time_Days]]&lt;=7,"On-time")))</f>
        <v>On-time</v>
      </c>
      <c r="V2365" s="7">
        <f>Ecommerce_Sales[[#This Row],[Profit]]/Ecommerce_Sales[[#This Row],[Total_Price]]</f>
        <v>0.35024154589371981</v>
      </c>
      <c r="W2365" s="3">
        <v>725</v>
      </c>
      <c r="X2365" s="3"/>
    </row>
    <row r="2366" spans="1:24" x14ac:dyDescent="0.25">
      <c r="A2366" s="1" t="s">
        <v>7349</v>
      </c>
      <c r="B2366" s="1" t="s">
        <v>24</v>
      </c>
      <c r="C2366" s="1" t="s">
        <v>25</v>
      </c>
      <c r="D2366" s="1" t="s">
        <v>3507</v>
      </c>
      <c r="E2366" s="1" t="s">
        <v>1954</v>
      </c>
      <c r="F2366" s="2">
        <v>45534</v>
      </c>
      <c r="G2366" s="2">
        <v>45369</v>
      </c>
      <c r="H2366" s="2" t="str">
        <f>TEXT(Ecommerce_Sales[[#This Row],[Order_Date]],"mmmm")</f>
        <v>March</v>
      </c>
      <c r="I2366" s="2" t="str">
        <f>TEXT(Ecommerce_Sales[[#This Row],[Order_Date]],"yyyy")</f>
        <v>2024</v>
      </c>
      <c r="J2366" s="2" t="str">
        <f>TEXT(Ecommerce_Sales[[#This Row],[Order_Date]],"mmmm")</f>
        <v>March</v>
      </c>
      <c r="K2366" s="1" t="s">
        <v>1947</v>
      </c>
      <c r="L2366" s="1" t="s">
        <v>7350</v>
      </c>
      <c r="M2366" s="1" t="s">
        <v>1983</v>
      </c>
      <c r="N2366" s="1" t="s">
        <v>1950</v>
      </c>
      <c r="O2366" s="3">
        <v>690</v>
      </c>
      <c r="P2366">
        <v>1</v>
      </c>
      <c r="Q2366" s="3">
        <v>690</v>
      </c>
      <c r="R2366" s="1" t="s">
        <v>1958</v>
      </c>
      <c r="S2366" s="3">
        <v>92</v>
      </c>
      <c r="T2366">
        <v>5</v>
      </c>
      <c r="U2366" t="str">
        <f>IF(Ecommerce_Sales[[#This Row],[Delivery_Time_Days]]&gt;7,"Delay",IF(Ecommerce_Sales[[#This Row],[Delivery_Time_Days]] = 0,"No delivery",IF(Ecommerce_Sales[[#This Row],[Delivery_Time_Days]]&lt;=7,"On-time")))</f>
        <v>On-time</v>
      </c>
      <c r="V2366" s="7">
        <f>Ecommerce_Sales[[#This Row],[Profit]]/Ecommerce_Sales[[#This Row],[Total_Price]]</f>
        <v>0.4</v>
      </c>
      <c r="W2366" s="3">
        <v>276</v>
      </c>
      <c r="X2366" s="3"/>
    </row>
    <row r="2367" spans="1:24" x14ac:dyDescent="0.25">
      <c r="A2367" s="1" t="s">
        <v>7351</v>
      </c>
      <c r="B2367" s="1" t="s">
        <v>1306</v>
      </c>
      <c r="C2367" s="1" t="s">
        <v>1307</v>
      </c>
      <c r="D2367" s="1" t="s">
        <v>3169</v>
      </c>
      <c r="E2367" s="1" t="s">
        <v>1946</v>
      </c>
      <c r="F2367" s="2">
        <v>44993</v>
      </c>
      <c r="G2367" s="2">
        <v>45386</v>
      </c>
      <c r="H2367" s="2" t="str">
        <f>TEXT(Ecommerce_Sales[[#This Row],[Order_Date]],"mmmm")</f>
        <v>April</v>
      </c>
      <c r="I2367" s="2" t="str">
        <f>TEXT(Ecommerce_Sales[[#This Row],[Order_Date]],"yyyy")</f>
        <v>2024</v>
      </c>
      <c r="J2367" s="2" t="str">
        <f>TEXT(Ecommerce_Sales[[#This Row],[Order_Date]],"mmmm")</f>
        <v>April</v>
      </c>
      <c r="K2367" s="1" t="s">
        <v>1947</v>
      </c>
      <c r="L2367" s="1" t="s">
        <v>7352</v>
      </c>
      <c r="M2367" s="1" t="s">
        <v>2047</v>
      </c>
      <c r="N2367" s="1" t="s">
        <v>1989</v>
      </c>
      <c r="O2367" s="3">
        <v>401</v>
      </c>
      <c r="P2367">
        <v>5</v>
      </c>
      <c r="Q2367" s="3">
        <v>2003</v>
      </c>
      <c r="R2367" s="1" t="s">
        <v>1951</v>
      </c>
      <c r="S2367" s="3">
        <v>166</v>
      </c>
      <c r="T2367">
        <v>3</v>
      </c>
      <c r="U2367" t="str">
        <f>IF(Ecommerce_Sales[[#This Row],[Delivery_Time_Days]]&gt;7,"Delay",IF(Ecommerce_Sales[[#This Row],[Delivery_Time_Days]] = 0,"No delivery",IF(Ecommerce_Sales[[#This Row],[Delivery_Time_Days]]&lt;=7,"On-time")))</f>
        <v>On-time</v>
      </c>
      <c r="V2367" s="7">
        <f>Ecommerce_Sales[[#This Row],[Profit]]/Ecommerce_Sales[[#This Row],[Total_Price]]</f>
        <v>0.25012481278082876</v>
      </c>
      <c r="W2367" s="3">
        <v>501</v>
      </c>
      <c r="X2367" s="3"/>
    </row>
    <row r="2368" spans="1:24" x14ac:dyDescent="0.25">
      <c r="A2368" s="1" t="s">
        <v>7353</v>
      </c>
      <c r="B2368" s="1" t="s">
        <v>844</v>
      </c>
      <c r="C2368" s="1" t="s">
        <v>845</v>
      </c>
      <c r="D2368" s="1" t="s">
        <v>4802</v>
      </c>
      <c r="E2368" s="1" t="s">
        <v>1954</v>
      </c>
      <c r="F2368" s="2">
        <v>45646</v>
      </c>
      <c r="G2368" s="2">
        <v>45402</v>
      </c>
      <c r="H2368" s="2" t="str">
        <f>TEXT(Ecommerce_Sales[[#This Row],[Order_Date]],"mmmm")</f>
        <v>April</v>
      </c>
      <c r="I2368" s="2" t="str">
        <f>TEXT(Ecommerce_Sales[[#This Row],[Order_Date]],"yyyy")</f>
        <v>2024</v>
      </c>
      <c r="J2368" s="2" t="str">
        <f>TEXT(Ecommerce_Sales[[#This Row],[Order_Date]],"mmmm")</f>
        <v>April</v>
      </c>
      <c r="K2368" s="1" t="s">
        <v>1947</v>
      </c>
      <c r="L2368" s="1" t="s">
        <v>7354</v>
      </c>
      <c r="M2368" s="1" t="s">
        <v>1949</v>
      </c>
      <c r="N2368" s="1" t="s">
        <v>1950</v>
      </c>
      <c r="O2368" s="3">
        <v>1041</v>
      </c>
      <c r="P2368">
        <v>1</v>
      </c>
      <c r="Q2368" s="3">
        <v>1041</v>
      </c>
      <c r="R2368" s="1" t="s">
        <v>1958</v>
      </c>
      <c r="S2368" s="3">
        <v>129</v>
      </c>
      <c r="T2368">
        <v>3</v>
      </c>
      <c r="U2368" t="str">
        <f>IF(Ecommerce_Sales[[#This Row],[Delivery_Time_Days]]&gt;7,"Delay",IF(Ecommerce_Sales[[#This Row],[Delivery_Time_Days]] = 0,"No delivery",IF(Ecommerce_Sales[[#This Row],[Delivery_Time_Days]]&lt;=7,"On-time")))</f>
        <v>On-time</v>
      </c>
      <c r="V2368" s="7">
        <f>Ecommerce_Sales[[#This Row],[Profit]]/Ecommerce_Sales[[#This Row],[Total_Price]]</f>
        <v>0.40057636887608067</v>
      </c>
      <c r="W2368" s="3">
        <v>417</v>
      </c>
      <c r="X2368" s="3"/>
    </row>
    <row r="2369" spans="1:24" x14ac:dyDescent="0.25">
      <c r="A2369" s="1" t="s">
        <v>7355</v>
      </c>
      <c r="B2369" s="1" t="s">
        <v>324</v>
      </c>
      <c r="C2369" s="1" t="s">
        <v>325</v>
      </c>
      <c r="D2369" s="1" t="s">
        <v>7356</v>
      </c>
      <c r="E2369" s="1" t="s">
        <v>1966</v>
      </c>
      <c r="F2369" s="2">
        <v>45487</v>
      </c>
      <c r="G2369" s="2">
        <v>45539</v>
      </c>
      <c r="H2369" s="2" t="str">
        <f>TEXT(Ecommerce_Sales[[#This Row],[Order_Date]],"mmmm")</f>
        <v>September</v>
      </c>
      <c r="I2369" s="2" t="str">
        <f>TEXT(Ecommerce_Sales[[#This Row],[Order_Date]],"yyyy")</f>
        <v>2024</v>
      </c>
      <c r="J2369" s="2" t="str">
        <f>TEXT(Ecommerce_Sales[[#This Row],[Order_Date]],"mmmm")</f>
        <v>September</v>
      </c>
      <c r="K2369" s="1" t="s">
        <v>1947</v>
      </c>
      <c r="L2369" s="1" t="s">
        <v>7357</v>
      </c>
      <c r="M2369" s="1" t="s">
        <v>1956</v>
      </c>
      <c r="N2369" s="1" t="s">
        <v>1957</v>
      </c>
      <c r="O2369" s="3">
        <v>31</v>
      </c>
      <c r="P2369">
        <v>2</v>
      </c>
      <c r="Q2369" s="3">
        <v>62</v>
      </c>
      <c r="R2369" s="1" t="s">
        <v>1951</v>
      </c>
      <c r="S2369" s="3">
        <v>5</v>
      </c>
      <c r="T2369">
        <v>6</v>
      </c>
      <c r="U2369" t="str">
        <f>IF(Ecommerce_Sales[[#This Row],[Delivery_Time_Days]]&gt;7,"Delay",IF(Ecommerce_Sales[[#This Row],[Delivery_Time_Days]] = 0,"No delivery",IF(Ecommerce_Sales[[#This Row],[Delivery_Time_Days]]&lt;=7,"On-time")))</f>
        <v>On-time</v>
      </c>
      <c r="V2369" s="7">
        <f>Ecommerce_Sales[[#This Row],[Profit]]/Ecommerce_Sales[[#This Row],[Total_Price]]</f>
        <v>0.14516129032258066</v>
      </c>
      <c r="W2369" s="3">
        <v>9</v>
      </c>
      <c r="X2369" s="3"/>
    </row>
    <row r="2370" spans="1:24" x14ac:dyDescent="0.25">
      <c r="A2370" s="1" t="s">
        <v>7358</v>
      </c>
      <c r="B2370" s="1" t="s">
        <v>791</v>
      </c>
      <c r="C2370" s="1" t="s">
        <v>792</v>
      </c>
      <c r="D2370" s="1" t="s">
        <v>6370</v>
      </c>
      <c r="E2370" s="1" t="s">
        <v>1954</v>
      </c>
      <c r="F2370" s="2">
        <v>45068</v>
      </c>
      <c r="G2370" s="2">
        <v>45546</v>
      </c>
      <c r="H2370" s="2" t="str">
        <f>TEXT(Ecommerce_Sales[[#This Row],[Order_Date]],"mmmm")</f>
        <v>September</v>
      </c>
      <c r="I2370" s="2" t="str">
        <f>TEXT(Ecommerce_Sales[[#This Row],[Order_Date]],"yyyy")</f>
        <v>2024</v>
      </c>
      <c r="J2370" s="2" t="str">
        <f>TEXT(Ecommerce_Sales[[#This Row],[Order_Date]],"mmmm")</f>
        <v>September</v>
      </c>
      <c r="K2370" s="1" t="s">
        <v>1947</v>
      </c>
      <c r="L2370" s="1" t="s">
        <v>7359</v>
      </c>
      <c r="M2370" s="1" t="s">
        <v>1977</v>
      </c>
      <c r="N2370" s="1" t="s">
        <v>1978</v>
      </c>
      <c r="O2370" s="3">
        <v>403</v>
      </c>
      <c r="P2370">
        <v>1</v>
      </c>
      <c r="Q2370" s="3">
        <v>403</v>
      </c>
      <c r="R2370" s="1" t="s">
        <v>1958</v>
      </c>
      <c r="S2370" s="3">
        <v>50</v>
      </c>
      <c r="T2370">
        <v>4</v>
      </c>
      <c r="U2370" t="str">
        <f>IF(Ecommerce_Sales[[#This Row],[Delivery_Time_Days]]&gt;7,"Delay",IF(Ecommerce_Sales[[#This Row],[Delivery_Time_Days]] = 0,"No delivery",IF(Ecommerce_Sales[[#This Row],[Delivery_Time_Days]]&lt;=7,"On-time")))</f>
        <v>On-time</v>
      </c>
      <c r="V2370" s="7">
        <f>Ecommerce_Sales[[#This Row],[Profit]]/Ecommerce_Sales[[#This Row],[Total_Price]]</f>
        <v>0.34987593052109184</v>
      </c>
      <c r="W2370" s="3">
        <v>141</v>
      </c>
      <c r="X2370" s="3"/>
    </row>
    <row r="2371" spans="1:24" x14ac:dyDescent="0.25">
      <c r="A2371" s="1" t="s">
        <v>7360</v>
      </c>
      <c r="B2371" s="1" t="s">
        <v>819</v>
      </c>
      <c r="C2371" s="1" t="s">
        <v>820</v>
      </c>
      <c r="D2371" s="1" t="s">
        <v>2529</v>
      </c>
      <c r="E2371" s="1" t="s">
        <v>1946</v>
      </c>
      <c r="F2371" s="2">
        <v>45415</v>
      </c>
      <c r="G2371" s="2">
        <v>45025</v>
      </c>
      <c r="H2371" s="2" t="str">
        <f>TEXT(Ecommerce_Sales[[#This Row],[Order_Date]],"mmmm")</f>
        <v>April</v>
      </c>
      <c r="I2371" s="2" t="str">
        <f>TEXT(Ecommerce_Sales[[#This Row],[Order_Date]],"yyyy")</f>
        <v>2023</v>
      </c>
      <c r="J2371" s="2" t="str">
        <f>TEXT(Ecommerce_Sales[[#This Row],[Order_Date]],"mmmm")</f>
        <v>April</v>
      </c>
      <c r="K2371" s="1" t="s">
        <v>1947</v>
      </c>
      <c r="L2371" s="1" t="s">
        <v>7361</v>
      </c>
      <c r="M2371" s="1" t="s">
        <v>2065</v>
      </c>
      <c r="N2371" s="1" t="s">
        <v>1978</v>
      </c>
      <c r="O2371" s="3">
        <v>928</v>
      </c>
      <c r="P2371">
        <v>4</v>
      </c>
      <c r="Q2371" s="3">
        <v>3714</v>
      </c>
      <c r="R2371" s="1" t="s">
        <v>1951</v>
      </c>
      <c r="S2371" s="3">
        <v>222</v>
      </c>
      <c r="T2371">
        <v>4</v>
      </c>
      <c r="U2371" t="str">
        <f>IF(Ecommerce_Sales[[#This Row],[Delivery_Time_Days]]&gt;7,"Delay",IF(Ecommerce_Sales[[#This Row],[Delivery_Time_Days]] = 0,"No delivery",IF(Ecommerce_Sales[[#This Row],[Delivery_Time_Days]]&lt;=7,"On-time")))</f>
        <v>On-time</v>
      </c>
      <c r="V2371" s="7">
        <f>Ecommerce_Sales[[#This Row],[Profit]]/Ecommerce_Sales[[#This Row],[Total_Price]]</f>
        <v>0.35002692514808831</v>
      </c>
      <c r="W2371" s="3">
        <v>1300</v>
      </c>
      <c r="X2371" s="3"/>
    </row>
    <row r="2372" spans="1:24" x14ac:dyDescent="0.25">
      <c r="A2372" s="1" t="s">
        <v>7362</v>
      </c>
      <c r="B2372" s="1" t="s">
        <v>96</v>
      </c>
      <c r="C2372" s="1" t="s">
        <v>97</v>
      </c>
      <c r="D2372" s="1" t="s">
        <v>7363</v>
      </c>
      <c r="E2372" s="1" t="s">
        <v>1961</v>
      </c>
      <c r="F2372" s="2">
        <v>45608</v>
      </c>
      <c r="G2372" s="2">
        <v>45641</v>
      </c>
      <c r="H2372" s="2" t="str">
        <f>TEXT(Ecommerce_Sales[[#This Row],[Order_Date]],"mmmm")</f>
        <v>December</v>
      </c>
      <c r="I2372" s="2" t="str">
        <f>TEXT(Ecommerce_Sales[[#This Row],[Order_Date]],"yyyy")</f>
        <v>2024</v>
      </c>
      <c r="J2372" s="2" t="str">
        <f>TEXT(Ecommerce_Sales[[#This Row],[Order_Date]],"mmmm")</f>
        <v>December</v>
      </c>
      <c r="K2372" s="1" t="s">
        <v>1986</v>
      </c>
      <c r="L2372" s="1" t="s">
        <v>7288</v>
      </c>
      <c r="M2372" s="1" t="s">
        <v>1983</v>
      </c>
      <c r="N2372" s="1" t="s">
        <v>1950</v>
      </c>
      <c r="O2372" s="3">
        <v>1547</v>
      </c>
      <c r="P2372">
        <v>8</v>
      </c>
      <c r="Q2372" s="3">
        <v>12379</v>
      </c>
      <c r="R2372" s="1" t="s">
        <v>1958</v>
      </c>
      <c r="S2372" s="3">
        <v>1604</v>
      </c>
      <c r="U2372" t="str">
        <f>IF(Ecommerce_Sales[[#This Row],[Delivery_Time_Days]]&gt;7,"Delay",IF(Ecommerce_Sales[[#This Row],[Delivery_Time_Days]] = 0,"No delivery",IF(Ecommerce_Sales[[#This Row],[Delivery_Time_Days]]&lt;=7,"On-time")))</f>
        <v>No delivery</v>
      </c>
      <c r="V2372" s="7">
        <f>Ecommerce_Sales[[#This Row],[Profit]]/Ecommerce_Sales[[#This Row],[Total_Price]]</f>
        <v>0.39995153081832135</v>
      </c>
      <c r="W2372" s="3">
        <v>4951</v>
      </c>
      <c r="X2372" s="3"/>
    </row>
    <row r="2373" spans="1:24" x14ac:dyDescent="0.25">
      <c r="A2373" s="1" t="s">
        <v>7364</v>
      </c>
      <c r="B2373" s="1" t="s">
        <v>36</v>
      </c>
      <c r="C2373" s="1" t="s">
        <v>37</v>
      </c>
      <c r="D2373" s="1" t="s">
        <v>3639</v>
      </c>
      <c r="E2373" s="1" t="s">
        <v>1996</v>
      </c>
      <c r="F2373" s="2">
        <v>45463</v>
      </c>
      <c r="G2373" s="2">
        <v>45500</v>
      </c>
      <c r="H2373" s="2" t="str">
        <f>TEXT(Ecommerce_Sales[[#This Row],[Order_Date]],"mmmm")</f>
        <v>July</v>
      </c>
      <c r="I2373" s="2" t="str">
        <f>TEXT(Ecommerce_Sales[[#This Row],[Order_Date]],"yyyy")</f>
        <v>2024</v>
      </c>
      <c r="J2373" s="2" t="str">
        <f>TEXT(Ecommerce_Sales[[#This Row],[Order_Date]],"mmmm")</f>
        <v>July</v>
      </c>
      <c r="K2373" s="1" t="s">
        <v>1947</v>
      </c>
      <c r="L2373" s="1" t="s">
        <v>7365</v>
      </c>
      <c r="M2373" s="1" t="s">
        <v>2043</v>
      </c>
      <c r="N2373" s="1" t="s">
        <v>1989</v>
      </c>
      <c r="O2373" s="3">
        <v>1105</v>
      </c>
      <c r="P2373">
        <v>2</v>
      </c>
      <c r="Q2373" s="3">
        <v>2211</v>
      </c>
      <c r="R2373" s="1" t="s">
        <v>1958</v>
      </c>
      <c r="S2373" s="3">
        <v>251</v>
      </c>
      <c r="T2373">
        <v>10</v>
      </c>
      <c r="U2373" t="str">
        <f>IF(Ecommerce_Sales[[#This Row],[Delivery_Time_Days]]&gt;7,"Delay",IF(Ecommerce_Sales[[#This Row],[Delivery_Time_Days]] = 0,"No delivery",IF(Ecommerce_Sales[[#This Row],[Delivery_Time_Days]]&lt;=7,"On-time")))</f>
        <v>Delay</v>
      </c>
      <c r="V2373" s="7">
        <f>Ecommerce_Sales[[#This Row],[Profit]]/Ecommerce_Sales[[#This Row],[Total_Price]]</f>
        <v>0.25011307100859342</v>
      </c>
      <c r="W2373" s="3">
        <v>553</v>
      </c>
      <c r="X2373" s="3"/>
    </row>
    <row r="2374" spans="1:24" x14ac:dyDescent="0.25">
      <c r="A2374" s="1" t="s">
        <v>7366</v>
      </c>
      <c r="B2374" s="1" t="s">
        <v>1577</v>
      </c>
      <c r="C2374" s="1" t="s">
        <v>1578</v>
      </c>
      <c r="D2374" s="1" t="s">
        <v>2932</v>
      </c>
      <c r="E2374" s="1" t="s">
        <v>2005</v>
      </c>
      <c r="F2374" s="2">
        <v>45113</v>
      </c>
      <c r="G2374" s="2">
        <v>45028</v>
      </c>
      <c r="H2374" s="2" t="str">
        <f>TEXT(Ecommerce_Sales[[#This Row],[Order_Date]],"mmmm")</f>
        <v>April</v>
      </c>
      <c r="I2374" s="2" t="str">
        <f>TEXT(Ecommerce_Sales[[#This Row],[Order_Date]],"yyyy")</f>
        <v>2023</v>
      </c>
      <c r="J2374" s="2" t="str">
        <f>TEXT(Ecommerce_Sales[[#This Row],[Order_Date]],"mmmm")</f>
        <v>April</v>
      </c>
      <c r="K2374" s="1" t="s">
        <v>1986</v>
      </c>
      <c r="L2374" s="1" t="s">
        <v>3874</v>
      </c>
      <c r="M2374" s="1" t="s">
        <v>2026</v>
      </c>
      <c r="N2374" s="1" t="s">
        <v>1978</v>
      </c>
      <c r="O2374" s="3">
        <v>109</v>
      </c>
      <c r="P2374">
        <v>5</v>
      </c>
      <c r="Q2374" s="3">
        <v>546</v>
      </c>
      <c r="R2374" s="1" t="s">
        <v>1958</v>
      </c>
      <c r="S2374" s="3">
        <v>29</v>
      </c>
      <c r="U2374" t="str">
        <f>IF(Ecommerce_Sales[[#This Row],[Delivery_Time_Days]]&gt;7,"Delay",IF(Ecommerce_Sales[[#This Row],[Delivery_Time_Days]] = 0,"No delivery",IF(Ecommerce_Sales[[#This Row],[Delivery_Time_Days]]&lt;=7,"On-time")))</f>
        <v>No delivery</v>
      </c>
      <c r="V2374" s="7">
        <f>Ecommerce_Sales[[#This Row],[Profit]]/Ecommerce_Sales[[#This Row],[Total_Price]]</f>
        <v>0.3498168498168498</v>
      </c>
      <c r="W2374" s="3">
        <v>191</v>
      </c>
      <c r="X2374" s="3"/>
    </row>
    <row r="2375" spans="1:24" x14ac:dyDescent="0.25">
      <c r="A2375" s="1" t="s">
        <v>7367</v>
      </c>
      <c r="B2375" s="1" t="s">
        <v>896</v>
      </c>
      <c r="C2375" s="1" t="s">
        <v>897</v>
      </c>
      <c r="D2375" s="1" t="s">
        <v>4673</v>
      </c>
      <c r="E2375" s="1" t="s">
        <v>2005</v>
      </c>
      <c r="F2375" s="2">
        <v>45482</v>
      </c>
      <c r="G2375" s="2">
        <v>45036</v>
      </c>
      <c r="H2375" s="2" t="str">
        <f>TEXT(Ecommerce_Sales[[#This Row],[Order_Date]],"mmmm")</f>
        <v>April</v>
      </c>
      <c r="I2375" s="2" t="str">
        <f>TEXT(Ecommerce_Sales[[#This Row],[Order_Date]],"yyyy")</f>
        <v>2023</v>
      </c>
      <c r="J2375" s="2" t="str">
        <f>TEXT(Ecommerce_Sales[[#This Row],[Order_Date]],"mmmm")</f>
        <v>April</v>
      </c>
      <c r="K2375" s="1" t="s">
        <v>1947</v>
      </c>
      <c r="L2375" s="1" t="s">
        <v>7368</v>
      </c>
      <c r="M2375" s="1" t="s">
        <v>1949</v>
      </c>
      <c r="N2375" s="1" t="s">
        <v>1950</v>
      </c>
      <c r="O2375" s="3">
        <v>858</v>
      </c>
      <c r="P2375">
        <v>2</v>
      </c>
      <c r="Q2375" s="3">
        <v>1717</v>
      </c>
      <c r="R2375" s="1" t="s">
        <v>1958</v>
      </c>
      <c r="S2375" s="3">
        <v>187</v>
      </c>
      <c r="T2375">
        <v>3</v>
      </c>
      <c r="U2375" t="str">
        <f>IF(Ecommerce_Sales[[#This Row],[Delivery_Time_Days]]&gt;7,"Delay",IF(Ecommerce_Sales[[#This Row],[Delivery_Time_Days]] = 0,"No delivery",IF(Ecommerce_Sales[[#This Row],[Delivery_Time_Days]]&lt;=7,"On-time")))</f>
        <v>On-time</v>
      </c>
      <c r="V2375" s="7">
        <f>Ecommerce_Sales[[#This Row],[Profit]]/Ecommerce_Sales[[#This Row],[Total_Price]]</f>
        <v>0.40011648223645896</v>
      </c>
      <c r="W2375" s="3">
        <v>687</v>
      </c>
      <c r="X2375" s="3"/>
    </row>
    <row r="2376" spans="1:24" x14ac:dyDescent="0.25">
      <c r="A2376" s="1" t="s">
        <v>7369</v>
      </c>
      <c r="B2376" s="1" t="s">
        <v>214</v>
      </c>
      <c r="C2376" s="1" t="s">
        <v>215</v>
      </c>
      <c r="D2376" s="1" t="s">
        <v>3654</v>
      </c>
      <c r="E2376" s="1" t="s">
        <v>2005</v>
      </c>
      <c r="F2376" s="2">
        <v>45036</v>
      </c>
      <c r="G2376" s="2">
        <v>44957</v>
      </c>
      <c r="H2376" s="2" t="str">
        <f>TEXT(Ecommerce_Sales[[#This Row],[Order_Date]],"mmmm")</f>
        <v>January</v>
      </c>
      <c r="I2376" s="2" t="str">
        <f>TEXT(Ecommerce_Sales[[#This Row],[Order_Date]],"yyyy")</f>
        <v>2023</v>
      </c>
      <c r="J2376" s="2" t="str">
        <f>TEXT(Ecommerce_Sales[[#This Row],[Order_Date]],"mmmm")</f>
        <v>January</v>
      </c>
      <c r="K2376" s="1" t="s">
        <v>1986</v>
      </c>
      <c r="L2376" s="1" t="s">
        <v>7370</v>
      </c>
      <c r="M2376" s="1" t="s">
        <v>1998</v>
      </c>
      <c r="N2376" s="1" t="s">
        <v>1973</v>
      </c>
      <c r="O2376" s="3">
        <v>768</v>
      </c>
      <c r="P2376">
        <v>4</v>
      </c>
      <c r="Q2376" s="3">
        <v>3072</v>
      </c>
      <c r="R2376" s="1" t="s">
        <v>1958</v>
      </c>
      <c r="S2376" s="3">
        <v>304</v>
      </c>
      <c r="U2376" t="str">
        <f>IF(Ecommerce_Sales[[#This Row],[Delivery_Time_Days]]&gt;7,"Delay",IF(Ecommerce_Sales[[#This Row],[Delivery_Time_Days]] = 0,"No delivery",IF(Ecommerce_Sales[[#This Row],[Delivery_Time_Days]]&lt;=7,"On-time")))</f>
        <v>No delivery</v>
      </c>
      <c r="V2376" s="7">
        <f>Ecommerce_Sales[[#This Row],[Profit]]/Ecommerce_Sales[[#This Row],[Total_Price]]</f>
        <v>0.30013020833333331</v>
      </c>
      <c r="W2376" s="3">
        <v>922</v>
      </c>
      <c r="X2376" s="3"/>
    </row>
    <row r="2377" spans="1:24" x14ac:dyDescent="0.25">
      <c r="A2377" s="1" t="s">
        <v>7371</v>
      </c>
      <c r="B2377" s="1" t="s">
        <v>102</v>
      </c>
      <c r="C2377" s="1" t="s">
        <v>103</v>
      </c>
      <c r="D2377" s="1" t="s">
        <v>2651</v>
      </c>
      <c r="E2377" s="1" t="s">
        <v>1946</v>
      </c>
      <c r="F2377" s="2">
        <v>45465</v>
      </c>
      <c r="G2377" s="2">
        <v>45587</v>
      </c>
      <c r="H2377" s="2" t="str">
        <f>TEXT(Ecommerce_Sales[[#This Row],[Order_Date]],"mmmm")</f>
        <v>October</v>
      </c>
      <c r="I2377" s="2" t="str">
        <f>TEXT(Ecommerce_Sales[[#This Row],[Order_Date]],"yyyy")</f>
        <v>2024</v>
      </c>
      <c r="J2377" s="2" t="str">
        <f>TEXT(Ecommerce_Sales[[#This Row],[Order_Date]],"mmmm")</f>
        <v>October</v>
      </c>
      <c r="K2377" s="1" t="s">
        <v>1947</v>
      </c>
      <c r="L2377" s="1" t="s">
        <v>7372</v>
      </c>
      <c r="M2377" s="1" t="s">
        <v>1977</v>
      </c>
      <c r="N2377" s="1" t="s">
        <v>1978</v>
      </c>
      <c r="O2377" s="3">
        <v>1180</v>
      </c>
      <c r="P2377">
        <v>4</v>
      </c>
      <c r="Q2377" s="3">
        <v>4719</v>
      </c>
      <c r="R2377" s="1" t="s">
        <v>1951</v>
      </c>
      <c r="S2377" s="3">
        <v>417</v>
      </c>
      <c r="T2377">
        <v>8</v>
      </c>
      <c r="U2377" t="str">
        <f>IF(Ecommerce_Sales[[#This Row],[Delivery_Time_Days]]&gt;7,"Delay",IF(Ecommerce_Sales[[#This Row],[Delivery_Time_Days]] = 0,"No delivery",IF(Ecommerce_Sales[[#This Row],[Delivery_Time_Days]]&lt;=7,"On-time")))</f>
        <v>Delay</v>
      </c>
      <c r="V2377" s="7">
        <f>Ecommerce_Sales[[#This Row],[Profit]]/Ecommerce_Sales[[#This Row],[Total_Price]]</f>
        <v>0.35007416825598642</v>
      </c>
      <c r="W2377" s="3">
        <v>1652</v>
      </c>
      <c r="X2377" s="3"/>
    </row>
    <row r="2378" spans="1:24" x14ac:dyDescent="0.25">
      <c r="A2378" s="1" t="s">
        <v>7373</v>
      </c>
      <c r="B2378" s="1" t="s">
        <v>118</v>
      </c>
      <c r="C2378" s="1" t="s">
        <v>119</v>
      </c>
      <c r="D2378" s="1" t="s">
        <v>5472</v>
      </c>
      <c r="E2378" s="1" t="s">
        <v>1946</v>
      </c>
      <c r="F2378" s="2">
        <v>45292</v>
      </c>
      <c r="G2378" s="2">
        <v>45564</v>
      </c>
      <c r="H2378" s="2" t="str">
        <f>TEXT(Ecommerce_Sales[[#This Row],[Order_Date]],"mmmm")</f>
        <v>September</v>
      </c>
      <c r="I2378" s="2" t="str">
        <f>TEXT(Ecommerce_Sales[[#This Row],[Order_Date]],"yyyy")</f>
        <v>2024</v>
      </c>
      <c r="J2378" s="2" t="str">
        <f>TEXT(Ecommerce_Sales[[#This Row],[Order_Date]],"mmmm")</f>
        <v>September</v>
      </c>
      <c r="K2378" s="1" t="s">
        <v>1947</v>
      </c>
      <c r="L2378" s="1" t="s">
        <v>7374</v>
      </c>
      <c r="M2378" s="1" t="s">
        <v>2047</v>
      </c>
      <c r="N2378" s="1" t="s">
        <v>1989</v>
      </c>
      <c r="O2378" s="3">
        <v>231</v>
      </c>
      <c r="P2378">
        <v>1</v>
      </c>
      <c r="Q2378" s="3">
        <v>231</v>
      </c>
      <c r="R2378" s="1" t="s">
        <v>2008</v>
      </c>
      <c r="S2378" s="3">
        <v>27</v>
      </c>
      <c r="T2378">
        <v>8</v>
      </c>
      <c r="U2378" t="str">
        <f>IF(Ecommerce_Sales[[#This Row],[Delivery_Time_Days]]&gt;7,"Delay",IF(Ecommerce_Sales[[#This Row],[Delivery_Time_Days]] = 0,"No delivery",IF(Ecommerce_Sales[[#This Row],[Delivery_Time_Days]]&lt;=7,"On-time")))</f>
        <v>Delay</v>
      </c>
      <c r="V2378" s="7">
        <f>Ecommerce_Sales[[#This Row],[Profit]]/Ecommerce_Sales[[#This Row],[Total_Price]]</f>
        <v>0.25108225108225107</v>
      </c>
      <c r="W2378" s="3">
        <v>58</v>
      </c>
      <c r="X2378" s="3"/>
    </row>
    <row r="2379" spans="1:24" x14ac:dyDescent="0.25">
      <c r="A2379" s="1" t="s">
        <v>7375</v>
      </c>
      <c r="B2379" s="1" t="s">
        <v>764</v>
      </c>
      <c r="C2379" s="1" t="s">
        <v>765</v>
      </c>
      <c r="D2379" s="1" t="s">
        <v>4330</v>
      </c>
      <c r="E2379" s="1" t="s">
        <v>1981</v>
      </c>
      <c r="F2379" s="2">
        <v>45116</v>
      </c>
      <c r="G2379" s="2">
        <v>45378</v>
      </c>
      <c r="H2379" s="2" t="str">
        <f>TEXT(Ecommerce_Sales[[#This Row],[Order_Date]],"mmmm")</f>
        <v>March</v>
      </c>
      <c r="I2379" s="2" t="str">
        <f>TEXT(Ecommerce_Sales[[#This Row],[Order_Date]],"yyyy")</f>
        <v>2024</v>
      </c>
      <c r="J2379" s="2" t="str">
        <f>TEXT(Ecommerce_Sales[[#This Row],[Order_Date]],"mmmm")</f>
        <v>March</v>
      </c>
      <c r="K2379" s="1" t="s">
        <v>1947</v>
      </c>
      <c r="L2379" s="1" t="s">
        <v>7376</v>
      </c>
      <c r="M2379" s="1" t="s">
        <v>2002</v>
      </c>
      <c r="N2379" s="1" t="s">
        <v>1989</v>
      </c>
      <c r="O2379" s="3">
        <v>845</v>
      </c>
      <c r="P2379">
        <v>5</v>
      </c>
      <c r="Q2379" s="3">
        <v>4227</v>
      </c>
      <c r="R2379" s="1" t="s">
        <v>2016</v>
      </c>
      <c r="S2379" s="3">
        <v>283</v>
      </c>
      <c r="T2379">
        <v>2</v>
      </c>
      <c r="U2379" t="str">
        <f>IF(Ecommerce_Sales[[#This Row],[Delivery_Time_Days]]&gt;7,"Delay",IF(Ecommerce_Sales[[#This Row],[Delivery_Time_Days]] = 0,"No delivery",IF(Ecommerce_Sales[[#This Row],[Delivery_Time_Days]]&lt;=7,"On-time")))</f>
        <v>On-time</v>
      </c>
      <c r="V2379" s="7">
        <f>Ecommerce_Sales[[#This Row],[Profit]]/Ecommerce_Sales[[#This Row],[Total_Price]]</f>
        <v>0.25005914360066239</v>
      </c>
      <c r="W2379" s="3">
        <v>1057</v>
      </c>
      <c r="X2379" s="3"/>
    </row>
    <row r="2380" spans="1:24" x14ac:dyDescent="0.25">
      <c r="A2380" s="1" t="s">
        <v>7377</v>
      </c>
      <c r="B2380" s="1" t="s">
        <v>527</v>
      </c>
      <c r="C2380" s="1" t="s">
        <v>684</v>
      </c>
      <c r="D2380" s="1" t="s">
        <v>7261</v>
      </c>
      <c r="E2380" s="1" t="s">
        <v>1961</v>
      </c>
      <c r="F2380" s="2">
        <v>45644</v>
      </c>
      <c r="G2380" s="2">
        <v>45397</v>
      </c>
      <c r="H2380" s="2" t="str">
        <f>TEXT(Ecommerce_Sales[[#This Row],[Order_Date]],"mmmm")</f>
        <v>April</v>
      </c>
      <c r="I2380" s="2" t="str">
        <f>TEXT(Ecommerce_Sales[[#This Row],[Order_Date]],"yyyy")</f>
        <v>2024</v>
      </c>
      <c r="J2380" s="2" t="str">
        <f>TEXT(Ecommerce_Sales[[#This Row],[Order_Date]],"mmmm")</f>
        <v>April</v>
      </c>
      <c r="K2380" s="1" t="s">
        <v>1947</v>
      </c>
      <c r="L2380" s="1" t="s">
        <v>7378</v>
      </c>
      <c r="M2380" s="1" t="s">
        <v>1972</v>
      </c>
      <c r="N2380" s="1" t="s">
        <v>1973</v>
      </c>
      <c r="O2380" s="3">
        <v>196</v>
      </c>
      <c r="P2380">
        <v>2</v>
      </c>
      <c r="Q2380" s="3">
        <v>391</v>
      </c>
      <c r="R2380" s="1" t="s">
        <v>2008</v>
      </c>
      <c r="S2380" s="3">
        <v>51</v>
      </c>
      <c r="T2380">
        <v>2</v>
      </c>
      <c r="U2380" t="str">
        <f>IF(Ecommerce_Sales[[#This Row],[Delivery_Time_Days]]&gt;7,"Delay",IF(Ecommerce_Sales[[#This Row],[Delivery_Time_Days]] = 0,"No delivery",IF(Ecommerce_Sales[[#This Row],[Delivery_Time_Days]]&lt;=7,"On-time")))</f>
        <v>On-time</v>
      </c>
      <c r="V2380" s="7">
        <f>Ecommerce_Sales[[#This Row],[Profit]]/Ecommerce_Sales[[#This Row],[Total_Price]]</f>
        <v>0.29923273657289001</v>
      </c>
      <c r="W2380" s="3">
        <v>117</v>
      </c>
      <c r="X2380" s="3"/>
    </row>
    <row r="2381" spans="1:24" x14ac:dyDescent="0.25">
      <c r="A2381" s="1" t="s">
        <v>7379</v>
      </c>
      <c r="B2381" s="1" t="s">
        <v>848</v>
      </c>
      <c r="C2381" s="1" t="s">
        <v>849</v>
      </c>
      <c r="D2381" s="1" t="s">
        <v>4113</v>
      </c>
      <c r="E2381" s="1" t="s">
        <v>1961</v>
      </c>
      <c r="F2381" s="2">
        <v>44954</v>
      </c>
      <c r="G2381" s="2">
        <v>45316</v>
      </c>
      <c r="H2381" s="2" t="str">
        <f>TEXT(Ecommerce_Sales[[#This Row],[Order_Date]],"mmmm")</f>
        <v>January</v>
      </c>
      <c r="I2381" s="2" t="str">
        <f>TEXT(Ecommerce_Sales[[#This Row],[Order_Date]],"yyyy")</f>
        <v>2024</v>
      </c>
      <c r="J2381" s="2" t="str">
        <f>TEXT(Ecommerce_Sales[[#This Row],[Order_Date]],"mmmm")</f>
        <v>January</v>
      </c>
      <c r="K2381" s="1" t="s">
        <v>1947</v>
      </c>
      <c r="L2381" s="1" t="s">
        <v>7380</v>
      </c>
      <c r="M2381" s="1" t="s">
        <v>2072</v>
      </c>
      <c r="N2381" s="1" t="s">
        <v>1950</v>
      </c>
      <c r="O2381" s="3">
        <v>761</v>
      </c>
      <c r="P2381">
        <v>1</v>
      </c>
      <c r="Q2381" s="3">
        <v>761</v>
      </c>
      <c r="R2381" s="1" t="s">
        <v>1958</v>
      </c>
      <c r="S2381" s="3">
        <v>93</v>
      </c>
      <c r="T2381">
        <v>2</v>
      </c>
      <c r="U2381" t="str">
        <f>IF(Ecommerce_Sales[[#This Row],[Delivery_Time_Days]]&gt;7,"Delay",IF(Ecommerce_Sales[[#This Row],[Delivery_Time_Days]] = 0,"No delivery",IF(Ecommerce_Sales[[#This Row],[Delivery_Time_Days]]&lt;=7,"On-time")))</f>
        <v>On-time</v>
      </c>
      <c r="V2381" s="7">
        <f>Ecommerce_Sales[[#This Row],[Profit]]/Ecommerce_Sales[[#This Row],[Total_Price]]</f>
        <v>0.39947437582128775</v>
      </c>
      <c r="W2381" s="3">
        <v>304</v>
      </c>
      <c r="X2381" s="3"/>
    </row>
    <row r="2382" spans="1:24" x14ac:dyDescent="0.25">
      <c r="A2382" s="1" t="s">
        <v>7381</v>
      </c>
      <c r="B2382" s="1" t="s">
        <v>1291</v>
      </c>
      <c r="C2382" s="1" t="s">
        <v>1600</v>
      </c>
      <c r="D2382" s="1" t="s">
        <v>2084</v>
      </c>
      <c r="E2382" s="1" t="s">
        <v>1946</v>
      </c>
      <c r="F2382" s="2">
        <v>44958</v>
      </c>
      <c r="G2382" s="2">
        <v>45266</v>
      </c>
      <c r="H2382" s="2" t="str">
        <f>TEXT(Ecommerce_Sales[[#This Row],[Order_Date]],"mmmm")</f>
        <v>December</v>
      </c>
      <c r="I2382" s="2" t="str">
        <f>TEXT(Ecommerce_Sales[[#This Row],[Order_Date]],"yyyy")</f>
        <v>2023</v>
      </c>
      <c r="J2382" s="2" t="str">
        <f>TEXT(Ecommerce_Sales[[#This Row],[Order_Date]],"mmmm")</f>
        <v>December</v>
      </c>
      <c r="K2382" s="1" t="s">
        <v>1947</v>
      </c>
      <c r="L2382" s="1" t="s">
        <v>7382</v>
      </c>
      <c r="M2382" s="1" t="s">
        <v>1949</v>
      </c>
      <c r="N2382" s="1" t="s">
        <v>1950</v>
      </c>
      <c r="O2382" s="3">
        <v>659</v>
      </c>
      <c r="P2382">
        <v>4</v>
      </c>
      <c r="Q2382" s="3">
        <v>2634</v>
      </c>
      <c r="R2382" s="1" t="s">
        <v>2012</v>
      </c>
      <c r="S2382" s="3">
        <v>161</v>
      </c>
      <c r="T2382">
        <v>2</v>
      </c>
      <c r="U2382" t="str">
        <f>IF(Ecommerce_Sales[[#This Row],[Delivery_Time_Days]]&gt;7,"Delay",IF(Ecommerce_Sales[[#This Row],[Delivery_Time_Days]] = 0,"No delivery",IF(Ecommerce_Sales[[#This Row],[Delivery_Time_Days]]&lt;=7,"On-time")))</f>
        <v>On-time</v>
      </c>
      <c r="V2382" s="7">
        <f>Ecommerce_Sales[[#This Row],[Profit]]/Ecommerce_Sales[[#This Row],[Total_Price]]</f>
        <v>0.40015186028853456</v>
      </c>
      <c r="W2382" s="3">
        <v>1054</v>
      </c>
      <c r="X2382" s="3"/>
    </row>
    <row r="2383" spans="1:24" x14ac:dyDescent="0.25">
      <c r="A2383" s="1" t="s">
        <v>7383</v>
      </c>
      <c r="B2383" s="1" t="s">
        <v>1623</v>
      </c>
      <c r="C2383" s="1" t="s">
        <v>1624</v>
      </c>
      <c r="D2383" s="1" t="s">
        <v>7384</v>
      </c>
      <c r="E2383" s="1" t="s">
        <v>2005</v>
      </c>
      <c r="F2383" s="2">
        <v>45461</v>
      </c>
      <c r="G2383" s="2">
        <v>44977</v>
      </c>
      <c r="H2383" s="2" t="str">
        <f>TEXT(Ecommerce_Sales[[#This Row],[Order_Date]],"mmmm")</f>
        <v>February</v>
      </c>
      <c r="I2383" s="2" t="str">
        <f>TEXT(Ecommerce_Sales[[#This Row],[Order_Date]],"yyyy")</f>
        <v>2023</v>
      </c>
      <c r="J2383" s="2" t="str">
        <f>TEXT(Ecommerce_Sales[[#This Row],[Order_Date]],"mmmm")</f>
        <v>February</v>
      </c>
      <c r="K2383" s="1" t="s">
        <v>1947</v>
      </c>
      <c r="L2383" s="1" t="s">
        <v>4204</v>
      </c>
      <c r="M2383" s="1" t="s">
        <v>2079</v>
      </c>
      <c r="N2383" s="1" t="s">
        <v>1973</v>
      </c>
      <c r="O2383" s="3">
        <v>534</v>
      </c>
      <c r="P2383">
        <v>3</v>
      </c>
      <c r="Q2383" s="3">
        <v>1601</v>
      </c>
      <c r="R2383" s="1" t="s">
        <v>1958</v>
      </c>
      <c r="S2383" s="3">
        <v>177</v>
      </c>
      <c r="T2383">
        <v>4</v>
      </c>
      <c r="U2383" t="str">
        <f>IF(Ecommerce_Sales[[#This Row],[Delivery_Time_Days]]&gt;7,"Delay",IF(Ecommerce_Sales[[#This Row],[Delivery_Time_Days]] = 0,"No delivery",IF(Ecommerce_Sales[[#This Row],[Delivery_Time_Days]]&lt;=7,"On-time")))</f>
        <v>On-time</v>
      </c>
      <c r="V2383" s="7">
        <f>Ecommerce_Sales[[#This Row],[Profit]]/Ecommerce_Sales[[#This Row],[Total_Price]]</f>
        <v>0.29981261711430357</v>
      </c>
      <c r="W2383" s="3">
        <v>480</v>
      </c>
      <c r="X2383" s="3"/>
    </row>
    <row r="2384" spans="1:24" x14ac:dyDescent="0.25">
      <c r="A2384" s="1" t="s">
        <v>7385</v>
      </c>
      <c r="B2384" s="1" t="s">
        <v>571</v>
      </c>
      <c r="C2384" s="1" t="s">
        <v>572</v>
      </c>
      <c r="D2384" s="1" t="s">
        <v>4730</v>
      </c>
      <c r="E2384" s="1" t="s">
        <v>1966</v>
      </c>
      <c r="F2384" s="2">
        <v>45560</v>
      </c>
      <c r="G2384" s="2">
        <v>45568</v>
      </c>
      <c r="H2384" s="2" t="str">
        <f>TEXT(Ecommerce_Sales[[#This Row],[Order_Date]],"mmmm")</f>
        <v>October</v>
      </c>
      <c r="I2384" s="2" t="str">
        <f>TEXT(Ecommerce_Sales[[#This Row],[Order_Date]],"yyyy")</f>
        <v>2024</v>
      </c>
      <c r="J2384" s="2" t="str">
        <f>TEXT(Ecommerce_Sales[[#This Row],[Order_Date]],"mmmm")</f>
        <v>October</v>
      </c>
      <c r="K2384" s="1" t="s">
        <v>1947</v>
      </c>
      <c r="L2384" s="1" t="s">
        <v>7386</v>
      </c>
      <c r="M2384" s="1" t="s">
        <v>2007</v>
      </c>
      <c r="N2384" s="1" t="s">
        <v>1973</v>
      </c>
      <c r="O2384" s="3">
        <v>562</v>
      </c>
      <c r="P2384">
        <v>4</v>
      </c>
      <c r="Q2384" s="3">
        <v>2250</v>
      </c>
      <c r="R2384" s="1" t="s">
        <v>2016</v>
      </c>
      <c r="S2384" s="3">
        <v>121</v>
      </c>
      <c r="T2384">
        <v>2</v>
      </c>
      <c r="U2384" t="str">
        <f>IF(Ecommerce_Sales[[#This Row],[Delivery_Time_Days]]&gt;7,"Delay",IF(Ecommerce_Sales[[#This Row],[Delivery_Time_Days]] = 0,"No delivery",IF(Ecommerce_Sales[[#This Row],[Delivery_Time_Days]]&lt;=7,"On-time")))</f>
        <v>On-time</v>
      </c>
      <c r="V2384" s="7">
        <f>Ecommerce_Sales[[#This Row],[Profit]]/Ecommerce_Sales[[#This Row],[Total_Price]]</f>
        <v>0.3</v>
      </c>
      <c r="W2384" s="3">
        <v>675</v>
      </c>
      <c r="X2384" s="3"/>
    </row>
    <row r="2385" spans="1:24" x14ac:dyDescent="0.25">
      <c r="A2385" s="1" t="s">
        <v>7387</v>
      </c>
      <c r="B2385" s="1" t="s">
        <v>336</v>
      </c>
      <c r="C2385" s="1" t="s">
        <v>337</v>
      </c>
      <c r="D2385" s="1" t="s">
        <v>7388</v>
      </c>
      <c r="E2385" s="1" t="s">
        <v>1966</v>
      </c>
      <c r="F2385" s="2">
        <v>45467</v>
      </c>
      <c r="G2385" s="2">
        <v>45437</v>
      </c>
      <c r="H2385" s="2" t="str">
        <f>TEXT(Ecommerce_Sales[[#This Row],[Order_Date]],"mmmm")</f>
        <v>May</v>
      </c>
      <c r="I2385" s="2" t="str">
        <f>TEXT(Ecommerce_Sales[[#This Row],[Order_Date]],"yyyy")</f>
        <v>2024</v>
      </c>
      <c r="J2385" s="2" t="str">
        <f>TEXT(Ecommerce_Sales[[#This Row],[Order_Date]],"mmmm")</f>
        <v>May</v>
      </c>
      <c r="K2385" s="1" t="s">
        <v>1947</v>
      </c>
      <c r="L2385" s="1" t="s">
        <v>7389</v>
      </c>
      <c r="M2385" s="1" t="s">
        <v>1972</v>
      </c>
      <c r="N2385" s="1" t="s">
        <v>1973</v>
      </c>
      <c r="O2385" s="3">
        <v>302</v>
      </c>
      <c r="P2385">
        <v>4</v>
      </c>
      <c r="Q2385" s="3">
        <v>1207</v>
      </c>
      <c r="R2385" s="1" t="s">
        <v>1958</v>
      </c>
      <c r="S2385" s="3">
        <v>101</v>
      </c>
      <c r="T2385">
        <v>8</v>
      </c>
      <c r="U2385" t="str">
        <f>IF(Ecommerce_Sales[[#This Row],[Delivery_Time_Days]]&gt;7,"Delay",IF(Ecommerce_Sales[[#This Row],[Delivery_Time_Days]] = 0,"No delivery",IF(Ecommerce_Sales[[#This Row],[Delivery_Time_Days]]&lt;=7,"On-time")))</f>
        <v>Delay</v>
      </c>
      <c r="V2385" s="7">
        <f>Ecommerce_Sales[[#This Row],[Profit]]/Ecommerce_Sales[[#This Row],[Total_Price]]</f>
        <v>0.29991714995857499</v>
      </c>
      <c r="W2385" s="3">
        <v>362</v>
      </c>
      <c r="X2385" s="3"/>
    </row>
    <row r="2386" spans="1:24" x14ac:dyDescent="0.25">
      <c r="A2386" s="1" t="s">
        <v>7390</v>
      </c>
      <c r="B2386" s="1" t="s">
        <v>202</v>
      </c>
      <c r="C2386" s="1" t="s">
        <v>1583</v>
      </c>
      <c r="D2386" s="1" t="s">
        <v>3793</v>
      </c>
      <c r="E2386" s="1" t="s">
        <v>1954</v>
      </c>
      <c r="F2386" s="2">
        <v>45041</v>
      </c>
      <c r="G2386" s="2">
        <v>44928</v>
      </c>
      <c r="H2386" s="2" t="str">
        <f>TEXT(Ecommerce_Sales[[#This Row],[Order_Date]],"mmmm")</f>
        <v>January</v>
      </c>
      <c r="I2386" s="2" t="str">
        <f>TEXT(Ecommerce_Sales[[#This Row],[Order_Date]],"yyyy")</f>
        <v>2023</v>
      </c>
      <c r="J2386" s="2" t="str">
        <f>TEXT(Ecommerce_Sales[[#This Row],[Order_Date]],"mmmm")</f>
        <v>January</v>
      </c>
      <c r="K2386" s="1" t="s">
        <v>1992</v>
      </c>
      <c r="L2386" s="1" t="s">
        <v>6218</v>
      </c>
      <c r="M2386" s="1" t="s">
        <v>2058</v>
      </c>
      <c r="N2386" s="1" t="s">
        <v>1950</v>
      </c>
      <c r="O2386" s="3">
        <v>325</v>
      </c>
      <c r="P2386">
        <v>4</v>
      </c>
      <c r="Q2386" s="3">
        <v>1300</v>
      </c>
      <c r="R2386" s="1" t="s">
        <v>1958</v>
      </c>
      <c r="S2386" s="3">
        <v>160</v>
      </c>
      <c r="U2386" t="str">
        <f>IF(Ecommerce_Sales[[#This Row],[Delivery_Time_Days]]&gt;7,"Delay",IF(Ecommerce_Sales[[#This Row],[Delivery_Time_Days]] = 0,"No delivery",IF(Ecommerce_Sales[[#This Row],[Delivery_Time_Days]]&lt;=7,"On-time")))</f>
        <v>No delivery</v>
      </c>
      <c r="V2386" s="7">
        <f>Ecommerce_Sales[[#This Row],[Profit]]/Ecommerce_Sales[[#This Row],[Total_Price]]</f>
        <v>0.4</v>
      </c>
      <c r="W2386" s="3">
        <v>520</v>
      </c>
      <c r="X2386" s="3"/>
    </row>
    <row r="2387" spans="1:24" x14ac:dyDescent="0.25">
      <c r="A2387" s="1" t="s">
        <v>7391</v>
      </c>
      <c r="B2387" s="1" t="s">
        <v>12</v>
      </c>
      <c r="C2387" s="1" t="s">
        <v>13</v>
      </c>
      <c r="D2387" s="1" t="s">
        <v>2387</v>
      </c>
      <c r="E2387" s="1" t="s">
        <v>1981</v>
      </c>
      <c r="F2387" s="2">
        <v>45304</v>
      </c>
      <c r="G2387" s="2">
        <v>45632</v>
      </c>
      <c r="H2387" s="2" t="str">
        <f>TEXT(Ecommerce_Sales[[#This Row],[Order_Date]],"mmmm")</f>
        <v>December</v>
      </c>
      <c r="I2387" s="2" t="str">
        <f>TEXT(Ecommerce_Sales[[#This Row],[Order_Date]],"yyyy")</f>
        <v>2024</v>
      </c>
      <c r="J2387" s="2" t="str">
        <f>TEXT(Ecommerce_Sales[[#This Row],[Order_Date]],"mmmm")</f>
        <v>December</v>
      </c>
      <c r="K2387" s="1" t="s">
        <v>1947</v>
      </c>
      <c r="L2387" s="1" t="s">
        <v>7392</v>
      </c>
      <c r="M2387" s="1" t="s">
        <v>1983</v>
      </c>
      <c r="N2387" s="1" t="s">
        <v>1950</v>
      </c>
      <c r="O2387" s="3">
        <v>1329</v>
      </c>
      <c r="P2387">
        <v>4</v>
      </c>
      <c r="Q2387" s="3">
        <v>5315</v>
      </c>
      <c r="R2387" s="1" t="s">
        <v>1958</v>
      </c>
      <c r="S2387" s="3">
        <v>388</v>
      </c>
      <c r="T2387">
        <v>4</v>
      </c>
      <c r="U2387" t="str">
        <f>IF(Ecommerce_Sales[[#This Row],[Delivery_Time_Days]]&gt;7,"Delay",IF(Ecommerce_Sales[[#This Row],[Delivery_Time_Days]] = 0,"No delivery",IF(Ecommerce_Sales[[#This Row],[Delivery_Time_Days]]&lt;=7,"On-time")))</f>
        <v>On-time</v>
      </c>
      <c r="V2387" s="7">
        <f>Ecommerce_Sales[[#This Row],[Profit]]/Ecommerce_Sales[[#This Row],[Total_Price]]</f>
        <v>0.4</v>
      </c>
      <c r="W2387" s="3">
        <v>2126</v>
      </c>
      <c r="X2387" s="3"/>
    </row>
    <row r="2388" spans="1:24" x14ac:dyDescent="0.25">
      <c r="A2388" s="1" t="s">
        <v>7393</v>
      </c>
      <c r="B2388" s="1" t="s">
        <v>90</v>
      </c>
      <c r="C2388" s="1" t="s">
        <v>91</v>
      </c>
      <c r="D2388" s="1" t="s">
        <v>2721</v>
      </c>
      <c r="E2388" s="1" t="s">
        <v>2005</v>
      </c>
      <c r="F2388" s="2">
        <v>45003</v>
      </c>
      <c r="G2388" s="2">
        <v>45268</v>
      </c>
      <c r="H2388" s="2" t="str">
        <f>TEXT(Ecommerce_Sales[[#This Row],[Order_Date]],"mmmm")</f>
        <v>December</v>
      </c>
      <c r="I2388" s="2" t="str">
        <f>TEXT(Ecommerce_Sales[[#This Row],[Order_Date]],"yyyy")</f>
        <v>2023</v>
      </c>
      <c r="J2388" s="2" t="str">
        <f>TEXT(Ecommerce_Sales[[#This Row],[Order_Date]],"mmmm")</f>
        <v>December</v>
      </c>
      <c r="K2388" s="1" t="s">
        <v>1947</v>
      </c>
      <c r="L2388" s="1" t="s">
        <v>7394</v>
      </c>
      <c r="M2388" s="1" t="s">
        <v>2065</v>
      </c>
      <c r="N2388" s="1" t="s">
        <v>1978</v>
      </c>
      <c r="O2388" s="3">
        <v>1160</v>
      </c>
      <c r="P2388">
        <v>10</v>
      </c>
      <c r="Q2388" s="3">
        <v>11604</v>
      </c>
      <c r="R2388" s="1" t="s">
        <v>1951</v>
      </c>
      <c r="S2388" s="3">
        <v>785</v>
      </c>
      <c r="T2388">
        <v>7</v>
      </c>
      <c r="U2388" t="str">
        <f>IF(Ecommerce_Sales[[#This Row],[Delivery_Time_Days]]&gt;7,"Delay",IF(Ecommerce_Sales[[#This Row],[Delivery_Time_Days]] = 0,"No delivery",IF(Ecommerce_Sales[[#This Row],[Delivery_Time_Days]]&lt;=7,"On-time")))</f>
        <v>On-time</v>
      </c>
      <c r="V2388" s="7">
        <f>Ecommerce_Sales[[#This Row],[Profit]]/Ecommerce_Sales[[#This Row],[Total_Price]]</f>
        <v>0.34996552912788692</v>
      </c>
      <c r="W2388" s="3">
        <v>4061</v>
      </c>
      <c r="X2388" s="3"/>
    </row>
    <row r="2389" spans="1:24" x14ac:dyDescent="0.25">
      <c r="A2389" s="1" t="s">
        <v>7395</v>
      </c>
      <c r="B2389" s="1" t="s">
        <v>62</v>
      </c>
      <c r="C2389" s="1" t="s">
        <v>63</v>
      </c>
      <c r="D2389" s="1" t="s">
        <v>6857</v>
      </c>
      <c r="E2389" s="1" t="s">
        <v>1966</v>
      </c>
      <c r="F2389" s="2">
        <v>45621</v>
      </c>
      <c r="G2389" s="2">
        <v>45488</v>
      </c>
      <c r="H2389" s="2" t="str">
        <f>TEXT(Ecommerce_Sales[[#This Row],[Order_Date]],"mmmm")</f>
        <v>July</v>
      </c>
      <c r="I2389" s="2" t="str">
        <f>TEXT(Ecommerce_Sales[[#This Row],[Order_Date]],"yyyy")</f>
        <v>2024</v>
      </c>
      <c r="J2389" s="2" t="str">
        <f>TEXT(Ecommerce_Sales[[#This Row],[Order_Date]],"mmmm")</f>
        <v>July</v>
      </c>
      <c r="K2389" s="1" t="s">
        <v>1947</v>
      </c>
      <c r="L2389" s="1" t="s">
        <v>7396</v>
      </c>
      <c r="M2389" s="1" t="s">
        <v>1988</v>
      </c>
      <c r="N2389" s="1" t="s">
        <v>1989</v>
      </c>
      <c r="O2389" s="3">
        <v>949</v>
      </c>
      <c r="P2389">
        <v>5</v>
      </c>
      <c r="Q2389" s="3">
        <v>4745</v>
      </c>
      <c r="R2389" s="1" t="s">
        <v>1958</v>
      </c>
      <c r="S2389" s="3">
        <v>252</v>
      </c>
      <c r="T2389">
        <v>10</v>
      </c>
      <c r="U2389" t="str">
        <f>IF(Ecommerce_Sales[[#This Row],[Delivery_Time_Days]]&gt;7,"Delay",IF(Ecommerce_Sales[[#This Row],[Delivery_Time_Days]] = 0,"No delivery",IF(Ecommerce_Sales[[#This Row],[Delivery_Time_Days]]&lt;=7,"On-time")))</f>
        <v>Delay</v>
      </c>
      <c r="V2389" s="7">
        <f>Ecommerce_Sales[[#This Row],[Profit]]/Ecommerce_Sales[[#This Row],[Total_Price]]</f>
        <v>0.24994731296101158</v>
      </c>
      <c r="W2389" s="3">
        <v>1186</v>
      </c>
      <c r="X2389" s="3"/>
    </row>
    <row r="2390" spans="1:24" x14ac:dyDescent="0.25">
      <c r="A2390" s="1" t="s">
        <v>7397</v>
      </c>
      <c r="B2390" s="1" t="s">
        <v>44</v>
      </c>
      <c r="C2390" s="1" t="s">
        <v>45</v>
      </c>
      <c r="D2390" s="1" t="s">
        <v>2787</v>
      </c>
      <c r="E2390" s="1" t="s">
        <v>1961</v>
      </c>
      <c r="F2390" s="2">
        <v>45088</v>
      </c>
      <c r="G2390" s="2">
        <v>45174</v>
      </c>
      <c r="H2390" s="2" t="str">
        <f>TEXT(Ecommerce_Sales[[#This Row],[Order_Date]],"mmmm")</f>
        <v>September</v>
      </c>
      <c r="I2390" s="2" t="str">
        <f>TEXT(Ecommerce_Sales[[#This Row],[Order_Date]],"yyyy")</f>
        <v>2023</v>
      </c>
      <c r="J2390" s="2" t="str">
        <f>TEXT(Ecommerce_Sales[[#This Row],[Order_Date]],"mmmm")</f>
        <v>September</v>
      </c>
      <c r="K2390" s="1" t="s">
        <v>1947</v>
      </c>
      <c r="L2390" s="1" t="s">
        <v>7398</v>
      </c>
      <c r="M2390" s="1" t="s">
        <v>1968</v>
      </c>
      <c r="N2390" s="1" t="s">
        <v>1957</v>
      </c>
      <c r="O2390" s="3">
        <v>972</v>
      </c>
      <c r="P2390">
        <v>1</v>
      </c>
      <c r="Q2390" s="3">
        <v>972</v>
      </c>
      <c r="R2390" s="1" t="s">
        <v>1958</v>
      </c>
      <c r="S2390" s="3">
        <v>77</v>
      </c>
      <c r="T2390">
        <v>8</v>
      </c>
      <c r="U2390" t="str">
        <f>IF(Ecommerce_Sales[[#This Row],[Delivery_Time_Days]]&gt;7,"Delay",IF(Ecommerce_Sales[[#This Row],[Delivery_Time_Days]] = 0,"No delivery",IF(Ecommerce_Sales[[#This Row],[Delivery_Time_Days]]&lt;=7,"On-time")))</f>
        <v>Delay</v>
      </c>
      <c r="V2390" s="7">
        <f>Ecommerce_Sales[[#This Row],[Profit]]/Ecommerce_Sales[[#This Row],[Total_Price]]</f>
        <v>0.15020576131687244</v>
      </c>
      <c r="W2390" s="3">
        <v>146</v>
      </c>
      <c r="X2390" s="3"/>
    </row>
    <row r="2391" spans="1:24" x14ac:dyDescent="0.25">
      <c r="A2391" s="1" t="s">
        <v>7399</v>
      </c>
      <c r="B2391" s="1" t="s">
        <v>1366</v>
      </c>
      <c r="C2391" s="1" t="s">
        <v>1367</v>
      </c>
      <c r="D2391" s="1" t="s">
        <v>3010</v>
      </c>
      <c r="E2391" s="1" t="s">
        <v>1996</v>
      </c>
      <c r="F2391" s="2">
        <v>45330</v>
      </c>
      <c r="G2391" s="2">
        <v>45197</v>
      </c>
      <c r="H2391" s="2" t="str">
        <f>TEXT(Ecommerce_Sales[[#This Row],[Order_Date]],"mmmm")</f>
        <v>September</v>
      </c>
      <c r="I2391" s="2" t="str">
        <f>TEXT(Ecommerce_Sales[[#This Row],[Order_Date]],"yyyy")</f>
        <v>2023</v>
      </c>
      <c r="J2391" s="2" t="str">
        <f>TEXT(Ecommerce_Sales[[#This Row],[Order_Date]],"mmmm")</f>
        <v>September</v>
      </c>
      <c r="K2391" s="1" t="s">
        <v>1947</v>
      </c>
      <c r="L2391" s="1" t="s">
        <v>7346</v>
      </c>
      <c r="M2391" s="1" t="s">
        <v>2030</v>
      </c>
      <c r="N2391" s="1" t="s">
        <v>1978</v>
      </c>
      <c r="O2391" s="3">
        <v>119</v>
      </c>
      <c r="P2391">
        <v>3</v>
      </c>
      <c r="Q2391" s="3">
        <v>356</v>
      </c>
      <c r="R2391" s="1" t="s">
        <v>2016</v>
      </c>
      <c r="S2391" s="3">
        <v>37</v>
      </c>
      <c r="T2391">
        <v>8</v>
      </c>
      <c r="U2391" t="str">
        <f>IF(Ecommerce_Sales[[#This Row],[Delivery_Time_Days]]&gt;7,"Delay",IF(Ecommerce_Sales[[#This Row],[Delivery_Time_Days]] = 0,"No delivery",IF(Ecommerce_Sales[[#This Row],[Delivery_Time_Days]]&lt;=7,"On-time")))</f>
        <v>Delay</v>
      </c>
      <c r="V2391" s="7">
        <f>Ecommerce_Sales[[#This Row],[Profit]]/Ecommerce_Sales[[#This Row],[Total_Price]]</f>
        <v>0.34831460674157305</v>
      </c>
      <c r="W2391" s="3">
        <v>124</v>
      </c>
      <c r="X2391" s="3"/>
    </row>
    <row r="2392" spans="1:24" x14ac:dyDescent="0.25">
      <c r="A2392" s="1" t="s">
        <v>7400</v>
      </c>
      <c r="B2392" s="1" t="s">
        <v>482</v>
      </c>
      <c r="C2392" s="1" t="s">
        <v>483</v>
      </c>
      <c r="D2392" s="1" t="s">
        <v>3182</v>
      </c>
      <c r="E2392" s="1" t="s">
        <v>1961</v>
      </c>
      <c r="F2392" s="2">
        <v>45019</v>
      </c>
      <c r="G2392" s="2">
        <v>45493</v>
      </c>
      <c r="H2392" s="2" t="str">
        <f>TEXT(Ecommerce_Sales[[#This Row],[Order_Date]],"mmmm")</f>
        <v>July</v>
      </c>
      <c r="I2392" s="2" t="str">
        <f>TEXT(Ecommerce_Sales[[#This Row],[Order_Date]],"yyyy")</f>
        <v>2024</v>
      </c>
      <c r="J2392" s="2" t="str">
        <f>TEXT(Ecommerce_Sales[[#This Row],[Order_Date]],"mmmm")</f>
        <v>July</v>
      </c>
      <c r="K2392" s="1" t="s">
        <v>1947</v>
      </c>
      <c r="L2392" s="1" t="s">
        <v>7401</v>
      </c>
      <c r="M2392" s="1" t="s">
        <v>1956</v>
      </c>
      <c r="N2392" s="1" t="s">
        <v>1957</v>
      </c>
      <c r="O2392" s="3">
        <v>101</v>
      </c>
      <c r="P2392">
        <v>3</v>
      </c>
      <c r="Q2392" s="3">
        <v>303</v>
      </c>
      <c r="R2392" s="1" t="s">
        <v>1958</v>
      </c>
      <c r="S2392" s="3">
        <v>29</v>
      </c>
      <c r="T2392">
        <v>9</v>
      </c>
      <c r="U2392" t="str">
        <f>IF(Ecommerce_Sales[[#This Row],[Delivery_Time_Days]]&gt;7,"Delay",IF(Ecommerce_Sales[[#This Row],[Delivery_Time_Days]] = 0,"No delivery",IF(Ecommerce_Sales[[#This Row],[Delivery_Time_Days]]&lt;=7,"On-time")))</f>
        <v>Delay</v>
      </c>
      <c r="V2392" s="7">
        <f>Ecommerce_Sales[[#This Row],[Profit]]/Ecommerce_Sales[[#This Row],[Total_Price]]</f>
        <v>0.14851485148514851</v>
      </c>
      <c r="W2392" s="3">
        <v>45</v>
      </c>
      <c r="X2392" s="3"/>
    </row>
    <row r="2393" spans="1:24" x14ac:dyDescent="0.25">
      <c r="A2393" s="1" t="s">
        <v>7402</v>
      </c>
      <c r="B2393" s="1" t="s">
        <v>1242</v>
      </c>
      <c r="C2393" s="1" t="s">
        <v>1243</v>
      </c>
      <c r="D2393" s="1" t="s">
        <v>3015</v>
      </c>
      <c r="E2393" s="1" t="s">
        <v>1966</v>
      </c>
      <c r="F2393" s="2">
        <v>45452</v>
      </c>
      <c r="G2393" s="2">
        <v>45108</v>
      </c>
      <c r="H2393" s="2" t="str">
        <f>TEXT(Ecommerce_Sales[[#This Row],[Order_Date]],"mmmm")</f>
        <v>July</v>
      </c>
      <c r="I2393" s="2" t="str">
        <f>TEXT(Ecommerce_Sales[[#This Row],[Order_Date]],"yyyy")</f>
        <v>2023</v>
      </c>
      <c r="J2393" s="2" t="str">
        <f>TEXT(Ecommerce_Sales[[#This Row],[Order_Date]],"mmmm")</f>
        <v>July</v>
      </c>
      <c r="K2393" s="1" t="s">
        <v>1947</v>
      </c>
      <c r="L2393" s="1" t="s">
        <v>7403</v>
      </c>
      <c r="M2393" s="1" t="s">
        <v>1968</v>
      </c>
      <c r="N2393" s="1" t="s">
        <v>1957</v>
      </c>
      <c r="O2393" s="3">
        <v>60</v>
      </c>
      <c r="P2393">
        <v>5</v>
      </c>
      <c r="Q2393" s="3">
        <v>302</v>
      </c>
      <c r="R2393" s="1" t="s">
        <v>1958</v>
      </c>
      <c r="S2393" s="3">
        <v>38</v>
      </c>
      <c r="T2393">
        <v>6</v>
      </c>
      <c r="U2393" t="str">
        <f>IF(Ecommerce_Sales[[#This Row],[Delivery_Time_Days]]&gt;7,"Delay",IF(Ecommerce_Sales[[#This Row],[Delivery_Time_Days]] = 0,"No delivery",IF(Ecommerce_Sales[[#This Row],[Delivery_Time_Days]]&lt;=7,"On-time")))</f>
        <v>On-time</v>
      </c>
      <c r="V2393" s="7">
        <f>Ecommerce_Sales[[#This Row],[Profit]]/Ecommerce_Sales[[#This Row],[Total_Price]]</f>
        <v>0.1490066225165563</v>
      </c>
      <c r="W2393" s="3">
        <v>45</v>
      </c>
      <c r="X2393" s="3"/>
    </row>
    <row r="2394" spans="1:24" x14ac:dyDescent="0.25">
      <c r="A2394" s="1" t="s">
        <v>7404</v>
      </c>
      <c r="B2394" s="1" t="s">
        <v>102</v>
      </c>
      <c r="C2394" s="1" t="s">
        <v>103</v>
      </c>
      <c r="D2394" s="1" t="s">
        <v>2651</v>
      </c>
      <c r="E2394" s="1" t="s">
        <v>1946</v>
      </c>
      <c r="F2394" s="2">
        <v>45465</v>
      </c>
      <c r="G2394" s="2">
        <v>44960</v>
      </c>
      <c r="H2394" s="2" t="str">
        <f>TEXT(Ecommerce_Sales[[#This Row],[Order_Date]],"mmmm")</f>
        <v>February</v>
      </c>
      <c r="I2394" s="2" t="str">
        <f>TEXT(Ecommerce_Sales[[#This Row],[Order_Date]],"yyyy")</f>
        <v>2023</v>
      </c>
      <c r="J2394" s="2" t="str">
        <f>TEXT(Ecommerce_Sales[[#This Row],[Order_Date]],"mmmm")</f>
        <v>February</v>
      </c>
      <c r="K2394" s="1" t="s">
        <v>1947</v>
      </c>
      <c r="L2394" s="1" t="s">
        <v>5596</v>
      </c>
      <c r="M2394" s="1" t="s">
        <v>2054</v>
      </c>
      <c r="N2394" s="1" t="s">
        <v>1957</v>
      </c>
      <c r="O2394" s="3">
        <v>827</v>
      </c>
      <c r="P2394">
        <v>1</v>
      </c>
      <c r="Q2394" s="3">
        <v>827</v>
      </c>
      <c r="R2394" s="1" t="s">
        <v>1958</v>
      </c>
      <c r="S2394" s="3">
        <v>76</v>
      </c>
      <c r="T2394">
        <v>7</v>
      </c>
      <c r="U2394" t="str">
        <f>IF(Ecommerce_Sales[[#This Row],[Delivery_Time_Days]]&gt;7,"Delay",IF(Ecommerce_Sales[[#This Row],[Delivery_Time_Days]] = 0,"No delivery",IF(Ecommerce_Sales[[#This Row],[Delivery_Time_Days]]&lt;=7,"On-time")))</f>
        <v>On-time</v>
      </c>
      <c r="V2394" s="7">
        <f>Ecommerce_Sales[[#This Row],[Profit]]/Ecommerce_Sales[[#This Row],[Total_Price]]</f>
        <v>0.14993954050785974</v>
      </c>
      <c r="W2394" s="3">
        <v>124</v>
      </c>
      <c r="X2394" s="3"/>
    </row>
    <row r="2395" spans="1:24" x14ac:dyDescent="0.25">
      <c r="A2395" s="1" t="s">
        <v>7405</v>
      </c>
      <c r="B2395" s="1" t="s">
        <v>76</v>
      </c>
      <c r="C2395" s="1" t="s">
        <v>77</v>
      </c>
      <c r="D2395" s="1" t="s">
        <v>2544</v>
      </c>
      <c r="E2395" s="1" t="s">
        <v>1981</v>
      </c>
      <c r="F2395" s="2">
        <v>45400</v>
      </c>
      <c r="G2395" s="2">
        <v>45112</v>
      </c>
      <c r="H2395" s="2" t="str">
        <f>TEXT(Ecommerce_Sales[[#This Row],[Order_Date]],"mmmm")</f>
        <v>July</v>
      </c>
      <c r="I2395" s="2" t="str">
        <f>TEXT(Ecommerce_Sales[[#This Row],[Order_Date]],"yyyy")</f>
        <v>2023</v>
      </c>
      <c r="J2395" s="2" t="str">
        <f>TEXT(Ecommerce_Sales[[#This Row],[Order_Date]],"mmmm")</f>
        <v>July</v>
      </c>
      <c r="K2395" s="1" t="s">
        <v>1986</v>
      </c>
      <c r="L2395" s="1" t="s">
        <v>7406</v>
      </c>
      <c r="M2395" s="1" t="s">
        <v>2026</v>
      </c>
      <c r="N2395" s="1" t="s">
        <v>1978</v>
      </c>
      <c r="O2395" s="3">
        <v>982</v>
      </c>
      <c r="P2395">
        <v>2</v>
      </c>
      <c r="Q2395" s="3">
        <v>1964</v>
      </c>
      <c r="R2395" s="1" t="s">
        <v>1958</v>
      </c>
      <c r="S2395" s="3">
        <v>249</v>
      </c>
      <c r="U2395" t="str">
        <f>IF(Ecommerce_Sales[[#This Row],[Delivery_Time_Days]]&gt;7,"Delay",IF(Ecommerce_Sales[[#This Row],[Delivery_Time_Days]] = 0,"No delivery",IF(Ecommerce_Sales[[#This Row],[Delivery_Time_Days]]&lt;=7,"On-time")))</f>
        <v>No delivery</v>
      </c>
      <c r="V2395" s="7">
        <f>Ecommerce_Sales[[#This Row],[Profit]]/Ecommerce_Sales[[#This Row],[Total_Price]]</f>
        <v>0.34979633401221993</v>
      </c>
      <c r="W2395" s="3">
        <v>687</v>
      </c>
      <c r="X2395" s="3"/>
    </row>
    <row r="2396" spans="1:24" x14ac:dyDescent="0.25">
      <c r="A2396" s="1" t="s">
        <v>7407</v>
      </c>
      <c r="B2396" s="1" t="s">
        <v>62</v>
      </c>
      <c r="C2396" s="1" t="s">
        <v>63</v>
      </c>
      <c r="D2396" s="1" t="s">
        <v>6857</v>
      </c>
      <c r="E2396" s="1" t="s">
        <v>1966</v>
      </c>
      <c r="F2396" s="2">
        <v>45621</v>
      </c>
      <c r="G2396" s="2">
        <v>45003</v>
      </c>
      <c r="H2396" s="2" t="str">
        <f>TEXT(Ecommerce_Sales[[#This Row],[Order_Date]],"mmmm")</f>
        <v>March</v>
      </c>
      <c r="I2396" s="2" t="str">
        <f>TEXT(Ecommerce_Sales[[#This Row],[Order_Date]],"yyyy")</f>
        <v>2023</v>
      </c>
      <c r="J2396" s="2" t="str">
        <f>TEXT(Ecommerce_Sales[[#This Row],[Order_Date]],"mmmm")</f>
        <v>March</v>
      </c>
      <c r="K2396" s="1" t="s">
        <v>1986</v>
      </c>
      <c r="L2396" s="1" t="s">
        <v>7408</v>
      </c>
      <c r="M2396" s="1" t="s">
        <v>2247</v>
      </c>
      <c r="N2396" s="1" t="s">
        <v>1957</v>
      </c>
      <c r="O2396" s="3">
        <v>796</v>
      </c>
      <c r="P2396">
        <v>2</v>
      </c>
      <c r="Q2396" s="3">
        <v>1593</v>
      </c>
      <c r="R2396" s="1" t="s">
        <v>1951</v>
      </c>
      <c r="S2396" s="3">
        <v>95</v>
      </c>
      <c r="U2396" t="str">
        <f>IF(Ecommerce_Sales[[#This Row],[Delivery_Time_Days]]&gt;7,"Delay",IF(Ecommerce_Sales[[#This Row],[Delivery_Time_Days]] = 0,"No delivery",IF(Ecommerce_Sales[[#This Row],[Delivery_Time_Days]]&lt;=7,"On-time")))</f>
        <v>No delivery</v>
      </c>
      <c r="V2396" s="7">
        <f>Ecommerce_Sales[[#This Row],[Profit]]/Ecommerce_Sales[[#This Row],[Total_Price]]</f>
        <v>0.15003138731952292</v>
      </c>
      <c r="W2396" s="3">
        <v>239</v>
      </c>
      <c r="X2396" s="3"/>
    </row>
    <row r="2397" spans="1:24" x14ac:dyDescent="0.25">
      <c r="A2397" s="1" t="s">
        <v>7409</v>
      </c>
      <c r="B2397" s="1" t="s">
        <v>1820</v>
      </c>
      <c r="C2397" s="1" t="s">
        <v>1821</v>
      </c>
      <c r="D2397" s="1" t="s">
        <v>3762</v>
      </c>
      <c r="E2397" s="1" t="s">
        <v>1996</v>
      </c>
      <c r="F2397" s="2">
        <v>45546</v>
      </c>
      <c r="G2397" s="2">
        <v>45142</v>
      </c>
      <c r="H2397" s="2" t="str">
        <f>TEXT(Ecommerce_Sales[[#This Row],[Order_Date]],"mmmm")</f>
        <v>August</v>
      </c>
      <c r="I2397" s="2" t="str">
        <f>TEXT(Ecommerce_Sales[[#This Row],[Order_Date]],"yyyy")</f>
        <v>2023</v>
      </c>
      <c r="J2397" s="2" t="str">
        <f>TEXT(Ecommerce_Sales[[#This Row],[Order_Date]],"mmmm")</f>
        <v>August</v>
      </c>
      <c r="K2397" s="1" t="s">
        <v>1947</v>
      </c>
      <c r="L2397" s="1" t="s">
        <v>2936</v>
      </c>
      <c r="M2397" s="1" t="s">
        <v>2058</v>
      </c>
      <c r="N2397" s="1" t="s">
        <v>1950</v>
      </c>
      <c r="O2397" s="3">
        <v>416</v>
      </c>
      <c r="P2397">
        <v>1</v>
      </c>
      <c r="Q2397" s="3">
        <v>416</v>
      </c>
      <c r="R2397" s="1" t="s">
        <v>1958</v>
      </c>
      <c r="S2397" s="3">
        <v>25</v>
      </c>
      <c r="T2397">
        <v>2</v>
      </c>
      <c r="U2397" t="str">
        <f>IF(Ecommerce_Sales[[#This Row],[Delivery_Time_Days]]&gt;7,"Delay",IF(Ecommerce_Sales[[#This Row],[Delivery_Time_Days]] = 0,"No delivery",IF(Ecommerce_Sales[[#This Row],[Delivery_Time_Days]]&lt;=7,"On-time")))</f>
        <v>On-time</v>
      </c>
      <c r="V2397" s="7">
        <f>Ecommerce_Sales[[#This Row],[Profit]]/Ecommerce_Sales[[#This Row],[Total_Price]]</f>
        <v>0.39903846153846156</v>
      </c>
      <c r="W2397" s="3">
        <v>166</v>
      </c>
      <c r="X2397" s="3"/>
    </row>
    <row r="2398" spans="1:24" x14ac:dyDescent="0.25">
      <c r="A2398" s="1" t="s">
        <v>7410</v>
      </c>
      <c r="B2398" s="1" t="s">
        <v>850</v>
      </c>
      <c r="C2398" s="1" t="s">
        <v>851</v>
      </c>
      <c r="D2398" s="1" t="s">
        <v>4393</v>
      </c>
      <c r="E2398" s="1" t="s">
        <v>1996</v>
      </c>
      <c r="F2398" s="2">
        <v>45271</v>
      </c>
      <c r="G2398" s="2">
        <v>44977</v>
      </c>
      <c r="H2398" s="2" t="str">
        <f>TEXT(Ecommerce_Sales[[#This Row],[Order_Date]],"mmmm")</f>
        <v>February</v>
      </c>
      <c r="I2398" s="2" t="str">
        <f>TEXT(Ecommerce_Sales[[#This Row],[Order_Date]],"yyyy")</f>
        <v>2023</v>
      </c>
      <c r="J2398" s="2" t="str">
        <f>TEXT(Ecommerce_Sales[[#This Row],[Order_Date]],"mmmm")</f>
        <v>February</v>
      </c>
      <c r="K2398" s="1" t="s">
        <v>1947</v>
      </c>
      <c r="L2398" s="1" t="s">
        <v>5389</v>
      </c>
      <c r="M2398" s="1" t="s">
        <v>1977</v>
      </c>
      <c r="N2398" s="1" t="s">
        <v>1978</v>
      </c>
      <c r="O2398" s="3">
        <v>358</v>
      </c>
      <c r="P2398">
        <v>4</v>
      </c>
      <c r="Q2398" s="3">
        <v>1432</v>
      </c>
      <c r="R2398" s="1" t="s">
        <v>1958</v>
      </c>
      <c r="S2398" s="3">
        <v>93</v>
      </c>
      <c r="T2398">
        <v>4</v>
      </c>
      <c r="U2398" t="str">
        <f>IF(Ecommerce_Sales[[#This Row],[Delivery_Time_Days]]&gt;7,"Delay",IF(Ecommerce_Sales[[#This Row],[Delivery_Time_Days]] = 0,"No delivery",IF(Ecommerce_Sales[[#This Row],[Delivery_Time_Days]]&lt;=7,"On-time")))</f>
        <v>On-time</v>
      </c>
      <c r="V2398" s="7">
        <f>Ecommerce_Sales[[#This Row],[Profit]]/Ecommerce_Sales[[#This Row],[Total_Price]]</f>
        <v>0.34986033519553073</v>
      </c>
      <c r="W2398" s="3">
        <v>501</v>
      </c>
      <c r="X2398" s="3"/>
    </row>
    <row r="2399" spans="1:24" x14ac:dyDescent="0.25">
      <c r="A2399" s="1" t="s">
        <v>7411</v>
      </c>
      <c r="B2399" s="1" t="s">
        <v>98</v>
      </c>
      <c r="C2399" s="1" t="s">
        <v>99</v>
      </c>
      <c r="D2399" s="1" t="s">
        <v>2625</v>
      </c>
      <c r="E2399" s="1" t="s">
        <v>1966</v>
      </c>
      <c r="F2399" s="2">
        <v>45117</v>
      </c>
      <c r="G2399" s="2">
        <v>45269</v>
      </c>
      <c r="H2399" s="2" t="str">
        <f>TEXT(Ecommerce_Sales[[#This Row],[Order_Date]],"mmmm")</f>
        <v>December</v>
      </c>
      <c r="I2399" s="2" t="str">
        <f>TEXT(Ecommerce_Sales[[#This Row],[Order_Date]],"yyyy")</f>
        <v>2023</v>
      </c>
      <c r="J2399" s="2" t="str">
        <f>TEXT(Ecommerce_Sales[[#This Row],[Order_Date]],"mmmm")</f>
        <v>December</v>
      </c>
      <c r="K2399" s="1" t="s">
        <v>1947</v>
      </c>
      <c r="L2399" s="1" t="s">
        <v>7412</v>
      </c>
      <c r="M2399" s="1" t="s">
        <v>2002</v>
      </c>
      <c r="N2399" s="1" t="s">
        <v>1989</v>
      </c>
      <c r="O2399" s="3">
        <v>1290</v>
      </c>
      <c r="P2399">
        <v>6</v>
      </c>
      <c r="Q2399" s="3">
        <v>7742</v>
      </c>
      <c r="R2399" s="1" t="s">
        <v>1951</v>
      </c>
      <c r="S2399" s="3">
        <v>781</v>
      </c>
      <c r="T2399">
        <v>9</v>
      </c>
      <c r="U2399" t="str">
        <f>IF(Ecommerce_Sales[[#This Row],[Delivery_Time_Days]]&gt;7,"Delay",IF(Ecommerce_Sales[[#This Row],[Delivery_Time_Days]] = 0,"No delivery",IF(Ecommerce_Sales[[#This Row],[Delivery_Time_Days]]&lt;=7,"On-time")))</f>
        <v>Delay</v>
      </c>
      <c r="V2399" s="7">
        <f>Ecommerce_Sales[[#This Row],[Profit]]/Ecommerce_Sales[[#This Row],[Total_Price]]</f>
        <v>0.25006458279514338</v>
      </c>
      <c r="W2399" s="3">
        <v>1936</v>
      </c>
      <c r="X2399" s="3"/>
    </row>
    <row r="2400" spans="1:24" x14ac:dyDescent="0.25">
      <c r="A2400" s="1" t="s">
        <v>7413</v>
      </c>
      <c r="B2400" s="1" t="s">
        <v>1019</v>
      </c>
      <c r="C2400" s="1" t="s">
        <v>1020</v>
      </c>
      <c r="D2400" s="1" t="s">
        <v>6153</v>
      </c>
      <c r="E2400" s="1" t="s">
        <v>1954</v>
      </c>
      <c r="F2400" s="2">
        <v>45350</v>
      </c>
      <c r="G2400" s="2">
        <v>45114</v>
      </c>
      <c r="H2400" s="2" t="str">
        <f>TEXT(Ecommerce_Sales[[#This Row],[Order_Date]],"mmmm")</f>
        <v>July</v>
      </c>
      <c r="I2400" s="2" t="str">
        <f>TEXT(Ecommerce_Sales[[#This Row],[Order_Date]],"yyyy")</f>
        <v>2023</v>
      </c>
      <c r="J2400" s="2" t="str">
        <f>TEXT(Ecommerce_Sales[[#This Row],[Order_Date]],"mmmm")</f>
        <v>July</v>
      </c>
      <c r="K2400" s="1" t="s">
        <v>1947</v>
      </c>
      <c r="L2400" s="1" t="s">
        <v>4683</v>
      </c>
      <c r="M2400" s="1" t="s">
        <v>1988</v>
      </c>
      <c r="N2400" s="1" t="s">
        <v>1989</v>
      </c>
      <c r="O2400" s="3">
        <v>1273</v>
      </c>
      <c r="P2400">
        <v>6</v>
      </c>
      <c r="Q2400" s="3">
        <v>7641</v>
      </c>
      <c r="R2400" s="1" t="s">
        <v>1951</v>
      </c>
      <c r="S2400" s="3">
        <v>436</v>
      </c>
      <c r="T2400">
        <v>3</v>
      </c>
      <c r="U2400" t="str">
        <f>IF(Ecommerce_Sales[[#This Row],[Delivery_Time_Days]]&gt;7,"Delay",IF(Ecommerce_Sales[[#This Row],[Delivery_Time_Days]] = 0,"No delivery",IF(Ecommerce_Sales[[#This Row],[Delivery_Time_Days]]&lt;=7,"On-time")))</f>
        <v>On-time</v>
      </c>
      <c r="V2400" s="7">
        <f>Ecommerce_Sales[[#This Row],[Profit]]/Ecommerce_Sales[[#This Row],[Total_Price]]</f>
        <v>0.24996728176940192</v>
      </c>
      <c r="W2400" s="3">
        <v>1910</v>
      </c>
      <c r="X2400" s="3"/>
    </row>
    <row r="2401" spans="1:24" x14ac:dyDescent="0.25">
      <c r="A2401" s="1" t="s">
        <v>7414</v>
      </c>
      <c r="B2401" s="1" t="s">
        <v>612</v>
      </c>
      <c r="C2401" s="1" t="s">
        <v>613</v>
      </c>
      <c r="D2401" s="1" t="s">
        <v>5743</v>
      </c>
      <c r="E2401" s="1" t="s">
        <v>1981</v>
      </c>
      <c r="F2401" s="2">
        <v>45112</v>
      </c>
      <c r="G2401" s="2">
        <v>45461</v>
      </c>
      <c r="H2401" s="2" t="str">
        <f>TEXT(Ecommerce_Sales[[#This Row],[Order_Date]],"mmmm")</f>
        <v>June</v>
      </c>
      <c r="I2401" s="2" t="str">
        <f>TEXT(Ecommerce_Sales[[#This Row],[Order_Date]],"yyyy")</f>
        <v>2024</v>
      </c>
      <c r="J2401" s="2" t="str">
        <f>TEXT(Ecommerce_Sales[[#This Row],[Order_Date]],"mmmm")</f>
        <v>June</v>
      </c>
      <c r="K2401" s="1" t="s">
        <v>1947</v>
      </c>
      <c r="L2401" s="1" t="s">
        <v>7415</v>
      </c>
      <c r="M2401" s="1" t="s">
        <v>1963</v>
      </c>
      <c r="N2401" s="1" t="s">
        <v>1957</v>
      </c>
      <c r="O2401" s="3">
        <v>1121</v>
      </c>
      <c r="P2401">
        <v>6</v>
      </c>
      <c r="Q2401" s="3">
        <v>6729</v>
      </c>
      <c r="R2401" s="1" t="s">
        <v>1958</v>
      </c>
      <c r="S2401" s="3">
        <v>907</v>
      </c>
      <c r="T2401">
        <v>8</v>
      </c>
      <c r="U2401" t="str">
        <f>IF(Ecommerce_Sales[[#This Row],[Delivery_Time_Days]]&gt;7,"Delay",IF(Ecommerce_Sales[[#This Row],[Delivery_Time_Days]] = 0,"No delivery",IF(Ecommerce_Sales[[#This Row],[Delivery_Time_Days]]&lt;=7,"On-time")))</f>
        <v>Delay</v>
      </c>
      <c r="V2401" s="7">
        <f>Ecommerce_Sales[[#This Row],[Profit]]/Ecommerce_Sales[[#This Row],[Total_Price]]</f>
        <v>0.14994798632783474</v>
      </c>
      <c r="W2401" s="3">
        <v>1009</v>
      </c>
      <c r="X2401" s="3"/>
    </row>
    <row r="2402" spans="1:24" x14ac:dyDescent="0.25">
      <c r="A2402" s="1" t="s">
        <v>7416</v>
      </c>
      <c r="B2402" s="1" t="s">
        <v>832</v>
      </c>
      <c r="C2402" s="1" t="s">
        <v>833</v>
      </c>
      <c r="D2402" s="1" t="s">
        <v>5766</v>
      </c>
      <c r="E2402" s="1" t="s">
        <v>1946</v>
      </c>
      <c r="F2402" s="2">
        <v>45079</v>
      </c>
      <c r="G2402" s="2">
        <v>45182</v>
      </c>
      <c r="H2402" s="2" t="str">
        <f>TEXT(Ecommerce_Sales[[#This Row],[Order_Date]],"mmmm")</f>
        <v>September</v>
      </c>
      <c r="I2402" s="2" t="str">
        <f>TEXT(Ecommerce_Sales[[#This Row],[Order_Date]],"yyyy")</f>
        <v>2023</v>
      </c>
      <c r="J2402" s="2" t="str">
        <f>TEXT(Ecommerce_Sales[[#This Row],[Order_Date]],"mmmm")</f>
        <v>September</v>
      </c>
      <c r="K2402" s="1" t="s">
        <v>1947</v>
      </c>
      <c r="L2402" s="1" t="s">
        <v>4861</v>
      </c>
      <c r="M2402" s="1" t="s">
        <v>1956</v>
      </c>
      <c r="N2402" s="1" t="s">
        <v>1957</v>
      </c>
      <c r="O2402" s="3">
        <v>1057</v>
      </c>
      <c r="P2402">
        <v>5</v>
      </c>
      <c r="Q2402" s="3">
        <v>5287</v>
      </c>
      <c r="R2402" s="1" t="s">
        <v>1958</v>
      </c>
      <c r="S2402" s="3">
        <v>672</v>
      </c>
      <c r="T2402">
        <v>8</v>
      </c>
      <c r="U2402" t="str">
        <f>IF(Ecommerce_Sales[[#This Row],[Delivery_Time_Days]]&gt;7,"Delay",IF(Ecommerce_Sales[[#This Row],[Delivery_Time_Days]] = 0,"No delivery",IF(Ecommerce_Sales[[#This Row],[Delivery_Time_Days]]&lt;=7,"On-time")))</f>
        <v>Delay</v>
      </c>
      <c r="V2402" s="7">
        <f>Ecommerce_Sales[[#This Row],[Profit]]/Ecommerce_Sales[[#This Row],[Total_Price]]</f>
        <v>0.14999054284093058</v>
      </c>
      <c r="W2402" s="3">
        <v>793</v>
      </c>
      <c r="X2402" s="3"/>
    </row>
    <row r="2403" spans="1:24" x14ac:dyDescent="0.25">
      <c r="A2403" s="1" t="s">
        <v>7417</v>
      </c>
      <c r="B2403" s="1" t="s">
        <v>665</v>
      </c>
      <c r="C2403" s="1" t="s">
        <v>666</v>
      </c>
      <c r="D2403" s="1" t="s">
        <v>5669</v>
      </c>
      <c r="E2403" s="1" t="s">
        <v>1961</v>
      </c>
      <c r="F2403" s="2">
        <v>45027</v>
      </c>
      <c r="G2403" s="2">
        <v>45495</v>
      </c>
      <c r="H2403" s="2" t="str">
        <f>TEXT(Ecommerce_Sales[[#This Row],[Order_Date]],"mmmm")</f>
        <v>July</v>
      </c>
      <c r="I2403" s="2" t="str">
        <f>TEXT(Ecommerce_Sales[[#This Row],[Order_Date]],"yyyy")</f>
        <v>2024</v>
      </c>
      <c r="J2403" s="2" t="str">
        <f>TEXT(Ecommerce_Sales[[#This Row],[Order_Date]],"mmmm")</f>
        <v>July</v>
      </c>
      <c r="K2403" s="1" t="s">
        <v>1947</v>
      </c>
      <c r="L2403" s="1" t="s">
        <v>7418</v>
      </c>
      <c r="M2403" s="1" t="s">
        <v>1949</v>
      </c>
      <c r="N2403" s="1" t="s">
        <v>1950</v>
      </c>
      <c r="O2403" s="3">
        <v>811</v>
      </c>
      <c r="P2403">
        <v>2</v>
      </c>
      <c r="Q2403" s="3">
        <v>1621</v>
      </c>
      <c r="R2403" s="1" t="s">
        <v>1958</v>
      </c>
      <c r="S2403" s="3">
        <v>138</v>
      </c>
      <c r="T2403">
        <v>7</v>
      </c>
      <c r="U2403" t="str">
        <f>IF(Ecommerce_Sales[[#This Row],[Delivery_Time_Days]]&gt;7,"Delay",IF(Ecommerce_Sales[[#This Row],[Delivery_Time_Days]] = 0,"No delivery",IF(Ecommerce_Sales[[#This Row],[Delivery_Time_Days]]&lt;=7,"On-time")))</f>
        <v>On-time</v>
      </c>
      <c r="V2403" s="7">
        <f>Ecommerce_Sales[[#This Row],[Profit]]/Ecommerce_Sales[[#This Row],[Total_Price]]</f>
        <v>0.40037014188772363</v>
      </c>
      <c r="W2403" s="3">
        <v>649</v>
      </c>
      <c r="X2403" s="3"/>
    </row>
    <row r="2404" spans="1:24" x14ac:dyDescent="0.25">
      <c r="A2404" s="1" t="s">
        <v>7419</v>
      </c>
      <c r="B2404" s="1" t="s">
        <v>1113</v>
      </c>
      <c r="C2404" s="1" t="s">
        <v>1114</v>
      </c>
      <c r="D2404" s="1" t="s">
        <v>2984</v>
      </c>
      <c r="E2404" s="1" t="s">
        <v>2005</v>
      </c>
      <c r="F2404" s="2">
        <v>45506</v>
      </c>
      <c r="G2404" s="2">
        <v>45540</v>
      </c>
      <c r="H2404" s="2" t="str">
        <f>TEXT(Ecommerce_Sales[[#This Row],[Order_Date]],"mmmm")</f>
        <v>September</v>
      </c>
      <c r="I2404" s="2" t="str">
        <f>TEXT(Ecommerce_Sales[[#This Row],[Order_Date]],"yyyy")</f>
        <v>2024</v>
      </c>
      <c r="J2404" s="2" t="str">
        <f>TEXT(Ecommerce_Sales[[#This Row],[Order_Date]],"mmmm")</f>
        <v>September</v>
      </c>
      <c r="K2404" s="1" t="s">
        <v>1947</v>
      </c>
      <c r="L2404" s="1" t="s">
        <v>7420</v>
      </c>
      <c r="M2404" s="1" t="s">
        <v>1988</v>
      </c>
      <c r="N2404" s="1" t="s">
        <v>1989</v>
      </c>
      <c r="O2404" s="3">
        <v>605</v>
      </c>
      <c r="P2404">
        <v>1</v>
      </c>
      <c r="Q2404" s="3">
        <v>605</v>
      </c>
      <c r="R2404" s="1" t="s">
        <v>1958</v>
      </c>
      <c r="S2404" s="3">
        <v>61</v>
      </c>
      <c r="T2404">
        <v>7</v>
      </c>
      <c r="U2404" t="str">
        <f>IF(Ecommerce_Sales[[#This Row],[Delivery_Time_Days]]&gt;7,"Delay",IF(Ecommerce_Sales[[#This Row],[Delivery_Time_Days]] = 0,"No delivery",IF(Ecommerce_Sales[[#This Row],[Delivery_Time_Days]]&lt;=7,"On-time")))</f>
        <v>On-time</v>
      </c>
      <c r="V2404" s="7">
        <f>Ecommerce_Sales[[#This Row],[Profit]]/Ecommerce_Sales[[#This Row],[Total_Price]]</f>
        <v>0.24958677685950414</v>
      </c>
      <c r="W2404" s="3">
        <v>151</v>
      </c>
      <c r="X2404" s="3"/>
    </row>
    <row r="2405" spans="1:24" x14ac:dyDescent="0.25">
      <c r="A2405" s="1" t="s">
        <v>7421</v>
      </c>
      <c r="B2405" s="1" t="s">
        <v>1207</v>
      </c>
      <c r="C2405" s="1" t="s">
        <v>1208</v>
      </c>
      <c r="D2405" s="1" t="s">
        <v>3471</v>
      </c>
      <c r="E2405" s="1" t="s">
        <v>1981</v>
      </c>
      <c r="F2405" s="2">
        <v>45552</v>
      </c>
      <c r="G2405" s="2">
        <v>45256</v>
      </c>
      <c r="H2405" s="2" t="str">
        <f>TEXT(Ecommerce_Sales[[#This Row],[Order_Date]],"mmmm")</f>
        <v>November</v>
      </c>
      <c r="I2405" s="2" t="str">
        <f>TEXT(Ecommerce_Sales[[#This Row],[Order_Date]],"yyyy")</f>
        <v>2023</v>
      </c>
      <c r="J2405" s="2" t="str">
        <f>TEXT(Ecommerce_Sales[[#This Row],[Order_Date]],"mmmm")</f>
        <v>November</v>
      </c>
      <c r="K2405" s="1" t="s">
        <v>1947</v>
      </c>
      <c r="L2405" s="1" t="s">
        <v>6021</v>
      </c>
      <c r="M2405" s="1" t="s">
        <v>2026</v>
      </c>
      <c r="N2405" s="1" t="s">
        <v>1978</v>
      </c>
      <c r="O2405" s="3">
        <v>717</v>
      </c>
      <c r="P2405">
        <v>3</v>
      </c>
      <c r="Q2405" s="3">
        <v>2151</v>
      </c>
      <c r="R2405" s="1" t="s">
        <v>1958</v>
      </c>
      <c r="S2405" s="3">
        <v>156</v>
      </c>
      <c r="T2405">
        <v>6</v>
      </c>
      <c r="U2405" t="str">
        <f>IF(Ecommerce_Sales[[#This Row],[Delivery_Time_Days]]&gt;7,"Delay",IF(Ecommerce_Sales[[#This Row],[Delivery_Time_Days]] = 0,"No delivery",IF(Ecommerce_Sales[[#This Row],[Delivery_Time_Days]]&lt;=7,"On-time")))</f>
        <v>On-time</v>
      </c>
      <c r="V2405" s="7">
        <f>Ecommerce_Sales[[#This Row],[Profit]]/Ecommerce_Sales[[#This Row],[Total_Price]]</f>
        <v>0.35006973500697353</v>
      </c>
      <c r="W2405" s="3">
        <v>753</v>
      </c>
      <c r="X2405" s="3"/>
    </row>
    <row r="2406" spans="1:24" x14ac:dyDescent="0.25">
      <c r="A2406" s="1" t="s">
        <v>7422</v>
      </c>
      <c r="B2406" s="1" t="s">
        <v>1806</v>
      </c>
      <c r="C2406" s="1" t="s">
        <v>1807</v>
      </c>
      <c r="D2406" s="1" t="s">
        <v>7423</v>
      </c>
      <c r="E2406" s="1" t="s">
        <v>1946</v>
      </c>
      <c r="F2406" s="2">
        <v>45198</v>
      </c>
      <c r="G2406" s="2">
        <v>45402</v>
      </c>
      <c r="H2406" s="2" t="str">
        <f>TEXT(Ecommerce_Sales[[#This Row],[Order_Date]],"mmmm")</f>
        <v>April</v>
      </c>
      <c r="I2406" s="2" t="str">
        <f>TEXT(Ecommerce_Sales[[#This Row],[Order_Date]],"yyyy")</f>
        <v>2024</v>
      </c>
      <c r="J2406" s="2" t="str">
        <f>TEXT(Ecommerce_Sales[[#This Row],[Order_Date]],"mmmm")</f>
        <v>April</v>
      </c>
      <c r="K2406" s="1" t="s">
        <v>1947</v>
      </c>
      <c r="L2406" s="1" t="s">
        <v>7424</v>
      </c>
      <c r="M2406" s="1" t="s">
        <v>2030</v>
      </c>
      <c r="N2406" s="1" t="s">
        <v>1978</v>
      </c>
      <c r="O2406" s="3">
        <v>298</v>
      </c>
      <c r="P2406">
        <v>4</v>
      </c>
      <c r="Q2406" s="3">
        <v>1193</v>
      </c>
      <c r="R2406" s="1" t="s">
        <v>2008</v>
      </c>
      <c r="S2406" s="3">
        <v>143</v>
      </c>
      <c r="T2406">
        <v>6</v>
      </c>
      <c r="U2406" t="str">
        <f>IF(Ecommerce_Sales[[#This Row],[Delivery_Time_Days]]&gt;7,"Delay",IF(Ecommerce_Sales[[#This Row],[Delivery_Time_Days]] = 0,"No delivery",IF(Ecommerce_Sales[[#This Row],[Delivery_Time_Days]]&lt;=7,"On-time")))</f>
        <v>On-time</v>
      </c>
      <c r="V2406" s="7">
        <f>Ecommerce_Sales[[#This Row],[Profit]]/Ecommerce_Sales[[#This Row],[Total_Price]]</f>
        <v>0.35037720033528919</v>
      </c>
      <c r="W2406" s="3">
        <v>418</v>
      </c>
      <c r="X2406" s="3"/>
    </row>
    <row r="2407" spans="1:24" x14ac:dyDescent="0.25">
      <c r="A2407" s="1" t="s">
        <v>7425</v>
      </c>
      <c r="B2407" s="1" t="s">
        <v>1175</v>
      </c>
      <c r="C2407" s="1" t="s">
        <v>1176</v>
      </c>
      <c r="D2407" s="1" t="s">
        <v>2382</v>
      </c>
      <c r="E2407" s="1" t="s">
        <v>1966</v>
      </c>
      <c r="F2407" s="2">
        <v>45465</v>
      </c>
      <c r="G2407" s="2">
        <v>45077</v>
      </c>
      <c r="H2407" s="2" t="str">
        <f>TEXT(Ecommerce_Sales[[#This Row],[Order_Date]],"mmmm")</f>
        <v>May</v>
      </c>
      <c r="I2407" s="2" t="str">
        <f>TEXT(Ecommerce_Sales[[#This Row],[Order_Date]],"yyyy")</f>
        <v>2023</v>
      </c>
      <c r="J2407" s="2" t="str">
        <f>TEXT(Ecommerce_Sales[[#This Row],[Order_Date]],"mmmm")</f>
        <v>May</v>
      </c>
      <c r="K2407" s="1" t="s">
        <v>1947</v>
      </c>
      <c r="L2407" s="1" t="s">
        <v>4213</v>
      </c>
      <c r="M2407" s="1" t="s">
        <v>2002</v>
      </c>
      <c r="N2407" s="1" t="s">
        <v>1989</v>
      </c>
      <c r="O2407" s="3">
        <v>900</v>
      </c>
      <c r="P2407">
        <v>3</v>
      </c>
      <c r="Q2407" s="3">
        <v>2701</v>
      </c>
      <c r="R2407" s="1" t="s">
        <v>1958</v>
      </c>
      <c r="S2407" s="3">
        <v>351</v>
      </c>
      <c r="T2407">
        <v>2</v>
      </c>
      <c r="U2407" t="str">
        <f>IF(Ecommerce_Sales[[#This Row],[Delivery_Time_Days]]&gt;7,"Delay",IF(Ecommerce_Sales[[#This Row],[Delivery_Time_Days]] = 0,"No delivery",IF(Ecommerce_Sales[[#This Row],[Delivery_Time_Days]]&lt;=7,"On-time")))</f>
        <v>On-time</v>
      </c>
      <c r="V2407" s="7">
        <f>Ecommerce_Sales[[#This Row],[Profit]]/Ecommerce_Sales[[#This Row],[Total_Price]]</f>
        <v>0.24990744168826359</v>
      </c>
      <c r="W2407" s="3">
        <v>675</v>
      </c>
      <c r="X2407" s="3"/>
    </row>
    <row r="2408" spans="1:24" x14ac:dyDescent="0.25">
      <c r="A2408" s="1" t="s">
        <v>7426</v>
      </c>
      <c r="B2408" s="1" t="s">
        <v>244</v>
      </c>
      <c r="C2408" s="1" t="s">
        <v>245</v>
      </c>
      <c r="D2408" s="1" t="s">
        <v>7427</v>
      </c>
      <c r="E2408" s="1" t="s">
        <v>1996</v>
      </c>
      <c r="F2408" s="2">
        <v>45410</v>
      </c>
      <c r="G2408" s="2">
        <v>45108</v>
      </c>
      <c r="H2408" s="2" t="str">
        <f>TEXT(Ecommerce_Sales[[#This Row],[Order_Date]],"mmmm")</f>
        <v>July</v>
      </c>
      <c r="I2408" s="2" t="str">
        <f>TEXT(Ecommerce_Sales[[#This Row],[Order_Date]],"yyyy")</f>
        <v>2023</v>
      </c>
      <c r="J2408" s="2" t="str">
        <f>TEXT(Ecommerce_Sales[[#This Row],[Order_Date]],"mmmm")</f>
        <v>July</v>
      </c>
      <c r="K2408" s="1" t="s">
        <v>1992</v>
      </c>
      <c r="L2408" s="1" t="s">
        <v>7428</v>
      </c>
      <c r="M2408" s="1" t="s">
        <v>2026</v>
      </c>
      <c r="N2408" s="1" t="s">
        <v>1978</v>
      </c>
      <c r="O2408" s="3">
        <v>1174</v>
      </c>
      <c r="P2408">
        <v>2</v>
      </c>
      <c r="Q2408" s="3">
        <v>2348</v>
      </c>
      <c r="R2408" s="1" t="s">
        <v>1958</v>
      </c>
      <c r="S2408" s="3">
        <v>326</v>
      </c>
      <c r="U2408" t="str">
        <f>IF(Ecommerce_Sales[[#This Row],[Delivery_Time_Days]]&gt;7,"Delay",IF(Ecommerce_Sales[[#This Row],[Delivery_Time_Days]] = 0,"No delivery",IF(Ecommerce_Sales[[#This Row],[Delivery_Time_Days]]&lt;=7,"On-time")))</f>
        <v>No delivery</v>
      </c>
      <c r="V2408" s="7">
        <f>Ecommerce_Sales[[#This Row],[Profit]]/Ecommerce_Sales[[#This Row],[Total_Price]]</f>
        <v>0.35008517887563884</v>
      </c>
      <c r="W2408" s="3">
        <v>822</v>
      </c>
      <c r="X2408" s="3"/>
    </row>
    <row r="2409" spans="1:24" x14ac:dyDescent="0.25">
      <c r="A2409" s="1" t="s">
        <v>7429</v>
      </c>
      <c r="B2409" s="1" t="s">
        <v>1347</v>
      </c>
      <c r="C2409" s="1" t="s">
        <v>1348</v>
      </c>
      <c r="D2409" s="1" t="s">
        <v>7430</v>
      </c>
      <c r="E2409" s="1" t="s">
        <v>1954</v>
      </c>
      <c r="F2409" s="2">
        <v>45003</v>
      </c>
      <c r="G2409" s="2">
        <v>45447</v>
      </c>
      <c r="H2409" s="2" t="str">
        <f>TEXT(Ecommerce_Sales[[#This Row],[Order_Date]],"mmmm")</f>
        <v>June</v>
      </c>
      <c r="I2409" s="2" t="str">
        <f>TEXT(Ecommerce_Sales[[#This Row],[Order_Date]],"yyyy")</f>
        <v>2024</v>
      </c>
      <c r="J2409" s="2" t="str">
        <f>TEXT(Ecommerce_Sales[[#This Row],[Order_Date]],"mmmm")</f>
        <v>June</v>
      </c>
      <c r="K2409" s="1" t="s">
        <v>1986</v>
      </c>
      <c r="L2409" s="1" t="s">
        <v>7431</v>
      </c>
      <c r="M2409" s="1" t="s">
        <v>1949</v>
      </c>
      <c r="N2409" s="1" t="s">
        <v>1950</v>
      </c>
      <c r="O2409" s="3">
        <v>900</v>
      </c>
      <c r="P2409">
        <v>3</v>
      </c>
      <c r="Q2409" s="3">
        <v>2701</v>
      </c>
      <c r="R2409" s="1" t="s">
        <v>1958</v>
      </c>
      <c r="S2409" s="3">
        <v>240</v>
      </c>
      <c r="U2409" t="str">
        <f>IF(Ecommerce_Sales[[#This Row],[Delivery_Time_Days]]&gt;7,"Delay",IF(Ecommerce_Sales[[#This Row],[Delivery_Time_Days]] = 0,"No delivery",IF(Ecommerce_Sales[[#This Row],[Delivery_Time_Days]]&lt;=7,"On-time")))</f>
        <v>No delivery</v>
      </c>
      <c r="V2409" s="7">
        <f>Ecommerce_Sales[[#This Row],[Profit]]/Ecommerce_Sales[[#This Row],[Total_Price]]</f>
        <v>0.39985190670122178</v>
      </c>
      <c r="W2409" s="3">
        <v>1080</v>
      </c>
      <c r="X2409" s="3"/>
    </row>
    <row r="2410" spans="1:24" x14ac:dyDescent="0.25">
      <c r="A2410" s="1" t="s">
        <v>7432</v>
      </c>
      <c r="B2410" s="1" t="s">
        <v>438</v>
      </c>
      <c r="C2410" s="1" t="s">
        <v>439</v>
      </c>
      <c r="D2410" s="1" t="s">
        <v>2837</v>
      </c>
      <c r="E2410" s="1" t="s">
        <v>2005</v>
      </c>
      <c r="F2410" s="2">
        <v>45092</v>
      </c>
      <c r="G2410" s="2">
        <v>45563</v>
      </c>
      <c r="H2410" s="2" t="str">
        <f>TEXT(Ecommerce_Sales[[#This Row],[Order_Date]],"mmmm")</f>
        <v>September</v>
      </c>
      <c r="I2410" s="2" t="str">
        <f>TEXT(Ecommerce_Sales[[#This Row],[Order_Date]],"yyyy")</f>
        <v>2024</v>
      </c>
      <c r="J2410" s="2" t="str">
        <f>TEXT(Ecommerce_Sales[[#This Row],[Order_Date]],"mmmm")</f>
        <v>September</v>
      </c>
      <c r="K2410" s="1" t="s">
        <v>1947</v>
      </c>
      <c r="L2410" s="1" t="s">
        <v>7433</v>
      </c>
      <c r="M2410" s="1" t="s">
        <v>2030</v>
      </c>
      <c r="N2410" s="1" t="s">
        <v>1978</v>
      </c>
      <c r="O2410" s="3">
        <v>311</v>
      </c>
      <c r="P2410">
        <v>5</v>
      </c>
      <c r="Q2410" s="3">
        <v>1553</v>
      </c>
      <c r="R2410" s="1" t="s">
        <v>1951</v>
      </c>
      <c r="S2410" s="3">
        <v>191</v>
      </c>
      <c r="T2410">
        <v>5</v>
      </c>
      <c r="U2410" t="str">
        <f>IF(Ecommerce_Sales[[#This Row],[Delivery_Time_Days]]&gt;7,"Delay",IF(Ecommerce_Sales[[#This Row],[Delivery_Time_Days]] = 0,"No delivery",IF(Ecommerce_Sales[[#This Row],[Delivery_Time_Days]]&lt;=7,"On-time")))</f>
        <v>On-time</v>
      </c>
      <c r="V2410" s="7">
        <f>Ecommerce_Sales[[#This Row],[Profit]]/Ecommerce_Sales[[#This Row],[Total_Price]]</f>
        <v>0.35028976175144882</v>
      </c>
      <c r="W2410" s="3">
        <v>544</v>
      </c>
      <c r="X2410" s="3"/>
    </row>
    <row r="2411" spans="1:24" x14ac:dyDescent="0.25">
      <c r="A2411" s="1" t="s">
        <v>7434</v>
      </c>
      <c r="B2411" s="1" t="s">
        <v>856</v>
      </c>
      <c r="C2411" s="1" t="s">
        <v>857</v>
      </c>
      <c r="D2411" s="1" t="s">
        <v>3498</v>
      </c>
      <c r="E2411" s="1" t="s">
        <v>1961</v>
      </c>
      <c r="F2411" s="2">
        <v>45149</v>
      </c>
      <c r="G2411" s="2">
        <v>45331</v>
      </c>
      <c r="H2411" s="2" t="str">
        <f>TEXT(Ecommerce_Sales[[#This Row],[Order_Date]],"mmmm")</f>
        <v>February</v>
      </c>
      <c r="I2411" s="2" t="str">
        <f>TEXT(Ecommerce_Sales[[#This Row],[Order_Date]],"yyyy")</f>
        <v>2024</v>
      </c>
      <c r="J2411" s="2" t="str">
        <f>TEXT(Ecommerce_Sales[[#This Row],[Order_Date]],"mmmm")</f>
        <v>February</v>
      </c>
      <c r="K2411" s="1" t="s">
        <v>1947</v>
      </c>
      <c r="L2411" s="1" t="s">
        <v>7435</v>
      </c>
      <c r="M2411" s="1" t="s">
        <v>1972</v>
      </c>
      <c r="N2411" s="1" t="s">
        <v>1973</v>
      </c>
      <c r="O2411" s="3">
        <v>576</v>
      </c>
      <c r="P2411">
        <v>2</v>
      </c>
      <c r="Q2411" s="3">
        <v>1153</v>
      </c>
      <c r="R2411" s="1" t="s">
        <v>1951</v>
      </c>
      <c r="S2411" s="3">
        <v>156</v>
      </c>
      <c r="T2411">
        <v>9</v>
      </c>
      <c r="U2411" t="str">
        <f>IF(Ecommerce_Sales[[#This Row],[Delivery_Time_Days]]&gt;7,"Delay",IF(Ecommerce_Sales[[#This Row],[Delivery_Time_Days]] = 0,"No delivery",IF(Ecommerce_Sales[[#This Row],[Delivery_Time_Days]]&lt;=7,"On-time")))</f>
        <v>Delay</v>
      </c>
      <c r="V2411" s="7">
        <f>Ecommerce_Sales[[#This Row],[Profit]]/Ecommerce_Sales[[#This Row],[Total_Price]]</f>
        <v>0.30008673026886384</v>
      </c>
      <c r="W2411" s="3">
        <v>346</v>
      </c>
      <c r="X2411" s="3"/>
    </row>
    <row r="2412" spans="1:24" x14ac:dyDescent="0.25">
      <c r="A2412" s="1" t="s">
        <v>7436</v>
      </c>
      <c r="B2412" s="1" t="s">
        <v>852</v>
      </c>
      <c r="C2412" s="1" t="s">
        <v>853</v>
      </c>
      <c r="D2412" s="1" t="s">
        <v>2649</v>
      </c>
      <c r="E2412" s="1" t="s">
        <v>1954</v>
      </c>
      <c r="F2412" s="2">
        <v>45028</v>
      </c>
      <c r="G2412" s="2">
        <v>45573</v>
      </c>
      <c r="H2412" s="2" t="str">
        <f>TEXT(Ecommerce_Sales[[#This Row],[Order_Date]],"mmmm")</f>
        <v>October</v>
      </c>
      <c r="I2412" s="2" t="str">
        <f>TEXT(Ecommerce_Sales[[#This Row],[Order_Date]],"yyyy")</f>
        <v>2024</v>
      </c>
      <c r="J2412" s="2" t="str">
        <f>TEXT(Ecommerce_Sales[[#This Row],[Order_Date]],"mmmm")</f>
        <v>October</v>
      </c>
      <c r="K2412" s="1" t="s">
        <v>1986</v>
      </c>
      <c r="L2412" s="1" t="s">
        <v>7437</v>
      </c>
      <c r="M2412" s="1" t="s">
        <v>2054</v>
      </c>
      <c r="N2412" s="1" t="s">
        <v>1957</v>
      </c>
      <c r="O2412" s="3">
        <v>492</v>
      </c>
      <c r="P2412">
        <v>1</v>
      </c>
      <c r="Q2412" s="3">
        <v>492</v>
      </c>
      <c r="R2412" s="1" t="s">
        <v>1958</v>
      </c>
      <c r="S2412" s="3">
        <v>52</v>
      </c>
      <c r="U2412" t="str">
        <f>IF(Ecommerce_Sales[[#This Row],[Delivery_Time_Days]]&gt;7,"Delay",IF(Ecommerce_Sales[[#This Row],[Delivery_Time_Days]] = 0,"No delivery",IF(Ecommerce_Sales[[#This Row],[Delivery_Time_Days]]&lt;=7,"On-time")))</f>
        <v>No delivery</v>
      </c>
      <c r="V2412" s="7">
        <f>Ecommerce_Sales[[#This Row],[Profit]]/Ecommerce_Sales[[#This Row],[Total_Price]]</f>
        <v>0.15040650406504066</v>
      </c>
      <c r="W2412" s="3">
        <v>74</v>
      </c>
      <c r="X2412" s="3"/>
    </row>
    <row r="2413" spans="1:24" x14ac:dyDescent="0.25">
      <c r="A2413" s="1" t="s">
        <v>7438</v>
      </c>
      <c r="B2413" s="1" t="s">
        <v>848</v>
      </c>
      <c r="C2413" s="1" t="s">
        <v>849</v>
      </c>
      <c r="D2413" s="1" t="s">
        <v>4113</v>
      </c>
      <c r="E2413" s="1" t="s">
        <v>1961</v>
      </c>
      <c r="F2413" s="2">
        <v>44954</v>
      </c>
      <c r="G2413" s="2">
        <v>45348</v>
      </c>
      <c r="H2413" s="2" t="str">
        <f>TEXT(Ecommerce_Sales[[#This Row],[Order_Date]],"mmmm")</f>
        <v>February</v>
      </c>
      <c r="I2413" s="2" t="str">
        <f>TEXT(Ecommerce_Sales[[#This Row],[Order_Date]],"yyyy")</f>
        <v>2024</v>
      </c>
      <c r="J2413" s="2" t="str">
        <f>TEXT(Ecommerce_Sales[[#This Row],[Order_Date]],"mmmm")</f>
        <v>February</v>
      </c>
      <c r="K2413" s="1" t="s">
        <v>1947</v>
      </c>
      <c r="L2413" s="1" t="s">
        <v>7439</v>
      </c>
      <c r="M2413" s="1" t="s">
        <v>2065</v>
      </c>
      <c r="N2413" s="1" t="s">
        <v>1978</v>
      </c>
      <c r="O2413" s="3">
        <v>106</v>
      </c>
      <c r="P2413">
        <v>1</v>
      </c>
      <c r="Q2413" s="3">
        <v>106</v>
      </c>
      <c r="R2413" s="1" t="s">
        <v>1958</v>
      </c>
      <c r="S2413" s="3">
        <v>8</v>
      </c>
      <c r="T2413">
        <v>6</v>
      </c>
      <c r="U2413" t="str">
        <f>IF(Ecommerce_Sales[[#This Row],[Delivery_Time_Days]]&gt;7,"Delay",IF(Ecommerce_Sales[[#This Row],[Delivery_Time_Days]] = 0,"No delivery",IF(Ecommerce_Sales[[#This Row],[Delivery_Time_Days]]&lt;=7,"On-time")))</f>
        <v>On-time</v>
      </c>
      <c r="V2413" s="7">
        <f>Ecommerce_Sales[[#This Row],[Profit]]/Ecommerce_Sales[[#This Row],[Total_Price]]</f>
        <v>0.34905660377358488</v>
      </c>
      <c r="W2413" s="3">
        <v>37</v>
      </c>
      <c r="X2413" s="3"/>
    </row>
    <row r="2414" spans="1:24" x14ac:dyDescent="0.25">
      <c r="A2414" s="1" t="s">
        <v>7440</v>
      </c>
      <c r="B2414" s="1" t="s">
        <v>699</v>
      </c>
      <c r="C2414" s="1" t="s">
        <v>700</v>
      </c>
      <c r="D2414" s="1" t="s">
        <v>7287</v>
      </c>
      <c r="E2414" s="1" t="s">
        <v>1966</v>
      </c>
      <c r="F2414" s="2">
        <v>45388</v>
      </c>
      <c r="G2414" s="2">
        <v>45549</v>
      </c>
      <c r="H2414" s="2" t="str">
        <f>TEXT(Ecommerce_Sales[[#This Row],[Order_Date]],"mmmm")</f>
        <v>September</v>
      </c>
      <c r="I2414" s="2" t="str">
        <f>TEXT(Ecommerce_Sales[[#This Row],[Order_Date]],"yyyy")</f>
        <v>2024</v>
      </c>
      <c r="J2414" s="2" t="str">
        <f>TEXT(Ecommerce_Sales[[#This Row],[Order_Date]],"mmmm")</f>
        <v>September</v>
      </c>
      <c r="K2414" s="1" t="s">
        <v>1947</v>
      </c>
      <c r="L2414" s="1" t="s">
        <v>6592</v>
      </c>
      <c r="M2414" s="1" t="s">
        <v>1983</v>
      </c>
      <c r="N2414" s="1" t="s">
        <v>1950</v>
      </c>
      <c r="O2414" s="3">
        <v>627</v>
      </c>
      <c r="P2414">
        <v>1</v>
      </c>
      <c r="Q2414" s="3">
        <v>627</v>
      </c>
      <c r="R2414" s="1" t="s">
        <v>2008</v>
      </c>
      <c r="S2414" s="3">
        <v>59</v>
      </c>
      <c r="T2414">
        <v>4</v>
      </c>
      <c r="U2414" t="str">
        <f>IF(Ecommerce_Sales[[#This Row],[Delivery_Time_Days]]&gt;7,"Delay",IF(Ecommerce_Sales[[#This Row],[Delivery_Time_Days]] = 0,"No delivery",IF(Ecommerce_Sales[[#This Row],[Delivery_Time_Days]]&lt;=7,"On-time")))</f>
        <v>On-time</v>
      </c>
      <c r="V2414" s="7">
        <f>Ecommerce_Sales[[#This Row],[Profit]]/Ecommerce_Sales[[#This Row],[Total_Price]]</f>
        <v>0.40031897926634769</v>
      </c>
      <c r="W2414" s="3">
        <v>251</v>
      </c>
      <c r="X2414" s="3"/>
    </row>
    <row r="2415" spans="1:24" x14ac:dyDescent="0.25">
      <c r="A2415" s="1" t="s">
        <v>7441</v>
      </c>
      <c r="B2415" s="1" t="s">
        <v>16</v>
      </c>
      <c r="C2415" s="1" t="s">
        <v>17</v>
      </c>
      <c r="D2415" s="1" t="s">
        <v>4218</v>
      </c>
      <c r="E2415" s="1" t="s">
        <v>1946</v>
      </c>
      <c r="F2415" s="2">
        <v>45163</v>
      </c>
      <c r="G2415" s="2">
        <v>45086</v>
      </c>
      <c r="H2415" s="2" t="str">
        <f>TEXT(Ecommerce_Sales[[#This Row],[Order_Date]],"mmmm")</f>
        <v>June</v>
      </c>
      <c r="I2415" s="2" t="str">
        <f>TEXT(Ecommerce_Sales[[#This Row],[Order_Date]],"yyyy")</f>
        <v>2023</v>
      </c>
      <c r="J2415" s="2" t="str">
        <f>TEXT(Ecommerce_Sales[[#This Row],[Order_Date]],"mmmm")</f>
        <v>June</v>
      </c>
      <c r="K2415" s="1" t="s">
        <v>1947</v>
      </c>
      <c r="L2415" s="1" t="s">
        <v>7442</v>
      </c>
      <c r="M2415" s="1" t="s">
        <v>2026</v>
      </c>
      <c r="N2415" s="1" t="s">
        <v>1978</v>
      </c>
      <c r="O2415" s="3">
        <v>134</v>
      </c>
      <c r="P2415">
        <v>2</v>
      </c>
      <c r="Q2415" s="3">
        <v>268</v>
      </c>
      <c r="R2415" s="1" t="s">
        <v>1951</v>
      </c>
      <c r="S2415" s="3">
        <v>20</v>
      </c>
      <c r="T2415">
        <v>9</v>
      </c>
      <c r="U2415" t="str">
        <f>IF(Ecommerce_Sales[[#This Row],[Delivery_Time_Days]]&gt;7,"Delay",IF(Ecommerce_Sales[[#This Row],[Delivery_Time_Days]] = 0,"No delivery",IF(Ecommerce_Sales[[#This Row],[Delivery_Time_Days]]&lt;=7,"On-time")))</f>
        <v>Delay</v>
      </c>
      <c r="V2415" s="7">
        <f>Ecommerce_Sales[[#This Row],[Profit]]/Ecommerce_Sales[[#This Row],[Total_Price]]</f>
        <v>0.35074626865671643</v>
      </c>
      <c r="W2415" s="3">
        <v>94</v>
      </c>
      <c r="X2415" s="3"/>
    </row>
    <row r="2416" spans="1:24" x14ac:dyDescent="0.25">
      <c r="A2416" s="1" t="s">
        <v>7443</v>
      </c>
      <c r="B2416" s="1" t="s">
        <v>210</v>
      </c>
      <c r="C2416" s="1" t="s">
        <v>211</v>
      </c>
      <c r="D2416" s="1" t="s">
        <v>3567</v>
      </c>
      <c r="E2416" s="1" t="s">
        <v>1954</v>
      </c>
      <c r="F2416" s="2">
        <v>45049</v>
      </c>
      <c r="G2416" s="2">
        <v>45193</v>
      </c>
      <c r="H2416" s="2" t="str">
        <f>TEXT(Ecommerce_Sales[[#This Row],[Order_Date]],"mmmm")</f>
        <v>September</v>
      </c>
      <c r="I2416" s="2" t="str">
        <f>TEXT(Ecommerce_Sales[[#This Row],[Order_Date]],"yyyy")</f>
        <v>2023</v>
      </c>
      <c r="J2416" s="2" t="str">
        <f>TEXT(Ecommerce_Sales[[#This Row],[Order_Date]],"mmmm")</f>
        <v>September</v>
      </c>
      <c r="K2416" s="1" t="s">
        <v>1947</v>
      </c>
      <c r="L2416" s="1" t="s">
        <v>7444</v>
      </c>
      <c r="M2416" s="1" t="s">
        <v>2079</v>
      </c>
      <c r="N2416" s="1" t="s">
        <v>1973</v>
      </c>
      <c r="O2416" s="3">
        <v>78</v>
      </c>
      <c r="P2416">
        <v>3</v>
      </c>
      <c r="Q2416" s="3">
        <v>235</v>
      </c>
      <c r="R2416" s="1" t="s">
        <v>1958</v>
      </c>
      <c r="S2416" s="3">
        <v>19</v>
      </c>
      <c r="T2416">
        <v>9</v>
      </c>
      <c r="U2416" t="str">
        <f>IF(Ecommerce_Sales[[#This Row],[Delivery_Time_Days]]&gt;7,"Delay",IF(Ecommerce_Sales[[#This Row],[Delivery_Time_Days]] = 0,"No delivery",IF(Ecommerce_Sales[[#This Row],[Delivery_Time_Days]]&lt;=7,"On-time")))</f>
        <v>Delay</v>
      </c>
      <c r="V2416" s="7">
        <f>Ecommerce_Sales[[#This Row],[Profit]]/Ecommerce_Sales[[#This Row],[Total_Price]]</f>
        <v>0.30212765957446808</v>
      </c>
      <c r="W2416" s="3">
        <v>71</v>
      </c>
      <c r="X2416" s="3"/>
    </row>
    <row r="2417" spans="1:24" x14ac:dyDescent="0.25">
      <c r="A2417" s="1" t="s">
        <v>7445</v>
      </c>
      <c r="B2417" s="1" t="s">
        <v>1183</v>
      </c>
      <c r="C2417" s="1" t="s">
        <v>1184</v>
      </c>
      <c r="D2417" s="1" t="s">
        <v>2595</v>
      </c>
      <c r="E2417" s="1" t="s">
        <v>1966</v>
      </c>
      <c r="F2417" s="2">
        <v>44966</v>
      </c>
      <c r="G2417" s="2">
        <v>45018</v>
      </c>
      <c r="H2417" s="2" t="str">
        <f>TEXT(Ecommerce_Sales[[#This Row],[Order_Date]],"mmmm")</f>
        <v>April</v>
      </c>
      <c r="I2417" s="2" t="str">
        <f>TEXT(Ecommerce_Sales[[#This Row],[Order_Date]],"yyyy")</f>
        <v>2023</v>
      </c>
      <c r="J2417" s="2" t="str">
        <f>TEXT(Ecommerce_Sales[[#This Row],[Order_Date]],"mmmm")</f>
        <v>April</v>
      </c>
      <c r="K2417" s="1" t="s">
        <v>1947</v>
      </c>
      <c r="L2417" s="1" t="s">
        <v>7446</v>
      </c>
      <c r="M2417" s="1" t="s">
        <v>1983</v>
      </c>
      <c r="N2417" s="1" t="s">
        <v>1950</v>
      </c>
      <c r="O2417" s="3">
        <v>961</v>
      </c>
      <c r="P2417">
        <v>5</v>
      </c>
      <c r="Q2417" s="3">
        <v>4804</v>
      </c>
      <c r="R2417" s="1" t="s">
        <v>2016</v>
      </c>
      <c r="S2417" s="3">
        <v>279</v>
      </c>
      <c r="T2417">
        <v>9</v>
      </c>
      <c r="U2417" t="str">
        <f>IF(Ecommerce_Sales[[#This Row],[Delivery_Time_Days]]&gt;7,"Delay",IF(Ecommerce_Sales[[#This Row],[Delivery_Time_Days]] = 0,"No delivery",IF(Ecommerce_Sales[[#This Row],[Delivery_Time_Days]]&lt;=7,"On-time")))</f>
        <v>Delay</v>
      </c>
      <c r="V2417" s="7">
        <f>Ecommerce_Sales[[#This Row],[Profit]]/Ecommerce_Sales[[#This Row],[Total_Price]]</f>
        <v>0.39987510407993337</v>
      </c>
      <c r="W2417" s="3">
        <v>1921</v>
      </c>
      <c r="X2417" s="3"/>
    </row>
    <row r="2418" spans="1:24" x14ac:dyDescent="0.25">
      <c r="A2418" s="1" t="s">
        <v>7447</v>
      </c>
      <c r="B2418" s="1" t="s">
        <v>462</v>
      </c>
      <c r="C2418" s="1" t="s">
        <v>463</v>
      </c>
      <c r="D2418" s="1" t="s">
        <v>5047</v>
      </c>
      <c r="E2418" s="1" t="s">
        <v>1981</v>
      </c>
      <c r="F2418" s="2">
        <v>45622</v>
      </c>
      <c r="G2418" s="2">
        <v>44930</v>
      </c>
      <c r="H2418" s="2" t="str">
        <f>TEXT(Ecommerce_Sales[[#This Row],[Order_Date]],"mmmm")</f>
        <v>January</v>
      </c>
      <c r="I2418" s="2" t="str">
        <f>TEXT(Ecommerce_Sales[[#This Row],[Order_Date]],"yyyy")</f>
        <v>2023</v>
      </c>
      <c r="J2418" s="2" t="str">
        <f>TEXT(Ecommerce_Sales[[#This Row],[Order_Date]],"mmmm")</f>
        <v>January</v>
      </c>
      <c r="K2418" s="1" t="s">
        <v>1947</v>
      </c>
      <c r="L2418" s="1" t="s">
        <v>3864</v>
      </c>
      <c r="M2418" s="1" t="s">
        <v>2047</v>
      </c>
      <c r="N2418" s="1" t="s">
        <v>1989</v>
      </c>
      <c r="O2418" s="3">
        <v>666</v>
      </c>
      <c r="P2418">
        <v>2</v>
      </c>
      <c r="Q2418" s="3">
        <v>1332</v>
      </c>
      <c r="R2418" s="1" t="s">
        <v>1958</v>
      </c>
      <c r="S2418" s="3">
        <v>107</v>
      </c>
      <c r="T2418">
        <v>10</v>
      </c>
      <c r="U2418" t="str">
        <f>IF(Ecommerce_Sales[[#This Row],[Delivery_Time_Days]]&gt;7,"Delay",IF(Ecommerce_Sales[[#This Row],[Delivery_Time_Days]] = 0,"No delivery",IF(Ecommerce_Sales[[#This Row],[Delivery_Time_Days]]&lt;=7,"On-time")))</f>
        <v>Delay</v>
      </c>
      <c r="V2418" s="7">
        <f>Ecommerce_Sales[[#This Row],[Profit]]/Ecommerce_Sales[[#This Row],[Total_Price]]</f>
        <v>0.25</v>
      </c>
      <c r="W2418" s="3">
        <v>333</v>
      </c>
      <c r="X2418" s="3"/>
    </row>
    <row r="2419" spans="1:24" x14ac:dyDescent="0.25">
      <c r="A2419" s="1" t="s">
        <v>7448</v>
      </c>
      <c r="B2419" s="1" t="s">
        <v>1003</v>
      </c>
      <c r="C2419" s="1" t="s">
        <v>1004</v>
      </c>
      <c r="D2419" s="1" t="s">
        <v>4132</v>
      </c>
      <c r="E2419" s="1" t="s">
        <v>1954</v>
      </c>
      <c r="F2419" s="2">
        <v>45350</v>
      </c>
      <c r="G2419" s="2">
        <v>45195</v>
      </c>
      <c r="H2419" s="2" t="str">
        <f>TEXT(Ecommerce_Sales[[#This Row],[Order_Date]],"mmmm")</f>
        <v>September</v>
      </c>
      <c r="I2419" s="2" t="str">
        <f>TEXT(Ecommerce_Sales[[#This Row],[Order_Date]],"yyyy")</f>
        <v>2023</v>
      </c>
      <c r="J2419" s="2" t="str">
        <f>TEXT(Ecommerce_Sales[[#This Row],[Order_Date]],"mmmm")</f>
        <v>September</v>
      </c>
      <c r="K2419" s="1" t="s">
        <v>1947</v>
      </c>
      <c r="L2419" s="1" t="s">
        <v>7449</v>
      </c>
      <c r="M2419" s="1" t="s">
        <v>1998</v>
      </c>
      <c r="N2419" s="1" t="s">
        <v>1973</v>
      </c>
      <c r="O2419" s="3">
        <v>262</v>
      </c>
      <c r="P2419">
        <v>5</v>
      </c>
      <c r="Q2419" s="3">
        <v>1309</v>
      </c>
      <c r="R2419" s="1" t="s">
        <v>2008</v>
      </c>
      <c r="S2419" s="3">
        <v>109</v>
      </c>
      <c r="T2419">
        <v>5</v>
      </c>
      <c r="U2419" t="str">
        <f>IF(Ecommerce_Sales[[#This Row],[Delivery_Time_Days]]&gt;7,"Delay",IF(Ecommerce_Sales[[#This Row],[Delivery_Time_Days]] = 0,"No delivery",IF(Ecommerce_Sales[[#This Row],[Delivery_Time_Days]]&lt;=7,"On-time")))</f>
        <v>On-time</v>
      </c>
      <c r="V2419" s="7">
        <f>Ecommerce_Sales[[#This Row],[Profit]]/Ecommerce_Sales[[#This Row],[Total_Price]]</f>
        <v>0.30022918258212378</v>
      </c>
      <c r="W2419" s="3">
        <v>393</v>
      </c>
      <c r="X2419" s="3"/>
    </row>
    <row r="2420" spans="1:24" x14ac:dyDescent="0.25">
      <c r="A2420" s="1" t="s">
        <v>7450</v>
      </c>
      <c r="B2420" s="1" t="s">
        <v>10</v>
      </c>
      <c r="C2420" s="1" t="s">
        <v>11</v>
      </c>
      <c r="D2420" s="1" t="s">
        <v>2715</v>
      </c>
      <c r="E2420" s="1" t="s">
        <v>1981</v>
      </c>
      <c r="F2420" s="2">
        <v>45173</v>
      </c>
      <c r="G2420" s="2">
        <v>45090</v>
      </c>
      <c r="H2420" s="2" t="str">
        <f>TEXT(Ecommerce_Sales[[#This Row],[Order_Date]],"mmmm")</f>
        <v>June</v>
      </c>
      <c r="I2420" s="2" t="str">
        <f>TEXT(Ecommerce_Sales[[#This Row],[Order_Date]],"yyyy")</f>
        <v>2023</v>
      </c>
      <c r="J2420" s="2" t="str">
        <f>TEXT(Ecommerce_Sales[[#This Row],[Order_Date]],"mmmm")</f>
        <v>June</v>
      </c>
      <c r="K2420" s="1" t="s">
        <v>1947</v>
      </c>
      <c r="L2420" s="1" t="s">
        <v>7451</v>
      </c>
      <c r="M2420" s="1" t="s">
        <v>2104</v>
      </c>
      <c r="N2420" s="1" t="s">
        <v>1978</v>
      </c>
      <c r="O2420" s="3">
        <v>299</v>
      </c>
      <c r="P2420">
        <v>2</v>
      </c>
      <c r="Q2420" s="3">
        <v>598</v>
      </c>
      <c r="R2420" s="1" t="s">
        <v>1958</v>
      </c>
      <c r="S2420" s="3">
        <v>69</v>
      </c>
      <c r="T2420">
        <v>2</v>
      </c>
      <c r="U2420" t="str">
        <f>IF(Ecommerce_Sales[[#This Row],[Delivery_Time_Days]]&gt;7,"Delay",IF(Ecommerce_Sales[[#This Row],[Delivery_Time_Days]] = 0,"No delivery",IF(Ecommerce_Sales[[#This Row],[Delivery_Time_Days]]&lt;=7,"On-time")))</f>
        <v>On-time</v>
      </c>
      <c r="V2420" s="7">
        <f>Ecommerce_Sales[[#This Row],[Profit]]/Ecommerce_Sales[[#This Row],[Total_Price]]</f>
        <v>0.34949832775919731</v>
      </c>
      <c r="W2420" s="3">
        <v>209</v>
      </c>
      <c r="X2420" s="3"/>
    </row>
    <row r="2421" spans="1:24" x14ac:dyDescent="0.25">
      <c r="A2421" s="1" t="s">
        <v>7452</v>
      </c>
      <c r="B2421" s="1" t="s">
        <v>62</v>
      </c>
      <c r="C2421" s="1" t="s">
        <v>63</v>
      </c>
      <c r="D2421" s="1" t="s">
        <v>6857</v>
      </c>
      <c r="E2421" s="1" t="s">
        <v>1966</v>
      </c>
      <c r="F2421" s="2">
        <v>45621</v>
      </c>
      <c r="G2421" s="2">
        <v>45488</v>
      </c>
      <c r="H2421" s="2" t="str">
        <f>TEXT(Ecommerce_Sales[[#This Row],[Order_Date]],"mmmm")</f>
        <v>July</v>
      </c>
      <c r="I2421" s="2" t="str">
        <f>TEXT(Ecommerce_Sales[[#This Row],[Order_Date]],"yyyy")</f>
        <v>2024</v>
      </c>
      <c r="J2421" s="2" t="str">
        <f>TEXT(Ecommerce_Sales[[#This Row],[Order_Date]],"mmmm")</f>
        <v>July</v>
      </c>
      <c r="K2421" s="1" t="s">
        <v>1947</v>
      </c>
      <c r="L2421" s="1" t="s">
        <v>4706</v>
      </c>
      <c r="M2421" s="1" t="s">
        <v>2007</v>
      </c>
      <c r="N2421" s="1" t="s">
        <v>1973</v>
      </c>
      <c r="O2421" s="3">
        <v>1163</v>
      </c>
      <c r="P2421">
        <v>3</v>
      </c>
      <c r="Q2421" s="3">
        <v>3490</v>
      </c>
      <c r="R2421" s="1" t="s">
        <v>2008</v>
      </c>
      <c r="S2421" s="3">
        <v>235</v>
      </c>
      <c r="T2421">
        <v>6</v>
      </c>
      <c r="U2421" t="str">
        <f>IF(Ecommerce_Sales[[#This Row],[Delivery_Time_Days]]&gt;7,"Delay",IF(Ecommerce_Sales[[#This Row],[Delivery_Time_Days]] = 0,"No delivery",IF(Ecommerce_Sales[[#This Row],[Delivery_Time_Days]]&lt;=7,"On-time")))</f>
        <v>On-time</v>
      </c>
      <c r="V2421" s="7">
        <f>Ecommerce_Sales[[#This Row],[Profit]]/Ecommerce_Sales[[#This Row],[Total_Price]]</f>
        <v>0.3</v>
      </c>
      <c r="W2421" s="3">
        <v>1047</v>
      </c>
      <c r="X2421" s="3"/>
    </row>
    <row r="2422" spans="1:24" x14ac:dyDescent="0.25">
      <c r="A2422" s="1" t="s">
        <v>7453</v>
      </c>
      <c r="B2422" s="1" t="s">
        <v>1181</v>
      </c>
      <c r="C2422" s="1" t="s">
        <v>1182</v>
      </c>
      <c r="D2422" s="1" t="s">
        <v>2737</v>
      </c>
      <c r="E2422" s="1" t="s">
        <v>1981</v>
      </c>
      <c r="F2422" s="2">
        <v>45393</v>
      </c>
      <c r="G2422" s="2">
        <v>44976</v>
      </c>
      <c r="H2422" s="2" t="str">
        <f>TEXT(Ecommerce_Sales[[#This Row],[Order_Date]],"mmmm")</f>
        <v>February</v>
      </c>
      <c r="I2422" s="2" t="str">
        <f>TEXT(Ecommerce_Sales[[#This Row],[Order_Date]],"yyyy")</f>
        <v>2023</v>
      </c>
      <c r="J2422" s="2" t="str">
        <f>TEXT(Ecommerce_Sales[[#This Row],[Order_Date]],"mmmm")</f>
        <v>February</v>
      </c>
      <c r="K2422" s="1" t="s">
        <v>1986</v>
      </c>
      <c r="L2422" s="1" t="s">
        <v>7454</v>
      </c>
      <c r="M2422" s="1" t="s">
        <v>2104</v>
      </c>
      <c r="N2422" s="1" t="s">
        <v>1978</v>
      </c>
      <c r="O2422" s="3">
        <v>622</v>
      </c>
      <c r="P2422">
        <v>1</v>
      </c>
      <c r="Q2422" s="3">
        <v>622</v>
      </c>
      <c r="R2422" s="1" t="s">
        <v>1958</v>
      </c>
      <c r="S2422" s="3">
        <v>46</v>
      </c>
      <c r="U2422" t="str">
        <f>IF(Ecommerce_Sales[[#This Row],[Delivery_Time_Days]]&gt;7,"Delay",IF(Ecommerce_Sales[[#This Row],[Delivery_Time_Days]] = 0,"No delivery",IF(Ecommerce_Sales[[#This Row],[Delivery_Time_Days]]&lt;=7,"On-time")))</f>
        <v>No delivery</v>
      </c>
      <c r="V2422" s="7">
        <f>Ecommerce_Sales[[#This Row],[Profit]]/Ecommerce_Sales[[#This Row],[Total_Price]]</f>
        <v>0.35048231511254019</v>
      </c>
      <c r="W2422" s="3">
        <v>218</v>
      </c>
      <c r="X2422" s="3"/>
    </row>
    <row r="2423" spans="1:24" x14ac:dyDescent="0.25">
      <c r="A2423" s="1" t="s">
        <v>7455</v>
      </c>
      <c r="B2423" s="1" t="s">
        <v>501</v>
      </c>
      <c r="C2423" s="1" t="s">
        <v>502</v>
      </c>
      <c r="D2423" s="1" t="s">
        <v>4661</v>
      </c>
      <c r="E2423" s="1" t="s">
        <v>1996</v>
      </c>
      <c r="F2423" s="2">
        <v>45370</v>
      </c>
      <c r="G2423" s="2">
        <v>45626</v>
      </c>
      <c r="H2423" s="2" t="str">
        <f>TEXT(Ecommerce_Sales[[#This Row],[Order_Date]],"mmmm")</f>
        <v>November</v>
      </c>
      <c r="I2423" s="2" t="str">
        <f>TEXT(Ecommerce_Sales[[#This Row],[Order_Date]],"yyyy")</f>
        <v>2024</v>
      </c>
      <c r="J2423" s="2" t="str">
        <f>TEXT(Ecommerce_Sales[[#This Row],[Order_Date]],"mmmm")</f>
        <v>November</v>
      </c>
      <c r="K2423" s="1" t="s">
        <v>1947</v>
      </c>
      <c r="L2423" s="1" t="s">
        <v>7456</v>
      </c>
      <c r="M2423" s="1" t="s">
        <v>1988</v>
      </c>
      <c r="N2423" s="1" t="s">
        <v>1989</v>
      </c>
      <c r="O2423" s="3">
        <v>625</v>
      </c>
      <c r="P2423">
        <v>7</v>
      </c>
      <c r="Q2423" s="3">
        <v>4375</v>
      </c>
      <c r="R2423" s="1" t="s">
        <v>1958</v>
      </c>
      <c r="S2423" s="3">
        <v>458</v>
      </c>
      <c r="T2423">
        <v>9</v>
      </c>
      <c r="U2423" t="str">
        <f>IF(Ecommerce_Sales[[#This Row],[Delivery_Time_Days]]&gt;7,"Delay",IF(Ecommerce_Sales[[#This Row],[Delivery_Time_Days]] = 0,"No delivery",IF(Ecommerce_Sales[[#This Row],[Delivery_Time_Days]]&lt;=7,"On-time")))</f>
        <v>Delay</v>
      </c>
      <c r="V2423" s="7">
        <f>Ecommerce_Sales[[#This Row],[Profit]]/Ecommerce_Sales[[#This Row],[Total_Price]]</f>
        <v>0.25005714285714287</v>
      </c>
      <c r="W2423" s="3">
        <v>1094</v>
      </c>
      <c r="X2423" s="3"/>
    </row>
    <row r="2424" spans="1:24" x14ac:dyDescent="0.25">
      <c r="A2424" s="1" t="s">
        <v>7457</v>
      </c>
      <c r="B2424" s="1" t="s">
        <v>973</v>
      </c>
      <c r="C2424" s="1" t="s">
        <v>974</v>
      </c>
      <c r="D2424" s="1" t="s">
        <v>5537</v>
      </c>
      <c r="E2424" s="1" t="s">
        <v>1981</v>
      </c>
      <c r="F2424" s="2">
        <v>45471</v>
      </c>
      <c r="G2424" s="2">
        <v>45457</v>
      </c>
      <c r="H2424" s="2" t="str">
        <f>TEXT(Ecommerce_Sales[[#This Row],[Order_Date]],"mmmm")</f>
        <v>June</v>
      </c>
      <c r="I2424" s="2" t="str">
        <f>TEXT(Ecommerce_Sales[[#This Row],[Order_Date]],"yyyy")</f>
        <v>2024</v>
      </c>
      <c r="J2424" s="2" t="str">
        <f>TEXT(Ecommerce_Sales[[#This Row],[Order_Date]],"mmmm")</f>
        <v>June</v>
      </c>
      <c r="K2424" s="1" t="s">
        <v>1947</v>
      </c>
      <c r="L2424" s="1" t="s">
        <v>7458</v>
      </c>
      <c r="M2424" s="1" t="s">
        <v>1983</v>
      </c>
      <c r="N2424" s="1" t="s">
        <v>1950</v>
      </c>
      <c r="O2424" s="3">
        <v>432</v>
      </c>
      <c r="P2424">
        <v>6</v>
      </c>
      <c r="Q2424" s="3">
        <v>2594</v>
      </c>
      <c r="R2424" s="1" t="s">
        <v>1951</v>
      </c>
      <c r="S2424" s="3">
        <v>329</v>
      </c>
      <c r="T2424">
        <v>4</v>
      </c>
      <c r="U2424" t="str">
        <f>IF(Ecommerce_Sales[[#This Row],[Delivery_Time_Days]]&gt;7,"Delay",IF(Ecommerce_Sales[[#This Row],[Delivery_Time_Days]] = 0,"No delivery",IF(Ecommerce_Sales[[#This Row],[Delivery_Time_Days]]&lt;=7,"On-time")))</f>
        <v>On-time</v>
      </c>
      <c r="V2424" s="7">
        <f>Ecommerce_Sales[[#This Row],[Profit]]/Ecommerce_Sales[[#This Row],[Total_Price]]</f>
        <v>0.39976869699306089</v>
      </c>
      <c r="W2424" s="3">
        <v>1037</v>
      </c>
      <c r="X2424" s="3"/>
    </row>
    <row r="2425" spans="1:24" x14ac:dyDescent="0.25">
      <c r="A2425" s="1" t="s">
        <v>7459</v>
      </c>
      <c r="B2425" s="1" t="s">
        <v>1397</v>
      </c>
      <c r="C2425" s="1" t="s">
        <v>1398</v>
      </c>
      <c r="D2425" s="1" t="s">
        <v>2109</v>
      </c>
      <c r="E2425" s="1" t="s">
        <v>1961</v>
      </c>
      <c r="F2425" s="2">
        <v>45459</v>
      </c>
      <c r="G2425" s="2">
        <v>45190</v>
      </c>
      <c r="H2425" s="2" t="str">
        <f>TEXT(Ecommerce_Sales[[#This Row],[Order_Date]],"mmmm")</f>
        <v>September</v>
      </c>
      <c r="I2425" s="2" t="str">
        <f>TEXT(Ecommerce_Sales[[#This Row],[Order_Date]],"yyyy")</f>
        <v>2023</v>
      </c>
      <c r="J2425" s="2" t="str">
        <f>TEXT(Ecommerce_Sales[[#This Row],[Order_Date]],"mmmm")</f>
        <v>September</v>
      </c>
      <c r="K2425" s="1" t="s">
        <v>1947</v>
      </c>
      <c r="L2425" s="1" t="s">
        <v>7460</v>
      </c>
      <c r="M2425" s="1" t="s">
        <v>2047</v>
      </c>
      <c r="N2425" s="1" t="s">
        <v>1989</v>
      </c>
      <c r="O2425" s="3">
        <v>364</v>
      </c>
      <c r="P2425">
        <v>4</v>
      </c>
      <c r="Q2425" s="3">
        <v>1455</v>
      </c>
      <c r="R2425" s="1" t="s">
        <v>1951</v>
      </c>
      <c r="S2425" s="3">
        <v>84</v>
      </c>
      <c r="T2425">
        <v>4</v>
      </c>
      <c r="U2425" t="str">
        <f>IF(Ecommerce_Sales[[#This Row],[Delivery_Time_Days]]&gt;7,"Delay",IF(Ecommerce_Sales[[#This Row],[Delivery_Time_Days]] = 0,"No delivery",IF(Ecommerce_Sales[[#This Row],[Delivery_Time_Days]]&lt;=7,"On-time")))</f>
        <v>On-time</v>
      </c>
      <c r="V2425" s="7">
        <f>Ecommerce_Sales[[#This Row],[Profit]]/Ecommerce_Sales[[#This Row],[Total_Price]]</f>
        <v>0.25017182130584192</v>
      </c>
      <c r="W2425" s="3">
        <v>364</v>
      </c>
      <c r="X2425" s="3"/>
    </row>
    <row r="2426" spans="1:24" x14ac:dyDescent="0.25">
      <c r="A2426" s="1" t="s">
        <v>7461</v>
      </c>
      <c r="B2426" s="1" t="s">
        <v>902</v>
      </c>
      <c r="C2426" s="1" t="s">
        <v>903</v>
      </c>
      <c r="D2426" s="1" t="s">
        <v>3447</v>
      </c>
      <c r="E2426" s="1" t="s">
        <v>1981</v>
      </c>
      <c r="F2426" s="2">
        <v>45223</v>
      </c>
      <c r="G2426" s="2">
        <v>45282</v>
      </c>
      <c r="H2426" s="2" t="str">
        <f>TEXT(Ecommerce_Sales[[#This Row],[Order_Date]],"mmmm")</f>
        <v>December</v>
      </c>
      <c r="I2426" s="2" t="str">
        <f>TEXT(Ecommerce_Sales[[#This Row],[Order_Date]],"yyyy")</f>
        <v>2023</v>
      </c>
      <c r="J2426" s="2" t="str">
        <f>TEXT(Ecommerce_Sales[[#This Row],[Order_Date]],"mmmm")</f>
        <v>December</v>
      </c>
      <c r="K2426" s="1" t="s">
        <v>1947</v>
      </c>
      <c r="L2426" s="1" t="s">
        <v>7462</v>
      </c>
      <c r="M2426" s="1" t="s">
        <v>2058</v>
      </c>
      <c r="N2426" s="1" t="s">
        <v>1950</v>
      </c>
      <c r="O2426" s="3">
        <v>889</v>
      </c>
      <c r="P2426">
        <v>8</v>
      </c>
      <c r="Q2426" s="3">
        <v>7108</v>
      </c>
      <c r="R2426" s="1" t="s">
        <v>1951</v>
      </c>
      <c r="S2426" s="3">
        <v>491</v>
      </c>
      <c r="T2426">
        <v>6</v>
      </c>
      <c r="U2426" t="str">
        <f>IF(Ecommerce_Sales[[#This Row],[Delivery_Time_Days]]&gt;7,"Delay",IF(Ecommerce_Sales[[#This Row],[Delivery_Time_Days]] = 0,"No delivery",IF(Ecommerce_Sales[[#This Row],[Delivery_Time_Days]]&lt;=7,"On-time")))</f>
        <v>On-time</v>
      </c>
      <c r="V2426" s="7">
        <f>Ecommerce_Sales[[#This Row],[Profit]]/Ecommerce_Sales[[#This Row],[Total_Price]]</f>
        <v>0.39997186268992685</v>
      </c>
      <c r="W2426" s="3">
        <v>2843</v>
      </c>
      <c r="X2426" s="3"/>
    </row>
    <row r="2427" spans="1:24" x14ac:dyDescent="0.25">
      <c r="A2427" s="1" t="s">
        <v>7463</v>
      </c>
      <c r="B2427" s="1" t="s">
        <v>428</v>
      </c>
      <c r="C2427" s="1" t="s">
        <v>429</v>
      </c>
      <c r="D2427" s="1" t="s">
        <v>4327</v>
      </c>
      <c r="E2427" s="1" t="s">
        <v>1946</v>
      </c>
      <c r="F2427" s="2">
        <v>45424</v>
      </c>
      <c r="G2427" s="2">
        <v>44993</v>
      </c>
      <c r="H2427" s="2" t="str">
        <f>TEXT(Ecommerce_Sales[[#This Row],[Order_Date]],"mmmm")</f>
        <v>March</v>
      </c>
      <c r="I2427" s="2" t="str">
        <f>TEXT(Ecommerce_Sales[[#This Row],[Order_Date]],"yyyy")</f>
        <v>2023</v>
      </c>
      <c r="J2427" s="2" t="str">
        <f>TEXT(Ecommerce_Sales[[#This Row],[Order_Date]],"mmmm")</f>
        <v>March</v>
      </c>
      <c r="K2427" s="1" t="s">
        <v>1992</v>
      </c>
      <c r="L2427" s="1" t="s">
        <v>7464</v>
      </c>
      <c r="M2427" s="1" t="s">
        <v>1983</v>
      </c>
      <c r="N2427" s="1" t="s">
        <v>1950</v>
      </c>
      <c r="O2427" s="3">
        <v>639</v>
      </c>
      <c r="P2427">
        <v>5</v>
      </c>
      <c r="Q2427" s="3">
        <v>3195</v>
      </c>
      <c r="R2427" s="1" t="s">
        <v>1951</v>
      </c>
      <c r="S2427" s="3">
        <v>441</v>
      </c>
      <c r="U2427" t="str">
        <f>IF(Ecommerce_Sales[[#This Row],[Delivery_Time_Days]]&gt;7,"Delay",IF(Ecommerce_Sales[[#This Row],[Delivery_Time_Days]] = 0,"No delivery",IF(Ecommerce_Sales[[#This Row],[Delivery_Time_Days]]&lt;=7,"On-time")))</f>
        <v>No delivery</v>
      </c>
      <c r="V2427" s="7">
        <f>Ecommerce_Sales[[#This Row],[Profit]]/Ecommerce_Sales[[#This Row],[Total_Price]]</f>
        <v>0.4</v>
      </c>
      <c r="W2427" s="3">
        <v>1278</v>
      </c>
      <c r="X2427" s="3"/>
    </row>
    <row r="2428" spans="1:24" x14ac:dyDescent="0.25">
      <c r="A2428" s="1" t="s">
        <v>7465</v>
      </c>
      <c r="B2428" s="1" t="s">
        <v>1223</v>
      </c>
      <c r="C2428" s="1" t="s">
        <v>1224</v>
      </c>
      <c r="D2428" s="1" t="s">
        <v>2093</v>
      </c>
      <c r="E2428" s="1" t="s">
        <v>1946</v>
      </c>
      <c r="F2428" s="2">
        <v>45072</v>
      </c>
      <c r="G2428" s="2">
        <v>45196</v>
      </c>
      <c r="H2428" s="2" t="str">
        <f>TEXT(Ecommerce_Sales[[#This Row],[Order_Date]],"mmmm")</f>
        <v>September</v>
      </c>
      <c r="I2428" s="2" t="str">
        <f>TEXT(Ecommerce_Sales[[#This Row],[Order_Date]],"yyyy")</f>
        <v>2023</v>
      </c>
      <c r="J2428" s="2" t="str">
        <f>TEXT(Ecommerce_Sales[[#This Row],[Order_Date]],"mmmm")</f>
        <v>September</v>
      </c>
      <c r="K2428" s="1" t="s">
        <v>1947</v>
      </c>
      <c r="L2428" s="1" t="s">
        <v>7466</v>
      </c>
      <c r="M2428" s="1" t="s">
        <v>1949</v>
      </c>
      <c r="N2428" s="1" t="s">
        <v>1950</v>
      </c>
      <c r="O2428" s="3">
        <v>762</v>
      </c>
      <c r="P2428">
        <v>2</v>
      </c>
      <c r="Q2428" s="3">
        <v>1524</v>
      </c>
      <c r="R2428" s="1" t="s">
        <v>2012</v>
      </c>
      <c r="S2428" s="3">
        <v>84</v>
      </c>
      <c r="T2428">
        <v>8</v>
      </c>
      <c r="U2428" t="str">
        <f>IF(Ecommerce_Sales[[#This Row],[Delivery_Time_Days]]&gt;7,"Delay",IF(Ecommerce_Sales[[#This Row],[Delivery_Time_Days]] = 0,"No delivery",IF(Ecommerce_Sales[[#This Row],[Delivery_Time_Days]]&lt;=7,"On-time")))</f>
        <v>Delay</v>
      </c>
      <c r="V2428" s="7">
        <f>Ecommerce_Sales[[#This Row],[Profit]]/Ecommerce_Sales[[#This Row],[Total_Price]]</f>
        <v>0.40026246719160102</v>
      </c>
      <c r="W2428" s="3">
        <v>610</v>
      </c>
      <c r="X2428" s="3"/>
    </row>
    <row r="2429" spans="1:24" x14ac:dyDescent="0.25">
      <c r="A2429" s="1" t="s">
        <v>7467</v>
      </c>
      <c r="B2429" s="1" t="s">
        <v>523</v>
      </c>
      <c r="C2429" s="1" t="s">
        <v>524</v>
      </c>
      <c r="D2429" s="1" t="s">
        <v>3342</v>
      </c>
      <c r="E2429" s="1" t="s">
        <v>1966</v>
      </c>
      <c r="F2429" s="2">
        <v>45491</v>
      </c>
      <c r="G2429" s="2">
        <v>44955</v>
      </c>
      <c r="H2429" s="2" t="str">
        <f>TEXT(Ecommerce_Sales[[#This Row],[Order_Date]],"mmmm")</f>
        <v>January</v>
      </c>
      <c r="I2429" s="2" t="str">
        <f>TEXT(Ecommerce_Sales[[#This Row],[Order_Date]],"yyyy")</f>
        <v>2023</v>
      </c>
      <c r="J2429" s="2" t="str">
        <f>TEXT(Ecommerce_Sales[[#This Row],[Order_Date]],"mmmm")</f>
        <v>January</v>
      </c>
      <c r="K2429" s="1" t="s">
        <v>1992</v>
      </c>
      <c r="L2429" s="1" t="s">
        <v>7468</v>
      </c>
      <c r="M2429" s="1" t="s">
        <v>2007</v>
      </c>
      <c r="N2429" s="1" t="s">
        <v>1973</v>
      </c>
      <c r="O2429" s="3">
        <v>37</v>
      </c>
      <c r="P2429">
        <v>1</v>
      </c>
      <c r="Q2429" s="3">
        <v>37</v>
      </c>
      <c r="R2429" s="1" t="s">
        <v>1951</v>
      </c>
      <c r="S2429" s="3">
        <v>3</v>
      </c>
      <c r="U2429" t="str">
        <f>IF(Ecommerce_Sales[[#This Row],[Delivery_Time_Days]]&gt;7,"Delay",IF(Ecommerce_Sales[[#This Row],[Delivery_Time_Days]] = 0,"No delivery",IF(Ecommerce_Sales[[#This Row],[Delivery_Time_Days]]&lt;=7,"On-time")))</f>
        <v>No delivery</v>
      </c>
      <c r="V2429" s="7">
        <f>Ecommerce_Sales[[#This Row],[Profit]]/Ecommerce_Sales[[#This Row],[Total_Price]]</f>
        <v>0.29729729729729731</v>
      </c>
      <c r="W2429" s="3">
        <v>11</v>
      </c>
      <c r="X2429" s="3"/>
    </row>
    <row r="2430" spans="1:24" x14ac:dyDescent="0.25">
      <c r="A2430" s="1" t="s">
        <v>7469</v>
      </c>
      <c r="B2430" s="1" t="s">
        <v>629</v>
      </c>
      <c r="C2430" s="1" t="s">
        <v>630</v>
      </c>
      <c r="D2430" s="1" t="s">
        <v>6713</v>
      </c>
      <c r="E2430" s="1" t="s">
        <v>1954</v>
      </c>
      <c r="F2430" s="2">
        <v>45040</v>
      </c>
      <c r="G2430" s="2">
        <v>45603</v>
      </c>
      <c r="H2430" s="2" t="str">
        <f>TEXT(Ecommerce_Sales[[#This Row],[Order_Date]],"mmmm")</f>
        <v>November</v>
      </c>
      <c r="I2430" s="2" t="str">
        <f>TEXT(Ecommerce_Sales[[#This Row],[Order_Date]],"yyyy")</f>
        <v>2024</v>
      </c>
      <c r="J2430" s="2" t="str">
        <f>TEXT(Ecommerce_Sales[[#This Row],[Order_Date]],"mmmm")</f>
        <v>November</v>
      </c>
      <c r="K2430" s="1" t="s">
        <v>1947</v>
      </c>
      <c r="L2430" s="1" t="s">
        <v>7470</v>
      </c>
      <c r="M2430" s="1" t="s">
        <v>2002</v>
      </c>
      <c r="N2430" s="1" t="s">
        <v>1989</v>
      </c>
      <c r="O2430" s="3">
        <v>169</v>
      </c>
      <c r="P2430">
        <v>6</v>
      </c>
      <c r="Q2430" s="3">
        <v>1016</v>
      </c>
      <c r="R2430" s="1" t="s">
        <v>1951</v>
      </c>
      <c r="S2430" s="3">
        <v>84</v>
      </c>
      <c r="T2430">
        <v>7</v>
      </c>
      <c r="U2430" t="str">
        <f>IF(Ecommerce_Sales[[#This Row],[Delivery_Time_Days]]&gt;7,"Delay",IF(Ecommerce_Sales[[#This Row],[Delivery_Time_Days]] = 0,"No delivery",IF(Ecommerce_Sales[[#This Row],[Delivery_Time_Days]]&lt;=7,"On-time")))</f>
        <v>On-time</v>
      </c>
      <c r="V2430" s="7">
        <f>Ecommerce_Sales[[#This Row],[Profit]]/Ecommerce_Sales[[#This Row],[Total_Price]]</f>
        <v>0.25</v>
      </c>
      <c r="W2430" s="3">
        <v>254</v>
      </c>
      <c r="X2430" s="3"/>
    </row>
    <row r="2431" spans="1:24" x14ac:dyDescent="0.25">
      <c r="A2431" s="1" t="s">
        <v>7471</v>
      </c>
      <c r="B2431" s="1" t="s">
        <v>164</v>
      </c>
      <c r="C2431" s="1" t="s">
        <v>165</v>
      </c>
      <c r="D2431" s="1" t="s">
        <v>5771</v>
      </c>
      <c r="E2431" s="1" t="s">
        <v>1954</v>
      </c>
      <c r="F2431" s="2">
        <v>45507</v>
      </c>
      <c r="G2431" s="2">
        <v>45350</v>
      </c>
      <c r="H2431" s="2" t="str">
        <f>TEXT(Ecommerce_Sales[[#This Row],[Order_Date]],"mmmm")</f>
        <v>February</v>
      </c>
      <c r="I2431" s="2" t="str">
        <f>TEXT(Ecommerce_Sales[[#This Row],[Order_Date]],"yyyy")</f>
        <v>2024</v>
      </c>
      <c r="J2431" s="2" t="str">
        <f>TEXT(Ecommerce_Sales[[#This Row],[Order_Date]],"mmmm")</f>
        <v>February</v>
      </c>
      <c r="K2431" s="1" t="s">
        <v>1947</v>
      </c>
      <c r="L2431" s="1" t="s">
        <v>7472</v>
      </c>
      <c r="M2431" s="1" t="s">
        <v>1988</v>
      </c>
      <c r="N2431" s="1" t="s">
        <v>1989</v>
      </c>
      <c r="O2431" s="3">
        <v>398</v>
      </c>
      <c r="P2431">
        <v>1</v>
      </c>
      <c r="Q2431" s="3">
        <v>398</v>
      </c>
      <c r="R2431" s="1" t="s">
        <v>1958</v>
      </c>
      <c r="S2431" s="3">
        <v>33</v>
      </c>
      <c r="T2431">
        <v>10</v>
      </c>
      <c r="U2431" t="str">
        <f>IF(Ecommerce_Sales[[#This Row],[Delivery_Time_Days]]&gt;7,"Delay",IF(Ecommerce_Sales[[#This Row],[Delivery_Time_Days]] = 0,"No delivery",IF(Ecommerce_Sales[[#This Row],[Delivery_Time_Days]]&lt;=7,"On-time")))</f>
        <v>Delay</v>
      </c>
      <c r="V2431" s="7">
        <f>Ecommerce_Sales[[#This Row],[Profit]]/Ecommerce_Sales[[#This Row],[Total_Price]]</f>
        <v>0.25125628140703515</v>
      </c>
      <c r="W2431" s="3">
        <v>100</v>
      </c>
      <c r="X2431" s="3"/>
    </row>
    <row r="2432" spans="1:24" x14ac:dyDescent="0.25">
      <c r="A2432" s="1" t="s">
        <v>7473</v>
      </c>
      <c r="B2432" s="1" t="s">
        <v>418</v>
      </c>
      <c r="C2432" s="1" t="s">
        <v>419</v>
      </c>
      <c r="D2432" s="1" t="s">
        <v>2201</v>
      </c>
      <c r="E2432" s="1" t="s">
        <v>1961</v>
      </c>
      <c r="F2432" s="2">
        <v>45044</v>
      </c>
      <c r="G2432" s="2">
        <v>45054</v>
      </c>
      <c r="H2432" s="2" t="str">
        <f>TEXT(Ecommerce_Sales[[#This Row],[Order_Date]],"mmmm")</f>
        <v>May</v>
      </c>
      <c r="I2432" s="2" t="str">
        <f>TEXT(Ecommerce_Sales[[#This Row],[Order_Date]],"yyyy")</f>
        <v>2023</v>
      </c>
      <c r="J2432" s="2" t="str">
        <f>TEXT(Ecommerce_Sales[[#This Row],[Order_Date]],"mmmm")</f>
        <v>May</v>
      </c>
      <c r="K2432" s="1" t="s">
        <v>1947</v>
      </c>
      <c r="L2432" s="1" t="s">
        <v>3143</v>
      </c>
      <c r="M2432" s="1" t="s">
        <v>1988</v>
      </c>
      <c r="N2432" s="1" t="s">
        <v>1989</v>
      </c>
      <c r="O2432" s="3">
        <v>414</v>
      </c>
      <c r="P2432">
        <v>2</v>
      </c>
      <c r="Q2432" s="3">
        <v>828</v>
      </c>
      <c r="R2432" s="1" t="s">
        <v>2012</v>
      </c>
      <c r="S2432" s="3">
        <v>113</v>
      </c>
      <c r="T2432">
        <v>5</v>
      </c>
      <c r="U2432" t="str">
        <f>IF(Ecommerce_Sales[[#This Row],[Delivery_Time_Days]]&gt;7,"Delay",IF(Ecommerce_Sales[[#This Row],[Delivery_Time_Days]] = 0,"No delivery",IF(Ecommerce_Sales[[#This Row],[Delivery_Time_Days]]&lt;=7,"On-time")))</f>
        <v>On-time</v>
      </c>
      <c r="V2432" s="7">
        <f>Ecommerce_Sales[[#This Row],[Profit]]/Ecommerce_Sales[[#This Row],[Total_Price]]</f>
        <v>0.25</v>
      </c>
      <c r="W2432" s="3">
        <v>207</v>
      </c>
      <c r="X2432" s="3"/>
    </row>
    <row r="2433" spans="1:24" x14ac:dyDescent="0.25">
      <c r="A2433" s="1" t="s">
        <v>7474</v>
      </c>
      <c r="B2433" s="1" t="s">
        <v>592</v>
      </c>
      <c r="C2433" s="1" t="s">
        <v>593</v>
      </c>
      <c r="D2433" s="1" t="s">
        <v>4693</v>
      </c>
      <c r="E2433" s="1" t="s">
        <v>1946</v>
      </c>
      <c r="F2433" s="2">
        <v>45013</v>
      </c>
      <c r="G2433" s="2">
        <v>45627</v>
      </c>
      <c r="H2433" s="2" t="str">
        <f>TEXT(Ecommerce_Sales[[#This Row],[Order_Date]],"mmmm")</f>
        <v>December</v>
      </c>
      <c r="I2433" s="2" t="str">
        <f>TEXT(Ecommerce_Sales[[#This Row],[Order_Date]],"yyyy")</f>
        <v>2024</v>
      </c>
      <c r="J2433" s="2" t="str">
        <f>TEXT(Ecommerce_Sales[[#This Row],[Order_Date]],"mmmm")</f>
        <v>December</v>
      </c>
      <c r="K2433" s="1" t="s">
        <v>1947</v>
      </c>
      <c r="L2433" s="1" t="s">
        <v>6588</v>
      </c>
      <c r="M2433" s="1" t="s">
        <v>2058</v>
      </c>
      <c r="N2433" s="1" t="s">
        <v>1950</v>
      </c>
      <c r="O2433" s="3">
        <v>352</v>
      </c>
      <c r="P2433">
        <v>2</v>
      </c>
      <c r="Q2433" s="3">
        <v>703</v>
      </c>
      <c r="R2433" s="1" t="s">
        <v>1951</v>
      </c>
      <c r="S2433" s="3">
        <v>45</v>
      </c>
      <c r="T2433">
        <v>5</v>
      </c>
      <c r="U2433" t="str">
        <f>IF(Ecommerce_Sales[[#This Row],[Delivery_Time_Days]]&gt;7,"Delay",IF(Ecommerce_Sales[[#This Row],[Delivery_Time_Days]] = 0,"No delivery",IF(Ecommerce_Sales[[#This Row],[Delivery_Time_Days]]&lt;=7,"On-time")))</f>
        <v>On-time</v>
      </c>
      <c r="V2433" s="7">
        <f>Ecommerce_Sales[[#This Row],[Profit]]/Ecommerce_Sales[[#This Row],[Total_Price]]</f>
        <v>0.39971550497866287</v>
      </c>
      <c r="W2433" s="3">
        <v>281</v>
      </c>
      <c r="X2433" s="3"/>
    </row>
    <row r="2434" spans="1:24" x14ac:dyDescent="0.25">
      <c r="A2434" s="1" t="s">
        <v>7475</v>
      </c>
      <c r="B2434" s="1" t="s">
        <v>352</v>
      </c>
      <c r="C2434" s="1" t="s">
        <v>353</v>
      </c>
      <c r="D2434" s="1" t="s">
        <v>7476</v>
      </c>
      <c r="E2434" s="1" t="s">
        <v>2005</v>
      </c>
      <c r="F2434" s="2">
        <v>44966</v>
      </c>
      <c r="G2434" s="2">
        <v>45643</v>
      </c>
      <c r="H2434" s="2" t="str">
        <f>TEXT(Ecommerce_Sales[[#This Row],[Order_Date]],"mmmm")</f>
        <v>December</v>
      </c>
      <c r="I2434" s="2" t="str">
        <f>TEXT(Ecommerce_Sales[[#This Row],[Order_Date]],"yyyy")</f>
        <v>2024</v>
      </c>
      <c r="J2434" s="2" t="str">
        <f>TEXT(Ecommerce_Sales[[#This Row],[Order_Date]],"mmmm")</f>
        <v>December</v>
      </c>
      <c r="K2434" s="1" t="s">
        <v>1947</v>
      </c>
      <c r="L2434" s="1" t="s">
        <v>7477</v>
      </c>
      <c r="M2434" s="1" t="s">
        <v>2247</v>
      </c>
      <c r="N2434" s="1" t="s">
        <v>1957</v>
      </c>
      <c r="O2434" s="3">
        <v>1939</v>
      </c>
      <c r="P2434">
        <v>4</v>
      </c>
      <c r="Q2434" s="3">
        <v>7758</v>
      </c>
      <c r="R2434" s="1" t="s">
        <v>1951</v>
      </c>
      <c r="S2434" s="3">
        <v>544</v>
      </c>
      <c r="T2434">
        <v>4</v>
      </c>
      <c r="U2434" t="str">
        <f>IF(Ecommerce_Sales[[#This Row],[Delivery_Time_Days]]&gt;7,"Delay",IF(Ecommerce_Sales[[#This Row],[Delivery_Time_Days]] = 0,"No delivery",IF(Ecommerce_Sales[[#This Row],[Delivery_Time_Days]]&lt;=7,"On-time")))</f>
        <v>On-time</v>
      </c>
      <c r="V2434" s="7">
        <f>Ecommerce_Sales[[#This Row],[Profit]]/Ecommerce_Sales[[#This Row],[Total_Price]]</f>
        <v>0.15003866976024749</v>
      </c>
      <c r="W2434" s="3">
        <v>1164</v>
      </c>
      <c r="X2434" s="3"/>
    </row>
    <row r="2435" spans="1:24" x14ac:dyDescent="0.25">
      <c r="A2435" s="1" t="s">
        <v>7478</v>
      </c>
      <c r="B2435" s="1" t="s">
        <v>699</v>
      </c>
      <c r="C2435" s="1" t="s">
        <v>700</v>
      </c>
      <c r="D2435" s="1" t="s">
        <v>7287</v>
      </c>
      <c r="E2435" s="1" t="s">
        <v>1966</v>
      </c>
      <c r="F2435" s="2">
        <v>45388</v>
      </c>
      <c r="G2435" s="2">
        <v>45541</v>
      </c>
      <c r="H2435" s="2" t="str">
        <f>TEXT(Ecommerce_Sales[[#This Row],[Order_Date]],"mmmm")</f>
        <v>September</v>
      </c>
      <c r="I2435" s="2" t="str">
        <f>TEXT(Ecommerce_Sales[[#This Row],[Order_Date]],"yyyy")</f>
        <v>2024</v>
      </c>
      <c r="J2435" s="2" t="str">
        <f>TEXT(Ecommerce_Sales[[#This Row],[Order_Date]],"mmmm")</f>
        <v>September</v>
      </c>
      <c r="K2435" s="1" t="s">
        <v>1947</v>
      </c>
      <c r="L2435" s="1" t="s">
        <v>7479</v>
      </c>
      <c r="M2435" s="1" t="s">
        <v>2054</v>
      </c>
      <c r="N2435" s="1" t="s">
        <v>1957</v>
      </c>
      <c r="O2435" s="3">
        <v>648</v>
      </c>
      <c r="P2435">
        <v>3</v>
      </c>
      <c r="Q2435" s="3">
        <v>1944</v>
      </c>
      <c r="R2435" s="1" t="s">
        <v>1951</v>
      </c>
      <c r="S2435" s="3">
        <v>198</v>
      </c>
      <c r="T2435">
        <v>4</v>
      </c>
      <c r="U2435" t="str">
        <f>IF(Ecommerce_Sales[[#This Row],[Delivery_Time_Days]]&gt;7,"Delay",IF(Ecommerce_Sales[[#This Row],[Delivery_Time_Days]] = 0,"No delivery",IF(Ecommerce_Sales[[#This Row],[Delivery_Time_Days]]&lt;=7,"On-time")))</f>
        <v>On-time</v>
      </c>
      <c r="V2435" s="7">
        <f>Ecommerce_Sales[[#This Row],[Profit]]/Ecommerce_Sales[[#This Row],[Total_Price]]</f>
        <v>0.15020576131687244</v>
      </c>
      <c r="W2435" s="3">
        <v>292</v>
      </c>
      <c r="X2435" s="3"/>
    </row>
    <row r="2436" spans="1:24" x14ac:dyDescent="0.25">
      <c r="A2436" s="1" t="s">
        <v>7480</v>
      </c>
      <c r="B2436" s="1" t="s">
        <v>178</v>
      </c>
      <c r="C2436" s="1" t="s">
        <v>179</v>
      </c>
      <c r="D2436" s="1" t="s">
        <v>4493</v>
      </c>
      <c r="E2436" s="1" t="s">
        <v>1981</v>
      </c>
      <c r="F2436" s="2">
        <v>45263</v>
      </c>
      <c r="G2436" s="2">
        <v>45609</v>
      </c>
      <c r="H2436" s="2" t="str">
        <f>TEXT(Ecommerce_Sales[[#This Row],[Order_Date]],"mmmm")</f>
        <v>November</v>
      </c>
      <c r="I2436" s="2" t="str">
        <f>TEXT(Ecommerce_Sales[[#This Row],[Order_Date]],"yyyy")</f>
        <v>2024</v>
      </c>
      <c r="J2436" s="2" t="str">
        <f>TEXT(Ecommerce_Sales[[#This Row],[Order_Date]],"mmmm")</f>
        <v>November</v>
      </c>
      <c r="K2436" s="1" t="s">
        <v>1947</v>
      </c>
      <c r="L2436" s="1" t="s">
        <v>7481</v>
      </c>
      <c r="M2436" s="1" t="s">
        <v>1972</v>
      </c>
      <c r="N2436" s="1" t="s">
        <v>1973</v>
      </c>
      <c r="O2436" s="3">
        <v>909</v>
      </c>
      <c r="P2436">
        <v>6</v>
      </c>
      <c r="Q2436" s="3">
        <v>5453</v>
      </c>
      <c r="R2436" s="1" t="s">
        <v>2008</v>
      </c>
      <c r="S2436" s="3">
        <v>794</v>
      </c>
      <c r="T2436">
        <v>10</v>
      </c>
      <c r="U2436" t="str">
        <f>IF(Ecommerce_Sales[[#This Row],[Delivery_Time_Days]]&gt;7,"Delay",IF(Ecommerce_Sales[[#This Row],[Delivery_Time_Days]] = 0,"No delivery",IF(Ecommerce_Sales[[#This Row],[Delivery_Time_Days]]&lt;=7,"On-time")))</f>
        <v>Delay</v>
      </c>
      <c r="V2436" s="7">
        <f>Ecommerce_Sales[[#This Row],[Profit]]/Ecommerce_Sales[[#This Row],[Total_Price]]</f>
        <v>0.30001833852924997</v>
      </c>
      <c r="W2436" s="3">
        <v>1636</v>
      </c>
      <c r="X2436" s="3"/>
    </row>
    <row r="2437" spans="1:24" x14ac:dyDescent="0.25">
      <c r="A2437" s="1" t="s">
        <v>7482</v>
      </c>
      <c r="B2437" s="1" t="s">
        <v>768</v>
      </c>
      <c r="C2437" s="1" t="s">
        <v>769</v>
      </c>
      <c r="D2437" s="1" t="s">
        <v>7483</v>
      </c>
      <c r="E2437" s="1" t="s">
        <v>1996</v>
      </c>
      <c r="F2437" s="2">
        <v>45632</v>
      </c>
      <c r="G2437" s="2">
        <v>45476</v>
      </c>
      <c r="H2437" s="2" t="str">
        <f>TEXT(Ecommerce_Sales[[#This Row],[Order_Date]],"mmmm")</f>
        <v>July</v>
      </c>
      <c r="I2437" s="2" t="str">
        <f>TEXT(Ecommerce_Sales[[#This Row],[Order_Date]],"yyyy")</f>
        <v>2024</v>
      </c>
      <c r="J2437" s="2" t="str">
        <f>TEXT(Ecommerce_Sales[[#This Row],[Order_Date]],"mmmm")</f>
        <v>July</v>
      </c>
      <c r="K2437" s="1" t="s">
        <v>1947</v>
      </c>
      <c r="L2437" s="1" t="s">
        <v>7484</v>
      </c>
      <c r="M2437" s="1" t="s">
        <v>1972</v>
      </c>
      <c r="N2437" s="1" t="s">
        <v>1973</v>
      </c>
      <c r="O2437" s="3">
        <v>732</v>
      </c>
      <c r="P2437">
        <v>3</v>
      </c>
      <c r="Q2437" s="3">
        <v>2196</v>
      </c>
      <c r="R2437" s="1" t="s">
        <v>1951</v>
      </c>
      <c r="S2437" s="3">
        <v>223</v>
      </c>
      <c r="T2437">
        <v>6</v>
      </c>
      <c r="U2437" t="str">
        <f>IF(Ecommerce_Sales[[#This Row],[Delivery_Time_Days]]&gt;7,"Delay",IF(Ecommerce_Sales[[#This Row],[Delivery_Time_Days]] = 0,"No delivery",IF(Ecommerce_Sales[[#This Row],[Delivery_Time_Days]]&lt;=7,"On-time")))</f>
        <v>On-time</v>
      </c>
      <c r="V2437" s="7">
        <f>Ecommerce_Sales[[#This Row],[Profit]]/Ecommerce_Sales[[#This Row],[Total_Price]]</f>
        <v>0.30009107468123863</v>
      </c>
      <c r="W2437" s="3">
        <v>659</v>
      </c>
      <c r="X2437" s="3"/>
    </row>
    <row r="2438" spans="1:24" x14ac:dyDescent="0.25">
      <c r="A2438" s="1" t="s">
        <v>7485</v>
      </c>
      <c r="B2438" s="1" t="s">
        <v>442</v>
      </c>
      <c r="C2438" s="1" t="s">
        <v>443</v>
      </c>
      <c r="D2438" s="1" t="s">
        <v>4386</v>
      </c>
      <c r="E2438" s="1" t="s">
        <v>1996</v>
      </c>
      <c r="F2438" s="2">
        <v>45536</v>
      </c>
      <c r="G2438" s="2">
        <v>45494</v>
      </c>
      <c r="H2438" s="2" t="str">
        <f>TEXT(Ecommerce_Sales[[#This Row],[Order_Date]],"mmmm")</f>
        <v>July</v>
      </c>
      <c r="I2438" s="2" t="str">
        <f>TEXT(Ecommerce_Sales[[#This Row],[Order_Date]],"yyyy")</f>
        <v>2024</v>
      </c>
      <c r="J2438" s="2" t="str">
        <f>TEXT(Ecommerce_Sales[[#This Row],[Order_Date]],"mmmm")</f>
        <v>July</v>
      </c>
      <c r="K2438" s="1" t="s">
        <v>1947</v>
      </c>
      <c r="L2438" s="1" t="s">
        <v>7486</v>
      </c>
      <c r="M2438" s="1" t="s">
        <v>2047</v>
      </c>
      <c r="N2438" s="1" t="s">
        <v>1989</v>
      </c>
      <c r="O2438" s="3">
        <v>862</v>
      </c>
      <c r="P2438">
        <v>1</v>
      </c>
      <c r="Q2438" s="3">
        <v>862</v>
      </c>
      <c r="R2438" s="1" t="s">
        <v>2016</v>
      </c>
      <c r="S2438" s="3">
        <v>91</v>
      </c>
      <c r="T2438">
        <v>2</v>
      </c>
      <c r="U2438" t="str">
        <f>IF(Ecommerce_Sales[[#This Row],[Delivery_Time_Days]]&gt;7,"Delay",IF(Ecommerce_Sales[[#This Row],[Delivery_Time_Days]] = 0,"No delivery",IF(Ecommerce_Sales[[#This Row],[Delivery_Time_Days]]&lt;=7,"On-time")))</f>
        <v>On-time</v>
      </c>
      <c r="V2438" s="7">
        <f>Ecommerce_Sales[[#This Row],[Profit]]/Ecommerce_Sales[[#This Row],[Total_Price]]</f>
        <v>0.25058004640371229</v>
      </c>
      <c r="W2438" s="3">
        <v>216</v>
      </c>
      <c r="X2438" s="3"/>
    </row>
    <row r="2439" spans="1:24" x14ac:dyDescent="0.25">
      <c r="A2439" s="1" t="s">
        <v>7487</v>
      </c>
      <c r="B2439" s="1" t="s">
        <v>1447</v>
      </c>
      <c r="C2439" s="1" t="s">
        <v>1448</v>
      </c>
      <c r="D2439" s="1" t="s">
        <v>3000</v>
      </c>
      <c r="E2439" s="1" t="s">
        <v>1961</v>
      </c>
      <c r="F2439" s="2">
        <v>45525</v>
      </c>
      <c r="G2439" s="2">
        <v>45445</v>
      </c>
      <c r="H2439" s="2" t="str">
        <f>TEXT(Ecommerce_Sales[[#This Row],[Order_Date]],"mmmm")</f>
        <v>June</v>
      </c>
      <c r="I2439" s="2" t="str">
        <f>TEXT(Ecommerce_Sales[[#This Row],[Order_Date]],"yyyy")</f>
        <v>2024</v>
      </c>
      <c r="J2439" s="2" t="str">
        <f>TEXT(Ecommerce_Sales[[#This Row],[Order_Date]],"mmmm")</f>
        <v>June</v>
      </c>
      <c r="K2439" s="1" t="s">
        <v>1947</v>
      </c>
      <c r="L2439" s="1" t="s">
        <v>4821</v>
      </c>
      <c r="M2439" s="1" t="s">
        <v>2079</v>
      </c>
      <c r="N2439" s="1" t="s">
        <v>1973</v>
      </c>
      <c r="O2439" s="3">
        <v>511</v>
      </c>
      <c r="P2439">
        <v>2</v>
      </c>
      <c r="Q2439" s="3">
        <v>1022</v>
      </c>
      <c r="R2439" s="1" t="s">
        <v>1958</v>
      </c>
      <c r="S2439" s="3">
        <v>88</v>
      </c>
      <c r="T2439">
        <v>5</v>
      </c>
      <c r="U2439" t="str">
        <f>IF(Ecommerce_Sales[[#This Row],[Delivery_Time_Days]]&gt;7,"Delay",IF(Ecommerce_Sales[[#This Row],[Delivery_Time_Days]] = 0,"No delivery",IF(Ecommerce_Sales[[#This Row],[Delivery_Time_Days]]&lt;=7,"On-time")))</f>
        <v>On-time</v>
      </c>
      <c r="V2439" s="7">
        <f>Ecommerce_Sales[[#This Row],[Profit]]/Ecommerce_Sales[[#This Row],[Total_Price]]</f>
        <v>0.299412915851272</v>
      </c>
      <c r="W2439" s="3">
        <v>306</v>
      </c>
      <c r="X2439" s="3"/>
    </row>
    <row r="2440" spans="1:24" x14ac:dyDescent="0.25">
      <c r="A2440" s="1" t="s">
        <v>7488</v>
      </c>
      <c r="B2440" s="1" t="s">
        <v>916</v>
      </c>
      <c r="C2440" s="1" t="s">
        <v>917</v>
      </c>
      <c r="D2440" s="1" t="s">
        <v>3226</v>
      </c>
      <c r="E2440" s="1" t="s">
        <v>1946</v>
      </c>
      <c r="F2440" s="2">
        <v>45252</v>
      </c>
      <c r="G2440" s="2">
        <v>44964</v>
      </c>
      <c r="H2440" s="2" t="str">
        <f>TEXT(Ecommerce_Sales[[#This Row],[Order_Date]],"mmmm")</f>
        <v>February</v>
      </c>
      <c r="I2440" s="2" t="str">
        <f>TEXT(Ecommerce_Sales[[#This Row],[Order_Date]],"yyyy")</f>
        <v>2023</v>
      </c>
      <c r="J2440" s="2" t="str">
        <f>TEXT(Ecommerce_Sales[[#This Row],[Order_Date]],"mmmm")</f>
        <v>February</v>
      </c>
      <c r="K2440" s="1" t="s">
        <v>1986</v>
      </c>
      <c r="L2440" s="1" t="s">
        <v>4537</v>
      </c>
      <c r="M2440" s="1" t="s">
        <v>2030</v>
      </c>
      <c r="N2440" s="1" t="s">
        <v>1978</v>
      </c>
      <c r="O2440" s="3">
        <v>430</v>
      </c>
      <c r="P2440">
        <v>3</v>
      </c>
      <c r="Q2440" s="3">
        <v>1290</v>
      </c>
      <c r="R2440" s="1" t="s">
        <v>1958</v>
      </c>
      <c r="S2440" s="3">
        <v>69</v>
      </c>
      <c r="U2440" t="str">
        <f>IF(Ecommerce_Sales[[#This Row],[Delivery_Time_Days]]&gt;7,"Delay",IF(Ecommerce_Sales[[#This Row],[Delivery_Time_Days]] = 0,"No delivery",IF(Ecommerce_Sales[[#This Row],[Delivery_Time_Days]]&lt;=7,"On-time")))</f>
        <v>No delivery</v>
      </c>
      <c r="V2440" s="7">
        <f>Ecommerce_Sales[[#This Row],[Profit]]/Ecommerce_Sales[[#This Row],[Total_Price]]</f>
        <v>0.35038759689922483</v>
      </c>
      <c r="W2440" s="3">
        <v>452</v>
      </c>
      <c r="X2440" s="3"/>
    </row>
    <row r="2441" spans="1:24" x14ac:dyDescent="0.25">
      <c r="A2441" s="1" t="s">
        <v>7489</v>
      </c>
      <c r="B2441" s="1" t="s">
        <v>14</v>
      </c>
      <c r="C2441" s="1" t="s">
        <v>15</v>
      </c>
      <c r="D2441" s="1" t="s">
        <v>3053</v>
      </c>
      <c r="E2441" s="1" t="s">
        <v>1946</v>
      </c>
      <c r="F2441" s="2">
        <v>45003</v>
      </c>
      <c r="G2441" s="2">
        <v>45391</v>
      </c>
      <c r="H2441" s="2" t="str">
        <f>TEXT(Ecommerce_Sales[[#This Row],[Order_Date]],"mmmm")</f>
        <v>April</v>
      </c>
      <c r="I2441" s="2" t="str">
        <f>TEXT(Ecommerce_Sales[[#This Row],[Order_Date]],"yyyy")</f>
        <v>2024</v>
      </c>
      <c r="J2441" s="2" t="str">
        <f>TEXT(Ecommerce_Sales[[#This Row],[Order_Date]],"mmmm")</f>
        <v>April</v>
      </c>
      <c r="K2441" s="1" t="s">
        <v>1947</v>
      </c>
      <c r="L2441" s="1" t="s">
        <v>7490</v>
      </c>
      <c r="M2441" s="1" t="s">
        <v>1988</v>
      </c>
      <c r="N2441" s="1" t="s">
        <v>1989</v>
      </c>
      <c r="O2441" s="3">
        <v>680</v>
      </c>
      <c r="P2441">
        <v>3</v>
      </c>
      <c r="Q2441" s="3">
        <v>2039</v>
      </c>
      <c r="R2441" s="1" t="s">
        <v>1958</v>
      </c>
      <c r="S2441" s="3">
        <v>215</v>
      </c>
      <c r="T2441">
        <v>9</v>
      </c>
      <c r="U2441" t="str">
        <f>IF(Ecommerce_Sales[[#This Row],[Delivery_Time_Days]]&gt;7,"Delay",IF(Ecommerce_Sales[[#This Row],[Delivery_Time_Days]] = 0,"No delivery",IF(Ecommerce_Sales[[#This Row],[Delivery_Time_Days]]&lt;=7,"On-time")))</f>
        <v>Delay</v>
      </c>
      <c r="V2441" s="7">
        <f>Ecommerce_Sales[[#This Row],[Profit]]/Ecommerce_Sales[[#This Row],[Total_Price]]</f>
        <v>0.2501226091221187</v>
      </c>
      <c r="W2441" s="3">
        <v>510</v>
      </c>
      <c r="X2441" s="3"/>
    </row>
    <row r="2442" spans="1:24" x14ac:dyDescent="0.25">
      <c r="A2442" s="1" t="s">
        <v>7491</v>
      </c>
      <c r="B2442" s="1" t="s">
        <v>438</v>
      </c>
      <c r="C2442" s="1" t="s">
        <v>439</v>
      </c>
      <c r="D2442" s="1" t="s">
        <v>2837</v>
      </c>
      <c r="E2442" s="1" t="s">
        <v>2005</v>
      </c>
      <c r="F2442" s="2">
        <v>45092</v>
      </c>
      <c r="G2442" s="2">
        <v>45007</v>
      </c>
      <c r="H2442" s="2" t="str">
        <f>TEXT(Ecommerce_Sales[[#This Row],[Order_Date]],"mmmm")</f>
        <v>March</v>
      </c>
      <c r="I2442" s="2" t="str">
        <f>TEXT(Ecommerce_Sales[[#This Row],[Order_Date]],"yyyy")</f>
        <v>2023</v>
      </c>
      <c r="J2442" s="2" t="str">
        <f>TEXT(Ecommerce_Sales[[#This Row],[Order_Date]],"mmmm")</f>
        <v>March</v>
      </c>
      <c r="K2442" s="1" t="s">
        <v>1947</v>
      </c>
      <c r="L2442" s="1" t="s">
        <v>7492</v>
      </c>
      <c r="M2442" s="1" t="s">
        <v>2247</v>
      </c>
      <c r="N2442" s="1" t="s">
        <v>1957</v>
      </c>
      <c r="O2442" s="3">
        <v>725</v>
      </c>
      <c r="P2442">
        <v>1</v>
      </c>
      <c r="Q2442" s="3">
        <v>725</v>
      </c>
      <c r="R2442" s="1" t="s">
        <v>1958</v>
      </c>
      <c r="S2442" s="3">
        <v>64</v>
      </c>
      <c r="T2442">
        <v>10</v>
      </c>
      <c r="U2442" t="str">
        <f>IF(Ecommerce_Sales[[#This Row],[Delivery_Time_Days]]&gt;7,"Delay",IF(Ecommerce_Sales[[#This Row],[Delivery_Time_Days]] = 0,"No delivery",IF(Ecommerce_Sales[[#This Row],[Delivery_Time_Days]]&lt;=7,"On-time")))</f>
        <v>Delay</v>
      </c>
      <c r="V2442" s="7">
        <f>Ecommerce_Sales[[#This Row],[Profit]]/Ecommerce_Sales[[#This Row],[Total_Price]]</f>
        <v>0.1503448275862069</v>
      </c>
      <c r="W2442" s="3">
        <v>109</v>
      </c>
      <c r="X2442" s="3"/>
    </row>
    <row r="2443" spans="1:24" x14ac:dyDescent="0.25">
      <c r="A2443" s="1" t="s">
        <v>7493</v>
      </c>
      <c r="B2443" s="1" t="s">
        <v>1549</v>
      </c>
      <c r="C2443" s="1" t="s">
        <v>1550</v>
      </c>
      <c r="D2443" s="1" t="s">
        <v>2166</v>
      </c>
      <c r="E2443" s="1" t="s">
        <v>1946</v>
      </c>
      <c r="F2443" s="2">
        <v>45359</v>
      </c>
      <c r="G2443" s="2">
        <v>45353</v>
      </c>
      <c r="H2443" s="2" t="str">
        <f>TEXT(Ecommerce_Sales[[#This Row],[Order_Date]],"mmmm")</f>
        <v>March</v>
      </c>
      <c r="I2443" s="2" t="str">
        <f>TEXT(Ecommerce_Sales[[#This Row],[Order_Date]],"yyyy")</f>
        <v>2024</v>
      </c>
      <c r="J2443" s="2" t="str">
        <f>TEXT(Ecommerce_Sales[[#This Row],[Order_Date]],"mmmm")</f>
        <v>March</v>
      </c>
      <c r="K2443" s="1" t="s">
        <v>1947</v>
      </c>
      <c r="L2443" s="1" t="s">
        <v>7281</v>
      </c>
      <c r="M2443" s="1" t="s">
        <v>2065</v>
      </c>
      <c r="N2443" s="1" t="s">
        <v>1978</v>
      </c>
      <c r="O2443" s="3">
        <v>731</v>
      </c>
      <c r="P2443">
        <v>2</v>
      </c>
      <c r="Q2443" s="3">
        <v>1461</v>
      </c>
      <c r="R2443" s="1" t="s">
        <v>1951</v>
      </c>
      <c r="S2443" s="3">
        <v>178</v>
      </c>
      <c r="T2443">
        <v>6</v>
      </c>
      <c r="U2443" t="str">
        <f>IF(Ecommerce_Sales[[#This Row],[Delivery_Time_Days]]&gt;7,"Delay",IF(Ecommerce_Sales[[#This Row],[Delivery_Time_Days]] = 0,"No delivery",IF(Ecommerce_Sales[[#This Row],[Delivery_Time_Days]]&lt;=7,"On-time")))</f>
        <v>On-time</v>
      </c>
      <c r="V2443" s="7">
        <f>Ecommerce_Sales[[#This Row],[Profit]]/Ecommerce_Sales[[#This Row],[Total_Price]]</f>
        <v>0.34976043805612594</v>
      </c>
      <c r="W2443" s="3">
        <v>511</v>
      </c>
      <c r="X2443" s="3"/>
    </row>
    <row r="2444" spans="1:24" x14ac:dyDescent="0.25">
      <c r="A2444" s="1" t="s">
        <v>7494</v>
      </c>
      <c r="B2444" s="1" t="s">
        <v>28</v>
      </c>
      <c r="C2444" s="1" t="s">
        <v>29</v>
      </c>
      <c r="D2444" s="1" t="s">
        <v>2508</v>
      </c>
      <c r="E2444" s="1" t="s">
        <v>1954</v>
      </c>
      <c r="F2444" s="2">
        <v>45332</v>
      </c>
      <c r="G2444" s="2">
        <v>45654</v>
      </c>
      <c r="H2444" s="2" t="str">
        <f>TEXT(Ecommerce_Sales[[#This Row],[Order_Date]],"mmmm")</f>
        <v>December</v>
      </c>
      <c r="I2444" s="2" t="str">
        <f>TEXT(Ecommerce_Sales[[#This Row],[Order_Date]],"yyyy")</f>
        <v>2024</v>
      </c>
      <c r="J2444" s="2" t="str">
        <f>TEXT(Ecommerce_Sales[[#This Row],[Order_Date]],"mmmm")</f>
        <v>December</v>
      </c>
      <c r="K2444" s="1" t="s">
        <v>1986</v>
      </c>
      <c r="L2444" s="1" t="s">
        <v>7495</v>
      </c>
      <c r="M2444" s="1" t="s">
        <v>2026</v>
      </c>
      <c r="N2444" s="1" t="s">
        <v>1978</v>
      </c>
      <c r="O2444" s="3">
        <v>1868</v>
      </c>
      <c r="P2444">
        <v>4</v>
      </c>
      <c r="Q2444" s="3">
        <v>7472</v>
      </c>
      <c r="R2444" s="1" t="s">
        <v>1958</v>
      </c>
      <c r="S2444" s="3">
        <v>602</v>
      </c>
      <c r="U2444" t="str">
        <f>IF(Ecommerce_Sales[[#This Row],[Delivery_Time_Days]]&gt;7,"Delay",IF(Ecommerce_Sales[[#This Row],[Delivery_Time_Days]] = 0,"No delivery",IF(Ecommerce_Sales[[#This Row],[Delivery_Time_Days]]&lt;=7,"On-time")))</f>
        <v>No delivery</v>
      </c>
      <c r="V2444" s="7">
        <f>Ecommerce_Sales[[#This Row],[Profit]]/Ecommerce_Sales[[#This Row],[Total_Price]]</f>
        <v>0.34997323340471093</v>
      </c>
      <c r="W2444" s="3">
        <v>2615</v>
      </c>
      <c r="X2444" s="3"/>
    </row>
    <row r="2445" spans="1:24" x14ac:dyDescent="0.25">
      <c r="A2445" s="1" t="s">
        <v>7496</v>
      </c>
      <c r="B2445" s="1" t="s">
        <v>312</v>
      </c>
      <c r="C2445" s="1" t="s">
        <v>313</v>
      </c>
      <c r="D2445" s="1" t="s">
        <v>4019</v>
      </c>
      <c r="E2445" s="1" t="s">
        <v>1996</v>
      </c>
      <c r="F2445" s="2">
        <v>44935</v>
      </c>
      <c r="G2445" s="2">
        <v>45400</v>
      </c>
      <c r="H2445" s="2" t="str">
        <f>TEXT(Ecommerce_Sales[[#This Row],[Order_Date]],"mmmm")</f>
        <v>April</v>
      </c>
      <c r="I2445" s="2" t="str">
        <f>TEXT(Ecommerce_Sales[[#This Row],[Order_Date]],"yyyy")</f>
        <v>2024</v>
      </c>
      <c r="J2445" s="2" t="str">
        <f>TEXT(Ecommerce_Sales[[#This Row],[Order_Date]],"mmmm")</f>
        <v>April</v>
      </c>
      <c r="K2445" s="1" t="s">
        <v>1986</v>
      </c>
      <c r="L2445" s="1" t="s">
        <v>7497</v>
      </c>
      <c r="M2445" s="1" t="s">
        <v>2002</v>
      </c>
      <c r="N2445" s="1" t="s">
        <v>1989</v>
      </c>
      <c r="O2445" s="3">
        <v>701</v>
      </c>
      <c r="P2445">
        <v>4</v>
      </c>
      <c r="Q2445" s="3">
        <v>2806</v>
      </c>
      <c r="R2445" s="1" t="s">
        <v>1951</v>
      </c>
      <c r="S2445" s="3">
        <v>187</v>
      </c>
      <c r="U2445" t="str">
        <f>IF(Ecommerce_Sales[[#This Row],[Delivery_Time_Days]]&gt;7,"Delay",IF(Ecommerce_Sales[[#This Row],[Delivery_Time_Days]] = 0,"No delivery",IF(Ecommerce_Sales[[#This Row],[Delivery_Time_Days]]&lt;=7,"On-time")))</f>
        <v>No delivery</v>
      </c>
      <c r="V2445" s="7">
        <f>Ecommerce_Sales[[#This Row],[Profit]]/Ecommerce_Sales[[#This Row],[Total_Price]]</f>
        <v>0.24982181040627227</v>
      </c>
      <c r="W2445" s="3">
        <v>701</v>
      </c>
      <c r="X2445" s="3"/>
    </row>
    <row r="2446" spans="1:24" x14ac:dyDescent="0.25">
      <c r="A2446" s="1" t="s">
        <v>7498</v>
      </c>
      <c r="B2446" s="1" t="s">
        <v>146</v>
      </c>
      <c r="C2446" s="1" t="s">
        <v>147</v>
      </c>
      <c r="D2446" s="1" t="s">
        <v>3092</v>
      </c>
      <c r="E2446" s="1" t="s">
        <v>1996</v>
      </c>
      <c r="F2446" s="2">
        <v>44974</v>
      </c>
      <c r="G2446" s="2">
        <v>45425</v>
      </c>
      <c r="H2446" s="2" t="str">
        <f>TEXT(Ecommerce_Sales[[#This Row],[Order_Date]],"mmmm")</f>
        <v>May</v>
      </c>
      <c r="I2446" s="2" t="str">
        <f>TEXT(Ecommerce_Sales[[#This Row],[Order_Date]],"yyyy")</f>
        <v>2024</v>
      </c>
      <c r="J2446" s="2" t="str">
        <f>TEXT(Ecommerce_Sales[[#This Row],[Order_Date]],"mmmm")</f>
        <v>May</v>
      </c>
      <c r="K2446" s="1" t="s">
        <v>1992</v>
      </c>
      <c r="L2446" s="1" t="s">
        <v>7499</v>
      </c>
      <c r="M2446" s="1" t="s">
        <v>1968</v>
      </c>
      <c r="N2446" s="1" t="s">
        <v>1957</v>
      </c>
      <c r="O2446" s="3">
        <v>61</v>
      </c>
      <c r="P2446">
        <v>5</v>
      </c>
      <c r="Q2446" s="3">
        <v>304</v>
      </c>
      <c r="R2446" s="1" t="s">
        <v>1958</v>
      </c>
      <c r="S2446" s="3">
        <v>32</v>
      </c>
      <c r="U2446" t="str">
        <f>IF(Ecommerce_Sales[[#This Row],[Delivery_Time_Days]]&gt;7,"Delay",IF(Ecommerce_Sales[[#This Row],[Delivery_Time_Days]] = 0,"No delivery",IF(Ecommerce_Sales[[#This Row],[Delivery_Time_Days]]&lt;=7,"On-time")))</f>
        <v>No delivery</v>
      </c>
      <c r="V2446" s="7">
        <f>Ecommerce_Sales[[#This Row],[Profit]]/Ecommerce_Sales[[#This Row],[Total_Price]]</f>
        <v>0.15131578947368421</v>
      </c>
      <c r="W2446" s="3">
        <v>46</v>
      </c>
      <c r="X2446" s="3"/>
    </row>
    <row r="2447" spans="1:24" x14ac:dyDescent="0.25">
      <c r="A2447" s="1" t="s">
        <v>7500</v>
      </c>
      <c r="B2447" s="1" t="s">
        <v>1713</v>
      </c>
      <c r="C2447" s="1" t="s">
        <v>1714</v>
      </c>
      <c r="D2447" s="1" t="s">
        <v>2911</v>
      </c>
      <c r="E2447" s="1" t="s">
        <v>2005</v>
      </c>
      <c r="F2447" s="2">
        <v>45480</v>
      </c>
      <c r="G2447" s="2">
        <v>45009</v>
      </c>
      <c r="H2447" s="2" t="str">
        <f>TEXT(Ecommerce_Sales[[#This Row],[Order_Date]],"mmmm")</f>
        <v>March</v>
      </c>
      <c r="I2447" s="2" t="str">
        <f>TEXT(Ecommerce_Sales[[#This Row],[Order_Date]],"yyyy")</f>
        <v>2023</v>
      </c>
      <c r="J2447" s="2" t="str">
        <f>TEXT(Ecommerce_Sales[[#This Row],[Order_Date]],"mmmm")</f>
        <v>March</v>
      </c>
      <c r="K2447" s="1" t="s">
        <v>1947</v>
      </c>
      <c r="L2447" s="1" t="s">
        <v>7501</v>
      </c>
      <c r="M2447" s="1" t="s">
        <v>2047</v>
      </c>
      <c r="N2447" s="1" t="s">
        <v>1989</v>
      </c>
      <c r="O2447" s="3">
        <v>156</v>
      </c>
      <c r="P2447">
        <v>2</v>
      </c>
      <c r="Q2447" s="3">
        <v>312</v>
      </c>
      <c r="R2447" s="1" t="s">
        <v>2012</v>
      </c>
      <c r="S2447" s="3">
        <v>45</v>
      </c>
      <c r="T2447">
        <v>7</v>
      </c>
      <c r="U2447" t="str">
        <f>IF(Ecommerce_Sales[[#This Row],[Delivery_Time_Days]]&gt;7,"Delay",IF(Ecommerce_Sales[[#This Row],[Delivery_Time_Days]] = 0,"No delivery",IF(Ecommerce_Sales[[#This Row],[Delivery_Time_Days]]&lt;=7,"On-time")))</f>
        <v>On-time</v>
      </c>
      <c r="V2447" s="7">
        <f>Ecommerce_Sales[[#This Row],[Profit]]/Ecommerce_Sales[[#This Row],[Total_Price]]</f>
        <v>0.25</v>
      </c>
      <c r="W2447" s="3">
        <v>78</v>
      </c>
      <c r="X2447" s="3"/>
    </row>
    <row r="2448" spans="1:24" x14ac:dyDescent="0.25">
      <c r="A2448" s="1" t="s">
        <v>7502</v>
      </c>
      <c r="B2448" s="1" t="s">
        <v>906</v>
      </c>
      <c r="C2448" s="1" t="s">
        <v>907</v>
      </c>
      <c r="D2448" s="1" t="s">
        <v>6869</v>
      </c>
      <c r="E2448" s="1" t="s">
        <v>1946</v>
      </c>
      <c r="F2448" s="2">
        <v>45095</v>
      </c>
      <c r="G2448" s="2">
        <v>45124</v>
      </c>
      <c r="H2448" s="2" t="str">
        <f>TEXT(Ecommerce_Sales[[#This Row],[Order_Date]],"mmmm")</f>
        <v>July</v>
      </c>
      <c r="I2448" s="2" t="str">
        <f>TEXT(Ecommerce_Sales[[#This Row],[Order_Date]],"yyyy")</f>
        <v>2023</v>
      </c>
      <c r="J2448" s="2" t="str">
        <f>TEXT(Ecommerce_Sales[[#This Row],[Order_Date]],"mmmm")</f>
        <v>July</v>
      </c>
      <c r="K2448" s="1" t="s">
        <v>1947</v>
      </c>
      <c r="L2448" s="1" t="s">
        <v>7503</v>
      </c>
      <c r="M2448" s="1" t="s">
        <v>1963</v>
      </c>
      <c r="N2448" s="1" t="s">
        <v>1957</v>
      </c>
      <c r="O2448" s="3">
        <v>355</v>
      </c>
      <c r="P2448">
        <v>1</v>
      </c>
      <c r="Q2448" s="3">
        <v>355</v>
      </c>
      <c r="R2448" s="1" t="s">
        <v>1951</v>
      </c>
      <c r="S2448" s="3">
        <v>47</v>
      </c>
      <c r="T2448">
        <v>6</v>
      </c>
      <c r="U2448" t="str">
        <f>IF(Ecommerce_Sales[[#This Row],[Delivery_Time_Days]]&gt;7,"Delay",IF(Ecommerce_Sales[[#This Row],[Delivery_Time_Days]] = 0,"No delivery",IF(Ecommerce_Sales[[#This Row],[Delivery_Time_Days]]&lt;=7,"On-time")))</f>
        <v>On-time</v>
      </c>
      <c r="V2448" s="7">
        <f>Ecommerce_Sales[[#This Row],[Profit]]/Ecommerce_Sales[[#This Row],[Total_Price]]</f>
        <v>0.14929577464788732</v>
      </c>
      <c r="W2448" s="3">
        <v>53</v>
      </c>
      <c r="X2448" s="3"/>
    </row>
    <row r="2449" spans="1:24" x14ac:dyDescent="0.25">
      <c r="A2449" s="1" t="s">
        <v>7504</v>
      </c>
      <c r="B2449" s="1" t="s">
        <v>268</v>
      </c>
      <c r="C2449" s="1" t="s">
        <v>269</v>
      </c>
      <c r="D2449" s="1" t="s">
        <v>3611</v>
      </c>
      <c r="E2449" s="1" t="s">
        <v>1996</v>
      </c>
      <c r="F2449" s="2">
        <v>45062</v>
      </c>
      <c r="G2449" s="2">
        <v>45191</v>
      </c>
      <c r="H2449" s="2" t="str">
        <f>TEXT(Ecommerce_Sales[[#This Row],[Order_Date]],"mmmm")</f>
        <v>September</v>
      </c>
      <c r="I2449" s="2" t="str">
        <f>TEXT(Ecommerce_Sales[[#This Row],[Order_Date]],"yyyy")</f>
        <v>2023</v>
      </c>
      <c r="J2449" s="2" t="str">
        <f>TEXT(Ecommerce_Sales[[#This Row],[Order_Date]],"mmmm")</f>
        <v>September</v>
      </c>
      <c r="K2449" s="1" t="s">
        <v>1992</v>
      </c>
      <c r="L2449" s="1" t="s">
        <v>7505</v>
      </c>
      <c r="M2449" s="1" t="s">
        <v>1983</v>
      </c>
      <c r="N2449" s="1" t="s">
        <v>1950</v>
      </c>
      <c r="O2449" s="3">
        <v>883</v>
      </c>
      <c r="P2449">
        <v>2</v>
      </c>
      <c r="Q2449" s="3">
        <v>1766</v>
      </c>
      <c r="R2449" s="1" t="s">
        <v>1951</v>
      </c>
      <c r="S2449" s="3">
        <v>92</v>
      </c>
      <c r="U2449" t="str">
        <f>IF(Ecommerce_Sales[[#This Row],[Delivery_Time_Days]]&gt;7,"Delay",IF(Ecommerce_Sales[[#This Row],[Delivery_Time_Days]] = 0,"No delivery",IF(Ecommerce_Sales[[#This Row],[Delivery_Time_Days]]&lt;=7,"On-time")))</f>
        <v>No delivery</v>
      </c>
      <c r="V2449" s="7">
        <f>Ecommerce_Sales[[#This Row],[Profit]]/Ecommerce_Sales[[#This Row],[Total_Price]]</f>
        <v>0.39977349943374857</v>
      </c>
      <c r="W2449" s="3">
        <v>706</v>
      </c>
      <c r="X2449" s="3"/>
    </row>
    <row r="2450" spans="1:24" x14ac:dyDescent="0.25">
      <c r="A2450" s="1" t="s">
        <v>7506</v>
      </c>
      <c r="B2450" s="1" t="s">
        <v>1571</v>
      </c>
      <c r="C2450" s="1" t="s">
        <v>1572</v>
      </c>
      <c r="D2450" s="1" t="s">
        <v>7223</v>
      </c>
      <c r="E2450" s="1" t="s">
        <v>1954</v>
      </c>
      <c r="F2450" s="2">
        <v>45301</v>
      </c>
      <c r="G2450" s="2">
        <v>44983</v>
      </c>
      <c r="H2450" s="2" t="str">
        <f>TEXT(Ecommerce_Sales[[#This Row],[Order_Date]],"mmmm")</f>
        <v>February</v>
      </c>
      <c r="I2450" s="2" t="str">
        <f>TEXT(Ecommerce_Sales[[#This Row],[Order_Date]],"yyyy")</f>
        <v>2023</v>
      </c>
      <c r="J2450" s="2" t="str">
        <f>TEXT(Ecommerce_Sales[[#This Row],[Order_Date]],"mmmm")</f>
        <v>February</v>
      </c>
      <c r="K2450" s="1" t="s">
        <v>1947</v>
      </c>
      <c r="L2450" s="1" t="s">
        <v>7507</v>
      </c>
      <c r="M2450" s="1" t="s">
        <v>1977</v>
      </c>
      <c r="N2450" s="1" t="s">
        <v>1978</v>
      </c>
      <c r="O2450" s="3">
        <v>267</v>
      </c>
      <c r="P2450">
        <v>4</v>
      </c>
      <c r="Q2450" s="3">
        <v>1069</v>
      </c>
      <c r="R2450" s="1" t="s">
        <v>1951</v>
      </c>
      <c r="S2450" s="3">
        <v>75</v>
      </c>
      <c r="T2450">
        <v>8</v>
      </c>
      <c r="U2450" t="str">
        <f>IF(Ecommerce_Sales[[#This Row],[Delivery_Time_Days]]&gt;7,"Delay",IF(Ecommerce_Sales[[#This Row],[Delivery_Time_Days]] = 0,"No delivery",IF(Ecommerce_Sales[[#This Row],[Delivery_Time_Days]]&lt;=7,"On-time")))</f>
        <v>Delay</v>
      </c>
      <c r="V2450" s="7">
        <f>Ecommerce_Sales[[#This Row],[Profit]]/Ecommerce_Sales[[#This Row],[Total_Price]]</f>
        <v>0.34985968194574368</v>
      </c>
      <c r="W2450" s="3">
        <v>374</v>
      </c>
      <c r="X2450" s="3"/>
    </row>
    <row r="2451" spans="1:24" x14ac:dyDescent="0.25">
      <c r="A2451" s="1" t="s">
        <v>7508</v>
      </c>
      <c r="B2451" s="1" t="s">
        <v>116</v>
      </c>
      <c r="C2451" s="1" t="s">
        <v>117</v>
      </c>
      <c r="D2451" s="1" t="s">
        <v>2234</v>
      </c>
      <c r="E2451" s="1" t="s">
        <v>1946</v>
      </c>
      <c r="F2451" s="2">
        <v>45233</v>
      </c>
      <c r="G2451" s="2">
        <v>45209</v>
      </c>
      <c r="H2451" s="2" t="str">
        <f>TEXT(Ecommerce_Sales[[#This Row],[Order_Date]],"mmmm")</f>
        <v>October</v>
      </c>
      <c r="I2451" s="2" t="str">
        <f>TEXT(Ecommerce_Sales[[#This Row],[Order_Date]],"yyyy")</f>
        <v>2023</v>
      </c>
      <c r="J2451" s="2" t="str">
        <f>TEXT(Ecommerce_Sales[[#This Row],[Order_Date]],"mmmm")</f>
        <v>October</v>
      </c>
      <c r="K2451" s="1" t="s">
        <v>1947</v>
      </c>
      <c r="L2451" s="1" t="s">
        <v>7509</v>
      </c>
      <c r="M2451" s="1" t="s">
        <v>2030</v>
      </c>
      <c r="N2451" s="1" t="s">
        <v>1978</v>
      </c>
      <c r="O2451" s="3">
        <v>374</v>
      </c>
      <c r="P2451">
        <v>6</v>
      </c>
      <c r="Q2451" s="3">
        <v>2243</v>
      </c>
      <c r="R2451" s="1" t="s">
        <v>2016</v>
      </c>
      <c r="S2451" s="3">
        <v>129</v>
      </c>
      <c r="T2451">
        <v>7</v>
      </c>
      <c r="U2451" t="str">
        <f>IF(Ecommerce_Sales[[#This Row],[Delivery_Time_Days]]&gt;7,"Delay",IF(Ecommerce_Sales[[#This Row],[Delivery_Time_Days]] = 0,"No delivery",IF(Ecommerce_Sales[[#This Row],[Delivery_Time_Days]]&lt;=7,"On-time")))</f>
        <v>On-time</v>
      </c>
      <c r="V2451" s="7">
        <f>Ecommerce_Sales[[#This Row],[Profit]]/Ecommerce_Sales[[#This Row],[Total_Price]]</f>
        <v>0.3499777084262149</v>
      </c>
      <c r="W2451" s="3">
        <v>785</v>
      </c>
      <c r="X2451" s="3"/>
    </row>
    <row r="2452" spans="1:24" x14ac:dyDescent="0.25">
      <c r="A2452" s="1" t="s">
        <v>7510</v>
      </c>
      <c r="B2452" s="1" t="s">
        <v>627</v>
      </c>
      <c r="C2452" s="1" t="s">
        <v>628</v>
      </c>
      <c r="D2452" s="1" t="s">
        <v>7290</v>
      </c>
      <c r="E2452" s="1" t="s">
        <v>2005</v>
      </c>
      <c r="F2452" s="2">
        <v>45218</v>
      </c>
      <c r="G2452" s="2">
        <v>45591</v>
      </c>
      <c r="H2452" s="2" t="str">
        <f>TEXT(Ecommerce_Sales[[#This Row],[Order_Date]],"mmmm")</f>
        <v>October</v>
      </c>
      <c r="I2452" s="2" t="str">
        <f>TEXT(Ecommerce_Sales[[#This Row],[Order_Date]],"yyyy")</f>
        <v>2024</v>
      </c>
      <c r="J2452" s="2" t="str">
        <f>TEXT(Ecommerce_Sales[[#This Row],[Order_Date]],"mmmm")</f>
        <v>October</v>
      </c>
      <c r="K2452" s="1" t="s">
        <v>1947</v>
      </c>
      <c r="L2452" s="1" t="s">
        <v>7511</v>
      </c>
      <c r="M2452" s="1" t="s">
        <v>1988</v>
      </c>
      <c r="N2452" s="1" t="s">
        <v>1989</v>
      </c>
      <c r="O2452" s="3">
        <v>605</v>
      </c>
      <c r="P2452">
        <v>4</v>
      </c>
      <c r="Q2452" s="3">
        <v>2422</v>
      </c>
      <c r="R2452" s="1" t="s">
        <v>2016</v>
      </c>
      <c r="S2452" s="3">
        <v>261</v>
      </c>
      <c r="T2452">
        <v>4</v>
      </c>
      <c r="U2452" t="str">
        <f>IF(Ecommerce_Sales[[#This Row],[Delivery_Time_Days]]&gt;7,"Delay",IF(Ecommerce_Sales[[#This Row],[Delivery_Time_Days]] = 0,"No delivery",IF(Ecommerce_Sales[[#This Row],[Delivery_Time_Days]]&lt;=7,"On-time")))</f>
        <v>On-time</v>
      </c>
      <c r="V2452" s="7">
        <f>Ecommerce_Sales[[#This Row],[Profit]]/Ecommerce_Sales[[#This Row],[Total_Price]]</f>
        <v>0.24979355904211395</v>
      </c>
      <c r="W2452" s="3">
        <v>605</v>
      </c>
      <c r="X2452" s="3"/>
    </row>
    <row r="2453" spans="1:24" x14ac:dyDescent="0.25">
      <c r="A2453" s="1" t="s">
        <v>7512</v>
      </c>
      <c r="B2453" s="1" t="s">
        <v>1003</v>
      </c>
      <c r="C2453" s="1" t="s">
        <v>1004</v>
      </c>
      <c r="D2453" s="1" t="s">
        <v>4132</v>
      </c>
      <c r="E2453" s="1" t="s">
        <v>1954</v>
      </c>
      <c r="F2453" s="2">
        <v>45350</v>
      </c>
      <c r="G2453" s="2">
        <v>45452</v>
      </c>
      <c r="H2453" s="2" t="str">
        <f>TEXT(Ecommerce_Sales[[#This Row],[Order_Date]],"mmmm")</f>
        <v>June</v>
      </c>
      <c r="I2453" s="2" t="str">
        <f>TEXT(Ecommerce_Sales[[#This Row],[Order_Date]],"yyyy")</f>
        <v>2024</v>
      </c>
      <c r="J2453" s="2" t="str">
        <f>TEXT(Ecommerce_Sales[[#This Row],[Order_Date]],"mmmm")</f>
        <v>June</v>
      </c>
      <c r="K2453" s="1" t="s">
        <v>1986</v>
      </c>
      <c r="L2453" s="1" t="s">
        <v>7513</v>
      </c>
      <c r="M2453" s="1" t="s">
        <v>1983</v>
      </c>
      <c r="N2453" s="1" t="s">
        <v>1950</v>
      </c>
      <c r="O2453" s="3">
        <v>1188</v>
      </c>
      <c r="P2453">
        <v>1</v>
      </c>
      <c r="Q2453" s="3">
        <v>1188</v>
      </c>
      <c r="R2453" s="1" t="s">
        <v>1958</v>
      </c>
      <c r="S2453" s="3">
        <v>173</v>
      </c>
      <c r="U2453" t="str">
        <f>IF(Ecommerce_Sales[[#This Row],[Delivery_Time_Days]]&gt;7,"Delay",IF(Ecommerce_Sales[[#This Row],[Delivery_Time_Days]] = 0,"No delivery",IF(Ecommerce_Sales[[#This Row],[Delivery_Time_Days]]&lt;=7,"On-time")))</f>
        <v>No delivery</v>
      </c>
      <c r="V2453" s="7">
        <f>Ecommerce_Sales[[#This Row],[Profit]]/Ecommerce_Sales[[#This Row],[Total_Price]]</f>
        <v>0.39983164983164982</v>
      </c>
      <c r="W2453" s="3">
        <v>475</v>
      </c>
      <c r="X2453" s="3"/>
    </row>
    <row r="2454" spans="1:24" x14ac:dyDescent="0.25">
      <c r="A2454" s="1" t="s">
        <v>7514</v>
      </c>
      <c r="B2454" s="1" t="s">
        <v>1705</v>
      </c>
      <c r="C2454" s="1" t="s">
        <v>1706</v>
      </c>
      <c r="D2454" s="1" t="s">
        <v>2664</v>
      </c>
      <c r="E2454" s="1" t="s">
        <v>1946</v>
      </c>
      <c r="F2454" s="2">
        <v>45011</v>
      </c>
      <c r="G2454" s="2">
        <v>45372</v>
      </c>
      <c r="H2454" s="2" t="str">
        <f>TEXT(Ecommerce_Sales[[#This Row],[Order_Date]],"mmmm")</f>
        <v>March</v>
      </c>
      <c r="I2454" s="2" t="str">
        <f>TEXT(Ecommerce_Sales[[#This Row],[Order_Date]],"yyyy")</f>
        <v>2024</v>
      </c>
      <c r="J2454" s="2" t="str">
        <f>TEXT(Ecommerce_Sales[[#This Row],[Order_Date]],"mmmm")</f>
        <v>March</v>
      </c>
      <c r="K2454" s="1" t="s">
        <v>1992</v>
      </c>
      <c r="L2454" s="1" t="s">
        <v>7515</v>
      </c>
      <c r="M2454" s="1" t="s">
        <v>1972</v>
      </c>
      <c r="N2454" s="1" t="s">
        <v>1973</v>
      </c>
      <c r="O2454" s="3">
        <v>483</v>
      </c>
      <c r="P2454">
        <v>4</v>
      </c>
      <c r="Q2454" s="3">
        <v>1931</v>
      </c>
      <c r="R2454" s="1" t="s">
        <v>1958</v>
      </c>
      <c r="S2454" s="3">
        <v>139</v>
      </c>
      <c r="U2454" t="str">
        <f>IF(Ecommerce_Sales[[#This Row],[Delivery_Time_Days]]&gt;7,"Delay",IF(Ecommerce_Sales[[#This Row],[Delivery_Time_Days]] = 0,"No delivery",IF(Ecommerce_Sales[[#This Row],[Delivery_Time_Days]]&lt;=7,"On-time")))</f>
        <v>No delivery</v>
      </c>
      <c r="V2454" s="7">
        <f>Ecommerce_Sales[[#This Row],[Profit]]/Ecommerce_Sales[[#This Row],[Total_Price]]</f>
        <v>0.2998446400828586</v>
      </c>
      <c r="W2454" s="3">
        <v>579</v>
      </c>
      <c r="X2454" s="3"/>
    </row>
    <row r="2455" spans="1:24" x14ac:dyDescent="0.25">
      <c r="A2455" s="1" t="s">
        <v>7516</v>
      </c>
      <c r="B2455" s="1" t="s">
        <v>812</v>
      </c>
      <c r="C2455" s="1" t="s">
        <v>813</v>
      </c>
      <c r="D2455" s="1" t="s">
        <v>2734</v>
      </c>
      <c r="E2455" s="1" t="s">
        <v>1981</v>
      </c>
      <c r="F2455" s="2">
        <v>45618</v>
      </c>
      <c r="G2455" s="2">
        <v>45577</v>
      </c>
      <c r="H2455" s="2" t="str">
        <f>TEXT(Ecommerce_Sales[[#This Row],[Order_Date]],"mmmm")</f>
        <v>October</v>
      </c>
      <c r="I2455" s="2" t="str">
        <f>TEXT(Ecommerce_Sales[[#This Row],[Order_Date]],"yyyy")</f>
        <v>2024</v>
      </c>
      <c r="J2455" s="2" t="str">
        <f>TEXT(Ecommerce_Sales[[#This Row],[Order_Date]],"mmmm")</f>
        <v>October</v>
      </c>
      <c r="K2455" s="1" t="s">
        <v>1947</v>
      </c>
      <c r="L2455" s="1" t="s">
        <v>7517</v>
      </c>
      <c r="M2455" s="1" t="s">
        <v>2043</v>
      </c>
      <c r="N2455" s="1" t="s">
        <v>1989</v>
      </c>
      <c r="O2455" s="3">
        <v>182</v>
      </c>
      <c r="P2455">
        <v>6</v>
      </c>
      <c r="Q2455" s="3">
        <v>1090</v>
      </c>
      <c r="R2455" s="1" t="s">
        <v>2008</v>
      </c>
      <c r="S2455" s="3">
        <v>57</v>
      </c>
      <c r="T2455">
        <v>3</v>
      </c>
      <c r="U2455" t="str">
        <f>IF(Ecommerce_Sales[[#This Row],[Delivery_Time_Days]]&gt;7,"Delay",IF(Ecommerce_Sales[[#This Row],[Delivery_Time_Days]] = 0,"No delivery",IF(Ecommerce_Sales[[#This Row],[Delivery_Time_Days]]&lt;=7,"On-time")))</f>
        <v>On-time</v>
      </c>
      <c r="V2455" s="7">
        <f>Ecommerce_Sales[[#This Row],[Profit]]/Ecommerce_Sales[[#This Row],[Total_Price]]</f>
        <v>0.25045871559633026</v>
      </c>
      <c r="W2455" s="3">
        <v>273</v>
      </c>
      <c r="X2455" s="3"/>
    </row>
    <row r="2456" spans="1:24" x14ac:dyDescent="0.25">
      <c r="A2456" s="1" t="s">
        <v>7518</v>
      </c>
      <c r="B2456" s="1" t="s">
        <v>982</v>
      </c>
      <c r="C2456" s="1" t="s">
        <v>983</v>
      </c>
      <c r="D2456" s="1" t="s">
        <v>4206</v>
      </c>
      <c r="E2456" s="1" t="s">
        <v>1961</v>
      </c>
      <c r="F2456" s="2">
        <v>44941</v>
      </c>
      <c r="G2456" s="2">
        <v>45551</v>
      </c>
      <c r="H2456" s="2" t="str">
        <f>TEXT(Ecommerce_Sales[[#This Row],[Order_Date]],"mmmm")</f>
        <v>September</v>
      </c>
      <c r="I2456" s="2" t="str">
        <f>TEXT(Ecommerce_Sales[[#This Row],[Order_Date]],"yyyy")</f>
        <v>2024</v>
      </c>
      <c r="J2456" s="2" t="str">
        <f>TEXT(Ecommerce_Sales[[#This Row],[Order_Date]],"mmmm")</f>
        <v>September</v>
      </c>
      <c r="K2456" s="1" t="s">
        <v>1947</v>
      </c>
      <c r="L2456" s="1" t="s">
        <v>7519</v>
      </c>
      <c r="M2456" s="1" t="s">
        <v>2026</v>
      </c>
      <c r="N2456" s="1" t="s">
        <v>1978</v>
      </c>
      <c r="O2456" s="3">
        <v>191</v>
      </c>
      <c r="P2456">
        <v>2</v>
      </c>
      <c r="Q2456" s="3">
        <v>382</v>
      </c>
      <c r="R2456" s="1" t="s">
        <v>2012</v>
      </c>
      <c r="S2456" s="3">
        <v>49</v>
      </c>
      <c r="T2456">
        <v>8</v>
      </c>
      <c r="U2456" t="str">
        <f>IF(Ecommerce_Sales[[#This Row],[Delivery_Time_Days]]&gt;7,"Delay",IF(Ecommerce_Sales[[#This Row],[Delivery_Time_Days]] = 0,"No delivery",IF(Ecommerce_Sales[[#This Row],[Delivery_Time_Days]]&lt;=7,"On-time")))</f>
        <v>Delay</v>
      </c>
      <c r="V2456" s="7">
        <f>Ecommerce_Sales[[#This Row],[Profit]]/Ecommerce_Sales[[#This Row],[Total_Price]]</f>
        <v>0.35078534031413611</v>
      </c>
      <c r="W2456" s="3">
        <v>134</v>
      </c>
      <c r="X2456" s="3"/>
    </row>
    <row r="2457" spans="1:24" x14ac:dyDescent="0.25">
      <c r="A2457" s="1" t="s">
        <v>7520</v>
      </c>
      <c r="B2457" s="1" t="s">
        <v>523</v>
      </c>
      <c r="C2457" s="1" t="s">
        <v>524</v>
      </c>
      <c r="D2457" s="1" t="s">
        <v>3342</v>
      </c>
      <c r="E2457" s="1" t="s">
        <v>1966</v>
      </c>
      <c r="F2457" s="2">
        <v>45491</v>
      </c>
      <c r="G2457" s="2">
        <v>45610</v>
      </c>
      <c r="H2457" s="2" t="str">
        <f>TEXT(Ecommerce_Sales[[#This Row],[Order_Date]],"mmmm")</f>
        <v>November</v>
      </c>
      <c r="I2457" s="2" t="str">
        <f>TEXT(Ecommerce_Sales[[#This Row],[Order_Date]],"yyyy")</f>
        <v>2024</v>
      </c>
      <c r="J2457" s="2" t="str">
        <f>TEXT(Ecommerce_Sales[[#This Row],[Order_Date]],"mmmm")</f>
        <v>November</v>
      </c>
      <c r="K2457" s="1" t="s">
        <v>1947</v>
      </c>
      <c r="L2457" s="1" t="s">
        <v>7521</v>
      </c>
      <c r="M2457" s="1" t="s">
        <v>1968</v>
      </c>
      <c r="N2457" s="1" t="s">
        <v>1957</v>
      </c>
      <c r="O2457" s="3">
        <v>17</v>
      </c>
      <c r="P2457">
        <v>3</v>
      </c>
      <c r="Q2457" s="3">
        <v>50</v>
      </c>
      <c r="R2457" s="1" t="s">
        <v>1951</v>
      </c>
      <c r="S2457" s="3">
        <v>5</v>
      </c>
      <c r="T2457">
        <v>7</v>
      </c>
      <c r="U2457" t="str">
        <f>IF(Ecommerce_Sales[[#This Row],[Delivery_Time_Days]]&gt;7,"Delay",IF(Ecommerce_Sales[[#This Row],[Delivery_Time_Days]] = 0,"No delivery",IF(Ecommerce_Sales[[#This Row],[Delivery_Time_Days]]&lt;=7,"On-time")))</f>
        <v>On-time</v>
      </c>
      <c r="V2457" s="7">
        <f>Ecommerce_Sales[[#This Row],[Profit]]/Ecommerce_Sales[[#This Row],[Total_Price]]</f>
        <v>0.14000000000000001</v>
      </c>
      <c r="W2457" s="3">
        <v>7</v>
      </c>
      <c r="X2457" s="3"/>
    </row>
    <row r="2458" spans="1:24" x14ac:dyDescent="0.25">
      <c r="A2458" s="1" t="s">
        <v>7522</v>
      </c>
      <c r="B2458" s="1" t="s">
        <v>1522</v>
      </c>
      <c r="C2458" s="1" t="s">
        <v>1523</v>
      </c>
      <c r="D2458" s="1" t="s">
        <v>6239</v>
      </c>
      <c r="E2458" s="1" t="s">
        <v>1966</v>
      </c>
      <c r="F2458" s="2">
        <v>45249</v>
      </c>
      <c r="G2458" s="2">
        <v>45134</v>
      </c>
      <c r="H2458" s="2" t="str">
        <f>TEXT(Ecommerce_Sales[[#This Row],[Order_Date]],"mmmm")</f>
        <v>July</v>
      </c>
      <c r="I2458" s="2" t="str">
        <f>TEXT(Ecommerce_Sales[[#This Row],[Order_Date]],"yyyy")</f>
        <v>2023</v>
      </c>
      <c r="J2458" s="2" t="str">
        <f>TEXT(Ecommerce_Sales[[#This Row],[Order_Date]],"mmmm")</f>
        <v>July</v>
      </c>
      <c r="K2458" s="1" t="s">
        <v>1947</v>
      </c>
      <c r="L2458" s="1" t="s">
        <v>7523</v>
      </c>
      <c r="M2458" s="1" t="s">
        <v>1977</v>
      </c>
      <c r="N2458" s="1" t="s">
        <v>1978</v>
      </c>
      <c r="O2458" s="3">
        <v>211</v>
      </c>
      <c r="P2458">
        <v>5</v>
      </c>
      <c r="Q2458" s="3">
        <v>1055</v>
      </c>
      <c r="R2458" s="1" t="s">
        <v>2008</v>
      </c>
      <c r="S2458" s="3">
        <v>142</v>
      </c>
      <c r="T2458">
        <v>9</v>
      </c>
      <c r="U2458" t="str">
        <f>IF(Ecommerce_Sales[[#This Row],[Delivery_Time_Days]]&gt;7,"Delay",IF(Ecommerce_Sales[[#This Row],[Delivery_Time_Days]] = 0,"No delivery",IF(Ecommerce_Sales[[#This Row],[Delivery_Time_Days]]&lt;=7,"On-time")))</f>
        <v>Delay</v>
      </c>
      <c r="V2458" s="7">
        <f>Ecommerce_Sales[[#This Row],[Profit]]/Ecommerce_Sales[[#This Row],[Total_Price]]</f>
        <v>0.34976303317535545</v>
      </c>
      <c r="W2458" s="3">
        <v>369</v>
      </c>
      <c r="X2458" s="3"/>
    </row>
    <row r="2459" spans="1:24" x14ac:dyDescent="0.25">
      <c r="A2459" s="1" t="s">
        <v>7524</v>
      </c>
      <c r="B2459" s="1" t="s">
        <v>967</v>
      </c>
      <c r="C2459" s="1" t="s">
        <v>968</v>
      </c>
      <c r="D2459" s="1" t="s">
        <v>4016</v>
      </c>
      <c r="E2459" s="1" t="s">
        <v>1966</v>
      </c>
      <c r="F2459" s="2">
        <v>44982</v>
      </c>
      <c r="G2459" s="2">
        <v>45466</v>
      </c>
      <c r="H2459" s="2" t="str">
        <f>TEXT(Ecommerce_Sales[[#This Row],[Order_Date]],"mmmm")</f>
        <v>June</v>
      </c>
      <c r="I2459" s="2" t="str">
        <f>TEXT(Ecommerce_Sales[[#This Row],[Order_Date]],"yyyy")</f>
        <v>2024</v>
      </c>
      <c r="J2459" s="2" t="str">
        <f>TEXT(Ecommerce_Sales[[#This Row],[Order_Date]],"mmmm")</f>
        <v>June</v>
      </c>
      <c r="K2459" s="1" t="s">
        <v>1947</v>
      </c>
      <c r="L2459" s="1" t="s">
        <v>7525</v>
      </c>
      <c r="M2459" s="1" t="s">
        <v>1988</v>
      </c>
      <c r="N2459" s="1" t="s">
        <v>1989</v>
      </c>
      <c r="O2459" s="3">
        <v>792</v>
      </c>
      <c r="P2459">
        <v>2</v>
      </c>
      <c r="Q2459" s="3">
        <v>1585</v>
      </c>
      <c r="R2459" s="1" t="s">
        <v>1958</v>
      </c>
      <c r="S2459" s="3">
        <v>166</v>
      </c>
      <c r="T2459">
        <v>4</v>
      </c>
      <c r="U2459" t="str">
        <f>IF(Ecommerce_Sales[[#This Row],[Delivery_Time_Days]]&gt;7,"Delay",IF(Ecommerce_Sales[[#This Row],[Delivery_Time_Days]] = 0,"No delivery",IF(Ecommerce_Sales[[#This Row],[Delivery_Time_Days]]&lt;=7,"On-time")))</f>
        <v>On-time</v>
      </c>
      <c r="V2459" s="7">
        <f>Ecommerce_Sales[[#This Row],[Profit]]/Ecommerce_Sales[[#This Row],[Total_Price]]</f>
        <v>0.24984227129337538</v>
      </c>
      <c r="W2459" s="3">
        <v>396</v>
      </c>
      <c r="X2459" s="3"/>
    </row>
    <row r="2460" spans="1:24" x14ac:dyDescent="0.25">
      <c r="A2460" s="1" t="s">
        <v>7526</v>
      </c>
      <c r="B2460" s="1" t="s">
        <v>1812</v>
      </c>
      <c r="C2460" s="1" t="s">
        <v>1813</v>
      </c>
      <c r="D2460" s="1" t="s">
        <v>4545</v>
      </c>
      <c r="E2460" s="1" t="s">
        <v>1954</v>
      </c>
      <c r="F2460" s="2">
        <v>44966</v>
      </c>
      <c r="G2460" s="2">
        <v>45040</v>
      </c>
      <c r="H2460" s="2" t="str">
        <f>TEXT(Ecommerce_Sales[[#This Row],[Order_Date]],"mmmm")</f>
        <v>April</v>
      </c>
      <c r="I2460" s="2" t="str">
        <f>TEXT(Ecommerce_Sales[[#This Row],[Order_Date]],"yyyy")</f>
        <v>2023</v>
      </c>
      <c r="J2460" s="2" t="str">
        <f>TEXT(Ecommerce_Sales[[#This Row],[Order_Date]],"mmmm")</f>
        <v>April</v>
      </c>
      <c r="K2460" s="1" t="s">
        <v>1947</v>
      </c>
      <c r="L2460" s="1" t="s">
        <v>6247</v>
      </c>
      <c r="M2460" s="1" t="s">
        <v>1968</v>
      </c>
      <c r="N2460" s="1" t="s">
        <v>1957</v>
      </c>
      <c r="O2460" s="3">
        <v>1044</v>
      </c>
      <c r="P2460">
        <v>4</v>
      </c>
      <c r="Q2460" s="3">
        <v>4174</v>
      </c>
      <c r="R2460" s="1" t="s">
        <v>1951</v>
      </c>
      <c r="S2460" s="3">
        <v>238</v>
      </c>
      <c r="T2460">
        <v>7</v>
      </c>
      <c r="U2460" t="str">
        <f>IF(Ecommerce_Sales[[#This Row],[Delivery_Time_Days]]&gt;7,"Delay",IF(Ecommerce_Sales[[#This Row],[Delivery_Time_Days]] = 0,"No delivery",IF(Ecommerce_Sales[[#This Row],[Delivery_Time_Days]]&lt;=7,"On-time")))</f>
        <v>On-time</v>
      </c>
      <c r="V2460" s="7">
        <f>Ecommerce_Sales[[#This Row],[Profit]]/Ecommerce_Sales[[#This Row],[Total_Price]]</f>
        <v>0.14997604216578822</v>
      </c>
      <c r="W2460" s="3">
        <v>626</v>
      </c>
      <c r="X2460" s="3"/>
    </row>
    <row r="2461" spans="1:24" x14ac:dyDescent="0.25">
      <c r="A2461" s="1" t="s">
        <v>7527</v>
      </c>
      <c r="B2461" s="1" t="s">
        <v>622</v>
      </c>
      <c r="C2461" s="1" t="s">
        <v>623</v>
      </c>
      <c r="D2461" s="1" t="s">
        <v>2320</v>
      </c>
      <c r="E2461" s="1" t="s">
        <v>1966</v>
      </c>
      <c r="F2461" s="2">
        <v>45084</v>
      </c>
      <c r="G2461" s="2">
        <v>45203</v>
      </c>
      <c r="H2461" s="2" t="str">
        <f>TEXT(Ecommerce_Sales[[#This Row],[Order_Date]],"mmmm")</f>
        <v>October</v>
      </c>
      <c r="I2461" s="2" t="str">
        <f>TEXT(Ecommerce_Sales[[#This Row],[Order_Date]],"yyyy")</f>
        <v>2023</v>
      </c>
      <c r="J2461" s="2" t="str">
        <f>TEXT(Ecommerce_Sales[[#This Row],[Order_Date]],"mmmm")</f>
        <v>October</v>
      </c>
      <c r="K2461" s="1" t="s">
        <v>1947</v>
      </c>
      <c r="L2461" s="1" t="s">
        <v>7528</v>
      </c>
      <c r="M2461" s="1" t="s">
        <v>1998</v>
      </c>
      <c r="N2461" s="1" t="s">
        <v>1973</v>
      </c>
      <c r="O2461" s="3">
        <v>1071</v>
      </c>
      <c r="P2461">
        <v>1</v>
      </c>
      <c r="Q2461" s="3">
        <v>1071</v>
      </c>
      <c r="R2461" s="1" t="s">
        <v>2008</v>
      </c>
      <c r="S2461" s="3">
        <v>69</v>
      </c>
      <c r="T2461">
        <v>4</v>
      </c>
      <c r="U2461" t="str">
        <f>IF(Ecommerce_Sales[[#This Row],[Delivery_Time_Days]]&gt;7,"Delay",IF(Ecommerce_Sales[[#This Row],[Delivery_Time_Days]] = 0,"No delivery",IF(Ecommerce_Sales[[#This Row],[Delivery_Time_Days]]&lt;=7,"On-time")))</f>
        <v>On-time</v>
      </c>
      <c r="V2461" s="7">
        <f>Ecommerce_Sales[[#This Row],[Profit]]/Ecommerce_Sales[[#This Row],[Total_Price]]</f>
        <v>0.29971988795518206</v>
      </c>
      <c r="W2461" s="3">
        <v>321</v>
      </c>
      <c r="X2461" s="3"/>
    </row>
    <row r="2462" spans="1:24" x14ac:dyDescent="0.25">
      <c r="A2462" s="1" t="s">
        <v>7529</v>
      </c>
      <c r="B2462" s="1" t="s">
        <v>900</v>
      </c>
      <c r="C2462" s="1" t="s">
        <v>901</v>
      </c>
      <c r="D2462" s="1" t="s">
        <v>3620</v>
      </c>
      <c r="E2462" s="1" t="s">
        <v>1946</v>
      </c>
      <c r="F2462" s="2">
        <v>45347</v>
      </c>
      <c r="G2462" s="2">
        <v>45167</v>
      </c>
      <c r="H2462" s="2" t="str">
        <f>TEXT(Ecommerce_Sales[[#This Row],[Order_Date]],"mmmm")</f>
        <v>August</v>
      </c>
      <c r="I2462" s="2" t="str">
        <f>TEXT(Ecommerce_Sales[[#This Row],[Order_Date]],"yyyy")</f>
        <v>2023</v>
      </c>
      <c r="J2462" s="2" t="str">
        <f>TEXT(Ecommerce_Sales[[#This Row],[Order_Date]],"mmmm")</f>
        <v>August</v>
      </c>
      <c r="K2462" s="1" t="s">
        <v>1947</v>
      </c>
      <c r="L2462" s="1" t="s">
        <v>7530</v>
      </c>
      <c r="M2462" s="1" t="s">
        <v>1956</v>
      </c>
      <c r="N2462" s="1" t="s">
        <v>1957</v>
      </c>
      <c r="O2462" s="3">
        <v>899</v>
      </c>
      <c r="P2462">
        <v>6</v>
      </c>
      <c r="Q2462" s="3">
        <v>5396</v>
      </c>
      <c r="R2462" s="1" t="s">
        <v>1951</v>
      </c>
      <c r="S2462" s="3">
        <v>784</v>
      </c>
      <c r="T2462">
        <v>10</v>
      </c>
      <c r="U2462" t="str">
        <f>IF(Ecommerce_Sales[[#This Row],[Delivery_Time_Days]]&gt;7,"Delay",IF(Ecommerce_Sales[[#This Row],[Delivery_Time_Days]] = 0,"No delivery",IF(Ecommerce_Sales[[#This Row],[Delivery_Time_Days]]&lt;=7,"On-time")))</f>
        <v>Delay</v>
      </c>
      <c r="V2462" s="7">
        <f>Ecommerce_Sales[[#This Row],[Profit]]/Ecommerce_Sales[[#This Row],[Total_Price]]</f>
        <v>0.14992587101556709</v>
      </c>
      <c r="W2462" s="3">
        <v>809</v>
      </c>
      <c r="X2462" s="3"/>
    </row>
    <row r="2463" spans="1:24" x14ac:dyDescent="0.25">
      <c r="A2463" s="1" t="s">
        <v>7531</v>
      </c>
      <c r="B2463" s="1" t="s">
        <v>608</v>
      </c>
      <c r="C2463" s="1" t="s">
        <v>609</v>
      </c>
      <c r="D2463" s="1" t="s">
        <v>5064</v>
      </c>
      <c r="E2463" s="1" t="s">
        <v>1996</v>
      </c>
      <c r="F2463" s="2">
        <v>45460</v>
      </c>
      <c r="G2463" s="2">
        <v>45254</v>
      </c>
      <c r="H2463" s="2" t="str">
        <f>TEXT(Ecommerce_Sales[[#This Row],[Order_Date]],"mmmm")</f>
        <v>November</v>
      </c>
      <c r="I2463" s="2" t="str">
        <f>TEXT(Ecommerce_Sales[[#This Row],[Order_Date]],"yyyy")</f>
        <v>2023</v>
      </c>
      <c r="J2463" s="2" t="str">
        <f>TEXT(Ecommerce_Sales[[#This Row],[Order_Date]],"mmmm")</f>
        <v>November</v>
      </c>
      <c r="K2463" s="1" t="s">
        <v>1947</v>
      </c>
      <c r="L2463" s="1" t="s">
        <v>7532</v>
      </c>
      <c r="M2463" s="1" t="s">
        <v>2026</v>
      </c>
      <c r="N2463" s="1" t="s">
        <v>1978</v>
      </c>
      <c r="O2463" s="3">
        <v>1301</v>
      </c>
      <c r="P2463">
        <v>7</v>
      </c>
      <c r="Q2463" s="3">
        <v>9105</v>
      </c>
      <c r="R2463" s="1" t="s">
        <v>1951</v>
      </c>
      <c r="S2463" s="3">
        <v>1070</v>
      </c>
      <c r="T2463">
        <v>6</v>
      </c>
      <c r="U2463" t="str">
        <f>IF(Ecommerce_Sales[[#This Row],[Delivery_Time_Days]]&gt;7,"Delay",IF(Ecommerce_Sales[[#This Row],[Delivery_Time_Days]] = 0,"No delivery",IF(Ecommerce_Sales[[#This Row],[Delivery_Time_Days]]&lt;=7,"On-time")))</f>
        <v>On-time</v>
      </c>
      <c r="V2463" s="7">
        <f>Ecommerce_Sales[[#This Row],[Profit]]/Ecommerce_Sales[[#This Row],[Total_Price]]</f>
        <v>0.35002745744096653</v>
      </c>
      <c r="W2463" s="3">
        <v>3187</v>
      </c>
      <c r="X2463" s="3"/>
    </row>
    <row r="2464" spans="1:24" x14ac:dyDescent="0.25">
      <c r="A2464" s="1" t="s">
        <v>7533</v>
      </c>
      <c r="B2464" s="1" t="s">
        <v>242</v>
      </c>
      <c r="C2464" s="1" t="s">
        <v>243</v>
      </c>
      <c r="D2464" s="1" t="s">
        <v>4830</v>
      </c>
      <c r="E2464" s="1" t="s">
        <v>1946</v>
      </c>
      <c r="F2464" s="2">
        <v>45335</v>
      </c>
      <c r="G2464" s="2">
        <v>45642</v>
      </c>
      <c r="H2464" s="2" t="str">
        <f>TEXT(Ecommerce_Sales[[#This Row],[Order_Date]],"mmmm")</f>
        <v>December</v>
      </c>
      <c r="I2464" s="2" t="str">
        <f>TEXT(Ecommerce_Sales[[#This Row],[Order_Date]],"yyyy")</f>
        <v>2024</v>
      </c>
      <c r="J2464" s="2" t="str">
        <f>TEXT(Ecommerce_Sales[[#This Row],[Order_Date]],"mmmm")</f>
        <v>December</v>
      </c>
      <c r="K2464" s="1" t="s">
        <v>1947</v>
      </c>
      <c r="L2464" s="1" t="s">
        <v>7534</v>
      </c>
      <c r="M2464" s="1" t="s">
        <v>1949</v>
      </c>
      <c r="N2464" s="1" t="s">
        <v>1950</v>
      </c>
      <c r="O2464" s="3">
        <v>464</v>
      </c>
      <c r="P2464">
        <v>6</v>
      </c>
      <c r="Q2464" s="3">
        <v>2783</v>
      </c>
      <c r="R2464" s="1" t="s">
        <v>1951</v>
      </c>
      <c r="S2464" s="3">
        <v>146</v>
      </c>
      <c r="T2464">
        <v>9</v>
      </c>
      <c r="U2464" t="str">
        <f>IF(Ecommerce_Sales[[#This Row],[Delivery_Time_Days]]&gt;7,"Delay",IF(Ecommerce_Sales[[#This Row],[Delivery_Time_Days]] = 0,"No delivery",IF(Ecommerce_Sales[[#This Row],[Delivery_Time_Days]]&lt;=7,"On-time")))</f>
        <v>Delay</v>
      </c>
      <c r="V2464" s="7">
        <f>Ecommerce_Sales[[#This Row],[Profit]]/Ecommerce_Sales[[#This Row],[Total_Price]]</f>
        <v>0.39992813510600073</v>
      </c>
      <c r="W2464" s="3">
        <v>1113</v>
      </c>
      <c r="X2464" s="3"/>
    </row>
    <row r="2465" spans="1:24" x14ac:dyDescent="0.25">
      <c r="A2465" s="1" t="s">
        <v>7535</v>
      </c>
      <c r="B2465" s="1" t="s">
        <v>1045</v>
      </c>
      <c r="C2465" s="1" t="s">
        <v>1046</v>
      </c>
      <c r="D2465" s="1" t="s">
        <v>3388</v>
      </c>
      <c r="E2465" s="1" t="s">
        <v>1996</v>
      </c>
      <c r="F2465" s="2">
        <v>45322</v>
      </c>
      <c r="G2465" s="2">
        <v>45476</v>
      </c>
      <c r="H2465" s="2" t="str">
        <f>TEXT(Ecommerce_Sales[[#This Row],[Order_Date]],"mmmm")</f>
        <v>July</v>
      </c>
      <c r="I2465" s="2" t="str">
        <f>TEXT(Ecommerce_Sales[[#This Row],[Order_Date]],"yyyy")</f>
        <v>2024</v>
      </c>
      <c r="J2465" s="2" t="str">
        <f>TEXT(Ecommerce_Sales[[#This Row],[Order_Date]],"mmmm")</f>
        <v>July</v>
      </c>
      <c r="K2465" s="1" t="s">
        <v>1947</v>
      </c>
      <c r="L2465" s="1" t="s">
        <v>6177</v>
      </c>
      <c r="M2465" s="1" t="s">
        <v>1983</v>
      </c>
      <c r="N2465" s="1" t="s">
        <v>1950</v>
      </c>
      <c r="O2465" s="3">
        <v>316</v>
      </c>
      <c r="P2465">
        <v>2</v>
      </c>
      <c r="Q2465" s="3">
        <v>632</v>
      </c>
      <c r="R2465" s="1" t="s">
        <v>1958</v>
      </c>
      <c r="S2465" s="3">
        <v>72</v>
      </c>
      <c r="T2465">
        <v>2</v>
      </c>
      <c r="U2465" t="str">
        <f>IF(Ecommerce_Sales[[#This Row],[Delivery_Time_Days]]&gt;7,"Delay",IF(Ecommerce_Sales[[#This Row],[Delivery_Time_Days]] = 0,"No delivery",IF(Ecommerce_Sales[[#This Row],[Delivery_Time_Days]]&lt;=7,"On-time")))</f>
        <v>On-time</v>
      </c>
      <c r="V2465" s="7">
        <f>Ecommerce_Sales[[#This Row],[Profit]]/Ecommerce_Sales[[#This Row],[Total_Price]]</f>
        <v>0.40031645569620256</v>
      </c>
      <c r="W2465" s="3">
        <v>253</v>
      </c>
      <c r="X2465" s="3"/>
    </row>
    <row r="2466" spans="1:24" x14ac:dyDescent="0.25">
      <c r="A2466" s="1" t="s">
        <v>7536</v>
      </c>
      <c r="B2466" s="1" t="s">
        <v>1685</v>
      </c>
      <c r="C2466" s="1" t="s">
        <v>1686</v>
      </c>
      <c r="D2466" s="1" t="s">
        <v>6834</v>
      </c>
      <c r="E2466" s="1" t="s">
        <v>2005</v>
      </c>
      <c r="F2466" s="2">
        <v>45397</v>
      </c>
      <c r="G2466" s="2">
        <v>45084</v>
      </c>
      <c r="H2466" s="2" t="str">
        <f>TEXT(Ecommerce_Sales[[#This Row],[Order_Date]],"mmmm")</f>
        <v>June</v>
      </c>
      <c r="I2466" s="2" t="str">
        <f>TEXT(Ecommerce_Sales[[#This Row],[Order_Date]],"yyyy")</f>
        <v>2023</v>
      </c>
      <c r="J2466" s="2" t="str">
        <f>TEXT(Ecommerce_Sales[[#This Row],[Order_Date]],"mmmm")</f>
        <v>June</v>
      </c>
      <c r="K2466" s="1" t="s">
        <v>1986</v>
      </c>
      <c r="L2466" s="1" t="s">
        <v>7537</v>
      </c>
      <c r="M2466" s="1" t="s">
        <v>2030</v>
      </c>
      <c r="N2466" s="1" t="s">
        <v>1978</v>
      </c>
      <c r="O2466" s="3">
        <v>672</v>
      </c>
      <c r="P2466">
        <v>3</v>
      </c>
      <c r="Q2466" s="3">
        <v>2016</v>
      </c>
      <c r="R2466" s="1" t="s">
        <v>1951</v>
      </c>
      <c r="S2466" s="3">
        <v>241</v>
      </c>
      <c r="U2466" t="str">
        <f>IF(Ecommerce_Sales[[#This Row],[Delivery_Time_Days]]&gt;7,"Delay",IF(Ecommerce_Sales[[#This Row],[Delivery_Time_Days]] = 0,"No delivery",IF(Ecommerce_Sales[[#This Row],[Delivery_Time_Days]]&lt;=7,"On-time")))</f>
        <v>No delivery</v>
      </c>
      <c r="V2466" s="7">
        <f>Ecommerce_Sales[[#This Row],[Profit]]/Ecommerce_Sales[[#This Row],[Total_Price]]</f>
        <v>0.35019841269841268</v>
      </c>
      <c r="W2466" s="3">
        <v>706</v>
      </c>
      <c r="X2466" s="3"/>
    </row>
    <row r="2467" spans="1:24" x14ac:dyDescent="0.25">
      <c r="A2467" s="1" t="s">
        <v>7538</v>
      </c>
      <c r="B2467" s="1" t="s">
        <v>800</v>
      </c>
      <c r="C2467" s="1" t="s">
        <v>801</v>
      </c>
      <c r="D2467" s="1" t="s">
        <v>5516</v>
      </c>
      <c r="E2467" s="1" t="s">
        <v>1996</v>
      </c>
      <c r="F2467" s="2">
        <v>45499</v>
      </c>
      <c r="G2467" s="2">
        <v>45482</v>
      </c>
      <c r="H2467" s="2" t="str">
        <f>TEXT(Ecommerce_Sales[[#This Row],[Order_Date]],"mmmm")</f>
        <v>July</v>
      </c>
      <c r="I2467" s="2" t="str">
        <f>TEXT(Ecommerce_Sales[[#This Row],[Order_Date]],"yyyy")</f>
        <v>2024</v>
      </c>
      <c r="J2467" s="2" t="str">
        <f>TEXT(Ecommerce_Sales[[#This Row],[Order_Date]],"mmmm")</f>
        <v>July</v>
      </c>
      <c r="K2467" s="1" t="s">
        <v>1947</v>
      </c>
      <c r="L2467" s="1" t="s">
        <v>7539</v>
      </c>
      <c r="M2467" s="1" t="s">
        <v>1963</v>
      </c>
      <c r="N2467" s="1" t="s">
        <v>1957</v>
      </c>
      <c r="O2467" s="3">
        <v>1261</v>
      </c>
      <c r="P2467">
        <v>6</v>
      </c>
      <c r="Q2467" s="3">
        <v>7569</v>
      </c>
      <c r="R2467" s="1" t="s">
        <v>1958</v>
      </c>
      <c r="S2467" s="3">
        <v>1082</v>
      </c>
      <c r="T2467">
        <v>10</v>
      </c>
      <c r="U2467" t="str">
        <f>IF(Ecommerce_Sales[[#This Row],[Delivery_Time_Days]]&gt;7,"Delay",IF(Ecommerce_Sales[[#This Row],[Delivery_Time_Days]] = 0,"No delivery",IF(Ecommerce_Sales[[#This Row],[Delivery_Time_Days]]&lt;=7,"On-time")))</f>
        <v>Delay</v>
      </c>
      <c r="V2467" s="7">
        <f>Ecommerce_Sales[[#This Row],[Profit]]/Ecommerce_Sales[[#This Row],[Total_Price]]</f>
        <v>0.1499537587528075</v>
      </c>
      <c r="W2467" s="3">
        <v>1135</v>
      </c>
      <c r="X2467" s="3"/>
    </row>
    <row r="2468" spans="1:24" x14ac:dyDescent="0.25">
      <c r="A2468" s="1" t="s">
        <v>7540</v>
      </c>
      <c r="B2468" s="1" t="s">
        <v>1605</v>
      </c>
      <c r="C2468" s="1" t="s">
        <v>1606</v>
      </c>
      <c r="D2468" s="1" t="s">
        <v>6284</v>
      </c>
      <c r="E2468" s="1" t="s">
        <v>1966</v>
      </c>
      <c r="F2468" s="2">
        <v>45627</v>
      </c>
      <c r="G2468" s="2">
        <v>45269</v>
      </c>
      <c r="H2468" s="2" t="str">
        <f>TEXT(Ecommerce_Sales[[#This Row],[Order_Date]],"mmmm")</f>
        <v>December</v>
      </c>
      <c r="I2468" s="2" t="str">
        <f>TEXT(Ecommerce_Sales[[#This Row],[Order_Date]],"yyyy")</f>
        <v>2023</v>
      </c>
      <c r="J2468" s="2" t="str">
        <f>TEXT(Ecommerce_Sales[[#This Row],[Order_Date]],"mmmm")</f>
        <v>December</v>
      </c>
      <c r="K2468" s="1" t="s">
        <v>1986</v>
      </c>
      <c r="L2468" s="1" t="s">
        <v>7541</v>
      </c>
      <c r="M2468" s="1" t="s">
        <v>1956</v>
      </c>
      <c r="N2468" s="1" t="s">
        <v>1957</v>
      </c>
      <c r="O2468" s="3">
        <v>1370</v>
      </c>
      <c r="P2468">
        <v>10</v>
      </c>
      <c r="Q2468" s="3">
        <v>13698</v>
      </c>
      <c r="R2468" s="1" t="s">
        <v>2008</v>
      </c>
      <c r="S2468" s="3">
        <v>957</v>
      </c>
      <c r="U2468" t="str">
        <f>IF(Ecommerce_Sales[[#This Row],[Delivery_Time_Days]]&gt;7,"Delay",IF(Ecommerce_Sales[[#This Row],[Delivery_Time_Days]] = 0,"No delivery",IF(Ecommerce_Sales[[#This Row],[Delivery_Time_Days]]&lt;=7,"On-time")))</f>
        <v>No delivery</v>
      </c>
      <c r="V2468" s="7">
        <f>Ecommerce_Sales[[#This Row],[Profit]]/Ecommerce_Sales[[#This Row],[Total_Price]]</f>
        <v>0.15002190100744633</v>
      </c>
      <c r="W2468" s="3">
        <v>2055</v>
      </c>
      <c r="X2468" s="3"/>
    </row>
    <row r="2469" spans="1:24" x14ac:dyDescent="0.25">
      <c r="A2469" s="1" t="s">
        <v>7542</v>
      </c>
      <c r="B2469" s="1" t="s">
        <v>1283</v>
      </c>
      <c r="C2469" s="1" t="s">
        <v>1284</v>
      </c>
      <c r="D2469" s="1" t="s">
        <v>3798</v>
      </c>
      <c r="E2469" s="1" t="s">
        <v>1996</v>
      </c>
      <c r="F2469" s="2">
        <v>45295</v>
      </c>
      <c r="G2469" s="2">
        <v>45140</v>
      </c>
      <c r="H2469" s="2" t="str">
        <f>TEXT(Ecommerce_Sales[[#This Row],[Order_Date]],"mmmm")</f>
        <v>August</v>
      </c>
      <c r="I2469" s="2" t="str">
        <f>TEXT(Ecommerce_Sales[[#This Row],[Order_Date]],"yyyy")</f>
        <v>2023</v>
      </c>
      <c r="J2469" s="2" t="str">
        <f>TEXT(Ecommerce_Sales[[#This Row],[Order_Date]],"mmmm")</f>
        <v>August</v>
      </c>
      <c r="K2469" s="1" t="s">
        <v>1986</v>
      </c>
      <c r="L2469" s="1" t="s">
        <v>7543</v>
      </c>
      <c r="M2469" s="1" t="s">
        <v>2007</v>
      </c>
      <c r="N2469" s="1" t="s">
        <v>1973</v>
      </c>
      <c r="O2469" s="3">
        <v>188</v>
      </c>
      <c r="P2469">
        <v>6</v>
      </c>
      <c r="Q2469" s="3">
        <v>1128</v>
      </c>
      <c r="R2469" s="1" t="s">
        <v>1958</v>
      </c>
      <c r="S2469" s="3">
        <v>168</v>
      </c>
      <c r="U2469" t="str">
        <f>IF(Ecommerce_Sales[[#This Row],[Delivery_Time_Days]]&gt;7,"Delay",IF(Ecommerce_Sales[[#This Row],[Delivery_Time_Days]] = 0,"No delivery",IF(Ecommerce_Sales[[#This Row],[Delivery_Time_Days]]&lt;=7,"On-time")))</f>
        <v>No delivery</v>
      </c>
      <c r="V2469" s="7">
        <f>Ecommerce_Sales[[#This Row],[Profit]]/Ecommerce_Sales[[#This Row],[Total_Price]]</f>
        <v>0.299645390070922</v>
      </c>
      <c r="W2469" s="3">
        <v>338</v>
      </c>
      <c r="X2469" s="3"/>
    </row>
    <row r="2470" spans="1:24" x14ac:dyDescent="0.25">
      <c r="A2470" s="1" t="s">
        <v>7544</v>
      </c>
      <c r="B2470" s="1" t="s">
        <v>1410</v>
      </c>
      <c r="C2470" s="1" t="s">
        <v>1411</v>
      </c>
      <c r="D2470" s="1" t="s">
        <v>3380</v>
      </c>
      <c r="E2470" s="1" t="s">
        <v>1981</v>
      </c>
      <c r="F2470" s="2">
        <v>45028</v>
      </c>
      <c r="G2470" s="2">
        <v>45236</v>
      </c>
      <c r="H2470" s="2" t="str">
        <f>TEXT(Ecommerce_Sales[[#This Row],[Order_Date]],"mmmm")</f>
        <v>November</v>
      </c>
      <c r="I2470" s="2" t="str">
        <f>TEXT(Ecommerce_Sales[[#This Row],[Order_Date]],"yyyy")</f>
        <v>2023</v>
      </c>
      <c r="J2470" s="2" t="str">
        <f>TEXT(Ecommerce_Sales[[#This Row],[Order_Date]],"mmmm")</f>
        <v>November</v>
      </c>
      <c r="K2470" s="1" t="s">
        <v>1947</v>
      </c>
      <c r="L2470" s="1" t="s">
        <v>6554</v>
      </c>
      <c r="M2470" s="1" t="s">
        <v>1968</v>
      </c>
      <c r="N2470" s="1" t="s">
        <v>1957</v>
      </c>
      <c r="O2470" s="3">
        <v>611</v>
      </c>
      <c r="P2470">
        <v>3</v>
      </c>
      <c r="Q2470" s="3">
        <v>1833</v>
      </c>
      <c r="R2470" s="1" t="s">
        <v>1958</v>
      </c>
      <c r="S2470" s="3">
        <v>137</v>
      </c>
      <c r="T2470">
        <v>8</v>
      </c>
      <c r="U2470" t="str">
        <f>IF(Ecommerce_Sales[[#This Row],[Delivery_Time_Days]]&gt;7,"Delay",IF(Ecommerce_Sales[[#This Row],[Delivery_Time_Days]] = 0,"No delivery",IF(Ecommerce_Sales[[#This Row],[Delivery_Time_Days]]&lt;=7,"On-time")))</f>
        <v>Delay</v>
      </c>
      <c r="V2470" s="7">
        <f>Ecommerce_Sales[[#This Row],[Profit]]/Ecommerce_Sales[[#This Row],[Total_Price]]</f>
        <v>0.15002727768685215</v>
      </c>
      <c r="W2470" s="3">
        <v>275</v>
      </c>
      <c r="X2470" s="3"/>
    </row>
    <row r="2471" spans="1:24" x14ac:dyDescent="0.25">
      <c r="A2471" s="1" t="s">
        <v>7545</v>
      </c>
      <c r="B2471" s="1" t="s">
        <v>1459</v>
      </c>
      <c r="C2471" s="1" t="s">
        <v>1460</v>
      </c>
      <c r="D2471" s="1" t="s">
        <v>6352</v>
      </c>
      <c r="E2471" s="1" t="s">
        <v>1961</v>
      </c>
      <c r="F2471" s="2">
        <v>44969</v>
      </c>
      <c r="G2471" s="2">
        <v>44976</v>
      </c>
      <c r="H2471" s="2" t="str">
        <f>TEXT(Ecommerce_Sales[[#This Row],[Order_Date]],"mmmm")</f>
        <v>February</v>
      </c>
      <c r="I2471" s="2" t="str">
        <f>TEXT(Ecommerce_Sales[[#This Row],[Order_Date]],"yyyy")</f>
        <v>2023</v>
      </c>
      <c r="J2471" s="2" t="str">
        <f>TEXT(Ecommerce_Sales[[#This Row],[Order_Date]],"mmmm")</f>
        <v>February</v>
      </c>
      <c r="K2471" s="1" t="s">
        <v>1947</v>
      </c>
      <c r="L2471" s="1" t="s">
        <v>7546</v>
      </c>
      <c r="M2471" s="1" t="s">
        <v>2065</v>
      </c>
      <c r="N2471" s="1" t="s">
        <v>1978</v>
      </c>
      <c r="O2471" s="3">
        <v>39</v>
      </c>
      <c r="P2471">
        <v>2</v>
      </c>
      <c r="Q2471" s="3">
        <v>79</v>
      </c>
      <c r="R2471" s="1" t="s">
        <v>2008</v>
      </c>
      <c r="S2471" s="3">
        <v>4</v>
      </c>
      <c r="T2471">
        <v>5</v>
      </c>
      <c r="U2471" t="str">
        <f>IF(Ecommerce_Sales[[#This Row],[Delivery_Time_Days]]&gt;7,"Delay",IF(Ecommerce_Sales[[#This Row],[Delivery_Time_Days]] = 0,"No delivery",IF(Ecommerce_Sales[[#This Row],[Delivery_Time_Days]]&lt;=7,"On-time")))</f>
        <v>On-time</v>
      </c>
      <c r="V2471" s="7">
        <f>Ecommerce_Sales[[#This Row],[Profit]]/Ecommerce_Sales[[#This Row],[Total_Price]]</f>
        <v>0.35443037974683544</v>
      </c>
      <c r="W2471" s="3">
        <v>28</v>
      </c>
      <c r="X2471" s="3"/>
    </row>
    <row r="2472" spans="1:24" x14ac:dyDescent="0.25">
      <c r="A2472" s="1" t="s">
        <v>7547</v>
      </c>
      <c r="B2472" s="1" t="s">
        <v>1814</v>
      </c>
      <c r="C2472" s="1" t="s">
        <v>1815</v>
      </c>
      <c r="D2472" s="1" t="s">
        <v>7548</v>
      </c>
      <c r="E2472" s="1" t="s">
        <v>1996</v>
      </c>
      <c r="F2472" s="2">
        <v>45202</v>
      </c>
      <c r="G2472" s="2">
        <v>45353</v>
      </c>
      <c r="H2472" s="2" t="str">
        <f>TEXT(Ecommerce_Sales[[#This Row],[Order_Date]],"mmmm")</f>
        <v>March</v>
      </c>
      <c r="I2472" s="2" t="str">
        <f>TEXT(Ecommerce_Sales[[#This Row],[Order_Date]],"yyyy")</f>
        <v>2024</v>
      </c>
      <c r="J2472" s="2" t="str">
        <f>TEXT(Ecommerce_Sales[[#This Row],[Order_Date]],"mmmm")</f>
        <v>March</v>
      </c>
      <c r="K2472" s="1" t="s">
        <v>1986</v>
      </c>
      <c r="L2472" s="1" t="s">
        <v>7549</v>
      </c>
      <c r="M2472" s="1" t="s">
        <v>1988</v>
      </c>
      <c r="N2472" s="1" t="s">
        <v>1989</v>
      </c>
      <c r="O2472" s="3">
        <v>714</v>
      </c>
      <c r="P2472">
        <v>1</v>
      </c>
      <c r="Q2472" s="3">
        <v>714</v>
      </c>
      <c r="R2472" s="1" t="s">
        <v>1958</v>
      </c>
      <c r="S2472" s="3">
        <v>59</v>
      </c>
      <c r="U2472" t="str">
        <f>IF(Ecommerce_Sales[[#This Row],[Delivery_Time_Days]]&gt;7,"Delay",IF(Ecommerce_Sales[[#This Row],[Delivery_Time_Days]] = 0,"No delivery",IF(Ecommerce_Sales[[#This Row],[Delivery_Time_Days]]&lt;=7,"On-time")))</f>
        <v>No delivery</v>
      </c>
      <c r="V2472" s="7">
        <f>Ecommerce_Sales[[#This Row],[Profit]]/Ecommerce_Sales[[#This Row],[Total_Price]]</f>
        <v>0.25070028011204482</v>
      </c>
      <c r="W2472" s="3">
        <v>179</v>
      </c>
      <c r="X2472" s="3"/>
    </row>
    <row r="2473" spans="1:24" x14ac:dyDescent="0.25">
      <c r="A2473" s="1" t="s">
        <v>7550</v>
      </c>
      <c r="B2473" s="1" t="s">
        <v>128</v>
      </c>
      <c r="C2473" s="1" t="s">
        <v>129</v>
      </c>
      <c r="D2473" s="1" t="s">
        <v>3002</v>
      </c>
      <c r="E2473" s="1" t="s">
        <v>1946</v>
      </c>
      <c r="F2473" s="2">
        <v>45373</v>
      </c>
      <c r="G2473" s="2">
        <v>45428</v>
      </c>
      <c r="H2473" s="2" t="str">
        <f>TEXT(Ecommerce_Sales[[#This Row],[Order_Date]],"mmmm")</f>
        <v>May</v>
      </c>
      <c r="I2473" s="2" t="str">
        <f>TEXT(Ecommerce_Sales[[#This Row],[Order_Date]],"yyyy")</f>
        <v>2024</v>
      </c>
      <c r="J2473" s="2" t="str">
        <f>TEXT(Ecommerce_Sales[[#This Row],[Order_Date]],"mmmm")</f>
        <v>May</v>
      </c>
      <c r="K2473" s="1" t="s">
        <v>1947</v>
      </c>
      <c r="L2473" s="1" t="s">
        <v>5244</v>
      </c>
      <c r="M2473" s="1" t="s">
        <v>2104</v>
      </c>
      <c r="N2473" s="1" t="s">
        <v>1978</v>
      </c>
      <c r="O2473" s="3">
        <v>1022</v>
      </c>
      <c r="P2473">
        <v>4</v>
      </c>
      <c r="Q2473" s="3">
        <v>4087</v>
      </c>
      <c r="R2473" s="1" t="s">
        <v>1951</v>
      </c>
      <c r="S2473" s="3">
        <v>357</v>
      </c>
      <c r="T2473">
        <v>6</v>
      </c>
      <c r="U2473" t="str">
        <f>IF(Ecommerce_Sales[[#This Row],[Delivery_Time_Days]]&gt;7,"Delay",IF(Ecommerce_Sales[[#This Row],[Delivery_Time_Days]] = 0,"No delivery",IF(Ecommerce_Sales[[#This Row],[Delivery_Time_Days]]&lt;=7,"On-time")))</f>
        <v>On-time</v>
      </c>
      <c r="V2473" s="7">
        <f>Ecommerce_Sales[[#This Row],[Profit]]/Ecommerce_Sales[[#This Row],[Total_Price]]</f>
        <v>0.34988989478835331</v>
      </c>
      <c r="W2473" s="3">
        <v>1430</v>
      </c>
      <c r="X2473" s="3"/>
    </row>
    <row r="2474" spans="1:24" x14ac:dyDescent="0.25">
      <c r="A2474" s="1" t="s">
        <v>7551</v>
      </c>
      <c r="B2474" s="1" t="s">
        <v>745</v>
      </c>
      <c r="C2474" s="1" t="s">
        <v>746</v>
      </c>
      <c r="D2474" s="1" t="s">
        <v>7552</v>
      </c>
      <c r="E2474" s="1" t="s">
        <v>1946</v>
      </c>
      <c r="F2474" s="2">
        <v>45212</v>
      </c>
      <c r="G2474" s="2">
        <v>45623</v>
      </c>
      <c r="H2474" s="2" t="str">
        <f>TEXT(Ecommerce_Sales[[#This Row],[Order_Date]],"mmmm")</f>
        <v>November</v>
      </c>
      <c r="I2474" s="2" t="str">
        <f>TEXT(Ecommerce_Sales[[#This Row],[Order_Date]],"yyyy")</f>
        <v>2024</v>
      </c>
      <c r="J2474" s="2" t="str">
        <f>TEXT(Ecommerce_Sales[[#This Row],[Order_Date]],"mmmm")</f>
        <v>November</v>
      </c>
      <c r="K2474" s="1" t="s">
        <v>1947</v>
      </c>
      <c r="L2474" s="1" t="s">
        <v>7553</v>
      </c>
      <c r="M2474" s="1" t="s">
        <v>2002</v>
      </c>
      <c r="N2474" s="1" t="s">
        <v>1989</v>
      </c>
      <c r="O2474" s="3">
        <v>391</v>
      </c>
      <c r="P2474">
        <v>7</v>
      </c>
      <c r="Q2474" s="3">
        <v>2737</v>
      </c>
      <c r="R2474" s="1" t="s">
        <v>1951</v>
      </c>
      <c r="S2474" s="3">
        <v>172</v>
      </c>
      <c r="T2474">
        <v>2</v>
      </c>
      <c r="U2474" t="str">
        <f>IF(Ecommerce_Sales[[#This Row],[Delivery_Time_Days]]&gt;7,"Delay",IF(Ecommerce_Sales[[#This Row],[Delivery_Time_Days]] = 0,"No delivery",IF(Ecommerce_Sales[[#This Row],[Delivery_Time_Days]]&lt;=7,"On-time")))</f>
        <v>On-time</v>
      </c>
      <c r="V2474" s="7">
        <f>Ecommerce_Sales[[#This Row],[Profit]]/Ecommerce_Sales[[#This Row],[Total_Price]]</f>
        <v>0.24990865911582025</v>
      </c>
      <c r="W2474" s="3">
        <v>684</v>
      </c>
      <c r="X2474" s="3"/>
    </row>
    <row r="2475" spans="1:24" x14ac:dyDescent="0.25">
      <c r="A2475" s="1" t="s">
        <v>7554</v>
      </c>
      <c r="B2475" s="1" t="s">
        <v>326</v>
      </c>
      <c r="C2475" s="1" t="s">
        <v>327</v>
      </c>
      <c r="D2475" s="1" t="s">
        <v>2115</v>
      </c>
      <c r="E2475" s="1" t="s">
        <v>1966</v>
      </c>
      <c r="F2475" s="2">
        <v>45138</v>
      </c>
      <c r="G2475" s="2">
        <v>45444</v>
      </c>
      <c r="H2475" s="2" t="str">
        <f>TEXT(Ecommerce_Sales[[#This Row],[Order_Date]],"mmmm")</f>
        <v>June</v>
      </c>
      <c r="I2475" s="2" t="str">
        <f>TEXT(Ecommerce_Sales[[#This Row],[Order_Date]],"yyyy")</f>
        <v>2024</v>
      </c>
      <c r="J2475" s="2" t="str">
        <f>TEXT(Ecommerce_Sales[[#This Row],[Order_Date]],"mmmm")</f>
        <v>June</v>
      </c>
      <c r="K2475" s="1" t="s">
        <v>1947</v>
      </c>
      <c r="L2475" s="1" t="s">
        <v>7555</v>
      </c>
      <c r="M2475" s="1" t="s">
        <v>2104</v>
      </c>
      <c r="N2475" s="1" t="s">
        <v>1978</v>
      </c>
      <c r="O2475" s="3">
        <v>1124</v>
      </c>
      <c r="P2475">
        <v>6</v>
      </c>
      <c r="Q2475" s="3">
        <v>6743</v>
      </c>
      <c r="R2475" s="1" t="s">
        <v>1958</v>
      </c>
      <c r="S2475" s="3">
        <v>687</v>
      </c>
      <c r="T2475">
        <v>2</v>
      </c>
      <c r="U2475" t="str">
        <f>IF(Ecommerce_Sales[[#This Row],[Delivery_Time_Days]]&gt;7,"Delay",IF(Ecommerce_Sales[[#This Row],[Delivery_Time_Days]] = 0,"No delivery",IF(Ecommerce_Sales[[#This Row],[Delivery_Time_Days]]&lt;=7,"On-time")))</f>
        <v>On-time</v>
      </c>
      <c r="V2475" s="7">
        <f>Ecommerce_Sales[[#This Row],[Profit]]/Ecommerce_Sales[[#This Row],[Total_Price]]</f>
        <v>0.34999258490286222</v>
      </c>
      <c r="W2475" s="3">
        <v>2360</v>
      </c>
      <c r="X2475" s="3"/>
    </row>
    <row r="2476" spans="1:24" x14ac:dyDescent="0.25">
      <c r="A2476" s="1" t="s">
        <v>7556</v>
      </c>
      <c r="B2476" s="1" t="s">
        <v>180</v>
      </c>
      <c r="C2476" s="1" t="s">
        <v>181</v>
      </c>
      <c r="D2476" s="1" t="s">
        <v>4959</v>
      </c>
      <c r="E2476" s="1" t="s">
        <v>1981</v>
      </c>
      <c r="F2476" s="2">
        <v>45319</v>
      </c>
      <c r="G2476" s="2">
        <v>45632</v>
      </c>
      <c r="H2476" s="2" t="str">
        <f>TEXT(Ecommerce_Sales[[#This Row],[Order_Date]],"mmmm")</f>
        <v>December</v>
      </c>
      <c r="I2476" s="2" t="str">
        <f>TEXT(Ecommerce_Sales[[#This Row],[Order_Date]],"yyyy")</f>
        <v>2024</v>
      </c>
      <c r="J2476" s="2" t="str">
        <f>TEXT(Ecommerce_Sales[[#This Row],[Order_Date]],"mmmm")</f>
        <v>December</v>
      </c>
      <c r="K2476" s="1" t="s">
        <v>1947</v>
      </c>
      <c r="L2476" s="1" t="s">
        <v>7557</v>
      </c>
      <c r="M2476" s="1" t="s">
        <v>1998</v>
      </c>
      <c r="N2476" s="1" t="s">
        <v>1973</v>
      </c>
      <c r="O2476" s="3">
        <v>668</v>
      </c>
      <c r="P2476">
        <v>10</v>
      </c>
      <c r="Q2476" s="3">
        <v>6682</v>
      </c>
      <c r="R2476" s="1" t="s">
        <v>2012</v>
      </c>
      <c r="S2476" s="3">
        <v>996</v>
      </c>
      <c r="T2476">
        <v>2</v>
      </c>
      <c r="U2476" t="str">
        <f>IF(Ecommerce_Sales[[#This Row],[Delivery_Time_Days]]&gt;7,"Delay",IF(Ecommerce_Sales[[#This Row],[Delivery_Time_Days]] = 0,"No delivery",IF(Ecommerce_Sales[[#This Row],[Delivery_Time_Days]]&lt;=7,"On-time")))</f>
        <v>On-time</v>
      </c>
      <c r="V2476" s="7">
        <f>Ecommerce_Sales[[#This Row],[Profit]]/Ecommerce_Sales[[#This Row],[Total_Price]]</f>
        <v>0.29991020652499251</v>
      </c>
      <c r="W2476" s="3">
        <v>2004</v>
      </c>
      <c r="X2476" s="3"/>
    </row>
    <row r="2477" spans="1:24" x14ac:dyDescent="0.25">
      <c r="A2477" s="1" t="s">
        <v>7558</v>
      </c>
      <c r="B2477" s="1" t="s">
        <v>1179</v>
      </c>
      <c r="C2477" s="1" t="s">
        <v>1180</v>
      </c>
      <c r="D2477" s="1" t="s">
        <v>3583</v>
      </c>
      <c r="E2477" s="1" t="s">
        <v>1966</v>
      </c>
      <c r="F2477" s="2">
        <v>45487</v>
      </c>
      <c r="G2477" s="2">
        <v>45242</v>
      </c>
      <c r="H2477" s="2" t="str">
        <f>TEXT(Ecommerce_Sales[[#This Row],[Order_Date]],"mmmm")</f>
        <v>November</v>
      </c>
      <c r="I2477" s="2" t="str">
        <f>TEXT(Ecommerce_Sales[[#This Row],[Order_Date]],"yyyy")</f>
        <v>2023</v>
      </c>
      <c r="J2477" s="2" t="str">
        <f>TEXT(Ecommerce_Sales[[#This Row],[Order_Date]],"mmmm")</f>
        <v>November</v>
      </c>
      <c r="K2477" s="1" t="s">
        <v>1947</v>
      </c>
      <c r="L2477" s="1" t="s">
        <v>3360</v>
      </c>
      <c r="M2477" s="1" t="s">
        <v>2072</v>
      </c>
      <c r="N2477" s="1" t="s">
        <v>1950</v>
      </c>
      <c r="O2477" s="3">
        <v>1468</v>
      </c>
      <c r="P2477">
        <v>3</v>
      </c>
      <c r="Q2477" s="3">
        <v>4403</v>
      </c>
      <c r="R2477" s="1" t="s">
        <v>2008</v>
      </c>
      <c r="S2477" s="3">
        <v>273</v>
      </c>
      <c r="T2477">
        <v>6</v>
      </c>
      <c r="U2477" t="str">
        <f>IF(Ecommerce_Sales[[#This Row],[Delivery_Time_Days]]&gt;7,"Delay",IF(Ecommerce_Sales[[#This Row],[Delivery_Time_Days]] = 0,"No delivery",IF(Ecommerce_Sales[[#This Row],[Delivery_Time_Days]]&lt;=7,"On-time")))</f>
        <v>On-time</v>
      </c>
      <c r="V2477" s="7">
        <f>Ecommerce_Sales[[#This Row],[Profit]]/Ecommerce_Sales[[#This Row],[Total_Price]]</f>
        <v>0.39995457642516469</v>
      </c>
      <c r="W2477" s="3">
        <v>1761</v>
      </c>
      <c r="X2477" s="3"/>
    </row>
    <row r="2478" spans="1:24" x14ac:dyDescent="0.25">
      <c r="A2478" s="1" t="s">
        <v>7559</v>
      </c>
      <c r="B2478" s="1" t="s">
        <v>490</v>
      </c>
      <c r="C2478" s="1" t="s">
        <v>491</v>
      </c>
      <c r="D2478" s="1" t="s">
        <v>2497</v>
      </c>
      <c r="E2478" s="1" t="s">
        <v>2005</v>
      </c>
      <c r="F2478" s="2">
        <v>45349</v>
      </c>
      <c r="G2478" s="2">
        <v>45056</v>
      </c>
      <c r="H2478" s="2" t="str">
        <f>TEXT(Ecommerce_Sales[[#This Row],[Order_Date]],"mmmm")</f>
        <v>May</v>
      </c>
      <c r="I2478" s="2" t="str">
        <f>TEXT(Ecommerce_Sales[[#This Row],[Order_Date]],"yyyy")</f>
        <v>2023</v>
      </c>
      <c r="J2478" s="2" t="str">
        <f>TEXT(Ecommerce_Sales[[#This Row],[Order_Date]],"mmmm")</f>
        <v>May</v>
      </c>
      <c r="K2478" s="1" t="s">
        <v>1947</v>
      </c>
      <c r="L2478" s="1" t="s">
        <v>7560</v>
      </c>
      <c r="M2478" s="1" t="s">
        <v>1968</v>
      </c>
      <c r="N2478" s="1" t="s">
        <v>1957</v>
      </c>
      <c r="O2478" s="3">
        <v>137</v>
      </c>
      <c r="P2478">
        <v>3</v>
      </c>
      <c r="Q2478" s="3">
        <v>410</v>
      </c>
      <c r="R2478" s="1" t="s">
        <v>1958</v>
      </c>
      <c r="S2478" s="3">
        <v>52</v>
      </c>
      <c r="T2478">
        <v>6</v>
      </c>
      <c r="U2478" t="str">
        <f>IF(Ecommerce_Sales[[#This Row],[Delivery_Time_Days]]&gt;7,"Delay",IF(Ecommerce_Sales[[#This Row],[Delivery_Time_Days]] = 0,"No delivery",IF(Ecommerce_Sales[[#This Row],[Delivery_Time_Days]]&lt;=7,"On-time")))</f>
        <v>On-time</v>
      </c>
      <c r="V2478" s="7">
        <f>Ecommerce_Sales[[#This Row],[Profit]]/Ecommerce_Sales[[#This Row],[Total_Price]]</f>
        <v>0.15121951219512195</v>
      </c>
      <c r="W2478" s="3">
        <v>62</v>
      </c>
      <c r="X2478" s="3"/>
    </row>
    <row r="2479" spans="1:24" x14ac:dyDescent="0.25">
      <c r="A2479" s="1" t="s">
        <v>7561</v>
      </c>
      <c r="B2479" s="1" t="s">
        <v>1308</v>
      </c>
      <c r="C2479" s="1" t="s">
        <v>1309</v>
      </c>
      <c r="D2479" s="1" t="s">
        <v>7045</v>
      </c>
      <c r="E2479" s="1" t="s">
        <v>1966</v>
      </c>
      <c r="F2479" s="2">
        <v>45018</v>
      </c>
      <c r="G2479" s="2">
        <v>45170</v>
      </c>
      <c r="H2479" s="2" t="str">
        <f>TEXT(Ecommerce_Sales[[#This Row],[Order_Date]],"mmmm")</f>
        <v>September</v>
      </c>
      <c r="I2479" s="2" t="str">
        <f>TEXT(Ecommerce_Sales[[#This Row],[Order_Date]],"yyyy")</f>
        <v>2023</v>
      </c>
      <c r="J2479" s="2" t="str">
        <f>TEXT(Ecommerce_Sales[[#This Row],[Order_Date]],"mmmm")</f>
        <v>September</v>
      </c>
      <c r="K2479" s="1" t="s">
        <v>1947</v>
      </c>
      <c r="L2479" s="1" t="s">
        <v>7562</v>
      </c>
      <c r="M2479" s="1" t="s">
        <v>2043</v>
      </c>
      <c r="N2479" s="1" t="s">
        <v>1989</v>
      </c>
      <c r="O2479" s="3">
        <v>396</v>
      </c>
      <c r="P2479">
        <v>5</v>
      </c>
      <c r="Q2479" s="3">
        <v>1981</v>
      </c>
      <c r="R2479" s="1" t="s">
        <v>2008</v>
      </c>
      <c r="S2479" s="3">
        <v>173</v>
      </c>
      <c r="T2479">
        <v>6</v>
      </c>
      <c r="U2479" t="str">
        <f>IF(Ecommerce_Sales[[#This Row],[Delivery_Time_Days]]&gt;7,"Delay",IF(Ecommerce_Sales[[#This Row],[Delivery_Time_Days]] = 0,"No delivery",IF(Ecommerce_Sales[[#This Row],[Delivery_Time_Days]]&lt;=7,"On-time")))</f>
        <v>On-time</v>
      </c>
      <c r="V2479" s="7">
        <f>Ecommerce_Sales[[#This Row],[Profit]]/Ecommerce_Sales[[#This Row],[Total_Price]]</f>
        <v>0.24987380111055021</v>
      </c>
      <c r="W2479" s="3">
        <v>495</v>
      </c>
      <c r="X2479" s="3"/>
    </row>
    <row r="2480" spans="1:24" x14ac:dyDescent="0.25">
      <c r="A2480" s="1" t="s">
        <v>7563</v>
      </c>
      <c r="B2480" s="1" t="s">
        <v>52</v>
      </c>
      <c r="C2480" s="1" t="s">
        <v>53</v>
      </c>
      <c r="D2480" s="1" t="s">
        <v>2249</v>
      </c>
      <c r="E2480" s="1" t="s">
        <v>1996</v>
      </c>
      <c r="F2480" s="2">
        <v>45460</v>
      </c>
      <c r="G2480" s="2">
        <v>45645</v>
      </c>
      <c r="H2480" s="2" t="str">
        <f>TEXT(Ecommerce_Sales[[#This Row],[Order_Date]],"mmmm")</f>
        <v>December</v>
      </c>
      <c r="I2480" s="2" t="str">
        <f>TEXT(Ecommerce_Sales[[#This Row],[Order_Date]],"yyyy")</f>
        <v>2024</v>
      </c>
      <c r="J2480" s="2" t="str">
        <f>TEXT(Ecommerce_Sales[[#This Row],[Order_Date]],"mmmm")</f>
        <v>December</v>
      </c>
      <c r="K2480" s="1" t="s">
        <v>1947</v>
      </c>
      <c r="L2480" s="1" t="s">
        <v>3565</v>
      </c>
      <c r="M2480" s="1" t="s">
        <v>1998</v>
      </c>
      <c r="N2480" s="1" t="s">
        <v>1973</v>
      </c>
      <c r="O2480" s="3">
        <v>1224</v>
      </c>
      <c r="P2480">
        <v>6</v>
      </c>
      <c r="Q2480" s="3">
        <v>7343</v>
      </c>
      <c r="R2480" s="1" t="s">
        <v>1958</v>
      </c>
      <c r="S2480" s="3">
        <v>782</v>
      </c>
      <c r="T2480">
        <v>7</v>
      </c>
      <c r="U2480" t="str">
        <f>IF(Ecommerce_Sales[[#This Row],[Delivery_Time_Days]]&gt;7,"Delay",IF(Ecommerce_Sales[[#This Row],[Delivery_Time_Days]] = 0,"No delivery",IF(Ecommerce_Sales[[#This Row],[Delivery_Time_Days]]&lt;=7,"On-time")))</f>
        <v>On-time</v>
      </c>
      <c r="V2480" s="7">
        <f>Ecommerce_Sales[[#This Row],[Profit]]/Ecommerce_Sales[[#This Row],[Total_Price]]</f>
        <v>0.30001361841209317</v>
      </c>
      <c r="W2480" s="3">
        <v>2203</v>
      </c>
      <c r="X2480" s="3"/>
    </row>
    <row r="2481" spans="1:24" x14ac:dyDescent="0.25">
      <c r="A2481" s="1" t="s">
        <v>7564</v>
      </c>
      <c r="B2481" s="1" t="s">
        <v>1806</v>
      </c>
      <c r="C2481" s="1" t="s">
        <v>1807</v>
      </c>
      <c r="D2481" s="1" t="s">
        <v>7423</v>
      </c>
      <c r="E2481" s="1" t="s">
        <v>1946</v>
      </c>
      <c r="F2481" s="2">
        <v>45198</v>
      </c>
      <c r="G2481" s="2">
        <v>45229</v>
      </c>
      <c r="H2481" s="2" t="str">
        <f>TEXT(Ecommerce_Sales[[#This Row],[Order_Date]],"mmmm")</f>
        <v>October</v>
      </c>
      <c r="I2481" s="2" t="str">
        <f>TEXT(Ecommerce_Sales[[#This Row],[Order_Date]],"yyyy")</f>
        <v>2023</v>
      </c>
      <c r="J2481" s="2" t="str">
        <f>TEXT(Ecommerce_Sales[[#This Row],[Order_Date]],"mmmm")</f>
        <v>October</v>
      </c>
      <c r="K2481" s="1" t="s">
        <v>1992</v>
      </c>
      <c r="L2481" s="1" t="s">
        <v>7565</v>
      </c>
      <c r="M2481" s="1" t="s">
        <v>2065</v>
      </c>
      <c r="N2481" s="1" t="s">
        <v>1978</v>
      </c>
      <c r="O2481" s="3">
        <v>125</v>
      </c>
      <c r="P2481">
        <v>6</v>
      </c>
      <c r="Q2481" s="3">
        <v>747</v>
      </c>
      <c r="R2481" s="1" t="s">
        <v>1958</v>
      </c>
      <c r="S2481" s="3">
        <v>55</v>
      </c>
      <c r="U2481" t="str">
        <f>IF(Ecommerce_Sales[[#This Row],[Delivery_Time_Days]]&gt;7,"Delay",IF(Ecommerce_Sales[[#This Row],[Delivery_Time_Days]] = 0,"No delivery",IF(Ecommerce_Sales[[#This Row],[Delivery_Time_Days]]&lt;=7,"On-time")))</f>
        <v>No delivery</v>
      </c>
      <c r="V2481" s="7">
        <f>Ecommerce_Sales[[#This Row],[Profit]]/Ecommerce_Sales[[#This Row],[Total_Price]]</f>
        <v>0.3507362784471218</v>
      </c>
      <c r="W2481" s="3">
        <v>262</v>
      </c>
      <c r="X2481" s="3"/>
    </row>
    <row r="2482" spans="1:24" x14ac:dyDescent="0.25">
      <c r="A2482" s="1" t="s">
        <v>7566</v>
      </c>
      <c r="B2482" s="1" t="s">
        <v>585</v>
      </c>
      <c r="C2482" s="1" t="s">
        <v>586</v>
      </c>
      <c r="D2482" s="1" t="s">
        <v>3824</v>
      </c>
      <c r="E2482" s="1" t="s">
        <v>1966</v>
      </c>
      <c r="F2482" s="2">
        <v>45193</v>
      </c>
      <c r="G2482" s="2">
        <v>45597</v>
      </c>
      <c r="H2482" s="2" t="str">
        <f>TEXT(Ecommerce_Sales[[#This Row],[Order_Date]],"mmmm")</f>
        <v>November</v>
      </c>
      <c r="I2482" s="2" t="str">
        <f>TEXT(Ecommerce_Sales[[#This Row],[Order_Date]],"yyyy")</f>
        <v>2024</v>
      </c>
      <c r="J2482" s="2" t="str">
        <f>TEXT(Ecommerce_Sales[[#This Row],[Order_Date]],"mmmm")</f>
        <v>November</v>
      </c>
      <c r="K2482" s="1" t="s">
        <v>1947</v>
      </c>
      <c r="L2482" s="1" t="s">
        <v>7567</v>
      </c>
      <c r="M2482" s="1" t="s">
        <v>1963</v>
      </c>
      <c r="N2482" s="1" t="s">
        <v>1957</v>
      </c>
      <c r="O2482" s="3">
        <v>972</v>
      </c>
      <c r="P2482">
        <v>3</v>
      </c>
      <c r="Q2482" s="3">
        <v>2916</v>
      </c>
      <c r="R2482" s="1" t="s">
        <v>1958</v>
      </c>
      <c r="S2482" s="3">
        <v>253</v>
      </c>
      <c r="T2482">
        <v>9</v>
      </c>
      <c r="U2482" t="str">
        <f>IF(Ecommerce_Sales[[#This Row],[Delivery_Time_Days]]&gt;7,"Delay",IF(Ecommerce_Sales[[#This Row],[Delivery_Time_Days]] = 0,"No delivery",IF(Ecommerce_Sales[[#This Row],[Delivery_Time_Days]]&lt;=7,"On-time")))</f>
        <v>Delay</v>
      </c>
      <c r="V2482" s="7">
        <f>Ecommerce_Sales[[#This Row],[Profit]]/Ecommerce_Sales[[#This Row],[Total_Price]]</f>
        <v>0.14986282578875171</v>
      </c>
      <c r="W2482" s="3">
        <v>437</v>
      </c>
      <c r="X2482" s="3"/>
    </row>
    <row r="2483" spans="1:24" x14ac:dyDescent="0.25">
      <c r="A2483" s="1" t="s">
        <v>7568</v>
      </c>
      <c r="B2483" s="1" t="s">
        <v>1904</v>
      </c>
      <c r="C2483" s="1" t="s">
        <v>1905</v>
      </c>
      <c r="D2483" s="1" t="s">
        <v>5456</v>
      </c>
      <c r="E2483" s="1" t="s">
        <v>2005</v>
      </c>
      <c r="F2483" s="2">
        <v>45586</v>
      </c>
      <c r="G2483" s="2">
        <v>45250</v>
      </c>
      <c r="H2483" s="2" t="str">
        <f>TEXT(Ecommerce_Sales[[#This Row],[Order_Date]],"mmmm")</f>
        <v>November</v>
      </c>
      <c r="I2483" s="2" t="str">
        <f>TEXT(Ecommerce_Sales[[#This Row],[Order_Date]],"yyyy")</f>
        <v>2023</v>
      </c>
      <c r="J2483" s="2" t="str">
        <f>TEXT(Ecommerce_Sales[[#This Row],[Order_Date]],"mmmm")</f>
        <v>November</v>
      </c>
      <c r="K2483" s="1" t="s">
        <v>1947</v>
      </c>
      <c r="L2483" s="1" t="s">
        <v>7569</v>
      </c>
      <c r="M2483" s="1" t="s">
        <v>2043</v>
      </c>
      <c r="N2483" s="1" t="s">
        <v>1989</v>
      </c>
      <c r="O2483" s="3">
        <v>1066</v>
      </c>
      <c r="P2483">
        <v>1</v>
      </c>
      <c r="Q2483" s="3">
        <v>1066</v>
      </c>
      <c r="R2483" s="1" t="s">
        <v>1951</v>
      </c>
      <c r="S2483" s="3">
        <v>62</v>
      </c>
      <c r="T2483">
        <v>7</v>
      </c>
      <c r="U2483" t="str">
        <f>IF(Ecommerce_Sales[[#This Row],[Delivery_Time_Days]]&gt;7,"Delay",IF(Ecommerce_Sales[[#This Row],[Delivery_Time_Days]] = 0,"No delivery",IF(Ecommerce_Sales[[#This Row],[Delivery_Time_Days]]&lt;=7,"On-time")))</f>
        <v>On-time</v>
      </c>
      <c r="V2483" s="7">
        <f>Ecommerce_Sales[[#This Row],[Profit]]/Ecommerce_Sales[[#This Row],[Total_Price]]</f>
        <v>0.24953095684803001</v>
      </c>
      <c r="W2483" s="3">
        <v>266</v>
      </c>
      <c r="X2483" s="3"/>
    </row>
    <row r="2484" spans="1:24" x14ac:dyDescent="0.25">
      <c r="A2484" s="1" t="s">
        <v>7570</v>
      </c>
      <c r="B2484" s="1" t="s">
        <v>174</v>
      </c>
      <c r="C2484" s="1" t="s">
        <v>175</v>
      </c>
      <c r="D2484" s="1" t="s">
        <v>5232</v>
      </c>
      <c r="E2484" s="1" t="s">
        <v>1954</v>
      </c>
      <c r="F2484" s="2">
        <v>45520</v>
      </c>
      <c r="G2484" s="2">
        <v>45267</v>
      </c>
      <c r="H2484" s="2" t="str">
        <f>TEXT(Ecommerce_Sales[[#This Row],[Order_Date]],"mmmm")</f>
        <v>December</v>
      </c>
      <c r="I2484" s="2" t="str">
        <f>TEXT(Ecommerce_Sales[[#This Row],[Order_Date]],"yyyy")</f>
        <v>2023</v>
      </c>
      <c r="J2484" s="2" t="str">
        <f>TEXT(Ecommerce_Sales[[#This Row],[Order_Date]],"mmmm")</f>
        <v>December</v>
      </c>
      <c r="K2484" s="1" t="s">
        <v>1947</v>
      </c>
      <c r="L2484" s="1" t="s">
        <v>7571</v>
      </c>
      <c r="M2484" s="1" t="s">
        <v>2058</v>
      </c>
      <c r="N2484" s="1" t="s">
        <v>1950</v>
      </c>
      <c r="O2484" s="3">
        <v>1341</v>
      </c>
      <c r="P2484">
        <v>2</v>
      </c>
      <c r="Q2484" s="3">
        <v>2681</v>
      </c>
      <c r="R2484" s="1" t="s">
        <v>1958</v>
      </c>
      <c r="S2484" s="3">
        <v>157</v>
      </c>
      <c r="T2484">
        <v>3</v>
      </c>
      <c r="U2484" t="str">
        <f>IF(Ecommerce_Sales[[#This Row],[Delivery_Time_Days]]&gt;7,"Delay",IF(Ecommerce_Sales[[#This Row],[Delivery_Time_Days]] = 0,"No delivery",IF(Ecommerce_Sales[[#This Row],[Delivery_Time_Days]]&lt;=7,"On-time")))</f>
        <v>On-time</v>
      </c>
      <c r="V2484" s="7">
        <f>Ecommerce_Sales[[#This Row],[Profit]]/Ecommerce_Sales[[#This Row],[Total_Price]]</f>
        <v>0.40022379709063782</v>
      </c>
      <c r="W2484" s="3">
        <v>1073</v>
      </c>
      <c r="X2484" s="3"/>
    </row>
    <row r="2485" spans="1:24" x14ac:dyDescent="0.25">
      <c r="A2485" s="1" t="s">
        <v>7572</v>
      </c>
      <c r="B2485" s="1" t="s">
        <v>1381</v>
      </c>
      <c r="C2485" s="1" t="s">
        <v>1382</v>
      </c>
      <c r="D2485" s="1" t="s">
        <v>6915</v>
      </c>
      <c r="E2485" s="1" t="s">
        <v>1966</v>
      </c>
      <c r="F2485" s="2">
        <v>44980</v>
      </c>
      <c r="G2485" s="2">
        <v>45148</v>
      </c>
      <c r="H2485" s="2" t="str">
        <f>TEXT(Ecommerce_Sales[[#This Row],[Order_Date]],"mmmm")</f>
        <v>August</v>
      </c>
      <c r="I2485" s="2" t="str">
        <f>TEXT(Ecommerce_Sales[[#This Row],[Order_Date]],"yyyy")</f>
        <v>2023</v>
      </c>
      <c r="J2485" s="2" t="str">
        <f>TEXT(Ecommerce_Sales[[#This Row],[Order_Date]],"mmmm")</f>
        <v>August</v>
      </c>
      <c r="K2485" s="1" t="s">
        <v>1947</v>
      </c>
      <c r="L2485" s="1" t="s">
        <v>7573</v>
      </c>
      <c r="M2485" s="1" t="s">
        <v>2002</v>
      </c>
      <c r="N2485" s="1" t="s">
        <v>1989</v>
      </c>
      <c r="O2485" s="3">
        <v>1172</v>
      </c>
      <c r="P2485">
        <v>6</v>
      </c>
      <c r="Q2485" s="3">
        <v>7031</v>
      </c>
      <c r="R2485" s="1" t="s">
        <v>1958</v>
      </c>
      <c r="S2485" s="3">
        <v>638</v>
      </c>
      <c r="T2485">
        <v>5</v>
      </c>
      <c r="U2485" t="str">
        <f>IF(Ecommerce_Sales[[#This Row],[Delivery_Time_Days]]&gt;7,"Delay",IF(Ecommerce_Sales[[#This Row],[Delivery_Time_Days]] = 0,"No delivery",IF(Ecommerce_Sales[[#This Row],[Delivery_Time_Days]]&lt;=7,"On-time")))</f>
        <v>On-time</v>
      </c>
      <c r="V2485" s="7">
        <f>Ecommerce_Sales[[#This Row],[Profit]]/Ecommerce_Sales[[#This Row],[Total_Price]]</f>
        <v>0.25003555681979805</v>
      </c>
      <c r="W2485" s="3">
        <v>1758</v>
      </c>
      <c r="X2485" s="3"/>
    </row>
    <row r="2486" spans="1:24" x14ac:dyDescent="0.25">
      <c r="A2486" s="1" t="s">
        <v>7574</v>
      </c>
      <c r="B2486" s="1" t="s">
        <v>398</v>
      </c>
      <c r="C2486" s="1" t="s">
        <v>399</v>
      </c>
      <c r="D2486" s="1" t="s">
        <v>2152</v>
      </c>
      <c r="E2486" s="1" t="s">
        <v>1961</v>
      </c>
      <c r="F2486" s="2">
        <v>44980</v>
      </c>
      <c r="G2486" s="2">
        <v>45405</v>
      </c>
      <c r="H2486" s="2" t="str">
        <f>TEXT(Ecommerce_Sales[[#This Row],[Order_Date]],"mmmm")</f>
        <v>April</v>
      </c>
      <c r="I2486" s="2" t="str">
        <f>TEXT(Ecommerce_Sales[[#This Row],[Order_Date]],"yyyy")</f>
        <v>2024</v>
      </c>
      <c r="J2486" s="2" t="str">
        <f>TEXT(Ecommerce_Sales[[#This Row],[Order_Date]],"mmmm")</f>
        <v>April</v>
      </c>
      <c r="K2486" s="1" t="s">
        <v>1947</v>
      </c>
      <c r="L2486" s="1" t="s">
        <v>7575</v>
      </c>
      <c r="M2486" s="1" t="s">
        <v>1988</v>
      </c>
      <c r="N2486" s="1" t="s">
        <v>1989</v>
      </c>
      <c r="O2486" s="3">
        <v>128</v>
      </c>
      <c r="P2486">
        <v>4</v>
      </c>
      <c r="Q2486" s="3">
        <v>511</v>
      </c>
      <c r="R2486" s="1" t="s">
        <v>1951</v>
      </c>
      <c r="S2486" s="3">
        <v>60</v>
      </c>
      <c r="T2486">
        <v>2</v>
      </c>
      <c r="U2486" t="str">
        <f>IF(Ecommerce_Sales[[#This Row],[Delivery_Time_Days]]&gt;7,"Delay",IF(Ecommerce_Sales[[#This Row],[Delivery_Time_Days]] = 0,"No delivery",IF(Ecommerce_Sales[[#This Row],[Delivery_Time_Days]]&lt;=7,"On-time")))</f>
        <v>On-time</v>
      </c>
      <c r="V2486" s="7">
        <f>Ecommerce_Sales[[#This Row],[Profit]]/Ecommerce_Sales[[#This Row],[Total_Price]]</f>
        <v>0.25048923679060664</v>
      </c>
      <c r="W2486" s="3">
        <v>128</v>
      </c>
      <c r="X2486" s="3"/>
    </row>
    <row r="2487" spans="1:24" x14ac:dyDescent="0.25">
      <c r="A2487" s="1" t="s">
        <v>7576</v>
      </c>
      <c r="B2487" s="1" t="s">
        <v>248</v>
      </c>
      <c r="C2487" s="1" t="s">
        <v>249</v>
      </c>
      <c r="D2487" s="1" t="s">
        <v>5979</v>
      </c>
      <c r="E2487" s="1" t="s">
        <v>1946</v>
      </c>
      <c r="F2487" s="2">
        <v>45054</v>
      </c>
      <c r="G2487" s="2">
        <v>45287</v>
      </c>
      <c r="H2487" s="2" t="str">
        <f>TEXT(Ecommerce_Sales[[#This Row],[Order_Date]],"mmmm")</f>
        <v>December</v>
      </c>
      <c r="I2487" s="2" t="str">
        <f>TEXT(Ecommerce_Sales[[#This Row],[Order_Date]],"yyyy")</f>
        <v>2023</v>
      </c>
      <c r="J2487" s="2" t="str">
        <f>TEXT(Ecommerce_Sales[[#This Row],[Order_Date]],"mmmm")</f>
        <v>December</v>
      </c>
      <c r="K2487" s="1" t="s">
        <v>1947</v>
      </c>
      <c r="L2487" s="1" t="s">
        <v>7577</v>
      </c>
      <c r="M2487" s="1" t="s">
        <v>1983</v>
      </c>
      <c r="N2487" s="1" t="s">
        <v>1950</v>
      </c>
      <c r="O2487" s="3">
        <v>988</v>
      </c>
      <c r="P2487">
        <v>8</v>
      </c>
      <c r="Q2487" s="3">
        <v>7902</v>
      </c>
      <c r="R2487" s="1" t="s">
        <v>1951</v>
      </c>
      <c r="S2487" s="3">
        <v>1069</v>
      </c>
      <c r="T2487">
        <v>6</v>
      </c>
      <c r="U2487" t="str">
        <f>IF(Ecommerce_Sales[[#This Row],[Delivery_Time_Days]]&gt;7,"Delay",IF(Ecommerce_Sales[[#This Row],[Delivery_Time_Days]] = 0,"No delivery",IF(Ecommerce_Sales[[#This Row],[Delivery_Time_Days]]&lt;=7,"On-time")))</f>
        <v>On-time</v>
      </c>
      <c r="V2487" s="7">
        <f>Ecommerce_Sales[[#This Row],[Profit]]/Ecommerce_Sales[[#This Row],[Total_Price]]</f>
        <v>0.40002531004808911</v>
      </c>
      <c r="W2487" s="3">
        <v>3161</v>
      </c>
      <c r="X2487" s="3"/>
    </row>
    <row r="2488" spans="1:24" x14ac:dyDescent="0.25">
      <c r="A2488" s="1" t="s">
        <v>7578</v>
      </c>
      <c r="B2488" s="1" t="s">
        <v>1254</v>
      </c>
      <c r="C2488" s="1" t="s">
        <v>1255</v>
      </c>
      <c r="D2488" s="1" t="s">
        <v>1970</v>
      </c>
      <c r="E2488" s="1" t="s">
        <v>1961</v>
      </c>
      <c r="F2488" s="2">
        <v>45076</v>
      </c>
      <c r="G2488" s="2">
        <v>45025</v>
      </c>
      <c r="H2488" s="2" t="str">
        <f>TEXT(Ecommerce_Sales[[#This Row],[Order_Date]],"mmmm")</f>
        <v>April</v>
      </c>
      <c r="I2488" s="2" t="str">
        <f>TEXT(Ecommerce_Sales[[#This Row],[Order_Date]],"yyyy")</f>
        <v>2023</v>
      </c>
      <c r="J2488" s="2" t="str">
        <f>TEXT(Ecommerce_Sales[[#This Row],[Order_Date]],"mmmm")</f>
        <v>April</v>
      </c>
      <c r="K2488" s="1" t="s">
        <v>1992</v>
      </c>
      <c r="L2488" s="1" t="s">
        <v>7579</v>
      </c>
      <c r="M2488" s="1" t="s">
        <v>2104</v>
      </c>
      <c r="N2488" s="1" t="s">
        <v>1978</v>
      </c>
      <c r="O2488" s="3">
        <v>1006</v>
      </c>
      <c r="P2488">
        <v>4</v>
      </c>
      <c r="Q2488" s="3">
        <v>4024</v>
      </c>
      <c r="R2488" s="1" t="s">
        <v>2016</v>
      </c>
      <c r="S2488" s="3">
        <v>272</v>
      </c>
      <c r="U2488" t="str">
        <f>IF(Ecommerce_Sales[[#This Row],[Delivery_Time_Days]]&gt;7,"Delay",IF(Ecommerce_Sales[[#This Row],[Delivery_Time_Days]] = 0,"No delivery",IF(Ecommerce_Sales[[#This Row],[Delivery_Time_Days]]&lt;=7,"On-time")))</f>
        <v>No delivery</v>
      </c>
      <c r="V2488" s="7">
        <f>Ecommerce_Sales[[#This Row],[Profit]]/Ecommerce_Sales[[#This Row],[Total_Price]]</f>
        <v>0.3499005964214712</v>
      </c>
      <c r="W2488" s="3">
        <v>1408</v>
      </c>
      <c r="X2488" s="3"/>
    </row>
    <row r="2489" spans="1:24" x14ac:dyDescent="0.25">
      <c r="A2489" s="1" t="s">
        <v>7580</v>
      </c>
      <c r="B2489" s="1" t="s">
        <v>1731</v>
      </c>
      <c r="C2489" s="1" t="s">
        <v>1732</v>
      </c>
      <c r="D2489" s="1" t="s">
        <v>2914</v>
      </c>
      <c r="E2489" s="1" t="s">
        <v>1966</v>
      </c>
      <c r="F2489" s="2">
        <v>45424</v>
      </c>
      <c r="G2489" s="2">
        <v>45430</v>
      </c>
      <c r="H2489" s="2" t="str">
        <f>TEXT(Ecommerce_Sales[[#This Row],[Order_Date]],"mmmm")</f>
        <v>May</v>
      </c>
      <c r="I2489" s="2" t="str">
        <f>TEXT(Ecommerce_Sales[[#This Row],[Order_Date]],"yyyy")</f>
        <v>2024</v>
      </c>
      <c r="J2489" s="2" t="str">
        <f>TEXT(Ecommerce_Sales[[#This Row],[Order_Date]],"mmmm")</f>
        <v>May</v>
      </c>
      <c r="K2489" s="1" t="s">
        <v>1947</v>
      </c>
      <c r="L2489" s="1" t="s">
        <v>7581</v>
      </c>
      <c r="M2489" s="1" t="s">
        <v>2058</v>
      </c>
      <c r="N2489" s="1" t="s">
        <v>1950</v>
      </c>
      <c r="O2489" s="3">
        <v>426</v>
      </c>
      <c r="P2489">
        <v>2</v>
      </c>
      <c r="Q2489" s="3">
        <v>852</v>
      </c>
      <c r="R2489" s="1" t="s">
        <v>1958</v>
      </c>
      <c r="S2489" s="3">
        <v>65</v>
      </c>
      <c r="T2489">
        <v>5</v>
      </c>
      <c r="U2489" t="str">
        <f>IF(Ecommerce_Sales[[#This Row],[Delivery_Time_Days]]&gt;7,"Delay",IF(Ecommerce_Sales[[#This Row],[Delivery_Time_Days]] = 0,"No delivery",IF(Ecommerce_Sales[[#This Row],[Delivery_Time_Days]]&lt;=7,"On-time")))</f>
        <v>On-time</v>
      </c>
      <c r="V2489" s="7">
        <f>Ecommerce_Sales[[#This Row],[Profit]]/Ecommerce_Sales[[#This Row],[Total_Price]]</f>
        <v>0.40023474178403756</v>
      </c>
      <c r="W2489" s="3">
        <v>341</v>
      </c>
      <c r="X2489" s="3"/>
    </row>
    <row r="2490" spans="1:24" x14ac:dyDescent="0.25">
      <c r="A2490" s="1" t="s">
        <v>7582</v>
      </c>
      <c r="B2490" s="1" t="s">
        <v>842</v>
      </c>
      <c r="C2490" s="1" t="s">
        <v>843</v>
      </c>
      <c r="D2490" s="1" t="s">
        <v>5009</v>
      </c>
      <c r="E2490" s="1" t="s">
        <v>1946</v>
      </c>
      <c r="F2490" s="2">
        <v>45434</v>
      </c>
      <c r="G2490" s="2">
        <v>45497</v>
      </c>
      <c r="H2490" s="2" t="str">
        <f>TEXT(Ecommerce_Sales[[#This Row],[Order_Date]],"mmmm")</f>
        <v>July</v>
      </c>
      <c r="I2490" s="2" t="str">
        <f>TEXT(Ecommerce_Sales[[#This Row],[Order_Date]],"yyyy")</f>
        <v>2024</v>
      </c>
      <c r="J2490" s="2" t="str">
        <f>TEXT(Ecommerce_Sales[[#This Row],[Order_Date]],"mmmm")</f>
        <v>July</v>
      </c>
      <c r="K2490" s="1" t="s">
        <v>1947</v>
      </c>
      <c r="L2490" s="1" t="s">
        <v>5076</v>
      </c>
      <c r="M2490" s="1" t="s">
        <v>2002</v>
      </c>
      <c r="N2490" s="1" t="s">
        <v>1989</v>
      </c>
      <c r="O2490" s="3">
        <v>93</v>
      </c>
      <c r="P2490">
        <v>2</v>
      </c>
      <c r="Q2490" s="3">
        <v>186</v>
      </c>
      <c r="R2490" s="1" t="s">
        <v>1958</v>
      </c>
      <c r="S2490" s="3">
        <v>13</v>
      </c>
      <c r="T2490">
        <v>5</v>
      </c>
      <c r="U2490" t="str">
        <f>IF(Ecommerce_Sales[[#This Row],[Delivery_Time_Days]]&gt;7,"Delay",IF(Ecommerce_Sales[[#This Row],[Delivery_Time_Days]] = 0,"No delivery",IF(Ecommerce_Sales[[#This Row],[Delivery_Time_Days]]&lt;=7,"On-time")))</f>
        <v>On-time</v>
      </c>
      <c r="V2490" s="7">
        <f>Ecommerce_Sales[[#This Row],[Profit]]/Ecommerce_Sales[[#This Row],[Total_Price]]</f>
        <v>0.25268817204301075</v>
      </c>
      <c r="W2490" s="3">
        <v>47</v>
      </c>
      <c r="X2490" s="3"/>
    </row>
    <row r="2491" spans="1:24" x14ac:dyDescent="0.25">
      <c r="A2491" s="1" t="s">
        <v>7583</v>
      </c>
      <c r="B2491" s="1" t="s">
        <v>1264</v>
      </c>
      <c r="C2491" s="1" t="s">
        <v>1265</v>
      </c>
      <c r="D2491" s="1" t="s">
        <v>2816</v>
      </c>
      <c r="E2491" s="1" t="s">
        <v>1946</v>
      </c>
      <c r="F2491" s="2">
        <v>45174</v>
      </c>
      <c r="G2491" s="2">
        <v>45335</v>
      </c>
      <c r="H2491" s="2" t="str">
        <f>TEXT(Ecommerce_Sales[[#This Row],[Order_Date]],"mmmm")</f>
        <v>February</v>
      </c>
      <c r="I2491" s="2" t="str">
        <f>TEXT(Ecommerce_Sales[[#This Row],[Order_Date]],"yyyy")</f>
        <v>2024</v>
      </c>
      <c r="J2491" s="2" t="str">
        <f>TEXT(Ecommerce_Sales[[#This Row],[Order_Date]],"mmmm")</f>
        <v>February</v>
      </c>
      <c r="K2491" s="1" t="s">
        <v>1947</v>
      </c>
      <c r="L2491" s="1" t="s">
        <v>7584</v>
      </c>
      <c r="M2491" s="1" t="s">
        <v>1968</v>
      </c>
      <c r="N2491" s="1" t="s">
        <v>1957</v>
      </c>
      <c r="O2491" s="3">
        <v>698</v>
      </c>
      <c r="P2491">
        <v>1</v>
      </c>
      <c r="Q2491" s="3">
        <v>698</v>
      </c>
      <c r="R2491" s="1" t="s">
        <v>1958</v>
      </c>
      <c r="S2491" s="3">
        <v>77</v>
      </c>
      <c r="T2491">
        <v>10</v>
      </c>
      <c r="U2491" t="str">
        <f>IF(Ecommerce_Sales[[#This Row],[Delivery_Time_Days]]&gt;7,"Delay",IF(Ecommerce_Sales[[#This Row],[Delivery_Time_Days]] = 0,"No delivery",IF(Ecommerce_Sales[[#This Row],[Delivery_Time_Days]]&lt;=7,"On-time")))</f>
        <v>Delay</v>
      </c>
      <c r="V2491" s="7">
        <f>Ecommerce_Sales[[#This Row],[Profit]]/Ecommerce_Sales[[#This Row],[Total_Price]]</f>
        <v>0.1504297994269341</v>
      </c>
      <c r="W2491" s="3">
        <v>105</v>
      </c>
      <c r="X2491" s="3"/>
    </row>
    <row r="2492" spans="1:24" x14ac:dyDescent="0.25">
      <c r="A2492" s="1" t="s">
        <v>7585</v>
      </c>
      <c r="B2492" s="1" t="s">
        <v>120</v>
      </c>
      <c r="C2492" s="1" t="s">
        <v>121</v>
      </c>
      <c r="D2492" s="1" t="s">
        <v>3847</v>
      </c>
      <c r="E2492" s="1" t="s">
        <v>1966</v>
      </c>
      <c r="F2492" s="2">
        <v>45276</v>
      </c>
      <c r="G2492" s="2">
        <v>45348</v>
      </c>
      <c r="H2492" s="2" t="str">
        <f>TEXT(Ecommerce_Sales[[#This Row],[Order_Date]],"mmmm")</f>
        <v>February</v>
      </c>
      <c r="I2492" s="2" t="str">
        <f>TEXT(Ecommerce_Sales[[#This Row],[Order_Date]],"yyyy")</f>
        <v>2024</v>
      </c>
      <c r="J2492" s="2" t="str">
        <f>TEXT(Ecommerce_Sales[[#This Row],[Order_Date]],"mmmm")</f>
        <v>February</v>
      </c>
      <c r="K2492" s="1" t="s">
        <v>1947</v>
      </c>
      <c r="L2492" s="1" t="s">
        <v>3605</v>
      </c>
      <c r="M2492" s="1" t="s">
        <v>1968</v>
      </c>
      <c r="N2492" s="1" t="s">
        <v>1957</v>
      </c>
      <c r="O2492" s="3">
        <v>594</v>
      </c>
      <c r="P2492">
        <v>3</v>
      </c>
      <c r="Q2492" s="3">
        <v>1783</v>
      </c>
      <c r="R2492" s="1" t="s">
        <v>2016</v>
      </c>
      <c r="S2492" s="3">
        <v>216</v>
      </c>
      <c r="T2492">
        <v>10</v>
      </c>
      <c r="U2492" t="str">
        <f>IF(Ecommerce_Sales[[#This Row],[Delivery_Time_Days]]&gt;7,"Delay",IF(Ecommerce_Sales[[#This Row],[Delivery_Time_Days]] = 0,"No delivery",IF(Ecommerce_Sales[[#This Row],[Delivery_Time_Days]]&lt;=7,"On-time")))</f>
        <v>Delay</v>
      </c>
      <c r="V2492" s="7">
        <f>Ecommerce_Sales[[#This Row],[Profit]]/Ecommerce_Sales[[#This Row],[Total_Price]]</f>
        <v>0.15030846887268648</v>
      </c>
      <c r="W2492" s="3">
        <v>268</v>
      </c>
      <c r="X2492" s="3"/>
    </row>
    <row r="2493" spans="1:24" x14ac:dyDescent="0.25">
      <c r="A2493" s="1" t="s">
        <v>7586</v>
      </c>
      <c r="B2493" s="1" t="s">
        <v>914</v>
      </c>
      <c r="C2493" s="1" t="s">
        <v>915</v>
      </c>
      <c r="D2493" s="1" t="s">
        <v>6956</v>
      </c>
      <c r="E2493" s="1" t="s">
        <v>1946</v>
      </c>
      <c r="F2493" s="2">
        <v>45014</v>
      </c>
      <c r="G2493" s="2">
        <v>45351</v>
      </c>
      <c r="H2493" s="2" t="str">
        <f>TEXT(Ecommerce_Sales[[#This Row],[Order_Date]],"mmmm")</f>
        <v>February</v>
      </c>
      <c r="I2493" s="2" t="str">
        <f>TEXT(Ecommerce_Sales[[#This Row],[Order_Date]],"yyyy")</f>
        <v>2024</v>
      </c>
      <c r="J2493" s="2" t="str">
        <f>TEXT(Ecommerce_Sales[[#This Row],[Order_Date]],"mmmm")</f>
        <v>February</v>
      </c>
      <c r="K2493" s="1" t="s">
        <v>1947</v>
      </c>
      <c r="L2493" s="1" t="s">
        <v>7587</v>
      </c>
      <c r="M2493" s="1" t="s">
        <v>2054</v>
      </c>
      <c r="N2493" s="1" t="s">
        <v>1957</v>
      </c>
      <c r="O2493" s="3">
        <v>887</v>
      </c>
      <c r="P2493">
        <v>2</v>
      </c>
      <c r="Q2493" s="3">
        <v>1774</v>
      </c>
      <c r="R2493" s="1" t="s">
        <v>1958</v>
      </c>
      <c r="S2493" s="3">
        <v>162</v>
      </c>
      <c r="T2493">
        <v>10</v>
      </c>
      <c r="U2493" t="str">
        <f>IF(Ecommerce_Sales[[#This Row],[Delivery_Time_Days]]&gt;7,"Delay",IF(Ecommerce_Sales[[#This Row],[Delivery_Time_Days]] = 0,"No delivery",IF(Ecommerce_Sales[[#This Row],[Delivery_Time_Days]]&lt;=7,"On-time")))</f>
        <v>Delay</v>
      </c>
      <c r="V2493" s="7">
        <f>Ecommerce_Sales[[#This Row],[Profit]]/Ecommerce_Sales[[#This Row],[Total_Price]]</f>
        <v>0.14994363021420518</v>
      </c>
      <c r="W2493" s="3">
        <v>266</v>
      </c>
      <c r="X2493" s="3"/>
    </row>
    <row r="2494" spans="1:24" x14ac:dyDescent="0.25">
      <c r="A2494" s="1" t="s">
        <v>7588</v>
      </c>
      <c r="B2494" s="1" t="s">
        <v>324</v>
      </c>
      <c r="C2494" s="1" t="s">
        <v>325</v>
      </c>
      <c r="D2494" s="1" t="s">
        <v>7356</v>
      </c>
      <c r="E2494" s="1" t="s">
        <v>1966</v>
      </c>
      <c r="F2494" s="2">
        <v>45487</v>
      </c>
      <c r="G2494" s="2">
        <v>45345</v>
      </c>
      <c r="H2494" s="2" t="str">
        <f>TEXT(Ecommerce_Sales[[#This Row],[Order_Date]],"mmmm")</f>
        <v>February</v>
      </c>
      <c r="I2494" s="2" t="str">
        <f>TEXT(Ecommerce_Sales[[#This Row],[Order_Date]],"yyyy")</f>
        <v>2024</v>
      </c>
      <c r="J2494" s="2" t="str">
        <f>TEXT(Ecommerce_Sales[[#This Row],[Order_Date]],"mmmm")</f>
        <v>February</v>
      </c>
      <c r="K2494" s="1" t="s">
        <v>1947</v>
      </c>
      <c r="L2494" s="1" t="s">
        <v>7589</v>
      </c>
      <c r="M2494" s="1" t="s">
        <v>2007</v>
      </c>
      <c r="N2494" s="1" t="s">
        <v>1973</v>
      </c>
      <c r="O2494" s="3">
        <v>543</v>
      </c>
      <c r="P2494">
        <v>2</v>
      </c>
      <c r="Q2494" s="3">
        <v>1087</v>
      </c>
      <c r="R2494" s="1" t="s">
        <v>1958</v>
      </c>
      <c r="S2494" s="3">
        <v>156</v>
      </c>
      <c r="T2494">
        <v>4</v>
      </c>
      <c r="U2494" t="str">
        <f>IF(Ecommerce_Sales[[#This Row],[Delivery_Time_Days]]&gt;7,"Delay",IF(Ecommerce_Sales[[#This Row],[Delivery_Time_Days]] = 0,"No delivery",IF(Ecommerce_Sales[[#This Row],[Delivery_Time_Days]]&lt;=7,"On-time")))</f>
        <v>On-time</v>
      </c>
      <c r="V2494" s="7">
        <f>Ecommerce_Sales[[#This Row],[Profit]]/Ecommerce_Sales[[#This Row],[Total_Price]]</f>
        <v>0.29990800367985282</v>
      </c>
      <c r="W2494" s="3">
        <v>326</v>
      </c>
      <c r="X2494" s="3"/>
    </row>
    <row r="2495" spans="1:24" x14ac:dyDescent="0.25">
      <c r="A2495" s="1" t="s">
        <v>7590</v>
      </c>
      <c r="B2495" s="1" t="s">
        <v>616</v>
      </c>
      <c r="C2495" s="1" t="s">
        <v>617</v>
      </c>
      <c r="D2495" s="1" t="s">
        <v>4502</v>
      </c>
      <c r="E2495" s="1" t="s">
        <v>1946</v>
      </c>
      <c r="F2495" s="2">
        <v>45058</v>
      </c>
      <c r="G2495" s="2">
        <v>45603</v>
      </c>
      <c r="H2495" s="2" t="str">
        <f>TEXT(Ecommerce_Sales[[#This Row],[Order_Date]],"mmmm")</f>
        <v>November</v>
      </c>
      <c r="I2495" s="2" t="str">
        <f>TEXT(Ecommerce_Sales[[#This Row],[Order_Date]],"yyyy")</f>
        <v>2024</v>
      </c>
      <c r="J2495" s="2" t="str">
        <f>TEXT(Ecommerce_Sales[[#This Row],[Order_Date]],"mmmm")</f>
        <v>November</v>
      </c>
      <c r="K2495" s="1" t="s">
        <v>1947</v>
      </c>
      <c r="L2495" s="1" t="s">
        <v>7591</v>
      </c>
      <c r="M2495" s="1" t="s">
        <v>1998</v>
      </c>
      <c r="N2495" s="1" t="s">
        <v>1973</v>
      </c>
      <c r="O2495" s="3">
        <v>307</v>
      </c>
      <c r="P2495">
        <v>4</v>
      </c>
      <c r="Q2495" s="3">
        <v>1228</v>
      </c>
      <c r="R2495" s="1" t="s">
        <v>1958</v>
      </c>
      <c r="S2495" s="3">
        <v>107</v>
      </c>
      <c r="T2495">
        <v>3</v>
      </c>
      <c r="U2495" t="str">
        <f>IF(Ecommerce_Sales[[#This Row],[Delivery_Time_Days]]&gt;7,"Delay",IF(Ecommerce_Sales[[#This Row],[Delivery_Time_Days]] = 0,"No delivery",IF(Ecommerce_Sales[[#This Row],[Delivery_Time_Days]]&lt;=7,"On-time")))</f>
        <v>On-time</v>
      </c>
      <c r="V2495" s="7">
        <f>Ecommerce_Sales[[#This Row],[Profit]]/Ecommerce_Sales[[#This Row],[Total_Price]]</f>
        <v>0.29967426710097722</v>
      </c>
      <c r="W2495" s="3">
        <v>368</v>
      </c>
      <c r="X2495" s="3"/>
    </row>
    <row r="2496" spans="1:24" x14ac:dyDescent="0.25">
      <c r="A2496" s="1" t="s">
        <v>7592</v>
      </c>
      <c r="B2496" s="1" t="s">
        <v>583</v>
      </c>
      <c r="C2496" s="1" t="s">
        <v>584</v>
      </c>
      <c r="D2496" s="1" t="s">
        <v>4239</v>
      </c>
      <c r="E2496" s="1" t="s">
        <v>1981</v>
      </c>
      <c r="F2496" s="2">
        <v>45328</v>
      </c>
      <c r="G2496" s="2">
        <v>44987</v>
      </c>
      <c r="H2496" s="2" t="str">
        <f>TEXT(Ecommerce_Sales[[#This Row],[Order_Date]],"mmmm")</f>
        <v>March</v>
      </c>
      <c r="I2496" s="2" t="str">
        <f>TEXT(Ecommerce_Sales[[#This Row],[Order_Date]],"yyyy")</f>
        <v>2023</v>
      </c>
      <c r="J2496" s="2" t="str">
        <f>TEXT(Ecommerce_Sales[[#This Row],[Order_Date]],"mmmm")</f>
        <v>March</v>
      </c>
      <c r="K2496" s="1" t="s">
        <v>1986</v>
      </c>
      <c r="L2496" s="1" t="s">
        <v>7593</v>
      </c>
      <c r="M2496" s="1" t="s">
        <v>1949</v>
      </c>
      <c r="N2496" s="1" t="s">
        <v>1950</v>
      </c>
      <c r="O2496" s="3">
        <v>645</v>
      </c>
      <c r="P2496">
        <v>5</v>
      </c>
      <c r="Q2496" s="3">
        <v>3226</v>
      </c>
      <c r="R2496" s="1" t="s">
        <v>2008</v>
      </c>
      <c r="S2496" s="3">
        <v>244</v>
      </c>
      <c r="U2496" t="str">
        <f>IF(Ecommerce_Sales[[#This Row],[Delivery_Time_Days]]&gt;7,"Delay",IF(Ecommerce_Sales[[#This Row],[Delivery_Time_Days]] = 0,"No delivery",IF(Ecommerce_Sales[[#This Row],[Delivery_Time_Days]]&lt;=7,"On-time")))</f>
        <v>No delivery</v>
      </c>
      <c r="V2496" s="7">
        <f>Ecommerce_Sales[[#This Row],[Profit]]/Ecommerce_Sales[[#This Row],[Total_Price]]</f>
        <v>0.39987600743955365</v>
      </c>
      <c r="W2496" s="3">
        <v>1290</v>
      </c>
      <c r="X2496" s="3"/>
    </row>
    <row r="2497" spans="1:24" x14ac:dyDescent="0.25">
      <c r="A2497" s="1" t="s">
        <v>7594</v>
      </c>
      <c r="B2497" s="1" t="s">
        <v>575</v>
      </c>
      <c r="C2497" s="1" t="s">
        <v>576</v>
      </c>
      <c r="D2497" s="1" t="s">
        <v>2014</v>
      </c>
      <c r="E2497" s="1" t="s">
        <v>1966</v>
      </c>
      <c r="F2497" s="2">
        <v>45237</v>
      </c>
      <c r="G2497" s="2">
        <v>45141</v>
      </c>
      <c r="H2497" s="2" t="str">
        <f>TEXT(Ecommerce_Sales[[#This Row],[Order_Date]],"mmmm")</f>
        <v>August</v>
      </c>
      <c r="I2497" s="2" t="str">
        <f>TEXT(Ecommerce_Sales[[#This Row],[Order_Date]],"yyyy")</f>
        <v>2023</v>
      </c>
      <c r="J2497" s="2" t="str">
        <f>TEXT(Ecommerce_Sales[[#This Row],[Order_Date]],"mmmm")</f>
        <v>August</v>
      </c>
      <c r="K2497" s="1" t="s">
        <v>1947</v>
      </c>
      <c r="L2497" s="1" t="s">
        <v>7595</v>
      </c>
      <c r="M2497" s="1" t="s">
        <v>1998</v>
      </c>
      <c r="N2497" s="1" t="s">
        <v>1973</v>
      </c>
      <c r="O2497" s="3">
        <v>319</v>
      </c>
      <c r="P2497">
        <v>3</v>
      </c>
      <c r="Q2497" s="3">
        <v>958</v>
      </c>
      <c r="R2497" s="1" t="s">
        <v>1951</v>
      </c>
      <c r="S2497" s="3">
        <v>108</v>
      </c>
      <c r="T2497">
        <v>8</v>
      </c>
      <c r="U2497" t="str">
        <f>IF(Ecommerce_Sales[[#This Row],[Delivery_Time_Days]]&gt;7,"Delay",IF(Ecommerce_Sales[[#This Row],[Delivery_Time_Days]] = 0,"No delivery",IF(Ecommerce_Sales[[#This Row],[Delivery_Time_Days]]&lt;=7,"On-time")))</f>
        <v>Delay</v>
      </c>
      <c r="V2497" s="7">
        <f>Ecommerce_Sales[[#This Row],[Profit]]/Ecommerce_Sales[[#This Row],[Total_Price]]</f>
        <v>0.29958246346555323</v>
      </c>
      <c r="W2497" s="3">
        <v>287</v>
      </c>
      <c r="X2497" s="3"/>
    </row>
    <row r="2498" spans="1:24" x14ac:dyDescent="0.25">
      <c r="A2498" s="1" t="s">
        <v>7596</v>
      </c>
      <c r="B2498" s="1" t="s">
        <v>48</v>
      </c>
      <c r="C2498" s="1" t="s">
        <v>49</v>
      </c>
      <c r="D2498" s="1" t="s">
        <v>2767</v>
      </c>
      <c r="E2498" s="1" t="s">
        <v>1966</v>
      </c>
      <c r="F2498" s="2">
        <v>45036</v>
      </c>
      <c r="G2498" s="2">
        <v>44933</v>
      </c>
      <c r="H2498" s="2" t="str">
        <f>TEXT(Ecommerce_Sales[[#This Row],[Order_Date]],"mmmm")</f>
        <v>January</v>
      </c>
      <c r="I2498" s="2" t="str">
        <f>TEXT(Ecommerce_Sales[[#This Row],[Order_Date]],"yyyy")</f>
        <v>2023</v>
      </c>
      <c r="J2498" s="2" t="str">
        <f>TEXT(Ecommerce_Sales[[#This Row],[Order_Date]],"mmmm")</f>
        <v>January</v>
      </c>
      <c r="K2498" s="1" t="s">
        <v>1947</v>
      </c>
      <c r="L2498" s="1" t="s">
        <v>7597</v>
      </c>
      <c r="M2498" s="1" t="s">
        <v>2072</v>
      </c>
      <c r="N2498" s="1" t="s">
        <v>1950</v>
      </c>
      <c r="O2498" s="3">
        <v>864</v>
      </c>
      <c r="P2498">
        <v>4</v>
      </c>
      <c r="Q2498" s="3">
        <v>3456</v>
      </c>
      <c r="R2498" s="1" t="s">
        <v>2012</v>
      </c>
      <c r="S2498" s="3">
        <v>413</v>
      </c>
      <c r="T2498">
        <v>4</v>
      </c>
      <c r="U2498" t="str">
        <f>IF(Ecommerce_Sales[[#This Row],[Delivery_Time_Days]]&gt;7,"Delay",IF(Ecommerce_Sales[[#This Row],[Delivery_Time_Days]] = 0,"No delivery",IF(Ecommerce_Sales[[#This Row],[Delivery_Time_Days]]&lt;=7,"On-time")))</f>
        <v>On-time</v>
      </c>
      <c r="V2498" s="7">
        <f>Ecommerce_Sales[[#This Row],[Profit]]/Ecommerce_Sales[[#This Row],[Total_Price]]</f>
        <v>0.39988425925925924</v>
      </c>
      <c r="W2498" s="3">
        <v>1382</v>
      </c>
      <c r="X2498" s="3"/>
    </row>
    <row r="2499" spans="1:24" x14ac:dyDescent="0.25">
      <c r="A2499" s="1" t="s">
        <v>7598</v>
      </c>
      <c r="B2499" s="1" t="s">
        <v>557</v>
      </c>
      <c r="C2499" s="1" t="s">
        <v>558</v>
      </c>
      <c r="D2499" s="1" t="s">
        <v>3573</v>
      </c>
      <c r="E2499" s="1" t="s">
        <v>2005</v>
      </c>
      <c r="F2499" s="2">
        <v>45169</v>
      </c>
      <c r="G2499" s="2">
        <v>45078</v>
      </c>
      <c r="H2499" s="2" t="str">
        <f>TEXT(Ecommerce_Sales[[#This Row],[Order_Date]],"mmmm")</f>
        <v>June</v>
      </c>
      <c r="I2499" s="2" t="str">
        <f>TEXT(Ecommerce_Sales[[#This Row],[Order_Date]],"yyyy")</f>
        <v>2023</v>
      </c>
      <c r="J2499" s="2" t="str">
        <f>TEXT(Ecommerce_Sales[[#This Row],[Order_Date]],"mmmm")</f>
        <v>June</v>
      </c>
      <c r="K2499" s="1" t="s">
        <v>1947</v>
      </c>
      <c r="L2499" s="1" t="s">
        <v>3114</v>
      </c>
      <c r="M2499" s="1" t="s">
        <v>1972</v>
      </c>
      <c r="N2499" s="1" t="s">
        <v>1973</v>
      </c>
      <c r="O2499" s="3">
        <v>769</v>
      </c>
      <c r="P2499">
        <v>6</v>
      </c>
      <c r="Q2499" s="3">
        <v>4614</v>
      </c>
      <c r="R2499" s="1" t="s">
        <v>1951</v>
      </c>
      <c r="S2499" s="3">
        <v>646</v>
      </c>
      <c r="T2499">
        <v>4</v>
      </c>
      <c r="U2499" t="str">
        <f>IF(Ecommerce_Sales[[#This Row],[Delivery_Time_Days]]&gt;7,"Delay",IF(Ecommerce_Sales[[#This Row],[Delivery_Time_Days]] = 0,"No delivery",IF(Ecommerce_Sales[[#This Row],[Delivery_Time_Days]]&lt;=7,"On-time")))</f>
        <v>On-time</v>
      </c>
      <c r="V2499" s="7">
        <f>Ecommerce_Sales[[#This Row],[Profit]]/Ecommerce_Sales[[#This Row],[Total_Price]]</f>
        <v>0.29995665366276547</v>
      </c>
      <c r="W2499" s="3">
        <v>1384</v>
      </c>
      <c r="X2499" s="3"/>
    </row>
    <row r="2500" spans="1:24" x14ac:dyDescent="0.25">
      <c r="A2500" s="1" t="s">
        <v>7599</v>
      </c>
      <c r="B2500" s="1" t="s">
        <v>248</v>
      </c>
      <c r="C2500" s="1" t="s">
        <v>626</v>
      </c>
      <c r="D2500" s="1" t="s">
        <v>2413</v>
      </c>
      <c r="E2500" s="1" t="s">
        <v>1954</v>
      </c>
      <c r="F2500" s="2">
        <v>45116</v>
      </c>
      <c r="G2500" s="2">
        <v>45046</v>
      </c>
      <c r="H2500" s="2" t="str">
        <f>TEXT(Ecommerce_Sales[[#This Row],[Order_Date]],"mmmm")</f>
        <v>April</v>
      </c>
      <c r="I2500" s="2" t="str">
        <f>TEXT(Ecommerce_Sales[[#This Row],[Order_Date]],"yyyy")</f>
        <v>2023</v>
      </c>
      <c r="J2500" s="2" t="str">
        <f>TEXT(Ecommerce_Sales[[#This Row],[Order_Date]],"mmmm")</f>
        <v>April</v>
      </c>
      <c r="K2500" s="1" t="s">
        <v>1947</v>
      </c>
      <c r="L2500" s="1" t="s">
        <v>7600</v>
      </c>
      <c r="M2500" s="1" t="s">
        <v>2072</v>
      </c>
      <c r="N2500" s="1" t="s">
        <v>1950</v>
      </c>
      <c r="O2500" s="3">
        <v>273</v>
      </c>
      <c r="P2500">
        <v>2</v>
      </c>
      <c r="Q2500" s="3">
        <v>547</v>
      </c>
      <c r="R2500" s="1" t="s">
        <v>1958</v>
      </c>
      <c r="S2500" s="3">
        <v>57</v>
      </c>
      <c r="T2500">
        <v>3</v>
      </c>
      <c r="U2500" t="str">
        <f>IF(Ecommerce_Sales[[#This Row],[Delivery_Time_Days]]&gt;7,"Delay",IF(Ecommerce_Sales[[#This Row],[Delivery_Time_Days]] = 0,"No delivery",IF(Ecommerce_Sales[[#This Row],[Delivery_Time_Days]]&lt;=7,"On-time")))</f>
        <v>On-time</v>
      </c>
      <c r="V2500" s="7">
        <f>Ecommerce_Sales[[#This Row],[Profit]]/Ecommerce_Sales[[#This Row],[Total_Price]]</f>
        <v>0.40036563071297987</v>
      </c>
      <c r="W2500" s="3">
        <v>219</v>
      </c>
      <c r="X2500" s="3"/>
    </row>
    <row r="2501" spans="1:24" x14ac:dyDescent="0.25">
      <c r="A2501" s="1" t="s">
        <v>7601</v>
      </c>
      <c r="B2501" s="1" t="s">
        <v>545</v>
      </c>
      <c r="C2501" s="1" t="s">
        <v>546</v>
      </c>
      <c r="D2501" s="1" t="s">
        <v>2514</v>
      </c>
      <c r="E2501" s="1" t="s">
        <v>1954</v>
      </c>
      <c r="F2501" s="2">
        <v>45016</v>
      </c>
      <c r="G2501" s="2">
        <v>45404</v>
      </c>
      <c r="H2501" s="2" t="str">
        <f>TEXT(Ecommerce_Sales[[#This Row],[Order_Date]],"mmmm")</f>
        <v>April</v>
      </c>
      <c r="I2501" s="2" t="str">
        <f>TEXT(Ecommerce_Sales[[#This Row],[Order_Date]],"yyyy")</f>
        <v>2024</v>
      </c>
      <c r="J2501" s="2" t="str">
        <f>TEXT(Ecommerce_Sales[[#This Row],[Order_Date]],"mmmm")</f>
        <v>April</v>
      </c>
      <c r="K2501" s="1" t="s">
        <v>1947</v>
      </c>
      <c r="L2501" s="1" t="s">
        <v>7602</v>
      </c>
      <c r="M2501" s="1" t="s">
        <v>1949</v>
      </c>
      <c r="N2501" s="1" t="s">
        <v>1950</v>
      </c>
      <c r="O2501" s="3">
        <v>953</v>
      </c>
      <c r="P2501">
        <v>1</v>
      </c>
      <c r="Q2501" s="3">
        <v>953</v>
      </c>
      <c r="R2501" s="1" t="s">
        <v>1958</v>
      </c>
      <c r="S2501" s="3">
        <v>91</v>
      </c>
      <c r="T2501">
        <v>6</v>
      </c>
      <c r="U2501" t="str">
        <f>IF(Ecommerce_Sales[[#This Row],[Delivery_Time_Days]]&gt;7,"Delay",IF(Ecommerce_Sales[[#This Row],[Delivery_Time_Days]] = 0,"No delivery",IF(Ecommerce_Sales[[#This Row],[Delivery_Time_Days]]&lt;=7,"On-time")))</f>
        <v>On-time</v>
      </c>
      <c r="V2501" s="7">
        <f>Ecommerce_Sales[[#This Row],[Profit]]/Ecommerce_Sales[[#This Row],[Total_Price]]</f>
        <v>0.39979013641133265</v>
      </c>
      <c r="W2501" s="3">
        <v>381</v>
      </c>
      <c r="X2501" s="3"/>
    </row>
    <row r="2502" spans="1:24" x14ac:dyDescent="0.25">
      <c r="A2502" s="1" t="s">
        <v>7603</v>
      </c>
      <c r="B2502" s="1" t="s">
        <v>1271</v>
      </c>
      <c r="C2502" s="1" t="s">
        <v>1272</v>
      </c>
      <c r="D2502" s="1" t="s">
        <v>2300</v>
      </c>
      <c r="E2502" s="1" t="s">
        <v>1946</v>
      </c>
      <c r="F2502" s="2">
        <v>45487</v>
      </c>
      <c r="G2502" s="2">
        <v>45407</v>
      </c>
      <c r="H2502" s="2" t="str">
        <f>TEXT(Ecommerce_Sales[[#This Row],[Order_Date]],"mmmm")</f>
        <v>April</v>
      </c>
      <c r="I2502" s="2" t="str">
        <f>TEXT(Ecommerce_Sales[[#This Row],[Order_Date]],"yyyy")</f>
        <v>2024</v>
      </c>
      <c r="J2502" s="2" t="str">
        <f>TEXT(Ecommerce_Sales[[#This Row],[Order_Date]],"mmmm")</f>
        <v>April</v>
      </c>
      <c r="K2502" s="1" t="s">
        <v>1992</v>
      </c>
      <c r="L2502" s="1" t="s">
        <v>7604</v>
      </c>
      <c r="M2502" s="1" t="s">
        <v>2072</v>
      </c>
      <c r="N2502" s="1" t="s">
        <v>1950</v>
      </c>
      <c r="O2502" s="3">
        <v>400</v>
      </c>
      <c r="P2502">
        <v>1</v>
      </c>
      <c r="Q2502" s="3">
        <v>400</v>
      </c>
      <c r="R2502" s="1" t="s">
        <v>1958</v>
      </c>
      <c r="S2502" s="3">
        <v>45</v>
      </c>
      <c r="U2502" t="str">
        <f>IF(Ecommerce_Sales[[#This Row],[Delivery_Time_Days]]&gt;7,"Delay",IF(Ecommerce_Sales[[#This Row],[Delivery_Time_Days]] = 0,"No delivery",IF(Ecommerce_Sales[[#This Row],[Delivery_Time_Days]]&lt;=7,"On-time")))</f>
        <v>No delivery</v>
      </c>
      <c r="V2502" s="7">
        <f>Ecommerce_Sales[[#This Row],[Profit]]/Ecommerce_Sales[[#This Row],[Total_Price]]</f>
        <v>0.4</v>
      </c>
      <c r="W2502" s="3">
        <v>160</v>
      </c>
      <c r="X2502" s="3"/>
    </row>
    <row r="2503" spans="1:24" x14ac:dyDescent="0.25">
      <c r="A2503" s="1" t="s">
        <v>7605</v>
      </c>
      <c r="B2503" s="1" t="s">
        <v>1256</v>
      </c>
      <c r="C2503" s="1" t="s">
        <v>1257</v>
      </c>
      <c r="D2503" s="1" t="s">
        <v>7606</v>
      </c>
      <c r="E2503" s="1" t="s">
        <v>1981</v>
      </c>
      <c r="F2503" s="2">
        <v>45014</v>
      </c>
      <c r="G2503" s="2">
        <v>45520</v>
      </c>
      <c r="H2503" s="2" t="str">
        <f>TEXT(Ecommerce_Sales[[#This Row],[Order_Date]],"mmmm")</f>
        <v>August</v>
      </c>
      <c r="I2503" s="2" t="str">
        <f>TEXT(Ecommerce_Sales[[#This Row],[Order_Date]],"yyyy")</f>
        <v>2024</v>
      </c>
      <c r="J2503" s="2" t="str">
        <f>TEXT(Ecommerce_Sales[[#This Row],[Order_Date]],"mmmm")</f>
        <v>August</v>
      </c>
      <c r="K2503" s="1" t="s">
        <v>1947</v>
      </c>
      <c r="L2503" s="1" t="s">
        <v>7607</v>
      </c>
      <c r="M2503" s="1" t="s">
        <v>2247</v>
      </c>
      <c r="N2503" s="1" t="s">
        <v>1957</v>
      </c>
      <c r="O2503" s="3">
        <v>1193</v>
      </c>
      <c r="P2503">
        <v>2</v>
      </c>
      <c r="Q2503" s="3">
        <v>2387</v>
      </c>
      <c r="R2503" s="1" t="s">
        <v>1958</v>
      </c>
      <c r="S2503" s="3">
        <v>225</v>
      </c>
      <c r="T2503">
        <v>2</v>
      </c>
      <c r="U2503" t="str">
        <f>IF(Ecommerce_Sales[[#This Row],[Delivery_Time_Days]]&gt;7,"Delay",IF(Ecommerce_Sales[[#This Row],[Delivery_Time_Days]] = 0,"No delivery",IF(Ecommerce_Sales[[#This Row],[Delivery_Time_Days]]&lt;=7,"On-time")))</f>
        <v>On-time</v>
      </c>
      <c r="V2503" s="7">
        <f>Ecommerce_Sales[[#This Row],[Profit]]/Ecommerce_Sales[[#This Row],[Total_Price]]</f>
        <v>0.14997905320485966</v>
      </c>
      <c r="W2503" s="3">
        <v>358</v>
      </c>
      <c r="X2503" s="3"/>
    </row>
    <row r="2504" spans="1:24" x14ac:dyDescent="0.25">
      <c r="A2504" s="1" t="s">
        <v>7608</v>
      </c>
      <c r="B2504" s="1" t="s">
        <v>136</v>
      </c>
      <c r="C2504" s="1" t="s">
        <v>137</v>
      </c>
      <c r="D2504" s="1" t="s">
        <v>6098</v>
      </c>
      <c r="E2504" s="1" t="s">
        <v>1966</v>
      </c>
      <c r="F2504" s="2">
        <v>45433</v>
      </c>
      <c r="G2504" s="2">
        <v>45592</v>
      </c>
      <c r="H2504" s="2" t="str">
        <f>TEXT(Ecommerce_Sales[[#This Row],[Order_Date]],"mmmm")</f>
        <v>October</v>
      </c>
      <c r="I2504" s="2" t="str">
        <f>TEXT(Ecommerce_Sales[[#This Row],[Order_Date]],"yyyy")</f>
        <v>2024</v>
      </c>
      <c r="J2504" s="2" t="str">
        <f>TEXT(Ecommerce_Sales[[#This Row],[Order_Date]],"mmmm")</f>
        <v>October</v>
      </c>
      <c r="K2504" s="1" t="s">
        <v>1947</v>
      </c>
      <c r="L2504" s="1" t="s">
        <v>7609</v>
      </c>
      <c r="M2504" s="1" t="s">
        <v>1968</v>
      </c>
      <c r="N2504" s="1" t="s">
        <v>1957</v>
      </c>
      <c r="O2504" s="3">
        <v>696</v>
      </c>
      <c r="P2504">
        <v>6</v>
      </c>
      <c r="Q2504" s="3">
        <v>4179</v>
      </c>
      <c r="R2504" s="1" t="s">
        <v>1951</v>
      </c>
      <c r="S2504" s="3">
        <v>356</v>
      </c>
      <c r="T2504">
        <v>9</v>
      </c>
      <c r="U2504" t="str">
        <f>IF(Ecommerce_Sales[[#This Row],[Delivery_Time_Days]]&gt;7,"Delay",IF(Ecommerce_Sales[[#This Row],[Delivery_Time_Days]] = 0,"No delivery",IF(Ecommerce_Sales[[#This Row],[Delivery_Time_Days]]&lt;=7,"On-time")))</f>
        <v>Delay</v>
      </c>
      <c r="V2504" s="7">
        <f>Ecommerce_Sales[[#This Row],[Profit]]/Ecommerce_Sales[[#This Row],[Total_Price]]</f>
        <v>0.15003589375448673</v>
      </c>
      <c r="W2504" s="3">
        <v>627</v>
      </c>
      <c r="X2504" s="3"/>
    </row>
    <row r="2505" spans="1:24" x14ac:dyDescent="0.25">
      <c r="A2505" s="1" t="s">
        <v>7610</v>
      </c>
      <c r="B2505" s="1" t="s">
        <v>76</v>
      </c>
      <c r="C2505" s="1" t="s">
        <v>77</v>
      </c>
      <c r="D2505" s="1" t="s">
        <v>2544</v>
      </c>
      <c r="E2505" s="1" t="s">
        <v>1981</v>
      </c>
      <c r="F2505" s="2">
        <v>45400</v>
      </c>
      <c r="G2505" s="2">
        <v>45046</v>
      </c>
      <c r="H2505" s="2" t="str">
        <f>TEXT(Ecommerce_Sales[[#This Row],[Order_Date]],"mmmm")</f>
        <v>April</v>
      </c>
      <c r="I2505" s="2" t="str">
        <f>TEXT(Ecommerce_Sales[[#This Row],[Order_Date]],"yyyy")</f>
        <v>2023</v>
      </c>
      <c r="J2505" s="2" t="str">
        <f>TEXT(Ecommerce_Sales[[#This Row],[Order_Date]],"mmmm")</f>
        <v>April</v>
      </c>
      <c r="K2505" s="1" t="s">
        <v>1947</v>
      </c>
      <c r="L2505" s="1" t="s">
        <v>7611</v>
      </c>
      <c r="M2505" s="1" t="s">
        <v>2104</v>
      </c>
      <c r="N2505" s="1" t="s">
        <v>1978</v>
      </c>
      <c r="O2505" s="3">
        <v>680</v>
      </c>
      <c r="P2505">
        <v>3</v>
      </c>
      <c r="Q2505" s="3">
        <v>2041</v>
      </c>
      <c r="R2505" s="1" t="s">
        <v>1958</v>
      </c>
      <c r="S2505" s="3">
        <v>200</v>
      </c>
      <c r="T2505">
        <v>9</v>
      </c>
      <c r="U2505" t="str">
        <f>IF(Ecommerce_Sales[[#This Row],[Delivery_Time_Days]]&gt;7,"Delay",IF(Ecommerce_Sales[[#This Row],[Delivery_Time_Days]] = 0,"No delivery",IF(Ecommerce_Sales[[#This Row],[Delivery_Time_Days]]&lt;=7,"On-time")))</f>
        <v>Delay</v>
      </c>
      <c r="V2505" s="7">
        <f>Ecommerce_Sales[[#This Row],[Profit]]/Ecommerce_Sales[[#This Row],[Total_Price]]</f>
        <v>0.3503184713375796</v>
      </c>
      <c r="W2505" s="3">
        <v>715</v>
      </c>
      <c r="X2505" s="3"/>
    </row>
    <row r="2506" spans="1:24" x14ac:dyDescent="0.25">
      <c r="A2506" s="1" t="s">
        <v>7612</v>
      </c>
      <c r="B2506" s="1" t="s">
        <v>72</v>
      </c>
      <c r="C2506" s="1" t="s">
        <v>73</v>
      </c>
      <c r="D2506" s="1" t="s">
        <v>3108</v>
      </c>
      <c r="E2506" s="1" t="s">
        <v>1966</v>
      </c>
      <c r="F2506" s="2">
        <v>45502</v>
      </c>
      <c r="G2506" s="2">
        <v>44929</v>
      </c>
      <c r="H2506" s="2" t="str">
        <f>TEXT(Ecommerce_Sales[[#This Row],[Order_Date]],"mmmm")</f>
        <v>January</v>
      </c>
      <c r="I2506" s="2" t="str">
        <f>TEXT(Ecommerce_Sales[[#This Row],[Order_Date]],"yyyy")</f>
        <v>2023</v>
      </c>
      <c r="J2506" s="2" t="str">
        <f>TEXT(Ecommerce_Sales[[#This Row],[Order_Date]],"mmmm")</f>
        <v>January</v>
      </c>
      <c r="K2506" s="1" t="s">
        <v>1992</v>
      </c>
      <c r="L2506" s="1" t="s">
        <v>4309</v>
      </c>
      <c r="M2506" s="1" t="s">
        <v>2047</v>
      </c>
      <c r="N2506" s="1" t="s">
        <v>1989</v>
      </c>
      <c r="O2506" s="3">
        <v>535</v>
      </c>
      <c r="P2506">
        <v>1</v>
      </c>
      <c r="Q2506" s="3">
        <v>535</v>
      </c>
      <c r="R2506" s="1" t="s">
        <v>1958</v>
      </c>
      <c r="S2506" s="3">
        <v>76</v>
      </c>
      <c r="U2506" t="str">
        <f>IF(Ecommerce_Sales[[#This Row],[Delivery_Time_Days]]&gt;7,"Delay",IF(Ecommerce_Sales[[#This Row],[Delivery_Time_Days]] = 0,"No delivery",IF(Ecommerce_Sales[[#This Row],[Delivery_Time_Days]]&lt;=7,"On-time")))</f>
        <v>No delivery</v>
      </c>
      <c r="V2506" s="7">
        <f>Ecommerce_Sales[[#This Row],[Profit]]/Ecommerce_Sales[[#This Row],[Total_Price]]</f>
        <v>0.25046728971962617</v>
      </c>
      <c r="W2506" s="3">
        <v>134</v>
      </c>
      <c r="X2506" s="3"/>
    </row>
    <row r="2507" spans="1:24" x14ac:dyDescent="0.25">
      <c r="A2507" s="1" t="s">
        <v>7613</v>
      </c>
      <c r="B2507" s="1" t="s">
        <v>14</v>
      </c>
      <c r="C2507" s="1" t="s">
        <v>15</v>
      </c>
      <c r="D2507" s="1" t="s">
        <v>3053</v>
      </c>
      <c r="E2507" s="1" t="s">
        <v>1946</v>
      </c>
      <c r="F2507" s="2">
        <v>45003</v>
      </c>
      <c r="G2507" s="2">
        <v>45018</v>
      </c>
      <c r="H2507" s="2" t="str">
        <f>TEXT(Ecommerce_Sales[[#This Row],[Order_Date]],"mmmm")</f>
        <v>April</v>
      </c>
      <c r="I2507" s="2" t="str">
        <f>TEXT(Ecommerce_Sales[[#This Row],[Order_Date]],"yyyy")</f>
        <v>2023</v>
      </c>
      <c r="J2507" s="2" t="str">
        <f>TEXT(Ecommerce_Sales[[#This Row],[Order_Date]],"mmmm")</f>
        <v>April</v>
      </c>
      <c r="K2507" s="1" t="s">
        <v>1986</v>
      </c>
      <c r="L2507" s="1" t="s">
        <v>7614</v>
      </c>
      <c r="M2507" s="1" t="s">
        <v>1983</v>
      </c>
      <c r="N2507" s="1" t="s">
        <v>1950</v>
      </c>
      <c r="O2507" s="3">
        <v>488</v>
      </c>
      <c r="P2507">
        <v>1</v>
      </c>
      <c r="Q2507" s="3">
        <v>488</v>
      </c>
      <c r="R2507" s="1" t="s">
        <v>1951</v>
      </c>
      <c r="S2507" s="3">
        <v>30</v>
      </c>
      <c r="U2507" t="str">
        <f>IF(Ecommerce_Sales[[#This Row],[Delivery_Time_Days]]&gt;7,"Delay",IF(Ecommerce_Sales[[#This Row],[Delivery_Time_Days]] = 0,"No delivery",IF(Ecommerce_Sales[[#This Row],[Delivery_Time_Days]]&lt;=7,"On-time")))</f>
        <v>No delivery</v>
      </c>
      <c r="V2507" s="7">
        <f>Ecommerce_Sales[[#This Row],[Profit]]/Ecommerce_Sales[[#This Row],[Total_Price]]</f>
        <v>0.39959016393442626</v>
      </c>
      <c r="W2507" s="3">
        <v>195</v>
      </c>
      <c r="X2507" s="3"/>
    </row>
    <row r="2508" spans="1:24" x14ac:dyDescent="0.25">
      <c r="A2508" s="1" t="s">
        <v>7615</v>
      </c>
      <c r="B2508" s="1" t="s">
        <v>400</v>
      </c>
      <c r="C2508" s="1" t="s">
        <v>401</v>
      </c>
      <c r="D2508" s="1" t="s">
        <v>4496</v>
      </c>
      <c r="E2508" s="1" t="s">
        <v>1996</v>
      </c>
      <c r="F2508" s="2">
        <v>45306</v>
      </c>
      <c r="G2508" s="2">
        <v>45489</v>
      </c>
      <c r="H2508" s="2" t="str">
        <f>TEXT(Ecommerce_Sales[[#This Row],[Order_Date]],"mmmm")</f>
        <v>July</v>
      </c>
      <c r="I2508" s="2" t="str">
        <f>TEXT(Ecommerce_Sales[[#This Row],[Order_Date]],"yyyy")</f>
        <v>2024</v>
      </c>
      <c r="J2508" s="2" t="str">
        <f>TEXT(Ecommerce_Sales[[#This Row],[Order_Date]],"mmmm")</f>
        <v>July</v>
      </c>
      <c r="K2508" s="1" t="s">
        <v>1947</v>
      </c>
      <c r="L2508" s="1" t="s">
        <v>2716</v>
      </c>
      <c r="M2508" s="1" t="s">
        <v>1998</v>
      </c>
      <c r="N2508" s="1" t="s">
        <v>1973</v>
      </c>
      <c r="O2508" s="3">
        <v>1160</v>
      </c>
      <c r="P2508">
        <v>2</v>
      </c>
      <c r="Q2508" s="3">
        <v>2320</v>
      </c>
      <c r="R2508" s="1" t="s">
        <v>1958</v>
      </c>
      <c r="S2508" s="3">
        <v>341</v>
      </c>
      <c r="T2508">
        <v>6</v>
      </c>
      <c r="U2508" t="str">
        <f>IF(Ecommerce_Sales[[#This Row],[Delivery_Time_Days]]&gt;7,"Delay",IF(Ecommerce_Sales[[#This Row],[Delivery_Time_Days]] = 0,"No delivery",IF(Ecommerce_Sales[[#This Row],[Delivery_Time_Days]]&lt;=7,"On-time")))</f>
        <v>On-time</v>
      </c>
      <c r="V2508" s="7">
        <f>Ecommerce_Sales[[#This Row],[Profit]]/Ecommerce_Sales[[#This Row],[Total_Price]]</f>
        <v>0.3</v>
      </c>
      <c r="W2508" s="3">
        <v>696</v>
      </c>
      <c r="X2508" s="3"/>
    </row>
    <row r="2509" spans="1:24" x14ac:dyDescent="0.25">
      <c r="A2509" s="1" t="s">
        <v>7616</v>
      </c>
      <c r="B2509" s="1" t="s">
        <v>64</v>
      </c>
      <c r="C2509" s="1" t="s">
        <v>65</v>
      </c>
      <c r="D2509" s="1" t="s">
        <v>5213</v>
      </c>
      <c r="E2509" s="1" t="s">
        <v>1996</v>
      </c>
      <c r="F2509" s="2">
        <v>45198</v>
      </c>
      <c r="G2509" s="2">
        <v>45641</v>
      </c>
      <c r="H2509" s="2" t="str">
        <f>TEXT(Ecommerce_Sales[[#This Row],[Order_Date]],"mmmm")</f>
        <v>December</v>
      </c>
      <c r="I2509" s="2" t="str">
        <f>TEXT(Ecommerce_Sales[[#This Row],[Order_Date]],"yyyy")</f>
        <v>2024</v>
      </c>
      <c r="J2509" s="2" t="str">
        <f>TEXT(Ecommerce_Sales[[#This Row],[Order_Date]],"mmmm")</f>
        <v>December</v>
      </c>
      <c r="K2509" s="1" t="s">
        <v>1947</v>
      </c>
      <c r="L2509" s="1" t="s">
        <v>7617</v>
      </c>
      <c r="M2509" s="1" t="s">
        <v>2026</v>
      </c>
      <c r="N2509" s="1" t="s">
        <v>1978</v>
      </c>
      <c r="O2509" s="3">
        <v>1777</v>
      </c>
      <c r="P2509">
        <v>2</v>
      </c>
      <c r="Q2509" s="3">
        <v>3553</v>
      </c>
      <c r="R2509" s="1" t="s">
        <v>1951</v>
      </c>
      <c r="S2509" s="3">
        <v>283</v>
      </c>
      <c r="T2509">
        <v>9</v>
      </c>
      <c r="U2509" t="str">
        <f>IF(Ecommerce_Sales[[#This Row],[Delivery_Time_Days]]&gt;7,"Delay",IF(Ecommerce_Sales[[#This Row],[Delivery_Time_Days]] = 0,"No delivery",IF(Ecommerce_Sales[[#This Row],[Delivery_Time_Days]]&lt;=7,"On-time")))</f>
        <v>Delay</v>
      </c>
      <c r="V2509" s="7">
        <f>Ecommerce_Sales[[#This Row],[Profit]]/Ecommerce_Sales[[#This Row],[Total_Price]]</f>
        <v>0.35012665353222627</v>
      </c>
      <c r="W2509" s="3">
        <v>1244</v>
      </c>
      <c r="X2509" s="3"/>
    </row>
    <row r="2510" spans="1:24" x14ac:dyDescent="0.25">
      <c r="A2510" s="1" t="s">
        <v>7618</v>
      </c>
      <c r="B2510" s="1" t="s">
        <v>1215</v>
      </c>
      <c r="C2510" s="1" t="s">
        <v>1216</v>
      </c>
      <c r="D2510" s="1" t="s">
        <v>3272</v>
      </c>
      <c r="E2510" s="1" t="s">
        <v>1981</v>
      </c>
      <c r="F2510" s="2">
        <v>45446</v>
      </c>
      <c r="G2510" s="2">
        <v>45515</v>
      </c>
      <c r="H2510" s="2" t="str">
        <f>TEXT(Ecommerce_Sales[[#This Row],[Order_Date]],"mmmm")</f>
        <v>August</v>
      </c>
      <c r="I2510" s="2" t="str">
        <f>TEXT(Ecommerce_Sales[[#This Row],[Order_Date]],"yyyy")</f>
        <v>2024</v>
      </c>
      <c r="J2510" s="2" t="str">
        <f>TEXT(Ecommerce_Sales[[#This Row],[Order_Date]],"mmmm")</f>
        <v>August</v>
      </c>
      <c r="K2510" s="1" t="s">
        <v>1986</v>
      </c>
      <c r="L2510" s="1" t="s">
        <v>7619</v>
      </c>
      <c r="M2510" s="1" t="s">
        <v>1949</v>
      </c>
      <c r="N2510" s="1" t="s">
        <v>1950</v>
      </c>
      <c r="O2510" s="3">
        <v>323</v>
      </c>
      <c r="P2510">
        <v>3</v>
      </c>
      <c r="Q2510" s="3">
        <v>970</v>
      </c>
      <c r="R2510" s="1" t="s">
        <v>2016</v>
      </c>
      <c r="S2510" s="3">
        <v>133</v>
      </c>
      <c r="U2510" t="str">
        <f>IF(Ecommerce_Sales[[#This Row],[Delivery_Time_Days]]&gt;7,"Delay",IF(Ecommerce_Sales[[#This Row],[Delivery_Time_Days]] = 0,"No delivery",IF(Ecommerce_Sales[[#This Row],[Delivery_Time_Days]]&lt;=7,"On-time")))</f>
        <v>No delivery</v>
      </c>
      <c r="V2510" s="7">
        <f>Ecommerce_Sales[[#This Row],[Profit]]/Ecommerce_Sales[[#This Row],[Total_Price]]</f>
        <v>0.4</v>
      </c>
      <c r="W2510" s="3">
        <v>388</v>
      </c>
      <c r="X2510" s="3"/>
    </row>
    <row r="2511" spans="1:24" x14ac:dyDescent="0.25">
      <c r="A2511" s="1" t="s">
        <v>7620</v>
      </c>
      <c r="B2511" s="1" t="s">
        <v>1555</v>
      </c>
      <c r="C2511" s="1" t="s">
        <v>1556</v>
      </c>
      <c r="D2511" s="1" t="s">
        <v>2364</v>
      </c>
      <c r="E2511" s="1" t="s">
        <v>1981</v>
      </c>
      <c r="F2511" s="2">
        <v>45080</v>
      </c>
      <c r="G2511" s="2">
        <v>44975</v>
      </c>
      <c r="H2511" s="2" t="str">
        <f>TEXT(Ecommerce_Sales[[#This Row],[Order_Date]],"mmmm")</f>
        <v>February</v>
      </c>
      <c r="I2511" s="2" t="str">
        <f>TEXT(Ecommerce_Sales[[#This Row],[Order_Date]],"yyyy")</f>
        <v>2023</v>
      </c>
      <c r="J2511" s="2" t="str">
        <f>TEXT(Ecommerce_Sales[[#This Row],[Order_Date]],"mmmm")</f>
        <v>February</v>
      </c>
      <c r="K2511" s="1" t="s">
        <v>1947</v>
      </c>
      <c r="L2511" s="1" t="s">
        <v>7621</v>
      </c>
      <c r="M2511" s="1" t="s">
        <v>1988</v>
      </c>
      <c r="N2511" s="1" t="s">
        <v>1989</v>
      </c>
      <c r="O2511" s="3">
        <v>329</v>
      </c>
      <c r="P2511">
        <v>1</v>
      </c>
      <c r="Q2511" s="3">
        <v>329</v>
      </c>
      <c r="R2511" s="1" t="s">
        <v>1958</v>
      </c>
      <c r="S2511" s="3">
        <v>33</v>
      </c>
      <c r="T2511">
        <v>9</v>
      </c>
      <c r="U2511" t="str">
        <f>IF(Ecommerce_Sales[[#This Row],[Delivery_Time_Days]]&gt;7,"Delay",IF(Ecommerce_Sales[[#This Row],[Delivery_Time_Days]] = 0,"No delivery",IF(Ecommerce_Sales[[#This Row],[Delivery_Time_Days]]&lt;=7,"On-time")))</f>
        <v>Delay</v>
      </c>
      <c r="V2511" s="7">
        <f>Ecommerce_Sales[[#This Row],[Profit]]/Ecommerce_Sales[[#This Row],[Total_Price]]</f>
        <v>0.24924012158054712</v>
      </c>
      <c r="W2511" s="3">
        <v>82</v>
      </c>
      <c r="X2511" s="3"/>
    </row>
    <row r="2512" spans="1:24" x14ac:dyDescent="0.25">
      <c r="A2512" s="1" t="s">
        <v>7622</v>
      </c>
      <c r="B2512" s="1" t="s">
        <v>980</v>
      </c>
      <c r="C2512" s="1" t="s">
        <v>981</v>
      </c>
      <c r="D2512" s="1" t="s">
        <v>2995</v>
      </c>
      <c r="E2512" s="1" t="s">
        <v>1966</v>
      </c>
      <c r="F2512" s="2">
        <v>45140</v>
      </c>
      <c r="G2512" s="2">
        <v>45308</v>
      </c>
      <c r="H2512" s="2" t="str">
        <f>TEXT(Ecommerce_Sales[[#This Row],[Order_Date]],"mmmm")</f>
        <v>January</v>
      </c>
      <c r="I2512" s="2" t="str">
        <f>TEXT(Ecommerce_Sales[[#This Row],[Order_Date]],"yyyy")</f>
        <v>2024</v>
      </c>
      <c r="J2512" s="2" t="str">
        <f>TEXT(Ecommerce_Sales[[#This Row],[Order_Date]],"mmmm")</f>
        <v>January</v>
      </c>
      <c r="K2512" s="1" t="s">
        <v>1992</v>
      </c>
      <c r="L2512" s="1" t="s">
        <v>7623</v>
      </c>
      <c r="M2512" s="1" t="s">
        <v>1998</v>
      </c>
      <c r="N2512" s="1" t="s">
        <v>1973</v>
      </c>
      <c r="O2512" s="3">
        <v>414</v>
      </c>
      <c r="P2512">
        <v>1</v>
      </c>
      <c r="Q2512" s="3">
        <v>414</v>
      </c>
      <c r="R2512" s="1" t="s">
        <v>1958</v>
      </c>
      <c r="S2512" s="3">
        <v>28</v>
      </c>
      <c r="U2512" t="str">
        <f>IF(Ecommerce_Sales[[#This Row],[Delivery_Time_Days]]&gt;7,"Delay",IF(Ecommerce_Sales[[#This Row],[Delivery_Time_Days]] = 0,"No delivery",IF(Ecommerce_Sales[[#This Row],[Delivery_Time_Days]]&lt;=7,"On-time")))</f>
        <v>No delivery</v>
      </c>
      <c r="V2512" s="7">
        <f>Ecommerce_Sales[[#This Row],[Profit]]/Ecommerce_Sales[[#This Row],[Total_Price]]</f>
        <v>0.29951690821256038</v>
      </c>
      <c r="W2512" s="3">
        <v>124</v>
      </c>
      <c r="X2512" s="3"/>
    </row>
    <row r="2513" spans="1:24" x14ac:dyDescent="0.25">
      <c r="A2513" s="1" t="s">
        <v>7624</v>
      </c>
      <c r="B2513" s="1" t="s">
        <v>1838</v>
      </c>
      <c r="C2513" s="1" t="s">
        <v>1839</v>
      </c>
      <c r="D2513" s="1" t="s">
        <v>6023</v>
      </c>
      <c r="E2513" s="1" t="s">
        <v>1966</v>
      </c>
      <c r="F2513" s="2">
        <v>45562</v>
      </c>
      <c r="G2513" s="2">
        <v>45418</v>
      </c>
      <c r="H2513" s="2" t="str">
        <f>TEXT(Ecommerce_Sales[[#This Row],[Order_Date]],"mmmm")</f>
        <v>May</v>
      </c>
      <c r="I2513" s="2" t="str">
        <f>TEXT(Ecommerce_Sales[[#This Row],[Order_Date]],"yyyy")</f>
        <v>2024</v>
      </c>
      <c r="J2513" s="2" t="str">
        <f>TEXT(Ecommerce_Sales[[#This Row],[Order_Date]],"mmmm")</f>
        <v>May</v>
      </c>
      <c r="K2513" s="1" t="s">
        <v>1947</v>
      </c>
      <c r="L2513" s="1" t="s">
        <v>3718</v>
      </c>
      <c r="M2513" s="1" t="s">
        <v>2007</v>
      </c>
      <c r="N2513" s="1" t="s">
        <v>1973</v>
      </c>
      <c r="O2513" s="3">
        <v>273</v>
      </c>
      <c r="P2513">
        <v>1</v>
      </c>
      <c r="Q2513" s="3">
        <v>273</v>
      </c>
      <c r="R2513" s="1" t="s">
        <v>1951</v>
      </c>
      <c r="S2513" s="3">
        <v>18</v>
      </c>
      <c r="T2513">
        <v>6</v>
      </c>
      <c r="U2513" t="str">
        <f>IF(Ecommerce_Sales[[#This Row],[Delivery_Time_Days]]&gt;7,"Delay",IF(Ecommerce_Sales[[#This Row],[Delivery_Time_Days]] = 0,"No delivery",IF(Ecommerce_Sales[[#This Row],[Delivery_Time_Days]]&lt;=7,"On-time")))</f>
        <v>On-time</v>
      </c>
      <c r="V2513" s="7">
        <f>Ecommerce_Sales[[#This Row],[Profit]]/Ecommerce_Sales[[#This Row],[Total_Price]]</f>
        <v>0.30036630036630035</v>
      </c>
      <c r="W2513" s="3">
        <v>82</v>
      </c>
      <c r="X2513" s="3"/>
    </row>
    <row r="2514" spans="1:24" x14ac:dyDescent="0.25">
      <c r="A2514" s="1" t="s">
        <v>7625</v>
      </c>
      <c r="B2514" s="1" t="s">
        <v>362</v>
      </c>
      <c r="C2514" s="1" t="s">
        <v>363</v>
      </c>
      <c r="D2514" s="1" t="s">
        <v>2422</v>
      </c>
      <c r="E2514" s="1" t="s">
        <v>1946</v>
      </c>
      <c r="F2514" s="2">
        <v>45317</v>
      </c>
      <c r="G2514" s="2">
        <v>45637</v>
      </c>
      <c r="H2514" s="2" t="str">
        <f>TEXT(Ecommerce_Sales[[#This Row],[Order_Date]],"mmmm")</f>
        <v>December</v>
      </c>
      <c r="I2514" s="2" t="str">
        <f>TEXT(Ecommerce_Sales[[#This Row],[Order_Date]],"yyyy")</f>
        <v>2024</v>
      </c>
      <c r="J2514" s="2" t="str">
        <f>TEXT(Ecommerce_Sales[[#This Row],[Order_Date]],"mmmm")</f>
        <v>December</v>
      </c>
      <c r="K2514" s="1" t="s">
        <v>1947</v>
      </c>
      <c r="L2514" s="1" t="s">
        <v>7626</v>
      </c>
      <c r="M2514" s="1" t="s">
        <v>2065</v>
      </c>
      <c r="N2514" s="1" t="s">
        <v>1978</v>
      </c>
      <c r="O2514" s="3">
        <v>262</v>
      </c>
      <c r="P2514">
        <v>10</v>
      </c>
      <c r="Q2514" s="3">
        <v>2616</v>
      </c>
      <c r="R2514" s="1" t="s">
        <v>1958</v>
      </c>
      <c r="S2514" s="3">
        <v>137</v>
      </c>
      <c r="T2514">
        <v>3</v>
      </c>
      <c r="U2514" t="str">
        <f>IF(Ecommerce_Sales[[#This Row],[Delivery_Time_Days]]&gt;7,"Delay",IF(Ecommerce_Sales[[#This Row],[Delivery_Time_Days]] = 0,"No delivery",IF(Ecommerce_Sales[[#This Row],[Delivery_Time_Days]]&lt;=7,"On-time")))</f>
        <v>On-time</v>
      </c>
      <c r="V2514" s="7">
        <f>Ecommerce_Sales[[#This Row],[Profit]]/Ecommerce_Sales[[#This Row],[Total_Price]]</f>
        <v>0.34977064220183485</v>
      </c>
      <c r="W2514" s="3">
        <v>915</v>
      </c>
      <c r="X2514" s="3"/>
    </row>
    <row r="2515" spans="1:24" x14ac:dyDescent="0.25">
      <c r="A2515" s="1" t="s">
        <v>7627</v>
      </c>
      <c r="B2515" s="1" t="s">
        <v>1271</v>
      </c>
      <c r="C2515" s="1" t="s">
        <v>1272</v>
      </c>
      <c r="D2515" s="1" t="s">
        <v>2300</v>
      </c>
      <c r="E2515" s="1" t="s">
        <v>1946</v>
      </c>
      <c r="F2515" s="2">
        <v>45487</v>
      </c>
      <c r="G2515" s="2">
        <v>45459</v>
      </c>
      <c r="H2515" s="2" t="str">
        <f>TEXT(Ecommerce_Sales[[#This Row],[Order_Date]],"mmmm")</f>
        <v>June</v>
      </c>
      <c r="I2515" s="2" t="str">
        <f>TEXT(Ecommerce_Sales[[#This Row],[Order_Date]],"yyyy")</f>
        <v>2024</v>
      </c>
      <c r="J2515" s="2" t="str">
        <f>TEXT(Ecommerce_Sales[[#This Row],[Order_Date]],"mmmm")</f>
        <v>June</v>
      </c>
      <c r="K2515" s="1" t="s">
        <v>1947</v>
      </c>
      <c r="L2515" s="1" t="s">
        <v>6709</v>
      </c>
      <c r="M2515" s="1" t="s">
        <v>1963</v>
      </c>
      <c r="N2515" s="1" t="s">
        <v>1957</v>
      </c>
      <c r="O2515" s="3">
        <v>385</v>
      </c>
      <c r="P2515">
        <v>4</v>
      </c>
      <c r="Q2515" s="3">
        <v>1540</v>
      </c>
      <c r="R2515" s="1" t="s">
        <v>1958</v>
      </c>
      <c r="S2515" s="3">
        <v>206</v>
      </c>
      <c r="T2515">
        <v>9</v>
      </c>
      <c r="U2515" t="str">
        <f>IF(Ecommerce_Sales[[#This Row],[Delivery_Time_Days]]&gt;7,"Delay",IF(Ecommerce_Sales[[#This Row],[Delivery_Time_Days]] = 0,"No delivery",IF(Ecommerce_Sales[[#This Row],[Delivery_Time_Days]]&lt;=7,"On-time")))</f>
        <v>Delay</v>
      </c>
      <c r="V2515" s="7">
        <f>Ecommerce_Sales[[#This Row],[Profit]]/Ecommerce_Sales[[#This Row],[Total_Price]]</f>
        <v>0.15</v>
      </c>
      <c r="W2515" s="3">
        <v>231</v>
      </c>
      <c r="X2515" s="3"/>
    </row>
    <row r="2516" spans="1:24" x14ac:dyDescent="0.25">
      <c r="A2516" s="1" t="s">
        <v>7628</v>
      </c>
      <c r="B2516" s="1" t="s">
        <v>1524</v>
      </c>
      <c r="C2516" s="1" t="s">
        <v>1525</v>
      </c>
      <c r="D2516" s="1" t="s">
        <v>3597</v>
      </c>
      <c r="E2516" s="1" t="s">
        <v>1961</v>
      </c>
      <c r="F2516" s="2">
        <v>45381</v>
      </c>
      <c r="G2516" s="2">
        <v>45103</v>
      </c>
      <c r="H2516" s="2" t="str">
        <f>TEXT(Ecommerce_Sales[[#This Row],[Order_Date]],"mmmm")</f>
        <v>June</v>
      </c>
      <c r="I2516" s="2" t="str">
        <f>TEXT(Ecommerce_Sales[[#This Row],[Order_Date]],"yyyy")</f>
        <v>2023</v>
      </c>
      <c r="J2516" s="2" t="str">
        <f>TEXT(Ecommerce_Sales[[#This Row],[Order_Date]],"mmmm")</f>
        <v>June</v>
      </c>
      <c r="K2516" s="1" t="s">
        <v>1947</v>
      </c>
      <c r="L2516" s="1" t="s">
        <v>7629</v>
      </c>
      <c r="M2516" s="1" t="s">
        <v>1988</v>
      </c>
      <c r="N2516" s="1" t="s">
        <v>1989</v>
      </c>
      <c r="O2516" s="3">
        <v>226</v>
      </c>
      <c r="P2516">
        <v>3</v>
      </c>
      <c r="Q2516" s="3">
        <v>678</v>
      </c>
      <c r="R2516" s="1" t="s">
        <v>1951</v>
      </c>
      <c r="S2516" s="3">
        <v>68</v>
      </c>
      <c r="T2516">
        <v>9</v>
      </c>
      <c r="U2516" t="str">
        <f>IF(Ecommerce_Sales[[#This Row],[Delivery_Time_Days]]&gt;7,"Delay",IF(Ecommerce_Sales[[#This Row],[Delivery_Time_Days]] = 0,"No delivery",IF(Ecommerce_Sales[[#This Row],[Delivery_Time_Days]]&lt;=7,"On-time")))</f>
        <v>Delay</v>
      </c>
      <c r="V2516" s="7">
        <f>Ecommerce_Sales[[#This Row],[Profit]]/Ecommerce_Sales[[#This Row],[Total_Price]]</f>
        <v>0.24926253687315633</v>
      </c>
      <c r="W2516" s="3">
        <v>169</v>
      </c>
      <c r="X2516" s="3"/>
    </row>
    <row r="2517" spans="1:24" x14ac:dyDescent="0.25">
      <c r="A2517" s="1" t="s">
        <v>7630</v>
      </c>
      <c r="B2517" s="1" t="s">
        <v>602</v>
      </c>
      <c r="C2517" s="1" t="s">
        <v>603</v>
      </c>
      <c r="D2517" s="1" t="s">
        <v>4737</v>
      </c>
      <c r="E2517" s="1" t="s">
        <v>2005</v>
      </c>
      <c r="F2517" s="2">
        <v>45650</v>
      </c>
      <c r="G2517" s="2">
        <v>45604</v>
      </c>
      <c r="H2517" s="2" t="str">
        <f>TEXT(Ecommerce_Sales[[#This Row],[Order_Date]],"mmmm")</f>
        <v>November</v>
      </c>
      <c r="I2517" s="2" t="str">
        <f>TEXT(Ecommerce_Sales[[#This Row],[Order_Date]],"yyyy")</f>
        <v>2024</v>
      </c>
      <c r="J2517" s="2" t="str">
        <f>TEXT(Ecommerce_Sales[[#This Row],[Order_Date]],"mmmm")</f>
        <v>November</v>
      </c>
      <c r="K2517" s="1" t="s">
        <v>1986</v>
      </c>
      <c r="L2517" s="1" t="s">
        <v>7631</v>
      </c>
      <c r="M2517" s="1" t="s">
        <v>2047</v>
      </c>
      <c r="N2517" s="1" t="s">
        <v>1989</v>
      </c>
      <c r="O2517" s="3">
        <v>67</v>
      </c>
      <c r="P2517">
        <v>7</v>
      </c>
      <c r="Q2517" s="3">
        <v>466</v>
      </c>
      <c r="R2517" s="1" t="s">
        <v>2008</v>
      </c>
      <c r="S2517" s="3">
        <v>32</v>
      </c>
      <c r="U2517" t="str">
        <f>IF(Ecommerce_Sales[[#This Row],[Delivery_Time_Days]]&gt;7,"Delay",IF(Ecommerce_Sales[[#This Row],[Delivery_Time_Days]] = 0,"No delivery",IF(Ecommerce_Sales[[#This Row],[Delivery_Time_Days]]&lt;=7,"On-time")))</f>
        <v>No delivery</v>
      </c>
      <c r="V2517" s="7">
        <f>Ecommerce_Sales[[#This Row],[Profit]]/Ecommerce_Sales[[#This Row],[Total_Price]]</f>
        <v>0.25107296137339058</v>
      </c>
      <c r="W2517" s="3">
        <v>117</v>
      </c>
      <c r="X2517" s="3"/>
    </row>
    <row r="2518" spans="1:24" x14ac:dyDescent="0.25">
      <c r="A2518" s="1" t="s">
        <v>7632</v>
      </c>
      <c r="B2518" s="1" t="s">
        <v>517</v>
      </c>
      <c r="C2518" s="1" t="s">
        <v>518</v>
      </c>
      <c r="D2518" s="1" t="s">
        <v>6762</v>
      </c>
      <c r="E2518" s="1" t="s">
        <v>1961</v>
      </c>
      <c r="F2518" s="2">
        <v>44939</v>
      </c>
      <c r="G2518" s="2">
        <v>45198</v>
      </c>
      <c r="H2518" s="2" t="str">
        <f>TEXT(Ecommerce_Sales[[#This Row],[Order_Date]],"mmmm")</f>
        <v>September</v>
      </c>
      <c r="I2518" s="2" t="str">
        <f>TEXT(Ecommerce_Sales[[#This Row],[Order_Date]],"yyyy")</f>
        <v>2023</v>
      </c>
      <c r="J2518" s="2" t="str">
        <f>TEXT(Ecommerce_Sales[[#This Row],[Order_Date]],"mmmm")</f>
        <v>September</v>
      </c>
      <c r="K2518" s="1" t="s">
        <v>1947</v>
      </c>
      <c r="L2518" s="1" t="s">
        <v>3306</v>
      </c>
      <c r="M2518" s="1" t="s">
        <v>1956</v>
      </c>
      <c r="N2518" s="1" t="s">
        <v>1957</v>
      </c>
      <c r="O2518" s="3">
        <v>645</v>
      </c>
      <c r="P2518">
        <v>2</v>
      </c>
      <c r="Q2518" s="3">
        <v>1291</v>
      </c>
      <c r="R2518" s="1" t="s">
        <v>1951</v>
      </c>
      <c r="S2518" s="3">
        <v>78</v>
      </c>
      <c r="T2518">
        <v>2</v>
      </c>
      <c r="U2518" t="str">
        <f>IF(Ecommerce_Sales[[#This Row],[Delivery_Time_Days]]&gt;7,"Delay",IF(Ecommerce_Sales[[#This Row],[Delivery_Time_Days]] = 0,"No delivery",IF(Ecommerce_Sales[[#This Row],[Delivery_Time_Days]]&lt;=7,"On-time")))</f>
        <v>On-time</v>
      </c>
      <c r="V2518" s="7">
        <f>Ecommerce_Sales[[#This Row],[Profit]]/Ecommerce_Sales[[#This Row],[Total_Price]]</f>
        <v>0.15027110766847404</v>
      </c>
      <c r="W2518" s="3">
        <v>194</v>
      </c>
      <c r="X2518" s="3"/>
    </row>
    <row r="2519" spans="1:24" x14ac:dyDescent="0.25">
      <c r="A2519" s="1" t="s">
        <v>7633</v>
      </c>
      <c r="B2519" s="1" t="s">
        <v>484</v>
      </c>
      <c r="C2519" s="1" t="s">
        <v>485</v>
      </c>
      <c r="D2519" s="1" t="s">
        <v>2684</v>
      </c>
      <c r="E2519" s="1" t="s">
        <v>1996</v>
      </c>
      <c r="F2519" s="2">
        <v>45062</v>
      </c>
      <c r="G2519" s="2">
        <v>45035</v>
      </c>
      <c r="H2519" s="2" t="str">
        <f>TEXT(Ecommerce_Sales[[#This Row],[Order_Date]],"mmmm")</f>
        <v>April</v>
      </c>
      <c r="I2519" s="2" t="str">
        <f>TEXT(Ecommerce_Sales[[#This Row],[Order_Date]],"yyyy")</f>
        <v>2023</v>
      </c>
      <c r="J2519" s="2" t="str">
        <f>TEXT(Ecommerce_Sales[[#This Row],[Order_Date]],"mmmm")</f>
        <v>April</v>
      </c>
      <c r="K2519" s="1" t="s">
        <v>1947</v>
      </c>
      <c r="L2519" s="1" t="s">
        <v>7634</v>
      </c>
      <c r="M2519" s="1" t="s">
        <v>2079</v>
      </c>
      <c r="N2519" s="1" t="s">
        <v>1973</v>
      </c>
      <c r="O2519" s="3">
        <v>135</v>
      </c>
      <c r="P2519">
        <v>4</v>
      </c>
      <c r="Q2519" s="3">
        <v>541</v>
      </c>
      <c r="R2519" s="1" t="s">
        <v>1958</v>
      </c>
      <c r="S2519" s="3">
        <v>47</v>
      </c>
      <c r="T2519">
        <v>9</v>
      </c>
      <c r="U2519" t="str">
        <f>IF(Ecommerce_Sales[[#This Row],[Delivery_Time_Days]]&gt;7,"Delay",IF(Ecommerce_Sales[[#This Row],[Delivery_Time_Days]] = 0,"No delivery",IF(Ecommerce_Sales[[#This Row],[Delivery_Time_Days]]&lt;=7,"On-time")))</f>
        <v>Delay</v>
      </c>
      <c r="V2519" s="7">
        <f>Ecommerce_Sales[[#This Row],[Profit]]/Ecommerce_Sales[[#This Row],[Total_Price]]</f>
        <v>0.29944547134935307</v>
      </c>
      <c r="W2519" s="3">
        <v>162</v>
      </c>
      <c r="X2519" s="3"/>
    </row>
    <row r="2520" spans="1:24" x14ac:dyDescent="0.25">
      <c r="A2520" s="1" t="s">
        <v>7635</v>
      </c>
      <c r="B2520" s="1" t="s">
        <v>885</v>
      </c>
      <c r="C2520" s="1" t="s">
        <v>886</v>
      </c>
      <c r="D2520" s="1" t="s">
        <v>2970</v>
      </c>
      <c r="E2520" s="1" t="s">
        <v>1954</v>
      </c>
      <c r="F2520" s="2">
        <v>44973</v>
      </c>
      <c r="G2520" s="2">
        <v>45484</v>
      </c>
      <c r="H2520" s="2" t="str">
        <f>TEXT(Ecommerce_Sales[[#This Row],[Order_Date]],"mmmm")</f>
        <v>July</v>
      </c>
      <c r="I2520" s="2" t="str">
        <f>TEXT(Ecommerce_Sales[[#This Row],[Order_Date]],"yyyy")</f>
        <v>2024</v>
      </c>
      <c r="J2520" s="2" t="str">
        <f>TEXT(Ecommerce_Sales[[#This Row],[Order_Date]],"mmmm")</f>
        <v>July</v>
      </c>
      <c r="K2520" s="1" t="s">
        <v>1947</v>
      </c>
      <c r="L2520" s="1" t="s">
        <v>2182</v>
      </c>
      <c r="M2520" s="1" t="s">
        <v>1977</v>
      </c>
      <c r="N2520" s="1" t="s">
        <v>1978</v>
      </c>
      <c r="O2520" s="3">
        <v>566</v>
      </c>
      <c r="P2520">
        <v>5</v>
      </c>
      <c r="Q2520" s="3">
        <v>2832</v>
      </c>
      <c r="R2520" s="1" t="s">
        <v>1958</v>
      </c>
      <c r="S2520" s="3">
        <v>310</v>
      </c>
      <c r="T2520">
        <v>7</v>
      </c>
      <c r="U2520" t="str">
        <f>IF(Ecommerce_Sales[[#This Row],[Delivery_Time_Days]]&gt;7,"Delay",IF(Ecommerce_Sales[[#This Row],[Delivery_Time_Days]] = 0,"No delivery",IF(Ecommerce_Sales[[#This Row],[Delivery_Time_Days]]&lt;=7,"On-time")))</f>
        <v>On-time</v>
      </c>
      <c r="V2520" s="7">
        <f>Ecommerce_Sales[[#This Row],[Profit]]/Ecommerce_Sales[[#This Row],[Total_Price]]</f>
        <v>0.34992937853107342</v>
      </c>
      <c r="W2520" s="3">
        <v>991</v>
      </c>
      <c r="X2520" s="3"/>
    </row>
    <row r="2521" spans="1:24" x14ac:dyDescent="0.25">
      <c r="A2521" s="1" t="s">
        <v>7636</v>
      </c>
      <c r="B2521" s="1" t="s">
        <v>1037</v>
      </c>
      <c r="C2521" s="1" t="s">
        <v>1229</v>
      </c>
      <c r="D2521" s="1" t="s">
        <v>2975</v>
      </c>
      <c r="E2521" s="1" t="s">
        <v>1961</v>
      </c>
      <c r="F2521" s="2">
        <v>45258</v>
      </c>
      <c r="G2521" s="2">
        <v>45002</v>
      </c>
      <c r="H2521" s="2" t="str">
        <f>TEXT(Ecommerce_Sales[[#This Row],[Order_Date]],"mmmm")</f>
        <v>March</v>
      </c>
      <c r="I2521" s="2" t="str">
        <f>TEXT(Ecommerce_Sales[[#This Row],[Order_Date]],"yyyy")</f>
        <v>2023</v>
      </c>
      <c r="J2521" s="2" t="str">
        <f>TEXT(Ecommerce_Sales[[#This Row],[Order_Date]],"mmmm")</f>
        <v>March</v>
      </c>
      <c r="K2521" s="1" t="s">
        <v>1992</v>
      </c>
      <c r="L2521" s="1" t="s">
        <v>7637</v>
      </c>
      <c r="M2521" s="1" t="s">
        <v>2030</v>
      </c>
      <c r="N2521" s="1" t="s">
        <v>1978</v>
      </c>
      <c r="O2521" s="3">
        <v>451</v>
      </c>
      <c r="P2521">
        <v>1</v>
      </c>
      <c r="Q2521" s="3">
        <v>451</v>
      </c>
      <c r="R2521" s="1" t="s">
        <v>1958</v>
      </c>
      <c r="S2521" s="3">
        <v>61</v>
      </c>
      <c r="U2521" t="str">
        <f>IF(Ecommerce_Sales[[#This Row],[Delivery_Time_Days]]&gt;7,"Delay",IF(Ecommerce_Sales[[#This Row],[Delivery_Time_Days]] = 0,"No delivery",IF(Ecommerce_Sales[[#This Row],[Delivery_Time_Days]]&lt;=7,"On-time")))</f>
        <v>No delivery</v>
      </c>
      <c r="V2521" s="7">
        <f>Ecommerce_Sales[[#This Row],[Profit]]/Ecommerce_Sales[[#This Row],[Total_Price]]</f>
        <v>0.35033259423503327</v>
      </c>
      <c r="W2521" s="3">
        <v>158</v>
      </c>
      <c r="X2521" s="3"/>
    </row>
    <row r="2522" spans="1:24" x14ac:dyDescent="0.25">
      <c r="A2522" s="1" t="s">
        <v>7638</v>
      </c>
      <c r="B2522" s="1" t="s">
        <v>511</v>
      </c>
      <c r="C2522" s="1" t="s">
        <v>512</v>
      </c>
      <c r="D2522" s="1" t="s">
        <v>4563</v>
      </c>
      <c r="E2522" s="1" t="s">
        <v>1996</v>
      </c>
      <c r="F2522" s="2">
        <v>45108</v>
      </c>
      <c r="G2522" s="2">
        <v>45202</v>
      </c>
      <c r="H2522" s="2" t="str">
        <f>TEXT(Ecommerce_Sales[[#This Row],[Order_Date]],"mmmm")</f>
        <v>October</v>
      </c>
      <c r="I2522" s="2" t="str">
        <f>TEXT(Ecommerce_Sales[[#This Row],[Order_Date]],"yyyy")</f>
        <v>2023</v>
      </c>
      <c r="J2522" s="2" t="str">
        <f>TEXT(Ecommerce_Sales[[#This Row],[Order_Date]],"mmmm")</f>
        <v>October</v>
      </c>
      <c r="K2522" s="1" t="s">
        <v>1947</v>
      </c>
      <c r="L2522" s="1" t="s">
        <v>7639</v>
      </c>
      <c r="M2522" s="1" t="s">
        <v>2058</v>
      </c>
      <c r="N2522" s="1" t="s">
        <v>1950</v>
      </c>
      <c r="O2522" s="3">
        <v>119</v>
      </c>
      <c r="P2522">
        <v>3</v>
      </c>
      <c r="Q2522" s="3">
        <v>358</v>
      </c>
      <c r="R2522" s="1" t="s">
        <v>2012</v>
      </c>
      <c r="S2522" s="3">
        <v>20</v>
      </c>
      <c r="T2522">
        <v>9</v>
      </c>
      <c r="U2522" t="str">
        <f>IF(Ecommerce_Sales[[#This Row],[Delivery_Time_Days]]&gt;7,"Delay",IF(Ecommerce_Sales[[#This Row],[Delivery_Time_Days]] = 0,"No delivery",IF(Ecommerce_Sales[[#This Row],[Delivery_Time_Days]]&lt;=7,"On-time")))</f>
        <v>Delay</v>
      </c>
      <c r="V2522" s="7">
        <f>Ecommerce_Sales[[#This Row],[Profit]]/Ecommerce_Sales[[#This Row],[Total_Price]]</f>
        <v>0.3994413407821229</v>
      </c>
      <c r="W2522" s="3">
        <v>143</v>
      </c>
      <c r="X2522" s="3"/>
    </row>
    <row r="2523" spans="1:24" x14ac:dyDescent="0.25">
      <c r="A2523" s="1" t="s">
        <v>7640</v>
      </c>
      <c r="B2523" s="1" t="s">
        <v>394</v>
      </c>
      <c r="C2523" s="1" t="s">
        <v>395</v>
      </c>
      <c r="D2523" s="1" t="s">
        <v>5729</v>
      </c>
      <c r="E2523" s="1" t="s">
        <v>2005</v>
      </c>
      <c r="F2523" s="2">
        <v>44932</v>
      </c>
      <c r="G2523" s="2">
        <v>44985</v>
      </c>
      <c r="H2523" s="2" t="str">
        <f>TEXT(Ecommerce_Sales[[#This Row],[Order_Date]],"mmmm")</f>
        <v>February</v>
      </c>
      <c r="I2523" s="2" t="str">
        <f>TEXT(Ecommerce_Sales[[#This Row],[Order_Date]],"yyyy")</f>
        <v>2023</v>
      </c>
      <c r="J2523" s="2" t="str">
        <f>TEXT(Ecommerce_Sales[[#This Row],[Order_Date]],"mmmm")</f>
        <v>February</v>
      </c>
      <c r="K2523" s="1" t="s">
        <v>1947</v>
      </c>
      <c r="L2523" s="1" t="s">
        <v>4023</v>
      </c>
      <c r="M2523" s="1" t="s">
        <v>2026</v>
      </c>
      <c r="N2523" s="1" t="s">
        <v>1978</v>
      </c>
      <c r="O2523" s="3">
        <v>480</v>
      </c>
      <c r="P2523">
        <v>2</v>
      </c>
      <c r="Q2523" s="3">
        <v>960</v>
      </c>
      <c r="R2523" s="1" t="s">
        <v>1951</v>
      </c>
      <c r="S2523" s="3">
        <v>144</v>
      </c>
      <c r="T2523">
        <v>7</v>
      </c>
      <c r="U2523" t="str">
        <f>IF(Ecommerce_Sales[[#This Row],[Delivery_Time_Days]]&gt;7,"Delay",IF(Ecommerce_Sales[[#This Row],[Delivery_Time_Days]] = 0,"No delivery",IF(Ecommerce_Sales[[#This Row],[Delivery_Time_Days]]&lt;=7,"On-time")))</f>
        <v>On-time</v>
      </c>
      <c r="V2523" s="7">
        <f>Ecommerce_Sales[[#This Row],[Profit]]/Ecommerce_Sales[[#This Row],[Total_Price]]</f>
        <v>0.35</v>
      </c>
      <c r="W2523" s="3">
        <v>336</v>
      </c>
      <c r="X2523" s="3"/>
    </row>
    <row r="2524" spans="1:24" x14ac:dyDescent="0.25">
      <c r="A2524" s="1" t="s">
        <v>7641</v>
      </c>
      <c r="B2524" s="1" t="s">
        <v>612</v>
      </c>
      <c r="C2524" s="1" t="s">
        <v>613</v>
      </c>
      <c r="D2524" s="1" t="s">
        <v>5743</v>
      </c>
      <c r="E2524" s="1" t="s">
        <v>1981</v>
      </c>
      <c r="F2524" s="2">
        <v>45112</v>
      </c>
      <c r="G2524" s="2">
        <v>45167</v>
      </c>
      <c r="H2524" s="2" t="str">
        <f>TEXT(Ecommerce_Sales[[#This Row],[Order_Date]],"mmmm")</f>
        <v>August</v>
      </c>
      <c r="I2524" s="2" t="str">
        <f>TEXT(Ecommerce_Sales[[#This Row],[Order_Date]],"yyyy")</f>
        <v>2023</v>
      </c>
      <c r="J2524" s="2" t="str">
        <f>TEXT(Ecommerce_Sales[[#This Row],[Order_Date]],"mmmm")</f>
        <v>August</v>
      </c>
      <c r="K2524" s="1" t="s">
        <v>1947</v>
      </c>
      <c r="L2524" s="1" t="s">
        <v>7642</v>
      </c>
      <c r="M2524" s="1" t="s">
        <v>2030</v>
      </c>
      <c r="N2524" s="1" t="s">
        <v>1978</v>
      </c>
      <c r="O2524" s="3">
        <v>33</v>
      </c>
      <c r="P2524">
        <v>2</v>
      </c>
      <c r="Q2524" s="3">
        <v>67</v>
      </c>
      <c r="R2524" s="1" t="s">
        <v>1958</v>
      </c>
      <c r="S2524" s="3">
        <v>6</v>
      </c>
      <c r="T2524">
        <v>2</v>
      </c>
      <c r="U2524" t="str">
        <f>IF(Ecommerce_Sales[[#This Row],[Delivery_Time_Days]]&gt;7,"Delay",IF(Ecommerce_Sales[[#This Row],[Delivery_Time_Days]] = 0,"No delivery",IF(Ecommerce_Sales[[#This Row],[Delivery_Time_Days]]&lt;=7,"On-time")))</f>
        <v>On-time</v>
      </c>
      <c r="V2524" s="7">
        <f>Ecommerce_Sales[[#This Row],[Profit]]/Ecommerce_Sales[[#This Row],[Total_Price]]</f>
        <v>0.34328358208955223</v>
      </c>
      <c r="W2524" s="3">
        <v>23</v>
      </c>
      <c r="X2524" s="3"/>
    </row>
    <row r="2525" spans="1:24" x14ac:dyDescent="0.25">
      <c r="A2525" s="1" t="s">
        <v>7643</v>
      </c>
      <c r="B2525" s="1" t="s">
        <v>26</v>
      </c>
      <c r="C2525" s="1" t="s">
        <v>27</v>
      </c>
      <c r="D2525" s="1" t="s">
        <v>3353</v>
      </c>
      <c r="E2525" s="1" t="s">
        <v>1966</v>
      </c>
      <c r="F2525" s="2">
        <v>44953</v>
      </c>
      <c r="G2525" s="2">
        <v>45081</v>
      </c>
      <c r="H2525" s="2" t="str">
        <f>TEXT(Ecommerce_Sales[[#This Row],[Order_Date]],"mmmm")</f>
        <v>June</v>
      </c>
      <c r="I2525" s="2" t="str">
        <f>TEXT(Ecommerce_Sales[[#This Row],[Order_Date]],"yyyy")</f>
        <v>2023</v>
      </c>
      <c r="J2525" s="2" t="str">
        <f>TEXT(Ecommerce_Sales[[#This Row],[Order_Date]],"mmmm")</f>
        <v>June</v>
      </c>
      <c r="K2525" s="1" t="s">
        <v>1947</v>
      </c>
      <c r="L2525" s="1" t="s">
        <v>7644</v>
      </c>
      <c r="M2525" s="1" t="s">
        <v>2026</v>
      </c>
      <c r="N2525" s="1" t="s">
        <v>1978</v>
      </c>
      <c r="O2525" s="3">
        <v>463</v>
      </c>
      <c r="P2525">
        <v>2</v>
      </c>
      <c r="Q2525" s="3">
        <v>926</v>
      </c>
      <c r="R2525" s="1" t="s">
        <v>1951</v>
      </c>
      <c r="S2525" s="3">
        <v>79</v>
      </c>
      <c r="T2525">
        <v>8</v>
      </c>
      <c r="U2525" t="str">
        <f>IF(Ecommerce_Sales[[#This Row],[Delivery_Time_Days]]&gt;7,"Delay",IF(Ecommerce_Sales[[#This Row],[Delivery_Time_Days]] = 0,"No delivery",IF(Ecommerce_Sales[[#This Row],[Delivery_Time_Days]]&lt;=7,"On-time")))</f>
        <v>Delay</v>
      </c>
      <c r="V2525" s="7">
        <f>Ecommerce_Sales[[#This Row],[Profit]]/Ecommerce_Sales[[#This Row],[Total_Price]]</f>
        <v>0.34989200863930886</v>
      </c>
      <c r="W2525" s="3">
        <v>324</v>
      </c>
      <c r="X2525" s="3"/>
    </row>
    <row r="2526" spans="1:24" x14ac:dyDescent="0.25">
      <c r="A2526" s="1" t="s">
        <v>7645</v>
      </c>
      <c r="B2526" s="1" t="s">
        <v>198</v>
      </c>
      <c r="C2526" s="1" t="s">
        <v>199</v>
      </c>
      <c r="D2526" s="1" t="s">
        <v>3324</v>
      </c>
      <c r="E2526" s="1" t="s">
        <v>2005</v>
      </c>
      <c r="F2526" s="2">
        <v>45019</v>
      </c>
      <c r="G2526" s="2">
        <v>45057</v>
      </c>
      <c r="H2526" s="2" t="str">
        <f>TEXT(Ecommerce_Sales[[#This Row],[Order_Date]],"mmmm")</f>
        <v>May</v>
      </c>
      <c r="I2526" s="2" t="str">
        <f>TEXT(Ecommerce_Sales[[#This Row],[Order_Date]],"yyyy")</f>
        <v>2023</v>
      </c>
      <c r="J2526" s="2" t="str">
        <f>TEXT(Ecommerce_Sales[[#This Row],[Order_Date]],"mmmm")</f>
        <v>May</v>
      </c>
      <c r="K2526" s="1" t="s">
        <v>1947</v>
      </c>
      <c r="L2526" s="1" t="s">
        <v>7646</v>
      </c>
      <c r="M2526" s="1" t="s">
        <v>2047</v>
      </c>
      <c r="N2526" s="1" t="s">
        <v>1989</v>
      </c>
      <c r="O2526" s="3">
        <v>889</v>
      </c>
      <c r="P2526">
        <v>5</v>
      </c>
      <c r="Q2526" s="3">
        <v>4445</v>
      </c>
      <c r="R2526" s="1" t="s">
        <v>1958</v>
      </c>
      <c r="S2526" s="3">
        <v>563</v>
      </c>
      <c r="T2526">
        <v>5</v>
      </c>
      <c r="U2526" t="str">
        <f>IF(Ecommerce_Sales[[#This Row],[Delivery_Time_Days]]&gt;7,"Delay",IF(Ecommerce_Sales[[#This Row],[Delivery_Time_Days]] = 0,"No delivery",IF(Ecommerce_Sales[[#This Row],[Delivery_Time_Days]]&lt;=7,"On-time")))</f>
        <v>On-time</v>
      </c>
      <c r="V2526" s="7">
        <f>Ecommerce_Sales[[#This Row],[Profit]]/Ecommerce_Sales[[#This Row],[Total_Price]]</f>
        <v>0.24994375703037119</v>
      </c>
      <c r="W2526" s="3">
        <v>1111</v>
      </c>
      <c r="X2526" s="3"/>
    </row>
    <row r="2527" spans="1:24" x14ac:dyDescent="0.25">
      <c r="A2527" s="1" t="s">
        <v>7647</v>
      </c>
      <c r="B2527" s="1" t="s">
        <v>569</v>
      </c>
      <c r="C2527" s="1" t="s">
        <v>570</v>
      </c>
      <c r="D2527" s="1" t="s">
        <v>6358</v>
      </c>
      <c r="E2527" s="1" t="s">
        <v>1996</v>
      </c>
      <c r="F2527" s="2">
        <v>45291</v>
      </c>
      <c r="G2527" s="2">
        <v>45402</v>
      </c>
      <c r="H2527" s="2" t="str">
        <f>TEXT(Ecommerce_Sales[[#This Row],[Order_Date]],"mmmm")</f>
        <v>April</v>
      </c>
      <c r="I2527" s="2" t="str">
        <f>TEXT(Ecommerce_Sales[[#This Row],[Order_Date]],"yyyy")</f>
        <v>2024</v>
      </c>
      <c r="J2527" s="2" t="str">
        <f>TEXT(Ecommerce_Sales[[#This Row],[Order_Date]],"mmmm")</f>
        <v>April</v>
      </c>
      <c r="K2527" s="1" t="s">
        <v>1986</v>
      </c>
      <c r="L2527" s="1" t="s">
        <v>7648</v>
      </c>
      <c r="M2527" s="1" t="s">
        <v>1949</v>
      </c>
      <c r="N2527" s="1" t="s">
        <v>1950</v>
      </c>
      <c r="O2527" s="3">
        <v>49</v>
      </c>
      <c r="P2527">
        <v>3</v>
      </c>
      <c r="Q2527" s="3">
        <v>148</v>
      </c>
      <c r="R2527" s="1" t="s">
        <v>1951</v>
      </c>
      <c r="S2527" s="3">
        <v>9</v>
      </c>
      <c r="U2527" t="str">
        <f>IF(Ecommerce_Sales[[#This Row],[Delivery_Time_Days]]&gt;7,"Delay",IF(Ecommerce_Sales[[#This Row],[Delivery_Time_Days]] = 0,"No delivery",IF(Ecommerce_Sales[[#This Row],[Delivery_Time_Days]]&lt;=7,"On-time")))</f>
        <v>No delivery</v>
      </c>
      <c r="V2527" s="7">
        <f>Ecommerce_Sales[[#This Row],[Profit]]/Ecommerce_Sales[[#This Row],[Total_Price]]</f>
        <v>0.39864864864864863</v>
      </c>
      <c r="W2527" s="3">
        <v>59</v>
      </c>
      <c r="X2527" s="3"/>
    </row>
    <row r="2528" spans="1:24" x14ac:dyDescent="0.25">
      <c r="A2528" s="1" t="s">
        <v>7649</v>
      </c>
      <c r="B2528" s="1" t="s">
        <v>298</v>
      </c>
      <c r="C2528" s="1" t="s">
        <v>299</v>
      </c>
      <c r="D2528" s="1" t="s">
        <v>2901</v>
      </c>
      <c r="E2528" s="1" t="s">
        <v>2005</v>
      </c>
      <c r="F2528" s="2">
        <v>45556</v>
      </c>
      <c r="G2528" s="2">
        <v>45642</v>
      </c>
      <c r="H2528" s="2" t="str">
        <f>TEXT(Ecommerce_Sales[[#This Row],[Order_Date]],"mmmm")</f>
        <v>December</v>
      </c>
      <c r="I2528" s="2" t="str">
        <f>TEXT(Ecommerce_Sales[[#This Row],[Order_Date]],"yyyy")</f>
        <v>2024</v>
      </c>
      <c r="J2528" s="2" t="str">
        <f>TEXT(Ecommerce_Sales[[#This Row],[Order_Date]],"mmmm")</f>
        <v>December</v>
      </c>
      <c r="K2528" s="1" t="s">
        <v>1947</v>
      </c>
      <c r="L2528" s="1" t="s">
        <v>6733</v>
      </c>
      <c r="M2528" s="1" t="s">
        <v>2247</v>
      </c>
      <c r="N2528" s="1" t="s">
        <v>1957</v>
      </c>
      <c r="O2528" s="3">
        <v>1159</v>
      </c>
      <c r="P2528">
        <v>8</v>
      </c>
      <c r="Q2528" s="3">
        <v>9271</v>
      </c>
      <c r="R2528" s="1" t="s">
        <v>1958</v>
      </c>
      <c r="S2528" s="3">
        <v>825</v>
      </c>
      <c r="T2528">
        <v>4</v>
      </c>
      <c r="U2528" t="str">
        <f>IF(Ecommerce_Sales[[#This Row],[Delivery_Time_Days]]&gt;7,"Delay",IF(Ecommerce_Sales[[#This Row],[Delivery_Time_Days]] = 0,"No delivery",IF(Ecommerce_Sales[[#This Row],[Delivery_Time_Days]]&lt;=7,"On-time")))</f>
        <v>On-time</v>
      </c>
      <c r="V2528" s="7">
        <f>Ecommerce_Sales[[#This Row],[Profit]]/Ecommerce_Sales[[#This Row],[Total_Price]]</f>
        <v>0.15003775213029877</v>
      </c>
      <c r="W2528" s="3">
        <v>1391</v>
      </c>
      <c r="X2528" s="3"/>
    </row>
    <row r="2529" spans="1:24" x14ac:dyDescent="0.25">
      <c r="A2529" s="1" t="s">
        <v>7650</v>
      </c>
      <c r="B2529" s="1" t="s">
        <v>749</v>
      </c>
      <c r="C2529" s="1" t="s">
        <v>750</v>
      </c>
      <c r="D2529" s="1" t="s">
        <v>5914</v>
      </c>
      <c r="E2529" s="1" t="s">
        <v>1961</v>
      </c>
      <c r="F2529" s="2">
        <v>45134</v>
      </c>
      <c r="G2529" s="2">
        <v>45592</v>
      </c>
      <c r="H2529" s="2" t="str">
        <f>TEXT(Ecommerce_Sales[[#This Row],[Order_Date]],"mmmm")</f>
        <v>October</v>
      </c>
      <c r="I2529" s="2" t="str">
        <f>TEXT(Ecommerce_Sales[[#This Row],[Order_Date]],"yyyy")</f>
        <v>2024</v>
      </c>
      <c r="J2529" s="2" t="str">
        <f>TEXT(Ecommerce_Sales[[#This Row],[Order_Date]],"mmmm")</f>
        <v>October</v>
      </c>
      <c r="K2529" s="1" t="s">
        <v>1947</v>
      </c>
      <c r="L2529" s="1" t="s">
        <v>7651</v>
      </c>
      <c r="M2529" s="1" t="s">
        <v>2072</v>
      </c>
      <c r="N2529" s="1" t="s">
        <v>1950</v>
      </c>
      <c r="O2529" s="3">
        <v>1103</v>
      </c>
      <c r="P2529">
        <v>1</v>
      </c>
      <c r="Q2529" s="3">
        <v>1103</v>
      </c>
      <c r="R2529" s="1" t="s">
        <v>1958</v>
      </c>
      <c r="S2529" s="3">
        <v>161</v>
      </c>
      <c r="T2529">
        <v>6</v>
      </c>
      <c r="U2529" t="str">
        <f>IF(Ecommerce_Sales[[#This Row],[Delivery_Time_Days]]&gt;7,"Delay",IF(Ecommerce_Sales[[#This Row],[Delivery_Time_Days]] = 0,"No delivery",IF(Ecommerce_Sales[[#This Row],[Delivery_Time_Days]]&lt;=7,"On-time")))</f>
        <v>On-time</v>
      </c>
      <c r="V2529" s="7">
        <f>Ecommerce_Sales[[#This Row],[Profit]]/Ecommerce_Sales[[#This Row],[Total_Price]]</f>
        <v>0.39981867633726204</v>
      </c>
      <c r="W2529" s="3">
        <v>441</v>
      </c>
      <c r="X2529" s="3"/>
    </row>
    <row r="2530" spans="1:24" x14ac:dyDescent="0.25">
      <c r="A2530" s="1" t="s">
        <v>7652</v>
      </c>
      <c r="B2530" s="1" t="s">
        <v>432</v>
      </c>
      <c r="C2530" s="1" t="s">
        <v>433</v>
      </c>
      <c r="D2530" s="1" t="s">
        <v>2822</v>
      </c>
      <c r="E2530" s="1" t="s">
        <v>1981</v>
      </c>
      <c r="F2530" s="2">
        <v>45363</v>
      </c>
      <c r="G2530" s="2">
        <v>45142</v>
      </c>
      <c r="H2530" s="2" t="str">
        <f>TEXT(Ecommerce_Sales[[#This Row],[Order_Date]],"mmmm")</f>
        <v>August</v>
      </c>
      <c r="I2530" s="2" t="str">
        <f>TEXT(Ecommerce_Sales[[#This Row],[Order_Date]],"yyyy")</f>
        <v>2023</v>
      </c>
      <c r="J2530" s="2" t="str">
        <f>TEXT(Ecommerce_Sales[[#This Row],[Order_Date]],"mmmm")</f>
        <v>August</v>
      </c>
      <c r="K2530" s="1" t="s">
        <v>1947</v>
      </c>
      <c r="L2530" s="1" t="s">
        <v>7653</v>
      </c>
      <c r="M2530" s="1" t="s">
        <v>1998</v>
      </c>
      <c r="N2530" s="1" t="s">
        <v>1973</v>
      </c>
      <c r="O2530" s="3">
        <v>256</v>
      </c>
      <c r="P2530">
        <v>1</v>
      </c>
      <c r="Q2530" s="3">
        <v>256</v>
      </c>
      <c r="R2530" s="1" t="s">
        <v>1958</v>
      </c>
      <c r="S2530" s="3">
        <v>26</v>
      </c>
      <c r="T2530">
        <v>10</v>
      </c>
      <c r="U2530" t="str">
        <f>IF(Ecommerce_Sales[[#This Row],[Delivery_Time_Days]]&gt;7,"Delay",IF(Ecommerce_Sales[[#This Row],[Delivery_Time_Days]] = 0,"No delivery",IF(Ecommerce_Sales[[#This Row],[Delivery_Time_Days]]&lt;=7,"On-time")))</f>
        <v>Delay</v>
      </c>
      <c r="V2530" s="7">
        <f>Ecommerce_Sales[[#This Row],[Profit]]/Ecommerce_Sales[[#This Row],[Total_Price]]</f>
        <v>0.30078125</v>
      </c>
      <c r="W2530" s="3">
        <v>77</v>
      </c>
      <c r="X2530" s="3"/>
    </row>
    <row r="2531" spans="1:24" x14ac:dyDescent="0.25">
      <c r="A2531" s="1" t="s">
        <v>7654</v>
      </c>
      <c r="B2531" s="1" t="s">
        <v>420</v>
      </c>
      <c r="C2531" s="1" t="s">
        <v>421</v>
      </c>
      <c r="D2531" s="1" t="s">
        <v>4174</v>
      </c>
      <c r="E2531" s="1" t="s">
        <v>1981</v>
      </c>
      <c r="F2531" s="2">
        <v>45519</v>
      </c>
      <c r="G2531" s="2">
        <v>45175</v>
      </c>
      <c r="H2531" s="2" t="str">
        <f>TEXT(Ecommerce_Sales[[#This Row],[Order_Date]],"mmmm")</f>
        <v>September</v>
      </c>
      <c r="I2531" s="2" t="str">
        <f>TEXT(Ecommerce_Sales[[#This Row],[Order_Date]],"yyyy")</f>
        <v>2023</v>
      </c>
      <c r="J2531" s="2" t="str">
        <f>TEXT(Ecommerce_Sales[[#This Row],[Order_Date]],"mmmm")</f>
        <v>September</v>
      </c>
      <c r="K2531" s="1" t="s">
        <v>1992</v>
      </c>
      <c r="L2531" s="1" t="s">
        <v>7655</v>
      </c>
      <c r="M2531" s="1" t="s">
        <v>2026</v>
      </c>
      <c r="N2531" s="1" t="s">
        <v>1978</v>
      </c>
      <c r="O2531" s="3">
        <v>1077</v>
      </c>
      <c r="P2531">
        <v>5</v>
      </c>
      <c r="Q2531" s="3">
        <v>5385</v>
      </c>
      <c r="R2531" s="1" t="s">
        <v>2012</v>
      </c>
      <c r="S2531" s="3">
        <v>601</v>
      </c>
      <c r="U2531" t="str">
        <f>IF(Ecommerce_Sales[[#This Row],[Delivery_Time_Days]]&gt;7,"Delay",IF(Ecommerce_Sales[[#This Row],[Delivery_Time_Days]] = 0,"No delivery",IF(Ecommerce_Sales[[#This Row],[Delivery_Time_Days]]&lt;=7,"On-time")))</f>
        <v>No delivery</v>
      </c>
      <c r="V2531" s="7">
        <f>Ecommerce_Sales[[#This Row],[Profit]]/Ecommerce_Sales[[#This Row],[Total_Price]]</f>
        <v>0.35004642525533891</v>
      </c>
      <c r="W2531" s="3">
        <v>1885</v>
      </c>
      <c r="X2531" s="3"/>
    </row>
    <row r="2532" spans="1:24" x14ac:dyDescent="0.25">
      <c r="A2532" s="1" t="s">
        <v>7656</v>
      </c>
      <c r="B2532" s="1" t="s">
        <v>1027</v>
      </c>
      <c r="C2532" s="1" t="s">
        <v>1028</v>
      </c>
      <c r="D2532" s="1" t="s">
        <v>5477</v>
      </c>
      <c r="E2532" s="1" t="s">
        <v>2005</v>
      </c>
      <c r="F2532" s="2">
        <v>45656</v>
      </c>
      <c r="G2532" s="2">
        <v>45082</v>
      </c>
      <c r="H2532" s="2" t="str">
        <f>TEXT(Ecommerce_Sales[[#This Row],[Order_Date]],"mmmm")</f>
        <v>June</v>
      </c>
      <c r="I2532" s="2" t="str">
        <f>TEXT(Ecommerce_Sales[[#This Row],[Order_Date]],"yyyy")</f>
        <v>2023</v>
      </c>
      <c r="J2532" s="2" t="str">
        <f>TEXT(Ecommerce_Sales[[#This Row],[Order_Date]],"mmmm")</f>
        <v>June</v>
      </c>
      <c r="K2532" s="1" t="s">
        <v>1947</v>
      </c>
      <c r="L2532" s="1" t="s">
        <v>7657</v>
      </c>
      <c r="M2532" s="1" t="s">
        <v>2247</v>
      </c>
      <c r="N2532" s="1" t="s">
        <v>1957</v>
      </c>
      <c r="O2532" s="3">
        <v>966</v>
      </c>
      <c r="P2532">
        <v>2</v>
      </c>
      <c r="Q2532" s="3">
        <v>1931</v>
      </c>
      <c r="R2532" s="1" t="s">
        <v>2008</v>
      </c>
      <c r="S2532" s="3">
        <v>275</v>
      </c>
      <c r="T2532">
        <v>4</v>
      </c>
      <c r="U2532" t="str">
        <f>IF(Ecommerce_Sales[[#This Row],[Delivery_Time_Days]]&gt;7,"Delay",IF(Ecommerce_Sales[[#This Row],[Delivery_Time_Days]] = 0,"No delivery",IF(Ecommerce_Sales[[#This Row],[Delivery_Time_Days]]&lt;=7,"On-time")))</f>
        <v>On-time</v>
      </c>
      <c r="V2532" s="7">
        <f>Ecommerce_Sales[[#This Row],[Profit]]/Ecommerce_Sales[[#This Row],[Total_Price]]</f>
        <v>0.15018125323666495</v>
      </c>
      <c r="W2532" s="3">
        <v>290</v>
      </c>
      <c r="X2532" s="3"/>
    </row>
    <row r="2533" spans="1:24" x14ac:dyDescent="0.25">
      <c r="A2533" s="1" t="s">
        <v>7658</v>
      </c>
      <c r="B2533" s="1" t="s">
        <v>1598</v>
      </c>
      <c r="C2533" s="1" t="s">
        <v>1599</v>
      </c>
      <c r="D2533" s="1" t="s">
        <v>2147</v>
      </c>
      <c r="E2533" s="1" t="s">
        <v>1954</v>
      </c>
      <c r="F2533" s="2">
        <v>45265</v>
      </c>
      <c r="G2533" s="2">
        <v>45425</v>
      </c>
      <c r="H2533" s="2" t="str">
        <f>TEXT(Ecommerce_Sales[[#This Row],[Order_Date]],"mmmm")</f>
        <v>May</v>
      </c>
      <c r="I2533" s="2" t="str">
        <f>TEXT(Ecommerce_Sales[[#This Row],[Order_Date]],"yyyy")</f>
        <v>2024</v>
      </c>
      <c r="J2533" s="2" t="str">
        <f>TEXT(Ecommerce_Sales[[#This Row],[Order_Date]],"mmmm")</f>
        <v>May</v>
      </c>
      <c r="K2533" s="1" t="s">
        <v>1947</v>
      </c>
      <c r="L2533" s="1" t="s">
        <v>5881</v>
      </c>
      <c r="M2533" s="1" t="s">
        <v>1983</v>
      </c>
      <c r="N2533" s="1" t="s">
        <v>1950</v>
      </c>
      <c r="O2533" s="3">
        <v>632</v>
      </c>
      <c r="P2533">
        <v>2</v>
      </c>
      <c r="Q2533" s="3">
        <v>1264</v>
      </c>
      <c r="R2533" s="1" t="s">
        <v>1958</v>
      </c>
      <c r="S2533" s="3">
        <v>131</v>
      </c>
      <c r="T2533">
        <v>9</v>
      </c>
      <c r="U2533" t="str">
        <f>IF(Ecommerce_Sales[[#This Row],[Delivery_Time_Days]]&gt;7,"Delay",IF(Ecommerce_Sales[[#This Row],[Delivery_Time_Days]] = 0,"No delivery",IF(Ecommerce_Sales[[#This Row],[Delivery_Time_Days]]&lt;=7,"On-time")))</f>
        <v>Delay</v>
      </c>
      <c r="V2533" s="7">
        <f>Ecommerce_Sales[[#This Row],[Profit]]/Ecommerce_Sales[[#This Row],[Total_Price]]</f>
        <v>0.40031645569620256</v>
      </c>
      <c r="W2533" s="3">
        <v>506</v>
      </c>
      <c r="X2533" s="3"/>
    </row>
    <row r="2534" spans="1:24" x14ac:dyDescent="0.25">
      <c r="A2534" s="1" t="s">
        <v>7659</v>
      </c>
      <c r="B2534" s="1" t="s">
        <v>1201</v>
      </c>
      <c r="C2534" s="1" t="s">
        <v>1202</v>
      </c>
      <c r="D2534" s="1" t="s">
        <v>3059</v>
      </c>
      <c r="E2534" s="1" t="s">
        <v>1946</v>
      </c>
      <c r="F2534" s="2">
        <v>45015</v>
      </c>
      <c r="G2534" s="2">
        <v>45248</v>
      </c>
      <c r="H2534" s="2" t="str">
        <f>TEXT(Ecommerce_Sales[[#This Row],[Order_Date]],"mmmm")</f>
        <v>November</v>
      </c>
      <c r="I2534" s="2" t="str">
        <f>TEXT(Ecommerce_Sales[[#This Row],[Order_Date]],"yyyy")</f>
        <v>2023</v>
      </c>
      <c r="J2534" s="2" t="str">
        <f>TEXT(Ecommerce_Sales[[#This Row],[Order_Date]],"mmmm")</f>
        <v>November</v>
      </c>
      <c r="K2534" s="1" t="s">
        <v>1992</v>
      </c>
      <c r="L2534" s="1" t="s">
        <v>3990</v>
      </c>
      <c r="M2534" s="1" t="s">
        <v>1983</v>
      </c>
      <c r="N2534" s="1" t="s">
        <v>1950</v>
      </c>
      <c r="O2534" s="3">
        <v>497</v>
      </c>
      <c r="P2534">
        <v>6</v>
      </c>
      <c r="Q2534" s="3">
        <v>2982</v>
      </c>
      <c r="R2534" s="1" t="s">
        <v>1951</v>
      </c>
      <c r="S2534" s="3">
        <v>180</v>
      </c>
      <c r="U2534" t="str">
        <f>IF(Ecommerce_Sales[[#This Row],[Delivery_Time_Days]]&gt;7,"Delay",IF(Ecommerce_Sales[[#This Row],[Delivery_Time_Days]] = 0,"No delivery",IF(Ecommerce_Sales[[#This Row],[Delivery_Time_Days]]&lt;=7,"On-time")))</f>
        <v>No delivery</v>
      </c>
      <c r="V2534" s="7">
        <f>Ecommerce_Sales[[#This Row],[Profit]]/Ecommerce_Sales[[#This Row],[Total_Price]]</f>
        <v>0.40006706908115358</v>
      </c>
      <c r="W2534" s="3">
        <v>1193</v>
      </c>
      <c r="X2534" s="3"/>
    </row>
    <row r="2535" spans="1:24" x14ac:dyDescent="0.25">
      <c r="A2535" s="1" t="s">
        <v>7660</v>
      </c>
      <c r="B2535" s="1" t="s">
        <v>756</v>
      </c>
      <c r="C2535" s="1" t="s">
        <v>757</v>
      </c>
      <c r="D2535" s="1" t="s">
        <v>3668</v>
      </c>
      <c r="E2535" s="1" t="s">
        <v>1996</v>
      </c>
      <c r="F2535" s="2">
        <v>45095</v>
      </c>
      <c r="G2535" s="2">
        <v>45610</v>
      </c>
      <c r="H2535" s="2" t="str">
        <f>TEXT(Ecommerce_Sales[[#This Row],[Order_Date]],"mmmm")</f>
        <v>November</v>
      </c>
      <c r="I2535" s="2" t="str">
        <f>TEXT(Ecommerce_Sales[[#This Row],[Order_Date]],"yyyy")</f>
        <v>2024</v>
      </c>
      <c r="J2535" s="2" t="str">
        <f>TEXT(Ecommerce_Sales[[#This Row],[Order_Date]],"mmmm")</f>
        <v>November</v>
      </c>
      <c r="K2535" s="1" t="s">
        <v>1947</v>
      </c>
      <c r="L2535" s="1" t="s">
        <v>5230</v>
      </c>
      <c r="M2535" s="1" t="s">
        <v>2104</v>
      </c>
      <c r="N2535" s="1" t="s">
        <v>1978</v>
      </c>
      <c r="O2535" s="3">
        <v>1213</v>
      </c>
      <c r="P2535">
        <v>4</v>
      </c>
      <c r="Q2535" s="3">
        <v>4853</v>
      </c>
      <c r="R2535" s="1" t="s">
        <v>1958</v>
      </c>
      <c r="S2535" s="3">
        <v>654</v>
      </c>
      <c r="T2535">
        <v>6</v>
      </c>
      <c r="U2535" t="str">
        <f>IF(Ecommerce_Sales[[#This Row],[Delivery_Time_Days]]&gt;7,"Delay",IF(Ecommerce_Sales[[#This Row],[Delivery_Time_Days]] = 0,"No delivery",IF(Ecommerce_Sales[[#This Row],[Delivery_Time_Days]]&lt;=7,"On-time")))</f>
        <v>On-time</v>
      </c>
      <c r="V2535" s="7">
        <f>Ecommerce_Sales[[#This Row],[Profit]]/Ecommerce_Sales[[#This Row],[Total_Price]]</f>
        <v>0.35009272614877396</v>
      </c>
      <c r="W2535" s="3">
        <v>1699</v>
      </c>
      <c r="X2535" s="3"/>
    </row>
    <row r="2536" spans="1:24" x14ac:dyDescent="0.25">
      <c r="A2536" s="1" t="s">
        <v>7661</v>
      </c>
      <c r="B2536" s="1" t="s">
        <v>202</v>
      </c>
      <c r="C2536" s="1" t="s">
        <v>203</v>
      </c>
      <c r="D2536" s="1" t="s">
        <v>3534</v>
      </c>
      <c r="E2536" s="1" t="s">
        <v>1954</v>
      </c>
      <c r="F2536" s="2">
        <v>45318</v>
      </c>
      <c r="G2536" s="2">
        <v>45489</v>
      </c>
      <c r="H2536" s="2" t="str">
        <f>TEXT(Ecommerce_Sales[[#This Row],[Order_Date]],"mmmm")</f>
        <v>July</v>
      </c>
      <c r="I2536" s="2" t="str">
        <f>TEXT(Ecommerce_Sales[[#This Row],[Order_Date]],"yyyy")</f>
        <v>2024</v>
      </c>
      <c r="J2536" s="2" t="str">
        <f>TEXT(Ecommerce_Sales[[#This Row],[Order_Date]],"mmmm")</f>
        <v>July</v>
      </c>
      <c r="K2536" s="1" t="s">
        <v>1947</v>
      </c>
      <c r="L2536" s="1" t="s">
        <v>7662</v>
      </c>
      <c r="M2536" s="1" t="s">
        <v>2002</v>
      </c>
      <c r="N2536" s="1" t="s">
        <v>1989</v>
      </c>
      <c r="O2536" s="3">
        <v>665</v>
      </c>
      <c r="P2536">
        <v>5</v>
      </c>
      <c r="Q2536" s="3">
        <v>3324</v>
      </c>
      <c r="R2536" s="1" t="s">
        <v>1951</v>
      </c>
      <c r="S2536" s="3">
        <v>288</v>
      </c>
      <c r="T2536">
        <v>2</v>
      </c>
      <c r="U2536" t="str">
        <f>IF(Ecommerce_Sales[[#This Row],[Delivery_Time_Days]]&gt;7,"Delay",IF(Ecommerce_Sales[[#This Row],[Delivery_Time_Days]] = 0,"No delivery",IF(Ecommerce_Sales[[#This Row],[Delivery_Time_Days]]&lt;=7,"On-time")))</f>
        <v>On-time</v>
      </c>
      <c r="V2536" s="7">
        <f>Ecommerce_Sales[[#This Row],[Profit]]/Ecommerce_Sales[[#This Row],[Total_Price]]</f>
        <v>0.25</v>
      </c>
      <c r="W2536" s="3">
        <v>831</v>
      </c>
      <c r="X2536" s="3"/>
    </row>
    <row r="2537" spans="1:24" x14ac:dyDescent="0.25">
      <c r="A2537" s="1" t="s">
        <v>7663</v>
      </c>
      <c r="B2537" s="1" t="s">
        <v>148</v>
      </c>
      <c r="C2537" s="1" t="s">
        <v>149</v>
      </c>
      <c r="D2537" s="1" t="s">
        <v>6393</v>
      </c>
      <c r="E2537" s="1" t="s">
        <v>2005</v>
      </c>
      <c r="F2537" s="2">
        <v>45233</v>
      </c>
      <c r="G2537" s="2">
        <v>45123</v>
      </c>
      <c r="H2537" s="2" t="str">
        <f>TEXT(Ecommerce_Sales[[#This Row],[Order_Date]],"mmmm")</f>
        <v>July</v>
      </c>
      <c r="I2537" s="2" t="str">
        <f>TEXT(Ecommerce_Sales[[#This Row],[Order_Date]],"yyyy")</f>
        <v>2023</v>
      </c>
      <c r="J2537" s="2" t="str">
        <f>TEXT(Ecommerce_Sales[[#This Row],[Order_Date]],"mmmm")</f>
        <v>July</v>
      </c>
      <c r="K2537" s="1" t="s">
        <v>1947</v>
      </c>
      <c r="L2537" s="1" t="s">
        <v>7664</v>
      </c>
      <c r="M2537" s="1" t="s">
        <v>2104</v>
      </c>
      <c r="N2537" s="1" t="s">
        <v>1978</v>
      </c>
      <c r="O2537" s="3">
        <v>894</v>
      </c>
      <c r="P2537">
        <v>6</v>
      </c>
      <c r="Q2537" s="3">
        <v>5365</v>
      </c>
      <c r="R2537" s="1" t="s">
        <v>1958</v>
      </c>
      <c r="S2537" s="3">
        <v>762</v>
      </c>
      <c r="T2537">
        <v>2</v>
      </c>
      <c r="U2537" t="str">
        <f>IF(Ecommerce_Sales[[#This Row],[Delivery_Time_Days]]&gt;7,"Delay",IF(Ecommerce_Sales[[#This Row],[Delivery_Time_Days]] = 0,"No delivery",IF(Ecommerce_Sales[[#This Row],[Delivery_Time_Days]]&lt;=7,"On-time")))</f>
        <v>On-time</v>
      </c>
      <c r="V2537" s="7">
        <f>Ecommerce_Sales[[#This Row],[Profit]]/Ecommerce_Sales[[#This Row],[Total_Price]]</f>
        <v>0.35004659832246038</v>
      </c>
      <c r="W2537" s="3">
        <v>1878</v>
      </c>
      <c r="X2537" s="3"/>
    </row>
    <row r="2538" spans="1:24" x14ac:dyDescent="0.25">
      <c r="A2538" s="1" t="s">
        <v>7665</v>
      </c>
      <c r="B2538" s="1" t="s">
        <v>409</v>
      </c>
      <c r="C2538" s="1" t="s">
        <v>410</v>
      </c>
      <c r="D2538" s="1" t="s">
        <v>3886</v>
      </c>
      <c r="E2538" s="1" t="s">
        <v>1996</v>
      </c>
      <c r="F2538" s="2">
        <v>45563</v>
      </c>
      <c r="G2538" s="2">
        <v>45008</v>
      </c>
      <c r="H2538" s="2" t="str">
        <f>TEXT(Ecommerce_Sales[[#This Row],[Order_Date]],"mmmm")</f>
        <v>March</v>
      </c>
      <c r="I2538" s="2" t="str">
        <f>TEXT(Ecommerce_Sales[[#This Row],[Order_Date]],"yyyy")</f>
        <v>2023</v>
      </c>
      <c r="J2538" s="2" t="str">
        <f>TEXT(Ecommerce_Sales[[#This Row],[Order_Date]],"mmmm")</f>
        <v>March</v>
      </c>
      <c r="K2538" s="1" t="s">
        <v>1947</v>
      </c>
      <c r="L2538" s="1" t="s">
        <v>7666</v>
      </c>
      <c r="M2538" s="1" t="s">
        <v>2054</v>
      </c>
      <c r="N2538" s="1" t="s">
        <v>1957</v>
      </c>
      <c r="O2538" s="3">
        <v>479</v>
      </c>
      <c r="P2538">
        <v>4</v>
      </c>
      <c r="Q2538" s="3">
        <v>1918</v>
      </c>
      <c r="R2538" s="1" t="s">
        <v>1958</v>
      </c>
      <c r="S2538" s="3">
        <v>237</v>
      </c>
      <c r="T2538">
        <v>6</v>
      </c>
      <c r="U2538" t="str">
        <f>IF(Ecommerce_Sales[[#This Row],[Delivery_Time_Days]]&gt;7,"Delay",IF(Ecommerce_Sales[[#This Row],[Delivery_Time_Days]] = 0,"No delivery",IF(Ecommerce_Sales[[#This Row],[Delivery_Time_Days]]&lt;=7,"On-time")))</f>
        <v>On-time</v>
      </c>
      <c r="V2538" s="7">
        <f>Ecommerce_Sales[[#This Row],[Profit]]/Ecommerce_Sales[[#This Row],[Total_Price]]</f>
        <v>0.15015641293013557</v>
      </c>
      <c r="W2538" s="3">
        <v>288</v>
      </c>
      <c r="X2538" s="3"/>
    </row>
    <row r="2539" spans="1:24" x14ac:dyDescent="0.25">
      <c r="A2539" s="1" t="s">
        <v>7667</v>
      </c>
      <c r="B2539" s="1" t="s">
        <v>1687</v>
      </c>
      <c r="C2539" s="1" t="s">
        <v>1688</v>
      </c>
      <c r="D2539" s="1" t="s">
        <v>3873</v>
      </c>
      <c r="E2539" s="1" t="s">
        <v>1946</v>
      </c>
      <c r="F2539" s="2">
        <v>45618</v>
      </c>
      <c r="G2539" s="2">
        <v>45142</v>
      </c>
      <c r="H2539" s="2" t="str">
        <f>TEXT(Ecommerce_Sales[[#This Row],[Order_Date]],"mmmm")</f>
        <v>August</v>
      </c>
      <c r="I2539" s="2" t="str">
        <f>TEXT(Ecommerce_Sales[[#This Row],[Order_Date]],"yyyy")</f>
        <v>2023</v>
      </c>
      <c r="J2539" s="2" t="str">
        <f>TEXT(Ecommerce_Sales[[#This Row],[Order_Date]],"mmmm")</f>
        <v>August</v>
      </c>
      <c r="K2539" s="1" t="s">
        <v>1986</v>
      </c>
      <c r="L2539" s="1" t="s">
        <v>7668</v>
      </c>
      <c r="M2539" s="1" t="s">
        <v>1956</v>
      </c>
      <c r="N2539" s="1" t="s">
        <v>1957</v>
      </c>
      <c r="O2539" s="3">
        <v>205</v>
      </c>
      <c r="P2539">
        <v>1</v>
      </c>
      <c r="Q2539" s="3">
        <v>205</v>
      </c>
      <c r="R2539" s="1" t="s">
        <v>1951</v>
      </c>
      <c r="S2539" s="3">
        <v>24</v>
      </c>
      <c r="U2539" t="str">
        <f>IF(Ecommerce_Sales[[#This Row],[Delivery_Time_Days]]&gt;7,"Delay",IF(Ecommerce_Sales[[#This Row],[Delivery_Time_Days]] = 0,"No delivery",IF(Ecommerce_Sales[[#This Row],[Delivery_Time_Days]]&lt;=7,"On-time")))</f>
        <v>No delivery</v>
      </c>
      <c r="V2539" s="7">
        <f>Ecommerce_Sales[[#This Row],[Profit]]/Ecommerce_Sales[[#This Row],[Total_Price]]</f>
        <v>0.15121951219512195</v>
      </c>
      <c r="W2539" s="3">
        <v>31</v>
      </c>
      <c r="X2539" s="3"/>
    </row>
    <row r="2540" spans="1:24" x14ac:dyDescent="0.25">
      <c r="A2540" s="1" t="s">
        <v>7669</v>
      </c>
      <c r="B2540" s="1" t="s">
        <v>1689</v>
      </c>
      <c r="C2540" s="1" t="s">
        <v>572</v>
      </c>
      <c r="D2540" s="1" t="s">
        <v>3996</v>
      </c>
      <c r="E2540" s="1" t="s">
        <v>2005</v>
      </c>
      <c r="F2540" s="2">
        <v>45441</v>
      </c>
      <c r="G2540" s="2">
        <v>45174</v>
      </c>
      <c r="H2540" s="2" t="str">
        <f>TEXT(Ecommerce_Sales[[#This Row],[Order_Date]],"mmmm")</f>
        <v>September</v>
      </c>
      <c r="I2540" s="2" t="str">
        <f>TEXT(Ecommerce_Sales[[#This Row],[Order_Date]],"yyyy")</f>
        <v>2023</v>
      </c>
      <c r="J2540" s="2" t="str">
        <f>TEXT(Ecommerce_Sales[[#This Row],[Order_Date]],"mmmm")</f>
        <v>September</v>
      </c>
      <c r="K2540" s="1" t="s">
        <v>1947</v>
      </c>
      <c r="L2540" s="1" t="s">
        <v>7293</v>
      </c>
      <c r="M2540" s="1" t="s">
        <v>2072</v>
      </c>
      <c r="N2540" s="1" t="s">
        <v>1950</v>
      </c>
      <c r="O2540" s="3">
        <v>581</v>
      </c>
      <c r="P2540">
        <v>1</v>
      </c>
      <c r="Q2540" s="3">
        <v>581</v>
      </c>
      <c r="R2540" s="1" t="s">
        <v>1958</v>
      </c>
      <c r="S2540" s="3">
        <v>62</v>
      </c>
      <c r="T2540">
        <v>10</v>
      </c>
      <c r="U2540" t="str">
        <f>IF(Ecommerce_Sales[[#This Row],[Delivery_Time_Days]]&gt;7,"Delay",IF(Ecommerce_Sales[[#This Row],[Delivery_Time_Days]] = 0,"No delivery",IF(Ecommerce_Sales[[#This Row],[Delivery_Time_Days]]&lt;=7,"On-time")))</f>
        <v>Delay</v>
      </c>
      <c r="V2540" s="7">
        <f>Ecommerce_Sales[[#This Row],[Profit]]/Ecommerce_Sales[[#This Row],[Total_Price]]</f>
        <v>0.3993115318416523</v>
      </c>
      <c r="W2540" s="3">
        <v>232</v>
      </c>
      <c r="X2540" s="3"/>
    </row>
    <row r="2541" spans="1:24" x14ac:dyDescent="0.25">
      <c r="A2541" s="1" t="s">
        <v>7670</v>
      </c>
      <c r="B2541" s="1" t="s">
        <v>1840</v>
      </c>
      <c r="C2541" s="1" t="s">
        <v>1841</v>
      </c>
      <c r="D2541" s="1" t="s">
        <v>6549</v>
      </c>
      <c r="E2541" s="1" t="s">
        <v>1996</v>
      </c>
      <c r="F2541" s="2">
        <v>45239</v>
      </c>
      <c r="G2541" s="2">
        <v>45034</v>
      </c>
      <c r="H2541" s="2" t="str">
        <f>TEXT(Ecommerce_Sales[[#This Row],[Order_Date]],"mmmm")</f>
        <v>April</v>
      </c>
      <c r="I2541" s="2" t="str">
        <f>TEXT(Ecommerce_Sales[[#This Row],[Order_Date]],"yyyy")</f>
        <v>2023</v>
      </c>
      <c r="J2541" s="2" t="str">
        <f>TEXT(Ecommerce_Sales[[#This Row],[Order_Date]],"mmmm")</f>
        <v>April</v>
      </c>
      <c r="K2541" s="1" t="s">
        <v>1947</v>
      </c>
      <c r="L2541" s="1" t="s">
        <v>7671</v>
      </c>
      <c r="M2541" s="1" t="s">
        <v>2002</v>
      </c>
      <c r="N2541" s="1" t="s">
        <v>1989</v>
      </c>
      <c r="O2541" s="3">
        <v>883</v>
      </c>
      <c r="P2541">
        <v>2</v>
      </c>
      <c r="Q2541" s="3">
        <v>1767</v>
      </c>
      <c r="R2541" s="1" t="s">
        <v>1958</v>
      </c>
      <c r="S2541" s="3">
        <v>173</v>
      </c>
      <c r="T2541">
        <v>3</v>
      </c>
      <c r="U2541" t="str">
        <f>IF(Ecommerce_Sales[[#This Row],[Delivery_Time_Days]]&gt;7,"Delay",IF(Ecommerce_Sales[[#This Row],[Delivery_Time_Days]] = 0,"No delivery",IF(Ecommerce_Sales[[#This Row],[Delivery_Time_Days]]&lt;=7,"On-time")))</f>
        <v>On-time</v>
      </c>
      <c r="V2541" s="7">
        <f>Ecommerce_Sales[[#This Row],[Profit]]/Ecommerce_Sales[[#This Row],[Total_Price]]</f>
        <v>0.2501414827391058</v>
      </c>
      <c r="W2541" s="3">
        <v>442</v>
      </c>
      <c r="X2541" s="3"/>
    </row>
    <row r="2542" spans="1:24" x14ac:dyDescent="0.25">
      <c r="A2542" s="1" t="s">
        <v>7672</v>
      </c>
      <c r="B2542" s="1" t="s">
        <v>158</v>
      </c>
      <c r="C2542" s="1" t="s">
        <v>159</v>
      </c>
      <c r="D2542" s="1" t="s">
        <v>2270</v>
      </c>
      <c r="E2542" s="1" t="s">
        <v>1966</v>
      </c>
      <c r="F2542" s="2">
        <v>45267</v>
      </c>
      <c r="G2542" s="2">
        <v>45584</v>
      </c>
      <c r="H2542" s="2" t="str">
        <f>TEXT(Ecommerce_Sales[[#This Row],[Order_Date]],"mmmm")</f>
        <v>October</v>
      </c>
      <c r="I2542" s="2" t="str">
        <f>TEXT(Ecommerce_Sales[[#This Row],[Order_Date]],"yyyy")</f>
        <v>2024</v>
      </c>
      <c r="J2542" s="2" t="str">
        <f>TEXT(Ecommerce_Sales[[#This Row],[Order_Date]],"mmmm")</f>
        <v>October</v>
      </c>
      <c r="K2542" s="1" t="s">
        <v>1947</v>
      </c>
      <c r="L2542" s="1" t="s">
        <v>7673</v>
      </c>
      <c r="M2542" s="1" t="s">
        <v>1983</v>
      </c>
      <c r="N2542" s="1" t="s">
        <v>1950</v>
      </c>
      <c r="O2542" s="3">
        <v>616</v>
      </c>
      <c r="P2542">
        <v>4</v>
      </c>
      <c r="Q2542" s="3">
        <v>2464</v>
      </c>
      <c r="R2542" s="1" t="s">
        <v>1951</v>
      </c>
      <c r="S2542" s="3">
        <v>349</v>
      </c>
      <c r="T2542">
        <v>7</v>
      </c>
      <c r="U2542" t="str">
        <f>IF(Ecommerce_Sales[[#This Row],[Delivery_Time_Days]]&gt;7,"Delay",IF(Ecommerce_Sales[[#This Row],[Delivery_Time_Days]] = 0,"No delivery",IF(Ecommerce_Sales[[#This Row],[Delivery_Time_Days]]&lt;=7,"On-time")))</f>
        <v>On-time</v>
      </c>
      <c r="V2542" s="7">
        <f>Ecommerce_Sales[[#This Row],[Profit]]/Ecommerce_Sales[[#This Row],[Total_Price]]</f>
        <v>0.40016233766233766</v>
      </c>
      <c r="W2542" s="3">
        <v>986</v>
      </c>
      <c r="X2542" s="3"/>
    </row>
    <row r="2543" spans="1:24" x14ac:dyDescent="0.25">
      <c r="A2543" s="1" t="s">
        <v>7674</v>
      </c>
      <c r="B2543" s="1" t="s">
        <v>1311</v>
      </c>
      <c r="C2543" s="1" t="s">
        <v>1312</v>
      </c>
      <c r="D2543" s="1" t="s">
        <v>2940</v>
      </c>
      <c r="E2543" s="1" t="s">
        <v>1996</v>
      </c>
      <c r="F2543" s="2">
        <v>45201</v>
      </c>
      <c r="G2543" s="2">
        <v>45251</v>
      </c>
      <c r="H2543" s="2" t="str">
        <f>TEXT(Ecommerce_Sales[[#This Row],[Order_Date]],"mmmm")</f>
        <v>November</v>
      </c>
      <c r="I2543" s="2" t="str">
        <f>TEXT(Ecommerce_Sales[[#This Row],[Order_Date]],"yyyy")</f>
        <v>2023</v>
      </c>
      <c r="J2543" s="2" t="str">
        <f>TEXT(Ecommerce_Sales[[#This Row],[Order_Date]],"mmmm")</f>
        <v>November</v>
      </c>
      <c r="K2543" s="1" t="s">
        <v>1947</v>
      </c>
      <c r="L2543" s="1" t="s">
        <v>7525</v>
      </c>
      <c r="M2543" s="1" t="s">
        <v>1956</v>
      </c>
      <c r="N2543" s="1" t="s">
        <v>1957</v>
      </c>
      <c r="O2543" s="3">
        <v>16</v>
      </c>
      <c r="P2543">
        <v>7</v>
      </c>
      <c r="Q2543" s="3">
        <v>114</v>
      </c>
      <c r="R2543" s="1" t="s">
        <v>1958</v>
      </c>
      <c r="S2543" s="3">
        <v>10</v>
      </c>
      <c r="T2543">
        <v>9</v>
      </c>
      <c r="U2543" t="str">
        <f>IF(Ecommerce_Sales[[#This Row],[Delivery_Time_Days]]&gt;7,"Delay",IF(Ecommerce_Sales[[#This Row],[Delivery_Time_Days]] = 0,"No delivery",IF(Ecommerce_Sales[[#This Row],[Delivery_Time_Days]]&lt;=7,"On-time")))</f>
        <v>Delay</v>
      </c>
      <c r="V2543" s="7">
        <f>Ecommerce_Sales[[#This Row],[Profit]]/Ecommerce_Sales[[#This Row],[Total_Price]]</f>
        <v>0.14912280701754385</v>
      </c>
      <c r="W2543" s="3">
        <v>17</v>
      </c>
      <c r="X2543" s="3"/>
    </row>
    <row r="2544" spans="1:24" x14ac:dyDescent="0.25">
      <c r="A2544" s="1" t="s">
        <v>7675</v>
      </c>
      <c r="B2544" s="1" t="s">
        <v>736</v>
      </c>
      <c r="C2544" s="1" t="s">
        <v>737</v>
      </c>
      <c r="D2544" s="1" t="s">
        <v>3914</v>
      </c>
      <c r="E2544" s="1" t="s">
        <v>1961</v>
      </c>
      <c r="F2544" s="2">
        <v>44980</v>
      </c>
      <c r="G2544" s="2">
        <v>45508</v>
      </c>
      <c r="H2544" s="2" t="str">
        <f>TEXT(Ecommerce_Sales[[#This Row],[Order_Date]],"mmmm")</f>
        <v>August</v>
      </c>
      <c r="I2544" s="2" t="str">
        <f>TEXT(Ecommerce_Sales[[#This Row],[Order_Date]],"yyyy")</f>
        <v>2024</v>
      </c>
      <c r="J2544" s="2" t="str">
        <f>TEXT(Ecommerce_Sales[[#This Row],[Order_Date]],"mmmm")</f>
        <v>August</v>
      </c>
      <c r="K2544" s="1" t="s">
        <v>1947</v>
      </c>
      <c r="L2544" s="1" t="s">
        <v>7676</v>
      </c>
      <c r="M2544" s="1" t="s">
        <v>1998</v>
      </c>
      <c r="N2544" s="1" t="s">
        <v>1973</v>
      </c>
      <c r="O2544" s="3">
        <v>368</v>
      </c>
      <c r="P2544">
        <v>5</v>
      </c>
      <c r="Q2544" s="3">
        <v>1839</v>
      </c>
      <c r="R2544" s="1" t="s">
        <v>1951</v>
      </c>
      <c r="S2544" s="3">
        <v>190</v>
      </c>
      <c r="T2544">
        <v>9</v>
      </c>
      <c r="U2544" t="str">
        <f>IF(Ecommerce_Sales[[#This Row],[Delivery_Time_Days]]&gt;7,"Delay",IF(Ecommerce_Sales[[#This Row],[Delivery_Time_Days]] = 0,"No delivery",IF(Ecommerce_Sales[[#This Row],[Delivery_Time_Days]]&lt;=7,"On-time")))</f>
        <v>Delay</v>
      </c>
      <c r="V2544" s="7">
        <f>Ecommerce_Sales[[#This Row],[Profit]]/Ecommerce_Sales[[#This Row],[Total_Price]]</f>
        <v>0.300163132137031</v>
      </c>
      <c r="W2544" s="3">
        <v>552</v>
      </c>
      <c r="X2544" s="3"/>
    </row>
    <row r="2545" spans="1:24" x14ac:dyDescent="0.25">
      <c r="A2545" s="1" t="s">
        <v>7677</v>
      </c>
      <c r="B2545" s="1" t="s">
        <v>480</v>
      </c>
      <c r="C2545" s="1" t="s">
        <v>481</v>
      </c>
      <c r="D2545" s="1" t="s">
        <v>5189</v>
      </c>
      <c r="E2545" s="1" t="s">
        <v>1961</v>
      </c>
      <c r="F2545" s="2">
        <v>45137</v>
      </c>
      <c r="G2545" s="2">
        <v>45383</v>
      </c>
      <c r="H2545" s="2" t="str">
        <f>TEXT(Ecommerce_Sales[[#This Row],[Order_Date]],"mmmm")</f>
        <v>April</v>
      </c>
      <c r="I2545" s="2" t="str">
        <f>TEXT(Ecommerce_Sales[[#This Row],[Order_Date]],"yyyy")</f>
        <v>2024</v>
      </c>
      <c r="J2545" s="2" t="str">
        <f>TEXT(Ecommerce_Sales[[#This Row],[Order_Date]],"mmmm")</f>
        <v>April</v>
      </c>
      <c r="K2545" s="1" t="s">
        <v>1947</v>
      </c>
      <c r="L2545" s="1" t="s">
        <v>7678</v>
      </c>
      <c r="M2545" s="1" t="s">
        <v>2079</v>
      </c>
      <c r="N2545" s="1" t="s">
        <v>1973</v>
      </c>
      <c r="O2545" s="3">
        <v>256</v>
      </c>
      <c r="P2545">
        <v>2</v>
      </c>
      <c r="Q2545" s="3">
        <v>512</v>
      </c>
      <c r="R2545" s="1" t="s">
        <v>1951</v>
      </c>
      <c r="S2545" s="3">
        <v>72</v>
      </c>
      <c r="T2545">
        <v>9</v>
      </c>
      <c r="U2545" t="str">
        <f>IF(Ecommerce_Sales[[#This Row],[Delivery_Time_Days]]&gt;7,"Delay",IF(Ecommerce_Sales[[#This Row],[Delivery_Time_Days]] = 0,"No delivery",IF(Ecommerce_Sales[[#This Row],[Delivery_Time_Days]]&lt;=7,"On-time")))</f>
        <v>Delay</v>
      </c>
      <c r="V2545" s="7">
        <f>Ecommerce_Sales[[#This Row],[Profit]]/Ecommerce_Sales[[#This Row],[Total_Price]]</f>
        <v>0.30078125</v>
      </c>
      <c r="W2545" s="3">
        <v>154</v>
      </c>
      <c r="X2545" s="3"/>
    </row>
    <row r="2546" spans="1:24" x14ac:dyDescent="0.25">
      <c r="A2546" s="1" t="s">
        <v>7679</v>
      </c>
      <c r="B2546" s="1" t="s">
        <v>922</v>
      </c>
      <c r="C2546" s="1" t="s">
        <v>923</v>
      </c>
      <c r="D2546" s="1" t="s">
        <v>2928</v>
      </c>
      <c r="E2546" s="1" t="s">
        <v>1946</v>
      </c>
      <c r="F2546" s="2">
        <v>45122</v>
      </c>
      <c r="G2546" s="2">
        <v>45452</v>
      </c>
      <c r="H2546" s="2" t="str">
        <f>TEXT(Ecommerce_Sales[[#This Row],[Order_Date]],"mmmm")</f>
        <v>June</v>
      </c>
      <c r="I2546" s="2" t="str">
        <f>TEXT(Ecommerce_Sales[[#This Row],[Order_Date]],"yyyy")</f>
        <v>2024</v>
      </c>
      <c r="J2546" s="2" t="str">
        <f>TEXT(Ecommerce_Sales[[#This Row],[Order_Date]],"mmmm")</f>
        <v>June</v>
      </c>
      <c r="K2546" s="1" t="s">
        <v>1992</v>
      </c>
      <c r="L2546" s="1" t="s">
        <v>6760</v>
      </c>
      <c r="M2546" s="1" t="s">
        <v>1998</v>
      </c>
      <c r="N2546" s="1" t="s">
        <v>1973</v>
      </c>
      <c r="O2546" s="3">
        <v>563</v>
      </c>
      <c r="P2546">
        <v>4</v>
      </c>
      <c r="Q2546" s="3">
        <v>2250</v>
      </c>
      <c r="R2546" s="1" t="s">
        <v>1951</v>
      </c>
      <c r="S2546" s="3">
        <v>257</v>
      </c>
      <c r="U2546" t="str">
        <f>IF(Ecommerce_Sales[[#This Row],[Delivery_Time_Days]]&gt;7,"Delay",IF(Ecommerce_Sales[[#This Row],[Delivery_Time_Days]] = 0,"No delivery",IF(Ecommerce_Sales[[#This Row],[Delivery_Time_Days]]&lt;=7,"On-time")))</f>
        <v>No delivery</v>
      </c>
      <c r="V2546" s="7">
        <f>Ecommerce_Sales[[#This Row],[Profit]]/Ecommerce_Sales[[#This Row],[Total_Price]]</f>
        <v>0.3</v>
      </c>
      <c r="W2546" s="3">
        <v>675</v>
      </c>
      <c r="X2546" s="3"/>
    </row>
    <row r="2547" spans="1:24" x14ac:dyDescent="0.25">
      <c r="A2547" s="1" t="s">
        <v>7680</v>
      </c>
      <c r="B2547" s="1" t="s">
        <v>1268</v>
      </c>
      <c r="C2547" s="1" t="s">
        <v>1269</v>
      </c>
      <c r="D2547" s="1" t="s">
        <v>4799</v>
      </c>
      <c r="E2547" s="1" t="s">
        <v>1954</v>
      </c>
      <c r="F2547" s="2">
        <v>45390</v>
      </c>
      <c r="G2547" s="2">
        <v>45176</v>
      </c>
      <c r="H2547" s="2" t="str">
        <f>TEXT(Ecommerce_Sales[[#This Row],[Order_Date]],"mmmm")</f>
        <v>September</v>
      </c>
      <c r="I2547" s="2" t="str">
        <f>TEXT(Ecommerce_Sales[[#This Row],[Order_Date]],"yyyy")</f>
        <v>2023</v>
      </c>
      <c r="J2547" s="2" t="str">
        <f>TEXT(Ecommerce_Sales[[#This Row],[Order_Date]],"mmmm")</f>
        <v>September</v>
      </c>
      <c r="K2547" s="1" t="s">
        <v>1947</v>
      </c>
      <c r="L2547" s="1" t="s">
        <v>7681</v>
      </c>
      <c r="M2547" s="1" t="s">
        <v>2104</v>
      </c>
      <c r="N2547" s="1" t="s">
        <v>1978</v>
      </c>
      <c r="O2547" s="3">
        <v>905</v>
      </c>
      <c r="P2547">
        <v>2</v>
      </c>
      <c r="Q2547" s="3">
        <v>1810</v>
      </c>
      <c r="R2547" s="1" t="s">
        <v>1958</v>
      </c>
      <c r="S2547" s="3">
        <v>98</v>
      </c>
      <c r="T2547">
        <v>4</v>
      </c>
      <c r="U2547" t="str">
        <f>IF(Ecommerce_Sales[[#This Row],[Delivery_Time_Days]]&gt;7,"Delay",IF(Ecommerce_Sales[[#This Row],[Delivery_Time_Days]] = 0,"No delivery",IF(Ecommerce_Sales[[#This Row],[Delivery_Time_Days]]&lt;=7,"On-time")))</f>
        <v>On-time</v>
      </c>
      <c r="V2547" s="7">
        <f>Ecommerce_Sales[[#This Row],[Profit]]/Ecommerce_Sales[[#This Row],[Total_Price]]</f>
        <v>0.35027624309392263</v>
      </c>
      <c r="W2547" s="3">
        <v>634</v>
      </c>
      <c r="X2547" s="3"/>
    </row>
    <row r="2548" spans="1:24" x14ac:dyDescent="0.25">
      <c r="A2548" s="1" t="s">
        <v>7682</v>
      </c>
      <c r="B2548" s="1" t="s">
        <v>1019</v>
      </c>
      <c r="C2548" s="1" t="s">
        <v>1020</v>
      </c>
      <c r="D2548" s="1" t="s">
        <v>6153</v>
      </c>
      <c r="E2548" s="1" t="s">
        <v>1954</v>
      </c>
      <c r="F2548" s="2">
        <v>45350</v>
      </c>
      <c r="G2548" s="2">
        <v>45571</v>
      </c>
      <c r="H2548" s="2" t="str">
        <f>TEXT(Ecommerce_Sales[[#This Row],[Order_Date]],"mmmm")</f>
        <v>October</v>
      </c>
      <c r="I2548" s="2" t="str">
        <f>TEXT(Ecommerce_Sales[[#This Row],[Order_Date]],"yyyy")</f>
        <v>2024</v>
      </c>
      <c r="J2548" s="2" t="str">
        <f>TEXT(Ecommerce_Sales[[#This Row],[Order_Date]],"mmmm")</f>
        <v>October</v>
      </c>
      <c r="K2548" s="1" t="s">
        <v>1986</v>
      </c>
      <c r="L2548" s="1" t="s">
        <v>7683</v>
      </c>
      <c r="M2548" s="1" t="s">
        <v>2247</v>
      </c>
      <c r="N2548" s="1" t="s">
        <v>1957</v>
      </c>
      <c r="O2548" s="3">
        <v>566</v>
      </c>
      <c r="P2548">
        <v>6</v>
      </c>
      <c r="Q2548" s="3">
        <v>3397</v>
      </c>
      <c r="R2548" s="1" t="s">
        <v>1951</v>
      </c>
      <c r="S2548" s="3">
        <v>482</v>
      </c>
      <c r="U2548" t="str">
        <f>IF(Ecommerce_Sales[[#This Row],[Delivery_Time_Days]]&gt;7,"Delay",IF(Ecommerce_Sales[[#This Row],[Delivery_Time_Days]] = 0,"No delivery",IF(Ecommerce_Sales[[#This Row],[Delivery_Time_Days]]&lt;=7,"On-time")))</f>
        <v>No delivery</v>
      </c>
      <c r="V2548" s="7">
        <f>Ecommerce_Sales[[#This Row],[Profit]]/Ecommerce_Sales[[#This Row],[Total_Price]]</f>
        <v>0.15013246982631734</v>
      </c>
      <c r="W2548" s="3">
        <v>510</v>
      </c>
      <c r="X2548" s="3"/>
    </row>
    <row r="2549" spans="1:24" x14ac:dyDescent="0.25">
      <c r="A2549" s="1" t="s">
        <v>7684</v>
      </c>
      <c r="B2549" s="1" t="s">
        <v>910</v>
      </c>
      <c r="C2549" s="1" t="s">
        <v>911</v>
      </c>
      <c r="D2549" s="1" t="s">
        <v>2463</v>
      </c>
      <c r="E2549" s="1" t="s">
        <v>1954</v>
      </c>
      <c r="F2549" s="2">
        <v>45616</v>
      </c>
      <c r="G2549" s="2">
        <v>45564</v>
      </c>
      <c r="H2549" s="2" t="str">
        <f>TEXT(Ecommerce_Sales[[#This Row],[Order_Date]],"mmmm")</f>
        <v>September</v>
      </c>
      <c r="I2549" s="2" t="str">
        <f>TEXT(Ecommerce_Sales[[#This Row],[Order_Date]],"yyyy")</f>
        <v>2024</v>
      </c>
      <c r="J2549" s="2" t="str">
        <f>TEXT(Ecommerce_Sales[[#This Row],[Order_Date]],"mmmm")</f>
        <v>September</v>
      </c>
      <c r="K2549" s="1" t="s">
        <v>1947</v>
      </c>
      <c r="L2549" s="1" t="s">
        <v>7543</v>
      </c>
      <c r="M2549" s="1" t="s">
        <v>2065</v>
      </c>
      <c r="N2549" s="1" t="s">
        <v>1978</v>
      </c>
      <c r="O2549" s="3">
        <v>137</v>
      </c>
      <c r="P2549">
        <v>1</v>
      </c>
      <c r="Q2549" s="3">
        <v>137</v>
      </c>
      <c r="R2549" s="1" t="s">
        <v>1958</v>
      </c>
      <c r="S2549" s="3">
        <v>15</v>
      </c>
      <c r="T2549">
        <v>2</v>
      </c>
      <c r="U2549" t="str">
        <f>IF(Ecommerce_Sales[[#This Row],[Delivery_Time_Days]]&gt;7,"Delay",IF(Ecommerce_Sales[[#This Row],[Delivery_Time_Days]] = 0,"No delivery",IF(Ecommerce_Sales[[#This Row],[Delivery_Time_Days]]&lt;=7,"On-time")))</f>
        <v>On-time</v>
      </c>
      <c r="V2549" s="7">
        <f>Ecommerce_Sales[[#This Row],[Profit]]/Ecommerce_Sales[[#This Row],[Total_Price]]</f>
        <v>0.35036496350364965</v>
      </c>
      <c r="W2549" s="3">
        <v>48</v>
      </c>
      <c r="X2549" s="3"/>
    </row>
    <row r="2550" spans="1:24" x14ac:dyDescent="0.25">
      <c r="A2550" s="1" t="s">
        <v>7685</v>
      </c>
      <c r="B2550" s="1" t="s">
        <v>1876</v>
      </c>
      <c r="C2550" s="1" t="s">
        <v>1877</v>
      </c>
      <c r="D2550" s="1" t="s">
        <v>5466</v>
      </c>
      <c r="E2550" s="1" t="s">
        <v>1966</v>
      </c>
      <c r="F2550" s="2">
        <v>45114</v>
      </c>
      <c r="G2550" s="2">
        <v>45105</v>
      </c>
      <c r="H2550" s="2" t="str">
        <f>TEXT(Ecommerce_Sales[[#This Row],[Order_Date]],"mmmm")</f>
        <v>June</v>
      </c>
      <c r="I2550" s="2" t="str">
        <f>TEXT(Ecommerce_Sales[[#This Row],[Order_Date]],"yyyy")</f>
        <v>2023</v>
      </c>
      <c r="J2550" s="2" t="str">
        <f>TEXT(Ecommerce_Sales[[#This Row],[Order_Date]],"mmmm")</f>
        <v>June</v>
      </c>
      <c r="K2550" s="1" t="s">
        <v>1947</v>
      </c>
      <c r="L2550" s="1" t="s">
        <v>7686</v>
      </c>
      <c r="M2550" s="1" t="s">
        <v>2026</v>
      </c>
      <c r="N2550" s="1" t="s">
        <v>1978</v>
      </c>
      <c r="O2550" s="3">
        <v>470</v>
      </c>
      <c r="P2550">
        <v>4</v>
      </c>
      <c r="Q2550" s="3">
        <v>1881</v>
      </c>
      <c r="R2550" s="1" t="s">
        <v>2008</v>
      </c>
      <c r="S2550" s="3">
        <v>185</v>
      </c>
      <c r="T2550">
        <v>2</v>
      </c>
      <c r="U2550" t="str">
        <f>IF(Ecommerce_Sales[[#This Row],[Delivery_Time_Days]]&gt;7,"Delay",IF(Ecommerce_Sales[[#This Row],[Delivery_Time_Days]] = 0,"No delivery",IF(Ecommerce_Sales[[#This Row],[Delivery_Time_Days]]&lt;=7,"On-time")))</f>
        <v>On-time</v>
      </c>
      <c r="V2550" s="7">
        <f>Ecommerce_Sales[[#This Row],[Profit]]/Ecommerce_Sales[[#This Row],[Total_Price]]</f>
        <v>0.34981392876129719</v>
      </c>
      <c r="W2550" s="3">
        <v>658</v>
      </c>
      <c r="X2550" s="3"/>
    </row>
    <row r="2551" spans="1:24" x14ac:dyDescent="0.25">
      <c r="A2551" s="1" t="s">
        <v>7687</v>
      </c>
      <c r="B2551" s="1" t="s">
        <v>1551</v>
      </c>
      <c r="C2551" s="1" t="s">
        <v>1552</v>
      </c>
      <c r="D2551" s="1" t="s">
        <v>6398</v>
      </c>
      <c r="E2551" s="1" t="s">
        <v>2005</v>
      </c>
      <c r="F2551" s="2">
        <v>45524</v>
      </c>
      <c r="G2551" s="2">
        <v>45114</v>
      </c>
      <c r="H2551" s="2" t="str">
        <f>TEXT(Ecommerce_Sales[[#This Row],[Order_Date]],"mmmm")</f>
        <v>July</v>
      </c>
      <c r="I2551" s="2" t="str">
        <f>TEXT(Ecommerce_Sales[[#This Row],[Order_Date]],"yyyy")</f>
        <v>2023</v>
      </c>
      <c r="J2551" s="2" t="str">
        <f>TEXT(Ecommerce_Sales[[#This Row],[Order_Date]],"mmmm")</f>
        <v>July</v>
      </c>
      <c r="K2551" s="1" t="s">
        <v>1947</v>
      </c>
      <c r="L2551" s="1" t="s">
        <v>7042</v>
      </c>
      <c r="M2551" s="1" t="s">
        <v>1983</v>
      </c>
      <c r="N2551" s="1" t="s">
        <v>1950</v>
      </c>
      <c r="O2551" s="3">
        <v>310</v>
      </c>
      <c r="P2551">
        <v>3</v>
      </c>
      <c r="Q2551" s="3">
        <v>929</v>
      </c>
      <c r="R2551" s="1" t="s">
        <v>1958</v>
      </c>
      <c r="S2551" s="3">
        <v>123</v>
      </c>
      <c r="T2551">
        <v>10</v>
      </c>
      <c r="U2551" t="str">
        <f>IF(Ecommerce_Sales[[#This Row],[Delivery_Time_Days]]&gt;7,"Delay",IF(Ecommerce_Sales[[#This Row],[Delivery_Time_Days]] = 0,"No delivery",IF(Ecommerce_Sales[[#This Row],[Delivery_Time_Days]]&lt;=7,"On-time")))</f>
        <v>Delay</v>
      </c>
      <c r="V2551" s="7">
        <f>Ecommerce_Sales[[#This Row],[Profit]]/Ecommerce_Sales[[#This Row],[Total_Price]]</f>
        <v>0.39935414424111948</v>
      </c>
      <c r="W2551" s="3">
        <v>371</v>
      </c>
      <c r="X2551" s="3"/>
    </row>
    <row r="2552" spans="1:24" x14ac:dyDescent="0.25">
      <c r="A2552" s="1" t="s">
        <v>7688</v>
      </c>
      <c r="B2552" s="1" t="s">
        <v>378</v>
      </c>
      <c r="C2552" s="1" t="s">
        <v>1901</v>
      </c>
      <c r="D2552" s="1" t="s">
        <v>7689</v>
      </c>
      <c r="E2552" s="1" t="s">
        <v>2005</v>
      </c>
      <c r="F2552" s="2">
        <v>45535</v>
      </c>
      <c r="G2552" s="2">
        <v>45028</v>
      </c>
      <c r="H2552" s="2" t="str">
        <f>TEXT(Ecommerce_Sales[[#This Row],[Order_Date]],"mmmm")</f>
        <v>April</v>
      </c>
      <c r="I2552" s="2" t="str">
        <f>TEXT(Ecommerce_Sales[[#This Row],[Order_Date]],"yyyy")</f>
        <v>2023</v>
      </c>
      <c r="J2552" s="2" t="str">
        <f>TEXT(Ecommerce_Sales[[#This Row],[Order_Date]],"mmmm")</f>
        <v>April</v>
      </c>
      <c r="K2552" s="1" t="s">
        <v>1986</v>
      </c>
      <c r="L2552" s="1" t="s">
        <v>3796</v>
      </c>
      <c r="M2552" s="1" t="s">
        <v>2079</v>
      </c>
      <c r="N2552" s="1" t="s">
        <v>1973</v>
      </c>
      <c r="O2552" s="3">
        <v>687</v>
      </c>
      <c r="P2552">
        <v>2</v>
      </c>
      <c r="Q2552" s="3">
        <v>1373</v>
      </c>
      <c r="R2552" s="1" t="s">
        <v>1958</v>
      </c>
      <c r="S2552" s="3">
        <v>138</v>
      </c>
      <c r="U2552" t="str">
        <f>IF(Ecommerce_Sales[[#This Row],[Delivery_Time_Days]]&gt;7,"Delay",IF(Ecommerce_Sales[[#This Row],[Delivery_Time_Days]] = 0,"No delivery",IF(Ecommerce_Sales[[#This Row],[Delivery_Time_Days]]&lt;=7,"On-time")))</f>
        <v>No delivery</v>
      </c>
      <c r="V2552" s="7">
        <f>Ecommerce_Sales[[#This Row],[Profit]]/Ecommerce_Sales[[#This Row],[Total_Price]]</f>
        <v>0.30007283321194467</v>
      </c>
      <c r="W2552" s="3">
        <v>412</v>
      </c>
      <c r="X2552" s="3"/>
    </row>
    <row r="2553" spans="1:24" x14ac:dyDescent="0.25">
      <c r="A2553" s="1" t="s">
        <v>7690</v>
      </c>
      <c r="B2553" s="1" t="s">
        <v>28</v>
      </c>
      <c r="C2553" s="1" t="s">
        <v>29</v>
      </c>
      <c r="D2553" s="1" t="s">
        <v>2508</v>
      </c>
      <c r="E2553" s="1" t="s">
        <v>1954</v>
      </c>
      <c r="F2553" s="2">
        <v>45332</v>
      </c>
      <c r="G2553" s="2">
        <v>45503</v>
      </c>
      <c r="H2553" s="2" t="str">
        <f>TEXT(Ecommerce_Sales[[#This Row],[Order_Date]],"mmmm")</f>
        <v>July</v>
      </c>
      <c r="I2553" s="2" t="str">
        <f>TEXT(Ecommerce_Sales[[#This Row],[Order_Date]],"yyyy")</f>
        <v>2024</v>
      </c>
      <c r="J2553" s="2" t="str">
        <f>TEXT(Ecommerce_Sales[[#This Row],[Order_Date]],"mmmm")</f>
        <v>July</v>
      </c>
      <c r="K2553" s="1" t="s">
        <v>1947</v>
      </c>
      <c r="L2553" s="1" t="s">
        <v>7691</v>
      </c>
      <c r="M2553" s="1" t="s">
        <v>1988</v>
      </c>
      <c r="N2553" s="1" t="s">
        <v>1989</v>
      </c>
      <c r="O2553" s="3">
        <v>706</v>
      </c>
      <c r="P2553">
        <v>3</v>
      </c>
      <c r="Q2553" s="3">
        <v>2117</v>
      </c>
      <c r="R2553" s="1" t="s">
        <v>1951</v>
      </c>
      <c r="S2553" s="3">
        <v>163</v>
      </c>
      <c r="T2553">
        <v>8</v>
      </c>
      <c r="U2553" t="str">
        <f>IF(Ecommerce_Sales[[#This Row],[Delivery_Time_Days]]&gt;7,"Delay",IF(Ecommerce_Sales[[#This Row],[Delivery_Time_Days]] = 0,"No delivery",IF(Ecommerce_Sales[[#This Row],[Delivery_Time_Days]]&lt;=7,"On-time")))</f>
        <v>Delay</v>
      </c>
      <c r="V2553" s="7">
        <f>Ecommerce_Sales[[#This Row],[Profit]]/Ecommerce_Sales[[#This Row],[Total_Price]]</f>
        <v>0.24988190836088806</v>
      </c>
      <c r="W2553" s="3">
        <v>529</v>
      </c>
      <c r="X2553" s="3"/>
    </row>
    <row r="2554" spans="1:24" x14ac:dyDescent="0.25">
      <c r="A2554" s="1" t="s">
        <v>7692</v>
      </c>
      <c r="B2554" s="1" t="s">
        <v>18</v>
      </c>
      <c r="C2554" s="1" t="s">
        <v>19</v>
      </c>
      <c r="D2554" s="1" t="s">
        <v>2181</v>
      </c>
      <c r="E2554" s="1" t="s">
        <v>1946</v>
      </c>
      <c r="F2554" s="2">
        <v>45294</v>
      </c>
      <c r="G2554" s="2">
        <v>45632</v>
      </c>
      <c r="H2554" s="2" t="str">
        <f>TEXT(Ecommerce_Sales[[#This Row],[Order_Date]],"mmmm")</f>
        <v>December</v>
      </c>
      <c r="I2554" s="2" t="str">
        <f>TEXT(Ecommerce_Sales[[#This Row],[Order_Date]],"yyyy")</f>
        <v>2024</v>
      </c>
      <c r="J2554" s="2" t="str">
        <f>TEXT(Ecommerce_Sales[[#This Row],[Order_Date]],"mmmm")</f>
        <v>December</v>
      </c>
      <c r="K2554" s="1" t="s">
        <v>1986</v>
      </c>
      <c r="L2554" s="1" t="s">
        <v>7693</v>
      </c>
      <c r="M2554" s="1" t="s">
        <v>1983</v>
      </c>
      <c r="N2554" s="1" t="s">
        <v>1950</v>
      </c>
      <c r="O2554" s="3">
        <v>631</v>
      </c>
      <c r="P2554">
        <v>6</v>
      </c>
      <c r="Q2554" s="3">
        <v>3785</v>
      </c>
      <c r="R2554" s="1" t="s">
        <v>1958</v>
      </c>
      <c r="S2554" s="3">
        <v>191</v>
      </c>
      <c r="U2554" t="str">
        <f>IF(Ecommerce_Sales[[#This Row],[Delivery_Time_Days]]&gt;7,"Delay",IF(Ecommerce_Sales[[#This Row],[Delivery_Time_Days]] = 0,"No delivery",IF(Ecommerce_Sales[[#This Row],[Delivery_Time_Days]]&lt;=7,"On-time")))</f>
        <v>No delivery</v>
      </c>
      <c r="V2554" s="7">
        <f>Ecommerce_Sales[[#This Row],[Profit]]/Ecommerce_Sales[[#This Row],[Total_Price]]</f>
        <v>0.4</v>
      </c>
      <c r="W2554" s="3">
        <v>1514</v>
      </c>
      <c r="X2554" s="3"/>
    </row>
    <row r="2555" spans="1:24" x14ac:dyDescent="0.25">
      <c r="A2555" s="1" t="s">
        <v>7694</v>
      </c>
      <c r="B2555" s="1" t="s">
        <v>274</v>
      </c>
      <c r="C2555" s="1" t="s">
        <v>275</v>
      </c>
      <c r="D2555" s="1" t="s">
        <v>2535</v>
      </c>
      <c r="E2555" s="1" t="s">
        <v>1966</v>
      </c>
      <c r="F2555" s="2">
        <v>44954</v>
      </c>
      <c r="G2555" s="2">
        <v>44940</v>
      </c>
      <c r="H2555" s="2" t="str">
        <f>TEXT(Ecommerce_Sales[[#This Row],[Order_Date]],"mmmm")</f>
        <v>January</v>
      </c>
      <c r="I2555" s="2" t="str">
        <f>TEXT(Ecommerce_Sales[[#This Row],[Order_Date]],"yyyy")</f>
        <v>2023</v>
      </c>
      <c r="J2555" s="2" t="str">
        <f>TEXT(Ecommerce_Sales[[#This Row],[Order_Date]],"mmmm")</f>
        <v>January</v>
      </c>
      <c r="K2555" s="1" t="s">
        <v>1947</v>
      </c>
      <c r="L2555" s="1" t="s">
        <v>2785</v>
      </c>
      <c r="M2555" s="1" t="s">
        <v>1998</v>
      </c>
      <c r="N2555" s="1" t="s">
        <v>1973</v>
      </c>
      <c r="O2555" s="3">
        <v>358</v>
      </c>
      <c r="P2555">
        <v>1</v>
      </c>
      <c r="Q2555" s="3">
        <v>358</v>
      </c>
      <c r="R2555" s="1" t="s">
        <v>1958</v>
      </c>
      <c r="S2555" s="3">
        <v>48</v>
      </c>
      <c r="T2555">
        <v>9</v>
      </c>
      <c r="U2555" t="str">
        <f>IF(Ecommerce_Sales[[#This Row],[Delivery_Time_Days]]&gt;7,"Delay",IF(Ecommerce_Sales[[#This Row],[Delivery_Time_Days]] = 0,"No delivery",IF(Ecommerce_Sales[[#This Row],[Delivery_Time_Days]]&lt;=7,"On-time")))</f>
        <v>Delay</v>
      </c>
      <c r="V2555" s="7">
        <f>Ecommerce_Sales[[#This Row],[Profit]]/Ecommerce_Sales[[#This Row],[Total_Price]]</f>
        <v>0.2988826815642458</v>
      </c>
      <c r="W2555" s="3">
        <v>107</v>
      </c>
      <c r="X2555" s="3"/>
    </row>
    <row r="2556" spans="1:24" x14ac:dyDescent="0.25">
      <c r="A2556" s="1" t="s">
        <v>7695</v>
      </c>
      <c r="B2556" s="1" t="s">
        <v>94</v>
      </c>
      <c r="C2556" s="1" t="s">
        <v>95</v>
      </c>
      <c r="D2556" s="1" t="s">
        <v>3097</v>
      </c>
      <c r="E2556" s="1" t="s">
        <v>1996</v>
      </c>
      <c r="F2556" s="2">
        <v>45468</v>
      </c>
      <c r="G2556" s="2">
        <v>45571</v>
      </c>
      <c r="H2556" s="2" t="str">
        <f>TEXT(Ecommerce_Sales[[#This Row],[Order_Date]],"mmmm")</f>
        <v>October</v>
      </c>
      <c r="I2556" s="2" t="str">
        <f>TEXT(Ecommerce_Sales[[#This Row],[Order_Date]],"yyyy")</f>
        <v>2024</v>
      </c>
      <c r="J2556" s="2" t="str">
        <f>TEXT(Ecommerce_Sales[[#This Row],[Order_Date]],"mmmm")</f>
        <v>October</v>
      </c>
      <c r="K2556" s="1" t="s">
        <v>1947</v>
      </c>
      <c r="L2556" s="1" t="s">
        <v>7696</v>
      </c>
      <c r="M2556" s="1" t="s">
        <v>1988</v>
      </c>
      <c r="N2556" s="1" t="s">
        <v>1989</v>
      </c>
      <c r="O2556" s="3">
        <v>597</v>
      </c>
      <c r="P2556">
        <v>4</v>
      </c>
      <c r="Q2556" s="3">
        <v>2386</v>
      </c>
      <c r="R2556" s="1" t="s">
        <v>1951</v>
      </c>
      <c r="S2556" s="3">
        <v>276</v>
      </c>
      <c r="T2556">
        <v>5</v>
      </c>
      <c r="U2556" t="str">
        <f>IF(Ecommerce_Sales[[#This Row],[Delivery_Time_Days]]&gt;7,"Delay",IF(Ecommerce_Sales[[#This Row],[Delivery_Time_Days]] = 0,"No delivery",IF(Ecommerce_Sales[[#This Row],[Delivery_Time_Days]]&lt;=7,"On-time")))</f>
        <v>On-time</v>
      </c>
      <c r="V2556" s="7">
        <f>Ecommerce_Sales[[#This Row],[Profit]]/Ecommerce_Sales[[#This Row],[Total_Price]]</f>
        <v>0.25020955574182735</v>
      </c>
      <c r="W2556" s="3">
        <v>597</v>
      </c>
      <c r="X2556" s="3"/>
    </row>
    <row r="2557" spans="1:24" x14ac:dyDescent="0.25">
      <c r="A2557" s="1" t="s">
        <v>7697</v>
      </c>
      <c r="B2557" s="1" t="s">
        <v>1302</v>
      </c>
      <c r="C2557" s="1" t="s">
        <v>1303</v>
      </c>
      <c r="D2557" s="1" t="s">
        <v>2589</v>
      </c>
      <c r="E2557" s="1" t="s">
        <v>1946</v>
      </c>
      <c r="F2557" s="2">
        <v>45394</v>
      </c>
      <c r="G2557" s="2">
        <v>45377</v>
      </c>
      <c r="H2557" s="2" t="str">
        <f>TEXT(Ecommerce_Sales[[#This Row],[Order_Date]],"mmmm")</f>
        <v>March</v>
      </c>
      <c r="I2557" s="2" t="str">
        <f>TEXT(Ecommerce_Sales[[#This Row],[Order_Date]],"yyyy")</f>
        <v>2024</v>
      </c>
      <c r="J2557" s="2" t="str">
        <f>TEXT(Ecommerce_Sales[[#This Row],[Order_Date]],"mmmm")</f>
        <v>March</v>
      </c>
      <c r="K2557" s="1" t="s">
        <v>1947</v>
      </c>
      <c r="L2557" s="1" t="s">
        <v>7698</v>
      </c>
      <c r="M2557" s="1" t="s">
        <v>1988</v>
      </c>
      <c r="N2557" s="1" t="s">
        <v>1989</v>
      </c>
      <c r="O2557" s="3">
        <v>789</v>
      </c>
      <c r="P2557">
        <v>3</v>
      </c>
      <c r="Q2557" s="3">
        <v>2367</v>
      </c>
      <c r="R2557" s="1" t="s">
        <v>1958</v>
      </c>
      <c r="S2557" s="3">
        <v>316</v>
      </c>
      <c r="T2557">
        <v>9</v>
      </c>
      <c r="U2557" t="str">
        <f>IF(Ecommerce_Sales[[#This Row],[Delivery_Time_Days]]&gt;7,"Delay",IF(Ecommerce_Sales[[#This Row],[Delivery_Time_Days]] = 0,"No delivery",IF(Ecommerce_Sales[[#This Row],[Delivery_Time_Days]]&lt;=7,"On-time")))</f>
        <v>Delay</v>
      </c>
      <c r="V2557" s="7">
        <f>Ecommerce_Sales[[#This Row],[Profit]]/Ecommerce_Sales[[#This Row],[Total_Price]]</f>
        <v>0.25010561892691169</v>
      </c>
      <c r="W2557" s="3">
        <v>592</v>
      </c>
      <c r="X2557" s="3"/>
    </row>
    <row r="2558" spans="1:24" x14ac:dyDescent="0.25">
      <c r="A2558" s="1" t="s">
        <v>7699</v>
      </c>
      <c r="B2558" s="1" t="s">
        <v>1395</v>
      </c>
      <c r="C2558" s="1" t="s">
        <v>1396</v>
      </c>
      <c r="D2558" s="1" t="s">
        <v>2782</v>
      </c>
      <c r="E2558" s="1" t="s">
        <v>1996</v>
      </c>
      <c r="F2558" s="2">
        <v>45491</v>
      </c>
      <c r="G2558" s="2">
        <v>45272</v>
      </c>
      <c r="H2558" s="2" t="str">
        <f>TEXT(Ecommerce_Sales[[#This Row],[Order_Date]],"mmmm")</f>
        <v>December</v>
      </c>
      <c r="I2558" s="2" t="str">
        <f>TEXT(Ecommerce_Sales[[#This Row],[Order_Date]],"yyyy")</f>
        <v>2023</v>
      </c>
      <c r="J2558" s="2" t="str">
        <f>TEXT(Ecommerce_Sales[[#This Row],[Order_Date]],"mmmm")</f>
        <v>December</v>
      </c>
      <c r="K2558" s="1" t="s">
        <v>1947</v>
      </c>
      <c r="L2558" s="1" t="s">
        <v>7700</v>
      </c>
      <c r="M2558" s="1" t="s">
        <v>2058</v>
      </c>
      <c r="N2558" s="1" t="s">
        <v>1950</v>
      </c>
      <c r="O2558" s="3">
        <v>776</v>
      </c>
      <c r="P2558">
        <v>4</v>
      </c>
      <c r="Q2558" s="3">
        <v>3104</v>
      </c>
      <c r="R2558" s="1" t="s">
        <v>2012</v>
      </c>
      <c r="S2558" s="3">
        <v>245</v>
      </c>
      <c r="T2558">
        <v>7</v>
      </c>
      <c r="U2558" t="str">
        <f>IF(Ecommerce_Sales[[#This Row],[Delivery_Time_Days]]&gt;7,"Delay",IF(Ecommerce_Sales[[#This Row],[Delivery_Time_Days]] = 0,"No delivery",IF(Ecommerce_Sales[[#This Row],[Delivery_Time_Days]]&lt;=7,"On-time")))</f>
        <v>On-time</v>
      </c>
      <c r="V2558" s="7">
        <f>Ecommerce_Sales[[#This Row],[Profit]]/Ecommerce_Sales[[#This Row],[Total_Price]]</f>
        <v>0.40012886597938147</v>
      </c>
      <c r="W2558" s="3">
        <v>1242</v>
      </c>
      <c r="X2558" s="3"/>
    </row>
    <row r="2559" spans="1:24" x14ac:dyDescent="0.25">
      <c r="A2559" s="1" t="s">
        <v>7701</v>
      </c>
      <c r="B2559" s="1" t="s">
        <v>555</v>
      </c>
      <c r="C2559" s="1" t="s">
        <v>556</v>
      </c>
      <c r="D2559" s="1" t="s">
        <v>3232</v>
      </c>
      <c r="E2559" s="1" t="s">
        <v>1954</v>
      </c>
      <c r="F2559" s="2">
        <v>45154</v>
      </c>
      <c r="G2559" s="2">
        <v>45627</v>
      </c>
      <c r="H2559" s="2" t="str">
        <f>TEXT(Ecommerce_Sales[[#This Row],[Order_Date]],"mmmm")</f>
        <v>December</v>
      </c>
      <c r="I2559" s="2" t="str">
        <f>TEXT(Ecommerce_Sales[[#This Row],[Order_Date]],"yyyy")</f>
        <v>2024</v>
      </c>
      <c r="J2559" s="2" t="str">
        <f>TEXT(Ecommerce_Sales[[#This Row],[Order_Date]],"mmmm")</f>
        <v>December</v>
      </c>
      <c r="K2559" s="1" t="s">
        <v>1947</v>
      </c>
      <c r="L2559" s="1" t="s">
        <v>7702</v>
      </c>
      <c r="M2559" s="1" t="s">
        <v>2058</v>
      </c>
      <c r="N2559" s="1" t="s">
        <v>1950</v>
      </c>
      <c r="O2559" s="3">
        <v>1960</v>
      </c>
      <c r="P2559">
        <v>4</v>
      </c>
      <c r="Q2559" s="3">
        <v>7842</v>
      </c>
      <c r="R2559" s="1" t="s">
        <v>1951</v>
      </c>
      <c r="S2559" s="3">
        <v>427</v>
      </c>
      <c r="T2559">
        <v>3</v>
      </c>
      <c r="U2559" t="str">
        <f>IF(Ecommerce_Sales[[#This Row],[Delivery_Time_Days]]&gt;7,"Delay",IF(Ecommerce_Sales[[#This Row],[Delivery_Time_Days]] = 0,"No delivery",IF(Ecommerce_Sales[[#This Row],[Delivery_Time_Days]]&lt;=7,"On-time")))</f>
        <v>On-time</v>
      </c>
      <c r="V2559" s="7">
        <f>Ecommerce_Sales[[#This Row],[Profit]]/Ecommerce_Sales[[#This Row],[Total_Price]]</f>
        <v>0.40002550369803619</v>
      </c>
      <c r="W2559" s="3">
        <v>3137</v>
      </c>
      <c r="X2559" s="3"/>
    </row>
    <row r="2560" spans="1:24" x14ac:dyDescent="0.25">
      <c r="A2560" s="1" t="s">
        <v>7703</v>
      </c>
      <c r="B2560" s="1" t="s">
        <v>476</v>
      </c>
      <c r="C2560" s="1" t="s">
        <v>477</v>
      </c>
      <c r="D2560" s="1" t="s">
        <v>3119</v>
      </c>
      <c r="E2560" s="1" t="s">
        <v>1946</v>
      </c>
      <c r="F2560" s="2">
        <v>45590</v>
      </c>
      <c r="G2560" s="2">
        <v>45262</v>
      </c>
      <c r="H2560" s="2" t="str">
        <f>TEXT(Ecommerce_Sales[[#This Row],[Order_Date]],"mmmm")</f>
        <v>December</v>
      </c>
      <c r="I2560" s="2" t="str">
        <f>TEXT(Ecommerce_Sales[[#This Row],[Order_Date]],"yyyy")</f>
        <v>2023</v>
      </c>
      <c r="J2560" s="2" t="str">
        <f>TEXT(Ecommerce_Sales[[#This Row],[Order_Date]],"mmmm")</f>
        <v>December</v>
      </c>
      <c r="K2560" s="1" t="s">
        <v>1947</v>
      </c>
      <c r="L2560" s="1" t="s">
        <v>7704</v>
      </c>
      <c r="M2560" s="1" t="s">
        <v>2079</v>
      </c>
      <c r="N2560" s="1" t="s">
        <v>1973</v>
      </c>
      <c r="O2560" s="3">
        <v>136</v>
      </c>
      <c r="P2560">
        <v>4</v>
      </c>
      <c r="Q2560" s="3">
        <v>544</v>
      </c>
      <c r="R2560" s="1" t="s">
        <v>2008</v>
      </c>
      <c r="S2560" s="3">
        <v>69</v>
      </c>
      <c r="T2560">
        <v>5</v>
      </c>
      <c r="U2560" t="str">
        <f>IF(Ecommerce_Sales[[#This Row],[Delivery_Time_Days]]&gt;7,"Delay",IF(Ecommerce_Sales[[#This Row],[Delivery_Time_Days]] = 0,"No delivery",IF(Ecommerce_Sales[[#This Row],[Delivery_Time_Days]]&lt;=7,"On-time")))</f>
        <v>On-time</v>
      </c>
      <c r="V2560" s="7">
        <f>Ecommerce_Sales[[#This Row],[Profit]]/Ecommerce_Sales[[#This Row],[Total_Price]]</f>
        <v>0.29963235294117646</v>
      </c>
      <c r="W2560" s="3">
        <v>163</v>
      </c>
      <c r="X2560" s="3"/>
    </row>
    <row r="2561" spans="1:24" x14ac:dyDescent="0.25">
      <c r="A2561" s="1" t="s">
        <v>7705</v>
      </c>
      <c r="B2561" s="1" t="s">
        <v>1673</v>
      </c>
      <c r="C2561" s="1" t="s">
        <v>1674</v>
      </c>
      <c r="D2561" s="1" t="s">
        <v>3743</v>
      </c>
      <c r="E2561" s="1" t="s">
        <v>1996</v>
      </c>
      <c r="F2561" s="2">
        <v>45526</v>
      </c>
      <c r="G2561" s="2">
        <v>45407</v>
      </c>
      <c r="H2561" s="2" t="str">
        <f>TEXT(Ecommerce_Sales[[#This Row],[Order_Date]],"mmmm")</f>
        <v>April</v>
      </c>
      <c r="I2561" s="2" t="str">
        <f>TEXT(Ecommerce_Sales[[#This Row],[Order_Date]],"yyyy")</f>
        <v>2024</v>
      </c>
      <c r="J2561" s="2" t="str">
        <f>TEXT(Ecommerce_Sales[[#This Row],[Order_Date]],"mmmm")</f>
        <v>April</v>
      </c>
      <c r="K2561" s="1" t="s">
        <v>1947</v>
      </c>
      <c r="L2561" s="1" t="s">
        <v>7706</v>
      </c>
      <c r="M2561" s="1" t="s">
        <v>1977</v>
      </c>
      <c r="N2561" s="1" t="s">
        <v>1978</v>
      </c>
      <c r="O2561" s="3">
        <v>674</v>
      </c>
      <c r="P2561">
        <v>3</v>
      </c>
      <c r="Q2561" s="3">
        <v>2022</v>
      </c>
      <c r="R2561" s="1" t="s">
        <v>1958</v>
      </c>
      <c r="S2561" s="3">
        <v>169</v>
      </c>
      <c r="T2561">
        <v>9</v>
      </c>
      <c r="U2561" t="str">
        <f>IF(Ecommerce_Sales[[#This Row],[Delivery_Time_Days]]&gt;7,"Delay",IF(Ecommerce_Sales[[#This Row],[Delivery_Time_Days]] = 0,"No delivery",IF(Ecommerce_Sales[[#This Row],[Delivery_Time_Days]]&lt;=7,"On-time")))</f>
        <v>Delay</v>
      </c>
      <c r="V2561" s="7">
        <f>Ecommerce_Sales[[#This Row],[Profit]]/Ecommerce_Sales[[#This Row],[Total_Price]]</f>
        <v>0.35014836795252224</v>
      </c>
      <c r="W2561" s="3">
        <v>708</v>
      </c>
      <c r="X2561" s="3"/>
    </row>
    <row r="2562" spans="1:24" x14ac:dyDescent="0.25">
      <c r="A2562" s="1" t="s">
        <v>7707</v>
      </c>
      <c r="B2562" s="1" t="s">
        <v>1371</v>
      </c>
      <c r="C2562" s="1" t="s">
        <v>1372</v>
      </c>
      <c r="D2562" s="1" t="s">
        <v>2225</v>
      </c>
      <c r="E2562" s="1" t="s">
        <v>1996</v>
      </c>
      <c r="F2562" s="2">
        <v>44971</v>
      </c>
      <c r="G2562" s="2">
        <v>45412</v>
      </c>
      <c r="H2562" s="2" t="str">
        <f>TEXT(Ecommerce_Sales[[#This Row],[Order_Date]],"mmmm")</f>
        <v>April</v>
      </c>
      <c r="I2562" s="2" t="str">
        <f>TEXT(Ecommerce_Sales[[#This Row],[Order_Date]],"yyyy")</f>
        <v>2024</v>
      </c>
      <c r="J2562" s="2" t="str">
        <f>TEXT(Ecommerce_Sales[[#This Row],[Order_Date]],"mmmm")</f>
        <v>April</v>
      </c>
      <c r="K2562" s="1" t="s">
        <v>1986</v>
      </c>
      <c r="L2562" s="1" t="s">
        <v>7708</v>
      </c>
      <c r="M2562" s="1" t="s">
        <v>1977</v>
      </c>
      <c r="N2562" s="1" t="s">
        <v>1978</v>
      </c>
      <c r="O2562" s="3">
        <v>88</v>
      </c>
      <c r="P2562">
        <v>4</v>
      </c>
      <c r="Q2562" s="3">
        <v>352</v>
      </c>
      <c r="R2562" s="1" t="s">
        <v>2016</v>
      </c>
      <c r="S2562" s="3">
        <v>43</v>
      </c>
      <c r="U2562" t="str">
        <f>IF(Ecommerce_Sales[[#This Row],[Delivery_Time_Days]]&gt;7,"Delay",IF(Ecommerce_Sales[[#This Row],[Delivery_Time_Days]] = 0,"No delivery",IF(Ecommerce_Sales[[#This Row],[Delivery_Time_Days]]&lt;=7,"On-time")))</f>
        <v>No delivery</v>
      </c>
      <c r="V2562" s="7">
        <f>Ecommerce_Sales[[#This Row],[Profit]]/Ecommerce_Sales[[#This Row],[Total_Price]]</f>
        <v>0.34943181818181818</v>
      </c>
      <c r="W2562" s="3">
        <v>123</v>
      </c>
      <c r="X2562" s="3"/>
    </row>
    <row r="2563" spans="1:24" x14ac:dyDescent="0.25">
      <c r="A2563" s="1" t="s">
        <v>7709</v>
      </c>
      <c r="B2563" s="1" t="s">
        <v>810</v>
      </c>
      <c r="C2563" s="1" t="s">
        <v>811</v>
      </c>
      <c r="D2563" s="1" t="s">
        <v>2261</v>
      </c>
      <c r="E2563" s="1" t="s">
        <v>1981</v>
      </c>
      <c r="F2563" s="2">
        <v>45228</v>
      </c>
      <c r="G2563" s="2">
        <v>45171</v>
      </c>
      <c r="H2563" s="2" t="str">
        <f>TEXT(Ecommerce_Sales[[#This Row],[Order_Date]],"mmmm")</f>
        <v>September</v>
      </c>
      <c r="I2563" s="2" t="str">
        <f>TEXT(Ecommerce_Sales[[#This Row],[Order_Date]],"yyyy")</f>
        <v>2023</v>
      </c>
      <c r="J2563" s="2" t="str">
        <f>TEXT(Ecommerce_Sales[[#This Row],[Order_Date]],"mmmm")</f>
        <v>September</v>
      </c>
      <c r="K2563" s="1" t="s">
        <v>1992</v>
      </c>
      <c r="L2563" s="1" t="s">
        <v>3499</v>
      </c>
      <c r="M2563" s="1" t="s">
        <v>2247</v>
      </c>
      <c r="N2563" s="1" t="s">
        <v>1957</v>
      </c>
      <c r="O2563" s="3">
        <v>969</v>
      </c>
      <c r="P2563">
        <v>5</v>
      </c>
      <c r="Q2563" s="3">
        <v>4843</v>
      </c>
      <c r="R2563" s="1" t="s">
        <v>1958</v>
      </c>
      <c r="S2563" s="3">
        <v>516</v>
      </c>
      <c r="U2563" t="str">
        <f>IF(Ecommerce_Sales[[#This Row],[Delivery_Time_Days]]&gt;7,"Delay",IF(Ecommerce_Sales[[#This Row],[Delivery_Time_Days]] = 0,"No delivery",IF(Ecommerce_Sales[[#This Row],[Delivery_Time_Days]]&lt;=7,"On-time")))</f>
        <v>No delivery</v>
      </c>
      <c r="V2563" s="7">
        <f>Ecommerce_Sales[[#This Row],[Profit]]/Ecommerce_Sales[[#This Row],[Total_Price]]</f>
        <v>0.14990708238695025</v>
      </c>
      <c r="W2563" s="3">
        <v>726</v>
      </c>
      <c r="X2563" s="3"/>
    </row>
    <row r="2564" spans="1:24" x14ac:dyDescent="0.25">
      <c r="A2564" s="1" t="s">
        <v>7710</v>
      </c>
      <c r="B2564" s="1" t="s">
        <v>501</v>
      </c>
      <c r="C2564" s="1" t="s">
        <v>502</v>
      </c>
      <c r="D2564" s="1" t="s">
        <v>4661</v>
      </c>
      <c r="E2564" s="1" t="s">
        <v>1996</v>
      </c>
      <c r="F2564" s="2">
        <v>45370</v>
      </c>
      <c r="G2564" s="2">
        <v>45170</v>
      </c>
      <c r="H2564" s="2" t="str">
        <f>TEXT(Ecommerce_Sales[[#This Row],[Order_Date]],"mmmm")</f>
        <v>September</v>
      </c>
      <c r="I2564" s="2" t="str">
        <f>TEXT(Ecommerce_Sales[[#This Row],[Order_Date]],"yyyy")</f>
        <v>2023</v>
      </c>
      <c r="J2564" s="2" t="str">
        <f>TEXT(Ecommerce_Sales[[#This Row],[Order_Date]],"mmmm")</f>
        <v>September</v>
      </c>
      <c r="K2564" s="1" t="s">
        <v>1947</v>
      </c>
      <c r="L2564" s="1" t="s">
        <v>7711</v>
      </c>
      <c r="M2564" s="1" t="s">
        <v>1977</v>
      </c>
      <c r="N2564" s="1" t="s">
        <v>1978</v>
      </c>
      <c r="O2564" s="3">
        <v>957</v>
      </c>
      <c r="P2564">
        <v>3</v>
      </c>
      <c r="Q2564" s="3">
        <v>2872</v>
      </c>
      <c r="R2564" s="1" t="s">
        <v>1951</v>
      </c>
      <c r="S2564" s="3">
        <v>252</v>
      </c>
      <c r="T2564">
        <v>5</v>
      </c>
      <c r="U2564" t="str">
        <f>IF(Ecommerce_Sales[[#This Row],[Delivery_Time_Days]]&gt;7,"Delay",IF(Ecommerce_Sales[[#This Row],[Delivery_Time_Days]] = 0,"No delivery",IF(Ecommerce_Sales[[#This Row],[Delivery_Time_Days]]&lt;=7,"On-time")))</f>
        <v>On-time</v>
      </c>
      <c r="V2564" s="7">
        <f>Ecommerce_Sales[[#This Row],[Profit]]/Ecommerce_Sales[[#This Row],[Total_Price]]</f>
        <v>0.34993036211699163</v>
      </c>
      <c r="W2564" s="3">
        <v>1005</v>
      </c>
      <c r="X2564" s="3"/>
    </row>
    <row r="2565" spans="1:24" x14ac:dyDescent="0.25">
      <c r="A2565" s="1" t="s">
        <v>7712</v>
      </c>
      <c r="B2565" s="1" t="s">
        <v>662</v>
      </c>
      <c r="C2565" s="1" t="s">
        <v>663</v>
      </c>
      <c r="D2565" s="1" t="s">
        <v>6319</v>
      </c>
      <c r="E2565" s="1" t="s">
        <v>1946</v>
      </c>
      <c r="F2565" s="2">
        <v>44979</v>
      </c>
      <c r="G2565" s="2">
        <v>45610</v>
      </c>
      <c r="H2565" s="2" t="str">
        <f>TEXT(Ecommerce_Sales[[#This Row],[Order_Date]],"mmmm")</f>
        <v>November</v>
      </c>
      <c r="I2565" s="2" t="str">
        <f>TEXT(Ecommerce_Sales[[#This Row],[Order_Date]],"yyyy")</f>
        <v>2024</v>
      </c>
      <c r="J2565" s="2" t="str">
        <f>TEXT(Ecommerce_Sales[[#This Row],[Order_Date]],"mmmm")</f>
        <v>November</v>
      </c>
      <c r="K2565" s="1" t="s">
        <v>1947</v>
      </c>
      <c r="L2565" s="1" t="s">
        <v>7713</v>
      </c>
      <c r="M2565" s="1" t="s">
        <v>2002</v>
      </c>
      <c r="N2565" s="1" t="s">
        <v>1989</v>
      </c>
      <c r="O2565" s="3">
        <v>483</v>
      </c>
      <c r="P2565">
        <v>6</v>
      </c>
      <c r="Q2565" s="3">
        <v>2900</v>
      </c>
      <c r="R2565" s="1" t="s">
        <v>1958</v>
      </c>
      <c r="S2565" s="3">
        <v>407</v>
      </c>
      <c r="T2565">
        <v>5</v>
      </c>
      <c r="U2565" t="str">
        <f>IF(Ecommerce_Sales[[#This Row],[Delivery_Time_Days]]&gt;7,"Delay",IF(Ecommerce_Sales[[#This Row],[Delivery_Time_Days]] = 0,"No delivery",IF(Ecommerce_Sales[[#This Row],[Delivery_Time_Days]]&lt;=7,"On-time")))</f>
        <v>On-time</v>
      </c>
      <c r="V2565" s="7">
        <f>Ecommerce_Sales[[#This Row],[Profit]]/Ecommerce_Sales[[#This Row],[Total_Price]]</f>
        <v>0.25</v>
      </c>
      <c r="W2565" s="3">
        <v>725</v>
      </c>
      <c r="X2565" s="3"/>
    </row>
    <row r="2566" spans="1:24" x14ac:dyDescent="0.25">
      <c r="A2566" s="1" t="s">
        <v>7714</v>
      </c>
      <c r="B2566" s="1" t="s">
        <v>579</v>
      </c>
      <c r="C2566" s="1" t="s">
        <v>580</v>
      </c>
      <c r="D2566" s="1" t="s">
        <v>4182</v>
      </c>
      <c r="E2566" s="1" t="s">
        <v>1954</v>
      </c>
      <c r="F2566" s="2">
        <v>45513</v>
      </c>
      <c r="G2566" s="2">
        <v>44969</v>
      </c>
      <c r="H2566" s="2" t="str">
        <f>TEXT(Ecommerce_Sales[[#This Row],[Order_Date]],"mmmm")</f>
        <v>February</v>
      </c>
      <c r="I2566" s="2" t="str">
        <f>TEXT(Ecommerce_Sales[[#This Row],[Order_Date]],"yyyy")</f>
        <v>2023</v>
      </c>
      <c r="J2566" s="2" t="str">
        <f>TEXT(Ecommerce_Sales[[#This Row],[Order_Date]],"mmmm")</f>
        <v>February</v>
      </c>
      <c r="K2566" s="1" t="s">
        <v>1947</v>
      </c>
      <c r="L2566" s="1" t="s">
        <v>7715</v>
      </c>
      <c r="M2566" s="1" t="s">
        <v>2072</v>
      </c>
      <c r="N2566" s="1" t="s">
        <v>1950</v>
      </c>
      <c r="O2566" s="3">
        <v>892</v>
      </c>
      <c r="P2566">
        <v>4</v>
      </c>
      <c r="Q2566" s="3">
        <v>3570</v>
      </c>
      <c r="R2566" s="1" t="s">
        <v>2016</v>
      </c>
      <c r="S2566" s="3">
        <v>338</v>
      </c>
      <c r="T2566">
        <v>5</v>
      </c>
      <c r="U2566" t="str">
        <f>IF(Ecommerce_Sales[[#This Row],[Delivery_Time_Days]]&gt;7,"Delay",IF(Ecommerce_Sales[[#This Row],[Delivery_Time_Days]] = 0,"No delivery",IF(Ecommerce_Sales[[#This Row],[Delivery_Time_Days]]&lt;=7,"On-time")))</f>
        <v>On-time</v>
      </c>
      <c r="V2566" s="7">
        <f>Ecommerce_Sales[[#This Row],[Profit]]/Ecommerce_Sales[[#This Row],[Total_Price]]</f>
        <v>0.4</v>
      </c>
      <c r="W2566" s="3">
        <v>1428</v>
      </c>
      <c r="X2566" s="3"/>
    </row>
    <row r="2567" spans="1:24" x14ac:dyDescent="0.25">
      <c r="A2567" s="1" t="s">
        <v>7716</v>
      </c>
      <c r="B2567" s="1" t="s">
        <v>1143</v>
      </c>
      <c r="C2567" s="1" t="s">
        <v>1144</v>
      </c>
      <c r="D2567" s="1" t="s">
        <v>7717</v>
      </c>
      <c r="E2567" s="1" t="s">
        <v>1961</v>
      </c>
      <c r="F2567" s="2">
        <v>44987</v>
      </c>
      <c r="G2567" s="2">
        <v>45449</v>
      </c>
      <c r="H2567" s="2" t="str">
        <f>TEXT(Ecommerce_Sales[[#This Row],[Order_Date]],"mmmm")</f>
        <v>June</v>
      </c>
      <c r="I2567" s="2" t="str">
        <f>TEXT(Ecommerce_Sales[[#This Row],[Order_Date]],"yyyy")</f>
        <v>2024</v>
      </c>
      <c r="J2567" s="2" t="str">
        <f>TEXT(Ecommerce_Sales[[#This Row],[Order_Date]],"mmmm")</f>
        <v>June</v>
      </c>
      <c r="K2567" s="1" t="s">
        <v>1947</v>
      </c>
      <c r="L2567" s="1" t="s">
        <v>3938</v>
      </c>
      <c r="M2567" s="1" t="s">
        <v>1968</v>
      </c>
      <c r="N2567" s="1" t="s">
        <v>1957</v>
      </c>
      <c r="O2567" s="3">
        <v>157</v>
      </c>
      <c r="P2567">
        <v>4</v>
      </c>
      <c r="Q2567" s="3">
        <v>626</v>
      </c>
      <c r="R2567" s="1" t="s">
        <v>1951</v>
      </c>
      <c r="S2567" s="3">
        <v>47</v>
      </c>
      <c r="T2567">
        <v>10</v>
      </c>
      <c r="U2567" t="str">
        <f>IF(Ecommerce_Sales[[#This Row],[Delivery_Time_Days]]&gt;7,"Delay",IF(Ecommerce_Sales[[#This Row],[Delivery_Time_Days]] = 0,"No delivery",IF(Ecommerce_Sales[[#This Row],[Delivery_Time_Days]]&lt;=7,"On-time")))</f>
        <v>Delay</v>
      </c>
      <c r="V2567" s="7">
        <f>Ecommerce_Sales[[#This Row],[Profit]]/Ecommerce_Sales[[#This Row],[Total_Price]]</f>
        <v>0.15015974440894569</v>
      </c>
      <c r="W2567" s="3">
        <v>94</v>
      </c>
      <c r="X2567" s="3"/>
    </row>
    <row r="2568" spans="1:24" x14ac:dyDescent="0.25">
      <c r="A2568" s="1" t="s">
        <v>7718</v>
      </c>
      <c r="B2568" s="1" t="s">
        <v>1181</v>
      </c>
      <c r="C2568" s="1" t="s">
        <v>1182</v>
      </c>
      <c r="D2568" s="1" t="s">
        <v>2737</v>
      </c>
      <c r="E2568" s="1" t="s">
        <v>1981</v>
      </c>
      <c r="F2568" s="2">
        <v>45393</v>
      </c>
      <c r="G2568" s="2">
        <v>45391</v>
      </c>
      <c r="H2568" s="2" t="str">
        <f>TEXT(Ecommerce_Sales[[#This Row],[Order_Date]],"mmmm")</f>
        <v>April</v>
      </c>
      <c r="I2568" s="2" t="str">
        <f>TEXT(Ecommerce_Sales[[#This Row],[Order_Date]],"yyyy")</f>
        <v>2024</v>
      </c>
      <c r="J2568" s="2" t="str">
        <f>TEXT(Ecommerce_Sales[[#This Row],[Order_Date]],"mmmm")</f>
        <v>April</v>
      </c>
      <c r="K2568" s="1" t="s">
        <v>1947</v>
      </c>
      <c r="L2568" s="1" t="s">
        <v>7719</v>
      </c>
      <c r="M2568" s="1" t="s">
        <v>2079</v>
      </c>
      <c r="N2568" s="1" t="s">
        <v>1973</v>
      </c>
      <c r="O2568" s="3">
        <v>516</v>
      </c>
      <c r="P2568">
        <v>2</v>
      </c>
      <c r="Q2568" s="3">
        <v>1032</v>
      </c>
      <c r="R2568" s="1" t="s">
        <v>2008</v>
      </c>
      <c r="S2568" s="3">
        <v>88</v>
      </c>
      <c r="T2568">
        <v>3</v>
      </c>
      <c r="U2568" t="str">
        <f>IF(Ecommerce_Sales[[#This Row],[Delivery_Time_Days]]&gt;7,"Delay",IF(Ecommerce_Sales[[#This Row],[Delivery_Time_Days]] = 0,"No delivery",IF(Ecommerce_Sales[[#This Row],[Delivery_Time_Days]]&lt;=7,"On-time")))</f>
        <v>On-time</v>
      </c>
      <c r="V2568" s="7">
        <f>Ecommerce_Sales[[#This Row],[Profit]]/Ecommerce_Sales[[#This Row],[Total_Price]]</f>
        <v>0.30038759689922478</v>
      </c>
      <c r="W2568" s="3">
        <v>310</v>
      </c>
      <c r="X2568" s="3"/>
    </row>
    <row r="2569" spans="1:24" x14ac:dyDescent="0.25">
      <c r="A2569" s="1" t="s">
        <v>7720</v>
      </c>
      <c r="B2569" s="1" t="s">
        <v>1227</v>
      </c>
      <c r="C2569" s="1" t="s">
        <v>1228</v>
      </c>
      <c r="D2569" s="1" t="s">
        <v>3430</v>
      </c>
      <c r="E2569" s="1" t="s">
        <v>2005</v>
      </c>
      <c r="F2569" s="2">
        <v>45520</v>
      </c>
      <c r="G2569" s="2">
        <v>45160</v>
      </c>
      <c r="H2569" s="2" t="str">
        <f>TEXT(Ecommerce_Sales[[#This Row],[Order_Date]],"mmmm")</f>
        <v>August</v>
      </c>
      <c r="I2569" s="2" t="str">
        <f>TEXT(Ecommerce_Sales[[#This Row],[Order_Date]],"yyyy")</f>
        <v>2023</v>
      </c>
      <c r="J2569" s="2" t="str">
        <f>TEXT(Ecommerce_Sales[[#This Row],[Order_Date]],"mmmm")</f>
        <v>August</v>
      </c>
      <c r="K2569" s="1" t="s">
        <v>1947</v>
      </c>
      <c r="L2569" s="1" t="s">
        <v>4415</v>
      </c>
      <c r="M2569" s="1" t="s">
        <v>2043</v>
      </c>
      <c r="N2569" s="1" t="s">
        <v>1989</v>
      </c>
      <c r="O2569" s="3">
        <v>864</v>
      </c>
      <c r="P2569">
        <v>3</v>
      </c>
      <c r="Q2569" s="3">
        <v>2591</v>
      </c>
      <c r="R2569" s="1" t="s">
        <v>1958</v>
      </c>
      <c r="S2569" s="3">
        <v>175</v>
      </c>
      <c r="T2569">
        <v>5</v>
      </c>
      <c r="U2569" t="str">
        <f>IF(Ecommerce_Sales[[#This Row],[Delivery_Time_Days]]&gt;7,"Delay",IF(Ecommerce_Sales[[#This Row],[Delivery_Time_Days]] = 0,"No delivery",IF(Ecommerce_Sales[[#This Row],[Delivery_Time_Days]]&lt;=7,"On-time")))</f>
        <v>On-time</v>
      </c>
      <c r="V2569" s="7">
        <f>Ecommerce_Sales[[#This Row],[Profit]]/Ecommerce_Sales[[#This Row],[Total_Price]]</f>
        <v>0.25009648784253186</v>
      </c>
      <c r="W2569" s="3">
        <v>648</v>
      </c>
      <c r="X2569" s="3"/>
    </row>
    <row r="2570" spans="1:24" x14ac:dyDescent="0.25">
      <c r="A2570" s="1" t="s">
        <v>7721</v>
      </c>
      <c r="B2570" s="1" t="s">
        <v>745</v>
      </c>
      <c r="C2570" s="1" t="s">
        <v>746</v>
      </c>
      <c r="D2570" s="1" t="s">
        <v>7552</v>
      </c>
      <c r="E2570" s="1" t="s">
        <v>1946</v>
      </c>
      <c r="F2570" s="2">
        <v>45212</v>
      </c>
      <c r="G2570" s="2">
        <v>44953</v>
      </c>
      <c r="H2570" s="2" t="str">
        <f>TEXT(Ecommerce_Sales[[#This Row],[Order_Date]],"mmmm")</f>
        <v>January</v>
      </c>
      <c r="I2570" s="2" t="str">
        <f>TEXT(Ecommerce_Sales[[#This Row],[Order_Date]],"yyyy")</f>
        <v>2023</v>
      </c>
      <c r="J2570" s="2" t="str">
        <f>TEXT(Ecommerce_Sales[[#This Row],[Order_Date]],"mmmm")</f>
        <v>January</v>
      </c>
      <c r="K2570" s="1" t="s">
        <v>1947</v>
      </c>
      <c r="L2570" s="1" t="s">
        <v>6802</v>
      </c>
      <c r="M2570" s="1" t="s">
        <v>1968</v>
      </c>
      <c r="N2570" s="1" t="s">
        <v>1957</v>
      </c>
      <c r="O2570" s="3">
        <v>309</v>
      </c>
      <c r="P2570">
        <v>1</v>
      </c>
      <c r="Q2570" s="3">
        <v>309</v>
      </c>
      <c r="R2570" s="1" t="s">
        <v>1951</v>
      </c>
      <c r="S2570" s="3">
        <v>32</v>
      </c>
      <c r="T2570">
        <v>5</v>
      </c>
      <c r="U2570" t="str">
        <f>IF(Ecommerce_Sales[[#This Row],[Delivery_Time_Days]]&gt;7,"Delay",IF(Ecommerce_Sales[[#This Row],[Delivery_Time_Days]] = 0,"No delivery",IF(Ecommerce_Sales[[#This Row],[Delivery_Time_Days]]&lt;=7,"On-time")))</f>
        <v>On-time</v>
      </c>
      <c r="V2570" s="7">
        <f>Ecommerce_Sales[[#This Row],[Profit]]/Ecommerce_Sales[[#This Row],[Total_Price]]</f>
        <v>0.14886731391585761</v>
      </c>
      <c r="W2570" s="3">
        <v>46</v>
      </c>
      <c r="X2570" s="3"/>
    </row>
    <row r="2571" spans="1:24" x14ac:dyDescent="0.25">
      <c r="A2571" s="1" t="s">
        <v>7722</v>
      </c>
      <c r="B2571" s="1" t="s">
        <v>545</v>
      </c>
      <c r="C2571" s="1" t="s">
        <v>799</v>
      </c>
      <c r="D2571" s="1" t="s">
        <v>2175</v>
      </c>
      <c r="E2571" s="1" t="s">
        <v>1981</v>
      </c>
      <c r="F2571" s="2">
        <v>45643</v>
      </c>
      <c r="G2571" s="2">
        <v>45556</v>
      </c>
      <c r="H2571" s="2" t="str">
        <f>TEXT(Ecommerce_Sales[[#This Row],[Order_Date]],"mmmm")</f>
        <v>September</v>
      </c>
      <c r="I2571" s="2" t="str">
        <f>TEXT(Ecommerce_Sales[[#This Row],[Order_Date]],"yyyy")</f>
        <v>2024</v>
      </c>
      <c r="J2571" s="2" t="str">
        <f>TEXT(Ecommerce_Sales[[#This Row],[Order_Date]],"mmmm")</f>
        <v>September</v>
      </c>
      <c r="K2571" s="1" t="s">
        <v>1947</v>
      </c>
      <c r="L2571" s="1" t="s">
        <v>7723</v>
      </c>
      <c r="M2571" s="1" t="s">
        <v>2065</v>
      </c>
      <c r="N2571" s="1" t="s">
        <v>1978</v>
      </c>
      <c r="O2571" s="3">
        <v>980</v>
      </c>
      <c r="P2571">
        <v>1</v>
      </c>
      <c r="Q2571" s="3">
        <v>980</v>
      </c>
      <c r="R2571" s="1" t="s">
        <v>1951</v>
      </c>
      <c r="S2571" s="3">
        <v>107</v>
      </c>
      <c r="T2571">
        <v>5</v>
      </c>
      <c r="U2571" t="str">
        <f>IF(Ecommerce_Sales[[#This Row],[Delivery_Time_Days]]&gt;7,"Delay",IF(Ecommerce_Sales[[#This Row],[Delivery_Time_Days]] = 0,"No delivery",IF(Ecommerce_Sales[[#This Row],[Delivery_Time_Days]]&lt;=7,"On-time")))</f>
        <v>On-time</v>
      </c>
      <c r="V2571" s="7">
        <f>Ecommerce_Sales[[#This Row],[Profit]]/Ecommerce_Sales[[#This Row],[Total_Price]]</f>
        <v>0.35</v>
      </c>
      <c r="W2571" s="3">
        <v>343</v>
      </c>
      <c r="X2571" s="3"/>
    </row>
    <row r="2572" spans="1:24" x14ac:dyDescent="0.25">
      <c r="A2572" s="1" t="s">
        <v>7724</v>
      </c>
      <c r="B2572" s="1" t="s">
        <v>1151</v>
      </c>
      <c r="C2572" s="1" t="s">
        <v>1152</v>
      </c>
      <c r="D2572" s="1" t="s">
        <v>5217</v>
      </c>
      <c r="E2572" s="1" t="s">
        <v>2005</v>
      </c>
      <c r="F2572" s="2">
        <v>45361</v>
      </c>
      <c r="G2572" s="2">
        <v>45313</v>
      </c>
      <c r="H2572" s="2" t="str">
        <f>TEXT(Ecommerce_Sales[[#This Row],[Order_Date]],"mmmm")</f>
        <v>January</v>
      </c>
      <c r="I2572" s="2" t="str">
        <f>TEXT(Ecommerce_Sales[[#This Row],[Order_Date]],"yyyy")</f>
        <v>2024</v>
      </c>
      <c r="J2572" s="2" t="str">
        <f>TEXT(Ecommerce_Sales[[#This Row],[Order_Date]],"mmmm")</f>
        <v>January</v>
      </c>
      <c r="K2572" s="1" t="s">
        <v>1992</v>
      </c>
      <c r="L2572" s="1" t="s">
        <v>7725</v>
      </c>
      <c r="M2572" s="1" t="s">
        <v>2054</v>
      </c>
      <c r="N2572" s="1" t="s">
        <v>1957</v>
      </c>
      <c r="O2572" s="3">
        <v>67</v>
      </c>
      <c r="P2572">
        <v>2</v>
      </c>
      <c r="Q2572" s="3">
        <v>135</v>
      </c>
      <c r="R2572" s="1" t="s">
        <v>1951</v>
      </c>
      <c r="S2572" s="3">
        <v>19</v>
      </c>
      <c r="U2572" t="str">
        <f>IF(Ecommerce_Sales[[#This Row],[Delivery_Time_Days]]&gt;7,"Delay",IF(Ecommerce_Sales[[#This Row],[Delivery_Time_Days]] = 0,"No delivery",IF(Ecommerce_Sales[[#This Row],[Delivery_Time_Days]]&lt;=7,"On-time")))</f>
        <v>No delivery</v>
      </c>
      <c r="V2572" s="7">
        <f>Ecommerce_Sales[[#This Row],[Profit]]/Ecommerce_Sales[[#This Row],[Total_Price]]</f>
        <v>0.14814814814814814</v>
      </c>
      <c r="W2572" s="3">
        <v>20</v>
      </c>
      <c r="X2572" s="3"/>
    </row>
    <row r="2573" spans="1:24" x14ac:dyDescent="0.25">
      <c r="A2573" s="1" t="s">
        <v>7726</v>
      </c>
      <c r="B2573" s="1" t="s">
        <v>460</v>
      </c>
      <c r="C2573" s="1" t="s">
        <v>461</v>
      </c>
      <c r="D2573" s="1" t="s">
        <v>2090</v>
      </c>
      <c r="E2573" s="1" t="s">
        <v>1961</v>
      </c>
      <c r="F2573" s="2">
        <v>45201</v>
      </c>
      <c r="G2573" s="2">
        <v>45602</v>
      </c>
      <c r="H2573" s="2" t="str">
        <f>TEXT(Ecommerce_Sales[[#This Row],[Order_Date]],"mmmm")</f>
        <v>November</v>
      </c>
      <c r="I2573" s="2" t="str">
        <f>TEXT(Ecommerce_Sales[[#This Row],[Order_Date]],"yyyy")</f>
        <v>2024</v>
      </c>
      <c r="J2573" s="2" t="str">
        <f>TEXT(Ecommerce_Sales[[#This Row],[Order_Date]],"mmmm")</f>
        <v>November</v>
      </c>
      <c r="K2573" s="1" t="s">
        <v>1947</v>
      </c>
      <c r="L2573" s="1" t="s">
        <v>7727</v>
      </c>
      <c r="M2573" s="1" t="s">
        <v>2047</v>
      </c>
      <c r="N2573" s="1" t="s">
        <v>1989</v>
      </c>
      <c r="O2573" s="3">
        <v>1112</v>
      </c>
      <c r="P2573">
        <v>3</v>
      </c>
      <c r="Q2573" s="3">
        <v>3336</v>
      </c>
      <c r="R2573" s="1" t="s">
        <v>1951</v>
      </c>
      <c r="S2573" s="3">
        <v>264</v>
      </c>
      <c r="T2573">
        <v>5</v>
      </c>
      <c r="U2573" t="str">
        <f>IF(Ecommerce_Sales[[#This Row],[Delivery_Time_Days]]&gt;7,"Delay",IF(Ecommerce_Sales[[#This Row],[Delivery_Time_Days]] = 0,"No delivery",IF(Ecommerce_Sales[[#This Row],[Delivery_Time_Days]]&lt;=7,"On-time")))</f>
        <v>On-time</v>
      </c>
      <c r="V2573" s="7">
        <f>Ecommerce_Sales[[#This Row],[Profit]]/Ecommerce_Sales[[#This Row],[Total_Price]]</f>
        <v>0.25</v>
      </c>
      <c r="W2573" s="3">
        <v>834</v>
      </c>
      <c r="X2573" s="3"/>
    </row>
    <row r="2574" spans="1:24" x14ac:dyDescent="0.25">
      <c r="A2574" s="1" t="s">
        <v>7728</v>
      </c>
      <c r="B2574" s="1" t="s">
        <v>402</v>
      </c>
      <c r="C2574" s="1" t="s">
        <v>403</v>
      </c>
      <c r="D2574" s="1" t="s">
        <v>4631</v>
      </c>
      <c r="E2574" s="1" t="s">
        <v>1954</v>
      </c>
      <c r="F2574" s="2">
        <v>44995</v>
      </c>
      <c r="G2574" s="2">
        <v>45264</v>
      </c>
      <c r="H2574" s="2" t="str">
        <f>TEXT(Ecommerce_Sales[[#This Row],[Order_Date]],"mmmm")</f>
        <v>December</v>
      </c>
      <c r="I2574" s="2" t="str">
        <f>TEXT(Ecommerce_Sales[[#This Row],[Order_Date]],"yyyy")</f>
        <v>2023</v>
      </c>
      <c r="J2574" s="2" t="str">
        <f>TEXT(Ecommerce_Sales[[#This Row],[Order_Date]],"mmmm")</f>
        <v>December</v>
      </c>
      <c r="K2574" s="1" t="s">
        <v>1947</v>
      </c>
      <c r="L2574" s="1" t="s">
        <v>7729</v>
      </c>
      <c r="M2574" s="1" t="s">
        <v>2072</v>
      </c>
      <c r="N2574" s="1" t="s">
        <v>1950</v>
      </c>
      <c r="O2574" s="3">
        <v>330</v>
      </c>
      <c r="P2574">
        <v>10</v>
      </c>
      <c r="Q2574" s="3">
        <v>3299</v>
      </c>
      <c r="R2574" s="1" t="s">
        <v>1958</v>
      </c>
      <c r="S2574" s="3">
        <v>302</v>
      </c>
      <c r="T2574">
        <v>4</v>
      </c>
      <c r="U2574" t="str">
        <f>IF(Ecommerce_Sales[[#This Row],[Delivery_Time_Days]]&gt;7,"Delay",IF(Ecommerce_Sales[[#This Row],[Delivery_Time_Days]] = 0,"No delivery",IF(Ecommerce_Sales[[#This Row],[Delivery_Time_Days]]&lt;=7,"On-time")))</f>
        <v>On-time</v>
      </c>
      <c r="V2574" s="7">
        <f>Ecommerce_Sales[[#This Row],[Profit]]/Ecommerce_Sales[[#This Row],[Total_Price]]</f>
        <v>0.40012124886329192</v>
      </c>
      <c r="W2574" s="3">
        <v>1320</v>
      </c>
      <c r="X2574" s="3"/>
    </row>
    <row r="2575" spans="1:24" x14ac:dyDescent="0.25">
      <c r="A2575" s="1" t="s">
        <v>7730</v>
      </c>
      <c r="B2575" s="1" t="s">
        <v>110</v>
      </c>
      <c r="C2575" s="1" t="s">
        <v>111</v>
      </c>
      <c r="D2575" s="1" t="s">
        <v>4344</v>
      </c>
      <c r="E2575" s="1" t="s">
        <v>1996</v>
      </c>
      <c r="F2575" s="2">
        <v>45493</v>
      </c>
      <c r="G2575" s="2">
        <v>45145</v>
      </c>
      <c r="H2575" s="2" t="str">
        <f>TEXT(Ecommerce_Sales[[#This Row],[Order_Date]],"mmmm")</f>
        <v>August</v>
      </c>
      <c r="I2575" s="2" t="str">
        <f>TEXT(Ecommerce_Sales[[#This Row],[Order_Date]],"yyyy")</f>
        <v>2023</v>
      </c>
      <c r="J2575" s="2" t="str">
        <f>TEXT(Ecommerce_Sales[[#This Row],[Order_Date]],"mmmm")</f>
        <v>August</v>
      </c>
      <c r="K2575" s="1" t="s">
        <v>1986</v>
      </c>
      <c r="L2575" s="1" t="s">
        <v>7731</v>
      </c>
      <c r="M2575" s="1" t="s">
        <v>1972</v>
      </c>
      <c r="N2575" s="1" t="s">
        <v>1973</v>
      </c>
      <c r="O2575" s="3">
        <v>587</v>
      </c>
      <c r="P2575">
        <v>6</v>
      </c>
      <c r="Q2575" s="3">
        <v>3525</v>
      </c>
      <c r="R2575" s="1" t="s">
        <v>2008</v>
      </c>
      <c r="S2575" s="3">
        <v>523</v>
      </c>
      <c r="U2575" t="str">
        <f>IF(Ecommerce_Sales[[#This Row],[Delivery_Time_Days]]&gt;7,"Delay",IF(Ecommerce_Sales[[#This Row],[Delivery_Time_Days]] = 0,"No delivery",IF(Ecommerce_Sales[[#This Row],[Delivery_Time_Days]]&lt;=7,"On-time")))</f>
        <v>No delivery</v>
      </c>
      <c r="V2575" s="7">
        <f>Ecommerce_Sales[[#This Row],[Profit]]/Ecommerce_Sales[[#This Row],[Total_Price]]</f>
        <v>0.29985815602836879</v>
      </c>
      <c r="W2575" s="3">
        <v>1057</v>
      </c>
      <c r="X2575" s="3"/>
    </row>
    <row r="2576" spans="1:24" x14ac:dyDescent="0.25">
      <c r="A2576" s="1" t="s">
        <v>7732</v>
      </c>
      <c r="B2576" s="1" t="s">
        <v>509</v>
      </c>
      <c r="C2576" s="1" t="s">
        <v>510</v>
      </c>
      <c r="D2576" s="1" t="s">
        <v>5281</v>
      </c>
      <c r="E2576" s="1" t="s">
        <v>2005</v>
      </c>
      <c r="F2576" s="2">
        <v>45375</v>
      </c>
      <c r="G2576" s="2">
        <v>45367</v>
      </c>
      <c r="H2576" s="2" t="str">
        <f>TEXT(Ecommerce_Sales[[#This Row],[Order_Date]],"mmmm")</f>
        <v>March</v>
      </c>
      <c r="I2576" s="2" t="str">
        <f>TEXT(Ecommerce_Sales[[#This Row],[Order_Date]],"yyyy")</f>
        <v>2024</v>
      </c>
      <c r="J2576" s="2" t="str">
        <f>TEXT(Ecommerce_Sales[[#This Row],[Order_Date]],"mmmm")</f>
        <v>March</v>
      </c>
      <c r="K2576" s="1" t="s">
        <v>1947</v>
      </c>
      <c r="L2576" s="1" t="s">
        <v>4758</v>
      </c>
      <c r="M2576" s="1" t="s">
        <v>2079</v>
      </c>
      <c r="N2576" s="1" t="s">
        <v>1973</v>
      </c>
      <c r="O2576" s="3">
        <v>109</v>
      </c>
      <c r="P2576">
        <v>5</v>
      </c>
      <c r="Q2576" s="3">
        <v>547</v>
      </c>
      <c r="R2576" s="1" t="s">
        <v>1958</v>
      </c>
      <c r="S2576" s="3">
        <v>73</v>
      </c>
      <c r="T2576">
        <v>6</v>
      </c>
      <c r="U2576" t="str">
        <f>IF(Ecommerce_Sales[[#This Row],[Delivery_Time_Days]]&gt;7,"Delay",IF(Ecommerce_Sales[[#This Row],[Delivery_Time_Days]] = 0,"No delivery",IF(Ecommerce_Sales[[#This Row],[Delivery_Time_Days]]&lt;=7,"On-time")))</f>
        <v>On-time</v>
      </c>
      <c r="V2576" s="7">
        <f>Ecommerce_Sales[[#This Row],[Profit]]/Ecommerce_Sales[[#This Row],[Total_Price]]</f>
        <v>0.29981718464351004</v>
      </c>
      <c r="W2576" s="3">
        <v>164</v>
      </c>
      <c r="X2576" s="3"/>
    </row>
    <row r="2577" spans="1:24" x14ac:dyDescent="0.25">
      <c r="A2577" s="1" t="s">
        <v>7733</v>
      </c>
      <c r="B2577" s="1" t="s">
        <v>1716</v>
      </c>
      <c r="C2577" s="1" t="s">
        <v>1717</v>
      </c>
      <c r="D2577" s="1" t="s">
        <v>6225</v>
      </c>
      <c r="E2577" s="1" t="s">
        <v>1996</v>
      </c>
      <c r="F2577" s="2">
        <v>45222</v>
      </c>
      <c r="G2577" s="2">
        <v>45024</v>
      </c>
      <c r="H2577" s="2" t="str">
        <f>TEXT(Ecommerce_Sales[[#This Row],[Order_Date]],"mmmm")</f>
        <v>April</v>
      </c>
      <c r="I2577" s="2" t="str">
        <f>TEXT(Ecommerce_Sales[[#This Row],[Order_Date]],"yyyy")</f>
        <v>2023</v>
      </c>
      <c r="J2577" s="2" t="str">
        <f>TEXT(Ecommerce_Sales[[#This Row],[Order_Date]],"mmmm")</f>
        <v>April</v>
      </c>
      <c r="K2577" s="1" t="s">
        <v>1947</v>
      </c>
      <c r="L2577" s="1" t="s">
        <v>2377</v>
      </c>
      <c r="M2577" s="1" t="s">
        <v>2072</v>
      </c>
      <c r="N2577" s="1" t="s">
        <v>1950</v>
      </c>
      <c r="O2577" s="3">
        <v>445</v>
      </c>
      <c r="P2577">
        <v>2</v>
      </c>
      <c r="Q2577" s="3">
        <v>891</v>
      </c>
      <c r="R2577" s="1" t="s">
        <v>1958</v>
      </c>
      <c r="S2577" s="3">
        <v>47</v>
      </c>
      <c r="T2577">
        <v>3</v>
      </c>
      <c r="U2577" t="str">
        <f>IF(Ecommerce_Sales[[#This Row],[Delivery_Time_Days]]&gt;7,"Delay",IF(Ecommerce_Sales[[#This Row],[Delivery_Time_Days]] = 0,"No delivery",IF(Ecommerce_Sales[[#This Row],[Delivery_Time_Days]]&lt;=7,"On-time")))</f>
        <v>On-time</v>
      </c>
      <c r="V2577" s="7">
        <f>Ecommerce_Sales[[#This Row],[Profit]]/Ecommerce_Sales[[#This Row],[Total_Price]]</f>
        <v>0.3995510662177329</v>
      </c>
      <c r="W2577" s="3">
        <v>356</v>
      </c>
      <c r="X2577" s="3"/>
    </row>
    <row r="2578" spans="1:24" x14ac:dyDescent="0.25">
      <c r="A2578" s="1" t="s">
        <v>7734</v>
      </c>
      <c r="B2578" s="1" t="s">
        <v>1765</v>
      </c>
      <c r="C2578" s="1" t="s">
        <v>1766</v>
      </c>
      <c r="D2578" s="1" t="s">
        <v>7735</v>
      </c>
      <c r="E2578" s="1" t="s">
        <v>1954</v>
      </c>
      <c r="F2578" s="2">
        <v>45022</v>
      </c>
      <c r="G2578" s="2">
        <v>45282</v>
      </c>
      <c r="H2578" s="2" t="str">
        <f>TEXT(Ecommerce_Sales[[#This Row],[Order_Date]],"mmmm")</f>
        <v>December</v>
      </c>
      <c r="I2578" s="2" t="str">
        <f>TEXT(Ecommerce_Sales[[#This Row],[Order_Date]],"yyyy")</f>
        <v>2023</v>
      </c>
      <c r="J2578" s="2" t="str">
        <f>TEXT(Ecommerce_Sales[[#This Row],[Order_Date]],"mmmm")</f>
        <v>December</v>
      </c>
      <c r="K2578" s="1" t="s">
        <v>1947</v>
      </c>
      <c r="L2578" s="1" t="s">
        <v>7736</v>
      </c>
      <c r="M2578" s="1" t="s">
        <v>1968</v>
      </c>
      <c r="N2578" s="1" t="s">
        <v>1957</v>
      </c>
      <c r="O2578" s="3">
        <v>311</v>
      </c>
      <c r="P2578">
        <v>10</v>
      </c>
      <c r="Q2578" s="3">
        <v>3108</v>
      </c>
      <c r="R2578" s="1" t="s">
        <v>1958</v>
      </c>
      <c r="S2578" s="3">
        <v>380</v>
      </c>
      <c r="T2578">
        <v>5</v>
      </c>
      <c r="U2578" t="str">
        <f>IF(Ecommerce_Sales[[#This Row],[Delivery_Time_Days]]&gt;7,"Delay",IF(Ecommerce_Sales[[#This Row],[Delivery_Time_Days]] = 0,"No delivery",IF(Ecommerce_Sales[[#This Row],[Delivery_Time_Days]]&lt;=7,"On-time")))</f>
        <v>On-time</v>
      </c>
      <c r="V2578" s="7">
        <f>Ecommerce_Sales[[#This Row],[Profit]]/Ecommerce_Sales[[#This Row],[Total_Price]]</f>
        <v>0.14993564993564992</v>
      </c>
      <c r="W2578" s="3">
        <v>466</v>
      </c>
      <c r="X2578" s="3"/>
    </row>
    <row r="2579" spans="1:24" x14ac:dyDescent="0.25">
      <c r="A2579" s="1" t="s">
        <v>7737</v>
      </c>
      <c r="B2579" s="1" t="s">
        <v>1165</v>
      </c>
      <c r="C2579" s="1" t="s">
        <v>1166</v>
      </c>
      <c r="D2579" s="1" t="s">
        <v>2121</v>
      </c>
      <c r="E2579" s="1" t="s">
        <v>1946</v>
      </c>
      <c r="F2579" s="2">
        <v>45312</v>
      </c>
      <c r="G2579" s="2">
        <v>45476</v>
      </c>
      <c r="H2579" s="2" t="str">
        <f>TEXT(Ecommerce_Sales[[#This Row],[Order_Date]],"mmmm")</f>
        <v>July</v>
      </c>
      <c r="I2579" s="2" t="str">
        <f>TEXT(Ecommerce_Sales[[#This Row],[Order_Date]],"yyyy")</f>
        <v>2024</v>
      </c>
      <c r="J2579" s="2" t="str">
        <f>TEXT(Ecommerce_Sales[[#This Row],[Order_Date]],"mmmm")</f>
        <v>July</v>
      </c>
      <c r="K2579" s="1" t="s">
        <v>1947</v>
      </c>
      <c r="L2579" s="1" t="s">
        <v>7738</v>
      </c>
      <c r="M2579" s="1" t="s">
        <v>1972</v>
      </c>
      <c r="N2579" s="1" t="s">
        <v>1973</v>
      </c>
      <c r="O2579" s="3">
        <v>1162</v>
      </c>
      <c r="P2579">
        <v>5</v>
      </c>
      <c r="Q2579" s="3">
        <v>5810</v>
      </c>
      <c r="R2579" s="1" t="s">
        <v>1951</v>
      </c>
      <c r="S2579" s="3">
        <v>762</v>
      </c>
      <c r="T2579">
        <v>5</v>
      </c>
      <c r="U2579" t="str">
        <f>IF(Ecommerce_Sales[[#This Row],[Delivery_Time_Days]]&gt;7,"Delay",IF(Ecommerce_Sales[[#This Row],[Delivery_Time_Days]] = 0,"No delivery",IF(Ecommerce_Sales[[#This Row],[Delivery_Time_Days]]&lt;=7,"On-time")))</f>
        <v>On-time</v>
      </c>
      <c r="V2579" s="7">
        <f>Ecommerce_Sales[[#This Row],[Profit]]/Ecommerce_Sales[[#This Row],[Total_Price]]</f>
        <v>0.3</v>
      </c>
      <c r="W2579" s="3">
        <v>1743</v>
      </c>
      <c r="X2579" s="3"/>
    </row>
    <row r="2580" spans="1:24" x14ac:dyDescent="0.25">
      <c r="A2580" s="1" t="s">
        <v>7739</v>
      </c>
      <c r="B2580" s="1" t="s">
        <v>858</v>
      </c>
      <c r="C2580" s="1" t="s">
        <v>859</v>
      </c>
      <c r="D2580" s="1" t="s">
        <v>3161</v>
      </c>
      <c r="E2580" s="1" t="s">
        <v>1981</v>
      </c>
      <c r="F2580" s="2">
        <v>45417</v>
      </c>
      <c r="G2580" s="2">
        <v>45189</v>
      </c>
      <c r="H2580" s="2" t="str">
        <f>TEXT(Ecommerce_Sales[[#This Row],[Order_Date]],"mmmm")</f>
        <v>September</v>
      </c>
      <c r="I2580" s="2" t="str">
        <f>TEXT(Ecommerce_Sales[[#This Row],[Order_Date]],"yyyy")</f>
        <v>2023</v>
      </c>
      <c r="J2580" s="2" t="str">
        <f>TEXT(Ecommerce_Sales[[#This Row],[Order_Date]],"mmmm")</f>
        <v>September</v>
      </c>
      <c r="K2580" s="1" t="s">
        <v>1947</v>
      </c>
      <c r="L2580" s="1" t="s">
        <v>7740</v>
      </c>
      <c r="M2580" s="1" t="s">
        <v>2047</v>
      </c>
      <c r="N2580" s="1" t="s">
        <v>1989</v>
      </c>
      <c r="O2580" s="3">
        <v>25</v>
      </c>
      <c r="P2580">
        <v>3</v>
      </c>
      <c r="Q2580" s="3">
        <v>75</v>
      </c>
      <c r="R2580" s="1" t="s">
        <v>1951</v>
      </c>
      <c r="S2580" s="3">
        <v>10</v>
      </c>
      <c r="T2580">
        <v>9</v>
      </c>
      <c r="U2580" t="str">
        <f>IF(Ecommerce_Sales[[#This Row],[Delivery_Time_Days]]&gt;7,"Delay",IF(Ecommerce_Sales[[#This Row],[Delivery_Time_Days]] = 0,"No delivery",IF(Ecommerce_Sales[[#This Row],[Delivery_Time_Days]]&lt;=7,"On-time")))</f>
        <v>Delay</v>
      </c>
      <c r="V2580" s="7">
        <f>Ecommerce_Sales[[#This Row],[Profit]]/Ecommerce_Sales[[#This Row],[Total_Price]]</f>
        <v>0.25333333333333335</v>
      </c>
      <c r="W2580" s="3">
        <v>19</v>
      </c>
      <c r="X2580" s="3"/>
    </row>
    <row r="2581" spans="1:24" x14ac:dyDescent="0.25">
      <c r="A2581" s="1" t="s">
        <v>7741</v>
      </c>
      <c r="B2581" s="1" t="s">
        <v>914</v>
      </c>
      <c r="C2581" s="1" t="s">
        <v>915</v>
      </c>
      <c r="D2581" s="1" t="s">
        <v>6956</v>
      </c>
      <c r="E2581" s="1" t="s">
        <v>1946</v>
      </c>
      <c r="F2581" s="2">
        <v>45014</v>
      </c>
      <c r="G2581" s="2">
        <v>44957</v>
      </c>
      <c r="H2581" s="2" t="str">
        <f>TEXT(Ecommerce_Sales[[#This Row],[Order_Date]],"mmmm")</f>
        <v>January</v>
      </c>
      <c r="I2581" s="2" t="str">
        <f>TEXT(Ecommerce_Sales[[#This Row],[Order_Date]],"yyyy")</f>
        <v>2023</v>
      </c>
      <c r="J2581" s="2" t="str">
        <f>TEXT(Ecommerce_Sales[[#This Row],[Order_Date]],"mmmm")</f>
        <v>January</v>
      </c>
      <c r="K2581" s="1" t="s">
        <v>1947</v>
      </c>
      <c r="L2581" s="1" t="s">
        <v>7742</v>
      </c>
      <c r="M2581" s="1" t="s">
        <v>2079</v>
      </c>
      <c r="N2581" s="1" t="s">
        <v>1973</v>
      </c>
      <c r="O2581" s="3">
        <v>767</v>
      </c>
      <c r="P2581">
        <v>1</v>
      </c>
      <c r="Q2581" s="3">
        <v>767</v>
      </c>
      <c r="R2581" s="1" t="s">
        <v>1958</v>
      </c>
      <c r="S2581" s="3">
        <v>64</v>
      </c>
      <c r="T2581">
        <v>8</v>
      </c>
      <c r="U2581" t="str">
        <f>IF(Ecommerce_Sales[[#This Row],[Delivery_Time_Days]]&gt;7,"Delay",IF(Ecommerce_Sales[[#This Row],[Delivery_Time_Days]] = 0,"No delivery",IF(Ecommerce_Sales[[#This Row],[Delivery_Time_Days]]&lt;=7,"On-time")))</f>
        <v>Delay</v>
      </c>
      <c r="V2581" s="7">
        <f>Ecommerce_Sales[[#This Row],[Profit]]/Ecommerce_Sales[[#This Row],[Total_Price]]</f>
        <v>0.29986962190352023</v>
      </c>
      <c r="W2581" s="3">
        <v>230</v>
      </c>
      <c r="X2581" s="3"/>
    </row>
    <row r="2582" spans="1:24" x14ac:dyDescent="0.25">
      <c r="A2582" s="1" t="s">
        <v>7743</v>
      </c>
      <c r="B2582" s="1" t="s">
        <v>1629</v>
      </c>
      <c r="C2582" s="1" t="s">
        <v>1630</v>
      </c>
      <c r="D2582" s="1" t="s">
        <v>6134</v>
      </c>
      <c r="E2582" s="1" t="s">
        <v>1954</v>
      </c>
      <c r="F2582" s="2">
        <v>45609</v>
      </c>
      <c r="G2582" s="2">
        <v>45219</v>
      </c>
      <c r="H2582" s="2" t="str">
        <f>TEXT(Ecommerce_Sales[[#This Row],[Order_Date]],"mmmm")</f>
        <v>October</v>
      </c>
      <c r="I2582" s="2" t="str">
        <f>TEXT(Ecommerce_Sales[[#This Row],[Order_Date]],"yyyy")</f>
        <v>2023</v>
      </c>
      <c r="J2582" s="2" t="str">
        <f>TEXT(Ecommerce_Sales[[#This Row],[Order_Date]],"mmmm")</f>
        <v>October</v>
      </c>
      <c r="K2582" s="1" t="s">
        <v>1947</v>
      </c>
      <c r="L2582" s="1" t="s">
        <v>7744</v>
      </c>
      <c r="M2582" s="1" t="s">
        <v>1988</v>
      </c>
      <c r="N2582" s="1" t="s">
        <v>1989</v>
      </c>
      <c r="O2582" s="3">
        <v>926</v>
      </c>
      <c r="P2582">
        <v>2</v>
      </c>
      <c r="Q2582" s="3">
        <v>1853</v>
      </c>
      <c r="R2582" s="1" t="s">
        <v>1958</v>
      </c>
      <c r="S2582" s="3">
        <v>213</v>
      </c>
      <c r="T2582">
        <v>2</v>
      </c>
      <c r="U2582" t="str">
        <f>IF(Ecommerce_Sales[[#This Row],[Delivery_Time_Days]]&gt;7,"Delay",IF(Ecommerce_Sales[[#This Row],[Delivery_Time_Days]] = 0,"No delivery",IF(Ecommerce_Sales[[#This Row],[Delivery_Time_Days]]&lt;=7,"On-time")))</f>
        <v>On-time</v>
      </c>
      <c r="V2582" s="7">
        <f>Ecommerce_Sales[[#This Row],[Profit]]/Ecommerce_Sales[[#This Row],[Total_Price]]</f>
        <v>0.24986508364813814</v>
      </c>
      <c r="W2582" s="3">
        <v>463</v>
      </c>
      <c r="X2582" s="3"/>
    </row>
    <row r="2583" spans="1:24" x14ac:dyDescent="0.25">
      <c r="A2583" s="1" t="s">
        <v>7745</v>
      </c>
      <c r="B2583" s="1" t="s">
        <v>122</v>
      </c>
      <c r="C2583" s="1" t="s">
        <v>123</v>
      </c>
      <c r="D2583" s="1" t="s">
        <v>5676</v>
      </c>
      <c r="E2583" s="1" t="s">
        <v>2005</v>
      </c>
      <c r="F2583" s="2">
        <v>45490</v>
      </c>
      <c r="G2583" s="2">
        <v>45531</v>
      </c>
      <c r="H2583" s="2" t="str">
        <f>TEXT(Ecommerce_Sales[[#This Row],[Order_Date]],"mmmm")</f>
        <v>August</v>
      </c>
      <c r="I2583" s="2" t="str">
        <f>TEXT(Ecommerce_Sales[[#This Row],[Order_Date]],"yyyy")</f>
        <v>2024</v>
      </c>
      <c r="J2583" s="2" t="str">
        <f>TEXT(Ecommerce_Sales[[#This Row],[Order_Date]],"mmmm")</f>
        <v>August</v>
      </c>
      <c r="K2583" s="1" t="s">
        <v>1947</v>
      </c>
      <c r="L2583" s="1" t="s">
        <v>7746</v>
      </c>
      <c r="M2583" s="1" t="s">
        <v>2058</v>
      </c>
      <c r="N2583" s="1" t="s">
        <v>1950</v>
      </c>
      <c r="O2583" s="3">
        <v>470</v>
      </c>
      <c r="P2583">
        <v>2</v>
      </c>
      <c r="Q2583" s="3">
        <v>939</v>
      </c>
      <c r="R2583" s="1" t="s">
        <v>2012</v>
      </c>
      <c r="S2583" s="3">
        <v>67</v>
      </c>
      <c r="T2583">
        <v>2</v>
      </c>
      <c r="U2583" t="str">
        <f>IF(Ecommerce_Sales[[#This Row],[Delivery_Time_Days]]&gt;7,"Delay",IF(Ecommerce_Sales[[#This Row],[Delivery_Time_Days]] = 0,"No delivery",IF(Ecommerce_Sales[[#This Row],[Delivery_Time_Days]]&lt;=7,"On-time")))</f>
        <v>On-time</v>
      </c>
      <c r="V2583" s="7">
        <f>Ecommerce_Sales[[#This Row],[Profit]]/Ecommerce_Sales[[#This Row],[Total_Price]]</f>
        <v>0.40042598509052185</v>
      </c>
      <c r="W2583" s="3">
        <v>376</v>
      </c>
      <c r="X2583" s="3"/>
    </row>
    <row r="2584" spans="1:24" x14ac:dyDescent="0.25">
      <c r="A2584" s="1" t="s">
        <v>7747</v>
      </c>
      <c r="B2584" s="1" t="s">
        <v>1891</v>
      </c>
      <c r="C2584" s="1" t="s">
        <v>1892</v>
      </c>
      <c r="D2584" s="1" t="s">
        <v>6718</v>
      </c>
      <c r="E2584" s="1" t="s">
        <v>1966</v>
      </c>
      <c r="F2584" s="2">
        <v>45205</v>
      </c>
      <c r="G2584" s="2">
        <v>44962</v>
      </c>
      <c r="H2584" s="2" t="str">
        <f>TEXT(Ecommerce_Sales[[#This Row],[Order_Date]],"mmmm")</f>
        <v>February</v>
      </c>
      <c r="I2584" s="2" t="str">
        <f>TEXT(Ecommerce_Sales[[#This Row],[Order_Date]],"yyyy")</f>
        <v>2023</v>
      </c>
      <c r="J2584" s="2" t="str">
        <f>TEXT(Ecommerce_Sales[[#This Row],[Order_Date]],"mmmm")</f>
        <v>February</v>
      </c>
      <c r="K2584" s="1" t="s">
        <v>1947</v>
      </c>
      <c r="L2584" s="1" t="s">
        <v>7748</v>
      </c>
      <c r="M2584" s="1" t="s">
        <v>2072</v>
      </c>
      <c r="N2584" s="1" t="s">
        <v>1950</v>
      </c>
      <c r="O2584" s="3">
        <v>660</v>
      </c>
      <c r="P2584">
        <v>1</v>
      </c>
      <c r="Q2584" s="3">
        <v>660</v>
      </c>
      <c r="R2584" s="1" t="s">
        <v>1958</v>
      </c>
      <c r="S2584" s="3">
        <v>88</v>
      </c>
      <c r="T2584">
        <v>7</v>
      </c>
      <c r="U2584" t="str">
        <f>IF(Ecommerce_Sales[[#This Row],[Delivery_Time_Days]]&gt;7,"Delay",IF(Ecommerce_Sales[[#This Row],[Delivery_Time_Days]] = 0,"No delivery",IF(Ecommerce_Sales[[#This Row],[Delivery_Time_Days]]&lt;=7,"On-time")))</f>
        <v>On-time</v>
      </c>
      <c r="V2584" s="7">
        <f>Ecommerce_Sales[[#This Row],[Profit]]/Ecommerce_Sales[[#This Row],[Total_Price]]</f>
        <v>0.4</v>
      </c>
      <c r="W2584" s="3">
        <v>264</v>
      </c>
      <c r="X2584" s="3"/>
    </row>
    <row r="2585" spans="1:24" x14ac:dyDescent="0.25">
      <c r="A2585" s="1" t="s">
        <v>7749</v>
      </c>
      <c r="B2585" s="1" t="s">
        <v>1912</v>
      </c>
      <c r="C2585" s="1" t="s">
        <v>1913</v>
      </c>
      <c r="D2585" s="1" t="s">
        <v>7750</v>
      </c>
      <c r="E2585" s="1" t="s">
        <v>1946</v>
      </c>
      <c r="F2585" s="2">
        <v>45411</v>
      </c>
      <c r="G2585" s="2">
        <v>45038</v>
      </c>
      <c r="H2585" s="2" t="str">
        <f>TEXT(Ecommerce_Sales[[#This Row],[Order_Date]],"mmmm")</f>
        <v>April</v>
      </c>
      <c r="I2585" s="2" t="str">
        <f>TEXT(Ecommerce_Sales[[#This Row],[Order_Date]],"yyyy")</f>
        <v>2023</v>
      </c>
      <c r="J2585" s="2" t="str">
        <f>TEXT(Ecommerce_Sales[[#This Row],[Order_Date]],"mmmm")</f>
        <v>April</v>
      </c>
      <c r="K2585" s="1" t="s">
        <v>1947</v>
      </c>
      <c r="L2585" s="1" t="s">
        <v>7751</v>
      </c>
      <c r="M2585" s="1" t="s">
        <v>2247</v>
      </c>
      <c r="N2585" s="1" t="s">
        <v>1957</v>
      </c>
      <c r="O2585" s="3">
        <v>107</v>
      </c>
      <c r="P2585">
        <v>4</v>
      </c>
      <c r="Q2585" s="3">
        <v>429</v>
      </c>
      <c r="R2585" s="1" t="s">
        <v>1951</v>
      </c>
      <c r="S2585" s="3">
        <v>32</v>
      </c>
      <c r="T2585">
        <v>3</v>
      </c>
      <c r="U2585" t="str">
        <f>IF(Ecommerce_Sales[[#This Row],[Delivery_Time_Days]]&gt;7,"Delay",IF(Ecommerce_Sales[[#This Row],[Delivery_Time_Days]] = 0,"No delivery",IF(Ecommerce_Sales[[#This Row],[Delivery_Time_Days]]&lt;=7,"On-time")))</f>
        <v>On-time</v>
      </c>
      <c r="V2585" s="7">
        <f>Ecommerce_Sales[[#This Row],[Profit]]/Ecommerce_Sales[[#This Row],[Total_Price]]</f>
        <v>0.14918414918414918</v>
      </c>
      <c r="W2585" s="3">
        <v>64</v>
      </c>
      <c r="X2585" s="3"/>
    </row>
    <row r="2586" spans="1:24" x14ac:dyDescent="0.25">
      <c r="A2586" s="1" t="s">
        <v>7752</v>
      </c>
      <c r="B2586" s="1" t="s">
        <v>1573</v>
      </c>
      <c r="C2586" s="1" t="s">
        <v>1574</v>
      </c>
      <c r="D2586" s="1" t="s">
        <v>3723</v>
      </c>
      <c r="E2586" s="1" t="s">
        <v>1996</v>
      </c>
      <c r="F2586" s="2">
        <v>45642</v>
      </c>
      <c r="G2586" s="2">
        <v>45051</v>
      </c>
      <c r="H2586" s="2" t="str">
        <f>TEXT(Ecommerce_Sales[[#This Row],[Order_Date]],"mmmm")</f>
        <v>May</v>
      </c>
      <c r="I2586" s="2" t="str">
        <f>TEXT(Ecommerce_Sales[[#This Row],[Order_Date]],"yyyy")</f>
        <v>2023</v>
      </c>
      <c r="J2586" s="2" t="str">
        <f>TEXT(Ecommerce_Sales[[#This Row],[Order_Date]],"mmmm")</f>
        <v>May</v>
      </c>
      <c r="K2586" s="1" t="s">
        <v>1947</v>
      </c>
      <c r="L2586" s="1" t="s">
        <v>7753</v>
      </c>
      <c r="M2586" s="1" t="s">
        <v>2065</v>
      </c>
      <c r="N2586" s="1" t="s">
        <v>1978</v>
      </c>
      <c r="O2586" s="3">
        <v>821</v>
      </c>
      <c r="P2586">
        <v>5</v>
      </c>
      <c r="Q2586" s="3">
        <v>4105</v>
      </c>
      <c r="R2586" s="1" t="s">
        <v>2008</v>
      </c>
      <c r="S2586" s="3">
        <v>503</v>
      </c>
      <c r="T2586">
        <v>3</v>
      </c>
      <c r="U2586" t="str">
        <f>IF(Ecommerce_Sales[[#This Row],[Delivery_Time_Days]]&gt;7,"Delay",IF(Ecommerce_Sales[[#This Row],[Delivery_Time_Days]] = 0,"No delivery",IF(Ecommerce_Sales[[#This Row],[Delivery_Time_Days]]&lt;=7,"On-time")))</f>
        <v>On-time</v>
      </c>
      <c r="V2586" s="7">
        <f>Ecommerce_Sales[[#This Row],[Profit]]/Ecommerce_Sales[[#This Row],[Total_Price]]</f>
        <v>0.35006090133982948</v>
      </c>
      <c r="W2586" s="3">
        <v>1437</v>
      </c>
      <c r="X2586" s="3"/>
    </row>
    <row r="2587" spans="1:24" x14ac:dyDescent="0.25">
      <c r="A2587" s="1" t="s">
        <v>7754</v>
      </c>
      <c r="B2587" s="1" t="s">
        <v>1347</v>
      </c>
      <c r="C2587" s="1" t="s">
        <v>1348</v>
      </c>
      <c r="D2587" s="1" t="s">
        <v>7430</v>
      </c>
      <c r="E2587" s="1" t="s">
        <v>1954</v>
      </c>
      <c r="F2587" s="2">
        <v>45003</v>
      </c>
      <c r="G2587" s="2">
        <v>45343</v>
      </c>
      <c r="H2587" s="2" t="str">
        <f>TEXT(Ecommerce_Sales[[#This Row],[Order_Date]],"mmmm")</f>
        <v>February</v>
      </c>
      <c r="I2587" s="2" t="str">
        <f>TEXT(Ecommerce_Sales[[#This Row],[Order_Date]],"yyyy")</f>
        <v>2024</v>
      </c>
      <c r="J2587" s="2" t="str">
        <f>TEXT(Ecommerce_Sales[[#This Row],[Order_Date]],"mmmm")</f>
        <v>February</v>
      </c>
      <c r="K2587" s="1" t="s">
        <v>1947</v>
      </c>
      <c r="L2587" s="1" t="s">
        <v>7755</v>
      </c>
      <c r="M2587" s="1" t="s">
        <v>1963</v>
      </c>
      <c r="N2587" s="1" t="s">
        <v>1957</v>
      </c>
      <c r="O2587" s="3">
        <v>934</v>
      </c>
      <c r="P2587">
        <v>3</v>
      </c>
      <c r="Q2587" s="3">
        <v>2802</v>
      </c>
      <c r="R2587" s="1" t="s">
        <v>1951</v>
      </c>
      <c r="S2587" s="3">
        <v>274</v>
      </c>
      <c r="T2587">
        <v>9</v>
      </c>
      <c r="U2587" t="str">
        <f>IF(Ecommerce_Sales[[#This Row],[Delivery_Time_Days]]&gt;7,"Delay",IF(Ecommerce_Sales[[#This Row],[Delivery_Time_Days]] = 0,"No delivery",IF(Ecommerce_Sales[[#This Row],[Delivery_Time_Days]]&lt;=7,"On-time")))</f>
        <v>Delay</v>
      </c>
      <c r="V2587" s="7">
        <f>Ecommerce_Sales[[#This Row],[Profit]]/Ecommerce_Sales[[#This Row],[Total_Price]]</f>
        <v>0.14989293361884368</v>
      </c>
      <c r="W2587" s="3">
        <v>420</v>
      </c>
      <c r="X2587" s="3"/>
    </row>
    <row r="2588" spans="1:24" x14ac:dyDescent="0.25">
      <c r="A2588" s="1" t="s">
        <v>7756</v>
      </c>
      <c r="B2588" s="1" t="s">
        <v>936</v>
      </c>
      <c r="C2588" s="1" t="s">
        <v>937</v>
      </c>
      <c r="D2588" s="1" t="s">
        <v>2132</v>
      </c>
      <c r="E2588" s="1" t="s">
        <v>1996</v>
      </c>
      <c r="F2588" s="2">
        <v>45291</v>
      </c>
      <c r="G2588" s="2">
        <v>44989</v>
      </c>
      <c r="H2588" s="2" t="str">
        <f>TEXT(Ecommerce_Sales[[#This Row],[Order_Date]],"mmmm")</f>
        <v>March</v>
      </c>
      <c r="I2588" s="2" t="str">
        <f>TEXT(Ecommerce_Sales[[#This Row],[Order_Date]],"yyyy")</f>
        <v>2023</v>
      </c>
      <c r="J2588" s="2" t="str">
        <f>TEXT(Ecommerce_Sales[[#This Row],[Order_Date]],"mmmm")</f>
        <v>March</v>
      </c>
      <c r="K2588" s="1" t="s">
        <v>1986</v>
      </c>
      <c r="L2588" s="1" t="s">
        <v>5660</v>
      </c>
      <c r="M2588" s="1" t="s">
        <v>2030</v>
      </c>
      <c r="N2588" s="1" t="s">
        <v>1978</v>
      </c>
      <c r="O2588" s="3">
        <v>269</v>
      </c>
      <c r="P2588">
        <v>3</v>
      </c>
      <c r="Q2588" s="3">
        <v>806</v>
      </c>
      <c r="R2588" s="1" t="s">
        <v>2008</v>
      </c>
      <c r="S2588" s="3">
        <v>64</v>
      </c>
      <c r="U2588" t="str">
        <f>IF(Ecommerce_Sales[[#This Row],[Delivery_Time_Days]]&gt;7,"Delay",IF(Ecommerce_Sales[[#This Row],[Delivery_Time_Days]] = 0,"No delivery",IF(Ecommerce_Sales[[#This Row],[Delivery_Time_Days]]&lt;=7,"On-time")))</f>
        <v>No delivery</v>
      </c>
      <c r="V2588" s="7">
        <f>Ecommerce_Sales[[#This Row],[Profit]]/Ecommerce_Sales[[#This Row],[Total_Price]]</f>
        <v>0.34987593052109184</v>
      </c>
      <c r="W2588" s="3">
        <v>282</v>
      </c>
      <c r="X2588" s="3"/>
    </row>
    <row r="2589" spans="1:24" x14ac:dyDescent="0.25">
      <c r="A2589" s="1" t="s">
        <v>7757</v>
      </c>
      <c r="B2589" s="1" t="s">
        <v>721</v>
      </c>
      <c r="C2589" s="1" t="s">
        <v>722</v>
      </c>
      <c r="D2589" s="1" t="s">
        <v>3614</v>
      </c>
      <c r="E2589" s="1" t="s">
        <v>1961</v>
      </c>
      <c r="F2589" s="2">
        <v>45487</v>
      </c>
      <c r="G2589" s="2">
        <v>45601</v>
      </c>
      <c r="H2589" s="2" t="str">
        <f>TEXT(Ecommerce_Sales[[#This Row],[Order_Date]],"mmmm")</f>
        <v>November</v>
      </c>
      <c r="I2589" s="2" t="str">
        <f>TEXT(Ecommerce_Sales[[#This Row],[Order_Date]],"yyyy")</f>
        <v>2024</v>
      </c>
      <c r="J2589" s="2" t="str">
        <f>TEXT(Ecommerce_Sales[[#This Row],[Order_Date]],"mmmm")</f>
        <v>November</v>
      </c>
      <c r="K2589" s="1" t="s">
        <v>1947</v>
      </c>
      <c r="L2589" s="1" t="s">
        <v>7758</v>
      </c>
      <c r="M2589" s="1" t="s">
        <v>2058</v>
      </c>
      <c r="N2589" s="1" t="s">
        <v>1950</v>
      </c>
      <c r="O2589" s="3">
        <v>992</v>
      </c>
      <c r="P2589">
        <v>4</v>
      </c>
      <c r="Q2589" s="3">
        <v>3967</v>
      </c>
      <c r="R2589" s="1" t="s">
        <v>1958</v>
      </c>
      <c r="S2589" s="3">
        <v>229</v>
      </c>
      <c r="T2589">
        <v>8</v>
      </c>
      <c r="U2589" t="str">
        <f>IF(Ecommerce_Sales[[#This Row],[Delivery_Time_Days]]&gt;7,"Delay",IF(Ecommerce_Sales[[#This Row],[Delivery_Time_Days]] = 0,"No delivery",IF(Ecommerce_Sales[[#This Row],[Delivery_Time_Days]]&lt;=7,"On-time")))</f>
        <v>Delay</v>
      </c>
      <c r="V2589" s="7">
        <f>Ecommerce_Sales[[#This Row],[Profit]]/Ecommerce_Sales[[#This Row],[Total_Price]]</f>
        <v>0.40005041593143431</v>
      </c>
      <c r="W2589" s="3">
        <v>1587</v>
      </c>
      <c r="X2589" s="3"/>
    </row>
    <row r="2590" spans="1:24" x14ac:dyDescent="0.25">
      <c r="A2590" s="1" t="s">
        <v>7759</v>
      </c>
      <c r="B2590" s="1" t="s">
        <v>186</v>
      </c>
      <c r="C2590" s="1" t="s">
        <v>187</v>
      </c>
      <c r="D2590" s="1" t="s">
        <v>3214</v>
      </c>
      <c r="E2590" s="1" t="s">
        <v>1961</v>
      </c>
      <c r="F2590" s="2">
        <v>45197</v>
      </c>
      <c r="G2590" s="2">
        <v>45635</v>
      </c>
      <c r="H2590" s="2" t="str">
        <f>TEXT(Ecommerce_Sales[[#This Row],[Order_Date]],"mmmm")</f>
        <v>December</v>
      </c>
      <c r="I2590" s="2" t="str">
        <f>TEXT(Ecommerce_Sales[[#This Row],[Order_Date]],"yyyy")</f>
        <v>2024</v>
      </c>
      <c r="J2590" s="2" t="str">
        <f>TEXT(Ecommerce_Sales[[#This Row],[Order_Date]],"mmmm")</f>
        <v>December</v>
      </c>
      <c r="K2590" s="1" t="s">
        <v>1947</v>
      </c>
      <c r="L2590" s="1" t="s">
        <v>7727</v>
      </c>
      <c r="M2590" s="1" t="s">
        <v>1949</v>
      </c>
      <c r="N2590" s="1" t="s">
        <v>1950</v>
      </c>
      <c r="O2590" s="3">
        <v>1167</v>
      </c>
      <c r="P2590">
        <v>6</v>
      </c>
      <c r="Q2590" s="3">
        <v>6999</v>
      </c>
      <c r="R2590" s="1" t="s">
        <v>2012</v>
      </c>
      <c r="S2590" s="3">
        <v>428</v>
      </c>
      <c r="T2590">
        <v>4</v>
      </c>
      <c r="U2590" t="str">
        <f>IF(Ecommerce_Sales[[#This Row],[Delivery_Time_Days]]&gt;7,"Delay",IF(Ecommerce_Sales[[#This Row],[Delivery_Time_Days]] = 0,"No delivery",IF(Ecommerce_Sales[[#This Row],[Delivery_Time_Days]]&lt;=7,"On-time")))</f>
        <v>On-time</v>
      </c>
      <c r="V2590" s="7">
        <f>Ecommerce_Sales[[#This Row],[Profit]]/Ecommerce_Sales[[#This Row],[Total_Price]]</f>
        <v>0.40005715102157452</v>
      </c>
      <c r="W2590" s="3">
        <v>2800</v>
      </c>
      <c r="X2590" s="3"/>
    </row>
    <row r="2591" spans="1:24" x14ac:dyDescent="0.25">
      <c r="A2591" s="1" t="s">
        <v>7760</v>
      </c>
      <c r="B2591" s="1" t="s">
        <v>480</v>
      </c>
      <c r="C2591" s="1" t="s">
        <v>481</v>
      </c>
      <c r="D2591" s="1" t="s">
        <v>5189</v>
      </c>
      <c r="E2591" s="1" t="s">
        <v>1961</v>
      </c>
      <c r="F2591" s="2">
        <v>45137</v>
      </c>
      <c r="G2591" s="2">
        <v>45358</v>
      </c>
      <c r="H2591" s="2" t="str">
        <f>TEXT(Ecommerce_Sales[[#This Row],[Order_Date]],"mmmm")</f>
        <v>March</v>
      </c>
      <c r="I2591" s="2" t="str">
        <f>TEXT(Ecommerce_Sales[[#This Row],[Order_Date]],"yyyy")</f>
        <v>2024</v>
      </c>
      <c r="J2591" s="2" t="str">
        <f>TEXT(Ecommerce_Sales[[#This Row],[Order_Date]],"mmmm")</f>
        <v>March</v>
      </c>
      <c r="K2591" s="1" t="s">
        <v>1947</v>
      </c>
      <c r="L2591" s="1" t="s">
        <v>7761</v>
      </c>
      <c r="M2591" s="1" t="s">
        <v>2072</v>
      </c>
      <c r="N2591" s="1" t="s">
        <v>1950</v>
      </c>
      <c r="O2591" s="3">
        <v>548</v>
      </c>
      <c r="P2591">
        <v>1</v>
      </c>
      <c r="Q2591" s="3">
        <v>548</v>
      </c>
      <c r="R2591" s="1" t="s">
        <v>1951</v>
      </c>
      <c r="S2591" s="3">
        <v>41</v>
      </c>
      <c r="T2591">
        <v>8</v>
      </c>
      <c r="U2591" t="str">
        <f>IF(Ecommerce_Sales[[#This Row],[Delivery_Time_Days]]&gt;7,"Delay",IF(Ecommerce_Sales[[#This Row],[Delivery_Time_Days]] = 0,"No delivery",IF(Ecommerce_Sales[[#This Row],[Delivery_Time_Days]]&lt;=7,"On-time")))</f>
        <v>Delay</v>
      </c>
      <c r="V2591" s="7">
        <f>Ecommerce_Sales[[#This Row],[Profit]]/Ecommerce_Sales[[#This Row],[Total_Price]]</f>
        <v>0.39963503649635035</v>
      </c>
      <c r="W2591" s="3">
        <v>219</v>
      </c>
      <c r="X2591" s="3"/>
    </row>
    <row r="2592" spans="1:24" x14ac:dyDescent="0.25">
      <c r="A2592" s="1" t="s">
        <v>7762</v>
      </c>
      <c r="B2592" s="1" t="s">
        <v>1264</v>
      </c>
      <c r="C2592" s="1" t="s">
        <v>1478</v>
      </c>
      <c r="D2592" s="1" t="s">
        <v>5002</v>
      </c>
      <c r="E2592" s="1" t="s">
        <v>2005</v>
      </c>
      <c r="F2592" s="2">
        <v>45440</v>
      </c>
      <c r="G2592" s="2">
        <v>45239</v>
      </c>
      <c r="H2592" s="2" t="str">
        <f>TEXT(Ecommerce_Sales[[#This Row],[Order_Date]],"mmmm")</f>
        <v>November</v>
      </c>
      <c r="I2592" s="2" t="str">
        <f>TEXT(Ecommerce_Sales[[#This Row],[Order_Date]],"yyyy")</f>
        <v>2023</v>
      </c>
      <c r="J2592" s="2" t="str">
        <f>TEXT(Ecommerce_Sales[[#This Row],[Order_Date]],"mmmm")</f>
        <v>November</v>
      </c>
      <c r="K2592" s="1" t="s">
        <v>1947</v>
      </c>
      <c r="L2592" s="1" t="s">
        <v>7763</v>
      </c>
      <c r="M2592" s="1" t="s">
        <v>1998</v>
      </c>
      <c r="N2592" s="1" t="s">
        <v>1973</v>
      </c>
      <c r="O2592" s="3">
        <v>1320</v>
      </c>
      <c r="P2592">
        <v>3</v>
      </c>
      <c r="Q2592" s="3">
        <v>3961</v>
      </c>
      <c r="R2592" s="1" t="s">
        <v>1958</v>
      </c>
      <c r="S2592" s="3">
        <v>328</v>
      </c>
      <c r="T2592">
        <v>9</v>
      </c>
      <c r="U2592" t="str">
        <f>IF(Ecommerce_Sales[[#This Row],[Delivery_Time_Days]]&gt;7,"Delay",IF(Ecommerce_Sales[[#This Row],[Delivery_Time_Days]] = 0,"No delivery",IF(Ecommerce_Sales[[#This Row],[Delivery_Time_Days]]&lt;=7,"On-time")))</f>
        <v>Delay</v>
      </c>
      <c r="V2592" s="7">
        <f>Ecommerce_Sales[[#This Row],[Profit]]/Ecommerce_Sales[[#This Row],[Total_Price]]</f>
        <v>0.29992426155011359</v>
      </c>
      <c r="W2592" s="3">
        <v>1188</v>
      </c>
      <c r="X2592" s="3"/>
    </row>
    <row r="2593" spans="1:24" x14ac:dyDescent="0.25">
      <c r="A2593" s="1" t="s">
        <v>7764</v>
      </c>
      <c r="B2593" s="1" t="s">
        <v>226</v>
      </c>
      <c r="C2593" s="1" t="s">
        <v>227</v>
      </c>
      <c r="D2593" s="1" t="s">
        <v>4833</v>
      </c>
      <c r="E2593" s="1" t="s">
        <v>2005</v>
      </c>
      <c r="F2593" s="2">
        <v>45318</v>
      </c>
      <c r="G2593" s="2">
        <v>45101</v>
      </c>
      <c r="H2593" s="2" t="str">
        <f>TEXT(Ecommerce_Sales[[#This Row],[Order_Date]],"mmmm")</f>
        <v>June</v>
      </c>
      <c r="I2593" s="2" t="str">
        <f>TEXT(Ecommerce_Sales[[#This Row],[Order_Date]],"yyyy")</f>
        <v>2023</v>
      </c>
      <c r="J2593" s="2" t="str">
        <f>TEXT(Ecommerce_Sales[[#This Row],[Order_Date]],"mmmm")</f>
        <v>June</v>
      </c>
      <c r="K2593" s="1" t="s">
        <v>1992</v>
      </c>
      <c r="L2593" s="1" t="s">
        <v>7765</v>
      </c>
      <c r="M2593" s="1" t="s">
        <v>2043</v>
      </c>
      <c r="N2593" s="1" t="s">
        <v>1989</v>
      </c>
      <c r="O2593" s="3">
        <v>633</v>
      </c>
      <c r="P2593">
        <v>1</v>
      </c>
      <c r="Q2593" s="3">
        <v>633</v>
      </c>
      <c r="R2593" s="1" t="s">
        <v>2008</v>
      </c>
      <c r="S2593" s="3">
        <v>90</v>
      </c>
      <c r="U2593" t="str">
        <f>IF(Ecommerce_Sales[[#This Row],[Delivery_Time_Days]]&gt;7,"Delay",IF(Ecommerce_Sales[[#This Row],[Delivery_Time_Days]] = 0,"No delivery",IF(Ecommerce_Sales[[#This Row],[Delivery_Time_Days]]&lt;=7,"On-time")))</f>
        <v>No delivery</v>
      </c>
      <c r="V2593" s="7">
        <f>Ecommerce_Sales[[#This Row],[Profit]]/Ecommerce_Sales[[#This Row],[Total_Price]]</f>
        <v>0.24960505529225907</v>
      </c>
      <c r="W2593" s="3">
        <v>158</v>
      </c>
      <c r="X2593" s="3"/>
    </row>
    <row r="2594" spans="1:24" x14ac:dyDescent="0.25">
      <c r="A2594" s="1" t="s">
        <v>7766</v>
      </c>
      <c r="B2594" s="1" t="s">
        <v>825</v>
      </c>
      <c r="C2594" s="1" t="s">
        <v>826</v>
      </c>
      <c r="D2594" s="1" t="s">
        <v>3821</v>
      </c>
      <c r="E2594" s="1" t="s">
        <v>1961</v>
      </c>
      <c r="F2594" s="2">
        <v>45378</v>
      </c>
      <c r="G2594" s="2">
        <v>45497</v>
      </c>
      <c r="H2594" s="2" t="str">
        <f>TEXT(Ecommerce_Sales[[#This Row],[Order_Date]],"mmmm")</f>
        <v>July</v>
      </c>
      <c r="I2594" s="2" t="str">
        <f>TEXT(Ecommerce_Sales[[#This Row],[Order_Date]],"yyyy")</f>
        <v>2024</v>
      </c>
      <c r="J2594" s="2" t="str">
        <f>TEXT(Ecommerce_Sales[[#This Row],[Order_Date]],"mmmm")</f>
        <v>July</v>
      </c>
      <c r="K2594" s="1" t="s">
        <v>1947</v>
      </c>
      <c r="L2594" s="1" t="s">
        <v>4991</v>
      </c>
      <c r="M2594" s="1" t="s">
        <v>2247</v>
      </c>
      <c r="N2594" s="1" t="s">
        <v>1957</v>
      </c>
      <c r="O2594" s="3">
        <v>745</v>
      </c>
      <c r="P2594">
        <v>1</v>
      </c>
      <c r="Q2594" s="3">
        <v>745</v>
      </c>
      <c r="R2594" s="1" t="s">
        <v>1958</v>
      </c>
      <c r="S2594" s="3">
        <v>44</v>
      </c>
      <c r="T2594">
        <v>10</v>
      </c>
      <c r="U2594" t="str">
        <f>IF(Ecommerce_Sales[[#This Row],[Delivery_Time_Days]]&gt;7,"Delay",IF(Ecommerce_Sales[[#This Row],[Delivery_Time_Days]] = 0,"No delivery",IF(Ecommerce_Sales[[#This Row],[Delivery_Time_Days]]&lt;=7,"On-time")))</f>
        <v>Delay</v>
      </c>
      <c r="V2594" s="7">
        <f>Ecommerce_Sales[[#This Row],[Profit]]/Ecommerce_Sales[[#This Row],[Total_Price]]</f>
        <v>0.15033557046979865</v>
      </c>
      <c r="W2594" s="3">
        <v>112</v>
      </c>
      <c r="X2594" s="3"/>
    </row>
    <row r="2595" spans="1:24" x14ac:dyDescent="0.25">
      <c r="A2595" s="1" t="s">
        <v>7767</v>
      </c>
      <c r="B2595" s="1" t="s">
        <v>627</v>
      </c>
      <c r="C2595" s="1" t="s">
        <v>628</v>
      </c>
      <c r="D2595" s="1" t="s">
        <v>7290</v>
      </c>
      <c r="E2595" s="1" t="s">
        <v>2005</v>
      </c>
      <c r="F2595" s="2">
        <v>45218</v>
      </c>
      <c r="G2595" s="2">
        <v>44996</v>
      </c>
      <c r="H2595" s="2" t="str">
        <f>TEXT(Ecommerce_Sales[[#This Row],[Order_Date]],"mmmm")</f>
        <v>March</v>
      </c>
      <c r="I2595" s="2" t="str">
        <f>TEXT(Ecommerce_Sales[[#This Row],[Order_Date]],"yyyy")</f>
        <v>2023</v>
      </c>
      <c r="J2595" s="2" t="str">
        <f>TEXT(Ecommerce_Sales[[#This Row],[Order_Date]],"mmmm")</f>
        <v>March</v>
      </c>
      <c r="K2595" s="1" t="s">
        <v>1986</v>
      </c>
      <c r="L2595" s="1" t="s">
        <v>7768</v>
      </c>
      <c r="M2595" s="1" t="s">
        <v>2072</v>
      </c>
      <c r="N2595" s="1" t="s">
        <v>1950</v>
      </c>
      <c r="O2595" s="3">
        <v>969</v>
      </c>
      <c r="P2595">
        <v>3</v>
      </c>
      <c r="Q2595" s="3">
        <v>2908</v>
      </c>
      <c r="R2595" s="1" t="s">
        <v>2012</v>
      </c>
      <c r="S2595" s="3">
        <v>395</v>
      </c>
      <c r="U2595" t="str">
        <f>IF(Ecommerce_Sales[[#This Row],[Delivery_Time_Days]]&gt;7,"Delay",IF(Ecommerce_Sales[[#This Row],[Delivery_Time_Days]] = 0,"No delivery",IF(Ecommerce_Sales[[#This Row],[Delivery_Time_Days]]&lt;=7,"On-time")))</f>
        <v>No delivery</v>
      </c>
      <c r="V2595" s="7">
        <f>Ecommerce_Sales[[#This Row],[Profit]]/Ecommerce_Sales[[#This Row],[Total_Price]]</f>
        <v>0.3999312242090784</v>
      </c>
      <c r="W2595" s="3">
        <v>1163</v>
      </c>
      <c r="X2595" s="3"/>
    </row>
    <row r="2596" spans="1:24" x14ac:dyDescent="0.25">
      <c r="A2596" s="1" t="s">
        <v>7769</v>
      </c>
      <c r="B2596" s="1" t="s">
        <v>888</v>
      </c>
      <c r="C2596" s="1" t="s">
        <v>889</v>
      </c>
      <c r="D2596" s="1" t="s">
        <v>5208</v>
      </c>
      <c r="E2596" s="1" t="s">
        <v>1966</v>
      </c>
      <c r="F2596" s="2">
        <v>44996</v>
      </c>
      <c r="G2596" s="2">
        <v>44953</v>
      </c>
      <c r="H2596" s="2" t="str">
        <f>TEXT(Ecommerce_Sales[[#This Row],[Order_Date]],"mmmm")</f>
        <v>January</v>
      </c>
      <c r="I2596" s="2" t="str">
        <f>TEXT(Ecommerce_Sales[[#This Row],[Order_Date]],"yyyy")</f>
        <v>2023</v>
      </c>
      <c r="J2596" s="2" t="str">
        <f>TEXT(Ecommerce_Sales[[#This Row],[Order_Date]],"mmmm")</f>
        <v>January</v>
      </c>
      <c r="K2596" s="1" t="s">
        <v>1986</v>
      </c>
      <c r="L2596" s="1" t="s">
        <v>7770</v>
      </c>
      <c r="M2596" s="1" t="s">
        <v>2043</v>
      </c>
      <c r="N2596" s="1" t="s">
        <v>1989</v>
      </c>
      <c r="O2596" s="3">
        <v>788</v>
      </c>
      <c r="P2596">
        <v>2</v>
      </c>
      <c r="Q2596" s="3">
        <v>1576</v>
      </c>
      <c r="R2596" s="1" t="s">
        <v>1951</v>
      </c>
      <c r="S2596" s="3">
        <v>157</v>
      </c>
      <c r="U2596" t="str">
        <f>IF(Ecommerce_Sales[[#This Row],[Delivery_Time_Days]]&gt;7,"Delay",IF(Ecommerce_Sales[[#This Row],[Delivery_Time_Days]] = 0,"No delivery",IF(Ecommerce_Sales[[#This Row],[Delivery_Time_Days]]&lt;=7,"On-time")))</f>
        <v>No delivery</v>
      </c>
      <c r="V2596" s="7">
        <f>Ecommerce_Sales[[#This Row],[Profit]]/Ecommerce_Sales[[#This Row],[Total_Price]]</f>
        <v>0.25</v>
      </c>
      <c r="W2596" s="3">
        <v>394</v>
      </c>
      <c r="X2596" s="3"/>
    </row>
    <row r="2597" spans="1:24" x14ac:dyDescent="0.25">
      <c r="A2597" s="1" t="s">
        <v>7771</v>
      </c>
      <c r="B2597" s="1" t="s">
        <v>1500</v>
      </c>
      <c r="C2597" s="1" t="s">
        <v>1501</v>
      </c>
      <c r="D2597" s="1" t="s">
        <v>7772</v>
      </c>
      <c r="E2597" s="1" t="s">
        <v>1996</v>
      </c>
      <c r="F2597" s="2">
        <v>45118</v>
      </c>
      <c r="G2597" s="2">
        <v>45508</v>
      </c>
      <c r="H2597" s="2" t="str">
        <f>TEXT(Ecommerce_Sales[[#This Row],[Order_Date]],"mmmm")</f>
        <v>August</v>
      </c>
      <c r="I2597" s="2" t="str">
        <f>TEXT(Ecommerce_Sales[[#This Row],[Order_Date]],"yyyy")</f>
        <v>2024</v>
      </c>
      <c r="J2597" s="2" t="str">
        <f>TEXT(Ecommerce_Sales[[#This Row],[Order_Date]],"mmmm")</f>
        <v>August</v>
      </c>
      <c r="K2597" s="1" t="s">
        <v>1947</v>
      </c>
      <c r="L2597" s="1" t="s">
        <v>7773</v>
      </c>
      <c r="M2597" s="1" t="s">
        <v>2072</v>
      </c>
      <c r="N2597" s="1" t="s">
        <v>1950</v>
      </c>
      <c r="O2597" s="3">
        <v>494</v>
      </c>
      <c r="P2597">
        <v>1</v>
      </c>
      <c r="Q2597" s="3">
        <v>494</v>
      </c>
      <c r="R2597" s="1" t="s">
        <v>1951</v>
      </c>
      <c r="S2597" s="3">
        <v>50</v>
      </c>
      <c r="T2597">
        <v>10</v>
      </c>
      <c r="U2597" t="str">
        <f>IF(Ecommerce_Sales[[#This Row],[Delivery_Time_Days]]&gt;7,"Delay",IF(Ecommerce_Sales[[#This Row],[Delivery_Time_Days]] = 0,"No delivery",IF(Ecommerce_Sales[[#This Row],[Delivery_Time_Days]]&lt;=7,"On-time")))</f>
        <v>Delay</v>
      </c>
      <c r="V2597" s="7">
        <f>Ecommerce_Sales[[#This Row],[Profit]]/Ecommerce_Sales[[#This Row],[Total_Price]]</f>
        <v>0.40080971659919029</v>
      </c>
      <c r="W2597" s="3">
        <v>198</v>
      </c>
      <c r="X2597" s="3"/>
    </row>
    <row r="2598" spans="1:24" x14ac:dyDescent="0.25">
      <c r="A2598" s="1" t="s">
        <v>7774</v>
      </c>
      <c r="B2598" s="1" t="s">
        <v>647</v>
      </c>
      <c r="C2598" s="1" t="s">
        <v>648</v>
      </c>
      <c r="D2598" s="1" t="s">
        <v>5530</v>
      </c>
      <c r="E2598" s="1" t="s">
        <v>2005</v>
      </c>
      <c r="F2598" s="2">
        <v>45174</v>
      </c>
      <c r="G2598" s="2">
        <v>45625</v>
      </c>
      <c r="H2598" s="2" t="str">
        <f>TEXT(Ecommerce_Sales[[#This Row],[Order_Date]],"mmmm")</f>
        <v>November</v>
      </c>
      <c r="I2598" s="2" t="str">
        <f>TEXT(Ecommerce_Sales[[#This Row],[Order_Date]],"yyyy")</f>
        <v>2024</v>
      </c>
      <c r="J2598" s="2" t="str">
        <f>TEXT(Ecommerce_Sales[[#This Row],[Order_Date]],"mmmm")</f>
        <v>November</v>
      </c>
      <c r="K2598" s="1" t="s">
        <v>1947</v>
      </c>
      <c r="L2598" s="1" t="s">
        <v>4567</v>
      </c>
      <c r="M2598" s="1" t="s">
        <v>1988</v>
      </c>
      <c r="N2598" s="1" t="s">
        <v>1989</v>
      </c>
      <c r="O2598" s="3">
        <v>629</v>
      </c>
      <c r="P2598">
        <v>3</v>
      </c>
      <c r="Q2598" s="3">
        <v>1886</v>
      </c>
      <c r="R2598" s="1" t="s">
        <v>2016</v>
      </c>
      <c r="S2598" s="3">
        <v>282</v>
      </c>
      <c r="T2598">
        <v>3</v>
      </c>
      <c r="U2598" t="str">
        <f>IF(Ecommerce_Sales[[#This Row],[Delivery_Time_Days]]&gt;7,"Delay",IF(Ecommerce_Sales[[#This Row],[Delivery_Time_Days]] = 0,"No delivery",IF(Ecommerce_Sales[[#This Row],[Delivery_Time_Days]]&lt;=7,"On-time")))</f>
        <v>On-time</v>
      </c>
      <c r="V2598" s="7">
        <f>Ecommerce_Sales[[#This Row],[Profit]]/Ecommerce_Sales[[#This Row],[Total_Price]]</f>
        <v>0.25026511134676566</v>
      </c>
      <c r="W2598" s="3">
        <v>472</v>
      </c>
      <c r="X2598" s="3"/>
    </row>
    <row r="2599" spans="1:24" x14ac:dyDescent="0.25">
      <c r="A2599" s="1" t="s">
        <v>7775</v>
      </c>
      <c r="B2599" s="1" t="s">
        <v>1357</v>
      </c>
      <c r="C2599" s="1" t="s">
        <v>1358</v>
      </c>
      <c r="D2599" s="1" t="s">
        <v>5309</v>
      </c>
      <c r="E2599" s="1" t="s">
        <v>1966</v>
      </c>
      <c r="F2599" s="2">
        <v>45118</v>
      </c>
      <c r="G2599" s="2">
        <v>45494</v>
      </c>
      <c r="H2599" s="2" t="str">
        <f>TEXT(Ecommerce_Sales[[#This Row],[Order_Date]],"mmmm")</f>
        <v>July</v>
      </c>
      <c r="I2599" s="2" t="str">
        <f>TEXT(Ecommerce_Sales[[#This Row],[Order_Date]],"yyyy")</f>
        <v>2024</v>
      </c>
      <c r="J2599" s="2" t="str">
        <f>TEXT(Ecommerce_Sales[[#This Row],[Order_Date]],"mmmm")</f>
        <v>July</v>
      </c>
      <c r="K2599" s="1" t="s">
        <v>1986</v>
      </c>
      <c r="L2599" s="1" t="s">
        <v>7776</v>
      </c>
      <c r="M2599" s="1" t="s">
        <v>1983</v>
      </c>
      <c r="N2599" s="1" t="s">
        <v>1950</v>
      </c>
      <c r="O2599" s="3">
        <v>344</v>
      </c>
      <c r="P2599">
        <v>3</v>
      </c>
      <c r="Q2599" s="3">
        <v>1032</v>
      </c>
      <c r="R2599" s="1" t="s">
        <v>1958</v>
      </c>
      <c r="S2599" s="3">
        <v>152</v>
      </c>
      <c r="U2599" t="str">
        <f>IF(Ecommerce_Sales[[#This Row],[Delivery_Time_Days]]&gt;7,"Delay",IF(Ecommerce_Sales[[#This Row],[Delivery_Time_Days]] = 0,"No delivery",IF(Ecommerce_Sales[[#This Row],[Delivery_Time_Days]]&lt;=7,"On-time")))</f>
        <v>No delivery</v>
      </c>
      <c r="V2599" s="7">
        <f>Ecommerce_Sales[[#This Row],[Profit]]/Ecommerce_Sales[[#This Row],[Total_Price]]</f>
        <v>0.40019379844961239</v>
      </c>
      <c r="W2599" s="3">
        <v>413</v>
      </c>
      <c r="X2599" s="3"/>
    </row>
    <row r="2600" spans="1:24" x14ac:dyDescent="0.25">
      <c r="A2600" s="1" t="s">
        <v>7777</v>
      </c>
      <c r="B2600" s="1" t="s">
        <v>1683</v>
      </c>
      <c r="C2600" s="1" t="s">
        <v>1684</v>
      </c>
      <c r="D2600" s="1" t="s">
        <v>7778</v>
      </c>
      <c r="E2600" s="1" t="s">
        <v>2005</v>
      </c>
      <c r="F2600" s="2">
        <v>45584</v>
      </c>
      <c r="G2600" s="2">
        <v>45044</v>
      </c>
      <c r="H2600" s="2" t="str">
        <f>TEXT(Ecommerce_Sales[[#This Row],[Order_Date]],"mmmm")</f>
        <v>April</v>
      </c>
      <c r="I2600" s="2" t="str">
        <f>TEXT(Ecommerce_Sales[[#This Row],[Order_Date]],"yyyy")</f>
        <v>2023</v>
      </c>
      <c r="J2600" s="2" t="str">
        <f>TEXT(Ecommerce_Sales[[#This Row],[Order_Date]],"mmmm")</f>
        <v>April</v>
      </c>
      <c r="K2600" s="1" t="s">
        <v>1947</v>
      </c>
      <c r="L2600" s="1" t="s">
        <v>7779</v>
      </c>
      <c r="M2600" s="1" t="s">
        <v>1977</v>
      </c>
      <c r="N2600" s="1" t="s">
        <v>1978</v>
      </c>
      <c r="O2600" s="3">
        <v>376</v>
      </c>
      <c r="P2600">
        <v>5</v>
      </c>
      <c r="Q2600" s="3">
        <v>1882</v>
      </c>
      <c r="R2600" s="1" t="s">
        <v>1958</v>
      </c>
      <c r="S2600" s="3">
        <v>199</v>
      </c>
      <c r="T2600">
        <v>5</v>
      </c>
      <c r="U2600" t="str">
        <f>IF(Ecommerce_Sales[[#This Row],[Delivery_Time_Days]]&gt;7,"Delay",IF(Ecommerce_Sales[[#This Row],[Delivery_Time_Days]] = 0,"No delivery",IF(Ecommerce_Sales[[#This Row],[Delivery_Time_Days]]&lt;=7,"On-time")))</f>
        <v>On-time</v>
      </c>
      <c r="V2600" s="7">
        <f>Ecommerce_Sales[[#This Row],[Profit]]/Ecommerce_Sales[[#This Row],[Total_Price]]</f>
        <v>0.35015940488841657</v>
      </c>
      <c r="W2600" s="3">
        <v>659</v>
      </c>
      <c r="X2600" s="3"/>
    </row>
    <row r="2601" spans="1:24" x14ac:dyDescent="0.25">
      <c r="A2601" s="1" t="s">
        <v>7780</v>
      </c>
      <c r="B2601" s="1" t="s">
        <v>418</v>
      </c>
      <c r="C2601" s="1" t="s">
        <v>419</v>
      </c>
      <c r="D2601" s="1" t="s">
        <v>2201</v>
      </c>
      <c r="E2601" s="1" t="s">
        <v>1961</v>
      </c>
      <c r="F2601" s="2">
        <v>45044</v>
      </c>
      <c r="G2601" s="2">
        <v>45437</v>
      </c>
      <c r="H2601" s="2" t="str">
        <f>TEXT(Ecommerce_Sales[[#This Row],[Order_Date]],"mmmm")</f>
        <v>May</v>
      </c>
      <c r="I2601" s="2" t="str">
        <f>TEXT(Ecommerce_Sales[[#This Row],[Order_Date]],"yyyy")</f>
        <v>2024</v>
      </c>
      <c r="J2601" s="2" t="str">
        <f>TEXT(Ecommerce_Sales[[#This Row],[Order_Date]],"mmmm")</f>
        <v>May</v>
      </c>
      <c r="K2601" s="1" t="s">
        <v>1947</v>
      </c>
      <c r="L2601" s="1" t="s">
        <v>7781</v>
      </c>
      <c r="M2601" s="1" t="s">
        <v>1988</v>
      </c>
      <c r="N2601" s="1" t="s">
        <v>1989</v>
      </c>
      <c r="O2601" s="3">
        <v>657</v>
      </c>
      <c r="P2601">
        <v>2</v>
      </c>
      <c r="Q2601" s="3">
        <v>1313</v>
      </c>
      <c r="R2601" s="1" t="s">
        <v>2012</v>
      </c>
      <c r="S2601" s="3">
        <v>122</v>
      </c>
      <c r="T2601">
        <v>10</v>
      </c>
      <c r="U2601" t="str">
        <f>IF(Ecommerce_Sales[[#This Row],[Delivery_Time_Days]]&gt;7,"Delay",IF(Ecommerce_Sales[[#This Row],[Delivery_Time_Days]] = 0,"No delivery",IF(Ecommerce_Sales[[#This Row],[Delivery_Time_Days]]&lt;=7,"On-time")))</f>
        <v>Delay</v>
      </c>
      <c r="V2601" s="7">
        <f>Ecommerce_Sales[[#This Row],[Profit]]/Ecommerce_Sales[[#This Row],[Total_Price]]</f>
        <v>0.24980959634424982</v>
      </c>
      <c r="W2601" s="3">
        <v>328</v>
      </c>
      <c r="X2601" s="3"/>
    </row>
    <row r="2602" spans="1:24" x14ac:dyDescent="0.25">
      <c r="A2602" s="1" t="s">
        <v>7782</v>
      </c>
      <c r="B2602" s="1" t="s">
        <v>1364</v>
      </c>
      <c r="C2602" s="1" t="s">
        <v>1365</v>
      </c>
      <c r="D2602" s="1" t="s">
        <v>6279</v>
      </c>
      <c r="E2602" s="1" t="s">
        <v>1954</v>
      </c>
      <c r="F2602" s="2">
        <v>45397</v>
      </c>
      <c r="G2602" s="2">
        <v>44999</v>
      </c>
      <c r="H2602" s="2" t="str">
        <f>TEXT(Ecommerce_Sales[[#This Row],[Order_Date]],"mmmm")</f>
        <v>March</v>
      </c>
      <c r="I2602" s="2" t="str">
        <f>TEXT(Ecommerce_Sales[[#This Row],[Order_Date]],"yyyy")</f>
        <v>2023</v>
      </c>
      <c r="J2602" s="2" t="str">
        <f>TEXT(Ecommerce_Sales[[#This Row],[Order_Date]],"mmmm")</f>
        <v>March</v>
      </c>
      <c r="K2602" s="1" t="s">
        <v>1947</v>
      </c>
      <c r="L2602" s="1" t="s">
        <v>7783</v>
      </c>
      <c r="M2602" s="1" t="s">
        <v>2002</v>
      </c>
      <c r="N2602" s="1" t="s">
        <v>1989</v>
      </c>
      <c r="O2602" s="3">
        <v>786</v>
      </c>
      <c r="P2602">
        <v>1</v>
      </c>
      <c r="Q2602" s="3">
        <v>786</v>
      </c>
      <c r="R2602" s="1" t="s">
        <v>2008</v>
      </c>
      <c r="S2602" s="3">
        <v>87</v>
      </c>
      <c r="T2602">
        <v>7</v>
      </c>
      <c r="U2602" t="str">
        <f>IF(Ecommerce_Sales[[#This Row],[Delivery_Time_Days]]&gt;7,"Delay",IF(Ecommerce_Sales[[#This Row],[Delivery_Time_Days]] = 0,"No delivery",IF(Ecommerce_Sales[[#This Row],[Delivery_Time_Days]]&lt;=7,"On-time")))</f>
        <v>On-time</v>
      </c>
      <c r="V2602" s="7">
        <f>Ecommerce_Sales[[#This Row],[Profit]]/Ecommerce_Sales[[#This Row],[Total_Price]]</f>
        <v>0.25063613231552162</v>
      </c>
      <c r="W2602" s="3">
        <v>197</v>
      </c>
      <c r="X2602" s="3"/>
    </row>
    <row r="2603" spans="1:24" x14ac:dyDescent="0.25">
      <c r="A2603" s="1" t="s">
        <v>7784</v>
      </c>
      <c r="B2603" s="1" t="s">
        <v>1861</v>
      </c>
      <c r="C2603" s="1" t="s">
        <v>1862</v>
      </c>
      <c r="D2603" s="1" t="s">
        <v>7785</v>
      </c>
      <c r="E2603" s="1" t="s">
        <v>1996</v>
      </c>
      <c r="F2603" s="2">
        <v>45324</v>
      </c>
      <c r="G2603" s="2">
        <v>45302</v>
      </c>
      <c r="H2603" s="2" t="str">
        <f>TEXT(Ecommerce_Sales[[#This Row],[Order_Date]],"mmmm")</f>
        <v>January</v>
      </c>
      <c r="I2603" s="2" t="str">
        <f>TEXT(Ecommerce_Sales[[#This Row],[Order_Date]],"yyyy")</f>
        <v>2024</v>
      </c>
      <c r="J2603" s="2" t="str">
        <f>TEXT(Ecommerce_Sales[[#This Row],[Order_Date]],"mmmm")</f>
        <v>January</v>
      </c>
      <c r="K2603" s="1" t="s">
        <v>1947</v>
      </c>
      <c r="L2603" s="1" t="s">
        <v>7786</v>
      </c>
      <c r="M2603" s="1" t="s">
        <v>1998</v>
      </c>
      <c r="N2603" s="1" t="s">
        <v>1973</v>
      </c>
      <c r="O2603" s="3">
        <v>532</v>
      </c>
      <c r="P2603">
        <v>1</v>
      </c>
      <c r="Q2603" s="3">
        <v>532</v>
      </c>
      <c r="R2603" s="1" t="s">
        <v>1958</v>
      </c>
      <c r="S2603" s="3">
        <v>51</v>
      </c>
      <c r="T2603">
        <v>3</v>
      </c>
      <c r="U2603" t="str">
        <f>IF(Ecommerce_Sales[[#This Row],[Delivery_Time_Days]]&gt;7,"Delay",IF(Ecommerce_Sales[[#This Row],[Delivery_Time_Days]] = 0,"No delivery",IF(Ecommerce_Sales[[#This Row],[Delivery_Time_Days]]&lt;=7,"On-time")))</f>
        <v>On-time</v>
      </c>
      <c r="V2603" s="7">
        <f>Ecommerce_Sales[[#This Row],[Profit]]/Ecommerce_Sales[[#This Row],[Total_Price]]</f>
        <v>0.3007518796992481</v>
      </c>
      <c r="W2603" s="3">
        <v>160</v>
      </c>
      <c r="X2603" s="3"/>
    </row>
    <row r="2604" spans="1:24" x14ac:dyDescent="0.25">
      <c r="A2604" s="1" t="s">
        <v>7787</v>
      </c>
      <c r="B2604" s="1" t="s">
        <v>488</v>
      </c>
      <c r="C2604" s="1" t="s">
        <v>489</v>
      </c>
      <c r="D2604" s="1" t="s">
        <v>3276</v>
      </c>
      <c r="E2604" s="1" t="s">
        <v>1966</v>
      </c>
      <c r="F2604" s="2">
        <v>44987</v>
      </c>
      <c r="G2604" s="2">
        <v>45169</v>
      </c>
      <c r="H2604" s="2" t="str">
        <f>TEXT(Ecommerce_Sales[[#This Row],[Order_Date]],"mmmm")</f>
        <v>August</v>
      </c>
      <c r="I2604" s="2" t="str">
        <f>TEXT(Ecommerce_Sales[[#This Row],[Order_Date]],"yyyy")</f>
        <v>2023</v>
      </c>
      <c r="J2604" s="2" t="str">
        <f>TEXT(Ecommerce_Sales[[#This Row],[Order_Date]],"mmmm")</f>
        <v>August</v>
      </c>
      <c r="K2604" s="1" t="s">
        <v>1947</v>
      </c>
      <c r="L2604" s="1" t="s">
        <v>7788</v>
      </c>
      <c r="M2604" s="1" t="s">
        <v>2007</v>
      </c>
      <c r="N2604" s="1" t="s">
        <v>1973</v>
      </c>
      <c r="O2604" s="3">
        <v>27</v>
      </c>
      <c r="P2604">
        <v>5</v>
      </c>
      <c r="Q2604" s="3">
        <v>136</v>
      </c>
      <c r="R2604" s="1" t="s">
        <v>2008</v>
      </c>
      <c r="S2604" s="3">
        <v>11</v>
      </c>
      <c r="T2604">
        <v>10</v>
      </c>
      <c r="U2604" t="str">
        <f>IF(Ecommerce_Sales[[#This Row],[Delivery_Time_Days]]&gt;7,"Delay",IF(Ecommerce_Sales[[#This Row],[Delivery_Time_Days]] = 0,"No delivery",IF(Ecommerce_Sales[[#This Row],[Delivery_Time_Days]]&lt;=7,"On-time")))</f>
        <v>Delay</v>
      </c>
      <c r="V2604" s="7">
        <f>Ecommerce_Sales[[#This Row],[Profit]]/Ecommerce_Sales[[#This Row],[Total_Price]]</f>
        <v>0.3014705882352941</v>
      </c>
      <c r="W2604" s="3">
        <v>41</v>
      </c>
      <c r="X2604" s="3"/>
    </row>
    <row r="2605" spans="1:24" x14ac:dyDescent="0.25">
      <c r="A2605" s="1" t="s">
        <v>7789</v>
      </c>
      <c r="B2605" s="1" t="s">
        <v>1534</v>
      </c>
      <c r="C2605" s="1" t="s">
        <v>1535</v>
      </c>
      <c r="D2605" s="1" t="s">
        <v>7790</v>
      </c>
      <c r="E2605" s="1" t="s">
        <v>1996</v>
      </c>
      <c r="F2605" s="2">
        <v>45110</v>
      </c>
      <c r="G2605" s="2">
        <v>45022</v>
      </c>
      <c r="H2605" s="2" t="str">
        <f>TEXT(Ecommerce_Sales[[#This Row],[Order_Date]],"mmmm")</f>
        <v>April</v>
      </c>
      <c r="I2605" s="2" t="str">
        <f>TEXT(Ecommerce_Sales[[#This Row],[Order_Date]],"yyyy")</f>
        <v>2023</v>
      </c>
      <c r="J2605" s="2" t="str">
        <f>TEXT(Ecommerce_Sales[[#This Row],[Order_Date]],"mmmm")</f>
        <v>April</v>
      </c>
      <c r="K2605" s="1" t="s">
        <v>1947</v>
      </c>
      <c r="L2605" s="1" t="s">
        <v>7791</v>
      </c>
      <c r="M2605" s="1" t="s">
        <v>1949</v>
      </c>
      <c r="N2605" s="1" t="s">
        <v>1950</v>
      </c>
      <c r="O2605" s="3">
        <v>467</v>
      </c>
      <c r="P2605">
        <v>1</v>
      </c>
      <c r="Q2605" s="3">
        <v>467</v>
      </c>
      <c r="R2605" s="1" t="s">
        <v>1958</v>
      </c>
      <c r="S2605" s="3">
        <v>38</v>
      </c>
      <c r="T2605">
        <v>7</v>
      </c>
      <c r="U2605" t="str">
        <f>IF(Ecommerce_Sales[[#This Row],[Delivery_Time_Days]]&gt;7,"Delay",IF(Ecommerce_Sales[[#This Row],[Delivery_Time_Days]] = 0,"No delivery",IF(Ecommerce_Sales[[#This Row],[Delivery_Time_Days]]&lt;=7,"On-time")))</f>
        <v>On-time</v>
      </c>
      <c r="V2605" s="7">
        <f>Ecommerce_Sales[[#This Row],[Profit]]/Ecommerce_Sales[[#This Row],[Total_Price]]</f>
        <v>0.40042826552462529</v>
      </c>
      <c r="W2605" s="3">
        <v>187</v>
      </c>
      <c r="X2605" s="3"/>
    </row>
    <row r="2606" spans="1:24" x14ac:dyDescent="0.25">
      <c r="A2606" s="1" t="s">
        <v>7792</v>
      </c>
      <c r="B2606" s="1" t="s">
        <v>44</v>
      </c>
      <c r="C2606" s="1" t="s">
        <v>45</v>
      </c>
      <c r="D2606" s="1" t="s">
        <v>2787</v>
      </c>
      <c r="E2606" s="1" t="s">
        <v>1961</v>
      </c>
      <c r="F2606" s="2">
        <v>45088</v>
      </c>
      <c r="G2606" s="2">
        <v>44985</v>
      </c>
      <c r="H2606" s="2" t="str">
        <f>TEXT(Ecommerce_Sales[[#This Row],[Order_Date]],"mmmm")</f>
        <v>February</v>
      </c>
      <c r="I2606" s="2" t="str">
        <f>TEXT(Ecommerce_Sales[[#This Row],[Order_Date]],"yyyy")</f>
        <v>2023</v>
      </c>
      <c r="J2606" s="2" t="str">
        <f>TEXT(Ecommerce_Sales[[#This Row],[Order_Date]],"mmmm")</f>
        <v>February</v>
      </c>
      <c r="K2606" s="1" t="s">
        <v>1947</v>
      </c>
      <c r="L2606" s="1" t="s">
        <v>7793</v>
      </c>
      <c r="M2606" s="1" t="s">
        <v>1972</v>
      </c>
      <c r="N2606" s="1" t="s">
        <v>1973</v>
      </c>
      <c r="O2606" s="3">
        <v>603</v>
      </c>
      <c r="P2606">
        <v>3</v>
      </c>
      <c r="Q2606" s="3">
        <v>1809</v>
      </c>
      <c r="R2606" s="1" t="s">
        <v>2016</v>
      </c>
      <c r="S2606" s="3">
        <v>250</v>
      </c>
      <c r="T2606">
        <v>10</v>
      </c>
      <c r="U2606" t="str">
        <f>IF(Ecommerce_Sales[[#This Row],[Delivery_Time_Days]]&gt;7,"Delay",IF(Ecommerce_Sales[[#This Row],[Delivery_Time_Days]] = 0,"No delivery",IF(Ecommerce_Sales[[#This Row],[Delivery_Time_Days]]&lt;=7,"On-time")))</f>
        <v>Delay</v>
      </c>
      <c r="V2606" s="7">
        <f>Ecommerce_Sales[[#This Row],[Profit]]/Ecommerce_Sales[[#This Row],[Total_Price]]</f>
        <v>0.30016583747927034</v>
      </c>
      <c r="W2606" s="3">
        <v>543</v>
      </c>
      <c r="X2606" s="3"/>
    </row>
    <row r="2607" spans="1:24" x14ac:dyDescent="0.25">
      <c r="A2607" s="1" t="s">
        <v>7794</v>
      </c>
      <c r="B2607" s="1" t="s">
        <v>1189</v>
      </c>
      <c r="C2607" s="1" t="s">
        <v>1190</v>
      </c>
      <c r="D2607" s="1" t="s">
        <v>6863</v>
      </c>
      <c r="E2607" s="1" t="s">
        <v>1966</v>
      </c>
      <c r="F2607" s="2">
        <v>45326</v>
      </c>
      <c r="G2607" s="2">
        <v>45292</v>
      </c>
      <c r="H2607" s="2" t="str">
        <f>TEXT(Ecommerce_Sales[[#This Row],[Order_Date]],"mmmm")</f>
        <v>January</v>
      </c>
      <c r="I2607" s="2" t="str">
        <f>TEXT(Ecommerce_Sales[[#This Row],[Order_Date]],"yyyy")</f>
        <v>2024</v>
      </c>
      <c r="J2607" s="2" t="str">
        <f>TEXT(Ecommerce_Sales[[#This Row],[Order_Date]],"mmmm")</f>
        <v>January</v>
      </c>
      <c r="K2607" s="1" t="s">
        <v>1947</v>
      </c>
      <c r="L2607" s="1" t="s">
        <v>2133</v>
      </c>
      <c r="M2607" s="1" t="s">
        <v>1998</v>
      </c>
      <c r="N2607" s="1" t="s">
        <v>1973</v>
      </c>
      <c r="O2607" s="3">
        <v>696</v>
      </c>
      <c r="P2607">
        <v>1</v>
      </c>
      <c r="Q2607" s="3">
        <v>696</v>
      </c>
      <c r="R2607" s="1" t="s">
        <v>1958</v>
      </c>
      <c r="S2607" s="3">
        <v>96</v>
      </c>
      <c r="T2607">
        <v>8</v>
      </c>
      <c r="U2607" t="str">
        <f>IF(Ecommerce_Sales[[#This Row],[Delivery_Time_Days]]&gt;7,"Delay",IF(Ecommerce_Sales[[#This Row],[Delivery_Time_Days]] = 0,"No delivery",IF(Ecommerce_Sales[[#This Row],[Delivery_Time_Days]]&lt;=7,"On-time")))</f>
        <v>Delay</v>
      </c>
      <c r="V2607" s="7">
        <f>Ecommerce_Sales[[#This Row],[Profit]]/Ecommerce_Sales[[#This Row],[Total_Price]]</f>
        <v>0.30028735632183906</v>
      </c>
      <c r="W2607" s="3">
        <v>209</v>
      </c>
      <c r="X2607" s="3"/>
    </row>
    <row r="2608" spans="1:24" x14ac:dyDescent="0.25">
      <c r="A2608" s="1" t="s">
        <v>7795</v>
      </c>
      <c r="B2608" s="1" t="s">
        <v>248</v>
      </c>
      <c r="C2608" s="1" t="s">
        <v>249</v>
      </c>
      <c r="D2608" s="1" t="s">
        <v>5979</v>
      </c>
      <c r="E2608" s="1" t="s">
        <v>1946</v>
      </c>
      <c r="F2608" s="2">
        <v>45054</v>
      </c>
      <c r="G2608" s="2">
        <v>45265</v>
      </c>
      <c r="H2608" s="2" t="str">
        <f>TEXT(Ecommerce_Sales[[#This Row],[Order_Date]],"mmmm")</f>
        <v>December</v>
      </c>
      <c r="I2608" s="2" t="str">
        <f>TEXT(Ecommerce_Sales[[#This Row],[Order_Date]],"yyyy")</f>
        <v>2023</v>
      </c>
      <c r="J2608" s="2" t="str">
        <f>TEXT(Ecommerce_Sales[[#This Row],[Order_Date]],"mmmm")</f>
        <v>December</v>
      </c>
      <c r="K2608" s="1" t="s">
        <v>1947</v>
      </c>
      <c r="L2608" s="1" t="s">
        <v>7796</v>
      </c>
      <c r="M2608" s="1" t="s">
        <v>2002</v>
      </c>
      <c r="N2608" s="1" t="s">
        <v>1989</v>
      </c>
      <c r="O2608" s="3">
        <v>289</v>
      </c>
      <c r="P2608">
        <v>6</v>
      </c>
      <c r="Q2608" s="3">
        <v>1737</v>
      </c>
      <c r="R2608" s="1" t="s">
        <v>1958</v>
      </c>
      <c r="S2608" s="3">
        <v>218</v>
      </c>
      <c r="T2608">
        <v>6</v>
      </c>
      <c r="U2608" t="str">
        <f>IF(Ecommerce_Sales[[#This Row],[Delivery_Time_Days]]&gt;7,"Delay",IF(Ecommerce_Sales[[#This Row],[Delivery_Time_Days]] = 0,"No delivery",IF(Ecommerce_Sales[[#This Row],[Delivery_Time_Days]]&lt;=7,"On-time")))</f>
        <v>On-time</v>
      </c>
      <c r="V2608" s="7">
        <f>Ecommerce_Sales[[#This Row],[Profit]]/Ecommerce_Sales[[#This Row],[Total_Price]]</f>
        <v>0.24985607369027057</v>
      </c>
      <c r="W2608" s="3">
        <v>434</v>
      </c>
      <c r="X2608" s="3"/>
    </row>
    <row r="2609" spans="1:24" x14ac:dyDescent="0.25">
      <c r="A2609" s="1" t="s">
        <v>7797</v>
      </c>
      <c r="B2609" s="1" t="s">
        <v>501</v>
      </c>
      <c r="C2609" s="1" t="s">
        <v>502</v>
      </c>
      <c r="D2609" s="1" t="s">
        <v>4661</v>
      </c>
      <c r="E2609" s="1" t="s">
        <v>1996</v>
      </c>
      <c r="F2609" s="2">
        <v>45370</v>
      </c>
      <c r="G2609" s="2">
        <v>45082</v>
      </c>
      <c r="H2609" s="2" t="str">
        <f>TEXT(Ecommerce_Sales[[#This Row],[Order_Date]],"mmmm")</f>
        <v>June</v>
      </c>
      <c r="I2609" s="2" t="str">
        <f>TEXT(Ecommerce_Sales[[#This Row],[Order_Date]],"yyyy")</f>
        <v>2023</v>
      </c>
      <c r="J2609" s="2" t="str">
        <f>TEXT(Ecommerce_Sales[[#This Row],[Order_Date]],"mmmm")</f>
        <v>June</v>
      </c>
      <c r="K2609" s="1" t="s">
        <v>1947</v>
      </c>
      <c r="L2609" s="1" t="s">
        <v>7798</v>
      </c>
      <c r="M2609" s="1" t="s">
        <v>2072</v>
      </c>
      <c r="N2609" s="1" t="s">
        <v>1950</v>
      </c>
      <c r="O2609" s="3">
        <v>495</v>
      </c>
      <c r="P2609">
        <v>1</v>
      </c>
      <c r="Q2609" s="3">
        <v>495</v>
      </c>
      <c r="R2609" s="1" t="s">
        <v>2016</v>
      </c>
      <c r="S2609" s="3">
        <v>61</v>
      </c>
      <c r="T2609">
        <v>5</v>
      </c>
      <c r="U2609" t="str">
        <f>IF(Ecommerce_Sales[[#This Row],[Delivery_Time_Days]]&gt;7,"Delay",IF(Ecommerce_Sales[[#This Row],[Delivery_Time_Days]] = 0,"No delivery",IF(Ecommerce_Sales[[#This Row],[Delivery_Time_Days]]&lt;=7,"On-time")))</f>
        <v>On-time</v>
      </c>
      <c r="V2609" s="7">
        <f>Ecommerce_Sales[[#This Row],[Profit]]/Ecommerce_Sales[[#This Row],[Total_Price]]</f>
        <v>0.4</v>
      </c>
      <c r="W2609" s="3">
        <v>198</v>
      </c>
      <c r="X2609" s="3"/>
    </row>
    <row r="2610" spans="1:24" x14ac:dyDescent="0.25">
      <c r="A2610" s="1" t="s">
        <v>7799</v>
      </c>
      <c r="B2610" s="1" t="s">
        <v>1712</v>
      </c>
      <c r="C2610" s="1" t="s">
        <v>481</v>
      </c>
      <c r="D2610" s="1" t="s">
        <v>2311</v>
      </c>
      <c r="E2610" s="1" t="s">
        <v>2005</v>
      </c>
      <c r="F2610" s="2">
        <v>45573</v>
      </c>
      <c r="G2610" s="2">
        <v>45188</v>
      </c>
      <c r="H2610" s="2" t="str">
        <f>TEXT(Ecommerce_Sales[[#This Row],[Order_Date]],"mmmm")</f>
        <v>September</v>
      </c>
      <c r="I2610" s="2" t="str">
        <f>TEXT(Ecommerce_Sales[[#This Row],[Order_Date]],"yyyy")</f>
        <v>2023</v>
      </c>
      <c r="J2610" s="2" t="str">
        <f>TEXT(Ecommerce_Sales[[#This Row],[Order_Date]],"mmmm")</f>
        <v>September</v>
      </c>
      <c r="K2610" s="1" t="s">
        <v>1992</v>
      </c>
      <c r="L2610" s="1" t="s">
        <v>7800</v>
      </c>
      <c r="M2610" s="1" t="s">
        <v>2104</v>
      </c>
      <c r="N2610" s="1" t="s">
        <v>1978</v>
      </c>
      <c r="O2610" s="3">
        <v>434</v>
      </c>
      <c r="P2610">
        <v>1</v>
      </c>
      <c r="Q2610" s="3">
        <v>434</v>
      </c>
      <c r="R2610" s="1" t="s">
        <v>2008</v>
      </c>
      <c r="S2610" s="3">
        <v>27</v>
      </c>
      <c r="U2610" t="str">
        <f>IF(Ecommerce_Sales[[#This Row],[Delivery_Time_Days]]&gt;7,"Delay",IF(Ecommerce_Sales[[#This Row],[Delivery_Time_Days]] = 0,"No delivery",IF(Ecommerce_Sales[[#This Row],[Delivery_Time_Days]]&lt;=7,"On-time")))</f>
        <v>No delivery</v>
      </c>
      <c r="V2610" s="7">
        <f>Ecommerce_Sales[[#This Row],[Profit]]/Ecommerce_Sales[[#This Row],[Total_Price]]</f>
        <v>0.35023041474654376</v>
      </c>
      <c r="W2610" s="3">
        <v>152</v>
      </c>
      <c r="X2610" s="3"/>
    </row>
    <row r="2611" spans="1:24" x14ac:dyDescent="0.25">
      <c r="A2611" s="1" t="s">
        <v>7801</v>
      </c>
      <c r="B2611" s="1" t="s">
        <v>1339</v>
      </c>
      <c r="C2611" s="1" t="s">
        <v>1340</v>
      </c>
      <c r="D2611" s="1" t="s">
        <v>5290</v>
      </c>
      <c r="E2611" s="1" t="s">
        <v>1954</v>
      </c>
      <c r="F2611" s="2">
        <v>45560</v>
      </c>
      <c r="G2611" s="2">
        <v>45315</v>
      </c>
      <c r="H2611" s="2" t="str">
        <f>TEXT(Ecommerce_Sales[[#This Row],[Order_Date]],"mmmm")</f>
        <v>January</v>
      </c>
      <c r="I2611" s="2" t="str">
        <f>TEXT(Ecommerce_Sales[[#This Row],[Order_Date]],"yyyy")</f>
        <v>2024</v>
      </c>
      <c r="J2611" s="2" t="str">
        <f>TEXT(Ecommerce_Sales[[#This Row],[Order_Date]],"mmmm")</f>
        <v>January</v>
      </c>
      <c r="K2611" s="1" t="s">
        <v>1947</v>
      </c>
      <c r="L2611" s="1" t="s">
        <v>2869</v>
      </c>
      <c r="M2611" s="1" t="s">
        <v>2026</v>
      </c>
      <c r="N2611" s="1" t="s">
        <v>1978</v>
      </c>
      <c r="O2611" s="3">
        <v>488</v>
      </c>
      <c r="P2611">
        <v>1</v>
      </c>
      <c r="Q2611" s="3">
        <v>488</v>
      </c>
      <c r="R2611" s="1" t="s">
        <v>2016</v>
      </c>
      <c r="S2611" s="3">
        <v>37</v>
      </c>
      <c r="T2611">
        <v>2</v>
      </c>
      <c r="U2611" t="str">
        <f>IF(Ecommerce_Sales[[#This Row],[Delivery_Time_Days]]&gt;7,"Delay",IF(Ecommerce_Sales[[#This Row],[Delivery_Time_Days]] = 0,"No delivery",IF(Ecommerce_Sales[[#This Row],[Delivery_Time_Days]]&lt;=7,"On-time")))</f>
        <v>On-time</v>
      </c>
      <c r="V2611" s="7">
        <f>Ecommerce_Sales[[#This Row],[Profit]]/Ecommerce_Sales[[#This Row],[Total_Price]]</f>
        <v>0.35040983606557374</v>
      </c>
      <c r="W2611" s="3">
        <v>171</v>
      </c>
      <c r="X2611" s="3"/>
    </row>
    <row r="2612" spans="1:24" x14ac:dyDescent="0.25">
      <c r="A2612" s="1" t="s">
        <v>7802</v>
      </c>
      <c r="B2612" s="1" t="s">
        <v>1667</v>
      </c>
      <c r="C2612" s="1" t="s">
        <v>1668</v>
      </c>
      <c r="D2612" s="1" t="s">
        <v>7803</v>
      </c>
      <c r="E2612" s="1" t="s">
        <v>2005</v>
      </c>
      <c r="F2612" s="2">
        <v>45183</v>
      </c>
      <c r="G2612" s="2">
        <v>45021</v>
      </c>
      <c r="H2612" s="2" t="str">
        <f>TEXT(Ecommerce_Sales[[#This Row],[Order_Date]],"mmmm")</f>
        <v>April</v>
      </c>
      <c r="I2612" s="2" t="str">
        <f>TEXT(Ecommerce_Sales[[#This Row],[Order_Date]],"yyyy")</f>
        <v>2023</v>
      </c>
      <c r="J2612" s="2" t="str">
        <f>TEXT(Ecommerce_Sales[[#This Row],[Order_Date]],"mmmm")</f>
        <v>April</v>
      </c>
      <c r="K2612" s="1" t="s">
        <v>1947</v>
      </c>
      <c r="L2612" s="1" t="s">
        <v>7163</v>
      </c>
      <c r="M2612" s="1" t="s">
        <v>2072</v>
      </c>
      <c r="N2612" s="1" t="s">
        <v>1950</v>
      </c>
      <c r="O2612" s="3">
        <v>168</v>
      </c>
      <c r="P2612">
        <v>5</v>
      </c>
      <c r="Q2612" s="3">
        <v>839</v>
      </c>
      <c r="R2612" s="1" t="s">
        <v>1958</v>
      </c>
      <c r="S2612" s="3">
        <v>98</v>
      </c>
      <c r="T2612">
        <v>10</v>
      </c>
      <c r="U2612" t="str">
        <f>IF(Ecommerce_Sales[[#This Row],[Delivery_Time_Days]]&gt;7,"Delay",IF(Ecommerce_Sales[[#This Row],[Delivery_Time_Days]] = 0,"No delivery",IF(Ecommerce_Sales[[#This Row],[Delivery_Time_Days]]&lt;=7,"On-time")))</f>
        <v>Delay</v>
      </c>
      <c r="V2612" s="7">
        <f>Ecommerce_Sales[[#This Row],[Profit]]/Ecommerce_Sales[[#This Row],[Total_Price]]</f>
        <v>0.40047675804529204</v>
      </c>
      <c r="W2612" s="3">
        <v>336</v>
      </c>
      <c r="X2612" s="3"/>
    </row>
    <row r="2613" spans="1:24" x14ac:dyDescent="0.25">
      <c r="A2613" s="1" t="s">
        <v>7804</v>
      </c>
      <c r="B2613" s="1" t="s">
        <v>342</v>
      </c>
      <c r="C2613" s="1" t="s">
        <v>343</v>
      </c>
      <c r="D2613" s="1" t="s">
        <v>4838</v>
      </c>
      <c r="E2613" s="1" t="s">
        <v>2005</v>
      </c>
      <c r="F2613" s="2">
        <v>45445</v>
      </c>
      <c r="G2613" s="2">
        <v>45649</v>
      </c>
      <c r="H2613" s="2" t="str">
        <f>TEXT(Ecommerce_Sales[[#This Row],[Order_Date]],"mmmm")</f>
        <v>December</v>
      </c>
      <c r="I2613" s="2" t="str">
        <f>TEXT(Ecommerce_Sales[[#This Row],[Order_Date]],"yyyy")</f>
        <v>2024</v>
      </c>
      <c r="J2613" s="2" t="str">
        <f>TEXT(Ecommerce_Sales[[#This Row],[Order_Date]],"mmmm")</f>
        <v>December</v>
      </c>
      <c r="K2613" s="1" t="s">
        <v>1947</v>
      </c>
      <c r="L2613" s="1" t="s">
        <v>7805</v>
      </c>
      <c r="M2613" s="1" t="s">
        <v>2079</v>
      </c>
      <c r="N2613" s="1" t="s">
        <v>1973</v>
      </c>
      <c r="O2613" s="3">
        <v>1444</v>
      </c>
      <c r="P2613">
        <v>2</v>
      </c>
      <c r="Q2613" s="3">
        <v>2888</v>
      </c>
      <c r="R2613" s="1" t="s">
        <v>1958</v>
      </c>
      <c r="S2613" s="3">
        <v>335</v>
      </c>
      <c r="T2613">
        <v>5</v>
      </c>
      <c r="U2613" t="str">
        <f>IF(Ecommerce_Sales[[#This Row],[Delivery_Time_Days]]&gt;7,"Delay",IF(Ecommerce_Sales[[#This Row],[Delivery_Time_Days]] = 0,"No delivery",IF(Ecommerce_Sales[[#This Row],[Delivery_Time_Days]]&lt;=7,"On-time")))</f>
        <v>On-time</v>
      </c>
      <c r="V2613" s="7">
        <f>Ecommerce_Sales[[#This Row],[Profit]]/Ecommerce_Sales[[#This Row],[Total_Price]]</f>
        <v>0.29986149584487537</v>
      </c>
      <c r="W2613" s="3">
        <v>866</v>
      </c>
      <c r="X2613" s="3"/>
    </row>
    <row r="2614" spans="1:24" x14ac:dyDescent="0.25">
      <c r="A2614" s="1" t="s">
        <v>7806</v>
      </c>
      <c r="B2614" s="1" t="s">
        <v>914</v>
      </c>
      <c r="C2614" s="1" t="s">
        <v>915</v>
      </c>
      <c r="D2614" s="1" t="s">
        <v>6956</v>
      </c>
      <c r="E2614" s="1" t="s">
        <v>1946</v>
      </c>
      <c r="F2614" s="2">
        <v>45014</v>
      </c>
      <c r="G2614" s="2">
        <v>45336</v>
      </c>
      <c r="H2614" s="2" t="str">
        <f>TEXT(Ecommerce_Sales[[#This Row],[Order_Date]],"mmmm")</f>
        <v>February</v>
      </c>
      <c r="I2614" s="2" t="str">
        <f>TEXT(Ecommerce_Sales[[#This Row],[Order_Date]],"yyyy")</f>
        <v>2024</v>
      </c>
      <c r="J2614" s="2" t="str">
        <f>TEXT(Ecommerce_Sales[[#This Row],[Order_Date]],"mmmm")</f>
        <v>February</v>
      </c>
      <c r="K2614" s="1" t="s">
        <v>1947</v>
      </c>
      <c r="L2614" s="1" t="s">
        <v>7807</v>
      </c>
      <c r="M2614" s="1" t="s">
        <v>2043</v>
      </c>
      <c r="N2614" s="1" t="s">
        <v>1989</v>
      </c>
      <c r="O2614" s="3">
        <v>691</v>
      </c>
      <c r="P2614">
        <v>2</v>
      </c>
      <c r="Q2614" s="3">
        <v>1382</v>
      </c>
      <c r="R2614" s="1" t="s">
        <v>1958</v>
      </c>
      <c r="S2614" s="3">
        <v>152</v>
      </c>
      <c r="T2614">
        <v>10</v>
      </c>
      <c r="U2614" t="str">
        <f>IF(Ecommerce_Sales[[#This Row],[Delivery_Time_Days]]&gt;7,"Delay",IF(Ecommerce_Sales[[#This Row],[Delivery_Time_Days]] = 0,"No delivery",IF(Ecommerce_Sales[[#This Row],[Delivery_Time_Days]]&lt;=7,"On-time")))</f>
        <v>Delay</v>
      </c>
      <c r="V2614" s="7">
        <f>Ecommerce_Sales[[#This Row],[Profit]]/Ecommerce_Sales[[#This Row],[Total_Price]]</f>
        <v>0.2496382054992764</v>
      </c>
      <c r="W2614" s="3">
        <v>345</v>
      </c>
      <c r="X2614" s="3"/>
    </row>
    <row r="2615" spans="1:24" x14ac:dyDescent="0.25">
      <c r="A2615" s="1" t="s">
        <v>7808</v>
      </c>
      <c r="B2615" s="1" t="s">
        <v>1637</v>
      </c>
      <c r="C2615" s="1" t="s">
        <v>1638</v>
      </c>
      <c r="D2615" s="1" t="s">
        <v>6104</v>
      </c>
      <c r="E2615" s="1" t="s">
        <v>1981</v>
      </c>
      <c r="F2615" s="2">
        <v>44936</v>
      </c>
      <c r="G2615" s="2">
        <v>45248</v>
      </c>
      <c r="H2615" s="2" t="str">
        <f>TEXT(Ecommerce_Sales[[#This Row],[Order_Date]],"mmmm")</f>
        <v>November</v>
      </c>
      <c r="I2615" s="2" t="str">
        <f>TEXT(Ecommerce_Sales[[#This Row],[Order_Date]],"yyyy")</f>
        <v>2023</v>
      </c>
      <c r="J2615" s="2" t="str">
        <f>TEXT(Ecommerce_Sales[[#This Row],[Order_Date]],"mmmm")</f>
        <v>November</v>
      </c>
      <c r="K2615" s="1" t="s">
        <v>1947</v>
      </c>
      <c r="L2615" s="1" t="s">
        <v>7809</v>
      </c>
      <c r="M2615" s="1" t="s">
        <v>1972</v>
      </c>
      <c r="N2615" s="1" t="s">
        <v>1973</v>
      </c>
      <c r="O2615" s="3">
        <v>1295</v>
      </c>
      <c r="P2615">
        <v>6</v>
      </c>
      <c r="Q2615" s="3">
        <v>7771</v>
      </c>
      <c r="R2615" s="1" t="s">
        <v>1958</v>
      </c>
      <c r="S2615" s="3">
        <v>1037</v>
      </c>
      <c r="T2615">
        <v>4</v>
      </c>
      <c r="U2615" t="str">
        <f>IF(Ecommerce_Sales[[#This Row],[Delivery_Time_Days]]&gt;7,"Delay",IF(Ecommerce_Sales[[#This Row],[Delivery_Time_Days]] = 0,"No delivery",IF(Ecommerce_Sales[[#This Row],[Delivery_Time_Days]]&lt;=7,"On-time")))</f>
        <v>On-time</v>
      </c>
      <c r="V2615" s="7">
        <f>Ecommerce_Sales[[#This Row],[Profit]]/Ecommerce_Sales[[#This Row],[Total_Price]]</f>
        <v>0.29996139492986745</v>
      </c>
      <c r="W2615" s="3">
        <v>2331</v>
      </c>
      <c r="X2615" s="3"/>
    </row>
    <row r="2616" spans="1:24" x14ac:dyDescent="0.25">
      <c r="A2616" s="1" t="s">
        <v>7810</v>
      </c>
      <c r="B2616" s="1" t="s">
        <v>883</v>
      </c>
      <c r="C2616" s="1" t="s">
        <v>884</v>
      </c>
      <c r="D2616" s="1" t="s">
        <v>5149</v>
      </c>
      <c r="E2616" s="1" t="s">
        <v>1966</v>
      </c>
      <c r="F2616" s="2">
        <v>45203</v>
      </c>
      <c r="G2616" s="2">
        <v>45452</v>
      </c>
      <c r="H2616" s="2" t="str">
        <f>TEXT(Ecommerce_Sales[[#This Row],[Order_Date]],"mmmm")</f>
        <v>June</v>
      </c>
      <c r="I2616" s="2" t="str">
        <f>TEXT(Ecommerce_Sales[[#This Row],[Order_Date]],"yyyy")</f>
        <v>2024</v>
      </c>
      <c r="J2616" s="2" t="str">
        <f>TEXT(Ecommerce_Sales[[#This Row],[Order_Date]],"mmmm")</f>
        <v>June</v>
      </c>
      <c r="K2616" s="1" t="s">
        <v>1947</v>
      </c>
      <c r="L2616" s="1" t="s">
        <v>4892</v>
      </c>
      <c r="M2616" s="1" t="s">
        <v>2026</v>
      </c>
      <c r="N2616" s="1" t="s">
        <v>1978</v>
      </c>
      <c r="O2616" s="3">
        <v>627</v>
      </c>
      <c r="P2616">
        <v>1</v>
      </c>
      <c r="Q2616" s="3">
        <v>627</v>
      </c>
      <c r="R2616" s="1" t="s">
        <v>2008</v>
      </c>
      <c r="S2616" s="3">
        <v>94</v>
      </c>
      <c r="T2616">
        <v>9</v>
      </c>
      <c r="U2616" t="str">
        <f>IF(Ecommerce_Sales[[#This Row],[Delivery_Time_Days]]&gt;7,"Delay",IF(Ecommerce_Sales[[#This Row],[Delivery_Time_Days]] = 0,"No delivery",IF(Ecommerce_Sales[[#This Row],[Delivery_Time_Days]]&lt;=7,"On-time")))</f>
        <v>Delay</v>
      </c>
      <c r="V2616" s="7">
        <f>Ecommerce_Sales[[#This Row],[Profit]]/Ecommerce_Sales[[#This Row],[Total_Price]]</f>
        <v>0.34928229665071769</v>
      </c>
      <c r="W2616" s="3">
        <v>219</v>
      </c>
      <c r="X2616" s="3"/>
    </row>
    <row r="2617" spans="1:24" x14ac:dyDescent="0.25">
      <c r="A2617" s="1" t="s">
        <v>7811</v>
      </c>
      <c r="B2617" s="1" t="s">
        <v>590</v>
      </c>
      <c r="C2617" s="1" t="s">
        <v>591</v>
      </c>
      <c r="D2617" s="1" t="s">
        <v>4028</v>
      </c>
      <c r="E2617" s="1" t="s">
        <v>1966</v>
      </c>
      <c r="F2617" s="2">
        <v>45168</v>
      </c>
      <c r="G2617" s="2">
        <v>45439</v>
      </c>
      <c r="H2617" s="2" t="str">
        <f>TEXT(Ecommerce_Sales[[#This Row],[Order_Date]],"mmmm")</f>
        <v>May</v>
      </c>
      <c r="I2617" s="2" t="str">
        <f>TEXT(Ecommerce_Sales[[#This Row],[Order_Date]],"yyyy")</f>
        <v>2024</v>
      </c>
      <c r="J2617" s="2" t="str">
        <f>TEXT(Ecommerce_Sales[[#This Row],[Order_Date]],"mmmm")</f>
        <v>May</v>
      </c>
      <c r="K2617" s="1" t="s">
        <v>1947</v>
      </c>
      <c r="L2617" s="1" t="s">
        <v>7812</v>
      </c>
      <c r="M2617" s="1" t="s">
        <v>2079</v>
      </c>
      <c r="N2617" s="1" t="s">
        <v>1973</v>
      </c>
      <c r="O2617" s="3">
        <v>374</v>
      </c>
      <c r="P2617">
        <v>2</v>
      </c>
      <c r="Q2617" s="3">
        <v>748</v>
      </c>
      <c r="R2617" s="1" t="s">
        <v>1958</v>
      </c>
      <c r="S2617" s="3">
        <v>89</v>
      </c>
      <c r="T2617">
        <v>3</v>
      </c>
      <c r="U2617" t="str">
        <f>IF(Ecommerce_Sales[[#This Row],[Delivery_Time_Days]]&gt;7,"Delay",IF(Ecommerce_Sales[[#This Row],[Delivery_Time_Days]] = 0,"No delivery",IF(Ecommerce_Sales[[#This Row],[Delivery_Time_Days]]&lt;=7,"On-time")))</f>
        <v>On-time</v>
      </c>
      <c r="V2617" s="7">
        <f>Ecommerce_Sales[[#This Row],[Profit]]/Ecommerce_Sales[[#This Row],[Total_Price]]</f>
        <v>0.29946524064171121</v>
      </c>
      <c r="W2617" s="3">
        <v>224</v>
      </c>
      <c r="X2617" s="3"/>
    </row>
    <row r="2618" spans="1:24" x14ac:dyDescent="0.25">
      <c r="A2618" s="1" t="s">
        <v>7813</v>
      </c>
      <c r="B2618" s="1" t="s">
        <v>1335</v>
      </c>
      <c r="C2618" s="1" t="s">
        <v>1336</v>
      </c>
      <c r="D2618" s="1" t="s">
        <v>4682</v>
      </c>
      <c r="E2618" s="1" t="s">
        <v>1946</v>
      </c>
      <c r="F2618" s="2">
        <v>45133</v>
      </c>
      <c r="G2618" s="2">
        <v>45474</v>
      </c>
      <c r="H2618" s="2" t="str">
        <f>TEXT(Ecommerce_Sales[[#This Row],[Order_Date]],"mmmm")</f>
        <v>July</v>
      </c>
      <c r="I2618" s="2" t="str">
        <f>TEXT(Ecommerce_Sales[[#This Row],[Order_Date]],"yyyy")</f>
        <v>2024</v>
      </c>
      <c r="J2618" s="2" t="str">
        <f>TEXT(Ecommerce_Sales[[#This Row],[Order_Date]],"mmmm")</f>
        <v>July</v>
      </c>
      <c r="K2618" s="1" t="s">
        <v>1992</v>
      </c>
      <c r="L2618" s="1" t="s">
        <v>3806</v>
      </c>
      <c r="M2618" s="1" t="s">
        <v>2058</v>
      </c>
      <c r="N2618" s="1" t="s">
        <v>1950</v>
      </c>
      <c r="O2618" s="3">
        <v>231</v>
      </c>
      <c r="P2618">
        <v>6</v>
      </c>
      <c r="Q2618" s="3">
        <v>1386</v>
      </c>
      <c r="R2618" s="1" t="s">
        <v>1951</v>
      </c>
      <c r="S2618" s="3">
        <v>100</v>
      </c>
      <c r="U2618" t="str">
        <f>IF(Ecommerce_Sales[[#This Row],[Delivery_Time_Days]]&gt;7,"Delay",IF(Ecommerce_Sales[[#This Row],[Delivery_Time_Days]] = 0,"No delivery",IF(Ecommerce_Sales[[#This Row],[Delivery_Time_Days]]&lt;=7,"On-time")))</f>
        <v>No delivery</v>
      </c>
      <c r="V2618" s="7">
        <f>Ecommerce_Sales[[#This Row],[Profit]]/Ecommerce_Sales[[#This Row],[Total_Price]]</f>
        <v>0.39971139971139968</v>
      </c>
      <c r="W2618" s="3">
        <v>554</v>
      </c>
      <c r="X2618" s="3"/>
    </row>
    <row r="2619" spans="1:24" x14ac:dyDescent="0.25">
      <c r="A2619" s="1" t="s">
        <v>7814</v>
      </c>
      <c r="B2619" s="1" t="s">
        <v>1185</v>
      </c>
      <c r="C2619" s="1" t="s">
        <v>1186</v>
      </c>
      <c r="D2619" s="1" t="s">
        <v>5635</v>
      </c>
      <c r="E2619" s="1" t="s">
        <v>1946</v>
      </c>
      <c r="F2619" s="2">
        <v>45269</v>
      </c>
      <c r="G2619" s="2">
        <v>45014</v>
      </c>
      <c r="H2619" s="2" t="str">
        <f>TEXT(Ecommerce_Sales[[#This Row],[Order_Date]],"mmmm")</f>
        <v>March</v>
      </c>
      <c r="I2619" s="2" t="str">
        <f>TEXT(Ecommerce_Sales[[#This Row],[Order_Date]],"yyyy")</f>
        <v>2023</v>
      </c>
      <c r="J2619" s="2" t="str">
        <f>TEXT(Ecommerce_Sales[[#This Row],[Order_Date]],"mmmm")</f>
        <v>March</v>
      </c>
      <c r="K2619" s="1" t="s">
        <v>1947</v>
      </c>
      <c r="L2619" s="1" t="s">
        <v>7815</v>
      </c>
      <c r="M2619" s="1" t="s">
        <v>2079</v>
      </c>
      <c r="N2619" s="1" t="s">
        <v>1973</v>
      </c>
      <c r="O2619" s="3">
        <v>15</v>
      </c>
      <c r="P2619">
        <v>3</v>
      </c>
      <c r="Q2619" s="3">
        <v>46</v>
      </c>
      <c r="R2619" s="1" t="s">
        <v>1958</v>
      </c>
      <c r="S2619" s="3">
        <v>6</v>
      </c>
      <c r="T2619">
        <v>7</v>
      </c>
      <c r="U2619" t="str">
        <f>IF(Ecommerce_Sales[[#This Row],[Delivery_Time_Days]]&gt;7,"Delay",IF(Ecommerce_Sales[[#This Row],[Delivery_Time_Days]] = 0,"No delivery",IF(Ecommerce_Sales[[#This Row],[Delivery_Time_Days]]&lt;=7,"On-time")))</f>
        <v>On-time</v>
      </c>
      <c r="V2619" s="7">
        <f>Ecommerce_Sales[[#This Row],[Profit]]/Ecommerce_Sales[[#This Row],[Total_Price]]</f>
        <v>0.30434782608695654</v>
      </c>
      <c r="W2619" s="3">
        <v>14</v>
      </c>
      <c r="X2619" s="3"/>
    </row>
    <row r="2620" spans="1:24" x14ac:dyDescent="0.25">
      <c r="A2620" s="1" t="s">
        <v>7816</v>
      </c>
      <c r="B2620" s="1" t="s">
        <v>817</v>
      </c>
      <c r="C2620" s="1" t="s">
        <v>818</v>
      </c>
      <c r="D2620" s="1" t="s">
        <v>2448</v>
      </c>
      <c r="E2620" s="1" t="s">
        <v>1996</v>
      </c>
      <c r="F2620" s="2">
        <v>45228</v>
      </c>
      <c r="G2620" s="2">
        <v>45333</v>
      </c>
      <c r="H2620" s="2" t="str">
        <f>TEXT(Ecommerce_Sales[[#This Row],[Order_Date]],"mmmm")</f>
        <v>February</v>
      </c>
      <c r="I2620" s="2" t="str">
        <f>TEXT(Ecommerce_Sales[[#This Row],[Order_Date]],"yyyy")</f>
        <v>2024</v>
      </c>
      <c r="J2620" s="2" t="str">
        <f>TEXT(Ecommerce_Sales[[#This Row],[Order_Date]],"mmmm")</f>
        <v>February</v>
      </c>
      <c r="K2620" s="1" t="s">
        <v>1947</v>
      </c>
      <c r="L2620" s="1" t="s">
        <v>6181</v>
      </c>
      <c r="M2620" s="1" t="s">
        <v>1998</v>
      </c>
      <c r="N2620" s="1" t="s">
        <v>1973</v>
      </c>
      <c r="O2620" s="3">
        <v>474</v>
      </c>
      <c r="P2620">
        <v>2</v>
      </c>
      <c r="Q2620" s="3">
        <v>948</v>
      </c>
      <c r="R2620" s="1" t="s">
        <v>1951</v>
      </c>
      <c r="S2620" s="3">
        <v>81</v>
      </c>
      <c r="T2620">
        <v>2</v>
      </c>
      <c r="U2620" t="str">
        <f>IF(Ecommerce_Sales[[#This Row],[Delivery_Time_Days]]&gt;7,"Delay",IF(Ecommerce_Sales[[#This Row],[Delivery_Time_Days]] = 0,"No delivery",IF(Ecommerce_Sales[[#This Row],[Delivery_Time_Days]]&lt;=7,"On-time")))</f>
        <v>On-time</v>
      </c>
      <c r="V2620" s="7">
        <f>Ecommerce_Sales[[#This Row],[Profit]]/Ecommerce_Sales[[#This Row],[Total_Price]]</f>
        <v>0.29957805907172996</v>
      </c>
      <c r="W2620" s="3">
        <v>284</v>
      </c>
      <c r="X2620" s="3"/>
    </row>
    <row r="2621" spans="1:24" x14ac:dyDescent="0.25">
      <c r="A2621" s="1" t="s">
        <v>7817</v>
      </c>
      <c r="B2621" s="1" t="s">
        <v>14</v>
      </c>
      <c r="C2621" s="1" t="s">
        <v>15</v>
      </c>
      <c r="D2621" s="1" t="s">
        <v>3053</v>
      </c>
      <c r="E2621" s="1" t="s">
        <v>1946</v>
      </c>
      <c r="F2621" s="2">
        <v>45003</v>
      </c>
      <c r="G2621" s="2">
        <v>45153</v>
      </c>
      <c r="H2621" s="2" t="str">
        <f>TEXT(Ecommerce_Sales[[#This Row],[Order_Date]],"mmmm")</f>
        <v>August</v>
      </c>
      <c r="I2621" s="2" t="str">
        <f>TEXT(Ecommerce_Sales[[#This Row],[Order_Date]],"yyyy")</f>
        <v>2023</v>
      </c>
      <c r="J2621" s="2" t="str">
        <f>TEXT(Ecommerce_Sales[[#This Row],[Order_Date]],"mmmm")</f>
        <v>August</v>
      </c>
      <c r="K2621" s="1" t="s">
        <v>1947</v>
      </c>
      <c r="L2621" s="1" t="s">
        <v>7818</v>
      </c>
      <c r="M2621" s="1" t="s">
        <v>1972</v>
      </c>
      <c r="N2621" s="1" t="s">
        <v>1973</v>
      </c>
      <c r="O2621" s="3">
        <v>39</v>
      </c>
      <c r="P2621">
        <v>2</v>
      </c>
      <c r="Q2621" s="3">
        <v>79</v>
      </c>
      <c r="R2621" s="1" t="s">
        <v>1951</v>
      </c>
      <c r="S2621" s="3">
        <v>9</v>
      </c>
      <c r="T2621">
        <v>2</v>
      </c>
      <c r="U2621" t="str">
        <f>IF(Ecommerce_Sales[[#This Row],[Delivery_Time_Days]]&gt;7,"Delay",IF(Ecommerce_Sales[[#This Row],[Delivery_Time_Days]] = 0,"No delivery",IF(Ecommerce_Sales[[#This Row],[Delivery_Time_Days]]&lt;=7,"On-time")))</f>
        <v>On-time</v>
      </c>
      <c r="V2621" s="7">
        <f>Ecommerce_Sales[[#This Row],[Profit]]/Ecommerce_Sales[[#This Row],[Total_Price]]</f>
        <v>0.30379746835443039</v>
      </c>
      <c r="W2621" s="3">
        <v>24</v>
      </c>
      <c r="X2621" s="3"/>
    </row>
    <row r="2622" spans="1:24" x14ac:dyDescent="0.25">
      <c r="A2622" s="1" t="s">
        <v>7819</v>
      </c>
      <c r="B2622" s="1" t="s">
        <v>120</v>
      </c>
      <c r="C2622" s="1" t="s">
        <v>121</v>
      </c>
      <c r="D2622" s="1" t="s">
        <v>3847</v>
      </c>
      <c r="E2622" s="1" t="s">
        <v>1966</v>
      </c>
      <c r="F2622" s="2">
        <v>45276</v>
      </c>
      <c r="G2622" s="2">
        <v>45167</v>
      </c>
      <c r="H2622" s="2" t="str">
        <f>TEXT(Ecommerce_Sales[[#This Row],[Order_Date]],"mmmm")</f>
        <v>August</v>
      </c>
      <c r="I2622" s="2" t="str">
        <f>TEXT(Ecommerce_Sales[[#This Row],[Order_Date]],"yyyy")</f>
        <v>2023</v>
      </c>
      <c r="J2622" s="2" t="str">
        <f>TEXT(Ecommerce_Sales[[#This Row],[Order_Date]],"mmmm")</f>
        <v>August</v>
      </c>
      <c r="K2622" s="1" t="s">
        <v>1986</v>
      </c>
      <c r="L2622" s="1" t="s">
        <v>7820</v>
      </c>
      <c r="M2622" s="1" t="s">
        <v>1968</v>
      </c>
      <c r="N2622" s="1" t="s">
        <v>1957</v>
      </c>
      <c r="O2622" s="3">
        <v>79</v>
      </c>
      <c r="P2622">
        <v>1</v>
      </c>
      <c r="Q2622" s="3">
        <v>79</v>
      </c>
      <c r="R2622" s="1" t="s">
        <v>2016</v>
      </c>
      <c r="S2622" s="3">
        <v>6</v>
      </c>
      <c r="U2622" t="str">
        <f>IF(Ecommerce_Sales[[#This Row],[Delivery_Time_Days]]&gt;7,"Delay",IF(Ecommerce_Sales[[#This Row],[Delivery_Time_Days]] = 0,"No delivery",IF(Ecommerce_Sales[[#This Row],[Delivery_Time_Days]]&lt;=7,"On-time")))</f>
        <v>No delivery</v>
      </c>
      <c r="V2622" s="7">
        <f>Ecommerce_Sales[[#This Row],[Profit]]/Ecommerce_Sales[[#This Row],[Total_Price]]</f>
        <v>0.15189873417721519</v>
      </c>
      <c r="W2622" s="3">
        <v>12</v>
      </c>
      <c r="X2622" s="3"/>
    </row>
    <row r="2623" spans="1:24" x14ac:dyDescent="0.25">
      <c r="A2623" s="1" t="s">
        <v>7821</v>
      </c>
      <c r="B2623" s="1" t="s">
        <v>258</v>
      </c>
      <c r="C2623" s="1" t="s">
        <v>259</v>
      </c>
      <c r="D2623" s="1" t="s">
        <v>7234</v>
      </c>
      <c r="E2623" s="1" t="s">
        <v>2005</v>
      </c>
      <c r="F2623" s="2">
        <v>45199</v>
      </c>
      <c r="G2623" s="2">
        <v>44933</v>
      </c>
      <c r="H2623" s="2" t="str">
        <f>TEXT(Ecommerce_Sales[[#This Row],[Order_Date]],"mmmm")</f>
        <v>January</v>
      </c>
      <c r="I2623" s="2" t="str">
        <f>TEXT(Ecommerce_Sales[[#This Row],[Order_Date]],"yyyy")</f>
        <v>2023</v>
      </c>
      <c r="J2623" s="2" t="str">
        <f>TEXT(Ecommerce_Sales[[#This Row],[Order_Date]],"mmmm")</f>
        <v>January</v>
      </c>
      <c r="K2623" s="1" t="s">
        <v>1947</v>
      </c>
      <c r="L2623" s="1" t="s">
        <v>3633</v>
      </c>
      <c r="M2623" s="1" t="s">
        <v>2104</v>
      </c>
      <c r="N2623" s="1" t="s">
        <v>1978</v>
      </c>
      <c r="O2623" s="3">
        <v>682</v>
      </c>
      <c r="P2623">
        <v>2</v>
      </c>
      <c r="Q2623" s="3">
        <v>1364</v>
      </c>
      <c r="R2623" s="1" t="s">
        <v>1958</v>
      </c>
      <c r="S2623" s="3">
        <v>70</v>
      </c>
      <c r="T2623">
        <v>3</v>
      </c>
      <c r="U2623" t="str">
        <f>IF(Ecommerce_Sales[[#This Row],[Delivery_Time_Days]]&gt;7,"Delay",IF(Ecommerce_Sales[[#This Row],[Delivery_Time_Days]] = 0,"No delivery",IF(Ecommerce_Sales[[#This Row],[Delivery_Time_Days]]&lt;=7,"On-time")))</f>
        <v>On-time</v>
      </c>
      <c r="V2623" s="7">
        <f>Ecommerce_Sales[[#This Row],[Profit]]/Ecommerce_Sales[[#This Row],[Total_Price]]</f>
        <v>0.35043988269794724</v>
      </c>
      <c r="W2623" s="3">
        <v>478</v>
      </c>
      <c r="X2623" s="3"/>
    </row>
    <row r="2624" spans="1:24" x14ac:dyDescent="0.25">
      <c r="A2624" s="1" t="s">
        <v>7822</v>
      </c>
      <c r="B2624" s="1" t="s">
        <v>120</v>
      </c>
      <c r="C2624" s="1" t="s">
        <v>121</v>
      </c>
      <c r="D2624" s="1" t="s">
        <v>3847</v>
      </c>
      <c r="E2624" s="1" t="s">
        <v>1966</v>
      </c>
      <c r="F2624" s="2">
        <v>45276</v>
      </c>
      <c r="G2624" s="2">
        <v>45306</v>
      </c>
      <c r="H2624" s="2" t="str">
        <f>TEXT(Ecommerce_Sales[[#This Row],[Order_Date]],"mmmm")</f>
        <v>January</v>
      </c>
      <c r="I2624" s="2" t="str">
        <f>TEXT(Ecommerce_Sales[[#This Row],[Order_Date]],"yyyy")</f>
        <v>2024</v>
      </c>
      <c r="J2624" s="2" t="str">
        <f>TEXT(Ecommerce_Sales[[#This Row],[Order_Date]],"mmmm")</f>
        <v>January</v>
      </c>
      <c r="K2624" s="1" t="s">
        <v>1947</v>
      </c>
      <c r="L2624" s="1" t="s">
        <v>7823</v>
      </c>
      <c r="M2624" s="1" t="s">
        <v>2007</v>
      </c>
      <c r="N2624" s="1" t="s">
        <v>1973</v>
      </c>
      <c r="O2624" s="3">
        <v>747</v>
      </c>
      <c r="P2624">
        <v>1</v>
      </c>
      <c r="Q2624" s="3">
        <v>747</v>
      </c>
      <c r="R2624" s="1" t="s">
        <v>1951</v>
      </c>
      <c r="S2624" s="3">
        <v>105</v>
      </c>
      <c r="T2624">
        <v>7</v>
      </c>
      <c r="U2624" t="str">
        <f>IF(Ecommerce_Sales[[#This Row],[Delivery_Time_Days]]&gt;7,"Delay",IF(Ecommerce_Sales[[#This Row],[Delivery_Time_Days]] = 0,"No delivery",IF(Ecommerce_Sales[[#This Row],[Delivery_Time_Days]]&lt;=7,"On-time")))</f>
        <v>On-time</v>
      </c>
      <c r="V2624" s="7">
        <f>Ecommerce_Sales[[#This Row],[Profit]]/Ecommerce_Sales[[#This Row],[Total_Price]]</f>
        <v>0.29986613119143241</v>
      </c>
      <c r="W2624" s="3">
        <v>224</v>
      </c>
      <c r="X2624" s="3"/>
    </row>
    <row r="2625" spans="1:24" x14ac:dyDescent="0.25">
      <c r="A2625" s="1" t="s">
        <v>7824</v>
      </c>
      <c r="B2625" s="1" t="s">
        <v>789</v>
      </c>
      <c r="C2625" s="1" t="s">
        <v>790</v>
      </c>
      <c r="D2625" s="1" t="s">
        <v>4867</v>
      </c>
      <c r="E2625" s="1" t="s">
        <v>1954</v>
      </c>
      <c r="F2625" s="2">
        <v>45625</v>
      </c>
      <c r="G2625" s="2">
        <v>44933</v>
      </c>
      <c r="H2625" s="2" t="str">
        <f>TEXT(Ecommerce_Sales[[#This Row],[Order_Date]],"mmmm")</f>
        <v>January</v>
      </c>
      <c r="I2625" s="2" t="str">
        <f>TEXT(Ecommerce_Sales[[#This Row],[Order_Date]],"yyyy")</f>
        <v>2023</v>
      </c>
      <c r="J2625" s="2" t="str">
        <f>TEXT(Ecommerce_Sales[[#This Row],[Order_Date]],"mmmm")</f>
        <v>January</v>
      </c>
      <c r="K2625" s="1" t="s">
        <v>1947</v>
      </c>
      <c r="L2625" s="1" t="s">
        <v>4892</v>
      </c>
      <c r="M2625" s="1" t="s">
        <v>1998</v>
      </c>
      <c r="N2625" s="1" t="s">
        <v>1973</v>
      </c>
      <c r="O2625" s="3">
        <v>201</v>
      </c>
      <c r="P2625">
        <v>3</v>
      </c>
      <c r="Q2625" s="3">
        <v>604</v>
      </c>
      <c r="R2625" s="1" t="s">
        <v>1958</v>
      </c>
      <c r="S2625" s="3">
        <v>76</v>
      </c>
      <c r="T2625">
        <v>8</v>
      </c>
      <c r="U2625" t="str">
        <f>IF(Ecommerce_Sales[[#This Row],[Delivery_Time_Days]]&gt;7,"Delay",IF(Ecommerce_Sales[[#This Row],[Delivery_Time_Days]] = 0,"No delivery",IF(Ecommerce_Sales[[#This Row],[Delivery_Time_Days]]&lt;=7,"On-time")))</f>
        <v>Delay</v>
      </c>
      <c r="V2625" s="7">
        <f>Ecommerce_Sales[[#This Row],[Profit]]/Ecommerce_Sales[[#This Row],[Total_Price]]</f>
        <v>0.29966887417218541</v>
      </c>
      <c r="W2625" s="3">
        <v>181</v>
      </c>
      <c r="X2625" s="3"/>
    </row>
    <row r="2626" spans="1:24" x14ac:dyDescent="0.25">
      <c r="A2626" s="1" t="s">
        <v>7825</v>
      </c>
      <c r="B2626" s="1" t="s">
        <v>1053</v>
      </c>
      <c r="C2626" s="1" t="s">
        <v>1054</v>
      </c>
      <c r="D2626" s="1" t="s">
        <v>4191</v>
      </c>
      <c r="E2626" s="1" t="s">
        <v>1961</v>
      </c>
      <c r="F2626" s="2">
        <v>45651</v>
      </c>
      <c r="G2626" s="2">
        <v>44954</v>
      </c>
      <c r="H2626" s="2" t="str">
        <f>TEXT(Ecommerce_Sales[[#This Row],[Order_Date]],"mmmm")</f>
        <v>January</v>
      </c>
      <c r="I2626" s="2" t="str">
        <f>TEXT(Ecommerce_Sales[[#This Row],[Order_Date]],"yyyy")</f>
        <v>2023</v>
      </c>
      <c r="J2626" s="2" t="str">
        <f>TEXT(Ecommerce_Sales[[#This Row],[Order_Date]],"mmmm")</f>
        <v>January</v>
      </c>
      <c r="K2626" s="1" t="s">
        <v>1947</v>
      </c>
      <c r="L2626" s="1" t="s">
        <v>4463</v>
      </c>
      <c r="M2626" s="1" t="s">
        <v>2007</v>
      </c>
      <c r="N2626" s="1" t="s">
        <v>1973</v>
      </c>
      <c r="O2626" s="3">
        <v>819</v>
      </c>
      <c r="P2626">
        <v>3</v>
      </c>
      <c r="Q2626" s="3">
        <v>2457</v>
      </c>
      <c r="R2626" s="1" t="s">
        <v>1951</v>
      </c>
      <c r="S2626" s="3">
        <v>175</v>
      </c>
      <c r="T2626">
        <v>10</v>
      </c>
      <c r="U2626" t="str">
        <f>IF(Ecommerce_Sales[[#This Row],[Delivery_Time_Days]]&gt;7,"Delay",IF(Ecommerce_Sales[[#This Row],[Delivery_Time_Days]] = 0,"No delivery",IF(Ecommerce_Sales[[#This Row],[Delivery_Time_Days]]&lt;=7,"On-time")))</f>
        <v>Delay</v>
      </c>
      <c r="V2626" s="7">
        <f>Ecommerce_Sales[[#This Row],[Profit]]/Ecommerce_Sales[[#This Row],[Total_Price]]</f>
        <v>0.29995929995929999</v>
      </c>
      <c r="W2626" s="3">
        <v>737</v>
      </c>
      <c r="X2626" s="3"/>
    </row>
    <row r="2627" spans="1:24" x14ac:dyDescent="0.25">
      <c r="A2627" s="1" t="s">
        <v>7826</v>
      </c>
      <c r="B2627" s="1" t="s">
        <v>284</v>
      </c>
      <c r="C2627" s="1" t="s">
        <v>285</v>
      </c>
      <c r="D2627" s="1" t="s">
        <v>4825</v>
      </c>
      <c r="E2627" s="1" t="s">
        <v>1946</v>
      </c>
      <c r="F2627" s="2">
        <v>45471</v>
      </c>
      <c r="G2627" s="2">
        <v>45164</v>
      </c>
      <c r="H2627" s="2" t="str">
        <f>TEXT(Ecommerce_Sales[[#This Row],[Order_Date]],"mmmm")</f>
        <v>August</v>
      </c>
      <c r="I2627" s="2" t="str">
        <f>TEXT(Ecommerce_Sales[[#This Row],[Order_Date]],"yyyy")</f>
        <v>2023</v>
      </c>
      <c r="J2627" s="2" t="str">
        <f>TEXT(Ecommerce_Sales[[#This Row],[Order_Date]],"mmmm")</f>
        <v>August</v>
      </c>
      <c r="K2627" s="1" t="s">
        <v>1947</v>
      </c>
      <c r="L2627" s="1" t="s">
        <v>2309</v>
      </c>
      <c r="M2627" s="1" t="s">
        <v>2007</v>
      </c>
      <c r="N2627" s="1" t="s">
        <v>1973</v>
      </c>
      <c r="O2627" s="3">
        <v>241</v>
      </c>
      <c r="P2627">
        <v>2</v>
      </c>
      <c r="Q2627" s="3">
        <v>483</v>
      </c>
      <c r="R2627" s="1" t="s">
        <v>1951</v>
      </c>
      <c r="S2627" s="3">
        <v>31</v>
      </c>
      <c r="T2627">
        <v>4</v>
      </c>
      <c r="U2627" t="str">
        <f>IF(Ecommerce_Sales[[#This Row],[Delivery_Time_Days]]&gt;7,"Delay",IF(Ecommerce_Sales[[#This Row],[Delivery_Time_Days]] = 0,"No delivery",IF(Ecommerce_Sales[[#This Row],[Delivery_Time_Days]]&lt;=7,"On-time")))</f>
        <v>On-time</v>
      </c>
      <c r="V2627" s="7">
        <f>Ecommerce_Sales[[#This Row],[Profit]]/Ecommerce_Sales[[#This Row],[Total_Price]]</f>
        <v>0.30020703933747411</v>
      </c>
      <c r="W2627" s="3">
        <v>145</v>
      </c>
      <c r="X2627" s="3"/>
    </row>
    <row r="2628" spans="1:24" x14ac:dyDescent="0.25">
      <c r="A2628" s="1" t="s">
        <v>7827</v>
      </c>
      <c r="B2628" s="1" t="s">
        <v>1407</v>
      </c>
      <c r="C2628" s="1" t="s">
        <v>1408</v>
      </c>
      <c r="D2628" s="1" t="s">
        <v>7828</v>
      </c>
      <c r="E2628" s="1" t="s">
        <v>1954</v>
      </c>
      <c r="F2628" s="2">
        <v>45185</v>
      </c>
      <c r="G2628" s="2">
        <v>45427</v>
      </c>
      <c r="H2628" s="2" t="str">
        <f>TEXT(Ecommerce_Sales[[#This Row],[Order_Date]],"mmmm")</f>
        <v>May</v>
      </c>
      <c r="I2628" s="2" t="str">
        <f>TEXT(Ecommerce_Sales[[#This Row],[Order_Date]],"yyyy")</f>
        <v>2024</v>
      </c>
      <c r="J2628" s="2" t="str">
        <f>TEXT(Ecommerce_Sales[[#This Row],[Order_Date]],"mmmm")</f>
        <v>May</v>
      </c>
      <c r="K2628" s="1" t="s">
        <v>1947</v>
      </c>
      <c r="L2628" s="1" t="s">
        <v>7829</v>
      </c>
      <c r="M2628" s="1" t="s">
        <v>2047</v>
      </c>
      <c r="N2628" s="1" t="s">
        <v>1989</v>
      </c>
      <c r="O2628" s="3">
        <v>510</v>
      </c>
      <c r="P2628">
        <v>5</v>
      </c>
      <c r="Q2628" s="3">
        <v>2550</v>
      </c>
      <c r="R2628" s="1" t="s">
        <v>2008</v>
      </c>
      <c r="S2628" s="3">
        <v>303</v>
      </c>
      <c r="T2628">
        <v>7</v>
      </c>
      <c r="U2628" t="str">
        <f>IF(Ecommerce_Sales[[#This Row],[Delivery_Time_Days]]&gt;7,"Delay",IF(Ecommerce_Sales[[#This Row],[Delivery_Time_Days]] = 0,"No delivery",IF(Ecommerce_Sales[[#This Row],[Delivery_Time_Days]]&lt;=7,"On-time")))</f>
        <v>On-time</v>
      </c>
      <c r="V2628" s="7">
        <f>Ecommerce_Sales[[#This Row],[Profit]]/Ecommerce_Sales[[#This Row],[Total_Price]]</f>
        <v>0.25019607843137254</v>
      </c>
      <c r="W2628" s="3">
        <v>638</v>
      </c>
      <c r="X2628" s="3"/>
    </row>
    <row r="2629" spans="1:24" x14ac:dyDescent="0.25">
      <c r="A2629" s="1" t="s">
        <v>7830</v>
      </c>
      <c r="B2629" s="1" t="s">
        <v>56</v>
      </c>
      <c r="C2629" s="1" t="s">
        <v>57</v>
      </c>
      <c r="D2629" s="1" t="s">
        <v>2222</v>
      </c>
      <c r="E2629" s="1" t="s">
        <v>1966</v>
      </c>
      <c r="F2629" s="2">
        <v>45419</v>
      </c>
      <c r="G2629" s="2">
        <v>45062</v>
      </c>
      <c r="H2629" s="2" t="str">
        <f>TEXT(Ecommerce_Sales[[#This Row],[Order_Date]],"mmmm")</f>
        <v>May</v>
      </c>
      <c r="I2629" s="2" t="str">
        <f>TEXT(Ecommerce_Sales[[#This Row],[Order_Date]],"yyyy")</f>
        <v>2023</v>
      </c>
      <c r="J2629" s="2" t="str">
        <f>TEXT(Ecommerce_Sales[[#This Row],[Order_Date]],"mmmm")</f>
        <v>May</v>
      </c>
      <c r="K2629" s="1" t="s">
        <v>1986</v>
      </c>
      <c r="L2629" s="1" t="s">
        <v>7831</v>
      </c>
      <c r="M2629" s="1" t="s">
        <v>2058</v>
      </c>
      <c r="N2629" s="1" t="s">
        <v>1950</v>
      </c>
      <c r="O2629" s="3">
        <v>120</v>
      </c>
      <c r="P2629">
        <v>2</v>
      </c>
      <c r="Q2629" s="3">
        <v>239</v>
      </c>
      <c r="R2629" s="1" t="s">
        <v>2012</v>
      </c>
      <c r="S2629" s="3">
        <v>23</v>
      </c>
      <c r="U2629" t="str">
        <f>IF(Ecommerce_Sales[[#This Row],[Delivery_Time_Days]]&gt;7,"Delay",IF(Ecommerce_Sales[[#This Row],[Delivery_Time_Days]] = 0,"No delivery",IF(Ecommerce_Sales[[#This Row],[Delivery_Time_Days]]&lt;=7,"On-time")))</f>
        <v>No delivery</v>
      </c>
      <c r="V2629" s="7">
        <f>Ecommerce_Sales[[#This Row],[Profit]]/Ecommerce_Sales[[#This Row],[Total_Price]]</f>
        <v>0.40167364016736401</v>
      </c>
      <c r="W2629" s="3">
        <v>96</v>
      </c>
      <c r="X2629" s="3"/>
    </row>
    <row r="2630" spans="1:24" x14ac:dyDescent="0.25">
      <c r="A2630" s="1" t="s">
        <v>7832</v>
      </c>
      <c r="B2630" s="1" t="s">
        <v>1157</v>
      </c>
      <c r="C2630" s="1" t="s">
        <v>1158</v>
      </c>
      <c r="D2630" s="1" t="s">
        <v>7833</v>
      </c>
      <c r="E2630" s="1" t="s">
        <v>1961</v>
      </c>
      <c r="F2630" s="2">
        <v>45141</v>
      </c>
      <c r="G2630" s="2">
        <v>45530</v>
      </c>
      <c r="H2630" s="2" t="str">
        <f>TEXT(Ecommerce_Sales[[#This Row],[Order_Date]],"mmmm")</f>
        <v>August</v>
      </c>
      <c r="I2630" s="2" t="str">
        <f>TEXT(Ecommerce_Sales[[#This Row],[Order_Date]],"yyyy")</f>
        <v>2024</v>
      </c>
      <c r="J2630" s="2" t="str">
        <f>TEXT(Ecommerce_Sales[[#This Row],[Order_Date]],"mmmm")</f>
        <v>August</v>
      </c>
      <c r="K2630" s="1" t="s">
        <v>1947</v>
      </c>
      <c r="L2630" s="1" t="s">
        <v>7834</v>
      </c>
      <c r="M2630" s="1" t="s">
        <v>2058</v>
      </c>
      <c r="N2630" s="1" t="s">
        <v>1950</v>
      </c>
      <c r="O2630" s="3">
        <v>188</v>
      </c>
      <c r="P2630">
        <v>3</v>
      </c>
      <c r="Q2630" s="3">
        <v>564</v>
      </c>
      <c r="R2630" s="1" t="s">
        <v>1958</v>
      </c>
      <c r="S2630" s="3">
        <v>49</v>
      </c>
      <c r="T2630">
        <v>7</v>
      </c>
      <c r="U2630" t="str">
        <f>IF(Ecommerce_Sales[[#This Row],[Delivery_Time_Days]]&gt;7,"Delay",IF(Ecommerce_Sales[[#This Row],[Delivery_Time_Days]] = 0,"No delivery",IF(Ecommerce_Sales[[#This Row],[Delivery_Time_Days]]&lt;=7,"On-time")))</f>
        <v>On-time</v>
      </c>
      <c r="V2630" s="7">
        <f>Ecommerce_Sales[[#This Row],[Profit]]/Ecommerce_Sales[[#This Row],[Total_Price]]</f>
        <v>0.40070921985815605</v>
      </c>
      <c r="W2630" s="3">
        <v>226</v>
      </c>
      <c r="X2630" s="3"/>
    </row>
    <row r="2631" spans="1:24" x14ac:dyDescent="0.25">
      <c r="A2631" s="1" t="s">
        <v>7835</v>
      </c>
      <c r="B2631" s="1" t="s">
        <v>873</v>
      </c>
      <c r="C2631" s="1" t="s">
        <v>874</v>
      </c>
      <c r="D2631" s="1" t="s">
        <v>6031</v>
      </c>
      <c r="E2631" s="1" t="s">
        <v>1954</v>
      </c>
      <c r="F2631" s="2">
        <v>44945</v>
      </c>
      <c r="G2631" s="2">
        <v>45533</v>
      </c>
      <c r="H2631" s="2" t="str">
        <f>TEXT(Ecommerce_Sales[[#This Row],[Order_Date]],"mmmm")</f>
        <v>August</v>
      </c>
      <c r="I2631" s="2" t="str">
        <f>TEXT(Ecommerce_Sales[[#This Row],[Order_Date]],"yyyy")</f>
        <v>2024</v>
      </c>
      <c r="J2631" s="2" t="str">
        <f>TEXT(Ecommerce_Sales[[#This Row],[Order_Date]],"mmmm")</f>
        <v>August</v>
      </c>
      <c r="K2631" s="1" t="s">
        <v>1947</v>
      </c>
      <c r="L2631" s="1" t="s">
        <v>7836</v>
      </c>
      <c r="M2631" s="1" t="s">
        <v>2007</v>
      </c>
      <c r="N2631" s="1" t="s">
        <v>1973</v>
      </c>
      <c r="O2631" s="3">
        <v>140</v>
      </c>
      <c r="P2631">
        <v>1</v>
      </c>
      <c r="Q2631" s="3">
        <v>140</v>
      </c>
      <c r="R2631" s="1" t="s">
        <v>1951</v>
      </c>
      <c r="S2631" s="3">
        <v>21</v>
      </c>
      <c r="T2631">
        <v>10</v>
      </c>
      <c r="U2631" t="str">
        <f>IF(Ecommerce_Sales[[#This Row],[Delivery_Time_Days]]&gt;7,"Delay",IF(Ecommerce_Sales[[#This Row],[Delivery_Time_Days]] = 0,"No delivery",IF(Ecommerce_Sales[[#This Row],[Delivery_Time_Days]]&lt;=7,"On-time")))</f>
        <v>Delay</v>
      </c>
      <c r="V2631" s="7">
        <f>Ecommerce_Sales[[#This Row],[Profit]]/Ecommerce_Sales[[#This Row],[Total_Price]]</f>
        <v>0.3</v>
      </c>
      <c r="W2631" s="3">
        <v>42</v>
      </c>
      <c r="X2631" s="3"/>
    </row>
    <row r="2632" spans="1:24" x14ac:dyDescent="0.25">
      <c r="A2632" s="1" t="s">
        <v>7837</v>
      </c>
      <c r="B2632" s="1" t="s">
        <v>1015</v>
      </c>
      <c r="C2632" s="1" t="s">
        <v>1016</v>
      </c>
      <c r="D2632" s="1" t="s">
        <v>5339</v>
      </c>
      <c r="E2632" s="1" t="s">
        <v>2005</v>
      </c>
      <c r="F2632" s="2">
        <v>44988</v>
      </c>
      <c r="G2632" s="2">
        <v>44971</v>
      </c>
      <c r="H2632" s="2" t="str">
        <f>TEXT(Ecommerce_Sales[[#This Row],[Order_Date]],"mmmm")</f>
        <v>February</v>
      </c>
      <c r="I2632" s="2" t="str">
        <f>TEXT(Ecommerce_Sales[[#This Row],[Order_Date]],"yyyy")</f>
        <v>2023</v>
      </c>
      <c r="J2632" s="2" t="str">
        <f>TEXT(Ecommerce_Sales[[#This Row],[Order_Date]],"mmmm")</f>
        <v>February</v>
      </c>
      <c r="K2632" s="1" t="s">
        <v>1947</v>
      </c>
      <c r="L2632" s="1" t="s">
        <v>7838</v>
      </c>
      <c r="M2632" s="1" t="s">
        <v>1956</v>
      </c>
      <c r="N2632" s="1" t="s">
        <v>1957</v>
      </c>
      <c r="O2632" s="3">
        <v>120</v>
      </c>
      <c r="P2632">
        <v>1</v>
      </c>
      <c r="Q2632" s="3">
        <v>120</v>
      </c>
      <c r="R2632" s="1" t="s">
        <v>1951</v>
      </c>
      <c r="S2632" s="3">
        <v>8</v>
      </c>
      <c r="T2632">
        <v>4</v>
      </c>
      <c r="U2632" t="str">
        <f>IF(Ecommerce_Sales[[#This Row],[Delivery_Time_Days]]&gt;7,"Delay",IF(Ecommerce_Sales[[#This Row],[Delivery_Time_Days]] = 0,"No delivery",IF(Ecommerce_Sales[[#This Row],[Delivery_Time_Days]]&lt;=7,"On-time")))</f>
        <v>On-time</v>
      </c>
      <c r="V2632" s="7">
        <f>Ecommerce_Sales[[#This Row],[Profit]]/Ecommerce_Sales[[#This Row],[Total_Price]]</f>
        <v>0.15</v>
      </c>
      <c r="W2632" s="3">
        <v>18</v>
      </c>
      <c r="X2632" s="3"/>
    </row>
    <row r="2633" spans="1:24" x14ac:dyDescent="0.25">
      <c r="A2633" s="1" t="s">
        <v>7839</v>
      </c>
      <c r="B2633" s="1" t="s">
        <v>1277</v>
      </c>
      <c r="C2633" s="1" t="s">
        <v>1278</v>
      </c>
      <c r="D2633" s="1" t="s">
        <v>2198</v>
      </c>
      <c r="E2633" s="1" t="s">
        <v>2005</v>
      </c>
      <c r="F2633" s="2">
        <v>44988</v>
      </c>
      <c r="G2633" s="2">
        <v>45148</v>
      </c>
      <c r="H2633" s="2" t="str">
        <f>TEXT(Ecommerce_Sales[[#This Row],[Order_Date]],"mmmm")</f>
        <v>August</v>
      </c>
      <c r="I2633" s="2" t="str">
        <f>TEXT(Ecommerce_Sales[[#This Row],[Order_Date]],"yyyy")</f>
        <v>2023</v>
      </c>
      <c r="J2633" s="2" t="str">
        <f>TEXT(Ecommerce_Sales[[#This Row],[Order_Date]],"mmmm")</f>
        <v>August</v>
      </c>
      <c r="K2633" s="1" t="s">
        <v>1947</v>
      </c>
      <c r="L2633" s="1" t="s">
        <v>7840</v>
      </c>
      <c r="M2633" s="1" t="s">
        <v>2002</v>
      </c>
      <c r="N2633" s="1" t="s">
        <v>1989</v>
      </c>
      <c r="O2633" s="3">
        <v>144</v>
      </c>
      <c r="P2633">
        <v>3</v>
      </c>
      <c r="Q2633" s="3">
        <v>432</v>
      </c>
      <c r="R2633" s="1" t="s">
        <v>1958</v>
      </c>
      <c r="S2633" s="3">
        <v>42</v>
      </c>
      <c r="T2633">
        <v>8</v>
      </c>
      <c r="U2633" t="str">
        <f>IF(Ecommerce_Sales[[#This Row],[Delivery_Time_Days]]&gt;7,"Delay",IF(Ecommerce_Sales[[#This Row],[Delivery_Time_Days]] = 0,"No delivery",IF(Ecommerce_Sales[[#This Row],[Delivery_Time_Days]]&lt;=7,"On-time")))</f>
        <v>Delay</v>
      </c>
      <c r="V2633" s="7">
        <f>Ecommerce_Sales[[#This Row],[Profit]]/Ecommerce_Sales[[#This Row],[Total_Price]]</f>
        <v>0.25</v>
      </c>
      <c r="W2633" s="3">
        <v>108</v>
      </c>
      <c r="X2633" s="3"/>
    </row>
    <row r="2634" spans="1:24" x14ac:dyDescent="0.25">
      <c r="A2634" s="1" t="s">
        <v>7841</v>
      </c>
      <c r="B2634" s="1" t="s">
        <v>1418</v>
      </c>
      <c r="C2634" s="1" t="s">
        <v>1419</v>
      </c>
      <c r="D2634" s="1" t="s">
        <v>3417</v>
      </c>
      <c r="E2634" s="1" t="s">
        <v>1966</v>
      </c>
      <c r="F2634" s="2">
        <v>45534</v>
      </c>
      <c r="G2634" s="2">
        <v>45521</v>
      </c>
      <c r="H2634" s="2" t="str">
        <f>TEXT(Ecommerce_Sales[[#This Row],[Order_Date]],"mmmm")</f>
        <v>August</v>
      </c>
      <c r="I2634" s="2" t="str">
        <f>TEXT(Ecommerce_Sales[[#This Row],[Order_Date]],"yyyy")</f>
        <v>2024</v>
      </c>
      <c r="J2634" s="2" t="str">
        <f>TEXT(Ecommerce_Sales[[#This Row],[Order_Date]],"mmmm")</f>
        <v>August</v>
      </c>
      <c r="K2634" s="1" t="s">
        <v>1947</v>
      </c>
      <c r="L2634" s="1" t="s">
        <v>7842</v>
      </c>
      <c r="M2634" s="1" t="s">
        <v>2065</v>
      </c>
      <c r="N2634" s="1" t="s">
        <v>1978</v>
      </c>
      <c r="O2634" s="3">
        <v>1079</v>
      </c>
      <c r="P2634">
        <v>1</v>
      </c>
      <c r="Q2634" s="3">
        <v>1079</v>
      </c>
      <c r="R2634" s="1" t="s">
        <v>1958</v>
      </c>
      <c r="S2634" s="3">
        <v>133</v>
      </c>
      <c r="T2634">
        <v>8</v>
      </c>
      <c r="U2634" t="str">
        <f>IF(Ecommerce_Sales[[#This Row],[Delivery_Time_Days]]&gt;7,"Delay",IF(Ecommerce_Sales[[#This Row],[Delivery_Time_Days]] = 0,"No delivery",IF(Ecommerce_Sales[[#This Row],[Delivery_Time_Days]]&lt;=7,"On-time")))</f>
        <v>Delay</v>
      </c>
      <c r="V2634" s="7">
        <f>Ecommerce_Sales[[#This Row],[Profit]]/Ecommerce_Sales[[#This Row],[Total_Price]]</f>
        <v>0.35032437442075998</v>
      </c>
      <c r="W2634" s="3">
        <v>378</v>
      </c>
      <c r="X2634" s="3"/>
    </row>
    <row r="2635" spans="1:24" x14ac:dyDescent="0.25">
      <c r="A2635" s="1" t="s">
        <v>7843</v>
      </c>
      <c r="B2635" s="1" t="s">
        <v>1784</v>
      </c>
      <c r="C2635" s="1" t="s">
        <v>1785</v>
      </c>
      <c r="D2635" s="1" t="s">
        <v>5835</v>
      </c>
      <c r="E2635" s="1" t="s">
        <v>1946</v>
      </c>
      <c r="F2635" s="2">
        <v>45550</v>
      </c>
      <c r="G2635" s="2">
        <v>44927</v>
      </c>
      <c r="H2635" s="2" t="str">
        <f>TEXT(Ecommerce_Sales[[#This Row],[Order_Date]],"mmmm")</f>
        <v>January</v>
      </c>
      <c r="I2635" s="2" t="str">
        <f>TEXT(Ecommerce_Sales[[#This Row],[Order_Date]],"yyyy")</f>
        <v>2023</v>
      </c>
      <c r="J2635" s="2" t="str">
        <f>TEXT(Ecommerce_Sales[[#This Row],[Order_Date]],"mmmm")</f>
        <v>January</v>
      </c>
      <c r="K2635" s="1" t="s">
        <v>1947</v>
      </c>
      <c r="L2635" s="1" t="s">
        <v>7844</v>
      </c>
      <c r="M2635" s="1" t="s">
        <v>1968</v>
      </c>
      <c r="N2635" s="1" t="s">
        <v>1957</v>
      </c>
      <c r="O2635" s="3">
        <v>134</v>
      </c>
      <c r="P2635">
        <v>4</v>
      </c>
      <c r="Q2635" s="3">
        <v>538</v>
      </c>
      <c r="R2635" s="1" t="s">
        <v>1958</v>
      </c>
      <c r="S2635" s="3">
        <v>44</v>
      </c>
      <c r="T2635">
        <v>8</v>
      </c>
      <c r="U2635" t="str">
        <f>IF(Ecommerce_Sales[[#This Row],[Delivery_Time_Days]]&gt;7,"Delay",IF(Ecommerce_Sales[[#This Row],[Delivery_Time_Days]] = 0,"No delivery",IF(Ecommerce_Sales[[#This Row],[Delivery_Time_Days]]&lt;=7,"On-time")))</f>
        <v>Delay</v>
      </c>
      <c r="V2635" s="7">
        <f>Ecommerce_Sales[[#This Row],[Profit]]/Ecommerce_Sales[[#This Row],[Total_Price]]</f>
        <v>0.15055762081784388</v>
      </c>
      <c r="W2635" s="3">
        <v>81</v>
      </c>
      <c r="X2635" s="3"/>
    </row>
    <row r="2636" spans="1:24" x14ac:dyDescent="0.25">
      <c r="A2636" s="1" t="s">
        <v>7845</v>
      </c>
      <c r="B2636" s="1" t="s">
        <v>1631</v>
      </c>
      <c r="C2636" s="1" t="s">
        <v>1632</v>
      </c>
      <c r="D2636" s="1" t="s">
        <v>3206</v>
      </c>
      <c r="E2636" s="1" t="s">
        <v>2005</v>
      </c>
      <c r="F2636" s="2">
        <v>45462</v>
      </c>
      <c r="G2636" s="2">
        <v>45371</v>
      </c>
      <c r="H2636" s="2" t="str">
        <f>TEXT(Ecommerce_Sales[[#This Row],[Order_Date]],"mmmm")</f>
        <v>March</v>
      </c>
      <c r="I2636" s="2" t="str">
        <f>TEXT(Ecommerce_Sales[[#This Row],[Order_Date]],"yyyy")</f>
        <v>2024</v>
      </c>
      <c r="J2636" s="2" t="str">
        <f>TEXT(Ecommerce_Sales[[#This Row],[Order_Date]],"mmmm")</f>
        <v>March</v>
      </c>
      <c r="K2636" s="1" t="s">
        <v>1947</v>
      </c>
      <c r="L2636" s="1" t="s">
        <v>7846</v>
      </c>
      <c r="M2636" s="1" t="s">
        <v>1998</v>
      </c>
      <c r="N2636" s="1" t="s">
        <v>1973</v>
      </c>
      <c r="O2636" s="3">
        <v>352</v>
      </c>
      <c r="P2636">
        <v>4</v>
      </c>
      <c r="Q2636" s="3">
        <v>1407</v>
      </c>
      <c r="R2636" s="1" t="s">
        <v>1958</v>
      </c>
      <c r="S2636" s="3">
        <v>81</v>
      </c>
      <c r="T2636">
        <v>6</v>
      </c>
      <c r="U2636" t="str">
        <f>IF(Ecommerce_Sales[[#This Row],[Delivery_Time_Days]]&gt;7,"Delay",IF(Ecommerce_Sales[[#This Row],[Delivery_Time_Days]] = 0,"No delivery",IF(Ecommerce_Sales[[#This Row],[Delivery_Time_Days]]&lt;=7,"On-time")))</f>
        <v>On-time</v>
      </c>
      <c r="V2636" s="7">
        <f>Ecommerce_Sales[[#This Row],[Profit]]/Ecommerce_Sales[[#This Row],[Total_Price]]</f>
        <v>0.29992892679459843</v>
      </c>
      <c r="W2636" s="3">
        <v>422</v>
      </c>
      <c r="X2636" s="3"/>
    </row>
    <row r="2637" spans="1:24" x14ac:dyDescent="0.25">
      <c r="A2637" s="1" t="s">
        <v>7847</v>
      </c>
      <c r="B2637" s="1" t="s">
        <v>1171</v>
      </c>
      <c r="C2637" s="1" t="s">
        <v>1172</v>
      </c>
      <c r="D2637" s="1" t="s">
        <v>2843</v>
      </c>
      <c r="E2637" s="1" t="s">
        <v>1961</v>
      </c>
      <c r="F2637" s="2">
        <v>45214</v>
      </c>
      <c r="G2637" s="2">
        <v>45435</v>
      </c>
      <c r="H2637" s="2" t="str">
        <f>TEXT(Ecommerce_Sales[[#This Row],[Order_Date]],"mmmm")</f>
        <v>May</v>
      </c>
      <c r="I2637" s="2" t="str">
        <f>TEXT(Ecommerce_Sales[[#This Row],[Order_Date]],"yyyy")</f>
        <v>2024</v>
      </c>
      <c r="J2637" s="2" t="str">
        <f>TEXT(Ecommerce_Sales[[#This Row],[Order_Date]],"mmmm")</f>
        <v>May</v>
      </c>
      <c r="K2637" s="1" t="s">
        <v>1947</v>
      </c>
      <c r="L2637" s="1" t="s">
        <v>7848</v>
      </c>
      <c r="M2637" s="1" t="s">
        <v>1998</v>
      </c>
      <c r="N2637" s="1" t="s">
        <v>1973</v>
      </c>
      <c r="O2637" s="3">
        <v>742</v>
      </c>
      <c r="P2637">
        <v>1</v>
      </c>
      <c r="Q2637" s="3">
        <v>742</v>
      </c>
      <c r="R2637" s="1" t="s">
        <v>2008</v>
      </c>
      <c r="S2637" s="3">
        <v>37</v>
      </c>
      <c r="T2637">
        <v>7</v>
      </c>
      <c r="U2637" t="str">
        <f>IF(Ecommerce_Sales[[#This Row],[Delivery_Time_Days]]&gt;7,"Delay",IF(Ecommerce_Sales[[#This Row],[Delivery_Time_Days]] = 0,"No delivery",IF(Ecommerce_Sales[[#This Row],[Delivery_Time_Days]]&lt;=7,"On-time")))</f>
        <v>On-time</v>
      </c>
      <c r="V2637" s="7">
        <f>Ecommerce_Sales[[#This Row],[Profit]]/Ecommerce_Sales[[#This Row],[Total_Price]]</f>
        <v>0.3005390835579515</v>
      </c>
      <c r="W2637" s="3">
        <v>223</v>
      </c>
      <c r="X2637" s="3"/>
    </row>
    <row r="2638" spans="1:24" x14ac:dyDescent="0.25">
      <c r="A2638" s="1" t="s">
        <v>7849</v>
      </c>
      <c r="B2638" s="1" t="s">
        <v>863</v>
      </c>
      <c r="C2638" s="1" t="s">
        <v>864</v>
      </c>
      <c r="D2638" s="1" t="s">
        <v>2178</v>
      </c>
      <c r="E2638" s="1" t="s">
        <v>1961</v>
      </c>
      <c r="F2638" s="2">
        <v>45176</v>
      </c>
      <c r="G2638" s="2">
        <v>45372</v>
      </c>
      <c r="H2638" s="2" t="str">
        <f>TEXT(Ecommerce_Sales[[#This Row],[Order_Date]],"mmmm")</f>
        <v>March</v>
      </c>
      <c r="I2638" s="2" t="str">
        <f>TEXT(Ecommerce_Sales[[#This Row],[Order_Date]],"yyyy")</f>
        <v>2024</v>
      </c>
      <c r="J2638" s="2" t="str">
        <f>TEXT(Ecommerce_Sales[[#This Row],[Order_Date]],"mmmm")</f>
        <v>March</v>
      </c>
      <c r="K2638" s="1" t="s">
        <v>1947</v>
      </c>
      <c r="L2638" s="1" t="s">
        <v>7850</v>
      </c>
      <c r="M2638" s="1" t="s">
        <v>1968</v>
      </c>
      <c r="N2638" s="1" t="s">
        <v>1957</v>
      </c>
      <c r="O2638" s="3">
        <v>302</v>
      </c>
      <c r="P2638">
        <v>2</v>
      </c>
      <c r="Q2638" s="3">
        <v>604</v>
      </c>
      <c r="R2638" s="1" t="s">
        <v>1958</v>
      </c>
      <c r="S2638" s="3">
        <v>89</v>
      </c>
      <c r="T2638">
        <v>4</v>
      </c>
      <c r="U2638" t="str">
        <f>IF(Ecommerce_Sales[[#This Row],[Delivery_Time_Days]]&gt;7,"Delay",IF(Ecommerce_Sales[[#This Row],[Delivery_Time_Days]] = 0,"No delivery",IF(Ecommerce_Sales[[#This Row],[Delivery_Time_Days]]&lt;=7,"On-time")))</f>
        <v>On-time</v>
      </c>
      <c r="V2638" s="7">
        <f>Ecommerce_Sales[[#This Row],[Profit]]/Ecommerce_Sales[[#This Row],[Total_Price]]</f>
        <v>0.15066225165562913</v>
      </c>
      <c r="W2638" s="3">
        <v>91</v>
      </c>
      <c r="X2638" s="3"/>
    </row>
    <row r="2639" spans="1:24" x14ac:dyDescent="0.25">
      <c r="A2639" s="1" t="s">
        <v>7851</v>
      </c>
      <c r="B2639" s="1" t="s">
        <v>912</v>
      </c>
      <c r="C2639" s="1" t="s">
        <v>913</v>
      </c>
      <c r="D2639" s="1" t="s">
        <v>2427</v>
      </c>
      <c r="E2639" s="1" t="s">
        <v>1961</v>
      </c>
      <c r="F2639" s="2">
        <v>45458</v>
      </c>
      <c r="G2639" s="2">
        <v>45369</v>
      </c>
      <c r="H2639" s="2" t="str">
        <f>TEXT(Ecommerce_Sales[[#This Row],[Order_Date]],"mmmm")</f>
        <v>March</v>
      </c>
      <c r="I2639" s="2" t="str">
        <f>TEXT(Ecommerce_Sales[[#This Row],[Order_Date]],"yyyy")</f>
        <v>2024</v>
      </c>
      <c r="J2639" s="2" t="str">
        <f>TEXT(Ecommerce_Sales[[#This Row],[Order_Date]],"mmmm")</f>
        <v>March</v>
      </c>
      <c r="K2639" s="1" t="s">
        <v>1992</v>
      </c>
      <c r="L2639" s="1" t="s">
        <v>7852</v>
      </c>
      <c r="M2639" s="1" t="s">
        <v>2104</v>
      </c>
      <c r="N2639" s="1" t="s">
        <v>1978</v>
      </c>
      <c r="O2639" s="3">
        <v>857</v>
      </c>
      <c r="P2639">
        <v>1</v>
      </c>
      <c r="Q2639" s="3">
        <v>857</v>
      </c>
      <c r="R2639" s="1" t="s">
        <v>1958</v>
      </c>
      <c r="S2639" s="3">
        <v>49</v>
      </c>
      <c r="U2639" t="str">
        <f>IF(Ecommerce_Sales[[#This Row],[Delivery_Time_Days]]&gt;7,"Delay",IF(Ecommerce_Sales[[#This Row],[Delivery_Time_Days]] = 0,"No delivery",IF(Ecommerce_Sales[[#This Row],[Delivery_Time_Days]]&lt;=7,"On-time")))</f>
        <v>No delivery</v>
      </c>
      <c r="V2639" s="7">
        <f>Ecommerce_Sales[[#This Row],[Profit]]/Ecommerce_Sales[[#This Row],[Total_Price]]</f>
        <v>0.3500583430571762</v>
      </c>
      <c r="W2639" s="3">
        <v>300</v>
      </c>
      <c r="X2639" s="3"/>
    </row>
    <row r="2640" spans="1:24" x14ac:dyDescent="0.25">
      <c r="A2640" s="1" t="s">
        <v>7853</v>
      </c>
      <c r="B2640" s="1" t="s">
        <v>1244</v>
      </c>
      <c r="C2640" s="1" t="s">
        <v>1245</v>
      </c>
      <c r="D2640" s="1" t="s">
        <v>3976</v>
      </c>
      <c r="E2640" s="1" t="s">
        <v>1966</v>
      </c>
      <c r="F2640" s="2">
        <v>45436</v>
      </c>
      <c r="G2640" s="2">
        <v>45114</v>
      </c>
      <c r="H2640" s="2" t="str">
        <f>TEXT(Ecommerce_Sales[[#This Row],[Order_Date]],"mmmm")</f>
        <v>July</v>
      </c>
      <c r="I2640" s="2" t="str">
        <f>TEXT(Ecommerce_Sales[[#This Row],[Order_Date]],"yyyy")</f>
        <v>2023</v>
      </c>
      <c r="J2640" s="2" t="str">
        <f>TEXT(Ecommerce_Sales[[#This Row],[Order_Date]],"mmmm")</f>
        <v>July</v>
      </c>
      <c r="K2640" s="1" t="s">
        <v>1947</v>
      </c>
      <c r="L2640" s="1" t="s">
        <v>7854</v>
      </c>
      <c r="M2640" s="1" t="s">
        <v>2026</v>
      </c>
      <c r="N2640" s="1" t="s">
        <v>1978</v>
      </c>
      <c r="O2640" s="3">
        <v>38</v>
      </c>
      <c r="P2640">
        <v>3</v>
      </c>
      <c r="Q2640" s="3">
        <v>115</v>
      </c>
      <c r="R2640" s="1" t="s">
        <v>1951</v>
      </c>
      <c r="S2640" s="3">
        <v>6</v>
      </c>
      <c r="T2640">
        <v>9</v>
      </c>
      <c r="U2640" t="str">
        <f>IF(Ecommerce_Sales[[#This Row],[Delivery_Time_Days]]&gt;7,"Delay",IF(Ecommerce_Sales[[#This Row],[Delivery_Time_Days]] = 0,"No delivery",IF(Ecommerce_Sales[[#This Row],[Delivery_Time_Days]]&lt;=7,"On-time")))</f>
        <v>Delay</v>
      </c>
      <c r="V2640" s="7">
        <f>Ecommerce_Sales[[#This Row],[Profit]]/Ecommerce_Sales[[#This Row],[Total_Price]]</f>
        <v>0.34782608695652173</v>
      </c>
      <c r="W2640" s="3">
        <v>40</v>
      </c>
      <c r="X2640" s="3"/>
    </row>
    <row r="2641" spans="1:24" x14ac:dyDescent="0.25">
      <c r="A2641" s="1" t="s">
        <v>7855</v>
      </c>
      <c r="B2641" s="1" t="s">
        <v>122</v>
      </c>
      <c r="C2641" s="1" t="s">
        <v>123</v>
      </c>
      <c r="D2641" s="1" t="s">
        <v>5676</v>
      </c>
      <c r="E2641" s="1" t="s">
        <v>2005</v>
      </c>
      <c r="F2641" s="2">
        <v>45490</v>
      </c>
      <c r="G2641" s="2">
        <v>45155</v>
      </c>
      <c r="H2641" s="2" t="str">
        <f>TEXT(Ecommerce_Sales[[#This Row],[Order_Date]],"mmmm")</f>
        <v>August</v>
      </c>
      <c r="I2641" s="2" t="str">
        <f>TEXT(Ecommerce_Sales[[#This Row],[Order_Date]],"yyyy")</f>
        <v>2023</v>
      </c>
      <c r="J2641" s="2" t="str">
        <f>TEXT(Ecommerce_Sales[[#This Row],[Order_Date]],"mmmm")</f>
        <v>August</v>
      </c>
      <c r="K2641" s="1" t="s">
        <v>1947</v>
      </c>
      <c r="L2641" s="1" t="s">
        <v>7856</v>
      </c>
      <c r="M2641" s="1" t="s">
        <v>1998</v>
      </c>
      <c r="N2641" s="1" t="s">
        <v>1973</v>
      </c>
      <c r="O2641" s="3">
        <v>270</v>
      </c>
      <c r="P2641">
        <v>6</v>
      </c>
      <c r="Q2641" s="3">
        <v>1618</v>
      </c>
      <c r="R2641" s="1" t="s">
        <v>1951</v>
      </c>
      <c r="S2641" s="3">
        <v>85</v>
      </c>
      <c r="T2641">
        <v>7</v>
      </c>
      <c r="U2641" t="str">
        <f>IF(Ecommerce_Sales[[#This Row],[Delivery_Time_Days]]&gt;7,"Delay",IF(Ecommerce_Sales[[#This Row],[Delivery_Time_Days]] = 0,"No delivery",IF(Ecommerce_Sales[[#This Row],[Delivery_Time_Days]]&lt;=7,"On-time")))</f>
        <v>On-time</v>
      </c>
      <c r="V2641" s="7">
        <f>Ecommerce_Sales[[#This Row],[Profit]]/Ecommerce_Sales[[#This Row],[Total_Price]]</f>
        <v>0.30037082818294192</v>
      </c>
      <c r="W2641" s="3">
        <v>486</v>
      </c>
      <c r="X2641" s="3"/>
    </row>
    <row r="2642" spans="1:24" x14ac:dyDescent="0.25">
      <c r="A2642" s="1" t="s">
        <v>7857</v>
      </c>
      <c r="B2642" s="1" t="s">
        <v>635</v>
      </c>
      <c r="C2642" s="1" t="s">
        <v>636</v>
      </c>
      <c r="D2642" s="1" t="s">
        <v>2565</v>
      </c>
      <c r="E2642" s="1" t="s">
        <v>1961</v>
      </c>
      <c r="F2642" s="2">
        <v>45190</v>
      </c>
      <c r="G2642" s="2">
        <v>45003</v>
      </c>
      <c r="H2642" s="2" t="str">
        <f>TEXT(Ecommerce_Sales[[#This Row],[Order_Date]],"mmmm")</f>
        <v>March</v>
      </c>
      <c r="I2642" s="2" t="str">
        <f>TEXT(Ecommerce_Sales[[#This Row],[Order_Date]],"yyyy")</f>
        <v>2023</v>
      </c>
      <c r="J2642" s="2" t="str">
        <f>TEXT(Ecommerce_Sales[[#This Row],[Order_Date]],"mmmm")</f>
        <v>March</v>
      </c>
      <c r="K2642" s="1" t="s">
        <v>1947</v>
      </c>
      <c r="L2642" s="1" t="s">
        <v>3297</v>
      </c>
      <c r="M2642" s="1" t="s">
        <v>2026</v>
      </c>
      <c r="N2642" s="1" t="s">
        <v>1978</v>
      </c>
      <c r="O2642" s="3">
        <v>224</v>
      </c>
      <c r="P2642">
        <v>3</v>
      </c>
      <c r="Q2642" s="3">
        <v>672</v>
      </c>
      <c r="R2642" s="1" t="s">
        <v>2008</v>
      </c>
      <c r="S2642" s="3">
        <v>82</v>
      </c>
      <c r="T2642">
        <v>10</v>
      </c>
      <c r="U2642" t="str">
        <f>IF(Ecommerce_Sales[[#This Row],[Delivery_Time_Days]]&gt;7,"Delay",IF(Ecommerce_Sales[[#This Row],[Delivery_Time_Days]] = 0,"No delivery",IF(Ecommerce_Sales[[#This Row],[Delivery_Time_Days]]&lt;=7,"On-time")))</f>
        <v>Delay</v>
      </c>
      <c r="V2642" s="7">
        <f>Ecommerce_Sales[[#This Row],[Profit]]/Ecommerce_Sales[[#This Row],[Total_Price]]</f>
        <v>0.34970238095238093</v>
      </c>
      <c r="W2642" s="3">
        <v>235</v>
      </c>
      <c r="X2642" s="3"/>
    </row>
    <row r="2643" spans="1:24" x14ac:dyDescent="0.25">
      <c r="A2643" s="1" t="s">
        <v>7858</v>
      </c>
      <c r="B2643" s="1" t="s">
        <v>1648</v>
      </c>
      <c r="C2643" s="1" t="s">
        <v>1649</v>
      </c>
      <c r="D2643" s="1" t="s">
        <v>4056</v>
      </c>
      <c r="E2643" s="1" t="s">
        <v>2005</v>
      </c>
      <c r="F2643" s="2">
        <v>45006</v>
      </c>
      <c r="G2643" s="2">
        <v>45428</v>
      </c>
      <c r="H2643" s="2" t="str">
        <f>TEXT(Ecommerce_Sales[[#This Row],[Order_Date]],"mmmm")</f>
        <v>May</v>
      </c>
      <c r="I2643" s="2" t="str">
        <f>TEXT(Ecommerce_Sales[[#This Row],[Order_Date]],"yyyy")</f>
        <v>2024</v>
      </c>
      <c r="J2643" s="2" t="str">
        <f>TEXT(Ecommerce_Sales[[#This Row],[Order_Date]],"mmmm")</f>
        <v>May</v>
      </c>
      <c r="K2643" s="1" t="s">
        <v>1947</v>
      </c>
      <c r="L2643" s="1" t="s">
        <v>7859</v>
      </c>
      <c r="M2643" s="1" t="s">
        <v>1977</v>
      </c>
      <c r="N2643" s="1" t="s">
        <v>1978</v>
      </c>
      <c r="O2643" s="3">
        <v>238</v>
      </c>
      <c r="P2643">
        <v>2</v>
      </c>
      <c r="Q2643" s="3">
        <v>475</v>
      </c>
      <c r="R2643" s="1" t="s">
        <v>1958</v>
      </c>
      <c r="S2643" s="3">
        <v>32</v>
      </c>
      <c r="T2643">
        <v>2</v>
      </c>
      <c r="U2643" t="str">
        <f>IF(Ecommerce_Sales[[#This Row],[Delivery_Time_Days]]&gt;7,"Delay",IF(Ecommerce_Sales[[#This Row],[Delivery_Time_Days]] = 0,"No delivery",IF(Ecommerce_Sales[[#This Row],[Delivery_Time_Days]]&lt;=7,"On-time")))</f>
        <v>On-time</v>
      </c>
      <c r="V2643" s="7">
        <f>Ecommerce_Sales[[#This Row],[Profit]]/Ecommerce_Sales[[#This Row],[Total_Price]]</f>
        <v>0.34947368421052633</v>
      </c>
      <c r="W2643" s="3">
        <v>166</v>
      </c>
      <c r="X2643" s="3"/>
    </row>
    <row r="2644" spans="1:24" x14ac:dyDescent="0.25">
      <c r="A2644" s="1" t="s">
        <v>7860</v>
      </c>
      <c r="B2644" s="1" t="s">
        <v>793</v>
      </c>
      <c r="C2644" s="1" t="s">
        <v>794</v>
      </c>
      <c r="D2644" s="1" t="s">
        <v>5613</v>
      </c>
      <c r="E2644" s="1" t="s">
        <v>1961</v>
      </c>
      <c r="F2644" s="2">
        <v>45266</v>
      </c>
      <c r="G2644" s="2">
        <v>45090</v>
      </c>
      <c r="H2644" s="2" t="str">
        <f>TEXT(Ecommerce_Sales[[#This Row],[Order_Date]],"mmmm")</f>
        <v>June</v>
      </c>
      <c r="I2644" s="2" t="str">
        <f>TEXT(Ecommerce_Sales[[#This Row],[Order_Date]],"yyyy")</f>
        <v>2023</v>
      </c>
      <c r="J2644" s="2" t="str">
        <f>TEXT(Ecommerce_Sales[[#This Row],[Order_Date]],"mmmm")</f>
        <v>June</v>
      </c>
      <c r="K2644" s="1" t="s">
        <v>1947</v>
      </c>
      <c r="L2644" s="1" t="s">
        <v>7861</v>
      </c>
      <c r="M2644" s="1" t="s">
        <v>1949</v>
      </c>
      <c r="N2644" s="1" t="s">
        <v>1950</v>
      </c>
      <c r="O2644" s="3">
        <v>937</v>
      </c>
      <c r="P2644">
        <v>6</v>
      </c>
      <c r="Q2644" s="3">
        <v>5623</v>
      </c>
      <c r="R2644" s="1" t="s">
        <v>1958</v>
      </c>
      <c r="S2644" s="3">
        <v>414</v>
      </c>
      <c r="T2644">
        <v>9</v>
      </c>
      <c r="U2644" t="str">
        <f>IF(Ecommerce_Sales[[#This Row],[Delivery_Time_Days]]&gt;7,"Delay",IF(Ecommerce_Sales[[#This Row],[Delivery_Time_Days]] = 0,"No delivery",IF(Ecommerce_Sales[[#This Row],[Delivery_Time_Days]]&lt;=7,"On-time")))</f>
        <v>Delay</v>
      </c>
      <c r="V2644" s="7">
        <f>Ecommerce_Sales[[#This Row],[Profit]]/Ecommerce_Sales[[#This Row],[Total_Price]]</f>
        <v>0.39996443179797259</v>
      </c>
      <c r="W2644" s="3">
        <v>2249</v>
      </c>
      <c r="X2644" s="3"/>
    </row>
    <row r="2645" spans="1:24" x14ac:dyDescent="0.25">
      <c r="A2645" s="1" t="s">
        <v>7862</v>
      </c>
      <c r="B2645" s="1" t="s">
        <v>1635</v>
      </c>
      <c r="C2645" s="1" t="s">
        <v>1636</v>
      </c>
      <c r="D2645" s="1" t="s">
        <v>2169</v>
      </c>
      <c r="E2645" s="1" t="s">
        <v>1966</v>
      </c>
      <c r="F2645" s="2">
        <v>45636</v>
      </c>
      <c r="G2645" s="2">
        <v>45093</v>
      </c>
      <c r="H2645" s="2" t="str">
        <f>TEXT(Ecommerce_Sales[[#This Row],[Order_Date]],"mmmm")</f>
        <v>June</v>
      </c>
      <c r="I2645" s="2" t="str">
        <f>TEXT(Ecommerce_Sales[[#This Row],[Order_Date]],"yyyy")</f>
        <v>2023</v>
      </c>
      <c r="J2645" s="2" t="str">
        <f>TEXT(Ecommerce_Sales[[#This Row],[Order_Date]],"mmmm")</f>
        <v>June</v>
      </c>
      <c r="K2645" s="1" t="s">
        <v>1947</v>
      </c>
      <c r="L2645" s="1" t="s">
        <v>4917</v>
      </c>
      <c r="M2645" s="1" t="s">
        <v>2043</v>
      </c>
      <c r="N2645" s="1" t="s">
        <v>1989</v>
      </c>
      <c r="O2645" s="3">
        <v>471</v>
      </c>
      <c r="P2645">
        <v>4</v>
      </c>
      <c r="Q2645" s="3">
        <v>1884</v>
      </c>
      <c r="R2645" s="1" t="s">
        <v>2008</v>
      </c>
      <c r="S2645" s="3">
        <v>161</v>
      </c>
      <c r="T2645">
        <v>3</v>
      </c>
      <c r="U2645" t="str">
        <f>IF(Ecommerce_Sales[[#This Row],[Delivery_Time_Days]]&gt;7,"Delay",IF(Ecommerce_Sales[[#This Row],[Delivery_Time_Days]] = 0,"No delivery",IF(Ecommerce_Sales[[#This Row],[Delivery_Time_Days]]&lt;=7,"On-time")))</f>
        <v>On-time</v>
      </c>
      <c r="V2645" s="7">
        <f>Ecommerce_Sales[[#This Row],[Profit]]/Ecommerce_Sales[[#This Row],[Total_Price]]</f>
        <v>0.25</v>
      </c>
      <c r="W2645" s="3">
        <v>471</v>
      </c>
      <c r="X2645" s="3"/>
    </row>
    <row r="2646" spans="1:24" x14ac:dyDescent="0.25">
      <c r="A2646" s="1" t="s">
        <v>7863</v>
      </c>
      <c r="B2646" s="1" t="s">
        <v>1187</v>
      </c>
      <c r="C2646" s="1" t="s">
        <v>1188</v>
      </c>
      <c r="D2646" s="1" t="s">
        <v>2282</v>
      </c>
      <c r="E2646" s="1" t="s">
        <v>1946</v>
      </c>
      <c r="F2646" s="2">
        <v>45431</v>
      </c>
      <c r="G2646" s="2">
        <v>45258</v>
      </c>
      <c r="H2646" s="2" t="str">
        <f>TEXT(Ecommerce_Sales[[#This Row],[Order_Date]],"mmmm")</f>
        <v>November</v>
      </c>
      <c r="I2646" s="2" t="str">
        <f>TEXT(Ecommerce_Sales[[#This Row],[Order_Date]],"yyyy")</f>
        <v>2023</v>
      </c>
      <c r="J2646" s="2" t="str">
        <f>TEXT(Ecommerce_Sales[[#This Row],[Order_Date]],"mmmm")</f>
        <v>November</v>
      </c>
      <c r="K2646" s="1" t="s">
        <v>1947</v>
      </c>
      <c r="L2646" s="1" t="s">
        <v>7864</v>
      </c>
      <c r="M2646" s="1" t="s">
        <v>2058</v>
      </c>
      <c r="N2646" s="1" t="s">
        <v>1950</v>
      </c>
      <c r="O2646" s="3">
        <v>580</v>
      </c>
      <c r="P2646">
        <v>3</v>
      </c>
      <c r="Q2646" s="3">
        <v>1739</v>
      </c>
      <c r="R2646" s="1" t="s">
        <v>1951</v>
      </c>
      <c r="S2646" s="3">
        <v>203</v>
      </c>
      <c r="T2646">
        <v>7</v>
      </c>
      <c r="U2646" t="str">
        <f>IF(Ecommerce_Sales[[#This Row],[Delivery_Time_Days]]&gt;7,"Delay",IF(Ecommerce_Sales[[#This Row],[Delivery_Time_Days]] = 0,"No delivery",IF(Ecommerce_Sales[[#This Row],[Delivery_Time_Days]]&lt;=7,"On-time")))</f>
        <v>On-time</v>
      </c>
      <c r="V2646" s="7">
        <f>Ecommerce_Sales[[#This Row],[Profit]]/Ecommerce_Sales[[#This Row],[Total_Price]]</f>
        <v>0.40023001725129387</v>
      </c>
      <c r="W2646" s="3">
        <v>696</v>
      </c>
      <c r="X2646" s="3"/>
    </row>
    <row r="2647" spans="1:24" x14ac:dyDescent="0.25">
      <c r="A2647" s="1" t="s">
        <v>7865</v>
      </c>
      <c r="B2647" s="1" t="s">
        <v>543</v>
      </c>
      <c r="C2647" s="1" t="s">
        <v>544</v>
      </c>
      <c r="D2647" s="1" t="s">
        <v>4284</v>
      </c>
      <c r="E2647" s="1" t="s">
        <v>2005</v>
      </c>
      <c r="F2647" s="2">
        <v>45131</v>
      </c>
      <c r="G2647" s="2">
        <v>45107</v>
      </c>
      <c r="H2647" s="2" t="str">
        <f>TEXT(Ecommerce_Sales[[#This Row],[Order_Date]],"mmmm")</f>
        <v>June</v>
      </c>
      <c r="I2647" s="2" t="str">
        <f>TEXT(Ecommerce_Sales[[#This Row],[Order_Date]],"yyyy")</f>
        <v>2023</v>
      </c>
      <c r="J2647" s="2" t="str">
        <f>TEXT(Ecommerce_Sales[[#This Row],[Order_Date]],"mmmm")</f>
        <v>June</v>
      </c>
      <c r="K2647" s="1" t="s">
        <v>1947</v>
      </c>
      <c r="L2647" s="1" t="s">
        <v>3080</v>
      </c>
      <c r="M2647" s="1" t="s">
        <v>1998</v>
      </c>
      <c r="N2647" s="1" t="s">
        <v>1973</v>
      </c>
      <c r="O2647" s="3">
        <v>223</v>
      </c>
      <c r="P2647">
        <v>3</v>
      </c>
      <c r="Q2647" s="3">
        <v>668</v>
      </c>
      <c r="R2647" s="1" t="s">
        <v>1951</v>
      </c>
      <c r="S2647" s="3">
        <v>98</v>
      </c>
      <c r="T2647">
        <v>7</v>
      </c>
      <c r="U2647" t="str">
        <f>IF(Ecommerce_Sales[[#This Row],[Delivery_Time_Days]]&gt;7,"Delay",IF(Ecommerce_Sales[[#This Row],[Delivery_Time_Days]] = 0,"No delivery",IF(Ecommerce_Sales[[#This Row],[Delivery_Time_Days]]&lt;=7,"On-time")))</f>
        <v>On-time</v>
      </c>
      <c r="V2647" s="7">
        <f>Ecommerce_Sales[[#This Row],[Profit]]/Ecommerce_Sales[[#This Row],[Total_Price]]</f>
        <v>0.29940119760479039</v>
      </c>
      <c r="W2647" s="3">
        <v>200</v>
      </c>
      <c r="X2647" s="3"/>
    </row>
    <row r="2648" spans="1:24" x14ac:dyDescent="0.25">
      <c r="A2648" s="1" t="s">
        <v>7866</v>
      </c>
      <c r="B2648" s="1" t="s">
        <v>434</v>
      </c>
      <c r="C2648" s="1" t="s">
        <v>435</v>
      </c>
      <c r="D2648" s="1" t="s">
        <v>1980</v>
      </c>
      <c r="E2648" s="1" t="s">
        <v>1981</v>
      </c>
      <c r="F2648" s="2">
        <v>45463</v>
      </c>
      <c r="G2648" s="2">
        <v>45503</v>
      </c>
      <c r="H2648" s="2" t="str">
        <f>TEXT(Ecommerce_Sales[[#This Row],[Order_Date]],"mmmm")</f>
        <v>July</v>
      </c>
      <c r="I2648" s="2" t="str">
        <f>TEXT(Ecommerce_Sales[[#This Row],[Order_Date]],"yyyy")</f>
        <v>2024</v>
      </c>
      <c r="J2648" s="2" t="str">
        <f>TEXT(Ecommerce_Sales[[#This Row],[Order_Date]],"mmmm")</f>
        <v>July</v>
      </c>
      <c r="K2648" s="1" t="s">
        <v>1986</v>
      </c>
      <c r="L2648" s="1" t="s">
        <v>7867</v>
      </c>
      <c r="M2648" s="1" t="s">
        <v>1983</v>
      </c>
      <c r="N2648" s="1" t="s">
        <v>1950</v>
      </c>
      <c r="O2648" s="3">
        <v>591</v>
      </c>
      <c r="P2648">
        <v>1</v>
      </c>
      <c r="Q2648" s="3">
        <v>591</v>
      </c>
      <c r="R2648" s="1" t="s">
        <v>2012</v>
      </c>
      <c r="S2648" s="3">
        <v>65</v>
      </c>
      <c r="U2648" t="str">
        <f>IF(Ecommerce_Sales[[#This Row],[Delivery_Time_Days]]&gt;7,"Delay",IF(Ecommerce_Sales[[#This Row],[Delivery_Time_Days]] = 0,"No delivery",IF(Ecommerce_Sales[[#This Row],[Delivery_Time_Days]]&lt;=7,"On-time")))</f>
        <v>No delivery</v>
      </c>
      <c r="V2648" s="7">
        <f>Ecommerce_Sales[[#This Row],[Profit]]/Ecommerce_Sales[[#This Row],[Total_Price]]</f>
        <v>0.39932318104906939</v>
      </c>
      <c r="W2648" s="3">
        <v>236</v>
      </c>
      <c r="X2648" s="3"/>
    </row>
    <row r="2649" spans="1:24" x14ac:dyDescent="0.25">
      <c r="A2649" s="1" t="s">
        <v>7868</v>
      </c>
      <c r="B2649" s="1" t="s">
        <v>1329</v>
      </c>
      <c r="C2649" s="1" t="s">
        <v>1330</v>
      </c>
      <c r="D2649" s="1" t="s">
        <v>3919</v>
      </c>
      <c r="E2649" s="1" t="s">
        <v>1996</v>
      </c>
      <c r="F2649" s="2">
        <v>45380</v>
      </c>
      <c r="G2649" s="2">
        <v>45319</v>
      </c>
      <c r="H2649" s="2" t="str">
        <f>TEXT(Ecommerce_Sales[[#This Row],[Order_Date]],"mmmm")</f>
        <v>January</v>
      </c>
      <c r="I2649" s="2" t="str">
        <f>TEXT(Ecommerce_Sales[[#This Row],[Order_Date]],"yyyy")</f>
        <v>2024</v>
      </c>
      <c r="J2649" s="2" t="str">
        <f>TEXT(Ecommerce_Sales[[#This Row],[Order_Date]],"mmmm")</f>
        <v>January</v>
      </c>
      <c r="K2649" s="1" t="s">
        <v>1947</v>
      </c>
      <c r="L2649" s="1" t="s">
        <v>7869</v>
      </c>
      <c r="M2649" s="1" t="s">
        <v>1998</v>
      </c>
      <c r="N2649" s="1" t="s">
        <v>1973</v>
      </c>
      <c r="O2649" s="3">
        <v>77</v>
      </c>
      <c r="P2649">
        <v>2</v>
      </c>
      <c r="Q2649" s="3">
        <v>154</v>
      </c>
      <c r="R2649" s="1" t="s">
        <v>1958</v>
      </c>
      <c r="S2649" s="3">
        <v>17</v>
      </c>
      <c r="T2649">
        <v>2</v>
      </c>
      <c r="U2649" t="str">
        <f>IF(Ecommerce_Sales[[#This Row],[Delivery_Time_Days]]&gt;7,"Delay",IF(Ecommerce_Sales[[#This Row],[Delivery_Time_Days]] = 0,"No delivery",IF(Ecommerce_Sales[[#This Row],[Delivery_Time_Days]]&lt;=7,"On-time")))</f>
        <v>On-time</v>
      </c>
      <c r="V2649" s="7">
        <f>Ecommerce_Sales[[#This Row],[Profit]]/Ecommerce_Sales[[#This Row],[Total_Price]]</f>
        <v>0.29870129870129869</v>
      </c>
      <c r="W2649" s="3">
        <v>46</v>
      </c>
      <c r="X2649" s="3"/>
    </row>
    <row r="2650" spans="1:24" x14ac:dyDescent="0.25">
      <c r="A2650" s="1" t="s">
        <v>7870</v>
      </c>
      <c r="B2650" s="1" t="s">
        <v>618</v>
      </c>
      <c r="C2650" s="1" t="s">
        <v>619</v>
      </c>
      <c r="D2650" s="1" t="s">
        <v>4842</v>
      </c>
      <c r="E2650" s="1" t="s">
        <v>1961</v>
      </c>
      <c r="F2650" s="2">
        <v>45551</v>
      </c>
      <c r="G2650" s="2">
        <v>45223</v>
      </c>
      <c r="H2650" s="2" t="str">
        <f>TEXT(Ecommerce_Sales[[#This Row],[Order_Date]],"mmmm")</f>
        <v>October</v>
      </c>
      <c r="I2650" s="2" t="str">
        <f>TEXT(Ecommerce_Sales[[#This Row],[Order_Date]],"yyyy")</f>
        <v>2023</v>
      </c>
      <c r="J2650" s="2" t="str">
        <f>TEXT(Ecommerce_Sales[[#This Row],[Order_Date]],"mmmm")</f>
        <v>October</v>
      </c>
      <c r="K2650" s="1" t="s">
        <v>1947</v>
      </c>
      <c r="L2650" s="1" t="s">
        <v>7871</v>
      </c>
      <c r="M2650" s="1" t="s">
        <v>2079</v>
      </c>
      <c r="N2650" s="1" t="s">
        <v>1973</v>
      </c>
      <c r="O2650" s="3">
        <v>82</v>
      </c>
      <c r="P2650">
        <v>2</v>
      </c>
      <c r="Q2650" s="3">
        <v>164</v>
      </c>
      <c r="R2650" s="1" t="s">
        <v>1951</v>
      </c>
      <c r="S2650" s="3">
        <v>11</v>
      </c>
      <c r="T2650">
        <v>9</v>
      </c>
      <c r="U2650" t="str">
        <f>IF(Ecommerce_Sales[[#This Row],[Delivery_Time_Days]]&gt;7,"Delay",IF(Ecommerce_Sales[[#This Row],[Delivery_Time_Days]] = 0,"No delivery",IF(Ecommerce_Sales[[#This Row],[Delivery_Time_Days]]&lt;=7,"On-time")))</f>
        <v>Delay</v>
      </c>
      <c r="V2650" s="7">
        <f>Ecommerce_Sales[[#This Row],[Profit]]/Ecommerce_Sales[[#This Row],[Total_Price]]</f>
        <v>0.29878048780487804</v>
      </c>
      <c r="W2650" s="3">
        <v>49</v>
      </c>
      <c r="X2650" s="3"/>
    </row>
    <row r="2651" spans="1:24" x14ac:dyDescent="0.25">
      <c r="A2651" s="1" t="s">
        <v>7872</v>
      </c>
      <c r="B2651" s="1" t="s">
        <v>94</v>
      </c>
      <c r="C2651" s="1" t="s">
        <v>95</v>
      </c>
      <c r="D2651" s="1" t="s">
        <v>3097</v>
      </c>
      <c r="E2651" s="1" t="s">
        <v>1996</v>
      </c>
      <c r="F2651" s="2">
        <v>45468</v>
      </c>
      <c r="G2651" s="2">
        <v>45637</v>
      </c>
      <c r="H2651" s="2" t="str">
        <f>TEXT(Ecommerce_Sales[[#This Row],[Order_Date]],"mmmm")</f>
        <v>December</v>
      </c>
      <c r="I2651" s="2" t="str">
        <f>TEXT(Ecommerce_Sales[[#This Row],[Order_Date]],"yyyy")</f>
        <v>2024</v>
      </c>
      <c r="J2651" s="2" t="str">
        <f>TEXT(Ecommerce_Sales[[#This Row],[Order_Date]],"mmmm")</f>
        <v>December</v>
      </c>
      <c r="K2651" s="1" t="s">
        <v>1947</v>
      </c>
      <c r="L2651" s="1" t="s">
        <v>7873</v>
      </c>
      <c r="M2651" s="1" t="s">
        <v>2079</v>
      </c>
      <c r="N2651" s="1" t="s">
        <v>1973</v>
      </c>
      <c r="O2651" s="3">
        <v>1189</v>
      </c>
      <c r="P2651">
        <v>10</v>
      </c>
      <c r="Q2651" s="3">
        <v>11888</v>
      </c>
      <c r="R2651" s="1" t="s">
        <v>1958</v>
      </c>
      <c r="S2651" s="3">
        <v>1256</v>
      </c>
      <c r="T2651">
        <v>10</v>
      </c>
      <c r="U2651" t="str">
        <f>IF(Ecommerce_Sales[[#This Row],[Delivery_Time_Days]]&gt;7,"Delay",IF(Ecommerce_Sales[[#This Row],[Delivery_Time_Days]] = 0,"No delivery",IF(Ecommerce_Sales[[#This Row],[Delivery_Time_Days]]&lt;=7,"On-time")))</f>
        <v>Delay</v>
      </c>
      <c r="V2651" s="7">
        <f>Ecommerce_Sales[[#This Row],[Profit]]/Ecommerce_Sales[[#This Row],[Total_Price]]</f>
        <v>0.29996635262449528</v>
      </c>
      <c r="W2651" s="3">
        <v>3566</v>
      </c>
      <c r="X2651" s="3"/>
    </row>
    <row r="2652" spans="1:24" x14ac:dyDescent="0.25">
      <c r="A2652" s="1" t="s">
        <v>7874</v>
      </c>
      <c r="B2652" s="1" t="s">
        <v>1353</v>
      </c>
      <c r="C2652" s="1" t="s">
        <v>1354</v>
      </c>
      <c r="D2652" s="1" t="s">
        <v>4950</v>
      </c>
      <c r="E2652" s="1" t="s">
        <v>1954</v>
      </c>
      <c r="F2652" s="2">
        <v>45202</v>
      </c>
      <c r="G2652" s="2">
        <v>45090</v>
      </c>
      <c r="H2652" s="2" t="str">
        <f>TEXT(Ecommerce_Sales[[#This Row],[Order_Date]],"mmmm")</f>
        <v>June</v>
      </c>
      <c r="I2652" s="2" t="str">
        <f>TEXT(Ecommerce_Sales[[#This Row],[Order_Date]],"yyyy")</f>
        <v>2023</v>
      </c>
      <c r="J2652" s="2" t="str">
        <f>TEXT(Ecommerce_Sales[[#This Row],[Order_Date]],"mmmm")</f>
        <v>June</v>
      </c>
      <c r="K2652" s="1" t="s">
        <v>1947</v>
      </c>
      <c r="L2652" s="1" t="s">
        <v>7875</v>
      </c>
      <c r="M2652" s="1" t="s">
        <v>2047</v>
      </c>
      <c r="N2652" s="1" t="s">
        <v>1989</v>
      </c>
      <c r="O2652" s="3">
        <v>414</v>
      </c>
      <c r="P2652">
        <v>3</v>
      </c>
      <c r="Q2652" s="3">
        <v>1243</v>
      </c>
      <c r="R2652" s="1" t="s">
        <v>1951</v>
      </c>
      <c r="S2652" s="3">
        <v>173</v>
      </c>
      <c r="T2652">
        <v>9</v>
      </c>
      <c r="U2652" t="str">
        <f>IF(Ecommerce_Sales[[#This Row],[Delivery_Time_Days]]&gt;7,"Delay",IF(Ecommerce_Sales[[#This Row],[Delivery_Time_Days]] = 0,"No delivery",IF(Ecommerce_Sales[[#This Row],[Delivery_Time_Days]]&lt;=7,"On-time")))</f>
        <v>Delay</v>
      </c>
      <c r="V2652" s="7">
        <f>Ecommerce_Sales[[#This Row],[Profit]]/Ecommerce_Sales[[#This Row],[Total_Price]]</f>
        <v>0.250201126307321</v>
      </c>
      <c r="W2652" s="3">
        <v>311</v>
      </c>
      <c r="X2652" s="3"/>
    </row>
    <row r="2653" spans="1:24" x14ac:dyDescent="0.25">
      <c r="A2653" s="1" t="s">
        <v>7876</v>
      </c>
      <c r="B2653" s="1" t="s">
        <v>883</v>
      </c>
      <c r="C2653" s="1" t="s">
        <v>884</v>
      </c>
      <c r="D2653" s="1" t="s">
        <v>5149</v>
      </c>
      <c r="E2653" s="1" t="s">
        <v>1966</v>
      </c>
      <c r="F2653" s="2">
        <v>45203</v>
      </c>
      <c r="G2653" s="2">
        <v>44975</v>
      </c>
      <c r="H2653" s="2" t="str">
        <f>TEXT(Ecommerce_Sales[[#This Row],[Order_Date]],"mmmm")</f>
        <v>February</v>
      </c>
      <c r="I2653" s="2" t="str">
        <f>TEXT(Ecommerce_Sales[[#This Row],[Order_Date]],"yyyy")</f>
        <v>2023</v>
      </c>
      <c r="J2653" s="2" t="str">
        <f>TEXT(Ecommerce_Sales[[#This Row],[Order_Date]],"mmmm")</f>
        <v>February</v>
      </c>
      <c r="K2653" s="1" t="s">
        <v>1947</v>
      </c>
      <c r="L2653" s="1" t="s">
        <v>7877</v>
      </c>
      <c r="M2653" s="1" t="s">
        <v>1998</v>
      </c>
      <c r="N2653" s="1" t="s">
        <v>1973</v>
      </c>
      <c r="O2653" s="3">
        <v>576</v>
      </c>
      <c r="P2653">
        <v>2</v>
      </c>
      <c r="Q2653" s="3">
        <v>1152</v>
      </c>
      <c r="R2653" s="1" t="s">
        <v>1958</v>
      </c>
      <c r="S2653" s="3">
        <v>84</v>
      </c>
      <c r="T2653">
        <v>10</v>
      </c>
      <c r="U2653" t="str">
        <f>IF(Ecommerce_Sales[[#This Row],[Delivery_Time_Days]]&gt;7,"Delay",IF(Ecommerce_Sales[[#This Row],[Delivery_Time_Days]] = 0,"No delivery",IF(Ecommerce_Sales[[#This Row],[Delivery_Time_Days]]&lt;=7,"On-time")))</f>
        <v>Delay</v>
      </c>
      <c r="V2653" s="7">
        <f>Ecommerce_Sales[[#This Row],[Profit]]/Ecommerce_Sales[[#This Row],[Total_Price]]</f>
        <v>0.29947916666666669</v>
      </c>
      <c r="W2653" s="3">
        <v>345</v>
      </c>
      <c r="X2653" s="3"/>
    </row>
    <row r="2654" spans="1:24" x14ac:dyDescent="0.25">
      <c r="A2654" s="1" t="s">
        <v>7878</v>
      </c>
      <c r="B2654" s="1" t="s">
        <v>936</v>
      </c>
      <c r="C2654" s="1" t="s">
        <v>937</v>
      </c>
      <c r="D2654" s="1" t="s">
        <v>2132</v>
      </c>
      <c r="E2654" s="1" t="s">
        <v>1996</v>
      </c>
      <c r="F2654" s="2">
        <v>45291</v>
      </c>
      <c r="G2654" s="2">
        <v>44950</v>
      </c>
      <c r="H2654" s="2" t="str">
        <f>TEXT(Ecommerce_Sales[[#This Row],[Order_Date]],"mmmm")</f>
        <v>January</v>
      </c>
      <c r="I2654" s="2" t="str">
        <f>TEXT(Ecommerce_Sales[[#This Row],[Order_Date]],"yyyy")</f>
        <v>2023</v>
      </c>
      <c r="J2654" s="2" t="str">
        <f>TEXT(Ecommerce_Sales[[#This Row],[Order_Date]],"mmmm")</f>
        <v>January</v>
      </c>
      <c r="K2654" s="1" t="s">
        <v>1947</v>
      </c>
      <c r="L2654" s="1" t="s">
        <v>5851</v>
      </c>
      <c r="M2654" s="1" t="s">
        <v>1956</v>
      </c>
      <c r="N2654" s="1" t="s">
        <v>1957</v>
      </c>
      <c r="O2654" s="3">
        <v>754</v>
      </c>
      <c r="P2654">
        <v>1</v>
      </c>
      <c r="Q2654" s="3">
        <v>754</v>
      </c>
      <c r="R2654" s="1" t="s">
        <v>2012</v>
      </c>
      <c r="S2654" s="3">
        <v>62</v>
      </c>
      <c r="T2654">
        <v>5</v>
      </c>
      <c r="U2654" t="str">
        <f>IF(Ecommerce_Sales[[#This Row],[Delivery_Time_Days]]&gt;7,"Delay",IF(Ecommerce_Sales[[#This Row],[Delivery_Time_Days]] = 0,"No delivery",IF(Ecommerce_Sales[[#This Row],[Delivery_Time_Days]]&lt;=7,"On-time")))</f>
        <v>On-time</v>
      </c>
      <c r="V2654" s="7">
        <f>Ecommerce_Sales[[#This Row],[Profit]]/Ecommerce_Sales[[#This Row],[Total_Price]]</f>
        <v>0.14986737400530503</v>
      </c>
      <c r="W2654" s="3">
        <v>113</v>
      </c>
      <c r="X2654" s="3"/>
    </row>
    <row r="2655" spans="1:24" x14ac:dyDescent="0.25">
      <c r="A2655" s="1" t="s">
        <v>7879</v>
      </c>
      <c r="B2655" s="1" t="s">
        <v>58</v>
      </c>
      <c r="C2655" s="1" t="s">
        <v>59</v>
      </c>
      <c r="D2655" s="1" t="s">
        <v>3835</v>
      </c>
      <c r="E2655" s="1" t="s">
        <v>1954</v>
      </c>
      <c r="F2655" s="2">
        <v>45478</v>
      </c>
      <c r="G2655" s="2">
        <v>45532</v>
      </c>
      <c r="H2655" s="2" t="str">
        <f>TEXT(Ecommerce_Sales[[#This Row],[Order_Date]],"mmmm")</f>
        <v>August</v>
      </c>
      <c r="I2655" s="2" t="str">
        <f>TEXT(Ecommerce_Sales[[#This Row],[Order_Date]],"yyyy")</f>
        <v>2024</v>
      </c>
      <c r="J2655" s="2" t="str">
        <f>TEXT(Ecommerce_Sales[[#This Row],[Order_Date]],"mmmm")</f>
        <v>August</v>
      </c>
      <c r="K2655" s="1" t="s">
        <v>1947</v>
      </c>
      <c r="L2655" s="1" t="s">
        <v>7880</v>
      </c>
      <c r="M2655" s="1" t="s">
        <v>2054</v>
      </c>
      <c r="N2655" s="1" t="s">
        <v>1957</v>
      </c>
      <c r="O2655" s="3">
        <v>117</v>
      </c>
      <c r="P2655">
        <v>6</v>
      </c>
      <c r="Q2655" s="3">
        <v>702</v>
      </c>
      <c r="R2655" s="1" t="s">
        <v>1951</v>
      </c>
      <c r="S2655" s="3">
        <v>73</v>
      </c>
      <c r="T2655">
        <v>3</v>
      </c>
      <c r="U2655" t="str">
        <f>IF(Ecommerce_Sales[[#This Row],[Delivery_Time_Days]]&gt;7,"Delay",IF(Ecommerce_Sales[[#This Row],[Delivery_Time_Days]] = 0,"No delivery",IF(Ecommerce_Sales[[#This Row],[Delivery_Time_Days]]&lt;=7,"On-time")))</f>
        <v>On-time</v>
      </c>
      <c r="V2655" s="7">
        <f>Ecommerce_Sales[[#This Row],[Profit]]/Ecommerce_Sales[[#This Row],[Total_Price]]</f>
        <v>0.14957264957264957</v>
      </c>
      <c r="W2655" s="3">
        <v>105</v>
      </c>
      <c r="X2655" s="3"/>
    </row>
    <row r="2656" spans="1:24" x14ac:dyDescent="0.25">
      <c r="A2656" s="1" t="s">
        <v>7881</v>
      </c>
      <c r="B2656" s="1" t="s">
        <v>62</v>
      </c>
      <c r="C2656" s="1" t="s">
        <v>63</v>
      </c>
      <c r="D2656" s="1" t="s">
        <v>6857</v>
      </c>
      <c r="E2656" s="1" t="s">
        <v>1966</v>
      </c>
      <c r="F2656" s="2">
        <v>45621</v>
      </c>
      <c r="G2656" s="2">
        <v>45456</v>
      </c>
      <c r="H2656" s="2" t="str">
        <f>TEXT(Ecommerce_Sales[[#This Row],[Order_Date]],"mmmm")</f>
        <v>June</v>
      </c>
      <c r="I2656" s="2" t="str">
        <f>TEXT(Ecommerce_Sales[[#This Row],[Order_Date]],"yyyy")</f>
        <v>2024</v>
      </c>
      <c r="J2656" s="2" t="str">
        <f>TEXT(Ecommerce_Sales[[#This Row],[Order_Date]],"mmmm")</f>
        <v>June</v>
      </c>
      <c r="K2656" s="1" t="s">
        <v>1947</v>
      </c>
      <c r="L2656" s="1" t="s">
        <v>7882</v>
      </c>
      <c r="M2656" s="1" t="s">
        <v>2072</v>
      </c>
      <c r="N2656" s="1" t="s">
        <v>1950</v>
      </c>
      <c r="O2656" s="3">
        <v>774</v>
      </c>
      <c r="P2656">
        <v>1</v>
      </c>
      <c r="Q2656" s="3">
        <v>774</v>
      </c>
      <c r="R2656" s="1" t="s">
        <v>1951</v>
      </c>
      <c r="S2656" s="3">
        <v>76</v>
      </c>
      <c r="T2656">
        <v>4</v>
      </c>
      <c r="U2656" t="str">
        <f>IF(Ecommerce_Sales[[#This Row],[Delivery_Time_Days]]&gt;7,"Delay",IF(Ecommerce_Sales[[#This Row],[Delivery_Time_Days]] = 0,"No delivery",IF(Ecommerce_Sales[[#This Row],[Delivery_Time_Days]]&lt;=7,"On-time")))</f>
        <v>On-time</v>
      </c>
      <c r="V2656" s="7">
        <f>Ecommerce_Sales[[#This Row],[Profit]]/Ecommerce_Sales[[#This Row],[Total_Price]]</f>
        <v>0.39922480620155038</v>
      </c>
      <c r="W2656" s="3">
        <v>309</v>
      </c>
      <c r="X2656" s="3"/>
    </row>
    <row r="2657" spans="1:24" x14ac:dyDescent="0.25">
      <c r="A2657" s="1" t="s">
        <v>7883</v>
      </c>
      <c r="B2657" s="1" t="s">
        <v>409</v>
      </c>
      <c r="C2657" s="1" t="s">
        <v>410</v>
      </c>
      <c r="D2657" s="1" t="s">
        <v>3886</v>
      </c>
      <c r="E2657" s="1" t="s">
        <v>1996</v>
      </c>
      <c r="F2657" s="2">
        <v>45563</v>
      </c>
      <c r="G2657" s="2">
        <v>45331</v>
      </c>
      <c r="H2657" s="2" t="str">
        <f>TEXT(Ecommerce_Sales[[#This Row],[Order_Date]],"mmmm")</f>
        <v>February</v>
      </c>
      <c r="I2657" s="2" t="str">
        <f>TEXT(Ecommerce_Sales[[#This Row],[Order_Date]],"yyyy")</f>
        <v>2024</v>
      </c>
      <c r="J2657" s="2" t="str">
        <f>TEXT(Ecommerce_Sales[[#This Row],[Order_Date]],"mmmm")</f>
        <v>February</v>
      </c>
      <c r="K2657" s="1" t="s">
        <v>1986</v>
      </c>
      <c r="L2657" s="1" t="s">
        <v>4420</v>
      </c>
      <c r="M2657" s="1" t="s">
        <v>2065</v>
      </c>
      <c r="N2657" s="1" t="s">
        <v>1978</v>
      </c>
      <c r="O2657" s="3">
        <v>383</v>
      </c>
      <c r="P2657">
        <v>3</v>
      </c>
      <c r="Q2657" s="3">
        <v>1150</v>
      </c>
      <c r="R2657" s="1" t="s">
        <v>1958</v>
      </c>
      <c r="S2657" s="3">
        <v>134</v>
      </c>
      <c r="U2657" t="str">
        <f>IF(Ecommerce_Sales[[#This Row],[Delivery_Time_Days]]&gt;7,"Delay",IF(Ecommerce_Sales[[#This Row],[Delivery_Time_Days]] = 0,"No delivery",IF(Ecommerce_Sales[[#This Row],[Delivery_Time_Days]]&lt;=7,"On-time")))</f>
        <v>No delivery</v>
      </c>
      <c r="V2657" s="7">
        <f>Ecommerce_Sales[[#This Row],[Profit]]/Ecommerce_Sales[[#This Row],[Total_Price]]</f>
        <v>0.34956521739130436</v>
      </c>
      <c r="W2657" s="3">
        <v>402</v>
      </c>
      <c r="X2657" s="3"/>
    </row>
    <row r="2658" spans="1:24" x14ac:dyDescent="0.25">
      <c r="A2658" s="1" t="s">
        <v>7884</v>
      </c>
      <c r="B2658" s="1" t="s">
        <v>1087</v>
      </c>
      <c r="C2658" s="1" t="s">
        <v>1088</v>
      </c>
      <c r="D2658" s="1" t="s">
        <v>7885</v>
      </c>
      <c r="E2658" s="1" t="s">
        <v>1954</v>
      </c>
      <c r="F2658" s="2">
        <v>45601</v>
      </c>
      <c r="G2658" s="2">
        <v>45582</v>
      </c>
      <c r="H2658" s="2" t="str">
        <f>TEXT(Ecommerce_Sales[[#This Row],[Order_Date]],"mmmm")</f>
        <v>October</v>
      </c>
      <c r="I2658" s="2" t="str">
        <f>TEXT(Ecommerce_Sales[[#This Row],[Order_Date]],"yyyy")</f>
        <v>2024</v>
      </c>
      <c r="J2658" s="2" t="str">
        <f>TEXT(Ecommerce_Sales[[#This Row],[Order_Date]],"mmmm")</f>
        <v>October</v>
      </c>
      <c r="K2658" s="1" t="s">
        <v>1947</v>
      </c>
      <c r="L2658" s="1" t="s">
        <v>6212</v>
      </c>
      <c r="M2658" s="1" t="s">
        <v>1968</v>
      </c>
      <c r="N2658" s="1" t="s">
        <v>1957</v>
      </c>
      <c r="O2658" s="3">
        <v>839</v>
      </c>
      <c r="P2658">
        <v>2</v>
      </c>
      <c r="Q2658" s="3">
        <v>1679</v>
      </c>
      <c r="R2658" s="1" t="s">
        <v>1951</v>
      </c>
      <c r="S2658" s="3">
        <v>126</v>
      </c>
      <c r="T2658">
        <v>7</v>
      </c>
      <c r="U2658" t="str">
        <f>IF(Ecommerce_Sales[[#This Row],[Delivery_Time_Days]]&gt;7,"Delay",IF(Ecommerce_Sales[[#This Row],[Delivery_Time_Days]] = 0,"No delivery",IF(Ecommerce_Sales[[#This Row],[Delivery_Time_Days]]&lt;=7,"On-time")))</f>
        <v>On-time</v>
      </c>
      <c r="V2658" s="7">
        <f>Ecommerce_Sales[[#This Row],[Profit]]/Ecommerce_Sales[[#This Row],[Total_Price]]</f>
        <v>0.15008933889219775</v>
      </c>
      <c r="W2658" s="3">
        <v>252</v>
      </c>
      <c r="X2658" s="3"/>
    </row>
    <row r="2659" spans="1:24" x14ac:dyDescent="0.25">
      <c r="A2659" s="1" t="s">
        <v>7886</v>
      </c>
      <c r="B2659" s="1" t="s">
        <v>378</v>
      </c>
      <c r="C2659" s="1" t="s">
        <v>379</v>
      </c>
      <c r="D2659" s="1" t="s">
        <v>3018</v>
      </c>
      <c r="E2659" s="1" t="s">
        <v>1946</v>
      </c>
      <c r="F2659" s="2">
        <v>44981</v>
      </c>
      <c r="G2659" s="2">
        <v>45649</v>
      </c>
      <c r="H2659" s="2" t="str">
        <f>TEXT(Ecommerce_Sales[[#This Row],[Order_Date]],"mmmm")</f>
        <v>December</v>
      </c>
      <c r="I2659" s="2" t="str">
        <f>TEXT(Ecommerce_Sales[[#This Row],[Order_Date]],"yyyy")</f>
        <v>2024</v>
      </c>
      <c r="J2659" s="2" t="str">
        <f>TEXT(Ecommerce_Sales[[#This Row],[Order_Date]],"mmmm")</f>
        <v>December</v>
      </c>
      <c r="K2659" s="1" t="s">
        <v>1947</v>
      </c>
      <c r="L2659" s="1" t="s">
        <v>7887</v>
      </c>
      <c r="M2659" s="1" t="s">
        <v>1956</v>
      </c>
      <c r="N2659" s="1" t="s">
        <v>1957</v>
      </c>
      <c r="O2659" s="3">
        <v>532</v>
      </c>
      <c r="P2659">
        <v>2</v>
      </c>
      <c r="Q2659" s="3">
        <v>1065</v>
      </c>
      <c r="R2659" s="1" t="s">
        <v>2016</v>
      </c>
      <c r="S2659" s="3">
        <v>93</v>
      </c>
      <c r="T2659">
        <v>3</v>
      </c>
      <c r="U2659" t="str">
        <f>IF(Ecommerce_Sales[[#This Row],[Delivery_Time_Days]]&gt;7,"Delay",IF(Ecommerce_Sales[[#This Row],[Delivery_Time_Days]] = 0,"No delivery",IF(Ecommerce_Sales[[#This Row],[Delivery_Time_Days]]&lt;=7,"On-time")))</f>
        <v>On-time</v>
      </c>
      <c r="V2659" s="7">
        <f>Ecommerce_Sales[[#This Row],[Profit]]/Ecommerce_Sales[[#This Row],[Total_Price]]</f>
        <v>0.15023474178403756</v>
      </c>
      <c r="W2659" s="3">
        <v>160</v>
      </c>
      <c r="X2659" s="3"/>
    </row>
    <row r="2660" spans="1:24" x14ac:dyDescent="0.25">
      <c r="A2660" s="1" t="s">
        <v>7888</v>
      </c>
      <c r="B2660" s="1" t="s">
        <v>1687</v>
      </c>
      <c r="C2660" s="1" t="s">
        <v>1688</v>
      </c>
      <c r="D2660" s="1" t="s">
        <v>3873</v>
      </c>
      <c r="E2660" s="1" t="s">
        <v>1946</v>
      </c>
      <c r="F2660" s="2">
        <v>45618</v>
      </c>
      <c r="G2660" s="2">
        <v>45175</v>
      </c>
      <c r="H2660" s="2" t="str">
        <f>TEXT(Ecommerce_Sales[[#This Row],[Order_Date]],"mmmm")</f>
        <v>September</v>
      </c>
      <c r="I2660" s="2" t="str">
        <f>TEXT(Ecommerce_Sales[[#This Row],[Order_Date]],"yyyy")</f>
        <v>2023</v>
      </c>
      <c r="J2660" s="2" t="str">
        <f>TEXT(Ecommerce_Sales[[#This Row],[Order_Date]],"mmmm")</f>
        <v>September</v>
      </c>
      <c r="K2660" s="1" t="s">
        <v>1947</v>
      </c>
      <c r="L2660" s="1" t="s">
        <v>7889</v>
      </c>
      <c r="M2660" s="1" t="s">
        <v>2030</v>
      </c>
      <c r="N2660" s="1" t="s">
        <v>1978</v>
      </c>
      <c r="O2660" s="3">
        <v>493</v>
      </c>
      <c r="P2660">
        <v>4</v>
      </c>
      <c r="Q2660" s="3">
        <v>1973</v>
      </c>
      <c r="R2660" s="1" t="s">
        <v>1951</v>
      </c>
      <c r="S2660" s="3">
        <v>134</v>
      </c>
      <c r="T2660">
        <v>2</v>
      </c>
      <c r="U2660" t="str">
        <f>IF(Ecommerce_Sales[[#This Row],[Delivery_Time_Days]]&gt;7,"Delay",IF(Ecommerce_Sales[[#This Row],[Delivery_Time_Days]] = 0,"No delivery",IF(Ecommerce_Sales[[#This Row],[Delivery_Time_Days]]&lt;=7,"On-time")))</f>
        <v>On-time</v>
      </c>
      <c r="V2660" s="7">
        <f>Ecommerce_Sales[[#This Row],[Profit]]/Ecommerce_Sales[[#This Row],[Total_Price]]</f>
        <v>0.35022807906741005</v>
      </c>
      <c r="W2660" s="3">
        <v>691</v>
      </c>
      <c r="X2660" s="3"/>
    </row>
    <row r="2661" spans="1:24" x14ac:dyDescent="0.25">
      <c r="A2661" s="1" t="s">
        <v>7890</v>
      </c>
      <c r="B2661" s="1" t="s">
        <v>452</v>
      </c>
      <c r="C2661" s="1" t="s">
        <v>453</v>
      </c>
      <c r="D2661" s="1" t="s">
        <v>3139</v>
      </c>
      <c r="E2661" s="1" t="s">
        <v>1954</v>
      </c>
      <c r="F2661" s="2">
        <v>45617</v>
      </c>
      <c r="G2661" s="2">
        <v>45437</v>
      </c>
      <c r="H2661" s="2" t="str">
        <f>TEXT(Ecommerce_Sales[[#This Row],[Order_Date]],"mmmm")</f>
        <v>May</v>
      </c>
      <c r="I2661" s="2" t="str">
        <f>TEXT(Ecommerce_Sales[[#This Row],[Order_Date]],"yyyy")</f>
        <v>2024</v>
      </c>
      <c r="J2661" s="2" t="str">
        <f>TEXT(Ecommerce_Sales[[#This Row],[Order_Date]],"mmmm")</f>
        <v>May</v>
      </c>
      <c r="K2661" s="1" t="s">
        <v>1947</v>
      </c>
      <c r="L2661" s="1" t="s">
        <v>7891</v>
      </c>
      <c r="M2661" s="1" t="s">
        <v>2026</v>
      </c>
      <c r="N2661" s="1" t="s">
        <v>1978</v>
      </c>
      <c r="O2661" s="3">
        <v>896</v>
      </c>
      <c r="P2661">
        <v>1</v>
      </c>
      <c r="Q2661" s="3">
        <v>896</v>
      </c>
      <c r="R2661" s="1" t="s">
        <v>1951</v>
      </c>
      <c r="S2661" s="3">
        <v>101</v>
      </c>
      <c r="T2661">
        <v>5</v>
      </c>
      <c r="U2661" t="str">
        <f>IF(Ecommerce_Sales[[#This Row],[Delivery_Time_Days]]&gt;7,"Delay",IF(Ecommerce_Sales[[#This Row],[Delivery_Time_Days]] = 0,"No delivery",IF(Ecommerce_Sales[[#This Row],[Delivery_Time_Days]]&lt;=7,"On-time")))</f>
        <v>On-time</v>
      </c>
      <c r="V2661" s="7">
        <f>Ecommerce_Sales[[#This Row],[Profit]]/Ecommerce_Sales[[#This Row],[Total_Price]]</f>
        <v>0.34933035714285715</v>
      </c>
      <c r="W2661" s="3">
        <v>313</v>
      </c>
      <c r="X2661" s="3"/>
    </row>
    <row r="2662" spans="1:24" x14ac:dyDescent="0.25">
      <c r="A2662" s="1" t="s">
        <v>7892</v>
      </c>
      <c r="B2662" s="1" t="s">
        <v>86</v>
      </c>
      <c r="C2662" s="1" t="s">
        <v>87</v>
      </c>
      <c r="D2662" s="1" t="s">
        <v>3111</v>
      </c>
      <c r="E2662" s="1" t="s">
        <v>1996</v>
      </c>
      <c r="F2662" s="2">
        <v>45491</v>
      </c>
      <c r="G2662" s="2">
        <v>45480</v>
      </c>
      <c r="H2662" s="2" t="str">
        <f>TEXT(Ecommerce_Sales[[#This Row],[Order_Date]],"mmmm")</f>
        <v>July</v>
      </c>
      <c r="I2662" s="2" t="str">
        <f>TEXT(Ecommerce_Sales[[#This Row],[Order_Date]],"yyyy")</f>
        <v>2024</v>
      </c>
      <c r="J2662" s="2" t="str">
        <f>TEXT(Ecommerce_Sales[[#This Row],[Order_Date]],"mmmm")</f>
        <v>July</v>
      </c>
      <c r="K2662" s="1" t="s">
        <v>1947</v>
      </c>
      <c r="L2662" s="1" t="s">
        <v>7893</v>
      </c>
      <c r="M2662" s="1" t="s">
        <v>1972</v>
      </c>
      <c r="N2662" s="1" t="s">
        <v>1973</v>
      </c>
      <c r="O2662" s="3">
        <v>106</v>
      </c>
      <c r="P2662">
        <v>2</v>
      </c>
      <c r="Q2662" s="3">
        <v>211</v>
      </c>
      <c r="R2662" s="1" t="s">
        <v>1951</v>
      </c>
      <c r="S2662" s="3">
        <v>22</v>
      </c>
      <c r="T2662">
        <v>10</v>
      </c>
      <c r="U2662" t="str">
        <f>IF(Ecommerce_Sales[[#This Row],[Delivery_Time_Days]]&gt;7,"Delay",IF(Ecommerce_Sales[[#This Row],[Delivery_Time_Days]] = 0,"No delivery",IF(Ecommerce_Sales[[#This Row],[Delivery_Time_Days]]&lt;=7,"On-time")))</f>
        <v>Delay</v>
      </c>
      <c r="V2662" s="7">
        <f>Ecommerce_Sales[[#This Row],[Profit]]/Ecommerce_Sales[[#This Row],[Total_Price]]</f>
        <v>0.29857819905213268</v>
      </c>
      <c r="W2662" s="3">
        <v>63</v>
      </c>
      <c r="X2662" s="3"/>
    </row>
    <row r="2663" spans="1:24" x14ac:dyDescent="0.25">
      <c r="A2663" s="1" t="s">
        <v>7894</v>
      </c>
      <c r="B2663" s="1" t="s">
        <v>120</v>
      </c>
      <c r="C2663" s="1" t="s">
        <v>121</v>
      </c>
      <c r="D2663" s="1" t="s">
        <v>3847</v>
      </c>
      <c r="E2663" s="1" t="s">
        <v>1966</v>
      </c>
      <c r="F2663" s="2">
        <v>45276</v>
      </c>
      <c r="G2663" s="2">
        <v>45159</v>
      </c>
      <c r="H2663" s="2" t="str">
        <f>TEXT(Ecommerce_Sales[[#This Row],[Order_Date]],"mmmm")</f>
        <v>August</v>
      </c>
      <c r="I2663" s="2" t="str">
        <f>TEXT(Ecommerce_Sales[[#This Row],[Order_Date]],"yyyy")</f>
        <v>2023</v>
      </c>
      <c r="J2663" s="2" t="str">
        <f>TEXT(Ecommerce_Sales[[#This Row],[Order_Date]],"mmmm")</f>
        <v>August</v>
      </c>
      <c r="K2663" s="1" t="s">
        <v>1947</v>
      </c>
      <c r="L2663" s="1" t="s">
        <v>7895</v>
      </c>
      <c r="M2663" s="1" t="s">
        <v>1963</v>
      </c>
      <c r="N2663" s="1" t="s">
        <v>1957</v>
      </c>
      <c r="O2663" s="3">
        <v>248</v>
      </c>
      <c r="P2663">
        <v>6</v>
      </c>
      <c r="Q2663" s="3">
        <v>1488</v>
      </c>
      <c r="R2663" s="1" t="s">
        <v>1951</v>
      </c>
      <c r="S2663" s="3">
        <v>158</v>
      </c>
      <c r="T2663">
        <v>9</v>
      </c>
      <c r="U2663" t="str">
        <f>IF(Ecommerce_Sales[[#This Row],[Delivery_Time_Days]]&gt;7,"Delay",IF(Ecommerce_Sales[[#This Row],[Delivery_Time_Days]] = 0,"No delivery",IF(Ecommerce_Sales[[#This Row],[Delivery_Time_Days]]&lt;=7,"On-time")))</f>
        <v>Delay</v>
      </c>
      <c r="V2663" s="7">
        <f>Ecommerce_Sales[[#This Row],[Profit]]/Ecommerce_Sales[[#This Row],[Total_Price]]</f>
        <v>0.14986559139784947</v>
      </c>
      <c r="W2663" s="3">
        <v>223</v>
      </c>
      <c r="X2663" s="3"/>
    </row>
    <row r="2664" spans="1:24" x14ac:dyDescent="0.25">
      <c r="A2664" s="1" t="s">
        <v>7896</v>
      </c>
      <c r="B2664" s="1" t="s">
        <v>840</v>
      </c>
      <c r="C2664" s="1" t="s">
        <v>841</v>
      </c>
      <c r="D2664" s="1" t="s">
        <v>2231</v>
      </c>
      <c r="E2664" s="1" t="s">
        <v>1981</v>
      </c>
      <c r="F2664" s="2">
        <v>44935</v>
      </c>
      <c r="G2664" s="2">
        <v>45115</v>
      </c>
      <c r="H2664" s="2" t="str">
        <f>TEXT(Ecommerce_Sales[[#This Row],[Order_Date]],"mmmm")</f>
        <v>July</v>
      </c>
      <c r="I2664" s="2" t="str">
        <f>TEXT(Ecommerce_Sales[[#This Row],[Order_Date]],"yyyy")</f>
        <v>2023</v>
      </c>
      <c r="J2664" s="2" t="str">
        <f>TEXT(Ecommerce_Sales[[#This Row],[Order_Date]],"mmmm")</f>
        <v>July</v>
      </c>
      <c r="K2664" s="1" t="s">
        <v>1947</v>
      </c>
      <c r="L2664" s="1" t="s">
        <v>7897</v>
      </c>
      <c r="M2664" s="1" t="s">
        <v>2104</v>
      </c>
      <c r="N2664" s="1" t="s">
        <v>1978</v>
      </c>
      <c r="O2664" s="3">
        <v>132</v>
      </c>
      <c r="P2664">
        <v>6</v>
      </c>
      <c r="Q2664" s="3">
        <v>792</v>
      </c>
      <c r="R2664" s="1" t="s">
        <v>1958</v>
      </c>
      <c r="S2664" s="3">
        <v>117</v>
      </c>
      <c r="T2664">
        <v>8</v>
      </c>
      <c r="U2664" t="str">
        <f>IF(Ecommerce_Sales[[#This Row],[Delivery_Time_Days]]&gt;7,"Delay",IF(Ecommerce_Sales[[#This Row],[Delivery_Time_Days]] = 0,"No delivery",IF(Ecommerce_Sales[[#This Row],[Delivery_Time_Days]]&lt;=7,"On-time")))</f>
        <v>Delay</v>
      </c>
      <c r="V2664" s="7">
        <f>Ecommerce_Sales[[#This Row],[Profit]]/Ecommerce_Sales[[#This Row],[Total_Price]]</f>
        <v>0.34974747474747475</v>
      </c>
      <c r="W2664" s="3">
        <v>277</v>
      </c>
      <c r="X2664" s="3"/>
    </row>
    <row r="2665" spans="1:24" x14ac:dyDescent="0.25">
      <c r="A2665" s="1" t="s">
        <v>7898</v>
      </c>
      <c r="B2665" s="1" t="s">
        <v>230</v>
      </c>
      <c r="C2665" s="1" t="s">
        <v>231</v>
      </c>
      <c r="D2665" s="1" t="s">
        <v>3858</v>
      </c>
      <c r="E2665" s="1" t="s">
        <v>1946</v>
      </c>
      <c r="F2665" s="2">
        <v>45252</v>
      </c>
      <c r="G2665" s="2">
        <v>45154</v>
      </c>
      <c r="H2665" s="2" t="str">
        <f>TEXT(Ecommerce_Sales[[#This Row],[Order_Date]],"mmmm")</f>
        <v>August</v>
      </c>
      <c r="I2665" s="2" t="str">
        <f>TEXT(Ecommerce_Sales[[#This Row],[Order_Date]],"yyyy")</f>
        <v>2023</v>
      </c>
      <c r="J2665" s="2" t="str">
        <f>TEXT(Ecommerce_Sales[[#This Row],[Order_Date]],"mmmm")</f>
        <v>August</v>
      </c>
      <c r="K2665" s="1" t="s">
        <v>1947</v>
      </c>
      <c r="L2665" s="1" t="s">
        <v>3165</v>
      </c>
      <c r="M2665" s="1" t="s">
        <v>1968</v>
      </c>
      <c r="N2665" s="1" t="s">
        <v>1957</v>
      </c>
      <c r="O2665" s="3">
        <v>77</v>
      </c>
      <c r="P2665">
        <v>5</v>
      </c>
      <c r="Q2665" s="3">
        <v>387</v>
      </c>
      <c r="R2665" s="1" t="s">
        <v>1951</v>
      </c>
      <c r="S2665" s="3">
        <v>49</v>
      </c>
      <c r="T2665">
        <v>6</v>
      </c>
      <c r="U2665" t="str">
        <f>IF(Ecommerce_Sales[[#This Row],[Delivery_Time_Days]]&gt;7,"Delay",IF(Ecommerce_Sales[[#This Row],[Delivery_Time_Days]] = 0,"No delivery",IF(Ecommerce_Sales[[#This Row],[Delivery_Time_Days]]&lt;=7,"On-time")))</f>
        <v>On-time</v>
      </c>
      <c r="V2665" s="7">
        <f>Ecommerce_Sales[[#This Row],[Profit]]/Ecommerce_Sales[[#This Row],[Total_Price]]</f>
        <v>0.14987080103359174</v>
      </c>
      <c r="W2665" s="3">
        <v>58</v>
      </c>
      <c r="X2665" s="3"/>
    </row>
    <row r="2666" spans="1:24" x14ac:dyDescent="0.25">
      <c r="A2666" s="1" t="s">
        <v>7899</v>
      </c>
      <c r="B2666" s="1" t="s">
        <v>701</v>
      </c>
      <c r="C2666" s="1" t="s">
        <v>702</v>
      </c>
      <c r="D2666" s="1" t="s">
        <v>5351</v>
      </c>
      <c r="E2666" s="1" t="s">
        <v>1981</v>
      </c>
      <c r="F2666" s="2">
        <v>45600</v>
      </c>
      <c r="G2666" s="2">
        <v>45464</v>
      </c>
      <c r="H2666" s="2" t="str">
        <f>TEXT(Ecommerce_Sales[[#This Row],[Order_Date]],"mmmm")</f>
        <v>June</v>
      </c>
      <c r="I2666" s="2" t="str">
        <f>TEXT(Ecommerce_Sales[[#This Row],[Order_Date]],"yyyy")</f>
        <v>2024</v>
      </c>
      <c r="J2666" s="2" t="str">
        <f>TEXT(Ecommerce_Sales[[#This Row],[Order_Date]],"mmmm")</f>
        <v>June</v>
      </c>
      <c r="K2666" s="1" t="s">
        <v>1947</v>
      </c>
      <c r="L2666" s="1" t="s">
        <v>5646</v>
      </c>
      <c r="M2666" s="1" t="s">
        <v>1988</v>
      </c>
      <c r="N2666" s="1" t="s">
        <v>1989</v>
      </c>
      <c r="O2666" s="3">
        <v>304</v>
      </c>
      <c r="P2666">
        <v>4</v>
      </c>
      <c r="Q2666" s="3">
        <v>1215</v>
      </c>
      <c r="R2666" s="1" t="s">
        <v>1951</v>
      </c>
      <c r="S2666" s="3">
        <v>127</v>
      </c>
      <c r="T2666">
        <v>8</v>
      </c>
      <c r="U2666" t="str">
        <f>IF(Ecommerce_Sales[[#This Row],[Delivery_Time_Days]]&gt;7,"Delay",IF(Ecommerce_Sales[[#This Row],[Delivery_Time_Days]] = 0,"No delivery",IF(Ecommerce_Sales[[#This Row],[Delivery_Time_Days]]&lt;=7,"On-time")))</f>
        <v>Delay</v>
      </c>
      <c r="V2666" s="7">
        <f>Ecommerce_Sales[[#This Row],[Profit]]/Ecommerce_Sales[[#This Row],[Total_Price]]</f>
        <v>0.25020576131687244</v>
      </c>
      <c r="W2666" s="3">
        <v>304</v>
      </c>
      <c r="X2666" s="3"/>
    </row>
    <row r="2667" spans="1:24" x14ac:dyDescent="0.25">
      <c r="A2667" s="1" t="s">
        <v>7900</v>
      </c>
      <c r="B2667" s="1" t="s">
        <v>88</v>
      </c>
      <c r="C2667" s="1" t="s">
        <v>89</v>
      </c>
      <c r="D2667" s="1" t="s">
        <v>3134</v>
      </c>
      <c r="E2667" s="1" t="s">
        <v>1961</v>
      </c>
      <c r="F2667" s="2">
        <v>45107</v>
      </c>
      <c r="G2667" s="2">
        <v>45281</v>
      </c>
      <c r="H2667" s="2" t="str">
        <f>TEXT(Ecommerce_Sales[[#This Row],[Order_Date]],"mmmm")</f>
        <v>December</v>
      </c>
      <c r="I2667" s="2" t="str">
        <f>TEXT(Ecommerce_Sales[[#This Row],[Order_Date]],"yyyy")</f>
        <v>2023</v>
      </c>
      <c r="J2667" s="2" t="str">
        <f>TEXT(Ecommerce_Sales[[#This Row],[Order_Date]],"mmmm")</f>
        <v>December</v>
      </c>
      <c r="K2667" s="1" t="s">
        <v>1947</v>
      </c>
      <c r="L2667" s="1" t="s">
        <v>6139</v>
      </c>
      <c r="M2667" s="1" t="s">
        <v>1963</v>
      </c>
      <c r="N2667" s="1" t="s">
        <v>1957</v>
      </c>
      <c r="O2667" s="3">
        <v>459</v>
      </c>
      <c r="P2667">
        <v>10</v>
      </c>
      <c r="Q2667" s="3">
        <v>4595</v>
      </c>
      <c r="R2667" s="1" t="s">
        <v>2016</v>
      </c>
      <c r="S2667" s="3">
        <v>508</v>
      </c>
      <c r="T2667">
        <v>6</v>
      </c>
      <c r="U2667" t="str">
        <f>IF(Ecommerce_Sales[[#This Row],[Delivery_Time_Days]]&gt;7,"Delay",IF(Ecommerce_Sales[[#This Row],[Delivery_Time_Days]] = 0,"No delivery",IF(Ecommerce_Sales[[#This Row],[Delivery_Time_Days]]&lt;=7,"On-time")))</f>
        <v>On-time</v>
      </c>
      <c r="V2667" s="7">
        <f>Ecommerce_Sales[[#This Row],[Profit]]/Ecommerce_Sales[[#This Row],[Total_Price]]</f>
        <v>0.1499455930359086</v>
      </c>
      <c r="W2667" s="3">
        <v>689</v>
      </c>
      <c r="X2667" s="3"/>
    </row>
    <row r="2668" spans="1:24" x14ac:dyDescent="0.25">
      <c r="A2668" s="1" t="s">
        <v>7901</v>
      </c>
      <c r="B2668" s="1" t="s">
        <v>1085</v>
      </c>
      <c r="C2668" s="1" t="s">
        <v>1086</v>
      </c>
      <c r="D2668" s="1" t="s">
        <v>5941</v>
      </c>
      <c r="E2668" s="1" t="s">
        <v>1981</v>
      </c>
      <c r="F2668" s="2">
        <v>45168</v>
      </c>
      <c r="G2668" s="2">
        <v>45552</v>
      </c>
      <c r="H2668" s="2" t="str">
        <f>TEXT(Ecommerce_Sales[[#This Row],[Order_Date]],"mmmm")</f>
        <v>September</v>
      </c>
      <c r="I2668" s="2" t="str">
        <f>TEXT(Ecommerce_Sales[[#This Row],[Order_Date]],"yyyy")</f>
        <v>2024</v>
      </c>
      <c r="J2668" s="2" t="str">
        <f>TEXT(Ecommerce_Sales[[#This Row],[Order_Date]],"mmmm")</f>
        <v>September</v>
      </c>
      <c r="K2668" s="1" t="s">
        <v>1947</v>
      </c>
      <c r="L2668" s="1" t="s">
        <v>7902</v>
      </c>
      <c r="M2668" s="1" t="s">
        <v>2047</v>
      </c>
      <c r="N2668" s="1" t="s">
        <v>1989</v>
      </c>
      <c r="O2668" s="3">
        <v>452</v>
      </c>
      <c r="P2668">
        <v>5</v>
      </c>
      <c r="Q2668" s="3">
        <v>2258</v>
      </c>
      <c r="R2668" s="1" t="s">
        <v>2008</v>
      </c>
      <c r="S2668" s="3">
        <v>297</v>
      </c>
      <c r="T2668">
        <v>5</v>
      </c>
      <c r="U2668" t="str">
        <f>IF(Ecommerce_Sales[[#This Row],[Delivery_Time_Days]]&gt;7,"Delay",IF(Ecommerce_Sales[[#This Row],[Delivery_Time_Days]] = 0,"No delivery",IF(Ecommerce_Sales[[#This Row],[Delivery_Time_Days]]&lt;=7,"On-time")))</f>
        <v>On-time</v>
      </c>
      <c r="V2668" s="7">
        <f>Ecommerce_Sales[[#This Row],[Profit]]/Ecommerce_Sales[[#This Row],[Total_Price]]</f>
        <v>0.25022143489813997</v>
      </c>
      <c r="W2668" s="3">
        <v>565</v>
      </c>
      <c r="X2668" s="3"/>
    </row>
    <row r="2669" spans="1:24" x14ac:dyDescent="0.25">
      <c r="A2669" s="1" t="s">
        <v>7903</v>
      </c>
      <c r="B2669" s="1" t="s">
        <v>537</v>
      </c>
      <c r="C2669" s="1" t="s">
        <v>538</v>
      </c>
      <c r="D2669" s="1" t="s">
        <v>4936</v>
      </c>
      <c r="E2669" s="1" t="s">
        <v>1954</v>
      </c>
      <c r="F2669" s="2">
        <v>45453</v>
      </c>
      <c r="G2669" s="2">
        <v>45262</v>
      </c>
      <c r="H2669" s="2" t="str">
        <f>TEXT(Ecommerce_Sales[[#This Row],[Order_Date]],"mmmm")</f>
        <v>December</v>
      </c>
      <c r="I2669" s="2" t="str">
        <f>TEXT(Ecommerce_Sales[[#This Row],[Order_Date]],"yyyy")</f>
        <v>2023</v>
      </c>
      <c r="J2669" s="2" t="str">
        <f>TEXT(Ecommerce_Sales[[#This Row],[Order_Date]],"mmmm")</f>
        <v>December</v>
      </c>
      <c r="K2669" s="1" t="s">
        <v>1947</v>
      </c>
      <c r="L2669" s="1" t="s">
        <v>7904</v>
      </c>
      <c r="M2669" s="1" t="s">
        <v>2030</v>
      </c>
      <c r="N2669" s="1" t="s">
        <v>1978</v>
      </c>
      <c r="O2669" s="3">
        <v>1255</v>
      </c>
      <c r="P2669">
        <v>2</v>
      </c>
      <c r="Q2669" s="3">
        <v>2510</v>
      </c>
      <c r="R2669" s="1" t="s">
        <v>1958</v>
      </c>
      <c r="S2669" s="3">
        <v>217</v>
      </c>
      <c r="T2669">
        <v>2</v>
      </c>
      <c r="U2669" t="str">
        <f>IF(Ecommerce_Sales[[#This Row],[Delivery_Time_Days]]&gt;7,"Delay",IF(Ecommerce_Sales[[#This Row],[Delivery_Time_Days]] = 0,"No delivery",IF(Ecommerce_Sales[[#This Row],[Delivery_Time_Days]]&lt;=7,"On-time")))</f>
        <v>On-time</v>
      </c>
      <c r="V2669" s="7">
        <f>Ecommerce_Sales[[#This Row],[Profit]]/Ecommerce_Sales[[#This Row],[Total_Price]]</f>
        <v>0.349800796812749</v>
      </c>
      <c r="W2669" s="3">
        <v>878</v>
      </c>
      <c r="X2669" s="3"/>
    </row>
    <row r="2670" spans="1:24" x14ac:dyDescent="0.25">
      <c r="A2670" s="1" t="s">
        <v>7905</v>
      </c>
      <c r="B2670" s="1" t="s">
        <v>1449</v>
      </c>
      <c r="C2670" s="1" t="s">
        <v>1450</v>
      </c>
      <c r="D2670" s="1" t="s">
        <v>5461</v>
      </c>
      <c r="E2670" s="1" t="s">
        <v>2005</v>
      </c>
      <c r="F2670" s="2">
        <v>45461</v>
      </c>
      <c r="G2670" s="2">
        <v>45518</v>
      </c>
      <c r="H2670" s="2" t="str">
        <f>TEXT(Ecommerce_Sales[[#This Row],[Order_Date]],"mmmm")</f>
        <v>August</v>
      </c>
      <c r="I2670" s="2" t="str">
        <f>TEXT(Ecommerce_Sales[[#This Row],[Order_Date]],"yyyy")</f>
        <v>2024</v>
      </c>
      <c r="J2670" s="2" t="str">
        <f>TEXT(Ecommerce_Sales[[#This Row],[Order_Date]],"mmmm")</f>
        <v>August</v>
      </c>
      <c r="K2670" s="1" t="s">
        <v>1947</v>
      </c>
      <c r="L2670" s="1" t="s">
        <v>7906</v>
      </c>
      <c r="M2670" s="1" t="s">
        <v>2007</v>
      </c>
      <c r="N2670" s="1" t="s">
        <v>1973</v>
      </c>
      <c r="O2670" s="3">
        <v>450</v>
      </c>
      <c r="P2670">
        <v>2</v>
      </c>
      <c r="Q2670" s="3">
        <v>899</v>
      </c>
      <c r="R2670" s="1" t="s">
        <v>1958</v>
      </c>
      <c r="S2670" s="3">
        <v>87</v>
      </c>
      <c r="T2670">
        <v>8</v>
      </c>
      <c r="U2670" t="str">
        <f>IF(Ecommerce_Sales[[#This Row],[Delivery_Time_Days]]&gt;7,"Delay",IF(Ecommerce_Sales[[#This Row],[Delivery_Time_Days]] = 0,"No delivery",IF(Ecommerce_Sales[[#This Row],[Delivery_Time_Days]]&lt;=7,"On-time")))</f>
        <v>Delay</v>
      </c>
      <c r="V2670" s="7">
        <f>Ecommerce_Sales[[#This Row],[Profit]]/Ecommerce_Sales[[#This Row],[Total_Price]]</f>
        <v>0.30033370411568411</v>
      </c>
      <c r="W2670" s="3">
        <v>270</v>
      </c>
      <c r="X2670" s="3"/>
    </row>
    <row r="2671" spans="1:24" x14ac:dyDescent="0.25">
      <c r="A2671" s="1" t="s">
        <v>7907</v>
      </c>
      <c r="B2671" s="1" t="s">
        <v>1366</v>
      </c>
      <c r="C2671" s="1" t="s">
        <v>1367</v>
      </c>
      <c r="D2671" s="1" t="s">
        <v>3010</v>
      </c>
      <c r="E2671" s="1" t="s">
        <v>1996</v>
      </c>
      <c r="F2671" s="2">
        <v>45330</v>
      </c>
      <c r="G2671" s="2">
        <v>44985</v>
      </c>
      <c r="H2671" s="2" t="str">
        <f>TEXT(Ecommerce_Sales[[#This Row],[Order_Date]],"mmmm")</f>
        <v>February</v>
      </c>
      <c r="I2671" s="2" t="str">
        <f>TEXT(Ecommerce_Sales[[#This Row],[Order_Date]],"yyyy")</f>
        <v>2023</v>
      </c>
      <c r="J2671" s="2" t="str">
        <f>TEXT(Ecommerce_Sales[[#This Row],[Order_Date]],"mmmm")</f>
        <v>February</v>
      </c>
      <c r="K2671" s="1" t="s">
        <v>1947</v>
      </c>
      <c r="L2671" s="1" t="s">
        <v>7908</v>
      </c>
      <c r="M2671" s="1" t="s">
        <v>1968</v>
      </c>
      <c r="N2671" s="1" t="s">
        <v>1957</v>
      </c>
      <c r="O2671" s="3">
        <v>225</v>
      </c>
      <c r="P2671">
        <v>1</v>
      </c>
      <c r="Q2671" s="3">
        <v>225</v>
      </c>
      <c r="R2671" s="1" t="s">
        <v>1958</v>
      </c>
      <c r="S2671" s="3">
        <v>16</v>
      </c>
      <c r="T2671">
        <v>10</v>
      </c>
      <c r="U2671" t="str">
        <f>IF(Ecommerce_Sales[[#This Row],[Delivery_Time_Days]]&gt;7,"Delay",IF(Ecommerce_Sales[[#This Row],[Delivery_Time_Days]] = 0,"No delivery",IF(Ecommerce_Sales[[#This Row],[Delivery_Time_Days]]&lt;=7,"On-time")))</f>
        <v>Delay</v>
      </c>
      <c r="V2671" s="7">
        <f>Ecommerce_Sales[[#This Row],[Profit]]/Ecommerce_Sales[[#This Row],[Total_Price]]</f>
        <v>0.15111111111111111</v>
      </c>
      <c r="W2671" s="3">
        <v>34</v>
      </c>
      <c r="X2671" s="3"/>
    </row>
    <row r="2672" spans="1:24" x14ac:dyDescent="0.25">
      <c r="A2672" s="1" t="s">
        <v>7909</v>
      </c>
      <c r="B2672" s="1" t="s">
        <v>594</v>
      </c>
      <c r="C2672" s="1" t="s">
        <v>595</v>
      </c>
      <c r="D2672" s="1" t="s">
        <v>2237</v>
      </c>
      <c r="E2672" s="1" t="s">
        <v>1996</v>
      </c>
      <c r="F2672" s="2">
        <v>45385</v>
      </c>
      <c r="G2672" s="2">
        <v>45098</v>
      </c>
      <c r="H2672" s="2" t="str">
        <f>TEXT(Ecommerce_Sales[[#This Row],[Order_Date]],"mmmm")</f>
        <v>June</v>
      </c>
      <c r="I2672" s="2" t="str">
        <f>TEXT(Ecommerce_Sales[[#This Row],[Order_Date]],"yyyy")</f>
        <v>2023</v>
      </c>
      <c r="J2672" s="2" t="str">
        <f>TEXT(Ecommerce_Sales[[#This Row],[Order_Date]],"mmmm")</f>
        <v>June</v>
      </c>
      <c r="K2672" s="1" t="s">
        <v>1986</v>
      </c>
      <c r="L2672" s="1" t="s">
        <v>7910</v>
      </c>
      <c r="M2672" s="1" t="s">
        <v>2002</v>
      </c>
      <c r="N2672" s="1" t="s">
        <v>1989</v>
      </c>
      <c r="O2672" s="3">
        <v>774</v>
      </c>
      <c r="P2672">
        <v>1</v>
      </c>
      <c r="Q2672" s="3">
        <v>774</v>
      </c>
      <c r="R2672" s="1" t="s">
        <v>1958</v>
      </c>
      <c r="S2672" s="3">
        <v>45</v>
      </c>
      <c r="U2672" t="str">
        <f>IF(Ecommerce_Sales[[#This Row],[Delivery_Time_Days]]&gt;7,"Delay",IF(Ecommerce_Sales[[#This Row],[Delivery_Time_Days]] = 0,"No delivery",IF(Ecommerce_Sales[[#This Row],[Delivery_Time_Days]]&lt;=7,"On-time")))</f>
        <v>No delivery</v>
      </c>
      <c r="V2672" s="7">
        <f>Ecommerce_Sales[[#This Row],[Profit]]/Ecommerce_Sales[[#This Row],[Total_Price]]</f>
        <v>0.25064599483204136</v>
      </c>
      <c r="W2672" s="3">
        <v>194</v>
      </c>
      <c r="X2672" s="3"/>
    </row>
    <row r="2673" spans="1:24" x14ac:dyDescent="0.25">
      <c r="A2673" s="1" t="s">
        <v>7911</v>
      </c>
      <c r="B2673" s="1" t="s">
        <v>881</v>
      </c>
      <c r="C2673" s="1" t="s">
        <v>882</v>
      </c>
      <c r="D2673" s="1" t="s">
        <v>2770</v>
      </c>
      <c r="E2673" s="1" t="s">
        <v>1954</v>
      </c>
      <c r="F2673" s="2">
        <v>45222</v>
      </c>
      <c r="G2673" s="2">
        <v>45200</v>
      </c>
      <c r="H2673" s="2" t="str">
        <f>TEXT(Ecommerce_Sales[[#This Row],[Order_Date]],"mmmm")</f>
        <v>October</v>
      </c>
      <c r="I2673" s="2" t="str">
        <f>TEXT(Ecommerce_Sales[[#This Row],[Order_Date]],"yyyy")</f>
        <v>2023</v>
      </c>
      <c r="J2673" s="2" t="str">
        <f>TEXT(Ecommerce_Sales[[#This Row],[Order_Date]],"mmmm")</f>
        <v>October</v>
      </c>
      <c r="K2673" s="1" t="s">
        <v>1947</v>
      </c>
      <c r="L2673" s="1" t="s">
        <v>7912</v>
      </c>
      <c r="M2673" s="1" t="s">
        <v>2002</v>
      </c>
      <c r="N2673" s="1" t="s">
        <v>1989</v>
      </c>
      <c r="O2673" s="3">
        <v>233</v>
      </c>
      <c r="P2673">
        <v>3</v>
      </c>
      <c r="Q2673" s="3">
        <v>699</v>
      </c>
      <c r="R2673" s="1" t="s">
        <v>2016</v>
      </c>
      <c r="S2673" s="3">
        <v>65</v>
      </c>
      <c r="T2673">
        <v>8</v>
      </c>
      <c r="U2673" t="str">
        <f>IF(Ecommerce_Sales[[#This Row],[Delivery_Time_Days]]&gt;7,"Delay",IF(Ecommerce_Sales[[#This Row],[Delivery_Time_Days]] = 0,"No delivery",IF(Ecommerce_Sales[[#This Row],[Delivery_Time_Days]]&lt;=7,"On-time")))</f>
        <v>Delay</v>
      </c>
      <c r="V2673" s="7">
        <f>Ecommerce_Sales[[#This Row],[Profit]]/Ecommerce_Sales[[#This Row],[Total_Price]]</f>
        <v>0.25035765379113017</v>
      </c>
      <c r="W2673" s="3">
        <v>175</v>
      </c>
      <c r="X2673" s="3"/>
    </row>
    <row r="2674" spans="1:24" x14ac:dyDescent="0.25">
      <c r="A2674" s="1" t="s">
        <v>7913</v>
      </c>
      <c r="B2674" s="1" t="s">
        <v>711</v>
      </c>
      <c r="C2674" s="1" t="s">
        <v>712</v>
      </c>
      <c r="D2674" s="1" t="s">
        <v>7914</v>
      </c>
      <c r="E2674" s="1" t="s">
        <v>1946</v>
      </c>
      <c r="F2674" s="2">
        <v>45269</v>
      </c>
      <c r="G2674" s="2">
        <v>45186</v>
      </c>
      <c r="H2674" s="2" t="str">
        <f>TEXT(Ecommerce_Sales[[#This Row],[Order_Date]],"mmmm")</f>
        <v>September</v>
      </c>
      <c r="I2674" s="2" t="str">
        <f>TEXT(Ecommerce_Sales[[#This Row],[Order_Date]],"yyyy")</f>
        <v>2023</v>
      </c>
      <c r="J2674" s="2" t="str">
        <f>TEXT(Ecommerce_Sales[[#This Row],[Order_Date]],"mmmm")</f>
        <v>September</v>
      </c>
      <c r="K2674" s="1" t="s">
        <v>1947</v>
      </c>
      <c r="L2674" s="1" t="s">
        <v>7915</v>
      </c>
      <c r="M2674" s="1" t="s">
        <v>1977</v>
      </c>
      <c r="N2674" s="1" t="s">
        <v>1978</v>
      </c>
      <c r="O2674" s="3">
        <v>950</v>
      </c>
      <c r="P2674">
        <v>4</v>
      </c>
      <c r="Q2674" s="3">
        <v>3801</v>
      </c>
      <c r="R2674" s="1" t="s">
        <v>1951</v>
      </c>
      <c r="S2674" s="3">
        <v>317</v>
      </c>
      <c r="T2674">
        <v>7</v>
      </c>
      <c r="U2674" t="str">
        <f>IF(Ecommerce_Sales[[#This Row],[Delivery_Time_Days]]&gt;7,"Delay",IF(Ecommerce_Sales[[#This Row],[Delivery_Time_Days]] = 0,"No delivery",IF(Ecommerce_Sales[[#This Row],[Delivery_Time_Days]]&lt;=7,"On-time")))</f>
        <v>On-time</v>
      </c>
      <c r="V2674" s="7">
        <f>Ecommerce_Sales[[#This Row],[Profit]]/Ecommerce_Sales[[#This Row],[Total_Price]]</f>
        <v>0.34990791896869244</v>
      </c>
      <c r="W2674" s="3">
        <v>1330</v>
      </c>
      <c r="X2674" s="3"/>
    </row>
    <row r="2675" spans="1:24" x14ac:dyDescent="0.25">
      <c r="A2675" s="1" t="s">
        <v>7916</v>
      </c>
      <c r="B2675" s="1" t="s">
        <v>1207</v>
      </c>
      <c r="C2675" s="1" t="s">
        <v>1208</v>
      </c>
      <c r="D2675" s="1" t="s">
        <v>3471</v>
      </c>
      <c r="E2675" s="1" t="s">
        <v>1981</v>
      </c>
      <c r="F2675" s="2">
        <v>45552</v>
      </c>
      <c r="G2675" s="2">
        <v>45013</v>
      </c>
      <c r="H2675" s="2" t="str">
        <f>TEXT(Ecommerce_Sales[[#This Row],[Order_Date]],"mmmm")</f>
        <v>March</v>
      </c>
      <c r="I2675" s="2" t="str">
        <f>TEXT(Ecommerce_Sales[[#This Row],[Order_Date]],"yyyy")</f>
        <v>2023</v>
      </c>
      <c r="J2675" s="2" t="str">
        <f>TEXT(Ecommerce_Sales[[#This Row],[Order_Date]],"mmmm")</f>
        <v>March</v>
      </c>
      <c r="K2675" s="1" t="s">
        <v>1986</v>
      </c>
      <c r="L2675" s="1" t="s">
        <v>7917</v>
      </c>
      <c r="M2675" s="1" t="s">
        <v>2002</v>
      </c>
      <c r="N2675" s="1" t="s">
        <v>1989</v>
      </c>
      <c r="O2675" s="3">
        <v>661</v>
      </c>
      <c r="P2675">
        <v>4</v>
      </c>
      <c r="Q2675" s="3">
        <v>2645</v>
      </c>
      <c r="R2675" s="1" t="s">
        <v>1958</v>
      </c>
      <c r="S2675" s="3">
        <v>224</v>
      </c>
      <c r="U2675" t="str">
        <f>IF(Ecommerce_Sales[[#This Row],[Delivery_Time_Days]]&gt;7,"Delay",IF(Ecommerce_Sales[[#This Row],[Delivery_Time_Days]] = 0,"No delivery",IF(Ecommerce_Sales[[#This Row],[Delivery_Time_Days]]&lt;=7,"On-time")))</f>
        <v>No delivery</v>
      </c>
      <c r="V2675" s="7">
        <f>Ecommerce_Sales[[#This Row],[Profit]]/Ecommerce_Sales[[#This Row],[Total_Price]]</f>
        <v>0.24990548204158791</v>
      </c>
      <c r="W2675" s="3">
        <v>661</v>
      </c>
      <c r="X2675" s="3"/>
    </row>
    <row r="2676" spans="1:24" x14ac:dyDescent="0.25">
      <c r="A2676" s="1" t="s">
        <v>7918</v>
      </c>
      <c r="B2676" s="1" t="s">
        <v>76</v>
      </c>
      <c r="C2676" s="1" t="s">
        <v>77</v>
      </c>
      <c r="D2676" s="1" t="s">
        <v>2544</v>
      </c>
      <c r="E2676" s="1" t="s">
        <v>1981</v>
      </c>
      <c r="F2676" s="2">
        <v>45400</v>
      </c>
      <c r="G2676" s="2">
        <v>45459</v>
      </c>
      <c r="H2676" s="2" t="str">
        <f>TEXT(Ecommerce_Sales[[#This Row],[Order_Date]],"mmmm")</f>
        <v>June</v>
      </c>
      <c r="I2676" s="2" t="str">
        <f>TEXT(Ecommerce_Sales[[#This Row],[Order_Date]],"yyyy")</f>
        <v>2024</v>
      </c>
      <c r="J2676" s="2" t="str">
        <f>TEXT(Ecommerce_Sales[[#This Row],[Order_Date]],"mmmm")</f>
        <v>June</v>
      </c>
      <c r="K2676" s="1" t="s">
        <v>1947</v>
      </c>
      <c r="L2676" s="1" t="s">
        <v>7919</v>
      </c>
      <c r="M2676" s="1" t="s">
        <v>1988</v>
      </c>
      <c r="N2676" s="1" t="s">
        <v>1989</v>
      </c>
      <c r="O2676" s="3">
        <v>415</v>
      </c>
      <c r="P2676">
        <v>6</v>
      </c>
      <c r="Q2676" s="3">
        <v>2490</v>
      </c>
      <c r="R2676" s="1" t="s">
        <v>1958</v>
      </c>
      <c r="S2676" s="3">
        <v>209</v>
      </c>
      <c r="T2676">
        <v>2</v>
      </c>
      <c r="U2676" t="str">
        <f>IF(Ecommerce_Sales[[#This Row],[Delivery_Time_Days]]&gt;7,"Delay",IF(Ecommerce_Sales[[#This Row],[Delivery_Time_Days]] = 0,"No delivery",IF(Ecommerce_Sales[[#This Row],[Delivery_Time_Days]]&lt;=7,"On-time")))</f>
        <v>On-time</v>
      </c>
      <c r="V2676" s="7">
        <f>Ecommerce_Sales[[#This Row],[Profit]]/Ecommerce_Sales[[#This Row],[Total_Price]]</f>
        <v>0.2497991967871486</v>
      </c>
      <c r="W2676" s="3">
        <v>622</v>
      </c>
      <c r="X2676" s="3"/>
    </row>
    <row r="2677" spans="1:24" x14ac:dyDescent="0.25">
      <c r="A2677" s="1" t="s">
        <v>7920</v>
      </c>
      <c r="B2677" s="1" t="s">
        <v>1603</v>
      </c>
      <c r="C2677" s="1" t="s">
        <v>1604</v>
      </c>
      <c r="D2677" s="1" t="s">
        <v>4481</v>
      </c>
      <c r="E2677" s="1" t="s">
        <v>1996</v>
      </c>
      <c r="F2677" s="2">
        <v>45541</v>
      </c>
      <c r="G2677" s="2">
        <v>45006</v>
      </c>
      <c r="H2677" s="2" t="str">
        <f>TEXT(Ecommerce_Sales[[#This Row],[Order_Date]],"mmmm")</f>
        <v>March</v>
      </c>
      <c r="I2677" s="2" t="str">
        <f>TEXT(Ecommerce_Sales[[#This Row],[Order_Date]],"yyyy")</f>
        <v>2023</v>
      </c>
      <c r="J2677" s="2" t="str">
        <f>TEXT(Ecommerce_Sales[[#This Row],[Order_Date]],"mmmm")</f>
        <v>March</v>
      </c>
      <c r="K2677" s="1" t="s">
        <v>1947</v>
      </c>
      <c r="L2677" s="1" t="s">
        <v>7921</v>
      </c>
      <c r="M2677" s="1" t="s">
        <v>2104</v>
      </c>
      <c r="N2677" s="1" t="s">
        <v>1978</v>
      </c>
      <c r="O2677" s="3">
        <v>250</v>
      </c>
      <c r="P2677">
        <v>4</v>
      </c>
      <c r="Q2677" s="3">
        <v>1001</v>
      </c>
      <c r="R2677" s="1" t="s">
        <v>1951</v>
      </c>
      <c r="S2677" s="3">
        <v>127</v>
      </c>
      <c r="T2677">
        <v>8</v>
      </c>
      <c r="U2677" t="str">
        <f>IF(Ecommerce_Sales[[#This Row],[Delivery_Time_Days]]&gt;7,"Delay",IF(Ecommerce_Sales[[#This Row],[Delivery_Time_Days]] = 0,"No delivery",IF(Ecommerce_Sales[[#This Row],[Delivery_Time_Days]]&lt;=7,"On-time")))</f>
        <v>Delay</v>
      </c>
      <c r="V2677" s="7">
        <f>Ecommerce_Sales[[#This Row],[Profit]]/Ecommerce_Sales[[#This Row],[Total_Price]]</f>
        <v>0.34965034965034963</v>
      </c>
      <c r="W2677" s="3">
        <v>350</v>
      </c>
      <c r="X2677" s="3"/>
    </row>
    <row r="2678" spans="1:24" x14ac:dyDescent="0.25">
      <c r="A2678" s="1" t="s">
        <v>7922</v>
      </c>
      <c r="B2678" s="1" t="s">
        <v>100</v>
      </c>
      <c r="C2678" s="1" t="s">
        <v>101</v>
      </c>
      <c r="D2678" s="1" t="s">
        <v>2112</v>
      </c>
      <c r="E2678" s="1" t="s">
        <v>2005</v>
      </c>
      <c r="F2678" s="2">
        <v>45206</v>
      </c>
      <c r="G2678" s="2">
        <v>45648</v>
      </c>
      <c r="H2678" s="2" t="str">
        <f>TEXT(Ecommerce_Sales[[#This Row],[Order_Date]],"mmmm")</f>
        <v>December</v>
      </c>
      <c r="I2678" s="2" t="str">
        <f>TEXT(Ecommerce_Sales[[#This Row],[Order_Date]],"yyyy")</f>
        <v>2024</v>
      </c>
      <c r="J2678" s="2" t="str">
        <f>TEXT(Ecommerce_Sales[[#This Row],[Order_Date]],"mmmm")</f>
        <v>December</v>
      </c>
      <c r="K2678" s="1" t="s">
        <v>1947</v>
      </c>
      <c r="L2678" s="1" t="s">
        <v>7923</v>
      </c>
      <c r="M2678" s="1" t="s">
        <v>2002</v>
      </c>
      <c r="N2678" s="1" t="s">
        <v>1989</v>
      </c>
      <c r="O2678" s="3">
        <v>983</v>
      </c>
      <c r="P2678">
        <v>10</v>
      </c>
      <c r="Q2678" s="3">
        <v>9829</v>
      </c>
      <c r="R2678" s="1" t="s">
        <v>1951</v>
      </c>
      <c r="S2678" s="3">
        <v>1450</v>
      </c>
      <c r="T2678">
        <v>9</v>
      </c>
      <c r="U2678" t="str">
        <f>IF(Ecommerce_Sales[[#This Row],[Delivery_Time_Days]]&gt;7,"Delay",IF(Ecommerce_Sales[[#This Row],[Delivery_Time_Days]] = 0,"No delivery",IF(Ecommerce_Sales[[#This Row],[Delivery_Time_Days]]&lt;=7,"On-time")))</f>
        <v>Delay</v>
      </c>
      <c r="V2678" s="7">
        <f>Ecommerce_Sales[[#This Row],[Profit]]/Ecommerce_Sales[[#This Row],[Total_Price]]</f>
        <v>0.24997456506256996</v>
      </c>
      <c r="W2678" s="3">
        <v>2457</v>
      </c>
      <c r="X2678" s="3"/>
    </row>
    <row r="2679" spans="1:24" x14ac:dyDescent="0.25">
      <c r="A2679" s="1" t="s">
        <v>7924</v>
      </c>
      <c r="B2679" s="1" t="s">
        <v>1351</v>
      </c>
      <c r="C2679" s="1" t="s">
        <v>1352</v>
      </c>
      <c r="D2679" s="1" t="s">
        <v>5746</v>
      </c>
      <c r="E2679" s="1" t="s">
        <v>1981</v>
      </c>
      <c r="F2679" s="2">
        <v>45510</v>
      </c>
      <c r="G2679" s="2">
        <v>45478</v>
      </c>
      <c r="H2679" s="2" t="str">
        <f>TEXT(Ecommerce_Sales[[#This Row],[Order_Date]],"mmmm")</f>
        <v>July</v>
      </c>
      <c r="I2679" s="2" t="str">
        <f>TEXT(Ecommerce_Sales[[#This Row],[Order_Date]],"yyyy")</f>
        <v>2024</v>
      </c>
      <c r="J2679" s="2" t="str">
        <f>TEXT(Ecommerce_Sales[[#This Row],[Order_Date]],"mmmm")</f>
        <v>July</v>
      </c>
      <c r="K2679" s="1" t="s">
        <v>1947</v>
      </c>
      <c r="L2679" s="1" t="s">
        <v>2011</v>
      </c>
      <c r="M2679" s="1" t="s">
        <v>1956</v>
      </c>
      <c r="N2679" s="1" t="s">
        <v>1957</v>
      </c>
      <c r="O2679" s="3">
        <v>215</v>
      </c>
      <c r="P2679">
        <v>2</v>
      </c>
      <c r="Q2679" s="3">
        <v>430</v>
      </c>
      <c r="R2679" s="1" t="s">
        <v>1951</v>
      </c>
      <c r="S2679" s="3">
        <v>62</v>
      </c>
      <c r="T2679">
        <v>5</v>
      </c>
      <c r="U2679" t="str">
        <f>IF(Ecommerce_Sales[[#This Row],[Delivery_Time_Days]]&gt;7,"Delay",IF(Ecommerce_Sales[[#This Row],[Delivery_Time_Days]] = 0,"No delivery",IF(Ecommerce_Sales[[#This Row],[Delivery_Time_Days]]&lt;=7,"On-time")))</f>
        <v>On-time</v>
      </c>
      <c r="V2679" s="7">
        <f>Ecommerce_Sales[[#This Row],[Profit]]/Ecommerce_Sales[[#This Row],[Total_Price]]</f>
        <v>0.15116279069767441</v>
      </c>
      <c r="W2679" s="3">
        <v>65</v>
      </c>
      <c r="X2679" s="3"/>
    </row>
    <row r="2680" spans="1:24" x14ac:dyDescent="0.25">
      <c r="A2680" s="1" t="s">
        <v>7925</v>
      </c>
      <c r="B2680" s="1" t="s">
        <v>120</v>
      </c>
      <c r="C2680" s="1" t="s">
        <v>121</v>
      </c>
      <c r="D2680" s="1" t="s">
        <v>3847</v>
      </c>
      <c r="E2680" s="1" t="s">
        <v>1966</v>
      </c>
      <c r="F2680" s="2">
        <v>45276</v>
      </c>
      <c r="G2680" s="2">
        <v>44975</v>
      </c>
      <c r="H2680" s="2" t="str">
        <f>TEXT(Ecommerce_Sales[[#This Row],[Order_Date]],"mmmm")</f>
        <v>February</v>
      </c>
      <c r="I2680" s="2" t="str">
        <f>TEXT(Ecommerce_Sales[[#This Row],[Order_Date]],"yyyy")</f>
        <v>2023</v>
      </c>
      <c r="J2680" s="2" t="str">
        <f>TEXT(Ecommerce_Sales[[#This Row],[Order_Date]],"mmmm")</f>
        <v>February</v>
      </c>
      <c r="K2680" s="1" t="s">
        <v>1992</v>
      </c>
      <c r="L2680" s="1" t="s">
        <v>3021</v>
      </c>
      <c r="M2680" s="1" t="s">
        <v>2002</v>
      </c>
      <c r="N2680" s="1" t="s">
        <v>1989</v>
      </c>
      <c r="O2680" s="3">
        <v>239</v>
      </c>
      <c r="P2680">
        <v>1</v>
      </c>
      <c r="Q2680" s="3">
        <v>239</v>
      </c>
      <c r="R2680" s="1" t="s">
        <v>2016</v>
      </c>
      <c r="S2680" s="3">
        <v>13</v>
      </c>
      <c r="U2680" t="str">
        <f>IF(Ecommerce_Sales[[#This Row],[Delivery_Time_Days]]&gt;7,"Delay",IF(Ecommerce_Sales[[#This Row],[Delivery_Time_Days]] = 0,"No delivery",IF(Ecommerce_Sales[[#This Row],[Delivery_Time_Days]]&lt;=7,"On-time")))</f>
        <v>No delivery</v>
      </c>
      <c r="V2680" s="7">
        <f>Ecommerce_Sales[[#This Row],[Profit]]/Ecommerce_Sales[[#This Row],[Total_Price]]</f>
        <v>0.2510460251046025</v>
      </c>
      <c r="W2680" s="3">
        <v>60</v>
      </c>
      <c r="X2680" s="3"/>
    </row>
    <row r="2681" spans="1:24" x14ac:dyDescent="0.25">
      <c r="A2681" s="1" t="s">
        <v>7926</v>
      </c>
      <c r="B2681" s="1" t="s">
        <v>36</v>
      </c>
      <c r="C2681" s="1" t="s">
        <v>37</v>
      </c>
      <c r="D2681" s="1" t="s">
        <v>3639</v>
      </c>
      <c r="E2681" s="1" t="s">
        <v>1996</v>
      </c>
      <c r="F2681" s="2">
        <v>45463</v>
      </c>
      <c r="G2681" s="2">
        <v>45647</v>
      </c>
      <c r="H2681" s="2" t="str">
        <f>TEXT(Ecommerce_Sales[[#This Row],[Order_Date]],"mmmm")</f>
        <v>December</v>
      </c>
      <c r="I2681" s="2" t="str">
        <f>TEXT(Ecommerce_Sales[[#This Row],[Order_Date]],"yyyy")</f>
        <v>2024</v>
      </c>
      <c r="J2681" s="2" t="str">
        <f>TEXT(Ecommerce_Sales[[#This Row],[Order_Date]],"mmmm")</f>
        <v>December</v>
      </c>
      <c r="K2681" s="1" t="s">
        <v>1947</v>
      </c>
      <c r="L2681" s="1" t="s">
        <v>7927</v>
      </c>
      <c r="M2681" s="1" t="s">
        <v>1998</v>
      </c>
      <c r="N2681" s="1" t="s">
        <v>1973</v>
      </c>
      <c r="O2681" s="3">
        <v>1747</v>
      </c>
      <c r="P2681">
        <v>4</v>
      </c>
      <c r="Q2681" s="3">
        <v>6989</v>
      </c>
      <c r="R2681" s="1" t="s">
        <v>1958</v>
      </c>
      <c r="S2681" s="3">
        <v>363</v>
      </c>
      <c r="T2681">
        <v>2</v>
      </c>
      <c r="U2681" t="str">
        <f>IF(Ecommerce_Sales[[#This Row],[Delivery_Time_Days]]&gt;7,"Delay",IF(Ecommerce_Sales[[#This Row],[Delivery_Time_Days]] = 0,"No delivery",IF(Ecommerce_Sales[[#This Row],[Delivery_Time_Days]]&lt;=7,"On-time")))</f>
        <v>On-time</v>
      </c>
      <c r="V2681" s="7">
        <f>Ecommerce_Sales[[#This Row],[Profit]]/Ecommerce_Sales[[#This Row],[Total_Price]]</f>
        <v>0.3000429245957934</v>
      </c>
      <c r="W2681" s="3">
        <v>2097</v>
      </c>
      <c r="X2681" s="3"/>
    </row>
    <row r="2682" spans="1:24" x14ac:dyDescent="0.25">
      <c r="A2682" s="1" t="s">
        <v>7928</v>
      </c>
      <c r="B2682" s="1" t="s">
        <v>160</v>
      </c>
      <c r="C2682" s="1" t="s">
        <v>1142</v>
      </c>
      <c r="D2682" s="1" t="s">
        <v>4636</v>
      </c>
      <c r="E2682" s="1" t="s">
        <v>1966</v>
      </c>
      <c r="F2682" s="2">
        <v>45654</v>
      </c>
      <c r="G2682" s="2">
        <v>45562</v>
      </c>
      <c r="H2682" s="2" t="str">
        <f>TEXT(Ecommerce_Sales[[#This Row],[Order_Date]],"mmmm")</f>
        <v>September</v>
      </c>
      <c r="I2682" s="2" t="str">
        <f>TEXT(Ecommerce_Sales[[#This Row],[Order_Date]],"yyyy")</f>
        <v>2024</v>
      </c>
      <c r="J2682" s="2" t="str">
        <f>TEXT(Ecommerce_Sales[[#This Row],[Order_Date]],"mmmm")</f>
        <v>September</v>
      </c>
      <c r="K2682" s="1" t="s">
        <v>1947</v>
      </c>
      <c r="L2682" s="1" t="s">
        <v>7929</v>
      </c>
      <c r="M2682" s="1" t="s">
        <v>2007</v>
      </c>
      <c r="N2682" s="1" t="s">
        <v>1973</v>
      </c>
      <c r="O2682" s="3">
        <v>944</v>
      </c>
      <c r="P2682">
        <v>1</v>
      </c>
      <c r="Q2682" s="3">
        <v>944</v>
      </c>
      <c r="R2682" s="1" t="s">
        <v>1951</v>
      </c>
      <c r="S2682" s="3">
        <v>116</v>
      </c>
      <c r="T2682">
        <v>9</v>
      </c>
      <c r="U2682" t="str">
        <f>IF(Ecommerce_Sales[[#This Row],[Delivery_Time_Days]]&gt;7,"Delay",IF(Ecommerce_Sales[[#This Row],[Delivery_Time_Days]] = 0,"No delivery",IF(Ecommerce_Sales[[#This Row],[Delivery_Time_Days]]&lt;=7,"On-time")))</f>
        <v>Delay</v>
      </c>
      <c r="V2682" s="7">
        <f>Ecommerce_Sales[[#This Row],[Profit]]/Ecommerce_Sales[[#This Row],[Total_Price]]</f>
        <v>0.29978813559322032</v>
      </c>
      <c r="W2682" s="3">
        <v>283</v>
      </c>
      <c r="X2682" s="3"/>
    </row>
    <row r="2683" spans="1:24" x14ac:dyDescent="0.25">
      <c r="A2683" s="1" t="s">
        <v>7930</v>
      </c>
      <c r="B2683" s="1" t="s">
        <v>787</v>
      </c>
      <c r="C2683" s="1" t="s">
        <v>788</v>
      </c>
      <c r="D2683" s="1" t="s">
        <v>4290</v>
      </c>
      <c r="E2683" s="1" t="s">
        <v>1981</v>
      </c>
      <c r="F2683" s="2">
        <v>45095</v>
      </c>
      <c r="G2683" s="2">
        <v>45266</v>
      </c>
      <c r="H2683" s="2" t="str">
        <f>TEXT(Ecommerce_Sales[[#This Row],[Order_Date]],"mmmm")</f>
        <v>December</v>
      </c>
      <c r="I2683" s="2" t="str">
        <f>TEXT(Ecommerce_Sales[[#This Row],[Order_Date]],"yyyy")</f>
        <v>2023</v>
      </c>
      <c r="J2683" s="2" t="str">
        <f>TEXT(Ecommerce_Sales[[#This Row],[Order_Date]],"mmmm")</f>
        <v>December</v>
      </c>
      <c r="K2683" s="1" t="s">
        <v>1986</v>
      </c>
      <c r="L2683" s="1" t="s">
        <v>7931</v>
      </c>
      <c r="M2683" s="1" t="s">
        <v>1988</v>
      </c>
      <c r="N2683" s="1" t="s">
        <v>1989</v>
      </c>
      <c r="O2683" s="3">
        <v>696</v>
      </c>
      <c r="P2683">
        <v>8</v>
      </c>
      <c r="Q2683" s="3">
        <v>5566</v>
      </c>
      <c r="R2683" s="1" t="s">
        <v>1958</v>
      </c>
      <c r="S2683" s="3">
        <v>636</v>
      </c>
      <c r="U2683" t="str">
        <f>IF(Ecommerce_Sales[[#This Row],[Delivery_Time_Days]]&gt;7,"Delay",IF(Ecommerce_Sales[[#This Row],[Delivery_Time_Days]] = 0,"No delivery",IF(Ecommerce_Sales[[#This Row],[Delivery_Time_Days]]&lt;=7,"On-time")))</f>
        <v>No delivery</v>
      </c>
      <c r="V2683" s="7">
        <f>Ecommerce_Sales[[#This Row],[Profit]]/Ecommerce_Sales[[#This Row],[Total_Price]]</f>
        <v>0.24991016888250089</v>
      </c>
      <c r="W2683" s="3">
        <v>1391</v>
      </c>
      <c r="X2683" s="3"/>
    </row>
    <row r="2684" spans="1:24" x14ac:dyDescent="0.25">
      <c r="A2684" s="1" t="s">
        <v>7932</v>
      </c>
      <c r="B2684" s="1" t="s">
        <v>1557</v>
      </c>
      <c r="C2684" s="1" t="s">
        <v>1558</v>
      </c>
      <c r="D2684" s="1" t="s">
        <v>2294</v>
      </c>
      <c r="E2684" s="1" t="s">
        <v>1954</v>
      </c>
      <c r="F2684" s="2">
        <v>45548</v>
      </c>
      <c r="G2684" s="2">
        <v>45210</v>
      </c>
      <c r="H2684" s="2" t="str">
        <f>TEXT(Ecommerce_Sales[[#This Row],[Order_Date]],"mmmm")</f>
        <v>October</v>
      </c>
      <c r="I2684" s="2" t="str">
        <f>TEXT(Ecommerce_Sales[[#This Row],[Order_Date]],"yyyy")</f>
        <v>2023</v>
      </c>
      <c r="J2684" s="2" t="str">
        <f>TEXT(Ecommerce_Sales[[#This Row],[Order_Date]],"mmmm")</f>
        <v>October</v>
      </c>
      <c r="K2684" s="1" t="s">
        <v>1947</v>
      </c>
      <c r="L2684" s="1" t="s">
        <v>7525</v>
      </c>
      <c r="M2684" s="1" t="s">
        <v>1977</v>
      </c>
      <c r="N2684" s="1" t="s">
        <v>1978</v>
      </c>
      <c r="O2684" s="3">
        <v>1163</v>
      </c>
      <c r="P2684">
        <v>3</v>
      </c>
      <c r="Q2684" s="3">
        <v>3489</v>
      </c>
      <c r="R2684" s="1" t="s">
        <v>2012</v>
      </c>
      <c r="S2684" s="3">
        <v>274</v>
      </c>
      <c r="T2684">
        <v>9</v>
      </c>
      <c r="U2684" t="str">
        <f>IF(Ecommerce_Sales[[#This Row],[Delivery_Time_Days]]&gt;7,"Delay",IF(Ecommerce_Sales[[#This Row],[Delivery_Time_Days]] = 0,"No delivery",IF(Ecommerce_Sales[[#This Row],[Delivery_Time_Days]]&lt;=7,"On-time")))</f>
        <v>Delay</v>
      </c>
      <c r="V2684" s="7">
        <f>Ecommerce_Sales[[#This Row],[Profit]]/Ecommerce_Sales[[#This Row],[Total_Price]]</f>
        <v>0.34995700773860705</v>
      </c>
      <c r="W2684" s="3">
        <v>1221</v>
      </c>
      <c r="X2684" s="3"/>
    </row>
    <row r="2685" spans="1:24" x14ac:dyDescent="0.25">
      <c r="A2685" s="1" t="s">
        <v>7933</v>
      </c>
      <c r="B2685" s="1" t="s">
        <v>567</v>
      </c>
      <c r="C2685" s="1" t="s">
        <v>568</v>
      </c>
      <c r="D2685" s="1" t="s">
        <v>2584</v>
      </c>
      <c r="E2685" s="1" t="s">
        <v>1954</v>
      </c>
      <c r="F2685" s="2">
        <v>45217</v>
      </c>
      <c r="G2685" s="2">
        <v>44941</v>
      </c>
      <c r="H2685" s="2" t="str">
        <f>TEXT(Ecommerce_Sales[[#This Row],[Order_Date]],"mmmm")</f>
        <v>January</v>
      </c>
      <c r="I2685" s="2" t="str">
        <f>TEXT(Ecommerce_Sales[[#This Row],[Order_Date]],"yyyy")</f>
        <v>2023</v>
      </c>
      <c r="J2685" s="2" t="str">
        <f>TEXT(Ecommerce_Sales[[#This Row],[Order_Date]],"mmmm")</f>
        <v>January</v>
      </c>
      <c r="K2685" s="1" t="s">
        <v>1947</v>
      </c>
      <c r="L2685" s="1" t="s">
        <v>7934</v>
      </c>
      <c r="M2685" s="1" t="s">
        <v>2072</v>
      </c>
      <c r="N2685" s="1" t="s">
        <v>1950</v>
      </c>
      <c r="O2685" s="3">
        <v>181</v>
      </c>
      <c r="P2685">
        <v>4</v>
      </c>
      <c r="Q2685" s="3">
        <v>722</v>
      </c>
      <c r="R2685" s="1" t="s">
        <v>1958</v>
      </c>
      <c r="S2685" s="3">
        <v>75</v>
      </c>
      <c r="T2685">
        <v>8</v>
      </c>
      <c r="U2685" t="str">
        <f>IF(Ecommerce_Sales[[#This Row],[Delivery_Time_Days]]&gt;7,"Delay",IF(Ecommerce_Sales[[#This Row],[Delivery_Time_Days]] = 0,"No delivery",IF(Ecommerce_Sales[[#This Row],[Delivery_Time_Days]]&lt;=7,"On-time")))</f>
        <v>Delay</v>
      </c>
      <c r="V2685" s="7">
        <f>Ecommerce_Sales[[#This Row],[Profit]]/Ecommerce_Sales[[#This Row],[Total_Price]]</f>
        <v>0.40027700831024932</v>
      </c>
      <c r="W2685" s="3">
        <v>289</v>
      </c>
      <c r="X2685" s="3"/>
    </row>
    <row r="2686" spans="1:24" x14ac:dyDescent="0.25">
      <c r="A2686" s="1" t="s">
        <v>7935</v>
      </c>
      <c r="B2686" s="1" t="s">
        <v>14</v>
      </c>
      <c r="C2686" s="1" t="s">
        <v>15</v>
      </c>
      <c r="D2686" s="1" t="s">
        <v>3053</v>
      </c>
      <c r="E2686" s="1" t="s">
        <v>1946</v>
      </c>
      <c r="F2686" s="2">
        <v>45003</v>
      </c>
      <c r="G2686" s="2">
        <v>45630</v>
      </c>
      <c r="H2686" s="2" t="str">
        <f>TEXT(Ecommerce_Sales[[#This Row],[Order_Date]],"mmmm")</f>
        <v>December</v>
      </c>
      <c r="I2686" s="2" t="str">
        <f>TEXT(Ecommerce_Sales[[#This Row],[Order_Date]],"yyyy")</f>
        <v>2024</v>
      </c>
      <c r="J2686" s="2" t="str">
        <f>TEXT(Ecommerce_Sales[[#This Row],[Order_Date]],"mmmm")</f>
        <v>December</v>
      </c>
      <c r="K2686" s="1" t="s">
        <v>1947</v>
      </c>
      <c r="L2686" s="1" t="s">
        <v>7936</v>
      </c>
      <c r="M2686" s="1" t="s">
        <v>2104</v>
      </c>
      <c r="N2686" s="1" t="s">
        <v>1978</v>
      </c>
      <c r="O2686" s="3">
        <v>578</v>
      </c>
      <c r="P2686">
        <v>4</v>
      </c>
      <c r="Q2686" s="3">
        <v>2313</v>
      </c>
      <c r="R2686" s="1" t="s">
        <v>2008</v>
      </c>
      <c r="S2686" s="3">
        <v>317</v>
      </c>
      <c r="T2686">
        <v>5</v>
      </c>
      <c r="U2686" t="str">
        <f>IF(Ecommerce_Sales[[#This Row],[Delivery_Time_Days]]&gt;7,"Delay",IF(Ecommerce_Sales[[#This Row],[Delivery_Time_Days]] = 0,"No delivery",IF(Ecommerce_Sales[[#This Row],[Delivery_Time_Days]]&lt;=7,"On-time")))</f>
        <v>On-time</v>
      </c>
      <c r="V2686" s="7">
        <f>Ecommerce_Sales[[#This Row],[Profit]]/Ecommerce_Sales[[#This Row],[Total_Price]]</f>
        <v>0.35019455252918286</v>
      </c>
      <c r="W2686" s="3">
        <v>810</v>
      </c>
      <c r="X2686" s="3"/>
    </row>
    <row r="2687" spans="1:24" x14ac:dyDescent="0.25">
      <c r="A2687" s="1" t="s">
        <v>7937</v>
      </c>
      <c r="B2687" s="1" t="s">
        <v>270</v>
      </c>
      <c r="C2687" s="1" t="s">
        <v>271</v>
      </c>
      <c r="D2687" s="1" t="s">
        <v>6444</v>
      </c>
      <c r="E2687" s="1" t="s">
        <v>1981</v>
      </c>
      <c r="F2687" s="2">
        <v>45595</v>
      </c>
      <c r="G2687" s="2">
        <v>45323</v>
      </c>
      <c r="H2687" s="2" t="str">
        <f>TEXT(Ecommerce_Sales[[#This Row],[Order_Date]],"mmmm")</f>
        <v>February</v>
      </c>
      <c r="I2687" s="2" t="str">
        <f>TEXT(Ecommerce_Sales[[#This Row],[Order_Date]],"yyyy")</f>
        <v>2024</v>
      </c>
      <c r="J2687" s="2" t="str">
        <f>TEXT(Ecommerce_Sales[[#This Row],[Order_Date]],"mmmm")</f>
        <v>February</v>
      </c>
      <c r="K2687" s="1" t="s">
        <v>1947</v>
      </c>
      <c r="L2687" s="1" t="s">
        <v>7938</v>
      </c>
      <c r="M2687" s="1" t="s">
        <v>2065</v>
      </c>
      <c r="N2687" s="1" t="s">
        <v>1978</v>
      </c>
      <c r="O2687" s="3">
        <v>22</v>
      </c>
      <c r="P2687">
        <v>2</v>
      </c>
      <c r="Q2687" s="3">
        <v>44</v>
      </c>
      <c r="R2687" s="1" t="s">
        <v>1958</v>
      </c>
      <c r="S2687" s="3">
        <v>3</v>
      </c>
      <c r="T2687">
        <v>6</v>
      </c>
      <c r="U2687" t="str">
        <f>IF(Ecommerce_Sales[[#This Row],[Delivery_Time_Days]]&gt;7,"Delay",IF(Ecommerce_Sales[[#This Row],[Delivery_Time_Days]] = 0,"No delivery",IF(Ecommerce_Sales[[#This Row],[Delivery_Time_Days]]&lt;=7,"On-time")))</f>
        <v>On-time</v>
      </c>
      <c r="V2687" s="7">
        <f>Ecommerce_Sales[[#This Row],[Profit]]/Ecommerce_Sales[[#This Row],[Total_Price]]</f>
        <v>0.34090909090909088</v>
      </c>
      <c r="W2687" s="3">
        <v>15</v>
      </c>
      <c r="X2687" s="3"/>
    </row>
    <row r="2688" spans="1:24" x14ac:dyDescent="0.25">
      <c r="A2688" s="1" t="s">
        <v>7939</v>
      </c>
      <c r="B2688" s="1" t="s">
        <v>1635</v>
      </c>
      <c r="C2688" s="1" t="s">
        <v>1636</v>
      </c>
      <c r="D2688" s="1" t="s">
        <v>2169</v>
      </c>
      <c r="E2688" s="1" t="s">
        <v>1966</v>
      </c>
      <c r="F2688" s="2">
        <v>45636</v>
      </c>
      <c r="G2688" s="2">
        <v>45280</v>
      </c>
      <c r="H2688" s="2" t="str">
        <f>TEXT(Ecommerce_Sales[[#This Row],[Order_Date]],"mmmm")</f>
        <v>December</v>
      </c>
      <c r="I2688" s="2" t="str">
        <f>TEXT(Ecommerce_Sales[[#This Row],[Order_Date]],"yyyy")</f>
        <v>2023</v>
      </c>
      <c r="J2688" s="2" t="str">
        <f>TEXT(Ecommerce_Sales[[#This Row],[Order_Date]],"mmmm")</f>
        <v>December</v>
      </c>
      <c r="K2688" s="1" t="s">
        <v>1947</v>
      </c>
      <c r="L2688" s="1" t="s">
        <v>7940</v>
      </c>
      <c r="M2688" s="1" t="s">
        <v>2058</v>
      </c>
      <c r="N2688" s="1" t="s">
        <v>1950</v>
      </c>
      <c r="O2688" s="3">
        <v>272</v>
      </c>
      <c r="P2688">
        <v>2</v>
      </c>
      <c r="Q2688" s="3">
        <v>545</v>
      </c>
      <c r="R2688" s="1" t="s">
        <v>1958</v>
      </c>
      <c r="S2688" s="3">
        <v>69</v>
      </c>
      <c r="T2688">
        <v>6</v>
      </c>
      <c r="U2688" t="str">
        <f>IF(Ecommerce_Sales[[#This Row],[Delivery_Time_Days]]&gt;7,"Delay",IF(Ecommerce_Sales[[#This Row],[Delivery_Time_Days]] = 0,"No delivery",IF(Ecommerce_Sales[[#This Row],[Delivery_Time_Days]]&lt;=7,"On-time")))</f>
        <v>On-time</v>
      </c>
      <c r="V2688" s="7">
        <f>Ecommerce_Sales[[#This Row],[Profit]]/Ecommerce_Sales[[#This Row],[Total_Price]]</f>
        <v>0.4</v>
      </c>
      <c r="W2688" s="3">
        <v>218</v>
      </c>
      <c r="X2688" s="3"/>
    </row>
    <row r="2689" spans="1:24" x14ac:dyDescent="0.25">
      <c r="A2689" s="1" t="s">
        <v>7941</v>
      </c>
      <c r="B2689" s="1" t="s">
        <v>1614</v>
      </c>
      <c r="C2689" s="1" t="s">
        <v>1615</v>
      </c>
      <c r="D2689" s="1" t="s">
        <v>5261</v>
      </c>
      <c r="E2689" s="1" t="s">
        <v>1981</v>
      </c>
      <c r="F2689" s="2">
        <v>45210</v>
      </c>
      <c r="G2689" s="2">
        <v>45222</v>
      </c>
      <c r="H2689" s="2" t="str">
        <f>TEXT(Ecommerce_Sales[[#This Row],[Order_Date]],"mmmm")</f>
        <v>October</v>
      </c>
      <c r="I2689" s="2" t="str">
        <f>TEXT(Ecommerce_Sales[[#This Row],[Order_Date]],"yyyy")</f>
        <v>2023</v>
      </c>
      <c r="J2689" s="2" t="str">
        <f>TEXT(Ecommerce_Sales[[#This Row],[Order_Date]],"mmmm")</f>
        <v>October</v>
      </c>
      <c r="K2689" s="1" t="s">
        <v>1947</v>
      </c>
      <c r="L2689" s="1" t="s">
        <v>7942</v>
      </c>
      <c r="M2689" s="1" t="s">
        <v>2047</v>
      </c>
      <c r="N2689" s="1" t="s">
        <v>1989</v>
      </c>
      <c r="O2689" s="3">
        <v>1140</v>
      </c>
      <c r="P2689">
        <v>2</v>
      </c>
      <c r="Q2689" s="3">
        <v>2280</v>
      </c>
      <c r="R2689" s="1" t="s">
        <v>1951</v>
      </c>
      <c r="S2689" s="3">
        <v>174</v>
      </c>
      <c r="T2689">
        <v>3</v>
      </c>
      <c r="U2689" t="str">
        <f>IF(Ecommerce_Sales[[#This Row],[Delivery_Time_Days]]&gt;7,"Delay",IF(Ecommerce_Sales[[#This Row],[Delivery_Time_Days]] = 0,"No delivery",IF(Ecommerce_Sales[[#This Row],[Delivery_Time_Days]]&lt;=7,"On-time")))</f>
        <v>On-time</v>
      </c>
      <c r="V2689" s="7">
        <f>Ecommerce_Sales[[#This Row],[Profit]]/Ecommerce_Sales[[#This Row],[Total_Price]]</f>
        <v>0.25</v>
      </c>
      <c r="W2689" s="3">
        <v>570</v>
      </c>
      <c r="X2689" s="3"/>
    </row>
    <row r="2690" spans="1:24" x14ac:dyDescent="0.25">
      <c r="A2690" s="1" t="s">
        <v>7943</v>
      </c>
      <c r="B2690" s="1" t="s">
        <v>1051</v>
      </c>
      <c r="C2690" s="1" t="s">
        <v>1052</v>
      </c>
      <c r="D2690" s="1" t="s">
        <v>2436</v>
      </c>
      <c r="E2690" s="1" t="s">
        <v>1996</v>
      </c>
      <c r="F2690" s="2">
        <v>45438</v>
      </c>
      <c r="G2690" s="2">
        <v>45585</v>
      </c>
      <c r="H2690" s="2" t="str">
        <f>TEXT(Ecommerce_Sales[[#This Row],[Order_Date]],"mmmm")</f>
        <v>October</v>
      </c>
      <c r="I2690" s="2" t="str">
        <f>TEXT(Ecommerce_Sales[[#This Row],[Order_Date]],"yyyy")</f>
        <v>2024</v>
      </c>
      <c r="J2690" s="2" t="str">
        <f>TEXT(Ecommerce_Sales[[#This Row],[Order_Date]],"mmmm")</f>
        <v>October</v>
      </c>
      <c r="K2690" s="1" t="s">
        <v>1947</v>
      </c>
      <c r="L2690" s="1" t="s">
        <v>2941</v>
      </c>
      <c r="M2690" s="1" t="s">
        <v>1956</v>
      </c>
      <c r="N2690" s="1" t="s">
        <v>1957</v>
      </c>
      <c r="O2690" s="3">
        <v>358</v>
      </c>
      <c r="P2690">
        <v>3</v>
      </c>
      <c r="Q2690" s="3">
        <v>1073</v>
      </c>
      <c r="R2690" s="1" t="s">
        <v>2016</v>
      </c>
      <c r="S2690" s="3">
        <v>66</v>
      </c>
      <c r="T2690">
        <v>9</v>
      </c>
      <c r="U2690" t="str">
        <f>IF(Ecommerce_Sales[[#This Row],[Delivery_Time_Days]]&gt;7,"Delay",IF(Ecommerce_Sales[[#This Row],[Delivery_Time_Days]] = 0,"No delivery",IF(Ecommerce_Sales[[#This Row],[Delivery_Time_Days]]&lt;=7,"On-time")))</f>
        <v>Delay</v>
      </c>
      <c r="V2690" s="7">
        <f>Ecommerce_Sales[[#This Row],[Profit]]/Ecommerce_Sales[[#This Row],[Total_Price]]</f>
        <v>0.15004659832246039</v>
      </c>
      <c r="W2690" s="3">
        <v>161</v>
      </c>
      <c r="X2690" s="3"/>
    </row>
    <row r="2691" spans="1:24" x14ac:dyDescent="0.25">
      <c r="A2691" s="1" t="s">
        <v>7944</v>
      </c>
      <c r="B2691" s="1" t="s">
        <v>561</v>
      </c>
      <c r="C2691" s="1" t="s">
        <v>1627</v>
      </c>
      <c r="D2691" s="1" t="s">
        <v>2556</v>
      </c>
      <c r="E2691" s="1" t="s">
        <v>1966</v>
      </c>
      <c r="F2691" s="2">
        <v>45476</v>
      </c>
      <c r="G2691" s="2">
        <v>44973</v>
      </c>
      <c r="H2691" s="2" t="str">
        <f>TEXT(Ecommerce_Sales[[#This Row],[Order_Date]],"mmmm")</f>
        <v>February</v>
      </c>
      <c r="I2691" s="2" t="str">
        <f>TEXT(Ecommerce_Sales[[#This Row],[Order_Date]],"yyyy")</f>
        <v>2023</v>
      </c>
      <c r="J2691" s="2" t="str">
        <f>TEXT(Ecommerce_Sales[[#This Row],[Order_Date]],"mmmm")</f>
        <v>February</v>
      </c>
      <c r="K2691" s="1" t="s">
        <v>1986</v>
      </c>
      <c r="L2691" s="1" t="s">
        <v>7945</v>
      </c>
      <c r="M2691" s="1" t="s">
        <v>2054</v>
      </c>
      <c r="N2691" s="1" t="s">
        <v>1957</v>
      </c>
      <c r="O2691" s="3">
        <v>782</v>
      </c>
      <c r="P2691">
        <v>1</v>
      </c>
      <c r="Q2691" s="3">
        <v>782</v>
      </c>
      <c r="R2691" s="1" t="s">
        <v>1951</v>
      </c>
      <c r="S2691" s="3">
        <v>86</v>
      </c>
      <c r="U2691" t="str">
        <f>IF(Ecommerce_Sales[[#This Row],[Delivery_Time_Days]]&gt;7,"Delay",IF(Ecommerce_Sales[[#This Row],[Delivery_Time_Days]] = 0,"No delivery",IF(Ecommerce_Sales[[#This Row],[Delivery_Time_Days]]&lt;=7,"On-time")))</f>
        <v>No delivery</v>
      </c>
      <c r="V2691" s="7">
        <f>Ecommerce_Sales[[#This Row],[Profit]]/Ecommerce_Sales[[#This Row],[Total_Price]]</f>
        <v>0.14961636828644501</v>
      </c>
      <c r="W2691" s="3">
        <v>117</v>
      </c>
      <c r="X2691" s="3"/>
    </row>
    <row r="2692" spans="1:24" x14ac:dyDescent="0.25">
      <c r="A2692" s="1" t="s">
        <v>7946</v>
      </c>
      <c r="B2692" s="1" t="s">
        <v>1590</v>
      </c>
      <c r="C2692" s="1" t="s">
        <v>1591</v>
      </c>
      <c r="D2692" s="1" t="s">
        <v>3050</v>
      </c>
      <c r="E2692" s="1" t="s">
        <v>1966</v>
      </c>
      <c r="F2692" s="2">
        <v>45186</v>
      </c>
      <c r="G2692" s="2">
        <v>45383</v>
      </c>
      <c r="H2692" s="2" t="str">
        <f>TEXT(Ecommerce_Sales[[#This Row],[Order_Date]],"mmmm")</f>
        <v>April</v>
      </c>
      <c r="I2692" s="2" t="str">
        <f>TEXT(Ecommerce_Sales[[#This Row],[Order_Date]],"yyyy")</f>
        <v>2024</v>
      </c>
      <c r="J2692" s="2" t="str">
        <f>TEXT(Ecommerce_Sales[[#This Row],[Order_Date]],"mmmm")</f>
        <v>April</v>
      </c>
      <c r="K2692" s="1" t="s">
        <v>1947</v>
      </c>
      <c r="L2692" s="1" t="s">
        <v>4247</v>
      </c>
      <c r="M2692" s="1" t="s">
        <v>2002</v>
      </c>
      <c r="N2692" s="1" t="s">
        <v>1989</v>
      </c>
      <c r="O2692" s="3">
        <v>36</v>
      </c>
      <c r="P2692">
        <v>4</v>
      </c>
      <c r="Q2692" s="3">
        <v>143</v>
      </c>
      <c r="R2692" s="1" t="s">
        <v>1958</v>
      </c>
      <c r="S2692" s="3">
        <v>14</v>
      </c>
      <c r="T2692">
        <v>2</v>
      </c>
      <c r="U2692" t="str">
        <f>IF(Ecommerce_Sales[[#This Row],[Delivery_Time_Days]]&gt;7,"Delay",IF(Ecommerce_Sales[[#This Row],[Delivery_Time_Days]] = 0,"No delivery",IF(Ecommerce_Sales[[#This Row],[Delivery_Time_Days]]&lt;=7,"On-time")))</f>
        <v>On-time</v>
      </c>
      <c r="V2692" s="7">
        <f>Ecommerce_Sales[[#This Row],[Profit]]/Ecommerce_Sales[[#This Row],[Total_Price]]</f>
        <v>0.25174825174825177</v>
      </c>
      <c r="W2692" s="3">
        <v>36</v>
      </c>
      <c r="X2692" s="3"/>
    </row>
    <row r="2693" spans="1:24" x14ac:dyDescent="0.25">
      <c r="A2693" s="1" t="s">
        <v>7947</v>
      </c>
      <c r="B2693" s="1" t="s">
        <v>1387</v>
      </c>
      <c r="C2693" s="1" t="s">
        <v>1388</v>
      </c>
      <c r="D2693" s="1" t="s">
        <v>3515</v>
      </c>
      <c r="E2693" s="1" t="s">
        <v>1954</v>
      </c>
      <c r="F2693" s="2">
        <v>45076</v>
      </c>
      <c r="G2693" s="2">
        <v>45425</v>
      </c>
      <c r="H2693" s="2" t="str">
        <f>TEXT(Ecommerce_Sales[[#This Row],[Order_Date]],"mmmm")</f>
        <v>May</v>
      </c>
      <c r="I2693" s="2" t="str">
        <f>TEXT(Ecommerce_Sales[[#This Row],[Order_Date]],"yyyy")</f>
        <v>2024</v>
      </c>
      <c r="J2693" s="2" t="str">
        <f>TEXT(Ecommerce_Sales[[#This Row],[Order_Date]],"mmmm")</f>
        <v>May</v>
      </c>
      <c r="K2693" s="1" t="s">
        <v>1986</v>
      </c>
      <c r="L2693" s="1" t="s">
        <v>7948</v>
      </c>
      <c r="M2693" s="1" t="s">
        <v>1998</v>
      </c>
      <c r="N2693" s="1" t="s">
        <v>1973</v>
      </c>
      <c r="O2693" s="3">
        <v>23</v>
      </c>
      <c r="P2693">
        <v>3</v>
      </c>
      <c r="Q2693" s="3">
        <v>70</v>
      </c>
      <c r="R2693" s="1" t="s">
        <v>1958</v>
      </c>
      <c r="S2693" s="3">
        <v>9</v>
      </c>
      <c r="U2693" t="str">
        <f>IF(Ecommerce_Sales[[#This Row],[Delivery_Time_Days]]&gt;7,"Delay",IF(Ecommerce_Sales[[#This Row],[Delivery_Time_Days]] = 0,"No delivery",IF(Ecommerce_Sales[[#This Row],[Delivery_Time_Days]]&lt;=7,"On-time")))</f>
        <v>No delivery</v>
      </c>
      <c r="V2693" s="7">
        <f>Ecommerce_Sales[[#This Row],[Profit]]/Ecommerce_Sales[[#This Row],[Total_Price]]</f>
        <v>0.3</v>
      </c>
      <c r="W2693" s="3">
        <v>21</v>
      </c>
      <c r="X2693" s="3"/>
    </row>
    <row r="2694" spans="1:24" x14ac:dyDescent="0.25">
      <c r="A2694" s="1" t="s">
        <v>7949</v>
      </c>
      <c r="B2694" s="1" t="s">
        <v>222</v>
      </c>
      <c r="C2694" s="1" t="s">
        <v>223</v>
      </c>
      <c r="D2694" s="1" t="s">
        <v>2390</v>
      </c>
      <c r="E2694" s="1" t="s">
        <v>1996</v>
      </c>
      <c r="F2694" s="2">
        <v>45391</v>
      </c>
      <c r="G2694" s="2">
        <v>45337</v>
      </c>
      <c r="H2694" s="2" t="str">
        <f>TEXT(Ecommerce_Sales[[#This Row],[Order_Date]],"mmmm")</f>
        <v>February</v>
      </c>
      <c r="I2694" s="2" t="str">
        <f>TEXT(Ecommerce_Sales[[#This Row],[Order_Date]],"yyyy")</f>
        <v>2024</v>
      </c>
      <c r="J2694" s="2" t="str">
        <f>TEXT(Ecommerce_Sales[[#This Row],[Order_Date]],"mmmm")</f>
        <v>February</v>
      </c>
      <c r="K2694" s="1" t="s">
        <v>1992</v>
      </c>
      <c r="L2694" s="1" t="s">
        <v>6332</v>
      </c>
      <c r="M2694" s="1" t="s">
        <v>2002</v>
      </c>
      <c r="N2694" s="1" t="s">
        <v>1989</v>
      </c>
      <c r="O2694" s="3">
        <v>124</v>
      </c>
      <c r="P2694">
        <v>4</v>
      </c>
      <c r="Q2694" s="3">
        <v>496</v>
      </c>
      <c r="R2694" s="1" t="s">
        <v>1958</v>
      </c>
      <c r="S2694" s="3">
        <v>51</v>
      </c>
      <c r="U2694" t="str">
        <f>IF(Ecommerce_Sales[[#This Row],[Delivery_Time_Days]]&gt;7,"Delay",IF(Ecommerce_Sales[[#This Row],[Delivery_Time_Days]] = 0,"No delivery",IF(Ecommerce_Sales[[#This Row],[Delivery_Time_Days]]&lt;=7,"On-time")))</f>
        <v>No delivery</v>
      </c>
      <c r="V2694" s="7">
        <f>Ecommerce_Sales[[#This Row],[Profit]]/Ecommerce_Sales[[#This Row],[Total_Price]]</f>
        <v>0.25</v>
      </c>
      <c r="W2694" s="3">
        <v>124</v>
      </c>
      <c r="X2694" s="3"/>
    </row>
    <row r="2695" spans="1:24" x14ac:dyDescent="0.25">
      <c r="A2695" s="1" t="s">
        <v>7950</v>
      </c>
      <c r="B2695" s="1" t="s">
        <v>100</v>
      </c>
      <c r="C2695" s="1" t="s">
        <v>101</v>
      </c>
      <c r="D2695" s="1" t="s">
        <v>2112</v>
      </c>
      <c r="E2695" s="1" t="s">
        <v>2005</v>
      </c>
      <c r="F2695" s="2">
        <v>45206</v>
      </c>
      <c r="G2695" s="2">
        <v>45333</v>
      </c>
      <c r="H2695" s="2" t="str">
        <f>TEXT(Ecommerce_Sales[[#This Row],[Order_Date]],"mmmm")</f>
        <v>February</v>
      </c>
      <c r="I2695" s="2" t="str">
        <f>TEXT(Ecommerce_Sales[[#This Row],[Order_Date]],"yyyy")</f>
        <v>2024</v>
      </c>
      <c r="J2695" s="2" t="str">
        <f>TEXT(Ecommerce_Sales[[#This Row],[Order_Date]],"mmmm")</f>
        <v>February</v>
      </c>
      <c r="K2695" s="1" t="s">
        <v>1986</v>
      </c>
      <c r="L2695" s="1" t="s">
        <v>5442</v>
      </c>
      <c r="M2695" s="1" t="s">
        <v>2030</v>
      </c>
      <c r="N2695" s="1" t="s">
        <v>1978</v>
      </c>
      <c r="O2695" s="3">
        <v>657</v>
      </c>
      <c r="P2695">
        <v>1</v>
      </c>
      <c r="Q2695" s="3">
        <v>657</v>
      </c>
      <c r="R2695" s="1" t="s">
        <v>2012</v>
      </c>
      <c r="S2695" s="3">
        <v>79</v>
      </c>
      <c r="U2695" t="str">
        <f>IF(Ecommerce_Sales[[#This Row],[Delivery_Time_Days]]&gt;7,"Delay",IF(Ecommerce_Sales[[#This Row],[Delivery_Time_Days]] = 0,"No delivery",IF(Ecommerce_Sales[[#This Row],[Delivery_Time_Days]]&lt;=7,"On-time")))</f>
        <v>No delivery</v>
      </c>
      <c r="V2695" s="7">
        <f>Ecommerce_Sales[[#This Row],[Profit]]/Ecommerce_Sales[[#This Row],[Total_Price]]</f>
        <v>0.35007610350076102</v>
      </c>
      <c r="W2695" s="3">
        <v>230</v>
      </c>
      <c r="X2695" s="3"/>
    </row>
    <row r="2696" spans="1:24" x14ac:dyDescent="0.25">
      <c r="A2696" s="1" t="s">
        <v>7951</v>
      </c>
      <c r="B2696" s="1" t="s">
        <v>939</v>
      </c>
      <c r="C2696" s="1" t="s">
        <v>1310</v>
      </c>
      <c r="D2696" s="1" t="s">
        <v>3350</v>
      </c>
      <c r="E2696" s="1" t="s">
        <v>1961</v>
      </c>
      <c r="F2696" s="2">
        <v>45624</v>
      </c>
      <c r="G2696" s="2">
        <v>45459</v>
      </c>
      <c r="H2696" s="2" t="str">
        <f>TEXT(Ecommerce_Sales[[#This Row],[Order_Date]],"mmmm")</f>
        <v>June</v>
      </c>
      <c r="I2696" s="2" t="str">
        <f>TEXT(Ecommerce_Sales[[#This Row],[Order_Date]],"yyyy")</f>
        <v>2024</v>
      </c>
      <c r="J2696" s="2" t="str">
        <f>TEXT(Ecommerce_Sales[[#This Row],[Order_Date]],"mmmm")</f>
        <v>June</v>
      </c>
      <c r="K2696" s="1" t="s">
        <v>1992</v>
      </c>
      <c r="L2696" s="1" t="s">
        <v>7952</v>
      </c>
      <c r="M2696" s="1" t="s">
        <v>2007</v>
      </c>
      <c r="N2696" s="1" t="s">
        <v>1973</v>
      </c>
      <c r="O2696" s="3">
        <v>586</v>
      </c>
      <c r="P2696">
        <v>2</v>
      </c>
      <c r="Q2696" s="3">
        <v>1172</v>
      </c>
      <c r="R2696" s="1" t="s">
        <v>1958</v>
      </c>
      <c r="S2696" s="3">
        <v>130</v>
      </c>
      <c r="U2696" t="str">
        <f>IF(Ecommerce_Sales[[#This Row],[Delivery_Time_Days]]&gt;7,"Delay",IF(Ecommerce_Sales[[#This Row],[Delivery_Time_Days]] = 0,"No delivery",IF(Ecommerce_Sales[[#This Row],[Delivery_Time_Days]]&lt;=7,"On-time")))</f>
        <v>No delivery</v>
      </c>
      <c r="V2696" s="7">
        <f>Ecommerce_Sales[[#This Row],[Profit]]/Ecommerce_Sales[[#This Row],[Total_Price]]</f>
        <v>0.30034129692832767</v>
      </c>
      <c r="W2696" s="3">
        <v>352</v>
      </c>
      <c r="X2696" s="3"/>
    </row>
    <row r="2697" spans="1:24" x14ac:dyDescent="0.25">
      <c r="A2697" s="1" t="s">
        <v>7953</v>
      </c>
      <c r="B2697" s="1" t="s">
        <v>1053</v>
      </c>
      <c r="C2697" s="1" t="s">
        <v>1054</v>
      </c>
      <c r="D2697" s="1" t="s">
        <v>4191</v>
      </c>
      <c r="E2697" s="1" t="s">
        <v>1961</v>
      </c>
      <c r="F2697" s="2">
        <v>45651</v>
      </c>
      <c r="G2697" s="2">
        <v>45334</v>
      </c>
      <c r="H2697" s="2" t="str">
        <f>TEXT(Ecommerce_Sales[[#This Row],[Order_Date]],"mmmm")</f>
        <v>February</v>
      </c>
      <c r="I2697" s="2" t="str">
        <f>TEXT(Ecommerce_Sales[[#This Row],[Order_Date]],"yyyy")</f>
        <v>2024</v>
      </c>
      <c r="J2697" s="2" t="str">
        <f>TEXT(Ecommerce_Sales[[#This Row],[Order_Date]],"mmmm")</f>
        <v>February</v>
      </c>
      <c r="K2697" s="1" t="s">
        <v>1986</v>
      </c>
      <c r="L2697" s="1" t="s">
        <v>7954</v>
      </c>
      <c r="M2697" s="1" t="s">
        <v>1988</v>
      </c>
      <c r="N2697" s="1" t="s">
        <v>1989</v>
      </c>
      <c r="O2697" s="3">
        <v>423</v>
      </c>
      <c r="P2697">
        <v>1</v>
      </c>
      <c r="Q2697" s="3">
        <v>423</v>
      </c>
      <c r="R2697" s="1" t="s">
        <v>1958</v>
      </c>
      <c r="S2697" s="3">
        <v>26</v>
      </c>
      <c r="U2697" t="str">
        <f>IF(Ecommerce_Sales[[#This Row],[Delivery_Time_Days]]&gt;7,"Delay",IF(Ecommerce_Sales[[#This Row],[Delivery_Time_Days]] = 0,"No delivery",IF(Ecommerce_Sales[[#This Row],[Delivery_Time_Days]]&lt;=7,"On-time")))</f>
        <v>No delivery</v>
      </c>
      <c r="V2697" s="7">
        <f>Ecommerce_Sales[[#This Row],[Profit]]/Ecommerce_Sales[[#This Row],[Total_Price]]</f>
        <v>0.25059101654846333</v>
      </c>
      <c r="W2697" s="3">
        <v>106</v>
      </c>
      <c r="X2697" s="3"/>
    </row>
    <row r="2698" spans="1:24" x14ac:dyDescent="0.25">
      <c r="A2698" s="1" t="s">
        <v>7955</v>
      </c>
      <c r="B2698" s="1" t="s">
        <v>1083</v>
      </c>
      <c r="C2698" s="1" t="s">
        <v>1084</v>
      </c>
      <c r="D2698" s="1" t="s">
        <v>7956</v>
      </c>
      <c r="E2698" s="1" t="s">
        <v>1981</v>
      </c>
      <c r="F2698" s="2">
        <v>45588</v>
      </c>
      <c r="G2698" s="2">
        <v>45421</v>
      </c>
      <c r="H2698" s="2" t="str">
        <f>TEXT(Ecommerce_Sales[[#This Row],[Order_Date]],"mmmm")</f>
        <v>May</v>
      </c>
      <c r="I2698" s="2" t="str">
        <f>TEXT(Ecommerce_Sales[[#This Row],[Order_Date]],"yyyy")</f>
        <v>2024</v>
      </c>
      <c r="J2698" s="2" t="str">
        <f>TEXT(Ecommerce_Sales[[#This Row],[Order_Date]],"mmmm")</f>
        <v>May</v>
      </c>
      <c r="K2698" s="1" t="s">
        <v>1947</v>
      </c>
      <c r="L2698" s="1" t="s">
        <v>7957</v>
      </c>
      <c r="M2698" s="1" t="s">
        <v>1998</v>
      </c>
      <c r="N2698" s="1" t="s">
        <v>1973</v>
      </c>
      <c r="O2698" s="3">
        <v>652</v>
      </c>
      <c r="P2698">
        <v>2</v>
      </c>
      <c r="Q2698" s="3">
        <v>1303</v>
      </c>
      <c r="R2698" s="1" t="s">
        <v>1958</v>
      </c>
      <c r="S2698" s="3">
        <v>139</v>
      </c>
      <c r="T2698">
        <v>9</v>
      </c>
      <c r="U2698" t="str">
        <f>IF(Ecommerce_Sales[[#This Row],[Delivery_Time_Days]]&gt;7,"Delay",IF(Ecommerce_Sales[[#This Row],[Delivery_Time_Days]] = 0,"No delivery",IF(Ecommerce_Sales[[#This Row],[Delivery_Time_Days]]&lt;=7,"On-time")))</f>
        <v>Delay</v>
      </c>
      <c r="V2698" s="7">
        <f>Ecommerce_Sales[[#This Row],[Profit]]/Ecommerce_Sales[[#This Row],[Total_Price]]</f>
        <v>0.30007674597083656</v>
      </c>
      <c r="W2698" s="3">
        <v>391</v>
      </c>
      <c r="X2698" s="3"/>
    </row>
    <row r="2699" spans="1:24" x14ac:dyDescent="0.25">
      <c r="A2699" s="1" t="s">
        <v>7958</v>
      </c>
      <c r="B2699" s="1" t="s">
        <v>1085</v>
      </c>
      <c r="C2699" s="1" t="s">
        <v>1086</v>
      </c>
      <c r="D2699" s="1" t="s">
        <v>5941</v>
      </c>
      <c r="E2699" s="1" t="s">
        <v>1981</v>
      </c>
      <c r="F2699" s="2">
        <v>45168</v>
      </c>
      <c r="G2699" s="2">
        <v>45132</v>
      </c>
      <c r="H2699" s="2" t="str">
        <f>TEXT(Ecommerce_Sales[[#This Row],[Order_Date]],"mmmm")</f>
        <v>July</v>
      </c>
      <c r="I2699" s="2" t="str">
        <f>TEXT(Ecommerce_Sales[[#This Row],[Order_Date]],"yyyy")</f>
        <v>2023</v>
      </c>
      <c r="J2699" s="2" t="str">
        <f>TEXT(Ecommerce_Sales[[#This Row],[Order_Date]],"mmmm")</f>
        <v>July</v>
      </c>
      <c r="K2699" s="1" t="s">
        <v>1947</v>
      </c>
      <c r="L2699" s="1" t="s">
        <v>7959</v>
      </c>
      <c r="M2699" s="1" t="s">
        <v>2002</v>
      </c>
      <c r="N2699" s="1" t="s">
        <v>1989</v>
      </c>
      <c r="O2699" s="3">
        <v>316</v>
      </c>
      <c r="P2699">
        <v>1</v>
      </c>
      <c r="Q2699" s="3">
        <v>316</v>
      </c>
      <c r="R2699" s="1" t="s">
        <v>1958</v>
      </c>
      <c r="S2699" s="3">
        <v>25</v>
      </c>
      <c r="T2699">
        <v>2</v>
      </c>
      <c r="U2699" t="str">
        <f>IF(Ecommerce_Sales[[#This Row],[Delivery_Time_Days]]&gt;7,"Delay",IF(Ecommerce_Sales[[#This Row],[Delivery_Time_Days]] = 0,"No delivery",IF(Ecommerce_Sales[[#This Row],[Delivery_Time_Days]]&lt;=7,"On-time")))</f>
        <v>On-time</v>
      </c>
      <c r="V2699" s="7">
        <f>Ecommerce_Sales[[#This Row],[Profit]]/Ecommerce_Sales[[#This Row],[Total_Price]]</f>
        <v>0.25</v>
      </c>
      <c r="W2699" s="3">
        <v>79</v>
      </c>
      <c r="X2699" s="3"/>
    </row>
    <row r="2700" spans="1:24" x14ac:dyDescent="0.25">
      <c r="A2700" s="1" t="s">
        <v>7960</v>
      </c>
      <c r="B2700" s="1" t="s">
        <v>585</v>
      </c>
      <c r="C2700" s="1" t="s">
        <v>586</v>
      </c>
      <c r="D2700" s="1" t="s">
        <v>3824</v>
      </c>
      <c r="E2700" s="1" t="s">
        <v>1966</v>
      </c>
      <c r="F2700" s="2">
        <v>45193</v>
      </c>
      <c r="G2700" s="2">
        <v>45244</v>
      </c>
      <c r="H2700" s="2" t="str">
        <f>TEXT(Ecommerce_Sales[[#This Row],[Order_Date]],"mmmm")</f>
        <v>November</v>
      </c>
      <c r="I2700" s="2" t="str">
        <f>TEXT(Ecommerce_Sales[[#This Row],[Order_Date]],"yyyy")</f>
        <v>2023</v>
      </c>
      <c r="J2700" s="2" t="str">
        <f>TEXT(Ecommerce_Sales[[#This Row],[Order_Date]],"mmmm")</f>
        <v>November</v>
      </c>
      <c r="K2700" s="1" t="s">
        <v>1947</v>
      </c>
      <c r="L2700" s="1" t="s">
        <v>7961</v>
      </c>
      <c r="M2700" s="1" t="s">
        <v>2104</v>
      </c>
      <c r="N2700" s="1" t="s">
        <v>1978</v>
      </c>
      <c r="O2700" s="3">
        <v>443</v>
      </c>
      <c r="P2700">
        <v>3</v>
      </c>
      <c r="Q2700" s="3">
        <v>1328</v>
      </c>
      <c r="R2700" s="1" t="s">
        <v>1958</v>
      </c>
      <c r="S2700" s="3">
        <v>87</v>
      </c>
      <c r="T2700">
        <v>8</v>
      </c>
      <c r="U2700" t="str">
        <f>IF(Ecommerce_Sales[[#This Row],[Delivery_Time_Days]]&gt;7,"Delay",IF(Ecommerce_Sales[[#This Row],[Delivery_Time_Days]] = 0,"No delivery",IF(Ecommerce_Sales[[#This Row],[Delivery_Time_Days]]&lt;=7,"On-time")))</f>
        <v>Delay</v>
      </c>
      <c r="V2700" s="7">
        <f>Ecommerce_Sales[[#This Row],[Profit]]/Ecommerce_Sales[[#This Row],[Total_Price]]</f>
        <v>0.35015060240963858</v>
      </c>
      <c r="W2700" s="3">
        <v>465</v>
      </c>
      <c r="X2700" s="3"/>
    </row>
    <row r="2701" spans="1:24" x14ac:dyDescent="0.25">
      <c r="A2701" s="1" t="s">
        <v>7962</v>
      </c>
      <c r="B2701" s="1" t="s">
        <v>28</v>
      </c>
      <c r="C2701" s="1" t="s">
        <v>29</v>
      </c>
      <c r="D2701" s="1" t="s">
        <v>2508</v>
      </c>
      <c r="E2701" s="1" t="s">
        <v>1954</v>
      </c>
      <c r="F2701" s="2">
        <v>45332</v>
      </c>
      <c r="G2701" s="2">
        <v>45614</v>
      </c>
      <c r="H2701" s="2" t="str">
        <f>TEXT(Ecommerce_Sales[[#This Row],[Order_Date]],"mmmm")</f>
        <v>November</v>
      </c>
      <c r="I2701" s="2" t="str">
        <f>TEXT(Ecommerce_Sales[[#This Row],[Order_Date]],"yyyy")</f>
        <v>2024</v>
      </c>
      <c r="J2701" s="2" t="str">
        <f>TEXT(Ecommerce_Sales[[#This Row],[Order_Date]],"mmmm")</f>
        <v>November</v>
      </c>
      <c r="K2701" s="1" t="s">
        <v>1947</v>
      </c>
      <c r="L2701" s="1" t="s">
        <v>7963</v>
      </c>
      <c r="M2701" s="1" t="s">
        <v>2072</v>
      </c>
      <c r="N2701" s="1" t="s">
        <v>1950</v>
      </c>
      <c r="O2701" s="3">
        <v>632</v>
      </c>
      <c r="P2701">
        <v>3</v>
      </c>
      <c r="Q2701" s="3">
        <v>1896</v>
      </c>
      <c r="R2701" s="1" t="s">
        <v>1958</v>
      </c>
      <c r="S2701" s="3">
        <v>166</v>
      </c>
      <c r="T2701">
        <v>3</v>
      </c>
      <c r="U2701" t="str">
        <f>IF(Ecommerce_Sales[[#This Row],[Delivery_Time_Days]]&gt;7,"Delay",IF(Ecommerce_Sales[[#This Row],[Delivery_Time_Days]] = 0,"No delivery",IF(Ecommerce_Sales[[#This Row],[Delivery_Time_Days]]&lt;=7,"On-time")))</f>
        <v>On-time</v>
      </c>
      <c r="V2701" s="7">
        <f>Ecommerce_Sales[[#This Row],[Profit]]/Ecommerce_Sales[[#This Row],[Total_Price]]</f>
        <v>0.40031645569620256</v>
      </c>
      <c r="W2701" s="3">
        <v>759</v>
      </c>
      <c r="X2701" s="3"/>
    </row>
    <row r="2702" spans="1:24" x14ac:dyDescent="0.25">
      <c r="A2702" s="1" t="s">
        <v>7964</v>
      </c>
      <c r="B2702" s="1" t="s">
        <v>1005</v>
      </c>
      <c r="C2702" s="1" t="s">
        <v>1006</v>
      </c>
      <c r="D2702" s="1" t="s">
        <v>4771</v>
      </c>
      <c r="E2702" s="1" t="s">
        <v>1981</v>
      </c>
      <c r="F2702" s="2">
        <v>45171</v>
      </c>
      <c r="G2702" s="2">
        <v>45379</v>
      </c>
      <c r="H2702" s="2" t="str">
        <f>TEXT(Ecommerce_Sales[[#This Row],[Order_Date]],"mmmm")</f>
        <v>March</v>
      </c>
      <c r="I2702" s="2" t="str">
        <f>TEXT(Ecommerce_Sales[[#This Row],[Order_Date]],"yyyy")</f>
        <v>2024</v>
      </c>
      <c r="J2702" s="2" t="str">
        <f>TEXT(Ecommerce_Sales[[#This Row],[Order_Date]],"mmmm")</f>
        <v>March</v>
      </c>
      <c r="K2702" s="1" t="s">
        <v>1947</v>
      </c>
      <c r="L2702" s="1" t="s">
        <v>4090</v>
      </c>
      <c r="M2702" s="1" t="s">
        <v>1972</v>
      </c>
      <c r="N2702" s="1" t="s">
        <v>1973</v>
      </c>
      <c r="O2702" s="3">
        <v>247</v>
      </c>
      <c r="P2702">
        <v>5</v>
      </c>
      <c r="Q2702" s="3">
        <v>1234</v>
      </c>
      <c r="R2702" s="1" t="s">
        <v>2008</v>
      </c>
      <c r="S2702" s="3">
        <v>138</v>
      </c>
      <c r="T2702">
        <v>6</v>
      </c>
      <c r="U2702" t="str">
        <f>IF(Ecommerce_Sales[[#This Row],[Delivery_Time_Days]]&gt;7,"Delay",IF(Ecommerce_Sales[[#This Row],[Delivery_Time_Days]] = 0,"No delivery",IF(Ecommerce_Sales[[#This Row],[Delivery_Time_Days]]&lt;=7,"On-time")))</f>
        <v>On-time</v>
      </c>
      <c r="V2702" s="7">
        <f>Ecommerce_Sales[[#This Row],[Profit]]/Ecommerce_Sales[[#This Row],[Total_Price]]</f>
        <v>0.29983792544570503</v>
      </c>
      <c r="W2702" s="3">
        <v>370</v>
      </c>
      <c r="X2702" s="3"/>
    </row>
    <row r="2703" spans="1:24" x14ac:dyDescent="0.25">
      <c r="A2703" s="1" t="s">
        <v>7965</v>
      </c>
      <c r="B2703" s="1" t="s">
        <v>1331</v>
      </c>
      <c r="C2703" s="1" t="s">
        <v>1332</v>
      </c>
      <c r="D2703" s="1" t="s">
        <v>2532</v>
      </c>
      <c r="E2703" s="1" t="s">
        <v>2005</v>
      </c>
      <c r="F2703" s="2">
        <v>44953</v>
      </c>
      <c r="G2703" s="2">
        <v>45219</v>
      </c>
      <c r="H2703" s="2" t="str">
        <f>TEXT(Ecommerce_Sales[[#This Row],[Order_Date]],"mmmm")</f>
        <v>October</v>
      </c>
      <c r="I2703" s="2" t="str">
        <f>TEXT(Ecommerce_Sales[[#This Row],[Order_Date]],"yyyy")</f>
        <v>2023</v>
      </c>
      <c r="J2703" s="2" t="str">
        <f>TEXT(Ecommerce_Sales[[#This Row],[Order_Date]],"mmmm")</f>
        <v>October</v>
      </c>
      <c r="K2703" s="1" t="s">
        <v>1947</v>
      </c>
      <c r="L2703" s="1" t="s">
        <v>6414</v>
      </c>
      <c r="M2703" s="1" t="s">
        <v>1983</v>
      </c>
      <c r="N2703" s="1" t="s">
        <v>1950</v>
      </c>
      <c r="O2703" s="3">
        <v>206</v>
      </c>
      <c r="P2703">
        <v>1</v>
      </c>
      <c r="Q2703" s="3">
        <v>206</v>
      </c>
      <c r="R2703" s="1" t="s">
        <v>1958</v>
      </c>
      <c r="S2703" s="3">
        <v>18</v>
      </c>
      <c r="T2703">
        <v>4</v>
      </c>
      <c r="U2703" t="str">
        <f>IF(Ecommerce_Sales[[#This Row],[Delivery_Time_Days]]&gt;7,"Delay",IF(Ecommerce_Sales[[#This Row],[Delivery_Time_Days]] = 0,"No delivery",IF(Ecommerce_Sales[[#This Row],[Delivery_Time_Days]]&lt;=7,"On-time")))</f>
        <v>On-time</v>
      </c>
      <c r="V2703" s="7">
        <f>Ecommerce_Sales[[#This Row],[Profit]]/Ecommerce_Sales[[#This Row],[Total_Price]]</f>
        <v>0.39805825242718446</v>
      </c>
      <c r="W2703" s="3">
        <v>82</v>
      </c>
      <c r="X2703" s="3"/>
    </row>
    <row r="2704" spans="1:24" x14ac:dyDescent="0.25">
      <c r="A2704" s="1" t="s">
        <v>7966</v>
      </c>
      <c r="B2704" s="1" t="s">
        <v>1159</v>
      </c>
      <c r="C2704" s="1" t="s">
        <v>1160</v>
      </c>
      <c r="D2704" s="1" t="s">
        <v>7967</v>
      </c>
      <c r="E2704" s="1" t="s">
        <v>1946</v>
      </c>
      <c r="F2704" s="2">
        <v>45576</v>
      </c>
      <c r="G2704" s="2">
        <v>44960</v>
      </c>
      <c r="H2704" s="2" t="str">
        <f>TEXT(Ecommerce_Sales[[#This Row],[Order_Date]],"mmmm")</f>
        <v>February</v>
      </c>
      <c r="I2704" s="2" t="str">
        <f>TEXT(Ecommerce_Sales[[#This Row],[Order_Date]],"yyyy")</f>
        <v>2023</v>
      </c>
      <c r="J2704" s="2" t="str">
        <f>TEXT(Ecommerce_Sales[[#This Row],[Order_Date]],"mmmm")</f>
        <v>February</v>
      </c>
      <c r="K2704" s="1" t="s">
        <v>1947</v>
      </c>
      <c r="L2704" s="1" t="s">
        <v>7968</v>
      </c>
      <c r="M2704" s="1" t="s">
        <v>2043</v>
      </c>
      <c r="N2704" s="1" t="s">
        <v>1989</v>
      </c>
      <c r="O2704" s="3">
        <v>262</v>
      </c>
      <c r="P2704">
        <v>4</v>
      </c>
      <c r="Q2704" s="3">
        <v>1049</v>
      </c>
      <c r="R2704" s="1" t="s">
        <v>1958</v>
      </c>
      <c r="S2704" s="3">
        <v>157</v>
      </c>
      <c r="T2704">
        <v>7</v>
      </c>
      <c r="U2704" t="str">
        <f>IF(Ecommerce_Sales[[#This Row],[Delivery_Time_Days]]&gt;7,"Delay",IF(Ecommerce_Sales[[#This Row],[Delivery_Time_Days]] = 0,"No delivery",IF(Ecommerce_Sales[[#This Row],[Delivery_Time_Days]]&lt;=7,"On-time")))</f>
        <v>On-time</v>
      </c>
      <c r="V2704" s="7">
        <f>Ecommerce_Sales[[#This Row],[Profit]]/Ecommerce_Sales[[#This Row],[Total_Price]]</f>
        <v>0.24976167778836988</v>
      </c>
      <c r="W2704" s="3">
        <v>262</v>
      </c>
      <c r="X2704" s="3"/>
    </row>
    <row r="2705" spans="1:24" x14ac:dyDescent="0.25">
      <c r="A2705" s="1" t="s">
        <v>7969</v>
      </c>
      <c r="B2705" s="1" t="s">
        <v>654</v>
      </c>
      <c r="C2705" s="1" t="s">
        <v>655</v>
      </c>
      <c r="D2705" s="1" t="s">
        <v>5000</v>
      </c>
      <c r="E2705" s="1" t="s">
        <v>1981</v>
      </c>
      <c r="F2705" s="2">
        <v>45133</v>
      </c>
      <c r="G2705" s="2">
        <v>45275</v>
      </c>
      <c r="H2705" s="2" t="str">
        <f>TEXT(Ecommerce_Sales[[#This Row],[Order_Date]],"mmmm")</f>
        <v>December</v>
      </c>
      <c r="I2705" s="2" t="str">
        <f>TEXT(Ecommerce_Sales[[#This Row],[Order_Date]],"yyyy")</f>
        <v>2023</v>
      </c>
      <c r="J2705" s="2" t="str">
        <f>TEXT(Ecommerce_Sales[[#This Row],[Order_Date]],"mmmm")</f>
        <v>December</v>
      </c>
      <c r="K2705" s="1" t="s">
        <v>1947</v>
      </c>
      <c r="L2705" s="1" t="s">
        <v>7970</v>
      </c>
      <c r="M2705" s="1" t="s">
        <v>1998</v>
      </c>
      <c r="N2705" s="1" t="s">
        <v>1973</v>
      </c>
      <c r="O2705" s="3">
        <v>429</v>
      </c>
      <c r="P2705">
        <v>2</v>
      </c>
      <c r="Q2705" s="3">
        <v>858</v>
      </c>
      <c r="R2705" s="1" t="s">
        <v>1951</v>
      </c>
      <c r="S2705" s="3">
        <v>103</v>
      </c>
      <c r="T2705">
        <v>5</v>
      </c>
      <c r="U2705" t="str">
        <f>IF(Ecommerce_Sales[[#This Row],[Delivery_Time_Days]]&gt;7,"Delay",IF(Ecommerce_Sales[[#This Row],[Delivery_Time_Days]] = 0,"No delivery",IF(Ecommerce_Sales[[#This Row],[Delivery_Time_Days]]&lt;=7,"On-time")))</f>
        <v>On-time</v>
      </c>
      <c r="V2705" s="7">
        <f>Ecommerce_Sales[[#This Row],[Profit]]/Ecommerce_Sales[[#This Row],[Total_Price]]</f>
        <v>0.29953379953379955</v>
      </c>
      <c r="W2705" s="3">
        <v>257</v>
      </c>
      <c r="X2705" s="3"/>
    </row>
    <row r="2706" spans="1:24" x14ac:dyDescent="0.25">
      <c r="A2706" s="1" t="s">
        <v>7971</v>
      </c>
      <c r="B2706" s="1" t="s">
        <v>1075</v>
      </c>
      <c r="C2706" s="1" t="s">
        <v>1076</v>
      </c>
      <c r="D2706" s="1" t="s">
        <v>3142</v>
      </c>
      <c r="E2706" s="1" t="s">
        <v>1996</v>
      </c>
      <c r="F2706" s="2">
        <v>45365</v>
      </c>
      <c r="G2706" s="2">
        <v>45541</v>
      </c>
      <c r="H2706" s="2" t="str">
        <f>TEXT(Ecommerce_Sales[[#This Row],[Order_Date]],"mmmm")</f>
        <v>September</v>
      </c>
      <c r="I2706" s="2" t="str">
        <f>TEXT(Ecommerce_Sales[[#This Row],[Order_Date]],"yyyy")</f>
        <v>2024</v>
      </c>
      <c r="J2706" s="2" t="str">
        <f>TEXT(Ecommerce_Sales[[#This Row],[Order_Date]],"mmmm")</f>
        <v>September</v>
      </c>
      <c r="K2706" s="1" t="s">
        <v>1947</v>
      </c>
      <c r="L2706" s="1" t="s">
        <v>7972</v>
      </c>
      <c r="M2706" s="1" t="s">
        <v>2054</v>
      </c>
      <c r="N2706" s="1" t="s">
        <v>1957</v>
      </c>
      <c r="O2706" s="3">
        <v>516</v>
      </c>
      <c r="P2706">
        <v>2</v>
      </c>
      <c r="Q2706" s="3">
        <v>1033</v>
      </c>
      <c r="R2706" s="1" t="s">
        <v>1958</v>
      </c>
      <c r="S2706" s="3">
        <v>65</v>
      </c>
      <c r="T2706">
        <v>8</v>
      </c>
      <c r="U2706" t="str">
        <f>IF(Ecommerce_Sales[[#This Row],[Delivery_Time_Days]]&gt;7,"Delay",IF(Ecommerce_Sales[[#This Row],[Delivery_Time_Days]] = 0,"No delivery",IF(Ecommerce_Sales[[#This Row],[Delivery_Time_Days]]&lt;=7,"On-time")))</f>
        <v>Delay</v>
      </c>
      <c r="V2706" s="7">
        <f>Ecommerce_Sales[[#This Row],[Profit]]/Ecommerce_Sales[[#This Row],[Total_Price]]</f>
        <v>0.15004840271055178</v>
      </c>
      <c r="W2706" s="3">
        <v>155</v>
      </c>
      <c r="X2706" s="3"/>
    </row>
    <row r="2707" spans="1:24" x14ac:dyDescent="0.25">
      <c r="A2707" s="1" t="s">
        <v>7973</v>
      </c>
      <c r="B2707" s="1" t="s">
        <v>1767</v>
      </c>
      <c r="C2707" s="1" t="s">
        <v>1768</v>
      </c>
      <c r="D2707" s="1" t="s">
        <v>7974</v>
      </c>
      <c r="E2707" s="1" t="s">
        <v>1981</v>
      </c>
      <c r="F2707" s="2">
        <v>44941</v>
      </c>
      <c r="G2707" s="2">
        <v>45063</v>
      </c>
      <c r="H2707" s="2" t="str">
        <f>TEXT(Ecommerce_Sales[[#This Row],[Order_Date]],"mmmm")</f>
        <v>May</v>
      </c>
      <c r="I2707" s="2" t="str">
        <f>TEXT(Ecommerce_Sales[[#This Row],[Order_Date]],"yyyy")</f>
        <v>2023</v>
      </c>
      <c r="J2707" s="2" t="str">
        <f>TEXT(Ecommerce_Sales[[#This Row],[Order_Date]],"mmmm")</f>
        <v>May</v>
      </c>
      <c r="K2707" s="1" t="s">
        <v>1947</v>
      </c>
      <c r="L2707" s="1" t="s">
        <v>7975</v>
      </c>
      <c r="M2707" s="1" t="s">
        <v>2058</v>
      </c>
      <c r="N2707" s="1" t="s">
        <v>1950</v>
      </c>
      <c r="O2707" s="3">
        <v>758</v>
      </c>
      <c r="P2707">
        <v>4</v>
      </c>
      <c r="Q2707" s="3">
        <v>3032</v>
      </c>
      <c r="R2707" s="1" t="s">
        <v>1951</v>
      </c>
      <c r="S2707" s="3">
        <v>153</v>
      </c>
      <c r="T2707">
        <v>8</v>
      </c>
      <c r="U2707" t="str">
        <f>IF(Ecommerce_Sales[[#This Row],[Delivery_Time_Days]]&gt;7,"Delay",IF(Ecommerce_Sales[[#This Row],[Delivery_Time_Days]] = 0,"No delivery",IF(Ecommerce_Sales[[#This Row],[Delivery_Time_Days]]&lt;=7,"On-time")))</f>
        <v>Delay</v>
      </c>
      <c r="V2707" s="7">
        <f>Ecommerce_Sales[[#This Row],[Profit]]/Ecommerce_Sales[[#This Row],[Total_Price]]</f>
        <v>0.40006596306068604</v>
      </c>
      <c r="W2707" s="3">
        <v>1213</v>
      </c>
      <c r="X2707" s="3"/>
    </row>
    <row r="2708" spans="1:24" x14ac:dyDescent="0.25">
      <c r="A2708" s="1" t="s">
        <v>7976</v>
      </c>
      <c r="B2708" s="1" t="s">
        <v>1395</v>
      </c>
      <c r="C2708" s="1" t="s">
        <v>1396</v>
      </c>
      <c r="D2708" s="1" t="s">
        <v>2782</v>
      </c>
      <c r="E2708" s="1" t="s">
        <v>1996</v>
      </c>
      <c r="F2708" s="2">
        <v>45491</v>
      </c>
      <c r="G2708" s="2">
        <v>45457</v>
      </c>
      <c r="H2708" s="2" t="str">
        <f>TEXT(Ecommerce_Sales[[#This Row],[Order_Date]],"mmmm")</f>
        <v>June</v>
      </c>
      <c r="I2708" s="2" t="str">
        <f>TEXT(Ecommerce_Sales[[#This Row],[Order_Date]],"yyyy")</f>
        <v>2024</v>
      </c>
      <c r="J2708" s="2" t="str">
        <f>TEXT(Ecommerce_Sales[[#This Row],[Order_Date]],"mmmm")</f>
        <v>June</v>
      </c>
      <c r="K2708" s="1" t="s">
        <v>1947</v>
      </c>
      <c r="L2708" s="1" t="s">
        <v>7977</v>
      </c>
      <c r="M2708" s="1" t="s">
        <v>2007</v>
      </c>
      <c r="N2708" s="1" t="s">
        <v>1973</v>
      </c>
      <c r="O2708" s="3">
        <v>1012</v>
      </c>
      <c r="P2708">
        <v>3</v>
      </c>
      <c r="Q2708" s="3">
        <v>3036</v>
      </c>
      <c r="R2708" s="1" t="s">
        <v>1951</v>
      </c>
      <c r="S2708" s="3">
        <v>177</v>
      </c>
      <c r="T2708">
        <v>4</v>
      </c>
      <c r="U2708" t="str">
        <f>IF(Ecommerce_Sales[[#This Row],[Delivery_Time_Days]]&gt;7,"Delay",IF(Ecommerce_Sales[[#This Row],[Delivery_Time_Days]] = 0,"No delivery",IF(Ecommerce_Sales[[#This Row],[Delivery_Time_Days]]&lt;=7,"On-time")))</f>
        <v>On-time</v>
      </c>
      <c r="V2708" s="7">
        <f>Ecommerce_Sales[[#This Row],[Profit]]/Ecommerce_Sales[[#This Row],[Total_Price]]</f>
        <v>0.3000658761528327</v>
      </c>
      <c r="W2708" s="3">
        <v>911</v>
      </c>
      <c r="X2708" s="3"/>
    </row>
    <row r="2709" spans="1:24" x14ac:dyDescent="0.25">
      <c r="A2709" s="1" t="s">
        <v>7978</v>
      </c>
      <c r="B2709" s="1" t="s">
        <v>1021</v>
      </c>
      <c r="C2709" s="1" t="s">
        <v>1022</v>
      </c>
      <c r="D2709" s="1" t="s">
        <v>5152</v>
      </c>
      <c r="E2709" s="1" t="s">
        <v>1981</v>
      </c>
      <c r="F2709" s="2">
        <v>45318</v>
      </c>
      <c r="G2709" s="2">
        <v>45581</v>
      </c>
      <c r="H2709" s="2" t="str">
        <f>TEXT(Ecommerce_Sales[[#This Row],[Order_Date]],"mmmm")</f>
        <v>October</v>
      </c>
      <c r="I2709" s="2" t="str">
        <f>TEXT(Ecommerce_Sales[[#This Row],[Order_Date]],"yyyy")</f>
        <v>2024</v>
      </c>
      <c r="J2709" s="2" t="str">
        <f>TEXT(Ecommerce_Sales[[#This Row],[Order_Date]],"mmmm")</f>
        <v>October</v>
      </c>
      <c r="K2709" s="1" t="s">
        <v>1947</v>
      </c>
      <c r="L2709" s="1" t="s">
        <v>4726</v>
      </c>
      <c r="M2709" s="1" t="s">
        <v>1988</v>
      </c>
      <c r="N2709" s="1" t="s">
        <v>1989</v>
      </c>
      <c r="O2709" s="3">
        <v>782</v>
      </c>
      <c r="P2709">
        <v>3</v>
      </c>
      <c r="Q2709" s="3">
        <v>2345</v>
      </c>
      <c r="R2709" s="1" t="s">
        <v>1951</v>
      </c>
      <c r="S2709" s="3">
        <v>193</v>
      </c>
      <c r="T2709">
        <v>8</v>
      </c>
      <c r="U2709" t="str">
        <f>IF(Ecommerce_Sales[[#This Row],[Delivery_Time_Days]]&gt;7,"Delay",IF(Ecommerce_Sales[[#This Row],[Delivery_Time_Days]] = 0,"No delivery",IF(Ecommerce_Sales[[#This Row],[Delivery_Time_Days]]&lt;=7,"On-time")))</f>
        <v>Delay</v>
      </c>
      <c r="V2709" s="7">
        <f>Ecommerce_Sales[[#This Row],[Profit]]/Ecommerce_Sales[[#This Row],[Total_Price]]</f>
        <v>0.24989339019189766</v>
      </c>
      <c r="W2709" s="3">
        <v>586</v>
      </c>
      <c r="X2709" s="3"/>
    </row>
    <row r="2710" spans="1:24" x14ac:dyDescent="0.25">
      <c r="A2710" s="1" t="s">
        <v>7979</v>
      </c>
      <c r="B2710" s="1" t="s">
        <v>1308</v>
      </c>
      <c r="C2710" s="1" t="s">
        <v>1309</v>
      </c>
      <c r="D2710" s="1" t="s">
        <v>7045</v>
      </c>
      <c r="E2710" s="1" t="s">
        <v>1966</v>
      </c>
      <c r="F2710" s="2">
        <v>45018</v>
      </c>
      <c r="G2710" s="2">
        <v>45462</v>
      </c>
      <c r="H2710" s="2" t="str">
        <f>TEXT(Ecommerce_Sales[[#This Row],[Order_Date]],"mmmm")</f>
        <v>June</v>
      </c>
      <c r="I2710" s="2" t="str">
        <f>TEXT(Ecommerce_Sales[[#This Row],[Order_Date]],"yyyy")</f>
        <v>2024</v>
      </c>
      <c r="J2710" s="2" t="str">
        <f>TEXT(Ecommerce_Sales[[#This Row],[Order_Date]],"mmmm")</f>
        <v>June</v>
      </c>
      <c r="K2710" s="1" t="s">
        <v>1947</v>
      </c>
      <c r="L2710" s="1" t="s">
        <v>7980</v>
      </c>
      <c r="M2710" s="1" t="s">
        <v>2043</v>
      </c>
      <c r="N2710" s="1" t="s">
        <v>1989</v>
      </c>
      <c r="O2710" s="3">
        <v>1166</v>
      </c>
      <c r="P2710">
        <v>3</v>
      </c>
      <c r="Q2710" s="3">
        <v>3497</v>
      </c>
      <c r="R2710" s="1" t="s">
        <v>1951</v>
      </c>
      <c r="S2710" s="3">
        <v>458</v>
      </c>
      <c r="T2710">
        <v>4</v>
      </c>
      <c r="U2710" t="str">
        <f>IF(Ecommerce_Sales[[#This Row],[Delivery_Time_Days]]&gt;7,"Delay",IF(Ecommerce_Sales[[#This Row],[Delivery_Time_Days]] = 0,"No delivery",IF(Ecommerce_Sales[[#This Row],[Delivery_Time_Days]]&lt;=7,"On-time")))</f>
        <v>On-time</v>
      </c>
      <c r="V2710" s="7">
        <f>Ecommerce_Sales[[#This Row],[Profit]]/Ecommerce_Sales[[#This Row],[Total_Price]]</f>
        <v>0.24992851015155848</v>
      </c>
      <c r="W2710" s="3">
        <v>874</v>
      </c>
      <c r="X2710" s="3"/>
    </row>
    <row r="2711" spans="1:24" x14ac:dyDescent="0.25">
      <c r="A2711" s="1" t="s">
        <v>7981</v>
      </c>
      <c r="B2711" s="1" t="s">
        <v>1147</v>
      </c>
      <c r="C2711" s="1" t="s">
        <v>1148</v>
      </c>
      <c r="D2711" s="1" t="s">
        <v>7982</v>
      </c>
      <c r="E2711" s="1" t="s">
        <v>1954</v>
      </c>
      <c r="F2711" s="2">
        <v>45297</v>
      </c>
      <c r="G2711" s="2">
        <v>44952</v>
      </c>
      <c r="H2711" s="2" t="str">
        <f>TEXT(Ecommerce_Sales[[#This Row],[Order_Date]],"mmmm")</f>
        <v>January</v>
      </c>
      <c r="I2711" s="2" t="str">
        <f>TEXT(Ecommerce_Sales[[#This Row],[Order_Date]],"yyyy")</f>
        <v>2023</v>
      </c>
      <c r="J2711" s="2" t="str">
        <f>TEXT(Ecommerce_Sales[[#This Row],[Order_Date]],"mmmm")</f>
        <v>January</v>
      </c>
      <c r="K2711" s="1" t="s">
        <v>1947</v>
      </c>
      <c r="L2711" s="1" t="s">
        <v>7983</v>
      </c>
      <c r="M2711" s="1" t="s">
        <v>2043</v>
      </c>
      <c r="N2711" s="1" t="s">
        <v>1989</v>
      </c>
      <c r="O2711" s="3">
        <v>778</v>
      </c>
      <c r="P2711">
        <v>3</v>
      </c>
      <c r="Q2711" s="3">
        <v>2333</v>
      </c>
      <c r="R2711" s="1" t="s">
        <v>1951</v>
      </c>
      <c r="S2711" s="3">
        <v>195</v>
      </c>
      <c r="T2711">
        <v>3</v>
      </c>
      <c r="U2711" t="str">
        <f>IF(Ecommerce_Sales[[#This Row],[Delivery_Time_Days]]&gt;7,"Delay",IF(Ecommerce_Sales[[#This Row],[Delivery_Time_Days]] = 0,"No delivery",IF(Ecommerce_Sales[[#This Row],[Delivery_Time_Days]]&lt;=7,"On-time")))</f>
        <v>On-time</v>
      </c>
      <c r="V2711" s="7">
        <f>Ecommerce_Sales[[#This Row],[Profit]]/Ecommerce_Sales[[#This Row],[Total_Price]]</f>
        <v>0.2498928418345478</v>
      </c>
      <c r="W2711" s="3">
        <v>583</v>
      </c>
      <c r="X2711" s="3"/>
    </row>
    <row r="2712" spans="1:24" x14ac:dyDescent="0.25">
      <c r="A2712" s="1" t="s">
        <v>7984</v>
      </c>
      <c r="B2712" s="1" t="s">
        <v>964</v>
      </c>
      <c r="C2712" s="1" t="s">
        <v>520</v>
      </c>
      <c r="D2712" s="1" t="s">
        <v>4300</v>
      </c>
      <c r="E2712" s="1" t="s">
        <v>1981</v>
      </c>
      <c r="F2712" s="2">
        <v>45523</v>
      </c>
      <c r="G2712" s="2">
        <v>44996</v>
      </c>
      <c r="H2712" s="2" t="str">
        <f>TEXT(Ecommerce_Sales[[#This Row],[Order_Date]],"mmmm")</f>
        <v>March</v>
      </c>
      <c r="I2712" s="2" t="str">
        <f>TEXT(Ecommerce_Sales[[#This Row],[Order_Date]],"yyyy")</f>
        <v>2023</v>
      </c>
      <c r="J2712" s="2" t="str">
        <f>TEXT(Ecommerce_Sales[[#This Row],[Order_Date]],"mmmm")</f>
        <v>March</v>
      </c>
      <c r="K2712" s="1" t="s">
        <v>1947</v>
      </c>
      <c r="L2712" s="1" t="s">
        <v>2071</v>
      </c>
      <c r="M2712" s="1" t="s">
        <v>2058</v>
      </c>
      <c r="N2712" s="1" t="s">
        <v>1950</v>
      </c>
      <c r="O2712" s="3">
        <v>891</v>
      </c>
      <c r="P2712">
        <v>5</v>
      </c>
      <c r="Q2712" s="3">
        <v>4454</v>
      </c>
      <c r="R2712" s="1" t="s">
        <v>2008</v>
      </c>
      <c r="S2712" s="3">
        <v>650</v>
      </c>
      <c r="T2712">
        <v>9</v>
      </c>
      <c r="U2712" t="str">
        <f>IF(Ecommerce_Sales[[#This Row],[Delivery_Time_Days]]&gt;7,"Delay",IF(Ecommerce_Sales[[#This Row],[Delivery_Time_Days]] = 0,"No delivery",IF(Ecommerce_Sales[[#This Row],[Delivery_Time_Days]]&lt;=7,"On-time")))</f>
        <v>Delay</v>
      </c>
      <c r="V2712" s="7">
        <f>Ecommerce_Sales[[#This Row],[Profit]]/Ecommerce_Sales[[#This Row],[Total_Price]]</f>
        <v>0.40008980691513246</v>
      </c>
      <c r="W2712" s="3">
        <v>1782</v>
      </c>
      <c r="X2712" s="3"/>
    </row>
    <row r="2713" spans="1:24" x14ac:dyDescent="0.25">
      <c r="A2713" s="1" t="s">
        <v>7985</v>
      </c>
      <c r="B2713" s="1" t="s">
        <v>791</v>
      </c>
      <c r="C2713" s="1" t="s">
        <v>792</v>
      </c>
      <c r="D2713" s="1" t="s">
        <v>6370</v>
      </c>
      <c r="E2713" s="1" t="s">
        <v>1954</v>
      </c>
      <c r="F2713" s="2">
        <v>45068</v>
      </c>
      <c r="G2713" s="2">
        <v>45479</v>
      </c>
      <c r="H2713" s="2" t="str">
        <f>TEXT(Ecommerce_Sales[[#This Row],[Order_Date]],"mmmm")</f>
        <v>July</v>
      </c>
      <c r="I2713" s="2" t="str">
        <f>TEXT(Ecommerce_Sales[[#This Row],[Order_Date]],"yyyy")</f>
        <v>2024</v>
      </c>
      <c r="J2713" s="2" t="str">
        <f>TEXT(Ecommerce_Sales[[#This Row],[Order_Date]],"mmmm")</f>
        <v>July</v>
      </c>
      <c r="K2713" s="1" t="s">
        <v>1986</v>
      </c>
      <c r="L2713" s="1" t="s">
        <v>7986</v>
      </c>
      <c r="M2713" s="1" t="s">
        <v>1968</v>
      </c>
      <c r="N2713" s="1" t="s">
        <v>1957</v>
      </c>
      <c r="O2713" s="3">
        <v>1126</v>
      </c>
      <c r="P2713">
        <v>3</v>
      </c>
      <c r="Q2713" s="3">
        <v>3378</v>
      </c>
      <c r="R2713" s="1" t="s">
        <v>1958</v>
      </c>
      <c r="S2713" s="3">
        <v>300</v>
      </c>
      <c r="U2713" t="str">
        <f>IF(Ecommerce_Sales[[#This Row],[Delivery_Time_Days]]&gt;7,"Delay",IF(Ecommerce_Sales[[#This Row],[Delivery_Time_Days]] = 0,"No delivery",IF(Ecommerce_Sales[[#This Row],[Delivery_Time_Days]]&lt;=7,"On-time")))</f>
        <v>No delivery</v>
      </c>
      <c r="V2713" s="7">
        <f>Ecommerce_Sales[[#This Row],[Profit]]/Ecommerce_Sales[[#This Row],[Total_Price]]</f>
        <v>0.15008880994671403</v>
      </c>
      <c r="W2713" s="3">
        <v>507</v>
      </c>
      <c r="X2713" s="3"/>
    </row>
    <row r="2714" spans="1:24" x14ac:dyDescent="0.25">
      <c r="A2714" s="1" t="s">
        <v>7987</v>
      </c>
      <c r="B2714" s="1" t="s">
        <v>1132</v>
      </c>
      <c r="C2714" s="1" t="s">
        <v>1133</v>
      </c>
      <c r="D2714" s="1" t="s">
        <v>4048</v>
      </c>
      <c r="E2714" s="1" t="s">
        <v>1981</v>
      </c>
      <c r="F2714" s="2">
        <v>45392</v>
      </c>
      <c r="G2714" s="2">
        <v>45506</v>
      </c>
      <c r="H2714" s="2" t="str">
        <f>TEXT(Ecommerce_Sales[[#This Row],[Order_Date]],"mmmm")</f>
        <v>August</v>
      </c>
      <c r="I2714" s="2" t="str">
        <f>TEXT(Ecommerce_Sales[[#This Row],[Order_Date]],"yyyy")</f>
        <v>2024</v>
      </c>
      <c r="J2714" s="2" t="str">
        <f>TEXT(Ecommerce_Sales[[#This Row],[Order_Date]],"mmmm")</f>
        <v>August</v>
      </c>
      <c r="K2714" s="1" t="s">
        <v>1947</v>
      </c>
      <c r="L2714" s="1" t="s">
        <v>7988</v>
      </c>
      <c r="M2714" s="1" t="s">
        <v>1977</v>
      </c>
      <c r="N2714" s="1" t="s">
        <v>1978</v>
      </c>
      <c r="O2714" s="3">
        <v>602</v>
      </c>
      <c r="P2714">
        <v>2</v>
      </c>
      <c r="Q2714" s="3">
        <v>1204</v>
      </c>
      <c r="R2714" s="1" t="s">
        <v>1958</v>
      </c>
      <c r="S2714" s="3">
        <v>79</v>
      </c>
      <c r="T2714">
        <v>4</v>
      </c>
      <c r="U2714" t="str">
        <f>IF(Ecommerce_Sales[[#This Row],[Delivery_Time_Days]]&gt;7,"Delay",IF(Ecommerce_Sales[[#This Row],[Delivery_Time_Days]] = 0,"No delivery",IF(Ecommerce_Sales[[#This Row],[Delivery_Time_Days]]&lt;=7,"On-time")))</f>
        <v>On-time</v>
      </c>
      <c r="V2714" s="7">
        <f>Ecommerce_Sales[[#This Row],[Profit]]/Ecommerce_Sales[[#This Row],[Total_Price]]</f>
        <v>0.35049833887043191</v>
      </c>
      <c r="W2714" s="3">
        <v>422</v>
      </c>
      <c r="X2714" s="3"/>
    </row>
    <row r="2715" spans="1:24" x14ac:dyDescent="0.25">
      <c r="A2715" s="1" t="s">
        <v>7989</v>
      </c>
      <c r="B2715" s="1" t="s">
        <v>54</v>
      </c>
      <c r="C2715" s="1" t="s">
        <v>55</v>
      </c>
      <c r="D2715" s="1" t="s">
        <v>2308</v>
      </c>
      <c r="E2715" s="1" t="s">
        <v>1961</v>
      </c>
      <c r="F2715" s="2">
        <v>45261</v>
      </c>
      <c r="G2715" s="2">
        <v>45427</v>
      </c>
      <c r="H2715" s="2" t="str">
        <f>TEXT(Ecommerce_Sales[[#This Row],[Order_Date]],"mmmm")</f>
        <v>May</v>
      </c>
      <c r="I2715" s="2" t="str">
        <f>TEXT(Ecommerce_Sales[[#This Row],[Order_Date]],"yyyy")</f>
        <v>2024</v>
      </c>
      <c r="J2715" s="2" t="str">
        <f>TEXT(Ecommerce_Sales[[#This Row],[Order_Date]],"mmmm")</f>
        <v>May</v>
      </c>
      <c r="K2715" s="1" t="s">
        <v>1947</v>
      </c>
      <c r="L2715" s="1" t="s">
        <v>7990</v>
      </c>
      <c r="M2715" s="1" t="s">
        <v>2104</v>
      </c>
      <c r="N2715" s="1" t="s">
        <v>1978</v>
      </c>
      <c r="O2715" s="3">
        <v>1018</v>
      </c>
      <c r="P2715">
        <v>1</v>
      </c>
      <c r="Q2715" s="3">
        <v>1018</v>
      </c>
      <c r="R2715" s="1" t="s">
        <v>2016</v>
      </c>
      <c r="S2715" s="3">
        <v>106</v>
      </c>
      <c r="T2715">
        <v>8</v>
      </c>
      <c r="U2715" t="str">
        <f>IF(Ecommerce_Sales[[#This Row],[Delivery_Time_Days]]&gt;7,"Delay",IF(Ecommerce_Sales[[#This Row],[Delivery_Time_Days]] = 0,"No delivery",IF(Ecommerce_Sales[[#This Row],[Delivery_Time_Days]]&lt;=7,"On-time")))</f>
        <v>Delay</v>
      </c>
      <c r="V2715" s="7">
        <f>Ecommerce_Sales[[#This Row],[Profit]]/Ecommerce_Sales[[#This Row],[Total_Price]]</f>
        <v>0.34970530451866405</v>
      </c>
      <c r="W2715" s="3">
        <v>356</v>
      </c>
      <c r="X2715" s="3"/>
    </row>
    <row r="2716" spans="1:24" x14ac:dyDescent="0.25">
      <c r="A2716" s="1" t="s">
        <v>7991</v>
      </c>
      <c r="B2716" s="1" t="s">
        <v>867</v>
      </c>
      <c r="C2716" s="1" t="s">
        <v>868</v>
      </c>
      <c r="D2716" s="1" t="s">
        <v>2158</v>
      </c>
      <c r="E2716" s="1" t="s">
        <v>2005</v>
      </c>
      <c r="F2716" s="2">
        <v>45451</v>
      </c>
      <c r="G2716" s="2">
        <v>45532</v>
      </c>
      <c r="H2716" s="2" t="str">
        <f>TEXT(Ecommerce_Sales[[#This Row],[Order_Date]],"mmmm")</f>
        <v>August</v>
      </c>
      <c r="I2716" s="2" t="str">
        <f>TEXT(Ecommerce_Sales[[#This Row],[Order_Date]],"yyyy")</f>
        <v>2024</v>
      </c>
      <c r="J2716" s="2" t="str">
        <f>TEXT(Ecommerce_Sales[[#This Row],[Order_Date]],"mmmm")</f>
        <v>August</v>
      </c>
      <c r="K2716" s="1" t="s">
        <v>1947</v>
      </c>
      <c r="L2716" s="1" t="s">
        <v>7992</v>
      </c>
      <c r="M2716" s="1" t="s">
        <v>2043</v>
      </c>
      <c r="N2716" s="1" t="s">
        <v>1989</v>
      </c>
      <c r="O2716" s="3">
        <v>1221</v>
      </c>
      <c r="P2716">
        <v>3</v>
      </c>
      <c r="Q2716" s="3">
        <v>3662</v>
      </c>
      <c r="R2716" s="1" t="s">
        <v>1951</v>
      </c>
      <c r="S2716" s="3">
        <v>192</v>
      </c>
      <c r="T2716">
        <v>9</v>
      </c>
      <c r="U2716" t="str">
        <f>IF(Ecommerce_Sales[[#This Row],[Delivery_Time_Days]]&gt;7,"Delay",IF(Ecommerce_Sales[[#This Row],[Delivery_Time_Days]] = 0,"No delivery",IF(Ecommerce_Sales[[#This Row],[Delivery_Time_Days]]&lt;=7,"On-time")))</f>
        <v>Delay</v>
      </c>
      <c r="V2716" s="7">
        <f>Ecommerce_Sales[[#This Row],[Profit]]/Ecommerce_Sales[[#This Row],[Total_Price]]</f>
        <v>0.24986346258874931</v>
      </c>
      <c r="W2716" s="3">
        <v>915</v>
      </c>
      <c r="X2716" s="3"/>
    </row>
    <row r="2717" spans="1:24" x14ac:dyDescent="0.25">
      <c r="A2717" s="1" t="s">
        <v>7993</v>
      </c>
      <c r="B2717" s="1" t="s">
        <v>86</v>
      </c>
      <c r="C2717" s="1" t="s">
        <v>87</v>
      </c>
      <c r="D2717" s="1" t="s">
        <v>3111</v>
      </c>
      <c r="E2717" s="1" t="s">
        <v>1996</v>
      </c>
      <c r="F2717" s="2">
        <v>45491</v>
      </c>
      <c r="G2717" s="2">
        <v>45606</v>
      </c>
      <c r="H2717" s="2" t="str">
        <f>TEXT(Ecommerce_Sales[[#This Row],[Order_Date]],"mmmm")</f>
        <v>November</v>
      </c>
      <c r="I2717" s="2" t="str">
        <f>TEXT(Ecommerce_Sales[[#This Row],[Order_Date]],"yyyy")</f>
        <v>2024</v>
      </c>
      <c r="J2717" s="2" t="str">
        <f>TEXT(Ecommerce_Sales[[#This Row],[Order_Date]],"mmmm")</f>
        <v>November</v>
      </c>
      <c r="K2717" s="1" t="s">
        <v>1947</v>
      </c>
      <c r="L2717" s="1" t="s">
        <v>4720</v>
      </c>
      <c r="M2717" s="1" t="s">
        <v>2054</v>
      </c>
      <c r="N2717" s="1" t="s">
        <v>1957</v>
      </c>
      <c r="O2717" s="3">
        <v>1113</v>
      </c>
      <c r="P2717">
        <v>6</v>
      </c>
      <c r="Q2717" s="3">
        <v>6678</v>
      </c>
      <c r="R2717" s="1" t="s">
        <v>1951</v>
      </c>
      <c r="S2717" s="3">
        <v>460</v>
      </c>
      <c r="T2717">
        <v>5</v>
      </c>
      <c r="U2717" t="str">
        <f>IF(Ecommerce_Sales[[#This Row],[Delivery_Time_Days]]&gt;7,"Delay",IF(Ecommerce_Sales[[#This Row],[Delivery_Time_Days]] = 0,"No delivery",IF(Ecommerce_Sales[[#This Row],[Delivery_Time_Days]]&lt;=7,"On-time")))</f>
        <v>On-time</v>
      </c>
      <c r="V2717" s="7">
        <f>Ecommerce_Sales[[#This Row],[Profit]]/Ecommerce_Sales[[#This Row],[Total_Price]]</f>
        <v>0.1500449236298293</v>
      </c>
      <c r="W2717" s="3">
        <v>1002</v>
      </c>
      <c r="X2717" s="3"/>
    </row>
    <row r="2718" spans="1:24" x14ac:dyDescent="0.25">
      <c r="A2718" s="1" t="s">
        <v>7994</v>
      </c>
      <c r="B2718" s="1" t="s">
        <v>78</v>
      </c>
      <c r="C2718" s="1" t="s">
        <v>79</v>
      </c>
      <c r="D2718" s="1" t="s">
        <v>3079</v>
      </c>
      <c r="E2718" s="1" t="s">
        <v>1946</v>
      </c>
      <c r="F2718" s="2">
        <v>44984</v>
      </c>
      <c r="G2718" s="2">
        <v>45550</v>
      </c>
      <c r="H2718" s="2" t="str">
        <f>TEXT(Ecommerce_Sales[[#This Row],[Order_Date]],"mmmm")</f>
        <v>September</v>
      </c>
      <c r="I2718" s="2" t="str">
        <f>TEXT(Ecommerce_Sales[[#This Row],[Order_Date]],"yyyy")</f>
        <v>2024</v>
      </c>
      <c r="J2718" s="2" t="str">
        <f>TEXT(Ecommerce_Sales[[#This Row],[Order_Date]],"mmmm")</f>
        <v>September</v>
      </c>
      <c r="K2718" s="1" t="s">
        <v>1947</v>
      </c>
      <c r="L2718" s="1" t="s">
        <v>7995</v>
      </c>
      <c r="M2718" s="1" t="s">
        <v>2072</v>
      </c>
      <c r="N2718" s="1" t="s">
        <v>1950</v>
      </c>
      <c r="O2718" s="3">
        <v>846</v>
      </c>
      <c r="P2718">
        <v>3</v>
      </c>
      <c r="Q2718" s="3">
        <v>2539</v>
      </c>
      <c r="R2718" s="1" t="s">
        <v>1951</v>
      </c>
      <c r="S2718" s="3">
        <v>298</v>
      </c>
      <c r="T2718">
        <v>2</v>
      </c>
      <c r="U2718" t="str">
        <f>IF(Ecommerce_Sales[[#This Row],[Delivery_Time_Days]]&gt;7,"Delay",IF(Ecommerce_Sales[[#This Row],[Delivery_Time_Days]] = 0,"No delivery",IF(Ecommerce_Sales[[#This Row],[Delivery_Time_Days]]&lt;=7,"On-time")))</f>
        <v>On-time</v>
      </c>
      <c r="V2718" s="7">
        <f>Ecommerce_Sales[[#This Row],[Profit]]/Ecommerce_Sales[[#This Row],[Total_Price]]</f>
        <v>0.40015754233950374</v>
      </c>
      <c r="W2718" s="3">
        <v>1016</v>
      </c>
      <c r="X2718" s="3"/>
    </row>
    <row r="2719" spans="1:24" x14ac:dyDescent="0.25">
      <c r="A2719" s="1" t="s">
        <v>7996</v>
      </c>
      <c r="B2719" s="1" t="s">
        <v>330</v>
      </c>
      <c r="C2719" s="1" t="s">
        <v>331</v>
      </c>
      <c r="D2719" s="1" t="s">
        <v>7997</v>
      </c>
      <c r="E2719" s="1" t="s">
        <v>1954</v>
      </c>
      <c r="F2719" s="2">
        <v>45306</v>
      </c>
      <c r="G2719" s="2">
        <v>44990</v>
      </c>
      <c r="H2719" s="2" t="str">
        <f>TEXT(Ecommerce_Sales[[#This Row],[Order_Date]],"mmmm")</f>
        <v>March</v>
      </c>
      <c r="I2719" s="2" t="str">
        <f>TEXT(Ecommerce_Sales[[#This Row],[Order_Date]],"yyyy")</f>
        <v>2023</v>
      </c>
      <c r="J2719" s="2" t="str">
        <f>TEXT(Ecommerce_Sales[[#This Row],[Order_Date]],"mmmm")</f>
        <v>March</v>
      </c>
      <c r="K2719" s="1" t="s">
        <v>1947</v>
      </c>
      <c r="L2719" s="1" t="s">
        <v>7998</v>
      </c>
      <c r="M2719" s="1" t="s">
        <v>2058</v>
      </c>
      <c r="N2719" s="1" t="s">
        <v>1950</v>
      </c>
      <c r="O2719" s="3">
        <v>710</v>
      </c>
      <c r="P2719">
        <v>3</v>
      </c>
      <c r="Q2719" s="3">
        <v>2131</v>
      </c>
      <c r="R2719" s="1" t="s">
        <v>1951</v>
      </c>
      <c r="S2719" s="3">
        <v>120</v>
      </c>
      <c r="T2719">
        <v>10</v>
      </c>
      <c r="U2719" t="str">
        <f>IF(Ecommerce_Sales[[#This Row],[Delivery_Time_Days]]&gt;7,"Delay",IF(Ecommerce_Sales[[#This Row],[Delivery_Time_Days]] = 0,"No delivery",IF(Ecommerce_Sales[[#This Row],[Delivery_Time_Days]]&lt;=7,"On-time")))</f>
        <v>Delay</v>
      </c>
      <c r="V2719" s="7">
        <f>Ecommerce_Sales[[#This Row],[Profit]]/Ecommerce_Sales[[#This Row],[Total_Price]]</f>
        <v>0.39981229469732521</v>
      </c>
      <c r="W2719" s="3">
        <v>852</v>
      </c>
      <c r="X2719" s="3"/>
    </row>
    <row r="2720" spans="1:24" x14ac:dyDescent="0.25">
      <c r="A2720" s="1" t="s">
        <v>7999</v>
      </c>
      <c r="B2720" s="1" t="s">
        <v>404</v>
      </c>
      <c r="C2720" s="1" t="s">
        <v>405</v>
      </c>
      <c r="D2720" s="1" t="s">
        <v>4988</v>
      </c>
      <c r="E2720" s="1" t="s">
        <v>1961</v>
      </c>
      <c r="F2720" s="2">
        <v>45158</v>
      </c>
      <c r="G2720" s="2">
        <v>45590</v>
      </c>
      <c r="H2720" s="2" t="str">
        <f>TEXT(Ecommerce_Sales[[#This Row],[Order_Date]],"mmmm")</f>
        <v>October</v>
      </c>
      <c r="I2720" s="2" t="str">
        <f>TEXT(Ecommerce_Sales[[#This Row],[Order_Date]],"yyyy")</f>
        <v>2024</v>
      </c>
      <c r="J2720" s="2" t="str">
        <f>TEXT(Ecommerce_Sales[[#This Row],[Order_Date]],"mmmm")</f>
        <v>October</v>
      </c>
      <c r="K2720" s="1" t="s">
        <v>1986</v>
      </c>
      <c r="L2720" s="1" t="s">
        <v>3408</v>
      </c>
      <c r="M2720" s="1" t="s">
        <v>1956</v>
      </c>
      <c r="N2720" s="1" t="s">
        <v>1957</v>
      </c>
      <c r="O2720" s="3">
        <v>754</v>
      </c>
      <c r="P2720">
        <v>2</v>
      </c>
      <c r="Q2720" s="3">
        <v>1507</v>
      </c>
      <c r="R2720" s="1" t="s">
        <v>1958</v>
      </c>
      <c r="S2720" s="3">
        <v>99</v>
      </c>
      <c r="U2720" t="str">
        <f>IF(Ecommerce_Sales[[#This Row],[Delivery_Time_Days]]&gt;7,"Delay",IF(Ecommerce_Sales[[#This Row],[Delivery_Time_Days]] = 0,"No delivery",IF(Ecommerce_Sales[[#This Row],[Delivery_Time_Days]]&lt;=7,"On-time")))</f>
        <v>No delivery</v>
      </c>
      <c r="V2720" s="7">
        <f>Ecommerce_Sales[[#This Row],[Profit]]/Ecommerce_Sales[[#This Row],[Total_Price]]</f>
        <v>0.14996682149966822</v>
      </c>
      <c r="W2720" s="3">
        <v>226</v>
      </c>
      <c r="X2720" s="3"/>
    </row>
    <row r="2721" spans="1:24" x14ac:dyDescent="0.25">
      <c r="A2721" s="1" t="s">
        <v>8000</v>
      </c>
      <c r="B2721" s="1" t="s">
        <v>1308</v>
      </c>
      <c r="C2721" s="1" t="s">
        <v>1309</v>
      </c>
      <c r="D2721" s="1" t="s">
        <v>7045</v>
      </c>
      <c r="E2721" s="1" t="s">
        <v>1966</v>
      </c>
      <c r="F2721" s="2">
        <v>45018</v>
      </c>
      <c r="G2721" s="2">
        <v>45196</v>
      </c>
      <c r="H2721" s="2" t="str">
        <f>TEXT(Ecommerce_Sales[[#This Row],[Order_Date]],"mmmm")</f>
        <v>September</v>
      </c>
      <c r="I2721" s="2" t="str">
        <f>TEXT(Ecommerce_Sales[[#This Row],[Order_Date]],"yyyy")</f>
        <v>2023</v>
      </c>
      <c r="J2721" s="2" t="str">
        <f>TEXT(Ecommerce_Sales[[#This Row],[Order_Date]],"mmmm")</f>
        <v>September</v>
      </c>
      <c r="K2721" s="1" t="s">
        <v>1986</v>
      </c>
      <c r="L2721" s="1" t="s">
        <v>8001</v>
      </c>
      <c r="M2721" s="1" t="s">
        <v>1963</v>
      </c>
      <c r="N2721" s="1" t="s">
        <v>1957</v>
      </c>
      <c r="O2721" s="3">
        <v>681</v>
      </c>
      <c r="P2721">
        <v>2</v>
      </c>
      <c r="Q2721" s="3">
        <v>1362</v>
      </c>
      <c r="R2721" s="1" t="s">
        <v>1958</v>
      </c>
      <c r="S2721" s="3">
        <v>122</v>
      </c>
      <c r="U2721" t="str">
        <f>IF(Ecommerce_Sales[[#This Row],[Delivery_Time_Days]]&gt;7,"Delay",IF(Ecommerce_Sales[[#This Row],[Delivery_Time_Days]] = 0,"No delivery",IF(Ecommerce_Sales[[#This Row],[Delivery_Time_Days]]&lt;=7,"On-time")))</f>
        <v>No delivery</v>
      </c>
      <c r="V2721" s="7">
        <f>Ecommerce_Sales[[#This Row],[Profit]]/Ecommerce_Sales[[#This Row],[Total_Price]]</f>
        <v>0.14977973568281938</v>
      </c>
      <c r="W2721" s="3">
        <v>204</v>
      </c>
      <c r="X2721" s="3"/>
    </row>
    <row r="2722" spans="1:24" x14ac:dyDescent="0.25">
      <c r="A2722" s="1" t="s">
        <v>8002</v>
      </c>
      <c r="B2722" s="1" t="s">
        <v>1083</v>
      </c>
      <c r="C2722" s="1" t="s">
        <v>1084</v>
      </c>
      <c r="D2722" s="1" t="s">
        <v>7956</v>
      </c>
      <c r="E2722" s="1" t="s">
        <v>1981</v>
      </c>
      <c r="F2722" s="2">
        <v>45588</v>
      </c>
      <c r="G2722" s="2">
        <v>45570</v>
      </c>
      <c r="H2722" s="2" t="str">
        <f>TEXT(Ecommerce_Sales[[#This Row],[Order_Date]],"mmmm")</f>
        <v>October</v>
      </c>
      <c r="I2722" s="2" t="str">
        <f>TEXT(Ecommerce_Sales[[#This Row],[Order_Date]],"yyyy")</f>
        <v>2024</v>
      </c>
      <c r="J2722" s="2" t="str">
        <f>TEXT(Ecommerce_Sales[[#This Row],[Order_Date]],"mmmm")</f>
        <v>October</v>
      </c>
      <c r="K2722" s="1" t="s">
        <v>1986</v>
      </c>
      <c r="L2722" s="1" t="s">
        <v>8003</v>
      </c>
      <c r="M2722" s="1" t="s">
        <v>2047</v>
      </c>
      <c r="N2722" s="1" t="s">
        <v>1989</v>
      </c>
      <c r="O2722" s="3">
        <v>598</v>
      </c>
      <c r="P2722">
        <v>1</v>
      </c>
      <c r="Q2722" s="3">
        <v>598</v>
      </c>
      <c r="R2722" s="1" t="s">
        <v>1958</v>
      </c>
      <c r="S2722" s="3">
        <v>77</v>
      </c>
      <c r="U2722" t="str">
        <f>IF(Ecommerce_Sales[[#This Row],[Delivery_Time_Days]]&gt;7,"Delay",IF(Ecommerce_Sales[[#This Row],[Delivery_Time_Days]] = 0,"No delivery",IF(Ecommerce_Sales[[#This Row],[Delivery_Time_Days]]&lt;=7,"On-time")))</f>
        <v>No delivery</v>
      </c>
      <c r="V2722" s="7">
        <f>Ecommerce_Sales[[#This Row],[Profit]]/Ecommerce_Sales[[#This Row],[Total_Price]]</f>
        <v>0.25083612040133779</v>
      </c>
      <c r="W2722" s="3">
        <v>150</v>
      </c>
      <c r="X2722" s="3"/>
    </row>
    <row r="2723" spans="1:24" x14ac:dyDescent="0.25">
      <c r="A2723" s="1" t="s">
        <v>8004</v>
      </c>
      <c r="B2723" s="1" t="s">
        <v>1199</v>
      </c>
      <c r="C2723" s="1" t="s">
        <v>1200</v>
      </c>
      <c r="D2723" s="1" t="s">
        <v>2865</v>
      </c>
      <c r="E2723" s="1" t="s">
        <v>1966</v>
      </c>
      <c r="F2723" s="2">
        <v>45056</v>
      </c>
      <c r="G2723" s="2">
        <v>45127</v>
      </c>
      <c r="H2723" s="2" t="str">
        <f>TEXT(Ecommerce_Sales[[#This Row],[Order_Date]],"mmmm")</f>
        <v>July</v>
      </c>
      <c r="I2723" s="2" t="str">
        <f>TEXT(Ecommerce_Sales[[#This Row],[Order_Date]],"yyyy")</f>
        <v>2023</v>
      </c>
      <c r="J2723" s="2" t="str">
        <f>TEXT(Ecommerce_Sales[[#This Row],[Order_Date]],"mmmm")</f>
        <v>July</v>
      </c>
      <c r="K2723" s="1" t="s">
        <v>1947</v>
      </c>
      <c r="L2723" s="1" t="s">
        <v>8005</v>
      </c>
      <c r="M2723" s="1" t="s">
        <v>2072</v>
      </c>
      <c r="N2723" s="1" t="s">
        <v>1950</v>
      </c>
      <c r="O2723" s="3">
        <v>775</v>
      </c>
      <c r="P2723">
        <v>1</v>
      </c>
      <c r="Q2723" s="3">
        <v>775</v>
      </c>
      <c r="R2723" s="1" t="s">
        <v>1958</v>
      </c>
      <c r="S2723" s="3">
        <v>90</v>
      </c>
      <c r="T2723">
        <v>4</v>
      </c>
      <c r="U2723" t="str">
        <f>IF(Ecommerce_Sales[[#This Row],[Delivery_Time_Days]]&gt;7,"Delay",IF(Ecommerce_Sales[[#This Row],[Delivery_Time_Days]] = 0,"No delivery",IF(Ecommerce_Sales[[#This Row],[Delivery_Time_Days]]&lt;=7,"On-time")))</f>
        <v>On-time</v>
      </c>
      <c r="V2723" s="7">
        <f>Ecommerce_Sales[[#This Row],[Profit]]/Ecommerce_Sales[[#This Row],[Total_Price]]</f>
        <v>0.4</v>
      </c>
      <c r="W2723" s="3">
        <v>310</v>
      </c>
      <c r="X2723" s="3"/>
    </row>
    <row r="2724" spans="1:24" x14ac:dyDescent="0.25">
      <c r="A2724" s="1" t="s">
        <v>8006</v>
      </c>
      <c r="B2724" s="1" t="s">
        <v>442</v>
      </c>
      <c r="C2724" s="1" t="s">
        <v>443</v>
      </c>
      <c r="D2724" s="1" t="s">
        <v>4386</v>
      </c>
      <c r="E2724" s="1" t="s">
        <v>1996</v>
      </c>
      <c r="F2724" s="2">
        <v>45536</v>
      </c>
      <c r="G2724" s="2">
        <v>45549</v>
      </c>
      <c r="H2724" s="2" t="str">
        <f>TEXT(Ecommerce_Sales[[#This Row],[Order_Date]],"mmmm")</f>
        <v>September</v>
      </c>
      <c r="I2724" s="2" t="str">
        <f>TEXT(Ecommerce_Sales[[#This Row],[Order_Date]],"yyyy")</f>
        <v>2024</v>
      </c>
      <c r="J2724" s="2" t="str">
        <f>TEXT(Ecommerce_Sales[[#This Row],[Order_Date]],"mmmm")</f>
        <v>September</v>
      </c>
      <c r="K2724" s="1" t="s">
        <v>1947</v>
      </c>
      <c r="L2724" s="1" t="s">
        <v>8007</v>
      </c>
      <c r="M2724" s="1" t="s">
        <v>1988</v>
      </c>
      <c r="N2724" s="1" t="s">
        <v>1989</v>
      </c>
      <c r="O2724" s="3">
        <v>422</v>
      </c>
      <c r="P2724">
        <v>3</v>
      </c>
      <c r="Q2724" s="3">
        <v>1266</v>
      </c>
      <c r="R2724" s="1" t="s">
        <v>1958</v>
      </c>
      <c r="S2724" s="3">
        <v>156</v>
      </c>
      <c r="T2724">
        <v>3</v>
      </c>
      <c r="U2724" t="str">
        <f>IF(Ecommerce_Sales[[#This Row],[Delivery_Time_Days]]&gt;7,"Delay",IF(Ecommerce_Sales[[#This Row],[Delivery_Time_Days]] = 0,"No delivery",IF(Ecommerce_Sales[[#This Row],[Delivery_Time_Days]]&lt;=7,"On-time")))</f>
        <v>On-time</v>
      </c>
      <c r="V2724" s="7">
        <f>Ecommerce_Sales[[#This Row],[Profit]]/Ecommerce_Sales[[#This Row],[Total_Price]]</f>
        <v>0.25039494470774093</v>
      </c>
      <c r="W2724" s="3">
        <v>317</v>
      </c>
      <c r="X2724" s="3"/>
    </row>
    <row r="2725" spans="1:24" x14ac:dyDescent="0.25">
      <c r="A2725" s="1" t="s">
        <v>8008</v>
      </c>
      <c r="B2725" s="1" t="s">
        <v>658</v>
      </c>
      <c r="C2725" s="1" t="s">
        <v>659</v>
      </c>
      <c r="D2725" s="1" t="s">
        <v>4549</v>
      </c>
      <c r="E2725" s="1" t="s">
        <v>1966</v>
      </c>
      <c r="F2725" s="2">
        <v>45495</v>
      </c>
      <c r="G2725" s="2">
        <v>45082</v>
      </c>
      <c r="H2725" s="2" t="str">
        <f>TEXT(Ecommerce_Sales[[#This Row],[Order_Date]],"mmmm")</f>
        <v>June</v>
      </c>
      <c r="I2725" s="2" t="str">
        <f>TEXT(Ecommerce_Sales[[#This Row],[Order_Date]],"yyyy")</f>
        <v>2023</v>
      </c>
      <c r="J2725" s="2" t="str">
        <f>TEXT(Ecommerce_Sales[[#This Row],[Order_Date]],"mmmm")</f>
        <v>June</v>
      </c>
      <c r="K2725" s="1" t="s">
        <v>1947</v>
      </c>
      <c r="L2725" s="1" t="s">
        <v>8009</v>
      </c>
      <c r="M2725" s="1" t="s">
        <v>2007</v>
      </c>
      <c r="N2725" s="1" t="s">
        <v>1973</v>
      </c>
      <c r="O2725" s="3">
        <v>692</v>
      </c>
      <c r="P2725">
        <v>3</v>
      </c>
      <c r="Q2725" s="3">
        <v>2076</v>
      </c>
      <c r="R2725" s="1" t="s">
        <v>1951</v>
      </c>
      <c r="S2725" s="3">
        <v>301</v>
      </c>
      <c r="T2725">
        <v>4</v>
      </c>
      <c r="U2725" t="str">
        <f>IF(Ecommerce_Sales[[#This Row],[Delivery_Time_Days]]&gt;7,"Delay",IF(Ecommerce_Sales[[#This Row],[Delivery_Time_Days]] = 0,"No delivery",IF(Ecommerce_Sales[[#This Row],[Delivery_Time_Days]]&lt;=7,"On-time")))</f>
        <v>On-time</v>
      </c>
      <c r="V2725" s="7">
        <f>Ecommerce_Sales[[#This Row],[Profit]]/Ecommerce_Sales[[#This Row],[Total_Price]]</f>
        <v>0.30009633911368017</v>
      </c>
      <c r="W2725" s="3">
        <v>623</v>
      </c>
      <c r="X2725" s="3"/>
    </row>
    <row r="2726" spans="1:24" x14ac:dyDescent="0.25">
      <c r="A2726" s="1" t="s">
        <v>8010</v>
      </c>
      <c r="B2726" s="1" t="s">
        <v>66</v>
      </c>
      <c r="C2726" s="1" t="s">
        <v>408</v>
      </c>
      <c r="D2726" s="1" t="s">
        <v>6267</v>
      </c>
      <c r="E2726" s="1" t="s">
        <v>1961</v>
      </c>
      <c r="F2726" s="2">
        <v>45082</v>
      </c>
      <c r="G2726" s="2">
        <v>45174</v>
      </c>
      <c r="H2726" s="2" t="str">
        <f>TEXT(Ecommerce_Sales[[#This Row],[Order_Date]],"mmmm")</f>
        <v>September</v>
      </c>
      <c r="I2726" s="2" t="str">
        <f>TEXT(Ecommerce_Sales[[#This Row],[Order_Date]],"yyyy")</f>
        <v>2023</v>
      </c>
      <c r="J2726" s="2" t="str">
        <f>TEXT(Ecommerce_Sales[[#This Row],[Order_Date]],"mmmm")</f>
        <v>September</v>
      </c>
      <c r="K2726" s="1" t="s">
        <v>1947</v>
      </c>
      <c r="L2726" s="1" t="s">
        <v>8011</v>
      </c>
      <c r="M2726" s="1" t="s">
        <v>2065</v>
      </c>
      <c r="N2726" s="1" t="s">
        <v>1978</v>
      </c>
      <c r="O2726" s="3">
        <v>120</v>
      </c>
      <c r="P2726">
        <v>5</v>
      </c>
      <c r="Q2726" s="3">
        <v>599</v>
      </c>
      <c r="R2726" s="1" t="s">
        <v>1951</v>
      </c>
      <c r="S2726" s="3">
        <v>81</v>
      </c>
      <c r="T2726">
        <v>9</v>
      </c>
      <c r="U2726" t="str">
        <f>IF(Ecommerce_Sales[[#This Row],[Delivery_Time_Days]]&gt;7,"Delay",IF(Ecommerce_Sales[[#This Row],[Delivery_Time_Days]] = 0,"No delivery",IF(Ecommerce_Sales[[#This Row],[Delivery_Time_Days]]&lt;=7,"On-time")))</f>
        <v>Delay</v>
      </c>
      <c r="V2726" s="7">
        <f>Ecommerce_Sales[[#This Row],[Profit]]/Ecommerce_Sales[[#This Row],[Total_Price]]</f>
        <v>0.35058430717863104</v>
      </c>
      <c r="W2726" s="3">
        <v>210</v>
      </c>
      <c r="X2726" s="3"/>
    </row>
    <row r="2727" spans="1:24" x14ac:dyDescent="0.25">
      <c r="A2727" s="1" t="s">
        <v>8012</v>
      </c>
      <c r="B2727" s="1" t="s">
        <v>106</v>
      </c>
      <c r="C2727" s="1" t="s">
        <v>107</v>
      </c>
      <c r="D2727" s="1" t="s">
        <v>4390</v>
      </c>
      <c r="E2727" s="1" t="s">
        <v>1981</v>
      </c>
      <c r="F2727" s="2">
        <v>45593</v>
      </c>
      <c r="G2727" s="2">
        <v>45602</v>
      </c>
      <c r="H2727" s="2" t="str">
        <f>TEXT(Ecommerce_Sales[[#This Row],[Order_Date]],"mmmm")</f>
        <v>November</v>
      </c>
      <c r="I2727" s="2" t="str">
        <f>TEXT(Ecommerce_Sales[[#This Row],[Order_Date]],"yyyy")</f>
        <v>2024</v>
      </c>
      <c r="J2727" s="2" t="str">
        <f>TEXT(Ecommerce_Sales[[#This Row],[Order_Date]],"mmmm")</f>
        <v>November</v>
      </c>
      <c r="K2727" s="1" t="s">
        <v>1947</v>
      </c>
      <c r="L2727" s="1" t="s">
        <v>8013</v>
      </c>
      <c r="M2727" s="1" t="s">
        <v>2065</v>
      </c>
      <c r="N2727" s="1" t="s">
        <v>1978</v>
      </c>
      <c r="O2727" s="3">
        <v>273</v>
      </c>
      <c r="P2727">
        <v>4</v>
      </c>
      <c r="Q2727" s="3">
        <v>1092</v>
      </c>
      <c r="R2727" s="1" t="s">
        <v>1958</v>
      </c>
      <c r="S2727" s="3">
        <v>86</v>
      </c>
      <c r="T2727">
        <v>9</v>
      </c>
      <c r="U2727" t="str">
        <f>IF(Ecommerce_Sales[[#This Row],[Delivery_Time_Days]]&gt;7,"Delay",IF(Ecommerce_Sales[[#This Row],[Delivery_Time_Days]] = 0,"No delivery",IF(Ecommerce_Sales[[#This Row],[Delivery_Time_Days]]&lt;=7,"On-time")))</f>
        <v>Delay</v>
      </c>
      <c r="V2727" s="7">
        <f>Ecommerce_Sales[[#This Row],[Profit]]/Ecommerce_Sales[[#This Row],[Total_Price]]</f>
        <v>0.3498168498168498</v>
      </c>
      <c r="W2727" s="3">
        <v>382</v>
      </c>
      <c r="X2727" s="3"/>
    </row>
    <row r="2728" spans="1:24" x14ac:dyDescent="0.25">
      <c r="A2728" s="1" t="s">
        <v>8014</v>
      </c>
      <c r="B2728" s="1" t="s">
        <v>486</v>
      </c>
      <c r="C2728" s="1" t="s">
        <v>487</v>
      </c>
      <c r="D2728" s="1" t="s">
        <v>6865</v>
      </c>
      <c r="E2728" s="1" t="s">
        <v>1996</v>
      </c>
      <c r="F2728" s="2">
        <v>45627</v>
      </c>
      <c r="G2728" s="2">
        <v>45561</v>
      </c>
      <c r="H2728" s="2" t="str">
        <f>TEXT(Ecommerce_Sales[[#This Row],[Order_Date]],"mmmm")</f>
        <v>September</v>
      </c>
      <c r="I2728" s="2" t="str">
        <f>TEXT(Ecommerce_Sales[[#This Row],[Order_Date]],"yyyy")</f>
        <v>2024</v>
      </c>
      <c r="J2728" s="2" t="str">
        <f>TEXT(Ecommerce_Sales[[#This Row],[Order_Date]],"mmmm")</f>
        <v>September</v>
      </c>
      <c r="K2728" s="1" t="s">
        <v>1947</v>
      </c>
      <c r="L2728" s="1" t="s">
        <v>8015</v>
      </c>
      <c r="M2728" s="1" t="s">
        <v>1956</v>
      </c>
      <c r="N2728" s="1" t="s">
        <v>1957</v>
      </c>
      <c r="O2728" s="3">
        <v>458</v>
      </c>
      <c r="P2728">
        <v>3</v>
      </c>
      <c r="Q2728" s="3">
        <v>1375</v>
      </c>
      <c r="R2728" s="1" t="s">
        <v>1951</v>
      </c>
      <c r="S2728" s="3">
        <v>151</v>
      </c>
      <c r="T2728">
        <v>2</v>
      </c>
      <c r="U2728" t="str">
        <f>IF(Ecommerce_Sales[[#This Row],[Delivery_Time_Days]]&gt;7,"Delay",IF(Ecommerce_Sales[[#This Row],[Delivery_Time_Days]] = 0,"No delivery",IF(Ecommerce_Sales[[#This Row],[Delivery_Time_Days]]&lt;=7,"On-time")))</f>
        <v>On-time</v>
      </c>
      <c r="V2728" s="7">
        <f>Ecommerce_Sales[[#This Row],[Profit]]/Ecommerce_Sales[[#This Row],[Total_Price]]</f>
        <v>0.14981818181818182</v>
      </c>
      <c r="W2728" s="3">
        <v>206</v>
      </c>
      <c r="X2728" s="3"/>
    </row>
    <row r="2729" spans="1:24" x14ac:dyDescent="0.25">
      <c r="A2729" s="1" t="s">
        <v>8016</v>
      </c>
      <c r="B2729" s="1" t="s">
        <v>631</v>
      </c>
      <c r="C2729" s="1" t="s">
        <v>632</v>
      </c>
      <c r="D2729" s="1" t="s">
        <v>3720</v>
      </c>
      <c r="E2729" s="1" t="s">
        <v>1954</v>
      </c>
      <c r="F2729" s="2">
        <v>45653</v>
      </c>
      <c r="G2729" s="2">
        <v>45095</v>
      </c>
      <c r="H2729" s="2" t="str">
        <f>TEXT(Ecommerce_Sales[[#This Row],[Order_Date]],"mmmm")</f>
        <v>June</v>
      </c>
      <c r="I2729" s="2" t="str">
        <f>TEXT(Ecommerce_Sales[[#This Row],[Order_Date]],"yyyy")</f>
        <v>2023</v>
      </c>
      <c r="J2729" s="2" t="str">
        <f>TEXT(Ecommerce_Sales[[#This Row],[Order_Date]],"mmmm")</f>
        <v>June</v>
      </c>
      <c r="K2729" s="1" t="s">
        <v>1947</v>
      </c>
      <c r="L2729" s="1" t="s">
        <v>8017</v>
      </c>
      <c r="M2729" s="1" t="s">
        <v>1983</v>
      </c>
      <c r="N2729" s="1" t="s">
        <v>1950</v>
      </c>
      <c r="O2729" s="3">
        <v>754</v>
      </c>
      <c r="P2729">
        <v>1</v>
      </c>
      <c r="Q2729" s="3">
        <v>754</v>
      </c>
      <c r="R2729" s="1" t="s">
        <v>2008</v>
      </c>
      <c r="S2729" s="3">
        <v>58</v>
      </c>
      <c r="T2729">
        <v>8</v>
      </c>
      <c r="U2729" t="str">
        <f>IF(Ecommerce_Sales[[#This Row],[Delivery_Time_Days]]&gt;7,"Delay",IF(Ecommerce_Sales[[#This Row],[Delivery_Time_Days]] = 0,"No delivery",IF(Ecommerce_Sales[[#This Row],[Delivery_Time_Days]]&lt;=7,"On-time")))</f>
        <v>Delay</v>
      </c>
      <c r="V2729" s="7">
        <f>Ecommerce_Sales[[#This Row],[Profit]]/Ecommerce_Sales[[#This Row],[Total_Price]]</f>
        <v>0.40053050397877982</v>
      </c>
      <c r="W2729" s="3">
        <v>302</v>
      </c>
      <c r="X2729" s="3"/>
    </row>
    <row r="2730" spans="1:24" x14ac:dyDescent="0.25">
      <c r="A2730" s="1" t="s">
        <v>8018</v>
      </c>
      <c r="B2730" s="1" t="s">
        <v>1397</v>
      </c>
      <c r="C2730" s="1" t="s">
        <v>1398</v>
      </c>
      <c r="D2730" s="1" t="s">
        <v>2109</v>
      </c>
      <c r="E2730" s="1" t="s">
        <v>1961</v>
      </c>
      <c r="F2730" s="2">
        <v>45459</v>
      </c>
      <c r="G2730" s="2">
        <v>45164</v>
      </c>
      <c r="H2730" s="2" t="str">
        <f>TEXT(Ecommerce_Sales[[#This Row],[Order_Date]],"mmmm")</f>
        <v>August</v>
      </c>
      <c r="I2730" s="2" t="str">
        <f>TEXT(Ecommerce_Sales[[#This Row],[Order_Date]],"yyyy")</f>
        <v>2023</v>
      </c>
      <c r="J2730" s="2" t="str">
        <f>TEXT(Ecommerce_Sales[[#This Row],[Order_Date]],"mmmm")</f>
        <v>August</v>
      </c>
      <c r="K2730" s="1" t="s">
        <v>1947</v>
      </c>
      <c r="L2730" s="1" t="s">
        <v>8019</v>
      </c>
      <c r="M2730" s="1" t="s">
        <v>2247</v>
      </c>
      <c r="N2730" s="1" t="s">
        <v>1957</v>
      </c>
      <c r="O2730" s="3">
        <v>886</v>
      </c>
      <c r="P2730">
        <v>6</v>
      </c>
      <c r="Q2730" s="3">
        <v>5316</v>
      </c>
      <c r="R2730" s="1" t="s">
        <v>1958</v>
      </c>
      <c r="S2730" s="3">
        <v>561</v>
      </c>
      <c r="T2730">
        <v>4</v>
      </c>
      <c r="U2730" t="str">
        <f>IF(Ecommerce_Sales[[#This Row],[Delivery_Time_Days]]&gt;7,"Delay",IF(Ecommerce_Sales[[#This Row],[Delivery_Time_Days]] = 0,"No delivery",IF(Ecommerce_Sales[[#This Row],[Delivery_Time_Days]]&lt;=7,"On-time")))</f>
        <v>On-time</v>
      </c>
      <c r="V2730" s="7">
        <f>Ecommerce_Sales[[#This Row],[Profit]]/Ecommerce_Sales[[#This Row],[Total_Price]]</f>
        <v>0.14992475545522949</v>
      </c>
      <c r="W2730" s="3">
        <v>797</v>
      </c>
      <c r="X2730" s="3"/>
    </row>
    <row r="2731" spans="1:24" x14ac:dyDescent="0.25">
      <c r="A2731" s="1" t="s">
        <v>8020</v>
      </c>
      <c r="B2731" s="1" t="s">
        <v>413</v>
      </c>
      <c r="C2731" s="1" t="s">
        <v>414</v>
      </c>
      <c r="D2731" s="1" t="s">
        <v>3042</v>
      </c>
      <c r="E2731" s="1" t="s">
        <v>1954</v>
      </c>
      <c r="F2731" s="2">
        <v>45135</v>
      </c>
      <c r="G2731" s="2">
        <v>45476</v>
      </c>
      <c r="H2731" s="2" t="str">
        <f>TEXT(Ecommerce_Sales[[#This Row],[Order_Date]],"mmmm")</f>
        <v>July</v>
      </c>
      <c r="I2731" s="2" t="str">
        <f>TEXT(Ecommerce_Sales[[#This Row],[Order_Date]],"yyyy")</f>
        <v>2024</v>
      </c>
      <c r="J2731" s="2" t="str">
        <f>TEXT(Ecommerce_Sales[[#This Row],[Order_Date]],"mmmm")</f>
        <v>July</v>
      </c>
      <c r="K2731" s="1" t="s">
        <v>1947</v>
      </c>
      <c r="L2731" s="1" t="s">
        <v>8021</v>
      </c>
      <c r="M2731" s="1" t="s">
        <v>2026</v>
      </c>
      <c r="N2731" s="1" t="s">
        <v>1978</v>
      </c>
      <c r="O2731" s="3">
        <v>916</v>
      </c>
      <c r="P2731">
        <v>6</v>
      </c>
      <c r="Q2731" s="3">
        <v>5498</v>
      </c>
      <c r="R2731" s="1" t="s">
        <v>1958</v>
      </c>
      <c r="S2731" s="3">
        <v>577</v>
      </c>
      <c r="T2731">
        <v>8</v>
      </c>
      <c r="U2731" t="str">
        <f>IF(Ecommerce_Sales[[#This Row],[Delivery_Time_Days]]&gt;7,"Delay",IF(Ecommerce_Sales[[#This Row],[Delivery_Time_Days]] = 0,"No delivery",IF(Ecommerce_Sales[[#This Row],[Delivery_Time_Days]]&lt;=7,"On-time")))</f>
        <v>Delay</v>
      </c>
      <c r="V2731" s="7">
        <f>Ecommerce_Sales[[#This Row],[Profit]]/Ecommerce_Sales[[#This Row],[Total_Price]]</f>
        <v>0.34994543470352857</v>
      </c>
      <c r="W2731" s="3">
        <v>1924</v>
      </c>
      <c r="X2731" s="3"/>
    </row>
    <row r="2732" spans="1:24" x14ac:dyDescent="0.25">
      <c r="A2732" s="1" t="s">
        <v>8022</v>
      </c>
      <c r="B2732" s="1" t="s">
        <v>1061</v>
      </c>
      <c r="C2732" s="1" t="s">
        <v>1062</v>
      </c>
      <c r="D2732" s="1" t="s">
        <v>5237</v>
      </c>
      <c r="E2732" s="1" t="s">
        <v>1981</v>
      </c>
      <c r="F2732" s="2">
        <v>45284</v>
      </c>
      <c r="G2732" s="2">
        <v>45199</v>
      </c>
      <c r="H2732" s="2" t="str">
        <f>TEXT(Ecommerce_Sales[[#This Row],[Order_Date]],"mmmm")</f>
        <v>September</v>
      </c>
      <c r="I2732" s="2" t="str">
        <f>TEXT(Ecommerce_Sales[[#This Row],[Order_Date]],"yyyy")</f>
        <v>2023</v>
      </c>
      <c r="J2732" s="2" t="str">
        <f>TEXT(Ecommerce_Sales[[#This Row],[Order_Date]],"mmmm")</f>
        <v>September</v>
      </c>
      <c r="K2732" s="1" t="s">
        <v>1986</v>
      </c>
      <c r="L2732" s="1" t="s">
        <v>8023</v>
      </c>
      <c r="M2732" s="1" t="s">
        <v>1998</v>
      </c>
      <c r="N2732" s="1" t="s">
        <v>1973</v>
      </c>
      <c r="O2732" s="3">
        <v>110</v>
      </c>
      <c r="P2732">
        <v>1</v>
      </c>
      <c r="Q2732" s="3">
        <v>110</v>
      </c>
      <c r="R2732" s="1" t="s">
        <v>2016</v>
      </c>
      <c r="S2732" s="3">
        <v>8</v>
      </c>
      <c r="U2732" t="str">
        <f>IF(Ecommerce_Sales[[#This Row],[Delivery_Time_Days]]&gt;7,"Delay",IF(Ecommerce_Sales[[#This Row],[Delivery_Time_Days]] = 0,"No delivery",IF(Ecommerce_Sales[[#This Row],[Delivery_Time_Days]]&lt;=7,"On-time")))</f>
        <v>No delivery</v>
      </c>
      <c r="V2732" s="7">
        <f>Ecommerce_Sales[[#This Row],[Profit]]/Ecommerce_Sales[[#This Row],[Total_Price]]</f>
        <v>0.3</v>
      </c>
      <c r="W2732" s="3">
        <v>33</v>
      </c>
      <c r="X2732" s="3"/>
    </row>
    <row r="2733" spans="1:24" x14ac:dyDescent="0.25">
      <c r="A2733" s="1" t="s">
        <v>8024</v>
      </c>
      <c r="B2733" s="1" t="s">
        <v>990</v>
      </c>
      <c r="C2733" s="1" t="s">
        <v>991</v>
      </c>
      <c r="D2733" s="1" t="s">
        <v>2617</v>
      </c>
      <c r="E2733" s="1" t="s">
        <v>1996</v>
      </c>
      <c r="F2733" s="2">
        <v>45157</v>
      </c>
      <c r="G2733" s="2">
        <v>44997</v>
      </c>
      <c r="H2733" s="2" t="str">
        <f>TEXT(Ecommerce_Sales[[#This Row],[Order_Date]],"mmmm")</f>
        <v>March</v>
      </c>
      <c r="I2733" s="2" t="str">
        <f>TEXT(Ecommerce_Sales[[#This Row],[Order_Date]],"yyyy")</f>
        <v>2023</v>
      </c>
      <c r="J2733" s="2" t="str">
        <f>TEXT(Ecommerce_Sales[[#This Row],[Order_Date]],"mmmm")</f>
        <v>March</v>
      </c>
      <c r="K2733" s="1" t="s">
        <v>1986</v>
      </c>
      <c r="L2733" s="1" t="s">
        <v>8025</v>
      </c>
      <c r="M2733" s="1" t="s">
        <v>2030</v>
      </c>
      <c r="N2733" s="1" t="s">
        <v>1978</v>
      </c>
      <c r="O2733" s="3">
        <v>108</v>
      </c>
      <c r="P2733">
        <v>1</v>
      </c>
      <c r="Q2733" s="3">
        <v>108</v>
      </c>
      <c r="R2733" s="1" t="s">
        <v>1951</v>
      </c>
      <c r="S2733" s="3">
        <v>7</v>
      </c>
      <c r="U2733" t="str">
        <f>IF(Ecommerce_Sales[[#This Row],[Delivery_Time_Days]]&gt;7,"Delay",IF(Ecommerce_Sales[[#This Row],[Delivery_Time_Days]] = 0,"No delivery",IF(Ecommerce_Sales[[#This Row],[Delivery_Time_Days]]&lt;=7,"On-time")))</f>
        <v>No delivery</v>
      </c>
      <c r="V2733" s="7">
        <f>Ecommerce_Sales[[#This Row],[Profit]]/Ecommerce_Sales[[#This Row],[Total_Price]]</f>
        <v>0.35185185185185186</v>
      </c>
      <c r="W2733" s="3">
        <v>38</v>
      </c>
      <c r="X2733" s="3"/>
    </row>
    <row r="2734" spans="1:24" x14ac:dyDescent="0.25">
      <c r="A2734" s="1" t="s">
        <v>8026</v>
      </c>
      <c r="B2734" s="1" t="s">
        <v>1635</v>
      </c>
      <c r="C2734" s="1" t="s">
        <v>1636</v>
      </c>
      <c r="D2734" s="1" t="s">
        <v>2169</v>
      </c>
      <c r="E2734" s="1" t="s">
        <v>1966</v>
      </c>
      <c r="F2734" s="2">
        <v>45636</v>
      </c>
      <c r="G2734" s="2">
        <v>45165</v>
      </c>
      <c r="H2734" s="2" t="str">
        <f>TEXT(Ecommerce_Sales[[#This Row],[Order_Date]],"mmmm")</f>
        <v>August</v>
      </c>
      <c r="I2734" s="2" t="str">
        <f>TEXT(Ecommerce_Sales[[#This Row],[Order_Date]],"yyyy")</f>
        <v>2023</v>
      </c>
      <c r="J2734" s="2" t="str">
        <f>TEXT(Ecommerce_Sales[[#This Row],[Order_Date]],"mmmm")</f>
        <v>August</v>
      </c>
      <c r="K2734" s="1" t="s">
        <v>1992</v>
      </c>
      <c r="L2734" s="1" t="s">
        <v>8027</v>
      </c>
      <c r="M2734" s="1" t="s">
        <v>2002</v>
      </c>
      <c r="N2734" s="1" t="s">
        <v>1989</v>
      </c>
      <c r="O2734" s="3">
        <v>339</v>
      </c>
      <c r="P2734">
        <v>1</v>
      </c>
      <c r="Q2734" s="3">
        <v>339</v>
      </c>
      <c r="R2734" s="1" t="s">
        <v>1958</v>
      </c>
      <c r="S2734" s="3">
        <v>40</v>
      </c>
      <c r="U2734" t="str">
        <f>IF(Ecommerce_Sales[[#This Row],[Delivery_Time_Days]]&gt;7,"Delay",IF(Ecommerce_Sales[[#This Row],[Delivery_Time_Days]] = 0,"No delivery",IF(Ecommerce_Sales[[#This Row],[Delivery_Time_Days]]&lt;=7,"On-time")))</f>
        <v>No delivery</v>
      </c>
      <c r="V2734" s="7">
        <f>Ecommerce_Sales[[#This Row],[Profit]]/Ecommerce_Sales[[#This Row],[Total_Price]]</f>
        <v>0.25073746312684364</v>
      </c>
      <c r="W2734" s="3">
        <v>85</v>
      </c>
      <c r="X2734" s="3"/>
    </row>
    <row r="2735" spans="1:24" x14ac:dyDescent="0.25">
      <c r="A2735" s="1" t="s">
        <v>8028</v>
      </c>
      <c r="B2735" s="1" t="s">
        <v>689</v>
      </c>
      <c r="C2735" s="1" t="s">
        <v>1123</v>
      </c>
      <c r="D2735" s="1" t="s">
        <v>5513</v>
      </c>
      <c r="E2735" s="1" t="s">
        <v>1961</v>
      </c>
      <c r="F2735" s="2">
        <v>45579</v>
      </c>
      <c r="G2735" s="2">
        <v>44960</v>
      </c>
      <c r="H2735" s="2" t="str">
        <f>TEXT(Ecommerce_Sales[[#This Row],[Order_Date]],"mmmm")</f>
        <v>February</v>
      </c>
      <c r="I2735" s="2" t="str">
        <f>TEXT(Ecommerce_Sales[[#This Row],[Order_Date]],"yyyy")</f>
        <v>2023</v>
      </c>
      <c r="J2735" s="2" t="str">
        <f>TEXT(Ecommerce_Sales[[#This Row],[Order_Date]],"mmmm")</f>
        <v>February</v>
      </c>
      <c r="K2735" s="1" t="s">
        <v>1947</v>
      </c>
      <c r="L2735" s="1" t="s">
        <v>8029</v>
      </c>
      <c r="M2735" s="1" t="s">
        <v>1949</v>
      </c>
      <c r="N2735" s="1" t="s">
        <v>1950</v>
      </c>
      <c r="O2735" s="3">
        <v>720</v>
      </c>
      <c r="P2735">
        <v>1</v>
      </c>
      <c r="Q2735" s="3">
        <v>720</v>
      </c>
      <c r="R2735" s="1" t="s">
        <v>2008</v>
      </c>
      <c r="S2735" s="3">
        <v>64</v>
      </c>
      <c r="T2735">
        <v>10</v>
      </c>
      <c r="U2735" t="str">
        <f>IF(Ecommerce_Sales[[#This Row],[Delivery_Time_Days]]&gt;7,"Delay",IF(Ecommerce_Sales[[#This Row],[Delivery_Time_Days]] = 0,"No delivery",IF(Ecommerce_Sales[[#This Row],[Delivery_Time_Days]]&lt;=7,"On-time")))</f>
        <v>Delay</v>
      </c>
      <c r="V2735" s="7">
        <f>Ecommerce_Sales[[#This Row],[Profit]]/Ecommerce_Sales[[#This Row],[Total_Price]]</f>
        <v>0.4</v>
      </c>
      <c r="W2735" s="3">
        <v>288</v>
      </c>
      <c r="X2735" s="3"/>
    </row>
    <row r="2736" spans="1:24" x14ac:dyDescent="0.25">
      <c r="A2736" s="1" t="s">
        <v>8030</v>
      </c>
      <c r="B2736" s="1" t="s">
        <v>1232</v>
      </c>
      <c r="C2736" s="1" t="s">
        <v>1233</v>
      </c>
      <c r="D2736" s="1" t="s">
        <v>2052</v>
      </c>
      <c r="E2736" s="1" t="s">
        <v>1961</v>
      </c>
      <c r="F2736" s="2">
        <v>45272</v>
      </c>
      <c r="G2736" s="2">
        <v>45045</v>
      </c>
      <c r="H2736" s="2" t="str">
        <f>TEXT(Ecommerce_Sales[[#This Row],[Order_Date]],"mmmm")</f>
        <v>April</v>
      </c>
      <c r="I2736" s="2" t="str">
        <f>TEXT(Ecommerce_Sales[[#This Row],[Order_Date]],"yyyy")</f>
        <v>2023</v>
      </c>
      <c r="J2736" s="2" t="str">
        <f>TEXT(Ecommerce_Sales[[#This Row],[Order_Date]],"mmmm")</f>
        <v>April</v>
      </c>
      <c r="K2736" s="1" t="s">
        <v>1947</v>
      </c>
      <c r="L2736" s="1" t="s">
        <v>8031</v>
      </c>
      <c r="M2736" s="1" t="s">
        <v>2054</v>
      </c>
      <c r="N2736" s="1" t="s">
        <v>1957</v>
      </c>
      <c r="O2736" s="3">
        <v>984</v>
      </c>
      <c r="P2736">
        <v>5</v>
      </c>
      <c r="Q2736" s="3">
        <v>4922</v>
      </c>
      <c r="R2736" s="1" t="s">
        <v>1951</v>
      </c>
      <c r="S2736" s="3">
        <v>738</v>
      </c>
      <c r="T2736">
        <v>8</v>
      </c>
      <c r="U2736" t="str">
        <f>IF(Ecommerce_Sales[[#This Row],[Delivery_Time_Days]]&gt;7,"Delay",IF(Ecommerce_Sales[[#This Row],[Delivery_Time_Days]] = 0,"No delivery",IF(Ecommerce_Sales[[#This Row],[Delivery_Time_Days]]&lt;=7,"On-time")))</f>
        <v>Delay</v>
      </c>
      <c r="V2736" s="7">
        <f>Ecommerce_Sales[[#This Row],[Profit]]/Ecommerce_Sales[[#This Row],[Total_Price]]</f>
        <v>0.14993904916700529</v>
      </c>
      <c r="W2736" s="3">
        <v>738</v>
      </c>
      <c r="X2736" s="3"/>
    </row>
    <row r="2737" spans="1:24" x14ac:dyDescent="0.25">
      <c r="A2737" s="1" t="s">
        <v>8032</v>
      </c>
      <c r="B2737" s="1" t="s">
        <v>680</v>
      </c>
      <c r="C2737" s="1" t="s">
        <v>681</v>
      </c>
      <c r="D2737" s="1" t="s">
        <v>3229</v>
      </c>
      <c r="E2737" s="1" t="s">
        <v>1946</v>
      </c>
      <c r="F2737" s="2">
        <v>45521</v>
      </c>
      <c r="G2737" s="2">
        <v>44965</v>
      </c>
      <c r="H2737" s="2" t="str">
        <f>TEXT(Ecommerce_Sales[[#This Row],[Order_Date]],"mmmm")</f>
        <v>February</v>
      </c>
      <c r="I2737" s="2" t="str">
        <f>TEXT(Ecommerce_Sales[[#This Row],[Order_Date]],"yyyy")</f>
        <v>2023</v>
      </c>
      <c r="J2737" s="2" t="str">
        <f>TEXT(Ecommerce_Sales[[#This Row],[Order_Date]],"mmmm")</f>
        <v>February</v>
      </c>
      <c r="K2737" s="1" t="s">
        <v>1947</v>
      </c>
      <c r="L2737" s="1" t="s">
        <v>8033</v>
      </c>
      <c r="M2737" s="1" t="s">
        <v>2047</v>
      </c>
      <c r="N2737" s="1" t="s">
        <v>1989</v>
      </c>
      <c r="O2737" s="3">
        <v>517</v>
      </c>
      <c r="P2737">
        <v>1</v>
      </c>
      <c r="Q2737" s="3">
        <v>517</v>
      </c>
      <c r="R2737" s="1" t="s">
        <v>1951</v>
      </c>
      <c r="S2737" s="3">
        <v>66</v>
      </c>
      <c r="T2737">
        <v>9</v>
      </c>
      <c r="U2737" t="str">
        <f>IF(Ecommerce_Sales[[#This Row],[Delivery_Time_Days]]&gt;7,"Delay",IF(Ecommerce_Sales[[#This Row],[Delivery_Time_Days]] = 0,"No delivery",IF(Ecommerce_Sales[[#This Row],[Delivery_Time_Days]]&lt;=7,"On-time")))</f>
        <v>Delay</v>
      </c>
      <c r="V2737" s="7">
        <f>Ecommerce_Sales[[#This Row],[Profit]]/Ecommerce_Sales[[#This Row],[Total_Price]]</f>
        <v>0.2495164410058027</v>
      </c>
      <c r="W2737" s="3">
        <v>129</v>
      </c>
      <c r="X2737" s="3"/>
    </row>
    <row r="2738" spans="1:24" x14ac:dyDescent="0.25">
      <c r="A2738" s="1" t="s">
        <v>8034</v>
      </c>
      <c r="B2738" s="1" t="s">
        <v>398</v>
      </c>
      <c r="C2738" s="1" t="s">
        <v>399</v>
      </c>
      <c r="D2738" s="1" t="s">
        <v>2152</v>
      </c>
      <c r="E2738" s="1" t="s">
        <v>1961</v>
      </c>
      <c r="F2738" s="2">
        <v>44980</v>
      </c>
      <c r="G2738" s="2">
        <v>45076</v>
      </c>
      <c r="H2738" s="2" t="str">
        <f>TEXT(Ecommerce_Sales[[#This Row],[Order_Date]],"mmmm")</f>
        <v>May</v>
      </c>
      <c r="I2738" s="2" t="str">
        <f>TEXT(Ecommerce_Sales[[#This Row],[Order_Date]],"yyyy")</f>
        <v>2023</v>
      </c>
      <c r="J2738" s="2" t="str">
        <f>TEXT(Ecommerce_Sales[[#This Row],[Order_Date]],"mmmm")</f>
        <v>May</v>
      </c>
      <c r="K2738" s="1" t="s">
        <v>1947</v>
      </c>
      <c r="L2738" s="1" t="s">
        <v>7021</v>
      </c>
      <c r="M2738" s="1" t="s">
        <v>1956</v>
      </c>
      <c r="N2738" s="1" t="s">
        <v>1957</v>
      </c>
      <c r="O2738" s="3">
        <v>1060</v>
      </c>
      <c r="P2738">
        <v>5</v>
      </c>
      <c r="Q2738" s="3">
        <v>5300</v>
      </c>
      <c r="R2738" s="1" t="s">
        <v>1951</v>
      </c>
      <c r="S2738" s="3">
        <v>716</v>
      </c>
      <c r="T2738">
        <v>9</v>
      </c>
      <c r="U2738" t="str">
        <f>IF(Ecommerce_Sales[[#This Row],[Delivery_Time_Days]]&gt;7,"Delay",IF(Ecommerce_Sales[[#This Row],[Delivery_Time_Days]] = 0,"No delivery",IF(Ecommerce_Sales[[#This Row],[Delivery_Time_Days]]&lt;=7,"On-time")))</f>
        <v>Delay</v>
      </c>
      <c r="V2738" s="7">
        <f>Ecommerce_Sales[[#This Row],[Profit]]/Ecommerce_Sales[[#This Row],[Total_Price]]</f>
        <v>0.15</v>
      </c>
      <c r="W2738" s="3">
        <v>795</v>
      </c>
      <c r="X2738" s="3"/>
    </row>
    <row r="2739" spans="1:24" x14ac:dyDescent="0.25">
      <c r="A2739" s="1" t="s">
        <v>8035</v>
      </c>
      <c r="B2739" s="1" t="s">
        <v>1363</v>
      </c>
      <c r="C2739" s="1" t="s">
        <v>1330</v>
      </c>
      <c r="D2739" s="1" t="s">
        <v>4583</v>
      </c>
      <c r="E2739" s="1" t="s">
        <v>1961</v>
      </c>
      <c r="F2739" s="2">
        <v>45353</v>
      </c>
      <c r="G2739" s="2">
        <v>45357</v>
      </c>
      <c r="H2739" s="2" t="str">
        <f>TEXT(Ecommerce_Sales[[#This Row],[Order_Date]],"mmmm")</f>
        <v>March</v>
      </c>
      <c r="I2739" s="2" t="str">
        <f>TEXT(Ecommerce_Sales[[#This Row],[Order_Date]],"yyyy")</f>
        <v>2024</v>
      </c>
      <c r="J2739" s="2" t="str">
        <f>TEXT(Ecommerce_Sales[[#This Row],[Order_Date]],"mmmm")</f>
        <v>March</v>
      </c>
      <c r="K2739" s="1" t="s">
        <v>1947</v>
      </c>
      <c r="L2739" s="1" t="s">
        <v>8036</v>
      </c>
      <c r="M2739" s="1" t="s">
        <v>2079</v>
      </c>
      <c r="N2739" s="1" t="s">
        <v>1973</v>
      </c>
      <c r="O2739" s="3">
        <v>697</v>
      </c>
      <c r="P2739">
        <v>5</v>
      </c>
      <c r="Q2739" s="3">
        <v>3484</v>
      </c>
      <c r="R2739" s="1" t="s">
        <v>1951</v>
      </c>
      <c r="S2739" s="3">
        <v>504</v>
      </c>
      <c r="T2739">
        <v>5</v>
      </c>
      <c r="U2739" t="str">
        <f>IF(Ecommerce_Sales[[#This Row],[Delivery_Time_Days]]&gt;7,"Delay",IF(Ecommerce_Sales[[#This Row],[Delivery_Time_Days]] = 0,"No delivery",IF(Ecommerce_Sales[[#This Row],[Delivery_Time_Days]]&lt;=7,"On-time")))</f>
        <v>On-time</v>
      </c>
      <c r="V2739" s="7">
        <f>Ecommerce_Sales[[#This Row],[Profit]]/Ecommerce_Sales[[#This Row],[Total_Price]]</f>
        <v>0.2999425947187141</v>
      </c>
      <c r="W2739" s="3">
        <v>1045</v>
      </c>
      <c r="X2739" s="3"/>
    </row>
    <row r="2740" spans="1:24" x14ac:dyDescent="0.25">
      <c r="A2740" s="1" t="s">
        <v>8037</v>
      </c>
      <c r="B2740" s="1" t="s">
        <v>1347</v>
      </c>
      <c r="C2740" s="1" t="s">
        <v>1348</v>
      </c>
      <c r="D2740" s="1" t="s">
        <v>7430</v>
      </c>
      <c r="E2740" s="1" t="s">
        <v>1954</v>
      </c>
      <c r="F2740" s="2">
        <v>45003</v>
      </c>
      <c r="G2740" s="2">
        <v>45307</v>
      </c>
      <c r="H2740" s="2" t="str">
        <f>TEXT(Ecommerce_Sales[[#This Row],[Order_Date]],"mmmm")</f>
        <v>January</v>
      </c>
      <c r="I2740" s="2" t="str">
        <f>TEXT(Ecommerce_Sales[[#This Row],[Order_Date]],"yyyy")</f>
        <v>2024</v>
      </c>
      <c r="J2740" s="2" t="str">
        <f>TEXT(Ecommerce_Sales[[#This Row],[Order_Date]],"mmmm")</f>
        <v>January</v>
      </c>
      <c r="K2740" s="1" t="s">
        <v>1947</v>
      </c>
      <c r="L2740" s="1" t="s">
        <v>4669</v>
      </c>
      <c r="M2740" s="1" t="s">
        <v>1972</v>
      </c>
      <c r="N2740" s="1" t="s">
        <v>1973</v>
      </c>
      <c r="O2740" s="3">
        <v>437</v>
      </c>
      <c r="P2740">
        <v>3</v>
      </c>
      <c r="Q2740" s="3">
        <v>1311</v>
      </c>
      <c r="R2740" s="1" t="s">
        <v>1958</v>
      </c>
      <c r="S2740" s="3">
        <v>75</v>
      </c>
      <c r="T2740">
        <v>6</v>
      </c>
      <c r="U2740" t="str">
        <f>IF(Ecommerce_Sales[[#This Row],[Delivery_Time_Days]]&gt;7,"Delay",IF(Ecommerce_Sales[[#This Row],[Delivery_Time_Days]] = 0,"No delivery",IF(Ecommerce_Sales[[#This Row],[Delivery_Time_Days]]&lt;=7,"On-time")))</f>
        <v>On-time</v>
      </c>
      <c r="V2740" s="7">
        <f>Ecommerce_Sales[[#This Row],[Profit]]/Ecommerce_Sales[[#This Row],[Total_Price]]</f>
        <v>0.2997711670480549</v>
      </c>
      <c r="W2740" s="3">
        <v>393</v>
      </c>
      <c r="X2740" s="3"/>
    </row>
    <row r="2741" spans="1:24" x14ac:dyDescent="0.25">
      <c r="A2741" s="1" t="s">
        <v>8038</v>
      </c>
      <c r="B2741" s="1" t="s">
        <v>998</v>
      </c>
      <c r="C2741" s="1" t="s">
        <v>999</v>
      </c>
      <c r="D2741" s="1" t="s">
        <v>6012</v>
      </c>
      <c r="E2741" s="1" t="s">
        <v>1981</v>
      </c>
      <c r="F2741" s="2">
        <v>45210</v>
      </c>
      <c r="G2741" s="2">
        <v>45269</v>
      </c>
      <c r="H2741" s="2" t="str">
        <f>TEXT(Ecommerce_Sales[[#This Row],[Order_Date]],"mmmm")</f>
        <v>December</v>
      </c>
      <c r="I2741" s="2" t="str">
        <f>TEXT(Ecommerce_Sales[[#This Row],[Order_Date]],"yyyy")</f>
        <v>2023</v>
      </c>
      <c r="J2741" s="2" t="str">
        <f>TEXT(Ecommerce_Sales[[#This Row],[Order_Date]],"mmmm")</f>
        <v>December</v>
      </c>
      <c r="K2741" s="1" t="s">
        <v>1947</v>
      </c>
      <c r="L2741" s="1" t="s">
        <v>8039</v>
      </c>
      <c r="M2741" s="1" t="s">
        <v>2079</v>
      </c>
      <c r="N2741" s="1" t="s">
        <v>1973</v>
      </c>
      <c r="O2741" s="3">
        <v>171</v>
      </c>
      <c r="P2741">
        <v>2</v>
      </c>
      <c r="Q2741" s="3">
        <v>342</v>
      </c>
      <c r="R2741" s="1" t="s">
        <v>1951</v>
      </c>
      <c r="S2741" s="3">
        <v>36</v>
      </c>
      <c r="T2741">
        <v>6</v>
      </c>
      <c r="U2741" t="str">
        <f>IF(Ecommerce_Sales[[#This Row],[Delivery_Time_Days]]&gt;7,"Delay",IF(Ecommerce_Sales[[#This Row],[Delivery_Time_Days]] = 0,"No delivery",IF(Ecommerce_Sales[[#This Row],[Delivery_Time_Days]]&lt;=7,"On-time")))</f>
        <v>On-time</v>
      </c>
      <c r="V2741" s="7">
        <f>Ecommerce_Sales[[#This Row],[Profit]]/Ecommerce_Sales[[#This Row],[Total_Price]]</f>
        <v>0.30116959064327486</v>
      </c>
      <c r="W2741" s="3">
        <v>103</v>
      </c>
      <c r="X2741" s="3"/>
    </row>
    <row r="2742" spans="1:24" x14ac:dyDescent="0.25">
      <c r="A2742" s="1" t="s">
        <v>8040</v>
      </c>
      <c r="B2742" s="1" t="s">
        <v>1410</v>
      </c>
      <c r="C2742" s="1" t="s">
        <v>1411</v>
      </c>
      <c r="D2742" s="1" t="s">
        <v>3380</v>
      </c>
      <c r="E2742" s="1" t="s">
        <v>1981</v>
      </c>
      <c r="F2742" s="2">
        <v>45028</v>
      </c>
      <c r="G2742" s="2">
        <v>45450</v>
      </c>
      <c r="H2742" s="2" t="str">
        <f>TEXT(Ecommerce_Sales[[#This Row],[Order_Date]],"mmmm")</f>
        <v>June</v>
      </c>
      <c r="I2742" s="2" t="str">
        <f>TEXT(Ecommerce_Sales[[#This Row],[Order_Date]],"yyyy")</f>
        <v>2024</v>
      </c>
      <c r="J2742" s="2" t="str">
        <f>TEXT(Ecommerce_Sales[[#This Row],[Order_Date]],"mmmm")</f>
        <v>June</v>
      </c>
      <c r="K2742" s="1" t="s">
        <v>1947</v>
      </c>
      <c r="L2742" s="1" t="s">
        <v>6237</v>
      </c>
      <c r="M2742" s="1" t="s">
        <v>2247</v>
      </c>
      <c r="N2742" s="1" t="s">
        <v>1957</v>
      </c>
      <c r="O2742" s="3">
        <v>789</v>
      </c>
      <c r="P2742">
        <v>6</v>
      </c>
      <c r="Q2742" s="3">
        <v>4733</v>
      </c>
      <c r="R2742" s="1" t="s">
        <v>1958</v>
      </c>
      <c r="S2742" s="3">
        <v>438</v>
      </c>
      <c r="T2742">
        <v>9</v>
      </c>
      <c r="U2742" t="str">
        <f>IF(Ecommerce_Sales[[#This Row],[Delivery_Time_Days]]&gt;7,"Delay",IF(Ecommerce_Sales[[#This Row],[Delivery_Time_Days]] = 0,"No delivery",IF(Ecommerce_Sales[[#This Row],[Delivery_Time_Days]]&lt;=7,"On-time")))</f>
        <v>Delay</v>
      </c>
      <c r="V2742" s="7">
        <f>Ecommerce_Sales[[#This Row],[Profit]]/Ecommerce_Sales[[#This Row],[Total_Price]]</f>
        <v>0.15001056412423411</v>
      </c>
      <c r="W2742" s="3">
        <v>710</v>
      </c>
      <c r="X2742" s="3"/>
    </row>
    <row r="2743" spans="1:24" x14ac:dyDescent="0.25">
      <c r="A2743" s="1" t="s">
        <v>8041</v>
      </c>
      <c r="B2743" s="1" t="s">
        <v>470</v>
      </c>
      <c r="C2743" s="1" t="s">
        <v>1301</v>
      </c>
      <c r="D2743" s="1" t="s">
        <v>4372</v>
      </c>
      <c r="E2743" s="1" t="s">
        <v>1996</v>
      </c>
      <c r="F2743" s="2">
        <v>45500</v>
      </c>
      <c r="G2743" s="2">
        <v>45528</v>
      </c>
      <c r="H2743" s="2" t="str">
        <f>TEXT(Ecommerce_Sales[[#This Row],[Order_Date]],"mmmm")</f>
        <v>August</v>
      </c>
      <c r="I2743" s="2" t="str">
        <f>TEXT(Ecommerce_Sales[[#This Row],[Order_Date]],"yyyy")</f>
        <v>2024</v>
      </c>
      <c r="J2743" s="2" t="str">
        <f>TEXT(Ecommerce_Sales[[#This Row],[Order_Date]],"mmmm")</f>
        <v>August</v>
      </c>
      <c r="K2743" s="1" t="s">
        <v>1947</v>
      </c>
      <c r="L2743" s="1" t="s">
        <v>8042</v>
      </c>
      <c r="M2743" s="1" t="s">
        <v>2247</v>
      </c>
      <c r="N2743" s="1" t="s">
        <v>1957</v>
      </c>
      <c r="O2743" s="3">
        <v>356</v>
      </c>
      <c r="P2743">
        <v>5</v>
      </c>
      <c r="Q2743" s="3">
        <v>1780</v>
      </c>
      <c r="R2743" s="1" t="s">
        <v>1951</v>
      </c>
      <c r="S2743" s="3">
        <v>176</v>
      </c>
      <c r="T2743">
        <v>7</v>
      </c>
      <c r="U2743" t="str">
        <f>IF(Ecommerce_Sales[[#This Row],[Delivery_Time_Days]]&gt;7,"Delay",IF(Ecommerce_Sales[[#This Row],[Delivery_Time_Days]] = 0,"No delivery",IF(Ecommerce_Sales[[#This Row],[Delivery_Time_Days]]&lt;=7,"On-time")))</f>
        <v>On-time</v>
      </c>
      <c r="V2743" s="7">
        <f>Ecommerce_Sales[[#This Row],[Profit]]/Ecommerce_Sales[[#This Row],[Total_Price]]</f>
        <v>0.15</v>
      </c>
      <c r="W2743" s="3">
        <v>267</v>
      </c>
      <c r="X2743" s="3"/>
    </row>
    <row r="2744" spans="1:24" x14ac:dyDescent="0.25">
      <c r="A2744" s="1" t="s">
        <v>8043</v>
      </c>
      <c r="B2744" s="1" t="s">
        <v>1361</v>
      </c>
      <c r="C2744" s="1" t="s">
        <v>1362</v>
      </c>
      <c r="D2744" s="1" t="s">
        <v>8044</v>
      </c>
      <c r="E2744" s="1" t="s">
        <v>1981</v>
      </c>
      <c r="F2744" s="2">
        <v>45596</v>
      </c>
      <c r="G2744" s="2">
        <v>44972</v>
      </c>
      <c r="H2744" s="2" t="str">
        <f>TEXT(Ecommerce_Sales[[#This Row],[Order_Date]],"mmmm")</f>
        <v>February</v>
      </c>
      <c r="I2744" s="2" t="str">
        <f>TEXT(Ecommerce_Sales[[#This Row],[Order_Date]],"yyyy")</f>
        <v>2023</v>
      </c>
      <c r="J2744" s="2" t="str">
        <f>TEXT(Ecommerce_Sales[[#This Row],[Order_Date]],"mmmm")</f>
        <v>February</v>
      </c>
      <c r="K2744" s="1" t="s">
        <v>1947</v>
      </c>
      <c r="L2744" s="1" t="s">
        <v>8045</v>
      </c>
      <c r="M2744" s="1" t="s">
        <v>1956</v>
      </c>
      <c r="N2744" s="1" t="s">
        <v>1957</v>
      </c>
      <c r="O2744" s="3">
        <v>651</v>
      </c>
      <c r="P2744">
        <v>1</v>
      </c>
      <c r="Q2744" s="3">
        <v>651</v>
      </c>
      <c r="R2744" s="1" t="s">
        <v>1958</v>
      </c>
      <c r="S2744" s="3">
        <v>76</v>
      </c>
      <c r="T2744">
        <v>2</v>
      </c>
      <c r="U2744" t="str">
        <f>IF(Ecommerce_Sales[[#This Row],[Delivery_Time_Days]]&gt;7,"Delay",IF(Ecommerce_Sales[[#This Row],[Delivery_Time_Days]] = 0,"No delivery",IF(Ecommerce_Sales[[#This Row],[Delivery_Time_Days]]&lt;=7,"On-time")))</f>
        <v>On-time</v>
      </c>
      <c r="V2744" s="7">
        <f>Ecommerce_Sales[[#This Row],[Profit]]/Ecommerce_Sales[[#This Row],[Total_Price]]</f>
        <v>0.15053763440860216</v>
      </c>
      <c r="W2744" s="3">
        <v>98</v>
      </c>
      <c r="X2744" s="3"/>
    </row>
    <row r="2745" spans="1:24" x14ac:dyDescent="0.25">
      <c r="A2745" s="1" t="s">
        <v>8046</v>
      </c>
      <c r="B2745" s="1" t="s">
        <v>1516</v>
      </c>
      <c r="C2745" s="1" t="s">
        <v>1517</v>
      </c>
      <c r="D2745" s="1" t="s">
        <v>5758</v>
      </c>
      <c r="E2745" s="1" t="s">
        <v>1954</v>
      </c>
      <c r="F2745" s="2">
        <v>45276</v>
      </c>
      <c r="G2745" s="2">
        <v>45470</v>
      </c>
      <c r="H2745" s="2" t="str">
        <f>TEXT(Ecommerce_Sales[[#This Row],[Order_Date]],"mmmm")</f>
        <v>June</v>
      </c>
      <c r="I2745" s="2" t="str">
        <f>TEXT(Ecommerce_Sales[[#This Row],[Order_Date]],"yyyy")</f>
        <v>2024</v>
      </c>
      <c r="J2745" s="2" t="str">
        <f>TEXT(Ecommerce_Sales[[#This Row],[Order_Date]],"mmmm")</f>
        <v>June</v>
      </c>
      <c r="K2745" s="1" t="s">
        <v>1947</v>
      </c>
      <c r="L2745" s="1" t="s">
        <v>8047</v>
      </c>
      <c r="M2745" s="1" t="s">
        <v>1977</v>
      </c>
      <c r="N2745" s="1" t="s">
        <v>1978</v>
      </c>
      <c r="O2745" s="3">
        <v>547</v>
      </c>
      <c r="P2745">
        <v>1</v>
      </c>
      <c r="Q2745" s="3">
        <v>547</v>
      </c>
      <c r="R2745" s="1" t="s">
        <v>2008</v>
      </c>
      <c r="S2745" s="3">
        <v>74</v>
      </c>
      <c r="T2745">
        <v>10</v>
      </c>
      <c r="U2745" t="str">
        <f>IF(Ecommerce_Sales[[#This Row],[Delivery_Time_Days]]&gt;7,"Delay",IF(Ecommerce_Sales[[#This Row],[Delivery_Time_Days]] = 0,"No delivery",IF(Ecommerce_Sales[[#This Row],[Delivery_Time_Days]]&lt;=7,"On-time")))</f>
        <v>Delay</v>
      </c>
      <c r="V2745" s="7">
        <f>Ecommerce_Sales[[#This Row],[Profit]]/Ecommerce_Sales[[#This Row],[Total_Price]]</f>
        <v>0.34917733089579522</v>
      </c>
      <c r="W2745" s="3">
        <v>191</v>
      </c>
      <c r="X2745" s="3"/>
    </row>
    <row r="2746" spans="1:24" x14ac:dyDescent="0.25">
      <c r="A2746" s="1" t="s">
        <v>8048</v>
      </c>
      <c r="B2746" s="1" t="s">
        <v>248</v>
      </c>
      <c r="C2746" s="1" t="s">
        <v>626</v>
      </c>
      <c r="D2746" s="1" t="s">
        <v>2413</v>
      </c>
      <c r="E2746" s="1" t="s">
        <v>1954</v>
      </c>
      <c r="F2746" s="2">
        <v>45116</v>
      </c>
      <c r="G2746" s="2">
        <v>45616</v>
      </c>
      <c r="H2746" s="2" t="str">
        <f>TEXT(Ecommerce_Sales[[#This Row],[Order_Date]],"mmmm")</f>
        <v>November</v>
      </c>
      <c r="I2746" s="2" t="str">
        <f>TEXT(Ecommerce_Sales[[#This Row],[Order_Date]],"yyyy")</f>
        <v>2024</v>
      </c>
      <c r="J2746" s="2" t="str">
        <f>TEXT(Ecommerce_Sales[[#This Row],[Order_Date]],"mmmm")</f>
        <v>November</v>
      </c>
      <c r="K2746" s="1" t="s">
        <v>1947</v>
      </c>
      <c r="L2746" s="1" t="s">
        <v>8049</v>
      </c>
      <c r="M2746" s="1" t="s">
        <v>2065</v>
      </c>
      <c r="N2746" s="1" t="s">
        <v>1978</v>
      </c>
      <c r="O2746" s="3">
        <v>573</v>
      </c>
      <c r="P2746">
        <v>4</v>
      </c>
      <c r="Q2746" s="3">
        <v>2294</v>
      </c>
      <c r="R2746" s="1" t="s">
        <v>2008</v>
      </c>
      <c r="S2746" s="3">
        <v>289</v>
      </c>
      <c r="T2746">
        <v>3</v>
      </c>
      <c r="U2746" t="str">
        <f>IF(Ecommerce_Sales[[#This Row],[Delivery_Time_Days]]&gt;7,"Delay",IF(Ecommerce_Sales[[#This Row],[Delivery_Time_Days]] = 0,"No delivery",IF(Ecommerce_Sales[[#This Row],[Delivery_Time_Days]]&lt;=7,"On-time")))</f>
        <v>On-time</v>
      </c>
      <c r="V2746" s="7">
        <f>Ecommerce_Sales[[#This Row],[Profit]]/Ecommerce_Sales[[#This Row],[Total_Price]]</f>
        <v>0.35004359197907586</v>
      </c>
      <c r="W2746" s="3">
        <v>803</v>
      </c>
      <c r="X2746" s="3"/>
    </row>
    <row r="2747" spans="1:24" x14ac:dyDescent="0.25">
      <c r="A2747" s="1" t="s">
        <v>8050</v>
      </c>
      <c r="B2747" s="1" t="s">
        <v>1345</v>
      </c>
      <c r="C2747" s="1" t="s">
        <v>1346</v>
      </c>
      <c r="D2747" s="1" t="s">
        <v>5388</v>
      </c>
      <c r="E2747" s="1" t="s">
        <v>1966</v>
      </c>
      <c r="F2747" s="2">
        <v>45042</v>
      </c>
      <c r="G2747" s="2">
        <v>45274</v>
      </c>
      <c r="H2747" s="2" t="str">
        <f>TEXT(Ecommerce_Sales[[#This Row],[Order_Date]],"mmmm")</f>
        <v>December</v>
      </c>
      <c r="I2747" s="2" t="str">
        <f>TEXT(Ecommerce_Sales[[#This Row],[Order_Date]],"yyyy")</f>
        <v>2023</v>
      </c>
      <c r="J2747" s="2" t="str">
        <f>TEXT(Ecommerce_Sales[[#This Row],[Order_Date]],"mmmm")</f>
        <v>December</v>
      </c>
      <c r="K2747" s="1" t="s">
        <v>1947</v>
      </c>
      <c r="L2747" s="1" t="s">
        <v>8051</v>
      </c>
      <c r="M2747" s="1" t="s">
        <v>2065</v>
      </c>
      <c r="N2747" s="1" t="s">
        <v>1978</v>
      </c>
      <c r="O2747" s="3">
        <v>874</v>
      </c>
      <c r="P2747">
        <v>6</v>
      </c>
      <c r="Q2747" s="3">
        <v>5245</v>
      </c>
      <c r="R2747" s="1" t="s">
        <v>1958</v>
      </c>
      <c r="S2747" s="3">
        <v>765</v>
      </c>
      <c r="T2747">
        <v>5</v>
      </c>
      <c r="U2747" t="str">
        <f>IF(Ecommerce_Sales[[#This Row],[Delivery_Time_Days]]&gt;7,"Delay",IF(Ecommerce_Sales[[#This Row],[Delivery_Time_Days]] = 0,"No delivery",IF(Ecommerce_Sales[[#This Row],[Delivery_Time_Days]]&lt;=7,"On-time")))</f>
        <v>On-time</v>
      </c>
      <c r="V2747" s="7">
        <f>Ecommerce_Sales[[#This Row],[Profit]]/Ecommerce_Sales[[#This Row],[Total_Price]]</f>
        <v>0.35004766444232605</v>
      </c>
      <c r="W2747" s="3">
        <v>1836</v>
      </c>
      <c r="X2747" s="3"/>
    </row>
    <row r="2748" spans="1:24" x14ac:dyDescent="0.25">
      <c r="A2748" s="1" t="s">
        <v>8052</v>
      </c>
      <c r="B2748" s="1" t="s">
        <v>892</v>
      </c>
      <c r="C2748" s="1" t="s">
        <v>893</v>
      </c>
      <c r="D2748" s="1" t="s">
        <v>2466</v>
      </c>
      <c r="E2748" s="1" t="s">
        <v>1961</v>
      </c>
      <c r="F2748" s="2">
        <v>45581</v>
      </c>
      <c r="G2748" s="2">
        <v>45352</v>
      </c>
      <c r="H2748" s="2" t="str">
        <f>TEXT(Ecommerce_Sales[[#This Row],[Order_Date]],"mmmm")</f>
        <v>March</v>
      </c>
      <c r="I2748" s="2" t="str">
        <f>TEXT(Ecommerce_Sales[[#This Row],[Order_Date]],"yyyy")</f>
        <v>2024</v>
      </c>
      <c r="J2748" s="2" t="str">
        <f>TEXT(Ecommerce_Sales[[#This Row],[Order_Date]],"mmmm")</f>
        <v>March</v>
      </c>
      <c r="K2748" s="1" t="s">
        <v>1986</v>
      </c>
      <c r="L2748" s="1" t="s">
        <v>8053</v>
      </c>
      <c r="M2748" s="1" t="s">
        <v>1956</v>
      </c>
      <c r="N2748" s="1" t="s">
        <v>1957</v>
      </c>
      <c r="O2748" s="3">
        <v>780</v>
      </c>
      <c r="P2748">
        <v>5</v>
      </c>
      <c r="Q2748" s="3">
        <v>3899</v>
      </c>
      <c r="R2748" s="1" t="s">
        <v>1958</v>
      </c>
      <c r="S2748" s="3">
        <v>218</v>
      </c>
      <c r="U2748" t="str">
        <f>IF(Ecommerce_Sales[[#This Row],[Delivery_Time_Days]]&gt;7,"Delay",IF(Ecommerce_Sales[[#This Row],[Delivery_Time_Days]] = 0,"No delivery",IF(Ecommerce_Sales[[#This Row],[Delivery_Time_Days]]&lt;=7,"On-time")))</f>
        <v>No delivery</v>
      </c>
      <c r="V2748" s="7">
        <f>Ecommerce_Sales[[#This Row],[Profit]]/Ecommerce_Sales[[#This Row],[Total_Price]]</f>
        <v>0.15003847140292384</v>
      </c>
      <c r="W2748" s="3">
        <v>585</v>
      </c>
      <c r="X2748" s="3"/>
    </row>
    <row r="2749" spans="1:24" x14ac:dyDescent="0.25">
      <c r="A2749" s="1" t="s">
        <v>8054</v>
      </c>
      <c r="B2749" s="1" t="s">
        <v>392</v>
      </c>
      <c r="C2749" s="1" t="s">
        <v>393</v>
      </c>
      <c r="D2749" s="1" t="s">
        <v>4575</v>
      </c>
      <c r="E2749" s="1" t="s">
        <v>1946</v>
      </c>
      <c r="F2749" s="2">
        <v>45589</v>
      </c>
      <c r="G2749" s="2">
        <v>45654</v>
      </c>
      <c r="H2749" s="2" t="str">
        <f>TEXT(Ecommerce_Sales[[#This Row],[Order_Date]],"mmmm")</f>
        <v>December</v>
      </c>
      <c r="I2749" s="2" t="str">
        <f>TEXT(Ecommerce_Sales[[#This Row],[Order_Date]],"yyyy")</f>
        <v>2024</v>
      </c>
      <c r="J2749" s="2" t="str">
        <f>TEXT(Ecommerce_Sales[[#This Row],[Order_Date]],"mmmm")</f>
        <v>December</v>
      </c>
      <c r="K2749" s="1" t="s">
        <v>1947</v>
      </c>
      <c r="L2749" s="1" t="s">
        <v>8055</v>
      </c>
      <c r="M2749" s="1" t="s">
        <v>2007</v>
      </c>
      <c r="N2749" s="1" t="s">
        <v>1973</v>
      </c>
      <c r="O2749" s="3">
        <v>1639</v>
      </c>
      <c r="P2749">
        <v>2</v>
      </c>
      <c r="Q2749" s="3">
        <v>3278</v>
      </c>
      <c r="R2749" s="1" t="s">
        <v>2012</v>
      </c>
      <c r="S2749" s="3">
        <v>233</v>
      </c>
      <c r="T2749">
        <v>9</v>
      </c>
      <c r="U2749" t="str">
        <f>IF(Ecommerce_Sales[[#This Row],[Delivery_Time_Days]]&gt;7,"Delay",IF(Ecommerce_Sales[[#This Row],[Delivery_Time_Days]] = 0,"No delivery",IF(Ecommerce_Sales[[#This Row],[Delivery_Time_Days]]&lt;=7,"On-time")))</f>
        <v>Delay</v>
      </c>
      <c r="V2749" s="7">
        <f>Ecommerce_Sales[[#This Row],[Profit]]/Ecommerce_Sales[[#This Row],[Total_Price]]</f>
        <v>0.29987797437461866</v>
      </c>
      <c r="W2749" s="3">
        <v>983</v>
      </c>
      <c r="X2749" s="3"/>
    </row>
    <row r="2750" spans="1:24" x14ac:dyDescent="0.25">
      <c r="A2750" s="1" t="s">
        <v>8056</v>
      </c>
      <c r="B2750" s="1" t="s">
        <v>1528</v>
      </c>
      <c r="C2750" s="1" t="s">
        <v>1529</v>
      </c>
      <c r="D2750" s="1" t="s">
        <v>8057</v>
      </c>
      <c r="E2750" s="1" t="s">
        <v>1961</v>
      </c>
      <c r="F2750" s="2">
        <v>44930</v>
      </c>
      <c r="G2750" s="2">
        <v>45396</v>
      </c>
      <c r="H2750" s="2" t="str">
        <f>TEXT(Ecommerce_Sales[[#This Row],[Order_Date]],"mmmm")</f>
        <v>April</v>
      </c>
      <c r="I2750" s="2" t="str">
        <f>TEXT(Ecommerce_Sales[[#This Row],[Order_Date]],"yyyy")</f>
        <v>2024</v>
      </c>
      <c r="J2750" s="2" t="str">
        <f>TEXT(Ecommerce_Sales[[#This Row],[Order_Date]],"mmmm")</f>
        <v>April</v>
      </c>
      <c r="K2750" s="1" t="s">
        <v>1947</v>
      </c>
      <c r="L2750" s="1" t="s">
        <v>8058</v>
      </c>
      <c r="M2750" s="1" t="s">
        <v>1949</v>
      </c>
      <c r="N2750" s="1" t="s">
        <v>1950</v>
      </c>
      <c r="O2750" s="3">
        <v>934</v>
      </c>
      <c r="P2750">
        <v>1</v>
      </c>
      <c r="Q2750" s="3">
        <v>934</v>
      </c>
      <c r="R2750" s="1" t="s">
        <v>2008</v>
      </c>
      <c r="S2750" s="3">
        <v>66</v>
      </c>
      <c r="T2750">
        <v>9</v>
      </c>
      <c r="U2750" t="str">
        <f>IF(Ecommerce_Sales[[#This Row],[Delivery_Time_Days]]&gt;7,"Delay",IF(Ecommerce_Sales[[#This Row],[Delivery_Time_Days]] = 0,"No delivery",IF(Ecommerce_Sales[[#This Row],[Delivery_Time_Days]]&lt;=7,"On-time")))</f>
        <v>Delay</v>
      </c>
      <c r="V2750" s="7">
        <f>Ecommerce_Sales[[#This Row],[Profit]]/Ecommerce_Sales[[#This Row],[Total_Price]]</f>
        <v>0.40042826552462529</v>
      </c>
      <c r="W2750" s="3">
        <v>374</v>
      </c>
      <c r="X2750" s="3"/>
    </row>
    <row r="2751" spans="1:24" x14ac:dyDescent="0.25">
      <c r="A2751" s="1" t="s">
        <v>8059</v>
      </c>
      <c r="B2751" s="1" t="s">
        <v>1357</v>
      </c>
      <c r="C2751" s="1" t="s">
        <v>1358</v>
      </c>
      <c r="D2751" s="1" t="s">
        <v>5309</v>
      </c>
      <c r="E2751" s="1" t="s">
        <v>1966</v>
      </c>
      <c r="F2751" s="2">
        <v>45118</v>
      </c>
      <c r="G2751" s="2">
        <v>45522</v>
      </c>
      <c r="H2751" s="2" t="str">
        <f>TEXT(Ecommerce_Sales[[#This Row],[Order_Date]],"mmmm")</f>
        <v>August</v>
      </c>
      <c r="I2751" s="2" t="str">
        <f>TEXT(Ecommerce_Sales[[#This Row],[Order_Date]],"yyyy")</f>
        <v>2024</v>
      </c>
      <c r="J2751" s="2" t="str">
        <f>TEXT(Ecommerce_Sales[[#This Row],[Order_Date]],"mmmm")</f>
        <v>August</v>
      </c>
      <c r="K2751" s="1" t="s">
        <v>1986</v>
      </c>
      <c r="L2751" s="1" t="s">
        <v>8060</v>
      </c>
      <c r="M2751" s="1" t="s">
        <v>2247</v>
      </c>
      <c r="N2751" s="1" t="s">
        <v>1957</v>
      </c>
      <c r="O2751" s="3">
        <v>929</v>
      </c>
      <c r="P2751">
        <v>1</v>
      </c>
      <c r="Q2751" s="3">
        <v>929</v>
      </c>
      <c r="R2751" s="1" t="s">
        <v>2008</v>
      </c>
      <c r="S2751" s="3">
        <v>82</v>
      </c>
      <c r="U2751" t="str">
        <f>IF(Ecommerce_Sales[[#This Row],[Delivery_Time_Days]]&gt;7,"Delay",IF(Ecommerce_Sales[[#This Row],[Delivery_Time_Days]] = 0,"No delivery",IF(Ecommerce_Sales[[#This Row],[Delivery_Time_Days]]&lt;=7,"On-time")))</f>
        <v>No delivery</v>
      </c>
      <c r="V2751" s="7">
        <f>Ecommerce_Sales[[#This Row],[Profit]]/Ecommerce_Sales[[#This Row],[Total_Price]]</f>
        <v>0.1496232508073197</v>
      </c>
      <c r="W2751" s="3">
        <v>139</v>
      </c>
      <c r="X2751" s="3"/>
    </row>
    <row r="2752" spans="1:24" x14ac:dyDescent="0.25">
      <c r="A2752" s="1" t="s">
        <v>8061</v>
      </c>
      <c r="B2752" s="1" t="s">
        <v>1195</v>
      </c>
      <c r="C2752" s="1" t="s">
        <v>1196</v>
      </c>
      <c r="D2752" s="1" t="s">
        <v>2614</v>
      </c>
      <c r="E2752" s="1" t="s">
        <v>1961</v>
      </c>
      <c r="F2752" s="2">
        <v>45129</v>
      </c>
      <c r="G2752" s="2">
        <v>45131</v>
      </c>
      <c r="H2752" s="2" t="str">
        <f>TEXT(Ecommerce_Sales[[#This Row],[Order_Date]],"mmmm")</f>
        <v>July</v>
      </c>
      <c r="I2752" s="2" t="str">
        <f>TEXT(Ecommerce_Sales[[#This Row],[Order_Date]],"yyyy")</f>
        <v>2023</v>
      </c>
      <c r="J2752" s="2" t="str">
        <f>TEXT(Ecommerce_Sales[[#This Row],[Order_Date]],"mmmm")</f>
        <v>July</v>
      </c>
      <c r="K2752" s="1" t="s">
        <v>1992</v>
      </c>
      <c r="L2752" s="1" t="s">
        <v>5319</v>
      </c>
      <c r="M2752" s="1" t="s">
        <v>2079</v>
      </c>
      <c r="N2752" s="1" t="s">
        <v>1973</v>
      </c>
      <c r="O2752" s="3">
        <v>545</v>
      </c>
      <c r="P2752">
        <v>2</v>
      </c>
      <c r="Q2752" s="3">
        <v>1089</v>
      </c>
      <c r="R2752" s="1" t="s">
        <v>1958</v>
      </c>
      <c r="S2752" s="3">
        <v>72</v>
      </c>
      <c r="U2752" t="str">
        <f>IF(Ecommerce_Sales[[#This Row],[Delivery_Time_Days]]&gt;7,"Delay",IF(Ecommerce_Sales[[#This Row],[Delivery_Time_Days]] = 0,"No delivery",IF(Ecommerce_Sales[[#This Row],[Delivery_Time_Days]]&lt;=7,"On-time")))</f>
        <v>No delivery</v>
      </c>
      <c r="V2752" s="7">
        <f>Ecommerce_Sales[[#This Row],[Profit]]/Ecommerce_Sales[[#This Row],[Total_Price]]</f>
        <v>0.30027548209366389</v>
      </c>
      <c r="W2752" s="3">
        <v>327</v>
      </c>
      <c r="X2752" s="3"/>
    </row>
    <row r="2753" spans="1:24" x14ac:dyDescent="0.25">
      <c r="A2753" s="1" t="s">
        <v>8062</v>
      </c>
      <c r="B2753" s="1" t="s">
        <v>879</v>
      </c>
      <c r="C2753" s="1" t="s">
        <v>880</v>
      </c>
      <c r="D2753" s="1" t="s">
        <v>2689</v>
      </c>
      <c r="E2753" s="1" t="s">
        <v>2005</v>
      </c>
      <c r="F2753" s="2">
        <v>44942</v>
      </c>
      <c r="G2753" s="2">
        <v>45462</v>
      </c>
      <c r="H2753" s="2" t="str">
        <f>TEXT(Ecommerce_Sales[[#This Row],[Order_Date]],"mmmm")</f>
        <v>June</v>
      </c>
      <c r="I2753" s="2" t="str">
        <f>TEXT(Ecommerce_Sales[[#This Row],[Order_Date]],"yyyy")</f>
        <v>2024</v>
      </c>
      <c r="J2753" s="2" t="str">
        <f>TEXT(Ecommerce_Sales[[#This Row],[Order_Date]],"mmmm")</f>
        <v>June</v>
      </c>
      <c r="K2753" s="1" t="s">
        <v>1947</v>
      </c>
      <c r="L2753" s="1" t="s">
        <v>8063</v>
      </c>
      <c r="M2753" s="1" t="s">
        <v>1983</v>
      </c>
      <c r="N2753" s="1" t="s">
        <v>1950</v>
      </c>
      <c r="O2753" s="3">
        <v>441</v>
      </c>
      <c r="P2753">
        <v>2</v>
      </c>
      <c r="Q2753" s="3">
        <v>883</v>
      </c>
      <c r="R2753" s="1" t="s">
        <v>1951</v>
      </c>
      <c r="S2753" s="3">
        <v>74</v>
      </c>
      <c r="T2753">
        <v>4</v>
      </c>
      <c r="U2753" t="str">
        <f>IF(Ecommerce_Sales[[#This Row],[Delivery_Time_Days]]&gt;7,"Delay",IF(Ecommerce_Sales[[#This Row],[Delivery_Time_Days]] = 0,"No delivery",IF(Ecommerce_Sales[[#This Row],[Delivery_Time_Days]]&lt;=7,"On-time")))</f>
        <v>On-time</v>
      </c>
      <c r="V2753" s="7">
        <f>Ecommerce_Sales[[#This Row],[Profit]]/Ecommerce_Sales[[#This Row],[Total_Price]]</f>
        <v>0.39977349943374857</v>
      </c>
      <c r="W2753" s="3">
        <v>353</v>
      </c>
      <c r="X2753" s="3"/>
    </row>
    <row r="2754" spans="1:24" x14ac:dyDescent="0.25">
      <c r="A2754" s="1" t="s">
        <v>8064</v>
      </c>
      <c r="B2754" s="1" t="s">
        <v>106</v>
      </c>
      <c r="C2754" s="1" t="s">
        <v>107</v>
      </c>
      <c r="D2754" s="1" t="s">
        <v>4390</v>
      </c>
      <c r="E2754" s="1" t="s">
        <v>1981</v>
      </c>
      <c r="F2754" s="2">
        <v>45593</v>
      </c>
      <c r="G2754" s="2">
        <v>44932</v>
      </c>
      <c r="H2754" s="2" t="str">
        <f>TEXT(Ecommerce_Sales[[#This Row],[Order_Date]],"mmmm")</f>
        <v>January</v>
      </c>
      <c r="I2754" s="2" t="str">
        <f>TEXT(Ecommerce_Sales[[#This Row],[Order_Date]],"yyyy")</f>
        <v>2023</v>
      </c>
      <c r="J2754" s="2" t="str">
        <f>TEXT(Ecommerce_Sales[[#This Row],[Order_Date]],"mmmm")</f>
        <v>January</v>
      </c>
      <c r="K2754" s="1" t="s">
        <v>1947</v>
      </c>
      <c r="L2754" s="1" t="s">
        <v>8065</v>
      </c>
      <c r="M2754" s="1" t="s">
        <v>2043</v>
      </c>
      <c r="N2754" s="1" t="s">
        <v>1989</v>
      </c>
      <c r="O2754" s="3">
        <v>409</v>
      </c>
      <c r="P2754">
        <v>2</v>
      </c>
      <c r="Q2754" s="3">
        <v>817</v>
      </c>
      <c r="R2754" s="1" t="s">
        <v>2008</v>
      </c>
      <c r="S2754" s="3">
        <v>48</v>
      </c>
      <c r="T2754">
        <v>7</v>
      </c>
      <c r="U2754" t="str">
        <f>IF(Ecommerce_Sales[[#This Row],[Delivery_Time_Days]]&gt;7,"Delay",IF(Ecommerce_Sales[[#This Row],[Delivery_Time_Days]] = 0,"No delivery",IF(Ecommerce_Sales[[#This Row],[Delivery_Time_Days]]&lt;=7,"On-time")))</f>
        <v>On-time</v>
      </c>
      <c r="V2754" s="7">
        <f>Ecommerce_Sales[[#This Row],[Profit]]/Ecommerce_Sales[[#This Row],[Total_Price]]</f>
        <v>0.24969400244798043</v>
      </c>
      <c r="W2754" s="3">
        <v>204</v>
      </c>
      <c r="X2754" s="3"/>
    </row>
    <row r="2755" spans="1:24" x14ac:dyDescent="0.25">
      <c r="A2755" s="1" t="s">
        <v>8066</v>
      </c>
      <c r="B2755" s="1" t="s">
        <v>1483</v>
      </c>
      <c r="C2755" s="1" t="s">
        <v>1484</v>
      </c>
      <c r="D2755" s="1" t="s">
        <v>3751</v>
      </c>
      <c r="E2755" s="1" t="s">
        <v>1954</v>
      </c>
      <c r="F2755" s="2">
        <v>45417</v>
      </c>
      <c r="G2755" s="2">
        <v>45164</v>
      </c>
      <c r="H2755" s="2" t="str">
        <f>TEXT(Ecommerce_Sales[[#This Row],[Order_Date]],"mmmm")</f>
        <v>August</v>
      </c>
      <c r="I2755" s="2" t="str">
        <f>TEXT(Ecommerce_Sales[[#This Row],[Order_Date]],"yyyy")</f>
        <v>2023</v>
      </c>
      <c r="J2755" s="2" t="str">
        <f>TEXT(Ecommerce_Sales[[#This Row],[Order_Date]],"mmmm")</f>
        <v>August</v>
      </c>
      <c r="K2755" s="1" t="s">
        <v>1947</v>
      </c>
      <c r="L2755" s="1" t="s">
        <v>8067</v>
      </c>
      <c r="M2755" s="1" t="s">
        <v>1963</v>
      </c>
      <c r="N2755" s="1" t="s">
        <v>1957</v>
      </c>
      <c r="O2755" s="3">
        <v>16</v>
      </c>
      <c r="P2755">
        <v>3</v>
      </c>
      <c r="Q2755" s="3">
        <v>47</v>
      </c>
      <c r="R2755" s="1" t="s">
        <v>1958</v>
      </c>
      <c r="S2755" s="3">
        <v>6</v>
      </c>
      <c r="T2755">
        <v>6</v>
      </c>
      <c r="U2755" t="str">
        <f>IF(Ecommerce_Sales[[#This Row],[Delivery_Time_Days]]&gt;7,"Delay",IF(Ecommerce_Sales[[#This Row],[Delivery_Time_Days]] = 0,"No delivery",IF(Ecommerce_Sales[[#This Row],[Delivery_Time_Days]]&lt;=7,"On-time")))</f>
        <v>On-time</v>
      </c>
      <c r="V2755" s="7">
        <f>Ecommerce_Sales[[#This Row],[Profit]]/Ecommerce_Sales[[#This Row],[Total_Price]]</f>
        <v>0.14893617021276595</v>
      </c>
      <c r="W2755" s="3">
        <v>7</v>
      </c>
      <c r="X2755" s="3"/>
    </row>
    <row r="2756" spans="1:24" x14ac:dyDescent="0.25">
      <c r="A2756" s="1" t="s">
        <v>8068</v>
      </c>
      <c r="B2756" s="1" t="s">
        <v>1772</v>
      </c>
      <c r="C2756" s="1" t="s">
        <v>1773</v>
      </c>
      <c r="D2756" s="1" t="s">
        <v>8069</v>
      </c>
      <c r="E2756" s="1" t="s">
        <v>1946</v>
      </c>
      <c r="F2756" s="2">
        <v>45150</v>
      </c>
      <c r="G2756" s="2">
        <v>45395</v>
      </c>
      <c r="H2756" s="2" t="str">
        <f>TEXT(Ecommerce_Sales[[#This Row],[Order_Date]],"mmmm")</f>
        <v>April</v>
      </c>
      <c r="I2756" s="2" t="str">
        <f>TEXT(Ecommerce_Sales[[#This Row],[Order_Date]],"yyyy")</f>
        <v>2024</v>
      </c>
      <c r="J2756" s="2" t="str">
        <f>TEXT(Ecommerce_Sales[[#This Row],[Order_Date]],"mmmm")</f>
        <v>April</v>
      </c>
      <c r="K2756" s="1" t="s">
        <v>1947</v>
      </c>
      <c r="L2756" s="1" t="s">
        <v>8070</v>
      </c>
      <c r="M2756" s="1" t="s">
        <v>2058</v>
      </c>
      <c r="N2756" s="1" t="s">
        <v>1950</v>
      </c>
      <c r="O2756" s="3">
        <v>823</v>
      </c>
      <c r="P2756">
        <v>5</v>
      </c>
      <c r="Q2756" s="3">
        <v>4114</v>
      </c>
      <c r="R2756" s="1" t="s">
        <v>2008</v>
      </c>
      <c r="S2756" s="3">
        <v>382</v>
      </c>
      <c r="T2756">
        <v>10</v>
      </c>
      <c r="U2756" t="str">
        <f>IF(Ecommerce_Sales[[#This Row],[Delivery_Time_Days]]&gt;7,"Delay",IF(Ecommerce_Sales[[#This Row],[Delivery_Time_Days]] = 0,"No delivery",IF(Ecommerce_Sales[[#This Row],[Delivery_Time_Days]]&lt;=7,"On-time")))</f>
        <v>Delay</v>
      </c>
      <c r="V2756" s="7">
        <f>Ecommerce_Sales[[#This Row],[Profit]]/Ecommerce_Sales[[#This Row],[Total_Price]]</f>
        <v>0.40009722897423433</v>
      </c>
      <c r="W2756" s="3">
        <v>1646</v>
      </c>
      <c r="X2756" s="3"/>
    </row>
    <row r="2757" spans="1:24" x14ac:dyDescent="0.25">
      <c r="A2757" s="1" t="s">
        <v>8071</v>
      </c>
      <c r="B2757" s="1" t="s">
        <v>156</v>
      </c>
      <c r="C2757" s="1" t="s">
        <v>157</v>
      </c>
      <c r="D2757" s="1" t="s">
        <v>4199</v>
      </c>
      <c r="E2757" s="1" t="s">
        <v>1981</v>
      </c>
      <c r="F2757" s="2">
        <v>45171</v>
      </c>
      <c r="G2757" s="2">
        <v>45037</v>
      </c>
      <c r="H2757" s="2" t="str">
        <f>TEXT(Ecommerce_Sales[[#This Row],[Order_Date]],"mmmm")</f>
        <v>April</v>
      </c>
      <c r="I2757" s="2" t="str">
        <f>TEXT(Ecommerce_Sales[[#This Row],[Order_Date]],"yyyy")</f>
        <v>2023</v>
      </c>
      <c r="J2757" s="2" t="str">
        <f>TEXT(Ecommerce_Sales[[#This Row],[Order_Date]],"mmmm")</f>
        <v>April</v>
      </c>
      <c r="K2757" s="1" t="s">
        <v>1992</v>
      </c>
      <c r="L2757" s="1" t="s">
        <v>8072</v>
      </c>
      <c r="M2757" s="1" t="s">
        <v>2065</v>
      </c>
      <c r="N2757" s="1" t="s">
        <v>1978</v>
      </c>
      <c r="O2757" s="3">
        <v>269</v>
      </c>
      <c r="P2757">
        <v>4</v>
      </c>
      <c r="Q2757" s="3">
        <v>1076</v>
      </c>
      <c r="R2757" s="1" t="s">
        <v>1958</v>
      </c>
      <c r="S2757" s="3">
        <v>120</v>
      </c>
      <c r="U2757" t="str">
        <f>IF(Ecommerce_Sales[[#This Row],[Delivery_Time_Days]]&gt;7,"Delay",IF(Ecommerce_Sales[[#This Row],[Delivery_Time_Days]] = 0,"No delivery",IF(Ecommerce_Sales[[#This Row],[Delivery_Time_Days]]&lt;=7,"On-time")))</f>
        <v>No delivery</v>
      </c>
      <c r="V2757" s="7">
        <f>Ecommerce_Sales[[#This Row],[Profit]]/Ecommerce_Sales[[#This Row],[Total_Price]]</f>
        <v>0.3503717472118959</v>
      </c>
      <c r="W2757" s="3">
        <v>377</v>
      </c>
      <c r="X2757" s="3"/>
    </row>
    <row r="2758" spans="1:24" x14ac:dyDescent="0.25">
      <c r="A2758" s="1" t="s">
        <v>8073</v>
      </c>
      <c r="B2758" s="1" t="s">
        <v>821</v>
      </c>
      <c r="C2758" s="1" t="s">
        <v>822</v>
      </c>
      <c r="D2758" s="1" t="s">
        <v>3816</v>
      </c>
      <c r="E2758" s="1" t="s">
        <v>2005</v>
      </c>
      <c r="F2758" s="2">
        <v>45031</v>
      </c>
      <c r="G2758" s="2">
        <v>45375</v>
      </c>
      <c r="H2758" s="2" t="str">
        <f>TEXT(Ecommerce_Sales[[#This Row],[Order_Date]],"mmmm")</f>
        <v>March</v>
      </c>
      <c r="I2758" s="2" t="str">
        <f>TEXT(Ecommerce_Sales[[#This Row],[Order_Date]],"yyyy")</f>
        <v>2024</v>
      </c>
      <c r="J2758" s="2" t="str">
        <f>TEXT(Ecommerce_Sales[[#This Row],[Order_Date]],"mmmm")</f>
        <v>March</v>
      </c>
      <c r="K2758" s="1" t="s">
        <v>1947</v>
      </c>
      <c r="L2758" s="1" t="s">
        <v>8074</v>
      </c>
      <c r="M2758" s="1" t="s">
        <v>1949</v>
      </c>
      <c r="N2758" s="1" t="s">
        <v>1950</v>
      </c>
      <c r="O2758" s="3">
        <v>727</v>
      </c>
      <c r="P2758">
        <v>3</v>
      </c>
      <c r="Q2758" s="3">
        <v>2180</v>
      </c>
      <c r="R2758" s="1" t="s">
        <v>2012</v>
      </c>
      <c r="S2758" s="3">
        <v>317</v>
      </c>
      <c r="T2758">
        <v>2</v>
      </c>
      <c r="U2758" t="str">
        <f>IF(Ecommerce_Sales[[#This Row],[Delivery_Time_Days]]&gt;7,"Delay",IF(Ecommerce_Sales[[#This Row],[Delivery_Time_Days]] = 0,"No delivery",IF(Ecommerce_Sales[[#This Row],[Delivery_Time_Days]]&lt;=7,"On-time")))</f>
        <v>On-time</v>
      </c>
      <c r="V2758" s="7">
        <f>Ecommerce_Sales[[#This Row],[Profit]]/Ecommerce_Sales[[#This Row],[Total_Price]]</f>
        <v>0.4</v>
      </c>
      <c r="W2758" s="3">
        <v>872</v>
      </c>
      <c r="X2758" s="3"/>
    </row>
    <row r="2759" spans="1:24" x14ac:dyDescent="0.25">
      <c r="A2759" s="1" t="s">
        <v>8075</v>
      </c>
      <c r="B2759" s="1" t="s">
        <v>1553</v>
      </c>
      <c r="C2759" s="1" t="s">
        <v>1554</v>
      </c>
      <c r="D2759" s="1" t="s">
        <v>2453</v>
      </c>
      <c r="E2759" s="1" t="s">
        <v>1981</v>
      </c>
      <c r="F2759" s="2">
        <v>45302</v>
      </c>
      <c r="G2759" s="2">
        <v>45141</v>
      </c>
      <c r="H2759" s="2" t="str">
        <f>TEXT(Ecommerce_Sales[[#This Row],[Order_Date]],"mmmm")</f>
        <v>August</v>
      </c>
      <c r="I2759" s="2" t="str">
        <f>TEXT(Ecommerce_Sales[[#This Row],[Order_Date]],"yyyy")</f>
        <v>2023</v>
      </c>
      <c r="J2759" s="2" t="str">
        <f>TEXT(Ecommerce_Sales[[#This Row],[Order_Date]],"mmmm")</f>
        <v>August</v>
      </c>
      <c r="K2759" s="1" t="s">
        <v>1986</v>
      </c>
      <c r="L2759" s="1" t="s">
        <v>2061</v>
      </c>
      <c r="M2759" s="1" t="s">
        <v>2065</v>
      </c>
      <c r="N2759" s="1" t="s">
        <v>1978</v>
      </c>
      <c r="O2759" s="3">
        <v>923</v>
      </c>
      <c r="P2759">
        <v>5</v>
      </c>
      <c r="Q2759" s="3">
        <v>4615</v>
      </c>
      <c r="R2759" s="1" t="s">
        <v>1958</v>
      </c>
      <c r="S2759" s="3">
        <v>463</v>
      </c>
      <c r="U2759" t="str">
        <f>IF(Ecommerce_Sales[[#This Row],[Delivery_Time_Days]]&gt;7,"Delay",IF(Ecommerce_Sales[[#This Row],[Delivery_Time_Days]] = 0,"No delivery",IF(Ecommerce_Sales[[#This Row],[Delivery_Time_Days]]&lt;=7,"On-time")))</f>
        <v>No delivery</v>
      </c>
      <c r="V2759" s="7">
        <f>Ecommerce_Sales[[#This Row],[Profit]]/Ecommerce_Sales[[#This Row],[Total_Price]]</f>
        <v>0.34994582881906827</v>
      </c>
      <c r="W2759" s="3">
        <v>1615</v>
      </c>
      <c r="X2759" s="3"/>
    </row>
    <row r="2760" spans="1:24" x14ac:dyDescent="0.25">
      <c r="A2760" s="1" t="s">
        <v>8076</v>
      </c>
      <c r="B2760" s="1" t="s">
        <v>52</v>
      </c>
      <c r="C2760" s="1" t="s">
        <v>53</v>
      </c>
      <c r="D2760" s="1" t="s">
        <v>2249</v>
      </c>
      <c r="E2760" s="1" t="s">
        <v>1996</v>
      </c>
      <c r="F2760" s="2">
        <v>45460</v>
      </c>
      <c r="G2760" s="2">
        <v>45227</v>
      </c>
      <c r="H2760" s="2" t="str">
        <f>TEXT(Ecommerce_Sales[[#This Row],[Order_Date]],"mmmm")</f>
        <v>October</v>
      </c>
      <c r="I2760" s="2" t="str">
        <f>TEXT(Ecommerce_Sales[[#This Row],[Order_Date]],"yyyy")</f>
        <v>2023</v>
      </c>
      <c r="J2760" s="2" t="str">
        <f>TEXT(Ecommerce_Sales[[#This Row],[Order_Date]],"mmmm")</f>
        <v>October</v>
      </c>
      <c r="K2760" s="1" t="s">
        <v>1986</v>
      </c>
      <c r="L2760" s="1" t="s">
        <v>8077</v>
      </c>
      <c r="M2760" s="1" t="s">
        <v>2065</v>
      </c>
      <c r="N2760" s="1" t="s">
        <v>1978</v>
      </c>
      <c r="O2760" s="3">
        <v>516</v>
      </c>
      <c r="P2760">
        <v>1</v>
      </c>
      <c r="Q2760" s="3">
        <v>516</v>
      </c>
      <c r="R2760" s="1" t="s">
        <v>1951</v>
      </c>
      <c r="S2760" s="3">
        <v>38</v>
      </c>
      <c r="U2760" t="str">
        <f>IF(Ecommerce_Sales[[#This Row],[Delivery_Time_Days]]&gt;7,"Delay",IF(Ecommerce_Sales[[#This Row],[Delivery_Time_Days]] = 0,"No delivery",IF(Ecommerce_Sales[[#This Row],[Delivery_Time_Days]]&lt;=7,"On-time")))</f>
        <v>No delivery</v>
      </c>
      <c r="V2760" s="7">
        <f>Ecommerce_Sales[[#This Row],[Profit]]/Ecommerce_Sales[[#This Row],[Total_Price]]</f>
        <v>0.35077519379844962</v>
      </c>
      <c r="W2760" s="3">
        <v>181</v>
      </c>
      <c r="X2760" s="3"/>
    </row>
    <row r="2761" spans="1:24" x14ac:dyDescent="0.25">
      <c r="A2761" s="1" t="s">
        <v>8078</v>
      </c>
      <c r="B2761" s="1" t="s">
        <v>670</v>
      </c>
      <c r="C2761" s="1" t="s">
        <v>671</v>
      </c>
      <c r="D2761" s="1" t="s">
        <v>8079</v>
      </c>
      <c r="E2761" s="1" t="s">
        <v>1981</v>
      </c>
      <c r="F2761" s="2">
        <v>45376</v>
      </c>
      <c r="G2761" s="2">
        <v>45599</v>
      </c>
      <c r="H2761" s="2" t="str">
        <f>TEXT(Ecommerce_Sales[[#This Row],[Order_Date]],"mmmm")</f>
        <v>November</v>
      </c>
      <c r="I2761" s="2" t="str">
        <f>TEXT(Ecommerce_Sales[[#This Row],[Order_Date]],"yyyy")</f>
        <v>2024</v>
      </c>
      <c r="J2761" s="2" t="str">
        <f>TEXT(Ecommerce_Sales[[#This Row],[Order_Date]],"mmmm")</f>
        <v>November</v>
      </c>
      <c r="K2761" s="1" t="s">
        <v>1947</v>
      </c>
      <c r="L2761" s="1" t="s">
        <v>8080</v>
      </c>
      <c r="M2761" s="1" t="s">
        <v>2054</v>
      </c>
      <c r="N2761" s="1" t="s">
        <v>1957</v>
      </c>
      <c r="O2761" s="3">
        <v>875</v>
      </c>
      <c r="P2761">
        <v>6</v>
      </c>
      <c r="Q2761" s="3">
        <v>5251</v>
      </c>
      <c r="R2761" s="1" t="s">
        <v>2012</v>
      </c>
      <c r="S2761" s="3">
        <v>345</v>
      </c>
      <c r="T2761">
        <v>6</v>
      </c>
      <c r="U2761" t="str">
        <f>IF(Ecommerce_Sales[[#This Row],[Delivery_Time_Days]]&gt;7,"Delay",IF(Ecommerce_Sales[[#This Row],[Delivery_Time_Days]] = 0,"No delivery",IF(Ecommerce_Sales[[#This Row],[Delivery_Time_Days]]&lt;=7,"On-time")))</f>
        <v>On-time</v>
      </c>
      <c r="V2761" s="7">
        <f>Ecommerce_Sales[[#This Row],[Profit]]/Ecommerce_Sales[[#This Row],[Total_Price]]</f>
        <v>0.15006665397067226</v>
      </c>
      <c r="W2761" s="3">
        <v>788</v>
      </c>
      <c r="X2761" s="3"/>
    </row>
    <row r="2762" spans="1:24" x14ac:dyDescent="0.25">
      <c r="A2762" s="1" t="s">
        <v>8081</v>
      </c>
      <c r="B2762" s="1" t="s">
        <v>610</v>
      </c>
      <c r="C2762" s="1" t="s">
        <v>611</v>
      </c>
      <c r="D2762" s="1" t="s">
        <v>8082</v>
      </c>
      <c r="E2762" s="1" t="s">
        <v>1954</v>
      </c>
      <c r="F2762" s="2">
        <v>45623</v>
      </c>
      <c r="G2762" s="2">
        <v>45062</v>
      </c>
      <c r="H2762" s="2" t="str">
        <f>TEXT(Ecommerce_Sales[[#This Row],[Order_Date]],"mmmm")</f>
        <v>May</v>
      </c>
      <c r="I2762" s="2" t="str">
        <f>TEXT(Ecommerce_Sales[[#This Row],[Order_Date]],"yyyy")</f>
        <v>2023</v>
      </c>
      <c r="J2762" s="2" t="str">
        <f>TEXT(Ecommerce_Sales[[#This Row],[Order_Date]],"mmmm")</f>
        <v>May</v>
      </c>
      <c r="K2762" s="1" t="s">
        <v>1947</v>
      </c>
      <c r="L2762" s="1" t="s">
        <v>8083</v>
      </c>
      <c r="M2762" s="1" t="s">
        <v>2026</v>
      </c>
      <c r="N2762" s="1" t="s">
        <v>1978</v>
      </c>
      <c r="O2762" s="3">
        <v>59</v>
      </c>
      <c r="P2762">
        <v>3</v>
      </c>
      <c r="Q2762" s="3">
        <v>178</v>
      </c>
      <c r="R2762" s="1" t="s">
        <v>2012</v>
      </c>
      <c r="S2762" s="3">
        <v>25</v>
      </c>
      <c r="T2762">
        <v>6</v>
      </c>
      <c r="U2762" t="str">
        <f>IF(Ecommerce_Sales[[#This Row],[Delivery_Time_Days]]&gt;7,"Delay",IF(Ecommerce_Sales[[#This Row],[Delivery_Time_Days]] = 0,"No delivery",IF(Ecommerce_Sales[[#This Row],[Delivery_Time_Days]]&lt;=7,"On-time")))</f>
        <v>On-time</v>
      </c>
      <c r="V2762" s="7">
        <f>Ecommerce_Sales[[#This Row],[Profit]]/Ecommerce_Sales[[#This Row],[Total_Price]]</f>
        <v>0.34831460674157305</v>
      </c>
      <c r="W2762" s="3">
        <v>62</v>
      </c>
      <c r="X2762" s="3"/>
    </row>
    <row r="2763" spans="1:24" x14ac:dyDescent="0.25">
      <c r="A2763" s="1" t="s">
        <v>8084</v>
      </c>
      <c r="B2763" s="1" t="s">
        <v>1561</v>
      </c>
      <c r="C2763" s="1" t="s">
        <v>1562</v>
      </c>
      <c r="D2763" s="1" t="s">
        <v>5080</v>
      </c>
      <c r="E2763" s="1" t="s">
        <v>1954</v>
      </c>
      <c r="F2763" s="2">
        <v>45461</v>
      </c>
      <c r="G2763" s="2">
        <v>45186</v>
      </c>
      <c r="H2763" s="2" t="str">
        <f>TEXT(Ecommerce_Sales[[#This Row],[Order_Date]],"mmmm")</f>
        <v>September</v>
      </c>
      <c r="I2763" s="2" t="str">
        <f>TEXT(Ecommerce_Sales[[#This Row],[Order_Date]],"yyyy")</f>
        <v>2023</v>
      </c>
      <c r="J2763" s="2" t="str">
        <f>TEXT(Ecommerce_Sales[[#This Row],[Order_Date]],"mmmm")</f>
        <v>September</v>
      </c>
      <c r="K2763" s="1" t="s">
        <v>1947</v>
      </c>
      <c r="L2763" s="1" t="s">
        <v>3215</v>
      </c>
      <c r="M2763" s="1" t="s">
        <v>1956</v>
      </c>
      <c r="N2763" s="1" t="s">
        <v>1957</v>
      </c>
      <c r="O2763" s="3">
        <v>584</v>
      </c>
      <c r="P2763">
        <v>3</v>
      </c>
      <c r="Q2763" s="3">
        <v>1752</v>
      </c>
      <c r="R2763" s="1" t="s">
        <v>2016</v>
      </c>
      <c r="S2763" s="3">
        <v>144</v>
      </c>
      <c r="T2763">
        <v>3</v>
      </c>
      <c r="U2763" t="str">
        <f>IF(Ecommerce_Sales[[#This Row],[Delivery_Time_Days]]&gt;7,"Delay",IF(Ecommerce_Sales[[#This Row],[Delivery_Time_Days]] = 0,"No delivery",IF(Ecommerce_Sales[[#This Row],[Delivery_Time_Days]]&lt;=7,"On-time")))</f>
        <v>On-time</v>
      </c>
      <c r="V2763" s="7">
        <f>Ecommerce_Sales[[#This Row],[Profit]]/Ecommerce_Sales[[#This Row],[Total_Price]]</f>
        <v>0.15011415525114155</v>
      </c>
      <c r="W2763" s="3">
        <v>263</v>
      </c>
      <c r="X2763" s="3"/>
    </row>
    <row r="2764" spans="1:24" x14ac:dyDescent="0.25">
      <c r="A2764" s="1" t="s">
        <v>8085</v>
      </c>
      <c r="B2764" s="1" t="s">
        <v>1102</v>
      </c>
      <c r="C2764" s="1" t="s">
        <v>1103</v>
      </c>
      <c r="D2764" s="1" t="s">
        <v>8086</v>
      </c>
      <c r="E2764" s="1" t="s">
        <v>1954</v>
      </c>
      <c r="F2764" s="2">
        <v>45513</v>
      </c>
      <c r="G2764" s="2">
        <v>45347</v>
      </c>
      <c r="H2764" s="2" t="str">
        <f>TEXT(Ecommerce_Sales[[#This Row],[Order_Date]],"mmmm")</f>
        <v>February</v>
      </c>
      <c r="I2764" s="2" t="str">
        <f>TEXT(Ecommerce_Sales[[#This Row],[Order_Date]],"yyyy")</f>
        <v>2024</v>
      </c>
      <c r="J2764" s="2" t="str">
        <f>TEXT(Ecommerce_Sales[[#This Row],[Order_Date]],"mmmm")</f>
        <v>February</v>
      </c>
      <c r="K2764" s="1" t="s">
        <v>1947</v>
      </c>
      <c r="L2764" s="1" t="s">
        <v>8087</v>
      </c>
      <c r="M2764" s="1" t="s">
        <v>2007</v>
      </c>
      <c r="N2764" s="1" t="s">
        <v>1973</v>
      </c>
      <c r="O2764" s="3">
        <v>38</v>
      </c>
      <c r="P2764">
        <v>1</v>
      </c>
      <c r="Q2764" s="3">
        <v>38</v>
      </c>
      <c r="R2764" s="1" t="s">
        <v>1958</v>
      </c>
      <c r="S2764" s="3">
        <v>3</v>
      </c>
      <c r="T2764">
        <v>4</v>
      </c>
      <c r="U2764" t="str">
        <f>IF(Ecommerce_Sales[[#This Row],[Delivery_Time_Days]]&gt;7,"Delay",IF(Ecommerce_Sales[[#This Row],[Delivery_Time_Days]] = 0,"No delivery",IF(Ecommerce_Sales[[#This Row],[Delivery_Time_Days]]&lt;=7,"On-time")))</f>
        <v>On-time</v>
      </c>
      <c r="V2764" s="7">
        <f>Ecommerce_Sales[[#This Row],[Profit]]/Ecommerce_Sales[[#This Row],[Total_Price]]</f>
        <v>0.28947368421052633</v>
      </c>
      <c r="W2764" s="3">
        <v>11</v>
      </c>
      <c r="X2764" s="3"/>
    </row>
    <row r="2765" spans="1:24" x14ac:dyDescent="0.25">
      <c r="A2765" s="1" t="s">
        <v>8088</v>
      </c>
      <c r="B2765" s="1" t="s">
        <v>1205</v>
      </c>
      <c r="C2765" s="1" t="s">
        <v>1206</v>
      </c>
      <c r="D2765" s="1" t="s">
        <v>2376</v>
      </c>
      <c r="E2765" s="1" t="s">
        <v>1961</v>
      </c>
      <c r="F2765" s="2">
        <v>45373</v>
      </c>
      <c r="G2765" s="2">
        <v>44994</v>
      </c>
      <c r="H2765" s="2" t="str">
        <f>TEXT(Ecommerce_Sales[[#This Row],[Order_Date]],"mmmm")</f>
        <v>March</v>
      </c>
      <c r="I2765" s="2" t="str">
        <f>TEXT(Ecommerce_Sales[[#This Row],[Order_Date]],"yyyy")</f>
        <v>2023</v>
      </c>
      <c r="J2765" s="2" t="str">
        <f>TEXT(Ecommerce_Sales[[#This Row],[Order_Date]],"mmmm")</f>
        <v>March</v>
      </c>
      <c r="K2765" s="1" t="s">
        <v>1947</v>
      </c>
      <c r="L2765" s="1" t="s">
        <v>8089</v>
      </c>
      <c r="M2765" s="1" t="s">
        <v>2030</v>
      </c>
      <c r="N2765" s="1" t="s">
        <v>1978</v>
      </c>
      <c r="O2765" s="3">
        <v>332</v>
      </c>
      <c r="P2765">
        <v>3</v>
      </c>
      <c r="Q2765" s="3">
        <v>996</v>
      </c>
      <c r="R2765" s="1" t="s">
        <v>1958</v>
      </c>
      <c r="S2765" s="3">
        <v>115</v>
      </c>
      <c r="T2765">
        <v>3</v>
      </c>
      <c r="U2765" t="str">
        <f>IF(Ecommerce_Sales[[#This Row],[Delivery_Time_Days]]&gt;7,"Delay",IF(Ecommerce_Sales[[#This Row],[Delivery_Time_Days]] = 0,"No delivery",IF(Ecommerce_Sales[[#This Row],[Delivery_Time_Days]]&lt;=7,"On-time")))</f>
        <v>On-time</v>
      </c>
      <c r="V2765" s="7">
        <f>Ecommerce_Sales[[#This Row],[Profit]]/Ecommerce_Sales[[#This Row],[Total_Price]]</f>
        <v>0.35040160642570284</v>
      </c>
      <c r="W2765" s="3">
        <v>349</v>
      </c>
      <c r="X2765" s="3"/>
    </row>
    <row r="2766" spans="1:24" x14ac:dyDescent="0.25">
      <c r="A2766" s="1" t="s">
        <v>8090</v>
      </c>
      <c r="B2766" s="1" t="s">
        <v>1169</v>
      </c>
      <c r="C2766" s="1" t="s">
        <v>1170</v>
      </c>
      <c r="D2766" s="1" t="s">
        <v>2135</v>
      </c>
      <c r="E2766" s="1" t="s">
        <v>1996</v>
      </c>
      <c r="F2766" s="2">
        <v>45582</v>
      </c>
      <c r="G2766" s="2">
        <v>45024</v>
      </c>
      <c r="H2766" s="2" t="str">
        <f>TEXT(Ecommerce_Sales[[#This Row],[Order_Date]],"mmmm")</f>
        <v>April</v>
      </c>
      <c r="I2766" s="2" t="str">
        <f>TEXT(Ecommerce_Sales[[#This Row],[Order_Date]],"yyyy")</f>
        <v>2023</v>
      </c>
      <c r="J2766" s="2" t="str">
        <f>TEXT(Ecommerce_Sales[[#This Row],[Order_Date]],"mmmm")</f>
        <v>April</v>
      </c>
      <c r="K2766" s="1" t="s">
        <v>1947</v>
      </c>
      <c r="L2766" s="1" t="s">
        <v>8091</v>
      </c>
      <c r="M2766" s="1" t="s">
        <v>2072</v>
      </c>
      <c r="N2766" s="1" t="s">
        <v>1950</v>
      </c>
      <c r="O2766" s="3">
        <v>949</v>
      </c>
      <c r="P2766">
        <v>5</v>
      </c>
      <c r="Q2766" s="3">
        <v>4744</v>
      </c>
      <c r="R2766" s="1" t="s">
        <v>1958</v>
      </c>
      <c r="S2766" s="3">
        <v>688</v>
      </c>
      <c r="T2766">
        <v>4</v>
      </c>
      <c r="U2766" t="str">
        <f>IF(Ecommerce_Sales[[#This Row],[Delivery_Time_Days]]&gt;7,"Delay",IF(Ecommerce_Sales[[#This Row],[Delivery_Time_Days]] = 0,"No delivery",IF(Ecommerce_Sales[[#This Row],[Delivery_Time_Days]]&lt;=7,"On-time")))</f>
        <v>On-time</v>
      </c>
      <c r="V2766" s="7">
        <f>Ecommerce_Sales[[#This Row],[Profit]]/Ecommerce_Sales[[#This Row],[Total_Price]]</f>
        <v>0.40008431703204045</v>
      </c>
      <c r="W2766" s="3">
        <v>1898</v>
      </c>
      <c r="X2766" s="3"/>
    </row>
    <row r="2767" spans="1:24" x14ac:dyDescent="0.25">
      <c r="A2767" s="1" t="s">
        <v>8092</v>
      </c>
      <c r="B2767" s="1" t="s">
        <v>478</v>
      </c>
      <c r="C2767" s="1" t="s">
        <v>479</v>
      </c>
      <c r="D2767" s="1" t="s">
        <v>2794</v>
      </c>
      <c r="E2767" s="1" t="s">
        <v>1946</v>
      </c>
      <c r="F2767" s="2">
        <v>45264</v>
      </c>
      <c r="G2767" s="2">
        <v>45263</v>
      </c>
      <c r="H2767" s="2" t="str">
        <f>TEXT(Ecommerce_Sales[[#This Row],[Order_Date]],"mmmm")</f>
        <v>December</v>
      </c>
      <c r="I2767" s="2" t="str">
        <f>TEXT(Ecommerce_Sales[[#This Row],[Order_Date]],"yyyy")</f>
        <v>2023</v>
      </c>
      <c r="J2767" s="2" t="str">
        <f>TEXT(Ecommerce_Sales[[#This Row],[Order_Date]],"mmmm")</f>
        <v>December</v>
      </c>
      <c r="K2767" s="1" t="s">
        <v>1947</v>
      </c>
      <c r="L2767" s="1" t="s">
        <v>8093</v>
      </c>
      <c r="M2767" s="1" t="s">
        <v>1998</v>
      </c>
      <c r="N2767" s="1" t="s">
        <v>1973</v>
      </c>
      <c r="O2767" s="3">
        <v>56</v>
      </c>
      <c r="P2767">
        <v>10</v>
      </c>
      <c r="Q2767" s="3">
        <v>561</v>
      </c>
      <c r="R2767" s="1" t="s">
        <v>1951</v>
      </c>
      <c r="S2767" s="3">
        <v>49</v>
      </c>
      <c r="T2767">
        <v>2</v>
      </c>
      <c r="U2767" t="str">
        <f>IF(Ecommerce_Sales[[#This Row],[Delivery_Time_Days]]&gt;7,"Delay",IF(Ecommerce_Sales[[#This Row],[Delivery_Time_Days]] = 0,"No delivery",IF(Ecommerce_Sales[[#This Row],[Delivery_Time_Days]]&lt;=7,"On-time")))</f>
        <v>On-time</v>
      </c>
      <c r="V2767" s="7">
        <f>Ecommerce_Sales[[#This Row],[Profit]]/Ecommerce_Sales[[#This Row],[Total_Price]]</f>
        <v>0.29946524064171121</v>
      </c>
      <c r="W2767" s="3">
        <v>168</v>
      </c>
      <c r="X2767" s="3"/>
    </row>
    <row r="2768" spans="1:24" x14ac:dyDescent="0.25">
      <c r="A2768" s="1" t="s">
        <v>8094</v>
      </c>
      <c r="B2768" s="1" t="s">
        <v>1304</v>
      </c>
      <c r="C2768" s="1" t="s">
        <v>1305</v>
      </c>
      <c r="D2768" s="1" t="s">
        <v>3893</v>
      </c>
      <c r="E2768" s="1" t="s">
        <v>1966</v>
      </c>
      <c r="F2768" s="2">
        <v>45102</v>
      </c>
      <c r="G2768" s="2">
        <v>45400</v>
      </c>
      <c r="H2768" s="2" t="str">
        <f>TEXT(Ecommerce_Sales[[#This Row],[Order_Date]],"mmmm")</f>
        <v>April</v>
      </c>
      <c r="I2768" s="2" t="str">
        <f>TEXT(Ecommerce_Sales[[#This Row],[Order_Date]],"yyyy")</f>
        <v>2024</v>
      </c>
      <c r="J2768" s="2" t="str">
        <f>TEXT(Ecommerce_Sales[[#This Row],[Order_Date]],"mmmm")</f>
        <v>April</v>
      </c>
      <c r="K2768" s="1" t="s">
        <v>1947</v>
      </c>
      <c r="L2768" s="1" t="s">
        <v>8095</v>
      </c>
      <c r="M2768" s="1" t="s">
        <v>2030</v>
      </c>
      <c r="N2768" s="1" t="s">
        <v>1978</v>
      </c>
      <c r="O2768" s="3">
        <v>753</v>
      </c>
      <c r="P2768">
        <v>3</v>
      </c>
      <c r="Q2768" s="3">
        <v>2258</v>
      </c>
      <c r="R2768" s="1" t="s">
        <v>1958</v>
      </c>
      <c r="S2768" s="3">
        <v>118</v>
      </c>
      <c r="T2768">
        <v>3</v>
      </c>
      <c r="U2768" t="str">
        <f>IF(Ecommerce_Sales[[#This Row],[Delivery_Time_Days]]&gt;7,"Delay",IF(Ecommerce_Sales[[#This Row],[Delivery_Time_Days]] = 0,"No delivery",IF(Ecommerce_Sales[[#This Row],[Delivery_Time_Days]]&lt;=7,"On-time")))</f>
        <v>On-time</v>
      </c>
      <c r="V2768" s="7">
        <f>Ecommerce_Sales[[#This Row],[Profit]]/Ecommerce_Sales[[#This Row],[Total_Price]]</f>
        <v>0.34986713906111605</v>
      </c>
      <c r="W2768" s="3">
        <v>790</v>
      </c>
      <c r="X2768" s="3"/>
    </row>
    <row r="2769" spans="1:24" x14ac:dyDescent="0.25">
      <c r="A2769" s="1" t="s">
        <v>8096</v>
      </c>
      <c r="B2769" s="1" t="s">
        <v>52</v>
      </c>
      <c r="C2769" s="1" t="s">
        <v>53</v>
      </c>
      <c r="D2769" s="1" t="s">
        <v>2249</v>
      </c>
      <c r="E2769" s="1" t="s">
        <v>1996</v>
      </c>
      <c r="F2769" s="2">
        <v>45460</v>
      </c>
      <c r="G2769" s="2">
        <v>45314</v>
      </c>
      <c r="H2769" s="2" t="str">
        <f>TEXT(Ecommerce_Sales[[#This Row],[Order_Date]],"mmmm")</f>
        <v>January</v>
      </c>
      <c r="I2769" s="2" t="str">
        <f>TEXT(Ecommerce_Sales[[#This Row],[Order_Date]],"yyyy")</f>
        <v>2024</v>
      </c>
      <c r="J2769" s="2" t="str">
        <f>TEXT(Ecommerce_Sales[[#This Row],[Order_Date]],"mmmm")</f>
        <v>January</v>
      </c>
      <c r="K2769" s="1" t="s">
        <v>1947</v>
      </c>
      <c r="L2769" s="1" t="s">
        <v>8097</v>
      </c>
      <c r="M2769" s="1" t="s">
        <v>2058</v>
      </c>
      <c r="N2769" s="1" t="s">
        <v>1950</v>
      </c>
      <c r="O2769" s="3">
        <v>256</v>
      </c>
      <c r="P2769">
        <v>1</v>
      </c>
      <c r="Q2769" s="3">
        <v>256</v>
      </c>
      <c r="R2769" s="1" t="s">
        <v>1951</v>
      </c>
      <c r="S2769" s="3">
        <v>15</v>
      </c>
      <c r="T2769">
        <v>7</v>
      </c>
      <c r="U2769" t="str">
        <f>IF(Ecommerce_Sales[[#This Row],[Delivery_Time_Days]]&gt;7,"Delay",IF(Ecommerce_Sales[[#This Row],[Delivery_Time_Days]] = 0,"No delivery",IF(Ecommerce_Sales[[#This Row],[Delivery_Time_Days]]&lt;=7,"On-time")))</f>
        <v>On-time</v>
      </c>
      <c r="V2769" s="7">
        <f>Ecommerce_Sales[[#This Row],[Profit]]/Ecommerce_Sales[[#This Row],[Total_Price]]</f>
        <v>0.3984375</v>
      </c>
      <c r="W2769" s="3">
        <v>102</v>
      </c>
      <c r="X2769" s="3"/>
    </row>
    <row r="2770" spans="1:24" x14ac:dyDescent="0.25">
      <c r="A2770" s="1" t="s">
        <v>8098</v>
      </c>
      <c r="B2770" s="1" t="s">
        <v>1810</v>
      </c>
      <c r="C2770" s="1" t="s">
        <v>1811</v>
      </c>
      <c r="D2770" s="1" t="s">
        <v>5444</v>
      </c>
      <c r="E2770" s="1" t="s">
        <v>1954</v>
      </c>
      <c r="F2770" s="2">
        <v>45422</v>
      </c>
      <c r="G2770" s="2">
        <v>45302</v>
      </c>
      <c r="H2770" s="2" t="str">
        <f>TEXT(Ecommerce_Sales[[#This Row],[Order_Date]],"mmmm")</f>
        <v>January</v>
      </c>
      <c r="I2770" s="2" t="str">
        <f>TEXT(Ecommerce_Sales[[#This Row],[Order_Date]],"yyyy")</f>
        <v>2024</v>
      </c>
      <c r="J2770" s="2" t="str">
        <f>TEXT(Ecommerce_Sales[[#This Row],[Order_Date]],"mmmm")</f>
        <v>January</v>
      </c>
      <c r="K2770" s="1" t="s">
        <v>1947</v>
      </c>
      <c r="L2770" s="1" t="s">
        <v>8099</v>
      </c>
      <c r="M2770" s="1" t="s">
        <v>1972</v>
      </c>
      <c r="N2770" s="1" t="s">
        <v>1973</v>
      </c>
      <c r="O2770" s="3">
        <v>275</v>
      </c>
      <c r="P2770">
        <v>3</v>
      </c>
      <c r="Q2770" s="3">
        <v>824</v>
      </c>
      <c r="R2770" s="1" t="s">
        <v>1958</v>
      </c>
      <c r="S2770" s="3">
        <v>72</v>
      </c>
      <c r="T2770">
        <v>9</v>
      </c>
      <c r="U2770" t="str">
        <f>IF(Ecommerce_Sales[[#This Row],[Delivery_Time_Days]]&gt;7,"Delay",IF(Ecommerce_Sales[[#This Row],[Delivery_Time_Days]] = 0,"No delivery",IF(Ecommerce_Sales[[#This Row],[Delivery_Time_Days]]&lt;=7,"On-time")))</f>
        <v>Delay</v>
      </c>
      <c r="V2770" s="7">
        <f>Ecommerce_Sales[[#This Row],[Profit]]/Ecommerce_Sales[[#This Row],[Total_Price]]</f>
        <v>0.29975728155339804</v>
      </c>
      <c r="W2770" s="3">
        <v>247</v>
      </c>
      <c r="X2770" s="3"/>
    </row>
    <row r="2771" spans="1:24" x14ac:dyDescent="0.25">
      <c r="A2771" s="1" t="s">
        <v>8100</v>
      </c>
      <c r="B2771" s="1" t="s">
        <v>2</v>
      </c>
      <c r="C2771" s="1" t="s">
        <v>3</v>
      </c>
      <c r="D2771" s="1" t="s">
        <v>2485</v>
      </c>
      <c r="E2771" s="1" t="s">
        <v>1946</v>
      </c>
      <c r="F2771" s="2">
        <v>45597</v>
      </c>
      <c r="G2771" s="2">
        <v>45551</v>
      </c>
      <c r="H2771" s="2" t="str">
        <f>TEXT(Ecommerce_Sales[[#This Row],[Order_Date]],"mmmm")</f>
        <v>September</v>
      </c>
      <c r="I2771" s="2" t="str">
        <f>TEXT(Ecommerce_Sales[[#This Row],[Order_Date]],"yyyy")</f>
        <v>2024</v>
      </c>
      <c r="J2771" s="2" t="str">
        <f>TEXT(Ecommerce_Sales[[#This Row],[Order_Date]],"mmmm")</f>
        <v>September</v>
      </c>
      <c r="K2771" s="1" t="s">
        <v>1947</v>
      </c>
      <c r="L2771" s="1" t="s">
        <v>6569</v>
      </c>
      <c r="M2771" s="1" t="s">
        <v>1998</v>
      </c>
      <c r="N2771" s="1" t="s">
        <v>1973</v>
      </c>
      <c r="O2771" s="3">
        <v>963</v>
      </c>
      <c r="P2771">
        <v>1</v>
      </c>
      <c r="Q2771" s="3">
        <v>963</v>
      </c>
      <c r="R2771" s="1" t="s">
        <v>1958</v>
      </c>
      <c r="S2771" s="3">
        <v>55</v>
      </c>
      <c r="T2771">
        <v>9</v>
      </c>
      <c r="U2771" t="str">
        <f>IF(Ecommerce_Sales[[#This Row],[Delivery_Time_Days]]&gt;7,"Delay",IF(Ecommerce_Sales[[#This Row],[Delivery_Time_Days]] = 0,"No delivery",IF(Ecommerce_Sales[[#This Row],[Delivery_Time_Days]]&lt;=7,"On-time")))</f>
        <v>Delay</v>
      </c>
      <c r="V2771" s="7">
        <f>Ecommerce_Sales[[#This Row],[Profit]]/Ecommerce_Sales[[#This Row],[Total_Price]]</f>
        <v>0.30010384215991692</v>
      </c>
      <c r="W2771" s="3">
        <v>289</v>
      </c>
      <c r="X2771" s="3"/>
    </row>
    <row r="2772" spans="1:24" x14ac:dyDescent="0.25">
      <c r="A2772" s="1" t="s">
        <v>8101</v>
      </c>
      <c r="B2772" s="1" t="s">
        <v>68</v>
      </c>
      <c r="C2772" s="1" t="s">
        <v>69</v>
      </c>
      <c r="D2772" s="1" t="s">
        <v>4611</v>
      </c>
      <c r="E2772" s="1" t="s">
        <v>1954</v>
      </c>
      <c r="F2772" s="2">
        <v>45151</v>
      </c>
      <c r="G2772" s="2">
        <v>44954</v>
      </c>
      <c r="H2772" s="2" t="str">
        <f>TEXT(Ecommerce_Sales[[#This Row],[Order_Date]],"mmmm")</f>
        <v>January</v>
      </c>
      <c r="I2772" s="2" t="str">
        <f>TEXT(Ecommerce_Sales[[#This Row],[Order_Date]],"yyyy")</f>
        <v>2023</v>
      </c>
      <c r="J2772" s="2" t="str">
        <f>TEXT(Ecommerce_Sales[[#This Row],[Order_Date]],"mmmm")</f>
        <v>January</v>
      </c>
      <c r="K2772" s="1" t="s">
        <v>1992</v>
      </c>
      <c r="L2772" s="1" t="s">
        <v>8102</v>
      </c>
      <c r="M2772" s="1" t="s">
        <v>1956</v>
      </c>
      <c r="N2772" s="1" t="s">
        <v>1957</v>
      </c>
      <c r="O2772" s="3">
        <v>11</v>
      </c>
      <c r="P2772">
        <v>3</v>
      </c>
      <c r="Q2772" s="3">
        <v>32</v>
      </c>
      <c r="R2772" s="1" t="s">
        <v>1958</v>
      </c>
      <c r="S2772" s="3">
        <v>3</v>
      </c>
      <c r="U2772" t="str">
        <f>IF(Ecommerce_Sales[[#This Row],[Delivery_Time_Days]]&gt;7,"Delay",IF(Ecommerce_Sales[[#This Row],[Delivery_Time_Days]] = 0,"No delivery",IF(Ecommerce_Sales[[#This Row],[Delivery_Time_Days]]&lt;=7,"On-time")))</f>
        <v>No delivery</v>
      </c>
      <c r="V2772" s="7">
        <f>Ecommerce_Sales[[#This Row],[Profit]]/Ecommerce_Sales[[#This Row],[Total_Price]]</f>
        <v>0.15625</v>
      </c>
      <c r="W2772" s="3">
        <v>5</v>
      </c>
      <c r="X2772" s="3"/>
    </row>
    <row r="2773" spans="1:24" x14ac:dyDescent="0.25">
      <c r="A2773" s="1" t="s">
        <v>8103</v>
      </c>
      <c r="B2773" s="1" t="s">
        <v>800</v>
      </c>
      <c r="C2773" s="1" t="s">
        <v>801</v>
      </c>
      <c r="D2773" s="1" t="s">
        <v>5516</v>
      </c>
      <c r="E2773" s="1" t="s">
        <v>1996</v>
      </c>
      <c r="F2773" s="2">
        <v>45499</v>
      </c>
      <c r="G2773" s="2">
        <v>45184</v>
      </c>
      <c r="H2773" s="2" t="str">
        <f>TEXT(Ecommerce_Sales[[#This Row],[Order_Date]],"mmmm")</f>
        <v>September</v>
      </c>
      <c r="I2773" s="2" t="str">
        <f>TEXT(Ecommerce_Sales[[#This Row],[Order_Date]],"yyyy")</f>
        <v>2023</v>
      </c>
      <c r="J2773" s="2" t="str">
        <f>TEXT(Ecommerce_Sales[[#This Row],[Order_Date]],"mmmm")</f>
        <v>September</v>
      </c>
      <c r="K2773" s="1" t="s">
        <v>1947</v>
      </c>
      <c r="L2773" s="1" t="s">
        <v>8104</v>
      </c>
      <c r="M2773" s="1" t="s">
        <v>1972</v>
      </c>
      <c r="N2773" s="1" t="s">
        <v>1973</v>
      </c>
      <c r="O2773" s="3">
        <v>583</v>
      </c>
      <c r="P2773">
        <v>4</v>
      </c>
      <c r="Q2773" s="3">
        <v>2334</v>
      </c>
      <c r="R2773" s="1" t="s">
        <v>2016</v>
      </c>
      <c r="S2773" s="3">
        <v>132</v>
      </c>
      <c r="T2773">
        <v>7</v>
      </c>
      <c r="U2773" t="str">
        <f>IF(Ecommerce_Sales[[#This Row],[Delivery_Time_Days]]&gt;7,"Delay",IF(Ecommerce_Sales[[#This Row],[Delivery_Time_Days]] = 0,"No delivery",IF(Ecommerce_Sales[[#This Row],[Delivery_Time_Days]]&lt;=7,"On-time")))</f>
        <v>On-time</v>
      </c>
      <c r="V2773" s="7">
        <f>Ecommerce_Sales[[#This Row],[Profit]]/Ecommerce_Sales[[#This Row],[Total_Price]]</f>
        <v>0.29991431019708653</v>
      </c>
      <c r="W2773" s="3">
        <v>700</v>
      </c>
      <c r="X2773" s="3"/>
    </row>
    <row r="2774" spans="1:24" x14ac:dyDescent="0.25">
      <c r="A2774" s="1" t="s">
        <v>8105</v>
      </c>
      <c r="B2774" s="1" t="s">
        <v>810</v>
      </c>
      <c r="C2774" s="1" t="s">
        <v>811</v>
      </c>
      <c r="D2774" s="1" t="s">
        <v>2261</v>
      </c>
      <c r="E2774" s="1" t="s">
        <v>1981</v>
      </c>
      <c r="F2774" s="2">
        <v>45228</v>
      </c>
      <c r="G2774" s="2">
        <v>45541</v>
      </c>
      <c r="H2774" s="2" t="str">
        <f>TEXT(Ecommerce_Sales[[#This Row],[Order_Date]],"mmmm")</f>
        <v>September</v>
      </c>
      <c r="I2774" s="2" t="str">
        <f>TEXT(Ecommerce_Sales[[#This Row],[Order_Date]],"yyyy")</f>
        <v>2024</v>
      </c>
      <c r="J2774" s="2" t="str">
        <f>TEXT(Ecommerce_Sales[[#This Row],[Order_Date]],"mmmm")</f>
        <v>September</v>
      </c>
      <c r="K2774" s="1" t="s">
        <v>1947</v>
      </c>
      <c r="L2774" s="1" t="s">
        <v>7111</v>
      </c>
      <c r="M2774" s="1" t="s">
        <v>2007</v>
      </c>
      <c r="N2774" s="1" t="s">
        <v>1973</v>
      </c>
      <c r="O2774" s="3">
        <v>902</v>
      </c>
      <c r="P2774">
        <v>4</v>
      </c>
      <c r="Q2774" s="3">
        <v>3608</v>
      </c>
      <c r="R2774" s="1" t="s">
        <v>2008</v>
      </c>
      <c r="S2774" s="3">
        <v>388</v>
      </c>
      <c r="T2774">
        <v>3</v>
      </c>
      <c r="U2774" t="str">
        <f>IF(Ecommerce_Sales[[#This Row],[Delivery_Time_Days]]&gt;7,"Delay",IF(Ecommerce_Sales[[#This Row],[Delivery_Time_Days]] = 0,"No delivery",IF(Ecommerce_Sales[[#This Row],[Delivery_Time_Days]]&lt;=7,"On-time")))</f>
        <v>On-time</v>
      </c>
      <c r="V2774" s="7">
        <f>Ecommerce_Sales[[#This Row],[Profit]]/Ecommerce_Sales[[#This Row],[Total_Price]]</f>
        <v>0.30016629711751663</v>
      </c>
      <c r="W2774" s="3">
        <v>1083</v>
      </c>
      <c r="X2774" s="3"/>
    </row>
    <row r="2775" spans="1:24" x14ac:dyDescent="0.25">
      <c r="A2775" s="1" t="s">
        <v>8106</v>
      </c>
      <c r="B2775" s="1" t="s">
        <v>138</v>
      </c>
      <c r="C2775" s="1" t="s">
        <v>139</v>
      </c>
      <c r="D2775" s="1" t="s">
        <v>5042</v>
      </c>
      <c r="E2775" s="1" t="s">
        <v>2005</v>
      </c>
      <c r="F2775" s="2">
        <v>45002</v>
      </c>
      <c r="G2775" s="2">
        <v>45353</v>
      </c>
      <c r="H2775" s="2" t="str">
        <f>TEXT(Ecommerce_Sales[[#This Row],[Order_Date]],"mmmm")</f>
        <v>March</v>
      </c>
      <c r="I2775" s="2" t="str">
        <f>TEXT(Ecommerce_Sales[[#This Row],[Order_Date]],"yyyy")</f>
        <v>2024</v>
      </c>
      <c r="J2775" s="2" t="str">
        <f>TEXT(Ecommerce_Sales[[#This Row],[Order_Date]],"mmmm")</f>
        <v>March</v>
      </c>
      <c r="K2775" s="1" t="s">
        <v>1947</v>
      </c>
      <c r="L2775" s="1" t="s">
        <v>8107</v>
      </c>
      <c r="M2775" s="1" t="s">
        <v>1963</v>
      </c>
      <c r="N2775" s="1" t="s">
        <v>1957</v>
      </c>
      <c r="O2775" s="3">
        <v>118</v>
      </c>
      <c r="P2775">
        <v>2</v>
      </c>
      <c r="Q2775" s="3">
        <v>235</v>
      </c>
      <c r="R2775" s="1" t="s">
        <v>1951</v>
      </c>
      <c r="S2775" s="3">
        <v>14</v>
      </c>
      <c r="T2775">
        <v>5</v>
      </c>
      <c r="U2775" t="str">
        <f>IF(Ecommerce_Sales[[#This Row],[Delivery_Time_Days]]&gt;7,"Delay",IF(Ecommerce_Sales[[#This Row],[Delivery_Time_Days]] = 0,"No delivery",IF(Ecommerce_Sales[[#This Row],[Delivery_Time_Days]]&lt;=7,"On-time")))</f>
        <v>On-time</v>
      </c>
      <c r="V2775" s="7">
        <f>Ecommerce_Sales[[#This Row],[Profit]]/Ecommerce_Sales[[#This Row],[Total_Price]]</f>
        <v>0.14893617021276595</v>
      </c>
      <c r="W2775" s="3">
        <v>35</v>
      </c>
      <c r="X2775" s="3"/>
    </row>
    <row r="2776" spans="1:24" x14ac:dyDescent="0.25">
      <c r="A2776" s="1" t="s">
        <v>8108</v>
      </c>
      <c r="B2776" s="1" t="s">
        <v>324</v>
      </c>
      <c r="C2776" s="1" t="s">
        <v>325</v>
      </c>
      <c r="D2776" s="1" t="s">
        <v>7356</v>
      </c>
      <c r="E2776" s="1" t="s">
        <v>1966</v>
      </c>
      <c r="F2776" s="2">
        <v>45487</v>
      </c>
      <c r="G2776" s="2">
        <v>44966</v>
      </c>
      <c r="H2776" s="2" t="str">
        <f>TEXT(Ecommerce_Sales[[#This Row],[Order_Date]],"mmmm")</f>
        <v>February</v>
      </c>
      <c r="I2776" s="2" t="str">
        <f>TEXT(Ecommerce_Sales[[#This Row],[Order_Date]],"yyyy")</f>
        <v>2023</v>
      </c>
      <c r="J2776" s="2" t="str">
        <f>TEXT(Ecommerce_Sales[[#This Row],[Order_Date]],"mmmm")</f>
        <v>February</v>
      </c>
      <c r="K2776" s="1" t="s">
        <v>1947</v>
      </c>
      <c r="L2776" s="1" t="s">
        <v>8109</v>
      </c>
      <c r="M2776" s="1" t="s">
        <v>2002</v>
      </c>
      <c r="N2776" s="1" t="s">
        <v>1989</v>
      </c>
      <c r="O2776" s="3">
        <v>877</v>
      </c>
      <c r="P2776">
        <v>3</v>
      </c>
      <c r="Q2776" s="3">
        <v>2631</v>
      </c>
      <c r="R2776" s="1" t="s">
        <v>2012</v>
      </c>
      <c r="S2776" s="3">
        <v>330</v>
      </c>
      <c r="T2776">
        <v>5</v>
      </c>
      <c r="U2776" t="str">
        <f>IF(Ecommerce_Sales[[#This Row],[Delivery_Time_Days]]&gt;7,"Delay",IF(Ecommerce_Sales[[#This Row],[Delivery_Time_Days]] = 0,"No delivery",IF(Ecommerce_Sales[[#This Row],[Delivery_Time_Days]]&lt;=7,"On-time")))</f>
        <v>On-time</v>
      </c>
      <c r="V2776" s="7">
        <f>Ecommerce_Sales[[#This Row],[Profit]]/Ecommerce_Sales[[#This Row],[Total_Price]]</f>
        <v>0.25009502090459901</v>
      </c>
      <c r="W2776" s="3">
        <v>658</v>
      </c>
      <c r="X2776" s="3"/>
    </row>
    <row r="2777" spans="1:24" x14ac:dyDescent="0.25">
      <c r="A2777" s="1" t="s">
        <v>8110</v>
      </c>
      <c r="B2777" s="1" t="s">
        <v>1687</v>
      </c>
      <c r="C2777" s="1" t="s">
        <v>1688</v>
      </c>
      <c r="D2777" s="1" t="s">
        <v>3873</v>
      </c>
      <c r="E2777" s="1" t="s">
        <v>1946</v>
      </c>
      <c r="F2777" s="2">
        <v>45618</v>
      </c>
      <c r="G2777" s="2">
        <v>45166</v>
      </c>
      <c r="H2777" s="2" t="str">
        <f>TEXT(Ecommerce_Sales[[#This Row],[Order_Date]],"mmmm")</f>
        <v>August</v>
      </c>
      <c r="I2777" s="2" t="str">
        <f>TEXT(Ecommerce_Sales[[#This Row],[Order_Date]],"yyyy")</f>
        <v>2023</v>
      </c>
      <c r="J2777" s="2" t="str">
        <f>TEXT(Ecommerce_Sales[[#This Row],[Order_Date]],"mmmm")</f>
        <v>August</v>
      </c>
      <c r="K2777" s="1" t="s">
        <v>1947</v>
      </c>
      <c r="L2777" s="1" t="s">
        <v>8111</v>
      </c>
      <c r="M2777" s="1" t="s">
        <v>1988</v>
      </c>
      <c r="N2777" s="1" t="s">
        <v>1989</v>
      </c>
      <c r="O2777" s="3">
        <v>1041</v>
      </c>
      <c r="P2777">
        <v>3</v>
      </c>
      <c r="Q2777" s="3">
        <v>3123</v>
      </c>
      <c r="R2777" s="1" t="s">
        <v>2012</v>
      </c>
      <c r="S2777" s="3">
        <v>235</v>
      </c>
      <c r="T2777">
        <v>5</v>
      </c>
      <c r="U2777" t="str">
        <f>IF(Ecommerce_Sales[[#This Row],[Delivery_Time_Days]]&gt;7,"Delay",IF(Ecommerce_Sales[[#This Row],[Delivery_Time_Days]] = 0,"No delivery",IF(Ecommerce_Sales[[#This Row],[Delivery_Time_Days]]&lt;=7,"On-time")))</f>
        <v>On-time</v>
      </c>
      <c r="V2777" s="7">
        <f>Ecommerce_Sales[[#This Row],[Profit]]/Ecommerce_Sales[[#This Row],[Total_Price]]</f>
        <v>0.25008005123278898</v>
      </c>
      <c r="W2777" s="3">
        <v>781</v>
      </c>
      <c r="X2777" s="3"/>
    </row>
    <row r="2778" spans="1:24" x14ac:dyDescent="0.25">
      <c r="A2778" s="1" t="s">
        <v>8112</v>
      </c>
      <c r="B2778" s="1" t="s">
        <v>1644</v>
      </c>
      <c r="C2778" s="1" t="s">
        <v>1645</v>
      </c>
      <c r="D2778" s="1" t="s">
        <v>4303</v>
      </c>
      <c r="E2778" s="1" t="s">
        <v>1946</v>
      </c>
      <c r="F2778" s="2">
        <v>45291</v>
      </c>
      <c r="G2778" s="2">
        <v>45339</v>
      </c>
      <c r="H2778" s="2" t="str">
        <f>TEXT(Ecommerce_Sales[[#This Row],[Order_Date]],"mmmm")</f>
        <v>February</v>
      </c>
      <c r="I2778" s="2" t="str">
        <f>TEXT(Ecommerce_Sales[[#This Row],[Order_Date]],"yyyy")</f>
        <v>2024</v>
      </c>
      <c r="J2778" s="2" t="str">
        <f>TEXT(Ecommerce_Sales[[#This Row],[Order_Date]],"mmmm")</f>
        <v>February</v>
      </c>
      <c r="K2778" s="1" t="s">
        <v>1947</v>
      </c>
      <c r="L2778" s="1" t="s">
        <v>8113</v>
      </c>
      <c r="M2778" s="1" t="s">
        <v>1956</v>
      </c>
      <c r="N2778" s="1" t="s">
        <v>1957</v>
      </c>
      <c r="O2778" s="3">
        <v>126</v>
      </c>
      <c r="P2778">
        <v>2</v>
      </c>
      <c r="Q2778" s="3">
        <v>253</v>
      </c>
      <c r="R2778" s="1" t="s">
        <v>1951</v>
      </c>
      <c r="S2778" s="3">
        <v>31</v>
      </c>
      <c r="T2778">
        <v>7</v>
      </c>
      <c r="U2778" t="str">
        <f>IF(Ecommerce_Sales[[#This Row],[Delivery_Time_Days]]&gt;7,"Delay",IF(Ecommerce_Sales[[#This Row],[Delivery_Time_Days]] = 0,"No delivery",IF(Ecommerce_Sales[[#This Row],[Delivery_Time_Days]]&lt;=7,"On-time")))</f>
        <v>On-time</v>
      </c>
      <c r="V2778" s="7">
        <f>Ecommerce_Sales[[#This Row],[Profit]]/Ecommerce_Sales[[#This Row],[Total_Price]]</f>
        <v>0.15019762845849802</v>
      </c>
      <c r="W2778" s="3">
        <v>38</v>
      </c>
      <c r="X2778" s="3"/>
    </row>
    <row r="2779" spans="1:24" x14ac:dyDescent="0.25">
      <c r="A2779" s="1" t="s">
        <v>8114</v>
      </c>
      <c r="B2779" s="1" t="s">
        <v>1512</v>
      </c>
      <c r="C2779" s="1" t="s">
        <v>1513</v>
      </c>
      <c r="D2779" s="1" t="s">
        <v>8115</v>
      </c>
      <c r="E2779" s="1" t="s">
        <v>1966</v>
      </c>
      <c r="F2779" s="2">
        <v>45333</v>
      </c>
      <c r="G2779" s="2">
        <v>45518</v>
      </c>
      <c r="H2779" s="2" t="str">
        <f>TEXT(Ecommerce_Sales[[#This Row],[Order_Date]],"mmmm")</f>
        <v>August</v>
      </c>
      <c r="I2779" s="2" t="str">
        <f>TEXT(Ecommerce_Sales[[#This Row],[Order_Date]],"yyyy")</f>
        <v>2024</v>
      </c>
      <c r="J2779" s="2" t="str">
        <f>TEXT(Ecommerce_Sales[[#This Row],[Order_Date]],"mmmm")</f>
        <v>August</v>
      </c>
      <c r="K2779" s="1" t="s">
        <v>1947</v>
      </c>
      <c r="L2779" s="1" t="s">
        <v>8116</v>
      </c>
      <c r="M2779" s="1" t="s">
        <v>2072</v>
      </c>
      <c r="N2779" s="1" t="s">
        <v>1950</v>
      </c>
      <c r="O2779" s="3">
        <v>47</v>
      </c>
      <c r="P2779">
        <v>3</v>
      </c>
      <c r="Q2779" s="3">
        <v>141</v>
      </c>
      <c r="R2779" s="1" t="s">
        <v>1951</v>
      </c>
      <c r="S2779" s="3">
        <v>16</v>
      </c>
      <c r="T2779">
        <v>5</v>
      </c>
      <c r="U2779" t="str">
        <f>IF(Ecommerce_Sales[[#This Row],[Delivery_Time_Days]]&gt;7,"Delay",IF(Ecommerce_Sales[[#This Row],[Delivery_Time_Days]] = 0,"No delivery",IF(Ecommerce_Sales[[#This Row],[Delivery_Time_Days]]&lt;=7,"On-time")))</f>
        <v>On-time</v>
      </c>
      <c r="V2779" s="7">
        <f>Ecommerce_Sales[[#This Row],[Profit]]/Ecommerce_Sales[[#This Row],[Total_Price]]</f>
        <v>0.3971631205673759</v>
      </c>
      <c r="W2779" s="3">
        <v>56</v>
      </c>
      <c r="X2779" s="3"/>
    </row>
    <row r="2780" spans="1:24" x14ac:dyDescent="0.25">
      <c r="A2780" s="1" t="s">
        <v>8117</v>
      </c>
      <c r="B2780" s="1" t="s">
        <v>1363</v>
      </c>
      <c r="C2780" s="1" t="s">
        <v>1330</v>
      </c>
      <c r="D2780" s="1" t="s">
        <v>4583</v>
      </c>
      <c r="E2780" s="1" t="s">
        <v>1961</v>
      </c>
      <c r="F2780" s="2">
        <v>45353</v>
      </c>
      <c r="G2780" s="2">
        <v>44948</v>
      </c>
      <c r="H2780" s="2" t="str">
        <f>TEXT(Ecommerce_Sales[[#This Row],[Order_Date]],"mmmm")</f>
        <v>January</v>
      </c>
      <c r="I2780" s="2" t="str">
        <f>TEXT(Ecommerce_Sales[[#This Row],[Order_Date]],"yyyy")</f>
        <v>2023</v>
      </c>
      <c r="J2780" s="2" t="str">
        <f>TEXT(Ecommerce_Sales[[#This Row],[Order_Date]],"mmmm")</f>
        <v>January</v>
      </c>
      <c r="K2780" s="1" t="s">
        <v>1986</v>
      </c>
      <c r="L2780" s="1" t="s">
        <v>8118</v>
      </c>
      <c r="M2780" s="1" t="s">
        <v>1983</v>
      </c>
      <c r="N2780" s="1" t="s">
        <v>1950</v>
      </c>
      <c r="O2780" s="3">
        <v>887</v>
      </c>
      <c r="P2780">
        <v>1</v>
      </c>
      <c r="Q2780" s="3">
        <v>887</v>
      </c>
      <c r="R2780" s="1" t="s">
        <v>1951</v>
      </c>
      <c r="S2780" s="3">
        <v>70</v>
      </c>
      <c r="U2780" t="str">
        <f>IF(Ecommerce_Sales[[#This Row],[Delivery_Time_Days]]&gt;7,"Delay",IF(Ecommerce_Sales[[#This Row],[Delivery_Time_Days]] = 0,"No delivery",IF(Ecommerce_Sales[[#This Row],[Delivery_Time_Days]]&lt;=7,"On-time")))</f>
        <v>No delivery</v>
      </c>
      <c r="V2780" s="7">
        <f>Ecommerce_Sales[[#This Row],[Profit]]/Ecommerce_Sales[[#This Row],[Total_Price]]</f>
        <v>0.40022547914317924</v>
      </c>
      <c r="W2780" s="3">
        <v>355</v>
      </c>
      <c r="X2780" s="3"/>
    </row>
    <row r="2781" spans="1:24" x14ac:dyDescent="0.25">
      <c r="A2781" s="1" t="s">
        <v>8119</v>
      </c>
      <c r="B2781" s="1" t="s">
        <v>1449</v>
      </c>
      <c r="C2781" s="1" t="s">
        <v>1450</v>
      </c>
      <c r="D2781" s="1" t="s">
        <v>5461</v>
      </c>
      <c r="E2781" s="1" t="s">
        <v>2005</v>
      </c>
      <c r="F2781" s="2">
        <v>45461</v>
      </c>
      <c r="G2781" s="2">
        <v>45312</v>
      </c>
      <c r="H2781" s="2" t="str">
        <f>TEXT(Ecommerce_Sales[[#This Row],[Order_Date]],"mmmm")</f>
        <v>January</v>
      </c>
      <c r="I2781" s="2" t="str">
        <f>TEXT(Ecommerce_Sales[[#This Row],[Order_Date]],"yyyy")</f>
        <v>2024</v>
      </c>
      <c r="J2781" s="2" t="str">
        <f>TEXT(Ecommerce_Sales[[#This Row],[Order_Date]],"mmmm")</f>
        <v>January</v>
      </c>
      <c r="K2781" s="1" t="s">
        <v>1947</v>
      </c>
      <c r="L2781" s="1" t="s">
        <v>8120</v>
      </c>
      <c r="M2781" s="1" t="s">
        <v>2047</v>
      </c>
      <c r="N2781" s="1" t="s">
        <v>1989</v>
      </c>
      <c r="O2781" s="3">
        <v>267</v>
      </c>
      <c r="P2781">
        <v>1</v>
      </c>
      <c r="Q2781" s="3">
        <v>267</v>
      </c>
      <c r="R2781" s="1" t="s">
        <v>1951</v>
      </c>
      <c r="S2781" s="3">
        <v>26</v>
      </c>
      <c r="T2781">
        <v>8</v>
      </c>
      <c r="U2781" t="str">
        <f>IF(Ecommerce_Sales[[#This Row],[Delivery_Time_Days]]&gt;7,"Delay",IF(Ecommerce_Sales[[#This Row],[Delivery_Time_Days]] = 0,"No delivery",IF(Ecommerce_Sales[[#This Row],[Delivery_Time_Days]]&lt;=7,"On-time")))</f>
        <v>Delay</v>
      </c>
      <c r="V2781" s="7">
        <f>Ecommerce_Sales[[#This Row],[Profit]]/Ecommerce_Sales[[#This Row],[Total_Price]]</f>
        <v>0.25093632958801498</v>
      </c>
      <c r="W2781" s="3">
        <v>67</v>
      </c>
      <c r="X2781" s="3"/>
    </row>
    <row r="2782" spans="1:24" x14ac:dyDescent="0.25">
      <c r="A2782" s="1" t="s">
        <v>8121</v>
      </c>
      <c r="B2782" s="1" t="s">
        <v>210</v>
      </c>
      <c r="C2782" s="1" t="s">
        <v>211</v>
      </c>
      <c r="D2782" s="1" t="s">
        <v>3567</v>
      </c>
      <c r="E2782" s="1" t="s">
        <v>1954</v>
      </c>
      <c r="F2782" s="2">
        <v>45049</v>
      </c>
      <c r="G2782" s="2">
        <v>45638</v>
      </c>
      <c r="H2782" s="2" t="str">
        <f>TEXT(Ecommerce_Sales[[#This Row],[Order_Date]],"mmmm")</f>
        <v>December</v>
      </c>
      <c r="I2782" s="2" t="str">
        <f>TEXT(Ecommerce_Sales[[#This Row],[Order_Date]],"yyyy")</f>
        <v>2024</v>
      </c>
      <c r="J2782" s="2" t="str">
        <f>TEXT(Ecommerce_Sales[[#This Row],[Order_Date]],"mmmm")</f>
        <v>December</v>
      </c>
      <c r="K2782" s="1" t="s">
        <v>1947</v>
      </c>
      <c r="L2782" s="1" t="s">
        <v>8122</v>
      </c>
      <c r="M2782" s="1" t="s">
        <v>1949</v>
      </c>
      <c r="N2782" s="1" t="s">
        <v>1950</v>
      </c>
      <c r="O2782" s="3">
        <v>622</v>
      </c>
      <c r="P2782">
        <v>6</v>
      </c>
      <c r="Q2782" s="3">
        <v>3733</v>
      </c>
      <c r="R2782" s="1" t="s">
        <v>1958</v>
      </c>
      <c r="S2782" s="3">
        <v>484</v>
      </c>
      <c r="T2782">
        <v>6</v>
      </c>
      <c r="U2782" t="str">
        <f>IF(Ecommerce_Sales[[#This Row],[Delivery_Time_Days]]&gt;7,"Delay",IF(Ecommerce_Sales[[#This Row],[Delivery_Time_Days]] = 0,"No delivery",IF(Ecommerce_Sales[[#This Row],[Delivery_Time_Days]]&lt;=7,"On-time")))</f>
        <v>On-time</v>
      </c>
      <c r="V2782" s="7">
        <f>Ecommerce_Sales[[#This Row],[Profit]]/Ecommerce_Sales[[#This Row],[Total_Price]]</f>
        <v>0.39994642378783818</v>
      </c>
      <c r="W2782" s="3">
        <v>1493</v>
      </c>
      <c r="X2782" s="3"/>
    </row>
    <row r="2783" spans="1:24" x14ac:dyDescent="0.25">
      <c r="A2783" s="1" t="s">
        <v>8123</v>
      </c>
      <c r="B2783" s="1" t="s">
        <v>1389</v>
      </c>
      <c r="C2783" s="1" t="s">
        <v>1390</v>
      </c>
      <c r="D2783" s="1" t="s">
        <v>4361</v>
      </c>
      <c r="E2783" s="1" t="s">
        <v>1954</v>
      </c>
      <c r="F2783" s="2">
        <v>45076</v>
      </c>
      <c r="G2783" s="2">
        <v>45497</v>
      </c>
      <c r="H2783" s="2" t="str">
        <f>TEXT(Ecommerce_Sales[[#This Row],[Order_Date]],"mmmm")</f>
        <v>July</v>
      </c>
      <c r="I2783" s="2" t="str">
        <f>TEXT(Ecommerce_Sales[[#This Row],[Order_Date]],"yyyy")</f>
        <v>2024</v>
      </c>
      <c r="J2783" s="2" t="str">
        <f>TEXT(Ecommerce_Sales[[#This Row],[Order_Date]],"mmmm")</f>
        <v>July</v>
      </c>
      <c r="K2783" s="1" t="s">
        <v>1947</v>
      </c>
      <c r="L2783" s="1" t="s">
        <v>7204</v>
      </c>
      <c r="M2783" s="1" t="s">
        <v>2043</v>
      </c>
      <c r="N2783" s="1" t="s">
        <v>1989</v>
      </c>
      <c r="O2783" s="3">
        <v>1196</v>
      </c>
      <c r="P2783">
        <v>1</v>
      </c>
      <c r="Q2783" s="3">
        <v>1196</v>
      </c>
      <c r="R2783" s="1" t="s">
        <v>2008</v>
      </c>
      <c r="S2783" s="3">
        <v>130</v>
      </c>
      <c r="T2783">
        <v>9</v>
      </c>
      <c r="U2783" t="str">
        <f>IF(Ecommerce_Sales[[#This Row],[Delivery_Time_Days]]&gt;7,"Delay",IF(Ecommerce_Sales[[#This Row],[Delivery_Time_Days]] = 0,"No delivery",IF(Ecommerce_Sales[[#This Row],[Delivery_Time_Days]]&lt;=7,"On-time")))</f>
        <v>Delay</v>
      </c>
      <c r="V2783" s="7">
        <f>Ecommerce_Sales[[#This Row],[Profit]]/Ecommerce_Sales[[#This Row],[Total_Price]]</f>
        <v>0.25</v>
      </c>
      <c r="W2783" s="3">
        <v>299</v>
      </c>
      <c r="X2783" s="3"/>
    </row>
    <row r="2784" spans="1:24" x14ac:dyDescent="0.25">
      <c r="A2784" s="1" t="s">
        <v>8124</v>
      </c>
      <c r="B2784" s="1" t="s">
        <v>288</v>
      </c>
      <c r="C2784" s="1" t="s">
        <v>289</v>
      </c>
      <c r="D2784" s="1" t="s">
        <v>7135</v>
      </c>
      <c r="E2784" s="1" t="s">
        <v>1961</v>
      </c>
      <c r="F2784" s="2">
        <v>45612</v>
      </c>
      <c r="G2784" s="2">
        <v>45646</v>
      </c>
      <c r="H2784" s="2" t="str">
        <f>TEXT(Ecommerce_Sales[[#This Row],[Order_Date]],"mmmm")</f>
        <v>December</v>
      </c>
      <c r="I2784" s="2" t="str">
        <f>TEXT(Ecommerce_Sales[[#This Row],[Order_Date]],"yyyy")</f>
        <v>2024</v>
      </c>
      <c r="J2784" s="2" t="str">
        <f>TEXT(Ecommerce_Sales[[#This Row],[Order_Date]],"mmmm")</f>
        <v>December</v>
      </c>
      <c r="K2784" s="1" t="s">
        <v>1947</v>
      </c>
      <c r="L2784" s="1" t="s">
        <v>8125</v>
      </c>
      <c r="M2784" s="1" t="s">
        <v>2247</v>
      </c>
      <c r="N2784" s="1" t="s">
        <v>1957</v>
      </c>
      <c r="O2784" s="3">
        <v>569</v>
      </c>
      <c r="P2784">
        <v>2</v>
      </c>
      <c r="Q2784" s="3">
        <v>1137</v>
      </c>
      <c r="R2784" s="1" t="s">
        <v>1958</v>
      </c>
      <c r="S2784" s="3">
        <v>70</v>
      </c>
      <c r="T2784">
        <v>7</v>
      </c>
      <c r="U2784" t="str">
        <f>IF(Ecommerce_Sales[[#This Row],[Delivery_Time_Days]]&gt;7,"Delay",IF(Ecommerce_Sales[[#This Row],[Delivery_Time_Days]] = 0,"No delivery",IF(Ecommerce_Sales[[#This Row],[Delivery_Time_Days]]&lt;=7,"On-time")))</f>
        <v>On-time</v>
      </c>
      <c r="V2784" s="7">
        <f>Ecommerce_Sales[[#This Row],[Profit]]/Ecommerce_Sales[[#This Row],[Total_Price]]</f>
        <v>0.15039577836411611</v>
      </c>
      <c r="W2784" s="3">
        <v>171</v>
      </c>
      <c r="X2784" s="3"/>
    </row>
    <row r="2785" spans="1:24" x14ac:dyDescent="0.25">
      <c r="A2785" s="1" t="s">
        <v>8126</v>
      </c>
      <c r="B2785" s="1" t="s">
        <v>1361</v>
      </c>
      <c r="C2785" s="1" t="s">
        <v>1362</v>
      </c>
      <c r="D2785" s="1" t="s">
        <v>8044</v>
      </c>
      <c r="E2785" s="1" t="s">
        <v>1981</v>
      </c>
      <c r="F2785" s="2">
        <v>45596</v>
      </c>
      <c r="G2785" s="2">
        <v>45067</v>
      </c>
      <c r="H2785" s="2" t="str">
        <f>TEXT(Ecommerce_Sales[[#This Row],[Order_Date]],"mmmm")</f>
        <v>May</v>
      </c>
      <c r="I2785" s="2" t="str">
        <f>TEXT(Ecommerce_Sales[[#This Row],[Order_Date]],"yyyy")</f>
        <v>2023</v>
      </c>
      <c r="J2785" s="2" t="str">
        <f>TEXT(Ecommerce_Sales[[#This Row],[Order_Date]],"mmmm")</f>
        <v>May</v>
      </c>
      <c r="K2785" s="1" t="s">
        <v>1992</v>
      </c>
      <c r="L2785" s="1" t="s">
        <v>8127</v>
      </c>
      <c r="M2785" s="1" t="s">
        <v>2043</v>
      </c>
      <c r="N2785" s="1" t="s">
        <v>1989</v>
      </c>
      <c r="O2785" s="3">
        <v>663</v>
      </c>
      <c r="P2785">
        <v>5</v>
      </c>
      <c r="Q2785" s="3">
        <v>3313</v>
      </c>
      <c r="R2785" s="1" t="s">
        <v>1958</v>
      </c>
      <c r="S2785" s="3">
        <v>455</v>
      </c>
      <c r="U2785" t="str">
        <f>IF(Ecommerce_Sales[[#This Row],[Delivery_Time_Days]]&gt;7,"Delay",IF(Ecommerce_Sales[[#This Row],[Delivery_Time_Days]] = 0,"No delivery",IF(Ecommerce_Sales[[#This Row],[Delivery_Time_Days]]&lt;=7,"On-time")))</f>
        <v>No delivery</v>
      </c>
      <c r="V2785" s="7">
        <f>Ecommerce_Sales[[#This Row],[Profit]]/Ecommerce_Sales[[#This Row],[Total_Price]]</f>
        <v>0.24992453969212194</v>
      </c>
      <c r="W2785" s="3">
        <v>828</v>
      </c>
      <c r="X2785" s="3"/>
    </row>
    <row r="2786" spans="1:24" x14ac:dyDescent="0.25">
      <c r="A2786" s="1" t="s">
        <v>8128</v>
      </c>
      <c r="B2786" s="1" t="s">
        <v>1573</v>
      </c>
      <c r="C2786" s="1" t="s">
        <v>1574</v>
      </c>
      <c r="D2786" s="1" t="s">
        <v>3723</v>
      </c>
      <c r="E2786" s="1" t="s">
        <v>1996</v>
      </c>
      <c r="F2786" s="2">
        <v>45642</v>
      </c>
      <c r="G2786" s="2">
        <v>45357</v>
      </c>
      <c r="H2786" s="2" t="str">
        <f>TEXT(Ecommerce_Sales[[#This Row],[Order_Date]],"mmmm")</f>
        <v>March</v>
      </c>
      <c r="I2786" s="2" t="str">
        <f>TEXT(Ecommerce_Sales[[#This Row],[Order_Date]],"yyyy")</f>
        <v>2024</v>
      </c>
      <c r="J2786" s="2" t="str">
        <f>TEXT(Ecommerce_Sales[[#This Row],[Order_Date]],"mmmm")</f>
        <v>March</v>
      </c>
      <c r="K2786" s="1" t="s">
        <v>1947</v>
      </c>
      <c r="L2786" s="1" t="s">
        <v>8129</v>
      </c>
      <c r="M2786" s="1" t="s">
        <v>1968</v>
      </c>
      <c r="N2786" s="1" t="s">
        <v>1957</v>
      </c>
      <c r="O2786" s="3">
        <v>613</v>
      </c>
      <c r="P2786">
        <v>2</v>
      </c>
      <c r="Q2786" s="3">
        <v>1226</v>
      </c>
      <c r="R2786" s="1" t="s">
        <v>1951</v>
      </c>
      <c r="S2786" s="3">
        <v>160</v>
      </c>
      <c r="T2786">
        <v>7</v>
      </c>
      <c r="U2786" t="str">
        <f>IF(Ecommerce_Sales[[#This Row],[Delivery_Time_Days]]&gt;7,"Delay",IF(Ecommerce_Sales[[#This Row],[Delivery_Time_Days]] = 0,"No delivery",IF(Ecommerce_Sales[[#This Row],[Delivery_Time_Days]]&lt;=7,"On-time")))</f>
        <v>On-time</v>
      </c>
      <c r="V2786" s="7">
        <f>Ecommerce_Sales[[#This Row],[Profit]]/Ecommerce_Sales[[#This Row],[Total_Price]]</f>
        <v>0.1500815660685155</v>
      </c>
      <c r="W2786" s="3">
        <v>184</v>
      </c>
      <c r="X2786" s="3"/>
    </row>
    <row r="2787" spans="1:24" x14ac:dyDescent="0.25">
      <c r="A2787" s="1" t="s">
        <v>8130</v>
      </c>
      <c r="B2787" s="1" t="s">
        <v>392</v>
      </c>
      <c r="C2787" s="1" t="s">
        <v>393</v>
      </c>
      <c r="D2787" s="1" t="s">
        <v>4575</v>
      </c>
      <c r="E2787" s="1" t="s">
        <v>1946</v>
      </c>
      <c r="F2787" s="2">
        <v>45589</v>
      </c>
      <c r="G2787" s="2">
        <v>44983</v>
      </c>
      <c r="H2787" s="2" t="str">
        <f>TEXT(Ecommerce_Sales[[#This Row],[Order_Date]],"mmmm")</f>
        <v>February</v>
      </c>
      <c r="I2787" s="2" t="str">
        <f>TEXT(Ecommerce_Sales[[#This Row],[Order_Date]],"yyyy")</f>
        <v>2023</v>
      </c>
      <c r="J2787" s="2" t="str">
        <f>TEXT(Ecommerce_Sales[[#This Row],[Order_Date]],"mmmm")</f>
        <v>February</v>
      </c>
      <c r="K2787" s="1" t="s">
        <v>1947</v>
      </c>
      <c r="L2787" s="1" t="s">
        <v>8131</v>
      </c>
      <c r="M2787" s="1" t="s">
        <v>1988</v>
      </c>
      <c r="N2787" s="1" t="s">
        <v>1989</v>
      </c>
      <c r="O2787" s="3">
        <v>562</v>
      </c>
      <c r="P2787">
        <v>1</v>
      </c>
      <c r="Q2787" s="3">
        <v>562</v>
      </c>
      <c r="R2787" s="1" t="s">
        <v>1958</v>
      </c>
      <c r="S2787" s="3">
        <v>57</v>
      </c>
      <c r="T2787">
        <v>5</v>
      </c>
      <c r="U2787" t="str">
        <f>IF(Ecommerce_Sales[[#This Row],[Delivery_Time_Days]]&gt;7,"Delay",IF(Ecommerce_Sales[[#This Row],[Delivery_Time_Days]] = 0,"No delivery",IF(Ecommerce_Sales[[#This Row],[Delivery_Time_Days]]&lt;=7,"On-time")))</f>
        <v>On-time</v>
      </c>
      <c r="V2787" s="7">
        <f>Ecommerce_Sales[[#This Row],[Profit]]/Ecommerce_Sales[[#This Row],[Total_Price]]</f>
        <v>0.24911032028469751</v>
      </c>
      <c r="W2787" s="3">
        <v>140</v>
      </c>
      <c r="X2787" s="3"/>
    </row>
    <row r="2788" spans="1:24" x14ac:dyDescent="0.25">
      <c r="A2788" s="1" t="s">
        <v>8132</v>
      </c>
      <c r="B2788" s="1" t="s">
        <v>404</v>
      </c>
      <c r="C2788" s="1" t="s">
        <v>405</v>
      </c>
      <c r="D2788" s="1" t="s">
        <v>4988</v>
      </c>
      <c r="E2788" s="1" t="s">
        <v>1961</v>
      </c>
      <c r="F2788" s="2">
        <v>45158</v>
      </c>
      <c r="G2788" s="2">
        <v>45131</v>
      </c>
      <c r="H2788" s="2" t="str">
        <f>TEXT(Ecommerce_Sales[[#This Row],[Order_Date]],"mmmm")</f>
        <v>July</v>
      </c>
      <c r="I2788" s="2" t="str">
        <f>TEXT(Ecommerce_Sales[[#This Row],[Order_Date]],"yyyy")</f>
        <v>2023</v>
      </c>
      <c r="J2788" s="2" t="str">
        <f>TEXT(Ecommerce_Sales[[#This Row],[Order_Date]],"mmmm")</f>
        <v>July</v>
      </c>
      <c r="K2788" s="1" t="s">
        <v>1986</v>
      </c>
      <c r="L2788" s="1" t="s">
        <v>5323</v>
      </c>
      <c r="M2788" s="1" t="s">
        <v>2247</v>
      </c>
      <c r="N2788" s="1" t="s">
        <v>1957</v>
      </c>
      <c r="O2788" s="3">
        <v>1297</v>
      </c>
      <c r="P2788">
        <v>3</v>
      </c>
      <c r="Q2788" s="3">
        <v>3890</v>
      </c>
      <c r="R2788" s="1" t="s">
        <v>1951</v>
      </c>
      <c r="S2788" s="3">
        <v>551</v>
      </c>
      <c r="U2788" t="str">
        <f>IF(Ecommerce_Sales[[#This Row],[Delivery_Time_Days]]&gt;7,"Delay",IF(Ecommerce_Sales[[#This Row],[Delivery_Time_Days]] = 0,"No delivery",IF(Ecommerce_Sales[[#This Row],[Delivery_Time_Days]]&lt;=7,"On-time")))</f>
        <v>No delivery</v>
      </c>
      <c r="V2788" s="7">
        <f>Ecommerce_Sales[[#This Row],[Profit]]/Ecommerce_Sales[[#This Row],[Total_Price]]</f>
        <v>0.15012853470437018</v>
      </c>
      <c r="W2788" s="3">
        <v>584</v>
      </c>
      <c r="X2788" s="3"/>
    </row>
    <row r="2789" spans="1:24" x14ac:dyDescent="0.25">
      <c r="A2789" s="1" t="s">
        <v>8133</v>
      </c>
      <c r="B2789" s="1" t="s">
        <v>252</v>
      </c>
      <c r="C2789" s="1" t="s">
        <v>253</v>
      </c>
      <c r="D2789" s="1" t="s">
        <v>6457</v>
      </c>
      <c r="E2789" s="1" t="s">
        <v>2005</v>
      </c>
      <c r="F2789" s="2">
        <v>45260</v>
      </c>
      <c r="G2789" s="2">
        <v>45644</v>
      </c>
      <c r="H2789" s="2" t="str">
        <f>TEXT(Ecommerce_Sales[[#This Row],[Order_Date]],"mmmm")</f>
        <v>December</v>
      </c>
      <c r="I2789" s="2" t="str">
        <f>TEXT(Ecommerce_Sales[[#This Row],[Order_Date]],"yyyy")</f>
        <v>2024</v>
      </c>
      <c r="J2789" s="2" t="str">
        <f>TEXT(Ecommerce_Sales[[#This Row],[Order_Date]],"mmmm")</f>
        <v>December</v>
      </c>
      <c r="K2789" s="1" t="s">
        <v>1947</v>
      </c>
      <c r="L2789" s="1" t="s">
        <v>8134</v>
      </c>
      <c r="M2789" s="1" t="s">
        <v>2065</v>
      </c>
      <c r="N2789" s="1" t="s">
        <v>1978</v>
      </c>
      <c r="O2789" s="3">
        <v>937</v>
      </c>
      <c r="P2789">
        <v>6</v>
      </c>
      <c r="Q2789" s="3">
        <v>5624</v>
      </c>
      <c r="R2789" s="1" t="s">
        <v>1958</v>
      </c>
      <c r="S2789" s="3">
        <v>365</v>
      </c>
      <c r="T2789">
        <v>10</v>
      </c>
      <c r="U2789" t="str">
        <f>IF(Ecommerce_Sales[[#This Row],[Delivery_Time_Days]]&gt;7,"Delay",IF(Ecommerce_Sales[[#This Row],[Delivery_Time_Days]] = 0,"No delivery",IF(Ecommerce_Sales[[#This Row],[Delivery_Time_Days]]&lt;=7,"On-time")))</f>
        <v>Delay</v>
      </c>
      <c r="V2789" s="7">
        <f>Ecommerce_Sales[[#This Row],[Profit]]/Ecommerce_Sales[[#This Row],[Total_Price]]</f>
        <v>0.34992887624466573</v>
      </c>
      <c r="W2789" s="3">
        <v>1968</v>
      </c>
      <c r="X2789" s="3"/>
    </row>
    <row r="2790" spans="1:24" x14ac:dyDescent="0.25">
      <c r="A2790" s="1" t="s">
        <v>8135</v>
      </c>
      <c r="B2790" s="1" t="s">
        <v>1428</v>
      </c>
      <c r="C2790" s="1" t="s">
        <v>1429</v>
      </c>
      <c r="D2790" s="1" t="s">
        <v>5439</v>
      </c>
      <c r="E2790" s="1" t="s">
        <v>1996</v>
      </c>
      <c r="F2790" s="2">
        <v>45572</v>
      </c>
      <c r="G2790" s="2">
        <v>45522</v>
      </c>
      <c r="H2790" s="2" t="str">
        <f>TEXT(Ecommerce_Sales[[#This Row],[Order_Date]],"mmmm")</f>
        <v>August</v>
      </c>
      <c r="I2790" s="2" t="str">
        <f>TEXT(Ecommerce_Sales[[#This Row],[Order_Date]],"yyyy")</f>
        <v>2024</v>
      </c>
      <c r="J2790" s="2" t="str">
        <f>TEXT(Ecommerce_Sales[[#This Row],[Order_Date]],"mmmm")</f>
        <v>August</v>
      </c>
      <c r="K2790" s="1" t="s">
        <v>1947</v>
      </c>
      <c r="L2790" s="1" t="s">
        <v>8136</v>
      </c>
      <c r="M2790" s="1" t="s">
        <v>2072</v>
      </c>
      <c r="N2790" s="1" t="s">
        <v>1950</v>
      </c>
      <c r="O2790" s="3">
        <v>264</v>
      </c>
      <c r="P2790">
        <v>2</v>
      </c>
      <c r="Q2790" s="3">
        <v>529</v>
      </c>
      <c r="R2790" s="1" t="s">
        <v>1958</v>
      </c>
      <c r="S2790" s="3">
        <v>44</v>
      </c>
      <c r="T2790">
        <v>10</v>
      </c>
      <c r="U2790" t="str">
        <f>IF(Ecommerce_Sales[[#This Row],[Delivery_Time_Days]]&gt;7,"Delay",IF(Ecommerce_Sales[[#This Row],[Delivery_Time_Days]] = 0,"No delivery",IF(Ecommerce_Sales[[#This Row],[Delivery_Time_Days]]&lt;=7,"On-time")))</f>
        <v>Delay</v>
      </c>
      <c r="V2790" s="7">
        <f>Ecommerce_Sales[[#This Row],[Profit]]/Ecommerce_Sales[[#This Row],[Total_Price]]</f>
        <v>0.3988657844990548</v>
      </c>
      <c r="W2790" s="3">
        <v>211</v>
      </c>
      <c r="X2790" s="3"/>
    </row>
    <row r="2791" spans="1:24" x14ac:dyDescent="0.25">
      <c r="A2791" s="1" t="s">
        <v>8137</v>
      </c>
      <c r="B2791" s="1" t="s">
        <v>442</v>
      </c>
      <c r="C2791" s="1" t="s">
        <v>443</v>
      </c>
      <c r="D2791" s="1" t="s">
        <v>4386</v>
      </c>
      <c r="E2791" s="1" t="s">
        <v>1996</v>
      </c>
      <c r="F2791" s="2">
        <v>45536</v>
      </c>
      <c r="G2791" s="2">
        <v>44943</v>
      </c>
      <c r="H2791" s="2" t="str">
        <f>TEXT(Ecommerce_Sales[[#This Row],[Order_Date]],"mmmm")</f>
        <v>January</v>
      </c>
      <c r="I2791" s="2" t="str">
        <f>TEXT(Ecommerce_Sales[[#This Row],[Order_Date]],"yyyy")</f>
        <v>2023</v>
      </c>
      <c r="J2791" s="2" t="str">
        <f>TEXT(Ecommerce_Sales[[#This Row],[Order_Date]],"mmmm")</f>
        <v>January</v>
      </c>
      <c r="K2791" s="1" t="s">
        <v>1986</v>
      </c>
      <c r="L2791" s="1" t="s">
        <v>8138</v>
      </c>
      <c r="M2791" s="1" t="s">
        <v>1988</v>
      </c>
      <c r="N2791" s="1" t="s">
        <v>1989</v>
      </c>
      <c r="O2791" s="3">
        <v>717</v>
      </c>
      <c r="P2791">
        <v>4</v>
      </c>
      <c r="Q2791" s="3">
        <v>2869</v>
      </c>
      <c r="R2791" s="1" t="s">
        <v>1958</v>
      </c>
      <c r="S2791" s="3">
        <v>222</v>
      </c>
      <c r="U2791" t="str">
        <f>IF(Ecommerce_Sales[[#This Row],[Delivery_Time_Days]]&gt;7,"Delay",IF(Ecommerce_Sales[[#This Row],[Delivery_Time_Days]] = 0,"No delivery",IF(Ecommerce_Sales[[#This Row],[Delivery_Time_Days]]&lt;=7,"On-time")))</f>
        <v>No delivery</v>
      </c>
      <c r="V2791" s="7">
        <f>Ecommerce_Sales[[#This Row],[Profit]]/Ecommerce_Sales[[#This Row],[Total_Price]]</f>
        <v>0.24991286162425932</v>
      </c>
      <c r="W2791" s="3">
        <v>717</v>
      </c>
      <c r="X2791" s="3"/>
    </row>
    <row r="2792" spans="1:24" x14ac:dyDescent="0.25">
      <c r="A2792" s="1" t="s">
        <v>8139</v>
      </c>
      <c r="B2792" s="1" t="s">
        <v>452</v>
      </c>
      <c r="C2792" s="1" t="s">
        <v>453</v>
      </c>
      <c r="D2792" s="1" t="s">
        <v>3139</v>
      </c>
      <c r="E2792" s="1" t="s">
        <v>1954</v>
      </c>
      <c r="F2792" s="2">
        <v>45617</v>
      </c>
      <c r="G2792" s="2">
        <v>45242</v>
      </c>
      <c r="H2792" s="2" t="str">
        <f>TEXT(Ecommerce_Sales[[#This Row],[Order_Date]],"mmmm")</f>
        <v>November</v>
      </c>
      <c r="I2792" s="2" t="str">
        <f>TEXT(Ecommerce_Sales[[#This Row],[Order_Date]],"yyyy")</f>
        <v>2023</v>
      </c>
      <c r="J2792" s="2" t="str">
        <f>TEXT(Ecommerce_Sales[[#This Row],[Order_Date]],"mmmm")</f>
        <v>November</v>
      </c>
      <c r="K2792" s="1" t="s">
        <v>1947</v>
      </c>
      <c r="L2792" s="1" t="s">
        <v>2235</v>
      </c>
      <c r="M2792" s="1" t="s">
        <v>2026</v>
      </c>
      <c r="N2792" s="1" t="s">
        <v>1978</v>
      </c>
      <c r="O2792" s="3">
        <v>1097</v>
      </c>
      <c r="P2792">
        <v>1</v>
      </c>
      <c r="Q2792" s="3">
        <v>1097</v>
      </c>
      <c r="R2792" s="1" t="s">
        <v>1958</v>
      </c>
      <c r="S2792" s="3">
        <v>97</v>
      </c>
      <c r="T2792">
        <v>2</v>
      </c>
      <c r="U2792" t="str">
        <f>IF(Ecommerce_Sales[[#This Row],[Delivery_Time_Days]]&gt;7,"Delay",IF(Ecommerce_Sales[[#This Row],[Delivery_Time_Days]] = 0,"No delivery",IF(Ecommerce_Sales[[#This Row],[Delivery_Time_Days]]&lt;=7,"On-time")))</f>
        <v>On-time</v>
      </c>
      <c r="V2792" s="7">
        <f>Ecommerce_Sales[[#This Row],[Profit]]/Ecommerce_Sales[[#This Row],[Total_Price]]</f>
        <v>0.35004557885141296</v>
      </c>
      <c r="W2792" s="3">
        <v>384</v>
      </c>
      <c r="X2792" s="3"/>
    </row>
    <row r="2793" spans="1:24" x14ac:dyDescent="0.25">
      <c r="A2793" s="1" t="s">
        <v>8140</v>
      </c>
      <c r="B2793" s="1" t="s">
        <v>1579</v>
      </c>
      <c r="C2793" s="1" t="s">
        <v>1580</v>
      </c>
      <c r="D2793" s="1" t="s">
        <v>2819</v>
      </c>
      <c r="E2793" s="1" t="s">
        <v>1966</v>
      </c>
      <c r="F2793" s="2">
        <v>44975</v>
      </c>
      <c r="G2793" s="2">
        <v>45442</v>
      </c>
      <c r="H2793" s="2" t="str">
        <f>TEXT(Ecommerce_Sales[[#This Row],[Order_Date]],"mmmm")</f>
        <v>May</v>
      </c>
      <c r="I2793" s="2" t="str">
        <f>TEXT(Ecommerce_Sales[[#This Row],[Order_Date]],"yyyy")</f>
        <v>2024</v>
      </c>
      <c r="J2793" s="2" t="str">
        <f>TEXT(Ecommerce_Sales[[#This Row],[Order_Date]],"mmmm")</f>
        <v>May</v>
      </c>
      <c r="K2793" s="1" t="s">
        <v>1947</v>
      </c>
      <c r="L2793" s="1" t="s">
        <v>2719</v>
      </c>
      <c r="M2793" s="1" t="s">
        <v>1963</v>
      </c>
      <c r="N2793" s="1" t="s">
        <v>1957</v>
      </c>
      <c r="O2793" s="3">
        <v>14</v>
      </c>
      <c r="P2793">
        <v>3</v>
      </c>
      <c r="Q2793" s="3">
        <v>43</v>
      </c>
      <c r="R2793" s="1" t="s">
        <v>1951</v>
      </c>
      <c r="S2793" s="3">
        <v>4</v>
      </c>
      <c r="T2793">
        <v>2</v>
      </c>
      <c r="U2793" t="str">
        <f>IF(Ecommerce_Sales[[#This Row],[Delivery_Time_Days]]&gt;7,"Delay",IF(Ecommerce_Sales[[#This Row],[Delivery_Time_Days]] = 0,"No delivery",IF(Ecommerce_Sales[[#This Row],[Delivery_Time_Days]]&lt;=7,"On-time")))</f>
        <v>On-time</v>
      </c>
      <c r="V2793" s="7">
        <f>Ecommerce_Sales[[#This Row],[Profit]]/Ecommerce_Sales[[#This Row],[Total_Price]]</f>
        <v>0.13953488372093023</v>
      </c>
      <c r="W2793" s="3">
        <v>6</v>
      </c>
      <c r="X2793" s="3"/>
    </row>
    <row r="2794" spans="1:24" x14ac:dyDescent="0.25">
      <c r="A2794" s="1" t="s">
        <v>8141</v>
      </c>
      <c r="B2794" s="1" t="s">
        <v>464</v>
      </c>
      <c r="C2794" s="1" t="s">
        <v>814</v>
      </c>
      <c r="D2794" s="1" t="s">
        <v>2439</v>
      </c>
      <c r="E2794" s="1" t="s">
        <v>1961</v>
      </c>
      <c r="F2794" s="2">
        <v>45549</v>
      </c>
      <c r="G2794" s="2">
        <v>45572</v>
      </c>
      <c r="H2794" s="2" t="str">
        <f>TEXT(Ecommerce_Sales[[#This Row],[Order_Date]],"mmmm")</f>
        <v>October</v>
      </c>
      <c r="I2794" s="2" t="str">
        <f>TEXT(Ecommerce_Sales[[#This Row],[Order_Date]],"yyyy")</f>
        <v>2024</v>
      </c>
      <c r="J2794" s="2" t="str">
        <f>TEXT(Ecommerce_Sales[[#This Row],[Order_Date]],"mmmm")</f>
        <v>October</v>
      </c>
      <c r="K2794" s="1" t="s">
        <v>1992</v>
      </c>
      <c r="L2794" s="1" t="s">
        <v>2987</v>
      </c>
      <c r="M2794" s="1" t="s">
        <v>1977</v>
      </c>
      <c r="N2794" s="1" t="s">
        <v>1978</v>
      </c>
      <c r="O2794" s="3">
        <v>307</v>
      </c>
      <c r="P2794">
        <v>4</v>
      </c>
      <c r="Q2794" s="3">
        <v>1226</v>
      </c>
      <c r="R2794" s="1" t="s">
        <v>1958</v>
      </c>
      <c r="S2794" s="3">
        <v>155</v>
      </c>
      <c r="U2794" t="str">
        <f>IF(Ecommerce_Sales[[#This Row],[Delivery_Time_Days]]&gt;7,"Delay",IF(Ecommerce_Sales[[#This Row],[Delivery_Time_Days]] = 0,"No delivery",IF(Ecommerce_Sales[[#This Row],[Delivery_Time_Days]]&lt;=7,"On-time")))</f>
        <v>No delivery</v>
      </c>
      <c r="V2794" s="7">
        <f>Ecommerce_Sales[[#This Row],[Profit]]/Ecommerce_Sales[[#This Row],[Total_Price]]</f>
        <v>0.34991843393148453</v>
      </c>
      <c r="W2794" s="3">
        <v>429</v>
      </c>
      <c r="X2794" s="3"/>
    </row>
    <row r="2795" spans="1:24" x14ac:dyDescent="0.25">
      <c r="A2795" s="1" t="s">
        <v>8142</v>
      </c>
      <c r="B2795" s="1" t="s">
        <v>783</v>
      </c>
      <c r="C2795" s="1" t="s">
        <v>784</v>
      </c>
      <c r="D2795" s="1" t="s">
        <v>3433</v>
      </c>
      <c r="E2795" s="1" t="s">
        <v>1961</v>
      </c>
      <c r="F2795" s="2">
        <v>45152</v>
      </c>
      <c r="G2795" s="2">
        <v>45109</v>
      </c>
      <c r="H2795" s="2" t="str">
        <f>TEXT(Ecommerce_Sales[[#This Row],[Order_Date]],"mmmm")</f>
        <v>July</v>
      </c>
      <c r="I2795" s="2" t="str">
        <f>TEXT(Ecommerce_Sales[[#This Row],[Order_Date]],"yyyy")</f>
        <v>2023</v>
      </c>
      <c r="J2795" s="2" t="str">
        <f>TEXT(Ecommerce_Sales[[#This Row],[Order_Date]],"mmmm")</f>
        <v>July</v>
      </c>
      <c r="K2795" s="1" t="s">
        <v>1986</v>
      </c>
      <c r="L2795" s="1" t="s">
        <v>8143</v>
      </c>
      <c r="M2795" s="1" t="s">
        <v>1968</v>
      </c>
      <c r="N2795" s="1" t="s">
        <v>1957</v>
      </c>
      <c r="O2795" s="3">
        <v>784</v>
      </c>
      <c r="P2795">
        <v>3</v>
      </c>
      <c r="Q2795" s="3">
        <v>2353</v>
      </c>
      <c r="R2795" s="1" t="s">
        <v>1958</v>
      </c>
      <c r="S2795" s="3">
        <v>293</v>
      </c>
      <c r="U2795" t="str">
        <f>IF(Ecommerce_Sales[[#This Row],[Delivery_Time_Days]]&gt;7,"Delay",IF(Ecommerce_Sales[[#This Row],[Delivery_Time_Days]] = 0,"No delivery",IF(Ecommerce_Sales[[#This Row],[Delivery_Time_Days]]&lt;=7,"On-time")))</f>
        <v>No delivery</v>
      </c>
      <c r="V2795" s="7">
        <f>Ecommerce_Sales[[#This Row],[Profit]]/Ecommerce_Sales[[#This Row],[Total_Price]]</f>
        <v>0.15002124946876327</v>
      </c>
      <c r="W2795" s="3">
        <v>353</v>
      </c>
      <c r="X2795" s="3"/>
    </row>
    <row r="2796" spans="1:24" x14ac:dyDescent="0.25">
      <c r="A2796" s="1" t="s">
        <v>8144</v>
      </c>
      <c r="B2796" s="1" t="s">
        <v>945</v>
      </c>
      <c r="C2796" s="1" t="s">
        <v>946</v>
      </c>
      <c r="D2796" s="1" t="s">
        <v>2475</v>
      </c>
      <c r="E2796" s="1" t="s">
        <v>1961</v>
      </c>
      <c r="F2796" s="2">
        <v>45347</v>
      </c>
      <c r="G2796" s="2">
        <v>45562</v>
      </c>
      <c r="H2796" s="2" t="str">
        <f>TEXT(Ecommerce_Sales[[#This Row],[Order_Date]],"mmmm")</f>
        <v>September</v>
      </c>
      <c r="I2796" s="2" t="str">
        <f>TEXT(Ecommerce_Sales[[#This Row],[Order_Date]],"yyyy")</f>
        <v>2024</v>
      </c>
      <c r="J2796" s="2" t="str">
        <f>TEXT(Ecommerce_Sales[[#This Row],[Order_Date]],"mmmm")</f>
        <v>September</v>
      </c>
      <c r="K2796" s="1" t="s">
        <v>1947</v>
      </c>
      <c r="L2796" s="1" t="s">
        <v>8145</v>
      </c>
      <c r="M2796" s="1" t="s">
        <v>2030</v>
      </c>
      <c r="N2796" s="1" t="s">
        <v>1978</v>
      </c>
      <c r="O2796" s="3">
        <v>265</v>
      </c>
      <c r="P2796">
        <v>2</v>
      </c>
      <c r="Q2796" s="3">
        <v>530</v>
      </c>
      <c r="R2796" s="1" t="s">
        <v>1958</v>
      </c>
      <c r="S2796" s="3">
        <v>75</v>
      </c>
      <c r="T2796">
        <v>3</v>
      </c>
      <c r="U2796" t="str">
        <f>IF(Ecommerce_Sales[[#This Row],[Delivery_Time_Days]]&gt;7,"Delay",IF(Ecommerce_Sales[[#This Row],[Delivery_Time_Days]] = 0,"No delivery",IF(Ecommerce_Sales[[#This Row],[Delivery_Time_Days]]&lt;=7,"On-time")))</f>
        <v>On-time</v>
      </c>
      <c r="V2796" s="7">
        <f>Ecommerce_Sales[[#This Row],[Profit]]/Ecommerce_Sales[[#This Row],[Total_Price]]</f>
        <v>0.34905660377358488</v>
      </c>
      <c r="W2796" s="3">
        <v>185</v>
      </c>
      <c r="X2796" s="3"/>
    </row>
    <row r="2797" spans="1:24" x14ac:dyDescent="0.25">
      <c r="A2797" s="1" t="s">
        <v>8146</v>
      </c>
      <c r="B2797" s="1" t="s">
        <v>1379</v>
      </c>
      <c r="C2797" s="1" t="s">
        <v>1380</v>
      </c>
      <c r="D2797" s="1" t="s">
        <v>2141</v>
      </c>
      <c r="E2797" s="1" t="s">
        <v>1946</v>
      </c>
      <c r="F2797" s="2">
        <v>45405</v>
      </c>
      <c r="G2797" s="2">
        <v>45277</v>
      </c>
      <c r="H2797" s="2" t="str">
        <f>TEXT(Ecommerce_Sales[[#This Row],[Order_Date]],"mmmm")</f>
        <v>December</v>
      </c>
      <c r="I2797" s="2" t="str">
        <f>TEXT(Ecommerce_Sales[[#This Row],[Order_Date]],"yyyy")</f>
        <v>2023</v>
      </c>
      <c r="J2797" s="2" t="str">
        <f>TEXT(Ecommerce_Sales[[#This Row],[Order_Date]],"mmmm")</f>
        <v>December</v>
      </c>
      <c r="K2797" s="1" t="s">
        <v>1947</v>
      </c>
      <c r="L2797" s="1" t="s">
        <v>6307</v>
      </c>
      <c r="M2797" s="1" t="s">
        <v>2247</v>
      </c>
      <c r="N2797" s="1" t="s">
        <v>1957</v>
      </c>
      <c r="O2797" s="3">
        <v>1879</v>
      </c>
      <c r="P2797">
        <v>6</v>
      </c>
      <c r="Q2797" s="3">
        <v>11272</v>
      </c>
      <c r="R2797" s="1" t="s">
        <v>1951</v>
      </c>
      <c r="S2797" s="3">
        <v>1319</v>
      </c>
      <c r="T2797">
        <v>7</v>
      </c>
      <c r="U2797" t="str">
        <f>IF(Ecommerce_Sales[[#This Row],[Delivery_Time_Days]]&gt;7,"Delay",IF(Ecommerce_Sales[[#This Row],[Delivery_Time_Days]] = 0,"No delivery",IF(Ecommerce_Sales[[#This Row],[Delivery_Time_Days]]&lt;=7,"On-time")))</f>
        <v>On-time</v>
      </c>
      <c r="V2797" s="7">
        <f>Ecommerce_Sales[[#This Row],[Profit]]/Ecommerce_Sales[[#This Row],[Total_Price]]</f>
        <v>0.15001774308019872</v>
      </c>
      <c r="W2797" s="3">
        <v>1691</v>
      </c>
      <c r="X2797" s="3"/>
    </row>
    <row r="2798" spans="1:24" x14ac:dyDescent="0.25">
      <c r="A2798" s="1" t="s">
        <v>8147</v>
      </c>
      <c r="B2798" s="1" t="s">
        <v>1209</v>
      </c>
      <c r="C2798" s="1" t="s">
        <v>1210</v>
      </c>
      <c r="D2798" s="1" t="s">
        <v>3602</v>
      </c>
      <c r="E2798" s="1" t="s">
        <v>1961</v>
      </c>
      <c r="F2798" s="2">
        <v>45433</v>
      </c>
      <c r="G2798" s="2">
        <v>45098</v>
      </c>
      <c r="H2798" s="2" t="str">
        <f>TEXT(Ecommerce_Sales[[#This Row],[Order_Date]],"mmmm")</f>
        <v>June</v>
      </c>
      <c r="I2798" s="2" t="str">
        <f>TEXT(Ecommerce_Sales[[#This Row],[Order_Date]],"yyyy")</f>
        <v>2023</v>
      </c>
      <c r="J2798" s="2" t="str">
        <f>TEXT(Ecommerce_Sales[[#This Row],[Order_Date]],"mmmm")</f>
        <v>June</v>
      </c>
      <c r="K2798" s="1" t="s">
        <v>1947</v>
      </c>
      <c r="L2798" s="1" t="s">
        <v>8148</v>
      </c>
      <c r="M2798" s="1" t="s">
        <v>2002</v>
      </c>
      <c r="N2798" s="1" t="s">
        <v>1989</v>
      </c>
      <c r="O2798" s="3">
        <v>1148</v>
      </c>
      <c r="P2798">
        <v>1</v>
      </c>
      <c r="Q2798" s="3">
        <v>1148</v>
      </c>
      <c r="R2798" s="1" t="s">
        <v>1958</v>
      </c>
      <c r="S2798" s="3">
        <v>143</v>
      </c>
      <c r="T2798">
        <v>5</v>
      </c>
      <c r="U2798" t="str">
        <f>IF(Ecommerce_Sales[[#This Row],[Delivery_Time_Days]]&gt;7,"Delay",IF(Ecommerce_Sales[[#This Row],[Delivery_Time_Days]] = 0,"No delivery",IF(Ecommerce_Sales[[#This Row],[Delivery_Time_Days]]&lt;=7,"On-time")))</f>
        <v>On-time</v>
      </c>
      <c r="V2798" s="7">
        <f>Ecommerce_Sales[[#This Row],[Profit]]/Ecommerce_Sales[[#This Row],[Total_Price]]</f>
        <v>0.25</v>
      </c>
      <c r="W2798" s="3">
        <v>287</v>
      </c>
      <c r="X2798" s="3"/>
    </row>
    <row r="2799" spans="1:24" x14ac:dyDescent="0.25">
      <c r="A2799" s="1" t="s">
        <v>8149</v>
      </c>
      <c r="B2799" s="1" t="s">
        <v>202</v>
      </c>
      <c r="C2799" s="1" t="s">
        <v>203</v>
      </c>
      <c r="D2799" s="1" t="s">
        <v>3534</v>
      </c>
      <c r="E2799" s="1" t="s">
        <v>1954</v>
      </c>
      <c r="F2799" s="2">
        <v>45318</v>
      </c>
      <c r="G2799" s="2">
        <v>45628</v>
      </c>
      <c r="H2799" s="2" t="str">
        <f>TEXT(Ecommerce_Sales[[#This Row],[Order_Date]],"mmmm")</f>
        <v>December</v>
      </c>
      <c r="I2799" s="2" t="str">
        <f>TEXT(Ecommerce_Sales[[#This Row],[Order_Date]],"yyyy")</f>
        <v>2024</v>
      </c>
      <c r="J2799" s="2" t="str">
        <f>TEXT(Ecommerce_Sales[[#This Row],[Order_Date]],"mmmm")</f>
        <v>December</v>
      </c>
      <c r="K2799" s="1" t="s">
        <v>1947</v>
      </c>
      <c r="L2799" s="1" t="s">
        <v>5099</v>
      </c>
      <c r="M2799" s="1" t="s">
        <v>2026</v>
      </c>
      <c r="N2799" s="1" t="s">
        <v>1978</v>
      </c>
      <c r="O2799" s="3">
        <v>805</v>
      </c>
      <c r="P2799">
        <v>8</v>
      </c>
      <c r="Q2799" s="3">
        <v>6438</v>
      </c>
      <c r="R2799" s="1" t="s">
        <v>1958</v>
      </c>
      <c r="S2799" s="3">
        <v>862</v>
      </c>
      <c r="T2799">
        <v>9</v>
      </c>
      <c r="U2799" t="str">
        <f>IF(Ecommerce_Sales[[#This Row],[Delivery_Time_Days]]&gt;7,"Delay",IF(Ecommerce_Sales[[#This Row],[Delivery_Time_Days]] = 0,"No delivery",IF(Ecommerce_Sales[[#This Row],[Delivery_Time_Days]]&lt;=7,"On-time")))</f>
        <v>Delay</v>
      </c>
      <c r="V2799" s="7">
        <f>Ecommerce_Sales[[#This Row],[Profit]]/Ecommerce_Sales[[#This Row],[Total_Price]]</f>
        <v>0.34995340167753963</v>
      </c>
      <c r="W2799" s="3">
        <v>2253</v>
      </c>
      <c r="X2799" s="3"/>
    </row>
    <row r="2800" spans="1:24" x14ac:dyDescent="0.25">
      <c r="A2800" s="1" t="s">
        <v>8150</v>
      </c>
      <c r="B2800" s="1" t="s">
        <v>1185</v>
      </c>
      <c r="C2800" s="1" t="s">
        <v>1186</v>
      </c>
      <c r="D2800" s="1" t="s">
        <v>5635</v>
      </c>
      <c r="E2800" s="1" t="s">
        <v>1946</v>
      </c>
      <c r="F2800" s="2">
        <v>45269</v>
      </c>
      <c r="G2800" s="2">
        <v>44932</v>
      </c>
      <c r="H2800" s="2" t="str">
        <f>TEXT(Ecommerce_Sales[[#This Row],[Order_Date]],"mmmm")</f>
        <v>January</v>
      </c>
      <c r="I2800" s="2" t="str">
        <f>TEXT(Ecommerce_Sales[[#This Row],[Order_Date]],"yyyy")</f>
        <v>2023</v>
      </c>
      <c r="J2800" s="2" t="str">
        <f>TEXT(Ecommerce_Sales[[#This Row],[Order_Date]],"mmmm")</f>
        <v>January</v>
      </c>
      <c r="K2800" s="1" t="s">
        <v>1947</v>
      </c>
      <c r="L2800" s="1" t="s">
        <v>3381</v>
      </c>
      <c r="M2800" s="1" t="s">
        <v>1977</v>
      </c>
      <c r="N2800" s="1" t="s">
        <v>1978</v>
      </c>
      <c r="O2800" s="3">
        <v>424</v>
      </c>
      <c r="P2800">
        <v>2</v>
      </c>
      <c r="Q2800" s="3">
        <v>847</v>
      </c>
      <c r="R2800" s="1" t="s">
        <v>1951</v>
      </c>
      <c r="S2800" s="3">
        <v>120</v>
      </c>
      <c r="T2800">
        <v>7</v>
      </c>
      <c r="U2800" t="str">
        <f>IF(Ecommerce_Sales[[#This Row],[Delivery_Time_Days]]&gt;7,"Delay",IF(Ecommerce_Sales[[#This Row],[Delivery_Time_Days]] = 0,"No delivery",IF(Ecommerce_Sales[[#This Row],[Delivery_Time_Days]]&lt;=7,"On-time")))</f>
        <v>On-time</v>
      </c>
      <c r="V2800" s="7">
        <f>Ecommerce_Sales[[#This Row],[Profit]]/Ecommerce_Sales[[#This Row],[Total_Price]]</f>
        <v>0.34946871310507677</v>
      </c>
      <c r="W2800" s="3">
        <v>296</v>
      </c>
      <c r="X2800" s="3"/>
    </row>
    <row r="2801" spans="1:24" x14ac:dyDescent="0.25">
      <c r="A2801" s="1" t="s">
        <v>8151</v>
      </c>
      <c r="B2801" s="1" t="s">
        <v>493</v>
      </c>
      <c r="C2801" s="1" t="s">
        <v>494</v>
      </c>
      <c r="D2801" s="1" t="s">
        <v>1975</v>
      </c>
      <c r="E2801" s="1" t="s">
        <v>1966</v>
      </c>
      <c r="F2801" s="2">
        <v>45446</v>
      </c>
      <c r="G2801" s="2">
        <v>45103</v>
      </c>
      <c r="H2801" s="2" t="str">
        <f>TEXT(Ecommerce_Sales[[#This Row],[Order_Date]],"mmmm")</f>
        <v>June</v>
      </c>
      <c r="I2801" s="2" t="str">
        <f>TEXT(Ecommerce_Sales[[#This Row],[Order_Date]],"yyyy")</f>
        <v>2023</v>
      </c>
      <c r="J2801" s="2" t="str">
        <f>TEXT(Ecommerce_Sales[[#This Row],[Order_Date]],"mmmm")</f>
        <v>June</v>
      </c>
      <c r="K2801" s="1" t="s">
        <v>1947</v>
      </c>
      <c r="L2801" s="1" t="s">
        <v>8152</v>
      </c>
      <c r="M2801" s="1" t="s">
        <v>2002</v>
      </c>
      <c r="N2801" s="1" t="s">
        <v>1989</v>
      </c>
      <c r="O2801" s="3">
        <v>229</v>
      </c>
      <c r="P2801">
        <v>3</v>
      </c>
      <c r="Q2801" s="3">
        <v>687</v>
      </c>
      <c r="R2801" s="1" t="s">
        <v>1958</v>
      </c>
      <c r="S2801" s="3">
        <v>43</v>
      </c>
      <c r="T2801">
        <v>6</v>
      </c>
      <c r="U2801" t="str">
        <f>IF(Ecommerce_Sales[[#This Row],[Delivery_Time_Days]]&gt;7,"Delay",IF(Ecommerce_Sales[[#This Row],[Delivery_Time_Days]] = 0,"No delivery",IF(Ecommerce_Sales[[#This Row],[Delivery_Time_Days]]&lt;=7,"On-time")))</f>
        <v>On-time</v>
      </c>
      <c r="V2801" s="7">
        <f>Ecommerce_Sales[[#This Row],[Profit]]/Ecommerce_Sales[[#This Row],[Total_Price]]</f>
        <v>0.25036390101892286</v>
      </c>
      <c r="W2801" s="3">
        <v>172</v>
      </c>
      <c r="X2801" s="3"/>
    </row>
    <row r="2802" spans="1:24" x14ac:dyDescent="0.25">
      <c r="A2802" s="1" t="s">
        <v>8153</v>
      </c>
      <c r="B2802" s="1" t="s">
        <v>464</v>
      </c>
      <c r="C2802" s="1" t="s">
        <v>814</v>
      </c>
      <c r="D2802" s="1" t="s">
        <v>2439</v>
      </c>
      <c r="E2802" s="1" t="s">
        <v>1961</v>
      </c>
      <c r="F2802" s="2">
        <v>45549</v>
      </c>
      <c r="G2802" s="2">
        <v>45094</v>
      </c>
      <c r="H2802" s="2" t="str">
        <f>TEXT(Ecommerce_Sales[[#This Row],[Order_Date]],"mmmm")</f>
        <v>June</v>
      </c>
      <c r="I2802" s="2" t="str">
        <f>TEXT(Ecommerce_Sales[[#This Row],[Order_Date]],"yyyy")</f>
        <v>2023</v>
      </c>
      <c r="J2802" s="2" t="str">
        <f>TEXT(Ecommerce_Sales[[#This Row],[Order_Date]],"mmmm")</f>
        <v>June</v>
      </c>
      <c r="K2802" s="1" t="s">
        <v>1947</v>
      </c>
      <c r="L2802" s="1" t="s">
        <v>3146</v>
      </c>
      <c r="M2802" s="1" t="s">
        <v>1988</v>
      </c>
      <c r="N2802" s="1" t="s">
        <v>1989</v>
      </c>
      <c r="O2802" s="3">
        <v>1085</v>
      </c>
      <c r="P2802">
        <v>1</v>
      </c>
      <c r="Q2802" s="3">
        <v>1085</v>
      </c>
      <c r="R2802" s="1" t="s">
        <v>2008</v>
      </c>
      <c r="S2802" s="3">
        <v>87</v>
      </c>
      <c r="T2802">
        <v>7</v>
      </c>
      <c r="U2802" t="str">
        <f>IF(Ecommerce_Sales[[#This Row],[Delivery_Time_Days]]&gt;7,"Delay",IF(Ecommerce_Sales[[#This Row],[Delivery_Time_Days]] = 0,"No delivery",IF(Ecommerce_Sales[[#This Row],[Delivery_Time_Days]]&lt;=7,"On-time")))</f>
        <v>On-time</v>
      </c>
      <c r="V2802" s="7">
        <f>Ecommerce_Sales[[#This Row],[Profit]]/Ecommerce_Sales[[#This Row],[Total_Price]]</f>
        <v>0.24976958525345622</v>
      </c>
      <c r="W2802" s="3">
        <v>271</v>
      </c>
      <c r="X2802" s="3"/>
    </row>
    <row r="2803" spans="1:24" x14ac:dyDescent="0.25">
      <c r="A2803" s="1" t="s">
        <v>8154</v>
      </c>
      <c r="B2803" s="1" t="s">
        <v>1007</v>
      </c>
      <c r="C2803" s="1" t="s">
        <v>1008</v>
      </c>
      <c r="D2803" s="1" t="s">
        <v>5399</v>
      </c>
      <c r="E2803" s="1" t="s">
        <v>1961</v>
      </c>
      <c r="F2803" s="2">
        <v>45298</v>
      </c>
      <c r="G2803" s="2">
        <v>45453</v>
      </c>
      <c r="H2803" s="2" t="str">
        <f>TEXT(Ecommerce_Sales[[#This Row],[Order_Date]],"mmmm")</f>
        <v>June</v>
      </c>
      <c r="I2803" s="2" t="str">
        <f>TEXT(Ecommerce_Sales[[#This Row],[Order_Date]],"yyyy")</f>
        <v>2024</v>
      </c>
      <c r="J2803" s="2" t="str">
        <f>TEXT(Ecommerce_Sales[[#This Row],[Order_Date]],"mmmm")</f>
        <v>June</v>
      </c>
      <c r="K2803" s="1" t="s">
        <v>1947</v>
      </c>
      <c r="L2803" s="1" t="s">
        <v>3946</v>
      </c>
      <c r="M2803" s="1" t="s">
        <v>2065</v>
      </c>
      <c r="N2803" s="1" t="s">
        <v>1978</v>
      </c>
      <c r="O2803" s="3">
        <v>438</v>
      </c>
      <c r="P2803">
        <v>3</v>
      </c>
      <c r="Q2803" s="3">
        <v>1315</v>
      </c>
      <c r="R2803" s="1" t="s">
        <v>1958</v>
      </c>
      <c r="S2803" s="3">
        <v>167</v>
      </c>
      <c r="T2803">
        <v>5</v>
      </c>
      <c r="U2803" t="str">
        <f>IF(Ecommerce_Sales[[#This Row],[Delivery_Time_Days]]&gt;7,"Delay",IF(Ecommerce_Sales[[#This Row],[Delivery_Time_Days]] = 0,"No delivery",IF(Ecommerce_Sales[[#This Row],[Delivery_Time_Days]]&lt;=7,"On-time")))</f>
        <v>On-time</v>
      </c>
      <c r="V2803" s="7">
        <f>Ecommerce_Sales[[#This Row],[Profit]]/Ecommerce_Sales[[#This Row],[Total_Price]]</f>
        <v>0.34980988593155893</v>
      </c>
      <c r="W2803" s="3">
        <v>460</v>
      </c>
      <c r="X2803" s="3"/>
    </row>
    <row r="2804" spans="1:24" x14ac:dyDescent="0.25">
      <c r="A2804" s="1" t="s">
        <v>8155</v>
      </c>
      <c r="B2804" s="1" t="s">
        <v>806</v>
      </c>
      <c r="C2804" s="1" t="s">
        <v>807</v>
      </c>
      <c r="D2804" s="1" t="s">
        <v>3367</v>
      </c>
      <c r="E2804" s="1" t="s">
        <v>2005</v>
      </c>
      <c r="F2804" s="2">
        <v>45040</v>
      </c>
      <c r="G2804" s="2">
        <v>45371</v>
      </c>
      <c r="H2804" s="2" t="str">
        <f>TEXT(Ecommerce_Sales[[#This Row],[Order_Date]],"mmmm")</f>
        <v>March</v>
      </c>
      <c r="I2804" s="2" t="str">
        <f>TEXT(Ecommerce_Sales[[#This Row],[Order_Date]],"yyyy")</f>
        <v>2024</v>
      </c>
      <c r="J2804" s="2" t="str">
        <f>TEXT(Ecommerce_Sales[[#This Row],[Order_Date]],"mmmm")</f>
        <v>March</v>
      </c>
      <c r="K2804" s="1" t="s">
        <v>1947</v>
      </c>
      <c r="L2804" s="1" t="s">
        <v>8156</v>
      </c>
      <c r="M2804" s="1" t="s">
        <v>1968</v>
      </c>
      <c r="N2804" s="1" t="s">
        <v>1957</v>
      </c>
      <c r="O2804" s="3">
        <v>744</v>
      </c>
      <c r="P2804">
        <v>3</v>
      </c>
      <c r="Q2804" s="3">
        <v>2231</v>
      </c>
      <c r="R2804" s="1" t="s">
        <v>1951</v>
      </c>
      <c r="S2804" s="3">
        <v>310</v>
      </c>
      <c r="T2804">
        <v>2</v>
      </c>
      <c r="U2804" t="str">
        <f>IF(Ecommerce_Sales[[#This Row],[Delivery_Time_Days]]&gt;7,"Delay",IF(Ecommerce_Sales[[#This Row],[Delivery_Time_Days]] = 0,"No delivery",IF(Ecommerce_Sales[[#This Row],[Delivery_Time_Days]]&lt;=7,"On-time")))</f>
        <v>On-time</v>
      </c>
      <c r="V2804" s="7">
        <f>Ecommerce_Sales[[#This Row],[Profit]]/Ecommerce_Sales[[#This Row],[Total_Price]]</f>
        <v>0.15015688032272523</v>
      </c>
      <c r="W2804" s="3">
        <v>335</v>
      </c>
      <c r="X2804" s="3"/>
    </row>
    <row r="2805" spans="1:24" x14ac:dyDescent="0.25">
      <c r="A2805" s="1" t="s">
        <v>8157</v>
      </c>
      <c r="B2805" s="1" t="s">
        <v>102</v>
      </c>
      <c r="C2805" s="1" t="s">
        <v>103</v>
      </c>
      <c r="D2805" s="1" t="s">
        <v>2651</v>
      </c>
      <c r="E2805" s="1" t="s">
        <v>1946</v>
      </c>
      <c r="F2805" s="2">
        <v>45465</v>
      </c>
      <c r="G2805" s="2">
        <v>45572</v>
      </c>
      <c r="H2805" s="2" t="str">
        <f>TEXT(Ecommerce_Sales[[#This Row],[Order_Date]],"mmmm")</f>
        <v>October</v>
      </c>
      <c r="I2805" s="2" t="str">
        <f>TEXT(Ecommerce_Sales[[#This Row],[Order_Date]],"yyyy")</f>
        <v>2024</v>
      </c>
      <c r="J2805" s="2" t="str">
        <f>TEXT(Ecommerce_Sales[[#This Row],[Order_Date]],"mmmm")</f>
        <v>October</v>
      </c>
      <c r="K2805" s="1" t="s">
        <v>1947</v>
      </c>
      <c r="L2805" s="1" t="s">
        <v>6590</v>
      </c>
      <c r="M2805" s="1" t="s">
        <v>1983</v>
      </c>
      <c r="N2805" s="1" t="s">
        <v>1950</v>
      </c>
      <c r="O2805" s="3">
        <v>204</v>
      </c>
      <c r="P2805">
        <v>3</v>
      </c>
      <c r="Q2805" s="3">
        <v>613</v>
      </c>
      <c r="R2805" s="1" t="s">
        <v>1958</v>
      </c>
      <c r="S2805" s="3">
        <v>69</v>
      </c>
      <c r="T2805">
        <v>8</v>
      </c>
      <c r="U2805" t="str">
        <f>IF(Ecommerce_Sales[[#This Row],[Delivery_Time_Days]]&gt;7,"Delay",IF(Ecommerce_Sales[[#This Row],[Delivery_Time_Days]] = 0,"No delivery",IF(Ecommerce_Sales[[#This Row],[Delivery_Time_Days]]&lt;=7,"On-time")))</f>
        <v>Delay</v>
      </c>
      <c r="V2805" s="7">
        <f>Ecommerce_Sales[[#This Row],[Profit]]/Ecommerce_Sales[[#This Row],[Total_Price]]</f>
        <v>0.39967373572593801</v>
      </c>
      <c r="W2805" s="3">
        <v>245</v>
      </c>
      <c r="X2805" s="3"/>
    </row>
    <row r="2806" spans="1:24" x14ac:dyDescent="0.25">
      <c r="A2806" s="1" t="s">
        <v>8158</v>
      </c>
      <c r="B2806" s="1" t="s">
        <v>1211</v>
      </c>
      <c r="C2806" s="1" t="s">
        <v>1212</v>
      </c>
      <c r="D2806" s="1" t="s">
        <v>2338</v>
      </c>
      <c r="E2806" s="1" t="s">
        <v>1946</v>
      </c>
      <c r="F2806" s="2">
        <v>45040</v>
      </c>
      <c r="G2806" s="2">
        <v>45460</v>
      </c>
      <c r="H2806" s="2" t="str">
        <f>TEXT(Ecommerce_Sales[[#This Row],[Order_Date]],"mmmm")</f>
        <v>June</v>
      </c>
      <c r="I2806" s="2" t="str">
        <f>TEXT(Ecommerce_Sales[[#This Row],[Order_Date]],"yyyy")</f>
        <v>2024</v>
      </c>
      <c r="J2806" s="2" t="str">
        <f>TEXT(Ecommerce_Sales[[#This Row],[Order_Date]],"mmmm")</f>
        <v>June</v>
      </c>
      <c r="K2806" s="1" t="s">
        <v>1947</v>
      </c>
      <c r="L2806" s="1" t="s">
        <v>8159</v>
      </c>
      <c r="M2806" s="1" t="s">
        <v>2065</v>
      </c>
      <c r="N2806" s="1" t="s">
        <v>1978</v>
      </c>
      <c r="O2806" s="3">
        <v>850</v>
      </c>
      <c r="P2806">
        <v>4</v>
      </c>
      <c r="Q2806" s="3">
        <v>3399</v>
      </c>
      <c r="R2806" s="1" t="s">
        <v>1951</v>
      </c>
      <c r="S2806" s="3">
        <v>389</v>
      </c>
      <c r="T2806">
        <v>5</v>
      </c>
      <c r="U2806" t="str">
        <f>IF(Ecommerce_Sales[[#This Row],[Delivery_Time_Days]]&gt;7,"Delay",IF(Ecommerce_Sales[[#This Row],[Delivery_Time_Days]] = 0,"No delivery",IF(Ecommerce_Sales[[#This Row],[Delivery_Time_Days]]&lt;=7,"On-time")))</f>
        <v>On-time</v>
      </c>
      <c r="V2806" s="7">
        <f>Ecommerce_Sales[[#This Row],[Profit]]/Ecommerce_Sales[[#This Row],[Total_Price]]</f>
        <v>0.35010297146219477</v>
      </c>
      <c r="W2806" s="3">
        <v>1190</v>
      </c>
      <c r="X2806" s="3"/>
    </row>
    <row r="2807" spans="1:24" x14ac:dyDescent="0.25">
      <c r="A2807" s="1" t="s">
        <v>8160</v>
      </c>
      <c r="B2807" s="1" t="s">
        <v>531</v>
      </c>
      <c r="C2807" s="1" t="s">
        <v>532</v>
      </c>
      <c r="D2807" s="1" t="s">
        <v>2074</v>
      </c>
      <c r="E2807" s="1" t="s">
        <v>1954</v>
      </c>
      <c r="F2807" s="2">
        <v>45530</v>
      </c>
      <c r="G2807" s="2">
        <v>45097</v>
      </c>
      <c r="H2807" s="2" t="str">
        <f>TEXT(Ecommerce_Sales[[#This Row],[Order_Date]],"mmmm")</f>
        <v>June</v>
      </c>
      <c r="I2807" s="2" t="str">
        <f>TEXT(Ecommerce_Sales[[#This Row],[Order_Date]],"yyyy")</f>
        <v>2023</v>
      </c>
      <c r="J2807" s="2" t="str">
        <f>TEXT(Ecommerce_Sales[[#This Row],[Order_Date]],"mmmm")</f>
        <v>June</v>
      </c>
      <c r="K2807" s="1" t="s">
        <v>1947</v>
      </c>
      <c r="L2807" s="1" t="s">
        <v>3241</v>
      </c>
      <c r="M2807" s="1" t="s">
        <v>2065</v>
      </c>
      <c r="N2807" s="1" t="s">
        <v>1978</v>
      </c>
      <c r="O2807" s="3">
        <v>744</v>
      </c>
      <c r="P2807">
        <v>3</v>
      </c>
      <c r="Q2807" s="3">
        <v>2233</v>
      </c>
      <c r="R2807" s="1" t="s">
        <v>1958</v>
      </c>
      <c r="S2807" s="3">
        <v>283</v>
      </c>
      <c r="T2807">
        <v>6</v>
      </c>
      <c r="U2807" t="str">
        <f>IF(Ecommerce_Sales[[#This Row],[Delivery_Time_Days]]&gt;7,"Delay",IF(Ecommerce_Sales[[#This Row],[Delivery_Time_Days]] = 0,"No delivery",IF(Ecommerce_Sales[[#This Row],[Delivery_Time_Days]]&lt;=7,"On-time")))</f>
        <v>On-time</v>
      </c>
      <c r="V2807" s="7">
        <f>Ecommerce_Sales[[#This Row],[Profit]]/Ecommerce_Sales[[#This Row],[Total_Price]]</f>
        <v>0.35020152261531573</v>
      </c>
      <c r="W2807" s="3">
        <v>782</v>
      </c>
      <c r="X2807" s="3"/>
    </row>
    <row r="2808" spans="1:24" x14ac:dyDescent="0.25">
      <c r="A2808" s="1" t="s">
        <v>8161</v>
      </c>
      <c r="B2808" s="1" t="s">
        <v>1537</v>
      </c>
      <c r="C2808" s="1" t="s">
        <v>1538</v>
      </c>
      <c r="D2808" s="1" t="s">
        <v>6173</v>
      </c>
      <c r="E2808" s="1" t="s">
        <v>1954</v>
      </c>
      <c r="F2808" s="2">
        <v>45553</v>
      </c>
      <c r="G2808" s="2">
        <v>44988</v>
      </c>
      <c r="H2808" s="2" t="str">
        <f>TEXT(Ecommerce_Sales[[#This Row],[Order_Date]],"mmmm")</f>
        <v>March</v>
      </c>
      <c r="I2808" s="2" t="str">
        <f>TEXT(Ecommerce_Sales[[#This Row],[Order_Date]],"yyyy")</f>
        <v>2023</v>
      </c>
      <c r="J2808" s="2" t="str">
        <f>TEXT(Ecommerce_Sales[[#This Row],[Order_Date]],"mmmm")</f>
        <v>March</v>
      </c>
      <c r="K2808" s="1" t="s">
        <v>1947</v>
      </c>
      <c r="L2808" s="1" t="s">
        <v>7902</v>
      </c>
      <c r="M2808" s="1" t="s">
        <v>1949</v>
      </c>
      <c r="N2808" s="1" t="s">
        <v>1950</v>
      </c>
      <c r="O2808" s="3">
        <v>571</v>
      </c>
      <c r="P2808">
        <v>2</v>
      </c>
      <c r="Q2808" s="3">
        <v>1142</v>
      </c>
      <c r="R2808" s="1" t="s">
        <v>1958</v>
      </c>
      <c r="S2808" s="3">
        <v>148</v>
      </c>
      <c r="T2808">
        <v>4</v>
      </c>
      <c r="U2808" t="str">
        <f>IF(Ecommerce_Sales[[#This Row],[Delivery_Time_Days]]&gt;7,"Delay",IF(Ecommerce_Sales[[#This Row],[Delivery_Time_Days]] = 0,"No delivery",IF(Ecommerce_Sales[[#This Row],[Delivery_Time_Days]]&lt;=7,"On-time")))</f>
        <v>On-time</v>
      </c>
      <c r="V2808" s="7">
        <f>Ecommerce_Sales[[#This Row],[Profit]]/Ecommerce_Sales[[#This Row],[Total_Price]]</f>
        <v>0.4001751313485114</v>
      </c>
      <c r="W2808" s="3">
        <v>457</v>
      </c>
      <c r="X2808" s="3"/>
    </row>
    <row r="2809" spans="1:24" x14ac:dyDescent="0.25">
      <c r="A2809" s="1" t="s">
        <v>8162</v>
      </c>
      <c r="B2809" s="1" t="s">
        <v>394</v>
      </c>
      <c r="C2809" s="1" t="s">
        <v>395</v>
      </c>
      <c r="D2809" s="1" t="s">
        <v>5729</v>
      </c>
      <c r="E2809" s="1" t="s">
        <v>2005</v>
      </c>
      <c r="F2809" s="2">
        <v>44932</v>
      </c>
      <c r="G2809" s="2">
        <v>45656</v>
      </c>
      <c r="H2809" s="2" t="str">
        <f>TEXT(Ecommerce_Sales[[#This Row],[Order_Date]],"mmmm")</f>
        <v>December</v>
      </c>
      <c r="I2809" s="2" t="str">
        <f>TEXT(Ecommerce_Sales[[#This Row],[Order_Date]],"yyyy")</f>
        <v>2024</v>
      </c>
      <c r="J2809" s="2" t="str">
        <f>TEXT(Ecommerce_Sales[[#This Row],[Order_Date]],"mmmm")</f>
        <v>December</v>
      </c>
      <c r="K2809" s="1" t="s">
        <v>1947</v>
      </c>
      <c r="L2809" s="1" t="s">
        <v>8163</v>
      </c>
      <c r="M2809" s="1" t="s">
        <v>2026</v>
      </c>
      <c r="N2809" s="1" t="s">
        <v>1978</v>
      </c>
      <c r="O2809" s="3">
        <v>328</v>
      </c>
      <c r="P2809">
        <v>10</v>
      </c>
      <c r="Q2809" s="3">
        <v>3280</v>
      </c>
      <c r="R2809" s="1" t="s">
        <v>1958</v>
      </c>
      <c r="S2809" s="3">
        <v>367</v>
      </c>
      <c r="T2809">
        <v>4</v>
      </c>
      <c r="U2809" t="str">
        <f>IF(Ecommerce_Sales[[#This Row],[Delivery_Time_Days]]&gt;7,"Delay",IF(Ecommerce_Sales[[#This Row],[Delivery_Time_Days]] = 0,"No delivery",IF(Ecommerce_Sales[[#This Row],[Delivery_Time_Days]]&lt;=7,"On-time")))</f>
        <v>On-time</v>
      </c>
      <c r="V2809" s="7">
        <f>Ecommerce_Sales[[#This Row],[Profit]]/Ecommerce_Sales[[#This Row],[Total_Price]]</f>
        <v>0.35</v>
      </c>
      <c r="W2809" s="3">
        <v>1148</v>
      </c>
      <c r="X2809" s="3"/>
    </row>
    <row r="2810" spans="1:24" x14ac:dyDescent="0.25">
      <c r="A2810" s="1" t="s">
        <v>8164</v>
      </c>
      <c r="B2810" s="1" t="s">
        <v>1416</v>
      </c>
      <c r="C2810" s="1" t="s">
        <v>1417</v>
      </c>
      <c r="D2810" s="1" t="s">
        <v>4215</v>
      </c>
      <c r="E2810" s="1" t="s">
        <v>1996</v>
      </c>
      <c r="F2810" s="2">
        <v>45433</v>
      </c>
      <c r="G2810" s="2">
        <v>45503</v>
      </c>
      <c r="H2810" s="2" t="str">
        <f>TEXT(Ecommerce_Sales[[#This Row],[Order_Date]],"mmmm")</f>
        <v>July</v>
      </c>
      <c r="I2810" s="2" t="str">
        <f>TEXT(Ecommerce_Sales[[#This Row],[Order_Date]],"yyyy")</f>
        <v>2024</v>
      </c>
      <c r="J2810" s="2" t="str">
        <f>TEXT(Ecommerce_Sales[[#This Row],[Order_Date]],"mmmm")</f>
        <v>July</v>
      </c>
      <c r="K2810" s="1" t="s">
        <v>1947</v>
      </c>
      <c r="L2810" s="1" t="s">
        <v>8165</v>
      </c>
      <c r="M2810" s="1" t="s">
        <v>2047</v>
      </c>
      <c r="N2810" s="1" t="s">
        <v>1989</v>
      </c>
      <c r="O2810" s="3">
        <v>1254</v>
      </c>
      <c r="P2810">
        <v>1</v>
      </c>
      <c r="Q2810" s="3">
        <v>1254</v>
      </c>
      <c r="R2810" s="1" t="s">
        <v>1958</v>
      </c>
      <c r="S2810" s="3">
        <v>154</v>
      </c>
      <c r="T2810">
        <v>2</v>
      </c>
      <c r="U2810" t="str">
        <f>IF(Ecommerce_Sales[[#This Row],[Delivery_Time_Days]]&gt;7,"Delay",IF(Ecommerce_Sales[[#This Row],[Delivery_Time_Days]] = 0,"No delivery",IF(Ecommerce_Sales[[#This Row],[Delivery_Time_Days]]&lt;=7,"On-time")))</f>
        <v>On-time</v>
      </c>
      <c r="V2810" s="7">
        <f>Ecommerce_Sales[[#This Row],[Profit]]/Ecommerce_Sales[[#This Row],[Total_Price]]</f>
        <v>0.25039872408293462</v>
      </c>
      <c r="W2810" s="3">
        <v>314</v>
      </c>
      <c r="X2810" s="3"/>
    </row>
    <row r="2811" spans="1:24" x14ac:dyDescent="0.25">
      <c r="A2811" s="1" t="s">
        <v>8166</v>
      </c>
      <c r="B2811" s="1" t="s">
        <v>996</v>
      </c>
      <c r="C2811" s="1" t="s">
        <v>997</v>
      </c>
      <c r="D2811" s="1" t="s">
        <v>6061</v>
      </c>
      <c r="E2811" s="1" t="s">
        <v>1981</v>
      </c>
      <c r="F2811" s="2">
        <v>45637</v>
      </c>
      <c r="G2811" s="2">
        <v>45431</v>
      </c>
      <c r="H2811" s="2" t="str">
        <f>TEXT(Ecommerce_Sales[[#This Row],[Order_Date]],"mmmm")</f>
        <v>May</v>
      </c>
      <c r="I2811" s="2" t="str">
        <f>TEXT(Ecommerce_Sales[[#This Row],[Order_Date]],"yyyy")</f>
        <v>2024</v>
      </c>
      <c r="J2811" s="2" t="str">
        <f>TEXT(Ecommerce_Sales[[#This Row],[Order_Date]],"mmmm")</f>
        <v>May</v>
      </c>
      <c r="K2811" s="1" t="s">
        <v>1947</v>
      </c>
      <c r="L2811" s="1" t="s">
        <v>8167</v>
      </c>
      <c r="M2811" s="1" t="s">
        <v>2247</v>
      </c>
      <c r="N2811" s="1" t="s">
        <v>1957</v>
      </c>
      <c r="O2811" s="3">
        <v>874</v>
      </c>
      <c r="P2811">
        <v>1</v>
      </c>
      <c r="Q2811" s="3">
        <v>874</v>
      </c>
      <c r="R2811" s="1" t="s">
        <v>1958</v>
      </c>
      <c r="S2811" s="3">
        <v>96</v>
      </c>
      <c r="T2811">
        <v>7</v>
      </c>
      <c r="U2811" t="str">
        <f>IF(Ecommerce_Sales[[#This Row],[Delivery_Time_Days]]&gt;7,"Delay",IF(Ecommerce_Sales[[#This Row],[Delivery_Time_Days]] = 0,"No delivery",IF(Ecommerce_Sales[[#This Row],[Delivery_Time_Days]]&lt;=7,"On-time")))</f>
        <v>On-time</v>
      </c>
      <c r="V2811" s="7">
        <f>Ecommerce_Sales[[#This Row],[Profit]]/Ecommerce_Sales[[#This Row],[Total_Price]]</f>
        <v>0.14988558352402745</v>
      </c>
      <c r="W2811" s="3">
        <v>131</v>
      </c>
      <c r="X2811" s="3"/>
    </row>
    <row r="2812" spans="1:24" x14ac:dyDescent="0.25">
      <c r="A2812" s="1" t="s">
        <v>8168</v>
      </c>
      <c r="B2812" s="1" t="s">
        <v>1369</v>
      </c>
      <c r="C2812" s="1" t="s">
        <v>1370</v>
      </c>
      <c r="D2812" s="1" t="s">
        <v>3174</v>
      </c>
      <c r="E2812" s="1" t="s">
        <v>1961</v>
      </c>
      <c r="F2812" s="2">
        <v>45364</v>
      </c>
      <c r="G2812" s="2">
        <v>45173</v>
      </c>
      <c r="H2812" s="2" t="str">
        <f>TEXT(Ecommerce_Sales[[#This Row],[Order_Date]],"mmmm")</f>
        <v>September</v>
      </c>
      <c r="I2812" s="2" t="str">
        <f>TEXT(Ecommerce_Sales[[#This Row],[Order_Date]],"yyyy")</f>
        <v>2023</v>
      </c>
      <c r="J2812" s="2" t="str">
        <f>TEXT(Ecommerce_Sales[[#This Row],[Order_Date]],"mmmm")</f>
        <v>September</v>
      </c>
      <c r="K2812" s="1" t="s">
        <v>1947</v>
      </c>
      <c r="L2812" s="1" t="s">
        <v>8169</v>
      </c>
      <c r="M2812" s="1" t="s">
        <v>1956</v>
      </c>
      <c r="N2812" s="1" t="s">
        <v>1957</v>
      </c>
      <c r="O2812" s="3">
        <v>171</v>
      </c>
      <c r="P2812">
        <v>4</v>
      </c>
      <c r="Q2812" s="3">
        <v>682</v>
      </c>
      <c r="R2812" s="1" t="s">
        <v>1958</v>
      </c>
      <c r="S2812" s="3">
        <v>62</v>
      </c>
      <c r="T2812">
        <v>9</v>
      </c>
      <c r="U2812" t="str">
        <f>IF(Ecommerce_Sales[[#This Row],[Delivery_Time_Days]]&gt;7,"Delay",IF(Ecommerce_Sales[[#This Row],[Delivery_Time_Days]] = 0,"No delivery",IF(Ecommerce_Sales[[#This Row],[Delivery_Time_Days]]&lt;=7,"On-time")))</f>
        <v>Delay</v>
      </c>
      <c r="V2812" s="7">
        <f>Ecommerce_Sales[[#This Row],[Profit]]/Ecommerce_Sales[[#This Row],[Total_Price]]</f>
        <v>0.14956011730205279</v>
      </c>
      <c r="W2812" s="3">
        <v>102</v>
      </c>
      <c r="X2812" s="3"/>
    </row>
    <row r="2813" spans="1:24" x14ac:dyDescent="0.25">
      <c r="A2813" s="1" t="s">
        <v>8170</v>
      </c>
      <c r="B2813" s="1" t="s">
        <v>517</v>
      </c>
      <c r="C2813" s="1" t="s">
        <v>518</v>
      </c>
      <c r="D2813" s="1" t="s">
        <v>6762</v>
      </c>
      <c r="E2813" s="1" t="s">
        <v>1961</v>
      </c>
      <c r="F2813" s="2">
        <v>44939</v>
      </c>
      <c r="G2813" s="2">
        <v>45370</v>
      </c>
      <c r="H2813" s="2" t="str">
        <f>TEXT(Ecommerce_Sales[[#This Row],[Order_Date]],"mmmm")</f>
        <v>March</v>
      </c>
      <c r="I2813" s="2" t="str">
        <f>TEXT(Ecommerce_Sales[[#This Row],[Order_Date]],"yyyy")</f>
        <v>2024</v>
      </c>
      <c r="J2813" s="2" t="str">
        <f>TEXT(Ecommerce_Sales[[#This Row],[Order_Date]],"mmmm")</f>
        <v>March</v>
      </c>
      <c r="K2813" s="1" t="s">
        <v>1947</v>
      </c>
      <c r="L2813" s="1" t="s">
        <v>8171</v>
      </c>
      <c r="M2813" s="1" t="s">
        <v>2079</v>
      </c>
      <c r="N2813" s="1" t="s">
        <v>1973</v>
      </c>
      <c r="O2813" s="3">
        <v>643</v>
      </c>
      <c r="P2813">
        <v>4</v>
      </c>
      <c r="Q2813" s="3">
        <v>2572</v>
      </c>
      <c r="R2813" s="1" t="s">
        <v>1958</v>
      </c>
      <c r="S2813" s="3">
        <v>306</v>
      </c>
      <c r="T2813">
        <v>8</v>
      </c>
      <c r="U2813" t="str">
        <f>IF(Ecommerce_Sales[[#This Row],[Delivery_Time_Days]]&gt;7,"Delay",IF(Ecommerce_Sales[[#This Row],[Delivery_Time_Days]] = 0,"No delivery",IF(Ecommerce_Sales[[#This Row],[Delivery_Time_Days]]&lt;=7,"On-time")))</f>
        <v>Delay</v>
      </c>
      <c r="V2813" s="7">
        <f>Ecommerce_Sales[[#This Row],[Profit]]/Ecommerce_Sales[[#This Row],[Total_Price]]</f>
        <v>0.30015552099533438</v>
      </c>
      <c r="W2813" s="3">
        <v>772</v>
      </c>
      <c r="X2813" s="3"/>
    </row>
    <row r="2814" spans="1:24" x14ac:dyDescent="0.25">
      <c r="A2814" s="1" t="s">
        <v>8172</v>
      </c>
      <c r="B2814" s="1" t="s">
        <v>1169</v>
      </c>
      <c r="C2814" s="1" t="s">
        <v>1170</v>
      </c>
      <c r="D2814" s="1" t="s">
        <v>2135</v>
      </c>
      <c r="E2814" s="1" t="s">
        <v>1996</v>
      </c>
      <c r="F2814" s="2">
        <v>45582</v>
      </c>
      <c r="G2814" s="2">
        <v>44982</v>
      </c>
      <c r="H2814" s="2" t="str">
        <f>TEXT(Ecommerce_Sales[[#This Row],[Order_Date]],"mmmm")</f>
        <v>February</v>
      </c>
      <c r="I2814" s="2" t="str">
        <f>TEXT(Ecommerce_Sales[[#This Row],[Order_Date]],"yyyy")</f>
        <v>2023</v>
      </c>
      <c r="J2814" s="2" t="str">
        <f>TEXT(Ecommerce_Sales[[#This Row],[Order_Date]],"mmmm")</f>
        <v>February</v>
      </c>
      <c r="K2814" s="1" t="s">
        <v>1947</v>
      </c>
      <c r="L2814" s="1" t="s">
        <v>8173</v>
      </c>
      <c r="M2814" s="1" t="s">
        <v>2065</v>
      </c>
      <c r="N2814" s="1" t="s">
        <v>1978</v>
      </c>
      <c r="O2814" s="3">
        <v>188</v>
      </c>
      <c r="P2814">
        <v>2</v>
      </c>
      <c r="Q2814" s="3">
        <v>376</v>
      </c>
      <c r="R2814" s="1" t="s">
        <v>1951</v>
      </c>
      <c r="S2814" s="3">
        <v>24</v>
      </c>
      <c r="T2814">
        <v>3</v>
      </c>
      <c r="U2814" t="str">
        <f>IF(Ecommerce_Sales[[#This Row],[Delivery_Time_Days]]&gt;7,"Delay",IF(Ecommerce_Sales[[#This Row],[Delivery_Time_Days]] = 0,"No delivery",IF(Ecommerce_Sales[[#This Row],[Delivery_Time_Days]]&lt;=7,"On-time")))</f>
        <v>On-time</v>
      </c>
      <c r="V2814" s="7">
        <f>Ecommerce_Sales[[#This Row],[Profit]]/Ecommerce_Sales[[#This Row],[Total_Price]]</f>
        <v>0.35106382978723405</v>
      </c>
      <c r="W2814" s="3">
        <v>132</v>
      </c>
      <c r="X2814" s="3"/>
    </row>
    <row r="2815" spans="1:24" x14ac:dyDescent="0.25">
      <c r="A2815" s="1" t="s">
        <v>8174</v>
      </c>
      <c r="B2815" s="1" t="s">
        <v>411</v>
      </c>
      <c r="C2815" s="1" t="s">
        <v>412</v>
      </c>
      <c r="D2815" s="1" t="s">
        <v>2978</v>
      </c>
      <c r="E2815" s="1" t="s">
        <v>1961</v>
      </c>
      <c r="F2815" s="2">
        <v>45219</v>
      </c>
      <c r="G2815" s="2">
        <v>45434</v>
      </c>
      <c r="H2815" s="2" t="str">
        <f>TEXT(Ecommerce_Sales[[#This Row],[Order_Date]],"mmmm")</f>
        <v>May</v>
      </c>
      <c r="I2815" s="2" t="str">
        <f>TEXT(Ecommerce_Sales[[#This Row],[Order_Date]],"yyyy")</f>
        <v>2024</v>
      </c>
      <c r="J2815" s="2" t="str">
        <f>TEXT(Ecommerce_Sales[[#This Row],[Order_Date]],"mmmm")</f>
        <v>May</v>
      </c>
      <c r="K2815" s="1" t="s">
        <v>1947</v>
      </c>
      <c r="L2815" s="1" t="s">
        <v>8175</v>
      </c>
      <c r="M2815" s="1" t="s">
        <v>1968</v>
      </c>
      <c r="N2815" s="1" t="s">
        <v>1957</v>
      </c>
      <c r="O2815" s="3">
        <v>136</v>
      </c>
      <c r="P2815">
        <v>1</v>
      </c>
      <c r="Q2815" s="3">
        <v>136</v>
      </c>
      <c r="R2815" s="1" t="s">
        <v>2016</v>
      </c>
      <c r="S2815" s="3">
        <v>17</v>
      </c>
      <c r="T2815">
        <v>6</v>
      </c>
      <c r="U2815" t="str">
        <f>IF(Ecommerce_Sales[[#This Row],[Delivery_Time_Days]]&gt;7,"Delay",IF(Ecommerce_Sales[[#This Row],[Delivery_Time_Days]] = 0,"No delivery",IF(Ecommerce_Sales[[#This Row],[Delivery_Time_Days]]&lt;=7,"On-time")))</f>
        <v>On-time</v>
      </c>
      <c r="V2815" s="7">
        <f>Ecommerce_Sales[[#This Row],[Profit]]/Ecommerce_Sales[[#This Row],[Total_Price]]</f>
        <v>0.14705882352941177</v>
      </c>
      <c r="W2815" s="3">
        <v>20</v>
      </c>
      <c r="X2815" s="3"/>
    </row>
    <row r="2816" spans="1:24" x14ac:dyDescent="0.25">
      <c r="A2816" s="1" t="s">
        <v>8176</v>
      </c>
      <c r="B2816" s="1" t="s">
        <v>1457</v>
      </c>
      <c r="C2816" s="1" t="s">
        <v>1458</v>
      </c>
      <c r="D2816" s="1" t="s">
        <v>8177</v>
      </c>
      <c r="E2816" s="1" t="s">
        <v>1996</v>
      </c>
      <c r="F2816" s="2">
        <v>45262</v>
      </c>
      <c r="G2816" s="2">
        <v>45484</v>
      </c>
      <c r="H2816" s="2" t="str">
        <f>TEXT(Ecommerce_Sales[[#This Row],[Order_Date]],"mmmm")</f>
        <v>July</v>
      </c>
      <c r="I2816" s="2" t="str">
        <f>TEXT(Ecommerce_Sales[[#This Row],[Order_Date]],"yyyy")</f>
        <v>2024</v>
      </c>
      <c r="J2816" s="2" t="str">
        <f>TEXT(Ecommerce_Sales[[#This Row],[Order_Date]],"mmmm")</f>
        <v>July</v>
      </c>
      <c r="K2816" s="1" t="s">
        <v>1947</v>
      </c>
      <c r="L2816" s="1" t="s">
        <v>8178</v>
      </c>
      <c r="M2816" s="1" t="s">
        <v>2047</v>
      </c>
      <c r="N2816" s="1" t="s">
        <v>1989</v>
      </c>
      <c r="O2816" s="3">
        <v>1092</v>
      </c>
      <c r="P2816">
        <v>2</v>
      </c>
      <c r="Q2816" s="3">
        <v>2184</v>
      </c>
      <c r="R2816" s="1" t="s">
        <v>2008</v>
      </c>
      <c r="S2816" s="3">
        <v>158</v>
      </c>
      <c r="T2816">
        <v>9</v>
      </c>
      <c r="U2816" t="str">
        <f>IF(Ecommerce_Sales[[#This Row],[Delivery_Time_Days]]&gt;7,"Delay",IF(Ecommerce_Sales[[#This Row],[Delivery_Time_Days]] = 0,"No delivery",IF(Ecommerce_Sales[[#This Row],[Delivery_Time_Days]]&lt;=7,"On-time")))</f>
        <v>Delay</v>
      </c>
      <c r="V2816" s="7">
        <f>Ecommerce_Sales[[#This Row],[Profit]]/Ecommerce_Sales[[#This Row],[Total_Price]]</f>
        <v>0.25</v>
      </c>
      <c r="W2816" s="3">
        <v>546</v>
      </c>
      <c r="X2816" s="3"/>
    </row>
    <row r="2817" spans="1:24" x14ac:dyDescent="0.25">
      <c r="A2817" s="1" t="s">
        <v>8179</v>
      </c>
      <c r="B2817" s="1" t="s">
        <v>242</v>
      </c>
      <c r="C2817" s="1" t="s">
        <v>243</v>
      </c>
      <c r="D2817" s="1" t="s">
        <v>4830</v>
      </c>
      <c r="E2817" s="1" t="s">
        <v>1946</v>
      </c>
      <c r="F2817" s="2">
        <v>45335</v>
      </c>
      <c r="G2817" s="2">
        <v>45187</v>
      </c>
      <c r="H2817" s="2" t="str">
        <f>TEXT(Ecommerce_Sales[[#This Row],[Order_Date]],"mmmm")</f>
        <v>September</v>
      </c>
      <c r="I2817" s="2" t="str">
        <f>TEXT(Ecommerce_Sales[[#This Row],[Order_Date]],"yyyy")</f>
        <v>2023</v>
      </c>
      <c r="J2817" s="2" t="str">
        <f>TEXT(Ecommerce_Sales[[#This Row],[Order_Date]],"mmmm")</f>
        <v>September</v>
      </c>
      <c r="K2817" s="1" t="s">
        <v>1947</v>
      </c>
      <c r="L2817" s="1" t="s">
        <v>8180</v>
      </c>
      <c r="M2817" s="1" t="s">
        <v>1972</v>
      </c>
      <c r="N2817" s="1" t="s">
        <v>1973</v>
      </c>
      <c r="O2817" s="3">
        <v>790</v>
      </c>
      <c r="P2817">
        <v>4</v>
      </c>
      <c r="Q2817" s="3">
        <v>3160</v>
      </c>
      <c r="R2817" s="1" t="s">
        <v>1951</v>
      </c>
      <c r="S2817" s="3">
        <v>160</v>
      </c>
      <c r="T2817">
        <v>7</v>
      </c>
      <c r="U2817" t="str">
        <f>IF(Ecommerce_Sales[[#This Row],[Delivery_Time_Days]]&gt;7,"Delay",IF(Ecommerce_Sales[[#This Row],[Delivery_Time_Days]] = 0,"No delivery",IF(Ecommerce_Sales[[#This Row],[Delivery_Time_Days]]&lt;=7,"On-time")))</f>
        <v>On-time</v>
      </c>
      <c r="V2817" s="7">
        <f>Ecommerce_Sales[[#This Row],[Profit]]/Ecommerce_Sales[[#This Row],[Total_Price]]</f>
        <v>0.3</v>
      </c>
      <c r="W2817" s="3">
        <v>948</v>
      </c>
      <c r="X2817" s="3"/>
    </row>
    <row r="2818" spans="1:24" x14ac:dyDescent="0.25">
      <c r="A2818" s="1" t="s">
        <v>8181</v>
      </c>
      <c r="B2818" s="1" t="s">
        <v>44</v>
      </c>
      <c r="C2818" s="1" t="s">
        <v>45</v>
      </c>
      <c r="D2818" s="1" t="s">
        <v>2787</v>
      </c>
      <c r="E2818" s="1" t="s">
        <v>1961</v>
      </c>
      <c r="F2818" s="2">
        <v>45088</v>
      </c>
      <c r="G2818" s="2">
        <v>45288</v>
      </c>
      <c r="H2818" s="2" t="str">
        <f>TEXT(Ecommerce_Sales[[#This Row],[Order_Date]],"mmmm")</f>
        <v>December</v>
      </c>
      <c r="I2818" s="2" t="str">
        <f>TEXT(Ecommerce_Sales[[#This Row],[Order_Date]],"yyyy")</f>
        <v>2023</v>
      </c>
      <c r="J2818" s="2" t="str">
        <f>TEXT(Ecommerce_Sales[[#This Row],[Order_Date]],"mmmm")</f>
        <v>December</v>
      </c>
      <c r="K2818" s="1" t="s">
        <v>1947</v>
      </c>
      <c r="L2818" s="1" t="s">
        <v>8182</v>
      </c>
      <c r="M2818" s="1" t="s">
        <v>1988</v>
      </c>
      <c r="N2818" s="1" t="s">
        <v>1989</v>
      </c>
      <c r="O2818" s="3">
        <v>458</v>
      </c>
      <c r="P2818">
        <v>2</v>
      </c>
      <c r="Q2818" s="3">
        <v>915</v>
      </c>
      <c r="R2818" s="1" t="s">
        <v>1951</v>
      </c>
      <c r="S2818" s="3">
        <v>78</v>
      </c>
      <c r="T2818">
        <v>3</v>
      </c>
      <c r="U2818" t="str">
        <f>IF(Ecommerce_Sales[[#This Row],[Delivery_Time_Days]]&gt;7,"Delay",IF(Ecommerce_Sales[[#This Row],[Delivery_Time_Days]] = 0,"No delivery",IF(Ecommerce_Sales[[#This Row],[Delivery_Time_Days]]&lt;=7,"On-time")))</f>
        <v>On-time</v>
      </c>
      <c r="V2818" s="7">
        <f>Ecommerce_Sales[[#This Row],[Profit]]/Ecommerce_Sales[[#This Row],[Total_Price]]</f>
        <v>0.25027322404371583</v>
      </c>
      <c r="W2818" s="3">
        <v>229</v>
      </c>
      <c r="X2818" s="3"/>
    </row>
    <row r="2819" spans="1:24" x14ac:dyDescent="0.25">
      <c r="A2819" s="1" t="s">
        <v>8183</v>
      </c>
      <c r="B2819" s="1" t="s">
        <v>732</v>
      </c>
      <c r="C2819" s="1" t="s">
        <v>733</v>
      </c>
      <c r="D2819" s="1" t="s">
        <v>2291</v>
      </c>
      <c r="E2819" s="1" t="s">
        <v>1996</v>
      </c>
      <c r="F2819" s="2">
        <v>45513</v>
      </c>
      <c r="G2819" s="2">
        <v>45613</v>
      </c>
      <c r="H2819" s="2" t="str">
        <f>TEXT(Ecommerce_Sales[[#This Row],[Order_Date]],"mmmm")</f>
        <v>November</v>
      </c>
      <c r="I2819" s="2" t="str">
        <f>TEXT(Ecommerce_Sales[[#This Row],[Order_Date]],"yyyy")</f>
        <v>2024</v>
      </c>
      <c r="J2819" s="2" t="str">
        <f>TEXT(Ecommerce_Sales[[#This Row],[Order_Date]],"mmmm")</f>
        <v>November</v>
      </c>
      <c r="K2819" s="1" t="s">
        <v>1947</v>
      </c>
      <c r="L2819" s="1" t="s">
        <v>8184</v>
      </c>
      <c r="M2819" s="1" t="s">
        <v>1972</v>
      </c>
      <c r="N2819" s="1" t="s">
        <v>1973</v>
      </c>
      <c r="O2819" s="3">
        <v>655</v>
      </c>
      <c r="P2819">
        <v>4</v>
      </c>
      <c r="Q2819" s="3">
        <v>2622</v>
      </c>
      <c r="R2819" s="1" t="s">
        <v>1958</v>
      </c>
      <c r="S2819" s="3">
        <v>141</v>
      </c>
      <c r="T2819">
        <v>10</v>
      </c>
      <c r="U2819" t="str">
        <f>IF(Ecommerce_Sales[[#This Row],[Delivery_Time_Days]]&gt;7,"Delay",IF(Ecommerce_Sales[[#This Row],[Delivery_Time_Days]] = 0,"No delivery",IF(Ecommerce_Sales[[#This Row],[Delivery_Time_Days]]&lt;=7,"On-time")))</f>
        <v>Delay</v>
      </c>
      <c r="V2819" s="7">
        <f>Ecommerce_Sales[[#This Row],[Profit]]/Ecommerce_Sales[[#This Row],[Total_Price]]</f>
        <v>0.3001525553012967</v>
      </c>
      <c r="W2819" s="3">
        <v>787</v>
      </c>
      <c r="X2819" s="3"/>
    </row>
    <row r="2820" spans="1:24" x14ac:dyDescent="0.25">
      <c r="A2820" s="1" t="s">
        <v>8185</v>
      </c>
      <c r="B2820" s="1" t="s">
        <v>1317</v>
      </c>
      <c r="C2820" s="1" t="s">
        <v>1318</v>
      </c>
      <c r="D2820" s="1" t="s">
        <v>3327</v>
      </c>
      <c r="E2820" s="1" t="s">
        <v>1981</v>
      </c>
      <c r="F2820" s="2">
        <v>45241</v>
      </c>
      <c r="G2820" s="2">
        <v>45193</v>
      </c>
      <c r="H2820" s="2" t="str">
        <f>TEXT(Ecommerce_Sales[[#This Row],[Order_Date]],"mmmm")</f>
        <v>September</v>
      </c>
      <c r="I2820" s="2" t="str">
        <f>TEXT(Ecommerce_Sales[[#This Row],[Order_Date]],"yyyy")</f>
        <v>2023</v>
      </c>
      <c r="J2820" s="2" t="str">
        <f>TEXT(Ecommerce_Sales[[#This Row],[Order_Date]],"mmmm")</f>
        <v>September</v>
      </c>
      <c r="K2820" s="1" t="s">
        <v>1947</v>
      </c>
      <c r="L2820" s="1" t="s">
        <v>8186</v>
      </c>
      <c r="M2820" s="1" t="s">
        <v>1988</v>
      </c>
      <c r="N2820" s="1" t="s">
        <v>1989</v>
      </c>
      <c r="O2820" s="3">
        <v>641</v>
      </c>
      <c r="P2820">
        <v>4</v>
      </c>
      <c r="Q2820" s="3">
        <v>2564</v>
      </c>
      <c r="R2820" s="1" t="s">
        <v>1951</v>
      </c>
      <c r="S2820" s="3">
        <v>381</v>
      </c>
      <c r="T2820">
        <v>8</v>
      </c>
      <c r="U2820" t="str">
        <f>IF(Ecommerce_Sales[[#This Row],[Delivery_Time_Days]]&gt;7,"Delay",IF(Ecommerce_Sales[[#This Row],[Delivery_Time_Days]] = 0,"No delivery",IF(Ecommerce_Sales[[#This Row],[Delivery_Time_Days]]&lt;=7,"On-time")))</f>
        <v>Delay</v>
      </c>
      <c r="V2820" s="7">
        <f>Ecommerce_Sales[[#This Row],[Profit]]/Ecommerce_Sales[[#This Row],[Total_Price]]</f>
        <v>0.25</v>
      </c>
      <c r="W2820" s="3">
        <v>641</v>
      </c>
      <c r="X2820" s="3"/>
    </row>
    <row r="2821" spans="1:24" x14ac:dyDescent="0.25">
      <c r="A2821" s="1" t="s">
        <v>8187</v>
      </c>
      <c r="B2821" s="1" t="s">
        <v>1173</v>
      </c>
      <c r="C2821" s="1" t="s">
        <v>1174</v>
      </c>
      <c r="D2821" s="1" t="s">
        <v>2559</v>
      </c>
      <c r="E2821" s="1" t="s">
        <v>1961</v>
      </c>
      <c r="F2821" s="2">
        <v>45455</v>
      </c>
      <c r="G2821" s="2">
        <v>45450</v>
      </c>
      <c r="H2821" s="2" t="str">
        <f>TEXT(Ecommerce_Sales[[#This Row],[Order_Date]],"mmmm")</f>
        <v>June</v>
      </c>
      <c r="I2821" s="2" t="str">
        <f>TEXT(Ecommerce_Sales[[#This Row],[Order_Date]],"yyyy")</f>
        <v>2024</v>
      </c>
      <c r="J2821" s="2" t="str">
        <f>TEXT(Ecommerce_Sales[[#This Row],[Order_Date]],"mmmm")</f>
        <v>June</v>
      </c>
      <c r="K2821" s="1" t="s">
        <v>1947</v>
      </c>
      <c r="L2821" s="1" t="s">
        <v>8188</v>
      </c>
      <c r="M2821" s="1" t="s">
        <v>1983</v>
      </c>
      <c r="N2821" s="1" t="s">
        <v>1950</v>
      </c>
      <c r="O2821" s="3">
        <v>234</v>
      </c>
      <c r="P2821">
        <v>2</v>
      </c>
      <c r="Q2821" s="3">
        <v>469</v>
      </c>
      <c r="R2821" s="1" t="s">
        <v>1951</v>
      </c>
      <c r="S2821" s="3">
        <v>47</v>
      </c>
      <c r="T2821">
        <v>2</v>
      </c>
      <c r="U2821" t="str">
        <f>IF(Ecommerce_Sales[[#This Row],[Delivery_Time_Days]]&gt;7,"Delay",IF(Ecommerce_Sales[[#This Row],[Delivery_Time_Days]] = 0,"No delivery",IF(Ecommerce_Sales[[#This Row],[Delivery_Time_Days]]&lt;=7,"On-time")))</f>
        <v>On-time</v>
      </c>
      <c r="V2821" s="7">
        <f>Ecommerce_Sales[[#This Row],[Profit]]/Ecommerce_Sales[[#This Row],[Total_Price]]</f>
        <v>0.39872068230277186</v>
      </c>
      <c r="W2821" s="3">
        <v>187</v>
      </c>
      <c r="X2821" s="3"/>
    </row>
    <row r="2822" spans="1:24" x14ac:dyDescent="0.25">
      <c r="A2822" s="1" t="s">
        <v>8189</v>
      </c>
      <c r="B2822" s="1" t="s">
        <v>176</v>
      </c>
      <c r="C2822" s="1" t="s">
        <v>177</v>
      </c>
      <c r="D2822" s="1" t="s">
        <v>6101</v>
      </c>
      <c r="E2822" s="1" t="s">
        <v>1946</v>
      </c>
      <c r="F2822" s="2">
        <v>45499</v>
      </c>
      <c r="G2822" s="2">
        <v>45271</v>
      </c>
      <c r="H2822" s="2" t="str">
        <f>TEXT(Ecommerce_Sales[[#This Row],[Order_Date]],"mmmm")</f>
        <v>December</v>
      </c>
      <c r="I2822" s="2" t="str">
        <f>TEXT(Ecommerce_Sales[[#This Row],[Order_Date]],"yyyy")</f>
        <v>2023</v>
      </c>
      <c r="J2822" s="2" t="str">
        <f>TEXT(Ecommerce_Sales[[#This Row],[Order_Date]],"mmmm")</f>
        <v>December</v>
      </c>
      <c r="K2822" s="1" t="s">
        <v>1992</v>
      </c>
      <c r="L2822" s="1" t="s">
        <v>8190</v>
      </c>
      <c r="M2822" s="1" t="s">
        <v>2030</v>
      </c>
      <c r="N2822" s="1" t="s">
        <v>1978</v>
      </c>
      <c r="O2822" s="3">
        <v>1799</v>
      </c>
      <c r="P2822">
        <v>2</v>
      </c>
      <c r="Q2822" s="3">
        <v>3598</v>
      </c>
      <c r="R2822" s="1" t="s">
        <v>1958</v>
      </c>
      <c r="S2822" s="3">
        <v>297</v>
      </c>
      <c r="U2822" t="str">
        <f>IF(Ecommerce_Sales[[#This Row],[Delivery_Time_Days]]&gt;7,"Delay",IF(Ecommerce_Sales[[#This Row],[Delivery_Time_Days]] = 0,"No delivery",IF(Ecommerce_Sales[[#This Row],[Delivery_Time_Days]]&lt;=7,"On-time")))</f>
        <v>No delivery</v>
      </c>
      <c r="V2822" s="7">
        <f>Ecommerce_Sales[[#This Row],[Profit]]/Ecommerce_Sales[[#This Row],[Total_Price]]</f>
        <v>0.34991662034463589</v>
      </c>
      <c r="W2822" s="3">
        <v>1259</v>
      </c>
      <c r="X2822" s="3"/>
    </row>
    <row r="2823" spans="1:24" x14ac:dyDescent="0.25">
      <c r="A2823" s="1" t="s">
        <v>8191</v>
      </c>
      <c r="B2823" s="1" t="s">
        <v>1796</v>
      </c>
      <c r="C2823" s="1" t="s">
        <v>1797</v>
      </c>
      <c r="D2823" s="1" t="s">
        <v>3699</v>
      </c>
      <c r="E2823" s="1" t="s">
        <v>1966</v>
      </c>
      <c r="F2823" s="2">
        <v>45257</v>
      </c>
      <c r="G2823" s="2">
        <v>45053</v>
      </c>
      <c r="H2823" s="2" t="str">
        <f>TEXT(Ecommerce_Sales[[#This Row],[Order_Date]],"mmmm")</f>
        <v>May</v>
      </c>
      <c r="I2823" s="2" t="str">
        <f>TEXT(Ecommerce_Sales[[#This Row],[Order_Date]],"yyyy")</f>
        <v>2023</v>
      </c>
      <c r="J2823" s="2" t="str">
        <f>TEXT(Ecommerce_Sales[[#This Row],[Order_Date]],"mmmm")</f>
        <v>May</v>
      </c>
      <c r="K2823" s="1" t="s">
        <v>1947</v>
      </c>
      <c r="L2823" s="1" t="s">
        <v>8192</v>
      </c>
      <c r="M2823" s="1" t="s">
        <v>1988</v>
      </c>
      <c r="N2823" s="1" t="s">
        <v>1989</v>
      </c>
      <c r="O2823" s="3">
        <v>37</v>
      </c>
      <c r="P2823">
        <v>4</v>
      </c>
      <c r="Q2823" s="3">
        <v>148</v>
      </c>
      <c r="R2823" s="1" t="s">
        <v>1951</v>
      </c>
      <c r="S2823" s="3">
        <v>8</v>
      </c>
      <c r="T2823">
        <v>4</v>
      </c>
      <c r="U2823" t="str">
        <f>IF(Ecommerce_Sales[[#This Row],[Delivery_Time_Days]]&gt;7,"Delay",IF(Ecommerce_Sales[[#This Row],[Delivery_Time_Days]] = 0,"No delivery",IF(Ecommerce_Sales[[#This Row],[Delivery_Time_Days]]&lt;=7,"On-time")))</f>
        <v>On-time</v>
      </c>
      <c r="V2823" s="7">
        <f>Ecommerce_Sales[[#This Row],[Profit]]/Ecommerce_Sales[[#This Row],[Total_Price]]</f>
        <v>0.25</v>
      </c>
      <c r="W2823" s="3">
        <v>37</v>
      </c>
      <c r="X2823" s="3"/>
    </row>
    <row r="2824" spans="1:24" x14ac:dyDescent="0.25">
      <c r="A2824" s="1" t="s">
        <v>8193</v>
      </c>
      <c r="B2824" s="1" t="s">
        <v>1761</v>
      </c>
      <c r="C2824" s="1" t="s">
        <v>1762</v>
      </c>
      <c r="D2824" s="1" t="s">
        <v>8194</v>
      </c>
      <c r="E2824" s="1" t="s">
        <v>1961</v>
      </c>
      <c r="F2824" s="2">
        <v>45389</v>
      </c>
      <c r="G2824" s="2">
        <v>45060</v>
      </c>
      <c r="H2824" s="2" t="str">
        <f>TEXT(Ecommerce_Sales[[#This Row],[Order_Date]],"mmmm")</f>
        <v>May</v>
      </c>
      <c r="I2824" s="2" t="str">
        <f>TEXT(Ecommerce_Sales[[#This Row],[Order_Date]],"yyyy")</f>
        <v>2023</v>
      </c>
      <c r="J2824" s="2" t="str">
        <f>TEXT(Ecommerce_Sales[[#This Row],[Order_Date]],"mmmm")</f>
        <v>May</v>
      </c>
      <c r="K2824" s="1" t="s">
        <v>1947</v>
      </c>
      <c r="L2824" s="1" t="s">
        <v>8195</v>
      </c>
      <c r="M2824" s="1" t="s">
        <v>1988</v>
      </c>
      <c r="N2824" s="1" t="s">
        <v>1989</v>
      </c>
      <c r="O2824" s="3">
        <v>719</v>
      </c>
      <c r="P2824">
        <v>3</v>
      </c>
      <c r="Q2824" s="3">
        <v>2157</v>
      </c>
      <c r="R2824" s="1" t="s">
        <v>1951</v>
      </c>
      <c r="S2824" s="3">
        <v>259</v>
      </c>
      <c r="T2824">
        <v>9</v>
      </c>
      <c r="U2824" t="str">
        <f>IF(Ecommerce_Sales[[#This Row],[Delivery_Time_Days]]&gt;7,"Delay",IF(Ecommerce_Sales[[#This Row],[Delivery_Time_Days]] = 0,"No delivery",IF(Ecommerce_Sales[[#This Row],[Delivery_Time_Days]]&lt;=7,"On-time")))</f>
        <v>Delay</v>
      </c>
      <c r="V2824" s="7">
        <f>Ecommerce_Sales[[#This Row],[Profit]]/Ecommerce_Sales[[#This Row],[Total_Price]]</f>
        <v>0.2498840982846546</v>
      </c>
      <c r="W2824" s="3">
        <v>539</v>
      </c>
      <c r="X2824" s="3"/>
    </row>
    <row r="2825" spans="1:24" x14ac:dyDescent="0.25">
      <c r="A2825" s="1" t="s">
        <v>8196</v>
      </c>
      <c r="B2825" s="1" t="s">
        <v>1149</v>
      </c>
      <c r="C2825" s="1" t="s">
        <v>1150</v>
      </c>
      <c r="D2825" s="1" t="s">
        <v>7099</v>
      </c>
      <c r="E2825" s="1" t="s">
        <v>2005</v>
      </c>
      <c r="F2825" s="2">
        <v>45473</v>
      </c>
      <c r="G2825" s="2">
        <v>45585</v>
      </c>
      <c r="H2825" s="2" t="str">
        <f>TEXT(Ecommerce_Sales[[#This Row],[Order_Date]],"mmmm")</f>
        <v>October</v>
      </c>
      <c r="I2825" s="2" t="str">
        <f>TEXT(Ecommerce_Sales[[#This Row],[Order_Date]],"yyyy")</f>
        <v>2024</v>
      </c>
      <c r="J2825" s="2" t="str">
        <f>TEXT(Ecommerce_Sales[[#This Row],[Order_Date]],"mmmm")</f>
        <v>October</v>
      </c>
      <c r="K2825" s="1" t="s">
        <v>1992</v>
      </c>
      <c r="L2825" s="1" t="s">
        <v>8197</v>
      </c>
      <c r="M2825" s="1" t="s">
        <v>2043</v>
      </c>
      <c r="N2825" s="1" t="s">
        <v>1989</v>
      </c>
      <c r="O2825" s="3">
        <v>573</v>
      </c>
      <c r="P2825">
        <v>4</v>
      </c>
      <c r="Q2825" s="3">
        <v>2293</v>
      </c>
      <c r="R2825" s="1" t="s">
        <v>2008</v>
      </c>
      <c r="S2825" s="3">
        <v>278</v>
      </c>
      <c r="U2825" t="str">
        <f>IF(Ecommerce_Sales[[#This Row],[Delivery_Time_Days]]&gt;7,"Delay",IF(Ecommerce_Sales[[#This Row],[Delivery_Time_Days]] = 0,"No delivery",IF(Ecommerce_Sales[[#This Row],[Delivery_Time_Days]]&lt;=7,"On-time")))</f>
        <v>No delivery</v>
      </c>
      <c r="V2825" s="7">
        <f>Ecommerce_Sales[[#This Row],[Profit]]/Ecommerce_Sales[[#This Row],[Total_Price]]</f>
        <v>0.24989097252507633</v>
      </c>
      <c r="W2825" s="3">
        <v>573</v>
      </c>
      <c r="X2825" s="3"/>
    </row>
    <row r="2826" spans="1:24" x14ac:dyDescent="0.25">
      <c r="A2826" s="1" t="s">
        <v>8198</v>
      </c>
      <c r="B2826" s="1" t="s">
        <v>1248</v>
      </c>
      <c r="C2826" s="1" t="s">
        <v>1249</v>
      </c>
      <c r="D2826" s="1" t="s">
        <v>6161</v>
      </c>
      <c r="E2826" s="1" t="s">
        <v>1996</v>
      </c>
      <c r="F2826" s="2">
        <v>45334</v>
      </c>
      <c r="G2826" s="2">
        <v>44996</v>
      </c>
      <c r="H2826" s="2" t="str">
        <f>TEXT(Ecommerce_Sales[[#This Row],[Order_Date]],"mmmm")</f>
        <v>March</v>
      </c>
      <c r="I2826" s="2" t="str">
        <f>TEXT(Ecommerce_Sales[[#This Row],[Order_Date]],"yyyy")</f>
        <v>2023</v>
      </c>
      <c r="J2826" s="2" t="str">
        <f>TEXT(Ecommerce_Sales[[#This Row],[Order_Date]],"mmmm")</f>
        <v>March</v>
      </c>
      <c r="K2826" s="1" t="s">
        <v>1947</v>
      </c>
      <c r="L2826" s="1" t="s">
        <v>8199</v>
      </c>
      <c r="M2826" s="1" t="s">
        <v>1968</v>
      </c>
      <c r="N2826" s="1" t="s">
        <v>1957</v>
      </c>
      <c r="O2826" s="3">
        <v>374</v>
      </c>
      <c r="P2826">
        <v>4</v>
      </c>
      <c r="Q2826" s="3">
        <v>1497</v>
      </c>
      <c r="R2826" s="1" t="s">
        <v>1958</v>
      </c>
      <c r="S2826" s="3">
        <v>112</v>
      </c>
      <c r="T2826">
        <v>8</v>
      </c>
      <c r="U2826" t="str">
        <f>IF(Ecommerce_Sales[[#This Row],[Delivery_Time_Days]]&gt;7,"Delay",IF(Ecommerce_Sales[[#This Row],[Delivery_Time_Days]] = 0,"No delivery",IF(Ecommerce_Sales[[#This Row],[Delivery_Time_Days]]&lt;=7,"On-time")))</f>
        <v>Delay</v>
      </c>
      <c r="V2826" s="7">
        <f>Ecommerce_Sales[[#This Row],[Profit]]/Ecommerce_Sales[[#This Row],[Total_Price]]</f>
        <v>0.15030060120240482</v>
      </c>
      <c r="W2826" s="3">
        <v>225</v>
      </c>
      <c r="X2826" s="3"/>
    </row>
    <row r="2827" spans="1:24" x14ac:dyDescent="0.25">
      <c r="A2827" s="1" t="s">
        <v>8200</v>
      </c>
      <c r="B2827" s="1" t="s">
        <v>386</v>
      </c>
      <c r="C2827" s="1" t="s">
        <v>387</v>
      </c>
      <c r="D2827" s="1" t="s">
        <v>3702</v>
      </c>
      <c r="E2827" s="1" t="s">
        <v>1996</v>
      </c>
      <c r="F2827" s="2">
        <v>45448</v>
      </c>
      <c r="G2827" s="2">
        <v>45629</v>
      </c>
      <c r="H2827" s="2" t="str">
        <f>TEXT(Ecommerce_Sales[[#This Row],[Order_Date]],"mmmm")</f>
        <v>December</v>
      </c>
      <c r="I2827" s="2" t="str">
        <f>TEXT(Ecommerce_Sales[[#This Row],[Order_Date]],"yyyy")</f>
        <v>2024</v>
      </c>
      <c r="J2827" s="2" t="str">
        <f>TEXT(Ecommerce_Sales[[#This Row],[Order_Date]],"mmmm")</f>
        <v>December</v>
      </c>
      <c r="K2827" s="1" t="s">
        <v>1947</v>
      </c>
      <c r="L2827" s="1" t="s">
        <v>8201</v>
      </c>
      <c r="M2827" s="1" t="s">
        <v>2007</v>
      </c>
      <c r="N2827" s="1" t="s">
        <v>1973</v>
      </c>
      <c r="O2827" s="3">
        <v>1437</v>
      </c>
      <c r="P2827">
        <v>6</v>
      </c>
      <c r="Q2827" s="3">
        <v>8621</v>
      </c>
      <c r="R2827" s="1" t="s">
        <v>1951</v>
      </c>
      <c r="S2827" s="3">
        <v>766</v>
      </c>
      <c r="T2827">
        <v>6</v>
      </c>
      <c r="U2827" t="str">
        <f>IF(Ecommerce_Sales[[#This Row],[Delivery_Time_Days]]&gt;7,"Delay",IF(Ecommerce_Sales[[#This Row],[Delivery_Time_Days]] = 0,"No delivery",IF(Ecommerce_Sales[[#This Row],[Delivery_Time_Days]]&lt;=7,"On-time")))</f>
        <v>On-time</v>
      </c>
      <c r="V2827" s="7">
        <f>Ecommerce_Sales[[#This Row],[Profit]]/Ecommerce_Sales[[#This Row],[Total_Price]]</f>
        <v>0.29996520125275489</v>
      </c>
      <c r="W2827" s="3">
        <v>2586</v>
      </c>
      <c r="X2827" s="3"/>
    </row>
    <row r="2828" spans="1:24" x14ac:dyDescent="0.25">
      <c r="A2828" s="1" t="s">
        <v>8202</v>
      </c>
      <c r="B2828" s="1" t="s">
        <v>208</v>
      </c>
      <c r="C2828" s="1" t="s">
        <v>209</v>
      </c>
      <c r="D2828" s="1" t="s">
        <v>3267</v>
      </c>
      <c r="E2828" s="1" t="s">
        <v>1981</v>
      </c>
      <c r="F2828" s="2">
        <v>45649</v>
      </c>
      <c r="G2828" s="2">
        <v>45639</v>
      </c>
      <c r="H2828" s="2" t="str">
        <f>TEXT(Ecommerce_Sales[[#This Row],[Order_Date]],"mmmm")</f>
        <v>December</v>
      </c>
      <c r="I2828" s="2" t="str">
        <f>TEXT(Ecommerce_Sales[[#This Row],[Order_Date]],"yyyy")</f>
        <v>2024</v>
      </c>
      <c r="J2828" s="2" t="str">
        <f>TEXT(Ecommerce_Sales[[#This Row],[Order_Date]],"mmmm")</f>
        <v>December</v>
      </c>
      <c r="K2828" s="1" t="s">
        <v>1947</v>
      </c>
      <c r="L2828" s="1" t="s">
        <v>8203</v>
      </c>
      <c r="M2828" s="1" t="s">
        <v>2247</v>
      </c>
      <c r="N2828" s="1" t="s">
        <v>1957</v>
      </c>
      <c r="O2828" s="3">
        <v>1806</v>
      </c>
      <c r="P2828">
        <v>2</v>
      </c>
      <c r="Q2828" s="3">
        <v>3611</v>
      </c>
      <c r="R2828" s="1" t="s">
        <v>1958</v>
      </c>
      <c r="S2828" s="3">
        <v>526</v>
      </c>
      <c r="T2828">
        <v>6</v>
      </c>
      <c r="U2828" t="str">
        <f>IF(Ecommerce_Sales[[#This Row],[Delivery_Time_Days]]&gt;7,"Delay",IF(Ecommerce_Sales[[#This Row],[Delivery_Time_Days]] = 0,"No delivery",IF(Ecommerce_Sales[[#This Row],[Delivery_Time_Days]]&lt;=7,"On-time")))</f>
        <v>On-time</v>
      </c>
      <c r="V2828" s="7">
        <f>Ecommerce_Sales[[#This Row],[Profit]]/Ecommerce_Sales[[#This Row],[Total_Price]]</f>
        <v>0.15009692605926336</v>
      </c>
      <c r="W2828" s="3">
        <v>542</v>
      </c>
      <c r="X2828" s="3"/>
    </row>
    <row r="2829" spans="1:24" x14ac:dyDescent="0.25">
      <c r="A2829" s="1" t="s">
        <v>8204</v>
      </c>
      <c r="B2829" s="1" t="s">
        <v>398</v>
      </c>
      <c r="C2829" s="1" t="s">
        <v>399</v>
      </c>
      <c r="D2829" s="1" t="s">
        <v>2152</v>
      </c>
      <c r="E2829" s="1" t="s">
        <v>1961</v>
      </c>
      <c r="F2829" s="2">
        <v>44980</v>
      </c>
      <c r="G2829" s="2">
        <v>45606</v>
      </c>
      <c r="H2829" s="2" t="str">
        <f>TEXT(Ecommerce_Sales[[#This Row],[Order_Date]],"mmmm")</f>
        <v>November</v>
      </c>
      <c r="I2829" s="2" t="str">
        <f>TEXT(Ecommerce_Sales[[#This Row],[Order_Date]],"yyyy")</f>
        <v>2024</v>
      </c>
      <c r="J2829" s="2" t="str">
        <f>TEXT(Ecommerce_Sales[[#This Row],[Order_Date]],"mmmm")</f>
        <v>November</v>
      </c>
      <c r="K2829" s="1" t="s">
        <v>1947</v>
      </c>
      <c r="L2829" s="1" t="s">
        <v>8205</v>
      </c>
      <c r="M2829" s="1" t="s">
        <v>1998</v>
      </c>
      <c r="N2829" s="1" t="s">
        <v>1973</v>
      </c>
      <c r="O2829" s="3">
        <v>671</v>
      </c>
      <c r="P2829">
        <v>6</v>
      </c>
      <c r="Q2829" s="3">
        <v>4028</v>
      </c>
      <c r="R2829" s="1" t="s">
        <v>1958</v>
      </c>
      <c r="S2829" s="3">
        <v>444</v>
      </c>
      <c r="T2829">
        <v>9</v>
      </c>
      <c r="U2829" t="str">
        <f>IF(Ecommerce_Sales[[#This Row],[Delivery_Time_Days]]&gt;7,"Delay",IF(Ecommerce_Sales[[#This Row],[Delivery_Time_Days]] = 0,"No delivery",IF(Ecommerce_Sales[[#This Row],[Delivery_Time_Days]]&lt;=7,"On-time")))</f>
        <v>Delay</v>
      </c>
      <c r="V2829" s="7">
        <f>Ecommerce_Sales[[#This Row],[Profit]]/Ecommerce_Sales[[#This Row],[Total_Price]]</f>
        <v>0.29990069513406159</v>
      </c>
      <c r="W2829" s="3">
        <v>1208</v>
      </c>
      <c r="X2829" s="3"/>
    </row>
    <row r="2830" spans="1:24" x14ac:dyDescent="0.25">
      <c r="A2830" s="1" t="s">
        <v>8206</v>
      </c>
      <c r="B2830" s="1" t="s">
        <v>1868</v>
      </c>
      <c r="C2830" s="1" t="s">
        <v>1869</v>
      </c>
      <c r="D2830" s="1" t="s">
        <v>8207</v>
      </c>
      <c r="E2830" s="1" t="s">
        <v>1981</v>
      </c>
      <c r="F2830" s="2">
        <v>45260</v>
      </c>
      <c r="G2830" s="2">
        <v>45029</v>
      </c>
      <c r="H2830" s="2" t="str">
        <f>TEXT(Ecommerce_Sales[[#This Row],[Order_Date]],"mmmm")</f>
        <v>April</v>
      </c>
      <c r="I2830" s="2" t="str">
        <f>TEXT(Ecommerce_Sales[[#This Row],[Order_Date]],"yyyy")</f>
        <v>2023</v>
      </c>
      <c r="J2830" s="2" t="str">
        <f>TEXT(Ecommerce_Sales[[#This Row],[Order_Date]],"mmmm")</f>
        <v>April</v>
      </c>
      <c r="K2830" s="1" t="s">
        <v>1947</v>
      </c>
      <c r="L2830" s="1" t="s">
        <v>8208</v>
      </c>
      <c r="M2830" s="1" t="s">
        <v>2054</v>
      </c>
      <c r="N2830" s="1" t="s">
        <v>1957</v>
      </c>
      <c r="O2830" s="3">
        <v>452</v>
      </c>
      <c r="P2830">
        <v>2</v>
      </c>
      <c r="Q2830" s="3">
        <v>903</v>
      </c>
      <c r="R2830" s="1" t="s">
        <v>1958</v>
      </c>
      <c r="S2830" s="3">
        <v>89</v>
      </c>
      <c r="T2830">
        <v>10</v>
      </c>
      <c r="U2830" t="str">
        <f>IF(Ecommerce_Sales[[#This Row],[Delivery_Time_Days]]&gt;7,"Delay",IF(Ecommerce_Sales[[#This Row],[Delivery_Time_Days]] = 0,"No delivery",IF(Ecommerce_Sales[[#This Row],[Delivery_Time_Days]]&lt;=7,"On-time")))</f>
        <v>Delay</v>
      </c>
      <c r="V2830" s="7">
        <f>Ecommerce_Sales[[#This Row],[Profit]]/Ecommerce_Sales[[#This Row],[Total_Price]]</f>
        <v>0.15060908084163899</v>
      </c>
      <c r="W2830" s="3">
        <v>136</v>
      </c>
      <c r="X2830" s="3"/>
    </row>
    <row r="2831" spans="1:24" x14ac:dyDescent="0.25">
      <c r="A2831" s="1" t="s">
        <v>8209</v>
      </c>
      <c r="B2831" s="1" t="s">
        <v>850</v>
      </c>
      <c r="C2831" s="1" t="s">
        <v>851</v>
      </c>
      <c r="D2831" s="1" t="s">
        <v>4393</v>
      </c>
      <c r="E2831" s="1" t="s">
        <v>1996</v>
      </c>
      <c r="F2831" s="2">
        <v>45271</v>
      </c>
      <c r="G2831" s="2">
        <v>45574</v>
      </c>
      <c r="H2831" s="2" t="str">
        <f>TEXT(Ecommerce_Sales[[#This Row],[Order_Date]],"mmmm")</f>
        <v>October</v>
      </c>
      <c r="I2831" s="2" t="str">
        <f>TEXT(Ecommerce_Sales[[#This Row],[Order_Date]],"yyyy")</f>
        <v>2024</v>
      </c>
      <c r="J2831" s="2" t="str">
        <f>TEXT(Ecommerce_Sales[[#This Row],[Order_Date]],"mmmm")</f>
        <v>October</v>
      </c>
      <c r="K2831" s="1" t="s">
        <v>1947</v>
      </c>
      <c r="L2831" s="1" t="s">
        <v>8210</v>
      </c>
      <c r="M2831" s="1" t="s">
        <v>2247</v>
      </c>
      <c r="N2831" s="1" t="s">
        <v>1957</v>
      </c>
      <c r="O2831" s="3">
        <v>311</v>
      </c>
      <c r="P2831">
        <v>1</v>
      </c>
      <c r="Q2831" s="3">
        <v>311</v>
      </c>
      <c r="R2831" s="1" t="s">
        <v>1951</v>
      </c>
      <c r="S2831" s="3">
        <v>46</v>
      </c>
      <c r="T2831">
        <v>6</v>
      </c>
      <c r="U2831" t="str">
        <f>IF(Ecommerce_Sales[[#This Row],[Delivery_Time_Days]]&gt;7,"Delay",IF(Ecommerce_Sales[[#This Row],[Delivery_Time_Days]] = 0,"No delivery",IF(Ecommerce_Sales[[#This Row],[Delivery_Time_Days]]&lt;=7,"On-time")))</f>
        <v>On-time</v>
      </c>
      <c r="V2831" s="7">
        <f>Ecommerce_Sales[[#This Row],[Profit]]/Ecommerce_Sales[[#This Row],[Total_Price]]</f>
        <v>0.15112540192926044</v>
      </c>
      <c r="W2831" s="3">
        <v>47</v>
      </c>
      <c r="X2831" s="3"/>
    </row>
    <row r="2832" spans="1:24" x14ac:dyDescent="0.25">
      <c r="A2832" s="1" t="s">
        <v>8211</v>
      </c>
      <c r="B2832" s="1" t="s">
        <v>16</v>
      </c>
      <c r="C2832" s="1" t="s">
        <v>17</v>
      </c>
      <c r="D2832" s="1" t="s">
        <v>4218</v>
      </c>
      <c r="E2832" s="1" t="s">
        <v>1946</v>
      </c>
      <c r="F2832" s="2">
        <v>45163</v>
      </c>
      <c r="G2832" s="2">
        <v>45636</v>
      </c>
      <c r="H2832" s="2" t="str">
        <f>TEXT(Ecommerce_Sales[[#This Row],[Order_Date]],"mmmm")</f>
        <v>December</v>
      </c>
      <c r="I2832" s="2" t="str">
        <f>TEXT(Ecommerce_Sales[[#This Row],[Order_Date]],"yyyy")</f>
        <v>2024</v>
      </c>
      <c r="J2832" s="2" t="str">
        <f>TEXT(Ecommerce_Sales[[#This Row],[Order_Date]],"mmmm")</f>
        <v>December</v>
      </c>
      <c r="K2832" s="1" t="s">
        <v>1947</v>
      </c>
      <c r="L2832" s="1" t="s">
        <v>3183</v>
      </c>
      <c r="M2832" s="1" t="s">
        <v>1963</v>
      </c>
      <c r="N2832" s="1" t="s">
        <v>1957</v>
      </c>
      <c r="O2832" s="3">
        <v>532</v>
      </c>
      <c r="P2832">
        <v>2</v>
      </c>
      <c r="Q2832" s="3">
        <v>1064</v>
      </c>
      <c r="R2832" s="1" t="s">
        <v>2012</v>
      </c>
      <c r="S2832" s="3">
        <v>55</v>
      </c>
      <c r="T2832">
        <v>9</v>
      </c>
      <c r="U2832" t="str">
        <f>IF(Ecommerce_Sales[[#This Row],[Delivery_Time_Days]]&gt;7,"Delay",IF(Ecommerce_Sales[[#This Row],[Delivery_Time_Days]] = 0,"No delivery",IF(Ecommerce_Sales[[#This Row],[Delivery_Time_Days]]&lt;=7,"On-time")))</f>
        <v>Delay</v>
      </c>
      <c r="V2832" s="7">
        <f>Ecommerce_Sales[[#This Row],[Profit]]/Ecommerce_Sales[[#This Row],[Total_Price]]</f>
        <v>0.15037593984962405</v>
      </c>
      <c r="W2832" s="3">
        <v>160</v>
      </c>
      <c r="X2832" s="3"/>
    </row>
    <row r="2833" spans="1:24" x14ac:dyDescent="0.25">
      <c r="A2833" s="1" t="s">
        <v>8212</v>
      </c>
      <c r="B2833" s="1" t="s">
        <v>743</v>
      </c>
      <c r="C2833" s="1" t="s">
        <v>744</v>
      </c>
      <c r="D2833" s="1" t="s">
        <v>2096</v>
      </c>
      <c r="E2833" s="1" t="s">
        <v>1961</v>
      </c>
      <c r="F2833" s="2">
        <v>45395</v>
      </c>
      <c r="G2833" s="2">
        <v>44992</v>
      </c>
      <c r="H2833" s="2" t="str">
        <f>TEXT(Ecommerce_Sales[[#This Row],[Order_Date]],"mmmm")</f>
        <v>March</v>
      </c>
      <c r="I2833" s="2" t="str">
        <f>TEXT(Ecommerce_Sales[[#This Row],[Order_Date]],"yyyy")</f>
        <v>2023</v>
      </c>
      <c r="J2833" s="2" t="str">
        <f>TEXT(Ecommerce_Sales[[#This Row],[Order_Date]],"mmmm")</f>
        <v>March</v>
      </c>
      <c r="K2833" s="1" t="s">
        <v>1947</v>
      </c>
      <c r="L2833" s="1" t="s">
        <v>2926</v>
      </c>
      <c r="M2833" s="1" t="s">
        <v>2079</v>
      </c>
      <c r="N2833" s="1" t="s">
        <v>1973</v>
      </c>
      <c r="O2833" s="3">
        <v>13</v>
      </c>
      <c r="P2833">
        <v>3</v>
      </c>
      <c r="Q2833" s="3">
        <v>38</v>
      </c>
      <c r="R2833" s="1" t="s">
        <v>1958</v>
      </c>
      <c r="S2833" s="3">
        <v>4</v>
      </c>
      <c r="T2833">
        <v>7</v>
      </c>
      <c r="U2833" t="str">
        <f>IF(Ecommerce_Sales[[#This Row],[Delivery_Time_Days]]&gt;7,"Delay",IF(Ecommerce_Sales[[#This Row],[Delivery_Time_Days]] = 0,"No delivery",IF(Ecommerce_Sales[[#This Row],[Delivery_Time_Days]]&lt;=7,"On-time")))</f>
        <v>On-time</v>
      </c>
      <c r="V2833" s="7">
        <f>Ecommerce_Sales[[#This Row],[Profit]]/Ecommerce_Sales[[#This Row],[Total_Price]]</f>
        <v>0.31578947368421051</v>
      </c>
      <c r="W2833" s="3">
        <v>12</v>
      </c>
      <c r="X2833" s="3"/>
    </row>
    <row r="2834" spans="1:24" x14ac:dyDescent="0.25">
      <c r="A2834" s="1" t="s">
        <v>8213</v>
      </c>
      <c r="B2834" s="1" t="s">
        <v>969</v>
      </c>
      <c r="C2834" s="1" t="s">
        <v>970</v>
      </c>
      <c r="D2834" s="1" t="s">
        <v>4069</v>
      </c>
      <c r="E2834" s="1" t="s">
        <v>1966</v>
      </c>
      <c r="F2834" s="2">
        <v>45160</v>
      </c>
      <c r="G2834" s="2">
        <v>45586</v>
      </c>
      <c r="H2834" s="2" t="str">
        <f>TEXT(Ecommerce_Sales[[#This Row],[Order_Date]],"mmmm")</f>
        <v>October</v>
      </c>
      <c r="I2834" s="2" t="str">
        <f>TEXT(Ecommerce_Sales[[#This Row],[Order_Date]],"yyyy")</f>
        <v>2024</v>
      </c>
      <c r="J2834" s="2" t="str">
        <f>TEXT(Ecommerce_Sales[[#This Row],[Order_Date]],"mmmm")</f>
        <v>October</v>
      </c>
      <c r="K2834" s="1" t="s">
        <v>1947</v>
      </c>
      <c r="L2834" s="1" t="s">
        <v>4318</v>
      </c>
      <c r="M2834" s="1" t="s">
        <v>1972</v>
      </c>
      <c r="N2834" s="1" t="s">
        <v>1973</v>
      </c>
      <c r="O2834" s="3">
        <v>246</v>
      </c>
      <c r="P2834">
        <v>4</v>
      </c>
      <c r="Q2834" s="3">
        <v>983</v>
      </c>
      <c r="R2834" s="1" t="s">
        <v>1951</v>
      </c>
      <c r="S2834" s="3">
        <v>93</v>
      </c>
      <c r="T2834">
        <v>3</v>
      </c>
      <c r="U2834" t="str">
        <f>IF(Ecommerce_Sales[[#This Row],[Delivery_Time_Days]]&gt;7,"Delay",IF(Ecommerce_Sales[[#This Row],[Delivery_Time_Days]] = 0,"No delivery",IF(Ecommerce_Sales[[#This Row],[Delivery_Time_Days]]&lt;=7,"On-time")))</f>
        <v>On-time</v>
      </c>
      <c r="V2834" s="7">
        <f>Ecommerce_Sales[[#This Row],[Profit]]/Ecommerce_Sales[[#This Row],[Total_Price]]</f>
        <v>0.30010172939979657</v>
      </c>
      <c r="W2834" s="3">
        <v>295</v>
      </c>
      <c r="X2834" s="3"/>
    </row>
    <row r="2835" spans="1:24" x14ac:dyDescent="0.25">
      <c r="A2835" s="1" t="s">
        <v>8214</v>
      </c>
      <c r="B2835" s="1" t="s">
        <v>503</v>
      </c>
      <c r="C2835" s="1" t="s">
        <v>504</v>
      </c>
      <c r="D2835" s="1" t="s">
        <v>4536</v>
      </c>
      <c r="E2835" s="1" t="s">
        <v>1996</v>
      </c>
      <c r="F2835" s="2">
        <v>45382</v>
      </c>
      <c r="G2835" s="2">
        <v>45614</v>
      </c>
      <c r="H2835" s="2" t="str">
        <f>TEXT(Ecommerce_Sales[[#This Row],[Order_Date]],"mmmm")</f>
        <v>November</v>
      </c>
      <c r="I2835" s="2" t="str">
        <f>TEXT(Ecommerce_Sales[[#This Row],[Order_Date]],"yyyy")</f>
        <v>2024</v>
      </c>
      <c r="J2835" s="2" t="str">
        <f>TEXT(Ecommerce_Sales[[#This Row],[Order_Date]],"mmmm")</f>
        <v>November</v>
      </c>
      <c r="K2835" s="1" t="s">
        <v>1947</v>
      </c>
      <c r="L2835" s="1" t="s">
        <v>8215</v>
      </c>
      <c r="M2835" s="1" t="s">
        <v>2007</v>
      </c>
      <c r="N2835" s="1" t="s">
        <v>1973</v>
      </c>
      <c r="O2835" s="3">
        <v>106</v>
      </c>
      <c r="P2835">
        <v>3</v>
      </c>
      <c r="Q2835" s="3">
        <v>318</v>
      </c>
      <c r="R2835" s="1" t="s">
        <v>1958</v>
      </c>
      <c r="S2835" s="3">
        <v>42</v>
      </c>
      <c r="T2835">
        <v>9</v>
      </c>
      <c r="U2835" t="str">
        <f>IF(Ecommerce_Sales[[#This Row],[Delivery_Time_Days]]&gt;7,"Delay",IF(Ecommerce_Sales[[#This Row],[Delivery_Time_Days]] = 0,"No delivery",IF(Ecommerce_Sales[[#This Row],[Delivery_Time_Days]]&lt;=7,"On-time")))</f>
        <v>Delay</v>
      </c>
      <c r="V2835" s="7">
        <f>Ecommerce_Sales[[#This Row],[Profit]]/Ecommerce_Sales[[#This Row],[Total_Price]]</f>
        <v>0.29874213836477986</v>
      </c>
      <c r="W2835" s="3">
        <v>95</v>
      </c>
      <c r="X2835" s="3"/>
    </row>
    <row r="2836" spans="1:24" x14ac:dyDescent="0.25">
      <c r="A2836" s="1" t="s">
        <v>8216</v>
      </c>
      <c r="B2836" s="1" t="s">
        <v>196</v>
      </c>
      <c r="C2836" s="1" t="s">
        <v>197</v>
      </c>
      <c r="D2836" s="1" t="s">
        <v>2667</v>
      </c>
      <c r="E2836" s="1" t="s">
        <v>1966</v>
      </c>
      <c r="F2836" s="2">
        <v>45513</v>
      </c>
      <c r="G2836" s="2">
        <v>45167</v>
      </c>
      <c r="H2836" s="2" t="str">
        <f>TEXT(Ecommerce_Sales[[#This Row],[Order_Date]],"mmmm")</f>
        <v>August</v>
      </c>
      <c r="I2836" s="2" t="str">
        <f>TEXT(Ecommerce_Sales[[#This Row],[Order_Date]],"yyyy")</f>
        <v>2023</v>
      </c>
      <c r="J2836" s="2" t="str">
        <f>TEXT(Ecommerce_Sales[[#This Row],[Order_Date]],"mmmm")</f>
        <v>August</v>
      </c>
      <c r="K2836" s="1" t="s">
        <v>1947</v>
      </c>
      <c r="L2836" s="1" t="s">
        <v>3493</v>
      </c>
      <c r="M2836" s="1" t="s">
        <v>1968</v>
      </c>
      <c r="N2836" s="1" t="s">
        <v>1957</v>
      </c>
      <c r="O2836" s="3">
        <v>810</v>
      </c>
      <c r="P2836">
        <v>1</v>
      </c>
      <c r="Q2836" s="3">
        <v>810</v>
      </c>
      <c r="R2836" s="1" t="s">
        <v>1951</v>
      </c>
      <c r="S2836" s="3">
        <v>44</v>
      </c>
      <c r="T2836">
        <v>7</v>
      </c>
      <c r="U2836" t="str">
        <f>IF(Ecommerce_Sales[[#This Row],[Delivery_Time_Days]]&gt;7,"Delay",IF(Ecommerce_Sales[[#This Row],[Delivery_Time_Days]] = 0,"No delivery",IF(Ecommerce_Sales[[#This Row],[Delivery_Time_Days]]&lt;=7,"On-time")))</f>
        <v>On-time</v>
      </c>
      <c r="V2836" s="7">
        <f>Ecommerce_Sales[[#This Row],[Profit]]/Ecommerce_Sales[[#This Row],[Total_Price]]</f>
        <v>0.14938271604938272</v>
      </c>
      <c r="W2836" s="3">
        <v>121</v>
      </c>
      <c r="X2836" s="3"/>
    </row>
    <row r="2837" spans="1:24" x14ac:dyDescent="0.25">
      <c r="A2837" s="1" t="s">
        <v>8217</v>
      </c>
      <c r="B2837" s="1" t="s">
        <v>1806</v>
      </c>
      <c r="C2837" s="1" t="s">
        <v>1807</v>
      </c>
      <c r="D2837" s="1" t="s">
        <v>7423</v>
      </c>
      <c r="E2837" s="1" t="s">
        <v>1946</v>
      </c>
      <c r="F2837" s="2">
        <v>45198</v>
      </c>
      <c r="G2837" s="2">
        <v>45193</v>
      </c>
      <c r="H2837" s="2" t="str">
        <f>TEXT(Ecommerce_Sales[[#This Row],[Order_Date]],"mmmm")</f>
        <v>September</v>
      </c>
      <c r="I2837" s="2" t="str">
        <f>TEXT(Ecommerce_Sales[[#This Row],[Order_Date]],"yyyy")</f>
        <v>2023</v>
      </c>
      <c r="J2837" s="2" t="str">
        <f>TEXT(Ecommerce_Sales[[#This Row],[Order_Date]],"mmmm")</f>
        <v>September</v>
      </c>
      <c r="K2837" s="1" t="s">
        <v>1947</v>
      </c>
      <c r="L2837" s="1" t="s">
        <v>8218</v>
      </c>
      <c r="M2837" s="1" t="s">
        <v>2065</v>
      </c>
      <c r="N2837" s="1" t="s">
        <v>1978</v>
      </c>
      <c r="O2837" s="3">
        <v>442</v>
      </c>
      <c r="P2837">
        <v>5</v>
      </c>
      <c r="Q2837" s="3">
        <v>2210</v>
      </c>
      <c r="R2837" s="1" t="s">
        <v>1958</v>
      </c>
      <c r="S2837" s="3">
        <v>298</v>
      </c>
      <c r="T2837">
        <v>6</v>
      </c>
      <c r="U2837" t="str">
        <f>IF(Ecommerce_Sales[[#This Row],[Delivery_Time_Days]]&gt;7,"Delay",IF(Ecommerce_Sales[[#This Row],[Delivery_Time_Days]] = 0,"No delivery",IF(Ecommerce_Sales[[#This Row],[Delivery_Time_Days]]&lt;=7,"On-time")))</f>
        <v>On-time</v>
      </c>
      <c r="V2837" s="7">
        <f>Ecommerce_Sales[[#This Row],[Profit]]/Ecommerce_Sales[[#This Row],[Total_Price]]</f>
        <v>0.35022624434389138</v>
      </c>
      <c r="W2837" s="3">
        <v>774</v>
      </c>
      <c r="X2837" s="3"/>
    </row>
    <row r="2838" spans="1:24" x14ac:dyDescent="0.25">
      <c r="A2838" s="1" t="s">
        <v>8219</v>
      </c>
      <c r="B2838" s="1" t="s">
        <v>1868</v>
      </c>
      <c r="C2838" s="1" t="s">
        <v>1869</v>
      </c>
      <c r="D2838" s="1" t="s">
        <v>8207</v>
      </c>
      <c r="E2838" s="1" t="s">
        <v>1981</v>
      </c>
      <c r="F2838" s="2">
        <v>45260</v>
      </c>
      <c r="G2838" s="2">
        <v>45192</v>
      </c>
      <c r="H2838" s="2" t="str">
        <f>TEXT(Ecommerce_Sales[[#This Row],[Order_Date]],"mmmm")</f>
        <v>September</v>
      </c>
      <c r="I2838" s="2" t="str">
        <f>TEXT(Ecommerce_Sales[[#This Row],[Order_Date]],"yyyy")</f>
        <v>2023</v>
      </c>
      <c r="J2838" s="2" t="str">
        <f>TEXT(Ecommerce_Sales[[#This Row],[Order_Date]],"mmmm")</f>
        <v>September</v>
      </c>
      <c r="K2838" s="1" t="s">
        <v>1947</v>
      </c>
      <c r="L2838" s="1" t="s">
        <v>8220</v>
      </c>
      <c r="M2838" s="1" t="s">
        <v>1988</v>
      </c>
      <c r="N2838" s="1" t="s">
        <v>1989</v>
      </c>
      <c r="O2838" s="3">
        <v>848</v>
      </c>
      <c r="P2838">
        <v>2</v>
      </c>
      <c r="Q2838" s="3">
        <v>1696</v>
      </c>
      <c r="R2838" s="1" t="s">
        <v>2008</v>
      </c>
      <c r="S2838" s="3">
        <v>209</v>
      </c>
      <c r="T2838">
        <v>5</v>
      </c>
      <c r="U2838" t="str">
        <f>IF(Ecommerce_Sales[[#This Row],[Delivery_Time_Days]]&gt;7,"Delay",IF(Ecommerce_Sales[[#This Row],[Delivery_Time_Days]] = 0,"No delivery",IF(Ecommerce_Sales[[#This Row],[Delivery_Time_Days]]&lt;=7,"On-time")))</f>
        <v>On-time</v>
      </c>
      <c r="V2838" s="7">
        <f>Ecommerce_Sales[[#This Row],[Profit]]/Ecommerce_Sales[[#This Row],[Total_Price]]</f>
        <v>0.25</v>
      </c>
      <c r="W2838" s="3">
        <v>424</v>
      </c>
      <c r="X2838" s="3"/>
    </row>
    <row r="2839" spans="1:24" x14ac:dyDescent="0.25">
      <c r="A2839" s="1" t="s">
        <v>8221</v>
      </c>
      <c r="B2839" s="1" t="s">
        <v>470</v>
      </c>
      <c r="C2839" s="1" t="s">
        <v>471</v>
      </c>
      <c r="D2839" s="1" t="s">
        <v>2631</v>
      </c>
      <c r="E2839" s="1" t="s">
        <v>1981</v>
      </c>
      <c r="F2839" s="2">
        <v>45228</v>
      </c>
      <c r="G2839" s="2">
        <v>45175</v>
      </c>
      <c r="H2839" s="2" t="str">
        <f>TEXT(Ecommerce_Sales[[#This Row],[Order_Date]],"mmmm")</f>
        <v>September</v>
      </c>
      <c r="I2839" s="2" t="str">
        <f>TEXT(Ecommerce_Sales[[#This Row],[Order_Date]],"yyyy")</f>
        <v>2023</v>
      </c>
      <c r="J2839" s="2" t="str">
        <f>TEXT(Ecommerce_Sales[[#This Row],[Order_Date]],"mmmm")</f>
        <v>September</v>
      </c>
      <c r="K2839" s="1" t="s">
        <v>1947</v>
      </c>
      <c r="L2839" s="1" t="s">
        <v>8222</v>
      </c>
      <c r="M2839" s="1" t="s">
        <v>2026</v>
      </c>
      <c r="N2839" s="1" t="s">
        <v>1978</v>
      </c>
      <c r="O2839" s="3">
        <v>196</v>
      </c>
      <c r="P2839">
        <v>2</v>
      </c>
      <c r="Q2839" s="3">
        <v>392</v>
      </c>
      <c r="R2839" s="1" t="s">
        <v>1951</v>
      </c>
      <c r="S2839" s="3">
        <v>49</v>
      </c>
      <c r="T2839">
        <v>8</v>
      </c>
      <c r="U2839" t="str">
        <f>IF(Ecommerce_Sales[[#This Row],[Delivery_Time_Days]]&gt;7,"Delay",IF(Ecommerce_Sales[[#This Row],[Delivery_Time_Days]] = 0,"No delivery",IF(Ecommerce_Sales[[#This Row],[Delivery_Time_Days]]&lt;=7,"On-time")))</f>
        <v>Delay</v>
      </c>
      <c r="V2839" s="7">
        <f>Ecommerce_Sales[[#This Row],[Profit]]/Ecommerce_Sales[[#This Row],[Total_Price]]</f>
        <v>0.34948979591836737</v>
      </c>
      <c r="W2839" s="3">
        <v>137</v>
      </c>
      <c r="X2839" s="3"/>
    </row>
    <row r="2840" spans="1:24" x14ac:dyDescent="0.25">
      <c r="A2840" s="1" t="s">
        <v>8223</v>
      </c>
      <c r="B2840" s="1" t="s">
        <v>156</v>
      </c>
      <c r="C2840" s="1" t="s">
        <v>157</v>
      </c>
      <c r="D2840" s="1" t="s">
        <v>4199</v>
      </c>
      <c r="E2840" s="1" t="s">
        <v>1981</v>
      </c>
      <c r="F2840" s="2">
        <v>45171</v>
      </c>
      <c r="G2840" s="2">
        <v>45545</v>
      </c>
      <c r="H2840" s="2" t="str">
        <f>TEXT(Ecommerce_Sales[[#This Row],[Order_Date]],"mmmm")</f>
        <v>September</v>
      </c>
      <c r="I2840" s="2" t="str">
        <f>TEXT(Ecommerce_Sales[[#This Row],[Order_Date]],"yyyy")</f>
        <v>2024</v>
      </c>
      <c r="J2840" s="2" t="str">
        <f>TEXT(Ecommerce_Sales[[#This Row],[Order_Date]],"mmmm")</f>
        <v>September</v>
      </c>
      <c r="K2840" s="1" t="s">
        <v>1947</v>
      </c>
      <c r="L2840" s="1" t="s">
        <v>8224</v>
      </c>
      <c r="M2840" s="1" t="s">
        <v>2054</v>
      </c>
      <c r="N2840" s="1" t="s">
        <v>1957</v>
      </c>
      <c r="O2840" s="3">
        <v>463</v>
      </c>
      <c r="P2840">
        <v>5</v>
      </c>
      <c r="Q2840" s="3">
        <v>2314</v>
      </c>
      <c r="R2840" s="1" t="s">
        <v>1958</v>
      </c>
      <c r="S2840" s="3">
        <v>237</v>
      </c>
      <c r="T2840">
        <v>3</v>
      </c>
      <c r="U2840" t="str">
        <f>IF(Ecommerce_Sales[[#This Row],[Delivery_Time_Days]]&gt;7,"Delay",IF(Ecommerce_Sales[[#This Row],[Delivery_Time_Days]] = 0,"No delivery",IF(Ecommerce_Sales[[#This Row],[Delivery_Time_Days]]&lt;=7,"On-time")))</f>
        <v>On-time</v>
      </c>
      <c r="V2840" s="7">
        <f>Ecommerce_Sales[[#This Row],[Profit]]/Ecommerce_Sales[[#This Row],[Total_Price]]</f>
        <v>0.14995678478824545</v>
      </c>
      <c r="W2840" s="3">
        <v>347</v>
      </c>
      <c r="X2840" s="3"/>
    </row>
    <row r="2841" spans="1:24" x14ac:dyDescent="0.25">
      <c r="A2841" s="1" t="s">
        <v>8225</v>
      </c>
      <c r="B2841" s="1" t="s">
        <v>537</v>
      </c>
      <c r="C2841" s="1" t="s">
        <v>538</v>
      </c>
      <c r="D2841" s="1" t="s">
        <v>4936</v>
      </c>
      <c r="E2841" s="1" t="s">
        <v>1954</v>
      </c>
      <c r="F2841" s="2">
        <v>45453</v>
      </c>
      <c r="G2841" s="2">
        <v>45601</v>
      </c>
      <c r="H2841" s="2" t="str">
        <f>TEXT(Ecommerce_Sales[[#This Row],[Order_Date]],"mmmm")</f>
        <v>November</v>
      </c>
      <c r="I2841" s="2" t="str">
        <f>TEXT(Ecommerce_Sales[[#This Row],[Order_Date]],"yyyy")</f>
        <v>2024</v>
      </c>
      <c r="J2841" s="2" t="str">
        <f>TEXT(Ecommerce_Sales[[#This Row],[Order_Date]],"mmmm")</f>
        <v>November</v>
      </c>
      <c r="K2841" s="1" t="s">
        <v>1947</v>
      </c>
      <c r="L2841" s="1" t="s">
        <v>8226</v>
      </c>
      <c r="M2841" s="1" t="s">
        <v>2247</v>
      </c>
      <c r="N2841" s="1" t="s">
        <v>1957</v>
      </c>
      <c r="O2841" s="3">
        <v>1192</v>
      </c>
      <c r="P2841">
        <v>1</v>
      </c>
      <c r="Q2841" s="3">
        <v>1192</v>
      </c>
      <c r="R2841" s="1" t="s">
        <v>2008</v>
      </c>
      <c r="S2841" s="3">
        <v>139</v>
      </c>
      <c r="T2841">
        <v>6</v>
      </c>
      <c r="U2841" t="str">
        <f>IF(Ecommerce_Sales[[#This Row],[Delivery_Time_Days]]&gt;7,"Delay",IF(Ecommerce_Sales[[#This Row],[Delivery_Time_Days]] = 0,"No delivery",IF(Ecommerce_Sales[[#This Row],[Delivery_Time_Days]]&lt;=7,"On-time")))</f>
        <v>On-time</v>
      </c>
      <c r="V2841" s="7">
        <f>Ecommerce_Sales[[#This Row],[Profit]]/Ecommerce_Sales[[#This Row],[Total_Price]]</f>
        <v>0.15016778523489932</v>
      </c>
      <c r="W2841" s="3">
        <v>179</v>
      </c>
      <c r="X2841" s="3"/>
    </row>
    <row r="2842" spans="1:24" x14ac:dyDescent="0.25">
      <c r="A2842" s="1" t="s">
        <v>8227</v>
      </c>
      <c r="B2842" s="1" t="s">
        <v>170</v>
      </c>
      <c r="C2842" s="1" t="s">
        <v>171</v>
      </c>
      <c r="D2842" s="1" t="s">
        <v>8228</v>
      </c>
      <c r="E2842" s="1" t="s">
        <v>1966</v>
      </c>
      <c r="F2842" s="2">
        <v>45468</v>
      </c>
      <c r="G2842" s="2">
        <v>45259</v>
      </c>
      <c r="H2842" s="2" t="str">
        <f>TEXT(Ecommerce_Sales[[#This Row],[Order_Date]],"mmmm")</f>
        <v>November</v>
      </c>
      <c r="I2842" s="2" t="str">
        <f>TEXT(Ecommerce_Sales[[#This Row],[Order_Date]],"yyyy")</f>
        <v>2023</v>
      </c>
      <c r="J2842" s="2" t="str">
        <f>TEXT(Ecommerce_Sales[[#This Row],[Order_Date]],"mmmm")</f>
        <v>November</v>
      </c>
      <c r="K2842" s="1" t="s">
        <v>1947</v>
      </c>
      <c r="L2842" s="1" t="s">
        <v>7350</v>
      </c>
      <c r="M2842" s="1" t="s">
        <v>2047</v>
      </c>
      <c r="N2842" s="1" t="s">
        <v>1989</v>
      </c>
      <c r="O2842" s="3">
        <v>1238</v>
      </c>
      <c r="P2842">
        <v>7</v>
      </c>
      <c r="Q2842" s="3">
        <v>8668</v>
      </c>
      <c r="R2842" s="1" t="s">
        <v>1958</v>
      </c>
      <c r="S2842" s="3">
        <v>560</v>
      </c>
      <c r="T2842">
        <v>2</v>
      </c>
      <c r="U2842" t="str">
        <f>IF(Ecommerce_Sales[[#This Row],[Delivery_Time_Days]]&gt;7,"Delay",IF(Ecommerce_Sales[[#This Row],[Delivery_Time_Days]] = 0,"No delivery",IF(Ecommerce_Sales[[#This Row],[Delivery_Time_Days]]&lt;=7,"On-time")))</f>
        <v>On-time</v>
      </c>
      <c r="V2842" s="7">
        <f>Ecommerce_Sales[[#This Row],[Profit]]/Ecommerce_Sales[[#This Row],[Total_Price]]</f>
        <v>0.25</v>
      </c>
      <c r="W2842" s="3">
        <v>2167</v>
      </c>
      <c r="X2842" s="3"/>
    </row>
    <row r="2843" spans="1:24" x14ac:dyDescent="0.25">
      <c r="A2843" s="1" t="s">
        <v>8229</v>
      </c>
      <c r="B2843" s="1" t="s">
        <v>144</v>
      </c>
      <c r="C2843" s="1" t="s">
        <v>145</v>
      </c>
      <c r="D2843" s="1" t="s">
        <v>2010</v>
      </c>
      <c r="E2843" s="1" t="s">
        <v>1996</v>
      </c>
      <c r="F2843" s="2">
        <v>45655</v>
      </c>
      <c r="G2843" s="2">
        <v>45651</v>
      </c>
      <c r="H2843" s="2" t="str">
        <f>TEXT(Ecommerce_Sales[[#This Row],[Order_Date]],"mmmm")</f>
        <v>December</v>
      </c>
      <c r="I2843" s="2" t="str">
        <f>TEXT(Ecommerce_Sales[[#This Row],[Order_Date]],"yyyy")</f>
        <v>2024</v>
      </c>
      <c r="J2843" s="2" t="str">
        <f>TEXT(Ecommerce_Sales[[#This Row],[Order_Date]],"mmmm")</f>
        <v>December</v>
      </c>
      <c r="K2843" s="1" t="s">
        <v>1992</v>
      </c>
      <c r="L2843" s="1" t="s">
        <v>8230</v>
      </c>
      <c r="M2843" s="1" t="s">
        <v>2079</v>
      </c>
      <c r="N2843" s="1" t="s">
        <v>1973</v>
      </c>
      <c r="O2843" s="3">
        <v>964</v>
      </c>
      <c r="P2843">
        <v>10</v>
      </c>
      <c r="Q2843" s="3">
        <v>9635</v>
      </c>
      <c r="R2843" s="1" t="s">
        <v>1958</v>
      </c>
      <c r="S2843" s="3">
        <v>1140</v>
      </c>
      <c r="U2843" t="str">
        <f>IF(Ecommerce_Sales[[#This Row],[Delivery_Time_Days]]&gt;7,"Delay",IF(Ecommerce_Sales[[#This Row],[Delivery_Time_Days]] = 0,"No delivery",IF(Ecommerce_Sales[[#This Row],[Delivery_Time_Days]]&lt;=7,"On-time")))</f>
        <v>No delivery</v>
      </c>
      <c r="V2843" s="7">
        <f>Ecommerce_Sales[[#This Row],[Profit]]/Ecommerce_Sales[[#This Row],[Total_Price]]</f>
        <v>0.30005189413596262</v>
      </c>
      <c r="W2843" s="3">
        <v>2891</v>
      </c>
      <c r="X2843" s="3"/>
    </row>
    <row r="2844" spans="1:24" x14ac:dyDescent="0.25">
      <c r="A2844" s="1" t="s">
        <v>8231</v>
      </c>
      <c r="B2844" s="1" t="s">
        <v>856</v>
      </c>
      <c r="C2844" s="1" t="s">
        <v>857</v>
      </c>
      <c r="D2844" s="1" t="s">
        <v>3498</v>
      </c>
      <c r="E2844" s="1" t="s">
        <v>1961</v>
      </c>
      <c r="F2844" s="2">
        <v>45149</v>
      </c>
      <c r="G2844" s="2">
        <v>45091</v>
      </c>
      <c r="H2844" s="2" t="str">
        <f>TEXT(Ecommerce_Sales[[#This Row],[Order_Date]],"mmmm")</f>
        <v>June</v>
      </c>
      <c r="I2844" s="2" t="str">
        <f>TEXT(Ecommerce_Sales[[#This Row],[Order_Date]],"yyyy")</f>
        <v>2023</v>
      </c>
      <c r="J2844" s="2" t="str">
        <f>TEXT(Ecommerce_Sales[[#This Row],[Order_Date]],"mmmm")</f>
        <v>June</v>
      </c>
      <c r="K2844" s="1" t="s">
        <v>1992</v>
      </c>
      <c r="L2844" s="1" t="s">
        <v>6636</v>
      </c>
      <c r="M2844" s="1" t="s">
        <v>2026</v>
      </c>
      <c r="N2844" s="1" t="s">
        <v>1978</v>
      </c>
      <c r="O2844" s="3">
        <v>767</v>
      </c>
      <c r="P2844">
        <v>2</v>
      </c>
      <c r="Q2844" s="3">
        <v>1534</v>
      </c>
      <c r="R2844" s="1" t="s">
        <v>1958</v>
      </c>
      <c r="S2844" s="3">
        <v>211</v>
      </c>
      <c r="U2844" t="str">
        <f>IF(Ecommerce_Sales[[#This Row],[Delivery_Time_Days]]&gt;7,"Delay",IF(Ecommerce_Sales[[#This Row],[Delivery_Time_Days]] = 0,"No delivery",IF(Ecommerce_Sales[[#This Row],[Delivery_Time_Days]]&lt;=7,"On-time")))</f>
        <v>No delivery</v>
      </c>
      <c r="V2844" s="7">
        <f>Ecommerce_Sales[[#This Row],[Profit]]/Ecommerce_Sales[[#This Row],[Total_Price]]</f>
        <v>0.35006518904823991</v>
      </c>
      <c r="W2844" s="3">
        <v>537</v>
      </c>
      <c r="X2844" s="3"/>
    </row>
    <row r="2845" spans="1:24" x14ac:dyDescent="0.25">
      <c r="A2845" s="1" t="s">
        <v>8232</v>
      </c>
      <c r="B2845" s="1" t="s">
        <v>932</v>
      </c>
      <c r="C2845" s="1" t="s">
        <v>933</v>
      </c>
      <c r="D2845" s="1" t="s">
        <v>2946</v>
      </c>
      <c r="E2845" s="1" t="s">
        <v>1981</v>
      </c>
      <c r="F2845" s="2">
        <v>45589</v>
      </c>
      <c r="G2845" s="2">
        <v>45532</v>
      </c>
      <c r="H2845" s="2" t="str">
        <f>TEXT(Ecommerce_Sales[[#This Row],[Order_Date]],"mmmm")</f>
        <v>August</v>
      </c>
      <c r="I2845" s="2" t="str">
        <f>TEXT(Ecommerce_Sales[[#This Row],[Order_Date]],"yyyy")</f>
        <v>2024</v>
      </c>
      <c r="J2845" s="2" t="str">
        <f>TEXT(Ecommerce_Sales[[#This Row],[Order_Date]],"mmmm")</f>
        <v>August</v>
      </c>
      <c r="K2845" s="1" t="s">
        <v>1992</v>
      </c>
      <c r="L2845" s="1" t="s">
        <v>8233</v>
      </c>
      <c r="M2845" s="1" t="s">
        <v>2043</v>
      </c>
      <c r="N2845" s="1" t="s">
        <v>1989</v>
      </c>
      <c r="O2845" s="3">
        <v>142</v>
      </c>
      <c r="P2845">
        <v>3</v>
      </c>
      <c r="Q2845" s="3">
        <v>426</v>
      </c>
      <c r="R2845" s="1" t="s">
        <v>1958</v>
      </c>
      <c r="S2845" s="3">
        <v>44</v>
      </c>
      <c r="U2845" t="str">
        <f>IF(Ecommerce_Sales[[#This Row],[Delivery_Time_Days]]&gt;7,"Delay",IF(Ecommerce_Sales[[#This Row],[Delivery_Time_Days]] = 0,"No delivery",IF(Ecommerce_Sales[[#This Row],[Delivery_Time_Days]]&lt;=7,"On-time")))</f>
        <v>No delivery</v>
      </c>
      <c r="V2845" s="7">
        <f>Ecommerce_Sales[[#This Row],[Profit]]/Ecommerce_Sales[[#This Row],[Total_Price]]</f>
        <v>0.24882629107981222</v>
      </c>
      <c r="W2845" s="3">
        <v>106</v>
      </c>
      <c r="X2845" s="3"/>
    </row>
    <row r="2846" spans="1:24" x14ac:dyDescent="0.25">
      <c r="A2846" s="1" t="s">
        <v>8234</v>
      </c>
      <c r="B2846" s="1" t="s">
        <v>1508</v>
      </c>
      <c r="C2846" s="1" t="s">
        <v>1509</v>
      </c>
      <c r="D2846" s="1" t="s">
        <v>2505</v>
      </c>
      <c r="E2846" s="1" t="s">
        <v>1954</v>
      </c>
      <c r="F2846" s="2">
        <v>45398</v>
      </c>
      <c r="G2846" s="2">
        <v>45474</v>
      </c>
      <c r="H2846" s="2" t="str">
        <f>TEXT(Ecommerce_Sales[[#This Row],[Order_Date]],"mmmm")</f>
        <v>July</v>
      </c>
      <c r="I2846" s="2" t="str">
        <f>TEXT(Ecommerce_Sales[[#This Row],[Order_Date]],"yyyy")</f>
        <v>2024</v>
      </c>
      <c r="J2846" s="2" t="str">
        <f>TEXT(Ecommerce_Sales[[#This Row],[Order_Date]],"mmmm")</f>
        <v>July</v>
      </c>
      <c r="K2846" s="1" t="s">
        <v>1947</v>
      </c>
      <c r="L2846" s="1" t="s">
        <v>8235</v>
      </c>
      <c r="M2846" s="1" t="s">
        <v>2065</v>
      </c>
      <c r="N2846" s="1" t="s">
        <v>1978</v>
      </c>
      <c r="O2846" s="3">
        <v>478</v>
      </c>
      <c r="P2846">
        <v>1</v>
      </c>
      <c r="Q2846" s="3">
        <v>478</v>
      </c>
      <c r="R2846" s="1" t="s">
        <v>1958</v>
      </c>
      <c r="S2846" s="3">
        <v>61</v>
      </c>
      <c r="T2846">
        <v>2</v>
      </c>
      <c r="U2846" t="str">
        <f>IF(Ecommerce_Sales[[#This Row],[Delivery_Time_Days]]&gt;7,"Delay",IF(Ecommerce_Sales[[#This Row],[Delivery_Time_Days]] = 0,"No delivery",IF(Ecommerce_Sales[[#This Row],[Delivery_Time_Days]]&lt;=7,"On-time")))</f>
        <v>On-time</v>
      </c>
      <c r="V2846" s="7">
        <f>Ecommerce_Sales[[#This Row],[Profit]]/Ecommerce_Sales[[#This Row],[Total_Price]]</f>
        <v>0.34937238493723849</v>
      </c>
      <c r="W2846" s="3">
        <v>167</v>
      </c>
      <c r="X2846" s="3"/>
    </row>
    <row r="2847" spans="1:24" x14ac:dyDescent="0.25">
      <c r="A2847" s="1" t="s">
        <v>8236</v>
      </c>
      <c r="B2847" s="1" t="s">
        <v>1707</v>
      </c>
      <c r="C2847" s="1" t="s">
        <v>1708</v>
      </c>
      <c r="D2847" s="1" t="s">
        <v>2303</v>
      </c>
      <c r="E2847" s="1" t="s">
        <v>1966</v>
      </c>
      <c r="F2847" s="2">
        <v>45128</v>
      </c>
      <c r="G2847" s="2">
        <v>44960</v>
      </c>
      <c r="H2847" s="2" t="str">
        <f>TEXT(Ecommerce_Sales[[#This Row],[Order_Date]],"mmmm")</f>
        <v>February</v>
      </c>
      <c r="I2847" s="2" t="str">
        <f>TEXT(Ecommerce_Sales[[#This Row],[Order_Date]],"yyyy")</f>
        <v>2023</v>
      </c>
      <c r="J2847" s="2" t="str">
        <f>TEXT(Ecommerce_Sales[[#This Row],[Order_Date]],"mmmm")</f>
        <v>February</v>
      </c>
      <c r="K2847" s="1" t="s">
        <v>1992</v>
      </c>
      <c r="L2847" s="1" t="s">
        <v>6666</v>
      </c>
      <c r="M2847" s="1" t="s">
        <v>2002</v>
      </c>
      <c r="N2847" s="1" t="s">
        <v>1989</v>
      </c>
      <c r="O2847" s="3">
        <v>330</v>
      </c>
      <c r="P2847">
        <v>3</v>
      </c>
      <c r="Q2847" s="3">
        <v>989</v>
      </c>
      <c r="R2847" s="1" t="s">
        <v>1958</v>
      </c>
      <c r="S2847" s="3">
        <v>52</v>
      </c>
      <c r="U2847" t="str">
        <f>IF(Ecommerce_Sales[[#This Row],[Delivery_Time_Days]]&gt;7,"Delay",IF(Ecommerce_Sales[[#This Row],[Delivery_Time_Days]] = 0,"No delivery",IF(Ecommerce_Sales[[#This Row],[Delivery_Time_Days]]&lt;=7,"On-time")))</f>
        <v>No delivery</v>
      </c>
      <c r="V2847" s="7">
        <f>Ecommerce_Sales[[#This Row],[Profit]]/Ecommerce_Sales[[#This Row],[Total_Price]]</f>
        <v>0.24974721941354905</v>
      </c>
      <c r="W2847" s="3">
        <v>247</v>
      </c>
      <c r="X2847" s="3"/>
    </row>
    <row r="2848" spans="1:24" x14ac:dyDescent="0.25">
      <c r="A2848" s="1" t="s">
        <v>8237</v>
      </c>
      <c r="B2848" s="1" t="s">
        <v>222</v>
      </c>
      <c r="C2848" s="1" t="s">
        <v>223</v>
      </c>
      <c r="D2848" s="1" t="s">
        <v>2390</v>
      </c>
      <c r="E2848" s="1" t="s">
        <v>1996</v>
      </c>
      <c r="F2848" s="2">
        <v>45391</v>
      </c>
      <c r="G2848" s="2">
        <v>45499</v>
      </c>
      <c r="H2848" s="2" t="str">
        <f>TEXT(Ecommerce_Sales[[#This Row],[Order_Date]],"mmmm")</f>
        <v>July</v>
      </c>
      <c r="I2848" s="2" t="str">
        <f>TEXT(Ecommerce_Sales[[#This Row],[Order_Date]],"yyyy")</f>
        <v>2024</v>
      </c>
      <c r="J2848" s="2" t="str">
        <f>TEXT(Ecommerce_Sales[[#This Row],[Order_Date]],"mmmm")</f>
        <v>July</v>
      </c>
      <c r="K2848" s="1" t="s">
        <v>1947</v>
      </c>
      <c r="L2848" s="1" t="s">
        <v>7198</v>
      </c>
      <c r="M2848" s="1" t="s">
        <v>2079</v>
      </c>
      <c r="N2848" s="1" t="s">
        <v>1973</v>
      </c>
      <c r="O2848" s="3">
        <v>1158</v>
      </c>
      <c r="P2848">
        <v>2</v>
      </c>
      <c r="Q2848" s="3">
        <v>2315</v>
      </c>
      <c r="R2848" s="1" t="s">
        <v>2012</v>
      </c>
      <c r="S2848" s="3">
        <v>224</v>
      </c>
      <c r="T2848">
        <v>4</v>
      </c>
      <c r="U2848" t="str">
        <f>IF(Ecommerce_Sales[[#This Row],[Delivery_Time_Days]]&gt;7,"Delay",IF(Ecommerce_Sales[[#This Row],[Delivery_Time_Days]] = 0,"No delivery",IF(Ecommerce_Sales[[#This Row],[Delivery_Time_Days]]&lt;=7,"On-time")))</f>
        <v>On-time</v>
      </c>
      <c r="V2848" s="7">
        <f>Ecommerce_Sales[[#This Row],[Profit]]/Ecommerce_Sales[[#This Row],[Total_Price]]</f>
        <v>0.30021598272138228</v>
      </c>
      <c r="W2848" s="3">
        <v>695</v>
      </c>
      <c r="X2848" s="3"/>
    </row>
    <row r="2849" spans="1:24" x14ac:dyDescent="0.25">
      <c r="A2849" s="1" t="s">
        <v>8238</v>
      </c>
      <c r="B2849" s="1" t="s">
        <v>885</v>
      </c>
      <c r="C2849" s="1" t="s">
        <v>886</v>
      </c>
      <c r="D2849" s="1" t="s">
        <v>2970</v>
      </c>
      <c r="E2849" s="1" t="s">
        <v>1954</v>
      </c>
      <c r="F2849" s="2">
        <v>44973</v>
      </c>
      <c r="G2849" s="2">
        <v>45415</v>
      </c>
      <c r="H2849" s="2" t="str">
        <f>TEXT(Ecommerce_Sales[[#This Row],[Order_Date]],"mmmm")</f>
        <v>May</v>
      </c>
      <c r="I2849" s="2" t="str">
        <f>TEXT(Ecommerce_Sales[[#This Row],[Order_Date]],"yyyy")</f>
        <v>2024</v>
      </c>
      <c r="J2849" s="2" t="str">
        <f>TEXT(Ecommerce_Sales[[#This Row],[Order_Date]],"mmmm")</f>
        <v>May</v>
      </c>
      <c r="K2849" s="1" t="s">
        <v>1947</v>
      </c>
      <c r="L2849" s="1" t="s">
        <v>3586</v>
      </c>
      <c r="M2849" s="1" t="s">
        <v>2104</v>
      </c>
      <c r="N2849" s="1" t="s">
        <v>1978</v>
      </c>
      <c r="O2849" s="3">
        <v>1088</v>
      </c>
      <c r="P2849">
        <v>3</v>
      </c>
      <c r="Q2849" s="3">
        <v>3265</v>
      </c>
      <c r="R2849" s="1" t="s">
        <v>2016</v>
      </c>
      <c r="S2849" s="3">
        <v>169</v>
      </c>
      <c r="T2849">
        <v>6</v>
      </c>
      <c r="U2849" t="str">
        <f>IF(Ecommerce_Sales[[#This Row],[Delivery_Time_Days]]&gt;7,"Delay",IF(Ecommerce_Sales[[#This Row],[Delivery_Time_Days]] = 0,"No delivery",IF(Ecommerce_Sales[[#This Row],[Delivery_Time_Days]]&lt;=7,"On-time")))</f>
        <v>On-time</v>
      </c>
      <c r="V2849" s="7">
        <f>Ecommerce_Sales[[#This Row],[Profit]]/Ecommerce_Sales[[#This Row],[Total_Price]]</f>
        <v>0.35007656967840733</v>
      </c>
      <c r="W2849" s="3">
        <v>1143</v>
      </c>
      <c r="X2849" s="3"/>
    </row>
    <row r="2850" spans="1:24" x14ac:dyDescent="0.25">
      <c r="A2850" s="1" t="s">
        <v>8239</v>
      </c>
      <c r="B2850" s="1" t="s">
        <v>62</v>
      </c>
      <c r="C2850" s="1" t="s">
        <v>63</v>
      </c>
      <c r="D2850" s="1" t="s">
        <v>6857</v>
      </c>
      <c r="E2850" s="1" t="s">
        <v>1966</v>
      </c>
      <c r="F2850" s="2">
        <v>45621</v>
      </c>
      <c r="G2850" s="2">
        <v>45553</v>
      </c>
      <c r="H2850" s="2" t="str">
        <f>TEXT(Ecommerce_Sales[[#This Row],[Order_Date]],"mmmm")</f>
        <v>September</v>
      </c>
      <c r="I2850" s="2" t="str">
        <f>TEXT(Ecommerce_Sales[[#This Row],[Order_Date]],"yyyy")</f>
        <v>2024</v>
      </c>
      <c r="J2850" s="2" t="str">
        <f>TEXT(Ecommerce_Sales[[#This Row],[Order_Date]],"mmmm")</f>
        <v>September</v>
      </c>
      <c r="K2850" s="1" t="s">
        <v>1947</v>
      </c>
      <c r="L2850" s="1" t="s">
        <v>8240</v>
      </c>
      <c r="M2850" s="1" t="s">
        <v>2030</v>
      </c>
      <c r="N2850" s="1" t="s">
        <v>1978</v>
      </c>
      <c r="O2850" s="3">
        <v>694</v>
      </c>
      <c r="P2850">
        <v>3</v>
      </c>
      <c r="Q2850" s="3">
        <v>2081</v>
      </c>
      <c r="R2850" s="1" t="s">
        <v>1951</v>
      </c>
      <c r="S2850" s="3">
        <v>209</v>
      </c>
      <c r="T2850">
        <v>9</v>
      </c>
      <c r="U2850" t="str">
        <f>IF(Ecommerce_Sales[[#This Row],[Delivery_Time_Days]]&gt;7,"Delay",IF(Ecommerce_Sales[[#This Row],[Delivery_Time_Days]] = 0,"No delivery",IF(Ecommerce_Sales[[#This Row],[Delivery_Time_Days]]&lt;=7,"On-time")))</f>
        <v>Delay</v>
      </c>
      <c r="V2850" s="7">
        <f>Ecommerce_Sales[[#This Row],[Profit]]/Ecommerce_Sales[[#This Row],[Total_Price]]</f>
        <v>0.34983181162902449</v>
      </c>
      <c r="W2850" s="3">
        <v>728</v>
      </c>
      <c r="X2850" s="3"/>
    </row>
    <row r="2851" spans="1:24" x14ac:dyDescent="0.25">
      <c r="A2851" s="1" t="s">
        <v>8241</v>
      </c>
      <c r="B2851" s="1" t="s">
        <v>146</v>
      </c>
      <c r="C2851" s="1" t="s">
        <v>147</v>
      </c>
      <c r="D2851" s="1" t="s">
        <v>3092</v>
      </c>
      <c r="E2851" s="1" t="s">
        <v>1996</v>
      </c>
      <c r="F2851" s="2">
        <v>44974</v>
      </c>
      <c r="G2851" s="2">
        <v>45274</v>
      </c>
      <c r="H2851" s="2" t="str">
        <f>TEXT(Ecommerce_Sales[[#This Row],[Order_Date]],"mmmm")</f>
        <v>December</v>
      </c>
      <c r="I2851" s="2" t="str">
        <f>TEXT(Ecommerce_Sales[[#This Row],[Order_Date]],"yyyy")</f>
        <v>2023</v>
      </c>
      <c r="J2851" s="2" t="str">
        <f>TEXT(Ecommerce_Sales[[#This Row],[Order_Date]],"mmmm")</f>
        <v>December</v>
      </c>
      <c r="K2851" s="1" t="s">
        <v>1992</v>
      </c>
      <c r="L2851" s="1" t="s">
        <v>2347</v>
      </c>
      <c r="M2851" s="1" t="s">
        <v>2072</v>
      </c>
      <c r="N2851" s="1" t="s">
        <v>1950</v>
      </c>
      <c r="O2851" s="3">
        <v>587</v>
      </c>
      <c r="P2851">
        <v>6</v>
      </c>
      <c r="Q2851" s="3">
        <v>3523</v>
      </c>
      <c r="R2851" s="1" t="s">
        <v>2016</v>
      </c>
      <c r="S2851" s="3">
        <v>315</v>
      </c>
      <c r="U2851" t="str">
        <f>IF(Ecommerce_Sales[[#This Row],[Delivery_Time_Days]]&gt;7,"Delay",IF(Ecommerce_Sales[[#This Row],[Delivery_Time_Days]] = 0,"No delivery",IF(Ecommerce_Sales[[#This Row],[Delivery_Time_Days]]&lt;=7,"On-time")))</f>
        <v>No delivery</v>
      </c>
      <c r="V2851" s="7">
        <f>Ecommerce_Sales[[#This Row],[Profit]]/Ecommerce_Sales[[#This Row],[Total_Price]]</f>
        <v>0.39994323020153277</v>
      </c>
      <c r="W2851" s="3">
        <v>1409</v>
      </c>
      <c r="X2851" s="3"/>
    </row>
    <row r="2852" spans="1:24" x14ac:dyDescent="0.25">
      <c r="A2852" s="1" t="s">
        <v>8242</v>
      </c>
      <c r="B2852" s="1" t="s">
        <v>873</v>
      </c>
      <c r="C2852" s="1" t="s">
        <v>874</v>
      </c>
      <c r="D2852" s="1" t="s">
        <v>6031</v>
      </c>
      <c r="E2852" s="1" t="s">
        <v>1954</v>
      </c>
      <c r="F2852" s="2">
        <v>44945</v>
      </c>
      <c r="G2852" s="2">
        <v>45503</v>
      </c>
      <c r="H2852" s="2" t="str">
        <f>TEXT(Ecommerce_Sales[[#This Row],[Order_Date]],"mmmm")</f>
        <v>July</v>
      </c>
      <c r="I2852" s="2" t="str">
        <f>TEXT(Ecommerce_Sales[[#This Row],[Order_Date]],"yyyy")</f>
        <v>2024</v>
      </c>
      <c r="J2852" s="2" t="str">
        <f>TEXT(Ecommerce_Sales[[#This Row],[Order_Date]],"mmmm")</f>
        <v>July</v>
      </c>
      <c r="K2852" s="1" t="s">
        <v>1947</v>
      </c>
      <c r="L2852" s="1" t="s">
        <v>3412</v>
      </c>
      <c r="M2852" s="1" t="s">
        <v>1968</v>
      </c>
      <c r="N2852" s="1" t="s">
        <v>1957</v>
      </c>
      <c r="O2852" s="3">
        <v>808</v>
      </c>
      <c r="P2852">
        <v>2</v>
      </c>
      <c r="Q2852" s="3">
        <v>1615</v>
      </c>
      <c r="R2852" s="1" t="s">
        <v>1958</v>
      </c>
      <c r="S2852" s="3">
        <v>181</v>
      </c>
      <c r="T2852">
        <v>2</v>
      </c>
      <c r="U2852" t="str">
        <f>IF(Ecommerce_Sales[[#This Row],[Delivery_Time_Days]]&gt;7,"Delay",IF(Ecommerce_Sales[[#This Row],[Delivery_Time_Days]] = 0,"No delivery",IF(Ecommerce_Sales[[#This Row],[Delivery_Time_Days]]&lt;=7,"On-time")))</f>
        <v>On-time</v>
      </c>
      <c r="V2852" s="7">
        <f>Ecommerce_Sales[[#This Row],[Profit]]/Ecommerce_Sales[[#This Row],[Total_Price]]</f>
        <v>0.1498452012383901</v>
      </c>
      <c r="W2852" s="3">
        <v>242</v>
      </c>
      <c r="X2852" s="3"/>
    </row>
    <row r="2853" spans="1:24" x14ac:dyDescent="0.25">
      <c r="A2853" s="1" t="s">
        <v>8243</v>
      </c>
      <c r="B2853" s="1" t="s">
        <v>934</v>
      </c>
      <c r="C2853" s="1" t="s">
        <v>935</v>
      </c>
      <c r="D2853" s="1" t="s">
        <v>5497</v>
      </c>
      <c r="E2853" s="1" t="s">
        <v>1961</v>
      </c>
      <c r="F2853" s="2">
        <v>45656</v>
      </c>
      <c r="G2853" s="2">
        <v>44947</v>
      </c>
      <c r="H2853" s="2" t="str">
        <f>TEXT(Ecommerce_Sales[[#This Row],[Order_Date]],"mmmm")</f>
        <v>January</v>
      </c>
      <c r="I2853" s="2" t="str">
        <f>TEXT(Ecommerce_Sales[[#This Row],[Order_Date]],"yyyy")</f>
        <v>2023</v>
      </c>
      <c r="J2853" s="2" t="str">
        <f>TEXT(Ecommerce_Sales[[#This Row],[Order_Date]],"mmmm")</f>
        <v>January</v>
      </c>
      <c r="K2853" s="1" t="s">
        <v>1947</v>
      </c>
      <c r="L2853" s="1" t="s">
        <v>8244</v>
      </c>
      <c r="M2853" s="1" t="s">
        <v>2072</v>
      </c>
      <c r="N2853" s="1" t="s">
        <v>1950</v>
      </c>
      <c r="O2853" s="3">
        <v>274</v>
      </c>
      <c r="P2853">
        <v>2</v>
      </c>
      <c r="Q2853" s="3">
        <v>549</v>
      </c>
      <c r="R2853" s="1" t="s">
        <v>2008</v>
      </c>
      <c r="S2853" s="3">
        <v>55</v>
      </c>
      <c r="T2853">
        <v>8</v>
      </c>
      <c r="U2853" t="str">
        <f>IF(Ecommerce_Sales[[#This Row],[Delivery_Time_Days]]&gt;7,"Delay",IF(Ecommerce_Sales[[#This Row],[Delivery_Time_Days]] = 0,"No delivery",IF(Ecommerce_Sales[[#This Row],[Delivery_Time_Days]]&lt;=7,"On-time")))</f>
        <v>Delay</v>
      </c>
      <c r="V2853" s="7">
        <f>Ecommerce_Sales[[#This Row],[Profit]]/Ecommerce_Sales[[#This Row],[Total_Price]]</f>
        <v>0.39890710382513661</v>
      </c>
      <c r="W2853" s="3">
        <v>219</v>
      </c>
      <c r="X2853" s="3"/>
    </row>
    <row r="2854" spans="1:24" x14ac:dyDescent="0.25">
      <c r="A2854" s="1" t="s">
        <v>8245</v>
      </c>
      <c r="B2854" s="1" t="s">
        <v>662</v>
      </c>
      <c r="C2854" s="1" t="s">
        <v>663</v>
      </c>
      <c r="D2854" s="1" t="s">
        <v>6319</v>
      </c>
      <c r="E2854" s="1" t="s">
        <v>1946</v>
      </c>
      <c r="F2854" s="2">
        <v>44979</v>
      </c>
      <c r="G2854" s="2">
        <v>45143</v>
      </c>
      <c r="H2854" s="2" t="str">
        <f>TEXT(Ecommerce_Sales[[#This Row],[Order_Date]],"mmmm")</f>
        <v>August</v>
      </c>
      <c r="I2854" s="2" t="str">
        <f>TEXT(Ecommerce_Sales[[#This Row],[Order_Date]],"yyyy")</f>
        <v>2023</v>
      </c>
      <c r="J2854" s="2" t="str">
        <f>TEXT(Ecommerce_Sales[[#This Row],[Order_Date]],"mmmm")</f>
        <v>August</v>
      </c>
      <c r="K2854" s="1" t="s">
        <v>1947</v>
      </c>
      <c r="L2854" s="1" t="s">
        <v>7626</v>
      </c>
      <c r="M2854" s="1" t="s">
        <v>1983</v>
      </c>
      <c r="N2854" s="1" t="s">
        <v>1950</v>
      </c>
      <c r="O2854" s="3">
        <v>232</v>
      </c>
      <c r="P2854">
        <v>5</v>
      </c>
      <c r="Q2854" s="3">
        <v>1159</v>
      </c>
      <c r="R2854" s="1" t="s">
        <v>1958</v>
      </c>
      <c r="S2854" s="3">
        <v>131</v>
      </c>
      <c r="T2854">
        <v>6</v>
      </c>
      <c r="U2854" t="str">
        <f>IF(Ecommerce_Sales[[#This Row],[Delivery_Time_Days]]&gt;7,"Delay",IF(Ecommerce_Sales[[#This Row],[Delivery_Time_Days]] = 0,"No delivery",IF(Ecommerce_Sales[[#This Row],[Delivery_Time_Days]]&lt;=7,"On-time")))</f>
        <v>On-time</v>
      </c>
      <c r="V2854" s="7">
        <f>Ecommerce_Sales[[#This Row],[Profit]]/Ecommerce_Sales[[#This Row],[Total_Price]]</f>
        <v>0.40034512510785158</v>
      </c>
      <c r="W2854" s="3">
        <v>464</v>
      </c>
      <c r="X2854" s="3"/>
    </row>
    <row r="2855" spans="1:24" x14ac:dyDescent="0.25">
      <c r="A2855" s="1" t="s">
        <v>8246</v>
      </c>
      <c r="B2855" s="1" t="s">
        <v>476</v>
      </c>
      <c r="C2855" s="1" t="s">
        <v>477</v>
      </c>
      <c r="D2855" s="1" t="s">
        <v>3119</v>
      </c>
      <c r="E2855" s="1" t="s">
        <v>1946</v>
      </c>
      <c r="F2855" s="2">
        <v>45590</v>
      </c>
      <c r="G2855" s="2">
        <v>44998</v>
      </c>
      <c r="H2855" s="2" t="str">
        <f>TEXT(Ecommerce_Sales[[#This Row],[Order_Date]],"mmmm")</f>
        <v>March</v>
      </c>
      <c r="I2855" s="2" t="str">
        <f>TEXT(Ecommerce_Sales[[#This Row],[Order_Date]],"yyyy")</f>
        <v>2023</v>
      </c>
      <c r="J2855" s="2" t="str">
        <f>TEXT(Ecommerce_Sales[[#This Row],[Order_Date]],"mmmm")</f>
        <v>March</v>
      </c>
      <c r="K2855" s="1" t="s">
        <v>1947</v>
      </c>
      <c r="L2855" s="1" t="s">
        <v>8247</v>
      </c>
      <c r="M2855" s="1" t="s">
        <v>2054</v>
      </c>
      <c r="N2855" s="1" t="s">
        <v>1957</v>
      </c>
      <c r="O2855" s="3">
        <v>991</v>
      </c>
      <c r="P2855">
        <v>1</v>
      </c>
      <c r="Q2855" s="3">
        <v>991</v>
      </c>
      <c r="R2855" s="1" t="s">
        <v>1951</v>
      </c>
      <c r="S2855" s="3">
        <v>91</v>
      </c>
      <c r="T2855">
        <v>5</v>
      </c>
      <c r="U2855" t="str">
        <f>IF(Ecommerce_Sales[[#This Row],[Delivery_Time_Days]]&gt;7,"Delay",IF(Ecommerce_Sales[[#This Row],[Delivery_Time_Days]] = 0,"No delivery",IF(Ecommerce_Sales[[#This Row],[Delivery_Time_Days]]&lt;=7,"On-time")))</f>
        <v>On-time</v>
      </c>
      <c r="V2855" s="7">
        <f>Ecommerce_Sales[[#This Row],[Profit]]/Ecommerce_Sales[[#This Row],[Total_Price]]</f>
        <v>0.15035317860746719</v>
      </c>
      <c r="W2855" s="3">
        <v>149</v>
      </c>
      <c r="X2855" s="3"/>
    </row>
    <row r="2856" spans="1:24" x14ac:dyDescent="0.25">
      <c r="A2856" s="1" t="s">
        <v>8248</v>
      </c>
      <c r="B2856" s="1" t="s">
        <v>120</v>
      </c>
      <c r="C2856" s="1" t="s">
        <v>121</v>
      </c>
      <c r="D2856" s="1" t="s">
        <v>3847</v>
      </c>
      <c r="E2856" s="1" t="s">
        <v>1966</v>
      </c>
      <c r="F2856" s="2">
        <v>45276</v>
      </c>
      <c r="G2856" s="2">
        <v>45639</v>
      </c>
      <c r="H2856" s="2" t="str">
        <f>TEXT(Ecommerce_Sales[[#This Row],[Order_Date]],"mmmm")</f>
        <v>December</v>
      </c>
      <c r="I2856" s="2" t="str">
        <f>TEXT(Ecommerce_Sales[[#This Row],[Order_Date]],"yyyy")</f>
        <v>2024</v>
      </c>
      <c r="J2856" s="2" t="str">
        <f>TEXT(Ecommerce_Sales[[#This Row],[Order_Date]],"mmmm")</f>
        <v>December</v>
      </c>
      <c r="K2856" s="1" t="s">
        <v>1986</v>
      </c>
      <c r="L2856" s="1" t="s">
        <v>8249</v>
      </c>
      <c r="M2856" s="1" t="s">
        <v>2072</v>
      </c>
      <c r="N2856" s="1" t="s">
        <v>1950</v>
      </c>
      <c r="O2856" s="3">
        <v>922</v>
      </c>
      <c r="P2856">
        <v>4</v>
      </c>
      <c r="Q2856" s="3">
        <v>3686</v>
      </c>
      <c r="R2856" s="1" t="s">
        <v>2008</v>
      </c>
      <c r="S2856" s="3">
        <v>347</v>
      </c>
      <c r="U2856" t="str">
        <f>IF(Ecommerce_Sales[[#This Row],[Delivery_Time_Days]]&gt;7,"Delay",IF(Ecommerce_Sales[[#This Row],[Delivery_Time_Days]] = 0,"No delivery",IF(Ecommerce_Sales[[#This Row],[Delivery_Time_Days]]&lt;=7,"On-time")))</f>
        <v>No delivery</v>
      </c>
      <c r="V2856" s="7">
        <f>Ecommerce_Sales[[#This Row],[Profit]]/Ecommerce_Sales[[#This Row],[Total_Price]]</f>
        <v>0.39989148128052088</v>
      </c>
      <c r="W2856" s="3">
        <v>1474</v>
      </c>
      <c r="X2856" s="3"/>
    </row>
    <row r="2857" spans="1:24" x14ac:dyDescent="0.25">
      <c r="A2857" s="1" t="s">
        <v>8250</v>
      </c>
      <c r="B2857" s="1" t="s">
        <v>1657</v>
      </c>
      <c r="C2857" s="1" t="s">
        <v>1658</v>
      </c>
      <c r="D2857" s="1" t="s">
        <v>4122</v>
      </c>
      <c r="E2857" s="1" t="s">
        <v>1961</v>
      </c>
      <c r="F2857" s="2">
        <v>45055</v>
      </c>
      <c r="G2857" s="2">
        <v>45260</v>
      </c>
      <c r="H2857" s="2" t="str">
        <f>TEXT(Ecommerce_Sales[[#This Row],[Order_Date]],"mmmm")</f>
        <v>November</v>
      </c>
      <c r="I2857" s="2" t="str">
        <f>TEXT(Ecommerce_Sales[[#This Row],[Order_Date]],"yyyy")</f>
        <v>2023</v>
      </c>
      <c r="J2857" s="2" t="str">
        <f>TEXT(Ecommerce_Sales[[#This Row],[Order_Date]],"mmmm")</f>
        <v>November</v>
      </c>
      <c r="K2857" s="1" t="s">
        <v>1992</v>
      </c>
      <c r="L2857" s="1" t="s">
        <v>6401</v>
      </c>
      <c r="M2857" s="1" t="s">
        <v>1998</v>
      </c>
      <c r="N2857" s="1" t="s">
        <v>1973</v>
      </c>
      <c r="O2857" s="3">
        <v>396</v>
      </c>
      <c r="P2857">
        <v>7</v>
      </c>
      <c r="Q2857" s="3">
        <v>2775</v>
      </c>
      <c r="R2857" s="1" t="s">
        <v>1958</v>
      </c>
      <c r="S2857" s="3">
        <v>253</v>
      </c>
      <c r="U2857" t="str">
        <f>IF(Ecommerce_Sales[[#This Row],[Delivery_Time_Days]]&gt;7,"Delay",IF(Ecommerce_Sales[[#This Row],[Delivery_Time_Days]] = 0,"No delivery",IF(Ecommerce_Sales[[#This Row],[Delivery_Time_Days]]&lt;=7,"On-time")))</f>
        <v>No delivery</v>
      </c>
      <c r="V2857" s="7">
        <f>Ecommerce_Sales[[#This Row],[Profit]]/Ecommerce_Sales[[#This Row],[Total_Price]]</f>
        <v>0.29981981981981981</v>
      </c>
      <c r="W2857" s="3">
        <v>832</v>
      </c>
      <c r="X2857" s="3"/>
    </row>
    <row r="2858" spans="1:24" x14ac:dyDescent="0.25">
      <c r="A2858" s="1" t="s">
        <v>8251</v>
      </c>
      <c r="B2858" s="1" t="s">
        <v>380</v>
      </c>
      <c r="C2858" s="1" t="s">
        <v>381</v>
      </c>
      <c r="D2858" s="1" t="s">
        <v>4572</v>
      </c>
      <c r="E2858" s="1" t="s">
        <v>1966</v>
      </c>
      <c r="F2858" s="2">
        <v>44937</v>
      </c>
      <c r="G2858" s="2">
        <v>45579</v>
      </c>
      <c r="H2858" s="2" t="str">
        <f>TEXT(Ecommerce_Sales[[#This Row],[Order_Date]],"mmmm")</f>
        <v>October</v>
      </c>
      <c r="I2858" s="2" t="str">
        <f>TEXT(Ecommerce_Sales[[#This Row],[Order_Date]],"yyyy")</f>
        <v>2024</v>
      </c>
      <c r="J2858" s="2" t="str">
        <f>TEXT(Ecommerce_Sales[[#This Row],[Order_Date]],"mmmm")</f>
        <v>October</v>
      </c>
      <c r="K2858" s="1" t="s">
        <v>1947</v>
      </c>
      <c r="L2858" s="1" t="s">
        <v>3378</v>
      </c>
      <c r="M2858" s="1" t="s">
        <v>2247</v>
      </c>
      <c r="N2858" s="1" t="s">
        <v>1957</v>
      </c>
      <c r="O2858" s="3">
        <v>141</v>
      </c>
      <c r="P2858">
        <v>2</v>
      </c>
      <c r="Q2858" s="3">
        <v>282</v>
      </c>
      <c r="R2858" s="1" t="s">
        <v>1958</v>
      </c>
      <c r="S2858" s="3">
        <v>34</v>
      </c>
      <c r="T2858">
        <v>8</v>
      </c>
      <c r="U2858" t="str">
        <f>IF(Ecommerce_Sales[[#This Row],[Delivery_Time_Days]]&gt;7,"Delay",IF(Ecommerce_Sales[[#This Row],[Delivery_Time_Days]] = 0,"No delivery",IF(Ecommerce_Sales[[#This Row],[Delivery_Time_Days]]&lt;=7,"On-time")))</f>
        <v>Delay</v>
      </c>
      <c r="V2858" s="7">
        <f>Ecommerce_Sales[[#This Row],[Profit]]/Ecommerce_Sales[[#This Row],[Total_Price]]</f>
        <v>0.14893617021276595</v>
      </c>
      <c r="W2858" s="3">
        <v>42</v>
      </c>
      <c r="X2858" s="3"/>
    </row>
    <row r="2859" spans="1:24" x14ac:dyDescent="0.25">
      <c r="A2859" s="1" t="s">
        <v>8252</v>
      </c>
      <c r="B2859" s="1" t="s">
        <v>1673</v>
      </c>
      <c r="C2859" s="1" t="s">
        <v>1674</v>
      </c>
      <c r="D2859" s="1" t="s">
        <v>3743</v>
      </c>
      <c r="E2859" s="1" t="s">
        <v>1996</v>
      </c>
      <c r="F2859" s="2">
        <v>45526</v>
      </c>
      <c r="G2859" s="2">
        <v>45396</v>
      </c>
      <c r="H2859" s="2" t="str">
        <f>TEXT(Ecommerce_Sales[[#This Row],[Order_Date]],"mmmm")</f>
        <v>April</v>
      </c>
      <c r="I2859" s="2" t="str">
        <f>TEXT(Ecommerce_Sales[[#This Row],[Order_Date]],"yyyy")</f>
        <v>2024</v>
      </c>
      <c r="J2859" s="2" t="str">
        <f>TEXT(Ecommerce_Sales[[#This Row],[Order_Date]],"mmmm")</f>
        <v>April</v>
      </c>
      <c r="K2859" s="1" t="s">
        <v>1947</v>
      </c>
      <c r="L2859" s="1" t="s">
        <v>8253</v>
      </c>
      <c r="M2859" s="1" t="s">
        <v>2054</v>
      </c>
      <c r="N2859" s="1" t="s">
        <v>1957</v>
      </c>
      <c r="O2859" s="3">
        <v>227</v>
      </c>
      <c r="P2859">
        <v>4</v>
      </c>
      <c r="Q2859" s="3">
        <v>906</v>
      </c>
      <c r="R2859" s="1" t="s">
        <v>2008</v>
      </c>
      <c r="S2859" s="3">
        <v>79</v>
      </c>
      <c r="T2859">
        <v>4</v>
      </c>
      <c r="U2859" t="str">
        <f>IF(Ecommerce_Sales[[#This Row],[Delivery_Time_Days]]&gt;7,"Delay",IF(Ecommerce_Sales[[#This Row],[Delivery_Time_Days]] = 0,"No delivery",IF(Ecommerce_Sales[[#This Row],[Delivery_Time_Days]]&lt;=7,"On-time")))</f>
        <v>On-time</v>
      </c>
      <c r="V2859" s="7">
        <f>Ecommerce_Sales[[#This Row],[Profit]]/Ecommerce_Sales[[#This Row],[Total_Price]]</f>
        <v>0.15011037527593818</v>
      </c>
      <c r="W2859" s="3">
        <v>136</v>
      </c>
      <c r="X2859" s="3"/>
    </row>
    <row r="2860" spans="1:24" x14ac:dyDescent="0.25">
      <c r="A2860" s="1" t="s">
        <v>8254</v>
      </c>
      <c r="B2860" s="1" t="s">
        <v>1377</v>
      </c>
      <c r="C2860" s="1" t="s">
        <v>1378</v>
      </c>
      <c r="D2860" s="1" t="s">
        <v>7154</v>
      </c>
      <c r="E2860" s="1" t="s">
        <v>1966</v>
      </c>
      <c r="F2860" s="2">
        <v>45292</v>
      </c>
      <c r="G2860" s="2">
        <v>45292</v>
      </c>
      <c r="H2860" s="2" t="str">
        <f>TEXT(Ecommerce_Sales[[#This Row],[Order_Date]],"mmmm")</f>
        <v>January</v>
      </c>
      <c r="I2860" s="2" t="str">
        <f>TEXT(Ecommerce_Sales[[#This Row],[Order_Date]],"yyyy")</f>
        <v>2024</v>
      </c>
      <c r="J2860" s="2" t="str">
        <f>TEXT(Ecommerce_Sales[[#This Row],[Order_Date]],"mmmm")</f>
        <v>January</v>
      </c>
      <c r="K2860" s="1" t="s">
        <v>1947</v>
      </c>
      <c r="L2860" s="1" t="s">
        <v>5567</v>
      </c>
      <c r="M2860" s="1" t="s">
        <v>2007</v>
      </c>
      <c r="N2860" s="1" t="s">
        <v>1973</v>
      </c>
      <c r="O2860" s="3">
        <v>691</v>
      </c>
      <c r="P2860">
        <v>1</v>
      </c>
      <c r="Q2860" s="3">
        <v>691</v>
      </c>
      <c r="R2860" s="1" t="s">
        <v>1958</v>
      </c>
      <c r="S2860" s="3">
        <v>85</v>
      </c>
      <c r="T2860">
        <v>9</v>
      </c>
      <c r="U2860" t="str">
        <f>IF(Ecommerce_Sales[[#This Row],[Delivery_Time_Days]]&gt;7,"Delay",IF(Ecommerce_Sales[[#This Row],[Delivery_Time_Days]] = 0,"No delivery",IF(Ecommerce_Sales[[#This Row],[Delivery_Time_Days]]&lt;=7,"On-time")))</f>
        <v>Delay</v>
      </c>
      <c r="V2860" s="7">
        <f>Ecommerce_Sales[[#This Row],[Profit]]/Ecommerce_Sales[[#This Row],[Total_Price]]</f>
        <v>0.29956584659913171</v>
      </c>
      <c r="W2860" s="3">
        <v>207</v>
      </c>
      <c r="X2860" s="3"/>
    </row>
    <row r="2861" spans="1:24" x14ac:dyDescent="0.25">
      <c r="A2861" s="1" t="s">
        <v>8255</v>
      </c>
      <c r="B2861" s="1" t="s">
        <v>478</v>
      </c>
      <c r="C2861" s="1" t="s">
        <v>479</v>
      </c>
      <c r="D2861" s="1" t="s">
        <v>2794</v>
      </c>
      <c r="E2861" s="1" t="s">
        <v>1946</v>
      </c>
      <c r="F2861" s="2">
        <v>45264</v>
      </c>
      <c r="G2861" s="2">
        <v>45611</v>
      </c>
      <c r="H2861" s="2" t="str">
        <f>TEXT(Ecommerce_Sales[[#This Row],[Order_Date]],"mmmm")</f>
        <v>November</v>
      </c>
      <c r="I2861" s="2" t="str">
        <f>TEXT(Ecommerce_Sales[[#This Row],[Order_Date]],"yyyy")</f>
        <v>2024</v>
      </c>
      <c r="J2861" s="2" t="str">
        <f>TEXT(Ecommerce_Sales[[#This Row],[Order_Date]],"mmmm")</f>
        <v>November</v>
      </c>
      <c r="K2861" s="1" t="s">
        <v>1947</v>
      </c>
      <c r="L2861" s="1" t="s">
        <v>6505</v>
      </c>
      <c r="M2861" s="1" t="s">
        <v>2043</v>
      </c>
      <c r="N2861" s="1" t="s">
        <v>1989</v>
      </c>
      <c r="O2861" s="3">
        <v>870</v>
      </c>
      <c r="P2861">
        <v>3</v>
      </c>
      <c r="Q2861" s="3">
        <v>2609</v>
      </c>
      <c r="R2861" s="1" t="s">
        <v>1958</v>
      </c>
      <c r="S2861" s="3">
        <v>206</v>
      </c>
      <c r="T2861">
        <v>7</v>
      </c>
      <c r="U2861" t="str">
        <f>IF(Ecommerce_Sales[[#This Row],[Delivery_Time_Days]]&gt;7,"Delay",IF(Ecommerce_Sales[[#This Row],[Delivery_Time_Days]] = 0,"No delivery",IF(Ecommerce_Sales[[#This Row],[Delivery_Time_Days]]&lt;=7,"On-time")))</f>
        <v>On-time</v>
      </c>
      <c r="V2861" s="7">
        <f>Ecommerce_Sales[[#This Row],[Profit]]/Ecommerce_Sales[[#This Row],[Total_Price]]</f>
        <v>0.24990417784591798</v>
      </c>
      <c r="W2861" s="3">
        <v>652</v>
      </c>
      <c r="X2861" s="3"/>
    </row>
    <row r="2862" spans="1:24" x14ac:dyDescent="0.25">
      <c r="A2862" s="1" t="s">
        <v>8256</v>
      </c>
      <c r="B2862" s="1" t="s">
        <v>76</v>
      </c>
      <c r="C2862" s="1" t="s">
        <v>77</v>
      </c>
      <c r="D2862" s="1" t="s">
        <v>2544</v>
      </c>
      <c r="E2862" s="1" t="s">
        <v>1981</v>
      </c>
      <c r="F2862" s="2">
        <v>45400</v>
      </c>
      <c r="G2862" s="2">
        <v>45150</v>
      </c>
      <c r="H2862" s="2" t="str">
        <f>TEXT(Ecommerce_Sales[[#This Row],[Order_Date]],"mmmm")</f>
        <v>August</v>
      </c>
      <c r="I2862" s="2" t="str">
        <f>TEXT(Ecommerce_Sales[[#This Row],[Order_Date]],"yyyy")</f>
        <v>2023</v>
      </c>
      <c r="J2862" s="2" t="str">
        <f>TEXT(Ecommerce_Sales[[#This Row],[Order_Date]],"mmmm")</f>
        <v>August</v>
      </c>
      <c r="K2862" s="1" t="s">
        <v>1947</v>
      </c>
      <c r="L2862" s="1" t="s">
        <v>6464</v>
      </c>
      <c r="M2862" s="1" t="s">
        <v>1949</v>
      </c>
      <c r="N2862" s="1" t="s">
        <v>1950</v>
      </c>
      <c r="O2862" s="3">
        <v>1124</v>
      </c>
      <c r="P2862">
        <v>5</v>
      </c>
      <c r="Q2862" s="3">
        <v>5622</v>
      </c>
      <c r="R2862" s="1" t="s">
        <v>1958</v>
      </c>
      <c r="S2862" s="3">
        <v>297</v>
      </c>
      <c r="T2862">
        <v>2</v>
      </c>
      <c r="U2862" t="str">
        <f>IF(Ecommerce_Sales[[#This Row],[Delivery_Time_Days]]&gt;7,"Delay",IF(Ecommerce_Sales[[#This Row],[Delivery_Time_Days]] = 0,"No delivery",IF(Ecommerce_Sales[[#This Row],[Delivery_Time_Days]]&lt;=7,"On-time")))</f>
        <v>On-time</v>
      </c>
      <c r="V2862" s="7">
        <f>Ecommerce_Sales[[#This Row],[Profit]]/Ecommerce_Sales[[#This Row],[Total_Price]]</f>
        <v>0.40003557452863747</v>
      </c>
      <c r="W2862" s="3">
        <v>2249</v>
      </c>
      <c r="X2862" s="3"/>
    </row>
    <row r="2863" spans="1:24" x14ac:dyDescent="0.25">
      <c r="A2863" s="1" t="s">
        <v>8257</v>
      </c>
      <c r="B2863" s="1" t="s">
        <v>741</v>
      </c>
      <c r="C2863" s="1" t="s">
        <v>742</v>
      </c>
      <c r="D2863" s="1" t="s">
        <v>2710</v>
      </c>
      <c r="E2863" s="1" t="s">
        <v>2005</v>
      </c>
      <c r="F2863" s="2">
        <v>45494</v>
      </c>
      <c r="G2863" s="2">
        <v>44933</v>
      </c>
      <c r="H2863" s="2" t="str">
        <f>TEXT(Ecommerce_Sales[[#This Row],[Order_Date]],"mmmm")</f>
        <v>January</v>
      </c>
      <c r="I2863" s="2" t="str">
        <f>TEXT(Ecommerce_Sales[[#This Row],[Order_Date]],"yyyy")</f>
        <v>2023</v>
      </c>
      <c r="J2863" s="2" t="str">
        <f>TEXT(Ecommerce_Sales[[#This Row],[Order_Date]],"mmmm")</f>
        <v>January</v>
      </c>
      <c r="K2863" s="1" t="s">
        <v>1947</v>
      </c>
      <c r="L2863" s="1" t="s">
        <v>6726</v>
      </c>
      <c r="M2863" s="1" t="s">
        <v>2072</v>
      </c>
      <c r="N2863" s="1" t="s">
        <v>1950</v>
      </c>
      <c r="O2863" s="3">
        <v>217</v>
      </c>
      <c r="P2863">
        <v>4</v>
      </c>
      <c r="Q2863" s="3">
        <v>868</v>
      </c>
      <c r="R2863" s="1" t="s">
        <v>1958</v>
      </c>
      <c r="S2863" s="3">
        <v>97</v>
      </c>
      <c r="T2863">
        <v>5</v>
      </c>
      <c r="U2863" t="str">
        <f>IF(Ecommerce_Sales[[#This Row],[Delivery_Time_Days]]&gt;7,"Delay",IF(Ecommerce_Sales[[#This Row],[Delivery_Time_Days]] = 0,"No delivery",IF(Ecommerce_Sales[[#This Row],[Delivery_Time_Days]]&lt;=7,"On-time")))</f>
        <v>On-time</v>
      </c>
      <c r="V2863" s="7">
        <f>Ecommerce_Sales[[#This Row],[Profit]]/Ecommerce_Sales[[#This Row],[Total_Price]]</f>
        <v>0.39976958525345624</v>
      </c>
      <c r="W2863" s="3">
        <v>347</v>
      </c>
      <c r="X2863" s="3"/>
    </row>
    <row r="2864" spans="1:24" x14ac:dyDescent="0.25">
      <c r="A2864" s="1" t="s">
        <v>8258</v>
      </c>
      <c r="B2864" s="1" t="s">
        <v>533</v>
      </c>
      <c r="C2864" s="1" t="s">
        <v>534</v>
      </c>
      <c r="D2864" s="1" t="s">
        <v>4443</v>
      </c>
      <c r="E2864" s="1" t="s">
        <v>1966</v>
      </c>
      <c r="F2864" s="2">
        <v>45195</v>
      </c>
      <c r="G2864" s="2">
        <v>45150</v>
      </c>
      <c r="H2864" s="2" t="str">
        <f>TEXT(Ecommerce_Sales[[#This Row],[Order_Date]],"mmmm")</f>
        <v>August</v>
      </c>
      <c r="I2864" s="2" t="str">
        <f>TEXT(Ecommerce_Sales[[#This Row],[Order_Date]],"yyyy")</f>
        <v>2023</v>
      </c>
      <c r="J2864" s="2" t="str">
        <f>TEXT(Ecommerce_Sales[[#This Row],[Order_Date]],"mmmm")</f>
        <v>August</v>
      </c>
      <c r="K2864" s="1" t="s">
        <v>1947</v>
      </c>
      <c r="L2864" s="1" t="s">
        <v>8259</v>
      </c>
      <c r="M2864" s="1" t="s">
        <v>2047</v>
      </c>
      <c r="N2864" s="1" t="s">
        <v>1989</v>
      </c>
      <c r="O2864" s="3">
        <v>1124</v>
      </c>
      <c r="P2864">
        <v>2</v>
      </c>
      <c r="Q2864" s="3">
        <v>2248</v>
      </c>
      <c r="R2864" s="1" t="s">
        <v>1958</v>
      </c>
      <c r="S2864" s="3">
        <v>199</v>
      </c>
      <c r="T2864">
        <v>2</v>
      </c>
      <c r="U2864" t="str">
        <f>IF(Ecommerce_Sales[[#This Row],[Delivery_Time_Days]]&gt;7,"Delay",IF(Ecommerce_Sales[[#This Row],[Delivery_Time_Days]] = 0,"No delivery",IF(Ecommerce_Sales[[#This Row],[Delivery_Time_Days]]&lt;=7,"On-time")))</f>
        <v>On-time</v>
      </c>
      <c r="V2864" s="7">
        <f>Ecommerce_Sales[[#This Row],[Profit]]/Ecommerce_Sales[[#This Row],[Total_Price]]</f>
        <v>0.25</v>
      </c>
      <c r="W2864" s="3">
        <v>562</v>
      </c>
      <c r="X2864" s="3"/>
    </row>
    <row r="2865" spans="1:24" x14ac:dyDescent="0.25">
      <c r="A2865" s="1" t="s">
        <v>8260</v>
      </c>
      <c r="B2865" s="1" t="s">
        <v>12</v>
      </c>
      <c r="C2865" s="1" t="s">
        <v>13</v>
      </c>
      <c r="D2865" s="1" t="s">
        <v>2387</v>
      </c>
      <c r="E2865" s="1" t="s">
        <v>1981</v>
      </c>
      <c r="F2865" s="2">
        <v>45304</v>
      </c>
      <c r="G2865" s="2">
        <v>45300</v>
      </c>
      <c r="H2865" s="2" t="str">
        <f>TEXT(Ecommerce_Sales[[#This Row],[Order_Date]],"mmmm")</f>
        <v>January</v>
      </c>
      <c r="I2865" s="2" t="str">
        <f>TEXT(Ecommerce_Sales[[#This Row],[Order_Date]],"yyyy")</f>
        <v>2024</v>
      </c>
      <c r="J2865" s="2" t="str">
        <f>TEXT(Ecommerce_Sales[[#This Row],[Order_Date]],"mmmm")</f>
        <v>January</v>
      </c>
      <c r="K2865" s="1" t="s">
        <v>1947</v>
      </c>
      <c r="L2865" s="1" t="s">
        <v>7788</v>
      </c>
      <c r="M2865" s="1" t="s">
        <v>1998</v>
      </c>
      <c r="N2865" s="1" t="s">
        <v>1973</v>
      </c>
      <c r="O2865" s="3">
        <v>443</v>
      </c>
      <c r="P2865">
        <v>1</v>
      </c>
      <c r="Q2865" s="3">
        <v>443</v>
      </c>
      <c r="R2865" s="1" t="s">
        <v>2008</v>
      </c>
      <c r="S2865" s="3">
        <v>63</v>
      </c>
      <c r="T2865">
        <v>5</v>
      </c>
      <c r="U2865" t="str">
        <f>IF(Ecommerce_Sales[[#This Row],[Delivery_Time_Days]]&gt;7,"Delay",IF(Ecommerce_Sales[[#This Row],[Delivery_Time_Days]] = 0,"No delivery",IF(Ecommerce_Sales[[#This Row],[Delivery_Time_Days]]&lt;=7,"On-time")))</f>
        <v>On-time</v>
      </c>
      <c r="V2865" s="7">
        <f>Ecommerce_Sales[[#This Row],[Profit]]/Ecommerce_Sales[[#This Row],[Total_Price]]</f>
        <v>0.30022573363431149</v>
      </c>
      <c r="W2865" s="3">
        <v>133</v>
      </c>
      <c r="X2865" s="3"/>
    </row>
    <row r="2866" spans="1:24" x14ac:dyDescent="0.25">
      <c r="A2866" s="1" t="s">
        <v>8261</v>
      </c>
      <c r="B2866" s="1" t="s">
        <v>501</v>
      </c>
      <c r="C2866" s="1" t="s">
        <v>502</v>
      </c>
      <c r="D2866" s="1" t="s">
        <v>4661</v>
      </c>
      <c r="E2866" s="1" t="s">
        <v>1996</v>
      </c>
      <c r="F2866" s="2">
        <v>45370</v>
      </c>
      <c r="G2866" s="2">
        <v>45030</v>
      </c>
      <c r="H2866" s="2" t="str">
        <f>TEXT(Ecommerce_Sales[[#This Row],[Order_Date]],"mmmm")</f>
        <v>April</v>
      </c>
      <c r="I2866" s="2" t="str">
        <f>TEXT(Ecommerce_Sales[[#This Row],[Order_Date]],"yyyy")</f>
        <v>2023</v>
      </c>
      <c r="J2866" s="2" t="str">
        <f>TEXT(Ecommerce_Sales[[#This Row],[Order_Date]],"mmmm")</f>
        <v>April</v>
      </c>
      <c r="K2866" s="1" t="s">
        <v>1947</v>
      </c>
      <c r="L2866" s="1" t="s">
        <v>8262</v>
      </c>
      <c r="M2866" s="1" t="s">
        <v>2047</v>
      </c>
      <c r="N2866" s="1" t="s">
        <v>1989</v>
      </c>
      <c r="O2866" s="3">
        <v>415</v>
      </c>
      <c r="P2866">
        <v>1</v>
      </c>
      <c r="Q2866" s="3">
        <v>415</v>
      </c>
      <c r="R2866" s="1" t="s">
        <v>2008</v>
      </c>
      <c r="S2866" s="3">
        <v>57</v>
      </c>
      <c r="T2866">
        <v>4</v>
      </c>
      <c r="U2866" t="str">
        <f>IF(Ecommerce_Sales[[#This Row],[Delivery_Time_Days]]&gt;7,"Delay",IF(Ecommerce_Sales[[#This Row],[Delivery_Time_Days]] = 0,"No delivery",IF(Ecommerce_Sales[[#This Row],[Delivery_Time_Days]]&lt;=7,"On-time")))</f>
        <v>On-time</v>
      </c>
      <c r="V2866" s="7">
        <f>Ecommerce_Sales[[#This Row],[Profit]]/Ecommerce_Sales[[#This Row],[Total_Price]]</f>
        <v>0.25060240963855424</v>
      </c>
      <c r="W2866" s="3">
        <v>104</v>
      </c>
      <c r="X2866" s="3"/>
    </row>
    <row r="2867" spans="1:24" x14ac:dyDescent="0.25">
      <c r="A2867" s="1" t="s">
        <v>8263</v>
      </c>
      <c r="B2867" s="1" t="s">
        <v>1124</v>
      </c>
      <c r="C2867" s="1" t="s">
        <v>1125</v>
      </c>
      <c r="D2867" s="1" t="s">
        <v>4519</v>
      </c>
      <c r="E2867" s="1" t="s">
        <v>1981</v>
      </c>
      <c r="F2867" s="2">
        <v>45501</v>
      </c>
      <c r="G2867" s="2">
        <v>45395</v>
      </c>
      <c r="H2867" s="2" t="str">
        <f>TEXT(Ecommerce_Sales[[#This Row],[Order_Date]],"mmmm")</f>
        <v>April</v>
      </c>
      <c r="I2867" s="2" t="str">
        <f>TEXT(Ecommerce_Sales[[#This Row],[Order_Date]],"yyyy")</f>
        <v>2024</v>
      </c>
      <c r="J2867" s="2" t="str">
        <f>TEXT(Ecommerce_Sales[[#This Row],[Order_Date]],"mmmm")</f>
        <v>April</v>
      </c>
      <c r="K2867" s="1" t="s">
        <v>1947</v>
      </c>
      <c r="L2867" s="1" t="s">
        <v>4680</v>
      </c>
      <c r="M2867" s="1" t="s">
        <v>2043</v>
      </c>
      <c r="N2867" s="1" t="s">
        <v>1989</v>
      </c>
      <c r="O2867" s="3">
        <v>995</v>
      </c>
      <c r="P2867">
        <v>3</v>
      </c>
      <c r="Q2867" s="3">
        <v>2984</v>
      </c>
      <c r="R2867" s="1" t="s">
        <v>1951</v>
      </c>
      <c r="S2867" s="3">
        <v>168</v>
      </c>
      <c r="T2867">
        <v>5</v>
      </c>
      <c r="U2867" t="str">
        <f>IF(Ecommerce_Sales[[#This Row],[Delivery_Time_Days]]&gt;7,"Delay",IF(Ecommerce_Sales[[#This Row],[Delivery_Time_Days]] = 0,"No delivery",IF(Ecommerce_Sales[[#This Row],[Delivery_Time_Days]]&lt;=7,"On-time")))</f>
        <v>On-time</v>
      </c>
      <c r="V2867" s="7">
        <f>Ecommerce_Sales[[#This Row],[Profit]]/Ecommerce_Sales[[#This Row],[Total_Price]]</f>
        <v>0.25</v>
      </c>
      <c r="W2867" s="3">
        <v>746</v>
      </c>
      <c r="X2867" s="3"/>
    </row>
    <row r="2868" spans="1:24" x14ac:dyDescent="0.25">
      <c r="A2868" s="1" t="s">
        <v>8264</v>
      </c>
      <c r="B2868" s="1" t="s">
        <v>166</v>
      </c>
      <c r="C2868" s="1" t="s">
        <v>167</v>
      </c>
      <c r="D2868" s="1" t="s">
        <v>2705</v>
      </c>
      <c r="E2868" s="1" t="s">
        <v>1966</v>
      </c>
      <c r="F2868" s="2">
        <v>45141</v>
      </c>
      <c r="G2868" s="2">
        <v>45595</v>
      </c>
      <c r="H2868" s="2" t="str">
        <f>TEXT(Ecommerce_Sales[[#This Row],[Order_Date]],"mmmm")</f>
        <v>October</v>
      </c>
      <c r="I2868" s="2" t="str">
        <f>TEXT(Ecommerce_Sales[[#This Row],[Order_Date]],"yyyy")</f>
        <v>2024</v>
      </c>
      <c r="J2868" s="2" t="str">
        <f>TEXT(Ecommerce_Sales[[#This Row],[Order_Date]],"mmmm")</f>
        <v>October</v>
      </c>
      <c r="K2868" s="1" t="s">
        <v>1947</v>
      </c>
      <c r="L2868" s="1" t="s">
        <v>8265</v>
      </c>
      <c r="M2868" s="1" t="s">
        <v>2026</v>
      </c>
      <c r="N2868" s="1" t="s">
        <v>1978</v>
      </c>
      <c r="O2868" s="3">
        <v>928</v>
      </c>
      <c r="P2868">
        <v>6</v>
      </c>
      <c r="Q2868" s="3">
        <v>5567</v>
      </c>
      <c r="R2868" s="1" t="s">
        <v>1951</v>
      </c>
      <c r="S2868" s="3">
        <v>492</v>
      </c>
      <c r="T2868">
        <v>5</v>
      </c>
      <c r="U2868" t="str">
        <f>IF(Ecommerce_Sales[[#This Row],[Delivery_Time_Days]]&gt;7,"Delay",IF(Ecommerce_Sales[[#This Row],[Delivery_Time_Days]] = 0,"No delivery",IF(Ecommerce_Sales[[#This Row],[Delivery_Time_Days]]&lt;=7,"On-time")))</f>
        <v>On-time</v>
      </c>
      <c r="V2868" s="7">
        <f>Ecommerce_Sales[[#This Row],[Profit]]/Ecommerce_Sales[[#This Row],[Total_Price]]</f>
        <v>0.35009879647925274</v>
      </c>
      <c r="W2868" s="3">
        <v>1949</v>
      </c>
      <c r="X2868" s="3"/>
    </row>
    <row r="2869" spans="1:24" x14ac:dyDescent="0.25">
      <c r="A2869" s="1" t="s">
        <v>8266</v>
      </c>
      <c r="B2869" s="1" t="s">
        <v>1236</v>
      </c>
      <c r="C2869" s="1" t="s">
        <v>1237</v>
      </c>
      <c r="D2869" s="1" t="s">
        <v>5192</v>
      </c>
      <c r="E2869" s="1" t="s">
        <v>1961</v>
      </c>
      <c r="F2869" s="2">
        <v>45503</v>
      </c>
      <c r="G2869" s="2">
        <v>45288</v>
      </c>
      <c r="H2869" s="2" t="str">
        <f>TEXT(Ecommerce_Sales[[#This Row],[Order_Date]],"mmmm")</f>
        <v>December</v>
      </c>
      <c r="I2869" s="2" t="str">
        <f>TEXT(Ecommerce_Sales[[#This Row],[Order_Date]],"yyyy")</f>
        <v>2023</v>
      </c>
      <c r="J2869" s="2" t="str">
        <f>TEXT(Ecommerce_Sales[[#This Row],[Order_Date]],"mmmm")</f>
        <v>December</v>
      </c>
      <c r="K2869" s="1" t="s">
        <v>1947</v>
      </c>
      <c r="L2869" s="1" t="s">
        <v>4491</v>
      </c>
      <c r="M2869" s="1" t="s">
        <v>1972</v>
      </c>
      <c r="N2869" s="1" t="s">
        <v>1973</v>
      </c>
      <c r="O2869" s="3">
        <v>957</v>
      </c>
      <c r="P2869">
        <v>4</v>
      </c>
      <c r="Q2869" s="3">
        <v>3829</v>
      </c>
      <c r="R2869" s="1" t="s">
        <v>2008</v>
      </c>
      <c r="S2869" s="3">
        <v>505</v>
      </c>
      <c r="T2869">
        <v>2</v>
      </c>
      <c r="U2869" t="str">
        <f>IF(Ecommerce_Sales[[#This Row],[Delivery_Time_Days]]&gt;7,"Delay",IF(Ecommerce_Sales[[#This Row],[Delivery_Time_Days]] = 0,"No delivery",IF(Ecommerce_Sales[[#This Row],[Delivery_Time_Days]]&lt;=7,"On-time")))</f>
        <v>On-time</v>
      </c>
      <c r="V2869" s="7">
        <f>Ecommerce_Sales[[#This Row],[Profit]]/Ecommerce_Sales[[#This Row],[Total_Price]]</f>
        <v>0.30007834943849571</v>
      </c>
      <c r="W2869" s="3">
        <v>1149</v>
      </c>
      <c r="X2869" s="3"/>
    </row>
    <row r="2870" spans="1:24" x14ac:dyDescent="0.25">
      <c r="A2870" s="1" t="s">
        <v>8267</v>
      </c>
      <c r="B2870" s="1" t="s">
        <v>472</v>
      </c>
      <c r="C2870" s="1" t="s">
        <v>473</v>
      </c>
      <c r="D2870" s="1" t="s">
        <v>5904</v>
      </c>
      <c r="E2870" s="1" t="s">
        <v>1946</v>
      </c>
      <c r="F2870" s="2">
        <v>45399</v>
      </c>
      <c r="G2870" s="2">
        <v>45228</v>
      </c>
      <c r="H2870" s="2" t="str">
        <f>TEXT(Ecommerce_Sales[[#This Row],[Order_Date]],"mmmm")</f>
        <v>October</v>
      </c>
      <c r="I2870" s="2" t="str">
        <f>TEXT(Ecommerce_Sales[[#This Row],[Order_Date]],"yyyy")</f>
        <v>2023</v>
      </c>
      <c r="J2870" s="2" t="str">
        <f>TEXT(Ecommerce_Sales[[#This Row],[Order_Date]],"mmmm")</f>
        <v>October</v>
      </c>
      <c r="K2870" s="1" t="s">
        <v>1947</v>
      </c>
      <c r="L2870" s="1" t="s">
        <v>3631</v>
      </c>
      <c r="M2870" s="1" t="s">
        <v>1988</v>
      </c>
      <c r="N2870" s="1" t="s">
        <v>1989</v>
      </c>
      <c r="O2870" s="3">
        <v>370</v>
      </c>
      <c r="P2870">
        <v>6</v>
      </c>
      <c r="Q2870" s="3">
        <v>2218</v>
      </c>
      <c r="R2870" s="1" t="s">
        <v>1951</v>
      </c>
      <c r="S2870" s="3">
        <v>251</v>
      </c>
      <c r="T2870">
        <v>4</v>
      </c>
      <c r="U2870" t="str">
        <f>IF(Ecommerce_Sales[[#This Row],[Delivery_Time_Days]]&gt;7,"Delay",IF(Ecommerce_Sales[[#This Row],[Delivery_Time_Days]] = 0,"No delivery",IF(Ecommerce_Sales[[#This Row],[Delivery_Time_Days]]&lt;=7,"On-time")))</f>
        <v>On-time</v>
      </c>
      <c r="V2870" s="7">
        <f>Ecommerce_Sales[[#This Row],[Profit]]/Ecommerce_Sales[[#This Row],[Total_Price]]</f>
        <v>0.24977457168620379</v>
      </c>
      <c r="W2870" s="3">
        <v>554</v>
      </c>
      <c r="X2870" s="3"/>
    </row>
    <row r="2871" spans="1:24" x14ac:dyDescent="0.25">
      <c r="A2871" s="1" t="s">
        <v>8268</v>
      </c>
      <c r="B2871" s="1" t="s">
        <v>1049</v>
      </c>
      <c r="C2871" s="1" t="s">
        <v>1050</v>
      </c>
      <c r="D2871" s="1" t="s">
        <v>6808</v>
      </c>
      <c r="E2871" s="1" t="s">
        <v>1981</v>
      </c>
      <c r="F2871" s="2">
        <v>45452</v>
      </c>
      <c r="G2871" s="2">
        <v>44968</v>
      </c>
      <c r="H2871" s="2" t="str">
        <f>TEXT(Ecommerce_Sales[[#This Row],[Order_Date]],"mmmm")</f>
        <v>February</v>
      </c>
      <c r="I2871" s="2" t="str">
        <f>TEXT(Ecommerce_Sales[[#This Row],[Order_Date]],"yyyy")</f>
        <v>2023</v>
      </c>
      <c r="J2871" s="2" t="str">
        <f>TEXT(Ecommerce_Sales[[#This Row],[Order_Date]],"mmmm")</f>
        <v>February</v>
      </c>
      <c r="K2871" s="1" t="s">
        <v>1992</v>
      </c>
      <c r="L2871" s="1" t="s">
        <v>4925</v>
      </c>
      <c r="M2871" s="1" t="s">
        <v>1968</v>
      </c>
      <c r="N2871" s="1" t="s">
        <v>1957</v>
      </c>
      <c r="O2871" s="3">
        <v>587</v>
      </c>
      <c r="P2871">
        <v>1</v>
      </c>
      <c r="Q2871" s="3">
        <v>587</v>
      </c>
      <c r="R2871" s="1" t="s">
        <v>1951</v>
      </c>
      <c r="S2871" s="3">
        <v>45</v>
      </c>
      <c r="U2871" t="str">
        <f>IF(Ecommerce_Sales[[#This Row],[Delivery_Time_Days]]&gt;7,"Delay",IF(Ecommerce_Sales[[#This Row],[Delivery_Time_Days]] = 0,"No delivery",IF(Ecommerce_Sales[[#This Row],[Delivery_Time_Days]]&lt;=7,"On-time")))</f>
        <v>No delivery</v>
      </c>
      <c r="V2871" s="7">
        <f>Ecommerce_Sales[[#This Row],[Profit]]/Ecommerce_Sales[[#This Row],[Total_Price]]</f>
        <v>0.14991482112436116</v>
      </c>
      <c r="W2871" s="3">
        <v>88</v>
      </c>
      <c r="X2871" s="3"/>
    </row>
    <row r="2872" spans="1:24" x14ac:dyDescent="0.25">
      <c r="A2872" s="1" t="s">
        <v>8269</v>
      </c>
      <c r="B2872" s="1" t="s">
        <v>154</v>
      </c>
      <c r="C2872" s="1" t="s">
        <v>1609</v>
      </c>
      <c r="D2872" s="1" t="s">
        <v>5112</v>
      </c>
      <c r="E2872" s="1" t="s">
        <v>1946</v>
      </c>
      <c r="F2872" s="2">
        <v>45190</v>
      </c>
      <c r="G2872" s="2">
        <v>44944</v>
      </c>
      <c r="H2872" s="2" t="str">
        <f>TEXT(Ecommerce_Sales[[#This Row],[Order_Date]],"mmmm")</f>
        <v>January</v>
      </c>
      <c r="I2872" s="2" t="str">
        <f>TEXT(Ecommerce_Sales[[#This Row],[Order_Date]],"yyyy")</f>
        <v>2023</v>
      </c>
      <c r="J2872" s="2" t="str">
        <f>TEXT(Ecommerce_Sales[[#This Row],[Order_Date]],"mmmm")</f>
        <v>January</v>
      </c>
      <c r="K2872" s="1" t="s">
        <v>1947</v>
      </c>
      <c r="L2872" s="1" t="s">
        <v>8270</v>
      </c>
      <c r="M2872" s="1" t="s">
        <v>2072</v>
      </c>
      <c r="N2872" s="1" t="s">
        <v>1950</v>
      </c>
      <c r="O2872" s="3">
        <v>368</v>
      </c>
      <c r="P2872">
        <v>1</v>
      </c>
      <c r="Q2872" s="3">
        <v>368</v>
      </c>
      <c r="R2872" s="1" t="s">
        <v>1958</v>
      </c>
      <c r="S2872" s="3">
        <v>44</v>
      </c>
      <c r="T2872">
        <v>2</v>
      </c>
      <c r="U2872" t="str">
        <f>IF(Ecommerce_Sales[[#This Row],[Delivery_Time_Days]]&gt;7,"Delay",IF(Ecommerce_Sales[[#This Row],[Delivery_Time_Days]] = 0,"No delivery",IF(Ecommerce_Sales[[#This Row],[Delivery_Time_Days]]&lt;=7,"On-time")))</f>
        <v>On-time</v>
      </c>
      <c r="V2872" s="7">
        <f>Ecommerce_Sales[[#This Row],[Profit]]/Ecommerce_Sales[[#This Row],[Total_Price]]</f>
        <v>0.39945652173913043</v>
      </c>
      <c r="W2872" s="3">
        <v>147</v>
      </c>
      <c r="X2872" s="3"/>
    </row>
    <row r="2873" spans="1:24" x14ac:dyDescent="0.25">
      <c r="A2873" s="1" t="s">
        <v>8271</v>
      </c>
      <c r="B2873" s="1" t="s">
        <v>1189</v>
      </c>
      <c r="C2873" s="1" t="s">
        <v>1190</v>
      </c>
      <c r="D2873" s="1" t="s">
        <v>6863</v>
      </c>
      <c r="E2873" s="1" t="s">
        <v>1966</v>
      </c>
      <c r="F2873" s="2">
        <v>45326</v>
      </c>
      <c r="G2873" s="2">
        <v>44961</v>
      </c>
      <c r="H2873" s="2" t="str">
        <f>TEXT(Ecommerce_Sales[[#This Row],[Order_Date]],"mmmm")</f>
        <v>February</v>
      </c>
      <c r="I2873" s="2" t="str">
        <f>TEXT(Ecommerce_Sales[[#This Row],[Order_Date]],"yyyy")</f>
        <v>2023</v>
      </c>
      <c r="J2873" s="2" t="str">
        <f>TEXT(Ecommerce_Sales[[#This Row],[Order_Date]],"mmmm")</f>
        <v>February</v>
      </c>
      <c r="K2873" s="1" t="s">
        <v>1947</v>
      </c>
      <c r="L2873" s="1" t="s">
        <v>8272</v>
      </c>
      <c r="M2873" s="1" t="s">
        <v>1956</v>
      </c>
      <c r="N2873" s="1" t="s">
        <v>1957</v>
      </c>
      <c r="O2873" s="3">
        <v>810</v>
      </c>
      <c r="P2873">
        <v>4</v>
      </c>
      <c r="Q2873" s="3">
        <v>3240</v>
      </c>
      <c r="R2873" s="1" t="s">
        <v>1951</v>
      </c>
      <c r="S2873" s="3">
        <v>230</v>
      </c>
      <c r="T2873">
        <v>5</v>
      </c>
      <c r="U2873" t="str">
        <f>IF(Ecommerce_Sales[[#This Row],[Delivery_Time_Days]]&gt;7,"Delay",IF(Ecommerce_Sales[[#This Row],[Delivery_Time_Days]] = 0,"No delivery",IF(Ecommerce_Sales[[#This Row],[Delivery_Time_Days]]&lt;=7,"On-time")))</f>
        <v>On-time</v>
      </c>
      <c r="V2873" s="7">
        <f>Ecommerce_Sales[[#This Row],[Profit]]/Ecommerce_Sales[[#This Row],[Total_Price]]</f>
        <v>0.15</v>
      </c>
      <c r="W2873" s="3">
        <v>486</v>
      </c>
      <c r="X2873" s="3"/>
    </row>
    <row r="2874" spans="1:24" x14ac:dyDescent="0.25">
      <c r="A2874" s="1" t="s">
        <v>8273</v>
      </c>
      <c r="B2874" s="1" t="s">
        <v>36</v>
      </c>
      <c r="C2874" s="1" t="s">
        <v>37</v>
      </c>
      <c r="D2874" s="1" t="s">
        <v>3639</v>
      </c>
      <c r="E2874" s="1" t="s">
        <v>1996</v>
      </c>
      <c r="F2874" s="2">
        <v>45463</v>
      </c>
      <c r="G2874" s="2">
        <v>45186</v>
      </c>
      <c r="H2874" s="2" t="str">
        <f>TEXT(Ecommerce_Sales[[#This Row],[Order_Date]],"mmmm")</f>
        <v>September</v>
      </c>
      <c r="I2874" s="2" t="str">
        <f>TEXT(Ecommerce_Sales[[#This Row],[Order_Date]],"yyyy")</f>
        <v>2023</v>
      </c>
      <c r="J2874" s="2" t="str">
        <f>TEXT(Ecommerce_Sales[[#This Row],[Order_Date]],"mmmm")</f>
        <v>September</v>
      </c>
      <c r="K2874" s="1" t="s">
        <v>1986</v>
      </c>
      <c r="L2874" s="1" t="s">
        <v>4120</v>
      </c>
      <c r="M2874" s="1" t="s">
        <v>2065</v>
      </c>
      <c r="N2874" s="1" t="s">
        <v>1978</v>
      </c>
      <c r="O2874" s="3">
        <v>166</v>
      </c>
      <c r="P2874">
        <v>5</v>
      </c>
      <c r="Q2874" s="3">
        <v>829</v>
      </c>
      <c r="R2874" s="1" t="s">
        <v>1958</v>
      </c>
      <c r="S2874" s="3">
        <v>44</v>
      </c>
      <c r="U2874" t="str">
        <f>IF(Ecommerce_Sales[[#This Row],[Delivery_Time_Days]]&gt;7,"Delay",IF(Ecommerce_Sales[[#This Row],[Delivery_Time_Days]] = 0,"No delivery",IF(Ecommerce_Sales[[#This Row],[Delivery_Time_Days]]&lt;=7,"On-time")))</f>
        <v>No delivery</v>
      </c>
      <c r="V2874" s="7">
        <f>Ecommerce_Sales[[#This Row],[Profit]]/Ecommerce_Sales[[#This Row],[Total_Price]]</f>
        <v>0.34981905910735828</v>
      </c>
      <c r="W2874" s="3">
        <v>290</v>
      </c>
      <c r="X2874" s="3"/>
    </row>
    <row r="2875" spans="1:24" x14ac:dyDescent="0.25">
      <c r="A2875" s="1" t="s">
        <v>8274</v>
      </c>
      <c r="B2875" s="1" t="s">
        <v>960</v>
      </c>
      <c r="C2875" s="1" t="s">
        <v>961</v>
      </c>
      <c r="D2875" s="1" t="s">
        <v>6293</v>
      </c>
      <c r="E2875" s="1" t="s">
        <v>1966</v>
      </c>
      <c r="F2875" s="2">
        <v>45268</v>
      </c>
      <c r="G2875" s="2">
        <v>45545</v>
      </c>
      <c r="H2875" s="2" t="str">
        <f>TEXT(Ecommerce_Sales[[#This Row],[Order_Date]],"mmmm")</f>
        <v>September</v>
      </c>
      <c r="I2875" s="2" t="str">
        <f>TEXT(Ecommerce_Sales[[#This Row],[Order_Date]],"yyyy")</f>
        <v>2024</v>
      </c>
      <c r="J2875" s="2" t="str">
        <f>TEXT(Ecommerce_Sales[[#This Row],[Order_Date]],"mmmm")</f>
        <v>September</v>
      </c>
      <c r="K2875" s="1" t="s">
        <v>1947</v>
      </c>
      <c r="L2875" s="1" t="s">
        <v>8275</v>
      </c>
      <c r="M2875" s="1" t="s">
        <v>2079</v>
      </c>
      <c r="N2875" s="1" t="s">
        <v>1973</v>
      </c>
      <c r="O2875" s="3">
        <v>1043</v>
      </c>
      <c r="P2875">
        <v>2</v>
      </c>
      <c r="Q2875" s="3">
        <v>2086</v>
      </c>
      <c r="R2875" s="1" t="s">
        <v>1951</v>
      </c>
      <c r="S2875" s="3">
        <v>300</v>
      </c>
      <c r="T2875">
        <v>9</v>
      </c>
      <c r="U2875" t="str">
        <f>IF(Ecommerce_Sales[[#This Row],[Delivery_Time_Days]]&gt;7,"Delay",IF(Ecommerce_Sales[[#This Row],[Delivery_Time_Days]] = 0,"No delivery",IF(Ecommerce_Sales[[#This Row],[Delivery_Time_Days]]&lt;=7,"On-time")))</f>
        <v>Delay</v>
      </c>
      <c r="V2875" s="7">
        <f>Ecommerce_Sales[[#This Row],[Profit]]/Ecommerce_Sales[[#This Row],[Total_Price]]</f>
        <v>0.30009587727708531</v>
      </c>
      <c r="W2875" s="3">
        <v>626</v>
      </c>
      <c r="X2875" s="3"/>
    </row>
    <row r="2876" spans="1:24" x14ac:dyDescent="0.25">
      <c r="A2876" s="1" t="s">
        <v>8276</v>
      </c>
      <c r="B2876" s="1" t="s">
        <v>362</v>
      </c>
      <c r="C2876" s="1" t="s">
        <v>363</v>
      </c>
      <c r="D2876" s="1" t="s">
        <v>2422</v>
      </c>
      <c r="E2876" s="1" t="s">
        <v>1946</v>
      </c>
      <c r="F2876" s="2">
        <v>45317</v>
      </c>
      <c r="G2876" s="2">
        <v>45588</v>
      </c>
      <c r="H2876" s="2" t="str">
        <f>TEXT(Ecommerce_Sales[[#This Row],[Order_Date]],"mmmm")</f>
        <v>October</v>
      </c>
      <c r="I2876" s="2" t="str">
        <f>TEXT(Ecommerce_Sales[[#This Row],[Order_Date]],"yyyy")</f>
        <v>2024</v>
      </c>
      <c r="J2876" s="2" t="str">
        <f>TEXT(Ecommerce_Sales[[#This Row],[Order_Date]],"mmmm")</f>
        <v>October</v>
      </c>
      <c r="K2876" s="1" t="s">
        <v>1947</v>
      </c>
      <c r="L2876" s="1" t="s">
        <v>8277</v>
      </c>
      <c r="M2876" s="1" t="s">
        <v>2058</v>
      </c>
      <c r="N2876" s="1" t="s">
        <v>1950</v>
      </c>
      <c r="O2876" s="3">
        <v>854</v>
      </c>
      <c r="P2876">
        <v>1</v>
      </c>
      <c r="Q2876" s="3">
        <v>854</v>
      </c>
      <c r="R2876" s="1" t="s">
        <v>1958</v>
      </c>
      <c r="S2876" s="3">
        <v>68</v>
      </c>
      <c r="T2876">
        <v>3</v>
      </c>
      <c r="U2876" t="str">
        <f>IF(Ecommerce_Sales[[#This Row],[Delivery_Time_Days]]&gt;7,"Delay",IF(Ecommerce_Sales[[#This Row],[Delivery_Time_Days]] = 0,"No delivery",IF(Ecommerce_Sales[[#This Row],[Delivery_Time_Days]]&lt;=7,"On-time")))</f>
        <v>On-time</v>
      </c>
      <c r="V2876" s="7">
        <f>Ecommerce_Sales[[#This Row],[Profit]]/Ecommerce_Sales[[#This Row],[Total_Price]]</f>
        <v>0.39929742388758782</v>
      </c>
      <c r="W2876" s="3">
        <v>341</v>
      </c>
      <c r="X2876" s="3"/>
    </row>
    <row r="2877" spans="1:24" x14ac:dyDescent="0.25">
      <c r="A2877" s="1" t="s">
        <v>8278</v>
      </c>
      <c r="B2877" s="1" t="s">
        <v>42</v>
      </c>
      <c r="C2877" s="1" t="s">
        <v>43</v>
      </c>
      <c r="D2877" s="1" t="s">
        <v>2810</v>
      </c>
      <c r="E2877" s="1" t="s">
        <v>1946</v>
      </c>
      <c r="F2877" s="2">
        <v>45184</v>
      </c>
      <c r="G2877" s="2">
        <v>45315</v>
      </c>
      <c r="H2877" s="2" t="str">
        <f>TEXT(Ecommerce_Sales[[#This Row],[Order_Date]],"mmmm")</f>
        <v>January</v>
      </c>
      <c r="I2877" s="2" t="str">
        <f>TEXT(Ecommerce_Sales[[#This Row],[Order_Date]],"yyyy")</f>
        <v>2024</v>
      </c>
      <c r="J2877" s="2" t="str">
        <f>TEXT(Ecommerce_Sales[[#This Row],[Order_Date]],"mmmm")</f>
        <v>January</v>
      </c>
      <c r="K2877" s="1" t="s">
        <v>1986</v>
      </c>
      <c r="L2877" s="1" t="s">
        <v>8279</v>
      </c>
      <c r="M2877" s="1" t="s">
        <v>2047</v>
      </c>
      <c r="N2877" s="1" t="s">
        <v>1989</v>
      </c>
      <c r="O2877" s="3">
        <v>566</v>
      </c>
      <c r="P2877">
        <v>2</v>
      </c>
      <c r="Q2877" s="3">
        <v>1132</v>
      </c>
      <c r="R2877" s="1" t="s">
        <v>1951</v>
      </c>
      <c r="S2877" s="3">
        <v>163</v>
      </c>
      <c r="U2877" t="str">
        <f>IF(Ecommerce_Sales[[#This Row],[Delivery_Time_Days]]&gt;7,"Delay",IF(Ecommerce_Sales[[#This Row],[Delivery_Time_Days]] = 0,"No delivery",IF(Ecommerce_Sales[[#This Row],[Delivery_Time_Days]]&lt;=7,"On-time")))</f>
        <v>No delivery</v>
      </c>
      <c r="V2877" s="7">
        <f>Ecommerce_Sales[[#This Row],[Profit]]/Ecommerce_Sales[[#This Row],[Total_Price]]</f>
        <v>0.25</v>
      </c>
      <c r="W2877" s="3">
        <v>283</v>
      </c>
      <c r="X2877" s="3"/>
    </row>
    <row r="2878" spans="1:24" x14ac:dyDescent="0.25">
      <c r="A2878" s="1" t="s">
        <v>8280</v>
      </c>
      <c r="B2878" s="1" t="s">
        <v>832</v>
      </c>
      <c r="C2878" s="1" t="s">
        <v>833</v>
      </c>
      <c r="D2878" s="1" t="s">
        <v>5766</v>
      </c>
      <c r="E2878" s="1" t="s">
        <v>1946</v>
      </c>
      <c r="F2878" s="2">
        <v>45079</v>
      </c>
      <c r="G2878" s="2">
        <v>45370</v>
      </c>
      <c r="H2878" s="2" t="str">
        <f>TEXT(Ecommerce_Sales[[#This Row],[Order_Date]],"mmmm")</f>
        <v>March</v>
      </c>
      <c r="I2878" s="2" t="str">
        <f>TEXT(Ecommerce_Sales[[#This Row],[Order_Date]],"yyyy")</f>
        <v>2024</v>
      </c>
      <c r="J2878" s="2" t="str">
        <f>TEXT(Ecommerce_Sales[[#This Row],[Order_Date]],"mmmm")</f>
        <v>March</v>
      </c>
      <c r="K2878" s="1" t="s">
        <v>1947</v>
      </c>
      <c r="L2878" s="1" t="s">
        <v>8281</v>
      </c>
      <c r="M2878" s="1" t="s">
        <v>1963</v>
      </c>
      <c r="N2878" s="1" t="s">
        <v>1957</v>
      </c>
      <c r="O2878" s="3">
        <v>885</v>
      </c>
      <c r="P2878">
        <v>1</v>
      </c>
      <c r="Q2878" s="3">
        <v>885</v>
      </c>
      <c r="R2878" s="1" t="s">
        <v>1958</v>
      </c>
      <c r="S2878" s="3">
        <v>58</v>
      </c>
      <c r="T2878">
        <v>4</v>
      </c>
      <c r="U2878" t="str">
        <f>IF(Ecommerce_Sales[[#This Row],[Delivery_Time_Days]]&gt;7,"Delay",IF(Ecommerce_Sales[[#This Row],[Delivery_Time_Days]] = 0,"No delivery",IF(Ecommerce_Sales[[#This Row],[Delivery_Time_Days]]&lt;=7,"On-time")))</f>
        <v>On-time</v>
      </c>
      <c r="V2878" s="7">
        <f>Ecommerce_Sales[[#This Row],[Profit]]/Ecommerce_Sales[[#This Row],[Total_Price]]</f>
        <v>0.15028248587570622</v>
      </c>
      <c r="W2878" s="3">
        <v>133</v>
      </c>
      <c r="X2878" s="3"/>
    </row>
    <row r="2879" spans="1:24" x14ac:dyDescent="0.25">
      <c r="A2879" s="1" t="s">
        <v>8282</v>
      </c>
      <c r="B2879" s="1" t="s">
        <v>1569</v>
      </c>
      <c r="C2879" s="1" t="s">
        <v>1570</v>
      </c>
      <c r="D2879" s="1" t="s">
        <v>3427</v>
      </c>
      <c r="E2879" s="1" t="s">
        <v>1961</v>
      </c>
      <c r="F2879" s="2">
        <v>45462</v>
      </c>
      <c r="G2879" s="2">
        <v>45105</v>
      </c>
      <c r="H2879" s="2" t="str">
        <f>TEXT(Ecommerce_Sales[[#This Row],[Order_Date]],"mmmm")</f>
        <v>June</v>
      </c>
      <c r="I2879" s="2" t="str">
        <f>TEXT(Ecommerce_Sales[[#This Row],[Order_Date]],"yyyy")</f>
        <v>2023</v>
      </c>
      <c r="J2879" s="2" t="str">
        <f>TEXT(Ecommerce_Sales[[#This Row],[Order_Date]],"mmmm")</f>
        <v>June</v>
      </c>
      <c r="K2879" s="1" t="s">
        <v>1947</v>
      </c>
      <c r="L2879" s="1" t="s">
        <v>8283</v>
      </c>
      <c r="M2879" s="1" t="s">
        <v>2247</v>
      </c>
      <c r="N2879" s="1" t="s">
        <v>1957</v>
      </c>
      <c r="O2879" s="3">
        <v>1198</v>
      </c>
      <c r="P2879">
        <v>4</v>
      </c>
      <c r="Q2879" s="3">
        <v>4792</v>
      </c>
      <c r="R2879" s="1" t="s">
        <v>1958</v>
      </c>
      <c r="S2879" s="3">
        <v>588</v>
      </c>
      <c r="T2879">
        <v>8</v>
      </c>
      <c r="U2879" t="str">
        <f>IF(Ecommerce_Sales[[#This Row],[Delivery_Time_Days]]&gt;7,"Delay",IF(Ecommerce_Sales[[#This Row],[Delivery_Time_Days]] = 0,"No delivery",IF(Ecommerce_Sales[[#This Row],[Delivery_Time_Days]]&lt;=7,"On-time")))</f>
        <v>Delay</v>
      </c>
      <c r="V2879" s="7">
        <f>Ecommerce_Sales[[#This Row],[Profit]]/Ecommerce_Sales[[#This Row],[Total_Price]]</f>
        <v>0.15004173622704509</v>
      </c>
      <c r="W2879" s="3">
        <v>719</v>
      </c>
      <c r="X2879" s="3"/>
    </row>
    <row r="2880" spans="1:24" x14ac:dyDescent="0.25">
      <c r="A2880" s="1" t="s">
        <v>8284</v>
      </c>
      <c r="B2880" s="1" t="s">
        <v>1644</v>
      </c>
      <c r="C2880" s="1" t="s">
        <v>1645</v>
      </c>
      <c r="D2880" s="1" t="s">
        <v>4303</v>
      </c>
      <c r="E2880" s="1" t="s">
        <v>1946</v>
      </c>
      <c r="F2880" s="2">
        <v>45291</v>
      </c>
      <c r="G2880" s="2">
        <v>45017</v>
      </c>
      <c r="H2880" s="2" t="str">
        <f>TEXT(Ecommerce_Sales[[#This Row],[Order_Date]],"mmmm")</f>
        <v>April</v>
      </c>
      <c r="I2880" s="2" t="str">
        <f>TEXT(Ecommerce_Sales[[#This Row],[Order_Date]],"yyyy")</f>
        <v>2023</v>
      </c>
      <c r="J2880" s="2" t="str">
        <f>TEXT(Ecommerce_Sales[[#This Row],[Order_Date]],"mmmm")</f>
        <v>April</v>
      </c>
      <c r="K2880" s="1" t="s">
        <v>1947</v>
      </c>
      <c r="L2880" s="1" t="s">
        <v>8285</v>
      </c>
      <c r="M2880" s="1" t="s">
        <v>2043</v>
      </c>
      <c r="N2880" s="1" t="s">
        <v>1989</v>
      </c>
      <c r="O2880" s="3">
        <v>645</v>
      </c>
      <c r="P2880">
        <v>1</v>
      </c>
      <c r="Q2880" s="3">
        <v>645</v>
      </c>
      <c r="R2880" s="1" t="s">
        <v>1958</v>
      </c>
      <c r="S2880" s="3">
        <v>72</v>
      </c>
      <c r="T2880">
        <v>4</v>
      </c>
      <c r="U2880" t="str">
        <f>IF(Ecommerce_Sales[[#This Row],[Delivery_Time_Days]]&gt;7,"Delay",IF(Ecommerce_Sales[[#This Row],[Delivery_Time_Days]] = 0,"No delivery",IF(Ecommerce_Sales[[#This Row],[Delivery_Time_Days]]&lt;=7,"On-time")))</f>
        <v>On-time</v>
      </c>
      <c r="V2880" s="7">
        <f>Ecommerce_Sales[[#This Row],[Profit]]/Ecommerce_Sales[[#This Row],[Total_Price]]</f>
        <v>0.2496124031007752</v>
      </c>
      <c r="W2880" s="3">
        <v>161</v>
      </c>
      <c r="X2880" s="3"/>
    </row>
    <row r="2881" spans="1:24" x14ac:dyDescent="0.25">
      <c r="A2881" s="1" t="s">
        <v>8286</v>
      </c>
      <c r="B2881" s="1" t="s">
        <v>1698</v>
      </c>
      <c r="C2881" s="1" t="s">
        <v>1699</v>
      </c>
      <c r="D2881" s="1" t="s">
        <v>5127</v>
      </c>
      <c r="E2881" s="1" t="s">
        <v>1966</v>
      </c>
      <c r="F2881" s="2">
        <v>45596</v>
      </c>
      <c r="G2881" s="2">
        <v>45230</v>
      </c>
      <c r="H2881" s="2" t="str">
        <f>TEXT(Ecommerce_Sales[[#This Row],[Order_Date]],"mmmm")</f>
        <v>October</v>
      </c>
      <c r="I2881" s="2" t="str">
        <f>TEXT(Ecommerce_Sales[[#This Row],[Order_Date]],"yyyy")</f>
        <v>2023</v>
      </c>
      <c r="J2881" s="2" t="str">
        <f>TEXT(Ecommerce_Sales[[#This Row],[Order_Date]],"mmmm")</f>
        <v>October</v>
      </c>
      <c r="K2881" s="1" t="s">
        <v>1947</v>
      </c>
      <c r="L2881" s="1" t="s">
        <v>8287</v>
      </c>
      <c r="M2881" s="1" t="s">
        <v>2247</v>
      </c>
      <c r="N2881" s="1" t="s">
        <v>1957</v>
      </c>
      <c r="O2881" s="3">
        <v>369</v>
      </c>
      <c r="P2881">
        <v>2</v>
      </c>
      <c r="Q2881" s="3">
        <v>738</v>
      </c>
      <c r="R2881" s="1" t="s">
        <v>1958</v>
      </c>
      <c r="S2881" s="3">
        <v>108</v>
      </c>
      <c r="T2881">
        <v>9</v>
      </c>
      <c r="U2881" t="str">
        <f>IF(Ecommerce_Sales[[#This Row],[Delivery_Time_Days]]&gt;7,"Delay",IF(Ecommerce_Sales[[#This Row],[Delivery_Time_Days]] = 0,"No delivery",IF(Ecommerce_Sales[[#This Row],[Delivery_Time_Days]]&lt;=7,"On-time")))</f>
        <v>Delay</v>
      </c>
      <c r="V2881" s="7">
        <f>Ecommerce_Sales[[#This Row],[Profit]]/Ecommerce_Sales[[#This Row],[Total_Price]]</f>
        <v>0.15040650406504066</v>
      </c>
      <c r="W2881" s="3">
        <v>111</v>
      </c>
      <c r="X2881" s="3"/>
    </row>
    <row r="2882" spans="1:24" x14ac:dyDescent="0.25">
      <c r="A2882" s="1" t="s">
        <v>8288</v>
      </c>
      <c r="B2882" s="1" t="s">
        <v>1163</v>
      </c>
      <c r="C2882" s="1" t="s">
        <v>1246</v>
      </c>
      <c r="D2882" s="1" t="s">
        <v>2779</v>
      </c>
      <c r="E2882" s="1" t="s">
        <v>1966</v>
      </c>
      <c r="F2882" s="2">
        <v>45076</v>
      </c>
      <c r="G2882" s="2">
        <v>45155</v>
      </c>
      <c r="H2882" s="2" t="str">
        <f>TEXT(Ecommerce_Sales[[#This Row],[Order_Date]],"mmmm")</f>
        <v>August</v>
      </c>
      <c r="I2882" s="2" t="str">
        <f>TEXT(Ecommerce_Sales[[#This Row],[Order_Date]],"yyyy")</f>
        <v>2023</v>
      </c>
      <c r="J2882" s="2" t="str">
        <f>TEXT(Ecommerce_Sales[[#This Row],[Order_Date]],"mmmm")</f>
        <v>August</v>
      </c>
      <c r="K2882" s="1" t="s">
        <v>1947</v>
      </c>
      <c r="L2882" s="1" t="s">
        <v>6525</v>
      </c>
      <c r="M2882" s="1" t="s">
        <v>1968</v>
      </c>
      <c r="N2882" s="1" t="s">
        <v>1957</v>
      </c>
      <c r="O2882" s="3">
        <v>894</v>
      </c>
      <c r="P2882">
        <v>2</v>
      </c>
      <c r="Q2882" s="3">
        <v>1787</v>
      </c>
      <c r="R2882" s="1" t="s">
        <v>1951</v>
      </c>
      <c r="S2882" s="3">
        <v>258</v>
      </c>
      <c r="T2882">
        <v>7</v>
      </c>
      <c r="U2882" t="str">
        <f>IF(Ecommerce_Sales[[#This Row],[Delivery_Time_Days]]&gt;7,"Delay",IF(Ecommerce_Sales[[#This Row],[Delivery_Time_Days]] = 0,"No delivery",IF(Ecommerce_Sales[[#This Row],[Delivery_Time_Days]]&lt;=7,"On-time")))</f>
        <v>On-time</v>
      </c>
      <c r="V2882" s="7">
        <f>Ecommerce_Sales[[#This Row],[Profit]]/Ecommerce_Sales[[#This Row],[Total_Price]]</f>
        <v>0.14997202014549524</v>
      </c>
      <c r="W2882" s="3">
        <v>268</v>
      </c>
      <c r="X2882" s="3"/>
    </row>
    <row r="2883" spans="1:24" x14ac:dyDescent="0.25">
      <c r="A2883" s="1" t="s">
        <v>8289</v>
      </c>
      <c r="B2883" s="1" t="s">
        <v>176</v>
      </c>
      <c r="C2883" s="1" t="s">
        <v>177</v>
      </c>
      <c r="D2883" s="1" t="s">
        <v>6101</v>
      </c>
      <c r="E2883" s="1" t="s">
        <v>1946</v>
      </c>
      <c r="F2883" s="2">
        <v>45499</v>
      </c>
      <c r="G2883" s="2">
        <v>45587</v>
      </c>
      <c r="H2883" s="2" t="str">
        <f>TEXT(Ecommerce_Sales[[#This Row],[Order_Date]],"mmmm")</f>
        <v>October</v>
      </c>
      <c r="I2883" s="2" t="str">
        <f>TEXT(Ecommerce_Sales[[#This Row],[Order_Date]],"yyyy")</f>
        <v>2024</v>
      </c>
      <c r="J2883" s="2" t="str">
        <f>TEXT(Ecommerce_Sales[[#This Row],[Order_Date]],"mmmm")</f>
        <v>October</v>
      </c>
      <c r="K2883" s="1" t="s">
        <v>1947</v>
      </c>
      <c r="L2883" s="1" t="s">
        <v>8290</v>
      </c>
      <c r="M2883" s="1" t="s">
        <v>1949</v>
      </c>
      <c r="N2883" s="1" t="s">
        <v>1950</v>
      </c>
      <c r="O2883" s="3">
        <v>848</v>
      </c>
      <c r="P2883">
        <v>2</v>
      </c>
      <c r="Q2883" s="3">
        <v>1697</v>
      </c>
      <c r="R2883" s="1" t="s">
        <v>1951</v>
      </c>
      <c r="S2883" s="3">
        <v>136</v>
      </c>
      <c r="T2883">
        <v>2</v>
      </c>
      <c r="U2883" t="str">
        <f>IF(Ecommerce_Sales[[#This Row],[Delivery_Time_Days]]&gt;7,"Delay",IF(Ecommerce_Sales[[#This Row],[Delivery_Time_Days]] = 0,"No delivery",IF(Ecommerce_Sales[[#This Row],[Delivery_Time_Days]]&lt;=7,"On-time")))</f>
        <v>On-time</v>
      </c>
      <c r="V2883" s="7">
        <f>Ecommerce_Sales[[#This Row],[Profit]]/Ecommerce_Sales[[#This Row],[Total_Price]]</f>
        <v>0.40011785503830288</v>
      </c>
      <c r="W2883" s="3">
        <v>679</v>
      </c>
      <c r="X2883" s="3"/>
    </row>
    <row r="2884" spans="1:24" x14ac:dyDescent="0.25">
      <c r="A2884" s="1" t="s">
        <v>8291</v>
      </c>
      <c r="B2884" s="1" t="s">
        <v>1047</v>
      </c>
      <c r="C2884" s="1" t="s">
        <v>1048</v>
      </c>
      <c r="D2884" s="1" t="s">
        <v>5492</v>
      </c>
      <c r="E2884" s="1" t="s">
        <v>1966</v>
      </c>
      <c r="F2884" s="2">
        <v>45306</v>
      </c>
      <c r="G2884" s="2">
        <v>45497</v>
      </c>
      <c r="H2884" s="2" t="str">
        <f>TEXT(Ecommerce_Sales[[#This Row],[Order_Date]],"mmmm")</f>
        <v>July</v>
      </c>
      <c r="I2884" s="2" t="str">
        <f>TEXT(Ecommerce_Sales[[#This Row],[Order_Date]],"yyyy")</f>
        <v>2024</v>
      </c>
      <c r="J2884" s="2" t="str">
        <f>TEXT(Ecommerce_Sales[[#This Row],[Order_Date]],"mmmm")</f>
        <v>July</v>
      </c>
      <c r="K2884" s="1" t="s">
        <v>1947</v>
      </c>
      <c r="L2884" s="1" t="s">
        <v>4723</v>
      </c>
      <c r="M2884" s="1" t="s">
        <v>2047</v>
      </c>
      <c r="N2884" s="1" t="s">
        <v>1989</v>
      </c>
      <c r="O2884" s="3">
        <v>807</v>
      </c>
      <c r="P2884">
        <v>1</v>
      </c>
      <c r="Q2884" s="3">
        <v>807</v>
      </c>
      <c r="R2884" s="1" t="s">
        <v>1951</v>
      </c>
      <c r="S2884" s="3">
        <v>63</v>
      </c>
      <c r="T2884">
        <v>5</v>
      </c>
      <c r="U2884" t="str">
        <f>IF(Ecommerce_Sales[[#This Row],[Delivery_Time_Days]]&gt;7,"Delay",IF(Ecommerce_Sales[[#This Row],[Delivery_Time_Days]] = 0,"No delivery",IF(Ecommerce_Sales[[#This Row],[Delivery_Time_Days]]&lt;=7,"On-time")))</f>
        <v>On-time</v>
      </c>
      <c r="V2884" s="7">
        <f>Ecommerce_Sales[[#This Row],[Profit]]/Ecommerce_Sales[[#This Row],[Total_Price]]</f>
        <v>0.2503097893432466</v>
      </c>
      <c r="W2884" s="3">
        <v>202</v>
      </c>
      <c r="X2884" s="3"/>
    </row>
    <row r="2885" spans="1:24" x14ac:dyDescent="0.25">
      <c r="A2885" s="1" t="s">
        <v>8292</v>
      </c>
      <c r="B2885" s="1" t="s">
        <v>374</v>
      </c>
      <c r="C2885" s="1" t="s">
        <v>375</v>
      </c>
      <c r="D2885" s="1" t="s">
        <v>6434</v>
      </c>
      <c r="E2885" s="1" t="s">
        <v>1981</v>
      </c>
      <c r="F2885" s="2">
        <v>45347</v>
      </c>
      <c r="G2885" s="2">
        <v>45578</v>
      </c>
      <c r="H2885" s="2" t="str">
        <f>TEXT(Ecommerce_Sales[[#This Row],[Order_Date]],"mmmm")</f>
        <v>October</v>
      </c>
      <c r="I2885" s="2" t="str">
        <f>TEXT(Ecommerce_Sales[[#This Row],[Order_Date]],"yyyy")</f>
        <v>2024</v>
      </c>
      <c r="J2885" s="2" t="str">
        <f>TEXT(Ecommerce_Sales[[#This Row],[Order_Date]],"mmmm")</f>
        <v>October</v>
      </c>
      <c r="K2885" s="1" t="s">
        <v>1947</v>
      </c>
      <c r="L2885" s="1" t="s">
        <v>4946</v>
      </c>
      <c r="M2885" s="1" t="s">
        <v>1988</v>
      </c>
      <c r="N2885" s="1" t="s">
        <v>1989</v>
      </c>
      <c r="O2885" s="3">
        <v>1006</v>
      </c>
      <c r="P2885">
        <v>3</v>
      </c>
      <c r="Q2885" s="3">
        <v>3019</v>
      </c>
      <c r="R2885" s="1" t="s">
        <v>2016</v>
      </c>
      <c r="S2885" s="3">
        <v>208</v>
      </c>
      <c r="T2885">
        <v>8</v>
      </c>
      <c r="U2885" t="str">
        <f>IF(Ecommerce_Sales[[#This Row],[Delivery_Time_Days]]&gt;7,"Delay",IF(Ecommerce_Sales[[#This Row],[Delivery_Time_Days]] = 0,"No delivery",IF(Ecommerce_Sales[[#This Row],[Delivery_Time_Days]]&lt;=7,"On-time")))</f>
        <v>Delay</v>
      </c>
      <c r="V2885" s="7">
        <f>Ecommerce_Sales[[#This Row],[Profit]]/Ecommerce_Sales[[#This Row],[Total_Price]]</f>
        <v>0.25008280887711165</v>
      </c>
      <c r="W2885" s="3">
        <v>755</v>
      </c>
      <c r="X2885" s="3"/>
    </row>
    <row r="2886" spans="1:24" x14ac:dyDescent="0.25">
      <c r="A2886" s="1" t="s">
        <v>8293</v>
      </c>
      <c r="B2886" s="1" t="s">
        <v>800</v>
      </c>
      <c r="C2886" s="1" t="s">
        <v>801</v>
      </c>
      <c r="D2886" s="1" t="s">
        <v>5516</v>
      </c>
      <c r="E2886" s="1" t="s">
        <v>1996</v>
      </c>
      <c r="F2886" s="2">
        <v>45499</v>
      </c>
      <c r="G2886" s="2">
        <v>44990</v>
      </c>
      <c r="H2886" s="2" t="str">
        <f>TEXT(Ecommerce_Sales[[#This Row],[Order_Date]],"mmmm")</f>
        <v>March</v>
      </c>
      <c r="I2886" s="2" t="str">
        <f>TEXT(Ecommerce_Sales[[#This Row],[Order_Date]],"yyyy")</f>
        <v>2023</v>
      </c>
      <c r="J2886" s="2" t="str">
        <f>TEXT(Ecommerce_Sales[[#This Row],[Order_Date]],"mmmm")</f>
        <v>March</v>
      </c>
      <c r="K2886" s="1" t="s">
        <v>1947</v>
      </c>
      <c r="L2886" s="1" t="s">
        <v>4051</v>
      </c>
      <c r="M2886" s="1" t="s">
        <v>1968</v>
      </c>
      <c r="N2886" s="1" t="s">
        <v>1957</v>
      </c>
      <c r="O2886" s="3">
        <v>291</v>
      </c>
      <c r="P2886">
        <v>3</v>
      </c>
      <c r="Q2886" s="3">
        <v>874</v>
      </c>
      <c r="R2886" s="1" t="s">
        <v>1951</v>
      </c>
      <c r="S2886" s="3">
        <v>52</v>
      </c>
      <c r="T2886">
        <v>10</v>
      </c>
      <c r="U2886" t="str">
        <f>IF(Ecommerce_Sales[[#This Row],[Delivery_Time_Days]]&gt;7,"Delay",IF(Ecommerce_Sales[[#This Row],[Delivery_Time_Days]] = 0,"No delivery",IF(Ecommerce_Sales[[#This Row],[Delivery_Time_Days]]&lt;=7,"On-time")))</f>
        <v>Delay</v>
      </c>
      <c r="V2886" s="7">
        <f>Ecommerce_Sales[[#This Row],[Profit]]/Ecommerce_Sales[[#This Row],[Total_Price]]</f>
        <v>0.14988558352402745</v>
      </c>
      <c r="W2886" s="3">
        <v>131</v>
      </c>
      <c r="X2886" s="3"/>
    </row>
    <row r="2887" spans="1:24" x14ac:dyDescent="0.25">
      <c r="A2887" s="1" t="s">
        <v>8294</v>
      </c>
      <c r="B2887" s="1" t="s">
        <v>1445</v>
      </c>
      <c r="C2887" s="1" t="s">
        <v>1446</v>
      </c>
      <c r="D2887" s="1" t="s">
        <v>5179</v>
      </c>
      <c r="E2887" s="1" t="s">
        <v>2005</v>
      </c>
      <c r="F2887" s="2">
        <v>45471</v>
      </c>
      <c r="G2887" s="2">
        <v>45456</v>
      </c>
      <c r="H2887" s="2" t="str">
        <f>TEXT(Ecommerce_Sales[[#This Row],[Order_Date]],"mmmm")</f>
        <v>June</v>
      </c>
      <c r="I2887" s="2" t="str">
        <f>TEXT(Ecommerce_Sales[[#This Row],[Order_Date]],"yyyy")</f>
        <v>2024</v>
      </c>
      <c r="J2887" s="2" t="str">
        <f>TEXT(Ecommerce_Sales[[#This Row],[Order_Date]],"mmmm")</f>
        <v>June</v>
      </c>
      <c r="K2887" s="1" t="s">
        <v>1947</v>
      </c>
      <c r="L2887" s="1" t="s">
        <v>8295</v>
      </c>
      <c r="M2887" s="1" t="s">
        <v>1968</v>
      </c>
      <c r="N2887" s="1" t="s">
        <v>1957</v>
      </c>
      <c r="O2887" s="3">
        <v>249</v>
      </c>
      <c r="P2887">
        <v>4</v>
      </c>
      <c r="Q2887" s="3">
        <v>996</v>
      </c>
      <c r="R2887" s="1" t="s">
        <v>1958</v>
      </c>
      <c r="S2887" s="3">
        <v>97</v>
      </c>
      <c r="T2887">
        <v>2</v>
      </c>
      <c r="U2887" t="str">
        <f>IF(Ecommerce_Sales[[#This Row],[Delivery_Time_Days]]&gt;7,"Delay",IF(Ecommerce_Sales[[#This Row],[Delivery_Time_Days]] = 0,"No delivery",IF(Ecommerce_Sales[[#This Row],[Delivery_Time_Days]]&lt;=7,"On-time")))</f>
        <v>On-time</v>
      </c>
      <c r="V2887" s="7">
        <f>Ecommerce_Sales[[#This Row],[Profit]]/Ecommerce_Sales[[#This Row],[Total_Price]]</f>
        <v>0.14959839357429719</v>
      </c>
      <c r="W2887" s="3">
        <v>149</v>
      </c>
      <c r="X2887" s="3"/>
    </row>
    <row r="2888" spans="1:24" x14ac:dyDescent="0.25">
      <c r="A2888" s="1" t="s">
        <v>8296</v>
      </c>
      <c r="B2888" s="1" t="s">
        <v>78</v>
      </c>
      <c r="C2888" s="1" t="s">
        <v>79</v>
      </c>
      <c r="D2888" s="1" t="s">
        <v>3079</v>
      </c>
      <c r="E2888" s="1" t="s">
        <v>1946</v>
      </c>
      <c r="F2888" s="2">
        <v>44984</v>
      </c>
      <c r="G2888" s="2">
        <v>45652</v>
      </c>
      <c r="H2888" s="2" t="str">
        <f>TEXT(Ecommerce_Sales[[#This Row],[Order_Date]],"mmmm")</f>
        <v>December</v>
      </c>
      <c r="I2888" s="2" t="str">
        <f>TEXT(Ecommerce_Sales[[#This Row],[Order_Date]],"yyyy")</f>
        <v>2024</v>
      </c>
      <c r="J2888" s="2" t="str">
        <f>TEXT(Ecommerce_Sales[[#This Row],[Order_Date]],"mmmm")</f>
        <v>December</v>
      </c>
      <c r="K2888" s="1" t="s">
        <v>1947</v>
      </c>
      <c r="L2888" s="1" t="s">
        <v>8297</v>
      </c>
      <c r="M2888" s="1" t="s">
        <v>2054</v>
      </c>
      <c r="N2888" s="1" t="s">
        <v>1957</v>
      </c>
      <c r="O2888" s="3">
        <v>1200</v>
      </c>
      <c r="P2888">
        <v>10</v>
      </c>
      <c r="Q2888" s="3">
        <v>12001</v>
      </c>
      <c r="R2888" s="1" t="s">
        <v>1951</v>
      </c>
      <c r="S2888" s="3">
        <v>1163</v>
      </c>
      <c r="T2888">
        <v>4</v>
      </c>
      <c r="U2888" t="str">
        <f>IF(Ecommerce_Sales[[#This Row],[Delivery_Time_Days]]&gt;7,"Delay",IF(Ecommerce_Sales[[#This Row],[Delivery_Time_Days]] = 0,"No delivery",IF(Ecommerce_Sales[[#This Row],[Delivery_Time_Days]]&lt;=7,"On-time")))</f>
        <v>On-time</v>
      </c>
      <c r="V2888" s="7">
        <f>Ecommerce_Sales[[#This Row],[Profit]]/Ecommerce_Sales[[#This Row],[Total_Price]]</f>
        <v>0.14998750104157987</v>
      </c>
      <c r="W2888" s="3">
        <v>1800</v>
      </c>
      <c r="X2888" s="3"/>
    </row>
    <row r="2889" spans="1:24" x14ac:dyDescent="0.25">
      <c r="A2889" s="1" t="s">
        <v>8298</v>
      </c>
      <c r="B2889" s="1" t="s">
        <v>573</v>
      </c>
      <c r="C2889" s="1" t="s">
        <v>574</v>
      </c>
      <c r="D2889" s="1" t="s">
        <v>3082</v>
      </c>
      <c r="E2889" s="1" t="s">
        <v>1966</v>
      </c>
      <c r="F2889" s="2">
        <v>45092</v>
      </c>
      <c r="G2889" s="2">
        <v>45411</v>
      </c>
      <c r="H2889" s="2" t="str">
        <f>TEXT(Ecommerce_Sales[[#This Row],[Order_Date]],"mmmm")</f>
        <v>April</v>
      </c>
      <c r="I2889" s="2" t="str">
        <f>TEXT(Ecommerce_Sales[[#This Row],[Order_Date]],"yyyy")</f>
        <v>2024</v>
      </c>
      <c r="J2889" s="2" t="str">
        <f>TEXT(Ecommerce_Sales[[#This Row],[Order_Date]],"mmmm")</f>
        <v>April</v>
      </c>
      <c r="K2889" s="1" t="s">
        <v>1947</v>
      </c>
      <c r="L2889" s="1" t="s">
        <v>8299</v>
      </c>
      <c r="M2889" s="1" t="s">
        <v>2072</v>
      </c>
      <c r="N2889" s="1" t="s">
        <v>1950</v>
      </c>
      <c r="O2889" s="3">
        <v>352</v>
      </c>
      <c r="P2889">
        <v>4</v>
      </c>
      <c r="Q2889" s="3">
        <v>1407</v>
      </c>
      <c r="R2889" s="1" t="s">
        <v>1958</v>
      </c>
      <c r="S2889" s="3">
        <v>112</v>
      </c>
      <c r="T2889">
        <v>7</v>
      </c>
      <c r="U2889" t="str">
        <f>IF(Ecommerce_Sales[[#This Row],[Delivery_Time_Days]]&gt;7,"Delay",IF(Ecommerce_Sales[[#This Row],[Delivery_Time_Days]] = 0,"No delivery",IF(Ecommerce_Sales[[#This Row],[Delivery_Time_Days]]&lt;=7,"On-time")))</f>
        <v>On-time</v>
      </c>
      <c r="V2889" s="7">
        <f>Ecommerce_Sales[[#This Row],[Profit]]/Ecommerce_Sales[[#This Row],[Total_Price]]</f>
        <v>0.40014214641080315</v>
      </c>
      <c r="W2889" s="3">
        <v>563</v>
      </c>
      <c r="X2889" s="3"/>
    </row>
    <row r="2890" spans="1:24" x14ac:dyDescent="0.25">
      <c r="A2890" s="1" t="s">
        <v>8300</v>
      </c>
      <c r="B2890" s="1" t="s">
        <v>828</v>
      </c>
      <c r="C2890" s="1" t="s">
        <v>829</v>
      </c>
      <c r="D2890" s="1" t="s">
        <v>5427</v>
      </c>
      <c r="E2890" s="1" t="s">
        <v>1996</v>
      </c>
      <c r="F2890" s="2">
        <v>45348</v>
      </c>
      <c r="G2890" s="2">
        <v>45226</v>
      </c>
      <c r="H2890" s="2" t="str">
        <f>TEXT(Ecommerce_Sales[[#This Row],[Order_Date]],"mmmm")</f>
        <v>October</v>
      </c>
      <c r="I2890" s="2" t="str">
        <f>TEXT(Ecommerce_Sales[[#This Row],[Order_Date]],"yyyy")</f>
        <v>2023</v>
      </c>
      <c r="J2890" s="2" t="str">
        <f>TEXT(Ecommerce_Sales[[#This Row],[Order_Date]],"mmmm")</f>
        <v>October</v>
      </c>
      <c r="K2890" s="1" t="s">
        <v>1947</v>
      </c>
      <c r="L2890" s="1" t="s">
        <v>5762</v>
      </c>
      <c r="M2890" s="1" t="s">
        <v>2079</v>
      </c>
      <c r="N2890" s="1" t="s">
        <v>1973</v>
      </c>
      <c r="O2890" s="3">
        <v>265</v>
      </c>
      <c r="P2890">
        <v>2</v>
      </c>
      <c r="Q2890" s="3">
        <v>531</v>
      </c>
      <c r="R2890" s="1" t="s">
        <v>1951</v>
      </c>
      <c r="S2890" s="3">
        <v>45</v>
      </c>
      <c r="T2890">
        <v>10</v>
      </c>
      <c r="U2890" t="str">
        <f>IF(Ecommerce_Sales[[#This Row],[Delivery_Time_Days]]&gt;7,"Delay",IF(Ecommerce_Sales[[#This Row],[Delivery_Time_Days]] = 0,"No delivery",IF(Ecommerce_Sales[[#This Row],[Delivery_Time_Days]]&lt;=7,"On-time")))</f>
        <v>Delay</v>
      </c>
      <c r="V2890" s="7">
        <f>Ecommerce_Sales[[#This Row],[Profit]]/Ecommerce_Sales[[#This Row],[Total_Price]]</f>
        <v>0.29943502824858759</v>
      </c>
      <c r="W2890" s="3">
        <v>159</v>
      </c>
      <c r="X2890" s="3"/>
    </row>
    <row r="2891" spans="1:24" x14ac:dyDescent="0.25">
      <c r="A2891" s="1" t="s">
        <v>8301</v>
      </c>
      <c r="B2891" s="1" t="s">
        <v>190</v>
      </c>
      <c r="C2891" s="1" t="s">
        <v>191</v>
      </c>
      <c r="D2891" s="1" t="s">
        <v>6828</v>
      </c>
      <c r="E2891" s="1" t="s">
        <v>1946</v>
      </c>
      <c r="F2891" s="2">
        <v>45367</v>
      </c>
      <c r="G2891" s="2">
        <v>45416</v>
      </c>
      <c r="H2891" s="2" t="str">
        <f>TEXT(Ecommerce_Sales[[#This Row],[Order_Date]],"mmmm")</f>
        <v>May</v>
      </c>
      <c r="I2891" s="2" t="str">
        <f>TEXT(Ecommerce_Sales[[#This Row],[Order_Date]],"yyyy")</f>
        <v>2024</v>
      </c>
      <c r="J2891" s="2" t="str">
        <f>TEXT(Ecommerce_Sales[[#This Row],[Order_Date]],"mmmm")</f>
        <v>May</v>
      </c>
      <c r="K2891" s="1" t="s">
        <v>1947</v>
      </c>
      <c r="L2891" s="1" t="s">
        <v>8302</v>
      </c>
      <c r="M2891" s="1" t="s">
        <v>2065</v>
      </c>
      <c r="N2891" s="1" t="s">
        <v>1978</v>
      </c>
      <c r="O2891" s="3">
        <v>595</v>
      </c>
      <c r="P2891">
        <v>4</v>
      </c>
      <c r="Q2891" s="3">
        <v>2380</v>
      </c>
      <c r="R2891" s="1" t="s">
        <v>1951</v>
      </c>
      <c r="S2891" s="3">
        <v>291</v>
      </c>
      <c r="T2891">
        <v>3</v>
      </c>
      <c r="U2891" t="str">
        <f>IF(Ecommerce_Sales[[#This Row],[Delivery_Time_Days]]&gt;7,"Delay",IF(Ecommerce_Sales[[#This Row],[Delivery_Time_Days]] = 0,"No delivery",IF(Ecommerce_Sales[[#This Row],[Delivery_Time_Days]]&lt;=7,"On-time")))</f>
        <v>On-time</v>
      </c>
      <c r="V2891" s="7">
        <f>Ecommerce_Sales[[#This Row],[Profit]]/Ecommerce_Sales[[#This Row],[Total_Price]]</f>
        <v>0.35</v>
      </c>
      <c r="W2891" s="3">
        <v>833</v>
      </c>
      <c r="X2891" s="3"/>
    </row>
    <row r="2892" spans="1:24" x14ac:dyDescent="0.25">
      <c r="A2892" s="1" t="s">
        <v>8303</v>
      </c>
      <c r="B2892" s="1" t="s">
        <v>986</v>
      </c>
      <c r="C2892" s="1" t="s">
        <v>987</v>
      </c>
      <c r="D2892" s="1" t="s">
        <v>3704</v>
      </c>
      <c r="E2892" s="1" t="s">
        <v>1966</v>
      </c>
      <c r="F2892" s="2">
        <v>45156</v>
      </c>
      <c r="G2892" s="2">
        <v>45127</v>
      </c>
      <c r="H2892" s="2" t="str">
        <f>TEXT(Ecommerce_Sales[[#This Row],[Order_Date]],"mmmm")</f>
        <v>July</v>
      </c>
      <c r="I2892" s="2" t="str">
        <f>TEXT(Ecommerce_Sales[[#This Row],[Order_Date]],"yyyy")</f>
        <v>2023</v>
      </c>
      <c r="J2892" s="2" t="str">
        <f>TEXT(Ecommerce_Sales[[#This Row],[Order_Date]],"mmmm")</f>
        <v>July</v>
      </c>
      <c r="K2892" s="1" t="s">
        <v>1947</v>
      </c>
      <c r="L2892" s="1" t="s">
        <v>8304</v>
      </c>
      <c r="M2892" s="1" t="s">
        <v>2058</v>
      </c>
      <c r="N2892" s="1" t="s">
        <v>1950</v>
      </c>
      <c r="O2892" s="3">
        <v>1011</v>
      </c>
      <c r="P2892">
        <v>5</v>
      </c>
      <c r="Q2892" s="3">
        <v>5053</v>
      </c>
      <c r="R2892" s="1" t="s">
        <v>2008</v>
      </c>
      <c r="S2892" s="3">
        <v>639</v>
      </c>
      <c r="T2892">
        <v>9</v>
      </c>
      <c r="U2892" t="str">
        <f>IF(Ecommerce_Sales[[#This Row],[Delivery_Time_Days]]&gt;7,"Delay",IF(Ecommerce_Sales[[#This Row],[Delivery_Time_Days]] = 0,"No delivery",IF(Ecommerce_Sales[[#This Row],[Delivery_Time_Days]]&lt;=7,"On-time")))</f>
        <v>Delay</v>
      </c>
      <c r="V2892" s="7">
        <f>Ecommerce_Sales[[#This Row],[Profit]]/Ecommerce_Sales[[#This Row],[Total_Price]]</f>
        <v>0.39996041955274092</v>
      </c>
      <c r="W2892" s="3">
        <v>2021</v>
      </c>
      <c r="X2892" s="3"/>
    </row>
    <row r="2893" spans="1:24" x14ac:dyDescent="0.25">
      <c r="A2893" s="1" t="s">
        <v>8305</v>
      </c>
      <c r="B2893" s="1" t="s">
        <v>196</v>
      </c>
      <c r="C2893" s="1" t="s">
        <v>827</v>
      </c>
      <c r="D2893" s="1" t="s">
        <v>3651</v>
      </c>
      <c r="E2893" s="1" t="s">
        <v>1996</v>
      </c>
      <c r="F2893" s="2">
        <v>45571</v>
      </c>
      <c r="G2893" s="2">
        <v>45552</v>
      </c>
      <c r="H2893" s="2" t="str">
        <f>TEXT(Ecommerce_Sales[[#This Row],[Order_Date]],"mmmm")</f>
        <v>September</v>
      </c>
      <c r="I2893" s="2" t="str">
        <f>TEXT(Ecommerce_Sales[[#This Row],[Order_Date]],"yyyy")</f>
        <v>2024</v>
      </c>
      <c r="J2893" s="2" t="str">
        <f>TEXT(Ecommerce_Sales[[#This Row],[Order_Date]],"mmmm")</f>
        <v>September</v>
      </c>
      <c r="K2893" s="1" t="s">
        <v>1947</v>
      </c>
      <c r="L2893" s="1" t="s">
        <v>8306</v>
      </c>
      <c r="M2893" s="1" t="s">
        <v>1988</v>
      </c>
      <c r="N2893" s="1" t="s">
        <v>1989</v>
      </c>
      <c r="O2893" s="3">
        <v>191</v>
      </c>
      <c r="P2893">
        <v>5</v>
      </c>
      <c r="Q2893" s="3">
        <v>955</v>
      </c>
      <c r="R2893" s="1" t="s">
        <v>1958</v>
      </c>
      <c r="S2893" s="3">
        <v>122</v>
      </c>
      <c r="T2893">
        <v>8</v>
      </c>
      <c r="U2893" t="str">
        <f>IF(Ecommerce_Sales[[#This Row],[Delivery_Time_Days]]&gt;7,"Delay",IF(Ecommerce_Sales[[#This Row],[Delivery_Time_Days]] = 0,"No delivery",IF(Ecommerce_Sales[[#This Row],[Delivery_Time_Days]]&lt;=7,"On-time")))</f>
        <v>Delay</v>
      </c>
      <c r="V2893" s="7">
        <f>Ecommerce_Sales[[#This Row],[Profit]]/Ecommerce_Sales[[#This Row],[Total_Price]]</f>
        <v>0.25026178010471206</v>
      </c>
      <c r="W2893" s="3">
        <v>239</v>
      </c>
      <c r="X2893" s="3"/>
    </row>
    <row r="2894" spans="1:24" x14ac:dyDescent="0.25">
      <c r="A2894" s="1" t="s">
        <v>8307</v>
      </c>
      <c r="B2894" s="1" t="s">
        <v>620</v>
      </c>
      <c r="C2894" s="1" t="s">
        <v>621</v>
      </c>
      <c r="D2894" s="1" t="s">
        <v>8308</v>
      </c>
      <c r="E2894" s="1" t="s">
        <v>1946</v>
      </c>
      <c r="F2894" s="2">
        <v>45435</v>
      </c>
      <c r="G2894" s="2">
        <v>45608</v>
      </c>
      <c r="H2894" s="2" t="str">
        <f>TEXT(Ecommerce_Sales[[#This Row],[Order_Date]],"mmmm")</f>
        <v>November</v>
      </c>
      <c r="I2894" s="2" t="str">
        <f>TEXT(Ecommerce_Sales[[#This Row],[Order_Date]],"yyyy")</f>
        <v>2024</v>
      </c>
      <c r="J2894" s="2" t="str">
        <f>TEXT(Ecommerce_Sales[[#This Row],[Order_Date]],"mmmm")</f>
        <v>November</v>
      </c>
      <c r="K2894" s="1" t="s">
        <v>1947</v>
      </c>
      <c r="L2894" s="1" t="s">
        <v>8309</v>
      </c>
      <c r="M2894" s="1" t="s">
        <v>2247</v>
      </c>
      <c r="N2894" s="1" t="s">
        <v>1957</v>
      </c>
      <c r="O2894" s="3">
        <v>1129</v>
      </c>
      <c r="P2894">
        <v>7</v>
      </c>
      <c r="Q2894" s="3">
        <v>7902</v>
      </c>
      <c r="R2894" s="1" t="s">
        <v>1958</v>
      </c>
      <c r="S2894" s="3">
        <v>1086</v>
      </c>
      <c r="T2894">
        <v>5</v>
      </c>
      <c r="U2894" t="str">
        <f>IF(Ecommerce_Sales[[#This Row],[Delivery_Time_Days]]&gt;7,"Delay",IF(Ecommerce_Sales[[#This Row],[Delivery_Time_Days]] = 0,"No delivery",IF(Ecommerce_Sales[[#This Row],[Delivery_Time_Days]]&lt;=7,"On-time")))</f>
        <v>On-time</v>
      </c>
      <c r="V2894" s="7">
        <f>Ecommerce_Sales[[#This Row],[Profit]]/Ecommerce_Sales[[#This Row],[Total_Price]]</f>
        <v>0.14996203492786636</v>
      </c>
      <c r="W2894" s="3">
        <v>1185</v>
      </c>
      <c r="X2894" s="3"/>
    </row>
    <row r="2895" spans="1:24" x14ac:dyDescent="0.25">
      <c r="A2895" s="1" t="s">
        <v>8310</v>
      </c>
      <c r="B2895" s="1" t="s">
        <v>436</v>
      </c>
      <c r="C2895" s="1" t="s">
        <v>437</v>
      </c>
      <c r="D2895" s="1" t="s">
        <v>3501</v>
      </c>
      <c r="E2895" s="1" t="s">
        <v>1981</v>
      </c>
      <c r="F2895" s="2">
        <v>44987</v>
      </c>
      <c r="G2895" s="2">
        <v>45359</v>
      </c>
      <c r="H2895" s="2" t="str">
        <f>TEXT(Ecommerce_Sales[[#This Row],[Order_Date]],"mmmm")</f>
        <v>March</v>
      </c>
      <c r="I2895" s="2" t="str">
        <f>TEXT(Ecommerce_Sales[[#This Row],[Order_Date]],"yyyy")</f>
        <v>2024</v>
      </c>
      <c r="J2895" s="2" t="str">
        <f>TEXT(Ecommerce_Sales[[#This Row],[Order_Date]],"mmmm")</f>
        <v>March</v>
      </c>
      <c r="K2895" s="1" t="s">
        <v>1947</v>
      </c>
      <c r="L2895" s="1" t="s">
        <v>8311</v>
      </c>
      <c r="M2895" s="1" t="s">
        <v>1968</v>
      </c>
      <c r="N2895" s="1" t="s">
        <v>1957</v>
      </c>
      <c r="O2895" s="3">
        <v>603</v>
      </c>
      <c r="P2895">
        <v>3</v>
      </c>
      <c r="Q2895" s="3">
        <v>1809</v>
      </c>
      <c r="R2895" s="1" t="s">
        <v>1958</v>
      </c>
      <c r="S2895" s="3">
        <v>113</v>
      </c>
      <c r="T2895">
        <v>4</v>
      </c>
      <c r="U2895" t="str">
        <f>IF(Ecommerce_Sales[[#This Row],[Delivery_Time_Days]]&gt;7,"Delay",IF(Ecommerce_Sales[[#This Row],[Delivery_Time_Days]] = 0,"No delivery",IF(Ecommerce_Sales[[#This Row],[Delivery_Time_Days]]&lt;=7,"On-time")))</f>
        <v>On-time</v>
      </c>
      <c r="V2895" s="7">
        <f>Ecommerce_Sales[[#This Row],[Profit]]/Ecommerce_Sales[[#This Row],[Total_Price]]</f>
        <v>0.14980652294085131</v>
      </c>
      <c r="W2895" s="3">
        <v>271</v>
      </c>
      <c r="X2895" s="3"/>
    </row>
    <row r="2896" spans="1:24" x14ac:dyDescent="0.25">
      <c r="A2896" s="1" t="s">
        <v>8312</v>
      </c>
      <c r="B2896" s="1" t="s">
        <v>525</v>
      </c>
      <c r="C2896" s="1" t="s">
        <v>1270</v>
      </c>
      <c r="D2896" s="1" t="s">
        <v>2602</v>
      </c>
      <c r="E2896" s="1" t="s">
        <v>1981</v>
      </c>
      <c r="F2896" s="2">
        <v>45434</v>
      </c>
      <c r="G2896" s="2">
        <v>45460</v>
      </c>
      <c r="H2896" s="2" t="str">
        <f>TEXT(Ecommerce_Sales[[#This Row],[Order_Date]],"mmmm")</f>
        <v>June</v>
      </c>
      <c r="I2896" s="2" t="str">
        <f>TEXT(Ecommerce_Sales[[#This Row],[Order_Date]],"yyyy")</f>
        <v>2024</v>
      </c>
      <c r="J2896" s="2" t="str">
        <f>TEXT(Ecommerce_Sales[[#This Row],[Order_Date]],"mmmm")</f>
        <v>June</v>
      </c>
      <c r="K2896" s="1" t="s">
        <v>1992</v>
      </c>
      <c r="L2896" s="1" t="s">
        <v>6624</v>
      </c>
      <c r="M2896" s="1" t="s">
        <v>2072</v>
      </c>
      <c r="N2896" s="1" t="s">
        <v>1950</v>
      </c>
      <c r="O2896" s="3">
        <v>24</v>
      </c>
      <c r="P2896">
        <v>1</v>
      </c>
      <c r="Q2896" s="3">
        <v>24</v>
      </c>
      <c r="R2896" s="1" t="s">
        <v>1951</v>
      </c>
      <c r="S2896" s="3">
        <v>2</v>
      </c>
      <c r="U2896" t="str">
        <f>IF(Ecommerce_Sales[[#This Row],[Delivery_Time_Days]]&gt;7,"Delay",IF(Ecommerce_Sales[[#This Row],[Delivery_Time_Days]] = 0,"No delivery",IF(Ecommerce_Sales[[#This Row],[Delivery_Time_Days]]&lt;=7,"On-time")))</f>
        <v>No delivery</v>
      </c>
      <c r="V2896" s="7">
        <f>Ecommerce_Sales[[#This Row],[Profit]]/Ecommerce_Sales[[#This Row],[Total_Price]]</f>
        <v>0.41666666666666669</v>
      </c>
      <c r="W2896" s="3">
        <v>10</v>
      </c>
      <c r="X2896" s="3"/>
    </row>
    <row r="2897" spans="1:24" x14ac:dyDescent="0.25">
      <c r="A2897" s="1" t="s">
        <v>8313</v>
      </c>
      <c r="B2897" s="1" t="s">
        <v>772</v>
      </c>
      <c r="C2897" s="1" t="s">
        <v>773</v>
      </c>
      <c r="D2897" s="1" t="s">
        <v>3150</v>
      </c>
      <c r="E2897" s="1" t="s">
        <v>1961</v>
      </c>
      <c r="F2897" s="2">
        <v>44966</v>
      </c>
      <c r="G2897" s="2">
        <v>45010</v>
      </c>
      <c r="H2897" s="2" t="str">
        <f>TEXT(Ecommerce_Sales[[#This Row],[Order_Date]],"mmmm")</f>
        <v>March</v>
      </c>
      <c r="I2897" s="2" t="str">
        <f>TEXT(Ecommerce_Sales[[#This Row],[Order_Date]],"yyyy")</f>
        <v>2023</v>
      </c>
      <c r="J2897" s="2" t="str">
        <f>TEXT(Ecommerce_Sales[[#This Row],[Order_Date]],"mmmm")</f>
        <v>March</v>
      </c>
      <c r="K2897" s="1" t="s">
        <v>1947</v>
      </c>
      <c r="L2897" s="1" t="s">
        <v>8314</v>
      </c>
      <c r="M2897" s="1" t="s">
        <v>2043</v>
      </c>
      <c r="N2897" s="1" t="s">
        <v>1989</v>
      </c>
      <c r="O2897" s="3">
        <v>684</v>
      </c>
      <c r="P2897">
        <v>5</v>
      </c>
      <c r="Q2897" s="3">
        <v>3421</v>
      </c>
      <c r="R2897" s="1" t="s">
        <v>1951</v>
      </c>
      <c r="S2897" s="3">
        <v>428</v>
      </c>
      <c r="T2897">
        <v>5</v>
      </c>
      <c r="U2897" t="str">
        <f>IF(Ecommerce_Sales[[#This Row],[Delivery_Time_Days]]&gt;7,"Delay",IF(Ecommerce_Sales[[#This Row],[Delivery_Time_Days]] = 0,"No delivery",IF(Ecommerce_Sales[[#This Row],[Delivery_Time_Days]]&lt;=7,"On-time")))</f>
        <v>On-time</v>
      </c>
      <c r="V2897" s="7">
        <f>Ecommerce_Sales[[#This Row],[Profit]]/Ecommerce_Sales[[#This Row],[Total_Price]]</f>
        <v>0.24992692195264543</v>
      </c>
      <c r="W2897" s="3">
        <v>855</v>
      </c>
      <c r="X2897" s="3"/>
    </row>
    <row r="2898" spans="1:24" x14ac:dyDescent="0.25">
      <c r="A2898" s="1" t="s">
        <v>8315</v>
      </c>
      <c r="B2898" s="1" t="s">
        <v>0</v>
      </c>
      <c r="C2898" s="1" t="s">
        <v>1</v>
      </c>
      <c r="D2898" s="1" t="s">
        <v>2267</v>
      </c>
      <c r="E2898" s="1" t="s">
        <v>1961</v>
      </c>
      <c r="F2898" s="2">
        <v>45263</v>
      </c>
      <c r="G2898" s="2">
        <v>44960</v>
      </c>
      <c r="H2898" s="2" t="str">
        <f>TEXT(Ecommerce_Sales[[#This Row],[Order_Date]],"mmmm")</f>
        <v>February</v>
      </c>
      <c r="I2898" s="2" t="str">
        <f>TEXT(Ecommerce_Sales[[#This Row],[Order_Date]],"yyyy")</f>
        <v>2023</v>
      </c>
      <c r="J2898" s="2" t="str">
        <f>TEXT(Ecommerce_Sales[[#This Row],[Order_Date]],"mmmm")</f>
        <v>February</v>
      </c>
      <c r="K2898" s="1" t="s">
        <v>1986</v>
      </c>
      <c r="L2898" s="1" t="s">
        <v>8316</v>
      </c>
      <c r="M2898" s="1" t="s">
        <v>1983</v>
      </c>
      <c r="N2898" s="1" t="s">
        <v>1950</v>
      </c>
      <c r="O2898" s="3">
        <v>20</v>
      </c>
      <c r="P2898">
        <v>1</v>
      </c>
      <c r="Q2898" s="3">
        <v>20</v>
      </c>
      <c r="R2898" s="1" t="s">
        <v>1951</v>
      </c>
      <c r="S2898" s="3">
        <v>2</v>
      </c>
      <c r="U2898" t="str">
        <f>IF(Ecommerce_Sales[[#This Row],[Delivery_Time_Days]]&gt;7,"Delay",IF(Ecommerce_Sales[[#This Row],[Delivery_Time_Days]] = 0,"No delivery",IF(Ecommerce_Sales[[#This Row],[Delivery_Time_Days]]&lt;=7,"On-time")))</f>
        <v>No delivery</v>
      </c>
      <c r="V2898" s="7">
        <f>Ecommerce_Sales[[#This Row],[Profit]]/Ecommerce_Sales[[#This Row],[Total_Price]]</f>
        <v>0.4</v>
      </c>
      <c r="W2898" s="3">
        <v>8</v>
      </c>
      <c r="X2898" s="3"/>
    </row>
    <row r="2899" spans="1:24" x14ac:dyDescent="0.25">
      <c r="A2899" s="1" t="s">
        <v>8317</v>
      </c>
      <c r="B2899" s="1" t="s">
        <v>1685</v>
      </c>
      <c r="C2899" s="1" t="s">
        <v>1686</v>
      </c>
      <c r="D2899" s="1" t="s">
        <v>6834</v>
      </c>
      <c r="E2899" s="1" t="s">
        <v>2005</v>
      </c>
      <c r="F2899" s="2">
        <v>45397</v>
      </c>
      <c r="G2899" s="2">
        <v>45011</v>
      </c>
      <c r="H2899" s="2" t="str">
        <f>TEXT(Ecommerce_Sales[[#This Row],[Order_Date]],"mmmm")</f>
        <v>March</v>
      </c>
      <c r="I2899" s="2" t="str">
        <f>TEXT(Ecommerce_Sales[[#This Row],[Order_Date]],"yyyy")</f>
        <v>2023</v>
      </c>
      <c r="J2899" s="2" t="str">
        <f>TEXT(Ecommerce_Sales[[#This Row],[Order_Date]],"mmmm")</f>
        <v>March</v>
      </c>
      <c r="K2899" s="1" t="s">
        <v>1947</v>
      </c>
      <c r="L2899" s="1" t="s">
        <v>8318</v>
      </c>
      <c r="M2899" s="1" t="s">
        <v>2054</v>
      </c>
      <c r="N2899" s="1" t="s">
        <v>1957</v>
      </c>
      <c r="O2899" s="3">
        <v>596</v>
      </c>
      <c r="P2899">
        <v>4</v>
      </c>
      <c r="Q2899" s="3">
        <v>2385</v>
      </c>
      <c r="R2899" s="1" t="s">
        <v>1958</v>
      </c>
      <c r="S2899" s="3">
        <v>135</v>
      </c>
      <c r="T2899">
        <v>7</v>
      </c>
      <c r="U2899" t="str">
        <f>IF(Ecommerce_Sales[[#This Row],[Delivery_Time_Days]]&gt;7,"Delay",IF(Ecommerce_Sales[[#This Row],[Delivery_Time_Days]] = 0,"No delivery",IF(Ecommerce_Sales[[#This Row],[Delivery_Time_Days]]&lt;=7,"On-time")))</f>
        <v>On-time</v>
      </c>
      <c r="V2899" s="7">
        <f>Ecommerce_Sales[[#This Row],[Profit]]/Ecommerce_Sales[[#This Row],[Total_Price]]</f>
        <v>0.15010482180293502</v>
      </c>
      <c r="W2899" s="3">
        <v>358</v>
      </c>
      <c r="X2899" s="3"/>
    </row>
    <row r="2900" spans="1:24" x14ac:dyDescent="0.25">
      <c r="A2900" s="1" t="s">
        <v>8319</v>
      </c>
      <c r="B2900" s="1" t="s">
        <v>1102</v>
      </c>
      <c r="C2900" s="1" t="s">
        <v>1103</v>
      </c>
      <c r="D2900" s="1" t="s">
        <v>8086</v>
      </c>
      <c r="E2900" s="1" t="s">
        <v>1954</v>
      </c>
      <c r="F2900" s="2">
        <v>45513</v>
      </c>
      <c r="G2900" s="2">
        <v>45482</v>
      </c>
      <c r="H2900" s="2" t="str">
        <f>TEXT(Ecommerce_Sales[[#This Row],[Order_Date]],"mmmm")</f>
        <v>July</v>
      </c>
      <c r="I2900" s="2" t="str">
        <f>TEXT(Ecommerce_Sales[[#This Row],[Order_Date]],"yyyy")</f>
        <v>2024</v>
      </c>
      <c r="J2900" s="2" t="str">
        <f>TEXT(Ecommerce_Sales[[#This Row],[Order_Date]],"mmmm")</f>
        <v>July</v>
      </c>
      <c r="K2900" s="1" t="s">
        <v>1947</v>
      </c>
      <c r="L2900" s="1" t="s">
        <v>8320</v>
      </c>
      <c r="M2900" s="1" t="s">
        <v>2065</v>
      </c>
      <c r="N2900" s="1" t="s">
        <v>1978</v>
      </c>
      <c r="O2900" s="3">
        <v>1038</v>
      </c>
      <c r="P2900">
        <v>6</v>
      </c>
      <c r="Q2900" s="3">
        <v>6229</v>
      </c>
      <c r="R2900" s="1" t="s">
        <v>1958</v>
      </c>
      <c r="S2900" s="3">
        <v>516</v>
      </c>
      <c r="T2900">
        <v>9</v>
      </c>
      <c r="U2900" t="str">
        <f>IF(Ecommerce_Sales[[#This Row],[Delivery_Time_Days]]&gt;7,"Delay",IF(Ecommerce_Sales[[#This Row],[Delivery_Time_Days]] = 0,"No delivery",IF(Ecommerce_Sales[[#This Row],[Delivery_Time_Days]]&lt;=7,"On-time")))</f>
        <v>Delay</v>
      </c>
      <c r="V2900" s="7">
        <f>Ecommerce_Sales[[#This Row],[Profit]]/Ecommerce_Sales[[#This Row],[Total_Price]]</f>
        <v>0.34997591908813613</v>
      </c>
      <c r="W2900" s="3">
        <v>2180</v>
      </c>
      <c r="X2900" s="3"/>
    </row>
    <row r="2901" spans="1:24" x14ac:dyDescent="0.25">
      <c r="A2901" s="1" t="s">
        <v>8321</v>
      </c>
      <c r="B2901" s="1" t="s">
        <v>1776</v>
      </c>
      <c r="C2901" s="1" t="s">
        <v>1777</v>
      </c>
      <c r="D2901" s="1" t="s">
        <v>5951</v>
      </c>
      <c r="E2901" s="1" t="s">
        <v>1966</v>
      </c>
      <c r="F2901" s="2">
        <v>45380</v>
      </c>
      <c r="G2901" s="2">
        <v>45204</v>
      </c>
      <c r="H2901" s="2" t="str">
        <f>TEXT(Ecommerce_Sales[[#This Row],[Order_Date]],"mmmm")</f>
        <v>October</v>
      </c>
      <c r="I2901" s="2" t="str">
        <f>TEXT(Ecommerce_Sales[[#This Row],[Order_Date]],"yyyy")</f>
        <v>2023</v>
      </c>
      <c r="J2901" s="2" t="str">
        <f>TEXT(Ecommerce_Sales[[#This Row],[Order_Date]],"mmmm")</f>
        <v>October</v>
      </c>
      <c r="K2901" s="1" t="s">
        <v>1947</v>
      </c>
      <c r="L2901" s="1" t="s">
        <v>8322</v>
      </c>
      <c r="M2901" s="1" t="s">
        <v>1963</v>
      </c>
      <c r="N2901" s="1" t="s">
        <v>1957</v>
      </c>
      <c r="O2901" s="3">
        <v>825</v>
      </c>
      <c r="P2901">
        <v>2</v>
      </c>
      <c r="Q2901" s="3">
        <v>1649</v>
      </c>
      <c r="R2901" s="1" t="s">
        <v>1958</v>
      </c>
      <c r="S2901" s="3">
        <v>125</v>
      </c>
      <c r="T2901">
        <v>7</v>
      </c>
      <c r="U2901" t="str">
        <f>IF(Ecommerce_Sales[[#This Row],[Delivery_Time_Days]]&gt;7,"Delay",IF(Ecommerce_Sales[[#This Row],[Delivery_Time_Days]] = 0,"No delivery",IF(Ecommerce_Sales[[#This Row],[Delivery_Time_Days]]&lt;=7,"On-time")))</f>
        <v>On-time</v>
      </c>
      <c r="V2901" s="7">
        <f>Ecommerce_Sales[[#This Row],[Profit]]/Ecommerce_Sales[[#This Row],[Total_Price]]</f>
        <v>0.14978775015160703</v>
      </c>
      <c r="W2901" s="3">
        <v>247</v>
      </c>
      <c r="X2901" s="3"/>
    </row>
    <row r="2902" spans="1:24" x14ac:dyDescent="0.25">
      <c r="A2902" s="1" t="s">
        <v>8323</v>
      </c>
      <c r="B2902" s="1" t="s">
        <v>551</v>
      </c>
      <c r="C2902" s="1" t="s">
        <v>552</v>
      </c>
      <c r="D2902" s="1" t="s">
        <v>3483</v>
      </c>
      <c r="E2902" s="1" t="s">
        <v>2005</v>
      </c>
      <c r="F2902" s="2">
        <v>45457</v>
      </c>
      <c r="G2902" s="2">
        <v>45625</v>
      </c>
      <c r="H2902" s="2" t="str">
        <f>TEXT(Ecommerce_Sales[[#This Row],[Order_Date]],"mmmm")</f>
        <v>November</v>
      </c>
      <c r="I2902" s="2" t="str">
        <f>TEXT(Ecommerce_Sales[[#This Row],[Order_Date]],"yyyy")</f>
        <v>2024</v>
      </c>
      <c r="J2902" s="2" t="str">
        <f>TEXT(Ecommerce_Sales[[#This Row],[Order_Date]],"mmmm")</f>
        <v>November</v>
      </c>
      <c r="K2902" s="1" t="s">
        <v>1947</v>
      </c>
      <c r="L2902" s="1" t="s">
        <v>7753</v>
      </c>
      <c r="M2902" s="1" t="s">
        <v>2104</v>
      </c>
      <c r="N2902" s="1" t="s">
        <v>1978</v>
      </c>
      <c r="O2902" s="3">
        <v>318</v>
      </c>
      <c r="P2902">
        <v>7</v>
      </c>
      <c r="Q2902" s="3">
        <v>2227</v>
      </c>
      <c r="R2902" s="1" t="s">
        <v>1951</v>
      </c>
      <c r="S2902" s="3">
        <v>136</v>
      </c>
      <c r="T2902">
        <v>3</v>
      </c>
      <c r="U2902" t="str">
        <f>IF(Ecommerce_Sales[[#This Row],[Delivery_Time_Days]]&gt;7,"Delay",IF(Ecommerce_Sales[[#This Row],[Delivery_Time_Days]] = 0,"No delivery",IF(Ecommerce_Sales[[#This Row],[Delivery_Time_Days]]&lt;=7,"On-time")))</f>
        <v>On-time</v>
      </c>
      <c r="V2902" s="7">
        <f>Ecommerce_Sales[[#This Row],[Profit]]/Ecommerce_Sales[[#This Row],[Total_Price]]</f>
        <v>0.35024696901661428</v>
      </c>
      <c r="W2902" s="3">
        <v>780</v>
      </c>
      <c r="X2902" s="3"/>
    </row>
    <row r="2903" spans="1:24" x14ac:dyDescent="0.25">
      <c r="A2903" s="1" t="s">
        <v>8324</v>
      </c>
      <c r="B2903" s="1" t="s">
        <v>1765</v>
      </c>
      <c r="C2903" s="1" t="s">
        <v>1766</v>
      </c>
      <c r="D2903" s="1" t="s">
        <v>7735</v>
      </c>
      <c r="E2903" s="1" t="s">
        <v>1954</v>
      </c>
      <c r="F2903" s="2">
        <v>45022</v>
      </c>
      <c r="G2903" s="2">
        <v>45101</v>
      </c>
      <c r="H2903" s="2" t="str">
        <f>TEXT(Ecommerce_Sales[[#This Row],[Order_Date]],"mmmm")</f>
        <v>June</v>
      </c>
      <c r="I2903" s="2" t="str">
        <f>TEXT(Ecommerce_Sales[[#This Row],[Order_Date]],"yyyy")</f>
        <v>2023</v>
      </c>
      <c r="J2903" s="2" t="str">
        <f>TEXT(Ecommerce_Sales[[#This Row],[Order_Date]],"mmmm")</f>
        <v>June</v>
      </c>
      <c r="K2903" s="1" t="s">
        <v>1947</v>
      </c>
      <c r="L2903" s="1" t="s">
        <v>8325</v>
      </c>
      <c r="M2903" s="1" t="s">
        <v>2002</v>
      </c>
      <c r="N2903" s="1" t="s">
        <v>1989</v>
      </c>
      <c r="O2903" s="3">
        <v>470</v>
      </c>
      <c r="P2903">
        <v>6</v>
      </c>
      <c r="Q2903" s="3">
        <v>2822</v>
      </c>
      <c r="R2903" s="1" t="s">
        <v>2008</v>
      </c>
      <c r="S2903" s="3">
        <v>233</v>
      </c>
      <c r="T2903">
        <v>7</v>
      </c>
      <c r="U2903" t="str">
        <f>IF(Ecommerce_Sales[[#This Row],[Delivery_Time_Days]]&gt;7,"Delay",IF(Ecommerce_Sales[[#This Row],[Delivery_Time_Days]] = 0,"No delivery",IF(Ecommerce_Sales[[#This Row],[Delivery_Time_Days]]&lt;=7,"On-time")))</f>
        <v>On-time</v>
      </c>
      <c r="V2903" s="7">
        <f>Ecommerce_Sales[[#This Row],[Profit]]/Ecommerce_Sales[[#This Row],[Total_Price]]</f>
        <v>0.25017717930545713</v>
      </c>
      <c r="W2903" s="3">
        <v>706</v>
      </c>
      <c r="X2903" s="3"/>
    </row>
    <row r="2904" spans="1:24" x14ac:dyDescent="0.25">
      <c r="A2904" s="1" t="s">
        <v>8326</v>
      </c>
      <c r="B2904" s="1" t="s">
        <v>1512</v>
      </c>
      <c r="C2904" s="1" t="s">
        <v>1513</v>
      </c>
      <c r="D2904" s="1" t="s">
        <v>8115</v>
      </c>
      <c r="E2904" s="1" t="s">
        <v>1966</v>
      </c>
      <c r="F2904" s="2">
        <v>45333</v>
      </c>
      <c r="G2904" s="2">
        <v>45125</v>
      </c>
      <c r="H2904" s="2" t="str">
        <f>TEXT(Ecommerce_Sales[[#This Row],[Order_Date]],"mmmm")</f>
        <v>July</v>
      </c>
      <c r="I2904" s="2" t="str">
        <f>TEXT(Ecommerce_Sales[[#This Row],[Order_Date]],"yyyy")</f>
        <v>2023</v>
      </c>
      <c r="J2904" s="2" t="str">
        <f>TEXT(Ecommerce_Sales[[#This Row],[Order_Date]],"mmmm")</f>
        <v>July</v>
      </c>
      <c r="K2904" s="1" t="s">
        <v>1992</v>
      </c>
      <c r="L2904" s="1" t="s">
        <v>6247</v>
      </c>
      <c r="M2904" s="1" t="s">
        <v>1998</v>
      </c>
      <c r="N2904" s="1" t="s">
        <v>1973</v>
      </c>
      <c r="O2904" s="3">
        <v>252</v>
      </c>
      <c r="P2904">
        <v>3</v>
      </c>
      <c r="Q2904" s="3">
        <v>757</v>
      </c>
      <c r="R2904" s="1" t="s">
        <v>1958</v>
      </c>
      <c r="S2904" s="3">
        <v>91</v>
      </c>
      <c r="U2904" t="str">
        <f>IF(Ecommerce_Sales[[#This Row],[Delivery_Time_Days]]&gt;7,"Delay",IF(Ecommerce_Sales[[#This Row],[Delivery_Time_Days]] = 0,"No delivery",IF(Ecommerce_Sales[[#This Row],[Delivery_Time_Days]]&lt;=7,"On-time")))</f>
        <v>No delivery</v>
      </c>
      <c r="V2904" s="7">
        <f>Ecommerce_Sales[[#This Row],[Profit]]/Ecommerce_Sales[[#This Row],[Total_Price]]</f>
        <v>0.29986789960369881</v>
      </c>
      <c r="W2904" s="3">
        <v>227</v>
      </c>
      <c r="X2904" s="3"/>
    </row>
    <row r="2905" spans="1:24" x14ac:dyDescent="0.25">
      <c r="A2905" s="1" t="s">
        <v>8327</v>
      </c>
      <c r="B2905" s="1" t="s">
        <v>1485</v>
      </c>
      <c r="C2905" s="1" t="s">
        <v>1486</v>
      </c>
      <c r="D2905" s="1" t="s">
        <v>6470</v>
      </c>
      <c r="E2905" s="1" t="s">
        <v>1946</v>
      </c>
      <c r="F2905" s="2">
        <v>45293</v>
      </c>
      <c r="G2905" s="2">
        <v>45522</v>
      </c>
      <c r="H2905" s="2" t="str">
        <f>TEXT(Ecommerce_Sales[[#This Row],[Order_Date]],"mmmm")</f>
        <v>August</v>
      </c>
      <c r="I2905" s="2" t="str">
        <f>TEXT(Ecommerce_Sales[[#This Row],[Order_Date]],"yyyy")</f>
        <v>2024</v>
      </c>
      <c r="J2905" s="2" t="str">
        <f>TEXT(Ecommerce_Sales[[#This Row],[Order_Date]],"mmmm")</f>
        <v>August</v>
      </c>
      <c r="K2905" s="1" t="s">
        <v>1947</v>
      </c>
      <c r="L2905" s="1" t="s">
        <v>8328</v>
      </c>
      <c r="M2905" s="1" t="s">
        <v>2026</v>
      </c>
      <c r="N2905" s="1" t="s">
        <v>1978</v>
      </c>
      <c r="O2905" s="3">
        <v>1104</v>
      </c>
      <c r="P2905">
        <v>5</v>
      </c>
      <c r="Q2905" s="3">
        <v>5521</v>
      </c>
      <c r="R2905" s="1" t="s">
        <v>1958</v>
      </c>
      <c r="S2905" s="3">
        <v>796</v>
      </c>
      <c r="T2905">
        <v>2</v>
      </c>
      <c r="U2905" t="str">
        <f>IF(Ecommerce_Sales[[#This Row],[Delivery_Time_Days]]&gt;7,"Delay",IF(Ecommerce_Sales[[#This Row],[Delivery_Time_Days]] = 0,"No delivery",IF(Ecommerce_Sales[[#This Row],[Delivery_Time_Days]]&lt;=7,"On-time")))</f>
        <v>On-time</v>
      </c>
      <c r="V2905" s="7">
        <f>Ecommerce_Sales[[#This Row],[Profit]]/Ecommerce_Sales[[#This Row],[Total_Price]]</f>
        <v>0.3499366056873755</v>
      </c>
      <c r="W2905" s="3">
        <v>1932</v>
      </c>
      <c r="X2905" s="3"/>
    </row>
    <row r="2906" spans="1:24" x14ac:dyDescent="0.25">
      <c r="A2906" s="1" t="s">
        <v>8329</v>
      </c>
      <c r="B2906" s="1" t="s">
        <v>1790</v>
      </c>
      <c r="C2906" s="1" t="s">
        <v>1791</v>
      </c>
      <c r="D2906" s="1" t="s">
        <v>8330</v>
      </c>
      <c r="E2906" s="1" t="s">
        <v>1996</v>
      </c>
      <c r="F2906" s="2">
        <v>45294</v>
      </c>
      <c r="G2906" s="2">
        <v>45192</v>
      </c>
      <c r="H2906" s="2" t="str">
        <f>TEXT(Ecommerce_Sales[[#This Row],[Order_Date]],"mmmm")</f>
        <v>September</v>
      </c>
      <c r="I2906" s="2" t="str">
        <f>TEXT(Ecommerce_Sales[[#This Row],[Order_Date]],"yyyy")</f>
        <v>2023</v>
      </c>
      <c r="J2906" s="2" t="str">
        <f>TEXT(Ecommerce_Sales[[#This Row],[Order_Date]],"mmmm")</f>
        <v>September</v>
      </c>
      <c r="K2906" s="1" t="s">
        <v>1947</v>
      </c>
      <c r="L2906" s="1" t="s">
        <v>8331</v>
      </c>
      <c r="M2906" s="1" t="s">
        <v>1977</v>
      </c>
      <c r="N2906" s="1" t="s">
        <v>1978</v>
      </c>
      <c r="O2906" s="3">
        <v>1045</v>
      </c>
      <c r="P2906">
        <v>4</v>
      </c>
      <c r="Q2906" s="3">
        <v>4181</v>
      </c>
      <c r="R2906" s="1" t="s">
        <v>1951</v>
      </c>
      <c r="S2906" s="3">
        <v>523</v>
      </c>
      <c r="T2906">
        <v>7</v>
      </c>
      <c r="U2906" t="str">
        <f>IF(Ecommerce_Sales[[#This Row],[Delivery_Time_Days]]&gt;7,"Delay",IF(Ecommerce_Sales[[#This Row],[Delivery_Time_Days]] = 0,"No delivery",IF(Ecommerce_Sales[[#This Row],[Delivery_Time_Days]]&lt;=7,"On-time")))</f>
        <v>On-time</v>
      </c>
      <c r="V2906" s="7">
        <f>Ecommerce_Sales[[#This Row],[Profit]]/Ecommerce_Sales[[#This Row],[Total_Price]]</f>
        <v>0.35015546519971297</v>
      </c>
      <c r="W2906" s="3">
        <v>1464</v>
      </c>
      <c r="X2906" s="3"/>
    </row>
    <row r="2907" spans="1:24" x14ac:dyDescent="0.25">
      <c r="A2907" s="1" t="s">
        <v>8332</v>
      </c>
      <c r="B2907" s="1" t="s">
        <v>1189</v>
      </c>
      <c r="C2907" s="1" t="s">
        <v>1190</v>
      </c>
      <c r="D2907" s="1" t="s">
        <v>6863</v>
      </c>
      <c r="E2907" s="1" t="s">
        <v>1966</v>
      </c>
      <c r="F2907" s="2">
        <v>45326</v>
      </c>
      <c r="G2907" s="2">
        <v>45479</v>
      </c>
      <c r="H2907" s="2" t="str">
        <f>TEXT(Ecommerce_Sales[[#This Row],[Order_Date]],"mmmm")</f>
        <v>July</v>
      </c>
      <c r="I2907" s="2" t="str">
        <f>TEXT(Ecommerce_Sales[[#This Row],[Order_Date]],"yyyy")</f>
        <v>2024</v>
      </c>
      <c r="J2907" s="2" t="str">
        <f>TEXT(Ecommerce_Sales[[#This Row],[Order_Date]],"mmmm")</f>
        <v>July</v>
      </c>
      <c r="K2907" s="1" t="s">
        <v>1947</v>
      </c>
      <c r="L2907" s="1" t="s">
        <v>7619</v>
      </c>
      <c r="M2907" s="1" t="s">
        <v>1977</v>
      </c>
      <c r="N2907" s="1" t="s">
        <v>1978</v>
      </c>
      <c r="O2907" s="3">
        <v>816</v>
      </c>
      <c r="P2907">
        <v>1</v>
      </c>
      <c r="Q2907" s="3">
        <v>816</v>
      </c>
      <c r="R2907" s="1" t="s">
        <v>1958</v>
      </c>
      <c r="S2907" s="3">
        <v>116</v>
      </c>
      <c r="T2907">
        <v>6</v>
      </c>
      <c r="U2907" t="str">
        <f>IF(Ecommerce_Sales[[#This Row],[Delivery_Time_Days]]&gt;7,"Delay",IF(Ecommerce_Sales[[#This Row],[Delivery_Time_Days]] = 0,"No delivery",IF(Ecommerce_Sales[[#This Row],[Delivery_Time_Days]]&lt;=7,"On-time")))</f>
        <v>On-time</v>
      </c>
      <c r="V2907" s="7">
        <f>Ecommerce_Sales[[#This Row],[Profit]]/Ecommerce_Sales[[#This Row],[Total_Price]]</f>
        <v>0.35049019607843135</v>
      </c>
      <c r="W2907" s="3">
        <v>286</v>
      </c>
      <c r="X2907" s="3"/>
    </row>
    <row r="2908" spans="1:24" x14ac:dyDescent="0.25">
      <c r="A2908" s="1" t="s">
        <v>8333</v>
      </c>
      <c r="B2908" s="1" t="s">
        <v>154</v>
      </c>
      <c r="C2908" s="1" t="s">
        <v>155</v>
      </c>
      <c r="D2908" s="1" t="s">
        <v>3383</v>
      </c>
      <c r="E2908" s="1" t="s">
        <v>1981</v>
      </c>
      <c r="F2908" s="2">
        <v>45093</v>
      </c>
      <c r="G2908" s="2">
        <v>45633</v>
      </c>
      <c r="H2908" s="2" t="str">
        <f>TEXT(Ecommerce_Sales[[#This Row],[Order_Date]],"mmmm")</f>
        <v>December</v>
      </c>
      <c r="I2908" s="2" t="str">
        <f>TEXT(Ecommerce_Sales[[#This Row],[Order_Date]],"yyyy")</f>
        <v>2024</v>
      </c>
      <c r="J2908" s="2" t="str">
        <f>TEXT(Ecommerce_Sales[[#This Row],[Order_Date]],"mmmm")</f>
        <v>December</v>
      </c>
      <c r="K2908" s="1" t="s">
        <v>1986</v>
      </c>
      <c r="L2908" s="1" t="s">
        <v>8334</v>
      </c>
      <c r="M2908" s="1" t="s">
        <v>2065</v>
      </c>
      <c r="N2908" s="1" t="s">
        <v>1978</v>
      </c>
      <c r="O2908" s="3">
        <v>1880</v>
      </c>
      <c r="P2908">
        <v>8</v>
      </c>
      <c r="Q2908" s="3">
        <v>15042</v>
      </c>
      <c r="R2908" s="1" t="s">
        <v>1958</v>
      </c>
      <c r="S2908" s="3">
        <v>2252</v>
      </c>
      <c r="U2908" t="str">
        <f>IF(Ecommerce_Sales[[#This Row],[Delivery_Time_Days]]&gt;7,"Delay",IF(Ecommerce_Sales[[#This Row],[Delivery_Time_Days]] = 0,"No delivery",IF(Ecommerce_Sales[[#This Row],[Delivery_Time_Days]]&lt;=7,"On-time")))</f>
        <v>No delivery</v>
      </c>
      <c r="V2908" s="7">
        <f>Ecommerce_Sales[[#This Row],[Profit]]/Ecommerce_Sales[[#This Row],[Total_Price]]</f>
        <v>0.35001994415636217</v>
      </c>
      <c r="W2908" s="3">
        <v>5265</v>
      </c>
      <c r="X2908" s="3"/>
    </row>
    <row r="2909" spans="1:24" x14ac:dyDescent="0.25">
      <c r="A2909" s="1" t="s">
        <v>8335</v>
      </c>
      <c r="B2909" s="1" t="s">
        <v>1435</v>
      </c>
      <c r="C2909" s="1" t="s">
        <v>1436</v>
      </c>
      <c r="D2909" s="1" t="s">
        <v>3971</v>
      </c>
      <c r="E2909" s="1" t="s">
        <v>1946</v>
      </c>
      <c r="F2909" s="2">
        <v>45581</v>
      </c>
      <c r="G2909" s="2">
        <v>45522</v>
      </c>
      <c r="H2909" s="2" t="str">
        <f>TEXT(Ecommerce_Sales[[#This Row],[Order_Date]],"mmmm")</f>
        <v>August</v>
      </c>
      <c r="I2909" s="2" t="str">
        <f>TEXT(Ecommerce_Sales[[#This Row],[Order_Date]],"yyyy")</f>
        <v>2024</v>
      </c>
      <c r="J2909" s="2" t="str">
        <f>TEXT(Ecommerce_Sales[[#This Row],[Order_Date]],"mmmm")</f>
        <v>August</v>
      </c>
      <c r="K2909" s="1" t="s">
        <v>1947</v>
      </c>
      <c r="L2909" s="1" t="s">
        <v>8336</v>
      </c>
      <c r="M2909" s="1" t="s">
        <v>2002</v>
      </c>
      <c r="N2909" s="1" t="s">
        <v>1989</v>
      </c>
      <c r="O2909" s="3">
        <v>1222</v>
      </c>
      <c r="P2909">
        <v>3</v>
      </c>
      <c r="Q2909" s="3">
        <v>3667</v>
      </c>
      <c r="R2909" s="1" t="s">
        <v>1958</v>
      </c>
      <c r="S2909" s="3">
        <v>278</v>
      </c>
      <c r="T2909">
        <v>9</v>
      </c>
      <c r="U2909" t="str">
        <f>IF(Ecommerce_Sales[[#This Row],[Delivery_Time_Days]]&gt;7,"Delay",IF(Ecommerce_Sales[[#This Row],[Delivery_Time_Days]] = 0,"No delivery",IF(Ecommerce_Sales[[#This Row],[Delivery_Time_Days]]&lt;=7,"On-time")))</f>
        <v>Delay</v>
      </c>
      <c r="V2909" s="7">
        <f>Ecommerce_Sales[[#This Row],[Profit]]/Ecommerce_Sales[[#This Row],[Total_Price]]</f>
        <v>0.25006817562039813</v>
      </c>
      <c r="W2909" s="3">
        <v>917</v>
      </c>
      <c r="X2909" s="3"/>
    </row>
    <row r="2910" spans="1:24" x14ac:dyDescent="0.25">
      <c r="A2910" s="1" t="s">
        <v>8337</v>
      </c>
      <c r="B2910" s="1" t="s">
        <v>252</v>
      </c>
      <c r="C2910" s="1" t="s">
        <v>253</v>
      </c>
      <c r="D2910" s="1" t="s">
        <v>6457</v>
      </c>
      <c r="E2910" s="1" t="s">
        <v>2005</v>
      </c>
      <c r="F2910" s="2">
        <v>45260</v>
      </c>
      <c r="G2910" s="2">
        <v>45158</v>
      </c>
      <c r="H2910" s="2" t="str">
        <f>TEXT(Ecommerce_Sales[[#This Row],[Order_Date]],"mmmm")</f>
        <v>August</v>
      </c>
      <c r="I2910" s="2" t="str">
        <f>TEXT(Ecommerce_Sales[[#This Row],[Order_Date]],"yyyy")</f>
        <v>2023</v>
      </c>
      <c r="J2910" s="2" t="str">
        <f>TEXT(Ecommerce_Sales[[#This Row],[Order_Date]],"mmmm")</f>
        <v>August</v>
      </c>
      <c r="K2910" s="1" t="s">
        <v>1992</v>
      </c>
      <c r="L2910" s="1" t="s">
        <v>8338</v>
      </c>
      <c r="M2910" s="1" t="s">
        <v>1963</v>
      </c>
      <c r="N2910" s="1" t="s">
        <v>1957</v>
      </c>
      <c r="O2910" s="3">
        <v>1090</v>
      </c>
      <c r="P2910">
        <v>3</v>
      </c>
      <c r="Q2910" s="3">
        <v>3271</v>
      </c>
      <c r="R2910" s="1" t="s">
        <v>1958</v>
      </c>
      <c r="S2910" s="3">
        <v>353</v>
      </c>
      <c r="U2910" t="str">
        <f>IF(Ecommerce_Sales[[#This Row],[Delivery_Time_Days]]&gt;7,"Delay",IF(Ecommerce_Sales[[#This Row],[Delivery_Time_Days]] = 0,"No delivery",IF(Ecommerce_Sales[[#This Row],[Delivery_Time_Days]]&lt;=7,"On-time")))</f>
        <v>No delivery</v>
      </c>
      <c r="V2910" s="7">
        <f>Ecommerce_Sales[[#This Row],[Profit]]/Ecommerce_Sales[[#This Row],[Total_Price]]</f>
        <v>0.15010700091715071</v>
      </c>
      <c r="W2910" s="3">
        <v>491</v>
      </c>
      <c r="X2910" s="3"/>
    </row>
    <row r="2911" spans="1:24" x14ac:dyDescent="0.25">
      <c r="A2911" s="1" t="s">
        <v>8339</v>
      </c>
      <c r="B2911" s="1" t="s">
        <v>458</v>
      </c>
      <c r="C2911" s="1" t="s">
        <v>459</v>
      </c>
      <c r="D2911" s="1" t="s">
        <v>2099</v>
      </c>
      <c r="E2911" s="1" t="s">
        <v>1946</v>
      </c>
      <c r="F2911" s="2">
        <v>45619</v>
      </c>
      <c r="G2911" s="2">
        <v>45562</v>
      </c>
      <c r="H2911" s="2" t="str">
        <f>TEXT(Ecommerce_Sales[[#This Row],[Order_Date]],"mmmm")</f>
        <v>September</v>
      </c>
      <c r="I2911" s="2" t="str">
        <f>TEXT(Ecommerce_Sales[[#This Row],[Order_Date]],"yyyy")</f>
        <v>2024</v>
      </c>
      <c r="J2911" s="2" t="str">
        <f>TEXT(Ecommerce_Sales[[#This Row],[Order_Date]],"mmmm")</f>
        <v>September</v>
      </c>
      <c r="K2911" s="1" t="s">
        <v>1947</v>
      </c>
      <c r="L2911" s="1" t="s">
        <v>8340</v>
      </c>
      <c r="M2911" s="1" t="s">
        <v>2072</v>
      </c>
      <c r="N2911" s="1" t="s">
        <v>1950</v>
      </c>
      <c r="O2911" s="3">
        <v>1071</v>
      </c>
      <c r="P2911">
        <v>4</v>
      </c>
      <c r="Q2911" s="3">
        <v>4285</v>
      </c>
      <c r="R2911" s="1" t="s">
        <v>1958</v>
      </c>
      <c r="S2911" s="3">
        <v>624</v>
      </c>
      <c r="T2911">
        <v>4</v>
      </c>
      <c r="U2911" t="str">
        <f>IF(Ecommerce_Sales[[#This Row],[Delivery_Time_Days]]&gt;7,"Delay",IF(Ecommerce_Sales[[#This Row],[Delivery_Time_Days]] = 0,"No delivery",IF(Ecommerce_Sales[[#This Row],[Delivery_Time_Days]]&lt;=7,"On-time")))</f>
        <v>On-time</v>
      </c>
      <c r="V2911" s="7">
        <f>Ecommerce_Sales[[#This Row],[Profit]]/Ecommerce_Sales[[#This Row],[Total_Price]]</f>
        <v>0.4</v>
      </c>
      <c r="W2911" s="3">
        <v>1714</v>
      </c>
      <c r="X2911" s="3"/>
    </row>
    <row r="2912" spans="1:24" x14ac:dyDescent="0.25">
      <c r="A2912" s="1" t="s">
        <v>8341</v>
      </c>
      <c r="B2912" s="1" t="s">
        <v>1349</v>
      </c>
      <c r="C2912" s="1" t="s">
        <v>1350</v>
      </c>
      <c r="D2912" s="1" t="s">
        <v>4308</v>
      </c>
      <c r="E2912" s="1" t="s">
        <v>1966</v>
      </c>
      <c r="F2912" s="2">
        <v>44961</v>
      </c>
      <c r="G2912" s="2">
        <v>45467</v>
      </c>
      <c r="H2912" s="2" t="str">
        <f>TEXT(Ecommerce_Sales[[#This Row],[Order_Date]],"mmmm")</f>
        <v>June</v>
      </c>
      <c r="I2912" s="2" t="str">
        <f>TEXT(Ecommerce_Sales[[#This Row],[Order_Date]],"yyyy")</f>
        <v>2024</v>
      </c>
      <c r="J2912" s="2" t="str">
        <f>TEXT(Ecommerce_Sales[[#This Row],[Order_Date]],"mmmm")</f>
        <v>June</v>
      </c>
      <c r="K2912" s="1" t="s">
        <v>1947</v>
      </c>
      <c r="L2912" s="1" t="s">
        <v>8342</v>
      </c>
      <c r="M2912" s="1" t="s">
        <v>1963</v>
      </c>
      <c r="N2912" s="1" t="s">
        <v>1957</v>
      </c>
      <c r="O2912" s="3">
        <v>287</v>
      </c>
      <c r="P2912">
        <v>1</v>
      </c>
      <c r="Q2912" s="3">
        <v>287</v>
      </c>
      <c r="R2912" s="1" t="s">
        <v>1951</v>
      </c>
      <c r="S2912" s="3">
        <v>29</v>
      </c>
      <c r="T2912">
        <v>2</v>
      </c>
      <c r="U2912" t="str">
        <f>IF(Ecommerce_Sales[[#This Row],[Delivery_Time_Days]]&gt;7,"Delay",IF(Ecommerce_Sales[[#This Row],[Delivery_Time_Days]] = 0,"No delivery",IF(Ecommerce_Sales[[#This Row],[Delivery_Time_Days]]&lt;=7,"On-time")))</f>
        <v>On-time</v>
      </c>
      <c r="V2912" s="7">
        <f>Ecommerce_Sales[[#This Row],[Profit]]/Ecommerce_Sales[[#This Row],[Total_Price]]</f>
        <v>0.14982578397212543</v>
      </c>
      <c r="W2912" s="3">
        <v>43</v>
      </c>
      <c r="X2912" s="3"/>
    </row>
    <row r="2913" spans="1:24" x14ac:dyDescent="0.25">
      <c r="A2913" s="1" t="s">
        <v>8343</v>
      </c>
      <c r="B2913" s="1" t="s">
        <v>1357</v>
      </c>
      <c r="C2913" s="1" t="s">
        <v>1358</v>
      </c>
      <c r="D2913" s="1" t="s">
        <v>5309</v>
      </c>
      <c r="E2913" s="1" t="s">
        <v>1966</v>
      </c>
      <c r="F2913" s="2">
        <v>45118</v>
      </c>
      <c r="G2913" s="2">
        <v>44952</v>
      </c>
      <c r="H2913" s="2" t="str">
        <f>TEXT(Ecommerce_Sales[[#This Row],[Order_Date]],"mmmm")</f>
        <v>January</v>
      </c>
      <c r="I2913" s="2" t="str">
        <f>TEXT(Ecommerce_Sales[[#This Row],[Order_Date]],"yyyy")</f>
        <v>2023</v>
      </c>
      <c r="J2913" s="2" t="str">
        <f>TEXT(Ecommerce_Sales[[#This Row],[Order_Date]],"mmmm")</f>
        <v>January</v>
      </c>
      <c r="K2913" s="1" t="s">
        <v>1986</v>
      </c>
      <c r="L2913" s="1" t="s">
        <v>8344</v>
      </c>
      <c r="M2913" s="1" t="s">
        <v>2079</v>
      </c>
      <c r="N2913" s="1" t="s">
        <v>1973</v>
      </c>
      <c r="O2913" s="3">
        <v>509</v>
      </c>
      <c r="P2913">
        <v>1</v>
      </c>
      <c r="Q2913" s="3">
        <v>509</v>
      </c>
      <c r="R2913" s="1" t="s">
        <v>2012</v>
      </c>
      <c r="S2913" s="3">
        <v>53</v>
      </c>
      <c r="U2913" t="str">
        <f>IF(Ecommerce_Sales[[#This Row],[Delivery_Time_Days]]&gt;7,"Delay",IF(Ecommerce_Sales[[#This Row],[Delivery_Time_Days]] = 0,"No delivery",IF(Ecommerce_Sales[[#This Row],[Delivery_Time_Days]]&lt;=7,"On-time")))</f>
        <v>No delivery</v>
      </c>
      <c r="V2913" s="7">
        <f>Ecommerce_Sales[[#This Row],[Profit]]/Ecommerce_Sales[[#This Row],[Total_Price]]</f>
        <v>0.3005893909626719</v>
      </c>
      <c r="W2913" s="3">
        <v>153</v>
      </c>
      <c r="X2913" s="3"/>
    </row>
    <row r="2914" spans="1:24" x14ac:dyDescent="0.25">
      <c r="A2914" s="1" t="s">
        <v>8345</v>
      </c>
      <c r="B2914" s="1" t="s">
        <v>1364</v>
      </c>
      <c r="C2914" s="1" t="s">
        <v>1365</v>
      </c>
      <c r="D2914" s="1" t="s">
        <v>6279</v>
      </c>
      <c r="E2914" s="1" t="s">
        <v>1954</v>
      </c>
      <c r="F2914" s="2">
        <v>45397</v>
      </c>
      <c r="G2914" s="2">
        <v>45430</v>
      </c>
      <c r="H2914" s="2" t="str">
        <f>TEXT(Ecommerce_Sales[[#This Row],[Order_Date]],"mmmm")</f>
        <v>May</v>
      </c>
      <c r="I2914" s="2" t="str">
        <f>TEXT(Ecommerce_Sales[[#This Row],[Order_Date]],"yyyy")</f>
        <v>2024</v>
      </c>
      <c r="J2914" s="2" t="str">
        <f>TEXT(Ecommerce_Sales[[#This Row],[Order_Date]],"mmmm")</f>
        <v>May</v>
      </c>
      <c r="K2914" s="1" t="s">
        <v>1947</v>
      </c>
      <c r="L2914" s="1" t="s">
        <v>8346</v>
      </c>
      <c r="M2914" s="1" t="s">
        <v>1983</v>
      </c>
      <c r="N2914" s="1" t="s">
        <v>1950</v>
      </c>
      <c r="O2914" s="3">
        <v>715</v>
      </c>
      <c r="P2914">
        <v>2</v>
      </c>
      <c r="Q2914" s="3">
        <v>1429</v>
      </c>
      <c r="R2914" s="1" t="s">
        <v>2008</v>
      </c>
      <c r="S2914" s="3">
        <v>89</v>
      </c>
      <c r="T2914">
        <v>2</v>
      </c>
      <c r="U2914" t="str">
        <f>IF(Ecommerce_Sales[[#This Row],[Delivery_Time_Days]]&gt;7,"Delay",IF(Ecommerce_Sales[[#This Row],[Delivery_Time_Days]] = 0,"No delivery",IF(Ecommerce_Sales[[#This Row],[Delivery_Time_Days]]&lt;=7,"On-time")))</f>
        <v>On-time</v>
      </c>
      <c r="V2914" s="7">
        <f>Ecommerce_Sales[[#This Row],[Profit]]/Ecommerce_Sales[[#This Row],[Total_Price]]</f>
        <v>0.40027991602519242</v>
      </c>
      <c r="W2914" s="3">
        <v>572</v>
      </c>
      <c r="X2914" s="3"/>
    </row>
    <row r="2915" spans="1:24" x14ac:dyDescent="0.25">
      <c r="A2915" s="1" t="s">
        <v>8347</v>
      </c>
      <c r="B2915" s="1" t="s">
        <v>486</v>
      </c>
      <c r="C2915" s="1" t="s">
        <v>487</v>
      </c>
      <c r="D2915" s="1" t="s">
        <v>6865</v>
      </c>
      <c r="E2915" s="1" t="s">
        <v>1996</v>
      </c>
      <c r="F2915" s="2">
        <v>45627</v>
      </c>
      <c r="G2915" s="2">
        <v>45619</v>
      </c>
      <c r="H2915" s="2" t="str">
        <f>TEXT(Ecommerce_Sales[[#This Row],[Order_Date]],"mmmm")</f>
        <v>November</v>
      </c>
      <c r="I2915" s="2" t="str">
        <f>TEXT(Ecommerce_Sales[[#This Row],[Order_Date]],"yyyy")</f>
        <v>2024</v>
      </c>
      <c r="J2915" s="2" t="str">
        <f>TEXT(Ecommerce_Sales[[#This Row],[Order_Date]],"mmmm")</f>
        <v>November</v>
      </c>
      <c r="K2915" s="1" t="s">
        <v>1947</v>
      </c>
      <c r="L2915" s="1" t="s">
        <v>8348</v>
      </c>
      <c r="M2915" s="1" t="s">
        <v>1956</v>
      </c>
      <c r="N2915" s="1" t="s">
        <v>1957</v>
      </c>
      <c r="O2915" s="3">
        <v>883</v>
      </c>
      <c r="P2915">
        <v>1</v>
      </c>
      <c r="Q2915" s="3">
        <v>883</v>
      </c>
      <c r="R2915" s="1" t="s">
        <v>1951</v>
      </c>
      <c r="S2915" s="3">
        <v>115</v>
      </c>
      <c r="T2915">
        <v>4</v>
      </c>
      <c r="U2915" t="str">
        <f>IF(Ecommerce_Sales[[#This Row],[Delivery_Time_Days]]&gt;7,"Delay",IF(Ecommerce_Sales[[#This Row],[Delivery_Time_Days]] = 0,"No delivery",IF(Ecommerce_Sales[[#This Row],[Delivery_Time_Days]]&lt;=7,"On-time")))</f>
        <v>On-time</v>
      </c>
      <c r="V2915" s="7">
        <f>Ecommerce_Sales[[#This Row],[Profit]]/Ecommerce_Sales[[#This Row],[Total_Price]]</f>
        <v>0.14949037372593432</v>
      </c>
      <c r="W2915" s="3">
        <v>132</v>
      </c>
      <c r="X2915" s="3"/>
    </row>
    <row r="2916" spans="1:24" x14ac:dyDescent="0.25">
      <c r="A2916" s="1" t="s">
        <v>8349</v>
      </c>
      <c r="B2916" s="1" t="s">
        <v>707</v>
      </c>
      <c r="C2916" s="1" t="s">
        <v>708</v>
      </c>
      <c r="D2916" s="1" t="s">
        <v>5865</v>
      </c>
      <c r="E2916" s="1" t="s">
        <v>2005</v>
      </c>
      <c r="F2916" s="2">
        <v>45648</v>
      </c>
      <c r="G2916" s="2">
        <v>45625</v>
      </c>
      <c r="H2916" s="2" t="str">
        <f>TEXT(Ecommerce_Sales[[#This Row],[Order_Date]],"mmmm")</f>
        <v>November</v>
      </c>
      <c r="I2916" s="2" t="str">
        <f>TEXT(Ecommerce_Sales[[#This Row],[Order_Date]],"yyyy")</f>
        <v>2024</v>
      </c>
      <c r="J2916" s="2" t="str">
        <f>TEXT(Ecommerce_Sales[[#This Row],[Order_Date]],"mmmm")</f>
        <v>November</v>
      </c>
      <c r="K2916" s="1" t="s">
        <v>1947</v>
      </c>
      <c r="L2916" s="1" t="s">
        <v>8350</v>
      </c>
      <c r="M2916" s="1" t="s">
        <v>1998</v>
      </c>
      <c r="N2916" s="1" t="s">
        <v>1973</v>
      </c>
      <c r="O2916" s="3">
        <v>259</v>
      </c>
      <c r="P2916">
        <v>4</v>
      </c>
      <c r="Q2916" s="3">
        <v>1036</v>
      </c>
      <c r="R2916" s="1" t="s">
        <v>1958</v>
      </c>
      <c r="S2916" s="3">
        <v>62</v>
      </c>
      <c r="T2916">
        <v>6</v>
      </c>
      <c r="U2916" t="str">
        <f>IF(Ecommerce_Sales[[#This Row],[Delivery_Time_Days]]&gt;7,"Delay",IF(Ecommerce_Sales[[#This Row],[Delivery_Time_Days]] = 0,"No delivery",IF(Ecommerce_Sales[[#This Row],[Delivery_Time_Days]]&lt;=7,"On-time")))</f>
        <v>On-time</v>
      </c>
      <c r="V2916" s="7">
        <f>Ecommerce_Sales[[#This Row],[Profit]]/Ecommerce_Sales[[#This Row],[Total_Price]]</f>
        <v>0.3001930501930502</v>
      </c>
      <c r="W2916" s="3">
        <v>311</v>
      </c>
      <c r="X2916" s="3"/>
    </row>
    <row r="2917" spans="1:24" x14ac:dyDescent="0.25">
      <c r="A2917" s="1" t="s">
        <v>8351</v>
      </c>
      <c r="B2917" s="1" t="s">
        <v>1136</v>
      </c>
      <c r="C2917" s="1" t="s">
        <v>1137</v>
      </c>
      <c r="D2917" s="1" t="s">
        <v>8352</v>
      </c>
      <c r="E2917" s="1" t="s">
        <v>1981</v>
      </c>
      <c r="F2917" s="2">
        <v>45118</v>
      </c>
      <c r="G2917" s="2">
        <v>44948</v>
      </c>
      <c r="H2917" s="2" t="str">
        <f>TEXT(Ecommerce_Sales[[#This Row],[Order_Date]],"mmmm")</f>
        <v>January</v>
      </c>
      <c r="I2917" s="2" t="str">
        <f>TEXT(Ecommerce_Sales[[#This Row],[Order_Date]],"yyyy")</f>
        <v>2023</v>
      </c>
      <c r="J2917" s="2" t="str">
        <f>TEXT(Ecommerce_Sales[[#This Row],[Order_Date]],"mmmm")</f>
        <v>January</v>
      </c>
      <c r="K2917" s="1" t="s">
        <v>1947</v>
      </c>
      <c r="L2917" s="1" t="s">
        <v>8353</v>
      </c>
      <c r="M2917" s="1" t="s">
        <v>2104</v>
      </c>
      <c r="N2917" s="1" t="s">
        <v>1978</v>
      </c>
      <c r="O2917" s="3">
        <v>566</v>
      </c>
      <c r="P2917">
        <v>3</v>
      </c>
      <c r="Q2917" s="3">
        <v>1697</v>
      </c>
      <c r="R2917" s="1" t="s">
        <v>1958</v>
      </c>
      <c r="S2917" s="3">
        <v>242</v>
      </c>
      <c r="T2917">
        <v>4</v>
      </c>
      <c r="U2917" t="str">
        <f>IF(Ecommerce_Sales[[#This Row],[Delivery_Time_Days]]&gt;7,"Delay",IF(Ecommerce_Sales[[#This Row],[Delivery_Time_Days]] = 0,"No delivery",IF(Ecommerce_Sales[[#This Row],[Delivery_Time_Days]]&lt;=7,"On-time")))</f>
        <v>On-time</v>
      </c>
      <c r="V2917" s="7">
        <f>Ecommerce_Sales[[#This Row],[Profit]]/Ecommerce_Sales[[#This Row],[Total_Price]]</f>
        <v>0.35002946375957572</v>
      </c>
      <c r="W2917" s="3">
        <v>594</v>
      </c>
      <c r="X2917" s="3"/>
    </row>
    <row r="2918" spans="1:24" x14ac:dyDescent="0.25">
      <c r="A2918" s="1" t="s">
        <v>8354</v>
      </c>
      <c r="B2918" s="1" t="s">
        <v>86</v>
      </c>
      <c r="C2918" s="1" t="s">
        <v>87</v>
      </c>
      <c r="D2918" s="1" t="s">
        <v>3111</v>
      </c>
      <c r="E2918" s="1" t="s">
        <v>1996</v>
      </c>
      <c r="F2918" s="2">
        <v>45491</v>
      </c>
      <c r="G2918" s="2">
        <v>44953</v>
      </c>
      <c r="H2918" s="2" t="str">
        <f>TEXT(Ecommerce_Sales[[#This Row],[Order_Date]],"mmmm")</f>
        <v>January</v>
      </c>
      <c r="I2918" s="2" t="str">
        <f>TEXT(Ecommerce_Sales[[#This Row],[Order_Date]],"yyyy")</f>
        <v>2023</v>
      </c>
      <c r="J2918" s="2" t="str">
        <f>TEXT(Ecommerce_Sales[[#This Row],[Order_Date]],"mmmm")</f>
        <v>January</v>
      </c>
      <c r="K2918" s="1" t="s">
        <v>1947</v>
      </c>
      <c r="L2918" s="1" t="s">
        <v>8355</v>
      </c>
      <c r="M2918" s="1" t="s">
        <v>1983</v>
      </c>
      <c r="N2918" s="1" t="s">
        <v>1950</v>
      </c>
      <c r="O2918" s="3">
        <v>716</v>
      </c>
      <c r="P2918">
        <v>2</v>
      </c>
      <c r="Q2918" s="3">
        <v>1433</v>
      </c>
      <c r="R2918" s="1" t="s">
        <v>1958</v>
      </c>
      <c r="S2918" s="3">
        <v>194</v>
      </c>
      <c r="T2918">
        <v>10</v>
      </c>
      <c r="U2918" t="str">
        <f>IF(Ecommerce_Sales[[#This Row],[Delivery_Time_Days]]&gt;7,"Delay",IF(Ecommerce_Sales[[#This Row],[Delivery_Time_Days]] = 0,"No delivery",IF(Ecommerce_Sales[[#This Row],[Delivery_Time_Days]]&lt;=7,"On-time")))</f>
        <v>Delay</v>
      </c>
      <c r="V2918" s="7">
        <f>Ecommerce_Sales[[#This Row],[Profit]]/Ecommerce_Sales[[#This Row],[Total_Price]]</f>
        <v>0.39986043265875787</v>
      </c>
      <c r="W2918" s="3">
        <v>573</v>
      </c>
      <c r="X2918" s="3"/>
    </row>
    <row r="2919" spans="1:24" x14ac:dyDescent="0.25">
      <c r="A2919" s="1" t="s">
        <v>8356</v>
      </c>
      <c r="B2919" s="1" t="s">
        <v>52</v>
      </c>
      <c r="C2919" s="1" t="s">
        <v>53</v>
      </c>
      <c r="D2919" s="1" t="s">
        <v>2249</v>
      </c>
      <c r="E2919" s="1" t="s">
        <v>1996</v>
      </c>
      <c r="F2919" s="2">
        <v>45460</v>
      </c>
      <c r="G2919" s="2">
        <v>44960</v>
      </c>
      <c r="H2919" s="2" t="str">
        <f>TEXT(Ecommerce_Sales[[#This Row],[Order_Date]],"mmmm")</f>
        <v>February</v>
      </c>
      <c r="I2919" s="2" t="str">
        <f>TEXT(Ecommerce_Sales[[#This Row],[Order_Date]],"yyyy")</f>
        <v>2023</v>
      </c>
      <c r="J2919" s="2" t="str">
        <f>TEXT(Ecommerce_Sales[[#This Row],[Order_Date]],"mmmm")</f>
        <v>February</v>
      </c>
      <c r="K2919" s="1" t="s">
        <v>1947</v>
      </c>
      <c r="L2919" s="1" t="s">
        <v>8357</v>
      </c>
      <c r="M2919" s="1" t="s">
        <v>2026</v>
      </c>
      <c r="N2919" s="1" t="s">
        <v>1978</v>
      </c>
      <c r="O2919" s="3">
        <v>86</v>
      </c>
      <c r="P2919">
        <v>1</v>
      </c>
      <c r="Q2919" s="3">
        <v>86</v>
      </c>
      <c r="R2919" s="1" t="s">
        <v>1958</v>
      </c>
      <c r="S2919" s="3">
        <v>12</v>
      </c>
      <c r="T2919">
        <v>2</v>
      </c>
      <c r="U2919" t="str">
        <f>IF(Ecommerce_Sales[[#This Row],[Delivery_Time_Days]]&gt;7,"Delay",IF(Ecommerce_Sales[[#This Row],[Delivery_Time_Days]] = 0,"No delivery",IF(Ecommerce_Sales[[#This Row],[Delivery_Time_Days]]&lt;=7,"On-time")))</f>
        <v>On-time</v>
      </c>
      <c r="V2919" s="7">
        <f>Ecommerce_Sales[[#This Row],[Profit]]/Ecommerce_Sales[[#This Row],[Total_Price]]</f>
        <v>0.34883720930232559</v>
      </c>
      <c r="W2919" s="3">
        <v>30</v>
      </c>
      <c r="X2919" s="3"/>
    </row>
    <row r="2920" spans="1:24" x14ac:dyDescent="0.25">
      <c r="A2920" s="1" t="s">
        <v>8358</v>
      </c>
      <c r="B2920" s="1" t="s">
        <v>828</v>
      </c>
      <c r="C2920" s="1" t="s">
        <v>829</v>
      </c>
      <c r="D2920" s="1" t="s">
        <v>5427</v>
      </c>
      <c r="E2920" s="1" t="s">
        <v>1996</v>
      </c>
      <c r="F2920" s="2">
        <v>45348</v>
      </c>
      <c r="G2920" s="2">
        <v>45551</v>
      </c>
      <c r="H2920" s="2" t="str">
        <f>TEXT(Ecommerce_Sales[[#This Row],[Order_Date]],"mmmm")</f>
        <v>September</v>
      </c>
      <c r="I2920" s="2" t="str">
        <f>TEXT(Ecommerce_Sales[[#This Row],[Order_Date]],"yyyy")</f>
        <v>2024</v>
      </c>
      <c r="J2920" s="2" t="str">
        <f>TEXT(Ecommerce_Sales[[#This Row],[Order_Date]],"mmmm")</f>
        <v>September</v>
      </c>
      <c r="K2920" s="1" t="s">
        <v>1947</v>
      </c>
      <c r="L2920" s="1" t="s">
        <v>8359</v>
      </c>
      <c r="M2920" s="1" t="s">
        <v>1972</v>
      </c>
      <c r="N2920" s="1" t="s">
        <v>1973</v>
      </c>
      <c r="O2920" s="3">
        <v>413</v>
      </c>
      <c r="P2920">
        <v>4</v>
      </c>
      <c r="Q2920" s="3">
        <v>1650</v>
      </c>
      <c r="R2920" s="1" t="s">
        <v>1958</v>
      </c>
      <c r="S2920" s="3">
        <v>177</v>
      </c>
      <c r="T2920">
        <v>6</v>
      </c>
      <c r="U2920" t="str">
        <f>IF(Ecommerce_Sales[[#This Row],[Delivery_Time_Days]]&gt;7,"Delay",IF(Ecommerce_Sales[[#This Row],[Delivery_Time_Days]] = 0,"No delivery",IF(Ecommerce_Sales[[#This Row],[Delivery_Time_Days]]&lt;=7,"On-time")))</f>
        <v>On-time</v>
      </c>
      <c r="V2920" s="7">
        <f>Ecommerce_Sales[[#This Row],[Profit]]/Ecommerce_Sales[[#This Row],[Total_Price]]</f>
        <v>0.3</v>
      </c>
      <c r="W2920" s="3">
        <v>495</v>
      </c>
      <c r="X2920" s="3"/>
    </row>
    <row r="2921" spans="1:24" x14ac:dyDescent="0.25">
      <c r="A2921" s="1" t="s">
        <v>8360</v>
      </c>
      <c r="B2921" s="1" t="s">
        <v>877</v>
      </c>
      <c r="C2921" s="1" t="s">
        <v>878</v>
      </c>
      <c r="D2921" s="1" t="s">
        <v>3013</v>
      </c>
      <c r="E2921" s="1" t="s">
        <v>1946</v>
      </c>
      <c r="F2921" s="2">
        <v>45177</v>
      </c>
      <c r="G2921" s="2">
        <v>45145</v>
      </c>
      <c r="H2921" s="2" t="str">
        <f>TEXT(Ecommerce_Sales[[#This Row],[Order_Date]],"mmmm")</f>
        <v>August</v>
      </c>
      <c r="I2921" s="2" t="str">
        <f>TEXT(Ecommerce_Sales[[#This Row],[Order_Date]],"yyyy")</f>
        <v>2023</v>
      </c>
      <c r="J2921" s="2" t="str">
        <f>TEXT(Ecommerce_Sales[[#This Row],[Order_Date]],"mmmm")</f>
        <v>August</v>
      </c>
      <c r="K2921" s="1" t="s">
        <v>1947</v>
      </c>
      <c r="L2921" s="1" t="s">
        <v>8361</v>
      </c>
      <c r="M2921" s="1" t="s">
        <v>2065</v>
      </c>
      <c r="N2921" s="1" t="s">
        <v>1978</v>
      </c>
      <c r="O2921" s="3">
        <v>803</v>
      </c>
      <c r="P2921">
        <v>6</v>
      </c>
      <c r="Q2921" s="3">
        <v>4819</v>
      </c>
      <c r="R2921" s="1" t="s">
        <v>2008</v>
      </c>
      <c r="S2921" s="3">
        <v>366</v>
      </c>
      <c r="T2921">
        <v>2</v>
      </c>
      <c r="U2921" t="str">
        <f>IF(Ecommerce_Sales[[#This Row],[Delivery_Time_Days]]&gt;7,"Delay",IF(Ecommerce_Sales[[#This Row],[Delivery_Time_Days]] = 0,"No delivery",IF(Ecommerce_Sales[[#This Row],[Delivery_Time_Days]]&lt;=7,"On-time")))</f>
        <v>On-time</v>
      </c>
      <c r="V2921" s="7">
        <f>Ecommerce_Sales[[#This Row],[Profit]]/Ecommerce_Sales[[#This Row],[Total_Price]]</f>
        <v>0.35007262917617765</v>
      </c>
      <c r="W2921" s="3">
        <v>1687</v>
      </c>
      <c r="X2921" s="3"/>
    </row>
    <row r="2922" spans="1:24" x14ac:dyDescent="0.25">
      <c r="A2922" s="1" t="s">
        <v>8362</v>
      </c>
      <c r="B2922" s="1" t="s">
        <v>130</v>
      </c>
      <c r="C2922" s="1" t="s">
        <v>131</v>
      </c>
      <c r="D2922" s="1" t="s">
        <v>3911</v>
      </c>
      <c r="E2922" s="1" t="s">
        <v>1954</v>
      </c>
      <c r="F2922" s="2">
        <v>45116</v>
      </c>
      <c r="G2922" s="2">
        <v>45456</v>
      </c>
      <c r="H2922" s="2" t="str">
        <f>TEXT(Ecommerce_Sales[[#This Row],[Order_Date]],"mmmm")</f>
        <v>June</v>
      </c>
      <c r="I2922" s="2" t="str">
        <f>TEXT(Ecommerce_Sales[[#This Row],[Order_Date]],"yyyy")</f>
        <v>2024</v>
      </c>
      <c r="J2922" s="2" t="str">
        <f>TEXT(Ecommerce_Sales[[#This Row],[Order_Date]],"mmmm")</f>
        <v>June</v>
      </c>
      <c r="K2922" s="1" t="s">
        <v>1947</v>
      </c>
      <c r="L2922" s="1" t="s">
        <v>8363</v>
      </c>
      <c r="M2922" s="1" t="s">
        <v>1963</v>
      </c>
      <c r="N2922" s="1" t="s">
        <v>1957</v>
      </c>
      <c r="O2922" s="3">
        <v>551</v>
      </c>
      <c r="P2922">
        <v>1</v>
      </c>
      <c r="Q2922" s="3">
        <v>551</v>
      </c>
      <c r="R2922" s="1" t="s">
        <v>2008</v>
      </c>
      <c r="S2922" s="3">
        <v>78</v>
      </c>
      <c r="T2922">
        <v>4</v>
      </c>
      <c r="U2922" t="str">
        <f>IF(Ecommerce_Sales[[#This Row],[Delivery_Time_Days]]&gt;7,"Delay",IF(Ecommerce_Sales[[#This Row],[Delivery_Time_Days]] = 0,"No delivery",IF(Ecommerce_Sales[[#This Row],[Delivery_Time_Days]]&lt;=7,"On-time")))</f>
        <v>On-time</v>
      </c>
      <c r="V2922" s="7">
        <f>Ecommerce_Sales[[#This Row],[Profit]]/Ecommerce_Sales[[#This Row],[Total_Price]]</f>
        <v>0.15063520871143377</v>
      </c>
      <c r="W2922" s="3">
        <v>83</v>
      </c>
      <c r="X2922" s="3"/>
    </row>
    <row r="2923" spans="1:24" x14ac:dyDescent="0.25">
      <c r="A2923" s="1" t="s">
        <v>8364</v>
      </c>
      <c r="B2923" s="1" t="s">
        <v>230</v>
      </c>
      <c r="C2923" s="1" t="s">
        <v>231</v>
      </c>
      <c r="D2923" s="1" t="s">
        <v>3858</v>
      </c>
      <c r="E2923" s="1" t="s">
        <v>1946</v>
      </c>
      <c r="F2923" s="2">
        <v>45252</v>
      </c>
      <c r="G2923" s="2">
        <v>45628</v>
      </c>
      <c r="H2923" s="2" t="str">
        <f>TEXT(Ecommerce_Sales[[#This Row],[Order_Date]],"mmmm")</f>
        <v>December</v>
      </c>
      <c r="I2923" s="2" t="str">
        <f>TEXT(Ecommerce_Sales[[#This Row],[Order_Date]],"yyyy")</f>
        <v>2024</v>
      </c>
      <c r="J2923" s="2" t="str">
        <f>TEXT(Ecommerce_Sales[[#This Row],[Order_Date]],"mmmm")</f>
        <v>December</v>
      </c>
      <c r="K2923" s="1" t="s">
        <v>1947</v>
      </c>
      <c r="L2923" s="1" t="s">
        <v>8365</v>
      </c>
      <c r="M2923" s="1" t="s">
        <v>1977</v>
      </c>
      <c r="N2923" s="1" t="s">
        <v>1978</v>
      </c>
      <c r="O2923" s="3">
        <v>108</v>
      </c>
      <c r="P2923">
        <v>8</v>
      </c>
      <c r="Q2923" s="3">
        <v>868</v>
      </c>
      <c r="R2923" s="1" t="s">
        <v>1951</v>
      </c>
      <c r="S2923" s="3">
        <v>79</v>
      </c>
      <c r="T2923">
        <v>10</v>
      </c>
      <c r="U2923" t="str">
        <f>IF(Ecommerce_Sales[[#This Row],[Delivery_Time_Days]]&gt;7,"Delay",IF(Ecommerce_Sales[[#This Row],[Delivery_Time_Days]] = 0,"No delivery",IF(Ecommerce_Sales[[#This Row],[Delivery_Time_Days]]&lt;=7,"On-time")))</f>
        <v>Delay</v>
      </c>
      <c r="V2923" s="7">
        <f>Ecommerce_Sales[[#This Row],[Profit]]/Ecommerce_Sales[[#This Row],[Total_Price]]</f>
        <v>0.35023041474654376</v>
      </c>
      <c r="W2923" s="3">
        <v>304</v>
      </c>
      <c r="X2923" s="3"/>
    </row>
    <row r="2924" spans="1:24" x14ac:dyDescent="0.25">
      <c r="A2924" s="1" t="s">
        <v>8366</v>
      </c>
      <c r="B2924" s="1" t="s">
        <v>18</v>
      </c>
      <c r="C2924" s="1" t="s">
        <v>19</v>
      </c>
      <c r="D2924" s="1" t="s">
        <v>2181</v>
      </c>
      <c r="E2924" s="1" t="s">
        <v>1946</v>
      </c>
      <c r="F2924" s="2">
        <v>45294</v>
      </c>
      <c r="G2924" s="2">
        <v>45385</v>
      </c>
      <c r="H2924" s="2" t="str">
        <f>TEXT(Ecommerce_Sales[[#This Row],[Order_Date]],"mmmm")</f>
        <v>April</v>
      </c>
      <c r="I2924" s="2" t="str">
        <f>TEXT(Ecommerce_Sales[[#This Row],[Order_Date]],"yyyy")</f>
        <v>2024</v>
      </c>
      <c r="J2924" s="2" t="str">
        <f>TEXT(Ecommerce_Sales[[#This Row],[Order_Date]],"mmmm")</f>
        <v>April</v>
      </c>
      <c r="K2924" s="1" t="s">
        <v>1947</v>
      </c>
      <c r="L2924" s="1" t="s">
        <v>8367</v>
      </c>
      <c r="M2924" s="1" t="s">
        <v>2065</v>
      </c>
      <c r="N2924" s="1" t="s">
        <v>1978</v>
      </c>
      <c r="O2924" s="3">
        <v>623</v>
      </c>
      <c r="P2924">
        <v>5</v>
      </c>
      <c r="Q2924" s="3">
        <v>3114</v>
      </c>
      <c r="R2924" s="1" t="s">
        <v>1951</v>
      </c>
      <c r="S2924" s="3">
        <v>409</v>
      </c>
      <c r="T2924">
        <v>7</v>
      </c>
      <c r="U2924" t="str">
        <f>IF(Ecommerce_Sales[[#This Row],[Delivery_Time_Days]]&gt;7,"Delay",IF(Ecommerce_Sales[[#This Row],[Delivery_Time_Days]] = 0,"No delivery",IF(Ecommerce_Sales[[#This Row],[Delivery_Time_Days]]&lt;=7,"On-time")))</f>
        <v>On-time</v>
      </c>
      <c r="V2924" s="7">
        <f>Ecommerce_Sales[[#This Row],[Profit]]/Ecommerce_Sales[[#This Row],[Total_Price]]</f>
        <v>0.35003211303789339</v>
      </c>
      <c r="W2924" s="3">
        <v>1090</v>
      </c>
      <c r="X2924" s="3"/>
    </row>
    <row r="2925" spans="1:24" x14ac:dyDescent="0.25">
      <c r="A2925" s="1" t="s">
        <v>8368</v>
      </c>
      <c r="B2925" s="1" t="s">
        <v>870</v>
      </c>
      <c r="C2925" s="1" t="s">
        <v>552</v>
      </c>
      <c r="D2925" s="1" t="s">
        <v>2155</v>
      </c>
      <c r="E2925" s="1" t="s">
        <v>2005</v>
      </c>
      <c r="F2925" s="2">
        <v>45445</v>
      </c>
      <c r="G2925" s="2">
        <v>45466</v>
      </c>
      <c r="H2925" s="2" t="str">
        <f>TEXT(Ecommerce_Sales[[#This Row],[Order_Date]],"mmmm")</f>
        <v>June</v>
      </c>
      <c r="I2925" s="2" t="str">
        <f>TEXT(Ecommerce_Sales[[#This Row],[Order_Date]],"yyyy")</f>
        <v>2024</v>
      </c>
      <c r="J2925" s="2" t="str">
        <f>TEXT(Ecommerce_Sales[[#This Row],[Order_Date]],"mmmm")</f>
        <v>June</v>
      </c>
      <c r="K2925" s="1" t="s">
        <v>1992</v>
      </c>
      <c r="L2925" s="1" t="s">
        <v>2156</v>
      </c>
      <c r="M2925" s="1" t="s">
        <v>2072</v>
      </c>
      <c r="N2925" s="1" t="s">
        <v>1950</v>
      </c>
      <c r="O2925" s="3">
        <v>39</v>
      </c>
      <c r="P2925">
        <v>3</v>
      </c>
      <c r="Q2925" s="3">
        <v>118</v>
      </c>
      <c r="R2925" s="1" t="s">
        <v>1958</v>
      </c>
      <c r="S2925" s="3">
        <v>7</v>
      </c>
      <c r="U2925" t="str">
        <f>IF(Ecommerce_Sales[[#This Row],[Delivery_Time_Days]]&gt;7,"Delay",IF(Ecommerce_Sales[[#This Row],[Delivery_Time_Days]] = 0,"No delivery",IF(Ecommerce_Sales[[#This Row],[Delivery_Time_Days]]&lt;=7,"On-time")))</f>
        <v>No delivery</v>
      </c>
      <c r="V2925" s="7">
        <f>Ecommerce_Sales[[#This Row],[Profit]]/Ecommerce_Sales[[#This Row],[Total_Price]]</f>
        <v>0.39830508474576271</v>
      </c>
      <c r="W2925" s="3">
        <v>47</v>
      </c>
      <c r="X2925" s="3"/>
    </row>
    <row r="2926" spans="1:24" x14ac:dyDescent="0.25">
      <c r="A2926" s="1" t="s">
        <v>8369</v>
      </c>
      <c r="B2926" s="1" t="s">
        <v>1353</v>
      </c>
      <c r="C2926" s="1" t="s">
        <v>1354</v>
      </c>
      <c r="D2926" s="1" t="s">
        <v>4950</v>
      </c>
      <c r="E2926" s="1" t="s">
        <v>1954</v>
      </c>
      <c r="F2926" s="2">
        <v>45202</v>
      </c>
      <c r="G2926" s="2">
        <v>45058</v>
      </c>
      <c r="H2926" s="2" t="str">
        <f>TEXT(Ecommerce_Sales[[#This Row],[Order_Date]],"mmmm")</f>
        <v>May</v>
      </c>
      <c r="I2926" s="2" t="str">
        <f>TEXT(Ecommerce_Sales[[#This Row],[Order_Date]],"yyyy")</f>
        <v>2023</v>
      </c>
      <c r="J2926" s="2" t="str">
        <f>TEXT(Ecommerce_Sales[[#This Row],[Order_Date]],"mmmm")</f>
        <v>May</v>
      </c>
      <c r="K2926" s="1" t="s">
        <v>1947</v>
      </c>
      <c r="L2926" s="1" t="s">
        <v>8370</v>
      </c>
      <c r="M2926" s="1" t="s">
        <v>1968</v>
      </c>
      <c r="N2926" s="1" t="s">
        <v>1957</v>
      </c>
      <c r="O2926" s="3">
        <v>328</v>
      </c>
      <c r="P2926">
        <v>3</v>
      </c>
      <c r="Q2926" s="3">
        <v>983</v>
      </c>
      <c r="R2926" s="1" t="s">
        <v>1951</v>
      </c>
      <c r="S2926" s="3">
        <v>134</v>
      </c>
      <c r="T2926">
        <v>7</v>
      </c>
      <c r="U2926" t="str">
        <f>IF(Ecommerce_Sales[[#This Row],[Delivery_Time_Days]]&gt;7,"Delay",IF(Ecommerce_Sales[[#This Row],[Delivery_Time_Days]] = 0,"No delivery",IF(Ecommerce_Sales[[#This Row],[Delivery_Time_Days]]&lt;=7,"On-time")))</f>
        <v>On-time</v>
      </c>
      <c r="V2926" s="7">
        <f>Ecommerce_Sales[[#This Row],[Profit]]/Ecommerce_Sales[[#This Row],[Total_Price]]</f>
        <v>0.14954221770091555</v>
      </c>
      <c r="W2926" s="3">
        <v>147</v>
      </c>
      <c r="X2926" s="3"/>
    </row>
    <row r="2927" spans="1:24" x14ac:dyDescent="0.25">
      <c r="A2927" s="1" t="s">
        <v>8371</v>
      </c>
      <c r="B2927" s="1" t="s">
        <v>1510</v>
      </c>
      <c r="C2927" s="1" t="s">
        <v>1511</v>
      </c>
      <c r="D2927" s="1" t="s">
        <v>3235</v>
      </c>
      <c r="E2927" s="1" t="s">
        <v>1954</v>
      </c>
      <c r="F2927" s="2">
        <v>45612</v>
      </c>
      <c r="G2927" s="2">
        <v>45202</v>
      </c>
      <c r="H2927" s="2" t="str">
        <f>TEXT(Ecommerce_Sales[[#This Row],[Order_Date]],"mmmm")</f>
        <v>October</v>
      </c>
      <c r="I2927" s="2" t="str">
        <f>TEXT(Ecommerce_Sales[[#This Row],[Order_Date]],"yyyy")</f>
        <v>2023</v>
      </c>
      <c r="J2927" s="2" t="str">
        <f>TEXT(Ecommerce_Sales[[#This Row],[Order_Date]],"mmmm")</f>
        <v>October</v>
      </c>
      <c r="K2927" s="1" t="s">
        <v>1947</v>
      </c>
      <c r="L2927" s="1" t="s">
        <v>8372</v>
      </c>
      <c r="M2927" s="1" t="s">
        <v>2043</v>
      </c>
      <c r="N2927" s="1" t="s">
        <v>1989</v>
      </c>
      <c r="O2927" s="3">
        <v>287</v>
      </c>
      <c r="P2927">
        <v>3</v>
      </c>
      <c r="Q2927" s="3">
        <v>862</v>
      </c>
      <c r="R2927" s="1" t="s">
        <v>1951</v>
      </c>
      <c r="S2927" s="3">
        <v>56</v>
      </c>
      <c r="T2927">
        <v>3</v>
      </c>
      <c r="U2927" t="str">
        <f>IF(Ecommerce_Sales[[#This Row],[Delivery_Time_Days]]&gt;7,"Delay",IF(Ecommerce_Sales[[#This Row],[Delivery_Time_Days]] = 0,"No delivery",IF(Ecommerce_Sales[[#This Row],[Delivery_Time_Days]]&lt;=7,"On-time")))</f>
        <v>On-time</v>
      </c>
      <c r="V2927" s="7">
        <f>Ecommerce_Sales[[#This Row],[Profit]]/Ecommerce_Sales[[#This Row],[Total_Price]]</f>
        <v>0.24941995359628771</v>
      </c>
      <c r="W2927" s="3">
        <v>215</v>
      </c>
      <c r="X2927" s="3"/>
    </row>
    <row r="2928" spans="1:24" x14ac:dyDescent="0.25">
      <c r="A2928" s="1" t="s">
        <v>8373</v>
      </c>
      <c r="B2928" s="1" t="s">
        <v>1451</v>
      </c>
      <c r="C2928" s="1" t="s">
        <v>1452</v>
      </c>
      <c r="D2928" s="1" t="s">
        <v>5301</v>
      </c>
      <c r="E2928" s="1" t="s">
        <v>1981</v>
      </c>
      <c r="F2928" s="2">
        <v>45263</v>
      </c>
      <c r="G2928" s="2">
        <v>45029</v>
      </c>
      <c r="H2928" s="2" t="str">
        <f>TEXT(Ecommerce_Sales[[#This Row],[Order_Date]],"mmmm")</f>
        <v>April</v>
      </c>
      <c r="I2928" s="2" t="str">
        <f>TEXT(Ecommerce_Sales[[#This Row],[Order_Date]],"yyyy")</f>
        <v>2023</v>
      </c>
      <c r="J2928" s="2" t="str">
        <f>TEXT(Ecommerce_Sales[[#This Row],[Order_Date]],"mmmm")</f>
        <v>April</v>
      </c>
      <c r="K2928" s="1" t="s">
        <v>1992</v>
      </c>
      <c r="L2928" s="1" t="s">
        <v>8374</v>
      </c>
      <c r="M2928" s="1" t="s">
        <v>2030</v>
      </c>
      <c r="N2928" s="1" t="s">
        <v>1978</v>
      </c>
      <c r="O2928" s="3">
        <v>909</v>
      </c>
      <c r="P2928">
        <v>2</v>
      </c>
      <c r="Q2928" s="3">
        <v>1817</v>
      </c>
      <c r="R2928" s="1" t="s">
        <v>1951</v>
      </c>
      <c r="S2928" s="3">
        <v>189</v>
      </c>
      <c r="U2928" t="str">
        <f>IF(Ecommerce_Sales[[#This Row],[Delivery_Time_Days]]&gt;7,"Delay",IF(Ecommerce_Sales[[#This Row],[Delivery_Time_Days]] = 0,"No delivery",IF(Ecommerce_Sales[[#This Row],[Delivery_Time_Days]]&lt;=7,"On-time")))</f>
        <v>No delivery</v>
      </c>
      <c r="V2928" s="7">
        <f>Ecommerce_Sales[[#This Row],[Profit]]/Ecommerce_Sales[[#This Row],[Total_Price]]</f>
        <v>0.35002751788662628</v>
      </c>
      <c r="W2928" s="3">
        <v>636</v>
      </c>
      <c r="X2928" s="3"/>
    </row>
    <row r="2929" spans="1:24" x14ac:dyDescent="0.25">
      <c r="A2929" s="1" t="s">
        <v>8375</v>
      </c>
      <c r="B2929" s="1" t="s">
        <v>776</v>
      </c>
      <c r="C2929" s="1" t="s">
        <v>777</v>
      </c>
      <c r="D2929" s="1" t="s">
        <v>8376</v>
      </c>
      <c r="E2929" s="1" t="s">
        <v>1966</v>
      </c>
      <c r="F2929" s="2">
        <v>45490</v>
      </c>
      <c r="G2929" s="2">
        <v>45622</v>
      </c>
      <c r="H2929" s="2" t="str">
        <f>TEXT(Ecommerce_Sales[[#This Row],[Order_Date]],"mmmm")</f>
        <v>November</v>
      </c>
      <c r="I2929" s="2" t="str">
        <f>TEXT(Ecommerce_Sales[[#This Row],[Order_Date]],"yyyy")</f>
        <v>2024</v>
      </c>
      <c r="J2929" s="2" t="str">
        <f>TEXT(Ecommerce_Sales[[#This Row],[Order_Date]],"mmmm")</f>
        <v>November</v>
      </c>
      <c r="K2929" s="1" t="s">
        <v>1947</v>
      </c>
      <c r="L2929" s="1" t="s">
        <v>7334</v>
      </c>
      <c r="M2929" s="1" t="s">
        <v>2079</v>
      </c>
      <c r="N2929" s="1" t="s">
        <v>1973</v>
      </c>
      <c r="O2929" s="3">
        <v>137</v>
      </c>
      <c r="P2929">
        <v>7</v>
      </c>
      <c r="Q2929" s="3">
        <v>957</v>
      </c>
      <c r="R2929" s="1" t="s">
        <v>2012</v>
      </c>
      <c r="S2929" s="3">
        <v>72</v>
      </c>
      <c r="T2929">
        <v>2</v>
      </c>
      <c r="U2929" t="str">
        <f>IF(Ecommerce_Sales[[#This Row],[Delivery_Time_Days]]&gt;7,"Delay",IF(Ecommerce_Sales[[#This Row],[Delivery_Time_Days]] = 0,"No delivery",IF(Ecommerce_Sales[[#This Row],[Delivery_Time_Days]]&lt;=7,"On-time")))</f>
        <v>On-time</v>
      </c>
      <c r="V2929" s="7">
        <f>Ecommerce_Sales[[#This Row],[Profit]]/Ecommerce_Sales[[#This Row],[Total_Price]]</f>
        <v>0.29989550679205851</v>
      </c>
      <c r="W2929" s="3">
        <v>287</v>
      </c>
      <c r="X2929" s="3"/>
    </row>
    <row r="2930" spans="1:24" x14ac:dyDescent="0.25">
      <c r="A2930" s="1" t="s">
        <v>8377</v>
      </c>
      <c r="B2930" s="1" t="s">
        <v>1720</v>
      </c>
      <c r="C2930" s="1" t="s">
        <v>1721</v>
      </c>
      <c r="D2930" s="1" t="s">
        <v>6747</v>
      </c>
      <c r="E2930" s="1" t="s">
        <v>1966</v>
      </c>
      <c r="F2930" s="2">
        <v>45427</v>
      </c>
      <c r="G2930" s="2">
        <v>45259</v>
      </c>
      <c r="H2930" s="2" t="str">
        <f>TEXT(Ecommerce_Sales[[#This Row],[Order_Date]],"mmmm")</f>
        <v>November</v>
      </c>
      <c r="I2930" s="2" t="str">
        <f>TEXT(Ecommerce_Sales[[#This Row],[Order_Date]],"yyyy")</f>
        <v>2023</v>
      </c>
      <c r="J2930" s="2" t="str">
        <f>TEXT(Ecommerce_Sales[[#This Row],[Order_Date]],"mmmm")</f>
        <v>November</v>
      </c>
      <c r="K2930" s="1" t="s">
        <v>1947</v>
      </c>
      <c r="L2930" s="1" t="s">
        <v>8378</v>
      </c>
      <c r="M2930" s="1" t="s">
        <v>2079</v>
      </c>
      <c r="N2930" s="1" t="s">
        <v>1973</v>
      </c>
      <c r="O2930" s="3">
        <v>1337</v>
      </c>
      <c r="P2930">
        <v>6</v>
      </c>
      <c r="Q2930" s="3">
        <v>8023</v>
      </c>
      <c r="R2930" s="1" t="s">
        <v>1951</v>
      </c>
      <c r="S2930" s="3">
        <v>550</v>
      </c>
      <c r="T2930">
        <v>5</v>
      </c>
      <c r="U2930" t="str">
        <f>IF(Ecommerce_Sales[[#This Row],[Delivery_Time_Days]]&gt;7,"Delay",IF(Ecommerce_Sales[[#This Row],[Delivery_Time_Days]] = 0,"No delivery",IF(Ecommerce_Sales[[#This Row],[Delivery_Time_Days]]&lt;=7,"On-time")))</f>
        <v>On-time</v>
      </c>
      <c r="V2930" s="7">
        <f>Ecommerce_Sales[[#This Row],[Profit]]/Ecommerce_Sales[[#This Row],[Total_Price]]</f>
        <v>0.30001246416552413</v>
      </c>
      <c r="W2930" s="3">
        <v>2407</v>
      </c>
      <c r="X2930" s="3"/>
    </row>
    <row r="2931" spans="1:24" x14ac:dyDescent="0.25">
      <c r="A2931" s="1" t="s">
        <v>8379</v>
      </c>
      <c r="B2931" s="1" t="s">
        <v>316</v>
      </c>
      <c r="C2931" s="1" t="s">
        <v>317</v>
      </c>
      <c r="D2931" s="1" t="s">
        <v>4476</v>
      </c>
      <c r="E2931" s="1" t="s">
        <v>1946</v>
      </c>
      <c r="F2931" s="2">
        <v>45318</v>
      </c>
      <c r="G2931" s="2">
        <v>45642</v>
      </c>
      <c r="H2931" s="2" t="str">
        <f>TEXT(Ecommerce_Sales[[#This Row],[Order_Date]],"mmmm")</f>
        <v>December</v>
      </c>
      <c r="I2931" s="2" t="str">
        <f>TEXT(Ecommerce_Sales[[#This Row],[Order_Date]],"yyyy")</f>
        <v>2024</v>
      </c>
      <c r="J2931" s="2" t="str">
        <f>TEXT(Ecommerce_Sales[[#This Row],[Order_Date]],"mmmm")</f>
        <v>December</v>
      </c>
      <c r="K2931" s="1" t="s">
        <v>1947</v>
      </c>
      <c r="L2931" s="1" t="s">
        <v>8380</v>
      </c>
      <c r="M2931" s="1" t="s">
        <v>2030</v>
      </c>
      <c r="N2931" s="1" t="s">
        <v>1978</v>
      </c>
      <c r="O2931" s="3">
        <v>719</v>
      </c>
      <c r="P2931">
        <v>4</v>
      </c>
      <c r="Q2931" s="3">
        <v>2875</v>
      </c>
      <c r="R2931" s="1" t="s">
        <v>1958</v>
      </c>
      <c r="S2931" s="3">
        <v>186</v>
      </c>
      <c r="T2931">
        <v>9</v>
      </c>
      <c r="U2931" t="str">
        <f>IF(Ecommerce_Sales[[#This Row],[Delivery_Time_Days]]&gt;7,"Delay",IF(Ecommerce_Sales[[#This Row],[Delivery_Time_Days]] = 0,"No delivery",IF(Ecommerce_Sales[[#This Row],[Delivery_Time_Days]]&lt;=7,"On-time")))</f>
        <v>Delay</v>
      </c>
      <c r="V2931" s="7">
        <f>Ecommerce_Sales[[#This Row],[Profit]]/Ecommerce_Sales[[#This Row],[Total_Price]]</f>
        <v>0.34991304347826085</v>
      </c>
      <c r="W2931" s="3">
        <v>1006</v>
      </c>
      <c r="X2931" s="3"/>
    </row>
    <row r="2932" spans="1:24" x14ac:dyDescent="0.25">
      <c r="A2932" s="1" t="s">
        <v>8381</v>
      </c>
      <c r="B2932" s="1" t="s">
        <v>136</v>
      </c>
      <c r="C2932" s="1" t="s">
        <v>137</v>
      </c>
      <c r="D2932" s="1" t="s">
        <v>6098</v>
      </c>
      <c r="E2932" s="1" t="s">
        <v>1966</v>
      </c>
      <c r="F2932" s="2">
        <v>45433</v>
      </c>
      <c r="G2932" s="2">
        <v>45631</v>
      </c>
      <c r="H2932" s="2" t="str">
        <f>TEXT(Ecommerce_Sales[[#This Row],[Order_Date]],"mmmm")</f>
        <v>December</v>
      </c>
      <c r="I2932" s="2" t="str">
        <f>TEXT(Ecommerce_Sales[[#This Row],[Order_Date]],"yyyy")</f>
        <v>2024</v>
      </c>
      <c r="J2932" s="2" t="str">
        <f>TEXT(Ecommerce_Sales[[#This Row],[Order_Date]],"mmmm")</f>
        <v>December</v>
      </c>
      <c r="K2932" s="1" t="s">
        <v>1947</v>
      </c>
      <c r="L2932" s="1" t="s">
        <v>8382</v>
      </c>
      <c r="M2932" s="1" t="s">
        <v>2054</v>
      </c>
      <c r="N2932" s="1" t="s">
        <v>1957</v>
      </c>
      <c r="O2932" s="3">
        <v>1465</v>
      </c>
      <c r="P2932">
        <v>2</v>
      </c>
      <c r="Q2932" s="3">
        <v>2930</v>
      </c>
      <c r="R2932" s="1" t="s">
        <v>1958</v>
      </c>
      <c r="S2932" s="3">
        <v>170</v>
      </c>
      <c r="T2932">
        <v>2</v>
      </c>
      <c r="U2932" t="str">
        <f>IF(Ecommerce_Sales[[#This Row],[Delivery_Time_Days]]&gt;7,"Delay",IF(Ecommerce_Sales[[#This Row],[Delivery_Time_Days]] = 0,"No delivery",IF(Ecommerce_Sales[[#This Row],[Delivery_Time_Days]]&lt;=7,"On-time")))</f>
        <v>On-time</v>
      </c>
      <c r="V2932" s="7">
        <f>Ecommerce_Sales[[#This Row],[Profit]]/Ecommerce_Sales[[#This Row],[Total_Price]]</f>
        <v>0.14982935153583618</v>
      </c>
      <c r="W2932" s="3">
        <v>439</v>
      </c>
      <c r="X2932" s="3"/>
    </row>
    <row r="2933" spans="1:24" x14ac:dyDescent="0.25">
      <c r="A2933" s="1" t="s">
        <v>8383</v>
      </c>
      <c r="B2933" s="1" t="s">
        <v>148</v>
      </c>
      <c r="C2933" s="1" t="s">
        <v>149</v>
      </c>
      <c r="D2933" s="1" t="s">
        <v>6393</v>
      </c>
      <c r="E2933" s="1" t="s">
        <v>2005</v>
      </c>
      <c r="F2933" s="2">
        <v>45233</v>
      </c>
      <c r="G2933" s="2">
        <v>45140</v>
      </c>
      <c r="H2933" s="2" t="str">
        <f>TEXT(Ecommerce_Sales[[#This Row],[Order_Date]],"mmmm")</f>
        <v>August</v>
      </c>
      <c r="I2933" s="2" t="str">
        <f>TEXT(Ecommerce_Sales[[#This Row],[Order_Date]],"yyyy")</f>
        <v>2023</v>
      </c>
      <c r="J2933" s="2" t="str">
        <f>TEXT(Ecommerce_Sales[[#This Row],[Order_Date]],"mmmm")</f>
        <v>August</v>
      </c>
      <c r="K2933" s="1" t="s">
        <v>1947</v>
      </c>
      <c r="L2933" s="1" t="s">
        <v>8384</v>
      </c>
      <c r="M2933" s="1" t="s">
        <v>2058</v>
      </c>
      <c r="N2933" s="1" t="s">
        <v>1950</v>
      </c>
      <c r="O2933" s="3">
        <v>1145</v>
      </c>
      <c r="P2933">
        <v>6</v>
      </c>
      <c r="Q2933" s="3">
        <v>6870</v>
      </c>
      <c r="R2933" s="1" t="s">
        <v>1958</v>
      </c>
      <c r="S2933" s="3">
        <v>608</v>
      </c>
      <c r="T2933">
        <v>9</v>
      </c>
      <c r="U2933" t="str">
        <f>IF(Ecommerce_Sales[[#This Row],[Delivery_Time_Days]]&gt;7,"Delay",IF(Ecommerce_Sales[[#This Row],[Delivery_Time_Days]] = 0,"No delivery",IF(Ecommerce_Sales[[#This Row],[Delivery_Time_Days]]&lt;=7,"On-time")))</f>
        <v>Delay</v>
      </c>
      <c r="V2933" s="7">
        <f>Ecommerce_Sales[[#This Row],[Profit]]/Ecommerce_Sales[[#This Row],[Total_Price]]</f>
        <v>0.4</v>
      </c>
      <c r="W2933" s="3">
        <v>2748</v>
      </c>
      <c r="X2933" s="3"/>
    </row>
    <row r="2934" spans="1:24" x14ac:dyDescent="0.25">
      <c r="A2934" s="1" t="s">
        <v>8385</v>
      </c>
      <c r="B2934" s="1" t="s">
        <v>372</v>
      </c>
      <c r="C2934" s="1" t="s">
        <v>373</v>
      </c>
      <c r="D2934" s="1" t="s">
        <v>6653</v>
      </c>
      <c r="E2934" s="1" t="s">
        <v>1946</v>
      </c>
      <c r="F2934" s="2">
        <v>45642</v>
      </c>
      <c r="G2934" s="2">
        <v>45649</v>
      </c>
      <c r="H2934" s="2" t="str">
        <f>TEXT(Ecommerce_Sales[[#This Row],[Order_Date]],"mmmm")</f>
        <v>December</v>
      </c>
      <c r="I2934" s="2" t="str">
        <f>TEXT(Ecommerce_Sales[[#This Row],[Order_Date]],"yyyy")</f>
        <v>2024</v>
      </c>
      <c r="J2934" s="2" t="str">
        <f>TEXT(Ecommerce_Sales[[#This Row],[Order_Date]],"mmmm")</f>
        <v>December</v>
      </c>
      <c r="K2934" s="1" t="s">
        <v>1947</v>
      </c>
      <c r="L2934" s="1" t="s">
        <v>4459</v>
      </c>
      <c r="M2934" s="1" t="s">
        <v>1988</v>
      </c>
      <c r="N2934" s="1" t="s">
        <v>1989</v>
      </c>
      <c r="O2934" s="3">
        <v>699</v>
      </c>
      <c r="P2934">
        <v>6</v>
      </c>
      <c r="Q2934" s="3">
        <v>4194</v>
      </c>
      <c r="R2934" s="1" t="s">
        <v>1958</v>
      </c>
      <c r="S2934" s="3">
        <v>264</v>
      </c>
      <c r="T2934">
        <v>10</v>
      </c>
      <c r="U2934" t="str">
        <f>IF(Ecommerce_Sales[[#This Row],[Delivery_Time_Days]]&gt;7,"Delay",IF(Ecommerce_Sales[[#This Row],[Delivery_Time_Days]] = 0,"No delivery",IF(Ecommerce_Sales[[#This Row],[Delivery_Time_Days]]&lt;=7,"On-time")))</f>
        <v>Delay</v>
      </c>
      <c r="V2934" s="7">
        <f>Ecommerce_Sales[[#This Row],[Profit]]/Ecommerce_Sales[[#This Row],[Total_Price]]</f>
        <v>0.25011921793037672</v>
      </c>
      <c r="W2934" s="3">
        <v>1049</v>
      </c>
      <c r="X2934" s="3"/>
    </row>
    <row r="2935" spans="1:24" x14ac:dyDescent="0.25">
      <c r="A2935" s="1" t="s">
        <v>8386</v>
      </c>
      <c r="B2935" s="1" t="s">
        <v>1644</v>
      </c>
      <c r="C2935" s="1" t="s">
        <v>1645</v>
      </c>
      <c r="D2935" s="1" t="s">
        <v>4303</v>
      </c>
      <c r="E2935" s="1" t="s">
        <v>1946</v>
      </c>
      <c r="F2935" s="2">
        <v>45291</v>
      </c>
      <c r="G2935" s="2">
        <v>45026</v>
      </c>
      <c r="H2935" s="2" t="str">
        <f>TEXT(Ecommerce_Sales[[#This Row],[Order_Date]],"mmmm")</f>
        <v>April</v>
      </c>
      <c r="I2935" s="2" t="str">
        <f>TEXT(Ecommerce_Sales[[#This Row],[Order_Date]],"yyyy")</f>
        <v>2023</v>
      </c>
      <c r="J2935" s="2" t="str">
        <f>TEXT(Ecommerce_Sales[[#This Row],[Order_Date]],"mmmm")</f>
        <v>April</v>
      </c>
      <c r="K2935" s="1" t="s">
        <v>1947</v>
      </c>
      <c r="L2935" s="1" t="s">
        <v>8387</v>
      </c>
      <c r="M2935" s="1" t="s">
        <v>2247</v>
      </c>
      <c r="N2935" s="1" t="s">
        <v>1957</v>
      </c>
      <c r="O2935" s="3">
        <v>259</v>
      </c>
      <c r="P2935">
        <v>1</v>
      </c>
      <c r="Q2935" s="3">
        <v>259</v>
      </c>
      <c r="R2935" s="1" t="s">
        <v>1958</v>
      </c>
      <c r="S2935" s="3">
        <v>13</v>
      </c>
      <c r="T2935">
        <v>2</v>
      </c>
      <c r="U2935" t="str">
        <f>IF(Ecommerce_Sales[[#This Row],[Delivery_Time_Days]]&gt;7,"Delay",IF(Ecommerce_Sales[[#This Row],[Delivery_Time_Days]] = 0,"No delivery",IF(Ecommerce_Sales[[#This Row],[Delivery_Time_Days]]&lt;=7,"On-time")))</f>
        <v>On-time</v>
      </c>
      <c r="V2935" s="7">
        <f>Ecommerce_Sales[[#This Row],[Profit]]/Ecommerce_Sales[[#This Row],[Total_Price]]</f>
        <v>0.15057915057915058</v>
      </c>
      <c r="W2935" s="3">
        <v>39</v>
      </c>
      <c r="X2935" s="3"/>
    </row>
    <row r="2936" spans="1:24" x14ac:dyDescent="0.25">
      <c r="A2936" s="1" t="s">
        <v>8388</v>
      </c>
      <c r="B2936" s="1" t="s">
        <v>1443</v>
      </c>
      <c r="C2936" s="1" t="s">
        <v>1444</v>
      </c>
      <c r="D2936" s="1" t="s">
        <v>8389</v>
      </c>
      <c r="E2936" s="1" t="s">
        <v>2005</v>
      </c>
      <c r="F2936" s="2">
        <v>45337</v>
      </c>
      <c r="G2936" s="2">
        <v>45430</v>
      </c>
      <c r="H2936" s="2" t="str">
        <f>TEXT(Ecommerce_Sales[[#This Row],[Order_Date]],"mmmm")</f>
        <v>May</v>
      </c>
      <c r="I2936" s="2" t="str">
        <f>TEXT(Ecommerce_Sales[[#This Row],[Order_Date]],"yyyy")</f>
        <v>2024</v>
      </c>
      <c r="J2936" s="2" t="str">
        <f>TEXT(Ecommerce_Sales[[#This Row],[Order_Date]],"mmmm")</f>
        <v>May</v>
      </c>
      <c r="K2936" s="1" t="s">
        <v>1992</v>
      </c>
      <c r="L2936" s="1" t="s">
        <v>8390</v>
      </c>
      <c r="M2936" s="1" t="s">
        <v>2104</v>
      </c>
      <c r="N2936" s="1" t="s">
        <v>1978</v>
      </c>
      <c r="O2936" s="3">
        <v>365</v>
      </c>
      <c r="P2936">
        <v>5</v>
      </c>
      <c r="Q2936" s="3">
        <v>1825</v>
      </c>
      <c r="R2936" s="1" t="s">
        <v>1958</v>
      </c>
      <c r="S2936" s="3">
        <v>159</v>
      </c>
      <c r="U2936" t="str">
        <f>IF(Ecommerce_Sales[[#This Row],[Delivery_Time_Days]]&gt;7,"Delay",IF(Ecommerce_Sales[[#This Row],[Delivery_Time_Days]] = 0,"No delivery",IF(Ecommerce_Sales[[#This Row],[Delivery_Time_Days]]&lt;=7,"On-time")))</f>
        <v>No delivery</v>
      </c>
      <c r="V2936" s="7">
        <f>Ecommerce_Sales[[#This Row],[Profit]]/Ecommerce_Sales[[#This Row],[Total_Price]]</f>
        <v>0.35013698630136986</v>
      </c>
      <c r="W2936" s="3">
        <v>639</v>
      </c>
      <c r="X2936" s="3"/>
    </row>
    <row r="2937" spans="1:24" x14ac:dyDescent="0.25">
      <c r="A2937" s="1" t="s">
        <v>8391</v>
      </c>
      <c r="B2937" s="1" t="s">
        <v>1692</v>
      </c>
      <c r="C2937" s="1" t="s">
        <v>1693</v>
      </c>
      <c r="D2937" s="1" t="s">
        <v>5103</v>
      </c>
      <c r="E2937" s="1" t="s">
        <v>1966</v>
      </c>
      <c r="F2937" s="2">
        <v>44960</v>
      </c>
      <c r="G2937" s="2">
        <v>45379</v>
      </c>
      <c r="H2937" s="2" t="str">
        <f>TEXT(Ecommerce_Sales[[#This Row],[Order_Date]],"mmmm")</f>
        <v>March</v>
      </c>
      <c r="I2937" s="2" t="str">
        <f>TEXT(Ecommerce_Sales[[#This Row],[Order_Date]],"yyyy")</f>
        <v>2024</v>
      </c>
      <c r="J2937" s="2" t="str">
        <f>TEXT(Ecommerce_Sales[[#This Row],[Order_Date]],"mmmm")</f>
        <v>March</v>
      </c>
      <c r="K2937" s="1" t="s">
        <v>1947</v>
      </c>
      <c r="L2937" s="1" t="s">
        <v>8392</v>
      </c>
      <c r="M2937" s="1" t="s">
        <v>1977</v>
      </c>
      <c r="N2937" s="1" t="s">
        <v>1978</v>
      </c>
      <c r="O2937" s="3">
        <v>548</v>
      </c>
      <c r="P2937">
        <v>4</v>
      </c>
      <c r="Q2937" s="3">
        <v>2191</v>
      </c>
      <c r="R2937" s="1" t="s">
        <v>1958</v>
      </c>
      <c r="S2937" s="3">
        <v>189</v>
      </c>
      <c r="T2937">
        <v>4</v>
      </c>
      <c r="U2937" t="str">
        <f>IF(Ecommerce_Sales[[#This Row],[Delivery_Time_Days]]&gt;7,"Delay",IF(Ecommerce_Sales[[#This Row],[Delivery_Time_Days]] = 0,"No delivery",IF(Ecommerce_Sales[[#This Row],[Delivery_Time_Days]]&lt;=7,"On-time")))</f>
        <v>On-time</v>
      </c>
      <c r="V2937" s="7">
        <f>Ecommerce_Sales[[#This Row],[Profit]]/Ecommerce_Sales[[#This Row],[Total_Price]]</f>
        <v>0.35006846188954815</v>
      </c>
      <c r="W2937" s="3">
        <v>767</v>
      </c>
      <c r="X2937" s="3"/>
    </row>
    <row r="2938" spans="1:24" x14ac:dyDescent="0.25">
      <c r="A2938" s="1" t="s">
        <v>8393</v>
      </c>
      <c r="B2938" s="1" t="s">
        <v>1337</v>
      </c>
      <c r="C2938" s="1" t="s">
        <v>1338</v>
      </c>
      <c r="D2938" s="1" t="s">
        <v>3933</v>
      </c>
      <c r="E2938" s="1" t="s">
        <v>1946</v>
      </c>
      <c r="F2938" s="2">
        <v>45595</v>
      </c>
      <c r="G2938" s="2">
        <v>45178</v>
      </c>
      <c r="H2938" s="2" t="str">
        <f>TEXT(Ecommerce_Sales[[#This Row],[Order_Date]],"mmmm")</f>
        <v>September</v>
      </c>
      <c r="I2938" s="2" t="str">
        <f>TEXT(Ecommerce_Sales[[#This Row],[Order_Date]],"yyyy")</f>
        <v>2023</v>
      </c>
      <c r="J2938" s="2" t="str">
        <f>TEXT(Ecommerce_Sales[[#This Row],[Order_Date]],"mmmm")</f>
        <v>September</v>
      </c>
      <c r="K2938" s="1" t="s">
        <v>1947</v>
      </c>
      <c r="L2938" s="1" t="s">
        <v>8394</v>
      </c>
      <c r="M2938" s="1" t="s">
        <v>2047</v>
      </c>
      <c r="N2938" s="1" t="s">
        <v>1989</v>
      </c>
      <c r="O2938" s="3">
        <v>666</v>
      </c>
      <c r="P2938">
        <v>1</v>
      </c>
      <c r="Q2938" s="3">
        <v>666</v>
      </c>
      <c r="R2938" s="1" t="s">
        <v>1951</v>
      </c>
      <c r="S2938" s="3">
        <v>72</v>
      </c>
      <c r="T2938">
        <v>7</v>
      </c>
      <c r="U2938" t="str">
        <f>IF(Ecommerce_Sales[[#This Row],[Delivery_Time_Days]]&gt;7,"Delay",IF(Ecommerce_Sales[[#This Row],[Delivery_Time_Days]] = 0,"No delivery",IF(Ecommerce_Sales[[#This Row],[Delivery_Time_Days]]&lt;=7,"On-time")))</f>
        <v>On-time</v>
      </c>
      <c r="V2938" s="7">
        <f>Ecommerce_Sales[[#This Row],[Profit]]/Ecommerce_Sales[[#This Row],[Total_Price]]</f>
        <v>0.24924924924924924</v>
      </c>
      <c r="W2938" s="3">
        <v>166</v>
      </c>
      <c r="X2938" s="3"/>
    </row>
    <row r="2939" spans="1:24" x14ac:dyDescent="0.25">
      <c r="A2939" s="1" t="s">
        <v>8395</v>
      </c>
      <c r="B2939" s="1" t="s">
        <v>1025</v>
      </c>
      <c r="C2939" s="1" t="s">
        <v>1026</v>
      </c>
      <c r="D2939" s="1" t="s">
        <v>5994</v>
      </c>
      <c r="E2939" s="1" t="s">
        <v>1996</v>
      </c>
      <c r="F2939" s="2">
        <v>45420</v>
      </c>
      <c r="G2939" s="2">
        <v>45262</v>
      </c>
      <c r="H2939" s="2" t="str">
        <f>TEXT(Ecommerce_Sales[[#This Row],[Order_Date]],"mmmm")</f>
        <v>December</v>
      </c>
      <c r="I2939" s="2" t="str">
        <f>TEXT(Ecommerce_Sales[[#This Row],[Order_Date]],"yyyy")</f>
        <v>2023</v>
      </c>
      <c r="J2939" s="2" t="str">
        <f>TEXT(Ecommerce_Sales[[#This Row],[Order_Date]],"mmmm")</f>
        <v>December</v>
      </c>
      <c r="K2939" s="1" t="s">
        <v>1947</v>
      </c>
      <c r="L2939" s="1" t="s">
        <v>8396</v>
      </c>
      <c r="M2939" s="1" t="s">
        <v>2007</v>
      </c>
      <c r="N2939" s="1" t="s">
        <v>1973</v>
      </c>
      <c r="O2939" s="3">
        <v>1665</v>
      </c>
      <c r="P2939">
        <v>6</v>
      </c>
      <c r="Q2939" s="3">
        <v>9990</v>
      </c>
      <c r="R2939" s="1" t="s">
        <v>2016</v>
      </c>
      <c r="S2939" s="3">
        <v>1491</v>
      </c>
      <c r="T2939">
        <v>7</v>
      </c>
      <c r="U2939" t="str">
        <f>IF(Ecommerce_Sales[[#This Row],[Delivery_Time_Days]]&gt;7,"Delay",IF(Ecommerce_Sales[[#This Row],[Delivery_Time_Days]] = 0,"No delivery",IF(Ecommerce_Sales[[#This Row],[Delivery_Time_Days]]&lt;=7,"On-time")))</f>
        <v>On-time</v>
      </c>
      <c r="V2939" s="7">
        <f>Ecommerce_Sales[[#This Row],[Profit]]/Ecommerce_Sales[[#This Row],[Total_Price]]</f>
        <v>0.3</v>
      </c>
      <c r="W2939" s="3">
        <v>2997</v>
      </c>
      <c r="X2939" s="3"/>
    </row>
    <row r="2940" spans="1:24" x14ac:dyDescent="0.25">
      <c r="A2940" s="1" t="s">
        <v>8397</v>
      </c>
      <c r="B2940" s="1" t="s">
        <v>865</v>
      </c>
      <c r="C2940" s="1" t="s">
        <v>866</v>
      </c>
      <c r="D2940" s="1" t="s">
        <v>3570</v>
      </c>
      <c r="E2940" s="1" t="s">
        <v>1954</v>
      </c>
      <c r="F2940" s="2">
        <v>45617</v>
      </c>
      <c r="G2940" s="2">
        <v>45448</v>
      </c>
      <c r="H2940" s="2" t="str">
        <f>TEXT(Ecommerce_Sales[[#This Row],[Order_Date]],"mmmm")</f>
        <v>June</v>
      </c>
      <c r="I2940" s="2" t="str">
        <f>TEXT(Ecommerce_Sales[[#This Row],[Order_Date]],"yyyy")</f>
        <v>2024</v>
      </c>
      <c r="J2940" s="2" t="str">
        <f>TEXT(Ecommerce_Sales[[#This Row],[Order_Date]],"mmmm")</f>
        <v>June</v>
      </c>
      <c r="K2940" s="1" t="s">
        <v>1986</v>
      </c>
      <c r="L2940" s="1" t="s">
        <v>8398</v>
      </c>
      <c r="M2940" s="1" t="s">
        <v>1983</v>
      </c>
      <c r="N2940" s="1" t="s">
        <v>1950</v>
      </c>
      <c r="O2940" s="3">
        <v>995</v>
      </c>
      <c r="P2940">
        <v>6</v>
      </c>
      <c r="Q2940" s="3">
        <v>5968</v>
      </c>
      <c r="R2940" s="1" t="s">
        <v>1951</v>
      </c>
      <c r="S2940" s="3">
        <v>869</v>
      </c>
      <c r="U2940" t="str">
        <f>IF(Ecommerce_Sales[[#This Row],[Delivery_Time_Days]]&gt;7,"Delay",IF(Ecommerce_Sales[[#This Row],[Delivery_Time_Days]] = 0,"No delivery",IF(Ecommerce_Sales[[#This Row],[Delivery_Time_Days]]&lt;=7,"On-time")))</f>
        <v>No delivery</v>
      </c>
      <c r="V2940" s="7">
        <f>Ecommerce_Sales[[#This Row],[Profit]]/Ecommerce_Sales[[#This Row],[Total_Price]]</f>
        <v>0.39996648793565681</v>
      </c>
      <c r="W2940" s="3">
        <v>2387</v>
      </c>
      <c r="X2940" s="3"/>
    </row>
    <row r="2941" spans="1:24" x14ac:dyDescent="0.25">
      <c r="A2941" s="1" t="s">
        <v>8399</v>
      </c>
      <c r="B2941" s="1" t="s">
        <v>432</v>
      </c>
      <c r="C2941" s="1" t="s">
        <v>433</v>
      </c>
      <c r="D2941" s="1" t="s">
        <v>2822</v>
      </c>
      <c r="E2941" s="1" t="s">
        <v>1981</v>
      </c>
      <c r="F2941" s="2">
        <v>45363</v>
      </c>
      <c r="G2941" s="2">
        <v>45093</v>
      </c>
      <c r="H2941" s="2" t="str">
        <f>TEXT(Ecommerce_Sales[[#This Row],[Order_Date]],"mmmm")</f>
        <v>June</v>
      </c>
      <c r="I2941" s="2" t="str">
        <f>TEXT(Ecommerce_Sales[[#This Row],[Order_Date]],"yyyy")</f>
        <v>2023</v>
      </c>
      <c r="J2941" s="2" t="str">
        <f>TEXT(Ecommerce_Sales[[#This Row],[Order_Date]],"mmmm")</f>
        <v>June</v>
      </c>
      <c r="K2941" s="1" t="s">
        <v>1947</v>
      </c>
      <c r="L2941" s="1" t="s">
        <v>8400</v>
      </c>
      <c r="M2941" s="1" t="s">
        <v>2030</v>
      </c>
      <c r="N2941" s="1" t="s">
        <v>1978</v>
      </c>
      <c r="O2941" s="3">
        <v>722</v>
      </c>
      <c r="P2941">
        <v>1</v>
      </c>
      <c r="Q2941" s="3">
        <v>722</v>
      </c>
      <c r="R2941" s="1" t="s">
        <v>1958</v>
      </c>
      <c r="S2941" s="3">
        <v>52</v>
      </c>
      <c r="T2941">
        <v>2</v>
      </c>
      <c r="U2941" t="str">
        <f>IF(Ecommerce_Sales[[#This Row],[Delivery_Time_Days]]&gt;7,"Delay",IF(Ecommerce_Sales[[#This Row],[Delivery_Time_Days]] = 0,"No delivery",IF(Ecommerce_Sales[[#This Row],[Delivery_Time_Days]]&lt;=7,"On-time")))</f>
        <v>On-time</v>
      </c>
      <c r="V2941" s="7">
        <f>Ecommerce_Sales[[#This Row],[Profit]]/Ecommerce_Sales[[#This Row],[Total_Price]]</f>
        <v>0.35041551246537395</v>
      </c>
      <c r="W2941" s="3">
        <v>253</v>
      </c>
      <c r="X2941" s="3"/>
    </row>
    <row r="2942" spans="1:24" x14ac:dyDescent="0.25">
      <c r="A2942" s="1" t="s">
        <v>8401</v>
      </c>
      <c r="B2942" s="1" t="s">
        <v>258</v>
      </c>
      <c r="C2942" s="1" t="s">
        <v>259</v>
      </c>
      <c r="D2942" s="1" t="s">
        <v>7234</v>
      </c>
      <c r="E2942" s="1" t="s">
        <v>2005</v>
      </c>
      <c r="F2942" s="2">
        <v>45199</v>
      </c>
      <c r="G2942" s="2">
        <v>45594</v>
      </c>
      <c r="H2942" s="2" t="str">
        <f>TEXT(Ecommerce_Sales[[#This Row],[Order_Date]],"mmmm")</f>
        <v>October</v>
      </c>
      <c r="I2942" s="2" t="str">
        <f>TEXT(Ecommerce_Sales[[#This Row],[Order_Date]],"yyyy")</f>
        <v>2024</v>
      </c>
      <c r="J2942" s="2" t="str">
        <f>TEXT(Ecommerce_Sales[[#This Row],[Order_Date]],"mmmm")</f>
        <v>October</v>
      </c>
      <c r="K2942" s="1" t="s">
        <v>1947</v>
      </c>
      <c r="L2942" s="1" t="s">
        <v>8402</v>
      </c>
      <c r="M2942" s="1" t="s">
        <v>2043</v>
      </c>
      <c r="N2942" s="1" t="s">
        <v>1989</v>
      </c>
      <c r="O2942" s="3">
        <v>141</v>
      </c>
      <c r="P2942">
        <v>3</v>
      </c>
      <c r="Q2942" s="3">
        <v>424</v>
      </c>
      <c r="R2942" s="1" t="s">
        <v>1958</v>
      </c>
      <c r="S2942" s="3">
        <v>23</v>
      </c>
      <c r="T2942">
        <v>6</v>
      </c>
      <c r="U2942" t="str">
        <f>IF(Ecommerce_Sales[[#This Row],[Delivery_Time_Days]]&gt;7,"Delay",IF(Ecommerce_Sales[[#This Row],[Delivery_Time_Days]] = 0,"No delivery",IF(Ecommerce_Sales[[#This Row],[Delivery_Time_Days]]&lt;=7,"On-time")))</f>
        <v>On-time</v>
      </c>
      <c r="V2942" s="7">
        <f>Ecommerce_Sales[[#This Row],[Profit]]/Ecommerce_Sales[[#This Row],[Total_Price]]</f>
        <v>0.25</v>
      </c>
      <c r="W2942" s="3">
        <v>106</v>
      </c>
      <c r="X2942" s="3"/>
    </row>
    <row r="2943" spans="1:24" x14ac:dyDescent="0.25">
      <c r="A2943" s="1" t="s">
        <v>8403</v>
      </c>
      <c r="B2943" s="1" t="s">
        <v>1201</v>
      </c>
      <c r="C2943" s="1" t="s">
        <v>1202</v>
      </c>
      <c r="D2943" s="1" t="s">
        <v>3059</v>
      </c>
      <c r="E2943" s="1" t="s">
        <v>1946</v>
      </c>
      <c r="F2943" s="2">
        <v>45015</v>
      </c>
      <c r="G2943" s="2">
        <v>45500</v>
      </c>
      <c r="H2943" s="2" t="str">
        <f>TEXT(Ecommerce_Sales[[#This Row],[Order_Date]],"mmmm")</f>
        <v>July</v>
      </c>
      <c r="I2943" s="2" t="str">
        <f>TEXT(Ecommerce_Sales[[#This Row],[Order_Date]],"yyyy")</f>
        <v>2024</v>
      </c>
      <c r="J2943" s="2" t="str">
        <f>TEXT(Ecommerce_Sales[[#This Row],[Order_Date]],"mmmm")</f>
        <v>July</v>
      </c>
      <c r="K2943" s="1" t="s">
        <v>1947</v>
      </c>
      <c r="L2943" s="1" t="s">
        <v>8404</v>
      </c>
      <c r="M2943" s="1" t="s">
        <v>2065</v>
      </c>
      <c r="N2943" s="1" t="s">
        <v>1978</v>
      </c>
      <c r="O2943" s="3">
        <v>270</v>
      </c>
      <c r="P2943">
        <v>3</v>
      </c>
      <c r="Q2943" s="3">
        <v>810</v>
      </c>
      <c r="R2943" s="1" t="s">
        <v>2016</v>
      </c>
      <c r="S2943" s="3">
        <v>112</v>
      </c>
      <c r="T2943">
        <v>7</v>
      </c>
      <c r="U2943" t="str">
        <f>IF(Ecommerce_Sales[[#This Row],[Delivery_Time_Days]]&gt;7,"Delay",IF(Ecommerce_Sales[[#This Row],[Delivery_Time_Days]] = 0,"No delivery",IF(Ecommerce_Sales[[#This Row],[Delivery_Time_Days]]&lt;=7,"On-time")))</f>
        <v>On-time</v>
      </c>
      <c r="V2943" s="7">
        <f>Ecommerce_Sales[[#This Row],[Profit]]/Ecommerce_Sales[[#This Row],[Total_Price]]</f>
        <v>0.3493827160493827</v>
      </c>
      <c r="W2943" s="3">
        <v>283</v>
      </c>
      <c r="X2943" s="3"/>
    </row>
    <row r="2944" spans="1:24" x14ac:dyDescent="0.25">
      <c r="A2944" s="1" t="s">
        <v>8405</v>
      </c>
      <c r="B2944" s="1" t="s">
        <v>1629</v>
      </c>
      <c r="C2944" s="1" t="s">
        <v>1630</v>
      </c>
      <c r="D2944" s="1" t="s">
        <v>6134</v>
      </c>
      <c r="E2944" s="1" t="s">
        <v>1954</v>
      </c>
      <c r="F2944" s="2">
        <v>45609</v>
      </c>
      <c r="G2944" s="2">
        <v>45218</v>
      </c>
      <c r="H2944" s="2" t="str">
        <f>TEXT(Ecommerce_Sales[[#This Row],[Order_Date]],"mmmm")</f>
        <v>October</v>
      </c>
      <c r="I2944" s="2" t="str">
        <f>TEXT(Ecommerce_Sales[[#This Row],[Order_Date]],"yyyy")</f>
        <v>2023</v>
      </c>
      <c r="J2944" s="2" t="str">
        <f>TEXT(Ecommerce_Sales[[#This Row],[Order_Date]],"mmmm")</f>
        <v>October</v>
      </c>
      <c r="K2944" s="1" t="s">
        <v>1947</v>
      </c>
      <c r="L2944" s="1" t="s">
        <v>5065</v>
      </c>
      <c r="M2944" s="1" t="s">
        <v>2058</v>
      </c>
      <c r="N2944" s="1" t="s">
        <v>1950</v>
      </c>
      <c r="O2944" s="3">
        <v>938</v>
      </c>
      <c r="P2944">
        <v>2</v>
      </c>
      <c r="Q2944" s="3">
        <v>1876</v>
      </c>
      <c r="R2944" s="1" t="s">
        <v>1951</v>
      </c>
      <c r="S2944" s="3">
        <v>220</v>
      </c>
      <c r="T2944">
        <v>4</v>
      </c>
      <c r="U2944" t="str">
        <f>IF(Ecommerce_Sales[[#This Row],[Delivery_Time_Days]]&gt;7,"Delay",IF(Ecommerce_Sales[[#This Row],[Delivery_Time_Days]] = 0,"No delivery",IF(Ecommerce_Sales[[#This Row],[Delivery_Time_Days]]&lt;=7,"On-time")))</f>
        <v>On-time</v>
      </c>
      <c r="V2944" s="7">
        <f>Ecommerce_Sales[[#This Row],[Profit]]/Ecommerce_Sales[[#This Row],[Total_Price]]</f>
        <v>0.40031982942430705</v>
      </c>
      <c r="W2944" s="3">
        <v>751</v>
      </c>
      <c r="X2944" s="3"/>
    </row>
    <row r="2945" spans="1:24" x14ac:dyDescent="0.25">
      <c r="A2945" s="1" t="s">
        <v>8406</v>
      </c>
      <c r="B2945" s="1" t="s">
        <v>100</v>
      </c>
      <c r="C2945" s="1" t="s">
        <v>101</v>
      </c>
      <c r="D2945" s="1" t="s">
        <v>2112</v>
      </c>
      <c r="E2945" s="1" t="s">
        <v>2005</v>
      </c>
      <c r="F2945" s="2">
        <v>45206</v>
      </c>
      <c r="G2945" s="2">
        <v>45243</v>
      </c>
      <c r="H2945" s="2" t="str">
        <f>TEXT(Ecommerce_Sales[[#This Row],[Order_Date]],"mmmm")</f>
        <v>November</v>
      </c>
      <c r="I2945" s="2" t="str">
        <f>TEXT(Ecommerce_Sales[[#This Row],[Order_Date]],"yyyy")</f>
        <v>2023</v>
      </c>
      <c r="J2945" s="2" t="str">
        <f>TEXT(Ecommerce_Sales[[#This Row],[Order_Date]],"mmmm")</f>
        <v>November</v>
      </c>
      <c r="K2945" s="1" t="s">
        <v>1947</v>
      </c>
      <c r="L2945" s="1" t="s">
        <v>6954</v>
      </c>
      <c r="M2945" s="1" t="s">
        <v>1972</v>
      </c>
      <c r="N2945" s="1" t="s">
        <v>1973</v>
      </c>
      <c r="O2945" s="3">
        <v>207</v>
      </c>
      <c r="P2945">
        <v>4</v>
      </c>
      <c r="Q2945" s="3">
        <v>827</v>
      </c>
      <c r="R2945" s="1" t="s">
        <v>1958</v>
      </c>
      <c r="S2945" s="3">
        <v>96</v>
      </c>
      <c r="T2945">
        <v>5</v>
      </c>
      <c r="U2945" t="str">
        <f>IF(Ecommerce_Sales[[#This Row],[Delivery_Time_Days]]&gt;7,"Delay",IF(Ecommerce_Sales[[#This Row],[Delivery_Time_Days]] = 0,"No delivery",IF(Ecommerce_Sales[[#This Row],[Delivery_Time_Days]]&lt;=7,"On-time")))</f>
        <v>On-time</v>
      </c>
      <c r="V2945" s="7">
        <f>Ecommerce_Sales[[#This Row],[Profit]]/Ecommerce_Sales[[#This Row],[Total_Price]]</f>
        <v>0.29987908101571947</v>
      </c>
      <c r="W2945" s="3">
        <v>248</v>
      </c>
      <c r="X2945" s="3"/>
    </row>
    <row r="2946" spans="1:24" x14ac:dyDescent="0.25">
      <c r="A2946" s="1" t="s">
        <v>8407</v>
      </c>
      <c r="B2946" s="1" t="s">
        <v>1234</v>
      </c>
      <c r="C2946" s="1" t="s">
        <v>1235</v>
      </c>
      <c r="D2946" s="1" t="s">
        <v>3145</v>
      </c>
      <c r="E2946" s="1" t="s">
        <v>1996</v>
      </c>
      <c r="F2946" s="2">
        <v>45180</v>
      </c>
      <c r="G2946" s="2">
        <v>45320</v>
      </c>
      <c r="H2946" s="2" t="str">
        <f>TEXT(Ecommerce_Sales[[#This Row],[Order_Date]],"mmmm")</f>
        <v>January</v>
      </c>
      <c r="I2946" s="2" t="str">
        <f>TEXT(Ecommerce_Sales[[#This Row],[Order_Date]],"yyyy")</f>
        <v>2024</v>
      </c>
      <c r="J2946" s="2" t="str">
        <f>TEXT(Ecommerce_Sales[[#This Row],[Order_Date]],"mmmm")</f>
        <v>January</v>
      </c>
      <c r="K2946" s="1" t="s">
        <v>1947</v>
      </c>
      <c r="L2946" s="1" t="s">
        <v>8408</v>
      </c>
      <c r="M2946" s="1" t="s">
        <v>2065</v>
      </c>
      <c r="N2946" s="1" t="s">
        <v>1978</v>
      </c>
      <c r="O2946" s="3">
        <v>365</v>
      </c>
      <c r="P2946">
        <v>2</v>
      </c>
      <c r="Q2946" s="3">
        <v>729</v>
      </c>
      <c r="R2946" s="1" t="s">
        <v>1951</v>
      </c>
      <c r="S2946" s="3">
        <v>51</v>
      </c>
      <c r="T2946">
        <v>3</v>
      </c>
      <c r="U2946" t="str">
        <f>IF(Ecommerce_Sales[[#This Row],[Delivery_Time_Days]]&gt;7,"Delay",IF(Ecommerce_Sales[[#This Row],[Delivery_Time_Days]] = 0,"No delivery",IF(Ecommerce_Sales[[#This Row],[Delivery_Time_Days]]&lt;=7,"On-time")))</f>
        <v>On-time</v>
      </c>
      <c r="V2946" s="7">
        <f>Ecommerce_Sales[[#This Row],[Profit]]/Ecommerce_Sales[[#This Row],[Total_Price]]</f>
        <v>0.34979423868312759</v>
      </c>
      <c r="W2946" s="3">
        <v>255</v>
      </c>
      <c r="X2946" s="3"/>
    </row>
    <row r="2947" spans="1:24" x14ac:dyDescent="0.25">
      <c r="A2947" s="1" t="s">
        <v>8409</v>
      </c>
      <c r="B2947" s="1" t="s">
        <v>62</v>
      </c>
      <c r="C2947" s="1" t="s">
        <v>63</v>
      </c>
      <c r="D2947" s="1" t="s">
        <v>6857</v>
      </c>
      <c r="E2947" s="1" t="s">
        <v>1966</v>
      </c>
      <c r="F2947" s="2">
        <v>45621</v>
      </c>
      <c r="G2947" s="2">
        <v>45621</v>
      </c>
      <c r="H2947" s="2" t="str">
        <f>TEXT(Ecommerce_Sales[[#This Row],[Order_Date]],"mmmm")</f>
        <v>November</v>
      </c>
      <c r="I2947" s="2" t="str">
        <f>TEXT(Ecommerce_Sales[[#This Row],[Order_Date]],"yyyy")</f>
        <v>2024</v>
      </c>
      <c r="J2947" s="2" t="str">
        <f>TEXT(Ecommerce_Sales[[#This Row],[Order_Date]],"mmmm")</f>
        <v>November</v>
      </c>
      <c r="K2947" s="1" t="s">
        <v>1947</v>
      </c>
      <c r="L2947" s="1" t="s">
        <v>8410</v>
      </c>
      <c r="M2947" s="1" t="s">
        <v>2072</v>
      </c>
      <c r="N2947" s="1" t="s">
        <v>1950</v>
      </c>
      <c r="O2947" s="3">
        <v>193</v>
      </c>
      <c r="P2947">
        <v>7</v>
      </c>
      <c r="Q2947" s="3">
        <v>1352</v>
      </c>
      <c r="R2947" s="1" t="s">
        <v>1958</v>
      </c>
      <c r="S2947" s="3">
        <v>132</v>
      </c>
      <c r="T2947">
        <v>2</v>
      </c>
      <c r="U2947" t="str">
        <f>IF(Ecommerce_Sales[[#This Row],[Delivery_Time_Days]]&gt;7,"Delay",IF(Ecommerce_Sales[[#This Row],[Delivery_Time_Days]] = 0,"No delivery",IF(Ecommerce_Sales[[#This Row],[Delivery_Time_Days]]&lt;=7,"On-time")))</f>
        <v>On-time</v>
      </c>
      <c r="V2947" s="7">
        <f>Ecommerce_Sales[[#This Row],[Profit]]/Ecommerce_Sales[[#This Row],[Total_Price]]</f>
        <v>0.40014792899408286</v>
      </c>
      <c r="W2947" s="3">
        <v>541</v>
      </c>
      <c r="X2947" s="3"/>
    </row>
    <row r="2948" spans="1:24" x14ac:dyDescent="0.25">
      <c r="A2948" s="1" t="s">
        <v>8411</v>
      </c>
      <c r="B2948" s="1" t="s">
        <v>1244</v>
      </c>
      <c r="C2948" s="1" t="s">
        <v>1245</v>
      </c>
      <c r="D2948" s="1" t="s">
        <v>3976</v>
      </c>
      <c r="E2948" s="1" t="s">
        <v>1966</v>
      </c>
      <c r="F2948" s="2">
        <v>45436</v>
      </c>
      <c r="G2948" s="2">
        <v>45492</v>
      </c>
      <c r="H2948" s="2" t="str">
        <f>TEXT(Ecommerce_Sales[[#This Row],[Order_Date]],"mmmm")</f>
        <v>July</v>
      </c>
      <c r="I2948" s="2" t="str">
        <f>TEXT(Ecommerce_Sales[[#This Row],[Order_Date]],"yyyy")</f>
        <v>2024</v>
      </c>
      <c r="J2948" s="2" t="str">
        <f>TEXT(Ecommerce_Sales[[#This Row],[Order_Date]],"mmmm")</f>
        <v>July</v>
      </c>
      <c r="K2948" s="1" t="s">
        <v>1947</v>
      </c>
      <c r="L2948" s="1" t="s">
        <v>8412</v>
      </c>
      <c r="M2948" s="1" t="s">
        <v>2047</v>
      </c>
      <c r="N2948" s="1" t="s">
        <v>1989</v>
      </c>
      <c r="O2948" s="3">
        <v>709</v>
      </c>
      <c r="P2948">
        <v>6</v>
      </c>
      <c r="Q2948" s="3">
        <v>4256</v>
      </c>
      <c r="R2948" s="1" t="s">
        <v>2012</v>
      </c>
      <c r="S2948" s="3">
        <v>324</v>
      </c>
      <c r="T2948">
        <v>3</v>
      </c>
      <c r="U2948" t="str">
        <f>IF(Ecommerce_Sales[[#This Row],[Delivery_Time_Days]]&gt;7,"Delay",IF(Ecommerce_Sales[[#This Row],[Delivery_Time_Days]] = 0,"No delivery",IF(Ecommerce_Sales[[#This Row],[Delivery_Time_Days]]&lt;=7,"On-time")))</f>
        <v>On-time</v>
      </c>
      <c r="V2948" s="7">
        <f>Ecommerce_Sales[[#This Row],[Profit]]/Ecommerce_Sales[[#This Row],[Total_Price]]</f>
        <v>0.25</v>
      </c>
      <c r="W2948" s="3">
        <v>1064</v>
      </c>
      <c r="X2948" s="3"/>
    </row>
    <row r="2949" spans="1:24" x14ac:dyDescent="0.25">
      <c r="A2949" s="1" t="s">
        <v>8413</v>
      </c>
      <c r="B2949" s="1" t="s">
        <v>60</v>
      </c>
      <c r="C2949" s="1" t="s">
        <v>61</v>
      </c>
      <c r="D2949" s="1" t="s">
        <v>2881</v>
      </c>
      <c r="E2949" s="1" t="s">
        <v>1954</v>
      </c>
      <c r="F2949" s="2">
        <v>45212</v>
      </c>
      <c r="G2949" s="2">
        <v>45371</v>
      </c>
      <c r="H2949" s="2" t="str">
        <f>TEXT(Ecommerce_Sales[[#This Row],[Order_Date]],"mmmm")</f>
        <v>March</v>
      </c>
      <c r="I2949" s="2" t="str">
        <f>TEXT(Ecommerce_Sales[[#This Row],[Order_Date]],"yyyy")</f>
        <v>2024</v>
      </c>
      <c r="J2949" s="2" t="str">
        <f>TEXT(Ecommerce_Sales[[#This Row],[Order_Date]],"mmmm")</f>
        <v>March</v>
      </c>
      <c r="K2949" s="1" t="s">
        <v>1947</v>
      </c>
      <c r="L2949" s="1" t="s">
        <v>4000</v>
      </c>
      <c r="M2949" s="1" t="s">
        <v>2247</v>
      </c>
      <c r="N2949" s="1" t="s">
        <v>1957</v>
      </c>
      <c r="O2949" s="3">
        <v>444</v>
      </c>
      <c r="P2949">
        <v>1</v>
      </c>
      <c r="Q2949" s="3">
        <v>444</v>
      </c>
      <c r="R2949" s="1" t="s">
        <v>2016</v>
      </c>
      <c r="S2949" s="3">
        <v>43</v>
      </c>
      <c r="T2949">
        <v>5</v>
      </c>
      <c r="U2949" t="str">
        <f>IF(Ecommerce_Sales[[#This Row],[Delivery_Time_Days]]&gt;7,"Delay",IF(Ecommerce_Sales[[#This Row],[Delivery_Time_Days]] = 0,"No delivery",IF(Ecommerce_Sales[[#This Row],[Delivery_Time_Days]]&lt;=7,"On-time")))</f>
        <v>On-time</v>
      </c>
      <c r="V2949" s="7">
        <f>Ecommerce_Sales[[#This Row],[Profit]]/Ecommerce_Sales[[#This Row],[Total_Price]]</f>
        <v>0.15090090090090091</v>
      </c>
      <c r="W2949" s="3">
        <v>67</v>
      </c>
      <c r="X2949" s="3"/>
    </row>
    <row r="2950" spans="1:24" x14ac:dyDescent="0.25">
      <c r="A2950" s="1" t="s">
        <v>8414</v>
      </c>
      <c r="B2950" s="1" t="s">
        <v>728</v>
      </c>
      <c r="C2950" s="1" t="s">
        <v>729</v>
      </c>
      <c r="D2950" s="1" t="s">
        <v>2878</v>
      </c>
      <c r="E2950" s="1" t="s">
        <v>2005</v>
      </c>
      <c r="F2950" s="2">
        <v>45438</v>
      </c>
      <c r="G2950" s="2">
        <v>45224</v>
      </c>
      <c r="H2950" s="2" t="str">
        <f>TEXT(Ecommerce_Sales[[#This Row],[Order_Date]],"mmmm")</f>
        <v>October</v>
      </c>
      <c r="I2950" s="2" t="str">
        <f>TEXT(Ecommerce_Sales[[#This Row],[Order_Date]],"yyyy")</f>
        <v>2023</v>
      </c>
      <c r="J2950" s="2" t="str">
        <f>TEXT(Ecommerce_Sales[[#This Row],[Order_Date]],"mmmm")</f>
        <v>October</v>
      </c>
      <c r="K2950" s="1" t="s">
        <v>1947</v>
      </c>
      <c r="L2950" s="1" t="s">
        <v>8415</v>
      </c>
      <c r="M2950" s="1" t="s">
        <v>2002</v>
      </c>
      <c r="N2950" s="1" t="s">
        <v>1989</v>
      </c>
      <c r="O2950" s="3">
        <v>140</v>
      </c>
      <c r="P2950">
        <v>6</v>
      </c>
      <c r="Q2950" s="3">
        <v>838</v>
      </c>
      <c r="R2950" s="1" t="s">
        <v>1958</v>
      </c>
      <c r="S2950" s="3">
        <v>50</v>
      </c>
      <c r="T2950">
        <v>7</v>
      </c>
      <c r="U2950" t="str">
        <f>IF(Ecommerce_Sales[[#This Row],[Delivery_Time_Days]]&gt;7,"Delay",IF(Ecommerce_Sales[[#This Row],[Delivery_Time_Days]] = 0,"No delivery",IF(Ecommerce_Sales[[#This Row],[Delivery_Time_Days]]&lt;=7,"On-time")))</f>
        <v>On-time</v>
      </c>
      <c r="V2950" s="7">
        <f>Ecommerce_Sales[[#This Row],[Profit]]/Ecommerce_Sales[[#This Row],[Total_Price]]</f>
        <v>0.25059665871121717</v>
      </c>
      <c r="W2950" s="3">
        <v>210</v>
      </c>
      <c r="X2950" s="3"/>
    </row>
    <row r="2951" spans="1:24" x14ac:dyDescent="0.25">
      <c r="A2951" s="1" t="s">
        <v>8416</v>
      </c>
      <c r="B2951" s="1" t="s">
        <v>1802</v>
      </c>
      <c r="C2951" s="1" t="s">
        <v>1803</v>
      </c>
      <c r="D2951" s="1" t="s">
        <v>8417</v>
      </c>
      <c r="E2951" s="1" t="s">
        <v>1961</v>
      </c>
      <c r="F2951" s="2">
        <v>45194</v>
      </c>
      <c r="G2951" s="2">
        <v>45192</v>
      </c>
      <c r="H2951" s="2" t="str">
        <f>TEXT(Ecommerce_Sales[[#This Row],[Order_Date]],"mmmm")</f>
        <v>September</v>
      </c>
      <c r="I2951" s="2" t="str">
        <f>TEXT(Ecommerce_Sales[[#This Row],[Order_Date]],"yyyy")</f>
        <v>2023</v>
      </c>
      <c r="J2951" s="2" t="str">
        <f>TEXT(Ecommerce_Sales[[#This Row],[Order_Date]],"mmmm")</f>
        <v>September</v>
      </c>
      <c r="K2951" s="1" t="s">
        <v>1986</v>
      </c>
      <c r="L2951" s="1" t="s">
        <v>8418</v>
      </c>
      <c r="M2951" s="1" t="s">
        <v>1988</v>
      </c>
      <c r="N2951" s="1" t="s">
        <v>1989</v>
      </c>
      <c r="O2951" s="3">
        <v>638</v>
      </c>
      <c r="P2951">
        <v>2</v>
      </c>
      <c r="Q2951" s="3">
        <v>1275</v>
      </c>
      <c r="R2951" s="1" t="s">
        <v>1958</v>
      </c>
      <c r="S2951" s="3">
        <v>96</v>
      </c>
      <c r="U2951" t="str">
        <f>IF(Ecommerce_Sales[[#This Row],[Delivery_Time_Days]]&gt;7,"Delay",IF(Ecommerce_Sales[[#This Row],[Delivery_Time_Days]] = 0,"No delivery",IF(Ecommerce_Sales[[#This Row],[Delivery_Time_Days]]&lt;=7,"On-time")))</f>
        <v>No delivery</v>
      </c>
      <c r="V2951" s="7">
        <f>Ecommerce_Sales[[#This Row],[Profit]]/Ecommerce_Sales[[#This Row],[Total_Price]]</f>
        <v>0.25019607843137254</v>
      </c>
      <c r="W2951" s="3">
        <v>319</v>
      </c>
      <c r="X2951" s="3"/>
    </row>
    <row r="2952" spans="1:24" x14ac:dyDescent="0.25">
      <c r="A2952" s="1" t="s">
        <v>8419</v>
      </c>
      <c r="B2952" s="1" t="s">
        <v>1205</v>
      </c>
      <c r="C2952" s="1" t="s">
        <v>1206</v>
      </c>
      <c r="D2952" s="1" t="s">
        <v>2376</v>
      </c>
      <c r="E2952" s="1" t="s">
        <v>1961</v>
      </c>
      <c r="F2952" s="2">
        <v>45373</v>
      </c>
      <c r="G2952" s="2">
        <v>45217</v>
      </c>
      <c r="H2952" s="2" t="str">
        <f>TEXT(Ecommerce_Sales[[#This Row],[Order_Date]],"mmmm")</f>
        <v>October</v>
      </c>
      <c r="I2952" s="2" t="str">
        <f>TEXT(Ecommerce_Sales[[#This Row],[Order_Date]],"yyyy")</f>
        <v>2023</v>
      </c>
      <c r="J2952" s="2" t="str">
        <f>TEXT(Ecommerce_Sales[[#This Row],[Order_Date]],"mmmm")</f>
        <v>October</v>
      </c>
      <c r="K2952" s="1" t="s">
        <v>1947</v>
      </c>
      <c r="L2952" s="1" t="s">
        <v>8420</v>
      </c>
      <c r="M2952" s="1" t="s">
        <v>1998</v>
      </c>
      <c r="N2952" s="1" t="s">
        <v>1973</v>
      </c>
      <c r="O2952" s="3">
        <v>484</v>
      </c>
      <c r="P2952">
        <v>2</v>
      </c>
      <c r="Q2952" s="3">
        <v>969</v>
      </c>
      <c r="R2952" s="1" t="s">
        <v>1958</v>
      </c>
      <c r="S2952" s="3">
        <v>82</v>
      </c>
      <c r="T2952">
        <v>2</v>
      </c>
      <c r="U2952" t="str">
        <f>IF(Ecommerce_Sales[[#This Row],[Delivery_Time_Days]]&gt;7,"Delay",IF(Ecommerce_Sales[[#This Row],[Delivery_Time_Days]] = 0,"No delivery",IF(Ecommerce_Sales[[#This Row],[Delivery_Time_Days]]&lt;=7,"On-time")))</f>
        <v>On-time</v>
      </c>
      <c r="V2952" s="7">
        <f>Ecommerce_Sales[[#This Row],[Profit]]/Ecommerce_Sales[[#This Row],[Total_Price]]</f>
        <v>0.30030959752321984</v>
      </c>
      <c r="W2952" s="3">
        <v>291</v>
      </c>
      <c r="X2952" s="3"/>
    </row>
    <row r="2953" spans="1:24" x14ac:dyDescent="0.25">
      <c r="A2953" s="1" t="s">
        <v>8421</v>
      </c>
      <c r="B2953" s="1" t="s">
        <v>906</v>
      </c>
      <c r="C2953" s="1" t="s">
        <v>907</v>
      </c>
      <c r="D2953" s="1" t="s">
        <v>6869</v>
      </c>
      <c r="E2953" s="1" t="s">
        <v>1946</v>
      </c>
      <c r="F2953" s="2">
        <v>45095</v>
      </c>
      <c r="G2953" s="2">
        <v>45538</v>
      </c>
      <c r="H2953" s="2" t="str">
        <f>TEXT(Ecommerce_Sales[[#This Row],[Order_Date]],"mmmm")</f>
        <v>September</v>
      </c>
      <c r="I2953" s="2" t="str">
        <f>TEXT(Ecommerce_Sales[[#This Row],[Order_Date]],"yyyy")</f>
        <v>2024</v>
      </c>
      <c r="J2953" s="2" t="str">
        <f>TEXT(Ecommerce_Sales[[#This Row],[Order_Date]],"mmmm")</f>
        <v>September</v>
      </c>
      <c r="K2953" s="1" t="s">
        <v>1947</v>
      </c>
      <c r="L2953" s="1" t="s">
        <v>8422</v>
      </c>
      <c r="M2953" s="1" t="s">
        <v>2104</v>
      </c>
      <c r="N2953" s="1" t="s">
        <v>1978</v>
      </c>
      <c r="O2953" s="3">
        <v>468</v>
      </c>
      <c r="P2953">
        <v>1</v>
      </c>
      <c r="Q2953" s="3">
        <v>468</v>
      </c>
      <c r="R2953" s="1" t="s">
        <v>2008</v>
      </c>
      <c r="S2953" s="3">
        <v>47</v>
      </c>
      <c r="T2953">
        <v>8</v>
      </c>
      <c r="U2953" t="str">
        <f>IF(Ecommerce_Sales[[#This Row],[Delivery_Time_Days]]&gt;7,"Delay",IF(Ecommerce_Sales[[#This Row],[Delivery_Time_Days]] = 0,"No delivery",IF(Ecommerce_Sales[[#This Row],[Delivery_Time_Days]]&lt;=7,"On-time")))</f>
        <v>Delay</v>
      </c>
      <c r="V2953" s="7">
        <f>Ecommerce_Sales[[#This Row],[Profit]]/Ecommerce_Sales[[#This Row],[Total_Price]]</f>
        <v>0.3504273504273504</v>
      </c>
      <c r="W2953" s="3">
        <v>164</v>
      </c>
      <c r="X2953" s="3"/>
    </row>
    <row r="2954" spans="1:24" x14ac:dyDescent="0.25">
      <c r="A2954" s="1" t="s">
        <v>8423</v>
      </c>
      <c r="B2954" s="1" t="s">
        <v>1333</v>
      </c>
      <c r="C2954" s="1" t="s">
        <v>1334</v>
      </c>
      <c r="D2954" s="1" t="s">
        <v>2255</v>
      </c>
      <c r="E2954" s="1" t="s">
        <v>1954</v>
      </c>
      <c r="F2954" s="2">
        <v>44935</v>
      </c>
      <c r="G2954" s="2">
        <v>45411</v>
      </c>
      <c r="H2954" s="2" t="str">
        <f>TEXT(Ecommerce_Sales[[#This Row],[Order_Date]],"mmmm")</f>
        <v>April</v>
      </c>
      <c r="I2954" s="2" t="str">
        <f>TEXT(Ecommerce_Sales[[#This Row],[Order_Date]],"yyyy")</f>
        <v>2024</v>
      </c>
      <c r="J2954" s="2" t="str">
        <f>TEXT(Ecommerce_Sales[[#This Row],[Order_Date]],"mmmm")</f>
        <v>April</v>
      </c>
      <c r="K2954" s="1" t="s">
        <v>1986</v>
      </c>
      <c r="L2954" s="1" t="s">
        <v>8424</v>
      </c>
      <c r="M2954" s="1" t="s">
        <v>2007</v>
      </c>
      <c r="N2954" s="1" t="s">
        <v>1973</v>
      </c>
      <c r="O2954" s="3">
        <v>913</v>
      </c>
      <c r="P2954">
        <v>1</v>
      </c>
      <c r="Q2954" s="3">
        <v>913</v>
      </c>
      <c r="R2954" s="1" t="s">
        <v>1958</v>
      </c>
      <c r="S2954" s="3">
        <v>86</v>
      </c>
      <c r="U2954" t="str">
        <f>IF(Ecommerce_Sales[[#This Row],[Delivery_Time_Days]]&gt;7,"Delay",IF(Ecommerce_Sales[[#This Row],[Delivery_Time_Days]] = 0,"No delivery",IF(Ecommerce_Sales[[#This Row],[Delivery_Time_Days]]&lt;=7,"On-time")))</f>
        <v>No delivery</v>
      </c>
      <c r="V2954" s="7">
        <f>Ecommerce_Sales[[#This Row],[Profit]]/Ecommerce_Sales[[#This Row],[Total_Price]]</f>
        <v>0.30010952902519167</v>
      </c>
      <c r="W2954" s="3">
        <v>274</v>
      </c>
      <c r="X2954" s="3"/>
    </row>
    <row r="2955" spans="1:24" x14ac:dyDescent="0.25">
      <c r="A2955" s="1" t="s">
        <v>8425</v>
      </c>
      <c r="B2955" s="1" t="s">
        <v>1359</v>
      </c>
      <c r="C2955" s="1" t="s">
        <v>1360</v>
      </c>
      <c r="D2955" s="1" t="s">
        <v>4167</v>
      </c>
      <c r="E2955" s="1" t="s">
        <v>1946</v>
      </c>
      <c r="F2955" s="2">
        <v>45148</v>
      </c>
      <c r="G2955" s="2">
        <v>45474</v>
      </c>
      <c r="H2955" s="2" t="str">
        <f>TEXT(Ecommerce_Sales[[#This Row],[Order_Date]],"mmmm")</f>
        <v>July</v>
      </c>
      <c r="I2955" s="2" t="str">
        <f>TEXT(Ecommerce_Sales[[#This Row],[Order_Date]],"yyyy")</f>
        <v>2024</v>
      </c>
      <c r="J2955" s="2" t="str">
        <f>TEXT(Ecommerce_Sales[[#This Row],[Order_Date]],"mmmm")</f>
        <v>July</v>
      </c>
      <c r="K2955" s="1" t="s">
        <v>1947</v>
      </c>
      <c r="L2955" s="1" t="s">
        <v>6107</v>
      </c>
      <c r="M2955" s="1" t="s">
        <v>2002</v>
      </c>
      <c r="N2955" s="1" t="s">
        <v>1989</v>
      </c>
      <c r="O2955" s="3">
        <v>741</v>
      </c>
      <c r="P2955">
        <v>2</v>
      </c>
      <c r="Q2955" s="3">
        <v>1482</v>
      </c>
      <c r="R2955" s="1" t="s">
        <v>2016</v>
      </c>
      <c r="S2955" s="3">
        <v>171</v>
      </c>
      <c r="T2955">
        <v>10</v>
      </c>
      <c r="U2955" t="str">
        <f>IF(Ecommerce_Sales[[#This Row],[Delivery_Time_Days]]&gt;7,"Delay",IF(Ecommerce_Sales[[#This Row],[Delivery_Time_Days]] = 0,"No delivery",IF(Ecommerce_Sales[[#This Row],[Delivery_Time_Days]]&lt;=7,"On-time")))</f>
        <v>Delay</v>
      </c>
      <c r="V2955" s="7">
        <f>Ecommerce_Sales[[#This Row],[Profit]]/Ecommerce_Sales[[#This Row],[Total_Price]]</f>
        <v>0.24966261808367071</v>
      </c>
      <c r="W2955" s="3">
        <v>370</v>
      </c>
      <c r="X2955" s="3"/>
    </row>
    <row r="2956" spans="1:24" x14ac:dyDescent="0.25">
      <c r="A2956" s="1" t="s">
        <v>8426</v>
      </c>
      <c r="B2956" s="1" t="s">
        <v>1325</v>
      </c>
      <c r="C2956" s="1" t="s">
        <v>1326</v>
      </c>
      <c r="D2956" s="1" t="s">
        <v>4969</v>
      </c>
      <c r="E2956" s="1" t="s">
        <v>1966</v>
      </c>
      <c r="F2956" s="2">
        <v>45307</v>
      </c>
      <c r="G2956" s="2">
        <v>45446</v>
      </c>
      <c r="H2956" s="2" t="str">
        <f>TEXT(Ecommerce_Sales[[#This Row],[Order_Date]],"mmmm")</f>
        <v>June</v>
      </c>
      <c r="I2956" s="2" t="str">
        <f>TEXT(Ecommerce_Sales[[#This Row],[Order_Date]],"yyyy")</f>
        <v>2024</v>
      </c>
      <c r="J2956" s="2" t="str">
        <f>TEXT(Ecommerce_Sales[[#This Row],[Order_Date]],"mmmm")</f>
        <v>June</v>
      </c>
      <c r="K2956" s="1" t="s">
        <v>1947</v>
      </c>
      <c r="L2956" s="1" t="s">
        <v>6272</v>
      </c>
      <c r="M2956" s="1" t="s">
        <v>1988</v>
      </c>
      <c r="N2956" s="1" t="s">
        <v>1989</v>
      </c>
      <c r="O2956" s="3">
        <v>146</v>
      </c>
      <c r="P2956">
        <v>4</v>
      </c>
      <c r="Q2956" s="3">
        <v>585</v>
      </c>
      <c r="R2956" s="1" t="s">
        <v>1951</v>
      </c>
      <c r="S2956" s="3">
        <v>62</v>
      </c>
      <c r="T2956">
        <v>4</v>
      </c>
      <c r="U2956" t="str">
        <f>IF(Ecommerce_Sales[[#This Row],[Delivery_Time_Days]]&gt;7,"Delay",IF(Ecommerce_Sales[[#This Row],[Delivery_Time_Days]] = 0,"No delivery",IF(Ecommerce_Sales[[#This Row],[Delivery_Time_Days]]&lt;=7,"On-time")))</f>
        <v>On-time</v>
      </c>
      <c r="V2956" s="7">
        <f>Ecommerce_Sales[[#This Row],[Profit]]/Ecommerce_Sales[[#This Row],[Total_Price]]</f>
        <v>0.24957264957264957</v>
      </c>
      <c r="W2956" s="3">
        <v>146</v>
      </c>
      <c r="X2956" s="3"/>
    </row>
    <row r="2957" spans="1:24" x14ac:dyDescent="0.25">
      <c r="A2957" s="1" t="s">
        <v>8427</v>
      </c>
      <c r="B2957" s="1" t="s">
        <v>54</v>
      </c>
      <c r="C2957" s="1" t="s">
        <v>55</v>
      </c>
      <c r="D2957" s="1" t="s">
        <v>2308</v>
      </c>
      <c r="E2957" s="1" t="s">
        <v>1961</v>
      </c>
      <c r="F2957" s="2">
        <v>45261</v>
      </c>
      <c r="G2957" s="2">
        <v>45338</v>
      </c>
      <c r="H2957" s="2" t="str">
        <f>TEXT(Ecommerce_Sales[[#This Row],[Order_Date]],"mmmm")</f>
        <v>February</v>
      </c>
      <c r="I2957" s="2" t="str">
        <f>TEXT(Ecommerce_Sales[[#This Row],[Order_Date]],"yyyy")</f>
        <v>2024</v>
      </c>
      <c r="J2957" s="2" t="str">
        <f>TEXT(Ecommerce_Sales[[#This Row],[Order_Date]],"mmmm")</f>
        <v>February</v>
      </c>
      <c r="K2957" s="1" t="s">
        <v>1947</v>
      </c>
      <c r="L2957" s="1" t="s">
        <v>8428</v>
      </c>
      <c r="M2957" s="1" t="s">
        <v>2043</v>
      </c>
      <c r="N2957" s="1" t="s">
        <v>1989</v>
      </c>
      <c r="O2957" s="3">
        <v>21</v>
      </c>
      <c r="P2957">
        <v>4</v>
      </c>
      <c r="Q2957" s="3">
        <v>86</v>
      </c>
      <c r="R2957" s="1" t="s">
        <v>1958</v>
      </c>
      <c r="S2957" s="3">
        <v>7</v>
      </c>
      <c r="T2957">
        <v>3</v>
      </c>
      <c r="U2957" t="str">
        <f>IF(Ecommerce_Sales[[#This Row],[Delivery_Time_Days]]&gt;7,"Delay",IF(Ecommerce_Sales[[#This Row],[Delivery_Time_Days]] = 0,"No delivery",IF(Ecommerce_Sales[[#This Row],[Delivery_Time_Days]]&lt;=7,"On-time")))</f>
        <v>On-time</v>
      </c>
      <c r="V2957" s="7">
        <f>Ecommerce_Sales[[#This Row],[Profit]]/Ecommerce_Sales[[#This Row],[Total_Price]]</f>
        <v>0.2441860465116279</v>
      </c>
      <c r="W2957" s="3">
        <v>21</v>
      </c>
      <c r="X2957" s="3"/>
    </row>
    <row r="2958" spans="1:24" x14ac:dyDescent="0.25">
      <c r="A2958" s="1" t="s">
        <v>8429</v>
      </c>
      <c r="B2958" s="1" t="s">
        <v>590</v>
      </c>
      <c r="C2958" s="1" t="s">
        <v>591</v>
      </c>
      <c r="D2958" s="1" t="s">
        <v>4028</v>
      </c>
      <c r="E2958" s="1" t="s">
        <v>1966</v>
      </c>
      <c r="F2958" s="2">
        <v>45168</v>
      </c>
      <c r="G2958" s="2">
        <v>45335</v>
      </c>
      <c r="H2958" s="2" t="str">
        <f>TEXT(Ecommerce_Sales[[#This Row],[Order_Date]],"mmmm")</f>
        <v>February</v>
      </c>
      <c r="I2958" s="2" t="str">
        <f>TEXT(Ecommerce_Sales[[#This Row],[Order_Date]],"yyyy")</f>
        <v>2024</v>
      </c>
      <c r="J2958" s="2" t="str">
        <f>TEXT(Ecommerce_Sales[[#This Row],[Order_Date]],"mmmm")</f>
        <v>February</v>
      </c>
      <c r="K2958" s="1" t="s">
        <v>1947</v>
      </c>
      <c r="L2958" s="1" t="s">
        <v>8430</v>
      </c>
      <c r="M2958" s="1" t="s">
        <v>2002</v>
      </c>
      <c r="N2958" s="1" t="s">
        <v>1989</v>
      </c>
      <c r="O2958" s="3">
        <v>173</v>
      </c>
      <c r="P2958">
        <v>3</v>
      </c>
      <c r="Q2958" s="3">
        <v>518</v>
      </c>
      <c r="R2958" s="1" t="s">
        <v>1958</v>
      </c>
      <c r="S2958" s="3">
        <v>74</v>
      </c>
      <c r="T2958">
        <v>4</v>
      </c>
      <c r="U2958" t="str">
        <f>IF(Ecommerce_Sales[[#This Row],[Delivery_Time_Days]]&gt;7,"Delay",IF(Ecommerce_Sales[[#This Row],[Delivery_Time_Days]] = 0,"No delivery",IF(Ecommerce_Sales[[#This Row],[Delivery_Time_Days]]&lt;=7,"On-time")))</f>
        <v>On-time</v>
      </c>
      <c r="V2958" s="7">
        <f>Ecommerce_Sales[[#This Row],[Profit]]/Ecommerce_Sales[[#This Row],[Total_Price]]</f>
        <v>0.25096525096525096</v>
      </c>
      <c r="W2958" s="3">
        <v>130</v>
      </c>
      <c r="X2958" s="3"/>
    </row>
    <row r="2959" spans="1:24" x14ac:dyDescent="0.25">
      <c r="A2959" s="1" t="s">
        <v>8431</v>
      </c>
      <c r="B2959" s="1" t="s">
        <v>842</v>
      </c>
      <c r="C2959" s="1" t="s">
        <v>843</v>
      </c>
      <c r="D2959" s="1" t="s">
        <v>5009</v>
      </c>
      <c r="E2959" s="1" t="s">
        <v>1946</v>
      </c>
      <c r="F2959" s="2">
        <v>45434</v>
      </c>
      <c r="G2959" s="2">
        <v>45045</v>
      </c>
      <c r="H2959" s="2" t="str">
        <f>TEXT(Ecommerce_Sales[[#This Row],[Order_Date]],"mmmm")</f>
        <v>April</v>
      </c>
      <c r="I2959" s="2" t="str">
        <f>TEXT(Ecommerce_Sales[[#This Row],[Order_Date]],"yyyy")</f>
        <v>2023</v>
      </c>
      <c r="J2959" s="2" t="str">
        <f>TEXT(Ecommerce_Sales[[#This Row],[Order_Date]],"mmmm")</f>
        <v>April</v>
      </c>
      <c r="K2959" s="1" t="s">
        <v>1947</v>
      </c>
      <c r="L2959" s="1" t="s">
        <v>8432</v>
      </c>
      <c r="M2959" s="1" t="s">
        <v>2065</v>
      </c>
      <c r="N2959" s="1" t="s">
        <v>1978</v>
      </c>
      <c r="O2959" s="3">
        <v>46</v>
      </c>
      <c r="P2959">
        <v>3</v>
      </c>
      <c r="Q2959" s="3">
        <v>139</v>
      </c>
      <c r="R2959" s="1" t="s">
        <v>2008</v>
      </c>
      <c r="S2959" s="3">
        <v>11</v>
      </c>
      <c r="T2959">
        <v>9</v>
      </c>
      <c r="U2959" t="str">
        <f>IF(Ecommerce_Sales[[#This Row],[Delivery_Time_Days]]&gt;7,"Delay",IF(Ecommerce_Sales[[#This Row],[Delivery_Time_Days]] = 0,"No delivery",IF(Ecommerce_Sales[[#This Row],[Delivery_Time_Days]]&lt;=7,"On-time")))</f>
        <v>Delay</v>
      </c>
      <c r="V2959" s="7">
        <f>Ecommerce_Sales[[#This Row],[Profit]]/Ecommerce_Sales[[#This Row],[Total_Price]]</f>
        <v>0.35251798561151076</v>
      </c>
      <c r="W2959" s="3">
        <v>49</v>
      </c>
      <c r="X2959" s="3"/>
    </row>
    <row r="2960" spans="1:24" x14ac:dyDescent="0.25">
      <c r="A2960" s="1" t="s">
        <v>8433</v>
      </c>
      <c r="B2960" s="1" t="s">
        <v>719</v>
      </c>
      <c r="C2960" s="1" t="s">
        <v>720</v>
      </c>
      <c r="D2960" s="1" t="s">
        <v>7264</v>
      </c>
      <c r="E2960" s="1" t="s">
        <v>1981</v>
      </c>
      <c r="F2960" s="2">
        <v>45001</v>
      </c>
      <c r="G2960" s="2">
        <v>45526</v>
      </c>
      <c r="H2960" s="2" t="str">
        <f>TEXT(Ecommerce_Sales[[#This Row],[Order_Date]],"mmmm")</f>
        <v>August</v>
      </c>
      <c r="I2960" s="2" t="str">
        <f>TEXT(Ecommerce_Sales[[#This Row],[Order_Date]],"yyyy")</f>
        <v>2024</v>
      </c>
      <c r="J2960" s="2" t="str">
        <f>TEXT(Ecommerce_Sales[[#This Row],[Order_Date]],"mmmm")</f>
        <v>August</v>
      </c>
      <c r="K2960" s="1" t="s">
        <v>1947</v>
      </c>
      <c r="L2960" s="1" t="s">
        <v>8434</v>
      </c>
      <c r="M2960" s="1" t="s">
        <v>1949</v>
      </c>
      <c r="N2960" s="1" t="s">
        <v>1950</v>
      </c>
      <c r="O2960" s="3">
        <v>491</v>
      </c>
      <c r="P2960">
        <v>5</v>
      </c>
      <c r="Q2960" s="3">
        <v>2455</v>
      </c>
      <c r="R2960" s="1" t="s">
        <v>1951</v>
      </c>
      <c r="S2960" s="3">
        <v>357</v>
      </c>
      <c r="T2960">
        <v>4</v>
      </c>
      <c r="U2960" t="str">
        <f>IF(Ecommerce_Sales[[#This Row],[Delivery_Time_Days]]&gt;7,"Delay",IF(Ecommerce_Sales[[#This Row],[Delivery_Time_Days]] = 0,"No delivery",IF(Ecommerce_Sales[[#This Row],[Delivery_Time_Days]]&lt;=7,"On-time")))</f>
        <v>On-time</v>
      </c>
      <c r="V2960" s="7">
        <f>Ecommerce_Sales[[#This Row],[Profit]]/Ecommerce_Sales[[#This Row],[Total_Price]]</f>
        <v>0.4</v>
      </c>
      <c r="W2960" s="3">
        <v>982</v>
      </c>
      <c r="X2960" s="3"/>
    </row>
    <row r="2961" spans="1:24" x14ac:dyDescent="0.25">
      <c r="A2961" s="1" t="s">
        <v>8435</v>
      </c>
      <c r="B2961" s="1" t="s">
        <v>569</v>
      </c>
      <c r="C2961" s="1" t="s">
        <v>570</v>
      </c>
      <c r="D2961" s="1" t="s">
        <v>6358</v>
      </c>
      <c r="E2961" s="1" t="s">
        <v>1996</v>
      </c>
      <c r="F2961" s="2">
        <v>45291</v>
      </c>
      <c r="G2961" s="2">
        <v>45363</v>
      </c>
      <c r="H2961" s="2" t="str">
        <f>TEXT(Ecommerce_Sales[[#This Row],[Order_Date]],"mmmm")</f>
        <v>March</v>
      </c>
      <c r="I2961" s="2" t="str">
        <f>TEXT(Ecommerce_Sales[[#This Row],[Order_Date]],"yyyy")</f>
        <v>2024</v>
      </c>
      <c r="J2961" s="2" t="str">
        <f>TEXT(Ecommerce_Sales[[#This Row],[Order_Date]],"mmmm")</f>
        <v>March</v>
      </c>
      <c r="K2961" s="1" t="s">
        <v>1992</v>
      </c>
      <c r="L2961" s="1" t="s">
        <v>8436</v>
      </c>
      <c r="M2961" s="1" t="s">
        <v>2079</v>
      </c>
      <c r="N2961" s="1" t="s">
        <v>1973</v>
      </c>
      <c r="O2961" s="3">
        <v>706</v>
      </c>
      <c r="P2961">
        <v>5</v>
      </c>
      <c r="Q2961" s="3">
        <v>3528</v>
      </c>
      <c r="R2961" s="1" t="s">
        <v>1958</v>
      </c>
      <c r="S2961" s="3">
        <v>517</v>
      </c>
      <c r="U2961" t="str">
        <f>IF(Ecommerce_Sales[[#This Row],[Delivery_Time_Days]]&gt;7,"Delay",IF(Ecommerce_Sales[[#This Row],[Delivery_Time_Days]] = 0,"No delivery",IF(Ecommerce_Sales[[#This Row],[Delivery_Time_Days]]&lt;=7,"On-time")))</f>
        <v>No delivery</v>
      </c>
      <c r="V2961" s="7">
        <f>Ecommerce_Sales[[#This Row],[Profit]]/Ecommerce_Sales[[#This Row],[Total_Price]]</f>
        <v>0.29988662131519273</v>
      </c>
      <c r="W2961" s="3">
        <v>1058</v>
      </c>
      <c r="X2961" s="3"/>
    </row>
    <row r="2962" spans="1:24" x14ac:dyDescent="0.25">
      <c r="A2962" s="1" t="s">
        <v>8437</v>
      </c>
      <c r="B2962" s="1" t="s">
        <v>1385</v>
      </c>
      <c r="C2962" s="1" t="s">
        <v>1386</v>
      </c>
      <c r="D2962" s="1" t="s">
        <v>2718</v>
      </c>
      <c r="E2962" s="1" t="s">
        <v>1981</v>
      </c>
      <c r="F2962" s="2">
        <v>45191</v>
      </c>
      <c r="G2962" s="2">
        <v>45289</v>
      </c>
      <c r="H2962" s="2" t="str">
        <f>TEXT(Ecommerce_Sales[[#This Row],[Order_Date]],"mmmm")</f>
        <v>December</v>
      </c>
      <c r="I2962" s="2" t="str">
        <f>TEXT(Ecommerce_Sales[[#This Row],[Order_Date]],"yyyy")</f>
        <v>2023</v>
      </c>
      <c r="J2962" s="2" t="str">
        <f>TEXT(Ecommerce_Sales[[#This Row],[Order_Date]],"mmmm")</f>
        <v>December</v>
      </c>
      <c r="K2962" s="1" t="s">
        <v>1947</v>
      </c>
      <c r="L2962" s="1" t="s">
        <v>8438</v>
      </c>
      <c r="M2962" s="1" t="s">
        <v>1963</v>
      </c>
      <c r="N2962" s="1" t="s">
        <v>1957</v>
      </c>
      <c r="O2962" s="3">
        <v>1257</v>
      </c>
      <c r="P2962">
        <v>8</v>
      </c>
      <c r="Q2962" s="3">
        <v>10057</v>
      </c>
      <c r="R2962" s="1" t="s">
        <v>1951</v>
      </c>
      <c r="S2962" s="3">
        <v>798</v>
      </c>
      <c r="T2962">
        <v>2</v>
      </c>
      <c r="U2962" t="str">
        <f>IF(Ecommerce_Sales[[#This Row],[Delivery_Time_Days]]&gt;7,"Delay",IF(Ecommerce_Sales[[#This Row],[Delivery_Time_Days]] = 0,"No delivery",IF(Ecommerce_Sales[[#This Row],[Delivery_Time_Days]]&lt;=7,"On-time")))</f>
        <v>On-time</v>
      </c>
      <c r="V2962" s="7">
        <f>Ecommerce_Sales[[#This Row],[Profit]]/Ecommerce_Sales[[#This Row],[Total_Price]]</f>
        <v>0.15004474495376355</v>
      </c>
      <c r="W2962" s="3">
        <v>1509</v>
      </c>
      <c r="X2962" s="3"/>
    </row>
    <row r="2963" spans="1:24" x14ac:dyDescent="0.25">
      <c r="A2963" s="1" t="s">
        <v>8439</v>
      </c>
      <c r="B2963" s="1" t="s">
        <v>815</v>
      </c>
      <c r="C2963" s="1" t="s">
        <v>816</v>
      </c>
      <c r="D2963" s="1" t="s">
        <v>3716</v>
      </c>
      <c r="E2963" s="1" t="s">
        <v>1954</v>
      </c>
      <c r="F2963" s="2">
        <v>45092</v>
      </c>
      <c r="G2963" s="2">
        <v>45488</v>
      </c>
      <c r="H2963" s="2" t="str">
        <f>TEXT(Ecommerce_Sales[[#This Row],[Order_Date]],"mmmm")</f>
        <v>July</v>
      </c>
      <c r="I2963" s="2" t="str">
        <f>TEXT(Ecommerce_Sales[[#This Row],[Order_Date]],"yyyy")</f>
        <v>2024</v>
      </c>
      <c r="J2963" s="2" t="str">
        <f>TEXT(Ecommerce_Sales[[#This Row],[Order_Date]],"mmmm")</f>
        <v>July</v>
      </c>
      <c r="K2963" s="1" t="s">
        <v>1947</v>
      </c>
      <c r="L2963" s="1" t="s">
        <v>8440</v>
      </c>
      <c r="M2963" s="1" t="s">
        <v>2030</v>
      </c>
      <c r="N2963" s="1" t="s">
        <v>1978</v>
      </c>
      <c r="O2963" s="3">
        <v>1038</v>
      </c>
      <c r="P2963">
        <v>3</v>
      </c>
      <c r="Q2963" s="3">
        <v>3114</v>
      </c>
      <c r="R2963" s="1" t="s">
        <v>2008</v>
      </c>
      <c r="S2963" s="3">
        <v>344</v>
      </c>
      <c r="T2963">
        <v>4</v>
      </c>
      <c r="U2963" t="str">
        <f>IF(Ecommerce_Sales[[#This Row],[Delivery_Time_Days]]&gt;7,"Delay",IF(Ecommerce_Sales[[#This Row],[Delivery_Time_Days]] = 0,"No delivery",IF(Ecommerce_Sales[[#This Row],[Delivery_Time_Days]]&lt;=7,"On-time")))</f>
        <v>On-time</v>
      </c>
      <c r="V2963" s="7">
        <f>Ecommerce_Sales[[#This Row],[Profit]]/Ecommerce_Sales[[#This Row],[Total_Price]]</f>
        <v>0.35003211303789339</v>
      </c>
      <c r="W2963" s="3">
        <v>1090</v>
      </c>
      <c r="X2963" s="3"/>
    </row>
    <row r="2964" spans="1:24" x14ac:dyDescent="0.25">
      <c r="A2964" s="1" t="s">
        <v>8441</v>
      </c>
      <c r="B2964" s="1" t="s">
        <v>444</v>
      </c>
      <c r="C2964" s="1" t="s">
        <v>445</v>
      </c>
      <c r="D2964" s="1" t="s">
        <v>2106</v>
      </c>
      <c r="E2964" s="1" t="s">
        <v>1946</v>
      </c>
      <c r="F2964" s="2">
        <v>45651</v>
      </c>
      <c r="G2964" s="2">
        <v>45602</v>
      </c>
      <c r="H2964" s="2" t="str">
        <f>TEXT(Ecommerce_Sales[[#This Row],[Order_Date]],"mmmm")</f>
        <v>November</v>
      </c>
      <c r="I2964" s="2" t="str">
        <f>TEXT(Ecommerce_Sales[[#This Row],[Order_Date]],"yyyy")</f>
        <v>2024</v>
      </c>
      <c r="J2964" s="2" t="str">
        <f>TEXT(Ecommerce_Sales[[#This Row],[Order_Date]],"mmmm")</f>
        <v>November</v>
      </c>
      <c r="K2964" s="1" t="s">
        <v>1947</v>
      </c>
      <c r="L2964" s="1" t="s">
        <v>8442</v>
      </c>
      <c r="M2964" s="1" t="s">
        <v>1988</v>
      </c>
      <c r="N2964" s="1" t="s">
        <v>1989</v>
      </c>
      <c r="O2964" s="3">
        <v>1083</v>
      </c>
      <c r="P2964">
        <v>7</v>
      </c>
      <c r="Q2964" s="3">
        <v>7578</v>
      </c>
      <c r="R2964" s="1" t="s">
        <v>1951</v>
      </c>
      <c r="S2964" s="3">
        <v>521</v>
      </c>
      <c r="T2964">
        <v>4</v>
      </c>
      <c r="U2964" t="str">
        <f>IF(Ecommerce_Sales[[#This Row],[Delivery_Time_Days]]&gt;7,"Delay",IF(Ecommerce_Sales[[#This Row],[Delivery_Time_Days]] = 0,"No delivery",IF(Ecommerce_Sales[[#This Row],[Delivery_Time_Days]]&lt;=7,"On-time")))</f>
        <v>On-time</v>
      </c>
      <c r="V2964" s="7">
        <f>Ecommerce_Sales[[#This Row],[Profit]]/Ecommerce_Sales[[#This Row],[Total_Price]]</f>
        <v>0.25006598046978096</v>
      </c>
      <c r="W2964" s="3">
        <v>1895</v>
      </c>
      <c r="X2964" s="3"/>
    </row>
    <row r="2965" spans="1:24" x14ac:dyDescent="0.25">
      <c r="A2965" s="1" t="s">
        <v>8443</v>
      </c>
      <c r="B2965" s="1" t="s">
        <v>545</v>
      </c>
      <c r="C2965" s="1" t="s">
        <v>546</v>
      </c>
      <c r="D2965" s="1" t="s">
        <v>2514</v>
      </c>
      <c r="E2965" s="1" t="s">
        <v>1954</v>
      </c>
      <c r="F2965" s="2">
        <v>45016</v>
      </c>
      <c r="G2965" s="2">
        <v>45315</v>
      </c>
      <c r="H2965" s="2" t="str">
        <f>TEXT(Ecommerce_Sales[[#This Row],[Order_Date]],"mmmm")</f>
        <v>January</v>
      </c>
      <c r="I2965" s="2" t="str">
        <f>TEXT(Ecommerce_Sales[[#This Row],[Order_Date]],"yyyy")</f>
        <v>2024</v>
      </c>
      <c r="J2965" s="2" t="str">
        <f>TEXT(Ecommerce_Sales[[#This Row],[Order_Date]],"mmmm")</f>
        <v>January</v>
      </c>
      <c r="K2965" s="1" t="s">
        <v>1947</v>
      </c>
      <c r="L2965" s="1" t="s">
        <v>3246</v>
      </c>
      <c r="M2965" s="1" t="s">
        <v>1983</v>
      </c>
      <c r="N2965" s="1" t="s">
        <v>1950</v>
      </c>
      <c r="O2965" s="3">
        <v>556</v>
      </c>
      <c r="P2965">
        <v>1</v>
      </c>
      <c r="Q2965" s="3">
        <v>556</v>
      </c>
      <c r="R2965" s="1" t="s">
        <v>1958</v>
      </c>
      <c r="S2965" s="3">
        <v>30</v>
      </c>
      <c r="T2965">
        <v>3</v>
      </c>
      <c r="U2965" t="str">
        <f>IF(Ecommerce_Sales[[#This Row],[Delivery_Time_Days]]&gt;7,"Delay",IF(Ecommerce_Sales[[#This Row],[Delivery_Time_Days]] = 0,"No delivery",IF(Ecommerce_Sales[[#This Row],[Delivery_Time_Days]]&lt;=7,"On-time")))</f>
        <v>On-time</v>
      </c>
      <c r="V2965" s="7">
        <f>Ecommerce_Sales[[#This Row],[Profit]]/Ecommerce_Sales[[#This Row],[Total_Price]]</f>
        <v>0.39928057553956836</v>
      </c>
      <c r="W2965" s="3">
        <v>222</v>
      </c>
      <c r="X2965" s="3"/>
    </row>
    <row r="2966" spans="1:24" x14ac:dyDescent="0.25">
      <c r="A2966" s="1" t="s">
        <v>8444</v>
      </c>
      <c r="B2966" s="1" t="s">
        <v>434</v>
      </c>
      <c r="C2966" s="1" t="s">
        <v>435</v>
      </c>
      <c r="D2966" s="1" t="s">
        <v>1980</v>
      </c>
      <c r="E2966" s="1" t="s">
        <v>1981</v>
      </c>
      <c r="F2966" s="2">
        <v>45463</v>
      </c>
      <c r="G2966" s="2">
        <v>45071</v>
      </c>
      <c r="H2966" s="2" t="str">
        <f>TEXT(Ecommerce_Sales[[#This Row],[Order_Date]],"mmmm")</f>
        <v>May</v>
      </c>
      <c r="I2966" s="2" t="str">
        <f>TEXT(Ecommerce_Sales[[#This Row],[Order_Date]],"yyyy")</f>
        <v>2023</v>
      </c>
      <c r="J2966" s="2" t="str">
        <f>TEXT(Ecommerce_Sales[[#This Row],[Order_Date]],"mmmm")</f>
        <v>May</v>
      </c>
      <c r="K2966" s="1" t="s">
        <v>1947</v>
      </c>
      <c r="L2966" s="1" t="s">
        <v>5796</v>
      </c>
      <c r="M2966" s="1" t="s">
        <v>1977</v>
      </c>
      <c r="N2966" s="1" t="s">
        <v>1978</v>
      </c>
      <c r="O2966" s="3">
        <v>767</v>
      </c>
      <c r="P2966">
        <v>2</v>
      </c>
      <c r="Q2966" s="3">
        <v>1534</v>
      </c>
      <c r="R2966" s="1" t="s">
        <v>1958</v>
      </c>
      <c r="S2966" s="3">
        <v>227</v>
      </c>
      <c r="T2966">
        <v>8</v>
      </c>
      <c r="U2966" t="str">
        <f>IF(Ecommerce_Sales[[#This Row],[Delivery_Time_Days]]&gt;7,"Delay",IF(Ecommerce_Sales[[#This Row],[Delivery_Time_Days]] = 0,"No delivery",IF(Ecommerce_Sales[[#This Row],[Delivery_Time_Days]]&lt;=7,"On-time")))</f>
        <v>Delay</v>
      </c>
      <c r="V2966" s="7">
        <f>Ecommerce_Sales[[#This Row],[Profit]]/Ecommerce_Sales[[#This Row],[Total_Price]]</f>
        <v>0.35006518904823991</v>
      </c>
      <c r="W2966" s="3">
        <v>537</v>
      </c>
      <c r="X2966" s="3"/>
    </row>
    <row r="2967" spans="1:24" x14ac:dyDescent="0.25">
      <c r="A2967" s="1" t="s">
        <v>8445</v>
      </c>
      <c r="B2967" s="1" t="s">
        <v>166</v>
      </c>
      <c r="C2967" s="1" t="s">
        <v>167</v>
      </c>
      <c r="D2967" s="1" t="s">
        <v>2705</v>
      </c>
      <c r="E2967" s="1" t="s">
        <v>1966</v>
      </c>
      <c r="F2967" s="2">
        <v>45141</v>
      </c>
      <c r="G2967" s="2">
        <v>45404</v>
      </c>
      <c r="H2967" s="2" t="str">
        <f>TEXT(Ecommerce_Sales[[#This Row],[Order_Date]],"mmmm")</f>
        <v>April</v>
      </c>
      <c r="I2967" s="2" t="str">
        <f>TEXT(Ecommerce_Sales[[#This Row],[Order_Date]],"yyyy")</f>
        <v>2024</v>
      </c>
      <c r="J2967" s="2" t="str">
        <f>TEXT(Ecommerce_Sales[[#This Row],[Order_Date]],"mmmm")</f>
        <v>April</v>
      </c>
      <c r="K2967" s="1" t="s">
        <v>1947</v>
      </c>
      <c r="L2967" s="1" t="s">
        <v>2122</v>
      </c>
      <c r="M2967" s="1" t="s">
        <v>1988</v>
      </c>
      <c r="N2967" s="1" t="s">
        <v>1989</v>
      </c>
      <c r="O2967" s="3">
        <v>140</v>
      </c>
      <c r="P2967">
        <v>1</v>
      </c>
      <c r="Q2967" s="3">
        <v>140</v>
      </c>
      <c r="R2967" s="1" t="s">
        <v>1958</v>
      </c>
      <c r="S2967" s="3">
        <v>8</v>
      </c>
      <c r="T2967">
        <v>7</v>
      </c>
      <c r="U2967" t="str">
        <f>IF(Ecommerce_Sales[[#This Row],[Delivery_Time_Days]]&gt;7,"Delay",IF(Ecommerce_Sales[[#This Row],[Delivery_Time_Days]] = 0,"No delivery",IF(Ecommerce_Sales[[#This Row],[Delivery_Time_Days]]&lt;=7,"On-time")))</f>
        <v>On-time</v>
      </c>
      <c r="V2967" s="7">
        <f>Ecommerce_Sales[[#This Row],[Profit]]/Ecommerce_Sales[[#This Row],[Total_Price]]</f>
        <v>0.25</v>
      </c>
      <c r="W2967" s="3">
        <v>35</v>
      </c>
      <c r="X2967" s="3"/>
    </row>
    <row r="2968" spans="1:24" x14ac:dyDescent="0.25">
      <c r="A2968" s="1" t="s">
        <v>8446</v>
      </c>
      <c r="B2968" s="1" t="s">
        <v>72</v>
      </c>
      <c r="C2968" s="1" t="s">
        <v>73</v>
      </c>
      <c r="D2968" s="1" t="s">
        <v>3108</v>
      </c>
      <c r="E2968" s="1" t="s">
        <v>1966</v>
      </c>
      <c r="F2968" s="2">
        <v>45502</v>
      </c>
      <c r="G2968" s="2">
        <v>45121</v>
      </c>
      <c r="H2968" s="2" t="str">
        <f>TEXT(Ecommerce_Sales[[#This Row],[Order_Date]],"mmmm")</f>
        <v>July</v>
      </c>
      <c r="I2968" s="2" t="str">
        <f>TEXT(Ecommerce_Sales[[#This Row],[Order_Date]],"yyyy")</f>
        <v>2023</v>
      </c>
      <c r="J2968" s="2" t="str">
        <f>TEXT(Ecommerce_Sales[[#This Row],[Order_Date]],"mmmm")</f>
        <v>July</v>
      </c>
      <c r="K2968" s="1" t="s">
        <v>1986</v>
      </c>
      <c r="L2968" s="1" t="s">
        <v>8447</v>
      </c>
      <c r="M2968" s="1" t="s">
        <v>2043</v>
      </c>
      <c r="N2968" s="1" t="s">
        <v>1989</v>
      </c>
      <c r="O2968" s="3">
        <v>999</v>
      </c>
      <c r="P2968">
        <v>6</v>
      </c>
      <c r="Q2968" s="3">
        <v>5992</v>
      </c>
      <c r="R2968" s="1" t="s">
        <v>1958</v>
      </c>
      <c r="S2968" s="3">
        <v>793</v>
      </c>
      <c r="U2968" t="str">
        <f>IF(Ecommerce_Sales[[#This Row],[Delivery_Time_Days]]&gt;7,"Delay",IF(Ecommerce_Sales[[#This Row],[Delivery_Time_Days]] = 0,"No delivery",IF(Ecommerce_Sales[[#This Row],[Delivery_Time_Days]]&lt;=7,"On-time")))</f>
        <v>No delivery</v>
      </c>
      <c r="V2968" s="7">
        <f>Ecommerce_Sales[[#This Row],[Profit]]/Ecommerce_Sales[[#This Row],[Total_Price]]</f>
        <v>0.25</v>
      </c>
      <c r="W2968" s="3">
        <v>1498</v>
      </c>
      <c r="X2968" s="3"/>
    </row>
    <row r="2969" spans="1:24" x14ac:dyDescent="0.25">
      <c r="A2969" s="1" t="s">
        <v>8448</v>
      </c>
      <c r="B2969" s="1" t="s">
        <v>1077</v>
      </c>
      <c r="C2969" s="1" t="s">
        <v>1078</v>
      </c>
      <c r="D2969" s="1" t="s">
        <v>2773</v>
      </c>
      <c r="E2969" s="1" t="s">
        <v>1946</v>
      </c>
      <c r="F2969" s="2">
        <v>45390</v>
      </c>
      <c r="G2969" s="2">
        <v>45178</v>
      </c>
      <c r="H2969" s="2" t="str">
        <f>TEXT(Ecommerce_Sales[[#This Row],[Order_Date]],"mmmm")</f>
        <v>September</v>
      </c>
      <c r="I2969" s="2" t="str">
        <f>TEXT(Ecommerce_Sales[[#This Row],[Order_Date]],"yyyy")</f>
        <v>2023</v>
      </c>
      <c r="J2969" s="2" t="str">
        <f>TEXT(Ecommerce_Sales[[#This Row],[Order_Date]],"mmmm")</f>
        <v>September</v>
      </c>
      <c r="K2969" s="1" t="s">
        <v>1947</v>
      </c>
      <c r="L2969" s="1" t="s">
        <v>6340</v>
      </c>
      <c r="M2969" s="1" t="s">
        <v>2065</v>
      </c>
      <c r="N2969" s="1" t="s">
        <v>1978</v>
      </c>
      <c r="O2969" s="3">
        <v>82</v>
      </c>
      <c r="P2969">
        <v>2</v>
      </c>
      <c r="Q2969" s="3">
        <v>163</v>
      </c>
      <c r="R2969" s="1" t="s">
        <v>1958</v>
      </c>
      <c r="S2969" s="3">
        <v>22</v>
      </c>
      <c r="T2969">
        <v>3</v>
      </c>
      <c r="U2969" t="str">
        <f>IF(Ecommerce_Sales[[#This Row],[Delivery_Time_Days]]&gt;7,"Delay",IF(Ecommerce_Sales[[#This Row],[Delivery_Time_Days]] = 0,"No delivery",IF(Ecommerce_Sales[[#This Row],[Delivery_Time_Days]]&lt;=7,"On-time")))</f>
        <v>On-time</v>
      </c>
      <c r="V2969" s="7">
        <f>Ecommerce_Sales[[#This Row],[Profit]]/Ecommerce_Sales[[#This Row],[Total_Price]]</f>
        <v>0.34969325153374231</v>
      </c>
      <c r="W2969" s="3">
        <v>57</v>
      </c>
      <c r="X2969" s="3"/>
    </row>
    <row r="2970" spans="1:24" x14ac:dyDescent="0.25">
      <c r="A2970" s="1" t="s">
        <v>8449</v>
      </c>
      <c r="B2970" s="1" t="s">
        <v>1221</v>
      </c>
      <c r="C2970" s="1" t="s">
        <v>1222</v>
      </c>
      <c r="D2970" s="1" t="s">
        <v>2541</v>
      </c>
      <c r="E2970" s="1" t="s">
        <v>2005</v>
      </c>
      <c r="F2970" s="2">
        <v>45382</v>
      </c>
      <c r="G2970" s="2">
        <v>45208</v>
      </c>
      <c r="H2970" s="2" t="str">
        <f>TEXT(Ecommerce_Sales[[#This Row],[Order_Date]],"mmmm")</f>
        <v>October</v>
      </c>
      <c r="I2970" s="2" t="str">
        <f>TEXT(Ecommerce_Sales[[#This Row],[Order_Date]],"yyyy")</f>
        <v>2023</v>
      </c>
      <c r="J2970" s="2" t="str">
        <f>TEXT(Ecommerce_Sales[[#This Row],[Order_Date]],"mmmm")</f>
        <v>October</v>
      </c>
      <c r="K2970" s="1" t="s">
        <v>1947</v>
      </c>
      <c r="L2970" s="1" t="s">
        <v>8450</v>
      </c>
      <c r="M2970" s="1" t="s">
        <v>2058</v>
      </c>
      <c r="N2970" s="1" t="s">
        <v>1950</v>
      </c>
      <c r="O2970" s="3">
        <v>853</v>
      </c>
      <c r="P2970">
        <v>6</v>
      </c>
      <c r="Q2970" s="3">
        <v>5120</v>
      </c>
      <c r="R2970" s="1" t="s">
        <v>2008</v>
      </c>
      <c r="S2970" s="3">
        <v>686</v>
      </c>
      <c r="T2970">
        <v>4</v>
      </c>
      <c r="U2970" t="str">
        <f>IF(Ecommerce_Sales[[#This Row],[Delivery_Time_Days]]&gt;7,"Delay",IF(Ecommerce_Sales[[#This Row],[Delivery_Time_Days]] = 0,"No delivery",IF(Ecommerce_Sales[[#This Row],[Delivery_Time_Days]]&lt;=7,"On-time")))</f>
        <v>On-time</v>
      </c>
      <c r="V2970" s="7">
        <f>Ecommerce_Sales[[#This Row],[Profit]]/Ecommerce_Sales[[#This Row],[Total_Price]]</f>
        <v>0.4</v>
      </c>
      <c r="W2970" s="3">
        <v>2048</v>
      </c>
      <c r="X2970" s="3"/>
    </row>
    <row r="2971" spans="1:24" x14ac:dyDescent="0.25">
      <c r="A2971" s="1" t="s">
        <v>8451</v>
      </c>
      <c r="B2971" s="1" t="s">
        <v>890</v>
      </c>
      <c r="C2971" s="1" t="s">
        <v>891</v>
      </c>
      <c r="D2971" s="1" t="s">
        <v>5907</v>
      </c>
      <c r="E2971" s="1" t="s">
        <v>1981</v>
      </c>
      <c r="F2971" s="2">
        <v>45287</v>
      </c>
      <c r="G2971" s="2">
        <v>45024</v>
      </c>
      <c r="H2971" s="2" t="str">
        <f>TEXT(Ecommerce_Sales[[#This Row],[Order_Date]],"mmmm")</f>
        <v>April</v>
      </c>
      <c r="I2971" s="2" t="str">
        <f>TEXT(Ecommerce_Sales[[#This Row],[Order_Date]],"yyyy")</f>
        <v>2023</v>
      </c>
      <c r="J2971" s="2" t="str">
        <f>TEXT(Ecommerce_Sales[[#This Row],[Order_Date]],"mmmm")</f>
        <v>April</v>
      </c>
      <c r="K2971" s="1" t="s">
        <v>1947</v>
      </c>
      <c r="L2971" s="1" t="s">
        <v>8452</v>
      </c>
      <c r="M2971" s="1" t="s">
        <v>1949</v>
      </c>
      <c r="N2971" s="1" t="s">
        <v>1950</v>
      </c>
      <c r="O2971" s="3">
        <v>717</v>
      </c>
      <c r="P2971">
        <v>4</v>
      </c>
      <c r="Q2971" s="3">
        <v>2870</v>
      </c>
      <c r="R2971" s="1" t="s">
        <v>1951</v>
      </c>
      <c r="S2971" s="3">
        <v>244</v>
      </c>
      <c r="T2971">
        <v>9</v>
      </c>
      <c r="U2971" t="str">
        <f>IF(Ecommerce_Sales[[#This Row],[Delivery_Time_Days]]&gt;7,"Delay",IF(Ecommerce_Sales[[#This Row],[Delivery_Time_Days]] = 0,"No delivery",IF(Ecommerce_Sales[[#This Row],[Delivery_Time_Days]]&lt;=7,"On-time")))</f>
        <v>Delay</v>
      </c>
      <c r="V2971" s="7">
        <f>Ecommerce_Sales[[#This Row],[Profit]]/Ecommerce_Sales[[#This Row],[Total_Price]]</f>
        <v>0.4</v>
      </c>
      <c r="W2971" s="3">
        <v>1148</v>
      </c>
      <c r="X2971" s="3"/>
    </row>
    <row r="2972" spans="1:24" x14ac:dyDescent="0.25">
      <c r="A2972" s="1" t="s">
        <v>8453</v>
      </c>
      <c r="B2972" s="1" t="s">
        <v>108</v>
      </c>
      <c r="C2972" s="1" t="s">
        <v>109</v>
      </c>
      <c r="D2972" s="1" t="s">
        <v>2067</v>
      </c>
      <c r="E2972" s="1" t="s">
        <v>1996</v>
      </c>
      <c r="F2972" s="2">
        <v>45313</v>
      </c>
      <c r="G2972" s="2">
        <v>45463</v>
      </c>
      <c r="H2972" s="2" t="str">
        <f>TEXT(Ecommerce_Sales[[#This Row],[Order_Date]],"mmmm")</f>
        <v>June</v>
      </c>
      <c r="I2972" s="2" t="str">
        <f>TEXT(Ecommerce_Sales[[#This Row],[Order_Date]],"yyyy")</f>
        <v>2024</v>
      </c>
      <c r="J2972" s="2" t="str">
        <f>TEXT(Ecommerce_Sales[[#This Row],[Order_Date]],"mmmm")</f>
        <v>June</v>
      </c>
      <c r="K2972" s="1" t="s">
        <v>1947</v>
      </c>
      <c r="L2972" s="1" t="s">
        <v>6649</v>
      </c>
      <c r="M2972" s="1" t="s">
        <v>2054</v>
      </c>
      <c r="N2972" s="1" t="s">
        <v>1957</v>
      </c>
      <c r="O2972" s="3">
        <v>190</v>
      </c>
      <c r="P2972">
        <v>6</v>
      </c>
      <c r="Q2972" s="3">
        <v>1143</v>
      </c>
      <c r="R2972" s="1" t="s">
        <v>1951</v>
      </c>
      <c r="S2972" s="3">
        <v>101</v>
      </c>
      <c r="T2972">
        <v>4</v>
      </c>
      <c r="U2972" t="str">
        <f>IF(Ecommerce_Sales[[#This Row],[Delivery_Time_Days]]&gt;7,"Delay",IF(Ecommerce_Sales[[#This Row],[Delivery_Time_Days]] = 0,"No delivery",IF(Ecommerce_Sales[[#This Row],[Delivery_Time_Days]]&lt;=7,"On-time")))</f>
        <v>On-time</v>
      </c>
      <c r="V2972" s="7">
        <f>Ecommerce_Sales[[#This Row],[Profit]]/Ecommerce_Sales[[#This Row],[Total_Price]]</f>
        <v>0.14960629921259844</v>
      </c>
      <c r="W2972" s="3">
        <v>171</v>
      </c>
      <c r="X2972" s="3"/>
    </row>
    <row r="2973" spans="1:24" x14ac:dyDescent="0.25">
      <c r="A2973" s="1" t="s">
        <v>8454</v>
      </c>
      <c r="B2973" s="1" t="s">
        <v>1639</v>
      </c>
      <c r="C2973" s="1" t="s">
        <v>1640</v>
      </c>
      <c r="D2973" s="1" t="s">
        <v>6056</v>
      </c>
      <c r="E2973" s="1" t="s">
        <v>1961</v>
      </c>
      <c r="F2973" s="2">
        <v>45071</v>
      </c>
      <c r="G2973" s="2">
        <v>45389</v>
      </c>
      <c r="H2973" s="2" t="str">
        <f>TEXT(Ecommerce_Sales[[#This Row],[Order_Date]],"mmmm")</f>
        <v>April</v>
      </c>
      <c r="I2973" s="2" t="str">
        <f>TEXT(Ecommerce_Sales[[#This Row],[Order_Date]],"yyyy")</f>
        <v>2024</v>
      </c>
      <c r="J2973" s="2" t="str">
        <f>TEXT(Ecommerce_Sales[[#This Row],[Order_Date]],"mmmm")</f>
        <v>April</v>
      </c>
      <c r="K2973" s="1" t="s">
        <v>1947</v>
      </c>
      <c r="L2973" s="1" t="s">
        <v>8455</v>
      </c>
      <c r="M2973" s="1" t="s">
        <v>1968</v>
      </c>
      <c r="N2973" s="1" t="s">
        <v>1957</v>
      </c>
      <c r="O2973" s="3">
        <v>986</v>
      </c>
      <c r="P2973">
        <v>4</v>
      </c>
      <c r="Q2973" s="3">
        <v>3946</v>
      </c>
      <c r="R2973" s="1" t="s">
        <v>1958</v>
      </c>
      <c r="S2973" s="3">
        <v>491</v>
      </c>
      <c r="T2973">
        <v>9</v>
      </c>
      <c r="U2973" t="str">
        <f>IF(Ecommerce_Sales[[#This Row],[Delivery_Time_Days]]&gt;7,"Delay",IF(Ecommerce_Sales[[#This Row],[Delivery_Time_Days]] = 0,"No delivery",IF(Ecommerce_Sales[[#This Row],[Delivery_Time_Days]]&lt;=7,"On-time")))</f>
        <v>Delay</v>
      </c>
      <c r="V2973" s="7">
        <f>Ecommerce_Sales[[#This Row],[Profit]]/Ecommerce_Sales[[#This Row],[Total_Price]]</f>
        <v>0.15002534211860111</v>
      </c>
      <c r="W2973" s="3">
        <v>592</v>
      </c>
      <c r="X2973" s="3"/>
    </row>
    <row r="2974" spans="1:24" x14ac:dyDescent="0.25">
      <c r="A2974" s="1" t="s">
        <v>8456</v>
      </c>
      <c r="B2974" s="1" t="s">
        <v>486</v>
      </c>
      <c r="C2974" s="1" t="s">
        <v>487</v>
      </c>
      <c r="D2974" s="1" t="s">
        <v>6865</v>
      </c>
      <c r="E2974" s="1" t="s">
        <v>1996</v>
      </c>
      <c r="F2974" s="2">
        <v>45627</v>
      </c>
      <c r="G2974" s="2">
        <v>45182</v>
      </c>
      <c r="H2974" s="2" t="str">
        <f>TEXT(Ecommerce_Sales[[#This Row],[Order_Date]],"mmmm")</f>
        <v>September</v>
      </c>
      <c r="I2974" s="2" t="str">
        <f>TEXT(Ecommerce_Sales[[#This Row],[Order_Date]],"yyyy")</f>
        <v>2023</v>
      </c>
      <c r="J2974" s="2" t="str">
        <f>TEXT(Ecommerce_Sales[[#This Row],[Order_Date]],"mmmm")</f>
        <v>September</v>
      </c>
      <c r="K2974" s="1" t="s">
        <v>1947</v>
      </c>
      <c r="L2974" s="1" t="s">
        <v>8457</v>
      </c>
      <c r="M2974" s="1" t="s">
        <v>2043</v>
      </c>
      <c r="N2974" s="1" t="s">
        <v>1989</v>
      </c>
      <c r="O2974" s="3">
        <v>863</v>
      </c>
      <c r="P2974">
        <v>4</v>
      </c>
      <c r="Q2974" s="3">
        <v>3453</v>
      </c>
      <c r="R2974" s="1" t="s">
        <v>1951</v>
      </c>
      <c r="S2974" s="3">
        <v>221</v>
      </c>
      <c r="T2974">
        <v>8</v>
      </c>
      <c r="U2974" t="str">
        <f>IF(Ecommerce_Sales[[#This Row],[Delivery_Time_Days]]&gt;7,"Delay",IF(Ecommerce_Sales[[#This Row],[Delivery_Time_Days]] = 0,"No delivery",IF(Ecommerce_Sales[[#This Row],[Delivery_Time_Days]]&lt;=7,"On-time")))</f>
        <v>Delay</v>
      </c>
      <c r="V2974" s="7">
        <f>Ecommerce_Sales[[#This Row],[Profit]]/Ecommerce_Sales[[#This Row],[Total_Price]]</f>
        <v>0.24992759918911092</v>
      </c>
      <c r="W2974" s="3">
        <v>863</v>
      </c>
      <c r="X2974" s="3"/>
    </row>
    <row r="2975" spans="1:24" x14ac:dyDescent="0.25">
      <c r="A2975" s="1" t="s">
        <v>8458</v>
      </c>
      <c r="B2975" s="1" t="s">
        <v>1451</v>
      </c>
      <c r="C2975" s="1" t="s">
        <v>1452</v>
      </c>
      <c r="D2975" s="1" t="s">
        <v>5301</v>
      </c>
      <c r="E2975" s="1" t="s">
        <v>1981</v>
      </c>
      <c r="F2975" s="2">
        <v>45263</v>
      </c>
      <c r="G2975" s="2">
        <v>45411</v>
      </c>
      <c r="H2975" s="2" t="str">
        <f>TEXT(Ecommerce_Sales[[#This Row],[Order_Date]],"mmmm")</f>
        <v>April</v>
      </c>
      <c r="I2975" s="2" t="str">
        <f>TEXT(Ecommerce_Sales[[#This Row],[Order_Date]],"yyyy")</f>
        <v>2024</v>
      </c>
      <c r="J2975" s="2" t="str">
        <f>TEXT(Ecommerce_Sales[[#This Row],[Order_Date]],"mmmm")</f>
        <v>April</v>
      </c>
      <c r="K2975" s="1" t="s">
        <v>1986</v>
      </c>
      <c r="L2975" s="1" t="s">
        <v>8459</v>
      </c>
      <c r="M2975" s="1" t="s">
        <v>2247</v>
      </c>
      <c r="N2975" s="1" t="s">
        <v>1957</v>
      </c>
      <c r="O2975" s="3">
        <v>15</v>
      </c>
      <c r="P2975">
        <v>3</v>
      </c>
      <c r="Q2975" s="3">
        <v>44</v>
      </c>
      <c r="R2975" s="1" t="s">
        <v>1951</v>
      </c>
      <c r="S2975" s="3">
        <v>5</v>
      </c>
      <c r="U2975" t="str">
        <f>IF(Ecommerce_Sales[[#This Row],[Delivery_Time_Days]]&gt;7,"Delay",IF(Ecommerce_Sales[[#This Row],[Delivery_Time_Days]] = 0,"No delivery",IF(Ecommerce_Sales[[#This Row],[Delivery_Time_Days]]&lt;=7,"On-time")))</f>
        <v>No delivery</v>
      </c>
      <c r="V2975" s="7">
        <f>Ecommerce_Sales[[#This Row],[Profit]]/Ecommerce_Sales[[#This Row],[Total_Price]]</f>
        <v>0.15909090909090909</v>
      </c>
      <c r="W2975" s="3">
        <v>7</v>
      </c>
      <c r="X2975" s="3"/>
    </row>
    <row r="2976" spans="1:24" x14ac:dyDescent="0.25">
      <c r="A2976" s="1" t="s">
        <v>8460</v>
      </c>
      <c r="B2976" s="1" t="s">
        <v>964</v>
      </c>
      <c r="C2976" s="1" t="s">
        <v>520</v>
      </c>
      <c r="D2976" s="1" t="s">
        <v>4300</v>
      </c>
      <c r="E2976" s="1" t="s">
        <v>1981</v>
      </c>
      <c r="F2976" s="2">
        <v>45523</v>
      </c>
      <c r="G2976" s="2">
        <v>45074</v>
      </c>
      <c r="H2976" s="2" t="str">
        <f>TEXT(Ecommerce_Sales[[#This Row],[Order_Date]],"mmmm")</f>
        <v>May</v>
      </c>
      <c r="I2976" s="2" t="str">
        <f>TEXT(Ecommerce_Sales[[#This Row],[Order_Date]],"yyyy")</f>
        <v>2023</v>
      </c>
      <c r="J2976" s="2" t="str">
        <f>TEXT(Ecommerce_Sales[[#This Row],[Order_Date]],"mmmm")</f>
        <v>May</v>
      </c>
      <c r="K2976" s="1" t="s">
        <v>1947</v>
      </c>
      <c r="L2976" s="1" t="s">
        <v>8461</v>
      </c>
      <c r="M2976" s="1" t="s">
        <v>2026</v>
      </c>
      <c r="N2976" s="1" t="s">
        <v>1978</v>
      </c>
      <c r="O2976" s="3">
        <v>324</v>
      </c>
      <c r="P2976">
        <v>1</v>
      </c>
      <c r="Q2976" s="3">
        <v>324</v>
      </c>
      <c r="R2976" s="1" t="s">
        <v>1958</v>
      </c>
      <c r="S2976" s="3">
        <v>18</v>
      </c>
      <c r="T2976">
        <v>6</v>
      </c>
      <c r="U2976" t="str">
        <f>IF(Ecommerce_Sales[[#This Row],[Delivery_Time_Days]]&gt;7,"Delay",IF(Ecommerce_Sales[[#This Row],[Delivery_Time_Days]] = 0,"No delivery",IF(Ecommerce_Sales[[#This Row],[Delivery_Time_Days]]&lt;=7,"On-time")))</f>
        <v>On-time</v>
      </c>
      <c r="V2976" s="7">
        <f>Ecommerce_Sales[[#This Row],[Profit]]/Ecommerce_Sales[[#This Row],[Total_Price]]</f>
        <v>0.34876543209876543</v>
      </c>
      <c r="W2976" s="3">
        <v>113</v>
      </c>
      <c r="X2976" s="3"/>
    </row>
    <row r="2977" spans="1:24" x14ac:dyDescent="0.25">
      <c r="A2977" s="1" t="s">
        <v>8462</v>
      </c>
      <c r="B2977" s="1" t="s">
        <v>1163</v>
      </c>
      <c r="C2977" s="1" t="s">
        <v>1246</v>
      </c>
      <c r="D2977" s="1" t="s">
        <v>2779</v>
      </c>
      <c r="E2977" s="1" t="s">
        <v>1966</v>
      </c>
      <c r="F2977" s="2">
        <v>45076</v>
      </c>
      <c r="G2977" s="2">
        <v>45192</v>
      </c>
      <c r="H2977" s="2" t="str">
        <f>TEXT(Ecommerce_Sales[[#This Row],[Order_Date]],"mmmm")</f>
        <v>September</v>
      </c>
      <c r="I2977" s="2" t="str">
        <f>TEXT(Ecommerce_Sales[[#This Row],[Order_Date]],"yyyy")</f>
        <v>2023</v>
      </c>
      <c r="J2977" s="2" t="str">
        <f>TEXT(Ecommerce_Sales[[#This Row],[Order_Date]],"mmmm")</f>
        <v>September</v>
      </c>
      <c r="K2977" s="1" t="s">
        <v>1947</v>
      </c>
      <c r="L2977" s="1" t="s">
        <v>8463</v>
      </c>
      <c r="M2977" s="1" t="s">
        <v>2072</v>
      </c>
      <c r="N2977" s="1" t="s">
        <v>1950</v>
      </c>
      <c r="O2977" s="3">
        <v>993</v>
      </c>
      <c r="P2977">
        <v>2</v>
      </c>
      <c r="Q2977" s="3">
        <v>1986</v>
      </c>
      <c r="R2977" s="1" t="s">
        <v>1958</v>
      </c>
      <c r="S2977" s="3">
        <v>237</v>
      </c>
      <c r="T2977">
        <v>3</v>
      </c>
      <c r="U2977" t="str">
        <f>IF(Ecommerce_Sales[[#This Row],[Delivery_Time_Days]]&gt;7,"Delay",IF(Ecommerce_Sales[[#This Row],[Delivery_Time_Days]] = 0,"No delivery",IF(Ecommerce_Sales[[#This Row],[Delivery_Time_Days]]&lt;=7,"On-time")))</f>
        <v>On-time</v>
      </c>
      <c r="V2977" s="7">
        <f>Ecommerce_Sales[[#This Row],[Profit]]/Ecommerce_Sales[[#This Row],[Total_Price]]</f>
        <v>0.3997985901309164</v>
      </c>
      <c r="W2977" s="3">
        <v>794</v>
      </c>
      <c r="X2977" s="3"/>
    </row>
    <row r="2978" spans="1:24" x14ac:dyDescent="0.25">
      <c r="A2978" s="1" t="s">
        <v>8464</v>
      </c>
      <c r="B2978" s="1" t="s">
        <v>10</v>
      </c>
      <c r="C2978" s="1" t="s">
        <v>11</v>
      </c>
      <c r="D2978" s="1" t="s">
        <v>2715</v>
      </c>
      <c r="E2978" s="1" t="s">
        <v>1981</v>
      </c>
      <c r="F2978" s="2">
        <v>45173</v>
      </c>
      <c r="G2978" s="2">
        <v>45198</v>
      </c>
      <c r="H2978" s="2" t="str">
        <f>TEXT(Ecommerce_Sales[[#This Row],[Order_Date]],"mmmm")</f>
        <v>September</v>
      </c>
      <c r="I2978" s="2" t="str">
        <f>TEXT(Ecommerce_Sales[[#This Row],[Order_Date]],"yyyy")</f>
        <v>2023</v>
      </c>
      <c r="J2978" s="2" t="str">
        <f>TEXT(Ecommerce_Sales[[#This Row],[Order_Date]],"mmmm")</f>
        <v>September</v>
      </c>
      <c r="K2978" s="1" t="s">
        <v>1992</v>
      </c>
      <c r="L2978" s="1" t="s">
        <v>8465</v>
      </c>
      <c r="M2978" s="1" t="s">
        <v>1949</v>
      </c>
      <c r="N2978" s="1" t="s">
        <v>1950</v>
      </c>
      <c r="O2978" s="3">
        <v>426</v>
      </c>
      <c r="P2978">
        <v>2</v>
      </c>
      <c r="Q2978" s="3">
        <v>852</v>
      </c>
      <c r="R2978" s="1" t="s">
        <v>1958</v>
      </c>
      <c r="S2978" s="3">
        <v>82</v>
      </c>
      <c r="U2978" t="str">
        <f>IF(Ecommerce_Sales[[#This Row],[Delivery_Time_Days]]&gt;7,"Delay",IF(Ecommerce_Sales[[#This Row],[Delivery_Time_Days]] = 0,"No delivery",IF(Ecommerce_Sales[[#This Row],[Delivery_Time_Days]]&lt;=7,"On-time")))</f>
        <v>No delivery</v>
      </c>
      <c r="V2978" s="7">
        <f>Ecommerce_Sales[[#This Row],[Profit]]/Ecommerce_Sales[[#This Row],[Total_Price]]</f>
        <v>0.40023474178403756</v>
      </c>
      <c r="W2978" s="3">
        <v>341</v>
      </c>
      <c r="X2978" s="3"/>
    </row>
    <row r="2979" spans="1:24" x14ac:dyDescent="0.25">
      <c r="A2979" s="1" t="s">
        <v>8466</v>
      </c>
      <c r="B2979" s="1" t="s">
        <v>939</v>
      </c>
      <c r="C2979" s="1" t="s">
        <v>940</v>
      </c>
      <c r="D2979" s="1" t="s">
        <v>3450</v>
      </c>
      <c r="E2979" s="1" t="s">
        <v>1946</v>
      </c>
      <c r="F2979" s="2">
        <v>45130</v>
      </c>
      <c r="G2979" s="2">
        <v>45187</v>
      </c>
      <c r="H2979" s="2" t="str">
        <f>TEXT(Ecommerce_Sales[[#This Row],[Order_Date]],"mmmm")</f>
        <v>September</v>
      </c>
      <c r="I2979" s="2" t="str">
        <f>TEXT(Ecommerce_Sales[[#This Row],[Order_Date]],"yyyy")</f>
        <v>2023</v>
      </c>
      <c r="J2979" s="2" t="str">
        <f>TEXT(Ecommerce_Sales[[#This Row],[Order_Date]],"mmmm")</f>
        <v>September</v>
      </c>
      <c r="K2979" s="1" t="s">
        <v>1947</v>
      </c>
      <c r="L2979" s="1" t="s">
        <v>8467</v>
      </c>
      <c r="M2979" s="1" t="s">
        <v>2247</v>
      </c>
      <c r="N2979" s="1" t="s">
        <v>1957</v>
      </c>
      <c r="O2979" s="3">
        <v>448</v>
      </c>
      <c r="P2979">
        <v>4</v>
      </c>
      <c r="Q2979" s="3">
        <v>1791</v>
      </c>
      <c r="R2979" s="1" t="s">
        <v>2008</v>
      </c>
      <c r="S2979" s="3">
        <v>226</v>
      </c>
      <c r="T2979">
        <v>5</v>
      </c>
      <c r="U2979" t="str">
        <f>IF(Ecommerce_Sales[[#This Row],[Delivery_Time_Days]]&gt;7,"Delay",IF(Ecommerce_Sales[[#This Row],[Delivery_Time_Days]] = 0,"No delivery",IF(Ecommerce_Sales[[#This Row],[Delivery_Time_Days]]&lt;=7,"On-time")))</f>
        <v>On-time</v>
      </c>
      <c r="V2979" s="7">
        <f>Ecommerce_Sales[[#This Row],[Profit]]/Ecommerce_Sales[[#This Row],[Total_Price]]</f>
        <v>0.15019542155220547</v>
      </c>
      <c r="W2979" s="3">
        <v>269</v>
      </c>
      <c r="X2979" s="3"/>
    </row>
    <row r="2980" spans="1:24" x14ac:dyDescent="0.25">
      <c r="A2980" s="1" t="s">
        <v>8468</v>
      </c>
      <c r="B2980" s="1" t="s">
        <v>793</v>
      </c>
      <c r="C2980" s="1" t="s">
        <v>794</v>
      </c>
      <c r="D2980" s="1" t="s">
        <v>5613</v>
      </c>
      <c r="E2980" s="1" t="s">
        <v>1961</v>
      </c>
      <c r="F2980" s="2">
        <v>45266</v>
      </c>
      <c r="G2980" s="2">
        <v>45169</v>
      </c>
      <c r="H2980" s="2" t="str">
        <f>TEXT(Ecommerce_Sales[[#This Row],[Order_Date]],"mmmm")</f>
        <v>August</v>
      </c>
      <c r="I2980" s="2" t="str">
        <f>TEXT(Ecommerce_Sales[[#This Row],[Order_Date]],"yyyy")</f>
        <v>2023</v>
      </c>
      <c r="J2980" s="2" t="str">
        <f>TEXT(Ecommerce_Sales[[#This Row],[Order_Date]],"mmmm")</f>
        <v>August</v>
      </c>
      <c r="K2980" s="1" t="s">
        <v>1947</v>
      </c>
      <c r="L2980" s="1" t="s">
        <v>4917</v>
      </c>
      <c r="M2980" s="1" t="s">
        <v>1972</v>
      </c>
      <c r="N2980" s="1" t="s">
        <v>1973</v>
      </c>
      <c r="O2980" s="3">
        <v>857</v>
      </c>
      <c r="P2980">
        <v>3</v>
      </c>
      <c r="Q2980" s="3">
        <v>2570</v>
      </c>
      <c r="R2980" s="1" t="s">
        <v>1958</v>
      </c>
      <c r="S2980" s="3">
        <v>130</v>
      </c>
      <c r="T2980">
        <v>3</v>
      </c>
      <c r="U2980" t="str">
        <f>IF(Ecommerce_Sales[[#This Row],[Delivery_Time_Days]]&gt;7,"Delay",IF(Ecommerce_Sales[[#This Row],[Delivery_Time_Days]] = 0,"No delivery",IF(Ecommerce_Sales[[#This Row],[Delivery_Time_Days]]&lt;=7,"On-time")))</f>
        <v>On-time</v>
      </c>
      <c r="V2980" s="7">
        <f>Ecommerce_Sales[[#This Row],[Profit]]/Ecommerce_Sales[[#This Row],[Total_Price]]</f>
        <v>0.3</v>
      </c>
      <c r="W2980" s="3">
        <v>771</v>
      </c>
      <c r="X2980" s="3"/>
    </row>
    <row r="2981" spans="1:24" x14ac:dyDescent="0.25">
      <c r="A2981" s="1" t="s">
        <v>8469</v>
      </c>
      <c r="B2981" s="1" t="s">
        <v>1095</v>
      </c>
      <c r="C2981" s="1" t="s">
        <v>1096</v>
      </c>
      <c r="D2981" s="1" t="s">
        <v>2889</v>
      </c>
      <c r="E2981" s="1" t="s">
        <v>2005</v>
      </c>
      <c r="F2981" s="2">
        <v>45472</v>
      </c>
      <c r="G2981" s="2">
        <v>45531</v>
      </c>
      <c r="H2981" s="2" t="str">
        <f>TEXT(Ecommerce_Sales[[#This Row],[Order_Date]],"mmmm")</f>
        <v>August</v>
      </c>
      <c r="I2981" s="2" t="str">
        <f>TEXT(Ecommerce_Sales[[#This Row],[Order_Date]],"yyyy")</f>
        <v>2024</v>
      </c>
      <c r="J2981" s="2" t="str">
        <f>TEXT(Ecommerce_Sales[[#This Row],[Order_Date]],"mmmm")</f>
        <v>August</v>
      </c>
      <c r="K2981" s="1" t="s">
        <v>1947</v>
      </c>
      <c r="L2981" s="1" t="s">
        <v>8470</v>
      </c>
      <c r="M2981" s="1" t="s">
        <v>2054</v>
      </c>
      <c r="N2981" s="1" t="s">
        <v>1957</v>
      </c>
      <c r="O2981" s="3">
        <v>638</v>
      </c>
      <c r="P2981">
        <v>2</v>
      </c>
      <c r="Q2981" s="3">
        <v>1275</v>
      </c>
      <c r="R2981" s="1" t="s">
        <v>1951</v>
      </c>
      <c r="S2981" s="3">
        <v>124</v>
      </c>
      <c r="T2981">
        <v>10</v>
      </c>
      <c r="U2981" t="str">
        <f>IF(Ecommerce_Sales[[#This Row],[Delivery_Time_Days]]&gt;7,"Delay",IF(Ecommerce_Sales[[#This Row],[Delivery_Time_Days]] = 0,"No delivery",IF(Ecommerce_Sales[[#This Row],[Delivery_Time_Days]]&lt;=7,"On-time")))</f>
        <v>Delay</v>
      </c>
      <c r="V2981" s="7">
        <f>Ecommerce_Sales[[#This Row],[Profit]]/Ecommerce_Sales[[#This Row],[Total_Price]]</f>
        <v>0.14980392156862746</v>
      </c>
      <c r="W2981" s="3">
        <v>191</v>
      </c>
      <c r="X2981" s="3"/>
    </row>
    <row r="2982" spans="1:24" x14ac:dyDescent="0.25">
      <c r="A2982" s="1" t="s">
        <v>8471</v>
      </c>
      <c r="B2982" s="1" t="s">
        <v>250</v>
      </c>
      <c r="C2982" s="1" t="s">
        <v>251</v>
      </c>
      <c r="D2982" s="1" t="s">
        <v>3559</v>
      </c>
      <c r="E2982" s="1" t="s">
        <v>1981</v>
      </c>
      <c r="F2982" s="2">
        <v>45050</v>
      </c>
      <c r="G2982" s="2">
        <v>45153</v>
      </c>
      <c r="H2982" s="2" t="str">
        <f>TEXT(Ecommerce_Sales[[#This Row],[Order_Date]],"mmmm")</f>
        <v>August</v>
      </c>
      <c r="I2982" s="2" t="str">
        <f>TEXT(Ecommerce_Sales[[#This Row],[Order_Date]],"yyyy")</f>
        <v>2023</v>
      </c>
      <c r="J2982" s="2" t="str">
        <f>TEXT(Ecommerce_Sales[[#This Row],[Order_Date]],"mmmm")</f>
        <v>August</v>
      </c>
      <c r="K2982" s="1" t="s">
        <v>1947</v>
      </c>
      <c r="L2982" s="1" t="s">
        <v>8472</v>
      </c>
      <c r="M2982" s="1" t="s">
        <v>2047</v>
      </c>
      <c r="N2982" s="1" t="s">
        <v>1989</v>
      </c>
      <c r="O2982" s="3">
        <v>854</v>
      </c>
      <c r="P2982">
        <v>5</v>
      </c>
      <c r="Q2982" s="3">
        <v>4271</v>
      </c>
      <c r="R2982" s="1" t="s">
        <v>1958</v>
      </c>
      <c r="S2982" s="3">
        <v>525</v>
      </c>
      <c r="T2982">
        <v>2</v>
      </c>
      <c r="U2982" t="str">
        <f>IF(Ecommerce_Sales[[#This Row],[Delivery_Time_Days]]&gt;7,"Delay",IF(Ecommerce_Sales[[#This Row],[Delivery_Time_Days]] = 0,"No delivery",IF(Ecommerce_Sales[[#This Row],[Delivery_Time_Days]]&lt;=7,"On-time")))</f>
        <v>On-time</v>
      </c>
      <c r="V2982" s="7">
        <f>Ecommerce_Sales[[#This Row],[Profit]]/Ecommerce_Sales[[#This Row],[Total_Price]]</f>
        <v>0.25005853430110042</v>
      </c>
      <c r="W2982" s="3">
        <v>1068</v>
      </c>
      <c r="X2982" s="3"/>
    </row>
    <row r="2983" spans="1:24" x14ac:dyDescent="0.25">
      <c r="A2983" s="1" t="s">
        <v>8473</v>
      </c>
      <c r="B2983" s="1" t="s">
        <v>863</v>
      </c>
      <c r="C2983" s="1" t="s">
        <v>864</v>
      </c>
      <c r="D2983" s="1" t="s">
        <v>2178</v>
      </c>
      <c r="E2983" s="1" t="s">
        <v>1961</v>
      </c>
      <c r="F2983" s="2">
        <v>45176</v>
      </c>
      <c r="G2983" s="2">
        <v>45140</v>
      </c>
      <c r="H2983" s="2" t="str">
        <f>TEXT(Ecommerce_Sales[[#This Row],[Order_Date]],"mmmm")</f>
        <v>August</v>
      </c>
      <c r="I2983" s="2" t="str">
        <f>TEXT(Ecommerce_Sales[[#This Row],[Order_Date]],"yyyy")</f>
        <v>2023</v>
      </c>
      <c r="J2983" s="2" t="str">
        <f>TEXT(Ecommerce_Sales[[#This Row],[Order_Date]],"mmmm")</f>
        <v>August</v>
      </c>
      <c r="K2983" s="1" t="s">
        <v>1947</v>
      </c>
      <c r="L2983" s="1" t="s">
        <v>4036</v>
      </c>
      <c r="M2983" s="1" t="s">
        <v>2043</v>
      </c>
      <c r="N2983" s="1" t="s">
        <v>1989</v>
      </c>
      <c r="O2983" s="3">
        <v>90</v>
      </c>
      <c r="P2983">
        <v>5</v>
      </c>
      <c r="Q2983" s="3">
        <v>451</v>
      </c>
      <c r="R2983" s="1" t="s">
        <v>1958</v>
      </c>
      <c r="S2983" s="3">
        <v>35</v>
      </c>
      <c r="T2983">
        <v>4</v>
      </c>
      <c r="U2983" t="str">
        <f>IF(Ecommerce_Sales[[#This Row],[Delivery_Time_Days]]&gt;7,"Delay",IF(Ecommerce_Sales[[#This Row],[Delivery_Time_Days]] = 0,"No delivery",IF(Ecommerce_Sales[[#This Row],[Delivery_Time_Days]]&lt;=7,"On-time")))</f>
        <v>On-time</v>
      </c>
      <c r="V2983" s="7">
        <f>Ecommerce_Sales[[#This Row],[Profit]]/Ecommerce_Sales[[#This Row],[Total_Price]]</f>
        <v>0.25055432372505543</v>
      </c>
      <c r="W2983" s="3">
        <v>113</v>
      </c>
      <c r="X2983" s="3"/>
    </row>
    <row r="2984" spans="1:24" x14ac:dyDescent="0.25">
      <c r="A2984" s="1" t="s">
        <v>8474</v>
      </c>
      <c r="B2984" s="1" t="s">
        <v>1528</v>
      </c>
      <c r="C2984" s="1" t="s">
        <v>1529</v>
      </c>
      <c r="D2984" s="1" t="s">
        <v>8057</v>
      </c>
      <c r="E2984" s="1" t="s">
        <v>1961</v>
      </c>
      <c r="F2984" s="2">
        <v>44930</v>
      </c>
      <c r="G2984" s="2">
        <v>45493</v>
      </c>
      <c r="H2984" s="2" t="str">
        <f>TEXT(Ecommerce_Sales[[#This Row],[Order_Date]],"mmmm")</f>
        <v>July</v>
      </c>
      <c r="I2984" s="2" t="str">
        <f>TEXT(Ecommerce_Sales[[#This Row],[Order_Date]],"yyyy")</f>
        <v>2024</v>
      </c>
      <c r="J2984" s="2" t="str">
        <f>TEXT(Ecommerce_Sales[[#This Row],[Order_Date]],"mmmm")</f>
        <v>July</v>
      </c>
      <c r="K2984" s="1" t="s">
        <v>1986</v>
      </c>
      <c r="L2984" s="1" t="s">
        <v>7602</v>
      </c>
      <c r="M2984" s="1" t="s">
        <v>2002</v>
      </c>
      <c r="N2984" s="1" t="s">
        <v>1989</v>
      </c>
      <c r="O2984" s="3">
        <v>793</v>
      </c>
      <c r="P2984">
        <v>3</v>
      </c>
      <c r="Q2984" s="3">
        <v>2380</v>
      </c>
      <c r="R2984" s="1" t="s">
        <v>1951</v>
      </c>
      <c r="S2984" s="3">
        <v>210</v>
      </c>
      <c r="U2984" t="str">
        <f>IF(Ecommerce_Sales[[#This Row],[Delivery_Time_Days]]&gt;7,"Delay",IF(Ecommerce_Sales[[#This Row],[Delivery_Time_Days]] = 0,"No delivery",IF(Ecommerce_Sales[[#This Row],[Delivery_Time_Days]]&lt;=7,"On-time")))</f>
        <v>No delivery</v>
      </c>
      <c r="V2984" s="7">
        <f>Ecommerce_Sales[[#This Row],[Profit]]/Ecommerce_Sales[[#This Row],[Total_Price]]</f>
        <v>0.25</v>
      </c>
      <c r="W2984" s="3">
        <v>595</v>
      </c>
      <c r="X2984" s="3"/>
    </row>
    <row r="2985" spans="1:24" x14ac:dyDescent="0.25">
      <c r="A2985" s="1" t="s">
        <v>8475</v>
      </c>
      <c r="B2985" s="1" t="s">
        <v>1671</v>
      </c>
      <c r="C2985" s="1" t="s">
        <v>1672</v>
      </c>
      <c r="D2985" s="1" t="s">
        <v>5991</v>
      </c>
      <c r="E2985" s="1" t="s">
        <v>1961</v>
      </c>
      <c r="F2985" s="2">
        <v>45157</v>
      </c>
      <c r="G2985" s="2">
        <v>45348</v>
      </c>
      <c r="H2985" s="2" t="str">
        <f>TEXT(Ecommerce_Sales[[#This Row],[Order_Date]],"mmmm")</f>
        <v>February</v>
      </c>
      <c r="I2985" s="2" t="str">
        <f>TEXT(Ecommerce_Sales[[#This Row],[Order_Date]],"yyyy")</f>
        <v>2024</v>
      </c>
      <c r="J2985" s="2" t="str">
        <f>TEXT(Ecommerce_Sales[[#This Row],[Order_Date]],"mmmm")</f>
        <v>February</v>
      </c>
      <c r="K2985" s="1" t="s">
        <v>1947</v>
      </c>
      <c r="L2985" s="1" t="s">
        <v>8476</v>
      </c>
      <c r="M2985" s="1" t="s">
        <v>2030</v>
      </c>
      <c r="N2985" s="1" t="s">
        <v>1978</v>
      </c>
      <c r="O2985" s="3">
        <v>319</v>
      </c>
      <c r="P2985">
        <v>1</v>
      </c>
      <c r="Q2985" s="3">
        <v>319</v>
      </c>
      <c r="R2985" s="1" t="s">
        <v>2016</v>
      </c>
      <c r="S2985" s="3">
        <v>31</v>
      </c>
      <c r="T2985">
        <v>2</v>
      </c>
      <c r="U2985" t="str">
        <f>IF(Ecommerce_Sales[[#This Row],[Delivery_Time_Days]]&gt;7,"Delay",IF(Ecommerce_Sales[[#This Row],[Delivery_Time_Days]] = 0,"No delivery",IF(Ecommerce_Sales[[#This Row],[Delivery_Time_Days]]&lt;=7,"On-time")))</f>
        <v>On-time</v>
      </c>
      <c r="V2985" s="7">
        <f>Ecommerce_Sales[[#This Row],[Profit]]/Ecommerce_Sales[[#This Row],[Total_Price]]</f>
        <v>0.34796238244514105</v>
      </c>
      <c r="W2985" s="3">
        <v>111</v>
      </c>
      <c r="X2985" s="3"/>
    </row>
    <row r="2986" spans="1:24" x14ac:dyDescent="0.25">
      <c r="A2986" s="1" t="s">
        <v>8477</v>
      </c>
      <c r="B2986" s="1" t="s">
        <v>1321</v>
      </c>
      <c r="C2986" s="1" t="s">
        <v>1322</v>
      </c>
      <c r="D2986" s="1" t="s">
        <v>2317</v>
      </c>
      <c r="E2986" s="1" t="s">
        <v>1996</v>
      </c>
      <c r="F2986" s="2">
        <v>45489</v>
      </c>
      <c r="G2986" s="2">
        <v>45485</v>
      </c>
      <c r="H2986" s="2" t="str">
        <f>TEXT(Ecommerce_Sales[[#This Row],[Order_Date]],"mmmm")</f>
        <v>July</v>
      </c>
      <c r="I2986" s="2" t="str">
        <f>TEXT(Ecommerce_Sales[[#This Row],[Order_Date]],"yyyy")</f>
        <v>2024</v>
      </c>
      <c r="J2986" s="2" t="str">
        <f>TEXT(Ecommerce_Sales[[#This Row],[Order_Date]],"mmmm")</f>
        <v>July</v>
      </c>
      <c r="K2986" s="1" t="s">
        <v>1947</v>
      </c>
      <c r="L2986" s="1" t="s">
        <v>8478</v>
      </c>
      <c r="M2986" s="1" t="s">
        <v>2104</v>
      </c>
      <c r="N2986" s="1" t="s">
        <v>1978</v>
      </c>
      <c r="O2986" s="3">
        <v>746</v>
      </c>
      <c r="P2986">
        <v>6</v>
      </c>
      <c r="Q2986" s="3">
        <v>4478</v>
      </c>
      <c r="R2986" s="1" t="s">
        <v>1958</v>
      </c>
      <c r="S2986" s="3">
        <v>385</v>
      </c>
      <c r="T2986">
        <v>7</v>
      </c>
      <c r="U2986" t="str">
        <f>IF(Ecommerce_Sales[[#This Row],[Delivery_Time_Days]]&gt;7,"Delay",IF(Ecommerce_Sales[[#This Row],[Delivery_Time_Days]] = 0,"No delivery",IF(Ecommerce_Sales[[#This Row],[Delivery_Time_Days]]&lt;=7,"On-time")))</f>
        <v>On-time</v>
      </c>
      <c r="V2986" s="7">
        <f>Ecommerce_Sales[[#This Row],[Profit]]/Ecommerce_Sales[[#This Row],[Total_Price]]</f>
        <v>0.34993300580616349</v>
      </c>
      <c r="W2986" s="3">
        <v>1567</v>
      </c>
      <c r="X2986" s="3"/>
    </row>
    <row r="2987" spans="1:24" x14ac:dyDescent="0.25">
      <c r="A2987" s="1" t="s">
        <v>8479</v>
      </c>
      <c r="B2987" s="1" t="s">
        <v>1167</v>
      </c>
      <c r="C2987" s="1" t="s">
        <v>1168</v>
      </c>
      <c r="D2987" s="1" t="s">
        <v>4566</v>
      </c>
      <c r="E2987" s="1" t="s">
        <v>2005</v>
      </c>
      <c r="F2987" s="2">
        <v>45182</v>
      </c>
      <c r="G2987" s="2">
        <v>44938</v>
      </c>
      <c r="H2987" s="2" t="str">
        <f>TEXT(Ecommerce_Sales[[#This Row],[Order_Date]],"mmmm")</f>
        <v>January</v>
      </c>
      <c r="I2987" s="2" t="str">
        <f>TEXT(Ecommerce_Sales[[#This Row],[Order_Date]],"yyyy")</f>
        <v>2023</v>
      </c>
      <c r="J2987" s="2" t="str">
        <f>TEXT(Ecommerce_Sales[[#This Row],[Order_Date]],"mmmm")</f>
        <v>January</v>
      </c>
      <c r="K2987" s="1" t="s">
        <v>1947</v>
      </c>
      <c r="L2987" s="1" t="s">
        <v>8480</v>
      </c>
      <c r="M2987" s="1" t="s">
        <v>1998</v>
      </c>
      <c r="N2987" s="1" t="s">
        <v>1973</v>
      </c>
      <c r="O2987" s="3">
        <v>91</v>
      </c>
      <c r="P2987">
        <v>1</v>
      </c>
      <c r="Q2987" s="3">
        <v>91</v>
      </c>
      <c r="R2987" s="1" t="s">
        <v>1958</v>
      </c>
      <c r="S2987" s="3">
        <v>12</v>
      </c>
      <c r="T2987">
        <v>9</v>
      </c>
      <c r="U2987" t="str">
        <f>IF(Ecommerce_Sales[[#This Row],[Delivery_Time_Days]]&gt;7,"Delay",IF(Ecommerce_Sales[[#This Row],[Delivery_Time_Days]] = 0,"No delivery",IF(Ecommerce_Sales[[#This Row],[Delivery_Time_Days]]&lt;=7,"On-time")))</f>
        <v>Delay</v>
      </c>
      <c r="V2987" s="7">
        <f>Ecommerce_Sales[[#This Row],[Profit]]/Ecommerce_Sales[[#This Row],[Total_Price]]</f>
        <v>0.2967032967032967</v>
      </c>
      <c r="W2987" s="3">
        <v>27</v>
      </c>
      <c r="X2987" s="3"/>
    </row>
    <row r="2988" spans="1:24" x14ac:dyDescent="0.25">
      <c r="A2988" s="1" t="s">
        <v>8481</v>
      </c>
      <c r="B2988" s="1" t="s">
        <v>378</v>
      </c>
      <c r="C2988" s="1" t="s">
        <v>379</v>
      </c>
      <c r="D2988" s="1" t="s">
        <v>3018</v>
      </c>
      <c r="E2988" s="1" t="s">
        <v>1946</v>
      </c>
      <c r="F2988" s="2">
        <v>44981</v>
      </c>
      <c r="G2988" s="2">
        <v>45271</v>
      </c>
      <c r="H2988" s="2" t="str">
        <f>TEXT(Ecommerce_Sales[[#This Row],[Order_Date]],"mmmm")</f>
        <v>December</v>
      </c>
      <c r="I2988" s="2" t="str">
        <f>TEXT(Ecommerce_Sales[[#This Row],[Order_Date]],"yyyy")</f>
        <v>2023</v>
      </c>
      <c r="J2988" s="2" t="str">
        <f>TEXT(Ecommerce_Sales[[#This Row],[Order_Date]],"mmmm")</f>
        <v>December</v>
      </c>
      <c r="K2988" s="1" t="s">
        <v>1947</v>
      </c>
      <c r="L2988" s="1" t="s">
        <v>8482</v>
      </c>
      <c r="M2988" s="1" t="s">
        <v>2047</v>
      </c>
      <c r="N2988" s="1" t="s">
        <v>1989</v>
      </c>
      <c r="O2988" s="3">
        <v>1002</v>
      </c>
      <c r="P2988">
        <v>2</v>
      </c>
      <c r="Q2988" s="3">
        <v>2004</v>
      </c>
      <c r="R2988" s="1" t="s">
        <v>1951</v>
      </c>
      <c r="S2988" s="3">
        <v>142</v>
      </c>
      <c r="T2988">
        <v>5</v>
      </c>
      <c r="U2988" t="str">
        <f>IF(Ecommerce_Sales[[#This Row],[Delivery_Time_Days]]&gt;7,"Delay",IF(Ecommerce_Sales[[#This Row],[Delivery_Time_Days]] = 0,"No delivery",IF(Ecommerce_Sales[[#This Row],[Delivery_Time_Days]]&lt;=7,"On-time")))</f>
        <v>On-time</v>
      </c>
      <c r="V2988" s="7">
        <f>Ecommerce_Sales[[#This Row],[Profit]]/Ecommerce_Sales[[#This Row],[Total_Price]]</f>
        <v>0.25</v>
      </c>
      <c r="W2988" s="3">
        <v>501</v>
      </c>
      <c r="X2988" s="3"/>
    </row>
    <row r="2989" spans="1:24" x14ac:dyDescent="0.25">
      <c r="A2989" s="1" t="s">
        <v>8483</v>
      </c>
      <c r="B2989" s="1" t="s">
        <v>823</v>
      </c>
      <c r="C2989" s="1" t="s">
        <v>824</v>
      </c>
      <c r="D2989" s="1" t="s">
        <v>2469</v>
      </c>
      <c r="E2989" s="1" t="s">
        <v>1961</v>
      </c>
      <c r="F2989" s="2">
        <v>45554</v>
      </c>
      <c r="G2989" s="2">
        <v>45223</v>
      </c>
      <c r="H2989" s="2" t="str">
        <f>TEXT(Ecommerce_Sales[[#This Row],[Order_Date]],"mmmm")</f>
        <v>October</v>
      </c>
      <c r="I2989" s="2" t="str">
        <f>TEXT(Ecommerce_Sales[[#This Row],[Order_Date]],"yyyy")</f>
        <v>2023</v>
      </c>
      <c r="J2989" s="2" t="str">
        <f>TEXT(Ecommerce_Sales[[#This Row],[Order_Date]],"mmmm")</f>
        <v>October</v>
      </c>
      <c r="K2989" s="1" t="s">
        <v>1947</v>
      </c>
      <c r="L2989" s="1" t="s">
        <v>8484</v>
      </c>
      <c r="M2989" s="1" t="s">
        <v>1998</v>
      </c>
      <c r="N2989" s="1" t="s">
        <v>1973</v>
      </c>
      <c r="O2989" s="3">
        <v>684</v>
      </c>
      <c r="P2989">
        <v>1</v>
      </c>
      <c r="Q2989" s="3">
        <v>684</v>
      </c>
      <c r="R2989" s="1" t="s">
        <v>1958</v>
      </c>
      <c r="S2989" s="3">
        <v>74</v>
      </c>
      <c r="T2989">
        <v>8</v>
      </c>
      <c r="U2989" t="str">
        <f>IF(Ecommerce_Sales[[#This Row],[Delivery_Time_Days]]&gt;7,"Delay",IF(Ecommerce_Sales[[#This Row],[Delivery_Time_Days]] = 0,"No delivery",IF(Ecommerce_Sales[[#This Row],[Delivery_Time_Days]]&lt;=7,"On-time")))</f>
        <v>Delay</v>
      </c>
      <c r="V2989" s="7">
        <f>Ecommerce_Sales[[#This Row],[Profit]]/Ecommerce_Sales[[#This Row],[Total_Price]]</f>
        <v>0.29970760233918131</v>
      </c>
      <c r="W2989" s="3">
        <v>205</v>
      </c>
      <c r="X2989" s="3"/>
    </row>
    <row r="2990" spans="1:24" x14ac:dyDescent="0.25">
      <c r="A2990" s="1" t="s">
        <v>8485</v>
      </c>
      <c r="B2990" s="1" t="s">
        <v>892</v>
      </c>
      <c r="C2990" s="1" t="s">
        <v>893</v>
      </c>
      <c r="D2990" s="1" t="s">
        <v>2466</v>
      </c>
      <c r="E2990" s="1" t="s">
        <v>1961</v>
      </c>
      <c r="F2990" s="2">
        <v>45581</v>
      </c>
      <c r="G2990" s="2">
        <v>45436</v>
      </c>
      <c r="H2990" s="2" t="str">
        <f>TEXT(Ecommerce_Sales[[#This Row],[Order_Date]],"mmmm")</f>
        <v>May</v>
      </c>
      <c r="I2990" s="2" t="str">
        <f>TEXT(Ecommerce_Sales[[#This Row],[Order_Date]],"yyyy")</f>
        <v>2024</v>
      </c>
      <c r="J2990" s="2" t="str">
        <f>TEXT(Ecommerce_Sales[[#This Row],[Order_Date]],"mmmm")</f>
        <v>May</v>
      </c>
      <c r="K2990" s="1" t="s">
        <v>1947</v>
      </c>
      <c r="L2990" s="1" t="s">
        <v>8486</v>
      </c>
      <c r="M2990" s="1" t="s">
        <v>2072</v>
      </c>
      <c r="N2990" s="1" t="s">
        <v>1950</v>
      </c>
      <c r="O2990" s="3">
        <v>1039</v>
      </c>
      <c r="P2990">
        <v>5</v>
      </c>
      <c r="Q2990" s="3">
        <v>5194</v>
      </c>
      <c r="R2990" s="1" t="s">
        <v>1951</v>
      </c>
      <c r="S2990" s="3">
        <v>588</v>
      </c>
      <c r="T2990">
        <v>4</v>
      </c>
      <c r="U2990" t="str">
        <f>IF(Ecommerce_Sales[[#This Row],[Delivery_Time_Days]]&gt;7,"Delay",IF(Ecommerce_Sales[[#This Row],[Delivery_Time_Days]] = 0,"No delivery",IF(Ecommerce_Sales[[#This Row],[Delivery_Time_Days]]&lt;=7,"On-time")))</f>
        <v>On-time</v>
      </c>
      <c r="V2990" s="7">
        <f>Ecommerce_Sales[[#This Row],[Profit]]/Ecommerce_Sales[[#This Row],[Total_Price]]</f>
        <v>0.40007701193685019</v>
      </c>
      <c r="W2990" s="3">
        <v>2078</v>
      </c>
      <c r="X2990" s="3"/>
    </row>
    <row r="2991" spans="1:24" x14ac:dyDescent="0.25">
      <c r="A2991" s="1" t="s">
        <v>8487</v>
      </c>
      <c r="B2991" s="1" t="s">
        <v>610</v>
      </c>
      <c r="C2991" s="1" t="s">
        <v>611</v>
      </c>
      <c r="D2991" s="1" t="s">
        <v>8082</v>
      </c>
      <c r="E2991" s="1" t="s">
        <v>1954</v>
      </c>
      <c r="F2991" s="2">
        <v>45623</v>
      </c>
      <c r="G2991" s="2">
        <v>45598</v>
      </c>
      <c r="H2991" s="2" t="str">
        <f>TEXT(Ecommerce_Sales[[#This Row],[Order_Date]],"mmmm")</f>
        <v>November</v>
      </c>
      <c r="I2991" s="2" t="str">
        <f>TEXT(Ecommerce_Sales[[#This Row],[Order_Date]],"yyyy")</f>
        <v>2024</v>
      </c>
      <c r="J2991" s="2" t="str">
        <f>TEXT(Ecommerce_Sales[[#This Row],[Order_Date]],"mmmm")</f>
        <v>November</v>
      </c>
      <c r="K2991" s="1" t="s">
        <v>1986</v>
      </c>
      <c r="L2991" s="1" t="s">
        <v>8488</v>
      </c>
      <c r="M2991" s="1" t="s">
        <v>2058</v>
      </c>
      <c r="N2991" s="1" t="s">
        <v>1950</v>
      </c>
      <c r="O2991" s="3">
        <v>1478</v>
      </c>
      <c r="P2991">
        <v>3</v>
      </c>
      <c r="Q2991" s="3">
        <v>4435</v>
      </c>
      <c r="R2991" s="1" t="s">
        <v>1958</v>
      </c>
      <c r="S2991" s="3">
        <v>591</v>
      </c>
      <c r="U2991" t="str">
        <f>IF(Ecommerce_Sales[[#This Row],[Delivery_Time_Days]]&gt;7,"Delay",IF(Ecommerce_Sales[[#This Row],[Delivery_Time_Days]] = 0,"No delivery",IF(Ecommerce_Sales[[#This Row],[Delivery_Time_Days]]&lt;=7,"On-time")))</f>
        <v>No delivery</v>
      </c>
      <c r="V2991" s="7">
        <f>Ecommerce_Sales[[#This Row],[Profit]]/Ecommerce_Sales[[#This Row],[Total_Price]]</f>
        <v>0.4</v>
      </c>
      <c r="W2991" s="3">
        <v>1774</v>
      </c>
      <c r="X2991" s="3"/>
    </row>
    <row r="2992" spans="1:24" x14ac:dyDescent="0.25">
      <c r="A2992" s="1" t="s">
        <v>8489</v>
      </c>
      <c r="B2992" s="1" t="s">
        <v>1055</v>
      </c>
      <c r="C2992" s="1" t="s">
        <v>1056</v>
      </c>
      <c r="D2992" s="1" t="s">
        <v>4774</v>
      </c>
      <c r="E2992" s="1" t="s">
        <v>1996</v>
      </c>
      <c r="F2992" s="2">
        <v>45132</v>
      </c>
      <c r="G2992" s="2">
        <v>45554</v>
      </c>
      <c r="H2992" s="2" t="str">
        <f>TEXT(Ecommerce_Sales[[#This Row],[Order_Date]],"mmmm")</f>
        <v>September</v>
      </c>
      <c r="I2992" s="2" t="str">
        <f>TEXT(Ecommerce_Sales[[#This Row],[Order_Date]],"yyyy")</f>
        <v>2024</v>
      </c>
      <c r="J2992" s="2" t="str">
        <f>TEXT(Ecommerce_Sales[[#This Row],[Order_Date]],"mmmm")</f>
        <v>September</v>
      </c>
      <c r="K2992" s="1" t="s">
        <v>1947</v>
      </c>
      <c r="L2992" s="1" t="s">
        <v>8490</v>
      </c>
      <c r="M2992" s="1" t="s">
        <v>2002</v>
      </c>
      <c r="N2992" s="1" t="s">
        <v>1989</v>
      </c>
      <c r="O2992" s="3">
        <v>355</v>
      </c>
      <c r="P2992">
        <v>2</v>
      </c>
      <c r="Q2992" s="3">
        <v>709</v>
      </c>
      <c r="R2992" s="1" t="s">
        <v>2012</v>
      </c>
      <c r="S2992" s="3">
        <v>55</v>
      </c>
      <c r="T2992">
        <v>3</v>
      </c>
      <c r="U2992" t="str">
        <f>IF(Ecommerce_Sales[[#This Row],[Delivery_Time_Days]]&gt;7,"Delay",IF(Ecommerce_Sales[[#This Row],[Delivery_Time_Days]] = 0,"No delivery",IF(Ecommerce_Sales[[#This Row],[Delivery_Time_Days]]&lt;=7,"On-time")))</f>
        <v>On-time</v>
      </c>
      <c r="V2992" s="7">
        <f>Ecommerce_Sales[[#This Row],[Profit]]/Ecommerce_Sales[[#This Row],[Total_Price]]</f>
        <v>0.24964739069111425</v>
      </c>
      <c r="W2992" s="3">
        <v>177</v>
      </c>
      <c r="X2992" s="3"/>
    </row>
    <row r="2993" spans="1:24" x14ac:dyDescent="0.25">
      <c r="A2993" s="1" t="s">
        <v>8491</v>
      </c>
      <c r="B2993" s="1" t="s">
        <v>1075</v>
      </c>
      <c r="C2993" s="1" t="s">
        <v>1076</v>
      </c>
      <c r="D2993" s="1" t="s">
        <v>3142</v>
      </c>
      <c r="E2993" s="1" t="s">
        <v>1996</v>
      </c>
      <c r="F2993" s="2">
        <v>45365</v>
      </c>
      <c r="G2993" s="2">
        <v>45129</v>
      </c>
      <c r="H2993" s="2" t="str">
        <f>TEXT(Ecommerce_Sales[[#This Row],[Order_Date]],"mmmm")</f>
        <v>July</v>
      </c>
      <c r="I2993" s="2" t="str">
        <f>TEXT(Ecommerce_Sales[[#This Row],[Order_Date]],"yyyy")</f>
        <v>2023</v>
      </c>
      <c r="J2993" s="2" t="str">
        <f>TEXT(Ecommerce_Sales[[#This Row],[Order_Date]],"mmmm")</f>
        <v>July</v>
      </c>
      <c r="K2993" s="1" t="s">
        <v>1947</v>
      </c>
      <c r="L2993" s="1" t="s">
        <v>8287</v>
      </c>
      <c r="M2993" s="1" t="s">
        <v>1963</v>
      </c>
      <c r="N2993" s="1" t="s">
        <v>1957</v>
      </c>
      <c r="O2993" s="3">
        <v>71</v>
      </c>
      <c r="P2993">
        <v>3</v>
      </c>
      <c r="Q2993" s="3">
        <v>213</v>
      </c>
      <c r="R2993" s="1" t="s">
        <v>1958</v>
      </c>
      <c r="S2993" s="3">
        <v>24</v>
      </c>
      <c r="T2993">
        <v>2</v>
      </c>
      <c r="U2993" t="str">
        <f>IF(Ecommerce_Sales[[#This Row],[Delivery_Time_Days]]&gt;7,"Delay",IF(Ecommerce_Sales[[#This Row],[Delivery_Time_Days]] = 0,"No delivery",IF(Ecommerce_Sales[[#This Row],[Delivery_Time_Days]]&lt;=7,"On-time")))</f>
        <v>On-time</v>
      </c>
      <c r="V2993" s="7">
        <f>Ecommerce_Sales[[#This Row],[Profit]]/Ecommerce_Sales[[#This Row],[Total_Price]]</f>
        <v>0.15023474178403756</v>
      </c>
      <c r="W2993" s="3">
        <v>32</v>
      </c>
      <c r="X2993" s="3"/>
    </row>
    <row r="2994" spans="1:24" x14ac:dyDescent="0.25">
      <c r="A2994" s="1" t="s">
        <v>8492</v>
      </c>
      <c r="B2994" s="1" t="s">
        <v>464</v>
      </c>
      <c r="C2994" s="1" t="s">
        <v>814</v>
      </c>
      <c r="D2994" s="1" t="s">
        <v>2439</v>
      </c>
      <c r="E2994" s="1" t="s">
        <v>1961</v>
      </c>
      <c r="F2994" s="2">
        <v>45549</v>
      </c>
      <c r="G2994" s="2">
        <v>45272</v>
      </c>
      <c r="H2994" s="2" t="str">
        <f>TEXT(Ecommerce_Sales[[#This Row],[Order_Date]],"mmmm")</f>
        <v>December</v>
      </c>
      <c r="I2994" s="2" t="str">
        <f>TEXT(Ecommerce_Sales[[#This Row],[Order_Date]],"yyyy")</f>
        <v>2023</v>
      </c>
      <c r="J2994" s="2" t="str">
        <f>TEXT(Ecommerce_Sales[[#This Row],[Order_Date]],"mmmm")</f>
        <v>December</v>
      </c>
      <c r="K2994" s="1" t="s">
        <v>1947</v>
      </c>
      <c r="L2994" s="1" t="s">
        <v>8493</v>
      </c>
      <c r="M2994" s="1" t="s">
        <v>2047</v>
      </c>
      <c r="N2994" s="1" t="s">
        <v>1989</v>
      </c>
      <c r="O2994" s="3">
        <v>1886</v>
      </c>
      <c r="P2994">
        <v>10</v>
      </c>
      <c r="Q2994" s="3">
        <v>18857</v>
      </c>
      <c r="R2994" s="1" t="s">
        <v>1958</v>
      </c>
      <c r="S2994" s="3">
        <v>1412</v>
      </c>
      <c r="T2994">
        <v>3</v>
      </c>
      <c r="U2994" t="str">
        <f>IF(Ecommerce_Sales[[#This Row],[Delivery_Time_Days]]&gt;7,"Delay",IF(Ecommerce_Sales[[#This Row],[Delivery_Time_Days]] = 0,"No delivery",IF(Ecommerce_Sales[[#This Row],[Delivery_Time_Days]]&lt;=7,"On-time")))</f>
        <v>On-time</v>
      </c>
      <c r="V2994" s="7">
        <f>Ecommerce_Sales[[#This Row],[Profit]]/Ecommerce_Sales[[#This Row],[Total_Price]]</f>
        <v>0.24998674232380549</v>
      </c>
      <c r="W2994" s="3">
        <v>4714</v>
      </c>
      <c r="X2994" s="3"/>
    </row>
    <row r="2995" spans="1:24" x14ac:dyDescent="0.25">
      <c r="A2995" s="1" t="s">
        <v>8494</v>
      </c>
      <c r="B2995" s="1" t="s">
        <v>1311</v>
      </c>
      <c r="C2995" s="1" t="s">
        <v>1312</v>
      </c>
      <c r="D2995" s="1" t="s">
        <v>2940</v>
      </c>
      <c r="E2995" s="1" t="s">
        <v>1996</v>
      </c>
      <c r="F2995" s="2">
        <v>45201</v>
      </c>
      <c r="G2995" s="2">
        <v>45518</v>
      </c>
      <c r="H2995" s="2" t="str">
        <f>TEXT(Ecommerce_Sales[[#This Row],[Order_Date]],"mmmm")</f>
        <v>August</v>
      </c>
      <c r="I2995" s="2" t="str">
        <f>TEXT(Ecommerce_Sales[[#This Row],[Order_Date]],"yyyy")</f>
        <v>2024</v>
      </c>
      <c r="J2995" s="2" t="str">
        <f>TEXT(Ecommerce_Sales[[#This Row],[Order_Date]],"mmmm")</f>
        <v>August</v>
      </c>
      <c r="K2995" s="1" t="s">
        <v>1986</v>
      </c>
      <c r="L2995" s="1" t="s">
        <v>8495</v>
      </c>
      <c r="M2995" s="1" t="s">
        <v>2054</v>
      </c>
      <c r="N2995" s="1" t="s">
        <v>1957</v>
      </c>
      <c r="O2995" s="3">
        <v>1091</v>
      </c>
      <c r="P2995">
        <v>6</v>
      </c>
      <c r="Q2995" s="3">
        <v>6548</v>
      </c>
      <c r="R2995" s="1" t="s">
        <v>1951</v>
      </c>
      <c r="S2995" s="3">
        <v>963</v>
      </c>
      <c r="U2995" t="str">
        <f>IF(Ecommerce_Sales[[#This Row],[Delivery_Time_Days]]&gt;7,"Delay",IF(Ecommerce_Sales[[#This Row],[Delivery_Time_Days]] = 0,"No delivery",IF(Ecommerce_Sales[[#This Row],[Delivery_Time_Days]]&lt;=7,"On-time")))</f>
        <v>No delivery</v>
      </c>
      <c r="V2995" s="7">
        <f>Ecommerce_Sales[[#This Row],[Profit]]/Ecommerce_Sales[[#This Row],[Total_Price]]</f>
        <v>0.14996945632254124</v>
      </c>
      <c r="W2995" s="3">
        <v>982</v>
      </c>
      <c r="X2995" s="3"/>
    </row>
    <row r="2996" spans="1:24" x14ac:dyDescent="0.25">
      <c r="A2996" s="1" t="s">
        <v>8496</v>
      </c>
      <c r="B2996" s="1" t="s">
        <v>1299</v>
      </c>
      <c r="C2996" s="1" t="s">
        <v>1300</v>
      </c>
      <c r="D2996" s="1" t="s">
        <v>3422</v>
      </c>
      <c r="E2996" s="1" t="s">
        <v>2005</v>
      </c>
      <c r="F2996" s="2">
        <v>45149</v>
      </c>
      <c r="G2996" s="2">
        <v>45185</v>
      </c>
      <c r="H2996" s="2" t="str">
        <f>TEXT(Ecommerce_Sales[[#This Row],[Order_Date]],"mmmm")</f>
        <v>September</v>
      </c>
      <c r="I2996" s="2" t="str">
        <f>TEXT(Ecommerce_Sales[[#This Row],[Order_Date]],"yyyy")</f>
        <v>2023</v>
      </c>
      <c r="J2996" s="2" t="str">
        <f>TEXT(Ecommerce_Sales[[#This Row],[Order_Date]],"mmmm")</f>
        <v>September</v>
      </c>
      <c r="K2996" s="1" t="s">
        <v>1947</v>
      </c>
      <c r="L2996" s="1" t="s">
        <v>8497</v>
      </c>
      <c r="M2996" s="1" t="s">
        <v>1998</v>
      </c>
      <c r="N2996" s="1" t="s">
        <v>1973</v>
      </c>
      <c r="O2996" s="3">
        <v>1013</v>
      </c>
      <c r="P2996">
        <v>3</v>
      </c>
      <c r="Q2996" s="3">
        <v>3040</v>
      </c>
      <c r="R2996" s="1" t="s">
        <v>1958</v>
      </c>
      <c r="S2996" s="3">
        <v>279</v>
      </c>
      <c r="T2996">
        <v>8</v>
      </c>
      <c r="U2996" t="str">
        <f>IF(Ecommerce_Sales[[#This Row],[Delivery_Time_Days]]&gt;7,"Delay",IF(Ecommerce_Sales[[#This Row],[Delivery_Time_Days]] = 0,"No delivery",IF(Ecommerce_Sales[[#This Row],[Delivery_Time_Days]]&lt;=7,"On-time")))</f>
        <v>Delay</v>
      </c>
      <c r="V2996" s="7">
        <f>Ecommerce_Sales[[#This Row],[Profit]]/Ecommerce_Sales[[#This Row],[Total_Price]]</f>
        <v>0.3</v>
      </c>
      <c r="W2996" s="3">
        <v>912</v>
      </c>
      <c r="X2996" s="3"/>
    </row>
    <row r="2997" spans="1:24" x14ac:dyDescent="0.25">
      <c r="A2997" s="1" t="s">
        <v>8498</v>
      </c>
      <c r="B2997" s="1" t="s">
        <v>34</v>
      </c>
      <c r="C2997" s="1" t="s">
        <v>35</v>
      </c>
      <c r="D2997" s="1" t="s">
        <v>4580</v>
      </c>
      <c r="E2997" s="1" t="s">
        <v>1981</v>
      </c>
      <c r="F2997" s="2">
        <v>45327</v>
      </c>
      <c r="G2997" s="2">
        <v>44934</v>
      </c>
      <c r="H2997" s="2" t="str">
        <f>TEXT(Ecommerce_Sales[[#This Row],[Order_Date]],"mmmm")</f>
        <v>January</v>
      </c>
      <c r="I2997" s="2" t="str">
        <f>TEXT(Ecommerce_Sales[[#This Row],[Order_Date]],"yyyy")</f>
        <v>2023</v>
      </c>
      <c r="J2997" s="2" t="str">
        <f>TEXT(Ecommerce_Sales[[#This Row],[Order_Date]],"mmmm")</f>
        <v>January</v>
      </c>
      <c r="K2997" s="1" t="s">
        <v>1947</v>
      </c>
      <c r="L2997" s="1" t="s">
        <v>8499</v>
      </c>
      <c r="M2997" s="1" t="s">
        <v>2247</v>
      </c>
      <c r="N2997" s="1" t="s">
        <v>1957</v>
      </c>
      <c r="O2997" s="3">
        <v>570</v>
      </c>
      <c r="P2997">
        <v>3</v>
      </c>
      <c r="Q2997" s="3">
        <v>1710</v>
      </c>
      <c r="R2997" s="1" t="s">
        <v>2008</v>
      </c>
      <c r="S2997" s="3">
        <v>187</v>
      </c>
      <c r="T2997">
        <v>8</v>
      </c>
      <c r="U2997" t="str">
        <f>IF(Ecommerce_Sales[[#This Row],[Delivery_Time_Days]]&gt;7,"Delay",IF(Ecommerce_Sales[[#This Row],[Delivery_Time_Days]] = 0,"No delivery",IF(Ecommerce_Sales[[#This Row],[Delivery_Time_Days]]&lt;=7,"On-time")))</f>
        <v>Delay</v>
      </c>
      <c r="V2997" s="7">
        <f>Ecommerce_Sales[[#This Row],[Profit]]/Ecommerce_Sales[[#This Row],[Total_Price]]</f>
        <v>0.15029239766081873</v>
      </c>
      <c r="W2997" s="3">
        <v>257</v>
      </c>
      <c r="X2997" s="3"/>
    </row>
    <row r="2998" spans="1:24" x14ac:dyDescent="0.25">
      <c r="A2998" s="1" t="s">
        <v>8500</v>
      </c>
      <c r="B2998" s="1" t="s">
        <v>656</v>
      </c>
      <c r="C2998" s="1" t="s">
        <v>657</v>
      </c>
      <c r="D2998" s="1" t="s">
        <v>2018</v>
      </c>
      <c r="E2998" s="1" t="s">
        <v>1981</v>
      </c>
      <c r="F2998" s="2">
        <v>45019</v>
      </c>
      <c r="G2998" s="2">
        <v>45605</v>
      </c>
      <c r="H2998" s="2" t="str">
        <f>TEXT(Ecommerce_Sales[[#This Row],[Order_Date]],"mmmm")</f>
        <v>November</v>
      </c>
      <c r="I2998" s="2" t="str">
        <f>TEXT(Ecommerce_Sales[[#This Row],[Order_Date]],"yyyy")</f>
        <v>2024</v>
      </c>
      <c r="J2998" s="2" t="str">
        <f>TEXT(Ecommerce_Sales[[#This Row],[Order_Date]],"mmmm")</f>
        <v>November</v>
      </c>
      <c r="K2998" s="1" t="s">
        <v>1947</v>
      </c>
      <c r="L2998" s="1" t="s">
        <v>8501</v>
      </c>
      <c r="M2998" s="1" t="s">
        <v>2030</v>
      </c>
      <c r="N2998" s="1" t="s">
        <v>1978</v>
      </c>
      <c r="O2998" s="3">
        <v>1332</v>
      </c>
      <c r="P2998">
        <v>6</v>
      </c>
      <c r="Q2998" s="3">
        <v>7993</v>
      </c>
      <c r="R2998" s="1" t="s">
        <v>1958</v>
      </c>
      <c r="S2998" s="3">
        <v>953</v>
      </c>
      <c r="T2998">
        <v>2</v>
      </c>
      <c r="U2998" t="str">
        <f>IF(Ecommerce_Sales[[#This Row],[Delivery_Time_Days]]&gt;7,"Delay",IF(Ecommerce_Sales[[#This Row],[Delivery_Time_Days]] = 0,"No delivery",IF(Ecommerce_Sales[[#This Row],[Delivery_Time_Days]]&lt;=7,"On-time")))</f>
        <v>On-time</v>
      </c>
      <c r="V2998" s="7">
        <f>Ecommerce_Sales[[#This Row],[Profit]]/Ecommerce_Sales[[#This Row],[Total_Price]]</f>
        <v>0.34993118979106719</v>
      </c>
      <c r="W2998" s="3">
        <v>2797</v>
      </c>
      <c r="X2998" s="3"/>
    </row>
    <row r="2999" spans="1:24" x14ac:dyDescent="0.25">
      <c r="A2999" s="1" t="s">
        <v>8502</v>
      </c>
      <c r="B2999" s="1" t="s">
        <v>1814</v>
      </c>
      <c r="C2999" s="1" t="s">
        <v>1815</v>
      </c>
      <c r="D2999" s="1" t="s">
        <v>7548</v>
      </c>
      <c r="E2999" s="1" t="s">
        <v>1996</v>
      </c>
      <c r="F2999" s="2">
        <v>45202</v>
      </c>
      <c r="G2999" s="2">
        <v>45229</v>
      </c>
      <c r="H2999" s="2" t="str">
        <f>TEXT(Ecommerce_Sales[[#This Row],[Order_Date]],"mmmm")</f>
        <v>October</v>
      </c>
      <c r="I2999" s="2" t="str">
        <f>TEXT(Ecommerce_Sales[[#This Row],[Order_Date]],"yyyy")</f>
        <v>2023</v>
      </c>
      <c r="J2999" s="2" t="str">
        <f>TEXT(Ecommerce_Sales[[#This Row],[Order_Date]],"mmmm")</f>
        <v>October</v>
      </c>
      <c r="K2999" s="1" t="s">
        <v>1947</v>
      </c>
      <c r="L2999" s="1" t="s">
        <v>8503</v>
      </c>
      <c r="M2999" s="1" t="s">
        <v>1988</v>
      </c>
      <c r="N2999" s="1" t="s">
        <v>1989</v>
      </c>
      <c r="O2999" s="3">
        <v>532</v>
      </c>
      <c r="P2999">
        <v>2</v>
      </c>
      <c r="Q2999" s="3">
        <v>1064</v>
      </c>
      <c r="R2999" s="1" t="s">
        <v>1951</v>
      </c>
      <c r="S2999" s="3">
        <v>81</v>
      </c>
      <c r="T2999">
        <v>8</v>
      </c>
      <c r="U2999" t="str">
        <f>IF(Ecommerce_Sales[[#This Row],[Delivery_Time_Days]]&gt;7,"Delay",IF(Ecommerce_Sales[[#This Row],[Delivery_Time_Days]] = 0,"No delivery",IF(Ecommerce_Sales[[#This Row],[Delivery_Time_Days]]&lt;=7,"On-time")))</f>
        <v>Delay</v>
      </c>
      <c r="V2999" s="7">
        <f>Ecommerce_Sales[[#This Row],[Profit]]/Ecommerce_Sales[[#This Row],[Total_Price]]</f>
        <v>0.25</v>
      </c>
      <c r="W2999" s="3">
        <v>266</v>
      </c>
      <c r="X2999" s="3"/>
    </row>
    <row r="3000" spans="1:24" x14ac:dyDescent="0.25">
      <c r="A3000" s="1" t="s">
        <v>8504</v>
      </c>
      <c r="B3000" s="1" t="s">
        <v>1177</v>
      </c>
      <c r="C3000" s="1" t="s">
        <v>1178</v>
      </c>
      <c r="D3000" s="1" t="s">
        <v>2216</v>
      </c>
      <c r="E3000" s="1" t="s">
        <v>1966</v>
      </c>
      <c r="F3000" s="2">
        <v>45561</v>
      </c>
      <c r="G3000" s="2">
        <v>45322</v>
      </c>
      <c r="H3000" s="2" t="str">
        <f>TEXT(Ecommerce_Sales[[#This Row],[Order_Date]],"mmmm")</f>
        <v>January</v>
      </c>
      <c r="I3000" s="2" t="str">
        <f>TEXT(Ecommerce_Sales[[#This Row],[Order_Date]],"yyyy")</f>
        <v>2024</v>
      </c>
      <c r="J3000" s="2" t="str">
        <f>TEXT(Ecommerce_Sales[[#This Row],[Order_Date]],"mmmm")</f>
        <v>January</v>
      </c>
      <c r="K3000" s="1" t="s">
        <v>1947</v>
      </c>
      <c r="L3000" s="1" t="s">
        <v>8505</v>
      </c>
      <c r="M3000" s="1" t="s">
        <v>1977</v>
      </c>
      <c r="N3000" s="1" t="s">
        <v>1978</v>
      </c>
      <c r="O3000" s="3">
        <v>862</v>
      </c>
      <c r="P3000">
        <v>1</v>
      </c>
      <c r="Q3000" s="3">
        <v>862</v>
      </c>
      <c r="R3000" s="1" t="s">
        <v>1958</v>
      </c>
      <c r="S3000" s="3">
        <v>61</v>
      </c>
      <c r="T3000">
        <v>8</v>
      </c>
      <c r="U3000" t="str">
        <f>IF(Ecommerce_Sales[[#This Row],[Delivery_Time_Days]]&gt;7,"Delay",IF(Ecommerce_Sales[[#This Row],[Delivery_Time_Days]] = 0,"No delivery",IF(Ecommerce_Sales[[#This Row],[Delivery_Time_Days]]&lt;=7,"On-time")))</f>
        <v>Delay</v>
      </c>
      <c r="V3000" s="7">
        <f>Ecommerce_Sales[[#This Row],[Profit]]/Ecommerce_Sales[[#This Row],[Total_Price]]</f>
        <v>0.35034802784222741</v>
      </c>
      <c r="W3000" s="3">
        <v>302</v>
      </c>
      <c r="X3000" s="3"/>
    </row>
    <row r="3001" spans="1:24" x14ac:dyDescent="0.25">
      <c r="A3001" s="1" t="s">
        <v>8506</v>
      </c>
      <c r="B3001" s="1" t="s">
        <v>1571</v>
      </c>
      <c r="C3001" s="1" t="s">
        <v>1572</v>
      </c>
      <c r="D3001" s="1" t="s">
        <v>7223</v>
      </c>
      <c r="E3001" s="1" t="s">
        <v>1954</v>
      </c>
      <c r="F3001" s="2">
        <v>45301</v>
      </c>
      <c r="G3001" s="2">
        <v>45412</v>
      </c>
      <c r="H3001" s="2" t="str">
        <f>TEXT(Ecommerce_Sales[[#This Row],[Order_Date]],"mmmm")</f>
        <v>April</v>
      </c>
      <c r="I3001" s="2" t="str">
        <f>TEXT(Ecommerce_Sales[[#This Row],[Order_Date]],"yyyy")</f>
        <v>2024</v>
      </c>
      <c r="J3001" s="2" t="str">
        <f>TEXT(Ecommerce_Sales[[#This Row],[Order_Date]],"mmmm")</f>
        <v>April</v>
      </c>
      <c r="K3001" s="1" t="s">
        <v>1947</v>
      </c>
      <c r="L3001" s="1" t="s">
        <v>8507</v>
      </c>
      <c r="M3001" s="1" t="s">
        <v>2007</v>
      </c>
      <c r="N3001" s="1" t="s">
        <v>1973</v>
      </c>
      <c r="O3001" s="3">
        <v>694</v>
      </c>
      <c r="P3001">
        <v>2</v>
      </c>
      <c r="Q3001" s="3">
        <v>1388</v>
      </c>
      <c r="R3001" s="1" t="s">
        <v>1958</v>
      </c>
      <c r="S3001" s="3">
        <v>110</v>
      </c>
      <c r="T3001">
        <v>10</v>
      </c>
      <c r="U3001" t="str">
        <f>IF(Ecommerce_Sales[[#This Row],[Delivery_Time_Days]]&gt;7,"Delay",IF(Ecommerce_Sales[[#This Row],[Delivery_Time_Days]] = 0,"No delivery",IF(Ecommerce_Sales[[#This Row],[Delivery_Time_Days]]&lt;=7,"On-time")))</f>
        <v>Delay</v>
      </c>
      <c r="V3001" s="7">
        <f>Ecommerce_Sales[[#This Row],[Profit]]/Ecommerce_Sales[[#This Row],[Total_Price]]</f>
        <v>0.29971181556195964</v>
      </c>
      <c r="W3001" s="3">
        <v>416</v>
      </c>
      <c r="X3001" s="3"/>
    </row>
    <row r="3002" spans="1:24" x14ac:dyDescent="0.25">
      <c r="A3002" s="1" t="s">
        <v>8508</v>
      </c>
      <c r="B3002" s="1" t="s">
        <v>1495</v>
      </c>
      <c r="C3002" s="1" t="s">
        <v>1496</v>
      </c>
      <c r="D3002" s="1" t="s">
        <v>7328</v>
      </c>
      <c r="E3002" s="1" t="s">
        <v>1981</v>
      </c>
      <c r="F3002" s="2">
        <v>44939</v>
      </c>
      <c r="G3002" s="2">
        <v>45495</v>
      </c>
      <c r="H3002" s="2" t="str">
        <f>TEXT(Ecommerce_Sales[[#This Row],[Order_Date]],"mmmm")</f>
        <v>July</v>
      </c>
      <c r="I3002" s="2" t="str">
        <f>TEXT(Ecommerce_Sales[[#This Row],[Order_Date]],"yyyy")</f>
        <v>2024</v>
      </c>
      <c r="J3002" s="2" t="str">
        <f>TEXT(Ecommerce_Sales[[#This Row],[Order_Date]],"mmmm")</f>
        <v>July</v>
      </c>
      <c r="K3002" s="1" t="s">
        <v>1947</v>
      </c>
      <c r="L3002" s="1" t="s">
        <v>8509</v>
      </c>
      <c r="M3002" s="1" t="s">
        <v>2079</v>
      </c>
      <c r="N3002" s="1" t="s">
        <v>1973</v>
      </c>
      <c r="O3002" s="3">
        <v>1126</v>
      </c>
      <c r="P3002">
        <v>5</v>
      </c>
      <c r="Q3002" s="3">
        <v>5632</v>
      </c>
      <c r="R3002" s="1" t="s">
        <v>1958</v>
      </c>
      <c r="S3002" s="3">
        <v>814</v>
      </c>
      <c r="T3002">
        <v>10</v>
      </c>
      <c r="U3002" t="str">
        <f>IF(Ecommerce_Sales[[#This Row],[Delivery_Time_Days]]&gt;7,"Delay",IF(Ecommerce_Sales[[#This Row],[Delivery_Time_Days]] = 0,"No delivery",IF(Ecommerce_Sales[[#This Row],[Delivery_Time_Days]]&lt;=7,"On-time")))</f>
        <v>Delay</v>
      </c>
      <c r="V3002" s="7">
        <f>Ecommerce_Sales[[#This Row],[Profit]]/Ecommerce_Sales[[#This Row],[Total_Price]]</f>
        <v>0.30007102272727271</v>
      </c>
      <c r="W3002" s="3">
        <v>1690</v>
      </c>
      <c r="X3002" s="3"/>
    </row>
    <row r="3003" spans="1:24" x14ac:dyDescent="0.25">
      <c r="A3003" s="1" t="s">
        <v>8510</v>
      </c>
      <c r="B3003" s="1" t="s">
        <v>1189</v>
      </c>
      <c r="C3003" s="1" t="s">
        <v>1190</v>
      </c>
      <c r="D3003" s="1" t="s">
        <v>6863</v>
      </c>
      <c r="E3003" s="1" t="s">
        <v>1966</v>
      </c>
      <c r="F3003" s="2">
        <v>45326</v>
      </c>
      <c r="G3003" s="2">
        <v>45147</v>
      </c>
      <c r="H3003" s="2" t="str">
        <f>TEXT(Ecommerce_Sales[[#This Row],[Order_Date]],"mmmm")</f>
        <v>August</v>
      </c>
      <c r="I3003" s="2" t="str">
        <f>TEXT(Ecommerce_Sales[[#This Row],[Order_Date]],"yyyy")</f>
        <v>2023</v>
      </c>
      <c r="J3003" s="2" t="str">
        <f>TEXT(Ecommerce_Sales[[#This Row],[Order_Date]],"mmmm")</f>
        <v>August</v>
      </c>
      <c r="K3003" s="1" t="s">
        <v>1947</v>
      </c>
      <c r="L3003" s="1" t="s">
        <v>8511</v>
      </c>
      <c r="M3003" s="1" t="s">
        <v>2047</v>
      </c>
      <c r="N3003" s="1" t="s">
        <v>1989</v>
      </c>
      <c r="O3003" s="3">
        <v>478</v>
      </c>
      <c r="P3003">
        <v>3</v>
      </c>
      <c r="Q3003" s="3">
        <v>1435</v>
      </c>
      <c r="R3003" s="1" t="s">
        <v>1958</v>
      </c>
      <c r="S3003" s="3">
        <v>138</v>
      </c>
      <c r="T3003">
        <v>3</v>
      </c>
      <c r="U3003" t="str">
        <f>IF(Ecommerce_Sales[[#This Row],[Delivery_Time_Days]]&gt;7,"Delay",IF(Ecommerce_Sales[[#This Row],[Delivery_Time_Days]] = 0,"No delivery",IF(Ecommerce_Sales[[#This Row],[Delivery_Time_Days]]&lt;=7,"On-time")))</f>
        <v>On-time</v>
      </c>
      <c r="V3003" s="7">
        <f>Ecommerce_Sales[[#This Row],[Profit]]/Ecommerce_Sales[[#This Row],[Total_Price]]</f>
        <v>0.25017421602787454</v>
      </c>
      <c r="W3003" s="3">
        <v>359</v>
      </c>
      <c r="X3003" s="3"/>
    </row>
    <row r="3004" spans="1:24" x14ac:dyDescent="0.25">
      <c r="A3004" s="1" t="s">
        <v>8512</v>
      </c>
      <c r="B3004" s="1" t="s">
        <v>523</v>
      </c>
      <c r="C3004" s="1" t="s">
        <v>524</v>
      </c>
      <c r="D3004" s="1" t="s">
        <v>3342</v>
      </c>
      <c r="E3004" s="1" t="s">
        <v>1966</v>
      </c>
      <c r="F3004" s="2">
        <v>45491</v>
      </c>
      <c r="G3004" s="2">
        <v>45183</v>
      </c>
      <c r="H3004" s="2" t="str">
        <f>TEXT(Ecommerce_Sales[[#This Row],[Order_Date]],"mmmm")</f>
        <v>September</v>
      </c>
      <c r="I3004" s="2" t="str">
        <f>TEXT(Ecommerce_Sales[[#This Row],[Order_Date]],"yyyy")</f>
        <v>2023</v>
      </c>
      <c r="J3004" s="2" t="str">
        <f>TEXT(Ecommerce_Sales[[#This Row],[Order_Date]],"mmmm")</f>
        <v>September</v>
      </c>
      <c r="K3004" s="1" t="s">
        <v>1947</v>
      </c>
      <c r="L3004" s="1" t="s">
        <v>8513</v>
      </c>
      <c r="M3004" s="1" t="s">
        <v>2058</v>
      </c>
      <c r="N3004" s="1" t="s">
        <v>1950</v>
      </c>
      <c r="O3004" s="3">
        <v>781</v>
      </c>
      <c r="P3004">
        <v>3</v>
      </c>
      <c r="Q3004" s="3">
        <v>2344</v>
      </c>
      <c r="R3004" s="1" t="s">
        <v>1951</v>
      </c>
      <c r="S3004" s="3">
        <v>325</v>
      </c>
      <c r="T3004">
        <v>5</v>
      </c>
      <c r="U3004" t="str">
        <f>IF(Ecommerce_Sales[[#This Row],[Delivery_Time_Days]]&gt;7,"Delay",IF(Ecommerce_Sales[[#This Row],[Delivery_Time_Days]] = 0,"No delivery",IF(Ecommerce_Sales[[#This Row],[Delivery_Time_Days]]&lt;=7,"On-time")))</f>
        <v>On-time</v>
      </c>
      <c r="V3004" s="7">
        <f>Ecommerce_Sales[[#This Row],[Profit]]/Ecommerce_Sales[[#This Row],[Total_Price]]</f>
        <v>0.40017064846416384</v>
      </c>
      <c r="W3004" s="3">
        <v>938</v>
      </c>
      <c r="X3004" s="3"/>
    </row>
    <row r="3005" spans="1:24" x14ac:dyDescent="0.25">
      <c r="A3005" s="1" t="s">
        <v>8514</v>
      </c>
      <c r="B3005" s="1" t="s">
        <v>830</v>
      </c>
      <c r="C3005" s="1" t="s">
        <v>831</v>
      </c>
      <c r="D3005" s="1" t="s">
        <v>2675</v>
      </c>
      <c r="E3005" s="1" t="s">
        <v>1946</v>
      </c>
      <c r="F3005" s="2">
        <v>45642</v>
      </c>
      <c r="G3005" s="2">
        <v>44927</v>
      </c>
      <c r="H3005" s="2" t="str">
        <f>TEXT(Ecommerce_Sales[[#This Row],[Order_Date]],"mmmm")</f>
        <v>January</v>
      </c>
      <c r="I3005" s="2" t="str">
        <f>TEXT(Ecommerce_Sales[[#This Row],[Order_Date]],"yyyy")</f>
        <v>2023</v>
      </c>
      <c r="J3005" s="2" t="str">
        <f>TEXT(Ecommerce_Sales[[#This Row],[Order_Date]],"mmmm")</f>
        <v>January</v>
      </c>
      <c r="K3005" s="1" t="s">
        <v>1947</v>
      </c>
      <c r="L3005" s="1" t="s">
        <v>8515</v>
      </c>
      <c r="M3005" s="1" t="s">
        <v>1977</v>
      </c>
      <c r="N3005" s="1" t="s">
        <v>1978</v>
      </c>
      <c r="O3005" s="3">
        <v>100</v>
      </c>
      <c r="P3005">
        <v>1</v>
      </c>
      <c r="Q3005" s="3">
        <v>100</v>
      </c>
      <c r="R3005" s="1" t="s">
        <v>1958</v>
      </c>
      <c r="S3005" s="3">
        <v>14</v>
      </c>
      <c r="T3005">
        <v>7</v>
      </c>
      <c r="U3005" t="str">
        <f>IF(Ecommerce_Sales[[#This Row],[Delivery_Time_Days]]&gt;7,"Delay",IF(Ecommerce_Sales[[#This Row],[Delivery_Time_Days]] = 0,"No delivery",IF(Ecommerce_Sales[[#This Row],[Delivery_Time_Days]]&lt;=7,"On-time")))</f>
        <v>On-time</v>
      </c>
      <c r="V3005" s="7">
        <f>Ecommerce_Sales[[#This Row],[Profit]]/Ecommerce_Sales[[#This Row],[Total_Price]]</f>
        <v>0.35</v>
      </c>
      <c r="W3005" s="3">
        <v>35</v>
      </c>
      <c r="X3005" s="3"/>
    </row>
    <row r="3006" spans="1:24" x14ac:dyDescent="0.25">
      <c r="A3006" s="1" t="s">
        <v>8516</v>
      </c>
      <c r="B3006" s="1" t="s">
        <v>1165</v>
      </c>
      <c r="C3006" s="1" t="s">
        <v>1166</v>
      </c>
      <c r="D3006" s="1" t="s">
        <v>2121</v>
      </c>
      <c r="E3006" s="1" t="s">
        <v>1946</v>
      </c>
      <c r="F3006" s="2">
        <v>45312</v>
      </c>
      <c r="G3006" s="2">
        <v>45520</v>
      </c>
      <c r="H3006" s="2" t="str">
        <f>TEXT(Ecommerce_Sales[[#This Row],[Order_Date]],"mmmm")</f>
        <v>August</v>
      </c>
      <c r="I3006" s="2" t="str">
        <f>TEXT(Ecommerce_Sales[[#This Row],[Order_Date]],"yyyy")</f>
        <v>2024</v>
      </c>
      <c r="J3006" s="2" t="str">
        <f>TEXT(Ecommerce_Sales[[#This Row],[Order_Date]],"mmmm")</f>
        <v>August</v>
      </c>
      <c r="K3006" s="1" t="s">
        <v>1947</v>
      </c>
      <c r="L3006" s="1" t="s">
        <v>4797</v>
      </c>
      <c r="M3006" s="1" t="s">
        <v>2030</v>
      </c>
      <c r="N3006" s="1" t="s">
        <v>1978</v>
      </c>
      <c r="O3006" s="3">
        <v>1075</v>
      </c>
      <c r="P3006">
        <v>6</v>
      </c>
      <c r="Q3006" s="3">
        <v>6450</v>
      </c>
      <c r="R3006" s="1" t="s">
        <v>1958</v>
      </c>
      <c r="S3006" s="3">
        <v>821</v>
      </c>
      <c r="T3006">
        <v>3</v>
      </c>
      <c r="U3006" t="str">
        <f>IF(Ecommerce_Sales[[#This Row],[Delivery_Time_Days]]&gt;7,"Delay",IF(Ecommerce_Sales[[#This Row],[Delivery_Time_Days]] = 0,"No delivery",IF(Ecommerce_Sales[[#This Row],[Delivery_Time_Days]]&lt;=7,"On-time")))</f>
        <v>On-time</v>
      </c>
      <c r="V3006" s="7">
        <f>Ecommerce_Sales[[#This Row],[Profit]]/Ecommerce_Sales[[#This Row],[Total_Price]]</f>
        <v>0.35007751937984494</v>
      </c>
      <c r="W3006" s="3">
        <v>2258</v>
      </c>
      <c r="X3006" s="3"/>
    </row>
    <row r="3007" spans="1:24" x14ac:dyDescent="0.25">
      <c r="A3007" s="1" t="s">
        <v>8517</v>
      </c>
      <c r="B3007" s="1" t="s">
        <v>1195</v>
      </c>
      <c r="C3007" s="1" t="s">
        <v>1196</v>
      </c>
      <c r="D3007" s="1" t="s">
        <v>2614</v>
      </c>
      <c r="E3007" s="1" t="s">
        <v>1961</v>
      </c>
      <c r="F3007" s="2">
        <v>45129</v>
      </c>
      <c r="G3007" s="2">
        <v>45023</v>
      </c>
      <c r="H3007" s="2" t="str">
        <f>TEXT(Ecommerce_Sales[[#This Row],[Order_Date]],"mmmm")</f>
        <v>April</v>
      </c>
      <c r="I3007" s="2" t="str">
        <f>TEXT(Ecommerce_Sales[[#This Row],[Order_Date]],"yyyy")</f>
        <v>2023</v>
      </c>
      <c r="J3007" s="2" t="str">
        <f>TEXT(Ecommerce_Sales[[#This Row],[Order_Date]],"mmmm")</f>
        <v>April</v>
      </c>
      <c r="K3007" s="1" t="s">
        <v>1947</v>
      </c>
      <c r="L3007" s="1" t="s">
        <v>8518</v>
      </c>
      <c r="M3007" s="1" t="s">
        <v>1983</v>
      </c>
      <c r="N3007" s="1" t="s">
        <v>1950</v>
      </c>
      <c r="O3007" s="3">
        <v>582</v>
      </c>
      <c r="P3007">
        <v>3</v>
      </c>
      <c r="Q3007" s="3">
        <v>1746</v>
      </c>
      <c r="R3007" s="1" t="s">
        <v>1958</v>
      </c>
      <c r="S3007" s="3">
        <v>259</v>
      </c>
      <c r="T3007">
        <v>2</v>
      </c>
      <c r="U3007" t="str">
        <f>IF(Ecommerce_Sales[[#This Row],[Delivery_Time_Days]]&gt;7,"Delay",IF(Ecommerce_Sales[[#This Row],[Delivery_Time_Days]] = 0,"No delivery",IF(Ecommerce_Sales[[#This Row],[Delivery_Time_Days]]&lt;=7,"On-time")))</f>
        <v>On-time</v>
      </c>
      <c r="V3007" s="7">
        <f>Ecommerce_Sales[[#This Row],[Profit]]/Ecommerce_Sales[[#This Row],[Total_Price]]</f>
        <v>0.39977090492554412</v>
      </c>
      <c r="W3007" s="3">
        <v>698</v>
      </c>
      <c r="X3007" s="3"/>
    </row>
    <row r="3008" spans="1:24" x14ac:dyDescent="0.25">
      <c r="A3008" s="1" t="s">
        <v>8519</v>
      </c>
      <c r="B3008" s="1" t="s">
        <v>1584</v>
      </c>
      <c r="C3008" s="1" t="s">
        <v>1585</v>
      </c>
      <c r="D3008" s="1" t="s">
        <v>3102</v>
      </c>
      <c r="E3008" s="1" t="s">
        <v>1954</v>
      </c>
      <c r="F3008" s="2">
        <v>45373</v>
      </c>
      <c r="G3008" s="2">
        <v>45386</v>
      </c>
      <c r="H3008" s="2" t="str">
        <f>TEXT(Ecommerce_Sales[[#This Row],[Order_Date]],"mmmm")</f>
        <v>April</v>
      </c>
      <c r="I3008" s="2" t="str">
        <f>TEXT(Ecommerce_Sales[[#This Row],[Order_Date]],"yyyy")</f>
        <v>2024</v>
      </c>
      <c r="J3008" s="2" t="str">
        <f>TEXT(Ecommerce_Sales[[#This Row],[Order_Date]],"mmmm")</f>
        <v>April</v>
      </c>
      <c r="K3008" s="1" t="s">
        <v>1947</v>
      </c>
      <c r="L3008" s="1" t="s">
        <v>8520</v>
      </c>
      <c r="M3008" s="1" t="s">
        <v>1988</v>
      </c>
      <c r="N3008" s="1" t="s">
        <v>1989</v>
      </c>
      <c r="O3008" s="3">
        <v>924</v>
      </c>
      <c r="P3008">
        <v>2</v>
      </c>
      <c r="Q3008" s="3">
        <v>1847</v>
      </c>
      <c r="R3008" s="1" t="s">
        <v>1958</v>
      </c>
      <c r="S3008" s="3">
        <v>198</v>
      </c>
      <c r="T3008">
        <v>6</v>
      </c>
      <c r="U3008" t="str">
        <f>IF(Ecommerce_Sales[[#This Row],[Delivery_Time_Days]]&gt;7,"Delay",IF(Ecommerce_Sales[[#This Row],[Delivery_Time_Days]] = 0,"No delivery",IF(Ecommerce_Sales[[#This Row],[Delivery_Time_Days]]&lt;=7,"On-time")))</f>
        <v>On-time</v>
      </c>
      <c r="V3008" s="7">
        <f>Ecommerce_Sales[[#This Row],[Profit]]/Ecommerce_Sales[[#This Row],[Total_Price]]</f>
        <v>0.25013535462912834</v>
      </c>
      <c r="W3008" s="3">
        <v>462</v>
      </c>
      <c r="X3008" s="3"/>
    </row>
    <row r="3009" spans="1:24" x14ac:dyDescent="0.25">
      <c r="A3009" s="1" t="s">
        <v>8521</v>
      </c>
      <c r="B3009" s="1" t="s">
        <v>1199</v>
      </c>
      <c r="C3009" s="1" t="s">
        <v>1200</v>
      </c>
      <c r="D3009" s="1" t="s">
        <v>2865</v>
      </c>
      <c r="E3009" s="1" t="s">
        <v>1966</v>
      </c>
      <c r="F3009" s="2">
        <v>45056</v>
      </c>
      <c r="G3009" s="2">
        <v>44957</v>
      </c>
      <c r="H3009" s="2" t="str">
        <f>TEXT(Ecommerce_Sales[[#This Row],[Order_Date]],"mmmm")</f>
        <v>January</v>
      </c>
      <c r="I3009" s="2" t="str">
        <f>TEXT(Ecommerce_Sales[[#This Row],[Order_Date]],"yyyy")</f>
        <v>2023</v>
      </c>
      <c r="J3009" s="2" t="str">
        <f>TEXT(Ecommerce_Sales[[#This Row],[Order_Date]],"mmmm")</f>
        <v>January</v>
      </c>
      <c r="K3009" s="1" t="s">
        <v>1986</v>
      </c>
      <c r="L3009" s="1" t="s">
        <v>8522</v>
      </c>
      <c r="M3009" s="1" t="s">
        <v>2047</v>
      </c>
      <c r="N3009" s="1" t="s">
        <v>1989</v>
      </c>
      <c r="O3009" s="3">
        <v>850</v>
      </c>
      <c r="P3009">
        <v>4</v>
      </c>
      <c r="Q3009" s="3">
        <v>3401</v>
      </c>
      <c r="R3009" s="1" t="s">
        <v>1951</v>
      </c>
      <c r="S3009" s="3">
        <v>324</v>
      </c>
      <c r="U3009" t="str">
        <f>IF(Ecommerce_Sales[[#This Row],[Delivery_Time_Days]]&gt;7,"Delay",IF(Ecommerce_Sales[[#This Row],[Delivery_Time_Days]] = 0,"No delivery",IF(Ecommerce_Sales[[#This Row],[Delivery_Time_Days]]&lt;=7,"On-time")))</f>
        <v>No delivery</v>
      </c>
      <c r="V3009" s="7">
        <f>Ecommerce_Sales[[#This Row],[Profit]]/Ecommerce_Sales[[#This Row],[Total_Price]]</f>
        <v>0.24992649220817406</v>
      </c>
      <c r="W3009" s="3">
        <v>850</v>
      </c>
      <c r="X3009" s="3"/>
    </row>
    <row r="3010" spans="1:24" x14ac:dyDescent="0.25">
      <c r="A3010" s="1" t="s">
        <v>8523</v>
      </c>
      <c r="B3010" s="1" t="s">
        <v>802</v>
      </c>
      <c r="C3010" s="1" t="s">
        <v>803</v>
      </c>
      <c r="D3010" s="1" t="s">
        <v>3552</v>
      </c>
      <c r="E3010" s="1" t="s">
        <v>1966</v>
      </c>
      <c r="F3010" s="2">
        <v>44960</v>
      </c>
      <c r="G3010" s="2">
        <v>45439</v>
      </c>
      <c r="H3010" s="2" t="str">
        <f>TEXT(Ecommerce_Sales[[#This Row],[Order_Date]],"mmmm")</f>
        <v>May</v>
      </c>
      <c r="I3010" s="2" t="str">
        <f>TEXT(Ecommerce_Sales[[#This Row],[Order_Date]],"yyyy")</f>
        <v>2024</v>
      </c>
      <c r="J3010" s="2" t="str">
        <f>TEXT(Ecommerce_Sales[[#This Row],[Order_Date]],"mmmm")</f>
        <v>May</v>
      </c>
      <c r="K3010" s="1" t="s">
        <v>1992</v>
      </c>
      <c r="L3010" s="1" t="s">
        <v>8524</v>
      </c>
      <c r="M3010" s="1" t="s">
        <v>1998</v>
      </c>
      <c r="N3010" s="1" t="s">
        <v>1973</v>
      </c>
      <c r="O3010" s="3">
        <v>411</v>
      </c>
      <c r="P3010">
        <v>3</v>
      </c>
      <c r="Q3010" s="3">
        <v>1232</v>
      </c>
      <c r="R3010" s="1" t="s">
        <v>1958</v>
      </c>
      <c r="S3010" s="3">
        <v>113</v>
      </c>
      <c r="U3010" t="str">
        <f>IF(Ecommerce_Sales[[#This Row],[Delivery_Time_Days]]&gt;7,"Delay",IF(Ecommerce_Sales[[#This Row],[Delivery_Time_Days]] = 0,"No delivery",IF(Ecommerce_Sales[[#This Row],[Delivery_Time_Days]]&lt;=7,"On-time")))</f>
        <v>No delivery</v>
      </c>
      <c r="V3010" s="7">
        <f>Ecommerce_Sales[[#This Row],[Profit]]/Ecommerce_Sales[[#This Row],[Total_Price]]</f>
        <v>0.30032467532467533</v>
      </c>
      <c r="W3010" s="3">
        <v>370</v>
      </c>
      <c r="X3010" s="3"/>
    </row>
    <row r="3011" spans="1:24" x14ac:dyDescent="0.25">
      <c r="A3011" s="1" t="s">
        <v>8525</v>
      </c>
      <c r="B3011" s="1" t="s">
        <v>1100</v>
      </c>
      <c r="C3011" s="1" t="s">
        <v>1101</v>
      </c>
      <c r="D3011" s="1" t="s">
        <v>2886</v>
      </c>
      <c r="E3011" s="1" t="s">
        <v>1946</v>
      </c>
      <c r="F3011" s="2">
        <v>45092</v>
      </c>
      <c r="G3011" s="2">
        <v>45545</v>
      </c>
      <c r="H3011" s="2" t="str">
        <f>TEXT(Ecommerce_Sales[[#This Row],[Order_Date]],"mmmm")</f>
        <v>September</v>
      </c>
      <c r="I3011" s="2" t="str">
        <f>TEXT(Ecommerce_Sales[[#This Row],[Order_Date]],"yyyy")</f>
        <v>2024</v>
      </c>
      <c r="J3011" s="2" t="str">
        <f>TEXT(Ecommerce_Sales[[#This Row],[Order_Date]],"mmmm")</f>
        <v>September</v>
      </c>
      <c r="K3011" s="1" t="s">
        <v>1947</v>
      </c>
      <c r="L3011" s="1" t="s">
        <v>8526</v>
      </c>
      <c r="M3011" s="1" t="s">
        <v>2030</v>
      </c>
      <c r="N3011" s="1" t="s">
        <v>1978</v>
      </c>
      <c r="O3011" s="3">
        <v>119</v>
      </c>
      <c r="P3011">
        <v>5</v>
      </c>
      <c r="Q3011" s="3">
        <v>595</v>
      </c>
      <c r="R3011" s="1" t="s">
        <v>1958</v>
      </c>
      <c r="S3011" s="3">
        <v>80</v>
      </c>
      <c r="T3011">
        <v>9</v>
      </c>
      <c r="U3011" t="str">
        <f>IF(Ecommerce_Sales[[#This Row],[Delivery_Time_Days]]&gt;7,"Delay",IF(Ecommerce_Sales[[#This Row],[Delivery_Time_Days]] = 0,"No delivery",IF(Ecommerce_Sales[[#This Row],[Delivery_Time_Days]]&lt;=7,"On-time")))</f>
        <v>Delay</v>
      </c>
      <c r="V3011" s="7">
        <f>Ecommerce_Sales[[#This Row],[Profit]]/Ecommerce_Sales[[#This Row],[Total_Price]]</f>
        <v>0.34957983193277309</v>
      </c>
      <c r="W3011" s="3">
        <v>208</v>
      </c>
      <c r="X3011" s="3"/>
    </row>
    <row r="3012" spans="1:24" x14ac:dyDescent="0.25">
      <c r="A3012" s="1" t="s">
        <v>8527</v>
      </c>
      <c r="B3012" s="1" t="s">
        <v>1918</v>
      </c>
      <c r="C3012" s="1" t="s">
        <v>1919</v>
      </c>
      <c r="D3012" s="1" t="s">
        <v>2499</v>
      </c>
      <c r="E3012" s="1" t="s">
        <v>1966</v>
      </c>
      <c r="F3012" s="2">
        <v>45143</v>
      </c>
      <c r="G3012" s="2">
        <v>45193</v>
      </c>
      <c r="H3012" s="2" t="str">
        <f>TEXT(Ecommerce_Sales[[#This Row],[Order_Date]],"mmmm")</f>
        <v>September</v>
      </c>
      <c r="I3012" s="2" t="str">
        <f>TEXT(Ecommerce_Sales[[#This Row],[Order_Date]],"yyyy")</f>
        <v>2023</v>
      </c>
      <c r="J3012" s="2" t="str">
        <f>TEXT(Ecommerce_Sales[[#This Row],[Order_Date]],"mmmm")</f>
        <v>September</v>
      </c>
      <c r="K3012" s="1" t="s">
        <v>1947</v>
      </c>
      <c r="L3012" s="1" t="s">
        <v>7274</v>
      </c>
      <c r="M3012" s="1" t="s">
        <v>2079</v>
      </c>
      <c r="N3012" s="1" t="s">
        <v>1973</v>
      </c>
      <c r="O3012" s="3">
        <v>396</v>
      </c>
      <c r="P3012">
        <v>1</v>
      </c>
      <c r="Q3012" s="3">
        <v>396</v>
      </c>
      <c r="R3012" s="1" t="s">
        <v>1958</v>
      </c>
      <c r="S3012" s="3">
        <v>53</v>
      </c>
      <c r="T3012">
        <v>4</v>
      </c>
      <c r="U3012" t="str">
        <f>IF(Ecommerce_Sales[[#This Row],[Delivery_Time_Days]]&gt;7,"Delay",IF(Ecommerce_Sales[[#This Row],[Delivery_Time_Days]] = 0,"No delivery",IF(Ecommerce_Sales[[#This Row],[Delivery_Time_Days]]&lt;=7,"On-time")))</f>
        <v>On-time</v>
      </c>
      <c r="V3012" s="7">
        <f>Ecommerce_Sales[[#This Row],[Profit]]/Ecommerce_Sales[[#This Row],[Total_Price]]</f>
        <v>0.3005050505050505</v>
      </c>
      <c r="W3012" s="3">
        <v>119</v>
      </c>
      <c r="X3012" s="3"/>
    </row>
    <row r="3013" spans="1:24" x14ac:dyDescent="0.25">
      <c r="A3013" s="1" t="s">
        <v>8528</v>
      </c>
      <c r="B3013" s="1" t="s">
        <v>881</v>
      </c>
      <c r="C3013" s="1" t="s">
        <v>882</v>
      </c>
      <c r="D3013" s="1" t="s">
        <v>2770</v>
      </c>
      <c r="E3013" s="1" t="s">
        <v>1954</v>
      </c>
      <c r="F3013" s="2">
        <v>45222</v>
      </c>
      <c r="G3013" s="2">
        <v>45584</v>
      </c>
      <c r="H3013" s="2" t="str">
        <f>TEXT(Ecommerce_Sales[[#This Row],[Order_Date]],"mmmm")</f>
        <v>October</v>
      </c>
      <c r="I3013" s="2" t="str">
        <f>TEXT(Ecommerce_Sales[[#This Row],[Order_Date]],"yyyy")</f>
        <v>2024</v>
      </c>
      <c r="J3013" s="2" t="str">
        <f>TEXT(Ecommerce_Sales[[#This Row],[Order_Date]],"mmmm")</f>
        <v>October</v>
      </c>
      <c r="K3013" s="1" t="s">
        <v>1992</v>
      </c>
      <c r="L3013" s="1" t="s">
        <v>8529</v>
      </c>
      <c r="M3013" s="1" t="s">
        <v>2058</v>
      </c>
      <c r="N3013" s="1" t="s">
        <v>1950</v>
      </c>
      <c r="O3013" s="3">
        <v>1126</v>
      </c>
      <c r="P3013">
        <v>6</v>
      </c>
      <c r="Q3013" s="3">
        <v>6758</v>
      </c>
      <c r="R3013" s="1" t="s">
        <v>2008</v>
      </c>
      <c r="S3013" s="3">
        <v>853</v>
      </c>
      <c r="U3013" t="str">
        <f>IF(Ecommerce_Sales[[#This Row],[Delivery_Time_Days]]&gt;7,"Delay",IF(Ecommerce_Sales[[#This Row],[Delivery_Time_Days]] = 0,"No delivery",IF(Ecommerce_Sales[[#This Row],[Delivery_Time_Days]]&lt;=7,"On-time")))</f>
        <v>No delivery</v>
      </c>
      <c r="V3013" s="7">
        <f>Ecommerce_Sales[[#This Row],[Profit]]/Ecommerce_Sales[[#This Row],[Total_Price]]</f>
        <v>0.39997040544539803</v>
      </c>
      <c r="W3013" s="3">
        <v>2703</v>
      </c>
      <c r="X3013" s="3"/>
    </row>
    <row r="3014" spans="1:24" x14ac:dyDescent="0.25">
      <c r="A3014" s="1" t="s">
        <v>8530</v>
      </c>
      <c r="B3014" s="1" t="s">
        <v>411</v>
      </c>
      <c r="C3014" s="1" t="s">
        <v>412</v>
      </c>
      <c r="D3014" s="1" t="s">
        <v>2978</v>
      </c>
      <c r="E3014" s="1" t="s">
        <v>1961</v>
      </c>
      <c r="F3014" s="2">
        <v>45219</v>
      </c>
      <c r="G3014" s="2">
        <v>45338</v>
      </c>
      <c r="H3014" s="2" t="str">
        <f>TEXT(Ecommerce_Sales[[#This Row],[Order_Date]],"mmmm")</f>
        <v>February</v>
      </c>
      <c r="I3014" s="2" t="str">
        <f>TEXT(Ecommerce_Sales[[#This Row],[Order_Date]],"yyyy")</f>
        <v>2024</v>
      </c>
      <c r="J3014" s="2" t="str">
        <f>TEXT(Ecommerce_Sales[[#This Row],[Order_Date]],"mmmm")</f>
        <v>February</v>
      </c>
      <c r="K3014" s="1" t="s">
        <v>1986</v>
      </c>
      <c r="L3014" s="1" t="s">
        <v>8531</v>
      </c>
      <c r="M3014" s="1" t="s">
        <v>2002</v>
      </c>
      <c r="N3014" s="1" t="s">
        <v>1989</v>
      </c>
      <c r="O3014" s="3">
        <v>236</v>
      </c>
      <c r="P3014">
        <v>3</v>
      </c>
      <c r="Q3014" s="3">
        <v>707</v>
      </c>
      <c r="R3014" s="1" t="s">
        <v>1958</v>
      </c>
      <c r="S3014" s="3">
        <v>69</v>
      </c>
      <c r="U3014" t="str">
        <f>IF(Ecommerce_Sales[[#This Row],[Delivery_Time_Days]]&gt;7,"Delay",IF(Ecommerce_Sales[[#This Row],[Delivery_Time_Days]] = 0,"No delivery",IF(Ecommerce_Sales[[#This Row],[Delivery_Time_Days]]&lt;=7,"On-time")))</f>
        <v>No delivery</v>
      </c>
      <c r="V3014" s="7">
        <f>Ecommerce_Sales[[#This Row],[Profit]]/Ecommerce_Sales[[#This Row],[Total_Price]]</f>
        <v>0.25035360678925034</v>
      </c>
      <c r="W3014" s="3">
        <v>177</v>
      </c>
      <c r="X3014" s="3"/>
    </row>
    <row r="3015" spans="1:24" x14ac:dyDescent="0.25">
      <c r="A3015" s="1" t="s">
        <v>8532</v>
      </c>
      <c r="B3015" s="1" t="s">
        <v>1089</v>
      </c>
      <c r="C3015" s="1" t="s">
        <v>1090</v>
      </c>
      <c r="D3015" s="1" t="s">
        <v>8533</v>
      </c>
      <c r="E3015" s="1" t="s">
        <v>1961</v>
      </c>
      <c r="F3015" s="2">
        <v>45019</v>
      </c>
      <c r="G3015" s="2">
        <v>45249</v>
      </c>
      <c r="H3015" s="2" t="str">
        <f>TEXT(Ecommerce_Sales[[#This Row],[Order_Date]],"mmmm")</f>
        <v>November</v>
      </c>
      <c r="I3015" s="2" t="str">
        <f>TEXT(Ecommerce_Sales[[#This Row],[Order_Date]],"yyyy")</f>
        <v>2023</v>
      </c>
      <c r="J3015" s="2" t="str">
        <f>TEXT(Ecommerce_Sales[[#This Row],[Order_Date]],"mmmm")</f>
        <v>November</v>
      </c>
      <c r="K3015" s="1" t="s">
        <v>1947</v>
      </c>
      <c r="L3015" s="1" t="s">
        <v>8534</v>
      </c>
      <c r="M3015" s="1" t="s">
        <v>1949</v>
      </c>
      <c r="N3015" s="1" t="s">
        <v>1950</v>
      </c>
      <c r="O3015" s="3">
        <v>476</v>
      </c>
      <c r="P3015">
        <v>6</v>
      </c>
      <c r="Q3015" s="3">
        <v>2853</v>
      </c>
      <c r="R3015" s="1" t="s">
        <v>2016</v>
      </c>
      <c r="S3015" s="3">
        <v>401</v>
      </c>
      <c r="T3015">
        <v>4</v>
      </c>
      <c r="U3015" t="str">
        <f>IF(Ecommerce_Sales[[#This Row],[Delivery_Time_Days]]&gt;7,"Delay",IF(Ecommerce_Sales[[#This Row],[Delivery_Time_Days]] = 0,"No delivery",IF(Ecommerce_Sales[[#This Row],[Delivery_Time_Days]]&lt;=7,"On-time")))</f>
        <v>On-time</v>
      </c>
      <c r="V3015" s="7">
        <f>Ecommerce_Sales[[#This Row],[Profit]]/Ecommerce_Sales[[#This Row],[Total_Price]]</f>
        <v>0.39992989835261128</v>
      </c>
      <c r="W3015" s="3">
        <v>1141</v>
      </c>
      <c r="X3015" s="3"/>
    </row>
    <row r="3016" spans="1:24" x14ac:dyDescent="0.25">
      <c r="A3016" s="1" t="s">
        <v>8535</v>
      </c>
      <c r="B3016" s="1" t="s">
        <v>1287</v>
      </c>
      <c r="C3016" s="1" t="s">
        <v>1288</v>
      </c>
      <c r="D3016" s="1" t="s">
        <v>2852</v>
      </c>
      <c r="E3016" s="1" t="s">
        <v>1946</v>
      </c>
      <c r="F3016" s="2">
        <v>45573</v>
      </c>
      <c r="G3016" s="2">
        <v>45089</v>
      </c>
      <c r="H3016" s="2" t="str">
        <f>TEXT(Ecommerce_Sales[[#This Row],[Order_Date]],"mmmm")</f>
        <v>June</v>
      </c>
      <c r="I3016" s="2" t="str">
        <f>TEXT(Ecommerce_Sales[[#This Row],[Order_Date]],"yyyy")</f>
        <v>2023</v>
      </c>
      <c r="J3016" s="2" t="str">
        <f>TEXT(Ecommerce_Sales[[#This Row],[Order_Date]],"mmmm")</f>
        <v>June</v>
      </c>
      <c r="K3016" s="1" t="s">
        <v>1947</v>
      </c>
      <c r="L3016" s="1" t="s">
        <v>8536</v>
      </c>
      <c r="M3016" s="1" t="s">
        <v>2026</v>
      </c>
      <c r="N3016" s="1" t="s">
        <v>1978</v>
      </c>
      <c r="O3016" s="3">
        <v>890</v>
      </c>
      <c r="P3016">
        <v>6</v>
      </c>
      <c r="Q3016" s="3">
        <v>5343</v>
      </c>
      <c r="R3016" s="1" t="s">
        <v>1951</v>
      </c>
      <c r="S3016" s="3">
        <v>293</v>
      </c>
      <c r="T3016">
        <v>4</v>
      </c>
      <c r="U3016" t="str">
        <f>IF(Ecommerce_Sales[[#This Row],[Delivery_Time_Days]]&gt;7,"Delay",IF(Ecommerce_Sales[[#This Row],[Delivery_Time_Days]] = 0,"No delivery",IF(Ecommerce_Sales[[#This Row],[Delivery_Time_Days]]&lt;=7,"On-time")))</f>
        <v>On-time</v>
      </c>
      <c r="V3016" s="7">
        <f>Ecommerce_Sales[[#This Row],[Profit]]/Ecommerce_Sales[[#This Row],[Total_Price]]</f>
        <v>0.34999064196144486</v>
      </c>
      <c r="W3016" s="3">
        <v>1870</v>
      </c>
      <c r="X3016" s="3"/>
    </row>
    <row r="3017" spans="1:24" x14ac:dyDescent="0.25">
      <c r="A3017" s="1" t="s">
        <v>8537</v>
      </c>
      <c r="B3017" s="1" t="s">
        <v>1489</v>
      </c>
      <c r="C3017" s="1" t="s">
        <v>1490</v>
      </c>
      <c r="D3017" s="1" t="s">
        <v>8538</v>
      </c>
      <c r="E3017" s="1" t="s">
        <v>1966</v>
      </c>
      <c r="F3017" s="2">
        <v>45083</v>
      </c>
      <c r="G3017" s="2">
        <v>45202</v>
      </c>
      <c r="H3017" s="2" t="str">
        <f>TEXT(Ecommerce_Sales[[#This Row],[Order_Date]],"mmmm")</f>
        <v>October</v>
      </c>
      <c r="I3017" s="2" t="str">
        <f>TEXT(Ecommerce_Sales[[#This Row],[Order_Date]],"yyyy")</f>
        <v>2023</v>
      </c>
      <c r="J3017" s="2" t="str">
        <f>TEXT(Ecommerce_Sales[[#This Row],[Order_Date]],"mmmm")</f>
        <v>October</v>
      </c>
      <c r="K3017" s="1" t="s">
        <v>1947</v>
      </c>
      <c r="L3017" s="1" t="s">
        <v>8539</v>
      </c>
      <c r="M3017" s="1" t="s">
        <v>1956</v>
      </c>
      <c r="N3017" s="1" t="s">
        <v>1957</v>
      </c>
      <c r="O3017" s="3">
        <v>859</v>
      </c>
      <c r="P3017">
        <v>6</v>
      </c>
      <c r="Q3017" s="3">
        <v>5151</v>
      </c>
      <c r="R3017" s="1" t="s">
        <v>1958</v>
      </c>
      <c r="S3017" s="3">
        <v>719</v>
      </c>
      <c r="T3017">
        <v>7</v>
      </c>
      <c r="U3017" t="str">
        <f>IF(Ecommerce_Sales[[#This Row],[Delivery_Time_Days]]&gt;7,"Delay",IF(Ecommerce_Sales[[#This Row],[Delivery_Time_Days]] = 0,"No delivery",IF(Ecommerce_Sales[[#This Row],[Delivery_Time_Days]]&lt;=7,"On-time")))</f>
        <v>On-time</v>
      </c>
      <c r="V3017" s="7">
        <f>Ecommerce_Sales[[#This Row],[Profit]]/Ecommerce_Sales[[#This Row],[Total_Price]]</f>
        <v>0.15006794797126771</v>
      </c>
      <c r="W3017" s="3">
        <v>773</v>
      </c>
      <c r="X3017" s="3"/>
    </row>
    <row r="3018" spans="1:24" x14ac:dyDescent="0.25">
      <c r="A3018" s="1" t="s">
        <v>8540</v>
      </c>
      <c r="B3018" s="1" t="s">
        <v>523</v>
      </c>
      <c r="C3018" s="1" t="s">
        <v>524</v>
      </c>
      <c r="D3018" s="1" t="s">
        <v>3342</v>
      </c>
      <c r="E3018" s="1" t="s">
        <v>1966</v>
      </c>
      <c r="F3018" s="2">
        <v>45491</v>
      </c>
      <c r="G3018" s="2">
        <v>44997</v>
      </c>
      <c r="H3018" s="2" t="str">
        <f>TEXT(Ecommerce_Sales[[#This Row],[Order_Date]],"mmmm")</f>
        <v>March</v>
      </c>
      <c r="I3018" s="2" t="str">
        <f>TEXT(Ecommerce_Sales[[#This Row],[Order_Date]],"yyyy")</f>
        <v>2023</v>
      </c>
      <c r="J3018" s="2" t="str">
        <f>TEXT(Ecommerce_Sales[[#This Row],[Order_Date]],"mmmm")</f>
        <v>March</v>
      </c>
      <c r="K3018" s="1" t="s">
        <v>1947</v>
      </c>
      <c r="L3018" s="1" t="s">
        <v>3884</v>
      </c>
      <c r="M3018" s="1" t="s">
        <v>2247</v>
      </c>
      <c r="N3018" s="1" t="s">
        <v>1957</v>
      </c>
      <c r="O3018" s="3">
        <v>112</v>
      </c>
      <c r="P3018">
        <v>4</v>
      </c>
      <c r="Q3018" s="3">
        <v>447</v>
      </c>
      <c r="R3018" s="1" t="s">
        <v>1958</v>
      </c>
      <c r="S3018" s="3">
        <v>39</v>
      </c>
      <c r="T3018">
        <v>10</v>
      </c>
      <c r="U3018" t="str">
        <f>IF(Ecommerce_Sales[[#This Row],[Delivery_Time_Days]]&gt;7,"Delay",IF(Ecommerce_Sales[[#This Row],[Delivery_Time_Days]] = 0,"No delivery",IF(Ecommerce_Sales[[#This Row],[Delivery_Time_Days]]&lt;=7,"On-time")))</f>
        <v>Delay</v>
      </c>
      <c r="V3018" s="7">
        <f>Ecommerce_Sales[[#This Row],[Profit]]/Ecommerce_Sales[[#This Row],[Total_Price]]</f>
        <v>0.14988814317673377</v>
      </c>
      <c r="W3018" s="3">
        <v>67</v>
      </c>
      <c r="X3018" s="3"/>
    </row>
    <row r="3019" spans="1:24" x14ac:dyDescent="0.25">
      <c r="A3019" s="1" t="s">
        <v>8541</v>
      </c>
      <c r="B3019" s="1" t="s">
        <v>1575</v>
      </c>
      <c r="C3019" s="1" t="s">
        <v>1576</v>
      </c>
      <c r="D3019" s="1" t="s">
        <v>5557</v>
      </c>
      <c r="E3019" s="1" t="s">
        <v>1961</v>
      </c>
      <c r="F3019" s="2">
        <v>45128</v>
      </c>
      <c r="G3019" s="2">
        <v>45230</v>
      </c>
      <c r="H3019" s="2" t="str">
        <f>TEXT(Ecommerce_Sales[[#This Row],[Order_Date]],"mmmm")</f>
        <v>October</v>
      </c>
      <c r="I3019" s="2" t="str">
        <f>TEXT(Ecommerce_Sales[[#This Row],[Order_Date]],"yyyy")</f>
        <v>2023</v>
      </c>
      <c r="J3019" s="2" t="str">
        <f>TEXT(Ecommerce_Sales[[#This Row],[Order_Date]],"mmmm")</f>
        <v>October</v>
      </c>
      <c r="K3019" s="1" t="s">
        <v>1986</v>
      </c>
      <c r="L3019" s="1" t="s">
        <v>8542</v>
      </c>
      <c r="M3019" s="1" t="s">
        <v>1988</v>
      </c>
      <c r="N3019" s="1" t="s">
        <v>1989</v>
      </c>
      <c r="O3019" s="3">
        <v>493</v>
      </c>
      <c r="P3019">
        <v>6</v>
      </c>
      <c r="Q3019" s="3">
        <v>2955</v>
      </c>
      <c r="R3019" s="1" t="s">
        <v>1958</v>
      </c>
      <c r="S3019" s="3">
        <v>300</v>
      </c>
      <c r="U3019" t="str">
        <f>IF(Ecommerce_Sales[[#This Row],[Delivery_Time_Days]]&gt;7,"Delay",IF(Ecommerce_Sales[[#This Row],[Delivery_Time_Days]] = 0,"No delivery",IF(Ecommerce_Sales[[#This Row],[Delivery_Time_Days]]&lt;=7,"On-time")))</f>
        <v>No delivery</v>
      </c>
      <c r="V3019" s="7">
        <f>Ecommerce_Sales[[#This Row],[Profit]]/Ecommerce_Sales[[#This Row],[Total_Price]]</f>
        <v>0.25008460236886632</v>
      </c>
      <c r="W3019" s="3">
        <v>739</v>
      </c>
      <c r="X3019" s="3"/>
    </row>
    <row r="3020" spans="1:24" x14ac:dyDescent="0.25">
      <c r="A3020" s="1" t="s">
        <v>8543</v>
      </c>
      <c r="B3020" s="1" t="s">
        <v>541</v>
      </c>
      <c r="C3020" s="1" t="s">
        <v>542</v>
      </c>
      <c r="D3020" s="1" t="s">
        <v>2207</v>
      </c>
      <c r="E3020" s="1" t="s">
        <v>1966</v>
      </c>
      <c r="F3020" s="2">
        <v>45447</v>
      </c>
      <c r="G3020" s="2">
        <v>45003</v>
      </c>
      <c r="H3020" s="2" t="str">
        <f>TEXT(Ecommerce_Sales[[#This Row],[Order_Date]],"mmmm")</f>
        <v>March</v>
      </c>
      <c r="I3020" s="2" t="str">
        <f>TEXT(Ecommerce_Sales[[#This Row],[Order_Date]],"yyyy")</f>
        <v>2023</v>
      </c>
      <c r="J3020" s="2" t="str">
        <f>TEXT(Ecommerce_Sales[[#This Row],[Order_Date]],"mmmm")</f>
        <v>March</v>
      </c>
      <c r="K3020" s="1" t="s">
        <v>1986</v>
      </c>
      <c r="L3020" s="1" t="s">
        <v>3197</v>
      </c>
      <c r="M3020" s="1" t="s">
        <v>1972</v>
      </c>
      <c r="N3020" s="1" t="s">
        <v>1973</v>
      </c>
      <c r="O3020" s="3">
        <v>550</v>
      </c>
      <c r="P3020">
        <v>4</v>
      </c>
      <c r="Q3020" s="3">
        <v>2201</v>
      </c>
      <c r="R3020" s="1" t="s">
        <v>1958</v>
      </c>
      <c r="S3020" s="3">
        <v>239</v>
      </c>
      <c r="U3020" t="str">
        <f>IF(Ecommerce_Sales[[#This Row],[Delivery_Time_Days]]&gt;7,"Delay",IF(Ecommerce_Sales[[#This Row],[Delivery_Time_Days]] = 0,"No delivery",IF(Ecommerce_Sales[[#This Row],[Delivery_Time_Days]]&lt;=7,"On-time")))</f>
        <v>No delivery</v>
      </c>
      <c r="V3020" s="7">
        <f>Ecommerce_Sales[[#This Row],[Profit]]/Ecommerce_Sales[[#This Row],[Total_Price]]</f>
        <v>0.29986369831894594</v>
      </c>
      <c r="W3020" s="3">
        <v>660</v>
      </c>
      <c r="X3020" s="3"/>
    </row>
    <row r="3021" spans="1:24" x14ac:dyDescent="0.25">
      <c r="A3021" s="1" t="s">
        <v>8544</v>
      </c>
      <c r="B3021" s="1" t="s">
        <v>1771</v>
      </c>
      <c r="C3021" s="1" t="s">
        <v>87</v>
      </c>
      <c r="D3021" s="1" t="s">
        <v>8545</v>
      </c>
      <c r="E3021" s="1" t="s">
        <v>1954</v>
      </c>
      <c r="F3021" s="2">
        <v>45227</v>
      </c>
      <c r="G3021" s="2">
        <v>45405</v>
      </c>
      <c r="H3021" s="2" t="str">
        <f>TEXT(Ecommerce_Sales[[#This Row],[Order_Date]],"mmmm")</f>
        <v>April</v>
      </c>
      <c r="I3021" s="2" t="str">
        <f>TEXT(Ecommerce_Sales[[#This Row],[Order_Date]],"yyyy")</f>
        <v>2024</v>
      </c>
      <c r="J3021" s="2" t="str">
        <f>TEXT(Ecommerce_Sales[[#This Row],[Order_Date]],"mmmm")</f>
        <v>April</v>
      </c>
      <c r="K3021" s="1" t="s">
        <v>1947</v>
      </c>
      <c r="L3021" s="1" t="s">
        <v>8546</v>
      </c>
      <c r="M3021" s="1" t="s">
        <v>2058</v>
      </c>
      <c r="N3021" s="1" t="s">
        <v>1950</v>
      </c>
      <c r="O3021" s="3">
        <v>711</v>
      </c>
      <c r="P3021">
        <v>5</v>
      </c>
      <c r="Q3021" s="3">
        <v>3555</v>
      </c>
      <c r="R3021" s="1" t="s">
        <v>2008</v>
      </c>
      <c r="S3021" s="3">
        <v>190</v>
      </c>
      <c r="T3021">
        <v>4</v>
      </c>
      <c r="U3021" t="str">
        <f>IF(Ecommerce_Sales[[#This Row],[Delivery_Time_Days]]&gt;7,"Delay",IF(Ecommerce_Sales[[#This Row],[Delivery_Time_Days]] = 0,"No delivery",IF(Ecommerce_Sales[[#This Row],[Delivery_Time_Days]]&lt;=7,"On-time")))</f>
        <v>On-time</v>
      </c>
      <c r="V3021" s="7">
        <f>Ecommerce_Sales[[#This Row],[Profit]]/Ecommerce_Sales[[#This Row],[Total_Price]]</f>
        <v>0.4</v>
      </c>
      <c r="W3021" s="3">
        <v>1422</v>
      </c>
      <c r="X3021" s="3"/>
    </row>
    <row r="3022" spans="1:24" x14ac:dyDescent="0.25">
      <c r="A3022" s="1" t="s">
        <v>8547</v>
      </c>
      <c r="B3022" s="1" t="s">
        <v>828</v>
      </c>
      <c r="C3022" s="1" t="s">
        <v>829</v>
      </c>
      <c r="D3022" s="1" t="s">
        <v>5427</v>
      </c>
      <c r="E3022" s="1" t="s">
        <v>1996</v>
      </c>
      <c r="F3022" s="2">
        <v>45348</v>
      </c>
      <c r="G3022" s="2">
        <v>45044</v>
      </c>
      <c r="H3022" s="2" t="str">
        <f>TEXT(Ecommerce_Sales[[#This Row],[Order_Date]],"mmmm")</f>
        <v>April</v>
      </c>
      <c r="I3022" s="2" t="str">
        <f>TEXT(Ecommerce_Sales[[#This Row],[Order_Date]],"yyyy")</f>
        <v>2023</v>
      </c>
      <c r="J3022" s="2" t="str">
        <f>TEXT(Ecommerce_Sales[[#This Row],[Order_Date]],"mmmm")</f>
        <v>April</v>
      </c>
      <c r="K3022" s="1" t="s">
        <v>1947</v>
      </c>
      <c r="L3022" s="1" t="s">
        <v>8548</v>
      </c>
      <c r="M3022" s="1" t="s">
        <v>2030</v>
      </c>
      <c r="N3022" s="1" t="s">
        <v>1978</v>
      </c>
      <c r="O3022" s="3">
        <v>295</v>
      </c>
      <c r="P3022">
        <v>3</v>
      </c>
      <c r="Q3022" s="3">
        <v>884</v>
      </c>
      <c r="R3022" s="1" t="s">
        <v>2008</v>
      </c>
      <c r="S3022" s="3">
        <v>113</v>
      </c>
      <c r="T3022">
        <v>9</v>
      </c>
      <c r="U3022" t="str">
        <f>IF(Ecommerce_Sales[[#This Row],[Delivery_Time_Days]]&gt;7,"Delay",IF(Ecommerce_Sales[[#This Row],[Delivery_Time_Days]] = 0,"No delivery",IF(Ecommerce_Sales[[#This Row],[Delivery_Time_Days]]&lt;=7,"On-time")))</f>
        <v>Delay</v>
      </c>
      <c r="V3022" s="7">
        <f>Ecommerce_Sales[[#This Row],[Profit]]/Ecommerce_Sales[[#This Row],[Total_Price]]</f>
        <v>0.34954751131221717</v>
      </c>
      <c r="W3022" s="3">
        <v>309</v>
      </c>
      <c r="X3022" s="3"/>
    </row>
    <row r="3023" spans="1:24" x14ac:dyDescent="0.25">
      <c r="A3023" s="1" t="s">
        <v>8549</v>
      </c>
      <c r="B3023" s="1" t="s">
        <v>1219</v>
      </c>
      <c r="C3023" s="1" t="s">
        <v>1220</v>
      </c>
      <c r="D3023" s="1" t="s">
        <v>3025</v>
      </c>
      <c r="E3023" s="1" t="s">
        <v>1981</v>
      </c>
      <c r="F3023" s="2">
        <v>45263</v>
      </c>
      <c r="G3023" s="2">
        <v>45474</v>
      </c>
      <c r="H3023" s="2" t="str">
        <f>TEXT(Ecommerce_Sales[[#This Row],[Order_Date]],"mmmm")</f>
        <v>July</v>
      </c>
      <c r="I3023" s="2" t="str">
        <f>TEXT(Ecommerce_Sales[[#This Row],[Order_Date]],"yyyy")</f>
        <v>2024</v>
      </c>
      <c r="J3023" s="2" t="str">
        <f>TEXT(Ecommerce_Sales[[#This Row],[Order_Date]],"mmmm")</f>
        <v>July</v>
      </c>
      <c r="K3023" s="1" t="s">
        <v>1947</v>
      </c>
      <c r="L3023" s="1" t="s">
        <v>3207</v>
      </c>
      <c r="M3023" s="1" t="s">
        <v>1988</v>
      </c>
      <c r="N3023" s="1" t="s">
        <v>1989</v>
      </c>
      <c r="O3023" s="3">
        <v>810</v>
      </c>
      <c r="P3023">
        <v>3</v>
      </c>
      <c r="Q3023" s="3">
        <v>2430</v>
      </c>
      <c r="R3023" s="1" t="s">
        <v>2012</v>
      </c>
      <c r="S3023" s="3">
        <v>225</v>
      </c>
      <c r="T3023">
        <v>8</v>
      </c>
      <c r="U3023" t="str">
        <f>IF(Ecommerce_Sales[[#This Row],[Delivery_Time_Days]]&gt;7,"Delay",IF(Ecommerce_Sales[[#This Row],[Delivery_Time_Days]] = 0,"No delivery",IF(Ecommerce_Sales[[#This Row],[Delivery_Time_Days]]&lt;=7,"On-time")))</f>
        <v>Delay</v>
      </c>
      <c r="V3023" s="7">
        <f>Ecommerce_Sales[[#This Row],[Profit]]/Ecommerce_Sales[[#This Row],[Total_Price]]</f>
        <v>0.24979423868312758</v>
      </c>
      <c r="W3023" s="3">
        <v>607</v>
      </c>
      <c r="X3023" s="3"/>
    </row>
    <row r="3024" spans="1:24" x14ac:dyDescent="0.25">
      <c r="A3024" s="1" t="s">
        <v>8550</v>
      </c>
      <c r="B3024" s="1" t="s">
        <v>992</v>
      </c>
      <c r="C3024" s="1" t="s">
        <v>993</v>
      </c>
      <c r="D3024" s="1" t="s">
        <v>2396</v>
      </c>
      <c r="E3024" s="1" t="s">
        <v>1996</v>
      </c>
      <c r="F3024" s="2">
        <v>45493</v>
      </c>
      <c r="G3024" s="2">
        <v>45473</v>
      </c>
      <c r="H3024" s="2" t="str">
        <f>TEXT(Ecommerce_Sales[[#This Row],[Order_Date]],"mmmm")</f>
        <v>June</v>
      </c>
      <c r="I3024" s="2" t="str">
        <f>TEXT(Ecommerce_Sales[[#This Row],[Order_Date]],"yyyy")</f>
        <v>2024</v>
      </c>
      <c r="J3024" s="2" t="str">
        <f>TEXT(Ecommerce_Sales[[#This Row],[Order_Date]],"mmmm")</f>
        <v>June</v>
      </c>
      <c r="K3024" s="1" t="s">
        <v>1947</v>
      </c>
      <c r="L3024" s="1" t="s">
        <v>5901</v>
      </c>
      <c r="M3024" s="1" t="s">
        <v>2079</v>
      </c>
      <c r="N3024" s="1" t="s">
        <v>1973</v>
      </c>
      <c r="O3024" s="3">
        <v>593</v>
      </c>
      <c r="P3024">
        <v>6</v>
      </c>
      <c r="Q3024" s="3">
        <v>3560</v>
      </c>
      <c r="R3024" s="1" t="s">
        <v>1958</v>
      </c>
      <c r="S3024" s="3">
        <v>276</v>
      </c>
      <c r="T3024">
        <v>8</v>
      </c>
      <c r="U3024" t="str">
        <f>IF(Ecommerce_Sales[[#This Row],[Delivery_Time_Days]]&gt;7,"Delay",IF(Ecommerce_Sales[[#This Row],[Delivery_Time_Days]] = 0,"No delivery",IF(Ecommerce_Sales[[#This Row],[Delivery_Time_Days]]&lt;=7,"On-time")))</f>
        <v>Delay</v>
      </c>
      <c r="V3024" s="7">
        <f>Ecommerce_Sales[[#This Row],[Profit]]/Ecommerce_Sales[[#This Row],[Total_Price]]</f>
        <v>0.3</v>
      </c>
      <c r="W3024" s="3">
        <v>1068</v>
      </c>
      <c r="X3024" s="3"/>
    </row>
    <row r="3025" spans="1:24" x14ac:dyDescent="0.25">
      <c r="A3025" s="1" t="s">
        <v>8551</v>
      </c>
      <c r="B3025" s="1" t="s">
        <v>734</v>
      </c>
      <c r="C3025" s="1" t="s">
        <v>735</v>
      </c>
      <c r="D3025" s="1" t="s">
        <v>2184</v>
      </c>
      <c r="E3025" s="1" t="s">
        <v>1946</v>
      </c>
      <c r="F3025" s="2">
        <v>45640</v>
      </c>
      <c r="G3025" s="2">
        <v>45587</v>
      </c>
      <c r="H3025" s="2" t="str">
        <f>TEXT(Ecommerce_Sales[[#This Row],[Order_Date]],"mmmm")</f>
        <v>October</v>
      </c>
      <c r="I3025" s="2" t="str">
        <f>TEXT(Ecommerce_Sales[[#This Row],[Order_Date]],"yyyy")</f>
        <v>2024</v>
      </c>
      <c r="J3025" s="2" t="str">
        <f>TEXT(Ecommerce_Sales[[#This Row],[Order_Date]],"mmmm")</f>
        <v>October</v>
      </c>
      <c r="K3025" s="1" t="s">
        <v>1947</v>
      </c>
      <c r="L3025" s="1" t="s">
        <v>8552</v>
      </c>
      <c r="M3025" s="1" t="s">
        <v>2065</v>
      </c>
      <c r="N3025" s="1" t="s">
        <v>1978</v>
      </c>
      <c r="O3025" s="3">
        <v>301</v>
      </c>
      <c r="P3025">
        <v>4</v>
      </c>
      <c r="Q3025" s="3">
        <v>1204</v>
      </c>
      <c r="R3025" s="1" t="s">
        <v>1951</v>
      </c>
      <c r="S3025" s="3">
        <v>146</v>
      </c>
      <c r="T3025">
        <v>7</v>
      </c>
      <c r="U3025" t="str">
        <f>IF(Ecommerce_Sales[[#This Row],[Delivery_Time_Days]]&gt;7,"Delay",IF(Ecommerce_Sales[[#This Row],[Delivery_Time_Days]] = 0,"No delivery",IF(Ecommerce_Sales[[#This Row],[Delivery_Time_Days]]&lt;=7,"On-time")))</f>
        <v>On-time</v>
      </c>
      <c r="V3025" s="7">
        <f>Ecommerce_Sales[[#This Row],[Profit]]/Ecommerce_Sales[[#This Row],[Total_Price]]</f>
        <v>0.34966777408637872</v>
      </c>
      <c r="W3025" s="3">
        <v>421</v>
      </c>
      <c r="X3025" s="3"/>
    </row>
    <row r="3026" spans="1:24" x14ac:dyDescent="0.25">
      <c r="A3026" s="1" t="s">
        <v>8553</v>
      </c>
      <c r="B3026" s="1" t="s">
        <v>411</v>
      </c>
      <c r="C3026" s="1" t="s">
        <v>412</v>
      </c>
      <c r="D3026" s="1" t="s">
        <v>2978</v>
      </c>
      <c r="E3026" s="1" t="s">
        <v>1961</v>
      </c>
      <c r="F3026" s="2">
        <v>45219</v>
      </c>
      <c r="G3026" s="2">
        <v>45600</v>
      </c>
      <c r="H3026" s="2" t="str">
        <f>TEXT(Ecommerce_Sales[[#This Row],[Order_Date]],"mmmm")</f>
        <v>November</v>
      </c>
      <c r="I3026" s="2" t="str">
        <f>TEXT(Ecommerce_Sales[[#This Row],[Order_Date]],"yyyy")</f>
        <v>2024</v>
      </c>
      <c r="J3026" s="2" t="str">
        <f>TEXT(Ecommerce_Sales[[#This Row],[Order_Date]],"mmmm")</f>
        <v>November</v>
      </c>
      <c r="K3026" s="1" t="s">
        <v>1947</v>
      </c>
      <c r="L3026" s="1" t="s">
        <v>8554</v>
      </c>
      <c r="M3026" s="1" t="s">
        <v>2247</v>
      </c>
      <c r="N3026" s="1" t="s">
        <v>1957</v>
      </c>
      <c r="O3026" s="3">
        <v>1106</v>
      </c>
      <c r="P3026">
        <v>3</v>
      </c>
      <c r="Q3026" s="3">
        <v>3319</v>
      </c>
      <c r="R3026" s="1" t="s">
        <v>1951</v>
      </c>
      <c r="S3026" s="3">
        <v>333</v>
      </c>
      <c r="T3026">
        <v>6</v>
      </c>
      <c r="U3026" t="str">
        <f>IF(Ecommerce_Sales[[#This Row],[Delivery_Time_Days]]&gt;7,"Delay",IF(Ecommerce_Sales[[#This Row],[Delivery_Time_Days]] = 0,"No delivery",IF(Ecommerce_Sales[[#This Row],[Delivery_Time_Days]]&lt;=7,"On-time")))</f>
        <v>On-time</v>
      </c>
      <c r="V3026" s="7">
        <f>Ecommerce_Sales[[#This Row],[Profit]]/Ecommerce_Sales[[#This Row],[Total_Price]]</f>
        <v>0.15004519433564326</v>
      </c>
      <c r="W3026" s="3">
        <v>498</v>
      </c>
      <c r="X3026" s="3"/>
    </row>
    <row r="3027" spans="1:24" x14ac:dyDescent="0.25">
      <c r="A3027" s="1" t="s">
        <v>8555</v>
      </c>
      <c r="B3027" s="1" t="s">
        <v>70</v>
      </c>
      <c r="C3027" s="1" t="s">
        <v>71</v>
      </c>
      <c r="D3027" s="1" t="s">
        <v>3863</v>
      </c>
      <c r="E3027" s="1" t="s">
        <v>1954</v>
      </c>
      <c r="F3027" s="2">
        <v>45441</v>
      </c>
      <c r="G3027" s="2">
        <v>45645</v>
      </c>
      <c r="H3027" s="2" t="str">
        <f>TEXT(Ecommerce_Sales[[#This Row],[Order_Date]],"mmmm")</f>
        <v>December</v>
      </c>
      <c r="I3027" s="2" t="str">
        <f>TEXT(Ecommerce_Sales[[#This Row],[Order_Date]],"yyyy")</f>
        <v>2024</v>
      </c>
      <c r="J3027" s="2" t="str">
        <f>TEXT(Ecommerce_Sales[[#This Row],[Order_Date]],"mmmm")</f>
        <v>December</v>
      </c>
      <c r="K3027" s="1" t="s">
        <v>1947</v>
      </c>
      <c r="L3027" s="1" t="s">
        <v>7748</v>
      </c>
      <c r="M3027" s="1" t="s">
        <v>1983</v>
      </c>
      <c r="N3027" s="1" t="s">
        <v>1950</v>
      </c>
      <c r="O3027" s="3">
        <v>648</v>
      </c>
      <c r="P3027">
        <v>10</v>
      </c>
      <c r="Q3027" s="3">
        <v>6483</v>
      </c>
      <c r="R3027" s="1" t="s">
        <v>1958</v>
      </c>
      <c r="S3027" s="3">
        <v>857</v>
      </c>
      <c r="T3027">
        <v>7</v>
      </c>
      <c r="U3027" t="str">
        <f>IF(Ecommerce_Sales[[#This Row],[Delivery_Time_Days]]&gt;7,"Delay",IF(Ecommerce_Sales[[#This Row],[Delivery_Time_Days]] = 0,"No delivery",IF(Ecommerce_Sales[[#This Row],[Delivery_Time_Days]]&lt;=7,"On-time")))</f>
        <v>On-time</v>
      </c>
      <c r="V3027" s="7">
        <f>Ecommerce_Sales[[#This Row],[Profit]]/Ecommerce_Sales[[#This Row],[Total_Price]]</f>
        <v>0.39996915008483724</v>
      </c>
      <c r="W3027" s="3">
        <v>2593</v>
      </c>
      <c r="X3027" s="3"/>
    </row>
    <row r="3028" spans="1:24" x14ac:dyDescent="0.25">
      <c r="A3028" s="1" t="s">
        <v>8556</v>
      </c>
      <c r="B3028" s="1" t="s">
        <v>1422</v>
      </c>
      <c r="C3028" s="1" t="s">
        <v>1423</v>
      </c>
      <c r="D3028" s="1" t="s">
        <v>8557</v>
      </c>
      <c r="E3028" s="1" t="s">
        <v>1954</v>
      </c>
      <c r="F3028" s="2">
        <v>45161</v>
      </c>
      <c r="G3028" s="2">
        <v>44988</v>
      </c>
      <c r="H3028" s="2" t="str">
        <f>TEXT(Ecommerce_Sales[[#This Row],[Order_Date]],"mmmm")</f>
        <v>March</v>
      </c>
      <c r="I3028" s="2" t="str">
        <f>TEXT(Ecommerce_Sales[[#This Row],[Order_Date]],"yyyy")</f>
        <v>2023</v>
      </c>
      <c r="J3028" s="2" t="str">
        <f>TEXT(Ecommerce_Sales[[#This Row],[Order_Date]],"mmmm")</f>
        <v>March</v>
      </c>
      <c r="K3028" s="1" t="s">
        <v>1947</v>
      </c>
      <c r="L3028" s="1" t="s">
        <v>8558</v>
      </c>
      <c r="M3028" s="1" t="s">
        <v>2104</v>
      </c>
      <c r="N3028" s="1" t="s">
        <v>1978</v>
      </c>
      <c r="O3028" s="3">
        <v>955</v>
      </c>
      <c r="P3028">
        <v>5</v>
      </c>
      <c r="Q3028" s="3">
        <v>4776</v>
      </c>
      <c r="R3028" s="1" t="s">
        <v>1958</v>
      </c>
      <c r="S3028" s="3">
        <v>392</v>
      </c>
      <c r="T3028">
        <v>4</v>
      </c>
      <c r="U3028" t="str">
        <f>IF(Ecommerce_Sales[[#This Row],[Delivery_Time_Days]]&gt;7,"Delay",IF(Ecommerce_Sales[[#This Row],[Delivery_Time_Days]] = 0,"No delivery",IF(Ecommerce_Sales[[#This Row],[Delivery_Time_Days]]&lt;=7,"On-time")))</f>
        <v>On-time</v>
      </c>
      <c r="V3028" s="7">
        <f>Ecommerce_Sales[[#This Row],[Profit]]/Ecommerce_Sales[[#This Row],[Total_Price]]</f>
        <v>0.34987437185929648</v>
      </c>
      <c r="W3028" s="3">
        <v>1671</v>
      </c>
      <c r="X3028" s="3"/>
    </row>
    <row r="3029" spans="1:24" x14ac:dyDescent="0.25">
      <c r="A3029" s="1" t="s">
        <v>8559</v>
      </c>
      <c r="B3029" s="1" t="s">
        <v>930</v>
      </c>
      <c r="C3029" s="1" t="s">
        <v>931</v>
      </c>
      <c r="D3029" s="1" t="s">
        <v>3866</v>
      </c>
      <c r="E3029" s="1" t="s">
        <v>1966</v>
      </c>
      <c r="F3029" s="2">
        <v>45004</v>
      </c>
      <c r="G3029" s="2">
        <v>45575</v>
      </c>
      <c r="H3029" s="2" t="str">
        <f>TEXT(Ecommerce_Sales[[#This Row],[Order_Date]],"mmmm")</f>
        <v>October</v>
      </c>
      <c r="I3029" s="2" t="str">
        <f>TEXT(Ecommerce_Sales[[#This Row],[Order_Date]],"yyyy")</f>
        <v>2024</v>
      </c>
      <c r="J3029" s="2" t="str">
        <f>TEXT(Ecommerce_Sales[[#This Row],[Order_Date]],"mmmm")</f>
        <v>October</v>
      </c>
      <c r="K3029" s="1" t="s">
        <v>1947</v>
      </c>
      <c r="L3029" s="1" t="s">
        <v>8560</v>
      </c>
      <c r="M3029" s="1" t="s">
        <v>2047</v>
      </c>
      <c r="N3029" s="1" t="s">
        <v>1989</v>
      </c>
      <c r="O3029" s="3">
        <v>773</v>
      </c>
      <c r="P3029">
        <v>3</v>
      </c>
      <c r="Q3029" s="3">
        <v>2320</v>
      </c>
      <c r="R3029" s="1" t="s">
        <v>1958</v>
      </c>
      <c r="S3029" s="3">
        <v>239</v>
      </c>
      <c r="T3029">
        <v>2</v>
      </c>
      <c r="U3029" t="str">
        <f>IF(Ecommerce_Sales[[#This Row],[Delivery_Time_Days]]&gt;7,"Delay",IF(Ecommerce_Sales[[#This Row],[Delivery_Time_Days]] = 0,"No delivery",IF(Ecommerce_Sales[[#This Row],[Delivery_Time_Days]]&lt;=7,"On-time")))</f>
        <v>On-time</v>
      </c>
      <c r="V3029" s="7">
        <f>Ecommerce_Sales[[#This Row],[Profit]]/Ecommerce_Sales[[#This Row],[Total_Price]]</f>
        <v>0.25</v>
      </c>
      <c r="W3029" s="3">
        <v>580</v>
      </c>
      <c r="X3029" s="3"/>
    </row>
    <row r="3030" spans="1:24" x14ac:dyDescent="0.25">
      <c r="A3030" s="1" t="s">
        <v>8561</v>
      </c>
      <c r="B3030" s="1" t="s">
        <v>322</v>
      </c>
      <c r="C3030" s="1" t="s">
        <v>323</v>
      </c>
      <c r="D3030" s="1" t="s">
        <v>4725</v>
      </c>
      <c r="E3030" s="1" t="s">
        <v>1961</v>
      </c>
      <c r="F3030" s="2">
        <v>45199</v>
      </c>
      <c r="G3030" s="2">
        <v>45644</v>
      </c>
      <c r="H3030" s="2" t="str">
        <f>TEXT(Ecommerce_Sales[[#This Row],[Order_Date]],"mmmm")</f>
        <v>December</v>
      </c>
      <c r="I3030" s="2" t="str">
        <f>TEXT(Ecommerce_Sales[[#This Row],[Order_Date]],"yyyy")</f>
        <v>2024</v>
      </c>
      <c r="J3030" s="2" t="str">
        <f>TEXT(Ecommerce_Sales[[#This Row],[Order_Date]],"mmmm")</f>
        <v>December</v>
      </c>
      <c r="K3030" s="1" t="s">
        <v>1947</v>
      </c>
      <c r="L3030" s="1" t="s">
        <v>8562</v>
      </c>
      <c r="M3030" s="1" t="s">
        <v>2002</v>
      </c>
      <c r="N3030" s="1" t="s">
        <v>1989</v>
      </c>
      <c r="O3030" s="3">
        <v>844</v>
      </c>
      <c r="P3030">
        <v>10</v>
      </c>
      <c r="Q3030" s="3">
        <v>8443</v>
      </c>
      <c r="R3030" s="1" t="s">
        <v>1951</v>
      </c>
      <c r="S3030" s="3">
        <v>778</v>
      </c>
      <c r="T3030">
        <v>7</v>
      </c>
      <c r="U3030" t="str">
        <f>IF(Ecommerce_Sales[[#This Row],[Delivery_Time_Days]]&gt;7,"Delay",IF(Ecommerce_Sales[[#This Row],[Delivery_Time_Days]] = 0,"No delivery",IF(Ecommerce_Sales[[#This Row],[Delivery_Time_Days]]&lt;=7,"On-time")))</f>
        <v>On-time</v>
      </c>
      <c r="V3030" s="7">
        <f>Ecommerce_Sales[[#This Row],[Profit]]/Ecommerce_Sales[[#This Row],[Total_Price]]</f>
        <v>0.25002961032808241</v>
      </c>
      <c r="W3030" s="3">
        <v>2111</v>
      </c>
      <c r="X3030" s="3"/>
    </row>
    <row r="3031" spans="1:24" x14ac:dyDescent="0.25">
      <c r="A3031" s="1" t="s">
        <v>8563</v>
      </c>
      <c r="B3031" s="1" t="s">
        <v>620</v>
      </c>
      <c r="C3031" s="1" t="s">
        <v>621</v>
      </c>
      <c r="D3031" s="1" t="s">
        <v>8308</v>
      </c>
      <c r="E3031" s="1" t="s">
        <v>1946</v>
      </c>
      <c r="F3031" s="2">
        <v>45435</v>
      </c>
      <c r="G3031" s="2">
        <v>45387</v>
      </c>
      <c r="H3031" s="2" t="str">
        <f>TEXT(Ecommerce_Sales[[#This Row],[Order_Date]],"mmmm")</f>
        <v>April</v>
      </c>
      <c r="I3031" s="2" t="str">
        <f>TEXT(Ecommerce_Sales[[#This Row],[Order_Date]],"yyyy")</f>
        <v>2024</v>
      </c>
      <c r="J3031" s="2" t="str">
        <f>TEXT(Ecommerce_Sales[[#This Row],[Order_Date]],"mmmm")</f>
        <v>April</v>
      </c>
      <c r="K3031" s="1" t="s">
        <v>1947</v>
      </c>
      <c r="L3031" s="1" t="s">
        <v>8564</v>
      </c>
      <c r="M3031" s="1" t="s">
        <v>2047</v>
      </c>
      <c r="N3031" s="1" t="s">
        <v>1989</v>
      </c>
      <c r="O3031" s="3">
        <v>430</v>
      </c>
      <c r="P3031">
        <v>1</v>
      </c>
      <c r="Q3031" s="3">
        <v>430</v>
      </c>
      <c r="R3031" s="1" t="s">
        <v>1958</v>
      </c>
      <c r="S3031" s="3">
        <v>29</v>
      </c>
      <c r="T3031">
        <v>6</v>
      </c>
      <c r="U3031" t="str">
        <f>IF(Ecommerce_Sales[[#This Row],[Delivery_Time_Days]]&gt;7,"Delay",IF(Ecommerce_Sales[[#This Row],[Delivery_Time_Days]] = 0,"No delivery",IF(Ecommerce_Sales[[#This Row],[Delivery_Time_Days]]&lt;=7,"On-time")))</f>
        <v>On-time</v>
      </c>
      <c r="V3031" s="7">
        <f>Ecommerce_Sales[[#This Row],[Profit]]/Ecommerce_Sales[[#This Row],[Total_Price]]</f>
        <v>0.24883720930232558</v>
      </c>
      <c r="W3031" s="3">
        <v>107</v>
      </c>
      <c r="X3031" s="3"/>
    </row>
    <row r="3032" spans="1:24" x14ac:dyDescent="0.25">
      <c r="A3032" s="1" t="s">
        <v>8565</v>
      </c>
      <c r="B3032" s="1" t="s">
        <v>1457</v>
      </c>
      <c r="C3032" s="1" t="s">
        <v>1458</v>
      </c>
      <c r="D3032" s="1" t="s">
        <v>8177</v>
      </c>
      <c r="E3032" s="1" t="s">
        <v>1996</v>
      </c>
      <c r="F3032" s="2">
        <v>45262</v>
      </c>
      <c r="G3032" s="2">
        <v>45092</v>
      </c>
      <c r="H3032" s="2" t="str">
        <f>TEXT(Ecommerce_Sales[[#This Row],[Order_Date]],"mmmm")</f>
        <v>June</v>
      </c>
      <c r="I3032" s="2" t="str">
        <f>TEXT(Ecommerce_Sales[[#This Row],[Order_Date]],"yyyy")</f>
        <v>2023</v>
      </c>
      <c r="J3032" s="2" t="str">
        <f>TEXT(Ecommerce_Sales[[#This Row],[Order_Date]],"mmmm")</f>
        <v>June</v>
      </c>
      <c r="K3032" s="1" t="s">
        <v>1947</v>
      </c>
      <c r="L3032" s="1" t="s">
        <v>8566</v>
      </c>
      <c r="M3032" s="1" t="s">
        <v>1998</v>
      </c>
      <c r="N3032" s="1" t="s">
        <v>1973</v>
      </c>
      <c r="O3032" s="3">
        <v>568</v>
      </c>
      <c r="P3032">
        <v>1</v>
      </c>
      <c r="Q3032" s="3">
        <v>568</v>
      </c>
      <c r="R3032" s="1" t="s">
        <v>1951</v>
      </c>
      <c r="S3032" s="3">
        <v>30</v>
      </c>
      <c r="T3032">
        <v>6</v>
      </c>
      <c r="U3032" t="str">
        <f>IF(Ecommerce_Sales[[#This Row],[Delivery_Time_Days]]&gt;7,"Delay",IF(Ecommerce_Sales[[#This Row],[Delivery_Time_Days]] = 0,"No delivery",IF(Ecommerce_Sales[[#This Row],[Delivery_Time_Days]]&lt;=7,"On-time")))</f>
        <v>On-time</v>
      </c>
      <c r="V3032" s="7">
        <f>Ecommerce_Sales[[#This Row],[Profit]]/Ecommerce_Sales[[#This Row],[Total_Price]]</f>
        <v>0.29929577464788731</v>
      </c>
      <c r="W3032" s="3">
        <v>170</v>
      </c>
      <c r="X3032" s="3"/>
    </row>
    <row r="3033" spans="1:24" x14ac:dyDescent="0.25">
      <c r="A3033" s="1" t="s">
        <v>8567</v>
      </c>
      <c r="B3033" s="1" t="s">
        <v>1153</v>
      </c>
      <c r="C3033" s="1" t="s">
        <v>1154</v>
      </c>
      <c r="D3033" s="1" t="s">
        <v>4860</v>
      </c>
      <c r="E3033" s="1" t="s">
        <v>1961</v>
      </c>
      <c r="F3033" s="2">
        <v>45260</v>
      </c>
      <c r="G3033" s="2">
        <v>45125</v>
      </c>
      <c r="H3033" s="2" t="str">
        <f>TEXT(Ecommerce_Sales[[#This Row],[Order_Date]],"mmmm")</f>
        <v>July</v>
      </c>
      <c r="I3033" s="2" t="str">
        <f>TEXT(Ecommerce_Sales[[#This Row],[Order_Date]],"yyyy")</f>
        <v>2023</v>
      </c>
      <c r="J3033" s="2" t="str">
        <f>TEXT(Ecommerce_Sales[[#This Row],[Order_Date]],"mmmm")</f>
        <v>July</v>
      </c>
      <c r="K3033" s="1" t="s">
        <v>1992</v>
      </c>
      <c r="L3033" s="1" t="s">
        <v>8568</v>
      </c>
      <c r="M3033" s="1" t="s">
        <v>2054</v>
      </c>
      <c r="N3033" s="1" t="s">
        <v>1957</v>
      </c>
      <c r="O3033" s="3">
        <v>274</v>
      </c>
      <c r="P3033">
        <v>2</v>
      </c>
      <c r="Q3033" s="3">
        <v>548</v>
      </c>
      <c r="R3033" s="1" t="s">
        <v>1958</v>
      </c>
      <c r="S3033" s="3">
        <v>77</v>
      </c>
      <c r="U3033" t="str">
        <f>IF(Ecommerce_Sales[[#This Row],[Delivery_Time_Days]]&gt;7,"Delay",IF(Ecommerce_Sales[[#This Row],[Delivery_Time_Days]] = 0,"No delivery",IF(Ecommerce_Sales[[#This Row],[Delivery_Time_Days]]&lt;=7,"On-time")))</f>
        <v>No delivery</v>
      </c>
      <c r="V3033" s="7">
        <f>Ecommerce_Sales[[#This Row],[Profit]]/Ecommerce_Sales[[#This Row],[Total_Price]]</f>
        <v>0.14963503649635038</v>
      </c>
      <c r="W3033" s="3">
        <v>82</v>
      </c>
      <c r="X3033" s="3"/>
    </row>
    <row r="3034" spans="1:24" x14ac:dyDescent="0.25">
      <c r="A3034" s="1" t="s">
        <v>8569</v>
      </c>
      <c r="B3034" s="1" t="s">
        <v>624</v>
      </c>
      <c r="C3034" s="1" t="s">
        <v>625</v>
      </c>
      <c r="D3034" s="1" t="s">
        <v>2288</v>
      </c>
      <c r="E3034" s="1" t="s">
        <v>2005</v>
      </c>
      <c r="F3034" s="2">
        <v>44935</v>
      </c>
      <c r="G3034" s="2">
        <v>45432</v>
      </c>
      <c r="H3034" s="2" t="str">
        <f>TEXT(Ecommerce_Sales[[#This Row],[Order_Date]],"mmmm")</f>
        <v>May</v>
      </c>
      <c r="I3034" s="2" t="str">
        <f>TEXT(Ecommerce_Sales[[#This Row],[Order_Date]],"yyyy")</f>
        <v>2024</v>
      </c>
      <c r="J3034" s="2" t="str">
        <f>TEXT(Ecommerce_Sales[[#This Row],[Order_Date]],"mmmm")</f>
        <v>May</v>
      </c>
      <c r="K3034" s="1" t="s">
        <v>1947</v>
      </c>
      <c r="L3034" s="1" t="s">
        <v>8570</v>
      </c>
      <c r="M3034" s="1" t="s">
        <v>2072</v>
      </c>
      <c r="N3034" s="1" t="s">
        <v>1950</v>
      </c>
      <c r="O3034" s="3">
        <v>1018</v>
      </c>
      <c r="P3034">
        <v>5</v>
      </c>
      <c r="Q3034" s="3">
        <v>5091</v>
      </c>
      <c r="R3034" s="1" t="s">
        <v>1958</v>
      </c>
      <c r="S3034" s="3">
        <v>396</v>
      </c>
      <c r="T3034">
        <v>4</v>
      </c>
      <c r="U3034" t="str">
        <f>IF(Ecommerce_Sales[[#This Row],[Delivery_Time_Days]]&gt;7,"Delay",IF(Ecommerce_Sales[[#This Row],[Delivery_Time_Days]] = 0,"No delivery",IF(Ecommerce_Sales[[#This Row],[Delivery_Time_Days]]&lt;=7,"On-time")))</f>
        <v>On-time</v>
      </c>
      <c r="V3034" s="7">
        <f>Ecommerce_Sales[[#This Row],[Profit]]/Ecommerce_Sales[[#This Row],[Total_Price]]</f>
        <v>0.39992142997446473</v>
      </c>
      <c r="W3034" s="3">
        <v>2036</v>
      </c>
      <c r="X3034" s="3"/>
    </row>
    <row r="3035" spans="1:24" x14ac:dyDescent="0.25">
      <c r="A3035" s="1" t="s">
        <v>8571</v>
      </c>
      <c r="B3035" s="1" t="s">
        <v>1726</v>
      </c>
      <c r="C3035" s="1" t="s">
        <v>1727</v>
      </c>
      <c r="D3035" s="1" t="s">
        <v>6176</v>
      </c>
      <c r="E3035" s="1" t="s">
        <v>1961</v>
      </c>
      <c r="F3035" s="2">
        <v>45205</v>
      </c>
      <c r="G3035" s="2">
        <v>45412</v>
      </c>
      <c r="H3035" s="2" t="str">
        <f>TEXT(Ecommerce_Sales[[#This Row],[Order_Date]],"mmmm")</f>
        <v>April</v>
      </c>
      <c r="I3035" s="2" t="str">
        <f>TEXT(Ecommerce_Sales[[#This Row],[Order_Date]],"yyyy")</f>
        <v>2024</v>
      </c>
      <c r="J3035" s="2" t="str">
        <f>TEXT(Ecommerce_Sales[[#This Row],[Order_Date]],"mmmm")</f>
        <v>April</v>
      </c>
      <c r="K3035" s="1" t="s">
        <v>1947</v>
      </c>
      <c r="L3035" s="1" t="s">
        <v>8572</v>
      </c>
      <c r="M3035" s="1" t="s">
        <v>2047</v>
      </c>
      <c r="N3035" s="1" t="s">
        <v>1989</v>
      </c>
      <c r="O3035" s="3">
        <v>665</v>
      </c>
      <c r="P3035">
        <v>4</v>
      </c>
      <c r="Q3035" s="3">
        <v>2660</v>
      </c>
      <c r="R3035" s="1" t="s">
        <v>1958</v>
      </c>
      <c r="S3035" s="3">
        <v>230</v>
      </c>
      <c r="T3035">
        <v>8</v>
      </c>
      <c r="U3035" t="str">
        <f>IF(Ecommerce_Sales[[#This Row],[Delivery_Time_Days]]&gt;7,"Delay",IF(Ecommerce_Sales[[#This Row],[Delivery_Time_Days]] = 0,"No delivery",IF(Ecommerce_Sales[[#This Row],[Delivery_Time_Days]]&lt;=7,"On-time")))</f>
        <v>Delay</v>
      </c>
      <c r="V3035" s="7">
        <f>Ecommerce_Sales[[#This Row],[Profit]]/Ecommerce_Sales[[#This Row],[Total_Price]]</f>
        <v>0.25</v>
      </c>
      <c r="W3035" s="3">
        <v>665</v>
      </c>
      <c r="X3035" s="3"/>
    </row>
    <row r="3036" spans="1:24" x14ac:dyDescent="0.25">
      <c r="A3036" s="1" t="s">
        <v>8573</v>
      </c>
      <c r="B3036" s="1" t="s">
        <v>1277</v>
      </c>
      <c r="C3036" s="1" t="s">
        <v>1278</v>
      </c>
      <c r="D3036" s="1" t="s">
        <v>2198</v>
      </c>
      <c r="E3036" s="1" t="s">
        <v>2005</v>
      </c>
      <c r="F3036" s="2">
        <v>44988</v>
      </c>
      <c r="G3036" s="2">
        <v>45220</v>
      </c>
      <c r="H3036" s="2" t="str">
        <f>TEXT(Ecommerce_Sales[[#This Row],[Order_Date]],"mmmm")</f>
        <v>October</v>
      </c>
      <c r="I3036" s="2" t="str">
        <f>TEXT(Ecommerce_Sales[[#This Row],[Order_Date]],"yyyy")</f>
        <v>2023</v>
      </c>
      <c r="J3036" s="2" t="str">
        <f>TEXT(Ecommerce_Sales[[#This Row],[Order_Date]],"mmmm")</f>
        <v>October</v>
      </c>
      <c r="K3036" s="1" t="s">
        <v>1992</v>
      </c>
      <c r="L3036" s="1" t="s">
        <v>8574</v>
      </c>
      <c r="M3036" s="1" t="s">
        <v>1949</v>
      </c>
      <c r="N3036" s="1" t="s">
        <v>1950</v>
      </c>
      <c r="O3036" s="3">
        <v>345</v>
      </c>
      <c r="P3036">
        <v>2</v>
      </c>
      <c r="Q3036" s="3">
        <v>690</v>
      </c>
      <c r="R3036" s="1" t="s">
        <v>1958</v>
      </c>
      <c r="S3036" s="3">
        <v>39</v>
      </c>
      <c r="U3036" t="str">
        <f>IF(Ecommerce_Sales[[#This Row],[Delivery_Time_Days]]&gt;7,"Delay",IF(Ecommerce_Sales[[#This Row],[Delivery_Time_Days]] = 0,"No delivery",IF(Ecommerce_Sales[[#This Row],[Delivery_Time_Days]]&lt;=7,"On-time")))</f>
        <v>No delivery</v>
      </c>
      <c r="V3036" s="7">
        <f>Ecommerce_Sales[[#This Row],[Profit]]/Ecommerce_Sales[[#This Row],[Total_Price]]</f>
        <v>0.4</v>
      </c>
      <c r="W3036" s="3">
        <v>276</v>
      </c>
      <c r="X3036" s="3"/>
    </row>
    <row r="3037" spans="1:24" x14ac:dyDescent="0.25">
      <c r="A3037" s="1" t="s">
        <v>8575</v>
      </c>
      <c r="B3037" s="1" t="s">
        <v>1880</v>
      </c>
      <c r="C3037" s="1" t="s">
        <v>1881</v>
      </c>
      <c r="D3037" s="1" t="s">
        <v>3116</v>
      </c>
      <c r="E3037" s="1" t="s">
        <v>1996</v>
      </c>
      <c r="F3037" s="2">
        <v>45628</v>
      </c>
      <c r="G3037" s="2">
        <v>45130</v>
      </c>
      <c r="H3037" s="2" t="str">
        <f>TEXT(Ecommerce_Sales[[#This Row],[Order_Date]],"mmmm")</f>
        <v>July</v>
      </c>
      <c r="I3037" s="2" t="str">
        <f>TEXT(Ecommerce_Sales[[#This Row],[Order_Date]],"yyyy")</f>
        <v>2023</v>
      </c>
      <c r="J3037" s="2" t="str">
        <f>TEXT(Ecommerce_Sales[[#This Row],[Order_Date]],"mmmm")</f>
        <v>July</v>
      </c>
      <c r="K3037" s="1" t="s">
        <v>1947</v>
      </c>
      <c r="L3037" s="1" t="s">
        <v>8576</v>
      </c>
      <c r="M3037" s="1" t="s">
        <v>2047</v>
      </c>
      <c r="N3037" s="1" t="s">
        <v>1989</v>
      </c>
      <c r="O3037" s="3">
        <v>510</v>
      </c>
      <c r="P3037">
        <v>2</v>
      </c>
      <c r="Q3037" s="3">
        <v>1020</v>
      </c>
      <c r="R3037" s="1" t="s">
        <v>1951</v>
      </c>
      <c r="S3037" s="3">
        <v>104</v>
      </c>
      <c r="T3037">
        <v>3</v>
      </c>
      <c r="U3037" t="str">
        <f>IF(Ecommerce_Sales[[#This Row],[Delivery_Time_Days]]&gt;7,"Delay",IF(Ecommerce_Sales[[#This Row],[Delivery_Time_Days]] = 0,"No delivery",IF(Ecommerce_Sales[[#This Row],[Delivery_Time_Days]]&lt;=7,"On-time")))</f>
        <v>On-time</v>
      </c>
      <c r="V3037" s="7">
        <f>Ecommerce_Sales[[#This Row],[Profit]]/Ecommerce_Sales[[#This Row],[Total_Price]]</f>
        <v>0.25</v>
      </c>
      <c r="W3037" s="3">
        <v>255</v>
      </c>
      <c r="X3037" s="3"/>
    </row>
    <row r="3038" spans="1:24" x14ac:dyDescent="0.25">
      <c r="A3038" s="1" t="s">
        <v>8577</v>
      </c>
      <c r="B3038" s="1" t="s">
        <v>608</v>
      </c>
      <c r="C3038" s="1" t="s">
        <v>609</v>
      </c>
      <c r="D3038" s="1" t="s">
        <v>5064</v>
      </c>
      <c r="E3038" s="1" t="s">
        <v>1996</v>
      </c>
      <c r="F3038" s="2">
        <v>45460</v>
      </c>
      <c r="G3038" s="2">
        <v>45432</v>
      </c>
      <c r="H3038" s="2" t="str">
        <f>TEXT(Ecommerce_Sales[[#This Row],[Order_Date]],"mmmm")</f>
        <v>May</v>
      </c>
      <c r="I3038" s="2" t="str">
        <f>TEXT(Ecommerce_Sales[[#This Row],[Order_Date]],"yyyy")</f>
        <v>2024</v>
      </c>
      <c r="J3038" s="2" t="str">
        <f>TEXT(Ecommerce_Sales[[#This Row],[Order_Date]],"mmmm")</f>
        <v>May</v>
      </c>
      <c r="K3038" s="1" t="s">
        <v>1947</v>
      </c>
      <c r="L3038" s="1" t="s">
        <v>8210</v>
      </c>
      <c r="M3038" s="1" t="s">
        <v>2104</v>
      </c>
      <c r="N3038" s="1" t="s">
        <v>1978</v>
      </c>
      <c r="O3038" s="3">
        <v>829</v>
      </c>
      <c r="P3038">
        <v>1</v>
      </c>
      <c r="Q3038" s="3">
        <v>829</v>
      </c>
      <c r="R3038" s="1" t="s">
        <v>2012</v>
      </c>
      <c r="S3038" s="3">
        <v>69</v>
      </c>
      <c r="T3038">
        <v>3</v>
      </c>
      <c r="U3038" t="str">
        <f>IF(Ecommerce_Sales[[#This Row],[Delivery_Time_Days]]&gt;7,"Delay",IF(Ecommerce_Sales[[#This Row],[Delivery_Time_Days]] = 0,"No delivery",IF(Ecommerce_Sales[[#This Row],[Delivery_Time_Days]]&lt;=7,"On-time")))</f>
        <v>On-time</v>
      </c>
      <c r="V3038" s="7">
        <f>Ecommerce_Sales[[#This Row],[Profit]]/Ecommerce_Sales[[#This Row],[Total_Price]]</f>
        <v>0.34981905910735828</v>
      </c>
      <c r="W3038" s="3">
        <v>290</v>
      </c>
      <c r="X3038" s="3"/>
    </row>
    <row r="3039" spans="1:24" x14ac:dyDescent="0.25">
      <c r="A3039" s="1" t="s">
        <v>8578</v>
      </c>
      <c r="B3039" s="1" t="s">
        <v>470</v>
      </c>
      <c r="C3039" s="1" t="s">
        <v>471</v>
      </c>
      <c r="D3039" s="1" t="s">
        <v>2631</v>
      </c>
      <c r="E3039" s="1" t="s">
        <v>1981</v>
      </c>
      <c r="F3039" s="2">
        <v>45228</v>
      </c>
      <c r="G3039" s="2">
        <v>45111</v>
      </c>
      <c r="H3039" s="2" t="str">
        <f>TEXT(Ecommerce_Sales[[#This Row],[Order_Date]],"mmmm")</f>
        <v>July</v>
      </c>
      <c r="I3039" s="2" t="str">
        <f>TEXT(Ecommerce_Sales[[#This Row],[Order_Date]],"yyyy")</f>
        <v>2023</v>
      </c>
      <c r="J3039" s="2" t="str">
        <f>TEXT(Ecommerce_Sales[[#This Row],[Order_Date]],"mmmm")</f>
        <v>July</v>
      </c>
      <c r="K3039" s="1" t="s">
        <v>1947</v>
      </c>
      <c r="L3039" s="1" t="s">
        <v>8579</v>
      </c>
      <c r="M3039" s="1" t="s">
        <v>2054</v>
      </c>
      <c r="N3039" s="1" t="s">
        <v>1957</v>
      </c>
      <c r="O3039" s="3">
        <v>959</v>
      </c>
      <c r="P3039">
        <v>1</v>
      </c>
      <c r="Q3039" s="3">
        <v>959</v>
      </c>
      <c r="R3039" s="1" t="s">
        <v>1958</v>
      </c>
      <c r="S3039" s="3">
        <v>52</v>
      </c>
      <c r="T3039">
        <v>5</v>
      </c>
      <c r="U3039" t="str">
        <f>IF(Ecommerce_Sales[[#This Row],[Delivery_Time_Days]]&gt;7,"Delay",IF(Ecommerce_Sales[[#This Row],[Delivery_Time_Days]] = 0,"No delivery",IF(Ecommerce_Sales[[#This Row],[Delivery_Time_Days]]&lt;=7,"On-time")))</f>
        <v>On-time</v>
      </c>
      <c r="V3039" s="7">
        <f>Ecommerce_Sales[[#This Row],[Profit]]/Ecommerce_Sales[[#This Row],[Total_Price]]</f>
        <v>0.15015641293013557</v>
      </c>
      <c r="W3039" s="3">
        <v>144</v>
      </c>
      <c r="X3039" s="3"/>
    </row>
    <row r="3040" spans="1:24" x14ac:dyDescent="0.25">
      <c r="A3040" s="1" t="s">
        <v>8580</v>
      </c>
      <c r="B3040" s="1" t="s">
        <v>604</v>
      </c>
      <c r="C3040" s="1" t="s">
        <v>605</v>
      </c>
      <c r="D3040" s="1" t="s">
        <v>3398</v>
      </c>
      <c r="E3040" s="1" t="s">
        <v>1966</v>
      </c>
      <c r="F3040" s="2">
        <v>45003</v>
      </c>
      <c r="G3040" s="2">
        <v>45101</v>
      </c>
      <c r="H3040" s="2" t="str">
        <f>TEXT(Ecommerce_Sales[[#This Row],[Order_Date]],"mmmm")</f>
        <v>June</v>
      </c>
      <c r="I3040" s="2" t="str">
        <f>TEXT(Ecommerce_Sales[[#This Row],[Order_Date]],"yyyy")</f>
        <v>2023</v>
      </c>
      <c r="J3040" s="2" t="str">
        <f>TEXT(Ecommerce_Sales[[#This Row],[Order_Date]],"mmmm")</f>
        <v>June</v>
      </c>
      <c r="K3040" s="1" t="s">
        <v>1992</v>
      </c>
      <c r="L3040" s="1" t="s">
        <v>8581</v>
      </c>
      <c r="M3040" s="1" t="s">
        <v>2104</v>
      </c>
      <c r="N3040" s="1" t="s">
        <v>1978</v>
      </c>
      <c r="O3040" s="3">
        <v>1040</v>
      </c>
      <c r="P3040">
        <v>3</v>
      </c>
      <c r="Q3040" s="3">
        <v>3120</v>
      </c>
      <c r="R3040" s="1" t="s">
        <v>1951</v>
      </c>
      <c r="S3040" s="3">
        <v>410</v>
      </c>
      <c r="U3040" t="str">
        <f>IF(Ecommerce_Sales[[#This Row],[Delivery_Time_Days]]&gt;7,"Delay",IF(Ecommerce_Sales[[#This Row],[Delivery_Time_Days]] = 0,"No delivery",IF(Ecommerce_Sales[[#This Row],[Delivery_Time_Days]]&lt;=7,"On-time")))</f>
        <v>No delivery</v>
      </c>
      <c r="V3040" s="7">
        <f>Ecommerce_Sales[[#This Row],[Profit]]/Ecommerce_Sales[[#This Row],[Total_Price]]</f>
        <v>0.35</v>
      </c>
      <c r="W3040" s="3">
        <v>1092</v>
      </c>
      <c r="X3040" s="3"/>
    </row>
    <row r="3041" spans="1:24" x14ac:dyDescent="0.25">
      <c r="A3041" s="1" t="s">
        <v>8582</v>
      </c>
      <c r="B3041" s="1" t="s">
        <v>1199</v>
      </c>
      <c r="C3041" s="1" t="s">
        <v>1200</v>
      </c>
      <c r="D3041" s="1" t="s">
        <v>2865</v>
      </c>
      <c r="E3041" s="1" t="s">
        <v>1966</v>
      </c>
      <c r="F3041" s="2">
        <v>45056</v>
      </c>
      <c r="G3041" s="2">
        <v>45056</v>
      </c>
      <c r="H3041" s="2" t="str">
        <f>TEXT(Ecommerce_Sales[[#This Row],[Order_Date]],"mmmm")</f>
        <v>May</v>
      </c>
      <c r="I3041" s="2" t="str">
        <f>TEXT(Ecommerce_Sales[[#This Row],[Order_Date]],"yyyy")</f>
        <v>2023</v>
      </c>
      <c r="J3041" s="2" t="str">
        <f>TEXT(Ecommerce_Sales[[#This Row],[Order_Date]],"mmmm")</f>
        <v>May</v>
      </c>
      <c r="K3041" s="1" t="s">
        <v>1947</v>
      </c>
      <c r="L3041" s="1" t="s">
        <v>5928</v>
      </c>
      <c r="M3041" s="1" t="s">
        <v>2007</v>
      </c>
      <c r="N3041" s="1" t="s">
        <v>1973</v>
      </c>
      <c r="O3041" s="3">
        <v>777</v>
      </c>
      <c r="P3041">
        <v>5</v>
      </c>
      <c r="Q3041" s="3">
        <v>3884</v>
      </c>
      <c r="R3041" s="1" t="s">
        <v>1958</v>
      </c>
      <c r="S3041" s="3">
        <v>565</v>
      </c>
      <c r="T3041">
        <v>9</v>
      </c>
      <c r="U3041" t="str">
        <f>IF(Ecommerce_Sales[[#This Row],[Delivery_Time_Days]]&gt;7,"Delay",IF(Ecommerce_Sales[[#This Row],[Delivery_Time_Days]] = 0,"No delivery",IF(Ecommerce_Sales[[#This Row],[Delivery_Time_Days]]&lt;=7,"On-time")))</f>
        <v>Delay</v>
      </c>
      <c r="V3041" s="7">
        <f>Ecommerce_Sales[[#This Row],[Profit]]/Ecommerce_Sales[[#This Row],[Total_Price]]</f>
        <v>0.29994850669412976</v>
      </c>
      <c r="W3041" s="3">
        <v>1165</v>
      </c>
      <c r="X3041" s="3"/>
    </row>
    <row r="3042" spans="1:24" x14ac:dyDescent="0.25">
      <c r="A3042" s="1" t="s">
        <v>8583</v>
      </c>
      <c r="B3042" s="1" t="s">
        <v>406</v>
      </c>
      <c r="C3042" s="1" t="s">
        <v>407</v>
      </c>
      <c r="D3042" s="1" t="s">
        <v>3785</v>
      </c>
      <c r="E3042" s="1" t="s">
        <v>1946</v>
      </c>
      <c r="F3042" s="2">
        <v>45192</v>
      </c>
      <c r="G3042" s="2">
        <v>44958</v>
      </c>
      <c r="H3042" s="2" t="str">
        <f>TEXT(Ecommerce_Sales[[#This Row],[Order_Date]],"mmmm")</f>
        <v>February</v>
      </c>
      <c r="I3042" s="2" t="str">
        <f>TEXT(Ecommerce_Sales[[#This Row],[Order_Date]],"yyyy")</f>
        <v>2023</v>
      </c>
      <c r="J3042" s="2" t="str">
        <f>TEXT(Ecommerce_Sales[[#This Row],[Order_Date]],"mmmm")</f>
        <v>February</v>
      </c>
      <c r="K3042" s="1" t="s">
        <v>1992</v>
      </c>
      <c r="L3042" s="1" t="s">
        <v>2091</v>
      </c>
      <c r="M3042" s="1" t="s">
        <v>1988</v>
      </c>
      <c r="N3042" s="1" t="s">
        <v>1989</v>
      </c>
      <c r="O3042" s="3">
        <v>650</v>
      </c>
      <c r="P3042">
        <v>3</v>
      </c>
      <c r="Q3042" s="3">
        <v>1949</v>
      </c>
      <c r="R3042" s="1" t="s">
        <v>2016</v>
      </c>
      <c r="S3042" s="3">
        <v>134</v>
      </c>
      <c r="U3042" t="str">
        <f>IF(Ecommerce_Sales[[#This Row],[Delivery_Time_Days]]&gt;7,"Delay",IF(Ecommerce_Sales[[#This Row],[Delivery_Time_Days]] = 0,"No delivery",IF(Ecommerce_Sales[[#This Row],[Delivery_Time_Days]]&lt;=7,"On-time")))</f>
        <v>No delivery</v>
      </c>
      <c r="V3042" s="7">
        <f>Ecommerce_Sales[[#This Row],[Profit]]/Ecommerce_Sales[[#This Row],[Total_Price]]</f>
        <v>0.24987172909184197</v>
      </c>
      <c r="W3042" s="3">
        <v>487</v>
      </c>
      <c r="X3042" s="3"/>
    </row>
    <row r="3043" spans="1:24" x14ac:dyDescent="0.25">
      <c r="A3043" s="1" t="s">
        <v>8584</v>
      </c>
      <c r="B3043" s="1" t="s">
        <v>80</v>
      </c>
      <c r="C3043" s="1" t="s">
        <v>81</v>
      </c>
      <c r="D3043" s="1" t="s">
        <v>2654</v>
      </c>
      <c r="E3043" s="1" t="s">
        <v>1966</v>
      </c>
      <c r="F3043" s="2">
        <v>45077</v>
      </c>
      <c r="G3043" s="2">
        <v>45629</v>
      </c>
      <c r="H3043" s="2" t="str">
        <f>TEXT(Ecommerce_Sales[[#This Row],[Order_Date]],"mmmm")</f>
        <v>December</v>
      </c>
      <c r="I3043" s="2" t="str">
        <f>TEXT(Ecommerce_Sales[[#This Row],[Order_Date]],"yyyy")</f>
        <v>2024</v>
      </c>
      <c r="J3043" s="2" t="str">
        <f>TEXT(Ecommerce_Sales[[#This Row],[Order_Date]],"mmmm")</f>
        <v>December</v>
      </c>
      <c r="K3043" s="1" t="s">
        <v>1947</v>
      </c>
      <c r="L3043" s="1" t="s">
        <v>7713</v>
      </c>
      <c r="M3043" s="1" t="s">
        <v>1998</v>
      </c>
      <c r="N3043" s="1" t="s">
        <v>1973</v>
      </c>
      <c r="O3043" s="3">
        <v>1884</v>
      </c>
      <c r="P3043">
        <v>4</v>
      </c>
      <c r="Q3043" s="3">
        <v>7536</v>
      </c>
      <c r="R3043" s="1" t="s">
        <v>1958</v>
      </c>
      <c r="S3043" s="3">
        <v>784</v>
      </c>
      <c r="T3043">
        <v>10</v>
      </c>
      <c r="U3043" t="str">
        <f>IF(Ecommerce_Sales[[#This Row],[Delivery_Time_Days]]&gt;7,"Delay",IF(Ecommerce_Sales[[#This Row],[Delivery_Time_Days]] = 0,"No delivery",IF(Ecommerce_Sales[[#This Row],[Delivery_Time_Days]]&lt;=7,"On-time")))</f>
        <v>Delay</v>
      </c>
      <c r="V3043" s="7">
        <f>Ecommerce_Sales[[#This Row],[Profit]]/Ecommerce_Sales[[#This Row],[Total_Price]]</f>
        <v>0.30002653927813161</v>
      </c>
      <c r="W3043" s="3">
        <v>2261</v>
      </c>
      <c r="X3043" s="3"/>
    </row>
    <row r="3044" spans="1:24" x14ac:dyDescent="0.25">
      <c r="A3044" s="1" t="s">
        <v>8585</v>
      </c>
      <c r="B3044" s="1" t="s">
        <v>947</v>
      </c>
      <c r="C3044" s="1" t="s">
        <v>948</v>
      </c>
      <c r="D3044" s="1" t="s">
        <v>5057</v>
      </c>
      <c r="E3044" s="1" t="s">
        <v>1954</v>
      </c>
      <c r="F3044" s="2">
        <v>45038</v>
      </c>
      <c r="G3044" s="2">
        <v>45476</v>
      </c>
      <c r="H3044" s="2" t="str">
        <f>TEXT(Ecommerce_Sales[[#This Row],[Order_Date]],"mmmm")</f>
        <v>July</v>
      </c>
      <c r="I3044" s="2" t="str">
        <f>TEXT(Ecommerce_Sales[[#This Row],[Order_Date]],"yyyy")</f>
        <v>2024</v>
      </c>
      <c r="J3044" s="2" t="str">
        <f>TEXT(Ecommerce_Sales[[#This Row],[Order_Date]],"mmmm")</f>
        <v>July</v>
      </c>
      <c r="K3044" s="1" t="s">
        <v>1947</v>
      </c>
      <c r="L3044" s="1" t="s">
        <v>8586</v>
      </c>
      <c r="M3044" s="1" t="s">
        <v>2065</v>
      </c>
      <c r="N3044" s="1" t="s">
        <v>1978</v>
      </c>
      <c r="O3044" s="3">
        <v>1198</v>
      </c>
      <c r="P3044">
        <v>3</v>
      </c>
      <c r="Q3044" s="3">
        <v>3595</v>
      </c>
      <c r="R3044" s="1" t="s">
        <v>1951</v>
      </c>
      <c r="S3044" s="3">
        <v>350</v>
      </c>
      <c r="T3044">
        <v>8</v>
      </c>
      <c r="U3044" t="str">
        <f>IF(Ecommerce_Sales[[#This Row],[Delivery_Time_Days]]&gt;7,"Delay",IF(Ecommerce_Sales[[#This Row],[Delivery_Time_Days]] = 0,"No delivery",IF(Ecommerce_Sales[[#This Row],[Delivery_Time_Days]]&lt;=7,"On-time")))</f>
        <v>Delay</v>
      </c>
      <c r="V3044" s="7">
        <f>Ecommerce_Sales[[#This Row],[Profit]]/Ecommerce_Sales[[#This Row],[Total_Price]]</f>
        <v>0.34993045897079278</v>
      </c>
      <c r="W3044" s="3">
        <v>1258</v>
      </c>
      <c r="X3044" s="3"/>
    </row>
    <row r="3045" spans="1:24" x14ac:dyDescent="0.25">
      <c r="A3045" s="1" t="s">
        <v>8587</v>
      </c>
      <c r="B3045" s="1" t="s">
        <v>854</v>
      </c>
      <c r="C3045" s="1" t="s">
        <v>855</v>
      </c>
      <c r="D3045" s="1" t="s">
        <v>4150</v>
      </c>
      <c r="E3045" s="1" t="s">
        <v>1954</v>
      </c>
      <c r="F3045" s="2">
        <v>45369</v>
      </c>
      <c r="G3045" s="2">
        <v>44995</v>
      </c>
      <c r="H3045" s="2" t="str">
        <f>TEXT(Ecommerce_Sales[[#This Row],[Order_Date]],"mmmm")</f>
        <v>March</v>
      </c>
      <c r="I3045" s="2" t="str">
        <f>TEXT(Ecommerce_Sales[[#This Row],[Order_Date]],"yyyy")</f>
        <v>2023</v>
      </c>
      <c r="J3045" s="2" t="str">
        <f>TEXT(Ecommerce_Sales[[#This Row],[Order_Date]],"mmmm")</f>
        <v>March</v>
      </c>
      <c r="K3045" s="1" t="s">
        <v>1947</v>
      </c>
      <c r="L3045" s="1" t="s">
        <v>8588</v>
      </c>
      <c r="M3045" s="1" t="s">
        <v>2104</v>
      </c>
      <c r="N3045" s="1" t="s">
        <v>1978</v>
      </c>
      <c r="O3045" s="3">
        <v>19</v>
      </c>
      <c r="P3045">
        <v>3</v>
      </c>
      <c r="Q3045" s="3">
        <v>58</v>
      </c>
      <c r="R3045" s="1" t="s">
        <v>1951</v>
      </c>
      <c r="S3045" s="3">
        <v>8</v>
      </c>
      <c r="T3045">
        <v>5</v>
      </c>
      <c r="U3045" t="str">
        <f>IF(Ecommerce_Sales[[#This Row],[Delivery_Time_Days]]&gt;7,"Delay",IF(Ecommerce_Sales[[#This Row],[Delivery_Time_Days]] = 0,"No delivery",IF(Ecommerce_Sales[[#This Row],[Delivery_Time_Days]]&lt;=7,"On-time")))</f>
        <v>On-time</v>
      </c>
      <c r="V3045" s="7">
        <f>Ecommerce_Sales[[#This Row],[Profit]]/Ecommerce_Sales[[#This Row],[Total_Price]]</f>
        <v>0.34482758620689657</v>
      </c>
      <c r="W3045" s="3">
        <v>20</v>
      </c>
      <c r="X3045" s="3"/>
    </row>
    <row r="3046" spans="1:24" x14ac:dyDescent="0.25">
      <c r="A3046" s="1" t="s">
        <v>8589</v>
      </c>
      <c r="B3046" s="1" t="s">
        <v>1610</v>
      </c>
      <c r="C3046" s="1" t="s">
        <v>1611</v>
      </c>
      <c r="D3046" s="1" t="s">
        <v>3495</v>
      </c>
      <c r="E3046" s="1" t="s">
        <v>1996</v>
      </c>
      <c r="F3046" s="2">
        <v>45398</v>
      </c>
      <c r="G3046" s="2">
        <v>45380</v>
      </c>
      <c r="H3046" s="2" t="str">
        <f>TEXT(Ecommerce_Sales[[#This Row],[Order_Date]],"mmmm")</f>
        <v>March</v>
      </c>
      <c r="I3046" s="2" t="str">
        <f>TEXT(Ecommerce_Sales[[#This Row],[Order_Date]],"yyyy")</f>
        <v>2024</v>
      </c>
      <c r="J3046" s="2" t="str">
        <f>TEXT(Ecommerce_Sales[[#This Row],[Order_Date]],"mmmm")</f>
        <v>March</v>
      </c>
      <c r="K3046" s="1" t="s">
        <v>1947</v>
      </c>
      <c r="L3046" s="1" t="s">
        <v>8590</v>
      </c>
      <c r="M3046" s="1" t="s">
        <v>2247</v>
      </c>
      <c r="N3046" s="1" t="s">
        <v>1957</v>
      </c>
      <c r="O3046" s="3">
        <v>735</v>
      </c>
      <c r="P3046">
        <v>2</v>
      </c>
      <c r="Q3046" s="3">
        <v>1470</v>
      </c>
      <c r="R3046" s="1" t="s">
        <v>1958</v>
      </c>
      <c r="S3046" s="3">
        <v>170</v>
      </c>
      <c r="T3046">
        <v>5</v>
      </c>
      <c r="U3046" t="str">
        <f>IF(Ecommerce_Sales[[#This Row],[Delivery_Time_Days]]&gt;7,"Delay",IF(Ecommerce_Sales[[#This Row],[Delivery_Time_Days]] = 0,"No delivery",IF(Ecommerce_Sales[[#This Row],[Delivery_Time_Days]]&lt;=7,"On-time")))</f>
        <v>On-time</v>
      </c>
      <c r="V3046" s="7">
        <f>Ecommerce_Sales[[#This Row],[Profit]]/Ecommerce_Sales[[#This Row],[Total_Price]]</f>
        <v>0.14965986394557823</v>
      </c>
      <c r="W3046" s="3">
        <v>220</v>
      </c>
      <c r="X3046" s="3"/>
    </row>
    <row r="3047" spans="1:24" x14ac:dyDescent="0.25">
      <c r="A3047" s="1" t="s">
        <v>8591</v>
      </c>
      <c r="B3047" s="1" t="s">
        <v>1197</v>
      </c>
      <c r="C3047" s="1" t="s">
        <v>1198</v>
      </c>
      <c r="D3047" s="1" t="s">
        <v>4293</v>
      </c>
      <c r="E3047" s="1" t="s">
        <v>1966</v>
      </c>
      <c r="F3047" s="2">
        <v>45127</v>
      </c>
      <c r="G3047" s="2">
        <v>45176</v>
      </c>
      <c r="H3047" s="2" t="str">
        <f>TEXT(Ecommerce_Sales[[#This Row],[Order_Date]],"mmmm")</f>
        <v>September</v>
      </c>
      <c r="I3047" s="2" t="str">
        <f>TEXT(Ecommerce_Sales[[#This Row],[Order_Date]],"yyyy")</f>
        <v>2023</v>
      </c>
      <c r="J3047" s="2" t="str">
        <f>TEXT(Ecommerce_Sales[[#This Row],[Order_Date]],"mmmm")</f>
        <v>September</v>
      </c>
      <c r="K3047" s="1" t="s">
        <v>1986</v>
      </c>
      <c r="L3047" s="1" t="s">
        <v>8592</v>
      </c>
      <c r="M3047" s="1" t="s">
        <v>2079</v>
      </c>
      <c r="N3047" s="1" t="s">
        <v>1973</v>
      </c>
      <c r="O3047" s="3">
        <v>743</v>
      </c>
      <c r="P3047">
        <v>2</v>
      </c>
      <c r="Q3047" s="3">
        <v>1486</v>
      </c>
      <c r="R3047" s="1" t="s">
        <v>1951</v>
      </c>
      <c r="S3047" s="3">
        <v>159</v>
      </c>
      <c r="U3047" t="str">
        <f>IF(Ecommerce_Sales[[#This Row],[Delivery_Time_Days]]&gt;7,"Delay",IF(Ecommerce_Sales[[#This Row],[Delivery_Time_Days]] = 0,"No delivery",IF(Ecommerce_Sales[[#This Row],[Delivery_Time_Days]]&lt;=7,"On-time")))</f>
        <v>No delivery</v>
      </c>
      <c r="V3047" s="7">
        <f>Ecommerce_Sales[[#This Row],[Profit]]/Ecommerce_Sales[[#This Row],[Total_Price]]</f>
        <v>0.30013458950201882</v>
      </c>
      <c r="W3047" s="3">
        <v>446</v>
      </c>
      <c r="X3047" s="3"/>
    </row>
    <row r="3048" spans="1:24" x14ac:dyDescent="0.25">
      <c r="A3048" s="1" t="s">
        <v>8593</v>
      </c>
      <c r="B3048" s="1" t="s">
        <v>1774</v>
      </c>
      <c r="C3048" s="1" t="s">
        <v>1775</v>
      </c>
      <c r="D3048" s="1" t="s">
        <v>8594</v>
      </c>
      <c r="E3048" s="1" t="s">
        <v>1961</v>
      </c>
      <c r="F3048" s="2">
        <v>45080</v>
      </c>
      <c r="G3048" s="2">
        <v>45333</v>
      </c>
      <c r="H3048" s="2" t="str">
        <f>TEXT(Ecommerce_Sales[[#This Row],[Order_Date]],"mmmm")</f>
        <v>February</v>
      </c>
      <c r="I3048" s="2" t="str">
        <f>TEXT(Ecommerce_Sales[[#This Row],[Order_Date]],"yyyy")</f>
        <v>2024</v>
      </c>
      <c r="J3048" s="2" t="str">
        <f>TEXT(Ecommerce_Sales[[#This Row],[Order_Date]],"mmmm")</f>
        <v>February</v>
      </c>
      <c r="K3048" s="1" t="s">
        <v>1947</v>
      </c>
      <c r="L3048" s="1" t="s">
        <v>8595</v>
      </c>
      <c r="M3048" s="1" t="s">
        <v>1968</v>
      </c>
      <c r="N3048" s="1" t="s">
        <v>1957</v>
      </c>
      <c r="O3048" s="3">
        <v>734</v>
      </c>
      <c r="P3048">
        <v>4</v>
      </c>
      <c r="Q3048" s="3">
        <v>2935</v>
      </c>
      <c r="R3048" s="1" t="s">
        <v>1958</v>
      </c>
      <c r="S3048" s="3">
        <v>238</v>
      </c>
      <c r="T3048">
        <v>2</v>
      </c>
      <c r="U3048" t="str">
        <f>IF(Ecommerce_Sales[[#This Row],[Delivery_Time_Days]]&gt;7,"Delay",IF(Ecommerce_Sales[[#This Row],[Delivery_Time_Days]] = 0,"No delivery",IF(Ecommerce_Sales[[#This Row],[Delivery_Time_Days]]&lt;=7,"On-time")))</f>
        <v>On-time</v>
      </c>
      <c r="V3048" s="7">
        <f>Ecommerce_Sales[[#This Row],[Profit]]/Ecommerce_Sales[[#This Row],[Total_Price]]</f>
        <v>0.14991482112436116</v>
      </c>
      <c r="W3048" s="3">
        <v>440</v>
      </c>
      <c r="X3048" s="3"/>
    </row>
    <row r="3049" spans="1:24" x14ac:dyDescent="0.25">
      <c r="A3049" s="1" t="s">
        <v>8596</v>
      </c>
      <c r="B3049" s="1" t="s">
        <v>1439</v>
      </c>
      <c r="C3049" s="1" t="s">
        <v>1440</v>
      </c>
      <c r="D3049" s="1" t="s">
        <v>3248</v>
      </c>
      <c r="E3049" s="1" t="s">
        <v>1966</v>
      </c>
      <c r="F3049" s="2">
        <v>45416</v>
      </c>
      <c r="G3049" s="2">
        <v>45254</v>
      </c>
      <c r="H3049" s="2" t="str">
        <f>TEXT(Ecommerce_Sales[[#This Row],[Order_Date]],"mmmm")</f>
        <v>November</v>
      </c>
      <c r="I3049" s="2" t="str">
        <f>TEXT(Ecommerce_Sales[[#This Row],[Order_Date]],"yyyy")</f>
        <v>2023</v>
      </c>
      <c r="J3049" s="2" t="str">
        <f>TEXT(Ecommerce_Sales[[#This Row],[Order_Date]],"mmmm")</f>
        <v>November</v>
      </c>
      <c r="K3049" s="1" t="s">
        <v>1947</v>
      </c>
      <c r="L3049" s="1" t="s">
        <v>8597</v>
      </c>
      <c r="M3049" s="1" t="s">
        <v>1977</v>
      </c>
      <c r="N3049" s="1" t="s">
        <v>1978</v>
      </c>
      <c r="O3049" s="3">
        <v>269</v>
      </c>
      <c r="P3049">
        <v>1</v>
      </c>
      <c r="Q3049" s="3">
        <v>269</v>
      </c>
      <c r="R3049" s="1" t="s">
        <v>1951</v>
      </c>
      <c r="S3049" s="3">
        <v>29</v>
      </c>
      <c r="T3049">
        <v>6</v>
      </c>
      <c r="U3049" t="str">
        <f>IF(Ecommerce_Sales[[#This Row],[Delivery_Time_Days]]&gt;7,"Delay",IF(Ecommerce_Sales[[#This Row],[Delivery_Time_Days]] = 0,"No delivery",IF(Ecommerce_Sales[[#This Row],[Delivery_Time_Days]]&lt;=7,"On-time")))</f>
        <v>On-time</v>
      </c>
      <c r="V3049" s="7">
        <f>Ecommerce_Sales[[#This Row],[Profit]]/Ecommerce_Sales[[#This Row],[Total_Price]]</f>
        <v>0.34944237918215615</v>
      </c>
      <c r="W3049" s="3">
        <v>94</v>
      </c>
      <c r="X3049" s="3"/>
    </row>
    <row r="3050" spans="1:24" x14ac:dyDescent="0.25">
      <c r="A3050" s="1" t="s">
        <v>8598</v>
      </c>
      <c r="B3050" s="1" t="s">
        <v>126</v>
      </c>
      <c r="C3050" s="1" t="s">
        <v>127</v>
      </c>
      <c r="D3050" s="1" t="s">
        <v>3960</v>
      </c>
      <c r="E3050" s="1" t="s">
        <v>1954</v>
      </c>
      <c r="F3050" s="2">
        <v>45289</v>
      </c>
      <c r="G3050" s="2">
        <v>45140</v>
      </c>
      <c r="H3050" s="2" t="str">
        <f>TEXT(Ecommerce_Sales[[#This Row],[Order_Date]],"mmmm")</f>
        <v>August</v>
      </c>
      <c r="I3050" s="2" t="str">
        <f>TEXT(Ecommerce_Sales[[#This Row],[Order_Date]],"yyyy")</f>
        <v>2023</v>
      </c>
      <c r="J3050" s="2" t="str">
        <f>TEXT(Ecommerce_Sales[[#This Row],[Order_Date]],"mmmm")</f>
        <v>August</v>
      </c>
      <c r="K3050" s="1" t="s">
        <v>1986</v>
      </c>
      <c r="L3050" s="1" t="s">
        <v>5999</v>
      </c>
      <c r="M3050" s="1" t="s">
        <v>2047</v>
      </c>
      <c r="N3050" s="1" t="s">
        <v>1989</v>
      </c>
      <c r="O3050" s="3">
        <v>581</v>
      </c>
      <c r="P3050">
        <v>3</v>
      </c>
      <c r="Q3050" s="3">
        <v>1742</v>
      </c>
      <c r="R3050" s="1" t="s">
        <v>1951</v>
      </c>
      <c r="S3050" s="3">
        <v>145</v>
      </c>
      <c r="U3050" t="str">
        <f>IF(Ecommerce_Sales[[#This Row],[Delivery_Time_Days]]&gt;7,"Delay",IF(Ecommerce_Sales[[#This Row],[Delivery_Time_Days]] = 0,"No delivery",IF(Ecommerce_Sales[[#This Row],[Delivery_Time_Days]]&lt;=7,"On-time")))</f>
        <v>No delivery</v>
      </c>
      <c r="V3050" s="7">
        <f>Ecommerce_Sales[[#This Row],[Profit]]/Ecommerce_Sales[[#This Row],[Total_Price]]</f>
        <v>0.24971297359357061</v>
      </c>
      <c r="W3050" s="3">
        <v>435</v>
      </c>
      <c r="X3050" s="3"/>
    </row>
    <row r="3051" spans="1:24" x14ac:dyDescent="0.25">
      <c r="A3051" s="1" t="s">
        <v>8599</v>
      </c>
      <c r="B3051" s="1" t="s">
        <v>1283</v>
      </c>
      <c r="C3051" s="1" t="s">
        <v>1284</v>
      </c>
      <c r="D3051" s="1" t="s">
        <v>3798</v>
      </c>
      <c r="E3051" s="1" t="s">
        <v>1996</v>
      </c>
      <c r="F3051" s="2">
        <v>45295</v>
      </c>
      <c r="G3051" s="2">
        <v>45318</v>
      </c>
      <c r="H3051" s="2" t="str">
        <f>TEXT(Ecommerce_Sales[[#This Row],[Order_Date]],"mmmm")</f>
        <v>January</v>
      </c>
      <c r="I3051" s="2" t="str">
        <f>TEXT(Ecommerce_Sales[[#This Row],[Order_Date]],"yyyy")</f>
        <v>2024</v>
      </c>
      <c r="J3051" s="2" t="str">
        <f>TEXT(Ecommerce_Sales[[#This Row],[Order_Date]],"mmmm")</f>
        <v>January</v>
      </c>
      <c r="K3051" s="1" t="s">
        <v>1947</v>
      </c>
      <c r="L3051" s="1" t="s">
        <v>8600</v>
      </c>
      <c r="M3051" s="1" t="s">
        <v>2072</v>
      </c>
      <c r="N3051" s="1" t="s">
        <v>1950</v>
      </c>
      <c r="O3051" s="3">
        <v>184</v>
      </c>
      <c r="P3051">
        <v>2</v>
      </c>
      <c r="Q3051" s="3">
        <v>368</v>
      </c>
      <c r="R3051" s="1" t="s">
        <v>1951</v>
      </c>
      <c r="S3051" s="3">
        <v>55</v>
      </c>
      <c r="T3051">
        <v>6</v>
      </c>
      <c r="U3051" t="str">
        <f>IF(Ecommerce_Sales[[#This Row],[Delivery_Time_Days]]&gt;7,"Delay",IF(Ecommerce_Sales[[#This Row],[Delivery_Time_Days]] = 0,"No delivery",IF(Ecommerce_Sales[[#This Row],[Delivery_Time_Days]]&lt;=7,"On-time")))</f>
        <v>On-time</v>
      </c>
      <c r="V3051" s="7">
        <f>Ecommerce_Sales[[#This Row],[Profit]]/Ecommerce_Sales[[#This Row],[Total_Price]]</f>
        <v>0.39945652173913043</v>
      </c>
      <c r="W3051" s="3">
        <v>147</v>
      </c>
      <c r="X3051" s="3"/>
    </row>
    <row r="3052" spans="1:24" x14ac:dyDescent="0.25">
      <c r="A3052" s="1" t="s">
        <v>8601</v>
      </c>
      <c r="B3052" s="1" t="s">
        <v>821</v>
      </c>
      <c r="C3052" s="1" t="s">
        <v>822</v>
      </c>
      <c r="D3052" s="1" t="s">
        <v>3816</v>
      </c>
      <c r="E3052" s="1" t="s">
        <v>2005</v>
      </c>
      <c r="F3052" s="2">
        <v>45031</v>
      </c>
      <c r="G3052" s="2">
        <v>45578</v>
      </c>
      <c r="H3052" s="2" t="str">
        <f>TEXT(Ecommerce_Sales[[#This Row],[Order_Date]],"mmmm")</f>
        <v>October</v>
      </c>
      <c r="I3052" s="2" t="str">
        <f>TEXT(Ecommerce_Sales[[#This Row],[Order_Date]],"yyyy")</f>
        <v>2024</v>
      </c>
      <c r="J3052" s="2" t="str">
        <f>TEXT(Ecommerce_Sales[[#This Row],[Order_Date]],"mmmm")</f>
        <v>October</v>
      </c>
      <c r="K3052" s="1" t="s">
        <v>1947</v>
      </c>
      <c r="L3052" s="1" t="s">
        <v>8602</v>
      </c>
      <c r="M3052" s="1" t="s">
        <v>1983</v>
      </c>
      <c r="N3052" s="1" t="s">
        <v>1950</v>
      </c>
      <c r="O3052" s="3">
        <v>826</v>
      </c>
      <c r="P3052">
        <v>1</v>
      </c>
      <c r="Q3052" s="3">
        <v>826</v>
      </c>
      <c r="R3052" s="1" t="s">
        <v>2008</v>
      </c>
      <c r="S3052" s="3">
        <v>47</v>
      </c>
      <c r="T3052">
        <v>10</v>
      </c>
      <c r="U3052" t="str">
        <f>IF(Ecommerce_Sales[[#This Row],[Delivery_Time_Days]]&gt;7,"Delay",IF(Ecommerce_Sales[[#This Row],[Delivery_Time_Days]] = 0,"No delivery",IF(Ecommerce_Sales[[#This Row],[Delivery_Time_Days]]&lt;=7,"On-time")))</f>
        <v>Delay</v>
      </c>
      <c r="V3052" s="7">
        <f>Ecommerce_Sales[[#This Row],[Profit]]/Ecommerce_Sales[[#This Row],[Total_Price]]</f>
        <v>0.39951573849878935</v>
      </c>
      <c r="W3052" s="3">
        <v>330</v>
      </c>
      <c r="X3052" s="3"/>
    </row>
    <row r="3053" spans="1:24" x14ac:dyDescent="0.25">
      <c r="A3053" s="1" t="s">
        <v>8603</v>
      </c>
      <c r="B3053" s="1" t="s">
        <v>1167</v>
      </c>
      <c r="C3053" s="1" t="s">
        <v>1168</v>
      </c>
      <c r="D3053" s="1" t="s">
        <v>4566</v>
      </c>
      <c r="E3053" s="1" t="s">
        <v>2005</v>
      </c>
      <c r="F3053" s="2">
        <v>45182</v>
      </c>
      <c r="G3053" s="2">
        <v>45292</v>
      </c>
      <c r="H3053" s="2" t="str">
        <f>TEXT(Ecommerce_Sales[[#This Row],[Order_Date]],"mmmm")</f>
        <v>January</v>
      </c>
      <c r="I3053" s="2" t="str">
        <f>TEXT(Ecommerce_Sales[[#This Row],[Order_Date]],"yyyy")</f>
        <v>2024</v>
      </c>
      <c r="J3053" s="2" t="str">
        <f>TEXT(Ecommerce_Sales[[#This Row],[Order_Date]],"mmmm")</f>
        <v>January</v>
      </c>
      <c r="K3053" s="1" t="s">
        <v>1947</v>
      </c>
      <c r="L3053" s="1" t="s">
        <v>8604</v>
      </c>
      <c r="M3053" s="1" t="s">
        <v>1968</v>
      </c>
      <c r="N3053" s="1" t="s">
        <v>1957</v>
      </c>
      <c r="O3053" s="3">
        <v>668</v>
      </c>
      <c r="P3053">
        <v>1</v>
      </c>
      <c r="Q3053" s="3">
        <v>668</v>
      </c>
      <c r="R3053" s="1" t="s">
        <v>1951</v>
      </c>
      <c r="S3053" s="3">
        <v>55</v>
      </c>
      <c r="T3053">
        <v>6</v>
      </c>
      <c r="U3053" t="str">
        <f>IF(Ecommerce_Sales[[#This Row],[Delivery_Time_Days]]&gt;7,"Delay",IF(Ecommerce_Sales[[#This Row],[Delivery_Time_Days]] = 0,"No delivery",IF(Ecommerce_Sales[[#This Row],[Delivery_Time_Days]]&lt;=7,"On-time")))</f>
        <v>On-time</v>
      </c>
      <c r="V3053" s="7">
        <f>Ecommerce_Sales[[#This Row],[Profit]]/Ecommerce_Sales[[#This Row],[Total_Price]]</f>
        <v>0.1497005988023952</v>
      </c>
      <c r="W3053" s="3">
        <v>100</v>
      </c>
      <c r="X3053" s="3"/>
    </row>
    <row r="3054" spans="1:24" x14ac:dyDescent="0.25">
      <c r="A3054" s="1" t="s">
        <v>8605</v>
      </c>
      <c r="B3054" s="1" t="s">
        <v>1571</v>
      </c>
      <c r="C3054" s="1" t="s">
        <v>1572</v>
      </c>
      <c r="D3054" s="1" t="s">
        <v>7223</v>
      </c>
      <c r="E3054" s="1" t="s">
        <v>1954</v>
      </c>
      <c r="F3054" s="2">
        <v>45301</v>
      </c>
      <c r="G3054" s="2">
        <v>45015</v>
      </c>
      <c r="H3054" s="2" t="str">
        <f>TEXT(Ecommerce_Sales[[#This Row],[Order_Date]],"mmmm")</f>
        <v>March</v>
      </c>
      <c r="I3054" s="2" t="str">
        <f>TEXT(Ecommerce_Sales[[#This Row],[Order_Date]],"yyyy")</f>
        <v>2023</v>
      </c>
      <c r="J3054" s="2" t="str">
        <f>TEXT(Ecommerce_Sales[[#This Row],[Order_Date]],"mmmm")</f>
        <v>March</v>
      </c>
      <c r="K3054" s="1" t="s">
        <v>1986</v>
      </c>
      <c r="L3054" s="1" t="s">
        <v>8606</v>
      </c>
      <c r="M3054" s="1" t="s">
        <v>1998</v>
      </c>
      <c r="N3054" s="1" t="s">
        <v>1973</v>
      </c>
      <c r="O3054" s="3">
        <v>869</v>
      </c>
      <c r="P3054">
        <v>5</v>
      </c>
      <c r="Q3054" s="3">
        <v>4344</v>
      </c>
      <c r="R3054" s="1" t="s">
        <v>1958</v>
      </c>
      <c r="S3054" s="3">
        <v>608</v>
      </c>
      <c r="U3054" t="str">
        <f>IF(Ecommerce_Sales[[#This Row],[Delivery_Time_Days]]&gt;7,"Delay",IF(Ecommerce_Sales[[#This Row],[Delivery_Time_Days]] = 0,"No delivery",IF(Ecommerce_Sales[[#This Row],[Delivery_Time_Days]]&lt;=7,"On-time")))</f>
        <v>No delivery</v>
      </c>
      <c r="V3054" s="7">
        <f>Ecommerce_Sales[[#This Row],[Profit]]/Ecommerce_Sales[[#This Row],[Total_Price]]</f>
        <v>0.29995395948434622</v>
      </c>
      <c r="W3054" s="3">
        <v>1303</v>
      </c>
      <c r="X3054" s="3"/>
    </row>
    <row r="3055" spans="1:24" x14ac:dyDescent="0.25">
      <c r="A3055" s="1" t="s">
        <v>8607</v>
      </c>
      <c r="B3055" s="1" t="s">
        <v>298</v>
      </c>
      <c r="C3055" s="1" t="s">
        <v>299</v>
      </c>
      <c r="D3055" s="1" t="s">
        <v>2901</v>
      </c>
      <c r="E3055" s="1" t="s">
        <v>2005</v>
      </c>
      <c r="F3055" s="2">
        <v>45556</v>
      </c>
      <c r="G3055" s="2">
        <v>45259</v>
      </c>
      <c r="H3055" s="2" t="str">
        <f>TEXT(Ecommerce_Sales[[#This Row],[Order_Date]],"mmmm")</f>
        <v>November</v>
      </c>
      <c r="I3055" s="2" t="str">
        <f>TEXT(Ecommerce_Sales[[#This Row],[Order_Date]],"yyyy")</f>
        <v>2023</v>
      </c>
      <c r="J3055" s="2" t="str">
        <f>TEXT(Ecommerce_Sales[[#This Row],[Order_Date]],"mmmm")</f>
        <v>November</v>
      </c>
      <c r="K3055" s="1" t="s">
        <v>1947</v>
      </c>
      <c r="L3055" s="1" t="s">
        <v>6523</v>
      </c>
      <c r="M3055" s="1" t="s">
        <v>2007</v>
      </c>
      <c r="N3055" s="1" t="s">
        <v>1973</v>
      </c>
      <c r="O3055" s="3">
        <v>993</v>
      </c>
      <c r="P3055">
        <v>6</v>
      </c>
      <c r="Q3055" s="3">
        <v>5958</v>
      </c>
      <c r="R3055" s="1" t="s">
        <v>1951</v>
      </c>
      <c r="S3055" s="3">
        <v>880</v>
      </c>
      <c r="T3055">
        <v>9</v>
      </c>
      <c r="U3055" t="str">
        <f>IF(Ecommerce_Sales[[#This Row],[Delivery_Time_Days]]&gt;7,"Delay",IF(Ecommerce_Sales[[#This Row],[Delivery_Time_Days]] = 0,"No delivery",IF(Ecommerce_Sales[[#This Row],[Delivery_Time_Days]]&lt;=7,"On-time")))</f>
        <v>Delay</v>
      </c>
      <c r="V3055" s="7">
        <f>Ecommerce_Sales[[#This Row],[Profit]]/Ecommerce_Sales[[#This Row],[Total_Price]]</f>
        <v>0.30010070493454177</v>
      </c>
      <c r="W3055" s="3">
        <v>1788</v>
      </c>
      <c r="X3055" s="3"/>
    </row>
    <row r="3056" spans="1:24" x14ac:dyDescent="0.25">
      <c r="A3056" s="1" t="s">
        <v>8608</v>
      </c>
      <c r="B3056" s="1" t="s">
        <v>1268</v>
      </c>
      <c r="C3056" s="1" t="s">
        <v>1269</v>
      </c>
      <c r="D3056" s="1" t="s">
        <v>4799</v>
      </c>
      <c r="E3056" s="1" t="s">
        <v>1954</v>
      </c>
      <c r="F3056" s="2">
        <v>45390</v>
      </c>
      <c r="G3056" s="2">
        <v>45454</v>
      </c>
      <c r="H3056" s="2" t="str">
        <f>TEXT(Ecommerce_Sales[[#This Row],[Order_Date]],"mmmm")</f>
        <v>June</v>
      </c>
      <c r="I3056" s="2" t="str">
        <f>TEXT(Ecommerce_Sales[[#This Row],[Order_Date]],"yyyy")</f>
        <v>2024</v>
      </c>
      <c r="J3056" s="2" t="str">
        <f>TEXT(Ecommerce_Sales[[#This Row],[Order_Date]],"mmmm")</f>
        <v>June</v>
      </c>
      <c r="K3056" s="1" t="s">
        <v>1947</v>
      </c>
      <c r="L3056" s="1" t="s">
        <v>8609</v>
      </c>
      <c r="M3056" s="1" t="s">
        <v>2002</v>
      </c>
      <c r="N3056" s="1" t="s">
        <v>1989</v>
      </c>
      <c r="O3056" s="3">
        <v>730</v>
      </c>
      <c r="P3056">
        <v>1</v>
      </c>
      <c r="Q3056" s="3">
        <v>730</v>
      </c>
      <c r="R3056" s="1" t="s">
        <v>1958</v>
      </c>
      <c r="S3056" s="3">
        <v>101</v>
      </c>
      <c r="T3056">
        <v>4</v>
      </c>
      <c r="U3056" t="str">
        <f>IF(Ecommerce_Sales[[#This Row],[Delivery_Time_Days]]&gt;7,"Delay",IF(Ecommerce_Sales[[#This Row],[Delivery_Time_Days]] = 0,"No delivery",IF(Ecommerce_Sales[[#This Row],[Delivery_Time_Days]]&lt;=7,"On-time")))</f>
        <v>On-time</v>
      </c>
      <c r="V3056" s="7">
        <f>Ecommerce_Sales[[#This Row],[Profit]]/Ecommerce_Sales[[#This Row],[Total_Price]]</f>
        <v>0.24931506849315069</v>
      </c>
      <c r="W3056" s="3">
        <v>182</v>
      </c>
      <c r="X3056" s="3"/>
    </row>
    <row r="3057" spans="1:24" x14ac:dyDescent="0.25">
      <c r="A3057" s="1" t="s">
        <v>8610</v>
      </c>
      <c r="B3057" s="1" t="s">
        <v>44</v>
      </c>
      <c r="C3057" s="1" t="s">
        <v>45</v>
      </c>
      <c r="D3057" s="1" t="s">
        <v>2787</v>
      </c>
      <c r="E3057" s="1" t="s">
        <v>1961</v>
      </c>
      <c r="F3057" s="2">
        <v>45088</v>
      </c>
      <c r="G3057" s="2">
        <v>45534</v>
      </c>
      <c r="H3057" s="2" t="str">
        <f>TEXT(Ecommerce_Sales[[#This Row],[Order_Date]],"mmmm")</f>
        <v>August</v>
      </c>
      <c r="I3057" s="2" t="str">
        <f>TEXT(Ecommerce_Sales[[#This Row],[Order_Date]],"yyyy")</f>
        <v>2024</v>
      </c>
      <c r="J3057" s="2" t="str">
        <f>TEXT(Ecommerce_Sales[[#This Row],[Order_Date]],"mmmm")</f>
        <v>August</v>
      </c>
      <c r="K3057" s="1" t="s">
        <v>1947</v>
      </c>
      <c r="L3057" s="1" t="s">
        <v>8611</v>
      </c>
      <c r="M3057" s="1" t="s">
        <v>1972</v>
      </c>
      <c r="N3057" s="1" t="s">
        <v>1973</v>
      </c>
      <c r="O3057" s="3">
        <v>417</v>
      </c>
      <c r="P3057">
        <v>5</v>
      </c>
      <c r="Q3057" s="3">
        <v>2086</v>
      </c>
      <c r="R3057" s="1" t="s">
        <v>1958</v>
      </c>
      <c r="S3057" s="3">
        <v>116</v>
      </c>
      <c r="T3057">
        <v>6</v>
      </c>
      <c r="U3057" t="str">
        <f>IF(Ecommerce_Sales[[#This Row],[Delivery_Time_Days]]&gt;7,"Delay",IF(Ecommerce_Sales[[#This Row],[Delivery_Time_Days]] = 0,"No delivery",IF(Ecommerce_Sales[[#This Row],[Delivery_Time_Days]]&lt;=7,"On-time")))</f>
        <v>On-time</v>
      </c>
      <c r="V3057" s="7">
        <f>Ecommerce_Sales[[#This Row],[Profit]]/Ecommerce_Sales[[#This Row],[Total_Price]]</f>
        <v>0.30009587727708531</v>
      </c>
      <c r="W3057" s="3">
        <v>626</v>
      </c>
      <c r="X3057" s="3"/>
    </row>
    <row r="3058" spans="1:24" x14ac:dyDescent="0.25">
      <c r="A3058" s="1" t="s">
        <v>8612</v>
      </c>
      <c r="B3058" s="1" t="s">
        <v>1181</v>
      </c>
      <c r="C3058" s="1" t="s">
        <v>1182</v>
      </c>
      <c r="D3058" s="1" t="s">
        <v>2737</v>
      </c>
      <c r="E3058" s="1" t="s">
        <v>1981</v>
      </c>
      <c r="F3058" s="2">
        <v>45393</v>
      </c>
      <c r="G3058" s="2">
        <v>45291</v>
      </c>
      <c r="H3058" s="2" t="str">
        <f>TEXT(Ecommerce_Sales[[#This Row],[Order_Date]],"mmmm")</f>
        <v>December</v>
      </c>
      <c r="I3058" s="2" t="str">
        <f>TEXT(Ecommerce_Sales[[#This Row],[Order_Date]],"yyyy")</f>
        <v>2023</v>
      </c>
      <c r="J3058" s="2" t="str">
        <f>TEXT(Ecommerce_Sales[[#This Row],[Order_Date]],"mmmm")</f>
        <v>December</v>
      </c>
      <c r="K3058" s="1" t="s">
        <v>1947</v>
      </c>
      <c r="L3058" s="1" t="s">
        <v>7048</v>
      </c>
      <c r="M3058" s="1" t="s">
        <v>1977</v>
      </c>
      <c r="N3058" s="1" t="s">
        <v>1978</v>
      </c>
      <c r="O3058" s="3">
        <v>583</v>
      </c>
      <c r="P3058">
        <v>6</v>
      </c>
      <c r="Q3058" s="3">
        <v>3500</v>
      </c>
      <c r="R3058" s="1" t="s">
        <v>1958</v>
      </c>
      <c r="S3058" s="3">
        <v>357</v>
      </c>
      <c r="T3058">
        <v>7</v>
      </c>
      <c r="U3058" t="str">
        <f>IF(Ecommerce_Sales[[#This Row],[Delivery_Time_Days]]&gt;7,"Delay",IF(Ecommerce_Sales[[#This Row],[Delivery_Time_Days]] = 0,"No delivery",IF(Ecommerce_Sales[[#This Row],[Delivery_Time_Days]]&lt;=7,"On-time")))</f>
        <v>On-time</v>
      </c>
      <c r="V3058" s="7">
        <f>Ecommerce_Sales[[#This Row],[Profit]]/Ecommerce_Sales[[#This Row],[Total_Price]]</f>
        <v>0.35</v>
      </c>
      <c r="W3058" s="3">
        <v>1225</v>
      </c>
      <c r="X3058" s="3"/>
    </row>
    <row r="3059" spans="1:24" x14ac:dyDescent="0.25">
      <c r="A3059" s="1" t="s">
        <v>8613</v>
      </c>
      <c r="B3059" s="1" t="s">
        <v>1143</v>
      </c>
      <c r="C3059" s="1" t="s">
        <v>1144</v>
      </c>
      <c r="D3059" s="1" t="s">
        <v>7717</v>
      </c>
      <c r="E3059" s="1" t="s">
        <v>1961</v>
      </c>
      <c r="F3059" s="2">
        <v>44987</v>
      </c>
      <c r="G3059" s="2">
        <v>45387</v>
      </c>
      <c r="H3059" s="2" t="str">
        <f>TEXT(Ecommerce_Sales[[#This Row],[Order_Date]],"mmmm")</f>
        <v>April</v>
      </c>
      <c r="I3059" s="2" t="str">
        <f>TEXT(Ecommerce_Sales[[#This Row],[Order_Date]],"yyyy")</f>
        <v>2024</v>
      </c>
      <c r="J3059" s="2" t="str">
        <f>TEXT(Ecommerce_Sales[[#This Row],[Order_Date]],"mmmm")</f>
        <v>April</v>
      </c>
      <c r="K3059" s="1" t="s">
        <v>1992</v>
      </c>
      <c r="L3059" s="1" t="s">
        <v>5045</v>
      </c>
      <c r="M3059" s="1" t="s">
        <v>2072</v>
      </c>
      <c r="N3059" s="1" t="s">
        <v>1950</v>
      </c>
      <c r="O3059" s="3">
        <v>779</v>
      </c>
      <c r="P3059">
        <v>1</v>
      </c>
      <c r="Q3059" s="3">
        <v>779</v>
      </c>
      <c r="R3059" s="1" t="s">
        <v>1951</v>
      </c>
      <c r="S3059" s="3">
        <v>104</v>
      </c>
      <c r="U3059" t="str">
        <f>IF(Ecommerce_Sales[[#This Row],[Delivery_Time_Days]]&gt;7,"Delay",IF(Ecommerce_Sales[[#This Row],[Delivery_Time_Days]] = 0,"No delivery",IF(Ecommerce_Sales[[#This Row],[Delivery_Time_Days]]&lt;=7,"On-time")))</f>
        <v>No delivery</v>
      </c>
      <c r="V3059" s="7">
        <f>Ecommerce_Sales[[#This Row],[Profit]]/Ecommerce_Sales[[#This Row],[Total_Price]]</f>
        <v>0.40051347881899874</v>
      </c>
      <c r="W3059" s="3">
        <v>312</v>
      </c>
      <c r="X3059" s="3"/>
    </row>
    <row r="3060" spans="1:24" x14ac:dyDescent="0.25">
      <c r="A3060" s="1" t="s">
        <v>8614</v>
      </c>
      <c r="B3060" s="1" t="s">
        <v>398</v>
      </c>
      <c r="C3060" s="1" t="s">
        <v>399</v>
      </c>
      <c r="D3060" s="1" t="s">
        <v>2152</v>
      </c>
      <c r="E3060" s="1" t="s">
        <v>1961</v>
      </c>
      <c r="F3060" s="2">
        <v>44980</v>
      </c>
      <c r="G3060" s="2">
        <v>45383</v>
      </c>
      <c r="H3060" s="2" t="str">
        <f>TEXT(Ecommerce_Sales[[#This Row],[Order_Date]],"mmmm")</f>
        <v>April</v>
      </c>
      <c r="I3060" s="2" t="str">
        <f>TEXT(Ecommerce_Sales[[#This Row],[Order_Date]],"yyyy")</f>
        <v>2024</v>
      </c>
      <c r="J3060" s="2" t="str">
        <f>TEXT(Ecommerce_Sales[[#This Row],[Order_Date]],"mmmm")</f>
        <v>April</v>
      </c>
      <c r="K3060" s="1" t="s">
        <v>1947</v>
      </c>
      <c r="L3060" s="1" t="s">
        <v>8615</v>
      </c>
      <c r="M3060" s="1" t="s">
        <v>1949</v>
      </c>
      <c r="N3060" s="1" t="s">
        <v>1950</v>
      </c>
      <c r="O3060" s="3">
        <v>555</v>
      </c>
      <c r="P3060">
        <v>2</v>
      </c>
      <c r="Q3060" s="3">
        <v>1109</v>
      </c>
      <c r="R3060" s="1" t="s">
        <v>1958</v>
      </c>
      <c r="S3060" s="3">
        <v>131</v>
      </c>
      <c r="T3060">
        <v>8</v>
      </c>
      <c r="U3060" t="str">
        <f>IF(Ecommerce_Sales[[#This Row],[Delivery_Time_Days]]&gt;7,"Delay",IF(Ecommerce_Sales[[#This Row],[Delivery_Time_Days]] = 0,"No delivery",IF(Ecommerce_Sales[[#This Row],[Delivery_Time_Days]]&lt;=7,"On-time")))</f>
        <v>Delay</v>
      </c>
      <c r="V3060" s="7">
        <f>Ecommerce_Sales[[#This Row],[Profit]]/Ecommerce_Sales[[#This Row],[Total_Price]]</f>
        <v>0.40036068530207392</v>
      </c>
      <c r="W3060" s="3">
        <v>444</v>
      </c>
      <c r="X3060" s="3"/>
    </row>
    <row r="3061" spans="1:24" x14ac:dyDescent="0.25">
      <c r="A3061" s="1" t="s">
        <v>8616</v>
      </c>
      <c r="B3061" s="1" t="s">
        <v>982</v>
      </c>
      <c r="C3061" s="1" t="s">
        <v>983</v>
      </c>
      <c r="D3061" s="1" t="s">
        <v>4206</v>
      </c>
      <c r="E3061" s="1" t="s">
        <v>1961</v>
      </c>
      <c r="F3061" s="2">
        <v>44941</v>
      </c>
      <c r="G3061" s="2">
        <v>45269</v>
      </c>
      <c r="H3061" s="2" t="str">
        <f>TEXT(Ecommerce_Sales[[#This Row],[Order_Date]],"mmmm")</f>
        <v>December</v>
      </c>
      <c r="I3061" s="2" t="str">
        <f>TEXT(Ecommerce_Sales[[#This Row],[Order_Date]],"yyyy")</f>
        <v>2023</v>
      </c>
      <c r="J3061" s="2" t="str">
        <f>TEXT(Ecommerce_Sales[[#This Row],[Order_Date]],"mmmm")</f>
        <v>December</v>
      </c>
      <c r="K3061" s="1" t="s">
        <v>1947</v>
      </c>
      <c r="L3061" s="1" t="s">
        <v>3679</v>
      </c>
      <c r="M3061" s="1" t="s">
        <v>2104</v>
      </c>
      <c r="N3061" s="1" t="s">
        <v>1978</v>
      </c>
      <c r="O3061" s="3">
        <v>1854</v>
      </c>
      <c r="P3061">
        <v>2</v>
      </c>
      <c r="Q3061" s="3">
        <v>3708</v>
      </c>
      <c r="R3061" s="1" t="s">
        <v>1958</v>
      </c>
      <c r="S3061" s="3">
        <v>392</v>
      </c>
      <c r="T3061">
        <v>6</v>
      </c>
      <c r="U3061" t="str">
        <f>IF(Ecommerce_Sales[[#This Row],[Delivery_Time_Days]]&gt;7,"Delay",IF(Ecommerce_Sales[[#This Row],[Delivery_Time_Days]] = 0,"No delivery",IF(Ecommerce_Sales[[#This Row],[Delivery_Time_Days]]&lt;=7,"On-time")))</f>
        <v>On-time</v>
      </c>
      <c r="V3061" s="7">
        <f>Ecommerce_Sales[[#This Row],[Profit]]/Ecommerce_Sales[[#This Row],[Total_Price]]</f>
        <v>0.35005393743257823</v>
      </c>
      <c r="W3061" s="3">
        <v>1298</v>
      </c>
      <c r="X3061" s="3"/>
    </row>
    <row r="3062" spans="1:24" x14ac:dyDescent="0.25">
      <c r="A3062" s="1" t="s">
        <v>8617</v>
      </c>
      <c r="B3062" s="1" t="s">
        <v>819</v>
      </c>
      <c r="C3062" s="1" t="s">
        <v>820</v>
      </c>
      <c r="D3062" s="1" t="s">
        <v>2529</v>
      </c>
      <c r="E3062" s="1" t="s">
        <v>1946</v>
      </c>
      <c r="F3062" s="2">
        <v>45415</v>
      </c>
      <c r="G3062" s="2">
        <v>45479</v>
      </c>
      <c r="H3062" s="2" t="str">
        <f>TEXT(Ecommerce_Sales[[#This Row],[Order_Date]],"mmmm")</f>
        <v>July</v>
      </c>
      <c r="I3062" s="2" t="str">
        <f>TEXT(Ecommerce_Sales[[#This Row],[Order_Date]],"yyyy")</f>
        <v>2024</v>
      </c>
      <c r="J3062" s="2" t="str">
        <f>TEXT(Ecommerce_Sales[[#This Row],[Order_Date]],"mmmm")</f>
        <v>July</v>
      </c>
      <c r="K3062" s="1" t="s">
        <v>1947</v>
      </c>
      <c r="L3062" s="1" t="s">
        <v>8618</v>
      </c>
      <c r="M3062" s="1" t="s">
        <v>2047</v>
      </c>
      <c r="N3062" s="1" t="s">
        <v>1989</v>
      </c>
      <c r="O3062" s="3">
        <v>1282</v>
      </c>
      <c r="P3062">
        <v>1</v>
      </c>
      <c r="Q3062" s="3">
        <v>1282</v>
      </c>
      <c r="R3062" s="1" t="s">
        <v>1958</v>
      </c>
      <c r="S3062" s="3">
        <v>101</v>
      </c>
      <c r="T3062">
        <v>8</v>
      </c>
      <c r="U3062" t="str">
        <f>IF(Ecommerce_Sales[[#This Row],[Delivery_Time_Days]]&gt;7,"Delay",IF(Ecommerce_Sales[[#This Row],[Delivery_Time_Days]] = 0,"No delivery",IF(Ecommerce_Sales[[#This Row],[Delivery_Time_Days]]&lt;=7,"On-time")))</f>
        <v>Delay</v>
      </c>
      <c r="V3062" s="7">
        <f>Ecommerce_Sales[[#This Row],[Profit]]/Ecommerce_Sales[[#This Row],[Total_Price]]</f>
        <v>0.25039001560062402</v>
      </c>
      <c r="W3062" s="3">
        <v>321</v>
      </c>
      <c r="X3062" s="3"/>
    </row>
    <row r="3063" spans="1:24" x14ac:dyDescent="0.25">
      <c r="A3063" s="1" t="s">
        <v>8619</v>
      </c>
      <c r="B3063" s="1" t="s">
        <v>793</v>
      </c>
      <c r="C3063" s="1" t="s">
        <v>794</v>
      </c>
      <c r="D3063" s="1" t="s">
        <v>5613</v>
      </c>
      <c r="E3063" s="1" t="s">
        <v>1961</v>
      </c>
      <c r="F3063" s="2">
        <v>45266</v>
      </c>
      <c r="G3063" s="2">
        <v>45528</v>
      </c>
      <c r="H3063" s="2" t="str">
        <f>TEXT(Ecommerce_Sales[[#This Row],[Order_Date]],"mmmm")</f>
        <v>August</v>
      </c>
      <c r="I3063" s="2" t="str">
        <f>TEXT(Ecommerce_Sales[[#This Row],[Order_Date]],"yyyy")</f>
        <v>2024</v>
      </c>
      <c r="J3063" s="2" t="str">
        <f>TEXT(Ecommerce_Sales[[#This Row],[Order_Date]],"mmmm")</f>
        <v>August</v>
      </c>
      <c r="K3063" s="1" t="s">
        <v>1947</v>
      </c>
      <c r="L3063" s="1" t="s">
        <v>8620</v>
      </c>
      <c r="M3063" s="1" t="s">
        <v>2065</v>
      </c>
      <c r="N3063" s="1" t="s">
        <v>1978</v>
      </c>
      <c r="O3063" s="3">
        <v>1012</v>
      </c>
      <c r="P3063">
        <v>1</v>
      </c>
      <c r="Q3063" s="3">
        <v>1012</v>
      </c>
      <c r="R3063" s="1" t="s">
        <v>2008</v>
      </c>
      <c r="S3063" s="3">
        <v>97</v>
      </c>
      <c r="T3063">
        <v>8</v>
      </c>
      <c r="U3063" t="str">
        <f>IF(Ecommerce_Sales[[#This Row],[Delivery_Time_Days]]&gt;7,"Delay",IF(Ecommerce_Sales[[#This Row],[Delivery_Time_Days]] = 0,"No delivery",IF(Ecommerce_Sales[[#This Row],[Delivery_Time_Days]]&lt;=7,"On-time")))</f>
        <v>Delay</v>
      </c>
      <c r="V3063" s="7">
        <f>Ecommerce_Sales[[#This Row],[Profit]]/Ecommerce_Sales[[#This Row],[Total_Price]]</f>
        <v>0.34980237154150196</v>
      </c>
      <c r="W3063" s="3">
        <v>354</v>
      </c>
      <c r="X3063" s="3"/>
    </row>
    <row r="3064" spans="1:24" x14ac:dyDescent="0.25">
      <c r="A3064" s="1" t="s">
        <v>8621</v>
      </c>
      <c r="B3064" s="1" t="s">
        <v>1256</v>
      </c>
      <c r="C3064" s="1" t="s">
        <v>1257</v>
      </c>
      <c r="D3064" s="1" t="s">
        <v>7606</v>
      </c>
      <c r="E3064" s="1" t="s">
        <v>1981</v>
      </c>
      <c r="F3064" s="2">
        <v>45014</v>
      </c>
      <c r="G3064" s="2">
        <v>45061</v>
      </c>
      <c r="H3064" s="2" t="str">
        <f>TEXT(Ecommerce_Sales[[#This Row],[Order_Date]],"mmmm")</f>
        <v>May</v>
      </c>
      <c r="I3064" s="2" t="str">
        <f>TEXT(Ecommerce_Sales[[#This Row],[Order_Date]],"yyyy")</f>
        <v>2023</v>
      </c>
      <c r="J3064" s="2" t="str">
        <f>TEXT(Ecommerce_Sales[[#This Row],[Order_Date]],"mmmm")</f>
        <v>May</v>
      </c>
      <c r="K3064" s="1" t="s">
        <v>1947</v>
      </c>
      <c r="L3064" s="1" t="s">
        <v>8622</v>
      </c>
      <c r="M3064" s="1" t="s">
        <v>2058</v>
      </c>
      <c r="N3064" s="1" t="s">
        <v>1950</v>
      </c>
      <c r="O3064" s="3">
        <v>730</v>
      </c>
      <c r="P3064">
        <v>3</v>
      </c>
      <c r="Q3064" s="3">
        <v>2191</v>
      </c>
      <c r="R3064" s="1" t="s">
        <v>2016</v>
      </c>
      <c r="S3064" s="3">
        <v>192</v>
      </c>
      <c r="T3064">
        <v>6</v>
      </c>
      <c r="U3064" t="str">
        <f>IF(Ecommerce_Sales[[#This Row],[Delivery_Time_Days]]&gt;7,"Delay",IF(Ecommerce_Sales[[#This Row],[Delivery_Time_Days]] = 0,"No delivery",IF(Ecommerce_Sales[[#This Row],[Delivery_Time_Days]]&lt;=7,"On-time")))</f>
        <v>On-time</v>
      </c>
      <c r="V3064" s="7">
        <f>Ecommerce_Sales[[#This Row],[Profit]]/Ecommerce_Sales[[#This Row],[Total_Price]]</f>
        <v>0.39981743496120492</v>
      </c>
      <c r="W3064" s="3">
        <v>876</v>
      </c>
      <c r="X3064" s="3"/>
    </row>
    <row r="3065" spans="1:24" x14ac:dyDescent="0.25">
      <c r="A3065" s="1" t="s">
        <v>8623</v>
      </c>
      <c r="B3065" s="1" t="s">
        <v>920</v>
      </c>
      <c r="C3065" s="1" t="s">
        <v>921</v>
      </c>
      <c r="D3065" s="1" t="s">
        <v>2917</v>
      </c>
      <c r="E3065" s="1" t="s">
        <v>1966</v>
      </c>
      <c r="F3065" s="2">
        <v>45189</v>
      </c>
      <c r="G3065" s="2">
        <v>44991</v>
      </c>
      <c r="H3065" s="2" t="str">
        <f>TEXT(Ecommerce_Sales[[#This Row],[Order_Date]],"mmmm")</f>
        <v>March</v>
      </c>
      <c r="I3065" s="2" t="str">
        <f>TEXT(Ecommerce_Sales[[#This Row],[Order_Date]],"yyyy")</f>
        <v>2023</v>
      </c>
      <c r="J3065" s="2" t="str">
        <f>TEXT(Ecommerce_Sales[[#This Row],[Order_Date]],"mmmm")</f>
        <v>March</v>
      </c>
      <c r="K3065" s="1" t="s">
        <v>1947</v>
      </c>
      <c r="L3065" s="1" t="s">
        <v>8624</v>
      </c>
      <c r="M3065" s="1" t="s">
        <v>1972</v>
      </c>
      <c r="N3065" s="1" t="s">
        <v>1973</v>
      </c>
      <c r="O3065" s="3">
        <v>890</v>
      </c>
      <c r="P3065">
        <v>3</v>
      </c>
      <c r="Q3065" s="3">
        <v>2671</v>
      </c>
      <c r="R3065" s="1" t="s">
        <v>1951</v>
      </c>
      <c r="S3065" s="3">
        <v>220</v>
      </c>
      <c r="T3065">
        <v>2</v>
      </c>
      <c r="U3065" t="str">
        <f>IF(Ecommerce_Sales[[#This Row],[Delivery_Time_Days]]&gt;7,"Delay",IF(Ecommerce_Sales[[#This Row],[Delivery_Time_Days]] = 0,"No delivery",IF(Ecommerce_Sales[[#This Row],[Delivery_Time_Days]]&lt;=7,"On-time")))</f>
        <v>On-time</v>
      </c>
      <c r="V3065" s="7">
        <f>Ecommerce_Sales[[#This Row],[Profit]]/Ecommerce_Sales[[#This Row],[Total_Price]]</f>
        <v>0.29988768251591164</v>
      </c>
      <c r="W3065" s="3">
        <v>801</v>
      </c>
      <c r="X3065" s="3"/>
    </row>
    <row r="3066" spans="1:24" x14ac:dyDescent="0.25">
      <c r="A3066" s="1" t="s">
        <v>8625</v>
      </c>
      <c r="B3066" s="1" t="s">
        <v>1403</v>
      </c>
      <c r="C3066" s="1" t="s">
        <v>1404</v>
      </c>
      <c r="D3066" s="1" t="s">
        <v>2965</v>
      </c>
      <c r="E3066" s="1" t="s">
        <v>1996</v>
      </c>
      <c r="F3066" s="2">
        <v>45050</v>
      </c>
      <c r="G3066" s="2">
        <v>45490</v>
      </c>
      <c r="H3066" s="2" t="str">
        <f>TEXT(Ecommerce_Sales[[#This Row],[Order_Date]],"mmmm")</f>
        <v>July</v>
      </c>
      <c r="I3066" s="2" t="str">
        <f>TEXT(Ecommerce_Sales[[#This Row],[Order_Date]],"yyyy")</f>
        <v>2024</v>
      </c>
      <c r="J3066" s="2" t="str">
        <f>TEXT(Ecommerce_Sales[[#This Row],[Order_Date]],"mmmm")</f>
        <v>July</v>
      </c>
      <c r="K3066" s="1" t="s">
        <v>1947</v>
      </c>
      <c r="L3066" s="1" t="s">
        <v>8626</v>
      </c>
      <c r="M3066" s="1" t="s">
        <v>1998</v>
      </c>
      <c r="N3066" s="1" t="s">
        <v>1973</v>
      </c>
      <c r="O3066" s="3">
        <v>1115</v>
      </c>
      <c r="P3066">
        <v>6</v>
      </c>
      <c r="Q3066" s="3">
        <v>6693</v>
      </c>
      <c r="R3066" s="1" t="s">
        <v>1951</v>
      </c>
      <c r="S3066" s="3">
        <v>775</v>
      </c>
      <c r="T3066">
        <v>10</v>
      </c>
      <c r="U3066" t="str">
        <f>IF(Ecommerce_Sales[[#This Row],[Delivery_Time_Days]]&gt;7,"Delay",IF(Ecommerce_Sales[[#This Row],[Delivery_Time_Days]] = 0,"No delivery",IF(Ecommerce_Sales[[#This Row],[Delivery_Time_Days]]&lt;=7,"On-time")))</f>
        <v>Delay</v>
      </c>
      <c r="V3066" s="7">
        <f>Ecommerce_Sales[[#This Row],[Profit]]/Ecommerce_Sales[[#This Row],[Total_Price]]</f>
        <v>0.30001494098311671</v>
      </c>
      <c r="W3066" s="3">
        <v>2008</v>
      </c>
      <c r="X3066" s="3"/>
    </row>
    <row r="3067" spans="1:24" x14ac:dyDescent="0.25">
      <c r="A3067" s="1" t="s">
        <v>8627</v>
      </c>
      <c r="B3067" s="1" t="s">
        <v>1692</v>
      </c>
      <c r="C3067" s="1" t="s">
        <v>1693</v>
      </c>
      <c r="D3067" s="1" t="s">
        <v>5103</v>
      </c>
      <c r="E3067" s="1" t="s">
        <v>1966</v>
      </c>
      <c r="F3067" s="2">
        <v>44960</v>
      </c>
      <c r="G3067" s="2">
        <v>45130</v>
      </c>
      <c r="H3067" s="2" t="str">
        <f>TEXT(Ecommerce_Sales[[#This Row],[Order_Date]],"mmmm")</f>
        <v>July</v>
      </c>
      <c r="I3067" s="2" t="str">
        <f>TEXT(Ecommerce_Sales[[#This Row],[Order_Date]],"yyyy")</f>
        <v>2023</v>
      </c>
      <c r="J3067" s="2" t="str">
        <f>TEXT(Ecommerce_Sales[[#This Row],[Order_Date]],"mmmm")</f>
        <v>July</v>
      </c>
      <c r="K3067" s="1" t="s">
        <v>1947</v>
      </c>
      <c r="L3067" s="1" t="s">
        <v>8628</v>
      </c>
      <c r="M3067" s="1" t="s">
        <v>2058</v>
      </c>
      <c r="N3067" s="1" t="s">
        <v>1950</v>
      </c>
      <c r="O3067" s="3">
        <v>265</v>
      </c>
      <c r="P3067">
        <v>5</v>
      </c>
      <c r="Q3067" s="3">
        <v>1324</v>
      </c>
      <c r="R3067" s="1" t="s">
        <v>2012</v>
      </c>
      <c r="S3067" s="3">
        <v>191</v>
      </c>
      <c r="T3067">
        <v>9</v>
      </c>
      <c r="U3067" t="str">
        <f>IF(Ecommerce_Sales[[#This Row],[Delivery_Time_Days]]&gt;7,"Delay",IF(Ecommerce_Sales[[#This Row],[Delivery_Time_Days]] = 0,"No delivery",IF(Ecommerce_Sales[[#This Row],[Delivery_Time_Days]]&lt;=7,"On-time")))</f>
        <v>Delay</v>
      </c>
      <c r="V3067" s="7">
        <f>Ecommerce_Sales[[#This Row],[Profit]]/Ecommerce_Sales[[#This Row],[Total_Price]]</f>
        <v>0.40030211480362538</v>
      </c>
      <c r="W3067" s="3">
        <v>530</v>
      </c>
      <c r="X3067" s="3"/>
    </row>
    <row r="3068" spans="1:24" x14ac:dyDescent="0.25">
      <c r="A3068" s="1" t="s">
        <v>8629</v>
      </c>
      <c r="B3068" s="1" t="s">
        <v>804</v>
      </c>
      <c r="C3068" s="1" t="s">
        <v>805</v>
      </c>
      <c r="D3068" s="1" t="s">
        <v>3478</v>
      </c>
      <c r="E3068" s="1" t="s">
        <v>1996</v>
      </c>
      <c r="F3068" s="2">
        <v>45198</v>
      </c>
      <c r="G3068" s="2">
        <v>44950</v>
      </c>
      <c r="H3068" s="2" t="str">
        <f>TEXT(Ecommerce_Sales[[#This Row],[Order_Date]],"mmmm")</f>
        <v>January</v>
      </c>
      <c r="I3068" s="2" t="str">
        <f>TEXT(Ecommerce_Sales[[#This Row],[Order_Date]],"yyyy")</f>
        <v>2023</v>
      </c>
      <c r="J3068" s="2" t="str">
        <f>TEXT(Ecommerce_Sales[[#This Row],[Order_Date]],"mmmm")</f>
        <v>January</v>
      </c>
      <c r="K3068" s="1" t="s">
        <v>1947</v>
      </c>
      <c r="L3068" s="1" t="s">
        <v>8630</v>
      </c>
      <c r="M3068" s="1" t="s">
        <v>2072</v>
      </c>
      <c r="N3068" s="1" t="s">
        <v>1950</v>
      </c>
      <c r="O3068" s="3">
        <v>119</v>
      </c>
      <c r="P3068">
        <v>2</v>
      </c>
      <c r="Q3068" s="3">
        <v>239</v>
      </c>
      <c r="R3068" s="1" t="s">
        <v>2012</v>
      </c>
      <c r="S3068" s="3">
        <v>15</v>
      </c>
      <c r="T3068">
        <v>10</v>
      </c>
      <c r="U3068" t="str">
        <f>IF(Ecommerce_Sales[[#This Row],[Delivery_Time_Days]]&gt;7,"Delay",IF(Ecommerce_Sales[[#This Row],[Delivery_Time_Days]] = 0,"No delivery",IF(Ecommerce_Sales[[#This Row],[Delivery_Time_Days]]&lt;=7,"On-time")))</f>
        <v>Delay</v>
      </c>
      <c r="V3068" s="7">
        <f>Ecommerce_Sales[[#This Row],[Profit]]/Ecommerce_Sales[[#This Row],[Total_Price]]</f>
        <v>0.39748953974895396</v>
      </c>
      <c r="W3068" s="3">
        <v>95</v>
      </c>
      <c r="X3068" s="3"/>
    </row>
    <row r="3069" spans="1:24" x14ac:dyDescent="0.25">
      <c r="A3069" s="1" t="s">
        <v>8631</v>
      </c>
      <c r="B3069" s="1" t="s">
        <v>1889</v>
      </c>
      <c r="C3069" s="1" t="s">
        <v>1890</v>
      </c>
      <c r="D3069" s="1" t="s">
        <v>6420</v>
      </c>
      <c r="E3069" s="1" t="s">
        <v>2005</v>
      </c>
      <c r="F3069" s="2">
        <v>45036</v>
      </c>
      <c r="G3069" s="2">
        <v>45113</v>
      </c>
      <c r="H3069" s="2" t="str">
        <f>TEXT(Ecommerce_Sales[[#This Row],[Order_Date]],"mmmm")</f>
        <v>July</v>
      </c>
      <c r="I3069" s="2" t="str">
        <f>TEXT(Ecommerce_Sales[[#This Row],[Order_Date]],"yyyy")</f>
        <v>2023</v>
      </c>
      <c r="J3069" s="2" t="str">
        <f>TEXT(Ecommerce_Sales[[#This Row],[Order_Date]],"mmmm")</f>
        <v>July</v>
      </c>
      <c r="K3069" s="1" t="s">
        <v>1947</v>
      </c>
      <c r="L3069" s="1" t="s">
        <v>8632</v>
      </c>
      <c r="M3069" s="1" t="s">
        <v>2079</v>
      </c>
      <c r="N3069" s="1" t="s">
        <v>1973</v>
      </c>
      <c r="O3069" s="3">
        <v>102</v>
      </c>
      <c r="P3069">
        <v>2</v>
      </c>
      <c r="Q3069" s="3">
        <v>204</v>
      </c>
      <c r="R3069" s="1" t="s">
        <v>1958</v>
      </c>
      <c r="S3069" s="3">
        <v>27</v>
      </c>
      <c r="T3069">
        <v>8</v>
      </c>
      <c r="U3069" t="str">
        <f>IF(Ecommerce_Sales[[#This Row],[Delivery_Time_Days]]&gt;7,"Delay",IF(Ecommerce_Sales[[#This Row],[Delivery_Time_Days]] = 0,"No delivery",IF(Ecommerce_Sales[[#This Row],[Delivery_Time_Days]]&lt;=7,"On-time")))</f>
        <v>Delay</v>
      </c>
      <c r="V3069" s="7">
        <f>Ecommerce_Sales[[#This Row],[Profit]]/Ecommerce_Sales[[#This Row],[Total_Price]]</f>
        <v>0.29901960784313725</v>
      </c>
      <c r="W3069" s="3">
        <v>61</v>
      </c>
      <c r="X3069" s="3"/>
    </row>
    <row r="3070" spans="1:24" x14ac:dyDescent="0.25">
      <c r="A3070" s="1" t="s">
        <v>8633</v>
      </c>
      <c r="B3070" s="1" t="s">
        <v>1185</v>
      </c>
      <c r="C3070" s="1" t="s">
        <v>1186</v>
      </c>
      <c r="D3070" s="1" t="s">
        <v>5635</v>
      </c>
      <c r="E3070" s="1" t="s">
        <v>1946</v>
      </c>
      <c r="F3070" s="2">
        <v>45269</v>
      </c>
      <c r="G3070" s="2">
        <v>45179</v>
      </c>
      <c r="H3070" s="2" t="str">
        <f>TEXT(Ecommerce_Sales[[#This Row],[Order_Date]],"mmmm")</f>
        <v>September</v>
      </c>
      <c r="I3070" s="2" t="str">
        <f>TEXT(Ecommerce_Sales[[#This Row],[Order_Date]],"yyyy")</f>
        <v>2023</v>
      </c>
      <c r="J3070" s="2" t="str">
        <f>TEXT(Ecommerce_Sales[[#This Row],[Order_Date]],"mmmm")</f>
        <v>September</v>
      </c>
      <c r="K3070" s="1" t="s">
        <v>1947</v>
      </c>
      <c r="L3070" s="1" t="s">
        <v>8634</v>
      </c>
      <c r="M3070" s="1" t="s">
        <v>2079</v>
      </c>
      <c r="N3070" s="1" t="s">
        <v>1973</v>
      </c>
      <c r="O3070" s="3">
        <v>545</v>
      </c>
      <c r="P3070">
        <v>5</v>
      </c>
      <c r="Q3070" s="3">
        <v>2723</v>
      </c>
      <c r="R3070" s="1" t="s">
        <v>1951</v>
      </c>
      <c r="S3070" s="3">
        <v>349</v>
      </c>
      <c r="T3070">
        <v>9</v>
      </c>
      <c r="U3070" t="str">
        <f>IF(Ecommerce_Sales[[#This Row],[Delivery_Time_Days]]&gt;7,"Delay",IF(Ecommerce_Sales[[#This Row],[Delivery_Time_Days]] = 0,"No delivery",IF(Ecommerce_Sales[[#This Row],[Delivery_Time_Days]]&lt;=7,"On-time")))</f>
        <v>Delay</v>
      </c>
      <c r="V3070" s="7">
        <f>Ecommerce_Sales[[#This Row],[Profit]]/Ecommerce_Sales[[#This Row],[Total_Price]]</f>
        <v>0.30003672420124861</v>
      </c>
      <c r="W3070" s="3">
        <v>817</v>
      </c>
      <c r="X3070" s="3"/>
    </row>
    <row r="3071" spans="1:24" x14ac:dyDescent="0.25">
      <c r="A3071" s="1" t="s">
        <v>8635</v>
      </c>
      <c r="B3071" s="1" t="s">
        <v>998</v>
      </c>
      <c r="C3071" s="1" t="s">
        <v>999</v>
      </c>
      <c r="D3071" s="1" t="s">
        <v>6012</v>
      </c>
      <c r="E3071" s="1" t="s">
        <v>1981</v>
      </c>
      <c r="F3071" s="2">
        <v>45210</v>
      </c>
      <c r="G3071" s="2">
        <v>45547</v>
      </c>
      <c r="H3071" s="2" t="str">
        <f>TEXT(Ecommerce_Sales[[#This Row],[Order_Date]],"mmmm")</f>
        <v>September</v>
      </c>
      <c r="I3071" s="2" t="str">
        <f>TEXT(Ecommerce_Sales[[#This Row],[Order_Date]],"yyyy")</f>
        <v>2024</v>
      </c>
      <c r="J3071" s="2" t="str">
        <f>TEXT(Ecommerce_Sales[[#This Row],[Order_Date]],"mmmm")</f>
        <v>September</v>
      </c>
      <c r="K3071" s="1" t="s">
        <v>1947</v>
      </c>
      <c r="L3071" s="1" t="s">
        <v>8636</v>
      </c>
      <c r="M3071" s="1" t="s">
        <v>1998</v>
      </c>
      <c r="N3071" s="1" t="s">
        <v>1973</v>
      </c>
      <c r="O3071" s="3">
        <v>224</v>
      </c>
      <c r="P3071">
        <v>2</v>
      </c>
      <c r="Q3071" s="3">
        <v>447</v>
      </c>
      <c r="R3071" s="1" t="s">
        <v>1958</v>
      </c>
      <c r="S3071" s="3">
        <v>42</v>
      </c>
      <c r="T3071">
        <v>2</v>
      </c>
      <c r="U3071" t="str">
        <f>IF(Ecommerce_Sales[[#This Row],[Delivery_Time_Days]]&gt;7,"Delay",IF(Ecommerce_Sales[[#This Row],[Delivery_Time_Days]] = 0,"No delivery",IF(Ecommerce_Sales[[#This Row],[Delivery_Time_Days]]&lt;=7,"On-time")))</f>
        <v>On-time</v>
      </c>
      <c r="V3071" s="7">
        <f>Ecommerce_Sales[[#This Row],[Profit]]/Ecommerce_Sales[[#This Row],[Total_Price]]</f>
        <v>0.29977628635346754</v>
      </c>
      <c r="W3071" s="3">
        <v>134</v>
      </c>
      <c r="X3071" s="3"/>
    </row>
    <row r="3072" spans="1:24" x14ac:dyDescent="0.25">
      <c r="A3072" s="1" t="s">
        <v>8637</v>
      </c>
      <c r="B3072" s="1" t="s">
        <v>588</v>
      </c>
      <c r="C3072" s="1" t="s">
        <v>589</v>
      </c>
      <c r="D3072" s="1" t="s">
        <v>5533</v>
      </c>
      <c r="E3072" s="1" t="s">
        <v>1981</v>
      </c>
      <c r="F3072" s="2">
        <v>45640</v>
      </c>
      <c r="G3072" s="2">
        <v>44987</v>
      </c>
      <c r="H3072" s="2" t="str">
        <f>TEXT(Ecommerce_Sales[[#This Row],[Order_Date]],"mmmm")</f>
        <v>March</v>
      </c>
      <c r="I3072" s="2" t="str">
        <f>TEXT(Ecommerce_Sales[[#This Row],[Order_Date]],"yyyy")</f>
        <v>2023</v>
      </c>
      <c r="J3072" s="2" t="str">
        <f>TEXT(Ecommerce_Sales[[#This Row],[Order_Date]],"mmmm")</f>
        <v>March</v>
      </c>
      <c r="K3072" s="1" t="s">
        <v>1986</v>
      </c>
      <c r="L3072" s="1" t="s">
        <v>8638</v>
      </c>
      <c r="M3072" s="1" t="s">
        <v>2065</v>
      </c>
      <c r="N3072" s="1" t="s">
        <v>1978</v>
      </c>
      <c r="O3072" s="3">
        <v>691</v>
      </c>
      <c r="P3072">
        <v>1</v>
      </c>
      <c r="Q3072" s="3">
        <v>691</v>
      </c>
      <c r="R3072" s="1" t="s">
        <v>1951</v>
      </c>
      <c r="S3072" s="3">
        <v>101</v>
      </c>
      <c r="U3072" t="str">
        <f>IF(Ecommerce_Sales[[#This Row],[Delivery_Time_Days]]&gt;7,"Delay",IF(Ecommerce_Sales[[#This Row],[Delivery_Time_Days]] = 0,"No delivery",IF(Ecommerce_Sales[[#This Row],[Delivery_Time_Days]]&lt;=7,"On-time")))</f>
        <v>No delivery</v>
      </c>
      <c r="V3072" s="7">
        <f>Ecommerce_Sales[[#This Row],[Profit]]/Ecommerce_Sales[[#This Row],[Total_Price]]</f>
        <v>0.35021707670043417</v>
      </c>
      <c r="W3072" s="3">
        <v>242</v>
      </c>
      <c r="X3072" s="3"/>
    </row>
    <row r="3073" spans="1:24" x14ac:dyDescent="0.25">
      <c r="A3073" s="1" t="s">
        <v>8639</v>
      </c>
      <c r="B3073" s="1" t="s">
        <v>464</v>
      </c>
      <c r="C3073" s="1" t="s">
        <v>814</v>
      </c>
      <c r="D3073" s="1" t="s">
        <v>2439</v>
      </c>
      <c r="E3073" s="1" t="s">
        <v>1961</v>
      </c>
      <c r="F3073" s="2">
        <v>45549</v>
      </c>
      <c r="G3073" s="2">
        <v>45306</v>
      </c>
      <c r="H3073" s="2" t="str">
        <f>TEXT(Ecommerce_Sales[[#This Row],[Order_Date]],"mmmm")</f>
        <v>January</v>
      </c>
      <c r="I3073" s="2" t="str">
        <f>TEXT(Ecommerce_Sales[[#This Row],[Order_Date]],"yyyy")</f>
        <v>2024</v>
      </c>
      <c r="J3073" s="2" t="str">
        <f>TEXT(Ecommerce_Sales[[#This Row],[Order_Date]],"mmmm")</f>
        <v>January</v>
      </c>
      <c r="K3073" s="1" t="s">
        <v>1947</v>
      </c>
      <c r="L3073" s="1" t="s">
        <v>3887</v>
      </c>
      <c r="M3073" s="1" t="s">
        <v>1956</v>
      </c>
      <c r="N3073" s="1" t="s">
        <v>1957</v>
      </c>
      <c r="O3073" s="3">
        <v>849</v>
      </c>
      <c r="P3073">
        <v>3</v>
      </c>
      <c r="Q3073" s="3">
        <v>2548</v>
      </c>
      <c r="R3073" s="1" t="s">
        <v>1951</v>
      </c>
      <c r="S3073" s="3">
        <v>284</v>
      </c>
      <c r="T3073">
        <v>4</v>
      </c>
      <c r="U3073" t="str">
        <f>IF(Ecommerce_Sales[[#This Row],[Delivery_Time_Days]]&gt;7,"Delay",IF(Ecommerce_Sales[[#This Row],[Delivery_Time_Days]] = 0,"No delivery",IF(Ecommerce_Sales[[#This Row],[Delivery_Time_Days]]&lt;=7,"On-time")))</f>
        <v>On-time</v>
      </c>
      <c r="V3073" s="7">
        <f>Ecommerce_Sales[[#This Row],[Profit]]/Ecommerce_Sales[[#This Row],[Total_Price]]</f>
        <v>0.14992150706436422</v>
      </c>
      <c r="W3073" s="3">
        <v>382</v>
      </c>
      <c r="X3073" s="3"/>
    </row>
    <row r="3074" spans="1:24" x14ac:dyDescent="0.25">
      <c r="A3074" s="1" t="s">
        <v>8640</v>
      </c>
      <c r="B3074" s="1" t="s">
        <v>1774</v>
      </c>
      <c r="C3074" s="1" t="s">
        <v>1775</v>
      </c>
      <c r="D3074" s="1" t="s">
        <v>8594</v>
      </c>
      <c r="E3074" s="1" t="s">
        <v>1961</v>
      </c>
      <c r="F3074" s="2">
        <v>45080</v>
      </c>
      <c r="G3074" s="2">
        <v>45178</v>
      </c>
      <c r="H3074" s="2" t="str">
        <f>TEXT(Ecommerce_Sales[[#This Row],[Order_Date]],"mmmm")</f>
        <v>September</v>
      </c>
      <c r="I3074" s="2" t="str">
        <f>TEXT(Ecommerce_Sales[[#This Row],[Order_Date]],"yyyy")</f>
        <v>2023</v>
      </c>
      <c r="J3074" s="2" t="str">
        <f>TEXT(Ecommerce_Sales[[#This Row],[Order_Date]],"mmmm")</f>
        <v>September</v>
      </c>
      <c r="K3074" s="1" t="s">
        <v>1986</v>
      </c>
      <c r="L3074" s="1" t="s">
        <v>8641</v>
      </c>
      <c r="M3074" s="1" t="s">
        <v>2072</v>
      </c>
      <c r="N3074" s="1" t="s">
        <v>1950</v>
      </c>
      <c r="O3074" s="3">
        <v>545</v>
      </c>
      <c r="P3074">
        <v>1</v>
      </c>
      <c r="Q3074" s="3">
        <v>545</v>
      </c>
      <c r="R3074" s="1" t="s">
        <v>2008</v>
      </c>
      <c r="S3074" s="3">
        <v>66</v>
      </c>
      <c r="U3074" t="str">
        <f>IF(Ecommerce_Sales[[#This Row],[Delivery_Time_Days]]&gt;7,"Delay",IF(Ecommerce_Sales[[#This Row],[Delivery_Time_Days]] = 0,"No delivery",IF(Ecommerce_Sales[[#This Row],[Delivery_Time_Days]]&lt;=7,"On-time")))</f>
        <v>No delivery</v>
      </c>
      <c r="V3074" s="7">
        <f>Ecommerce_Sales[[#This Row],[Profit]]/Ecommerce_Sales[[#This Row],[Total_Price]]</f>
        <v>0.4</v>
      </c>
      <c r="W3074" s="3">
        <v>218</v>
      </c>
      <c r="X3074" s="3"/>
    </row>
    <row r="3075" spans="1:24" x14ac:dyDescent="0.25">
      <c r="A3075" s="1" t="s">
        <v>8642</v>
      </c>
      <c r="B3075" s="1" t="s">
        <v>1870</v>
      </c>
      <c r="C3075" s="1" t="s">
        <v>1871</v>
      </c>
      <c r="D3075" s="1" t="s">
        <v>5606</v>
      </c>
      <c r="E3075" s="1" t="s">
        <v>1961</v>
      </c>
      <c r="F3075" s="2">
        <v>45165</v>
      </c>
      <c r="G3075" s="2">
        <v>45401</v>
      </c>
      <c r="H3075" s="2" t="str">
        <f>TEXT(Ecommerce_Sales[[#This Row],[Order_Date]],"mmmm")</f>
        <v>April</v>
      </c>
      <c r="I3075" s="2" t="str">
        <f>TEXT(Ecommerce_Sales[[#This Row],[Order_Date]],"yyyy")</f>
        <v>2024</v>
      </c>
      <c r="J3075" s="2" t="str">
        <f>TEXT(Ecommerce_Sales[[#This Row],[Order_Date]],"mmmm")</f>
        <v>April</v>
      </c>
      <c r="K3075" s="1" t="s">
        <v>1947</v>
      </c>
      <c r="L3075" s="1" t="s">
        <v>6226</v>
      </c>
      <c r="M3075" s="1" t="s">
        <v>2026</v>
      </c>
      <c r="N3075" s="1" t="s">
        <v>1978</v>
      </c>
      <c r="O3075" s="3">
        <v>679</v>
      </c>
      <c r="P3075">
        <v>3</v>
      </c>
      <c r="Q3075" s="3">
        <v>2037</v>
      </c>
      <c r="R3075" s="1" t="s">
        <v>2012</v>
      </c>
      <c r="S3075" s="3">
        <v>186</v>
      </c>
      <c r="T3075">
        <v>8</v>
      </c>
      <c r="U3075" t="str">
        <f>IF(Ecommerce_Sales[[#This Row],[Delivery_Time_Days]]&gt;7,"Delay",IF(Ecommerce_Sales[[#This Row],[Delivery_Time_Days]] = 0,"No delivery",IF(Ecommerce_Sales[[#This Row],[Delivery_Time_Days]]&lt;=7,"On-time")))</f>
        <v>Delay</v>
      </c>
      <c r="V3075" s="7">
        <f>Ecommerce_Sales[[#This Row],[Profit]]/Ecommerce_Sales[[#This Row],[Total_Price]]</f>
        <v>0.35002454590083454</v>
      </c>
      <c r="W3075" s="3">
        <v>713</v>
      </c>
      <c r="X3075" s="3"/>
    </row>
    <row r="3076" spans="1:24" x14ac:dyDescent="0.25">
      <c r="A3076" s="1" t="s">
        <v>8643</v>
      </c>
      <c r="B3076" s="1" t="s">
        <v>1551</v>
      </c>
      <c r="C3076" s="1" t="s">
        <v>1552</v>
      </c>
      <c r="D3076" s="1" t="s">
        <v>6398</v>
      </c>
      <c r="E3076" s="1" t="s">
        <v>2005</v>
      </c>
      <c r="F3076" s="2">
        <v>45524</v>
      </c>
      <c r="G3076" s="2">
        <v>45365</v>
      </c>
      <c r="H3076" s="2" t="str">
        <f>TEXT(Ecommerce_Sales[[#This Row],[Order_Date]],"mmmm")</f>
        <v>March</v>
      </c>
      <c r="I3076" s="2" t="str">
        <f>TEXT(Ecommerce_Sales[[#This Row],[Order_Date]],"yyyy")</f>
        <v>2024</v>
      </c>
      <c r="J3076" s="2" t="str">
        <f>TEXT(Ecommerce_Sales[[#This Row],[Order_Date]],"mmmm")</f>
        <v>March</v>
      </c>
      <c r="K3076" s="1" t="s">
        <v>1947</v>
      </c>
      <c r="L3076" s="1" t="s">
        <v>8644</v>
      </c>
      <c r="M3076" s="1" t="s">
        <v>2072</v>
      </c>
      <c r="N3076" s="1" t="s">
        <v>1950</v>
      </c>
      <c r="O3076" s="3">
        <v>321</v>
      </c>
      <c r="P3076">
        <v>3</v>
      </c>
      <c r="Q3076" s="3">
        <v>963</v>
      </c>
      <c r="R3076" s="1" t="s">
        <v>2016</v>
      </c>
      <c r="S3076" s="3">
        <v>92</v>
      </c>
      <c r="T3076">
        <v>7</v>
      </c>
      <c r="U3076" t="str">
        <f>IF(Ecommerce_Sales[[#This Row],[Delivery_Time_Days]]&gt;7,"Delay",IF(Ecommerce_Sales[[#This Row],[Delivery_Time_Days]] = 0,"No delivery",IF(Ecommerce_Sales[[#This Row],[Delivery_Time_Days]]&lt;=7,"On-time")))</f>
        <v>On-time</v>
      </c>
      <c r="V3076" s="7">
        <f>Ecommerce_Sales[[#This Row],[Profit]]/Ecommerce_Sales[[#This Row],[Total_Price]]</f>
        <v>0.39979231568016615</v>
      </c>
      <c r="W3076" s="3">
        <v>385</v>
      </c>
      <c r="X3076" s="3"/>
    </row>
    <row r="3077" spans="1:24" x14ac:dyDescent="0.25">
      <c r="A3077" s="1" t="s">
        <v>8645</v>
      </c>
      <c r="B3077" s="1" t="s">
        <v>1213</v>
      </c>
      <c r="C3077" s="1" t="s">
        <v>1214</v>
      </c>
      <c r="D3077" s="1" t="s">
        <v>1991</v>
      </c>
      <c r="E3077" s="1" t="s">
        <v>1966</v>
      </c>
      <c r="F3077" s="2">
        <v>45337</v>
      </c>
      <c r="G3077" s="2">
        <v>45411</v>
      </c>
      <c r="H3077" s="2" t="str">
        <f>TEXT(Ecommerce_Sales[[#This Row],[Order_Date]],"mmmm")</f>
        <v>April</v>
      </c>
      <c r="I3077" s="2" t="str">
        <f>TEXT(Ecommerce_Sales[[#This Row],[Order_Date]],"yyyy")</f>
        <v>2024</v>
      </c>
      <c r="J3077" s="2" t="str">
        <f>TEXT(Ecommerce_Sales[[#This Row],[Order_Date]],"mmmm")</f>
        <v>April</v>
      </c>
      <c r="K3077" s="1" t="s">
        <v>1947</v>
      </c>
      <c r="L3077" s="1" t="s">
        <v>8646</v>
      </c>
      <c r="M3077" s="1" t="s">
        <v>1949</v>
      </c>
      <c r="N3077" s="1" t="s">
        <v>1950</v>
      </c>
      <c r="O3077" s="3">
        <v>489</v>
      </c>
      <c r="P3077">
        <v>3</v>
      </c>
      <c r="Q3077" s="3">
        <v>1468</v>
      </c>
      <c r="R3077" s="1" t="s">
        <v>1958</v>
      </c>
      <c r="S3077" s="3">
        <v>162</v>
      </c>
      <c r="T3077">
        <v>7</v>
      </c>
      <c r="U3077" t="str">
        <f>IF(Ecommerce_Sales[[#This Row],[Delivery_Time_Days]]&gt;7,"Delay",IF(Ecommerce_Sales[[#This Row],[Delivery_Time_Days]] = 0,"No delivery",IF(Ecommerce_Sales[[#This Row],[Delivery_Time_Days]]&lt;=7,"On-time")))</f>
        <v>On-time</v>
      </c>
      <c r="V3077" s="7">
        <f>Ecommerce_Sales[[#This Row],[Profit]]/Ecommerce_Sales[[#This Row],[Total_Price]]</f>
        <v>0.39986376021798364</v>
      </c>
      <c r="W3077" s="3">
        <v>587</v>
      </c>
      <c r="X3077" s="3"/>
    </row>
    <row r="3078" spans="1:24" x14ac:dyDescent="0.25">
      <c r="A3078" s="1" t="s">
        <v>8647</v>
      </c>
      <c r="B3078" s="1" t="s">
        <v>1445</v>
      </c>
      <c r="C3078" s="1" t="s">
        <v>1446</v>
      </c>
      <c r="D3078" s="1" t="s">
        <v>5179</v>
      </c>
      <c r="E3078" s="1" t="s">
        <v>2005</v>
      </c>
      <c r="F3078" s="2">
        <v>45471</v>
      </c>
      <c r="G3078" s="2">
        <v>45432</v>
      </c>
      <c r="H3078" s="2" t="str">
        <f>TEXT(Ecommerce_Sales[[#This Row],[Order_Date]],"mmmm")</f>
        <v>May</v>
      </c>
      <c r="I3078" s="2" t="str">
        <f>TEXT(Ecommerce_Sales[[#This Row],[Order_Date]],"yyyy")</f>
        <v>2024</v>
      </c>
      <c r="J3078" s="2" t="str">
        <f>TEXT(Ecommerce_Sales[[#This Row],[Order_Date]],"mmmm")</f>
        <v>May</v>
      </c>
      <c r="K3078" s="1" t="s">
        <v>1947</v>
      </c>
      <c r="L3078" s="1" t="s">
        <v>2890</v>
      </c>
      <c r="M3078" s="1" t="s">
        <v>1956</v>
      </c>
      <c r="N3078" s="1" t="s">
        <v>1957</v>
      </c>
      <c r="O3078" s="3">
        <v>615</v>
      </c>
      <c r="P3078">
        <v>2</v>
      </c>
      <c r="Q3078" s="3">
        <v>1231</v>
      </c>
      <c r="R3078" s="1" t="s">
        <v>1951</v>
      </c>
      <c r="S3078" s="3">
        <v>133</v>
      </c>
      <c r="T3078">
        <v>6</v>
      </c>
      <c r="U3078" t="str">
        <f>IF(Ecommerce_Sales[[#This Row],[Delivery_Time_Days]]&gt;7,"Delay",IF(Ecommerce_Sales[[#This Row],[Delivery_Time_Days]] = 0,"No delivery",IF(Ecommerce_Sales[[#This Row],[Delivery_Time_Days]]&lt;=7,"On-time")))</f>
        <v>On-time</v>
      </c>
      <c r="V3078" s="7">
        <f>Ecommerce_Sales[[#This Row],[Profit]]/Ecommerce_Sales[[#This Row],[Total_Price]]</f>
        <v>0.1502843216896832</v>
      </c>
      <c r="W3078" s="3">
        <v>185</v>
      </c>
      <c r="X3078" s="3"/>
    </row>
    <row r="3079" spans="1:24" x14ac:dyDescent="0.25">
      <c r="A3079" s="1" t="s">
        <v>8648</v>
      </c>
      <c r="B3079" s="1" t="s">
        <v>1252</v>
      </c>
      <c r="C3079" s="1" t="s">
        <v>1253</v>
      </c>
      <c r="D3079" s="1" t="s">
        <v>2228</v>
      </c>
      <c r="E3079" s="1" t="s">
        <v>1966</v>
      </c>
      <c r="F3079" s="2">
        <v>45378</v>
      </c>
      <c r="G3079" s="2">
        <v>45464</v>
      </c>
      <c r="H3079" s="2" t="str">
        <f>TEXT(Ecommerce_Sales[[#This Row],[Order_Date]],"mmmm")</f>
        <v>June</v>
      </c>
      <c r="I3079" s="2" t="str">
        <f>TEXT(Ecommerce_Sales[[#This Row],[Order_Date]],"yyyy")</f>
        <v>2024</v>
      </c>
      <c r="J3079" s="2" t="str">
        <f>TEXT(Ecommerce_Sales[[#This Row],[Order_Date]],"mmmm")</f>
        <v>June</v>
      </c>
      <c r="K3079" s="1" t="s">
        <v>1947</v>
      </c>
      <c r="L3079" s="1" t="s">
        <v>8649</v>
      </c>
      <c r="M3079" s="1" t="s">
        <v>1977</v>
      </c>
      <c r="N3079" s="1" t="s">
        <v>1978</v>
      </c>
      <c r="O3079" s="3">
        <v>401</v>
      </c>
      <c r="P3079">
        <v>2</v>
      </c>
      <c r="Q3079" s="3">
        <v>802</v>
      </c>
      <c r="R3079" s="1" t="s">
        <v>1951</v>
      </c>
      <c r="S3079" s="3">
        <v>47</v>
      </c>
      <c r="T3079">
        <v>3</v>
      </c>
      <c r="U3079" t="str">
        <f>IF(Ecommerce_Sales[[#This Row],[Delivery_Time_Days]]&gt;7,"Delay",IF(Ecommerce_Sales[[#This Row],[Delivery_Time_Days]] = 0,"No delivery",IF(Ecommerce_Sales[[#This Row],[Delivery_Time_Days]]&lt;=7,"On-time")))</f>
        <v>On-time</v>
      </c>
      <c r="V3079" s="7">
        <f>Ecommerce_Sales[[#This Row],[Profit]]/Ecommerce_Sales[[#This Row],[Total_Price]]</f>
        <v>0.35037406483790523</v>
      </c>
      <c r="W3079" s="3">
        <v>281</v>
      </c>
      <c r="X3079" s="3"/>
    </row>
    <row r="3080" spans="1:24" x14ac:dyDescent="0.25">
      <c r="A3080" s="1" t="s">
        <v>8650</v>
      </c>
      <c r="B3080" s="1" t="s">
        <v>791</v>
      </c>
      <c r="C3080" s="1" t="s">
        <v>792</v>
      </c>
      <c r="D3080" s="1" t="s">
        <v>6370</v>
      </c>
      <c r="E3080" s="1" t="s">
        <v>1954</v>
      </c>
      <c r="F3080" s="2">
        <v>45068</v>
      </c>
      <c r="G3080" s="2">
        <v>45367</v>
      </c>
      <c r="H3080" s="2" t="str">
        <f>TEXT(Ecommerce_Sales[[#This Row],[Order_Date]],"mmmm")</f>
        <v>March</v>
      </c>
      <c r="I3080" s="2" t="str">
        <f>TEXT(Ecommerce_Sales[[#This Row],[Order_Date]],"yyyy")</f>
        <v>2024</v>
      </c>
      <c r="J3080" s="2" t="str">
        <f>TEXT(Ecommerce_Sales[[#This Row],[Order_Date]],"mmmm")</f>
        <v>March</v>
      </c>
      <c r="K3080" s="1" t="s">
        <v>1947</v>
      </c>
      <c r="L3080" s="1" t="s">
        <v>3931</v>
      </c>
      <c r="M3080" s="1" t="s">
        <v>2030</v>
      </c>
      <c r="N3080" s="1" t="s">
        <v>1978</v>
      </c>
      <c r="O3080" s="3">
        <v>563</v>
      </c>
      <c r="P3080">
        <v>4</v>
      </c>
      <c r="Q3080" s="3">
        <v>2252</v>
      </c>
      <c r="R3080" s="1" t="s">
        <v>1958</v>
      </c>
      <c r="S3080" s="3">
        <v>315</v>
      </c>
      <c r="T3080">
        <v>2</v>
      </c>
      <c r="U3080" t="str">
        <f>IF(Ecommerce_Sales[[#This Row],[Delivery_Time_Days]]&gt;7,"Delay",IF(Ecommerce_Sales[[#This Row],[Delivery_Time_Days]] = 0,"No delivery",IF(Ecommerce_Sales[[#This Row],[Delivery_Time_Days]]&lt;=7,"On-time")))</f>
        <v>On-time</v>
      </c>
      <c r="V3080" s="7">
        <f>Ecommerce_Sales[[#This Row],[Profit]]/Ecommerce_Sales[[#This Row],[Total_Price]]</f>
        <v>0.34991119005328597</v>
      </c>
      <c r="W3080" s="3">
        <v>788</v>
      </c>
      <c r="X3080" s="3"/>
    </row>
    <row r="3081" spans="1:24" x14ac:dyDescent="0.25">
      <c r="A3081" s="1" t="s">
        <v>8651</v>
      </c>
      <c r="B3081" s="1" t="s">
        <v>888</v>
      </c>
      <c r="C3081" s="1" t="s">
        <v>889</v>
      </c>
      <c r="D3081" s="1" t="s">
        <v>5208</v>
      </c>
      <c r="E3081" s="1" t="s">
        <v>1966</v>
      </c>
      <c r="F3081" s="2">
        <v>44996</v>
      </c>
      <c r="G3081" s="2">
        <v>45029</v>
      </c>
      <c r="H3081" s="2" t="str">
        <f>TEXT(Ecommerce_Sales[[#This Row],[Order_Date]],"mmmm")</f>
        <v>April</v>
      </c>
      <c r="I3081" s="2" t="str">
        <f>TEXT(Ecommerce_Sales[[#This Row],[Order_Date]],"yyyy")</f>
        <v>2023</v>
      </c>
      <c r="J3081" s="2" t="str">
        <f>TEXT(Ecommerce_Sales[[#This Row],[Order_Date]],"mmmm")</f>
        <v>April</v>
      </c>
      <c r="K3081" s="1" t="s">
        <v>1947</v>
      </c>
      <c r="L3081" s="1" t="s">
        <v>8652</v>
      </c>
      <c r="M3081" s="1" t="s">
        <v>2030</v>
      </c>
      <c r="N3081" s="1" t="s">
        <v>1978</v>
      </c>
      <c r="O3081" s="3">
        <v>152</v>
      </c>
      <c r="P3081">
        <v>2</v>
      </c>
      <c r="Q3081" s="3">
        <v>303</v>
      </c>
      <c r="R3081" s="1" t="s">
        <v>2008</v>
      </c>
      <c r="S3081" s="3">
        <v>28</v>
      </c>
      <c r="T3081">
        <v>7</v>
      </c>
      <c r="U3081" t="str">
        <f>IF(Ecommerce_Sales[[#This Row],[Delivery_Time_Days]]&gt;7,"Delay",IF(Ecommerce_Sales[[#This Row],[Delivery_Time_Days]] = 0,"No delivery",IF(Ecommerce_Sales[[#This Row],[Delivery_Time_Days]]&lt;=7,"On-time")))</f>
        <v>On-time</v>
      </c>
      <c r="V3081" s="7">
        <f>Ecommerce_Sales[[#This Row],[Profit]]/Ecommerce_Sales[[#This Row],[Total_Price]]</f>
        <v>0.34983498349834985</v>
      </c>
      <c r="W3081" s="3">
        <v>106</v>
      </c>
      <c r="X3081" s="3"/>
    </row>
    <row r="3082" spans="1:24" x14ac:dyDescent="0.25">
      <c r="A3082" s="1" t="s">
        <v>8653</v>
      </c>
      <c r="B3082" s="1" t="s">
        <v>800</v>
      </c>
      <c r="C3082" s="1" t="s">
        <v>801</v>
      </c>
      <c r="D3082" s="1" t="s">
        <v>5516</v>
      </c>
      <c r="E3082" s="1" t="s">
        <v>1996</v>
      </c>
      <c r="F3082" s="2">
        <v>45499</v>
      </c>
      <c r="G3082" s="2">
        <v>45475</v>
      </c>
      <c r="H3082" s="2" t="str">
        <f>TEXT(Ecommerce_Sales[[#This Row],[Order_Date]],"mmmm")</f>
        <v>July</v>
      </c>
      <c r="I3082" s="2" t="str">
        <f>TEXT(Ecommerce_Sales[[#This Row],[Order_Date]],"yyyy")</f>
        <v>2024</v>
      </c>
      <c r="J3082" s="2" t="str">
        <f>TEXT(Ecommerce_Sales[[#This Row],[Order_Date]],"mmmm")</f>
        <v>July</v>
      </c>
      <c r="K3082" s="1" t="s">
        <v>1947</v>
      </c>
      <c r="L3082" s="1" t="s">
        <v>8654</v>
      </c>
      <c r="M3082" s="1" t="s">
        <v>1972</v>
      </c>
      <c r="N3082" s="1" t="s">
        <v>1973</v>
      </c>
      <c r="O3082" s="3">
        <v>672</v>
      </c>
      <c r="P3082">
        <v>2</v>
      </c>
      <c r="Q3082" s="3">
        <v>1345</v>
      </c>
      <c r="R3082" s="1" t="s">
        <v>1951</v>
      </c>
      <c r="S3082" s="3">
        <v>144</v>
      </c>
      <c r="T3082">
        <v>3</v>
      </c>
      <c r="U3082" t="str">
        <f>IF(Ecommerce_Sales[[#This Row],[Delivery_Time_Days]]&gt;7,"Delay",IF(Ecommerce_Sales[[#This Row],[Delivery_Time_Days]] = 0,"No delivery",IF(Ecommerce_Sales[[#This Row],[Delivery_Time_Days]]&lt;=7,"On-time")))</f>
        <v>On-time</v>
      </c>
      <c r="V3082" s="7">
        <f>Ecommerce_Sales[[#This Row],[Profit]]/Ecommerce_Sales[[#This Row],[Total_Price]]</f>
        <v>0.29962825278810407</v>
      </c>
      <c r="W3082" s="3">
        <v>403</v>
      </c>
      <c r="X3082" s="3"/>
    </row>
    <row r="3083" spans="1:24" x14ac:dyDescent="0.25">
      <c r="A3083" s="1" t="s">
        <v>8655</v>
      </c>
      <c r="B3083" s="1" t="s">
        <v>785</v>
      </c>
      <c r="C3083" s="1" t="s">
        <v>786</v>
      </c>
      <c r="D3083" s="1" t="s">
        <v>5761</v>
      </c>
      <c r="E3083" s="1" t="s">
        <v>1946</v>
      </c>
      <c r="F3083" s="2">
        <v>45073</v>
      </c>
      <c r="G3083" s="2">
        <v>45364</v>
      </c>
      <c r="H3083" s="2" t="str">
        <f>TEXT(Ecommerce_Sales[[#This Row],[Order_Date]],"mmmm")</f>
        <v>March</v>
      </c>
      <c r="I3083" s="2" t="str">
        <f>TEXT(Ecommerce_Sales[[#This Row],[Order_Date]],"yyyy")</f>
        <v>2024</v>
      </c>
      <c r="J3083" s="2" t="str">
        <f>TEXT(Ecommerce_Sales[[#This Row],[Order_Date]],"mmmm")</f>
        <v>March</v>
      </c>
      <c r="K3083" s="1" t="s">
        <v>1947</v>
      </c>
      <c r="L3083" s="1" t="s">
        <v>8656</v>
      </c>
      <c r="M3083" s="1" t="s">
        <v>1983</v>
      </c>
      <c r="N3083" s="1" t="s">
        <v>1950</v>
      </c>
      <c r="O3083" s="3">
        <v>866</v>
      </c>
      <c r="P3083">
        <v>1</v>
      </c>
      <c r="Q3083" s="3">
        <v>866</v>
      </c>
      <c r="R3083" s="1" t="s">
        <v>1951</v>
      </c>
      <c r="S3083" s="3">
        <v>89</v>
      </c>
      <c r="T3083">
        <v>3</v>
      </c>
      <c r="U3083" t="str">
        <f>IF(Ecommerce_Sales[[#This Row],[Delivery_Time_Days]]&gt;7,"Delay",IF(Ecommerce_Sales[[#This Row],[Delivery_Time_Days]] = 0,"No delivery",IF(Ecommerce_Sales[[#This Row],[Delivery_Time_Days]]&lt;=7,"On-time")))</f>
        <v>On-time</v>
      </c>
      <c r="V3083" s="7">
        <f>Ecommerce_Sales[[#This Row],[Profit]]/Ecommerce_Sales[[#This Row],[Total_Price]]</f>
        <v>0.39953810623556579</v>
      </c>
      <c r="W3083" s="3">
        <v>346</v>
      </c>
      <c r="X3083" s="3"/>
    </row>
    <row r="3084" spans="1:24" x14ac:dyDescent="0.25">
      <c r="A3084" s="1" t="s">
        <v>8657</v>
      </c>
      <c r="B3084" s="1" t="s">
        <v>10</v>
      </c>
      <c r="C3084" s="1" t="s">
        <v>11</v>
      </c>
      <c r="D3084" s="1" t="s">
        <v>2715</v>
      </c>
      <c r="E3084" s="1" t="s">
        <v>1981</v>
      </c>
      <c r="F3084" s="2">
        <v>45173</v>
      </c>
      <c r="G3084" s="2">
        <v>45202</v>
      </c>
      <c r="H3084" s="2" t="str">
        <f>TEXT(Ecommerce_Sales[[#This Row],[Order_Date]],"mmmm")</f>
        <v>October</v>
      </c>
      <c r="I3084" s="2" t="str">
        <f>TEXT(Ecommerce_Sales[[#This Row],[Order_Date]],"yyyy")</f>
        <v>2023</v>
      </c>
      <c r="J3084" s="2" t="str">
        <f>TEXT(Ecommerce_Sales[[#This Row],[Order_Date]],"mmmm")</f>
        <v>October</v>
      </c>
      <c r="K3084" s="1" t="s">
        <v>1992</v>
      </c>
      <c r="L3084" s="1" t="s">
        <v>8658</v>
      </c>
      <c r="M3084" s="1" t="s">
        <v>2058</v>
      </c>
      <c r="N3084" s="1" t="s">
        <v>1950</v>
      </c>
      <c r="O3084" s="3">
        <v>92</v>
      </c>
      <c r="P3084">
        <v>3</v>
      </c>
      <c r="Q3084" s="3">
        <v>277</v>
      </c>
      <c r="R3084" s="1" t="s">
        <v>1951</v>
      </c>
      <c r="S3084" s="3">
        <v>21</v>
      </c>
      <c r="U3084" t="str">
        <f>IF(Ecommerce_Sales[[#This Row],[Delivery_Time_Days]]&gt;7,"Delay",IF(Ecommerce_Sales[[#This Row],[Delivery_Time_Days]] = 0,"No delivery",IF(Ecommerce_Sales[[#This Row],[Delivery_Time_Days]]&lt;=7,"On-time")))</f>
        <v>No delivery</v>
      </c>
      <c r="V3084" s="7">
        <f>Ecommerce_Sales[[#This Row],[Profit]]/Ecommerce_Sales[[#This Row],[Total_Price]]</f>
        <v>0.4007220216606498</v>
      </c>
      <c r="W3084" s="3">
        <v>111</v>
      </c>
      <c r="X3084" s="3"/>
    </row>
    <row r="3085" spans="1:24" x14ac:dyDescent="0.25">
      <c r="A3085" s="1" t="s">
        <v>8659</v>
      </c>
      <c r="B3085" s="1" t="s">
        <v>1227</v>
      </c>
      <c r="C3085" s="1" t="s">
        <v>1228</v>
      </c>
      <c r="D3085" s="1" t="s">
        <v>3430</v>
      </c>
      <c r="E3085" s="1" t="s">
        <v>2005</v>
      </c>
      <c r="F3085" s="2">
        <v>45520</v>
      </c>
      <c r="G3085" s="2">
        <v>45448</v>
      </c>
      <c r="H3085" s="2" t="str">
        <f>TEXT(Ecommerce_Sales[[#This Row],[Order_Date]],"mmmm")</f>
        <v>June</v>
      </c>
      <c r="I3085" s="2" t="str">
        <f>TEXT(Ecommerce_Sales[[#This Row],[Order_Date]],"yyyy")</f>
        <v>2024</v>
      </c>
      <c r="J3085" s="2" t="str">
        <f>TEXT(Ecommerce_Sales[[#This Row],[Order_Date]],"mmmm")</f>
        <v>June</v>
      </c>
      <c r="K3085" s="1" t="s">
        <v>1947</v>
      </c>
      <c r="L3085" s="1" t="s">
        <v>8660</v>
      </c>
      <c r="M3085" s="1" t="s">
        <v>1988</v>
      </c>
      <c r="N3085" s="1" t="s">
        <v>1989</v>
      </c>
      <c r="O3085" s="3">
        <v>421</v>
      </c>
      <c r="P3085">
        <v>4</v>
      </c>
      <c r="Q3085" s="3">
        <v>1684</v>
      </c>
      <c r="R3085" s="1" t="s">
        <v>1951</v>
      </c>
      <c r="S3085" s="3">
        <v>189</v>
      </c>
      <c r="T3085">
        <v>3</v>
      </c>
      <c r="U3085" t="str">
        <f>IF(Ecommerce_Sales[[#This Row],[Delivery_Time_Days]]&gt;7,"Delay",IF(Ecommerce_Sales[[#This Row],[Delivery_Time_Days]] = 0,"No delivery",IF(Ecommerce_Sales[[#This Row],[Delivery_Time_Days]]&lt;=7,"On-time")))</f>
        <v>On-time</v>
      </c>
      <c r="V3085" s="7">
        <f>Ecommerce_Sales[[#This Row],[Profit]]/Ecommerce_Sales[[#This Row],[Total_Price]]</f>
        <v>0.25</v>
      </c>
      <c r="W3085" s="3">
        <v>421</v>
      </c>
      <c r="X3085" s="3"/>
    </row>
    <row r="3086" spans="1:24" x14ac:dyDescent="0.25">
      <c r="A3086" s="1" t="s">
        <v>8661</v>
      </c>
      <c r="B3086" s="1" t="s">
        <v>1700</v>
      </c>
      <c r="C3086" s="1" t="s">
        <v>1701</v>
      </c>
      <c r="D3086" s="1" t="s">
        <v>4499</v>
      </c>
      <c r="E3086" s="1" t="s">
        <v>1966</v>
      </c>
      <c r="F3086" s="2">
        <v>44999</v>
      </c>
      <c r="G3086" s="2">
        <v>45091</v>
      </c>
      <c r="H3086" s="2" t="str">
        <f>TEXT(Ecommerce_Sales[[#This Row],[Order_Date]],"mmmm")</f>
        <v>June</v>
      </c>
      <c r="I3086" s="2" t="str">
        <f>TEXT(Ecommerce_Sales[[#This Row],[Order_Date]],"yyyy")</f>
        <v>2023</v>
      </c>
      <c r="J3086" s="2" t="str">
        <f>TEXT(Ecommerce_Sales[[#This Row],[Order_Date]],"mmmm")</f>
        <v>June</v>
      </c>
      <c r="K3086" s="1" t="s">
        <v>1947</v>
      </c>
      <c r="L3086" s="1" t="s">
        <v>8662</v>
      </c>
      <c r="M3086" s="1" t="s">
        <v>2030</v>
      </c>
      <c r="N3086" s="1" t="s">
        <v>1978</v>
      </c>
      <c r="O3086" s="3">
        <v>1103</v>
      </c>
      <c r="P3086">
        <v>3</v>
      </c>
      <c r="Q3086" s="3">
        <v>3309</v>
      </c>
      <c r="R3086" s="1" t="s">
        <v>1958</v>
      </c>
      <c r="S3086" s="3">
        <v>279</v>
      </c>
      <c r="T3086">
        <v>6</v>
      </c>
      <c r="U3086" t="str">
        <f>IF(Ecommerce_Sales[[#This Row],[Delivery_Time_Days]]&gt;7,"Delay",IF(Ecommerce_Sales[[#This Row],[Delivery_Time_Days]] = 0,"No delivery",IF(Ecommerce_Sales[[#This Row],[Delivery_Time_Days]]&lt;=7,"On-time")))</f>
        <v>On-time</v>
      </c>
      <c r="V3086" s="7">
        <f>Ecommerce_Sales[[#This Row],[Profit]]/Ecommerce_Sales[[#This Row],[Total_Price]]</f>
        <v>0.3499546690843155</v>
      </c>
      <c r="W3086" s="3">
        <v>1158</v>
      </c>
      <c r="X3086" s="3"/>
    </row>
    <row r="3087" spans="1:24" x14ac:dyDescent="0.25">
      <c r="A3087" s="1" t="s">
        <v>8663</v>
      </c>
      <c r="B3087" s="1" t="s">
        <v>1383</v>
      </c>
      <c r="C3087" s="1" t="s">
        <v>1618</v>
      </c>
      <c r="D3087" s="1" t="s">
        <v>3459</v>
      </c>
      <c r="E3087" s="1" t="s">
        <v>1961</v>
      </c>
      <c r="F3087" s="2">
        <v>45516</v>
      </c>
      <c r="G3087" s="2">
        <v>45288</v>
      </c>
      <c r="H3087" s="2" t="str">
        <f>TEXT(Ecommerce_Sales[[#This Row],[Order_Date]],"mmmm")</f>
        <v>December</v>
      </c>
      <c r="I3087" s="2" t="str">
        <f>TEXT(Ecommerce_Sales[[#This Row],[Order_Date]],"yyyy")</f>
        <v>2023</v>
      </c>
      <c r="J3087" s="2" t="str">
        <f>TEXT(Ecommerce_Sales[[#This Row],[Order_Date]],"mmmm")</f>
        <v>December</v>
      </c>
      <c r="K3087" s="1" t="s">
        <v>1947</v>
      </c>
      <c r="L3087" s="1" t="s">
        <v>3132</v>
      </c>
      <c r="M3087" s="1" t="s">
        <v>2054</v>
      </c>
      <c r="N3087" s="1" t="s">
        <v>1957</v>
      </c>
      <c r="O3087" s="3">
        <v>1461</v>
      </c>
      <c r="P3087">
        <v>4</v>
      </c>
      <c r="Q3087" s="3">
        <v>5846</v>
      </c>
      <c r="R3087" s="1" t="s">
        <v>2008</v>
      </c>
      <c r="S3087" s="3">
        <v>779</v>
      </c>
      <c r="T3087">
        <v>4</v>
      </c>
      <c r="U3087" t="str">
        <f>IF(Ecommerce_Sales[[#This Row],[Delivery_Time_Days]]&gt;7,"Delay",IF(Ecommerce_Sales[[#This Row],[Delivery_Time_Days]] = 0,"No delivery",IF(Ecommerce_Sales[[#This Row],[Delivery_Time_Days]]&lt;=7,"On-time")))</f>
        <v>On-time</v>
      </c>
      <c r="V3087" s="7">
        <f>Ecommerce_Sales[[#This Row],[Profit]]/Ecommerce_Sales[[#This Row],[Total_Price]]</f>
        <v>0.15001710571330826</v>
      </c>
      <c r="W3087" s="3">
        <v>877</v>
      </c>
      <c r="X3087" s="3"/>
    </row>
    <row r="3088" spans="1:24" x14ac:dyDescent="0.25">
      <c r="A3088" s="1" t="s">
        <v>8664</v>
      </c>
      <c r="B3088" s="1" t="s">
        <v>549</v>
      </c>
      <c r="C3088" s="1" t="s">
        <v>550</v>
      </c>
      <c r="D3088" s="1" t="s">
        <v>2753</v>
      </c>
      <c r="E3088" s="1" t="s">
        <v>1946</v>
      </c>
      <c r="F3088" s="2">
        <v>45171</v>
      </c>
      <c r="G3088" s="2">
        <v>45440</v>
      </c>
      <c r="H3088" s="2" t="str">
        <f>TEXT(Ecommerce_Sales[[#This Row],[Order_Date]],"mmmm")</f>
        <v>May</v>
      </c>
      <c r="I3088" s="2" t="str">
        <f>TEXT(Ecommerce_Sales[[#This Row],[Order_Date]],"yyyy")</f>
        <v>2024</v>
      </c>
      <c r="J3088" s="2" t="str">
        <f>TEXT(Ecommerce_Sales[[#This Row],[Order_Date]],"mmmm")</f>
        <v>May</v>
      </c>
      <c r="K3088" s="1" t="s">
        <v>1947</v>
      </c>
      <c r="L3088" s="1" t="s">
        <v>8665</v>
      </c>
      <c r="M3088" s="1" t="s">
        <v>1968</v>
      </c>
      <c r="N3088" s="1" t="s">
        <v>1957</v>
      </c>
      <c r="O3088" s="3">
        <v>896</v>
      </c>
      <c r="P3088">
        <v>4</v>
      </c>
      <c r="Q3088" s="3">
        <v>3583</v>
      </c>
      <c r="R3088" s="1" t="s">
        <v>1958</v>
      </c>
      <c r="S3088" s="3">
        <v>423</v>
      </c>
      <c r="T3088">
        <v>2</v>
      </c>
      <c r="U3088" t="str">
        <f>IF(Ecommerce_Sales[[#This Row],[Delivery_Time_Days]]&gt;7,"Delay",IF(Ecommerce_Sales[[#This Row],[Delivery_Time_Days]] = 0,"No delivery",IF(Ecommerce_Sales[[#This Row],[Delivery_Time_Days]]&lt;=7,"On-time")))</f>
        <v>On-time</v>
      </c>
      <c r="V3088" s="7">
        <f>Ecommerce_Sales[[#This Row],[Profit]]/Ecommerce_Sales[[#This Row],[Total_Price]]</f>
        <v>0.14987440692157411</v>
      </c>
      <c r="W3088" s="3">
        <v>537</v>
      </c>
      <c r="X3088" s="3"/>
    </row>
    <row r="3089" spans="1:24" x14ac:dyDescent="0.25">
      <c r="A3089" s="1" t="s">
        <v>8666</v>
      </c>
      <c r="B3089" s="1" t="s">
        <v>1181</v>
      </c>
      <c r="C3089" s="1" t="s">
        <v>1182</v>
      </c>
      <c r="D3089" s="1" t="s">
        <v>2737</v>
      </c>
      <c r="E3089" s="1" t="s">
        <v>1981</v>
      </c>
      <c r="F3089" s="2">
        <v>45393</v>
      </c>
      <c r="G3089" s="2">
        <v>45505</v>
      </c>
      <c r="H3089" s="2" t="str">
        <f>TEXT(Ecommerce_Sales[[#This Row],[Order_Date]],"mmmm")</f>
        <v>August</v>
      </c>
      <c r="I3089" s="2" t="str">
        <f>TEXT(Ecommerce_Sales[[#This Row],[Order_Date]],"yyyy")</f>
        <v>2024</v>
      </c>
      <c r="J3089" s="2" t="str">
        <f>TEXT(Ecommerce_Sales[[#This Row],[Order_Date]],"mmmm")</f>
        <v>August</v>
      </c>
      <c r="K3089" s="1" t="s">
        <v>1947</v>
      </c>
      <c r="L3089" s="1" t="s">
        <v>8667</v>
      </c>
      <c r="M3089" s="1" t="s">
        <v>1968</v>
      </c>
      <c r="N3089" s="1" t="s">
        <v>1957</v>
      </c>
      <c r="O3089" s="3">
        <v>341</v>
      </c>
      <c r="P3089">
        <v>5</v>
      </c>
      <c r="Q3089" s="3">
        <v>1704</v>
      </c>
      <c r="R3089" s="1" t="s">
        <v>1958</v>
      </c>
      <c r="S3089" s="3">
        <v>220</v>
      </c>
      <c r="T3089">
        <v>4</v>
      </c>
      <c r="U3089" t="str">
        <f>IF(Ecommerce_Sales[[#This Row],[Delivery_Time_Days]]&gt;7,"Delay",IF(Ecommerce_Sales[[#This Row],[Delivery_Time_Days]] = 0,"No delivery",IF(Ecommerce_Sales[[#This Row],[Delivery_Time_Days]]&lt;=7,"On-time")))</f>
        <v>On-time</v>
      </c>
      <c r="V3089" s="7">
        <f>Ecommerce_Sales[[#This Row],[Profit]]/Ecommerce_Sales[[#This Row],[Total_Price]]</f>
        <v>0.15023474178403756</v>
      </c>
      <c r="W3089" s="3">
        <v>256</v>
      </c>
      <c r="X3089" s="3"/>
    </row>
    <row r="3090" spans="1:24" x14ac:dyDescent="0.25">
      <c r="A3090" s="1" t="s">
        <v>8668</v>
      </c>
      <c r="B3090" s="1" t="s">
        <v>1363</v>
      </c>
      <c r="C3090" s="1" t="s">
        <v>1330</v>
      </c>
      <c r="D3090" s="1" t="s">
        <v>4583</v>
      </c>
      <c r="E3090" s="1" t="s">
        <v>1961</v>
      </c>
      <c r="F3090" s="2">
        <v>45353</v>
      </c>
      <c r="G3090" s="2">
        <v>45211</v>
      </c>
      <c r="H3090" s="2" t="str">
        <f>TEXT(Ecommerce_Sales[[#This Row],[Order_Date]],"mmmm")</f>
        <v>October</v>
      </c>
      <c r="I3090" s="2" t="str">
        <f>TEXT(Ecommerce_Sales[[#This Row],[Order_Date]],"yyyy")</f>
        <v>2023</v>
      </c>
      <c r="J3090" s="2" t="str">
        <f>TEXT(Ecommerce_Sales[[#This Row],[Order_Date]],"mmmm")</f>
        <v>October</v>
      </c>
      <c r="K3090" s="1" t="s">
        <v>1947</v>
      </c>
      <c r="L3090" s="1" t="s">
        <v>5802</v>
      </c>
      <c r="M3090" s="1" t="s">
        <v>2104</v>
      </c>
      <c r="N3090" s="1" t="s">
        <v>1978</v>
      </c>
      <c r="O3090" s="3">
        <v>547</v>
      </c>
      <c r="P3090">
        <v>2</v>
      </c>
      <c r="Q3090" s="3">
        <v>1094</v>
      </c>
      <c r="R3090" s="1" t="s">
        <v>1958</v>
      </c>
      <c r="S3090" s="3">
        <v>117</v>
      </c>
      <c r="T3090">
        <v>8</v>
      </c>
      <c r="U3090" t="str">
        <f>IF(Ecommerce_Sales[[#This Row],[Delivery_Time_Days]]&gt;7,"Delay",IF(Ecommerce_Sales[[#This Row],[Delivery_Time_Days]] = 0,"No delivery",IF(Ecommerce_Sales[[#This Row],[Delivery_Time_Days]]&lt;=7,"On-time")))</f>
        <v>Delay</v>
      </c>
      <c r="V3090" s="7">
        <f>Ecommerce_Sales[[#This Row],[Profit]]/Ecommerce_Sales[[#This Row],[Total_Price]]</f>
        <v>0.35009140767824498</v>
      </c>
      <c r="W3090" s="3">
        <v>383</v>
      </c>
      <c r="X3090" s="3"/>
    </row>
    <row r="3091" spans="1:24" x14ac:dyDescent="0.25">
      <c r="A3091" s="1" t="s">
        <v>8669</v>
      </c>
      <c r="B3091" s="1" t="s">
        <v>40</v>
      </c>
      <c r="C3091" s="1" t="s">
        <v>41</v>
      </c>
      <c r="D3091" s="1" t="s">
        <v>2800</v>
      </c>
      <c r="E3091" s="1" t="s">
        <v>1954</v>
      </c>
      <c r="F3091" s="2">
        <v>45493</v>
      </c>
      <c r="G3091" s="2">
        <v>44970</v>
      </c>
      <c r="H3091" s="2" t="str">
        <f>TEXT(Ecommerce_Sales[[#This Row],[Order_Date]],"mmmm")</f>
        <v>February</v>
      </c>
      <c r="I3091" s="2" t="str">
        <f>TEXT(Ecommerce_Sales[[#This Row],[Order_Date]],"yyyy")</f>
        <v>2023</v>
      </c>
      <c r="J3091" s="2" t="str">
        <f>TEXT(Ecommerce_Sales[[#This Row],[Order_Date]],"mmmm")</f>
        <v>February</v>
      </c>
      <c r="K3091" s="1" t="s">
        <v>1947</v>
      </c>
      <c r="L3091" s="1" t="s">
        <v>8670</v>
      </c>
      <c r="M3091" s="1" t="s">
        <v>2054</v>
      </c>
      <c r="N3091" s="1" t="s">
        <v>1957</v>
      </c>
      <c r="O3091" s="3">
        <v>683</v>
      </c>
      <c r="P3091">
        <v>2</v>
      </c>
      <c r="Q3091" s="3">
        <v>1367</v>
      </c>
      <c r="R3091" s="1" t="s">
        <v>1958</v>
      </c>
      <c r="S3091" s="3">
        <v>84</v>
      </c>
      <c r="T3091">
        <v>7</v>
      </c>
      <c r="U3091" t="str">
        <f>IF(Ecommerce_Sales[[#This Row],[Delivery_Time_Days]]&gt;7,"Delay",IF(Ecommerce_Sales[[#This Row],[Delivery_Time_Days]] = 0,"No delivery",IF(Ecommerce_Sales[[#This Row],[Delivery_Time_Days]]&lt;=7,"On-time")))</f>
        <v>On-time</v>
      </c>
      <c r="V3091" s="7">
        <f>Ecommerce_Sales[[#This Row],[Profit]]/Ecommerce_Sales[[#This Row],[Total_Price]]</f>
        <v>0.14996342355523043</v>
      </c>
      <c r="W3091" s="3">
        <v>205</v>
      </c>
      <c r="X3091" s="3"/>
    </row>
    <row r="3092" spans="1:24" x14ac:dyDescent="0.25">
      <c r="A3092" s="1" t="s">
        <v>8671</v>
      </c>
      <c r="B3092" s="1" t="s">
        <v>170</v>
      </c>
      <c r="C3092" s="1" t="s">
        <v>171</v>
      </c>
      <c r="D3092" s="1" t="s">
        <v>8228</v>
      </c>
      <c r="E3092" s="1" t="s">
        <v>1966</v>
      </c>
      <c r="F3092" s="2">
        <v>45468</v>
      </c>
      <c r="G3092" s="2">
        <v>45642</v>
      </c>
      <c r="H3092" s="2" t="str">
        <f>TEXT(Ecommerce_Sales[[#This Row],[Order_Date]],"mmmm")</f>
        <v>December</v>
      </c>
      <c r="I3092" s="2" t="str">
        <f>TEXT(Ecommerce_Sales[[#This Row],[Order_Date]],"yyyy")</f>
        <v>2024</v>
      </c>
      <c r="J3092" s="2" t="str">
        <f>TEXT(Ecommerce_Sales[[#This Row],[Order_Date]],"mmmm")</f>
        <v>December</v>
      </c>
      <c r="K3092" s="1" t="s">
        <v>1947</v>
      </c>
      <c r="L3092" s="1" t="s">
        <v>8672</v>
      </c>
      <c r="M3092" s="1" t="s">
        <v>2002</v>
      </c>
      <c r="N3092" s="1" t="s">
        <v>1989</v>
      </c>
      <c r="O3092" s="3">
        <v>1096</v>
      </c>
      <c r="P3092">
        <v>6</v>
      </c>
      <c r="Q3092" s="3">
        <v>6578</v>
      </c>
      <c r="R3092" s="1" t="s">
        <v>1958</v>
      </c>
      <c r="S3092" s="3">
        <v>393</v>
      </c>
      <c r="T3092">
        <v>9</v>
      </c>
      <c r="U3092" t="str">
        <f>IF(Ecommerce_Sales[[#This Row],[Delivery_Time_Days]]&gt;7,"Delay",IF(Ecommerce_Sales[[#This Row],[Delivery_Time_Days]] = 0,"No delivery",IF(Ecommerce_Sales[[#This Row],[Delivery_Time_Days]]&lt;=7,"On-time")))</f>
        <v>Delay</v>
      </c>
      <c r="V3092" s="7">
        <f>Ecommerce_Sales[[#This Row],[Profit]]/Ecommerce_Sales[[#This Row],[Total_Price]]</f>
        <v>0.25007601094557619</v>
      </c>
      <c r="W3092" s="3">
        <v>1645</v>
      </c>
      <c r="X3092" s="3"/>
    </row>
    <row r="3093" spans="1:24" x14ac:dyDescent="0.25">
      <c r="A3093" s="1" t="s">
        <v>8673</v>
      </c>
      <c r="B3093" s="1" t="s">
        <v>470</v>
      </c>
      <c r="C3093" s="1" t="s">
        <v>471</v>
      </c>
      <c r="D3093" s="1" t="s">
        <v>2631</v>
      </c>
      <c r="E3093" s="1" t="s">
        <v>1981</v>
      </c>
      <c r="F3093" s="2">
        <v>45228</v>
      </c>
      <c r="G3093" s="2">
        <v>45337</v>
      </c>
      <c r="H3093" s="2" t="str">
        <f>TEXT(Ecommerce_Sales[[#This Row],[Order_Date]],"mmmm")</f>
        <v>February</v>
      </c>
      <c r="I3093" s="2" t="str">
        <f>TEXT(Ecommerce_Sales[[#This Row],[Order_Date]],"yyyy")</f>
        <v>2024</v>
      </c>
      <c r="J3093" s="2" t="str">
        <f>TEXT(Ecommerce_Sales[[#This Row],[Order_Date]],"mmmm")</f>
        <v>February</v>
      </c>
      <c r="K3093" s="1" t="s">
        <v>1947</v>
      </c>
      <c r="L3093" s="1" t="s">
        <v>8674</v>
      </c>
      <c r="M3093" s="1" t="s">
        <v>2026</v>
      </c>
      <c r="N3093" s="1" t="s">
        <v>1978</v>
      </c>
      <c r="O3093" s="3">
        <v>245</v>
      </c>
      <c r="P3093">
        <v>1</v>
      </c>
      <c r="Q3093" s="3">
        <v>245</v>
      </c>
      <c r="R3093" s="1" t="s">
        <v>1951</v>
      </c>
      <c r="S3093" s="3">
        <v>31</v>
      </c>
      <c r="T3093">
        <v>5</v>
      </c>
      <c r="U3093" t="str">
        <f>IF(Ecommerce_Sales[[#This Row],[Delivery_Time_Days]]&gt;7,"Delay",IF(Ecommerce_Sales[[#This Row],[Delivery_Time_Days]] = 0,"No delivery",IF(Ecommerce_Sales[[#This Row],[Delivery_Time_Days]]&lt;=7,"On-time")))</f>
        <v>On-time</v>
      </c>
      <c r="V3093" s="7">
        <f>Ecommerce_Sales[[#This Row],[Profit]]/Ecommerce_Sales[[#This Row],[Total_Price]]</f>
        <v>0.3510204081632653</v>
      </c>
      <c r="W3093" s="3">
        <v>86</v>
      </c>
      <c r="X3093" s="3"/>
    </row>
    <row r="3094" spans="1:24" x14ac:dyDescent="0.25">
      <c r="A3094" s="1" t="s">
        <v>8675</v>
      </c>
      <c r="B3094" s="1" t="s">
        <v>134</v>
      </c>
      <c r="C3094" s="1" t="s">
        <v>135</v>
      </c>
      <c r="D3094" s="1" t="s">
        <v>5027</v>
      </c>
      <c r="E3094" s="1" t="s">
        <v>1961</v>
      </c>
      <c r="F3094" s="2">
        <v>45615</v>
      </c>
      <c r="G3094" s="2">
        <v>45123</v>
      </c>
      <c r="H3094" s="2" t="str">
        <f>TEXT(Ecommerce_Sales[[#This Row],[Order_Date]],"mmmm")</f>
        <v>July</v>
      </c>
      <c r="I3094" s="2" t="str">
        <f>TEXT(Ecommerce_Sales[[#This Row],[Order_Date]],"yyyy")</f>
        <v>2023</v>
      </c>
      <c r="J3094" s="2" t="str">
        <f>TEXT(Ecommerce_Sales[[#This Row],[Order_Date]],"mmmm")</f>
        <v>July</v>
      </c>
      <c r="K3094" s="1" t="s">
        <v>1947</v>
      </c>
      <c r="L3094" s="1" t="s">
        <v>8676</v>
      </c>
      <c r="M3094" s="1" t="s">
        <v>1988</v>
      </c>
      <c r="N3094" s="1" t="s">
        <v>1989</v>
      </c>
      <c r="O3094" s="3">
        <v>348</v>
      </c>
      <c r="P3094">
        <v>5</v>
      </c>
      <c r="Q3094" s="3">
        <v>1742</v>
      </c>
      <c r="R3094" s="1" t="s">
        <v>1951</v>
      </c>
      <c r="S3094" s="3">
        <v>107</v>
      </c>
      <c r="T3094">
        <v>9</v>
      </c>
      <c r="U3094" t="str">
        <f>IF(Ecommerce_Sales[[#This Row],[Delivery_Time_Days]]&gt;7,"Delay",IF(Ecommerce_Sales[[#This Row],[Delivery_Time_Days]] = 0,"No delivery",IF(Ecommerce_Sales[[#This Row],[Delivery_Time_Days]]&lt;=7,"On-time")))</f>
        <v>Delay</v>
      </c>
      <c r="V3094" s="7">
        <f>Ecommerce_Sales[[#This Row],[Profit]]/Ecommerce_Sales[[#This Row],[Total_Price]]</f>
        <v>0.24971297359357061</v>
      </c>
      <c r="W3094" s="3">
        <v>435</v>
      </c>
      <c r="X3094" s="3"/>
    </row>
    <row r="3095" spans="1:24" x14ac:dyDescent="0.25">
      <c r="A3095" s="1" t="s">
        <v>8677</v>
      </c>
      <c r="B3095" s="1" t="s">
        <v>216</v>
      </c>
      <c r="C3095" s="1" t="s">
        <v>217</v>
      </c>
      <c r="D3095" s="1" t="s">
        <v>4484</v>
      </c>
      <c r="E3095" s="1" t="s">
        <v>2005</v>
      </c>
      <c r="F3095" s="2">
        <v>44948</v>
      </c>
      <c r="G3095" s="2">
        <v>45340</v>
      </c>
      <c r="H3095" s="2" t="str">
        <f>TEXT(Ecommerce_Sales[[#This Row],[Order_Date]],"mmmm")</f>
        <v>February</v>
      </c>
      <c r="I3095" s="2" t="str">
        <f>TEXT(Ecommerce_Sales[[#This Row],[Order_Date]],"yyyy")</f>
        <v>2024</v>
      </c>
      <c r="J3095" s="2" t="str">
        <f>TEXT(Ecommerce_Sales[[#This Row],[Order_Date]],"mmmm")</f>
        <v>February</v>
      </c>
      <c r="K3095" s="1" t="s">
        <v>1947</v>
      </c>
      <c r="L3095" s="1" t="s">
        <v>8678</v>
      </c>
      <c r="M3095" s="1" t="s">
        <v>2026</v>
      </c>
      <c r="N3095" s="1" t="s">
        <v>1978</v>
      </c>
      <c r="O3095" s="3">
        <v>324</v>
      </c>
      <c r="P3095">
        <v>1</v>
      </c>
      <c r="Q3095" s="3">
        <v>324</v>
      </c>
      <c r="R3095" s="1" t="s">
        <v>2008</v>
      </c>
      <c r="S3095" s="3">
        <v>38</v>
      </c>
      <c r="T3095">
        <v>7</v>
      </c>
      <c r="U3095" t="str">
        <f>IF(Ecommerce_Sales[[#This Row],[Delivery_Time_Days]]&gt;7,"Delay",IF(Ecommerce_Sales[[#This Row],[Delivery_Time_Days]] = 0,"No delivery",IF(Ecommerce_Sales[[#This Row],[Delivery_Time_Days]]&lt;=7,"On-time")))</f>
        <v>On-time</v>
      </c>
      <c r="V3095" s="7">
        <f>Ecommerce_Sales[[#This Row],[Profit]]/Ecommerce_Sales[[#This Row],[Total_Price]]</f>
        <v>0.34876543209876543</v>
      </c>
      <c r="W3095" s="3">
        <v>113</v>
      </c>
      <c r="X3095" s="3"/>
    </row>
    <row r="3096" spans="1:24" x14ac:dyDescent="0.25">
      <c r="A3096" s="1" t="s">
        <v>8679</v>
      </c>
      <c r="B3096" s="1" t="s">
        <v>198</v>
      </c>
      <c r="C3096" s="1" t="s">
        <v>199</v>
      </c>
      <c r="D3096" s="1" t="s">
        <v>3324</v>
      </c>
      <c r="E3096" s="1" t="s">
        <v>2005</v>
      </c>
      <c r="F3096" s="2">
        <v>45019</v>
      </c>
      <c r="G3096" s="2">
        <v>45429</v>
      </c>
      <c r="H3096" s="2" t="str">
        <f>TEXT(Ecommerce_Sales[[#This Row],[Order_Date]],"mmmm")</f>
        <v>May</v>
      </c>
      <c r="I3096" s="2" t="str">
        <f>TEXT(Ecommerce_Sales[[#This Row],[Order_Date]],"yyyy")</f>
        <v>2024</v>
      </c>
      <c r="J3096" s="2" t="str">
        <f>TEXT(Ecommerce_Sales[[#This Row],[Order_Date]],"mmmm")</f>
        <v>May</v>
      </c>
      <c r="K3096" s="1" t="s">
        <v>1947</v>
      </c>
      <c r="L3096" s="1" t="s">
        <v>8680</v>
      </c>
      <c r="M3096" s="1" t="s">
        <v>1972</v>
      </c>
      <c r="N3096" s="1" t="s">
        <v>1973</v>
      </c>
      <c r="O3096" s="3">
        <v>330</v>
      </c>
      <c r="P3096">
        <v>5</v>
      </c>
      <c r="Q3096" s="3">
        <v>1650</v>
      </c>
      <c r="R3096" s="1" t="s">
        <v>1958</v>
      </c>
      <c r="S3096" s="3">
        <v>171</v>
      </c>
      <c r="T3096">
        <v>2</v>
      </c>
      <c r="U3096" t="str">
        <f>IF(Ecommerce_Sales[[#This Row],[Delivery_Time_Days]]&gt;7,"Delay",IF(Ecommerce_Sales[[#This Row],[Delivery_Time_Days]] = 0,"No delivery",IF(Ecommerce_Sales[[#This Row],[Delivery_Time_Days]]&lt;=7,"On-time")))</f>
        <v>On-time</v>
      </c>
      <c r="V3096" s="7">
        <f>Ecommerce_Sales[[#This Row],[Profit]]/Ecommerce_Sales[[#This Row],[Total_Price]]</f>
        <v>0.3</v>
      </c>
      <c r="W3096" s="3">
        <v>495</v>
      </c>
      <c r="X3096" s="3"/>
    </row>
    <row r="3097" spans="1:24" x14ac:dyDescent="0.25">
      <c r="A3097" s="1" t="s">
        <v>8681</v>
      </c>
      <c r="B3097" s="1" t="s">
        <v>1683</v>
      </c>
      <c r="C3097" s="1" t="s">
        <v>1684</v>
      </c>
      <c r="D3097" s="1" t="s">
        <v>7778</v>
      </c>
      <c r="E3097" s="1" t="s">
        <v>2005</v>
      </c>
      <c r="F3097" s="2">
        <v>45584</v>
      </c>
      <c r="G3097" s="2">
        <v>45087</v>
      </c>
      <c r="H3097" s="2" t="str">
        <f>TEXT(Ecommerce_Sales[[#This Row],[Order_Date]],"mmmm")</f>
        <v>June</v>
      </c>
      <c r="I3097" s="2" t="str">
        <f>TEXT(Ecommerce_Sales[[#This Row],[Order_Date]],"yyyy")</f>
        <v>2023</v>
      </c>
      <c r="J3097" s="2" t="str">
        <f>TEXT(Ecommerce_Sales[[#This Row],[Order_Date]],"mmmm")</f>
        <v>June</v>
      </c>
      <c r="K3097" s="1" t="s">
        <v>1947</v>
      </c>
      <c r="L3097" s="1" t="s">
        <v>7209</v>
      </c>
      <c r="M3097" s="1" t="s">
        <v>2104</v>
      </c>
      <c r="N3097" s="1" t="s">
        <v>1978</v>
      </c>
      <c r="O3097" s="3">
        <v>836</v>
      </c>
      <c r="P3097">
        <v>2</v>
      </c>
      <c r="Q3097" s="3">
        <v>1672</v>
      </c>
      <c r="R3097" s="1" t="s">
        <v>1958</v>
      </c>
      <c r="S3097" s="3">
        <v>122</v>
      </c>
      <c r="T3097">
        <v>4</v>
      </c>
      <c r="U3097" t="str">
        <f>IF(Ecommerce_Sales[[#This Row],[Delivery_Time_Days]]&gt;7,"Delay",IF(Ecommerce_Sales[[#This Row],[Delivery_Time_Days]] = 0,"No delivery",IF(Ecommerce_Sales[[#This Row],[Delivery_Time_Days]]&lt;=7,"On-time")))</f>
        <v>On-time</v>
      </c>
      <c r="V3097" s="7">
        <f>Ecommerce_Sales[[#This Row],[Profit]]/Ecommerce_Sales[[#This Row],[Total_Price]]</f>
        <v>0.34988038277511962</v>
      </c>
      <c r="W3097" s="3">
        <v>585</v>
      </c>
      <c r="X3097" s="3"/>
    </row>
    <row r="3098" spans="1:24" x14ac:dyDescent="0.25">
      <c r="A3098" s="1" t="s">
        <v>8682</v>
      </c>
      <c r="B3098" s="1" t="s">
        <v>808</v>
      </c>
      <c r="C3098" s="1" t="s">
        <v>809</v>
      </c>
      <c r="D3098" s="1" t="s">
        <v>3039</v>
      </c>
      <c r="E3098" s="1" t="s">
        <v>1996</v>
      </c>
      <c r="F3098" s="2">
        <v>45197</v>
      </c>
      <c r="G3098" s="2">
        <v>45051</v>
      </c>
      <c r="H3098" s="2" t="str">
        <f>TEXT(Ecommerce_Sales[[#This Row],[Order_Date]],"mmmm")</f>
        <v>May</v>
      </c>
      <c r="I3098" s="2" t="str">
        <f>TEXT(Ecommerce_Sales[[#This Row],[Order_Date]],"yyyy")</f>
        <v>2023</v>
      </c>
      <c r="J3098" s="2" t="str">
        <f>TEXT(Ecommerce_Sales[[#This Row],[Order_Date]],"mmmm")</f>
        <v>May</v>
      </c>
      <c r="K3098" s="1" t="s">
        <v>1947</v>
      </c>
      <c r="L3098" s="1" t="s">
        <v>8683</v>
      </c>
      <c r="M3098" s="1" t="s">
        <v>1988</v>
      </c>
      <c r="N3098" s="1" t="s">
        <v>1989</v>
      </c>
      <c r="O3098" s="3">
        <v>629</v>
      </c>
      <c r="P3098">
        <v>1</v>
      </c>
      <c r="Q3098" s="3">
        <v>629</v>
      </c>
      <c r="R3098" s="1" t="s">
        <v>1958</v>
      </c>
      <c r="S3098" s="3">
        <v>65</v>
      </c>
      <c r="T3098">
        <v>5</v>
      </c>
      <c r="U3098" t="str">
        <f>IF(Ecommerce_Sales[[#This Row],[Delivery_Time_Days]]&gt;7,"Delay",IF(Ecommerce_Sales[[#This Row],[Delivery_Time_Days]] = 0,"No delivery",IF(Ecommerce_Sales[[#This Row],[Delivery_Time_Days]]&lt;=7,"On-time")))</f>
        <v>On-time</v>
      </c>
      <c r="V3098" s="7">
        <f>Ecommerce_Sales[[#This Row],[Profit]]/Ecommerce_Sales[[#This Row],[Total_Price]]</f>
        <v>0.24960254372019078</v>
      </c>
      <c r="W3098" s="3">
        <v>157</v>
      </c>
      <c r="X3098" s="3"/>
    </row>
    <row r="3099" spans="1:24" x14ac:dyDescent="0.25">
      <c r="A3099" s="1" t="s">
        <v>8684</v>
      </c>
      <c r="B3099" s="1" t="s">
        <v>1341</v>
      </c>
      <c r="C3099" s="1" t="s">
        <v>1342</v>
      </c>
      <c r="D3099" s="1" t="s">
        <v>2744</v>
      </c>
      <c r="E3099" s="1" t="s">
        <v>1961</v>
      </c>
      <c r="F3099" s="2">
        <v>45485</v>
      </c>
      <c r="G3099" s="2">
        <v>45237</v>
      </c>
      <c r="H3099" s="2" t="str">
        <f>TEXT(Ecommerce_Sales[[#This Row],[Order_Date]],"mmmm")</f>
        <v>November</v>
      </c>
      <c r="I3099" s="2" t="str">
        <f>TEXT(Ecommerce_Sales[[#This Row],[Order_Date]],"yyyy")</f>
        <v>2023</v>
      </c>
      <c r="J3099" s="2" t="str">
        <f>TEXT(Ecommerce_Sales[[#This Row],[Order_Date]],"mmmm")</f>
        <v>November</v>
      </c>
      <c r="K3099" s="1" t="s">
        <v>1947</v>
      </c>
      <c r="L3099" s="1" t="s">
        <v>8685</v>
      </c>
      <c r="M3099" s="1" t="s">
        <v>2043</v>
      </c>
      <c r="N3099" s="1" t="s">
        <v>1989</v>
      </c>
      <c r="O3099" s="3">
        <v>31</v>
      </c>
      <c r="P3099">
        <v>7</v>
      </c>
      <c r="Q3099" s="3">
        <v>216</v>
      </c>
      <c r="R3099" s="1" t="s">
        <v>1958</v>
      </c>
      <c r="S3099" s="3">
        <v>20</v>
      </c>
      <c r="T3099">
        <v>3</v>
      </c>
      <c r="U3099" t="str">
        <f>IF(Ecommerce_Sales[[#This Row],[Delivery_Time_Days]]&gt;7,"Delay",IF(Ecommerce_Sales[[#This Row],[Delivery_Time_Days]] = 0,"No delivery",IF(Ecommerce_Sales[[#This Row],[Delivery_Time_Days]]&lt;=7,"On-time")))</f>
        <v>On-time</v>
      </c>
      <c r="V3099" s="7">
        <f>Ecommerce_Sales[[#This Row],[Profit]]/Ecommerce_Sales[[#This Row],[Total_Price]]</f>
        <v>0.25</v>
      </c>
      <c r="W3099" s="3">
        <v>54</v>
      </c>
      <c r="X3099" s="3"/>
    </row>
    <row r="3100" spans="1:24" x14ac:dyDescent="0.25">
      <c r="A3100" s="1" t="s">
        <v>8686</v>
      </c>
      <c r="B3100" s="1" t="s">
        <v>466</v>
      </c>
      <c r="C3100" s="1" t="s">
        <v>467</v>
      </c>
      <c r="D3100" s="1" t="s">
        <v>2856</v>
      </c>
      <c r="E3100" s="1" t="s">
        <v>1966</v>
      </c>
      <c r="F3100" s="2">
        <v>45302</v>
      </c>
      <c r="G3100" s="2">
        <v>45556</v>
      </c>
      <c r="H3100" s="2" t="str">
        <f>TEXT(Ecommerce_Sales[[#This Row],[Order_Date]],"mmmm")</f>
        <v>September</v>
      </c>
      <c r="I3100" s="2" t="str">
        <f>TEXT(Ecommerce_Sales[[#This Row],[Order_Date]],"yyyy")</f>
        <v>2024</v>
      </c>
      <c r="J3100" s="2" t="str">
        <f>TEXT(Ecommerce_Sales[[#This Row],[Order_Date]],"mmmm")</f>
        <v>September</v>
      </c>
      <c r="K3100" s="1" t="s">
        <v>1986</v>
      </c>
      <c r="L3100" s="1" t="s">
        <v>5161</v>
      </c>
      <c r="M3100" s="1" t="s">
        <v>1998</v>
      </c>
      <c r="N3100" s="1" t="s">
        <v>1973</v>
      </c>
      <c r="O3100" s="3">
        <v>93</v>
      </c>
      <c r="P3100">
        <v>5</v>
      </c>
      <c r="Q3100" s="3">
        <v>463</v>
      </c>
      <c r="R3100" s="1" t="s">
        <v>1958</v>
      </c>
      <c r="S3100" s="3">
        <v>67</v>
      </c>
      <c r="U3100" t="str">
        <f>IF(Ecommerce_Sales[[#This Row],[Delivery_Time_Days]]&gt;7,"Delay",IF(Ecommerce_Sales[[#This Row],[Delivery_Time_Days]] = 0,"No delivery",IF(Ecommerce_Sales[[#This Row],[Delivery_Time_Days]]&lt;=7,"On-time")))</f>
        <v>No delivery</v>
      </c>
      <c r="V3100" s="7">
        <f>Ecommerce_Sales[[#This Row],[Profit]]/Ecommerce_Sales[[#This Row],[Total_Price]]</f>
        <v>0.30021598272138228</v>
      </c>
      <c r="W3100" s="3">
        <v>139</v>
      </c>
      <c r="X3100" s="3"/>
    </row>
    <row r="3101" spans="1:24" x14ac:dyDescent="0.25">
      <c r="A3101" s="1" t="s">
        <v>8687</v>
      </c>
      <c r="B3101" s="1" t="s">
        <v>132</v>
      </c>
      <c r="C3101" s="1" t="s">
        <v>133</v>
      </c>
      <c r="D3101" s="1" t="s">
        <v>4422</v>
      </c>
      <c r="E3101" s="1" t="s">
        <v>1946</v>
      </c>
      <c r="F3101" s="2">
        <v>45614</v>
      </c>
      <c r="G3101" s="2">
        <v>45102</v>
      </c>
      <c r="H3101" s="2" t="str">
        <f>TEXT(Ecommerce_Sales[[#This Row],[Order_Date]],"mmmm")</f>
        <v>June</v>
      </c>
      <c r="I3101" s="2" t="str">
        <f>TEXT(Ecommerce_Sales[[#This Row],[Order_Date]],"yyyy")</f>
        <v>2023</v>
      </c>
      <c r="J3101" s="2" t="str">
        <f>TEXT(Ecommerce_Sales[[#This Row],[Order_Date]],"mmmm")</f>
        <v>June</v>
      </c>
      <c r="K3101" s="1" t="s">
        <v>1947</v>
      </c>
      <c r="L3101" s="1" t="s">
        <v>4586</v>
      </c>
      <c r="M3101" s="1" t="s">
        <v>1983</v>
      </c>
      <c r="N3101" s="1" t="s">
        <v>1950</v>
      </c>
      <c r="O3101" s="3">
        <v>98</v>
      </c>
      <c r="P3101">
        <v>3</v>
      </c>
      <c r="Q3101" s="3">
        <v>295</v>
      </c>
      <c r="R3101" s="1" t="s">
        <v>1958</v>
      </c>
      <c r="S3101" s="3">
        <v>40</v>
      </c>
      <c r="T3101">
        <v>4</v>
      </c>
      <c r="U3101" t="str">
        <f>IF(Ecommerce_Sales[[#This Row],[Delivery_Time_Days]]&gt;7,"Delay",IF(Ecommerce_Sales[[#This Row],[Delivery_Time_Days]] = 0,"No delivery",IF(Ecommerce_Sales[[#This Row],[Delivery_Time_Days]]&lt;=7,"On-time")))</f>
        <v>On-time</v>
      </c>
      <c r="V3101" s="7">
        <f>Ecommerce_Sales[[#This Row],[Profit]]/Ecommerce_Sales[[#This Row],[Total_Price]]</f>
        <v>0.4</v>
      </c>
      <c r="W3101" s="3">
        <v>118</v>
      </c>
      <c r="X3101" s="3"/>
    </row>
    <row r="3102" spans="1:24" x14ac:dyDescent="0.25">
      <c r="A3102" s="1" t="s">
        <v>8688</v>
      </c>
      <c r="B3102" s="1" t="s">
        <v>1569</v>
      </c>
      <c r="C3102" s="1" t="s">
        <v>1570</v>
      </c>
      <c r="D3102" s="1" t="s">
        <v>3427</v>
      </c>
      <c r="E3102" s="1" t="s">
        <v>1961</v>
      </c>
      <c r="F3102" s="2">
        <v>45462</v>
      </c>
      <c r="G3102" s="2">
        <v>45439</v>
      </c>
      <c r="H3102" s="2" t="str">
        <f>TEXT(Ecommerce_Sales[[#This Row],[Order_Date]],"mmmm")</f>
        <v>May</v>
      </c>
      <c r="I3102" s="2" t="str">
        <f>TEXT(Ecommerce_Sales[[#This Row],[Order_Date]],"yyyy")</f>
        <v>2024</v>
      </c>
      <c r="J3102" s="2" t="str">
        <f>TEXT(Ecommerce_Sales[[#This Row],[Order_Date]],"mmmm")</f>
        <v>May</v>
      </c>
      <c r="K3102" s="1" t="s">
        <v>1947</v>
      </c>
      <c r="L3102" s="1" t="s">
        <v>7224</v>
      </c>
      <c r="M3102" s="1" t="s">
        <v>1988</v>
      </c>
      <c r="N3102" s="1" t="s">
        <v>1989</v>
      </c>
      <c r="O3102" s="3">
        <v>975</v>
      </c>
      <c r="P3102">
        <v>4</v>
      </c>
      <c r="Q3102" s="3">
        <v>3899</v>
      </c>
      <c r="R3102" s="1" t="s">
        <v>1958</v>
      </c>
      <c r="S3102" s="3">
        <v>406</v>
      </c>
      <c r="T3102">
        <v>8</v>
      </c>
      <c r="U3102" t="str">
        <f>IF(Ecommerce_Sales[[#This Row],[Delivery_Time_Days]]&gt;7,"Delay",IF(Ecommerce_Sales[[#This Row],[Delivery_Time_Days]] = 0,"No delivery",IF(Ecommerce_Sales[[#This Row],[Delivery_Time_Days]]&lt;=7,"On-time")))</f>
        <v>Delay</v>
      </c>
      <c r="V3102" s="7">
        <f>Ecommerce_Sales[[#This Row],[Profit]]/Ecommerce_Sales[[#This Row],[Total_Price]]</f>
        <v>0.25006411900487302</v>
      </c>
      <c r="W3102" s="3">
        <v>975</v>
      </c>
      <c r="X3102" s="3"/>
    </row>
    <row r="3103" spans="1:24" x14ac:dyDescent="0.25">
      <c r="A3103" s="1" t="s">
        <v>8689</v>
      </c>
      <c r="B3103" s="1" t="s">
        <v>836</v>
      </c>
      <c r="C3103" s="1" t="s">
        <v>837</v>
      </c>
      <c r="D3103" s="1" t="s">
        <v>2314</v>
      </c>
      <c r="E3103" s="1" t="s">
        <v>1966</v>
      </c>
      <c r="F3103" s="2">
        <v>45350</v>
      </c>
      <c r="G3103" s="2">
        <v>45150</v>
      </c>
      <c r="H3103" s="2" t="str">
        <f>TEXT(Ecommerce_Sales[[#This Row],[Order_Date]],"mmmm")</f>
        <v>August</v>
      </c>
      <c r="I3103" s="2" t="str">
        <f>TEXT(Ecommerce_Sales[[#This Row],[Order_Date]],"yyyy")</f>
        <v>2023</v>
      </c>
      <c r="J3103" s="2" t="str">
        <f>TEXT(Ecommerce_Sales[[#This Row],[Order_Date]],"mmmm")</f>
        <v>August</v>
      </c>
      <c r="K3103" s="1" t="s">
        <v>1947</v>
      </c>
      <c r="L3103" s="1" t="s">
        <v>7800</v>
      </c>
      <c r="M3103" s="1" t="s">
        <v>2072</v>
      </c>
      <c r="N3103" s="1" t="s">
        <v>1950</v>
      </c>
      <c r="O3103" s="3">
        <v>208</v>
      </c>
      <c r="P3103">
        <v>1</v>
      </c>
      <c r="Q3103" s="3">
        <v>208</v>
      </c>
      <c r="R3103" s="1" t="s">
        <v>2012</v>
      </c>
      <c r="S3103" s="3">
        <v>31</v>
      </c>
      <c r="T3103">
        <v>9</v>
      </c>
      <c r="U3103" t="str">
        <f>IF(Ecommerce_Sales[[#This Row],[Delivery_Time_Days]]&gt;7,"Delay",IF(Ecommerce_Sales[[#This Row],[Delivery_Time_Days]] = 0,"No delivery",IF(Ecommerce_Sales[[#This Row],[Delivery_Time_Days]]&lt;=7,"On-time")))</f>
        <v>Delay</v>
      </c>
      <c r="V3103" s="7">
        <f>Ecommerce_Sales[[#This Row],[Profit]]/Ecommerce_Sales[[#This Row],[Total_Price]]</f>
        <v>0.39903846153846156</v>
      </c>
      <c r="W3103" s="3">
        <v>83</v>
      </c>
      <c r="X3103" s="3"/>
    </row>
    <row r="3104" spans="1:24" x14ac:dyDescent="0.25">
      <c r="A3104" s="1" t="s">
        <v>8690</v>
      </c>
      <c r="B3104" s="1" t="s">
        <v>138</v>
      </c>
      <c r="C3104" s="1" t="s">
        <v>139</v>
      </c>
      <c r="D3104" s="1" t="s">
        <v>5042</v>
      </c>
      <c r="E3104" s="1" t="s">
        <v>2005</v>
      </c>
      <c r="F3104" s="2">
        <v>45002</v>
      </c>
      <c r="G3104" s="2">
        <v>44930</v>
      </c>
      <c r="H3104" s="2" t="str">
        <f>TEXT(Ecommerce_Sales[[#This Row],[Order_Date]],"mmmm")</f>
        <v>January</v>
      </c>
      <c r="I3104" s="2" t="str">
        <f>TEXT(Ecommerce_Sales[[#This Row],[Order_Date]],"yyyy")</f>
        <v>2023</v>
      </c>
      <c r="J3104" s="2" t="str">
        <f>TEXT(Ecommerce_Sales[[#This Row],[Order_Date]],"mmmm")</f>
        <v>January</v>
      </c>
      <c r="K3104" s="1" t="s">
        <v>1947</v>
      </c>
      <c r="L3104" s="1" t="s">
        <v>4057</v>
      </c>
      <c r="M3104" s="1" t="s">
        <v>1988</v>
      </c>
      <c r="N3104" s="1" t="s">
        <v>1989</v>
      </c>
      <c r="O3104" s="3">
        <v>511</v>
      </c>
      <c r="P3104">
        <v>1</v>
      </c>
      <c r="Q3104" s="3">
        <v>511</v>
      </c>
      <c r="R3104" s="1" t="s">
        <v>1958</v>
      </c>
      <c r="S3104" s="3">
        <v>39</v>
      </c>
      <c r="T3104">
        <v>9</v>
      </c>
      <c r="U3104" t="str">
        <f>IF(Ecommerce_Sales[[#This Row],[Delivery_Time_Days]]&gt;7,"Delay",IF(Ecommerce_Sales[[#This Row],[Delivery_Time_Days]] = 0,"No delivery",IF(Ecommerce_Sales[[#This Row],[Delivery_Time_Days]]&lt;=7,"On-time")))</f>
        <v>Delay</v>
      </c>
      <c r="V3104" s="7">
        <f>Ecommerce_Sales[[#This Row],[Profit]]/Ecommerce_Sales[[#This Row],[Total_Price]]</f>
        <v>0.25048923679060664</v>
      </c>
      <c r="W3104" s="3">
        <v>128</v>
      </c>
      <c r="X3104" s="3"/>
    </row>
    <row r="3105" spans="1:24" x14ac:dyDescent="0.25">
      <c r="A3105" s="1" t="s">
        <v>8691</v>
      </c>
      <c r="B3105" s="1" t="s">
        <v>10</v>
      </c>
      <c r="C3105" s="1" t="s">
        <v>11</v>
      </c>
      <c r="D3105" s="1" t="s">
        <v>2715</v>
      </c>
      <c r="E3105" s="1" t="s">
        <v>1981</v>
      </c>
      <c r="F3105" s="2">
        <v>45173</v>
      </c>
      <c r="G3105" s="2">
        <v>45335</v>
      </c>
      <c r="H3105" s="2" t="str">
        <f>TEXT(Ecommerce_Sales[[#This Row],[Order_Date]],"mmmm")</f>
        <v>February</v>
      </c>
      <c r="I3105" s="2" t="str">
        <f>TEXT(Ecommerce_Sales[[#This Row],[Order_Date]],"yyyy")</f>
        <v>2024</v>
      </c>
      <c r="J3105" s="2" t="str">
        <f>TEXT(Ecommerce_Sales[[#This Row],[Order_Date]],"mmmm")</f>
        <v>February</v>
      </c>
      <c r="K3105" s="1" t="s">
        <v>1947</v>
      </c>
      <c r="L3105" s="1" t="s">
        <v>6885</v>
      </c>
      <c r="M3105" s="1" t="s">
        <v>2065</v>
      </c>
      <c r="N3105" s="1" t="s">
        <v>1978</v>
      </c>
      <c r="O3105" s="3">
        <v>538</v>
      </c>
      <c r="P3105">
        <v>3</v>
      </c>
      <c r="Q3105" s="3">
        <v>1613</v>
      </c>
      <c r="R3105" s="1" t="s">
        <v>1958</v>
      </c>
      <c r="S3105" s="3">
        <v>139</v>
      </c>
      <c r="T3105">
        <v>2</v>
      </c>
      <c r="U3105" t="str">
        <f>IF(Ecommerce_Sales[[#This Row],[Delivery_Time_Days]]&gt;7,"Delay",IF(Ecommerce_Sales[[#This Row],[Delivery_Time_Days]] = 0,"No delivery",IF(Ecommerce_Sales[[#This Row],[Delivery_Time_Days]]&lt;=7,"On-time")))</f>
        <v>On-time</v>
      </c>
      <c r="V3105" s="7">
        <f>Ecommerce_Sales[[#This Row],[Profit]]/Ecommerce_Sales[[#This Row],[Total_Price]]</f>
        <v>0.34965902045877245</v>
      </c>
      <c r="W3105" s="3">
        <v>564</v>
      </c>
      <c r="X3105" s="3"/>
    </row>
    <row r="3106" spans="1:24" x14ac:dyDescent="0.25">
      <c r="A3106" s="1" t="s">
        <v>8692</v>
      </c>
      <c r="B3106" s="1" t="s">
        <v>400</v>
      </c>
      <c r="C3106" s="1" t="s">
        <v>401</v>
      </c>
      <c r="D3106" s="1" t="s">
        <v>4496</v>
      </c>
      <c r="E3106" s="1" t="s">
        <v>1996</v>
      </c>
      <c r="F3106" s="2">
        <v>45306</v>
      </c>
      <c r="G3106" s="2">
        <v>45365</v>
      </c>
      <c r="H3106" s="2" t="str">
        <f>TEXT(Ecommerce_Sales[[#This Row],[Order_Date]],"mmmm")</f>
        <v>March</v>
      </c>
      <c r="I3106" s="2" t="str">
        <f>TEXT(Ecommerce_Sales[[#This Row],[Order_Date]],"yyyy")</f>
        <v>2024</v>
      </c>
      <c r="J3106" s="2" t="str">
        <f>TEXT(Ecommerce_Sales[[#This Row],[Order_Date]],"mmmm")</f>
        <v>March</v>
      </c>
      <c r="K3106" s="1" t="s">
        <v>1992</v>
      </c>
      <c r="L3106" s="1" t="s">
        <v>8693</v>
      </c>
      <c r="M3106" s="1" t="s">
        <v>2007</v>
      </c>
      <c r="N3106" s="1" t="s">
        <v>1973</v>
      </c>
      <c r="O3106" s="3">
        <v>36</v>
      </c>
      <c r="P3106">
        <v>5</v>
      </c>
      <c r="Q3106" s="3">
        <v>178</v>
      </c>
      <c r="R3106" s="1" t="s">
        <v>1951</v>
      </c>
      <c r="S3106" s="3">
        <v>11</v>
      </c>
      <c r="U3106" t="str">
        <f>IF(Ecommerce_Sales[[#This Row],[Delivery_Time_Days]]&gt;7,"Delay",IF(Ecommerce_Sales[[#This Row],[Delivery_Time_Days]] = 0,"No delivery",IF(Ecommerce_Sales[[#This Row],[Delivery_Time_Days]]&lt;=7,"On-time")))</f>
        <v>No delivery</v>
      </c>
      <c r="V3106" s="7">
        <f>Ecommerce_Sales[[#This Row],[Profit]]/Ecommerce_Sales[[#This Row],[Total_Price]]</f>
        <v>0.29775280898876405</v>
      </c>
      <c r="W3106" s="3">
        <v>53</v>
      </c>
      <c r="X3106" s="3"/>
    </row>
    <row r="3107" spans="1:24" x14ac:dyDescent="0.25">
      <c r="A3107" s="1" t="s">
        <v>8694</v>
      </c>
      <c r="B3107" s="1" t="s">
        <v>701</v>
      </c>
      <c r="C3107" s="1" t="s">
        <v>702</v>
      </c>
      <c r="D3107" s="1" t="s">
        <v>5351</v>
      </c>
      <c r="E3107" s="1" t="s">
        <v>1981</v>
      </c>
      <c r="F3107" s="2">
        <v>45600</v>
      </c>
      <c r="G3107" s="2">
        <v>45333</v>
      </c>
      <c r="H3107" s="2" t="str">
        <f>TEXT(Ecommerce_Sales[[#This Row],[Order_Date]],"mmmm")</f>
        <v>February</v>
      </c>
      <c r="I3107" s="2" t="str">
        <f>TEXT(Ecommerce_Sales[[#This Row],[Order_Date]],"yyyy")</f>
        <v>2024</v>
      </c>
      <c r="J3107" s="2" t="str">
        <f>TEXT(Ecommerce_Sales[[#This Row],[Order_Date]],"mmmm")</f>
        <v>February</v>
      </c>
      <c r="K3107" s="1" t="s">
        <v>1947</v>
      </c>
      <c r="L3107" s="1" t="s">
        <v>8695</v>
      </c>
      <c r="M3107" s="1" t="s">
        <v>1983</v>
      </c>
      <c r="N3107" s="1" t="s">
        <v>1950</v>
      </c>
      <c r="O3107" s="3">
        <v>147</v>
      </c>
      <c r="P3107">
        <v>1</v>
      </c>
      <c r="Q3107" s="3">
        <v>147</v>
      </c>
      <c r="R3107" s="1" t="s">
        <v>1958</v>
      </c>
      <c r="S3107" s="3">
        <v>12</v>
      </c>
      <c r="T3107">
        <v>5</v>
      </c>
      <c r="U3107" t="str">
        <f>IF(Ecommerce_Sales[[#This Row],[Delivery_Time_Days]]&gt;7,"Delay",IF(Ecommerce_Sales[[#This Row],[Delivery_Time_Days]] = 0,"No delivery",IF(Ecommerce_Sales[[#This Row],[Delivery_Time_Days]]&lt;=7,"On-time")))</f>
        <v>On-time</v>
      </c>
      <c r="V3107" s="7">
        <f>Ecommerce_Sales[[#This Row],[Profit]]/Ecommerce_Sales[[#This Row],[Total_Price]]</f>
        <v>0.40136054421768708</v>
      </c>
      <c r="W3107" s="3">
        <v>59</v>
      </c>
      <c r="X3107" s="3"/>
    </row>
    <row r="3108" spans="1:24" x14ac:dyDescent="0.25">
      <c r="A3108" s="1" t="s">
        <v>8696</v>
      </c>
      <c r="B3108" s="1" t="s">
        <v>1209</v>
      </c>
      <c r="C3108" s="1" t="s">
        <v>1210</v>
      </c>
      <c r="D3108" s="1" t="s">
        <v>3602</v>
      </c>
      <c r="E3108" s="1" t="s">
        <v>1961</v>
      </c>
      <c r="F3108" s="2">
        <v>45433</v>
      </c>
      <c r="G3108" s="2">
        <v>45194</v>
      </c>
      <c r="H3108" s="2" t="str">
        <f>TEXT(Ecommerce_Sales[[#This Row],[Order_Date]],"mmmm")</f>
        <v>September</v>
      </c>
      <c r="I3108" s="2" t="str">
        <f>TEXT(Ecommerce_Sales[[#This Row],[Order_Date]],"yyyy")</f>
        <v>2023</v>
      </c>
      <c r="J3108" s="2" t="str">
        <f>TEXT(Ecommerce_Sales[[#This Row],[Order_Date]],"mmmm")</f>
        <v>September</v>
      </c>
      <c r="K3108" s="1" t="s">
        <v>1947</v>
      </c>
      <c r="L3108" s="1" t="s">
        <v>8697</v>
      </c>
      <c r="M3108" s="1" t="s">
        <v>2072</v>
      </c>
      <c r="N3108" s="1" t="s">
        <v>1950</v>
      </c>
      <c r="O3108" s="3">
        <v>859</v>
      </c>
      <c r="P3108">
        <v>1</v>
      </c>
      <c r="Q3108" s="3">
        <v>859</v>
      </c>
      <c r="R3108" s="1" t="s">
        <v>1958</v>
      </c>
      <c r="S3108" s="3">
        <v>99</v>
      </c>
      <c r="T3108">
        <v>4</v>
      </c>
      <c r="U3108" t="str">
        <f>IF(Ecommerce_Sales[[#This Row],[Delivery_Time_Days]]&gt;7,"Delay",IF(Ecommerce_Sales[[#This Row],[Delivery_Time_Days]] = 0,"No delivery",IF(Ecommerce_Sales[[#This Row],[Delivery_Time_Days]]&lt;=7,"On-time")))</f>
        <v>On-time</v>
      </c>
      <c r="V3108" s="7">
        <f>Ecommerce_Sales[[#This Row],[Profit]]/Ecommerce_Sales[[#This Row],[Total_Price]]</f>
        <v>0.40046565774155995</v>
      </c>
      <c r="W3108" s="3">
        <v>344</v>
      </c>
      <c r="X3108" s="3"/>
    </row>
    <row r="3109" spans="1:24" x14ac:dyDescent="0.25">
      <c r="A3109" s="1" t="s">
        <v>8698</v>
      </c>
      <c r="B3109" s="1" t="s">
        <v>130</v>
      </c>
      <c r="C3109" s="1" t="s">
        <v>131</v>
      </c>
      <c r="D3109" s="1" t="s">
        <v>3911</v>
      </c>
      <c r="E3109" s="1" t="s">
        <v>1954</v>
      </c>
      <c r="F3109" s="2">
        <v>45116</v>
      </c>
      <c r="G3109" s="2">
        <v>44949</v>
      </c>
      <c r="H3109" s="2" t="str">
        <f>TEXT(Ecommerce_Sales[[#This Row],[Order_Date]],"mmmm")</f>
        <v>January</v>
      </c>
      <c r="I3109" s="2" t="str">
        <f>TEXT(Ecommerce_Sales[[#This Row],[Order_Date]],"yyyy")</f>
        <v>2023</v>
      </c>
      <c r="J3109" s="2" t="str">
        <f>TEXT(Ecommerce_Sales[[#This Row],[Order_Date]],"mmmm")</f>
        <v>January</v>
      </c>
      <c r="K3109" s="1" t="s">
        <v>1947</v>
      </c>
      <c r="L3109" s="1" t="s">
        <v>8699</v>
      </c>
      <c r="M3109" s="1" t="s">
        <v>1968</v>
      </c>
      <c r="N3109" s="1" t="s">
        <v>1957</v>
      </c>
      <c r="O3109" s="3">
        <v>266</v>
      </c>
      <c r="P3109">
        <v>3</v>
      </c>
      <c r="Q3109" s="3">
        <v>799</v>
      </c>
      <c r="R3109" s="1" t="s">
        <v>1951</v>
      </c>
      <c r="S3109" s="3">
        <v>97</v>
      </c>
      <c r="T3109">
        <v>8</v>
      </c>
      <c r="U3109" t="str">
        <f>IF(Ecommerce_Sales[[#This Row],[Delivery_Time_Days]]&gt;7,"Delay",IF(Ecommerce_Sales[[#This Row],[Delivery_Time_Days]] = 0,"No delivery",IF(Ecommerce_Sales[[#This Row],[Delivery_Time_Days]]&lt;=7,"On-time")))</f>
        <v>Delay</v>
      </c>
      <c r="V3109" s="7">
        <f>Ecommerce_Sales[[#This Row],[Profit]]/Ecommerce_Sales[[#This Row],[Total_Price]]</f>
        <v>0.15018773466833543</v>
      </c>
      <c r="W3109" s="3">
        <v>120</v>
      </c>
      <c r="X3109" s="3"/>
    </row>
    <row r="3110" spans="1:24" x14ac:dyDescent="0.25">
      <c r="A3110" s="1" t="s">
        <v>8700</v>
      </c>
      <c r="B3110" s="1" t="s">
        <v>1491</v>
      </c>
      <c r="C3110" s="1" t="s">
        <v>1492</v>
      </c>
      <c r="D3110" s="1" t="s">
        <v>5085</v>
      </c>
      <c r="E3110" s="1" t="s">
        <v>1961</v>
      </c>
      <c r="F3110" s="2">
        <v>45383</v>
      </c>
      <c r="G3110" s="2">
        <v>45504</v>
      </c>
      <c r="H3110" s="2" t="str">
        <f>TEXT(Ecommerce_Sales[[#This Row],[Order_Date]],"mmmm")</f>
        <v>July</v>
      </c>
      <c r="I3110" s="2" t="str">
        <f>TEXT(Ecommerce_Sales[[#This Row],[Order_Date]],"yyyy")</f>
        <v>2024</v>
      </c>
      <c r="J3110" s="2" t="str">
        <f>TEXT(Ecommerce_Sales[[#This Row],[Order_Date]],"mmmm")</f>
        <v>July</v>
      </c>
      <c r="K3110" s="1" t="s">
        <v>1986</v>
      </c>
      <c r="L3110" s="1" t="s">
        <v>8701</v>
      </c>
      <c r="M3110" s="1" t="s">
        <v>2026</v>
      </c>
      <c r="N3110" s="1" t="s">
        <v>1978</v>
      </c>
      <c r="O3110" s="3">
        <v>210</v>
      </c>
      <c r="P3110">
        <v>6</v>
      </c>
      <c r="Q3110" s="3">
        <v>1263</v>
      </c>
      <c r="R3110" s="1" t="s">
        <v>1951</v>
      </c>
      <c r="S3110" s="3">
        <v>142</v>
      </c>
      <c r="U3110" t="str">
        <f>IF(Ecommerce_Sales[[#This Row],[Delivery_Time_Days]]&gt;7,"Delay",IF(Ecommerce_Sales[[#This Row],[Delivery_Time_Days]] = 0,"No delivery",IF(Ecommerce_Sales[[#This Row],[Delivery_Time_Days]]&lt;=7,"On-time")))</f>
        <v>No delivery</v>
      </c>
      <c r="V3110" s="7">
        <f>Ecommerce_Sales[[#This Row],[Profit]]/Ecommerce_Sales[[#This Row],[Total_Price]]</f>
        <v>0.34996041171813141</v>
      </c>
      <c r="W3110" s="3">
        <v>442</v>
      </c>
      <c r="X3110" s="3"/>
    </row>
    <row r="3111" spans="1:24" x14ac:dyDescent="0.25">
      <c r="A3111" s="1" t="s">
        <v>8702</v>
      </c>
      <c r="B3111" s="1" t="s">
        <v>154</v>
      </c>
      <c r="C3111" s="1" t="s">
        <v>155</v>
      </c>
      <c r="D3111" s="1" t="s">
        <v>3383</v>
      </c>
      <c r="E3111" s="1" t="s">
        <v>1981</v>
      </c>
      <c r="F3111" s="2">
        <v>45093</v>
      </c>
      <c r="G3111" s="2">
        <v>45152</v>
      </c>
      <c r="H3111" s="2" t="str">
        <f>TEXT(Ecommerce_Sales[[#This Row],[Order_Date]],"mmmm")</f>
        <v>August</v>
      </c>
      <c r="I3111" s="2" t="str">
        <f>TEXT(Ecommerce_Sales[[#This Row],[Order_Date]],"yyyy")</f>
        <v>2023</v>
      </c>
      <c r="J3111" s="2" t="str">
        <f>TEXT(Ecommerce_Sales[[#This Row],[Order_Date]],"mmmm")</f>
        <v>August</v>
      </c>
      <c r="K3111" s="1" t="s">
        <v>1947</v>
      </c>
      <c r="L3111" s="1" t="s">
        <v>8703</v>
      </c>
      <c r="M3111" s="1" t="s">
        <v>2054</v>
      </c>
      <c r="N3111" s="1" t="s">
        <v>1957</v>
      </c>
      <c r="O3111" s="3">
        <v>220</v>
      </c>
      <c r="P3111">
        <v>2</v>
      </c>
      <c r="Q3111" s="3">
        <v>440</v>
      </c>
      <c r="R3111" s="1" t="s">
        <v>1951</v>
      </c>
      <c r="S3111" s="3">
        <v>60</v>
      </c>
      <c r="T3111">
        <v>6</v>
      </c>
      <c r="U3111" t="str">
        <f>IF(Ecommerce_Sales[[#This Row],[Delivery_Time_Days]]&gt;7,"Delay",IF(Ecommerce_Sales[[#This Row],[Delivery_Time_Days]] = 0,"No delivery",IF(Ecommerce_Sales[[#This Row],[Delivery_Time_Days]]&lt;=7,"On-time")))</f>
        <v>On-time</v>
      </c>
      <c r="V3111" s="7">
        <f>Ecommerce_Sales[[#This Row],[Profit]]/Ecommerce_Sales[[#This Row],[Total_Price]]</f>
        <v>0.15</v>
      </c>
      <c r="W3111" s="3">
        <v>66</v>
      </c>
      <c r="X3111" s="3"/>
    </row>
    <row r="3112" spans="1:24" x14ac:dyDescent="0.25">
      <c r="A3112" s="1" t="s">
        <v>8704</v>
      </c>
      <c r="B3112" s="1" t="s">
        <v>717</v>
      </c>
      <c r="C3112" s="1" t="s">
        <v>718</v>
      </c>
      <c r="D3112" s="1" t="s">
        <v>8705</v>
      </c>
      <c r="E3112" s="1" t="s">
        <v>1996</v>
      </c>
      <c r="F3112" s="2">
        <v>45276</v>
      </c>
      <c r="G3112" s="2">
        <v>45498</v>
      </c>
      <c r="H3112" s="2" t="str">
        <f>TEXT(Ecommerce_Sales[[#This Row],[Order_Date]],"mmmm")</f>
        <v>July</v>
      </c>
      <c r="I3112" s="2" t="str">
        <f>TEXT(Ecommerce_Sales[[#This Row],[Order_Date]],"yyyy")</f>
        <v>2024</v>
      </c>
      <c r="J3112" s="2" t="str">
        <f>TEXT(Ecommerce_Sales[[#This Row],[Order_Date]],"mmmm")</f>
        <v>July</v>
      </c>
      <c r="K3112" s="1" t="s">
        <v>1947</v>
      </c>
      <c r="L3112" s="1" t="s">
        <v>8706</v>
      </c>
      <c r="M3112" s="1" t="s">
        <v>2007</v>
      </c>
      <c r="N3112" s="1" t="s">
        <v>1973</v>
      </c>
      <c r="O3112" s="3">
        <v>817</v>
      </c>
      <c r="P3112">
        <v>3</v>
      </c>
      <c r="Q3112" s="3">
        <v>2451</v>
      </c>
      <c r="R3112" s="1" t="s">
        <v>1958</v>
      </c>
      <c r="S3112" s="3">
        <v>286</v>
      </c>
      <c r="T3112">
        <v>9</v>
      </c>
      <c r="U3112" t="str">
        <f>IF(Ecommerce_Sales[[#This Row],[Delivery_Time_Days]]&gt;7,"Delay",IF(Ecommerce_Sales[[#This Row],[Delivery_Time_Days]] = 0,"No delivery",IF(Ecommerce_Sales[[#This Row],[Delivery_Time_Days]]&lt;=7,"On-time")))</f>
        <v>Delay</v>
      </c>
      <c r="V3112" s="7">
        <f>Ecommerce_Sales[[#This Row],[Profit]]/Ecommerce_Sales[[#This Row],[Total_Price]]</f>
        <v>0.29987760097919219</v>
      </c>
      <c r="W3112" s="3">
        <v>735</v>
      </c>
      <c r="X3112" s="3"/>
    </row>
    <row r="3113" spans="1:24" x14ac:dyDescent="0.25">
      <c r="A3113" s="1" t="s">
        <v>8707</v>
      </c>
      <c r="B3113" s="1" t="s">
        <v>507</v>
      </c>
      <c r="C3113" s="1" t="s">
        <v>508</v>
      </c>
      <c r="D3113" s="1" t="s">
        <v>6621</v>
      </c>
      <c r="E3113" s="1" t="s">
        <v>1966</v>
      </c>
      <c r="F3113" s="2">
        <v>44962</v>
      </c>
      <c r="G3113" s="2">
        <v>45138</v>
      </c>
      <c r="H3113" s="2" t="str">
        <f>TEXT(Ecommerce_Sales[[#This Row],[Order_Date]],"mmmm")</f>
        <v>July</v>
      </c>
      <c r="I3113" s="2" t="str">
        <f>TEXT(Ecommerce_Sales[[#This Row],[Order_Date]],"yyyy")</f>
        <v>2023</v>
      </c>
      <c r="J3113" s="2" t="str">
        <f>TEXT(Ecommerce_Sales[[#This Row],[Order_Date]],"mmmm")</f>
        <v>July</v>
      </c>
      <c r="K3113" s="1" t="s">
        <v>1947</v>
      </c>
      <c r="L3113" s="1" t="s">
        <v>8708</v>
      </c>
      <c r="M3113" s="1" t="s">
        <v>1988</v>
      </c>
      <c r="N3113" s="1" t="s">
        <v>1989</v>
      </c>
      <c r="O3113" s="3">
        <v>1235</v>
      </c>
      <c r="P3113">
        <v>5</v>
      </c>
      <c r="Q3113" s="3">
        <v>6173</v>
      </c>
      <c r="R3113" s="1" t="s">
        <v>1951</v>
      </c>
      <c r="S3113" s="3">
        <v>506</v>
      </c>
      <c r="T3113">
        <v>5</v>
      </c>
      <c r="U3113" t="str">
        <f>IF(Ecommerce_Sales[[#This Row],[Delivery_Time_Days]]&gt;7,"Delay",IF(Ecommerce_Sales[[#This Row],[Delivery_Time_Days]] = 0,"No delivery",IF(Ecommerce_Sales[[#This Row],[Delivery_Time_Days]]&lt;=7,"On-time")))</f>
        <v>On-time</v>
      </c>
      <c r="V3113" s="7">
        <f>Ecommerce_Sales[[#This Row],[Profit]]/Ecommerce_Sales[[#This Row],[Total_Price]]</f>
        <v>0.24995950105297263</v>
      </c>
      <c r="W3113" s="3">
        <v>1543</v>
      </c>
      <c r="X3113" s="3"/>
    </row>
    <row r="3114" spans="1:24" x14ac:dyDescent="0.25">
      <c r="A3114" s="1" t="s">
        <v>8709</v>
      </c>
      <c r="B3114" s="1" t="s">
        <v>413</v>
      </c>
      <c r="C3114" s="1" t="s">
        <v>1592</v>
      </c>
      <c r="D3114" s="1" t="s">
        <v>3803</v>
      </c>
      <c r="E3114" s="1" t="s">
        <v>1961</v>
      </c>
      <c r="F3114" s="2">
        <v>45163</v>
      </c>
      <c r="G3114" s="2">
        <v>45114</v>
      </c>
      <c r="H3114" s="2" t="str">
        <f>TEXT(Ecommerce_Sales[[#This Row],[Order_Date]],"mmmm")</f>
        <v>July</v>
      </c>
      <c r="I3114" s="2" t="str">
        <f>TEXT(Ecommerce_Sales[[#This Row],[Order_Date]],"yyyy")</f>
        <v>2023</v>
      </c>
      <c r="J3114" s="2" t="str">
        <f>TEXT(Ecommerce_Sales[[#This Row],[Order_Date]],"mmmm")</f>
        <v>July</v>
      </c>
      <c r="K3114" s="1" t="s">
        <v>1947</v>
      </c>
      <c r="L3114" s="1" t="s">
        <v>8710</v>
      </c>
      <c r="M3114" s="1" t="s">
        <v>1963</v>
      </c>
      <c r="N3114" s="1" t="s">
        <v>1957</v>
      </c>
      <c r="O3114" s="3">
        <v>107</v>
      </c>
      <c r="P3114">
        <v>2</v>
      </c>
      <c r="Q3114" s="3">
        <v>215</v>
      </c>
      <c r="R3114" s="1" t="s">
        <v>1951</v>
      </c>
      <c r="S3114" s="3">
        <v>29</v>
      </c>
      <c r="T3114">
        <v>8</v>
      </c>
      <c r="U3114" t="str">
        <f>IF(Ecommerce_Sales[[#This Row],[Delivery_Time_Days]]&gt;7,"Delay",IF(Ecommerce_Sales[[#This Row],[Delivery_Time_Days]] = 0,"No delivery",IF(Ecommerce_Sales[[#This Row],[Delivery_Time_Days]]&lt;=7,"On-time")))</f>
        <v>Delay</v>
      </c>
      <c r="V3114" s="7">
        <f>Ecommerce_Sales[[#This Row],[Profit]]/Ecommerce_Sales[[#This Row],[Total_Price]]</f>
        <v>0.14883720930232558</v>
      </c>
      <c r="W3114" s="3">
        <v>32</v>
      </c>
      <c r="X3114" s="3"/>
    </row>
    <row r="3115" spans="1:24" x14ac:dyDescent="0.25">
      <c r="A3115" s="1" t="s">
        <v>8711</v>
      </c>
      <c r="B3115" s="1" t="s">
        <v>368</v>
      </c>
      <c r="C3115" s="1" t="s">
        <v>1000</v>
      </c>
      <c r="D3115" s="1" t="s">
        <v>8712</v>
      </c>
      <c r="E3115" s="1" t="s">
        <v>1981</v>
      </c>
      <c r="F3115" s="2">
        <v>44945</v>
      </c>
      <c r="G3115" s="2">
        <v>45200</v>
      </c>
      <c r="H3115" s="2" t="str">
        <f>TEXT(Ecommerce_Sales[[#This Row],[Order_Date]],"mmmm")</f>
        <v>October</v>
      </c>
      <c r="I3115" s="2" t="str">
        <f>TEXT(Ecommerce_Sales[[#This Row],[Order_Date]],"yyyy")</f>
        <v>2023</v>
      </c>
      <c r="J3115" s="2" t="str">
        <f>TEXT(Ecommerce_Sales[[#This Row],[Order_Date]],"mmmm")</f>
        <v>October</v>
      </c>
      <c r="K3115" s="1" t="s">
        <v>1947</v>
      </c>
      <c r="L3115" s="1" t="s">
        <v>5117</v>
      </c>
      <c r="M3115" s="1" t="s">
        <v>2065</v>
      </c>
      <c r="N3115" s="1" t="s">
        <v>1978</v>
      </c>
      <c r="O3115" s="3">
        <v>556</v>
      </c>
      <c r="P3115">
        <v>2</v>
      </c>
      <c r="Q3115" s="3">
        <v>1112</v>
      </c>
      <c r="R3115" s="1" t="s">
        <v>1951</v>
      </c>
      <c r="S3115" s="3">
        <v>115</v>
      </c>
      <c r="T3115">
        <v>7</v>
      </c>
      <c r="U3115" t="str">
        <f>IF(Ecommerce_Sales[[#This Row],[Delivery_Time_Days]]&gt;7,"Delay",IF(Ecommerce_Sales[[#This Row],[Delivery_Time_Days]] = 0,"No delivery",IF(Ecommerce_Sales[[#This Row],[Delivery_Time_Days]]&lt;=7,"On-time")))</f>
        <v>On-time</v>
      </c>
      <c r="V3115" s="7">
        <f>Ecommerce_Sales[[#This Row],[Profit]]/Ecommerce_Sales[[#This Row],[Total_Price]]</f>
        <v>0.34982014388489208</v>
      </c>
      <c r="W3115" s="3">
        <v>389</v>
      </c>
      <c r="X3115" s="3"/>
    </row>
    <row r="3116" spans="1:24" x14ac:dyDescent="0.25">
      <c r="A3116" s="1" t="s">
        <v>8713</v>
      </c>
      <c r="B3116" s="1" t="s">
        <v>1584</v>
      </c>
      <c r="C3116" s="1" t="s">
        <v>1585</v>
      </c>
      <c r="D3116" s="1" t="s">
        <v>3102</v>
      </c>
      <c r="E3116" s="1" t="s">
        <v>1954</v>
      </c>
      <c r="F3116" s="2">
        <v>45373</v>
      </c>
      <c r="G3116" s="2">
        <v>45283</v>
      </c>
      <c r="H3116" s="2" t="str">
        <f>TEXT(Ecommerce_Sales[[#This Row],[Order_Date]],"mmmm")</f>
        <v>December</v>
      </c>
      <c r="I3116" s="2" t="str">
        <f>TEXT(Ecommerce_Sales[[#This Row],[Order_Date]],"yyyy")</f>
        <v>2023</v>
      </c>
      <c r="J3116" s="2" t="str">
        <f>TEXT(Ecommerce_Sales[[#This Row],[Order_Date]],"mmmm")</f>
        <v>December</v>
      </c>
      <c r="K3116" s="1" t="s">
        <v>1947</v>
      </c>
      <c r="L3116" s="1" t="s">
        <v>8714</v>
      </c>
      <c r="M3116" s="1" t="s">
        <v>2054</v>
      </c>
      <c r="N3116" s="1" t="s">
        <v>1957</v>
      </c>
      <c r="O3116" s="3">
        <v>792</v>
      </c>
      <c r="P3116">
        <v>6</v>
      </c>
      <c r="Q3116" s="3">
        <v>4751</v>
      </c>
      <c r="R3116" s="1" t="s">
        <v>1951</v>
      </c>
      <c r="S3116" s="3">
        <v>606</v>
      </c>
      <c r="T3116">
        <v>8</v>
      </c>
      <c r="U3116" t="str">
        <f>IF(Ecommerce_Sales[[#This Row],[Delivery_Time_Days]]&gt;7,"Delay",IF(Ecommerce_Sales[[#This Row],[Delivery_Time_Days]] = 0,"No delivery",IF(Ecommerce_Sales[[#This Row],[Delivery_Time_Days]]&lt;=7,"On-time")))</f>
        <v>Delay</v>
      </c>
      <c r="V3116" s="7">
        <f>Ecommerce_Sales[[#This Row],[Profit]]/Ecommerce_Sales[[#This Row],[Total_Price]]</f>
        <v>0.15007366870132605</v>
      </c>
      <c r="W3116" s="3">
        <v>713</v>
      </c>
      <c r="X3116" s="3"/>
    </row>
    <row r="3117" spans="1:24" x14ac:dyDescent="0.25">
      <c r="A3117" s="1" t="s">
        <v>8715</v>
      </c>
      <c r="B3117" s="1" t="s">
        <v>452</v>
      </c>
      <c r="C3117" s="1" t="s">
        <v>453</v>
      </c>
      <c r="D3117" s="1" t="s">
        <v>3139</v>
      </c>
      <c r="E3117" s="1" t="s">
        <v>1954</v>
      </c>
      <c r="F3117" s="2">
        <v>45617</v>
      </c>
      <c r="G3117" s="2">
        <v>44971</v>
      </c>
      <c r="H3117" s="2" t="str">
        <f>TEXT(Ecommerce_Sales[[#This Row],[Order_Date]],"mmmm")</f>
        <v>February</v>
      </c>
      <c r="I3117" s="2" t="str">
        <f>TEXT(Ecommerce_Sales[[#This Row],[Order_Date]],"yyyy")</f>
        <v>2023</v>
      </c>
      <c r="J3117" s="2" t="str">
        <f>TEXT(Ecommerce_Sales[[#This Row],[Order_Date]],"mmmm")</f>
        <v>February</v>
      </c>
      <c r="K3117" s="1" t="s">
        <v>1986</v>
      </c>
      <c r="L3117" s="1" t="s">
        <v>5146</v>
      </c>
      <c r="M3117" s="1" t="s">
        <v>2026</v>
      </c>
      <c r="N3117" s="1" t="s">
        <v>1978</v>
      </c>
      <c r="O3117" s="3">
        <v>810</v>
      </c>
      <c r="P3117">
        <v>3</v>
      </c>
      <c r="Q3117" s="3">
        <v>2429</v>
      </c>
      <c r="R3117" s="1" t="s">
        <v>1958</v>
      </c>
      <c r="S3117" s="3">
        <v>302</v>
      </c>
      <c r="U3117" t="str">
        <f>IF(Ecommerce_Sales[[#This Row],[Delivery_Time_Days]]&gt;7,"Delay",IF(Ecommerce_Sales[[#This Row],[Delivery_Time_Days]] = 0,"No delivery",IF(Ecommerce_Sales[[#This Row],[Delivery_Time_Days]]&lt;=7,"On-time")))</f>
        <v>No delivery</v>
      </c>
      <c r="V3117" s="7">
        <f>Ecommerce_Sales[[#This Row],[Profit]]/Ecommerce_Sales[[#This Row],[Total_Price]]</f>
        <v>0.34993824619184849</v>
      </c>
      <c r="W3117" s="3">
        <v>850</v>
      </c>
      <c r="X3117" s="3"/>
    </row>
    <row r="3118" spans="1:24" x14ac:dyDescent="0.25">
      <c r="A3118" s="1" t="s">
        <v>8716</v>
      </c>
      <c r="B3118" s="1" t="s">
        <v>38</v>
      </c>
      <c r="C3118" s="1" t="s">
        <v>39</v>
      </c>
      <c r="D3118" s="1" t="s">
        <v>3028</v>
      </c>
      <c r="E3118" s="1" t="s">
        <v>1981</v>
      </c>
      <c r="F3118" s="2">
        <v>45211</v>
      </c>
      <c r="G3118" s="2">
        <v>45277</v>
      </c>
      <c r="H3118" s="2" t="str">
        <f>TEXT(Ecommerce_Sales[[#This Row],[Order_Date]],"mmmm")</f>
        <v>December</v>
      </c>
      <c r="I3118" s="2" t="str">
        <f>TEXT(Ecommerce_Sales[[#This Row],[Order_Date]],"yyyy")</f>
        <v>2023</v>
      </c>
      <c r="J3118" s="2" t="str">
        <f>TEXT(Ecommerce_Sales[[#This Row],[Order_Date]],"mmmm")</f>
        <v>December</v>
      </c>
      <c r="K3118" s="1" t="s">
        <v>1992</v>
      </c>
      <c r="L3118" s="1" t="s">
        <v>5971</v>
      </c>
      <c r="M3118" s="1" t="s">
        <v>1972</v>
      </c>
      <c r="N3118" s="1" t="s">
        <v>1973</v>
      </c>
      <c r="O3118" s="3">
        <v>773</v>
      </c>
      <c r="P3118">
        <v>6</v>
      </c>
      <c r="Q3118" s="3">
        <v>4639</v>
      </c>
      <c r="R3118" s="1" t="s">
        <v>1951</v>
      </c>
      <c r="S3118" s="3">
        <v>516</v>
      </c>
      <c r="U3118" t="str">
        <f>IF(Ecommerce_Sales[[#This Row],[Delivery_Time_Days]]&gt;7,"Delay",IF(Ecommerce_Sales[[#This Row],[Delivery_Time_Days]] = 0,"No delivery",IF(Ecommerce_Sales[[#This Row],[Delivery_Time_Days]]&lt;=7,"On-time")))</f>
        <v>No delivery</v>
      </c>
      <c r="V3118" s="7">
        <f>Ecommerce_Sales[[#This Row],[Profit]]/Ecommerce_Sales[[#This Row],[Total_Price]]</f>
        <v>0.3000646691097219</v>
      </c>
      <c r="W3118" s="3">
        <v>1392</v>
      </c>
      <c r="X3118" s="3"/>
    </row>
    <row r="3119" spans="1:24" x14ac:dyDescent="0.25">
      <c r="A3119" s="1" t="s">
        <v>8717</v>
      </c>
      <c r="B3119" s="1" t="s">
        <v>810</v>
      </c>
      <c r="C3119" s="1" t="s">
        <v>811</v>
      </c>
      <c r="D3119" s="1" t="s">
        <v>2261</v>
      </c>
      <c r="E3119" s="1" t="s">
        <v>1981</v>
      </c>
      <c r="F3119" s="2">
        <v>45228</v>
      </c>
      <c r="G3119" s="2">
        <v>45128</v>
      </c>
      <c r="H3119" s="2" t="str">
        <f>TEXT(Ecommerce_Sales[[#This Row],[Order_Date]],"mmmm")</f>
        <v>July</v>
      </c>
      <c r="I3119" s="2" t="str">
        <f>TEXT(Ecommerce_Sales[[#This Row],[Order_Date]],"yyyy")</f>
        <v>2023</v>
      </c>
      <c r="J3119" s="2" t="str">
        <f>TEXT(Ecommerce_Sales[[#This Row],[Order_Date]],"mmmm")</f>
        <v>July</v>
      </c>
      <c r="K3119" s="1" t="s">
        <v>1947</v>
      </c>
      <c r="L3119" s="1" t="s">
        <v>8718</v>
      </c>
      <c r="M3119" s="1" t="s">
        <v>1963</v>
      </c>
      <c r="N3119" s="1" t="s">
        <v>1957</v>
      </c>
      <c r="O3119" s="3">
        <v>1226</v>
      </c>
      <c r="P3119">
        <v>1</v>
      </c>
      <c r="Q3119" s="3">
        <v>1226</v>
      </c>
      <c r="R3119" s="1" t="s">
        <v>1958</v>
      </c>
      <c r="S3119" s="3">
        <v>67</v>
      </c>
      <c r="T3119">
        <v>3</v>
      </c>
      <c r="U3119" t="str">
        <f>IF(Ecommerce_Sales[[#This Row],[Delivery_Time_Days]]&gt;7,"Delay",IF(Ecommerce_Sales[[#This Row],[Delivery_Time_Days]] = 0,"No delivery",IF(Ecommerce_Sales[[#This Row],[Delivery_Time_Days]]&lt;=7,"On-time")))</f>
        <v>On-time</v>
      </c>
      <c r="V3119" s="7">
        <f>Ecommerce_Sales[[#This Row],[Profit]]/Ecommerce_Sales[[#This Row],[Total_Price]]</f>
        <v>0.1500815660685155</v>
      </c>
      <c r="W3119" s="3">
        <v>184</v>
      </c>
      <c r="X3119" s="3"/>
    </row>
    <row r="3120" spans="1:24" x14ac:dyDescent="0.25">
      <c r="A3120" s="1" t="s">
        <v>8719</v>
      </c>
      <c r="B3120" s="1" t="s">
        <v>914</v>
      </c>
      <c r="C3120" s="1" t="s">
        <v>915</v>
      </c>
      <c r="D3120" s="1" t="s">
        <v>6956</v>
      </c>
      <c r="E3120" s="1" t="s">
        <v>1946</v>
      </c>
      <c r="F3120" s="2">
        <v>45014</v>
      </c>
      <c r="G3120" s="2">
        <v>45408</v>
      </c>
      <c r="H3120" s="2" t="str">
        <f>TEXT(Ecommerce_Sales[[#This Row],[Order_Date]],"mmmm")</f>
        <v>April</v>
      </c>
      <c r="I3120" s="2" t="str">
        <f>TEXT(Ecommerce_Sales[[#This Row],[Order_Date]],"yyyy")</f>
        <v>2024</v>
      </c>
      <c r="J3120" s="2" t="str">
        <f>TEXT(Ecommerce_Sales[[#This Row],[Order_Date]],"mmmm")</f>
        <v>April</v>
      </c>
      <c r="K3120" s="1" t="s">
        <v>1947</v>
      </c>
      <c r="L3120" s="1" t="s">
        <v>4209</v>
      </c>
      <c r="M3120" s="1" t="s">
        <v>2065</v>
      </c>
      <c r="N3120" s="1" t="s">
        <v>1978</v>
      </c>
      <c r="O3120" s="3">
        <v>640</v>
      </c>
      <c r="P3120">
        <v>5</v>
      </c>
      <c r="Q3120" s="3">
        <v>3201</v>
      </c>
      <c r="R3120" s="1" t="s">
        <v>1958</v>
      </c>
      <c r="S3120" s="3">
        <v>272</v>
      </c>
      <c r="T3120">
        <v>9</v>
      </c>
      <c r="U3120" t="str">
        <f>IF(Ecommerce_Sales[[#This Row],[Delivery_Time_Days]]&gt;7,"Delay",IF(Ecommerce_Sales[[#This Row],[Delivery_Time_Days]] = 0,"No delivery",IF(Ecommerce_Sales[[#This Row],[Delivery_Time_Days]]&lt;=7,"On-time")))</f>
        <v>Delay</v>
      </c>
      <c r="V3120" s="7">
        <f>Ecommerce_Sales[[#This Row],[Profit]]/Ecommerce_Sales[[#This Row],[Total_Price]]</f>
        <v>0.34989065916900969</v>
      </c>
      <c r="W3120" s="3">
        <v>1120</v>
      </c>
      <c r="X3120" s="3"/>
    </row>
    <row r="3121" spans="1:24" x14ac:dyDescent="0.25">
      <c r="A3121" s="1" t="s">
        <v>8720</v>
      </c>
      <c r="B3121" s="1" t="s">
        <v>1361</v>
      </c>
      <c r="C3121" s="1" t="s">
        <v>1362</v>
      </c>
      <c r="D3121" s="1" t="s">
        <v>8044</v>
      </c>
      <c r="E3121" s="1" t="s">
        <v>1981</v>
      </c>
      <c r="F3121" s="2">
        <v>45596</v>
      </c>
      <c r="G3121" s="2">
        <v>45517</v>
      </c>
      <c r="H3121" s="2" t="str">
        <f>TEXT(Ecommerce_Sales[[#This Row],[Order_Date]],"mmmm")</f>
        <v>August</v>
      </c>
      <c r="I3121" s="2" t="str">
        <f>TEXT(Ecommerce_Sales[[#This Row],[Order_Date]],"yyyy")</f>
        <v>2024</v>
      </c>
      <c r="J3121" s="2" t="str">
        <f>TEXT(Ecommerce_Sales[[#This Row],[Order_Date]],"mmmm")</f>
        <v>August</v>
      </c>
      <c r="K3121" s="1" t="s">
        <v>1947</v>
      </c>
      <c r="L3121" s="1" t="s">
        <v>8721</v>
      </c>
      <c r="M3121" s="1" t="s">
        <v>2002</v>
      </c>
      <c r="N3121" s="1" t="s">
        <v>1989</v>
      </c>
      <c r="O3121" s="3">
        <v>620</v>
      </c>
      <c r="P3121">
        <v>3</v>
      </c>
      <c r="Q3121" s="3">
        <v>1861</v>
      </c>
      <c r="R3121" s="1" t="s">
        <v>1958</v>
      </c>
      <c r="S3121" s="3">
        <v>149</v>
      </c>
      <c r="T3121">
        <v>6</v>
      </c>
      <c r="U3121" t="str">
        <f>IF(Ecommerce_Sales[[#This Row],[Delivery_Time_Days]]&gt;7,"Delay",IF(Ecommerce_Sales[[#This Row],[Delivery_Time_Days]] = 0,"No delivery",IF(Ecommerce_Sales[[#This Row],[Delivery_Time_Days]]&lt;=7,"On-time")))</f>
        <v>On-time</v>
      </c>
      <c r="V3121" s="7">
        <f>Ecommerce_Sales[[#This Row],[Profit]]/Ecommerce_Sales[[#This Row],[Total_Price]]</f>
        <v>0.24986566362170876</v>
      </c>
      <c r="W3121" s="3">
        <v>465</v>
      </c>
      <c r="X3121" s="3"/>
    </row>
    <row r="3122" spans="1:24" x14ac:dyDescent="0.25">
      <c r="A3122" s="1" t="s">
        <v>8722</v>
      </c>
      <c r="B3122" s="1" t="s">
        <v>436</v>
      </c>
      <c r="C3122" s="1" t="s">
        <v>437</v>
      </c>
      <c r="D3122" s="1" t="s">
        <v>3501</v>
      </c>
      <c r="E3122" s="1" t="s">
        <v>1981</v>
      </c>
      <c r="F3122" s="2">
        <v>44987</v>
      </c>
      <c r="G3122" s="2">
        <v>45269</v>
      </c>
      <c r="H3122" s="2" t="str">
        <f>TEXT(Ecommerce_Sales[[#This Row],[Order_Date]],"mmmm")</f>
        <v>December</v>
      </c>
      <c r="I3122" s="2" t="str">
        <f>TEXT(Ecommerce_Sales[[#This Row],[Order_Date]],"yyyy")</f>
        <v>2023</v>
      </c>
      <c r="J3122" s="2" t="str">
        <f>TEXT(Ecommerce_Sales[[#This Row],[Order_Date]],"mmmm")</f>
        <v>December</v>
      </c>
      <c r="K3122" s="1" t="s">
        <v>1992</v>
      </c>
      <c r="L3122" s="1" t="s">
        <v>8723</v>
      </c>
      <c r="M3122" s="1" t="s">
        <v>1968</v>
      </c>
      <c r="N3122" s="1" t="s">
        <v>1957</v>
      </c>
      <c r="O3122" s="3">
        <v>585</v>
      </c>
      <c r="P3122">
        <v>8</v>
      </c>
      <c r="Q3122" s="3">
        <v>4680</v>
      </c>
      <c r="R3122" s="1" t="s">
        <v>1958</v>
      </c>
      <c r="S3122" s="3">
        <v>295</v>
      </c>
      <c r="U3122" t="str">
        <f>IF(Ecommerce_Sales[[#This Row],[Delivery_Time_Days]]&gt;7,"Delay",IF(Ecommerce_Sales[[#This Row],[Delivery_Time_Days]] = 0,"No delivery",IF(Ecommerce_Sales[[#This Row],[Delivery_Time_Days]]&lt;=7,"On-time")))</f>
        <v>No delivery</v>
      </c>
      <c r="V3122" s="7">
        <f>Ecommerce_Sales[[#This Row],[Profit]]/Ecommerce_Sales[[#This Row],[Total_Price]]</f>
        <v>0.15</v>
      </c>
      <c r="W3122" s="3">
        <v>702</v>
      </c>
      <c r="X3122" s="3"/>
    </row>
    <row r="3123" spans="1:24" x14ac:dyDescent="0.25">
      <c r="A3123" s="1" t="s">
        <v>8724</v>
      </c>
      <c r="B3123" s="1" t="s">
        <v>858</v>
      </c>
      <c r="C3123" s="1" t="s">
        <v>859</v>
      </c>
      <c r="D3123" s="1" t="s">
        <v>3161</v>
      </c>
      <c r="E3123" s="1" t="s">
        <v>1981</v>
      </c>
      <c r="F3123" s="2">
        <v>45417</v>
      </c>
      <c r="G3123" s="2">
        <v>45175</v>
      </c>
      <c r="H3123" s="2" t="str">
        <f>TEXT(Ecommerce_Sales[[#This Row],[Order_Date]],"mmmm")</f>
        <v>September</v>
      </c>
      <c r="I3123" s="2" t="str">
        <f>TEXT(Ecommerce_Sales[[#This Row],[Order_Date]],"yyyy")</f>
        <v>2023</v>
      </c>
      <c r="J3123" s="2" t="str">
        <f>TEXT(Ecommerce_Sales[[#This Row],[Order_Date]],"mmmm")</f>
        <v>September</v>
      </c>
      <c r="K3123" s="1" t="s">
        <v>1947</v>
      </c>
      <c r="L3123" s="1" t="s">
        <v>8725</v>
      </c>
      <c r="M3123" s="1" t="s">
        <v>1949</v>
      </c>
      <c r="N3123" s="1" t="s">
        <v>1950</v>
      </c>
      <c r="O3123" s="3">
        <v>659</v>
      </c>
      <c r="P3123">
        <v>5</v>
      </c>
      <c r="Q3123" s="3">
        <v>3296</v>
      </c>
      <c r="R3123" s="1" t="s">
        <v>1958</v>
      </c>
      <c r="S3123" s="3">
        <v>453</v>
      </c>
      <c r="T3123">
        <v>6</v>
      </c>
      <c r="U3123" t="str">
        <f>IF(Ecommerce_Sales[[#This Row],[Delivery_Time_Days]]&gt;7,"Delay",IF(Ecommerce_Sales[[#This Row],[Delivery_Time_Days]] = 0,"No delivery",IF(Ecommerce_Sales[[#This Row],[Delivery_Time_Days]]&lt;=7,"On-time")))</f>
        <v>On-time</v>
      </c>
      <c r="V3123" s="7">
        <f>Ecommerce_Sales[[#This Row],[Profit]]/Ecommerce_Sales[[#This Row],[Total_Price]]</f>
        <v>0.39987864077669905</v>
      </c>
      <c r="W3123" s="3">
        <v>1318</v>
      </c>
      <c r="X3123" s="3"/>
    </row>
    <row r="3124" spans="1:24" x14ac:dyDescent="0.25">
      <c r="A3124" s="1" t="s">
        <v>8726</v>
      </c>
      <c r="B3124" s="1" t="s">
        <v>66</v>
      </c>
      <c r="C3124" s="1" t="s">
        <v>408</v>
      </c>
      <c r="D3124" s="1" t="s">
        <v>6267</v>
      </c>
      <c r="E3124" s="1" t="s">
        <v>1961</v>
      </c>
      <c r="F3124" s="2">
        <v>45082</v>
      </c>
      <c r="G3124" s="2">
        <v>45603</v>
      </c>
      <c r="H3124" s="2" t="str">
        <f>TEXT(Ecommerce_Sales[[#This Row],[Order_Date]],"mmmm")</f>
        <v>November</v>
      </c>
      <c r="I3124" s="2" t="str">
        <f>TEXT(Ecommerce_Sales[[#This Row],[Order_Date]],"yyyy")</f>
        <v>2024</v>
      </c>
      <c r="J3124" s="2" t="str">
        <f>TEXT(Ecommerce_Sales[[#This Row],[Order_Date]],"mmmm")</f>
        <v>November</v>
      </c>
      <c r="K3124" s="1" t="s">
        <v>1947</v>
      </c>
      <c r="L3124" s="1" t="s">
        <v>8727</v>
      </c>
      <c r="M3124" s="1" t="s">
        <v>2043</v>
      </c>
      <c r="N3124" s="1" t="s">
        <v>1989</v>
      </c>
      <c r="O3124" s="3">
        <v>313</v>
      </c>
      <c r="P3124">
        <v>3</v>
      </c>
      <c r="Q3124" s="3">
        <v>940</v>
      </c>
      <c r="R3124" s="1" t="s">
        <v>1958</v>
      </c>
      <c r="S3124" s="3">
        <v>93</v>
      </c>
      <c r="T3124">
        <v>7</v>
      </c>
      <c r="U3124" t="str">
        <f>IF(Ecommerce_Sales[[#This Row],[Delivery_Time_Days]]&gt;7,"Delay",IF(Ecommerce_Sales[[#This Row],[Delivery_Time_Days]] = 0,"No delivery",IF(Ecommerce_Sales[[#This Row],[Delivery_Time_Days]]&lt;=7,"On-time")))</f>
        <v>On-time</v>
      </c>
      <c r="V3124" s="7">
        <f>Ecommerce_Sales[[#This Row],[Profit]]/Ecommerce_Sales[[#This Row],[Total_Price]]</f>
        <v>0.25</v>
      </c>
      <c r="W3124" s="3">
        <v>235</v>
      </c>
      <c r="X3124" s="3"/>
    </row>
    <row r="3125" spans="1:24" x14ac:dyDescent="0.25">
      <c r="A3125" s="1" t="s">
        <v>8728</v>
      </c>
      <c r="B3125" s="1" t="s">
        <v>949</v>
      </c>
      <c r="C3125" s="1" t="s">
        <v>950</v>
      </c>
      <c r="D3125" s="1" t="s">
        <v>4943</v>
      </c>
      <c r="E3125" s="1" t="s">
        <v>1966</v>
      </c>
      <c r="F3125" s="2">
        <v>45546</v>
      </c>
      <c r="G3125" s="2">
        <v>44998</v>
      </c>
      <c r="H3125" s="2" t="str">
        <f>TEXT(Ecommerce_Sales[[#This Row],[Order_Date]],"mmmm")</f>
        <v>March</v>
      </c>
      <c r="I3125" s="2" t="str">
        <f>TEXT(Ecommerce_Sales[[#This Row],[Order_Date]],"yyyy")</f>
        <v>2023</v>
      </c>
      <c r="J3125" s="2" t="str">
        <f>TEXT(Ecommerce_Sales[[#This Row],[Order_Date]],"mmmm")</f>
        <v>March</v>
      </c>
      <c r="K3125" s="1" t="s">
        <v>1947</v>
      </c>
      <c r="L3125" s="1" t="s">
        <v>5023</v>
      </c>
      <c r="M3125" s="1" t="s">
        <v>1983</v>
      </c>
      <c r="N3125" s="1" t="s">
        <v>1950</v>
      </c>
      <c r="O3125" s="3">
        <v>476</v>
      </c>
      <c r="P3125">
        <v>4</v>
      </c>
      <c r="Q3125" s="3">
        <v>1904</v>
      </c>
      <c r="R3125" s="1" t="s">
        <v>1951</v>
      </c>
      <c r="S3125" s="3">
        <v>233</v>
      </c>
      <c r="T3125">
        <v>7</v>
      </c>
      <c r="U3125" t="str">
        <f>IF(Ecommerce_Sales[[#This Row],[Delivery_Time_Days]]&gt;7,"Delay",IF(Ecommerce_Sales[[#This Row],[Delivery_Time_Days]] = 0,"No delivery",IF(Ecommerce_Sales[[#This Row],[Delivery_Time_Days]]&lt;=7,"On-time")))</f>
        <v>On-time</v>
      </c>
      <c r="V3125" s="7">
        <f>Ecommerce_Sales[[#This Row],[Profit]]/Ecommerce_Sales[[#This Row],[Total_Price]]</f>
        <v>0.40021008403361347</v>
      </c>
      <c r="W3125" s="3">
        <v>762</v>
      </c>
      <c r="X3125" s="3"/>
    </row>
    <row r="3126" spans="1:24" x14ac:dyDescent="0.25">
      <c r="A3126" s="1" t="s">
        <v>8729</v>
      </c>
      <c r="B3126" s="1" t="s">
        <v>1291</v>
      </c>
      <c r="C3126" s="1" t="s">
        <v>1600</v>
      </c>
      <c r="D3126" s="1" t="s">
        <v>2084</v>
      </c>
      <c r="E3126" s="1" t="s">
        <v>1946</v>
      </c>
      <c r="F3126" s="2">
        <v>44958</v>
      </c>
      <c r="G3126" s="2">
        <v>45390</v>
      </c>
      <c r="H3126" s="2" t="str">
        <f>TEXT(Ecommerce_Sales[[#This Row],[Order_Date]],"mmmm")</f>
        <v>April</v>
      </c>
      <c r="I3126" s="2" t="str">
        <f>TEXT(Ecommerce_Sales[[#This Row],[Order_Date]],"yyyy")</f>
        <v>2024</v>
      </c>
      <c r="J3126" s="2" t="str">
        <f>TEXT(Ecommerce_Sales[[#This Row],[Order_Date]],"mmmm")</f>
        <v>April</v>
      </c>
      <c r="K3126" s="1" t="s">
        <v>1947</v>
      </c>
      <c r="L3126" s="1" t="s">
        <v>7442</v>
      </c>
      <c r="M3126" s="1" t="s">
        <v>2030</v>
      </c>
      <c r="N3126" s="1" t="s">
        <v>1978</v>
      </c>
      <c r="O3126" s="3">
        <v>325</v>
      </c>
      <c r="P3126">
        <v>2</v>
      </c>
      <c r="Q3126" s="3">
        <v>651</v>
      </c>
      <c r="R3126" s="1" t="s">
        <v>1958</v>
      </c>
      <c r="S3126" s="3">
        <v>59</v>
      </c>
      <c r="T3126">
        <v>9</v>
      </c>
      <c r="U3126" t="str">
        <f>IF(Ecommerce_Sales[[#This Row],[Delivery_Time_Days]]&gt;7,"Delay",IF(Ecommerce_Sales[[#This Row],[Delivery_Time_Days]] = 0,"No delivery",IF(Ecommerce_Sales[[#This Row],[Delivery_Time_Days]]&lt;=7,"On-time")))</f>
        <v>Delay</v>
      </c>
      <c r="V3126" s="7">
        <f>Ecommerce_Sales[[#This Row],[Profit]]/Ecommerce_Sales[[#This Row],[Total_Price]]</f>
        <v>0.35023041474654376</v>
      </c>
      <c r="W3126" s="3">
        <v>228</v>
      </c>
      <c r="X3126" s="3"/>
    </row>
    <row r="3127" spans="1:24" x14ac:dyDescent="0.25">
      <c r="A3127" s="1" t="s">
        <v>8730</v>
      </c>
      <c r="B3127" s="1" t="s">
        <v>474</v>
      </c>
      <c r="C3127" s="1" t="s">
        <v>475</v>
      </c>
      <c r="D3127" s="1" t="s">
        <v>2954</v>
      </c>
      <c r="E3127" s="1" t="s">
        <v>1954</v>
      </c>
      <c r="F3127" s="2">
        <v>45552</v>
      </c>
      <c r="G3127" s="2">
        <v>45476</v>
      </c>
      <c r="H3127" s="2" t="str">
        <f>TEXT(Ecommerce_Sales[[#This Row],[Order_Date]],"mmmm")</f>
        <v>July</v>
      </c>
      <c r="I3127" s="2" t="str">
        <f>TEXT(Ecommerce_Sales[[#This Row],[Order_Date]],"yyyy")</f>
        <v>2024</v>
      </c>
      <c r="J3127" s="2" t="str">
        <f>TEXT(Ecommerce_Sales[[#This Row],[Order_Date]],"mmmm")</f>
        <v>July</v>
      </c>
      <c r="K3127" s="1" t="s">
        <v>1947</v>
      </c>
      <c r="L3127" s="1" t="s">
        <v>8731</v>
      </c>
      <c r="M3127" s="1" t="s">
        <v>2072</v>
      </c>
      <c r="N3127" s="1" t="s">
        <v>1950</v>
      </c>
      <c r="O3127" s="3">
        <v>1160</v>
      </c>
      <c r="P3127">
        <v>2</v>
      </c>
      <c r="Q3127" s="3">
        <v>2320</v>
      </c>
      <c r="R3127" s="1" t="s">
        <v>1958</v>
      </c>
      <c r="S3127" s="3">
        <v>214</v>
      </c>
      <c r="T3127">
        <v>8</v>
      </c>
      <c r="U3127" t="str">
        <f>IF(Ecommerce_Sales[[#This Row],[Delivery_Time_Days]]&gt;7,"Delay",IF(Ecommerce_Sales[[#This Row],[Delivery_Time_Days]] = 0,"No delivery",IF(Ecommerce_Sales[[#This Row],[Delivery_Time_Days]]&lt;=7,"On-time")))</f>
        <v>Delay</v>
      </c>
      <c r="V3127" s="7">
        <f>Ecommerce_Sales[[#This Row],[Profit]]/Ecommerce_Sales[[#This Row],[Total_Price]]</f>
        <v>0.4</v>
      </c>
      <c r="W3127" s="3">
        <v>928</v>
      </c>
      <c r="X3127" s="3"/>
    </row>
    <row r="3128" spans="1:24" x14ac:dyDescent="0.25">
      <c r="A3128" s="1" t="s">
        <v>8732</v>
      </c>
      <c r="B3128" s="1" t="s">
        <v>1465</v>
      </c>
      <c r="C3128" s="1" t="s">
        <v>1466</v>
      </c>
      <c r="D3128" s="1" t="s">
        <v>3765</v>
      </c>
      <c r="E3128" s="1" t="s">
        <v>1954</v>
      </c>
      <c r="F3128" s="2">
        <v>45409</v>
      </c>
      <c r="G3128" s="2">
        <v>45058</v>
      </c>
      <c r="H3128" s="2" t="str">
        <f>TEXT(Ecommerce_Sales[[#This Row],[Order_Date]],"mmmm")</f>
        <v>May</v>
      </c>
      <c r="I3128" s="2" t="str">
        <f>TEXT(Ecommerce_Sales[[#This Row],[Order_Date]],"yyyy")</f>
        <v>2023</v>
      </c>
      <c r="J3128" s="2" t="str">
        <f>TEXT(Ecommerce_Sales[[#This Row],[Order_Date]],"mmmm")</f>
        <v>May</v>
      </c>
      <c r="K3128" s="1" t="s">
        <v>1947</v>
      </c>
      <c r="L3128" s="1" t="s">
        <v>8733</v>
      </c>
      <c r="M3128" s="1" t="s">
        <v>2047</v>
      </c>
      <c r="N3128" s="1" t="s">
        <v>1989</v>
      </c>
      <c r="O3128" s="3">
        <v>344</v>
      </c>
      <c r="P3128">
        <v>5</v>
      </c>
      <c r="Q3128" s="3">
        <v>1718</v>
      </c>
      <c r="R3128" s="1" t="s">
        <v>1951</v>
      </c>
      <c r="S3128" s="3">
        <v>144</v>
      </c>
      <c r="T3128">
        <v>5</v>
      </c>
      <c r="U3128" t="str">
        <f>IF(Ecommerce_Sales[[#This Row],[Delivery_Time_Days]]&gt;7,"Delay",IF(Ecommerce_Sales[[#This Row],[Delivery_Time_Days]] = 0,"No delivery",IF(Ecommerce_Sales[[#This Row],[Delivery_Time_Days]]&lt;=7,"On-time")))</f>
        <v>On-time</v>
      </c>
      <c r="V3128" s="7">
        <f>Ecommerce_Sales[[#This Row],[Profit]]/Ecommerce_Sales[[#This Row],[Total_Price]]</f>
        <v>0.25029103608847497</v>
      </c>
      <c r="W3128" s="3">
        <v>430</v>
      </c>
      <c r="X3128" s="3"/>
    </row>
    <row r="3129" spans="1:24" x14ac:dyDescent="0.25">
      <c r="A3129" s="1" t="s">
        <v>8734</v>
      </c>
      <c r="B3129" s="1" t="s">
        <v>844</v>
      </c>
      <c r="C3129" s="1" t="s">
        <v>845</v>
      </c>
      <c r="D3129" s="1" t="s">
        <v>4802</v>
      </c>
      <c r="E3129" s="1" t="s">
        <v>1954</v>
      </c>
      <c r="F3129" s="2">
        <v>45646</v>
      </c>
      <c r="G3129" s="2">
        <v>45463</v>
      </c>
      <c r="H3129" s="2" t="str">
        <f>TEXT(Ecommerce_Sales[[#This Row],[Order_Date]],"mmmm")</f>
        <v>June</v>
      </c>
      <c r="I3129" s="2" t="str">
        <f>TEXT(Ecommerce_Sales[[#This Row],[Order_Date]],"yyyy")</f>
        <v>2024</v>
      </c>
      <c r="J3129" s="2" t="str">
        <f>TEXT(Ecommerce_Sales[[#This Row],[Order_Date]],"mmmm")</f>
        <v>June</v>
      </c>
      <c r="K3129" s="1" t="s">
        <v>1947</v>
      </c>
      <c r="L3129" s="1" t="s">
        <v>8735</v>
      </c>
      <c r="M3129" s="1" t="s">
        <v>1968</v>
      </c>
      <c r="N3129" s="1" t="s">
        <v>1957</v>
      </c>
      <c r="O3129" s="3">
        <v>749</v>
      </c>
      <c r="P3129">
        <v>1</v>
      </c>
      <c r="Q3129" s="3">
        <v>749</v>
      </c>
      <c r="R3129" s="1" t="s">
        <v>1958</v>
      </c>
      <c r="S3129" s="3">
        <v>87</v>
      </c>
      <c r="T3129">
        <v>7</v>
      </c>
      <c r="U3129" t="str">
        <f>IF(Ecommerce_Sales[[#This Row],[Delivery_Time_Days]]&gt;7,"Delay",IF(Ecommerce_Sales[[#This Row],[Delivery_Time_Days]] = 0,"No delivery",IF(Ecommerce_Sales[[#This Row],[Delivery_Time_Days]]&lt;=7,"On-time")))</f>
        <v>On-time</v>
      </c>
      <c r="V3129" s="7">
        <f>Ecommerce_Sales[[#This Row],[Profit]]/Ecommerce_Sales[[#This Row],[Total_Price]]</f>
        <v>0.14953271028037382</v>
      </c>
      <c r="W3129" s="3">
        <v>112</v>
      </c>
      <c r="X3129" s="3"/>
    </row>
    <row r="3130" spans="1:24" x14ac:dyDescent="0.25">
      <c r="A3130" s="1" t="s">
        <v>8736</v>
      </c>
      <c r="B3130" s="1" t="s">
        <v>1709</v>
      </c>
      <c r="C3130" s="1" t="s">
        <v>1710</v>
      </c>
      <c r="D3130" s="1" t="s">
        <v>6041</v>
      </c>
      <c r="E3130" s="1" t="s">
        <v>1961</v>
      </c>
      <c r="F3130" s="2">
        <v>45082</v>
      </c>
      <c r="G3130" s="2">
        <v>45235</v>
      </c>
      <c r="H3130" s="2" t="str">
        <f>TEXT(Ecommerce_Sales[[#This Row],[Order_Date]],"mmmm")</f>
        <v>November</v>
      </c>
      <c r="I3130" s="2" t="str">
        <f>TEXT(Ecommerce_Sales[[#This Row],[Order_Date]],"yyyy")</f>
        <v>2023</v>
      </c>
      <c r="J3130" s="2" t="str">
        <f>TEXT(Ecommerce_Sales[[#This Row],[Order_Date]],"mmmm")</f>
        <v>November</v>
      </c>
      <c r="K3130" s="1" t="s">
        <v>1947</v>
      </c>
      <c r="L3130" s="1" t="s">
        <v>8737</v>
      </c>
      <c r="M3130" s="1" t="s">
        <v>2043</v>
      </c>
      <c r="N3130" s="1" t="s">
        <v>1989</v>
      </c>
      <c r="O3130" s="3">
        <v>57</v>
      </c>
      <c r="P3130">
        <v>6</v>
      </c>
      <c r="Q3130" s="3">
        <v>342</v>
      </c>
      <c r="R3130" s="1" t="s">
        <v>2016</v>
      </c>
      <c r="S3130" s="3">
        <v>50</v>
      </c>
      <c r="T3130">
        <v>9</v>
      </c>
      <c r="U3130" t="str">
        <f>IF(Ecommerce_Sales[[#This Row],[Delivery_Time_Days]]&gt;7,"Delay",IF(Ecommerce_Sales[[#This Row],[Delivery_Time_Days]] = 0,"No delivery",IF(Ecommerce_Sales[[#This Row],[Delivery_Time_Days]]&lt;=7,"On-time")))</f>
        <v>Delay</v>
      </c>
      <c r="V3130" s="7">
        <f>Ecommerce_Sales[[#This Row],[Profit]]/Ecommerce_Sales[[#This Row],[Total_Price]]</f>
        <v>0.25146198830409355</v>
      </c>
      <c r="W3130" s="3">
        <v>86</v>
      </c>
      <c r="X3130" s="3"/>
    </row>
    <row r="3131" spans="1:24" x14ac:dyDescent="0.25">
      <c r="A3131" s="1" t="s">
        <v>8738</v>
      </c>
      <c r="B3131" s="1" t="s">
        <v>1248</v>
      </c>
      <c r="C3131" s="1" t="s">
        <v>1249</v>
      </c>
      <c r="D3131" s="1" t="s">
        <v>6161</v>
      </c>
      <c r="E3131" s="1" t="s">
        <v>1996</v>
      </c>
      <c r="F3131" s="2">
        <v>45334</v>
      </c>
      <c r="G3131" s="2">
        <v>45179</v>
      </c>
      <c r="H3131" s="2" t="str">
        <f>TEXT(Ecommerce_Sales[[#This Row],[Order_Date]],"mmmm")</f>
        <v>September</v>
      </c>
      <c r="I3131" s="2" t="str">
        <f>TEXT(Ecommerce_Sales[[#This Row],[Order_Date]],"yyyy")</f>
        <v>2023</v>
      </c>
      <c r="J3131" s="2" t="str">
        <f>TEXT(Ecommerce_Sales[[#This Row],[Order_Date]],"mmmm")</f>
        <v>September</v>
      </c>
      <c r="K3131" s="1" t="s">
        <v>1986</v>
      </c>
      <c r="L3131" s="1" t="s">
        <v>2039</v>
      </c>
      <c r="M3131" s="1" t="s">
        <v>2043</v>
      </c>
      <c r="N3131" s="1" t="s">
        <v>1989</v>
      </c>
      <c r="O3131" s="3">
        <v>320</v>
      </c>
      <c r="P3131">
        <v>1</v>
      </c>
      <c r="Q3131" s="3">
        <v>320</v>
      </c>
      <c r="R3131" s="1" t="s">
        <v>1951</v>
      </c>
      <c r="S3131" s="3">
        <v>30</v>
      </c>
      <c r="U3131" t="str">
        <f>IF(Ecommerce_Sales[[#This Row],[Delivery_Time_Days]]&gt;7,"Delay",IF(Ecommerce_Sales[[#This Row],[Delivery_Time_Days]] = 0,"No delivery",IF(Ecommerce_Sales[[#This Row],[Delivery_Time_Days]]&lt;=7,"On-time")))</f>
        <v>No delivery</v>
      </c>
      <c r="V3131" s="7">
        <f>Ecommerce_Sales[[#This Row],[Profit]]/Ecommerce_Sales[[#This Row],[Total_Price]]</f>
        <v>0.25</v>
      </c>
      <c r="W3131" s="3">
        <v>80</v>
      </c>
      <c r="X3131" s="3"/>
    </row>
    <row r="3132" spans="1:24" x14ac:dyDescent="0.25">
      <c r="A3132" s="1" t="s">
        <v>8739</v>
      </c>
      <c r="B3132" s="1" t="s">
        <v>92</v>
      </c>
      <c r="C3132" s="1" t="s">
        <v>93</v>
      </c>
      <c r="D3132" s="1" t="s">
        <v>6825</v>
      </c>
      <c r="E3132" s="1" t="s">
        <v>1961</v>
      </c>
      <c r="F3132" s="2">
        <v>45313</v>
      </c>
      <c r="G3132" s="2">
        <v>45629</v>
      </c>
      <c r="H3132" s="2" t="str">
        <f>TEXT(Ecommerce_Sales[[#This Row],[Order_Date]],"mmmm")</f>
        <v>December</v>
      </c>
      <c r="I3132" s="2" t="str">
        <f>TEXT(Ecommerce_Sales[[#This Row],[Order_Date]],"yyyy")</f>
        <v>2024</v>
      </c>
      <c r="J3132" s="2" t="str">
        <f>TEXT(Ecommerce_Sales[[#This Row],[Order_Date]],"mmmm")</f>
        <v>December</v>
      </c>
      <c r="K3132" s="1" t="s">
        <v>1992</v>
      </c>
      <c r="L3132" s="1" t="s">
        <v>8740</v>
      </c>
      <c r="M3132" s="1" t="s">
        <v>2072</v>
      </c>
      <c r="N3132" s="1" t="s">
        <v>1950</v>
      </c>
      <c r="O3132" s="3">
        <v>1389</v>
      </c>
      <c r="P3132">
        <v>10</v>
      </c>
      <c r="Q3132" s="3">
        <v>13886</v>
      </c>
      <c r="R3132" s="1" t="s">
        <v>1958</v>
      </c>
      <c r="S3132" s="3">
        <v>1102</v>
      </c>
      <c r="U3132" t="str">
        <f>IF(Ecommerce_Sales[[#This Row],[Delivery_Time_Days]]&gt;7,"Delay",IF(Ecommerce_Sales[[#This Row],[Delivery_Time_Days]] = 0,"No delivery",IF(Ecommerce_Sales[[#This Row],[Delivery_Time_Days]]&lt;=7,"On-time")))</f>
        <v>No delivery</v>
      </c>
      <c r="V3132" s="7">
        <f>Ecommerce_Sales[[#This Row],[Profit]]/Ecommerce_Sales[[#This Row],[Total_Price]]</f>
        <v>0.39997119400835374</v>
      </c>
      <c r="W3132" s="3">
        <v>5554</v>
      </c>
      <c r="X3132" s="3"/>
    </row>
    <row r="3133" spans="1:24" x14ac:dyDescent="0.25">
      <c r="A3133" s="1" t="s">
        <v>8741</v>
      </c>
      <c r="B3133" s="1" t="s">
        <v>713</v>
      </c>
      <c r="C3133" s="1" t="s">
        <v>714</v>
      </c>
      <c r="D3133" s="1" t="s">
        <v>2135</v>
      </c>
      <c r="E3133" s="1" t="s">
        <v>2005</v>
      </c>
      <c r="F3133" s="2">
        <v>45324</v>
      </c>
      <c r="G3133" s="2">
        <v>45558</v>
      </c>
      <c r="H3133" s="2" t="str">
        <f>TEXT(Ecommerce_Sales[[#This Row],[Order_Date]],"mmmm")</f>
        <v>September</v>
      </c>
      <c r="I3133" s="2" t="str">
        <f>TEXT(Ecommerce_Sales[[#This Row],[Order_Date]],"yyyy")</f>
        <v>2024</v>
      </c>
      <c r="J3133" s="2" t="str">
        <f>TEXT(Ecommerce_Sales[[#This Row],[Order_Date]],"mmmm")</f>
        <v>September</v>
      </c>
      <c r="K3133" s="1" t="s">
        <v>1947</v>
      </c>
      <c r="L3133" s="1" t="s">
        <v>8742</v>
      </c>
      <c r="M3133" s="1" t="s">
        <v>2058</v>
      </c>
      <c r="N3133" s="1" t="s">
        <v>1950</v>
      </c>
      <c r="O3133" s="3">
        <v>806</v>
      </c>
      <c r="P3133">
        <v>1</v>
      </c>
      <c r="Q3133" s="3">
        <v>806</v>
      </c>
      <c r="R3133" s="1" t="s">
        <v>1958</v>
      </c>
      <c r="S3133" s="3">
        <v>109</v>
      </c>
      <c r="T3133">
        <v>6</v>
      </c>
      <c r="U3133" t="str">
        <f>IF(Ecommerce_Sales[[#This Row],[Delivery_Time_Days]]&gt;7,"Delay",IF(Ecommerce_Sales[[#This Row],[Delivery_Time_Days]] = 0,"No delivery",IF(Ecommerce_Sales[[#This Row],[Delivery_Time_Days]]&lt;=7,"On-time")))</f>
        <v>On-time</v>
      </c>
      <c r="V3133" s="7">
        <f>Ecommerce_Sales[[#This Row],[Profit]]/Ecommerce_Sales[[#This Row],[Total_Price]]</f>
        <v>0.40074441687344914</v>
      </c>
      <c r="W3133" s="3">
        <v>323</v>
      </c>
      <c r="X3133" s="3"/>
    </row>
    <row r="3134" spans="1:24" x14ac:dyDescent="0.25">
      <c r="A3134" s="1" t="s">
        <v>8743</v>
      </c>
      <c r="B3134" s="1" t="s">
        <v>1181</v>
      </c>
      <c r="C3134" s="1" t="s">
        <v>1182</v>
      </c>
      <c r="D3134" s="1" t="s">
        <v>2737</v>
      </c>
      <c r="E3134" s="1" t="s">
        <v>1981</v>
      </c>
      <c r="F3134" s="2">
        <v>45393</v>
      </c>
      <c r="G3134" s="2">
        <v>45393</v>
      </c>
      <c r="H3134" s="2" t="str">
        <f>TEXT(Ecommerce_Sales[[#This Row],[Order_Date]],"mmmm")</f>
        <v>April</v>
      </c>
      <c r="I3134" s="2" t="str">
        <f>TEXT(Ecommerce_Sales[[#This Row],[Order_Date]],"yyyy")</f>
        <v>2024</v>
      </c>
      <c r="J3134" s="2" t="str">
        <f>TEXT(Ecommerce_Sales[[#This Row],[Order_Date]],"mmmm")</f>
        <v>April</v>
      </c>
      <c r="K3134" s="1" t="s">
        <v>1947</v>
      </c>
      <c r="L3134" s="1" t="s">
        <v>8744</v>
      </c>
      <c r="M3134" s="1" t="s">
        <v>1988</v>
      </c>
      <c r="N3134" s="1" t="s">
        <v>1989</v>
      </c>
      <c r="O3134" s="3">
        <v>598</v>
      </c>
      <c r="P3134">
        <v>3</v>
      </c>
      <c r="Q3134" s="3">
        <v>1793</v>
      </c>
      <c r="R3134" s="1" t="s">
        <v>2012</v>
      </c>
      <c r="S3134" s="3">
        <v>148</v>
      </c>
      <c r="T3134">
        <v>3</v>
      </c>
      <c r="U3134" t="str">
        <f>IF(Ecommerce_Sales[[#This Row],[Delivery_Time_Days]]&gt;7,"Delay",IF(Ecommerce_Sales[[#This Row],[Delivery_Time_Days]] = 0,"No delivery",IF(Ecommerce_Sales[[#This Row],[Delivery_Time_Days]]&lt;=7,"On-time")))</f>
        <v>On-time</v>
      </c>
      <c r="V3134" s="7">
        <f>Ecommerce_Sales[[#This Row],[Profit]]/Ecommerce_Sales[[#This Row],[Total_Price]]</f>
        <v>0.24986056887897379</v>
      </c>
      <c r="W3134" s="3">
        <v>448</v>
      </c>
      <c r="X3134" s="3"/>
    </row>
    <row r="3135" spans="1:24" x14ac:dyDescent="0.25">
      <c r="A3135" s="1" t="s">
        <v>8745</v>
      </c>
      <c r="B3135" s="1" t="s">
        <v>420</v>
      </c>
      <c r="C3135" s="1" t="s">
        <v>421</v>
      </c>
      <c r="D3135" s="1" t="s">
        <v>4174</v>
      </c>
      <c r="E3135" s="1" t="s">
        <v>1981</v>
      </c>
      <c r="F3135" s="2">
        <v>45519</v>
      </c>
      <c r="G3135" s="2">
        <v>45277</v>
      </c>
      <c r="H3135" s="2" t="str">
        <f>TEXT(Ecommerce_Sales[[#This Row],[Order_Date]],"mmmm")</f>
        <v>December</v>
      </c>
      <c r="I3135" s="2" t="str">
        <f>TEXT(Ecommerce_Sales[[#This Row],[Order_Date]],"yyyy")</f>
        <v>2023</v>
      </c>
      <c r="J3135" s="2" t="str">
        <f>TEXT(Ecommerce_Sales[[#This Row],[Order_Date]],"mmmm")</f>
        <v>December</v>
      </c>
      <c r="K3135" s="1" t="s">
        <v>1947</v>
      </c>
      <c r="L3135" s="1" t="s">
        <v>8746</v>
      </c>
      <c r="M3135" s="1" t="s">
        <v>1998</v>
      </c>
      <c r="N3135" s="1" t="s">
        <v>1973</v>
      </c>
      <c r="O3135" s="3">
        <v>268</v>
      </c>
      <c r="P3135">
        <v>4</v>
      </c>
      <c r="Q3135" s="3">
        <v>1070</v>
      </c>
      <c r="R3135" s="1" t="s">
        <v>1951</v>
      </c>
      <c r="S3135" s="3">
        <v>128</v>
      </c>
      <c r="T3135">
        <v>5</v>
      </c>
      <c r="U3135" t="str">
        <f>IF(Ecommerce_Sales[[#This Row],[Delivery_Time_Days]]&gt;7,"Delay",IF(Ecommerce_Sales[[#This Row],[Delivery_Time_Days]] = 0,"No delivery",IF(Ecommerce_Sales[[#This Row],[Delivery_Time_Days]]&lt;=7,"On-time")))</f>
        <v>On-time</v>
      </c>
      <c r="V3135" s="7">
        <f>Ecommerce_Sales[[#This Row],[Profit]]/Ecommerce_Sales[[#This Row],[Total_Price]]</f>
        <v>0.3</v>
      </c>
      <c r="W3135" s="3">
        <v>321</v>
      </c>
      <c r="X3135" s="3"/>
    </row>
    <row r="3136" spans="1:24" x14ac:dyDescent="0.25">
      <c r="A3136" s="1" t="s">
        <v>8747</v>
      </c>
      <c r="B3136" s="1" t="s">
        <v>192</v>
      </c>
      <c r="C3136" s="1" t="s">
        <v>193</v>
      </c>
      <c r="D3136" s="1" t="s">
        <v>3557</v>
      </c>
      <c r="E3136" s="1" t="s">
        <v>1954</v>
      </c>
      <c r="F3136" s="2">
        <v>45616</v>
      </c>
      <c r="G3136" s="2">
        <v>45511</v>
      </c>
      <c r="H3136" s="2" t="str">
        <f>TEXT(Ecommerce_Sales[[#This Row],[Order_Date]],"mmmm")</f>
        <v>August</v>
      </c>
      <c r="I3136" s="2" t="str">
        <f>TEXT(Ecommerce_Sales[[#This Row],[Order_Date]],"yyyy")</f>
        <v>2024</v>
      </c>
      <c r="J3136" s="2" t="str">
        <f>TEXT(Ecommerce_Sales[[#This Row],[Order_Date]],"mmmm")</f>
        <v>August</v>
      </c>
      <c r="K3136" s="1" t="s">
        <v>1947</v>
      </c>
      <c r="L3136" s="1" t="s">
        <v>8748</v>
      </c>
      <c r="M3136" s="1" t="s">
        <v>2079</v>
      </c>
      <c r="N3136" s="1" t="s">
        <v>1973</v>
      </c>
      <c r="O3136" s="3">
        <v>845</v>
      </c>
      <c r="P3136">
        <v>2</v>
      </c>
      <c r="Q3136" s="3">
        <v>1690</v>
      </c>
      <c r="R3136" s="1" t="s">
        <v>2012</v>
      </c>
      <c r="S3136" s="3">
        <v>161</v>
      </c>
      <c r="T3136">
        <v>6</v>
      </c>
      <c r="U3136" t="str">
        <f>IF(Ecommerce_Sales[[#This Row],[Delivery_Time_Days]]&gt;7,"Delay",IF(Ecommerce_Sales[[#This Row],[Delivery_Time_Days]] = 0,"No delivery",IF(Ecommerce_Sales[[#This Row],[Delivery_Time_Days]]&lt;=7,"On-time")))</f>
        <v>On-time</v>
      </c>
      <c r="V3136" s="7">
        <f>Ecommerce_Sales[[#This Row],[Profit]]/Ecommerce_Sales[[#This Row],[Total_Price]]</f>
        <v>0.3</v>
      </c>
      <c r="W3136" s="3">
        <v>507</v>
      </c>
      <c r="X3136" s="3"/>
    </row>
    <row r="3137" spans="1:24" x14ac:dyDescent="0.25">
      <c r="A3137" s="1" t="s">
        <v>8749</v>
      </c>
      <c r="B3137" s="1" t="s">
        <v>48</v>
      </c>
      <c r="C3137" s="1" t="s">
        <v>49</v>
      </c>
      <c r="D3137" s="1" t="s">
        <v>2767</v>
      </c>
      <c r="E3137" s="1" t="s">
        <v>1966</v>
      </c>
      <c r="F3137" s="2">
        <v>45036</v>
      </c>
      <c r="G3137" s="2">
        <v>44973</v>
      </c>
      <c r="H3137" s="2" t="str">
        <f>TEXT(Ecommerce_Sales[[#This Row],[Order_Date]],"mmmm")</f>
        <v>February</v>
      </c>
      <c r="I3137" s="2" t="str">
        <f>TEXT(Ecommerce_Sales[[#This Row],[Order_Date]],"yyyy")</f>
        <v>2023</v>
      </c>
      <c r="J3137" s="2" t="str">
        <f>TEXT(Ecommerce_Sales[[#This Row],[Order_Date]],"mmmm")</f>
        <v>February</v>
      </c>
      <c r="K3137" s="1" t="s">
        <v>1947</v>
      </c>
      <c r="L3137" s="1" t="s">
        <v>8750</v>
      </c>
      <c r="M3137" s="1" t="s">
        <v>2072</v>
      </c>
      <c r="N3137" s="1" t="s">
        <v>1950</v>
      </c>
      <c r="O3137" s="3">
        <v>63</v>
      </c>
      <c r="P3137">
        <v>4</v>
      </c>
      <c r="Q3137" s="3">
        <v>251</v>
      </c>
      <c r="R3137" s="1" t="s">
        <v>1958</v>
      </c>
      <c r="S3137" s="3">
        <v>23</v>
      </c>
      <c r="T3137">
        <v>6</v>
      </c>
      <c r="U3137" t="str">
        <f>IF(Ecommerce_Sales[[#This Row],[Delivery_Time_Days]]&gt;7,"Delay",IF(Ecommerce_Sales[[#This Row],[Delivery_Time_Days]] = 0,"No delivery",IF(Ecommerce_Sales[[#This Row],[Delivery_Time_Days]]&lt;=7,"On-time")))</f>
        <v>On-time</v>
      </c>
      <c r="V3137" s="7">
        <f>Ecommerce_Sales[[#This Row],[Profit]]/Ecommerce_Sales[[#This Row],[Total_Price]]</f>
        <v>0.39840637450199201</v>
      </c>
      <c r="W3137" s="3">
        <v>100</v>
      </c>
      <c r="X3137" s="3"/>
    </row>
    <row r="3138" spans="1:24" x14ac:dyDescent="0.25">
      <c r="A3138" s="1" t="s">
        <v>8751</v>
      </c>
      <c r="B3138" s="1" t="s">
        <v>1603</v>
      </c>
      <c r="C3138" s="1" t="s">
        <v>1604</v>
      </c>
      <c r="D3138" s="1" t="s">
        <v>4481</v>
      </c>
      <c r="E3138" s="1" t="s">
        <v>1996</v>
      </c>
      <c r="F3138" s="2">
        <v>45541</v>
      </c>
      <c r="G3138" s="2">
        <v>45337</v>
      </c>
      <c r="H3138" s="2" t="str">
        <f>TEXT(Ecommerce_Sales[[#This Row],[Order_Date]],"mmmm")</f>
        <v>February</v>
      </c>
      <c r="I3138" s="2" t="str">
        <f>TEXT(Ecommerce_Sales[[#This Row],[Order_Date]],"yyyy")</f>
        <v>2024</v>
      </c>
      <c r="J3138" s="2" t="str">
        <f>TEXT(Ecommerce_Sales[[#This Row],[Order_Date]],"mmmm")</f>
        <v>February</v>
      </c>
      <c r="K3138" s="1" t="s">
        <v>1947</v>
      </c>
      <c r="L3138" s="1" t="s">
        <v>3917</v>
      </c>
      <c r="M3138" s="1" t="s">
        <v>1998</v>
      </c>
      <c r="N3138" s="1" t="s">
        <v>1973</v>
      </c>
      <c r="O3138" s="3">
        <v>87</v>
      </c>
      <c r="P3138">
        <v>1</v>
      </c>
      <c r="Q3138" s="3">
        <v>87</v>
      </c>
      <c r="R3138" s="1" t="s">
        <v>1958</v>
      </c>
      <c r="S3138" s="3">
        <v>11</v>
      </c>
      <c r="T3138">
        <v>3</v>
      </c>
      <c r="U3138" t="str">
        <f>IF(Ecommerce_Sales[[#This Row],[Delivery_Time_Days]]&gt;7,"Delay",IF(Ecommerce_Sales[[#This Row],[Delivery_Time_Days]] = 0,"No delivery",IF(Ecommerce_Sales[[#This Row],[Delivery_Time_Days]]&lt;=7,"On-time")))</f>
        <v>On-time</v>
      </c>
      <c r="V3138" s="7">
        <f>Ecommerce_Sales[[#This Row],[Profit]]/Ecommerce_Sales[[#This Row],[Total_Price]]</f>
        <v>0.2988505747126437</v>
      </c>
      <c r="W3138" s="3">
        <v>26</v>
      </c>
      <c r="X3138" s="3"/>
    </row>
    <row r="3139" spans="1:24" x14ac:dyDescent="0.25">
      <c r="A3139" s="1" t="s">
        <v>8752</v>
      </c>
      <c r="B3139" s="1" t="s">
        <v>1315</v>
      </c>
      <c r="C3139" s="1" t="s">
        <v>1316</v>
      </c>
      <c r="D3139" s="1" t="s">
        <v>5073</v>
      </c>
      <c r="E3139" s="1" t="s">
        <v>1961</v>
      </c>
      <c r="F3139" s="2">
        <v>45055</v>
      </c>
      <c r="G3139" s="2">
        <v>45370</v>
      </c>
      <c r="H3139" s="2" t="str">
        <f>TEXT(Ecommerce_Sales[[#This Row],[Order_Date]],"mmmm")</f>
        <v>March</v>
      </c>
      <c r="I3139" s="2" t="str">
        <f>TEXT(Ecommerce_Sales[[#This Row],[Order_Date]],"yyyy")</f>
        <v>2024</v>
      </c>
      <c r="J3139" s="2" t="str">
        <f>TEXT(Ecommerce_Sales[[#This Row],[Order_Date]],"mmmm")</f>
        <v>March</v>
      </c>
      <c r="K3139" s="1" t="s">
        <v>1992</v>
      </c>
      <c r="L3139" s="1" t="s">
        <v>8753</v>
      </c>
      <c r="M3139" s="1" t="s">
        <v>2247</v>
      </c>
      <c r="N3139" s="1" t="s">
        <v>1957</v>
      </c>
      <c r="O3139" s="3">
        <v>546</v>
      </c>
      <c r="P3139">
        <v>4</v>
      </c>
      <c r="Q3139" s="3">
        <v>2184</v>
      </c>
      <c r="R3139" s="1" t="s">
        <v>2012</v>
      </c>
      <c r="S3139" s="3">
        <v>117</v>
      </c>
      <c r="U3139" t="str">
        <f>IF(Ecommerce_Sales[[#This Row],[Delivery_Time_Days]]&gt;7,"Delay",IF(Ecommerce_Sales[[#This Row],[Delivery_Time_Days]] = 0,"No delivery",IF(Ecommerce_Sales[[#This Row],[Delivery_Time_Days]]&lt;=7,"On-time")))</f>
        <v>No delivery</v>
      </c>
      <c r="V3139" s="7">
        <f>Ecommerce_Sales[[#This Row],[Profit]]/Ecommerce_Sales[[#This Row],[Total_Price]]</f>
        <v>0.15018315018315018</v>
      </c>
      <c r="W3139" s="3">
        <v>328</v>
      </c>
      <c r="X3139" s="3"/>
    </row>
    <row r="3140" spans="1:24" x14ac:dyDescent="0.25">
      <c r="A3140" s="1" t="s">
        <v>8754</v>
      </c>
      <c r="B3140" s="1" t="s">
        <v>340</v>
      </c>
      <c r="C3140" s="1" t="s">
        <v>341</v>
      </c>
      <c r="D3140" s="1" t="s">
        <v>8755</v>
      </c>
      <c r="E3140" s="1" t="s">
        <v>1946</v>
      </c>
      <c r="F3140" s="2">
        <v>44985</v>
      </c>
      <c r="G3140" s="2">
        <v>45406</v>
      </c>
      <c r="H3140" s="2" t="str">
        <f>TEXT(Ecommerce_Sales[[#This Row],[Order_Date]],"mmmm")</f>
        <v>April</v>
      </c>
      <c r="I3140" s="2" t="str">
        <f>TEXT(Ecommerce_Sales[[#This Row],[Order_Date]],"yyyy")</f>
        <v>2024</v>
      </c>
      <c r="J3140" s="2" t="str">
        <f>TEXT(Ecommerce_Sales[[#This Row],[Order_Date]],"mmmm")</f>
        <v>April</v>
      </c>
      <c r="K3140" s="1" t="s">
        <v>1947</v>
      </c>
      <c r="L3140" s="1" t="s">
        <v>4550</v>
      </c>
      <c r="M3140" s="1" t="s">
        <v>2007</v>
      </c>
      <c r="N3140" s="1" t="s">
        <v>1973</v>
      </c>
      <c r="O3140" s="3">
        <v>599</v>
      </c>
      <c r="P3140">
        <v>2</v>
      </c>
      <c r="Q3140" s="3">
        <v>1198</v>
      </c>
      <c r="R3140" s="1" t="s">
        <v>2008</v>
      </c>
      <c r="S3140" s="3">
        <v>97</v>
      </c>
      <c r="T3140">
        <v>6</v>
      </c>
      <c r="U3140" t="str">
        <f>IF(Ecommerce_Sales[[#This Row],[Delivery_Time_Days]]&gt;7,"Delay",IF(Ecommerce_Sales[[#This Row],[Delivery_Time_Days]] = 0,"No delivery",IF(Ecommerce_Sales[[#This Row],[Delivery_Time_Days]]&lt;=7,"On-time")))</f>
        <v>On-time</v>
      </c>
      <c r="V3140" s="7">
        <f>Ecommerce_Sales[[#This Row],[Profit]]/Ecommerce_Sales[[#This Row],[Total_Price]]</f>
        <v>0.29966611018363942</v>
      </c>
      <c r="W3140" s="3">
        <v>359</v>
      </c>
      <c r="X3140" s="3"/>
    </row>
    <row r="3141" spans="1:24" x14ac:dyDescent="0.25">
      <c r="A3141" s="1" t="s">
        <v>8756</v>
      </c>
      <c r="B3141" s="1" t="s">
        <v>1163</v>
      </c>
      <c r="C3141" s="1" t="s">
        <v>1246</v>
      </c>
      <c r="D3141" s="1" t="s">
        <v>2779</v>
      </c>
      <c r="E3141" s="1" t="s">
        <v>1966</v>
      </c>
      <c r="F3141" s="2">
        <v>45076</v>
      </c>
      <c r="G3141" s="2">
        <v>45000</v>
      </c>
      <c r="H3141" s="2" t="str">
        <f>TEXT(Ecommerce_Sales[[#This Row],[Order_Date]],"mmmm")</f>
        <v>March</v>
      </c>
      <c r="I3141" s="2" t="str">
        <f>TEXT(Ecommerce_Sales[[#This Row],[Order_Date]],"yyyy")</f>
        <v>2023</v>
      </c>
      <c r="J3141" s="2" t="str">
        <f>TEXT(Ecommerce_Sales[[#This Row],[Order_Date]],"mmmm")</f>
        <v>March</v>
      </c>
      <c r="K3141" s="1" t="s">
        <v>1986</v>
      </c>
      <c r="L3141" s="1" t="s">
        <v>8757</v>
      </c>
      <c r="M3141" s="1" t="s">
        <v>1968</v>
      </c>
      <c r="N3141" s="1" t="s">
        <v>1957</v>
      </c>
      <c r="O3141" s="3">
        <v>133</v>
      </c>
      <c r="P3141">
        <v>3</v>
      </c>
      <c r="Q3141" s="3">
        <v>400</v>
      </c>
      <c r="R3141" s="1" t="s">
        <v>1958</v>
      </c>
      <c r="S3141" s="3">
        <v>29</v>
      </c>
      <c r="U3141" t="str">
        <f>IF(Ecommerce_Sales[[#This Row],[Delivery_Time_Days]]&gt;7,"Delay",IF(Ecommerce_Sales[[#This Row],[Delivery_Time_Days]] = 0,"No delivery",IF(Ecommerce_Sales[[#This Row],[Delivery_Time_Days]]&lt;=7,"On-time")))</f>
        <v>No delivery</v>
      </c>
      <c r="V3141" s="7">
        <f>Ecommerce_Sales[[#This Row],[Profit]]/Ecommerce_Sales[[#This Row],[Total_Price]]</f>
        <v>0.15</v>
      </c>
      <c r="W3141" s="3">
        <v>60</v>
      </c>
      <c r="X3141" s="3"/>
    </row>
    <row r="3142" spans="1:24" x14ac:dyDescent="0.25">
      <c r="A3142" s="1" t="s">
        <v>8758</v>
      </c>
      <c r="B3142" s="1" t="s">
        <v>660</v>
      </c>
      <c r="C3142" s="1" t="s">
        <v>661</v>
      </c>
      <c r="D3142" s="1" t="s">
        <v>4222</v>
      </c>
      <c r="E3142" s="1" t="s">
        <v>1946</v>
      </c>
      <c r="F3142" s="2">
        <v>45396</v>
      </c>
      <c r="G3142" s="2">
        <v>45481</v>
      </c>
      <c r="H3142" s="2" t="str">
        <f>TEXT(Ecommerce_Sales[[#This Row],[Order_Date]],"mmmm")</f>
        <v>July</v>
      </c>
      <c r="I3142" s="2" t="str">
        <f>TEXT(Ecommerce_Sales[[#This Row],[Order_Date]],"yyyy")</f>
        <v>2024</v>
      </c>
      <c r="J3142" s="2" t="str">
        <f>TEXT(Ecommerce_Sales[[#This Row],[Order_Date]],"mmmm")</f>
        <v>July</v>
      </c>
      <c r="K3142" s="1" t="s">
        <v>1947</v>
      </c>
      <c r="L3142" s="1" t="s">
        <v>8759</v>
      </c>
      <c r="M3142" s="1" t="s">
        <v>1972</v>
      </c>
      <c r="N3142" s="1" t="s">
        <v>1973</v>
      </c>
      <c r="O3142" s="3">
        <v>1277</v>
      </c>
      <c r="P3142">
        <v>6</v>
      </c>
      <c r="Q3142" s="3">
        <v>7662</v>
      </c>
      <c r="R3142" s="1" t="s">
        <v>1951</v>
      </c>
      <c r="S3142" s="3">
        <v>753</v>
      </c>
      <c r="T3142">
        <v>6</v>
      </c>
      <c r="U3142" t="str">
        <f>IF(Ecommerce_Sales[[#This Row],[Delivery_Time_Days]]&gt;7,"Delay",IF(Ecommerce_Sales[[#This Row],[Delivery_Time_Days]] = 0,"No delivery",IF(Ecommerce_Sales[[#This Row],[Delivery_Time_Days]]&lt;=7,"On-time")))</f>
        <v>On-time</v>
      </c>
      <c r="V3142" s="7">
        <f>Ecommerce_Sales[[#This Row],[Profit]]/Ecommerce_Sales[[#This Row],[Total_Price]]</f>
        <v>0.30005220569042024</v>
      </c>
      <c r="W3142" s="3">
        <v>2299</v>
      </c>
      <c r="X3142" s="3"/>
    </row>
    <row r="3143" spans="1:24" x14ac:dyDescent="0.25">
      <c r="A3143" s="1" t="s">
        <v>8760</v>
      </c>
      <c r="B3143" s="1" t="s">
        <v>1906</v>
      </c>
      <c r="C3143" s="1" t="s">
        <v>1907</v>
      </c>
      <c r="D3143" s="1" t="s">
        <v>4281</v>
      </c>
      <c r="E3143" s="1" t="s">
        <v>1966</v>
      </c>
      <c r="F3143" s="2">
        <v>45556</v>
      </c>
      <c r="G3143" s="2">
        <v>45126</v>
      </c>
      <c r="H3143" s="2" t="str">
        <f>TEXT(Ecommerce_Sales[[#This Row],[Order_Date]],"mmmm")</f>
        <v>July</v>
      </c>
      <c r="I3143" s="2" t="str">
        <f>TEXT(Ecommerce_Sales[[#This Row],[Order_Date]],"yyyy")</f>
        <v>2023</v>
      </c>
      <c r="J3143" s="2" t="str">
        <f>TEXT(Ecommerce_Sales[[#This Row],[Order_Date]],"mmmm")</f>
        <v>July</v>
      </c>
      <c r="K3143" s="1" t="s">
        <v>1947</v>
      </c>
      <c r="L3143" s="1" t="s">
        <v>8761</v>
      </c>
      <c r="M3143" s="1" t="s">
        <v>1963</v>
      </c>
      <c r="N3143" s="1" t="s">
        <v>1957</v>
      </c>
      <c r="O3143" s="3">
        <v>88</v>
      </c>
      <c r="P3143">
        <v>2</v>
      </c>
      <c r="Q3143" s="3">
        <v>177</v>
      </c>
      <c r="R3143" s="1" t="s">
        <v>1951</v>
      </c>
      <c r="S3143" s="3">
        <v>18</v>
      </c>
      <c r="T3143">
        <v>6</v>
      </c>
      <c r="U3143" t="str">
        <f>IF(Ecommerce_Sales[[#This Row],[Delivery_Time_Days]]&gt;7,"Delay",IF(Ecommerce_Sales[[#This Row],[Delivery_Time_Days]] = 0,"No delivery",IF(Ecommerce_Sales[[#This Row],[Delivery_Time_Days]]&lt;=7,"On-time")))</f>
        <v>On-time</v>
      </c>
      <c r="V3143" s="7">
        <f>Ecommerce_Sales[[#This Row],[Profit]]/Ecommerce_Sales[[#This Row],[Total_Price]]</f>
        <v>0.15254237288135594</v>
      </c>
      <c r="W3143" s="3">
        <v>27</v>
      </c>
      <c r="X3143" s="3"/>
    </row>
    <row r="3144" spans="1:24" x14ac:dyDescent="0.25">
      <c r="A3144" s="1" t="s">
        <v>8762</v>
      </c>
      <c r="B3144" s="1" t="s">
        <v>1455</v>
      </c>
      <c r="C3144" s="1" t="s">
        <v>1456</v>
      </c>
      <c r="D3144" s="1" t="s">
        <v>4083</v>
      </c>
      <c r="E3144" s="1" t="s">
        <v>1961</v>
      </c>
      <c r="F3144" s="2">
        <v>45190</v>
      </c>
      <c r="G3144" s="2">
        <v>45387</v>
      </c>
      <c r="H3144" s="2" t="str">
        <f>TEXT(Ecommerce_Sales[[#This Row],[Order_Date]],"mmmm")</f>
        <v>April</v>
      </c>
      <c r="I3144" s="2" t="str">
        <f>TEXT(Ecommerce_Sales[[#This Row],[Order_Date]],"yyyy")</f>
        <v>2024</v>
      </c>
      <c r="J3144" s="2" t="str">
        <f>TEXT(Ecommerce_Sales[[#This Row],[Order_Date]],"mmmm")</f>
        <v>April</v>
      </c>
      <c r="K3144" s="1" t="s">
        <v>1992</v>
      </c>
      <c r="L3144" s="1" t="s">
        <v>8763</v>
      </c>
      <c r="M3144" s="1" t="s">
        <v>1977</v>
      </c>
      <c r="N3144" s="1" t="s">
        <v>1978</v>
      </c>
      <c r="O3144" s="3">
        <v>272</v>
      </c>
      <c r="P3144">
        <v>4</v>
      </c>
      <c r="Q3144" s="3">
        <v>1087</v>
      </c>
      <c r="R3144" s="1" t="s">
        <v>1958</v>
      </c>
      <c r="S3144" s="3">
        <v>57</v>
      </c>
      <c r="U3144" t="str">
        <f>IF(Ecommerce_Sales[[#This Row],[Delivery_Time_Days]]&gt;7,"Delay",IF(Ecommerce_Sales[[#This Row],[Delivery_Time_Days]] = 0,"No delivery",IF(Ecommerce_Sales[[#This Row],[Delivery_Time_Days]]&lt;=7,"On-time")))</f>
        <v>No delivery</v>
      </c>
      <c r="V3144" s="7">
        <f>Ecommerce_Sales[[#This Row],[Profit]]/Ecommerce_Sales[[#This Row],[Total_Price]]</f>
        <v>0.34958601655933763</v>
      </c>
      <c r="W3144" s="3">
        <v>380</v>
      </c>
      <c r="X3144" s="3"/>
    </row>
    <row r="3145" spans="1:24" x14ac:dyDescent="0.25">
      <c r="A3145" s="1" t="s">
        <v>8764</v>
      </c>
      <c r="B3145" s="1" t="s">
        <v>495</v>
      </c>
      <c r="C3145" s="1" t="s">
        <v>496</v>
      </c>
      <c r="D3145" s="1" t="s">
        <v>2643</v>
      </c>
      <c r="E3145" s="1" t="s">
        <v>2005</v>
      </c>
      <c r="F3145" s="2">
        <v>45518</v>
      </c>
      <c r="G3145" s="2">
        <v>45151</v>
      </c>
      <c r="H3145" s="2" t="str">
        <f>TEXT(Ecommerce_Sales[[#This Row],[Order_Date]],"mmmm")</f>
        <v>August</v>
      </c>
      <c r="I3145" s="2" t="str">
        <f>TEXT(Ecommerce_Sales[[#This Row],[Order_Date]],"yyyy")</f>
        <v>2023</v>
      </c>
      <c r="J3145" s="2" t="str">
        <f>TEXT(Ecommerce_Sales[[#This Row],[Order_Date]],"mmmm")</f>
        <v>August</v>
      </c>
      <c r="K3145" s="1" t="s">
        <v>1947</v>
      </c>
      <c r="L3145" s="1" t="s">
        <v>8765</v>
      </c>
      <c r="M3145" s="1" t="s">
        <v>2058</v>
      </c>
      <c r="N3145" s="1" t="s">
        <v>1950</v>
      </c>
      <c r="O3145" s="3">
        <v>35</v>
      </c>
      <c r="P3145">
        <v>6</v>
      </c>
      <c r="Q3145" s="3">
        <v>208</v>
      </c>
      <c r="R3145" s="1" t="s">
        <v>2008</v>
      </c>
      <c r="S3145" s="3">
        <v>31</v>
      </c>
      <c r="T3145">
        <v>2</v>
      </c>
      <c r="U3145" t="str">
        <f>IF(Ecommerce_Sales[[#This Row],[Delivery_Time_Days]]&gt;7,"Delay",IF(Ecommerce_Sales[[#This Row],[Delivery_Time_Days]] = 0,"No delivery",IF(Ecommerce_Sales[[#This Row],[Delivery_Time_Days]]&lt;=7,"On-time")))</f>
        <v>On-time</v>
      </c>
      <c r="V3145" s="7">
        <f>Ecommerce_Sales[[#This Row],[Profit]]/Ecommerce_Sales[[#This Row],[Total_Price]]</f>
        <v>0.39903846153846156</v>
      </c>
      <c r="W3145" s="3">
        <v>83</v>
      </c>
      <c r="X3145" s="3"/>
    </row>
    <row r="3146" spans="1:24" x14ac:dyDescent="0.25">
      <c r="A3146" s="1" t="s">
        <v>8766</v>
      </c>
      <c r="B3146" s="1" t="s">
        <v>470</v>
      </c>
      <c r="C3146" s="1" t="s">
        <v>471</v>
      </c>
      <c r="D3146" s="1" t="s">
        <v>2631</v>
      </c>
      <c r="E3146" s="1" t="s">
        <v>1981</v>
      </c>
      <c r="F3146" s="2">
        <v>45228</v>
      </c>
      <c r="G3146" s="2">
        <v>45150</v>
      </c>
      <c r="H3146" s="2" t="str">
        <f>TEXT(Ecommerce_Sales[[#This Row],[Order_Date]],"mmmm")</f>
        <v>August</v>
      </c>
      <c r="I3146" s="2" t="str">
        <f>TEXT(Ecommerce_Sales[[#This Row],[Order_Date]],"yyyy")</f>
        <v>2023</v>
      </c>
      <c r="J3146" s="2" t="str">
        <f>TEXT(Ecommerce_Sales[[#This Row],[Order_Date]],"mmmm")</f>
        <v>August</v>
      </c>
      <c r="K3146" s="1" t="s">
        <v>1947</v>
      </c>
      <c r="L3146" s="1" t="s">
        <v>8767</v>
      </c>
      <c r="M3146" s="1" t="s">
        <v>1988</v>
      </c>
      <c r="N3146" s="1" t="s">
        <v>1989</v>
      </c>
      <c r="O3146" s="3">
        <v>531</v>
      </c>
      <c r="P3146">
        <v>2</v>
      </c>
      <c r="Q3146" s="3">
        <v>1061</v>
      </c>
      <c r="R3146" s="1" t="s">
        <v>1958</v>
      </c>
      <c r="S3146" s="3">
        <v>63</v>
      </c>
      <c r="T3146">
        <v>10</v>
      </c>
      <c r="U3146" t="str">
        <f>IF(Ecommerce_Sales[[#This Row],[Delivery_Time_Days]]&gt;7,"Delay",IF(Ecommerce_Sales[[#This Row],[Delivery_Time_Days]] = 0,"No delivery",IF(Ecommerce_Sales[[#This Row],[Delivery_Time_Days]]&lt;=7,"On-time")))</f>
        <v>Delay</v>
      </c>
      <c r="V3146" s="7">
        <f>Ecommerce_Sales[[#This Row],[Profit]]/Ecommerce_Sales[[#This Row],[Total_Price]]</f>
        <v>0.24976437323279924</v>
      </c>
      <c r="W3146" s="3">
        <v>265</v>
      </c>
      <c r="X3146" s="3"/>
    </row>
    <row r="3147" spans="1:24" x14ac:dyDescent="0.25">
      <c r="A3147" s="1" t="s">
        <v>8768</v>
      </c>
      <c r="B3147" s="1" t="s">
        <v>154</v>
      </c>
      <c r="C3147" s="1" t="s">
        <v>1609</v>
      </c>
      <c r="D3147" s="1" t="s">
        <v>5112</v>
      </c>
      <c r="E3147" s="1" t="s">
        <v>1946</v>
      </c>
      <c r="F3147" s="2">
        <v>45190</v>
      </c>
      <c r="G3147" s="2">
        <v>45102</v>
      </c>
      <c r="H3147" s="2" t="str">
        <f>TEXT(Ecommerce_Sales[[#This Row],[Order_Date]],"mmmm")</f>
        <v>June</v>
      </c>
      <c r="I3147" s="2" t="str">
        <f>TEXT(Ecommerce_Sales[[#This Row],[Order_Date]],"yyyy")</f>
        <v>2023</v>
      </c>
      <c r="J3147" s="2" t="str">
        <f>TEXT(Ecommerce_Sales[[#This Row],[Order_Date]],"mmmm")</f>
        <v>June</v>
      </c>
      <c r="K3147" s="1" t="s">
        <v>1947</v>
      </c>
      <c r="L3147" s="1" t="s">
        <v>8328</v>
      </c>
      <c r="M3147" s="1" t="s">
        <v>2007</v>
      </c>
      <c r="N3147" s="1" t="s">
        <v>1973</v>
      </c>
      <c r="O3147" s="3">
        <v>1086</v>
      </c>
      <c r="P3147">
        <v>6</v>
      </c>
      <c r="Q3147" s="3">
        <v>6515</v>
      </c>
      <c r="R3147" s="1" t="s">
        <v>1951</v>
      </c>
      <c r="S3147" s="3">
        <v>617</v>
      </c>
      <c r="T3147">
        <v>6</v>
      </c>
      <c r="U3147" t="str">
        <f>IF(Ecommerce_Sales[[#This Row],[Delivery_Time_Days]]&gt;7,"Delay",IF(Ecommerce_Sales[[#This Row],[Delivery_Time_Days]] = 0,"No delivery",IF(Ecommerce_Sales[[#This Row],[Delivery_Time_Days]]&lt;=7,"On-time")))</f>
        <v>On-time</v>
      </c>
      <c r="V3147" s="7">
        <f>Ecommerce_Sales[[#This Row],[Profit]]/Ecommerce_Sales[[#This Row],[Total_Price]]</f>
        <v>0.30007674597083656</v>
      </c>
      <c r="W3147" s="3">
        <v>1955</v>
      </c>
      <c r="X3147" s="3"/>
    </row>
    <row r="3148" spans="1:24" x14ac:dyDescent="0.25">
      <c r="A3148" s="1" t="s">
        <v>8769</v>
      </c>
      <c r="B3148" s="1" t="s">
        <v>1483</v>
      </c>
      <c r="C3148" s="1" t="s">
        <v>1593</v>
      </c>
      <c r="D3148" s="1" t="s">
        <v>3646</v>
      </c>
      <c r="E3148" s="1" t="s">
        <v>1996</v>
      </c>
      <c r="F3148" s="2">
        <v>45555</v>
      </c>
      <c r="G3148" s="2">
        <v>45325</v>
      </c>
      <c r="H3148" s="2" t="str">
        <f>TEXT(Ecommerce_Sales[[#This Row],[Order_Date]],"mmmm")</f>
        <v>February</v>
      </c>
      <c r="I3148" s="2" t="str">
        <f>TEXT(Ecommerce_Sales[[#This Row],[Order_Date]],"yyyy")</f>
        <v>2024</v>
      </c>
      <c r="J3148" s="2" t="str">
        <f>TEXT(Ecommerce_Sales[[#This Row],[Order_Date]],"mmmm")</f>
        <v>February</v>
      </c>
      <c r="K3148" s="1" t="s">
        <v>1992</v>
      </c>
      <c r="L3148" s="1" t="s">
        <v>8770</v>
      </c>
      <c r="M3148" s="1" t="s">
        <v>2030</v>
      </c>
      <c r="N3148" s="1" t="s">
        <v>1978</v>
      </c>
      <c r="O3148" s="3">
        <v>147</v>
      </c>
      <c r="P3148">
        <v>1</v>
      </c>
      <c r="Q3148" s="3">
        <v>147</v>
      </c>
      <c r="R3148" s="1" t="s">
        <v>1958</v>
      </c>
      <c r="S3148" s="3">
        <v>19</v>
      </c>
      <c r="U3148" t="str">
        <f>IF(Ecommerce_Sales[[#This Row],[Delivery_Time_Days]]&gt;7,"Delay",IF(Ecommerce_Sales[[#This Row],[Delivery_Time_Days]] = 0,"No delivery",IF(Ecommerce_Sales[[#This Row],[Delivery_Time_Days]]&lt;=7,"On-time")))</f>
        <v>No delivery</v>
      </c>
      <c r="V3148" s="7">
        <f>Ecommerce_Sales[[#This Row],[Profit]]/Ecommerce_Sales[[#This Row],[Total_Price]]</f>
        <v>0.34693877551020408</v>
      </c>
      <c r="W3148" s="3">
        <v>51</v>
      </c>
      <c r="X3148" s="3"/>
    </row>
    <row r="3149" spans="1:24" x14ac:dyDescent="0.25">
      <c r="A3149" s="1" t="s">
        <v>8771</v>
      </c>
      <c r="B3149" s="1" t="s">
        <v>1341</v>
      </c>
      <c r="C3149" s="1" t="s">
        <v>1342</v>
      </c>
      <c r="D3149" s="1" t="s">
        <v>2744</v>
      </c>
      <c r="E3149" s="1" t="s">
        <v>1961</v>
      </c>
      <c r="F3149" s="2">
        <v>45485</v>
      </c>
      <c r="G3149" s="2">
        <v>45499</v>
      </c>
      <c r="H3149" s="2" t="str">
        <f>TEXT(Ecommerce_Sales[[#This Row],[Order_Date]],"mmmm")</f>
        <v>July</v>
      </c>
      <c r="I3149" s="2" t="str">
        <f>TEXT(Ecommerce_Sales[[#This Row],[Order_Date]],"yyyy")</f>
        <v>2024</v>
      </c>
      <c r="J3149" s="2" t="str">
        <f>TEXT(Ecommerce_Sales[[#This Row],[Order_Date]],"mmmm")</f>
        <v>July</v>
      </c>
      <c r="K3149" s="1" t="s">
        <v>1947</v>
      </c>
      <c r="L3149" s="1" t="s">
        <v>8772</v>
      </c>
      <c r="M3149" s="1" t="s">
        <v>2247</v>
      </c>
      <c r="N3149" s="1" t="s">
        <v>1957</v>
      </c>
      <c r="O3149" s="3">
        <v>1137</v>
      </c>
      <c r="P3149">
        <v>2</v>
      </c>
      <c r="Q3149" s="3">
        <v>2273</v>
      </c>
      <c r="R3149" s="1" t="s">
        <v>1958</v>
      </c>
      <c r="S3149" s="3">
        <v>310</v>
      </c>
      <c r="T3149">
        <v>8</v>
      </c>
      <c r="U3149" t="str">
        <f>IF(Ecommerce_Sales[[#This Row],[Delivery_Time_Days]]&gt;7,"Delay",IF(Ecommerce_Sales[[#This Row],[Delivery_Time_Days]] = 0,"No delivery",IF(Ecommerce_Sales[[#This Row],[Delivery_Time_Days]]&lt;=7,"On-time")))</f>
        <v>Delay</v>
      </c>
      <c r="V3149" s="7">
        <f>Ecommerce_Sales[[#This Row],[Profit]]/Ecommerce_Sales[[#This Row],[Total_Price]]</f>
        <v>0.15002199736031677</v>
      </c>
      <c r="W3149" s="3">
        <v>341</v>
      </c>
      <c r="X3149" s="3"/>
    </row>
    <row r="3150" spans="1:24" x14ac:dyDescent="0.25">
      <c r="A3150" s="1" t="s">
        <v>8773</v>
      </c>
      <c r="B3150" s="1" t="s">
        <v>204</v>
      </c>
      <c r="C3150" s="1" t="s">
        <v>205</v>
      </c>
      <c r="D3150" s="1" t="s">
        <v>3594</v>
      </c>
      <c r="E3150" s="1" t="s">
        <v>1954</v>
      </c>
      <c r="F3150" s="2">
        <v>45650</v>
      </c>
      <c r="G3150" s="2">
        <v>45637</v>
      </c>
      <c r="H3150" s="2" t="str">
        <f>TEXT(Ecommerce_Sales[[#This Row],[Order_Date]],"mmmm")</f>
        <v>December</v>
      </c>
      <c r="I3150" s="2" t="str">
        <f>TEXT(Ecommerce_Sales[[#This Row],[Order_Date]],"yyyy")</f>
        <v>2024</v>
      </c>
      <c r="J3150" s="2" t="str">
        <f>TEXT(Ecommerce_Sales[[#This Row],[Order_Date]],"mmmm")</f>
        <v>December</v>
      </c>
      <c r="K3150" s="1" t="s">
        <v>1947</v>
      </c>
      <c r="L3150" s="1" t="s">
        <v>8774</v>
      </c>
      <c r="M3150" s="1" t="s">
        <v>1949</v>
      </c>
      <c r="N3150" s="1" t="s">
        <v>1950</v>
      </c>
      <c r="O3150" s="3">
        <v>653</v>
      </c>
      <c r="P3150">
        <v>6</v>
      </c>
      <c r="Q3150" s="3">
        <v>3919</v>
      </c>
      <c r="R3150" s="1" t="s">
        <v>2008</v>
      </c>
      <c r="S3150" s="3">
        <v>529</v>
      </c>
      <c r="T3150">
        <v>7</v>
      </c>
      <c r="U3150" t="str">
        <f>IF(Ecommerce_Sales[[#This Row],[Delivery_Time_Days]]&gt;7,"Delay",IF(Ecommerce_Sales[[#This Row],[Delivery_Time_Days]] = 0,"No delivery",IF(Ecommerce_Sales[[#This Row],[Delivery_Time_Days]]&lt;=7,"On-time")))</f>
        <v>On-time</v>
      </c>
      <c r="V3150" s="7">
        <f>Ecommerce_Sales[[#This Row],[Profit]]/Ecommerce_Sales[[#This Row],[Total_Price]]</f>
        <v>0.40010206685378924</v>
      </c>
      <c r="W3150" s="3">
        <v>1568</v>
      </c>
      <c r="X3150" s="3"/>
    </row>
    <row r="3151" spans="1:24" x14ac:dyDescent="0.25">
      <c r="A3151" s="1" t="s">
        <v>8775</v>
      </c>
      <c r="B3151" s="1" t="s">
        <v>691</v>
      </c>
      <c r="C3151" s="1" t="s">
        <v>692</v>
      </c>
      <c r="D3151" s="1" t="s">
        <v>8776</v>
      </c>
      <c r="E3151" s="1" t="s">
        <v>1996</v>
      </c>
      <c r="F3151" s="2">
        <v>44988</v>
      </c>
      <c r="G3151" s="2">
        <v>45525</v>
      </c>
      <c r="H3151" s="2" t="str">
        <f>TEXT(Ecommerce_Sales[[#This Row],[Order_Date]],"mmmm")</f>
        <v>August</v>
      </c>
      <c r="I3151" s="2" t="str">
        <f>TEXT(Ecommerce_Sales[[#This Row],[Order_Date]],"yyyy")</f>
        <v>2024</v>
      </c>
      <c r="J3151" s="2" t="str">
        <f>TEXT(Ecommerce_Sales[[#This Row],[Order_Date]],"mmmm")</f>
        <v>August</v>
      </c>
      <c r="K3151" s="1" t="s">
        <v>1947</v>
      </c>
      <c r="L3151" s="1" t="s">
        <v>8777</v>
      </c>
      <c r="M3151" s="1" t="s">
        <v>2047</v>
      </c>
      <c r="N3151" s="1" t="s">
        <v>1989</v>
      </c>
      <c r="O3151" s="3">
        <v>1151</v>
      </c>
      <c r="P3151">
        <v>2</v>
      </c>
      <c r="Q3151" s="3">
        <v>2303</v>
      </c>
      <c r="R3151" s="1" t="s">
        <v>2016</v>
      </c>
      <c r="S3151" s="3">
        <v>182</v>
      </c>
      <c r="T3151">
        <v>9</v>
      </c>
      <c r="U3151" t="str">
        <f>IF(Ecommerce_Sales[[#This Row],[Delivery_Time_Days]]&gt;7,"Delay",IF(Ecommerce_Sales[[#This Row],[Delivery_Time_Days]] = 0,"No delivery",IF(Ecommerce_Sales[[#This Row],[Delivery_Time_Days]]&lt;=7,"On-time")))</f>
        <v>Delay</v>
      </c>
      <c r="V3151" s="7">
        <f>Ecommerce_Sales[[#This Row],[Profit]]/Ecommerce_Sales[[#This Row],[Total_Price]]</f>
        <v>0.25010855405992183</v>
      </c>
      <c r="W3151" s="3">
        <v>576</v>
      </c>
      <c r="X3151" s="3"/>
    </row>
    <row r="3152" spans="1:24" x14ac:dyDescent="0.25">
      <c r="A3152" s="1" t="s">
        <v>8778</v>
      </c>
      <c r="B3152" s="1" t="s">
        <v>1225</v>
      </c>
      <c r="C3152" s="1" t="s">
        <v>1226</v>
      </c>
      <c r="D3152" s="1" t="s">
        <v>4403</v>
      </c>
      <c r="E3152" s="1" t="s">
        <v>1954</v>
      </c>
      <c r="F3152" s="2">
        <v>45184</v>
      </c>
      <c r="G3152" s="2">
        <v>45204</v>
      </c>
      <c r="H3152" s="2" t="str">
        <f>TEXT(Ecommerce_Sales[[#This Row],[Order_Date]],"mmmm")</f>
        <v>October</v>
      </c>
      <c r="I3152" s="2" t="str">
        <f>TEXT(Ecommerce_Sales[[#This Row],[Order_Date]],"yyyy")</f>
        <v>2023</v>
      </c>
      <c r="J3152" s="2" t="str">
        <f>TEXT(Ecommerce_Sales[[#This Row],[Order_Date]],"mmmm")</f>
        <v>October</v>
      </c>
      <c r="K3152" s="1" t="s">
        <v>1947</v>
      </c>
      <c r="L3152" s="1" t="s">
        <v>8779</v>
      </c>
      <c r="M3152" s="1" t="s">
        <v>2072</v>
      </c>
      <c r="N3152" s="1" t="s">
        <v>1950</v>
      </c>
      <c r="O3152" s="3">
        <v>109</v>
      </c>
      <c r="P3152">
        <v>4</v>
      </c>
      <c r="Q3152" s="3">
        <v>436</v>
      </c>
      <c r="R3152" s="1" t="s">
        <v>1958</v>
      </c>
      <c r="S3152" s="3">
        <v>61</v>
      </c>
      <c r="T3152">
        <v>8</v>
      </c>
      <c r="U3152" t="str">
        <f>IF(Ecommerce_Sales[[#This Row],[Delivery_Time_Days]]&gt;7,"Delay",IF(Ecommerce_Sales[[#This Row],[Delivery_Time_Days]] = 0,"No delivery",IF(Ecommerce_Sales[[#This Row],[Delivery_Time_Days]]&lt;=7,"On-time")))</f>
        <v>Delay</v>
      </c>
      <c r="V3152" s="7">
        <f>Ecommerce_Sales[[#This Row],[Profit]]/Ecommerce_Sales[[#This Row],[Total_Price]]</f>
        <v>0.40137614678899081</v>
      </c>
      <c r="W3152" s="3">
        <v>175</v>
      </c>
      <c r="X3152" s="3"/>
    </row>
    <row r="3153" spans="1:24" x14ac:dyDescent="0.25">
      <c r="A3153" s="1" t="s">
        <v>8780</v>
      </c>
      <c r="B3153" s="1" t="s">
        <v>583</v>
      </c>
      <c r="C3153" s="1" t="s">
        <v>584</v>
      </c>
      <c r="D3153" s="1" t="s">
        <v>4239</v>
      </c>
      <c r="E3153" s="1" t="s">
        <v>1981</v>
      </c>
      <c r="F3153" s="2">
        <v>45328</v>
      </c>
      <c r="G3153" s="2">
        <v>45002</v>
      </c>
      <c r="H3153" s="2" t="str">
        <f>TEXT(Ecommerce_Sales[[#This Row],[Order_Date]],"mmmm")</f>
        <v>March</v>
      </c>
      <c r="I3153" s="2" t="str">
        <f>TEXT(Ecommerce_Sales[[#This Row],[Order_Date]],"yyyy")</f>
        <v>2023</v>
      </c>
      <c r="J3153" s="2" t="str">
        <f>TEXT(Ecommerce_Sales[[#This Row],[Order_Date]],"mmmm")</f>
        <v>March</v>
      </c>
      <c r="K3153" s="1" t="s">
        <v>1947</v>
      </c>
      <c r="L3153" s="1" t="s">
        <v>4702</v>
      </c>
      <c r="M3153" s="1" t="s">
        <v>2026</v>
      </c>
      <c r="N3153" s="1" t="s">
        <v>1978</v>
      </c>
      <c r="O3153" s="3">
        <v>71</v>
      </c>
      <c r="P3153">
        <v>4</v>
      </c>
      <c r="Q3153" s="3">
        <v>286</v>
      </c>
      <c r="R3153" s="1" t="s">
        <v>1958</v>
      </c>
      <c r="S3153" s="3">
        <v>16</v>
      </c>
      <c r="T3153">
        <v>8</v>
      </c>
      <c r="U3153" t="str">
        <f>IF(Ecommerce_Sales[[#This Row],[Delivery_Time_Days]]&gt;7,"Delay",IF(Ecommerce_Sales[[#This Row],[Delivery_Time_Days]] = 0,"No delivery",IF(Ecommerce_Sales[[#This Row],[Delivery_Time_Days]]&lt;=7,"On-time")))</f>
        <v>Delay</v>
      </c>
      <c r="V3153" s="7">
        <f>Ecommerce_Sales[[#This Row],[Profit]]/Ecommerce_Sales[[#This Row],[Total_Price]]</f>
        <v>0.34965034965034963</v>
      </c>
      <c r="W3153" s="3">
        <v>100</v>
      </c>
      <c r="X3153" s="3"/>
    </row>
    <row r="3154" spans="1:24" x14ac:dyDescent="0.25">
      <c r="A3154" s="1" t="s">
        <v>8781</v>
      </c>
      <c r="B3154" s="1" t="s">
        <v>1252</v>
      </c>
      <c r="C3154" s="1" t="s">
        <v>1253</v>
      </c>
      <c r="D3154" s="1" t="s">
        <v>2228</v>
      </c>
      <c r="E3154" s="1" t="s">
        <v>1966</v>
      </c>
      <c r="F3154" s="2">
        <v>45378</v>
      </c>
      <c r="G3154" s="2">
        <v>44940</v>
      </c>
      <c r="H3154" s="2" t="str">
        <f>TEXT(Ecommerce_Sales[[#This Row],[Order_Date]],"mmmm")</f>
        <v>January</v>
      </c>
      <c r="I3154" s="2" t="str">
        <f>TEXT(Ecommerce_Sales[[#This Row],[Order_Date]],"yyyy")</f>
        <v>2023</v>
      </c>
      <c r="J3154" s="2" t="str">
        <f>TEXT(Ecommerce_Sales[[#This Row],[Order_Date]],"mmmm")</f>
        <v>January</v>
      </c>
      <c r="K3154" s="1" t="s">
        <v>1947</v>
      </c>
      <c r="L3154" s="1" t="s">
        <v>5209</v>
      </c>
      <c r="M3154" s="1" t="s">
        <v>1956</v>
      </c>
      <c r="N3154" s="1" t="s">
        <v>1957</v>
      </c>
      <c r="O3154" s="3">
        <v>102</v>
      </c>
      <c r="P3154">
        <v>4</v>
      </c>
      <c r="Q3154" s="3">
        <v>408</v>
      </c>
      <c r="R3154" s="1" t="s">
        <v>2008</v>
      </c>
      <c r="S3154" s="3">
        <v>51</v>
      </c>
      <c r="T3154">
        <v>5</v>
      </c>
      <c r="U3154" t="str">
        <f>IF(Ecommerce_Sales[[#This Row],[Delivery_Time_Days]]&gt;7,"Delay",IF(Ecommerce_Sales[[#This Row],[Delivery_Time_Days]] = 0,"No delivery",IF(Ecommerce_Sales[[#This Row],[Delivery_Time_Days]]&lt;=7,"On-time")))</f>
        <v>On-time</v>
      </c>
      <c r="V3154" s="7">
        <f>Ecommerce_Sales[[#This Row],[Profit]]/Ecommerce_Sales[[#This Row],[Total_Price]]</f>
        <v>0.14950980392156862</v>
      </c>
      <c r="W3154" s="3">
        <v>61</v>
      </c>
      <c r="X3154" s="3"/>
    </row>
    <row r="3155" spans="1:24" x14ac:dyDescent="0.25">
      <c r="A3155" s="1" t="s">
        <v>8782</v>
      </c>
      <c r="B3155" s="1" t="s">
        <v>112</v>
      </c>
      <c r="C3155" s="1" t="s">
        <v>113</v>
      </c>
      <c r="D3155" s="1" t="s">
        <v>2172</v>
      </c>
      <c r="E3155" s="1" t="s">
        <v>1961</v>
      </c>
      <c r="F3155" s="2">
        <v>45386</v>
      </c>
      <c r="G3155" s="2">
        <v>45467</v>
      </c>
      <c r="H3155" s="2" t="str">
        <f>TEXT(Ecommerce_Sales[[#This Row],[Order_Date]],"mmmm")</f>
        <v>June</v>
      </c>
      <c r="I3155" s="2" t="str">
        <f>TEXT(Ecommerce_Sales[[#This Row],[Order_Date]],"yyyy")</f>
        <v>2024</v>
      </c>
      <c r="J3155" s="2" t="str">
        <f>TEXT(Ecommerce_Sales[[#This Row],[Order_Date]],"mmmm")</f>
        <v>June</v>
      </c>
      <c r="K3155" s="1" t="s">
        <v>1947</v>
      </c>
      <c r="L3155" s="1" t="s">
        <v>8783</v>
      </c>
      <c r="M3155" s="1" t="s">
        <v>1988</v>
      </c>
      <c r="N3155" s="1" t="s">
        <v>1989</v>
      </c>
      <c r="O3155" s="3">
        <v>696</v>
      </c>
      <c r="P3155">
        <v>6</v>
      </c>
      <c r="Q3155" s="3">
        <v>4173</v>
      </c>
      <c r="R3155" s="1" t="s">
        <v>1951</v>
      </c>
      <c r="S3155" s="3">
        <v>382</v>
      </c>
      <c r="T3155">
        <v>6</v>
      </c>
      <c r="U3155" t="str">
        <f>IF(Ecommerce_Sales[[#This Row],[Delivery_Time_Days]]&gt;7,"Delay",IF(Ecommerce_Sales[[#This Row],[Delivery_Time_Days]] = 0,"No delivery",IF(Ecommerce_Sales[[#This Row],[Delivery_Time_Days]]&lt;=7,"On-time")))</f>
        <v>On-time</v>
      </c>
      <c r="V3155" s="7">
        <f>Ecommerce_Sales[[#This Row],[Profit]]/Ecommerce_Sales[[#This Row],[Total_Price]]</f>
        <v>0.24994009106158638</v>
      </c>
      <c r="W3155" s="3">
        <v>1043</v>
      </c>
      <c r="X3155" s="3"/>
    </row>
    <row r="3156" spans="1:24" x14ac:dyDescent="0.25">
      <c r="A3156" s="1" t="s">
        <v>8784</v>
      </c>
      <c r="B3156" s="1" t="s">
        <v>571</v>
      </c>
      <c r="C3156" s="1" t="s">
        <v>572</v>
      </c>
      <c r="D3156" s="1" t="s">
        <v>4730</v>
      </c>
      <c r="E3156" s="1" t="s">
        <v>1966</v>
      </c>
      <c r="F3156" s="2">
        <v>45560</v>
      </c>
      <c r="G3156" s="2">
        <v>45613</v>
      </c>
      <c r="H3156" s="2" t="str">
        <f>TEXT(Ecommerce_Sales[[#This Row],[Order_Date]],"mmmm")</f>
        <v>November</v>
      </c>
      <c r="I3156" s="2" t="str">
        <f>TEXT(Ecommerce_Sales[[#This Row],[Order_Date]],"yyyy")</f>
        <v>2024</v>
      </c>
      <c r="J3156" s="2" t="str">
        <f>TEXT(Ecommerce_Sales[[#This Row],[Order_Date]],"mmmm")</f>
        <v>November</v>
      </c>
      <c r="K3156" s="1" t="s">
        <v>1947</v>
      </c>
      <c r="L3156" s="1" t="s">
        <v>4500</v>
      </c>
      <c r="M3156" s="1" t="s">
        <v>2054</v>
      </c>
      <c r="N3156" s="1" t="s">
        <v>1957</v>
      </c>
      <c r="O3156" s="3">
        <v>448</v>
      </c>
      <c r="P3156">
        <v>6</v>
      </c>
      <c r="Q3156" s="3">
        <v>2685</v>
      </c>
      <c r="R3156" s="1" t="s">
        <v>1958</v>
      </c>
      <c r="S3156" s="3">
        <v>378</v>
      </c>
      <c r="T3156">
        <v>9</v>
      </c>
      <c r="U3156" t="str">
        <f>IF(Ecommerce_Sales[[#This Row],[Delivery_Time_Days]]&gt;7,"Delay",IF(Ecommerce_Sales[[#This Row],[Delivery_Time_Days]] = 0,"No delivery",IF(Ecommerce_Sales[[#This Row],[Delivery_Time_Days]]&lt;=7,"On-time")))</f>
        <v>Delay</v>
      </c>
      <c r="V3156" s="7">
        <f>Ecommerce_Sales[[#This Row],[Profit]]/Ecommerce_Sales[[#This Row],[Total_Price]]</f>
        <v>0.15009310986964619</v>
      </c>
      <c r="W3156" s="3">
        <v>403</v>
      </c>
      <c r="X3156" s="3"/>
    </row>
    <row r="3157" spans="1:24" x14ac:dyDescent="0.25">
      <c r="A3157" s="1" t="s">
        <v>8785</v>
      </c>
      <c r="B3157" s="1" t="s">
        <v>428</v>
      </c>
      <c r="C3157" s="1" t="s">
        <v>429</v>
      </c>
      <c r="D3157" s="1" t="s">
        <v>4327</v>
      </c>
      <c r="E3157" s="1" t="s">
        <v>1946</v>
      </c>
      <c r="F3157" s="2">
        <v>45424</v>
      </c>
      <c r="G3157" s="2">
        <v>45046</v>
      </c>
      <c r="H3157" s="2" t="str">
        <f>TEXT(Ecommerce_Sales[[#This Row],[Order_Date]],"mmmm")</f>
        <v>April</v>
      </c>
      <c r="I3157" s="2" t="str">
        <f>TEXT(Ecommerce_Sales[[#This Row],[Order_Date]],"yyyy")</f>
        <v>2023</v>
      </c>
      <c r="J3157" s="2" t="str">
        <f>TEXT(Ecommerce_Sales[[#This Row],[Order_Date]],"mmmm")</f>
        <v>April</v>
      </c>
      <c r="K3157" s="1" t="s">
        <v>1947</v>
      </c>
      <c r="L3157" s="1" t="s">
        <v>8786</v>
      </c>
      <c r="M3157" s="1" t="s">
        <v>2058</v>
      </c>
      <c r="N3157" s="1" t="s">
        <v>1950</v>
      </c>
      <c r="O3157" s="3">
        <v>191</v>
      </c>
      <c r="P3157">
        <v>4</v>
      </c>
      <c r="Q3157" s="3">
        <v>763</v>
      </c>
      <c r="R3157" s="1" t="s">
        <v>1958</v>
      </c>
      <c r="S3157" s="3">
        <v>101</v>
      </c>
      <c r="T3157">
        <v>4</v>
      </c>
      <c r="U3157" t="str">
        <f>IF(Ecommerce_Sales[[#This Row],[Delivery_Time_Days]]&gt;7,"Delay",IF(Ecommerce_Sales[[#This Row],[Delivery_Time_Days]] = 0,"No delivery",IF(Ecommerce_Sales[[#This Row],[Delivery_Time_Days]]&lt;=7,"On-time")))</f>
        <v>On-time</v>
      </c>
      <c r="V3157" s="7">
        <f>Ecommerce_Sales[[#This Row],[Profit]]/Ecommerce_Sales[[#This Row],[Total_Price]]</f>
        <v>0.39973787680209699</v>
      </c>
      <c r="W3157" s="3">
        <v>305</v>
      </c>
      <c r="X3157" s="3"/>
    </row>
    <row r="3158" spans="1:24" x14ac:dyDescent="0.25">
      <c r="A3158" s="1" t="s">
        <v>8787</v>
      </c>
      <c r="B3158" s="1" t="s">
        <v>306</v>
      </c>
      <c r="C3158" s="1" t="s">
        <v>307</v>
      </c>
      <c r="D3158" s="1" t="s">
        <v>5383</v>
      </c>
      <c r="E3158" s="1" t="s">
        <v>1981</v>
      </c>
      <c r="F3158" s="2">
        <v>45454</v>
      </c>
      <c r="G3158" s="2">
        <v>45648</v>
      </c>
      <c r="H3158" s="2" t="str">
        <f>TEXT(Ecommerce_Sales[[#This Row],[Order_Date]],"mmmm")</f>
        <v>December</v>
      </c>
      <c r="I3158" s="2" t="str">
        <f>TEXT(Ecommerce_Sales[[#This Row],[Order_Date]],"yyyy")</f>
        <v>2024</v>
      </c>
      <c r="J3158" s="2" t="str">
        <f>TEXT(Ecommerce_Sales[[#This Row],[Order_Date]],"mmmm")</f>
        <v>December</v>
      </c>
      <c r="K3158" s="1" t="s">
        <v>1947</v>
      </c>
      <c r="L3158" s="1" t="s">
        <v>8788</v>
      </c>
      <c r="M3158" s="1" t="s">
        <v>1963</v>
      </c>
      <c r="N3158" s="1" t="s">
        <v>1957</v>
      </c>
      <c r="O3158" s="3">
        <v>1254</v>
      </c>
      <c r="P3158">
        <v>10</v>
      </c>
      <c r="Q3158" s="3">
        <v>12537</v>
      </c>
      <c r="R3158" s="1" t="s">
        <v>2012</v>
      </c>
      <c r="S3158" s="3">
        <v>795</v>
      </c>
      <c r="T3158">
        <v>5</v>
      </c>
      <c r="U3158" t="str">
        <f>IF(Ecommerce_Sales[[#This Row],[Delivery_Time_Days]]&gt;7,"Delay",IF(Ecommerce_Sales[[#This Row],[Delivery_Time_Days]] = 0,"No delivery",IF(Ecommerce_Sales[[#This Row],[Delivery_Time_Days]]&lt;=7,"On-time")))</f>
        <v>On-time</v>
      </c>
      <c r="V3158" s="7">
        <f>Ecommerce_Sales[[#This Row],[Profit]]/Ecommerce_Sales[[#This Row],[Total_Price]]</f>
        <v>0.14995612985562734</v>
      </c>
      <c r="W3158" s="3">
        <v>1880</v>
      </c>
      <c r="X3158" s="3"/>
    </row>
    <row r="3159" spans="1:24" x14ac:dyDescent="0.25">
      <c r="A3159" s="1" t="s">
        <v>8789</v>
      </c>
      <c r="B3159" s="1" t="s">
        <v>428</v>
      </c>
      <c r="C3159" s="1" t="s">
        <v>429</v>
      </c>
      <c r="D3159" s="1" t="s">
        <v>4327</v>
      </c>
      <c r="E3159" s="1" t="s">
        <v>1946</v>
      </c>
      <c r="F3159" s="2">
        <v>45424</v>
      </c>
      <c r="G3159" s="2">
        <v>45485</v>
      </c>
      <c r="H3159" s="2" t="str">
        <f>TEXT(Ecommerce_Sales[[#This Row],[Order_Date]],"mmmm")</f>
        <v>July</v>
      </c>
      <c r="I3159" s="2" t="str">
        <f>TEXT(Ecommerce_Sales[[#This Row],[Order_Date]],"yyyy")</f>
        <v>2024</v>
      </c>
      <c r="J3159" s="2" t="str">
        <f>TEXT(Ecommerce_Sales[[#This Row],[Order_Date]],"mmmm")</f>
        <v>July</v>
      </c>
      <c r="K3159" s="1" t="s">
        <v>1947</v>
      </c>
      <c r="L3159" s="1" t="s">
        <v>5060</v>
      </c>
      <c r="M3159" s="1" t="s">
        <v>2072</v>
      </c>
      <c r="N3159" s="1" t="s">
        <v>1950</v>
      </c>
      <c r="O3159" s="3">
        <v>1246</v>
      </c>
      <c r="P3159">
        <v>6</v>
      </c>
      <c r="Q3159" s="3">
        <v>7475</v>
      </c>
      <c r="R3159" s="1" t="s">
        <v>1958</v>
      </c>
      <c r="S3159" s="3">
        <v>938</v>
      </c>
      <c r="T3159">
        <v>6</v>
      </c>
      <c r="U3159" t="str">
        <f>IF(Ecommerce_Sales[[#This Row],[Delivery_Time_Days]]&gt;7,"Delay",IF(Ecommerce_Sales[[#This Row],[Delivery_Time_Days]] = 0,"No delivery",IF(Ecommerce_Sales[[#This Row],[Delivery_Time_Days]]&lt;=7,"On-time")))</f>
        <v>On-time</v>
      </c>
      <c r="V3159" s="7">
        <f>Ecommerce_Sales[[#This Row],[Profit]]/Ecommerce_Sales[[#This Row],[Total_Price]]</f>
        <v>0.4</v>
      </c>
      <c r="W3159" s="3">
        <v>2990</v>
      </c>
      <c r="X3159" s="3"/>
    </row>
    <row r="3160" spans="1:24" x14ac:dyDescent="0.25">
      <c r="A3160" s="1" t="s">
        <v>8790</v>
      </c>
      <c r="B3160" s="1" t="s">
        <v>330</v>
      </c>
      <c r="C3160" s="1" t="s">
        <v>331</v>
      </c>
      <c r="D3160" s="1" t="s">
        <v>7997</v>
      </c>
      <c r="E3160" s="1" t="s">
        <v>1954</v>
      </c>
      <c r="F3160" s="2">
        <v>45306</v>
      </c>
      <c r="G3160" s="2">
        <v>45438</v>
      </c>
      <c r="H3160" s="2" t="str">
        <f>TEXT(Ecommerce_Sales[[#This Row],[Order_Date]],"mmmm")</f>
        <v>May</v>
      </c>
      <c r="I3160" s="2" t="str">
        <f>TEXT(Ecommerce_Sales[[#This Row],[Order_Date]],"yyyy")</f>
        <v>2024</v>
      </c>
      <c r="J3160" s="2" t="str">
        <f>TEXT(Ecommerce_Sales[[#This Row],[Order_Date]],"mmmm")</f>
        <v>May</v>
      </c>
      <c r="K3160" s="1" t="s">
        <v>1986</v>
      </c>
      <c r="L3160" s="1" t="s">
        <v>8791</v>
      </c>
      <c r="M3160" s="1" t="s">
        <v>2007</v>
      </c>
      <c r="N3160" s="1" t="s">
        <v>1973</v>
      </c>
      <c r="O3160" s="3">
        <v>1028</v>
      </c>
      <c r="P3160">
        <v>5</v>
      </c>
      <c r="Q3160" s="3">
        <v>5142</v>
      </c>
      <c r="R3160" s="1" t="s">
        <v>1958</v>
      </c>
      <c r="S3160" s="3">
        <v>765</v>
      </c>
      <c r="U3160" t="str">
        <f>IF(Ecommerce_Sales[[#This Row],[Delivery_Time_Days]]&gt;7,"Delay",IF(Ecommerce_Sales[[#This Row],[Delivery_Time_Days]] = 0,"No delivery",IF(Ecommerce_Sales[[#This Row],[Delivery_Time_Days]]&lt;=7,"On-time")))</f>
        <v>No delivery</v>
      </c>
      <c r="V3160" s="7">
        <f>Ecommerce_Sales[[#This Row],[Profit]]/Ecommerce_Sales[[#This Row],[Total_Price]]</f>
        <v>0.30007779074290158</v>
      </c>
      <c r="W3160" s="3">
        <v>1543</v>
      </c>
      <c r="X3160" s="3"/>
    </row>
    <row r="3161" spans="1:24" x14ac:dyDescent="0.25">
      <c r="A3161" s="1" t="s">
        <v>8792</v>
      </c>
      <c r="B3161" s="1" t="s">
        <v>1355</v>
      </c>
      <c r="C3161" s="1" t="s">
        <v>1356</v>
      </c>
      <c r="D3161" s="1" t="s">
        <v>4155</v>
      </c>
      <c r="E3161" s="1" t="s">
        <v>1954</v>
      </c>
      <c r="F3161" s="2">
        <v>44987</v>
      </c>
      <c r="G3161" s="2">
        <v>45009</v>
      </c>
      <c r="H3161" s="2" t="str">
        <f>TEXT(Ecommerce_Sales[[#This Row],[Order_Date]],"mmmm")</f>
        <v>March</v>
      </c>
      <c r="I3161" s="2" t="str">
        <f>TEXT(Ecommerce_Sales[[#This Row],[Order_Date]],"yyyy")</f>
        <v>2023</v>
      </c>
      <c r="J3161" s="2" t="str">
        <f>TEXT(Ecommerce_Sales[[#This Row],[Order_Date]],"mmmm")</f>
        <v>March</v>
      </c>
      <c r="K3161" s="1" t="s">
        <v>1986</v>
      </c>
      <c r="L3161" s="1" t="s">
        <v>8793</v>
      </c>
      <c r="M3161" s="1" t="s">
        <v>2065</v>
      </c>
      <c r="N3161" s="1" t="s">
        <v>1978</v>
      </c>
      <c r="O3161" s="3">
        <v>226</v>
      </c>
      <c r="P3161">
        <v>5</v>
      </c>
      <c r="Q3161" s="3">
        <v>1130</v>
      </c>
      <c r="R3161" s="1" t="s">
        <v>1951</v>
      </c>
      <c r="S3161" s="3">
        <v>145</v>
      </c>
      <c r="U3161" t="str">
        <f>IF(Ecommerce_Sales[[#This Row],[Delivery_Time_Days]]&gt;7,"Delay",IF(Ecommerce_Sales[[#This Row],[Delivery_Time_Days]] = 0,"No delivery",IF(Ecommerce_Sales[[#This Row],[Delivery_Time_Days]]&lt;=7,"On-time")))</f>
        <v>No delivery</v>
      </c>
      <c r="V3161" s="7">
        <f>Ecommerce_Sales[[#This Row],[Profit]]/Ecommerce_Sales[[#This Row],[Total_Price]]</f>
        <v>0.34955752212389379</v>
      </c>
      <c r="W3161" s="3">
        <v>395</v>
      </c>
      <c r="X3161" s="3"/>
    </row>
    <row r="3162" spans="1:24" x14ac:dyDescent="0.25">
      <c r="A3162" s="1" t="s">
        <v>8794</v>
      </c>
      <c r="B3162" s="1" t="s">
        <v>480</v>
      </c>
      <c r="C3162" s="1" t="s">
        <v>481</v>
      </c>
      <c r="D3162" s="1" t="s">
        <v>5189</v>
      </c>
      <c r="E3162" s="1" t="s">
        <v>1961</v>
      </c>
      <c r="F3162" s="2">
        <v>45137</v>
      </c>
      <c r="G3162" s="2">
        <v>45270</v>
      </c>
      <c r="H3162" s="2" t="str">
        <f>TEXT(Ecommerce_Sales[[#This Row],[Order_Date]],"mmmm")</f>
        <v>December</v>
      </c>
      <c r="I3162" s="2" t="str">
        <f>TEXT(Ecommerce_Sales[[#This Row],[Order_Date]],"yyyy")</f>
        <v>2023</v>
      </c>
      <c r="J3162" s="2" t="str">
        <f>TEXT(Ecommerce_Sales[[#This Row],[Order_Date]],"mmmm")</f>
        <v>December</v>
      </c>
      <c r="K3162" s="1" t="s">
        <v>1947</v>
      </c>
      <c r="L3162" s="1" t="s">
        <v>8795</v>
      </c>
      <c r="M3162" s="1" t="s">
        <v>1949</v>
      </c>
      <c r="N3162" s="1" t="s">
        <v>1950</v>
      </c>
      <c r="O3162" s="3">
        <v>1343</v>
      </c>
      <c r="P3162">
        <v>2</v>
      </c>
      <c r="Q3162" s="3">
        <v>2685</v>
      </c>
      <c r="R3162" s="1" t="s">
        <v>2008</v>
      </c>
      <c r="S3162" s="3">
        <v>162</v>
      </c>
      <c r="T3162">
        <v>8</v>
      </c>
      <c r="U3162" t="str">
        <f>IF(Ecommerce_Sales[[#This Row],[Delivery_Time_Days]]&gt;7,"Delay",IF(Ecommerce_Sales[[#This Row],[Delivery_Time_Days]] = 0,"No delivery",IF(Ecommerce_Sales[[#This Row],[Delivery_Time_Days]]&lt;=7,"On-time")))</f>
        <v>Delay</v>
      </c>
      <c r="V3162" s="7">
        <f>Ecommerce_Sales[[#This Row],[Profit]]/Ecommerce_Sales[[#This Row],[Total_Price]]</f>
        <v>0.4</v>
      </c>
      <c r="W3162" s="3">
        <v>1074</v>
      </c>
      <c r="X3162" s="3"/>
    </row>
    <row r="3163" spans="1:24" x14ac:dyDescent="0.25">
      <c r="A3163" s="1" t="s">
        <v>8796</v>
      </c>
      <c r="B3163" s="1" t="s">
        <v>588</v>
      </c>
      <c r="C3163" s="1" t="s">
        <v>589</v>
      </c>
      <c r="D3163" s="1" t="s">
        <v>5533</v>
      </c>
      <c r="E3163" s="1" t="s">
        <v>1981</v>
      </c>
      <c r="F3163" s="2">
        <v>45640</v>
      </c>
      <c r="G3163" s="2">
        <v>45471</v>
      </c>
      <c r="H3163" s="2" t="str">
        <f>TEXT(Ecommerce_Sales[[#This Row],[Order_Date]],"mmmm")</f>
        <v>June</v>
      </c>
      <c r="I3163" s="2" t="str">
        <f>TEXT(Ecommerce_Sales[[#This Row],[Order_Date]],"yyyy")</f>
        <v>2024</v>
      </c>
      <c r="J3163" s="2" t="str">
        <f>TEXT(Ecommerce_Sales[[#This Row],[Order_Date]],"mmmm")</f>
        <v>June</v>
      </c>
      <c r="K3163" s="1" t="s">
        <v>1947</v>
      </c>
      <c r="L3163" s="1" t="s">
        <v>8797</v>
      </c>
      <c r="M3163" s="1" t="s">
        <v>2104</v>
      </c>
      <c r="N3163" s="1" t="s">
        <v>1978</v>
      </c>
      <c r="O3163" s="3">
        <v>110</v>
      </c>
      <c r="P3163">
        <v>4</v>
      </c>
      <c r="Q3163" s="3">
        <v>439</v>
      </c>
      <c r="R3163" s="1" t="s">
        <v>2016</v>
      </c>
      <c r="S3163" s="3">
        <v>38</v>
      </c>
      <c r="T3163">
        <v>8</v>
      </c>
      <c r="U3163" t="str">
        <f>IF(Ecommerce_Sales[[#This Row],[Delivery_Time_Days]]&gt;7,"Delay",IF(Ecommerce_Sales[[#This Row],[Delivery_Time_Days]] = 0,"No delivery",IF(Ecommerce_Sales[[#This Row],[Delivery_Time_Days]]&lt;=7,"On-time")))</f>
        <v>Delay</v>
      </c>
      <c r="V3163" s="7">
        <f>Ecommerce_Sales[[#This Row],[Profit]]/Ecommerce_Sales[[#This Row],[Total_Price]]</f>
        <v>0.35079726651480636</v>
      </c>
      <c r="W3163" s="3">
        <v>154</v>
      </c>
      <c r="X3163" s="3"/>
    </row>
    <row r="3164" spans="1:24" x14ac:dyDescent="0.25">
      <c r="A3164" s="1" t="s">
        <v>8798</v>
      </c>
      <c r="B3164" s="1" t="s">
        <v>1163</v>
      </c>
      <c r="C3164" s="1" t="s">
        <v>1246</v>
      </c>
      <c r="D3164" s="1" t="s">
        <v>2779</v>
      </c>
      <c r="E3164" s="1" t="s">
        <v>1966</v>
      </c>
      <c r="F3164" s="2">
        <v>45076</v>
      </c>
      <c r="G3164" s="2">
        <v>44952</v>
      </c>
      <c r="H3164" s="2" t="str">
        <f>TEXT(Ecommerce_Sales[[#This Row],[Order_Date]],"mmmm")</f>
        <v>January</v>
      </c>
      <c r="I3164" s="2" t="str">
        <f>TEXT(Ecommerce_Sales[[#This Row],[Order_Date]],"yyyy")</f>
        <v>2023</v>
      </c>
      <c r="J3164" s="2" t="str">
        <f>TEXT(Ecommerce_Sales[[#This Row],[Order_Date]],"mmmm")</f>
        <v>January</v>
      </c>
      <c r="K3164" s="1" t="s">
        <v>1992</v>
      </c>
      <c r="L3164" s="1" t="s">
        <v>8799</v>
      </c>
      <c r="M3164" s="1" t="s">
        <v>2043</v>
      </c>
      <c r="N3164" s="1" t="s">
        <v>1989</v>
      </c>
      <c r="O3164" s="3">
        <v>792</v>
      </c>
      <c r="P3164">
        <v>2</v>
      </c>
      <c r="Q3164" s="3">
        <v>1584</v>
      </c>
      <c r="R3164" s="1" t="s">
        <v>1951</v>
      </c>
      <c r="S3164" s="3">
        <v>115</v>
      </c>
      <c r="U3164" t="str">
        <f>IF(Ecommerce_Sales[[#This Row],[Delivery_Time_Days]]&gt;7,"Delay",IF(Ecommerce_Sales[[#This Row],[Delivery_Time_Days]] = 0,"No delivery",IF(Ecommerce_Sales[[#This Row],[Delivery_Time_Days]]&lt;=7,"On-time")))</f>
        <v>No delivery</v>
      </c>
      <c r="V3164" s="7">
        <f>Ecommerce_Sales[[#This Row],[Profit]]/Ecommerce_Sales[[#This Row],[Total_Price]]</f>
        <v>0.25</v>
      </c>
      <c r="W3164" s="3">
        <v>396</v>
      </c>
      <c r="X3164" s="3"/>
    </row>
    <row r="3165" spans="1:24" x14ac:dyDescent="0.25">
      <c r="A3165" s="1" t="s">
        <v>8800</v>
      </c>
      <c r="B3165" s="1" t="s">
        <v>374</v>
      </c>
      <c r="C3165" s="1" t="s">
        <v>375</v>
      </c>
      <c r="D3165" s="1" t="s">
        <v>6434</v>
      </c>
      <c r="E3165" s="1" t="s">
        <v>1981</v>
      </c>
      <c r="F3165" s="2">
        <v>45347</v>
      </c>
      <c r="G3165" s="2">
        <v>45126</v>
      </c>
      <c r="H3165" s="2" t="str">
        <f>TEXT(Ecommerce_Sales[[#This Row],[Order_Date]],"mmmm")</f>
        <v>July</v>
      </c>
      <c r="I3165" s="2" t="str">
        <f>TEXT(Ecommerce_Sales[[#This Row],[Order_Date]],"yyyy")</f>
        <v>2023</v>
      </c>
      <c r="J3165" s="2" t="str">
        <f>TEXT(Ecommerce_Sales[[#This Row],[Order_Date]],"mmmm")</f>
        <v>July</v>
      </c>
      <c r="K3165" s="1" t="s">
        <v>1947</v>
      </c>
      <c r="L3165" s="1" t="s">
        <v>8801</v>
      </c>
      <c r="M3165" s="1" t="s">
        <v>1972</v>
      </c>
      <c r="N3165" s="1" t="s">
        <v>1973</v>
      </c>
      <c r="O3165" s="3">
        <v>48</v>
      </c>
      <c r="P3165">
        <v>6</v>
      </c>
      <c r="Q3165" s="3">
        <v>288</v>
      </c>
      <c r="R3165" s="1" t="s">
        <v>1951</v>
      </c>
      <c r="S3165" s="3">
        <v>35</v>
      </c>
      <c r="T3165">
        <v>7</v>
      </c>
      <c r="U3165" t="str">
        <f>IF(Ecommerce_Sales[[#This Row],[Delivery_Time_Days]]&gt;7,"Delay",IF(Ecommerce_Sales[[#This Row],[Delivery_Time_Days]] = 0,"No delivery",IF(Ecommerce_Sales[[#This Row],[Delivery_Time_Days]]&lt;=7,"On-time")))</f>
        <v>On-time</v>
      </c>
      <c r="V3165" s="7">
        <f>Ecommerce_Sales[[#This Row],[Profit]]/Ecommerce_Sales[[#This Row],[Total_Price]]</f>
        <v>0.2986111111111111</v>
      </c>
      <c r="W3165" s="3">
        <v>86</v>
      </c>
      <c r="X3165" s="3"/>
    </row>
    <row r="3166" spans="1:24" x14ac:dyDescent="0.25">
      <c r="A3166" s="1" t="s">
        <v>8802</v>
      </c>
      <c r="B3166" s="1" t="s">
        <v>924</v>
      </c>
      <c r="C3166" s="1" t="s">
        <v>925</v>
      </c>
      <c r="D3166" s="1" t="s">
        <v>3047</v>
      </c>
      <c r="E3166" s="1" t="s">
        <v>1966</v>
      </c>
      <c r="F3166" s="2">
        <v>45470</v>
      </c>
      <c r="G3166" s="2">
        <v>45534</v>
      </c>
      <c r="H3166" s="2" t="str">
        <f>TEXT(Ecommerce_Sales[[#This Row],[Order_Date]],"mmmm")</f>
        <v>August</v>
      </c>
      <c r="I3166" s="2" t="str">
        <f>TEXT(Ecommerce_Sales[[#This Row],[Order_Date]],"yyyy")</f>
        <v>2024</v>
      </c>
      <c r="J3166" s="2" t="str">
        <f>TEXT(Ecommerce_Sales[[#This Row],[Order_Date]],"mmmm")</f>
        <v>August</v>
      </c>
      <c r="K3166" s="1" t="s">
        <v>1947</v>
      </c>
      <c r="L3166" s="1" t="s">
        <v>7010</v>
      </c>
      <c r="M3166" s="1" t="s">
        <v>2043</v>
      </c>
      <c r="N3166" s="1" t="s">
        <v>1989</v>
      </c>
      <c r="O3166" s="3">
        <v>753</v>
      </c>
      <c r="P3166">
        <v>6</v>
      </c>
      <c r="Q3166" s="3">
        <v>4515</v>
      </c>
      <c r="R3166" s="1" t="s">
        <v>1951</v>
      </c>
      <c r="S3166" s="3">
        <v>431</v>
      </c>
      <c r="T3166">
        <v>7</v>
      </c>
      <c r="U3166" t="str">
        <f>IF(Ecommerce_Sales[[#This Row],[Delivery_Time_Days]]&gt;7,"Delay",IF(Ecommerce_Sales[[#This Row],[Delivery_Time_Days]] = 0,"No delivery",IF(Ecommerce_Sales[[#This Row],[Delivery_Time_Days]]&lt;=7,"On-time")))</f>
        <v>On-time</v>
      </c>
      <c r="V3166" s="7">
        <f>Ecommerce_Sales[[#This Row],[Profit]]/Ecommerce_Sales[[#This Row],[Total_Price]]</f>
        <v>0.25005537098560354</v>
      </c>
      <c r="W3166" s="3">
        <v>1129</v>
      </c>
      <c r="X3166" s="3"/>
    </row>
    <row r="3167" spans="1:24" x14ac:dyDescent="0.25">
      <c r="A3167" s="1" t="s">
        <v>8803</v>
      </c>
      <c r="B3167" s="1" t="s">
        <v>456</v>
      </c>
      <c r="C3167" s="1" t="s">
        <v>457</v>
      </c>
      <c r="D3167" s="1" t="s">
        <v>2285</v>
      </c>
      <c r="E3167" s="1" t="s">
        <v>1996</v>
      </c>
      <c r="F3167" s="2">
        <v>45273</v>
      </c>
      <c r="G3167" s="2">
        <v>45534</v>
      </c>
      <c r="H3167" s="2" t="str">
        <f>TEXT(Ecommerce_Sales[[#This Row],[Order_Date]],"mmmm")</f>
        <v>August</v>
      </c>
      <c r="I3167" s="2" t="str">
        <f>TEXT(Ecommerce_Sales[[#This Row],[Order_Date]],"yyyy")</f>
        <v>2024</v>
      </c>
      <c r="J3167" s="2" t="str">
        <f>TEXT(Ecommerce_Sales[[#This Row],[Order_Date]],"mmmm")</f>
        <v>August</v>
      </c>
      <c r="K3167" s="1" t="s">
        <v>1947</v>
      </c>
      <c r="L3167" s="1" t="s">
        <v>8804</v>
      </c>
      <c r="M3167" s="1" t="s">
        <v>1949</v>
      </c>
      <c r="N3167" s="1" t="s">
        <v>1950</v>
      </c>
      <c r="O3167" s="3">
        <v>1004</v>
      </c>
      <c r="P3167">
        <v>5</v>
      </c>
      <c r="Q3167" s="3">
        <v>5022</v>
      </c>
      <c r="R3167" s="1" t="s">
        <v>2012</v>
      </c>
      <c r="S3167" s="3">
        <v>267</v>
      </c>
      <c r="T3167">
        <v>10</v>
      </c>
      <c r="U3167" t="str">
        <f>IF(Ecommerce_Sales[[#This Row],[Delivery_Time_Days]]&gt;7,"Delay",IF(Ecommerce_Sales[[#This Row],[Delivery_Time_Days]] = 0,"No delivery",IF(Ecommerce_Sales[[#This Row],[Delivery_Time_Days]]&lt;=7,"On-time")))</f>
        <v>Delay</v>
      </c>
      <c r="V3167" s="7">
        <f>Ecommerce_Sales[[#This Row],[Profit]]/Ecommerce_Sales[[#This Row],[Total_Price]]</f>
        <v>0.40003982477100758</v>
      </c>
      <c r="W3167" s="3">
        <v>2009</v>
      </c>
      <c r="X3167" s="3"/>
    </row>
    <row r="3168" spans="1:24" x14ac:dyDescent="0.25">
      <c r="A3168" s="1" t="s">
        <v>8805</v>
      </c>
      <c r="B3168" s="1" t="s">
        <v>652</v>
      </c>
      <c r="C3168" s="1" t="s">
        <v>653</v>
      </c>
      <c r="D3168" s="1" t="s">
        <v>8806</v>
      </c>
      <c r="E3168" s="1" t="s">
        <v>1996</v>
      </c>
      <c r="F3168" s="2">
        <v>45564</v>
      </c>
      <c r="G3168" s="2">
        <v>45624</v>
      </c>
      <c r="H3168" s="2" t="str">
        <f>TEXT(Ecommerce_Sales[[#This Row],[Order_Date]],"mmmm")</f>
        <v>November</v>
      </c>
      <c r="I3168" s="2" t="str">
        <f>TEXT(Ecommerce_Sales[[#This Row],[Order_Date]],"yyyy")</f>
        <v>2024</v>
      </c>
      <c r="J3168" s="2" t="str">
        <f>TEXT(Ecommerce_Sales[[#This Row],[Order_Date]],"mmmm")</f>
        <v>November</v>
      </c>
      <c r="K3168" s="1" t="s">
        <v>1947</v>
      </c>
      <c r="L3168" s="1" t="s">
        <v>7634</v>
      </c>
      <c r="M3168" s="1" t="s">
        <v>1998</v>
      </c>
      <c r="N3168" s="1" t="s">
        <v>1973</v>
      </c>
      <c r="O3168" s="3">
        <v>1437</v>
      </c>
      <c r="P3168">
        <v>4</v>
      </c>
      <c r="Q3168" s="3">
        <v>5747</v>
      </c>
      <c r="R3168" s="1" t="s">
        <v>1951</v>
      </c>
      <c r="S3168" s="3">
        <v>475</v>
      </c>
      <c r="T3168">
        <v>4</v>
      </c>
      <c r="U3168" t="str">
        <f>IF(Ecommerce_Sales[[#This Row],[Delivery_Time_Days]]&gt;7,"Delay",IF(Ecommerce_Sales[[#This Row],[Delivery_Time_Days]] = 0,"No delivery",IF(Ecommerce_Sales[[#This Row],[Delivery_Time_Days]]&lt;=7,"On-time")))</f>
        <v>On-time</v>
      </c>
      <c r="V3168" s="7">
        <f>Ecommerce_Sales[[#This Row],[Profit]]/Ecommerce_Sales[[#This Row],[Total_Price]]</f>
        <v>0.29998259961719159</v>
      </c>
      <c r="W3168" s="3">
        <v>1724</v>
      </c>
      <c r="X3168" s="3"/>
    </row>
    <row r="3169" spans="1:24" x14ac:dyDescent="0.25">
      <c r="A3169" s="1" t="s">
        <v>8807</v>
      </c>
      <c r="B3169" s="1" t="s">
        <v>444</v>
      </c>
      <c r="C3169" s="1" t="s">
        <v>445</v>
      </c>
      <c r="D3169" s="1" t="s">
        <v>2106</v>
      </c>
      <c r="E3169" s="1" t="s">
        <v>1946</v>
      </c>
      <c r="F3169" s="2">
        <v>45651</v>
      </c>
      <c r="G3169" s="2">
        <v>45582</v>
      </c>
      <c r="H3169" s="2" t="str">
        <f>TEXT(Ecommerce_Sales[[#This Row],[Order_Date]],"mmmm")</f>
        <v>October</v>
      </c>
      <c r="I3169" s="2" t="str">
        <f>TEXT(Ecommerce_Sales[[#This Row],[Order_Date]],"yyyy")</f>
        <v>2024</v>
      </c>
      <c r="J3169" s="2" t="str">
        <f>TEXT(Ecommerce_Sales[[#This Row],[Order_Date]],"mmmm")</f>
        <v>October</v>
      </c>
      <c r="K3169" s="1" t="s">
        <v>1986</v>
      </c>
      <c r="L3169" s="1" t="s">
        <v>8808</v>
      </c>
      <c r="M3169" s="1" t="s">
        <v>2104</v>
      </c>
      <c r="N3169" s="1" t="s">
        <v>1978</v>
      </c>
      <c r="O3169" s="3">
        <v>81</v>
      </c>
      <c r="P3169">
        <v>3</v>
      </c>
      <c r="Q3169" s="3">
        <v>242</v>
      </c>
      <c r="R3169" s="1" t="s">
        <v>1958</v>
      </c>
      <c r="S3169" s="3">
        <v>25</v>
      </c>
      <c r="U3169" t="str">
        <f>IF(Ecommerce_Sales[[#This Row],[Delivery_Time_Days]]&gt;7,"Delay",IF(Ecommerce_Sales[[#This Row],[Delivery_Time_Days]] = 0,"No delivery",IF(Ecommerce_Sales[[#This Row],[Delivery_Time_Days]]&lt;=7,"On-time")))</f>
        <v>No delivery</v>
      </c>
      <c r="V3169" s="7">
        <f>Ecommerce_Sales[[#This Row],[Profit]]/Ecommerce_Sales[[#This Row],[Total_Price]]</f>
        <v>0.3512396694214876</v>
      </c>
      <c r="W3169" s="3">
        <v>85</v>
      </c>
      <c r="X3169" s="3"/>
    </row>
    <row r="3170" spans="1:24" x14ac:dyDescent="0.25">
      <c r="A3170" s="1" t="s">
        <v>8809</v>
      </c>
      <c r="B3170" s="1" t="s">
        <v>430</v>
      </c>
      <c r="C3170" s="1" t="s">
        <v>431</v>
      </c>
      <c r="D3170" s="1" t="s">
        <v>2762</v>
      </c>
      <c r="E3170" s="1" t="s">
        <v>1961</v>
      </c>
      <c r="F3170" s="2">
        <v>45521</v>
      </c>
      <c r="G3170" s="2">
        <v>45589</v>
      </c>
      <c r="H3170" s="2" t="str">
        <f>TEXT(Ecommerce_Sales[[#This Row],[Order_Date]],"mmmm")</f>
        <v>October</v>
      </c>
      <c r="I3170" s="2" t="str">
        <f>TEXT(Ecommerce_Sales[[#This Row],[Order_Date]],"yyyy")</f>
        <v>2024</v>
      </c>
      <c r="J3170" s="2" t="str">
        <f>TEXT(Ecommerce_Sales[[#This Row],[Order_Date]],"mmmm")</f>
        <v>October</v>
      </c>
      <c r="K3170" s="1" t="s">
        <v>1947</v>
      </c>
      <c r="L3170" s="1" t="s">
        <v>8581</v>
      </c>
      <c r="M3170" s="1" t="s">
        <v>2007</v>
      </c>
      <c r="N3170" s="1" t="s">
        <v>1973</v>
      </c>
      <c r="O3170" s="3">
        <v>70</v>
      </c>
      <c r="P3170">
        <v>6</v>
      </c>
      <c r="Q3170" s="3">
        <v>423</v>
      </c>
      <c r="R3170" s="1" t="s">
        <v>1958</v>
      </c>
      <c r="S3170" s="3">
        <v>58</v>
      </c>
      <c r="T3170">
        <v>4</v>
      </c>
      <c r="U3170" t="str">
        <f>IF(Ecommerce_Sales[[#This Row],[Delivery_Time_Days]]&gt;7,"Delay",IF(Ecommerce_Sales[[#This Row],[Delivery_Time_Days]] = 0,"No delivery",IF(Ecommerce_Sales[[#This Row],[Delivery_Time_Days]]&lt;=7,"On-time")))</f>
        <v>On-time</v>
      </c>
      <c r="V3170" s="7">
        <f>Ecommerce_Sales[[#This Row],[Profit]]/Ecommerce_Sales[[#This Row],[Total_Price]]</f>
        <v>0.30023640661938533</v>
      </c>
      <c r="W3170" s="3">
        <v>127</v>
      </c>
      <c r="X3170" s="3"/>
    </row>
    <row r="3171" spans="1:24" x14ac:dyDescent="0.25">
      <c r="A3171" s="1" t="s">
        <v>8810</v>
      </c>
      <c r="B3171" s="1" t="s">
        <v>808</v>
      </c>
      <c r="C3171" s="1" t="s">
        <v>809</v>
      </c>
      <c r="D3171" s="1" t="s">
        <v>3039</v>
      </c>
      <c r="E3171" s="1" t="s">
        <v>1996</v>
      </c>
      <c r="F3171" s="2">
        <v>45197</v>
      </c>
      <c r="G3171" s="2">
        <v>44984</v>
      </c>
      <c r="H3171" s="2" t="str">
        <f>TEXT(Ecommerce_Sales[[#This Row],[Order_Date]],"mmmm")</f>
        <v>February</v>
      </c>
      <c r="I3171" s="2" t="str">
        <f>TEXT(Ecommerce_Sales[[#This Row],[Order_Date]],"yyyy")</f>
        <v>2023</v>
      </c>
      <c r="J3171" s="2" t="str">
        <f>TEXT(Ecommerce_Sales[[#This Row],[Order_Date]],"mmmm")</f>
        <v>February</v>
      </c>
      <c r="K3171" s="1" t="s">
        <v>1947</v>
      </c>
      <c r="L3171" s="1" t="s">
        <v>8811</v>
      </c>
      <c r="M3171" s="1" t="s">
        <v>2079</v>
      </c>
      <c r="N3171" s="1" t="s">
        <v>1973</v>
      </c>
      <c r="O3171" s="3">
        <v>599</v>
      </c>
      <c r="P3171">
        <v>2</v>
      </c>
      <c r="Q3171" s="3">
        <v>1199</v>
      </c>
      <c r="R3171" s="1" t="s">
        <v>1958</v>
      </c>
      <c r="S3171" s="3">
        <v>168</v>
      </c>
      <c r="T3171">
        <v>10</v>
      </c>
      <c r="U3171" t="str">
        <f>IF(Ecommerce_Sales[[#This Row],[Delivery_Time_Days]]&gt;7,"Delay",IF(Ecommerce_Sales[[#This Row],[Delivery_Time_Days]] = 0,"No delivery",IF(Ecommerce_Sales[[#This Row],[Delivery_Time_Days]]&lt;=7,"On-time")))</f>
        <v>Delay</v>
      </c>
      <c r="V3171" s="7">
        <f>Ecommerce_Sales[[#This Row],[Profit]]/Ecommerce_Sales[[#This Row],[Total_Price]]</f>
        <v>0.30025020850708922</v>
      </c>
      <c r="W3171" s="3">
        <v>360</v>
      </c>
      <c r="X3171" s="3"/>
    </row>
    <row r="3172" spans="1:24" x14ac:dyDescent="0.25">
      <c r="A3172" s="1" t="s">
        <v>8812</v>
      </c>
      <c r="B3172" s="1" t="s">
        <v>252</v>
      </c>
      <c r="C3172" s="1" t="s">
        <v>253</v>
      </c>
      <c r="D3172" s="1" t="s">
        <v>6457</v>
      </c>
      <c r="E3172" s="1" t="s">
        <v>2005</v>
      </c>
      <c r="F3172" s="2">
        <v>45260</v>
      </c>
      <c r="G3172" s="2">
        <v>45242</v>
      </c>
      <c r="H3172" s="2" t="str">
        <f>TEXT(Ecommerce_Sales[[#This Row],[Order_Date]],"mmmm")</f>
        <v>November</v>
      </c>
      <c r="I3172" s="2" t="str">
        <f>TEXT(Ecommerce_Sales[[#This Row],[Order_Date]],"yyyy")</f>
        <v>2023</v>
      </c>
      <c r="J3172" s="2" t="str">
        <f>TEXT(Ecommerce_Sales[[#This Row],[Order_Date]],"mmmm")</f>
        <v>November</v>
      </c>
      <c r="K3172" s="1" t="s">
        <v>1947</v>
      </c>
      <c r="L3172" s="1" t="s">
        <v>8813</v>
      </c>
      <c r="M3172" s="1" t="s">
        <v>2043</v>
      </c>
      <c r="N3172" s="1" t="s">
        <v>1989</v>
      </c>
      <c r="O3172" s="3">
        <v>1107</v>
      </c>
      <c r="P3172">
        <v>4</v>
      </c>
      <c r="Q3172" s="3">
        <v>4428</v>
      </c>
      <c r="R3172" s="1" t="s">
        <v>1958</v>
      </c>
      <c r="S3172" s="3">
        <v>512</v>
      </c>
      <c r="T3172">
        <v>10</v>
      </c>
      <c r="U3172" t="str">
        <f>IF(Ecommerce_Sales[[#This Row],[Delivery_Time_Days]]&gt;7,"Delay",IF(Ecommerce_Sales[[#This Row],[Delivery_Time_Days]] = 0,"No delivery",IF(Ecommerce_Sales[[#This Row],[Delivery_Time_Days]]&lt;=7,"On-time")))</f>
        <v>Delay</v>
      </c>
      <c r="V3172" s="7">
        <f>Ecommerce_Sales[[#This Row],[Profit]]/Ecommerce_Sales[[#This Row],[Total_Price]]</f>
        <v>0.25</v>
      </c>
      <c r="W3172" s="3">
        <v>1107</v>
      </c>
      <c r="X3172" s="3"/>
    </row>
    <row r="3173" spans="1:24" x14ac:dyDescent="0.25">
      <c r="A3173" s="1" t="s">
        <v>8814</v>
      </c>
      <c r="B3173" s="1" t="s">
        <v>1357</v>
      </c>
      <c r="C3173" s="1" t="s">
        <v>1358</v>
      </c>
      <c r="D3173" s="1" t="s">
        <v>5309</v>
      </c>
      <c r="E3173" s="1" t="s">
        <v>1966</v>
      </c>
      <c r="F3173" s="2">
        <v>45118</v>
      </c>
      <c r="G3173" s="2">
        <v>45471</v>
      </c>
      <c r="H3173" s="2" t="str">
        <f>TEXT(Ecommerce_Sales[[#This Row],[Order_Date]],"mmmm")</f>
        <v>June</v>
      </c>
      <c r="I3173" s="2" t="str">
        <f>TEXT(Ecommerce_Sales[[#This Row],[Order_Date]],"yyyy")</f>
        <v>2024</v>
      </c>
      <c r="J3173" s="2" t="str">
        <f>TEXT(Ecommerce_Sales[[#This Row],[Order_Date]],"mmmm")</f>
        <v>June</v>
      </c>
      <c r="K3173" s="1" t="s">
        <v>1947</v>
      </c>
      <c r="L3173" s="1" t="s">
        <v>4637</v>
      </c>
      <c r="M3173" s="1" t="s">
        <v>1988</v>
      </c>
      <c r="N3173" s="1" t="s">
        <v>1989</v>
      </c>
      <c r="O3173" s="3">
        <v>925</v>
      </c>
      <c r="P3173">
        <v>4</v>
      </c>
      <c r="Q3173" s="3">
        <v>3701</v>
      </c>
      <c r="R3173" s="1" t="s">
        <v>1958</v>
      </c>
      <c r="S3173" s="3">
        <v>506</v>
      </c>
      <c r="T3173">
        <v>6</v>
      </c>
      <c r="U3173" t="str">
        <f>IF(Ecommerce_Sales[[#This Row],[Delivery_Time_Days]]&gt;7,"Delay",IF(Ecommerce_Sales[[#This Row],[Delivery_Time_Days]] = 0,"No delivery",IF(Ecommerce_Sales[[#This Row],[Delivery_Time_Days]]&lt;=7,"On-time")))</f>
        <v>On-time</v>
      </c>
      <c r="V3173" s="7">
        <f>Ecommerce_Sales[[#This Row],[Profit]]/Ecommerce_Sales[[#This Row],[Total_Price]]</f>
        <v>0.24993245068900297</v>
      </c>
      <c r="W3173" s="3">
        <v>925</v>
      </c>
      <c r="X3173" s="3"/>
    </row>
    <row r="3174" spans="1:24" x14ac:dyDescent="0.25">
      <c r="A3174" s="1" t="s">
        <v>8815</v>
      </c>
      <c r="B3174" s="1" t="s">
        <v>1474</v>
      </c>
      <c r="C3174" s="1" t="s">
        <v>1475</v>
      </c>
      <c r="D3174" s="1" t="s">
        <v>8816</v>
      </c>
      <c r="E3174" s="1" t="s">
        <v>1946</v>
      </c>
      <c r="F3174" s="2">
        <v>45126</v>
      </c>
      <c r="G3174" s="2">
        <v>45464</v>
      </c>
      <c r="H3174" s="2" t="str">
        <f>TEXT(Ecommerce_Sales[[#This Row],[Order_Date]],"mmmm")</f>
        <v>June</v>
      </c>
      <c r="I3174" s="2" t="str">
        <f>TEXT(Ecommerce_Sales[[#This Row],[Order_Date]],"yyyy")</f>
        <v>2024</v>
      </c>
      <c r="J3174" s="2" t="str">
        <f>TEXT(Ecommerce_Sales[[#This Row],[Order_Date]],"mmmm")</f>
        <v>June</v>
      </c>
      <c r="K3174" s="1" t="s">
        <v>1947</v>
      </c>
      <c r="L3174" s="1" t="s">
        <v>7700</v>
      </c>
      <c r="M3174" s="1" t="s">
        <v>2079</v>
      </c>
      <c r="N3174" s="1" t="s">
        <v>1973</v>
      </c>
      <c r="O3174" s="3">
        <v>1161</v>
      </c>
      <c r="P3174">
        <v>1</v>
      </c>
      <c r="Q3174" s="3">
        <v>1161</v>
      </c>
      <c r="R3174" s="1" t="s">
        <v>1951</v>
      </c>
      <c r="S3174" s="3">
        <v>109</v>
      </c>
      <c r="T3174">
        <v>10</v>
      </c>
      <c r="U3174" t="str">
        <f>IF(Ecommerce_Sales[[#This Row],[Delivery_Time_Days]]&gt;7,"Delay",IF(Ecommerce_Sales[[#This Row],[Delivery_Time_Days]] = 0,"No delivery",IF(Ecommerce_Sales[[#This Row],[Delivery_Time_Days]]&lt;=7,"On-time")))</f>
        <v>Delay</v>
      </c>
      <c r="V3174" s="7">
        <f>Ecommerce_Sales[[#This Row],[Profit]]/Ecommerce_Sales[[#This Row],[Total_Price]]</f>
        <v>0.29974160206718348</v>
      </c>
      <c r="W3174" s="3">
        <v>348</v>
      </c>
      <c r="X3174" s="3"/>
    </row>
    <row r="3175" spans="1:24" x14ac:dyDescent="0.25">
      <c r="A3175" s="1" t="s">
        <v>8817</v>
      </c>
      <c r="B3175" s="1" t="s">
        <v>1463</v>
      </c>
      <c r="C3175" s="1" t="s">
        <v>1464</v>
      </c>
      <c r="D3175" s="1" t="s">
        <v>5923</v>
      </c>
      <c r="E3175" s="1" t="s">
        <v>1996</v>
      </c>
      <c r="F3175" s="2">
        <v>45314</v>
      </c>
      <c r="G3175" s="2">
        <v>45459</v>
      </c>
      <c r="H3175" s="2" t="str">
        <f>TEXT(Ecommerce_Sales[[#This Row],[Order_Date]],"mmmm")</f>
        <v>June</v>
      </c>
      <c r="I3175" s="2" t="str">
        <f>TEXT(Ecommerce_Sales[[#This Row],[Order_Date]],"yyyy")</f>
        <v>2024</v>
      </c>
      <c r="J3175" s="2" t="str">
        <f>TEXT(Ecommerce_Sales[[#This Row],[Order_Date]],"mmmm")</f>
        <v>June</v>
      </c>
      <c r="K3175" s="1" t="s">
        <v>1947</v>
      </c>
      <c r="L3175" s="1" t="s">
        <v>8818</v>
      </c>
      <c r="M3175" s="1" t="s">
        <v>1998</v>
      </c>
      <c r="N3175" s="1" t="s">
        <v>1973</v>
      </c>
      <c r="O3175" s="3">
        <v>839</v>
      </c>
      <c r="P3175">
        <v>1</v>
      </c>
      <c r="Q3175" s="3">
        <v>839</v>
      </c>
      <c r="R3175" s="1" t="s">
        <v>1958</v>
      </c>
      <c r="S3175" s="3">
        <v>78</v>
      </c>
      <c r="T3175">
        <v>5</v>
      </c>
      <c r="U3175" t="str">
        <f>IF(Ecommerce_Sales[[#This Row],[Delivery_Time_Days]]&gt;7,"Delay",IF(Ecommerce_Sales[[#This Row],[Delivery_Time_Days]] = 0,"No delivery",IF(Ecommerce_Sales[[#This Row],[Delivery_Time_Days]]&lt;=7,"On-time")))</f>
        <v>On-time</v>
      </c>
      <c r="V3175" s="7">
        <f>Ecommerce_Sales[[#This Row],[Profit]]/Ecommerce_Sales[[#This Row],[Total_Price]]</f>
        <v>0.300357568533969</v>
      </c>
      <c r="W3175" s="3">
        <v>252</v>
      </c>
      <c r="X3175" s="3"/>
    </row>
    <row r="3176" spans="1:24" x14ac:dyDescent="0.25">
      <c r="A3176" s="1" t="s">
        <v>8819</v>
      </c>
      <c r="B3176" s="1" t="s">
        <v>838</v>
      </c>
      <c r="C3176" s="1" t="s">
        <v>839</v>
      </c>
      <c r="D3176" s="1" t="s">
        <v>4253</v>
      </c>
      <c r="E3176" s="1" t="s">
        <v>1954</v>
      </c>
      <c r="F3176" s="2">
        <v>45650</v>
      </c>
      <c r="G3176" s="2">
        <v>45483</v>
      </c>
      <c r="H3176" s="2" t="str">
        <f>TEXT(Ecommerce_Sales[[#This Row],[Order_Date]],"mmmm")</f>
        <v>July</v>
      </c>
      <c r="I3176" s="2" t="str">
        <f>TEXT(Ecommerce_Sales[[#This Row],[Order_Date]],"yyyy")</f>
        <v>2024</v>
      </c>
      <c r="J3176" s="2" t="str">
        <f>TEXT(Ecommerce_Sales[[#This Row],[Order_Date]],"mmmm")</f>
        <v>July</v>
      </c>
      <c r="K3176" s="1" t="s">
        <v>1986</v>
      </c>
      <c r="L3176" s="1" t="s">
        <v>8520</v>
      </c>
      <c r="M3176" s="1" t="s">
        <v>1998</v>
      </c>
      <c r="N3176" s="1" t="s">
        <v>1973</v>
      </c>
      <c r="O3176" s="3">
        <v>418</v>
      </c>
      <c r="P3176">
        <v>3</v>
      </c>
      <c r="Q3176" s="3">
        <v>1253</v>
      </c>
      <c r="R3176" s="1" t="s">
        <v>1958</v>
      </c>
      <c r="S3176" s="3">
        <v>137</v>
      </c>
      <c r="U3176" t="str">
        <f>IF(Ecommerce_Sales[[#This Row],[Delivery_Time_Days]]&gt;7,"Delay",IF(Ecommerce_Sales[[#This Row],[Delivery_Time_Days]] = 0,"No delivery",IF(Ecommerce_Sales[[#This Row],[Delivery_Time_Days]]&lt;=7,"On-time")))</f>
        <v>No delivery</v>
      </c>
      <c r="V3176" s="7">
        <f>Ecommerce_Sales[[#This Row],[Profit]]/Ecommerce_Sales[[#This Row],[Total_Price]]</f>
        <v>0.30007980845969673</v>
      </c>
      <c r="W3176" s="3">
        <v>376</v>
      </c>
      <c r="X3176" s="3"/>
    </row>
    <row r="3177" spans="1:24" x14ac:dyDescent="0.25">
      <c r="A3177" s="1" t="s">
        <v>8820</v>
      </c>
      <c r="B3177" s="1" t="s">
        <v>730</v>
      </c>
      <c r="C3177" s="1" t="s">
        <v>731</v>
      </c>
      <c r="D3177" s="1" t="s">
        <v>8821</v>
      </c>
      <c r="E3177" s="1" t="s">
        <v>1961</v>
      </c>
      <c r="F3177" s="2">
        <v>45473</v>
      </c>
      <c r="G3177" s="2">
        <v>44928</v>
      </c>
      <c r="H3177" s="2" t="str">
        <f>TEXT(Ecommerce_Sales[[#This Row],[Order_Date]],"mmmm")</f>
        <v>January</v>
      </c>
      <c r="I3177" s="2" t="str">
        <f>TEXT(Ecommerce_Sales[[#This Row],[Order_Date]],"yyyy")</f>
        <v>2023</v>
      </c>
      <c r="J3177" s="2" t="str">
        <f>TEXT(Ecommerce_Sales[[#This Row],[Order_Date]],"mmmm")</f>
        <v>January</v>
      </c>
      <c r="K3177" s="1" t="s">
        <v>1986</v>
      </c>
      <c r="L3177" s="1" t="s">
        <v>8822</v>
      </c>
      <c r="M3177" s="1" t="s">
        <v>2043</v>
      </c>
      <c r="N3177" s="1" t="s">
        <v>1989</v>
      </c>
      <c r="O3177" s="3">
        <v>36</v>
      </c>
      <c r="P3177">
        <v>3</v>
      </c>
      <c r="Q3177" s="3">
        <v>108</v>
      </c>
      <c r="R3177" s="1" t="s">
        <v>2008</v>
      </c>
      <c r="S3177" s="3">
        <v>16</v>
      </c>
      <c r="U3177" t="str">
        <f>IF(Ecommerce_Sales[[#This Row],[Delivery_Time_Days]]&gt;7,"Delay",IF(Ecommerce_Sales[[#This Row],[Delivery_Time_Days]] = 0,"No delivery",IF(Ecommerce_Sales[[#This Row],[Delivery_Time_Days]]&lt;=7,"On-time")))</f>
        <v>No delivery</v>
      </c>
      <c r="V3177" s="7">
        <f>Ecommerce_Sales[[#This Row],[Profit]]/Ecommerce_Sales[[#This Row],[Total_Price]]</f>
        <v>0.25</v>
      </c>
      <c r="W3177" s="3">
        <v>27</v>
      </c>
      <c r="X3177" s="3"/>
    </row>
    <row r="3178" spans="1:24" x14ac:dyDescent="0.25">
      <c r="A3178" s="1" t="s">
        <v>8823</v>
      </c>
      <c r="B3178" s="1" t="s">
        <v>1117</v>
      </c>
      <c r="C3178" s="1" t="s">
        <v>1118</v>
      </c>
      <c r="D3178" s="1" t="s">
        <v>3757</v>
      </c>
      <c r="E3178" s="1" t="s">
        <v>1996</v>
      </c>
      <c r="F3178" s="2">
        <v>45425</v>
      </c>
      <c r="G3178" s="2">
        <v>45543</v>
      </c>
      <c r="H3178" s="2" t="str">
        <f>TEXT(Ecommerce_Sales[[#This Row],[Order_Date]],"mmmm")</f>
        <v>September</v>
      </c>
      <c r="I3178" s="2" t="str">
        <f>TEXT(Ecommerce_Sales[[#This Row],[Order_Date]],"yyyy")</f>
        <v>2024</v>
      </c>
      <c r="J3178" s="2" t="str">
        <f>TEXT(Ecommerce_Sales[[#This Row],[Order_Date]],"mmmm")</f>
        <v>September</v>
      </c>
      <c r="K3178" s="1" t="s">
        <v>1947</v>
      </c>
      <c r="L3178" s="1" t="s">
        <v>8824</v>
      </c>
      <c r="M3178" s="1" t="s">
        <v>1983</v>
      </c>
      <c r="N3178" s="1" t="s">
        <v>1950</v>
      </c>
      <c r="O3178" s="3">
        <v>1070</v>
      </c>
      <c r="P3178">
        <v>5</v>
      </c>
      <c r="Q3178" s="3">
        <v>5350</v>
      </c>
      <c r="R3178" s="1" t="s">
        <v>1958</v>
      </c>
      <c r="S3178" s="3">
        <v>673</v>
      </c>
      <c r="T3178">
        <v>5</v>
      </c>
      <c r="U3178" t="str">
        <f>IF(Ecommerce_Sales[[#This Row],[Delivery_Time_Days]]&gt;7,"Delay",IF(Ecommerce_Sales[[#This Row],[Delivery_Time_Days]] = 0,"No delivery",IF(Ecommerce_Sales[[#This Row],[Delivery_Time_Days]]&lt;=7,"On-time")))</f>
        <v>On-time</v>
      </c>
      <c r="V3178" s="7">
        <f>Ecommerce_Sales[[#This Row],[Profit]]/Ecommerce_Sales[[#This Row],[Total_Price]]</f>
        <v>0.4</v>
      </c>
      <c r="W3178" s="3">
        <v>2140</v>
      </c>
      <c r="X3178" s="3"/>
    </row>
    <row r="3179" spans="1:24" x14ac:dyDescent="0.25">
      <c r="A3179" s="1" t="s">
        <v>8825</v>
      </c>
      <c r="B3179" s="1" t="s">
        <v>416</v>
      </c>
      <c r="C3179" s="1" t="s">
        <v>417</v>
      </c>
      <c r="D3179" s="1" t="s">
        <v>3453</v>
      </c>
      <c r="E3179" s="1" t="s">
        <v>1954</v>
      </c>
      <c r="F3179" s="2">
        <v>45387</v>
      </c>
      <c r="G3179" s="2">
        <v>44944</v>
      </c>
      <c r="H3179" s="2" t="str">
        <f>TEXT(Ecommerce_Sales[[#This Row],[Order_Date]],"mmmm")</f>
        <v>January</v>
      </c>
      <c r="I3179" s="2" t="str">
        <f>TEXT(Ecommerce_Sales[[#This Row],[Order_Date]],"yyyy")</f>
        <v>2023</v>
      </c>
      <c r="J3179" s="2" t="str">
        <f>TEXT(Ecommerce_Sales[[#This Row],[Order_Date]],"mmmm")</f>
        <v>January</v>
      </c>
      <c r="K3179" s="1" t="s">
        <v>1947</v>
      </c>
      <c r="L3179" s="1" t="s">
        <v>8826</v>
      </c>
      <c r="M3179" s="1" t="s">
        <v>1972</v>
      </c>
      <c r="N3179" s="1" t="s">
        <v>1973</v>
      </c>
      <c r="O3179" s="3">
        <v>518</v>
      </c>
      <c r="P3179">
        <v>4</v>
      </c>
      <c r="Q3179" s="3">
        <v>2071</v>
      </c>
      <c r="R3179" s="1" t="s">
        <v>1958</v>
      </c>
      <c r="S3179" s="3">
        <v>112</v>
      </c>
      <c r="T3179">
        <v>4</v>
      </c>
      <c r="U3179" t="str">
        <f>IF(Ecommerce_Sales[[#This Row],[Delivery_Time_Days]]&gt;7,"Delay",IF(Ecommerce_Sales[[#This Row],[Delivery_Time_Days]] = 0,"No delivery",IF(Ecommerce_Sales[[#This Row],[Delivery_Time_Days]]&lt;=7,"On-time")))</f>
        <v>On-time</v>
      </c>
      <c r="V3179" s="7">
        <f>Ecommerce_Sales[[#This Row],[Profit]]/Ecommerce_Sales[[#This Row],[Total_Price]]</f>
        <v>0.29985514244326411</v>
      </c>
      <c r="W3179" s="3">
        <v>621</v>
      </c>
      <c r="X3179" s="3"/>
    </row>
    <row r="3180" spans="1:24" x14ac:dyDescent="0.25">
      <c r="A3180" s="1" t="s">
        <v>8827</v>
      </c>
      <c r="B3180" s="1" t="s">
        <v>344</v>
      </c>
      <c r="C3180" s="1" t="s">
        <v>345</v>
      </c>
      <c r="D3180" s="1" t="s">
        <v>6242</v>
      </c>
      <c r="E3180" s="1" t="s">
        <v>1981</v>
      </c>
      <c r="F3180" s="2">
        <v>45103</v>
      </c>
      <c r="G3180" s="2">
        <v>45177</v>
      </c>
      <c r="H3180" s="2" t="str">
        <f>TEXT(Ecommerce_Sales[[#This Row],[Order_Date]],"mmmm")</f>
        <v>September</v>
      </c>
      <c r="I3180" s="2" t="str">
        <f>TEXT(Ecommerce_Sales[[#This Row],[Order_Date]],"yyyy")</f>
        <v>2023</v>
      </c>
      <c r="J3180" s="2" t="str">
        <f>TEXT(Ecommerce_Sales[[#This Row],[Order_Date]],"mmmm")</f>
        <v>September</v>
      </c>
      <c r="K3180" s="1" t="s">
        <v>1947</v>
      </c>
      <c r="L3180" s="1" t="s">
        <v>8828</v>
      </c>
      <c r="M3180" s="1" t="s">
        <v>1988</v>
      </c>
      <c r="N3180" s="1" t="s">
        <v>1989</v>
      </c>
      <c r="O3180" s="3">
        <v>782</v>
      </c>
      <c r="P3180">
        <v>1</v>
      </c>
      <c r="Q3180" s="3">
        <v>782</v>
      </c>
      <c r="R3180" s="1" t="s">
        <v>2008</v>
      </c>
      <c r="S3180" s="3">
        <v>84</v>
      </c>
      <c r="T3180">
        <v>3</v>
      </c>
      <c r="U3180" t="str">
        <f>IF(Ecommerce_Sales[[#This Row],[Delivery_Time_Days]]&gt;7,"Delay",IF(Ecommerce_Sales[[#This Row],[Delivery_Time_Days]] = 0,"No delivery",IF(Ecommerce_Sales[[#This Row],[Delivery_Time_Days]]&lt;=7,"On-time")))</f>
        <v>On-time</v>
      </c>
      <c r="V3180" s="7">
        <f>Ecommerce_Sales[[#This Row],[Profit]]/Ecommerce_Sales[[#This Row],[Total_Price]]</f>
        <v>0.2506393861892583</v>
      </c>
      <c r="W3180" s="3">
        <v>196</v>
      </c>
      <c r="X3180" s="3"/>
    </row>
    <row r="3181" spans="1:24" x14ac:dyDescent="0.25">
      <c r="A3181" s="1" t="s">
        <v>8829</v>
      </c>
      <c r="B3181" s="1" t="s">
        <v>1308</v>
      </c>
      <c r="C3181" s="1" t="s">
        <v>1309</v>
      </c>
      <c r="D3181" s="1" t="s">
        <v>7045</v>
      </c>
      <c r="E3181" s="1" t="s">
        <v>1966</v>
      </c>
      <c r="F3181" s="2">
        <v>45018</v>
      </c>
      <c r="G3181" s="2">
        <v>45086</v>
      </c>
      <c r="H3181" s="2" t="str">
        <f>TEXT(Ecommerce_Sales[[#This Row],[Order_Date]],"mmmm")</f>
        <v>June</v>
      </c>
      <c r="I3181" s="2" t="str">
        <f>TEXT(Ecommerce_Sales[[#This Row],[Order_Date]],"yyyy")</f>
        <v>2023</v>
      </c>
      <c r="J3181" s="2" t="str">
        <f>TEXT(Ecommerce_Sales[[#This Row],[Order_Date]],"mmmm")</f>
        <v>June</v>
      </c>
      <c r="K3181" s="1" t="s">
        <v>1947</v>
      </c>
      <c r="L3181" s="1" t="s">
        <v>8830</v>
      </c>
      <c r="M3181" s="1" t="s">
        <v>1988</v>
      </c>
      <c r="N3181" s="1" t="s">
        <v>1989</v>
      </c>
      <c r="O3181" s="3">
        <v>752</v>
      </c>
      <c r="P3181">
        <v>3</v>
      </c>
      <c r="Q3181" s="3">
        <v>2257</v>
      </c>
      <c r="R3181" s="1" t="s">
        <v>2012</v>
      </c>
      <c r="S3181" s="3">
        <v>316</v>
      </c>
      <c r="T3181">
        <v>10</v>
      </c>
      <c r="U3181" t="str">
        <f>IF(Ecommerce_Sales[[#This Row],[Delivery_Time_Days]]&gt;7,"Delay",IF(Ecommerce_Sales[[#This Row],[Delivery_Time_Days]] = 0,"No delivery",IF(Ecommerce_Sales[[#This Row],[Delivery_Time_Days]]&lt;=7,"On-time")))</f>
        <v>Delay</v>
      </c>
      <c r="V3181" s="7">
        <f>Ecommerce_Sales[[#This Row],[Profit]]/Ecommerce_Sales[[#This Row],[Total_Price]]</f>
        <v>0.24988923349579087</v>
      </c>
      <c r="W3181" s="3">
        <v>564</v>
      </c>
      <c r="X3181" s="3"/>
    </row>
    <row r="3182" spans="1:24" x14ac:dyDescent="0.25">
      <c r="A3182" s="1" t="s">
        <v>8831</v>
      </c>
      <c r="B3182" s="1" t="s">
        <v>40</v>
      </c>
      <c r="C3182" s="1" t="s">
        <v>41</v>
      </c>
      <c r="D3182" s="1" t="s">
        <v>2800</v>
      </c>
      <c r="E3182" s="1" t="s">
        <v>1954</v>
      </c>
      <c r="F3182" s="2">
        <v>45493</v>
      </c>
      <c r="G3182" s="2">
        <v>45345</v>
      </c>
      <c r="H3182" s="2" t="str">
        <f>TEXT(Ecommerce_Sales[[#This Row],[Order_Date]],"mmmm")</f>
        <v>February</v>
      </c>
      <c r="I3182" s="2" t="str">
        <f>TEXT(Ecommerce_Sales[[#This Row],[Order_Date]],"yyyy")</f>
        <v>2024</v>
      </c>
      <c r="J3182" s="2" t="str">
        <f>TEXT(Ecommerce_Sales[[#This Row],[Order_Date]],"mmmm")</f>
        <v>February</v>
      </c>
      <c r="K3182" s="1" t="s">
        <v>1947</v>
      </c>
      <c r="L3182" s="1" t="s">
        <v>8832</v>
      </c>
      <c r="M3182" s="1" t="s">
        <v>1998</v>
      </c>
      <c r="N3182" s="1" t="s">
        <v>1973</v>
      </c>
      <c r="O3182" s="3">
        <v>805</v>
      </c>
      <c r="P3182">
        <v>1</v>
      </c>
      <c r="Q3182" s="3">
        <v>805</v>
      </c>
      <c r="R3182" s="1" t="s">
        <v>2008</v>
      </c>
      <c r="S3182" s="3">
        <v>41</v>
      </c>
      <c r="T3182">
        <v>2</v>
      </c>
      <c r="U3182" t="str">
        <f>IF(Ecommerce_Sales[[#This Row],[Delivery_Time_Days]]&gt;7,"Delay",IF(Ecommerce_Sales[[#This Row],[Delivery_Time_Days]] = 0,"No delivery",IF(Ecommerce_Sales[[#This Row],[Delivery_Time_Days]]&lt;=7,"On-time")))</f>
        <v>On-time</v>
      </c>
      <c r="V3182" s="7">
        <f>Ecommerce_Sales[[#This Row],[Profit]]/Ecommerce_Sales[[#This Row],[Total_Price]]</f>
        <v>0.29937888198757762</v>
      </c>
      <c r="W3182" s="3">
        <v>241</v>
      </c>
      <c r="X3182" s="3"/>
    </row>
    <row r="3183" spans="1:24" x14ac:dyDescent="0.25">
      <c r="A3183" s="1" t="s">
        <v>8833</v>
      </c>
      <c r="B3183" s="1" t="s">
        <v>16</v>
      </c>
      <c r="C3183" s="1" t="s">
        <v>1656</v>
      </c>
      <c r="D3183" s="1" t="s">
        <v>4847</v>
      </c>
      <c r="E3183" s="1" t="s">
        <v>1961</v>
      </c>
      <c r="F3183" s="2">
        <v>45086</v>
      </c>
      <c r="G3183" s="2">
        <v>44939</v>
      </c>
      <c r="H3183" s="2" t="str">
        <f>TEXT(Ecommerce_Sales[[#This Row],[Order_Date]],"mmmm")</f>
        <v>January</v>
      </c>
      <c r="I3183" s="2" t="str">
        <f>TEXT(Ecommerce_Sales[[#This Row],[Order_Date]],"yyyy")</f>
        <v>2023</v>
      </c>
      <c r="J3183" s="2" t="str">
        <f>TEXT(Ecommerce_Sales[[#This Row],[Order_Date]],"mmmm")</f>
        <v>January</v>
      </c>
      <c r="K3183" s="1" t="s">
        <v>1947</v>
      </c>
      <c r="L3183" s="1" t="s">
        <v>8834</v>
      </c>
      <c r="M3183" s="1" t="s">
        <v>1983</v>
      </c>
      <c r="N3183" s="1" t="s">
        <v>1950</v>
      </c>
      <c r="O3183" s="3">
        <v>34</v>
      </c>
      <c r="P3183">
        <v>2</v>
      </c>
      <c r="Q3183" s="3">
        <v>69</v>
      </c>
      <c r="R3183" s="1" t="s">
        <v>1958</v>
      </c>
      <c r="S3183" s="3">
        <v>8</v>
      </c>
      <c r="T3183">
        <v>6</v>
      </c>
      <c r="U3183" t="str">
        <f>IF(Ecommerce_Sales[[#This Row],[Delivery_Time_Days]]&gt;7,"Delay",IF(Ecommerce_Sales[[#This Row],[Delivery_Time_Days]] = 0,"No delivery",IF(Ecommerce_Sales[[#This Row],[Delivery_Time_Days]]&lt;=7,"On-time")))</f>
        <v>On-time</v>
      </c>
      <c r="V3183" s="7">
        <f>Ecommerce_Sales[[#This Row],[Profit]]/Ecommerce_Sales[[#This Row],[Total_Price]]</f>
        <v>0.40579710144927539</v>
      </c>
      <c r="W3183" s="3">
        <v>28</v>
      </c>
      <c r="X3183" s="3"/>
    </row>
    <row r="3184" spans="1:24" x14ac:dyDescent="0.25">
      <c r="A3184" s="1" t="s">
        <v>8835</v>
      </c>
      <c r="B3184" s="1" t="s">
        <v>476</v>
      </c>
      <c r="C3184" s="1" t="s">
        <v>477</v>
      </c>
      <c r="D3184" s="1" t="s">
        <v>3119</v>
      </c>
      <c r="E3184" s="1" t="s">
        <v>1946</v>
      </c>
      <c r="F3184" s="2">
        <v>45590</v>
      </c>
      <c r="G3184" s="2">
        <v>45191</v>
      </c>
      <c r="H3184" s="2" t="str">
        <f>TEXT(Ecommerce_Sales[[#This Row],[Order_Date]],"mmmm")</f>
        <v>September</v>
      </c>
      <c r="I3184" s="2" t="str">
        <f>TEXT(Ecommerce_Sales[[#This Row],[Order_Date]],"yyyy")</f>
        <v>2023</v>
      </c>
      <c r="J3184" s="2" t="str">
        <f>TEXT(Ecommerce_Sales[[#This Row],[Order_Date]],"mmmm")</f>
        <v>September</v>
      </c>
      <c r="K3184" s="1" t="s">
        <v>1947</v>
      </c>
      <c r="L3184" s="1" t="s">
        <v>3286</v>
      </c>
      <c r="M3184" s="1" t="s">
        <v>2079</v>
      </c>
      <c r="N3184" s="1" t="s">
        <v>1973</v>
      </c>
      <c r="O3184" s="3">
        <v>492</v>
      </c>
      <c r="P3184">
        <v>2</v>
      </c>
      <c r="Q3184" s="3">
        <v>984</v>
      </c>
      <c r="R3184" s="1" t="s">
        <v>1958</v>
      </c>
      <c r="S3184" s="3">
        <v>125</v>
      </c>
      <c r="T3184">
        <v>3</v>
      </c>
      <c r="U3184" t="str">
        <f>IF(Ecommerce_Sales[[#This Row],[Delivery_Time_Days]]&gt;7,"Delay",IF(Ecommerce_Sales[[#This Row],[Delivery_Time_Days]] = 0,"No delivery",IF(Ecommerce_Sales[[#This Row],[Delivery_Time_Days]]&lt;=7,"On-time")))</f>
        <v>On-time</v>
      </c>
      <c r="V3184" s="7">
        <f>Ecommerce_Sales[[#This Row],[Profit]]/Ecommerce_Sales[[#This Row],[Total_Price]]</f>
        <v>0.29979674796747968</v>
      </c>
      <c r="W3184" s="3">
        <v>295</v>
      </c>
      <c r="X3184" s="3"/>
    </row>
    <row r="3185" spans="1:24" x14ac:dyDescent="0.25">
      <c r="A3185" s="1" t="s">
        <v>8836</v>
      </c>
      <c r="B3185" s="1" t="s">
        <v>1147</v>
      </c>
      <c r="C3185" s="1" t="s">
        <v>1148</v>
      </c>
      <c r="D3185" s="1" t="s">
        <v>7982</v>
      </c>
      <c r="E3185" s="1" t="s">
        <v>1954</v>
      </c>
      <c r="F3185" s="2">
        <v>45297</v>
      </c>
      <c r="G3185" s="2">
        <v>45552</v>
      </c>
      <c r="H3185" s="2" t="str">
        <f>TEXT(Ecommerce_Sales[[#This Row],[Order_Date]],"mmmm")</f>
        <v>September</v>
      </c>
      <c r="I3185" s="2" t="str">
        <f>TEXT(Ecommerce_Sales[[#This Row],[Order_Date]],"yyyy")</f>
        <v>2024</v>
      </c>
      <c r="J3185" s="2" t="str">
        <f>TEXT(Ecommerce_Sales[[#This Row],[Order_Date]],"mmmm")</f>
        <v>September</v>
      </c>
      <c r="K3185" s="1" t="s">
        <v>1986</v>
      </c>
      <c r="L3185" s="1" t="s">
        <v>8837</v>
      </c>
      <c r="M3185" s="1" t="s">
        <v>1956</v>
      </c>
      <c r="N3185" s="1" t="s">
        <v>1957</v>
      </c>
      <c r="O3185" s="3">
        <v>13</v>
      </c>
      <c r="P3185">
        <v>4</v>
      </c>
      <c r="Q3185" s="3">
        <v>54</v>
      </c>
      <c r="R3185" s="1" t="s">
        <v>2016</v>
      </c>
      <c r="S3185" s="3">
        <v>8</v>
      </c>
      <c r="U3185" t="str">
        <f>IF(Ecommerce_Sales[[#This Row],[Delivery_Time_Days]]&gt;7,"Delay",IF(Ecommerce_Sales[[#This Row],[Delivery_Time_Days]] = 0,"No delivery",IF(Ecommerce_Sales[[#This Row],[Delivery_Time_Days]]&lt;=7,"On-time")))</f>
        <v>No delivery</v>
      </c>
      <c r="V3185" s="7">
        <f>Ecommerce_Sales[[#This Row],[Profit]]/Ecommerce_Sales[[#This Row],[Total_Price]]</f>
        <v>0.14814814814814814</v>
      </c>
      <c r="W3185" s="3">
        <v>8</v>
      </c>
      <c r="X3185" s="3"/>
    </row>
    <row r="3186" spans="1:24" x14ac:dyDescent="0.25">
      <c r="A3186" s="1" t="s">
        <v>8838</v>
      </c>
      <c r="B3186" s="1" t="s">
        <v>34</v>
      </c>
      <c r="C3186" s="1" t="s">
        <v>35</v>
      </c>
      <c r="D3186" s="1" t="s">
        <v>4580</v>
      </c>
      <c r="E3186" s="1" t="s">
        <v>1981</v>
      </c>
      <c r="F3186" s="2">
        <v>45327</v>
      </c>
      <c r="G3186" s="2">
        <v>45516</v>
      </c>
      <c r="H3186" s="2" t="str">
        <f>TEXT(Ecommerce_Sales[[#This Row],[Order_Date]],"mmmm")</f>
        <v>August</v>
      </c>
      <c r="I3186" s="2" t="str">
        <f>TEXT(Ecommerce_Sales[[#This Row],[Order_Date]],"yyyy")</f>
        <v>2024</v>
      </c>
      <c r="J3186" s="2" t="str">
        <f>TEXT(Ecommerce_Sales[[#This Row],[Order_Date]],"mmmm")</f>
        <v>August</v>
      </c>
      <c r="K3186" s="1" t="s">
        <v>1947</v>
      </c>
      <c r="L3186" s="1" t="s">
        <v>8839</v>
      </c>
      <c r="M3186" s="1" t="s">
        <v>1983</v>
      </c>
      <c r="N3186" s="1" t="s">
        <v>1950</v>
      </c>
      <c r="O3186" s="3">
        <v>941</v>
      </c>
      <c r="P3186">
        <v>5</v>
      </c>
      <c r="Q3186" s="3">
        <v>4705</v>
      </c>
      <c r="R3186" s="1" t="s">
        <v>2012</v>
      </c>
      <c r="S3186" s="3">
        <v>650</v>
      </c>
      <c r="T3186">
        <v>10</v>
      </c>
      <c r="U3186" t="str">
        <f>IF(Ecommerce_Sales[[#This Row],[Delivery_Time_Days]]&gt;7,"Delay",IF(Ecommerce_Sales[[#This Row],[Delivery_Time_Days]] = 0,"No delivery",IF(Ecommerce_Sales[[#This Row],[Delivery_Time_Days]]&lt;=7,"On-time")))</f>
        <v>Delay</v>
      </c>
      <c r="V3186" s="7">
        <f>Ecommerce_Sales[[#This Row],[Profit]]/Ecommerce_Sales[[#This Row],[Total_Price]]</f>
        <v>0.4</v>
      </c>
      <c r="W3186" s="3">
        <v>1882</v>
      </c>
      <c r="X3186" s="3"/>
    </row>
    <row r="3187" spans="1:24" x14ac:dyDescent="0.25">
      <c r="A3187" s="1" t="s">
        <v>8840</v>
      </c>
      <c r="B3187" s="1" t="s">
        <v>130</v>
      </c>
      <c r="C3187" s="1" t="s">
        <v>131</v>
      </c>
      <c r="D3187" s="1" t="s">
        <v>3911</v>
      </c>
      <c r="E3187" s="1" t="s">
        <v>1954</v>
      </c>
      <c r="F3187" s="2">
        <v>45116</v>
      </c>
      <c r="G3187" s="2">
        <v>45451</v>
      </c>
      <c r="H3187" s="2" t="str">
        <f>TEXT(Ecommerce_Sales[[#This Row],[Order_Date]],"mmmm")</f>
        <v>June</v>
      </c>
      <c r="I3187" s="2" t="str">
        <f>TEXT(Ecommerce_Sales[[#This Row],[Order_Date]],"yyyy")</f>
        <v>2024</v>
      </c>
      <c r="J3187" s="2" t="str">
        <f>TEXT(Ecommerce_Sales[[#This Row],[Order_Date]],"mmmm")</f>
        <v>June</v>
      </c>
      <c r="K3187" s="1" t="s">
        <v>1947</v>
      </c>
      <c r="L3187" s="1" t="s">
        <v>8841</v>
      </c>
      <c r="M3187" s="1" t="s">
        <v>2030</v>
      </c>
      <c r="N3187" s="1" t="s">
        <v>1978</v>
      </c>
      <c r="O3187" s="3">
        <v>1041</v>
      </c>
      <c r="P3187">
        <v>4</v>
      </c>
      <c r="Q3187" s="3">
        <v>4164</v>
      </c>
      <c r="R3187" s="1" t="s">
        <v>1951</v>
      </c>
      <c r="S3187" s="3">
        <v>577</v>
      </c>
      <c r="T3187">
        <v>4</v>
      </c>
      <c r="U3187" t="str">
        <f>IF(Ecommerce_Sales[[#This Row],[Delivery_Time_Days]]&gt;7,"Delay",IF(Ecommerce_Sales[[#This Row],[Delivery_Time_Days]] = 0,"No delivery",IF(Ecommerce_Sales[[#This Row],[Delivery_Time_Days]]&lt;=7,"On-time")))</f>
        <v>On-time</v>
      </c>
      <c r="V3187" s="7">
        <f>Ecommerce_Sales[[#This Row],[Profit]]/Ecommerce_Sales[[#This Row],[Total_Price]]</f>
        <v>0.34990393852065321</v>
      </c>
      <c r="W3187" s="3">
        <v>1457</v>
      </c>
      <c r="X3187" s="3"/>
    </row>
    <row r="3188" spans="1:24" x14ac:dyDescent="0.25">
      <c r="A3188" s="1" t="s">
        <v>8842</v>
      </c>
      <c r="B3188" s="1" t="s">
        <v>320</v>
      </c>
      <c r="C3188" s="1" t="s">
        <v>321</v>
      </c>
      <c r="D3188" s="1" t="s">
        <v>2898</v>
      </c>
      <c r="E3188" s="1" t="s">
        <v>2005</v>
      </c>
      <c r="F3188" s="2">
        <v>44957</v>
      </c>
      <c r="G3188" s="2">
        <v>45642</v>
      </c>
      <c r="H3188" s="2" t="str">
        <f>TEXT(Ecommerce_Sales[[#This Row],[Order_Date]],"mmmm")</f>
        <v>December</v>
      </c>
      <c r="I3188" s="2" t="str">
        <f>TEXT(Ecommerce_Sales[[#This Row],[Order_Date]],"yyyy")</f>
        <v>2024</v>
      </c>
      <c r="J3188" s="2" t="str">
        <f>TEXT(Ecommerce_Sales[[#This Row],[Order_Date]],"mmmm")</f>
        <v>December</v>
      </c>
      <c r="K3188" s="1" t="s">
        <v>1947</v>
      </c>
      <c r="L3188" s="1" t="s">
        <v>8843</v>
      </c>
      <c r="M3188" s="1" t="s">
        <v>2007</v>
      </c>
      <c r="N3188" s="1" t="s">
        <v>1973</v>
      </c>
      <c r="O3188" s="3">
        <v>945</v>
      </c>
      <c r="P3188">
        <v>4</v>
      </c>
      <c r="Q3188" s="3">
        <v>3780</v>
      </c>
      <c r="R3188" s="1" t="s">
        <v>1951</v>
      </c>
      <c r="S3188" s="3">
        <v>249</v>
      </c>
      <c r="T3188">
        <v>2</v>
      </c>
      <c r="U3188" t="str">
        <f>IF(Ecommerce_Sales[[#This Row],[Delivery_Time_Days]]&gt;7,"Delay",IF(Ecommerce_Sales[[#This Row],[Delivery_Time_Days]] = 0,"No delivery",IF(Ecommerce_Sales[[#This Row],[Delivery_Time_Days]]&lt;=7,"On-time")))</f>
        <v>On-time</v>
      </c>
      <c r="V3188" s="7">
        <f>Ecommerce_Sales[[#This Row],[Profit]]/Ecommerce_Sales[[#This Row],[Total_Price]]</f>
        <v>0.3</v>
      </c>
      <c r="W3188" s="3">
        <v>1134</v>
      </c>
      <c r="X3188" s="3"/>
    </row>
    <row r="3189" spans="1:24" x14ac:dyDescent="0.25">
      <c r="A3189" s="1" t="s">
        <v>8844</v>
      </c>
      <c r="B3189" s="1" t="s">
        <v>1321</v>
      </c>
      <c r="C3189" s="1" t="s">
        <v>1322</v>
      </c>
      <c r="D3189" s="1" t="s">
        <v>2317</v>
      </c>
      <c r="E3189" s="1" t="s">
        <v>1996</v>
      </c>
      <c r="F3189" s="2">
        <v>45489</v>
      </c>
      <c r="G3189" s="2">
        <v>45414</v>
      </c>
      <c r="H3189" s="2" t="str">
        <f>TEXT(Ecommerce_Sales[[#This Row],[Order_Date]],"mmmm")</f>
        <v>May</v>
      </c>
      <c r="I3189" s="2" t="str">
        <f>TEXT(Ecommerce_Sales[[#This Row],[Order_Date]],"yyyy")</f>
        <v>2024</v>
      </c>
      <c r="J3189" s="2" t="str">
        <f>TEXT(Ecommerce_Sales[[#This Row],[Order_Date]],"mmmm")</f>
        <v>May</v>
      </c>
      <c r="K3189" s="1" t="s">
        <v>1947</v>
      </c>
      <c r="L3189" s="1" t="s">
        <v>8845</v>
      </c>
      <c r="M3189" s="1" t="s">
        <v>1988</v>
      </c>
      <c r="N3189" s="1" t="s">
        <v>1989</v>
      </c>
      <c r="O3189" s="3">
        <v>586</v>
      </c>
      <c r="P3189">
        <v>2</v>
      </c>
      <c r="Q3189" s="3">
        <v>1172</v>
      </c>
      <c r="R3189" s="1" t="s">
        <v>1951</v>
      </c>
      <c r="S3189" s="3">
        <v>151</v>
      </c>
      <c r="T3189">
        <v>2</v>
      </c>
      <c r="U3189" t="str">
        <f>IF(Ecommerce_Sales[[#This Row],[Delivery_Time_Days]]&gt;7,"Delay",IF(Ecommerce_Sales[[#This Row],[Delivery_Time_Days]] = 0,"No delivery",IF(Ecommerce_Sales[[#This Row],[Delivery_Time_Days]]&lt;=7,"On-time")))</f>
        <v>On-time</v>
      </c>
      <c r="V3189" s="7">
        <f>Ecommerce_Sales[[#This Row],[Profit]]/Ecommerce_Sales[[#This Row],[Total_Price]]</f>
        <v>0.25</v>
      </c>
      <c r="W3189" s="3">
        <v>293</v>
      </c>
      <c r="X3189" s="3"/>
    </row>
    <row r="3190" spans="1:24" x14ac:dyDescent="0.25">
      <c r="A3190" s="1" t="s">
        <v>8846</v>
      </c>
      <c r="B3190" s="1" t="s">
        <v>1696</v>
      </c>
      <c r="C3190" s="1" t="s">
        <v>1697</v>
      </c>
      <c r="D3190" s="1" t="s">
        <v>4320</v>
      </c>
      <c r="E3190" s="1" t="s">
        <v>2005</v>
      </c>
      <c r="F3190" s="2">
        <v>45476</v>
      </c>
      <c r="G3190" s="2">
        <v>44938</v>
      </c>
      <c r="H3190" s="2" t="str">
        <f>TEXT(Ecommerce_Sales[[#This Row],[Order_Date]],"mmmm")</f>
        <v>January</v>
      </c>
      <c r="I3190" s="2" t="str">
        <f>TEXT(Ecommerce_Sales[[#This Row],[Order_Date]],"yyyy")</f>
        <v>2023</v>
      </c>
      <c r="J3190" s="2" t="str">
        <f>TEXT(Ecommerce_Sales[[#This Row],[Order_Date]],"mmmm")</f>
        <v>January</v>
      </c>
      <c r="K3190" s="1" t="s">
        <v>1947</v>
      </c>
      <c r="L3190" s="1" t="s">
        <v>4637</v>
      </c>
      <c r="M3190" s="1" t="s">
        <v>2079</v>
      </c>
      <c r="N3190" s="1" t="s">
        <v>1973</v>
      </c>
      <c r="O3190" s="3">
        <v>797</v>
      </c>
      <c r="P3190">
        <v>1</v>
      </c>
      <c r="Q3190" s="3">
        <v>797</v>
      </c>
      <c r="R3190" s="1" t="s">
        <v>1958</v>
      </c>
      <c r="S3190" s="3">
        <v>91</v>
      </c>
      <c r="T3190">
        <v>10</v>
      </c>
      <c r="U3190" t="str">
        <f>IF(Ecommerce_Sales[[#This Row],[Delivery_Time_Days]]&gt;7,"Delay",IF(Ecommerce_Sales[[#This Row],[Delivery_Time_Days]] = 0,"No delivery",IF(Ecommerce_Sales[[#This Row],[Delivery_Time_Days]]&lt;=7,"On-time")))</f>
        <v>Delay</v>
      </c>
      <c r="V3190" s="7">
        <f>Ecommerce_Sales[[#This Row],[Profit]]/Ecommerce_Sales[[#This Row],[Total_Price]]</f>
        <v>0.29987452948557092</v>
      </c>
      <c r="W3190" s="3">
        <v>239</v>
      </c>
      <c r="X3190" s="3"/>
    </row>
    <row r="3191" spans="1:24" x14ac:dyDescent="0.25">
      <c r="A3191" s="1" t="s">
        <v>8847</v>
      </c>
      <c r="B3191" s="1" t="s">
        <v>190</v>
      </c>
      <c r="C3191" s="1" t="s">
        <v>191</v>
      </c>
      <c r="D3191" s="1" t="s">
        <v>6828</v>
      </c>
      <c r="E3191" s="1" t="s">
        <v>1946</v>
      </c>
      <c r="F3191" s="2">
        <v>45367</v>
      </c>
      <c r="G3191" s="2">
        <v>45149</v>
      </c>
      <c r="H3191" s="2" t="str">
        <f>TEXT(Ecommerce_Sales[[#This Row],[Order_Date]],"mmmm")</f>
        <v>August</v>
      </c>
      <c r="I3191" s="2" t="str">
        <f>TEXT(Ecommerce_Sales[[#This Row],[Order_Date]],"yyyy")</f>
        <v>2023</v>
      </c>
      <c r="J3191" s="2" t="str">
        <f>TEXT(Ecommerce_Sales[[#This Row],[Order_Date]],"mmmm")</f>
        <v>August</v>
      </c>
      <c r="K3191" s="1" t="s">
        <v>1992</v>
      </c>
      <c r="L3191" s="1" t="s">
        <v>5784</v>
      </c>
      <c r="M3191" s="1" t="s">
        <v>2047</v>
      </c>
      <c r="N3191" s="1" t="s">
        <v>1989</v>
      </c>
      <c r="O3191" s="3">
        <v>1140</v>
      </c>
      <c r="P3191">
        <v>6</v>
      </c>
      <c r="Q3191" s="3">
        <v>6839</v>
      </c>
      <c r="R3191" s="1" t="s">
        <v>1958</v>
      </c>
      <c r="S3191" s="3">
        <v>464</v>
      </c>
      <c r="U3191" t="str">
        <f>IF(Ecommerce_Sales[[#This Row],[Delivery_Time_Days]]&gt;7,"Delay",IF(Ecommerce_Sales[[#This Row],[Delivery_Time_Days]] = 0,"No delivery",IF(Ecommerce_Sales[[#This Row],[Delivery_Time_Days]]&lt;=7,"On-time")))</f>
        <v>No delivery</v>
      </c>
      <c r="V3191" s="7">
        <f>Ecommerce_Sales[[#This Row],[Profit]]/Ecommerce_Sales[[#This Row],[Total_Price]]</f>
        <v>0.25003655505190819</v>
      </c>
      <c r="W3191" s="3">
        <v>1710</v>
      </c>
      <c r="X3191" s="3"/>
    </row>
    <row r="3192" spans="1:24" x14ac:dyDescent="0.25">
      <c r="A3192" s="1" t="s">
        <v>8848</v>
      </c>
      <c r="B3192" s="1" t="s">
        <v>902</v>
      </c>
      <c r="C3192" s="1" t="s">
        <v>903</v>
      </c>
      <c r="D3192" s="1" t="s">
        <v>3447</v>
      </c>
      <c r="E3192" s="1" t="s">
        <v>1981</v>
      </c>
      <c r="F3192" s="2">
        <v>45223</v>
      </c>
      <c r="G3192" s="2">
        <v>45173</v>
      </c>
      <c r="H3192" s="2" t="str">
        <f>TEXT(Ecommerce_Sales[[#This Row],[Order_Date]],"mmmm")</f>
        <v>September</v>
      </c>
      <c r="I3192" s="2" t="str">
        <f>TEXT(Ecommerce_Sales[[#This Row],[Order_Date]],"yyyy")</f>
        <v>2023</v>
      </c>
      <c r="J3192" s="2" t="str">
        <f>TEXT(Ecommerce_Sales[[#This Row],[Order_Date]],"mmmm")</f>
        <v>September</v>
      </c>
      <c r="K3192" s="1" t="s">
        <v>1947</v>
      </c>
      <c r="L3192" s="1" t="s">
        <v>8748</v>
      </c>
      <c r="M3192" s="1" t="s">
        <v>2047</v>
      </c>
      <c r="N3192" s="1" t="s">
        <v>1989</v>
      </c>
      <c r="O3192" s="3">
        <v>208</v>
      </c>
      <c r="P3192">
        <v>3</v>
      </c>
      <c r="Q3192" s="3">
        <v>624</v>
      </c>
      <c r="R3192" s="1" t="s">
        <v>1958</v>
      </c>
      <c r="S3192" s="3">
        <v>46</v>
      </c>
      <c r="T3192">
        <v>2</v>
      </c>
      <c r="U3192" t="str">
        <f>IF(Ecommerce_Sales[[#This Row],[Delivery_Time_Days]]&gt;7,"Delay",IF(Ecommerce_Sales[[#This Row],[Delivery_Time_Days]] = 0,"No delivery",IF(Ecommerce_Sales[[#This Row],[Delivery_Time_Days]]&lt;=7,"On-time")))</f>
        <v>On-time</v>
      </c>
      <c r="V3192" s="7">
        <f>Ecommerce_Sales[[#This Row],[Profit]]/Ecommerce_Sales[[#This Row],[Total_Price]]</f>
        <v>0.25</v>
      </c>
      <c r="W3192" s="3">
        <v>156</v>
      </c>
      <c r="X3192" s="3"/>
    </row>
    <row r="3193" spans="1:24" x14ac:dyDescent="0.25">
      <c r="A3193" s="1" t="s">
        <v>8849</v>
      </c>
      <c r="B3193" s="1" t="s">
        <v>428</v>
      </c>
      <c r="C3193" s="1" t="s">
        <v>429</v>
      </c>
      <c r="D3193" s="1" t="s">
        <v>4327</v>
      </c>
      <c r="E3193" s="1" t="s">
        <v>1946</v>
      </c>
      <c r="F3193" s="2">
        <v>45424</v>
      </c>
      <c r="G3193" s="2">
        <v>45419</v>
      </c>
      <c r="H3193" s="2" t="str">
        <f>TEXT(Ecommerce_Sales[[#This Row],[Order_Date]],"mmmm")</f>
        <v>May</v>
      </c>
      <c r="I3193" s="2" t="str">
        <f>TEXT(Ecommerce_Sales[[#This Row],[Order_Date]],"yyyy")</f>
        <v>2024</v>
      </c>
      <c r="J3193" s="2" t="str">
        <f>TEXT(Ecommerce_Sales[[#This Row],[Order_Date]],"mmmm")</f>
        <v>May</v>
      </c>
      <c r="K3193" s="1" t="s">
        <v>1947</v>
      </c>
      <c r="L3193" s="1" t="s">
        <v>8850</v>
      </c>
      <c r="M3193" s="1" t="s">
        <v>1977</v>
      </c>
      <c r="N3193" s="1" t="s">
        <v>1978</v>
      </c>
      <c r="O3193" s="3">
        <v>827</v>
      </c>
      <c r="P3193">
        <v>3</v>
      </c>
      <c r="Q3193" s="3">
        <v>2480</v>
      </c>
      <c r="R3193" s="1" t="s">
        <v>1958</v>
      </c>
      <c r="S3193" s="3">
        <v>157</v>
      </c>
      <c r="T3193">
        <v>9</v>
      </c>
      <c r="U3193" t="str">
        <f>IF(Ecommerce_Sales[[#This Row],[Delivery_Time_Days]]&gt;7,"Delay",IF(Ecommerce_Sales[[#This Row],[Delivery_Time_Days]] = 0,"No delivery",IF(Ecommerce_Sales[[#This Row],[Delivery_Time_Days]]&lt;=7,"On-time")))</f>
        <v>Delay</v>
      </c>
      <c r="V3193" s="7">
        <f>Ecommerce_Sales[[#This Row],[Profit]]/Ecommerce_Sales[[#This Row],[Total_Price]]</f>
        <v>0.35</v>
      </c>
      <c r="W3193" s="3">
        <v>868</v>
      </c>
      <c r="X3193" s="3"/>
    </row>
    <row r="3194" spans="1:24" x14ac:dyDescent="0.25">
      <c r="A3194" s="1" t="s">
        <v>8851</v>
      </c>
      <c r="B3194" s="1" t="s">
        <v>438</v>
      </c>
      <c r="C3194" s="1" t="s">
        <v>439</v>
      </c>
      <c r="D3194" s="1" t="s">
        <v>2837</v>
      </c>
      <c r="E3194" s="1" t="s">
        <v>2005</v>
      </c>
      <c r="F3194" s="2">
        <v>45092</v>
      </c>
      <c r="G3194" s="2">
        <v>45141</v>
      </c>
      <c r="H3194" s="2" t="str">
        <f>TEXT(Ecommerce_Sales[[#This Row],[Order_Date]],"mmmm")</f>
        <v>August</v>
      </c>
      <c r="I3194" s="2" t="str">
        <f>TEXT(Ecommerce_Sales[[#This Row],[Order_Date]],"yyyy")</f>
        <v>2023</v>
      </c>
      <c r="J3194" s="2" t="str">
        <f>TEXT(Ecommerce_Sales[[#This Row],[Order_Date]],"mmmm")</f>
        <v>August</v>
      </c>
      <c r="K3194" s="1" t="s">
        <v>1947</v>
      </c>
      <c r="L3194" s="1" t="s">
        <v>8852</v>
      </c>
      <c r="M3194" s="1" t="s">
        <v>2030</v>
      </c>
      <c r="N3194" s="1" t="s">
        <v>1978</v>
      </c>
      <c r="O3194" s="3">
        <v>743</v>
      </c>
      <c r="P3194">
        <v>5</v>
      </c>
      <c r="Q3194" s="3">
        <v>3714</v>
      </c>
      <c r="R3194" s="1" t="s">
        <v>1951</v>
      </c>
      <c r="S3194" s="3">
        <v>483</v>
      </c>
      <c r="T3194">
        <v>8</v>
      </c>
      <c r="U3194" t="str">
        <f>IF(Ecommerce_Sales[[#This Row],[Delivery_Time_Days]]&gt;7,"Delay",IF(Ecommerce_Sales[[#This Row],[Delivery_Time_Days]] = 0,"No delivery",IF(Ecommerce_Sales[[#This Row],[Delivery_Time_Days]]&lt;=7,"On-time")))</f>
        <v>Delay</v>
      </c>
      <c r="V3194" s="7">
        <f>Ecommerce_Sales[[#This Row],[Profit]]/Ecommerce_Sales[[#This Row],[Total_Price]]</f>
        <v>0.35002692514808831</v>
      </c>
      <c r="W3194" s="3">
        <v>1300</v>
      </c>
      <c r="X3194" s="3"/>
    </row>
    <row r="3195" spans="1:24" x14ac:dyDescent="0.25">
      <c r="A3195" s="1" t="s">
        <v>8853</v>
      </c>
      <c r="B3195" s="1" t="s">
        <v>527</v>
      </c>
      <c r="C3195" s="1" t="s">
        <v>528</v>
      </c>
      <c r="D3195" s="1" t="s">
        <v>2949</v>
      </c>
      <c r="E3195" s="1" t="s">
        <v>1966</v>
      </c>
      <c r="F3195" s="2">
        <v>45404</v>
      </c>
      <c r="G3195" s="2">
        <v>45114</v>
      </c>
      <c r="H3195" s="2" t="str">
        <f>TEXT(Ecommerce_Sales[[#This Row],[Order_Date]],"mmmm")</f>
        <v>July</v>
      </c>
      <c r="I3195" s="2" t="str">
        <f>TEXT(Ecommerce_Sales[[#This Row],[Order_Date]],"yyyy")</f>
        <v>2023</v>
      </c>
      <c r="J3195" s="2" t="str">
        <f>TEXT(Ecommerce_Sales[[#This Row],[Order_Date]],"mmmm")</f>
        <v>July</v>
      </c>
      <c r="K3195" s="1" t="s">
        <v>1947</v>
      </c>
      <c r="L3195" s="1" t="s">
        <v>8644</v>
      </c>
      <c r="M3195" s="1" t="s">
        <v>1956</v>
      </c>
      <c r="N3195" s="1" t="s">
        <v>1957</v>
      </c>
      <c r="O3195" s="3">
        <v>876</v>
      </c>
      <c r="P3195">
        <v>2</v>
      </c>
      <c r="Q3195" s="3">
        <v>1752</v>
      </c>
      <c r="R3195" s="1" t="s">
        <v>1958</v>
      </c>
      <c r="S3195" s="3">
        <v>94</v>
      </c>
      <c r="T3195">
        <v>2</v>
      </c>
      <c r="U3195" t="str">
        <f>IF(Ecommerce_Sales[[#This Row],[Delivery_Time_Days]]&gt;7,"Delay",IF(Ecommerce_Sales[[#This Row],[Delivery_Time_Days]] = 0,"No delivery",IF(Ecommerce_Sales[[#This Row],[Delivery_Time_Days]]&lt;=7,"On-time")))</f>
        <v>On-time</v>
      </c>
      <c r="V3195" s="7">
        <f>Ecommerce_Sales[[#This Row],[Profit]]/Ecommerce_Sales[[#This Row],[Total_Price]]</f>
        <v>0.15011415525114155</v>
      </c>
      <c r="W3195" s="3">
        <v>263</v>
      </c>
      <c r="X3195" s="3"/>
    </row>
    <row r="3196" spans="1:24" x14ac:dyDescent="0.25">
      <c r="A3196" s="1" t="s">
        <v>8854</v>
      </c>
      <c r="B3196" s="1" t="s">
        <v>88</v>
      </c>
      <c r="C3196" s="1" t="s">
        <v>89</v>
      </c>
      <c r="D3196" s="1" t="s">
        <v>3134</v>
      </c>
      <c r="E3196" s="1" t="s">
        <v>1961</v>
      </c>
      <c r="F3196" s="2">
        <v>45107</v>
      </c>
      <c r="G3196" s="2">
        <v>45366</v>
      </c>
      <c r="H3196" s="2" t="str">
        <f>TEXT(Ecommerce_Sales[[#This Row],[Order_Date]],"mmmm")</f>
        <v>March</v>
      </c>
      <c r="I3196" s="2" t="str">
        <f>TEXT(Ecommerce_Sales[[#This Row],[Order_Date]],"yyyy")</f>
        <v>2024</v>
      </c>
      <c r="J3196" s="2" t="str">
        <f>TEXT(Ecommerce_Sales[[#This Row],[Order_Date]],"mmmm")</f>
        <v>March</v>
      </c>
      <c r="K3196" s="1" t="s">
        <v>1947</v>
      </c>
      <c r="L3196" s="1" t="s">
        <v>2434</v>
      </c>
      <c r="M3196" s="1" t="s">
        <v>2043</v>
      </c>
      <c r="N3196" s="1" t="s">
        <v>1989</v>
      </c>
      <c r="O3196" s="3">
        <v>338</v>
      </c>
      <c r="P3196">
        <v>1</v>
      </c>
      <c r="Q3196" s="3">
        <v>338</v>
      </c>
      <c r="R3196" s="1" t="s">
        <v>1958</v>
      </c>
      <c r="S3196" s="3">
        <v>44</v>
      </c>
      <c r="T3196">
        <v>8</v>
      </c>
      <c r="U3196" t="str">
        <f>IF(Ecommerce_Sales[[#This Row],[Delivery_Time_Days]]&gt;7,"Delay",IF(Ecommerce_Sales[[#This Row],[Delivery_Time_Days]] = 0,"No delivery",IF(Ecommerce_Sales[[#This Row],[Delivery_Time_Days]]&lt;=7,"On-time")))</f>
        <v>Delay</v>
      </c>
      <c r="V3196" s="7">
        <f>Ecommerce_Sales[[#This Row],[Profit]]/Ecommerce_Sales[[#This Row],[Total_Price]]</f>
        <v>0.25147928994082841</v>
      </c>
      <c r="W3196" s="3">
        <v>85</v>
      </c>
      <c r="X3196" s="3"/>
    </row>
    <row r="3197" spans="1:24" x14ac:dyDescent="0.25">
      <c r="A3197" s="1" t="s">
        <v>8855</v>
      </c>
      <c r="B3197" s="1" t="s">
        <v>182</v>
      </c>
      <c r="C3197" s="1" t="s">
        <v>183</v>
      </c>
      <c r="D3197" s="1" t="s">
        <v>3628</v>
      </c>
      <c r="E3197" s="1" t="s">
        <v>1981</v>
      </c>
      <c r="F3197" s="2">
        <v>45136</v>
      </c>
      <c r="G3197" s="2">
        <v>45439</v>
      </c>
      <c r="H3197" s="2" t="str">
        <f>TEXT(Ecommerce_Sales[[#This Row],[Order_Date]],"mmmm")</f>
        <v>May</v>
      </c>
      <c r="I3197" s="2" t="str">
        <f>TEXT(Ecommerce_Sales[[#This Row],[Order_Date]],"yyyy")</f>
        <v>2024</v>
      </c>
      <c r="J3197" s="2" t="str">
        <f>TEXT(Ecommerce_Sales[[#This Row],[Order_Date]],"mmmm")</f>
        <v>May</v>
      </c>
      <c r="K3197" s="1" t="s">
        <v>1947</v>
      </c>
      <c r="L3197" s="1" t="s">
        <v>8856</v>
      </c>
      <c r="M3197" s="1" t="s">
        <v>2065</v>
      </c>
      <c r="N3197" s="1" t="s">
        <v>1978</v>
      </c>
      <c r="O3197" s="3">
        <v>137</v>
      </c>
      <c r="P3197">
        <v>5</v>
      </c>
      <c r="Q3197" s="3">
        <v>683</v>
      </c>
      <c r="R3197" s="1" t="s">
        <v>1951</v>
      </c>
      <c r="S3197" s="3">
        <v>70</v>
      </c>
      <c r="T3197">
        <v>6</v>
      </c>
      <c r="U3197" t="str">
        <f>IF(Ecommerce_Sales[[#This Row],[Delivery_Time_Days]]&gt;7,"Delay",IF(Ecommerce_Sales[[#This Row],[Delivery_Time_Days]] = 0,"No delivery",IF(Ecommerce_Sales[[#This Row],[Delivery_Time_Days]]&lt;=7,"On-time")))</f>
        <v>On-time</v>
      </c>
      <c r="V3197" s="7">
        <f>Ecommerce_Sales[[#This Row],[Profit]]/Ecommerce_Sales[[#This Row],[Total_Price]]</f>
        <v>0.34992679355783307</v>
      </c>
      <c r="W3197" s="3">
        <v>239</v>
      </c>
      <c r="X3197" s="3"/>
    </row>
    <row r="3198" spans="1:24" x14ac:dyDescent="0.25">
      <c r="A3198" s="1" t="s">
        <v>8857</v>
      </c>
      <c r="B3198" s="1" t="s">
        <v>444</v>
      </c>
      <c r="C3198" s="1" t="s">
        <v>445</v>
      </c>
      <c r="D3198" s="1" t="s">
        <v>2106</v>
      </c>
      <c r="E3198" s="1" t="s">
        <v>1946</v>
      </c>
      <c r="F3198" s="2">
        <v>45651</v>
      </c>
      <c r="G3198" s="2">
        <v>45621</v>
      </c>
      <c r="H3198" s="2" t="str">
        <f>TEXT(Ecommerce_Sales[[#This Row],[Order_Date]],"mmmm")</f>
        <v>November</v>
      </c>
      <c r="I3198" s="2" t="str">
        <f>TEXT(Ecommerce_Sales[[#This Row],[Order_Date]],"yyyy")</f>
        <v>2024</v>
      </c>
      <c r="J3198" s="2" t="str">
        <f>TEXT(Ecommerce_Sales[[#This Row],[Order_Date]],"mmmm")</f>
        <v>November</v>
      </c>
      <c r="K3198" s="1" t="s">
        <v>1986</v>
      </c>
      <c r="L3198" s="1" t="s">
        <v>8858</v>
      </c>
      <c r="M3198" s="1" t="s">
        <v>1983</v>
      </c>
      <c r="N3198" s="1" t="s">
        <v>1950</v>
      </c>
      <c r="O3198" s="3">
        <v>85</v>
      </c>
      <c r="P3198">
        <v>7</v>
      </c>
      <c r="Q3198" s="3">
        <v>598</v>
      </c>
      <c r="R3198" s="1" t="s">
        <v>1951</v>
      </c>
      <c r="S3198" s="3">
        <v>83</v>
      </c>
      <c r="U3198" t="str">
        <f>IF(Ecommerce_Sales[[#This Row],[Delivery_Time_Days]]&gt;7,"Delay",IF(Ecommerce_Sales[[#This Row],[Delivery_Time_Days]] = 0,"No delivery",IF(Ecommerce_Sales[[#This Row],[Delivery_Time_Days]]&lt;=7,"On-time")))</f>
        <v>No delivery</v>
      </c>
      <c r="V3198" s="7">
        <f>Ecommerce_Sales[[#This Row],[Profit]]/Ecommerce_Sales[[#This Row],[Total_Price]]</f>
        <v>0.39966555183946489</v>
      </c>
      <c r="W3198" s="3">
        <v>239</v>
      </c>
      <c r="X3198" s="3"/>
    </row>
    <row r="3199" spans="1:24" x14ac:dyDescent="0.25">
      <c r="A3199" s="1" t="s">
        <v>8859</v>
      </c>
      <c r="B3199" s="1" t="s">
        <v>934</v>
      </c>
      <c r="C3199" s="1" t="s">
        <v>935</v>
      </c>
      <c r="D3199" s="1" t="s">
        <v>5497</v>
      </c>
      <c r="E3199" s="1" t="s">
        <v>1961</v>
      </c>
      <c r="F3199" s="2">
        <v>45656</v>
      </c>
      <c r="G3199" s="2">
        <v>45030</v>
      </c>
      <c r="H3199" s="2" t="str">
        <f>TEXT(Ecommerce_Sales[[#This Row],[Order_Date]],"mmmm")</f>
        <v>April</v>
      </c>
      <c r="I3199" s="2" t="str">
        <f>TEXT(Ecommerce_Sales[[#This Row],[Order_Date]],"yyyy")</f>
        <v>2023</v>
      </c>
      <c r="J3199" s="2" t="str">
        <f>TEXT(Ecommerce_Sales[[#This Row],[Order_Date]],"mmmm")</f>
        <v>April</v>
      </c>
      <c r="K3199" s="1" t="s">
        <v>1992</v>
      </c>
      <c r="L3199" s="1" t="s">
        <v>8860</v>
      </c>
      <c r="M3199" s="1" t="s">
        <v>2002</v>
      </c>
      <c r="N3199" s="1" t="s">
        <v>1989</v>
      </c>
      <c r="O3199" s="3">
        <v>399</v>
      </c>
      <c r="P3199">
        <v>3</v>
      </c>
      <c r="Q3199" s="3">
        <v>1198</v>
      </c>
      <c r="R3199" s="1" t="s">
        <v>1958</v>
      </c>
      <c r="S3199" s="3">
        <v>93</v>
      </c>
      <c r="U3199" t="str">
        <f>IF(Ecommerce_Sales[[#This Row],[Delivery_Time_Days]]&gt;7,"Delay",IF(Ecommerce_Sales[[#This Row],[Delivery_Time_Days]] = 0,"No delivery",IF(Ecommerce_Sales[[#This Row],[Delivery_Time_Days]]&lt;=7,"On-time")))</f>
        <v>No delivery</v>
      </c>
      <c r="V3199" s="7">
        <f>Ecommerce_Sales[[#This Row],[Profit]]/Ecommerce_Sales[[#This Row],[Total_Price]]</f>
        <v>0.25041736227045075</v>
      </c>
      <c r="W3199" s="3">
        <v>300</v>
      </c>
      <c r="X3199" s="3"/>
    </row>
    <row r="3200" spans="1:24" x14ac:dyDescent="0.25">
      <c r="A3200" s="1" t="s">
        <v>8861</v>
      </c>
      <c r="B3200" s="1" t="s">
        <v>282</v>
      </c>
      <c r="C3200" s="1" t="s">
        <v>283</v>
      </c>
      <c r="D3200" s="1" t="s">
        <v>5067</v>
      </c>
      <c r="E3200" s="1" t="s">
        <v>1966</v>
      </c>
      <c r="F3200" s="2">
        <v>45528</v>
      </c>
      <c r="G3200" s="2">
        <v>45017</v>
      </c>
      <c r="H3200" s="2" t="str">
        <f>TEXT(Ecommerce_Sales[[#This Row],[Order_Date]],"mmmm")</f>
        <v>April</v>
      </c>
      <c r="I3200" s="2" t="str">
        <f>TEXT(Ecommerce_Sales[[#This Row],[Order_Date]],"yyyy")</f>
        <v>2023</v>
      </c>
      <c r="J3200" s="2" t="str">
        <f>TEXT(Ecommerce_Sales[[#This Row],[Order_Date]],"mmmm")</f>
        <v>April</v>
      </c>
      <c r="K3200" s="1" t="s">
        <v>1947</v>
      </c>
      <c r="L3200" s="1" t="s">
        <v>8862</v>
      </c>
      <c r="M3200" s="1" t="s">
        <v>2043</v>
      </c>
      <c r="N3200" s="1" t="s">
        <v>1989</v>
      </c>
      <c r="O3200" s="3">
        <v>665</v>
      </c>
      <c r="P3200">
        <v>5</v>
      </c>
      <c r="Q3200" s="3">
        <v>3326</v>
      </c>
      <c r="R3200" s="1" t="s">
        <v>1958</v>
      </c>
      <c r="S3200" s="3">
        <v>477</v>
      </c>
      <c r="T3200">
        <v>3</v>
      </c>
      <c r="U3200" t="str">
        <f>IF(Ecommerce_Sales[[#This Row],[Delivery_Time_Days]]&gt;7,"Delay",IF(Ecommerce_Sales[[#This Row],[Delivery_Time_Days]] = 0,"No delivery",IF(Ecommerce_Sales[[#This Row],[Delivery_Time_Days]]&lt;=7,"On-time")))</f>
        <v>On-time</v>
      </c>
      <c r="V3200" s="7">
        <f>Ecommerce_Sales[[#This Row],[Profit]]/Ecommerce_Sales[[#This Row],[Total_Price]]</f>
        <v>0.25015033072760073</v>
      </c>
      <c r="W3200" s="3">
        <v>832</v>
      </c>
      <c r="X3200" s="3"/>
    </row>
    <row r="3201" spans="1:24" x14ac:dyDescent="0.25">
      <c r="A3201" s="1" t="s">
        <v>8863</v>
      </c>
      <c r="B3201" s="1" t="s">
        <v>332</v>
      </c>
      <c r="C3201" s="1" t="s">
        <v>333</v>
      </c>
      <c r="D3201" s="1" t="s">
        <v>8864</v>
      </c>
      <c r="E3201" s="1" t="s">
        <v>1946</v>
      </c>
      <c r="F3201" s="2">
        <v>45432</v>
      </c>
      <c r="G3201" s="2">
        <v>45349</v>
      </c>
      <c r="H3201" s="2" t="str">
        <f>TEXT(Ecommerce_Sales[[#This Row],[Order_Date]],"mmmm")</f>
        <v>February</v>
      </c>
      <c r="I3201" s="2" t="str">
        <f>TEXT(Ecommerce_Sales[[#This Row],[Order_Date]],"yyyy")</f>
        <v>2024</v>
      </c>
      <c r="J3201" s="2" t="str">
        <f>TEXT(Ecommerce_Sales[[#This Row],[Order_Date]],"mmmm")</f>
        <v>February</v>
      </c>
      <c r="K3201" s="1" t="s">
        <v>1947</v>
      </c>
      <c r="L3201" s="1" t="s">
        <v>8865</v>
      </c>
      <c r="M3201" s="1" t="s">
        <v>1963</v>
      </c>
      <c r="N3201" s="1" t="s">
        <v>1957</v>
      </c>
      <c r="O3201" s="3">
        <v>101</v>
      </c>
      <c r="P3201">
        <v>2</v>
      </c>
      <c r="Q3201" s="3">
        <v>202</v>
      </c>
      <c r="R3201" s="1" t="s">
        <v>2012</v>
      </c>
      <c r="S3201" s="3">
        <v>29</v>
      </c>
      <c r="T3201">
        <v>4</v>
      </c>
      <c r="U3201" t="str">
        <f>IF(Ecommerce_Sales[[#This Row],[Delivery_Time_Days]]&gt;7,"Delay",IF(Ecommerce_Sales[[#This Row],[Delivery_Time_Days]] = 0,"No delivery",IF(Ecommerce_Sales[[#This Row],[Delivery_Time_Days]]&lt;=7,"On-time")))</f>
        <v>On-time</v>
      </c>
      <c r="V3201" s="7">
        <f>Ecommerce_Sales[[#This Row],[Profit]]/Ecommerce_Sales[[#This Row],[Total_Price]]</f>
        <v>0.14851485148514851</v>
      </c>
      <c r="W3201" s="3">
        <v>30</v>
      </c>
      <c r="X3201" s="3"/>
    </row>
    <row r="3202" spans="1:24" x14ac:dyDescent="0.25">
      <c r="A3202" s="1" t="s">
        <v>8866</v>
      </c>
      <c r="B3202" s="1" t="s">
        <v>1749</v>
      </c>
      <c r="C3202" s="1" t="s">
        <v>1750</v>
      </c>
      <c r="D3202" s="1" t="s">
        <v>2401</v>
      </c>
      <c r="E3202" s="1" t="s">
        <v>1954</v>
      </c>
      <c r="F3202" s="2">
        <v>45044</v>
      </c>
      <c r="G3202" s="2">
        <v>45255</v>
      </c>
      <c r="H3202" s="2" t="str">
        <f>TEXT(Ecommerce_Sales[[#This Row],[Order_Date]],"mmmm")</f>
        <v>November</v>
      </c>
      <c r="I3202" s="2" t="str">
        <f>TEXT(Ecommerce_Sales[[#This Row],[Order_Date]],"yyyy")</f>
        <v>2023</v>
      </c>
      <c r="J3202" s="2" t="str">
        <f>TEXT(Ecommerce_Sales[[#This Row],[Order_Date]],"mmmm")</f>
        <v>November</v>
      </c>
      <c r="K3202" s="1" t="s">
        <v>1947</v>
      </c>
      <c r="L3202" s="1" t="s">
        <v>3635</v>
      </c>
      <c r="M3202" s="1" t="s">
        <v>1983</v>
      </c>
      <c r="N3202" s="1" t="s">
        <v>1950</v>
      </c>
      <c r="O3202" s="3">
        <v>994</v>
      </c>
      <c r="P3202">
        <v>6</v>
      </c>
      <c r="Q3202" s="3">
        <v>5964</v>
      </c>
      <c r="R3202" s="1" t="s">
        <v>1958</v>
      </c>
      <c r="S3202" s="3">
        <v>601</v>
      </c>
      <c r="T3202">
        <v>2</v>
      </c>
      <c r="U3202" t="str">
        <f>IF(Ecommerce_Sales[[#This Row],[Delivery_Time_Days]]&gt;7,"Delay",IF(Ecommerce_Sales[[#This Row],[Delivery_Time_Days]] = 0,"No delivery",IF(Ecommerce_Sales[[#This Row],[Delivery_Time_Days]]&lt;=7,"On-time")))</f>
        <v>On-time</v>
      </c>
      <c r="V3202" s="7">
        <f>Ecommerce_Sales[[#This Row],[Profit]]/Ecommerce_Sales[[#This Row],[Total_Price]]</f>
        <v>0.40006706908115358</v>
      </c>
      <c r="W3202" s="3">
        <v>2386</v>
      </c>
      <c r="X3202" s="3"/>
    </row>
    <row r="3203" spans="1:24" x14ac:dyDescent="0.25">
      <c r="A3203" s="1" t="s">
        <v>8867</v>
      </c>
      <c r="B3203" s="1" t="s">
        <v>918</v>
      </c>
      <c r="C3203" s="1" t="s">
        <v>919</v>
      </c>
      <c r="D3203" s="1" t="s">
        <v>2846</v>
      </c>
      <c r="E3203" s="1" t="s">
        <v>1966</v>
      </c>
      <c r="F3203" s="2">
        <v>45574</v>
      </c>
      <c r="G3203" s="2">
        <v>45413</v>
      </c>
      <c r="H3203" s="2" t="str">
        <f>TEXT(Ecommerce_Sales[[#This Row],[Order_Date]],"mmmm")</f>
        <v>May</v>
      </c>
      <c r="I3203" s="2" t="str">
        <f>TEXT(Ecommerce_Sales[[#This Row],[Order_Date]],"yyyy")</f>
        <v>2024</v>
      </c>
      <c r="J3203" s="2" t="str">
        <f>TEXT(Ecommerce_Sales[[#This Row],[Order_Date]],"mmmm")</f>
        <v>May</v>
      </c>
      <c r="K3203" s="1" t="s">
        <v>1947</v>
      </c>
      <c r="L3203" s="1" t="s">
        <v>7456</v>
      </c>
      <c r="M3203" s="1" t="s">
        <v>1956</v>
      </c>
      <c r="N3203" s="1" t="s">
        <v>1957</v>
      </c>
      <c r="O3203" s="3">
        <v>406</v>
      </c>
      <c r="P3203">
        <v>4</v>
      </c>
      <c r="Q3203" s="3">
        <v>1622</v>
      </c>
      <c r="R3203" s="1" t="s">
        <v>1958</v>
      </c>
      <c r="S3203" s="3">
        <v>108</v>
      </c>
      <c r="T3203">
        <v>3</v>
      </c>
      <c r="U3203" t="str">
        <f>IF(Ecommerce_Sales[[#This Row],[Delivery_Time_Days]]&gt;7,"Delay",IF(Ecommerce_Sales[[#This Row],[Delivery_Time_Days]] = 0,"No delivery",IF(Ecommerce_Sales[[#This Row],[Delivery_Time_Days]]&lt;=7,"On-time")))</f>
        <v>On-time</v>
      </c>
      <c r="V3203" s="7">
        <f>Ecommerce_Sales[[#This Row],[Profit]]/Ecommerce_Sales[[#This Row],[Total_Price]]</f>
        <v>0.1498150431565968</v>
      </c>
      <c r="W3203" s="3">
        <v>243</v>
      </c>
      <c r="X3203" s="3"/>
    </row>
    <row r="3204" spans="1:24" x14ac:dyDescent="0.25">
      <c r="A3204" s="1" t="s">
        <v>8868</v>
      </c>
      <c r="B3204" s="1" t="s">
        <v>1504</v>
      </c>
      <c r="C3204" s="1" t="s">
        <v>1505</v>
      </c>
      <c r="D3204" s="1" t="s">
        <v>8869</v>
      </c>
      <c r="E3204" s="1" t="s">
        <v>1961</v>
      </c>
      <c r="F3204" s="2">
        <v>45418</v>
      </c>
      <c r="G3204" s="2">
        <v>45035</v>
      </c>
      <c r="H3204" s="2" t="str">
        <f>TEXT(Ecommerce_Sales[[#This Row],[Order_Date]],"mmmm")</f>
        <v>April</v>
      </c>
      <c r="I3204" s="2" t="str">
        <f>TEXT(Ecommerce_Sales[[#This Row],[Order_Date]],"yyyy")</f>
        <v>2023</v>
      </c>
      <c r="J3204" s="2" t="str">
        <f>TEXT(Ecommerce_Sales[[#This Row],[Order_Date]],"mmmm")</f>
        <v>April</v>
      </c>
      <c r="K3204" s="1" t="s">
        <v>1947</v>
      </c>
      <c r="L3204" s="1" t="s">
        <v>8870</v>
      </c>
      <c r="M3204" s="1" t="s">
        <v>2054</v>
      </c>
      <c r="N3204" s="1" t="s">
        <v>1957</v>
      </c>
      <c r="O3204" s="3">
        <v>408</v>
      </c>
      <c r="P3204">
        <v>3</v>
      </c>
      <c r="Q3204" s="3">
        <v>1223</v>
      </c>
      <c r="R3204" s="1" t="s">
        <v>1958</v>
      </c>
      <c r="S3204" s="3">
        <v>167</v>
      </c>
      <c r="T3204">
        <v>8</v>
      </c>
      <c r="U3204" t="str">
        <f>IF(Ecommerce_Sales[[#This Row],[Delivery_Time_Days]]&gt;7,"Delay",IF(Ecommerce_Sales[[#This Row],[Delivery_Time_Days]] = 0,"No delivery",IF(Ecommerce_Sales[[#This Row],[Delivery_Time_Days]]&lt;=7,"On-time")))</f>
        <v>Delay</v>
      </c>
      <c r="V3204" s="7">
        <f>Ecommerce_Sales[[#This Row],[Profit]]/Ecommerce_Sales[[#This Row],[Total_Price]]</f>
        <v>0.14963205233033525</v>
      </c>
      <c r="W3204" s="3">
        <v>183</v>
      </c>
      <c r="X3204" s="3"/>
    </row>
    <row r="3205" spans="1:24" x14ac:dyDescent="0.25">
      <c r="A3205" s="1" t="s">
        <v>8871</v>
      </c>
      <c r="B3205" s="1" t="s">
        <v>815</v>
      </c>
      <c r="C3205" s="1" t="s">
        <v>816</v>
      </c>
      <c r="D3205" s="1" t="s">
        <v>3716</v>
      </c>
      <c r="E3205" s="1" t="s">
        <v>1954</v>
      </c>
      <c r="F3205" s="2">
        <v>45092</v>
      </c>
      <c r="G3205" s="2">
        <v>45352</v>
      </c>
      <c r="H3205" s="2" t="str">
        <f>TEXT(Ecommerce_Sales[[#This Row],[Order_Date]],"mmmm")</f>
        <v>March</v>
      </c>
      <c r="I3205" s="2" t="str">
        <f>TEXT(Ecommerce_Sales[[#This Row],[Order_Date]],"yyyy")</f>
        <v>2024</v>
      </c>
      <c r="J3205" s="2" t="str">
        <f>TEXT(Ecommerce_Sales[[#This Row],[Order_Date]],"mmmm")</f>
        <v>March</v>
      </c>
      <c r="K3205" s="1" t="s">
        <v>1947</v>
      </c>
      <c r="L3205" s="1" t="s">
        <v>8872</v>
      </c>
      <c r="M3205" s="1" t="s">
        <v>1963</v>
      </c>
      <c r="N3205" s="1" t="s">
        <v>1957</v>
      </c>
      <c r="O3205" s="3">
        <v>231</v>
      </c>
      <c r="P3205">
        <v>5</v>
      </c>
      <c r="Q3205" s="3">
        <v>1155</v>
      </c>
      <c r="R3205" s="1" t="s">
        <v>1958</v>
      </c>
      <c r="S3205" s="3">
        <v>122</v>
      </c>
      <c r="T3205">
        <v>10</v>
      </c>
      <c r="U3205" t="str">
        <f>IF(Ecommerce_Sales[[#This Row],[Delivery_Time_Days]]&gt;7,"Delay",IF(Ecommerce_Sales[[#This Row],[Delivery_Time_Days]] = 0,"No delivery",IF(Ecommerce_Sales[[#This Row],[Delivery_Time_Days]]&lt;=7,"On-time")))</f>
        <v>Delay</v>
      </c>
      <c r="V3205" s="7">
        <f>Ecommerce_Sales[[#This Row],[Profit]]/Ecommerce_Sales[[#This Row],[Total_Price]]</f>
        <v>0.1497835497835498</v>
      </c>
      <c r="W3205" s="3">
        <v>173</v>
      </c>
      <c r="X3205" s="3"/>
    </row>
    <row r="3206" spans="1:24" x14ac:dyDescent="0.25">
      <c r="A3206" s="1" t="s">
        <v>8873</v>
      </c>
      <c r="B3206" s="1" t="s">
        <v>951</v>
      </c>
      <c r="C3206" s="1" t="s">
        <v>952</v>
      </c>
      <c r="D3206" s="1" t="s">
        <v>5038</v>
      </c>
      <c r="E3206" s="1" t="s">
        <v>1961</v>
      </c>
      <c r="F3206" s="2">
        <v>44945</v>
      </c>
      <c r="G3206" s="2">
        <v>45184</v>
      </c>
      <c r="H3206" s="2" t="str">
        <f>TEXT(Ecommerce_Sales[[#This Row],[Order_Date]],"mmmm")</f>
        <v>September</v>
      </c>
      <c r="I3206" s="2" t="str">
        <f>TEXT(Ecommerce_Sales[[#This Row],[Order_Date]],"yyyy")</f>
        <v>2023</v>
      </c>
      <c r="J3206" s="2" t="str">
        <f>TEXT(Ecommerce_Sales[[#This Row],[Order_Date]],"mmmm")</f>
        <v>September</v>
      </c>
      <c r="K3206" s="1" t="s">
        <v>1947</v>
      </c>
      <c r="L3206" s="1" t="s">
        <v>8874</v>
      </c>
      <c r="M3206" s="1" t="s">
        <v>2079</v>
      </c>
      <c r="N3206" s="1" t="s">
        <v>1973</v>
      </c>
      <c r="O3206" s="3">
        <v>733</v>
      </c>
      <c r="P3206">
        <v>3</v>
      </c>
      <c r="Q3206" s="3">
        <v>2199</v>
      </c>
      <c r="R3206" s="1" t="s">
        <v>1951</v>
      </c>
      <c r="S3206" s="3">
        <v>165</v>
      </c>
      <c r="T3206">
        <v>4</v>
      </c>
      <c r="U3206" t="str">
        <f>IF(Ecommerce_Sales[[#This Row],[Delivery_Time_Days]]&gt;7,"Delay",IF(Ecommerce_Sales[[#This Row],[Delivery_Time_Days]] = 0,"No delivery",IF(Ecommerce_Sales[[#This Row],[Delivery_Time_Days]]&lt;=7,"On-time")))</f>
        <v>On-time</v>
      </c>
      <c r="V3206" s="7">
        <f>Ecommerce_Sales[[#This Row],[Profit]]/Ecommerce_Sales[[#This Row],[Total_Price]]</f>
        <v>0.30013642564802184</v>
      </c>
      <c r="W3206" s="3">
        <v>660</v>
      </c>
      <c r="X3206" s="3"/>
    </row>
    <row r="3207" spans="1:24" x14ac:dyDescent="0.25">
      <c r="A3207" s="1" t="s">
        <v>8875</v>
      </c>
      <c r="B3207" s="1" t="s">
        <v>1543</v>
      </c>
      <c r="C3207" s="1" t="s">
        <v>1544</v>
      </c>
      <c r="D3207" s="1" t="s">
        <v>6875</v>
      </c>
      <c r="E3207" s="1" t="s">
        <v>1996</v>
      </c>
      <c r="F3207" s="2">
        <v>45315</v>
      </c>
      <c r="G3207" s="2">
        <v>45484</v>
      </c>
      <c r="H3207" s="2" t="str">
        <f>TEXT(Ecommerce_Sales[[#This Row],[Order_Date]],"mmmm")</f>
        <v>July</v>
      </c>
      <c r="I3207" s="2" t="str">
        <f>TEXT(Ecommerce_Sales[[#This Row],[Order_Date]],"yyyy")</f>
        <v>2024</v>
      </c>
      <c r="J3207" s="2" t="str">
        <f>TEXT(Ecommerce_Sales[[#This Row],[Order_Date]],"mmmm")</f>
        <v>July</v>
      </c>
      <c r="K3207" s="1" t="s">
        <v>1947</v>
      </c>
      <c r="L3207" s="1" t="s">
        <v>6247</v>
      </c>
      <c r="M3207" s="1" t="s">
        <v>1968</v>
      </c>
      <c r="N3207" s="1" t="s">
        <v>1957</v>
      </c>
      <c r="O3207" s="3">
        <v>366</v>
      </c>
      <c r="P3207">
        <v>5</v>
      </c>
      <c r="Q3207" s="3">
        <v>1828</v>
      </c>
      <c r="R3207" s="1" t="s">
        <v>2008</v>
      </c>
      <c r="S3207" s="3">
        <v>97</v>
      </c>
      <c r="T3207">
        <v>9</v>
      </c>
      <c r="U3207" t="str">
        <f>IF(Ecommerce_Sales[[#This Row],[Delivery_Time_Days]]&gt;7,"Delay",IF(Ecommerce_Sales[[#This Row],[Delivery_Time_Days]] = 0,"No delivery",IF(Ecommerce_Sales[[#This Row],[Delivery_Time_Days]]&lt;=7,"On-time")))</f>
        <v>Delay</v>
      </c>
      <c r="V3207" s="7">
        <f>Ecommerce_Sales[[#This Row],[Profit]]/Ecommerce_Sales[[#This Row],[Total_Price]]</f>
        <v>0.14989059080962802</v>
      </c>
      <c r="W3207" s="3">
        <v>274</v>
      </c>
      <c r="X3207" s="3"/>
    </row>
    <row r="3208" spans="1:24" x14ac:dyDescent="0.25">
      <c r="A3208" s="1" t="s">
        <v>8876</v>
      </c>
      <c r="B3208" s="1" t="s">
        <v>1121</v>
      </c>
      <c r="C3208" s="1" t="s">
        <v>1122</v>
      </c>
      <c r="D3208" s="1" t="s">
        <v>4417</v>
      </c>
      <c r="E3208" s="1" t="s">
        <v>1946</v>
      </c>
      <c r="F3208" s="2">
        <v>45402</v>
      </c>
      <c r="G3208" s="2">
        <v>45451</v>
      </c>
      <c r="H3208" s="2" t="str">
        <f>TEXT(Ecommerce_Sales[[#This Row],[Order_Date]],"mmmm")</f>
        <v>June</v>
      </c>
      <c r="I3208" s="2" t="str">
        <f>TEXT(Ecommerce_Sales[[#This Row],[Order_Date]],"yyyy")</f>
        <v>2024</v>
      </c>
      <c r="J3208" s="2" t="str">
        <f>TEXT(Ecommerce_Sales[[#This Row],[Order_Date]],"mmmm")</f>
        <v>June</v>
      </c>
      <c r="K3208" s="1" t="s">
        <v>1947</v>
      </c>
      <c r="L3208" s="1" t="s">
        <v>8877</v>
      </c>
      <c r="M3208" s="1" t="s">
        <v>1949</v>
      </c>
      <c r="N3208" s="1" t="s">
        <v>1950</v>
      </c>
      <c r="O3208" s="3">
        <v>1051</v>
      </c>
      <c r="P3208">
        <v>2</v>
      </c>
      <c r="Q3208" s="3">
        <v>2102</v>
      </c>
      <c r="R3208" s="1" t="s">
        <v>1958</v>
      </c>
      <c r="S3208" s="3">
        <v>137</v>
      </c>
      <c r="T3208">
        <v>10</v>
      </c>
      <c r="U3208" t="str">
        <f>IF(Ecommerce_Sales[[#This Row],[Delivery_Time_Days]]&gt;7,"Delay",IF(Ecommerce_Sales[[#This Row],[Delivery_Time_Days]] = 0,"No delivery",IF(Ecommerce_Sales[[#This Row],[Delivery_Time_Days]]&lt;=7,"On-time")))</f>
        <v>Delay</v>
      </c>
      <c r="V3208" s="7">
        <f>Ecommerce_Sales[[#This Row],[Profit]]/Ecommerce_Sales[[#This Row],[Total_Price]]</f>
        <v>0.40009514747859182</v>
      </c>
      <c r="W3208" s="3">
        <v>841</v>
      </c>
      <c r="X3208" s="3"/>
    </row>
    <row r="3209" spans="1:24" x14ac:dyDescent="0.25">
      <c r="A3209" s="1" t="s">
        <v>8878</v>
      </c>
      <c r="B3209" s="1" t="s">
        <v>844</v>
      </c>
      <c r="C3209" s="1" t="s">
        <v>845</v>
      </c>
      <c r="D3209" s="1" t="s">
        <v>4802</v>
      </c>
      <c r="E3209" s="1" t="s">
        <v>1954</v>
      </c>
      <c r="F3209" s="2">
        <v>45646</v>
      </c>
      <c r="G3209" s="2">
        <v>45453</v>
      </c>
      <c r="H3209" s="2" t="str">
        <f>TEXT(Ecommerce_Sales[[#This Row],[Order_Date]],"mmmm")</f>
        <v>June</v>
      </c>
      <c r="I3209" s="2" t="str">
        <f>TEXT(Ecommerce_Sales[[#This Row],[Order_Date]],"yyyy")</f>
        <v>2024</v>
      </c>
      <c r="J3209" s="2" t="str">
        <f>TEXT(Ecommerce_Sales[[#This Row],[Order_Date]],"mmmm")</f>
        <v>June</v>
      </c>
      <c r="K3209" s="1" t="s">
        <v>1947</v>
      </c>
      <c r="L3209" s="1" t="s">
        <v>8879</v>
      </c>
      <c r="M3209" s="1" t="s">
        <v>1977</v>
      </c>
      <c r="N3209" s="1" t="s">
        <v>1978</v>
      </c>
      <c r="O3209" s="3">
        <v>692</v>
      </c>
      <c r="P3209">
        <v>1</v>
      </c>
      <c r="Q3209" s="3">
        <v>692</v>
      </c>
      <c r="R3209" s="1" t="s">
        <v>1951</v>
      </c>
      <c r="S3209" s="3">
        <v>37</v>
      </c>
      <c r="T3209">
        <v>3</v>
      </c>
      <c r="U3209" t="str">
        <f>IF(Ecommerce_Sales[[#This Row],[Delivery_Time_Days]]&gt;7,"Delay",IF(Ecommerce_Sales[[#This Row],[Delivery_Time_Days]] = 0,"No delivery",IF(Ecommerce_Sales[[#This Row],[Delivery_Time_Days]]&lt;=7,"On-time")))</f>
        <v>On-time</v>
      </c>
      <c r="V3209" s="7">
        <f>Ecommerce_Sales[[#This Row],[Profit]]/Ecommerce_Sales[[#This Row],[Total_Price]]</f>
        <v>0.34971098265895956</v>
      </c>
      <c r="W3209" s="3">
        <v>242</v>
      </c>
      <c r="X3209" s="3"/>
    </row>
    <row r="3210" spans="1:24" x14ac:dyDescent="0.25">
      <c r="A3210" s="1" t="s">
        <v>8880</v>
      </c>
      <c r="B3210" s="1" t="s">
        <v>804</v>
      </c>
      <c r="C3210" s="1" t="s">
        <v>805</v>
      </c>
      <c r="D3210" s="1" t="s">
        <v>3478</v>
      </c>
      <c r="E3210" s="1" t="s">
        <v>1996</v>
      </c>
      <c r="F3210" s="2">
        <v>45198</v>
      </c>
      <c r="G3210" s="2">
        <v>45566</v>
      </c>
      <c r="H3210" s="2" t="str">
        <f>TEXT(Ecommerce_Sales[[#This Row],[Order_Date]],"mmmm")</f>
        <v>October</v>
      </c>
      <c r="I3210" s="2" t="str">
        <f>TEXT(Ecommerce_Sales[[#This Row],[Order_Date]],"yyyy")</f>
        <v>2024</v>
      </c>
      <c r="J3210" s="2" t="str">
        <f>TEXT(Ecommerce_Sales[[#This Row],[Order_Date]],"mmmm")</f>
        <v>October</v>
      </c>
      <c r="K3210" s="1" t="s">
        <v>1947</v>
      </c>
      <c r="L3210" s="1" t="s">
        <v>4503</v>
      </c>
      <c r="M3210" s="1" t="s">
        <v>1988</v>
      </c>
      <c r="N3210" s="1" t="s">
        <v>1989</v>
      </c>
      <c r="O3210" s="3">
        <v>516</v>
      </c>
      <c r="P3210">
        <v>6</v>
      </c>
      <c r="Q3210" s="3">
        <v>3095</v>
      </c>
      <c r="R3210" s="1" t="s">
        <v>1958</v>
      </c>
      <c r="S3210" s="3">
        <v>378</v>
      </c>
      <c r="T3210">
        <v>9</v>
      </c>
      <c r="U3210" t="str">
        <f>IF(Ecommerce_Sales[[#This Row],[Delivery_Time_Days]]&gt;7,"Delay",IF(Ecommerce_Sales[[#This Row],[Delivery_Time_Days]] = 0,"No delivery",IF(Ecommerce_Sales[[#This Row],[Delivery_Time_Days]]&lt;=7,"On-time")))</f>
        <v>Delay</v>
      </c>
      <c r="V3210" s="7">
        <f>Ecommerce_Sales[[#This Row],[Profit]]/Ecommerce_Sales[[#This Row],[Total_Price]]</f>
        <v>0.25008077544426494</v>
      </c>
      <c r="W3210" s="3">
        <v>774</v>
      </c>
      <c r="X3210" s="3"/>
    </row>
    <row r="3211" spans="1:24" x14ac:dyDescent="0.25">
      <c r="A3211" s="1" t="s">
        <v>8881</v>
      </c>
      <c r="B3211" s="1" t="s">
        <v>434</v>
      </c>
      <c r="C3211" s="1" t="s">
        <v>435</v>
      </c>
      <c r="D3211" s="1" t="s">
        <v>1980</v>
      </c>
      <c r="E3211" s="1" t="s">
        <v>1981</v>
      </c>
      <c r="F3211" s="2">
        <v>45463</v>
      </c>
      <c r="G3211" s="2">
        <v>45170</v>
      </c>
      <c r="H3211" s="2" t="str">
        <f>TEXT(Ecommerce_Sales[[#This Row],[Order_Date]],"mmmm")</f>
        <v>September</v>
      </c>
      <c r="I3211" s="2" t="str">
        <f>TEXT(Ecommerce_Sales[[#This Row],[Order_Date]],"yyyy")</f>
        <v>2023</v>
      </c>
      <c r="J3211" s="2" t="str">
        <f>TEXT(Ecommerce_Sales[[#This Row],[Order_Date]],"mmmm")</f>
        <v>September</v>
      </c>
      <c r="K3211" s="1" t="s">
        <v>1947</v>
      </c>
      <c r="L3211" s="1" t="s">
        <v>8882</v>
      </c>
      <c r="M3211" s="1" t="s">
        <v>1972</v>
      </c>
      <c r="N3211" s="1" t="s">
        <v>1973</v>
      </c>
      <c r="O3211" s="3">
        <v>736</v>
      </c>
      <c r="P3211">
        <v>1</v>
      </c>
      <c r="Q3211" s="3">
        <v>736</v>
      </c>
      <c r="R3211" s="1" t="s">
        <v>2008</v>
      </c>
      <c r="S3211" s="3">
        <v>72</v>
      </c>
      <c r="T3211">
        <v>2</v>
      </c>
      <c r="U3211" t="str">
        <f>IF(Ecommerce_Sales[[#This Row],[Delivery_Time_Days]]&gt;7,"Delay",IF(Ecommerce_Sales[[#This Row],[Delivery_Time_Days]] = 0,"No delivery",IF(Ecommerce_Sales[[#This Row],[Delivery_Time_Days]]&lt;=7,"On-time")))</f>
        <v>On-time</v>
      </c>
      <c r="V3211" s="7">
        <f>Ecommerce_Sales[[#This Row],[Profit]]/Ecommerce_Sales[[#This Row],[Total_Price]]</f>
        <v>0.30027173913043476</v>
      </c>
      <c r="W3211" s="3">
        <v>221</v>
      </c>
      <c r="X3211" s="3"/>
    </row>
    <row r="3212" spans="1:24" x14ac:dyDescent="0.25">
      <c r="A3212" s="1" t="s">
        <v>8883</v>
      </c>
      <c r="B3212" s="1" t="s">
        <v>596</v>
      </c>
      <c r="C3212" s="1" t="s">
        <v>597</v>
      </c>
      <c r="D3212" s="1" t="s">
        <v>5960</v>
      </c>
      <c r="E3212" s="1" t="s">
        <v>1981</v>
      </c>
      <c r="F3212" s="2">
        <v>45347</v>
      </c>
      <c r="G3212" s="2">
        <v>45289</v>
      </c>
      <c r="H3212" s="2" t="str">
        <f>TEXT(Ecommerce_Sales[[#This Row],[Order_Date]],"mmmm")</f>
        <v>December</v>
      </c>
      <c r="I3212" s="2" t="str">
        <f>TEXT(Ecommerce_Sales[[#This Row],[Order_Date]],"yyyy")</f>
        <v>2023</v>
      </c>
      <c r="J3212" s="2" t="str">
        <f>TEXT(Ecommerce_Sales[[#This Row],[Order_Date]],"mmmm")</f>
        <v>December</v>
      </c>
      <c r="K3212" s="1" t="s">
        <v>1947</v>
      </c>
      <c r="L3212" s="1" t="s">
        <v>5774</v>
      </c>
      <c r="M3212" s="1" t="s">
        <v>2079</v>
      </c>
      <c r="N3212" s="1" t="s">
        <v>1973</v>
      </c>
      <c r="O3212" s="3">
        <v>1408</v>
      </c>
      <c r="P3212">
        <v>8</v>
      </c>
      <c r="Q3212" s="3">
        <v>11267</v>
      </c>
      <c r="R3212" s="1" t="s">
        <v>1951</v>
      </c>
      <c r="S3212" s="3">
        <v>1224</v>
      </c>
      <c r="T3212">
        <v>8</v>
      </c>
      <c r="U3212" t="str">
        <f>IF(Ecommerce_Sales[[#This Row],[Delivery_Time_Days]]&gt;7,"Delay",IF(Ecommerce_Sales[[#This Row],[Delivery_Time_Days]] = 0,"No delivery",IF(Ecommerce_Sales[[#This Row],[Delivery_Time_Days]]&lt;=7,"On-time")))</f>
        <v>Delay</v>
      </c>
      <c r="V3212" s="7">
        <f>Ecommerce_Sales[[#This Row],[Profit]]/Ecommerce_Sales[[#This Row],[Total_Price]]</f>
        <v>0.29999112452294313</v>
      </c>
      <c r="W3212" s="3">
        <v>3380</v>
      </c>
      <c r="X3212" s="3"/>
    </row>
    <row r="3213" spans="1:24" x14ac:dyDescent="0.25">
      <c r="A3213" s="1" t="s">
        <v>8884</v>
      </c>
      <c r="B3213" s="1" t="s">
        <v>470</v>
      </c>
      <c r="C3213" s="1" t="s">
        <v>471</v>
      </c>
      <c r="D3213" s="1" t="s">
        <v>2631</v>
      </c>
      <c r="E3213" s="1" t="s">
        <v>1981</v>
      </c>
      <c r="F3213" s="2">
        <v>45228</v>
      </c>
      <c r="G3213" s="2">
        <v>45597</v>
      </c>
      <c r="H3213" s="2" t="str">
        <f>TEXT(Ecommerce_Sales[[#This Row],[Order_Date]],"mmmm")</f>
        <v>November</v>
      </c>
      <c r="I3213" s="2" t="str">
        <f>TEXT(Ecommerce_Sales[[#This Row],[Order_Date]],"yyyy")</f>
        <v>2024</v>
      </c>
      <c r="J3213" s="2" t="str">
        <f>TEXT(Ecommerce_Sales[[#This Row],[Order_Date]],"mmmm")</f>
        <v>November</v>
      </c>
      <c r="K3213" s="1" t="s">
        <v>1947</v>
      </c>
      <c r="L3213" s="1" t="s">
        <v>8885</v>
      </c>
      <c r="M3213" s="1" t="s">
        <v>2007</v>
      </c>
      <c r="N3213" s="1" t="s">
        <v>1973</v>
      </c>
      <c r="O3213" s="3">
        <v>619</v>
      </c>
      <c r="P3213">
        <v>6</v>
      </c>
      <c r="Q3213" s="3">
        <v>3716</v>
      </c>
      <c r="R3213" s="1" t="s">
        <v>1958</v>
      </c>
      <c r="S3213" s="3">
        <v>194</v>
      </c>
      <c r="T3213">
        <v>2</v>
      </c>
      <c r="U3213" t="str">
        <f>IF(Ecommerce_Sales[[#This Row],[Delivery_Time_Days]]&gt;7,"Delay",IF(Ecommerce_Sales[[#This Row],[Delivery_Time_Days]] = 0,"No delivery",IF(Ecommerce_Sales[[#This Row],[Delivery_Time_Days]]&lt;=7,"On-time")))</f>
        <v>On-time</v>
      </c>
      <c r="V3213" s="7">
        <f>Ecommerce_Sales[[#This Row],[Profit]]/Ecommerce_Sales[[#This Row],[Total_Price]]</f>
        <v>0.30005382131324004</v>
      </c>
      <c r="W3213" s="3">
        <v>1115</v>
      </c>
      <c r="X3213" s="3"/>
    </row>
    <row r="3214" spans="1:24" x14ac:dyDescent="0.25">
      <c r="A3214" s="1" t="s">
        <v>8886</v>
      </c>
      <c r="B3214" s="1" t="s">
        <v>1341</v>
      </c>
      <c r="C3214" s="1" t="s">
        <v>1342</v>
      </c>
      <c r="D3214" s="1" t="s">
        <v>2744</v>
      </c>
      <c r="E3214" s="1" t="s">
        <v>1961</v>
      </c>
      <c r="F3214" s="2">
        <v>45485</v>
      </c>
      <c r="G3214" s="2">
        <v>45090</v>
      </c>
      <c r="H3214" s="2" t="str">
        <f>TEXT(Ecommerce_Sales[[#This Row],[Order_Date]],"mmmm")</f>
        <v>June</v>
      </c>
      <c r="I3214" s="2" t="str">
        <f>TEXT(Ecommerce_Sales[[#This Row],[Order_Date]],"yyyy")</f>
        <v>2023</v>
      </c>
      <c r="J3214" s="2" t="str">
        <f>TEXT(Ecommerce_Sales[[#This Row],[Order_Date]],"mmmm")</f>
        <v>June</v>
      </c>
      <c r="K3214" s="1" t="s">
        <v>1947</v>
      </c>
      <c r="L3214" s="1" t="s">
        <v>8055</v>
      </c>
      <c r="M3214" s="1" t="s">
        <v>2030</v>
      </c>
      <c r="N3214" s="1" t="s">
        <v>1978</v>
      </c>
      <c r="O3214" s="3">
        <v>362</v>
      </c>
      <c r="P3214">
        <v>2</v>
      </c>
      <c r="Q3214" s="3">
        <v>724</v>
      </c>
      <c r="R3214" s="1" t="s">
        <v>2008</v>
      </c>
      <c r="S3214" s="3">
        <v>62</v>
      </c>
      <c r="T3214">
        <v>9</v>
      </c>
      <c r="U3214" t="str">
        <f>IF(Ecommerce_Sales[[#This Row],[Delivery_Time_Days]]&gt;7,"Delay",IF(Ecommerce_Sales[[#This Row],[Delivery_Time_Days]] = 0,"No delivery",IF(Ecommerce_Sales[[#This Row],[Delivery_Time_Days]]&lt;=7,"On-time")))</f>
        <v>Delay</v>
      </c>
      <c r="V3214" s="7">
        <f>Ecommerce_Sales[[#This Row],[Profit]]/Ecommerce_Sales[[#This Row],[Total_Price]]</f>
        <v>0.34944751381215472</v>
      </c>
      <c r="W3214" s="3">
        <v>253</v>
      </c>
      <c r="X3214" s="3"/>
    </row>
    <row r="3215" spans="1:24" x14ac:dyDescent="0.25">
      <c r="A3215" s="1" t="s">
        <v>8887</v>
      </c>
      <c r="B3215" s="1" t="s">
        <v>164</v>
      </c>
      <c r="C3215" s="1" t="s">
        <v>165</v>
      </c>
      <c r="D3215" s="1" t="s">
        <v>5771</v>
      </c>
      <c r="E3215" s="1" t="s">
        <v>1954</v>
      </c>
      <c r="F3215" s="2">
        <v>45507</v>
      </c>
      <c r="G3215" s="2">
        <v>45245</v>
      </c>
      <c r="H3215" s="2" t="str">
        <f>TEXT(Ecommerce_Sales[[#This Row],[Order_Date]],"mmmm")</f>
        <v>November</v>
      </c>
      <c r="I3215" s="2" t="str">
        <f>TEXT(Ecommerce_Sales[[#This Row],[Order_Date]],"yyyy")</f>
        <v>2023</v>
      </c>
      <c r="J3215" s="2" t="str">
        <f>TEXT(Ecommerce_Sales[[#This Row],[Order_Date]],"mmmm")</f>
        <v>November</v>
      </c>
      <c r="K3215" s="1" t="s">
        <v>1947</v>
      </c>
      <c r="L3215" s="1" t="s">
        <v>8888</v>
      </c>
      <c r="M3215" s="1" t="s">
        <v>1949</v>
      </c>
      <c r="N3215" s="1" t="s">
        <v>1950</v>
      </c>
      <c r="O3215" s="3">
        <v>862</v>
      </c>
      <c r="P3215">
        <v>4</v>
      </c>
      <c r="Q3215" s="3">
        <v>3448</v>
      </c>
      <c r="R3215" s="1" t="s">
        <v>1958</v>
      </c>
      <c r="S3215" s="3">
        <v>464</v>
      </c>
      <c r="T3215">
        <v>9</v>
      </c>
      <c r="U3215" t="str">
        <f>IF(Ecommerce_Sales[[#This Row],[Delivery_Time_Days]]&gt;7,"Delay",IF(Ecommerce_Sales[[#This Row],[Delivery_Time_Days]] = 0,"No delivery",IF(Ecommerce_Sales[[#This Row],[Delivery_Time_Days]]&lt;=7,"On-time")))</f>
        <v>Delay</v>
      </c>
      <c r="V3215" s="7">
        <f>Ecommerce_Sales[[#This Row],[Profit]]/Ecommerce_Sales[[#This Row],[Total_Price]]</f>
        <v>0.39994199535962877</v>
      </c>
      <c r="W3215" s="3">
        <v>1379</v>
      </c>
      <c r="X3215" s="3"/>
    </row>
    <row r="3216" spans="1:24" x14ac:dyDescent="0.25">
      <c r="A3216" s="1" t="s">
        <v>8889</v>
      </c>
      <c r="B3216" s="1" t="s">
        <v>1735</v>
      </c>
      <c r="C3216" s="1" t="s">
        <v>1736</v>
      </c>
      <c r="D3216" s="1" t="s">
        <v>2697</v>
      </c>
      <c r="E3216" s="1" t="s">
        <v>1961</v>
      </c>
      <c r="F3216" s="2">
        <v>44943</v>
      </c>
      <c r="G3216" s="2">
        <v>45430</v>
      </c>
      <c r="H3216" s="2" t="str">
        <f>TEXT(Ecommerce_Sales[[#This Row],[Order_Date]],"mmmm")</f>
        <v>May</v>
      </c>
      <c r="I3216" s="2" t="str">
        <f>TEXT(Ecommerce_Sales[[#This Row],[Order_Date]],"yyyy")</f>
        <v>2024</v>
      </c>
      <c r="J3216" s="2" t="str">
        <f>TEXT(Ecommerce_Sales[[#This Row],[Order_Date]],"mmmm")</f>
        <v>May</v>
      </c>
      <c r="K3216" s="1" t="s">
        <v>1947</v>
      </c>
      <c r="L3216" s="1" t="s">
        <v>8890</v>
      </c>
      <c r="M3216" s="1" t="s">
        <v>1949</v>
      </c>
      <c r="N3216" s="1" t="s">
        <v>1950</v>
      </c>
      <c r="O3216" s="3">
        <v>100</v>
      </c>
      <c r="P3216">
        <v>4</v>
      </c>
      <c r="Q3216" s="3">
        <v>398</v>
      </c>
      <c r="R3216" s="1" t="s">
        <v>1951</v>
      </c>
      <c r="S3216" s="3">
        <v>36</v>
      </c>
      <c r="T3216">
        <v>4</v>
      </c>
      <c r="U3216" t="str">
        <f>IF(Ecommerce_Sales[[#This Row],[Delivery_Time_Days]]&gt;7,"Delay",IF(Ecommerce_Sales[[#This Row],[Delivery_Time_Days]] = 0,"No delivery",IF(Ecommerce_Sales[[#This Row],[Delivery_Time_Days]]&lt;=7,"On-time")))</f>
        <v>On-time</v>
      </c>
      <c r="V3216" s="7">
        <f>Ecommerce_Sales[[#This Row],[Profit]]/Ecommerce_Sales[[#This Row],[Total_Price]]</f>
        <v>0.39949748743718594</v>
      </c>
      <c r="W3216" s="3">
        <v>159</v>
      </c>
      <c r="X3216" s="3"/>
    </row>
    <row r="3217" spans="1:24" x14ac:dyDescent="0.25">
      <c r="A3217" s="1" t="s">
        <v>8891</v>
      </c>
      <c r="B3217" s="1" t="s">
        <v>1457</v>
      </c>
      <c r="C3217" s="1" t="s">
        <v>1458</v>
      </c>
      <c r="D3217" s="1" t="s">
        <v>8177</v>
      </c>
      <c r="E3217" s="1" t="s">
        <v>1996</v>
      </c>
      <c r="F3217" s="2">
        <v>45262</v>
      </c>
      <c r="G3217" s="2">
        <v>45255</v>
      </c>
      <c r="H3217" s="2" t="str">
        <f>TEXT(Ecommerce_Sales[[#This Row],[Order_Date]],"mmmm")</f>
        <v>November</v>
      </c>
      <c r="I3217" s="2" t="str">
        <f>TEXT(Ecommerce_Sales[[#This Row],[Order_Date]],"yyyy")</f>
        <v>2023</v>
      </c>
      <c r="J3217" s="2" t="str">
        <f>TEXT(Ecommerce_Sales[[#This Row],[Order_Date]],"mmmm")</f>
        <v>November</v>
      </c>
      <c r="K3217" s="1" t="s">
        <v>1947</v>
      </c>
      <c r="L3217" s="1" t="s">
        <v>8892</v>
      </c>
      <c r="M3217" s="1" t="s">
        <v>1998</v>
      </c>
      <c r="N3217" s="1" t="s">
        <v>1973</v>
      </c>
      <c r="O3217" s="3">
        <v>24</v>
      </c>
      <c r="P3217">
        <v>1</v>
      </c>
      <c r="Q3217" s="3">
        <v>24</v>
      </c>
      <c r="R3217" s="1" t="s">
        <v>2008</v>
      </c>
      <c r="S3217" s="3">
        <v>2</v>
      </c>
      <c r="T3217">
        <v>6</v>
      </c>
      <c r="U3217" t="str">
        <f>IF(Ecommerce_Sales[[#This Row],[Delivery_Time_Days]]&gt;7,"Delay",IF(Ecommerce_Sales[[#This Row],[Delivery_Time_Days]] = 0,"No delivery",IF(Ecommerce_Sales[[#This Row],[Delivery_Time_Days]]&lt;=7,"On-time")))</f>
        <v>On-time</v>
      </c>
      <c r="V3217" s="7">
        <f>Ecommerce_Sales[[#This Row],[Profit]]/Ecommerce_Sales[[#This Row],[Total_Price]]</f>
        <v>0.29166666666666669</v>
      </c>
      <c r="W3217" s="3">
        <v>7</v>
      </c>
      <c r="X3217" s="3"/>
    </row>
    <row r="3218" spans="1:24" x14ac:dyDescent="0.25">
      <c r="A3218" s="1" t="s">
        <v>8893</v>
      </c>
      <c r="B3218" s="1" t="s">
        <v>1277</v>
      </c>
      <c r="C3218" s="1" t="s">
        <v>1278</v>
      </c>
      <c r="D3218" s="1" t="s">
        <v>2198</v>
      </c>
      <c r="E3218" s="1" t="s">
        <v>2005</v>
      </c>
      <c r="F3218" s="2">
        <v>44988</v>
      </c>
      <c r="G3218" s="2">
        <v>45219</v>
      </c>
      <c r="H3218" s="2" t="str">
        <f>TEXT(Ecommerce_Sales[[#This Row],[Order_Date]],"mmmm")</f>
        <v>October</v>
      </c>
      <c r="I3218" s="2" t="str">
        <f>TEXT(Ecommerce_Sales[[#This Row],[Order_Date]],"yyyy")</f>
        <v>2023</v>
      </c>
      <c r="J3218" s="2" t="str">
        <f>TEXT(Ecommerce_Sales[[#This Row],[Order_Date]],"mmmm")</f>
        <v>October</v>
      </c>
      <c r="K3218" s="1" t="s">
        <v>1947</v>
      </c>
      <c r="L3218" s="1" t="s">
        <v>8894</v>
      </c>
      <c r="M3218" s="1" t="s">
        <v>2002</v>
      </c>
      <c r="N3218" s="1" t="s">
        <v>1989</v>
      </c>
      <c r="O3218" s="3">
        <v>630</v>
      </c>
      <c r="P3218">
        <v>2</v>
      </c>
      <c r="Q3218" s="3">
        <v>1259</v>
      </c>
      <c r="R3218" s="1" t="s">
        <v>2008</v>
      </c>
      <c r="S3218" s="3">
        <v>92</v>
      </c>
      <c r="T3218">
        <v>10</v>
      </c>
      <c r="U3218" t="str">
        <f>IF(Ecommerce_Sales[[#This Row],[Delivery_Time_Days]]&gt;7,"Delay",IF(Ecommerce_Sales[[#This Row],[Delivery_Time_Days]] = 0,"No delivery",IF(Ecommerce_Sales[[#This Row],[Delivery_Time_Days]]&lt;=7,"On-time")))</f>
        <v>Delay</v>
      </c>
      <c r="V3218" s="7">
        <f>Ecommerce_Sales[[#This Row],[Profit]]/Ecommerce_Sales[[#This Row],[Total_Price]]</f>
        <v>0.25019857029388404</v>
      </c>
      <c r="W3218" s="3">
        <v>315</v>
      </c>
      <c r="X3218" s="3"/>
    </row>
    <row r="3219" spans="1:24" x14ac:dyDescent="0.25">
      <c r="A3219" s="1" t="s">
        <v>8895</v>
      </c>
      <c r="B3219" s="1" t="s">
        <v>26</v>
      </c>
      <c r="C3219" s="1" t="s">
        <v>27</v>
      </c>
      <c r="D3219" s="1" t="s">
        <v>3353</v>
      </c>
      <c r="E3219" s="1" t="s">
        <v>1966</v>
      </c>
      <c r="F3219" s="2">
        <v>44953</v>
      </c>
      <c r="G3219" s="2">
        <v>45502</v>
      </c>
      <c r="H3219" s="2" t="str">
        <f>TEXT(Ecommerce_Sales[[#This Row],[Order_Date]],"mmmm")</f>
        <v>July</v>
      </c>
      <c r="I3219" s="2" t="str">
        <f>TEXT(Ecommerce_Sales[[#This Row],[Order_Date]],"yyyy")</f>
        <v>2024</v>
      </c>
      <c r="J3219" s="2" t="str">
        <f>TEXT(Ecommerce_Sales[[#This Row],[Order_Date]],"mmmm")</f>
        <v>July</v>
      </c>
      <c r="K3219" s="1" t="s">
        <v>1947</v>
      </c>
      <c r="L3219" s="1" t="s">
        <v>8896</v>
      </c>
      <c r="M3219" s="1" t="s">
        <v>1972</v>
      </c>
      <c r="N3219" s="1" t="s">
        <v>1973</v>
      </c>
      <c r="O3219" s="3">
        <v>910</v>
      </c>
      <c r="P3219">
        <v>6</v>
      </c>
      <c r="Q3219" s="3">
        <v>5458</v>
      </c>
      <c r="R3219" s="1" t="s">
        <v>1951</v>
      </c>
      <c r="S3219" s="3">
        <v>662</v>
      </c>
      <c r="T3219">
        <v>6</v>
      </c>
      <c r="U3219" t="str">
        <f>IF(Ecommerce_Sales[[#This Row],[Delivery_Time_Days]]&gt;7,"Delay",IF(Ecommerce_Sales[[#This Row],[Delivery_Time_Days]] = 0,"No delivery",IF(Ecommerce_Sales[[#This Row],[Delivery_Time_Days]]&lt;=7,"On-time")))</f>
        <v>On-time</v>
      </c>
      <c r="V3219" s="7">
        <f>Ecommerce_Sales[[#This Row],[Profit]]/Ecommerce_Sales[[#This Row],[Total_Price]]</f>
        <v>0.30010993037742761</v>
      </c>
      <c r="W3219" s="3">
        <v>1638</v>
      </c>
      <c r="X3219" s="3"/>
    </row>
    <row r="3220" spans="1:24" x14ac:dyDescent="0.25">
      <c r="A3220" s="1" t="s">
        <v>8897</v>
      </c>
      <c r="B3220" s="1" t="s">
        <v>1268</v>
      </c>
      <c r="C3220" s="1" t="s">
        <v>1269</v>
      </c>
      <c r="D3220" s="1" t="s">
        <v>4799</v>
      </c>
      <c r="E3220" s="1" t="s">
        <v>1954</v>
      </c>
      <c r="F3220" s="2">
        <v>45390</v>
      </c>
      <c r="G3220" s="2">
        <v>45279</v>
      </c>
      <c r="H3220" s="2" t="str">
        <f>TEXT(Ecommerce_Sales[[#This Row],[Order_Date]],"mmmm")</f>
        <v>December</v>
      </c>
      <c r="I3220" s="2" t="str">
        <f>TEXT(Ecommerce_Sales[[#This Row],[Order_Date]],"yyyy")</f>
        <v>2023</v>
      </c>
      <c r="J3220" s="2" t="str">
        <f>TEXT(Ecommerce_Sales[[#This Row],[Order_Date]],"mmmm")</f>
        <v>December</v>
      </c>
      <c r="K3220" s="1" t="s">
        <v>1947</v>
      </c>
      <c r="L3220" s="1" t="s">
        <v>8898</v>
      </c>
      <c r="M3220" s="1" t="s">
        <v>2065</v>
      </c>
      <c r="N3220" s="1" t="s">
        <v>1978</v>
      </c>
      <c r="O3220" s="3">
        <v>54</v>
      </c>
      <c r="P3220">
        <v>8</v>
      </c>
      <c r="Q3220" s="3">
        <v>434</v>
      </c>
      <c r="R3220" s="1" t="s">
        <v>1951</v>
      </c>
      <c r="S3220" s="3">
        <v>64</v>
      </c>
      <c r="T3220">
        <v>4</v>
      </c>
      <c r="U3220" t="str">
        <f>IF(Ecommerce_Sales[[#This Row],[Delivery_Time_Days]]&gt;7,"Delay",IF(Ecommerce_Sales[[#This Row],[Delivery_Time_Days]] = 0,"No delivery",IF(Ecommerce_Sales[[#This Row],[Delivery_Time_Days]]&lt;=7,"On-time")))</f>
        <v>On-time</v>
      </c>
      <c r="V3220" s="7">
        <f>Ecommerce_Sales[[#This Row],[Profit]]/Ecommerce_Sales[[#This Row],[Total_Price]]</f>
        <v>0.35023041474654376</v>
      </c>
      <c r="W3220" s="3">
        <v>152</v>
      </c>
      <c r="X3220" s="3"/>
    </row>
    <row r="3221" spans="1:24" x14ac:dyDescent="0.25">
      <c r="A3221" s="1" t="s">
        <v>8899</v>
      </c>
      <c r="B3221" s="1" t="s">
        <v>789</v>
      </c>
      <c r="C3221" s="1" t="s">
        <v>790</v>
      </c>
      <c r="D3221" s="1" t="s">
        <v>4867</v>
      </c>
      <c r="E3221" s="1" t="s">
        <v>1954</v>
      </c>
      <c r="F3221" s="2">
        <v>45625</v>
      </c>
      <c r="G3221" s="2">
        <v>45368</v>
      </c>
      <c r="H3221" s="2" t="str">
        <f>TEXT(Ecommerce_Sales[[#This Row],[Order_Date]],"mmmm")</f>
        <v>March</v>
      </c>
      <c r="I3221" s="2" t="str">
        <f>TEXT(Ecommerce_Sales[[#This Row],[Order_Date]],"yyyy")</f>
        <v>2024</v>
      </c>
      <c r="J3221" s="2" t="str">
        <f>TEXT(Ecommerce_Sales[[#This Row],[Order_Date]],"mmmm")</f>
        <v>March</v>
      </c>
      <c r="K3221" s="1" t="s">
        <v>1947</v>
      </c>
      <c r="L3221" s="1" t="s">
        <v>8900</v>
      </c>
      <c r="M3221" s="1" t="s">
        <v>2065</v>
      </c>
      <c r="N3221" s="1" t="s">
        <v>1978</v>
      </c>
      <c r="O3221" s="3">
        <v>359</v>
      </c>
      <c r="P3221">
        <v>4</v>
      </c>
      <c r="Q3221" s="3">
        <v>1434</v>
      </c>
      <c r="R3221" s="1" t="s">
        <v>2012</v>
      </c>
      <c r="S3221" s="3">
        <v>214</v>
      </c>
      <c r="T3221">
        <v>10</v>
      </c>
      <c r="U3221" t="str">
        <f>IF(Ecommerce_Sales[[#This Row],[Delivery_Time_Days]]&gt;7,"Delay",IF(Ecommerce_Sales[[#This Row],[Delivery_Time_Days]] = 0,"No delivery",IF(Ecommerce_Sales[[#This Row],[Delivery_Time_Days]]&lt;=7,"On-time")))</f>
        <v>Delay</v>
      </c>
      <c r="V3221" s="7">
        <f>Ecommerce_Sales[[#This Row],[Profit]]/Ecommerce_Sales[[#This Row],[Total_Price]]</f>
        <v>0.35006973500697353</v>
      </c>
      <c r="W3221" s="3">
        <v>502</v>
      </c>
      <c r="X3221" s="3"/>
    </row>
    <row r="3222" spans="1:24" x14ac:dyDescent="0.25">
      <c r="A3222" s="1" t="s">
        <v>8901</v>
      </c>
      <c r="B3222" s="1" t="s">
        <v>629</v>
      </c>
      <c r="C3222" s="1" t="s">
        <v>630</v>
      </c>
      <c r="D3222" s="1" t="s">
        <v>6713</v>
      </c>
      <c r="E3222" s="1" t="s">
        <v>1954</v>
      </c>
      <c r="F3222" s="2">
        <v>45040</v>
      </c>
      <c r="G3222" s="2">
        <v>45390</v>
      </c>
      <c r="H3222" s="2" t="str">
        <f>TEXT(Ecommerce_Sales[[#This Row],[Order_Date]],"mmmm")</f>
        <v>April</v>
      </c>
      <c r="I3222" s="2" t="str">
        <f>TEXT(Ecommerce_Sales[[#This Row],[Order_Date]],"yyyy")</f>
        <v>2024</v>
      </c>
      <c r="J3222" s="2" t="str">
        <f>TEXT(Ecommerce_Sales[[#This Row],[Order_Date]],"mmmm")</f>
        <v>April</v>
      </c>
      <c r="K3222" s="1" t="s">
        <v>1986</v>
      </c>
      <c r="L3222" s="1" t="s">
        <v>8902</v>
      </c>
      <c r="M3222" s="1" t="s">
        <v>2104</v>
      </c>
      <c r="N3222" s="1" t="s">
        <v>1978</v>
      </c>
      <c r="O3222" s="3">
        <v>818</v>
      </c>
      <c r="P3222">
        <v>1</v>
      </c>
      <c r="Q3222" s="3">
        <v>818</v>
      </c>
      <c r="R3222" s="1" t="s">
        <v>1951</v>
      </c>
      <c r="S3222" s="3">
        <v>114</v>
      </c>
      <c r="U3222" t="str">
        <f>IF(Ecommerce_Sales[[#This Row],[Delivery_Time_Days]]&gt;7,"Delay",IF(Ecommerce_Sales[[#This Row],[Delivery_Time_Days]] = 0,"No delivery",IF(Ecommerce_Sales[[#This Row],[Delivery_Time_Days]]&lt;=7,"On-time")))</f>
        <v>No delivery</v>
      </c>
      <c r="V3222" s="7">
        <f>Ecommerce_Sales[[#This Row],[Profit]]/Ecommerce_Sales[[#This Row],[Total_Price]]</f>
        <v>0.34963325183374083</v>
      </c>
      <c r="W3222" s="3">
        <v>286</v>
      </c>
      <c r="X3222" s="3"/>
    </row>
    <row r="3223" spans="1:24" x14ac:dyDescent="0.25">
      <c r="A3223" s="1" t="s">
        <v>8903</v>
      </c>
      <c r="B3223" s="1" t="s">
        <v>64</v>
      </c>
      <c r="C3223" s="1" t="s">
        <v>65</v>
      </c>
      <c r="D3223" s="1" t="s">
        <v>5213</v>
      </c>
      <c r="E3223" s="1" t="s">
        <v>1996</v>
      </c>
      <c r="F3223" s="2">
        <v>45198</v>
      </c>
      <c r="G3223" s="2">
        <v>45142</v>
      </c>
      <c r="H3223" s="2" t="str">
        <f>TEXT(Ecommerce_Sales[[#This Row],[Order_Date]],"mmmm")</f>
        <v>August</v>
      </c>
      <c r="I3223" s="2" t="str">
        <f>TEXT(Ecommerce_Sales[[#This Row],[Order_Date]],"yyyy")</f>
        <v>2023</v>
      </c>
      <c r="J3223" s="2" t="str">
        <f>TEXT(Ecommerce_Sales[[#This Row],[Order_Date]],"mmmm")</f>
        <v>August</v>
      </c>
      <c r="K3223" s="1" t="s">
        <v>1947</v>
      </c>
      <c r="L3223" s="1" t="s">
        <v>8904</v>
      </c>
      <c r="M3223" s="1" t="s">
        <v>2047</v>
      </c>
      <c r="N3223" s="1" t="s">
        <v>1989</v>
      </c>
      <c r="O3223" s="3">
        <v>540</v>
      </c>
      <c r="P3223">
        <v>6</v>
      </c>
      <c r="Q3223" s="3">
        <v>3240</v>
      </c>
      <c r="R3223" s="1" t="s">
        <v>2008</v>
      </c>
      <c r="S3223" s="3">
        <v>208</v>
      </c>
      <c r="T3223">
        <v>10</v>
      </c>
      <c r="U3223" t="str">
        <f>IF(Ecommerce_Sales[[#This Row],[Delivery_Time_Days]]&gt;7,"Delay",IF(Ecommerce_Sales[[#This Row],[Delivery_Time_Days]] = 0,"No delivery",IF(Ecommerce_Sales[[#This Row],[Delivery_Time_Days]]&lt;=7,"On-time")))</f>
        <v>Delay</v>
      </c>
      <c r="V3223" s="7">
        <f>Ecommerce_Sales[[#This Row],[Profit]]/Ecommerce_Sales[[#This Row],[Total_Price]]</f>
        <v>0.25</v>
      </c>
      <c r="W3223" s="3">
        <v>810</v>
      </c>
      <c r="X3223" s="3"/>
    </row>
    <row r="3224" spans="1:24" x14ac:dyDescent="0.25">
      <c r="A3224" s="1" t="s">
        <v>8905</v>
      </c>
      <c r="B3224" s="1" t="s">
        <v>1455</v>
      </c>
      <c r="C3224" s="1" t="s">
        <v>1456</v>
      </c>
      <c r="D3224" s="1" t="s">
        <v>4083</v>
      </c>
      <c r="E3224" s="1" t="s">
        <v>1961</v>
      </c>
      <c r="F3224" s="2">
        <v>45190</v>
      </c>
      <c r="G3224" s="2">
        <v>45499</v>
      </c>
      <c r="H3224" s="2" t="str">
        <f>TEXT(Ecommerce_Sales[[#This Row],[Order_Date]],"mmmm")</f>
        <v>July</v>
      </c>
      <c r="I3224" s="2" t="str">
        <f>TEXT(Ecommerce_Sales[[#This Row],[Order_Date]],"yyyy")</f>
        <v>2024</v>
      </c>
      <c r="J3224" s="2" t="str">
        <f>TEXT(Ecommerce_Sales[[#This Row],[Order_Date]],"mmmm")</f>
        <v>July</v>
      </c>
      <c r="K3224" s="1" t="s">
        <v>1947</v>
      </c>
      <c r="L3224" s="1" t="s">
        <v>8125</v>
      </c>
      <c r="M3224" s="1" t="s">
        <v>2043</v>
      </c>
      <c r="N3224" s="1" t="s">
        <v>1989</v>
      </c>
      <c r="O3224" s="3">
        <v>393</v>
      </c>
      <c r="P3224">
        <v>1</v>
      </c>
      <c r="Q3224" s="3">
        <v>393</v>
      </c>
      <c r="R3224" s="1" t="s">
        <v>1958</v>
      </c>
      <c r="S3224" s="3">
        <v>21</v>
      </c>
      <c r="T3224">
        <v>3</v>
      </c>
      <c r="U3224" t="str">
        <f>IF(Ecommerce_Sales[[#This Row],[Delivery_Time_Days]]&gt;7,"Delay",IF(Ecommerce_Sales[[#This Row],[Delivery_Time_Days]] = 0,"No delivery",IF(Ecommerce_Sales[[#This Row],[Delivery_Time_Days]]&lt;=7,"On-time")))</f>
        <v>On-time</v>
      </c>
      <c r="V3224" s="7">
        <f>Ecommerce_Sales[[#This Row],[Profit]]/Ecommerce_Sales[[#This Row],[Total_Price]]</f>
        <v>0.24936386768447838</v>
      </c>
      <c r="W3224" s="3">
        <v>98</v>
      </c>
      <c r="X3224" s="3"/>
    </row>
    <row r="3225" spans="1:24" x14ac:dyDescent="0.25">
      <c r="A3225" s="1" t="s">
        <v>8906</v>
      </c>
      <c r="B3225" s="1" t="s">
        <v>110</v>
      </c>
      <c r="C3225" s="1" t="s">
        <v>111</v>
      </c>
      <c r="D3225" s="1" t="s">
        <v>4344</v>
      </c>
      <c r="E3225" s="1" t="s">
        <v>1996</v>
      </c>
      <c r="F3225" s="2">
        <v>45493</v>
      </c>
      <c r="G3225" s="2">
        <v>45649</v>
      </c>
      <c r="H3225" s="2" t="str">
        <f>TEXT(Ecommerce_Sales[[#This Row],[Order_Date]],"mmmm")</f>
        <v>December</v>
      </c>
      <c r="I3225" s="2" t="str">
        <f>TEXT(Ecommerce_Sales[[#This Row],[Order_Date]],"yyyy")</f>
        <v>2024</v>
      </c>
      <c r="J3225" s="2" t="str">
        <f>TEXT(Ecommerce_Sales[[#This Row],[Order_Date]],"mmmm")</f>
        <v>December</v>
      </c>
      <c r="K3225" s="1" t="s">
        <v>1947</v>
      </c>
      <c r="L3225" s="1" t="s">
        <v>8235</v>
      </c>
      <c r="M3225" s="1" t="s">
        <v>2247</v>
      </c>
      <c r="N3225" s="1" t="s">
        <v>1957</v>
      </c>
      <c r="O3225" s="3">
        <v>811</v>
      </c>
      <c r="P3225">
        <v>2</v>
      </c>
      <c r="Q3225" s="3">
        <v>1622</v>
      </c>
      <c r="R3225" s="1" t="s">
        <v>1958</v>
      </c>
      <c r="S3225" s="3">
        <v>190</v>
      </c>
      <c r="T3225">
        <v>4</v>
      </c>
      <c r="U3225" t="str">
        <f>IF(Ecommerce_Sales[[#This Row],[Delivery_Time_Days]]&gt;7,"Delay",IF(Ecommerce_Sales[[#This Row],[Delivery_Time_Days]] = 0,"No delivery",IF(Ecommerce_Sales[[#This Row],[Delivery_Time_Days]]&lt;=7,"On-time")))</f>
        <v>On-time</v>
      </c>
      <c r="V3225" s="7">
        <f>Ecommerce_Sales[[#This Row],[Profit]]/Ecommerce_Sales[[#This Row],[Total_Price]]</f>
        <v>0.1498150431565968</v>
      </c>
      <c r="W3225" s="3">
        <v>243</v>
      </c>
      <c r="X3225" s="3"/>
    </row>
    <row r="3226" spans="1:24" x14ac:dyDescent="0.25">
      <c r="A3226" s="1" t="s">
        <v>8907</v>
      </c>
      <c r="B3226" s="1" t="s">
        <v>924</v>
      </c>
      <c r="C3226" s="1" t="s">
        <v>925</v>
      </c>
      <c r="D3226" s="1" t="s">
        <v>3047</v>
      </c>
      <c r="E3226" s="1" t="s">
        <v>1966</v>
      </c>
      <c r="F3226" s="2">
        <v>45470</v>
      </c>
      <c r="G3226" s="2">
        <v>45216</v>
      </c>
      <c r="H3226" s="2" t="str">
        <f>TEXT(Ecommerce_Sales[[#This Row],[Order_Date]],"mmmm")</f>
        <v>October</v>
      </c>
      <c r="I3226" s="2" t="str">
        <f>TEXT(Ecommerce_Sales[[#This Row],[Order_Date]],"yyyy")</f>
        <v>2023</v>
      </c>
      <c r="J3226" s="2" t="str">
        <f>TEXT(Ecommerce_Sales[[#This Row],[Order_Date]],"mmmm")</f>
        <v>October</v>
      </c>
      <c r="K3226" s="1" t="s">
        <v>1947</v>
      </c>
      <c r="L3226" s="1" t="s">
        <v>8908</v>
      </c>
      <c r="M3226" s="1" t="s">
        <v>2007</v>
      </c>
      <c r="N3226" s="1" t="s">
        <v>1973</v>
      </c>
      <c r="O3226" s="3">
        <v>660</v>
      </c>
      <c r="P3226">
        <v>2</v>
      </c>
      <c r="Q3226" s="3">
        <v>1319</v>
      </c>
      <c r="R3226" s="1" t="s">
        <v>1958</v>
      </c>
      <c r="S3226" s="3">
        <v>141</v>
      </c>
      <c r="T3226">
        <v>10</v>
      </c>
      <c r="U3226" t="str">
        <f>IF(Ecommerce_Sales[[#This Row],[Delivery_Time_Days]]&gt;7,"Delay",IF(Ecommerce_Sales[[#This Row],[Delivery_Time_Days]] = 0,"No delivery",IF(Ecommerce_Sales[[#This Row],[Delivery_Time_Days]]&lt;=7,"On-time")))</f>
        <v>Delay</v>
      </c>
      <c r="V3226" s="7">
        <f>Ecommerce_Sales[[#This Row],[Profit]]/Ecommerce_Sales[[#This Row],[Total_Price]]</f>
        <v>0.30022744503411675</v>
      </c>
      <c r="W3226" s="3">
        <v>396</v>
      </c>
      <c r="X3226" s="3"/>
    </row>
    <row r="3227" spans="1:24" x14ac:dyDescent="0.25">
      <c r="A3227" s="1" t="s">
        <v>8909</v>
      </c>
      <c r="B3227" s="1" t="s">
        <v>484</v>
      </c>
      <c r="C3227" s="1" t="s">
        <v>485</v>
      </c>
      <c r="D3227" s="1" t="s">
        <v>2684</v>
      </c>
      <c r="E3227" s="1" t="s">
        <v>1996</v>
      </c>
      <c r="F3227" s="2">
        <v>45062</v>
      </c>
      <c r="G3227" s="2">
        <v>45163</v>
      </c>
      <c r="H3227" s="2" t="str">
        <f>TEXT(Ecommerce_Sales[[#This Row],[Order_Date]],"mmmm")</f>
        <v>August</v>
      </c>
      <c r="I3227" s="2" t="str">
        <f>TEXT(Ecommerce_Sales[[#This Row],[Order_Date]],"yyyy")</f>
        <v>2023</v>
      </c>
      <c r="J3227" s="2" t="str">
        <f>TEXT(Ecommerce_Sales[[#This Row],[Order_Date]],"mmmm")</f>
        <v>August</v>
      </c>
      <c r="K3227" s="1" t="s">
        <v>1947</v>
      </c>
      <c r="L3227" s="1" t="s">
        <v>8910</v>
      </c>
      <c r="M3227" s="1" t="s">
        <v>2026</v>
      </c>
      <c r="N3227" s="1" t="s">
        <v>1978</v>
      </c>
      <c r="O3227" s="3">
        <v>673</v>
      </c>
      <c r="P3227">
        <v>1</v>
      </c>
      <c r="Q3227" s="3">
        <v>673</v>
      </c>
      <c r="R3227" s="1" t="s">
        <v>1958</v>
      </c>
      <c r="S3227" s="3">
        <v>71</v>
      </c>
      <c r="T3227">
        <v>4</v>
      </c>
      <c r="U3227" t="str">
        <f>IF(Ecommerce_Sales[[#This Row],[Delivery_Time_Days]]&gt;7,"Delay",IF(Ecommerce_Sales[[#This Row],[Delivery_Time_Days]] = 0,"No delivery",IF(Ecommerce_Sales[[#This Row],[Delivery_Time_Days]]&lt;=7,"On-time")))</f>
        <v>On-time</v>
      </c>
      <c r="V3227" s="7">
        <f>Ecommerce_Sales[[#This Row],[Profit]]/Ecommerce_Sales[[#This Row],[Total_Price]]</f>
        <v>0.34918276374442792</v>
      </c>
      <c r="W3227" s="3">
        <v>235</v>
      </c>
      <c r="X3227" s="3"/>
    </row>
    <row r="3228" spans="1:24" x14ac:dyDescent="0.25">
      <c r="A3228" s="1" t="s">
        <v>8911</v>
      </c>
      <c r="B3228" s="1" t="s">
        <v>768</v>
      </c>
      <c r="C3228" s="1" t="s">
        <v>769</v>
      </c>
      <c r="D3228" s="1" t="s">
        <v>7483</v>
      </c>
      <c r="E3228" s="1" t="s">
        <v>1996</v>
      </c>
      <c r="F3228" s="2">
        <v>45632</v>
      </c>
      <c r="G3228" s="2">
        <v>45606</v>
      </c>
      <c r="H3228" s="2" t="str">
        <f>TEXT(Ecommerce_Sales[[#This Row],[Order_Date]],"mmmm")</f>
        <v>November</v>
      </c>
      <c r="I3228" s="2" t="str">
        <f>TEXT(Ecommerce_Sales[[#This Row],[Order_Date]],"yyyy")</f>
        <v>2024</v>
      </c>
      <c r="J3228" s="2" t="str">
        <f>TEXT(Ecommerce_Sales[[#This Row],[Order_Date]],"mmmm")</f>
        <v>November</v>
      </c>
      <c r="K3228" s="1" t="s">
        <v>1947</v>
      </c>
      <c r="L3228" s="1" t="s">
        <v>8912</v>
      </c>
      <c r="M3228" s="1" t="s">
        <v>1956</v>
      </c>
      <c r="N3228" s="1" t="s">
        <v>1957</v>
      </c>
      <c r="O3228" s="3">
        <v>316</v>
      </c>
      <c r="P3228">
        <v>7</v>
      </c>
      <c r="Q3228" s="3">
        <v>2211</v>
      </c>
      <c r="R3228" s="1" t="s">
        <v>1951</v>
      </c>
      <c r="S3228" s="3">
        <v>285</v>
      </c>
      <c r="T3228">
        <v>10</v>
      </c>
      <c r="U3228" t="str">
        <f>IF(Ecommerce_Sales[[#This Row],[Delivery_Time_Days]]&gt;7,"Delay",IF(Ecommerce_Sales[[#This Row],[Delivery_Time_Days]] = 0,"No delivery",IF(Ecommerce_Sales[[#This Row],[Delivery_Time_Days]]&lt;=7,"On-time")))</f>
        <v>Delay</v>
      </c>
      <c r="V3228" s="7">
        <f>Ecommerce_Sales[[#This Row],[Profit]]/Ecommerce_Sales[[#This Row],[Total_Price]]</f>
        <v>0.15015829941203077</v>
      </c>
      <c r="W3228" s="3">
        <v>332</v>
      </c>
      <c r="X3228" s="3"/>
    </row>
    <row r="3229" spans="1:24" x14ac:dyDescent="0.25">
      <c r="A3229" s="1" t="s">
        <v>8913</v>
      </c>
      <c r="B3229" s="1" t="s">
        <v>1191</v>
      </c>
      <c r="C3229" s="1" t="s">
        <v>1192</v>
      </c>
      <c r="D3229" s="1" t="s">
        <v>3777</v>
      </c>
      <c r="E3229" s="1" t="s">
        <v>1946</v>
      </c>
      <c r="F3229" s="2">
        <v>45004</v>
      </c>
      <c r="G3229" s="2">
        <v>45235</v>
      </c>
      <c r="H3229" s="2" t="str">
        <f>TEXT(Ecommerce_Sales[[#This Row],[Order_Date]],"mmmm")</f>
        <v>November</v>
      </c>
      <c r="I3229" s="2" t="str">
        <f>TEXT(Ecommerce_Sales[[#This Row],[Order_Date]],"yyyy")</f>
        <v>2023</v>
      </c>
      <c r="J3229" s="2" t="str">
        <f>TEXT(Ecommerce_Sales[[#This Row],[Order_Date]],"mmmm")</f>
        <v>November</v>
      </c>
      <c r="K3229" s="1" t="s">
        <v>1947</v>
      </c>
      <c r="L3229" s="1" t="s">
        <v>6942</v>
      </c>
      <c r="M3229" s="1" t="s">
        <v>1949</v>
      </c>
      <c r="N3229" s="1" t="s">
        <v>1950</v>
      </c>
      <c r="O3229" s="3">
        <v>712</v>
      </c>
      <c r="P3229">
        <v>6</v>
      </c>
      <c r="Q3229" s="3">
        <v>4274</v>
      </c>
      <c r="R3229" s="1" t="s">
        <v>1958</v>
      </c>
      <c r="S3229" s="3">
        <v>354</v>
      </c>
      <c r="T3229">
        <v>3</v>
      </c>
      <c r="U3229" t="str">
        <f>IF(Ecommerce_Sales[[#This Row],[Delivery_Time_Days]]&gt;7,"Delay",IF(Ecommerce_Sales[[#This Row],[Delivery_Time_Days]] = 0,"No delivery",IF(Ecommerce_Sales[[#This Row],[Delivery_Time_Days]]&lt;=7,"On-time")))</f>
        <v>On-time</v>
      </c>
      <c r="V3229" s="7">
        <f>Ecommerce_Sales[[#This Row],[Profit]]/Ecommerce_Sales[[#This Row],[Total_Price]]</f>
        <v>0.40009358914365933</v>
      </c>
      <c r="W3229" s="3">
        <v>1710</v>
      </c>
      <c r="X3229" s="3"/>
    </row>
    <row r="3230" spans="1:24" x14ac:dyDescent="0.25">
      <c r="A3230" s="1" t="s">
        <v>8914</v>
      </c>
      <c r="B3230" s="1" t="s">
        <v>1476</v>
      </c>
      <c r="C3230" s="1" t="s">
        <v>1477</v>
      </c>
      <c r="D3230" s="1" t="s">
        <v>3073</v>
      </c>
      <c r="E3230" s="1" t="s">
        <v>1946</v>
      </c>
      <c r="F3230" s="2">
        <v>45273</v>
      </c>
      <c r="G3230" s="2">
        <v>45503</v>
      </c>
      <c r="H3230" s="2" t="str">
        <f>TEXT(Ecommerce_Sales[[#This Row],[Order_Date]],"mmmm")</f>
        <v>July</v>
      </c>
      <c r="I3230" s="2" t="str">
        <f>TEXT(Ecommerce_Sales[[#This Row],[Order_Date]],"yyyy")</f>
        <v>2024</v>
      </c>
      <c r="J3230" s="2" t="str">
        <f>TEXT(Ecommerce_Sales[[#This Row],[Order_Date]],"mmmm")</f>
        <v>July</v>
      </c>
      <c r="K3230" s="1" t="s">
        <v>1947</v>
      </c>
      <c r="L3230" s="1" t="s">
        <v>8915</v>
      </c>
      <c r="M3230" s="1" t="s">
        <v>2047</v>
      </c>
      <c r="N3230" s="1" t="s">
        <v>1989</v>
      </c>
      <c r="O3230" s="3">
        <v>1101</v>
      </c>
      <c r="P3230">
        <v>6</v>
      </c>
      <c r="Q3230" s="3">
        <v>6605</v>
      </c>
      <c r="R3230" s="1" t="s">
        <v>1951</v>
      </c>
      <c r="S3230" s="3">
        <v>737</v>
      </c>
      <c r="T3230">
        <v>9</v>
      </c>
      <c r="U3230" t="str">
        <f>IF(Ecommerce_Sales[[#This Row],[Delivery_Time_Days]]&gt;7,"Delay",IF(Ecommerce_Sales[[#This Row],[Delivery_Time_Days]] = 0,"No delivery",IF(Ecommerce_Sales[[#This Row],[Delivery_Time_Days]]&lt;=7,"On-time")))</f>
        <v>Delay</v>
      </c>
      <c r="V3230" s="7">
        <f>Ecommerce_Sales[[#This Row],[Profit]]/Ecommerce_Sales[[#This Row],[Total_Price]]</f>
        <v>0.24996214988644966</v>
      </c>
      <c r="W3230" s="3">
        <v>1651</v>
      </c>
      <c r="X3230" s="3"/>
    </row>
    <row r="3231" spans="1:24" x14ac:dyDescent="0.25">
      <c r="A3231" s="1" t="s">
        <v>8916</v>
      </c>
      <c r="B3231" s="1" t="s">
        <v>832</v>
      </c>
      <c r="C3231" s="1" t="s">
        <v>833</v>
      </c>
      <c r="D3231" s="1" t="s">
        <v>5766</v>
      </c>
      <c r="E3231" s="1" t="s">
        <v>1946</v>
      </c>
      <c r="F3231" s="2">
        <v>45079</v>
      </c>
      <c r="G3231" s="2">
        <v>45252</v>
      </c>
      <c r="H3231" s="2" t="str">
        <f>TEXT(Ecommerce_Sales[[#This Row],[Order_Date]],"mmmm")</f>
        <v>November</v>
      </c>
      <c r="I3231" s="2" t="str">
        <f>TEXT(Ecommerce_Sales[[#This Row],[Order_Date]],"yyyy")</f>
        <v>2023</v>
      </c>
      <c r="J3231" s="2" t="str">
        <f>TEXT(Ecommerce_Sales[[#This Row],[Order_Date]],"mmmm")</f>
        <v>November</v>
      </c>
      <c r="K3231" s="1" t="s">
        <v>1947</v>
      </c>
      <c r="L3231" s="1" t="s">
        <v>4234</v>
      </c>
      <c r="M3231" s="1" t="s">
        <v>2026</v>
      </c>
      <c r="N3231" s="1" t="s">
        <v>1978</v>
      </c>
      <c r="O3231" s="3">
        <v>452</v>
      </c>
      <c r="P3231">
        <v>4</v>
      </c>
      <c r="Q3231" s="3">
        <v>1809</v>
      </c>
      <c r="R3231" s="1" t="s">
        <v>1951</v>
      </c>
      <c r="S3231" s="3">
        <v>248</v>
      </c>
      <c r="T3231">
        <v>3</v>
      </c>
      <c r="U3231" t="str">
        <f>IF(Ecommerce_Sales[[#This Row],[Delivery_Time_Days]]&gt;7,"Delay",IF(Ecommerce_Sales[[#This Row],[Delivery_Time_Days]] = 0,"No delivery",IF(Ecommerce_Sales[[#This Row],[Delivery_Time_Days]]&lt;=7,"On-time")))</f>
        <v>On-time</v>
      </c>
      <c r="V3231" s="7">
        <f>Ecommerce_Sales[[#This Row],[Profit]]/Ecommerce_Sales[[#This Row],[Total_Price]]</f>
        <v>0.34991708126036486</v>
      </c>
      <c r="W3231" s="3">
        <v>633</v>
      </c>
      <c r="X3231" s="3"/>
    </row>
    <row r="3232" spans="1:24" x14ac:dyDescent="0.25">
      <c r="A3232" s="1" t="s">
        <v>8917</v>
      </c>
      <c r="B3232" s="1" t="s">
        <v>551</v>
      </c>
      <c r="C3232" s="1" t="s">
        <v>552</v>
      </c>
      <c r="D3232" s="1" t="s">
        <v>3483</v>
      </c>
      <c r="E3232" s="1" t="s">
        <v>2005</v>
      </c>
      <c r="F3232" s="2">
        <v>45457</v>
      </c>
      <c r="G3232" s="2">
        <v>45587</v>
      </c>
      <c r="H3232" s="2" t="str">
        <f>TEXT(Ecommerce_Sales[[#This Row],[Order_Date]],"mmmm")</f>
        <v>October</v>
      </c>
      <c r="I3232" s="2" t="str">
        <f>TEXT(Ecommerce_Sales[[#This Row],[Order_Date]],"yyyy")</f>
        <v>2024</v>
      </c>
      <c r="J3232" s="2" t="str">
        <f>TEXT(Ecommerce_Sales[[#This Row],[Order_Date]],"mmmm")</f>
        <v>October</v>
      </c>
      <c r="K3232" s="1" t="s">
        <v>1947</v>
      </c>
      <c r="L3232" s="1" t="s">
        <v>8918</v>
      </c>
      <c r="M3232" s="1" t="s">
        <v>2247</v>
      </c>
      <c r="N3232" s="1" t="s">
        <v>1957</v>
      </c>
      <c r="O3232" s="3">
        <v>494</v>
      </c>
      <c r="P3232">
        <v>2</v>
      </c>
      <c r="Q3232" s="3">
        <v>987</v>
      </c>
      <c r="R3232" s="1" t="s">
        <v>1958</v>
      </c>
      <c r="S3232" s="3">
        <v>93</v>
      </c>
      <c r="T3232">
        <v>3</v>
      </c>
      <c r="U3232" t="str">
        <f>IF(Ecommerce_Sales[[#This Row],[Delivery_Time_Days]]&gt;7,"Delay",IF(Ecommerce_Sales[[#This Row],[Delivery_Time_Days]] = 0,"No delivery",IF(Ecommerce_Sales[[#This Row],[Delivery_Time_Days]]&lt;=7,"On-time")))</f>
        <v>On-time</v>
      </c>
      <c r="V3232" s="7">
        <f>Ecommerce_Sales[[#This Row],[Profit]]/Ecommerce_Sales[[#This Row],[Total_Price]]</f>
        <v>0.14994934143870314</v>
      </c>
      <c r="W3232" s="3">
        <v>148</v>
      </c>
      <c r="X3232" s="3"/>
    </row>
    <row r="3233" spans="1:24" x14ac:dyDescent="0.25">
      <c r="A3233" s="1" t="s">
        <v>8919</v>
      </c>
      <c r="B3233" s="1" t="s">
        <v>1755</v>
      </c>
      <c r="C3233" s="1" t="s">
        <v>1756</v>
      </c>
      <c r="D3233" s="1" t="s">
        <v>4059</v>
      </c>
      <c r="E3233" s="1" t="s">
        <v>1981</v>
      </c>
      <c r="F3233" s="2">
        <v>45156</v>
      </c>
      <c r="G3233" s="2">
        <v>45384</v>
      </c>
      <c r="H3233" s="2" t="str">
        <f>TEXT(Ecommerce_Sales[[#This Row],[Order_Date]],"mmmm")</f>
        <v>April</v>
      </c>
      <c r="I3233" s="2" t="str">
        <f>TEXT(Ecommerce_Sales[[#This Row],[Order_Date]],"yyyy")</f>
        <v>2024</v>
      </c>
      <c r="J3233" s="2" t="str">
        <f>TEXT(Ecommerce_Sales[[#This Row],[Order_Date]],"mmmm")</f>
        <v>April</v>
      </c>
      <c r="K3233" s="1" t="s">
        <v>1947</v>
      </c>
      <c r="L3233" s="1" t="s">
        <v>8920</v>
      </c>
      <c r="M3233" s="1" t="s">
        <v>2072</v>
      </c>
      <c r="N3233" s="1" t="s">
        <v>1950</v>
      </c>
      <c r="O3233" s="3">
        <v>280</v>
      </c>
      <c r="P3233">
        <v>2</v>
      </c>
      <c r="Q3233" s="3">
        <v>559</v>
      </c>
      <c r="R3233" s="1" t="s">
        <v>1958</v>
      </c>
      <c r="S3233" s="3">
        <v>60</v>
      </c>
      <c r="T3233">
        <v>3</v>
      </c>
      <c r="U3233" t="str">
        <f>IF(Ecommerce_Sales[[#This Row],[Delivery_Time_Days]]&gt;7,"Delay",IF(Ecommerce_Sales[[#This Row],[Delivery_Time_Days]] = 0,"No delivery",IF(Ecommerce_Sales[[#This Row],[Delivery_Time_Days]]&lt;=7,"On-time")))</f>
        <v>On-time</v>
      </c>
      <c r="V3233" s="7">
        <f>Ecommerce_Sales[[#This Row],[Profit]]/Ecommerce_Sales[[#This Row],[Total_Price]]</f>
        <v>0.4007155635062612</v>
      </c>
      <c r="W3233" s="3">
        <v>224</v>
      </c>
      <c r="X3233" s="3"/>
    </row>
    <row r="3234" spans="1:24" x14ac:dyDescent="0.25">
      <c r="A3234" s="1" t="s">
        <v>8921</v>
      </c>
      <c r="B3234" s="1" t="s">
        <v>1414</v>
      </c>
      <c r="C3234" s="1" t="s">
        <v>1415</v>
      </c>
      <c r="D3234" s="1" t="s">
        <v>4257</v>
      </c>
      <c r="E3234" s="1" t="s">
        <v>1981</v>
      </c>
      <c r="F3234" s="2">
        <v>45182</v>
      </c>
      <c r="G3234" s="2">
        <v>45512</v>
      </c>
      <c r="H3234" s="2" t="str">
        <f>TEXT(Ecommerce_Sales[[#This Row],[Order_Date]],"mmmm")</f>
        <v>August</v>
      </c>
      <c r="I3234" s="2" t="str">
        <f>TEXT(Ecommerce_Sales[[#This Row],[Order_Date]],"yyyy")</f>
        <v>2024</v>
      </c>
      <c r="J3234" s="2" t="str">
        <f>TEXT(Ecommerce_Sales[[#This Row],[Order_Date]],"mmmm")</f>
        <v>August</v>
      </c>
      <c r="K3234" s="1" t="s">
        <v>1947</v>
      </c>
      <c r="L3234" s="1" t="s">
        <v>8922</v>
      </c>
      <c r="M3234" s="1" t="s">
        <v>2072</v>
      </c>
      <c r="N3234" s="1" t="s">
        <v>1950</v>
      </c>
      <c r="O3234" s="3">
        <v>675</v>
      </c>
      <c r="P3234">
        <v>1</v>
      </c>
      <c r="Q3234" s="3">
        <v>675</v>
      </c>
      <c r="R3234" s="1" t="s">
        <v>1951</v>
      </c>
      <c r="S3234" s="3">
        <v>63</v>
      </c>
      <c r="T3234">
        <v>10</v>
      </c>
      <c r="U3234" t="str">
        <f>IF(Ecommerce_Sales[[#This Row],[Delivery_Time_Days]]&gt;7,"Delay",IF(Ecommerce_Sales[[#This Row],[Delivery_Time_Days]] = 0,"No delivery",IF(Ecommerce_Sales[[#This Row],[Delivery_Time_Days]]&lt;=7,"On-time")))</f>
        <v>Delay</v>
      </c>
      <c r="V3234" s="7">
        <f>Ecommerce_Sales[[#This Row],[Profit]]/Ecommerce_Sales[[#This Row],[Total_Price]]</f>
        <v>0.4</v>
      </c>
      <c r="W3234" s="3">
        <v>270</v>
      </c>
      <c r="X3234" s="3"/>
    </row>
    <row r="3235" spans="1:24" x14ac:dyDescent="0.25">
      <c r="A3235" s="1" t="s">
        <v>8923</v>
      </c>
      <c r="B3235" s="1" t="s">
        <v>505</v>
      </c>
      <c r="C3235" s="1" t="s">
        <v>506</v>
      </c>
      <c r="D3235" s="1" t="s">
        <v>4396</v>
      </c>
      <c r="E3235" s="1" t="s">
        <v>1966</v>
      </c>
      <c r="F3235" s="2">
        <v>45388</v>
      </c>
      <c r="G3235" s="2">
        <v>45259</v>
      </c>
      <c r="H3235" s="2" t="str">
        <f>TEXT(Ecommerce_Sales[[#This Row],[Order_Date]],"mmmm")</f>
        <v>November</v>
      </c>
      <c r="I3235" s="2" t="str">
        <f>TEXT(Ecommerce_Sales[[#This Row],[Order_Date]],"yyyy")</f>
        <v>2023</v>
      </c>
      <c r="J3235" s="2" t="str">
        <f>TEXT(Ecommerce_Sales[[#This Row],[Order_Date]],"mmmm")</f>
        <v>November</v>
      </c>
      <c r="K3235" s="1" t="s">
        <v>1947</v>
      </c>
      <c r="L3235" s="1" t="s">
        <v>8924</v>
      </c>
      <c r="M3235" s="1" t="s">
        <v>1977</v>
      </c>
      <c r="N3235" s="1" t="s">
        <v>1978</v>
      </c>
      <c r="O3235" s="3">
        <v>317</v>
      </c>
      <c r="P3235">
        <v>3</v>
      </c>
      <c r="Q3235" s="3">
        <v>950</v>
      </c>
      <c r="R3235" s="1" t="s">
        <v>1951</v>
      </c>
      <c r="S3235" s="3">
        <v>112</v>
      </c>
      <c r="T3235">
        <v>10</v>
      </c>
      <c r="U3235" t="str">
        <f>IF(Ecommerce_Sales[[#This Row],[Delivery_Time_Days]]&gt;7,"Delay",IF(Ecommerce_Sales[[#This Row],[Delivery_Time_Days]] = 0,"No delivery",IF(Ecommerce_Sales[[#This Row],[Delivery_Time_Days]]&lt;=7,"On-time")))</f>
        <v>Delay</v>
      </c>
      <c r="V3235" s="7">
        <f>Ecommerce_Sales[[#This Row],[Profit]]/Ecommerce_Sales[[#This Row],[Total_Price]]</f>
        <v>0.34947368421052633</v>
      </c>
      <c r="W3235" s="3">
        <v>332</v>
      </c>
      <c r="X3235" s="3"/>
    </row>
    <row r="3236" spans="1:24" x14ac:dyDescent="0.25">
      <c r="A3236" s="1" t="s">
        <v>8925</v>
      </c>
      <c r="B3236" s="1" t="s">
        <v>1424</v>
      </c>
      <c r="C3236" s="1" t="s">
        <v>1425</v>
      </c>
      <c r="D3236" s="1" t="s">
        <v>3441</v>
      </c>
      <c r="E3236" s="1" t="s">
        <v>2005</v>
      </c>
      <c r="F3236" s="2">
        <v>45426</v>
      </c>
      <c r="G3236" s="2">
        <v>45408</v>
      </c>
      <c r="H3236" s="2" t="str">
        <f>TEXT(Ecommerce_Sales[[#This Row],[Order_Date]],"mmmm")</f>
        <v>April</v>
      </c>
      <c r="I3236" s="2" t="str">
        <f>TEXT(Ecommerce_Sales[[#This Row],[Order_Date]],"yyyy")</f>
        <v>2024</v>
      </c>
      <c r="J3236" s="2" t="str">
        <f>TEXT(Ecommerce_Sales[[#This Row],[Order_Date]],"mmmm")</f>
        <v>April</v>
      </c>
      <c r="K3236" s="1" t="s">
        <v>1947</v>
      </c>
      <c r="L3236" s="1" t="s">
        <v>7196</v>
      </c>
      <c r="M3236" s="1" t="s">
        <v>2026</v>
      </c>
      <c r="N3236" s="1" t="s">
        <v>1978</v>
      </c>
      <c r="O3236" s="3">
        <v>918</v>
      </c>
      <c r="P3236">
        <v>1</v>
      </c>
      <c r="Q3236" s="3">
        <v>918</v>
      </c>
      <c r="R3236" s="1" t="s">
        <v>1958</v>
      </c>
      <c r="S3236" s="3">
        <v>122</v>
      </c>
      <c r="T3236">
        <v>7</v>
      </c>
      <c r="U3236" t="str">
        <f>IF(Ecommerce_Sales[[#This Row],[Delivery_Time_Days]]&gt;7,"Delay",IF(Ecommerce_Sales[[#This Row],[Delivery_Time_Days]] = 0,"No delivery",IF(Ecommerce_Sales[[#This Row],[Delivery_Time_Days]]&lt;=7,"On-time")))</f>
        <v>On-time</v>
      </c>
      <c r="V3236" s="7">
        <f>Ecommerce_Sales[[#This Row],[Profit]]/Ecommerce_Sales[[#This Row],[Total_Price]]</f>
        <v>0.34967320261437906</v>
      </c>
      <c r="W3236" s="3">
        <v>321</v>
      </c>
      <c r="X3236" s="3"/>
    </row>
    <row r="3237" spans="1:24" x14ac:dyDescent="0.25">
      <c r="A3237" s="1" t="s">
        <v>8926</v>
      </c>
      <c r="B3237" s="1" t="s">
        <v>482</v>
      </c>
      <c r="C3237" s="1" t="s">
        <v>483</v>
      </c>
      <c r="D3237" s="1" t="s">
        <v>3182</v>
      </c>
      <c r="E3237" s="1" t="s">
        <v>1961</v>
      </c>
      <c r="F3237" s="2">
        <v>45019</v>
      </c>
      <c r="G3237" s="2">
        <v>45085</v>
      </c>
      <c r="H3237" s="2" t="str">
        <f>TEXT(Ecommerce_Sales[[#This Row],[Order_Date]],"mmmm")</f>
        <v>June</v>
      </c>
      <c r="I3237" s="2" t="str">
        <f>TEXT(Ecommerce_Sales[[#This Row],[Order_Date]],"yyyy")</f>
        <v>2023</v>
      </c>
      <c r="J3237" s="2" t="str">
        <f>TEXT(Ecommerce_Sales[[#This Row],[Order_Date]],"mmmm")</f>
        <v>June</v>
      </c>
      <c r="K3237" s="1" t="s">
        <v>1947</v>
      </c>
      <c r="L3237" s="1" t="s">
        <v>3853</v>
      </c>
      <c r="M3237" s="1" t="s">
        <v>2058</v>
      </c>
      <c r="N3237" s="1" t="s">
        <v>1950</v>
      </c>
      <c r="O3237" s="3">
        <v>754</v>
      </c>
      <c r="P3237">
        <v>1</v>
      </c>
      <c r="Q3237" s="3">
        <v>754</v>
      </c>
      <c r="R3237" s="1" t="s">
        <v>1958</v>
      </c>
      <c r="S3237" s="3">
        <v>94</v>
      </c>
      <c r="T3237">
        <v>9</v>
      </c>
      <c r="U3237" t="str">
        <f>IF(Ecommerce_Sales[[#This Row],[Delivery_Time_Days]]&gt;7,"Delay",IF(Ecommerce_Sales[[#This Row],[Delivery_Time_Days]] = 0,"No delivery",IF(Ecommerce_Sales[[#This Row],[Delivery_Time_Days]]&lt;=7,"On-time")))</f>
        <v>Delay</v>
      </c>
      <c r="V3237" s="7">
        <f>Ecommerce_Sales[[#This Row],[Profit]]/Ecommerce_Sales[[#This Row],[Total_Price]]</f>
        <v>0.39920424403183025</v>
      </c>
      <c r="W3237" s="3">
        <v>301</v>
      </c>
      <c r="X3237" s="3"/>
    </row>
    <row r="3238" spans="1:24" x14ac:dyDescent="0.25">
      <c r="A3238" s="1" t="s">
        <v>8927</v>
      </c>
      <c r="B3238" s="1" t="s">
        <v>879</v>
      </c>
      <c r="C3238" s="1" t="s">
        <v>880</v>
      </c>
      <c r="D3238" s="1" t="s">
        <v>2689</v>
      </c>
      <c r="E3238" s="1" t="s">
        <v>2005</v>
      </c>
      <c r="F3238" s="2">
        <v>44942</v>
      </c>
      <c r="G3238" s="2">
        <v>45286</v>
      </c>
      <c r="H3238" s="2" t="str">
        <f>TEXT(Ecommerce_Sales[[#This Row],[Order_Date]],"mmmm")</f>
        <v>December</v>
      </c>
      <c r="I3238" s="2" t="str">
        <f>TEXT(Ecommerce_Sales[[#This Row],[Order_Date]],"yyyy")</f>
        <v>2023</v>
      </c>
      <c r="J3238" s="2" t="str">
        <f>TEXT(Ecommerce_Sales[[#This Row],[Order_Date]],"mmmm")</f>
        <v>December</v>
      </c>
      <c r="K3238" s="1" t="s">
        <v>1947</v>
      </c>
      <c r="L3238" s="1" t="s">
        <v>8928</v>
      </c>
      <c r="M3238" s="1" t="s">
        <v>2079</v>
      </c>
      <c r="N3238" s="1" t="s">
        <v>1973</v>
      </c>
      <c r="O3238" s="3">
        <v>1736</v>
      </c>
      <c r="P3238">
        <v>10</v>
      </c>
      <c r="Q3238" s="3">
        <v>17362</v>
      </c>
      <c r="R3238" s="1" t="s">
        <v>1958</v>
      </c>
      <c r="S3238" s="3">
        <v>1798</v>
      </c>
      <c r="T3238">
        <v>6</v>
      </c>
      <c r="U3238" t="str">
        <f>IF(Ecommerce_Sales[[#This Row],[Delivery_Time_Days]]&gt;7,"Delay",IF(Ecommerce_Sales[[#This Row],[Delivery_Time_Days]] = 0,"No delivery",IF(Ecommerce_Sales[[#This Row],[Delivery_Time_Days]]&lt;=7,"On-time")))</f>
        <v>On-time</v>
      </c>
      <c r="V3238" s="7">
        <f>Ecommerce_Sales[[#This Row],[Profit]]/Ecommerce_Sales[[#This Row],[Total_Price]]</f>
        <v>0.30002303882041237</v>
      </c>
      <c r="W3238" s="3">
        <v>5209</v>
      </c>
      <c r="X3238" s="3"/>
    </row>
    <row r="3239" spans="1:24" x14ac:dyDescent="0.25">
      <c r="A3239" s="1" t="s">
        <v>8929</v>
      </c>
      <c r="B3239" s="1" t="s">
        <v>1594</v>
      </c>
      <c r="C3239" s="1" t="s">
        <v>1595</v>
      </c>
      <c r="D3239" s="1" t="s">
        <v>5354</v>
      </c>
      <c r="E3239" s="1" t="s">
        <v>1981</v>
      </c>
      <c r="F3239" s="2">
        <v>45230</v>
      </c>
      <c r="G3239" s="2">
        <v>45333</v>
      </c>
      <c r="H3239" s="2" t="str">
        <f>TEXT(Ecommerce_Sales[[#This Row],[Order_Date]],"mmmm")</f>
        <v>February</v>
      </c>
      <c r="I3239" s="2" t="str">
        <f>TEXT(Ecommerce_Sales[[#This Row],[Order_Date]],"yyyy")</f>
        <v>2024</v>
      </c>
      <c r="J3239" s="2" t="str">
        <f>TEXT(Ecommerce_Sales[[#This Row],[Order_Date]],"mmmm")</f>
        <v>February</v>
      </c>
      <c r="K3239" s="1" t="s">
        <v>1947</v>
      </c>
      <c r="L3239" s="1" t="s">
        <v>8930</v>
      </c>
      <c r="M3239" s="1" t="s">
        <v>1949</v>
      </c>
      <c r="N3239" s="1" t="s">
        <v>1950</v>
      </c>
      <c r="O3239" s="3">
        <v>47</v>
      </c>
      <c r="P3239">
        <v>1</v>
      </c>
      <c r="Q3239" s="3">
        <v>47</v>
      </c>
      <c r="R3239" s="1" t="s">
        <v>1951</v>
      </c>
      <c r="S3239" s="3">
        <v>6</v>
      </c>
      <c r="T3239">
        <v>9</v>
      </c>
      <c r="U3239" t="str">
        <f>IF(Ecommerce_Sales[[#This Row],[Delivery_Time_Days]]&gt;7,"Delay",IF(Ecommerce_Sales[[#This Row],[Delivery_Time_Days]] = 0,"No delivery",IF(Ecommerce_Sales[[#This Row],[Delivery_Time_Days]]&lt;=7,"On-time")))</f>
        <v>Delay</v>
      </c>
      <c r="V3239" s="7">
        <f>Ecommerce_Sales[[#This Row],[Profit]]/Ecommerce_Sales[[#This Row],[Total_Price]]</f>
        <v>0.40425531914893614</v>
      </c>
      <c r="W3239" s="3">
        <v>19</v>
      </c>
      <c r="X3239" s="3"/>
    </row>
    <row r="3240" spans="1:24" x14ac:dyDescent="0.25">
      <c r="A3240" s="1" t="s">
        <v>8931</v>
      </c>
      <c r="B3240" s="1" t="s">
        <v>1171</v>
      </c>
      <c r="C3240" s="1" t="s">
        <v>1172</v>
      </c>
      <c r="D3240" s="1" t="s">
        <v>2843</v>
      </c>
      <c r="E3240" s="1" t="s">
        <v>1961</v>
      </c>
      <c r="F3240" s="2">
        <v>45214</v>
      </c>
      <c r="G3240" s="2">
        <v>45481</v>
      </c>
      <c r="H3240" s="2" t="str">
        <f>TEXT(Ecommerce_Sales[[#This Row],[Order_Date]],"mmmm")</f>
        <v>July</v>
      </c>
      <c r="I3240" s="2" t="str">
        <f>TEXT(Ecommerce_Sales[[#This Row],[Order_Date]],"yyyy")</f>
        <v>2024</v>
      </c>
      <c r="J3240" s="2" t="str">
        <f>TEXT(Ecommerce_Sales[[#This Row],[Order_Date]],"mmmm")</f>
        <v>July</v>
      </c>
      <c r="K3240" s="1" t="s">
        <v>1947</v>
      </c>
      <c r="L3240" s="1" t="s">
        <v>8843</v>
      </c>
      <c r="M3240" s="1" t="s">
        <v>1983</v>
      </c>
      <c r="N3240" s="1" t="s">
        <v>1950</v>
      </c>
      <c r="O3240" s="3">
        <v>948</v>
      </c>
      <c r="P3240">
        <v>6</v>
      </c>
      <c r="Q3240" s="3">
        <v>5690</v>
      </c>
      <c r="R3240" s="1" t="s">
        <v>1958</v>
      </c>
      <c r="S3240" s="3">
        <v>328</v>
      </c>
      <c r="T3240">
        <v>4</v>
      </c>
      <c r="U3240" t="str">
        <f>IF(Ecommerce_Sales[[#This Row],[Delivery_Time_Days]]&gt;7,"Delay",IF(Ecommerce_Sales[[#This Row],[Delivery_Time_Days]] = 0,"No delivery",IF(Ecommerce_Sales[[#This Row],[Delivery_Time_Days]]&lt;=7,"On-time")))</f>
        <v>On-time</v>
      </c>
      <c r="V3240" s="7">
        <f>Ecommerce_Sales[[#This Row],[Profit]]/Ecommerce_Sales[[#This Row],[Total_Price]]</f>
        <v>0.4</v>
      </c>
      <c r="W3240" s="3">
        <v>2276</v>
      </c>
      <c r="X3240" s="3"/>
    </row>
    <row r="3241" spans="1:24" x14ac:dyDescent="0.25">
      <c r="A3241" s="1" t="s">
        <v>8932</v>
      </c>
      <c r="B3241" s="1" t="s">
        <v>1690</v>
      </c>
      <c r="C3241" s="1" t="s">
        <v>1691</v>
      </c>
      <c r="D3241" s="1" t="s">
        <v>2038</v>
      </c>
      <c r="E3241" s="1" t="s">
        <v>1966</v>
      </c>
      <c r="F3241" s="2">
        <v>45594</v>
      </c>
      <c r="G3241" s="2">
        <v>45061</v>
      </c>
      <c r="H3241" s="2" t="str">
        <f>TEXT(Ecommerce_Sales[[#This Row],[Order_Date]],"mmmm")</f>
        <v>May</v>
      </c>
      <c r="I3241" s="2" t="str">
        <f>TEXT(Ecommerce_Sales[[#This Row],[Order_Date]],"yyyy")</f>
        <v>2023</v>
      </c>
      <c r="J3241" s="2" t="str">
        <f>TEXT(Ecommerce_Sales[[#This Row],[Order_Date]],"mmmm")</f>
        <v>May</v>
      </c>
      <c r="K3241" s="1" t="s">
        <v>1947</v>
      </c>
      <c r="L3241" s="1" t="s">
        <v>8933</v>
      </c>
      <c r="M3241" s="1" t="s">
        <v>2054</v>
      </c>
      <c r="N3241" s="1" t="s">
        <v>1957</v>
      </c>
      <c r="O3241" s="3">
        <v>448</v>
      </c>
      <c r="P3241">
        <v>2</v>
      </c>
      <c r="Q3241" s="3">
        <v>896</v>
      </c>
      <c r="R3241" s="1" t="s">
        <v>1958</v>
      </c>
      <c r="S3241" s="3">
        <v>64</v>
      </c>
      <c r="T3241">
        <v>9</v>
      </c>
      <c r="U3241" t="str">
        <f>IF(Ecommerce_Sales[[#This Row],[Delivery_Time_Days]]&gt;7,"Delay",IF(Ecommerce_Sales[[#This Row],[Delivery_Time_Days]] = 0,"No delivery",IF(Ecommerce_Sales[[#This Row],[Delivery_Time_Days]]&lt;=7,"On-time")))</f>
        <v>Delay</v>
      </c>
      <c r="V3241" s="7">
        <f>Ecommerce_Sales[[#This Row],[Profit]]/Ecommerce_Sales[[#This Row],[Total_Price]]</f>
        <v>0.14955357142857142</v>
      </c>
      <c r="W3241" s="3">
        <v>134</v>
      </c>
      <c r="X3241" s="3"/>
    </row>
    <row r="3242" spans="1:24" x14ac:dyDescent="0.25">
      <c r="A3242" s="1" t="s">
        <v>8934</v>
      </c>
      <c r="B3242" s="1" t="s">
        <v>1878</v>
      </c>
      <c r="C3242" s="1" t="s">
        <v>1879</v>
      </c>
      <c r="D3242" s="1" t="s">
        <v>5194</v>
      </c>
      <c r="E3242" s="1" t="s">
        <v>1961</v>
      </c>
      <c r="F3242" s="2">
        <v>45436</v>
      </c>
      <c r="G3242" s="2">
        <v>45022</v>
      </c>
      <c r="H3242" s="2" t="str">
        <f>TEXT(Ecommerce_Sales[[#This Row],[Order_Date]],"mmmm")</f>
        <v>April</v>
      </c>
      <c r="I3242" s="2" t="str">
        <f>TEXT(Ecommerce_Sales[[#This Row],[Order_Date]],"yyyy")</f>
        <v>2023</v>
      </c>
      <c r="J3242" s="2" t="str">
        <f>TEXT(Ecommerce_Sales[[#This Row],[Order_Date]],"mmmm")</f>
        <v>April</v>
      </c>
      <c r="K3242" s="1" t="s">
        <v>1992</v>
      </c>
      <c r="L3242" s="1" t="s">
        <v>8703</v>
      </c>
      <c r="M3242" s="1" t="s">
        <v>2065</v>
      </c>
      <c r="N3242" s="1" t="s">
        <v>1978</v>
      </c>
      <c r="O3242" s="3">
        <v>488</v>
      </c>
      <c r="P3242">
        <v>4</v>
      </c>
      <c r="Q3242" s="3">
        <v>1951</v>
      </c>
      <c r="R3242" s="1" t="s">
        <v>1958</v>
      </c>
      <c r="S3242" s="3">
        <v>114</v>
      </c>
      <c r="U3242" t="str">
        <f>IF(Ecommerce_Sales[[#This Row],[Delivery_Time_Days]]&gt;7,"Delay",IF(Ecommerce_Sales[[#This Row],[Delivery_Time_Days]] = 0,"No delivery",IF(Ecommerce_Sales[[#This Row],[Delivery_Time_Days]]&lt;=7,"On-time")))</f>
        <v>No delivery</v>
      </c>
      <c r="V3242" s="7">
        <f>Ecommerce_Sales[[#This Row],[Profit]]/Ecommerce_Sales[[#This Row],[Total_Price]]</f>
        <v>0.35007688364941059</v>
      </c>
      <c r="W3242" s="3">
        <v>683</v>
      </c>
      <c r="X3242" s="3"/>
    </row>
    <row r="3243" spans="1:24" x14ac:dyDescent="0.25">
      <c r="A3243" s="1" t="s">
        <v>8935</v>
      </c>
      <c r="B3243" s="1" t="s">
        <v>1323</v>
      </c>
      <c r="C3243" s="1" t="s">
        <v>1324</v>
      </c>
      <c r="D3243" s="1" t="s">
        <v>4623</v>
      </c>
      <c r="E3243" s="1" t="s">
        <v>1946</v>
      </c>
      <c r="F3243" s="2">
        <v>45260</v>
      </c>
      <c r="G3243" s="2">
        <v>45326</v>
      </c>
      <c r="H3243" s="2" t="str">
        <f>TEXT(Ecommerce_Sales[[#This Row],[Order_Date]],"mmmm")</f>
        <v>February</v>
      </c>
      <c r="I3243" s="2" t="str">
        <f>TEXT(Ecommerce_Sales[[#This Row],[Order_Date]],"yyyy")</f>
        <v>2024</v>
      </c>
      <c r="J3243" s="2" t="str">
        <f>TEXT(Ecommerce_Sales[[#This Row],[Order_Date]],"mmmm")</f>
        <v>February</v>
      </c>
      <c r="K3243" s="1" t="s">
        <v>1992</v>
      </c>
      <c r="L3243" s="1" t="s">
        <v>2748</v>
      </c>
      <c r="M3243" s="1" t="s">
        <v>2079</v>
      </c>
      <c r="N3243" s="1" t="s">
        <v>1973</v>
      </c>
      <c r="O3243" s="3">
        <v>439</v>
      </c>
      <c r="P3243">
        <v>4</v>
      </c>
      <c r="Q3243" s="3">
        <v>1755</v>
      </c>
      <c r="R3243" s="1" t="s">
        <v>1951</v>
      </c>
      <c r="S3243" s="3">
        <v>247</v>
      </c>
      <c r="U3243" t="str">
        <f>IF(Ecommerce_Sales[[#This Row],[Delivery_Time_Days]]&gt;7,"Delay",IF(Ecommerce_Sales[[#This Row],[Delivery_Time_Days]] = 0,"No delivery",IF(Ecommerce_Sales[[#This Row],[Delivery_Time_Days]]&lt;=7,"On-time")))</f>
        <v>No delivery</v>
      </c>
      <c r="V3243" s="7">
        <f>Ecommerce_Sales[[#This Row],[Profit]]/Ecommerce_Sales[[#This Row],[Total_Price]]</f>
        <v>0.29971509971509974</v>
      </c>
      <c r="W3243" s="3">
        <v>526</v>
      </c>
      <c r="X3243" s="3"/>
    </row>
    <row r="3244" spans="1:24" x14ac:dyDescent="0.25">
      <c r="A3244" s="1" t="s">
        <v>8936</v>
      </c>
      <c r="B3244" s="1" t="s">
        <v>670</v>
      </c>
      <c r="C3244" s="1" t="s">
        <v>671</v>
      </c>
      <c r="D3244" s="1" t="s">
        <v>8079</v>
      </c>
      <c r="E3244" s="1" t="s">
        <v>1981</v>
      </c>
      <c r="F3244" s="2">
        <v>45376</v>
      </c>
      <c r="G3244" s="2">
        <v>45400</v>
      </c>
      <c r="H3244" s="2" t="str">
        <f>TEXT(Ecommerce_Sales[[#This Row],[Order_Date]],"mmmm")</f>
        <v>April</v>
      </c>
      <c r="I3244" s="2" t="str">
        <f>TEXT(Ecommerce_Sales[[#This Row],[Order_Date]],"yyyy")</f>
        <v>2024</v>
      </c>
      <c r="J3244" s="2" t="str">
        <f>TEXT(Ecommerce_Sales[[#This Row],[Order_Date]],"mmmm")</f>
        <v>April</v>
      </c>
      <c r="K3244" s="1" t="s">
        <v>1947</v>
      </c>
      <c r="L3244" s="1" t="s">
        <v>8937</v>
      </c>
      <c r="M3244" s="1" t="s">
        <v>2026</v>
      </c>
      <c r="N3244" s="1" t="s">
        <v>1978</v>
      </c>
      <c r="O3244" s="3">
        <v>517</v>
      </c>
      <c r="P3244">
        <v>2</v>
      </c>
      <c r="Q3244" s="3">
        <v>1034</v>
      </c>
      <c r="R3244" s="1" t="s">
        <v>1951</v>
      </c>
      <c r="S3244" s="3">
        <v>99</v>
      </c>
      <c r="T3244">
        <v>7</v>
      </c>
      <c r="U3244" t="str">
        <f>IF(Ecommerce_Sales[[#This Row],[Delivery_Time_Days]]&gt;7,"Delay",IF(Ecommerce_Sales[[#This Row],[Delivery_Time_Days]] = 0,"No delivery",IF(Ecommerce_Sales[[#This Row],[Delivery_Time_Days]]&lt;=7,"On-time")))</f>
        <v>On-time</v>
      </c>
      <c r="V3244" s="7">
        <f>Ecommerce_Sales[[#This Row],[Profit]]/Ecommerce_Sales[[#This Row],[Total_Price]]</f>
        <v>0.35009671179883944</v>
      </c>
      <c r="W3244" s="3">
        <v>362</v>
      </c>
      <c r="X3244" s="3"/>
    </row>
    <row r="3245" spans="1:24" x14ac:dyDescent="0.25">
      <c r="A3245" s="1" t="s">
        <v>8938</v>
      </c>
      <c r="B3245" s="1" t="s">
        <v>462</v>
      </c>
      <c r="C3245" s="1" t="s">
        <v>463</v>
      </c>
      <c r="D3245" s="1" t="s">
        <v>5047</v>
      </c>
      <c r="E3245" s="1" t="s">
        <v>1981</v>
      </c>
      <c r="F3245" s="2">
        <v>45622</v>
      </c>
      <c r="G3245" s="2">
        <v>44937</v>
      </c>
      <c r="H3245" s="2" t="str">
        <f>TEXT(Ecommerce_Sales[[#This Row],[Order_Date]],"mmmm")</f>
        <v>January</v>
      </c>
      <c r="I3245" s="2" t="str">
        <f>TEXT(Ecommerce_Sales[[#This Row],[Order_Date]],"yyyy")</f>
        <v>2023</v>
      </c>
      <c r="J3245" s="2" t="str">
        <f>TEXT(Ecommerce_Sales[[#This Row],[Order_Date]],"mmmm")</f>
        <v>January</v>
      </c>
      <c r="K3245" s="1" t="s">
        <v>1947</v>
      </c>
      <c r="L3245" s="1" t="s">
        <v>8939</v>
      </c>
      <c r="M3245" s="1" t="s">
        <v>1968</v>
      </c>
      <c r="N3245" s="1" t="s">
        <v>1957</v>
      </c>
      <c r="O3245" s="3">
        <v>730</v>
      </c>
      <c r="P3245">
        <v>3</v>
      </c>
      <c r="Q3245" s="3">
        <v>2191</v>
      </c>
      <c r="R3245" s="1" t="s">
        <v>1951</v>
      </c>
      <c r="S3245" s="3">
        <v>262</v>
      </c>
      <c r="T3245">
        <v>8</v>
      </c>
      <c r="U3245" t="str">
        <f>IF(Ecommerce_Sales[[#This Row],[Delivery_Time_Days]]&gt;7,"Delay",IF(Ecommerce_Sales[[#This Row],[Delivery_Time_Days]] = 0,"No delivery",IF(Ecommerce_Sales[[#This Row],[Delivery_Time_Days]]&lt;=7,"On-time")))</f>
        <v>Delay</v>
      </c>
      <c r="V3245" s="7">
        <f>Ecommerce_Sales[[#This Row],[Profit]]/Ecommerce_Sales[[#This Row],[Total_Price]]</f>
        <v>0.15015974440894569</v>
      </c>
      <c r="W3245" s="3">
        <v>329</v>
      </c>
      <c r="X3245" s="3"/>
    </row>
    <row r="3246" spans="1:24" x14ac:dyDescent="0.25">
      <c r="A3246" s="1" t="s">
        <v>8940</v>
      </c>
      <c r="B3246" s="1" t="s">
        <v>758</v>
      </c>
      <c r="C3246" s="1" t="s">
        <v>759</v>
      </c>
      <c r="D3246" s="1" t="s">
        <v>8941</v>
      </c>
      <c r="E3246" s="1" t="s">
        <v>1981</v>
      </c>
      <c r="F3246" s="2">
        <v>45091</v>
      </c>
      <c r="G3246" s="2">
        <v>45614</v>
      </c>
      <c r="H3246" s="2" t="str">
        <f>TEXT(Ecommerce_Sales[[#This Row],[Order_Date]],"mmmm")</f>
        <v>November</v>
      </c>
      <c r="I3246" s="2" t="str">
        <f>TEXT(Ecommerce_Sales[[#This Row],[Order_Date]],"yyyy")</f>
        <v>2024</v>
      </c>
      <c r="J3246" s="2" t="str">
        <f>TEXT(Ecommerce_Sales[[#This Row],[Order_Date]],"mmmm")</f>
        <v>November</v>
      </c>
      <c r="K3246" s="1" t="s">
        <v>1947</v>
      </c>
      <c r="L3246" s="1" t="s">
        <v>8942</v>
      </c>
      <c r="M3246" s="1" t="s">
        <v>1983</v>
      </c>
      <c r="N3246" s="1" t="s">
        <v>1950</v>
      </c>
      <c r="O3246" s="3">
        <v>978</v>
      </c>
      <c r="P3246">
        <v>7</v>
      </c>
      <c r="Q3246" s="3">
        <v>6843</v>
      </c>
      <c r="R3246" s="1" t="s">
        <v>1958</v>
      </c>
      <c r="S3246" s="3">
        <v>897</v>
      </c>
      <c r="T3246">
        <v>7</v>
      </c>
      <c r="U3246" t="str">
        <f>IF(Ecommerce_Sales[[#This Row],[Delivery_Time_Days]]&gt;7,"Delay",IF(Ecommerce_Sales[[#This Row],[Delivery_Time_Days]] = 0,"No delivery",IF(Ecommerce_Sales[[#This Row],[Delivery_Time_Days]]&lt;=7,"On-time")))</f>
        <v>On-time</v>
      </c>
      <c r="V3246" s="7">
        <f>Ecommerce_Sales[[#This Row],[Profit]]/Ecommerce_Sales[[#This Row],[Total_Price]]</f>
        <v>0.39997077305275464</v>
      </c>
      <c r="W3246" s="3">
        <v>2737</v>
      </c>
      <c r="X3246" s="3"/>
    </row>
    <row r="3247" spans="1:24" x14ac:dyDescent="0.25">
      <c r="A3247" s="1" t="s">
        <v>8943</v>
      </c>
      <c r="B3247" s="1" t="s">
        <v>1549</v>
      </c>
      <c r="C3247" s="1" t="s">
        <v>1550</v>
      </c>
      <c r="D3247" s="1" t="s">
        <v>2166</v>
      </c>
      <c r="E3247" s="1" t="s">
        <v>1946</v>
      </c>
      <c r="F3247" s="2">
        <v>45359</v>
      </c>
      <c r="G3247" s="2">
        <v>45017</v>
      </c>
      <c r="H3247" s="2" t="str">
        <f>TEXT(Ecommerce_Sales[[#This Row],[Order_Date]],"mmmm")</f>
        <v>April</v>
      </c>
      <c r="I3247" s="2" t="str">
        <f>TEXT(Ecommerce_Sales[[#This Row],[Order_Date]],"yyyy")</f>
        <v>2023</v>
      </c>
      <c r="J3247" s="2" t="str">
        <f>TEXT(Ecommerce_Sales[[#This Row],[Order_Date]],"mmmm")</f>
        <v>April</v>
      </c>
      <c r="K3247" s="1" t="s">
        <v>1986</v>
      </c>
      <c r="L3247" s="1" t="s">
        <v>5119</v>
      </c>
      <c r="M3247" s="1" t="s">
        <v>2058</v>
      </c>
      <c r="N3247" s="1" t="s">
        <v>1950</v>
      </c>
      <c r="O3247" s="3">
        <v>892</v>
      </c>
      <c r="P3247">
        <v>3</v>
      </c>
      <c r="Q3247" s="3">
        <v>2675</v>
      </c>
      <c r="R3247" s="1" t="s">
        <v>1951</v>
      </c>
      <c r="S3247" s="3">
        <v>329</v>
      </c>
      <c r="U3247" t="str">
        <f>IF(Ecommerce_Sales[[#This Row],[Delivery_Time_Days]]&gt;7,"Delay",IF(Ecommerce_Sales[[#This Row],[Delivery_Time_Days]] = 0,"No delivery",IF(Ecommerce_Sales[[#This Row],[Delivery_Time_Days]]&lt;=7,"On-time")))</f>
        <v>No delivery</v>
      </c>
      <c r="V3247" s="7">
        <f>Ecommerce_Sales[[#This Row],[Profit]]/Ecommerce_Sales[[#This Row],[Total_Price]]</f>
        <v>0.4</v>
      </c>
      <c r="W3247" s="3">
        <v>1070</v>
      </c>
      <c r="X3247" s="3"/>
    </row>
    <row r="3248" spans="1:24" x14ac:dyDescent="0.25">
      <c r="A3248" s="1" t="s">
        <v>8944</v>
      </c>
      <c r="B3248" s="1" t="s">
        <v>118</v>
      </c>
      <c r="C3248" s="1" t="s">
        <v>119</v>
      </c>
      <c r="D3248" s="1" t="s">
        <v>5472</v>
      </c>
      <c r="E3248" s="1" t="s">
        <v>1946</v>
      </c>
      <c r="F3248" s="2">
        <v>45292</v>
      </c>
      <c r="G3248" s="2">
        <v>45399</v>
      </c>
      <c r="H3248" s="2" t="str">
        <f>TEXT(Ecommerce_Sales[[#This Row],[Order_Date]],"mmmm")</f>
        <v>April</v>
      </c>
      <c r="I3248" s="2" t="str">
        <f>TEXT(Ecommerce_Sales[[#This Row],[Order_Date]],"yyyy")</f>
        <v>2024</v>
      </c>
      <c r="J3248" s="2" t="str">
        <f>TEXT(Ecommerce_Sales[[#This Row],[Order_Date]],"mmmm")</f>
        <v>April</v>
      </c>
      <c r="K3248" s="1" t="s">
        <v>1992</v>
      </c>
      <c r="L3248" s="1" t="s">
        <v>3902</v>
      </c>
      <c r="M3248" s="1" t="s">
        <v>2026</v>
      </c>
      <c r="N3248" s="1" t="s">
        <v>1978</v>
      </c>
      <c r="O3248" s="3">
        <v>463</v>
      </c>
      <c r="P3248">
        <v>4</v>
      </c>
      <c r="Q3248" s="3">
        <v>1850</v>
      </c>
      <c r="R3248" s="1" t="s">
        <v>1958</v>
      </c>
      <c r="S3248" s="3">
        <v>223</v>
      </c>
      <c r="U3248" t="str">
        <f>IF(Ecommerce_Sales[[#This Row],[Delivery_Time_Days]]&gt;7,"Delay",IF(Ecommerce_Sales[[#This Row],[Delivery_Time_Days]] = 0,"No delivery",IF(Ecommerce_Sales[[#This Row],[Delivery_Time_Days]]&lt;=7,"On-time")))</f>
        <v>No delivery</v>
      </c>
      <c r="V3248" s="7">
        <f>Ecommerce_Sales[[#This Row],[Profit]]/Ecommerce_Sales[[#This Row],[Total_Price]]</f>
        <v>0.35027027027027025</v>
      </c>
      <c r="W3248" s="3">
        <v>648</v>
      </c>
      <c r="X3248" s="3"/>
    </row>
    <row r="3249" spans="1:24" x14ac:dyDescent="0.25">
      <c r="A3249" s="1" t="s">
        <v>8945</v>
      </c>
      <c r="B3249" s="1" t="s">
        <v>188</v>
      </c>
      <c r="C3249" s="1" t="s">
        <v>1368</v>
      </c>
      <c r="D3249" s="1" t="s">
        <v>3608</v>
      </c>
      <c r="E3249" s="1" t="s">
        <v>1996</v>
      </c>
      <c r="F3249" s="2">
        <v>45623</v>
      </c>
      <c r="G3249" s="2">
        <v>45302</v>
      </c>
      <c r="H3249" s="2" t="str">
        <f>TEXT(Ecommerce_Sales[[#This Row],[Order_Date]],"mmmm")</f>
        <v>January</v>
      </c>
      <c r="I3249" s="2" t="str">
        <f>TEXT(Ecommerce_Sales[[#This Row],[Order_Date]],"yyyy")</f>
        <v>2024</v>
      </c>
      <c r="J3249" s="2" t="str">
        <f>TEXT(Ecommerce_Sales[[#This Row],[Order_Date]],"mmmm")</f>
        <v>January</v>
      </c>
      <c r="K3249" s="1" t="s">
        <v>1947</v>
      </c>
      <c r="L3249" s="1" t="s">
        <v>8946</v>
      </c>
      <c r="M3249" s="1" t="s">
        <v>2047</v>
      </c>
      <c r="N3249" s="1" t="s">
        <v>1989</v>
      </c>
      <c r="O3249" s="3">
        <v>386</v>
      </c>
      <c r="P3249">
        <v>2</v>
      </c>
      <c r="Q3249" s="3">
        <v>772</v>
      </c>
      <c r="R3249" s="1" t="s">
        <v>2008</v>
      </c>
      <c r="S3249" s="3">
        <v>79</v>
      </c>
      <c r="T3249">
        <v>2</v>
      </c>
      <c r="U3249" t="str">
        <f>IF(Ecommerce_Sales[[#This Row],[Delivery_Time_Days]]&gt;7,"Delay",IF(Ecommerce_Sales[[#This Row],[Delivery_Time_Days]] = 0,"No delivery",IF(Ecommerce_Sales[[#This Row],[Delivery_Time_Days]]&lt;=7,"On-time")))</f>
        <v>On-time</v>
      </c>
      <c r="V3249" s="7">
        <f>Ecommerce_Sales[[#This Row],[Profit]]/Ecommerce_Sales[[#This Row],[Total_Price]]</f>
        <v>0.25</v>
      </c>
      <c r="W3249" s="3">
        <v>193</v>
      </c>
      <c r="X3249" s="3"/>
    </row>
    <row r="3250" spans="1:24" x14ac:dyDescent="0.25">
      <c r="A3250" s="1" t="s">
        <v>8947</v>
      </c>
      <c r="B3250" s="1" t="s">
        <v>138</v>
      </c>
      <c r="C3250" s="1" t="s">
        <v>139</v>
      </c>
      <c r="D3250" s="1" t="s">
        <v>5042</v>
      </c>
      <c r="E3250" s="1" t="s">
        <v>2005</v>
      </c>
      <c r="F3250" s="2">
        <v>45002</v>
      </c>
      <c r="G3250" s="2">
        <v>45615</v>
      </c>
      <c r="H3250" s="2" t="str">
        <f>TEXT(Ecommerce_Sales[[#This Row],[Order_Date]],"mmmm")</f>
        <v>November</v>
      </c>
      <c r="I3250" s="2" t="str">
        <f>TEXT(Ecommerce_Sales[[#This Row],[Order_Date]],"yyyy")</f>
        <v>2024</v>
      </c>
      <c r="J3250" s="2" t="str">
        <f>TEXT(Ecommerce_Sales[[#This Row],[Order_Date]],"mmmm")</f>
        <v>November</v>
      </c>
      <c r="K3250" s="1" t="s">
        <v>1947</v>
      </c>
      <c r="L3250" s="1" t="s">
        <v>3188</v>
      </c>
      <c r="M3250" s="1" t="s">
        <v>2030</v>
      </c>
      <c r="N3250" s="1" t="s">
        <v>1978</v>
      </c>
      <c r="O3250" s="3">
        <v>207</v>
      </c>
      <c r="P3250">
        <v>6</v>
      </c>
      <c r="Q3250" s="3">
        <v>1244</v>
      </c>
      <c r="R3250" s="1" t="s">
        <v>1958</v>
      </c>
      <c r="S3250" s="3">
        <v>136</v>
      </c>
      <c r="T3250">
        <v>3</v>
      </c>
      <c r="U3250" t="str">
        <f>IF(Ecommerce_Sales[[#This Row],[Delivery_Time_Days]]&gt;7,"Delay",IF(Ecommerce_Sales[[#This Row],[Delivery_Time_Days]] = 0,"No delivery",IF(Ecommerce_Sales[[#This Row],[Delivery_Time_Days]]&lt;=7,"On-time")))</f>
        <v>On-time</v>
      </c>
      <c r="V3250" s="7">
        <f>Ecommerce_Sales[[#This Row],[Profit]]/Ecommerce_Sales[[#This Row],[Total_Price]]</f>
        <v>0.35048231511254019</v>
      </c>
      <c r="W3250" s="3">
        <v>436</v>
      </c>
      <c r="X3250" s="3"/>
    </row>
    <row r="3251" spans="1:24" x14ac:dyDescent="0.25">
      <c r="A3251" s="1" t="s">
        <v>8948</v>
      </c>
      <c r="B3251" s="1" t="s">
        <v>1590</v>
      </c>
      <c r="C3251" s="1" t="s">
        <v>1591</v>
      </c>
      <c r="D3251" s="1" t="s">
        <v>3050</v>
      </c>
      <c r="E3251" s="1" t="s">
        <v>1966</v>
      </c>
      <c r="F3251" s="2">
        <v>45186</v>
      </c>
      <c r="G3251" s="2">
        <v>45412</v>
      </c>
      <c r="H3251" s="2" t="str">
        <f>TEXT(Ecommerce_Sales[[#This Row],[Order_Date]],"mmmm")</f>
        <v>April</v>
      </c>
      <c r="I3251" s="2" t="str">
        <f>TEXT(Ecommerce_Sales[[#This Row],[Order_Date]],"yyyy")</f>
        <v>2024</v>
      </c>
      <c r="J3251" s="2" t="str">
        <f>TEXT(Ecommerce_Sales[[#This Row],[Order_Date]],"mmmm")</f>
        <v>April</v>
      </c>
      <c r="K3251" s="1" t="s">
        <v>1947</v>
      </c>
      <c r="L3251" s="1" t="s">
        <v>3922</v>
      </c>
      <c r="M3251" s="1" t="s">
        <v>1968</v>
      </c>
      <c r="N3251" s="1" t="s">
        <v>1957</v>
      </c>
      <c r="O3251" s="3">
        <v>54</v>
      </c>
      <c r="P3251">
        <v>1</v>
      </c>
      <c r="Q3251" s="3">
        <v>54</v>
      </c>
      <c r="R3251" s="1" t="s">
        <v>2008</v>
      </c>
      <c r="S3251" s="3">
        <v>6</v>
      </c>
      <c r="T3251">
        <v>3</v>
      </c>
      <c r="U3251" t="str">
        <f>IF(Ecommerce_Sales[[#This Row],[Delivery_Time_Days]]&gt;7,"Delay",IF(Ecommerce_Sales[[#This Row],[Delivery_Time_Days]] = 0,"No delivery",IF(Ecommerce_Sales[[#This Row],[Delivery_Time_Days]]&lt;=7,"On-time")))</f>
        <v>On-time</v>
      </c>
      <c r="V3251" s="7">
        <f>Ecommerce_Sales[[#This Row],[Profit]]/Ecommerce_Sales[[#This Row],[Total_Price]]</f>
        <v>0.14814814814814814</v>
      </c>
      <c r="W3251" s="3">
        <v>8</v>
      </c>
      <c r="X3251" s="3"/>
    </row>
    <row r="3252" spans="1:24" x14ac:dyDescent="0.25">
      <c r="A3252" s="1" t="s">
        <v>8949</v>
      </c>
      <c r="B3252" s="1" t="s">
        <v>770</v>
      </c>
      <c r="C3252" s="1" t="s">
        <v>771</v>
      </c>
      <c r="D3252" s="1" t="s">
        <v>3957</v>
      </c>
      <c r="E3252" s="1" t="s">
        <v>1996</v>
      </c>
      <c r="F3252" s="2">
        <v>44927</v>
      </c>
      <c r="G3252" s="2">
        <v>45612</v>
      </c>
      <c r="H3252" s="2" t="str">
        <f>TEXT(Ecommerce_Sales[[#This Row],[Order_Date]],"mmmm")</f>
        <v>November</v>
      </c>
      <c r="I3252" s="2" t="str">
        <f>TEXT(Ecommerce_Sales[[#This Row],[Order_Date]],"yyyy")</f>
        <v>2024</v>
      </c>
      <c r="J3252" s="2" t="str">
        <f>TEXT(Ecommerce_Sales[[#This Row],[Order_Date]],"mmmm")</f>
        <v>November</v>
      </c>
      <c r="K3252" s="1" t="s">
        <v>1947</v>
      </c>
      <c r="L3252" s="1" t="s">
        <v>8950</v>
      </c>
      <c r="M3252" s="1" t="s">
        <v>2026</v>
      </c>
      <c r="N3252" s="1" t="s">
        <v>1978</v>
      </c>
      <c r="O3252" s="3">
        <v>61</v>
      </c>
      <c r="P3252">
        <v>4</v>
      </c>
      <c r="Q3252" s="3">
        <v>244</v>
      </c>
      <c r="R3252" s="1" t="s">
        <v>1958</v>
      </c>
      <c r="S3252" s="3">
        <v>25</v>
      </c>
      <c r="T3252">
        <v>8</v>
      </c>
      <c r="U3252" t="str">
        <f>IF(Ecommerce_Sales[[#This Row],[Delivery_Time_Days]]&gt;7,"Delay",IF(Ecommerce_Sales[[#This Row],[Delivery_Time_Days]] = 0,"No delivery",IF(Ecommerce_Sales[[#This Row],[Delivery_Time_Days]]&lt;=7,"On-time")))</f>
        <v>Delay</v>
      </c>
      <c r="V3252" s="7">
        <f>Ecommerce_Sales[[#This Row],[Profit]]/Ecommerce_Sales[[#This Row],[Total_Price]]</f>
        <v>0.34836065573770492</v>
      </c>
      <c r="W3252" s="3">
        <v>85</v>
      </c>
      <c r="X3252" s="3"/>
    </row>
    <row r="3253" spans="1:24" x14ac:dyDescent="0.25">
      <c r="A3253" s="1" t="s">
        <v>8951</v>
      </c>
      <c r="B3253" s="1" t="s">
        <v>1567</v>
      </c>
      <c r="C3253" s="1" t="s">
        <v>1568</v>
      </c>
      <c r="D3253" s="1" t="s">
        <v>4675</v>
      </c>
      <c r="E3253" s="1" t="s">
        <v>1981</v>
      </c>
      <c r="F3253" s="2">
        <v>44962</v>
      </c>
      <c r="G3253" s="2">
        <v>45200</v>
      </c>
      <c r="H3253" s="2" t="str">
        <f>TEXT(Ecommerce_Sales[[#This Row],[Order_Date]],"mmmm")</f>
        <v>October</v>
      </c>
      <c r="I3253" s="2" t="str">
        <f>TEXT(Ecommerce_Sales[[#This Row],[Order_Date]],"yyyy")</f>
        <v>2023</v>
      </c>
      <c r="J3253" s="2" t="str">
        <f>TEXT(Ecommerce_Sales[[#This Row],[Order_Date]],"mmmm")</f>
        <v>October</v>
      </c>
      <c r="K3253" s="1" t="s">
        <v>1992</v>
      </c>
      <c r="L3253" s="1" t="s">
        <v>8952</v>
      </c>
      <c r="M3253" s="1" t="s">
        <v>1972</v>
      </c>
      <c r="N3253" s="1" t="s">
        <v>1973</v>
      </c>
      <c r="O3253" s="3">
        <v>1069</v>
      </c>
      <c r="P3253">
        <v>1</v>
      </c>
      <c r="Q3253" s="3">
        <v>1069</v>
      </c>
      <c r="R3253" s="1" t="s">
        <v>2008</v>
      </c>
      <c r="S3253" s="3">
        <v>141</v>
      </c>
      <c r="U3253" t="str">
        <f>IF(Ecommerce_Sales[[#This Row],[Delivery_Time_Days]]&gt;7,"Delay",IF(Ecommerce_Sales[[#This Row],[Delivery_Time_Days]] = 0,"No delivery",IF(Ecommerce_Sales[[#This Row],[Delivery_Time_Days]]&lt;=7,"On-time")))</f>
        <v>No delivery</v>
      </c>
      <c r="V3253" s="7">
        <f>Ecommerce_Sales[[#This Row],[Profit]]/Ecommerce_Sales[[#This Row],[Total_Price]]</f>
        <v>0.30028063610851263</v>
      </c>
      <c r="W3253" s="3">
        <v>321</v>
      </c>
      <c r="X3253" s="3"/>
    </row>
    <row r="3254" spans="1:24" x14ac:dyDescent="0.25">
      <c r="A3254" s="1" t="s">
        <v>8953</v>
      </c>
      <c r="B3254" s="1" t="s">
        <v>865</v>
      </c>
      <c r="C3254" s="1" t="s">
        <v>866</v>
      </c>
      <c r="D3254" s="1" t="s">
        <v>3570</v>
      </c>
      <c r="E3254" s="1" t="s">
        <v>1954</v>
      </c>
      <c r="F3254" s="2">
        <v>45617</v>
      </c>
      <c r="G3254" s="2">
        <v>45122</v>
      </c>
      <c r="H3254" s="2" t="str">
        <f>TEXT(Ecommerce_Sales[[#This Row],[Order_Date]],"mmmm")</f>
        <v>July</v>
      </c>
      <c r="I3254" s="2" t="str">
        <f>TEXT(Ecommerce_Sales[[#This Row],[Order_Date]],"yyyy")</f>
        <v>2023</v>
      </c>
      <c r="J3254" s="2" t="str">
        <f>TEXT(Ecommerce_Sales[[#This Row],[Order_Date]],"mmmm")</f>
        <v>July</v>
      </c>
      <c r="K3254" s="1" t="s">
        <v>1947</v>
      </c>
      <c r="L3254" s="1" t="s">
        <v>8954</v>
      </c>
      <c r="M3254" s="1" t="s">
        <v>1968</v>
      </c>
      <c r="N3254" s="1" t="s">
        <v>1957</v>
      </c>
      <c r="O3254" s="3">
        <v>911</v>
      </c>
      <c r="P3254">
        <v>3</v>
      </c>
      <c r="Q3254" s="3">
        <v>2733</v>
      </c>
      <c r="R3254" s="1" t="s">
        <v>1958</v>
      </c>
      <c r="S3254" s="3">
        <v>364</v>
      </c>
      <c r="T3254">
        <v>10</v>
      </c>
      <c r="U3254" t="str">
        <f>IF(Ecommerce_Sales[[#This Row],[Delivery_Time_Days]]&gt;7,"Delay",IF(Ecommerce_Sales[[#This Row],[Delivery_Time_Days]] = 0,"No delivery",IF(Ecommerce_Sales[[#This Row],[Delivery_Time_Days]]&lt;=7,"On-time")))</f>
        <v>Delay</v>
      </c>
      <c r="V3254" s="7">
        <f>Ecommerce_Sales[[#This Row],[Profit]]/Ecommerce_Sales[[#This Row],[Total_Price]]</f>
        <v>0.15001829491401392</v>
      </c>
      <c r="W3254" s="3">
        <v>410</v>
      </c>
      <c r="X3254" s="3"/>
    </row>
    <row r="3255" spans="1:24" x14ac:dyDescent="0.25">
      <c r="A3255" s="1" t="s">
        <v>8955</v>
      </c>
      <c r="B3255" s="1" t="s">
        <v>1238</v>
      </c>
      <c r="C3255" s="1" t="s">
        <v>1239</v>
      </c>
      <c r="D3255" s="1" t="s">
        <v>2729</v>
      </c>
      <c r="E3255" s="1" t="s">
        <v>1954</v>
      </c>
      <c r="F3255" s="2">
        <v>45073</v>
      </c>
      <c r="G3255" s="2">
        <v>45487</v>
      </c>
      <c r="H3255" s="2" t="str">
        <f>TEXT(Ecommerce_Sales[[#This Row],[Order_Date]],"mmmm")</f>
        <v>July</v>
      </c>
      <c r="I3255" s="2" t="str">
        <f>TEXT(Ecommerce_Sales[[#This Row],[Order_Date]],"yyyy")</f>
        <v>2024</v>
      </c>
      <c r="J3255" s="2" t="str">
        <f>TEXT(Ecommerce_Sales[[#This Row],[Order_Date]],"mmmm")</f>
        <v>July</v>
      </c>
      <c r="K3255" s="1" t="s">
        <v>1947</v>
      </c>
      <c r="L3255" s="1" t="s">
        <v>8956</v>
      </c>
      <c r="M3255" s="1" t="s">
        <v>2247</v>
      </c>
      <c r="N3255" s="1" t="s">
        <v>1957</v>
      </c>
      <c r="O3255" s="3">
        <v>280</v>
      </c>
      <c r="P3255">
        <v>1</v>
      </c>
      <c r="Q3255" s="3">
        <v>280</v>
      </c>
      <c r="R3255" s="1" t="s">
        <v>1951</v>
      </c>
      <c r="S3255" s="3">
        <v>36</v>
      </c>
      <c r="T3255">
        <v>7</v>
      </c>
      <c r="U3255" t="str">
        <f>IF(Ecommerce_Sales[[#This Row],[Delivery_Time_Days]]&gt;7,"Delay",IF(Ecommerce_Sales[[#This Row],[Delivery_Time_Days]] = 0,"No delivery",IF(Ecommerce_Sales[[#This Row],[Delivery_Time_Days]]&lt;=7,"On-time")))</f>
        <v>On-time</v>
      </c>
      <c r="V3255" s="7">
        <f>Ecommerce_Sales[[#This Row],[Profit]]/Ecommerce_Sales[[#This Row],[Total_Price]]</f>
        <v>0.15</v>
      </c>
      <c r="W3255" s="3">
        <v>42</v>
      </c>
      <c r="X3255" s="3"/>
    </row>
    <row r="3256" spans="1:24" x14ac:dyDescent="0.25">
      <c r="A3256" s="1" t="s">
        <v>8957</v>
      </c>
      <c r="B3256" s="1" t="s">
        <v>148</v>
      </c>
      <c r="C3256" s="1" t="s">
        <v>664</v>
      </c>
      <c r="D3256" s="1" t="s">
        <v>2343</v>
      </c>
      <c r="E3256" s="1" t="s">
        <v>1966</v>
      </c>
      <c r="F3256" s="2">
        <v>45565</v>
      </c>
      <c r="G3256" s="2">
        <v>45064</v>
      </c>
      <c r="H3256" s="2" t="str">
        <f>TEXT(Ecommerce_Sales[[#This Row],[Order_Date]],"mmmm")</f>
        <v>May</v>
      </c>
      <c r="I3256" s="2" t="str">
        <f>TEXT(Ecommerce_Sales[[#This Row],[Order_Date]],"yyyy")</f>
        <v>2023</v>
      </c>
      <c r="J3256" s="2" t="str">
        <f>TEXT(Ecommerce_Sales[[#This Row],[Order_Date]],"mmmm")</f>
        <v>May</v>
      </c>
      <c r="K3256" s="1" t="s">
        <v>1947</v>
      </c>
      <c r="L3256" s="1" t="s">
        <v>8958</v>
      </c>
      <c r="M3256" s="1" t="s">
        <v>2047</v>
      </c>
      <c r="N3256" s="1" t="s">
        <v>1989</v>
      </c>
      <c r="O3256" s="3">
        <v>608</v>
      </c>
      <c r="P3256">
        <v>3</v>
      </c>
      <c r="Q3256" s="3">
        <v>1824</v>
      </c>
      <c r="R3256" s="1" t="s">
        <v>1958</v>
      </c>
      <c r="S3256" s="3">
        <v>181</v>
      </c>
      <c r="T3256">
        <v>3</v>
      </c>
      <c r="U3256" t="str">
        <f>IF(Ecommerce_Sales[[#This Row],[Delivery_Time_Days]]&gt;7,"Delay",IF(Ecommerce_Sales[[#This Row],[Delivery_Time_Days]] = 0,"No delivery",IF(Ecommerce_Sales[[#This Row],[Delivery_Time_Days]]&lt;=7,"On-time")))</f>
        <v>On-time</v>
      </c>
      <c r="V3256" s="7">
        <f>Ecommerce_Sales[[#This Row],[Profit]]/Ecommerce_Sales[[#This Row],[Total_Price]]</f>
        <v>0.25</v>
      </c>
      <c r="W3256" s="3">
        <v>456</v>
      </c>
      <c r="X3256" s="3"/>
    </row>
    <row r="3257" spans="1:24" x14ac:dyDescent="0.25">
      <c r="A3257" s="1" t="s">
        <v>8959</v>
      </c>
      <c r="B3257" s="1" t="s">
        <v>1325</v>
      </c>
      <c r="C3257" s="1" t="s">
        <v>1326</v>
      </c>
      <c r="D3257" s="1" t="s">
        <v>4969</v>
      </c>
      <c r="E3257" s="1" t="s">
        <v>1966</v>
      </c>
      <c r="F3257" s="2">
        <v>45307</v>
      </c>
      <c r="G3257" s="2">
        <v>45174</v>
      </c>
      <c r="H3257" s="2" t="str">
        <f>TEXT(Ecommerce_Sales[[#This Row],[Order_Date]],"mmmm")</f>
        <v>September</v>
      </c>
      <c r="I3257" s="2" t="str">
        <f>TEXT(Ecommerce_Sales[[#This Row],[Order_Date]],"yyyy")</f>
        <v>2023</v>
      </c>
      <c r="J3257" s="2" t="str">
        <f>TEXT(Ecommerce_Sales[[#This Row],[Order_Date]],"mmmm")</f>
        <v>September</v>
      </c>
      <c r="K3257" s="1" t="s">
        <v>1947</v>
      </c>
      <c r="L3257" s="1" t="s">
        <v>6162</v>
      </c>
      <c r="M3257" s="1" t="s">
        <v>1998</v>
      </c>
      <c r="N3257" s="1" t="s">
        <v>1973</v>
      </c>
      <c r="O3257" s="3">
        <v>1052</v>
      </c>
      <c r="P3257">
        <v>4</v>
      </c>
      <c r="Q3257" s="3">
        <v>4209</v>
      </c>
      <c r="R3257" s="1" t="s">
        <v>1951</v>
      </c>
      <c r="S3257" s="3">
        <v>551</v>
      </c>
      <c r="T3257">
        <v>6</v>
      </c>
      <c r="U3257" t="str">
        <f>IF(Ecommerce_Sales[[#This Row],[Delivery_Time_Days]]&gt;7,"Delay",IF(Ecommerce_Sales[[#This Row],[Delivery_Time_Days]] = 0,"No delivery",IF(Ecommerce_Sales[[#This Row],[Delivery_Time_Days]]&lt;=7,"On-time")))</f>
        <v>On-time</v>
      </c>
      <c r="V3257" s="7">
        <f>Ecommerce_Sales[[#This Row],[Profit]]/Ecommerce_Sales[[#This Row],[Total_Price]]</f>
        <v>0.3000712758374911</v>
      </c>
      <c r="W3257" s="3">
        <v>1263</v>
      </c>
      <c r="X3257" s="3"/>
    </row>
    <row r="3258" spans="1:24" x14ac:dyDescent="0.25">
      <c r="A3258" s="1" t="s">
        <v>8960</v>
      </c>
      <c r="B3258" s="1" t="s">
        <v>272</v>
      </c>
      <c r="C3258" s="1" t="s">
        <v>273</v>
      </c>
      <c r="D3258" s="1" t="s">
        <v>4531</v>
      </c>
      <c r="E3258" s="1" t="s">
        <v>1996</v>
      </c>
      <c r="F3258" s="2">
        <v>45107</v>
      </c>
      <c r="G3258" s="2">
        <v>45323</v>
      </c>
      <c r="H3258" s="2" t="str">
        <f>TEXT(Ecommerce_Sales[[#This Row],[Order_Date]],"mmmm")</f>
        <v>February</v>
      </c>
      <c r="I3258" s="2" t="str">
        <f>TEXT(Ecommerce_Sales[[#This Row],[Order_Date]],"yyyy")</f>
        <v>2024</v>
      </c>
      <c r="J3258" s="2" t="str">
        <f>TEXT(Ecommerce_Sales[[#This Row],[Order_Date]],"mmmm")</f>
        <v>February</v>
      </c>
      <c r="K3258" s="1" t="s">
        <v>1947</v>
      </c>
      <c r="L3258" s="1" t="s">
        <v>8961</v>
      </c>
      <c r="M3258" s="1" t="s">
        <v>1956</v>
      </c>
      <c r="N3258" s="1" t="s">
        <v>1957</v>
      </c>
      <c r="O3258" s="3">
        <v>511</v>
      </c>
      <c r="P3258">
        <v>1</v>
      </c>
      <c r="Q3258" s="3">
        <v>511</v>
      </c>
      <c r="R3258" s="1" t="s">
        <v>1951</v>
      </c>
      <c r="S3258" s="3">
        <v>56</v>
      </c>
      <c r="T3258">
        <v>2</v>
      </c>
      <c r="U3258" t="str">
        <f>IF(Ecommerce_Sales[[#This Row],[Delivery_Time_Days]]&gt;7,"Delay",IF(Ecommerce_Sales[[#This Row],[Delivery_Time_Days]] = 0,"No delivery",IF(Ecommerce_Sales[[#This Row],[Delivery_Time_Days]]&lt;=7,"On-time")))</f>
        <v>On-time</v>
      </c>
      <c r="V3258" s="7">
        <f>Ecommerce_Sales[[#This Row],[Profit]]/Ecommerce_Sales[[#This Row],[Total_Price]]</f>
        <v>0.15068493150684931</v>
      </c>
      <c r="W3258" s="3">
        <v>77</v>
      </c>
      <c r="X3258" s="3"/>
    </row>
    <row r="3259" spans="1:24" x14ac:dyDescent="0.25">
      <c r="A3259" s="1" t="s">
        <v>8962</v>
      </c>
      <c r="B3259" s="1" t="s">
        <v>122</v>
      </c>
      <c r="C3259" s="1" t="s">
        <v>123</v>
      </c>
      <c r="D3259" s="1" t="s">
        <v>5676</v>
      </c>
      <c r="E3259" s="1" t="s">
        <v>2005</v>
      </c>
      <c r="F3259" s="2">
        <v>45490</v>
      </c>
      <c r="G3259" s="2">
        <v>45552</v>
      </c>
      <c r="H3259" s="2" t="str">
        <f>TEXT(Ecommerce_Sales[[#This Row],[Order_Date]],"mmmm")</f>
        <v>September</v>
      </c>
      <c r="I3259" s="2" t="str">
        <f>TEXT(Ecommerce_Sales[[#This Row],[Order_Date]],"yyyy")</f>
        <v>2024</v>
      </c>
      <c r="J3259" s="2" t="str">
        <f>TEXT(Ecommerce_Sales[[#This Row],[Order_Date]],"mmmm")</f>
        <v>September</v>
      </c>
      <c r="K3259" s="1" t="s">
        <v>1947</v>
      </c>
      <c r="L3259" s="1" t="s">
        <v>8963</v>
      </c>
      <c r="M3259" s="1" t="s">
        <v>2047</v>
      </c>
      <c r="N3259" s="1" t="s">
        <v>1989</v>
      </c>
      <c r="O3259" s="3">
        <v>162</v>
      </c>
      <c r="P3259">
        <v>4</v>
      </c>
      <c r="Q3259" s="3">
        <v>650</v>
      </c>
      <c r="R3259" s="1" t="s">
        <v>1958</v>
      </c>
      <c r="S3259" s="3">
        <v>92</v>
      </c>
      <c r="T3259">
        <v>6</v>
      </c>
      <c r="U3259" t="str">
        <f>IF(Ecommerce_Sales[[#This Row],[Delivery_Time_Days]]&gt;7,"Delay",IF(Ecommerce_Sales[[#This Row],[Delivery_Time_Days]] = 0,"No delivery",IF(Ecommerce_Sales[[#This Row],[Delivery_Time_Days]]&lt;=7,"On-time")))</f>
        <v>On-time</v>
      </c>
      <c r="V3259" s="7">
        <f>Ecommerce_Sales[[#This Row],[Profit]]/Ecommerce_Sales[[#This Row],[Total_Price]]</f>
        <v>0.24923076923076923</v>
      </c>
      <c r="W3259" s="3">
        <v>162</v>
      </c>
      <c r="X3259" s="3"/>
    </row>
    <row r="3260" spans="1:24" x14ac:dyDescent="0.25">
      <c r="A3260" s="1" t="s">
        <v>8964</v>
      </c>
      <c r="B3260" s="1" t="s">
        <v>404</v>
      </c>
      <c r="C3260" s="1" t="s">
        <v>405</v>
      </c>
      <c r="D3260" s="1" t="s">
        <v>4988</v>
      </c>
      <c r="E3260" s="1" t="s">
        <v>1961</v>
      </c>
      <c r="F3260" s="2">
        <v>45158</v>
      </c>
      <c r="G3260" s="2">
        <v>44957</v>
      </c>
      <c r="H3260" s="2" t="str">
        <f>TEXT(Ecommerce_Sales[[#This Row],[Order_Date]],"mmmm")</f>
        <v>January</v>
      </c>
      <c r="I3260" s="2" t="str">
        <f>TEXT(Ecommerce_Sales[[#This Row],[Order_Date]],"yyyy")</f>
        <v>2023</v>
      </c>
      <c r="J3260" s="2" t="str">
        <f>TEXT(Ecommerce_Sales[[#This Row],[Order_Date]],"mmmm")</f>
        <v>January</v>
      </c>
      <c r="K3260" s="1" t="s">
        <v>1986</v>
      </c>
      <c r="L3260" s="1" t="s">
        <v>8965</v>
      </c>
      <c r="M3260" s="1" t="s">
        <v>2058</v>
      </c>
      <c r="N3260" s="1" t="s">
        <v>1950</v>
      </c>
      <c r="O3260" s="3">
        <v>402</v>
      </c>
      <c r="P3260">
        <v>3</v>
      </c>
      <c r="Q3260" s="3">
        <v>1207</v>
      </c>
      <c r="R3260" s="1" t="s">
        <v>1951</v>
      </c>
      <c r="S3260" s="3">
        <v>64</v>
      </c>
      <c r="U3260" t="str">
        <f>IF(Ecommerce_Sales[[#This Row],[Delivery_Time_Days]]&gt;7,"Delay",IF(Ecommerce_Sales[[#This Row],[Delivery_Time_Days]] = 0,"No delivery",IF(Ecommerce_Sales[[#This Row],[Delivery_Time_Days]]&lt;=7,"On-time")))</f>
        <v>No delivery</v>
      </c>
      <c r="V3260" s="7">
        <f>Ecommerce_Sales[[#This Row],[Profit]]/Ecommerce_Sales[[#This Row],[Total_Price]]</f>
        <v>0.40016570008285002</v>
      </c>
      <c r="W3260" s="3">
        <v>483</v>
      </c>
      <c r="X3260" s="3"/>
    </row>
    <row r="3261" spans="1:24" x14ac:dyDescent="0.25">
      <c r="A3261" s="1" t="s">
        <v>8966</v>
      </c>
      <c r="B3261" s="1" t="s">
        <v>411</v>
      </c>
      <c r="C3261" s="1" t="s">
        <v>412</v>
      </c>
      <c r="D3261" s="1" t="s">
        <v>2978</v>
      </c>
      <c r="E3261" s="1" t="s">
        <v>1961</v>
      </c>
      <c r="F3261" s="2">
        <v>45219</v>
      </c>
      <c r="G3261" s="2">
        <v>45523</v>
      </c>
      <c r="H3261" s="2" t="str">
        <f>TEXT(Ecommerce_Sales[[#This Row],[Order_Date]],"mmmm")</f>
        <v>August</v>
      </c>
      <c r="I3261" s="2" t="str">
        <f>TEXT(Ecommerce_Sales[[#This Row],[Order_Date]],"yyyy")</f>
        <v>2024</v>
      </c>
      <c r="J3261" s="2" t="str">
        <f>TEXT(Ecommerce_Sales[[#This Row],[Order_Date]],"mmmm")</f>
        <v>August</v>
      </c>
      <c r="K3261" s="1" t="s">
        <v>1947</v>
      </c>
      <c r="L3261" s="1" t="s">
        <v>8967</v>
      </c>
      <c r="M3261" s="1" t="s">
        <v>1972</v>
      </c>
      <c r="N3261" s="1" t="s">
        <v>1973</v>
      </c>
      <c r="O3261" s="3">
        <v>889</v>
      </c>
      <c r="P3261">
        <v>5</v>
      </c>
      <c r="Q3261" s="3">
        <v>4443</v>
      </c>
      <c r="R3261" s="1" t="s">
        <v>1958</v>
      </c>
      <c r="S3261" s="3">
        <v>222</v>
      </c>
      <c r="T3261">
        <v>2</v>
      </c>
      <c r="U3261" t="str">
        <f>IF(Ecommerce_Sales[[#This Row],[Delivery_Time_Days]]&gt;7,"Delay",IF(Ecommerce_Sales[[#This Row],[Delivery_Time_Days]] = 0,"No delivery",IF(Ecommerce_Sales[[#This Row],[Delivery_Time_Days]]&lt;=7,"On-time")))</f>
        <v>On-time</v>
      </c>
      <c r="V3261" s="7">
        <f>Ecommerce_Sales[[#This Row],[Profit]]/Ecommerce_Sales[[#This Row],[Total_Price]]</f>
        <v>0.30002250731487734</v>
      </c>
      <c r="W3261" s="3">
        <v>1333</v>
      </c>
      <c r="X3261" s="3"/>
    </row>
    <row r="3262" spans="1:24" x14ac:dyDescent="0.25">
      <c r="A3262" s="1" t="s">
        <v>8968</v>
      </c>
      <c r="B3262" s="1" t="s">
        <v>132</v>
      </c>
      <c r="C3262" s="1" t="s">
        <v>133</v>
      </c>
      <c r="D3262" s="1" t="s">
        <v>4422</v>
      </c>
      <c r="E3262" s="1" t="s">
        <v>1946</v>
      </c>
      <c r="F3262" s="2">
        <v>45614</v>
      </c>
      <c r="G3262" s="2">
        <v>45257</v>
      </c>
      <c r="H3262" s="2" t="str">
        <f>TEXT(Ecommerce_Sales[[#This Row],[Order_Date]],"mmmm")</f>
        <v>November</v>
      </c>
      <c r="I3262" s="2" t="str">
        <f>TEXT(Ecommerce_Sales[[#This Row],[Order_Date]],"yyyy")</f>
        <v>2023</v>
      </c>
      <c r="J3262" s="2" t="str">
        <f>TEXT(Ecommerce_Sales[[#This Row],[Order_Date]],"mmmm")</f>
        <v>November</v>
      </c>
      <c r="K3262" s="1" t="s">
        <v>1947</v>
      </c>
      <c r="L3262" s="1" t="s">
        <v>8969</v>
      </c>
      <c r="M3262" s="1" t="s">
        <v>1977</v>
      </c>
      <c r="N3262" s="1" t="s">
        <v>1978</v>
      </c>
      <c r="O3262" s="3">
        <v>377</v>
      </c>
      <c r="P3262">
        <v>4</v>
      </c>
      <c r="Q3262" s="3">
        <v>1508</v>
      </c>
      <c r="R3262" s="1" t="s">
        <v>1958</v>
      </c>
      <c r="S3262" s="3">
        <v>216</v>
      </c>
      <c r="T3262">
        <v>9</v>
      </c>
      <c r="U3262" t="str">
        <f>IF(Ecommerce_Sales[[#This Row],[Delivery_Time_Days]]&gt;7,"Delay",IF(Ecommerce_Sales[[#This Row],[Delivery_Time_Days]] = 0,"No delivery",IF(Ecommerce_Sales[[#This Row],[Delivery_Time_Days]]&lt;=7,"On-time")))</f>
        <v>Delay</v>
      </c>
      <c r="V3262" s="7">
        <f>Ecommerce_Sales[[#This Row],[Profit]]/Ecommerce_Sales[[#This Row],[Total_Price]]</f>
        <v>0.35013262599469497</v>
      </c>
      <c r="W3262" s="3">
        <v>528</v>
      </c>
      <c r="X3262" s="3"/>
    </row>
    <row r="3263" spans="1:24" x14ac:dyDescent="0.25">
      <c r="A3263" s="1" t="s">
        <v>8970</v>
      </c>
      <c r="B3263" s="1" t="s">
        <v>695</v>
      </c>
      <c r="C3263" s="1" t="s">
        <v>696</v>
      </c>
      <c r="D3263" s="1" t="s">
        <v>6611</v>
      </c>
      <c r="E3263" s="1" t="s">
        <v>1946</v>
      </c>
      <c r="F3263" s="2">
        <v>45080</v>
      </c>
      <c r="G3263" s="2">
        <v>45274</v>
      </c>
      <c r="H3263" s="2" t="str">
        <f>TEXT(Ecommerce_Sales[[#This Row],[Order_Date]],"mmmm")</f>
        <v>December</v>
      </c>
      <c r="I3263" s="2" t="str">
        <f>TEXT(Ecommerce_Sales[[#This Row],[Order_Date]],"yyyy")</f>
        <v>2023</v>
      </c>
      <c r="J3263" s="2" t="str">
        <f>TEXT(Ecommerce_Sales[[#This Row],[Order_Date]],"mmmm")</f>
        <v>December</v>
      </c>
      <c r="K3263" s="1" t="s">
        <v>1986</v>
      </c>
      <c r="L3263" s="1" t="s">
        <v>8971</v>
      </c>
      <c r="M3263" s="1" t="s">
        <v>2104</v>
      </c>
      <c r="N3263" s="1" t="s">
        <v>1978</v>
      </c>
      <c r="O3263" s="3">
        <v>1777</v>
      </c>
      <c r="P3263">
        <v>2</v>
      </c>
      <c r="Q3263" s="3">
        <v>3555</v>
      </c>
      <c r="R3263" s="1" t="s">
        <v>1958</v>
      </c>
      <c r="S3263" s="3">
        <v>234</v>
      </c>
      <c r="U3263" t="str">
        <f>IF(Ecommerce_Sales[[#This Row],[Delivery_Time_Days]]&gt;7,"Delay",IF(Ecommerce_Sales[[#This Row],[Delivery_Time_Days]] = 0,"No delivery",IF(Ecommerce_Sales[[#This Row],[Delivery_Time_Days]]&lt;=7,"On-time")))</f>
        <v>No delivery</v>
      </c>
      <c r="V3263" s="7">
        <f>Ecommerce_Sales[[#This Row],[Profit]]/Ecommerce_Sales[[#This Row],[Total_Price]]</f>
        <v>0.349929676511955</v>
      </c>
      <c r="W3263" s="3">
        <v>1244</v>
      </c>
      <c r="X3263" s="3"/>
    </row>
    <row r="3264" spans="1:24" x14ac:dyDescent="0.25">
      <c r="A3264" s="1" t="s">
        <v>8972</v>
      </c>
      <c r="B3264" s="1" t="s">
        <v>828</v>
      </c>
      <c r="C3264" s="1" t="s">
        <v>829</v>
      </c>
      <c r="D3264" s="1" t="s">
        <v>5427</v>
      </c>
      <c r="E3264" s="1" t="s">
        <v>1996</v>
      </c>
      <c r="F3264" s="2">
        <v>45348</v>
      </c>
      <c r="G3264" s="2">
        <v>45075</v>
      </c>
      <c r="H3264" s="2" t="str">
        <f>TEXT(Ecommerce_Sales[[#This Row],[Order_Date]],"mmmm")</f>
        <v>May</v>
      </c>
      <c r="I3264" s="2" t="str">
        <f>TEXT(Ecommerce_Sales[[#This Row],[Order_Date]],"yyyy")</f>
        <v>2023</v>
      </c>
      <c r="J3264" s="2" t="str">
        <f>TEXT(Ecommerce_Sales[[#This Row],[Order_Date]],"mmmm")</f>
        <v>May</v>
      </c>
      <c r="K3264" s="1" t="s">
        <v>1947</v>
      </c>
      <c r="L3264" s="1" t="s">
        <v>8973</v>
      </c>
      <c r="M3264" s="1" t="s">
        <v>1956</v>
      </c>
      <c r="N3264" s="1" t="s">
        <v>1957</v>
      </c>
      <c r="O3264" s="3">
        <v>1074</v>
      </c>
      <c r="P3264">
        <v>5</v>
      </c>
      <c r="Q3264" s="3">
        <v>5372</v>
      </c>
      <c r="R3264" s="1" t="s">
        <v>1958</v>
      </c>
      <c r="S3264" s="3">
        <v>625</v>
      </c>
      <c r="T3264">
        <v>2</v>
      </c>
      <c r="U3264" t="str">
        <f>IF(Ecommerce_Sales[[#This Row],[Delivery_Time_Days]]&gt;7,"Delay",IF(Ecommerce_Sales[[#This Row],[Delivery_Time_Days]] = 0,"No delivery",IF(Ecommerce_Sales[[#This Row],[Delivery_Time_Days]]&lt;=7,"On-time")))</f>
        <v>On-time</v>
      </c>
      <c r="V3264" s="7">
        <f>Ecommerce_Sales[[#This Row],[Profit]]/Ecommerce_Sales[[#This Row],[Total_Price]]</f>
        <v>0.15003723008190617</v>
      </c>
      <c r="W3264" s="3">
        <v>806</v>
      </c>
      <c r="X3264" s="3"/>
    </row>
    <row r="3265" spans="1:24" x14ac:dyDescent="0.25">
      <c r="A3265" s="1" t="s">
        <v>8974</v>
      </c>
      <c r="B3265" s="1" t="s">
        <v>1707</v>
      </c>
      <c r="C3265" s="1" t="s">
        <v>1708</v>
      </c>
      <c r="D3265" s="1" t="s">
        <v>2303</v>
      </c>
      <c r="E3265" s="1" t="s">
        <v>1966</v>
      </c>
      <c r="F3265" s="2">
        <v>45128</v>
      </c>
      <c r="G3265" s="2">
        <v>45220</v>
      </c>
      <c r="H3265" s="2" t="str">
        <f>TEXT(Ecommerce_Sales[[#This Row],[Order_Date]],"mmmm")</f>
        <v>October</v>
      </c>
      <c r="I3265" s="2" t="str">
        <f>TEXT(Ecommerce_Sales[[#This Row],[Order_Date]],"yyyy")</f>
        <v>2023</v>
      </c>
      <c r="J3265" s="2" t="str">
        <f>TEXT(Ecommerce_Sales[[#This Row],[Order_Date]],"mmmm")</f>
        <v>October</v>
      </c>
      <c r="K3265" s="1" t="s">
        <v>1947</v>
      </c>
      <c r="L3265" s="1" t="s">
        <v>8975</v>
      </c>
      <c r="M3265" s="1" t="s">
        <v>2026</v>
      </c>
      <c r="N3265" s="1" t="s">
        <v>1978</v>
      </c>
      <c r="O3265" s="3">
        <v>878</v>
      </c>
      <c r="P3265">
        <v>1</v>
      </c>
      <c r="Q3265" s="3">
        <v>878</v>
      </c>
      <c r="R3265" s="1" t="s">
        <v>1958</v>
      </c>
      <c r="S3265" s="3">
        <v>83</v>
      </c>
      <c r="T3265">
        <v>3</v>
      </c>
      <c r="U3265" t="str">
        <f>IF(Ecommerce_Sales[[#This Row],[Delivery_Time_Days]]&gt;7,"Delay",IF(Ecommerce_Sales[[#This Row],[Delivery_Time_Days]] = 0,"No delivery",IF(Ecommerce_Sales[[#This Row],[Delivery_Time_Days]]&lt;=7,"On-time")))</f>
        <v>On-time</v>
      </c>
      <c r="V3265" s="7">
        <f>Ecommerce_Sales[[#This Row],[Profit]]/Ecommerce_Sales[[#This Row],[Total_Price]]</f>
        <v>0.34965831435079725</v>
      </c>
      <c r="W3265" s="3">
        <v>307</v>
      </c>
      <c r="X3265" s="3"/>
    </row>
    <row r="3266" spans="1:24" x14ac:dyDescent="0.25">
      <c r="A3266" s="1" t="s">
        <v>8976</v>
      </c>
      <c r="B3266" s="1" t="s">
        <v>1279</v>
      </c>
      <c r="C3266" s="1" t="s">
        <v>1280</v>
      </c>
      <c r="D3266" s="1" t="s">
        <v>3259</v>
      </c>
      <c r="E3266" s="1" t="s">
        <v>1961</v>
      </c>
      <c r="F3266" s="2">
        <v>44942</v>
      </c>
      <c r="G3266" s="2">
        <v>45025</v>
      </c>
      <c r="H3266" s="2" t="str">
        <f>TEXT(Ecommerce_Sales[[#This Row],[Order_Date]],"mmmm")</f>
        <v>April</v>
      </c>
      <c r="I3266" s="2" t="str">
        <f>TEXT(Ecommerce_Sales[[#This Row],[Order_Date]],"yyyy")</f>
        <v>2023</v>
      </c>
      <c r="J3266" s="2" t="str">
        <f>TEXT(Ecommerce_Sales[[#This Row],[Order_Date]],"mmmm")</f>
        <v>April</v>
      </c>
      <c r="K3266" s="1" t="s">
        <v>1947</v>
      </c>
      <c r="L3266" s="1" t="s">
        <v>8977</v>
      </c>
      <c r="M3266" s="1" t="s">
        <v>1963</v>
      </c>
      <c r="N3266" s="1" t="s">
        <v>1957</v>
      </c>
      <c r="O3266" s="3">
        <v>376</v>
      </c>
      <c r="P3266">
        <v>3</v>
      </c>
      <c r="Q3266" s="3">
        <v>1129</v>
      </c>
      <c r="R3266" s="1" t="s">
        <v>1958</v>
      </c>
      <c r="S3266" s="3">
        <v>159</v>
      </c>
      <c r="T3266">
        <v>10</v>
      </c>
      <c r="U3266" t="str">
        <f>IF(Ecommerce_Sales[[#This Row],[Delivery_Time_Days]]&gt;7,"Delay",IF(Ecommerce_Sales[[#This Row],[Delivery_Time_Days]] = 0,"No delivery",IF(Ecommerce_Sales[[#This Row],[Delivery_Time_Days]]&lt;=7,"On-time")))</f>
        <v>Delay</v>
      </c>
      <c r="V3266" s="7">
        <f>Ecommerce_Sales[[#This Row],[Profit]]/Ecommerce_Sales[[#This Row],[Total_Price]]</f>
        <v>0.14968999114260406</v>
      </c>
      <c r="W3266" s="3">
        <v>169</v>
      </c>
      <c r="X3266" s="3"/>
    </row>
    <row r="3267" spans="1:24" x14ac:dyDescent="0.25">
      <c r="A3267" s="1" t="s">
        <v>8978</v>
      </c>
      <c r="B3267" s="1" t="s">
        <v>533</v>
      </c>
      <c r="C3267" s="1" t="s">
        <v>534</v>
      </c>
      <c r="D3267" s="1" t="s">
        <v>4443</v>
      </c>
      <c r="E3267" s="1" t="s">
        <v>1966</v>
      </c>
      <c r="F3267" s="2">
        <v>45195</v>
      </c>
      <c r="G3267" s="2">
        <v>45627</v>
      </c>
      <c r="H3267" s="2" t="str">
        <f>TEXT(Ecommerce_Sales[[#This Row],[Order_Date]],"mmmm")</f>
        <v>December</v>
      </c>
      <c r="I3267" s="2" t="str">
        <f>TEXT(Ecommerce_Sales[[#This Row],[Order_Date]],"yyyy")</f>
        <v>2024</v>
      </c>
      <c r="J3267" s="2" t="str">
        <f>TEXT(Ecommerce_Sales[[#This Row],[Order_Date]],"mmmm")</f>
        <v>December</v>
      </c>
      <c r="K3267" s="1" t="s">
        <v>1947</v>
      </c>
      <c r="L3267" s="1" t="s">
        <v>8979</v>
      </c>
      <c r="M3267" s="1" t="s">
        <v>1963</v>
      </c>
      <c r="N3267" s="1" t="s">
        <v>1957</v>
      </c>
      <c r="O3267" s="3">
        <v>806</v>
      </c>
      <c r="P3267">
        <v>2</v>
      </c>
      <c r="Q3267" s="3">
        <v>1611</v>
      </c>
      <c r="R3267" s="1" t="s">
        <v>1958</v>
      </c>
      <c r="S3267" s="3">
        <v>163</v>
      </c>
      <c r="T3267">
        <v>7</v>
      </c>
      <c r="U3267" t="str">
        <f>IF(Ecommerce_Sales[[#This Row],[Delivery_Time_Days]]&gt;7,"Delay",IF(Ecommerce_Sales[[#This Row],[Delivery_Time_Days]] = 0,"No delivery",IF(Ecommerce_Sales[[#This Row],[Delivery_Time_Days]]&lt;=7,"On-time")))</f>
        <v>On-time</v>
      </c>
      <c r="V3267" s="7">
        <f>Ecommerce_Sales[[#This Row],[Profit]]/Ecommerce_Sales[[#This Row],[Total_Price]]</f>
        <v>0.15021725636250777</v>
      </c>
      <c r="W3267" s="3">
        <v>242</v>
      </c>
      <c r="X3267" s="3"/>
    </row>
    <row r="3268" spans="1:24" x14ac:dyDescent="0.25">
      <c r="A3268" s="1" t="s">
        <v>8980</v>
      </c>
      <c r="B3268" s="1" t="s">
        <v>723</v>
      </c>
      <c r="C3268" s="1" t="s">
        <v>724</v>
      </c>
      <c r="D3268" s="1" t="s">
        <v>2608</v>
      </c>
      <c r="E3268" s="1" t="s">
        <v>1981</v>
      </c>
      <c r="F3268" s="2">
        <v>45130</v>
      </c>
      <c r="G3268" s="2">
        <v>45323</v>
      </c>
      <c r="H3268" s="2" t="str">
        <f>TEXT(Ecommerce_Sales[[#This Row],[Order_Date]],"mmmm")</f>
        <v>February</v>
      </c>
      <c r="I3268" s="2" t="str">
        <f>TEXT(Ecommerce_Sales[[#This Row],[Order_Date]],"yyyy")</f>
        <v>2024</v>
      </c>
      <c r="J3268" s="2" t="str">
        <f>TEXT(Ecommerce_Sales[[#This Row],[Order_Date]],"mmmm")</f>
        <v>February</v>
      </c>
      <c r="K3268" s="1" t="s">
        <v>1947</v>
      </c>
      <c r="L3268" s="1" t="s">
        <v>8981</v>
      </c>
      <c r="M3268" s="1" t="s">
        <v>2058</v>
      </c>
      <c r="N3268" s="1" t="s">
        <v>1950</v>
      </c>
      <c r="O3268" s="3">
        <v>376</v>
      </c>
      <c r="P3268">
        <v>3</v>
      </c>
      <c r="Q3268" s="3">
        <v>1129</v>
      </c>
      <c r="R3268" s="1" t="s">
        <v>1958</v>
      </c>
      <c r="S3268" s="3">
        <v>63</v>
      </c>
      <c r="T3268">
        <v>6</v>
      </c>
      <c r="U3268" t="str">
        <f>IF(Ecommerce_Sales[[#This Row],[Delivery_Time_Days]]&gt;7,"Delay",IF(Ecommerce_Sales[[#This Row],[Delivery_Time_Days]] = 0,"No delivery",IF(Ecommerce_Sales[[#This Row],[Delivery_Time_Days]]&lt;=7,"On-time")))</f>
        <v>On-time</v>
      </c>
      <c r="V3268" s="7">
        <f>Ecommerce_Sales[[#This Row],[Profit]]/Ecommerce_Sales[[#This Row],[Total_Price]]</f>
        <v>0.39946855624446415</v>
      </c>
      <c r="W3268" s="3">
        <v>451</v>
      </c>
      <c r="X3268" s="3"/>
    </row>
    <row r="3269" spans="1:24" x14ac:dyDescent="0.25">
      <c r="A3269" s="1" t="s">
        <v>8982</v>
      </c>
      <c r="B3269" s="1" t="s">
        <v>1474</v>
      </c>
      <c r="C3269" s="1" t="s">
        <v>1475</v>
      </c>
      <c r="D3269" s="1" t="s">
        <v>8816</v>
      </c>
      <c r="E3269" s="1" t="s">
        <v>1946</v>
      </c>
      <c r="F3269" s="2">
        <v>45126</v>
      </c>
      <c r="G3269" s="2">
        <v>44953</v>
      </c>
      <c r="H3269" s="2" t="str">
        <f>TEXT(Ecommerce_Sales[[#This Row],[Order_Date]],"mmmm")</f>
        <v>January</v>
      </c>
      <c r="I3269" s="2" t="str">
        <f>TEXT(Ecommerce_Sales[[#This Row],[Order_Date]],"yyyy")</f>
        <v>2023</v>
      </c>
      <c r="J3269" s="2" t="str">
        <f>TEXT(Ecommerce_Sales[[#This Row],[Order_Date]],"mmmm")</f>
        <v>January</v>
      </c>
      <c r="K3269" s="1" t="s">
        <v>1947</v>
      </c>
      <c r="L3269" s="1" t="s">
        <v>8983</v>
      </c>
      <c r="M3269" s="1" t="s">
        <v>2047</v>
      </c>
      <c r="N3269" s="1" t="s">
        <v>1989</v>
      </c>
      <c r="O3269" s="3">
        <v>701</v>
      </c>
      <c r="P3269">
        <v>4</v>
      </c>
      <c r="Q3269" s="3">
        <v>2805</v>
      </c>
      <c r="R3269" s="1" t="s">
        <v>1951</v>
      </c>
      <c r="S3269" s="3">
        <v>388</v>
      </c>
      <c r="T3269">
        <v>2</v>
      </c>
      <c r="U3269" t="str">
        <f>IF(Ecommerce_Sales[[#This Row],[Delivery_Time_Days]]&gt;7,"Delay",IF(Ecommerce_Sales[[#This Row],[Delivery_Time_Days]] = 0,"No delivery",IF(Ecommerce_Sales[[#This Row],[Delivery_Time_Days]]&lt;=7,"On-time")))</f>
        <v>On-time</v>
      </c>
      <c r="V3269" s="7">
        <f>Ecommerce_Sales[[#This Row],[Profit]]/Ecommerce_Sales[[#This Row],[Total_Price]]</f>
        <v>0.2499108734402852</v>
      </c>
      <c r="W3269" s="3">
        <v>701</v>
      </c>
      <c r="X3269" s="3"/>
    </row>
    <row r="3270" spans="1:24" x14ac:dyDescent="0.25">
      <c r="A3270" s="1" t="s">
        <v>8984</v>
      </c>
      <c r="B3270" s="1" t="s">
        <v>726</v>
      </c>
      <c r="C3270" s="1" t="s">
        <v>727</v>
      </c>
      <c r="D3270" s="1" t="s">
        <v>2803</v>
      </c>
      <c r="E3270" s="1" t="s">
        <v>1966</v>
      </c>
      <c r="F3270" s="2">
        <v>45179</v>
      </c>
      <c r="G3270" s="2">
        <v>45604</v>
      </c>
      <c r="H3270" s="2" t="str">
        <f>TEXT(Ecommerce_Sales[[#This Row],[Order_Date]],"mmmm")</f>
        <v>November</v>
      </c>
      <c r="I3270" s="2" t="str">
        <f>TEXT(Ecommerce_Sales[[#This Row],[Order_Date]],"yyyy")</f>
        <v>2024</v>
      </c>
      <c r="J3270" s="2" t="str">
        <f>TEXT(Ecommerce_Sales[[#This Row],[Order_Date]],"mmmm")</f>
        <v>November</v>
      </c>
      <c r="K3270" s="1" t="s">
        <v>1947</v>
      </c>
      <c r="L3270" s="1" t="s">
        <v>8985</v>
      </c>
      <c r="M3270" s="1" t="s">
        <v>1972</v>
      </c>
      <c r="N3270" s="1" t="s">
        <v>1973</v>
      </c>
      <c r="O3270" s="3">
        <v>121</v>
      </c>
      <c r="P3270">
        <v>4</v>
      </c>
      <c r="Q3270" s="3">
        <v>484</v>
      </c>
      <c r="R3270" s="1" t="s">
        <v>1958</v>
      </c>
      <c r="S3270" s="3">
        <v>43</v>
      </c>
      <c r="T3270">
        <v>2</v>
      </c>
      <c r="U3270" t="str">
        <f>IF(Ecommerce_Sales[[#This Row],[Delivery_Time_Days]]&gt;7,"Delay",IF(Ecommerce_Sales[[#This Row],[Delivery_Time_Days]] = 0,"No delivery",IF(Ecommerce_Sales[[#This Row],[Delivery_Time_Days]]&lt;=7,"On-time")))</f>
        <v>On-time</v>
      </c>
      <c r="V3270" s="7">
        <f>Ecommerce_Sales[[#This Row],[Profit]]/Ecommerce_Sales[[#This Row],[Total_Price]]</f>
        <v>0.29958677685950413</v>
      </c>
      <c r="W3270" s="3">
        <v>145</v>
      </c>
      <c r="X3270" s="3"/>
    </row>
    <row r="3271" spans="1:24" x14ac:dyDescent="0.25">
      <c r="A3271" s="1" t="s">
        <v>8986</v>
      </c>
      <c r="B3271" s="1" t="s">
        <v>1637</v>
      </c>
      <c r="C3271" s="1" t="s">
        <v>1638</v>
      </c>
      <c r="D3271" s="1" t="s">
        <v>6104</v>
      </c>
      <c r="E3271" s="1" t="s">
        <v>1981</v>
      </c>
      <c r="F3271" s="2">
        <v>44936</v>
      </c>
      <c r="G3271" s="2">
        <v>45064</v>
      </c>
      <c r="H3271" s="2" t="str">
        <f>TEXT(Ecommerce_Sales[[#This Row],[Order_Date]],"mmmm")</f>
        <v>May</v>
      </c>
      <c r="I3271" s="2" t="str">
        <f>TEXT(Ecommerce_Sales[[#This Row],[Order_Date]],"yyyy")</f>
        <v>2023</v>
      </c>
      <c r="J3271" s="2" t="str">
        <f>TEXT(Ecommerce_Sales[[#This Row],[Order_Date]],"mmmm")</f>
        <v>May</v>
      </c>
      <c r="K3271" s="1" t="s">
        <v>1947</v>
      </c>
      <c r="L3271" s="1" t="s">
        <v>6356</v>
      </c>
      <c r="M3271" s="1" t="s">
        <v>2002</v>
      </c>
      <c r="N3271" s="1" t="s">
        <v>1989</v>
      </c>
      <c r="O3271" s="3">
        <v>138</v>
      </c>
      <c r="P3271">
        <v>4</v>
      </c>
      <c r="Q3271" s="3">
        <v>554</v>
      </c>
      <c r="R3271" s="1" t="s">
        <v>1958</v>
      </c>
      <c r="S3271" s="3">
        <v>76</v>
      </c>
      <c r="T3271">
        <v>4</v>
      </c>
      <c r="U3271" t="str">
        <f>IF(Ecommerce_Sales[[#This Row],[Delivery_Time_Days]]&gt;7,"Delay",IF(Ecommerce_Sales[[#This Row],[Delivery_Time_Days]] = 0,"No delivery",IF(Ecommerce_Sales[[#This Row],[Delivery_Time_Days]]&lt;=7,"On-time")))</f>
        <v>On-time</v>
      </c>
      <c r="V3271" s="7">
        <f>Ecommerce_Sales[[#This Row],[Profit]]/Ecommerce_Sales[[#This Row],[Total_Price]]</f>
        <v>0.24909747292418771</v>
      </c>
      <c r="W3271" s="3">
        <v>138</v>
      </c>
      <c r="X3271" s="3"/>
    </row>
    <row r="3272" spans="1:24" x14ac:dyDescent="0.25">
      <c r="A3272" s="1" t="s">
        <v>8987</v>
      </c>
      <c r="B3272" s="1" t="s">
        <v>787</v>
      </c>
      <c r="C3272" s="1" t="s">
        <v>788</v>
      </c>
      <c r="D3272" s="1" t="s">
        <v>4290</v>
      </c>
      <c r="E3272" s="1" t="s">
        <v>1981</v>
      </c>
      <c r="F3272" s="2">
        <v>45095</v>
      </c>
      <c r="G3272" s="2">
        <v>45034</v>
      </c>
      <c r="H3272" s="2" t="str">
        <f>TEXT(Ecommerce_Sales[[#This Row],[Order_Date]],"mmmm")</f>
        <v>April</v>
      </c>
      <c r="I3272" s="2" t="str">
        <f>TEXT(Ecommerce_Sales[[#This Row],[Order_Date]],"yyyy")</f>
        <v>2023</v>
      </c>
      <c r="J3272" s="2" t="str">
        <f>TEXT(Ecommerce_Sales[[#This Row],[Order_Date]],"mmmm")</f>
        <v>April</v>
      </c>
      <c r="K3272" s="1" t="s">
        <v>1947</v>
      </c>
      <c r="L3272" s="1" t="s">
        <v>6210</v>
      </c>
      <c r="M3272" s="1" t="s">
        <v>2065</v>
      </c>
      <c r="N3272" s="1" t="s">
        <v>1978</v>
      </c>
      <c r="O3272" s="3">
        <v>751</v>
      </c>
      <c r="P3272">
        <v>3</v>
      </c>
      <c r="Q3272" s="3">
        <v>2253</v>
      </c>
      <c r="R3272" s="1" t="s">
        <v>2008</v>
      </c>
      <c r="S3272" s="3">
        <v>146</v>
      </c>
      <c r="T3272">
        <v>7</v>
      </c>
      <c r="U3272" t="str">
        <f>IF(Ecommerce_Sales[[#This Row],[Delivery_Time_Days]]&gt;7,"Delay",IF(Ecommerce_Sales[[#This Row],[Delivery_Time_Days]] = 0,"No delivery",IF(Ecommerce_Sales[[#This Row],[Delivery_Time_Days]]&lt;=7,"On-time")))</f>
        <v>On-time</v>
      </c>
      <c r="V3272" s="7">
        <f>Ecommerce_Sales[[#This Row],[Profit]]/Ecommerce_Sales[[#This Row],[Total_Price]]</f>
        <v>0.34975588104749222</v>
      </c>
      <c r="W3272" s="3">
        <v>788</v>
      </c>
      <c r="X3272" s="3"/>
    </row>
    <row r="3273" spans="1:24" x14ac:dyDescent="0.25">
      <c r="A3273" s="1" t="s">
        <v>8988</v>
      </c>
      <c r="B3273" s="1" t="s">
        <v>945</v>
      </c>
      <c r="C3273" s="1" t="s">
        <v>946</v>
      </c>
      <c r="D3273" s="1" t="s">
        <v>2475</v>
      </c>
      <c r="E3273" s="1" t="s">
        <v>1961</v>
      </c>
      <c r="F3273" s="2">
        <v>45347</v>
      </c>
      <c r="G3273" s="2">
        <v>45524</v>
      </c>
      <c r="H3273" s="2" t="str">
        <f>TEXT(Ecommerce_Sales[[#This Row],[Order_Date]],"mmmm")</f>
        <v>August</v>
      </c>
      <c r="I3273" s="2" t="str">
        <f>TEXT(Ecommerce_Sales[[#This Row],[Order_Date]],"yyyy")</f>
        <v>2024</v>
      </c>
      <c r="J3273" s="2" t="str">
        <f>TEXT(Ecommerce_Sales[[#This Row],[Order_Date]],"mmmm")</f>
        <v>August</v>
      </c>
      <c r="K3273" s="1" t="s">
        <v>1947</v>
      </c>
      <c r="L3273" s="1" t="s">
        <v>8989</v>
      </c>
      <c r="M3273" s="1" t="s">
        <v>1972</v>
      </c>
      <c r="N3273" s="1" t="s">
        <v>1973</v>
      </c>
      <c r="O3273" s="3">
        <v>645</v>
      </c>
      <c r="P3273">
        <v>2</v>
      </c>
      <c r="Q3273" s="3">
        <v>1289</v>
      </c>
      <c r="R3273" s="1" t="s">
        <v>1958</v>
      </c>
      <c r="S3273" s="3">
        <v>171</v>
      </c>
      <c r="T3273">
        <v>9</v>
      </c>
      <c r="U3273" t="str">
        <f>IF(Ecommerce_Sales[[#This Row],[Delivery_Time_Days]]&gt;7,"Delay",IF(Ecommerce_Sales[[#This Row],[Delivery_Time_Days]] = 0,"No delivery",IF(Ecommerce_Sales[[#This Row],[Delivery_Time_Days]]&lt;=7,"On-time")))</f>
        <v>Delay</v>
      </c>
      <c r="V3273" s="7">
        <f>Ecommerce_Sales[[#This Row],[Profit]]/Ecommerce_Sales[[#This Row],[Total_Price]]</f>
        <v>0.30023273855702093</v>
      </c>
      <c r="W3273" s="3">
        <v>387</v>
      </c>
      <c r="X3273" s="3"/>
    </row>
    <row r="3274" spans="1:24" x14ac:dyDescent="0.25">
      <c r="A3274" s="1" t="s">
        <v>8990</v>
      </c>
      <c r="B3274" s="1" t="s">
        <v>525</v>
      </c>
      <c r="C3274" s="1" t="s">
        <v>1270</v>
      </c>
      <c r="D3274" s="1" t="s">
        <v>2602</v>
      </c>
      <c r="E3274" s="1" t="s">
        <v>1981</v>
      </c>
      <c r="F3274" s="2">
        <v>45434</v>
      </c>
      <c r="G3274" s="2">
        <v>44938</v>
      </c>
      <c r="H3274" s="2" t="str">
        <f>TEXT(Ecommerce_Sales[[#This Row],[Order_Date]],"mmmm")</f>
        <v>January</v>
      </c>
      <c r="I3274" s="2" t="str">
        <f>TEXT(Ecommerce_Sales[[#This Row],[Order_Date]],"yyyy")</f>
        <v>2023</v>
      </c>
      <c r="J3274" s="2" t="str">
        <f>TEXT(Ecommerce_Sales[[#This Row],[Order_Date]],"mmmm")</f>
        <v>January</v>
      </c>
      <c r="K3274" s="1" t="s">
        <v>1947</v>
      </c>
      <c r="L3274" s="1" t="s">
        <v>4298</v>
      </c>
      <c r="M3274" s="1" t="s">
        <v>1988</v>
      </c>
      <c r="N3274" s="1" t="s">
        <v>1989</v>
      </c>
      <c r="O3274" s="3">
        <v>103</v>
      </c>
      <c r="P3274">
        <v>1</v>
      </c>
      <c r="Q3274" s="3">
        <v>103</v>
      </c>
      <c r="R3274" s="1" t="s">
        <v>1958</v>
      </c>
      <c r="S3274" s="3">
        <v>10</v>
      </c>
      <c r="T3274">
        <v>5</v>
      </c>
      <c r="U3274" t="str">
        <f>IF(Ecommerce_Sales[[#This Row],[Delivery_Time_Days]]&gt;7,"Delay",IF(Ecommerce_Sales[[#This Row],[Delivery_Time_Days]] = 0,"No delivery",IF(Ecommerce_Sales[[#This Row],[Delivery_Time_Days]]&lt;=7,"On-time")))</f>
        <v>On-time</v>
      </c>
      <c r="V3274" s="7">
        <f>Ecommerce_Sales[[#This Row],[Profit]]/Ecommerce_Sales[[#This Row],[Total_Price]]</f>
        <v>0.25242718446601942</v>
      </c>
      <c r="W3274" s="3">
        <v>26</v>
      </c>
      <c r="X3274" s="3"/>
    </row>
    <row r="3275" spans="1:24" x14ac:dyDescent="0.25">
      <c r="A3275" s="1" t="s">
        <v>8991</v>
      </c>
      <c r="B3275" s="1" t="s">
        <v>304</v>
      </c>
      <c r="C3275" s="1" t="s">
        <v>305</v>
      </c>
      <c r="D3275" s="1" t="s">
        <v>7113</v>
      </c>
      <c r="E3275" s="1" t="s">
        <v>1996</v>
      </c>
      <c r="F3275" s="2">
        <v>45416</v>
      </c>
      <c r="G3275" s="2">
        <v>45590</v>
      </c>
      <c r="H3275" s="2" t="str">
        <f>TEXT(Ecommerce_Sales[[#This Row],[Order_Date]],"mmmm")</f>
        <v>October</v>
      </c>
      <c r="I3275" s="2" t="str">
        <f>TEXT(Ecommerce_Sales[[#This Row],[Order_Date]],"yyyy")</f>
        <v>2024</v>
      </c>
      <c r="J3275" s="2" t="str">
        <f>TEXT(Ecommerce_Sales[[#This Row],[Order_Date]],"mmmm")</f>
        <v>October</v>
      </c>
      <c r="K3275" s="1" t="s">
        <v>1947</v>
      </c>
      <c r="L3275" s="1" t="s">
        <v>6906</v>
      </c>
      <c r="M3275" s="1" t="s">
        <v>2065</v>
      </c>
      <c r="N3275" s="1" t="s">
        <v>1978</v>
      </c>
      <c r="O3275" s="3">
        <v>1170</v>
      </c>
      <c r="P3275">
        <v>1</v>
      </c>
      <c r="Q3275" s="3">
        <v>1170</v>
      </c>
      <c r="R3275" s="1" t="s">
        <v>2016</v>
      </c>
      <c r="S3275" s="3">
        <v>104</v>
      </c>
      <c r="T3275">
        <v>8</v>
      </c>
      <c r="U3275" t="str">
        <f>IF(Ecommerce_Sales[[#This Row],[Delivery_Time_Days]]&gt;7,"Delay",IF(Ecommerce_Sales[[#This Row],[Delivery_Time_Days]] = 0,"No delivery",IF(Ecommerce_Sales[[#This Row],[Delivery_Time_Days]]&lt;=7,"On-time")))</f>
        <v>Delay</v>
      </c>
      <c r="V3275" s="7">
        <f>Ecommerce_Sales[[#This Row],[Profit]]/Ecommerce_Sales[[#This Row],[Total_Price]]</f>
        <v>0.3504273504273504</v>
      </c>
      <c r="W3275" s="3">
        <v>410</v>
      </c>
      <c r="X3275" s="3"/>
    </row>
    <row r="3276" spans="1:24" x14ac:dyDescent="0.25">
      <c r="A3276" s="1" t="s">
        <v>8992</v>
      </c>
      <c r="B3276" s="1" t="s">
        <v>1439</v>
      </c>
      <c r="C3276" s="1" t="s">
        <v>1641</v>
      </c>
      <c r="D3276" s="1" t="s">
        <v>3251</v>
      </c>
      <c r="E3276" s="1" t="s">
        <v>2005</v>
      </c>
      <c r="F3276" s="2">
        <v>44976</v>
      </c>
      <c r="G3276" s="2">
        <v>45389</v>
      </c>
      <c r="H3276" s="2" t="str">
        <f>TEXT(Ecommerce_Sales[[#This Row],[Order_Date]],"mmmm")</f>
        <v>April</v>
      </c>
      <c r="I3276" s="2" t="str">
        <f>TEXT(Ecommerce_Sales[[#This Row],[Order_Date]],"yyyy")</f>
        <v>2024</v>
      </c>
      <c r="J3276" s="2" t="str">
        <f>TEXT(Ecommerce_Sales[[#This Row],[Order_Date]],"mmmm")</f>
        <v>April</v>
      </c>
      <c r="K3276" s="1" t="s">
        <v>1947</v>
      </c>
      <c r="L3276" s="1" t="s">
        <v>3851</v>
      </c>
      <c r="M3276" s="1" t="s">
        <v>1963</v>
      </c>
      <c r="N3276" s="1" t="s">
        <v>1957</v>
      </c>
      <c r="O3276" s="3">
        <v>869</v>
      </c>
      <c r="P3276">
        <v>2</v>
      </c>
      <c r="Q3276" s="3">
        <v>1738</v>
      </c>
      <c r="R3276" s="1" t="s">
        <v>2008</v>
      </c>
      <c r="S3276" s="3">
        <v>163</v>
      </c>
      <c r="T3276">
        <v>6</v>
      </c>
      <c r="U3276" t="str">
        <f>IF(Ecommerce_Sales[[#This Row],[Delivery_Time_Days]]&gt;7,"Delay",IF(Ecommerce_Sales[[#This Row],[Delivery_Time_Days]] = 0,"No delivery",IF(Ecommerce_Sales[[#This Row],[Delivery_Time_Days]]&lt;=7,"On-time")))</f>
        <v>On-time</v>
      </c>
      <c r="V3276" s="7">
        <f>Ecommerce_Sales[[#This Row],[Profit]]/Ecommerce_Sales[[#This Row],[Total_Price]]</f>
        <v>0.15017261219792866</v>
      </c>
      <c r="W3276" s="3">
        <v>261</v>
      </c>
      <c r="X3276" s="3"/>
    </row>
    <row r="3277" spans="1:24" x14ac:dyDescent="0.25">
      <c r="A3277" s="1" t="s">
        <v>8993</v>
      </c>
      <c r="B3277" s="1" t="s">
        <v>967</v>
      </c>
      <c r="C3277" s="1" t="s">
        <v>968</v>
      </c>
      <c r="D3277" s="1" t="s">
        <v>4016</v>
      </c>
      <c r="E3277" s="1" t="s">
        <v>1966</v>
      </c>
      <c r="F3277" s="2">
        <v>44982</v>
      </c>
      <c r="G3277" s="2">
        <v>45396</v>
      </c>
      <c r="H3277" s="2" t="str">
        <f>TEXT(Ecommerce_Sales[[#This Row],[Order_Date]],"mmmm")</f>
        <v>April</v>
      </c>
      <c r="I3277" s="2" t="str">
        <f>TEXT(Ecommerce_Sales[[#This Row],[Order_Date]],"yyyy")</f>
        <v>2024</v>
      </c>
      <c r="J3277" s="2" t="str">
        <f>TEXT(Ecommerce_Sales[[#This Row],[Order_Date]],"mmmm")</f>
        <v>April</v>
      </c>
      <c r="K3277" s="1" t="s">
        <v>1947</v>
      </c>
      <c r="L3277" s="1" t="s">
        <v>8994</v>
      </c>
      <c r="M3277" s="1" t="s">
        <v>2058</v>
      </c>
      <c r="N3277" s="1" t="s">
        <v>1950</v>
      </c>
      <c r="O3277" s="3">
        <v>869</v>
      </c>
      <c r="P3277">
        <v>1</v>
      </c>
      <c r="Q3277" s="3">
        <v>869</v>
      </c>
      <c r="R3277" s="1" t="s">
        <v>1951</v>
      </c>
      <c r="S3277" s="3">
        <v>93</v>
      </c>
      <c r="T3277">
        <v>6</v>
      </c>
      <c r="U3277" t="str">
        <f>IF(Ecommerce_Sales[[#This Row],[Delivery_Time_Days]]&gt;7,"Delay",IF(Ecommerce_Sales[[#This Row],[Delivery_Time_Days]] = 0,"No delivery",IF(Ecommerce_Sales[[#This Row],[Delivery_Time_Days]]&lt;=7,"On-time")))</f>
        <v>On-time</v>
      </c>
      <c r="V3277" s="7">
        <f>Ecommerce_Sales[[#This Row],[Profit]]/Ecommerce_Sales[[#This Row],[Total_Price]]</f>
        <v>0.4004602991944764</v>
      </c>
      <c r="W3277" s="3">
        <v>348</v>
      </c>
      <c r="X3277" s="3"/>
    </row>
    <row r="3278" spans="1:24" x14ac:dyDescent="0.25">
      <c r="A3278" s="1" t="s">
        <v>8995</v>
      </c>
      <c r="B3278" s="1" t="s">
        <v>1447</v>
      </c>
      <c r="C3278" s="1" t="s">
        <v>1448</v>
      </c>
      <c r="D3278" s="1" t="s">
        <v>3000</v>
      </c>
      <c r="E3278" s="1" t="s">
        <v>1961</v>
      </c>
      <c r="F3278" s="2">
        <v>45525</v>
      </c>
      <c r="G3278" s="2">
        <v>45449</v>
      </c>
      <c r="H3278" s="2" t="str">
        <f>TEXT(Ecommerce_Sales[[#This Row],[Order_Date]],"mmmm")</f>
        <v>June</v>
      </c>
      <c r="I3278" s="2" t="str">
        <f>TEXT(Ecommerce_Sales[[#This Row],[Order_Date]],"yyyy")</f>
        <v>2024</v>
      </c>
      <c r="J3278" s="2" t="str">
        <f>TEXT(Ecommerce_Sales[[#This Row],[Order_Date]],"mmmm")</f>
        <v>June</v>
      </c>
      <c r="K3278" s="1" t="s">
        <v>1947</v>
      </c>
      <c r="L3278" s="1" t="s">
        <v>8996</v>
      </c>
      <c r="M3278" s="1" t="s">
        <v>2079</v>
      </c>
      <c r="N3278" s="1" t="s">
        <v>1973</v>
      </c>
      <c r="O3278" s="3">
        <v>175</v>
      </c>
      <c r="P3278">
        <v>1</v>
      </c>
      <c r="Q3278" s="3">
        <v>175</v>
      </c>
      <c r="R3278" s="1" t="s">
        <v>1951</v>
      </c>
      <c r="S3278" s="3">
        <v>13</v>
      </c>
      <c r="T3278">
        <v>5</v>
      </c>
      <c r="U3278" t="str">
        <f>IF(Ecommerce_Sales[[#This Row],[Delivery_Time_Days]]&gt;7,"Delay",IF(Ecommerce_Sales[[#This Row],[Delivery_Time_Days]] = 0,"No delivery",IF(Ecommerce_Sales[[#This Row],[Delivery_Time_Days]]&lt;=7,"On-time")))</f>
        <v>On-time</v>
      </c>
      <c r="V3278" s="7">
        <f>Ecommerce_Sales[[#This Row],[Profit]]/Ecommerce_Sales[[#This Row],[Total_Price]]</f>
        <v>0.30285714285714288</v>
      </c>
      <c r="W3278" s="3">
        <v>53</v>
      </c>
      <c r="X3278" s="3"/>
    </row>
    <row r="3279" spans="1:24" x14ac:dyDescent="0.25">
      <c r="A3279" s="1" t="s">
        <v>8997</v>
      </c>
      <c r="B3279" s="1" t="s">
        <v>34</v>
      </c>
      <c r="C3279" s="1" t="s">
        <v>35</v>
      </c>
      <c r="D3279" s="1" t="s">
        <v>4580</v>
      </c>
      <c r="E3279" s="1" t="s">
        <v>1981</v>
      </c>
      <c r="F3279" s="2">
        <v>45327</v>
      </c>
      <c r="G3279" s="2">
        <v>45089</v>
      </c>
      <c r="H3279" s="2" t="str">
        <f>TEXT(Ecommerce_Sales[[#This Row],[Order_Date]],"mmmm")</f>
        <v>June</v>
      </c>
      <c r="I3279" s="2" t="str">
        <f>TEXT(Ecommerce_Sales[[#This Row],[Order_Date]],"yyyy")</f>
        <v>2023</v>
      </c>
      <c r="J3279" s="2" t="str">
        <f>TEXT(Ecommerce_Sales[[#This Row],[Order_Date]],"mmmm")</f>
        <v>June</v>
      </c>
      <c r="K3279" s="1" t="s">
        <v>1986</v>
      </c>
      <c r="L3279" s="1" t="s">
        <v>8998</v>
      </c>
      <c r="M3279" s="1" t="s">
        <v>1983</v>
      </c>
      <c r="N3279" s="1" t="s">
        <v>1950</v>
      </c>
      <c r="O3279" s="3">
        <v>276</v>
      </c>
      <c r="P3279">
        <v>4</v>
      </c>
      <c r="Q3279" s="3">
        <v>1103</v>
      </c>
      <c r="R3279" s="1" t="s">
        <v>1951</v>
      </c>
      <c r="S3279" s="3">
        <v>144</v>
      </c>
      <c r="U3279" t="str">
        <f>IF(Ecommerce_Sales[[#This Row],[Delivery_Time_Days]]&gt;7,"Delay",IF(Ecommerce_Sales[[#This Row],[Delivery_Time_Days]] = 0,"No delivery",IF(Ecommerce_Sales[[#This Row],[Delivery_Time_Days]]&lt;=7,"On-time")))</f>
        <v>No delivery</v>
      </c>
      <c r="V3279" s="7">
        <f>Ecommerce_Sales[[#This Row],[Profit]]/Ecommerce_Sales[[#This Row],[Total_Price]]</f>
        <v>0.39981867633726204</v>
      </c>
      <c r="W3279" s="3">
        <v>441</v>
      </c>
      <c r="X3279" s="3"/>
    </row>
    <row r="3280" spans="1:24" x14ac:dyDescent="0.25">
      <c r="A3280" s="1" t="s">
        <v>8999</v>
      </c>
      <c r="B3280" s="1" t="s">
        <v>1035</v>
      </c>
      <c r="C3280" s="1" t="s">
        <v>1036</v>
      </c>
      <c r="D3280" s="1" t="s">
        <v>6354</v>
      </c>
      <c r="E3280" s="1" t="s">
        <v>1981</v>
      </c>
      <c r="F3280" s="2">
        <v>45093</v>
      </c>
      <c r="G3280" s="2">
        <v>45586</v>
      </c>
      <c r="H3280" s="2" t="str">
        <f>TEXT(Ecommerce_Sales[[#This Row],[Order_Date]],"mmmm")</f>
        <v>October</v>
      </c>
      <c r="I3280" s="2" t="str">
        <f>TEXT(Ecommerce_Sales[[#This Row],[Order_Date]],"yyyy")</f>
        <v>2024</v>
      </c>
      <c r="J3280" s="2" t="str">
        <f>TEXT(Ecommerce_Sales[[#This Row],[Order_Date]],"mmmm")</f>
        <v>October</v>
      </c>
      <c r="K3280" s="1" t="s">
        <v>1947</v>
      </c>
      <c r="L3280" s="1" t="s">
        <v>9000</v>
      </c>
      <c r="M3280" s="1" t="s">
        <v>1972</v>
      </c>
      <c r="N3280" s="1" t="s">
        <v>1973</v>
      </c>
      <c r="O3280" s="3">
        <v>549</v>
      </c>
      <c r="P3280">
        <v>6</v>
      </c>
      <c r="Q3280" s="3">
        <v>3291</v>
      </c>
      <c r="R3280" s="1" t="s">
        <v>1958</v>
      </c>
      <c r="S3280" s="3">
        <v>266</v>
      </c>
      <c r="T3280">
        <v>8</v>
      </c>
      <c r="U3280" t="str">
        <f>IF(Ecommerce_Sales[[#This Row],[Delivery_Time_Days]]&gt;7,"Delay",IF(Ecommerce_Sales[[#This Row],[Delivery_Time_Days]] = 0,"No delivery",IF(Ecommerce_Sales[[#This Row],[Delivery_Time_Days]]&lt;=7,"On-time")))</f>
        <v>Delay</v>
      </c>
      <c r="V3280" s="7">
        <f>Ecommerce_Sales[[#This Row],[Profit]]/Ecommerce_Sales[[#This Row],[Total_Price]]</f>
        <v>0.29990884229717413</v>
      </c>
      <c r="W3280" s="3">
        <v>987</v>
      </c>
      <c r="X3280" s="3"/>
    </row>
    <row r="3281" spans="1:24" x14ac:dyDescent="0.25">
      <c r="A3281" s="1" t="s">
        <v>9001</v>
      </c>
      <c r="B3281" s="1" t="s">
        <v>806</v>
      </c>
      <c r="C3281" s="1" t="s">
        <v>807</v>
      </c>
      <c r="D3281" s="1" t="s">
        <v>3367</v>
      </c>
      <c r="E3281" s="1" t="s">
        <v>2005</v>
      </c>
      <c r="F3281" s="2">
        <v>45040</v>
      </c>
      <c r="G3281" s="2">
        <v>45160</v>
      </c>
      <c r="H3281" s="2" t="str">
        <f>TEXT(Ecommerce_Sales[[#This Row],[Order_Date]],"mmmm")</f>
        <v>August</v>
      </c>
      <c r="I3281" s="2" t="str">
        <f>TEXT(Ecommerce_Sales[[#This Row],[Order_Date]],"yyyy")</f>
        <v>2023</v>
      </c>
      <c r="J3281" s="2" t="str">
        <f>TEXT(Ecommerce_Sales[[#This Row],[Order_Date]],"mmmm")</f>
        <v>August</v>
      </c>
      <c r="K3281" s="1" t="s">
        <v>1947</v>
      </c>
      <c r="L3281" s="1" t="s">
        <v>9002</v>
      </c>
      <c r="M3281" s="1" t="s">
        <v>2026</v>
      </c>
      <c r="N3281" s="1" t="s">
        <v>1978</v>
      </c>
      <c r="O3281" s="3">
        <v>48</v>
      </c>
      <c r="P3281">
        <v>1</v>
      </c>
      <c r="Q3281" s="3">
        <v>48</v>
      </c>
      <c r="R3281" s="1" t="s">
        <v>1951</v>
      </c>
      <c r="S3281" s="3">
        <v>3</v>
      </c>
      <c r="T3281">
        <v>2</v>
      </c>
      <c r="U3281" t="str">
        <f>IF(Ecommerce_Sales[[#This Row],[Delivery_Time_Days]]&gt;7,"Delay",IF(Ecommerce_Sales[[#This Row],[Delivery_Time_Days]] = 0,"No delivery",IF(Ecommerce_Sales[[#This Row],[Delivery_Time_Days]]&lt;=7,"On-time")))</f>
        <v>On-time</v>
      </c>
      <c r="V3281" s="7">
        <f>Ecommerce_Sales[[#This Row],[Profit]]/Ecommerce_Sales[[#This Row],[Total_Price]]</f>
        <v>0.35416666666666669</v>
      </c>
      <c r="W3281" s="3">
        <v>17</v>
      </c>
      <c r="X3281" s="3"/>
    </row>
    <row r="3282" spans="1:24" x14ac:dyDescent="0.25">
      <c r="A3282" s="1" t="s">
        <v>9003</v>
      </c>
      <c r="B3282" s="1" t="s">
        <v>1707</v>
      </c>
      <c r="C3282" s="1" t="s">
        <v>1865</v>
      </c>
      <c r="D3282" s="1" t="s">
        <v>9004</v>
      </c>
      <c r="E3282" s="1" t="s">
        <v>1966</v>
      </c>
      <c r="F3282" s="2">
        <v>45575</v>
      </c>
      <c r="G3282" s="2">
        <v>45230</v>
      </c>
      <c r="H3282" s="2" t="str">
        <f>TEXT(Ecommerce_Sales[[#This Row],[Order_Date]],"mmmm")</f>
        <v>October</v>
      </c>
      <c r="I3282" s="2" t="str">
        <f>TEXT(Ecommerce_Sales[[#This Row],[Order_Date]],"yyyy")</f>
        <v>2023</v>
      </c>
      <c r="J3282" s="2" t="str">
        <f>TEXT(Ecommerce_Sales[[#This Row],[Order_Date]],"mmmm")</f>
        <v>October</v>
      </c>
      <c r="K3282" s="1" t="s">
        <v>1992</v>
      </c>
      <c r="L3282" s="1" t="s">
        <v>6253</v>
      </c>
      <c r="M3282" s="1" t="s">
        <v>2058</v>
      </c>
      <c r="N3282" s="1" t="s">
        <v>1950</v>
      </c>
      <c r="O3282" s="3">
        <v>723</v>
      </c>
      <c r="P3282">
        <v>3</v>
      </c>
      <c r="Q3282" s="3">
        <v>2170</v>
      </c>
      <c r="R3282" s="1" t="s">
        <v>2008</v>
      </c>
      <c r="S3282" s="3">
        <v>150</v>
      </c>
      <c r="U3282" t="str">
        <f>IF(Ecommerce_Sales[[#This Row],[Delivery_Time_Days]]&gt;7,"Delay",IF(Ecommerce_Sales[[#This Row],[Delivery_Time_Days]] = 0,"No delivery",IF(Ecommerce_Sales[[#This Row],[Delivery_Time_Days]]&lt;=7,"On-time")))</f>
        <v>No delivery</v>
      </c>
      <c r="V3282" s="7">
        <f>Ecommerce_Sales[[#This Row],[Profit]]/Ecommerce_Sales[[#This Row],[Total_Price]]</f>
        <v>0.4</v>
      </c>
      <c r="W3282" s="3">
        <v>868</v>
      </c>
      <c r="X3282" s="3"/>
    </row>
    <row r="3283" spans="1:24" x14ac:dyDescent="0.25">
      <c r="A3283" s="1" t="s">
        <v>9005</v>
      </c>
      <c r="B3283" s="1" t="s">
        <v>918</v>
      </c>
      <c r="C3283" s="1" t="s">
        <v>919</v>
      </c>
      <c r="D3283" s="1" t="s">
        <v>2846</v>
      </c>
      <c r="E3283" s="1" t="s">
        <v>1966</v>
      </c>
      <c r="F3283" s="2">
        <v>45574</v>
      </c>
      <c r="G3283" s="2">
        <v>45052</v>
      </c>
      <c r="H3283" s="2" t="str">
        <f>TEXT(Ecommerce_Sales[[#This Row],[Order_Date]],"mmmm")</f>
        <v>May</v>
      </c>
      <c r="I3283" s="2" t="str">
        <f>TEXT(Ecommerce_Sales[[#This Row],[Order_Date]],"yyyy")</f>
        <v>2023</v>
      </c>
      <c r="J3283" s="2" t="str">
        <f>TEXT(Ecommerce_Sales[[#This Row],[Order_Date]],"mmmm")</f>
        <v>May</v>
      </c>
      <c r="K3283" s="1" t="s">
        <v>1947</v>
      </c>
      <c r="L3283" s="1" t="s">
        <v>9006</v>
      </c>
      <c r="M3283" s="1" t="s">
        <v>1988</v>
      </c>
      <c r="N3283" s="1" t="s">
        <v>1989</v>
      </c>
      <c r="O3283" s="3">
        <v>631</v>
      </c>
      <c r="P3283">
        <v>4</v>
      </c>
      <c r="Q3283" s="3">
        <v>2523</v>
      </c>
      <c r="R3283" s="1" t="s">
        <v>1951</v>
      </c>
      <c r="S3283" s="3">
        <v>187</v>
      </c>
      <c r="T3283">
        <v>3</v>
      </c>
      <c r="U3283" t="str">
        <f>IF(Ecommerce_Sales[[#This Row],[Delivery_Time_Days]]&gt;7,"Delay",IF(Ecommerce_Sales[[#This Row],[Delivery_Time_Days]] = 0,"No delivery",IF(Ecommerce_Sales[[#This Row],[Delivery_Time_Days]]&lt;=7,"On-time")))</f>
        <v>On-time</v>
      </c>
      <c r="V3283" s="7">
        <f>Ecommerce_Sales[[#This Row],[Profit]]/Ecommerce_Sales[[#This Row],[Total_Price]]</f>
        <v>0.25009908838684108</v>
      </c>
      <c r="W3283" s="3">
        <v>631</v>
      </c>
      <c r="X3283" s="3"/>
    </row>
    <row r="3284" spans="1:24" x14ac:dyDescent="0.25">
      <c r="A3284" s="1" t="s">
        <v>9007</v>
      </c>
      <c r="B3284" s="1" t="s">
        <v>90</v>
      </c>
      <c r="C3284" s="1" t="s">
        <v>91</v>
      </c>
      <c r="D3284" s="1" t="s">
        <v>2721</v>
      </c>
      <c r="E3284" s="1" t="s">
        <v>2005</v>
      </c>
      <c r="F3284" s="2">
        <v>45003</v>
      </c>
      <c r="G3284" s="2">
        <v>45233</v>
      </c>
      <c r="H3284" s="2" t="str">
        <f>TEXT(Ecommerce_Sales[[#This Row],[Order_Date]],"mmmm")</f>
        <v>November</v>
      </c>
      <c r="I3284" s="2" t="str">
        <f>TEXT(Ecommerce_Sales[[#This Row],[Order_Date]],"yyyy")</f>
        <v>2023</v>
      </c>
      <c r="J3284" s="2" t="str">
        <f>TEXT(Ecommerce_Sales[[#This Row],[Order_Date]],"mmmm")</f>
        <v>November</v>
      </c>
      <c r="K3284" s="1" t="s">
        <v>1986</v>
      </c>
      <c r="L3284" s="1" t="s">
        <v>3178</v>
      </c>
      <c r="M3284" s="1" t="s">
        <v>2043</v>
      </c>
      <c r="N3284" s="1" t="s">
        <v>1989</v>
      </c>
      <c r="O3284" s="3">
        <v>303</v>
      </c>
      <c r="P3284">
        <v>3</v>
      </c>
      <c r="Q3284" s="3">
        <v>910</v>
      </c>
      <c r="R3284" s="1" t="s">
        <v>1958</v>
      </c>
      <c r="S3284" s="3">
        <v>74</v>
      </c>
      <c r="U3284" t="str">
        <f>IF(Ecommerce_Sales[[#This Row],[Delivery_Time_Days]]&gt;7,"Delay",IF(Ecommerce_Sales[[#This Row],[Delivery_Time_Days]] = 0,"No delivery",IF(Ecommerce_Sales[[#This Row],[Delivery_Time_Days]]&lt;=7,"On-time")))</f>
        <v>No delivery</v>
      </c>
      <c r="V3284" s="7">
        <f>Ecommerce_Sales[[#This Row],[Profit]]/Ecommerce_Sales[[#This Row],[Total_Price]]</f>
        <v>0.25054945054945055</v>
      </c>
      <c r="W3284" s="3">
        <v>228</v>
      </c>
      <c r="X3284" s="3"/>
    </row>
    <row r="3285" spans="1:24" x14ac:dyDescent="0.25">
      <c r="A3285" s="1" t="s">
        <v>9008</v>
      </c>
      <c r="B3285" s="1" t="s">
        <v>376</v>
      </c>
      <c r="C3285" s="1" t="s">
        <v>377</v>
      </c>
      <c r="D3285" s="1" t="s">
        <v>6730</v>
      </c>
      <c r="E3285" s="1" t="s">
        <v>1961</v>
      </c>
      <c r="F3285" s="2">
        <v>45343</v>
      </c>
      <c r="G3285" s="2">
        <v>45641</v>
      </c>
      <c r="H3285" s="2" t="str">
        <f>TEXT(Ecommerce_Sales[[#This Row],[Order_Date]],"mmmm")</f>
        <v>December</v>
      </c>
      <c r="I3285" s="2" t="str">
        <f>TEXT(Ecommerce_Sales[[#This Row],[Order_Date]],"yyyy")</f>
        <v>2024</v>
      </c>
      <c r="J3285" s="2" t="str">
        <f>TEXT(Ecommerce_Sales[[#This Row],[Order_Date]],"mmmm")</f>
        <v>December</v>
      </c>
      <c r="K3285" s="1" t="s">
        <v>1947</v>
      </c>
      <c r="L3285" s="1" t="s">
        <v>9009</v>
      </c>
      <c r="M3285" s="1" t="s">
        <v>2079</v>
      </c>
      <c r="N3285" s="1" t="s">
        <v>1973</v>
      </c>
      <c r="O3285" s="3">
        <v>1024</v>
      </c>
      <c r="P3285">
        <v>4</v>
      </c>
      <c r="Q3285" s="3">
        <v>4097</v>
      </c>
      <c r="R3285" s="1" t="s">
        <v>1951</v>
      </c>
      <c r="S3285" s="3">
        <v>438</v>
      </c>
      <c r="T3285">
        <v>7</v>
      </c>
      <c r="U3285" t="str">
        <f>IF(Ecommerce_Sales[[#This Row],[Delivery_Time_Days]]&gt;7,"Delay",IF(Ecommerce_Sales[[#This Row],[Delivery_Time_Days]] = 0,"No delivery",IF(Ecommerce_Sales[[#This Row],[Delivery_Time_Days]]&lt;=7,"On-time")))</f>
        <v>On-time</v>
      </c>
      <c r="V3285" s="7">
        <f>Ecommerce_Sales[[#This Row],[Profit]]/Ecommerce_Sales[[#This Row],[Total_Price]]</f>
        <v>0.29997559189650963</v>
      </c>
      <c r="W3285" s="3">
        <v>1229</v>
      </c>
      <c r="X3285" s="3"/>
    </row>
    <row r="3286" spans="1:24" x14ac:dyDescent="0.25">
      <c r="A3286" s="1" t="s">
        <v>9010</v>
      </c>
      <c r="B3286" s="1" t="s">
        <v>1876</v>
      </c>
      <c r="C3286" s="1" t="s">
        <v>1877</v>
      </c>
      <c r="D3286" s="1" t="s">
        <v>5466</v>
      </c>
      <c r="E3286" s="1" t="s">
        <v>1966</v>
      </c>
      <c r="F3286" s="2">
        <v>45114</v>
      </c>
      <c r="G3286" s="2">
        <v>44933</v>
      </c>
      <c r="H3286" s="2" t="str">
        <f>TEXT(Ecommerce_Sales[[#This Row],[Order_Date]],"mmmm")</f>
        <v>January</v>
      </c>
      <c r="I3286" s="2" t="str">
        <f>TEXT(Ecommerce_Sales[[#This Row],[Order_Date]],"yyyy")</f>
        <v>2023</v>
      </c>
      <c r="J3286" s="2" t="str">
        <f>TEXT(Ecommerce_Sales[[#This Row],[Order_Date]],"mmmm")</f>
        <v>January</v>
      </c>
      <c r="K3286" s="1" t="s">
        <v>1986</v>
      </c>
      <c r="L3286" s="1" t="s">
        <v>4347</v>
      </c>
      <c r="M3286" s="1" t="s">
        <v>2054</v>
      </c>
      <c r="N3286" s="1" t="s">
        <v>1957</v>
      </c>
      <c r="O3286" s="3">
        <v>32</v>
      </c>
      <c r="P3286">
        <v>1</v>
      </c>
      <c r="Q3286" s="3">
        <v>32</v>
      </c>
      <c r="R3286" s="1" t="s">
        <v>2012</v>
      </c>
      <c r="S3286" s="3">
        <v>3</v>
      </c>
      <c r="U3286" t="str">
        <f>IF(Ecommerce_Sales[[#This Row],[Delivery_Time_Days]]&gt;7,"Delay",IF(Ecommerce_Sales[[#This Row],[Delivery_Time_Days]] = 0,"No delivery",IF(Ecommerce_Sales[[#This Row],[Delivery_Time_Days]]&lt;=7,"On-time")))</f>
        <v>No delivery</v>
      </c>
      <c r="V3286" s="7">
        <f>Ecommerce_Sales[[#This Row],[Profit]]/Ecommerce_Sales[[#This Row],[Total_Price]]</f>
        <v>0.15625</v>
      </c>
      <c r="W3286" s="3">
        <v>5</v>
      </c>
      <c r="X3286" s="3"/>
    </row>
    <row r="3287" spans="1:24" x14ac:dyDescent="0.25">
      <c r="A3287" s="1" t="s">
        <v>9011</v>
      </c>
      <c r="B3287" s="1" t="s">
        <v>509</v>
      </c>
      <c r="C3287" s="1" t="s">
        <v>510</v>
      </c>
      <c r="D3287" s="1" t="s">
        <v>5281</v>
      </c>
      <c r="E3287" s="1" t="s">
        <v>2005</v>
      </c>
      <c r="F3287" s="2">
        <v>45375</v>
      </c>
      <c r="G3287" s="2">
        <v>45143</v>
      </c>
      <c r="H3287" s="2" t="str">
        <f>TEXT(Ecommerce_Sales[[#This Row],[Order_Date]],"mmmm")</f>
        <v>August</v>
      </c>
      <c r="I3287" s="2" t="str">
        <f>TEXT(Ecommerce_Sales[[#This Row],[Order_Date]],"yyyy")</f>
        <v>2023</v>
      </c>
      <c r="J3287" s="2" t="str">
        <f>TEXT(Ecommerce_Sales[[#This Row],[Order_Date]],"mmmm")</f>
        <v>August</v>
      </c>
      <c r="K3287" s="1" t="s">
        <v>1947</v>
      </c>
      <c r="L3287" s="1" t="s">
        <v>9012</v>
      </c>
      <c r="M3287" s="1" t="s">
        <v>1972</v>
      </c>
      <c r="N3287" s="1" t="s">
        <v>1973</v>
      </c>
      <c r="O3287" s="3">
        <v>1226</v>
      </c>
      <c r="P3287">
        <v>3</v>
      </c>
      <c r="Q3287" s="3">
        <v>3678</v>
      </c>
      <c r="R3287" s="1" t="s">
        <v>1958</v>
      </c>
      <c r="S3287" s="3">
        <v>431</v>
      </c>
      <c r="T3287">
        <v>4</v>
      </c>
      <c r="U3287" t="str">
        <f>IF(Ecommerce_Sales[[#This Row],[Delivery_Time_Days]]&gt;7,"Delay",IF(Ecommerce_Sales[[#This Row],[Delivery_Time_Days]] = 0,"No delivery",IF(Ecommerce_Sales[[#This Row],[Delivery_Time_Days]]&lt;=7,"On-time")))</f>
        <v>On-time</v>
      </c>
      <c r="V3287" s="7">
        <f>Ecommerce_Sales[[#This Row],[Profit]]/Ecommerce_Sales[[#This Row],[Total_Price]]</f>
        <v>0.29989124524197935</v>
      </c>
      <c r="W3287" s="3">
        <v>1103</v>
      </c>
      <c r="X3287" s="3"/>
    </row>
    <row r="3288" spans="1:24" x14ac:dyDescent="0.25">
      <c r="A3288" s="1" t="s">
        <v>9013</v>
      </c>
      <c r="B3288" s="1" t="s">
        <v>1502</v>
      </c>
      <c r="C3288" s="1" t="s">
        <v>1503</v>
      </c>
      <c r="D3288" s="1" t="s">
        <v>4809</v>
      </c>
      <c r="E3288" s="1" t="s">
        <v>2005</v>
      </c>
      <c r="F3288" s="2">
        <v>45433</v>
      </c>
      <c r="G3288" s="2">
        <v>45127</v>
      </c>
      <c r="H3288" s="2" t="str">
        <f>TEXT(Ecommerce_Sales[[#This Row],[Order_Date]],"mmmm")</f>
        <v>July</v>
      </c>
      <c r="I3288" s="2" t="str">
        <f>TEXT(Ecommerce_Sales[[#This Row],[Order_Date]],"yyyy")</f>
        <v>2023</v>
      </c>
      <c r="J3288" s="2" t="str">
        <f>TEXT(Ecommerce_Sales[[#This Row],[Order_Date]],"mmmm")</f>
        <v>July</v>
      </c>
      <c r="K3288" s="1" t="s">
        <v>1947</v>
      </c>
      <c r="L3288" s="1" t="s">
        <v>3224</v>
      </c>
      <c r="M3288" s="1" t="s">
        <v>1949</v>
      </c>
      <c r="N3288" s="1" t="s">
        <v>1950</v>
      </c>
      <c r="O3288" s="3">
        <v>41</v>
      </c>
      <c r="P3288">
        <v>1</v>
      </c>
      <c r="Q3288" s="3">
        <v>41</v>
      </c>
      <c r="R3288" s="1" t="s">
        <v>1958</v>
      </c>
      <c r="S3288" s="3">
        <v>5</v>
      </c>
      <c r="T3288">
        <v>3</v>
      </c>
      <c r="U3288" t="str">
        <f>IF(Ecommerce_Sales[[#This Row],[Delivery_Time_Days]]&gt;7,"Delay",IF(Ecommerce_Sales[[#This Row],[Delivery_Time_Days]] = 0,"No delivery",IF(Ecommerce_Sales[[#This Row],[Delivery_Time_Days]]&lt;=7,"On-time")))</f>
        <v>On-time</v>
      </c>
      <c r="V3288" s="7">
        <f>Ecommerce_Sales[[#This Row],[Profit]]/Ecommerce_Sales[[#This Row],[Total_Price]]</f>
        <v>0.41463414634146339</v>
      </c>
      <c r="W3288" s="3">
        <v>17</v>
      </c>
      <c r="X3288" s="3"/>
    </row>
    <row r="3289" spans="1:24" x14ac:dyDescent="0.25">
      <c r="A3289" s="1" t="s">
        <v>9014</v>
      </c>
      <c r="B3289" s="1" t="s">
        <v>549</v>
      </c>
      <c r="C3289" s="1" t="s">
        <v>550</v>
      </c>
      <c r="D3289" s="1" t="s">
        <v>2753</v>
      </c>
      <c r="E3289" s="1" t="s">
        <v>1946</v>
      </c>
      <c r="F3289" s="2">
        <v>45171</v>
      </c>
      <c r="G3289" s="2">
        <v>45171</v>
      </c>
      <c r="H3289" s="2" t="str">
        <f>TEXT(Ecommerce_Sales[[#This Row],[Order_Date]],"mmmm")</f>
        <v>September</v>
      </c>
      <c r="I3289" s="2" t="str">
        <f>TEXT(Ecommerce_Sales[[#This Row],[Order_Date]],"yyyy")</f>
        <v>2023</v>
      </c>
      <c r="J3289" s="2" t="str">
        <f>TEXT(Ecommerce_Sales[[#This Row],[Order_Date]],"mmmm")</f>
        <v>September</v>
      </c>
      <c r="K3289" s="1" t="s">
        <v>1986</v>
      </c>
      <c r="L3289" s="1" t="s">
        <v>9015</v>
      </c>
      <c r="M3289" s="1" t="s">
        <v>1998</v>
      </c>
      <c r="N3289" s="1" t="s">
        <v>1973</v>
      </c>
      <c r="O3289" s="3">
        <v>208</v>
      </c>
      <c r="P3289">
        <v>5</v>
      </c>
      <c r="Q3289" s="3">
        <v>1039</v>
      </c>
      <c r="R3289" s="1" t="s">
        <v>2008</v>
      </c>
      <c r="S3289" s="3">
        <v>124</v>
      </c>
      <c r="U3289" t="str">
        <f>IF(Ecommerce_Sales[[#This Row],[Delivery_Time_Days]]&gt;7,"Delay",IF(Ecommerce_Sales[[#This Row],[Delivery_Time_Days]] = 0,"No delivery",IF(Ecommerce_Sales[[#This Row],[Delivery_Time_Days]]&lt;=7,"On-time")))</f>
        <v>No delivery</v>
      </c>
      <c r="V3289" s="7">
        <f>Ecommerce_Sales[[#This Row],[Profit]]/Ecommerce_Sales[[#This Row],[Total_Price]]</f>
        <v>0.30028873917228105</v>
      </c>
      <c r="W3289" s="3">
        <v>312</v>
      </c>
      <c r="X3289" s="3"/>
    </row>
    <row r="3290" spans="1:24" x14ac:dyDescent="0.25">
      <c r="A3290" s="1" t="s">
        <v>9016</v>
      </c>
      <c r="B3290" s="1" t="s">
        <v>856</v>
      </c>
      <c r="C3290" s="1" t="s">
        <v>857</v>
      </c>
      <c r="D3290" s="1" t="s">
        <v>3498</v>
      </c>
      <c r="E3290" s="1" t="s">
        <v>1961</v>
      </c>
      <c r="F3290" s="2">
        <v>45149</v>
      </c>
      <c r="G3290" s="2">
        <v>45267</v>
      </c>
      <c r="H3290" s="2" t="str">
        <f>TEXT(Ecommerce_Sales[[#This Row],[Order_Date]],"mmmm")</f>
        <v>December</v>
      </c>
      <c r="I3290" s="2" t="str">
        <f>TEXT(Ecommerce_Sales[[#This Row],[Order_Date]],"yyyy")</f>
        <v>2023</v>
      </c>
      <c r="J3290" s="2" t="str">
        <f>TEXT(Ecommerce_Sales[[#This Row],[Order_Date]],"mmmm")</f>
        <v>December</v>
      </c>
      <c r="K3290" s="1" t="s">
        <v>1986</v>
      </c>
      <c r="L3290" s="1" t="s">
        <v>9017</v>
      </c>
      <c r="M3290" s="1" t="s">
        <v>1977</v>
      </c>
      <c r="N3290" s="1" t="s">
        <v>1978</v>
      </c>
      <c r="O3290" s="3">
        <v>243</v>
      </c>
      <c r="P3290">
        <v>4</v>
      </c>
      <c r="Q3290" s="3">
        <v>972</v>
      </c>
      <c r="R3290" s="1" t="s">
        <v>1958</v>
      </c>
      <c r="S3290" s="3">
        <v>94</v>
      </c>
      <c r="U3290" t="str">
        <f>IF(Ecommerce_Sales[[#This Row],[Delivery_Time_Days]]&gt;7,"Delay",IF(Ecommerce_Sales[[#This Row],[Delivery_Time_Days]] = 0,"No delivery",IF(Ecommerce_Sales[[#This Row],[Delivery_Time_Days]]&lt;=7,"On-time")))</f>
        <v>No delivery</v>
      </c>
      <c r="V3290" s="7">
        <f>Ecommerce_Sales[[#This Row],[Profit]]/Ecommerce_Sales[[#This Row],[Total_Price]]</f>
        <v>0.34979423868312759</v>
      </c>
      <c r="W3290" s="3">
        <v>340</v>
      </c>
      <c r="X3290" s="3"/>
    </row>
    <row r="3291" spans="1:24" x14ac:dyDescent="0.25">
      <c r="A3291" s="1" t="s">
        <v>9018</v>
      </c>
      <c r="B3291" s="1" t="s">
        <v>42</v>
      </c>
      <c r="C3291" s="1" t="s">
        <v>43</v>
      </c>
      <c r="D3291" s="1" t="s">
        <v>2810</v>
      </c>
      <c r="E3291" s="1" t="s">
        <v>1946</v>
      </c>
      <c r="F3291" s="2">
        <v>45184</v>
      </c>
      <c r="G3291" s="2">
        <v>45609</v>
      </c>
      <c r="H3291" s="2" t="str">
        <f>TEXT(Ecommerce_Sales[[#This Row],[Order_Date]],"mmmm")</f>
        <v>November</v>
      </c>
      <c r="I3291" s="2" t="str">
        <f>TEXT(Ecommerce_Sales[[#This Row],[Order_Date]],"yyyy")</f>
        <v>2024</v>
      </c>
      <c r="J3291" s="2" t="str">
        <f>TEXT(Ecommerce_Sales[[#This Row],[Order_Date]],"mmmm")</f>
        <v>November</v>
      </c>
      <c r="K3291" s="1" t="s">
        <v>1947</v>
      </c>
      <c r="L3291" s="1" t="s">
        <v>9019</v>
      </c>
      <c r="M3291" s="1" t="s">
        <v>2247</v>
      </c>
      <c r="N3291" s="1" t="s">
        <v>1957</v>
      </c>
      <c r="O3291" s="3">
        <v>1069</v>
      </c>
      <c r="P3291">
        <v>6</v>
      </c>
      <c r="Q3291" s="3">
        <v>6417</v>
      </c>
      <c r="R3291" s="1" t="s">
        <v>2008</v>
      </c>
      <c r="S3291" s="3">
        <v>378</v>
      </c>
      <c r="T3291">
        <v>4</v>
      </c>
      <c r="U3291" t="str">
        <f>IF(Ecommerce_Sales[[#This Row],[Delivery_Time_Days]]&gt;7,"Delay",IF(Ecommerce_Sales[[#This Row],[Delivery_Time_Days]] = 0,"No delivery",IF(Ecommerce_Sales[[#This Row],[Delivery_Time_Days]]&lt;=7,"On-time")))</f>
        <v>On-time</v>
      </c>
      <c r="V3291" s="7">
        <f>Ecommerce_Sales[[#This Row],[Profit]]/Ecommerce_Sales[[#This Row],[Total_Price]]</f>
        <v>0.1499142901667446</v>
      </c>
      <c r="W3291" s="3">
        <v>962</v>
      </c>
      <c r="X3291" s="3"/>
    </row>
    <row r="3292" spans="1:24" x14ac:dyDescent="0.25">
      <c r="A3292" s="1" t="s">
        <v>9020</v>
      </c>
      <c r="B3292" s="1" t="s">
        <v>1726</v>
      </c>
      <c r="C3292" s="1" t="s">
        <v>1727</v>
      </c>
      <c r="D3292" s="1" t="s">
        <v>6176</v>
      </c>
      <c r="E3292" s="1" t="s">
        <v>1961</v>
      </c>
      <c r="F3292" s="2">
        <v>45205</v>
      </c>
      <c r="G3292" s="2">
        <v>45142</v>
      </c>
      <c r="H3292" s="2" t="str">
        <f>TEXT(Ecommerce_Sales[[#This Row],[Order_Date]],"mmmm")</f>
        <v>August</v>
      </c>
      <c r="I3292" s="2" t="str">
        <f>TEXT(Ecommerce_Sales[[#This Row],[Order_Date]],"yyyy")</f>
        <v>2023</v>
      </c>
      <c r="J3292" s="2" t="str">
        <f>TEXT(Ecommerce_Sales[[#This Row],[Order_Date]],"mmmm")</f>
        <v>August</v>
      </c>
      <c r="K3292" s="1" t="s">
        <v>1947</v>
      </c>
      <c r="L3292" s="1" t="s">
        <v>9021</v>
      </c>
      <c r="M3292" s="1" t="s">
        <v>1998</v>
      </c>
      <c r="N3292" s="1" t="s">
        <v>1973</v>
      </c>
      <c r="O3292" s="3">
        <v>473</v>
      </c>
      <c r="P3292">
        <v>2</v>
      </c>
      <c r="Q3292" s="3">
        <v>946</v>
      </c>
      <c r="R3292" s="1" t="s">
        <v>1958</v>
      </c>
      <c r="S3292" s="3">
        <v>56</v>
      </c>
      <c r="T3292">
        <v>7</v>
      </c>
      <c r="U3292" t="str">
        <f>IF(Ecommerce_Sales[[#This Row],[Delivery_Time_Days]]&gt;7,"Delay",IF(Ecommerce_Sales[[#This Row],[Delivery_Time_Days]] = 0,"No delivery",IF(Ecommerce_Sales[[#This Row],[Delivery_Time_Days]]&lt;=7,"On-time")))</f>
        <v>On-time</v>
      </c>
      <c r="V3292" s="7">
        <f>Ecommerce_Sales[[#This Row],[Profit]]/Ecommerce_Sales[[#This Row],[Total_Price]]</f>
        <v>0.30021141649048627</v>
      </c>
      <c r="W3292" s="3">
        <v>284</v>
      </c>
      <c r="X3292" s="3"/>
    </row>
    <row r="3293" spans="1:24" x14ac:dyDescent="0.25">
      <c r="A3293" s="1" t="s">
        <v>9022</v>
      </c>
      <c r="B3293" s="1" t="s">
        <v>912</v>
      </c>
      <c r="C3293" s="1" t="s">
        <v>913</v>
      </c>
      <c r="D3293" s="1" t="s">
        <v>2427</v>
      </c>
      <c r="E3293" s="1" t="s">
        <v>1961</v>
      </c>
      <c r="F3293" s="2">
        <v>45458</v>
      </c>
      <c r="G3293" s="2">
        <v>44930</v>
      </c>
      <c r="H3293" s="2" t="str">
        <f>TEXT(Ecommerce_Sales[[#This Row],[Order_Date]],"mmmm")</f>
        <v>January</v>
      </c>
      <c r="I3293" s="2" t="str">
        <f>TEXT(Ecommerce_Sales[[#This Row],[Order_Date]],"yyyy")</f>
        <v>2023</v>
      </c>
      <c r="J3293" s="2" t="str">
        <f>TEXT(Ecommerce_Sales[[#This Row],[Order_Date]],"mmmm")</f>
        <v>January</v>
      </c>
      <c r="K3293" s="1" t="s">
        <v>1992</v>
      </c>
      <c r="L3293" s="1" t="s">
        <v>9023</v>
      </c>
      <c r="M3293" s="1" t="s">
        <v>2002</v>
      </c>
      <c r="N3293" s="1" t="s">
        <v>1989</v>
      </c>
      <c r="O3293" s="3">
        <v>764</v>
      </c>
      <c r="P3293">
        <v>4</v>
      </c>
      <c r="Q3293" s="3">
        <v>3054</v>
      </c>
      <c r="R3293" s="1" t="s">
        <v>1958</v>
      </c>
      <c r="S3293" s="3">
        <v>294</v>
      </c>
      <c r="U3293" t="str">
        <f>IF(Ecommerce_Sales[[#This Row],[Delivery_Time_Days]]&gt;7,"Delay",IF(Ecommerce_Sales[[#This Row],[Delivery_Time_Days]] = 0,"No delivery",IF(Ecommerce_Sales[[#This Row],[Delivery_Time_Days]]&lt;=7,"On-time")))</f>
        <v>No delivery</v>
      </c>
      <c r="V3293" s="7">
        <f>Ecommerce_Sales[[#This Row],[Profit]]/Ecommerce_Sales[[#This Row],[Total_Price]]</f>
        <v>0.25016371971185331</v>
      </c>
      <c r="W3293" s="3">
        <v>764</v>
      </c>
      <c r="X3293" s="3"/>
    </row>
    <row r="3294" spans="1:24" x14ac:dyDescent="0.25">
      <c r="A3294" s="1" t="s">
        <v>9024</v>
      </c>
      <c r="B3294" s="1" t="s">
        <v>236</v>
      </c>
      <c r="C3294" s="1" t="s">
        <v>237</v>
      </c>
      <c r="D3294" s="1" t="s">
        <v>5005</v>
      </c>
      <c r="E3294" s="1" t="s">
        <v>1954</v>
      </c>
      <c r="F3294" s="2">
        <v>45354</v>
      </c>
      <c r="G3294" s="2">
        <v>45541</v>
      </c>
      <c r="H3294" s="2" t="str">
        <f>TEXT(Ecommerce_Sales[[#This Row],[Order_Date]],"mmmm")</f>
        <v>September</v>
      </c>
      <c r="I3294" s="2" t="str">
        <f>TEXT(Ecommerce_Sales[[#This Row],[Order_Date]],"yyyy")</f>
        <v>2024</v>
      </c>
      <c r="J3294" s="2" t="str">
        <f>TEXT(Ecommerce_Sales[[#This Row],[Order_Date]],"mmmm")</f>
        <v>September</v>
      </c>
      <c r="K3294" s="1" t="s">
        <v>1947</v>
      </c>
      <c r="L3294" s="1" t="s">
        <v>9025</v>
      </c>
      <c r="M3294" s="1" t="s">
        <v>2058</v>
      </c>
      <c r="N3294" s="1" t="s">
        <v>1950</v>
      </c>
      <c r="O3294" s="3">
        <v>174</v>
      </c>
      <c r="P3294">
        <v>2</v>
      </c>
      <c r="Q3294" s="3">
        <v>349</v>
      </c>
      <c r="R3294" s="1" t="s">
        <v>1951</v>
      </c>
      <c r="S3294" s="3">
        <v>52</v>
      </c>
      <c r="T3294">
        <v>6</v>
      </c>
      <c r="U3294" t="str">
        <f>IF(Ecommerce_Sales[[#This Row],[Delivery_Time_Days]]&gt;7,"Delay",IF(Ecommerce_Sales[[#This Row],[Delivery_Time_Days]] = 0,"No delivery",IF(Ecommerce_Sales[[#This Row],[Delivery_Time_Days]]&lt;=7,"On-time")))</f>
        <v>On-time</v>
      </c>
      <c r="V3294" s="7">
        <f>Ecommerce_Sales[[#This Row],[Profit]]/Ecommerce_Sales[[#This Row],[Total_Price]]</f>
        <v>0.40114613180515757</v>
      </c>
      <c r="W3294" s="3">
        <v>140</v>
      </c>
      <c r="X3294" s="3"/>
    </row>
    <row r="3295" spans="1:24" x14ac:dyDescent="0.25">
      <c r="A3295" s="1" t="s">
        <v>9026</v>
      </c>
      <c r="B3295" s="1" t="s">
        <v>482</v>
      </c>
      <c r="C3295" s="1" t="s">
        <v>483</v>
      </c>
      <c r="D3295" s="1" t="s">
        <v>3182</v>
      </c>
      <c r="E3295" s="1" t="s">
        <v>1961</v>
      </c>
      <c r="F3295" s="2">
        <v>45019</v>
      </c>
      <c r="G3295" s="2">
        <v>45241</v>
      </c>
      <c r="H3295" s="2" t="str">
        <f>TEXT(Ecommerce_Sales[[#This Row],[Order_Date]],"mmmm")</f>
        <v>November</v>
      </c>
      <c r="I3295" s="2" t="str">
        <f>TEXT(Ecommerce_Sales[[#This Row],[Order_Date]],"yyyy")</f>
        <v>2023</v>
      </c>
      <c r="J3295" s="2" t="str">
        <f>TEXT(Ecommerce_Sales[[#This Row],[Order_Date]],"mmmm")</f>
        <v>November</v>
      </c>
      <c r="K3295" s="1" t="s">
        <v>1947</v>
      </c>
      <c r="L3295" s="1" t="s">
        <v>8495</v>
      </c>
      <c r="M3295" s="1" t="s">
        <v>1998</v>
      </c>
      <c r="N3295" s="1" t="s">
        <v>1973</v>
      </c>
      <c r="O3295" s="3">
        <v>950</v>
      </c>
      <c r="P3295">
        <v>4</v>
      </c>
      <c r="Q3295" s="3">
        <v>3800</v>
      </c>
      <c r="R3295" s="1" t="s">
        <v>1951</v>
      </c>
      <c r="S3295" s="3">
        <v>538</v>
      </c>
      <c r="T3295">
        <v>5</v>
      </c>
      <c r="U3295" t="str">
        <f>IF(Ecommerce_Sales[[#This Row],[Delivery_Time_Days]]&gt;7,"Delay",IF(Ecommerce_Sales[[#This Row],[Delivery_Time_Days]] = 0,"No delivery",IF(Ecommerce_Sales[[#This Row],[Delivery_Time_Days]]&lt;=7,"On-time")))</f>
        <v>On-time</v>
      </c>
      <c r="V3295" s="7">
        <f>Ecommerce_Sales[[#This Row],[Profit]]/Ecommerce_Sales[[#This Row],[Total_Price]]</f>
        <v>0.3</v>
      </c>
      <c r="W3295" s="3">
        <v>1140</v>
      </c>
      <c r="X3295" s="3"/>
    </row>
    <row r="3296" spans="1:24" x14ac:dyDescent="0.25">
      <c r="A3296" s="1" t="s">
        <v>9027</v>
      </c>
      <c r="B3296" s="1" t="s">
        <v>411</v>
      </c>
      <c r="C3296" s="1" t="s">
        <v>412</v>
      </c>
      <c r="D3296" s="1" t="s">
        <v>2978</v>
      </c>
      <c r="E3296" s="1" t="s">
        <v>1961</v>
      </c>
      <c r="F3296" s="2">
        <v>45219</v>
      </c>
      <c r="G3296" s="2">
        <v>44941</v>
      </c>
      <c r="H3296" s="2" t="str">
        <f>TEXT(Ecommerce_Sales[[#This Row],[Order_Date]],"mmmm")</f>
        <v>January</v>
      </c>
      <c r="I3296" s="2" t="str">
        <f>TEXT(Ecommerce_Sales[[#This Row],[Order_Date]],"yyyy")</f>
        <v>2023</v>
      </c>
      <c r="J3296" s="2" t="str">
        <f>TEXT(Ecommerce_Sales[[#This Row],[Order_Date]],"mmmm")</f>
        <v>January</v>
      </c>
      <c r="K3296" s="1" t="s">
        <v>1986</v>
      </c>
      <c r="L3296" s="1" t="s">
        <v>9028</v>
      </c>
      <c r="M3296" s="1" t="s">
        <v>2054</v>
      </c>
      <c r="N3296" s="1" t="s">
        <v>1957</v>
      </c>
      <c r="O3296" s="3">
        <v>339</v>
      </c>
      <c r="P3296">
        <v>4</v>
      </c>
      <c r="Q3296" s="3">
        <v>1357</v>
      </c>
      <c r="R3296" s="1" t="s">
        <v>1958</v>
      </c>
      <c r="S3296" s="3">
        <v>151</v>
      </c>
      <c r="U3296" t="str">
        <f>IF(Ecommerce_Sales[[#This Row],[Delivery_Time_Days]]&gt;7,"Delay",IF(Ecommerce_Sales[[#This Row],[Delivery_Time_Days]] = 0,"No delivery",IF(Ecommerce_Sales[[#This Row],[Delivery_Time_Days]]&lt;=7,"On-time")))</f>
        <v>No delivery</v>
      </c>
      <c r="V3296" s="7">
        <f>Ecommerce_Sales[[#This Row],[Profit]]/Ecommerce_Sales[[#This Row],[Total_Price]]</f>
        <v>0.15033161385408991</v>
      </c>
      <c r="W3296" s="3">
        <v>204</v>
      </c>
      <c r="X3296" s="3"/>
    </row>
    <row r="3297" spans="1:24" x14ac:dyDescent="0.25">
      <c r="A3297" s="1" t="s">
        <v>9029</v>
      </c>
      <c r="B3297" s="1" t="s">
        <v>278</v>
      </c>
      <c r="C3297" s="1" t="s">
        <v>279</v>
      </c>
      <c r="D3297" s="1" t="s">
        <v>2502</v>
      </c>
      <c r="E3297" s="1" t="s">
        <v>1966</v>
      </c>
      <c r="F3297" s="2">
        <v>45443</v>
      </c>
      <c r="G3297" s="2">
        <v>45018</v>
      </c>
      <c r="H3297" s="2" t="str">
        <f>TEXT(Ecommerce_Sales[[#This Row],[Order_Date]],"mmmm")</f>
        <v>April</v>
      </c>
      <c r="I3297" s="2" t="str">
        <f>TEXT(Ecommerce_Sales[[#This Row],[Order_Date]],"yyyy")</f>
        <v>2023</v>
      </c>
      <c r="J3297" s="2" t="str">
        <f>TEXT(Ecommerce_Sales[[#This Row],[Order_Date]],"mmmm")</f>
        <v>April</v>
      </c>
      <c r="K3297" s="1" t="s">
        <v>1947</v>
      </c>
      <c r="L3297" s="1" t="s">
        <v>9030</v>
      </c>
      <c r="M3297" s="1" t="s">
        <v>1983</v>
      </c>
      <c r="N3297" s="1" t="s">
        <v>1950</v>
      </c>
      <c r="O3297" s="3">
        <v>341</v>
      </c>
      <c r="P3297">
        <v>4</v>
      </c>
      <c r="Q3297" s="3">
        <v>1363</v>
      </c>
      <c r="R3297" s="1" t="s">
        <v>1958</v>
      </c>
      <c r="S3297" s="3">
        <v>91</v>
      </c>
      <c r="T3297">
        <v>4</v>
      </c>
      <c r="U3297" t="str">
        <f>IF(Ecommerce_Sales[[#This Row],[Delivery_Time_Days]]&gt;7,"Delay",IF(Ecommerce_Sales[[#This Row],[Delivery_Time_Days]] = 0,"No delivery",IF(Ecommerce_Sales[[#This Row],[Delivery_Time_Days]]&lt;=7,"On-time")))</f>
        <v>On-time</v>
      </c>
      <c r="V3297" s="7">
        <f>Ecommerce_Sales[[#This Row],[Profit]]/Ecommerce_Sales[[#This Row],[Total_Price]]</f>
        <v>0.39985326485693323</v>
      </c>
      <c r="W3297" s="3">
        <v>545</v>
      </c>
      <c r="X3297" s="3"/>
    </row>
    <row r="3298" spans="1:24" x14ac:dyDescent="0.25">
      <c r="A3298" s="1" t="s">
        <v>9031</v>
      </c>
      <c r="B3298" s="1" t="s">
        <v>134</v>
      </c>
      <c r="C3298" s="1" t="s">
        <v>135</v>
      </c>
      <c r="D3298" s="1" t="s">
        <v>5027</v>
      </c>
      <c r="E3298" s="1" t="s">
        <v>1961</v>
      </c>
      <c r="F3298" s="2">
        <v>45615</v>
      </c>
      <c r="G3298" s="2">
        <v>45246</v>
      </c>
      <c r="H3298" s="2" t="str">
        <f>TEXT(Ecommerce_Sales[[#This Row],[Order_Date]],"mmmm")</f>
        <v>November</v>
      </c>
      <c r="I3298" s="2" t="str">
        <f>TEXT(Ecommerce_Sales[[#This Row],[Order_Date]],"yyyy")</f>
        <v>2023</v>
      </c>
      <c r="J3298" s="2" t="str">
        <f>TEXT(Ecommerce_Sales[[#This Row],[Order_Date]],"mmmm")</f>
        <v>November</v>
      </c>
      <c r="K3298" s="1" t="s">
        <v>1947</v>
      </c>
      <c r="L3298" s="1" t="s">
        <v>2377</v>
      </c>
      <c r="M3298" s="1" t="s">
        <v>2065</v>
      </c>
      <c r="N3298" s="1" t="s">
        <v>1978</v>
      </c>
      <c r="O3298" s="3">
        <v>508</v>
      </c>
      <c r="P3298">
        <v>4</v>
      </c>
      <c r="Q3298" s="3">
        <v>2033</v>
      </c>
      <c r="R3298" s="1" t="s">
        <v>1951</v>
      </c>
      <c r="S3298" s="3">
        <v>276</v>
      </c>
      <c r="T3298">
        <v>2</v>
      </c>
      <c r="U3298" t="str">
        <f>IF(Ecommerce_Sales[[#This Row],[Delivery_Time_Days]]&gt;7,"Delay",IF(Ecommerce_Sales[[#This Row],[Delivery_Time_Days]] = 0,"No delivery",IF(Ecommerce_Sales[[#This Row],[Delivery_Time_Days]]&lt;=7,"On-time")))</f>
        <v>On-time</v>
      </c>
      <c r="V3298" s="7">
        <f>Ecommerce_Sales[[#This Row],[Profit]]/Ecommerce_Sales[[#This Row],[Total_Price]]</f>
        <v>0.3497294638465322</v>
      </c>
      <c r="W3298" s="3">
        <v>711</v>
      </c>
      <c r="X3298" s="3"/>
    </row>
    <row r="3299" spans="1:24" x14ac:dyDescent="0.25">
      <c r="A3299" s="1" t="s">
        <v>9032</v>
      </c>
      <c r="B3299" s="1" t="s">
        <v>567</v>
      </c>
      <c r="C3299" s="1" t="s">
        <v>568</v>
      </c>
      <c r="D3299" s="1" t="s">
        <v>2584</v>
      </c>
      <c r="E3299" s="1" t="s">
        <v>1954</v>
      </c>
      <c r="F3299" s="2">
        <v>45217</v>
      </c>
      <c r="G3299" s="2">
        <v>45091</v>
      </c>
      <c r="H3299" s="2" t="str">
        <f>TEXT(Ecommerce_Sales[[#This Row],[Order_Date]],"mmmm")</f>
        <v>June</v>
      </c>
      <c r="I3299" s="2" t="str">
        <f>TEXT(Ecommerce_Sales[[#This Row],[Order_Date]],"yyyy")</f>
        <v>2023</v>
      </c>
      <c r="J3299" s="2" t="str">
        <f>TEXT(Ecommerce_Sales[[#This Row],[Order_Date]],"mmmm")</f>
        <v>June</v>
      </c>
      <c r="K3299" s="1" t="s">
        <v>1947</v>
      </c>
      <c r="L3299" s="1" t="s">
        <v>6159</v>
      </c>
      <c r="M3299" s="1" t="s">
        <v>2030</v>
      </c>
      <c r="N3299" s="1" t="s">
        <v>1978</v>
      </c>
      <c r="O3299" s="3">
        <v>163</v>
      </c>
      <c r="P3299">
        <v>4</v>
      </c>
      <c r="Q3299" s="3">
        <v>650</v>
      </c>
      <c r="R3299" s="1" t="s">
        <v>1958</v>
      </c>
      <c r="S3299" s="3">
        <v>75</v>
      </c>
      <c r="T3299">
        <v>3</v>
      </c>
      <c r="U3299" t="str">
        <f>IF(Ecommerce_Sales[[#This Row],[Delivery_Time_Days]]&gt;7,"Delay",IF(Ecommerce_Sales[[#This Row],[Delivery_Time_Days]] = 0,"No delivery",IF(Ecommerce_Sales[[#This Row],[Delivery_Time_Days]]&lt;=7,"On-time")))</f>
        <v>On-time</v>
      </c>
      <c r="V3299" s="7">
        <f>Ecommerce_Sales[[#This Row],[Profit]]/Ecommerce_Sales[[#This Row],[Total_Price]]</f>
        <v>0.35076923076923078</v>
      </c>
      <c r="W3299" s="3">
        <v>228</v>
      </c>
      <c r="X3299" s="3"/>
    </row>
    <row r="3300" spans="1:24" x14ac:dyDescent="0.25">
      <c r="A3300" s="1" t="s">
        <v>9033</v>
      </c>
      <c r="B3300" s="1" t="s">
        <v>633</v>
      </c>
      <c r="C3300" s="1" t="s">
        <v>634</v>
      </c>
      <c r="D3300" s="1" t="s">
        <v>3686</v>
      </c>
      <c r="E3300" s="1" t="s">
        <v>1961</v>
      </c>
      <c r="F3300" s="2">
        <v>45575</v>
      </c>
      <c r="G3300" s="2">
        <v>45336</v>
      </c>
      <c r="H3300" s="2" t="str">
        <f>TEXT(Ecommerce_Sales[[#This Row],[Order_Date]],"mmmm")</f>
        <v>February</v>
      </c>
      <c r="I3300" s="2" t="str">
        <f>TEXT(Ecommerce_Sales[[#This Row],[Order_Date]],"yyyy")</f>
        <v>2024</v>
      </c>
      <c r="J3300" s="2" t="str">
        <f>TEXT(Ecommerce_Sales[[#This Row],[Order_Date]],"mmmm")</f>
        <v>February</v>
      </c>
      <c r="K3300" s="1" t="s">
        <v>1947</v>
      </c>
      <c r="L3300" s="1" t="s">
        <v>9034</v>
      </c>
      <c r="M3300" s="1" t="s">
        <v>2054</v>
      </c>
      <c r="N3300" s="1" t="s">
        <v>1957</v>
      </c>
      <c r="O3300" s="3">
        <v>148</v>
      </c>
      <c r="P3300">
        <v>4</v>
      </c>
      <c r="Q3300" s="3">
        <v>591</v>
      </c>
      <c r="R3300" s="1" t="s">
        <v>1958</v>
      </c>
      <c r="S3300" s="3">
        <v>63</v>
      </c>
      <c r="T3300">
        <v>3</v>
      </c>
      <c r="U3300" t="str">
        <f>IF(Ecommerce_Sales[[#This Row],[Delivery_Time_Days]]&gt;7,"Delay",IF(Ecommerce_Sales[[#This Row],[Delivery_Time_Days]] = 0,"No delivery",IF(Ecommerce_Sales[[#This Row],[Delivery_Time_Days]]&lt;=7,"On-time")))</f>
        <v>On-time</v>
      </c>
      <c r="V3300" s="7">
        <f>Ecommerce_Sales[[#This Row],[Profit]]/Ecommerce_Sales[[#This Row],[Total_Price]]</f>
        <v>0.15059221658206429</v>
      </c>
      <c r="W3300" s="3">
        <v>89</v>
      </c>
      <c r="X3300" s="3"/>
    </row>
    <row r="3301" spans="1:24" x14ac:dyDescent="0.25">
      <c r="A3301" s="1" t="s">
        <v>9035</v>
      </c>
      <c r="B3301" s="1" t="s">
        <v>294</v>
      </c>
      <c r="C3301" s="1" t="s">
        <v>295</v>
      </c>
      <c r="D3301" s="1" t="s">
        <v>4645</v>
      </c>
      <c r="E3301" s="1" t="s">
        <v>2005</v>
      </c>
      <c r="F3301" s="2">
        <v>45243</v>
      </c>
      <c r="G3301" s="2">
        <v>45422</v>
      </c>
      <c r="H3301" s="2" t="str">
        <f>TEXT(Ecommerce_Sales[[#This Row],[Order_Date]],"mmmm")</f>
        <v>May</v>
      </c>
      <c r="I3301" s="2" t="str">
        <f>TEXT(Ecommerce_Sales[[#This Row],[Order_Date]],"yyyy")</f>
        <v>2024</v>
      </c>
      <c r="J3301" s="2" t="str">
        <f>TEXT(Ecommerce_Sales[[#This Row],[Order_Date]],"mmmm")</f>
        <v>May</v>
      </c>
      <c r="K3301" s="1" t="s">
        <v>1947</v>
      </c>
      <c r="L3301" s="1" t="s">
        <v>9036</v>
      </c>
      <c r="M3301" s="1" t="s">
        <v>2002</v>
      </c>
      <c r="N3301" s="1" t="s">
        <v>1989</v>
      </c>
      <c r="O3301" s="3">
        <v>116</v>
      </c>
      <c r="P3301">
        <v>4</v>
      </c>
      <c r="Q3301" s="3">
        <v>463</v>
      </c>
      <c r="R3301" s="1" t="s">
        <v>2012</v>
      </c>
      <c r="S3301" s="3">
        <v>43</v>
      </c>
      <c r="T3301">
        <v>9</v>
      </c>
      <c r="U3301" t="str">
        <f>IF(Ecommerce_Sales[[#This Row],[Delivery_Time_Days]]&gt;7,"Delay",IF(Ecommerce_Sales[[#This Row],[Delivery_Time_Days]] = 0,"No delivery",IF(Ecommerce_Sales[[#This Row],[Delivery_Time_Days]]&lt;=7,"On-time")))</f>
        <v>Delay</v>
      </c>
      <c r="V3301" s="7">
        <f>Ecommerce_Sales[[#This Row],[Profit]]/Ecommerce_Sales[[#This Row],[Total_Price]]</f>
        <v>0.2505399568034557</v>
      </c>
      <c r="W3301" s="3">
        <v>116</v>
      </c>
      <c r="X3301" s="3"/>
    </row>
    <row r="3302" spans="1:24" x14ac:dyDescent="0.25">
      <c r="A3302" s="1" t="s">
        <v>9037</v>
      </c>
      <c r="B3302" s="1" t="s">
        <v>797</v>
      </c>
      <c r="C3302" s="1" t="s">
        <v>798</v>
      </c>
      <c r="D3302" s="1" t="s">
        <v>4454</v>
      </c>
      <c r="E3302" s="1" t="s">
        <v>1954</v>
      </c>
      <c r="F3302" s="2">
        <v>45012</v>
      </c>
      <c r="G3302" s="2">
        <v>45147</v>
      </c>
      <c r="H3302" s="2" t="str">
        <f>TEXT(Ecommerce_Sales[[#This Row],[Order_Date]],"mmmm")</f>
        <v>August</v>
      </c>
      <c r="I3302" s="2" t="str">
        <f>TEXT(Ecommerce_Sales[[#This Row],[Order_Date]],"yyyy")</f>
        <v>2023</v>
      </c>
      <c r="J3302" s="2" t="str">
        <f>TEXT(Ecommerce_Sales[[#This Row],[Order_Date]],"mmmm")</f>
        <v>August</v>
      </c>
      <c r="K3302" s="1" t="s">
        <v>1992</v>
      </c>
      <c r="L3302" s="1" t="s">
        <v>9038</v>
      </c>
      <c r="M3302" s="1" t="s">
        <v>2247</v>
      </c>
      <c r="N3302" s="1" t="s">
        <v>1957</v>
      </c>
      <c r="O3302" s="3">
        <v>442</v>
      </c>
      <c r="P3302">
        <v>6</v>
      </c>
      <c r="Q3302" s="3">
        <v>2654</v>
      </c>
      <c r="R3302" s="1" t="s">
        <v>1958</v>
      </c>
      <c r="S3302" s="3">
        <v>216</v>
      </c>
      <c r="U3302" t="str">
        <f>IF(Ecommerce_Sales[[#This Row],[Delivery_Time_Days]]&gt;7,"Delay",IF(Ecommerce_Sales[[#This Row],[Delivery_Time_Days]] = 0,"No delivery",IF(Ecommerce_Sales[[#This Row],[Delivery_Time_Days]]&lt;=7,"On-time")))</f>
        <v>No delivery</v>
      </c>
      <c r="V3302" s="7">
        <f>Ecommerce_Sales[[#This Row],[Profit]]/Ecommerce_Sales[[#This Row],[Total_Price]]</f>
        <v>0.14996232102486812</v>
      </c>
      <c r="W3302" s="3">
        <v>398</v>
      </c>
      <c r="X3302" s="3"/>
    </row>
    <row r="3303" spans="1:24" x14ac:dyDescent="0.25">
      <c r="A3303" s="1" t="s">
        <v>9039</v>
      </c>
      <c r="B3303" s="1" t="s">
        <v>1177</v>
      </c>
      <c r="C3303" s="1" t="s">
        <v>1178</v>
      </c>
      <c r="D3303" s="1" t="s">
        <v>2216</v>
      </c>
      <c r="E3303" s="1" t="s">
        <v>1966</v>
      </c>
      <c r="F3303" s="2">
        <v>45561</v>
      </c>
      <c r="G3303" s="2">
        <v>45345</v>
      </c>
      <c r="H3303" s="2" t="str">
        <f>TEXT(Ecommerce_Sales[[#This Row],[Order_Date]],"mmmm")</f>
        <v>February</v>
      </c>
      <c r="I3303" s="2" t="str">
        <f>TEXT(Ecommerce_Sales[[#This Row],[Order_Date]],"yyyy")</f>
        <v>2024</v>
      </c>
      <c r="J3303" s="2" t="str">
        <f>TEXT(Ecommerce_Sales[[#This Row],[Order_Date]],"mmmm")</f>
        <v>February</v>
      </c>
      <c r="K3303" s="1" t="s">
        <v>1947</v>
      </c>
      <c r="L3303" s="1" t="s">
        <v>9040</v>
      </c>
      <c r="M3303" s="1" t="s">
        <v>1968</v>
      </c>
      <c r="N3303" s="1" t="s">
        <v>1957</v>
      </c>
      <c r="O3303" s="3">
        <v>847</v>
      </c>
      <c r="P3303">
        <v>4</v>
      </c>
      <c r="Q3303" s="3">
        <v>3389</v>
      </c>
      <c r="R3303" s="1" t="s">
        <v>1951</v>
      </c>
      <c r="S3303" s="3">
        <v>173</v>
      </c>
      <c r="T3303">
        <v>5</v>
      </c>
      <c r="U3303" t="str">
        <f>IF(Ecommerce_Sales[[#This Row],[Delivery_Time_Days]]&gt;7,"Delay",IF(Ecommerce_Sales[[#This Row],[Delivery_Time_Days]] = 0,"No delivery",IF(Ecommerce_Sales[[#This Row],[Delivery_Time_Days]]&lt;=7,"On-time")))</f>
        <v>On-time</v>
      </c>
      <c r="V3303" s="7">
        <f>Ecommerce_Sales[[#This Row],[Profit]]/Ecommerce_Sales[[#This Row],[Total_Price]]</f>
        <v>0.14989672469755089</v>
      </c>
      <c r="W3303" s="3">
        <v>508</v>
      </c>
      <c r="X3303" s="3"/>
    </row>
    <row r="3304" spans="1:24" x14ac:dyDescent="0.25">
      <c r="A3304" s="1" t="s">
        <v>9041</v>
      </c>
      <c r="B3304" s="1" t="s">
        <v>24</v>
      </c>
      <c r="C3304" s="1" t="s">
        <v>25</v>
      </c>
      <c r="D3304" s="1" t="s">
        <v>3507</v>
      </c>
      <c r="E3304" s="1" t="s">
        <v>1954</v>
      </c>
      <c r="F3304" s="2">
        <v>45534</v>
      </c>
      <c r="G3304" s="2">
        <v>45615</v>
      </c>
      <c r="H3304" s="2" t="str">
        <f>TEXT(Ecommerce_Sales[[#This Row],[Order_Date]],"mmmm")</f>
        <v>November</v>
      </c>
      <c r="I3304" s="2" t="str">
        <f>TEXT(Ecommerce_Sales[[#This Row],[Order_Date]],"yyyy")</f>
        <v>2024</v>
      </c>
      <c r="J3304" s="2" t="str">
        <f>TEXT(Ecommerce_Sales[[#This Row],[Order_Date]],"mmmm")</f>
        <v>November</v>
      </c>
      <c r="K3304" s="1" t="s">
        <v>1986</v>
      </c>
      <c r="L3304" s="1" t="s">
        <v>5560</v>
      </c>
      <c r="M3304" s="1" t="s">
        <v>1983</v>
      </c>
      <c r="N3304" s="1" t="s">
        <v>1950</v>
      </c>
      <c r="O3304" s="3">
        <v>1180</v>
      </c>
      <c r="P3304">
        <v>7</v>
      </c>
      <c r="Q3304" s="3">
        <v>8259</v>
      </c>
      <c r="R3304" s="1" t="s">
        <v>1958</v>
      </c>
      <c r="S3304" s="3">
        <v>529</v>
      </c>
      <c r="U3304" t="str">
        <f>IF(Ecommerce_Sales[[#This Row],[Delivery_Time_Days]]&gt;7,"Delay",IF(Ecommerce_Sales[[#This Row],[Delivery_Time_Days]] = 0,"No delivery",IF(Ecommerce_Sales[[#This Row],[Delivery_Time_Days]]&lt;=7,"On-time")))</f>
        <v>No delivery</v>
      </c>
      <c r="V3304" s="7">
        <f>Ecommerce_Sales[[#This Row],[Profit]]/Ecommerce_Sales[[#This Row],[Total_Price]]</f>
        <v>0.39992735197965856</v>
      </c>
      <c r="W3304" s="3">
        <v>3303</v>
      </c>
      <c r="X3304" s="3"/>
    </row>
    <row r="3305" spans="1:24" x14ac:dyDescent="0.25">
      <c r="A3305" s="1" t="s">
        <v>9042</v>
      </c>
      <c r="B3305" s="1" t="s">
        <v>78</v>
      </c>
      <c r="C3305" s="1" t="s">
        <v>79</v>
      </c>
      <c r="D3305" s="1" t="s">
        <v>3079</v>
      </c>
      <c r="E3305" s="1" t="s">
        <v>1946</v>
      </c>
      <c r="F3305" s="2">
        <v>44984</v>
      </c>
      <c r="G3305" s="2">
        <v>45160</v>
      </c>
      <c r="H3305" s="2" t="str">
        <f>TEXT(Ecommerce_Sales[[#This Row],[Order_Date]],"mmmm")</f>
        <v>August</v>
      </c>
      <c r="I3305" s="2" t="str">
        <f>TEXT(Ecommerce_Sales[[#This Row],[Order_Date]],"yyyy")</f>
        <v>2023</v>
      </c>
      <c r="J3305" s="2" t="str">
        <f>TEXT(Ecommerce_Sales[[#This Row],[Order_Date]],"mmmm")</f>
        <v>August</v>
      </c>
      <c r="K3305" s="1" t="s">
        <v>1947</v>
      </c>
      <c r="L3305" s="1" t="s">
        <v>9043</v>
      </c>
      <c r="M3305" s="1" t="s">
        <v>2079</v>
      </c>
      <c r="N3305" s="1" t="s">
        <v>1973</v>
      </c>
      <c r="O3305" s="3">
        <v>503</v>
      </c>
      <c r="P3305">
        <v>1</v>
      </c>
      <c r="Q3305" s="3">
        <v>503</v>
      </c>
      <c r="R3305" s="1" t="s">
        <v>2012</v>
      </c>
      <c r="S3305" s="3">
        <v>61</v>
      </c>
      <c r="T3305">
        <v>7</v>
      </c>
      <c r="U3305" t="str">
        <f>IF(Ecommerce_Sales[[#This Row],[Delivery_Time_Days]]&gt;7,"Delay",IF(Ecommerce_Sales[[#This Row],[Delivery_Time_Days]] = 0,"No delivery",IF(Ecommerce_Sales[[#This Row],[Delivery_Time_Days]]&lt;=7,"On-time")))</f>
        <v>On-time</v>
      </c>
      <c r="V3305" s="7">
        <f>Ecommerce_Sales[[#This Row],[Profit]]/Ecommerce_Sales[[#This Row],[Total_Price]]</f>
        <v>0.30019880715705766</v>
      </c>
      <c r="W3305" s="3">
        <v>151</v>
      </c>
      <c r="X3305" s="3"/>
    </row>
    <row r="3306" spans="1:24" x14ac:dyDescent="0.25">
      <c r="A3306" s="1" t="s">
        <v>9044</v>
      </c>
      <c r="B3306" s="1" t="s">
        <v>1720</v>
      </c>
      <c r="C3306" s="1" t="s">
        <v>1721</v>
      </c>
      <c r="D3306" s="1" t="s">
        <v>6747</v>
      </c>
      <c r="E3306" s="1" t="s">
        <v>1966</v>
      </c>
      <c r="F3306" s="2">
        <v>45427</v>
      </c>
      <c r="G3306" s="2">
        <v>45411</v>
      </c>
      <c r="H3306" s="2" t="str">
        <f>TEXT(Ecommerce_Sales[[#This Row],[Order_Date]],"mmmm")</f>
        <v>April</v>
      </c>
      <c r="I3306" s="2" t="str">
        <f>TEXT(Ecommerce_Sales[[#This Row],[Order_Date]],"yyyy")</f>
        <v>2024</v>
      </c>
      <c r="J3306" s="2" t="str">
        <f>TEXT(Ecommerce_Sales[[#This Row],[Order_Date]],"mmmm")</f>
        <v>April</v>
      </c>
      <c r="K3306" s="1" t="s">
        <v>1947</v>
      </c>
      <c r="L3306" s="1" t="s">
        <v>9045</v>
      </c>
      <c r="M3306" s="1" t="s">
        <v>2247</v>
      </c>
      <c r="N3306" s="1" t="s">
        <v>1957</v>
      </c>
      <c r="O3306" s="3">
        <v>990</v>
      </c>
      <c r="P3306">
        <v>1</v>
      </c>
      <c r="Q3306" s="3">
        <v>990</v>
      </c>
      <c r="R3306" s="1" t="s">
        <v>1951</v>
      </c>
      <c r="S3306" s="3">
        <v>99</v>
      </c>
      <c r="T3306">
        <v>6</v>
      </c>
      <c r="U3306" t="str">
        <f>IF(Ecommerce_Sales[[#This Row],[Delivery_Time_Days]]&gt;7,"Delay",IF(Ecommerce_Sales[[#This Row],[Delivery_Time_Days]] = 0,"No delivery",IF(Ecommerce_Sales[[#This Row],[Delivery_Time_Days]]&lt;=7,"On-time")))</f>
        <v>On-time</v>
      </c>
      <c r="V3306" s="7">
        <f>Ecommerce_Sales[[#This Row],[Profit]]/Ecommerce_Sales[[#This Row],[Total_Price]]</f>
        <v>0.1505050505050505</v>
      </c>
      <c r="W3306" s="3">
        <v>149</v>
      </c>
      <c r="X3306" s="3"/>
    </row>
    <row r="3307" spans="1:24" x14ac:dyDescent="0.25">
      <c r="A3307" s="1" t="s">
        <v>9046</v>
      </c>
      <c r="B3307" s="1" t="s">
        <v>1596</v>
      </c>
      <c r="C3307" s="1" t="s">
        <v>1597</v>
      </c>
      <c r="D3307" s="1" t="s">
        <v>2750</v>
      </c>
      <c r="E3307" s="1" t="s">
        <v>1996</v>
      </c>
      <c r="F3307" s="2">
        <v>45403</v>
      </c>
      <c r="G3307" s="2">
        <v>45117</v>
      </c>
      <c r="H3307" s="2" t="str">
        <f>TEXT(Ecommerce_Sales[[#This Row],[Order_Date]],"mmmm")</f>
        <v>July</v>
      </c>
      <c r="I3307" s="2" t="str">
        <f>TEXT(Ecommerce_Sales[[#This Row],[Order_Date]],"yyyy")</f>
        <v>2023</v>
      </c>
      <c r="J3307" s="2" t="str">
        <f>TEXT(Ecommerce_Sales[[#This Row],[Order_Date]],"mmmm")</f>
        <v>July</v>
      </c>
      <c r="K3307" s="1" t="s">
        <v>1947</v>
      </c>
      <c r="L3307" s="1" t="s">
        <v>6929</v>
      </c>
      <c r="M3307" s="1" t="s">
        <v>1956</v>
      </c>
      <c r="N3307" s="1" t="s">
        <v>1957</v>
      </c>
      <c r="O3307" s="3">
        <v>357</v>
      </c>
      <c r="P3307">
        <v>2</v>
      </c>
      <c r="Q3307" s="3">
        <v>714</v>
      </c>
      <c r="R3307" s="1" t="s">
        <v>1951</v>
      </c>
      <c r="S3307" s="3">
        <v>80</v>
      </c>
      <c r="T3307">
        <v>10</v>
      </c>
      <c r="U3307" t="str">
        <f>IF(Ecommerce_Sales[[#This Row],[Delivery_Time_Days]]&gt;7,"Delay",IF(Ecommerce_Sales[[#This Row],[Delivery_Time_Days]] = 0,"No delivery",IF(Ecommerce_Sales[[#This Row],[Delivery_Time_Days]]&lt;=7,"On-time")))</f>
        <v>Delay</v>
      </c>
      <c r="V3307" s="7">
        <f>Ecommerce_Sales[[#This Row],[Profit]]/Ecommerce_Sales[[#This Row],[Total_Price]]</f>
        <v>0.14985994397759103</v>
      </c>
      <c r="W3307" s="3">
        <v>107</v>
      </c>
      <c r="X3307" s="3"/>
    </row>
    <row r="3308" spans="1:24" x14ac:dyDescent="0.25">
      <c r="A3308" s="1" t="s">
        <v>9047</v>
      </c>
      <c r="B3308" s="1" t="s">
        <v>0</v>
      </c>
      <c r="C3308" s="1" t="s">
        <v>1</v>
      </c>
      <c r="D3308" s="1" t="s">
        <v>2267</v>
      </c>
      <c r="E3308" s="1" t="s">
        <v>1961</v>
      </c>
      <c r="F3308" s="2">
        <v>45263</v>
      </c>
      <c r="G3308" s="2">
        <v>45637</v>
      </c>
      <c r="H3308" s="2" t="str">
        <f>TEXT(Ecommerce_Sales[[#This Row],[Order_Date]],"mmmm")</f>
        <v>December</v>
      </c>
      <c r="I3308" s="2" t="str">
        <f>TEXT(Ecommerce_Sales[[#This Row],[Order_Date]],"yyyy")</f>
        <v>2024</v>
      </c>
      <c r="J3308" s="2" t="str">
        <f>TEXT(Ecommerce_Sales[[#This Row],[Order_Date]],"mmmm")</f>
        <v>December</v>
      </c>
      <c r="K3308" s="1" t="s">
        <v>1947</v>
      </c>
      <c r="L3308" s="1" t="s">
        <v>9048</v>
      </c>
      <c r="M3308" s="1" t="s">
        <v>2247</v>
      </c>
      <c r="N3308" s="1" t="s">
        <v>1957</v>
      </c>
      <c r="O3308" s="3">
        <v>1808</v>
      </c>
      <c r="P3308">
        <v>6</v>
      </c>
      <c r="Q3308" s="3">
        <v>10850</v>
      </c>
      <c r="R3308" s="1" t="s">
        <v>1951</v>
      </c>
      <c r="S3308" s="3">
        <v>843</v>
      </c>
      <c r="T3308">
        <v>3</v>
      </c>
      <c r="U3308" t="str">
        <f>IF(Ecommerce_Sales[[#This Row],[Delivery_Time_Days]]&gt;7,"Delay",IF(Ecommerce_Sales[[#This Row],[Delivery_Time_Days]] = 0,"No delivery",IF(Ecommerce_Sales[[#This Row],[Delivery_Time_Days]]&lt;=7,"On-time")))</f>
        <v>On-time</v>
      </c>
      <c r="V3308" s="7">
        <f>Ecommerce_Sales[[#This Row],[Profit]]/Ecommerce_Sales[[#This Row],[Total_Price]]</f>
        <v>0.14995391705069125</v>
      </c>
      <c r="W3308" s="3">
        <v>1627</v>
      </c>
      <c r="X3308" s="3"/>
    </row>
    <row r="3309" spans="1:24" x14ac:dyDescent="0.25">
      <c r="A3309" s="1" t="s">
        <v>9049</v>
      </c>
      <c r="B3309" s="1" t="s">
        <v>18</v>
      </c>
      <c r="C3309" s="1" t="s">
        <v>19</v>
      </c>
      <c r="D3309" s="1" t="s">
        <v>2181</v>
      </c>
      <c r="E3309" s="1" t="s">
        <v>1946</v>
      </c>
      <c r="F3309" s="2">
        <v>45294</v>
      </c>
      <c r="G3309" s="2">
        <v>45528</v>
      </c>
      <c r="H3309" s="2" t="str">
        <f>TEXT(Ecommerce_Sales[[#This Row],[Order_Date]],"mmmm")</f>
        <v>August</v>
      </c>
      <c r="I3309" s="2" t="str">
        <f>TEXT(Ecommerce_Sales[[#This Row],[Order_Date]],"yyyy")</f>
        <v>2024</v>
      </c>
      <c r="J3309" s="2" t="str">
        <f>TEXT(Ecommerce_Sales[[#This Row],[Order_Date]],"mmmm")</f>
        <v>August</v>
      </c>
      <c r="K3309" s="1" t="s">
        <v>1986</v>
      </c>
      <c r="L3309" s="1" t="s">
        <v>6077</v>
      </c>
      <c r="M3309" s="1" t="s">
        <v>1972</v>
      </c>
      <c r="N3309" s="1" t="s">
        <v>1973</v>
      </c>
      <c r="O3309" s="3">
        <v>912</v>
      </c>
      <c r="P3309">
        <v>5</v>
      </c>
      <c r="Q3309" s="3">
        <v>4560</v>
      </c>
      <c r="R3309" s="1" t="s">
        <v>2008</v>
      </c>
      <c r="S3309" s="3">
        <v>291</v>
      </c>
      <c r="U3309" t="str">
        <f>IF(Ecommerce_Sales[[#This Row],[Delivery_Time_Days]]&gt;7,"Delay",IF(Ecommerce_Sales[[#This Row],[Delivery_Time_Days]] = 0,"No delivery",IF(Ecommerce_Sales[[#This Row],[Delivery_Time_Days]]&lt;=7,"On-time")))</f>
        <v>No delivery</v>
      </c>
      <c r="V3309" s="7">
        <f>Ecommerce_Sales[[#This Row],[Profit]]/Ecommerce_Sales[[#This Row],[Total_Price]]</f>
        <v>0.3</v>
      </c>
      <c r="W3309" s="3">
        <v>1368</v>
      </c>
      <c r="X3309" s="3"/>
    </row>
    <row r="3310" spans="1:24" x14ac:dyDescent="0.25">
      <c r="A3310" s="1" t="s">
        <v>9050</v>
      </c>
      <c r="B3310" s="1" t="s">
        <v>366</v>
      </c>
      <c r="C3310" s="1" t="s">
        <v>367</v>
      </c>
      <c r="D3310" s="1" t="s">
        <v>4924</v>
      </c>
      <c r="E3310" s="1" t="s">
        <v>1961</v>
      </c>
      <c r="F3310" s="2">
        <v>45185</v>
      </c>
      <c r="G3310" s="2">
        <v>44976</v>
      </c>
      <c r="H3310" s="2" t="str">
        <f>TEXT(Ecommerce_Sales[[#This Row],[Order_Date]],"mmmm")</f>
        <v>February</v>
      </c>
      <c r="I3310" s="2" t="str">
        <f>TEXT(Ecommerce_Sales[[#This Row],[Order_Date]],"yyyy")</f>
        <v>2023</v>
      </c>
      <c r="J3310" s="2" t="str">
        <f>TEXT(Ecommerce_Sales[[#This Row],[Order_Date]],"mmmm")</f>
        <v>February</v>
      </c>
      <c r="K3310" s="1" t="s">
        <v>1947</v>
      </c>
      <c r="L3310" s="1" t="s">
        <v>9051</v>
      </c>
      <c r="M3310" s="1" t="s">
        <v>1972</v>
      </c>
      <c r="N3310" s="1" t="s">
        <v>1973</v>
      </c>
      <c r="O3310" s="3">
        <v>494</v>
      </c>
      <c r="P3310">
        <v>4</v>
      </c>
      <c r="Q3310" s="3">
        <v>1975</v>
      </c>
      <c r="R3310" s="1" t="s">
        <v>2008</v>
      </c>
      <c r="S3310" s="3">
        <v>147</v>
      </c>
      <c r="T3310">
        <v>8</v>
      </c>
      <c r="U3310" t="str">
        <f>IF(Ecommerce_Sales[[#This Row],[Delivery_Time_Days]]&gt;7,"Delay",IF(Ecommerce_Sales[[#This Row],[Delivery_Time_Days]] = 0,"No delivery",IF(Ecommerce_Sales[[#This Row],[Delivery_Time_Days]]&lt;=7,"On-time")))</f>
        <v>Delay</v>
      </c>
      <c r="V3310" s="7">
        <f>Ecommerce_Sales[[#This Row],[Profit]]/Ecommerce_Sales[[#This Row],[Total_Price]]</f>
        <v>0.30025316455696205</v>
      </c>
      <c r="W3310" s="3">
        <v>593</v>
      </c>
      <c r="X3310" s="3"/>
    </row>
    <row r="3311" spans="1:24" x14ac:dyDescent="0.25">
      <c r="A3311" s="1" t="s">
        <v>9052</v>
      </c>
      <c r="B3311" s="1" t="s">
        <v>1236</v>
      </c>
      <c r="C3311" s="1" t="s">
        <v>1237</v>
      </c>
      <c r="D3311" s="1" t="s">
        <v>5192</v>
      </c>
      <c r="E3311" s="1" t="s">
        <v>1961</v>
      </c>
      <c r="F3311" s="2">
        <v>45503</v>
      </c>
      <c r="G3311" s="2">
        <v>45448</v>
      </c>
      <c r="H3311" s="2" t="str">
        <f>TEXT(Ecommerce_Sales[[#This Row],[Order_Date]],"mmmm")</f>
        <v>June</v>
      </c>
      <c r="I3311" s="2" t="str">
        <f>TEXT(Ecommerce_Sales[[#This Row],[Order_Date]],"yyyy")</f>
        <v>2024</v>
      </c>
      <c r="J3311" s="2" t="str">
        <f>TEXT(Ecommerce_Sales[[#This Row],[Order_Date]],"mmmm")</f>
        <v>June</v>
      </c>
      <c r="K3311" s="1" t="s">
        <v>1947</v>
      </c>
      <c r="L3311" s="1" t="s">
        <v>9053</v>
      </c>
      <c r="M3311" s="1" t="s">
        <v>2030</v>
      </c>
      <c r="N3311" s="1" t="s">
        <v>1978</v>
      </c>
      <c r="O3311" s="3">
        <v>947</v>
      </c>
      <c r="P3311">
        <v>6</v>
      </c>
      <c r="Q3311" s="3">
        <v>5681</v>
      </c>
      <c r="R3311" s="1" t="s">
        <v>1951</v>
      </c>
      <c r="S3311" s="3">
        <v>552</v>
      </c>
      <c r="T3311">
        <v>7</v>
      </c>
      <c r="U3311" t="str">
        <f>IF(Ecommerce_Sales[[#This Row],[Delivery_Time_Days]]&gt;7,"Delay",IF(Ecommerce_Sales[[#This Row],[Delivery_Time_Days]] = 0,"No delivery",IF(Ecommerce_Sales[[#This Row],[Delivery_Time_Days]]&lt;=7,"On-time")))</f>
        <v>On-time</v>
      </c>
      <c r="V3311" s="7">
        <f>Ecommerce_Sales[[#This Row],[Profit]]/Ecommerce_Sales[[#This Row],[Total_Price]]</f>
        <v>0.34993839112832248</v>
      </c>
      <c r="W3311" s="3">
        <v>1988</v>
      </c>
      <c r="X3311" s="3"/>
    </row>
    <row r="3312" spans="1:24" x14ac:dyDescent="0.25">
      <c r="A3312" s="1" t="s">
        <v>9054</v>
      </c>
      <c r="B3312" s="1" t="s">
        <v>32</v>
      </c>
      <c r="C3312" s="1" t="s">
        <v>957</v>
      </c>
      <c r="D3312" s="1" t="s">
        <v>5343</v>
      </c>
      <c r="E3312" s="1" t="s">
        <v>1966</v>
      </c>
      <c r="F3312" s="2">
        <v>45375</v>
      </c>
      <c r="G3312" s="2">
        <v>45214</v>
      </c>
      <c r="H3312" s="2" t="str">
        <f>TEXT(Ecommerce_Sales[[#This Row],[Order_Date]],"mmmm")</f>
        <v>October</v>
      </c>
      <c r="I3312" s="2" t="str">
        <f>TEXT(Ecommerce_Sales[[#This Row],[Order_Date]],"yyyy")</f>
        <v>2023</v>
      </c>
      <c r="J3312" s="2" t="str">
        <f>TEXT(Ecommerce_Sales[[#This Row],[Order_Date]],"mmmm")</f>
        <v>October</v>
      </c>
      <c r="K3312" s="1" t="s">
        <v>1947</v>
      </c>
      <c r="L3312" s="1" t="s">
        <v>3019</v>
      </c>
      <c r="M3312" s="1" t="s">
        <v>2054</v>
      </c>
      <c r="N3312" s="1" t="s">
        <v>1957</v>
      </c>
      <c r="O3312" s="3">
        <v>654</v>
      </c>
      <c r="P3312">
        <v>1</v>
      </c>
      <c r="Q3312" s="3">
        <v>654</v>
      </c>
      <c r="R3312" s="1" t="s">
        <v>1951</v>
      </c>
      <c r="S3312" s="3">
        <v>83</v>
      </c>
      <c r="T3312">
        <v>10</v>
      </c>
      <c r="U3312" t="str">
        <f>IF(Ecommerce_Sales[[#This Row],[Delivery_Time_Days]]&gt;7,"Delay",IF(Ecommerce_Sales[[#This Row],[Delivery_Time_Days]] = 0,"No delivery",IF(Ecommerce_Sales[[#This Row],[Delivery_Time_Days]]&lt;=7,"On-time")))</f>
        <v>Delay</v>
      </c>
      <c r="V3312" s="7">
        <f>Ecommerce_Sales[[#This Row],[Profit]]/Ecommerce_Sales[[#This Row],[Total_Price]]</f>
        <v>0.14984709480122324</v>
      </c>
      <c r="W3312" s="3">
        <v>98</v>
      </c>
      <c r="X3312" s="3"/>
    </row>
    <row r="3313" spans="1:24" x14ac:dyDescent="0.25">
      <c r="A3313" s="1" t="s">
        <v>9055</v>
      </c>
      <c r="B3313" s="1" t="s">
        <v>1364</v>
      </c>
      <c r="C3313" s="1" t="s">
        <v>1365</v>
      </c>
      <c r="D3313" s="1" t="s">
        <v>6279</v>
      </c>
      <c r="E3313" s="1" t="s">
        <v>1954</v>
      </c>
      <c r="F3313" s="2">
        <v>45397</v>
      </c>
      <c r="G3313" s="2">
        <v>44947</v>
      </c>
      <c r="H3313" s="2" t="str">
        <f>TEXT(Ecommerce_Sales[[#This Row],[Order_Date]],"mmmm")</f>
        <v>January</v>
      </c>
      <c r="I3313" s="2" t="str">
        <f>TEXT(Ecommerce_Sales[[#This Row],[Order_Date]],"yyyy")</f>
        <v>2023</v>
      </c>
      <c r="J3313" s="2" t="str">
        <f>TEXT(Ecommerce_Sales[[#This Row],[Order_Date]],"mmmm")</f>
        <v>January</v>
      </c>
      <c r="K3313" s="1" t="s">
        <v>1947</v>
      </c>
      <c r="L3313" s="1" t="s">
        <v>5319</v>
      </c>
      <c r="M3313" s="1" t="s">
        <v>2072</v>
      </c>
      <c r="N3313" s="1" t="s">
        <v>1950</v>
      </c>
      <c r="O3313" s="3">
        <v>595</v>
      </c>
      <c r="P3313">
        <v>1</v>
      </c>
      <c r="Q3313" s="3">
        <v>595</v>
      </c>
      <c r="R3313" s="1" t="s">
        <v>1951</v>
      </c>
      <c r="S3313" s="3">
        <v>47</v>
      </c>
      <c r="T3313">
        <v>10</v>
      </c>
      <c r="U3313" t="str">
        <f>IF(Ecommerce_Sales[[#This Row],[Delivery_Time_Days]]&gt;7,"Delay",IF(Ecommerce_Sales[[#This Row],[Delivery_Time_Days]] = 0,"No delivery",IF(Ecommerce_Sales[[#This Row],[Delivery_Time_Days]]&lt;=7,"On-time")))</f>
        <v>Delay</v>
      </c>
      <c r="V3313" s="7">
        <f>Ecommerce_Sales[[#This Row],[Profit]]/Ecommerce_Sales[[#This Row],[Total_Price]]</f>
        <v>0.4</v>
      </c>
      <c r="W3313" s="3">
        <v>238</v>
      </c>
      <c r="X3313" s="3"/>
    </row>
    <row r="3314" spans="1:24" x14ac:dyDescent="0.25">
      <c r="A3314" s="1" t="s">
        <v>9056</v>
      </c>
      <c r="B3314" s="1" t="s">
        <v>16</v>
      </c>
      <c r="C3314" s="1" t="s">
        <v>17</v>
      </c>
      <c r="D3314" s="1" t="s">
        <v>4218</v>
      </c>
      <c r="E3314" s="1" t="s">
        <v>1946</v>
      </c>
      <c r="F3314" s="2">
        <v>45163</v>
      </c>
      <c r="G3314" s="2">
        <v>45288</v>
      </c>
      <c r="H3314" s="2" t="str">
        <f>TEXT(Ecommerce_Sales[[#This Row],[Order_Date]],"mmmm")</f>
        <v>December</v>
      </c>
      <c r="I3314" s="2" t="str">
        <f>TEXT(Ecommerce_Sales[[#This Row],[Order_Date]],"yyyy")</f>
        <v>2023</v>
      </c>
      <c r="J3314" s="2" t="str">
        <f>TEXT(Ecommerce_Sales[[#This Row],[Order_Date]],"mmmm")</f>
        <v>December</v>
      </c>
      <c r="K3314" s="1" t="s">
        <v>1947</v>
      </c>
      <c r="L3314" s="1" t="s">
        <v>9057</v>
      </c>
      <c r="M3314" s="1" t="s">
        <v>2047</v>
      </c>
      <c r="N3314" s="1" t="s">
        <v>1989</v>
      </c>
      <c r="O3314" s="3">
        <v>814</v>
      </c>
      <c r="P3314">
        <v>10</v>
      </c>
      <c r="Q3314" s="3">
        <v>8136</v>
      </c>
      <c r="R3314" s="1" t="s">
        <v>1951</v>
      </c>
      <c r="S3314" s="3">
        <v>967</v>
      </c>
      <c r="T3314">
        <v>10</v>
      </c>
      <c r="U3314" t="str">
        <f>IF(Ecommerce_Sales[[#This Row],[Delivery_Time_Days]]&gt;7,"Delay",IF(Ecommerce_Sales[[#This Row],[Delivery_Time_Days]] = 0,"No delivery",IF(Ecommerce_Sales[[#This Row],[Delivery_Time_Days]]&lt;=7,"On-time")))</f>
        <v>Delay</v>
      </c>
      <c r="V3314" s="7">
        <f>Ecommerce_Sales[[#This Row],[Profit]]/Ecommerce_Sales[[#This Row],[Total_Price]]</f>
        <v>0.25</v>
      </c>
      <c r="W3314" s="3">
        <v>2034</v>
      </c>
      <c r="X3314" s="3"/>
    </row>
    <row r="3315" spans="1:24" x14ac:dyDescent="0.25">
      <c r="A3315" s="1" t="s">
        <v>9058</v>
      </c>
      <c r="B3315" s="1" t="s">
        <v>1577</v>
      </c>
      <c r="C3315" s="1" t="s">
        <v>1578</v>
      </c>
      <c r="D3315" s="1" t="s">
        <v>2932</v>
      </c>
      <c r="E3315" s="1" t="s">
        <v>2005</v>
      </c>
      <c r="F3315" s="2">
        <v>45113</v>
      </c>
      <c r="G3315" s="2">
        <v>45416</v>
      </c>
      <c r="H3315" s="2" t="str">
        <f>TEXT(Ecommerce_Sales[[#This Row],[Order_Date]],"mmmm")</f>
        <v>May</v>
      </c>
      <c r="I3315" s="2" t="str">
        <f>TEXT(Ecommerce_Sales[[#This Row],[Order_Date]],"yyyy")</f>
        <v>2024</v>
      </c>
      <c r="J3315" s="2" t="str">
        <f>TEXT(Ecommerce_Sales[[#This Row],[Order_Date]],"mmmm")</f>
        <v>May</v>
      </c>
      <c r="K3315" s="1" t="s">
        <v>1947</v>
      </c>
      <c r="L3315" s="1" t="s">
        <v>9059</v>
      </c>
      <c r="M3315" s="1" t="s">
        <v>2072</v>
      </c>
      <c r="N3315" s="1" t="s">
        <v>1950</v>
      </c>
      <c r="O3315" s="3">
        <v>322</v>
      </c>
      <c r="P3315">
        <v>2</v>
      </c>
      <c r="Q3315" s="3">
        <v>643</v>
      </c>
      <c r="R3315" s="1" t="s">
        <v>1951</v>
      </c>
      <c r="S3315" s="3">
        <v>58</v>
      </c>
      <c r="T3315">
        <v>8</v>
      </c>
      <c r="U3315" t="str">
        <f>IF(Ecommerce_Sales[[#This Row],[Delivery_Time_Days]]&gt;7,"Delay",IF(Ecommerce_Sales[[#This Row],[Delivery_Time_Days]] = 0,"No delivery",IF(Ecommerce_Sales[[#This Row],[Delivery_Time_Days]]&lt;=7,"On-time")))</f>
        <v>Delay</v>
      </c>
      <c r="V3315" s="7">
        <f>Ecommerce_Sales[[#This Row],[Profit]]/Ecommerce_Sales[[#This Row],[Total_Price]]</f>
        <v>0.39968895800933124</v>
      </c>
      <c r="W3315" s="3">
        <v>257</v>
      </c>
      <c r="X3315" s="3"/>
    </row>
    <row r="3316" spans="1:24" x14ac:dyDescent="0.25">
      <c r="A3316" s="1" t="s">
        <v>9060</v>
      </c>
      <c r="B3316" s="1" t="s">
        <v>1289</v>
      </c>
      <c r="C3316" s="1" t="s">
        <v>1290</v>
      </c>
      <c r="D3316" s="1" t="s">
        <v>7139</v>
      </c>
      <c r="E3316" s="1" t="s">
        <v>1981</v>
      </c>
      <c r="F3316" s="2">
        <v>45436</v>
      </c>
      <c r="G3316" s="2">
        <v>45489</v>
      </c>
      <c r="H3316" s="2" t="str">
        <f>TEXT(Ecommerce_Sales[[#This Row],[Order_Date]],"mmmm")</f>
        <v>July</v>
      </c>
      <c r="I3316" s="2" t="str">
        <f>TEXT(Ecommerce_Sales[[#This Row],[Order_Date]],"yyyy")</f>
        <v>2024</v>
      </c>
      <c r="J3316" s="2" t="str">
        <f>TEXT(Ecommerce_Sales[[#This Row],[Order_Date]],"mmmm")</f>
        <v>July</v>
      </c>
      <c r="K3316" s="1" t="s">
        <v>1947</v>
      </c>
      <c r="L3316" s="1" t="s">
        <v>9061</v>
      </c>
      <c r="M3316" s="1" t="s">
        <v>1972</v>
      </c>
      <c r="N3316" s="1" t="s">
        <v>1973</v>
      </c>
      <c r="O3316" s="3">
        <v>414</v>
      </c>
      <c r="P3316">
        <v>1</v>
      </c>
      <c r="Q3316" s="3">
        <v>414</v>
      </c>
      <c r="R3316" s="1" t="s">
        <v>1958</v>
      </c>
      <c r="S3316" s="3">
        <v>34</v>
      </c>
      <c r="T3316">
        <v>10</v>
      </c>
      <c r="U3316" t="str">
        <f>IF(Ecommerce_Sales[[#This Row],[Delivery_Time_Days]]&gt;7,"Delay",IF(Ecommerce_Sales[[#This Row],[Delivery_Time_Days]] = 0,"No delivery",IF(Ecommerce_Sales[[#This Row],[Delivery_Time_Days]]&lt;=7,"On-time")))</f>
        <v>Delay</v>
      </c>
      <c r="V3316" s="7">
        <f>Ecommerce_Sales[[#This Row],[Profit]]/Ecommerce_Sales[[#This Row],[Total_Price]]</f>
        <v>0.29951690821256038</v>
      </c>
      <c r="W3316" s="3">
        <v>124</v>
      </c>
      <c r="X3316" s="3"/>
    </row>
    <row r="3317" spans="1:24" x14ac:dyDescent="0.25">
      <c r="A3317" s="1" t="s">
        <v>9062</v>
      </c>
      <c r="B3317" s="1" t="s">
        <v>80</v>
      </c>
      <c r="C3317" s="1" t="s">
        <v>81</v>
      </c>
      <c r="D3317" s="1" t="s">
        <v>2654</v>
      </c>
      <c r="E3317" s="1" t="s">
        <v>1966</v>
      </c>
      <c r="F3317" s="2">
        <v>45077</v>
      </c>
      <c r="G3317" s="2">
        <v>45078</v>
      </c>
      <c r="H3317" s="2" t="str">
        <f>TEXT(Ecommerce_Sales[[#This Row],[Order_Date]],"mmmm")</f>
        <v>June</v>
      </c>
      <c r="I3317" s="2" t="str">
        <f>TEXT(Ecommerce_Sales[[#This Row],[Order_Date]],"yyyy")</f>
        <v>2023</v>
      </c>
      <c r="J3317" s="2" t="str">
        <f>TEXT(Ecommerce_Sales[[#This Row],[Order_Date]],"mmmm")</f>
        <v>June</v>
      </c>
      <c r="K3317" s="1" t="s">
        <v>1947</v>
      </c>
      <c r="L3317" s="1" t="s">
        <v>6052</v>
      </c>
      <c r="M3317" s="1" t="s">
        <v>2043</v>
      </c>
      <c r="N3317" s="1" t="s">
        <v>1989</v>
      </c>
      <c r="O3317" s="3">
        <v>359</v>
      </c>
      <c r="P3317">
        <v>3</v>
      </c>
      <c r="Q3317" s="3">
        <v>1078</v>
      </c>
      <c r="R3317" s="1" t="s">
        <v>1951</v>
      </c>
      <c r="S3317" s="3">
        <v>128</v>
      </c>
      <c r="T3317">
        <v>8</v>
      </c>
      <c r="U3317" t="str">
        <f>IF(Ecommerce_Sales[[#This Row],[Delivery_Time_Days]]&gt;7,"Delay",IF(Ecommerce_Sales[[#This Row],[Delivery_Time_Days]] = 0,"No delivery",IF(Ecommerce_Sales[[#This Row],[Delivery_Time_Days]]&lt;=7,"On-time")))</f>
        <v>Delay</v>
      </c>
      <c r="V3317" s="7">
        <f>Ecommerce_Sales[[#This Row],[Profit]]/Ecommerce_Sales[[#This Row],[Total_Price]]</f>
        <v>0.24953617810760667</v>
      </c>
      <c r="W3317" s="3">
        <v>269</v>
      </c>
      <c r="X3317" s="3"/>
    </row>
    <row r="3318" spans="1:24" x14ac:dyDescent="0.25">
      <c r="A3318" s="1" t="s">
        <v>9063</v>
      </c>
      <c r="B3318" s="1" t="s">
        <v>38</v>
      </c>
      <c r="C3318" s="1" t="s">
        <v>39</v>
      </c>
      <c r="D3318" s="1" t="s">
        <v>3028</v>
      </c>
      <c r="E3318" s="1" t="s">
        <v>1981</v>
      </c>
      <c r="F3318" s="2">
        <v>45211</v>
      </c>
      <c r="G3318" s="2">
        <v>44959</v>
      </c>
      <c r="H3318" s="2" t="str">
        <f>TEXT(Ecommerce_Sales[[#This Row],[Order_Date]],"mmmm")</f>
        <v>February</v>
      </c>
      <c r="I3318" s="2" t="str">
        <f>TEXT(Ecommerce_Sales[[#This Row],[Order_Date]],"yyyy")</f>
        <v>2023</v>
      </c>
      <c r="J3318" s="2" t="str">
        <f>TEXT(Ecommerce_Sales[[#This Row],[Order_Date]],"mmmm")</f>
        <v>February</v>
      </c>
      <c r="K3318" s="1" t="s">
        <v>1986</v>
      </c>
      <c r="L3318" s="1" t="s">
        <v>9064</v>
      </c>
      <c r="M3318" s="1" t="s">
        <v>2058</v>
      </c>
      <c r="N3318" s="1" t="s">
        <v>1950</v>
      </c>
      <c r="O3318" s="3">
        <v>554</v>
      </c>
      <c r="P3318">
        <v>1</v>
      </c>
      <c r="Q3318" s="3">
        <v>554</v>
      </c>
      <c r="R3318" s="1" t="s">
        <v>1951</v>
      </c>
      <c r="S3318" s="3">
        <v>68</v>
      </c>
      <c r="U3318" t="str">
        <f>IF(Ecommerce_Sales[[#This Row],[Delivery_Time_Days]]&gt;7,"Delay",IF(Ecommerce_Sales[[#This Row],[Delivery_Time_Days]] = 0,"No delivery",IF(Ecommerce_Sales[[#This Row],[Delivery_Time_Days]]&lt;=7,"On-time")))</f>
        <v>No delivery</v>
      </c>
      <c r="V3318" s="7">
        <f>Ecommerce_Sales[[#This Row],[Profit]]/Ecommerce_Sales[[#This Row],[Total_Price]]</f>
        <v>0.4007220216606498</v>
      </c>
      <c r="W3318" s="3">
        <v>222</v>
      </c>
      <c r="X3318" s="3"/>
    </row>
    <row r="3319" spans="1:24" x14ac:dyDescent="0.25">
      <c r="A3319" s="1" t="s">
        <v>9065</v>
      </c>
      <c r="B3319" s="1" t="s">
        <v>1579</v>
      </c>
      <c r="C3319" s="1" t="s">
        <v>1580</v>
      </c>
      <c r="D3319" s="1" t="s">
        <v>2819</v>
      </c>
      <c r="E3319" s="1" t="s">
        <v>1966</v>
      </c>
      <c r="F3319" s="2">
        <v>44975</v>
      </c>
      <c r="G3319" s="2">
        <v>45415</v>
      </c>
      <c r="H3319" s="2" t="str">
        <f>TEXT(Ecommerce_Sales[[#This Row],[Order_Date]],"mmmm")</f>
        <v>May</v>
      </c>
      <c r="I3319" s="2" t="str">
        <f>TEXT(Ecommerce_Sales[[#This Row],[Order_Date]],"yyyy")</f>
        <v>2024</v>
      </c>
      <c r="J3319" s="2" t="str">
        <f>TEXT(Ecommerce_Sales[[#This Row],[Order_Date]],"mmmm")</f>
        <v>May</v>
      </c>
      <c r="K3319" s="1" t="s">
        <v>1947</v>
      </c>
      <c r="L3319" s="1" t="s">
        <v>9066</v>
      </c>
      <c r="M3319" s="1" t="s">
        <v>2065</v>
      </c>
      <c r="N3319" s="1" t="s">
        <v>1978</v>
      </c>
      <c r="O3319" s="3">
        <v>839</v>
      </c>
      <c r="P3319">
        <v>2</v>
      </c>
      <c r="Q3319" s="3">
        <v>1677</v>
      </c>
      <c r="R3319" s="1" t="s">
        <v>1951</v>
      </c>
      <c r="S3319" s="3">
        <v>224</v>
      </c>
      <c r="T3319">
        <v>10</v>
      </c>
      <c r="U3319" t="str">
        <f>IF(Ecommerce_Sales[[#This Row],[Delivery_Time_Days]]&gt;7,"Delay",IF(Ecommerce_Sales[[#This Row],[Delivery_Time_Days]] = 0,"No delivery",IF(Ecommerce_Sales[[#This Row],[Delivery_Time_Days]]&lt;=7,"On-time")))</f>
        <v>Delay</v>
      </c>
      <c r="V3319" s="7">
        <f>Ecommerce_Sales[[#This Row],[Profit]]/Ecommerce_Sales[[#This Row],[Total_Price]]</f>
        <v>0.35002981514609421</v>
      </c>
      <c r="W3319" s="3">
        <v>587</v>
      </c>
      <c r="X3319" s="3"/>
    </row>
    <row r="3320" spans="1:24" x14ac:dyDescent="0.25">
      <c r="A3320" s="1" t="s">
        <v>9067</v>
      </c>
      <c r="B3320" s="1" t="s">
        <v>1195</v>
      </c>
      <c r="C3320" s="1" t="s">
        <v>1196</v>
      </c>
      <c r="D3320" s="1" t="s">
        <v>2614</v>
      </c>
      <c r="E3320" s="1" t="s">
        <v>1961</v>
      </c>
      <c r="F3320" s="2">
        <v>45129</v>
      </c>
      <c r="G3320" s="2">
        <v>45311</v>
      </c>
      <c r="H3320" s="2" t="str">
        <f>TEXT(Ecommerce_Sales[[#This Row],[Order_Date]],"mmmm")</f>
        <v>January</v>
      </c>
      <c r="I3320" s="2" t="str">
        <f>TEXT(Ecommerce_Sales[[#This Row],[Order_Date]],"yyyy")</f>
        <v>2024</v>
      </c>
      <c r="J3320" s="2" t="str">
        <f>TEXT(Ecommerce_Sales[[#This Row],[Order_Date]],"mmmm")</f>
        <v>January</v>
      </c>
      <c r="K3320" s="1" t="s">
        <v>1992</v>
      </c>
      <c r="L3320" s="1" t="s">
        <v>9068</v>
      </c>
      <c r="M3320" s="1" t="s">
        <v>2072</v>
      </c>
      <c r="N3320" s="1" t="s">
        <v>1950</v>
      </c>
      <c r="O3320" s="3">
        <v>896</v>
      </c>
      <c r="P3320">
        <v>4</v>
      </c>
      <c r="Q3320" s="3">
        <v>3583</v>
      </c>
      <c r="R3320" s="1" t="s">
        <v>2008</v>
      </c>
      <c r="S3320" s="3">
        <v>291</v>
      </c>
      <c r="U3320" t="str">
        <f>IF(Ecommerce_Sales[[#This Row],[Delivery_Time_Days]]&gt;7,"Delay",IF(Ecommerce_Sales[[#This Row],[Delivery_Time_Days]] = 0,"No delivery",IF(Ecommerce_Sales[[#This Row],[Delivery_Time_Days]]&lt;=7,"On-time")))</f>
        <v>No delivery</v>
      </c>
      <c r="V3320" s="7">
        <f>Ecommerce_Sales[[#This Row],[Profit]]/Ecommerce_Sales[[#This Row],[Total_Price]]</f>
        <v>0.39994418085403294</v>
      </c>
      <c r="W3320" s="3">
        <v>1433</v>
      </c>
      <c r="X3320" s="3"/>
    </row>
    <row r="3321" spans="1:24" x14ac:dyDescent="0.25">
      <c r="A3321" s="1" t="s">
        <v>9069</v>
      </c>
      <c r="B3321" s="1" t="s">
        <v>16</v>
      </c>
      <c r="C3321" s="1" t="s">
        <v>17</v>
      </c>
      <c r="D3321" s="1" t="s">
        <v>4218</v>
      </c>
      <c r="E3321" s="1" t="s">
        <v>1946</v>
      </c>
      <c r="F3321" s="2">
        <v>45163</v>
      </c>
      <c r="G3321" s="2">
        <v>45263</v>
      </c>
      <c r="H3321" s="2" t="str">
        <f>TEXT(Ecommerce_Sales[[#This Row],[Order_Date]],"mmmm")</f>
        <v>December</v>
      </c>
      <c r="I3321" s="2" t="str">
        <f>TEXT(Ecommerce_Sales[[#This Row],[Order_Date]],"yyyy")</f>
        <v>2023</v>
      </c>
      <c r="J3321" s="2" t="str">
        <f>TEXT(Ecommerce_Sales[[#This Row],[Order_Date]],"mmmm")</f>
        <v>December</v>
      </c>
      <c r="K3321" s="1" t="s">
        <v>1947</v>
      </c>
      <c r="L3321" s="1" t="s">
        <v>8029</v>
      </c>
      <c r="M3321" s="1" t="s">
        <v>2058</v>
      </c>
      <c r="N3321" s="1" t="s">
        <v>1950</v>
      </c>
      <c r="O3321" s="3">
        <v>1905</v>
      </c>
      <c r="P3321">
        <v>2</v>
      </c>
      <c r="Q3321" s="3">
        <v>3811</v>
      </c>
      <c r="R3321" s="1" t="s">
        <v>1951</v>
      </c>
      <c r="S3321" s="3">
        <v>550</v>
      </c>
      <c r="T3321">
        <v>7</v>
      </c>
      <c r="U3321" t="str">
        <f>IF(Ecommerce_Sales[[#This Row],[Delivery_Time_Days]]&gt;7,"Delay",IF(Ecommerce_Sales[[#This Row],[Delivery_Time_Days]] = 0,"No delivery",IF(Ecommerce_Sales[[#This Row],[Delivery_Time_Days]]&lt;=7,"On-time")))</f>
        <v>On-time</v>
      </c>
      <c r="V3321" s="7">
        <f>Ecommerce_Sales[[#This Row],[Profit]]/Ecommerce_Sales[[#This Row],[Total_Price]]</f>
        <v>0.3998950406717397</v>
      </c>
      <c r="W3321" s="3">
        <v>1524</v>
      </c>
      <c r="X3321" s="3"/>
    </row>
    <row r="3322" spans="1:24" x14ac:dyDescent="0.25">
      <c r="A3322" s="1" t="s">
        <v>9070</v>
      </c>
      <c r="B3322" s="1" t="s">
        <v>631</v>
      </c>
      <c r="C3322" s="1" t="s">
        <v>1247</v>
      </c>
      <c r="D3322" s="1" t="s">
        <v>3240</v>
      </c>
      <c r="E3322" s="1" t="s">
        <v>2005</v>
      </c>
      <c r="F3322" s="2">
        <v>45390</v>
      </c>
      <c r="G3322" s="2">
        <v>45137</v>
      </c>
      <c r="H3322" s="2" t="str">
        <f>TEXT(Ecommerce_Sales[[#This Row],[Order_Date]],"mmmm")</f>
        <v>July</v>
      </c>
      <c r="I3322" s="2" t="str">
        <f>TEXT(Ecommerce_Sales[[#This Row],[Order_Date]],"yyyy")</f>
        <v>2023</v>
      </c>
      <c r="J3322" s="2" t="str">
        <f>TEXT(Ecommerce_Sales[[#This Row],[Order_Date]],"mmmm")</f>
        <v>July</v>
      </c>
      <c r="K3322" s="1" t="s">
        <v>1947</v>
      </c>
      <c r="L3322" s="1" t="s">
        <v>9071</v>
      </c>
      <c r="M3322" s="1" t="s">
        <v>2002</v>
      </c>
      <c r="N3322" s="1" t="s">
        <v>1989</v>
      </c>
      <c r="O3322" s="3">
        <v>322</v>
      </c>
      <c r="P3322">
        <v>3</v>
      </c>
      <c r="Q3322" s="3">
        <v>967</v>
      </c>
      <c r="R3322" s="1" t="s">
        <v>1951</v>
      </c>
      <c r="S3322" s="3">
        <v>138</v>
      </c>
      <c r="T3322">
        <v>2</v>
      </c>
      <c r="U3322" t="str">
        <f>IF(Ecommerce_Sales[[#This Row],[Delivery_Time_Days]]&gt;7,"Delay",IF(Ecommerce_Sales[[#This Row],[Delivery_Time_Days]] = 0,"No delivery",IF(Ecommerce_Sales[[#This Row],[Delivery_Time_Days]]&lt;=7,"On-time")))</f>
        <v>On-time</v>
      </c>
      <c r="V3322" s="7">
        <f>Ecommerce_Sales[[#This Row],[Profit]]/Ecommerce_Sales[[#This Row],[Total_Price]]</f>
        <v>0.25025853154084798</v>
      </c>
      <c r="W3322" s="3">
        <v>242</v>
      </c>
      <c r="X3322" s="3"/>
    </row>
    <row r="3323" spans="1:24" x14ac:dyDescent="0.25">
      <c r="A3323" s="1" t="s">
        <v>9072</v>
      </c>
      <c r="B3323" s="1" t="s">
        <v>1685</v>
      </c>
      <c r="C3323" s="1" t="s">
        <v>1686</v>
      </c>
      <c r="D3323" s="1" t="s">
        <v>6834</v>
      </c>
      <c r="E3323" s="1" t="s">
        <v>2005</v>
      </c>
      <c r="F3323" s="2">
        <v>45397</v>
      </c>
      <c r="G3323" s="2">
        <v>45321</v>
      </c>
      <c r="H3323" s="2" t="str">
        <f>TEXT(Ecommerce_Sales[[#This Row],[Order_Date]],"mmmm")</f>
        <v>January</v>
      </c>
      <c r="I3323" s="2" t="str">
        <f>TEXT(Ecommerce_Sales[[#This Row],[Order_Date]],"yyyy")</f>
        <v>2024</v>
      </c>
      <c r="J3323" s="2" t="str">
        <f>TEXT(Ecommerce_Sales[[#This Row],[Order_Date]],"mmmm")</f>
        <v>January</v>
      </c>
      <c r="K3323" s="1" t="s">
        <v>1947</v>
      </c>
      <c r="L3323" s="1" t="s">
        <v>9073</v>
      </c>
      <c r="M3323" s="1" t="s">
        <v>2002</v>
      </c>
      <c r="N3323" s="1" t="s">
        <v>1989</v>
      </c>
      <c r="O3323" s="3">
        <v>206</v>
      </c>
      <c r="P3323">
        <v>1</v>
      </c>
      <c r="Q3323" s="3">
        <v>206</v>
      </c>
      <c r="R3323" s="1" t="s">
        <v>1958</v>
      </c>
      <c r="S3323" s="3">
        <v>31</v>
      </c>
      <c r="T3323">
        <v>9</v>
      </c>
      <c r="U3323" t="str">
        <f>IF(Ecommerce_Sales[[#This Row],[Delivery_Time_Days]]&gt;7,"Delay",IF(Ecommerce_Sales[[#This Row],[Delivery_Time_Days]] = 0,"No delivery",IF(Ecommerce_Sales[[#This Row],[Delivery_Time_Days]]&lt;=7,"On-time")))</f>
        <v>Delay</v>
      </c>
      <c r="V3323" s="7">
        <f>Ecommerce_Sales[[#This Row],[Profit]]/Ecommerce_Sales[[#This Row],[Total_Price]]</f>
        <v>0.25242718446601942</v>
      </c>
      <c r="W3323" s="3">
        <v>52</v>
      </c>
      <c r="X3323" s="3"/>
    </row>
    <row r="3324" spans="1:24" x14ac:dyDescent="0.25">
      <c r="A3324" s="1" t="s">
        <v>9074</v>
      </c>
      <c r="B3324" s="1" t="s">
        <v>92</v>
      </c>
      <c r="C3324" s="1" t="s">
        <v>93</v>
      </c>
      <c r="D3324" s="1" t="s">
        <v>6825</v>
      </c>
      <c r="E3324" s="1" t="s">
        <v>1961</v>
      </c>
      <c r="F3324" s="2">
        <v>45313</v>
      </c>
      <c r="G3324" s="2">
        <v>45545</v>
      </c>
      <c r="H3324" s="2" t="str">
        <f>TEXT(Ecommerce_Sales[[#This Row],[Order_Date]],"mmmm")</f>
        <v>September</v>
      </c>
      <c r="I3324" s="2" t="str">
        <f>TEXT(Ecommerce_Sales[[#This Row],[Order_Date]],"yyyy")</f>
        <v>2024</v>
      </c>
      <c r="J3324" s="2" t="str">
        <f>TEXT(Ecommerce_Sales[[#This Row],[Order_Date]],"mmmm")</f>
        <v>September</v>
      </c>
      <c r="K3324" s="1" t="s">
        <v>1992</v>
      </c>
      <c r="L3324" s="1" t="s">
        <v>9075</v>
      </c>
      <c r="M3324" s="1" t="s">
        <v>2079</v>
      </c>
      <c r="N3324" s="1" t="s">
        <v>1973</v>
      </c>
      <c r="O3324" s="3">
        <v>139</v>
      </c>
      <c r="P3324">
        <v>1</v>
      </c>
      <c r="Q3324" s="3">
        <v>139</v>
      </c>
      <c r="R3324" s="1" t="s">
        <v>1958</v>
      </c>
      <c r="S3324" s="3">
        <v>19</v>
      </c>
      <c r="U3324" t="str">
        <f>IF(Ecommerce_Sales[[#This Row],[Delivery_Time_Days]]&gt;7,"Delay",IF(Ecommerce_Sales[[#This Row],[Delivery_Time_Days]] = 0,"No delivery",IF(Ecommerce_Sales[[#This Row],[Delivery_Time_Days]]&lt;=7,"On-time")))</f>
        <v>No delivery</v>
      </c>
      <c r="V3324" s="7">
        <f>Ecommerce_Sales[[#This Row],[Profit]]/Ecommerce_Sales[[#This Row],[Total_Price]]</f>
        <v>0.30215827338129497</v>
      </c>
      <c r="W3324" s="3">
        <v>42</v>
      </c>
      <c r="X3324" s="3"/>
    </row>
    <row r="3325" spans="1:24" x14ac:dyDescent="0.25">
      <c r="A3325" s="1" t="s">
        <v>9076</v>
      </c>
      <c r="B3325" s="1" t="s">
        <v>162</v>
      </c>
      <c r="C3325" s="1" t="s">
        <v>163</v>
      </c>
      <c r="D3325" s="1" t="s">
        <v>6538</v>
      </c>
      <c r="E3325" s="1" t="s">
        <v>1996</v>
      </c>
      <c r="F3325" s="2">
        <v>45372</v>
      </c>
      <c r="G3325" s="2">
        <v>45435</v>
      </c>
      <c r="H3325" s="2" t="str">
        <f>TEXT(Ecommerce_Sales[[#This Row],[Order_Date]],"mmmm")</f>
        <v>May</v>
      </c>
      <c r="I3325" s="2" t="str">
        <f>TEXT(Ecommerce_Sales[[#This Row],[Order_Date]],"yyyy")</f>
        <v>2024</v>
      </c>
      <c r="J3325" s="2" t="str">
        <f>TEXT(Ecommerce_Sales[[#This Row],[Order_Date]],"mmmm")</f>
        <v>May</v>
      </c>
      <c r="K3325" s="1" t="s">
        <v>1947</v>
      </c>
      <c r="L3325" s="1" t="s">
        <v>9077</v>
      </c>
      <c r="M3325" s="1" t="s">
        <v>2058</v>
      </c>
      <c r="N3325" s="1" t="s">
        <v>1950</v>
      </c>
      <c r="O3325" s="3">
        <v>704</v>
      </c>
      <c r="P3325">
        <v>3</v>
      </c>
      <c r="Q3325" s="3">
        <v>2113</v>
      </c>
      <c r="R3325" s="1" t="s">
        <v>1958</v>
      </c>
      <c r="S3325" s="3">
        <v>111</v>
      </c>
      <c r="T3325">
        <v>9</v>
      </c>
      <c r="U3325" t="str">
        <f>IF(Ecommerce_Sales[[#This Row],[Delivery_Time_Days]]&gt;7,"Delay",IF(Ecommerce_Sales[[#This Row],[Delivery_Time_Days]] = 0,"No delivery",IF(Ecommerce_Sales[[#This Row],[Delivery_Time_Days]]&lt;=7,"On-time")))</f>
        <v>Delay</v>
      </c>
      <c r="V3325" s="7">
        <f>Ecommerce_Sales[[#This Row],[Profit]]/Ecommerce_Sales[[#This Row],[Total_Price]]</f>
        <v>0.39990534784666354</v>
      </c>
      <c r="W3325" s="3">
        <v>845</v>
      </c>
      <c r="X3325" s="3"/>
    </row>
    <row r="3326" spans="1:24" x14ac:dyDescent="0.25">
      <c r="A3326" s="1" t="s">
        <v>9078</v>
      </c>
      <c r="B3326" s="1" t="s">
        <v>1679</v>
      </c>
      <c r="C3326" s="1" t="s">
        <v>1680</v>
      </c>
      <c r="D3326" s="1" t="s">
        <v>4653</v>
      </c>
      <c r="E3326" s="1" t="s">
        <v>1946</v>
      </c>
      <c r="F3326" s="2">
        <v>45584</v>
      </c>
      <c r="G3326" s="2">
        <v>45305</v>
      </c>
      <c r="H3326" s="2" t="str">
        <f>TEXT(Ecommerce_Sales[[#This Row],[Order_Date]],"mmmm")</f>
        <v>January</v>
      </c>
      <c r="I3326" s="2" t="str">
        <f>TEXT(Ecommerce_Sales[[#This Row],[Order_Date]],"yyyy")</f>
        <v>2024</v>
      </c>
      <c r="J3326" s="2" t="str">
        <f>TEXT(Ecommerce_Sales[[#This Row],[Order_Date]],"mmmm")</f>
        <v>January</v>
      </c>
      <c r="K3326" s="1" t="s">
        <v>1947</v>
      </c>
      <c r="L3326" s="1" t="s">
        <v>2996</v>
      </c>
      <c r="M3326" s="1" t="s">
        <v>2047</v>
      </c>
      <c r="N3326" s="1" t="s">
        <v>1989</v>
      </c>
      <c r="O3326" s="3">
        <v>360</v>
      </c>
      <c r="P3326">
        <v>2</v>
      </c>
      <c r="Q3326" s="3">
        <v>720</v>
      </c>
      <c r="R3326" s="1" t="s">
        <v>1958</v>
      </c>
      <c r="S3326" s="3">
        <v>103</v>
      </c>
      <c r="T3326">
        <v>6</v>
      </c>
      <c r="U3326" t="str">
        <f>IF(Ecommerce_Sales[[#This Row],[Delivery_Time_Days]]&gt;7,"Delay",IF(Ecommerce_Sales[[#This Row],[Delivery_Time_Days]] = 0,"No delivery",IF(Ecommerce_Sales[[#This Row],[Delivery_Time_Days]]&lt;=7,"On-time")))</f>
        <v>On-time</v>
      </c>
      <c r="V3326" s="7">
        <f>Ecommerce_Sales[[#This Row],[Profit]]/Ecommerce_Sales[[#This Row],[Total_Price]]</f>
        <v>0.25</v>
      </c>
      <c r="W3326" s="3">
        <v>180</v>
      </c>
      <c r="X3326" s="3"/>
    </row>
    <row r="3327" spans="1:24" x14ac:dyDescent="0.25">
      <c r="A3327" s="1" t="s">
        <v>9079</v>
      </c>
      <c r="B3327" s="1" t="s">
        <v>840</v>
      </c>
      <c r="C3327" s="1" t="s">
        <v>841</v>
      </c>
      <c r="D3327" s="1" t="s">
        <v>2231</v>
      </c>
      <c r="E3327" s="1" t="s">
        <v>1981</v>
      </c>
      <c r="F3327" s="2">
        <v>44935</v>
      </c>
      <c r="G3327" s="2">
        <v>45538</v>
      </c>
      <c r="H3327" s="2" t="str">
        <f>TEXT(Ecommerce_Sales[[#This Row],[Order_Date]],"mmmm")</f>
        <v>September</v>
      </c>
      <c r="I3327" s="2" t="str">
        <f>TEXT(Ecommerce_Sales[[#This Row],[Order_Date]],"yyyy")</f>
        <v>2024</v>
      </c>
      <c r="J3327" s="2" t="str">
        <f>TEXT(Ecommerce_Sales[[#This Row],[Order_Date]],"mmmm")</f>
        <v>September</v>
      </c>
      <c r="K3327" s="1" t="s">
        <v>1947</v>
      </c>
      <c r="L3327" s="1" t="s">
        <v>9080</v>
      </c>
      <c r="M3327" s="1" t="s">
        <v>1998</v>
      </c>
      <c r="N3327" s="1" t="s">
        <v>1973</v>
      </c>
      <c r="O3327" s="3">
        <v>788</v>
      </c>
      <c r="P3327">
        <v>3</v>
      </c>
      <c r="Q3327" s="3">
        <v>2363</v>
      </c>
      <c r="R3327" s="1" t="s">
        <v>1958</v>
      </c>
      <c r="S3327" s="3">
        <v>288</v>
      </c>
      <c r="T3327">
        <v>6</v>
      </c>
      <c r="U3327" t="str">
        <f>IF(Ecommerce_Sales[[#This Row],[Delivery_Time_Days]]&gt;7,"Delay",IF(Ecommerce_Sales[[#This Row],[Delivery_Time_Days]] = 0,"No delivery",IF(Ecommerce_Sales[[#This Row],[Delivery_Time_Days]]&lt;=7,"On-time")))</f>
        <v>On-time</v>
      </c>
      <c r="V3327" s="7">
        <f>Ecommerce_Sales[[#This Row],[Profit]]/Ecommerce_Sales[[#This Row],[Total_Price]]</f>
        <v>0.30004231908590773</v>
      </c>
      <c r="W3327" s="3">
        <v>709</v>
      </c>
      <c r="X3327" s="3"/>
    </row>
    <row r="3328" spans="1:24" x14ac:dyDescent="0.25">
      <c r="A3328" s="1" t="s">
        <v>9081</v>
      </c>
      <c r="B3328" s="1" t="s">
        <v>384</v>
      </c>
      <c r="C3328" s="1" t="s">
        <v>385</v>
      </c>
      <c r="D3328" s="1" t="s">
        <v>3203</v>
      </c>
      <c r="E3328" s="1" t="s">
        <v>1981</v>
      </c>
      <c r="F3328" s="2">
        <v>45211</v>
      </c>
      <c r="G3328" s="2">
        <v>45654</v>
      </c>
      <c r="H3328" s="2" t="str">
        <f>TEXT(Ecommerce_Sales[[#This Row],[Order_Date]],"mmmm")</f>
        <v>December</v>
      </c>
      <c r="I3328" s="2" t="str">
        <f>TEXT(Ecommerce_Sales[[#This Row],[Order_Date]],"yyyy")</f>
        <v>2024</v>
      </c>
      <c r="J3328" s="2" t="str">
        <f>TEXT(Ecommerce_Sales[[#This Row],[Order_Date]],"mmmm")</f>
        <v>December</v>
      </c>
      <c r="K3328" s="1" t="s">
        <v>1986</v>
      </c>
      <c r="L3328" s="1" t="s">
        <v>7877</v>
      </c>
      <c r="M3328" s="1" t="s">
        <v>2104</v>
      </c>
      <c r="N3328" s="1" t="s">
        <v>1978</v>
      </c>
      <c r="O3328" s="3">
        <v>1323</v>
      </c>
      <c r="P3328">
        <v>6</v>
      </c>
      <c r="Q3328" s="3">
        <v>7938</v>
      </c>
      <c r="R3328" s="1" t="s">
        <v>2016</v>
      </c>
      <c r="S3328" s="3">
        <v>686</v>
      </c>
      <c r="U3328" t="str">
        <f>IF(Ecommerce_Sales[[#This Row],[Delivery_Time_Days]]&gt;7,"Delay",IF(Ecommerce_Sales[[#This Row],[Delivery_Time_Days]] = 0,"No delivery",IF(Ecommerce_Sales[[#This Row],[Delivery_Time_Days]]&lt;=7,"On-time")))</f>
        <v>No delivery</v>
      </c>
      <c r="V3328" s="7">
        <f>Ecommerce_Sales[[#This Row],[Profit]]/Ecommerce_Sales[[#This Row],[Total_Price]]</f>
        <v>0.34996220710506426</v>
      </c>
      <c r="W3328" s="3">
        <v>2778</v>
      </c>
      <c r="X3328" s="3"/>
    </row>
    <row r="3329" spans="1:24" x14ac:dyDescent="0.25">
      <c r="A3329" s="1" t="s">
        <v>9082</v>
      </c>
      <c r="B3329" s="1" t="s">
        <v>1816</v>
      </c>
      <c r="C3329" s="1" t="s">
        <v>1817</v>
      </c>
      <c r="D3329" s="1" t="s">
        <v>3564</v>
      </c>
      <c r="E3329" s="1" t="s">
        <v>1954</v>
      </c>
      <c r="F3329" s="2">
        <v>45188</v>
      </c>
      <c r="G3329" s="2">
        <v>45385</v>
      </c>
      <c r="H3329" s="2" t="str">
        <f>TEXT(Ecommerce_Sales[[#This Row],[Order_Date]],"mmmm")</f>
        <v>April</v>
      </c>
      <c r="I3329" s="2" t="str">
        <f>TEXT(Ecommerce_Sales[[#This Row],[Order_Date]],"yyyy")</f>
        <v>2024</v>
      </c>
      <c r="J3329" s="2" t="str">
        <f>TEXT(Ecommerce_Sales[[#This Row],[Order_Date]],"mmmm")</f>
        <v>April</v>
      </c>
      <c r="K3329" s="1" t="s">
        <v>1947</v>
      </c>
      <c r="L3329" s="1" t="s">
        <v>9083</v>
      </c>
      <c r="M3329" s="1" t="s">
        <v>2058</v>
      </c>
      <c r="N3329" s="1" t="s">
        <v>1950</v>
      </c>
      <c r="O3329" s="3">
        <v>257</v>
      </c>
      <c r="P3329">
        <v>1</v>
      </c>
      <c r="Q3329" s="3">
        <v>257</v>
      </c>
      <c r="R3329" s="1" t="s">
        <v>1958</v>
      </c>
      <c r="S3329" s="3">
        <v>14</v>
      </c>
      <c r="T3329">
        <v>5</v>
      </c>
      <c r="U3329" t="str">
        <f>IF(Ecommerce_Sales[[#This Row],[Delivery_Time_Days]]&gt;7,"Delay",IF(Ecommerce_Sales[[#This Row],[Delivery_Time_Days]] = 0,"No delivery",IF(Ecommerce_Sales[[#This Row],[Delivery_Time_Days]]&lt;=7,"On-time")))</f>
        <v>On-time</v>
      </c>
      <c r="V3329" s="7">
        <f>Ecommerce_Sales[[#This Row],[Profit]]/Ecommerce_Sales[[#This Row],[Total_Price]]</f>
        <v>0.40077821011673154</v>
      </c>
      <c r="W3329" s="3">
        <v>103</v>
      </c>
      <c r="X3329" s="3"/>
    </row>
    <row r="3330" spans="1:24" x14ac:dyDescent="0.25">
      <c r="A3330" s="1" t="s">
        <v>9084</v>
      </c>
      <c r="B3330" s="1" t="s">
        <v>1145</v>
      </c>
      <c r="C3330" s="1" t="s">
        <v>1146</v>
      </c>
      <c r="D3330" s="1" t="s">
        <v>6670</v>
      </c>
      <c r="E3330" s="1" t="s">
        <v>2005</v>
      </c>
      <c r="F3330" s="2">
        <v>45543</v>
      </c>
      <c r="G3330" s="2">
        <v>45549</v>
      </c>
      <c r="H3330" s="2" t="str">
        <f>TEXT(Ecommerce_Sales[[#This Row],[Order_Date]],"mmmm")</f>
        <v>September</v>
      </c>
      <c r="I3330" s="2" t="str">
        <f>TEXT(Ecommerce_Sales[[#This Row],[Order_Date]],"yyyy")</f>
        <v>2024</v>
      </c>
      <c r="J3330" s="2" t="str">
        <f>TEXT(Ecommerce_Sales[[#This Row],[Order_Date]],"mmmm")</f>
        <v>September</v>
      </c>
      <c r="K3330" s="1" t="s">
        <v>1986</v>
      </c>
      <c r="L3330" s="1" t="s">
        <v>9085</v>
      </c>
      <c r="M3330" s="1" t="s">
        <v>2058</v>
      </c>
      <c r="N3330" s="1" t="s">
        <v>1950</v>
      </c>
      <c r="O3330" s="3">
        <v>769</v>
      </c>
      <c r="P3330">
        <v>2</v>
      </c>
      <c r="Q3330" s="3">
        <v>1537</v>
      </c>
      <c r="R3330" s="1" t="s">
        <v>2016</v>
      </c>
      <c r="S3330" s="3">
        <v>141</v>
      </c>
      <c r="U3330" t="str">
        <f>IF(Ecommerce_Sales[[#This Row],[Delivery_Time_Days]]&gt;7,"Delay",IF(Ecommerce_Sales[[#This Row],[Delivery_Time_Days]] = 0,"No delivery",IF(Ecommerce_Sales[[#This Row],[Delivery_Time_Days]]&lt;=7,"On-time")))</f>
        <v>No delivery</v>
      </c>
      <c r="V3330" s="7">
        <f>Ecommerce_Sales[[#This Row],[Profit]]/Ecommerce_Sales[[#This Row],[Total_Price]]</f>
        <v>0.40013012361743655</v>
      </c>
      <c r="W3330" s="3">
        <v>615</v>
      </c>
      <c r="X3330" s="3"/>
    </row>
    <row r="3331" spans="1:24" x14ac:dyDescent="0.25">
      <c r="A3331" s="1" t="s">
        <v>9086</v>
      </c>
      <c r="B3331" s="1" t="s">
        <v>1703</v>
      </c>
      <c r="C3331" s="1" t="s">
        <v>1704</v>
      </c>
      <c r="D3331" s="1" t="s">
        <v>2661</v>
      </c>
      <c r="E3331" s="1" t="s">
        <v>1996</v>
      </c>
      <c r="F3331" s="2">
        <v>45110</v>
      </c>
      <c r="G3331" s="2">
        <v>45061</v>
      </c>
      <c r="H3331" s="2" t="str">
        <f>TEXT(Ecommerce_Sales[[#This Row],[Order_Date]],"mmmm")</f>
        <v>May</v>
      </c>
      <c r="I3331" s="2" t="str">
        <f>TEXT(Ecommerce_Sales[[#This Row],[Order_Date]],"yyyy")</f>
        <v>2023</v>
      </c>
      <c r="J3331" s="2" t="str">
        <f>TEXT(Ecommerce_Sales[[#This Row],[Order_Date]],"mmmm")</f>
        <v>May</v>
      </c>
      <c r="K3331" s="1" t="s">
        <v>1947</v>
      </c>
      <c r="L3331" s="1" t="s">
        <v>4800</v>
      </c>
      <c r="M3331" s="1" t="s">
        <v>1968</v>
      </c>
      <c r="N3331" s="1" t="s">
        <v>1957</v>
      </c>
      <c r="O3331" s="3">
        <v>510</v>
      </c>
      <c r="P3331">
        <v>2</v>
      </c>
      <c r="Q3331" s="3">
        <v>1020</v>
      </c>
      <c r="R3331" s="1" t="s">
        <v>1958</v>
      </c>
      <c r="S3331" s="3">
        <v>149</v>
      </c>
      <c r="T3331">
        <v>6</v>
      </c>
      <c r="U3331" t="str">
        <f>IF(Ecommerce_Sales[[#This Row],[Delivery_Time_Days]]&gt;7,"Delay",IF(Ecommerce_Sales[[#This Row],[Delivery_Time_Days]] = 0,"No delivery",IF(Ecommerce_Sales[[#This Row],[Delivery_Time_Days]]&lt;=7,"On-time")))</f>
        <v>On-time</v>
      </c>
      <c r="V3331" s="7">
        <f>Ecommerce_Sales[[#This Row],[Profit]]/Ecommerce_Sales[[#This Row],[Total_Price]]</f>
        <v>0.15</v>
      </c>
      <c r="W3331" s="3">
        <v>153</v>
      </c>
      <c r="X3331" s="3"/>
    </row>
    <row r="3332" spans="1:24" x14ac:dyDescent="0.25">
      <c r="A3332" s="1" t="s">
        <v>9087</v>
      </c>
      <c r="B3332" s="1" t="s">
        <v>240</v>
      </c>
      <c r="C3332" s="1" t="s">
        <v>241</v>
      </c>
      <c r="D3332" s="1" t="s">
        <v>4053</v>
      </c>
      <c r="E3332" s="1" t="s">
        <v>1966</v>
      </c>
      <c r="F3332" s="2">
        <v>45629</v>
      </c>
      <c r="G3332" s="2">
        <v>45025</v>
      </c>
      <c r="H3332" s="2" t="str">
        <f>TEXT(Ecommerce_Sales[[#This Row],[Order_Date]],"mmmm")</f>
        <v>April</v>
      </c>
      <c r="I3332" s="2" t="str">
        <f>TEXT(Ecommerce_Sales[[#This Row],[Order_Date]],"yyyy")</f>
        <v>2023</v>
      </c>
      <c r="J3332" s="2" t="str">
        <f>TEXT(Ecommerce_Sales[[#This Row],[Order_Date]],"mmmm")</f>
        <v>April</v>
      </c>
      <c r="K3332" s="1" t="s">
        <v>1947</v>
      </c>
      <c r="L3332" s="1" t="s">
        <v>9088</v>
      </c>
      <c r="M3332" s="1" t="s">
        <v>2043</v>
      </c>
      <c r="N3332" s="1" t="s">
        <v>1989</v>
      </c>
      <c r="O3332" s="3">
        <v>424</v>
      </c>
      <c r="P3332">
        <v>4</v>
      </c>
      <c r="Q3332" s="3">
        <v>1698</v>
      </c>
      <c r="R3332" s="1" t="s">
        <v>2008</v>
      </c>
      <c r="S3332" s="3">
        <v>195</v>
      </c>
      <c r="T3332">
        <v>2</v>
      </c>
      <c r="U3332" t="str">
        <f>IF(Ecommerce_Sales[[#This Row],[Delivery_Time_Days]]&gt;7,"Delay",IF(Ecommerce_Sales[[#This Row],[Delivery_Time_Days]] = 0,"No delivery",IF(Ecommerce_Sales[[#This Row],[Delivery_Time_Days]]&lt;=7,"On-time")))</f>
        <v>On-time</v>
      </c>
      <c r="V3332" s="7">
        <f>Ecommerce_Sales[[#This Row],[Profit]]/Ecommerce_Sales[[#This Row],[Total_Price]]</f>
        <v>0.24970553592461719</v>
      </c>
      <c r="W3332" s="3">
        <v>424</v>
      </c>
      <c r="X3332" s="3"/>
    </row>
    <row r="3333" spans="1:24" x14ac:dyDescent="0.25">
      <c r="A3333" s="1" t="s">
        <v>9089</v>
      </c>
      <c r="B3333" s="1" t="s">
        <v>1891</v>
      </c>
      <c r="C3333" s="1" t="s">
        <v>1892</v>
      </c>
      <c r="D3333" s="1" t="s">
        <v>6718</v>
      </c>
      <c r="E3333" s="1" t="s">
        <v>1966</v>
      </c>
      <c r="F3333" s="2">
        <v>45205</v>
      </c>
      <c r="G3333" s="2">
        <v>45430</v>
      </c>
      <c r="H3333" s="2" t="str">
        <f>TEXT(Ecommerce_Sales[[#This Row],[Order_Date]],"mmmm")</f>
        <v>May</v>
      </c>
      <c r="I3333" s="2" t="str">
        <f>TEXT(Ecommerce_Sales[[#This Row],[Order_Date]],"yyyy")</f>
        <v>2024</v>
      </c>
      <c r="J3333" s="2" t="str">
        <f>TEXT(Ecommerce_Sales[[#This Row],[Order_Date]],"mmmm")</f>
        <v>May</v>
      </c>
      <c r="K3333" s="1" t="s">
        <v>1947</v>
      </c>
      <c r="L3333" s="1" t="s">
        <v>9090</v>
      </c>
      <c r="M3333" s="1" t="s">
        <v>2247</v>
      </c>
      <c r="N3333" s="1" t="s">
        <v>1957</v>
      </c>
      <c r="O3333" s="3">
        <v>125</v>
      </c>
      <c r="P3333">
        <v>2</v>
      </c>
      <c r="Q3333" s="3">
        <v>250</v>
      </c>
      <c r="R3333" s="1" t="s">
        <v>1951</v>
      </c>
      <c r="S3333" s="3">
        <v>37</v>
      </c>
      <c r="T3333">
        <v>2</v>
      </c>
      <c r="U3333" t="str">
        <f>IF(Ecommerce_Sales[[#This Row],[Delivery_Time_Days]]&gt;7,"Delay",IF(Ecommerce_Sales[[#This Row],[Delivery_Time_Days]] = 0,"No delivery",IF(Ecommerce_Sales[[#This Row],[Delivery_Time_Days]]&lt;=7,"On-time")))</f>
        <v>On-time</v>
      </c>
      <c r="V3333" s="7">
        <f>Ecommerce_Sales[[#This Row],[Profit]]/Ecommerce_Sales[[#This Row],[Total_Price]]</f>
        <v>0.152</v>
      </c>
      <c r="W3333" s="3">
        <v>38</v>
      </c>
      <c r="X3333" s="3"/>
    </row>
    <row r="3334" spans="1:24" x14ac:dyDescent="0.25">
      <c r="A3334" s="1" t="s">
        <v>9091</v>
      </c>
      <c r="B3334" s="1" t="s">
        <v>194</v>
      </c>
      <c r="C3334" s="1" t="s">
        <v>195</v>
      </c>
      <c r="D3334" s="1" t="s">
        <v>3364</v>
      </c>
      <c r="E3334" s="1" t="s">
        <v>1954</v>
      </c>
      <c r="F3334" s="2">
        <v>45040</v>
      </c>
      <c r="G3334" s="2">
        <v>45581</v>
      </c>
      <c r="H3334" s="2" t="str">
        <f>TEXT(Ecommerce_Sales[[#This Row],[Order_Date]],"mmmm")</f>
        <v>October</v>
      </c>
      <c r="I3334" s="2" t="str">
        <f>TEXT(Ecommerce_Sales[[#This Row],[Order_Date]],"yyyy")</f>
        <v>2024</v>
      </c>
      <c r="J3334" s="2" t="str">
        <f>TEXT(Ecommerce_Sales[[#This Row],[Order_Date]],"mmmm")</f>
        <v>October</v>
      </c>
      <c r="K3334" s="1" t="s">
        <v>1947</v>
      </c>
      <c r="L3334" s="1" t="s">
        <v>9092</v>
      </c>
      <c r="M3334" s="1" t="s">
        <v>2065</v>
      </c>
      <c r="N3334" s="1" t="s">
        <v>1978</v>
      </c>
      <c r="O3334" s="3">
        <v>130</v>
      </c>
      <c r="P3334">
        <v>4</v>
      </c>
      <c r="Q3334" s="3">
        <v>519</v>
      </c>
      <c r="R3334" s="1" t="s">
        <v>1958</v>
      </c>
      <c r="S3334" s="3">
        <v>40</v>
      </c>
      <c r="T3334">
        <v>8</v>
      </c>
      <c r="U3334" t="str">
        <f>IF(Ecommerce_Sales[[#This Row],[Delivery_Time_Days]]&gt;7,"Delay",IF(Ecommerce_Sales[[#This Row],[Delivery_Time_Days]] = 0,"No delivery",IF(Ecommerce_Sales[[#This Row],[Delivery_Time_Days]]&lt;=7,"On-time")))</f>
        <v>Delay</v>
      </c>
      <c r="V3334" s="7">
        <f>Ecommerce_Sales[[#This Row],[Profit]]/Ecommerce_Sales[[#This Row],[Total_Price]]</f>
        <v>0.35067437379576105</v>
      </c>
      <c r="W3334" s="3">
        <v>182</v>
      </c>
      <c r="X3334" s="3"/>
    </row>
    <row r="3335" spans="1:24" x14ac:dyDescent="0.25">
      <c r="A3335" s="1" t="s">
        <v>9093</v>
      </c>
      <c r="B3335" s="1" t="s">
        <v>515</v>
      </c>
      <c r="C3335" s="1" t="s">
        <v>1409</v>
      </c>
      <c r="D3335" s="1" t="s">
        <v>9094</v>
      </c>
      <c r="E3335" s="1" t="s">
        <v>1954</v>
      </c>
      <c r="F3335" s="2">
        <v>45092</v>
      </c>
      <c r="G3335" s="2">
        <v>45074</v>
      </c>
      <c r="H3335" s="2" t="str">
        <f>TEXT(Ecommerce_Sales[[#This Row],[Order_Date]],"mmmm")</f>
        <v>May</v>
      </c>
      <c r="I3335" s="2" t="str">
        <f>TEXT(Ecommerce_Sales[[#This Row],[Order_Date]],"yyyy")</f>
        <v>2023</v>
      </c>
      <c r="J3335" s="2" t="str">
        <f>TEXT(Ecommerce_Sales[[#This Row],[Order_Date]],"mmmm")</f>
        <v>May</v>
      </c>
      <c r="K3335" s="1" t="s">
        <v>1992</v>
      </c>
      <c r="L3335" s="1" t="s">
        <v>4934</v>
      </c>
      <c r="M3335" s="1" t="s">
        <v>2104</v>
      </c>
      <c r="N3335" s="1" t="s">
        <v>1978</v>
      </c>
      <c r="O3335" s="3">
        <v>62</v>
      </c>
      <c r="P3335">
        <v>3</v>
      </c>
      <c r="Q3335" s="3">
        <v>186</v>
      </c>
      <c r="R3335" s="1" t="s">
        <v>1951</v>
      </c>
      <c r="S3335" s="3">
        <v>10</v>
      </c>
      <c r="U3335" t="str">
        <f>IF(Ecommerce_Sales[[#This Row],[Delivery_Time_Days]]&gt;7,"Delay",IF(Ecommerce_Sales[[#This Row],[Delivery_Time_Days]] = 0,"No delivery",IF(Ecommerce_Sales[[#This Row],[Delivery_Time_Days]]&lt;=7,"On-time")))</f>
        <v>No delivery</v>
      </c>
      <c r="V3335" s="7">
        <f>Ecommerce_Sales[[#This Row],[Profit]]/Ecommerce_Sales[[#This Row],[Total_Price]]</f>
        <v>0.34946236559139787</v>
      </c>
      <c r="W3335" s="3">
        <v>65</v>
      </c>
      <c r="X3335" s="3"/>
    </row>
    <row r="3336" spans="1:24" x14ac:dyDescent="0.25">
      <c r="A3336" s="1" t="s">
        <v>9095</v>
      </c>
      <c r="B3336" s="1" t="s">
        <v>863</v>
      </c>
      <c r="C3336" s="1" t="s">
        <v>864</v>
      </c>
      <c r="D3336" s="1" t="s">
        <v>2178</v>
      </c>
      <c r="E3336" s="1" t="s">
        <v>1961</v>
      </c>
      <c r="F3336" s="2">
        <v>45176</v>
      </c>
      <c r="G3336" s="2">
        <v>45548</v>
      </c>
      <c r="H3336" s="2" t="str">
        <f>TEXT(Ecommerce_Sales[[#This Row],[Order_Date]],"mmmm")</f>
        <v>September</v>
      </c>
      <c r="I3336" s="2" t="str">
        <f>TEXT(Ecommerce_Sales[[#This Row],[Order_Date]],"yyyy")</f>
        <v>2024</v>
      </c>
      <c r="J3336" s="2" t="str">
        <f>TEXT(Ecommerce_Sales[[#This Row],[Order_Date]],"mmmm")</f>
        <v>September</v>
      </c>
      <c r="K3336" s="1" t="s">
        <v>1947</v>
      </c>
      <c r="L3336" s="1" t="s">
        <v>9096</v>
      </c>
      <c r="M3336" s="1" t="s">
        <v>1968</v>
      </c>
      <c r="N3336" s="1" t="s">
        <v>1957</v>
      </c>
      <c r="O3336" s="3">
        <v>508</v>
      </c>
      <c r="P3336">
        <v>4</v>
      </c>
      <c r="Q3336" s="3">
        <v>2032</v>
      </c>
      <c r="R3336" s="1" t="s">
        <v>2012</v>
      </c>
      <c r="S3336" s="3">
        <v>204</v>
      </c>
      <c r="T3336">
        <v>7</v>
      </c>
      <c r="U3336" t="str">
        <f>IF(Ecommerce_Sales[[#This Row],[Delivery_Time_Days]]&gt;7,"Delay",IF(Ecommerce_Sales[[#This Row],[Delivery_Time_Days]] = 0,"No delivery",IF(Ecommerce_Sales[[#This Row],[Delivery_Time_Days]]&lt;=7,"On-time")))</f>
        <v>On-time</v>
      </c>
      <c r="V3336" s="7">
        <f>Ecommerce_Sales[[#This Row],[Profit]]/Ecommerce_Sales[[#This Row],[Total_Price]]</f>
        <v>0.1500984251968504</v>
      </c>
      <c r="W3336" s="3">
        <v>305</v>
      </c>
      <c r="X3336" s="3"/>
    </row>
    <row r="3337" spans="1:24" x14ac:dyDescent="0.25">
      <c r="A3337" s="1" t="s">
        <v>9097</v>
      </c>
      <c r="B3337" s="1" t="s">
        <v>1633</v>
      </c>
      <c r="C3337" s="1" t="s">
        <v>1634</v>
      </c>
      <c r="D3337" s="1" t="s">
        <v>2124</v>
      </c>
      <c r="E3337" s="1" t="s">
        <v>2005</v>
      </c>
      <c r="F3337" s="2">
        <v>45236</v>
      </c>
      <c r="G3337" s="2">
        <v>45292</v>
      </c>
      <c r="H3337" s="2" t="str">
        <f>TEXT(Ecommerce_Sales[[#This Row],[Order_Date]],"mmmm")</f>
        <v>January</v>
      </c>
      <c r="I3337" s="2" t="str">
        <f>TEXT(Ecommerce_Sales[[#This Row],[Order_Date]],"yyyy")</f>
        <v>2024</v>
      </c>
      <c r="J3337" s="2" t="str">
        <f>TEXT(Ecommerce_Sales[[#This Row],[Order_Date]],"mmmm")</f>
        <v>January</v>
      </c>
      <c r="K3337" s="1" t="s">
        <v>1947</v>
      </c>
      <c r="L3337" s="1" t="s">
        <v>2309</v>
      </c>
      <c r="M3337" s="1" t="s">
        <v>2054</v>
      </c>
      <c r="N3337" s="1" t="s">
        <v>1957</v>
      </c>
      <c r="O3337" s="3">
        <v>877</v>
      </c>
      <c r="P3337">
        <v>1</v>
      </c>
      <c r="Q3337" s="3">
        <v>877</v>
      </c>
      <c r="R3337" s="1" t="s">
        <v>1958</v>
      </c>
      <c r="S3337" s="3">
        <v>125</v>
      </c>
      <c r="T3337">
        <v>10</v>
      </c>
      <c r="U3337" t="str">
        <f>IF(Ecommerce_Sales[[#This Row],[Delivery_Time_Days]]&gt;7,"Delay",IF(Ecommerce_Sales[[#This Row],[Delivery_Time_Days]] = 0,"No delivery",IF(Ecommerce_Sales[[#This Row],[Delivery_Time_Days]]&lt;=7,"On-time")))</f>
        <v>Delay</v>
      </c>
      <c r="V3337" s="7">
        <f>Ecommerce_Sales[[#This Row],[Profit]]/Ecommerce_Sales[[#This Row],[Total_Price]]</f>
        <v>0.14937286202964653</v>
      </c>
      <c r="W3337" s="3">
        <v>131</v>
      </c>
      <c r="X3337" s="3"/>
    </row>
    <row r="3338" spans="1:24" x14ac:dyDescent="0.25">
      <c r="A3338" s="1" t="s">
        <v>9098</v>
      </c>
      <c r="B3338" s="1" t="s">
        <v>800</v>
      </c>
      <c r="C3338" s="1" t="s">
        <v>801</v>
      </c>
      <c r="D3338" s="1" t="s">
        <v>5516</v>
      </c>
      <c r="E3338" s="1" t="s">
        <v>1996</v>
      </c>
      <c r="F3338" s="2">
        <v>45499</v>
      </c>
      <c r="G3338" s="2">
        <v>45582</v>
      </c>
      <c r="H3338" s="2" t="str">
        <f>TEXT(Ecommerce_Sales[[#This Row],[Order_Date]],"mmmm")</f>
        <v>October</v>
      </c>
      <c r="I3338" s="2" t="str">
        <f>TEXT(Ecommerce_Sales[[#This Row],[Order_Date]],"yyyy")</f>
        <v>2024</v>
      </c>
      <c r="J3338" s="2" t="str">
        <f>TEXT(Ecommerce_Sales[[#This Row],[Order_Date]],"mmmm")</f>
        <v>October</v>
      </c>
      <c r="K3338" s="1" t="s">
        <v>1947</v>
      </c>
      <c r="L3338" s="1" t="s">
        <v>6464</v>
      </c>
      <c r="M3338" s="1" t="s">
        <v>1998</v>
      </c>
      <c r="N3338" s="1" t="s">
        <v>1973</v>
      </c>
      <c r="O3338" s="3">
        <v>699</v>
      </c>
      <c r="P3338">
        <v>4</v>
      </c>
      <c r="Q3338" s="3">
        <v>2797</v>
      </c>
      <c r="R3338" s="1" t="s">
        <v>1958</v>
      </c>
      <c r="S3338" s="3">
        <v>172</v>
      </c>
      <c r="T3338">
        <v>10</v>
      </c>
      <c r="U3338" t="str">
        <f>IF(Ecommerce_Sales[[#This Row],[Delivery_Time_Days]]&gt;7,"Delay",IF(Ecommerce_Sales[[#This Row],[Delivery_Time_Days]] = 0,"No delivery",IF(Ecommerce_Sales[[#This Row],[Delivery_Time_Days]]&lt;=7,"On-time")))</f>
        <v>Delay</v>
      </c>
      <c r="V3338" s="7">
        <f>Ecommerce_Sales[[#This Row],[Profit]]/Ecommerce_Sales[[#This Row],[Total_Price]]</f>
        <v>0.29996424740793709</v>
      </c>
      <c r="W3338" s="3">
        <v>839</v>
      </c>
      <c r="X3338" s="3"/>
    </row>
    <row r="3339" spans="1:24" x14ac:dyDescent="0.25">
      <c r="A3339" s="1" t="s">
        <v>9099</v>
      </c>
      <c r="B3339" s="1" t="s">
        <v>70</v>
      </c>
      <c r="C3339" s="1" t="s">
        <v>71</v>
      </c>
      <c r="D3339" s="1" t="s">
        <v>3863</v>
      </c>
      <c r="E3339" s="1" t="s">
        <v>1954</v>
      </c>
      <c r="F3339" s="2">
        <v>45441</v>
      </c>
      <c r="G3339" s="2">
        <v>45231</v>
      </c>
      <c r="H3339" s="2" t="str">
        <f>TEXT(Ecommerce_Sales[[#This Row],[Order_Date]],"mmmm")</f>
        <v>November</v>
      </c>
      <c r="I3339" s="2" t="str">
        <f>TEXT(Ecommerce_Sales[[#This Row],[Order_Date]],"yyyy")</f>
        <v>2023</v>
      </c>
      <c r="J3339" s="2" t="str">
        <f>TEXT(Ecommerce_Sales[[#This Row],[Order_Date]],"mmmm")</f>
        <v>November</v>
      </c>
      <c r="K3339" s="1" t="s">
        <v>1947</v>
      </c>
      <c r="L3339" s="1" t="s">
        <v>9100</v>
      </c>
      <c r="M3339" s="1" t="s">
        <v>2047</v>
      </c>
      <c r="N3339" s="1" t="s">
        <v>1989</v>
      </c>
      <c r="O3339" s="3">
        <v>1071</v>
      </c>
      <c r="P3339">
        <v>7</v>
      </c>
      <c r="Q3339" s="3">
        <v>7497</v>
      </c>
      <c r="R3339" s="1" t="s">
        <v>2008</v>
      </c>
      <c r="S3339" s="3">
        <v>756</v>
      </c>
      <c r="T3339">
        <v>6</v>
      </c>
      <c r="U3339" t="str">
        <f>IF(Ecommerce_Sales[[#This Row],[Delivery_Time_Days]]&gt;7,"Delay",IF(Ecommerce_Sales[[#This Row],[Delivery_Time_Days]] = 0,"No delivery",IF(Ecommerce_Sales[[#This Row],[Delivery_Time_Days]]&lt;=7,"On-time")))</f>
        <v>On-time</v>
      </c>
      <c r="V3339" s="7">
        <f>Ecommerce_Sales[[#This Row],[Profit]]/Ecommerce_Sales[[#This Row],[Total_Price]]</f>
        <v>0.24996665332799786</v>
      </c>
      <c r="W3339" s="3">
        <v>1874</v>
      </c>
      <c r="X3339" s="3"/>
    </row>
    <row r="3340" spans="1:24" x14ac:dyDescent="0.25">
      <c r="A3340" s="1" t="s">
        <v>9101</v>
      </c>
      <c r="B3340" s="1" t="s">
        <v>1373</v>
      </c>
      <c r="C3340" s="1" t="s">
        <v>1374</v>
      </c>
      <c r="D3340" s="1" t="s">
        <v>2538</v>
      </c>
      <c r="E3340" s="1" t="s">
        <v>1996</v>
      </c>
      <c r="F3340" s="2">
        <v>45110</v>
      </c>
      <c r="G3340" s="2">
        <v>45131</v>
      </c>
      <c r="H3340" s="2" t="str">
        <f>TEXT(Ecommerce_Sales[[#This Row],[Order_Date]],"mmmm")</f>
        <v>July</v>
      </c>
      <c r="I3340" s="2" t="str">
        <f>TEXT(Ecommerce_Sales[[#This Row],[Order_Date]],"yyyy")</f>
        <v>2023</v>
      </c>
      <c r="J3340" s="2" t="str">
        <f>TEXT(Ecommerce_Sales[[#This Row],[Order_Date]],"mmmm")</f>
        <v>July</v>
      </c>
      <c r="K3340" s="1" t="s">
        <v>1947</v>
      </c>
      <c r="L3340" s="1" t="s">
        <v>5266</v>
      </c>
      <c r="M3340" s="1" t="s">
        <v>1977</v>
      </c>
      <c r="N3340" s="1" t="s">
        <v>1978</v>
      </c>
      <c r="O3340" s="3">
        <v>17</v>
      </c>
      <c r="P3340">
        <v>5</v>
      </c>
      <c r="Q3340" s="3">
        <v>84</v>
      </c>
      <c r="R3340" s="1" t="s">
        <v>1958</v>
      </c>
      <c r="S3340" s="3">
        <v>8</v>
      </c>
      <c r="T3340">
        <v>4</v>
      </c>
      <c r="U3340" t="str">
        <f>IF(Ecommerce_Sales[[#This Row],[Delivery_Time_Days]]&gt;7,"Delay",IF(Ecommerce_Sales[[#This Row],[Delivery_Time_Days]] = 0,"No delivery",IF(Ecommerce_Sales[[#This Row],[Delivery_Time_Days]]&lt;=7,"On-time")))</f>
        <v>On-time</v>
      </c>
      <c r="V3340" s="7">
        <f>Ecommerce_Sales[[#This Row],[Profit]]/Ecommerce_Sales[[#This Row],[Total_Price]]</f>
        <v>0.35714285714285715</v>
      </c>
      <c r="W3340" s="3">
        <v>30</v>
      </c>
      <c r="X3340" s="3"/>
    </row>
    <row r="3341" spans="1:24" x14ac:dyDescent="0.25">
      <c r="A3341" s="1" t="s">
        <v>9102</v>
      </c>
      <c r="B3341" s="1" t="s">
        <v>1369</v>
      </c>
      <c r="C3341" s="1" t="s">
        <v>1370</v>
      </c>
      <c r="D3341" s="1" t="s">
        <v>3174</v>
      </c>
      <c r="E3341" s="1" t="s">
        <v>1961</v>
      </c>
      <c r="F3341" s="2">
        <v>45364</v>
      </c>
      <c r="G3341" s="2">
        <v>45422</v>
      </c>
      <c r="H3341" s="2" t="str">
        <f>TEXT(Ecommerce_Sales[[#This Row],[Order_Date]],"mmmm")</f>
        <v>May</v>
      </c>
      <c r="I3341" s="2" t="str">
        <f>TEXT(Ecommerce_Sales[[#This Row],[Order_Date]],"yyyy")</f>
        <v>2024</v>
      </c>
      <c r="J3341" s="2" t="str">
        <f>TEXT(Ecommerce_Sales[[#This Row],[Order_Date]],"mmmm")</f>
        <v>May</v>
      </c>
      <c r="K3341" s="1" t="s">
        <v>1947</v>
      </c>
      <c r="L3341" s="1" t="s">
        <v>9103</v>
      </c>
      <c r="M3341" s="1" t="s">
        <v>1983</v>
      </c>
      <c r="N3341" s="1" t="s">
        <v>1950</v>
      </c>
      <c r="O3341" s="3">
        <v>82</v>
      </c>
      <c r="P3341">
        <v>5</v>
      </c>
      <c r="Q3341" s="3">
        <v>412</v>
      </c>
      <c r="R3341" s="1" t="s">
        <v>1958</v>
      </c>
      <c r="S3341" s="3">
        <v>49</v>
      </c>
      <c r="T3341">
        <v>8</v>
      </c>
      <c r="U3341" t="str">
        <f>IF(Ecommerce_Sales[[#This Row],[Delivery_Time_Days]]&gt;7,"Delay",IF(Ecommerce_Sales[[#This Row],[Delivery_Time_Days]] = 0,"No delivery",IF(Ecommerce_Sales[[#This Row],[Delivery_Time_Days]]&lt;=7,"On-time")))</f>
        <v>Delay</v>
      </c>
      <c r="V3341" s="7">
        <f>Ecommerce_Sales[[#This Row],[Profit]]/Ecommerce_Sales[[#This Row],[Total_Price]]</f>
        <v>0.40048543689320387</v>
      </c>
      <c r="W3341" s="3">
        <v>165</v>
      </c>
      <c r="X3341" s="3"/>
    </row>
    <row r="3342" spans="1:24" x14ac:dyDescent="0.25">
      <c r="A3342" s="1" t="s">
        <v>9104</v>
      </c>
      <c r="B3342" s="1" t="s">
        <v>212</v>
      </c>
      <c r="C3342" s="1" t="s">
        <v>213</v>
      </c>
      <c r="D3342" s="1" t="s">
        <v>3549</v>
      </c>
      <c r="E3342" s="1" t="s">
        <v>1966</v>
      </c>
      <c r="F3342" s="2">
        <v>45637</v>
      </c>
      <c r="G3342" s="2">
        <v>45152</v>
      </c>
      <c r="H3342" s="2" t="str">
        <f>TEXT(Ecommerce_Sales[[#This Row],[Order_Date]],"mmmm")</f>
        <v>August</v>
      </c>
      <c r="I3342" s="2" t="str">
        <f>TEXT(Ecommerce_Sales[[#This Row],[Order_Date]],"yyyy")</f>
        <v>2023</v>
      </c>
      <c r="J3342" s="2" t="str">
        <f>TEXT(Ecommerce_Sales[[#This Row],[Order_Date]],"mmmm")</f>
        <v>August</v>
      </c>
      <c r="K3342" s="1" t="s">
        <v>1986</v>
      </c>
      <c r="L3342" s="1" t="s">
        <v>3778</v>
      </c>
      <c r="M3342" s="1" t="s">
        <v>2026</v>
      </c>
      <c r="N3342" s="1" t="s">
        <v>1978</v>
      </c>
      <c r="O3342" s="3">
        <v>66</v>
      </c>
      <c r="P3342">
        <v>5</v>
      </c>
      <c r="Q3342" s="3">
        <v>328</v>
      </c>
      <c r="R3342" s="1" t="s">
        <v>1958</v>
      </c>
      <c r="S3342" s="3">
        <v>19</v>
      </c>
      <c r="U3342" t="str">
        <f>IF(Ecommerce_Sales[[#This Row],[Delivery_Time_Days]]&gt;7,"Delay",IF(Ecommerce_Sales[[#This Row],[Delivery_Time_Days]] = 0,"No delivery",IF(Ecommerce_Sales[[#This Row],[Delivery_Time_Days]]&lt;=7,"On-time")))</f>
        <v>No delivery</v>
      </c>
      <c r="V3342" s="7">
        <f>Ecommerce_Sales[[#This Row],[Profit]]/Ecommerce_Sales[[#This Row],[Total_Price]]</f>
        <v>0.35060975609756095</v>
      </c>
      <c r="W3342" s="3">
        <v>115</v>
      </c>
      <c r="X3342" s="3"/>
    </row>
    <row r="3343" spans="1:24" x14ac:dyDescent="0.25">
      <c r="A3343" s="1" t="s">
        <v>9105</v>
      </c>
      <c r="B3343" s="1" t="s">
        <v>1391</v>
      </c>
      <c r="C3343" s="1" t="s">
        <v>1392</v>
      </c>
      <c r="D3343" s="1" t="s">
        <v>5246</v>
      </c>
      <c r="E3343" s="1" t="s">
        <v>1996</v>
      </c>
      <c r="F3343" s="2">
        <v>45482</v>
      </c>
      <c r="G3343" s="2">
        <v>44975</v>
      </c>
      <c r="H3343" s="2" t="str">
        <f>TEXT(Ecommerce_Sales[[#This Row],[Order_Date]],"mmmm")</f>
        <v>February</v>
      </c>
      <c r="I3343" s="2" t="str">
        <f>TEXT(Ecommerce_Sales[[#This Row],[Order_Date]],"yyyy")</f>
        <v>2023</v>
      </c>
      <c r="J3343" s="2" t="str">
        <f>TEXT(Ecommerce_Sales[[#This Row],[Order_Date]],"mmmm")</f>
        <v>February</v>
      </c>
      <c r="K3343" s="1" t="s">
        <v>1947</v>
      </c>
      <c r="L3343" s="1" t="s">
        <v>9106</v>
      </c>
      <c r="M3343" s="1" t="s">
        <v>1949</v>
      </c>
      <c r="N3343" s="1" t="s">
        <v>1950</v>
      </c>
      <c r="O3343" s="3">
        <v>785</v>
      </c>
      <c r="P3343">
        <v>3</v>
      </c>
      <c r="Q3343" s="3">
        <v>2354</v>
      </c>
      <c r="R3343" s="1" t="s">
        <v>1958</v>
      </c>
      <c r="S3343" s="3">
        <v>201</v>
      </c>
      <c r="T3343">
        <v>6</v>
      </c>
      <c r="U3343" t="str">
        <f>IF(Ecommerce_Sales[[#This Row],[Delivery_Time_Days]]&gt;7,"Delay",IF(Ecommerce_Sales[[#This Row],[Delivery_Time_Days]] = 0,"No delivery",IF(Ecommerce_Sales[[#This Row],[Delivery_Time_Days]]&lt;=7,"On-time")))</f>
        <v>On-time</v>
      </c>
      <c r="V3343" s="7">
        <f>Ecommerce_Sales[[#This Row],[Profit]]/Ecommerce_Sales[[#This Row],[Total_Price]]</f>
        <v>0.4001699235344095</v>
      </c>
      <c r="W3343" s="3">
        <v>942</v>
      </c>
      <c r="X3343" s="3"/>
    </row>
    <row r="3344" spans="1:24" x14ac:dyDescent="0.25">
      <c r="A3344" s="1" t="s">
        <v>9107</v>
      </c>
      <c r="B3344" s="1" t="s">
        <v>1138</v>
      </c>
      <c r="C3344" s="1" t="s">
        <v>1139</v>
      </c>
      <c r="D3344" s="1" t="s">
        <v>5121</v>
      </c>
      <c r="E3344" s="1" t="s">
        <v>1996</v>
      </c>
      <c r="F3344" s="2">
        <v>44955</v>
      </c>
      <c r="G3344" s="2">
        <v>44951</v>
      </c>
      <c r="H3344" s="2" t="str">
        <f>TEXT(Ecommerce_Sales[[#This Row],[Order_Date]],"mmmm")</f>
        <v>January</v>
      </c>
      <c r="I3344" s="2" t="str">
        <f>TEXT(Ecommerce_Sales[[#This Row],[Order_Date]],"yyyy")</f>
        <v>2023</v>
      </c>
      <c r="J3344" s="2" t="str">
        <f>TEXT(Ecommerce_Sales[[#This Row],[Order_Date]],"mmmm")</f>
        <v>January</v>
      </c>
      <c r="K3344" s="1" t="s">
        <v>1986</v>
      </c>
      <c r="L3344" s="1" t="s">
        <v>9108</v>
      </c>
      <c r="M3344" s="1" t="s">
        <v>1956</v>
      </c>
      <c r="N3344" s="1" t="s">
        <v>1957</v>
      </c>
      <c r="O3344" s="3">
        <v>120</v>
      </c>
      <c r="P3344">
        <v>1</v>
      </c>
      <c r="Q3344" s="3">
        <v>120</v>
      </c>
      <c r="R3344" s="1" t="s">
        <v>1951</v>
      </c>
      <c r="S3344" s="3">
        <v>7</v>
      </c>
      <c r="U3344" t="str">
        <f>IF(Ecommerce_Sales[[#This Row],[Delivery_Time_Days]]&gt;7,"Delay",IF(Ecommerce_Sales[[#This Row],[Delivery_Time_Days]] = 0,"No delivery",IF(Ecommerce_Sales[[#This Row],[Delivery_Time_Days]]&lt;=7,"On-time")))</f>
        <v>No delivery</v>
      </c>
      <c r="V3344" s="7">
        <f>Ecommerce_Sales[[#This Row],[Profit]]/Ecommerce_Sales[[#This Row],[Total_Price]]</f>
        <v>0.15</v>
      </c>
      <c r="W3344" s="3">
        <v>18</v>
      </c>
      <c r="X3344" s="3"/>
    </row>
    <row r="3345" spans="1:24" x14ac:dyDescent="0.25">
      <c r="A3345" s="1" t="s">
        <v>9109</v>
      </c>
      <c r="B3345" s="1" t="s">
        <v>128</v>
      </c>
      <c r="C3345" s="1" t="s">
        <v>129</v>
      </c>
      <c r="D3345" s="1" t="s">
        <v>3002</v>
      </c>
      <c r="E3345" s="1" t="s">
        <v>1946</v>
      </c>
      <c r="F3345" s="2">
        <v>45373</v>
      </c>
      <c r="G3345" s="2">
        <v>45633</v>
      </c>
      <c r="H3345" s="2" t="str">
        <f>TEXT(Ecommerce_Sales[[#This Row],[Order_Date]],"mmmm")</f>
        <v>December</v>
      </c>
      <c r="I3345" s="2" t="str">
        <f>TEXT(Ecommerce_Sales[[#This Row],[Order_Date]],"yyyy")</f>
        <v>2024</v>
      </c>
      <c r="J3345" s="2" t="str">
        <f>TEXT(Ecommerce_Sales[[#This Row],[Order_Date]],"mmmm")</f>
        <v>December</v>
      </c>
      <c r="K3345" s="1" t="s">
        <v>1947</v>
      </c>
      <c r="L3345" s="1" t="s">
        <v>6075</v>
      </c>
      <c r="M3345" s="1" t="s">
        <v>1977</v>
      </c>
      <c r="N3345" s="1" t="s">
        <v>1978</v>
      </c>
      <c r="O3345" s="3">
        <v>335</v>
      </c>
      <c r="P3345">
        <v>4</v>
      </c>
      <c r="Q3345" s="3">
        <v>1342</v>
      </c>
      <c r="R3345" s="1" t="s">
        <v>1958</v>
      </c>
      <c r="S3345" s="3">
        <v>124</v>
      </c>
      <c r="T3345">
        <v>7</v>
      </c>
      <c r="U3345" t="str">
        <f>IF(Ecommerce_Sales[[#This Row],[Delivery_Time_Days]]&gt;7,"Delay",IF(Ecommerce_Sales[[#This Row],[Delivery_Time_Days]] = 0,"No delivery",IF(Ecommerce_Sales[[#This Row],[Delivery_Time_Days]]&lt;=7,"On-time")))</f>
        <v>On-time</v>
      </c>
      <c r="V3345" s="7">
        <f>Ecommerce_Sales[[#This Row],[Profit]]/Ecommerce_Sales[[#This Row],[Total_Price]]</f>
        <v>0.35022354694485841</v>
      </c>
      <c r="W3345" s="3">
        <v>470</v>
      </c>
      <c r="X3345" s="3"/>
    </row>
    <row r="3346" spans="1:24" x14ac:dyDescent="0.25">
      <c r="A3346" s="1" t="s">
        <v>9110</v>
      </c>
      <c r="B3346" s="1" t="s">
        <v>1128</v>
      </c>
      <c r="C3346" s="1" t="s">
        <v>1129</v>
      </c>
      <c r="D3346" s="1" t="s">
        <v>9111</v>
      </c>
      <c r="E3346" s="1" t="s">
        <v>1954</v>
      </c>
      <c r="F3346" s="2">
        <v>45559</v>
      </c>
      <c r="G3346" s="2">
        <v>45177</v>
      </c>
      <c r="H3346" s="2" t="str">
        <f>TEXT(Ecommerce_Sales[[#This Row],[Order_Date]],"mmmm")</f>
        <v>September</v>
      </c>
      <c r="I3346" s="2" t="str">
        <f>TEXT(Ecommerce_Sales[[#This Row],[Order_Date]],"yyyy")</f>
        <v>2023</v>
      </c>
      <c r="J3346" s="2" t="str">
        <f>TEXT(Ecommerce_Sales[[#This Row],[Order_Date]],"mmmm")</f>
        <v>September</v>
      </c>
      <c r="K3346" s="1" t="s">
        <v>1947</v>
      </c>
      <c r="L3346" s="1" t="s">
        <v>4758</v>
      </c>
      <c r="M3346" s="1" t="s">
        <v>1963</v>
      </c>
      <c r="N3346" s="1" t="s">
        <v>1957</v>
      </c>
      <c r="O3346" s="3">
        <v>193</v>
      </c>
      <c r="P3346">
        <v>1</v>
      </c>
      <c r="Q3346" s="3">
        <v>193</v>
      </c>
      <c r="R3346" s="1" t="s">
        <v>2016</v>
      </c>
      <c r="S3346" s="3">
        <v>18</v>
      </c>
      <c r="T3346">
        <v>6</v>
      </c>
      <c r="U3346" t="str">
        <f>IF(Ecommerce_Sales[[#This Row],[Delivery_Time_Days]]&gt;7,"Delay",IF(Ecommerce_Sales[[#This Row],[Delivery_Time_Days]] = 0,"No delivery",IF(Ecommerce_Sales[[#This Row],[Delivery_Time_Days]]&lt;=7,"On-time")))</f>
        <v>On-time</v>
      </c>
      <c r="V3346" s="7">
        <f>Ecommerce_Sales[[#This Row],[Profit]]/Ecommerce_Sales[[#This Row],[Total_Price]]</f>
        <v>0.15025906735751296</v>
      </c>
      <c r="W3346" s="3">
        <v>29</v>
      </c>
      <c r="X3346" s="3"/>
    </row>
    <row r="3347" spans="1:24" x14ac:dyDescent="0.25">
      <c r="A3347" s="1" t="s">
        <v>9112</v>
      </c>
      <c r="B3347" s="1" t="s">
        <v>1798</v>
      </c>
      <c r="C3347" s="1" t="s">
        <v>1799</v>
      </c>
      <c r="D3347" s="1" t="s">
        <v>5070</v>
      </c>
      <c r="E3347" s="1" t="s">
        <v>1961</v>
      </c>
      <c r="F3347" s="2">
        <v>45260</v>
      </c>
      <c r="G3347" s="2">
        <v>45154</v>
      </c>
      <c r="H3347" s="2" t="str">
        <f>TEXT(Ecommerce_Sales[[#This Row],[Order_Date]],"mmmm")</f>
        <v>August</v>
      </c>
      <c r="I3347" s="2" t="str">
        <f>TEXT(Ecommerce_Sales[[#This Row],[Order_Date]],"yyyy")</f>
        <v>2023</v>
      </c>
      <c r="J3347" s="2" t="str">
        <f>TEXT(Ecommerce_Sales[[#This Row],[Order_Date]],"mmmm")</f>
        <v>August</v>
      </c>
      <c r="K3347" s="1" t="s">
        <v>1986</v>
      </c>
      <c r="L3347" s="1" t="s">
        <v>9113</v>
      </c>
      <c r="M3347" s="1" t="s">
        <v>1963</v>
      </c>
      <c r="N3347" s="1" t="s">
        <v>1957</v>
      </c>
      <c r="O3347" s="3">
        <v>40</v>
      </c>
      <c r="P3347">
        <v>3</v>
      </c>
      <c r="Q3347" s="3">
        <v>119</v>
      </c>
      <c r="R3347" s="1" t="s">
        <v>1951</v>
      </c>
      <c r="S3347" s="3">
        <v>6</v>
      </c>
      <c r="U3347" t="str">
        <f>IF(Ecommerce_Sales[[#This Row],[Delivery_Time_Days]]&gt;7,"Delay",IF(Ecommerce_Sales[[#This Row],[Delivery_Time_Days]] = 0,"No delivery",IF(Ecommerce_Sales[[#This Row],[Delivery_Time_Days]]&lt;=7,"On-time")))</f>
        <v>No delivery</v>
      </c>
      <c r="V3347" s="7">
        <f>Ecommerce_Sales[[#This Row],[Profit]]/Ecommerce_Sales[[#This Row],[Total_Price]]</f>
        <v>0.15126050420168066</v>
      </c>
      <c r="W3347" s="3">
        <v>18</v>
      </c>
      <c r="X3347" s="3"/>
    </row>
    <row r="3348" spans="1:24" x14ac:dyDescent="0.25">
      <c r="A3348" s="1" t="s">
        <v>9114</v>
      </c>
      <c r="B3348" s="1" t="s">
        <v>486</v>
      </c>
      <c r="C3348" s="1" t="s">
        <v>487</v>
      </c>
      <c r="D3348" s="1" t="s">
        <v>6865</v>
      </c>
      <c r="E3348" s="1" t="s">
        <v>1996</v>
      </c>
      <c r="F3348" s="2">
        <v>45627</v>
      </c>
      <c r="G3348" s="2">
        <v>45315</v>
      </c>
      <c r="H3348" s="2" t="str">
        <f>TEXT(Ecommerce_Sales[[#This Row],[Order_Date]],"mmmm")</f>
        <v>January</v>
      </c>
      <c r="I3348" s="2" t="str">
        <f>TEXT(Ecommerce_Sales[[#This Row],[Order_Date]],"yyyy")</f>
        <v>2024</v>
      </c>
      <c r="J3348" s="2" t="str">
        <f>TEXT(Ecommerce_Sales[[#This Row],[Order_Date]],"mmmm")</f>
        <v>January</v>
      </c>
      <c r="K3348" s="1" t="s">
        <v>1947</v>
      </c>
      <c r="L3348" s="1" t="s">
        <v>9115</v>
      </c>
      <c r="M3348" s="1" t="s">
        <v>2047</v>
      </c>
      <c r="N3348" s="1" t="s">
        <v>1989</v>
      </c>
      <c r="O3348" s="3">
        <v>655</v>
      </c>
      <c r="P3348">
        <v>1</v>
      </c>
      <c r="Q3348" s="3">
        <v>655</v>
      </c>
      <c r="R3348" s="1" t="s">
        <v>1958</v>
      </c>
      <c r="S3348" s="3">
        <v>79</v>
      </c>
      <c r="T3348">
        <v>5</v>
      </c>
      <c r="U3348" t="str">
        <f>IF(Ecommerce_Sales[[#This Row],[Delivery_Time_Days]]&gt;7,"Delay",IF(Ecommerce_Sales[[#This Row],[Delivery_Time_Days]] = 0,"No delivery",IF(Ecommerce_Sales[[#This Row],[Delivery_Time_Days]]&lt;=7,"On-time")))</f>
        <v>On-time</v>
      </c>
      <c r="V3348" s="7">
        <f>Ecommerce_Sales[[#This Row],[Profit]]/Ecommerce_Sales[[#This Row],[Total_Price]]</f>
        <v>0.25038167938931299</v>
      </c>
      <c r="W3348" s="3">
        <v>164</v>
      </c>
      <c r="X3348" s="3"/>
    </row>
    <row r="3349" spans="1:24" x14ac:dyDescent="0.25">
      <c r="A3349" s="1" t="s">
        <v>9116</v>
      </c>
      <c r="B3349" s="1" t="s">
        <v>1586</v>
      </c>
      <c r="C3349" s="1" t="s">
        <v>1587</v>
      </c>
      <c r="D3349" s="1" t="s">
        <v>2373</v>
      </c>
      <c r="E3349" s="1" t="s">
        <v>1954</v>
      </c>
      <c r="F3349" s="2">
        <v>45081</v>
      </c>
      <c r="G3349" s="2">
        <v>45440</v>
      </c>
      <c r="H3349" s="2" t="str">
        <f>TEXT(Ecommerce_Sales[[#This Row],[Order_Date]],"mmmm")</f>
        <v>May</v>
      </c>
      <c r="I3349" s="2" t="str">
        <f>TEXT(Ecommerce_Sales[[#This Row],[Order_Date]],"yyyy")</f>
        <v>2024</v>
      </c>
      <c r="J3349" s="2" t="str">
        <f>TEXT(Ecommerce_Sales[[#This Row],[Order_Date]],"mmmm")</f>
        <v>May</v>
      </c>
      <c r="K3349" s="1" t="s">
        <v>1986</v>
      </c>
      <c r="L3349" s="1" t="s">
        <v>9117</v>
      </c>
      <c r="M3349" s="1" t="s">
        <v>2007</v>
      </c>
      <c r="N3349" s="1" t="s">
        <v>1973</v>
      </c>
      <c r="O3349" s="3">
        <v>269</v>
      </c>
      <c r="P3349">
        <v>1</v>
      </c>
      <c r="Q3349" s="3">
        <v>269</v>
      </c>
      <c r="R3349" s="1" t="s">
        <v>1951</v>
      </c>
      <c r="S3349" s="3">
        <v>23</v>
      </c>
      <c r="U3349" t="str">
        <f>IF(Ecommerce_Sales[[#This Row],[Delivery_Time_Days]]&gt;7,"Delay",IF(Ecommerce_Sales[[#This Row],[Delivery_Time_Days]] = 0,"No delivery",IF(Ecommerce_Sales[[#This Row],[Delivery_Time_Days]]&lt;=7,"On-time")))</f>
        <v>No delivery</v>
      </c>
      <c r="V3349" s="7">
        <f>Ecommerce_Sales[[#This Row],[Profit]]/Ecommerce_Sales[[#This Row],[Total_Price]]</f>
        <v>0.30111524163568776</v>
      </c>
      <c r="W3349" s="3">
        <v>81</v>
      </c>
      <c r="X3349" s="3"/>
    </row>
    <row r="3350" spans="1:24" x14ac:dyDescent="0.25">
      <c r="A3350" s="1" t="s">
        <v>9118</v>
      </c>
      <c r="B3350" s="1" t="s">
        <v>468</v>
      </c>
      <c r="C3350" s="1" t="s">
        <v>469</v>
      </c>
      <c r="D3350" s="1" t="s">
        <v>2393</v>
      </c>
      <c r="E3350" s="1" t="s">
        <v>1981</v>
      </c>
      <c r="F3350" s="2">
        <v>44945</v>
      </c>
      <c r="G3350" s="2">
        <v>45257</v>
      </c>
      <c r="H3350" s="2" t="str">
        <f>TEXT(Ecommerce_Sales[[#This Row],[Order_Date]],"mmmm")</f>
        <v>November</v>
      </c>
      <c r="I3350" s="2" t="str">
        <f>TEXT(Ecommerce_Sales[[#This Row],[Order_Date]],"yyyy")</f>
        <v>2023</v>
      </c>
      <c r="J3350" s="2" t="str">
        <f>TEXT(Ecommerce_Sales[[#This Row],[Order_Date]],"mmmm")</f>
        <v>November</v>
      </c>
      <c r="K3350" s="1" t="s">
        <v>1947</v>
      </c>
      <c r="L3350" s="1" t="s">
        <v>9119</v>
      </c>
      <c r="M3350" s="1" t="s">
        <v>2072</v>
      </c>
      <c r="N3350" s="1" t="s">
        <v>1950</v>
      </c>
      <c r="O3350" s="3">
        <v>363</v>
      </c>
      <c r="P3350">
        <v>7</v>
      </c>
      <c r="Q3350" s="3">
        <v>2544</v>
      </c>
      <c r="R3350" s="1" t="s">
        <v>1958</v>
      </c>
      <c r="S3350" s="3">
        <v>288</v>
      </c>
      <c r="T3350">
        <v>7</v>
      </c>
      <c r="U3350" t="str">
        <f>IF(Ecommerce_Sales[[#This Row],[Delivery_Time_Days]]&gt;7,"Delay",IF(Ecommerce_Sales[[#This Row],[Delivery_Time_Days]] = 0,"No delivery",IF(Ecommerce_Sales[[#This Row],[Delivery_Time_Days]]&lt;=7,"On-time")))</f>
        <v>On-time</v>
      </c>
      <c r="V3350" s="7">
        <f>Ecommerce_Sales[[#This Row],[Profit]]/Ecommerce_Sales[[#This Row],[Total_Price]]</f>
        <v>0.40015723270440251</v>
      </c>
      <c r="W3350" s="3">
        <v>1018</v>
      </c>
      <c r="X3350" s="3"/>
    </row>
    <row r="3351" spans="1:24" x14ac:dyDescent="0.25">
      <c r="A3351" s="1" t="s">
        <v>9120</v>
      </c>
      <c r="B3351" s="1" t="s">
        <v>1824</v>
      </c>
      <c r="C3351" s="1" t="s">
        <v>1825</v>
      </c>
      <c r="D3351" s="1" t="s">
        <v>5887</v>
      </c>
      <c r="E3351" s="1" t="s">
        <v>1954</v>
      </c>
      <c r="F3351" s="2">
        <v>45453</v>
      </c>
      <c r="G3351" s="2">
        <v>45417</v>
      </c>
      <c r="H3351" s="2" t="str">
        <f>TEXT(Ecommerce_Sales[[#This Row],[Order_Date]],"mmmm")</f>
        <v>May</v>
      </c>
      <c r="I3351" s="2" t="str">
        <f>TEXT(Ecommerce_Sales[[#This Row],[Order_Date]],"yyyy")</f>
        <v>2024</v>
      </c>
      <c r="J3351" s="2" t="str">
        <f>TEXT(Ecommerce_Sales[[#This Row],[Order_Date]],"mmmm")</f>
        <v>May</v>
      </c>
      <c r="K3351" s="1" t="s">
        <v>1986</v>
      </c>
      <c r="L3351" s="1" t="s">
        <v>7024</v>
      </c>
      <c r="M3351" s="1" t="s">
        <v>1956</v>
      </c>
      <c r="N3351" s="1" t="s">
        <v>1957</v>
      </c>
      <c r="O3351" s="3">
        <v>166</v>
      </c>
      <c r="P3351">
        <v>5</v>
      </c>
      <c r="Q3351" s="3">
        <v>828</v>
      </c>
      <c r="R3351" s="1" t="s">
        <v>1951</v>
      </c>
      <c r="S3351" s="3">
        <v>63</v>
      </c>
      <c r="U3351" t="str">
        <f>IF(Ecommerce_Sales[[#This Row],[Delivery_Time_Days]]&gt;7,"Delay",IF(Ecommerce_Sales[[#This Row],[Delivery_Time_Days]] = 0,"No delivery",IF(Ecommerce_Sales[[#This Row],[Delivery_Time_Days]]&lt;=7,"On-time")))</f>
        <v>No delivery</v>
      </c>
      <c r="V3351" s="7">
        <f>Ecommerce_Sales[[#This Row],[Profit]]/Ecommerce_Sales[[#This Row],[Total_Price]]</f>
        <v>0.14975845410628019</v>
      </c>
      <c r="W3351" s="3">
        <v>124</v>
      </c>
      <c r="X3351" s="3"/>
    </row>
    <row r="3352" spans="1:24" x14ac:dyDescent="0.25">
      <c r="A3352" s="1" t="s">
        <v>9121</v>
      </c>
      <c r="B3352" s="1" t="s">
        <v>1416</v>
      </c>
      <c r="C3352" s="1" t="s">
        <v>1417</v>
      </c>
      <c r="D3352" s="1" t="s">
        <v>4215</v>
      </c>
      <c r="E3352" s="1" t="s">
        <v>1996</v>
      </c>
      <c r="F3352" s="2">
        <v>45433</v>
      </c>
      <c r="G3352" s="2">
        <v>45064</v>
      </c>
      <c r="H3352" s="2" t="str">
        <f>TEXT(Ecommerce_Sales[[#This Row],[Order_Date]],"mmmm")</f>
        <v>May</v>
      </c>
      <c r="I3352" s="2" t="str">
        <f>TEXT(Ecommerce_Sales[[#This Row],[Order_Date]],"yyyy")</f>
        <v>2023</v>
      </c>
      <c r="J3352" s="2" t="str">
        <f>TEXT(Ecommerce_Sales[[#This Row],[Order_Date]],"mmmm")</f>
        <v>May</v>
      </c>
      <c r="K3352" s="1" t="s">
        <v>1947</v>
      </c>
      <c r="L3352" s="1" t="s">
        <v>9122</v>
      </c>
      <c r="M3352" s="1" t="s">
        <v>2058</v>
      </c>
      <c r="N3352" s="1" t="s">
        <v>1950</v>
      </c>
      <c r="O3352" s="3">
        <v>208</v>
      </c>
      <c r="P3352">
        <v>2</v>
      </c>
      <c r="Q3352" s="3">
        <v>416</v>
      </c>
      <c r="R3352" s="1" t="s">
        <v>1951</v>
      </c>
      <c r="S3352" s="3">
        <v>35</v>
      </c>
      <c r="T3352">
        <v>8</v>
      </c>
      <c r="U3352" t="str">
        <f>IF(Ecommerce_Sales[[#This Row],[Delivery_Time_Days]]&gt;7,"Delay",IF(Ecommerce_Sales[[#This Row],[Delivery_Time_Days]] = 0,"No delivery",IF(Ecommerce_Sales[[#This Row],[Delivery_Time_Days]]&lt;=7,"On-time")))</f>
        <v>Delay</v>
      </c>
      <c r="V3352" s="7">
        <f>Ecommerce_Sales[[#This Row],[Profit]]/Ecommerce_Sales[[#This Row],[Total_Price]]</f>
        <v>0.40144230769230771</v>
      </c>
      <c r="W3352" s="3">
        <v>167</v>
      </c>
      <c r="X3352" s="3"/>
    </row>
    <row r="3353" spans="1:24" x14ac:dyDescent="0.25">
      <c r="A3353" s="1" t="s">
        <v>9123</v>
      </c>
      <c r="B3353" s="1" t="s">
        <v>832</v>
      </c>
      <c r="C3353" s="1" t="s">
        <v>833</v>
      </c>
      <c r="D3353" s="1" t="s">
        <v>5766</v>
      </c>
      <c r="E3353" s="1" t="s">
        <v>1946</v>
      </c>
      <c r="F3353" s="2">
        <v>45079</v>
      </c>
      <c r="G3353" s="2">
        <v>45297</v>
      </c>
      <c r="H3353" s="2" t="str">
        <f>TEXT(Ecommerce_Sales[[#This Row],[Order_Date]],"mmmm")</f>
        <v>January</v>
      </c>
      <c r="I3353" s="2" t="str">
        <f>TEXT(Ecommerce_Sales[[#This Row],[Order_Date]],"yyyy")</f>
        <v>2024</v>
      </c>
      <c r="J3353" s="2" t="str">
        <f>TEXT(Ecommerce_Sales[[#This Row],[Order_Date]],"mmmm")</f>
        <v>January</v>
      </c>
      <c r="K3353" s="1" t="s">
        <v>1947</v>
      </c>
      <c r="L3353" s="1" t="s">
        <v>9124</v>
      </c>
      <c r="M3353" s="1" t="s">
        <v>2043</v>
      </c>
      <c r="N3353" s="1" t="s">
        <v>1989</v>
      </c>
      <c r="O3353" s="3">
        <v>411</v>
      </c>
      <c r="P3353">
        <v>1</v>
      </c>
      <c r="Q3353" s="3">
        <v>411</v>
      </c>
      <c r="R3353" s="1" t="s">
        <v>1951</v>
      </c>
      <c r="S3353" s="3">
        <v>53</v>
      </c>
      <c r="T3353">
        <v>7</v>
      </c>
      <c r="U3353" t="str">
        <f>IF(Ecommerce_Sales[[#This Row],[Delivery_Time_Days]]&gt;7,"Delay",IF(Ecommerce_Sales[[#This Row],[Delivery_Time_Days]] = 0,"No delivery",IF(Ecommerce_Sales[[#This Row],[Delivery_Time_Days]]&lt;=7,"On-time")))</f>
        <v>On-time</v>
      </c>
      <c r="V3353" s="7">
        <f>Ecommerce_Sales[[#This Row],[Profit]]/Ecommerce_Sales[[#This Row],[Total_Price]]</f>
        <v>0.25060827250608275</v>
      </c>
      <c r="W3353" s="3">
        <v>103</v>
      </c>
      <c r="X3353" s="3"/>
    </row>
    <row r="3354" spans="1:24" x14ac:dyDescent="0.25">
      <c r="A3354" s="1" t="s">
        <v>9125</v>
      </c>
      <c r="B3354" s="1" t="s">
        <v>1401</v>
      </c>
      <c r="C3354" s="1" t="s">
        <v>1402</v>
      </c>
      <c r="D3354" s="1" t="s">
        <v>2056</v>
      </c>
      <c r="E3354" s="1" t="s">
        <v>1996</v>
      </c>
      <c r="F3354" s="2">
        <v>45126</v>
      </c>
      <c r="G3354" s="2">
        <v>45163</v>
      </c>
      <c r="H3354" s="2" t="str">
        <f>TEXT(Ecommerce_Sales[[#This Row],[Order_Date]],"mmmm")</f>
        <v>August</v>
      </c>
      <c r="I3354" s="2" t="str">
        <f>TEXT(Ecommerce_Sales[[#This Row],[Order_Date]],"yyyy")</f>
        <v>2023</v>
      </c>
      <c r="J3354" s="2" t="str">
        <f>TEXT(Ecommerce_Sales[[#This Row],[Order_Date]],"mmmm")</f>
        <v>August</v>
      </c>
      <c r="K3354" s="1" t="s">
        <v>1947</v>
      </c>
      <c r="L3354" s="1" t="s">
        <v>9126</v>
      </c>
      <c r="M3354" s="1" t="s">
        <v>2030</v>
      </c>
      <c r="N3354" s="1" t="s">
        <v>1978</v>
      </c>
      <c r="O3354" s="3">
        <v>1207</v>
      </c>
      <c r="P3354">
        <v>5</v>
      </c>
      <c r="Q3354" s="3">
        <v>6033</v>
      </c>
      <c r="R3354" s="1" t="s">
        <v>1951</v>
      </c>
      <c r="S3354" s="3">
        <v>329</v>
      </c>
      <c r="T3354">
        <v>3</v>
      </c>
      <c r="U3354" t="str">
        <f>IF(Ecommerce_Sales[[#This Row],[Delivery_Time_Days]]&gt;7,"Delay",IF(Ecommerce_Sales[[#This Row],[Delivery_Time_Days]] = 0,"No delivery",IF(Ecommerce_Sales[[#This Row],[Delivery_Time_Days]]&lt;=7,"On-time")))</f>
        <v>On-time</v>
      </c>
      <c r="V3354" s="7">
        <f>Ecommerce_Sales[[#This Row],[Profit]]/Ecommerce_Sales[[#This Row],[Total_Price]]</f>
        <v>0.35007458975634015</v>
      </c>
      <c r="W3354" s="3">
        <v>2112</v>
      </c>
      <c r="X3354" s="3"/>
    </row>
    <row r="3355" spans="1:24" x14ac:dyDescent="0.25">
      <c r="A3355" s="1" t="s">
        <v>9127</v>
      </c>
      <c r="B3355" s="1" t="s">
        <v>521</v>
      </c>
      <c r="C3355" s="1" t="s">
        <v>522</v>
      </c>
      <c r="D3355" s="1" t="s">
        <v>3617</v>
      </c>
      <c r="E3355" s="1" t="s">
        <v>1996</v>
      </c>
      <c r="F3355" s="2">
        <v>45629</v>
      </c>
      <c r="G3355" s="2">
        <v>45285</v>
      </c>
      <c r="H3355" s="2" t="str">
        <f>TEXT(Ecommerce_Sales[[#This Row],[Order_Date]],"mmmm")</f>
        <v>December</v>
      </c>
      <c r="I3355" s="2" t="str">
        <f>TEXT(Ecommerce_Sales[[#This Row],[Order_Date]],"yyyy")</f>
        <v>2023</v>
      </c>
      <c r="J3355" s="2" t="str">
        <f>TEXT(Ecommerce_Sales[[#This Row],[Order_Date]],"mmmm")</f>
        <v>December</v>
      </c>
      <c r="K3355" s="1" t="s">
        <v>1947</v>
      </c>
      <c r="L3355" s="1" t="s">
        <v>9128</v>
      </c>
      <c r="M3355" s="1" t="s">
        <v>2030</v>
      </c>
      <c r="N3355" s="1" t="s">
        <v>1978</v>
      </c>
      <c r="O3355" s="3">
        <v>1879</v>
      </c>
      <c r="P3355">
        <v>6</v>
      </c>
      <c r="Q3355" s="3">
        <v>11272</v>
      </c>
      <c r="R3355" s="1" t="s">
        <v>1958</v>
      </c>
      <c r="S3355" s="3">
        <v>1593</v>
      </c>
      <c r="T3355">
        <v>7</v>
      </c>
      <c r="U3355" t="str">
        <f>IF(Ecommerce_Sales[[#This Row],[Delivery_Time_Days]]&gt;7,"Delay",IF(Ecommerce_Sales[[#This Row],[Delivery_Time_Days]] = 0,"No delivery",IF(Ecommerce_Sales[[#This Row],[Delivery_Time_Days]]&lt;=7,"On-time")))</f>
        <v>On-time</v>
      </c>
      <c r="V3355" s="7">
        <f>Ecommerce_Sales[[#This Row],[Profit]]/Ecommerce_Sales[[#This Row],[Total_Price]]</f>
        <v>0.34998225691980128</v>
      </c>
      <c r="W3355" s="3">
        <v>3945</v>
      </c>
      <c r="X3355" s="3"/>
    </row>
    <row r="3356" spans="1:24" x14ac:dyDescent="0.25">
      <c r="A3356" s="1" t="s">
        <v>9129</v>
      </c>
      <c r="B3356" s="1" t="s">
        <v>222</v>
      </c>
      <c r="C3356" s="1" t="s">
        <v>651</v>
      </c>
      <c r="D3356" s="1" t="s">
        <v>4274</v>
      </c>
      <c r="E3356" s="1" t="s">
        <v>1966</v>
      </c>
      <c r="F3356" s="2">
        <v>45421</v>
      </c>
      <c r="G3356" s="2">
        <v>45203</v>
      </c>
      <c r="H3356" s="2" t="str">
        <f>TEXT(Ecommerce_Sales[[#This Row],[Order_Date]],"mmmm")</f>
        <v>October</v>
      </c>
      <c r="I3356" s="2" t="str">
        <f>TEXT(Ecommerce_Sales[[#This Row],[Order_Date]],"yyyy")</f>
        <v>2023</v>
      </c>
      <c r="J3356" s="2" t="str">
        <f>TEXT(Ecommerce_Sales[[#This Row],[Order_Date]],"mmmm")</f>
        <v>October</v>
      </c>
      <c r="K3356" s="1" t="s">
        <v>1947</v>
      </c>
      <c r="L3356" s="1" t="s">
        <v>5407</v>
      </c>
      <c r="M3356" s="1" t="s">
        <v>2079</v>
      </c>
      <c r="N3356" s="1" t="s">
        <v>1973</v>
      </c>
      <c r="O3356" s="3">
        <v>244</v>
      </c>
      <c r="P3356">
        <v>1</v>
      </c>
      <c r="Q3356" s="3">
        <v>244</v>
      </c>
      <c r="R3356" s="1" t="s">
        <v>1951</v>
      </c>
      <c r="S3356" s="3">
        <v>35</v>
      </c>
      <c r="T3356">
        <v>8</v>
      </c>
      <c r="U3356" t="str">
        <f>IF(Ecommerce_Sales[[#This Row],[Delivery_Time_Days]]&gt;7,"Delay",IF(Ecommerce_Sales[[#This Row],[Delivery_Time_Days]] = 0,"No delivery",IF(Ecommerce_Sales[[#This Row],[Delivery_Time_Days]]&lt;=7,"On-time")))</f>
        <v>Delay</v>
      </c>
      <c r="V3356" s="7">
        <f>Ecommerce_Sales[[#This Row],[Profit]]/Ecommerce_Sales[[#This Row],[Total_Price]]</f>
        <v>0.29918032786885246</v>
      </c>
      <c r="W3356" s="3">
        <v>73</v>
      </c>
      <c r="X3356" s="3"/>
    </row>
    <row r="3357" spans="1:24" x14ac:dyDescent="0.25">
      <c r="A3357" s="1" t="s">
        <v>9130</v>
      </c>
      <c r="B3357" s="1" t="s">
        <v>1771</v>
      </c>
      <c r="C3357" s="1" t="s">
        <v>87</v>
      </c>
      <c r="D3357" s="1" t="s">
        <v>8545</v>
      </c>
      <c r="E3357" s="1" t="s">
        <v>1954</v>
      </c>
      <c r="F3357" s="2">
        <v>45227</v>
      </c>
      <c r="G3357" s="2">
        <v>44935</v>
      </c>
      <c r="H3357" s="2" t="str">
        <f>TEXT(Ecommerce_Sales[[#This Row],[Order_Date]],"mmmm")</f>
        <v>January</v>
      </c>
      <c r="I3357" s="2" t="str">
        <f>TEXT(Ecommerce_Sales[[#This Row],[Order_Date]],"yyyy")</f>
        <v>2023</v>
      </c>
      <c r="J3357" s="2" t="str">
        <f>TEXT(Ecommerce_Sales[[#This Row],[Order_Date]],"mmmm")</f>
        <v>January</v>
      </c>
      <c r="K3357" s="1" t="s">
        <v>1947</v>
      </c>
      <c r="L3357" s="1" t="s">
        <v>5270</v>
      </c>
      <c r="M3357" s="1" t="s">
        <v>1949</v>
      </c>
      <c r="N3357" s="1" t="s">
        <v>1950</v>
      </c>
      <c r="O3357" s="3">
        <v>379</v>
      </c>
      <c r="P3357">
        <v>2</v>
      </c>
      <c r="Q3357" s="3">
        <v>758</v>
      </c>
      <c r="R3357" s="1" t="s">
        <v>1958</v>
      </c>
      <c r="S3357" s="3">
        <v>87</v>
      </c>
      <c r="T3357">
        <v>8</v>
      </c>
      <c r="U3357" t="str">
        <f>IF(Ecommerce_Sales[[#This Row],[Delivery_Time_Days]]&gt;7,"Delay",IF(Ecommerce_Sales[[#This Row],[Delivery_Time_Days]] = 0,"No delivery",IF(Ecommerce_Sales[[#This Row],[Delivery_Time_Days]]&lt;=7,"On-time")))</f>
        <v>Delay</v>
      </c>
      <c r="V3357" s="7">
        <f>Ecommerce_Sales[[#This Row],[Profit]]/Ecommerce_Sales[[#This Row],[Total_Price]]</f>
        <v>0.39973614775725591</v>
      </c>
      <c r="W3357" s="3">
        <v>303</v>
      </c>
      <c r="X3357" s="3"/>
    </row>
    <row r="3358" spans="1:24" x14ac:dyDescent="0.25">
      <c r="A3358" s="1" t="s">
        <v>9131</v>
      </c>
      <c r="B3358" s="1" t="s">
        <v>559</v>
      </c>
      <c r="C3358" s="1" t="s">
        <v>560</v>
      </c>
      <c r="D3358" s="1" t="s">
        <v>4185</v>
      </c>
      <c r="E3358" s="1" t="s">
        <v>1954</v>
      </c>
      <c r="F3358" s="2">
        <v>45080</v>
      </c>
      <c r="G3358" s="2">
        <v>45618</v>
      </c>
      <c r="H3358" s="2" t="str">
        <f>TEXT(Ecommerce_Sales[[#This Row],[Order_Date]],"mmmm")</f>
        <v>November</v>
      </c>
      <c r="I3358" s="2" t="str">
        <f>TEXT(Ecommerce_Sales[[#This Row],[Order_Date]],"yyyy")</f>
        <v>2024</v>
      </c>
      <c r="J3358" s="2" t="str">
        <f>TEXT(Ecommerce_Sales[[#This Row],[Order_Date]],"mmmm")</f>
        <v>November</v>
      </c>
      <c r="K3358" s="1" t="s">
        <v>1947</v>
      </c>
      <c r="L3358" s="1" t="s">
        <v>9132</v>
      </c>
      <c r="M3358" s="1" t="s">
        <v>1983</v>
      </c>
      <c r="N3358" s="1" t="s">
        <v>1950</v>
      </c>
      <c r="O3358" s="3">
        <v>1131</v>
      </c>
      <c r="P3358">
        <v>4</v>
      </c>
      <c r="Q3358" s="3">
        <v>4524</v>
      </c>
      <c r="R3358" s="1" t="s">
        <v>1951</v>
      </c>
      <c r="S3358" s="3">
        <v>337</v>
      </c>
      <c r="T3358">
        <v>2</v>
      </c>
      <c r="U3358" t="str">
        <f>IF(Ecommerce_Sales[[#This Row],[Delivery_Time_Days]]&gt;7,"Delay",IF(Ecommerce_Sales[[#This Row],[Delivery_Time_Days]] = 0,"No delivery",IF(Ecommerce_Sales[[#This Row],[Delivery_Time_Days]]&lt;=7,"On-time")))</f>
        <v>On-time</v>
      </c>
      <c r="V3358" s="7">
        <f>Ecommerce_Sales[[#This Row],[Profit]]/Ecommerce_Sales[[#This Row],[Total_Price]]</f>
        <v>0.40008841732979666</v>
      </c>
      <c r="W3358" s="3">
        <v>1810</v>
      </c>
      <c r="X3358" s="3"/>
    </row>
    <row r="3359" spans="1:24" x14ac:dyDescent="0.25">
      <c r="A3359" s="1" t="s">
        <v>9133</v>
      </c>
      <c r="B3359" s="1" t="s">
        <v>1339</v>
      </c>
      <c r="C3359" s="1" t="s">
        <v>1340</v>
      </c>
      <c r="D3359" s="1" t="s">
        <v>5290</v>
      </c>
      <c r="E3359" s="1" t="s">
        <v>1954</v>
      </c>
      <c r="F3359" s="2">
        <v>45560</v>
      </c>
      <c r="G3359" s="2">
        <v>45498</v>
      </c>
      <c r="H3359" s="2" t="str">
        <f>TEXT(Ecommerce_Sales[[#This Row],[Order_Date]],"mmmm")</f>
        <v>July</v>
      </c>
      <c r="I3359" s="2" t="str">
        <f>TEXT(Ecommerce_Sales[[#This Row],[Order_Date]],"yyyy")</f>
        <v>2024</v>
      </c>
      <c r="J3359" s="2" t="str">
        <f>TEXT(Ecommerce_Sales[[#This Row],[Order_Date]],"mmmm")</f>
        <v>July</v>
      </c>
      <c r="K3359" s="1" t="s">
        <v>1947</v>
      </c>
      <c r="L3359" s="1" t="s">
        <v>9134</v>
      </c>
      <c r="M3359" s="1" t="s">
        <v>2104</v>
      </c>
      <c r="N3359" s="1" t="s">
        <v>1978</v>
      </c>
      <c r="O3359" s="3">
        <v>640</v>
      </c>
      <c r="P3359">
        <v>6</v>
      </c>
      <c r="Q3359" s="3">
        <v>3842</v>
      </c>
      <c r="R3359" s="1" t="s">
        <v>1958</v>
      </c>
      <c r="S3359" s="3">
        <v>219</v>
      </c>
      <c r="T3359">
        <v>5</v>
      </c>
      <c r="U3359" t="str">
        <f>IF(Ecommerce_Sales[[#This Row],[Delivery_Time_Days]]&gt;7,"Delay",IF(Ecommerce_Sales[[#This Row],[Delivery_Time_Days]] = 0,"No delivery",IF(Ecommerce_Sales[[#This Row],[Delivery_Time_Days]]&lt;=7,"On-time")))</f>
        <v>On-time</v>
      </c>
      <c r="V3359" s="7">
        <f>Ecommerce_Sales[[#This Row],[Profit]]/Ecommerce_Sales[[#This Row],[Total_Price]]</f>
        <v>0.35007808433107757</v>
      </c>
      <c r="W3359" s="3">
        <v>1345</v>
      </c>
      <c r="X3359" s="3"/>
    </row>
    <row r="3360" spans="1:24" x14ac:dyDescent="0.25">
      <c r="A3360" s="1" t="s">
        <v>9135</v>
      </c>
      <c r="B3360" s="1" t="s">
        <v>994</v>
      </c>
      <c r="C3360" s="1" t="s">
        <v>995</v>
      </c>
      <c r="D3360" s="1" t="s">
        <v>3523</v>
      </c>
      <c r="E3360" s="1" t="s">
        <v>1981</v>
      </c>
      <c r="F3360" s="2">
        <v>45036</v>
      </c>
      <c r="G3360" s="2">
        <v>45404</v>
      </c>
      <c r="H3360" s="2" t="str">
        <f>TEXT(Ecommerce_Sales[[#This Row],[Order_Date]],"mmmm")</f>
        <v>April</v>
      </c>
      <c r="I3360" s="2" t="str">
        <f>TEXT(Ecommerce_Sales[[#This Row],[Order_Date]],"yyyy")</f>
        <v>2024</v>
      </c>
      <c r="J3360" s="2" t="str">
        <f>TEXT(Ecommerce_Sales[[#This Row],[Order_Date]],"mmmm")</f>
        <v>April</v>
      </c>
      <c r="K3360" s="1" t="s">
        <v>1947</v>
      </c>
      <c r="L3360" s="1" t="s">
        <v>7109</v>
      </c>
      <c r="M3360" s="1" t="s">
        <v>1983</v>
      </c>
      <c r="N3360" s="1" t="s">
        <v>1950</v>
      </c>
      <c r="O3360" s="3">
        <v>1028</v>
      </c>
      <c r="P3360">
        <v>1</v>
      </c>
      <c r="Q3360" s="3">
        <v>1028</v>
      </c>
      <c r="R3360" s="1" t="s">
        <v>2012</v>
      </c>
      <c r="S3360" s="3">
        <v>93</v>
      </c>
      <c r="T3360">
        <v>9</v>
      </c>
      <c r="U3360" t="str">
        <f>IF(Ecommerce_Sales[[#This Row],[Delivery_Time_Days]]&gt;7,"Delay",IF(Ecommerce_Sales[[#This Row],[Delivery_Time_Days]] = 0,"No delivery",IF(Ecommerce_Sales[[#This Row],[Delivery_Time_Days]]&lt;=7,"On-time")))</f>
        <v>Delay</v>
      </c>
      <c r="V3360" s="7">
        <f>Ecommerce_Sales[[#This Row],[Profit]]/Ecommerce_Sales[[#This Row],[Total_Price]]</f>
        <v>0.39980544747081714</v>
      </c>
      <c r="W3360" s="3">
        <v>411</v>
      </c>
      <c r="X3360" s="3"/>
    </row>
    <row r="3361" spans="1:24" x14ac:dyDescent="0.25">
      <c r="A3361" s="1" t="s">
        <v>9136</v>
      </c>
      <c r="B3361" s="1" t="s">
        <v>94</v>
      </c>
      <c r="C3361" s="1" t="s">
        <v>95</v>
      </c>
      <c r="D3361" s="1" t="s">
        <v>3097</v>
      </c>
      <c r="E3361" s="1" t="s">
        <v>1996</v>
      </c>
      <c r="F3361" s="2">
        <v>45468</v>
      </c>
      <c r="G3361" s="2">
        <v>45073</v>
      </c>
      <c r="H3361" s="2" t="str">
        <f>TEXT(Ecommerce_Sales[[#This Row],[Order_Date]],"mmmm")</f>
        <v>May</v>
      </c>
      <c r="I3361" s="2" t="str">
        <f>TEXT(Ecommerce_Sales[[#This Row],[Order_Date]],"yyyy")</f>
        <v>2023</v>
      </c>
      <c r="J3361" s="2" t="str">
        <f>TEXT(Ecommerce_Sales[[#This Row],[Order_Date]],"mmmm")</f>
        <v>May</v>
      </c>
      <c r="K3361" s="1" t="s">
        <v>1947</v>
      </c>
      <c r="L3361" s="1" t="s">
        <v>2397</v>
      </c>
      <c r="M3361" s="1" t="s">
        <v>2047</v>
      </c>
      <c r="N3361" s="1" t="s">
        <v>1989</v>
      </c>
      <c r="O3361" s="3">
        <v>1083</v>
      </c>
      <c r="P3361">
        <v>5</v>
      </c>
      <c r="Q3361" s="3">
        <v>5417</v>
      </c>
      <c r="R3361" s="1" t="s">
        <v>2008</v>
      </c>
      <c r="S3361" s="3">
        <v>416</v>
      </c>
      <c r="T3361">
        <v>5</v>
      </c>
      <c r="U3361" t="str">
        <f>IF(Ecommerce_Sales[[#This Row],[Delivery_Time_Days]]&gt;7,"Delay",IF(Ecommerce_Sales[[#This Row],[Delivery_Time_Days]] = 0,"No delivery",IF(Ecommerce_Sales[[#This Row],[Delivery_Time_Days]]&lt;=7,"On-time")))</f>
        <v>On-time</v>
      </c>
      <c r="V3361" s="7">
        <f>Ecommerce_Sales[[#This Row],[Profit]]/Ecommerce_Sales[[#This Row],[Total_Price]]</f>
        <v>0.24995384899390807</v>
      </c>
      <c r="W3361" s="3">
        <v>1354</v>
      </c>
      <c r="X3361" s="3"/>
    </row>
    <row r="3362" spans="1:24" x14ac:dyDescent="0.25">
      <c r="A3362" s="1" t="s">
        <v>9137</v>
      </c>
      <c r="B3362" s="1" t="s">
        <v>1581</v>
      </c>
      <c r="C3362" s="1" t="s">
        <v>1582</v>
      </c>
      <c r="D3362" s="1" t="s">
        <v>4873</v>
      </c>
      <c r="E3362" s="1" t="s">
        <v>1966</v>
      </c>
      <c r="F3362" s="2">
        <v>45183</v>
      </c>
      <c r="G3362" s="2">
        <v>45292</v>
      </c>
      <c r="H3362" s="2" t="str">
        <f>TEXT(Ecommerce_Sales[[#This Row],[Order_Date]],"mmmm")</f>
        <v>January</v>
      </c>
      <c r="I3362" s="2" t="str">
        <f>TEXT(Ecommerce_Sales[[#This Row],[Order_Date]],"yyyy")</f>
        <v>2024</v>
      </c>
      <c r="J3362" s="2" t="str">
        <f>TEXT(Ecommerce_Sales[[#This Row],[Order_Date]],"mmmm")</f>
        <v>January</v>
      </c>
      <c r="K3362" s="1" t="s">
        <v>1947</v>
      </c>
      <c r="L3362" s="1" t="s">
        <v>9138</v>
      </c>
      <c r="M3362" s="1" t="s">
        <v>2072</v>
      </c>
      <c r="N3362" s="1" t="s">
        <v>1950</v>
      </c>
      <c r="O3362" s="3">
        <v>689</v>
      </c>
      <c r="P3362">
        <v>1</v>
      </c>
      <c r="Q3362" s="3">
        <v>689</v>
      </c>
      <c r="R3362" s="1" t="s">
        <v>1958</v>
      </c>
      <c r="S3362" s="3">
        <v>101</v>
      </c>
      <c r="T3362">
        <v>7</v>
      </c>
      <c r="U3362" t="str">
        <f>IF(Ecommerce_Sales[[#This Row],[Delivery_Time_Days]]&gt;7,"Delay",IF(Ecommerce_Sales[[#This Row],[Delivery_Time_Days]] = 0,"No delivery",IF(Ecommerce_Sales[[#This Row],[Delivery_Time_Days]]&lt;=7,"On-time")))</f>
        <v>On-time</v>
      </c>
      <c r="V3362" s="7">
        <f>Ecommerce_Sales[[#This Row],[Profit]]/Ecommerce_Sales[[#This Row],[Total_Price]]</f>
        <v>0.40058055152394773</v>
      </c>
      <c r="W3362" s="3">
        <v>276</v>
      </c>
      <c r="X3362" s="3"/>
    </row>
    <row r="3363" spans="1:24" x14ac:dyDescent="0.25">
      <c r="A3363" s="1" t="s">
        <v>9139</v>
      </c>
      <c r="B3363" s="1" t="s">
        <v>12</v>
      </c>
      <c r="C3363" s="1" t="s">
        <v>13</v>
      </c>
      <c r="D3363" s="1" t="s">
        <v>2387</v>
      </c>
      <c r="E3363" s="1" t="s">
        <v>1981</v>
      </c>
      <c r="F3363" s="2">
        <v>45304</v>
      </c>
      <c r="G3363" s="2">
        <v>45078</v>
      </c>
      <c r="H3363" s="2" t="str">
        <f>TEXT(Ecommerce_Sales[[#This Row],[Order_Date]],"mmmm")</f>
        <v>June</v>
      </c>
      <c r="I3363" s="2" t="str">
        <f>TEXT(Ecommerce_Sales[[#This Row],[Order_Date]],"yyyy")</f>
        <v>2023</v>
      </c>
      <c r="J3363" s="2" t="str">
        <f>TEXT(Ecommerce_Sales[[#This Row],[Order_Date]],"mmmm")</f>
        <v>June</v>
      </c>
      <c r="K3363" s="1" t="s">
        <v>1947</v>
      </c>
      <c r="L3363" s="1" t="s">
        <v>9140</v>
      </c>
      <c r="M3363" s="1" t="s">
        <v>1968</v>
      </c>
      <c r="N3363" s="1" t="s">
        <v>1957</v>
      </c>
      <c r="O3363" s="3">
        <v>648</v>
      </c>
      <c r="P3363">
        <v>4</v>
      </c>
      <c r="Q3363" s="3">
        <v>2593</v>
      </c>
      <c r="R3363" s="1" t="s">
        <v>1951</v>
      </c>
      <c r="S3363" s="3">
        <v>232</v>
      </c>
      <c r="T3363">
        <v>3</v>
      </c>
      <c r="U3363" t="str">
        <f>IF(Ecommerce_Sales[[#This Row],[Delivery_Time_Days]]&gt;7,"Delay",IF(Ecommerce_Sales[[#This Row],[Delivery_Time_Days]] = 0,"No delivery",IF(Ecommerce_Sales[[#This Row],[Delivery_Time_Days]]&lt;=7,"On-time")))</f>
        <v>On-time</v>
      </c>
      <c r="V3363" s="7">
        <f>Ecommerce_Sales[[#This Row],[Profit]]/Ecommerce_Sales[[#This Row],[Total_Price]]</f>
        <v>0.15001928268414963</v>
      </c>
      <c r="W3363" s="3">
        <v>389</v>
      </c>
      <c r="X3363" s="3"/>
    </row>
    <row r="3364" spans="1:24" x14ac:dyDescent="0.25">
      <c r="A3364" s="1" t="s">
        <v>9141</v>
      </c>
      <c r="B3364" s="1" t="s">
        <v>1461</v>
      </c>
      <c r="C3364" s="1" t="s">
        <v>1462</v>
      </c>
      <c r="D3364" s="1" t="s">
        <v>6789</v>
      </c>
      <c r="E3364" s="1" t="s">
        <v>1981</v>
      </c>
      <c r="F3364" s="2">
        <v>45319</v>
      </c>
      <c r="G3364" s="2">
        <v>45322</v>
      </c>
      <c r="H3364" s="2" t="str">
        <f>TEXT(Ecommerce_Sales[[#This Row],[Order_Date]],"mmmm")</f>
        <v>January</v>
      </c>
      <c r="I3364" s="2" t="str">
        <f>TEXT(Ecommerce_Sales[[#This Row],[Order_Date]],"yyyy")</f>
        <v>2024</v>
      </c>
      <c r="J3364" s="2" t="str">
        <f>TEXT(Ecommerce_Sales[[#This Row],[Order_Date]],"mmmm")</f>
        <v>January</v>
      </c>
      <c r="K3364" s="1" t="s">
        <v>1947</v>
      </c>
      <c r="L3364" s="1" t="s">
        <v>9142</v>
      </c>
      <c r="M3364" s="1" t="s">
        <v>1988</v>
      </c>
      <c r="N3364" s="1" t="s">
        <v>1989</v>
      </c>
      <c r="O3364" s="3">
        <v>49</v>
      </c>
      <c r="P3364">
        <v>1</v>
      </c>
      <c r="Q3364" s="3">
        <v>49</v>
      </c>
      <c r="R3364" s="1" t="s">
        <v>1958</v>
      </c>
      <c r="S3364" s="3">
        <v>7</v>
      </c>
      <c r="T3364">
        <v>7</v>
      </c>
      <c r="U3364" t="str">
        <f>IF(Ecommerce_Sales[[#This Row],[Delivery_Time_Days]]&gt;7,"Delay",IF(Ecommerce_Sales[[#This Row],[Delivery_Time_Days]] = 0,"No delivery",IF(Ecommerce_Sales[[#This Row],[Delivery_Time_Days]]&lt;=7,"On-time")))</f>
        <v>On-time</v>
      </c>
      <c r="V3364" s="7">
        <f>Ecommerce_Sales[[#This Row],[Profit]]/Ecommerce_Sales[[#This Row],[Total_Price]]</f>
        <v>0.24489795918367346</v>
      </c>
      <c r="W3364" s="3">
        <v>12</v>
      </c>
      <c r="X3364" s="3"/>
    </row>
    <row r="3365" spans="1:24" x14ac:dyDescent="0.25">
      <c r="A3365" s="1" t="s">
        <v>9143</v>
      </c>
      <c r="B3365" s="1" t="s">
        <v>1551</v>
      </c>
      <c r="C3365" s="1" t="s">
        <v>1552</v>
      </c>
      <c r="D3365" s="1" t="s">
        <v>6398</v>
      </c>
      <c r="E3365" s="1" t="s">
        <v>2005</v>
      </c>
      <c r="F3365" s="2">
        <v>45524</v>
      </c>
      <c r="G3365" s="2">
        <v>45028</v>
      </c>
      <c r="H3365" s="2" t="str">
        <f>TEXT(Ecommerce_Sales[[#This Row],[Order_Date]],"mmmm")</f>
        <v>April</v>
      </c>
      <c r="I3365" s="2" t="str">
        <f>TEXT(Ecommerce_Sales[[#This Row],[Order_Date]],"yyyy")</f>
        <v>2023</v>
      </c>
      <c r="J3365" s="2" t="str">
        <f>TEXT(Ecommerce_Sales[[#This Row],[Order_Date]],"mmmm")</f>
        <v>April</v>
      </c>
      <c r="K3365" s="1" t="s">
        <v>1947</v>
      </c>
      <c r="L3365" s="1" t="s">
        <v>9144</v>
      </c>
      <c r="M3365" s="1" t="s">
        <v>1972</v>
      </c>
      <c r="N3365" s="1" t="s">
        <v>1973</v>
      </c>
      <c r="O3365" s="3">
        <v>849</v>
      </c>
      <c r="P3365">
        <v>5</v>
      </c>
      <c r="Q3365" s="3">
        <v>4247</v>
      </c>
      <c r="R3365" s="1" t="s">
        <v>1951</v>
      </c>
      <c r="S3365" s="3">
        <v>594</v>
      </c>
      <c r="T3365">
        <v>7</v>
      </c>
      <c r="U3365" t="str">
        <f>IF(Ecommerce_Sales[[#This Row],[Delivery_Time_Days]]&gt;7,"Delay",IF(Ecommerce_Sales[[#This Row],[Delivery_Time_Days]] = 0,"No delivery",IF(Ecommerce_Sales[[#This Row],[Delivery_Time_Days]]&lt;=7,"On-time")))</f>
        <v>On-time</v>
      </c>
      <c r="V3365" s="7">
        <f>Ecommerce_Sales[[#This Row],[Profit]]/Ecommerce_Sales[[#This Row],[Total_Price]]</f>
        <v>0.2999764539675065</v>
      </c>
      <c r="W3365" s="3">
        <v>1274</v>
      </c>
      <c r="X3365" s="3"/>
    </row>
    <row r="3366" spans="1:24" x14ac:dyDescent="0.25">
      <c r="A3366" s="1" t="s">
        <v>9145</v>
      </c>
      <c r="B3366" s="1" t="s">
        <v>68</v>
      </c>
      <c r="C3366" s="1" t="s">
        <v>69</v>
      </c>
      <c r="D3366" s="1" t="s">
        <v>4611</v>
      </c>
      <c r="E3366" s="1" t="s">
        <v>1954</v>
      </c>
      <c r="F3366" s="2">
        <v>45151</v>
      </c>
      <c r="G3366" s="2">
        <v>45349</v>
      </c>
      <c r="H3366" s="2" t="str">
        <f>TEXT(Ecommerce_Sales[[#This Row],[Order_Date]],"mmmm")</f>
        <v>February</v>
      </c>
      <c r="I3366" s="2" t="str">
        <f>TEXT(Ecommerce_Sales[[#This Row],[Order_Date]],"yyyy")</f>
        <v>2024</v>
      </c>
      <c r="J3366" s="2" t="str">
        <f>TEXT(Ecommerce_Sales[[#This Row],[Order_Date]],"mmmm")</f>
        <v>February</v>
      </c>
      <c r="K3366" s="1" t="s">
        <v>1947</v>
      </c>
      <c r="L3366" s="1" t="s">
        <v>9146</v>
      </c>
      <c r="M3366" s="1" t="s">
        <v>1998</v>
      </c>
      <c r="N3366" s="1" t="s">
        <v>1973</v>
      </c>
      <c r="O3366" s="3">
        <v>184</v>
      </c>
      <c r="P3366">
        <v>2</v>
      </c>
      <c r="Q3366" s="3">
        <v>368</v>
      </c>
      <c r="R3366" s="1" t="s">
        <v>1958</v>
      </c>
      <c r="S3366" s="3">
        <v>20</v>
      </c>
      <c r="T3366">
        <v>5</v>
      </c>
      <c r="U3366" t="str">
        <f>IF(Ecommerce_Sales[[#This Row],[Delivery_Time_Days]]&gt;7,"Delay",IF(Ecommerce_Sales[[#This Row],[Delivery_Time_Days]] = 0,"No delivery",IF(Ecommerce_Sales[[#This Row],[Delivery_Time_Days]]&lt;=7,"On-time")))</f>
        <v>On-time</v>
      </c>
      <c r="V3366" s="7">
        <f>Ecommerce_Sales[[#This Row],[Profit]]/Ecommerce_Sales[[#This Row],[Total_Price]]</f>
        <v>0.3016304347826087</v>
      </c>
      <c r="W3366" s="3">
        <v>111</v>
      </c>
      <c r="X3366" s="3"/>
    </row>
    <row r="3367" spans="1:24" x14ac:dyDescent="0.25">
      <c r="A3367" s="1" t="s">
        <v>9147</v>
      </c>
      <c r="B3367" s="1" t="s">
        <v>174</v>
      </c>
      <c r="C3367" s="1" t="s">
        <v>175</v>
      </c>
      <c r="D3367" s="1" t="s">
        <v>5232</v>
      </c>
      <c r="E3367" s="1" t="s">
        <v>1954</v>
      </c>
      <c r="F3367" s="2">
        <v>45520</v>
      </c>
      <c r="G3367" s="2">
        <v>45628</v>
      </c>
      <c r="H3367" s="2" t="str">
        <f>TEXT(Ecommerce_Sales[[#This Row],[Order_Date]],"mmmm")</f>
        <v>December</v>
      </c>
      <c r="I3367" s="2" t="str">
        <f>TEXT(Ecommerce_Sales[[#This Row],[Order_Date]],"yyyy")</f>
        <v>2024</v>
      </c>
      <c r="J3367" s="2" t="str">
        <f>TEXT(Ecommerce_Sales[[#This Row],[Order_Date]],"mmmm")</f>
        <v>December</v>
      </c>
      <c r="K3367" s="1" t="s">
        <v>1986</v>
      </c>
      <c r="L3367" s="1" t="s">
        <v>8826</v>
      </c>
      <c r="M3367" s="1" t="s">
        <v>2002</v>
      </c>
      <c r="N3367" s="1" t="s">
        <v>1989</v>
      </c>
      <c r="O3367" s="3">
        <v>1842</v>
      </c>
      <c r="P3367">
        <v>6</v>
      </c>
      <c r="Q3367" s="3">
        <v>11051</v>
      </c>
      <c r="R3367" s="1" t="s">
        <v>1958</v>
      </c>
      <c r="S3367" s="3">
        <v>1224</v>
      </c>
      <c r="U3367" t="str">
        <f>IF(Ecommerce_Sales[[#This Row],[Delivery_Time_Days]]&gt;7,"Delay",IF(Ecommerce_Sales[[#This Row],[Delivery_Time_Days]] = 0,"No delivery",IF(Ecommerce_Sales[[#This Row],[Delivery_Time_Days]]&lt;=7,"On-time")))</f>
        <v>No delivery</v>
      </c>
      <c r="V3367" s="7">
        <f>Ecommerce_Sales[[#This Row],[Profit]]/Ecommerce_Sales[[#This Row],[Total_Price]]</f>
        <v>0.25002262238711431</v>
      </c>
      <c r="W3367" s="3">
        <v>2763</v>
      </c>
      <c r="X3367" s="3"/>
    </row>
    <row r="3368" spans="1:24" x14ac:dyDescent="0.25">
      <c r="A3368" s="1" t="s">
        <v>9148</v>
      </c>
      <c r="B3368" s="1" t="s">
        <v>68</v>
      </c>
      <c r="C3368" s="1" t="s">
        <v>69</v>
      </c>
      <c r="D3368" s="1" t="s">
        <v>4611</v>
      </c>
      <c r="E3368" s="1" t="s">
        <v>1954</v>
      </c>
      <c r="F3368" s="2">
        <v>45151</v>
      </c>
      <c r="G3368" s="2">
        <v>44941</v>
      </c>
      <c r="H3368" s="2" t="str">
        <f>TEXT(Ecommerce_Sales[[#This Row],[Order_Date]],"mmmm")</f>
        <v>January</v>
      </c>
      <c r="I3368" s="2" t="str">
        <f>TEXT(Ecommerce_Sales[[#This Row],[Order_Date]],"yyyy")</f>
        <v>2023</v>
      </c>
      <c r="J3368" s="2" t="str">
        <f>TEXT(Ecommerce_Sales[[#This Row],[Order_Date]],"mmmm")</f>
        <v>January</v>
      </c>
      <c r="K3368" s="1" t="s">
        <v>1947</v>
      </c>
      <c r="L3368" s="1" t="s">
        <v>6815</v>
      </c>
      <c r="M3368" s="1" t="s">
        <v>1972</v>
      </c>
      <c r="N3368" s="1" t="s">
        <v>1973</v>
      </c>
      <c r="O3368" s="3">
        <v>500</v>
      </c>
      <c r="P3368">
        <v>4</v>
      </c>
      <c r="Q3368" s="3">
        <v>2002</v>
      </c>
      <c r="R3368" s="1" t="s">
        <v>1958</v>
      </c>
      <c r="S3368" s="3">
        <v>199</v>
      </c>
      <c r="T3368">
        <v>5</v>
      </c>
      <c r="U3368" t="str">
        <f>IF(Ecommerce_Sales[[#This Row],[Delivery_Time_Days]]&gt;7,"Delay",IF(Ecommerce_Sales[[#This Row],[Delivery_Time_Days]] = 0,"No delivery",IF(Ecommerce_Sales[[#This Row],[Delivery_Time_Days]]&lt;=7,"On-time")))</f>
        <v>On-time</v>
      </c>
      <c r="V3368" s="7">
        <f>Ecommerce_Sales[[#This Row],[Profit]]/Ecommerce_Sales[[#This Row],[Total_Price]]</f>
        <v>0.29970029970029971</v>
      </c>
      <c r="W3368" s="3">
        <v>600</v>
      </c>
      <c r="X3368" s="3"/>
    </row>
    <row r="3369" spans="1:24" x14ac:dyDescent="0.25">
      <c r="A3369" s="1" t="s">
        <v>9149</v>
      </c>
      <c r="B3369" s="1" t="s">
        <v>402</v>
      </c>
      <c r="C3369" s="1" t="s">
        <v>403</v>
      </c>
      <c r="D3369" s="1" t="s">
        <v>4631</v>
      </c>
      <c r="E3369" s="1" t="s">
        <v>1954</v>
      </c>
      <c r="F3369" s="2">
        <v>44995</v>
      </c>
      <c r="G3369" s="2">
        <v>45386</v>
      </c>
      <c r="H3369" s="2" t="str">
        <f>TEXT(Ecommerce_Sales[[#This Row],[Order_Date]],"mmmm")</f>
        <v>April</v>
      </c>
      <c r="I3369" s="2" t="str">
        <f>TEXT(Ecommerce_Sales[[#This Row],[Order_Date]],"yyyy")</f>
        <v>2024</v>
      </c>
      <c r="J3369" s="2" t="str">
        <f>TEXT(Ecommerce_Sales[[#This Row],[Order_Date]],"mmmm")</f>
        <v>April</v>
      </c>
      <c r="K3369" s="1" t="s">
        <v>1947</v>
      </c>
      <c r="L3369" s="1" t="s">
        <v>9150</v>
      </c>
      <c r="M3369" s="1" t="s">
        <v>2043</v>
      </c>
      <c r="N3369" s="1" t="s">
        <v>1989</v>
      </c>
      <c r="O3369" s="3">
        <v>247</v>
      </c>
      <c r="P3369">
        <v>5</v>
      </c>
      <c r="Q3369" s="3">
        <v>1235</v>
      </c>
      <c r="R3369" s="1" t="s">
        <v>1958</v>
      </c>
      <c r="S3369" s="3">
        <v>79</v>
      </c>
      <c r="T3369">
        <v>4</v>
      </c>
      <c r="U3369" t="str">
        <f>IF(Ecommerce_Sales[[#This Row],[Delivery_Time_Days]]&gt;7,"Delay",IF(Ecommerce_Sales[[#This Row],[Delivery_Time_Days]] = 0,"No delivery",IF(Ecommerce_Sales[[#This Row],[Delivery_Time_Days]]&lt;=7,"On-time")))</f>
        <v>On-time</v>
      </c>
      <c r="V3369" s="7">
        <f>Ecommerce_Sales[[#This Row],[Profit]]/Ecommerce_Sales[[#This Row],[Total_Price]]</f>
        <v>0.25020242914979757</v>
      </c>
      <c r="W3369" s="3">
        <v>309</v>
      </c>
      <c r="X3369" s="3"/>
    </row>
    <row r="3370" spans="1:24" x14ac:dyDescent="0.25">
      <c r="A3370" s="1" t="s">
        <v>9151</v>
      </c>
      <c r="B3370" s="1" t="s">
        <v>14</v>
      </c>
      <c r="C3370" s="1" t="s">
        <v>15</v>
      </c>
      <c r="D3370" s="1" t="s">
        <v>3053</v>
      </c>
      <c r="E3370" s="1" t="s">
        <v>1946</v>
      </c>
      <c r="F3370" s="2">
        <v>45003</v>
      </c>
      <c r="G3370" s="2">
        <v>45236</v>
      </c>
      <c r="H3370" s="2" t="str">
        <f>TEXT(Ecommerce_Sales[[#This Row],[Order_Date]],"mmmm")</f>
        <v>November</v>
      </c>
      <c r="I3370" s="2" t="str">
        <f>TEXT(Ecommerce_Sales[[#This Row],[Order_Date]],"yyyy")</f>
        <v>2023</v>
      </c>
      <c r="J3370" s="2" t="str">
        <f>TEXT(Ecommerce_Sales[[#This Row],[Order_Date]],"mmmm")</f>
        <v>November</v>
      </c>
      <c r="K3370" s="1" t="s">
        <v>1947</v>
      </c>
      <c r="L3370" s="1" t="s">
        <v>9152</v>
      </c>
      <c r="M3370" s="1" t="s">
        <v>2065</v>
      </c>
      <c r="N3370" s="1" t="s">
        <v>1978</v>
      </c>
      <c r="O3370" s="3">
        <v>720</v>
      </c>
      <c r="P3370">
        <v>1</v>
      </c>
      <c r="Q3370" s="3">
        <v>720</v>
      </c>
      <c r="R3370" s="1" t="s">
        <v>1958</v>
      </c>
      <c r="S3370" s="3">
        <v>76</v>
      </c>
      <c r="T3370">
        <v>8</v>
      </c>
      <c r="U3370" t="str">
        <f>IF(Ecommerce_Sales[[#This Row],[Delivery_Time_Days]]&gt;7,"Delay",IF(Ecommerce_Sales[[#This Row],[Delivery_Time_Days]] = 0,"No delivery",IF(Ecommerce_Sales[[#This Row],[Delivery_Time_Days]]&lt;=7,"On-time")))</f>
        <v>Delay</v>
      </c>
      <c r="V3370" s="7">
        <f>Ecommerce_Sales[[#This Row],[Profit]]/Ecommerce_Sales[[#This Row],[Total_Price]]</f>
        <v>0.35</v>
      </c>
      <c r="W3370" s="3">
        <v>252</v>
      </c>
      <c r="X3370" s="3"/>
    </row>
    <row r="3371" spans="1:24" x14ac:dyDescent="0.25">
      <c r="A3371" s="1" t="s">
        <v>9153</v>
      </c>
      <c r="B3371" s="1" t="s">
        <v>1037</v>
      </c>
      <c r="C3371" s="1" t="s">
        <v>1229</v>
      </c>
      <c r="D3371" s="1" t="s">
        <v>2975</v>
      </c>
      <c r="E3371" s="1" t="s">
        <v>1961</v>
      </c>
      <c r="F3371" s="2">
        <v>45258</v>
      </c>
      <c r="G3371" s="2">
        <v>45254</v>
      </c>
      <c r="H3371" s="2" t="str">
        <f>TEXT(Ecommerce_Sales[[#This Row],[Order_Date]],"mmmm")</f>
        <v>November</v>
      </c>
      <c r="I3371" s="2" t="str">
        <f>TEXT(Ecommerce_Sales[[#This Row],[Order_Date]],"yyyy")</f>
        <v>2023</v>
      </c>
      <c r="J3371" s="2" t="str">
        <f>TEXT(Ecommerce_Sales[[#This Row],[Order_Date]],"mmmm")</f>
        <v>November</v>
      </c>
      <c r="K3371" s="1" t="s">
        <v>1986</v>
      </c>
      <c r="L3371" s="1" t="s">
        <v>9154</v>
      </c>
      <c r="M3371" s="1" t="s">
        <v>1968</v>
      </c>
      <c r="N3371" s="1" t="s">
        <v>1957</v>
      </c>
      <c r="O3371" s="3">
        <v>34</v>
      </c>
      <c r="P3371">
        <v>1</v>
      </c>
      <c r="Q3371" s="3">
        <v>34</v>
      </c>
      <c r="R3371" s="1" t="s">
        <v>1958</v>
      </c>
      <c r="S3371" s="3">
        <v>2</v>
      </c>
      <c r="U3371" t="str">
        <f>IF(Ecommerce_Sales[[#This Row],[Delivery_Time_Days]]&gt;7,"Delay",IF(Ecommerce_Sales[[#This Row],[Delivery_Time_Days]] = 0,"No delivery",IF(Ecommerce_Sales[[#This Row],[Delivery_Time_Days]]&lt;=7,"On-time")))</f>
        <v>No delivery</v>
      </c>
      <c r="V3371" s="7">
        <f>Ecommerce_Sales[[#This Row],[Profit]]/Ecommerce_Sales[[#This Row],[Total_Price]]</f>
        <v>0.14705882352941177</v>
      </c>
      <c r="W3371" s="3">
        <v>5</v>
      </c>
      <c r="X3371" s="3"/>
    </row>
    <row r="3372" spans="1:24" x14ac:dyDescent="0.25">
      <c r="A3372" s="1" t="s">
        <v>9155</v>
      </c>
      <c r="B3372" s="1" t="s">
        <v>144</v>
      </c>
      <c r="C3372" s="1" t="s">
        <v>145</v>
      </c>
      <c r="D3372" s="1" t="s">
        <v>2010</v>
      </c>
      <c r="E3372" s="1" t="s">
        <v>1996</v>
      </c>
      <c r="F3372" s="2">
        <v>45655</v>
      </c>
      <c r="G3372" s="2">
        <v>45077</v>
      </c>
      <c r="H3372" s="2" t="str">
        <f>TEXT(Ecommerce_Sales[[#This Row],[Order_Date]],"mmmm")</f>
        <v>May</v>
      </c>
      <c r="I3372" s="2" t="str">
        <f>TEXT(Ecommerce_Sales[[#This Row],[Order_Date]],"yyyy")</f>
        <v>2023</v>
      </c>
      <c r="J3372" s="2" t="str">
        <f>TEXT(Ecommerce_Sales[[#This Row],[Order_Date]],"mmmm")</f>
        <v>May</v>
      </c>
      <c r="K3372" s="1" t="s">
        <v>1947</v>
      </c>
      <c r="L3372" s="1" t="s">
        <v>9156</v>
      </c>
      <c r="M3372" s="1" t="s">
        <v>1956</v>
      </c>
      <c r="N3372" s="1" t="s">
        <v>1957</v>
      </c>
      <c r="O3372" s="3">
        <v>942</v>
      </c>
      <c r="P3372">
        <v>2</v>
      </c>
      <c r="Q3372" s="3">
        <v>1884</v>
      </c>
      <c r="R3372" s="1" t="s">
        <v>1951</v>
      </c>
      <c r="S3372" s="3">
        <v>182</v>
      </c>
      <c r="T3372">
        <v>2</v>
      </c>
      <c r="U3372" t="str">
        <f>IF(Ecommerce_Sales[[#This Row],[Delivery_Time_Days]]&gt;7,"Delay",IF(Ecommerce_Sales[[#This Row],[Delivery_Time_Days]] = 0,"No delivery",IF(Ecommerce_Sales[[#This Row],[Delivery_Time_Days]]&lt;=7,"On-time")))</f>
        <v>On-time</v>
      </c>
      <c r="V3372" s="7">
        <f>Ecommerce_Sales[[#This Row],[Profit]]/Ecommerce_Sales[[#This Row],[Total_Price]]</f>
        <v>0.15021231422505307</v>
      </c>
      <c r="W3372" s="3">
        <v>283</v>
      </c>
      <c r="X3372" s="3"/>
    </row>
    <row r="3373" spans="1:24" x14ac:dyDescent="0.25">
      <c r="A3373" s="1" t="s">
        <v>9157</v>
      </c>
      <c r="B3373" s="1" t="s">
        <v>1397</v>
      </c>
      <c r="C3373" s="1" t="s">
        <v>1398</v>
      </c>
      <c r="D3373" s="1" t="s">
        <v>2109</v>
      </c>
      <c r="E3373" s="1" t="s">
        <v>1961</v>
      </c>
      <c r="F3373" s="2">
        <v>45459</v>
      </c>
      <c r="G3373" s="2">
        <v>45379</v>
      </c>
      <c r="H3373" s="2" t="str">
        <f>TEXT(Ecommerce_Sales[[#This Row],[Order_Date]],"mmmm")</f>
        <v>March</v>
      </c>
      <c r="I3373" s="2" t="str">
        <f>TEXT(Ecommerce_Sales[[#This Row],[Order_Date]],"yyyy")</f>
        <v>2024</v>
      </c>
      <c r="J3373" s="2" t="str">
        <f>TEXT(Ecommerce_Sales[[#This Row],[Order_Date]],"mmmm")</f>
        <v>March</v>
      </c>
      <c r="K3373" s="1" t="s">
        <v>1947</v>
      </c>
      <c r="L3373" s="1" t="s">
        <v>4656</v>
      </c>
      <c r="M3373" s="1" t="s">
        <v>1968</v>
      </c>
      <c r="N3373" s="1" t="s">
        <v>1957</v>
      </c>
      <c r="O3373" s="3">
        <v>396</v>
      </c>
      <c r="P3373">
        <v>4</v>
      </c>
      <c r="Q3373" s="3">
        <v>1583</v>
      </c>
      <c r="R3373" s="1" t="s">
        <v>1951</v>
      </c>
      <c r="S3373" s="3">
        <v>101</v>
      </c>
      <c r="T3373">
        <v>6</v>
      </c>
      <c r="U3373" t="str">
        <f>IF(Ecommerce_Sales[[#This Row],[Delivery_Time_Days]]&gt;7,"Delay",IF(Ecommerce_Sales[[#This Row],[Delivery_Time_Days]] = 0,"No delivery",IF(Ecommerce_Sales[[#This Row],[Delivery_Time_Days]]&lt;=7,"On-time")))</f>
        <v>On-time</v>
      </c>
      <c r="V3373" s="7">
        <f>Ecommerce_Sales[[#This Row],[Profit]]/Ecommerce_Sales[[#This Row],[Total_Price]]</f>
        <v>0.14971572962728996</v>
      </c>
      <c r="W3373" s="3">
        <v>237</v>
      </c>
      <c r="X3373" s="3"/>
    </row>
    <row r="3374" spans="1:24" x14ac:dyDescent="0.25">
      <c r="A3374" s="1" t="s">
        <v>9158</v>
      </c>
      <c r="B3374" s="1" t="s">
        <v>1256</v>
      </c>
      <c r="C3374" s="1" t="s">
        <v>1257</v>
      </c>
      <c r="D3374" s="1" t="s">
        <v>7606</v>
      </c>
      <c r="E3374" s="1" t="s">
        <v>1981</v>
      </c>
      <c r="F3374" s="2">
        <v>45014</v>
      </c>
      <c r="G3374" s="2">
        <v>45273</v>
      </c>
      <c r="H3374" s="2" t="str">
        <f>TEXT(Ecommerce_Sales[[#This Row],[Order_Date]],"mmmm")</f>
        <v>December</v>
      </c>
      <c r="I3374" s="2" t="str">
        <f>TEXT(Ecommerce_Sales[[#This Row],[Order_Date]],"yyyy")</f>
        <v>2023</v>
      </c>
      <c r="J3374" s="2" t="str">
        <f>TEXT(Ecommerce_Sales[[#This Row],[Order_Date]],"mmmm")</f>
        <v>December</v>
      </c>
      <c r="K3374" s="1" t="s">
        <v>1947</v>
      </c>
      <c r="L3374" s="1" t="s">
        <v>6861</v>
      </c>
      <c r="M3374" s="1" t="s">
        <v>1972</v>
      </c>
      <c r="N3374" s="1" t="s">
        <v>1973</v>
      </c>
      <c r="O3374" s="3">
        <v>1593</v>
      </c>
      <c r="P3374">
        <v>2</v>
      </c>
      <c r="Q3374" s="3">
        <v>3186</v>
      </c>
      <c r="R3374" s="1" t="s">
        <v>1958</v>
      </c>
      <c r="S3374" s="3">
        <v>380</v>
      </c>
      <c r="T3374">
        <v>6</v>
      </c>
      <c r="U3374" t="str">
        <f>IF(Ecommerce_Sales[[#This Row],[Delivery_Time_Days]]&gt;7,"Delay",IF(Ecommerce_Sales[[#This Row],[Delivery_Time_Days]] = 0,"No delivery",IF(Ecommerce_Sales[[#This Row],[Delivery_Time_Days]]&lt;=7,"On-time")))</f>
        <v>On-time</v>
      </c>
      <c r="V3374" s="7">
        <f>Ecommerce_Sales[[#This Row],[Profit]]/Ecommerce_Sales[[#This Row],[Total_Price]]</f>
        <v>0.30006277463904585</v>
      </c>
      <c r="W3374" s="3">
        <v>956</v>
      </c>
      <c r="X3374" s="3"/>
    </row>
    <row r="3375" spans="1:24" x14ac:dyDescent="0.25">
      <c r="A3375" s="1" t="s">
        <v>9159</v>
      </c>
      <c r="B3375" s="1" t="s">
        <v>745</v>
      </c>
      <c r="C3375" s="1" t="s">
        <v>746</v>
      </c>
      <c r="D3375" s="1" t="s">
        <v>7552</v>
      </c>
      <c r="E3375" s="1" t="s">
        <v>1946</v>
      </c>
      <c r="F3375" s="2">
        <v>45212</v>
      </c>
      <c r="G3375" s="2">
        <v>45593</v>
      </c>
      <c r="H3375" s="2" t="str">
        <f>TEXT(Ecommerce_Sales[[#This Row],[Order_Date]],"mmmm")</f>
        <v>October</v>
      </c>
      <c r="I3375" s="2" t="str">
        <f>TEXT(Ecommerce_Sales[[#This Row],[Order_Date]],"yyyy")</f>
        <v>2024</v>
      </c>
      <c r="J3375" s="2" t="str">
        <f>TEXT(Ecommerce_Sales[[#This Row],[Order_Date]],"mmmm")</f>
        <v>October</v>
      </c>
      <c r="K3375" s="1" t="s">
        <v>1947</v>
      </c>
      <c r="L3375" s="1" t="s">
        <v>9160</v>
      </c>
      <c r="M3375" s="1" t="s">
        <v>2030</v>
      </c>
      <c r="N3375" s="1" t="s">
        <v>1978</v>
      </c>
      <c r="O3375" s="3">
        <v>792</v>
      </c>
      <c r="P3375">
        <v>1</v>
      </c>
      <c r="Q3375" s="3">
        <v>792</v>
      </c>
      <c r="R3375" s="1" t="s">
        <v>1951</v>
      </c>
      <c r="S3375" s="3">
        <v>118</v>
      </c>
      <c r="T3375">
        <v>10</v>
      </c>
      <c r="U3375" t="str">
        <f>IF(Ecommerce_Sales[[#This Row],[Delivery_Time_Days]]&gt;7,"Delay",IF(Ecommerce_Sales[[#This Row],[Delivery_Time_Days]] = 0,"No delivery",IF(Ecommerce_Sales[[#This Row],[Delivery_Time_Days]]&lt;=7,"On-time")))</f>
        <v>Delay</v>
      </c>
      <c r="V3375" s="7">
        <f>Ecommerce_Sales[[#This Row],[Profit]]/Ecommerce_Sales[[#This Row],[Total_Price]]</f>
        <v>0.34974747474747475</v>
      </c>
      <c r="W3375" s="3">
        <v>277</v>
      </c>
      <c r="X3375" s="3"/>
    </row>
    <row r="3376" spans="1:24" x14ac:dyDescent="0.25">
      <c r="A3376" s="1" t="s">
        <v>9161</v>
      </c>
      <c r="B3376" s="1" t="s">
        <v>1836</v>
      </c>
      <c r="C3376" s="1" t="s">
        <v>1837</v>
      </c>
      <c r="D3376" s="1" t="s">
        <v>6274</v>
      </c>
      <c r="E3376" s="1" t="s">
        <v>1981</v>
      </c>
      <c r="F3376" s="2">
        <v>45356</v>
      </c>
      <c r="G3376" s="2">
        <v>44936</v>
      </c>
      <c r="H3376" s="2" t="str">
        <f>TEXT(Ecommerce_Sales[[#This Row],[Order_Date]],"mmmm")</f>
        <v>January</v>
      </c>
      <c r="I3376" s="2" t="str">
        <f>TEXT(Ecommerce_Sales[[#This Row],[Order_Date]],"yyyy")</f>
        <v>2023</v>
      </c>
      <c r="J3376" s="2" t="str">
        <f>TEXT(Ecommerce_Sales[[#This Row],[Order_Date]],"mmmm")</f>
        <v>January</v>
      </c>
      <c r="K3376" s="1" t="s">
        <v>1947</v>
      </c>
      <c r="L3376" s="1" t="s">
        <v>6249</v>
      </c>
      <c r="M3376" s="1" t="s">
        <v>2065</v>
      </c>
      <c r="N3376" s="1" t="s">
        <v>1978</v>
      </c>
      <c r="O3376" s="3">
        <v>171</v>
      </c>
      <c r="P3376">
        <v>1</v>
      </c>
      <c r="Q3376" s="3">
        <v>171</v>
      </c>
      <c r="R3376" s="1" t="s">
        <v>1958</v>
      </c>
      <c r="S3376" s="3">
        <v>20</v>
      </c>
      <c r="T3376">
        <v>8</v>
      </c>
      <c r="U3376" t="str">
        <f>IF(Ecommerce_Sales[[#This Row],[Delivery_Time_Days]]&gt;7,"Delay",IF(Ecommerce_Sales[[#This Row],[Delivery_Time_Days]] = 0,"No delivery",IF(Ecommerce_Sales[[#This Row],[Delivery_Time_Days]]&lt;=7,"On-time")))</f>
        <v>Delay</v>
      </c>
      <c r="V3376" s="7">
        <f>Ecommerce_Sales[[#This Row],[Profit]]/Ecommerce_Sales[[#This Row],[Total_Price]]</f>
        <v>0.35087719298245612</v>
      </c>
      <c r="W3376" s="3">
        <v>60</v>
      </c>
      <c r="X3376" s="3"/>
    </row>
    <row r="3377" spans="1:24" x14ac:dyDescent="0.25">
      <c r="A3377" s="1" t="s">
        <v>9162</v>
      </c>
      <c r="B3377" s="1" t="s">
        <v>1741</v>
      </c>
      <c r="C3377" s="1" t="s">
        <v>1742</v>
      </c>
      <c r="D3377" s="1" t="s">
        <v>4816</v>
      </c>
      <c r="E3377" s="1" t="s">
        <v>1946</v>
      </c>
      <c r="F3377" s="2">
        <v>45246</v>
      </c>
      <c r="G3377" s="2">
        <v>45038</v>
      </c>
      <c r="H3377" s="2" t="str">
        <f>TEXT(Ecommerce_Sales[[#This Row],[Order_Date]],"mmmm")</f>
        <v>April</v>
      </c>
      <c r="I3377" s="2" t="str">
        <f>TEXT(Ecommerce_Sales[[#This Row],[Order_Date]],"yyyy")</f>
        <v>2023</v>
      </c>
      <c r="J3377" s="2" t="str">
        <f>TEXT(Ecommerce_Sales[[#This Row],[Order_Date]],"mmmm")</f>
        <v>April</v>
      </c>
      <c r="K3377" s="1" t="s">
        <v>1947</v>
      </c>
      <c r="L3377" s="1" t="s">
        <v>4680</v>
      </c>
      <c r="M3377" s="1" t="s">
        <v>2104</v>
      </c>
      <c r="N3377" s="1" t="s">
        <v>1978</v>
      </c>
      <c r="O3377" s="3">
        <v>600</v>
      </c>
      <c r="P3377">
        <v>3</v>
      </c>
      <c r="Q3377" s="3">
        <v>1800</v>
      </c>
      <c r="R3377" s="1" t="s">
        <v>1951</v>
      </c>
      <c r="S3377" s="3">
        <v>166</v>
      </c>
      <c r="T3377">
        <v>5</v>
      </c>
      <c r="U3377" t="str">
        <f>IF(Ecommerce_Sales[[#This Row],[Delivery_Time_Days]]&gt;7,"Delay",IF(Ecommerce_Sales[[#This Row],[Delivery_Time_Days]] = 0,"No delivery",IF(Ecommerce_Sales[[#This Row],[Delivery_Time_Days]]&lt;=7,"On-time")))</f>
        <v>On-time</v>
      </c>
      <c r="V3377" s="7">
        <f>Ecommerce_Sales[[#This Row],[Profit]]/Ecommerce_Sales[[#This Row],[Total_Price]]</f>
        <v>0.35</v>
      </c>
      <c r="W3377" s="3">
        <v>630</v>
      </c>
      <c r="X3377" s="3"/>
    </row>
    <row r="3378" spans="1:24" x14ac:dyDescent="0.25">
      <c r="A3378" s="1" t="s">
        <v>9163</v>
      </c>
      <c r="B3378" s="1" t="s">
        <v>32</v>
      </c>
      <c r="C3378" s="1" t="s">
        <v>33</v>
      </c>
      <c r="D3378" s="1" t="s">
        <v>2118</v>
      </c>
      <c r="E3378" s="1" t="s">
        <v>1961</v>
      </c>
      <c r="F3378" s="2">
        <v>45247</v>
      </c>
      <c r="G3378" s="2">
        <v>45270</v>
      </c>
      <c r="H3378" s="2" t="str">
        <f>TEXT(Ecommerce_Sales[[#This Row],[Order_Date]],"mmmm")</f>
        <v>December</v>
      </c>
      <c r="I3378" s="2" t="str">
        <f>TEXT(Ecommerce_Sales[[#This Row],[Order_Date]],"yyyy")</f>
        <v>2023</v>
      </c>
      <c r="J3378" s="2" t="str">
        <f>TEXT(Ecommerce_Sales[[#This Row],[Order_Date]],"mmmm")</f>
        <v>December</v>
      </c>
      <c r="K3378" s="1" t="s">
        <v>1947</v>
      </c>
      <c r="L3378" s="1" t="s">
        <v>9164</v>
      </c>
      <c r="M3378" s="1" t="s">
        <v>2072</v>
      </c>
      <c r="N3378" s="1" t="s">
        <v>1950</v>
      </c>
      <c r="O3378" s="3">
        <v>357</v>
      </c>
      <c r="P3378">
        <v>2</v>
      </c>
      <c r="Q3378" s="3">
        <v>715</v>
      </c>
      <c r="R3378" s="1" t="s">
        <v>1958</v>
      </c>
      <c r="S3378" s="3">
        <v>62</v>
      </c>
      <c r="T3378">
        <v>7</v>
      </c>
      <c r="U3378" t="str">
        <f>IF(Ecommerce_Sales[[#This Row],[Delivery_Time_Days]]&gt;7,"Delay",IF(Ecommerce_Sales[[#This Row],[Delivery_Time_Days]] = 0,"No delivery",IF(Ecommerce_Sales[[#This Row],[Delivery_Time_Days]]&lt;=7,"On-time")))</f>
        <v>On-time</v>
      </c>
      <c r="V3378" s="7">
        <f>Ecommerce_Sales[[#This Row],[Profit]]/Ecommerce_Sales[[#This Row],[Total_Price]]</f>
        <v>0.4</v>
      </c>
      <c r="W3378" s="3">
        <v>286</v>
      </c>
      <c r="X3378" s="3"/>
    </row>
    <row r="3379" spans="1:24" x14ac:dyDescent="0.25">
      <c r="A3379" s="1" t="s">
        <v>9165</v>
      </c>
      <c r="B3379" s="1" t="s">
        <v>462</v>
      </c>
      <c r="C3379" s="1" t="s">
        <v>463</v>
      </c>
      <c r="D3379" s="1" t="s">
        <v>5047</v>
      </c>
      <c r="E3379" s="1" t="s">
        <v>1981</v>
      </c>
      <c r="F3379" s="2">
        <v>45622</v>
      </c>
      <c r="G3379" s="2">
        <v>45188</v>
      </c>
      <c r="H3379" s="2" t="str">
        <f>TEXT(Ecommerce_Sales[[#This Row],[Order_Date]],"mmmm")</f>
        <v>September</v>
      </c>
      <c r="I3379" s="2" t="str">
        <f>TEXT(Ecommerce_Sales[[#This Row],[Order_Date]],"yyyy")</f>
        <v>2023</v>
      </c>
      <c r="J3379" s="2" t="str">
        <f>TEXT(Ecommerce_Sales[[#This Row],[Order_Date]],"mmmm")</f>
        <v>September</v>
      </c>
      <c r="K3379" s="1" t="s">
        <v>1947</v>
      </c>
      <c r="L3379" s="1" t="s">
        <v>9166</v>
      </c>
      <c r="M3379" s="1" t="s">
        <v>1983</v>
      </c>
      <c r="N3379" s="1" t="s">
        <v>1950</v>
      </c>
      <c r="O3379" s="3">
        <v>960</v>
      </c>
      <c r="P3379">
        <v>4</v>
      </c>
      <c r="Q3379" s="3">
        <v>3839</v>
      </c>
      <c r="R3379" s="1" t="s">
        <v>1958</v>
      </c>
      <c r="S3379" s="3">
        <v>443</v>
      </c>
      <c r="T3379">
        <v>7</v>
      </c>
      <c r="U3379" t="str">
        <f>IF(Ecommerce_Sales[[#This Row],[Delivery_Time_Days]]&gt;7,"Delay",IF(Ecommerce_Sales[[#This Row],[Delivery_Time_Days]] = 0,"No delivery",IF(Ecommerce_Sales[[#This Row],[Delivery_Time_Days]]&lt;=7,"On-time")))</f>
        <v>On-time</v>
      </c>
      <c r="V3379" s="7">
        <f>Ecommerce_Sales[[#This Row],[Profit]]/Ecommerce_Sales[[#This Row],[Total_Price]]</f>
        <v>0.40010419380046885</v>
      </c>
      <c r="W3379" s="3">
        <v>1536</v>
      </c>
      <c r="X3379" s="3"/>
    </row>
    <row r="3380" spans="1:24" x14ac:dyDescent="0.25">
      <c r="A3380" s="1" t="s">
        <v>9167</v>
      </c>
      <c r="B3380" s="1" t="s">
        <v>66</v>
      </c>
      <c r="C3380" s="1" t="s">
        <v>67</v>
      </c>
      <c r="D3380" s="1" t="s">
        <v>3681</v>
      </c>
      <c r="E3380" s="1" t="s">
        <v>1946</v>
      </c>
      <c r="F3380" s="2">
        <v>45392</v>
      </c>
      <c r="G3380" s="2">
        <v>45257</v>
      </c>
      <c r="H3380" s="2" t="str">
        <f>TEXT(Ecommerce_Sales[[#This Row],[Order_Date]],"mmmm")</f>
        <v>November</v>
      </c>
      <c r="I3380" s="2" t="str">
        <f>TEXT(Ecommerce_Sales[[#This Row],[Order_Date]],"yyyy")</f>
        <v>2023</v>
      </c>
      <c r="J3380" s="2" t="str">
        <f>TEXT(Ecommerce_Sales[[#This Row],[Order_Date]],"mmmm")</f>
        <v>November</v>
      </c>
      <c r="K3380" s="1" t="s">
        <v>1986</v>
      </c>
      <c r="L3380" s="1" t="s">
        <v>9168</v>
      </c>
      <c r="M3380" s="1" t="s">
        <v>1949</v>
      </c>
      <c r="N3380" s="1" t="s">
        <v>1950</v>
      </c>
      <c r="O3380" s="3">
        <v>984</v>
      </c>
      <c r="P3380">
        <v>6</v>
      </c>
      <c r="Q3380" s="3">
        <v>5901</v>
      </c>
      <c r="R3380" s="1" t="s">
        <v>1951</v>
      </c>
      <c r="S3380" s="3">
        <v>484</v>
      </c>
      <c r="U3380" t="str">
        <f>IF(Ecommerce_Sales[[#This Row],[Delivery_Time_Days]]&gt;7,"Delay",IF(Ecommerce_Sales[[#This Row],[Delivery_Time_Days]] = 0,"No delivery",IF(Ecommerce_Sales[[#This Row],[Delivery_Time_Days]]&lt;=7,"On-time")))</f>
        <v>No delivery</v>
      </c>
      <c r="V3380" s="7">
        <f>Ecommerce_Sales[[#This Row],[Profit]]/Ecommerce_Sales[[#This Row],[Total_Price]]</f>
        <v>0.40010167768174887</v>
      </c>
      <c r="W3380" s="3">
        <v>2361</v>
      </c>
      <c r="X3380" s="3"/>
    </row>
    <row r="3381" spans="1:24" x14ac:dyDescent="0.25">
      <c r="A3381" s="1" t="s">
        <v>9169</v>
      </c>
      <c r="B3381" s="1" t="s">
        <v>1047</v>
      </c>
      <c r="C3381" s="1" t="s">
        <v>1048</v>
      </c>
      <c r="D3381" s="1" t="s">
        <v>5492</v>
      </c>
      <c r="E3381" s="1" t="s">
        <v>1966</v>
      </c>
      <c r="F3381" s="2">
        <v>45306</v>
      </c>
      <c r="G3381" s="2">
        <v>45538</v>
      </c>
      <c r="H3381" s="2" t="str">
        <f>TEXT(Ecommerce_Sales[[#This Row],[Order_Date]],"mmmm")</f>
        <v>September</v>
      </c>
      <c r="I3381" s="2" t="str">
        <f>TEXT(Ecommerce_Sales[[#This Row],[Order_Date]],"yyyy")</f>
        <v>2024</v>
      </c>
      <c r="J3381" s="2" t="str">
        <f>TEXT(Ecommerce_Sales[[#This Row],[Order_Date]],"mmmm")</f>
        <v>September</v>
      </c>
      <c r="K3381" s="1" t="s">
        <v>1947</v>
      </c>
      <c r="L3381" s="1" t="s">
        <v>9170</v>
      </c>
      <c r="M3381" s="1" t="s">
        <v>2079</v>
      </c>
      <c r="N3381" s="1" t="s">
        <v>1973</v>
      </c>
      <c r="O3381" s="3">
        <v>456</v>
      </c>
      <c r="P3381">
        <v>5</v>
      </c>
      <c r="Q3381" s="3">
        <v>2278</v>
      </c>
      <c r="R3381" s="1" t="s">
        <v>1951</v>
      </c>
      <c r="S3381" s="3">
        <v>199</v>
      </c>
      <c r="T3381">
        <v>2</v>
      </c>
      <c r="U3381" t="str">
        <f>IF(Ecommerce_Sales[[#This Row],[Delivery_Time_Days]]&gt;7,"Delay",IF(Ecommerce_Sales[[#This Row],[Delivery_Time_Days]] = 0,"No delivery",IF(Ecommerce_Sales[[#This Row],[Delivery_Time_Days]]&lt;=7,"On-time")))</f>
        <v>On-time</v>
      </c>
      <c r="V3381" s="7">
        <f>Ecommerce_Sales[[#This Row],[Profit]]/Ecommerce_Sales[[#This Row],[Total_Price]]</f>
        <v>0.29982440737489024</v>
      </c>
      <c r="W3381" s="3">
        <v>683</v>
      </c>
      <c r="X3381" s="3"/>
    </row>
    <row r="3382" spans="1:24" x14ac:dyDescent="0.25">
      <c r="A3382" s="1" t="s">
        <v>9171</v>
      </c>
      <c r="B3382" s="1" t="s">
        <v>573</v>
      </c>
      <c r="C3382" s="1" t="s">
        <v>574</v>
      </c>
      <c r="D3382" s="1" t="s">
        <v>3082</v>
      </c>
      <c r="E3382" s="1" t="s">
        <v>1966</v>
      </c>
      <c r="F3382" s="2">
        <v>45092</v>
      </c>
      <c r="G3382" s="2">
        <v>45609</v>
      </c>
      <c r="H3382" s="2" t="str">
        <f>TEXT(Ecommerce_Sales[[#This Row],[Order_Date]],"mmmm")</f>
        <v>November</v>
      </c>
      <c r="I3382" s="2" t="str">
        <f>TEXT(Ecommerce_Sales[[#This Row],[Order_Date]],"yyyy")</f>
        <v>2024</v>
      </c>
      <c r="J3382" s="2" t="str">
        <f>TEXT(Ecommerce_Sales[[#This Row],[Order_Date]],"mmmm")</f>
        <v>November</v>
      </c>
      <c r="K3382" s="1" t="s">
        <v>1947</v>
      </c>
      <c r="L3382" s="1" t="s">
        <v>3595</v>
      </c>
      <c r="M3382" s="1" t="s">
        <v>1998</v>
      </c>
      <c r="N3382" s="1" t="s">
        <v>1973</v>
      </c>
      <c r="O3382" s="3">
        <v>678</v>
      </c>
      <c r="P3382">
        <v>4</v>
      </c>
      <c r="Q3382" s="3">
        <v>2711</v>
      </c>
      <c r="R3382" s="1" t="s">
        <v>1951</v>
      </c>
      <c r="S3382" s="3">
        <v>246</v>
      </c>
      <c r="T3382">
        <v>6</v>
      </c>
      <c r="U3382" t="str">
        <f>IF(Ecommerce_Sales[[#This Row],[Delivery_Time_Days]]&gt;7,"Delay",IF(Ecommerce_Sales[[#This Row],[Delivery_Time_Days]] = 0,"No delivery",IF(Ecommerce_Sales[[#This Row],[Delivery_Time_Days]]&lt;=7,"On-time")))</f>
        <v>On-time</v>
      </c>
      <c r="V3382" s="7">
        <f>Ecommerce_Sales[[#This Row],[Profit]]/Ecommerce_Sales[[#This Row],[Total_Price]]</f>
        <v>0.29988933972703802</v>
      </c>
      <c r="W3382" s="3">
        <v>813</v>
      </c>
      <c r="X3382" s="3"/>
    </row>
    <row r="3383" spans="1:24" x14ac:dyDescent="0.25">
      <c r="A3383" s="1" t="s">
        <v>9172</v>
      </c>
      <c r="B3383" s="1" t="s">
        <v>446</v>
      </c>
      <c r="C3383" s="1" t="s">
        <v>447</v>
      </c>
      <c r="D3383" s="1" t="s">
        <v>2219</v>
      </c>
      <c r="E3383" s="1" t="s">
        <v>1966</v>
      </c>
      <c r="F3383" s="2">
        <v>45357</v>
      </c>
      <c r="G3383" s="2">
        <v>45109</v>
      </c>
      <c r="H3383" s="2" t="str">
        <f>TEXT(Ecommerce_Sales[[#This Row],[Order_Date]],"mmmm")</f>
        <v>July</v>
      </c>
      <c r="I3383" s="2" t="str">
        <f>TEXT(Ecommerce_Sales[[#This Row],[Order_Date]],"yyyy")</f>
        <v>2023</v>
      </c>
      <c r="J3383" s="2" t="str">
        <f>TEXT(Ecommerce_Sales[[#This Row],[Order_Date]],"mmmm")</f>
        <v>July</v>
      </c>
      <c r="K3383" s="1" t="s">
        <v>1947</v>
      </c>
      <c r="L3383" s="1" t="s">
        <v>9173</v>
      </c>
      <c r="M3383" s="1" t="s">
        <v>2047</v>
      </c>
      <c r="N3383" s="1" t="s">
        <v>1989</v>
      </c>
      <c r="O3383" s="3">
        <v>1237</v>
      </c>
      <c r="P3383">
        <v>1</v>
      </c>
      <c r="Q3383" s="3">
        <v>1237</v>
      </c>
      <c r="R3383" s="1" t="s">
        <v>1958</v>
      </c>
      <c r="S3383" s="3">
        <v>96</v>
      </c>
      <c r="T3383">
        <v>9</v>
      </c>
      <c r="U3383" t="str">
        <f>IF(Ecommerce_Sales[[#This Row],[Delivery_Time_Days]]&gt;7,"Delay",IF(Ecommerce_Sales[[#This Row],[Delivery_Time_Days]] = 0,"No delivery",IF(Ecommerce_Sales[[#This Row],[Delivery_Time_Days]]&lt;=7,"On-time")))</f>
        <v>Delay</v>
      </c>
      <c r="V3383" s="7">
        <f>Ecommerce_Sales[[#This Row],[Profit]]/Ecommerce_Sales[[#This Row],[Total_Price]]</f>
        <v>0.24979789814066289</v>
      </c>
      <c r="W3383" s="3">
        <v>309</v>
      </c>
      <c r="X3383" s="3"/>
    </row>
    <row r="3384" spans="1:24" x14ac:dyDescent="0.25">
      <c r="A3384" s="1" t="s">
        <v>9174</v>
      </c>
      <c r="B3384" s="1" t="s">
        <v>114</v>
      </c>
      <c r="C3384" s="1" t="s">
        <v>115</v>
      </c>
      <c r="D3384" s="1" t="s">
        <v>2035</v>
      </c>
      <c r="E3384" s="1" t="s">
        <v>1961</v>
      </c>
      <c r="F3384" s="2">
        <v>45530</v>
      </c>
      <c r="G3384" s="2">
        <v>45363</v>
      </c>
      <c r="H3384" s="2" t="str">
        <f>TEXT(Ecommerce_Sales[[#This Row],[Order_Date]],"mmmm")</f>
        <v>March</v>
      </c>
      <c r="I3384" s="2" t="str">
        <f>TEXT(Ecommerce_Sales[[#This Row],[Order_Date]],"yyyy")</f>
        <v>2024</v>
      </c>
      <c r="J3384" s="2" t="str">
        <f>TEXT(Ecommerce_Sales[[#This Row],[Order_Date]],"mmmm")</f>
        <v>March</v>
      </c>
      <c r="K3384" s="1" t="s">
        <v>1947</v>
      </c>
      <c r="L3384" s="1" t="s">
        <v>3710</v>
      </c>
      <c r="M3384" s="1" t="s">
        <v>1983</v>
      </c>
      <c r="N3384" s="1" t="s">
        <v>1950</v>
      </c>
      <c r="O3384" s="3">
        <v>113</v>
      </c>
      <c r="P3384">
        <v>5</v>
      </c>
      <c r="Q3384" s="3">
        <v>565</v>
      </c>
      <c r="R3384" s="1" t="s">
        <v>1958</v>
      </c>
      <c r="S3384" s="3">
        <v>53</v>
      </c>
      <c r="T3384">
        <v>9</v>
      </c>
      <c r="U3384" t="str">
        <f>IF(Ecommerce_Sales[[#This Row],[Delivery_Time_Days]]&gt;7,"Delay",IF(Ecommerce_Sales[[#This Row],[Delivery_Time_Days]] = 0,"No delivery",IF(Ecommerce_Sales[[#This Row],[Delivery_Time_Days]]&lt;=7,"On-time")))</f>
        <v>Delay</v>
      </c>
      <c r="V3384" s="7">
        <f>Ecommerce_Sales[[#This Row],[Profit]]/Ecommerce_Sales[[#This Row],[Total_Price]]</f>
        <v>0.4</v>
      </c>
      <c r="W3384" s="3">
        <v>226</v>
      </c>
      <c r="X3384" s="3"/>
    </row>
    <row r="3385" spans="1:24" x14ac:dyDescent="0.25">
      <c r="A3385" s="1" t="s">
        <v>9175</v>
      </c>
      <c r="B3385" s="1" t="s">
        <v>1683</v>
      </c>
      <c r="C3385" s="1" t="s">
        <v>1684</v>
      </c>
      <c r="D3385" s="1" t="s">
        <v>7778</v>
      </c>
      <c r="E3385" s="1" t="s">
        <v>2005</v>
      </c>
      <c r="F3385" s="2">
        <v>45584</v>
      </c>
      <c r="G3385" s="2">
        <v>45168</v>
      </c>
      <c r="H3385" s="2" t="str">
        <f>TEXT(Ecommerce_Sales[[#This Row],[Order_Date]],"mmmm")</f>
        <v>August</v>
      </c>
      <c r="I3385" s="2" t="str">
        <f>TEXT(Ecommerce_Sales[[#This Row],[Order_Date]],"yyyy")</f>
        <v>2023</v>
      </c>
      <c r="J3385" s="2" t="str">
        <f>TEXT(Ecommerce_Sales[[#This Row],[Order_Date]],"mmmm")</f>
        <v>August</v>
      </c>
      <c r="K3385" s="1" t="s">
        <v>1947</v>
      </c>
      <c r="L3385" s="1" t="s">
        <v>9176</v>
      </c>
      <c r="M3385" s="1" t="s">
        <v>1968</v>
      </c>
      <c r="N3385" s="1" t="s">
        <v>1957</v>
      </c>
      <c r="O3385" s="3">
        <v>849</v>
      </c>
      <c r="P3385">
        <v>1</v>
      </c>
      <c r="Q3385" s="3">
        <v>849</v>
      </c>
      <c r="R3385" s="1" t="s">
        <v>1958</v>
      </c>
      <c r="S3385" s="3">
        <v>45</v>
      </c>
      <c r="T3385">
        <v>9</v>
      </c>
      <c r="U3385" t="str">
        <f>IF(Ecommerce_Sales[[#This Row],[Delivery_Time_Days]]&gt;7,"Delay",IF(Ecommerce_Sales[[#This Row],[Delivery_Time_Days]] = 0,"No delivery",IF(Ecommerce_Sales[[#This Row],[Delivery_Time_Days]]&lt;=7,"On-time")))</f>
        <v>Delay</v>
      </c>
      <c r="V3385" s="7">
        <f>Ecommerce_Sales[[#This Row],[Profit]]/Ecommerce_Sales[[#This Row],[Total_Price]]</f>
        <v>0.14958775029446408</v>
      </c>
      <c r="W3385" s="3">
        <v>127</v>
      </c>
      <c r="X3385" s="3"/>
    </row>
    <row r="3386" spans="1:24" x14ac:dyDescent="0.25">
      <c r="A3386" s="1" t="s">
        <v>9177</v>
      </c>
      <c r="B3386" s="1" t="s">
        <v>1895</v>
      </c>
      <c r="C3386" s="1" t="s">
        <v>1896</v>
      </c>
      <c r="D3386" s="1" t="s">
        <v>9178</v>
      </c>
      <c r="E3386" s="1" t="s">
        <v>1946</v>
      </c>
      <c r="F3386" s="2">
        <v>45184</v>
      </c>
      <c r="G3386" s="2">
        <v>45400</v>
      </c>
      <c r="H3386" s="2" t="str">
        <f>TEXT(Ecommerce_Sales[[#This Row],[Order_Date]],"mmmm")</f>
        <v>April</v>
      </c>
      <c r="I3386" s="2" t="str">
        <f>TEXT(Ecommerce_Sales[[#This Row],[Order_Date]],"yyyy")</f>
        <v>2024</v>
      </c>
      <c r="J3386" s="2" t="str">
        <f>TEXT(Ecommerce_Sales[[#This Row],[Order_Date]],"mmmm")</f>
        <v>April</v>
      </c>
      <c r="K3386" s="1" t="s">
        <v>1947</v>
      </c>
      <c r="L3386" s="1" t="s">
        <v>9179</v>
      </c>
      <c r="M3386" s="1" t="s">
        <v>2058</v>
      </c>
      <c r="N3386" s="1" t="s">
        <v>1950</v>
      </c>
      <c r="O3386" s="3">
        <v>393</v>
      </c>
      <c r="P3386">
        <v>4</v>
      </c>
      <c r="Q3386" s="3">
        <v>1574</v>
      </c>
      <c r="R3386" s="1" t="s">
        <v>1958</v>
      </c>
      <c r="S3386" s="3">
        <v>236</v>
      </c>
      <c r="T3386">
        <v>8</v>
      </c>
      <c r="U3386" t="str">
        <f>IF(Ecommerce_Sales[[#This Row],[Delivery_Time_Days]]&gt;7,"Delay",IF(Ecommerce_Sales[[#This Row],[Delivery_Time_Days]] = 0,"No delivery",IF(Ecommerce_Sales[[#This Row],[Delivery_Time_Days]]&lt;=7,"On-time")))</f>
        <v>Delay</v>
      </c>
      <c r="V3386" s="7">
        <f>Ecommerce_Sales[[#This Row],[Profit]]/Ecommerce_Sales[[#This Row],[Total_Price]]</f>
        <v>0.39961880559085133</v>
      </c>
      <c r="W3386" s="3">
        <v>629</v>
      </c>
      <c r="X3386" s="3"/>
    </row>
    <row r="3387" spans="1:24" x14ac:dyDescent="0.25">
      <c r="A3387" s="1" t="s">
        <v>9180</v>
      </c>
      <c r="B3387" s="1" t="s">
        <v>1230</v>
      </c>
      <c r="C3387" s="1" t="s">
        <v>1231</v>
      </c>
      <c r="D3387" s="1" t="s">
        <v>2547</v>
      </c>
      <c r="E3387" s="1" t="s">
        <v>1966</v>
      </c>
      <c r="F3387" s="2">
        <v>45218</v>
      </c>
      <c r="G3387" s="2">
        <v>44968</v>
      </c>
      <c r="H3387" s="2" t="str">
        <f>TEXT(Ecommerce_Sales[[#This Row],[Order_Date]],"mmmm")</f>
        <v>February</v>
      </c>
      <c r="I3387" s="2" t="str">
        <f>TEXT(Ecommerce_Sales[[#This Row],[Order_Date]],"yyyy")</f>
        <v>2023</v>
      </c>
      <c r="J3387" s="2" t="str">
        <f>TEXT(Ecommerce_Sales[[#This Row],[Order_Date]],"mmmm")</f>
        <v>February</v>
      </c>
      <c r="K3387" s="1" t="s">
        <v>1947</v>
      </c>
      <c r="L3387" s="1" t="s">
        <v>9181</v>
      </c>
      <c r="M3387" s="1" t="s">
        <v>2058</v>
      </c>
      <c r="N3387" s="1" t="s">
        <v>1950</v>
      </c>
      <c r="O3387" s="3">
        <v>687</v>
      </c>
      <c r="P3387">
        <v>3</v>
      </c>
      <c r="Q3387" s="3">
        <v>2061</v>
      </c>
      <c r="R3387" s="1" t="s">
        <v>1958</v>
      </c>
      <c r="S3387" s="3">
        <v>236</v>
      </c>
      <c r="T3387">
        <v>7</v>
      </c>
      <c r="U3387" t="str">
        <f>IF(Ecommerce_Sales[[#This Row],[Delivery_Time_Days]]&gt;7,"Delay",IF(Ecommerce_Sales[[#This Row],[Delivery_Time_Days]] = 0,"No delivery",IF(Ecommerce_Sales[[#This Row],[Delivery_Time_Days]]&lt;=7,"On-time")))</f>
        <v>On-time</v>
      </c>
      <c r="V3387" s="7">
        <f>Ecommerce_Sales[[#This Row],[Profit]]/Ecommerce_Sales[[#This Row],[Total_Price]]</f>
        <v>0.40029112081513829</v>
      </c>
      <c r="W3387" s="3">
        <v>825</v>
      </c>
      <c r="X3387" s="3"/>
    </row>
    <row r="3388" spans="1:24" x14ac:dyDescent="0.25">
      <c r="A3388" s="1" t="s">
        <v>9182</v>
      </c>
      <c r="B3388" s="1" t="s">
        <v>1279</v>
      </c>
      <c r="C3388" s="1" t="s">
        <v>1280</v>
      </c>
      <c r="D3388" s="1" t="s">
        <v>3259</v>
      </c>
      <c r="E3388" s="1" t="s">
        <v>1961</v>
      </c>
      <c r="F3388" s="2">
        <v>44942</v>
      </c>
      <c r="G3388" s="2">
        <v>45484</v>
      </c>
      <c r="H3388" s="2" t="str">
        <f>TEXT(Ecommerce_Sales[[#This Row],[Order_Date]],"mmmm")</f>
        <v>July</v>
      </c>
      <c r="I3388" s="2" t="str">
        <f>TEXT(Ecommerce_Sales[[#This Row],[Order_Date]],"yyyy")</f>
        <v>2024</v>
      </c>
      <c r="J3388" s="2" t="str">
        <f>TEXT(Ecommerce_Sales[[#This Row],[Order_Date]],"mmmm")</f>
        <v>July</v>
      </c>
      <c r="K3388" s="1" t="s">
        <v>1947</v>
      </c>
      <c r="L3388" s="1" t="s">
        <v>3330</v>
      </c>
      <c r="M3388" s="1" t="s">
        <v>1988</v>
      </c>
      <c r="N3388" s="1" t="s">
        <v>1989</v>
      </c>
      <c r="O3388" s="3">
        <v>102</v>
      </c>
      <c r="P3388">
        <v>3</v>
      </c>
      <c r="Q3388" s="3">
        <v>305</v>
      </c>
      <c r="R3388" s="1" t="s">
        <v>1951</v>
      </c>
      <c r="S3388" s="3">
        <v>44</v>
      </c>
      <c r="T3388">
        <v>10</v>
      </c>
      <c r="U3388" t="str">
        <f>IF(Ecommerce_Sales[[#This Row],[Delivery_Time_Days]]&gt;7,"Delay",IF(Ecommerce_Sales[[#This Row],[Delivery_Time_Days]] = 0,"No delivery",IF(Ecommerce_Sales[[#This Row],[Delivery_Time_Days]]&lt;=7,"On-time")))</f>
        <v>Delay</v>
      </c>
      <c r="V3388" s="7">
        <f>Ecommerce_Sales[[#This Row],[Profit]]/Ecommerce_Sales[[#This Row],[Total_Price]]</f>
        <v>0.24918032786885247</v>
      </c>
      <c r="W3388" s="3">
        <v>76</v>
      </c>
      <c r="X3388" s="3"/>
    </row>
    <row r="3389" spans="1:24" x14ac:dyDescent="0.25">
      <c r="A3389" s="1" t="s">
        <v>9183</v>
      </c>
      <c r="B3389" s="1" t="s">
        <v>565</v>
      </c>
      <c r="C3389" s="1" t="s">
        <v>566</v>
      </c>
      <c r="D3389" s="1" t="s">
        <v>2681</v>
      </c>
      <c r="E3389" s="1" t="s">
        <v>2005</v>
      </c>
      <c r="F3389" s="2">
        <v>45008</v>
      </c>
      <c r="G3389" s="2">
        <v>45302</v>
      </c>
      <c r="H3389" s="2" t="str">
        <f>TEXT(Ecommerce_Sales[[#This Row],[Order_Date]],"mmmm")</f>
        <v>January</v>
      </c>
      <c r="I3389" s="2" t="str">
        <f>TEXT(Ecommerce_Sales[[#This Row],[Order_Date]],"yyyy")</f>
        <v>2024</v>
      </c>
      <c r="J3389" s="2" t="str">
        <f>TEXT(Ecommerce_Sales[[#This Row],[Order_Date]],"mmmm")</f>
        <v>January</v>
      </c>
      <c r="K3389" s="1" t="s">
        <v>1986</v>
      </c>
      <c r="L3389" s="1" t="s">
        <v>9184</v>
      </c>
      <c r="M3389" s="1" t="s">
        <v>1998</v>
      </c>
      <c r="N3389" s="1" t="s">
        <v>1973</v>
      </c>
      <c r="O3389" s="3">
        <v>393</v>
      </c>
      <c r="P3389">
        <v>4</v>
      </c>
      <c r="Q3389" s="3">
        <v>1570</v>
      </c>
      <c r="R3389" s="1" t="s">
        <v>1958</v>
      </c>
      <c r="S3389" s="3">
        <v>101</v>
      </c>
      <c r="U3389" t="str">
        <f>IF(Ecommerce_Sales[[#This Row],[Delivery_Time_Days]]&gt;7,"Delay",IF(Ecommerce_Sales[[#This Row],[Delivery_Time_Days]] = 0,"No delivery",IF(Ecommerce_Sales[[#This Row],[Delivery_Time_Days]]&lt;=7,"On-time")))</f>
        <v>No delivery</v>
      </c>
      <c r="V3389" s="7">
        <f>Ecommerce_Sales[[#This Row],[Profit]]/Ecommerce_Sales[[#This Row],[Total_Price]]</f>
        <v>0.3</v>
      </c>
      <c r="W3389" s="3">
        <v>471</v>
      </c>
      <c r="X3389" s="3"/>
    </row>
    <row r="3390" spans="1:24" x14ac:dyDescent="0.25">
      <c r="A3390" s="1" t="s">
        <v>9185</v>
      </c>
      <c r="B3390" s="1" t="s">
        <v>1786</v>
      </c>
      <c r="C3390" s="1" t="s">
        <v>1787</v>
      </c>
      <c r="D3390" s="1" t="s">
        <v>3832</v>
      </c>
      <c r="E3390" s="1" t="s">
        <v>1954</v>
      </c>
      <c r="F3390" s="2">
        <v>45447</v>
      </c>
      <c r="G3390" s="2">
        <v>45085</v>
      </c>
      <c r="H3390" s="2" t="str">
        <f>TEXT(Ecommerce_Sales[[#This Row],[Order_Date]],"mmmm")</f>
        <v>June</v>
      </c>
      <c r="I3390" s="2" t="str">
        <f>TEXT(Ecommerce_Sales[[#This Row],[Order_Date]],"yyyy")</f>
        <v>2023</v>
      </c>
      <c r="J3390" s="2" t="str">
        <f>TEXT(Ecommerce_Sales[[#This Row],[Order_Date]],"mmmm")</f>
        <v>June</v>
      </c>
      <c r="K3390" s="1" t="s">
        <v>1947</v>
      </c>
      <c r="L3390" s="1" t="s">
        <v>9186</v>
      </c>
      <c r="M3390" s="1" t="s">
        <v>2247</v>
      </c>
      <c r="N3390" s="1" t="s">
        <v>1957</v>
      </c>
      <c r="O3390" s="3">
        <v>577</v>
      </c>
      <c r="P3390">
        <v>6</v>
      </c>
      <c r="Q3390" s="3">
        <v>3465</v>
      </c>
      <c r="R3390" s="1" t="s">
        <v>1958</v>
      </c>
      <c r="S3390" s="3">
        <v>240</v>
      </c>
      <c r="T3390">
        <v>3</v>
      </c>
      <c r="U3390" t="str">
        <f>IF(Ecommerce_Sales[[#This Row],[Delivery_Time_Days]]&gt;7,"Delay",IF(Ecommerce_Sales[[#This Row],[Delivery_Time_Days]] = 0,"No delivery",IF(Ecommerce_Sales[[#This Row],[Delivery_Time_Days]]&lt;=7,"On-time")))</f>
        <v>On-time</v>
      </c>
      <c r="V3390" s="7">
        <f>Ecommerce_Sales[[#This Row],[Profit]]/Ecommerce_Sales[[#This Row],[Total_Price]]</f>
        <v>0.15007215007215008</v>
      </c>
      <c r="W3390" s="3">
        <v>520</v>
      </c>
      <c r="X3390" s="3"/>
    </row>
    <row r="3391" spans="1:24" x14ac:dyDescent="0.25">
      <c r="A3391" s="1" t="s">
        <v>9187</v>
      </c>
      <c r="B3391" s="1" t="s">
        <v>1335</v>
      </c>
      <c r="C3391" s="1" t="s">
        <v>1336</v>
      </c>
      <c r="D3391" s="1" t="s">
        <v>4682</v>
      </c>
      <c r="E3391" s="1" t="s">
        <v>1946</v>
      </c>
      <c r="F3391" s="2">
        <v>45133</v>
      </c>
      <c r="G3391" s="2">
        <v>45235</v>
      </c>
      <c r="H3391" s="2" t="str">
        <f>TEXT(Ecommerce_Sales[[#This Row],[Order_Date]],"mmmm")</f>
        <v>November</v>
      </c>
      <c r="I3391" s="2" t="str">
        <f>TEXT(Ecommerce_Sales[[#This Row],[Order_Date]],"yyyy")</f>
        <v>2023</v>
      </c>
      <c r="J3391" s="2" t="str">
        <f>TEXT(Ecommerce_Sales[[#This Row],[Order_Date]],"mmmm")</f>
        <v>November</v>
      </c>
      <c r="K3391" s="1" t="s">
        <v>1947</v>
      </c>
      <c r="L3391" s="1" t="s">
        <v>9188</v>
      </c>
      <c r="M3391" s="1" t="s">
        <v>1963</v>
      </c>
      <c r="N3391" s="1" t="s">
        <v>1957</v>
      </c>
      <c r="O3391" s="3">
        <v>1409</v>
      </c>
      <c r="P3391">
        <v>1</v>
      </c>
      <c r="Q3391" s="3">
        <v>1409</v>
      </c>
      <c r="R3391" s="1" t="s">
        <v>1958</v>
      </c>
      <c r="S3391" s="3">
        <v>103</v>
      </c>
      <c r="T3391">
        <v>6</v>
      </c>
      <c r="U3391" t="str">
        <f>IF(Ecommerce_Sales[[#This Row],[Delivery_Time_Days]]&gt;7,"Delay",IF(Ecommerce_Sales[[#This Row],[Delivery_Time_Days]] = 0,"No delivery",IF(Ecommerce_Sales[[#This Row],[Delivery_Time_Days]]&lt;=7,"On-time")))</f>
        <v>On-time</v>
      </c>
      <c r="V3391" s="7">
        <f>Ecommerce_Sales[[#This Row],[Profit]]/Ecommerce_Sales[[#This Row],[Total_Price]]</f>
        <v>0.1497515968772179</v>
      </c>
      <c r="W3391" s="3">
        <v>211</v>
      </c>
      <c r="X3391" s="3"/>
    </row>
    <row r="3392" spans="1:24" x14ac:dyDescent="0.25">
      <c r="A3392" s="1" t="s">
        <v>9189</v>
      </c>
      <c r="B3392" s="1" t="s">
        <v>1193</v>
      </c>
      <c r="C3392" s="1" t="s">
        <v>1194</v>
      </c>
      <c r="D3392" s="1" t="s">
        <v>3436</v>
      </c>
      <c r="E3392" s="1" t="s">
        <v>1996</v>
      </c>
      <c r="F3392" s="2">
        <v>45346</v>
      </c>
      <c r="G3392" s="2">
        <v>45270</v>
      </c>
      <c r="H3392" s="2" t="str">
        <f>TEXT(Ecommerce_Sales[[#This Row],[Order_Date]],"mmmm")</f>
        <v>December</v>
      </c>
      <c r="I3392" s="2" t="str">
        <f>TEXT(Ecommerce_Sales[[#This Row],[Order_Date]],"yyyy")</f>
        <v>2023</v>
      </c>
      <c r="J3392" s="2" t="str">
        <f>TEXT(Ecommerce_Sales[[#This Row],[Order_Date]],"mmmm")</f>
        <v>December</v>
      </c>
      <c r="K3392" s="1" t="s">
        <v>1947</v>
      </c>
      <c r="L3392" s="1" t="s">
        <v>4800</v>
      </c>
      <c r="M3392" s="1" t="s">
        <v>2058</v>
      </c>
      <c r="N3392" s="1" t="s">
        <v>1950</v>
      </c>
      <c r="O3392" s="3">
        <v>782</v>
      </c>
      <c r="P3392">
        <v>8</v>
      </c>
      <c r="Q3392" s="3">
        <v>6256</v>
      </c>
      <c r="R3392" s="1" t="s">
        <v>1951</v>
      </c>
      <c r="S3392" s="3">
        <v>889</v>
      </c>
      <c r="T3392">
        <v>9</v>
      </c>
      <c r="U3392" t="str">
        <f>IF(Ecommerce_Sales[[#This Row],[Delivery_Time_Days]]&gt;7,"Delay",IF(Ecommerce_Sales[[#This Row],[Delivery_Time_Days]] = 0,"No delivery",IF(Ecommerce_Sales[[#This Row],[Delivery_Time_Days]]&lt;=7,"On-time")))</f>
        <v>Delay</v>
      </c>
      <c r="V3392" s="7">
        <f>Ecommerce_Sales[[#This Row],[Profit]]/Ecommerce_Sales[[#This Row],[Total_Price]]</f>
        <v>0.39993606138107418</v>
      </c>
      <c r="W3392" s="3">
        <v>2502</v>
      </c>
      <c r="X3392" s="3"/>
    </row>
    <row r="3393" spans="1:24" x14ac:dyDescent="0.25">
      <c r="A3393" s="1" t="s">
        <v>9190</v>
      </c>
      <c r="B3393" s="1" t="s">
        <v>104</v>
      </c>
      <c r="C3393" s="1" t="s">
        <v>105</v>
      </c>
      <c r="D3393" s="1" t="s">
        <v>4552</v>
      </c>
      <c r="E3393" s="1" t="s">
        <v>1966</v>
      </c>
      <c r="F3393" s="2">
        <v>45314</v>
      </c>
      <c r="G3393" s="2">
        <v>45525</v>
      </c>
      <c r="H3393" s="2" t="str">
        <f>TEXT(Ecommerce_Sales[[#This Row],[Order_Date]],"mmmm")</f>
        <v>August</v>
      </c>
      <c r="I3393" s="2" t="str">
        <f>TEXT(Ecommerce_Sales[[#This Row],[Order_Date]],"yyyy")</f>
        <v>2024</v>
      </c>
      <c r="J3393" s="2" t="str">
        <f>TEXT(Ecommerce_Sales[[#This Row],[Order_Date]],"mmmm")</f>
        <v>August</v>
      </c>
      <c r="K3393" s="1" t="s">
        <v>1947</v>
      </c>
      <c r="L3393" s="1" t="s">
        <v>9191</v>
      </c>
      <c r="M3393" s="1" t="s">
        <v>2047</v>
      </c>
      <c r="N3393" s="1" t="s">
        <v>1989</v>
      </c>
      <c r="O3393" s="3">
        <v>559</v>
      </c>
      <c r="P3393">
        <v>1</v>
      </c>
      <c r="Q3393" s="3">
        <v>559</v>
      </c>
      <c r="R3393" s="1" t="s">
        <v>1951</v>
      </c>
      <c r="S3393" s="3">
        <v>33</v>
      </c>
      <c r="T3393">
        <v>5</v>
      </c>
      <c r="U3393" t="str">
        <f>IF(Ecommerce_Sales[[#This Row],[Delivery_Time_Days]]&gt;7,"Delay",IF(Ecommerce_Sales[[#This Row],[Delivery_Time_Days]] = 0,"No delivery",IF(Ecommerce_Sales[[#This Row],[Delivery_Time_Days]]&lt;=7,"On-time")))</f>
        <v>On-time</v>
      </c>
      <c r="V3393" s="7">
        <f>Ecommerce_Sales[[#This Row],[Profit]]/Ecommerce_Sales[[#This Row],[Total_Price]]</f>
        <v>0.25044722719141321</v>
      </c>
      <c r="W3393" s="3">
        <v>140</v>
      </c>
      <c r="X3393" s="3"/>
    </row>
    <row r="3394" spans="1:24" x14ac:dyDescent="0.25">
      <c r="A3394" s="1" t="s">
        <v>9192</v>
      </c>
      <c r="B3394" s="1" t="s">
        <v>38</v>
      </c>
      <c r="C3394" s="1" t="s">
        <v>39</v>
      </c>
      <c r="D3394" s="1" t="s">
        <v>3028</v>
      </c>
      <c r="E3394" s="1" t="s">
        <v>1981</v>
      </c>
      <c r="F3394" s="2">
        <v>45211</v>
      </c>
      <c r="G3394" s="2">
        <v>45633</v>
      </c>
      <c r="H3394" s="2" t="str">
        <f>TEXT(Ecommerce_Sales[[#This Row],[Order_Date]],"mmmm")</f>
        <v>December</v>
      </c>
      <c r="I3394" s="2" t="str">
        <f>TEXT(Ecommerce_Sales[[#This Row],[Order_Date]],"yyyy")</f>
        <v>2024</v>
      </c>
      <c r="J3394" s="2" t="str">
        <f>TEXT(Ecommerce_Sales[[#This Row],[Order_Date]],"mmmm")</f>
        <v>December</v>
      </c>
      <c r="K3394" s="1" t="s">
        <v>1947</v>
      </c>
      <c r="L3394" s="1" t="s">
        <v>8367</v>
      </c>
      <c r="M3394" s="1" t="s">
        <v>2007</v>
      </c>
      <c r="N3394" s="1" t="s">
        <v>1973</v>
      </c>
      <c r="O3394" s="3">
        <v>1971</v>
      </c>
      <c r="P3394">
        <v>2</v>
      </c>
      <c r="Q3394" s="3">
        <v>3943</v>
      </c>
      <c r="R3394" s="1" t="s">
        <v>1951</v>
      </c>
      <c r="S3394" s="3">
        <v>564</v>
      </c>
      <c r="T3394">
        <v>8</v>
      </c>
      <c r="U3394" t="str">
        <f>IF(Ecommerce_Sales[[#This Row],[Delivery_Time_Days]]&gt;7,"Delay",IF(Ecommerce_Sales[[#This Row],[Delivery_Time_Days]] = 0,"No delivery",IF(Ecommerce_Sales[[#This Row],[Delivery_Time_Days]]&lt;=7,"On-time")))</f>
        <v>Delay</v>
      </c>
      <c r="V3394" s="7">
        <f>Ecommerce_Sales[[#This Row],[Profit]]/Ecommerce_Sales[[#This Row],[Total_Price]]</f>
        <v>0.30002536139994929</v>
      </c>
      <c r="W3394" s="3">
        <v>1183</v>
      </c>
      <c r="X3394" s="3"/>
    </row>
    <row r="3395" spans="1:24" x14ac:dyDescent="0.25">
      <c r="A3395" s="1" t="s">
        <v>9193</v>
      </c>
      <c r="B3395" s="1" t="s">
        <v>1361</v>
      </c>
      <c r="C3395" s="1" t="s">
        <v>1362</v>
      </c>
      <c r="D3395" s="1" t="s">
        <v>8044</v>
      </c>
      <c r="E3395" s="1" t="s">
        <v>1981</v>
      </c>
      <c r="F3395" s="2">
        <v>45596</v>
      </c>
      <c r="G3395" s="2">
        <v>45303</v>
      </c>
      <c r="H3395" s="2" t="str">
        <f>TEXT(Ecommerce_Sales[[#This Row],[Order_Date]],"mmmm")</f>
        <v>January</v>
      </c>
      <c r="I3395" s="2" t="str">
        <f>TEXT(Ecommerce_Sales[[#This Row],[Order_Date]],"yyyy")</f>
        <v>2024</v>
      </c>
      <c r="J3395" s="2" t="str">
        <f>TEXT(Ecommerce_Sales[[#This Row],[Order_Date]],"mmmm")</f>
        <v>January</v>
      </c>
      <c r="K3395" s="1" t="s">
        <v>1947</v>
      </c>
      <c r="L3395" s="1" t="s">
        <v>9194</v>
      </c>
      <c r="M3395" s="1" t="s">
        <v>2054</v>
      </c>
      <c r="N3395" s="1" t="s">
        <v>1957</v>
      </c>
      <c r="O3395" s="3">
        <v>30</v>
      </c>
      <c r="P3395">
        <v>2</v>
      </c>
      <c r="Q3395" s="3">
        <v>60</v>
      </c>
      <c r="R3395" s="1" t="s">
        <v>1958</v>
      </c>
      <c r="S3395" s="3">
        <v>8</v>
      </c>
      <c r="T3395">
        <v>8</v>
      </c>
      <c r="U3395" t="str">
        <f>IF(Ecommerce_Sales[[#This Row],[Delivery_Time_Days]]&gt;7,"Delay",IF(Ecommerce_Sales[[#This Row],[Delivery_Time_Days]] = 0,"No delivery",IF(Ecommerce_Sales[[#This Row],[Delivery_Time_Days]]&lt;=7,"On-time")))</f>
        <v>Delay</v>
      </c>
      <c r="V3395" s="7">
        <f>Ecommerce_Sales[[#This Row],[Profit]]/Ecommerce_Sales[[#This Row],[Total_Price]]</f>
        <v>0.15</v>
      </c>
      <c r="W3395" s="3">
        <v>9</v>
      </c>
      <c r="X3395" s="3"/>
    </row>
    <row r="3396" spans="1:24" x14ac:dyDescent="0.25">
      <c r="A3396" s="1" t="s">
        <v>9195</v>
      </c>
      <c r="B3396" s="1" t="s">
        <v>515</v>
      </c>
      <c r="C3396" s="1" t="s">
        <v>516</v>
      </c>
      <c r="D3396" s="1" t="s">
        <v>2041</v>
      </c>
      <c r="E3396" s="1" t="s">
        <v>1946</v>
      </c>
      <c r="F3396" s="2">
        <v>45564</v>
      </c>
      <c r="G3396" s="2">
        <v>44960</v>
      </c>
      <c r="H3396" s="2" t="str">
        <f>TEXT(Ecommerce_Sales[[#This Row],[Order_Date]],"mmmm")</f>
        <v>February</v>
      </c>
      <c r="I3396" s="2" t="str">
        <f>TEXT(Ecommerce_Sales[[#This Row],[Order_Date]],"yyyy")</f>
        <v>2023</v>
      </c>
      <c r="J3396" s="2" t="str">
        <f>TEXT(Ecommerce_Sales[[#This Row],[Order_Date]],"mmmm")</f>
        <v>February</v>
      </c>
      <c r="K3396" s="1" t="s">
        <v>1947</v>
      </c>
      <c r="L3396" s="1" t="s">
        <v>8472</v>
      </c>
      <c r="M3396" s="1" t="s">
        <v>1998</v>
      </c>
      <c r="N3396" s="1" t="s">
        <v>1973</v>
      </c>
      <c r="O3396" s="3">
        <v>662</v>
      </c>
      <c r="P3396">
        <v>1</v>
      </c>
      <c r="Q3396" s="3">
        <v>662</v>
      </c>
      <c r="R3396" s="1" t="s">
        <v>1958</v>
      </c>
      <c r="S3396" s="3">
        <v>87</v>
      </c>
      <c r="T3396">
        <v>8</v>
      </c>
      <c r="U3396" t="str">
        <f>IF(Ecommerce_Sales[[#This Row],[Delivery_Time_Days]]&gt;7,"Delay",IF(Ecommerce_Sales[[#This Row],[Delivery_Time_Days]] = 0,"No delivery",IF(Ecommerce_Sales[[#This Row],[Delivery_Time_Days]]&lt;=7,"On-time")))</f>
        <v>Delay</v>
      </c>
      <c r="V3396" s="7">
        <f>Ecommerce_Sales[[#This Row],[Profit]]/Ecommerce_Sales[[#This Row],[Total_Price]]</f>
        <v>0.29909365558912387</v>
      </c>
      <c r="W3396" s="3">
        <v>198</v>
      </c>
      <c r="X3396" s="3"/>
    </row>
    <row r="3397" spans="1:24" x14ac:dyDescent="0.25">
      <c r="A3397" s="1" t="s">
        <v>9196</v>
      </c>
      <c r="B3397" s="1" t="s">
        <v>783</v>
      </c>
      <c r="C3397" s="1" t="s">
        <v>784</v>
      </c>
      <c r="D3397" s="1" t="s">
        <v>3433</v>
      </c>
      <c r="E3397" s="1" t="s">
        <v>1961</v>
      </c>
      <c r="F3397" s="2">
        <v>45152</v>
      </c>
      <c r="G3397" s="2">
        <v>44942</v>
      </c>
      <c r="H3397" s="2" t="str">
        <f>TEXT(Ecommerce_Sales[[#This Row],[Order_Date]],"mmmm")</f>
        <v>January</v>
      </c>
      <c r="I3397" s="2" t="str">
        <f>TEXT(Ecommerce_Sales[[#This Row],[Order_Date]],"yyyy")</f>
        <v>2023</v>
      </c>
      <c r="J3397" s="2" t="str">
        <f>TEXT(Ecommerce_Sales[[#This Row],[Order_Date]],"mmmm")</f>
        <v>January</v>
      </c>
      <c r="K3397" s="1" t="s">
        <v>1947</v>
      </c>
      <c r="L3397" s="1" t="s">
        <v>9197</v>
      </c>
      <c r="M3397" s="1" t="s">
        <v>1988</v>
      </c>
      <c r="N3397" s="1" t="s">
        <v>1989</v>
      </c>
      <c r="O3397" s="3">
        <v>774</v>
      </c>
      <c r="P3397">
        <v>1</v>
      </c>
      <c r="Q3397" s="3">
        <v>774</v>
      </c>
      <c r="R3397" s="1" t="s">
        <v>1951</v>
      </c>
      <c r="S3397" s="3">
        <v>87</v>
      </c>
      <c r="T3397">
        <v>10</v>
      </c>
      <c r="U3397" t="str">
        <f>IF(Ecommerce_Sales[[#This Row],[Delivery_Time_Days]]&gt;7,"Delay",IF(Ecommerce_Sales[[#This Row],[Delivery_Time_Days]] = 0,"No delivery",IF(Ecommerce_Sales[[#This Row],[Delivery_Time_Days]]&lt;=7,"On-time")))</f>
        <v>Delay</v>
      </c>
      <c r="V3397" s="7">
        <f>Ecommerce_Sales[[#This Row],[Profit]]/Ecommerce_Sales[[#This Row],[Total_Price]]</f>
        <v>0.25064599483204136</v>
      </c>
      <c r="W3397" s="3">
        <v>194</v>
      </c>
      <c r="X3397" s="3"/>
    </row>
    <row r="3398" spans="1:24" x14ac:dyDescent="0.25">
      <c r="A3398" s="1" t="s">
        <v>9198</v>
      </c>
      <c r="B3398" s="1" t="s">
        <v>413</v>
      </c>
      <c r="C3398" s="1" t="s">
        <v>1592</v>
      </c>
      <c r="D3398" s="1" t="s">
        <v>3803</v>
      </c>
      <c r="E3398" s="1" t="s">
        <v>1961</v>
      </c>
      <c r="F3398" s="2">
        <v>45163</v>
      </c>
      <c r="G3398" s="2">
        <v>45214</v>
      </c>
      <c r="H3398" s="2" t="str">
        <f>TEXT(Ecommerce_Sales[[#This Row],[Order_Date]],"mmmm")</f>
        <v>October</v>
      </c>
      <c r="I3398" s="2" t="str">
        <f>TEXT(Ecommerce_Sales[[#This Row],[Order_Date]],"yyyy")</f>
        <v>2023</v>
      </c>
      <c r="J3398" s="2" t="str">
        <f>TEXT(Ecommerce_Sales[[#This Row],[Order_Date]],"mmmm")</f>
        <v>October</v>
      </c>
      <c r="K3398" s="1" t="s">
        <v>1947</v>
      </c>
      <c r="L3398" s="1" t="s">
        <v>9199</v>
      </c>
      <c r="M3398" s="1" t="s">
        <v>2079</v>
      </c>
      <c r="N3398" s="1" t="s">
        <v>1973</v>
      </c>
      <c r="O3398" s="3">
        <v>1127</v>
      </c>
      <c r="P3398">
        <v>3</v>
      </c>
      <c r="Q3398" s="3">
        <v>3381</v>
      </c>
      <c r="R3398" s="1" t="s">
        <v>1958</v>
      </c>
      <c r="S3398" s="3">
        <v>204</v>
      </c>
      <c r="T3398">
        <v>8</v>
      </c>
      <c r="U3398" t="str">
        <f>IF(Ecommerce_Sales[[#This Row],[Delivery_Time_Days]]&gt;7,"Delay",IF(Ecommerce_Sales[[#This Row],[Delivery_Time_Days]] = 0,"No delivery",IF(Ecommerce_Sales[[#This Row],[Delivery_Time_Days]]&lt;=7,"On-time")))</f>
        <v>Delay</v>
      </c>
      <c r="V3398" s="7">
        <f>Ecommerce_Sales[[#This Row],[Profit]]/Ecommerce_Sales[[#This Row],[Total_Price]]</f>
        <v>0.29991126885536823</v>
      </c>
      <c r="W3398" s="3">
        <v>1014</v>
      </c>
      <c r="X3398" s="3"/>
    </row>
    <row r="3399" spans="1:24" x14ac:dyDescent="0.25">
      <c r="A3399" s="1" t="s">
        <v>9200</v>
      </c>
      <c r="B3399" s="1" t="s">
        <v>1563</v>
      </c>
      <c r="C3399" s="1" t="s">
        <v>1564</v>
      </c>
      <c r="D3399" s="1" t="s">
        <v>4196</v>
      </c>
      <c r="E3399" s="1" t="s">
        <v>1946</v>
      </c>
      <c r="F3399" s="2">
        <v>45237</v>
      </c>
      <c r="G3399" s="2">
        <v>45289</v>
      </c>
      <c r="H3399" s="2" t="str">
        <f>TEXT(Ecommerce_Sales[[#This Row],[Order_Date]],"mmmm")</f>
        <v>December</v>
      </c>
      <c r="I3399" s="2" t="str">
        <f>TEXT(Ecommerce_Sales[[#This Row],[Order_Date]],"yyyy")</f>
        <v>2023</v>
      </c>
      <c r="J3399" s="2" t="str">
        <f>TEXT(Ecommerce_Sales[[#This Row],[Order_Date]],"mmmm")</f>
        <v>December</v>
      </c>
      <c r="K3399" s="1" t="s">
        <v>1986</v>
      </c>
      <c r="L3399" s="1" t="s">
        <v>9201</v>
      </c>
      <c r="M3399" s="1" t="s">
        <v>2058</v>
      </c>
      <c r="N3399" s="1" t="s">
        <v>1950</v>
      </c>
      <c r="O3399" s="3">
        <v>1650</v>
      </c>
      <c r="P3399">
        <v>10</v>
      </c>
      <c r="Q3399" s="3">
        <v>16498</v>
      </c>
      <c r="R3399" s="1" t="s">
        <v>1958</v>
      </c>
      <c r="S3399" s="3">
        <v>1981</v>
      </c>
      <c r="U3399" t="str">
        <f>IF(Ecommerce_Sales[[#This Row],[Delivery_Time_Days]]&gt;7,"Delay",IF(Ecommerce_Sales[[#This Row],[Delivery_Time_Days]] = 0,"No delivery",IF(Ecommerce_Sales[[#This Row],[Delivery_Time_Days]]&lt;=7,"On-time")))</f>
        <v>No delivery</v>
      </c>
      <c r="V3399" s="7">
        <f>Ecommerce_Sales[[#This Row],[Profit]]/Ecommerce_Sales[[#This Row],[Total_Price]]</f>
        <v>0.39998787731846286</v>
      </c>
      <c r="W3399" s="3">
        <v>6599</v>
      </c>
      <c r="X3399" s="3"/>
    </row>
    <row r="3400" spans="1:24" x14ac:dyDescent="0.25">
      <c r="A3400" s="1" t="s">
        <v>9202</v>
      </c>
      <c r="B3400" s="1" t="s">
        <v>280</v>
      </c>
      <c r="C3400" s="1" t="s">
        <v>667</v>
      </c>
      <c r="D3400" s="1" t="s">
        <v>3076</v>
      </c>
      <c r="E3400" s="1" t="s">
        <v>1966</v>
      </c>
      <c r="F3400" s="2">
        <v>45196</v>
      </c>
      <c r="G3400" s="2">
        <v>45605</v>
      </c>
      <c r="H3400" s="2" t="str">
        <f>TEXT(Ecommerce_Sales[[#This Row],[Order_Date]],"mmmm")</f>
        <v>November</v>
      </c>
      <c r="I3400" s="2" t="str">
        <f>TEXT(Ecommerce_Sales[[#This Row],[Order_Date]],"yyyy")</f>
        <v>2024</v>
      </c>
      <c r="J3400" s="2" t="str">
        <f>TEXT(Ecommerce_Sales[[#This Row],[Order_Date]],"mmmm")</f>
        <v>November</v>
      </c>
      <c r="K3400" s="1" t="s">
        <v>1947</v>
      </c>
      <c r="L3400" s="1" t="s">
        <v>9203</v>
      </c>
      <c r="M3400" s="1" t="s">
        <v>1968</v>
      </c>
      <c r="N3400" s="1" t="s">
        <v>1957</v>
      </c>
      <c r="O3400" s="3">
        <v>713</v>
      </c>
      <c r="P3400">
        <v>7</v>
      </c>
      <c r="Q3400" s="3">
        <v>4990</v>
      </c>
      <c r="R3400" s="1" t="s">
        <v>1958</v>
      </c>
      <c r="S3400" s="3">
        <v>394</v>
      </c>
      <c r="T3400">
        <v>7</v>
      </c>
      <c r="U3400" t="str">
        <f>IF(Ecommerce_Sales[[#This Row],[Delivery_Time_Days]]&gt;7,"Delay",IF(Ecommerce_Sales[[#This Row],[Delivery_Time_Days]] = 0,"No delivery",IF(Ecommerce_Sales[[#This Row],[Delivery_Time_Days]]&lt;=7,"On-time")))</f>
        <v>On-time</v>
      </c>
      <c r="V3400" s="7">
        <f>Ecommerce_Sales[[#This Row],[Profit]]/Ecommerce_Sales[[#This Row],[Total_Price]]</f>
        <v>0.14989979959919839</v>
      </c>
      <c r="W3400" s="3">
        <v>748</v>
      </c>
      <c r="X3400" s="3"/>
    </row>
    <row r="3401" spans="1:24" x14ac:dyDescent="0.25">
      <c r="A3401" s="1" t="s">
        <v>9204</v>
      </c>
      <c r="B3401" s="1" t="s">
        <v>1667</v>
      </c>
      <c r="C3401" s="1" t="s">
        <v>1668</v>
      </c>
      <c r="D3401" s="1" t="s">
        <v>7803</v>
      </c>
      <c r="E3401" s="1" t="s">
        <v>2005</v>
      </c>
      <c r="F3401" s="2">
        <v>45183</v>
      </c>
      <c r="G3401" s="2">
        <v>45151</v>
      </c>
      <c r="H3401" s="2" t="str">
        <f>TEXT(Ecommerce_Sales[[#This Row],[Order_Date]],"mmmm")</f>
        <v>August</v>
      </c>
      <c r="I3401" s="2" t="str">
        <f>TEXT(Ecommerce_Sales[[#This Row],[Order_Date]],"yyyy")</f>
        <v>2023</v>
      </c>
      <c r="J3401" s="2" t="str">
        <f>TEXT(Ecommerce_Sales[[#This Row],[Order_Date]],"mmmm")</f>
        <v>August</v>
      </c>
      <c r="K3401" s="1" t="s">
        <v>1947</v>
      </c>
      <c r="L3401" s="1" t="s">
        <v>9205</v>
      </c>
      <c r="M3401" s="1" t="s">
        <v>2002</v>
      </c>
      <c r="N3401" s="1" t="s">
        <v>1989</v>
      </c>
      <c r="O3401" s="3">
        <v>428</v>
      </c>
      <c r="P3401">
        <v>6</v>
      </c>
      <c r="Q3401" s="3">
        <v>2567</v>
      </c>
      <c r="R3401" s="1" t="s">
        <v>1958</v>
      </c>
      <c r="S3401" s="3">
        <v>246</v>
      </c>
      <c r="T3401">
        <v>8</v>
      </c>
      <c r="U3401" t="str">
        <f>IF(Ecommerce_Sales[[#This Row],[Delivery_Time_Days]]&gt;7,"Delay",IF(Ecommerce_Sales[[#This Row],[Delivery_Time_Days]] = 0,"No delivery",IF(Ecommerce_Sales[[#This Row],[Delivery_Time_Days]]&lt;=7,"On-time")))</f>
        <v>Delay</v>
      </c>
      <c r="V3401" s="7">
        <f>Ecommerce_Sales[[#This Row],[Profit]]/Ecommerce_Sales[[#This Row],[Total_Price]]</f>
        <v>0.25009738994935721</v>
      </c>
      <c r="W3401" s="3">
        <v>642</v>
      </c>
      <c r="X3401" s="3"/>
    </row>
    <row r="3402" spans="1:24" x14ac:dyDescent="0.25">
      <c r="A3402" s="1" t="s">
        <v>9206</v>
      </c>
      <c r="B3402" s="1" t="s">
        <v>326</v>
      </c>
      <c r="C3402" s="1" t="s">
        <v>327</v>
      </c>
      <c r="D3402" s="1" t="s">
        <v>2115</v>
      </c>
      <c r="E3402" s="1" t="s">
        <v>1966</v>
      </c>
      <c r="F3402" s="2">
        <v>45138</v>
      </c>
      <c r="G3402" s="2">
        <v>45498</v>
      </c>
      <c r="H3402" s="2" t="str">
        <f>TEXT(Ecommerce_Sales[[#This Row],[Order_Date]],"mmmm")</f>
        <v>July</v>
      </c>
      <c r="I3402" s="2" t="str">
        <f>TEXT(Ecommerce_Sales[[#This Row],[Order_Date]],"yyyy")</f>
        <v>2024</v>
      </c>
      <c r="J3402" s="2" t="str">
        <f>TEXT(Ecommerce_Sales[[#This Row],[Order_Date]],"mmmm")</f>
        <v>July</v>
      </c>
      <c r="K3402" s="1" t="s">
        <v>1986</v>
      </c>
      <c r="L3402" s="1" t="s">
        <v>9207</v>
      </c>
      <c r="M3402" s="1" t="s">
        <v>2079</v>
      </c>
      <c r="N3402" s="1" t="s">
        <v>1973</v>
      </c>
      <c r="O3402" s="3">
        <v>67</v>
      </c>
      <c r="P3402">
        <v>1</v>
      </c>
      <c r="Q3402" s="3">
        <v>67</v>
      </c>
      <c r="R3402" s="1" t="s">
        <v>1958</v>
      </c>
      <c r="S3402" s="3">
        <v>3</v>
      </c>
      <c r="U3402" t="str">
        <f>IF(Ecommerce_Sales[[#This Row],[Delivery_Time_Days]]&gt;7,"Delay",IF(Ecommerce_Sales[[#This Row],[Delivery_Time_Days]] = 0,"No delivery",IF(Ecommerce_Sales[[#This Row],[Delivery_Time_Days]]&lt;=7,"On-time")))</f>
        <v>No delivery</v>
      </c>
      <c r="V3402" s="7">
        <f>Ecommerce_Sales[[#This Row],[Profit]]/Ecommerce_Sales[[#This Row],[Total_Price]]</f>
        <v>0.29850746268656714</v>
      </c>
      <c r="W3402" s="3">
        <v>20</v>
      </c>
      <c r="X3402" s="3"/>
    </row>
    <row r="3403" spans="1:24" x14ac:dyDescent="0.25">
      <c r="A3403" s="1" t="s">
        <v>9208</v>
      </c>
      <c r="B3403" s="1" t="s">
        <v>1559</v>
      </c>
      <c r="C3403" s="1" t="s">
        <v>1560</v>
      </c>
      <c r="D3403" s="1" t="s">
        <v>1945</v>
      </c>
      <c r="E3403" s="1" t="s">
        <v>1946</v>
      </c>
      <c r="F3403" s="2">
        <v>45324</v>
      </c>
      <c r="G3403" s="2">
        <v>45154</v>
      </c>
      <c r="H3403" s="2" t="str">
        <f>TEXT(Ecommerce_Sales[[#This Row],[Order_Date]],"mmmm")</f>
        <v>August</v>
      </c>
      <c r="I3403" s="2" t="str">
        <f>TEXT(Ecommerce_Sales[[#This Row],[Order_Date]],"yyyy")</f>
        <v>2023</v>
      </c>
      <c r="J3403" s="2" t="str">
        <f>TEXT(Ecommerce_Sales[[#This Row],[Order_Date]],"mmmm")</f>
        <v>August</v>
      </c>
      <c r="K3403" s="1" t="s">
        <v>1947</v>
      </c>
      <c r="L3403" s="1" t="s">
        <v>8852</v>
      </c>
      <c r="M3403" s="1" t="s">
        <v>2104</v>
      </c>
      <c r="N3403" s="1" t="s">
        <v>1978</v>
      </c>
      <c r="O3403" s="3">
        <v>611</v>
      </c>
      <c r="P3403">
        <v>3</v>
      </c>
      <c r="Q3403" s="3">
        <v>1832</v>
      </c>
      <c r="R3403" s="1" t="s">
        <v>1958</v>
      </c>
      <c r="S3403" s="3">
        <v>224</v>
      </c>
      <c r="T3403">
        <v>7</v>
      </c>
      <c r="U3403" t="str">
        <f>IF(Ecommerce_Sales[[#This Row],[Delivery_Time_Days]]&gt;7,"Delay",IF(Ecommerce_Sales[[#This Row],[Delivery_Time_Days]] = 0,"No delivery",IF(Ecommerce_Sales[[#This Row],[Delivery_Time_Days]]&lt;=7,"On-time")))</f>
        <v>On-time</v>
      </c>
      <c r="V3403" s="7">
        <f>Ecommerce_Sales[[#This Row],[Profit]]/Ecommerce_Sales[[#This Row],[Total_Price]]</f>
        <v>0.34989082969432317</v>
      </c>
      <c r="W3403" s="3">
        <v>641</v>
      </c>
      <c r="X3403" s="3"/>
    </row>
    <row r="3404" spans="1:24" x14ac:dyDescent="0.25">
      <c r="A3404" s="1" t="s">
        <v>9209</v>
      </c>
      <c r="B3404" s="1" t="s">
        <v>527</v>
      </c>
      <c r="C3404" s="1" t="s">
        <v>684</v>
      </c>
      <c r="D3404" s="1" t="s">
        <v>7261</v>
      </c>
      <c r="E3404" s="1" t="s">
        <v>1961</v>
      </c>
      <c r="F3404" s="2">
        <v>45644</v>
      </c>
      <c r="G3404" s="2">
        <v>45627</v>
      </c>
      <c r="H3404" s="2" t="str">
        <f>TEXT(Ecommerce_Sales[[#This Row],[Order_Date]],"mmmm")</f>
        <v>December</v>
      </c>
      <c r="I3404" s="2" t="str">
        <f>TEXT(Ecommerce_Sales[[#This Row],[Order_Date]],"yyyy")</f>
        <v>2024</v>
      </c>
      <c r="J3404" s="2" t="str">
        <f>TEXT(Ecommerce_Sales[[#This Row],[Order_Date]],"mmmm")</f>
        <v>December</v>
      </c>
      <c r="K3404" s="1" t="s">
        <v>1947</v>
      </c>
      <c r="L3404" s="1" t="s">
        <v>9210</v>
      </c>
      <c r="M3404" s="1" t="s">
        <v>1968</v>
      </c>
      <c r="N3404" s="1" t="s">
        <v>1957</v>
      </c>
      <c r="O3404" s="3">
        <v>1786</v>
      </c>
      <c r="P3404">
        <v>4</v>
      </c>
      <c r="Q3404" s="3">
        <v>7144</v>
      </c>
      <c r="R3404" s="1" t="s">
        <v>1958</v>
      </c>
      <c r="S3404" s="3">
        <v>612</v>
      </c>
      <c r="T3404">
        <v>10</v>
      </c>
      <c r="U3404" t="str">
        <f>IF(Ecommerce_Sales[[#This Row],[Delivery_Time_Days]]&gt;7,"Delay",IF(Ecommerce_Sales[[#This Row],[Delivery_Time_Days]] = 0,"No delivery",IF(Ecommerce_Sales[[#This Row],[Delivery_Time_Days]]&lt;=7,"On-time")))</f>
        <v>Delay</v>
      </c>
      <c r="V3404" s="7">
        <f>Ecommerce_Sales[[#This Row],[Profit]]/Ecommerce_Sales[[#This Row],[Total_Price]]</f>
        <v>0.15005599104143338</v>
      </c>
      <c r="W3404" s="3">
        <v>1072</v>
      </c>
      <c r="X3404" s="3"/>
    </row>
    <row r="3405" spans="1:24" x14ac:dyDescent="0.25">
      <c r="A3405" s="1" t="s">
        <v>9211</v>
      </c>
      <c r="B3405" s="1" t="s">
        <v>30</v>
      </c>
      <c r="C3405" s="1" t="s">
        <v>31</v>
      </c>
      <c r="D3405" s="1" t="s">
        <v>3790</v>
      </c>
      <c r="E3405" s="1" t="s">
        <v>1946</v>
      </c>
      <c r="F3405" s="2">
        <v>45464</v>
      </c>
      <c r="G3405" s="2">
        <v>45516</v>
      </c>
      <c r="H3405" s="2" t="str">
        <f>TEXT(Ecommerce_Sales[[#This Row],[Order_Date]],"mmmm")</f>
        <v>August</v>
      </c>
      <c r="I3405" s="2" t="str">
        <f>TEXT(Ecommerce_Sales[[#This Row],[Order_Date]],"yyyy")</f>
        <v>2024</v>
      </c>
      <c r="J3405" s="2" t="str">
        <f>TEXT(Ecommerce_Sales[[#This Row],[Order_Date]],"mmmm")</f>
        <v>August</v>
      </c>
      <c r="K3405" s="1" t="s">
        <v>1986</v>
      </c>
      <c r="L3405" s="1" t="s">
        <v>4967</v>
      </c>
      <c r="M3405" s="1" t="s">
        <v>2043</v>
      </c>
      <c r="N3405" s="1" t="s">
        <v>1989</v>
      </c>
      <c r="O3405" s="3">
        <v>862</v>
      </c>
      <c r="P3405">
        <v>5</v>
      </c>
      <c r="Q3405" s="3">
        <v>4309</v>
      </c>
      <c r="R3405" s="1" t="s">
        <v>1951</v>
      </c>
      <c r="S3405" s="3">
        <v>581</v>
      </c>
      <c r="U3405" t="str">
        <f>IF(Ecommerce_Sales[[#This Row],[Delivery_Time_Days]]&gt;7,"Delay",IF(Ecommerce_Sales[[#This Row],[Delivery_Time_Days]] = 0,"No delivery",IF(Ecommerce_Sales[[#This Row],[Delivery_Time_Days]]&lt;=7,"On-time")))</f>
        <v>No delivery</v>
      </c>
      <c r="V3405" s="7">
        <f>Ecommerce_Sales[[#This Row],[Profit]]/Ecommerce_Sales[[#This Row],[Total_Price]]</f>
        <v>0.24994198189835229</v>
      </c>
      <c r="W3405" s="3">
        <v>1077</v>
      </c>
      <c r="X3405" s="3"/>
    </row>
    <row r="3406" spans="1:24" x14ac:dyDescent="0.25">
      <c r="A3406" s="1" t="s">
        <v>9212</v>
      </c>
      <c r="B3406" s="1" t="s">
        <v>70</v>
      </c>
      <c r="C3406" s="1" t="s">
        <v>71</v>
      </c>
      <c r="D3406" s="1" t="s">
        <v>3863</v>
      </c>
      <c r="E3406" s="1" t="s">
        <v>1954</v>
      </c>
      <c r="F3406" s="2">
        <v>45441</v>
      </c>
      <c r="G3406" s="2">
        <v>45643</v>
      </c>
      <c r="H3406" s="2" t="str">
        <f>TEXT(Ecommerce_Sales[[#This Row],[Order_Date]],"mmmm")</f>
        <v>December</v>
      </c>
      <c r="I3406" s="2" t="str">
        <f>TEXT(Ecommerce_Sales[[#This Row],[Order_Date]],"yyyy")</f>
        <v>2024</v>
      </c>
      <c r="J3406" s="2" t="str">
        <f>TEXT(Ecommerce_Sales[[#This Row],[Order_Date]],"mmmm")</f>
        <v>December</v>
      </c>
      <c r="K3406" s="1" t="s">
        <v>1947</v>
      </c>
      <c r="L3406" s="1" t="s">
        <v>9213</v>
      </c>
      <c r="M3406" s="1" t="s">
        <v>2043</v>
      </c>
      <c r="N3406" s="1" t="s">
        <v>1989</v>
      </c>
      <c r="O3406" s="3">
        <v>773</v>
      </c>
      <c r="P3406">
        <v>8</v>
      </c>
      <c r="Q3406" s="3">
        <v>6185</v>
      </c>
      <c r="R3406" s="1" t="s">
        <v>1958</v>
      </c>
      <c r="S3406" s="3">
        <v>543</v>
      </c>
      <c r="T3406">
        <v>8</v>
      </c>
      <c r="U3406" t="str">
        <f>IF(Ecommerce_Sales[[#This Row],[Delivery_Time_Days]]&gt;7,"Delay",IF(Ecommerce_Sales[[#This Row],[Delivery_Time_Days]] = 0,"No delivery",IF(Ecommerce_Sales[[#This Row],[Delivery_Time_Days]]&lt;=7,"On-time")))</f>
        <v>Delay</v>
      </c>
      <c r="V3406" s="7">
        <f>Ecommerce_Sales[[#This Row],[Profit]]/Ecommerce_Sales[[#This Row],[Total_Price]]</f>
        <v>0.24995957962813259</v>
      </c>
      <c r="W3406" s="3">
        <v>1546</v>
      </c>
      <c r="X3406" s="3"/>
    </row>
    <row r="3407" spans="1:24" x14ac:dyDescent="0.25">
      <c r="A3407" s="1" t="s">
        <v>9214</v>
      </c>
      <c r="B3407" s="1" t="s">
        <v>180</v>
      </c>
      <c r="C3407" s="1" t="s">
        <v>181</v>
      </c>
      <c r="D3407" s="1" t="s">
        <v>4959</v>
      </c>
      <c r="E3407" s="1" t="s">
        <v>1981</v>
      </c>
      <c r="F3407" s="2">
        <v>45319</v>
      </c>
      <c r="G3407" s="2">
        <v>45133</v>
      </c>
      <c r="H3407" s="2" t="str">
        <f>TEXT(Ecommerce_Sales[[#This Row],[Order_Date]],"mmmm")</f>
        <v>July</v>
      </c>
      <c r="I3407" s="2" t="str">
        <f>TEXT(Ecommerce_Sales[[#This Row],[Order_Date]],"yyyy")</f>
        <v>2023</v>
      </c>
      <c r="J3407" s="2" t="str">
        <f>TEXT(Ecommerce_Sales[[#This Row],[Order_Date]],"mmmm")</f>
        <v>July</v>
      </c>
      <c r="K3407" s="1" t="s">
        <v>1947</v>
      </c>
      <c r="L3407" s="1" t="s">
        <v>3840</v>
      </c>
      <c r="M3407" s="1" t="s">
        <v>2079</v>
      </c>
      <c r="N3407" s="1" t="s">
        <v>1973</v>
      </c>
      <c r="O3407" s="3">
        <v>1217</v>
      </c>
      <c r="P3407">
        <v>5</v>
      </c>
      <c r="Q3407" s="3">
        <v>6087</v>
      </c>
      <c r="R3407" s="1" t="s">
        <v>1958</v>
      </c>
      <c r="S3407" s="3">
        <v>671</v>
      </c>
      <c r="T3407">
        <v>8</v>
      </c>
      <c r="U3407" t="str">
        <f>IF(Ecommerce_Sales[[#This Row],[Delivery_Time_Days]]&gt;7,"Delay",IF(Ecommerce_Sales[[#This Row],[Delivery_Time_Days]] = 0,"No delivery",IF(Ecommerce_Sales[[#This Row],[Delivery_Time_Days]]&lt;=7,"On-time")))</f>
        <v>Delay</v>
      </c>
      <c r="V3407" s="7">
        <f>Ecommerce_Sales[[#This Row],[Profit]]/Ecommerce_Sales[[#This Row],[Total_Price]]</f>
        <v>0.29998357154591754</v>
      </c>
      <c r="W3407" s="3">
        <v>1826</v>
      </c>
      <c r="X3407" s="3"/>
    </row>
    <row r="3408" spans="1:24" x14ac:dyDescent="0.25">
      <c r="A3408" s="1" t="s">
        <v>9215</v>
      </c>
      <c r="B3408" s="1" t="s">
        <v>535</v>
      </c>
      <c r="C3408" s="1" t="s">
        <v>536</v>
      </c>
      <c r="D3408" s="1" t="s">
        <v>3707</v>
      </c>
      <c r="E3408" s="1" t="s">
        <v>1981</v>
      </c>
      <c r="F3408" s="2">
        <v>45488</v>
      </c>
      <c r="G3408" s="2">
        <v>44956</v>
      </c>
      <c r="H3408" s="2" t="str">
        <f>TEXT(Ecommerce_Sales[[#This Row],[Order_Date]],"mmmm")</f>
        <v>January</v>
      </c>
      <c r="I3408" s="2" t="str">
        <f>TEXT(Ecommerce_Sales[[#This Row],[Order_Date]],"yyyy")</f>
        <v>2023</v>
      </c>
      <c r="J3408" s="2" t="str">
        <f>TEXT(Ecommerce_Sales[[#This Row],[Order_Date]],"mmmm")</f>
        <v>January</v>
      </c>
      <c r="K3408" s="1" t="s">
        <v>1947</v>
      </c>
      <c r="L3408" s="1" t="s">
        <v>4543</v>
      </c>
      <c r="M3408" s="1" t="s">
        <v>2065</v>
      </c>
      <c r="N3408" s="1" t="s">
        <v>1978</v>
      </c>
      <c r="O3408" s="3">
        <v>646</v>
      </c>
      <c r="P3408">
        <v>4</v>
      </c>
      <c r="Q3408" s="3">
        <v>2586</v>
      </c>
      <c r="R3408" s="1" t="s">
        <v>2012</v>
      </c>
      <c r="S3408" s="3">
        <v>220</v>
      </c>
      <c r="T3408">
        <v>8</v>
      </c>
      <c r="U3408" t="str">
        <f>IF(Ecommerce_Sales[[#This Row],[Delivery_Time_Days]]&gt;7,"Delay",IF(Ecommerce_Sales[[#This Row],[Delivery_Time_Days]] = 0,"No delivery",IF(Ecommerce_Sales[[#This Row],[Delivery_Time_Days]]&lt;=7,"On-time")))</f>
        <v>Delay</v>
      </c>
      <c r="V3408" s="7">
        <f>Ecommerce_Sales[[#This Row],[Profit]]/Ecommerce_Sales[[#This Row],[Total_Price]]</f>
        <v>0.34996133023975251</v>
      </c>
      <c r="W3408" s="3">
        <v>905</v>
      </c>
      <c r="X3408" s="3"/>
    </row>
    <row r="3409" spans="1:24" x14ac:dyDescent="0.25">
      <c r="A3409" s="1" t="s">
        <v>9216</v>
      </c>
      <c r="B3409" s="1" t="s">
        <v>42</v>
      </c>
      <c r="C3409" s="1" t="s">
        <v>43</v>
      </c>
      <c r="D3409" s="1" t="s">
        <v>2810</v>
      </c>
      <c r="E3409" s="1" t="s">
        <v>1946</v>
      </c>
      <c r="F3409" s="2">
        <v>45184</v>
      </c>
      <c r="G3409" s="2">
        <v>44931</v>
      </c>
      <c r="H3409" s="2" t="str">
        <f>TEXT(Ecommerce_Sales[[#This Row],[Order_Date]],"mmmm")</f>
        <v>January</v>
      </c>
      <c r="I3409" s="2" t="str">
        <f>TEXT(Ecommerce_Sales[[#This Row],[Order_Date]],"yyyy")</f>
        <v>2023</v>
      </c>
      <c r="J3409" s="2" t="str">
        <f>TEXT(Ecommerce_Sales[[#This Row],[Order_Date]],"mmmm")</f>
        <v>January</v>
      </c>
      <c r="K3409" s="1" t="s">
        <v>1947</v>
      </c>
      <c r="L3409" s="1" t="s">
        <v>4411</v>
      </c>
      <c r="M3409" s="1" t="s">
        <v>1968</v>
      </c>
      <c r="N3409" s="1" t="s">
        <v>1957</v>
      </c>
      <c r="O3409" s="3">
        <v>275</v>
      </c>
      <c r="P3409">
        <v>4</v>
      </c>
      <c r="Q3409" s="3">
        <v>1101</v>
      </c>
      <c r="R3409" s="1" t="s">
        <v>1951</v>
      </c>
      <c r="S3409" s="3">
        <v>164</v>
      </c>
      <c r="T3409">
        <v>8</v>
      </c>
      <c r="U3409" t="str">
        <f>IF(Ecommerce_Sales[[#This Row],[Delivery_Time_Days]]&gt;7,"Delay",IF(Ecommerce_Sales[[#This Row],[Delivery_Time_Days]] = 0,"No delivery",IF(Ecommerce_Sales[[#This Row],[Delivery_Time_Days]]&lt;=7,"On-time")))</f>
        <v>Delay</v>
      </c>
      <c r="V3409" s="7">
        <f>Ecommerce_Sales[[#This Row],[Profit]]/Ecommerce_Sales[[#This Row],[Total_Price]]</f>
        <v>0.14986376021798364</v>
      </c>
      <c r="W3409" s="3">
        <v>165</v>
      </c>
      <c r="X3409" s="3"/>
    </row>
    <row r="3410" spans="1:24" x14ac:dyDescent="0.25">
      <c r="A3410" s="1" t="s">
        <v>9217</v>
      </c>
      <c r="B3410" s="1" t="s">
        <v>1745</v>
      </c>
      <c r="C3410" s="1" t="s">
        <v>1746</v>
      </c>
      <c r="D3410" s="1" t="s">
        <v>9218</v>
      </c>
      <c r="E3410" s="1" t="s">
        <v>1996</v>
      </c>
      <c r="F3410" s="2">
        <v>44928</v>
      </c>
      <c r="G3410" s="2">
        <v>45372</v>
      </c>
      <c r="H3410" s="2" t="str">
        <f>TEXT(Ecommerce_Sales[[#This Row],[Order_Date]],"mmmm")</f>
        <v>March</v>
      </c>
      <c r="I3410" s="2" t="str">
        <f>TEXT(Ecommerce_Sales[[#This Row],[Order_Date]],"yyyy")</f>
        <v>2024</v>
      </c>
      <c r="J3410" s="2" t="str">
        <f>TEXT(Ecommerce_Sales[[#This Row],[Order_Date]],"mmmm")</f>
        <v>March</v>
      </c>
      <c r="K3410" s="1" t="s">
        <v>1947</v>
      </c>
      <c r="L3410" s="1" t="s">
        <v>7163</v>
      </c>
      <c r="M3410" s="1" t="s">
        <v>2026</v>
      </c>
      <c r="N3410" s="1" t="s">
        <v>1978</v>
      </c>
      <c r="O3410" s="3">
        <v>789</v>
      </c>
      <c r="P3410">
        <v>2</v>
      </c>
      <c r="Q3410" s="3">
        <v>1578</v>
      </c>
      <c r="R3410" s="1" t="s">
        <v>1958</v>
      </c>
      <c r="S3410" s="3">
        <v>201</v>
      </c>
      <c r="T3410">
        <v>3</v>
      </c>
      <c r="U3410" t="str">
        <f>IF(Ecommerce_Sales[[#This Row],[Delivery_Time_Days]]&gt;7,"Delay",IF(Ecommerce_Sales[[#This Row],[Delivery_Time_Days]] = 0,"No delivery",IF(Ecommerce_Sales[[#This Row],[Delivery_Time_Days]]&lt;=7,"On-time")))</f>
        <v>On-time</v>
      </c>
      <c r="V3410" s="7">
        <f>Ecommerce_Sales[[#This Row],[Profit]]/Ecommerce_Sales[[#This Row],[Total_Price]]</f>
        <v>0.34980988593155893</v>
      </c>
      <c r="W3410" s="3">
        <v>552</v>
      </c>
      <c r="X3410" s="3"/>
    </row>
    <row r="3411" spans="1:24" x14ac:dyDescent="0.25">
      <c r="A3411" s="1" t="s">
        <v>9219</v>
      </c>
      <c r="B3411" s="1" t="s">
        <v>707</v>
      </c>
      <c r="C3411" s="1" t="s">
        <v>862</v>
      </c>
      <c r="D3411" s="1" t="s">
        <v>2024</v>
      </c>
      <c r="E3411" s="1" t="s">
        <v>1946</v>
      </c>
      <c r="F3411" s="2">
        <v>45370</v>
      </c>
      <c r="G3411" s="2">
        <v>45142</v>
      </c>
      <c r="H3411" s="2" t="str">
        <f>TEXT(Ecommerce_Sales[[#This Row],[Order_Date]],"mmmm")</f>
        <v>August</v>
      </c>
      <c r="I3411" s="2" t="str">
        <f>TEXT(Ecommerce_Sales[[#This Row],[Order_Date]],"yyyy")</f>
        <v>2023</v>
      </c>
      <c r="J3411" s="2" t="str">
        <f>TEXT(Ecommerce_Sales[[#This Row],[Order_Date]],"mmmm")</f>
        <v>August</v>
      </c>
      <c r="K3411" s="1" t="s">
        <v>1947</v>
      </c>
      <c r="L3411" s="1" t="s">
        <v>9220</v>
      </c>
      <c r="M3411" s="1" t="s">
        <v>2058</v>
      </c>
      <c r="N3411" s="1" t="s">
        <v>1950</v>
      </c>
      <c r="O3411" s="3">
        <v>889</v>
      </c>
      <c r="P3411">
        <v>2</v>
      </c>
      <c r="Q3411" s="3">
        <v>1778</v>
      </c>
      <c r="R3411" s="1" t="s">
        <v>1951</v>
      </c>
      <c r="S3411" s="3">
        <v>94</v>
      </c>
      <c r="T3411">
        <v>4</v>
      </c>
      <c r="U3411" t="str">
        <f>IF(Ecommerce_Sales[[#This Row],[Delivery_Time_Days]]&gt;7,"Delay",IF(Ecommerce_Sales[[#This Row],[Delivery_Time_Days]] = 0,"No delivery",IF(Ecommerce_Sales[[#This Row],[Delivery_Time_Days]]&lt;=7,"On-time")))</f>
        <v>On-time</v>
      </c>
      <c r="V3411" s="7">
        <f>Ecommerce_Sales[[#This Row],[Profit]]/Ecommerce_Sales[[#This Row],[Total_Price]]</f>
        <v>0.39988751406074241</v>
      </c>
      <c r="W3411" s="3">
        <v>711</v>
      </c>
      <c r="X3411" s="3"/>
    </row>
    <row r="3412" spans="1:24" x14ac:dyDescent="0.25">
      <c r="A3412" s="1" t="s">
        <v>9221</v>
      </c>
      <c r="B3412" s="1" t="s">
        <v>12</v>
      </c>
      <c r="C3412" s="1" t="s">
        <v>13</v>
      </c>
      <c r="D3412" s="1" t="s">
        <v>2387</v>
      </c>
      <c r="E3412" s="1" t="s">
        <v>1981</v>
      </c>
      <c r="F3412" s="2">
        <v>45304</v>
      </c>
      <c r="G3412" s="2">
        <v>44951</v>
      </c>
      <c r="H3412" s="2" t="str">
        <f>TEXT(Ecommerce_Sales[[#This Row],[Order_Date]],"mmmm")</f>
        <v>January</v>
      </c>
      <c r="I3412" s="2" t="str">
        <f>TEXT(Ecommerce_Sales[[#This Row],[Order_Date]],"yyyy")</f>
        <v>2023</v>
      </c>
      <c r="J3412" s="2" t="str">
        <f>TEXT(Ecommerce_Sales[[#This Row],[Order_Date]],"mmmm")</f>
        <v>January</v>
      </c>
      <c r="K3412" s="1" t="s">
        <v>1947</v>
      </c>
      <c r="L3412" s="1" t="s">
        <v>9222</v>
      </c>
      <c r="M3412" s="1" t="s">
        <v>2047</v>
      </c>
      <c r="N3412" s="1" t="s">
        <v>1989</v>
      </c>
      <c r="O3412" s="3">
        <v>549</v>
      </c>
      <c r="P3412">
        <v>4</v>
      </c>
      <c r="Q3412" s="3">
        <v>2195</v>
      </c>
      <c r="R3412" s="1" t="s">
        <v>1958</v>
      </c>
      <c r="S3412" s="3">
        <v>259</v>
      </c>
      <c r="T3412">
        <v>4</v>
      </c>
      <c r="U3412" t="str">
        <f>IF(Ecommerce_Sales[[#This Row],[Delivery_Time_Days]]&gt;7,"Delay",IF(Ecommerce_Sales[[#This Row],[Delivery_Time_Days]] = 0,"No delivery",IF(Ecommerce_Sales[[#This Row],[Delivery_Time_Days]]&lt;=7,"On-time")))</f>
        <v>On-time</v>
      </c>
      <c r="V3412" s="7">
        <f>Ecommerce_Sales[[#This Row],[Profit]]/Ecommerce_Sales[[#This Row],[Total_Price]]</f>
        <v>0.25011389521640093</v>
      </c>
      <c r="W3412" s="3">
        <v>549</v>
      </c>
      <c r="X3412" s="3"/>
    </row>
    <row r="3413" spans="1:24" x14ac:dyDescent="0.25">
      <c r="A3413" s="1" t="s">
        <v>9223</v>
      </c>
      <c r="B3413" s="1" t="s">
        <v>791</v>
      </c>
      <c r="C3413" s="1" t="s">
        <v>792</v>
      </c>
      <c r="D3413" s="1" t="s">
        <v>6370</v>
      </c>
      <c r="E3413" s="1" t="s">
        <v>1954</v>
      </c>
      <c r="F3413" s="2">
        <v>45068</v>
      </c>
      <c r="G3413" s="2">
        <v>45117</v>
      </c>
      <c r="H3413" s="2" t="str">
        <f>TEXT(Ecommerce_Sales[[#This Row],[Order_Date]],"mmmm")</f>
        <v>July</v>
      </c>
      <c r="I3413" s="2" t="str">
        <f>TEXT(Ecommerce_Sales[[#This Row],[Order_Date]],"yyyy")</f>
        <v>2023</v>
      </c>
      <c r="J3413" s="2" t="str">
        <f>TEXT(Ecommerce_Sales[[#This Row],[Order_Date]],"mmmm")</f>
        <v>July</v>
      </c>
      <c r="K3413" s="1" t="s">
        <v>1947</v>
      </c>
      <c r="L3413" s="1" t="s">
        <v>9144</v>
      </c>
      <c r="M3413" s="1" t="s">
        <v>1972</v>
      </c>
      <c r="N3413" s="1" t="s">
        <v>1973</v>
      </c>
      <c r="O3413" s="3">
        <v>1185</v>
      </c>
      <c r="P3413">
        <v>3</v>
      </c>
      <c r="Q3413" s="3">
        <v>3556</v>
      </c>
      <c r="R3413" s="1" t="s">
        <v>1958</v>
      </c>
      <c r="S3413" s="3">
        <v>403</v>
      </c>
      <c r="T3413">
        <v>9</v>
      </c>
      <c r="U3413" t="str">
        <f>IF(Ecommerce_Sales[[#This Row],[Delivery_Time_Days]]&gt;7,"Delay",IF(Ecommerce_Sales[[#This Row],[Delivery_Time_Days]] = 0,"No delivery",IF(Ecommerce_Sales[[#This Row],[Delivery_Time_Days]]&lt;=7,"On-time")))</f>
        <v>Delay</v>
      </c>
      <c r="V3413" s="7">
        <f>Ecommerce_Sales[[#This Row],[Profit]]/Ecommerce_Sales[[#This Row],[Total_Price]]</f>
        <v>0.30005624296962879</v>
      </c>
      <c r="W3413" s="3">
        <v>1067</v>
      </c>
      <c r="X3413" s="3"/>
    </row>
    <row r="3414" spans="1:24" x14ac:dyDescent="0.25">
      <c r="A3414" s="1" t="s">
        <v>9224</v>
      </c>
      <c r="B3414" s="1" t="s">
        <v>80</v>
      </c>
      <c r="C3414" s="1" t="s">
        <v>81</v>
      </c>
      <c r="D3414" s="1" t="s">
        <v>2654</v>
      </c>
      <c r="E3414" s="1" t="s">
        <v>1966</v>
      </c>
      <c r="F3414" s="2">
        <v>45077</v>
      </c>
      <c r="G3414" s="2">
        <v>45248</v>
      </c>
      <c r="H3414" s="2" t="str">
        <f>TEXT(Ecommerce_Sales[[#This Row],[Order_Date]],"mmmm")</f>
        <v>November</v>
      </c>
      <c r="I3414" s="2" t="str">
        <f>TEXT(Ecommerce_Sales[[#This Row],[Order_Date]],"yyyy")</f>
        <v>2023</v>
      </c>
      <c r="J3414" s="2" t="str">
        <f>TEXT(Ecommerce_Sales[[#This Row],[Order_Date]],"mmmm")</f>
        <v>November</v>
      </c>
      <c r="K3414" s="1" t="s">
        <v>1947</v>
      </c>
      <c r="L3414" s="1" t="s">
        <v>4009</v>
      </c>
      <c r="M3414" s="1" t="s">
        <v>1956</v>
      </c>
      <c r="N3414" s="1" t="s">
        <v>1957</v>
      </c>
      <c r="O3414" s="3">
        <v>1330</v>
      </c>
      <c r="P3414">
        <v>6</v>
      </c>
      <c r="Q3414" s="3">
        <v>7982</v>
      </c>
      <c r="R3414" s="1" t="s">
        <v>2016</v>
      </c>
      <c r="S3414" s="3">
        <v>402</v>
      </c>
      <c r="T3414">
        <v>6</v>
      </c>
      <c r="U3414" t="str">
        <f>IF(Ecommerce_Sales[[#This Row],[Delivery_Time_Days]]&gt;7,"Delay",IF(Ecommerce_Sales[[#This Row],[Delivery_Time_Days]] = 0,"No delivery",IF(Ecommerce_Sales[[#This Row],[Delivery_Time_Days]]&lt;=7,"On-time")))</f>
        <v>On-time</v>
      </c>
      <c r="V3414" s="7">
        <f>Ecommerce_Sales[[#This Row],[Profit]]/Ecommerce_Sales[[#This Row],[Total_Price]]</f>
        <v>0.14996241543472813</v>
      </c>
      <c r="W3414" s="3">
        <v>1197</v>
      </c>
      <c r="X3414" s="3"/>
    </row>
    <row r="3415" spans="1:24" x14ac:dyDescent="0.25">
      <c r="A3415" s="1" t="s">
        <v>9225</v>
      </c>
      <c r="B3415" s="1" t="s">
        <v>1017</v>
      </c>
      <c r="C3415" s="1" t="s">
        <v>1018</v>
      </c>
      <c r="D3415" s="1" t="s">
        <v>2323</v>
      </c>
      <c r="E3415" s="1" t="s">
        <v>1954</v>
      </c>
      <c r="F3415" s="2">
        <v>45197</v>
      </c>
      <c r="G3415" s="2">
        <v>45233</v>
      </c>
      <c r="H3415" s="2" t="str">
        <f>TEXT(Ecommerce_Sales[[#This Row],[Order_Date]],"mmmm")</f>
        <v>November</v>
      </c>
      <c r="I3415" s="2" t="str">
        <f>TEXT(Ecommerce_Sales[[#This Row],[Order_Date]],"yyyy")</f>
        <v>2023</v>
      </c>
      <c r="J3415" s="2" t="str">
        <f>TEXT(Ecommerce_Sales[[#This Row],[Order_Date]],"mmmm")</f>
        <v>November</v>
      </c>
      <c r="K3415" s="1" t="s">
        <v>1986</v>
      </c>
      <c r="L3415" s="1" t="s">
        <v>9226</v>
      </c>
      <c r="M3415" s="1" t="s">
        <v>2104</v>
      </c>
      <c r="N3415" s="1" t="s">
        <v>1978</v>
      </c>
      <c r="O3415" s="3">
        <v>1086</v>
      </c>
      <c r="P3415">
        <v>6</v>
      </c>
      <c r="Q3415" s="3">
        <v>6513</v>
      </c>
      <c r="R3415" s="1" t="s">
        <v>1958</v>
      </c>
      <c r="S3415" s="3">
        <v>663</v>
      </c>
      <c r="U3415" t="str">
        <f>IF(Ecommerce_Sales[[#This Row],[Delivery_Time_Days]]&gt;7,"Delay",IF(Ecommerce_Sales[[#This Row],[Delivery_Time_Days]] = 0,"No delivery",IF(Ecommerce_Sales[[#This Row],[Delivery_Time_Days]]&lt;=7,"On-time")))</f>
        <v>No delivery</v>
      </c>
      <c r="V3415" s="7">
        <f>Ecommerce_Sales[[#This Row],[Profit]]/Ecommerce_Sales[[#This Row],[Total_Price]]</f>
        <v>0.35006909258406266</v>
      </c>
      <c r="W3415" s="3">
        <v>2280</v>
      </c>
      <c r="X3415" s="3"/>
    </row>
    <row r="3416" spans="1:24" x14ac:dyDescent="0.25">
      <c r="A3416" s="1" t="s">
        <v>9227</v>
      </c>
      <c r="B3416" s="1" t="s">
        <v>1669</v>
      </c>
      <c r="C3416" s="1" t="s">
        <v>1670</v>
      </c>
      <c r="D3416" s="1" t="s">
        <v>2070</v>
      </c>
      <c r="E3416" s="1" t="s">
        <v>1981</v>
      </c>
      <c r="F3416" s="2">
        <v>45280</v>
      </c>
      <c r="G3416" s="2">
        <v>45246</v>
      </c>
      <c r="H3416" s="2" t="str">
        <f>TEXT(Ecommerce_Sales[[#This Row],[Order_Date]],"mmmm")</f>
        <v>November</v>
      </c>
      <c r="I3416" s="2" t="str">
        <f>TEXT(Ecommerce_Sales[[#This Row],[Order_Date]],"yyyy")</f>
        <v>2023</v>
      </c>
      <c r="J3416" s="2" t="str">
        <f>TEXT(Ecommerce_Sales[[#This Row],[Order_Date]],"mmmm")</f>
        <v>November</v>
      </c>
      <c r="K3416" s="1" t="s">
        <v>1947</v>
      </c>
      <c r="L3416" s="1" t="s">
        <v>3946</v>
      </c>
      <c r="M3416" s="1" t="s">
        <v>1956</v>
      </c>
      <c r="N3416" s="1" t="s">
        <v>1957</v>
      </c>
      <c r="O3416" s="3">
        <v>593</v>
      </c>
      <c r="P3416">
        <v>6</v>
      </c>
      <c r="Q3416" s="3">
        <v>3557</v>
      </c>
      <c r="R3416" s="1" t="s">
        <v>1951</v>
      </c>
      <c r="S3416" s="3">
        <v>415</v>
      </c>
      <c r="T3416">
        <v>7</v>
      </c>
      <c r="U3416" t="str">
        <f>IF(Ecommerce_Sales[[#This Row],[Delivery_Time_Days]]&gt;7,"Delay",IF(Ecommerce_Sales[[#This Row],[Delivery_Time_Days]] = 0,"No delivery",IF(Ecommerce_Sales[[#This Row],[Delivery_Time_Days]]&lt;=7,"On-time")))</f>
        <v>On-time</v>
      </c>
      <c r="V3416" s="7">
        <f>Ecommerce_Sales[[#This Row],[Profit]]/Ecommerce_Sales[[#This Row],[Total_Price]]</f>
        <v>0.15012651110486364</v>
      </c>
      <c r="W3416" s="3">
        <v>534</v>
      </c>
      <c r="X3416" s="3"/>
    </row>
    <row r="3417" spans="1:24" x14ac:dyDescent="0.25">
      <c r="A3417" s="1" t="s">
        <v>9228</v>
      </c>
      <c r="B3417" s="1" t="s">
        <v>1035</v>
      </c>
      <c r="C3417" s="1" t="s">
        <v>1036</v>
      </c>
      <c r="D3417" s="1" t="s">
        <v>6354</v>
      </c>
      <c r="E3417" s="1" t="s">
        <v>1981</v>
      </c>
      <c r="F3417" s="2">
        <v>45093</v>
      </c>
      <c r="G3417" s="2">
        <v>45202</v>
      </c>
      <c r="H3417" s="2" t="str">
        <f>TEXT(Ecommerce_Sales[[#This Row],[Order_Date]],"mmmm")</f>
        <v>October</v>
      </c>
      <c r="I3417" s="2" t="str">
        <f>TEXT(Ecommerce_Sales[[#This Row],[Order_Date]],"yyyy")</f>
        <v>2023</v>
      </c>
      <c r="J3417" s="2" t="str">
        <f>TEXT(Ecommerce_Sales[[#This Row],[Order_Date]],"mmmm")</f>
        <v>October</v>
      </c>
      <c r="K3417" s="1" t="s">
        <v>1947</v>
      </c>
      <c r="L3417" s="1" t="s">
        <v>9229</v>
      </c>
      <c r="M3417" s="1" t="s">
        <v>1972</v>
      </c>
      <c r="N3417" s="1" t="s">
        <v>1973</v>
      </c>
      <c r="O3417" s="3">
        <v>1073</v>
      </c>
      <c r="P3417">
        <v>4</v>
      </c>
      <c r="Q3417" s="3">
        <v>4291</v>
      </c>
      <c r="R3417" s="1" t="s">
        <v>2008</v>
      </c>
      <c r="S3417" s="3">
        <v>635</v>
      </c>
      <c r="T3417">
        <v>7</v>
      </c>
      <c r="U3417" t="str">
        <f>IF(Ecommerce_Sales[[#This Row],[Delivery_Time_Days]]&gt;7,"Delay",IF(Ecommerce_Sales[[#This Row],[Delivery_Time_Days]] = 0,"No delivery",IF(Ecommerce_Sales[[#This Row],[Delivery_Time_Days]]&lt;=7,"On-time")))</f>
        <v>On-time</v>
      </c>
      <c r="V3417" s="7">
        <f>Ecommerce_Sales[[#This Row],[Profit]]/Ecommerce_Sales[[#This Row],[Total_Price]]</f>
        <v>0.29993008622698669</v>
      </c>
      <c r="W3417" s="3">
        <v>1287</v>
      </c>
      <c r="X3417" s="3"/>
    </row>
    <row r="3418" spans="1:24" x14ac:dyDescent="0.25">
      <c r="A3418" s="1" t="s">
        <v>9230</v>
      </c>
      <c r="B3418" s="1" t="s">
        <v>728</v>
      </c>
      <c r="C3418" s="1" t="s">
        <v>729</v>
      </c>
      <c r="D3418" s="1" t="s">
        <v>2878</v>
      </c>
      <c r="E3418" s="1" t="s">
        <v>2005</v>
      </c>
      <c r="F3418" s="2">
        <v>45438</v>
      </c>
      <c r="G3418" s="2">
        <v>45610</v>
      </c>
      <c r="H3418" s="2" t="str">
        <f>TEXT(Ecommerce_Sales[[#This Row],[Order_Date]],"mmmm")</f>
        <v>November</v>
      </c>
      <c r="I3418" s="2" t="str">
        <f>TEXT(Ecommerce_Sales[[#This Row],[Order_Date]],"yyyy")</f>
        <v>2024</v>
      </c>
      <c r="J3418" s="2" t="str">
        <f>TEXT(Ecommerce_Sales[[#This Row],[Order_Date]],"mmmm")</f>
        <v>November</v>
      </c>
      <c r="K3418" s="1" t="s">
        <v>1947</v>
      </c>
      <c r="L3418" s="1" t="s">
        <v>9231</v>
      </c>
      <c r="M3418" s="1" t="s">
        <v>2002</v>
      </c>
      <c r="N3418" s="1" t="s">
        <v>1989</v>
      </c>
      <c r="O3418" s="3">
        <v>521</v>
      </c>
      <c r="P3418">
        <v>3</v>
      </c>
      <c r="Q3418" s="3">
        <v>1564</v>
      </c>
      <c r="R3418" s="1" t="s">
        <v>1958</v>
      </c>
      <c r="S3418" s="3">
        <v>181</v>
      </c>
      <c r="T3418">
        <v>7</v>
      </c>
      <c r="U3418" t="str">
        <f>IF(Ecommerce_Sales[[#This Row],[Delivery_Time_Days]]&gt;7,"Delay",IF(Ecommerce_Sales[[#This Row],[Delivery_Time_Days]] = 0,"No delivery",IF(Ecommerce_Sales[[#This Row],[Delivery_Time_Days]]&lt;=7,"On-time")))</f>
        <v>On-time</v>
      </c>
      <c r="V3418" s="7">
        <f>Ecommerce_Sales[[#This Row],[Profit]]/Ecommerce_Sales[[#This Row],[Total_Price]]</f>
        <v>0.25</v>
      </c>
      <c r="W3418" s="3">
        <v>391</v>
      </c>
      <c r="X3418" s="3"/>
    </row>
    <row r="3419" spans="1:24" x14ac:dyDescent="0.25">
      <c r="A3419" s="1" t="s">
        <v>9232</v>
      </c>
      <c r="B3419" s="1" t="s">
        <v>850</v>
      </c>
      <c r="C3419" s="1" t="s">
        <v>851</v>
      </c>
      <c r="D3419" s="1" t="s">
        <v>4393</v>
      </c>
      <c r="E3419" s="1" t="s">
        <v>1996</v>
      </c>
      <c r="F3419" s="2">
        <v>45271</v>
      </c>
      <c r="G3419" s="2">
        <v>45407</v>
      </c>
      <c r="H3419" s="2" t="str">
        <f>TEXT(Ecommerce_Sales[[#This Row],[Order_Date]],"mmmm")</f>
        <v>April</v>
      </c>
      <c r="I3419" s="2" t="str">
        <f>TEXT(Ecommerce_Sales[[#This Row],[Order_Date]],"yyyy")</f>
        <v>2024</v>
      </c>
      <c r="J3419" s="2" t="str">
        <f>TEXT(Ecommerce_Sales[[#This Row],[Order_Date]],"mmmm")</f>
        <v>April</v>
      </c>
      <c r="K3419" s="1" t="s">
        <v>1947</v>
      </c>
      <c r="L3419" s="1" t="s">
        <v>4819</v>
      </c>
      <c r="M3419" s="1" t="s">
        <v>2047</v>
      </c>
      <c r="N3419" s="1" t="s">
        <v>1989</v>
      </c>
      <c r="O3419" s="3">
        <v>292</v>
      </c>
      <c r="P3419">
        <v>3</v>
      </c>
      <c r="Q3419" s="3">
        <v>877</v>
      </c>
      <c r="R3419" s="1" t="s">
        <v>2008</v>
      </c>
      <c r="S3419" s="3">
        <v>64</v>
      </c>
      <c r="T3419">
        <v>3</v>
      </c>
      <c r="U3419" t="str">
        <f>IF(Ecommerce_Sales[[#This Row],[Delivery_Time_Days]]&gt;7,"Delay",IF(Ecommerce_Sales[[#This Row],[Delivery_Time_Days]] = 0,"No delivery",IF(Ecommerce_Sales[[#This Row],[Delivery_Time_Days]]&lt;=7,"On-time")))</f>
        <v>On-time</v>
      </c>
      <c r="V3419" s="7">
        <f>Ecommerce_Sales[[#This Row],[Profit]]/Ecommerce_Sales[[#This Row],[Total_Price]]</f>
        <v>0.24971493728620298</v>
      </c>
      <c r="W3419" s="3">
        <v>219</v>
      </c>
      <c r="X3419" s="3"/>
    </row>
    <row r="3420" spans="1:24" x14ac:dyDescent="0.25">
      <c r="A3420" s="1" t="s">
        <v>9233</v>
      </c>
      <c r="B3420" s="1" t="s">
        <v>1001</v>
      </c>
      <c r="C3420" s="1" t="s">
        <v>1002</v>
      </c>
      <c r="D3420" s="1" t="s">
        <v>3901</v>
      </c>
      <c r="E3420" s="1" t="s">
        <v>1946</v>
      </c>
      <c r="F3420" s="2">
        <v>45395</v>
      </c>
      <c r="G3420" s="2">
        <v>45235</v>
      </c>
      <c r="H3420" s="2" t="str">
        <f>TEXT(Ecommerce_Sales[[#This Row],[Order_Date]],"mmmm")</f>
        <v>November</v>
      </c>
      <c r="I3420" s="2" t="str">
        <f>TEXT(Ecommerce_Sales[[#This Row],[Order_Date]],"yyyy")</f>
        <v>2023</v>
      </c>
      <c r="J3420" s="2" t="str">
        <f>TEXT(Ecommerce_Sales[[#This Row],[Order_Date]],"mmmm")</f>
        <v>November</v>
      </c>
      <c r="K3420" s="1" t="s">
        <v>1947</v>
      </c>
      <c r="L3420" s="1" t="s">
        <v>9234</v>
      </c>
      <c r="M3420" s="1" t="s">
        <v>2047</v>
      </c>
      <c r="N3420" s="1" t="s">
        <v>1989</v>
      </c>
      <c r="O3420" s="3">
        <v>1344</v>
      </c>
      <c r="P3420">
        <v>1</v>
      </c>
      <c r="Q3420" s="3">
        <v>1344</v>
      </c>
      <c r="R3420" s="1" t="s">
        <v>1958</v>
      </c>
      <c r="S3420" s="3">
        <v>77</v>
      </c>
      <c r="T3420">
        <v>7</v>
      </c>
      <c r="U3420" t="str">
        <f>IF(Ecommerce_Sales[[#This Row],[Delivery_Time_Days]]&gt;7,"Delay",IF(Ecommerce_Sales[[#This Row],[Delivery_Time_Days]] = 0,"No delivery",IF(Ecommerce_Sales[[#This Row],[Delivery_Time_Days]]&lt;=7,"On-time")))</f>
        <v>On-time</v>
      </c>
      <c r="V3420" s="7">
        <f>Ecommerce_Sales[[#This Row],[Profit]]/Ecommerce_Sales[[#This Row],[Total_Price]]</f>
        <v>0.25</v>
      </c>
      <c r="W3420" s="3">
        <v>336</v>
      </c>
      <c r="X3420" s="3"/>
    </row>
    <row r="3421" spans="1:24" x14ac:dyDescent="0.25">
      <c r="A3421" s="1" t="s">
        <v>9235</v>
      </c>
      <c r="B3421" s="1" t="s">
        <v>1015</v>
      </c>
      <c r="C3421" s="1" t="s">
        <v>1016</v>
      </c>
      <c r="D3421" s="1" t="s">
        <v>5339</v>
      </c>
      <c r="E3421" s="1" t="s">
        <v>2005</v>
      </c>
      <c r="F3421" s="2">
        <v>44988</v>
      </c>
      <c r="G3421" s="2">
        <v>44965</v>
      </c>
      <c r="H3421" s="2" t="str">
        <f>TEXT(Ecommerce_Sales[[#This Row],[Order_Date]],"mmmm")</f>
        <v>February</v>
      </c>
      <c r="I3421" s="2" t="str">
        <f>TEXT(Ecommerce_Sales[[#This Row],[Order_Date]],"yyyy")</f>
        <v>2023</v>
      </c>
      <c r="J3421" s="2" t="str">
        <f>TEXT(Ecommerce_Sales[[#This Row],[Order_Date]],"mmmm")</f>
        <v>February</v>
      </c>
      <c r="K3421" s="1" t="s">
        <v>1947</v>
      </c>
      <c r="L3421" s="1" t="s">
        <v>9236</v>
      </c>
      <c r="M3421" s="1" t="s">
        <v>2065</v>
      </c>
      <c r="N3421" s="1" t="s">
        <v>1978</v>
      </c>
      <c r="O3421" s="3">
        <v>657</v>
      </c>
      <c r="P3421">
        <v>1</v>
      </c>
      <c r="Q3421" s="3">
        <v>657</v>
      </c>
      <c r="R3421" s="1" t="s">
        <v>1958</v>
      </c>
      <c r="S3421" s="3">
        <v>55</v>
      </c>
      <c r="T3421">
        <v>2</v>
      </c>
      <c r="U3421" t="str">
        <f>IF(Ecommerce_Sales[[#This Row],[Delivery_Time_Days]]&gt;7,"Delay",IF(Ecommerce_Sales[[#This Row],[Delivery_Time_Days]] = 0,"No delivery",IF(Ecommerce_Sales[[#This Row],[Delivery_Time_Days]]&lt;=7,"On-time")))</f>
        <v>On-time</v>
      </c>
      <c r="V3421" s="7">
        <f>Ecommerce_Sales[[#This Row],[Profit]]/Ecommerce_Sales[[#This Row],[Total_Price]]</f>
        <v>0.35007610350076102</v>
      </c>
      <c r="W3421" s="3">
        <v>230</v>
      </c>
      <c r="X3421" s="3"/>
    </row>
    <row r="3422" spans="1:24" x14ac:dyDescent="0.25">
      <c r="A3422" s="1" t="s">
        <v>9237</v>
      </c>
      <c r="B3422" s="1" t="s">
        <v>1195</v>
      </c>
      <c r="C3422" s="1" t="s">
        <v>1196</v>
      </c>
      <c r="D3422" s="1" t="s">
        <v>2614</v>
      </c>
      <c r="E3422" s="1" t="s">
        <v>1961</v>
      </c>
      <c r="F3422" s="2">
        <v>45129</v>
      </c>
      <c r="G3422" s="2">
        <v>45109</v>
      </c>
      <c r="H3422" s="2" t="str">
        <f>TEXT(Ecommerce_Sales[[#This Row],[Order_Date]],"mmmm")</f>
        <v>July</v>
      </c>
      <c r="I3422" s="2" t="str">
        <f>TEXT(Ecommerce_Sales[[#This Row],[Order_Date]],"yyyy")</f>
        <v>2023</v>
      </c>
      <c r="J3422" s="2" t="str">
        <f>TEXT(Ecommerce_Sales[[#This Row],[Order_Date]],"mmmm")</f>
        <v>July</v>
      </c>
      <c r="K3422" s="1" t="s">
        <v>1992</v>
      </c>
      <c r="L3422" s="1" t="s">
        <v>9238</v>
      </c>
      <c r="M3422" s="1" t="s">
        <v>2247</v>
      </c>
      <c r="N3422" s="1" t="s">
        <v>1957</v>
      </c>
      <c r="O3422" s="3">
        <v>749</v>
      </c>
      <c r="P3422">
        <v>3</v>
      </c>
      <c r="Q3422" s="3">
        <v>2246</v>
      </c>
      <c r="R3422" s="1" t="s">
        <v>1951</v>
      </c>
      <c r="S3422" s="3">
        <v>136</v>
      </c>
      <c r="U3422" t="str">
        <f>IF(Ecommerce_Sales[[#This Row],[Delivery_Time_Days]]&gt;7,"Delay",IF(Ecommerce_Sales[[#This Row],[Delivery_Time_Days]] = 0,"No delivery",IF(Ecommerce_Sales[[#This Row],[Delivery_Time_Days]]&lt;=7,"On-time")))</f>
        <v>No delivery</v>
      </c>
      <c r="V3422" s="7">
        <f>Ecommerce_Sales[[#This Row],[Profit]]/Ecommerce_Sales[[#This Row],[Total_Price]]</f>
        <v>0.15004452359750667</v>
      </c>
      <c r="W3422" s="3">
        <v>337</v>
      </c>
      <c r="X3422" s="3"/>
    </row>
    <row r="3423" spans="1:24" x14ac:dyDescent="0.25">
      <c r="A3423" s="1" t="s">
        <v>9239</v>
      </c>
      <c r="B3423" s="1" t="s">
        <v>707</v>
      </c>
      <c r="C3423" s="1" t="s">
        <v>862</v>
      </c>
      <c r="D3423" s="1" t="s">
        <v>2024</v>
      </c>
      <c r="E3423" s="1" t="s">
        <v>1946</v>
      </c>
      <c r="F3423" s="2">
        <v>45370</v>
      </c>
      <c r="G3423" s="2">
        <v>45099</v>
      </c>
      <c r="H3423" s="2" t="str">
        <f>TEXT(Ecommerce_Sales[[#This Row],[Order_Date]],"mmmm")</f>
        <v>June</v>
      </c>
      <c r="I3423" s="2" t="str">
        <f>TEXT(Ecommerce_Sales[[#This Row],[Order_Date]],"yyyy")</f>
        <v>2023</v>
      </c>
      <c r="J3423" s="2" t="str">
        <f>TEXT(Ecommerce_Sales[[#This Row],[Order_Date]],"mmmm")</f>
        <v>June</v>
      </c>
      <c r="K3423" s="1" t="s">
        <v>1947</v>
      </c>
      <c r="L3423" s="1" t="s">
        <v>6471</v>
      </c>
      <c r="M3423" s="1" t="s">
        <v>1972</v>
      </c>
      <c r="N3423" s="1" t="s">
        <v>1973</v>
      </c>
      <c r="O3423" s="3">
        <v>837</v>
      </c>
      <c r="P3423">
        <v>1</v>
      </c>
      <c r="Q3423" s="3">
        <v>837</v>
      </c>
      <c r="R3423" s="1" t="s">
        <v>1958</v>
      </c>
      <c r="S3423" s="3">
        <v>58</v>
      </c>
      <c r="T3423">
        <v>4</v>
      </c>
      <c r="U3423" t="str">
        <f>IF(Ecommerce_Sales[[#This Row],[Delivery_Time_Days]]&gt;7,"Delay",IF(Ecommerce_Sales[[#This Row],[Delivery_Time_Days]] = 0,"No delivery",IF(Ecommerce_Sales[[#This Row],[Delivery_Time_Days]]&lt;=7,"On-time")))</f>
        <v>On-time</v>
      </c>
      <c r="V3423" s="7">
        <f>Ecommerce_Sales[[#This Row],[Profit]]/Ecommerce_Sales[[#This Row],[Total_Price]]</f>
        <v>0.29988052568697732</v>
      </c>
      <c r="W3423" s="3">
        <v>251</v>
      </c>
      <c r="X3423" s="3"/>
    </row>
    <row r="3424" spans="1:24" x14ac:dyDescent="0.25">
      <c r="A3424" s="1" t="s">
        <v>9240</v>
      </c>
      <c r="B3424" s="1" t="s">
        <v>458</v>
      </c>
      <c r="C3424" s="1" t="s">
        <v>459</v>
      </c>
      <c r="D3424" s="1" t="s">
        <v>2099</v>
      </c>
      <c r="E3424" s="1" t="s">
        <v>1946</v>
      </c>
      <c r="F3424" s="2">
        <v>45619</v>
      </c>
      <c r="G3424" s="2">
        <v>45055</v>
      </c>
      <c r="H3424" s="2" t="str">
        <f>TEXT(Ecommerce_Sales[[#This Row],[Order_Date]],"mmmm")</f>
        <v>May</v>
      </c>
      <c r="I3424" s="2" t="str">
        <f>TEXT(Ecommerce_Sales[[#This Row],[Order_Date]],"yyyy")</f>
        <v>2023</v>
      </c>
      <c r="J3424" s="2" t="str">
        <f>TEXT(Ecommerce_Sales[[#This Row],[Order_Date]],"mmmm")</f>
        <v>May</v>
      </c>
      <c r="K3424" s="1" t="s">
        <v>1947</v>
      </c>
      <c r="L3424" s="1" t="s">
        <v>8340</v>
      </c>
      <c r="M3424" s="1" t="s">
        <v>2104</v>
      </c>
      <c r="N3424" s="1" t="s">
        <v>1978</v>
      </c>
      <c r="O3424" s="3">
        <v>454</v>
      </c>
      <c r="P3424">
        <v>2</v>
      </c>
      <c r="Q3424" s="3">
        <v>908</v>
      </c>
      <c r="R3424" s="1" t="s">
        <v>2008</v>
      </c>
      <c r="S3424" s="3">
        <v>53</v>
      </c>
      <c r="T3424">
        <v>6</v>
      </c>
      <c r="U3424" t="str">
        <f>IF(Ecommerce_Sales[[#This Row],[Delivery_Time_Days]]&gt;7,"Delay",IF(Ecommerce_Sales[[#This Row],[Delivery_Time_Days]] = 0,"No delivery",IF(Ecommerce_Sales[[#This Row],[Delivery_Time_Days]]&lt;=7,"On-time")))</f>
        <v>On-time</v>
      </c>
      <c r="V3424" s="7">
        <f>Ecommerce_Sales[[#This Row],[Profit]]/Ecommerce_Sales[[#This Row],[Total_Price]]</f>
        <v>0.35022026431718062</v>
      </c>
      <c r="W3424" s="3">
        <v>318</v>
      </c>
      <c r="X3424" s="3"/>
    </row>
    <row r="3425" spans="1:24" x14ac:dyDescent="0.25">
      <c r="A3425" s="1" t="s">
        <v>9241</v>
      </c>
      <c r="B3425" s="1" t="s">
        <v>804</v>
      </c>
      <c r="C3425" s="1" t="s">
        <v>805</v>
      </c>
      <c r="D3425" s="1" t="s">
        <v>3478</v>
      </c>
      <c r="E3425" s="1" t="s">
        <v>1996</v>
      </c>
      <c r="F3425" s="2">
        <v>45198</v>
      </c>
      <c r="G3425" s="2">
        <v>45169</v>
      </c>
      <c r="H3425" s="2" t="str">
        <f>TEXT(Ecommerce_Sales[[#This Row],[Order_Date]],"mmmm")</f>
        <v>August</v>
      </c>
      <c r="I3425" s="2" t="str">
        <f>TEXT(Ecommerce_Sales[[#This Row],[Order_Date]],"yyyy")</f>
        <v>2023</v>
      </c>
      <c r="J3425" s="2" t="str">
        <f>TEXT(Ecommerce_Sales[[#This Row],[Order_Date]],"mmmm")</f>
        <v>August</v>
      </c>
      <c r="K3425" s="1" t="s">
        <v>1986</v>
      </c>
      <c r="L3425" s="1" t="s">
        <v>6660</v>
      </c>
      <c r="M3425" s="1" t="s">
        <v>1977</v>
      </c>
      <c r="N3425" s="1" t="s">
        <v>1978</v>
      </c>
      <c r="O3425" s="3">
        <v>777</v>
      </c>
      <c r="P3425">
        <v>6</v>
      </c>
      <c r="Q3425" s="3">
        <v>4662</v>
      </c>
      <c r="R3425" s="1" t="s">
        <v>1958</v>
      </c>
      <c r="S3425" s="3">
        <v>629</v>
      </c>
      <c r="U3425" t="str">
        <f>IF(Ecommerce_Sales[[#This Row],[Delivery_Time_Days]]&gt;7,"Delay",IF(Ecommerce_Sales[[#This Row],[Delivery_Time_Days]] = 0,"No delivery",IF(Ecommerce_Sales[[#This Row],[Delivery_Time_Days]]&lt;=7,"On-time")))</f>
        <v>No delivery</v>
      </c>
      <c r="V3425" s="7">
        <f>Ecommerce_Sales[[#This Row],[Profit]]/Ecommerce_Sales[[#This Row],[Total_Price]]</f>
        <v>0.35006435006435005</v>
      </c>
      <c r="W3425" s="3">
        <v>1632</v>
      </c>
      <c r="X3425" s="3"/>
    </row>
    <row r="3426" spans="1:24" x14ac:dyDescent="0.25">
      <c r="A3426" s="1" t="s">
        <v>9242</v>
      </c>
      <c r="B3426" s="1" t="s">
        <v>22</v>
      </c>
      <c r="C3426" s="1" t="s">
        <v>23</v>
      </c>
      <c r="D3426" s="1" t="s">
        <v>4747</v>
      </c>
      <c r="E3426" s="1" t="s">
        <v>1966</v>
      </c>
      <c r="F3426" s="2">
        <v>45527</v>
      </c>
      <c r="G3426" s="2">
        <v>45433</v>
      </c>
      <c r="H3426" s="2" t="str">
        <f>TEXT(Ecommerce_Sales[[#This Row],[Order_Date]],"mmmm")</f>
        <v>May</v>
      </c>
      <c r="I3426" s="2" t="str">
        <f>TEXT(Ecommerce_Sales[[#This Row],[Order_Date]],"yyyy")</f>
        <v>2024</v>
      </c>
      <c r="J3426" s="2" t="str">
        <f>TEXT(Ecommerce_Sales[[#This Row],[Order_Date]],"mmmm")</f>
        <v>May</v>
      </c>
      <c r="K3426" s="1" t="s">
        <v>1947</v>
      </c>
      <c r="L3426" s="1" t="s">
        <v>9243</v>
      </c>
      <c r="M3426" s="1" t="s">
        <v>2007</v>
      </c>
      <c r="N3426" s="1" t="s">
        <v>1973</v>
      </c>
      <c r="O3426" s="3">
        <v>262</v>
      </c>
      <c r="P3426">
        <v>5</v>
      </c>
      <c r="Q3426" s="3">
        <v>1308</v>
      </c>
      <c r="R3426" s="1" t="s">
        <v>1958</v>
      </c>
      <c r="S3426" s="3">
        <v>179</v>
      </c>
      <c r="T3426">
        <v>10</v>
      </c>
      <c r="U3426" t="str">
        <f>IF(Ecommerce_Sales[[#This Row],[Delivery_Time_Days]]&gt;7,"Delay",IF(Ecommerce_Sales[[#This Row],[Delivery_Time_Days]] = 0,"No delivery",IF(Ecommerce_Sales[[#This Row],[Delivery_Time_Days]]&lt;=7,"On-time")))</f>
        <v>Delay</v>
      </c>
      <c r="V3426" s="7">
        <f>Ecommerce_Sales[[#This Row],[Profit]]/Ecommerce_Sales[[#This Row],[Total_Price]]</f>
        <v>0.29969418960244648</v>
      </c>
      <c r="W3426" s="3">
        <v>392</v>
      </c>
      <c r="X3426" s="3"/>
    </row>
    <row r="3427" spans="1:24" x14ac:dyDescent="0.25">
      <c r="A3427" s="1" t="s">
        <v>9244</v>
      </c>
      <c r="B3427" s="1" t="s">
        <v>670</v>
      </c>
      <c r="C3427" s="1" t="s">
        <v>671</v>
      </c>
      <c r="D3427" s="1" t="s">
        <v>8079</v>
      </c>
      <c r="E3427" s="1" t="s">
        <v>1981</v>
      </c>
      <c r="F3427" s="2">
        <v>45376</v>
      </c>
      <c r="G3427" s="2">
        <v>45383</v>
      </c>
      <c r="H3427" s="2" t="str">
        <f>TEXT(Ecommerce_Sales[[#This Row],[Order_Date]],"mmmm")</f>
        <v>April</v>
      </c>
      <c r="I3427" s="2" t="str">
        <f>TEXT(Ecommerce_Sales[[#This Row],[Order_Date]],"yyyy")</f>
        <v>2024</v>
      </c>
      <c r="J3427" s="2" t="str">
        <f>TEXT(Ecommerce_Sales[[#This Row],[Order_Date]],"mmmm")</f>
        <v>April</v>
      </c>
      <c r="K3427" s="1" t="s">
        <v>1947</v>
      </c>
      <c r="L3427" s="1" t="s">
        <v>9245</v>
      </c>
      <c r="M3427" s="1" t="s">
        <v>2065</v>
      </c>
      <c r="N3427" s="1" t="s">
        <v>1978</v>
      </c>
      <c r="O3427" s="3">
        <v>951</v>
      </c>
      <c r="P3427">
        <v>5</v>
      </c>
      <c r="Q3427" s="3">
        <v>4756</v>
      </c>
      <c r="R3427" s="1" t="s">
        <v>1951</v>
      </c>
      <c r="S3427" s="3">
        <v>370</v>
      </c>
      <c r="T3427">
        <v>7</v>
      </c>
      <c r="U3427" t="str">
        <f>IF(Ecommerce_Sales[[#This Row],[Delivery_Time_Days]]&gt;7,"Delay",IF(Ecommerce_Sales[[#This Row],[Delivery_Time_Days]] = 0,"No delivery",IF(Ecommerce_Sales[[#This Row],[Delivery_Time_Days]]&lt;=7,"On-time")))</f>
        <v>On-time</v>
      </c>
      <c r="V3427" s="7">
        <f>Ecommerce_Sales[[#This Row],[Profit]]/Ecommerce_Sales[[#This Row],[Total_Price]]</f>
        <v>0.35008410428931874</v>
      </c>
      <c r="W3427" s="3">
        <v>1665</v>
      </c>
      <c r="X3427" s="3"/>
    </row>
    <row r="3428" spans="1:24" x14ac:dyDescent="0.25">
      <c r="A3428" s="1" t="s">
        <v>9246</v>
      </c>
      <c r="B3428" s="1" t="s">
        <v>1134</v>
      </c>
      <c r="C3428" s="1" t="s">
        <v>1135</v>
      </c>
      <c r="D3428" s="1" t="s">
        <v>3393</v>
      </c>
      <c r="E3428" s="1" t="s">
        <v>1946</v>
      </c>
      <c r="F3428" s="2">
        <v>45228</v>
      </c>
      <c r="G3428" s="2">
        <v>45575</v>
      </c>
      <c r="H3428" s="2" t="str">
        <f>TEXT(Ecommerce_Sales[[#This Row],[Order_Date]],"mmmm")</f>
        <v>October</v>
      </c>
      <c r="I3428" s="2" t="str">
        <f>TEXT(Ecommerce_Sales[[#This Row],[Order_Date]],"yyyy")</f>
        <v>2024</v>
      </c>
      <c r="J3428" s="2" t="str">
        <f>TEXT(Ecommerce_Sales[[#This Row],[Order_Date]],"mmmm")</f>
        <v>October</v>
      </c>
      <c r="K3428" s="1" t="s">
        <v>1947</v>
      </c>
      <c r="L3428" s="1" t="s">
        <v>9247</v>
      </c>
      <c r="M3428" s="1" t="s">
        <v>1968</v>
      </c>
      <c r="N3428" s="1" t="s">
        <v>1957</v>
      </c>
      <c r="O3428" s="3">
        <v>266</v>
      </c>
      <c r="P3428">
        <v>4</v>
      </c>
      <c r="Q3428" s="3">
        <v>1065</v>
      </c>
      <c r="R3428" s="1" t="s">
        <v>1951</v>
      </c>
      <c r="S3428" s="3">
        <v>59</v>
      </c>
      <c r="T3428">
        <v>5</v>
      </c>
      <c r="U3428" t="str">
        <f>IF(Ecommerce_Sales[[#This Row],[Delivery_Time_Days]]&gt;7,"Delay",IF(Ecommerce_Sales[[#This Row],[Delivery_Time_Days]] = 0,"No delivery",IF(Ecommerce_Sales[[#This Row],[Delivery_Time_Days]]&lt;=7,"On-time")))</f>
        <v>On-time</v>
      </c>
      <c r="V3428" s="7">
        <f>Ecommerce_Sales[[#This Row],[Profit]]/Ecommerce_Sales[[#This Row],[Total_Price]]</f>
        <v>0.15023474178403756</v>
      </c>
      <c r="W3428" s="3">
        <v>160</v>
      </c>
      <c r="X3428" s="3"/>
    </row>
    <row r="3429" spans="1:24" x14ac:dyDescent="0.25">
      <c r="A3429" s="1" t="s">
        <v>9248</v>
      </c>
      <c r="B3429" s="1" t="s">
        <v>726</v>
      </c>
      <c r="C3429" s="1" t="s">
        <v>727</v>
      </c>
      <c r="D3429" s="1" t="s">
        <v>2803</v>
      </c>
      <c r="E3429" s="1" t="s">
        <v>1966</v>
      </c>
      <c r="F3429" s="2">
        <v>45179</v>
      </c>
      <c r="G3429" s="2">
        <v>45224</v>
      </c>
      <c r="H3429" s="2" t="str">
        <f>TEXT(Ecommerce_Sales[[#This Row],[Order_Date]],"mmmm")</f>
        <v>October</v>
      </c>
      <c r="I3429" s="2" t="str">
        <f>TEXT(Ecommerce_Sales[[#This Row],[Order_Date]],"yyyy")</f>
        <v>2023</v>
      </c>
      <c r="J3429" s="2" t="str">
        <f>TEXT(Ecommerce_Sales[[#This Row],[Order_Date]],"mmmm")</f>
        <v>October</v>
      </c>
      <c r="K3429" s="1" t="s">
        <v>1947</v>
      </c>
      <c r="L3429" s="1" t="s">
        <v>9249</v>
      </c>
      <c r="M3429" s="1" t="s">
        <v>2026</v>
      </c>
      <c r="N3429" s="1" t="s">
        <v>1978</v>
      </c>
      <c r="O3429" s="3">
        <v>478</v>
      </c>
      <c r="P3429">
        <v>4</v>
      </c>
      <c r="Q3429" s="3">
        <v>1912</v>
      </c>
      <c r="R3429" s="1" t="s">
        <v>1951</v>
      </c>
      <c r="S3429" s="3">
        <v>205</v>
      </c>
      <c r="T3429">
        <v>10</v>
      </c>
      <c r="U3429" t="str">
        <f>IF(Ecommerce_Sales[[#This Row],[Delivery_Time_Days]]&gt;7,"Delay",IF(Ecommerce_Sales[[#This Row],[Delivery_Time_Days]] = 0,"No delivery",IF(Ecommerce_Sales[[#This Row],[Delivery_Time_Days]]&lt;=7,"On-time")))</f>
        <v>Delay</v>
      </c>
      <c r="V3429" s="7">
        <f>Ecommerce_Sales[[#This Row],[Profit]]/Ecommerce_Sales[[#This Row],[Total_Price]]</f>
        <v>0.34989539748953974</v>
      </c>
      <c r="W3429" s="3">
        <v>669</v>
      </c>
      <c r="X3429" s="3"/>
    </row>
    <row r="3430" spans="1:24" x14ac:dyDescent="0.25">
      <c r="A3430" s="1" t="s">
        <v>9250</v>
      </c>
      <c r="B3430" s="1" t="s">
        <v>941</v>
      </c>
      <c r="C3430" s="1" t="s">
        <v>942</v>
      </c>
      <c r="D3430" s="1" t="s">
        <v>3520</v>
      </c>
      <c r="E3430" s="1" t="s">
        <v>1981</v>
      </c>
      <c r="F3430" s="2">
        <v>45497</v>
      </c>
      <c r="G3430" s="2">
        <v>45440</v>
      </c>
      <c r="H3430" s="2" t="str">
        <f>TEXT(Ecommerce_Sales[[#This Row],[Order_Date]],"mmmm")</f>
        <v>May</v>
      </c>
      <c r="I3430" s="2" t="str">
        <f>TEXT(Ecommerce_Sales[[#This Row],[Order_Date]],"yyyy")</f>
        <v>2024</v>
      </c>
      <c r="J3430" s="2" t="str">
        <f>TEXT(Ecommerce_Sales[[#This Row],[Order_Date]],"mmmm")</f>
        <v>May</v>
      </c>
      <c r="K3430" s="1" t="s">
        <v>1947</v>
      </c>
      <c r="L3430" s="1" t="s">
        <v>6414</v>
      </c>
      <c r="M3430" s="1" t="s">
        <v>2072</v>
      </c>
      <c r="N3430" s="1" t="s">
        <v>1950</v>
      </c>
      <c r="O3430" s="3">
        <v>701</v>
      </c>
      <c r="P3430">
        <v>3</v>
      </c>
      <c r="Q3430" s="3">
        <v>2104</v>
      </c>
      <c r="R3430" s="1" t="s">
        <v>1951</v>
      </c>
      <c r="S3430" s="3">
        <v>160</v>
      </c>
      <c r="T3430">
        <v>10</v>
      </c>
      <c r="U3430" t="str">
        <f>IF(Ecommerce_Sales[[#This Row],[Delivery_Time_Days]]&gt;7,"Delay",IF(Ecommerce_Sales[[#This Row],[Delivery_Time_Days]] = 0,"No delivery",IF(Ecommerce_Sales[[#This Row],[Delivery_Time_Days]]&lt;=7,"On-time")))</f>
        <v>Delay</v>
      </c>
      <c r="V3430" s="7">
        <f>Ecommerce_Sales[[#This Row],[Profit]]/Ecommerce_Sales[[#This Row],[Total_Price]]</f>
        <v>0.40019011406844107</v>
      </c>
      <c r="W3430" s="3">
        <v>842</v>
      </c>
      <c r="X3430" s="3"/>
    </row>
    <row r="3431" spans="1:24" x14ac:dyDescent="0.25">
      <c r="A3431" s="1" t="s">
        <v>9251</v>
      </c>
      <c r="B3431" s="1" t="s">
        <v>1584</v>
      </c>
      <c r="C3431" s="1" t="s">
        <v>1585</v>
      </c>
      <c r="D3431" s="1" t="s">
        <v>3102</v>
      </c>
      <c r="E3431" s="1" t="s">
        <v>1954</v>
      </c>
      <c r="F3431" s="2">
        <v>45373</v>
      </c>
      <c r="G3431" s="2">
        <v>45035</v>
      </c>
      <c r="H3431" s="2" t="str">
        <f>TEXT(Ecommerce_Sales[[#This Row],[Order_Date]],"mmmm")</f>
        <v>April</v>
      </c>
      <c r="I3431" s="2" t="str">
        <f>TEXT(Ecommerce_Sales[[#This Row],[Order_Date]],"yyyy")</f>
        <v>2023</v>
      </c>
      <c r="J3431" s="2" t="str">
        <f>TEXT(Ecommerce_Sales[[#This Row],[Order_Date]],"mmmm")</f>
        <v>April</v>
      </c>
      <c r="K3431" s="1" t="s">
        <v>1947</v>
      </c>
      <c r="L3431" s="1" t="s">
        <v>9252</v>
      </c>
      <c r="M3431" s="1" t="s">
        <v>2247</v>
      </c>
      <c r="N3431" s="1" t="s">
        <v>1957</v>
      </c>
      <c r="O3431" s="3">
        <v>660</v>
      </c>
      <c r="P3431">
        <v>4</v>
      </c>
      <c r="Q3431" s="3">
        <v>2638</v>
      </c>
      <c r="R3431" s="1" t="s">
        <v>1958</v>
      </c>
      <c r="S3431" s="3">
        <v>288</v>
      </c>
      <c r="T3431">
        <v>7</v>
      </c>
      <c r="U3431" t="str">
        <f>IF(Ecommerce_Sales[[#This Row],[Delivery_Time_Days]]&gt;7,"Delay",IF(Ecommerce_Sales[[#This Row],[Delivery_Time_Days]] = 0,"No delivery",IF(Ecommerce_Sales[[#This Row],[Delivery_Time_Days]]&lt;=7,"On-time")))</f>
        <v>On-time</v>
      </c>
      <c r="V3431" s="7">
        <f>Ecommerce_Sales[[#This Row],[Profit]]/Ecommerce_Sales[[#This Row],[Total_Price]]</f>
        <v>0.15011372251705837</v>
      </c>
      <c r="W3431" s="3">
        <v>396</v>
      </c>
      <c r="X3431" s="3"/>
    </row>
    <row r="3432" spans="1:24" x14ac:dyDescent="0.25">
      <c r="A3432" s="1" t="s">
        <v>9253</v>
      </c>
      <c r="B3432" s="1" t="s">
        <v>409</v>
      </c>
      <c r="C3432" s="1" t="s">
        <v>410</v>
      </c>
      <c r="D3432" s="1" t="s">
        <v>3886</v>
      </c>
      <c r="E3432" s="1" t="s">
        <v>1996</v>
      </c>
      <c r="F3432" s="2">
        <v>45563</v>
      </c>
      <c r="G3432" s="2">
        <v>45591</v>
      </c>
      <c r="H3432" s="2" t="str">
        <f>TEXT(Ecommerce_Sales[[#This Row],[Order_Date]],"mmmm")</f>
        <v>October</v>
      </c>
      <c r="I3432" s="2" t="str">
        <f>TEXT(Ecommerce_Sales[[#This Row],[Order_Date]],"yyyy")</f>
        <v>2024</v>
      </c>
      <c r="J3432" s="2" t="str">
        <f>TEXT(Ecommerce_Sales[[#This Row],[Order_Date]],"mmmm")</f>
        <v>October</v>
      </c>
      <c r="K3432" s="1" t="s">
        <v>1947</v>
      </c>
      <c r="L3432" s="1" t="s">
        <v>9254</v>
      </c>
      <c r="M3432" s="1" t="s">
        <v>1988</v>
      </c>
      <c r="N3432" s="1" t="s">
        <v>1989</v>
      </c>
      <c r="O3432" s="3">
        <v>381</v>
      </c>
      <c r="P3432">
        <v>4</v>
      </c>
      <c r="Q3432" s="3">
        <v>1525</v>
      </c>
      <c r="R3432" s="1" t="s">
        <v>1958</v>
      </c>
      <c r="S3432" s="3">
        <v>134</v>
      </c>
      <c r="T3432">
        <v>9</v>
      </c>
      <c r="U3432" t="str">
        <f>IF(Ecommerce_Sales[[#This Row],[Delivery_Time_Days]]&gt;7,"Delay",IF(Ecommerce_Sales[[#This Row],[Delivery_Time_Days]] = 0,"No delivery",IF(Ecommerce_Sales[[#This Row],[Delivery_Time_Days]]&lt;=7,"On-time")))</f>
        <v>Delay</v>
      </c>
      <c r="V3432" s="7">
        <f>Ecommerce_Sales[[#This Row],[Profit]]/Ecommerce_Sales[[#This Row],[Total_Price]]</f>
        <v>0.2498360655737705</v>
      </c>
      <c r="W3432" s="3">
        <v>381</v>
      </c>
      <c r="X3432" s="3"/>
    </row>
    <row r="3433" spans="1:24" x14ac:dyDescent="0.25">
      <c r="A3433" s="1" t="s">
        <v>9255</v>
      </c>
      <c r="B3433" s="1" t="s">
        <v>4</v>
      </c>
      <c r="C3433" s="1" t="s">
        <v>5</v>
      </c>
      <c r="D3433" s="1" t="s">
        <v>5776</v>
      </c>
      <c r="E3433" s="1" t="s">
        <v>1946</v>
      </c>
      <c r="F3433" s="2">
        <v>44962</v>
      </c>
      <c r="G3433" s="2">
        <v>45634</v>
      </c>
      <c r="H3433" s="2" t="str">
        <f>TEXT(Ecommerce_Sales[[#This Row],[Order_Date]],"mmmm")</f>
        <v>December</v>
      </c>
      <c r="I3433" s="2" t="str">
        <f>TEXT(Ecommerce_Sales[[#This Row],[Order_Date]],"yyyy")</f>
        <v>2024</v>
      </c>
      <c r="J3433" s="2" t="str">
        <f>TEXT(Ecommerce_Sales[[#This Row],[Order_Date]],"mmmm")</f>
        <v>December</v>
      </c>
      <c r="K3433" s="1" t="s">
        <v>1947</v>
      </c>
      <c r="L3433" s="1" t="s">
        <v>9256</v>
      </c>
      <c r="M3433" s="1" t="s">
        <v>2072</v>
      </c>
      <c r="N3433" s="1" t="s">
        <v>1950</v>
      </c>
      <c r="O3433" s="3">
        <v>1074</v>
      </c>
      <c r="P3433">
        <v>8</v>
      </c>
      <c r="Q3433" s="3">
        <v>8593</v>
      </c>
      <c r="R3433" s="1" t="s">
        <v>1958</v>
      </c>
      <c r="S3433" s="3">
        <v>449</v>
      </c>
      <c r="T3433">
        <v>6</v>
      </c>
      <c r="U3433" t="str">
        <f>IF(Ecommerce_Sales[[#This Row],[Delivery_Time_Days]]&gt;7,"Delay",IF(Ecommerce_Sales[[#This Row],[Delivery_Time_Days]] = 0,"No delivery",IF(Ecommerce_Sales[[#This Row],[Delivery_Time_Days]]&lt;=7,"On-time")))</f>
        <v>On-time</v>
      </c>
      <c r="V3433" s="7">
        <f>Ecommerce_Sales[[#This Row],[Profit]]/Ecommerce_Sales[[#This Row],[Total_Price]]</f>
        <v>0.39997672524147559</v>
      </c>
      <c r="W3433" s="3">
        <v>3437</v>
      </c>
      <c r="X3433" s="3"/>
    </row>
    <row r="3434" spans="1:24" x14ac:dyDescent="0.25">
      <c r="A3434" s="1" t="s">
        <v>9257</v>
      </c>
      <c r="B3434" s="1" t="s">
        <v>1341</v>
      </c>
      <c r="C3434" s="1" t="s">
        <v>1342</v>
      </c>
      <c r="D3434" s="1" t="s">
        <v>2744</v>
      </c>
      <c r="E3434" s="1" t="s">
        <v>1961</v>
      </c>
      <c r="F3434" s="2">
        <v>45485</v>
      </c>
      <c r="G3434" s="2">
        <v>45487</v>
      </c>
      <c r="H3434" s="2" t="str">
        <f>TEXT(Ecommerce_Sales[[#This Row],[Order_Date]],"mmmm")</f>
        <v>July</v>
      </c>
      <c r="I3434" s="2" t="str">
        <f>TEXT(Ecommerce_Sales[[#This Row],[Order_Date]],"yyyy")</f>
        <v>2024</v>
      </c>
      <c r="J3434" s="2" t="str">
        <f>TEXT(Ecommerce_Sales[[#This Row],[Order_Date]],"mmmm")</f>
        <v>July</v>
      </c>
      <c r="K3434" s="1" t="s">
        <v>1986</v>
      </c>
      <c r="L3434" s="1" t="s">
        <v>9258</v>
      </c>
      <c r="M3434" s="1" t="s">
        <v>1968</v>
      </c>
      <c r="N3434" s="1" t="s">
        <v>1957</v>
      </c>
      <c r="O3434" s="3">
        <v>494</v>
      </c>
      <c r="P3434">
        <v>2</v>
      </c>
      <c r="Q3434" s="3">
        <v>988</v>
      </c>
      <c r="R3434" s="1" t="s">
        <v>1958</v>
      </c>
      <c r="S3434" s="3">
        <v>125</v>
      </c>
      <c r="U3434" t="str">
        <f>IF(Ecommerce_Sales[[#This Row],[Delivery_Time_Days]]&gt;7,"Delay",IF(Ecommerce_Sales[[#This Row],[Delivery_Time_Days]] = 0,"No delivery",IF(Ecommerce_Sales[[#This Row],[Delivery_Time_Days]]&lt;=7,"On-time")))</f>
        <v>No delivery</v>
      </c>
      <c r="V3434" s="7">
        <f>Ecommerce_Sales[[#This Row],[Profit]]/Ecommerce_Sales[[#This Row],[Total_Price]]</f>
        <v>0.14979757085020243</v>
      </c>
      <c r="W3434" s="3">
        <v>148</v>
      </c>
      <c r="X3434" s="3"/>
    </row>
    <row r="3435" spans="1:24" x14ac:dyDescent="0.25">
      <c r="A3435" s="1" t="s">
        <v>9259</v>
      </c>
      <c r="B3435" s="1" t="s">
        <v>400</v>
      </c>
      <c r="C3435" s="1" t="s">
        <v>401</v>
      </c>
      <c r="D3435" s="1" t="s">
        <v>4496</v>
      </c>
      <c r="E3435" s="1" t="s">
        <v>1996</v>
      </c>
      <c r="F3435" s="2">
        <v>45306</v>
      </c>
      <c r="G3435" s="2">
        <v>45004</v>
      </c>
      <c r="H3435" s="2" t="str">
        <f>TEXT(Ecommerce_Sales[[#This Row],[Order_Date]],"mmmm")</f>
        <v>March</v>
      </c>
      <c r="I3435" s="2" t="str">
        <f>TEXT(Ecommerce_Sales[[#This Row],[Order_Date]],"yyyy")</f>
        <v>2023</v>
      </c>
      <c r="J3435" s="2" t="str">
        <f>TEXT(Ecommerce_Sales[[#This Row],[Order_Date]],"mmmm")</f>
        <v>March</v>
      </c>
      <c r="K3435" s="1" t="s">
        <v>1992</v>
      </c>
      <c r="L3435" s="1" t="s">
        <v>7175</v>
      </c>
      <c r="M3435" s="1" t="s">
        <v>1963</v>
      </c>
      <c r="N3435" s="1" t="s">
        <v>1957</v>
      </c>
      <c r="O3435" s="3">
        <v>509</v>
      </c>
      <c r="P3435">
        <v>5</v>
      </c>
      <c r="Q3435" s="3">
        <v>2546</v>
      </c>
      <c r="R3435" s="1" t="s">
        <v>1951</v>
      </c>
      <c r="S3435" s="3">
        <v>300</v>
      </c>
      <c r="U3435" t="str">
        <f>IF(Ecommerce_Sales[[#This Row],[Delivery_Time_Days]]&gt;7,"Delay",IF(Ecommerce_Sales[[#This Row],[Delivery_Time_Days]] = 0,"No delivery",IF(Ecommerce_Sales[[#This Row],[Delivery_Time_Days]]&lt;=7,"On-time")))</f>
        <v>No delivery</v>
      </c>
      <c r="V3435" s="7">
        <f>Ecommerce_Sales[[#This Row],[Profit]]/Ecommerce_Sales[[#This Row],[Total_Price]]</f>
        <v>0.15003927729772193</v>
      </c>
      <c r="W3435" s="3">
        <v>382</v>
      </c>
      <c r="X3435" s="3"/>
    </row>
    <row r="3436" spans="1:24" x14ac:dyDescent="0.25">
      <c r="A3436" s="1" t="s">
        <v>9260</v>
      </c>
      <c r="B3436" s="1" t="s">
        <v>154</v>
      </c>
      <c r="C3436" s="1" t="s">
        <v>155</v>
      </c>
      <c r="D3436" s="1" t="s">
        <v>3383</v>
      </c>
      <c r="E3436" s="1" t="s">
        <v>1981</v>
      </c>
      <c r="F3436" s="2">
        <v>45093</v>
      </c>
      <c r="G3436" s="2">
        <v>45176</v>
      </c>
      <c r="H3436" s="2" t="str">
        <f>TEXT(Ecommerce_Sales[[#This Row],[Order_Date]],"mmmm")</f>
        <v>September</v>
      </c>
      <c r="I3436" s="2" t="str">
        <f>TEXT(Ecommerce_Sales[[#This Row],[Order_Date]],"yyyy")</f>
        <v>2023</v>
      </c>
      <c r="J3436" s="2" t="str">
        <f>TEXT(Ecommerce_Sales[[#This Row],[Order_Date]],"mmmm")</f>
        <v>September</v>
      </c>
      <c r="K3436" s="1" t="s">
        <v>1986</v>
      </c>
      <c r="L3436" s="1" t="s">
        <v>7619</v>
      </c>
      <c r="M3436" s="1" t="s">
        <v>1988</v>
      </c>
      <c r="N3436" s="1" t="s">
        <v>1989</v>
      </c>
      <c r="O3436" s="3">
        <v>107</v>
      </c>
      <c r="P3436">
        <v>4</v>
      </c>
      <c r="Q3436" s="3">
        <v>428</v>
      </c>
      <c r="R3436" s="1" t="s">
        <v>1958</v>
      </c>
      <c r="S3436" s="3">
        <v>38</v>
      </c>
      <c r="U3436" t="str">
        <f>IF(Ecommerce_Sales[[#This Row],[Delivery_Time_Days]]&gt;7,"Delay",IF(Ecommerce_Sales[[#This Row],[Delivery_Time_Days]] = 0,"No delivery",IF(Ecommerce_Sales[[#This Row],[Delivery_Time_Days]]&lt;=7,"On-time")))</f>
        <v>No delivery</v>
      </c>
      <c r="V3436" s="7">
        <f>Ecommerce_Sales[[#This Row],[Profit]]/Ecommerce_Sales[[#This Row],[Total_Price]]</f>
        <v>0.25</v>
      </c>
      <c r="W3436" s="3">
        <v>107</v>
      </c>
      <c r="X3436" s="3"/>
    </row>
    <row r="3437" spans="1:24" x14ac:dyDescent="0.25">
      <c r="A3437" s="1" t="s">
        <v>9261</v>
      </c>
      <c r="B3437" s="1" t="s">
        <v>1802</v>
      </c>
      <c r="C3437" s="1" t="s">
        <v>1803</v>
      </c>
      <c r="D3437" s="1" t="s">
        <v>8417</v>
      </c>
      <c r="E3437" s="1" t="s">
        <v>1961</v>
      </c>
      <c r="F3437" s="2">
        <v>45194</v>
      </c>
      <c r="G3437" s="2">
        <v>44996</v>
      </c>
      <c r="H3437" s="2" t="str">
        <f>TEXT(Ecommerce_Sales[[#This Row],[Order_Date]],"mmmm")</f>
        <v>March</v>
      </c>
      <c r="I3437" s="2" t="str">
        <f>TEXT(Ecommerce_Sales[[#This Row],[Order_Date]],"yyyy")</f>
        <v>2023</v>
      </c>
      <c r="J3437" s="2" t="str">
        <f>TEXT(Ecommerce_Sales[[#This Row],[Order_Date]],"mmmm")</f>
        <v>March</v>
      </c>
      <c r="K3437" s="1" t="s">
        <v>1947</v>
      </c>
      <c r="L3437" s="1" t="s">
        <v>9262</v>
      </c>
      <c r="M3437" s="1" t="s">
        <v>2065</v>
      </c>
      <c r="N3437" s="1" t="s">
        <v>1978</v>
      </c>
      <c r="O3437" s="3">
        <v>907</v>
      </c>
      <c r="P3437">
        <v>3</v>
      </c>
      <c r="Q3437" s="3">
        <v>2721</v>
      </c>
      <c r="R3437" s="1" t="s">
        <v>2008</v>
      </c>
      <c r="S3437" s="3">
        <v>146</v>
      </c>
      <c r="T3437">
        <v>9</v>
      </c>
      <c r="U3437" t="str">
        <f>IF(Ecommerce_Sales[[#This Row],[Delivery_Time_Days]]&gt;7,"Delay",IF(Ecommerce_Sales[[#This Row],[Delivery_Time_Days]] = 0,"No delivery",IF(Ecommerce_Sales[[#This Row],[Delivery_Time_Days]]&lt;=7,"On-time")))</f>
        <v>Delay</v>
      </c>
      <c r="V3437" s="7">
        <f>Ecommerce_Sales[[#This Row],[Profit]]/Ecommerce_Sales[[#This Row],[Total_Price]]</f>
        <v>0.34987137081955161</v>
      </c>
      <c r="W3437" s="3">
        <v>952</v>
      </c>
      <c r="X3437" s="3"/>
    </row>
    <row r="3438" spans="1:24" x14ac:dyDescent="0.25">
      <c r="A3438" s="1" t="s">
        <v>9263</v>
      </c>
      <c r="B3438" s="1" t="s">
        <v>350</v>
      </c>
      <c r="C3438" s="1" t="s">
        <v>351</v>
      </c>
      <c r="D3438" s="1" t="s">
        <v>2925</v>
      </c>
      <c r="E3438" s="1" t="s">
        <v>1996</v>
      </c>
      <c r="F3438" s="2">
        <v>45145</v>
      </c>
      <c r="G3438" s="2">
        <v>45526</v>
      </c>
      <c r="H3438" s="2" t="str">
        <f>TEXT(Ecommerce_Sales[[#This Row],[Order_Date]],"mmmm")</f>
        <v>August</v>
      </c>
      <c r="I3438" s="2" t="str">
        <f>TEXT(Ecommerce_Sales[[#This Row],[Order_Date]],"yyyy")</f>
        <v>2024</v>
      </c>
      <c r="J3438" s="2" t="str">
        <f>TEXT(Ecommerce_Sales[[#This Row],[Order_Date]],"mmmm")</f>
        <v>August</v>
      </c>
      <c r="K3438" s="1" t="s">
        <v>1986</v>
      </c>
      <c r="L3438" s="1" t="s">
        <v>9264</v>
      </c>
      <c r="M3438" s="1" t="s">
        <v>1983</v>
      </c>
      <c r="N3438" s="1" t="s">
        <v>1950</v>
      </c>
      <c r="O3438" s="3">
        <v>727</v>
      </c>
      <c r="P3438">
        <v>1</v>
      </c>
      <c r="Q3438" s="3">
        <v>727</v>
      </c>
      <c r="R3438" s="1" t="s">
        <v>1958</v>
      </c>
      <c r="S3438" s="3">
        <v>81</v>
      </c>
      <c r="U3438" t="str">
        <f>IF(Ecommerce_Sales[[#This Row],[Delivery_Time_Days]]&gt;7,"Delay",IF(Ecommerce_Sales[[#This Row],[Delivery_Time_Days]] = 0,"No delivery",IF(Ecommerce_Sales[[#This Row],[Delivery_Time_Days]]&lt;=7,"On-time")))</f>
        <v>No delivery</v>
      </c>
      <c r="V3438" s="7">
        <f>Ecommerce_Sales[[#This Row],[Profit]]/Ecommerce_Sales[[#This Row],[Total_Price]]</f>
        <v>0.40027510316368636</v>
      </c>
      <c r="W3438" s="3">
        <v>291</v>
      </c>
      <c r="X3438" s="3"/>
    </row>
    <row r="3439" spans="1:24" x14ac:dyDescent="0.25">
      <c r="A3439" s="1" t="s">
        <v>9265</v>
      </c>
      <c r="B3439" s="1" t="s">
        <v>860</v>
      </c>
      <c r="C3439" s="1" t="s">
        <v>861</v>
      </c>
      <c r="D3439" s="1" t="s">
        <v>2000</v>
      </c>
      <c r="E3439" s="1" t="s">
        <v>1954</v>
      </c>
      <c r="F3439" s="2">
        <v>45028</v>
      </c>
      <c r="G3439" s="2">
        <v>44948</v>
      </c>
      <c r="H3439" s="2" t="str">
        <f>TEXT(Ecommerce_Sales[[#This Row],[Order_Date]],"mmmm")</f>
        <v>January</v>
      </c>
      <c r="I3439" s="2" t="str">
        <f>TEXT(Ecommerce_Sales[[#This Row],[Order_Date]],"yyyy")</f>
        <v>2023</v>
      </c>
      <c r="J3439" s="2" t="str">
        <f>TEXT(Ecommerce_Sales[[#This Row],[Order_Date]],"mmmm")</f>
        <v>January</v>
      </c>
      <c r="K3439" s="1" t="s">
        <v>1992</v>
      </c>
      <c r="L3439" s="1" t="s">
        <v>6338</v>
      </c>
      <c r="M3439" s="1" t="s">
        <v>1949</v>
      </c>
      <c r="N3439" s="1" t="s">
        <v>1950</v>
      </c>
      <c r="O3439" s="3">
        <v>222</v>
      </c>
      <c r="P3439">
        <v>2</v>
      </c>
      <c r="Q3439" s="3">
        <v>443</v>
      </c>
      <c r="R3439" s="1" t="s">
        <v>2012</v>
      </c>
      <c r="S3439" s="3">
        <v>35</v>
      </c>
      <c r="U3439" t="str">
        <f>IF(Ecommerce_Sales[[#This Row],[Delivery_Time_Days]]&gt;7,"Delay",IF(Ecommerce_Sales[[#This Row],[Delivery_Time_Days]] = 0,"No delivery",IF(Ecommerce_Sales[[#This Row],[Delivery_Time_Days]]&lt;=7,"On-time")))</f>
        <v>No delivery</v>
      </c>
      <c r="V3439" s="7">
        <f>Ecommerce_Sales[[#This Row],[Profit]]/Ecommerce_Sales[[#This Row],[Total_Price]]</f>
        <v>0.39954853273137697</v>
      </c>
      <c r="W3439" s="3">
        <v>177</v>
      </c>
      <c r="X3439" s="3"/>
    </row>
    <row r="3440" spans="1:24" x14ac:dyDescent="0.25">
      <c r="A3440" s="1" t="s">
        <v>9266</v>
      </c>
      <c r="B3440" s="1" t="s">
        <v>472</v>
      </c>
      <c r="C3440" s="1" t="s">
        <v>473</v>
      </c>
      <c r="D3440" s="1" t="s">
        <v>5904</v>
      </c>
      <c r="E3440" s="1" t="s">
        <v>1946</v>
      </c>
      <c r="F3440" s="2">
        <v>45399</v>
      </c>
      <c r="G3440" s="2">
        <v>45200</v>
      </c>
      <c r="H3440" s="2" t="str">
        <f>TEXT(Ecommerce_Sales[[#This Row],[Order_Date]],"mmmm")</f>
        <v>October</v>
      </c>
      <c r="I3440" s="2" t="str">
        <f>TEXT(Ecommerce_Sales[[#This Row],[Order_Date]],"yyyy")</f>
        <v>2023</v>
      </c>
      <c r="J3440" s="2" t="str">
        <f>TEXT(Ecommerce_Sales[[#This Row],[Order_Date]],"mmmm")</f>
        <v>October</v>
      </c>
      <c r="K3440" s="1" t="s">
        <v>1986</v>
      </c>
      <c r="L3440" s="1" t="s">
        <v>9267</v>
      </c>
      <c r="M3440" s="1" t="s">
        <v>1977</v>
      </c>
      <c r="N3440" s="1" t="s">
        <v>1978</v>
      </c>
      <c r="O3440" s="3">
        <v>524</v>
      </c>
      <c r="P3440">
        <v>4</v>
      </c>
      <c r="Q3440" s="3">
        <v>2097</v>
      </c>
      <c r="R3440" s="1" t="s">
        <v>1951</v>
      </c>
      <c r="S3440" s="3">
        <v>276</v>
      </c>
      <c r="U3440" t="str">
        <f>IF(Ecommerce_Sales[[#This Row],[Delivery_Time_Days]]&gt;7,"Delay",IF(Ecommerce_Sales[[#This Row],[Delivery_Time_Days]] = 0,"No delivery",IF(Ecommerce_Sales[[#This Row],[Delivery_Time_Days]]&lt;=7,"On-time")))</f>
        <v>No delivery</v>
      </c>
      <c r="V3440" s="7">
        <f>Ecommerce_Sales[[#This Row],[Profit]]/Ecommerce_Sales[[#This Row],[Total_Price]]</f>
        <v>0.35002384358607536</v>
      </c>
      <c r="W3440" s="3">
        <v>734</v>
      </c>
      <c r="X3440" s="3"/>
    </row>
    <row r="3441" spans="1:24" x14ac:dyDescent="0.25">
      <c r="A3441" s="1" t="s">
        <v>9268</v>
      </c>
      <c r="B3441" s="1" t="s">
        <v>54</v>
      </c>
      <c r="C3441" s="1" t="s">
        <v>55</v>
      </c>
      <c r="D3441" s="1" t="s">
        <v>2308</v>
      </c>
      <c r="E3441" s="1" t="s">
        <v>1961</v>
      </c>
      <c r="F3441" s="2">
        <v>45261</v>
      </c>
      <c r="G3441" s="2">
        <v>45231</v>
      </c>
      <c r="H3441" s="2" t="str">
        <f>TEXT(Ecommerce_Sales[[#This Row],[Order_Date]],"mmmm")</f>
        <v>November</v>
      </c>
      <c r="I3441" s="2" t="str">
        <f>TEXT(Ecommerce_Sales[[#This Row],[Order_Date]],"yyyy")</f>
        <v>2023</v>
      </c>
      <c r="J3441" s="2" t="str">
        <f>TEXT(Ecommerce_Sales[[#This Row],[Order_Date]],"mmmm")</f>
        <v>November</v>
      </c>
      <c r="K3441" s="1" t="s">
        <v>1947</v>
      </c>
      <c r="L3441" s="1" t="s">
        <v>3791</v>
      </c>
      <c r="M3441" s="1" t="s">
        <v>2058</v>
      </c>
      <c r="N3441" s="1" t="s">
        <v>1950</v>
      </c>
      <c r="O3441" s="3">
        <v>1239</v>
      </c>
      <c r="P3441">
        <v>7</v>
      </c>
      <c r="Q3441" s="3">
        <v>8670</v>
      </c>
      <c r="R3441" s="1" t="s">
        <v>1951</v>
      </c>
      <c r="S3441" s="3">
        <v>648</v>
      </c>
      <c r="T3441">
        <v>9</v>
      </c>
      <c r="U3441" t="str">
        <f>IF(Ecommerce_Sales[[#This Row],[Delivery_Time_Days]]&gt;7,"Delay",IF(Ecommerce_Sales[[#This Row],[Delivery_Time_Days]] = 0,"No delivery",IF(Ecommerce_Sales[[#This Row],[Delivery_Time_Days]]&lt;=7,"On-time")))</f>
        <v>Delay</v>
      </c>
      <c r="V3441" s="7">
        <f>Ecommerce_Sales[[#This Row],[Profit]]/Ecommerce_Sales[[#This Row],[Total_Price]]</f>
        <v>0.4</v>
      </c>
      <c r="W3441" s="3">
        <v>3468</v>
      </c>
      <c r="X3441" s="3"/>
    </row>
    <row r="3442" spans="1:24" x14ac:dyDescent="0.25">
      <c r="A3442" s="1" t="s">
        <v>9269</v>
      </c>
      <c r="B3442" s="1" t="s">
        <v>218</v>
      </c>
      <c r="C3442" s="1" t="s">
        <v>219</v>
      </c>
      <c r="D3442" s="1" t="s">
        <v>3122</v>
      </c>
      <c r="E3442" s="1" t="s">
        <v>2005</v>
      </c>
      <c r="F3442" s="2">
        <v>45551</v>
      </c>
      <c r="G3442" s="2">
        <v>45473</v>
      </c>
      <c r="H3442" s="2" t="str">
        <f>TEXT(Ecommerce_Sales[[#This Row],[Order_Date]],"mmmm")</f>
        <v>June</v>
      </c>
      <c r="I3442" s="2" t="str">
        <f>TEXT(Ecommerce_Sales[[#This Row],[Order_Date]],"yyyy")</f>
        <v>2024</v>
      </c>
      <c r="J3442" s="2" t="str">
        <f>TEXT(Ecommerce_Sales[[#This Row],[Order_Date]],"mmmm")</f>
        <v>June</v>
      </c>
      <c r="K3442" s="1" t="s">
        <v>1992</v>
      </c>
      <c r="L3442" s="1" t="s">
        <v>3227</v>
      </c>
      <c r="M3442" s="1" t="s">
        <v>2079</v>
      </c>
      <c r="N3442" s="1" t="s">
        <v>1973</v>
      </c>
      <c r="O3442" s="3">
        <v>423</v>
      </c>
      <c r="P3442">
        <v>6</v>
      </c>
      <c r="Q3442" s="3">
        <v>2539</v>
      </c>
      <c r="R3442" s="1" t="s">
        <v>1958</v>
      </c>
      <c r="S3442" s="3">
        <v>223</v>
      </c>
      <c r="U3442" t="str">
        <f>IF(Ecommerce_Sales[[#This Row],[Delivery_Time_Days]]&gt;7,"Delay",IF(Ecommerce_Sales[[#This Row],[Delivery_Time_Days]] = 0,"No delivery",IF(Ecommerce_Sales[[#This Row],[Delivery_Time_Days]]&lt;=7,"On-time")))</f>
        <v>No delivery</v>
      </c>
      <c r="V3442" s="7">
        <f>Ecommerce_Sales[[#This Row],[Profit]]/Ecommerce_Sales[[#This Row],[Total_Price]]</f>
        <v>0.30011815675462783</v>
      </c>
      <c r="W3442" s="3">
        <v>762</v>
      </c>
      <c r="X3442" s="3"/>
    </row>
    <row r="3443" spans="1:24" x14ac:dyDescent="0.25">
      <c r="A3443" s="1" t="s">
        <v>9270</v>
      </c>
      <c r="B3443" s="1" t="s">
        <v>865</v>
      </c>
      <c r="C3443" s="1" t="s">
        <v>866</v>
      </c>
      <c r="D3443" s="1" t="s">
        <v>3570</v>
      </c>
      <c r="E3443" s="1" t="s">
        <v>1954</v>
      </c>
      <c r="F3443" s="2">
        <v>45617</v>
      </c>
      <c r="G3443" s="2">
        <v>45419</v>
      </c>
      <c r="H3443" s="2" t="str">
        <f>TEXT(Ecommerce_Sales[[#This Row],[Order_Date]],"mmmm")</f>
        <v>May</v>
      </c>
      <c r="I3443" s="2" t="str">
        <f>TEXT(Ecommerce_Sales[[#This Row],[Order_Date]],"yyyy")</f>
        <v>2024</v>
      </c>
      <c r="J3443" s="2" t="str">
        <f>TEXT(Ecommerce_Sales[[#This Row],[Order_Date]],"mmmm")</f>
        <v>May</v>
      </c>
      <c r="K3443" s="1" t="s">
        <v>1947</v>
      </c>
      <c r="L3443" s="1" t="s">
        <v>5096</v>
      </c>
      <c r="M3443" s="1" t="s">
        <v>1968</v>
      </c>
      <c r="N3443" s="1" t="s">
        <v>1957</v>
      </c>
      <c r="O3443" s="3">
        <v>845</v>
      </c>
      <c r="P3443">
        <v>3</v>
      </c>
      <c r="Q3443" s="3">
        <v>2535</v>
      </c>
      <c r="R3443" s="1" t="s">
        <v>1958</v>
      </c>
      <c r="S3443" s="3">
        <v>187</v>
      </c>
      <c r="T3443">
        <v>7</v>
      </c>
      <c r="U3443" t="str">
        <f>IF(Ecommerce_Sales[[#This Row],[Delivery_Time_Days]]&gt;7,"Delay",IF(Ecommerce_Sales[[#This Row],[Delivery_Time_Days]] = 0,"No delivery",IF(Ecommerce_Sales[[#This Row],[Delivery_Time_Days]]&lt;=7,"On-time")))</f>
        <v>On-time</v>
      </c>
      <c r="V3443" s="7">
        <f>Ecommerce_Sales[[#This Row],[Profit]]/Ecommerce_Sales[[#This Row],[Total_Price]]</f>
        <v>0.14990138067061143</v>
      </c>
      <c r="W3443" s="3">
        <v>380</v>
      </c>
      <c r="X3443" s="3"/>
    </row>
    <row r="3444" spans="1:24" x14ac:dyDescent="0.25">
      <c r="A3444" s="1" t="s">
        <v>9271</v>
      </c>
      <c r="B3444" s="1" t="s">
        <v>310</v>
      </c>
      <c r="C3444" s="1" t="s">
        <v>311</v>
      </c>
      <c r="D3444" s="1" t="s">
        <v>3504</v>
      </c>
      <c r="E3444" s="1" t="s">
        <v>1961</v>
      </c>
      <c r="F3444" s="2">
        <v>45565</v>
      </c>
      <c r="G3444" s="2">
        <v>45145</v>
      </c>
      <c r="H3444" s="2" t="str">
        <f>TEXT(Ecommerce_Sales[[#This Row],[Order_Date]],"mmmm")</f>
        <v>August</v>
      </c>
      <c r="I3444" s="2" t="str">
        <f>TEXT(Ecommerce_Sales[[#This Row],[Order_Date]],"yyyy")</f>
        <v>2023</v>
      </c>
      <c r="J3444" s="2" t="str">
        <f>TEXT(Ecommerce_Sales[[#This Row],[Order_Date]],"mmmm")</f>
        <v>August</v>
      </c>
      <c r="K3444" s="1" t="s">
        <v>1947</v>
      </c>
      <c r="L3444" s="1" t="s">
        <v>9272</v>
      </c>
      <c r="M3444" s="1" t="s">
        <v>2058</v>
      </c>
      <c r="N3444" s="1" t="s">
        <v>1950</v>
      </c>
      <c r="O3444" s="3">
        <v>234</v>
      </c>
      <c r="P3444">
        <v>1</v>
      </c>
      <c r="Q3444" s="3">
        <v>234</v>
      </c>
      <c r="R3444" s="1" t="s">
        <v>1951</v>
      </c>
      <c r="S3444" s="3">
        <v>20</v>
      </c>
      <c r="T3444">
        <v>3</v>
      </c>
      <c r="U3444" t="str">
        <f>IF(Ecommerce_Sales[[#This Row],[Delivery_Time_Days]]&gt;7,"Delay",IF(Ecommerce_Sales[[#This Row],[Delivery_Time_Days]] = 0,"No delivery",IF(Ecommerce_Sales[[#This Row],[Delivery_Time_Days]]&lt;=7,"On-time")))</f>
        <v>On-time</v>
      </c>
      <c r="V3444" s="7">
        <f>Ecommerce_Sales[[#This Row],[Profit]]/Ecommerce_Sales[[#This Row],[Total_Price]]</f>
        <v>0.39743589743589741</v>
      </c>
      <c r="W3444" s="3">
        <v>93</v>
      </c>
      <c r="X3444" s="3"/>
    </row>
    <row r="3445" spans="1:24" x14ac:dyDescent="0.25">
      <c r="A3445" s="1" t="s">
        <v>9273</v>
      </c>
      <c r="B3445" s="1" t="s">
        <v>346</v>
      </c>
      <c r="C3445" s="1" t="s">
        <v>415</v>
      </c>
      <c r="D3445" s="1" t="s">
        <v>4648</v>
      </c>
      <c r="E3445" s="1" t="s">
        <v>1981</v>
      </c>
      <c r="F3445" s="2">
        <v>45468</v>
      </c>
      <c r="G3445" s="2">
        <v>45403</v>
      </c>
      <c r="H3445" s="2" t="str">
        <f>TEXT(Ecommerce_Sales[[#This Row],[Order_Date]],"mmmm")</f>
        <v>April</v>
      </c>
      <c r="I3445" s="2" t="str">
        <f>TEXT(Ecommerce_Sales[[#This Row],[Order_Date]],"yyyy")</f>
        <v>2024</v>
      </c>
      <c r="J3445" s="2" t="str">
        <f>TEXT(Ecommerce_Sales[[#This Row],[Order_Date]],"mmmm")</f>
        <v>April</v>
      </c>
      <c r="K3445" s="1" t="s">
        <v>1947</v>
      </c>
      <c r="L3445" s="1" t="s">
        <v>9274</v>
      </c>
      <c r="M3445" s="1" t="s">
        <v>2047</v>
      </c>
      <c r="N3445" s="1" t="s">
        <v>1989</v>
      </c>
      <c r="O3445" s="3">
        <v>777</v>
      </c>
      <c r="P3445">
        <v>3</v>
      </c>
      <c r="Q3445" s="3">
        <v>2331</v>
      </c>
      <c r="R3445" s="1" t="s">
        <v>1951</v>
      </c>
      <c r="S3445" s="3">
        <v>325</v>
      </c>
      <c r="T3445">
        <v>3</v>
      </c>
      <c r="U3445" t="str">
        <f>IF(Ecommerce_Sales[[#This Row],[Delivery_Time_Days]]&gt;7,"Delay",IF(Ecommerce_Sales[[#This Row],[Delivery_Time_Days]] = 0,"No delivery",IF(Ecommerce_Sales[[#This Row],[Delivery_Time_Days]]&lt;=7,"On-time")))</f>
        <v>On-time</v>
      </c>
      <c r="V3445" s="7">
        <f>Ecommerce_Sales[[#This Row],[Profit]]/Ecommerce_Sales[[#This Row],[Total_Price]]</f>
        <v>0.2501072501072501</v>
      </c>
      <c r="W3445" s="3">
        <v>583</v>
      </c>
      <c r="X3445" s="3"/>
    </row>
    <row r="3446" spans="1:24" x14ac:dyDescent="0.25">
      <c r="A3446" s="1" t="s">
        <v>9275</v>
      </c>
      <c r="B3446" s="1" t="s">
        <v>136</v>
      </c>
      <c r="C3446" s="1" t="s">
        <v>137</v>
      </c>
      <c r="D3446" s="1" t="s">
        <v>6098</v>
      </c>
      <c r="E3446" s="1" t="s">
        <v>1966</v>
      </c>
      <c r="F3446" s="2">
        <v>45433</v>
      </c>
      <c r="G3446" s="2">
        <v>45556</v>
      </c>
      <c r="H3446" s="2" t="str">
        <f>TEXT(Ecommerce_Sales[[#This Row],[Order_Date]],"mmmm")</f>
        <v>September</v>
      </c>
      <c r="I3446" s="2" t="str">
        <f>TEXT(Ecommerce_Sales[[#This Row],[Order_Date]],"yyyy")</f>
        <v>2024</v>
      </c>
      <c r="J3446" s="2" t="str">
        <f>TEXT(Ecommerce_Sales[[#This Row],[Order_Date]],"mmmm")</f>
        <v>September</v>
      </c>
      <c r="K3446" s="1" t="s">
        <v>1947</v>
      </c>
      <c r="L3446" s="1" t="s">
        <v>9276</v>
      </c>
      <c r="M3446" s="1" t="s">
        <v>1998</v>
      </c>
      <c r="N3446" s="1" t="s">
        <v>1973</v>
      </c>
      <c r="O3446" s="3">
        <v>16</v>
      </c>
      <c r="P3446">
        <v>5</v>
      </c>
      <c r="Q3446" s="3">
        <v>81</v>
      </c>
      <c r="R3446" s="1" t="s">
        <v>1958</v>
      </c>
      <c r="S3446" s="3">
        <v>6</v>
      </c>
      <c r="T3446">
        <v>2</v>
      </c>
      <c r="U3446" t="str">
        <f>IF(Ecommerce_Sales[[#This Row],[Delivery_Time_Days]]&gt;7,"Delay",IF(Ecommerce_Sales[[#This Row],[Delivery_Time_Days]] = 0,"No delivery",IF(Ecommerce_Sales[[#This Row],[Delivery_Time_Days]]&lt;=7,"On-time")))</f>
        <v>On-time</v>
      </c>
      <c r="V3446" s="7">
        <f>Ecommerce_Sales[[#This Row],[Profit]]/Ecommerce_Sales[[#This Row],[Total_Price]]</f>
        <v>0.29629629629629628</v>
      </c>
      <c r="W3446" s="3">
        <v>24</v>
      </c>
      <c r="X3446" s="3"/>
    </row>
    <row r="3447" spans="1:24" x14ac:dyDescent="0.25">
      <c r="A3447" s="1" t="s">
        <v>9277</v>
      </c>
      <c r="B3447" s="1" t="s">
        <v>873</v>
      </c>
      <c r="C3447" s="1" t="s">
        <v>874</v>
      </c>
      <c r="D3447" s="1" t="s">
        <v>6031</v>
      </c>
      <c r="E3447" s="1" t="s">
        <v>1954</v>
      </c>
      <c r="F3447" s="2">
        <v>44945</v>
      </c>
      <c r="G3447" s="2">
        <v>45274</v>
      </c>
      <c r="H3447" s="2" t="str">
        <f>TEXT(Ecommerce_Sales[[#This Row],[Order_Date]],"mmmm")</f>
        <v>December</v>
      </c>
      <c r="I3447" s="2" t="str">
        <f>TEXT(Ecommerce_Sales[[#This Row],[Order_Date]],"yyyy")</f>
        <v>2023</v>
      </c>
      <c r="J3447" s="2" t="str">
        <f>TEXT(Ecommerce_Sales[[#This Row],[Order_Date]],"mmmm")</f>
        <v>December</v>
      </c>
      <c r="K3447" s="1" t="s">
        <v>1947</v>
      </c>
      <c r="L3447" s="1" t="s">
        <v>9278</v>
      </c>
      <c r="M3447" s="1" t="s">
        <v>1988</v>
      </c>
      <c r="N3447" s="1" t="s">
        <v>1989</v>
      </c>
      <c r="O3447" s="3">
        <v>1418</v>
      </c>
      <c r="P3447">
        <v>10</v>
      </c>
      <c r="Q3447" s="3">
        <v>14178</v>
      </c>
      <c r="R3447" s="1" t="s">
        <v>1958</v>
      </c>
      <c r="S3447" s="3">
        <v>2061</v>
      </c>
      <c r="T3447">
        <v>7</v>
      </c>
      <c r="U3447" t="str">
        <f>IF(Ecommerce_Sales[[#This Row],[Delivery_Time_Days]]&gt;7,"Delay",IF(Ecommerce_Sales[[#This Row],[Delivery_Time_Days]] = 0,"No delivery",IF(Ecommerce_Sales[[#This Row],[Delivery_Time_Days]]&lt;=7,"On-time")))</f>
        <v>On-time</v>
      </c>
      <c r="V3447" s="7">
        <f>Ecommerce_Sales[[#This Row],[Profit]]/Ecommerce_Sales[[#This Row],[Total_Price]]</f>
        <v>0.24996473409507688</v>
      </c>
      <c r="W3447" s="3">
        <v>3544</v>
      </c>
      <c r="X3447" s="3"/>
    </row>
    <row r="3448" spans="1:24" x14ac:dyDescent="0.25">
      <c r="A3448" s="1" t="s">
        <v>9279</v>
      </c>
      <c r="B3448" s="1" t="s">
        <v>1667</v>
      </c>
      <c r="C3448" s="1" t="s">
        <v>1668</v>
      </c>
      <c r="D3448" s="1" t="s">
        <v>7803</v>
      </c>
      <c r="E3448" s="1" t="s">
        <v>2005</v>
      </c>
      <c r="F3448" s="2">
        <v>45183</v>
      </c>
      <c r="G3448" s="2">
        <v>45401</v>
      </c>
      <c r="H3448" s="2" t="str">
        <f>TEXT(Ecommerce_Sales[[#This Row],[Order_Date]],"mmmm")</f>
        <v>April</v>
      </c>
      <c r="I3448" s="2" t="str">
        <f>TEXT(Ecommerce_Sales[[#This Row],[Order_Date]],"yyyy")</f>
        <v>2024</v>
      </c>
      <c r="J3448" s="2" t="str">
        <f>TEXT(Ecommerce_Sales[[#This Row],[Order_Date]],"mmmm")</f>
        <v>April</v>
      </c>
      <c r="K3448" s="1" t="s">
        <v>1992</v>
      </c>
      <c r="L3448" s="1" t="s">
        <v>9280</v>
      </c>
      <c r="M3448" s="1" t="s">
        <v>1949</v>
      </c>
      <c r="N3448" s="1" t="s">
        <v>1950</v>
      </c>
      <c r="O3448" s="3">
        <v>201</v>
      </c>
      <c r="P3448">
        <v>3</v>
      </c>
      <c r="Q3448" s="3">
        <v>604</v>
      </c>
      <c r="R3448" s="1" t="s">
        <v>1958</v>
      </c>
      <c r="S3448" s="3">
        <v>67</v>
      </c>
      <c r="U3448" t="str">
        <f>IF(Ecommerce_Sales[[#This Row],[Delivery_Time_Days]]&gt;7,"Delay",IF(Ecommerce_Sales[[#This Row],[Delivery_Time_Days]] = 0,"No delivery",IF(Ecommerce_Sales[[#This Row],[Delivery_Time_Days]]&lt;=7,"On-time")))</f>
        <v>No delivery</v>
      </c>
      <c r="V3448" s="7">
        <f>Ecommerce_Sales[[#This Row],[Profit]]/Ecommerce_Sales[[#This Row],[Total_Price]]</f>
        <v>0.39900662251655628</v>
      </c>
      <c r="W3448" s="3">
        <v>241</v>
      </c>
      <c r="X3448" s="3"/>
    </row>
    <row r="3449" spans="1:24" x14ac:dyDescent="0.25">
      <c r="A3449" s="1" t="s">
        <v>9281</v>
      </c>
      <c r="B3449" s="1" t="s">
        <v>1209</v>
      </c>
      <c r="C3449" s="1" t="s">
        <v>1210</v>
      </c>
      <c r="D3449" s="1" t="s">
        <v>3602</v>
      </c>
      <c r="E3449" s="1" t="s">
        <v>1961</v>
      </c>
      <c r="F3449" s="2">
        <v>45433</v>
      </c>
      <c r="G3449" s="2">
        <v>45477</v>
      </c>
      <c r="H3449" s="2" t="str">
        <f>TEXT(Ecommerce_Sales[[#This Row],[Order_Date]],"mmmm")</f>
        <v>July</v>
      </c>
      <c r="I3449" s="2" t="str">
        <f>TEXT(Ecommerce_Sales[[#This Row],[Order_Date]],"yyyy")</f>
        <v>2024</v>
      </c>
      <c r="J3449" s="2" t="str">
        <f>TEXT(Ecommerce_Sales[[#This Row],[Order_Date]],"mmmm")</f>
        <v>July</v>
      </c>
      <c r="K3449" s="1" t="s">
        <v>1947</v>
      </c>
      <c r="L3449" s="1" t="s">
        <v>9282</v>
      </c>
      <c r="M3449" s="1" t="s">
        <v>2079</v>
      </c>
      <c r="N3449" s="1" t="s">
        <v>1973</v>
      </c>
      <c r="O3449" s="3">
        <v>346</v>
      </c>
      <c r="P3449">
        <v>6</v>
      </c>
      <c r="Q3449" s="3">
        <v>2075</v>
      </c>
      <c r="R3449" s="1" t="s">
        <v>2016</v>
      </c>
      <c r="S3449" s="3">
        <v>260</v>
      </c>
      <c r="T3449">
        <v>10</v>
      </c>
      <c r="U3449" t="str">
        <f>IF(Ecommerce_Sales[[#This Row],[Delivery_Time_Days]]&gt;7,"Delay",IF(Ecommerce_Sales[[#This Row],[Delivery_Time_Days]] = 0,"No delivery",IF(Ecommerce_Sales[[#This Row],[Delivery_Time_Days]]&lt;=7,"On-time")))</f>
        <v>Delay</v>
      </c>
      <c r="V3449" s="7">
        <f>Ecommerce_Sales[[#This Row],[Profit]]/Ecommerce_Sales[[#This Row],[Total_Price]]</f>
        <v>0.30024096385542171</v>
      </c>
      <c r="W3449" s="3">
        <v>623</v>
      </c>
      <c r="X3449" s="3"/>
    </row>
    <row r="3450" spans="1:24" x14ac:dyDescent="0.25">
      <c r="A3450" s="1" t="s">
        <v>9283</v>
      </c>
      <c r="B3450" s="1" t="s">
        <v>941</v>
      </c>
      <c r="C3450" s="1" t="s">
        <v>942</v>
      </c>
      <c r="D3450" s="1" t="s">
        <v>3520</v>
      </c>
      <c r="E3450" s="1" t="s">
        <v>1981</v>
      </c>
      <c r="F3450" s="2">
        <v>45497</v>
      </c>
      <c r="G3450" s="2">
        <v>45475</v>
      </c>
      <c r="H3450" s="2" t="str">
        <f>TEXT(Ecommerce_Sales[[#This Row],[Order_Date]],"mmmm")</f>
        <v>July</v>
      </c>
      <c r="I3450" s="2" t="str">
        <f>TEXT(Ecommerce_Sales[[#This Row],[Order_Date]],"yyyy")</f>
        <v>2024</v>
      </c>
      <c r="J3450" s="2" t="str">
        <f>TEXT(Ecommerce_Sales[[#This Row],[Order_Date]],"mmmm")</f>
        <v>July</v>
      </c>
      <c r="K3450" s="1" t="s">
        <v>1947</v>
      </c>
      <c r="L3450" s="1" t="s">
        <v>9284</v>
      </c>
      <c r="M3450" s="1" t="s">
        <v>2079</v>
      </c>
      <c r="N3450" s="1" t="s">
        <v>1973</v>
      </c>
      <c r="O3450" s="3">
        <v>159</v>
      </c>
      <c r="P3450">
        <v>3</v>
      </c>
      <c r="Q3450" s="3">
        <v>477</v>
      </c>
      <c r="R3450" s="1" t="s">
        <v>2008</v>
      </c>
      <c r="S3450" s="3">
        <v>68</v>
      </c>
      <c r="T3450">
        <v>4</v>
      </c>
      <c r="U3450" t="str">
        <f>IF(Ecommerce_Sales[[#This Row],[Delivery_Time_Days]]&gt;7,"Delay",IF(Ecommerce_Sales[[#This Row],[Delivery_Time_Days]] = 0,"No delivery",IF(Ecommerce_Sales[[#This Row],[Delivery_Time_Days]]&lt;=7,"On-time")))</f>
        <v>On-time</v>
      </c>
      <c r="V3450" s="7">
        <f>Ecommerce_Sales[[#This Row],[Profit]]/Ecommerce_Sales[[#This Row],[Total_Price]]</f>
        <v>0.29979035639412999</v>
      </c>
      <c r="W3450" s="3">
        <v>143</v>
      </c>
      <c r="X3450" s="3"/>
    </row>
    <row r="3451" spans="1:24" x14ac:dyDescent="0.25">
      <c r="A3451" s="1" t="s">
        <v>9285</v>
      </c>
      <c r="B3451" s="1" t="s">
        <v>368</v>
      </c>
      <c r="C3451" s="1" t="s">
        <v>1000</v>
      </c>
      <c r="D3451" s="1" t="s">
        <v>8712</v>
      </c>
      <c r="E3451" s="1" t="s">
        <v>1981</v>
      </c>
      <c r="F3451" s="2">
        <v>44945</v>
      </c>
      <c r="G3451" s="2">
        <v>45249</v>
      </c>
      <c r="H3451" s="2" t="str">
        <f>TEXT(Ecommerce_Sales[[#This Row],[Order_Date]],"mmmm")</f>
        <v>November</v>
      </c>
      <c r="I3451" s="2" t="str">
        <f>TEXT(Ecommerce_Sales[[#This Row],[Order_Date]],"yyyy")</f>
        <v>2023</v>
      </c>
      <c r="J3451" s="2" t="str">
        <f>TEXT(Ecommerce_Sales[[#This Row],[Order_Date]],"mmmm")</f>
        <v>November</v>
      </c>
      <c r="K3451" s="1" t="s">
        <v>1947</v>
      </c>
      <c r="L3451" s="1" t="s">
        <v>9286</v>
      </c>
      <c r="M3451" s="1" t="s">
        <v>1977</v>
      </c>
      <c r="N3451" s="1" t="s">
        <v>1978</v>
      </c>
      <c r="O3451" s="3">
        <v>597</v>
      </c>
      <c r="P3451">
        <v>4</v>
      </c>
      <c r="Q3451" s="3">
        <v>2389</v>
      </c>
      <c r="R3451" s="1" t="s">
        <v>1958</v>
      </c>
      <c r="S3451" s="3">
        <v>245</v>
      </c>
      <c r="T3451">
        <v>5</v>
      </c>
      <c r="U3451" t="str">
        <f>IF(Ecommerce_Sales[[#This Row],[Delivery_Time_Days]]&gt;7,"Delay",IF(Ecommerce_Sales[[#This Row],[Delivery_Time_Days]] = 0,"No delivery",IF(Ecommerce_Sales[[#This Row],[Delivery_Time_Days]]&lt;=7,"On-time")))</f>
        <v>On-time</v>
      </c>
      <c r="V3451" s="7">
        <f>Ecommerce_Sales[[#This Row],[Profit]]/Ecommerce_Sales[[#This Row],[Total_Price]]</f>
        <v>0.34993721222268731</v>
      </c>
      <c r="W3451" s="3">
        <v>836</v>
      </c>
      <c r="X3451" s="3"/>
    </row>
    <row r="3452" spans="1:24" x14ac:dyDescent="0.25">
      <c r="A3452" s="1" t="s">
        <v>9287</v>
      </c>
      <c r="B3452" s="1" t="s">
        <v>66</v>
      </c>
      <c r="C3452" s="1" t="s">
        <v>408</v>
      </c>
      <c r="D3452" s="1" t="s">
        <v>6267</v>
      </c>
      <c r="E3452" s="1" t="s">
        <v>1961</v>
      </c>
      <c r="F3452" s="2">
        <v>45082</v>
      </c>
      <c r="G3452" s="2">
        <v>45244</v>
      </c>
      <c r="H3452" s="2" t="str">
        <f>TEXT(Ecommerce_Sales[[#This Row],[Order_Date]],"mmmm")</f>
        <v>November</v>
      </c>
      <c r="I3452" s="2" t="str">
        <f>TEXT(Ecommerce_Sales[[#This Row],[Order_Date]],"yyyy")</f>
        <v>2023</v>
      </c>
      <c r="J3452" s="2" t="str">
        <f>TEXT(Ecommerce_Sales[[#This Row],[Order_Date]],"mmmm")</f>
        <v>November</v>
      </c>
      <c r="K3452" s="1" t="s">
        <v>1986</v>
      </c>
      <c r="L3452" s="1" t="s">
        <v>7565</v>
      </c>
      <c r="M3452" s="1" t="s">
        <v>1968</v>
      </c>
      <c r="N3452" s="1" t="s">
        <v>1957</v>
      </c>
      <c r="O3452" s="3">
        <v>744</v>
      </c>
      <c r="P3452">
        <v>4</v>
      </c>
      <c r="Q3452" s="3">
        <v>2975</v>
      </c>
      <c r="R3452" s="1" t="s">
        <v>2008</v>
      </c>
      <c r="S3452" s="3">
        <v>424</v>
      </c>
      <c r="U3452" t="str">
        <f>IF(Ecommerce_Sales[[#This Row],[Delivery_Time_Days]]&gt;7,"Delay",IF(Ecommerce_Sales[[#This Row],[Delivery_Time_Days]] = 0,"No delivery",IF(Ecommerce_Sales[[#This Row],[Delivery_Time_Days]]&lt;=7,"On-time")))</f>
        <v>No delivery</v>
      </c>
      <c r="V3452" s="7">
        <f>Ecommerce_Sales[[#This Row],[Profit]]/Ecommerce_Sales[[#This Row],[Total_Price]]</f>
        <v>0.14991596638655463</v>
      </c>
      <c r="W3452" s="3">
        <v>446</v>
      </c>
      <c r="X3452" s="3"/>
    </row>
    <row r="3453" spans="1:24" x14ac:dyDescent="0.25">
      <c r="A3453" s="1" t="s">
        <v>9288</v>
      </c>
      <c r="B3453" s="1" t="s">
        <v>926</v>
      </c>
      <c r="C3453" s="1" t="s">
        <v>927</v>
      </c>
      <c r="D3453" s="1" t="s">
        <v>2511</v>
      </c>
      <c r="E3453" s="1" t="s">
        <v>1966</v>
      </c>
      <c r="F3453" s="2">
        <v>45397</v>
      </c>
      <c r="G3453" s="2">
        <v>45325</v>
      </c>
      <c r="H3453" s="2" t="str">
        <f>TEXT(Ecommerce_Sales[[#This Row],[Order_Date]],"mmmm")</f>
        <v>February</v>
      </c>
      <c r="I3453" s="2" t="str">
        <f>TEXT(Ecommerce_Sales[[#This Row],[Order_Date]],"yyyy")</f>
        <v>2024</v>
      </c>
      <c r="J3453" s="2" t="str">
        <f>TEXT(Ecommerce_Sales[[#This Row],[Order_Date]],"mmmm")</f>
        <v>February</v>
      </c>
      <c r="K3453" s="1" t="s">
        <v>1947</v>
      </c>
      <c r="L3453" s="1" t="s">
        <v>9289</v>
      </c>
      <c r="M3453" s="1" t="s">
        <v>2072</v>
      </c>
      <c r="N3453" s="1" t="s">
        <v>1950</v>
      </c>
      <c r="O3453" s="3">
        <v>783</v>
      </c>
      <c r="P3453">
        <v>2</v>
      </c>
      <c r="Q3453" s="3">
        <v>1566</v>
      </c>
      <c r="R3453" s="1" t="s">
        <v>1958</v>
      </c>
      <c r="S3453" s="3">
        <v>205</v>
      </c>
      <c r="T3453">
        <v>9</v>
      </c>
      <c r="U3453" t="str">
        <f>IF(Ecommerce_Sales[[#This Row],[Delivery_Time_Days]]&gt;7,"Delay",IF(Ecommerce_Sales[[#This Row],[Delivery_Time_Days]] = 0,"No delivery",IF(Ecommerce_Sales[[#This Row],[Delivery_Time_Days]]&lt;=7,"On-time")))</f>
        <v>Delay</v>
      </c>
      <c r="V3453" s="7">
        <f>Ecommerce_Sales[[#This Row],[Profit]]/Ecommerce_Sales[[#This Row],[Total_Price]]</f>
        <v>0.4003831417624521</v>
      </c>
      <c r="W3453" s="3">
        <v>627</v>
      </c>
      <c r="X3453" s="3"/>
    </row>
    <row r="3454" spans="1:24" x14ac:dyDescent="0.25">
      <c r="A3454" s="1" t="s">
        <v>9290</v>
      </c>
      <c r="B3454" s="1" t="s">
        <v>1561</v>
      </c>
      <c r="C3454" s="1" t="s">
        <v>1562</v>
      </c>
      <c r="D3454" s="1" t="s">
        <v>5080</v>
      </c>
      <c r="E3454" s="1" t="s">
        <v>1954</v>
      </c>
      <c r="F3454" s="2">
        <v>45461</v>
      </c>
      <c r="G3454" s="2">
        <v>45197</v>
      </c>
      <c r="H3454" s="2" t="str">
        <f>TEXT(Ecommerce_Sales[[#This Row],[Order_Date]],"mmmm")</f>
        <v>September</v>
      </c>
      <c r="I3454" s="2" t="str">
        <f>TEXT(Ecommerce_Sales[[#This Row],[Order_Date]],"yyyy")</f>
        <v>2023</v>
      </c>
      <c r="J3454" s="2" t="str">
        <f>TEXT(Ecommerce_Sales[[#This Row],[Order_Date]],"mmmm")</f>
        <v>September</v>
      </c>
      <c r="K3454" s="1" t="s">
        <v>1947</v>
      </c>
      <c r="L3454" s="1" t="s">
        <v>9291</v>
      </c>
      <c r="M3454" s="1" t="s">
        <v>1972</v>
      </c>
      <c r="N3454" s="1" t="s">
        <v>1973</v>
      </c>
      <c r="O3454" s="3">
        <v>1035</v>
      </c>
      <c r="P3454">
        <v>5</v>
      </c>
      <c r="Q3454" s="3">
        <v>5175</v>
      </c>
      <c r="R3454" s="1" t="s">
        <v>1958</v>
      </c>
      <c r="S3454" s="3">
        <v>358</v>
      </c>
      <c r="T3454">
        <v>2</v>
      </c>
      <c r="U3454" t="str">
        <f>IF(Ecommerce_Sales[[#This Row],[Delivery_Time_Days]]&gt;7,"Delay",IF(Ecommerce_Sales[[#This Row],[Delivery_Time_Days]] = 0,"No delivery",IF(Ecommerce_Sales[[#This Row],[Delivery_Time_Days]]&lt;=7,"On-time")))</f>
        <v>On-time</v>
      </c>
      <c r="V3454" s="7">
        <f>Ecommerce_Sales[[#This Row],[Profit]]/Ecommerce_Sales[[#This Row],[Total_Price]]</f>
        <v>0.29990338164251207</v>
      </c>
      <c r="W3454" s="3">
        <v>1552</v>
      </c>
      <c r="X3454" s="3"/>
    </row>
    <row r="3455" spans="1:24" x14ac:dyDescent="0.25">
      <c r="A3455" s="1" t="s">
        <v>9292</v>
      </c>
      <c r="B3455" s="1" t="s">
        <v>450</v>
      </c>
      <c r="C3455" s="1" t="s">
        <v>451</v>
      </c>
      <c r="D3455" s="1" t="s">
        <v>3829</v>
      </c>
      <c r="E3455" s="1" t="s">
        <v>1966</v>
      </c>
      <c r="F3455" s="2">
        <v>45426</v>
      </c>
      <c r="G3455" s="2">
        <v>45543</v>
      </c>
      <c r="H3455" s="2" t="str">
        <f>TEXT(Ecommerce_Sales[[#This Row],[Order_Date]],"mmmm")</f>
        <v>September</v>
      </c>
      <c r="I3455" s="2" t="str">
        <f>TEXT(Ecommerce_Sales[[#This Row],[Order_Date]],"yyyy")</f>
        <v>2024</v>
      </c>
      <c r="J3455" s="2" t="str">
        <f>TEXT(Ecommerce_Sales[[#This Row],[Order_Date]],"mmmm")</f>
        <v>September</v>
      </c>
      <c r="K3455" s="1" t="s">
        <v>1947</v>
      </c>
      <c r="L3455" s="1" t="s">
        <v>2817</v>
      </c>
      <c r="M3455" s="1" t="s">
        <v>2072</v>
      </c>
      <c r="N3455" s="1" t="s">
        <v>1950</v>
      </c>
      <c r="O3455" s="3">
        <v>163</v>
      </c>
      <c r="P3455">
        <v>5</v>
      </c>
      <c r="Q3455" s="3">
        <v>814</v>
      </c>
      <c r="R3455" s="1" t="s">
        <v>1951</v>
      </c>
      <c r="S3455" s="3">
        <v>67</v>
      </c>
      <c r="T3455">
        <v>10</v>
      </c>
      <c r="U3455" t="str">
        <f>IF(Ecommerce_Sales[[#This Row],[Delivery_Time_Days]]&gt;7,"Delay",IF(Ecommerce_Sales[[#This Row],[Delivery_Time_Days]] = 0,"No delivery",IF(Ecommerce_Sales[[#This Row],[Delivery_Time_Days]]&lt;=7,"On-time")))</f>
        <v>Delay</v>
      </c>
      <c r="V3455" s="7">
        <f>Ecommerce_Sales[[#This Row],[Profit]]/Ecommerce_Sales[[#This Row],[Total_Price]]</f>
        <v>0.40049140049140047</v>
      </c>
      <c r="W3455" s="3">
        <v>326</v>
      </c>
      <c r="X3455" s="3"/>
    </row>
    <row r="3456" spans="1:24" x14ac:dyDescent="0.25">
      <c r="A3456" s="1" t="s">
        <v>9293</v>
      </c>
      <c r="B3456" s="1" t="s">
        <v>924</v>
      </c>
      <c r="C3456" s="1" t="s">
        <v>925</v>
      </c>
      <c r="D3456" s="1" t="s">
        <v>3047</v>
      </c>
      <c r="E3456" s="1" t="s">
        <v>1966</v>
      </c>
      <c r="F3456" s="2">
        <v>45470</v>
      </c>
      <c r="G3456" s="2">
        <v>45092</v>
      </c>
      <c r="H3456" s="2" t="str">
        <f>TEXT(Ecommerce_Sales[[#This Row],[Order_Date]],"mmmm")</f>
        <v>June</v>
      </c>
      <c r="I3456" s="2" t="str">
        <f>TEXT(Ecommerce_Sales[[#This Row],[Order_Date]],"yyyy")</f>
        <v>2023</v>
      </c>
      <c r="J3456" s="2" t="str">
        <f>TEXT(Ecommerce_Sales[[#This Row],[Order_Date]],"mmmm")</f>
        <v>June</v>
      </c>
      <c r="K3456" s="1" t="s">
        <v>1947</v>
      </c>
      <c r="L3456" s="1" t="s">
        <v>9294</v>
      </c>
      <c r="M3456" s="1" t="s">
        <v>2079</v>
      </c>
      <c r="N3456" s="1" t="s">
        <v>1973</v>
      </c>
      <c r="O3456" s="3">
        <v>143</v>
      </c>
      <c r="P3456">
        <v>4</v>
      </c>
      <c r="Q3456" s="3">
        <v>571</v>
      </c>
      <c r="R3456" s="1" t="s">
        <v>1951</v>
      </c>
      <c r="S3456" s="3">
        <v>84</v>
      </c>
      <c r="T3456">
        <v>10</v>
      </c>
      <c r="U3456" t="str">
        <f>IF(Ecommerce_Sales[[#This Row],[Delivery_Time_Days]]&gt;7,"Delay",IF(Ecommerce_Sales[[#This Row],[Delivery_Time_Days]] = 0,"No delivery",IF(Ecommerce_Sales[[#This Row],[Delivery_Time_Days]]&lt;=7,"On-time")))</f>
        <v>Delay</v>
      </c>
      <c r="V3456" s="7">
        <f>Ecommerce_Sales[[#This Row],[Profit]]/Ecommerce_Sales[[#This Row],[Total_Price]]</f>
        <v>0.29947460595446584</v>
      </c>
      <c r="W3456" s="3">
        <v>171</v>
      </c>
      <c r="X3456" s="3"/>
    </row>
    <row r="3457" spans="1:24" x14ac:dyDescent="0.25">
      <c r="A3457" s="1" t="s">
        <v>9295</v>
      </c>
      <c r="B3457" s="1" t="s">
        <v>1136</v>
      </c>
      <c r="C3457" s="1" t="s">
        <v>1137</v>
      </c>
      <c r="D3457" s="1" t="s">
        <v>8352</v>
      </c>
      <c r="E3457" s="1" t="s">
        <v>1981</v>
      </c>
      <c r="F3457" s="2">
        <v>45118</v>
      </c>
      <c r="G3457" s="2">
        <v>45413</v>
      </c>
      <c r="H3457" s="2" t="str">
        <f>TEXT(Ecommerce_Sales[[#This Row],[Order_Date]],"mmmm")</f>
        <v>May</v>
      </c>
      <c r="I3457" s="2" t="str">
        <f>TEXT(Ecommerce_Sales[[#This Row],[Order_Date]],"yyyy")</f>
        <v>2024</v>
      </c>
      <c r="J3457" s="2" t="str">
        <f>TEXT(Ecommerce_Sales[[#This Row],[Order_Date]],"mmmm")</f>
        <v>May</v>
      </c>
      <c r="K3457" s="1" t="s">
        <v>1947</v>
      </c>
      <c r="L3457" s="1" t="s">
        <v>9296</v>
      </c>
      <c r="M3457" s="1" t="s">
        <v>1972</v>
      </c>
      <c r="N3457" s="1" t="s">
        <v>1973</v>
      </c>
      <c r="O3457" s="3">
        <v>773</v>
      </c>
      <c r="P3457">
        <v>2</v>
      </c>
      <c r="Q3457" s="3">
        <v>1545</v>
      </c>
      <c r="R3457" s="1" t="s">
        <v>1958</v>
      </c>
      <c r="S3457" s="3">
        <v>146</v>
      </c>
      <c r="T3457">
        <v>3</v>
      </c>
      <c r="U3457" t="str">
        <f>IF(Ecommerce_Sales[[#This Row],[Delivery_Time_Days]]&gt;7,"Delay",IF(Ecommerce_Sales[[#This Row],[Delivery_Time_Days]] = 0,"No delivery",IF(Ecommerce_Sales[[#This Row],[Delivery_Time_Days]]&lt;=7,"On-time")))</f>
        <v>On-time</v>
      </c>
      <c r="V3457" s="7">
        <f>Ecommerce_Sales[[#This Row],[Profit]]/Ecommerce_Sales[[#This Row],[Total_Price]]</f>
        <v>0.30032362459546924</v>
      </c>
      <c r="W3457" s="3">
        <v>464</v>
      </c>
      <c r="X3457" s="3"/>
    </row>
    <row r="3458" spans="1:24" x14ac:dyDescent="0.25">
      <c r="A3458" s="1" t="s">
        <v>9297</v>
      </c>
      <c r="B3458" s="1" t="s">
        <v>1248</v>
      </c>
      <c r="C3458" s="1" t="s">
        <v>1249</v>
      </c>
      <c r="D3458" s="1" t="s">
        <v>6161</v>
      </c>
      <c r="E3458" s="1" t="s">
        <v>1996</v>
      </c>
      <c r="F3458" s="2">
        <v>45334</v>
      </c>
      <c r="G3458" s="2">
        <v>45371</v>
      </c>
      <c r="H3458" s="2" t="str">
        <f>TEXT(Ecommerce_Sales[[#This Row],[Order_Date]],"mmmm")</f>
        <v>March</v>
      </c>
      <c r="I3458" s="2" t="str">
        <f>TEXT(Ecommerce_Sales[[#This Row],[Order_Date]],"yyyy")</f>
        <v>2024</v>
      </c>
      <c r="J3458" s="2" t="str">
        <f>TEXT(Ecommerce_Sales[[#This Row],[Order_Date]],"mmmm")</f>
        <v>March</v>
      </c>
      <c r="K3458" s="1" t="s">
        <v>1947</v>
      </c>
      <c r="L3458" s="1" t="s">
        <v>9298</v>
      </c>
      <c r="M3458" s="1" t="s">
        <v>1998</v>
      </c>
      <c r="N3458" s="1" t="s">
        <v>1973</v>
      </c>
      <c r="O3458" s="3">
        <v>739</v>
      </c>
      <c r="P3458">
        <v>4</v>
      </c>
      <c r="Q3458" s="3">
        <v>2956</v>
      </c>
      <c r="R3458" s="1" t="s">
        <v>2008</v>
      </c>
      <c r="S3458" s="3">
        <v>313</v>
      </c>
      <c r="T3458">
        <v>4</v>
      </c>
      <c r="U3458" t="str">
        <f>IF(Ecommerce_Sales[[#This Row],[Delivery_Time_Days]]&gt;7,"Delay",IF(Ecommerce_Sales[[#This Row],[Delivery_Time_Days]] = 0,"No delivery",IF(Ecommerce_Sales[[#This Row],[Delivery_Time_Days]]&lt;=7,"On-time")))</f>
        <v>On-time</v>
      </c>
      <c r="V3458" s="7">
        <f>Ecommerce_Sales[[#This Row],[Profit]]/Ecommerce_Sales[[#This Row],[Total_Price]]</f>
        <v>0.30006765899864685</v>
      </c>
      <c r="W3458" s="3">
        <v>887</v>
      </c>
      <c r="X3458" s="3"/>
    </row>
    <row r="3459" spans="1:24" x14ac:dyDescent="0.25">
      <c r="A3459" s="1" t="s">
        <v>9299</v>
      </c>
      <c r="B3459" s="1" t="s">
        <v>162</v>
      </c>
      <c r="C3459" s="1" t="s">
        <v>163</v>
      </c>
      <c r="D3459" s="1" t="s">
        <v>6538</v>
      </c>
      <c r="E3459" s="1" t="s">
        <v>1996</v>
      </c>
      <c r="F3459" s="2">
        <v>45372</v>
      </c>
      <c r="G3459" s="2">
        <v>45290</v>
      </c>
      <c r="H3459" s="2" t="str">
        <f>TEXT(Ecommerce_Sales[[#This Row],[Order_Date]],"mmmm")</f>
        <v>December</v>
      </c>
      <c r="I3459" s="2" t="str">
        <f>TEXT(Ecommerce_Sales[[#This Row],[Order_Date]],"yyyy")</f>
        <v>2023</v>
      </c>
      <c r="J3459" s="2" t="str">
        <f>TEXT(Ecommerce_Sales[[#This Row],[Order_Date]],"mmmm")</f>
        <v>December</v>
      </c>
      <c r="K3459" s="1" t="s">
        <v>1986</v>
      </c>
      <c r="L3459" s="1" t="s">
        <v>6719</v>
      </c>
      <c r="M3459" s="1" t="s">
        <v>2058</v>
      </c>
      <c r="N3459" s="1" t="s">
        <v>1950</v>
      </c>
      <c r="O3459" s="3">
        <v>1759</v>
      </c>
      <c r="P3459">
        <v>8</v>
      </c>
      <c r="Q3459" s="3">
        <v>14070</v>
      </c>
      <c r="R3459" s="1" t="s">
        <v>1951</v>
      </c>
      <c r="S3459" s="3">
        <v>904</v>
      </c>
      <c r="U3459" t="str">
        <f>IF(Ecommerce_Sales[[#This Row],[Delivery_Time_Days]]&gt;7,"Delay",IF(Ecommerce_Sales[[#This Row],[Delivery_Time_Days]] = 0,"No delivery",IF(Ecommerce_Sales[[#This Row],[Delivery_Time_Days]]&lt;=7,"On-time")))</f>
        <v>No delivery</v>
      </c>
      <c r="V3459" s="7">
        <f>Ecommerce_Sales[[#This Row],[Profit]]/Ecommerce_Sales[[#This Row],[Total_Price]]</f>
        <v>0.4</v>
      </c>
      <c r="W3459" s="3">
        <v>5628</v>
      </c>
      <c r="X3459" s="3"/>
    </row>
    <row r="3460" spans="1:24" x14ac:dyDescent="0.25">
      <c r="A3460" s="1" t="s">
        <v>9300</v>
      </c>
      <c r="B3460" s="1" t="s">
        <v>464</v>
      </c>
      <c r="C3460" s="1" t="s">
        <v>814</v>
      </c>
      <c r="D3460" s="1" t="s">
        <v>2439</v>
      </c>
      <c r="E3460" s="1" t="s">
        <v>1961</v>
      </c>
      <c r="F3460" s="2">
        <v>45549</v>
      </c>
      <c r="G3460" s="2">
        <v>45130</v>
      </c>
      <c r="H3460" s="2" t="str">
        <f>TEXT(Ecommerce_Sales[[#This Row],[Order_Date]],"mmmm")</f>
        <v>July</v>
      </c>
      <c r="I3460" s="2" t="str">
        <f>TEXT(Ecommerce_Sales[[#This Row],[Order_Date]],"yyyy")</f>
        <v>2023</v>
      </c>
      <c r="J3460" s="2" t="str">
        <f>TEXT(Ecommerce_Sales[[#This Row],[Order_Date]],"mmmm")</f>
        <v>July</v>
      </c>
      <c r="K3460" s="1" t="s">
        <v>1947</v>
      </c>
      <c r="L3460" s="1" t="s">
        <v>7097</v>
      </c>
      <c r="M3460" s="1" t="s">
        <v>2079</v>
      </c>
      <c r="N3460" s="1" t="s">
        <v>1973</v>
      </c>
      <c r="O3460" s="3">
        <v>190</v>
      </c>
      <c r="P3460">
        <v>2</v>
      </c>
      <c r="Q3460" s="3">
        <v>380</v>
      </c>
      <c r="R3460" s="1" t="s">
        <v>1958</v>
      </c>
      <c r="S3460" s="3">
        <v>49</v>
      </c>
      <c r="T3460">
        <v>3</v>
      </c>
      <c r="U3460" t="str">
        <f>IF(Ecommerce_Sales[[#This Row],[Delivery_Time_Days]]&gt;7,"Delay",IF(Ecommerce_Sales[[#This Row],[Delivery_Time_Days]] = 0,"No delivery",IF(Ecommerce_Sales[[#This Row],[Delivery_Time_Days]]&lt;=7,"On-time")))</f>
        <v>On-time</v>
      </c>
      <c r="V3460" s="7">
        <f>Ecommerce_Sales[[#This Row],[Profit]]/Ecommerce_Sales[[#This Row],[Total_Price]]</f>
        <v>0.3</v>
      </c>
      <c r="W3460" s="3">
        <v>114</v>
      </c>
      <c r="X3460" s="3"/>
    </row>
    <row r="3461" spans="1:24" x14ac:dyDescent="0.25">
      <c r="A3461" s="1" t="s">
        <v>9301</v>
      </c>
      <c r="B3461" s="1" t="s">
        <v>140</v>
      </c>
      <c r="C3461" s="1" t="s">
        <v>141</v>
      </c>
      <c r="D3461" s="1" t="s">
        <v>5393</v>
      </c>
      <c r="E3461" s="1" t="s">
        <v>1981</v>
      </c>
      <c r="F3461" s="2">
        <v>45306</v>
      </c>
      <c r="G3461" s="2">
        <v>45568</v>
      </c>
      <c r="H3461" s="2" t="str">
        <f>TEXT(Ecommerce_Sales[[#This Row],[Order_Date]],"mmmm")</f>
        <v>October</v>
      </c>
      <c r="I3461" s="2" t="str">
        <f>TEXT(Ecommerce_Sales[[#This Row],[Order_Date]],"yyyy")</f>
        <v>2024</v>
      </c>
      <c r="J3461" s="2" t="str">
        <f>TEXT(Ecommerce_Sales[[#This Row],[Order_Date]],"mmmm")</f>
        <v>October</v>
      </c>
      <c r="K3461" s="1" t="s">
        <v>1947</v>
      </c>
      <c r="L3461" s="1" t="s">
        <v>9302</v>
      </c>
      <c r="M3461" s="1" t="s">
        <v>1998</v>
      </c>
      <c r="N3461" s="1" t="s">
        <v>1973</v>
      </c>
      <c r="O3461" s="3">
        <v>356</v>
      </c>
      <c r="P3461">
        <v>4</v>
      </c>
      <c r="Q3461" s="3">
        <v>1424</v>
      </c>
      <c r="R3461" s="1" t="s">
        <v>1958</v>
      </c>
      <c r="S3461" s="3">
        <v>106</v>
      </c>
      <c r="T3461">
        <v>7</v>
      </c>
      <c r="U3461" t="str">
        <f>IF(Ecommerce_Sales[[#This Row],[Delivery_Time_Days]]&gt;7,"Delay",IF(Ecommerce_Sales[[#This Row],[Delivery_Time_Days]] = 0,"No delivery",IF(Ecommerce_Sales[[#This Row],[Delivery_Time_Days]]&lt;=7,"On-time")))</f>
        <v>On-time</v>
      </c>
      <c r="V3461" s="7">
        <f>Ecommerce_Sales[[#This Row],[Profit]]/Ecommerce_Sales[[#This Row],[Total_Price]]</f>
        <v>0.29985955056179775</v>
      </c>
      <c r="W3461" s="3">
        <v>427</v>
      </c>
      <c r="X3461" s="3"/>
    </row>
    <row r="3462" spans="1:24" x14ac:dyDescent="0.25">
      <c r="A3462" s="1" t="s">
        <v>9303</v>
      </c>
      <c r="B3462" s="1" t="s">
        <v>1230</v>
      </c>
      <c r="C3462" s="1" t="s">
        <v>1231</v>
      </c>
      <c r="D3462" s="1" t="s">
        <v>2547</v>
      </c>
      <c r="E3462" s="1" t="s">
        <v>1966</v>
      </c>
      <c r="F3462" s="2">
        <v>45218</v>
      </c>
      <c r="G3462" s="2">
        <v>45206</v>
      </c>
      <c r="H3462" s="2" t="str">
        <f>TEXT(Ecommerce_Sales[[#This Row],[Order_Date]],"mmmm")</f>
        <v>October</v>
      </c>
      <c r="I3462" s="2" t="str">
        <f>TEXT(Ecommerce_Sales[[#This Row],[Order_Date]],"yyyy")</f>
        <v>2023</v>
      </c>
      <c r="J3462" s="2" t="str">
        <f>TEXT(Ecommerce_Sales[[#This Row],[Order_Date]],"mmmm")</f>
        <v>October</v>
      </c>
      <c r="K3462" s="1" t="s">
        <v>1947</v>
      </c>
      <c r="L3462" s="1" t="s">
        <v>9304</v>
      </c>
      <c r="M3462" s="1" t="s">
        <v>2072</v>
      </c>
      <c r="N3462" s="1" t="s">
        <v>1950</v>
      </c>
      <c r="O3462" s="3">
        <v>942</v>
      </c>
      <c r="P3462">
        <v>4</v>
      </c>
      <c r="Q3462" s="3">
        <v>3768</v>
      </c>
      <c r="R3462" s="1" t="s">
        <v>1958</v>
      </c>
      <c r="S3462" s="3">
        <v>486</v>
      </c>
      <c r="T3462">
        <v>10</v>
      </c>
      <c r="U3462" t="str">
        <f>IF(Ecommerce_Sales[[#This Row],[Delivery_Time_Days]]&gt;7,"Delay",IF(Ecommerce_Sales[[#This Row],[Delivery_Time_Days]] = 0,"No delivery",IF(Ecommerce_Sales[[#This Row],[Delivery_Time_Days]]&lt;=7,"On-time")))</f>
        <v>Delay</v>
      </c>
      <c r="V3462" s="7">
        <f>Ecommerce_Sales[[#This Row],[Profit]]/Ecommerce_Sales[[#This Row],[Total_Price]]</f>
        <v>0.39994692144373672</v>
      </c>
      <c r="W3462" s="3">
        <v>1507</v>
      </c>
      <c r="X3462" s="3"/>
    </row>
    <row r="3463" spans="1:24" x14ac:dyDescent="0.25">
      <c r="A3463" s="1" t="s">
        <v>9305</v>
      </c>
      <c r="B3463" s="1" t="s">
        <v>1383</v>
      </c>
      <c r="C3463" s="1" t="s">
        <v>1384</v>
      </c>
      <c r="D3463" s="1" t="s">
        <v>3264</v>
      </c>
      <c r="E3463" s="1" t="s">
        <v>2005</v>
      </c>
      <c r="F3463" s="2">
        <v>45407</v>
      </c>
      <c r="G3463" s="2">
        <v>45323</v>
      </c>
      <c r="H3463" s="2" t="str">
        <f>TEXT(Ecommerce_Sales[[#This Row],[Order_Date]],"mmmm")</f>
        <v>February</v>
      </c>
      <c r="I3463" s="2" t="str">
        <f>TEXT(Ecommerce_Sales[[#This Row],[Order_Date]],"yyyy")</f>
        <v>2024</v>
      </c>
      <c r="J3463" s="2" t="str">
        <f>TEXT(Ecommerce_Sales[[#This Row],[Order_Date]],"mmmm")</f>
        <v>February</v>
      </c>
      <c r="K3463" s="1" t="s">
        <v>1947</v>
      </c>
      <c r="L3463" s="1" t="s">
        <v>9306</v>
      </c>
      <c r="M3463" s="1" t="s">
        <v>2030</v>
      </c>
      <c r="N3463" s="1" t="s">
        <v>1978</v>
      </c>
      <c r="O3463" s="3">
        <v>892</v>
      </c>
      <c r="P3463">
        <v>1</v>
      </c>
      <c r="Q3463" s="3">
        <v>892</v>
      </c>
      <c r="R3463" s="1" t="s">
        <v>2008</v>
      </c>
      <c r="S3463" s="3">
        <v>54</v>
      </c>
      <c r="T3463">
        <v>10</v>
      </c>
      <c r="U3463" t="str">
        <f>IF(Ecommerce_Sales[[#This Row],[Delivery_Time_Days]]&gt;7,"Delay",IF(Ecommerce_Sales[[#This Row],[Delivery_Time_Days]] = 0,"No delivery",IF(Ecommerce_Sales[[#This Row],[Delivery_Time_Days]]&lt;=7,"On-time")))</f>
        <v>Delay</v>
      </c>
      <c r="V3463" s="7">
        <f>Ecommerce_Sales[[#This Row],[Profit]]/Ecommerce_Sales[[#This Row],[Total_Price]]</f>
        <v>0.34977578475336324</v>
      </c>
      <c r="W3463" s="3">
        <v>312</v>
      </c>
      <c r="X3463" s="3"/>
    </row>
    <row r="3464" spans="1:24" x14ac:dyDescent="0.25">
      <c r="A3464" s="1" t="s">
        <v>9307</v>
      </c>
      <c r="B3464" s="1" t="s">
        <v>1623</v>
      </c>
      <c r="C3464" s="1" t="s">
        <v>1624</v>
      </c>
      <c r="D3464" s="1" t="s">
        <v>7384</v>
      </c>
      <c r="E3464" s="1" t="s">
        <v>2005</v>
      </c>
      <c r="F3464" s="2">
        <v>45461</v>
      </c>
      <c r="G3464" s="2">
        <v>45065</v>
      </c>
      <c r="H3464" s="2" t="str">
        <f>TEXT(Ecommerce_Sales[[#This Row],[Order_Date]],"mmmm")</f>
        <v>May</v>
      </c>
      <c r="I3464" s="2" t="str">
        <f>TEXT(Ecommerce_Sales[[#This Row],[Order_Date]],"yyyy")</f>
        <v>2023</v>
      </c>
      <c r="J3464" s="2" t="str">
        <f>TEXT(Ecommerce_Sales[[#This Row],[Order_Date]],"mmmm")</f>
        <v>May</v>
      </c>
      <c r="K3464" s="1" t="s">
        <v>1947</v>
      </c>
      <c r="L3464" s="1" t="s">
        <v>2088</v>
      </c>
      <c r="M3464" s="1" t="s">
        <v>2026</v>
      </c>
      <c r="N3464" s="1" t="s">
        <v>1978</v>
      </c>
      <c r="O3464" s="3">
        <v>813</v>
      </c>
      <c r="P3464">
        <v>2</v>
      </c>
      <c r="Q3464" s="3">
        <v>1626</v>
      </c>
      <c r="R3464" s="1" t="s">
        <v>1958</v>
      </c>
      <c r="S3464" s="3">
        <v>92</v>
      </c>
      <c r="T3464">
        <v>6</v>
      </c>
      <c r="U3464" t="str">
        <f>IF(Ecommerce_Sales[[#This Row],[Delivery_Time_Days]]&gt;7,"Delay",IF(Ecommerce_Sales[[#This Row],[Delivery_Time_Days]] = 0,"No delivery",IF(Ecommerce_Sales[[#This Row],[Delivery_Time_Days]]&lt;=7,"On-time")))</f>
        <v>On-time</v>
      </c>
      <c r="V3464" s="7">
        <f>Ecommerce_Sales[[#This Row],[Profit]]/Ecommerce_Sales[[#This Row],[Total_Price]]</f>
        <v>0.34993849938499383</v>
      </c>
      <c r="W3464" s="3">
        <v>569</v>
      </c>
      <c r="X3464" s="3"/>
    </row>
    <row r="3465" spans="1:24" x14ac:dyDescent="0.25">
      <c r="A3465" s="1" t="s">
        <v>9308</v>
      </c>
      <c r="B3465" s="1" t="s">
        <v>543</v>
      </c>
      <c r="C3465" s="1" t="s">
        <v>544</v>
      </c>
      <c r="D3465" s="1" t="s">
        <v>4284</v>
      </c>
      <c r="E3465" s="1" t="s">
        <v>2005</v>
      </c>
      <c r="F3465" s="2">
        <v>45131</v>
      </c>
      <c r="G3465" s="2">
        <v>45620</v>
      </c>
      <c r="H3465" s="2" t="str">
        <f>TEXT(Ecommerce_Sales[[#This Row],[Order_Date]],"mmmm")</f>
        <v>November</v>
      </c>
      <c r="I3465" s="2" t="str">
        <f>TEXT(Ecommerce_Sales[[#This Row],[Order_Date]],"yyyy")</f>
        <v>2024</v>
      </c>
      <c r="J3465" s="2" t="str">
        <f>TEXT(Ecommerce_Sales[[#This Row],[Order_Date]],"mmmm")</f>
        <v>November</v>
      </c>
      <c r="K3465" s="1" t="s">
        <v>1947</v>
      </c>
      <c r="L3465" s="1" t="s">
        <v>6365</v>
      </c>
      <c r="M3465" s="1" t="s">
        <v>2047</v>
      </c>
      <c r="N3465" s="1" t="s">
        <v>1989</v>
      </c>
      <c r="O3465" s="3">
        <v>111</v>
      </c>
      <c r="P3465">
        <v>7</v>
      </c>
      <c r="Q3465" s="3">
        <v>779</v>
      </c>
      <c r="R3465" s="1" t="s">
        <v>1951</v>
      </c>
      <c r="S3465" s="3">
        <v>59</v>
      </c>
      <c r="T3465">
        <v>3</v>
      </c>
      <c r="U3465" t="str">
        <f>IF(Ecommerce_Sales[[#This Row],[Delivery_Time_Days]]&gt;7,"Delay",IF(Ecommerce_Sales[[#This Row],[Delivery_Time_Days]] = 0,"No delivery",IF(Ecommerce_Sales[[#This Row],[Delivery_Time_Days]]&lt;=7,"On-time")))</f>
        <v>On-time</v>
      </c>
      <c r="V3465" s="7">
        <f>Ecommerce_Sales[[#This Row],[Profit]]/Ecommerce_Sales[[#This Row],[Total_Price]]</f>
        <v>0.25032092426187419</v>
      </c>
      <c r="W3465" s="3">
        <v>195</v>
      </c>
      <c r="X3465" s="3"/>
    </row>
    <row r="3466" spans="1:24" x14ac:dyDescent="0.25">
      <c r="A3466" s="1" t="s">
        <v>9309</v>
      </c>
      <c r="B3466" s="1" t="s">
        <v>590</v>
      </c>
      <c r="C3466" s="1" t="s">
        <v>591</v>
      </c>
      <c r="D3466" s="1" t="s">
        <v>4028</v>
      </c>
      <c r="E3466" s="1" t="s">
        <v>1966</v>
      </c>
      <c r="F3466" s="2">
        <v>45168</v>
      </c>
      <c r="G3466" s="2">
        <v>45151</v>
      </c>
      <c r="H3466" s="2" t="str">
        <f>TEXT(Ecommerce_Sales[[#This Row],[Order_Date]],"mmmm")</f>
        <v>August</v>
      </c>
      <c r="I3466" s="2" t="str">
        <f>TEXT(Ecommerce_Sales[[#This Row],[Order_Date]],"yyyy")</f>
        <v>2023</v>
      </c>
      <c r="J3466" s="2" t="str">
        <f>TEXT(Ecommerce_Sales[[#This Row],[Order_Date]],"mmmm")</f>
        <v>August</v>
      </c>
      <c r="K3466" s="1" t="s">
        <v>1947</v>
      </c>
      <c r="L3466" s="1" t="s">
        <v>9310</v>
      </c>
      <c r="M3466" s="1" t="s">
        <v>1972</v>
      </c>
      <c r="N3466" s="1" t="s">
        <v>1973</v>
      </c>
      <c r="O3466" s="3">
        <v>1184</v>
      </c>
      <c r="P3466">
        <v>1</v>
      </c>
      <c r="Q3466" s="3">
        <v>1184</v>
      </c>
      <c r="R3466" s="1" t="s">
        <v>2012</v>
      </c>
      <c r="S3466" s="3">
        <v>143</v>
      </c>
      <c r="T3466">
        <v>9</v>
      </c>
      <c r="U3466" t="str">
        <f>IF(Ecommerce_Sales[[#This Row],[Delivery_Time_Days]]&gt;7,"Delay",IF(Ecommerce_Sales[[#This Row],[Delivery_Time_Days]] = 0,"No delivery",IF(Ecommerce_Sales[[#This Row],[Delivery_Time_Days]]&lt;=7,"On-time")))</f>
        <v>Delay</v>
      </c>
      <c r="V3466" s="7">
        <f>Ecommerce_Sales[[#This Row],[Profit]]/Ecommerce_Sales[[#This Row],[Total_Price]]</f>
        <v>0.29983108108108109</v>
      </c>
      <c r="W3466" s="3">
        <v>355</v>
      </c>
      <c r="X3466" s="3"/>
    </row>
    <row r="3467" spans="1:24" x14ac:dyDescent="0.25">
      <c r="A3467" s="1" t="s">
        <v>9311</v>
      </c>
      <c r="B3467" s="1" t="s">
        <v>4</v>
      </c>
      <c r="C3467" s="1" t="s">
        <v>5</v>
      </c>
      <c r="D3467" s="1" t="s">
        <v>5776</v>
      </c>
      <c r="E3467" s="1" t="s">
        <v>1946</v>
      </c>
      <c r="F3467" s="2">
        <v>44962</v>
      </c>
      <c r="G3467" s="2">
        <v>45599</v>
      </c>
      <c r="H3467" s="2" t="str">
        <f>TEXT(Ecommerce_Sales[[#This Row],[Order_Date]],"mmmm")</f>
        <v>November</v>
      </c>
      <c r="I3467" s="2" t="str">
        <f>TEXT(Ecommerce_Sales[[#This Row],[Order_Date]],"yyyy")</f>
        <v>2024</v>
      </c>
      <c r="J3467" s="2" t="str">
        <f>TEXT(Ecommerce_Sales[[#This Row],[Order_Date]],"mmmm")</f>
        <v>November</v>
      </c>
      <c r="K3467" s="1" t="s">
        <v>1947</v>
      </c>
      <c r="L3467" s="1" t="s">
        <v>9312</v>
      </c>
      <c r="M3467" s="1" t="s">
        <v>2047</v>
      </c>
      <c r="N3467" s="1" t="s">
        <v>1989</v>
      </c>
      <c r="O3467" s="3">
        <v>570</v>
      </c>
      <c r="P3467">
        <v>4</v>
      </c>
      <c r="Q3467" s="3">
        <v>2278</v>
      </c>
      <c r="R3467" s="1" t="s">
        <v>1958</v>
      </c>
      <c r="S3467" s="3">
        <v>232</v>
      </c>
      <c r="T3467">
        <v>10</v>
      </c>
      <c r="U3467" t="str">
        <f>IF(Ecommerce_Sales[[#This Row],[Delivery_Time_Days]]&gt;7,"Delay",IF(Ecommerce_Sales[[#This Row],[Delivery_Time_Days]] = 0,"No delivery",IF(Ecommerce_Sales[[#This Row],[Delivery_Time_Days]]&lt;=7,"On-time")))</f>
        <v>Delay</v>
      </c>
      <c r="V3467" s="7">
        <f>Ecommerce_Sales[[#This Row],[Profit]]/Ecommerce_Sales[[#This Row],[Total_Price]]</f>
        <v>0.25021949078138717</v>
      </c>
      <c r="W3467" s="3">
        <v>570</v>
      </c>
      <c r="X3467" s="3"/>
    </row>
    <row r="3468" spans="1:24" x14ac:dyDescent="0.25">
      <c r="A3468" s="1" t="s">
        <v>9313</v>
      </c>
      <c r="B3468" s="1" t="s">
        <v>1317</v>
      </c>
      <c r="C3468" s="1" t="s">
        <v>1318</v>
      </c>
      <c r="D3468" s="1" t="s">
        <v>3327</v>
      </c>
      <c r="E3468" s="1" t="s">
        <v>1981</v>
      </c>
      <c r="F3468" s="2">
        <v>45241</v>
      </c>
      <c r="G3468" s="2">
        <v>45193</v>
      </c>
      <c r="H3468" s="2" t="str">
        <f>TEXT(Ecommerce_Sales[[#This Row],[Order_Date]],"mmmm")</f>
        <v>September</v>
      </c>
      <c r="I3468" s="2" t="str">
        <f>TEXT(Ecommerce_Sales[[#This Row],[Order_Date]],"yyyy")</f>
        <v>2023</v>
      </c>
      <c r="J3468" s="2" t="str">
        <f>TEXT(Ecommerce_Sales[[#This Row],[Order_Date]],"mmmm")</f>
        <v>September</v>
      </c>
      <c r="K3468" s="1" t="s">
        <v>1947</v>
      </c>
      <c r="L3468" s="1" t="s">
        <v>9314</v>
      </c>
      <c r="M3468" s="1" t="s">
        <v>2058</v>
      </c>
      <c r="N3468" s="1" t="s">
        <v>1950</v>
      </c>
      <c r="O3468" s="3">
        <v>886</v>
      </c>
      <c r="P3468">
        <v>1</v>
      </c>
      <c r="Q3468" s="3">
        <v>886</v>
      </c>
      <c r="R3468" s="1" t="s">
        <v>2008</v>
      </c>
      <c r="S3468" s="3">
        <v>87</v>
      </c>
      <c r="T3468">
        <v>6</v>
      </c>
      <c r="U3468" t="str">
        <f>IF(Ecommerce_Sales[[#This Row],[Delivery_Time_Days]]&gt;7,"Delay",IF(Ecommerce_Sales[[#This Row],[Delivery_Time_Days]] = 0,"No delivery",IF(Ecommerce_Sales[[#This Row],[Delivery_Time_Days]]&lt;=7,"On-time")))</f>
        <v>On-time</v>
      </c>
      <c r="V3468" s="7">
        <f>Ecommerce_Sales[[#This Row],[Profit]]/Ecommerce_Sales[[#This Row],[Total_Price]]</f>
        <v>0.39954853273137697</v>
      </c>
      <c r="W3468" s="3">
        <v>354</v>
      </c>
      <c r="X3468" s="3"/>
    </row>
    <row r="3469" spans="1:24" x14ac:dyDescent="0.25">
      <c r="A3469" s="1" t="s">
        <v>9315</v>
      </c>
      <c r="B3469" s="1" t="s">
        <v>336</v>
      </c>
      <c r="C3469" s="1" t="s">
        <v>337</v>
      </c>
      <c r="D3469" s="1" t="s">
        <v>7388</v>
      </c>
      <c r="E3469" s="1" t="s">
        <v>1966</v>
      </c>
      <c r="F3469" s="2">
        <v>45467</v>
      </c>
      <c r="G3469" s="2">
        <v>45347</v>
      </c>
      <c r="H3469" s="2" t="str">
        <f>TEXT(Ecommerce_Sales[[#This Row],[Order_Date]],"mmmm")</f>
        <v>February</v>
      </c>
      <c r="I3469" s="2" t="str">
        <f>TEXT(Ecommerce_Sales[[#This Row],[Order_Date]],"yyyy")</f>
        <v>2024</v>
      </c>
      <c r="J3469" s="2" t="str">
        <f>TEXT(Ecommerce_Sales[[#This Row],[Order_Date]],"mmmm")</f>
        <v>February</v>
      </c>
      <c r="K3469" s="1" t="s">
        <v>1947</v>
      </c>
      <c r="L3469" s="1" t="s">
        <v>9316</v>
      </c>
      <c r="M3469" s="1" t="s">
        <v>2058</v>
      </c>
      <c r="N3469" s="1" t="s">
        <v>1950</v>
      </c>
      <c r="O3469" s="3">
        <v>478</v>
      </c>
      <c r="P3469">
        <v>3</v>
      </c>
      <c r="Q3469" s="3">
        <v>1435</v>
      </c>
      <c r="R3469" s="1" t="s">
        <v>2008</v>
      </c>
      <c r="S3469" s="3">
        <v>201</v>
      </c>
      <c r="T3469">
        <v>2</v>
      </c>
      <c r="U3469" t="str">
        <f>IF(Ecommerce_Sales[[#This Row],[Delivery_Time_Days]]&gt;7,"Delay",IF(Ecommerce_Sales[[#This Row],[Delivery_Time_Days]] = 0,"No delivery",IF(Ecommerce_Sales[[#This Row],[Delivery_Time_Days]]&lt;=7,"On-time")))</f>
        <v>On-time</v>
      </c>
      <c r="V3469" s="7">
        <f>Ecommerce_Sales[[#This Row],[Profit]]/Ecommerce_Sales[[#This Row],[Total_Price]]</f>
        <v>0.4</v>
      </c>
      <c r="W3469" s="3">
        <v>574</v>
      </c>
      <c r="X3469" s="3"/>
    </row>
    <row r="3470" spans="1:24" x14ac:dyDescent="0.25">
      <c r="A3470" s="1" t="s">
        <v>9317</v>
      </c>
      <c r="B3470" s="1" t="s">
        <v>54</v>
      </c>
      <c r="C3470" s="1" t="s">
        <v>55</v>
      </c>
      <c r="D3470" s="1" t="s">
        <v>2308</v>
      </c>
      <c r="E3470" s="1" t="s">
        <v>1961</v>
      </c>
      <c r="F3470" s="2">
        <v>45261</v>
      </c>
      <c r="G3470" s="2">
        <v>45091</v>
      </c>
      <c r="H3470" s="2" t="str">
        <f>TEXT(Ecommerce_Sales[[#This Row],[Order_Date]],"mmmm")</f>
        <v>June</v>
      </c>
      <c r="I3470" s="2" t="str">
        <f>TEXT(Ecommerce_Sales[[#This Row],[Order_Date]],"yyyy")</f>
        <v>2023</v>
      </c>
      <c r="J3470" s="2" t="str">
        <f>TEXT(Ecommerce_Sales[[#This Row],[Order_Date]],"mmmm")</f>
        <v>June</v>
      </c>
      <c r="K3470" s="1" t="s">
        <v>1947</v>
      </c>
      <c r="L3470" s="1" t="s">
        <v>9318</v>
      </c>
      <c r="M3470" s="1" t="s">
        <v>2058</v>
      </c>
      <c r="N3470" s="1" t="s">
        <v>1950</v>
      </c>
      <c r="O3470" s="3">
        <v>394</v>
      </c>
      <c r="P3470">
        <v>2</v>
      </c>
      <c r="Q3470" s="3">
        <v>789</v>
      </c>
      <c r="R3470" s="1" t="s">
        <v>1958</v>
      </c>
      <c r="S3470" s="3">
        <v>92</v>
      </c>
      <c r="T3470">
        <v>9</v>
      </c>
      <c r="U3470" t="str">
        <f>IF(Ecommerce_Sales[[#This Row],[Delivery_Time_Days]]&gt;7,"Delay",IF(Ecommerce_Sales[[#This Row],[Delivery_Time_Days]] = 0,"No delivery",IF(Ecommerce_Sales[[#This Row],[Delivery_Time_Days]]&lt;=7,"On-time")))</f>
        <v>Delay</v>
      </c>
      <c r="V3470" s="7">
        <f>Ecommerce_Sales[[#This Row],[Profit]]/Ecommerce_Sales[[#This Row],[Total_Price]]</f>
        <v>0.39923954372623577</v>
      </c>
      <c r="W3470" s="3">
        <v>315</v>
      </c>
      <c r="X3470" s="3"/>
    </row>
    <row r="3471" spans="1:24" x14ac:dyDescent="0.25">
      <c r="A3471" s="1" t="s">
        <v>9319</v>
      </c>
      <c r="B3471" s="1" t="s">
        <v>834</v>
      </c>
      <c r="C3471" s="1" t="s">
        <v>835</v>
      </c>
      <c r="D3471" s="1" t="s">
        <v>3164</v>
      </c>
      <c r="E3471" s="1" t="s">
        <v>2005</v>
      </c>
      <c r="F3471" s="2">
        <v>45209</v>
      </c>
      <c r="G3471" s="2">
        <v>45540</v>
      </c>
      <c r="H3471" s="2" t="str">
        <f>TEXT(Ecommerce_Sales[[#This Row],[Order_Date]],"mmmm")</f>
        <v>September</v>
      </c>
      <c r="I3471" s="2" t="str">
        <f>TEXT(Ecommerce_Sales[[#This Row],[Order_Date]],"yyyy")</f>
        <v>2024</v>
      </c>
      <c r="J3471" s="2" t="str">
        <f>TEXT(Ecommerce_Sales[[#This Row],[Order_Date]],"mmmm")</f>
        <v>September</v>
      </c>
      <c r="K3471" s="1" t="s">
        <v>1947</v>
      </c>
      <c r="L3471" s="1" t="s">
        <v>9320</v>
      </c>
      <c r="M3471" s="1" t="s">
        <v>2002</v>
      </c>
      <c r="N3471" s="1" t="s">
        <v>1989</v>
      </c>
      <c r="O3471" s="3">
        <v>1093</v>
      </c>
      <c r="P3471">
        <v>2</v>
      </c>
      <c r="Q3471" s="3">
        <v>2186</v>
      </c>
      <c r="R3471" s="1" t="s">
        <v>1951</v>
      </c>
      <c r="S3471" s="3">
        <v>228</v>
      </c>
      <c r="T3471">
        <v>3</v>
      </c>
      <c r="U3471" t="str">
        <f>IF(Ecommerce_Sales[[#This Row],[Delivery_Time_Days]]&gt;7,"Delay",IF(Ecommerce_Sales[[#This Row],[Delivery_Time_Days]] = 0,"No delivery",IF(Ecommerce_Sales[[#This Row],[Delivery_Time_Days]]&lt;=7,"On-time")))</f>
        <v>On-time</v>
      </c>
      <c r="V3471" s="7">
        <f>Ecommerce_Sales[[#This Row],[Profit]]/Ecommerce_Sales[[#This Row],[Total_Price]]</f>
        <v>0.24977127172918573</v>
      </c>
      <c r="W3471" s="3">
        <v>546</v>
      </c>
      <c r="X3471" s="3"/>
    </row>
    <row r="3472" spans="1:24" x14ac:dyDescent="0.25">
      <c r="A3472" s="1" t="s">
        <v>9321</v>
      </c>
      <c r="B3472" s="1" t="s">
        <v>852</v>
      </c>
      <c r="C3472" s="1" t="s">
        <v>853</v>
      </c>
      <c r="D3472" s="1" t="s">
        <v>2649</v>
      </c>
      <c r="E3472" s="1" t="s">
        <v>1954</v>
      </c>
      <c r="F3472" s="2">
        <v>45028</v>
      </c>
      <c r="G3472" s="2">
        <v>45067</v>
      </c>
      <c r="H3472" s="2" t="str">
        <f>TEXT(Ecommerce_Sales[[#This Row],[Order_Date]],"mmmm")</f>
        <v>May</v>
      </c>
      <c r="I3472" s="2" t="str">
        <f>TEXT(Ecommerce_Sales[[#This Row],[Order_Date]],"yyyy")</f>
        <v>2023</v>
      </c>
      <c r="J3472" s="2" t="str">
        <f>TEXT(Ecommerce_Sales[[#This Row],[Order_Date]],"mmmm")</f>
        <v>May</v>
      </c>
      <c r="K3472" s="1" t="s">
        <v>1947</v>
      </c>
      <c r="L3472" s="1" t="s">
        <v>7129</v>
      </c>
      <c r="M3472" s="1" t="s">
        <v>1977</v>
      </c>
      <c r="N3472" s="1" t="s">
        <v>1978</v>
      </c>
      <c r="O3472" s="3">
        <v>578</v>
      </c>
      <c r="P3472">
        <v>2</v>
      </c>
      <c r="Q3472" s="3">
        <v>1155</v>
      </c>
      <c r="R3472" s="1" t="s">
        <v>1951</v>
      </c>
      <c r="S3472" s="3">
        <v>157</v>
      </c>
      <c r="T3472">
        <v>9</v>
      </c>
      <c r="U3472" t="str">
        <f>IF(Ecommerce_Sales[[#This Row],[Delivery_Time_Days]]&gt;7,"Delay",IF(Ecommerce_Sales[[#This Row],[Delivery_Time_Days]] = 0,"No delivery",IF(Ecommerce_Sales[[#This Row],[Delivery_Time_Days]]&lt;=7,"On-time")))</f>
        <v>Delay</v>
      </c>
      <c r="V3472" s="7">
        <f>Ecommerce_Sales[[#This Row],[Profit]]/Ecommerce_Sales[[#This Row],[Total_Price]]</f>
        <v>0.34978354978354981</v>
      </c>
      <c r="W3472" s="3">
        <v>404</v>
      </c>
      <c r="X3472" s="3"/>
    </row>
    <row r="3473" spans="1:24" x14ac:dyDescent="0.25">
      <c r="A3473" s="1" t="s">
        <v>9322</v>
      </c>
      <c r="B3473" s="1" t="s">
        <v>1083</v>
      </c>
      <c r="C3473" s="1" t="s">
        <v>1084</v>
      </c>
      <c r="D3473" s="1" t="s">
        <v>7956</v>
      </c>
      <c r="E3473" s="1" t="s">
        <v>1981</v>
      </c>
      <c r="F3473" s="2">
        <v>45588</v>
      </c>
      <c r="G3473" s="2">
        <v>44964</v>
      </c>
      <c r="H3473" s="2" t="str">
        <f>TEXT(Ecommerce_Sales[[#This Row],[Order_Date]],"mmmm")</f>
        <v>February</v>
      </c>
      <c r="I3473" s="2" t="str">
        <f>TEXT(Ecommerce_Sales[[#This Row],[Order_Date]],"yyyy")</f>
        <v>2023</v>
      </c>
      <c r="J3473" s="2" t="str">
        <f>TEXT(Ecommerce_Sales[[#This Row],[Order_Date]],"mmmm")</f>
        <v>February</v>
      </c>
      <c r="K3473" s="1" t="s">
        <v>1947</v>
      </c>
      <c r="L3473" s="1" t="s">
        <v>9323</v>
      </c>
      <c r="M3473" s="1" t="s">
        <v>1956</v>
      </c>
      <c r="N3473" s="1" t="s">
        <v>1957</v>
      </c>
      <c r="O3473" s="3">
        <v>357</v>
      </c>
      <c r="P3473">
        <v>3</v>
      </c>
      <c r="Q3473" s="3">
        <v>1072</v>
      </c>
      <c r="R3473" s="1" t="s">
        <v>1951</v>
      </c>
      <c r="S3473" s="3">
        <v>80</v>
      </c>
      <c r="T3473">
        <v>10</v>
      </c>
      <c r="U3473" t="str">
        <f>IF(Ecommerce_Sales[[#This Row],[Delivery_Time_Days]]&gt;7,"Delay",IF(Ecommerce_Sales[[#This Row],[Delivery_Time_Days]] = 0,"No delivery",IF(Ecommerce_Sales[[#This Row],[Delivery_Time_Days]]&lt;=7,"On-time")))</f>
        <v>Delay</v>
      </c>
      <c r="V3473" s="7">
        <f>Ecommerce_Sales[[#This Row],[Profit]]/Ecommerce_Sales[[#This Row],[Total_Price]]</f>
        <v>0.15018656716417911</v>
      </c>
      <c r="W3473" s="3">
        <v>161</v>
      </c>
      <c r="X3473" s="3"/>
    </row>
    <row r="3474" spans="1:24" x14ac:dyDescent="0.25">
      <c r="A3474" s="1" t="s">
        <v>9324</v>
      </c>
      <c r="B3474" s="1" t="s">
        <v>1299</v>
      </c>
      <c r="C3474" s="1" t="s">
        <v>1300</v>
      </c>
      <c r="D3474" s="1" t="s">
        <v>3422</v>
      </c>
      <c r="E3474" s="1" t="s">
        <v>2005</v>
      </c>
      <c r="F3474" s="2">
        <v>45149</v>
      </c>
      <c r="G3474" s="2">
        <v>45523</v>
      </c>
      <c r="H3474" s="2" t="str">
        <f>TEXT(Ecommerce_Sales[[#This Row],[Order_Date]],"mmmm")</f>
        <v>August</v>
      </c>
      <c r="I3474" s="2" t="str">
        <f>TEXT(Ecommerce_Sales[[#This Row],[Order_Date]],"yyyy")</f>
        <v>2024</v>
      </c>
      <c r="J3474" s="2" t="str">
        <f>TEXT(Ecommerce_Sales[[#This Row],[Order_Date]],"mmmm")</f>
        <v>August</v>
      </c>
      <c r="K3474" s="1" t="s">
        <v>1947</v>
      </c>
      <c r="L3474" s="1" t="s">
        <v>9325</v>
      </c>
      <c r="M3474" s="1" t="s">
        <v>2007</v>
      </c>
      <c r="N3474" s="1" t="s">
        <v>1973</v>
      </c>
      <c r="O3474" s="3">
        <v>1171</v>
      </c>
      <c r="P3474">
        <v>6</v>
      </c>
      <c r="Q3474" s="3">
        <v>7024</v>
      </c>
      <c r="R3474" s="1" t="s">
        <v>2016</v>
      </c>
      <c r="S3474" s="3">
        <v>894</v>
      </c>
      <c r="T3474">
        <v>10</v>
      </c>
      <c r="U3474" t="str">
        <f>IF(Ecommerce_Sales[[#This Row],[Delivery_Time_Days]]&gt;7,"Delay",IF(Ecommerce_Sales[[#This Row],[Delivery_Time_Days]] = 0,"No delivery",IF(Ecommerce_Sales[[#This Row],[Delivery_Time_Days]]&lt;=7,"On-time")))</f>
        <v>Delay</v>
      </c>
      <c r="V3474" s="7">
        <f>Ecommerce_Sales[[#This Row],[Profit]]/Ecommerce_Sales[[#This Row],[Total_Price]]</f>
        <v>0.29997152619589978</v>
      </c>
      <c r="W3474" s="3">
        <v>2107</v>
      </c>
      <c r="X3474" s="3"/>
    </row>
    <row r="3475" spans="1:24" x14ac:dyDescent="0.25">
      <c r="A3475" s="1" t="s">
        <v>9326</v>
      </c>
      <c r="B3475" s="1" t="s">
        <v>180</v>
      </c>
      <c r="C3475" s="1" t="s">
        <v>181</v>
      </c>
      <c r="D3475" s="1" t="s">
        <v>4959</v>
      </c>
      <c r="E3475" s="1" t="s">
        <v>1981</v>
      </c>
      <c r="F3475" s="2">
        <v>45319</v>
      </c>
      <c r="G3475" s="2">
        <v>45535</v>
      </c>
      <c r="H3475" s="2" t="str">
        <f>TEXT(Ecommerce_Sales[[#This Row],[Order_Date]],"mmmm")</f>
        <v>August</v>
      </c>
      <c r="I3475" s="2" t="str">
        <f>TEXT(Ecommerce_Sales[[#This Row],[Order_Date]],"yyyy")</f>
        <v>2024</v>
      </c>
      <c r="J3475" s="2" t="str">
        <f>TEXT(Ecommerce_Sales[[#This Row],[Order_Date]],"mmmm")</f>
        <v>August</v>
      </c>
      <c r="K3475" s="1" t="s">
        <v>1947</v>
      </c>
      <c r="L3475" s="1" t="s">
        <v>8249</v>
      </c>
      <c r="M3475" s="1" t="s">
        <v>2065</v>
      </c>
      <c r="N3475" s="1" t="s">
        <v>1978</v>
      </c>
      <c r="O3475" s="3">
        <v>701</v>
      </c>
      <c r="P3475">
        <v>3</v>
      </c>
      <c r="Q3475" s="3">
        <v>2102</v>
      </c>
      <c r="R3475" s="1" t="s">
        <v>1958</v>
      </c>
      <c r="S3475" s="3">
        <v>182</v>
      </c>
      <c r="T3475">
        <v>6</v>
      </c>
      <c r="U3475" t="str">
        <f>IF(Ecommerce_Sales[[#This Row],[Delivery_Time_Days]]&gt;7,"Delay",IF(Ecommerce_Sales[[#This Row],[Delivery_Time_Days]] = 0,"No delivery",IF(Ecommerce_Sales[[#This Row],[Delivery_Time_Days]]&lt;=7,"On-time")))</f>
        <v>On-time</v>
      </c>
      <c r="V3475" s="7">
        <f>Ecommerce_Sales[[#This Row],[Profit]]/Ecommerce_Sales[[#This Row],[Total_Price]]</f>
        <v>0.35014272121788775</v>
      </c>
      <c r="W3475" s="3">
        <v>736</v>
      </c>
      <c r="X3475" s="3"/>
    </row>
    <row r="3476" spans="1:24" x14ac:dyDescent="0.25">
      <c r="A3476" s="1" t="s">
        <v>9327</v>
      </c>
      <c r="B3476" s="1" t="s">
        <v>647</v>
      </c>
      <c r="C3476" s="1" t="s">
        <v>648</v>
      </c>
      <c r="D3476" s="1" t="s">
        <v>5530</v>
      </c>
      <c r="E3476" s="1" t="s">
        <v>2005</v>
      </c>
      <c r="F3476" s="2">
        <v>45174</v>
      </c>
      <c r="G3476" s="2">
        <v>45109</v>
      </c>
      <c r="H3476" s="2" t="str">
        <f>TEXT(Ecommerce_Sales[[#This Row],[Order_Date]],"mmmm")</f>
        <v>July</v>
      </c>
      <c r="I3476" s="2" t="str">
        <f>TEXT(Ecommerce_Sales[[#This Row],[Order_Date]],"yyyy")</f>
        <v>2023</v>
      </c>
      <c r="J3476" s="2" t="str">
        <f>TEXT(Ecommerce_Sales[[#This Row],[Order_Date]],"mmmm")</f>
        <v>July</v>
      </c>
      <c r="K3476" s="1" t="s">
        <v>1947</v>
      </c>
      <c r="L3476" s="1" t="s">
        <v>9328</v>
      </c>
      <c r="M3476" s="1" t="s">
        <v>2026</v>
      </c>
      <c r="N3476" s="1" t="s">
        <v>1978</v>
      </c>
      <c r="O3476" s="3">
        <v>1001</v>
      </c>
      <c r="P3476">
        <v>6</v>
      </c>
      <c r="Q3476" s="3">
        <v>6005</v>
      </c>
      <c r="R3476" s="1" t="s">
        <v>2012</v>
      </c>
      <c r="S3476" s="3">
        <v>885</v>
      </c>
      <c r="T3476">
        <v>3</v>
      </c>
      <c r="U3476" t="str">
        <f>IF(Ecommerce_Sales[[#This Row],[Delivery_Time_Days]]&gt;7,"Delay",IF(Ecommerce_Sales[[#This Row],[Delivery_Time_Days]] = 0,"No delivery",IF(Ecommerce_Sales[[#This Row],[Delivery_Time_Days]]&lt;=7,"On-time")))</f>
        <v>On-time</v>
      </c>
      <c r="V3476" s="7">
        <f>Ecommerce_Sales[[#This Row],[Profit]]/Ecommerce_Sales[[#This Row],[Total_Price]]</f>
        <v>0.35004163197335553</v>
      </c>
      <c r="W3476" s="3">
        <v>2102</v>
      </c>
      <c r="X3476" s="3"/>
    </row>
    <row r="3477" spans="1:24" x14ac:dyDescent="0.25">
      <c r="A3477" s="1" t="s">
        <v>9329</v>
      </c>
      <c r="B3477" s="1" t="s">
        <v>1339</v>
      </c>
      <c r="C3477" s="1" t="s">
        <v>1340</v>
      </c>
      <c r="D3477" s="1" t="s">
        <v>5290</v>
      </c>
      <c r="E3477" s="1" t="s">
        <v>1954</v>
      </c>
      <c r="F3477" s="2">
        <v>45560</v>
      </c>
      <c r="G3477" s="2">
        <v>45097</v>
      </c>
      <c r="H3477" s="2" t="str">
        <f>TEXT(Ecommerce_Sales[[#This Row],[Order_Date]],"mmmm")</f>
        <v>June</v>
      </c>
      <c r="I3477" s="2" t="str">
        <f>TEXT(Ecommerce_Sales[[#This Row],[Order_Date]],"yyyy")</f>
        <v>2023</v>
      </c>
      <c r="J3477" s="2" t="str">
        <f>TEXT(Ecommerce_Sales[[#This Row],[Order_Date]],"mmmm")</f>
        <v>June</v>
      </c>
      <c r="K3477" s="1" t="s">
        <v>1947</v>
      </c>
      <c r="L3477" s="1" t="s">
        <v>9330</v>
      </c>
      <c r="M3477" s="1" t="s">
        <v>1983</v>
      </c>
      <c r="N3477" s="1" t="s">
        <v>1950</v>
      </c>
      <c r="O3477" s="3">
        <v>1049</v>
      </c>
      <c r="P3477">
        <v>4</v>
      </c>
      <c r="Q3477" s="3">
        <v>4197</v>
      </c>
      <c r="R3477" s="1" t="s">
        <v>2008</v>
      </c>
      <c r="S3477" s="3">
        <v>314</v>
      </c>
      <c r="T3477">
        <v>10</v>
      </c>
      <c r="U3477" t="str">
        <f>IF(Ecommerce_Sales[[#This Row],[Delivery_Time_Days]]&gt;7,"Delay",IF(Ecommerce_Sales[[#This Row],[Delivery_Time_Days]] = 0,"No delivery",IF(Ecommerce_Sales[[#This Row],[Delivery_Time_Days]]&lt;=7,"On-time")))</f>
        <v>Delay</v>
      </c>
      <c r="V3477" s="7">
        <f>Ecommerce_Sales[[#This Row],[Profit]]/Ecommerce_Sales[[#This Row],[Total_Price]]</f>
        <v>0.4000476530855373</v>
      </c>
      <c r="W3477" s="3">
        <v>1679</v>
      </c>
      <c r="X3477" s="3"/>
    </row>
    <row r="3478" spans="1:24" x14ac:dyDescent="0.25">
      <c r="A3478" s="1" t="s">
        <v>9331</v>
      </c>
      <c r="B3478" s="1" t="s">
        <v>1422</v>
      </c>
      <c r="C3478" s="1" t="s">
        <v>1423</v>
      </c>
      <c r="D3478" s="1" t="s">
        <v>8557</v>
      </c>
      <c r="E3478" s="1" t="s">
        <v>1954</v>
      </c>
      <c r="F3478" s="2">
        <v>45161</v>
      </c>
      <c r="G3478" s="2">
        <v>45131</v>
      </c>
      <c r="H3478" s="2" t="str">
        <f>TEXT(Ecommerce_Sales[[#This Row],[Order_Date]],"mmmm")</f>
        <v>July</v>
      </c>
      <c r="I3478" s="2" t="str">
        <f>TEXT(Ecommerce_Sales[[#This Row],[Order_Date]],"yyyy")</f>
        <v>2023</v>
      </c>
      <c r="J3478" s="2" t="str">
        <f>TEXT(Ecommerce_Sales[[#This Row],[Order_Date]],"mmmm")</f>
        <v>July</v>
      </c>
      <c r="K3478" s="1" t="s">
        <v>1947</v>
      </c>
      <c r="L3478" s="1" t="s">
        <v>9332</v>
      </c>
      <c r="M3478" s="1" t="s">
        <v>2079</v>
      </c>
      <c r="N3478" s="1" t="s">
        <v>1973</v>
      </c>
      <c r="O3478" s="3">
        <v>1082</v>
      </c>
      <c r="P3478">
        <v>2</v>
      </c>
      <c r="Q3478" s="3">
        <v>2164</v>
      </c>
      <c r="R3478" s="1" t="s">
        <v>1951</v>
      </c>
      <c r="S3478" s="3">
        <v>191</v>
      </c>
      <c r="T3478">
        <v>4</v>
      </c>
      <c r="U3478" t="str">
        <f>IF(Ecommerce_Sales[[#This Row],[Delivery_Time_Days]]&gt;7,"Delay",IF(Ecommerce_Sales[[#This Row],[Delivery_Time_Days]] = 0,"No delivery",IF(Ecommerce_Sales[[#This Row],[Delivery_Time_Days]]&lt;=7,"On-time")))</f>
        <v>On-time</v>
      </c>
      <c r="V3478" s="7">
        <f>Ecommerce_Sales[[#This Row],[Profit]]/Ecommerce_Sales[[#This Row],[Total_Price]]</f>
        <v>0.29990757855822553</v>
      </c>
      <c r="W3478" s="3">
        <v>649</v>
      </c>
      <c r="X3478" s="3"/>
    </row>
    <row r="3479" spans="1:24" x14ac:dyDescent="0.25">
      <c r="A3479" s="1" t="s">
        <v>9333</v>
      </c>
      <c r="B3479" s="1" t="s">
        <v>1331</v>
      </c>
      <c r="C3479" s="1" t="s">
        <v>1332</v>
      </c>
      <c r="D3479" s="1" t="s">
        <v>2532</v>
      </c>
      <c r="E3479" s="1" t="s">
        <v>2005</v>
      </c>
      <c r="F3479" s="2">
        <v>44953</v>
      </c>
      <c r="G3479" s="2">
        <v>45506</v>
      </c>
      <c r="H3479" s="2" t="str">
        <f>TEXT(Ecommerce_Sales[[#This Row],[Order_Date]],"mmmm")</f>
        <v>August</v>
      </c>
      <c r="I3479" s="2" t="str">
        <f>TEXT(Ecommerce_Sales[[#This Row],[Order_Date]],"yyyy")</f>
        <v>2024</v>
      </c>
      <c r="J3479" s="2" t="str">
        <f>TEXT(Ecommerce_Sales[[#This Row],[Order_Date]],"mmmm")</f>
        <v>August</v>
      </c>
      <c r="K3479" s="1" t="s">
        <v>1947</v>
      </c>
      <c r="L3479" s="1" t="s">
        <v>4951</v>
      </c>
      <c r="M3479" s="1" t="s">
        <v>2065</v>
      </c>
      <c r="N3479" s="1" t="s">
        <v>1978</v>
      </c>
      <c r="O3479" s="3">
        <v>365</v>
      </c>
      <c r="P3479">
        <v>6</v>
      </c>
      <c r="Q3479" s="3">
        <v>2190</v>
      </c>
      <c r="R3479" s="1" t="s">
        <v>1958</v>
      </c>
      <c r="S3479" s="3">
        <v>293</v>
      </c>
      <c r="T3479">
        <v>5</v>
      </c>
      <c r="U3479" t="str">
        <f>IF(Ecommerce_Sales[[#This Row],[Delivery_Time_Days]]&gt;7,"Delay",IF(Ecommerce_Sales[[#This Row],[Delivery_Time_Days]] = 0,"No delivery",IF(Ecommerce_Sales[[#This Row],[Delivery_Time_Days]]&lt;=7,"On-time")))</f>
        <v>On-time</v>
      </c>
      <c r="V3479" s="7">
        <f>Ecommerce_Sales[[#This Row],[Profit]]/Ecommerce_Sales[[#This Row],[Total_Price]]</f>
        <v>0.34977168949771692</v>
      </c>
      <c r="W3479" s="3">
        <v>766</v>
      </c>
      <c r="X3479" s="3"/>
    </row>
    <row r="3480" spans="1:24" x14ac:dyDescent="0.25">
      <c r="A3480" s="1" t="s">
        <v>9334</v>
      </c>
      <c r="B3480" s="1" t="s">
        <v>200</v>
      </c>
      <c r="C3480" s="1" t="s">
        <v>201</v>
      </c>
      <c r="D3480" s="1" t="s">
        <v>4177</v>
      </c>
      <c r="E3480" s="1" t="s">
        <v>1996</v>
      </c>
      <c r="F3480" s="2">
        <v>44962</v>
      </c>
      <c r="G3480" s="2">
        <v>45065</v>
      </c>
      <c r="H3480" s="2" t="str">
        <f>TEXT(Ecommerce_Sales[[#This Row],[Order_Date]],"mmmm")</f>
        <v>May</v>
      </c>
      <c r="I3480" s="2" t="str">
        <f>TEXT(Ecommerce_Sales[[#This Row],[Order_Date]],"yyyy")</f>
        <v>2023</v>
      </c>
      <c r="J3480" s="2" t="str">
        <f>TEXT(Ecommerce_Sales[[#This Row],[Order_Date]],"mmmm")</f>
        <v>May</v>
      </c>
      <c r="K3480" s="1" t="s">
        <v>1947</v>
      </c>
      <c r="L3480" s="1" t="s">
        <v>9335</v>
      </c>
      <c r="M3480" s="1" t="s">
        <v>2047</v>
      </c>
      <c r="N3480" s="1" t="s">
        <v>1989</v>
      </c>
      <c r="O3480" s="3">
        <v>345</v>
      </c>
      <c r="P3480">
        <v>4</v>
      </c>
      <c r="Q3480" s="3">
        <v>1380</v>
      </c>
      <c r="R3480" s="1" t="s">
        <v>1958</v>
      </c>
      <c r="S3480" s="3">
        <v>104</v>
      </c>
      <c r="T3480">
        <v>10</v>
      </c>
      <c r="U3480" t="str">
        <f>IF(Ecommerce_Sales[[#This Row],[Delivery_Time_Days]]&gt;7,"Delay",IF(Ecommerce_Sales[[#This Row],[Delivery_Time_Days]] = 0,"No delivery",IF(Ecommerce_Sales[[#This Row],[Delivery_Time_Days]]&lt;=7,"On-time")))</f>
        <v>Delay</v>
      </c>
      <c r="V3480" s="7">
        <f>Ecommerce_Sales[[#This Row],[Profit]]/Ecommerce_Sales[[#This Row],[Total_Price]]</f>
        <v>0.25</v>
      </c>
      <c r="W3480" s="3">
        <v>345</v>
      </c>
      <c r="X3480" s="3"/>
    </row>
    <row r="3481" spans="1:24" x14ac:dyDescent="0.25">
      <c r="A3481" s="1" t="s">
        <v>9336</v>
      </c>
      <c r="B3481" s="1" t="s">
        <v>1621</v>
      </c>
      <c r="C3481" s="1" t="s">
        <v>1622</v>
      </c>
      <c r="D3481" s="1" t="s">
        <v>2579</v>
      </c>
      <c r="E3481" s="1" t="s">
        <v>2005</v>
      </c>
      <c r="F3481" s="2">
        <v>45220</v>
      </c>
      <c r="G3481" s="2">
        <v>45031</v>
      </c>
      <c r="H3481" s="2" t="str">
        <f>TEXT(Ecommerce_Sales[[#This Row],[Order_Date]],"mmmm")</f>
        <v>April</v>
      </c>
      <c r="I3481" s="2" t="str">
        <f>TEXT(Ecommerce_Sales[[#This Row],[Order_Date]],"yyyy")</f>
        <v>2023</v>
      </c>
      <c r="J3481" s="2" t="str">
        <f>TEXT(Ecommerce_Sales[[#This Row],[Order_Date]],"mmmm")</f>
        <v>April</v>
      </c>
      <c r="K3481" s="1" t="s">
        <v>1947</v>
      </c>
      <c r="L3481" s="1" t="s">
        <v>9337</v>
      </c>
      <c r="M3481" s="1" t="s">
        <v>2047</v>
      </c>
      <c r="N3481" s="1" t="s">
        <v>1989</v>
      </c>
      <c r="O3481" s="3">
        <v>508</v>
      </c>
      <c r="P3481">
        <v>4</v>
      </c>
      <c r="Q3481" s="3">
        <v>2034</v>
      </c>
      <c r="R3481" s="1" t="s">
        <v>2008</v>
      </c>
      <c r="S3481" s="3">
        <v>302</v>
      </c>
      <c r="T3481">
        <v>10</v>
      </c>
      <c r="U3481" t="str">
        <f>IF(Ecommerce_Sales[[#This Row],[Delivery_Time_Days]]&gt;7,"Delay",IF(Ecommerce_Sales[[#This Row],[Delivery_Time_Days]] = 0,"No delivery",IF(Ecommerce_Sales[[#This Row],[Delivery_Time_Days]]&lt;=7,"On-time")))</f>
        <v>Delay</v>
      </c>
      <c r="V3481" s="7">
        <f>Ecommerce_Sales[[#This Row],[Profit]]/Ecommerce_Sales[[#This Row],[Total_Price]]</f>
        <v>0.24975417895771879</v>
      </c>
      <c r="W3481" s="3">
        <v>508</v>
      </c>
      <c r="X3481" s="3"/>
    </row>
    <row r="3482" spans="1:24" x14ac:dyDescent="0.25">
      <c r="A3482" s="1" t="s">
        <v>9338</v>
      </c>
      <c r="B3482" s="1" t="s">
        <v>296</v>
      </c>
      <c r="C3482" s="1" t="s">
        <v>297</v>
      </c>
      <c r="D3482" s="1" t="s">
        <v>9339</v>
      </c>
      <c r="E3482" s="1" t="s">
        <v>1961</v>
      </c>
      <c r="F3482" s="2">
        <v>45393</v>
      </c>
      <c r="G3482" s="2">
        <v>45397</v>
      </c>
      <c r="H3482" s="2" t="str">
        <f>TEXT(Ecommerce_Sales[[#This Row],[Order_Date]],"mmmm")</f>
        <v>April</v>
      </c>
      <c r="I3482" s="2" t="str">
        <f>TEXT(Ecommerce_Sales[[#This Row],[Order_Date]],"yyyy")</f>
        <v>2024</v>
      </c>
      <c r="J3482" s="2" t="str">
        <f>TEXT(Ecommerce_Sales[[#This Row],[Order_Date]],"mmmm")</f>
        <v>April</v>
      </c>
      <c r="K3482" s="1" t="s">
        <v>1947</v>
      </c>
      <c r="L3482" s="1" t="s">
        <v>4678</v>
      </c>
      <c r="M3482" s="1" t="s">
        <v>2026</v>
      </c>
      <c r="N3482" s="1" t="s">
        <v>1978</v>
      </c>
      <c r="O3482" s="3">
        <v>783</v>
      </c>
      <c r="P3482">
        <v>2</v>
      </c>
      <c r="Q3482" s="3">
        <v>1566</v>
      </c>
      <c r="R3482" s="1" t="s">
        <v>1958</v>
      </c>
      <c r="S3482" s="3">
        <v>198</v>
      </c>
      <c r="T3482">
        <v>5</v>
      </c>
      <c r="U3482" t="str">
        <f>IF(Ecommerce_Sales[[#This Row],[Delivery_Time_Days]]&gt;7,"Delay",IF(Ecommerce_Sales[[#This Row],[Delivery_Time_Days]] = 0,"No delivery",IF(Ecommerce_Sales[[#This Row],[Delivery_Time_Days]]&lt;=7,"On-time")))</f>
        <v>On-time</v>
      </c>
      <c r="V3482" s="7">
        <f>Ecommerce_Sales[[#This Row],[Profit]]/Ecommerce_Sales[[#This Row],[Total_Price]]</f>
        <v>0.34993614303959131</v>
      </c>
      <c r="W3482" s="3">
        <v>548</v>
      </c>
      <c r="X3482" s="3"/>
    </row>
    <row r="3483" spans="1:24" x14ac:dyDescent="0.25">
      <c r="A3483" s="1" t="s">
        <v>9340</v>
      </c>
      <c r="B3483" s="1" t="s">
        <v>953</v>
      </c>
      <c r="C3483" s="1" t="s">
        <v>954</v>
      </c>
      <c r="D3483" s="1" t="s">
        <v>9341</v>
      </c>
      <c r="E3483" s="1" t="s">
        <v>2005</v>
      </c>
      <c r="F3483" s="2">
        <v>45576</v>
      </c>
      <c r="G3483" s="2">
        <v>45556</v>
      </c>
      <c r="H3483" s="2" t="str">
        <f>TEXT(Ecommerce_Sales[[#This Row],[Order_Date]],"mmmm")</f>
        <v>September</v>
      </c>
      <c r="I3483" s="2" t="str">
        <f>TEXT(Ecommerce_Sales[[#This Row],[Order_Date]],"yyyy")</f>
        <v>2024</v>
      </c>
      <c r="J3483" s="2" t="str">
        <f>TEXT(Ecommerce_Sales[[#This Row],[Order_Date]],"mmmm")</f>
        <v>September</v>
      </c>
      <c r="K3483" s="1" t="s">
        <v>1947</v>
      </c>
      <c r="L3483" s="1" t="s">
        <v>5071</v>
      </c>
      <c r="M3483" s="1" t="s">
        <v>1956</v>
      </c>
      <c r="N3483" s="1" t="s">
        <v>1957</v>
      </c>
      <c r="O3483" s="3">
        <v>717</v>
      </c>
      <c r="P3483">
        <v>4</v>
      </c>
      <c r="Q3483" s="3">
        <v>2870</v>
      </c>
      <c r="R3483" s="1" t="s">
        <v>1958</v>
      </c>
      <c r="S3483" s="3">
        <v>199</v>
      </c>
      <c r="T3483">
        <v>7</v>
      </c>
      <c r="U3483" t="str">
        <f>IF(Ecommerce_Sales[[#This Row],[Delivery_Time_Days]]&gt;7,"Delay",IF(Ecommerce_Sales[[#This Row],[Delivery_Time_Days]] = 0,"No delivery",IF(Ecommerce_Sales[[#This Row],[Delivery_Time_Days]]&lt;=7,"On-time")))</f>
        <v>On-time</v>
      </c>
      <c r="V3483" s="7">
        <f>Ecommerce_Sales[[#This Row],[Profit]]/Ecommerce_Sales[[#This Row],[Total_Price]]</f>
        <v>0.14982578397212543</v>
      </c>
      <c r="W3483" s="3">
        <v>430</v>
      </c>
      <c r="X3483" s="3"/>
    </row>
    <row r="3484" spans="1:24" x14ac:dyDescent="0.25">
      <c r="A3484" s="1" t="s">
        <v>9342</v>
      </c>
      <c r="B3484" s="1" t="s">
        <v>428</v>
      </c>
      <c r="C3484" s="1" t="s">
        <v>429</v>
      </c>
      <c r="D3484" s="1" t="s">
        <v>4327</v>
      </c>
      <c r="E3484" s="1" t="s">
        <v>1946</v>
      </c>
      <c r="F3484" s="2">
        <v>45424</v>
      </c>
      <c r="G3484" s="2">
        <v>45053</v>
      </c>
      <c r="H3484" s="2" t="str">
        <f>TEXT(Ecommerce_Sales[[#This Row],[Order_Date]],"mmmm")</f>
        <v>May</v>
      </c>
      <c r="I3484" s="2" t="str">
        <f>TEXT(Ecommerce_Sales[[#This Row],[Order_Date]],"yyyy")</f>
        <v>2023</v>
      </c>
      <c r="J3484" s="2" t="str">
        <f>TEXT(Ecommerce_Sales[[#This Row],[Order_Date]],"mmmm")</f>
        <v>May</v>
      </c>
      <c r="K3484" s="1" t="s">
        <v>1947</v>
      </c>
      <c r="L3484" s="1" t="s">
        <v>9343</v>
      </c>
      <c r="M3484" s="1" t="s">
        <v>2026</v>
      </c>
      <c r="N3484" s="1" t="s">
        <v>1978</v>
      </c>
      <c r="O3484" s="3">
        <v>313</v>
      </c>
      <c r="P3484">
        <v>5</v>
      </c>
      <c r="Q3484" s="3">
        <v>1564</v>
      </c>
      <c r="R3484" s="1" t="s">
        <v>2012</v>
      </c>
      <c r="S3484" s="3">
        <v>179</v>
      </c>
      <c r="T3484">
        <v>10</v>
      </c>
      <c r="U3484" t="str">
        <f>IF(Ecommerce_Sales[[#This Row],[Delivery_Time_Days]]&gt;7,"Delay",IF(Ecommerce_Sales[[#This Row],[Delivery_Time_Days]] = 0,"No delivery",IF(Ecommerce_Sales[[#This Row],[Delivery_Time_Days]]&lt;=7,"On-time")))</f>
        <v>Delay</v>
      </c>
      <c r="V3484" s="7">
        <f>Ecommerce_Sales[[#This Row],[Profit]]/Ecommerce_Sales[[#This Row],[Total_Price]]</f>
        <v>0.34974424552429667</v>
      </c>
      <c r="W3484" s="3">
        <v>547</v>
      </c>
      <c r="X3484" s="3"/>
    </row>
    <row r="3485" spans="1:24" x14ac:dyDescent="0.25">
      <c r="A3485" s="1" t="s">
        <v>9344</v>
      </c>
      <c r="B3485" s="1" t="s">
        <v>825</v>
      </c>
      <c r="C3485" s="1" t="s">
        <v>826</v>
      </c>
      <c r="D3485" s="1" t="s">
        <v>3821</v>
      </c>
      <c r="E3485" s="1" t="s">
        <v>1961</v>
      </c>
      <c r="F3485" s="2">
        <v>45378</v>
      </c>
      <c r="G3485" s="2">
        <v>45520</v>
      </c>
      <c r="H3485" s="2" t="str">
        <f>TEXT(Ecommerce_Sales[[#This Row],[Order_Date]],"mmmm")</f>
        <v>August</v>
      </c>
      <c r="I3485" s="2" t="str">
        <f>TEXT(Ecommerce_Sales[[#This Row],[Order_Date]],"yyyy")</f>
        <v>2024</v>
      </c>
      <c r="J3485" s="2" t="str">
        <f>TEXT(Ecommerce_Sales[[#This Row],[Order_Date]],"mmmm")</f>
        <v>August</v>
      </c>
      <c r="K3485" s="1" t="s">
        <v>1947</v>
      </c>
      <c r="L3485" s="1" t="s">
        <v>8455</v>
      </c>
      <c r="M3485" s="1" t="s">
        <v>2079</v>
      </c>
      <c r="N3485" s="1" t="s">
        <v>1973</v>
      </c>
      <c r="O3485" s="3">
        <v>1237</v>
      </c>
      <c r="P3485">
        <v>5</v>
      </c>
      <c r="Q3485" s="3">
        <v>6187</v>
      </c>
      <c r="R3485" s="1" t="s">
        <v>1951</v>
      </c>
      <c r="S3485" s="3">
        <v>861</v>
      </c>
      <c r="T3485">
        <v>8</v>
      </c>
      <c r="U3485" t="str">
        <f>IF(Ecommerce_Sales[[#This Row],[Delivery_Time_Days]]&gt;7,"Delay",IF(Ecommerce_Sales[[#This Row],[Delivery_Time_Days]] = 0,"No delivery",IF(Ecommerce_Sales[[#This Row],[Delivery_Time_Days]]&lt;=7,"On-time")))</f>
        <v>Delay</v>
      </c>
      <c r="V3485" s="7">
        <f>Ecommerce_Sales[[#This Row],[Profit]]/Ecommerce_Sales[[#This Row],[Total_Price]]</f>
        <v>0.29998383707774368</v>
      </c>
      <c r="W3485" s="3">
        <v>1856</v>
      </c>
      <c r="X3485" s="3"/>
    </row>
    <row r="3486" spans="1:24" x14ac:dyDescent="0.25">
      <c r="A3486" s="1" t="s">
        <v>9345</v>
      </c>
      <c r="B3486" s="1" t="s">
        <v>226</v>
      </c>
      <c r="C3486" s="1" t="s">
        <v>227</v>
      </c>
      <c r="D3486" s="1" t="s">
        <v>4833</v>
      </c>
      <c r="E3486" s="1" t="s">
        <v>2005</v>
      </c>
      <c r="F3486" s="2">
        <v>45318</v>
      </c>
      <c r="G3486" s="2">
        <v>45280</v>
      </c>
      <c r="H3486" s="2" t="str">
        <f>TEXT(Ecommerce_Sales[[#This Row],[Order_Date]],"mmmm")</f>
        <v>December</v>
      </c>
      <c r="I3486" s="2" t="str">
        <f>TEXT(Ecommerce_Sales[[#This Row],[Order_Date]],"yyyy")</f>
        <v>2023</v>
      </c>
      <c r="J3486" s="2" t="str">
        <f>TEXT(Ecommerce_Sales[[#This Row],[Order_Date]],"mmmm")</f>
        <v>December</v>
      </c>
      <c r="K3486" s="1" t="s">
        <v>1947</v>
      </c>
      <c r="L3486" s="1" t="s">
        <v>7664</v>
      </c>
      <c r="M3486" s="1" t="s">
        <v>2054</v>
      </c>
      <c r="N3486" s="1" t="s">
        <v>1957</v>
      </c>
      <c r="O3486" s="3">
        <v>520</v>
      </c>
      <c r="P3486">
        <v>4</v>
      </c>
      <c r="Q3486" s="3">
        <v>2080</v>
      </c>
      <c r="R3486" s="1" t="s">
        <v>1958</v>
      </c>
      <c r="S3486" s="3">
        <v>265</v>
      </c>
      <c r="T3486">
        <v>7</v>
      </c>
      <c r="U3486" t="str">
        <f>IF(Ecommerce_Sales[[#This Row],[Delivery_Time_Days]]&gt;7,"Delay",IF(Ecommerce_Sales[[#This Row],[Delivery_Time_Days]] = 0,"No delivery",IF(Ecommerce_Sales[[#This Row],[Delivery_Time_Days]]&lt;=7,"On-time")))</f>
        <v>On-time</v>
      </c>
      <c r="V3486" s="7">
        <f>Ecommerce_Sales[[#This Row],[Profit]]/Ecommerce_Sales[[#This Row],[Total_Price]]</f>
        <v>0.15</v>
      </c>
      <c r="W3486" s="3">
        <v>312</v>
      </c>
      <c r="X3486" s="3"/>
    </row>
    <row r="3487" spans="1:24" x14ac:dyDescent="0.25">
      <c r="A3487" s="1" t="s">
        <v>9346</v>
      </c>
      <c r="B3487" s="1" t="s">
        <v>84</v>
      </c>
      <c r="C3487" s="1" t="s">
        <v>85</v>
      </c>
      <c r="D3487" s="1" t="s">
        <v>2332</v>
      </c>
      <c r="E3487" s="1" t="s">
        <v>1996</v>
      </c>
      <c r="F3487" s="2">
        <v>45111</v>
      </c>
      <c r="G3487" s="2">
        <v>45182</v>
      </c>
      <c r="H3487" s="2" t="str">
        <f>TEXT(Ecommerce_Sales[[#This Row],[Order_Date]],"mmmm")</f>
        <v>September</v>
      </c>
      <c r="I3487" s="2" t="str">
        <f>TEXT(Ecommerce_Sales[[#This Row],[Order_Date]],"yyyy")</f>
        <v>2023</v>
      </c>
      <c r="J3487" s="2" t="str">
        <f>TEXT(Ecommerce_Sales[[#This Row],[Order_Date]],"mmmm")</f>
        <v>September</v>
      </c>
      <c r="K3487" s="1" t="s">
        <v>1947</v>
      </c>
      <c r="L3487" s="1" t="s">
        <v>9347</v>
      </c>
      <c r="M3487" s="1" t="s">
        <v>1972</v>
      </c>
      <c r="N3487" s="1" t="s">
        <v>1973</v>
      </c>
      <c r="O3487" s="3">
        <v>817</v>
      </c>
      <c r="P3487">
        <v>5</v>
      </c>
      <c r="Q3487" s="3">
        <v>4083</v>
      </c>
      <c r="R3487" s="1" t="s">
        <v>1958</v>
      </c>
      <c r="S3487" s="3">
        <v>267</v>
      </c>
      <c r="T3487">
        <v>6</v>
      </c>
      <c r="U3487" t="str">
        <f>IF(Ecommerce_Sales[[#This Row],[Delivery_Time_Days]]&gt;7,"Delay",IF(Ecommerce_Sales[[#This Row],[Delivery_Time_Days]] = 0,"No delivery",IF(Ecommerce_Sales[[#This Row],[Delivery_Time_Days]]&lt;=7,"On-time")))</f>
        <v>On-time</v>
      </c>
      <c r="V3487" s="7">
        <f>Ecommerce_Sales[[#This Row],[Profit]]/Ecommerce_Sales[[#This Row],[Total_Price]]</f>
        <v>0.30002449179524859</v>
      </c>
      <c r="W3487" s="3">
        <v>1225</v>
      </c>
      <c r="X3487" s="3"/>
    </row>
    <row r="3488" spans="1:24" x14ac:dyDescent="0.25">
      <c r="A3488" s="1" t="s">
        <v>9348</v>
      </c>
      <c r="B3488" s="1" t="s">
        <v>1097</v>
      </c>
      <c r="C3488" s="1" t="s">
        <v>1098</v>
      </c>
      <c r="D3488" s="1" t="s">
        <v>6689</v>
      </c>
      <c r="E3488" s="1" t="s">
        <v>1981</v>
      </c>
      <c r="F3488" s="2">
        <v>45446</v>
      </c>
      <c r="G3488" s="2">
        <v>45572</v>
      </c>
      <c r="H3488" s="2" t="str">
        <f>TEXT(Ecommerce_Sales[[#This Row],[Order_Date]],"mmmm")</f>
        <v>October</v>
      </c>
      <c r="I3488" s="2" t="str">
        <f>TEXT(Ecommerce_Sales[[#This Row],[Order_Date]],"yyyy")</f>
        <v>2024</v>
      </c>
      <c r="J3488" s="2" t="str">
        <f>TEXT(Ecommerce_Sales[[#This Row],[Order_Date]],"mmmm")</f>
        <v>October</v>
      </c>
      <c r="K3488" s="1" t="s">
        <v>1947</v>
      </c>
      <c r="L3488" s="1" t="s">
        <v>2085</v>
      </c>
      <c r="M3488" s="1" t="s">
        <v>2079</v>
      </c>
      <c r="N3488" s="1" t="s">
        <v>1973</v>
      </c>
      <c r="O3488" s="3">
        <v>1139</v>
      </c>
      <c r="P3488">
        <v>2</v>
      </c>
      <c r="Q3488" s="3">
        <v>2279</v>
      </c>
      <c r="R3488" s="1" t="s">
        <v>2012</v>
      </c>
      <c r="S3488" s="3">
        <v>176</v>
      </c>
      <c r="T3488">
        <v>2</v>
      </c>
      <c r="U3488" t="str">
        <f>IF(Ecommerce_Sales[[#This Row],[Delivery_Time_Days]]&gt;7,"Delay",IF(Ecommerce_Sales[[#This Row],[Delivery_Time_Days]] = 0,"No delivery",IF(Ecommerce_Sales[[#This Row],[Delivery_Time_Days]]&lt;=7,"On-time")))</f>
        <v>On-time</v>
      </c>
      <c r="V3488" s="7">
        <f>Ecommerce_Sales[[#This Row],[Profit]]/Ecommerce_Sales[[#This Row],[Total_Price]]</f>
        <v>0.30013163668275561</v>
      </c>
      <c r="W3488" s="3">
        <v>684</v>
      </c>
      <c r="X3488" s="3"/>
    </row>
    <row r="3489" spans="1:24" x14ac:dyDescent="0.25">
      <c r="A3489" s="1" t="s">
        <v>9349</v>
      </c>
      <c r="B3489" s="1" t="s">
        <v>372</v>
      </c>
      <c r="C3489" s="1" t="s">
        <v>373</v>
      </c>
      <c r="D3489" s="1" t="s">
        <v>6653</v>
      </c>
      <c r="E3489" s="1" t="s">
        <v>1946</v>
      </c>
      <c r="F3489" s="2">
        <v>45642</v>
      </c>
      <c r="G3489" s="2">
        <v>45385</v>
      </c>
      <c r="H3489" s="2" t="str">
        <f>TEXT(Ecommerce_Sales[[#This Row],[Order_Date]],"mmmm")</f>
        <v>April</v>
      </c>
      <c r="I3489" s="2" t="str">
        <f>TEXT(Ecommerce_Sales[[#This Row],[Order_Date]],"yyyy")</f>
        <v>2024</v>
      </c>
      <c r="J3489" s="2" t="str">
        <f>TEXT(Ecommerce_Sales[[#This Row],[Order_Date]],"mmmm")</f>
        <v>April</v>
      </c>
      <c r="K3489" s="1" t="s">
        <v>1947</v>
      </c>
      <c r="L3489" s="1" t="s">
        <v>9350</v>
      </c>
      <c r="M3489" s="1" t="s">
        <v>1963</v>
      </c>
      <c r="N3489" s="1" t="s">
        <v>1957</v>
      </c>
      <c r="O3489" s="3">
        <v>118</v>
      </c>
      <c r="P3489">
        <v>4</v>
      </c>
      <c r="Q3489" s="3">
        <v>472</v>
      </c>
      <c r="R3489" s="1" t="s">
        <v>2016</v>
      </c>
      <c r="S3489" s="3">
        <v>32</v>
      </c>
      <c r="T3489">
        <v>8</v>
      </c>
      <c r="U3489" t="str">
        <f>IF(Ecommerce_Sales[[#This Row],[Delivery_Time_Days]]&gt;7,"Delay",IF(Ecommerce_Sales[[#This Row],[Delivery_Time_Days]] = 0,"No delivery",IF(Ecommerce_Sales[[#This Row],[Delivery_Time_Days]]&lt;=7,"On-time")))</f>
        <v>Delay</v>
      </c>
      <c r="V3489" s="7">
        <f>Ecommerce_Sales[[#This Row],[Profit]]/Ecommerce_Sales[[#This Row],[Total_Price]]</f>
        <v>0.15042372881355931</v>
      </c>
      <c r="W3489" s="3">
        <v>71</v>
      </c>
      <c r="X3489" s="3"/>
    </row>
    <row r="3490" spans="1:24" x14ac:dyDescent="0.25">
      <c r="A3490" s="1" t="s">
        <v>9351</v>
      </c>
      <c r="B3490" s="1" t="s">
        <v>282</v>
      </c>
      <c r="C3490" s="1" t="s">
        <v>283</v>
      </c>
      <c r="D3490" s="1" t="s">
        <v>5067</v>
      </c>
      <c r="E3490" s="1" t="s">
        <v>1966</v>
      </c>
      <c r="F3490" s="2">
        <v>45528</v>
      </c>
      <c r="G3490" s="2">
        <v>45551</v>
      </c>
      <c r="H3490" s="2" t="str">
        <f>TEXT(Ecommerce_Sales[[#This Row],[Order_Date]],"mmmm")</f>
        <v>September</v>
      </c>
      <c r="I3490" s="2" t="str">
        <f>TEXT(Ecommerce_Sales[[#This Row],[Order_Date]],"yyyy")</f>
        <v>2024</v>
      </c>
      <c r="J3490" s="2" t="str">
        <f>TEXT(Ecommerce_Sales[[#This Row],[Order_Date]],"mmmm")</f>
        <v>September</v>
      </c>
      <c r="K3490" s="1" t="s">
        <v>1992</v>
      </c>
      <c r="L3490" s="1" t="s">
        <v>9352</v>
      </c>
      <c r="M3490" s="1" t="s">
        <v>1972</v>
      </c>
      <c r="N3490" s="1" t="s">
        <v>1973</v>
      </c>
      <c r="O3490" s="3">
        <v>837</v>
      </c>
      <c r="P3490">
        <v>3</v>
      </c>
      <c r="Q3490" s="3">
        <v>2512</v>
      </c>
      <c r="R3490" s="1" t="s">
        <v>1958</v>
      </c>
      <c r="S3490" s="3">
        <v>350</v>
      </c>
      <c r="U3490" t="str">
        <f>IF(Ecommerce_Sales[[#This Row],[Delivery_Time_Days]]&gt;7,"Delay",IF(Ecommerce_Sales[[#This Row],[Delivery_Time_Days]] = 0,"No delivery",IF(Ecommerce_Sales[[#This Row],[Delivery_Time_Days]]&lt;=7,"On-time")))</f>
        <v>No delivery</v>
      </c>
      <c r="V3490" s="7">
        <f>Ecommerce_Sales[[#This Row],[Profit]]/Ecommerce_Sales[[#This Row],[Total_Price]]</f>
        <v>0.30015923566878983</v>
      </c>
      <c r="W3490" s="3">
        <v>754</v>
      </c>
      <c r="X3490" s="3"/>
    </row>
    <row r="3491" spans="1:24" x14ac:dyDescent="0.25">
      <c r="A3491" s="1" t="s">
        <v>9353</v>
      </c>
      <c r="B3491" s="1" t="s">
        <v>842</v>
      </c>
      <c r="C3491" s="1" t="s">
        <v>843</v>
      </c>
      <c r="D3491" s="1" t="s">
        <v>5009</v>
      </c>
      <c r="E3491" s="1" t="s">
        <v>1946</v>
      </c>
      <c r="F3491" s="2">
        <v>45434</v>
      </c>
      <c r="G3491" s="2">
        <v>45541</v>
      </c>
      <c r="H3491" s="2" t="str">
        <f>TEXT(Ecommerce_Sales[[#This Row],[Order_Date]],"mmmm")</f>
        <v>September</v>
      </c>
      <c r="I3491" s="2" t="str">
        <f>TEXT(Ecommerce_Sales[[#This Row],[Order_Date]],"yyyy")</f>
        <v>2024</v>
      </c>
      <c r="J3491" s="2" t="str">
        <f>TEXT(Ecommerce_Sales[[#This Row],[Order_Date]],"mmmm")</f>
        <v>September</v>
      </c>
      <c r="K3491" s="1" t="s">
        <v>1947</v>
      </c>
      <c r="L3491" s="1" t="s">
        <v>9354</v>
      </c>
      <c r="M3491" s="1" t="s">
        <v>1972</v>
      </c>
      <c r="N3491" s="1" t="s">
        <v>1973</v>
      </c>
      <c r="O3491" s="3">
        <v>727</v>
      </c>
      <c r="P3491">
        <v>3</v>
      </c>
      <c r="Q3491" s="3">
        <v>2181</v>
      </c>
      <c r="R3491" s="1" t="s">
        <v>1951</v>
      </c>
      <c r="S3491" s="3">
        <v>316</v>
      </c>
      <c r="T3491">
        <v>7</v>
      </c>
      <c r="U3491" t="str">
        <f>IF(Ecommerce_Sales[[#This Row],[Delivery_Time_Days]]&gt;7,"Delay",IF(Ecommerce_Sales[[#This Row],[Delivery_Time_Days]] = 0,"No delivery",IF(Ecommerce_Sales[[#This Row],[Delivery_Time_Days]]&lt;=7,"On-time")))</f>
        <v>On-time</v>
      </c>
      <c r="V3491" s="7">
        <f>Ecommerce_Sales[[#This Row],[Profit]]/Ecommerce_Sales[[#This Row],[Total_Price]]</f>
        <v>0.29986244841815679</v>
      </c>
      <c r="W3491" s="3">
        <v>654</v>
      </c>
      <c r="X3491" s="3"/>
    </row>
    <row r="3492" spans="1:24" x14ac:dyDescent="0.25">
      <c r="A3492" s="1" t="s">
        <v>9355</v>
      </c>
      <c r="B3492" s="1" t="s">
        <v>575</v>
      </c>
      <c r="C3492" s="1" t="s">
        <v>576</v>
      </c>
      <c r="D3492" s="1" t="s">
        <v>2014</v>
      </c>
      <c r="E3492" s="1" t="s">
        <v>1966</v>
      </c>
      <c r="F3492" s="2">
        <v>45237</v>
      </c>
      <c r="G3492" s="2">
        <v>45015</v>
      </c>
      <c r="H3492" s="2" t="str">
        <f>TEXT(Ecommerce_Sales[[#This Row],[Order_Date]],"mmmm")</f>
        <v>March</v>
      </c>
      <c r="I3492" s="2" t="str">
        <f>TEXT(Ecommerce_Sales[[#This Row],[Order_Date]],"yyyy")</f>
        <v>2023</v>
      </c>
      <c r="J3492" s="2" t="str">
        <f>TEXT(Ecommerce_Sales[[#This Row],[Order_Date]],"mmmm")</f>
        <v>March</v>
      </c>
      <c r="K3492" s="1" t="s">
        <v>1947</v>
      </c>
      <c r="L3492" s="1" t="s">
        <v>2159</v>
      </c>
      <c r="M3492" s="1" t="s">
        <v>1998</v>
      </c>
      <c r="N3492" s="1" t="s">
        <v>1973</v>
      </c>
      <c r="O3492" s="3">
        <v>827</v>
      </c>
      <c r="P3492">
        <v>2</v>
      </c>
      <c r="Q3492" s="3">
        <v>1654</v>
      </c>
      <c r="R3492" s="1" t="s">
        <v>1958</v>
      </c>
      <c r="S3492" s="3">
        <v>151</v>
      </c>
      <c r="T3492">
        <v>7</v>
      </c>
      <c r="U3492" t="str">
        <f>IF(Ecommerce_Sales[[#This Row],[Delivery_Time_Days]]&gt;7,"Delay",IF(Ecommerce_Sales[[#This Row],[Delivery_Time_Days]] = 0,"No delivery",IF(Ecommerce_Sales[[#This Row],[Delivery_Time_Days]]&lt;=7,"On-time")))</f>
        <v>On-time</v>
      </c>
      <c r="V3492" s="7">
        <f>Ecommerce_Sales[[#This Row],[Profit]]/Ecommerce_Sales[[#This Row],[Total_Price]]</f>
        <v>0.29987908101571947</v>
      </c>
      <c r="W3492" s="3">
        <v>496</v>
      </c>
      <c r="X3492" s="3"/>
    </row>
    <row r="3493" spans="1:24" x14ac:dyDescent="0.25">
      <c r="A3493" s="1" t="s">
        <v>9356</v>
      </c>
      <c r="B3493" s="1" t="s">
        <v>838</v>
      </c>
      <c r="C3493" s="1" t="s">
        <v>839</v>
      </c>
      <c r="D3493" s="1" t="s">
        <v>4253</v>
      </c>
      <c r="E3493" s="1" t="s">
        <v>1954</v>
      </c>
      <c r="F3493" s="2">
        <v>45650</v>
      </c>
      <c r="G3493" s="2">
        <v>45270</v>
      </c>
      <c r="H3493" s="2" t="str">
        <f>TEXT(Ecommerce_Sales[[#This Row],[Order_Date]],"mmmm")</f>
        <v>December</v>
      </c>
      <c r="I3493" s="2" t="str">
        <f>TEXT(Ecommerce_Sales[[#This Row],[Order_Date]],"yyyy")</f>
        <v>2023</v>
      </c>
      <c r="J3493" s="2" t="str">
        <f>TEXT(Ecommerce_Sales[[#This Row],[Order_Date]],"mmmm")</f>
        <v>December</v>
      </c>
      <c r="K3493" s="1" t="s">
        <v>1947</v>
      </c>
      <c r="L3493" s="1" t="s">
        <v>9357</v>
      </c>
      <c r="M3493" s="1" t="s">
        <v>1988</v>
      </c>
      <c r="N3493" s="1" t="s">
        <v>1989</v>
      </c>
      <c r="O3493" s="3">
        <v>70</v>
      </c>
      <c r="P3493">
        <v>4</v>
      </c>
      <c r="Q3493" s="3">
        <v>280</v>
      </c>
      <c r="R3493" s="1" t="s">
        <v>1958</v>
      </c>
      <c r="S3493" s="3">
        <v>35</v>
      </c>
      <c r="T3493">
        <v>7</v>
      </c>
      <c r="U3493" t="str">
        <f>IF(Ecommerce_Sales[[#This Row],[Delivery_Time_Days]]&gt;7,"Delay",IF(Ecommerce_Sales[[#This Row],[Delivery_Time_Days]] = 0,"No delivery",IF(Ecommerce_Sales[[#This Row],[Delivery_Time_Days]]&lt;=7,"On-time")))</f>
        <v>On-time</v>
      </c>
      <c r="V3493" s="7">
        <f>Ecommerce_Sales[[#This Row],[Profit]]/Ecommerce_Sales[[#This Row],[Total_Price]]</f>
        <v>0.25</v>
      </c>
      <c r="W3493" s="3">
        <v>70</v>
      </c>
      <c r="X3493" s="3"/>
    </row>
    <row r="3494" spans="1:24" x14ac:dyDescent="0.25">
      <c r="A3494" s="1" t="s">
        <v>9358</v>
      </c>
      <c r="B3494" s="1" t="s">
        <v>38</v>
      </c>
      <c r="C3494" s="1" t="s">
        <v>39</v>
      </c>
      <c r="D3494" s="1" t="s">
        <v>3028</v>
      </c>
      <c r="E3494" s="1" t="s">
        <v>1981</v>
      </c>
      <c r="F3494" s="2">
        <v>45211</v>
      </c>
      <c r="G3494" s="2">
        <v>45509</v>
      </c>
      <c r="H3494" s="2" t="str">
        <f>TEXT(Ecommerce_Sales[[#This Row],[Order_Date]],"mmmm")</f>
        <v>August</v>
      </c>
      <c r="I3494" s="2" t="str">
        <f>TEXT(Ecommerce_Sales[[#This Row],[Order_Date]],"yyyy")</f>
        <v>2024</v>
      </c>
      <c r="J3494" s="2" t="str">
        <f>TEXT(Ecommerce_Sales[[#This Row],[Order_Date]],"mmmm")</f>
        <v>August</v>
      </c>
      <c r="K3494" s="1" t="s">
        <v>1947</v>
      </c>
      <c r="L3494" s="1" t="s">
        <v>9359</v>
      </c>
      <c r="M3494" s="1" t="s">
        <v>1956</v>
      </c>
      <c r="N3494" s="1" t="s">
        <v>1957</v>
      </c>
      <c r="O3494" s="3">
        <v>217</v>
      </c>
      <c r="P3494">
        <v>5</v>
      </c>
      <c r="Q3494" s="3">
        <v>1087</v>
      </c>
      <c r="R3494" s="1" t="s">
        <v>1951</v>
      </c>
      <c r="S3494" s="3">
        <v>154</v>
      </c>
      <c r="T3494">
        <v>4</v>
      </c>
      <c r="U3494" t="str">
        <f>IF(Ecommerce_Sales[[#This Row],[Delivery_Time_Days]]&gt;7,"Delay",IF(Ecommerce_Sales[[#This Row],[Delivery_Time_Days]] = 0,"No delivery",IF(Ecommerce_Sales[[#This Row],[Delivery_Time_Days]]&lt;=7,"On-time")))</f>
        <v>On-time</v>
      </c>
      <c r="V3494" s="7">
        <f>Ecommerce_Sales[[#This Row],[Profit]]/Ecommerce_Sales[[#This Row],[Total_Price]]</f>
        <v>0.14995400183992641</v>
      </c>
      <c r="W3494" s="3">
        <v>163</v>
      </c>
      <c r="X3494" s="3"/>
    </row>
    <row r="3495" spans="1:24" x14ac:dyDescent="0.25">
      <c r="A3495" s="1" t="s">
        <v>9360</v>
      </c>
      <c r="B3495" s="1" t="s">
        <v>1667</v>
      </c>
      <c r="C3495" s="1" t="s">
        <v>1668</v>
      </c>
      <c r="D3495" s="1" t="s">
        <v>7803</v>
      </c>
      <c r="E3495" s="1" t="s">
        <v>2005</v>
      </c>
      <c r="F3495" s="2">
        <v>45183</v>
      </c>
      <c r="G3495" s="2">
        <v>45049</v>
      </c>
      <c r="H3495" s="2" t="str">
        <f>TEXT(Ecommerce_Sales[[#This Row],[Order_Date]],"mmmm")</f>
        <v>May</v>
      </c>
      <c r="I3495" s="2" t="str">
        <f>TEXT(Ecommerce_Sales[[#This Row],[Order_Date]],"yyyy")</f>
        <v>2023</v>
      </c>
      <c r="J3495" s="2" t="str">
        <f>TEXT(Ecommerce_Sales[[#This Row],[Order_Date]],"mmmm")</f>
        <v>May</v>
      </c>
      <c r="K3495" s="1" t="s">
        <v>1986</v>
      </c>
      <c r="L3495" s="1" t="s">
        <v>9361</v>
      </c>
      <c r="M3495" s="1" t="s">
        <v>1977</v>
      </c>
      <c r="N3495" s="1" t="s">
        <v>1978</v>
      </c>
      <c r="O3495" s="3">
        <v>560</v>
      </c>
      <c r="P3495">
        <v>2</v>
      </c>
      <c r="Q3495" s="3">
        <v>1119</v>
      </c>
      <c r="R3495" s="1" t="s">
        <v>1958</v>
      </c>
      <c r="S3495" s="3">
        <v>139</v>
      </c>
      <c r="U3495" t="str">
        <f>IF(Ecommerce_Sales[[#This Row],[Delivery_Time_Days]]&gt;7,"Delay",IF(Ecommerce_Sales[[#This Row],[Delivery_Time_Days]] = 0,"No delivery",IF(Ecommerce_Sales[[#This Row],[Delivery_Time_Days]]&lt;=7,"On-time")))</f>
        <v>No delivery</v>
      </c>
      <c r="V3495" s="7">
        <f>Ecommerce_Sales[[#This Row],[Profit]]/Ecommerce_Sales[[#This Row],[Total_Price]]</f>
        <v>0.35031277926720283</v>
      </c>
      <c r="W3495" s="3">
        <v>392</v>
      </c>
      <c r="X3495" s="3"/>
    </row>
    <row r="3496" spans="1:24" x14ac:dyDescent="0.25">
      <c r="A3496" s="1" t="s">
        <v>9362</v>
      </c>
      <c r="B3496" s="1" t="s">
        <v>1371</v>
      </c>
      <c r="C3496" s="1" t="s">
        <v>1372</v>
      </c>
      <c r="D3496" s="1" t="s">
        <v>2225</v>
      </c>
      <c r="E3496" s="1" t="s">
        <v>1996</v>
      </c>
      <c r="F3496" s="2">
        <v>44971</v>
      </c>
      <c r="G3496" s="2">
        <v>45190</v>
      </c>
      <c r="H3496" s="2" t="str">
        <f>TEXT(Ecommerce_Sales[[#This Row],[Order_Date]],"mmmm")</f>
        <v>September</v>
      </c>
      <c r="I3496" s="2" t="str">
        <f>TEXT(Ecommerce_Sales[[#This Row],[Order_Date]],"yyyy")</f>
        <v>2023</v>
      </c>
      <c r="J3496" s="2" t="str">
        <f>TEXT(Ecommerce_Sales[[#This Row],[Order_Date]],"mmmm")</f>
        <v>September</v>
      </c>
      <c r="K3496" s="1" t="s">
        <v>1947</v>
      </c>
      <c r="L3496" s="1" t="s">
        <v>6929</v>
      </c>
      <c r="M3496" s="1" t="s">
        <v>2043</v>
      </c>
      <c r="N3496" s="1" t="s">
        <v>1989</v>
      </c>
      <c r="O3496" s="3">
        <v>384</v>
      </c>
      <c r="P3496">
        <v>1</v>
      </c>
      <c r="Q3496" s="3">
        <v>384</v>
      </c>
      <c r="R3496" s="1" t="s">
        <v>1958</v>
      </c>
      <c r="S3496" s="3">
        <v>32</v>
      </c>
      <c r="T3496">
        <v>9</v>
      </c>
      <c r="U3496" t="str">
        <f>IF(Ecommerce_Sales[[#This Row],[Delivery_Time_Days]]&gt;7,"Delay",IF(Ecommerce_Sales[[#This Row],[Delivery_Time_Days]] = 0,"No delivery",IF(Ecommerce_Sales[[#This Row],[Delivery_Time_Days]]&lt;=7,"On-time")))</f>
        <v>Delay</v>
      </c>
      <c r="V3496" s="7">
        <f>Ecommerce_Sales[[#This Row],[Profit]]/Ecommerce_Sales[[#This Row],[Total_Price]]</f>
        <v>0.25</v>
      </c>
      <c r="W3496" s="3">
        <v>96</v>
      </c>
      <c r="X3496" s="3"/>
    </row>
    <row r="3497" spans="1:24" x14ac:dyDescent="0.25">
      <c r="A3497" s="1" t="s">
        <v>9363</v>
      </c>
      <c r="B3497" s="1" t="s">
        <v>1563</v>
      </c>
      <c r="C3497" s="1" t="s">
        <v>1564</v>
      </c>
      <c r="D3497" s="1" t="s">
        <v>4196</v>
      </c>
      <c r="E3497" s="1" t="s">
        <v>1946</v>
      </c>
      <c r="F3497" s="2">
        <v>45237</v>
      </c>
      <c r="G3497" s="2">
        <v>45200</v>
      </c>
      <c r="H3497" s="2" t="str">
        <f>TEXT(Ecommerce_Sales[[#This Row],[Order_Date]],"mmmm")</f>
        <v>October</v>
      </c>
      <c r="I3497" s="2" t="str">
        <f>TEXT(Ecommerce_Sales[[#This Row],[Order_Date]],"yyyy")</f>
        <v>2023</v>
      </c>
      <c r="J3497" s="2" t="str">
        <f>TEXT(Ecommerce_Sales[[#This Row],[Order_Date]],"mmmm")</f>
        <v>October</v>
      </c>
      <c r="K3497" s="1" t="s">
        <v>1992</v>
      </c>
      <c r="L3497" s="1" t="s">
        <v>9364</v>
      </c>
      <c r="M3497" s="1" t="s">
        <v>2065</v>
      </c>
      <c r="N3497" s="1" t="s">
        <v>1978</v>
      </c>
      <c r="O3497" s="3">
        <v>1019</v>
      </c>
      <c r="P3497">
        <v>6</v>
      </c>
      <c r="Q3497" s="3">
        <v>6113</v>
      </c>
      <c r="R3497" s="1" t="s">
        <v>1958</v>
      </c>
      <c r="S3497" s="3">
        <v>571</v>
      </c>
      <c r="U3497" t="str">
        <f>IF(Ecommerce_Sales[[#This Row],[Delivery_Time_Days]]&gt;7,"Delay",IF(Ecommerce_Sales[[#This Row],[Delivery_Time_Days]] = 0,"No delivery",IF(Ecommerce_Sales[[#This Row],[Delivery_Time_Days]]&lt;=7,"On-time")))</f>
        <v>No delivery</v>
      </c>
      <c r="V3497" s="7">
        <f>Ecommerce_Sales[[#This Row],[Profit]]/Ecommerce_Sales[[#This Row],[Total_Price]]</f>
        <v>0.34991002780958613</v>
      </c>
      <c r="W3497" s="3">
        <v>2139</v>
      </c>
      <c r="X3497" s="3"/>
    </row>
    <row r="3498" spans="1:24" x14ac:dyDescent="0.25">
      <c r="A3498" s="1" t="s">
        <v>9365</v>
      </c>
      <c r="B3498" s="1" t="s">
        <v>1561</v>
      </c>
      <c r="C3498" s="1" t="s">
        <v>1562</v>
      </c>
      <c r="D3498" s="1" t="s">
        <v>5080</v>
      </c>
      <c r="E3498" s="1" t="s">
        <v>1954</v>
      </c>
      <c r="F3498" s="2">
        <v>45461</v>
      </c>
      <c r="G3498" s="2">
        <v>45123</v>
      </c>
      <c r="H3498" s="2" t="str">
        <f>TEXT(Ecommerce_Sales[[#This Row],[Order_Date]],"mmmm")</f>
        <v>July</v>
      </c>
      <c r="I3498" s="2" t="str">
        <f>TEXT(Ecommerce_Sales[[#This Row],[Order_Date]],"yyyy")</f>
        <v>2023</v>
      </c>
      <c r="J3498" s="2" t="str">
        <f>TEXT(Ecommerce_Sales[[#This Row],[Order_Date]],"mmmm")</f>
        <v>July</v>
      </c>
      <c r="K3498" s="1" t="s">
        <v>1947</v>
      </c>
      <c r="L3498" s="1" t="s">
        <v>9366</v>
      </c>
      <c r="M3498" s="1" t="s">
        <v>2072</v>
      </c>
      <c r="N3498" s="1" t="s">
        <v>1950</v>
      </c>
      <c r="O3498" s="3">
        <v>515</v>
      </c>
      <c r="P3498">
        <v>5</v>
      </c>
      <c r="Q3498" s="3">
        <v>2577</v>
      </c>
      <c r="R3498" s="1" t="s">
        <v>1958</v>
      </c>
      <c r="S3498" s="3">
        <v>206</v>
      </c>
      <c r="T3498">
        <v>3</v>
      </c>
      <c r="U3498" t="str">
        <f>IF(Ecommerce_Sales[[#This Row],[Delivery_Time_Days]]&gt;7,"Delay",IF(Ecommerce_Sales[[#This Row],[Delivery_Time_Days]] = 0,"No delivery",IF(Ecommerce_Sales[[#This Row],[Delivery_Time_Days]]&lt;=7,"On-time")))</f>
        <v>On-time</v>
      </c>
      <c r="V3498" s="7">
        <f>Ecommerce_Sales[[#This Row],[Profit]]/Ecommerce_Sales[[#This Row],[Total_Price]]</f>
        <v>0.40007760962359334</v>
      </c>
      <c r="W3498" s="3">
        <v>1031</v>
      </c>
      <c r="X3498" s="3"/>
    </row>
    <row r="3499" spans="1:24" x14ac:dyDescent="0.25">
      <c r="A3499" s="1" t="s">
        <v>9367</v>
      </c>
      <c r="B3499" s="1" t="s">
        <v>24</v>
      </c>
      <c r="C3499" s="1" t="s">
        <v>25</v>
      </c>
      <c r="D3499" s="1" t="s">
        <v>3507</v>
      </c>
      <c r="E3499" s="1" t="s">
        <v>1954</v>
      </c>
      <c r="F3499" s="2">
        <v>45534</v>
      </c>
      <c r="G3499" s="2">
        <v>45159</v>
      </c>
      <c r="H3499" s="2" t="str">
        <f>TEXT(Ecommerce_Sales[[#This Row],[Order_Date]],"mmmm")</f>
        <v>August</v>
      </c>
      <c r="I3499" s="2" t="str">
        <f>TEXT(Ecommerce_Sales[[#This Row],[Order_Date]],"yyyy")</f>
        <v>2023</v>
      </c>
      <c r="J3499" s="2" t="str">
        <f>TEXT(Ecommerce_Sales[[#This Row],[Order_Date]],"mmmm")</f>
        <v>August</v>
      </c>
      <c r="K3499" s="1" t="s">
        <v>1947</v>
      </c>
      <c r="L3499" s="1" t="s">
        <v>6794</v>
      </c>
      <c r="M3499" s="1" t="s">
        <v>2043</v>
      </c>
      <c r="N3499" s="1" t="s">
        <v>1989</v>
      </c>
      <c r="O3499" s="3">
        <v>38</v>
      </c>
      <c r="P3499">
        <v>1</v>
      </c>
      <c r="Q3499" s="3">
        <v>38</v>
      </c>
      <c r="R3499" s="1" t="s">
        <v>2008</v>
      </c>
      <c r="S3499" s="3">
        <v>2</v>
      </c>
      <c r="T3499">
        <v>8</v>
      </c>
      <c r="U3499" t="str">
        <f>IF(Ecommerce_Sales[[#This Row],[Delivery_Time_Days]]&gt;7,"Delay",IF(Ecommerce_Sales[[#This Row],[Delivery_Time_Days]] = 0,"No delivery",IF(Ecommerce_Sales[[#This Row],[Delivery_Time_Days]]&lt;=7,"On-time")))</f>
        <v>Delay</v>
      </c>
      <c r="V3499" s="7">
        <f>Ecommerce_Sales[[#This Row],[Profit]]/Ecommerce_Sales[[#This Row],[Total_Price]]</f>
        <v>0.26315789473684209</v>
      </c>
      <c r="W3499" s="3">
        <v>10</v>
      </c>
      <c r="X3499" s="3"/>
    </row>
    <row r="3500" spans="1:24" x14ac:dyDescent="0.25">
      <c r="A3500" s="1" t="s">
        <v>9368</v>
      </c>
      <c r="B3500" s="1" t="s">
        <v>787</v>
      </c>
      <c r="C3500" s="1" t="s">
        <v>788</v>
      </c>
      <c r="D3500" s="1" t="s">
        <v>4290</v>
      </c>
      <c r="E3500" s="1" t="s">
        <v>1981</v>
      </c>
      <c r="F3500" s="2">
        <v>45095</v>
      </c>
      <c r="G3500" s="2">
        <v>45541</v>
      </c>
      <c r="H3500" s="2" t="str">
        <f>TEXT(Ecommerce_Sales[[#This Row],[Order_Date]],"mmmm")</f>
        <v>September</v>
      </c>
      <c r="I3500" s="2" t="str">
        <f>TEXT(Ecommerce_Sales[[#This Row],[Order_Date]],"yyyy")</f>
        <v>2024</v>
      </c>
      <c r="J3500" s="2" t="str">
        <f>TEXT(Ecommerce_Sales[[#This Row],[Order_Date]],"mmmm")</f>
        <v>September</v>
      </c>
      <c r="K3500" s="1" t="s">
        <v>1947</v>
      </c>
      <c r="L3500" s="1" t="s">
        <v>9369</v>
      </c>
      <c r="M3500" s="1" t="s">
        <v>2047</v>
      </c>
      <c r="N3500" s="1" t="s">
        <v>1989</v>
      </c>
      <c r="O3500" s="3">
        <v>830</v>
      </c>
      <c r="P3500">
        <v>4</v>
      </c>
      <c r="Q3500" s="3">
        <v>3319</v>
      </c>
      <c r="R3500" s="1" t="s">
        <v>1951</v>
      </c>
      <c r="S3500" s="3">
        <v>279</v>
      </c>
      <c r="T3500">
        <v>3</v>
      </c>
      <c r="U3500" t="str">
        <f>IF(Ecommerce_Sales[[#This Row],[Delivery_Time_Days]]&gt;7,"Delay",IF(Ecommerce_Sales[[#This Row],[Delivery_Time_Days]] = 0,"No delivery",IF(Ecommerce_Sales[[#This Row],[Delivery_Time_Days]]&lt;=7,"On-time")))</f>
        <v>On-time</v>
      </c>
      <c r="V3500" s="7">
        <f>Ecommerce_Sales[[#This Row],[Profit]]/Ecommerce_Sales[[#This Row],[Total_Price]]</f>
        <v>0.25007532389273879</v>
      </c>
      <c r="W3500" s="3">
        <v>830</v>
      </c>
      <c r="X3500" s="3"/>
    </row>
    <row r="3501" spans="1:24" x14ac:dyDescent="0.25">
      <c r="A3501" s="1" t="s">
        <v>9370</v>
      </c>
      <c r="B3501" s="1" t="s">
        <v>953</v>
      </c>
      <c r="C3501" s="1" t="s">
        <v>954</v>
      </c>
      <c r="D3501" s="1" t="s">
        <v>9341</v>
      </c>
      <c r="E3501" s="1" t="s">
        <v>2005</v>
      </c>
      <c r="F3501" s="2">
        <v>45576</v>
      </c>
      <c r="G3501" s="2">
        <v>45154</v>
      </c>
      <c r="H3501" s="2" t="str">
        <f>TEXT(Ecommerce_Sales[[#This Row],[Order_Date]],"mmmm")</f>
        <v>August</v>
      </c>
      <c r="I3501" s="2" t="str">
        <f>TEXT(Ecommerce_Sales[[#This Row],[Order_Date]],"yyyy")</f>
        <v>2023</v>
      </c>
      <c r="J3501" s="2" t="str">
        <f>TEXT(Ecommerce_Sales[[#This Row],[Order_Date]],"mmmm")</f>
        <v>August</v>
      </c>
      <c r="K3501" s="1" t="s">
        <v>1947</v>
      </c>
      <c r="L3501" s="1" t="s">
        <v>9371</v>
      </c>
      <c r="M3501" s="1" t="s">
        <v>2030</v>
      </c>
      <c r="N3501" s="1" t="s">
        <v>1978</v>
      </c>
      <c r="O3501" s="3">
        <v>466</v>
      </c>
      <c r="P3501">
        <v>6</v>
      </c>
      <c r="Q3501" s="3">
        <v>2797</v>
      </c>
      <c r="R3501" s="1" t="s">
        <v>1951</v>
      </c>
      <c r="S3501" s="3">
        <v>187</v>
      </c>
      <c r="T3501">
        <v>7</v>
      </c>
      <c r="U3501" t="str">
        <f>IF(Ecommerce_Sales[[#This Row],[Delivery_Time_Days]]&gt;7,"Delay",IF(Ecommerce_Sales[[#This Row],[Delivery_Time_Days]] = 0,"No delivery",IF(Ecommerce_Sales[[#This Row],[Delivery_Time_Days]]&lt;=7,"On-time")))</f>
        <v>On-time</v>
      </c>
      <c r="V3501" s="7">
        <f>Ecommerce_Sales[[#This Row],[Profit]]/Ecommerce_Sales[[#This Row],[Total_Price]]</f>
        <v>0.35001787629603148</v>
      </c>
      <c r="W3501" s="3">
        <v>979</v>
      </c>
      <c r="X3501" s="3"/>
    </row>
    <row r="3502" spans="1:24" x14ac:dyDescent="0.25">
      <c r="A3502" s="1" t="s">
        <v>9372</v>
      </c>
      <c r="B3502" s="1" t="s">
        <v>334</v>
      </c>
      <c r="C3502" s="1" t="s">
        <v>335</v>
      </c>
      <c r="D3502" s="1" t="s">
        <v>3285</v>
      </c>
      <c r="E3502" s="1" t="s">
        <v>2005</v>
      </c>
      <c r="F3502" s="2">
        <v>45142</v>
      </c>
      <c r="G3502" s="2">
        <v>45646</v>
      </c>
      <c r="H3502" s="2" t="str">
        <f>TEXT(Ecommerce_Sales[[#This Row],[Order_Date]],"mmmm")</f>
        <v>December</v>
      </c>
      <c r="I3502" s="2" t="str">
        <f>TEXT(Ecommerce_Sales[[#This Row],[Order_Date]],"yyyy")</f>
        <v>2024</v>
      </c>
      <c r="J3502" s="2" t="str">
        <f>TEXT(Ecommerce_Sales[[#This Row],[Order_Date]],"mmmm")</f>
        <v>December</v>
      </c>
      <c r="K3502" s="1" t="s">
        <v>1947</v>
      </c>
      <c r="L3502" s="1" t="s">
        <v>5117</v>
      </c>
      <c r="M3502" s="1" t="s">
        <v>2043</v>
      </c>
      <c r="N3502" s="1" t="s">
        <v>1989</v>
      </c>
      <c r="O3502" s="3">
        <v>888</v>
      </c>
      <c r="P3502">
        <v>6</v>
      </c>
      <c r="Q3502" s="3">
        <v>5328</v>
      </c>
      <c r="R3502" s="1" t="s">
        <v>1951</v>
      </c>
      <c r="S3502" s="3">
        <v>389</v>
      </c>
      <c r="T3502">
        <v>10</v>
      </c>
      <c r="U3502" t="str">
        <f>IF(Ecommerce_Sales[[#This Row],[Delivery_Time_Days]]&gt;7,"Delay",IF(Ecommerce_Sales[[#This Row],[Delivery_Time_Days]] = 0,"No delivery",IF(Ecommerce_Sales[[#This Row],[Delivery_Time_Days]]&lt;=7,"On-time")))</f>
        <v>Delay</v>
      </c>
      <c r="V3502" s="7">
        <f>Ecommerce_Sales[[#This Row],[Profit]]/Ecommerce_Sales[[#This Row],[Total_Price]]</f>
        <v>0.25</v>
      </c>
      <c r="W3502" s="3">
        <v>1332</v>
      </c>
      <c r="X3502" s="3"/>
    </row>
    <row r="3503" spans="1:24" x14ac:dyDescent="0.25">
      <c r="A3503" s="1" t="s">
        <v>9373</v>
      </c>
      <c r="B3503" s="1" t="s">
        <v>302</v>
      </c>
      <c r="C3503" s="1" t="s">
        <v>303</v>
      </c>
      <c r="D3503" s="1" t="s">
        <v>5781</v>
      </c>
      <c r="E3503" s="1" t="s">
        <v>1961</v>
      </c>
      <c r="F3503" s="2">
        <v>45442</v>
      </c>
      <c r="G3503" s="2">
        <v>45644</v>
      </c>
      <c r="H3503" s="2" t="str">
        <f>TEXT(Ecommerce_Sales[[#This Row],[Order_Date]],"mmmm")</f>
        <v>December</v>
      </c>
      <c r="I3503" s="2" t="str">
        <f>TEXT(Ecommerce_Sales[[#This Row],[Order_Date]],"yyyy")</f>
        <v>2024</v>
      </c>
      <c r="J3503" s="2" t="str">
        <f>TEXT(Ecommerce_Sales[[#This Row],[Order_Date]],"mmmm")</f>
        <v>December</v>
      </c>
      <c r="K3503" s="1" t="s">
        <v>1947</v>
      </c>
      <c r="L3503" s="1" t="s">
        <v>8564</v>
      </c>
      <c r="M3503" s="1" t="s">
        <v>1988</v>
      </c>
      <c r="N3503" s="1" t="s">
        <v>1989</v>
      </c>
      <c r="O3503" s="3">
        <v>1446</v>
      </c>
      <c r="P3503">
        <v>8</v>
      </c>
      <c r="Q3503" s="3">
        <v>11571</v>
      </c>
      <c r="R3503" s="1" t="s">
        <v>1958</v>
      </c>
      <c r="S3503" s="3">
        <v>1713</v>
      </c>
      <c r="T3503">
        <v>9</v>
      </c>
      <c r="U3503" t="str">
        <f>IF(Ecommerce_Sales[[#This Row],[Delivery_Time_Days]]&gt;7,"Delay",IF(Ecommerce_Sales[[#This Row],[Delivery_Time_Days]] = 0,"No delivery",IF(Ecommerce_Sales[[#This Row],[Delivery_Time_Days]]&lt;=7,"On-time")))</f>
        <v>Delay</v>
      </c>
      <c r="V3503" s="7">
        <f>Ecommerce_Sales[[#This Row],[Profit]]/Ecommerce_Sales[[#This Row],[Total_Price]]</f>
        <v>0.25002160573848414</v>
      </c>
      <c r="W3503" s="3">
        <v>2893</v>
      </c>
      <c r="X3503" s="3"/>
    </row>
    <row r="3504" spans="1:24" x14ac:dyDescent="0.25">
      <c r="A3504" s="1" t="s">
        <v>9374</v>
      </c>
      <c r="B3504" s="1" t="s">
        <v>908</v>
      </c>
      <c r="C3504" s="1" t="s">
        <v>909</v>
      </c>
      <c r="D3504" s="1" t="s">
        <v>2252</v>
      </c>
      <c r="E3504" s="1" t="s">
        <v>1996</v>
      </c>
      <c r="F3504" s="2">
        <v>44940</v>
      </c>
      <c r="G3504" s="2">
        <v>45485</v>
      </c>
      <c r="H3504" s="2" t="str">
        <f>TEXT(Ecommerce_Sales[[#This Row],[Order_Date]],"mmmm")</f>
        <v>July</v>
      </c>
      <c r="I3504" s="2" t="str">
        <f>TEXT(Ecommerce_Sales[[#This Row],[Order_Date]],"yyyy")</f>
        <v>2024</v>
      </c>
      <c r="J3504" s="2" t="str">
        <f>TEXT(Ecommerce_Sales[[#This Row],[Order_Date]],"mmmm")</f>
        <v>July</v>
      </c>
      <c r="K3504" s="1" t="s">
        <v>1947</v>
      </c>
      <c r="L3504" s="1" t="s">
        <v>9375</v>
      </c>
      <c r="M3504" s="1" t="s">
        <v>2058</v>
      </c>
      <c r="N3504" s="1" t="s">
        <v>1950</v>
      </c>
      <c r="O3504" s="3">
        <v>566</v>
      </c>
      <c r="P3504">
        <v>6</v>
      </c>
      <c r="Q3504" s="3">
        <v>3399</v>
      </c>
      <c r="R3504" s="1" t="s">
        <v>1958</v>
      </c>
      <c r="S3504" s="3">
        <v>414</v>
      </c>
      <c r="T3504">
        <v>7</v>
      </c>
      <c r="U3504" t="str">
        <f>IF(Ecommerce_Sales[[#This Row],[Delivery_Time_Days]]&gt;7,"Delay",IF(Ecommerce_Sales[[#This Row],[Delivery_Time_Days]] = 0,"No delivery",IF(Ecommerce_Sales[[#This Row],[Delivery_Time_Days]]&lt;=7,"On-time")))</f>
        <v>On-time</v>
      </c>
      <c r="V3504" s="7">
        <f>Ecommerce_Sales[[#This Row],[Profit]]/Ecommerce_Sales[[#This Row],[Total_Price]]</f>
        <v>0.40011768167107975</v>
      </c>
      <c r="W3504" s="3">
        <v>1360</v>
      </c>
      <c r="X3504" s="3"/>
    </row>
    <row r="3505" spans="1:24" x14ac:dyDescent="0.25">
      <c r="A3505" s="1" t="s">
        <v>9376</v>
      </c>
      <c r="B3505" s="1" t="s">
        <v>1093</v>
      </c>
      <c r="C3505" s="1" t="s">
        <v>1094</v>
      </c>
      <c r="D3505" s="1" t="s">
        <v>3770</v>
      </c>
      <c r="E3505" s="1" t="s">
        <v>1966</v>
      </c>
      <c r="F3505" s="2">
        <v>45573</v>
      </c>
      <c r="G3505" s="2">
        <v>45296</v>
      </c>
      <c r="H3505" s="2" t="str">
        <f>TEXT(Ecommerce_Sales[[#This Row],[Order_Date]],"mmmm")</f>
        <v>January</v>
      </c>
      <c r="I3505" s="2" t="str">
        <f>TEXT(Ecommerce_Sales[[#This Row],[Order_Date]],"yyyy")</f>
        <v>2024</v>
      </c>
      <c r="J3505" s="2" t="str">
        <f>TEXT(Ecommerce_Sales[[#This Row],[Order_Date]],"mmmm")</f>
        <v>January</v>
      </c>
      <c r="K3505" s="1" t="s">
        <v>1947</v>
      </c>
      <c r="L3505" s="1" t="s">
        <v>3822</v>
      </c>
      <c r="M3505" s="1" t="s">
        <v>1949</v>
      </c>
      <c r="N3505" s="1" t="s">
        <v>1950</v>
      </c>
      <c r="O3505" s="3">
        <v>199</v>
      </c>
      <c r="P3505">
        <v>1</v>
      </c>
      <c r="Q3505" s="3">
        <v>199</v>
      </c>
      <c r="R3505" s="1" t="s">
        <v>2012</v>
      </c>
      <c r="S3505" s="3">
        <v>19</v>
      </c>
      <c r="T3505">
        <v>8</v>
      </c>
      <c r="U3505" t="str">
        <f>IF(Ecommerce_Sales[[#This Row],[Delivery_Time_Days]]&gt;7,"Delay",IF(Ecommerce_Sales[[#This Row],[Delivery_Time_Days]] = 0,"No delivery",IF(Ecommerce_Sales[[#This Row],[Delivery_Time_Days]]&lt;=7,"On-time")))</f>
        <v>Delay</v>
      </c>
      <c r="V3505" s="7">
        <f>Ecommerce_Sales[[#This Row],[Profit]]/Ecommerce_Sales[[#This Row],[Total_Price]]</f>
        <v>0.4020100502512563</v>
      </c>
      <c r="W3505" s="3">
        <v>80</v>
      </c>
      <c r="X3505" s="3"/>
    </row>
    <row r="3506" spans="1:24" x14ac:dyDescent="0.25">
      <c r="A3506" s="1" t="s">
        <v>9377</v>
      </c>
      <c r="B3506" s="1" t="s">
        <v>1447</v>
      </c>
      <c r="C3506" s="1" t="s">
        <v>1448</v>
      </c>
      <c r="D3506" s="1" t="s">
        <v>3000</v>
      </c>
      <c r="E3506" s="1" t="s">
        <v>1961</v>
      </c>
      <c r="F3506" s="2">
        <v>45525</v>
      </c>
      <c r="G3506" s="2">
        <v>45081</v>
      </c>
      <c r="H3506" s="2" t="str">
        <f>TEXT(Ecommerce_Sales[[#This Row],[Order_Date]],"mmmm")</f>
        <v>June</v>
      </c>
      <c r="I3506" s="2" t="str">
        <f>TEXT(Ecommerce_Sales[[#This Row],[Order_Date]],"yyyy")</f>
        <v>2023</v>
      </c>
      <c r="J3506" s="2" t="str">
        <f>TEXT(Ecommerce_Sales[[#This Row],[Order_Date]],"mmmm")</f>
        <v>June</v>
      </c>
      <c r="K3506" s="1" t="s">
        <v>1992</v>
      </c>
      <c r="L3506" s="1" t="s">
        <v>5034</v>
      </c>
      <c r="M3506" s="1" t="s">
        <v>2007</v>
      </c>
      <c r="N3506" s="1" t="s">
        <v>1973</v>
      </c>
      <c r="O3506" s="3">
        <v>867</v>
      </c>
      <c r="P3506">
        <v>2</v>
      </c>
      <c r="Q3506" s="3">
        <v>1733</v>
      </c>
      <c r="R3506" s="1" t="s">
        <v>2016</v>
      </c>
      <c r="S3506" s="3">
        <v>223</v>
      </c>
      <c r="U3506" t="str">
        <f>IF(Ecommerce_Sales[[#This Row],[Delivery_Time_Days]]&gt;7,"Delay",IF(Ecommerce_Sales[[#This Row],[Delivery_Time_Days]] = 0,"No delivery",IF(Ecommerce_Sales[[#This Row],[Delivery_Time_Days]]&lt;=7,"On-time")))</f>
        <v>No delivery</v>
      </c>
      <c r="V3506" s="7">
        <f>Ecommerce_Sales[[#This Row],[Profit]]/Ecommerce_Sales[[#This Row],[Total_Price]]</f>
        <v>0.30005770340450089</v>
      </c>
      <c r="W3506" s="3">
        <v>520</v>
      </c>
      <c r="X3506" s="3"/>
    </row>
    <row r="3507" spans="1:24" x14ac:dyDescent="0.25">
      <c r="A3507" s="1" t="s">
        <v>9378</v>
      </c>
      <c r="B3507" s="1" t="s">
        <v>557</v>
      </c>
      <c r="C3507" s="1" t="s">
        <v>558</v>
      </c>
      <c r="D3507" s="1" t="s">
        <v>3573</v>
      </c>
      <c r="E3507" s="1" t="s">
        <v>2005</v>
      </c>
      <c r="F3507" s="2">
        <v>45169</v>
      </c>
      <c r="G3507" s="2">
        <v>45591</v>
      </c>
      <c r="H3507" s="2" t="str">
        <f>TEXT(Ecommerce_Sales[[#This Row],[Order_Date]],"mmmm")</f>
        <v>October</v>
      </c>
      <c r="I3507" s="2" t="str">
        <f>TEXT(Ecommerce_Sales[[#This Row],[Order_Date]],"yyyy")</f>
        <v>2024</v>
      </c>
      <c r="J3507" s="2" t="str">
        <f>TEXT(Ecommerce_Sales[[#This Row],[Order_Date]],"mmmm")</f>
        <v>October</v>
      </c>
      <c r="K3507" s="1" t="s">
        <v>1947</v>
      </c>
      <c r="L3507" s="1" t="s">
        <v>9379</v>
      </c>
      <c r="M3507" s="1" t="s">
        <v>2247</v>
      </c>
      <c r="N3507" s="1" t="s">
        <v>1957</v>
      </c>
      <c r="O3507" s="3">
        <v>745</v>
      </c>
      <c r="P3507">
        <v>1</v>
      </c>
      <c r="Q3507" s="3">
        <v>745</v>
      </c>
      <c r="R3507" s="1" t="s">
        <v>1958</v>
      </c>
      <c r="S3507" s="3">
        <v>76</v>
      </c>
      <c r="T3507">
        <v>8</v>
      </c>
      <c r="U3507" t="str">
        <f>IF(Ecommerce_Sales[[#This Row],[Delivery_Time_Days]]&gt;7,"Delay",IF(Ecommerce_Sales[[#This Row],[Delivery_Time_Days]] = 0,"No delivery",IF(Ecommerce_Sales[[#This Row],[Delivery_Time_Days]]&lt;=7,"On-time")))</f>
        <v>Delay</v>
      </c>
      <c r="V3507" s="7">
        <f>Ecommerce_Sales[[#This Row],[Profit]]/Ecommerce_Sales[[#This Row],[Total_Price]]</f>
        <v>0.15033557046979865</v>
      </c>
      <c r="W3507" s="3">
        <v>112</v>
      </c>
      <c r="X3507" s="3"/>
    </row>
    <row r="3508" spans="1:24" x14ac:dyDescent="0.25">
      <c r="A3508" s="1" t="s">
        <v>9380</v>
      </c>
      <c r="B3508" s="1" t="s">
        <v>1631</v>
      </c>
      <c r="C3508" s="1" t="s">
        <v>1632</v>
      </c>
      <c r="D3508" s="1" t="s">
        <v>3206</v>
      </c>
      <c r="E3508" s="1" t="s">
        <v>2005</v>
      </c>
      <c r="F3508" s="2">
        <v>45462</v>
      </c>
      <c r="G3508" s="2">
        <v>45188</v>
      </c>
      <c r="H3508" s="2" t="str">
        <f>TEXT(Ecommerce_Sales[[#This Row],[Order_Date]],"mmmm")</f>
        <v>September</v>
      </c>
      <c r="I3508" s="2" t="str">
        <f>TEXT(Ecommerce_Sales[[#This Row],[Order_Date]],"yyyy")</f>
        <v>2023</v>
      </c>
      <c r="J3508" s="2" t="str">
        <f>TEXT(Ecommerce_Sales[[#This Row],[Order_Date]],"mmmm")</f>
        <v>September</v>
      </c>
      <c r="K3508" s="1" t="s">
        <v>1947</v>
      </c>
      <c r="L3508" s="1" t="s">
        <v>9381</v>
      </c>
      <c r="M3508" s="1" t="s">
        <v>1949</v>
      </c>
      <c r="N3508" s="1" t="s">
        <v>1950</v>
      </c>
      <c r="O3508" s="3">
        <v>269</v>
      </c>
      <c r="P3508">
        <v>5</v>
      </c>
      <c r="Q3508" s="3">
        <v>1346</v>
      </c>
      <c r="R3508" s="1" t="s">
        <v>1958</v>
      </c>
      <c r="S3508" s="3">
        <v>185</v>
      </c>
      <c r="T3508">
        <v>8</v>
      </c>
      <c r="U3508" t="str">
        <f>IF(Ecommerce_Sales[[#This Row],[Delivery_Time_Days]]&gt;7,"Delay",IF(Ecommerce_Sales[[#This Row],[Delivery_Time_Days]] = 0,"No delivery",IF(Ecommerce_Sales[[#This Row],[Delivery_Time_Days]]&lt;=7,"On-time")))</f>
        <v>Delay</v>
      </c>
      <c r="V3508" s="7">
        <f>Ecommerce_Sales[[#This Row],[Profit]]/Ecommerce_Sales[[#This Row],[Total_Price]]</f>
        <v>0.399702823179792</v>
      </c>
      <c r="W3508" s="3">
        <v>538</v>
      </c>
      <c r="X3508" s="3"/>
    </row>
    <row r="3509" spans="1:24" x14ac:dyDescent="0.25">
      <c r="A3509" s="1" t="s">
        <v>9382</v>
      </c>
      <c r="B3509" s="1" t="s">
        <v>643</v>
      </c>
      <c r="C3509" s="1" t="s">
        <v>644</v>
      </c>
      <c r="D3509" s="1" t="s">
        <v>2379</v>
      </c>
      <c r="E3509" s="1" t="s">
        <v>1946</v>
      </c>
      <c r="F3509" s="2">
        <v>45473</v>
      </c>
      <c r="G3509" s="2">
        <v>45052</v>
      </c>
      <c r="H3509" s="2" t="str">
        <f>TEXT(Ecommerce_Sales[[#This Row],[Order_Date]],"mmmm")</f>
        <v>May</v>
      </c>
      <c r="I3509" s="2" t="str">
        <f>TEXT(Ecommerce_Sales[[#This Row],[Order_Date]],"yyyy")</f>
        <v>2023</v>
      </c>
      <c r="J3509" s="2" t="str">
        <f>TEXT(Ecommerce_Sales[[#This Row],[Order_Date]],"mmmm")</f>
        <v>May</v>
      </c>
      <c r="K3509" s="1" t="s">
        <v>1947</v>
      </c>
      <c r="L3509" s="1" t="s">
        <v>3840</v>
      </c>
      <c r="M3509" s="1" t="s">
        <v>1956</v>
      </c>
      <c r="N3509" s="1" t="s">
        <v>1957</v>
      </c>
      <c r="O3509" s="3">
        <v>220</v>
      </c>
      <c r="P3509">
        <v>3</v>
      </c>
      <c r="Q3509" s="3">
        <v>661</v>
      </c>
      <c r="R3509" s="1" t="s">
        <v>1951</v>
      </c>
      <c r="S3509" s="3">
        <v>96</v>
      </c>
      <c r="T3509">
        <v>6</v>
      </c>
      <c r="U3509" t="str">
        <f>IF(Ecommerce_Sales[[#This Row],[Delivery_Time_Days]]&gt;7,"Delay",IF(Ecommerce_Sales[[#This Row],[Delivery_Time_Days]] = 0,"No delivery",IF(Ecommerce_Sales[[#This Row],[Delivery_Time_Days]]&lt;=7,"On-time")))</f>
        <v>On-time</v>
      </c>
      <c r="V3509" s="7">
        <f>Ecommerce_Sales[[#This Row],[Profit]]/Ecommerce_Sales[[#This Row],[Total_Price]]</f>
        <v>0.14977307110438728</v>
      </c>
      <c r="W3509" s="3">
        <v>99</v>
      </c>
      <c r="X3509" s="3"/>
    </row>
    <row r="3510" spans="1:24" x14ac:dyDescent="0.25">
      <c r="A3510" s="1" t="s">
        <v>9383</v>
      </c>
      <c r="B3510" s="1" t="s">
        <v>1493</v>
      </c>
      <c r="C3510" s="1" t="s">
        <v>1494</v>
      </c>
      <c r="D3510" s="1" t="s">
        <v>5318</v>
      </c>
      <c r="E3510" s="1" t="s">
        <v>2005</v>
      </c>
      <c r="F3510" s="2">
        <v>45635</v>
      </c>
      <c r="G3510" s="2">
        <v>45471</v>
      </c>
      <c r="H3510" s="2" t="str">
        <f>TEXT(Ecommerce_Sales[[#This Row],[Order_Date]],"mmmm")</f>
        <v>June</v>
      </c>
      <c r="I3510" s="2" t="str">
        <f>TEXT(Ecommerce_Sales[[#This Row],[Order_Date]],"yyyy")</f>
        <v>2024</v>
      </c>
      <c r="J3510" s="2" t="str">
        <f>TEXT(Ecommerce_Sales[[#This Row],[Order_Date]],"mmmm")</f>
        <v>June</v>
      </c>
      <c r="K3510" s="1" t="s">
        <v>1947</v>
      </c>
      <c r="L3510" s="1" t="s">
        <v>9384</v>
      </c>
      <c r="M3510" s="1" t="s">
        <v>2043</v>
      </c>
      <c r="N3510" s="1" t="s">
        <v>1989</v>
      </c>
      <c r="O3510" s="3">
        <v>893</v>
      </c>
      <c r="P3510">
        <v>1</v>
      </c>
      <c r="Q3510" s="3">
        <v>893</v>
      </c>
      <c r="R3510" s="1" t="s">
        <v>1958</v>
      </c>
      <c r="S3510" s="3">
        <v>74</v>
      </c>
      <c r="T3510">
        <v>9</v>
      </c>
      <c r="U3510" t="str">
        <f>IF(Ecommerce_Sales[[#This Row],[Delivery_Time_Days]]&gt;7,"Delay",IF(Ecommerce_Sales[[#This Row],[Delivery_Time_Days]] = 0,"No delivery",IF(Ecommerce_Sales[[#This Row],[Delivery_Time_Days]]&lt;=7,"On-time")))</f>
        <v>Delay</v>
      </c>
      <c r="V3510" s="7">
        <f>Ecommerce_Sales[[#This Row],[Profit]]/Ecommerce_Sales[[#This Row],[Total_Price]]</f>
        <v>0.24972004479283313</v>
      </c>
      <c r="W3510" s="3">
        <v>223</v>
      </c>
      <c r="X3510" s="3"/>
    </row>
    <row r="3511" spans="1:24" x14ac:dyDescent="0.25">
      <c r="A3511" s="1" t="s">
        <v>9385</v>
      </c>
      <c r="B3511" s="1" t="s">
        <v>1364</v>
      </c>
      <c r="C3511" s="1" t="s">
        <v>1365</v>
      </c>
      <c r="D3511" s="1" t="s">
        <v>6279</v>
      </c>
      <c r="E3511" s="1" t="s">
        <v>1954</v>
      </c>
      <c r="F3511" s="2">
        <v>45397</v>
      </c>
      <c r="G3511" s="2">
        <v>45528</v>
      </c>
      <c r="H3511" s="2" t="str">
        <f>TEXT(Ecommerce_Sales[[#This Row],[Order_Date]],"mmmm")</f>
        <v>August</v>
      </c>
      <c r="I3511" s="2" t="str">
        <f>TEXT(Ecommerce_Sales[[#This Row],[Order_Date]],"yyyy")</f>
        <v>2024</v>
      </c>
      <c r="J3511" s="2" t="str">
        <f>TEXT(Ecommerce_Sales[[#This Row],[Order_Date]],"mmmm")</f>
        <v>August</v>
      </c>
      <c r="K3511" s="1" t="s">
        <v>1947</v>
      </c>
      <c r="L3511" s="1" t="s">
        <v>9386</v>
      </c>
      <c r="M3511" s="1" t="s">
        <v>2058</v>
      </c>
      <c r="N3511" s="1" t="s">
        <v>1950</v>
      </c>
      <c r="O3511" s="3">
        <v>184</v>
      </c>
      <c r="P3511">
        <v>2</v>
      </c>
      <c r="Q3511" s="3">
        <v>368</v>
      </c>
      <c r="R3511" s="1" t="s">
        <v>1951</v>
      </c>
      <c r="S3511" s="3">
        <v>51</v>
      </c>
      <c r="T3511">
        <v>8</v>
      </c>
      <c r="U3511" t="str">
        <f>IF(Ecommerce_Sales[[#This Row],[Delivery_Time_Days]]&gt;7,"Delay",IF(Ecommerce_Sales[[#This Row],[Delivery_Time_Days]] = 0,"No delivery",IF(Ecommerce_Sales[[#This Row],[Delivery_Time_Days]]&lt;=7,"On-time")))</f>
        <v>Delay</v>
      </c>
      <c r="V3511" s="7">
        <f>Ecommerce_Sales[[#This Row],[Profit]]/Ecommerce_Sales[[#This Row],[Total_Price]]</f>
        <v>0.39945652173913043</v>
      </c>
      <c r="W3511" s="3">
        <v>147</v>
      </c>
      <c r="X3511" s="3"/>
    </row>
    <row r="3512" spans="1:24" x14ac:dyDescent="0.25">
      <c r="A3512" s="1" t="s">
        <v>9387</v>
      </c>
      <c r="B3512" s="1" t="s">
        <v>678</v>
      </c>
      <c r="C3512" s="1" t="s">
        <v>679</v>
      </c>
      <c r="D3512" s="1" t="s">
        <v>3279</v>
      </c>
      <c r="E3512" s="1" t="s">
        <v>1946</v>
      </c>
      <c r="F3512" s="2">
        <v>45078</v>
      </c>
      <c r="G3512" s="2">
        <v>45043</v>
      </c>
      <c r="H3512" s="2" t="str">
        <f>TEXT(Ecommerce_Sales[[#This Row],[Order_Date]],"mmmm")</f>
        <v>April</v>
      </c>
      <c r="I3512" s="2" t="str">
        <f>TEXT(Ecommerce_Sales[[#This Row],[Order_Date]],"yyyy")</f>
        <v>2023</v>
      </c>
      <c r="J3512" s="2" t="str">
        <f>TEXT(Ecommerce_Sales[[#This Row],[Order_Date]],"mmmm")</f>
        <v>April</v>
      </c>
      <c r="K3512" s="1" t="s">
        <v>1947</v>
      </c>
      <c r="L3512" s="1" t="s">
        <v>9388</v>
      </c>
      <c r="M3512" s="1" t="s">
        <v>1977</v>
      </c>
      <c r="N3512" s="1" t="s">
        <v>1978</v>
      </c>
      <c r="O3512" s="3">
        <v>723</v>
      </c>
      <c r="P3512">
        <v>5</v>
      </c>
      <c r="Q3512" s="3">
        <v>3613</v>
      </c>
      <c r="R3512" s="1" t="s">
        <v>1958</v>
      </c>
      <c r="S3512" s="3">
        <v>261</v>
      </c>
      <c r="T3512">
        <v>4</v>
      </c>
      <c r="U3512" t="str">
        <f>IF(Ecommerce_Sales[[#This Row],[Delivery_Time_Days]]&gt;7,"Delay",IF(Ecommerce_Sales[[#This Row],[Delivery_Time_Days]] = 0,"No delivery",IF(Ecommerce_Sales[[#This Row],[Delivery_Time_Days]]&lt;=7,"On-time")))</f>
        <v>On-time</v>
      </c>
      <c r="V3512" s="7">
        <f>Ecommerce_Sales[[#This Row],[Profit]]/Ecommerce_Sales[[#This Row],[Total_Price]]</f>
        <v>0.34984777193468031</v>
      </c>
      <c r="W3512" s="3">
        <v>1264</v>
      </c>
      <c r="X3512" s="3"/>
    </row>
    <row r="3513" spans="1:24" x14ac:dyDescent="0.25">
      <c r="A3513" s="1" t="s">
        <v>9389</v>
      </c>
      <c r="B3513" s="1" t="s">
        <v>1767</v>
      </c>
      <c r="C3513" s="1" t="s">
        <v>1768</v>
      </c>
      <c r="D3513" s="1" t="s">
        <v>7974</v>
      </c>
      <c r="E3513" s="1" t="s">
        <v>1981</v>
      </c>
      <c r="F3513" s="2">
        <v>44941</v>
      </c>
      <c r="G3513" s="2">
        <v>45429</v>
      </c>
      <c r="H3513" s="2" t="str">
        <f>TEXT(Ecommerce_Sales[[#This Row],[Order_Date]],"mmmm")</f>
        <v>May</v>
      </c>
      <c r="I3513" s="2" t="str">
        <f>TEXT(Ecommerce_Sales[[#This Row],[Order_Date]],"yyyy")</f>
        <v>2024</v>
      </c>
      <c r="J3513" s="2" t="str">
        <f>TEXT(Ecommerce_Sales[[#This Row],[Order_Date]],"mmmm")</f>
        <v>May</v>
      </c>
      <c r="K3513" s="1" t="s">
        <v>1986</v>
      </c>
      <c r="L3513" s="1" t="s">
        <v>9390</v>
      </c>
      <c r="M3513" s="1" t="s">
        <v>2072</v>
      </c>
      <c r="N3513" s="1" t="s">
        <v>1950</v>
      </c>
      <c r="O3513" s="3">
        <v>616</v>
      </c>
      <c r="P3513">
        <v>3</v>
      </c>
      <c r="Q3513" s="3">
        <v>1848</v>
      </c>
      <c r="R3513" s="1" t="s">
        <v>1958</v>
      </c>
      <c r="S3513" s="3">
        <v>233</v>
      </c>
      <c r="U3513" t="str">
        <f>IF(Ecommerce_Sales[[#This Row],[Delivery_Time_Days]]&gt;7,"Delay",IF(Ecommerce_Sales[[#This Row],[Delivery_Time_Days]] = 0,"No delivery",IF(Ecommerce_Sales[[#This Row],[Delivery_Time_Days]]&lt;=7,"On-time")))</f>
        <v>No delivery</v>
      </c>
      <c r="V3513" s="7">
        <f>Ecommerce_Sales[[#This Row],[Profit]]/Ecommerce_Sales[[#This Row],[Total_Price]]</f>
        <v>0.39989177489177491</v>
      </c>
      <c r="W3513" s="3">
        <v>739</v>
      </c>
      <c r="X3513" s="3"/>
    </row>
    <row r="3514" spans="1:24" x14ac:dyDescent="0.25">
      <c r="A3514" s="1" t="s">
        <v>9391</v>
      </c>
      <c r="B3514" s="1" t="s">
        <v>60</v>
      </c>
      <c r="C3514" s="1" t="s">
        <v>61</v>
      </c>
      <c r="D3514" s="1" t="s">
        <v>2881</v>
      </c>
      <c r="E3514" s="1" t="s">
        <v>1954</v>
      </c>
      <c r="F3514" s="2">
        <v>45212</v>
      </c>
      <c r="G3514" s="2">
        <v>45235</v>
      </c>
      <c r="H3514" s="2" t="str">
        <f>TEXT(Ecommerce_Sales[[#This Row],[Order_Date]],"mmmm")</f>
        <v>November</v>
      </c>
      <c r="I3514" s="2" t="str">
        <f>TEXT(Ecommerce_Sales[[#This Row],[Order_Date]],"yyyy")</f>
        <v>2023</v>
      </c>
      <c r="J3514" s="2" t="str">
        <f>TEXT(Ecommerce_Sales[[#This Row],[Order_Date]],"mmmm")</f>
        <v>November</v>
      </c>
      <c r="K3514" s="1" t="s">
        <v>1947</v>
      </c>
      <c r="L3514" s="1" t="s">
        <v>9392</v>
      </c>
      <c r="M3514" s="1" t="s">
        <v>2104</v>
      </c>
      <c r="N3514" s="1" t="s">
        <v>1978</v>
      </c>
      <c r="O3514" s="3">
        <v>920</v>
      </c>
      <c r="P3514">
        <v>1</v>
      </c>
      <c r="Q3514" s="3">
        <v>920</v>
      </c>
      <c r="R3514" s="1" t="s">
        <v>1951</v>
      </c>
      <c r="S3514" s="3">
        <v>77</v>
      </c>
      <c r="T3514">
        <v>10</v>
      </c>
      <c r="U3514" t="str">
        <f>IF(Ecommerce_Sales[[#This Row],[Delivery_Time_Days]]&gt;7,"Delay",IF(Ecommerce_Sales[[#This Row],[Delivery_Time_Days]] = 0,"No delivery",IF(Ecommerce_Sales[[#This Row],[Delivery_Time_Days]]&lt;=7,"On-time")))</f>
        <v>Delay</v>
      </c>
      <c r="V3514" s="7">
        <f>Ecommerce_Sales[[#This Row],[Profit]]/Ecommerce_Sales[[#This Row],[Total_Price]]</f>
        <v>0.35</v>
      </c>
      <c r="W3514" s="3">
        <v>322</v>
      </c>
      <c r="X3514" s="3"/>
    </row>
    <row r="3515" spans="1:24" x14ac:dyDescent="0.25">
      <c r="A3515" s="1" t="s">
        <v>9393</v>
      </c>
      <c r="B3515" s="1" t="s">
        <v>707</v>
      </c>
      <c r="C3515" s="1" t="s">
        <v>862</v>
      </c>
      <c r="D3515" s="1" t="s">
        <v>2024</v>
      </c>
      <c r="E3515" s="1" t="s">
        <v>1946</v>
      </c>
      <c r="F3515" s="2">
        <v>45370</v>
      </c>
      <c r="G3515" s="2">
        <v>45181</v>
      </c>
      <c r="H3515" s="2" t="str">
        <f>TEXT(Ecommerce_Sales[[#This Row],[Order_Date]],"mmmm")</f>
        <v>September</v>
      </c>
      <c r="I3515" s="2" t="str">
        <f>TEXT(Ecommerce_Sales[[#This Row],[Order_Date]],"yyyy")</f>
        <v>2023</v>
      </c>
      <c r="J3515" s="2" t="str">
        <f>TEXT(Ecommerce_Sales[[#This Row],[Order_Date]],"mmmm")</f>
        <v>September</v>
      </c>
      <c r="K3515" s="1" t="s">
        <v>1947</v>
      </c>
      <c r="L3515" s="1" t="s">
        <v>9394</v>
      </c>
      <c r="M3515" s="1" t="s">
        <v>2043</v>
      </c>
      <c r="N3515" s="1" t="s">
        <v>1989</v>
      </c>
      <c r="O3515" s="3">
        <v>185</v>
      </c>
      <c r="P3515">
        <v>1</v>
      </c>
      <c r="Q3515" s="3">
        <v>185</v>
      </c>
      <c r="R3515" s="1" t="s">
        <v>1958</v>
      </c>
      <c r="S3515" s="3">
        <v>11</v>
      </c>
      <c r="T3515">
        <v>2</v>
      </c>
      <c r="U3515" t="str">
        <f>IF(Ecommerce_Sales[[#This Row],[Delivery_Time_Days]]&gt;7,"Delay",IF(Ecommerce_Sales[[#This Row],[Delivery_Time_Days]] = 0,"No delivery",IF(Ecommerce_Sales[[#This Row],[Delivery_Time_Days]]&lt;=7,"On-time")))</f>
        <v>On-time</v>
      </c>
      <c r="V3515" s="7">
        <f>Ecommerce_Sales[[#This Row],[Profit]]/Ecommerce_Sales[[#This Row],[Total_Price]]</f>
        <v>0.24864864864864866</v>
      </c>
      <c r="W3515" s="3">
        <v>46</v>
      </c>
      <c r="X3515" s="3"/>
    </row>
    <row r="3516" spans="1:24" x14ac:dyDescent="0.25">
      <c r="A3516" s="1" t="s">
        <v>9395</v>
      </c>
      <c r="B3516" s="1" t="s">
        <v>182</v>
      </c>
      <c r="C3516" s="1" t="s">
        <v>183</v>
      </c>
      <c r="D3516" s="1" t="s">
        <v>3628</v>
      </c>
      <c r="E3516" s="1" t="s">
        <v>1981</v>
      </c>
      <c r="F3516" s="2">
        <v>45136</v>
      </c>
      <c r="G3516" s="2">
        <v>45247</v>
      </c>
      <c r="H3516" s="2" t="str">
        <f>TEXT(Ecommerce_Sales[[#This Row],[Order_Date]],"mmmm")</f>
        <v>November</v>
      </c>
      <c r="I3516" s="2" t="str">
        <f>TEXT(Ecommerce_Sales[[#This Row],[Order_Date]],"yyyy")</f>
        <v>2023</v>
      </c>
      <c r="J3516" s="2" t="str">
        <f>TEXT(Ecommerce_Sales[[#This Row],[Order_Date]],"mmmm")</f>
        <v>November</v>
      </c>
      <c r="K3516" s="1" t="s">
        <v>1947</v>
      </c>
      <c r="L3516" s="1" t="s">
        <v>9396</v>
      </c>
      <c r="M3516" s="1" t="s">
        <v>2026</v>
      </c>
      <c r="N3516" s="1" t="s">
        <v>1978</v>
      </c>
      <c r="O3516" s="3">
        <v>782</v>
      </c>
      <c r="P3516">
        <v>4</v>
      </c>
      <c r="Q3516" s="3">
        <v>3126</v>
      </c>
      <c r="R3516" s="1" t="s">
        <v>2008</v>
      </c>
      <c r="S3516" s="3">
        <v>234</v>
      </c>
      <c r="T3516">
        <v>3</v>
      </c>
      <c r="U3516" t="str">
        <f>IF(Ecommerce_Sales[[#This Row],[Delivery_Time_Days]]&gt;7,"Delay",IF(Ecommerce_Sales[[#This Row],[Delivery_Time_Days]] = 0,"No delivery",IF(Ecommerce_Sales[[#This Row],[Delivery_Time_Days]]&lt;=7,"On-time")))</f>
        <v>On-time</v>
      </c>
      <c r="V3516" s="7">
        <f>Ecommerce_Sales[[#This Row],[Profit]]/Ecommerce_Sales[[#This Row],[Total_Price]]</f>
        <v>0.34996801023672425</v>
      </c>
      <c r="W3516" s="3">
        <v>1094</v>
      </c>
      <c r="X3516" s="3"/>
    </row>
    <row r="3517" spans="1:24" x14ac:dyDescent="0.25">
      <c r="A3517" s="1" t="s">
        <v>9397</v>
      </c>
      <c r="B3517" s="1" t="s">
        <v>695</v>
      </c>
      <c r="C3517" s="1" t="s">
        <v>696</v>
      </c>
      <c r="D3517" s="1" t="s">
        <v>6611</v>
      </c>
      <c r="E3517" s="1" t="s">
        <v>1946</v>
      </c>
      <c r="F3517" s="2">
        <v>45080</v>
      </c>
      <c r="G3517" s="2">
        <v>45398</v>
      </c>
      <c r="H3517" s="2" t="str">
        <f>TEXT(Ecommerce_Sales[[#This Row],[Order_Date]],"mmmm")</f>
        <v>April</v>
      </c>
      <c r="I3517" s="2" t="str">
        <f>TEXT(Ecommerce_Sales[[#This Row],[Order_Date]],"yyyy")</f>
        <v>2024</v>
      </c>
      <c r="J3517" s="2" t="str">
        <f>TEXT(Ecommerce_Sales[[#This Row],[Order_Date]],"mmmm")</f>
        <v>April</v>
      </c>
      <c r="K3517" s="1" t="s">
        <v>1947</v>
      </c>
      <c r="L3517" s="1" t="s">
        <v>9398</v>
      </c>
      <c r="M3517" s="1" t="s">
        <v>2026</v>
      </c>
      <c r="N3517" s="1" t="s">
        <v>1978</v>
      </c>
      <c r="O3517" s="3">
        <v>536</v>
      </c>
      <c r="P3517">
        <v>3</v>
      </c>
      <c r="Q3517" s="3">
        <v>1608</v>
      </c>
      <c r="R3517" s="1" t="s">
        <v>1951</v>
      </c>
      <c r="S3517" s="3">
        <v>208</v>
      </c>
      <c r="T3517">
        <v>6</v>
      </c>
      <c r="U3517" t="str">
        <f>IF(Ecommerce_Sales[[#This Row],[Delivery_Time_Days]]&gt;7,"Delay",IF(Ecommerce_Sales[[#This Row],[Delivery_Time_Days]] = 0,"No delivery",IF(Ecommerce_Sales[[#This Row],[Delivery_Time_Days]]&lt;=7,"On-time")))</f>
        <v>On-time</v>
      </c>
      <c r="V3517" s="7">
        <f>Ecommerce_Sales[[#This Row],[Profit]]/Ecommerce_Sales[[#This Row],[Total_Price]]</f>
        <v>0.35012437810945274</v>
      </c>
      <c r="W3517" s="3">
        <v>563</v>
      </c>
      <c r="X3517" s="3"/>
    </row>
    <row r="3518" spans="1:24" x14ac:dyDescent="0.25">
      <c r="A3518" s="1" t="s">
        <v>9399</v>
      </c>
      <c r="B3518" s="1" t="s">
        <v>413</v>
      </c>
      <c r="C3518" s="1" t="s">
        <v>414</v>
      </c>
      <c r="D3518" s="1" t="s">
        <v>3042</v>
      </c>
      <c r="E3518" s="1" t="s">
        <v>1954</v>
      </c>
      <c r="F3518" s="2">
        <v>45135</v>
      </c>
      <c r="G3518" s="2">
        <v>45624</v>
      </c>
      <c r="H3518" s="2" t="str">
        <f>TEXT(Ecommerce_Sales[[#This Row],[Order_Date]],"mmmm")</f>
        <v>November</v>
      </c>
      <c r="I3518" s="2" t="str">
        <f>TEXT(Ecommerce_Sales[[#This Row],[Order_Date]],"yyyy")</f>
        <v>2024</v>
      </c>
      <c r="J3518" s="2" t="str">
        <f>TEXT(Ecommerce_Sales[[#This Row],[Order_Date]],"mmmm")</f>
        <v>November</v>
      </c>
      <c r="K3518" s="1" t="s">
        <v>1947</v>
      </c>
      <c r="L3518" s="1" t="s">
        <v>9400</v>
      </c>
      <c r="M3518" s="1" t="s">
        <v>2072</v>
      </c>
      <c r="N3518" s="1" t="s">
        <v>1950</v>
      </c>
      <c r="O3518" s="3">
        <v>1412</v>
      </c>
      <c r="P3518">
        <v>4</v>
      </c>
      <c r="Q3518" s="3">
        <v>5649</v>
      </c>
      <c r="R3518" s="1" t="s">
        <v>1951</v>
      </c>
      <c r="S3518" s="3">
        <v>387</v>
      </c>
      <c r="T3518">
        <v>4</v>
      </c>
      <c r="U3518" t="str">
        <f>IF(Ecommerce_Sales[[#This Row],[Delivery_Time_Days]]&gt;7,"Delay",IF(Ecommerce_Sales[[#This Row],[Delivery_Time_Days]] = 0,"No delivery",IF(Ecommerce_Sales[[#This Row],[Delivery_Time_Days]]&lt;=7,"On-time")))</f>
        <v>On-time</v>
      </c>
      <c r="V3518" s="7">
        <f>Ecommerce_Sales[[#This Row],[Profit]]/Ecommerce_Sales[[#This Row],[Total_Price]]</f>
        <v>0.40007080899274206</v>
      </c>
      <c r="W3518" s="3">
        <v>2260</v>
      </c>
      <c r="X3518" s="3"/>
    </row>
    <row r="3519" spans="1:24" x14ac:dyDescent="0.25">
      <c r="A3519" s="1" t="s">
        <v>9401</v>
      </c>
      <c r="B3519" s="1" t="s">
        <v>1545</v>
      </c>
      <c r="C3519" s="1" t="s">
        <v>1546</v>
      </c>
      <c r="D3519" s="1" t="s">
        <v>2797</v>
      </c>
      <c r="E3519" s="1" t="s">
        <v>1946</v>
      </c>
      <c r="F3519" s="2">
        <v>45232</v>
      </c>
      <c r="G3519" s="2">
        <v>45490</v>
      </c>
      <c r="H3519" s="2" t="str">
        <f>TEXT(Ecommerce_Sales[[#This Row],[Order_Date]],"mmmm")</f>
        <v>July</v>
      </c>
      <c r="I3519" s="2" t="str">
        <f>TEXT(Ecommerce_Sales[[#This Row],[Order_Date]],"yyyy")</f>
        <v>2024</v>
      </c>
      <c r="J3519" s="2" t="str">
        <f>TEXT(Ecommerce_Sales[[#This Row],[Order_Date]],"mmmm")</f>
        <v>July</v>
      </c>
      <c r="K3519" s="1" t="s">
        <v>1947</v>
      </c>
      <c r="L3519" s="1" t="s">
        <v>9402</v>
      </c>
      <c r="M3519" s="1" t="s">
        <v>2065</v>
      </c>
      <c r="N3519" s="1" t="s">
        <v>1978</v>
      </c>
      <c r="O3519" s="3">
        <v>428</v>
      </c>
      <c r="P3519">
        <v>5</v>
      </c>
      <c r="Q3519" s="3">
        <v>2138</v>
      </c>
      <c r="R3519" s="1" t="s">
        <v>1951</v>
      </c>
      <c r="S3519" s="3">
        <v>128</v>
      </c>
      <c r="T3519">
        <v>10</v>
      </c>
      <c r="U3519" t="str">
        <f>IF(Ecommerce_Sales[[#This Row],[Delivery_Time_Days]]&gt;7,"Delay",IF(Ecommerce_Sales[[#This Row],[Delivery_Time_Days]] = 0,"No delivery",IF(Ecommerce_Sales[[#This Row],[Delivery_Time_Days]]&lt;=7,"On-time")))</f>
        <v>Delay</v>
      </c>
      <c r="V3519" s="7">
        <f>Ecommerce_Sales[[#This Row],[Profit]]/Ecommerce_Sales[[#This Row],[Total_Price]]</f>
        <v>0.34985968194574368</v>
      </c>
      <c r="W3519" s="3">
        <v>748</v>
      </c>
      <c r="X3519" s="3"/>
    </row>
    <row r="3520" spans="1:24" x14ac:dyDescent="0.25">
      <c r="A3520" s="1" t="s">
        <v>9403</v>
      </c>
      <c r="B3520" s="1" t="s">
        <v>1479</v>
      </c>
      <c r="C3520" s="1" t="s">
        <v>1480</v>
      </c>
      <c r="D3520" s="1" t="s">
        <v>6477</v>
      </c>
      <c r="E3520" s="1" t="s">
        <v>1954</v>
      </c>
      <c r="F3520" s="2">
        <v>45493</v>
      </c>
      <c r="G3520" s="2">
        <v>45087</v>
      </c>
      <c r="H3520" s="2" t="str">
        <f>TEXT(Ecommerce_Sales[[#This Row],[Order_Date]],"mmmm")</f>
        <v>June</v>
      </c>
      <c r="I3520" s="2" t="str">
        <f>TEXT(Ecommerce_Sales[[#This Row],[Order_Date]],"yyyy")</f>
        <v>2023</v>
      </c>
      <c r="J3520" s="2" t="str">
        <f>TEXT(Ecommerce_Sales[[#This Row],[Order_Date]],"mmmm")</f>
        <v>June</v>
      </c>
      <c r="K3520" s="1" t="s">
        <v>1947</v>
      </c>
      <c r="L3520" s="1" t="s">
        <v>8750</v>
      </c>
      <c r="M3520" s="1" t="s">
        <v>2002</v>
      </c>
      <c r="N3520" s="1" t="s">
        <v>1989</v>
      </c>
      <c r="O3520" s="3">
        <v>1176</v>
      </c>
      <c r="P3520">
        <v>6</v>
      </c>
      <c r="Q3520" s="3">
        <v>7055</v>
      </c>
      <c r="R3520" s="1" t="s">
        <v>1958</v>
      </c>
      <c r="S3520" s="3">
        <v>956</v>
      </c>
      <c r="T3520">
        <v>2</v>
      </c>
      <c r="U3520" t="str">
        <f>IF(Ecommerce_Sales[[#This Row],[Delivery_Time_Days]]&gt;7,"Delay",IF(Ecommerce_Sales[[#This Row],[Delivery_Time_Days]] = 0,"No delivery",IF(Ecommerce_Sales[[#This Row],[Delivery_Time_Days]]&lt;=7,"On-time")))</f>
        <v>On-time</v>
      </c>
      <c r="V3520" s="7">
        <f>Ecommerce_Sales[[#This Row],[Profit]]/Ecommerce_Sales[[#This Row],[Total_Price]]</f>
        <v>0.25003543586109145</v>
      </c>
      <c r="W3520" s="3">
        <v>1764</v>
      </c>
      <c r="X3520" s="3"/>
    </row>
    <row r="3521" spans="1:24" x14ac:dyDescent="0.25">
      <c r="A3521" s="1" t="s">
        <v>9404</v>
      </c>
      <c r="B3521" s="1" t="s">
        <v>561</v>
      </c>
      <c r="C3521" s="1" t="s">
        <v>1627</v>
      </c>
      <c r="D3521" s="1" t="s">
        <v>2556</v>
      </c>
      <c r="E3521" s="1" t="s">
        <v>1966</v>
      </c>
      <c r="F3521" s="2">
        <v>45476</v>
      </c>
      <c r="G3521" s="2">
        <v>45313</v>
      </c>
      <c r="H3521" s="2" t="str">
        <f>TEXT(Ecommerce_Sales[[#This Row],[Order_Date]],"mmmm")</f>
        <v>January</v>
      </c>
      <c r="I3521" s="2" t="str">
        <f>TEXT(Ecommerce_Sales[[#This Row],[Order_Date]],"yyyy")</f>
        <v>2024</v>
      </c>
      <c r="J3521" s="2" t="str">
        <f>TEXT(Ecommerce_Sales[[#This Row],[Order_Date]],"mmmm")</f>
        <v>January</v>
      </c>
      <c r="K3521" s="1" t="s">
        <v>1947</v>
      </c>
      <c r="L3521" s="1" t="s">
        <v>9405</v>
      </c>
      <c r="M3521" s="1" t="s">
        <v>1956</v>
      </c>
      <c r="N3521" s="1" t="s">
        <v>1957</v>
      </c>
      <c r="O3521" s="3">
        <v>549</v>
      </c>
      <c r="P3521">
        <v>3</v>
      </c>
      <c r="Q3521" s="3">
        <v>1647</v>
      </c>
      <c r="R3521" s="1" t="s">
        <v>1958</v>
      </c>
      <c r="S3521" s="3">
        <v>113</v>
      </c>
      <c r="T3521">
        <v>10</v>
      </c>
      <c r="U3521" t="str">
        <f>IF(Ecommerce_Sales[[#This Row],[Delivery_Time_Days]]&gt;7,"Delay",IF(Ecommerce_Sales[[#This Row],[Delivery_Time_Days]] = 0,"No delivery",IF(Ecommerce_Sales[[#This Row],[Delivery_Time_Days]]&lt;=7,"On-time")))</f>
        <v>Delay</v>
      </c>
      <c r="V3521" s="7">
        <f>Ecommerce_Sales[[#This Row],[Profit]]/Ecommerce_Sales[[#This Row],[Total_Price]]</f>
        <v>0.14996964177292046</v>
      </c>
      <c r="W3521" s="3">
        <v>247</v>
      </c>
      <c r="X3521" s="3"/>
    </row>
    <row r="3522" spans="1:24" x14ac:dyDescent="0.25">
      <c r="A3522" s="1" t="s">
        <v>9406</v>
      </c>
      <c r="B3522" s="1" t="s">
        <v>490</v>
      </c>
      <c r="C3522" s="1" t="s">
        <v>491</v>
      </c>
      <c r="D3522" s="1" t="s">
        <v>2497</v>
      </c>
      <c r="E3522" s="1" t="s">
        <v>2005</v>
      </c>
      <c r="F3522" s="2">
        <v>45349</v>
      </c>
      <c r="G3522" s="2">
        <v>45316</v>
      </c>
      <c r="H3522" s="2" t="str">
        <f>TEXT(Ecommerce_Sales[[#This Row],[Order_Date]],"mmmm")</f>
        <v>January</v>
      </c>
      <c r="I3522" s="2" t="str">
        <f>TEXT(Ecommerce_Sales[[#This Row],[Order_Date]],"yyyy")</f>
        <v>2024</v>
      </c>
      <c r="J3522" s="2" t="str">
        <f>TEXT(Ecommerce_Sales[[#This Row],[Order_Date]],"mmmm")</f>
        <v>January</v>
      </c>
      <c r="K3522" s="1" t="s">
        <v>1947</v>
      </c>
      <c r="L3522" s="1" t="s">
        <v>9407</v>
      </c>
      <c r="M3522" s="1" t="s">
        <v>2026</v>
      </c>
      <c r="N3522" s="1" t="s">
        <v>1978</v>
      </c>
      <c r="O3522" s="3">
        <v>264</v>
      </c>
      <c r="P3522">
        <v>1</v>
      </c>
      <c r="Q3522" s="3">
        <v>264</v>
      </c>
      <c r="R3522" s="1" t="s">
        <v>1958</v>
      </c>
      <c r="S3522" s="3">
        <v>15</v>
      </c>
      <c r="T3522">
        <v>7</v>
      </c>
      <c r="U3522" t="str">
        <f>IF(Ecommerce_Sales[[#This Row],[Delivery_Time_Days]]&gt;7,"Delay",IF(Ecommerce_Sales[[#This Row],[Delivery_Time_Days]] = 0,"No delivery",IF(Ecommerce_Sales[[#This Row],[Delivery_Time_Days]]&lt;=7,"On-time")))</f>
        <v>On-time</v>
      </c>
      <c r="V3522" s="7">
        <f>Ecommerce_Sales[[#This Row],[Profit]]/Ecommerce_Sales[[#This Row],[Total_Price]]</f>
        <v>0.34848484848484851</v>
      </c>
      <c r="W3522" s="3">
        <v>92</v>
      </c>
      <c r="X3522" s="3"/>
    </row>
    <row r="3523" spans="1:24" x14ac:dyDescent="0.25">
      <c r="A3523" s="1" t="s">
        <v>9408</v>
      </c>
      <c r="B3523" s="1" t="s">
        <v>126</v>
      </c>
      <c r="C3523" s="1" t="s">
        <v>127</v>
      </c>
      <c r="D3523" s="1" t="s">
        <v>3960</v>
      </c>
      <c r="E3523" s="1" t="s">
        <v>1954</v>
      </c>
      <c r="F3523" s="2">
        <v>45289</v>
      </c>
      <c r="G3523" s="2">
        <v>45650</v>
      </c>
      <c r="H3523" s="2" t="str">
        <f>TEXT(Ecommerce_Sales[[#This Row],[Order_Date]],"mmmm")</f>
        <v>December</v>
      </c>
      <c r="I3523" s="2" t="str">
        <f>TEXT(Ecommerce_Sales[[#This Row],[Order_Date]],"yyyy")</f>
        <v>2024</v>
      </c>
      <c r="J3523" s="2" t="str">
        <f>TEXT(Ecommerce_Sales[[#This Row],[Order_Date]],"mmmm")</f>
        <v>December</v>
      </c>
      <c r="K3523" s="1" t="s">
        <v>1947</v>
      </c>
      <c r="L3523" s="1" t="s">
        <v>9409</v>
      </c>
      <c r="M3523" s="1" t="s">
        <v>2030</v>
      </c>
      <c r="N3523" s="1" t="s">
        <v>1978</v>
      </c>
      <c r="O3523" s="3">
        <v>1488</v>
      </c>
      <c r="P3523">
        <v>2</v>
      </c>
      <c r="Q3523" s="3">
        <v>2977</v>
      </c>
      <c r="R3523" s="1" t="s">
        <v>1958</v>
      </c>
      <c r="S3523" s="3">
        <v>163</v>
      </c>
      <c r="T3523">
        <v>4</v>
      </c>
      <c r="U3523" t="str">
        <f>IF(Ecommerce_Sales[[#This Row],[Delivery_Time_Days]]&gt;7,"Delay",IF(Ecommerce_Sales[[#This Row],[Delivery_Time_Days]] = 0,"No delivery",IF(Ecommerce_Sales[[#This Row],[Delivery_Time_Days]]&lt;=7,"On-time")))</f>
        <v>On-time</v>
      </c>
      <c r="V3523" s="7">
        <f>Ecommerce_Sales[[#This Row],[Profit]]/Ecommerce_Sales[[#This Row],[Total_Price]]</f>
        <v>0.3500167954316426</v>
      </c>
      <c r="W3523" s="3">
        <v>1042</v>
      </c>
      <c r="X3523" s="3"/>
    </row>
    <row r="3524" spans="1:24" x14ac:dyDescent="0.25">
      <c r="A3524" s="1" t="s">
        <v>9410</v>
      </c>
      <c r="B3524" s="1" t="s">
        <v>1623</v>
      </c>
      <c r="C3524" s="1" t="s">
        <v>1624</v>
      </c>
      <c r="D3524" s="1" t="s">
        <v>7384</v>
      </c>
      <c r="E3524" s="1" t="s">
        <v>2005</v>
      </c>
      <c r="F3524" s="2">
        <v>45461</v>
      </c>
      <c r="G3524" s="2">
        <v>45283</v>
      </c>
      <c r="H3524" s="2" t="str">
        <f>TEXT(Ecommerce_Sales[[#This Row],[Order_Date]],"mmmm")</f>
        <v>December</v>
      </c>
      <c r="I3524" s="2" t="str">
        <f>TEXT(Ecommerce_Sales[[#This Row],[Order_Date]],"yyyy")</f>
        <v>2023</v>
      </c>
      <c r="J3524" s="2" t="str">
        <f>TEXT(Ecommerce_Sales[[#This Row],[Order_Date]],"mmmm")</f>
        <v>December</v>
      </c>
      <c r="K3524" s="1" t="s">
        <v>1992</v>
      </c>
      <c r="L3524" s="1" t="s">
        <v>9411</v>
      </c>
      <c r="M3524" s="1" t="s">
        <v>1977</v>
      </c>
      <c r="N3524" s="1" t="s">
        <v>1978</v>
      </c>
      <c r="O3524" s="3">
        <v>92</v>
      </c>
      <c r="P3524">
        <v>8</v>
      </c>
      <c r="Q3524" s="3">
        <v>738</v>
      </c>
      <c r="R3524" s="1" t="s">
        <v>1951</v>
      </c>
      <c r="S3524" s="3">
        <v>85</v>
      </c>
      <c r="U3524" t="str">
        <f>IF(Ecommerce_Sales[[#This Row],[Delivery_Time_Days]]&gt;7,"Delay",IF(Ecommerce_Sales[[#This Row],[Delivery_Time_Days]] = 0,"No delivery",IF(Ecommerce_Sales[[#This Row],[Delivery_Time_Days]]&lt;=7,"On-time")))</f>
        <v>No delivery</v>
      </c>
      <c r="V3524" s="7">
        <f>Ecommerce_Sales[[#This Row],[Profit]]/Ecommerce_Sales[[#This Row],[Total_Price]]</f>
        <v>0.34959349593495936</v>
      </c>
      <c r="W3524" s="3">
        <v>258</v>
      </c>
      <c r="X3524" s="3"/>
    </row>
    <row r="3525" spans="1:24" x14ac:dyDescent="0.25">
      <c r="A3525" s="1" t="s">
        <v>9412</v>
      </c>
      <c r="B3525" s="1" t="s">
        <v>488</v>
      </c>
      <c r="C3525" s="1" t="s">
        <v>489</v>
      </c>
      <c r="D3525" s="1" t="s">
        <v>3276</v>
      </c>
      <c r="E3525" s="1" t="s">
        <v>1966</v>
      </c>
      <c r="F3525" s="2">
        <v>44987</v>
      </c>
      <c r="G3525" s="2">
        <v>44975</v>
      </c>
      <c r="H3525" s="2" t="str">
        <f>TEXT(Ecommerce_Sales[[#This Row],[Order_Date]],"mmmm")</f>
        <v>February</v>
      </c>
      <c r="I3525" s="2" t="str">
        <f>TEXT(Ecommerce_Sales[[#This Row],[Order_Date]],"yyyy")</f>
        <v>2023</v>
      </c>
      <c r="J3525" s="2" t="str">
        <f>TEXT(Ecommerce_Sales[[#This Row],[Order_Date]],"mmmm")</f>
        <v>February</v>
      </c>
      <c r="K3525" s="1" t="s">
        <v>1947</v>
      </c>
      <c r="L3525" s="1" t="s">
        <v>9413</v>
      </c>
      <c r="M3525" s="1" t="s">
        <v>2007</v>
      </c>
      <c r="N3525" s="1" t="s">
        <v>1973</v>
      </c>
      <c r="O3525" s="3">
        <v>877</v>
      </c>
      <c r="P3525">
        <v>2</v>
      </c>
      <c r="Q3525" s="3">
        <v>1754</v>
      </c>
      <c r="R3525" s="1" t="s">
        <v>2008</v>
      </c>
      <c r="S3525" s="3">
        <v>164</v>
      </c>
      <c r="T3525">
        <v>5</v>
      </c>
      <c r="U3525" t="str">
        <f>IF(Ecommerce_Sales[[#This Row],[Delivery_Time_Days]]&gt;7,"Delay",IF(Ecommerce_Sales[[#This Row],[Delivery_Time_Days]] = 0,"No delivery",IF(Ecommerce_Sales[[#This Row],[Delivery_Time_Days]]&lt;=7,"On-time")))</f>
        <v>On-time</v>
      </c>
      <c r="V3525" s="7">
        <f>Ecommerce_Sales[[#This Row],[Profit]]/Ecommerce_Sales[[#This Row],[Total_Price]]</f>
        <v>0.29988597491448121</v>
      </c>
      <c r="W3525" s="3">
        <v>526</v>
      </c>
      <c r="X3525" s="3"/>
    </row>
    <row r="3526" spans="1:24" x14ac:dyDescent="0.25">
      <c r="A3526" s="1" t="s">
        <v>9414</v>
      </c>
      <c r="B3526" s="1" t="s">
        <v>90</v>
      </c>
      <c r="C3526" s="1" t="s">
        <v>91</v>
      </c>
      <c r="D3526" s="1" t="s">
        <v>2721</v>
      </c>
      <c r="E3526" s="1" t="s">
        <v>2005</v>
      </c>
      <c r="F3526" s="2">
        <v>45003</v>
      </c>
      <c r="G3526" s="2">
        <v>45089</v>
      </c>
      <c r="H3526" s="2" t="str">
        <f>TEXT(Ecommerce_Sales[[#This Row],[Order_Date]],"mmmm")</f>
        <v>June</v>
      </c>
      <c r="I3526" s="2" t="str">
        <f>TEXT(Ecommerce_Sales[[#This Row],[Order_Date]],"yyyy")</f>
        <v>2023</v>
      </c>
      <c r="J3526" s="2" t="str">
        <f>TEXT(Ecommerce_Sales[[#This Row],[Order_Date]],"mmmm")</f>
        <v>June</v>
      </c>
      <c r="K3526" s="1" t="s">
        <v>1947</v>
      </c>
      <c r="L3526" s="1" t="s">
        <v>9415</v>
      </c>
      <c r="M3526" s="1" t="s">
        <v>1988</v>
      </c>
      <c r="N3526" s="1" t="s">
        <v>1989</v>
      </c>
      <c r="O3526" s="3">
        <v>929</v>
      </c>
      <c r="P3526">
        <v>1</v>
      </c>
      <c r="Q3526" s="3">
        <v>929</v>
      </c>
      <c r="R3526" s="1" t="s">
        <v>2016</v>
      </c>
      <c r="S3526" s="3">
        <v>78</v>
      </c>
      <c r="T3526">
        <v>2</v>
      </c>
      <c r="U3526" t="str">
        <f>IF(Ecommerce_Sales[[#This Row],[Delivery_Time_Days]]&gt;7,"Delay",IF(Ecommerce_Sales[[#This Row],[Delivery_Time_Days]] = 0,"No delivery",IF(Ecommerce_Sales[[#This Row],[Delivery_Time_Days]]&lt;=7,"On-time")))</f>
        <v>On-time</v>
      </c>
      <c r="V3526" s="7">
        <f>Ecommerce_Sales[[#This Row],[Profit]]/Ecommerce_Sales[[#This Row],[Total_Price]]</f>
        <v>0.24973089343379978</v>
      </c>
      <c r="W3526" s="3">
        <v>232</v>
      </c>
      <c r="X3526" s="3"/>
    </row>
    <row r="3527" spans="1:24" x14ac:dyDescent="0.25">
      <c r="A3527" s="1" t="s">
        <v>9416</v>
      </c>
      <c r="B3527" s="1" t="s">
        <v>409</v>
      </c>
      <c r="C3527" s="1" t="s">
        <v>410</v>
      </c>
      <c r="D3527" s="1" t="s">
        <v>3886</v>
      </c>
      <c r="E3527" s="1" t="s">
        <v>1996</v>
      </c>
      <c r="F3527" s="2">
        <v>45563</v>
      </c>
      <c r="G3527" s="2">
        <v>45531</v>
      </c>
      <c r="H3527" s="2" t="str">
        <f>TEXT(Ecommerce_Sales[[#This Row],[Order_Date]],"mmmm")</f>
        <v>August</v>
      </c>
      <c r="I3527" s="2" t="str">
        <f>TEXT(Ecommerce_Sales[[#This Row],[Order_Date]],"yyyy")</f>
        <v>2024</v>
      </c>
      <c r="J3527" s="2" t="str">
        <f>TEXT(Ecommerce_Sales[[#This Row],[Order_Date]],"mmmm")</f>
        <v>August</v>
      </c>
      <c r="K3527" s="1" t="s">
        <v>1947</v>
      </c>
      <c r="L3527" s="1" t="s">
        <v>5359</v>
      </c>
      <c r="M3527" s="1" t="s">
        <v>1963</v>
      </c>
      <c r="N3527" s="1" t="s">
        <v>1957</v>
      </c>
      <c r="O3527" s="3">
        <v>845</v>
      </c>
      <c r="P3527">
        <v>1</v>
      </c>
      <c r="Q3527" s="3">
        <v>845</v>
      </c>
      <c r="R3527" s="1" t="s">
        <v>1958</v>
      </c>
      <c r="S3527" s="3">
        <v>72</v>
      </c>
      <c r="T3527">
        <v>10</v>
      </c>
      <c r="U3527" t="str">
        <f>IF(Ecommerce_Sales[[#This Row],[Delivery_Time_Days]]&gt;7,"Delay",IF(Ecommerce_Sales[[#This Row],[Delivery_Time_Days]] = 0,"No delivery",IF(Ecommerce_Sales[[#This Row],[Delivery_Time_Days]]&lt;=7,"On-time")))</f>
        <v>Delay</v>
      </c>
      <c r="V3527" s="7">
        <f>Ecommerce_Sales[[#This Row],[Profit]]/Ecommerce_Sales[[#This Row],[Total_Price]]</f>
        <v>0.15029585798816569</v>
      </c>
      <c r="W3527" s="3">
        <v>127</v>
      </c>
      <c r="X3527" s="3"/>
    </row>
    <row r="3528" spans="1:24" x14ac:dyDescent="0.25">
      <c r="A3528" s="1" t="s">
        <v>9417</v>
      </c>
      <c r="B3528" s="1" t="s">
        <v>1581</v>
      </c>
      <c r="C3528" s="1" t="s">
        <v>1582</v>
      </c>
      <c r="D3528" s="1" t="s">
        <v>4873</v>
      </c>
      <c r="E3528" s="1" t="s">
        <v>1966</v>
      </c>
      <c r="F3528" s="2">
        <v>45183</v>
      </c>
      <c r="G3528" s="2">
        <v>45372</v>
      </c>
      <c r="H3528" s="2" t="str">
        <f>TEXT(Ecommerce_Sales[[#This Row],[Order_Date]],"mmmm")</f>
        <v>March</v>
      </c>
      <c r="I3528" s="2" t="str">
        <f>TEXT(Ecommerce_Sales[[#This Row],[Order_Date]],"yyyy")</f>
        <v>2024</v>
      </c>
      <c r="J3528" s="2" t="str">
        <f>TEXT(Ecommerce_Sales[[#This Row],[Order_Date]],"mmmm")</f>
        <v>March</v>
      </c>
      <c r="K3528" s="1" t="s">
        <v>1947</v>
      </c>
      <c r="L3528" s="1" t="s">
        <v>4845</v>
      </c>
      <c r="M3528" s="1" t="s">
        <v>1956</v>
      </c>
      <c r="N3528" s="1" t="s">
        <v>1957</v>
      </c>
      <c r="O3528" s="3">
        <v>403</v>
      </c>
      <c r="P3528">
        <v>2</v>
      </c>
      <c r="Q3528" s="3">
        <v>805</v>
      </c>
      <c r="R3528" s="1" t="s">
        <v>1958</v>
      </c>
      <c r="S3528" s="3">
        <v>98</v>
      </c>
      <c r="T3528">
        <v>6</v>
      </c>
      <c r="U3528" t="str">
        <f>IF(Ecommerce_Sales[[#This Row],[Delivery_Time_Days]]&gt;7,"Delay",IF(Ecommerce_Sales[[#This Row],[Delivery_Time_Days]] = 0,"No delivery",IF(Ecommerce_Sales[[#This Row],[Delivery_Time_Days]]&lt;=7,"On-time")))</f>
        <v>On-time</v>
      </c>
      <c r="V3528" s="7">
        <f>Ecommerce_Sales[[#This Row],[Profit]]/Ecommerce_Sales[[#This Row],[Total_Price]]</f>
        <v>0.15031055900621118</v>
      </c>
      <c r="W3528" s="3">
        <v>121</v>
      </c>
      <c r="X3528" s="3"/>
    </row>
    <row r="3529" spans="1:24" x14ac:dyDescent="0.25">
      <c r="A3529" s="1" t="s">
        <v>9418</v>
      </c>
      <c r="B3529" s="1" t="s">
        <v>204</v>
      </c>
      <c r="C3529" s="1" t="s">
        <v>205</v>
      </c>
      <c r="D3529" s="1" t="s">
        <v>3594</v>
      </c>
      <c r="E3529" s="1" t="s">
        <v>1954</v>
      </c>
      <c r="F3529" s="2">
        <v>45650</v>
      </c>
      <c r="G3529" s="2">
        <v>45151</v>
      </c>
      <c r="H3529" s="2" t="str">
        <f>TEXT(Ecommerce_Sales[[#This Row],[Order_Date]],"mmmm")</f>
        <v>August</v>
      </c>
      <c r="I3529" s="2" t="str">
        <f>TEXT(Ecommerce_Sales[[#This Row],[Order_Date]],"yyyy")</f>
        <v>2023</v>
      </c>
      <c r="J3529" s="2" t="str">
        <f>TEXT(Ecommerce_Sales[[#This Row],[Order_Date]],"mmmm")</f>
        <v>August</v>
      </c>
      <c r="K3529" s="1" t="s">
        <v>1947</v>
      </c>
      <c r="L3529" s="1" t="s">
        <v>9419</v>
      </c>
      <c r="M3529" s="1" t="s">
        <v>1977</v>
      </c>
      <c r="N3529" s="1" t="s">
        <v>1978</v>
      </c>
      <c r="O3529" s="3">
        <v>56</v>
      </c>
      <c r="P3529">
        <v>2</v>
      </c>
      <c r="Q3529" s="3">
        <v>113</v>
      </c>
      <c r="R3529" s="1" t="s">
        <v>1958</v>
      </c>
      <c r="S3529" s="3">
        <v>11</v>
      </c>
      <c r="T3529">
        <v>4</v>
      </c>
      <c r="U3529" t="str">
        <f>IF(Ecommerce_Sales[[#This Row],[Delivery_Time_Days]]&gt;7,"Delay",IF(Ecommerce_Sales[[#This Row],[Delivery_Time_Days]] = 0,"No delivery",IF(Ecommerce_Sales[[#This Row],[Delivery_Time_Days]]&lt;=7,"On-time")))</f>
        <v>On-time</v>
      </c>
      <c r="V3529" s="7">
        <f>Ecommerce_Sales[[#This Row],[Profit]]/Ecommerce_Sales[[#This Row],[Total_Price]]</f>
        <v>0.34513274336283184</v>
      </c>
      <c r="W3529" s="3">
        <v>39</v>
      </c>
      <c r="X3529" s="3"/>
    </row>
    <row r="3530" spans="1:24" x14ac:dyDescent="0.25">
      <c r="A3530" s="1" t="s">
        <v>9420</v>
      </c>
      <c r="B3530" s="1" t="s">
        <v>1553</v>
      </c>
      <c r="C3530" s="1" t="s">
        <v>1554</v>
      </c>
      <c r="D3530" s="1" t="s">
        <v>2453</v>
      </c>
      <c r="E3530" s="1" t="s">
        <v>1981</v>
      </c>
      <c r="F3530" s="2">
        <v>45302</v>
      </c>
      <c r="G3530" s="2">
        <v>45035</v>
      </c>
      <c r="H3530" s="2" t="str">
        <f>TEXT(Ecommerce_Sales[[#This Row],[Order_Date]],"mmmm")</f>
        <v>April</v>
      </c>
      <c r="I3530" s="2" t="str">
        <f>TEXT(Ecommerce_Sales[[#This Row],[Order_Date]],"yyyy")</f>
        <v>2023</v>
      </c>
      <c r="J3530" s="2" t="str">
        <f>TEXT(Ecommerce_Sales[[#This Row],[Order_Date]],"mmmm")</f>
        <v>April</v>
      </c>
      <c r="K3530" s="1" t="s">
        <v>1947</v>
      </c>
      <c r="L3530" s="1" t="s">
        <v>9421</v>
      </c>
      <c r="M3530" s="1" t="s">
        <v>2026</v>
      </c>
      <c r="N3530" s="1" t="s">
        <v>1978</v>
      </c>
      <c r="O3530" s="3">
        <v>582</v>
      </c>
      <c r="P3530">
        <v>3</v>
      </c>
      <c r="Q3530" s="3">
        <v>1746</v>
      </c>
      <c r="R3530" s="1" t="s">
        <v>1958</v>
      </c>
      <c r="S3530" s="3">
        <v>173</v>
      </c>
      <c r="T3530">
        <v>10</v>
      </c>
      <c r="U3530" t="str">
        <f>IF(Ecommerce_Sales[[#This Row],[Delivery_Time_Days]]&gt;7,"Delay",IF(Ecommerce_Sales[[#This Row],[Delivery_Time_Days]] = 0,"No delivery",IF(Ecommerce_Sales[[#This Row],[Delivery_Time_Days]]&lt;=7,"On-time")))</f>
        <v>Delay</v>
      </c>
      <c r="V3530" s="7">
        <f>Ecommerce_Sales[[#This Row],[Profit]]/Ecommerce_Sales[[#This Row],[Total_Price]]</f>
        <v>0.349942726231386</v>
      </c>
      <c r="W3530" s="3">
        <v>611</v>
      </c>
      <c r="X3530" s="3"/>
    </row>
    <row r="3531" spans="1:24" x14ac:dyDescent="0.25">
      <c r="A3531" s="1" t="s">
        <v>9422</v>
      </c>
      <c r="B3531" s="1" t="s">
        <v>1393</v>
      </c>
      <c r="C3531" s="1" t="s">
        <v>1394</v>
      </c>
      <c r="D3531" s="1" t="s">
        <v>2962</v>
      </c>
      <c r="E3531" s="1" t="s">
        <v>1966</v>
      </c>
      <c r="F3531" s="2">
        <v>45138</v>
      </c>
      <c r="G3531" s="2">
        <v>45196</v>
      </c>
      <c r="H3531" s="2" t="str">
        <f>TEXT(Ecommerce_Sales[[#This Row],[Order_Date]],"mmmm")</f>
        <v>September</v>
      </c>
      <c r="I3531" s="2" t="str">
        <f>TEXT(Ecommerce_Sales[[#This Row],[Order_Date]],"yyyy")</f>
        <v>2023</v>
      </c>
      <c r="J3531" s="2" t="str">
        <f>TEXT(Ecommerce_Sales[[#This Row],[Order_Date]],"mmmm")</f>
        <v>September</v>
      </c>
      <c r="K3531" s="1" t="s">
        <v>1947</v>
      </c>
      <c r="L3531" s="1" t="s">
        <v>3311</v>
      </c>
      <c r="M3531" s="1" t="s">
        <v>1968</v>
      </c>
      <c r="N3531" s="1" t="s">
        <v>1957</v>
      </c>
      <c r="O3531" s="3">
        <v>1026</v>
      </c>
      <c r="P3531">
        <v>3</v>
      </c>
      <c r="Q3531" s="3">
        <v>3079</v>
      </c>
      <c r="R3531" s="1" t="s">
        <v>1958</v>
      </c>
      <c r="S3531" s="3">
        <v>392</v>
      </c>
      <c r="T3531">
        <v>4</v>
      </c>
      <c r="U3531" t="str">
        <f>IF(Ecommerce_Sales[[#This Row],[Delivery_Time_Days]]&gt;7,"Delay",IF(Ecommerce_Sales[[#This Row],[Delivery_Time_Days]] = 0,"No delivery",IF(Ecommerce_Sales[[#This Row],[Delivery_Time_Days]]&lt;=7,"On-time")))</f>
        <v>On-time</v>
      </c>
      <c r="V3531" s="7">
        <f>Ecommerce_Sales[[#This Row],[Profit]]/Ecommerce_Sales[[#This Row],[Total_Price]]</f>
        <v>0.15004871711594672</v>
      </c>
      <c r="W3531" s="3">
        <v>462</v>
      </c>
      <c r="X3531" s="3"/>
    </row>
    <row r="3532" spans="1:24" x14ac:dyDescent="0.25">
      <c r="A3532" s="1" t="s">
        <v>9423</v>
      </c>
      <c r="B3532" s="1" t="s">
        <v>1260</v>
      </c>
      <c r="C3532" s="1" t="s">
        <v>1261</v>
      </c>
      <c r="D3532" s="1" t="s">
        <v>3403</v>
      </c>
      <c r="E3532" s="1" t="s">
        <v>1954</v>
      </c>
      <c r="F3532" s="2">
        <v>45405</v>
      </c>
      <c r="G3532" s="2">
        <v>45120</v>
      </c>
      <c r="H3532" s="2" t="str">
        <f>TEXT(Ecommerce_Sales[[#This Row],[Order_Date]],"mmmm")</f>
        <v>July</v>
      </c>
      <c r="I3532" s="2" t="str">
        <f>TEXT(Ecommerce_Sales[[#This Row],[Order_Date]],"yyyy")</f>
        <v>2023</v>
      </c>
      <c r="J3532" s="2" t="str">
        <f>TEXT(Ecommerce_Sales[[#This Row],[Order_Date]],"mmmm")</f>
        <v>July</v>
      </c>
      <c r="K3532" s="1" t="s">
        <v>1947</v>
      </c>
      <c r="L3532" s="1" t="s">
        <v>9424</v>
      </c>
      <c r="M3532" s="1" t="s">
        <v>2002</v>
      </c>
      <c r="N3532" s="1" t="s">
        <v>1989</v>
      </c>
      <c r="O3532" s="3">
        <v>415</v>
      </c>
      <c r="P3532">
        <v>3</v>
      </c>
      <c r="Q3532" s="3">
        <v>1244</v>
      </c>
      <c r="R3532" s="1" t="s">
        <v>1951</v>
      </c>
      <c r="S3532" s="3">
        <v>154</v>
      </c>
      <c r="T3532">
        <v>4</v>
      </c>
      <c r="U3532" t="str">
        <f>IF(Ecommerce_Sales[[#This Row],[Delivery_Time_Days]]&gt;7,"Delay",IF(Ecommerce_Sales[[#This Row],[Delivery_Time_Days]] = 0,"No delivery",IF(Ecommerce_Sales[[#This Row],[Delivery_Time_Days]]&lt;=7,"On-time")))</f>
        <v>On-time</v>
      </c>
      <c r="V3532" s="7">
        <f>Ecommerce_Sales[[#This Row],[Profit]]/Ecommerce_Sales[[#This Row],[Total_Price]]</f>
        <v>0.25</v>
      </c>
      <c r="W3532" s="3">
        <v>311</v>
      </c>
      <c r="X3532" s="3"/>
    </row>
    <row r="3533" spans="1:24" x14ac:dyDescent="0.25">
      <c r="A3533" s="1" t="s">
        <v>9425</v>
      </c>
      <c r="B3533" s="1" t="s">
        <v>1619</v>
      </c>
      <c r="C3533" s="1" t="s">
        <v>1620</v>
      </c>
      <c r="D3533" s="1" t="s">
        <v>2634</v>
      </c>
      <c r="E3533" s="1" t="s">
        <v>2005</v>
      </c>
      <c r="F3533" s="2">
        <v>45171</v>
      </c>
      <c r="G3533" s="2">
        <v>45301</v>
      </c>
      <c r="H3533" s="2" t="str">
        <f>TEXT(Ecommerce_Sales[[#This Row],[Order_Date]],"mmmm")</f>
        <v>January</v>
      </c>
      <c r="I3533" s="2" t="str">
        <f>TEXT(Ecommerce_Sales[[#This Row],[Order_Date]],"yyyy")</f>
        <v>2024</v>
      </c>
      <c r="J3533" s="2" t="str">
        <f>TEXT(Ecommerce_Sales[[#This Row],[Order_Date]],"mmmm")</f>
        <v>January</v>
      </c>
      <c r="K3533" s="1" t="s">
        <v>1947</v>
      </c>
      <c r="L3533" s="1" t="s">
        <v>9426</v>
      </c>
      <c r="M3533" s="1" t="s">
        <v>2072</v>
      </c>
      <c r="N3533" s="1" t="s">
        <v>1950</v>
      </c>
      <c r="O3533" s="3">
        <v>551</v>
      </c>
      <c r="P3533">
        <v>1</v>
      </c>
      <c r="Q3533" s="3">
        <v>551</v>
      </c>
      <c r="R3533" s="1" t="s">
        <v>1958</v>
      </c>
      <c r="S3533" s="3">
        <v>70</v>
      </c>
      <c r="T3533">
        <v>4</v>
      </c>
      <c r="U3533" t="str">
        <f>IF(Ecommerce_Sales[[#This Row],[Delivery_Time_Days]]&gt;7,"Delay",IF(Ecommerce_Sales[[#This Row],[Delivery_Time_Days]] = 0,"No delivery",IF(Ecommerce_Sales[[#This Row],[Delivery_Time_Days]]&lt;=7,"On-time")))</f>
        <v>On-time</v>
      </c>
      <c r="V3533" s="7">
        <f>Ecommerce_Sales[[#This Row],[Profit]]/Ecommerce_Sales[[#This Row],[Total_Price]]</f>
        <v>0.40108892921960071</v>
      </c>
      <c r="W3533" s="3">
        <v>221</v>
      </c>
      <c r="X3533" s="3"/>
    </row>
    <row r="3534" spans="1:24" x14ac:dyDescent="0.25">
      <c r="A3534" s="1" t="s">
        <v>9427</v>
      </c>
      <c r="B3534" s="1" t="s">
        <v>1155</v>
      </c>
      <c r="C3534" s="1" t="s">
        <v>1156</v>
      </c>
      <c r="D3534" s="1" t="s">
        <v>6723</v>
      </c>
      <c r="E3534" s="1" t="s">
        <v>2005</v>
      </c>
      <c r="F3534" s="2">
        <v>45123</v>
      </c>
      <c r="G3534" s="2">
        <v>45201</v>
      </c>
      <c r="H3534" s="2" t="str">
        <f>TEXT(Ecommerce_Sales[[#This Row],[Order_Date]],"mmmm")</f>
        <v>October</v>
      </c>
      <c r="I3534" s="2" t="str">
        <f>TEXT(Ecommerce_Sales[[#This Row],[Order_Date]],"yyyy")</f>
        <v>2023</v>
      </c>
      <c r="J3534" s="2" t="str">
        <f>TEXT(Ecommerce_Sales[[#This Row],[Order_Date]],"mmmm")</f>
        <v>October</v>
      </c>
      <c r="K3534" s="1" t="s">
        <v>1947</v>
      </c>
      <c r="L3534" s="1" t="s">
        <v>9428</v>
      </c>
      <c r="M3534" s="1" t="s">
        <v>2065</v>
      </c>
      <c r="N3534" s="1" t="s">
        <v>1978</v>
      </c>
      <c r="O3534" s="3">
        <v>662</v>
      </c>
      <c r="P3534">
        <v>1</v>
      </c>
      <c r="Q3534" s="3">
        <v>662</v>
      </c>
      <c r="R3534" s="1" t="s">
        <v>1958</v>
      </c>
      <c r="S3534" s="3">
        <v>76</v>
      </c>
      <c r="T3534">
        <v>2</v>
      </c>
      <c r="U3534" t="str">
        <f>IF(Ecommerce_Sales[[#This Row],[Delivery_Time_Days]]&gt;7,"Delay",IF(Ecommerce_Sales[[#This Row],[Delivery_Time_Days]] = 0,"No delivery",IF(Ecommerce_Sales[[#This Row],[Delivery_Time_Days]]&lt;=7,"On-time")))</f>
        <v>On-time</v>
      </c>
      <c r="V3534" s="7">
        <f>Ecommerce_Sales[[#This Row],[Profit]]/Ecommerce_Sales[[#This Row],[Total_Price]]</f>
        <v>0.35045317220543809</v>
      </c>
      <c r="W3534" s="3">
        <v>232</v>
      </c>
      <c r="X3534" s="3"/>
    </row>
    <row r="3535" spans="1:24" x14ac:dyDescent="0.25">
      <c r="A3535" s="1" t="s">
        <v>9429</v>
      </c>
      <c r="B3535" s="1" t="s">
        <v>879</v>
      </c>
      <c r="C3535" s="1" t="s">
        <v>880</v>
      </c>
      <c r="D3535" s="1" t="s">
        <v>2689</v>
      </c>
      <c r="E3535" s="1" t="s">
        <v>2005</v>
      </c>
      <c r="F3535" s="2">
        <v>44942</v>
      </c>
      <c r="G3535" s="2">
        <v>45137</v>
      </c>
      <c r="H3535" s="2" t="str">
        <f>TEXT(Ecommerce_Sales[[#This Row],[Order_Date]],"mmmm")</f>
        <v>July</v>
      </c>
      <c r="I3535" s="2" t="str">
        <f>TEXT(Ecommerce_Sales[[#This Row],[Order_Date]],"yyyy")</f>
        <v>2023</v>
      </c>
      <c r="J3535" s="2" t="str">
        <f>TEXT(Ecommerce_Sales[[#This Row],[Order_Date]],"mmmm")</f>
        <v>July</v>
      </c>
      <c r="K3535" s="1" t="s">
        <v>1947</v>
      </c>
      <c r="L3535" s="1" t="s">
        <v>4607</v>
      </c>
      <c r="M3535" s="1" t="s">
        <v>2047</v>
      </c>
      <c r="N3535" s="1" t="s">
        <v>1989</v>
      </c>
      <c r="O3535" s="3">
        <v>705</v>
      </c>
      <c r="P3535">
        <v>5</v>
      </c>
      <c r="Q3535" s="3">
        <v>3526</v>
      </c>
      <c r="R3535" s="1" t="s">
        <v>1951</v>
      </c>
      <c r="S3535" s="3">
        <v>323</v>
      </c>
      <c r="T3535">
        <v>10</v>
      </c>
      <c r="U3535" t="str">
        <f>IF(Ecommerce_Sales[[#This Row],[Delivery_Time_Days]]&gt;7,"Delay",IF(Ecommerce_Sales[[#This Row],[Delivery_Time_Days]] = 0,"No delivery",IF(Ecommerce_Sales[[#This Row],[Delivery_Time_Days]]&lt;=7,"On-time")))</f>
        <v>Delay</v>
      </c>
      <c r="V3535" s="7">
        <f>Ecommerce_Sales[[#This Row],[Profit]]/Ecommerce_Sales[[#This Row],[Total_Price]]</f>
        <v>0.25014180374361883</v>
      </c>
      <c r="W3535" s="3">
        <v>882</v>
      </c>
      <c r="X3535" s="3"/>
    </row>
    <row r="3536" spans="1:24" x14ac:dyDescent="0.25">
      <c r="A3536" s="1" t="s">
        <v>9430</v>
      </c>
      <c r="B3536" s="1" t="s">
        <v>1073</v>
      </c>
      <c r="C3536" s="1" t="s">
        <v>1074</v>
      </c>
      <c r="D3536" s="1" t="s">
        <v>5374</v>
      </c>
      <c r="E3536" s="1" t="s">
        <v>1981</v>
      </c>
      <c r="F3536" s="2">
        <v>45230</v>
      </c>
      <c r="G3536" s="2">
        <v>45567</v>
      </c>
      <c r="H3536" s="2" t="str">
        <f>TEXT(Ecommerce_Sales[[#This Row],[Order_Date]],"mmmm")</f>
        <v>October</v>
      </c>
      <c r="I3536" s="2" t="str">
        <f>TEXT(Ecommerce_Sales[[#This Row],[Order_Date]],"yyyy")</f>
        <v>2024</v>
      </c>
      <c r="J3536" s="2" t="str">
        <f>TEXT(Ecommerce_Sales[[#This Row],[Order_Date]],"mmmm")</f>
        <v>October</v>
      </c>
      <c r="K3536" s="1" t="s">
        <v>1947</v>
      </c>
      <c r="L3536" s="1" t="s">
        <v>9028</v>
      </c>
      <c r="M3536" s="1" t="s">
        <v>1963</v>
      </c>
      <c r="N3536" s="1" t="s">
        <v>1957</v>
      </c>
      <c r="O3536" s="3">
        <v>605</v>
      </c>
      <c r="P3536">
        <v>2</v>
      </c>
      <c r="Q3536" s="3">
        <v>1210</v>
      </c>
      <c r="R3536" s="1" t="s">
        <v>1958</v>
      </c>
      <c r="S3536" s="3">
        <v>87</v>
      </c>
      <c r="T3536">
        <v>9</v>
      </c>
      <c r="U3536" t="str">
        <f>IF(Ecommerce_Sales[[#This Row],[Delivery_Time_Days]]&gt;7,"Delay",IF(Ecommerce_Sales[[#This Row],[Delivery_Time_Days]] = 0,"No delivery",IF(Ecommerce_Sales[[#This Row],[Delivery_Time_Days]]&lt;=7,"On-time")))</f>
        <v>Delay</v>
      </c>
      <c r="V3536" s="7">
        <f>Ecommerce_Sales[[#This Row],[Profit]]/Ecommerce_Sales[[#This Row],[Total_Price]]</f>
        <v>0.14958677685950414</v>
      </c>
      <c r="W3536" s="3">
        <v>181</v>
      </c>
      <c r="X3536" s="3"/>
    </row>
    <row r="3537" spans="1:24" x14ac:dyDescent="0.25">
      <c r="A3537" s="1" t="s">
        <v>9431</v>
      </c>
      <c r="B3537" s="1" t="s">
        <v>1262</v>
      </c>
      <c r="C3537" s="1" t="s">
        <v>1263</v>
      </c>
      <c r="D3537" s="1" t="s">
        <v>2724</v>
      </c>
      <c r="E3537" s="1" t="s">
        <v>1981</v>
      </c>
      <c r="F3537" s="2">
        <v>45147</v>
      </c>
      <c r="G3537" s="2">
        <v>44980</v>
      </c>
      <c r="H3537" s="2" t="str">
        <f>TEXT(Ecommerce_Sales[[#This Row],[Order_Date]],"mmmm")</f>
        <v>February</v>
      </c>
      <c r="I3537" s="2" t="str">
        <f>TEXT(Ecommerce_Sales[[#This Row],[Order_Date]],"yyyy")</f>
        <v>2023</v>
      </c>
      <c r="J3537" s="2" t="str">
        <f>TEXT(Ecommerce_Sales[[#This Row],[Order_Date]],"mmmm")</f>
        <v>February</v>
      </c>
      <c r="K3537" s="1" t="s">
        <v>1947</v>
      </c>
      <c r="L3537" s="1" t="s">
        <v>9432</v>
      </c>
      <c r="M3537" s="1" t="s">
        <v>1998</v>
      </c>
      <c r="N3537" s="1" t="s">
        <v>1973</v>
      </c>
      <c r="O3537" s="3">
        <v>808</v>
      </c>
      <c r="P3537">
        <v>1</v>
      </c>
      <c r="Q3537" s="3">
        <v>808</v>
      </c>
      <c r="R3537" s="1" t="s">
        <v>1951</v>
      </c>
      <c r="S3537" s="3">
        <v>96</v>
      </c>
      <c r="T3537">
        <v>4</v>
      </c>
      <c r="U3537" t="str">
        <f>IF(Ecommerce_Sales[[#This Row],[Delivery_Time_Days]]&gt;7,"Delay",IF(Ecommerce_Sales[[#This Row],[Delivery_Time_Days]] = 0,"No delivery",IF(Ecommerce_Sales[[#This Row],[Delivery_Time_Days]]&lt;=7,"On-time")))</f>
        <v>On-time</v>
      </c>
      <c r="V3537" s="7">
        <f>Ecommerce_Sales[[#This Row],[Profit]]/Ecommerce_Sales[[#This Row],[Total_Price]]</f>
        <v>0.29950495049504949</v>
      </c>
      <c r="W3537" s="3">
        <v>242</v>
      </c>
      <c r="X3537" s="3"/>
    </row>
    <row r="3538" spans="1:24" x14ac:dyDescent="0.25">
      <c r="A3538" s="1" t="s">
        <v>9433</v>
      </c>
      <c r="B3538" s="1" t="s">
        <v>1250</v>
      </c>
      <c r="C3538" s="1" t="s">
        <v>1251</v>
      </c>
      <c r="D3538" s="1" t="s">
        <v>4025</v>
      </c>
      <c r="E3538" s="1" t="s">
        <v>1966</v>
      </c>
      <c r="F3538" s="2">
        <v>45481</v>
      </c>
      <c r="G3538" s="2">
        <v>45096</v>
      </c>
      <c r="H3538" s="2" t="str">
        <f>TEXT(Ecommerce_Sales[[#This Row],[Order_Date]],"mmmm")</f>
        <v>June</v>
      </c>
      <c r="I3538" s="2" t="str">
        <f>TEXT(Ecommerce_Sales[[#This Row],[Order_Date]],"yyyy")</f>
        <v>2023</v>
      </c>
      <c r="J3538" s="2" t="str">
        <f>TEXT(Ecommerce_Sales[[#This Row],[Order_Date]],"mmmm")</f>
        <v>June</v>
      </c>
      <c r="K3538" s="1" t="s">
        <v>1947</v>
      </c>
      <c r="L3538" s="1" t="s">
        <v>9434</v>
      </c>
      <c r="M3538" s="1" t="s">
        <v>1988</v>
      </c>
      <c r="N3538" s="1" t="s">
        <v>1989</v>
      </c>
      <c r="O3538" s="3">
        <v>556</v>
      </c>
      <c r="P3538">
        <v>6</v>
      </c>
      <c r="Q3538" s="3">
        <v>3336</v>
      </c>
      <c r="R3538" s="1" t="s">
        <v>1958</v>
      </c>
      <c r="S3538" s="3">
        <v>449</v>
      </c>
      <c r="T3538">
        <v>5</v>
      </c>
      <c r="U3538" t="str">
        <f>IF(Ecommerce_Sales[[#This Row],[Delivery_Time_Days]]&gt;7,"Delay",IF(Ecommerce_Sales[[#This Row],[Delivery_Time_Days]] = 0,"No delivery",IF(Ecommerce_Sales[[#This Row],[Delivery_Time_Days]]&lt;=7,"On-time")))</f>
        <v>On-time</v>
      </c>
      <c r="V3538" s="7">
        <f>Ecommerce_Sales[[#This Row],[Profit]]/Ecommerce_Sales[[#This Row],[Total_Price]]</f>
        <v>0.25</v>
      </c>
      <c r="W3538" s="3">
        <v>834</v>
      </c>
      <c r="X3538" s="3"/>
    </row>
    <row r="3539" spans="1:24" x14ac:dyDescent="0.25">
      <c r="A3539" s="1" t="s">
        <v>9435</v>
      </c>
      <c r="B3539" s="1" t="s">
        <v>1193</v>
      </c>
      <c r="C3539" s="1" t="s">
        <v>1194</v>
      </c>
      <c r="D3539" s="1" t="s">
        <v>3436</v>
      </c>
      <c r="E3539" s="1" t="s">
        <v>1996</v>
      </c>
      <c r="F3539" s="2">
        <v>45346</v>
      </c>
      <c r="G3539" s="2">
        <v>45452</v>
      </c>
      <c r="H3539" s="2" t="str">
        <f>TEXT(Ecommerce_Sales[[#This Row],[Order_Date]],"mmmm")</f>
        <v>June</v>
      </c>
      <c r="I3539" s="2" t="str">
        <f>TEXT(Ecommerce_Sales[[#This Row],[Order_Date]],"yyyy")</f>
        <v>2024</v>
      </c>
      <c r="J3539" s="2" t="str">
        <f>TEXT(Ecommerce_Sales[[#This Row],[Order_Date]],"mmmm")</f>
        <v>June</v>
      </c>
      <c r="K3539" s="1" t="s">
        <v>1986</v>
      </c>
      <c r="L3539" s="1" t="s">
        <v>9436</v>
      </c>
      <c r="M3539" s="1" t="s">
        <v>1949</v>
      </c>
      <c r="N3539" s="1" t="s">
        <v>1950</v>
      </c>
      <c r="O3539" s="3">
        <v>50</v>
      </c>
      <c r="P3539">
        <v>2</v>
      </c>
      <c r="Q3539" s="3">
        <v>100</v>
      </c>
      <c r="R3539" s="1" t="s">
        <v>1951</v>
      </c>
      <c r="S3539" s="3">
        <v>12</v>
      </c>
      <c r="U3539" t="str">
        <f>IF(Ecommerce_Sales[[#This Row],[Delivery_Time_Days]]&gt;7,"Delay",IF(Ecommerce_Sales[[#This Row],[Delivery_Time_Days]] = 0,"No delivery",IF(Ecommerce_Sales[[#This Row],[Delivery_Time_Days]]&lt;=7,"On-time")))</f>
        <v>No delivery</v>
      </c>
      <c r="V3539" s="7">
        <f>Ecommerce_Sales[[#This Row],[Profit]]/Ecommerce_Sales[[#This Row],[Total_Price]]</f>
        <v>0.4</v>
      </c>
      <c r="W3539" s="3">
        <v>40</v>
      </c>
      <c r="X3539" s="3"/>
    </row>
    <row r="3540" spans="1:24" x14ac:dyDescent="0.25">
      <c r="A3540" s="1" t="s">
        <v>9437</v>
      </c>
      <c r="B3540" s="1" t="s">
        <v>208</v>
      </c>
      <c r="C3540" s="1" t="s">
        <v>209</v>
      </c>
      <c r="D3540" s="1" t="s">
        <v>3267</v>
      </c>
      <c r="E3540" s="1" t="s">
        <v>1981</v>
      </c>
      <c r="F3540" s="2">
        <v>45649</v>
      </c>
      <c r="G3540" s="2">
        <v>45073</v>
      </c>
      <c r="H3540" s="2" t="str">
        <f>TEXT(Ecommerce_Sales[[#This Row],[Order_Date]],"mmmm")</f>
        <v>May</v>
      </c>
      <c r="I3540" s="2" t="str">
        <f>TEXT(Ecommerce_Sales[[#This Row],[Order_Date]],"yyyy")</f>
        <v>2023</v>
      </c>
      <c r="J3540" s="2" t="str">
        <f>TEXT(Ecommerce_Sales[[#This Row],[Order_Date]],"mmmm")</f>
        <v>May</v>
      </c>
      <c r="K3540" s="1" t="s">
        <v>1947</v>
      </c>
      <c r="L3540" s="1" t="s">
        <v>9438</v>
      </c>
      <c r="M3540" s="1" t="s">
        <v>2072</v>
      </c>
      <c r="N3540" s="1" t="s">
        <v>1950</v>
      </c>
      <c r="O3540" s="3">
        <v>680</v>
      </c>
      <c r="P3540">
        <v>1</v>
      </c>
      <c r="Q3540" s="3">
        <v>680</v>
      </c>
      <c r="R3540" s="1" t="s">
        <v>2008</v>
      </c>
      <c r="S3540" s="3">
        <v>80</v>
      </c>
      <c r="T3540">
        <v>6</v>
      </c>
      <c r="U3540" t="str">
        <f>IF(Ecommerce_Sales[[#This Row],[Delivery_Time_Days]]&gt;7,"Delay",IF(Ecommerce_Sales[[#This Row],[Delivery_Time_Days]] = 0,"No delivery",IF(Ecommerce_Sales[[#This Row],[Delivery_Time_Days]]&lt;=7,"On-time")))</f>
        <v>On-time</v>
      </c>
      <c r="V3540" s="7">
        <f>Ecommerce_Sales[[#This Row],[Profit]]/Ecommerce_Sales[[#This Row],[Total_Price]]</f>
        <v>0.4</v>
      </c>
      <c r="W3540" s="3">
        <v>272</v>
      </c>
      <c r="X3540" s="3"/>
    </row>
    <row r="3541" spans="1:24" x14ac:dyDescent="0.25">
      <c r="A3541" s="1" t="s">
        <v>9439</v>
      </c>
      <c r="B3541" s="1" t="s">
        <v>368</v>
      </c>
      <c r="C3541" s="1" t="s">
        <v>369</v>
      </c>
      <c r="D3541" s="1" t="s">
        <v>5973</v>
      </c>
      <c r="E3541" s="1" t="s">
        <v>1961</v>
      </c>
      <c r="F3541" s="2">
        <v>45279</v>
      </c>
      <c r="G3541" s="2">
        <v>45397</v>
      </c>
      <c r="H3541" s="2" t="str">
        <f>TEXT(Ecommerce_Sales[[#This Row],[Order_Date]],"mmmm")</f>
        <v>April</v>
      </c>
      <c r="I3541" s="2" t="str">
        <f>TEXT(Ecommerce_Sales[[#This Row],[Order_Date]],"yyyy")</f>
        <v>2024</v>
      </c>
      <c r="J3541" s="2" t="str">
        <f>TEXT(Ecommerce_Sales[[#This Row],[Order_Date]],"mmmm")</f>
        <v>April</v>
      </c>
      <c r="K3541" s="1" t="s">
        <v>1947</v>
      </c>
      <c r="L3541" s="1" t="s">
        <v>9332</v>
      </c>
      <c r="M3541" s="1" t="s">
        <v>1977</v>
      </c>
      <c r="N3541" s="1" t="s">
        <v>1978</v>
      </c>
      <c r="O3541" s="3">
        <v>214</v>
      </c>
      <c r="P3541">
        <v>5</v>
      </c>
      <c r="Q3541" s="3">
        <v>1072</v>
      </c>
      <c r="R3541" s="1" t="s">
        <v>2008</v>
      </c>
      <c r="S3541" s="3">
        <v>150</v>
      </c>
      <c r="T3541">
        <v>4</v>
      </c>
      <c r="U3541" t="str">
        <f>IF(Ecommerce_Sales[[#This Row],[Delivery_Time_Days]]&gt;7,"Delay",IF(Ecommerce_Sales[[#This Row],[Delivery_Time_Days]] = 0,"No delivery",IF(Ecommerce_Sales[[#This Row],[Delivery_Time_Days]]&lt;=7,"On-time")))</f>
        <v>On-time</v>
      </c>
      <c r="V3541" s="7">
        <f>Ecommerce_Sales[[#This Row],[Profit]]/Ecommerce_Sales[[#This Row],[Total_Price]]</f>
        <v>0.34981343283582089</v>
      </c>
      <c r="W3541" s="3">
        <v>375</v>
      </c>
      <c r="X3541" s="3"/>
    </row>
    <row r="3542" spans="1:24" x14ac:dyDescent="0.25">
      <c r="A3542" s="1" t="s">
        <v>9440</v>
      </c>
      <c r="B3542" s="1" t="s">
        <v>598</v>
      </c>
      <c r="C3542" s="1" t="s">
        <v>599</v>
      </c>
      <c r="D3542" s="1" t="s">
        <v>2273</v>
      </c>
      <c r="E3542" s="1" t="s">
        <v>1966</v>
      </c>
      <c r="F3542" s="2">
        <v>45163</v>
      </c>
      <c r="G3542" s="2">
        <v>45613</v>
      </c>
      <c r="H3542" s="2" t="str">
        <f>TEXT(Ecommerce_Sales[[#This Row],[Order_Date]],"mmmm")</f>
        <v>November</v>
      </c>
      <c r="I3542" s="2" t="str">
        <f>TEXT(Ecommerce_Sales[[#This Row],[Order_Date]],"yyyy")</f>
        <v>2024</v>
      </c>
      <c r="J3542" s="2" t="str">
        <f>TEXT(Ecommerce_Sales[[#This Row],[Order_Date]],"mmmm")</f>
        <v>November</v>
      </c>
      <c r="K3542" s="1" t="s">
        <v>1947</v>
      </c>
      <c r="L3542" s="1" t="s">
        <v>9441</v>
      </c>
      <c r="M3542" s="1" t="s">
        <v>1977</v>
      </c>
      <c r="N3542" s="1" t="s">
        <v>1978</v>
      </c>
      <c r="O3542" s="3">
        <v>1497</v>
      </c>
      <c r="P3542">
        <v>6</v>
      </c>
      <c r="Q3542" s="3">
        <v>8984</v>
      </c>
      <c r="R3542" s="1" t="s">
        <v>1951</v>
      </c>
      <c r="S3542" s="3">
        <v>1315</v>
      </c>
      <c r="T3542">
        <v>9</v>
      </c>
      <c r="U3542" t="str">
        <f>IF(Ecommerce_Sales[[#This Row],[Delivery_Time_Days]]&gt;7,"Delay",IF(Ecommerce_Sales[[#This Row],[Delivery_Time_Days]] = 0,"No delivery",IF(Ecommerce_Sales[[#This Row],[Delivery_Time_Days]]&lt;=7,"On-time")))</f>
        <v>Delay</v>
      </c>
      <c r="V3542" s="7">
        <f>Ecommerce_Sales[[#This Row],[Profit]]/Ecommerce_Sales[[#This Row],[Total_Price]]</f>
        <v>0.3499554764024933</v>
      </c>
      <c r="W3542" s="3">
        <v>3144</v>
      </c>
      <c r="X3542" s="3"/>
    </row>
    <row r="3543" spans="1:24" x14ac:dyDescent="0.25">
      <c r="A3543" s="1" t="s">
        <v>9442</v>
      </c>
      <c r="B3543" s="1" t="s">
        <v>468</v>
      </c>
      <c r="C3543" s="1" t="s">
        <v>469</v>
      </c>
      <c r="D3543" s="1" t="s">
        <v>2393</v>
      </c>
      <c r="E3543" s="1" t="s">
        <v>1981</v>
      </c>
      <c r="F3543" s="2">
        <v>44945</v>
      </c>
      <c r="G3543" s="2">
        <v>45593</v>
      </c>
      <c r="H3543" s="2" t="str">
        <f>TEXT(Ecommerce_Sales[[#This Row],[Order_Date]],"mmmm")</f>
        <v>October</v>
      </c>
      <c r="I3543" s="2" t="str">
        <f>TEXT(Ecommerce_Sales[[#This Row],[Order_Date]],"yyyy")</f>
        <v>2024</v>
      </c>
      <c r="J3543" s="2" t="str">
        <f>TEXT(Ecommerce_Sales[[#This Row],[Order_Date]],"mmmm")</f>
        <v>October</v>
      </c>
      <c r="K3543" s="1" t="s">
        <v>1947</v>
      </c>
      <c r="L3543" s="1" t="s">
        <v>9443</v>
      </c>
      <c r="M3543" s="1" t="s">
        <v>1963</v>
      </c>
      <c r="N3543" s="1" t="s">
        <v>1957</v>
      </c>
      <c r="O3543" s="3">
        <v>90</v>
      </c>
      <c r="P3543">
        <v>6</v>
      </c>
      <c r="Q3543" s="3">
        <v>537</v>
      </c>
      <c r="R3543" s="1" t="s">
        <v>1958</v>
      </c>
      <c r="S3543" s="3">
        <v>50</v>
      </c>
      <c r="T3543">
        <v>4</v>
      </c>
      <c r="U3543" t="str">
        <f>IF(Ecommerce_Sales[[#This Row],[Delivery_Time_Days]]&gt;7,"Delay",IF(Ecommerce_Sales[[#This Row],[Delivery_Time_Days]] = 0,"No delivery",IF(Ecommerce_Sales[[#This Row],[Delivery_Time_Days]]&lt;=7,"On-time")))</f>
        <v>On-time</v>
      </c>
      <c r="V3543" s="7">
        <f>Ecommerce_Sales[[#This Row],[Profit]]/Ecommerce_Sales[[#This Row],[Total_Price]]</f>
        <v>0.15083798882681565</v>
      </c>
      <c r="W3543" s="3">
        <v>81</v>
      </c>
      <c r="X3543" s="3"/>
    </row>
    <row r="3544" spans="1:24" x14ac:dyDescent="0.25">
      <c r="A3544" s="1" t="s">
        <v>9444</v>
      </c>
      <c r="B3544" s="1" t="s">
        <v>66</v>
      </c>
      <c r="C3544" s="1" t="s">
        <v>408</v>
      </c>
      <c r="D3544" s="1" t="s">
        <v>6267</v>
      </c>
      <c r="E3544" s="1" t="s">
        <v>1961</v>
      </c>
      <c r="F3544" s="2">
        <v>45082</v>
      </c>
      <c r="G3544" s="2">
        <v>45165</v>
      </c>
      <c r="H3544" s="2" t="str">
        <f>TEXT(Ecommerce_Sales[[#This Row],[Order_Date]],"mmmm")</f>
        <v>August</v>
      </c>
      <c r="I3544" s="2" t="str">
        <f>TEXT(Ecommerce_Sales[[#This Row],[Order_Date]],"yyyy")</f>
        <v>2023</v>
      </c>
      <c r="J3544" s="2" t="str">
        <f>TEXT(Ecommerce_Sales[[#This Row],[Order_Date]],"mmmm")</f>
        <v>August</v>
      </c>
      <c r="K3544" s="1" t="s">
        <v>1992</v>
      </c>
      <c r="L3544" s="1" t="s">
        <v>9445</v>
      </c>
      <c r="M3544" s="1" t="s">
        <v>1998</v>
      </c>
      <c r="N3544" s="1" t="s">
        <v>1973</v>
      </c>
      <c r="O3544" s="3">
        <v>1207</v>
      </c>
      <c r="P3544">
        <v>6</v>
      </c>
      <c r="Q3544" s="3">
        <v>7240</v>
      </c>
      <c r="R3544" s="1" t="s">
        <v>1958</v>
      </c>
      <c r="S3544" s="3">
        <v>550</v>
      </c>
      <c r="U3544" t="str">
        <f>IF(Ecommerce_Sales[[#This Row],[Delivery_Time_Days]]&gt;7,"Delay",IF(Ecommerce_Sales[[#This Row],[Delivery_Time_Days]] = 0,"No delivery",IF(Ecommerce_Sales[[#This Row],[Delivery_Time_Days]]&lt;=7,"On-time")))</f>
        <v>No delivery</v>
      </c>
      <c r="V3544" s="7">
        <f>Ecommerce_Sales[[#This Row],[Profit]]/Ecommerce_Sales[[#This Row],[Total_Price]]</f>
        <v>0.3</v>
      </c>
      <c r="W3544" s="3">
        <v>2172</v>
      </c>
      <c r="X3544" s="3"/>
    </row>
    <row r="3545" spans="1:24" x14ac:dyDescent="0.25">
      <c r="A3545" s="1" t="s">
        <v>9446</v>
      </c>
      <c r="B3545" s="1" t="s">
        <v>930</v>
      </c>
      <c r="C3545" s="1" t="s">
        <v>931</v>
      </c>
      <c r="D3545" s="1" t="s">
        <v>3866</v>
      </c>
      <c r="E3545" s="1" t="s">
        <v>1966</v>
      </c>
      <c r="F3545" s="2">
        <v>45004</v>
      </c>
      <c r="G3545" s="2">
        <v>45523</v>
      </c>
      <c r="H3545" s="2" t="str">
        <f>TEXT(Ecommerce_Sales[[#This Row],[Order_Date]],"mmmm")</f>
        <v>August</v>
      </c>
      <c r="I3545" s="2" t="str">
        <f>TEXT(Ecommerce_Sales[[#This Row],[Order_Date]],"yyyy")</f>
        <v>2024</v>
      </c>
      <c r="J3545" s="2" t="str">
        <f>TEXT(Ecommerce_Sales[[#This Row],[Order_Date]],"mmmm")</f>
        <v>August</v>
      </c>
      <c r="K3545" s="1" t="s">
        <v>1947</v>
      </c>
      <c r="L3545" s="1" t="s">
        <v>6901</v>
      </c>
      <c r="M3545" s="1" t="s">
        <v>2079</v>
      </c>
      <c r="N3545" s="1" t="s">
        <v>1973</v>
      </c>
      <c r="O3545" s="3">
        <v>115</v>
      </c>
      <c r="P3545">
        <v>6</v>
      </c>
      <c r="Q3545" s="3">
        <v>691</v>
      </c>
      <c r="R3545" s="1" t="s">
        <v>1951</v>
      </c>
      <c r="S3545" s="3">
        <v>87</v>
      </c>
      <c r="T3545">
        <v>8</v>
      </c>
      <c r="U3545" t="str">
        <f>IF(Ecommerce_Sales[[#This Row],[Delivery_Time_Days]]&gt;7,"Delay",IF(Ecommerce_Sales[[#This Row],[Delivery_Time_Days]] = 0,"No delivery",IF(Ecommerce_Sales[[#This Row],[Delivery_Time_Days]]&lt;=7,"On-time")))</f>
        <v>Delay</v>
      </c>
      <c r="V3545" s="7">
        <f>Ecommerce_Sales[[#This Row],[Profit]]/Ecommerce_Sales[[#This Row],[Total_Price]]</f>
        <v>0.29956584659913171</v>
      </c>
      <c r="W3545" s="3">
        <v>207</v>
      </c>
      <c r="X3545" s="3"/>
    </row>
    <row r="3546" spans="1:24" x14ac:dyDescent="0.25">
      <c r="A3546" s="1" t="s">
        <v>9447</v>
      </c>
      <c r="B3546" s="1" t="s">
        <v>998</v>
      </c>
      <c r="C3546" s="1" t="s">
        <v>999</v>
      </c>
      <c r="D3546" s="1" t="s">
        <v>6012</v>
      </c>
      <c r="E3546" s="1" t="s">
        <v>1981</v>
      </c>
      <c r="F3546" s="2">
        <v>45210</v>
      </c>
      <c r="G3546" s="2">
        <v>44954</v>
      </c>
      <c r="H3546" s="2" t="str">
        <f>TEXT(Ecommerce_Sales[[#This Row],[Order_Date]],"mmmm")</f>
        <v>January</v>
      </c>
      <c r="I3546" s="2" t="str">
        <f>TEXT(Ecommerce_Sales[[#This Row],[Order_Date]],"yyyy")</f>
        <v>2023</v>
      </c>
      <c r="J3546" s="2" t="str">
        <f>TEXT(Ecommerce_Sales[[#This Row],[Order_Date]],"mmmm")</f>
        <v>January</v>
      </c>
      <c r="K3546" s="1" t="s">
        <v>1947</v>
      </c>
      <c r="L3546" s="1" t="s">
        <v>9448</v>
      </c>
      <c r="M3546" s="1" t="s">
        <v>2072</v>
      </c>
      <c r="N3546" s="1" t="s">
        <v>1950</v>
      </c>
      <c r="O3546" s="3">
        <v>303</v>
      </c>
      <c r="P3546">
        <v>2</v>
      </c>
      <c r="Q3546" s="3">
        <v>605</v>
      </c>
      <c r="R3546" s="1" t="s">
        <v>2012</v>
      </c>
      <c r="S3546" s="3">
        <v>32</v>
      </c>
      <c r="T3546">
        <v>9</v>
      </c>
      <c r="U3546" t="str">
        <f>IF(Ecommerce_Sales[[#This Row],[Delivery_Time_Days]]&gt;7,"Delay",IF(Ecommerce_Sales[[#This Row],[Delivery_Time_Days]] = 0,"No delivery",IF(Ecommerce_Sales[[#This Row],[Delivery_Time_Days]]&lt;=7,"On-time")))</f>
        <v>Delay</v>
      </c>
      <c r="V3546" s="7">
        <f>Ecommerce_Sales[[#This Row],[Profit]]/Ecommerce_Sales[[#This Row],[Total_Price]]</f>
        <v>0.4</v>
      </c>
      <c r="W3546" s="3">
        <v>242</v>
      </c>
      <c r="X3546" s="3"/>
    </row>
    <row r="3547" spans="1:24" x14ac:dyDescent="0.25">
      <c r="A3547" s="1" t="s">
        <v>9449</v>
      </c>
      <c r="B3547" s="1" t="s">
        <v>969</v>
      </c>
      <c r="C3547" s="1" t="s">
        <v>970</v>
      </c>
      <c r="D3547" s="1" t="s">
        <v>4069</v>
      </c>
      <c r="E3547" s="1" t="s">
        <v>1966</v>
      </c>
      <c r="F3547" s="2">
        <v>45160</v>
      </c>
      <c r="G3547" s="2">
        <v>45148</v>
      </c>
      <c r="H3547" s="2" t="str">
        <f>TEXT(Ecommerce_Sales[[#This Row],[Order_Date]],"mmmm")</f>
        <v>August</v>
      </c>
      <c r="I3547" s="2" t="str">
        <f>TEXT(Ecommerce_Sales[[#This Row],[Order_Date]],"yyyy")</f>
        <v>2023</v>
      </c>
      <c r="J3547" s="2" t="str">
        <f>TEXT(Ecommerce_Sales[[#This Row],[Order_Date]],"mmmm")</f>
        <v>August</v>
      </c>
      <c r="K3547" s="1" t="s">
        <v>1947</v>
      </c>
      <c r="L3547" s="1" t="s">
        <v>9450</v>
      </c>
      <c r="M3547" s="1" t="s">
        <v>1972</v>
      </c>
      <c r="N3547" s="1" t="s">
        <v>1973</v>
      </c>
      <c r="O3547" s="3">
        <v>446</v>
      </c>
      <c r="P3547">
        <v>5</v>
      </c>
      <c r="Q3547" s="3">
        <v>2228</v>
      </c>
      <c r="R3547" s="1" t="s">
        <v>1951</v>
      </c>
      <c r="S3547" s="3">
        <v>149</v>
      </c>
      <c r="T3547">
        <v>8</v>
      </c>
      <c r="U3547" t="str">
        <f>IF(Ecommerce_Sales[[#This Row],[Delivery_Time_Days]]&gt;7,"Delay",IF(Ecommerce_Sales[[#This Row],[Delivery_Time_Days]] = 0,"No delivery",IF(Ecommerce_Sales[[#This Row],[Delivery_Time_Days]]&lt;=7,"On-time")))</f>
        <v>Delay</v>
      </c>
      <c r="V3547" s="7">
        <f>Ecommerce_Sales[[#This Row],[Profit]]/Ecommerce_Sales[[#This Row],[Total_Price]]</f>
        <v>0.3002692998204668</v>
      </c>
      <c r="W3547" s="3">
        <v>669</v>
      </c>
      <c r="X3547" s="3"/>
    </row>
    <row r="3548" spans="1:24" x14ac:dyDescent="0.25">
      <c r="A3548" s="1" t="s">
        <v>9451</v>
      </c>
      <c r="B3548" s="1" t="s">
        <v>180</v>
      </c>
      <c r="C3548" s="1" t="s">
        <v>181</v>
      </c>
      <c r="D3548" s="1" t="s">
        <v>4959</v>
      </c>
      <c r="E3548" s="1" t="s">
        <v>1981</v>
      </c>
      <c r="F3548" s="2">
        <v>45319</v>
      </c>
      <c r="G3548" s="2">
        <v>45462</v>
      </c>
      <c r="H3548" s="2" t="str">
        <f>TEXT(Ecommerce_Sales[[#This Row],[Order_Date]],"mmmm")</f>
        <v>June</v>
      </c>
      <c r="I3548" s="2" t="str">
        <f>TEXT(Ecommerce_Sales[[#This Row],[Order_Date]],"yyyy")</f>
        <v>2024</v>
      </c>
      <c r="J3548" s="2" t="str">
        <f>TEXT(Ecommerce_Sales[[#This Row],[Order_Date]],"mmmm")</f>
        <v>June</v>
      </c>
      <c r="K3548" s="1" t="s">
        <v>1947</v>
      </c>
      <c r="L3548" s="1" t="s">
        <v>9452</v>
      </c>
      <c r="M3548" s="1" t="s">
        <v>2065</v>
      </c>
      <c r="N3548" s="1" t="s">
        <v>1978</v>
      </c>
      <c r="O3548" s="3">
        <v>478</v>
      </c>
      <c r="P3548">
        <v>4</v>
      </c>
      <c r="Q3548" s="3">
        <v>1910</v>
      </c>
      <c r="R3548" s="1" t="s">
        <v>1951</v>
      </c>
      <c r="S3548" s="3">
        <v>160</v>
      </c>
      <c r="T3548">
        <v>2</v>
      </c>
      <c r="U3548" t="str">
        <f>IF(Ecommerce_Sales[[#This Row],[Delivery_Time_Days]]&gt;7,"Delay",IF(Ecommerce_Sales[[#This Row],[Delivery_Time_Days]] = 0,"No delivery",IF(Ecommerce_Sales[[#This Row],[Delivery_Time_Days]]&lt;=7,"On-time")))</f>
        <v>On-time</v>
      </c>
      <c r="V3548" s="7">
        <f>Ecommerce_Sales[[#This Row],[Profit]]/Ecommerce_Sales[[#This Row],[Total_Price]]</f>
        <v>0.35026178010471204</v>
      </c>
      <c r="W3548" s="3">
        <v>669</v>
      </c>
      <c r="X3548" s="3"/>
    </row>
    <row r="3549" spans="1:24" x14ac:dyDescent="0.25">
      <c r="A3549" s="1" t="s">
        <v>9453</v>
      </c>
      <c r="B3549" s="1" t="s">
        <v>1175</v>
      </c>
      <c r="C3549" s="1" t="s">
        <v>1176</v>
      </c>
      <c r="D3549" s="1" t="s">
        <v>2382</v>
      </c>
      <c r="E3549" s="1" t="s">
        <v>1966</v>
      </c>
      <c r="F3549" s="2">
        <v>45465</v>
      </c>
      <c r="G3549" s="2">
        <v>44966</v>
      </c>
      <c r="H3549" s="2" t="str">
        <f>TEXT(Ecommerce_Sales[[#This Row],[Order_Date]],"mmmm")</f>
        <v>February</v>
      </c>
      <c r="I3549" s="2" t="str">
        <f>TEXT(Ecommerce_Sales[[#This Row],[Order_Date]],"yyyy")</f>
        <v>2023</v>
      </c>
      <c r="J3549" s="2" t="str">
        <f>TEXT(Ecommerce_Sales[[#This Row],[Order_Date]],"mmmm")</f>
        <v>February</v>
      </c>
      <c r="K3549" s="1" t="s">
        <v>1947</v>
      </c>
      <c r="L3549" s="1" t="s">
        <v>8714</v>
      </c>
      <c r="M3549" s="1" t="s">
        <v>2104</v>
      </c>
      <c r="N3549" s="1" t="s">
        <v>1978</v>
      </c>
      <c r="O3549" s="3">
        <v>110</v>
      </c>
      <c r="P3549">
        <v>4</v>
      </c>
      <c r="Q3549" s="3">
        <v>438</v>
      </c>
      <c r="R3549" s="1" t="s">
        <v>1958</v>
      </c>
      <c r="S3549" s="3">
        <v>35</v>
      </c>
      <c r="T3549">
        <v>9</v>
      </c>
      <c r="U3549" t="str">
        <f>IF(Ecommerce_Sales[[#This Row],[Delivery_Time_Days]]&gt;7,"Delay",IF(Ecommerce_Sales[[#This Row],[Delivery_Time_Days]] = 0,"No delivery",IF(Ecommerce_Sales[[#This Row],[Delivery_Time_Days]]&lt;=7,"On-time")))</f>
        <v>Delay</v>
      </c>
      <c r="V3549" s="7">
        <f>Ecommerce_Sales[[#This Row],[Profit]]/Ecommerce_Sales[[#This Row],[Total_Price]]</f>
        <v>0.34931506849315069</v>
      </c>
      <c r="W3549" s="3">
        <v>153</v>
      </c>
      <c r="X3549" s="3"/>
    </row>
    <row r="3550" spans="1:24" x14ac:dyDescent="0.25">
      <c r="A3550" s="1" t="s">
        <v>9454</v>
      </c>
      <c r="B3550" s="1" t="s">
        <v>256</v>
      </c>
      <c r="C3550" s="1" t="s">
        <v>257</v>
      </c>
      <c r="D3550" s="1" t="s">
        <v>5658</v>
      </c>
      <c r="E3550" s="1" t="s">
        <v>1981</v>
      </c>
      <c r="F3550" s="2">
        <v>44935</v>
      </c>
      <c r="G3550" s="2">
        <v>45275</v>
      </c>
      <c r="H3550" s="2" t="str">
        <f>TEXT(Ecommerce_Sales[[#This Row],[Order_Date]],"mmmm")</f>
        <v>December</v>
      </c>
      <c r="I3550" s="2" t="str">
        <f>TEXT(Ecommerce_Sales[[#This Row],[Order_Date]],"yyyy")</f>
        <v>2023</v>
      </c>
      <c r="J3550" s="2" t="str">
        <f>TEXT(Ecommerce_Sales[[#This Row],[Order_Date]],"mmmm")</f>
        <v>December</v>
      </c>
      <c r="K3550" s="1" t="s">
        <v>1992</v>
      </c>
      <c r="L3550" s="1" t="s">
        <v>9455</v>
      </c>
      <c r="M3550" s="1" t="s">
        <v>1956</v>
      </c>
      <c r="N3550" s="1" t="s">
        <v>1957</v>
      </c>
      <c r="O3550" s="3">
        <v>1889</v>
      </c>
      <c r="P3550">
        <v>10</v>
      </c>
      <c r="Q3550" s="3">
        <v>18894</v>
      </c>
      <c r="R3550" s="1" t="s">
        <v>1951</v>
      </c>
      <c r="S3550" s="3">
        <v>2594</v>
      </c>
      <c r="U3550" t="str">
        <f>IF(Ecommerce_Sales[[#This Row],[Delivery_Time_Days]]&gt;7,"Delay",IF(Ecommerce_Sales[[#This Row],[Delivery_Time_Days]] = 0,"No delivery",IF(Ecommerce_Sales[[#This Row],[Delivery_Time_Days]]&lt;=7,"On-time")))</f>
        <v>No delivery</v>
      </c>
      <c r="V3550" s="7">
        <f>Ecommerce_Sales[[#This Row],[Profit]]/Ecommerce_Sales[[#This Row],[Total_Price]]</f>
        <v>0.14999470731449138</v>
      </c>
      <c r="W3550" s="3">
        <v>2834</v>
      </c>
      <c r="X3550" s="3"/>
    </row>
    <row r="3551" spans="1:24" x14ac:dyDescent="0.25">
      <c r="A3551" s="1" t="s">
        <v>9456</v>
      </c>
      <c r="B3551" s="1" t="s">
        <v>30</v>
      </c>
      <c r="C3551" s="1" t="s">
        <v>31</v>
      </c>
      <c r="D3551" s="1" t="s">
        <v>3790</v>
      </c>
      <c r="E3551" s="1" t="s">
        <v>1946</v>
      </c>
      <c r="F3551" s="2">
        <v>45464</v>
      </c>
      <c r="G3551" s="2">
        <v>44955</v>
      </c>
      <c r="H3551" s="2" t="str">
        <f>TEXT(Ecommerce_Sales[[#This Row],[Order_Date]],"mmmm")</f>
        <v>January</v>
      </c>
      <c r="I3551" s="2" t="str">
        <f>TEXT(Ecommerce_Sales[[#This Row],[Order_Date]],"yyyy")</f>
        <v>2023</v>
      </c>
      <c r="J3551" s="2" t="str">
        <f>TEXT(Ecommerce_Sales[[#This Row],[Order_Date]],"mmmm")</f>
        <v>January</v>
      </c>
      <c r="K3551" s="1" t="s">
        <v>1947</v>
      </c>
      <c r="L3551" s="1" t="s">
        <v>9457</v>
      </c>
      <c r="M3551" s="1" t="s">
        <v>2002</v>
      </c>
      <c r="N3551" s="1" t="s">
        <v>1989</v>
      </c>
      <c r="O3551" s="3">
        <v>53</v>
      </c>
      <c r="P3551">
        <v>4</v>
      </c>
      <c r="Q3551" s="3">
        <v>213</v>
      </c>
      <c r="R3551" s="1" t="s">
        <v>2008</v>
      </c>
      <c r="S3551" s="3">
        <v>17</v>
      </c>
      <c r="T3551">
        <v>9</v>
      </c>
      <c r="U3551" t="str">
        <f>IF(Ecommerce_Sales[[#This Row],[Delivery_Time_Days]]&gt;7,"Delay",IF(Ecommerce_Sales[[#This Row],[Delivery_Time_Days]] = 0,"No delivery",IF(Ecommerce_Sales[[#This Row],[Delivery_Time_Days]]&lt;=7,"On-time")))</f>
        <v>Delay</v>
      </c>
      <c r="V3551" s="7">
        <f>Ecommerce_Sales[[#This Row],[Profit]]/Ecommerce_Sales[[#This Row],[Total_Price]]</f>
        <v>0.24882629107981222</v>
      </c>
      <c r="W3551" s="3">
        <v>53</v>
      </c>
      <c r="X3551" s="3"/>
    </row>
    <row r="3552" spans="1:24" x14ac:dyDescent="0.25">
      <c r="A3552" s="1" t="s">
        <v>9458</v>
      </c>
      <c r="B3552" s="1" t="s">
        <v>1069</v>
      </c>
      <c r="C3552" s="1" t="s">
        <v>1070</v>
      </c>
      <c r="D3552" s="1" t="s">
        <v>3592</v>
      </c>
      <c r="E3552" s="1" t="s">
        <v>1996</v>
      </c>
      <c r="F3552" s="2">
        <v>45249</v>
      </c>
      <c r="G3552" s="2">
        <v>45022</v>
      </c>
      <c r="H3552" s="2" t="str">
        <f>TEXT(Ecommerce_Sales[[#This Row],[Order_Date]],"mmmm")</f>
        <v>April</v>
      </c>
      <c r="I3552" s="2" t="str">
        <f>TEXT(Ecommerce_Sales[[#This Row],[Order_Date]],"yyyy")</f>
        <v>2023</v>
      </c>
      <c r="J3552" s="2" t="str">
        <f>TEXT(Ecommerce_Sales[[#This Row],[Order_Date]],"mmmm")</f>
        <v>April</v>
      </c>
      <c r="K3552" s="1" t="s">
        <v>1947</v>
      </c>
      <c r="L3552" s="1" t="s">
        <v>9459</v>
      </c>
      <c r="M3552" s="1" t="s">
        <v>2047</v>
      </c>
      <c r="N3552" s="1" t="s">
        <v>1989</v>
      </c>
      <c r="O3552" s="3">
        <v>20</v>
      </c>
      <c r="P3552">
        <v>5</v>
      </c>
      <c r="Q3552" s="3">
        <v>99</v>
      </c>
      <c r="R3552" s="1" t="s">
        <v>1958</v>
      </c>
      <c r="S3552" s="3">
        <v>12</v>
      </c>
      <c r="T3552">
        <v>9</v>
      </c>
      <c r="U3552" t="str">
        <f>IF(Ecommerce_Sales[[#This Row],[Delivery_Time_Days]]&gt;7,"Delay",IF(Ecommerce_Sales[[#This Row],[Delivery_Time_Days]] = 0,"No delivery",IF(Ecommerce_Sales[[#This Row],[Delivery_Time_Days]]&lt;=7,"On-time")))</f>
        <v>Delay</v>
      </c>
      <c r="V3552" s="7">
        <f>Ecommerce_Sales[[#This Row],[Profit]]/Ecommerce_Sales[[#This Row],[Total_Price]]</f>
        <v>0.25252525252525254</v>
      </c>
      <c r="W3552" s="3">
        <v>25</v>
      </c>
      <c r="X3552" s="3"/>
    </row>
    <row r="3553" spans="1:24" x14ac:dyDescent="0.25">
      <c r="A3553" s="1" t="s">
        <v>9460</v>
      </c>
      <c r="B3553" s="1" t="s">
        <v>454</v>
      </c>
      <c r="C3553" s="1" t="s">
        <v>455</v>
      </c>
      <c r="D3553" s="1" t="s">
        <v>6384</v>
      </c>
      <c r="E3553" s="1" t="s">
        <v>1961</v>
      </c>
      <c r="F3553" s="2">
        <v>45592</v>
      </c>
      <c r="G3553" s="2">
        <v>44960</v>
      </c>
      <c r="H3553" s="2" t="str">
        <f>TEXT(Ecommerce_Sales[[#This Row],[Order_Date]],"mmmm")</f>
        <v>February</v>
      </c>
      <c r="I3553" s="2" t="str">
        <f>TEXT(Ecommerce_Sales[[#This Row],[Order_Date]],"yyyy")</f>
        <v>2023</v>
      </c>
      <c r="J3553" s="2" t="str">
        <f>TEXT(Ecommerce_Sales[[#This Row],[Order_Date]],"mmmm")</f>
        <v>February</v>
      </c>
      <c r="K3553" s="1" t="s">
        <v>1992</v>
      </c>
      <c r="L3553" s="1" t="s">
        <v>9461</v>
      </c>
      <c r="M3553" s="1" t="s">
        <v>2058</v>
      </c>
      <c r="N3553" s="1" t="s">
        <v>1950</v>
      </c>
      <c r="O3553" s="3">
        <v>342</v>
      </c>
      <c r="P3553">
        <v>3</v>
      </c>
      <c r="Q3553" s="3">
        <v>1026</v>
      </c>
      <c r="R3553" s="1" t="s">
        <v>1958</v>
      </c>
      <c r="S3553" s="3">
        <v>116</v>
      </c>
      <c r="U3553" t="str">
        <f>IF(Ecommerce_Sales[[#This Row],[Delivery_Time_Days]]&gt;7,"Delay",IF(Ecommerce_Sales[[#This Row],[Delivery_Time_Days]] = 0,"No delivery",IF(Ecommerce_Sales[[#This Row],[Delivery_Time_Days]]&lt;=7,"On-time")))</f>
        <v>No delivery</v>
      </c>
      <c r="V3553" s="7">
        <f>Ecommerce_Sales[[#This Row],[Profit]]/Ecommerce_Sales[[#This Row],[Total_Price]]</f>
        <v>0.40058479532163743</v>
      </c>
      <c r="W3553" s="3">
        <v>411</v>
      </c>
      <c r="X3553" s="3"/>
    </row>
    <row r="3554" spans="1:24" x14ac:dyDescent="0.25">
      <c r="A3554" s="1" t="s">
        <v>9462</v>
      </c>
      <c r="B3554" s="1" t="s">
        <v>348</v>
      </c>
      <c r="C3554" s="1" t="s">
        <v>349</v>
      </c>
      <c r="D3554" s="1" t="s">
        <v>6187</v>
      </c>
      <c r="E3554" s="1" t="s">
        <v>1961</v>
      </c>
      <c r="F3554" s="2">
        <v>45446</v>
      </c>
      <c r="G3554" s="2">
        <v>45510</v>
      </c>
      <c r="H3554" s="2" t="str">
        <f>TEXT(Ecommerce_Sales[[#This Row],[Order_Date]],"mmmm")</f>
        <v>August</v>
      </c>
      <c r="I3554" s="2" t="str">
        <f>TEXT(Ecommerce_Sales[[#This Row],[Order_Date]],"yyyy")</f>
        <v>2024</v>
      </c>
      <c r="J3554" s="2" t="str">
        <f>TEXT(Ecommerce_Sales[[#This Row],[Order_Date]],"mmmm")</f>
        <v>August</v>
      </c>
      <c r="K3554" s="1" t="s">
        <v>1986</v>
      </c>
      <c r="L3554" s="1" t="s">
        <v>3794</v>
      </c>
      <c r="M3554" s="1" t="s">
        <v>2058</v>
      </c>
      <c r="N3554" s="1" t="s">
        <v>1950</v>
      </c>
      <c r="O3554" s="3">
        <v>1106</v>
      </c>
      <c r="P3554">
        <v>5</v>
      </c>
      <c r="Q3554" s="3">
        <v>5528</v>
      </c>
      <c r="R3554" s="1" t="s">
        <v>1958</v>
      </c>
      <c r="S3554" s="3">
        <v>359</v>
      </c>
      <c r="U3554" t="str">
        <f>IF(Ecommerce_Sales[[#This Row],[Delivery_Time_Days]]&gt;7,"Delay",IF(Ecommerce_Sales[[#This Row],[Delivery_Time_Days]] = 0,"No delivery",IF(Ecommerce_Sales[[#This Row],[Delivery_Time_Days]]&lt;=7,"On-time")))</f>
        <v>No delivery</v>
      </c>
      <c r="V3554" s="7">
        <f>Ecommerce_Sales[[#This Row],[Profit]]/Ecommerce_Sales[[#This Row],[Total_Price]]</f>
        <v>0.39996382054992763</v>
      </c>
      <c r="W3554" s="3">
        <v>2211</v>
      </c>
      <c r="X3554" s="3"/>
    </row>
    <row r="3555" spans="1:24" x14ac:dyDescent="0.25">
      <c r="A3555" s="1" t="s">
        <v>9463</v>
      </c>
      <c r="B3555" s="1" t="s">
        <v>314</v>
      </c>
      <c r="C3555" s="1" t="s">
        <v>315</v>
      </c>
      <c r="D3555" s="1" t="s">
        <v>2129</v>
      </c>
      <c r="E3555" s="1" t="s">
        <v>1961</v>
      </c>
      <c r="F3555" s="2">
        <v>45606</v>
      </c>
      <c r="G3555" s="2">
        <v>45242</v>
      </c>
      <c r="H3555" s="2" t="str">
        <f>TEXT(Ecommerce_Sales[[#This Row],[Order_Date]],"mmmm")</f>
        <v>November</v>
      </c>
      <c r="I3555" s="2" t="str">
        <f>TEXT(Ecommerce_Sales[[#This Row],[Order_Date]],"yyyy")</f>
        <v>2023</v>
      </c>
      <c r="J3555" s="2" t="str">
        <f>TEXT(Ecommerce_Sales[[#This Row],[Order_Date]],"mmmm")</f>
        <v>November</v>
      </c>
      <c r="K3555" s="1" t="s">
        <v>1992</v>
      </c>
      <c r="L3555" s="1" t="s">
        <v>9464</v>
      </c>
      <c r="M3555" s="1" t="s">
        <v>2104</v>
      </c>
      <c r="N3555" s="1" t="s">
        <v>1978</v>
      </c>
      <c r="O3555" s="3">
        <v>1340</v>
      </c>
      <c r="P3555">
        <v>6</v>
      </c>
      <c r="Q3555" s="3">
        <v>8038</v>
      </c>
      <c r="R3555" s="1" t="s">
        <v>2012</v>
      </c>
      <c r="S3555" s="3">
        <v>846</v>
      </c>
      <c r="U3555" t="str">
        <f>IF(Ecommerce_Sales[[#This Row],[Delivery_Time_Days]]&gt;7,"Delay",IF(Ecommerce_Sales[[#This Row],[Delivery_Time_Days]] = 0,"No delivery",IF(Ecommerce_Sales[[#This Row],[Delivery_Time_Days]]&lt;=7,"On-time")))</f>
        <v>No delivery</v>
      </c>
      <c r="V3555" s="7">
        <f>Ecommerce_Sales[[#This Row],[Profit]]/Ecommerce_Sales[[#This Row],[Total_Price]]</f>
        <v>0.3499626772829062</v>
      </c>
      <c r="W3555" s="3">
        <v>2813</v>
      </c>
      <c r="X3555" s="3"/>
    </row>
    <row r="3556" spans="1:24" x14ac:dyDescent="0.25">
      <c r="A3556" s="1" t="s">
        <v>9465</v>
      </c>
      <c r="B3556" s="1" t="s">
        <v>1792</v>
      </c>
      <c r="C3556" s="1" t="s">
        <v>1793</v>
      </c>
      <c r="D3556" s="1" t="s">
        <v>2032</v>
      </c>
      <c r="E3556" s="1" t="s">
        <v>1966</v>
      </c>
      <c r="F3556" s="2">
        <v>45656</v>
      </c>
      <c r="G3556" s="2">
        <v>44996</v>
      </c>
      <c r="H3556" s="2" t="str">
        <f>TEXT(Ecommerce_Sales[[#This Row],[Order_Date]],"mmmm")</f>
        <v>March</v>
      </c>
      <c r="I3556" s="2" t="str">
        <f>TEXT(Ecommerce_Sales[[#This Row],[Order_Date]],"yyyy")</f>
        <v>2023</v>
      </c>
      <c r="J3556" s="2" t="str">
        <f>TEXT(Ecommerce_Sales[[#This Row],[Order_Date]],"mmmm")</f>
        <v>March</v>
      </c>
      <c r="K3556" s="1" t="s">
        <v>1947</v>
      </c>
      <c r="L3556" s="1" t="s">
        <v>3624</v>
      </c>
      <c r="M3556" s="1" t="s">
        <v>1968</v>
      </c>
      <c r="N3556" s="1" t="s">
        <v>1957</v>
      </c>
      <c r="O3556" s="3">
        <v>874</v>
      </c>
      <c r="P3556">
        <v>2</v>
      </c>
      <c r="Q3556" s="3">
        <v>1748</v>
      </c>
      <c r="R3556" s="1" t="s">
        <v>1951</v>
      </c>
      <c r="S3556" s="3">
        <v>91</v>
      </c>
      <c r="T3556">
        <v>8</v>
      </c>
      <c r="U3556" t="str">
        <f>IF(Ecommerce_Sales[[#This Row],[Delivery_Time_Days]]&gt;7,"Delay",IF(Ecommerce_Sales[[#This Row],[Delivery_Time_Days]] = 0,"No delivery",IF(Ecommerce_Sales[[#This Row],[Delivery_Time_Days]]&lt;=7,"On-time")))</f>
        <v>Delay</v>
      </c>
      <c r="V3556" s="7">
        <f>Ecommerce_Sales[[#This Row],[Profit]]/Ecommerce_Sales[[#This Row],[Total_Price]]</f>
        <v>0.14988558352402745</v>
      </c>
      <c r="W3556" s="3">
        <v>262</v>
      </c>
      <c r="X3556" s="3"/>
    </row>
    <row r="3557" spans="1:24" x14ac:dyDescent="0.25">
      <c r="A3557" s="1" t="s">
        <v>9466</v>
      </c>
      <c r="B3557" s="1" t="s">
        <v>418</v>
      </c>
      <c r="C3557" s="1" t="s">
        <v>419</v>
      </c>
      <c r="D3557" s="1" t="s">
        <v>2201</v>
      </c>
      <c r="E3557" s="1" t="s">
        <v>1961</v>
      </c>
      <c r="F3557" s="2">
        <v>45044</v>
      </c>
      <c r="G3557" s="2">
        <v>45591</v>
      </c>
      <c r="H3557" s="2" t="str">
        <f>TEXT(Ecommerce_Sales[[#This Row],[Order_Date]],"mmmm")</f>
        <v>October</v>
      </c>
      <c r="I3557" s="2" t="str">
        <f>TEXT(Ecommerce_Sales[[#This Row],[Order_Date]],"yyyy")</f>
        <v>2024</v>
      </c>
      <c r="J3557" s="2" t="str">
        <f>TEXT(Ecommerce_Sales[[#This Row],[Order_Date]],"mmmm")</f>
        <v>October</v>
      </c>
      <c r="K3557" s="1" t="s">
        <v>1947</v>
      </c>
      <c r="L3557" s="1" t="s">
        <v>2820</v>
      </c>
      <c r="M3557" s="1" t="s">
        <v>1968</v>
      </c>
      <c r="N3557" s="1" t="s">
        <v>1957</v>
      </c>
      <c r="O3557" s="3">
        <v>230</v>
      </c>
      <c r="P3557">
        <v>3</v>
      </c>
      <c r="Q3557" s="3">
        <v>691</v>
      </c>
      <c r="R3557" s="1" t="s">
        <v>1951</v>
      </c>
      <c r="S3557" s="3">
        <v>45</v>
      </c>
      <c r="T3557">
        <v>8</v>
      </c>
      <c r="U3557" t="str">
        <f>IF(Ecommerce_Sales[[#This Row],[Delivery_Time_Days]]&gt;7,"Delay",IF(Ecommerce_Sales[[#This Row],[Delivery_Time_Days]] = 0,"No delivery",IF(Ecommerce_Sales[[#This Row],[Delivery_Time_Days]]&lt;=7,"On-time")))</f>
        <v>Delay</v>
      </c>
      <c r="V3557" s="7">
        <f>Ecommerce_Sales[[#This Row],[Profit]]/Ecommerce_Sales[[#This Row],[Total_Price]]</f>
        <v>0.15050651230101303</v>
      </c>
      <c r="W3557" s="3">
        <v>104</v>
      </c>
      <c r="X3557" s="3"/>
    </row>
    <row r="3558" spans="1:24" x14ac:dyDescent="0.25">
      <c r="A3558" s="1" t="s">
        <v>9467</v>
      </c>
      <c r="B3558" s="1" t="s">
        <v>396</v>
      </c>
      <c r="C3558" s="1" t="s">
        <v>397</v>
      </c>
      <c r="D3558" s="1" t="s">
        <v>5673</v>
      </c>
      <c r="E3558" s="1" t="s">
        <v>1946</v>
      </c>
      <c r="F3558" s="2">
        <v>45293</v>
      </c>
      <c r="G3558" s="2">
        <v>45547</v>
      </c>
      <c r="H3558" s="2" t="str">
        <f>TEXT(Ecommerce_Sales[[#This Row],[Order_Date]],"mmmm")</f>
        <v>September</v>
      </c>
      <c r="I3558" s="2" t="str">
        <f>TEXT(Ecommerce_Sales[[#This Row],[Order_Date]],"yyyy")</f>
        <v>2024</v>
      </c>
      <c r="J3558" s="2" t="str">
        <f>TEXT(Ecommerce_Sales[[#This Row],[Order_Date]],"mmmm")</f>
        <v>September</v>
      </c>
      <c r="K3558" s="1" t="s">
        <v>1947</v>
      </c>
      <c r="L3558" s="1" t="s">
        <v>2838</v>
      </c>
      <c r="M3558" s="1" t="s">
        <v>1983</v>
      </c>
      <c r="N3558" s="1" t="s">
        <v>1950</v>
      </c>
      <c r="O3558" s="3">
        <v>543</v>
      </c>
      <c r="P3558">
        <v>2</v>
      </c>
      <c r="Q3558" s="3">
        <v>1085</v>
      </c>
      <c r="R3558" s="1" t="s">
        <v>1951</v>
      </c>
      <c r="S3558" s="3">
        <v>60</v>
      </c>
      <c r="T3558">
        <v>8</v>
      </c>
      <c r="U3558" t="str">
        <f>IF(Ecommerce_Sales[[#This Row],[Delivery_Time_Days]]&gt;7,"Delay",IF(Ecommerce_Sales[[#This Row],[Delivery_Time_Days]] = 0,"No delivery",IF(Ecommerce_Sales[[#This Row],[Delivery_Time_Days]]&lt;=7,"On-time")))</f>
        <v>Delay</v>
      </c>
      <c r="V3558" s="7">
        <f>Ecommerce_Sales[[#This Row],[Profit]]/Ecommerce_Sales[[#This Row],[Total_Price]]</f>
        <v>0.4</v>
      </c>
      <c r="W3558" s="3">
        <v>434</v>
      </c>
      <c r="X3558" s="3"/>
    </row>
    <row r="3559" spans="1:24" x14ac:dyDescent="0.25">
      <c r="A3559" s="1" t="s">
        <v>9468</v>
      </c>
      <c r="B3559" s="1" t="s">
        <v>1761</v>
      </c>
      <c r="C3559" s="1" t="s">
        <v>1762</v>
      </c>
      <c r="D3559" s="1" t="s">
        <v>8194</v>
      </c>
      <c r="E3559" s="1" t="s">
        <v>1961</v>
      </c>
      <c r="F3559" s="2">
        <v>45389</v>
      </c>
      <c r="G3559" s="2">
        <v>45005</v>
      </c>
      <c r="H3559" s="2" t="str">
        <f>TEXT(Ecommerce_Sales[[#This Row],[Order_Date]],"mmmm")</f>
        <v>March</v>
      </c>
      <c r="I3559" s="2" t="str">
        <f>TEXT(Ecommerce_Sales[[#This Row],[Order_Date]],"yyyy")</f>
        <v>2023</v>
      </c>
      <c r="J3559" s="2" t="str">
        <f>TEXT(Ecommerce_Sales[[#This Row],[Order_Date]],"mmmm")</f>
        <v>March</v>
      </c>
      <c r="K3559" s="1" t="s">
        <v>1947</v>
      </c>
      <c r="L3559" s="1" t="s">
        <v>3095</v>
      </c>
      <c r="M3559" s="1" t="s">
        <v>2043</v>
      </c>
      <c r="N3559" s="1" t="s">
        <v>1989</v>
      </c>
      <c r="O3559" s="3">
        <v>579</v>
      </c>
      <c r="P3559">
        <v>1</v>
      </c>
      <c r="Q3559" s="3">
        <v>579</v>
      </c>
      <c r="R3559" s="1" t="s">
        <v>1958</v>
      </c>
      <c r="S3559" s="3">
        <v>74</v>
      </c>
      <c r="T3559">
        <v>10</v>
      </c>
      <c r="U3559" t="str">
        <f>IF(Ecommerce_Sales[[#This Row],[Delivery_Time_Days]]&gt;7,"Delay",IF(Ecommerce_Sales[[#This Row],[Delivery_Time_Days]] = 0,"No delivery",IF(Ecommerce_Sales[[#This Row],[Delivery_Time_Days]]&lt;=7,"On-time")))</f>
        <v>Delay</v>
      </c>
      <c r="V3559" s="7">
        <f>Ecommerce_Sales[[#This Row],[Profit]]/Ecommerce_Sales[[#This Row],[Total_Price]]</f>
        <v>0.25043177892918828</v>
      </c>
      <c r="W3559" s="3">
        <v>145</v>
      </c>
      <c r="X3559" s="3"/>
    </row>
    <row r="3560" spans="1:24" x14ac:dyDescent="0.25">
      <c r="A3560" s="1" t="s">
        <v>9469</v>
      </c>
      <c r="B3560" s="1" t="s">
        <v>440</v>
      </c>
      <c r="C3560" s="1" t="s">
        <v>441</v>
      </c>
      <c r="D3560" s="1" t="s">
        <v>2021</v>
      </c>
      <c r="E3560" s="1" t="s">
        <v>1996</v>
      </c>
      <c r="F3560" s="2">
        <v>45193</v>
      </c>
      <c r="G3560" s="2">
        <v>45344</v>
      </c>
      <c r="H3560" s="2" t="str">
        <f>TEXT(Ecommerce_Sales[[#This Row],[Order_Date]],"mmmm")</f>
        <v>February</v>
      </c>
      <c r="I3560" s="2" t="str">
        <f>TEXT(Ecommerce_Sales[[#This Row],[Order_Date]],"yyyy")</f>
        <v>2024</v>
      </c>
      <c r="J3560" s="2" t="str">
        <f>TEXT(Ecommerce_Sales[[#This Row],[Order_Date]],"mmmm")</f>
        <v>February</v>
      </c>
      <c r="K3560" s="1" t="s">
        <v>1947</v>
      </c>
      <c r="L3560" s="1" t="s">
        <v>9470</v>
      </c>
      <c r="M3560" s="1" t="s">
        <v>2002</v>
      </c>
      <c r="N3560" s="1" t="s">
        <v>1989</v>
      </c>
      <c r="O3560" s="3">
        <v>812</v>
      </c>
      <c r="P3560">
        <v>4</v>
      </c>
      <c r="Q3560" s="3">
        <v>3246</v>
      </c>
      <c r="R3560" s="1" t="s">
        <v>1958</v>
      </c>
      <c r="S3560" s="3">
        <v>330</v>
      </c>
      <c r="T3560">
        <v>7</v>
      </c>
      <c r="U3560" t="str">
        <f>IF(Ecommerce_Sales[[#This Row],[Delivery_Time_Days]]&gt;7,"Delay",IF(Ecommerce_Sales[[#This Row],[Delivery_Time_Days]] = 0,"No delivery",IF(Ecommerce_Sales[[#This Row],[Delivery_Time_Days]]&lt;=7,"On-time")))</f>
        <v>On-time</v>
      </c>
      <c r="V3560" s="7">
        <f>Ecommerce_Sales[[#This Row],[Profit]]/Ecommerce_Sales[[#This Row],[Total_Price]]</f>
        <v>0.2501540357362908</v>
      </c>
      <c r="W3560" s="3">
        <v>812</v>
      </c>
      <c r="X3560" s="3"/>
    </row>
    <row r="3561" spans="1:24" x14ac:dyDescent="0.25">
      <c r="A3561" s="1" t="s">
        <v>9471</v>
      </c>
      <c r="B3561" s="1" t="s">
        <v>936</v>
      </c>
      <c r="C3561" s="1" t="s">
        <v>937</v>
      </c>
      <c r="D3561" s="1" t="s">
        <v>2132</v>
      </c>
      <c r="E3561" s="1" t="s">
        <v>1996</v>
      </c>
      <c r="F3561" s="2">
        <v>45291</v>
      </c>
      <c r="G3561" s="2">
        <v>45570</v>
      </c>
      <c r="H3561" s="2" t="str">
        <f>TEXT(Ecommerce_Sales[[#This Row],[Order_Date]],"mmmm")</f>
        <v>October</v>
      </c>
      <c r="I3561" s="2" t="str">
        <f>TEXT(Ecommerce_Sales[[#This Row],[Order_Date]],"yyyy")</f>
        <v>2024</v>
      </c>
      <c r="J3561" s="2" t="str">
        <f>TEXT(Ecommerce_Sales[[#This Row],[Order_Date]],"mmmm")</f>
        <v>October</v>
      </c>
      <c r="K3561" s="1" t="s">
        <v>1947</v>
      </c>
      <c r="L3561" s="1" t="s">
        <v>9472</v>
      </c>
      <c r="M3561" s="1" t="s">
        <v>2104</v>
      </c>
      <c r="N3561" s="1" t="s">
        <v>1978</v>
      </c>
      <c r="O3561" s="3">
        <v>579</v>
      </c>
      <c r="P3561">
        <v>4</v>
      </c>
      <c r="Q3561" s="3">
        <v>2315</v>
      </c>
      <c r="R3561" s="1" t="s">
        <v>1958</v>
      </c>
      <c r="S3561" s="3">
        <v>293</v>
      </c>
      <c r="T3561">
        <v>8</v>
      </c>
      <c r="U3561" t="str">
        <f>IF(Ecommerce_Sales[[#This Row],[Delivery_Time_Days]]&gt;7,"Delay",IF(Ecommerce_Sales[[#This Row],[Delivery_Time_Days]] = 0,"No delivery",IF(Ecommerce_Sales[[#This Row],[Delivery_Time_Days]]&lt;=7,"On-time")))</f>
        <v>Delay</v>
      </c>
      <c r="V3561" s="7">
        <f>Ecommerce_Sales[[#This Row],[Profit]]/Ecommerce_Sales[[#This Row],[Total_Price]]</f>
        <v>0.34989200863930886</v>
      </c>
      <c r="W3561" s="3">
        <v>810</v>
      </c>
      <c r="X3561" s="3"/>
    </row>
    <row r="3562" spans="1:24" x14ac:dyDescent="0.25">
      <c r="A3562" s="1" t="s">
        <v>9473</v>
      </c>
      <c r="B3562" s="1" t="s">
        <v>156</v>
      </c>
      <c r="C3562" s="1" t="s">
        <v>157</v>
      </c>
      <c r="D3562" s="1" t="s">
        <v>4199</v>
      </c>
      <c r="E3562" s="1" t="s">
        <v>1981</v>
      </c>
      <c r="F3562" s="2">
        <v>45171</v>
      </c>
      <c r="G3562" s="2">
        <v>45495</v>
      </c>
      <c r="H3562" s="2" t="str">
        <f>TEXT(Ecommerce_Sales[[#This Row],[Order_Date]],"mmmm")</f>
        <v>July</v>
      </c>
      <c r="I3562" s="2" t="str">
        <f>TEXT(Ecommerce_Sales[[#This Row],[Order_Date]],"yyyy")</f>
        <v>2024</v>
      </c>
      <c r="J3562" s="2" t="str">
        <f>TEXT(Ecommerce_Sales[[#This Row],[Order_Date]],"mmmm")</f>
        <v>July</v>
      </c>
      <c r="K3562" s="1" t="s">
        <v>1947</v>
      </c>
      <c r="L3562" s="1" t="s">
        <v>3023</v>
      </c>
      <c r="M3562" s="1" t="s">
        <v>2002</v>
      </c>
      <c r="N3562" s="1" t="s">
        <v>1989</v>
      </c>
      <c r="O3562" s="3">
        <v>382</v>
      </c>
      <c r="P3562">
        <v>5</v>
      </c>
      <c r="Q3562" s="3">
        <v>1912</v>
      </c>
      <c r="R3562" s="1" t="s">
        <v>1958</v>
      </c>
      <c r="S3562" s="3">
        <v>158</v>
      </c>
      <c r="T3562">
        <v>7</v>
      </c>
      <c r="U3562" t="str">
        <f>IF(Ecommerce_Sales[[#This Row],[Delivery_Time_Days]]&gt;7,"Delay",IF(Ecommerce_Sales[[#This Row],[Delivery_Time_Days]] = 0,"No delivery",IF(Ecommerce_Sales[[#This Row],[Delivery_Time_Days]]&lt;=7,"On-time")))</f>
        <v>On-time</v>
      </c>
      <c r="V3562" s="7">
        <f>Ecommerce_Sales[[#This Row],[Profit]]/Ecommerce_Sales[[#This Row],[Total_Price]]</f>
        <v>0.25</v>
      </c>
      <c r="W3562" s="3">
        <v>478</v>
      </c>
      <c r="X3562" s="3"/>
    </row>
    <row r="3563" spans="1:24" x14ac:dyDescent="0.25">
      <c r="A3563" s="1" t="s">
        <v>9474</v>
      </c>
      <c r="B3563" s="1" t="s">
        <v>1416</v>
      </c>
      <c r="C3563" s="1" t="s">
        <v>1417</v>
      </c>
      <c r="D3563" s="1" t="s">
        <v>4215</v>
      </c>
      <c r="E3563" s="1" t="s">
        <v>1996</v>
      </c>
      <c r="F3563" s="2">
        <v>45433</v>
      </c>
      <c r="G3563" s="2">
        <v>44973</v>
      </c>
      <c r="H3563" s="2" t="str">
        <f>TEXT(Ecommerce_Sales[[#This Row],[Order_Date]],"mmmm")</f>
        <v>February</v>
      </c>
      <c r="I3563" s="2" t="str">
        <f>TEXT(Ecommerce_Sales[[#This Row],[Order_Date]],"yyyy")</f>
        <v>2023</v>
      </c>
      <c r="J3563" s="2" t="str">
        <f>TEXT(Ecommerce_Sales[[#This Row],[Order_Date]],"mmmm")</f>
        <v>February</v>
      </c>
      <c r="K3563" s="1" t="s">
        <v>1947</v>
      </c>
      <c r="L3563" s="1" t="s">
        <v>7864</v>
      </c>
      <c r="M3563" s="1" t="s">
        <v>2058</v>
      </c>
      <c r="N3563" s="1" t="s">
        <v>1950</v>
      </c>
      <c r="O3563" s="3">
        <v>353</v>
      </c>
      <c r="P3563">
        <v>4</v>
      </c>
      <c r="Q3563" s="3">
        <v>1412</v>
      </c>
      <c r="R3563" s="1" t="s">
        <v>1958</v>
      </c>
      <c r="S3563" s="3">
        <v>103</v>
      </c>
      <c r="T3563">
        <v>6</v>
      </c>
      <c r="U3563" t="str">
        <f>IF(Ecommerce_Sales[[#This Row],[Delivery_Time_Days]]&gt;7,"Delay",IF(Ecommerce_Sales[[#This Row],[Delivery_Time_Days]] = 0,"No delivery",IF(Ecommerce_Sales[[#This Row],[Delivery_Time_Days]]&lt;=7,"On-time")))</f>
        <v>On-time</v>
      </c>
      <c r="V3563" s="7">
        <f>Ecommerce_Sales[[#This Row],[Profit]]/Ecommerce_Sales[[#This Row],[Total_Price]]</f>
        <v>0.40014164305949007</v>
      </c>
      <c r="W3563" s="3">
        <v>565</v>
      </c>
      <c r="X3563" s="3"/>
    </row>
    <row r="3564" spans="1:24" x14ac:dyDescent="0.25">
      <c r="A3564" s="1" t="s">
        <v>9475</v>
      </c>
      <c r="B3564" s="1" t="s">
        <v>1451</v>
      </c>
      <c r="C3564" s="1" t="s">
        <v>1452</v>
      </c>
      <c r="D3564" s="1" t="s">
        <v>5301</v>
      </c>
      <c r="E3564" s="1" t="s">
        <v>1981</v>
      </c>
      <c r="F3564" s="2">
        <v>45263</v>
      </c>
      <c r="G3564" s="2">
        <v>45455</v>
      </c>
      <c r="H3564" s="2" t="str">
        <f>TEXT(Ecommerce_Sales[[#This Row],[Order_Date]],"mmmm")</f>
        <v>June</v>
      </c>
      <c r="I3564" s="2" t="str">
        <f>TEXT(Ecommerce_Sales[[#This Row],[Order_Date]],"yyyy")</f>
        <v>2024</v>
      </c>
      <c r="J3564" s="2" t="str">
        <f>TEXT(Ecommerce_Sales[[#This Row],[Order_Date]],"mmmm")</f>
        <v>June</v>
      </c>
      <c r="K3564" s="1" t="s">
        <v>1947</v>
      </c>
      <c r="L3564" s="1" t="s">
        <v>9476</v>
      </c>
      <c r="M3564" s="1" t="s">
        <v>1949</v>
      </c>
      <c r="N3564" s="1" t="s">
        <v>1950</v>
      </c>
      <c r="O3564" s="3">
        <v>686</v>
      </c>
      <c r="P3564">
        <v>1</v>
      </c>
      <c r="Q3564" s="3">
        <v>686</v>
      </c>
      <c r="R3564" s="1" t="s">
        <v>1958</v>
      </c>
      <c r="S3564" s="3">
        <v>98</v>
      </c>
      <c r="T3564">
        <v>7</v>
      </c>
      <c r="U3564" t="str">
        <f>IF(Ecommerce_Sales[[#This Row],[Delivery_Time_Days]]&gt;7,"Delay",IF(Ecommerce_Sales[[#This Row],[Delivery_Time_Days]] = 0,"No delivery",IF(Ecommerce_Sales[[#This Row],[Delivery_Time_Days]]&lt;=7,"On-time")))</f>
        <v>On-time</v>
      </c>
      <c r="V3564" s="7">
        <f>Ecommerce_Sales[[#This Row],[Profit]]/Ecommerce_Sales[[#This Row],[Total_Price]]</f>
        <v>0.39941690962099125</v>
      </c>
      <c r="W3564" s="3">
        <v>274</v>
      </c>
      <c r="X3564" s="3"/>
    </row>
    <row r="3565" spans="1:24" x14ac:dyDescent="0.25">
      <c r="A3565" s="1" t="s">
        <v>9477</v>
      </c>
      <c r="B3565" s="1" t="s">
        <v>1689</v>
      </c>
      <c r="C3565" s="1" t="s">
        <v>572</v>
      </c>
      <c r="D3565" s="1" t="s">
        <v>3996</v>
      </c>
      <c r="E3565" s="1" t="s">
        <v>2005</v>
      </c>
      <c r="F3565" s="2">
        <v>45441</v>
      </c>
      <c r="G3565" s="2">
        <v>45092</v>
      </c>
      <c r="H3565" s="2" t="str">
        <f>TEXT(Ecommerce_Sales[[#This Row],[Order_Date]],"mmmm")</f>
        <v>June</v>
      </c>
      <c r="I3565" s="2" t="str">
        <f>TEXT(Ecommerce_Sales[[#This Row],[Order_Date]],"yyyy")</f>
        <v>2023</v>
      </c>
      <c r="J3565" s="2" t="str">
        <f>TEXT(Ecommerce_Sales[[#This Row],[Order_Date]],"mmmm")</f>
        <v>June</v>
      </c>
      <c r="K3565" s="1" t="s">
        <v>1986</v>
      </c>
      <c r="L3565" s="1" t="s">
        <v>9478</v>
      </c>
      <c r="M3565" s="1" t="s">
        <v>1983</v>
      </c>
      <c r="N3565" s="1" t="s">
        <v>1950</v>
      </c>
      <c r="O3565" s="3">
        <v>417</v>
      </c>
      <c r="P3565">
        <v>3</v>
      </c>
      <c r="Q3565" s="3">
        <v>1252</v>
      </c>
      <c r="R3565" s="1" t="s">
        <v>1958</v>
      </c>
      <c r="S3565" s="3">
        <v>102</v>
      </c>
      <c r="U3565" t="str">
        <f>IF(Ecommerce_Sales[[#This Row],[Delivery_Time_Days]]&gt;7,"Delay",IF(Ecommerce_Sales[[#This Row],[Delivery_Time_Days]] = 0,"No delivery",IF(Ecommerce_Sales[[#This Row],[Delivery_Time_Days]]&lt;=7,"On-time")))</f>
        <v>No delivery</v>
      </c>
      <c r="V3565" s="7">
        <f>Ecommerce_Sales[[#This Row],[Profit]]/Ecommerce_Sales[[#This Row],[Total_Price]]</f>
        <v>0.40015974440894569</v>
      </c>
      <c r="W3565" s="3">
        <v>501</v>
      </c>
      <c r="X3565" s="3"/>
    </row>
    <row r="3566" spans="1:24" x14ac:dyDescent="0.25">
      <c r="A3566" s="1" t="s">
        <v>9479</v>
      </c>
      <c r="B3566" s="1" t="s">
        <v>16</v>
      </c>
      <c r="C3566" s="1" t="s">
        <v>17</v>
      </c>
      <c r="D3566" s="1" t="s">
        <v>4218</v>
      </c>
      <c r="E3566" s="1" t="s">
        <v>1946</v>
      </c>
      <c r="F3566" s="2">
        <v>45163</v>
      </c>
      <c r="G3566" s="2">
        <v>44968</v>
      </c>
      <c r="H3566" s="2" t="str">
        <f>TEXT(Ecommerce_Sales[[#This Row],[Order_Date]],"mmmm")</f>
        <v>February</v>
      </c>
      <c r="I3566" s="2" t="str">
        <f>TEXT(Ecommerce_Sales[[#This Row],[Order_Date]],"yyyy")</f>
        <v>2023</v>
      </c>
      <c r="J3566" s="2" t="str">
        <f>TEXT(Ecommerce_Sales[[#This Row],[Order_Date]],"mmmm")</f>
        <v>February</v>
      </c>
      <c r="K3566" s="1" t="s">
        <v>1947</v>
      </c>
      <c r="L3566" s="1" t="s">
        <v>9480</v>
      </c>
      <c r="M3566" s="1" t="s">
        <v>1972</v>
      </c>
      <c r="N3566" s="1" t="s">
        <v>1973</v>
      </c>
      <c r="O3566" s="3">
        <v>219</v>
      </c>
      <c r="P3566">
        <v>2</v>
      </c>
      <c r="Q3566" s="3">
        <v>438</v>
      </c>
      <c r="R3566" s="1" t="s">
        <v>1951</v>
      </c>
      <c r="S3566" s="3">
        <v>51</v>
      </c>
      <c r="T3566">
        <v>4</v>
      </c>
      <c r="U3566" t="str">
        <f>IF(Ecommerce_Sales[[#This Row],[Delivery_Time_Days]]&gt;7,"Delay",IF(Ecommerce_Sales[[#This Row],[Delivery_Time_Days]] = 0,"No delivery",IF(Ecommerce_Sales[[#This Row],[Delivery_Time_Days]]&lt;=7,"On-time")))</f>
        <v>On-time</v>
      </c>
      <c r="V3566" s="7">
        <f>Ecommerce_Sales[[#This Row],[Profit]]/Ecommerce_Sales[[#This Row],[Total_Price]]</f>
        <v>0.29908675799086759</v>
      </c>
      <c r="W3566" s="3">
        <v>131</v>
      </c>
      <c r="X3566" s="3"/>
    </row>
    <row r="3567" spans="1:24" x14ac:dyDescent="0.25">
      <c r="A3567" s="1" t="s">
        <v>9481</v>
      </c>
      <c r="B3567" s="1" t="s">
        <v>551</v>
      </c>
      <c r="C3567" s="1" t="s">
        <v>552</v>
      </c>
      <c r="D3567" s="1" t="s">
        <v>3483</v>
      </c>
      <c r="E3567" s="1" t="s">
        <v>2005</v>
      </c>
      <c r="F3567" s="2">
        <v>45457</v>
      </c>
      <c r="G3567" s="2">
        <v>45624</v>
      </c>
      <c r="H3567" s="2" t="str">
        <f>TEXT(Ecommerce_Sales[[#This Row],[Order_Date]],"mmmm")</f>
        <v>November</v>
      </c>
      <c r="I3567" s="2" t="str">
        <f>TEXT(Ecommerce_Sales[[#This Row],[Order_Date]],"yyyy")</f>
        <v>2024</v>
      </c>
      <c r="J3567" s="2" t="str">
        <f>TEXT(Ecommerce_Sales[[#This Row],[Order_Date]],"mmmm")</f>
        <v>November</v>
      </c>
      <c r="K3567" s="1" t="s">
        <v>1992</v>
      </c>
      <c r="L3567" s="1" t="s">
        <v>9482</v>
      </c>
      <c r="M3567" s="1" t="s">
        <v>1968</v>
      </c>
      <c r="N3567" s="1" t="s">
        <v>1957</v>
      </c>
      <c r="O3567" s="3">
        <v>218</v>
      </c>
      <c r="P3567">
        <v>7</v>
      </c>
      <c r="Q3567" s="3">
        <v>1525</v>
      </c>
      <c r="R3567" s="1" t="s">
        <v>2008</v>
      </c>
      <c r="S3567" s="3">
        <v>206</v>
      </c>
      <c r="U3567" t="str">
        <f>IF(Ecommerce_Sales[[#This Row],[Delivery_Time_Days]]&gt;7,"Delay",IF(Ecommerce_Sales[[#This Row],[Delivery_Time_Days]] = 0,"No delivery",IF(Ecommerce_Sales[[#This Row],[Delivery_Time_Days]]&lt;=7,"On-time")))</f>
        <v>No delivery</v>
      </c>
      <c r="V3567" s="7">
        <f>Ecommerce_Sales[[#This Row],[Profit]]/Ecommerce_Sales[[#This Row],[Total_Price]]</f>
        <v>0.1501639344262295</v>
      </c>
      <c r="W3567" s="3">
        <v>229</v>
      </c>
      <c r="X3567" s="3"/>
    </row>
    <row r="3568" spans="1:24" x14ac:dyDescent="0.25">
      <c r="A3568" s="1" t="s">
        <v>9483</v>
      </c>
      <c r="B3568" s="1" t="s">
        <v>525</v>
      </c>
      <c r="C3568" s="1" t="s">
        <v>526</v>
      </c>
      <c r="D3568" s="1" t="s">
        <v>3541</v>
      </c>
      <c r="E3568" s="1" t="s">
        <v>1996</v>
      </c>
      <c r="F3568" s="2">
        <v>45052</v>
      </c>
      <c r="G3568" s="2">
        <v>45344</v>
      </c>
      <c r="H3568" s="2" t="str">
        <f>TEXT(Ecommerce_Sales[[#This Row],[Order_Date]],"mmmm")</f>
        <v>February</v>
      </c>
      <c r="I3568" s="2" t="str">
        <f>TEXT(Ecommerce_Sales[[#This Row],[Order_Date]],"yyyy")</f>
        <v>2024</v>
      </c>
      <c r="J3568" s="2" t="str">
        <f>TEXT(Ecommerce_Sales[[#This Row],[Order_Date]],"mmmm")</f>
        <v>February</v>
      </c>
      <c r="K3568" s="1" t="s">
        <v>1992</v>
      </c>
      <c r="L3568" s="1" t="s">
        <v>9484</v>
      </c>
      <c r="M3568" s="1" t="s">
        <v>2030</v>
      </c>
      <c r="N3568" s="1" t="s">
        <v>1978</v>
      </c>
      <c r="O3568" s="3">
        <v>520</v>
      </c>
      <c r="P3568">
        <v>1</v>
      </c>
      <c r="Q3568" s="3">
        <v>520</v>
      </c>
      <c r="R3568" s="1" t="s">
        <v>1951</v>
      </c>
      <c r="S3568" s="3">
        <v>67</v>
      </c>
      <c r="U3568" t="str">
        <f>IF(Ecommerce_Sales[[#This Row],[Delivery_Time_Days]]&gt;7,"Delay",IF(Ecommerce_Sales[[#This Row],[Delivery_Time_Days]] = 0,"No delivery",IF(Ecommerce_Sales[[#This Row],[Delivery_Time_Days]]&lt;=7,"On-time")))</f>
        <v>No delivery</v>
      </c>
      <c r="V3568" s="7">
        <f>Ecommerce_Sales[[#This Row],[Profit]]/Ecommerce_Sales[[#This Row],[Total_Price]]</f>
        <v>0.35</v>
      </c>
      <c r="W3568" s="3">
        <v>182</v>
      </c>
      <c r="X3568" s="3"/>
    </row>
    <row r="3569" spans="1:24" x14ac:dyDescent="0.25">
      <c r="A3569" s="1" t="s">
        <v>9485</v>
      </c>
      <c r="B3569" s="1" t="s">
        <v>1285</v>
      </c>
      <c r="C3569" s="1" t="s">
        <v>1286</v>
      </c>
      <c r="D3569" s="1" t="s">
        <v>2442</v>
      </c>
      <c r="E3569" s="1" t="s">
        <v>2005</v>
      </c>
      <c r="F3569" s="2">
        <v>45169</v>
      </c>
      <c r="G3569" s="2">
        <v>45140</v>
      </c>
      <c r="H3569" s="2" t="str">
        <f>TEXT(Ecommerce_Sales[[#This Row],[Order_Date]],"mmmm")</f>
        <v>August</v>
      </c>
      <c r="I3569" s="2" t="str">
        <f>TEXT(Ecommerce_Sales[[#This Row],[Order_Date]],"yyyy")</f>
        <v>2023</v>
      </c>
      <c r="J3569" s="2" t="str">
        <f>TEXT(Ecommerce_Sales[[#This Row],[Order_Date]],"mmmm")</f>
        <v>August</v>
      </c>
      <c r="K3569" s="1" t="s">
        <v>1947</v>
      </c>
      <c r="L3569" s="1" t="s">
        <v>9486</v>
      </c>
      <c r="M3569" s="1" t="s">
        <v>2047</v>
      </c>
      <c r="N3569" s="1" t="s">
        <v>1989</v>
      </c>
      <c r="O3569" s="3">
        <v>405</v>
      </c>
      <c r="P3569">
        <v>1</v>
      </c>
      <c r="Q3569" s="3">
        <v>405</v>
      </c>
      <c r="R3569" s="1" t="s">
        <v>1958</v>
      </c>
      <c r="S3569" s="3">
        <v>48</v>
      </c>
      <c r="T3569">
        <v>6</v>
      </c>
      <c r="U3569" t="str">
        <f>IF(Ecommerce_Sales[[#This Row],[Delivery_Time_Days]]&gt;7,"Delay",IF(Ecommerce_Sales[[#This Row],[Delivery_Time_Days]] = 0,"No delivery",IF(Ecommerce_Sales[[#This Row],[Delivery_Time_Days]]&lt;=7,"On-time")))</f>
        <v>On-time</v>
      </c>
      <c r="V3569" s="7">
        <f>Ecommerce_Sales[[#This Row],[Profit]]/Ecommerce_Sales[[#This Row],[Total_Price]]</f>
        <v>0.24938271604938272</v>
      </c>
      <c r="W3569" s="3">
        <v>101</v>
      </c>
      <c r="X3569" s="3"/>
    </row>
    <row r="3570" spans="1:24" x14ac:dyDescent="0.25">
      <c r="A3570" s="1" t="s">
        <v>9487</v>
      </c>
      <c r="B3570" s="1" t="s">
        <v>1428</v>
      </c>
      <c r="C3570" s="1" t="s">
        <v>1429</v>
      </c>
      <c r="D3570" s="1" t="s">
        <v>5439</v>
      </c>
      <c r="E3570" s="1" t="s">
        <v>1996</v>
      </c>
      <c r="F3570" s="2">
        <v>45572</v>
      </c>
      <c r="G3570" s="2">
        <v>45375</v>
      </c>
      <c r="H3570" s="2" t="str">
        <f>TEXT(Ecommerce_Sales[[#This Row],[Order_Date]],"mmmm")</f>
        <v>March</v>
      </c>
      <c r="I3570" s="2" t="str">
        <f>TEXT(Ecommerce_Sales[[#This Row],[Order_Date]],"yyyy")</f>
        <v>2024</v>
      </c>
      <c r="J3570" s="2" t="str">
        <f>TEXT(Ecommerce_Sales[[#This Row],[Order_Date]],"mmmm")</f>
        <v>March</v>
      </c>
      <c r="K3570" s="1" t="s">
        <v>1947</v>
      </c>
      <c r="L3570" s="1" t="s">
        <v>7844</v>
      </c>
      <c r="M3570" s="1" t="s">
        <v>1968</v>
      </c>
      <c r="N3570" s="1" t="s">
        <v>1957</v>
      </c>
      <c r="O3570" s="3">
        <v>303</v>
      </c>
      <c r="P3570">
        <v>2</v>
      </c>
      <c r="Q3570" s="3">
        <v>606</v>
      </c>
      <c r="R3570" s="1" t="s">
        <v>1958</v>
      </c>
      <c r="S3570" s="3">
        <v>73</v>
      </c>
      <c r="T3570">
        <v>7</v>
      </c>
      <c r="U3570" t="str">
        <f>IF(Ecommerce_Sales[[#This Row],[Delivery_Time_Days]]&gt;7,"Delay",IF(Ecommerce_Sales[[#This Row],[Delivery_Time_Days]] = 0,"No delivery",IF(Ecommerce_Sales[[#This Row],[Delivery_Time_Days]]&lt;=7,"On-time")))</f>
        <v>On-time</v>
      </c>
      <c r="V3570" s="7">
        <f>Ecommerce_Sales[[#This Row],[Profit]]/Ecommerce_Sales[[#This Row],[Total_Price]]</f>
        <v>0.15016501650165018</v>
      </c>
      <c r="W3570" s="3">
        <v>91</v>
      </c>
      <c r="X3570" s="3"/>
    </row>
    <row r="3571" spans="1:24" x14ac:dyDescent="0.25">
      <c r="A3571" s="1" t="s">
        <v>9488</v>
      </c>
      <c r="B3571" s="1" t="s">
        <v>951</v>
      </c>
      <c r="C3571" s="1" t="s">
        <v>952</v>
      </c>
      <c r="D3571" s="1" t="s">
        <v>5038</v>
      </c>
      <c r="E3571" s="1" t="s">
        <v>1961</v>
      </c>
      <c r="F3571" s="2">
        <v>44945</v>
      </c>
      <c r="G3571" s="2">
        <v>45286</v>
      </c>
      <c r="H3571" s="2" t="str">
        <f>TEXT(Ecommerce_Sales[[#This Row],[Order_Date]],"mmmm")</f>
        <v>December</v>
      </c>
      <c r="I3571" s="2" t="str">
        <f>TEXT(Ecommerce_Sales[[#This Row],[Order_Date]],"yyyy")</f>
        <v>2023</v>
      </c>
      <c r="J3571" s="2" t="str">
        <f>TEXT(Ecommerce_Sales[[#This Row],[Order_Date]],"mmmm")</f>
        <v>December</v>
      </c>
      <c r="K3571" s="1" t="s">
        <v>1947</v>
      </c>
      <c r="L3571" s="1" t="s">
        <v>9489</v>
      </c>
      <c r="M3571" s="1" t="s">
        <v>2104</v>
      </c>
      <c r="N3571" s="1" t="s">
        <v>1978</v>
      </c>
      <c r="O3571" s="3">
        <v>1424</v>
      </c>
      <c r="P3571">
        <v>6</v>
      </c>
      <c r="Q3571" s="3">
        <v>8545</v>
      </c>
      <c r="R3571" s="1" t="s">
        <v>1951</v>
      </c>
      <c r="S3571" s="3">
        <v>1200</v>
      </c>
      <c r="T3571">
        <v>2</v>
      </c>
      <c r="U3571" t="str">
        <f>IF(Ecommerce_Sales[[#This Row],[Delivery_Time_Days]]&gt;7,"Delay",IF(Ecommerce_Sales[[#This Row],[Delivery_Time_Days]] = 0,"No delivery",IF(Ecommerce_Sales[[#This Row],[Delivery_Time_Days]]&lt;=7,"On-time")))</f>
        <v>On-time</v>
      </c>
      <c r="V3571" s="7">
        <f>Ecommerce_Sales[[#This Row],[Profit]]/Ecommerce_Sales[[#This Row],[Total_Price]]</f>
        <v>0.35002925687536574</v>
      </c>
      <c r="W3571" s="3">
        <v>2991</v>
      </c>
      <c r="X3571" s="3"/>
    </row>
    <row r="3572" spans="1:24" x14ac:dyDescent="0.25">
      <c r="A3572" s="1" t="s">
        <v>9490</v>
      </c>
      <c r="B3572" s="1" t="s">
        <v>438</v>
      </c>
      <c r="C3572" s="1" t="s">
        <v>439</v>
      </c>
      <c r="D3572" s="1" t="s">
        <v>2837</v>
      </c>
      <c r="E3572" s="1" t="s">
        <v>2005</v>
      </c>
      <c r="F3572" s="2">
        <v>45092</v>
      </c>
      <c r="G3572" s="2">
        <v>45447</v>
      </c>
      <c r="H3572" s="2" t="str">
        <f>TEXT(Ecommerce_Sales[[#This Row],[Order_Date]],"mmmm")</f>
        <v>June</v>
      </c>
      <c r="I3572" s="2" t="str">
        <f>TEXT(Ecommerce_Sales[[#This Row],[Order_Date]],"yyyy")</f>
        <v>2024</v>
      </c>
      <c r="J3572" s="2" t="str">
        <f>TEXT(Ecommerce_Sales[[#This Row],[Order_Date]],"mmmm")</f>
        <v>June</v>
      </c>
      <c r="K3572" s="1" t="s">
        <v>1947</v>
      </c>
      <c r="L3572" s="1" t="s">
        <v>2545</v>
      </c>
      <c r="M3572" s="1" t="s">
        <v>1998</v>
      </c>
      <c r="N3572" s="1" t="s">
        <v>1973</v>
      </c>
      <c r="O3572" s="3">
        <v>47</v>
      </c>
      <c r="P3572">
        <v>2</v>
      </c>
      <c r="Q3572" s="3">
        <v>94</v>
      </c>
      <c r="R3572" s="1" t="s">
        <v>1958</v>
      </c>
      <c r="S3572" s="3">
        <v>11</v>
      </c>
      <c r="T3572">
        <v>7</v>
      </c>
      <c r="U3572" t="str">
        <f>IF(Ecommerce_Sales[[#This Row],[Delivery_Time_Days]]&gt;7,"Delay",IF(Ecommerce_Sales[[#This Row],[Delivery_Time_Days]] = 0,"No delivery",IF(Ecommerce_Sales[[#This Row],[Delivery_Time_Days]]&lt;=7,"On-time")))</f>
        <v>On-time</v>
      </c>
      <c r="V3572" s="7">
        <f>Ecommerce_Sales[[#This Row],[Profit]]/Ecommerce_Sales[[#This Row],[Total_Price]]</f>
        <v>0.2978723404255319</v>
      </c>
      <c r="W3572" s="3">
        <v>28</v>
      </c>
      <c r="X3572" s="3"/>
    </row>
    <row r="3573" spans="1:24" x14ac:dyDescent="0.25">
      <c r="A3573" s="1" t="s">
        <v>9491</v>
      </c>
      <c r="B3573" s="1" t="s">
        <v>900</v>
      </c>
      <c r="C3573" s="1" t="s">
        <v>901</v>
      </c>
      <c r="D3573" s="1" t="s">
        <v>3620</v>
      </c>
      <c r="E3573" s="1" t="s">
        <v>1946</v>
      </c>
      <c r="F3573" s="2">
        <v>45347</v>
      </c>
      <c r="G3573" s="2">
        <v>45250</v>
      </c>
      <c r="H3573" s="2" t="str">
        <f>TEXT(Ecommerce_Sales[[#This Row],[Order_Date]],"mmmm")</f>
        <v>November</v>
      </c>
      <c r="I3573" s="2" t="str">
        <f>TEXT(Ecommerce_Sales[[#This Row],[Order_Date]],"yyyy")</f>
        <v>2023</v>
      </c>
      <c r="J3573" s="2" t="str">
        <f>TEXT(Ecommerce_Sales[[#This Row],[Order_Date]],"mmmm")</f>
        <v>November</v>
      </c>
      <c r="K3573" s="1" t="s">
        <v>1986</v>
      </c>
      <c r="L3573" s="1" t="s">
        <v>9492</v>
      </c>
      <c r="M3573" s="1" t="s">
        <v>1968</v>
      </c>
      <c r="N3573" s="1" t="s">
        <v>1957</v>
      </c>
      <c r="O3573" s="3">
        <v>443</v>
      </c>
      <c r="P3573">
        <v>4</v>
      </c>
      <c r="Q3573" s="3">
        <v>1770</v>
      </c>
      <c r="R3573" s="1" t="s">
        <v>1958</v>
      </c>
      <c r="S3573" s="3">
        <v>210</v>
      </c>
      <c r="U3573" t="str">
        <f>IF(Ecommerce_Sales[[#This Row],[Delivery_Time_Days]]&gt;7,"Delay",IF(Ecommerce_Sales[[#This Row],[Delivery_Time_Days]] = 0,"No delivery",IF(Ecommerce_Sales[[#This Row],[Delivery_Time_Days]]&lt;=7,"On-time")))</f>
        <v>No delivery</v>
      </c>
      <c r="V3573" s="7">
        <f>Ecommerce_Sales[[#This Row],[Profit]]/Ecommerce_Sales[[#This Row],[Total_Price]]</f>
        <v>0.15028248587570622</v>
      </c>
      <c r="W3573" s="3">
        <v>266</v>
      </c>
      <c r="X3573" s="3"/>
    </row>
    <row r="3574" spans="1:24" x14ac:dyDescent="0.25">
      <c r="A3574" s="1" t="s">
        <v>9493</v>
      </c>
      <c r="B3574" s="1" t="s">
        <v>754</v>
      </c>
      <c r="C3574" s="1" t="s">
        <v>755</v>
      </c>
      <c r="D3574" s="1" t="s">
        <v>2445</v>
      </c>
      <c r="E3574" s="1" t="s">
        <v>1946</v>
      </c>
      <c r="F3574" s="2">
        <v>45412</v>
      </c>
      <c r="G3574" s="2">
        <v>45624</v>
      </c>
      <c r="H3574" s="2" t="str">
        <f>TEXT(Ecommerce_Sales[[#This Row],[Order_Date]],"mmmm")</f>
        <v>November</v>
      </c>
      <c r="I3574" s="2" t="str">
        <f>TEXT(Ecommerce_Sales[[#This Row],[Order_Date]],"yyyy")</f>
        <v>2024</v>
      </c>
      <c r="J3574" s="2" t="str">
        <f>TEXT(Ecommerce_Sales[[#This Row],[Order_Date]],"mmmm")</f>
        <v>November</v>
      </c>
      <c r="K3574" s="1" t="s">
        <v>1986</v>
      </c>
      <c r="L3574" s="1" t="s">
        <v>9494</v>
      </c>
      <c r="M3574" s="1" t="s">
        <v>2072</v>
      </c>
      <c r="N3574" s="1" t="s">
        <v>1950</v>
      </c>
      <c r="O3574" s="3">
        <v>1110</v>
      </c>
      <c r="P3574">
        <v>3</v>
      </c>
      <c r="Q3574" s="3">
        <v>3330</v>
      </c>
      <c r="R3574" s="1" t="s">
        <v>1951</v>
      </c>
      <c r="S3574" s="3">
        <v>293</v>
      </c>
      <c r="U3574" t="str">
        <f>IF(Ecommerce_Sales[[#This Row],[Delivery_Time_Days]]&gt;7,"Delay",IF(Ecommerce_Sales[[#This Row],[Delivery_Time_Days]] = 0,"No delivery",IF(Ecommerce_Sales[[#This Row],[Delivery_Time_Days]]&lt;=7,"On-time")))</f>
        <v>No delivery</v>
      </c>
      <c r="V3574" s="7">
        <f>Ecommerce_Sales[[#This Row],[Profit]]/Ecommerce_Sales[[#This Row],[Total_Price]]</f>
        <v>0.4</v>
      </c>
      <c r="W3574" s="3">
        <v>1332</v>
      </c>
      <c r="X3574" s="3"/>
    </row>
    <row r="3575" spans="1:24" x14ac:dyDescent="0.25">
      <c r="A3575" s="1" t="s">
        <v>9495</v>
      </c>
      <c r="B3575" s="1" t="s">
        <v>1534</v>
      </c>
      <c r="C3575" s="1" t="s">
        <v>1535</v>
      </c>
      <c r="D3575" s="1" t="s">
        <v>7790</v>
      </c>
      <c r="E3575" s="1" t="s">
        <v>1996</v>
      </c>
      <c r="F3575" s="2">
        <v>45110</v>
      </c>
      <c r="G3575" s="2">
        <v>45486</v>
      </c>
      <c r="H3575" s="2" t="str">
        <f>TEXT(Ecommerce_Sales[[#This Row],[Order_Date]],"mmmm")</f>
        <v>July</v>
      </c>
      <c r="I3575" s="2" t="str">
        <f>TEXT(Ecommerce_Sales[[#This Row],[Order_Date]],"yyyy")</f>
        <v>2024</v>
      </c>
      <c r="J3575" s="2" t="str">
        <f>TEXT(Ecommerce_Sales[[#This Row],[Order_Date]],"mmmm")</f>
        <v>July</v>
      </c>
      <c r="K3575" s="1" t="s">
        <v>1947</v>
      </c>
      <c r="L3575" s="1" t="s">
        <v>9496</v>
      </c>
      <c r="M3575" s="1" t="s">
        <v>2043</v>
      </c>
      <c r="N3575" s="1" t="s">
        <v>1989</v>
      </c>
      <c r="O3575" s="3">
        <v>1268</v>
      </c>
      <c r="P3575">
        <v>2</v>
      </c>
      <c r="Q3575" s="3">
        <v>2537</v>
      </c>
      <c r="R3575" s="1" t="s">
        <v>1958</v>
      </c>
      <c r="S3575" s="3">
        <v>330</v>
      </c>
      <c r="T3575">
        <v>2</v>
      </c>
      <c r="U3575" t="str">
        <f>IF(Ecommerce_Sales[[#This Row],[Delivery_Time_Days]]&gt;7,"Delay",IF(Ecommerce_Sales[[#This Row],[Delivery_Time_Days]] = 0,"No delivery",IF(Ecommerce_Sales[[#This Row],[Delivery_Time_Days]]&lt;=7,"On-time")))</f>
        <v>On-time</v>
      </c>
      <c r="V3575" s="7">
        <f>Ecommerce_Sales[[#This Row],[Profit]]/Ecommerce_Sales[[#This Row],[Total_Price]]</f>
        <v>0.24990145841545133</v>
      </c>
      <c r="W3575" s="3">
        <v>634</v>
      </c>
      <c r="X3575" s="3"/>
    </row>
    <row r="3576" spans="1:24" x14ac:dyDescent="0.25">
      <c r="A3576" s="1" t="s">
        <v>9497</v>
      </c>
      <c r="B3576" s="1" t="s">
        <v>1043</v>
      </c>
      <c r="C3576" s="1" t="s">
        <v>1108</v>
      </c>
      <c r="D3576" s="1" t="s">
        <v>5967</v>
      </c>
      <c r="E3576" s="1" t="s">
        <v>2005</v>
      </c>
      <c r="F3576" s="2">
        <v>45355</v>
      </c>
      <c r="G3576" s="2">
        <v>45260</v>
      </c>
      <c r="H3576" s="2" t="str">
        <f>TEXT(Ecommerce_Sales[[#This Row],[Order_Date]],"mmmm")</f>
        <v>November</v>
      </c>
      <c r="I3576" s="2" t="str">
        <f>TEXT(Ecommerce_Sales[[#This Row],[Order_Date]],"yyyy")</f>
        <v>2023</v>
      </c>
      <c r="J3576" s="2" t="str">
        <f>TEXT(Ecommerce_Sales[[#This Row],[Order_Date]],"mmmm")</f>
        <v>November</v>
      </c>
      <c r="K3576" s="1" t="s">
        <v>1992</v>
      </c>
      <c r="L3576" s="1" t="s">
        <v>9498</v>
      </c>
      <c r="M3576" s="1" t="s">
        <v>2104</v>
      </c>
      <c r="N3576" s="1" t="s">
        <v>1978</v>
      </c>
      <c r="O3576" s="3">
        <v>1051</v>
      </c>
      <c r="P3576">
        <v>6</v>
      </c>
      <c r="Q3576" s="3">
        <v>6306</v>
      </c>
      <c r="R3576" s="1" t="s">
        <v>2008</v>
      </c>
      <c r="S3576" s="3">
        <v>721</v>
      </c>
      <c r="U3576" t="str">
        <f>IF(Ecommerce_Sales[[#This Row],[Delivery_Time_Days]]&gt;7,"Delay",IF(Ecommerce_Sales[[#This Row],[Delivery_Time_Days]] = 0,"No delivery",IF(Ecommerce_Sales[[#This Row],[Delivery_Time_Days]]&lt;=7,"On-time")))</f>
        <v>No delivery</v>
      </c>
      <c r="V3576" s="7">
        <f>Ecommerce_Sales[[#This Row],[Profit]]/Ecommerce_Sales[[#This Row],[Total_Price]]</f>
        <v>0.34998414208690137</v>
      </c>
      <c r="W3576" s="3">
        <v>2207</v>
      </c>
      <c r="X3576" s="3"/>
    </row>
    <row r="3577" spans="1:24" x14ac:dyDescent="0.25">
      <c r="A3577" s="1" t="s">
        <v>9499</v>
      </c>
      <c r="B3577" s="1" t="s">
        <v>1254</v>
      </c>
      <c r="C3577" s="1" t="s">
        <v>1255</v>
      </c>
      <c r="D3577" s="1" t="s">
        <v>1970</v>
      </c>
      <c r="E3577" s="1" t="s">
        <v>1961</v>
      </c>
      <c r="F3577" s="2">
        <v>45076</v>
      </c>
      <c r="G3577" s="2">
        <v>45516</v>
      </c>
      <c r="H3577" s="2" t="str">
        <f>TEXT(Ecommerce_Sales[[#This Row],[Order_Date]],"mmmm")</f>
        <v>August</v>
      </c>
      <c r="I3577" s="2" t="str">
        <f>TEXT(Ecommerce_Sales[[#This Row],[Order_Date]],"yyyy")</f>
        <v>2024</v>
      </c>
      <c r="J3577" s="2" t="str">
        <f>TEXT(Ecommerce_Sales[[#This Row],[Order_Date]],"mmmm")</f>
        <v>August</v>
      </c>
      <c r="K3577" s="1" t="s">
        <v>1947</v>
      </c>
      <c r="L3577" s="1" t="s">
        <v>9500</v>
      </c>
      <c r="M3577" s="1" t="s">
        <v>2065</v>
      </c>
      <c r="N3577" s="1" t="s">
        <v>1978</v>
      </c>
      <c r="O3577" s="3">
        <v>705</v>
      </c>
      <c r="P3577">
        <v>6</v>
      </c>
      <c r="Q3577" s="3">
        <v>4230</v>
      </c>
      <c r="R3577" s="1" t="s">
        <v>2008</v>
      </c>
      <c r="S3577" s="3">
        <v>506</v>
      </c>
      <c r="T3577">
        <v>10</v>
      </c>
      <c r="U3577" t="str">
        <f>IF(Ecommerce_Sales[[#This Row],[Delivery_Time_Days]]&gt;7,"Delay",IF(Ecommerce_Sales[[#This Row],[Delivery_Time_Days]] = 0,"No delivery",IF(Ecommerce_Sales[[#This Row],[Delivery_Time_Days]]&lt;=7,"On-time")))</f>
        <v>Delay</v>
      </c>
      <c r="V3577" s="7">
        <f>Ecommerce_Sales[[#This Row],[Profit]]/Ecommerce_Sales[[#This Row],[Total_Price]]</f>
        <v>0.35011820330969268</v>
      </c>
      <c r="W3577" s="3">
        <v>1481</v>
      </c>
      <c r="X3577" s="3"/>
    </row>
    <row r="3578" spans="1:24" x14ac:dyDescent="0.25">
      <c r="A3578" s="1" t="s">
        <v>9501</v>
      </c>
      <c r="B3578" s="1" t="s">
        <v>1275</v>
      </c>
      <c r="C3578" s="1" t="s">
        <v>1276</v>
      </c>
      <c r="D3578" s="1" t="s">
        <v>2060</v>
      </c>
      <c r="E3578" s="1" t="s">
        <v>1966</v>
      </c>
      <c r="F3578" s="2">
        <v>45291</v>
      </c>
      <c r="G3578" s="2">
        <v>45238</v>
      </c>
      <c r="H3578" s="2" t="str">
        <f>TEXT(Ecommerce_Sales[[#This Row],[Order_Date]],"mmmm")</f>
        <v>November</v>
      </c>
      <c r="I3578" s="2" t="str">
        <f>TEXT(Ecommerce_Sales[[#This Row],[Order_Date]],"yyyy")</f>
        <v>2023</v>
      </c>
      <c r="J3578" s="2" t="str">
        <f>TEXT(Ecommerce_Sales[[#This Row],[Order_Date]],"mmmm")</f>
        <v>November</v>
      </c>
      <c r="K3578" s="1" t="s">
        <v>1947</v>
      </c>
      <c r="L3578" s="1" t="s">
        <v>9502</v>
      </c>
      <c r="M3578" s="1" t="s">
        <v>2047</v>
      </c>
      <c r="N3578" s="1" t="s">
        <v>1989</v>
      </c>
      <c r="O3578" s="3">
        <v>291</v>
      </c>
      <c r="P3578">
        <v>7</v>
      </c>
      <c r="Q3578" s="3">
        <v>2038</v>
      </c>
      <c r="R3578" s="1" t="s">
        <v>2008</v>
      </c>
      <c r="S3578" s="3">
        <v>121</v>
      </c>
      <c r="T3578">
        <v>7</v>
      </c>
      <c r="U3578" t="str">
        <f>IF(Ecommerce_Sales[[#This Row],[Delivery_Time_Days]]&gt;7,"Delay",IF(Ecommerce_Sales[[#This Row],[Delivery_Time_Days]] = 0,"No delivery",IF(Ecommerce_Sales[[#This Row],[Delivery_Time_Days]]&lt;=7,"On-time")))</f>
        <v>On-time</v>
      </c>
      <c r="V3578" s="7">
        <f>Ecommerce_Sales[[#This Row],[Profit]]/Ecommerce_Sales[[#This Row],[Total_Price]]</f>
        <v>0.24975466143277722</v>
      </c>
      <c r="W3578" s="3">
        <v>509</v>
      </c>
      <c r="X3578" s="3"/>
    </row>
    <row r="3579" spans="1:24" x14ac:dyDescent="0.25">
      <c r="A3579" s="1" t="s">
        <v>9503</v>
      </c>
      <c r="B3579" s="1" t="s">
        <v>424</v>
      </c>
      <c r="C3579" s="1" t="s">
        <v>425</v>
      </c>
      <c r="D3579" s="1" t="s">
        <v>3948</v>
      </c>
      <c r="E3579" s="1" t="s">
        <v>1954</v>
      </c>
      <c r="F3579" s="2">
        <v>45025</v>
      </c>
      <c r="G3579" s="2">
        <v>45146</v>
      </c>
      <c r="H3579" s="2" t="str">
        <f>TEXT(Ecommerce_Sales[[#This Row],[Order_Date]],"mmmm")</f>
        <v>August</v>
      </c>
      <c r="I3579" s="2" t="str">
        <f>TEXT(Ecommerce_Sales[[#This Row],[Order_Date]],"yyyy")</f>
        <v>2023</v>
      </c>
      <c r="J3579" s="2" t="str">
        <f>TEXT(Ecommerce_Sales[[#This Row],[Order_Date]],"mmmm")</f>
        <v>August</v>
      </c>
      <c r="K3579" s="1" t="s">
        <v>1947</v>
      </c>
      <c r="L3579" s="1" t="s">
        <v>9504</v>
      </c>
      <c r="M3579" s="1" t="s">
        <v>2065</v>
      </c>
      <c r="N3579" s="1" t="s">
        <v>1978</v>
      </c>
      <c r="O3579" s="3">
        <v>1194</v>
      </c>
      <c r="P3579">
        <v>6</v>
      </c>
      <c r="Q3579" s="3">
        <v>7167</v>
      </c>
      <c r="R3579" s="1" t="s">
        <v>1951</v>
      </c>
      <c r="S3579" s="3">
        <v>952</v>
      </c>
      <c r="T3579">
        <v>8</v>
      </c>
      <c r="U3579" t="str">
        <f>IF(Ecommerce_Sales[[#This Row],[Delivery_Time_Days]]&gt;7,"Delay",IF(Ecommerce_Sales[[#This Row],[Delivery_Time_Days]] = 0,"No delivery",IF(Ecommerce_Sales[[#This Row],[Delivery_Time_Days]]&lt;=7,"On-time")))</f>
        <v>Delay</v>
      </c>
      <c r="V3579" s="7">
        <f>Ecommerce_Sales[[#This Row],[Profit]]/Ecommerce_Sales[[#This Row],[Total_Price]]</f>
        <v>0.34993721222268731</v>
      </c>
      <c r="W3579" s="3">
        <v>2508</v>
      </c>
      <c r="X3579" s="3"/>
    </row>
    <row r="3580" spans="1:24" x14ac:dyDescent="0.25">
      <c r="A3580" s="1" t="s">
        <v>9505</v>
      </c>
      <c r="B3580" s="1" t="s">
        <v>226</v>
      </c>
      <c r="C3580" s="1" t="s">
        <v>227</v>
      </c>
      <c r="D3580" s="1" t="s">
        <v>4833</v>
      </c>
      <c r="E3580" s="1" t="s">
        <v>2005</v>
      </c>
      <c r="F3580" s="2">
        <v>45318</v>
      </c>
      <c r="G3580" s="2">
        <v>45383</v>
      </c>
      <c r="H3580" s="2" t="str">
        <f>TEXT(Ecommerce_Sales[[#This Row],[Order_Date]],"mmmm")</f>
        <v>April</v>
      </c>
      <c r="I3580" s="2" t="str">
        <f>TEXT(Ecommerce_Sales[[#This Row],[Order_Date]],"yyyy")</f>
        <v>2024</v>
      </c>
      <c r="J3580" s="2" t="str">
        <f>TEXT(Ecommerce_Sales[[#This Row],[Order_Date]],"mmmm")</f>
        <v>April</v>
      </c>
      <c r="K3580" s="1" t="s">
        <v>1947</v>
      </c>
      <c r="L3580" s="1" t="s">
        <v>7595</v>
      </c>
      <c r="M3580" s="1" t="s">
        <v>2007</v>
      </c>
      <c r="N3580" s="1" t="s">
        <v>1973</v>
      </c>
      <c r="O3580" s="3">
        <v>165</v>
      </c>
      <c r="P3580">
        <v>1</v>
      </c>
      <c r="Q3580" s="3">
        <v>165</v>
      </c>
      <c r="R3580" s="1" t="s">
        <v>1958</v>
      </c>
      <c r="S3580" s="3">
        <v>14</v>
      </c>
      <c r="T3580">
        <v>3</v>
      </c>
      <c r="U3580" t="str">
        <f>IF(Ecommerce_Sales[[#This Row],[Delivery_Time_Days]]&gt;7,"Delay",IF(Ecommerce_Sales[[#This Row],[Delivery_Time_Days]] = 0,"No delivery",IF(Ecommerce_Sales[[#This Row],[Delivery_Time_Days]]&lt;=7,"On-time")))</f>
        <v>On-time</v>
      </c>
      <c r="V3580" s="7">
        <f>Ecommerce_Sales[[#This Row],[Profit]]/Ecommerce_Sales[[#This Row],[Total_Price]]</f>
        <v>0.29696969696969699</v>
      </c>
      <c r="W3580" s="3">
        <v>49</v>
      </c>
      <c r="X3580" s="3"/>
    </row>
    <row r="3581" spans="1:24" x14ac:dyDescent="0.25">
      <c r="A3581" s="1" t="s">
        <v>9506</v>
      </c>
      <c r="B3581" s="1" t="s">
        <v>256</v>
      </c>
      <c r="C3581" s="1" t="s">
        <v>257</v>
      </c>
      <c r="D3581" s="1" t="s">
        <v>5658</v>
      </c>
      <c r="E3581" s="1" t="s">
        <v>1981</v>
      </c>
      <c r="F3581" s="2">
        <v>44935</v>
      </c>
      <c r="G3581" s="2">
        <v>45651</v>
      </c>
      <c r="H3581" s="2" t="str">
        <f>TEXT(Ecommerce_Sales[[#This Row],[Order_Date]],"mmmm")</f>
        <v>December</v>
      </c>
      <c r="I3581" s="2" t="str">
        <f>TEXT(Ecommerce_Sales[[#This Row],[Order_Date]],"yyyy")</f>
        <v>2024</v>
      </c>
      <c r="J3581" s="2" t="str">
        <f>TEXT(Ecommerce_Sales[[#This Row],[Order_Date]],"mmmm")</f>
        <v>December</v>
      </c>
      <c r="K3581" s="1" t="s">
        <v>1947</v>
      </c>
      <c r="L3581" s="1" t="s">
        <v>9507</v>
      </c>
      <c r="M3581" s="1" t="s">
        <v>2104</v>
      </c>
      <c r="N3581" s="1" t="s">
        <v>1978</v>
      </c>
      <c r="O3581" s="3">
        <v>1000</v>
      </c>
      <c r="P3581">
        <v>8</v>
      </c>
      <c r="Q3581" s="3">
        <v>8001</v>
      </c>
      <c r="R3581" s="1" t="s">
        <v>1958</v>
      </c>
      <c r="S3581" s="3">
        <v>1065</v>
      </c>
      <c r="T3581">
        <v>4</v>
      </c>
      <c r="U3581" t="str">
        <f>IF(Ecommerce_Sales[[#This Row],[Delivery_Time_Days]]&gt;7,"Delay",IF(Ecommerce_Sales[[#This Row],[Delivery_Time_Days]] = 0,"No delivery",IF(Ecommerce_Sales[[#This Row],[Delivery_Time_Days]]&lt;=7,"On-time")))</f>
        <v>On-time</v>
      </c>
      <c r="V3581" s="7">
        <f>Ecommerce_Sales[[#This Row],[Profit]]/Ecommerce_Sales[[#This Row],[Total_Price]]</f>
        <v>0.34995625546806647</v>
      </c>
      <c r="W3581" s="3">
        <v>2800</v>
      </c>
      <c r="X3581" s="3"/>
    </row>
    <row r="3582" spans="1:24" x14ac:dyDescent="0.25">
      <c r="A3582" s="1" t="s">
        <v>9508</v>
      </c>
      <c r="B3582" s="1" t="s">
        <v>1221</v>
      </c>
      <c r="C3582" s="1" t="s">
        <v>1222</v>
      </c>
      <c r="D3582" s="1" t="s">
        <v>2541</v>
      </c>
      <c r="E3582" s="1" t="s">
        <v>2005</v>
      </c>
      <c r="F3582" s="2">
        <v>45382</v>
      </c>
      <c r="G3582" s="2">
        <v>45525</v>
      </c>
      <c r="H3582" s="2" t="str">
        <f>TEXT(Ecommerce_Sales[[#This Row],[Order_Date]],"mmmm")</f>
        <v>August</v>
      </c>
      <c r="I3582" s="2" t="str">
        <f>TEXT(Ecommerce_Sales[[#This Row],[Order_Date]],"yyyy")</f>
        <v>2024</v>
      </c>
      <c r="J3582" s="2" t="str">
        <f>TEXT(Ecommerce_Sales[[#This Row],[Order_Date]],"mmmm")</f>
        <v>August</v>
      </c>
      <c r="K3582" s="1" t="s">
        <v>1992</v>
      </c>
      <c r="L3582" s="1" t="s">
        <v>9509</v>
      </c>
      <c r="M3582" s="1" t="s">
        <v>2065</v>
      </c>
      <c r="N3582" s="1" t="s">
        <v>1978</v>
      </c>
      <c r="O3582" s="3">
        <v>46</v>
      </c>
      <c r="P3582">
        <v>6</v>
      </c>
      <c r="Q3582" s="3">
        <v>276</v>
      </c>
      <c r="R3582" s="1" t="s">
        <v>1958</v>
      </c>
      <c r="S3582" s="3">
        <v>36</v>
      </c>
      <c r="U3582" t="str">
        <f>IF(Ecommerce_Sales[[#This Row],[Delivery_Time_Days]]&gt;7,"Delay",IF(Ecommerce_Sales[[#This Row],[Delivery_Time_Days]] = 0,"No delivery",IF(Ecommerce_Sales[[#This Row],[Delivery_Time_Days]]&lt;=7,"On-time")))</f>
        <v>No delivery</v>
      </c>
      <c r="V3582" s="7">
        <f>Ecommerce_Sales[[#This Row],[Profit]]/Ecommerce_Sales[[#This Row],[Total_Price]]</f>
        <v>0.35144927536231885</v>
      </c>
      <c r="W3582" s="3">
        <v>97</v>
      </c>
      <c r="X3582" s="3"/>
    </row>
    <row r="3583" spans="1:24" x14ac:dyDescent="0.25">
      <c r="A3583" s="1" t="s">
        <v>9510</v>
      </c>
      <c r="B3583" s="1" t="s">
        <v>88</v>
      </c>
      <c r="C3583" s="1" t="s">
        <v>89</v>
      </c>
      <c r="D3583" s="1" t="s">
        <v>3134</v>
      </c>
      <c r="E3583" s="1" t="s">
        <v>1961</v>
      </c>
      <c r="F3583" s="2">
        <v>45107</v>
      </c>
      <c r="G3583" s="2">
        <v>45623</v>
      </c>
      <c r="H3583" s="2" t="str">
        <f>TEXT(Ecommerce_Sales[[#This Row],[Order_Date]],"mmmm")</f>
        <v>November</v>
      </c>
      <c r="I3583" s="2" t="str">
        <f>TEXT(Ecommerce_Sales[[#This Row],[Order_Date]],"yyyy")</f>
        <v>2024</v>
      </c>
      <c r="J3583" s="2" t="str">
        <f>TEXT(Ecommerce_Sales[[#This Row],[Order_Date]],"mmmm")</f>
        <v>November</v>
      </c>
      <c r="K3583" s="1" t="s">
        <v>1986</v>
      </c>
      <c r="L3583" s="1" t="s">
        <v>9511</v>
      </c>
      <c r="M3583" s="1" t="s">
        <v>2072</v>
      </c>
      <c r="N3583" s="1" t="s">
        <v>1950</v>
      </c>
      <c r="O3583" s="3">
        <v>1220</v>
      </c>
      <c r="P3583">
        <v>7</v>
      </c>
      <c r="Q3583" s="3">
        <v>8539</v>
      </c>
      <c r="R3583" s="1" t="s">
        <v>1958</v>
      </c>
      <c r="S3583" s="3">
        <v>451</v>
      </c>
      <c r="U3583" t="str">
        <f>IF(Ecommerce_Sales[[#This Row],[Delivery_Time_Days]]&gt;7,"Delay",IF(Ecommerce_Sales[[#This Row],[Delivery_Time_Days]] = 0,"No delivery",IF(Ecommerce_Sales[[#This Row],[Delivery_Time_Days]]&lt;=7,"On-time")))</f>
        <v>No delivery</v>
      </c>
      <c r="V3583" s="7">
        <f>Ecommerce_Sales[[#This Row],[Profit]]/Ecommerce_Sales[[#This Row],[Total_Price]]</f>
        <v>0.40004684389272749</v>
      </c>
      <c r="W3583" s="3">
        <v>3416</v>
      </c>
      <c r="X3583" s="3"/>
    </row>
    <row r="3584" spans="1:24" x14ac:dyDescent="0.25">
      <c r="A3584" s="1" t="s">
        <v>9512</v>
      </c>
      <c r="B3584" s="1" t="s">
        <v>448</v>
      </c>
      <c r="C3584" s="1" t="s">
        <v>449</v>
      </c>
      <c r="D3584" s="1" t="s">
        <v>1965</v>
      </c>
      <c r="E3584" s="1" t="s">
        <v>1966</v>
      </c>
      <c r="F3584" s="2">
        <v>45186</v>
      </c>
      <c r="G3584" s="2">
        <v>45476</v>
      </c>
      <c r="H3584" s="2" t="str">
        <f>TEXT(Ecommerce_Sales[[#This Row],[Order_Date]],"mmmm")</f>
        <v>July</v>
      </c>
      <c r="I3584" s="2" t="str">
        <f>TEXT(Ecommerce_Sales[[#This Row],[Order_Date]],"yyyy")</f>
        <v>2024</v>
      </c>
      <c r="J3584" s="2" t="str">
        <f>TEXT(Ecommerce_Sales[[#This Row],[Order_Date]],"mmmm")</f>
        <v>July</v>
      </c>
      <c r="K3584" s="1" t="s">
        <v>1947</v>
      </c>
      <c r="L3584" s="1" t="s">
        <v>9513</v>
      </c>
      <c r="M3584" s="1" t="s">
        <v>2104</v>
      </c>
      <c r="N3584" s="1" t="s">
        <v>1978</v>
      </c>
      <c r="O3584" s="3">
        <v>274</v>
      </c>
      <c r="P3584">
        <v>6</v>
      </c>
      <c r="Q3584" s="3">
        <v>1646</v>
      </c>
      <c r="R3584" s="1" t="s">
        <v>1958</v>
      </c>
      <c r="S3584" s="3">
        <v>223</v>
      </c>
      <c r="T3584">
        <v>10</v>
      </c>
      <c r="U3584" t="str">
        <f>IF(Ecommerce_Sales[[#This Row],[Delivery_Time_Days]]&gt;7,"Delay",IF(Ecommerce_Sales[[#This Row],[Delivery_Time_Days]] = 0,"No delivery",IF(Ecommerce_Sales[[#This Row],[Delivery_Time_Days]]&lt;=7,"On-time")))</f>
        <v>Delay</v>
      </c>
      <c r="V3584" s="7">
        <f>Ecommerce_Sales[[#This Row],[Profit]]/Ecommerce_Sales[[#This Row],[Total_Price]]</f>
        <v>0.34993924665856624</v>
      </c>
      <c r="W3584" s="3">
        <v>576</v>
      </c>
      <c r="X3584" s="3"/>
    </row>
    <row r="3585" spans="1:24" x14ac:dyDescent="0.25">
      <c r="A3585" s="1" t="s">
        <v>9514</v>
      </c>
      <c r="B3585" s="1" t="s">
        <v>16</v>
      </c>
      <c r="C3585" s="1" t="s">
        <v>17</v>
      </c>
      <c r="D3585" s="1" t="s">
        <v>4218</v>
      </c>
      <c r="E3585" s="1" t="s">
        <v>1946</v>
      </c>
      <c r="F3585" s="2">
        <v>45163</v>
      </c>
      <c r="G3585" s="2">
        <v>45353</v>
      </c>
      <c r="H3585" s="2" t="str">
        <f>TEXT(Ecommerce_Sales[[#This Row],[Order_Date]],"mmmm")</f>
        <v>March</v>
      </c>
      <c r="I3585" s="2" t="str">
        <f>TEXT(Ecommerce_Sales[[#This Row],[Order_Date]],"yyyy")</f>
        <v>2024</v>
      </c>
      <c r="J3585" s="2" t="str">
        <f>TEXT(Ecommerce_Sales[[#This Row],[Order_Date]],"mmmm")</f>
        <v>March</v>
      </c>
      <c r="K3585" s="1" t="s">
        <v>1947</v>
      </c>
      <c r="L3585" s="1" t="s">
        <v>9515</v>
      </c>
      <c r="M3585" s="1" t="s">
        <v>2002</v>
      </c>
      <c r="N3585" s="1" t="s">
        <v>1989</v>
      </c>
      <c r="O3585" s="3">
        <v>231</v>
      </c>
      <c r="P3585">
        <v>4</v>
      </c>
      <c r="Q3585" s="3">
        <v>923</v>
      </c>
      <c r="R3585" s="1" t="s">
        <v>1951</v>
      </c>
      <c r="S3585" s="3">
        <v>71</v>
      </c>
      <c r="T3585">
        <v>5</v>
      </c>
      <c r="U3585" t="str">
        <f>IF(Ecommerce_Sales[[#This Row],[Delivery_Time_Days]]&gt;7,"Delay",IF(Ecommerce_Sales[[#This Row],[Delivery_Time_Days]] = 0,"No delivery",IF(Ecommerce_Sales[[#This Row],[Delivery_Time_Days]]&lt;=7,"On-time")))</f>
        <v>On-time</v>
      </c>
      <c r="V3585" s="7">
        <f>Ecommerce_Sales[[#This Row],[Profit]]/Ecommerce_Sales[[#This Row],[Total_Price]]</f>
        <v>0.2502708559046587</v>
      </c>
      <c r="W3585" s="3">
        <v>231</v>
      </c>
      <c r="X3585" s="3"/>
    </row>
    <row r="3586" spans="1:24" x14ac:dyDescent="0.25">
      <c r="A3586" s="1" t="s">
        <v>9516</v>
      </c>
      <c r="B3586" s="1" t="s">
        <v>802</v>
      </c>
      <c r="C3586" s="1" t="s">
        <v>803</v>
      </c>
      <c r="D3586" s="1" t="s">
        <v>3552</v>
      </c>
      <c r="E3586" s="1" t="s">
        <v>1966</v>
      </c>
      <c r="F3586" s="2">
        <v>44960</v>
      </c>
      <c r="G3586" s="2">
        <v>45570</v>
      </c>
      <c r="H3586" s="2" t="str">
        <f>TEXT(Ecommerce_Sales[[#This Row],[Order_Date]],"mmmm")</f>
        <v>October</v>
      </c>
      <c r="I3586" s="2" t="str">
        <f>TEXT(Ecommerce_Sales[[#This Row],[Order_Date]],"yyyy")</f>
        <v>2024</v>
      </c>
      <c r="J3586" s="2" t="str">
        <f>TEXT(Ecommerce_Sales[[#This Row],[Order_Date]],"mmmm")</f>
        <v>October</v>
      </c>
      <c r="K3586" s="1" t="s">
        <v>1947</v>
      </c>
      <c r="L3586" s="1" t="s">
        <v>9517</v>
      </c>
      <c r="M3586" s="1" t="s">
        <v>2065</v>
      </c>
      <c r="N3586" s="1" t="s">
        <v>1978</v>
      </c>
      <c r="O3586" s="3">
        <v>676</v>
      </c>
      <c r="P3586">
        <v>6</v>
      </c>
      <c r="Q3586" s="3">
        <v>4058</v>
      </c>
      <c r="R3586" s="1" t="s">
        <v>2012</v>
      </c>
      <c r="S3586" s="3">
        <v>477</v>
      </c>
      <c r="T3586">
        <v>5</v>
      </c>
      <c r="U3586" t="str">
        <f>IF(Ecommerce_Sales[[#This Row],[Delivery_Time_Days]]&gt;7,"Delay",IF(Ecommerce_Sales[[#This Row],[Delivery_Time_Days]] = 0,"No delivery",IF(Ecommerce_Sales[[#This Row],[Delivery_Time_Days]]&lt;=7,"On-time")))</f>
        <v>On-time</v>
      </c>
      <c r="V3586" s="7">
        <f>Ecommerce_Sales[[#This Row],[Profit]]/Ecommerce_Sales[[#This Row],[Total_Price]]</f>
        <v>0.34992607195662889</v>
      </c>
      <c r="W3586" s="3">
        <v>1420</v>
      </c>
      <c r="X3586" s="3"/>
    </row>
    <row r="3587" spans="1:24" x14ac:dyDescent="0.25">
      <c r="A3587" s="1" t="s">
        <v>9518</v>
      </c>
      <c r="B3587" s="1" t="s">
        <v>980</v>
      </c>
      <c r="C3587" s="1" t="s">
        <v>981</v>
      </c>
      <c r="D3587" s="1" t="s">
        <v>2995</v>
      </c>
      <c r="E3587" s="1" t="s">
        <v>1966</v>
      </c>
      <c r="F3587" s="2">
        <v>45140</v>
      </c>
      <c r="G3587" s="2">
        <v>45098</v>
      </c>
      <c r="H3587" s="2" t="str">
        <f>TEXT(Ecommerce_Sales[[#This Row],[Order_Date]],"mmmm")</f>
        <v>June</v>
      </c>
      <c r="I3587" s="2" t="str">
        <f>TEXT(Ecommerce_Sales[[#This Row],[Order_Date]],"yyyy")</f>
        <v>2023</v>
      </c>
      <c r="J3587" s="2" t="str">
        <f>TEXT(Ecommerce_Sales[[#This Row],[Order_Date]],"mmmm")</f>
        <v>June</v>
      </c>
      <c r="K3587" s="1" t="s">
        <v>1947</v>
      </c>
      <c r="L3587" s="1" t="s">
        <v>9411</v>
      </c>
      <c r="M3587" s="1" t="s">
        <v>2054</v>
      </c>
      <c r="N3587" s="1" t="s">
        <v>1957</v>
      </c>
      <c r="O3587" s="3">
        <v>887</v>
      </c>
      <c r="P3587">
        <v>4</v>
      </c>
      <c r="Q3587" s="3">
        <v>3546</v>
      </c>
      <c r="R3587" s="1" t="s">
        <v>1951</v>
      </c>
      <c r="S3587" s="3">
        <v>307</v>
      </c>
      <c r="T3587">
        <v>2</v>
      </c>
      <c r="U3587" t="str">
        <f>IF(Ecommerce_Sales[[#This Row],[Delivery_Time_Days]]&gt;7,"Delay",IF(Ecommerce_Sales[[#This Row],[Delivery_Time_Days]] = 0,"No delivery",IF(Ecommerce_Sales[[#This Row],[Delivery_Time_Days]]&lt;=7,"On-time")))</f>
        <v>On-time</v>
      </c>
      <c r="V3587" s="7">
        <f>Ecommerce_Sales[[#This Row],[Profit]]/Ecommerce_Sales[[#This Row],[Total_Price]]</f>
        <v>0.15002820078962212</v>
      </c>
      <c r="W3587" s="3">
        <v>532</v>
      </c>
      <c r="X3587" s="3"/>
    </row>
    <row r="3588" spans="1:24" x14ac:dyDescent="0.25">
      <c r="A3588" s="1" t="s">
        <v>9519</v>
      </c>
      <c r="B3588" s="1" t="s">
        <v>1061</v>
      </c>
      <c r="C3588" s="1" t="s">
        <v>1062</v>
      </c>
      <c r="D3588" s="1" t="s">
        <v>5237</v>
      </c>
      <c r="E3588" s="1" t="s">
        <v>1981</v>
      </c>
      <c r="F3588" s="2">
        <v>45284</v>
      </c>
      <c r="G3588" s="2">
        <v>45090</v>
      </c>
      <c r="H3588" s="2" t="str">
        <f>TEXT(Ecommerce_Sales[[#This Row],[Order_Date]],"mmmm")</f>
        <v>June</v>
      </c>
      <c r="I3588" s="2" t="str">
        <f>TEXT(Ecommerce_Sales[[#This Row],[Order_Date]],"yyyy")</f>
        <v>2023</v>
      </c>
      <c r="J3588" s="2" t="str">
        <f>TEXT(Ecommerce_Sales[[#This Row],[Order_Date]],"mmmm")</f>
        <v>June</v>
      </c>
      <c r="K3588" s="1" t="s">
        <v>1947</v>
      </c>
      <c r="L3588" s="1" t="s">
        <v>9520</v>
      </c>
      <c r="M3588" s="1" t="s">
        <v>1968</v>
      </c>
      <c r="N3588" s="1" t="s">
        <v>1957</v>
      </c>
      <c r="O3588" s="3">
        <v>531</v>
      </c>
      <c r="P3588">
        <v>2</v>
      </c>
      <c r="Q3588" s="3">
        <v>1063</v>
      </c>
      <c r="R3588" s="1" t="s">
        <v>1958</v>
      </c>
      <c r="S3588" s="3">
        <v>119</v>
      </c>
      <c r="T3588">
        <v>9</v>
      </c>
      <c r="U3588" t="str">
        <f>IF(Ecommerce_Sales[[#This Row],[Delivery_Time_Days]]&gt;7,"Delay",IF(Ecommerce_Sales[[#This Row],[Delivery_Time_Days]] = 0,"No delivery",IF(Ecommerce_Sales[[#This Row],[Delivery_Time_Days]]&lt;=7,"On-time")))</f>
        <v>Delay</v>
      </c>
      <c r="V3588" s="7">
        <f>Ecommerce_Sales[[#This Row],[Profit]]/Ecommerce_Sales[[#This Row],[Total_Price]]</f>
        <v>0.14957666980244591</v>
      </c>
      <c r="W3588" s="3">
        <v>159</v>
      </c>
      <c r="X3588" s="3"/>
    </row>
    <row r="3589" spans="1:24" x14ac:dyDescent="0.25">
      <c r="A3589" s="1" t="s">
        <v>9521</v>
      </c>
      <c r="B3589" s="1" t="s">
        <v>1375</v>
      </c>
      <c r="C3589" s="1" t="s">
        <v>1376</v>
      </c>
      <c r="D3589" s="1" t="s">
        <v>4033</v>
      </c>
      <c r="E3589" s="1" t="s">
        <v>1981</v>
      </c>
      <c r="F3589" s="2">
        <v>45117</v>
      </c>
      <c r="G3589" s="2">
        <v>45150</v>
      </c>
      <c r="H3589" s="2" t="str">
        <f>TEXT(Ecommerce_Sales[[#This Row],[Order_Date]],"mmmm")</f>
        <v>August</v>
      </c>
      <c r="I3589" s="2" t="str">
        <f>TEXT(Ecommerce_Sales[[#This Row],[Order_Date]],"yyyy")</f>
        <v>2023</v>
      </c>
      <c r="J3589" s="2" t="str">
        <f>TEXT(Ecommerce_Sales[[#This Row],[Order_Date]],"mmmm")</f>
        <v>August</v>
      </c>
      <c r="K3589" s="1" t="s">
        <v>1947</v>
      </c>
      <c r="L3589" s="1" t="s">
        <v>9522</v>
      </c>
      <c r="M3589" s="1" t="s">
        <v>2043</v>
      </c>
      <c r="N3589" s="1" t="s">
        <v>1989</v>
      </c>
      <c r="O3589" s="3">
        <v>275</v>
      </c>
      <c r="P3589">
        <v>3</v>
      </c>
      <c r="Q3589" s="3">
        <v>826</v>
      </c>
      <c r="R3589" s="1" t="s">
        <v>1958</v>
      </c>
      <c r="S3589" s="3">
        <v>118</v>
      </c>
      <c r="T3589">
        <v>9</v>
      </c>
      <c r="U3589" t="str">
        <f>IF(Ecommerce_Sales[[#This Row],[Delivery_Time_Days]]&gt;7,"Delay",IF(Ecommerce_Sales[[#This Row],[Delivery_Time_Days]] = 0,"No delivery",IF(Ecommerce_Sales[[#This Row],[Delivery_Time_Days]]&lt;=7,"On-time")))</f>
        <v>Delay</v>
      </c>
      <c r="V3589" s="7">
        <f>Ecommerce_Sales[[#This Row],[Profit]]/Ecommerce_Sales[[#This Row],[Total_Price]]</f>
        <v>0.25060532687651332</v>
      </c>
      <c r="W3589" s="3">
        <v>207</v>
      </c>
      <c r="X3589" s="3"/>
    </row>
    <row r="3590" spans="1:24" x14ac:dyDescent="0.25">
      <c r="A3590" s="1" t="s">
        <v>9523</v>
      </c>
      <c r="B3590" s="1" t="s">
        <v>1657</v>
      </c>
      <c r="C3590" s="1" t="s">
        <v>1658</v>
      </c>
      <c r="D3590" s="1" t="s">
        <v>4122</v>
      </c>
      <c r="E3590" s="1" t="s">
        <v>1961</v>
      </c>
      <c r="F3590" s="2">
        <v>45055</v>
      </c>
      <c r="G3590" s="2">
        <v>45387</v>
      </c>
      <c r="H3590" s="2" t="str">
        <f>TEXT(Ecommerce_Sales[[#This Row],[Order_Date]],"mmmm")</f>
        <v>April</v>
      </c>
      <c r="I3590" s="2" t="str">
        <f>TEXT(Ecommerce_Sales[[#This Row],[Order_Date]],"yyyy")</f>
        <v>2024</v>
      </c>
      <c r="J3590" s="2" t="str">
        <f>TEXT(Ecommerce_Sales[[#This Row],[Order_Date]],"mmmm")</f>
        <v>April</v>
      </c>
      <c r="K3590" s="1" t="s">
        <v>1947</v>
      </c>
      <c r="L3590" s="1" t="s">
        <v>9524</v>
      </c>
      <c r="M3590" s="1" t="s">
        <v>2079</v>
      </c>
      <c r="N3590" s="1" t="s">
        <v>1973</v>
      </c>
      <c r="O3590" s="3">
        <v>313</v>
      </c>
      <c r="P3590">
        <v>1</v>
      </c>
      <c r="Q3590" s="3">
        <v>313</v>
      </c>
      <c r="R3590" s="1" t="s">
        <v>1951</v>
      </c>
      <c r="S3590" s="3">
        <v>42</v>
      </c>
      <c r="T3590">
        <v>4</v>
      </c>
      <c r="U3590" t="str">
        <f>IF(Ecommerce_Sales[[#This Row],[Delivery_Time_Days]]&gt;7,"Delay",IF(Ecommerce_Sales[[#This Row],[Delivery_Time_Days]] = 0,"No delivery",IF(Ecommerce_Sales[[#This Row],[Delivery_Time_Days]]&lt;=7,"On-time")))</f>
        <v>On-time</v>
      </c>
      <c r="V3590" s="7">
        <f>Ecommerce_Sales[[#This Row],[Profit]]/Ecommerce_Sales[[#This Row],[Total_Price]]</f>
        <v>0.30031948881789139</v>
      </c>
      <c r="W3590" s="3">
        <v>94</v>
      </c>
      <c r="X3590" s="3"/>
    </row>
    <row r="3591" spans="1:24" x14ac:dyDescent="0.25">
      <c r="A3591" s="1" t="s">
        <v>9525</v>
      </c>
      <c r="B3591" s="1" t="s">
        <v>1005</v>
      </c>
      <c r="C3591" s="1" t="s">
        <v>1006</v>
      </c>
      <c r="D3591" s="1" t="s">
        <v>4771</v>
      </c>
      <c r="E3591" s="1" t="s">
        <v>1981</v>
      </c>
      <c r="F3591" s="2">
        <v>45171</v>
      </c>
      <c r="G3591" s="2">
        <v>45026</v>
      </c>
      <c r="H3591" s="2" t="str">
        <f>TEXT(Ecommerce_Sales[[#This Row],[Order_Date]],"mmmm")</f>
        <v>April</v>
      </c>
      <c r="I3591" s="2" t="str">
        <f>TEXT(Ecommerce_Sales[[#This Row],[Order_Date]],"yyyy")</f>
        <v>2023</v>
      </c>
      <c r="J3591" s="2" t="str">
        <f>TEXT(Ecommerce_Sales[[#This Row],[Order_Date]],"mmmm")</f>
        <v>April</v>
      </c>
      <c r="K3591" s="1" t="s">
        <v>1947</v>
      </c>
      <c r="L3591" s="1" t="s">
        <v>9375</v>
      </c>
      <c r="M3591" s="1" t="s">
        <v>1998</v>
      </c>
      <c r="N3591" s="1" t="s">
        <v>1973</v>
      </c>
      <c r="O3591" s="3">
        <v>1028</v>
      </c>
      <c r="P3591">
        <v>3</v>
      </c>
      <c r="Q3591" s="3">
        <v>3085</v>
      </c>
      <c r="R3591" s="1" t="s">
        <v>1958</v>
      </c>
      <c r="S3591" s="3">
        <v>396</v>
      </c>
      <c r="T3591">
        <v>5</v>
      </c>
      <c r="U3591" t="str">
        <f>IF(Ecommerce_Sales[[#This Row],[Delivery_Time_Days]]&gt;7,"Delay",IF(Ecommerce_Sales[[#This Row],[Delivery_Time_Days]] = 0,"No delivery",IF(Ecommerce_Sales[[#This Row],[Delivery_Time_Days]]&lt;=7,"On-time")))</f>
        <v>On-time</v>
      </c>
      <c r="V3591" s="7">
        <f>Ecommerce_Sales[[#This Row],[Profit]]/Ecommerce_Sales[[#This Row],[Total_Price]]</f>
        <v>0.300162074554295</v>
      </c>
      <c r="W3591" s="3">
        <v>926</v>
      </c>
      <c r="X3591" s="3"/>
    </row>
    <row r="3592" spans="1:24" x14ac:dyDescent="0.25">
      <c r="A3592" s="1" t="s">
        <v>9526</v>
      </c>
      <c r="B3592" s="1" t="s">
        <v>1225</v>
      </c>
      <c r="C3592" s="1" t="s">
        <v>1226</v>
      </c>
      <c r="D3592" s="1" t="s">
        <v>4403</v>
      </c>
      <c r="E3592" s="1" t="s">
        <v>1954</v>
      </c>
      <c r="F3592" s="2">
        <v>45184</v>
      </c>
      <c r="G3592" s="2">
        <v>45145</v>
      </c>
      <c r="H3592" s="2" t="str">
        <f>TEXT(Ecommerce_Sales[[#This Row],[Order_Date]],"mmmm")</f>
        <v>August</v>
      </c>
      <c r="I3592" s="2" t="str">
        <f>TEXT(Ecommerce_Sales[[#This Row],[Order_Date]],"yyyy")</f>
        <v>2023</v>
      </c>
      <c r="J3592" s="2" t="str">
        <f>TEXT(Ecommerce_Sales[[#This Row],[Order_Date]],"mmmm")</f>
        <v>August</v>
      </c>
      <c r="K3592" s="1" t="s">
        <v>1992</v>
      </c>
      <c r="L3592" s="1" t="s">
        <v>9527</v>
      </c>
      <c r="M3592" s="1" t="s">
        <v>2030</v>
      </c>
      <c r="N3592" s="1" t="s">
        <v>1978</v>
      </c>
      <c r="O3592" s="3">
        <v>916</v>
      </c>
      <c r="P3592">
        <v>6</v>
      </c>
      <c r="Q3592" s="3">
        <v>5495</v>
      </c>
      <c r="R3592" s="1" t="s">
        <v>1958</v>
      </c>
      <c r="S3592" s="3">
        <v>554</v>
      </c>
      <c r="U3592" t="str">
        <f>IF(Ecommerce_Sales[[#This Row],[Delivery_Time_Days]]&gt;7,"Delay",IF(Ecommerce_Sales[[#This Row],[Delivery_Time_Days]] = 0,"No delivery",IF(Ecommerce_Sales[[#This Row],[Delivery_Time_Days]]&lt;=7,"On-time")))</f>
        <v>No delivery</v>
      </c>
      <c r="V3592" s="7">
        <f>Ecommerce_Sales[[#This Row],[Profit]]/Ecommerce_Sales[[#This Row],[Total_Price]]</f>
        <v>0.34995450409463147</v>
      </c>
      <c r="W3592" s="3">
        <v>1923</v>
      </c>
      <c r="X3592" s="3"/>
    </row>
    <row r="3593" spans="1:24" x14ac:dyDescent="0.25">
      <c r="A3593" s="1" t="s">
        <v>9528</v>
      </c>
      <c r="B3593" s="1" t="s">
        <v>616</v>
      </c>
      <c r="C3593" s="1" t="s">
        <v>617</v>
      </c>
      <c r="D3593" s="1" t="s">
        <v>4502</v>
      </c>
      <c r="E3593" s="1" t="s">
        <v>1946</v>
      </c>
      <c r="F3593" s="2">
        <v>45058</v>
      </c>
      <c r="G3593" s="2">
        <v>45368</v>
      </c>
      <c r="H3593" s="2" t="str">
        <f>TEXT(Ecommerce_Sales[[#This Row],[Order_Date]],"mmmm")</f>
        <v>March</v>
      </c>
      <c r="I3593" s="2" t="str">
        <f>TEXT(Ecommerce_Sales[[#This Row],[Order_Date]],"yyyy")</f>
        <v>2024</v>
      </c>
      <c r="J3593" s="2" t="str">
        <f>TEXT(Ecommerce_Sales[[#This Row],[Order_Date]],"mmmm")</f>
        <v>March</v>
      </c>
      <c r="K3593" s="1" t="s">
        <v>1947</v>
      </c>
      <c r="L3593" s="1" t="s">
        <v>4913</v>
      </c>
      <c r="M3593" s="1" t="s">
        <v>2079</v>
      </c>
      <c r="N3593" s="1" t="s">
        <v>1973</v>
      </c>
      <c r="O3593" s="3">
        <v>771</v>
      </c>
      <c r="P3593">
        <v>2</v>
      </c>
      <c r="Q3593" s="3">
        <v>1541</v>
      </c>
      <c r="R3593" s="1" t="s">
        <v>1958</v>
      </c>
      <c r="S3593" s="3">
        <v>161</v>
      </c>
      <c r="T3593">
        <v>6</v>
      </c>
      <c r="U3593" t="str">
        <f>IF(Ecommerce_Sales[[#This Row],[Delivery_Time_Days]]&gt;7,"Delay",IF(Ecommerce_Sales[[#This Row],[Delivery_Time_Days]] = 0,"No delivery",IF(Ecommerce_Sales[[#This Row],[Delivery_Time_Days]]&lt;=7,"On-time")))</f>
        <v>On-time</v>
      </c>
      <c r="V3593" s="7">
        <f>Ecommerce_Sales[[#This Row],[Profit]]/Ecommerce_Sales[[#This Row],[Total_Price]]</f>
        <v>0.29980532121998704</v>
      </c>
      <c r="W3593" s="3">
        <v>462</v>
      </c>
      <c r="X3593" s="3"/>
    </row>
    <row r="3594" spans="1:24" x14ac:dyDescent="0.25">
      <c r="A3594" s="1" t="s">
        <v>9529</v>
      </c>
      <c r="B3594" s="1" t="s">
        <v>730</v>
      </c>
      <c r="C3594" s="1" t="s">
        <v>731</v>
      </c>
      <c r="D3594" s="1" t="s">
        <v>8821</v>
      </c>
      <c r="E3594" s="1" t="s">
        <v>1961</v>
      </c>
      <c r="F3594" s="2">
        <v>45473</v>
      </c>
      <c r="G3594" s="2">
        <v>45601</v>
      </c>
      <c r="H3594" s="2" t="str">
        <f>TEXT(Ecommerce_Sales[[#This Row],[Order_Date]],"mmmm")</f>
        <v>November</v>
      </c>
      <c r="I3594" s="2" t="str">
        <f>TEXT(Ecommerce_Sales[[#This Row],[Order_Date]],"yyyy")</f>
        <v>2024</v>
      </c>
      <c r="J3594" s="2" t="str">
        <f>TEXT(Ecommerce_Sales[[#This Row],[Order_Date]],"mmmm")</f>
        <v>November</v>
      </c>
      <c r="K3594" s="1" t="s">
        <v>1947</v>
      </c>
      <c r="L3594" s="1" t="s">
        <v>9530</v>
      </c>
      <c r="M3594" s="1" t="s">
        <v>2247</v>
      </c>
      <c r="N3594" s="1" t="s">
        <v>1957</v>
      </c>
      <c r="O3594" s="3">
        <v>982</v>
      </c>
      <c r="P3594">
        <v>4</v>
      </c>
      <c r="Q3594" s="3">
        <v>3929</v>
      </c>
      <c r="R3594" s="1" t="s">
        <v>2016</v>
      </c>
      <c r="S3594" s="3">
        <v>381</v>
      </c>
      <c r="T3594">
        <v>7</v>
      </c>
      <c r="U3594" t="str">
        <f>IF(Ecommerce_Sales[[#This Row],[Delivery_Time_Days]]&gt;7,"Delay",IF(Ecommerce_Sales[[#This Row],[Delivery_Time_Days]] = 0,"No delivery",IF(Ecommerce_Sales[[#This Row],[Delivery_Time_Days]]&lt;=7,"On-time")))</f>
        <v>On-time</v>
      </c>
      <c r="V3594" s="7">
        <f>Ecommerce_Sales[[#This Row],[Profit]]/Ecommerce_Sales[[#This Row],[Total_Price]]</f>
        <v>0.14991091880885721</v>
      </c>
      <c r="W3594" s="3">
        <v>589</v>
      </c>
      <c r="X3594" s="3"/>
    </row>
    <row r="3595" spans="1:24" x14ac:dyDescent="0.25">
      <c r="A3595" s="1" t="s">
        <v>9531</v>
      </c>
      <c r="B3595" s="1" t="s">
        <v>210</v>
      </c>
      <c r="C3595" s="1" t="s">
        <v>211</v>
      </c>
      <c r="D3595" s="1" t="s">
        <v>3567</v>
      </c>
      <c r="E3595" s="1" t="s">
        <v>1954</v>
      </c>
      <c r="F3595" s="2">
        <v>45049</v>
      </c>
      <c r="G3595" s="2">
        <v>45558</v>
      </c>
      <c r="H3595" s="2" t="str">
        <f>TEXT(Ecommerce_Sales[[#This Row],[Order_Date]],"mmmm")</f>
        <v>September</v>
      </c>
      <c r="I3595" s="2" t="str">
        <f>TEXT(Ecommerce_Sales[[#This Row],[Order_Date]],"yyyy")</f>
        <v>2024</v>
      </c>
      <c r="J3595" s="2" t="str">
        <f>TEXT(Ecommerce_Sales[[#This Row],[Order_Date]],"mmmm")</f>
        <v>September</v>
      </c>
      <c r="K3595" s="1" t="s">
        <v>1947</v>
      </c>
      <c r="L3595" s="1" t="s">
        <v>9532</v>
      </c>
      <c r="M3595" s="1" t="s">
        <v>1983</v>
      </c>
      <c r="N3595" s="1" t="s">
        <v>1950</v>
      </c>
      <c r="O3595" s="3">
        <v>312</v>
      </c>
      <c r="P3595">
        <v>4</v>
      </c>
      <c r="Q3595" s="3">
        <v>1250</v>
      </c>
      <c r="R3595" s="1" t="s">
        <v>1958</v>
      </c>
      <c r="S3595" s="3">
        <v>90</v>
      </c>
      <c r="T3595">
        <v>3</v>
      </c>
      <c r="U3595" t="str">
        <f>IF(Ecommerce_Sales[[#This Row],[Delivery_Time_Days]]&gt;7,"Delay",IF(Ecommerce_Sales[[#This Row],[Delivery_Time_Days]] = 0,"No delivery",IF(Ecommerce_Sales[[#This Row],[Delivery_Time_Days]]&lt;=7,"On-time")))</f>
        <v>On-time</v>
      </c>
      <c r="V3595" s="7">
        <f>Ecommerce_Sales[[#This Row],[Profit]]/Ecommerce_Sales[[#This Row],[Total_Price]]</f>
        <v>0.4</v>
      </c>
      <c r="W3595" s="3">
        <v>500</v>
      </c>
      <c r="X3595" s="3"/>
    </row>
    <row r="3596" spans="1:24" x14ac:dyDescent="0.25">
      <c r="A3596" s="1" t="s">
        <v>9533</v>
      </c>
      <c r="B3596" s="1" t="s">
        <v>1709</v>
      </c>
      <c r="C3596" s="1" t="s">
        <v>1710</v>
      </c>
      <c r="D3596" s="1" t="s">
        <v>6041</v>
      </c>
      <c r="E3596" s="1" t="s">
        <v>1961</v>
      </c>
      <c r="F3596" s="2">
        <v>45082</v>
      </c>
      <c r="G3596" s="2">
        <v>44965</v>
      </c>
      <c r="H3596" s="2" t="str">
        <f>TEXT(Ecommerce_Sales[[#This Row],[Order_Date]],"mmmm")</f>
        <v>February</v>
      </c>
      <c r="I3596" s="2" t="str">
        <f>TEXT(Ecommerce_Sales[[#This Row],[Order_Date]],"yyyy")</f>
        <v>2023</v>
      </c>
      <c r="J3596" s="2" t="str">
        <f>TEXT(Ecommerce_Sales[[#This Row],[Order_Date]],"mmmm")</f>
        <v>February</v>
      </c>
      <c r="K3596" s="1" t="s">
        <v>1947</v>
      </c>
      <c r="L3596" s="1" t="s">
        <v>9534</v>
      </c>
      <c r="M3596" s="1" t="s">
        <v>1949</v>
      </c>
      <c r="N3596" s="1" t="s">
        <v>1950</v>
      </c>
      <c r="O3596" s="3">
        <v>11</v>
      </c>
      <c r="P3596">
        <v>1</v>
      </c>
      <c r="Q3596" s="3">
        <v>11</v>
      </c>
      <c r="R3596" s="1" t="s">
        <v>1958</v>
      </c>
      <c r="S3596" s="3">
        <v>1</v>
      </c>
      <c r="T3596">
        <v>3</v>
      </c>
      <c r="U3596" t="str">
        <f>IF(Ecommerce_Sales[[#This Row],[Delivery_Time_Days]]&gt;7,"Delay",IF(Ecommerce_Sales[[#This Row],[Delivery_Time_Days]] = 0,"No delivery",IF(Ecommerce_Sales[[#This Row],[Delivery_Time_Days]]&lt;=7,"On-time")))</f>
        <v>On-time</v>
      </c>
      <c r="V3596" s="7">
        <f>Ecommerce_Sales[[#This Row],[Profit]]/Ecommerce_Sales[[#This Row],[Total_Price]]</f>
        <v>0.36363636363636365</v>
      </c>
      <c r="W3596" s="3">
        <v>4</v>
      </c>
      <c r="X3596" s="3"/>
    </row>
    <row r="3597" spans="1:24" x14ac:dyDescent="0.25">
      <c r="A3597" s="1" t="s">
        <v>9535</v>
      </c>
      <c r="B3597" s="1" t="s">
        <v>629</v>
      </c>
      <c r="C3597" s="1" t="s">
        <v>630</v>
      </c>
      <c r="D3597" s="1" t="s">
        <v>6713</v>
      </c>
      <c r="E3597" s="1" t="s">
        <v>1954</v>
      </c>
      <c r="F3597" s="2">
        <v>45040</v>
      </c>
      <c r="G3597" s="2">
        <v>45438</v>
      </c>
      <c r="H3597" s="2" t="str">
        <f>TEXT(Ecommerce_Sales[[#This Row],[Order_Date]],"mmmm")</f>
        <v>May</v>
      </c>
      <c r="I3597" s="2" t="str">
        <f>TEXT(Ecommerce_Sales[[#This Row],[Order_Date]],"yyyy")</f>
        <v>2024</v>
      </c>
      <c r="J3597" s="2" t="str">
        <f>TEXT(Ecommerce_Sales[[#This Row],[Order_Date]],"mmmm")</f>
        <v>May</v>
      </c>
      <c r="K3597" s="1" t="s">
        <v>1947</v>
      </c>
      <c r="L3597" s="1" t="s">
        <v>3595</v>
      </c>
      <c r="M3597" s="1" t="s">
        <v>2030</v>
      </c>
      <c r="N3597" s="1" t="s">
        <v>1978</v>
      </c>
      <c r="O3597" s="3">
        <v>509</v>
      </c>
      <c r="P3597">
        <v>5</v>
      </c>
      <c r="Q3597" s="3">
        <v>2543</v>
      </c>
      <c r="R3597" s="1" t="s">
        <v>1958</v>
      </c>
      <c r="S3597" s="3">
        <v>244</v>
      </c>
      <c r="T3597">
        <v>7</v>
      </c>
      <c r="U3597" t="str">
        <f>IF(Ecommerce_Sales[[#This Row],[Delivery_Time_Days]]&gt;7,"Delay",IF(Ecommerce_Sales[[#This Row],[Delivery_Time_Days]] = 0,"No delivery",IF(Ecommerce_Sales[[#This Row],[Delivery_Time_Days]]&lt;=7,"On-time")))</f>
        <v>On-time</v>
      </c>
      <c r="V3597" s="7">
        <f>Ecommerce_Sales[[#This Row],[Profit]]/Ecommerce_Sales[[#This Row],[Total_Price]]</f>
        <v>0.34998033818324814</v>
      </c>
      <c r="W3597" s="3">
        <v>890</v>
      </c>
      <c r="X3597" s="3"/>
    </row>
    <row r="3598" spans="1:24" x14ac:dyDescent="0.25">
      <c r="A3598" s="1" t="s">
        <v>9536</v>
      </c>
      <c r="B3598" s="1" t="s">
        <v>885</v>
      </c>
      <c r="C3598" s="1" t="s">
        <v>886</v>
      </c>
      <c r="D3598" s="1" t="s">
        <v>2970</v>
      </c>
      <c r="E3598" s="1" t="s">
        <v>1954</v>
      </c>
      <c r="F3598" s="2">
        <v>44973</v>
      </c>
      <c r="G3598" s="2">
        <v>45319</v>
      </c>
      <c r="H3598" s="2" t="str">
        <f>TEXT(Ecommerce_Sales[[#This Row],[Order_Date]],"mmmm")</f>
        <v>January</v>
      </c>
      <c r="I3598" s="2" t="str">
        <f>TEXT(Ecommerce_Sales[[#This Row],[Order_Date]],"yyyy")</f>
        <v>2024</v>
      </c>
      <c r="J3598" s="2" t="str">
        <f>TEXT(Ecommerce_Sales[[#This Row],[Order_Date]],"mmmm")</f>
        <v>January</v>
      </c>
      <c r="K3598" s="1" t="s">
        <v>1947</v>
      </c>
      <c r="L3598" s="1" t="s">
        <v>9537</v>
      </c>
      <c r="M3598" s="1" t="s">
        <v>2065</v>
      </c>
      <c r="N3598" s="1" t="s">
        <v>1978</v>
      </c>
      <c r="O3598" s="3">
        <v>156</v>
      </c>
      <c r="P3598">
        <v>1</v>
      </c>
      <c r="Q3598" s="3">
        <v>156</v>
      </c>
      <c r="R3598" s="1" t="s">
        <v>1958</v>
      </c>
      <c r="S3598" s="3">
        <v>14</v>
      </c>
      <c r="T3598">
        <v>5</v>
      </c>
      <c r="U3598" t="str">
        <f>IF(Ecommerce_Sales[[#This Row],[Delivery_Time_Days]]&gt;7,"Delay",IF(Ecommerce_Sales[[#This Row],[Delivery_Time_Days]] = 0,"No delivery",IF(Ecommerce_Sales[[#This Row],[Delivery_Time_Days]]&lt;=7,"On-time")))</f>
        <v>On-time</v>
      </c>
      <c r="V3598" s="7">
        <f>Ecommerce_Sales[[#This Row],[Profit]]/Ecommerce_Sales[[#This Row],[Total_Price]]</f>
        <v>0.35256410256410259</v>
      </c>
      <c r="W3598" s="3">
        <v>55</v>
      </c>
      <c r="X3598" s="3"/>
    </row>
    <row r="3599" spans="1:24" x14ac:dyDescent="0.25">
      <c r="A3599" s="1" t="s">
        <v>9538</v>
      </c>
      <c r="B3599" s="1" t="s">
        <v>413</v>
      </c>
      <c r="C3599" s="1" t="s">
        <v>1592</v>
      </c>
      <c r="D3599" s="1" t="s">
        <v>3803</v>
      </c>
      <c r="E3599" s="1" t="s">
        <v>1961</v>
      </c>
      <c r="F3599" s="2">
        <v>45163</v>
      </c>
      <c r="G3599" s="2">
        <v>45052</v>
      </c>
      <c r="H3599" s="2" t="str">
        <f>TEXT(Ecommerce_Sales[[#This Row],[Order_Date]],"mmmm")</f>
        <v>May</v>
      </c>
      <c r="I3599" s="2" t="str">
        <f>TEXT(Ecommerce_Sales[[#This Row],[Order_Date]],"yyyy")</f>
        <v>2023</v>
      </c>
      <c r="J3599" s="2" t="str">
        <f>TEXT(Ecommerce_Sales[[#This Row],[Order_Date]],"mmmm")</f>
        <v>May</v>
      </c>
      <c r="K3599" s="1" t="s">
        <v>1947</v>
      </c>
      <c r="L3599" s="1" t="s">
        <v>9539</v>
      </c>
      <c r="M3599" s="1" t="s">
        <v>2047</v>
      </c>
      <c r="N3599" s="1" t="s">
        <v>1989</v>
      </c>
      <c r="O3599" s="3">
        <v>497</v>
      </c>
      <c r="P3599">
        <v>3</v>
      </c>
      <c r="Q3599" s="3">
        <v>1491</v>
      </c>
      <c r="R3599" s="1" t="s">
        <v>1951</v>
      </c>
      <c r="S3599" s="3">
        <v>152</v>
      </c>
      <c r="T3599">
        <v>2</v>
      </c>
      <c r="U3599" t="str">
        <f>IF(Ecommerce_Sales[[#This Row],[Delivery_Time_Days]]&gt;7,"Delay",IF(Ecommerce_Sales[[#This Row],[Delivery_Time_Days]] = 0,"No delivery",IF(Ecommerce_Sales[[#This Row],[Delivery_Time_Days]]&lt;=7,"On-time")))</f>
        <v>On-time</v>
      </c>
      <c r="V3599" s="7">
        <f>Ecommerce_Sales[[#This Row],[Profit]]/Ecommerce_Sales[[#This Row],[Total_Price]]</f>
        <v>0.25016767270288398</v>
      </c>
      <c r="W3599" s="3">
        <v>373</v>
      </c>
      <c r="X3599" s="3"/>
    </row>
    <row r="3600" spans="1:24" x14ac:dyDescent="0.25">
      <c r="A3600" s="1" t="s">
        <v>9540</v>
      </c>
      <c r="B3600" s="1" t="s">
        <v>976</v>
      </c>
      <c r="C3600" s="1" t="s">
        <v>977</v>
      </c>
      <c r="D3600" s="1" t="s">
        <v>6951</v>
      </c>
      <c r="E3600" s="1" t="s">
        <v>1961</v>
      </c>
      <c r="F3600" s="2">
        <v>45118</v>
      </c>
      <c r="G3600" s="2">
        <v>45407</v>
      </c>
      <c r="H3600" s="2" t="str">
        <f>TEXT(Ecommerce_Sales[[#This Row],[Order_Date]],"mmmm")</f>
        <v>April</v>
      </c>
      <c r="I3600" s="2" t="str">
        <f>TEXT(Ecommerce_Sales[[#This Row],[Order_Date]],"yyyy")</f>
        <v>2024</v>
      </c>
      <c r="J3600" s="2" t="str">
        <f>TEXT(Ecommerce_Sales[[#This Row],[Order_Date]],"mmmm")</f>
        <v>April</v>
      </c>
      <c r="K3600" s="1" t="s">
        <v>1947</v>
      </c>
      <c r="L3600" s="1" t="s">
        <v>9541</v>
      </c>
      <c r="M3600" s="1" t="s">
        <v>1956</v>
      </c>
      <c r="N3600" s="1" t="s">
        <v>1957</v>
      </c>
      <c r="O3600" s="3">
        <v>895</v>
      </c>
      <c r="P3600">
        <v>5</v>
      </c>
      <c r="Q3600" s="3">
        <v>4473</v>
      </c>
      <c r="R3600" s="1" t="s">
        <v>1958</v>
      </c>
      <c r="S3600" s="3">
        <v>491</v>
      </c>
      <c r="T3600">
        <v>3</v>
      </c>
      <c r="U3600" t="str">
        <f>IF(Ecommerce_Sales[[#This Row],[Delivery_Time_Days]]&gt;7,"Delay",IF(Ecommerce_Sales[[#This Row],[Delivery_Time_Days]] = 0,"No delivery",IF(Ecommerce_Sales[[#This Row],[Delivery_Time_Days]]&lt;=7,"On-time")))</f>
        <v>On-time</v>
      </c>
      <c r="V3600" s="7">
        <f>Ecommerce_Sales[[#This Row],[Profit]]/Ecommerce_Sales[[#This Row],[Total_Price]]</f>
        <v>0.15001117818019227</v>
      </c>
      <c r="W3600" s="3">
        <v>671</v>
      </c>
      <c r="X3600" s="3"/>
    </row>
    <row r="3601" spans="1:24" x14ac:dyDescent="0.25">
      <c r="A3601" s="1" t="s">
        <v>9542</v>
      </c>
      <c r="B3601" s="1" t="s">
        <v>543</v>
      </c>
      <c r="C3601" s="1" t="s">
        <v>544</v>
      </c>
      <c r="D3601" s="1" t="s">
        <v>4284</v>
      </c>
      <c r="E3601" s="1" t="s">
        <v>2005</v>
      </c>
      <c r="F3601" s="2">
        <v>45131</v>
      </c>
      <c r="G3601" s="2">
        <v>44965</v>
      </c>
      <c r="H3601" s="2" t="str">
        <f>TEXT(Ecommerce_Sales[[#This Row],[Order_Date]],"mmmm")</f>
        <v>February</v>
      </c>
      <c r="I3601" s="2" t="str">
        <f>TEXT(Ecommerce_Sales[[#This Row],[Order_Date]],"yyyy")</f>
        <v>2023</v>
      </c>
      <c r="J3601" s="2" t="str">
        <f>TEXT(Ecommerce_Sales[[#This Row],[Order_Date]],"mmmm")</f>
        <v>February</v>
      </c>
      <c r="K3601" s="1" t="s">
        <v>1947</v>
      </c>
      <c r="L3601" s="1" t="s">
        <v>9543</v>
      </c>
      <c r="M3601" s="1" t="s">
        <v>1988</v>
      </c>
      <c r="N3601" s="1" t="s">
        <v>1989</v>
      </c>
      <c r="O3601" s="3">
        <v>632</v>
      </c>
      <c r="P3601">
        <v>2</v>
      </c>
      <c r="Q3601" s="3">
        <v>1264</v>
      </c>
      <c r="R3601" s="1" t="s">
        <v>1958</v>
      </c>
      <c r="S3601" s="3">
        <v>131</v>
      </c>
      <c r="T3601">
        <v>5</v>
      </c>
      <c r="U3601" t="str">
        <f>IF(Ecommerce_Sales[[#This Row],[Delivery_Time_Days]]&gt;7,"Delay",IF(Ecommerce_Sales[[#This Row],[Delivery_Time_Days]] = 0,"No delivery",IF(Ecommerce_Sales[[#This Row],[Delivery_Time_Days]]&lt;=7,"On-time")))</f>
        <v>On-time</v>
      </c>
      <c r="V3601" s="7">
        <f>Ecommerce_Sales[[#This Row],[Profit]]/Ecommerce_Sales[[#This Row],[Total_Price]]</f>
        <v>0.25</v>
      </c>
      <c r="W3601" s="3">
        <v>316</v>
      </c>
      <c r="X3601" s="3"/>
    </row>
    <row r="3602" spans="1:24" x14ac:dyDescent="0.25">
      <c r="A3602" s="1" t="s">
        <v>9544</v>
      </c>
      <c r="B3602" s="1" t="s">
        <v>1761</v>
      </c>
      <c r="C3602" s="1" t="s">
        <v>1762</v>
      </c>
      <c r="D3602" s="1" t="s">
        <v>8194</v>
      </c>
      <c r="E3602" s="1" t="s">
        <v>1961</v>
      </c>
      <c r="F3602" s="2">
        <v>45389</v>
      </c>
      <c r="G3602" s="2">
        <v>45066</v>
      </c>
      <c r="H3602" s="2" t="str">
        <f>TEXT(Ecommerce_Sales[[#This Row],[Order_Date]],"mmmm")</f>
        <v>May</v>
      </c>
      <c r="I3602" s="2" t="str">
        <f>TEXT(Ecommerce_Sales[[#This Row],[Order_Date]],"yyyy")</f>
        <v>2023</v>
      </c>
      <c r="J3602" s="2" t="str">
        <f>TEXT(Ecommerce_Sales[[#This Row],[Order_Date]],"mmmm")</f>
        <v>May</v>
      </c>
      <c r="K3602" s="1" t="s">
        <v>1947</v>
      </c>
      <c r="L3602" s="1" t="s">
        <v>9545</v>
      </c>
      <c r="M3602" s="1" t="s">
        <v>2007</v>
      </c>
      <c r="N3602" s="1" t="s">
        <v>1973</v>
      </c>
      <c r="O3602" s="3">
        <v>835</v>
      </c>
      <c r="P3602">
        <v>5</v>
      </c>
      <c r="Q3602" s="3">
        <v>4175</v>
      </c>
      <c r="R3602" s="1" t="s">
        <v>1958</v>
      </c>
      <c r="S3602" s="3">
        <v>496</v>
      </c>
      <c r="T3602">
        <v>9</v>
      </c>
      <c r="U3602" t="str">
        <f>IF(Ecommerce_Sales[[#This Row],[Delivery_Time_Days]]&gt;7,"Delay",IF(Ecommerce_Sales[[#This Row],[Delivery_Time_Days]] = 0,"No delivery",IF(Ecommerce_Sales[[#This Row],[Delivery_Time_Days]]&lt;=7,"On-time")))</f>
        <v>Delay</v>
      </c>
      <c r="V3602" s="7">
        <f>Ecommerce_Sales[[#This Row],[Profit]]/Ecommerce_Sales[[#This Row],[Total_Price]]</f>
        <v>0.2998802395209581</v>
      </c>
      <c r="W3602" s="3">
        <v>1252</v>
      </c>
      <c r="X3602" s="3"/>
    </row>
    <row r="3603" spans="1:24" x14ac:dyDescent="0.25">
      <c r="A3603" s="1" t="s">
        <v>9546</v>
      </c>
      <c r="B3603" s="1" t="s">
        <v>503</v>
      </c>
      <c r="C3603" s="1" t="s">
        <v>504</v>
      </c>
      <c r="D3603" s="1" t="s">
        <v>4536</v>
      </c>
      <c r="E3603" s="1" t="s">
        <v>1996</v>
      </c>
      <c r="F3603" s="2">
        <v>45382</v>
      </c>
      <c r="G3603" s="2">
        <v>45428</v>
      </c>
      <c r="H3603" s="2" t="str">
        <f>TEXT(Ecommerce_Sales[[#This Row],[Order_Date]],"mmmm")</f>
        <v>May</v>
      </c>
      <c r="I3603" s="2" t="str">
        <f>TEXT(Ecommerce_Sales[[#This Row],[Order_Date]],"yyyy")</f>
        <v>2024</v>
      </c>
      <c r="J3603" s="2" t="str">
        <f>TEXT(Ecommerce_Sales[[#This Row],[Order_Date]],"mmmm")</f>
        <v>May</v>
      </c>
      <c r="K3603" s="1" t="s">
        <v>1947</v>
      </c>
      <c r="L3603" s="1" t="s">
        <v>9547</v>
      </c>
      <c r="M3603" s="1" t="s">
        <v>1956</v>
      </c>
      <c r="N3603" s="1" t="s">
        <v>1957</v>
      </c>
      <c r="O3603" s="3">
        <v>253</v>
      </c>
      <c r="P3603">
        <v>1</v>
      </c>
      <c r="Q3603" s="3">
        <v>253</v>
      </c>
      <c r="R3603" s="1" t="s">
        <v>1958</v>
      </c>
      <c r="S3603" s="3">
        <v>16</v>
      </c>
      <c r="T3603">
        <v>6</v>
      </c>
      <c r="U3603" t="str">
        <f>IF(Ecommerce_Sales[[#This Row],[Delivery_Time_Days]]&gt;7,"Delay",IF(Ecommerce_Sales[[#This Row],[Delivery_Time_Days]] = 0,"No delivery",IF(Ecommerce_Sales[[#This Row],[Delivery_Time_Days]]&lt;=7,"On-time")))</f>
        <v>On-time</v>
      </c>
      <c r="V3603" s="7">
        <f>Ecommerce_Sales[[#This Row],[Profit]]/Ecommerce_Sales[[#This Row],[Total_Price]]</f>
        <v>0.15019762845849802</v>
      </c>
      <c r="W3603" s="3">
        <v>38</v>
      </c>
      <c r="X3603" s="3"/>
    </row>
    <row r="3604" spans="1:24" x14ac:dyDescent="0.25">
      <c r="A3604" s="1" t="s">
        <v>9548</v>
      </c>
      <c r="B3604" s="1" t="s">
        <v>418</v>
      </c>
      <c r="C3604" s="1" t="s">
        <v>419</v>
      </c>
      <c r="D3604" s="1" t="s">
        <v>2201</v>
      </c>
      <c r="E3604" s="1" t="s">
        <v>1961</v>
      </c>
      <c r="F3604" s="2">
        <v>45044</v>
      </c>
      <c r="G3604" s="2">
        <v>45431</v>
      </c>
      <c r="H3604" s="2" t="str">
        <f>TEXT(Ecommerce_Sales[[#This Row],[Order_Date]],"mmmm")</f>
        <v>May</v>
      </c>
      <c r="I3604" s="2" t="str">
        <f>TEXT(Ecommerce_Sales[[#This Row],[Order_Date]],"yyyy")</f>
        <v>2024</v>
      </c>
      <c r="J3604" s="2" t="str">
        <f>TEXT(Ecommerce_Sales[[#This Row],[Order_Date]],"mmmm")</f>
        <v>May</v>
      </c>
      <c r="K3604" s="1" t="s">
        <v>1992</v>
      </c>
      <c r="L3604" s="1" t="s">
        <v>9549</v>
      </c>
      <c r="M3604" s="1" t="s">
        <v>2026</v>
      </c>
      <c r="N3604" s="1" t="s">
        <v>1978</v>
      </c>
      <c r="O3604" s="3">
        <v>173</v>
      </c>
      <c r="P3604">
        <v>5</v>
      </c>
      <c r="Q3604" s="3">
        <v>866</v>
      </c>
      <c r="R3604" s="1" t="s">
        <v>1958</v>
      </c>
      <c r="S3604" s="3">
        <v>124</v>
      </c>
      <c r="U3604" t="str">
        <f>IF(Ecommerce_Sales[[#This Row],[Delivery_Time_Days]]&gt;7,"Delay",IF(Ecommerce_Sales[[#This Row],[Delivery_Time_Days]] = 0,"No delivery",IF(Ecommerce_Sales[[#This Row],[Delivery_Time_Days]]&lt;=7,"On-time")))</f>
        <v>No delivery</v>
      </c>
      <c r="V3604" s="7">
        <f>Ecommerce_Sales[[#This Row],[Profit]]/Ecommerce_Sales[[#This Row],[Total_Price]]</f>
        <v>0.34988452655889146</v>
      </c>
      <c r="W3604" s="3">
        <v>303</v>
      </c>
      <c r="X3604" s="3"/>
    </row>
    <row r="3605" spans="1:24" x14ac:dyDescent="0.25">
      <c r="A3605" s="1" t="s">
        <v>9550</v>
      </c>
      <c r="B3605" s="1" t="s">
        <v>624</v>
      </c>
      <c r="C3605" s="1" t="s">
        <v>625</v>
      </c>
      <c r="D3605" s="1" t="s">
        <v>2288</v>
      </c>
      <c r="E3605" s="1" t="s">
        <v>2005</v>
      </c>
      <c r="F3605" s="2">
        <v>44935</v>
      </c>
      <c r="G3605" s="2">
        <v>45151</v>
      </c>
      <c r="H3605" s="2" t="str">
        <f>TEXT(Ecommerce_Sales[[#This Row],[Order_Date]],"mmmm")</f>
        <v>August</v>
      </c>
      <c r="I3605" s="2" t="str">
        <f>TEXT(Ecommerce_Sales[[#This Row],[Order_Date]],"yyyy")</f>
        <v>2023</v>
      </c>
      <c r="J3605" s="2" t="str">
        <f>TEXT(Ecommerce_Sales[[#This Row],[Order_Date]],"mmmm")</f>
        <v>August</v>
      </c>
      <c r="K3605" s="1" t="s">
        <v>1947</v>
      </c>
      <c r="L3605" s="1" t="s">
        <v>9551</v>
      </c>
      <c r="M3605" s="1" t="s">
        <v>1949</v>
      </c>
      <c r="N3605" s="1" t="s">
        <v>1950</v>
      </c>
      <c r="O3605" s="3">
        <v>297</v>
      </c>
      <c r="P3605">
        <v>2</v>
      </c>
      <c r="Q3605" s="3">
        <v>594</v>
      </c>
      <c r="R3605" s="1" t="s">
        <v>2012</v>
      </c>
      <c r="S3605" s="3">
        <v>86</v>
      </c>
      <c r="T3605">
        <v>2</v>
      </c>
      <c r="U3605" t="str">
        <f>IF(Ecommerce_Sales[[#This Row],[Delivery_Time_Days]]&gt;7,"Delay",IF(Ecommerce_Sales[[#This Row],[Delivery_Time_Days]] = 0,"No delivery",IF(Ecommerce_Sales[[#This Row],[Delivery_Time_Days]]&lt;=7,"On-time")))</f>
        <v>On-time</v>
      </c>
      <c r="V3605" s="7">
        <f>Ecommerce_Sales[[#This Row],[Profit]]/Ecommerce_Sales[[#This Row],[Total_Price]]</f>
        <v>0.40067340067340068</v>
      </c>
      <c r="W3605" s="3">
        <v>238</v>
      </c>
      <c r="X3605" s="3"/>
    </row>
    <row r="3606" spans="1:24" x14ac:dyDescent="0.25">
      <c r="A3606" s="1" t="s">
        <v>9552</v>
      </c>
      <c r="B3606" s="1" t="s">
        <v>1175</v>
      </c>
      <c r="C3606" s="1" t="s">
        <v>1176</v>
      </c>
      <c r="D3606" s="1" t="s">
        <v>2382</v>
      </c>
      <c r="E3606" s="1" t="s">
        <v>1966</v>
      </c>
      <c r="F3606" s="2">
        <v>45465</v>
      </c>
      <c r="G3606" s="2">
        <v>45251</v>
      </c>
      <c r="H3606" s="2" t="str">
        <f>TEXT(Ecommerce_Sales[[#This Row],[Order_Date]],"mmmm")</f>
        <v>November</v>
      </c>
      <c r="I3606" s="2" t="str">
        <f>TEXT(Ecommerce_Sales[[#This Row],[Order_Date]],"yyyy")</f>
        <v>2023</v>
      </c>
      <c r="J3606" s="2" t="str">
        <f>TEXT(Ecommerce_Sales[[#This Row],[Order_Date]],"mmmm")</f>
        <v>November</v>
      </c>
      <c r="K3606" s="1" t="s">
        <v>1947</v>
      </c>
      <c r="L3606" s="1" t="s">
        <v>6841</v>
      </c>
      <c r="M3606" s="1" t="s">
        <v>1977</v>
      </c>
      <c r="N3606" s="1" t="s">
        <v>1978</v>
      </c>
      <c r="O3606" s="3">
        <v>886</v>
      </c>
      <c r="P3606">
        <v>7</v>
      </c>
      <c r="Q3606" s="3">
        <v>6204</v>
      </c>
      <c r="R3606" s="1" t="s">
        <v>1958</v>
      </c>
      <c r="S3606" s="3">
        <v>687</v>
      </c>
      <c r="T3606">
        <v>8</v>
      </c>
      <c r="U3606" t="str">
        <f>IF(Ecommerce_Sales[[#This Row],[Delivery_Time_Days]]&gt;7,"Delay",IF(Ecommerce_Sales[[#This Row],[Delivery_Time_Days]] = 0,"No delivery",IF(Ecommerce_Sales[[#This Row],[Delivery_Time_Days]]&lt;=7,"On-time")))</f>
        <v>Delay</v>
      </c>
      <c r="V3606" s="7">
        <f>Ecommerce_Sales[[#This Row],[Profit]]/Ecommerce_Sales[[#This Row],[Total_Price]]</f>
        <v>0.34993552546744033</v>
      </c>
      <c r="W3606" s="3">
        <v>2171</v>
      </c>
      <c r="X3606" s="3"/>
    </row>
    <row r="3607" spans="1:24" x14ac:dyDescent="0.25">
      <c r="A3607" s="1" t="s">
        <v>9553</v>
      </c>
      <c r="B3607" s="1" t="s">
        <v>60</v>
      </c>
      <c r="C3607" s="1" t="s">
        <v>61</v>
      </c>
      <c r="D3607" s="1" t="s">
        <v>2881</v>
      </c>
      <c r="E3607" s="1" t="s">
        <v>1954</v>
      </c>
      <c r="F3607" s="2">
        <v>45212</v>
      </c>
      <c r="G3607" s="2">
        <v>45061</v>
      </c>
      <c r="H3607" s="2" t="str">
        <f>TEXT(Ecommerce_Sales[[#This Row],[Order_Date]],"mmmm")</f>
        <v>May</v>
      </c>
      <c r="I3607" s="2" t="str">
        <f>TEXT(Ecommerce_Sales[[#This Row],[Order_Date]],"yyyy")</f>
        <v>2023</v>
      </c>
      <c r="J3607" s="2" t="str">
        <f>TEXT(Ecommerce_Sales[[#This Row],[Order_Date]],"mmmm")</f>
        <v>May</v>
      </c>
      <c r="K3607" s="1" t="s">
        <v>1947</v>
      </c>
      <c r="L3607" s="1" t="s">
        <v>9554</v>
      </c>
      <c r="M3607" s="1" t="s">
        <v>1983</v>
      </c>
      <c r="N3607" s="1" t="s">
        <v>1950</v>
      </c>
      <c r="O3607" s="3">
        <v>1071</v>
      </c>
      <c r="P3607">
        <v>4</v>
      </c>
      <c r="Q3607" s="3">
        <v>4286</v>
      </c>
      <c r="R3607" s="1" t="s">
        <v>1958</v>
      </c>
      <c r="S3607" s="3">
        <v>321</v>
      </c>
      <c r="T3607">
        <v>8</v>
      </c>
      <c r="U3607" t="str">
        <f>IF(Ecommerce_Sales[[#This Row],[Delivery_Time_Days]]&gt;7,"Delay",IF(Ecommerce_Sales[[#This Row],[Delivery_Time_Days]] = 0,"No delivery",IF(Ecommerce_Sales[[#This Row],[Delivery_Time_Days]]&lt;=7,"On-time")))</f>
        <v>Delay</v>
      </c>
      <c r="V3607" s="7">
        <f>Ecommerce_Sales[[#This Row],[Profit]]/Ecommerce_Sales[[#This Row],[Total_Price]]</f>
        <v>0.39990667288847409</v>
      </c>
      <c r="W3607" s="3">
        <v>1714</v>
      </c>
      <c r="X3607" s="3"/>
    </row>
    <row r="3608" spans="1:24" x14ac:dyDescent="0.25">
      <c r="A3608" s="1" t="s">
        <v>9555</v>
      </c>
      <c r="B3608" s="1" t="s">
        <v>454</v>
      </c>
      <c r="C3608" s="1" t="s">
        <v>455</v>
      </c>
      <c r="D3608" s="1" t="s">
        <v>6384</v>
      </c>
      <c r="E3608" s="1" t="s">
        <v>1961</v>
      </c>
      <c r="F3608" s="2">
        <v>45592</v>
      </c>
      <c r="G3608" s="2">
        <v>45483</v>
      </c>
      <c r="H3608" s="2" t="str">
        <f>TEXT(Ecommerce_Sales[[#This Row],[Order_Date]],"mmmm")</f>
        <v>July</v>
      </c>
      <c r="I3608" s="2" t="str">
        <f>TEXT(Ecommerce_Sales[[#This Row],[Order_Date]],"yyyy")</f>
        <v>2024</v>
      </c>
      <c r="J3608" s="2" t="str">
        <f>TEXT(Ecommerce_Sales[[#This Row],[Order_Date]],"mmmm")</f>
        <v>July</v>
      </c>
      <c r="K3608" s="1" t="s">
        <v>1947</v>
      </c>
      <c r="L3608" s="1" t="s">
        <v>2833</v>
      </c>
      <c r="M3608" s="1" t="s">
        <v>1956</v>
      </c>
      <c r="N3608" s="1" t="s">
        <v>1957</v>
      </c>
      <c r="O3608" s="3">
        <v>828</v>
      </c>
      <c r="P3608">
        <v>3</v>
      </c>
      <c r="Q3608" s="3">
        <v>2485</v>
      </c>
      <c r="R3608" s="1" t="s">
        <v>1958</v>
      </c>
      <c r="S3608" s="3">
        <v>273</v>
      </c>
      <c r="T3608">
        <v>8</v>
      </c>
      <c r="U3608" t="str">
        <f>IF(Ecommerce_Sales[[#This Row],[Delivery_Time_Days]]&gt;7,"Delay",IF(Ecommerce_Sales[[#This Row],[Delivery_Time_Days]] = 0,"No delivery",IF(Ecommerce_Sales[[#This Row],[Delivery_Time_Days]]&lt;=7,"On-time")))</f>
        <v>Delay</v>
      </c>
      <c r="V3608" s="7">
        <f>Ecommerce_Sales[[#This Row],[Profit]]/Ecommerce_Sales[[#This Row],[Total_Price]]</f>
        <v>0.15010060362173039</v>
      </c>
      <c r="W3608" s="3">
        <v>373</v>
      </c>
      <c r="X3608" s="3"/>
    </row>
    <row r="3609" spans="1:24" x14ac:dyDescent="0.25">
      <c r="A3609" s="1" t="s">
        <v>9556</v>
      </c>
      <c r="B3609" s="1" t="s">
        <v>926</v>
      </c>
      <c r="C3609" s="1" t="s">
        <v>927</v>
      </c>
      <c r="D3609" s="1" t="s">
        <v>2511</v>
      </c>
      <c r="E3609" s="1" t="s">
        <v>1966</v>
      </c>
      <c r="F3609" s="2">
        <v>45397</v>
      </c>
      <c r="G3609" s="2">
        <v>45275</v>
      </c>
      <c r="H3609" s="2" t="str">
        <f>TEXT(Ecommerce_Sales[[#This Row],[Order_Date]],"mmmm")</f>
        <v>December</v>
      </c>
      <c r="I3609" s="2" t="str">
        <f>TEXT(Ecommerce_Sales[[#This Row],[Order_Date]],"yyyy")</f>
        <v>2023</v>
      </c>
      <c r="J3609" s="2" t="str">
        <f>TEXT(Ecommerce_Sales[[#This Row],[Order_Date]],"mmmm")</f>
        <v>December</v>
      </c>
      <c r="K3609" s="1" t="s">
        <v>1947</v>
      </c>
      <c r="L3609" s="1" t="s">
        <v>4726</v>
      </c>
      <c r="M3609" s="1" t="s">
        <v>2007</v>
      </c>
      <c r="N3609" s="1" t="s">
        <v>1973</v>
      </c>
      <c r="O3609" s="3">
        <v>208</v>
      </c>
      <c r="P3609">
        <v>8</v>
      </c>
      <c r="Q3609" s="3">
        <v>1663</v>
      </c>
      <c r="R3609" s="1" t="s">
        <v>1951</v>
      </c>
      <c r="S3609" s="3">
        <v>110</v>
      </c>
      <c r="T3609">
        <v>6</v>
      </c>
      <c r="U3609" t="str">
        <f>IF(Ecommerce_Sales[[#This Row],[Delivery_Time_Days]]&gt;7,"Delay",IF(Ecommerce_Sales[[#This Row],[Delivery_Time_Days]] = 0,"No delivery",IF(Ecommerce_Sales[[#This Row],[Delivery_Time_Days]]&lt;=7,"On-time")))</f>
        <v>On-time</v>
      </c>
      <c r="V3609" s="7">
        <f>Ecommerce_Sales[[#This Row],[Profit]]/Ecommerce_Sales[[#This Row],[Total_Price]]</f>
        <v>0.30006013229104028</v>
      </c>
      <c r="W3609" s="3">
        <v>499</v>
      </c>
      <c r="X3609" s="3"/>
    </row>
    <row r="3610" spans="1:24" x14ac:dyDescent="0.25">
      <c r="A3610" s="1" t="s">
        <v>9557</v>
      </c>
      <c r="B3610" s="1" t="s">
        <v>328</v>
      </c>
      <c r="C3610" s="1" t="s">
        <v>329</v>
      </c>
      <c r="D3610" s="1" t="s">
        <v>4596</v>
      </c>
      <c r="E3610" s="1" t="s">
        <v>1961</v>
      </c>
      <c r="F3610" s="2">
        <v>45578</v>
      </c>
      <c r="G3610" s="2">
        <v>45644</v>
      </c>
      <c r="H3610" s="2" t="str">
        <f>TEXT(Ecommerce_Sales[[#This Row],[Order_Date]],"mmmm")</f>
        <v>December</v>
      </c>
      <c r="I3610" s="2" t="str">
        <f>TEXT(Ecommerce_Sales[[#This Row],[Order_Date]],"yyyy")</f>
        <v>2024</v>
      </c>
      <c r="J3610" s="2" t="str">
        <f>TEXT(Ecommerce_Sales[[#This Row],[Order_Date]],"mmmm")</f>
        <v>December</v>
      </c>
      <c r="K3610" s="1" t="s">
        <v>1947</v>
      </c>
      <c r="L3610" s="1" t="s">
        <v>2790</v>
      </c>
      <c r="M3610" s="1" t="s">
        <v>2002</v>
      </c>
      <c r="N3610" s="1" t="s">
        <v>1989</v>
      </c>
      <c r="O3610" s="3">
        <v>986</v>
      </c>
      <c r="P3610">
        <v>8</v>
      </c>
      <c r="Q3610" s="3">
        <v>7886</v>
      </c>
      <c r="R3610" s="1" t="s">
        <v>1951</v>
      </c>
      <c r="S3610" s="3">
        <v>1016</v>
      </c>
      <c r="T3610">
        <v>4</v>
      </c>
      <c r="U3610" t="str">
        <f>IF(Ecommerce_Sales[[#This Row],[Delivery_Time_Days]]&gt;7,"Delay",IF(Ecommerce_Sales[[#This Row],[Delivery_Time_Days]] = 0,"No delivery",IF(Ecommerce_Sales[[#This Row],[Delivery_Time_Days]]&lt;=7,"On-time")))</f>
        <v>On-time</v>
      </c>
      <c r="V3610" s="7">
        <f>Ecommerce_Sales[[#This Row],[Profit]]/Ecommerce_Sales[[#This Row],[Total_Price]]</f>
        <v>0.24993659650012681</v>
      </c>
      <c r="W3610" s="3">
        <v>1971</v>
      </c>
      <c r="X3610" s="3"/>
    </row>
    <row r="3611" spans="1:24" x14ac:dyDescent="0.25">
      <c r="A3611" s="1" t="s">
        <v>9558</v>
      </c>
      <c r="B3611" s="1" t="s">
        <v>693</v>
      </c>
      <c r="C3611" s="1" t="s">
        <v>694</v>
      </c>
      <c r="D3611" s="1" t="s">
        <v>3678</v>
      </c>
      <c r="E3611" s="1" t="s">
        <v>1996</v>
      </c>
      <c r="F3611" s="2">
        <v>45610</v>
      </c>
      <c r="G3611" s="2">
        <v>44972</v>
      </c>
      <c r="H3611" s="2" t="str">
        <f>TEXT(Ecommerce_Sales[[#This Row],[Order_Date]],"mmmm")</f>
        <v>February</v>
      </c>
      <c r="I3611" s="2" t="str">
        <f>TEXT(Ecommerce_Sales[[#This Row],[Order_Date]],"yyyy")</f>
        <v>2023</v>
      </c>
      <c r="J3611" s="2" t="str">
        <f>TEXT(Ecommerce_Sales[[#This Row],[Order_Date]],"mmmm")</f>
        <v>February</v>
      </c>
      <c r="K3611" s="1" t="s">
        <v>1947</v>
      </c>
      <c r="L3611" s="1" t="s">
        <v>9559</v>
      </c>
      <c r="M3611" s="1" t="s">
        <v>1983</v>
      </c>
      <c r="N3611" s="1" t="s">
        <v>1950</v>
      </c>
      <c r="O3611" s="3">
        <v>392</v>
      </c>
      <c r="P3611">
        <v>2</v>
      </c>
      <c r="Q3611" s="3">
        <v>785</v>
      </c>
      <c r="R3611" s="1" t="s">
        <v>1958</v>
      </c>
      <c r="S3611" s="3">
        <v>86</v>
      </c>
      <c r="T3611">
        <v>2</v>
      </c>
      <c r="U3611" t="str">
        <f>IF(Ecommerce_Sales[[#This Row],[Delivery_Time_Days]]&gt;7,"Delay",IF(Ecommerce_Sales[[#This Row],[Delivery_Time_Days]] = 0,"No delivery",IF(Ecommerce_Sales[[#This Row],[Delivery_Time_Days]]&lt;=7,"On-time")))</f>
        <v>On-time</v>
      </c>
      <c r="V3611" s="7">
        <f>Ecommerce_Sales[[#This Row],[Profit]]/Ecommerce_Sales[[#This Row],[Total_Price]]</f>
        <v>0.4</v>
      </c>
      <c r="W3611" s="3">
        <v>314</v>
      </c>
      <c r="X3611" s="3"/>
    </row>
    <row r="3612" spans="1:24" x14ac:dyDescent="0.25">
      <c r="A3612" s="1" t="s">
        <v>9560</v>
      </c>
      <c r="B3612" s="1" t="s">
        <v>332</v>
      </c>
      <c r="C3612" s="1" t="s">
        <v>333</v>
      </c>
      <c r="D3612" s="1" t="s">
        <v>8864</v>
      </c>
      <c r="E3612" s="1" t="s">
        <v>1946</v>
      </c>
      <c r="F3612" s="2">
        <v>45432</v>
      </c>
      <c r="G3612" s="2">
        <v>45158</v>
      </c>
      <c r="H3612" s="2" t="str">
        <f>TEXT(Ecommerce_Sales[[#This Row],[Order_Date]],"mmmm")</f>
        <v>August</v>
      </c>
      <c r="I3612" s="2" t="str">
        <f>TEXT(Ecommerce_Sales[[#This Row],[Order_Date]],"yyyy")</f>
        <v>2023</v>
      </c>
      <c r="J3612" s="2" t="str">
        <f>TEXT(Ecommerce_Sales[[#This Row],[Order_Date]],"mmmm")</f>
        <v>August</v>
      </c>
      <c r="K3612" s="1" t="s">
        <v>1986</v>
      </c>
      <c r="L3612" s="1" t="s">
        <v>9561</v>
      </c>
      <c r="M3612" s="1" t="s">
        <v>2072</v>
      </c>
      <c r="N3612" s="1" t="s">
        <v>1950</v>
      </c>
      <c r="O3612" s="3">
        <v>601</v>
      </c>
      <c r="P3612">
        <v>5</v>
      </c>
      <c r="Q3612" s="3">
        <v>3004</v>
      </c>
      <c r="R3612" s="1" t="s">
        <v>1958</v>
      </c>
      <c r="S3612" s="3">
        <v>433</v>
      </c>
      <c r="U3612" t="str">
        <f>IF(Ecommerce_Sales[[#This Row],[Delivery_Time_Days]]&gt;7,"Delay",IF(Ecommerce_Sales[[#This Row],[Delivery_Time_Days]] = 0,"No delivery",IF(Ecommerce_Sales[[#This Row],[Delivery_Time_Days]]&lt;=7,"On-time")))</f>
        <v>No delivery</v>
      </c>
      <c r="V3612" s="7">
        <f>Ecommerce_Sales[[#This Row],[Profit]]/Ecommerce_Sales[[#This Row],[Total_Price]]</f>
        <v>0.40013315579227698</v>
      </c>
      <c r="W3612" s="3">
        <v>1202</v>
      </c>
      <c r="X3612" s="3"/>
    </row>
    <row r="3613" spans="1:24" x14ac:dyDescent="0.25">
      <c r="A3613" s="1" t="s">
        <v>9562</v>
      </c>
      <c r="B3613" s="1" t="s">
        <v>358</v>
      </c>
      <c r="C3613" s="1" t="s">
        <v>359</v>
      </c>
      <c r="D3613" s="1" t="s">
        <v>5243</v>
      </c>
      <c r="E3613" s="1" t="s">
        <v>1946</v>
      </c>
      <c r="F3613" s="2">
        <v>45121</v>
      </c>
      <c r="G3613" s="2">
        <v>45536</v>
      </c>
      <c r="H3613" s="2" t="str">
        <f>TEXT(Ecommerce_Sales[[#This Row],[Order_Date]],"mmmm")</f>
        <v>September</v>
      </c>
      <c r="I3613" s="2" t="str">
        <f>TEXT(Ecommerce_Sales[[#This Row],[Order_Date]],"yyyy")</f>
        <v>2024</v>
      </c>
      <c r="J3613" s="2" t="str">
        <f>TEXT(Ecommerce_Sales[[#This Row],[Order_Date]],"mmmm")</f>
        <v>September</v>
      </c>
      <c r="K3613" s="1" t="s">
        <v>1947</v>
      </c>
      <c r="L3613" s="1" t="s">
        <v>9563</v>
      </c>
      <c r="M3613" s="1" t="s">
        <v>2065</v>
      </c>
      <c r="N3613" s="1" t="s">
        <v>1978</v>
      </c>
      <c r="O3613" s="3">
        <v>94</v>
      </c>
      <c r="P3613">
        <v>2</v>
      </c>
      <c r="Q3613" s="3">
        <v>188</v>
      </c>
      <c r="R3613" s="1" t="s">
        <v>1951</v>
      </c>
      <c r="S3613" s="3">
        <v>27</v>
      </c>
      <c r="T3613">
        <v>4</v>
      </c>
      <c r="U3613" t="str">
        <f>IF(Ecommerce_Sales[[#This Row],[Delivery_Time_Days]]&gt;7,"Delay",IF(Ecommerce_Sales[[#This Row],[Delivery_Time_Days]] = 0,"No delivery",IF(Ecommerce_Sales[[#This Row],[Delivery_Time_Days]]&lt;=7,"On-time")))</f>
        <v>On-time</v>
      </c>
      <c r="V3613" s="7">
        <f>Ecommerce_Sales[[#This Row],[Profit]]/Ecommerce_Sales[[#This Row],[Total_Price]]</f>
        <v>0.35106382978723405</v>
      </c>
      <c r="W3613" s="3">
        <v>66</v>
      </c>
      <c r="X3613" s="3"/>
    </row>
    <row r="3614" spans="1:24" x14ac:dyDescent="0.25">
      <c r="A3614" s="1" t="s">
        <v>9564</v>
      </c>
      <c r="B3614" s="1" t="s">
        <v>797</v>
      </c>
      <c r="C3614" s="1" t="s">
        <v>798</v>
      </c>
      <c r="D3614" s="1" t="s">
        <v>4454</v>
      </c>
      <c r="E3614" s="1" t="s">
        <v>1954</v>
      </c>
      <c r="F3614" s="2">
        <v>45012</v>
      </c>
      <c r="G3614" s="2">
        <v>45179</v>
      </c>
      <c r="H3614" s="2" t="str">
        <f>TEXT(Ecommerce_Sales[[#This Row],[Order_Date]],"mmmm")</f>
        <v>September</v>
      </c>
      <c r="I3614" s="2" t="str">
        <f>TEXT(Ecommerce_Sales[[#This Row],[Order_Date]],"yyyy")</f>
        <v>2023</v>
      </c>
      <c r="J3614" s="2" t="str">
        <f>TEXT(Ecommerce_Sales[[#This Row],[Order_Date]],"mmmm")</f>
        <v>September</v>
      </c>
      <c r="K3614" s="1" t="s">
        <v>1947</v>
      </c>
      <c r="L3614" s="1" t="s">
        <v>3140</v>
      </c>
      <c r="M3614" s="1" t="s">
        <v>2047</v>
      </c>
      <c r="N3614" s="1" t="s">
        <v>1989</v>
      </c>
      <c r="O3614" s="3">
        <v>825</v>
      </c>
      <c r="P3614">
        <v>2</v>
      </c>
      <c r="Q3614" s="3">
        <v>1650</v>
      </c>
      <c r="R3614" s="1" t="s">
        <v>1951</v>
      </c>
      <c r="S3614" s="3">
        <v>216</v>
      </c>
      <c r="T3614">
        <v>4</v>
      </c>
      <c r="U3614" t="str">
        <f>IF(Ecommerce_Sales[[#This Row],[Delivery_Time_Days]]&gt;7,"Delay",IF(Ecommerce_Sales[[#This Row],[Delivery_Time_Days]] = 0,"No delivery",IF(Ecommerce_Sales[[#This Row],[Delivery_Time_Days]]&lt;=7,"On-time")))</f>
        <v>On-time</v>
      </c>
      <c r="V3614" s="7">
        <f>Ecommerce_Sales[[#This Row],[Profit]]/Ecommerce_Sales[[#This Row],[Total_Price]]</f>
        <v>0.2503030303030303</v>
      </c>
      <c r="W3614" s="3">
        <v>413</v>
      </c>
      <c r="X3614" s="3"/>
    </row>
    <row r="3615" spans="1:24" x14ac:dyDescent="0.25">
      <c r="A3615" s="1" t="s">
        <v>9565</v>
      </c>
      <c r="B3615" s="1" t="s">
        <v>1621</v>
      </c>
      <c r="C3615" s="1" t="s">
        <v>1622</v>
      </c>
      <c r="D3615" s="1" t="s">
        <v>2579</v>
      </c>
      <c r="E3615" s="1" t="s">
        <v>2005</v>
      </c>
      <c r="F3615" s="2">
        <v>45220</v>
      </c>
      <c r="G3615" s="2">
        <v>45374</v>
      </c>
      <c r="H3615" s="2" t="str">
        <f>TEXT(Ecommerce_Sales[[#This Row],[Order_Date]],"mmmm")</f>
        <v>March</v>
      </c>
      <c r="I3615" s="2" t="str">
        <f>TEXT(Ecommerce_Sales[[#This Row],[Order_Date]],"yyyy")</f>
        <v>2024</v>
      </c>
      <c r="J3615" s="2" t="str">
        <f>TEXT(Ecommerce_Sales[[#This Row],[Order_Date]],"mmmm")</f>
        <v>March</v>
      </c>
      <c r="K3615" s="1" t="s">
        <v>1947</v>
      </c>
      <c r="L3615" s="1" t="s">
        <v>9566</v>
      </c>
      <c r="M3615" s="1" t="s">
        <v>2043</v>
      </c>
      <c r="N3615" s="1" t="s">
        <v>1989</v>
      </c>
      <c r="O3615" s="3">
        <v>889</v>
      </c>
      <c r="P3615">
        <v>2</v>
      </c>
      <c r="Q3615" s="3">
        <v>1779</v>
      </c>
      <c r="R3615" s="1" t="s">
        <v>1951</v>
      </c>
      <c r="S3615" s="3">
        <v>219</v>
      </c>
      <c r="T3615">
        <v>5</v>
      </c>
      <c r="U3615" t="str">
        <f>IF(Ecommerce_Sales[[#This Row],[Delivery_Time_Days]]&gt;7,"Delay",IF(Ecommerce_Sales[[#This Row],[Delivery_Time_Days]] = 0,"No delivery",IF(Ecommerce_Sales[[#This Row],[Delivery_Time_Days]]&lt;=7,"On-time")))</f>
        <v>On-time</v>
      </c>
      <c r="V3615" s="7">
        <f>Ecommerce_Sales[[#This Row],[Profit]]/Ecommerce_Sales[[#This Row],[Total_Price]]</f>
        <v>0.25014052838673412</v>
      </c>
      <c r="W3615" s="3">
        <v>445</v>
      </c>
      <c r="X3615" s="3"/>
    </row>
    <row r="3616" spans="1:24" x14ac:dyDescent="0.25">
      <c r="A3616" s="1" t="s">
        <v>9567</v>
      </c>
      <c r="B3616" s="1" t="s">
        <v>852</v>
      </c>
      <c r="C3616" s="1" t="s">
        <v>853</v>
      </c>
      <c r="D3616" s="1" t="s">
        <v>2649</v>
      </c>
      <c r="E3616" s="1" t="s">
        <v>1954</v>
      </c>
      <c r="F3616" s="2">
        <v>45028</v>
      </c>
      <c r="G3616" s="2">
        <v>45441</v>
      </c>
      <c r="H3616" s="2" t="str">
        <f>TEXT(Ecommerce_Sales[[#This Row],[Order_Date]],"mmmm")</f>
        <v>May</v>
      </c>
      <c r="I3616" s="2" t="str">
        <f>TEXT(Ecommerce_Sales[[#This Row],[Order_Date]],"yyyy")</f>
        <v>2024</v>
      </c>
      <c r="J3616" s="2" t="str">
        <f>TEXT(Ecommerce_Sales[[#This Row],[Order_Date]],"mmmm")</f>
        <v>May</v>
      </c>
      <c r="K3616" s="1" t="s">
        <v>1947</v>
      </c>
      <c r="L3616" s="1" t="s">
        <v>3170</v>
      </c>
      <c r="M3616" s="1" t="s">
        <v>1968</v>
      </c>
      <c r="N3616" s="1" t="s">
        <v>1957</v>
      </c>
      <c r="O3616" s="3">
        <v>685</v>
      </c>
      <c r="P3616">
        <v>1</v>
      </c>
      <c r="Q3616" s="3">
        <v>685</v>
      </c>
      <c r="R3616" s="1" t="s">
        <v>2016</v>
      </c>
      <c r="S3616" s="3">
        <v>48</v>
      </c>
      <c r="T3616">
        <v>2</v>
      </c>
      <c r="U3616" t="str">
        <f>IF(Ecommerce_Sales[[#This Row],[Delivery_Time_Days]]&gt;7,"Delay",IF(Ecommerce_Sales[[#This Row],[Delivery_Time_Days]] = 0,"No delivery",IF(Ecommerce_Sales[[#This Row],[Delivery_Time_Days]]&lt;=7,"On-time")))</f>
        <v>On-time</v>
      </c>
      <c r="V3616" s="7">
        <f>Ecommerce_Sales[[#This Row],[Profit]]/Ecommerce_Sales[[#This Row],[Total_Price]]</f>
        <v>0.15036496350364964</v>
      </c>
      <c r="W3616" s="3">
        <v>103</v>
      </c>
      <c r="X3616" s="3"/>
    </row>
    <row r="3617" spans="1:24" x14ac:dyDescent="0.25">
      <c r="A3617" s="1" t="s">
        <v>9568</v>
      </c>
      <c r="B3617" s="1" t="s">
        <v>348</v>
      </c>
      <c r="C3617" s="1" t="s">
        <v>349</v>
      </c>
      <c r="D3617" s="1" t="s">
        <v>6187</v>
      </c>
      <c r="E3617" s="1" t="s">
        <v>1961</v>
      </c>
      <c r="F3617" s="2">
        <v>45446</v>
      </c>
      <c r="G3617" s="2">
        <v>45106</v>
      </c>
      <c r="H3617" s="2" t="str">
        <f>TEXT(Ecommerce_Sales[[#This Row],[Order_Date]],"mmmm")</f>
        <v>June</v>
      </c>
      <c r="I3617" s="2" t="str">
        <f>TEXT(Ecommerce_Sales[[#This Row],[Order_Date]],"yyyy")</f>
        <v>2023</v>
      </c>
      <c r="J3617" s="2" t="str">
        <f>TEXT(Ecommerce_Sales[[#This Row],[Order_Date]],"mmmm")</f>
        <v>June</v>
      </c>
      <c r="K3617" s="1" t="s">
        <v>1992</v>
      </c>
      <c r="L3617" s="1" t="s">
        <v>9569</v>
      </c>
      <c r="M3617" s="1" t="s">
        <v>2007</v>
      </c>
      <c r="N3617" s="1" t="s">
        <v>1973</v>
      </c>
      <c r="O3617" s="3">
        <v>648</v>
      </c>
      <c r="P3617">
        <v>1</v>
      </c>
      <c r="Q3617" s="3">
        <v>648</v>
      </c>
      <c r="R3617" s="1" t="s">
        <v>2016</v>
      </c>
      <c r="S3617" s="3">
        <v>67</v>
      </c>
      <c r="U3617" t="str">
        <f>IF(Ecommerce_Sales[[#This Row],[Delivery_Time_Days]]&gt;7,"Delay",IF(Ecommerce_Sales[[#This Row],[Delivery_Time_Days]] = 0,"No delivery",IF(Ecommerce_Sales[[#This Row],[Delivery_Time_Days]]&lt;=7,"On-time")))</f>
        <v>No delivery</v>
      </c>
      <c r="V3617" s="7">
        <f>Ecommerce_Sales[[#This Row],[Profit]]/Ecommerce_Sales[[#This Row],[Total_Price]]</f>
        <v>0.30092592592592593</v>
      </c>
      <c r="W3617" s="3">
        <v>195</v>
      </c>
      <c r="X3617" s="3"/>
    </row>
    <row r="3618" spans="1:24" x14ac:dyDescent="0.25">
      <c r="A3618" s="1" t="s">
        <v>9570</v>
      </c>
      <c r="B3618" s="1" t="s">
        <v>953</v>
      </c>
      <c r="C3618" s="1" t="s">
        <v>954</v>
      </c>
      <c r="D3618" s="1" t="s">
        <v>9341</v>
      </c>
      <c r="E3618" s="1" t="s">
        <v>2005</v>
      </c>
      <c r="F3618" s="2">
        <v>45576</v>
      </c>
      <c r="G3618" s="2">
        <v>44969</v>
      </c>
      <c r="H3618" s="2" t="str">
        <f>TEXT(Ecommerce_Sales[[#This Row],[Order_Date]],"mmmm")</f>
        <v>February</v>
      </c>
      <c r="I3618" s="2" t="str">
        <f>TEXT(Ecommerce_Sales[[#This Row],[Order_Date]],"yyyy")</f>
        <v>2023</v>
      </c>
      <c r="J3618" s="2" t="str">
        <f>TEXT(Ecommerce_Sales[[#This Row],[Order_Date]],"mmmm")</f>
        <v>February</v>
      </c>
      <c r="K3618" s="1" t="s">
        <v>1947</v>
      </c>
      <c r="L3618" s="1" t="s">
        <v>9571</v>
      </c>
      <c r="M3618" s="1" t="s">
        <v>1988</v>
      </c>
      <c r="N3618" s="1" t="s">
        <v>1989</v>
      </c>
      <c r="O3618" s="3">
        <v>864</v>
      </c>
      <c r="P3618">
        <v>2</v>
      </c>
      <c r="Q3618" s="3">
        <v>1728</v>
      </c>
      <c r="R3618" s="1" t="s">
        <v>1958</v>
      </c>
      <c r="S3618" s="3">
        <v>98</v>
      </c>
      <c r="T3618">
        <v>10</v>
      </c>
      <c r="U3618" t="str">
        <f>IF(Ecommerce_Sales[[#This Row],[Delivery_Time_Days]]&gt;7,"Delay",IF(Ecommerce_Sales[[#This Row],[Delivery_Time_Days]] = 0,"No delivery",IF(Ecommerce_Sales[[#This Row],[Delivery_Time_Days]]&lt;=7,"On-time")))</f>
        <v>Delay</v>
      </c>
      <c r="V3618" s="7">
        <f>Ecommerce_Sales[[#This Row],[Profit]]/Ecommerce_Sales[[#This Row],[Total_Price]]</f>
        <v>0.25</v>
      </c>
      <c r="W3618" s="3">
        <v>432</v>
      </c>
      <c r="X3618" s="3"/>
    </row>
    <row r="3619" spans="1:24" x14ac:dyDescent="0.25">
      <c r="A3619" s="1" t="s">
        <v>9572</v>
      </c>
      <c r="B3619" s="1" t="s">
        <v>462</v>
      </c>
      <c r="C3619" s="1" t="s">
        <v>1467</v>
      </c>
      <c r="D3619" s="1" t="s">
        <v>4964</v>
      </c>
      <c r="E3619" s="1" t="s">
        <v>1996</v>
      </c>
      <c r="F3619" s="2">
        <v>45212</v>
      </c>
      <c r="G3619" s="2">
        <v>45382</v>
      </c>
      <c r="H3619" s="2" t="str">
        <f>TEXT(Ecommerce_Sales[[#This Row],[Order_Date]],"mmmm")</f>
        <v>March</v>
      </c>
      <c r="I3619" s="2" t="str">
        <f>TEXT(Ecommerce_Sales[[#This Row],[Order_Date]],"yyyy")</f>
        <v>2024</v>
      </c>
      <c r="J3619" s="2" t="str">
        <f>TEXT(Ecommerce_Sales[[#This Row],[Order_Date]],"mmmm")</f>
        <v>March</v>
      </c>
      <c r="K3619" s="1" t="s">
        <v>1992</v>
      </c>
      <c r="L3619" s="1" t="s">
        <v>5696</v>
      </c>
      <c r="M3619" s="1" t="s">
        <v>1988</v>
      </c>
      <c r="N3619" s="1" t="s">
        <v>1989</v>
      </c>
      <c r="O3619" s="3">
        <v>887</v>
      </c>
      <c r="P3619">
        <v>4</v>
      </c>
      <c r="Q3619" s="3">
        <v>3547</v>
      </c>
      <c r="R3619" s="1" t="s">
        <v>1958</v>
      </c>
      <c r="S3619" s="3">
        <v>327</v>
      </c>
      <c r="U3619" t="str">
        <f>IF(Ecommerce_Sales[[#This Row],[Delivery_Time_Days]]&gt;7,"Delay",IF(Ecommerce_Sales[[#This Row],[Delivery_Time_Days]] = 0,"No delivery",IF(Ecommerce_Sales[[#This Row],[Delivery_Time_Days]]&lt;=7,"On-time")))</f>
        <v>No delivery</v>
      </c>
      <c r="V3619" s="7">
        <f>Ecommerce_Sales[[#This Row],[Profit]]/Ecommerce_Sales[[#This Row],[Total_Price]]</f>
        <v>0.25007048209754723</v>
      </c>
      <c r="W3619" s="3">
        <v>887</v>
      </c>
      <c r="X3619" s="3"/>
    </row>
    <row r="3620" spans="1:24" x14ac:dyDescent="0.25">
      <c r="A3620" s="1" t="s">
        <v>9573</v>
      </c>
      <c r="B3620" s="1" t="s">
        <v>1605</v>
      </c>
      <c r="C3620" s="1" t="s">
        <v>1606</v>
      </c>
      <c r="D3620" s="1" t="s">
        <v>6284</v>
      </c>
      <c r="E3620" s="1" t="s">
        <v>1966</v>
      </c>
      <c r="F3620" s="2">
        <v>45627</v>
      </c>
      <c r="G3620" s="2">
        <v>45079</v>
      </c>
      <c r="H3620" s="2" t="str">
        <f>TEXT(Ecommerce_Sales[[#This Row],[Order_Date]],"mmmm")</f>
        <v>June</v>
      </c>
      <c r="I3620" s="2" t="str">
        <f>TEXT(Ecommerce_Sales[[#This Row],[Order_Date]],"yyyy")</f>
        <v>2023</v>
      </c>
      <c r="J3620" s="2" t="str">
        <f>TEXT(Ecommerce_Sales[[#This Row],[Order_Date]],"mmmm")</f>
        <v>June</v>
      </c>
      <c r="K3620" s="1" t="s">
        <v>1947</v>
      </c>
      <c r="L3620" s="1" t="s">
        <v>9574</v>
      </c>
      <c r="M3620" s="1" t="s">
        <v>2002</v>
      </c>
      <c r="N3620" s="1" t="s">
        <v>1989</v>
      </c>
      <c r="O3620" s="3">
        <v>266</v>
      </c>
      <c r="P3620">
        <v>3</v>
      </c>
      <c r="Q3620" s="3">
        <v>799</v>
      </c>
      <c r="R3620" s="1" t="s">
        <v>1951</v>
      </c>
      <c r="S3620" s="3">
        <v>73</v>
      </c>
      <c r="T3620">
        <v>4</v>
      </c>
      <c r="U3620" t="str">
        <f>IF(Ecommerce_Sales[[#This Row],[Delivery_Time_Days]]&gt;7,"Delay",IF(Ecommerce_Sales[[#This Row],[Delivery_Time_Days]] = 0,"No delivery",IF(Ecommerce_Sales[[#This Row],[Delivery_Time_Days]]&lt;=7,"On-time")))</f>
        <v>On-time</v>
      </c>
      <c r="V3620" s="7">
        <f>Ecommerce_Sales[[#This Row],[Profit]]/Ecommerce_Sales[[#This Row],[Total_Price]]</f>
        <v>0.25031289111389238</v>
      </c>
      <c r="W3620" s="3">
        <v>200</v>
      </c>
      <c r="X3620" s="3"/>
    </row>
    <row r="3621" spans="1:24" x14ac:dyDescent="0.25">
      <c r="A3621" s="1" t="s">
        <v>9575</v>
      </c>
      <c r="B3621" s="1" t="s">
        <v>222</v>
      </c>
      <c r="C3621" s="1" t="s">
        <v>223</v>
      </c>
      <c r="D3621" s="1" t="s">
        <v>2390</v>
      </c>
      <c r="E3621" s="1" t="s">
        <v>1996</v>
      </c>
      <c r="F3621" s="2">
        <v>45391</v>
      </c>
      <c r="G3621" s="2">
        <v>44945</v>
      </c>
      <c r="H3621" s="2" t="str">
        <f>TEXT(Ecommerce_Sales[[#This Row],[Order_Date]],"mmmm")</f>
        <v>January</v>
      </c>
      <c r="I3621" s="2" t="str">
        <f>TEXT(Ecommerce_Sales[[#This Row],[Order_Date]],"yyyy")</f>
        <v>2023</v>
      </c>
      <c r="J3621" s="2" t="str">
        <f>TEXT(Ecommerce_Sales[[#This Row],[Order_Date]],"mmmm")</f>
        <v>January</v>
      </c>
      <c r="K3621" s="1" t="s">
        <v>1947</v>
      </c>
      <c r="L3621" s="1" t="s">
        <v>9576</v>
      </c>
      <c r="M3621" s="1" t="s">
        <v>1949</v>
      </c>
      <c r="N3621" s="1" t="s">
        <v>1950</v>
      </c>
      <c r="O3621" s="3">
        <v>593</v>
      </c>
      <c r="P3621">
        <v>1</v>
      </c>
      <c r="Q3621" s="3">
        <v>593</v>
      </c>
      <c r="R3621" s="1" t="s">
        <v>1951</v>
      </c>
      <c r="S3621" s="3">
        <v>85</v>
      </c>
      <c r="T3621">
        <v>2</v>
      </c>
      <c r="U3621" t="str">
        <f>IF(Ecommerce_Sales[[#This Row],[Delivery_Time_Days]]&gt;7,"Delay",IF(Ecommerce_Sales[[#This Row],[Delivery_Time_Days]] = 0,"No delivery",IF(Ecommerce_Sales[[#This Row],[Delivery_Time_Days]]&lt;=7,"On-time")))</f>
        <v>On-time</v>
      </c>
      <c r="V3621" s="7">
        <f>Ecommerce_Sales[[#This Row],[Profit]]/Ecommerce_Sales[[#This Row],[Total_Price]]</f>
        <v>0.3996627318718381</v>
      </c>
      <c r="W3621" s="3">
        <v>237</v>
      </c>
      <c r="X3621" s="3"/>
    </row>
    <row r="3622" spans="1:24" x14ac:dyDescent="0.25">
      <c r="A3622" s="1" t="s">
        <v>9577</v>
      </c>
      <c r="B3622" s="1" t="s">
        <v>1431</v>
      </c>
      <c r="C3622" s="1" t="s">
        <v>1432</v>
      </c>
      <c r="D3622" s="1" t="s">
        <v>3062</v>
      </c>
      <c r="E3622" s="1" t="s">
        <v>1954</v>
      </c>
      <c r="F3622" s="2">
        <v>45357</v>
      </c>
      <c r="G3622" s="2">
        <v>45250</v>
      </c>
      <c r="H3622" s="2" t="str">
        <f>TEXT(Ecommerce_Sales[[#This Row],[Order_Date]],"mmmm")</f>
        <v>November</v>
      </c>
      <c r="I3622" s="2" t="str">
        <f>TEXT(Ecommerce_Sales[[#This Row],[Order_Date]],"yyyy")</f>
        <v>2023</v>
      </c>
      <c r="J3622" s="2" t="str">
        <f>TEXT(Ecommerce_Sales[[#This Row],[Order_Date]],"mmmm")</f>
        <v>November</v>
      </c>
      <c r="K3622" s="1" t="s">
        <v>1986</v>
      </c>
      <c r="L3622" s="1" t="s">
        <v>9578</v>
      </c>
      <c r="M3622" s="1" t="s">
        <v>1949</v>
      </c>
      <c r="N3622" s="1" t="s">
        <v>1950</v>
      </c>
      <c r="O3622" s="3">
        <v>245</v>
      </c>
      <c r="P3622">
        <v>3</v>
      </c>
      <c r="Q3622" s="3">
        <v>736</v>
      </c>
      <c r="R3622" s="1" t="s">
        <v>1951</v>
      </c>
      <c r="S3622" s="3">
        <v>106</v>
      </c>
      <c r="U3622" t="str">
        <f>IF(Ecommerce_Sales[[#This Row],[Delivery_Time_Days]]&gt;7,"Delay",IF(Ecommerce_Sales[[#This Row],[Delivery_Time_Days]] = 0,"No delivery",IF(Ecommerce_Sales[[#This Row],[Delivery_Time_Days]]&lt;=7,"On-time")))</f>
        <v>No delivery</v>
      </c>
      <c r="V3622" s="7">
        <f>Ecommerce_Sales[[#This Row],[Profit]]/Ecommerce_Sales[[#This Row],[Total_Price]]</f>
        <v>0.39945652173913043</v>
      </c>
      <c r="W3622" s="3">
        <v>294</v>
      </c>
      <c r="X3622" s="3"/>
    </row>
    <row r="3623" spans="1:24" x14ac:dyDescent="0.25">
      <c r="A3623" s="1" t="s">
        <v>9579</v>
      </c>
      <c r="B3623" s="1" t="s">
        <v>1197</v>
      </c>
      <c r="C3623" s="1" t="s">
        <v>1198</v>
      </c>
      <c r="D3623" s="1" t="s">
        <v>4293</v>
      </c>
      <c r="E3623" s="1" t="s">
        <v>1966</v>
      </c>
      <c r="F3623" s="2">
        <v>45127</v>
      </c>
      <c r="G3623" s="2">
        <v>45526</v>
      </c>
      <c r="H3623" s="2" t="str">
        <f>TEXT(Ecommerce_Sales[[#This Row],[Order_Date]],"mmmm")</f>
        <v>August</v>
      </c>
      <c r="I3623" s="2" t="str">
        <f>TEXT(Ecommerce_Sales[[#This Row],[Order_Date]],"yyyy")</f>
        <v>2024</v>
      </c>
      <c r="J3623" s="2" t="str">
        <f>TEXT(Ecommerce_Sales[[#This Row],[Order_Date]],"mmmm")</f>
        <v>August</v>
      </c>
      <c r="K3623" s="1" t="s">
        <v>1947</v>
      </c>
      <c r="L3623" s="1" t="s">
        <v>9580</v>
      </c>
      <c r="M3623" s="1" t="s">
        <v>1998</v>
      </c>
      <c r="N3623" s="1" t="s">
        <v>1973</v>
      </c>
      <c r="O3623" s="3">
        <v>1227</v>
      </c>
      <c r="P3623">
        <v>1</v>
      </c>
      <c r="Q3623" s="3">
        <v>1227</v>
      </c>
      <c r="R3623" s="1" t="s">
        <v>2016</v>
      </c>
      <c r="S3623" s="3">
        <v>180</v>
      </c>
      <c r="T3623">
        <v>9</v>
      </c>
      <c r="U3623" t="str">
        <f>IF(Ecommerce_Sales[[#This Row],[Delivery_Time_Days]]&gt;7,"Delay",IF(Ecommerce_Sales[[#This Row],[Delivery_Time_Days]] = 0,"No delivery",IF(Ecommerce_Sales[[#This Row],[Delivery_Time_Days]]&lt;=7,"On-time")))</f>
        <v>Delay</v>
      </c>
      <c r="V3623" s="7">
        <f>Ecommerce_Sales[[#This Row],[Profit]]/Ecommerce_Sales[[#This Row],[Total_Price]]</f>
        <v>0.29991850040749796</v>
      </c>
      <c r="W3623" s="3">
        <v>368</v>
      </c>
      <c r="X3623" s="3"/>
    </row>
    <row r="3624" spans="1:24" x14ac:dyDescent="0.25">
      <c r="A3624" s="1" t="s">
        <v>9581</v>
      </c>
      <c r="B3624" s="1" t="s">
        <v>620</v>
      </c>
      <c r="C3624" s="1" t="s">
        <v>621</v>
      </c>
      <c r="D3624" s="1" t="s">
        <v>8308</v>
      </c>
      <c r="E3624" s="1" t="s">
        <v>1946</v>
      </c>
      <c r="F3624" s="2">
        <v>45435</v>
      </c>
      <c r="G3624" s="2">
        <v>45293</v>
      </c>
      <c r="H3624" s="2" t="str">
        <f>TEXT(Ecommerce_Sales[[#This Row],[Order_Date]],"mmmm")</f>
        <v>January</v>
      </c>
      <c r="I3624" s="2" t="str">
        <f>TEXT(Ecommerce_Sales[[#This Row],[Order_Date]],"yyyy")</f>
        <v>2024</v>
      </c>
      <c r="J3624" s="2" t="str">
        <f>TEXT(Ecommerce_Sales[[#This Row],[Order_Date]],"mmmm")</f>
        <v>January</v>
      </c>
      <c r="K3624" s="1" t="s">
        <v>1947</v>
      </c>
      <c r="L3624" s="1" t="s">
        <v>7249</v>
      </c>
      <c r="M3624" s="1" t="s">
        <v>2054</v>
      </c>
      <c r="N3624" s="1" t="s">
        <v>1957</v>
      </c>
      <c r="O3624" s="3">
        <v>512</v>
      </c>
      <c r="P3624">
        <v>1</v>
      </c>
      <c r="Q3624" s="3">
        <v>512</v>
      </c>
      <c r="R3624" s="1" t="s">
        <v>1958</v>
      </c>
      <c r="S3624" s="3">
        <v>40</v>
      </c>
      <c r="T3624">
        <v>8</v>
      </c>
      <c r="U3624" t="str">
        <f>IF(Ecommerce_Sales[[#This Row],[Delivery_Time_Days]]&gt;7,"Delay",IF(Ecommerce_Sales[[#This Row],[Delivery_Time_Days]] = 0,"No delivery",IF(Ecommerce_Sales[[#This Row],[Delivery_Time_Days]]&lt;=7,"On-time")))</f>
        <v>Delay</v>
      </c>
      <c r="V3624" s="7">
        <f>Ecommerce_Sales[[#This Row],[Profit]]/Ecommerce_Sales[[#This Row],[Total_Price]]</f>
        <v>0.150390625</v>
      </c>
      <c r="W3624" s="3">
        <v>77</v>
      </c>
      <c r="X3624" s="3"/>
    </row>
    <row r="3625" spans="1:24" x14ac:dyDescent="0.25">
      <c r="A3625" s="1" t="s">
        <v>9582</v>
      </c>
      <c r="B3625" s="1" t="s">
        <v>1061</v>
      </c>
      <c r="C3625" s="1" t="s">
        <v>1062</v>
      </c>
      <c r="D3625" s="1" t="s">
        <v>5237</v>
      </c>
      <c r="E3625" s="1" t="s">
        <v>1981</v>
      </c>
      <c r="F3625" s="2">
        <v>45284</v>
      </c>
      <c r="G3625" s="2">
        <v>45136</v>
      </c>
      <c r="H3625" s="2" t="str">
        <f>TEXT(Ecommerce_Sales[[#This Row],[Order_Date]],"mmmm")</f>
        <v>July</v>
      </c>
      <c r="I3625" s="2" t="str">
        <f>TEXT(Ecommerce_Sales[[#This Row],[Order_Date]],"yyyy")</f>
        <v>2023</v>
      </c>
      <c r="J3625" s="2" t="str">
        <f>TEXT(Ecommerce_Sales[[#This Row],[Order_Date]],"mmmm")</f>
        <v>July</v>
      </c>
      <c r="K3625" s="1" t="s">
        <v>1992</v>
      </c>
      <c r="L3625" s="1" t="s">
        <v>3257</v>
      </c>
      <c r="M3625" s="1" t="s">
        <v>2043</v>
      </c>
      <c r="N3625" s="1" t="s">
        <v>1989</v>
      </c>
      <c r="O3625" s="3">
        <v>149</v>
      </c>
      <c r="P3625">
        <v>6</v>
      </c>
      <c r="Q3625" s="3">
        <v>896</v>
      </c>
      <c r="R3625" s="1" t="s">
        <v>1958</v>
      </c>
      <c r="S3625" s="3">
        <v>55</v>
      </c>
      <c r="U3625" t="str">
        <f>IF(Ecommerce_Sales[[#This Row],[Delivery_Time_Days]]&gt;7,"Delay",IF(Ecommerce_Sales[[#This Row],[Delivery_Time_Days]] = 0,"No delivery",IF(Ecommerce_Sales[[#This Row],[Delivery_Time_Days]]&lt;=7,"On-time")))</f>
        <v>No delivery</v>
      </c>
      <c r="V3625" s="7">
        <f>Ecommerce_Sales[[#This Row],[Profit]]/Ecommerce_Sales[[#This Row],[Total_Price]]</f>
        <v>0.25</v>
      </c>
      <c r="W3625" s="3">
        <v>224</v>
      </c>
      <c r="X3625" s="3"/>
    </row>
    <row r="3626" spans="1:24" x14ac:dyDescent="0.25">
      <c r="A3626" s="1" t="s">
        <v>9583</v>
      </c>
      <c r="B3626" s="1" t="s">
        <v>122</v>
      </c>
      <c r="C3626" s="1" t="s">
        <v>123</v>
      </c>
      <c r="D3626" s="1" t="s">
        <v>5676</v>
      </c>
      <c r="E3626" s="1" t="s">
        <v>2005</v>
      </c>
      <c r="F3626" s="2">
        <v>45490</v>
      </c>
      <c r="G3626" s="2">
        <v>45159</v>
      </c>
      <c r="H3626" s="2" t="str">
        <f>TEXT(Ecommerce_Sales[[#This Row],[Order_Date]],"mmmm")</f>
        <v>August</v>
      </c>
      <c r="I3626" s="2" t="str">
        <f>TEXT(Ecommerce_Sales[[#This Row],[Order_Date]],"yyyy")</f>
        <v>2023</v>
      </c>
      <c r="J3626" s="2" t="str">
        <f>TEXT(Ecommerce_Sales[[#This Row],[Order_Date]],"mmmm")</f>
        <v>August</v>
      </c>
      <c r="K3626" s="1" t="s">
        <v>1947</v>
      </c>
      <c r="L3626" s="1" t="s">
        <v>9584</v>
      </c>
      <c r="M3626" s="1" t="s">
        <v>1983</v>
      </c>
      <c r="N3626" s="1" t="s">
        <v>1950</v>
      </c>
      <c r="O3626" s="3">
        <v>968</v>
      </c>
      <c r="P3626">
        <v>5</v>
      </c>
      <c r="Q3626" s="3">
        <v>4842</v>
      </c>
      <c r="R3626" s="1" t="s">
        <v>1958</v>
      </c>
      <c r="S3626" s="3">
        <v>583</v>
      </c>
      <c r="T3626">
        <v>8</v>
      </c>
      <c r="U3626" t="str">
        <f>IF(Ecommerce_Sales[[#This Row],[Delivery_Time_Days]]&gt;7,"Delay",IF(Ecommerce_Sales[[#This Row],[Delivery_Time_Days]] = 0,"No delivery",IF(Ecommerce_Sales[[#This Row],[Delivery_Time_Days]]&lt;=7,"On-time")))</f>
        <v>Delay</v>
      </c>
      <c r="V3626" s="7">
        <f>Ecommerce_Sales[[#This Row],[Profit]]/Ecommerce_Sales[[#This Row],[Total_Price]]</f>
        <v>0.4000413052457662</v>
      </c>
      <c r="W3626" s="3">
        <v>1937</v>
      </c>
      <c r="X3626" s="3"/>
    </row>
    <row r="3627" spans="1:24" x14ac:dyDescent="0.25">
      <c r="A3627" s="1" t="s">
        <v>9585</v>
      </c>
      <c r="B3627" s="1" t="s">
        <v>1757</v>
      </c>
      <c r="C3627" s="1" t="s">
        <v>1758</v>
      </c>
      <c r="D3627" s="1" t="s">
        <v>9586</v>
      </c>
      <c r="E3627" s="1" t="s">
        <v>1996</v>
      </c>
      <c r="F3627" s="2">
        <v>45381</v>
      </c>
      <c r="G3627" s="2">
        <v>45109</v>
      </c>
      <c r="H3627" s="2" t="str">
        <f>TEXT(Ecommerce_Sales[[#This Row],[Order_Date]],"mmmm")</f>
        <v>July</v>
      </c>
      <c r="I3627" s="2" t="str">
        <f>TEXT(Ecommerce_Sales[[#This Row],[Order_Date]],"yyyy")</f>
        <v>2023</v>
      </c>
      <c r="J3627" s="2" t="str">
        <f>TEXT(Ecommerce_Sales[[#This Row],[Order_Date]],"mmmm")</f>
        <v>July</v>
      </c>
      <c r="K3627" s="1" t="s">
        <v>1986</v>
      </c>
      <c r="L3627" s="1" t="s">
        <v>9587</v>
      </c>
      <c r="M3627" s="1" t="s">
        <v>2247</v>
      </c>
      <c r="N3627" s="1" t="s">
        <v>1957</v>
      </c>
      <c r="O3627" s="3">
        <v>1110</v>
      </c>
      <c r="P3627">
        <v>3</v>
      </c>
      <c r="Q3627" s="3">
        <v>3331</v>
      </c>
      <c r="R3627" s="1" t="s">
        <v>1951</v>
      </c>
      <c r="S3627" s="3">
        <v>303</v>
      </c>
      <c r="U3627" t="str">
        <f>IF(Ecommerce_Sales[[#This Row],[Delivery_Time_Days]]&gt;7,"Delay",IF(Ecommerce_Sales[[#This Row],[Delivery_Time_Days]] = 0,"No delivery",IF(Ecommerce_Sales[[#This Row],[Delivery_Time_Days]]&lt;=7,"On-time")))</f>
        <v>No delivery</v>
      </c>
      <c r="V3627" s="7">
        <f>Ecommerce_Sales[[#This Row],[Profit]]/Ecommerce_Sales[[#This Row],[Total_Price]]</f>
        <v>0.15010507355148603</v>
      </c>
      <c r="W3627" s="3">
        <v>500</v>
      </c>
      <c r="X3627" s="3"/>
    </row>
    <row r="3628" spans="1:24" x14ac:dyDescent="0.25">
      <c r="A3628" s="1" t="s">
        <v>9588</v>
      </c>
      <c r="B3628" s="1" t="s">
        <v>424</v>
      </c>
      <c r="C3628" s="1" t="s">
        <v>425</v>
      </c>
      <c r="D3628" s="1" t="s">
        <v>3948</v>
      </c>
      <c r="E3628" s="1" t="s">
        <v>1954</v>
      </c>
      <c r="F3628" s="2">
        <v>45025</v>
      </c>
      <c r="G3628" s="2">
        <v>45198</v>
      </c>
      <c r="H3628" s="2" t="str">
        <f>TEXT(Ecommerce_Sales[[#This Row],[Order_Date]],"mmmm")</f>
        <v>September</v>
      </c>
      <c r="I3628" s="2" t="str">
        <f>TEXT(Ecommerce_Sales[[#This Row],[Order_Date]],"yyyy")</f>
        <v>2023</v>
      </c>
      <c r="J3628" s="2" t="str">
        <f>TEXT(Ecommerce_Sales[[#This Row],[Order_Date]],"mmmm")</f>
        <v>September</v>
      </c>
      <c r="K3628" s="1" t="s">
        <v>1947</v>
      </c>
      <c r="L3628" s="1" t="s">
        <v>9589</v>
      </c>
      <c r="M3628" s="1" t="s">
        <v>1998</v>
      </c>
      <c r="N3628" s="1" t="s">
        <v>1973</v>
      </c>
      <c r="O3628" s="3">
        <v>116</v>
      </c>
      <c r="P3628">
        <v>4</v>
      </c>
      <c r="Q3628" s="3">
        <v>465</v>
      </c>
      <c r="R3628" s="1" t="s">
        <v>1958</v>
      </c>
      <c r="S3628" s="3">
        <v>53</v>
      </c>
      <c r="T3628">
        <v>5</v>
      </c>
      <c r="U3628" t="str">
        <f>IF(Ecommerce_Sales[[#This Row],[Delivery_Time_Days]]&gt;7,"Delay",IF(Ecommerce_Sales[[#This Row],[Delivery_Time_Days]] = 0,"No delivery",IF(Ecommerce_Sales[[#This Row],[Delivery_Time_Days]]&lt;=7,"On-time")))</f>
        <v>On-time</v>
      </c>
      <c r="V3628" s="7">
        <f>Ecommerce_Sales[[#This Row],[Profit]]/Ecommerce_Sales[[#This Row],[Total_Price]]</f>
        <v>0.29892473118279572</v>
      </c>
      <c r="W3628" s="3">
        <v>139</v>
      </c>
      <c r="X3628" s="3"/>
    </row>
    <row r="3629" spans="1:24" x14ac:dyDescent="0.25">
      <c r="A3629" s="1" t="s">
        <v>9590</v>
      </c>
      <c r="B3629" s="1" t="s">
        <v>783</v>
      </c>
      <c r="C3629" s="1" t="s">
        <v>784</v>
      </c>
      <c r="D3629" s="1" t="s">
        <v>3433</v>
      </c>
      <c r="E3629" s="1" t="s">
        <v>1961</v>
      </c>
      <c r="F3629" s="2">
        <v>45152</v>
      </c>
      <c r="G3629" s="2">
        <v>45212</v>
      </c>
      <c r="H3629" s="2" t="str">
        <f>TEXT(Ecommerce_Sales[[#This Row],[Order_Date]],"mmmm")</f>
        <v>October</v>
      </c>
      <c r="I3629" s="2" t="str">
        <f>TEXT(Ecommerce_Sales[[#This Row],[Order_Date]],"yyyy")</f>
        <v>2023</v>
      </c>
      <c r="J3629" s="2" t="str">
        <f>TEXT(Ecommerce_Sales[[#This Row],[Order_Date]],"mmmm")</f>
        <v>October</v>
      </c>
      <c r="K3629" s="1" t="s">
        <v>1992</v>
      </c>
      <c r="L3629" s="1" t="s">
        <v>9591</v>
      </c>
      <c r="M3629" s="1" t="s">
        <v>2026</v>
      </c>
      <c r="N3629" s="1" t="s">
        <v>1978</v>
      </c>
      <c r="O3629" s="3">
        <v>1159</v>
      </c>
      <c r="P3629">
        <v>1</v>
      </c>
      <c r="Q3629" s="3">
        <v>1159</v>
      </c>
      <c r="R3629" s="1" t="s">
        <v>1958</v>
      </c>
      <c r="S3629" s="3">
        <v>116</v>
      </c>
      <c r="U3629" t="str">
        <f>IF(Ecommerce_Sales[[#This Row],[Delivery_Time_Days]]&gt;7,"Delay",IF(Ecommerce_Sales[[#This Row],[Delivery_Time_Days]] = 0,"No delivery",IF(Ecommerce_Sales[[#This Row],[Delivery_Time_Days]]&lt;=7,"On-time")))</f>
        <v>No delivery</v>
      </c>
      <c r="V3629" s="7">
        <f>Ecommerce_Sales[[#This Row],[Profit]]/Ecommerce_Sales[[#This Row],[Total_Price]]</f>
        <v>0.35030198446937016</v>
      </c>
      <c r="W3629" s="3">
        <v>406</v>
      </c>
      <c r="X3629" s="3"/>
    </row>
    <row r="3630" spans="1:24" x14ac:dyDescent="0.25">
      <c r="A3630" s="1" t="s">
        <v>9592</v>
      </c>
      <c r="B3630" s="1" t="s">
        <v>495</v>
      </c>
      <c r="C3630" s="1" t="s">
        <v>496</v>
      </c>
      <c r="D3630" s="1" t="s">
        <v>2643</v>
      </c>
      <c r="E3630" s="1" t="s">
        <v>2005</v>
      </c>
      <c r="F3630" s="2">
        <v>45518</v>
      </c>
      <c r="G3630" s="2">
        <v>45547</v>
      </c>
      <c r="H3630" s="2" t="str">
        <f>TEXT(Ecommerce_Sales[[#This Row],[Order_Date]],"mmmm")</f>
        <v>September</v>
      </c>
      <c r="I3630" s="2" t="str">
        <f>TEXT(Ecommerce_Sales[[#This Row],[Order_Date]],"yyyy")</f>
        <v>2024</v>
      </c>
      <c r="J3630" s="2" t="str">
        <f>TEXT(Ecommerce_Sales[[#This Row],[Order_Date]],"mmmm")</f>
        <v>September</v>
      </c>
      <c r="K3630" s="1" t="s">
        <v>1986</v>
      </c>
      <c r="L3630" s="1" t="s">
        <v>9593</v>
      </c>
      <c r="M3630" s="1" t="s">
        <v>1977</v>
      </c>
      <c r="N3630" s="1" t="s">
        <v>1978</v>
      </c>
      <c r="O3630" s="3">
        <v>124</v>
      </c>
      <c r="P3630">
        <v>1</v>
      </c>
      <c r="Q3630" s="3">
        <v>124</v>
      </c>
      <c r="R3630" s="1" t="s">
        <v>2008</v>
      </c>
      <c r="S3630" s="3">
        <v>10</v>
      </c>
      <c r="U3630" t="str">
        <f>IF(Ecommerce_Sales[[#This Row],[Delivery_Time_Days]]&gt;7,"Delay",IF(Ecommerce_Sales[[#This Row],[Delivery_Time_Days]] = 0,"No delivery",IF(Ecommerce_Sales[[#This Row],[Delivery_Time_Days]]&lt;=7,"On-time")))</f>
        <v>No delivery</v>
      </c>
      <c r="V3630" s="7">
        <f>Ecommerce_Sales[[#This Row],[Profit]]/Ecommerce_Sales[[#This Row],[Total_Price]]</f>
        <v>0.34677419354838712</v>
      </c>
      <c r="W3630" s="3">
        <v>43</v>
      </c>
      <c r="X3630" s="3"/>
    </row>
    <row r="3631" spans="1:24" x14ac:dyDescent="0.25">
      <c r="A3631" s="1" t="s">
        <v>9594</v>
      </c>
      <c r="B3631" s="1" t="s">
        <v>1207</v>
      </c>
      <c r="C3631" s="1" t="s">
        <v>1208</v>
      </c>
      <c r="D3631" s="1" t="s">
        <v>3471</v>
      </c>
      <c r="E3631" s="1" t="s">
        <v>1981</v>
      </c>
      <c r="F3631" s="2">
        <v>45552</v>
      </c>
      <c r="G3631" s="2">
        <v>45496</v>
      </c>
      <c r="H3631" s="2" t="str">
        <f>TEXT(Ecommerce_Sales[[#This Row],[Order_Date]],"mmmm")</f>
        <v>July</v>
      </c>
      <c r="I3631" s="2" t="str">
        <f>TEXT(Ecommerce_Sales[[#This Row],[Order_Date]],"yyyy")</f>
        <v>2024</v>
      </c>
      <c r="J3631" s="2" t="str">
        <f>TEXT(Ecommerce_Sales[[#This Row],[Order_Date]],"mmmm")</f>
        <v>July</v>
      </c>
      <c r="K3631" s="1" t="s">
        <v>1947</v>
      </c>
      <c r="L3631" s="1" t="s">
        <v>3207</v>
      </c>
      <c r="M3631" s="1" t="s">
        <v>2030</v>
      </c>
      <c r="N3631" s="1" t="s">
        <v>1978</v>
      </c>
      <c r="O3631" s="3">
        <v>888</v>
      </c>
      <c r="P3631">
        <v>1</v>
      </c>
      <c r="Q3631" s="3">
        <v>888</v>
      </c>
      <c r="R3631" s="1" t="s">
        <v>1951</v>
      </c>
      <c r="S3631" s="3">
        <v>77</v>
      </c>
      <c r="T3631">
        <v>8</v>
      </c>
      <c r="U3631" t="str">
        <f>IF(Ecommerce_Sales[[#This Row],[Delivery_Time_Days]]&gt;7,"Delay",IF(Ecommerce_Sales[[#This Row],[Delivery_Time_Days]] = 0,"No delivery",IF(Ecommerce_Sales[[#This Row],[Delivery_Time_Days]]&lt;=7,"On-time")))</f>
        <v>Delay</v>
      </c>
      <c r="V3631" s="7">
        <f>Ecommerce_Sales[[#This Row],[Profit]]/Ecommerce_Sales[[#This Row],[Total_Price]]</f>
        <v>0.3502252252252252</v>
      </c>
      <c r="W3631" s="3">
        <v>311</v>
      </c>
      <c r="X3631" s="3"/>
    </row>
    <row r="3632" spans="1:24" x14ac:dyDescent="0.25">
      <c r="A3632" s="1" t="s">
        <v>9595</v>
      </c>
      <c r="B3632" s="1" t="s">
        <v>1908</v>
      </c>
      <c r="C3632" s="1" t="s">
        <v>1909</v>
      </c>
      <c r="D3632" s="1" t="s">
        <v>9596</v>
      </c>
      <c r="E3632" s="1" t="s">
        <v>1961</v>
      </c>
      <c r="F3632" s="2">
        <v>44990</v>
      </c>
      <c r="G3632" s="2">
        <v>45097</v>
      </c>
      <c r="H3632" s="2" t="str">
        <f>TEXT(Ecommerce_Sales[[#This Row],[Order_Date]],"mmmm")</f>
        <v>June</v>
      </c>
      <c r="I3632" s="2" t="str">
        <f>TEXT(Ecommerce_Sales[[#This Row],[Order_Date]],"yyyy")</f>
        <v>2023</v>
      </c>
      <c r="J3632" s="2" t="str">
        <f>TEXT(Ecommerce_Sales[[#This Row],[Order_Date]],"mmmm")</f>
        <v>June</v>
      </c>
      <c r="K3632" s="1" t="s">
        <v>1986</v>
      </c>
      <c r="L3632" s="1" t="s">
        <v>3425</v>
      </c>
      <c r="M3632" s="1" t="s">
        <v>1956</v>
      </c>
      <c r="N3632" s="1" t="s">
        <v>1957</v>
      </c>
      <c r="O3632" s="3">
        <v>125</v>
      </c>
      <c r="P3632">
        <v>6</v>
      </c>
      <c r="Q3632" s="3">
        <v>747</v>
      </c>
      <c r="R3632" s="1" t="s">
        <v>1951</v>
      </c>
      <c r="S3632" s="3">
        <v>67</v>
      </c>
      <c r="U3632" t="str">
        <f>IF(Ecommerce_Sales[[#This Row],[Delivery_Time_Days]]&gt;7,"Delay",IF(Ecommerce_Sales[[#This Row],[Delivery_Time_Days]] = 0,"No delivery",IF(Ecommerce_Sales[[#This Row],[Delivery_Time_Days]]&lt;=7,"On-time")))</f>
        <v>No delivery</v>
      </c>
      <c r="V3632" s="7">
        <f>Ecommerce_Sales[[#This Row],[Profit]]/Ecommerce_Sales[[#This Row],[Total_Price]]</f>
        <v>0.1499330655957162</v>
      </c>
      <c r="W3632" s="3">
        <v>112</v>
      </c>
      <c r="X3632" s="3"/>
    </row>
    <row r="3633" spans="1:24" x14ac:dyDescent="0.25">
      <c r="A3633" s="1" t="s">
        <v>9597</v>
      </c>
      <c r="B3633" s="1" t="s">
        <v>1234</v>
      </c>
      <c r="C3633" s="1" t="s">
        <v>1235</v>
      </c>
      <c r="D3633" s="1" t="s">
        <v>3145</v>
      </c>
      <c r="E3633" s="1" t="s">
        <v>1996</v>
      </c>
      <c r="F3633" s="2">
        <v>45180</v>
      </c>
      <c r="G3633" s="2">
        <v>45341</v>
      </c>
      <c r="H3633" s="2" t="str">
        <f>TEXT(Ecommerce_Sales[[#This Row],[Order_Date]],"mmmm")</f>
        <v>February</v>
      </c>
      <c r="I3633" s="2" t="str">
        <f>TEXT(Ecommerce_Sales[[#This Row],[Order_Date]],"yyyy")</f>
        <v>2024</v>
      </c>
      <c r="J3633" s="2" t="str">
        <f>TEXT(Ecommerce_Sales[[#This Row],[Order_Date]],"mmmm")</f>
        <v>February</v>
      </c>
      <c r="K3633" s="1" t="s">
        <v>1986</v>
      </c>
      <c r="L3633" s="1" t="s">
        <v>9598</v>
      </c>
      <c r="M3633" s="1" t="s">
        <v>1983</v>
      </c>
      <c r="N3633" s="1" t="s">
        <v>1950</v>
      </c>
      <c r="O3633" s="3">
        <v>400</v>
      </c>
      <c r="P3633">
        <v>2</v>
      </c>
      <c r="Q3633" s="3">
        <v>800</v>
      </c>
      <c r="R3633" s="1" t="s">
        <v>1958</v>
      </c>
      <c r="S3633" s="3">
        <v>42</v>
      </c>
      <c r="U3633" t="str">
        <f>IF(Ecommerce_Sales[[#This Row],[Delivery_Time_Days]]&gt;7,"Delay",IF(Ecommerce_Sales[[#This Row],[Delivery_Time_Days]] = 0,"No delivery",IF(Ecommerce_Sales[[#This Row],[Delivery_Time_Days]]&lt;=7,"On-time")))</f>
        <v>No delivery</v>
      </c>
      <c r="V3633" s="7">
        <f>Ecommerce_Sales[[#This Row],[Profit]]/Ecommerce_Sales[[#This Row],[Total_Price]]</f>
        <v>0.4</v>
      </c>
      <c r="W3633" s="3">
        <v>320</v>
      </c>
      <c r="X3633" s="3"/>
    </row>
    <row r="3634" spans="1:24" x14ac:dyDescent="0.25">
      <c r="A3634" s="1" t="s">
        <v>9599</v>
      </c>
      <c r="B3634" s="1" t="s">
        <v>1025</v>
      </c>
      <c r="C3634" s="1" t="s">
        <v>1026</v>
      </c>
      <c r="D3634" s="1" t="s">
        <v>5994</v>
      </c>
      <c r="E3634" s="1" t="s">
        <v>1996</v>
      </c>
      <c r="F3634" s="2">
        <v>45420</v>
      </c>
      <c r="G3634" s="2">
        <v>45082</v>
      </c>
      <c r="H3634" s="2" t="str">
        <f>TEXT(Ecommerce_Sales[[#This Row],[Order_Date]],"mmmm")</f>
        <v>June</v>
      </c>
      <c r="I3634" s="2" t="str">
        <f>TEXT(Ecommerce_Sales[[#This Row],[Order_Date]],"yyyy")</f>
        <v>2023</v>
      </c>
      <c r="J3634" s="2" t="str">
        <f>TEXT(Ecommerce_Sales[[#This Row],[Order_Date]],"mmmm")</f>
        <v>June</v>
      </c>
      <c r="K3634" s="1" t="s">
        <v>1947</v>
      </c>
      <c r="L3634" s="1" t="s">
        <v>2716</v>
      </c>
      <c r="M3634" s="1" t="s">
        <v>2026</v>
      </c>
      <c r="N3634" s="1" t="s">
        <v>1978</v>
      </c>
      <c r="O3634" s="3">
        <v>484</v>
      </c>
      <c r="P3634">
        <v>1</v>
      </c>
      <c r="Q3634" s="3">
        <v>484</v>
      </c>
      <c r="R3634" s="1" t="s">
        <v>2008</v>
      </c>
      <c r="S3634" s="3">
        <v>66</v>
      </c>
      <c r="T3634">
        <v>5</v>
      </c>
      <c r="U3634" t="str">
        <f>IF(Ecommerce_Sales[[#This Row],[Delivery_Time_Days]]&gt;7,"Delay",IF(Ecommerce_Sales[[#This Row],[Delivery_Time_Days]] = 0,"No delivery",IF(Ecommerce_Sales[[#This Row],[Delivery_Time_Days]]&lt;=7,"On-time")))</f>
        <v>On-time</v>
      </c>
      <c r="V3634" s="7">
        <f>Ecommerce_Sales[[#This Row],[Profit]]/Ecommerce_Sales[[#This Row],[Total_Price]]</f>
        <v>0.34917355371900827</v>
      </c>
      <c r="W3634" s="3">
        <v>169</v>
      </c>
      <c r="X3634" s="3"/>
    </row>
    <row r="3635" spans="1:24" x14ac:dyDescent="0.25">
      <c r="A3635" s="1" t="s">
        <v>9600</v>
      </c>
      <c r="B3635" s="1" t="s">
        <v>1696</v>
      </c>
      <c r="C3635" s="1" t="s">
        <v>1697</v>
      </c>
      <c r="D3635" s="1" t="s">
        <v>4320</v>
      </c>
      <c r="E3635" s="1" t="s">
        <v>2005</v>
      </c>
      <c r="F3635" s="2">
        <v>45476</v>
      </c>
      <c r="G3635" s="2">
        <v>45361</v>
      </c>
      <c r="H3635" s="2" t="str">
        <f>TEXT(Ecommerce_Sales[[#This Row],[Order_Date]],"mmmm")</f>
        <v>March</v>
      </c>
      <c r="I3635" s="2" t="str">
        <f>TEXT(Ecommerce_Sales[[#This Row],[Order_Date]],"yyyy")</f>
        <v>2024</v>
      </c>
      <c r="J3635" s="2" t="str">
        <f>TEXT(Ecommerce_Sales[[#This Row],[Order_Date]],"mmmm")</f>
        <v>March</v>
      </c>
      <c r="K3635" s="1" t="s">
        <v>1947</v>
      </c>
      <c r="L3635" s="1" t="s">
        <v>9601</v>
      </c>
      <c r="M3635" s="1" t="s">
        <v>2072</v>
      </c>
      <c r="N3635" s="1" t="s">
        <v>1950</v>
      </c>
      <c r="O3635" s="3">
        <v>770</v>
      </c>
      <c r="P3635">
        <v>1</v>
      </c>
      <c r="Q3635" s="3">
        <v>770</v>
      </c>
      <c r="R3635" s="1" t="s">
        <v>1951</v>
      </c>
      <c r="S3635" s="3">
        <v>96</v>
      </c>
      <c r="T3635">
        <v>2</v>
      </c>
      <c r="U3635" t="str">
        <f>IF(Ecommerce_Sales[[#This Row],[Delivery_Time_Days]]&gt;7,"Delay",IF(Ecommerce_Sales[[#This Row],[Delivery_Time_Days]] = 0,"No delivery",IF(Ecommerce_Sales[[#This Row],[Delivery_Time_Days]]&lt;=7,"On-time")))</f>
        <v>On-time</v>
      </c>
      <c r="V3635" s="7">
        <f>Ecommerce_Sales[[#This Row],[Profit]]/Ecommerce_Sales[[#This Row],[Total_Price]]</f>
        <v>0.4</v>
      </c>
      <c r="W3635" s="3">
        <v>308</v>
      </c>
      <c r="X3635" s="3"/>
    </row>
    <row r="3636" spans="1:24" x14ac:dyDescent="0.25">
      <c r="A3636" s="1" t="s">
        <v>9602</v>
      </c>
      <c r="B3636" s="1" t="s">
        <v>186</v>
      </c>
      <c r="C3636" s="1" t="s">
        <v>187</v>
      </c>
      <c r="D3636" s="1" t="s">
        <v>3214</v>
      </c>
      <c r="E3636" s="1" t="s">
        <v>1961</v>
      </c>
      <c r="F3636" s="2">
        <v>45197</v>
      </c>
      <c r="G3636" s="2">
        <v>45179</v>
      </c>
      <c r="H3636" s="2" t="str">
        <f>TEXT(Ecommerce_Sales[[#This Row],[Order_Date]],"mmmm")</f>
        <v>September</v>
      </c>
      <c r="I3636" s="2" t="str">
        <f>TEXT(Ecommerce_Sales[[#This Row],[Order_Date]],"yyyy")</f>
        <v>2023</v>
      </c>
      <c r="J3636" s="2" t="str">
        <f>TEXT(Ecommerce_Sales[[#This Row],[Order_Date]],"mmmm")</f>
        <v>September</v>
      </c>
      <c r="K3636" s="1" t="s">
        <v>1947</v>
      </c>
      <c r="L3636" s="1" t="s">
        <v>9603</v>
      </c>
      <c r="M3636" s="1" t="s">
        <v>2026</v>
      </c>
      <c r="N3636" s="1" t="s">
        <v>1978</v>
      </c>
      <c r="O3636" s="3">
        <v>329</v>
      </c>
      <c r="P3636">
        <v>5</v>
      </c>
      <c r="Q3636" s="3">
        <v>1644</v>
      </c>
      <c r="R3636" s="1" t="s">
        <v>1958</v>
      </c>
      <c r="S3636" s="3">
        <v>124</v>
      </c>
      <c r="T3636">
        <v>8</v>
      </c>
      <c r="U3636" t="str">
        <f>IF(Ecommerce_Sales[[#This Row],[Delivery_Time_Days]]&gt;7,"Delay",IF(Ecommerce_Sales[[#This Row],[Delivery_Time_Days]] = 0,"No delivery",IF(Ecommerce_Sales[[#This Row],[Delivery_Time_Days]]&lt;=7,"On-time")))</f>
        <v>Delay</v>
      </c>
      <c r="V3636" s="7">
        <f>Ecommerce_Sales[[#This Row],[Profit]]/Ecommerce_Sales[[#This Row],[Total_Price]]</f>
        <v>0.3497566909975669</v>
      </c>
      <c r="W3636" s="3">
        <v>575</v>
      </c>
      <c r="X3636" s="3"/>
    </row>
    <row r="3637" spans="1:24" x14ac:dyDescent="0.25">
      <c r="A3637" s="1" t="s">
        <v>9604</v>
      </c>
      <c r="B3637" s="1" t="s">
        <v>719</v>
      </c>
      <c r="C3637" s="1" t="s">
        <v>720</v>
      </c>
      <c r="D3637" s="1" t="s">
        <v>7264</v>
      </c>
      <c r="E3637" s="1" t="s">
        <v>1981</v>
      </c>
      <c r="F3637" s="2">
        <v>45001</v>
      </c>
      <c r="G3637" s="2">
        <v>44952</v>
      </c>
      <c r="H3637" s="2" t="str">
        <f>TEXT(Ecommerce_Sales[[#This Row],[Order_Date]],"mmmm")</f>
        <v>January</v>
      </c>
      <c r="I3637" s="2" t="str">
        <f>TEXT(Ecommerce_Sales[[#This Row],[Order_Date]],"yyyy")</f>
        <v>2023</v>
      </c>
      <c r="J3637" s="2" t="str">
        <f>TEXT(Ecommerce_Sales[[#This Row],[Order_Date]],"mmmm")</f>
        <v>January</v>
      </c>
      <c r="K3637" s="1" t="s">
        <v>1992</v>
      </c>
      <c r="L3637" s="1" t="s">
        <v>8387</v>
      </c>
      <c r="M3637" s="1" t="s">
        <v>2079</v>
      </c>
      <c r="N3637" s="1" t="s">
        <v>1973</v>
      </c>
      <c r="O3637" s="3">
        <v>132</v>
      </c>
      <c r="P3637">
        <v>1</v>
      </c>
      <c r="Q3637" s="3">
        <v>132</v>
      </c>
      <c r="R3637" s="1" t="s">
        <v>2008</v>
      </c>
      <c r="S3637" s="3">
        <v>13</v>
      </c>
      <c r="U3637" t="str">
        <f>IF(Ecommerce_Sales[[#This Row],[Delivery_Time_Days]]&gt;7,"Delay",IF(Ecommerce_Sales[[#This Row],[Delivery_Time_Days]] = 0,"No delivery",IF(Ecommerce_Sales[[#This Row],[Delivery_Time_Days]]&lt;=7,"On-time")))</f>
        <v>No delivery</v>
      </c>
      <c r="V3637" s="7">
        <f>Ecommerce_Sales[[#This Row],[Profit]]/Ecommerce_Sales[[#This Row],[Total_Price]]</f>
        <v>0.30303030303030304</v>
      </c>
      <c r="W3637" s="3">
        <v>40</v>
      </c>
      <c r="X3637" s="3"/>
    </row>
    <row r="3638" spans="1:24" x14ac:dyDescent="0.25">
      <c r="A3638" s="1" t="s">
        <v>9605</v>
      </c>
      <c r="B3638" s="1" t="s">
        <v>1463</v>
      </c>
      <c r="C3638" s="1" t="s">
        <v>1464</v>
      </c>
      <c r="D3638" s="1" t="s">
        <v>5923</v>
      </c>
      <c r="E3638" s="1" t="s">
        <v>1996</v>
      </c>
      <c r="F3638" s="2">
        <v>45314</v>
      </c>
      <c r="G3638" s="2">
        <v>45055</v>
      </c>
      <c r="H3638" s="2" t="str">
        <f>TEXT(Ecommerce_Sales[[#This Row],[Order_Date]],"mmmm")</f>
        <v>May</v>
      </c>
      <c r="I3638" s="2" t="str">
        <f>TEXT(Ecommerce_Sales[[#This Row],[Order_Date]],"yyyy")</f>
        <v>2023</v>
      </c>
      <c r="J3638" s="2" t="str">
        <f>TEXT(Ecommerce_Sales[[#This Row],[Order_Date]],"mmmm")</f>
        <v>May</v>
      </c>
      <c r="K3638" s="1" t="s">
        <v>1947</v>
      </c>
      <c r="L3638" s="1" t="s">
        <v>9606</v>
      </c>
      <c r="M3638" s="1" t="s">
        <v>1998</v>
      </c>
      <c r="N3638" s="1" t="s">
        <v>1973</v>
      </c>
      <c r="O3638" s="3">
        <v>665</v>
      </c>
      <c r="P3638">
        <v>1</v>
      </c>
      <c r="Q3638" s="3">
        <v>665</v>
      </c>
      <c r="R3638" s="1" t="s">
        <v>1951</v>
      </c>
      <c r="S3638" s="3">
        <v>40</v>
      </c>
      <c r="T3638">
        <v>5</v>
      </c>
      <c r="U3638" t="str">
        <f>IF(Ecommerce_Sales[[#This Row],[Delivery_Time_Days]]&gt;7,"Delay",IF(Ecommerce_Sales[[#This Row],[Delivery_Time_Days]] = 0,"No delivery",IF(Ecommerce_Sales[[#This Row],[Delivery_Time_Days]]&lt;=7,"On-time")))</f>
        <v>On-time</v>
      </c>
      <c r="V3638" s="7">
        <f>Ecommerce_Sales[[#This Row],[Profit]]/Ecommerce_Sales[[#This Row],[Total_Price]]</f>
        <v>0.29924812030075187</v>
      </c>
      <c r="W3638" s="3">
        <v>199</v>
      </c>
      <c r="X3638" s="3"/>
    </row>
    <row r="3639" spans="1:24" x14ac:dyDescent="0.25">
      <c r="A3639" s="1" t="s">
        <v>9607</v>
      </c>
      <c r="B3639" s="1" t="s">
        <v>533</v>
      </c>
      <c r="C3639" s="1" t="s">
        <v>534</v>
      </c>
      <c r="D3639" s="1" t="s">
        <v>4443</v>
      </c>
      <c r="E3639" s="1" t="s">
        <v>1966</v>
      </c>
      <c r="F3639" s="2">
        <v>45195</v>
      </c>
      <c r="G3639" s="2">
        <v>45459</v>
      </c>
      <c r="H3639" s="2" t="str">
        <f>TEXT(Ecommerce_Sales[[#This Row],[Order_Date]],"mmmm")</f>
        <v>June</v>
      </c>
      <c r="I3639" s="2" t="str">
        <f>TEXT(Ecommerce_Sales[[#This Row],[Order_Date]],"yyyy")</f>
        <v>2024</v>
      </c>
      <c r="J3639" s="2" t="str">
        <f>TEXT(Ecommerce_Sales[[#This Row],[Order_Date]],"mmmm")</f>
        <v>June</v>
      </c>
      <c r="K3639" s="1" t="s">
        <v>1947</v>
      </c>
      <c r="L3639" s="1" t="s">
        <v>7486</v>
      </c>
      <c r="M3639" s="1" t="s">
        <v>2054</v>
      </c>
      <c r="N3639" s="1" t="s">
        <v>1957</v>
      </c>
      <c r="O3639" s="3">
        <v>241</v>
      </c>
      <c r="P3639">
        <v>1</v>
      </c>
      <c r="Q3639" s="3">
        <v>241</v>
      </c>
      <c r="R3639" s="1" t="s">
        <v>1958</v>
      </c>
      <c r="S3639" s="3">
        <v>33</v>
      </c>
      <c r="T3639">
        <v>5</v>
      </c>
      <c r="U3639" t="str">
        <f>IF(Ecommerce_Sales[[#This Row],[Delivery_Time_Days]]&gt;7,"Delay",IF(Ecommerce_Sales[[#This Row],[Delivery_Time_Days]] = 0,"No delivery",IF(Ecommerce_Sales[[#This Row],[Delivery_Time_Days]]&lt;=7,"On-time")))</f>
        <v>On-time</v>
      </c>
      <c r="V3639" s="7">
        <f>Ecommerce_Sales[[#This Row],[Profit]]/Ecommerce_Sales[[#This Row],[Total_Price]]</f>
        <v>0.14937759336099585</v>
      </c>
      <c r="W3639" s="3">
        <v>36</v>
      </c>
      <c r="X3639" s="3"/>
    </row>
    <row r="3640" spans="1:24" x14ac:dyDescent="0.25">
      <c r="A3640" s="1" t="s">
        <v>9608</v>
      </c>
      <c r="B3640" s="1" t="s">
        <v>1219</v>
      </c>
      <c r="C3640" s="1" t="s">
        <v>1220</v>
      </c>
      <c r="D3640" s="1" t="s">
        <v>3025</v>
      </c>
      <c r="E3640" s="1" t="s">
        <v>1981</v>
      </c>
      <c r="F3640" s="2">
        <v>45263</v>
      </c>
      <c r="G3640" s="2">
        <v>45162</v>
      </c>
      <c r="H3640" s="2" t="str">
        <f>TEXT(Ecommerce_Sales[[#This Row],[Order_Date]],"mmmm")</f>
        <v>August</v>
      </c>
      <c r="I3640" s="2" t="str">
        <f>TEXT(Ecommerce_Sales[[#This Row],[Order_Date]],"yyyy")</f>
        <v>2023</v>
      </c>
      <c r="J3640" s="2" t="str">
        <f>TEXT(Ecommerce_Sales[[#This Row],[Order_Date]],"mmmm")</f>
        <v>August</v>
      </c>
      <c r="K3640" s="1" t="s">
        <v>1947</v>
      </c>
      <c r="L3640" s="1" t="s">
        <v>9609</v>
      </c>
      <c r="M3640" s="1" t="s">
        <v>2072</v>
      </c>
      <c r="N3640" s="1" t="s">
        <v>1950</v>
      </c>
      <c r="O3640" s="3">
        <v>673</v>
      </c>
      <c r="P3640">
        <v>3</v>
      </c>
      <c r="Q3640" s="3">
        <v>2019</v>
      </c>
      <c r="R3640" s="1" t="s">
        <v>2008</v>
      </c>
      <c r="S3640" s="3">
        <v>145</v>
      </c>
      <c r="T3640">
        <v>3</v>
      </c>
      <c r="U3640" t="str">
        <f>IF(Ecommerce_Sales[[#This Row],[Delivery_Time_Days]]&gt;7,"Delay",IF(Ecommerce_Sales[[#This Row],[Delivery_Time_Days]] = 0,"No delivery",IF(Ecommerce_Sales[[#This Row],[Delivery_Time_Days]]&lt;=7,"On-time")))</f>
        <v>On-time</v>
      </c>
      <c r="V3640" s="7">
        <f>Ecommerce_Sales[[#This Row],[Profit]]/Ecommerce_Sales[[#This Row],[Total_Price]]</f>
        <v>0.4001981178801387</v>
      </c>
      <c r="W3640" s="3">
        <v>808</v>
      </c>
      <c r="X3640" s="3"/>
    </row>
    <row r="3641" spans="1:24" x14ac:dyDescent="0.25">
      <c r="A3641" s="1" t="s">
        <v>9610</v>
      </c>
      <c r="B3641" s="1" t="s">
        <v>354</v>
      </c>
      <c r="C3641" s="1" t="s">
        <v>355</v>
      </c>
      <c r="D3641" s="1" t="s">
        <v>2258</v>
      </c>
      <c r="E3641" s="1" t="s">
        <v>2005</v>
      </c>
      <c r="F3641" s="2">
        <v>45029</v>
      </c>
      <c r="G3641" s="2">
        <v>45533</v>
      </c>
      <c r="H3641" s="2" t="str">
        <f>TEXT(Ecommerce_Sales[[#This Row],[Order_Date]],"mmmm")</f>
        <v>August</v>
      </c>
      <c r="I3641" s="2" t="str">
        <f>TEXT(Ecommerce_Sales[[#This Row],[Order_Date]],"yyyy")</f>
        <v>2024</v>
      </c>
      <c r="J3641" s="2" t="str">
        <f>TEXT(Ecommerce_Sales[[#This Row],[Order_Date]],"mmmm")</f>
        <v>August</v>
      </c>
      <c r="K3641" s="1" t="s">
        <v>1947</v>
      </c>
      <c r="L3641" s="1" t="s">
        <v>9611</v>
      </c>
      <c r="M3641" s="1" t="s">
        <v>1988</v>
      </c>
      <c r="N3641" s="1" t="s">
        <v>1989</v>
      </c>
      <c r="O3641" s="3">
        <v>112</v>
      </c>
      <c r="P3641">
        <v>5</v>
      </c>
      <c r="Q3641" s="3">
        <v>559</v>
      </c>
      <c r="R3641" s="1" t="s">
        <v>1958</v>
      </c>
      <c r="S3641" s="3">
        <v>35</v>
      </c>
      <c r="T3641">
        <v>2</v>
      </c>
      <c r="U3641" t="str">
        <f>IF(Ecommerce_Sales[[#This Row],[Delivery_Time_Days]]&gt;7,"Delay",IF(Ecommerce_Sales[[#This Row],[Delivery_Time_Days]] = 0,"No delivery",IF(Ecommerce_Sales[[#This Row],[Delivery_Time_Days]]&lt;=7,"On-time")))</f>
        <v>On-time</v>
      </c>
      <c r="V3641" s="7">
        <f>Ecommerce_Sales[[#This Row],[Profit]]/Ecommerce_Sales[[#This Row],[Total_Price]]</f>
        <v>0.25044722719141321</v>
      </c>
      <c r="W3641" s="3">
        <v>140</v>
      </c>
      <c r="X3641" s="3"/>
    </row>
    <row r="3642" spans="1:24" x14ac:dyDescent="0.25">
      <c r="A3642" s="1" t="s">
        <v>9612</v>
      </c>
      <c r="B3642" s="1" t="s">
        <v>1363</v>
      </c>
      <c r="C3642" s="1" t="s">
        <v>1330</v>
      </c>
      <c r="D3642" s="1" t="s">
        <v>4583</v>
      </c>
      <c r="E3642" s="1" t="s">
        <v>1961</v>
      </c>
      <c r="F3642" s="2">
        <v>45353</v>
      </c>
      <c r="G3642" s="2">
        <v>45040</v>
      </c>
      <c r="H3642" s="2" t="str">
        <f>TEXT(Ecommerce_Sales[[#This Row],[Order_Date]],"mmmm")</f>
        <v>April</v>
      </c>
      <c r="I3642" s="2" t="str">
        <f>TEXT(Ecommerce_Sales[[#This Row],[Order_Date]],"yyyy")</f>
        <v>2023</v>
      </c>
      <c r="J3642" s="2" t="str">
        <f>TEXT(Ecommerce_Sales[[#This Row],[Order_Date]],"mmmm")</f>
        <v>April</v>
      </c>
      <c r="K3642" s="1" t="s">
        <v>1947</v>
      </c>
      <c r="L3642" s="1" t="s">
        <v>9613</v>
      </c>
      <c r="M3642" s="1" t="s">
        <v>2072</v>
      </c>
      <c r="N3642" s="1" t="s">
        <v>1950</v>
      </c>
      <c r="O3642" s="3">
        <v>312</v>
      </c>
      <c r="P3642">
        <v>3</v>
      </c>
      <c r="Q3642" s="3">
        <v>937</v>
      </c>
      <c r="R3642" s="1" t="s">
        <v>1958</v>
      </c>
      <c r="S3642" s="3">
        <v>56</v>
      </c>
      <c r="T3642">
        <v>5</v>
      </c>
      <c r="U3642" t="str">
        <f>IF(Ecommerce_Sales[[#This Row],[Delivery_Time_Days]]&gt;7,"Delay",IF(Ecommerce_Sales[[#This Row],[Delivery_Time_Days]] = 0,"No delivery",IF(Ecommerce_Sales[[#This Row],[Delivery_Time_Days]]&lt;=7,"On-time")))</f>
        <v>On-time</v>
      </c>
      <c r="V3642" s="7">
        <f>Ecommerce_Sales[[#This Row],[Profit]]/Ecommerce_Sales[[#This Row],[Total_Price]]</f>
        <v>0.400213447171825</v>
      </c>
      <c r="W3642" s="3">
        <v>375</v>
      </c>
      <c r="X3642" s="3"/>
    </row>
    <row r="3643" spans="1:24" x14ac:dyDescent="0.25">
      <c r="A3643" s="1" t="s">
        <v>9614</v>
      </c>
      <c r="B3643" s="1" t="s">
        <v>232</v>
      </c>
      <c r="C3643" s="1" t="s">
        <v>233</v>
      </c>
      <c r="D3643" s="1" t="s">
        <v>2138</v>
      </c>
      <c r="E3643" s="1" t="s">
        <v>1946</v>
      </c>
      <c r="F3643" s="2">
        <v>45120</v>
      </c>
      <c r="G3643" s="2">
        <v>45177</v>
      </c>
      <c r="H3643" s="2" t="str">
        <f>TEXT(Ecommerce_Sales[[#This Row],[Order_Date]],"mmmm")</f>
        <v>September</v>
      </c>
      <c r="I3643" s="2" t="str">
        <f>TEXT(Ecommerce_Sales[[#This Row],[Order_Date]],"yyyy")</f>
        <v>2023</v>
      </c>
      <c r="J3643" s="2" t="str">
        <f>TEXT(Ecommerce_Sales[[#This Row],[Order_Date]],"mmmm")</f>
        <v>September</v>
      </c>
      <c r="K3643" s="1" t="s">
        <v>1947</v>
      </c>
      <c r="L3643" s="1" t="s">
        <v>9615</v>
      </c>
      <c r="M3643" s="1" t="s">
        <v>1956</v>
      </c>
      <c r="N3643" s="1" t="s">
        <v>1957</v>
      </c>
      <c r="O3643" s="3">
        <v>424</v>
      </c>
      <c r="P3643">
        <v>4</v>
      </c>
      <c r="Q3643" s="3">
        <v>1697</v>
      </c>
      <c r="R3643" s="1" t="s">
        <v>2008</v>
      </c>
      <c r="S3643" s="3">
        <v>195</v>
      </c>
      <c r="T3643">
        <v>10</v>
      </c>
      <c r="U3643" t="str">
        <f>IF(Ecommerce_Sales[[#This Row],[Delivery_Time_Days]]&gt;7,"Delay",IF(Ecommerce_Sales[[#This Row],[Delivery_Time_Days]] = 0,"No delivery",IF(Ecommerce_Sales[[#This Row],[Delivery_Time_Days]]&lt;=7,"On-time")))</f>
        <v>Delay</v>
      </c>
      <c r="V3643" s="7">
        <f>Ecommerce_Sales[[#This Row],[Profit]]/Ecommerce_Sales[[#This Row],[Total_Price]]</f>
        <v>0.15026517383618149</v>
      </c>
      <c r="W3643" s="3">
        <v>255</v>
      </c>
      <c r="X3643" s="3"/>
    </row>
    <row r="3644" spans="1:24" x14ac:dyDescent="0.25">
      <c r="A3644" s="1" t="s">
        <v>9616</v>
      </c>
      <c r="B3644" s="1" t="s">
        <v>571</v>
      </c>
      <c r="C3644" s="1" t="s">
        <v>572</v>
      </c>
      <c r="D3644" s="1" t="s">
        <v>4730</v>
      </c>
      <c r="E3644" s="1" t="s">
        <v>1966</v>
      </c>
      <c r="F3644" s="2">
        <v>45560</v>
      </c>
      <c r="G3644" s="2">
        <v>44967</v>
      </c>
      <c r="H3644" s="2" t="str">
        <f>TEXT(Ecommerce_Sales[[#This Row],[Order_Date]],"mmmm")</f>
        <v>February</v>
      </c>
      <c r="I3644" s="2" t="str">
        <f>TEXT(Ecommerce_Sales[[#This Row],[Order_Date]],"yyyy")</f>
        <v>2023</v>
      </c>
      <c r="J3644" s="2" t="str">
        <f>TEXT(Ecommerce_Sales[[#This Row],[Order_Date]],"mmmm")</f>
        <v>February</v>
      </c>
      <c r="K3644" s="1" t="s">
        <v>1947</v>
      </c>
      <c r="L3644" s="1" t="s">
        <v>5403</v>
      </c>
      <c r="M3644" s="1" t="s">
        <v>2072</v>
      </c>
      <c r="N3644" s="1" t="s">
        <v>1950</v>
      </c>
      <c r="O3644" s="3">
        <v>94</v>
      </c>
      <c r="P3644">
        <v>2</v>
      </c>
      <c r="Q3644" s="3">
        <v>188</v>
      </c>
      <c r="R3644" s="1" t="s">
        <v>1958</v>
      </c>
      <c r="S3644" s="3">
        <v>16</v>
      </c>
      <c r="T3644">
        <v>7</v>
      </c>
      <c r="U3644" t="str">
        <f>IF(Ecommerce_Sales[[#This Row],[Delivery_Time_Days]]&gt;7,"Delay",IF(Ecommerce_Sales[[#This Row],[Delivery_Time_Days]] = 0,"No delivery",IF(Ecommerce_Sales[[#This Row],[Delivery_Time_Days]]&lt;=7,"On-time")))</f>
        <v>On-time</v>
      </c>
      <c r="V3644" s="7">
        <f>Ecommerce_Sales[[#This Row],[Profit]]/Ecommerce_Sales[[#This Row],[Total_Price]]</f>
        <v>0.39893617021276595</v>
      </c>
      <c r="W3644" s="3">
        <v>75</v>
      </c>
      <c r="X3644" s="3"/>
    </row>
    <row r="3645" spans="1:24" x14ac:dyDescent="0.25">
      <c r="A3645" s="1" t="s">
        <v>9617</v>
      </c>
      <c r="B3645" s="1" t="s">
        <v>1532</v>
      </c>
      <c r="C3645" s="1" t="s">
        <v>1533</v>
      </c>
      <c r="D3645" s="1" t="s">
        <v>3510</v>
      </c>
      <c r="E3645" s="1" t="s">
        <v>2005</v>
      </c>
      <c r="F3645" s="2">
        <v>45455</v>
      </c>
      <c r="G3645" s="2">
        <v>45492</v>
      </c>
      <c r="H3645" s="2" t="str">
        <f>TEXT(Ecommerce_Sales[[#This Row],[Order_Date]],"mmmm")</f>
        <v>July</v>
      </c>
      <c r="I3645" s="2" t="str">
        <f>TEXT(Ecommerce_Sales[[#This Row],[Order_Date]],"yyyy")</f>
        <v>2024</v>
      </c>
      <c r="J3645" s="2" t="str">
        <f>TEXT(Ecommerce_Sales[[#This Row],[Order_Date]],"mmmm")</f>
        <v>July</v>
      </c>
      <c r="K3645" s="1" t="s">
        <v>1947</v>
      </c>
      <c r="L3645" s="1" t="s">
        <v>9618</v>
      </c>
      <c r="M3645" s="1" t="s">
        <v>1998</v>
      </c>
      <c r="N3645" s="1" t="s">
        <v>1973</v>
      </c>
      <c r="O3645" s="3">
        <v>159</v>
      </c>
      <c r="P3645">
        <v>2</v>
      </c>
      <c r="Q3645" s="3">
        <v>319</v>
      </c>
      <c r="R3645" s="1" t="s">
        <v>1958</v>
      </c>
      <c r="S3645" s="3">
        <v>28</v>
      </c>
      <c r="T3645">
        <v>7</v>
      </c>
      <c r="U3645" t="str">
        <f>IF(Ecommerce_Sales[[#This Row],[Delivery_Time_Days]]&gt;7,"Delay",IF(Ecommerce_Sales[[#This Row],[Delivery_Time_Days]] = 0,"No delivery",IF(Ecommerce_Sales[[#This Row],[Delivery_Time_Days]]&lt;=7,"On-time")))</f>
        <v>On-time</v>
      </c>
      <c r="V3645" s="7">
        <f>Ecommerce_Sales[[#This Row],[Profit]]/Ecommerce_Sales[[#This Row],[Total_Price]]</f>
        <v>0.30094043887147337</v>
      </c>
      <c r="W3645" s="3">
        <v>96</v>
      </c>
      <c r="X3645" s="3"/>
    </row>
    <row r="3646" spans="1:24" x14ac:dyDescent="0.25">
      <c r="A3646" s="1" t="s">
        <v>9619</v>
      </c>
      <c r="B3646" s="1" t="s">
        <v>900</v>
      </c>
      <c r="C3646" s="1" t="s">
        <v>901</v>
      </c>
      <c r="D3646" s="1" t="s">
        <v>3620</v>
      </c>
      <c r="E3646" s="1" t="s">
        <v>1946</v>
      </c>
      <c r="F3646" s="2">
        <v>45347</v>
      </c>
      <c r="G3646" s="2">
        <v>45564</v>
      </c>
      <c r="H3646" s="2" t="str">
        <f>TEXT(Ecommerce_Sales[[#This Row],[Order_Date]],"mmmm")</f>
        <v>September</v>
      </c>
      <c r="I3646" s="2" t="str">
        <f>TEXT(Ecommerce_Sales[[#This Row],[Order_Date]],"yyyy")</f>
        <v>2024</v>
      </c>
      <c r="J3646" s="2" t="str">
        <f>TEXT(Ecommerce_Sales[[#This Row],[Order_Date]],"mmmm")</f>
        <v>September</v>
      </c>
      <c r="K3646" s="1" t="s">
        <v>1986</v>
      </c>
      <c r="L3646" s="1" t="s">
        <v>9620</v>
      </c>
      <c r="M3646" s="1" t="s">
        <v>2058</v>
      </c>
      <c r="N3646" s="1" t="s">
        <v>1950</v>
      </c>
      <c r="O3646" s="3">
        <v>135</v>
      </c>
      <c r="P3646">
        <v>5</v>
      </c>
      <c r="Q3646" s="3">
        <v>674</v>
      </c>
      <c r="R3646" s="1" t="s">
        <v>1951</v>
      </c>
      <c r="S3646" s="3">
        <v>38</v>
      </c>
      <c r="U3646" t="str">
        <f>IF(Ecommerce_Sales[[#This Row],[Delivery_Time_Days]]&gt;7,"Delay",IF(Ecommerce_Sales[[#This Row],[Delivery_Time_Days]] = 0,"No delivery",IF(Ecommerce_Sales[[#This Row],[Delivery_Time_Days]]&lt;=7,"On-time")))</f>
        <v>No delivery</v>
      </c>
      <c r="V3646" s="7">
        <f>Ecommerce_Sales[[#This Row],[Profit]]/Ecommerce_Sales[[#This Row],[Total_Price]]</f>
        <v>0.39910979228486648</v>
      </c>
      <c r="W3646" s="3">
        <v>269</v>
      </c>
      <c r="X3646" s="3"/>
    </row>
    <row r="3647" spans="1:24" x14ac:dyDescent="0.25">
      <c r="A3647" s="1" t="s">
        <v>9621</v>
      </c>
      <c r="B3647" s="1" t="s">
        <v>1313</v>
      </c>
      <c r="C3647" s="1" t="s">
        <v>1314</v>
      </c>
      <c r="D3647" s="1" t="s">
        <v>2981</v>
      </c>
      <c r="E3647" s="1" t="s">
        <v>1966</v>
      </c>
      <c r="F3647" s="2">
        <v>45390</v>
      </c>
      <c r="G3647" s="2">
        <v>45223</v>
      </c>
      <c r="H3647" s="2" t="str">
        <f>TEXT(Ecommerce_Sales[[#This Row],[Order_Date]],"mmmm")</f>
        <v>October</v>
      </c>
      <c r="I3647" s="2" t="str">
        <f>TEXT(Ecommerce_Sales[[#This Row],[Order_Date]],"yyyy")</f>
        <v>2023</v>
      </c>
      <c r="J3647" s="2" t="str">
        <f>TEXT(Ecommerce_Sales[[#This Row],[Order_Date]],"mmmm")</f>
        <v>October</v>
      </c>
      <c r="K3647" s="1" t="s">
        <v>1947</v>
      </c>
      <c r="L3647" s="1" t="s">
        <v>3003</v>
      </c>
      <c r="M3647" s="1" t="s">
        <v>1972</v>
      </c>
      <c r="N3647" s="1" t="s">
        <v>1973</v>
      </c>
      <c r="O3647" s="3">
        <v>790</v>
      </c>
      <c r="P3647">
        <v>6</v>
      </c>
      <c r="Q3647" s="3">
        <v>4737</v>
      </c>
      <c r="R3647" s="1" t="s">
        <v>1951</v>
      </c>
      <c r="S3647" s="3">
        <v>553</v>
      </c>
      <c r="T3647">
        <v>3</v>
      </c>
      <c r="U3647" t="str">
        <f>IF(Ecommerce_Sales[[#This Row],[Delivery_Time_Days]]&gt;7,"Delay",IF(Ecommerce_Sales[[#This Row],[Delivery_Time_Days]] = 0,"No delivery",IF(Ecommerce_Sales[[#This Row],[Delivery_Time_Days]]&lt;=7,"On-time")))</f>
        <v>On-time</v>
      </c>
      <c r="V3647" s="7">
        <f>Ecommerce_Sales[[#This Row],[Profit]]/Ecommerce_Sales[[#This Row],[Total_Price]]</f>
        <v>0.29997888959256913</v>
      </c>
      <c r="W3647" s="3">
        <v>1421</v>
      </c>
      <c r="X3647" s="3"/>
    </row>
    <row r="3648" spans="1:24" x14ac:dyDescent="0.25">
      <c r="A3648" s="1" t="s">
        <v>9622</v>
      </c>
      <c r="B3648" s="1" t="s">
        <v>420</v>
      </c>
      <c r="C3648" s="1" t="s">
        <v>421</v>
      </c>
      <c r="D3648" s="1" t="s">
        <v>4174</v>
      </c>
      <c r="E3648" s="1" t="s">
        <v>1981</v>
      </c>
      <c r="F3648" s="2">
        <v>45519</v>
      </c>
      <c r="G3648" s="2">
        <v>45614</v>
      </c>
      <c r="H3648" s="2" t="str">
        <f>TEXT(Ecommerce_Sales[[#This Row],[Order_Date]],"mmmm")</f>
        <v>November</v>
      </c>
      <c r="I3648" s="2" t="str">
        <f>TEXT(Ecommerce_Sales[[#This Row],[Order_Date]],"yyyy")</f>
        <v>2024</v>
      </c>
      <c r="J3648" s="2" t="str">
        <f>TEXT(Ecommerce_Sales[[#This Row],[Order_Date]],"mmmm")</f>
        <v>November</v>
      </c>
      <c r="K3648" s="1" t="s">
        <v>1947</v>
      </c>
      <c r="L3648" s="1" t="s">
        <v>9623</v>
      </c>
      <c r="M3648" s="1" t="s">
        <v>2026</v>
      </c>
      <c r="N3648" s="1" t="s">
        <v>1978</v>
      </c>
      <c r="O3648" s="3">
        <v>614</v>
      </c>
      <c r="P3648">
        <v>6</v>
      </c>
      <c r="Q3648" s="3">
        <v>3683</v>
      </c>
      <c r="R3648" s="1" t="s">
        <v>1951</v>
      </c>
      <c r="S3648" s="3">
        <v>198</v>
      </c>
      <c r="T3648">
        <v>8</v>
      </c>
      <c r="U3648" t="str">
        <f>IF(Ecommerce_Sales[[#This Row],[Delivery_Time_Days]]&gt;7,"Delay",IF(Ecommerce_Sales[[#This Row],[Delivery_Time_Days]] = 0,"No delivery",IF(Ecommerce_Sales[[#This Row],[Delivery_Time_Days]]&lt;=7,"On-time")))</f>
        <v>Delay</v>
      </c>
      <c r="V3648" s="7">
        <f>Ecommerce_Sales[[#This Row],[Profit]]/Ecommerce_Sales[[#This Row],[Total_Price]]</f>
        <v>0.34998642411077924</v>
      </c>
      <c r="W3648" s="3">
        <v>1289</v>
      </c>
      <c r="X3648" s="3"/>
    </row>
    <row r="3649" spans="1:24" x14ac:dyDescent="0.25">
      <c r="A3649" s="1" t="s">
        <v>9624</v>
      </c>
      <c r="B3649" s="1" t="s">
        <v>1165</v>
      </c>
      <c r="C3649" s="1" t="s">
        <v>1166</v>
      </c>
      <c r="D3649" s="1" t="s">
        <v>2121</v>
      </c>
      <c r="E3649" s="1" t="s">
        <v>1946</v>
      </c>
      <c r="F3649" s="2">
        <v>45312</v>
      </c>
      <c r="G3649" s="2">
        <v>44933</v>
      </c>
      <c r="H3649" s="2" t="str">
        <f>TEXT(Ecommerce_Sales[[#This Row],[Order_Date]],"mmmm")</f>
        <v>January</v>
      </c>
      <c r="I3649" s="2" t="str">
        <f>TEXT(Ecommerce_Sales[[#This Row],[Order_Date]],"yyyy")</f>
        <v>2023</v>
      </c>
      <c r="J3649" s="2" t="str">
        <f>TEXT(Ecommerce_Sales[[#This Row],[Order_Date]],"mmmm")</f>
        <v>January</v>
      </c>
      <c r="K3649" s="1" t="s">
        <v>1947</v>
      </c>
      <c r="L3649" s="1" t="s">
        <v>9625</v>
      </c>
      <c r="M3649" s="1" t="s">
        <v>1988</v>
      </c>
      <c r="N3649" s="1" t="s">
        <v>1989</v>
      </c>
      <c r="O3649" s="3">
        <v>59</v>
      </c>
      <c r="P3649">
        <v>1</v>
      </c>
      <c r="Q3649" s="3">
        <v>59</v>
      </c>
      <c r="R3649" s="1" t="s">
        <v>1958</v>
      </c>
      <c r="S3649" s="3">
        <v>4</v>
      </c>
      <c r="T3649">
        <v>7</v>
      </c>
      <c r="U3649" t="str">
        <f>IF(Ecommerce_Sales[[#This Row],[Delivery_Time_Days]]&gt;7,"Delay",IF(Ecommerce_Sales[[#This Row],[Delivery_Time_Days]] = 0,"No delivery",IF(Ecommerce_Sales[[#This Row],[Delivery_Time_Days]]&lt;=7,"On-time")))</f>
        <v>On-time</v>
      </c>
      <c r="V3649" s="7">
        <f>Ecommerce_Sales[[#This Row],[Profit]]/Ecommerce_Sales[[#This Row],[Total_Price]]</f>
        <v>0.25423728813559321</v>
      </c>
      <c r="W3649" s="3">
        <v>15</v>
      </c>
      <c r="X3649" s="3"/>
    </row>
    <row r="3650" spans="1:24" x14ac:dyDescent="0.25">
      <c r="A3650" s="1" t="s">
        <v>9626</v>
      </c>
      <c r="B3650" s="1" t="s">
        <v>1337</v>
      </c>
      <c r="C3650" s="1" t="s">
        <v>1338</v>
      </c>
      <c r="D3650" s="1" t="s">
        <v>3933</v>
      </c>
      <c r="E3650" s="1" t="s">
        <v>1946</v>
      </c>
      <c r="F3650" s="2">
        <v>45595</v>
      </c>
      <c r="G3650" s="2">
        <v>45128</v>
      </c>
      <c r="H3650" s="2" t="str">
        <f>TEXT(Ecommerce_Sales[[#This Row],[Order_Date]],"mmmm")</f>
        <v>July</v>
      </c>
      <c r="I3650" s="2" t="str">
        <f>TEXT(Ecommerce_Sales[[#This Row],[Order_Date]],"yyyy")</f>
        <v>2023</v>
      </c>
      <c r="J3650" s="2" t="str">
        <f>TEXT(Ecommerce_Sales[[#This Row],[Order_Date]],"mmmm")</f>
        <v>July</v>
      </c>
      <c r="K3650" s="1" t="s">
        <v>1947</v>
      </c>
      <c r="L3650" s="1" t="s">
        <v>3499</v>
      </c>
      <c r="M3650" s="1" t="s">
        <v>2079</v>
      </c>
      <c r="N3650" s="1" t="s">
        <v>1973</v>
      </c>
      <c r="O3650" s="3">
        <v>225</v>
      </c>
      <c r="P3650">
        <v>6</v>
      </c>
      <c r="Q3650" s="3">
        <v>1351</v>
      </c>
      <c r="R3650" s="1" t="s">
        <v>1958</v>
      </c>
      <c r="S3650" s="3">
        <v>119</v>
      </c>
      <c r="T3650">
        <v>2</v>
      </c>
      <c r="U3650" t="str">
        <f>IF(Ecommerce_Sales[[#This Row],[Delivery_Time_Days]]&gt;7,"Delay",IF(Ecommerce_Sales[[#This Row],[Delivery_Time_Days]] = 0,"No delivery",IF(Ecommerce_Sales[[#This Row],[Delivery_Time_Days]]&lt;=7,"On-time")))</f>
        <v>On-time</v>
      </c>
      <c r="V3650" s="7">
        <f>Ecommerce_Sales[[#This Row],[Profit]]/Ecommerce_Sales[[#This Row],[Total_Price]]</f>
        <v>0.29977794226498888</v>
      </c>
      <c r="W3650" s="3">
        <v>405</v>
      </c>
      <c r="X3650" s="3"/>
    </row>
    <row r="3651" spans="1:24" x14ac:dyDescent="0.25">
      <c r="A3651" s="1" t="s">
        <v>9627</v>
      </c>
      <c r="B3651" s="1" t="s">
        <v>490</v>
      </c>
      <c r="C3651" s="1" t="s">
        <v>491</v>
      </c>
      <c r="D3651" s="1" t="s">
        <v>2497</v>
      </c>
      <c r="E3651" s="1" t="s">
        <v>2005</v>
      </c>
      <c r="F3651" s="2">
        <v>45349</v>
      </c>
      <c r="G3651" s="2">
        <v>45553</v>
      </c>
      <c r="H3651" s="2" t="str">
        <f>TEXT(Ecommerce_Sales[[#This Row],[Order_Date]],"mmmm")</f>
        <v>September</v>
      </c>
      <c r="I3651" s="2" t="str">
        <f>TEXT(Ecommerce_Sales[[#This Row],[Order_Date]],"yyyy")</f>
        <v>2024</v>
      </c>
      <c r="J3651" s="2" t="str">
        <f>TEXT(Ecommerce_Sales[[#This Row],[Order_Date]],"mmmm")</f>
        <v>September</v>
      </c>
      <c r="K3651" s="1" t="s">
        <v>1947</v>
      </c>
      <c r="L3651" s="1" t="s">
        <v>9628</v>
      </c>
      <c r="M3651" s="1" t="s">
        <v>1949</v>
      </c>
      <c r="N3651" s="1" t="s">
        <v>1950</v>
      </c>
      <c r="O3651" s="3">
        <v>220</v>
      </c>
      <c r="P3651">
        <v>5</v>
      </c>
      <c r="Q3651" s="3">
        <v>1102</v>
      </c>
      <c r="R3651" s="1" t="s">
        <v>1958</v>
      </c>
      <c r="S3651" s="3">
        <v>161</v>
      </c>
      <c r="T3651">
        <v>6</v>
      </c>
      <c r="U3651" t="str">
        <f>IF(Ecommerce_Sales[[#This Row],[Delivery_Time_Days]]&gt;7,"Delay",IF(Ecommerce_Sales[[#This Row],[Delivery_Time_Days]] = 0,"No delivery",IF(Ecommerce_Sales[[#This Row],[Delivery_Time_Days]]&lt;=7,"On-time")))</f>
        <v>On-time</v>
      </c>
      <c r="V3651" s="7">
        <f>Ecommerce_Sales[[#This Row],[Profit]]/Ecommerce_Sales[[#This Row],[Total_Price]]</f>
        <v>0.40018148820326677</v>
      </c>
      <c r="W3651" s="3">
        <v>441</v>
      </c>
      <c r="X3651" s="3"/>
    </row>
    <row r="3652" spans="1:24" x14ac:dyDescent="0.25">
      <c r="A3652" s="1" t="s">
        <v>9629</v>
      </c>
      <c r="B3652" s="1" t="s">
        <v>1111</v>
      </c>
      <c r="C3652" s="1" t="s">
        <v>1112</v>
      </c>
      <c r="D3652" s="1" t="s">
        <v>4792</v>
      </c>
      <c r="E3652" s="1" t="s">
        <v>1966</v>
      </c>
      <c r="F3652" s="2">
        <v>45434</v>
      </c>
      <c r="G3652" s="2">
        <v>45532</v>
      </c>
      <c r="H3652" s="2" t="str">
        <f>TEXT(Ecommerce_Sales[[#This Row],[Order_Date]],"mmmm")</f>
        <v>August</v>
      </c>
      <c r="I3652" s="2" t="str">
        <f>TEXT(Ecommerce_Sales[[#This Row],[Order_Date]],"yyyy")</f>
        <v>2024</v>
      </c>
      <c r="J3652" s="2" t="str">
        <f>TEXT(Ecommerce_Sales[[#This Row],[Order_Date]],"mmmm")</f>
        <v>August</v>
      </c>
      <c r="K3652" s="1" t="s">
        <v>1992</v>
      </c>
      <c r="L3652" s="1" t="s">
        <v>9630</v>
      </c>
      <c r="M3652" s="1" t="s">
        <v>2247</v>
      </c>
      <c r="N3652" s="1" t="s">
        <v>1957</v>
      </c>
      <c r="O3652" s="3">
        <v>1143</v>
      </c>
      <c r="P3652">
        <v>2</v>
      </c>
      <c r="Q3652" s="3">
        <v>2287</v>
      </c>
      <c r="R3652" s="1" t="s">
        <v>1951</v>
      </c>
      <c r="S3652" s="3">
        <v>310</v>
      </c>
      <c r="U3652" t="str">
        <f>IF(Ecommerce_Sales[[#This Row],[Delivery_Time_Days]]&gt;7,"Delay",IF(Ecommerce_Sales[[#This Row],[Delivery_Time_Days]] = 0,"No delivery",IF(Ecommerce_Sales[[#This Row],[Delivery_Time_Days]]&lt;=7,"On-time")))</f>
        <v>No delivery</v>
      </c>
      <c r="V3652" s="7">
        <f>Ecommerce_Sales[[#This Row],[Profit]]/Ecommerce_Sales[[#This Row],[Total_Price]]</f>
        <v>0.14997813729777001</v>
      </c>
      <c r="W3652" s="3">
        <v>343</v>
      </c>
      <c r="X3652" s="3"/>
    </row>
    <row r="3653" spans="1:24" x14ac:dyDescent="0.25">
      <c r="A3653" s="1" t="s">
        <v>9631</v>
      </c>
      <c r="B3653" s="1" t="s">
        <v>1029</v>
      </c>
      <c r="C3653" s="1" t="s">
        <v>1030</v>
      </c>
      <c r="D3653" s="1" t="s">
        <v>2640</v>
      </c>
      <c r="E3653" s="1" t="s">
        <v>1946</v>
      </c>
      <c r="F3653" s="2">
        <v>45466</v>
      </c>
      <c r="G3653" s="2">
        <v>45234</v>
      </c>
      <c r="H3653" s="2" t="str">
        <f>TEXT(Ecommerce_Sales[[#This Row],[Order_Date]],"mmmm")</f>
        <v>November</v>
      </c>
      <c r="I3653" s="2" t="str">
        <f>TEXT(Ecommerce_Sales[[#This Row],[Order_Date]],"yyyy")</f>
        <v>2023</v>
      </c>
      <c r="J3653" s="2" t="str">
        <f>TEXT(Ecommerce_Sales[[#This Row],[Order_Date]],"mmmm")</f>
        <v>November</v>
      </c>
      <c r="K3653" s="1" t="s">
        <v>1947</v>
      </c>
      <c r="L3653" s="1" t="s">
        <v>9632</v>
      </c>
      <c r="M3653" s="1" t="s">
        <v>1972</v>
      </c>
      <c r="N3653" s="1" t="s">
        <v>1973</v>
      </c>
      <c r="O3653" s="3">
        <v>1494</v>
      </c>
      <c r="P3653">
        <v>7</v>
      </c>
      <c r="Q3653" s="3">
        <v>10460</v>
      </c>
      <c r="R3653" s="1" t="s">
        <v>1958</v>
      </c>
      <c r="S3653" s="3">
        <v>1473</v>
      </c>
      <c r="T3653">
        <v>6</v>
      </c>
      <c r="U3653" t="str">
        <f>IF(Ecommerce_Sales[[#This Row],[Delivery_Time_Days]]&gt;7,"Delay",IF(Ecommerce_Sales[[#This Row],[Delivery_Time_Days]] = 0,"No delivery",IF(Ecommerce_Sales[[#This Row],[Delivery_Time_Days]]&lt;=7,"On-time")))</f>
        <v>On-time</v>
      </c>
      <c r="V3653" s="7">
        <f>Ecommerce_Sales[[#This Row],[Profit]]/Ecommerce_Sales[[#This Row],[Total_Price]]</f>
        <v>0.3</v>
      </c>
      <c r="W3653" s="3">
        <v>3138</v>
      </c>
      <c r="X3653" s="3"/>
    </row>
    <row r="3654" spans="1:24" x14ac:dyDescent="0.25">
      <c r="A3654" s="1" t="s">
        <v>9633</v>
      </c>
      <c r="B3654" s="1" t="s">
        <v>1822</v>
      </c>
      <c r="C3654" s="1" t="s">
        <v>1823</v>
      </c>
      <c r="D3654" s="1" t="s">
        <v>5226</v>
      </c>
      <c r="E3654" s="1" t="s">
        <v>1966</v>
      </c>
      <c r="F3654" s="2">
        <v>44931</v>
      </c>
      <c r="G3654" s="2">
        <v>45249</v>
      </c>
      <c r="H3654" s="2" t="str">
        <f>TEXT(Ecommerce_Sales[[#This Row],[Order_Date]],"mmmm")</f>
        <v>November</v>
      </c>
      <c r="I3654" s="2" t="str">
        <f>TEXT(Ecommerce_Sales[[#This Row],[Order_Date]],"yyyy")</f>
        <v>2023</v>
      </c>
      <c r="J3654" s="2" t="str">
        <f>TEXT(Ecommerce_Sales[[#This Row],[Order_Date]],"mmmm")</f>
        <v>November</v>
      </c>
      <c r="K3654" s="1" t="s">
        <v>1947</v>
      </c>
      <c r="L3654" s="1" t="s">
        <v>9634</v>
      </c>
      <c r="M3654" s="1" t="s">
        <v>1972</v>
      </c>
      <c r="N3654" s="1" t="s">
        <v>1973</v>
      </c>
      <c r="O3654" s="3">
        <v>26</v>
      </c>
      <c r="P3654">
        <v>4</v>
      </c>
      <c r="Q3654" s="3">
        <v>105</v>
      </c>
      <c r="R3654" s="1" t="s">
        <v>1958</v>
      </c>
      <c r="S3654" s="3">
        <v>8</v>
      </c>
      <c r="T3654">
        <v>5</v>
      </c>
      <c r="U3654" t="str">
        <f>IF(Ecommerce_Sales[[#This Row],[Delivery_Time_Days]]&gt;7,"Delay",IF(Ecommerce_Sales[[#This Row],[Delivery_Time_Days]] = 0,"No delivery",IF(Ecommerce_Sales[[#This Row],[Delivery_Time_Days]]&lt;=7,"On-time")))</f>
        <v>On-time</v>
      </c>
      <c r="V3654" s="7">
        <f>Ecommerce_Sales[[#This Row],[Profit]]/Ecommerce_Sales[[#This Row],[Total_Price]]</f>
        <v>0.29523809523809524</v>
      </c>
      <c r="W3654" s="3">
        <v>31</v>
      </c>
      <c r="X3654" s="3"/>
    </row>
    <row r="3655" spans="1:24" x14ac:dyDescent="0.25">
      <c r="A3655" s="1" t="s">
        <v>9635</v>
      </c>
      <c r="B3655" s="1" t="s">
        <v>1472</v>
      </c>
      <c r="C3655" s="1" t="s">
        <v>1473</v>
      </c>
      <c r="D3655" s="1" t="s">
        <v>5500</v>
      </c>
      <c r="E3655" s="1" t="s">
        <v>1946</v>
      </c>
      <c r="F3655" s="2">
        <v>45185</v>
      </c>
      <c r="G3655" s="2">
        <v>45372</v>
      </c>
      <c r="H3655" s="2" t="str">
        <f>TEXT(Ecommerce_Sales[[#This Row],[Order_Date]],"mmmm")</f>
        <v>March</v>
      </c>
      <c r="I3655" s="2" t="str">
        <f>TEXT(Ecommerce_Sales[[#This Row],[Order_Date]],"yyyy")</f>
        <v>2024</v>
      </c>
      <c r="J3655" s="2" t="str">
        <f>TEXT(Ecommerce_Sales[[#This Row],[Order_Date]],"mmmm")</f>
        <v>March</v>
      </c>
      <c r="K3655" s="1" t="s">
        <v>1947</v>
      </c>
      <c r="L3655" s="1" t="s">
        <v>9636</v>
      </c>
      <c r="M3655" s="1" t="s">
        <v>2030</v>
      </c>
      <c r="N3655" s="1" t="s">
        <v>1978</v>
      </c>
      <c r="O3655" s="3">
        <v>874</v>
      </c>
      <c r="P3655">
        <v>5</v>
      </c>
      <c r="Q3655" s="3">
        <v>4370</v>
      </c>
      <c r="R3655" s="1" t="s">
        <v>1951</v>
      </c>
      <c r="S3655" s="3">
        <v>388</v>
      </c>
      <c r="T3655">
        <v>9</v>
      </c>
      <c r="U3655" t="str">
        <f>IF(Ecommerce_Sales[[#This Row],[Delivery_Time_Days]]&gt;7,"Delay",IF(Ecommerce_Sales[[#This Row],[Delivery_Time_Days]] = 0,"No delivery",IF(Ecommerce_Sales[[#This Row],[Delivery_Time_Days]]&lt;=7,"On-time")))</f>
        <v>Delay</v>
      </c>
      <c r="V3655" s="7">
        <f>Ecommerce_Sales[[#This Row],[Profit]]/Ecommerce_Sales[[#This Row],[Total_Price]]</f>
        <v>0.35011441647597252</v>
      </c>
      <c r="W3655" s="3">
        <v>1530</v>
      </c>
      <c r="X3655" s="3"/>
    </row>
    <row r="3656" spans="1:24" x14ac:dyDescent="0.25">
      <c r="A3656" s="1" t="s">
        <v>9637</v>
      </c>
      <c r="B3656" s="1" t="s">
        <v>725</v>
      </c>
      <c r="C3656" s="1" t="s">
        <v>379</v>
      </c>
      <c r="D3656" s="1" t="s">
        <v>2520</v>
      </c>
      <c r="E3656" s="1" t="s">
        <v>2005</v>
      </c>
      <c r="F3656" s="2">
        <v>45137</v>
      </c>
      <c r="G3656" s="2">
        <v>45617</v>
      </c>
      <c r="H3656" s="2" t="str">
        <f>TEXT(Ecommerce_Sales[[#This Row],[Order_Date]],"mmmm")</f>
        <v>November</v>
      </c>
      <c r="I3656" s="2" t="str">
        <f>TEXT(Ecommerce_Sales[[#This Row],[Order_Date]],"yyyy")</f>
        <v>2024</v>
      </c>
      <c r="J3656" s="2" t="str">
        <f>TEXT(Ecommerce_Sales[[#This Row],[Order_Date]],"mmmm")</f>
        <v>November</v>
      </c>
      <c r="K3656" s="1" t="s">
        <v>1947</v>
      </c>
      <c r="L3656" s="1" t="s">
        <v>7597</v>
      </c>
      <c r="M3656" s="1" t="s">
        <v>1977</v>
      </c>
      <c r="N3656" s="1" t="s">
        <v>1978</v>
      </c>
      <c r="O3656" s="3">
        <v>439</v>
      </c>
      <c r="P3656">
        <v>3</v>
      </c>
      <c r="Q3656" s="3">
        <v>1318</v>
      </c>
      <c r="R3656" s="1" t="s">
        <v>1958</v>
      </c>
      <c r="S3656" s="3">
        <v>102</v>
      </c>
      <c r="T3656">
        <v>3</v>
      </c>
      <c r="U3656" t="str">
        <f>IF(Ecommerce_Sales[[#This Row],[Delivery_Time_Days]]&gt;7,"Delay",IF(Ecommerce_Sales[[#This Row],[Delivery_Time_Days]] = 0,"No delivery",IF(Ecommerce_Sales[[#This Row],[Delivery_Time_Days]]&lt;=7,"On-time")))</f>
        <v>On-time</v>
      </c>
      <c r="V3656" s="7">
        <f>Ecommerce_Sales[[#This Row],[Profit]]/Ecommerce_Sales[[#This Row],[Total_Price]]</f>
        <v>0.34977238239757208</v>
      </c>
      <c r="W3656" s="3">
        <v>461</v>
      </c>
      <c r="X3656" s="3"/>
    </row>
    <row r="3657" spans="1:24" x14ac:dyDescent="0.25">
      <c r="A3657" s="1" t="s">
        <v>9638</v>
      </c>
      <c r="B3657" s="1" t="s">
        <v>1043</v>
      </c>
      <c r="C3657" s="1" t="s">
        <v>1044</v>
      </c>
      <c r="D3657" s="1" t="s">
        <v>9639</v>
      </c>
      <c r="E3657" s="1" t="s">
        <v>1946</v>
      </c>
      <c r="F3657" s="2">
        <v>45505</v>
      </c>
      <c r="G3657" s="2">
        <v>45334</v>
      </c>
      <c r="H3657" s="2" t="str">
        <f>TEXT(Ecommerce_Sales[[#This Row],[Order_Date]],"mmmm")</f>
        <v>February</v>
      </c>
      <c r="I3657" s="2" t="str">
        <f>TEXT(Ecommerce_Sales[[#This Row],[Order_Date]],"yyyy")</f>
        <v>2024</v>
      </c>
      <c r="J3657" s="2" t="str">
        <f>TEXT(Ecommerce_Sales[[#This Row],[Order_Date]],"mmmm")</f>
        <v>February</v>
      </c>
      <c r="K3657" s="1" t="s">
        <v>1947</v>
      </c>
      <c r="L3657" s="1" t="s">
        <v>4929</v>
      </c>
      <c r="M3657" s="1" t="s">
        <v>1949</v>
      </c>
      <c r="N3657" s="1" t="s">
        <v>1950</v>
      </c>
      <c r="O3657" s="3">
        <v>302</v>
      </c>
      <c r="P3657">
        <v>2</v>
      </c>
      <c r="Q3657" s="3">
        <v>604</v>
      </c>
      <c r="R3657" s="1" t="s">
        <v>1951</v>
      </c>
      <c r="S3657" s="3">
        <v>59</v>
      </c>
      <c r="T3657">
        <v>2</v>
      </c>
      <c r="U3657" t="str">
        <f>IF(Ecommerce_Sales[[#This Row],[Delivery_Time_Days]]&gt;7,"Delay",IF(Ecommerce_Sales[[#This Row],[Delivery_Time_Days]] = 0,"No delivery",IF(Ecommerce_Sales[[#This Row],[Delivery_Time_Days]]&lt;=7,"On-time")))</f>
        <v>On-time</v>
      </c>
      <c r="V3657" s="7">
        <f>Ecommerce_Sales[[#This Row],[Profit]]/Ecommerce_Sales[[#This Row],[Total_Price]]</f>
        <v>0.39900662251655628</v>
      </c>
      <c r="W3657" s="3">
        <v>241</v>
      </c>
      <c r="X3657" s="3"/>
    </row>
    <row r="3658" spans="1:24" x14ac:dyDescent="0.25">
      <c r="A3658" s="1" t="s">
        <v>9640</v>
      </c>
      <c r="B3658" s="1" t="s">
        <v>844</v>
      </c>
      <c r="C3658" s="1" t="s">
        <v>845</v>
      </c>
      <c r="D3658" s="1" t="s">
        <v>4802</v>
      </c>
      <c r="E3658" s="1" t="s">
        <v>1954</v>
      </c>
      <c r="F3658" s="2">
        <v>45646</v>
      </c>
      <c r="G3658" s="2">
        <v>44929</v>
      </c>
      <c r="H3658" s="2" t="str">
        <f>TEXT(Ecommerce_Sales[[#This Row],[Order_Date]],"mmmm")</f>
        <v>January</v>
      </c>
      <c r="I3658" s="2" t="str">
        <f>TEXT(Ecommerce_Sales[[#This Row],[Order_Date]],"yyyy")</f>
        <v>2023</v>
      </c>
      <c r="J3658" s="2" t="str">
        <f>TEXT(Ecommerce_Sales[[#This Row],[Order_Date]],"mmmm")</f>
        <v>January</v>
      </c>
      <c r="K3658" s="1" t="s">
        <v>1947</v>
      </c>
      <c r="L3658" s="1" t="s">
        <v>9641</v>
      </c>
      <c r="M3658" s="1" t="s">
        <v>2247</v>
      </c>
      <c r="N3658" s="1" t="s">
        <v>1957</v>
      </c>
      <c r="O3658" s="3">
        <v>548</v>
      </c>
      <c r="P3658">
        <v>2</v>
      </c>
      <c r="Q3658" s="3">
        <v>1096</v>
      </c>
      <c r="R3658" s="1" t="s">
        <v>2008</v>
      </c>
      <c r="S3658" s="3">
        <v>101</v>
      </c>
      <c r="T3658">
        <v>6</v>
      </c>
      <c r="U3658" t="str">
        <f>IF(Ecommerce_Sales[[#This Row],[Delivery_Time_Days]]&gt;7,"Delay",IF(Ecommerce_Sales[[#This Row],[Delivery_Time_Days]] = 0,"No delivery",IF(Ecommerce_Sales[[#This Row],[Delivery_Time_Days]]&lt;=7,"On-time")))</f>
        <v>On-time</v>
      </c>
      <c r="V3658" s="7">
        <f>Ecommerce_Sales[[#This Row],[Profit]]/Ecommerce_Sales[[#This Row],[Total_Price]]</f>
        <v>0.14963503649635038</v>
      </c>
      <c r="W3658" s="3">
        <v>164</v>
      </c>
      <c r="X3658" s="3"/>
    </row>
    <row r="3659" spans="1:24" x14ac:dyDescent="0.25">
      <c r="A3659" s="1" t="s">
        <v>9642</v>
      </c>
      <c r="B3659" s="1" t="s">
        <v>370</v>
      </c>
      <c r="C3659" s="1" t="s">
        <v>371</v>
      </c>
      <c r="D3659" s="1" t="s">
        <v>2792</v>
      </c>
      <c r="E3659" s="1" t="s">
        <v>1996</v>
      </c>
      <c r="F3659" s="2">
        <v>45270</v>
      </c>
      <c r="G3659" s="2">
        <v>45505</v>
      </c>
      <c r="H3659" s="2" t="str">
        <f>TEXT(Ecommerce_Sales[[#This Row],[Order_Date]],"mmmm")</f>
        <v>August</v>
      </c>
      <c r="I3659" s="2" t="str">
        <f>TEXT(Ecommerce_Sales[[#This Row],[Order_Date]],"yyyy")</f>
        <v>2024</v>
      </c>
      <c r="J3659" s="2" t="str">
        <f>TEXT(Ecommerce_Sales[[#This Row],[Order_Date]],"mmmm")</f>
        <v>August</v>
      </c>
      <c r="K3659" s="1" t="s">
        <v>1947</v>
      </c>
      <c r="L3659" s="1" t="s">
        <v>6921</v>
      </c>
      <c r="M3659" s="1" t="s">
        <v>2054</v>
      </c>
      <c r="N3659" s="1" t="s">
        <v>1957</v>
      </c>
      <c r="O3659" s="3">
        <v>623</v>
      </c>
      <c r="P3659">
        <v>5</v>
      </c>
      <c r="Q3659" s="3">
        <v>3113</v>
      </c>
      <c r="R3659" s="1" t="s">
        <v>1958</v>
      </c>
      <c r="S3659" s="3">
        <v>202</v>
      </c>
      <c r="T3659">
        <v>7</v>
      </c>
      <c r="U3659" t="str">
        <f>IF(Ecommerce_Sales[[#This Row],[Delivery_Time_Days]]&gt;7,"Delay",IF(Ecommerce_Sales[[#This Row],[Delivery_Time_Days]] = 0,"No delivery",IF(Ecommerce_Sales[[#This Row],[Delivery_Time_Days]]&lt;=7,"On-time")))</f>
        <v>On-time</v>
      </c>
      <c r="V3659" s="7">
        <f>Ecommerce_Sales[[#This Row],[Profit]]/Ecommerce_Sales[[#This Row],[Total_Price]]</f>
        <v>0.15001606167683906</v>
      </c>
      <c r="W3659" s="3">
        <v>467</v>
      </c>
      <c r="X3659" s="3"/>
    </row>
    <row r="3660" spans="1:24" x14ac:dyDescent="0.25">
      <c r="A3660" s="1" t="s">
        <v>9643</v>
      </c>
      <c r="B3660" s="1" t="s">
        <v>482</v>
      </c>
      <c r="C3660" s="1" t="s">
        <v>483</v>
      </c>
      <c r="D3660" s="1" t="s">
        <v>3182</v>
      </c>
      <c r="E3660" s="1" t="s">
        <v>1961</v>
      </c>
      <c r="F3660" s="2">
        <v>45019</v>
      </c>
      <c r="G3660" s="2">
        <v>45550</v>
      </c>
      <c r="H3660" s="2" t="str">
        <f>TEXT(Ecommerce_Sales[[#This Row],[Order_Date]],"mmmm")</f>
        <v>September</v>
      </c>
      <c r="I3660" s="2" t="str">
        <f>TEXT(Ecommerce_Sales[[#This Row],[Order_Date]],"yyyy")</f>
        <v>2024</v>
      </c>
      <c r="J3660" s="2" t="str">
        <f>TEXT(Ecommerce_Sales[[#This Row],[Order_Date]],"mmmm")</f>
        <v>September</v>
      </c>
      <c r="K3660" s="1" t="s">
        <v>1947</v>
      </c>
      <c r="L3660" s="1" t="s">
        <v>9644</v>
      </c>
      <c r="M3660" s="1" t="s">
        <v>1972</v>
      </c>
      <c r="N3660" s="1" t="s">
        <v>1973</v>
      </c>
      <c r="O3660" s="3">
        <v>491</v>
      </c>
      <c r="P3660">
        <v>2</v>
      </c>
      <c r="Q3660" s="3">
        <v>982</v>
      </c>
      <c r="R3660" s="1" t="s">
        <v>1958</v>
      </c>
      <c r="S3660" s="3">
        <v>143</v>
      </c>
      <c r="T3660">
        <v>10</v>
      </c>
      <c r="U3660" t="str">
        <f>IF(Ecommerce_Sales[[#This Row],[Delivery_Time_Days]]&gt;7,"Delay",IF(Ecommerce_Sales[[#This Row],[Delivery_Time_Days]] = 0,"No delivery",IF(Ecommerce_Sales[[#This Row],[Delivery_Time_Days]]&lt;=7,"On-time")))</f>
        <v>Delay</v>
      </c>
      <c r="V3660" s="7">
        <f>Ecommerce_Sales[[#This Row],[Profit]]/Ecommerce_Sales[[#This Row],[Total_Price]]</f>
        <v>0.30040733197556008</v>
      </c>
      <c r="W3660" s="3">
        <v>295</v>
      </c>
      <c r="X3660" s="3"/>
    </row>
    <row r="3661" spans="1:24" x14ac:dyDescent="0.25">
      <c r="A3661" s="1" t="s">
        <v>9645</v>
      </c>
      <c r="B3661" s="1" t="s">
        <v>703</v>
      </c>
      <c r="C3661" s="1" t="s">
        <v>704</v>
      </c>
      <c r="D3661" s="1" t="s">
        <v>5704</v>
      </c>
      <c r="E3661" s="1" t="s">
        <v>1996</v>
      </c>
      <c r="F3661" s="2">
        <v>45509</v>
      </c>
      <c r="G3661" s="2">
        <v>45573</v>
      </c>
      <c r="H3661" s="2" t="str">
        <f>TEXT(Ecommerce_Sales[[#This Row],[Order_Date]],"mmmm")</f>
        <v>October</v>
      </c>
      <c r="I3661" s="2" t="str">
        <f>TEXT(Ecommerce_Sales[[#This Row],[Order_Date]],"yyyy")</f>
        <v>2024</v>
      </c>
      <c r="J3661" s="2" t="str">
        <f>TEXT(Ecommerce_Sales[[#This Row],[Order_Date]],"mmmm")</f>
        <v>October</v>
      </c>
      <c r="K3661" s="1" t="s">
        <v>1947</v>
      </c>
      <c r="L3661" s="1" t="s">
        <v>6677</v>
      </c>
      <c r="M3661" s="1" t="s">
        <v>2054</v>
      </c>
      <c r="N3661" s="1" t="s">
        <v>1957</v>
      </c>
      <c r="O3661" s="3">
        <v>162</v>
      </c>
      <c r="P3661">
        <v>3</v>
      </c>
      <c r="Q3661" s="3">
        <v>485</v>
      </c>
      <c r="R3661" s="1" t="s">
        <v>2012</v>
      </c>
      <c r="S3661" s="3">
        <v>41</v>
      </c>
      <c r="T3661">
        <v>10</v>
      </c>
      <c r="U3661" t="str">
        <f>IF(Ecommerce_Sales[[#This Row],[Delivery_Time_Days]]&gt;7,"Delay",IF(Ecommerce_Sales[[#This Row],[Delivery_Time_Days]] = 0,"No delivery",IF(Ecommerce_Sales[[#This Row],[Delivery_Time_Days]]&lt;=7,"On-time")))</f>
        <v>Delay</v>
      </c>
      <c r="V3661" s="7">
        <f>Ecommerce_Sales[[#This Row],[Profit]]/Ecommerce_Sales[[#This Row],[Total_Price]]</f>
        <v>0.15051546391752577</v>
      </c>
      <c r="W3661" s="3">
        <v>73</v>
      </c>
      <c r="X3661" s="3"/>
    </row>
    <row r="3662" spans="1:24" x14ac:dyDescent="0.25">
      <c r="A3662" s="1" t="s">
        <v>9646</v>
      </c>
      <c r="B3662" s="1" t="s">
        <v>804</v>
      </c>
      <c r="C3662" s="1" t="s">
        <v>805</v>
      </c>
      <c r="D3662" s="1" t="s">
        <v>3478</v>
      </c>
      <c r="E3662" s="1" t="s">
        <v>1996</v>
      </c>
      <c r="F3662" s="2">
        <v>45198</v>
      </c>
      <c r="G3662" s="2">
        <v>45192</v>
      </c>
      <c r="H3662" s="2" t="str">
        <f>TEXT(Ecommerce_Sales[[#This Row],[Order_Date]],"mmmm")</f>
        <v>September</v>
      </c>
      <c r="I3662" s="2" t="str">
        <f>TEXT(Ecommerce_Sales[[#This Row],[Order_Date]],"yyyy")</f>
        <v>2023</v>
      </c>
      <c r="J3662" s="2" t="str">
        <f>TEXT(Ecommerce_Sales[[#This Row],[Order_Date]],"mmmm")</f>
        <v>September</v>
      </c>
      <c r="K3662" s="1" t="s">
        <v>1986</v>
      </c>
      <c r="L3662" s="1" t="s">
        <v>9647</v>
      </c>
      <c r="M3662" s="1" t="s">
        <v>1956</v>
      </c>
      <c r="N3662" s="1" t="s">
        <v>1957</v>
      </c>
      <c r="O3662" s="3">
        <v>241</v>
      </c>
      <c r="P3662">
        <v>4</v>
      </c>
      <c r="Q3662" s="3">
        <v>964</v>
      </c>
      <c r="R3662" s="1" t="s">
        <v>1951</v>
      </c>
      <c r="S3662" s="3">
        <v>143</v>
      </c>
      <c r="U3662" t="str">
        <f>IF(Ecommerce_Sales[[#This Row],[Delivery_Time_Days]]&gt;7,"Delay",IF(Ecommerce_Sales[[#This Row],[Delivery_Time_Days]] = 0,"No delivery",IF(Ecommerce_Sales[[#This Row],[Delivery_Time_Days]]&lt;=7,"On-time")))</f>
        <v>No delivery</v>
      </c>
      <c r="V3662" s="7">
        <f>Ecommerce_Sales[[#This Row],[Profit]]/Ecommerce_Sales[[#This Row],[Total_Price]]</f>
        <v>0.15041493775933609</v>
      </c>
      <c r="W3662" s="3">
        <v>145</v>
      </c>
      <c r="X3662" s="3"/>
    </row>
    <row r="3663" spans="1:24" x14ac:dyDescent="0.25">
      <c r="A3663" s="1" t="s">
        <v>9648</v>
      </c>
      <c r="B3663" s="1" t="s">
        <v>527</v>
      </c>
      <c r="C3663" s="1" t="s">
        <v>528</v>
      </c>
      <c r="D3663" s="1" t="s">
        <v>2949</v>
      </c>
      <c r="E3663" s="1" t="s">
        <v>1966</v>
      </c>
      <c r="F3663" s="2">
        <v>45404</v>
      </c>
      <c r="G3663" s="2">
        <v>44927</v>
      </c>
      <c r="H3663" s="2" t="str">
        <f>TEXT(Ecommerce_Sales[[#This Row],[Order_Date]],"mmmm")</f>
        <v>January</v>
      </c>
      <c r="I3663" s="2" t="str">
        <f>TEXT(Ecommerce_Sales[[#This Row],[Order_Date]],"yyyy")</f>
        <v>2023</v>
      </c>
      <c r="J3663" s="2" t="str">
        <f>TEXT(Ecommerce_Sales[[#This Row],[Order_Date]],"mmmm")</f>
        <v>January</v>
      </c>
      <c r="K3663" s="1" t="s">
        <v>1947</v>
      </c>
      <c r="L3663" s="1" t="s">
        <v>9649</v>
      </c>
      <c r="M3663" s="1" t="s">
        <v>1949</v>
      </c>
      <c r="N3663" s="1" t="s">
        <v>1950</v>
      </c>
      <c r="O3663" s="3">
        <v>297</v>
      </c>
      <c r="P3663">
        <v>3</v>
      </c>
      <c r="Q3663" s="3">
        <v>891</v>
      </c>
      <c r="R3663" s="1" t="s">
        <v>1951</v>
      </c>
      <c r="S3663" s="3">
        <v>84</v>
      </c>
      <c r="T3663">
        <v>9</v>
      </c>
      <c r="U3663" t="str">
        <f>IF(Ecommerce_Sales[[#This Row],[Delivery_Time_Days]]&gt;7,"Delay",IF(Ecommerce_Sales[[#This Row],[Delivery_Time_Days]] = 0,"No delivery",IF(Ecommerce_Sales[[#This Row],[Delivery_Time_Days]]&lt;=7,"On-time")))</f>
        <v>Delay</v>
      </c>
      <c r="V3663" s="7">
        <f>Ecommerce_Sales[[#This Row],[Profit]]/Ecommerce_Sales[[#This Row],[Total_Price]]</f>
        <v>0.3995510662177329</v>
      </c>
      <c r="W3663" s="3">
        <v>356</v>
      </c>
      <c r="X3663" s="3"/>
    </row>
    <row r="3664" spans="1:24" x14ac:dyDescent="0.25">
      <c r="A3664" s="1" t="s">
        <v>9650</v>
      </c>
      <c r="B3664" s="1" t="s">
        <v>834</v>
      </c>
      <c r="C3664" s="1" t="s">
        <v>835</v>
      </c>
      <c r="D3664" s="1" t="s">
        <v>3164</v>
      </c>
      <c r="E3664" s="1" t="s">
        <v>2005</v>
      </c>
      <c r="F3664" s="2">
        <v>45209</v>
      </c>
      <c r="G3664" s="2">
        <v>45112</v>
      </c>
      <c r="H3664" s="2" t="str">
        <f>TEXT(Ecommerce_Sales[[#This Row],[Order_Date]],"mmmm")</f>
        <v>July</v>
      </c>
      <c r="I3664" s="2" t="str">
        <f>TEXT(Ecommerce_Sales[[#This Row],[Order_Date]],"yyyy")</f>
        <v>2023</v>
      </c>
      <c r="J3664" s="2" t="str">
        <f>TEXT(Ecommerce_Sales[[#This Row],[Order_Date]],"mmmm")</f>
        <v>July</v>
      </c>
      <c r="K3664" s="1" t="s">
        <v>1986</v>
      </c>
      <c r="L3664" s="1" t="s">
        <v>3186</v>
      </c>
      <c r="M3664" s="1" t="s">
        <v>1977</v>
      </c>
      <c r="N3664" s="1" t="s">
        <v>1978</v>
      </c>
      <c r="O3664" s="3">
        <v>1113</v>
      </c>
      <c r="P3664">
        <v>2</v>
      </c>
      <c r="Q3664" s="3">
        <v>2225</v>
      </c>
      <c r="R3664" s="1" t="s">
        <v>2012</v>
      </c>
      <c r="S3664" s="3">
        <v>314</v>
      </c>
      <c r="U3664" t="str">
        <f>IF(Ecommerce_Sales[[#This Row],[Delivery_Time_Days]]&gt;7,"Delay",IF(Ecommerce_Sales[[#This Row],[Delivery_Time_Days]] = 0,"No delivery",IF(Ecommerce_Sales[[#This Row],[Delivery_Time_Days]]&lt;=7,"On-time")))</f>
        <v>No delivery</v>
      </c>
      <c r="V3664" s="7">
        <f>Ecommerce_Sales[[#This Row],[Profit]]/Ecommerce_Sales[[#This Row],[Total_Price]]</f>
        <v>0.3501123595505618</v>
      </c>
      <c r="W3664" s="3">
        <v>779</v>
      </c>
      <c r="X3664" s="3"/>
    </row>
    <row r="3665" spans="1:24" x14ac:dyDescent="0.25">
      <c r="A3665" s="1" t="s">
        <v>9651</v>
      </c>
      <c r="B3665" s="1" t="s">
        <v>342</v>
      </c>
      <c r="C3665" s="1" t="s">
        <v>343</v>
      </c>
      <c r="D3665" s="1" t="s">
        <v>4838</v>
      </c>
      <c r="E3665" s="1" t="s">
        <v>2005</v>
      </c>
      <c r="F3665" s="2">
        <v>45445</v>
      </c>
      <c r="G3665" s="2">
        <v>45274</v>
      </c>
      <c r="H3665" s="2" t="str">
        <f>TEXT(Ecommerce_Sales[[#This Row],[Order_Date]],"mmmm")</f>
        <v>December</v>
      </c>
      <c r="I3665" s="2" t="str">
        <f>TEXT(Ecommerce_Sales[[#This Row],[Order_Date]],"yyyy")</f>
        <v>2023</v>
      </c>
      <c r="J3665" s="2" t="str">
        <f>TEXT(Ecommerce_Sales[[#This Row],[Order_Date]],"mmmm")</f>
        <v>December</v>
      </c>
      <c r="K3665" s="1" t="s">
        <v>1992</v>
      </c>
      <c r="L3665" s="1" t="s">
        <v>9652</v>
      </c>
      <c r="M3665" s="1" t="s">
        <v>2007</v>
      </c>
      <c r="N3665" s="1" t="s">
        <v>1973</v>
      </c>
      <c r="O3665" s="3">
        <v>1257</v>
      </c>
      <c r="P3665">
        <v>6</v>
      </c>
      <c r="Q3665" s="3">
        <v>7539</v>
      </c>
      <c r="R3665" s="1" t="s">
        <v>1958</v>
      </c>
      <c r="S3665" s="3">
        <v>1000</v>
      </c>
      <c r="U3665" t="str">
        <f>IF(Ecommerce_Sales[[#This Row],[Delivery_Time_Days]]&gt;7,"Delay",IF(Ecommerce_Sales[[#This Row],[Delivery_Time_Days]] = 0,"No delivery",IF(Ecommerce_Sales[[#This Row],[Delivery_Time_Days]]&lt;=7,"On-time")))</f>
        <v>No delivery</v>
      </c>
      <c r="V3665" s="7">
        <f>Ecommerce_Sales[[#This Row],[Profit]]/Ecommerce_Sales[[#This Row],[Total_Price]]</f>
        <v>0.30003979307600476</v>
      </c>
      <c r="W3665" s="3">
        <v>2262</v>
      </c>
      <c r="X3665" s="3"/>
    </row>
    <row r="3666" spans="1:24" x14ac:dyDescent="0.25">
      <c r="A3666" s="1" t="s">
        <v>9653</v>
      </c>
      <c r="B3666" s="1" t="s">
        <v>1639</v>
      </c>
      <c r="C3666" s="1" t="s">
        <v>1640</v>
      </c>
      <c r="D3666" s="1" t="s">
        <v>6056</v>
      </c>
      <c r="E3666" s="1" t="s">
        <v>1961</v>
      </c>
      <c r="F3666" s="2">
        <v>45071</v>
      </c>
      <c r="G3666" s="2">
        <v>45178</v>
      </c>
      <c r="H3666" s="2" t="str">
        <f>TEXT(Ecommerce_Sales[[#This Row],[Order_Date]],"mmmm")</f>
        <v>September</v>
      </c>
      <c r="I3666" s="2" t="str">
        <f>TEXT(Ecommerce_Sales[[#This Row],[Order_Date]],"yyyy")</f>
        <v>2023</v>
      </c>
      <c r="J3666" s="2" t="str">
        <f>TEXT(Ecommerce_Sales[[#This Row],[Order_Date]],"mmmm")</f>
        <v>September</v>
      </c>
      <c r="K3666" s="1" t="s">
        <v>1947</v>
      </c>
      <c r="L3666" s="1" t="s">
        <v>9654</v>
      </c>
      <c r="M3666" s="1" t="s">
        <v>2247</v>
      </c>
      <c r="N3666" s="1" t="s">
        <v>1957</v>
      </c>
      <c r="O3666" s="3">
        <v>433</v>
      </c>
      <c r="P3666">
        <v>4</v>
      </c>
      <c r="Q3666" s="3">
        <v>1734</v>
      </c>
      <c r="R3666" s="1" t="s">
        <v>1958</v>
      </c>
      <c r="S3666" s="3">
        <v>129</v>
      </c>
      <c r="T3666">
        <v>9</v>
      </c>
      <c r="U3666" t="str">
        <f>IF(Ecommerce_Sales[[#This Row],[Delivery_Time_Days]]&gt;7,"Delay",IF(Ecommerce_Sales[[#This Row],[Delivery_Time_Days]] = 0,"No delivery",IF(Ecommerce_Sales[[#This Row],[Delivery_Time_Days]]&lt;=7,"On-time")))</f>
        <v>Delay</v>
      </c>
      <c r="V3666" s="7">
        <f>Ecommerce_Sales[[#This Row],[Profit]]/Ecommerce_Sales[[#This Row],[Total_Price]]</f>
        <v>0.14994232987312572</v>
      </c>
      <c r="W3666" s="3">
        <v>260</v>
      </c>
      <c r="X3666" s="3"/>
    </row>
    <row r="3667" spans="1:24" x14ac:dyDescent="0.25">
      <c r="A3667" s="1" t="s">
        <v>9655</v>
      </c>
      <c r="B3667" s="1" t="s">
        <v>486</v>
      </c>
      <c r="C3667" s="1" t="s">
        <v>487</v>
      </c>
      <c r="D3667" s="1" t="s">
        <v>6865</v>
      </c>
      <c r="E3667" s="1" t="s">
        <v>1996</v>
      </c>
      <c r="F3667" s="2">
        <v>45627</v>
      </c>
      <c r="G3667" s="2">
        <v>45081</v>
      </c>
      <c r="H3667" s="2" t="str">
        <f>TEXT(Ecommerce_Sales[[#This Row],[Order_Date]],"mmmm")</f>
        <v>June</v>
      </c>
      <c r="I3667" s="2" t="str">
        <f>TEXT(Ecommerce_Sales[[#This Row],[Order_Date]],"yyyy")</f>
        <v>2023</v>
      </c>
      <c r="J3667" s="2" t="str">
        <f>TEXT(Ecommerce_Sales[[#This Row],[Order_Date]],"mmmm")</f>
        <v>June</v>
      </c>
      <c r="K3667" s="1" t="s">
        <v>1947</v>
      </c>
      <c r="L3667" s="1" t="s">
        <v>9656</v>
      </c>
      <c r="M3667" s="1" t="s">
        <v>2043</v>
      </c>
      <c r="N3667" s="1" t="s">
        <v>1989</v>
      </c>
      <c r="O3667" s="3">
        <v>863</v>
      </c>
      <c r="P3667">
        <v>2</v>
      </c>
      <c r="Q3667" s="3">
        <v>1727</v>
      </c>
      <c r="R3667" s="1" t="s">
        <v>1958</v>
      </c>
      <c r="S3667" s="3">
        <v>161</v>
      </c>
      <c r="T3667">
        <v>7</v>
      </c>
      <c r="U3667" t="str">
        <f>IF(Ecommerce_Sales[[#This Row],[Delivery_Time_Days]]&gt;7,"Delay",IF(Ecommerce_Sales[[#This Row],[Delivery_Time_Days]] = 0,"No delivery",IF(Ecommerce_Sales[[#This Row],[Delivery_Time_Days]]&lt;=7,"On-time")))</f>
        <v>On-time</v>
      </c>
      <c r="V3667" s="7">
        <f>Ecommerce_Sales[[#This Row],[Profit]]/Ecommerce_Sales[[#This Row],[Total_Price]]</f>
        <v>0.25014475969889982</v>
      </c>
      <c r="W3667" s="3">
        <v>432</v>
      </c>
      <c r="X3667" s="3"/>
    </row>
    <row r="3668" spans="1:24" x14ac:dyDescent="0.25">
      <c r="A3668" s="1" t="s">
        <v>9657</v>
      </c>
      <c r="B3668" s="1" t="s">
        <v>4</v>
      </c>
      <c r="C3668" s="1" t="s">
        <v>5</v>
      </c>
      <c r="D3668" s="1" t="s">
        <v>5776</v>
      </c>
      <c r="E3668" s="1" t="s">
        <v>1946</v>
      </c>
      <c r="F3668" s="2">
        <v>44962</v>
      </c>
      <c r="G3668" s="2">
        <v>45069</v>
      </c>
      <c r="H3668" s="2" t="str">
        <f>TEXT(Ecommerce_Sales[[#This Row],[Order_Date]],"mmmm")</f>
        <v>May</v>
      </c>
      <c r="I3668" s="2" t="str">
        <f>TEXT(Ecommerce_Sales[[#This Row],[Order_Date]],"yyyy")</f>
        <v>2023</v>
      </c>
      <c r="J3668" s="2" t="str">
        <f>TEXT(Ecommerce_Sales[[#This Row],[Order_Date]],"mmmm")</f>
        <v>May</v>
      </c>
      <c r="K3668" s="1" t="s">
        <v>1947</v>
      </c>
      <c r="L3668" s="1" t="s">
        <v>9658</v>
      </c>
      <c r="M3668" s="1" t="s">
        <v>2026</v>
      </c>
      <c r="N3668" s="1" t="s">
        <v>1978</v>
      </c>
      <c r="O3668" s="3">
        <v>846</v>
      </c>
      <c r="P3668">
        <v>5</v>
      </c>
      <c r="Q3668" s="3">
        <v>4230</v>
      </c>
      <c r="R3668" s="1" t="s">
        <v>1958</v>
      </c>
      <c r="S3668" s="3">
        <v>264</v>
      </c>
      <c r="T3668">
        <v>9</v>
      </c>
      <c r="U3668" t="str">
        <f>IF(Ecommerce_Sales[[#This Row],[Delivery_Time_Days]]&gt;7,"Delay",IF(Ecommerce_Sales[[#This Row],[Delivery_Time_Days]] = 0,"No delivery",IF(Ecommerce_Sales[[#This Row],[Delivery_Time_Days]]&lt;=7,"On-time")))</f>
        <v>Delay</v>
      </c>
      <c r="V3668" s="7">
        <f>Ecommerce_Sales[[#This Row],[Profit]]/Ecommerce_Sales[[#This Row],[Total_Price]]</f>
        <v>0.34988179669030733</v>
      </c>
      <c r="W3668" s="3">
        <v>1480</v>
      </c>
      <c r="X3668" s="3"/>
    </row>
    <row r="3669" spans="1:24" x14ac:dyDescent="0.25">
      <c r="A3669" s="1" t="s">
        <v>9659</v>
      </c>
      <c r="B3669" s="1" t="s">
        <v>1590</v>
      </c>
      <c r="C3669" s="1" t="s">
        <v>1591</v>
      </c>
      <c r="D3669" s="1" t="s">
        <v>3050</v>
      </c>
      <c r="E3669" s="1" t="s">
        <v>1966</v>
      </c>
      <c r="F3669" s="2">
        <v>45186</v>
      </c>
      <c r="G3669" s="2">
        <v>45227</v>
      </c>
      <c r="H3669" s="2" t="str">
        <f>TEXT(Ecommerce_Sales[[#This Row],[Order_Date]],"mmmm")</f>
        <v>October</v>
      </c>
      <c r="I3669" s="2" t="str">
        <f>TEXT(Ecommerce_Sales[[#This Row],[Order_Date]],"yyyy")</f>
        <v>2023</v>
      </c>
      <c r="J3669" s="2" t="str">
        <f>TEXT(Ecommerce_Sales[[#This Row],[Order_Date]],"mmmm")</f>
        <v>October</v>
      </c>
      <c r="K3669" s="1" t="s">
        <v>1947</v>
      </c>
      <c r="L3669" s="1" t="s">
        <v>9660</v>
      </c>
      <c r="M3669" s="1" t="s">
        <v>2047</v>
      </c>
      <c r="N3669" s="1" t="s">
        <v>1989</v>
      </c>
      <c r="O3669" s="3">
        <v>403</v>
      </c>
      <c r="P3669">
        <v>2</v>
      </c>
      <c r="Q3669" s="3">
        <v>806</v>
      </c>
      <c r="R3669" s="1" t="s">
        <v>1958</v>
      </c>
      <c r="S3669" s="3">
        <v>61</v>
      </c>
      <c r="T3669">
        <v>2</v>
      </c>
      <c r="U3669" t="str">
        <f>IF(Ecommerce_Sales[[#This Row],[Delivery_Time_Days]]&gt;7,"Delay",IF(Ecommerce_Sales[[#This Row],[Delivery_Time_Days]] = 0,"No delivery",IF(Ecommerce_Sales[[#This Row],[Delivery_Time_Days]]&lt;=7,"On-time")))</f>
        <v>On-time</v>
      </c>
      <c r="V3669" s="7">
        <f>Ecommerce_Sales[[#This Row],[Profit]]/Ecommerce_Sales[[#This Row],[Total_Price]]</f>
        <v>0.24937965260545905</v>
      </c>
      <c r="W3669" s="3">
        <v>201</v>
      </c>
      <c r="X3669" s="3"/>
    </row>
    <row r="3670" spans="1:24" x14ac:dyDescent="0.25">
      <c r="A3670" s="1" t="s">
        <v>9661</v>
      </c>
      <c r="B3670" s="1" t="s">
        <v>604</v>
      </c>
      <c r="C3670" s="1" t="s">
        <v>605</v>
      </c>
      <c r="D3670" s="1" t="s">
        <v>3398</v>
      </c>
      <c r="E3670" s="1" t="s">
        <v>1966</v>
      </c>
      <c r="F3670" s="2">
        <v>45003</v>
      </c>
      <c r="G3670" s="2">
        <v>45608</v>
      </c>
      <c r="H3670" s="2" t="str">
        <f>TEXT(Ecommerce_Sales[[#This Row],[Order_Date]],"mmmm")</f>
        <v>November</v>
      </c>
      <c r="I3670" s="2" t="str">
        <f>TEXT(Ecommerce_Sales[[#This Row],[Order_Date]],"yyyy")</f>
        <v>2024</v>
      </c>
      <c r="J3670" s="2" t="str">
        <f>TEXT(Ecommerce_Sales[[#This Row],[Order_Date]],"mmmm")</f>
        <v>November</v>
      </c>
      <c r="K3670" s="1" t="s">
        <v>1986</v>
      </c>
      <c r="L3670" s="1" t="s">
        <v>9662</v>
      </c>
      <c r="M3670" s="1" t="s">
        <v>2247</v>
      </c>
      <c r="N3670" s="1" t="s">
        <v>1957</v>
      </c>
      <c r="O3670" s="3">
        <v>185</v>
      </c>
      <c r="P3670">
        <v>4</v>
      </c>
      <c r="Q3670" s="3">
        <v>740</v>
      </c>
      <c r="R3670" s="1" t="s">
        <v>2008</v>
      </c>
      <c r="S3670" s="3">
        <v>44</v>
      </c>
      <c r="U3670" t="str">
        <f>IF(Ecommerce_Sales[[#This Row],[Delivery_Time_Days]]&gt;7,"Delay",IF(Ecommerce_Sales[[#This Row],[Delivery_Time_Days]] = 0,"No delivery",IF(Ecommerce_Sales[[#This Row],[Delivery_Time_Days]]&lt;=7,"On-time")))</f>
        <v>No delivery</v>
      </c>
      <c r="V3670" s="7">
        <f>Ecommerce_Sales[[#This Row],[Profit]]/Ecommerce_Sales[[#This Row],[Total_Price]]</f>
        <v>0.15</v>
      </c>
      <c r="W3670" s="3">
        <v>111</v>
      </c>
      <c r="X3670" s="3"/>
    </row>
    <row r="3671" spans="1:24" x14ac:dyDescent="0.25">
      <c r="A3671" s="1" t="s">
        <v>9663</v>
      </c>
      <c r="B3671" s="1" t="s">
        <v>924</v>
      </c>
      <c r="C3671" s="1" t="s">
        <v>925</v>
      </c>
      <c r="D3671" s="1" t="s">
        <v>3047</v>
      </c>
      <c r="E3671" s="1" t="s">
        <v>1966</v>
      </c>
      <c r="F3671" s="2">
        <v>45470</v>
      </c>
      <c r="G3671" s="2">
        <v>45320</v>
      </c>
      <c r="H3671" s="2" t="str">
        <f>TEXT(Ecommerce_Sales[[#This Row],[Order_Date]],"mmmm")</f>
        <v>January</v>
      </c>
      <c r="I3671" s="2" t="str">
        <f>TEXT(Ecommerce_Sales[[#This Row],[Order_Date]],"yyyy")</f>
        <v>2024</v>
      </c>
      <c r="J3671" s="2" t="str">
        <f>TEXT(Ecommerce_Sales[[#This Row],[Order_Date]],"mmmm")</f>
        <v>January</v>
      </c>
      <c r="K3671" s="1" t="s">
        <v>1947</v>
      </c>
      <c r="L3671" s="1" t="s">
        <v>9664</v>
      </c>
      <c r="M3671" s="1" t="s">
        <v>2058</v>
      </c>
      <c r="N3671" s="1" t="s">
        <v>1950</v>
      </c>
      <c r="O3671" s="3">
        <v>220</v>
      </c>
      <c r="P3671">
        <v>3</v>
      </c>
      <c r="Q3671" s="3">
        <v>661</v>
      </c>
      <c r="R3671" s="1" t="s">
        <v>2012</v>
      </c>
      <c r="S3671" s="3">
        <v>39</v>
      </c>
      <c r="T3671">
        <v>5</v>
      </c>
      <c r="U3671" t="str">
        <f>IF(Ecommerce_Sales[[#This Row],[Delivery_Time_Days]]&gt;7,"Delay",IF(Ecommerce_Sales[[#This Row],[Delivery_Time_Days]] = 0,"No delivery",IF(Ecommerce_Sales[[#This Row],[Delivery_Time_Days]]&lt;=7,"On-time")))</f>
        <v>On-time</v>
      </c>
      <c r="V3671" s="7">
        <f>Ecommerce_Sales[[#This Row],[Profit]]/Ecommerce_Sales[[#This Row],[Total_Price]]</f>
        <v>0.39939485627836613</v>
      </c>
      <c r="W3671" s="3">
        <v>264</v>
      </c>
      <c r="X3671" s="3"/>
    </row>
    <row r="3672" spans="1:24" x14ac:dyDescent="0.25">
      <c r="A3672" s="1" t="s">
        <v>9665</v>
      </c>
      <c r="B3672" s="1" t="s">
        <v>38</v>
      </c>
      <c r="C3672" s="1" t="s">
        <v>39</v>
      </c>
      <c r="D3672" s="1" t="s">
        <v>3028</v>
      </c>
      <c r="E3672" s="1" t="s">
        <v>1981</v>
      </c>
      <c r="F3672" s="2">
        <v>45211</v>
      </c>
      <c r="G3672" s="2">
        <v>45017</v>
      </c>
      <c r="H3672" s="2" t="str">
        <f>TEXT(Ecommerce_Sales[[#This Row],[Order_Date]],"mmmm")</f>
        <v>April</v>
      </c>
      <c r="I3672" s="2" t="str">
        <f>TEXT(Ecommerce_Sales[[#This Row],[Order_Date]],"yyyy")</f>
        <v>2023</v>
      </c>
      <c r="J3672" s="2" t="str">
        <f>TEXT(Ecommerce_Sales[[#This Row],[Order_Date]],"mmmm")</f>
        <v>April</v>
      </c>
      <c r="K3672" s="1" t="s">
        <v>1947</v>
      </c>
      <c r="L3672" s="1" t="s">
        <v>9666</v>
      </c>
      <c r="M3672" s="1" t="s">
        <v>1998</v>
      </c>
      <c r="N3672" s="1" t="s">
        <v>1973</v>
      </c>
      <c r="O3672" s="3">
        <v>895</v>
      </c>
      <c r="P3672">
        <v>2</v>
      </c>
      <c r="Q3672" s="3">
        <v>1791</v>
      </c>
      <c r="R3672" s="1" t="s">
        <v>2012</v>
      </c>
      <c r="S3672" s="3">
        <v>149</v>
      </c>
      <c r="T3672">
        <v>8</v>
      </c>
      <c r="U3672" t="str">
        <f>IF(Ecommerce_Sales[[#This Row],[Delivery_Time_Days]]&gt;7,"Delay",IF(Ecommerce_Sales[[#This Row],[Delivery_Time_Days]] = 0,"No delivery",IF(Ecommerce_Sales[[#This Row],[Delivery_Time_Days]]&lt;=7,"On-time")))</f>
        <v>Delay</v>
      </c>
      <c r="V3672" s="7">
        <f>Ecommerce_Sales[[#This Row],[Profit]]/Ecommerce_Sales[[#This Row],[Total_Price]]</f>
        <v>0.29983249581239529</v>
      </c>
      <c r="W3672" s="3">
        <v>537</v>
      </c>
      <c r="X3672" s="3"/>
    </row>
    <row r="3673" spans="1:24" x14ac:dyDescent="0.25">
      <c r="A3673" s="1" t="s">
        <v>9667</v>
      </c>
      <c r="B3673" s="1" t="s">
        <v>468</v>
      </c>
      <c r="C3673" s="1" t="s">
        <v>469</v>
      </c>
      <c r="D3673" s="1" t="s">
        <v>2393</v>
      </c>
      <c r="E3673" s="1" t="s">
        <v>1981</v>
      </c>
      <c r="F3673" s="2">
        <v>44945</v>
      </c>
      <c r="G3673" s="2">
        <v>45422</v>
      </c>
      <c r="H3673" s="2" t="str">
        <f>TEXT(Ecommerce_Sales[[#This Row],[Order_Date]],"mmmm")</f>
        <v>May</v>
      </c>
      <c r="I3673" s="2" t="str">
        <f>TEXT(Ecommerce_Sales[[#This Row],[Order_Date]],"yyyy")</f>
        <v>2024</v>
      </c>
      <c r="J3673" s="2" t="str">
        <f>TEXT(Ecommerce_Sales[[#This Row],[Order_Date]],"mmmm")</f>
        <v>May</v>
      </c>
      <c r="K3673" s="1" t="s">
        <v>1947</v>
      </c>
      <c r="L3673" s="1" t="s">
        <v>9668</v>
      </c>
      <c r="M3673" s="1" t="s">
        <v>1956</v>
      </c>
      <c r="N3673" s="1" t="s">
        <v>1957</v>
      </c>
      <c r="O3673" s="3">
        <v>213</v>
      </c>
      <c r="P3673">
        <v>5</v>
      </c>
      <c r="Q3673" s="3">
        <v>1066</v>
      </c>
      <c r="R3673" s="1" t="s">
        <v>2008</v>
      </c>
      <c r="S3673" s="3">
        <v>84</v>
      </c>
      <c r="T3673">
        <v>9</v>
      </c>
      <c r="U3673" t="str">
        <f>IF(Ecommerce_Sales[[#This Row],[Delivery_Time_Days]]&gt;7,"Delay",IF(Ecommerce_Sales[[#This Row],[Delivery_Time_Days]] = 0,"No delivery",IF(Ecommerce_Sales[[#This Row],[Delivery_Time_Days]]&lt;=7,"On-time")))</f>
        <v>Delay</v>
      </c>
      <c r="V3673" s="7">
        <f>Ecommerce_Sales[[#This Row],[Profit]]/Ecommerce_Sales[[#This Row],[Total_Price]]</f>
        <v>0.15009380863039401</v>
      </c>
      <c r="W3673" s="3">
        <v>160</v>
      </c>
      <c r="X3673" s="3"/>
    </row>
    <row r="3674" spans="1:24" x14ac:dyDescent="0.25">
      <c r="A3674" s="1" t="s">
        <v>9669</v>
      </c>
      <c r="B3674" s="1" t="s">
        <v>140</v>
      </c>
      <c r="C3674" s="1" t="s">
        <v>141</v>
      </c>
      <c r="D3674" s="1" t="s">
        <v>5393</v>
      </c>
      <c r="E3674" s="1" t="s">
        <v>1981</v>
      </c>
      <c r="F3674" s="2">
        <v>45306</v>
      </c>
      <c r="G3674" s="2">
        <v>44957</v>
      </c>
      <c r="H3674" s="2" t="str">
        <f>TEXT(Ecommerce_Sales[[#This Row],[Order_Date]],"mmmm")</f>
        <v>January</v>
      </c>
      <c r="I3674" s="2" t="str">
        <f>TEXT(Ecommerce_Sales[[#This Row],[Order_Date]],"yyyy")</f>
        <v>2023</v>
      </c>
      <c r="J3674" s="2" t="str">
        <f>TEXT(Ecommerce_Sales[[#This Row],[Order_Date]],"mmmm")</f>
        <v>January</v>
      </c>
      <c r="K3674" s="1" t="s">
        <v>1986</v>
      </c>
      <c r="L3674" s="1" t="s">
        <v>9670</v>
      </c>
      <c r="M3674" s="1" t="s">
        <v>2058</v>
      </c>
      <c r="N3674" s="1" t="s">
        <v>1950</v>
      </c>
      <c r="O3674" s="3">
        <v>187</v>
      </c>
      <c r="P3674">
        <v>3</v>
      </c>
      <c r="Q3674" s="3">
        <v>561</v>
      </c>
      <c r="R3674" s="1" t="s">
        <v>2008</v>
      </c>
      <c r="S3674" s="3">
        <v>51</v>
      </c>
      <c r="U3674" t="str">
        <f>IF(Ecommerce_Sales[[#This Row],[Delivery_Time_Days]]&gt;7,"Delay",IF(Ecommerce_Sales[[#This Row],[Delivery_Time_Days]] = 0,"No delivery",IF(Ecommerce_Sales[[#This Row],[Delivery_Time_Days]]&lt;=7,"On-time")))</f>
        <v>No delivery</v>
      </c>
      <c r="V3674" s="7">
        <f>Ecommerce_Sales[[#This Row],[Profit]]/Ecommerce_Sales[[#This Row],[Total_Price]]</f>
        <v>0.39928698752228164</v>
      </c>
      <c r="W3674" s="3">
        <v>224</v>
      </c>
      <c r="X3674" s="3"/>
    </row>
    <row r="3675" spans="1:24" x14ac:dyDescent="0.25">
      <c r="A3675" s="1" t="s">
        <v>9671</v>
      </c>
      <c r="B3675" s="1" t="s">
        <v>1855</v>
      </c>
      <c r="C3675" s="1" t="s">
        <v>1856</v>
      </c>
      <c r="D3675" s="1" t="s">
        <v>6920</v>
      </c>
      <c r="E3675" s="1" t="s">
        <v>1961</v>
      </c>
      <c r="F3675" s="2">
        <v>45545</v>
      </c>
      <c r="G3675" s="2">
        <v>45133</v>
      </c>
      <c r="H3675" s="2" t="str">
        <f>TEXT(Ecommerce_Sales[[#This Row],[Order_Date]],"mmmm")</f>
        <v>July</v>
      </c>
      <c r="I3675" s="2" t="str">
        <f>TEXT(Ecommerce_Sales[[#This Row],[Order_Date]],"yyyy")</f>
        <v>2023</v>
      </c>
      <c r="J3675" s="2" t="str">
        <f>TEXT(Ecommerce_Sales[[#This Row],[Order_Date]],"mmmm")</f>
        <v>July</v>
      </c>
      <c r="K3675" s="1" t="s">
        <v>1947</v>
      </c>
      <c r="L3675" s="1" t="s">
        <v>9672</v>
      </c>
      <c r="M3675" s="1" t="s">
        <v>1988</v>
      </c>
      <c r="N3675" s="1" t="s">
        <v>1989</v>
      </c>
      <c r="O3675" s="3">
        <v>650</v>
      </c>
      <c r="P3675">
        <v>2</v>
      </c>
      <c r="Q3675" s="3">
        <v>1301</v>
      </c>
      <c r="R3675" s="1" t="s">
        <v>1958</v>
      </c>
      <c r="S3675" s="3">
        <v>169</v>
      </c>
      <c r="T3675">
        <v>6</v>
      </c>
      <c r="U3675" t="str">
        <f>IF(Ecommerce_Sales[[#This Row],[Delivery_Time_Days]]&gt;7,"Delay",IF(Ecommerce_Sales[[#This Row],[Delivery_Time_Days]] = 0,"No delivery",IF(Ecommerce_Sales[[#This Row],[Delivery_Time_Days]]&lt;=7,"On-time")))</f>
        <v>On-time</v>
      </c>
      <c r="V3675" s="7">
        <f>Ecommerce_Sales[[#This Row],[Profit]]/Ecommerce_Sales[[#This Row],[Total_Price]]</f>
        <v>0.24980784012298232</v>
      </c>
      <c r="W3675" s="3">
        <v>325</v>
      </c>
      <c r="X3675" s="3"/>
    </row>
    <row r="3676" spans="1:24" x14ac:dyDescent="0.25">
      <c r="A3676" s="1" t="s">
        <v>9673</v>
      </c>
      <c r="B3676" s="1" t="s">
        <v>1410</v>
      </c>
      <c r="C3676" s="1" t="s">
        <v>1411</v>
      </c>
      <c r="D3676" s="1" t="s">
        <v>3380</v>
      </c>
      <c r="E3676" s="1" t="s">
        <v>1981</v>
      </c>
      <c r="F3676" s="2">
        <v>45028</v>
      </c>
      <c r="G3676" s="2">
        <v>45341</v>
      </c>
      <c r="H3676" s="2" t="str">
        <f>TEXT(Ecommerce_Sales[[#This Row],[Order_Date]],"mmmm")</f>
        <v>February</v>
      </c>
      <c r="I3676" s="2" t="str">
        <f>TEXT(Ecommerce_Sales[[#This Row],[Order_Date]],"yyyy")</f>
        <v>2024</v>
      </c>
      <c r="J3676" s="2" t="str">
        <f>TEXT(Ecommerce_Sales[[#This Row],[Order_Date]],"mmmm")</f>
        <v>February</v>
      </c>
      <c r="K3676" s="1" t="s">
        <v>1947</v>
      </c>
      <c r="L3676" s="1" t="s">
        <v>9674</v>
      </c>
      <c r="M3676" s="1" t="s">
        <v>2030</v>
      </c>
      <c r="N3676" s="1" t="s">
        <v>1978</v>
      </c>
      <c r="O3676" s="3">
        <v>43</v>
      </c>
      <c r="P3676">
        <v>2</v>
      </c>
      <c r="Q3676" s="3">
        <v>87</v>
      </c>
      <c r="R3676" s="1" t="s">
        <v>2012</v>
      </c>
      <c r="S3676" s="3">
        <v>7</v>
      </c>
      <c r="T3676">
        <v>5</v>
      </c>
      <c r="U3676" t="str">
        <f>IF(Ecommerce_Sales[[#This Row],[Delivery_Time_Days]]&gt;7,"Delay",IF(Ecommerce_Sales[[#This Row],[Delivery_Time_Days]] = 0,"No delivery",IF(Ecommerce_Sales[[#This Row],[Delivery_Time_Days]]&lt;=7,"On-time")))</f>
        <v>On-time</v>
      </c>
      <c r="V3676" s="7">
        <f>Ecommerce_Sales[[#This Row],[Profit]]/Ecommerce_Sales[[#This Row],[Total_Price]]</f>
        <v>0.34482758620689657</v>
      </c>
      <c r="W3676" s="3">
        <v>30</v>
      </c>
      <c r="X3676" s="3"/>
    </row>
    <row r="3677" spans="1:24" x14ac:dyDescent="0.25">
      <c r="A3677" s="1" t="s">
        <v>9675</v>
      </c>
      <c r="B3677" s="1" t="s">
        <v>458</v>
      </c>
      <c r="C3677" s="1" t="s">
        <v>459</v>
      </c>
      <c r="D3677" s="1" t="s">
        <v>2099</v>
      </c>
      <c r="E3677" s="1" t="s">
        <v>1946</v>
      </c>
      <c r="F3677" s="2">
        <v>45619</v>
      </c>
      <c r="G3677" s="2">
        <v>45437</v>
      </c>
      <c r="H3677" s="2" t="str">
        <f>TEXT(Ecommerce_Sales[[#This Row],[Order_Date]],"mmmm")</f>
        <v>May</v>
      </c>
      <c r="I3677" s="2" t="str">
        <f>TEXT(Ecommerce_Sales[[#This Row],[Order_Date]],"yyyy")</f>
        <v>2024</v>
      </c>
      <c r="J3677" s="2" t="str">
        <f>TEXT(Ecommerce_Sales[[#This Row],[Order_Date]],"mmmm")</f>
        <v>May</v>
      </c>
      <c r="K3677" s="1" t="s">
        <v>1947</v>
      </c>
      <c r="L3677" s="1" t="s">
        <v>9676</v>
      </c>
      <c r="M3677" s="1" t="s">
        <v>2058</v>
      </c>
      <c r="N3677" s="1" t="s">
        <v>1950</v>
      </c>
      <c r="O3677" s="3">
        <v>356</v>
      </c>
      <c r="P3677">
        <v>4</v>
      </c>
      <c r="Q3677" s="3">
        <v>1425</v>
      </c>
      <c r="R3677" s="1" t="s">
        <v>1958</v>
      </c>
      <c r="S3677" s="3">
        <v>146</v>
      </c>
      <c r="T3677">
        <v>10</v>
      </c>
      <c r="U3677" t="str">
        <f>IF(Ecommerce_Sales[[#This Row],[Delivery_Time_Days]]&gt;7,"Delay",IF(Ecommerce_Sales[[#This Row],[Delivery_Time_Days]] = 0,"No delivery",IF(Ecommerce_Sales[[#This Row],[Delivery_Time_Days]]&lt;=7,"On-time")))</f>
        <v>Delay</v>
      </c>
      <c r="V3677" s="7">
        <f>Ecommerce_Sales[[#This Row],[Profit]]/Ecommerce_Sales[[#This Row],[Total_Price]]</f>
        <v>0.4</v>
      </c>
      <c r="W3677" s="3">
        <v>570</v>
      </c>
      <c r="X3677" s="3"/>
    </row>
    <row r="3678" spans="1:24" x14ac:dyDescent="0.25">
      <c r="A3678" s="1" t="s">
        <v>9677</v>
      </c>
      <c r="B3678" s="1" t="s">
        <v>286</v>
      </c>
      <c r="C3678" s="1" t="s">
        <v>287</v>
      </c>
      <c r="D3678" s="1" t="s">
        <v>2862</v>
      </c>
      <c r="E3678" s="1" t="s">
        <v>2005</v>
      </c>
      <c r="F3678" s="2">
        <v>45327</v>
      </c>
      <c r="G3678" s="2">
        <v>45166</v>
      </c>
      <c r="H3678" s="2" t="str">
        <f>TEXT(Ecommerce_Sales[[#This Row],[Order_Date]],"mmmm")</f>
        <v>August</v>
      </c>
      <c r="I3678" s="2" t="str">
        <f>TEXT(Ecommerce_Sales[[#This Row],[Order_Date]],"yyyy")</f>
        <v>2023</v>
      </c>
      <c r="J3678" s="2" t="str">
        <f>TEXT(Ecommerce_Sales[[#This Row],[Order_Date]],"mmmm")</f>
        <v>August</v>
      </c>
      <c r="K3678" s="1" t="s">
        <v>1992</v>
      </c>
      <c r="L3678" s="1" t="s">
        <v>9678</v>
      </c>
      <c r="M3678" s="1" t="s">
        <v>1988</v>
      </c>
      <c r="N3678" s="1" t="s">
        <v>1989</v>
      </c>
      <c r="O3678" s="3">
        <v>747</v>
      </c>
      <c r="P3678">
        <v>5</v>
      </c>
      <c r="Q3678" s="3">
        <v>3733</v>
      </c>
      <c r="R3678" s="1" t="s">
        <v>1951</v>
      </c>
      <c r="S3678" s="3">
        <v>306</v>
      </c>
      <c r="U3678" t="str">
        <f>IF(Ecommerce_Sales[[#This Row],[Delivery_Time_Days]]&gt;7,"Delay",IF(Ecommerce_Sales[[#This Row],[Delivery_Time_Days]] = 0,"No delivery",IF(Ecommerce_Sales[[#This Row],[Delivery_Time_Days]]&lt;=7,"On-time")))</f>
        <v>No delivery</v>
      </c>
      <c r="V3678" s="7">
        <f>Ecommerce_Sales[[#This Row],[Profit]]/Ecommerce_Sales[[#This Row],[Total_Price]]</f>
        <v>0.24993302973479775</v>
      </c>
      <c r="W3678" s="3">
        <v>933</v>
      </c>
      <c r="X3678" s="3"/>
    </row>
    <row r="3679" spans="1:24" x14ac:dyDescent="0.25">
      <c r="A3679" s="1" t="s">
        <v>9679</v>
      </c>
      <c r="B3679" s="1" t="s">
        <v>639</v>
      </c>
      <c r="C3679" s="1" t="s">
        <v>640</v>
      </c>
      <c r="D3679" s="1" t="s">
        <v>2908</v>
      </c>
      <c r="E3679" s="1" t="s">
        <v>1954</v>
      </c>
      <c r="F3679" s="2">
        <v>45594</v>
      </c>
      <c r="G3679" s="2">
        <v>45589</v>
      </c>
      <c r="H3679" s="2" t="str">
        <f>TEXT(Ecommerce_Sales[[#This Row],[Order_Date]],"mmmm")</f>
        <v>October</v>
      </c>
      <c r="I3679" s="2" t="str">
        <f>TEXT(Ecommerce_Sales[[#This Row],[Order_Date]],"yyyy")</f>
        <v>2024</v>
      </c>
      <c r="J3679" s="2" t="str">
        <f>TEXT(Ecommerce_Sales[[#This Row],[Order_Date]],"mmmm")</f>
        <v>October</v>
      </c>
      <c r="K3679" s="1" t="s">
        <v>1947</v>
      </c>
      <c r="L3679" s="1" t="s">
        <v>9680</v>
      </c>
      <c r="M3679" s="1" t="s">
        <v>2065</v>
      </c>
      <c r="N3679" s="1" t="s">
        <v>1978</v>
      </c>
      <c r="O3679" s="3">
        <v>74</v>
      </c>
      <c r="P3679">
        <v>4</v>
      </c>
      <c r="Q3679" s="3">
        <v>295</v>
      </c>
      <c r="R3679" s="1" t="s">
        <v>1951</v>
      </c>
      <c r="S3679" s="3">
        <v>27</v>
      </c>
      <c r="T3679">
        <v>3</v>
      </c>
      <c r="U3679" t="str">
        <f>IF(Ecommerce_Sales[[#This Row],[Delivery_Time_Days]]&gt;7,"Delay",IF(Ecommerce_Sales[[#This Row],[Delivery_Time_Days]] = 0,"No delivery",IF(Ecommerce_Sales[[#This Row],[Delivery_Time_Days]]&lt;=7,"On-time")))</f>
        <v>On-time</v>
      </c>
      <c r="V3679" s="7">
        <f>Ecommerce_Sales[[#This Row],[Profit]]/Ecommerce_Sales[[#This Row],[Total_Price]]</f>
        <v>0.34915254237288135</v>
      </c>
      <c r="W3679" s="3">
        <v>103</v>
      </c>
      <c r="X3679" s="3"/>
    </row>
    <row r="3680" spans="1:24" x14ac:dyDescent="0.25">
      <c r="A3680" s="1" t="s">
        <v>9681</v>
      </c>
      <c r="B3680" s="1" t="s">
        <v>294</v>
      </c>
      <c r="C3680" s="1" t="s">
        <v>295</v>
      </c>
      <c r="D3680" s="1" t="s">
        <v>4645</v>
      </c>
      <c r="E3680" s="1" t="s">
        <v>2005</v>
      </c>
      <c r="F3680" s="2">
        <v>45243</v>
      </c>
      <c r="G3680" s="2">
        <v>45320</v>
      </c>
      <c r="H3680" s="2" t="str">
        <f>TEXT(Ecommerce_Sales[[#This Row],[Order_Date]],"mmmm")</f>
        <v>January</v>
      </c>
      <c r="I3680" s="2" t="str">
        <f>TEXT(Ecommerce_Sales[[#This Row],[Order_Date]],"yyyy")</f>
        <v>2024</v>
      </c>
      <c r="J3680" s="2" t="str">
        <f>TEXT(Ecommerce_Sales[[#This Row],[Order_Date]],"mmmm")</f>
        <v>January</v>
      </c>
      <c r="K3680" s="1" t="s">
        <v>1947</v>
      </c>
      <c r="L3680" s="1" t="s">
        <v>4137</v>
      </c>
      <c r="M3680" s="1" t="s">
        <v>2058</v>
      </c>
      <c r="N3680" s="1" t="s">
        <v>1950</v>
      </c>
      <c r="O3680" s="3">
        <v>628</v>
      </c>
      <c r="P3680">
        <v>3</v>
      </c>
      <c r="Q3680" s="3">
        <v>1885</v>
      </c>
      <c r="R3680" s="1" t="s">
        <v>1958</v>
      </c>
      <c r="S3680" s="3">
        <v>176</v>
      </c>
      <c r="T3680">
        <v>4</v>
      </c>
      <c r="U3680" t="str">
        <f>IF(Ecommerce_Sales[[#This Row],[Delivery_Time_Days]]&gt;7,"Delay",IF(Ecommerce_Sales[[#This Row],[Delivery_Time_Days]] = 0,"No delivery",IF(Ecommerce_Sales[[#This Row],[Delivery_Time_Days]]&lt;=7,"On-time")))</f>
        <v>On-time</v>
      </c>
      <c r="V3680" s="7">
        <f>Ecommerce_Sales[[#This Row],[Profit]]/Ecommerce_Sales[[#This Row],[Total_Price]]</f>
        <v>0.4</v>
      </c>
      <c r="W3680" s="3">
        <v>754</v>
      </c>
      <c r="X3680" s="3"/>
    </row>
    <row r="3681" spans="1:24" x14ac:dyDescent="0.25">
      <c r="A3681" s="1" t="s">
        <v>9682</v>
      </c>
      <c r="B3681" s="1" t="s">
        <v>460</v>
      </c>
      <c r="C3681" s="1" t="s">
        <v>461</v>
      </c>
      <c r="D3681" s="1" t="s">
        <v>2090</v>
      </c>
      <c r="E3681" s="1" t="s">
        <v>1961</v>
      </c>
      <c r="F3681" s="2">
        <v>45201</v>
      </c>
      <c r="G3681" s="2">
        <v>45145</v>
      </c>
      <c r="H3681" s="2" t="str">
        <f>TEXT(Ecommerce_Sales[[#This Row],[Order_Date]],"mmmm")</f>
        <v>August</v>
      </c>
      <c r="I3681" s="2" t="str">
        <f>TEXT(Ecommerce_Sales[[#This Row],[Order_Date]],"yyyy")</f>
        <v>2023</v>
      </c>
      <c r="J3681" s="2" t="str">
        <f>TEXT(Ecommerce_Sales[[#This Row],[Order_Date]],"mmmm")</f>
        <v>August</v>
      </c>
      <c r="K3681" s="1" t="s">
        <v>1947</v>
      </c>
      <c r="L3681" s="1" t="s">
        <v>9683</v>
      </c>
      <c r="M3681" s="1" t="s">
        <v>2002</v>
      </c>
      <c r="N3681" s="1" t="s">
        <v>1989</v>
      </c>
      <c r="O3681" s="3">
        <v>197</v>
      </c>
      <c r="P3681">
        <v>3</v>
      </c>
      <c r="Q3681" s="3">
        <v>591</v>
      </c>
      <c r="R3681" s="1" t="s">
        <v>1958</v>
      </c>
      <c r="S3681" s="3">
        <v>56</v>
      </c>
      <c r="T3681">
        <v>9</v>
      </c>
      <c r="U3681" t="str">
        <f>IF(Ecommerce_Sales[[#This Row],[Delivery_Time_Days]]&gt;7,"Delay",IF(Ecommerce_Sales[[#This Row],[Delivery_Time_Days]] = 0,"No delivery",IF(Ecommerce_Sales[[#This Row],[Delivery_Time_Days]]&lt;=7,"On-time")))</f>
        <v>Delay</v>
      </c>
      <c r="V3681" s="7">
        <f>Ecommerce_Sales[[#This Row],[Profit]]/Ecommerce_Sales[[#This Row],[Total_Price]]</f>
        <v>0.25042301184433163</v>
      </c>
      <c r="W3681" s="3">
        <v>148</v>
      </c>
      <c r="X3681" s="3"/>
    </row>
    <row r="3682" spans="1:24" x14ac:dyDescent="0.25">
      <c r="A3682" s="1" t="s">
        <v>9684</v>
      </c>
      <c r="B3682" s="1" t="s">
        <v>898</v>
      </c>
      <c r="C3682" s="1" t="s">
        <v>899</v>
      </c>
      <c r="D3682" s="1" t="s">
        <v>4011</v>
      </c>
      <c r="E3682" s="1" t="s">
        <v>1966</v>
      </c>
      <c r="F3682" s="2">
        <v>45068</v>
      </c>
      <c r="G3682" s="2">
        <v>45548</v>
      </c>
      <c r="H3682" s="2" t="str">
        <f>TEXT(Ecommerce_Sales[[#This Row],[Order_Date]],"mmmm")</f>
        <v>September</v>
      </c>
      <c r="I3682" s="2" t="str">
        <f>TEXT(Ecommerce_Sales[[#This Row],[Order_Date]],"yyyy")</f>
        <v>2024</v>
      </c>
      <c r="J3682" s="2" t="str">
        <f>TEXT(Ecommerce_Sales[[#This Row],[Order_Date]],"mmmm")</f>
        <v>September</v>
      </c>
      <c r="K3682" s="1" t="s">
        <v>1992</v>
      </c>
      <c r="L3682" s="1" t="s">
        <v>9685</v>
      </c>
      <c r="M3682" s="1" t="s">
        <v>2079</v>
      </c>
      <c r="N3682" s="1" t="s">
        <v>1973</v>
      </c>
      <c r="O3682" s="3">
        <v>392</v>
      </c>
      <c r="P3682">
        <v>1</v>
      </c>
      <c r="Q3682" s="3">
        <v>392</v>
      </c>
      <c r="R3682" s="1" t="s">
        <v>1958</v>
      </c>
      <c r="S3682" s="3">
        <v>34</v>
      </c>
      <c r="U3682" t="str">
        <f>IF(Ecommerce_Sales[[#This Row],[Delivery_Time_Days]]&gt;7,"Delay",IF(Ecommerce_Sales[[#This Row],[Delivery_Time_Days]] = 0,"No delivery",IF(Ecommerce_Sales[[#This Row],[Delivery_Time_Days]]&lt;=7,"On-time")))</f>
        <v>No delivery</v>
      </c>
      <c r="V3682" s="7">
        <f>Ecommerce_Sales[[#This Row],[Profit]]/Ecommerce_Sales[[#This Row],[Total_Price]]</f>
        <v>0.30102040816326531</v>
      </c>
      <c r="W3682" s="3">
        <v>118</v>
      </c>
      <c r="X3682" s="3"/>
    </row>
    <row r="3683" spans="1:24" x14ac:dyDescent="0.25">
      <c r="A3683" s="1" t="s">
        <v>9686</v>
      </c>
      <c r="B3683" s="1" t="s">
        <v>1079</v>
      </c>
      <c r="C3683" s="1" t="s">
        <v>1080</v>
      </c>
      <c r="D3683" s="1" t="s">
        <v>2573</v>
      </c>
      <c r="E3683" s="1" t="s">
        <v>1981</v>
      </c>
      <c r="F3683" s="2">
        <v>45399</v>
      </c>
      <c r="G3683" s="2">
        <v>45202</v>
      </c>
      <c r="H3683" s="2" t="str">
        <f>TEXT(Ecommerce_Sales[[#This Row],[Order_Date]],"mmmm")</f>
        <v>October</v>
      </c>
      <c r="I3683" s="2" t="str">
        <f>TEXT(Ecommerce_Sales[[#This Row],[Order_Date]],"yyyy")</f>
        <v>2023</v>
      </c>
      <c r="J3683" s="2" t="str">
        <f>TEXT(Ecommerce_Sales[[#This Row],[Order_Date]],"mmmm")</f>
        <v>October</v>
      </c>
      <c r="K3683" s="1" t="s">
        <v>1992</v>
      </c>
      <c r="L3683" s="1" t="s">
        <v>9687</v>
      </c>
      <c r="M3683" s="1" t="s">
        <v>1983</v>
      </c>
      <c r="N3683" s="1" t="s">
        <v>1950</v>
      </c>
      <c r="O3683" s="3">
        <v>344</v>
      </c>
      <c r="P3683">
        <v>2</v>
      </c>
      <c r="Q3683" s="3">
        <v>688</v>
      </c>
      <c r="R3683" s="1" t="s">
        <v>2008</v>
      </c>
      <c r="S3683" s="3">
        <v>42</v>
      </c>
      <c r="U3683" t="str">
        <f>IF(Ecommerce_Sales[[#This Row],[Delivery_Time_Days]]&gt;7,"Delay",IF(Ecommerce_Sales[[#This Row],[Delivery_Time_Days]] = 0,"No delivery",IF(Ecommerce_Sales[[#This Row],[Delivery_Time_Days]]&lt;=7,"On-time")))</f>
        <v>No delivery</v>
      </c>
      <c r="V3683" s="7">
        <f>Ecommerce_Sales[[#This Row],[Profit]]/Ecommerce_Sales[[#This Row],[Total_Price]]</f>
        <v>0.39970930232558138</v>
      </c>
      <c r="W3683" s="3">
        <v>275</v>
      </c>
      <c r="X3683" s="3"/>
    </row>
    <row r="3684" spans="1:24" x14ac:dyDescent="0.25">
      <c r="A3684" s="1" t="s">
        <v>9688</v>
      </c>
      <c r="B3684" s="1" t="s">
        <v>132</v>
      </c>
      <c r="C3684" s="1" t="s">
        <v>133</v>
      </c>
      <c r="D3684" s="1" t="s">
        <v>4422</v>
      </c>
      <c r="E3684" s="1" t="s">
        <v>1946</v>
      </c>
      <c r="F3684" s="2">
        <v>45614</v>
      </c>
      <c r="G3684" s="2">
        <v>45630</v>
      </c>
      <c r="H3684" s="2" t="str">
        <f>TEXT(Ecommerce_Sales[[#This Row],[Order_Date]],"mmmm")</f>
        <v>December</v>
      </c>
      <c r="I3684" s="2" t="str">
        <f>TEXT(Ecommerce_Sales[[#This Row],[Order_Date]],"yyyy")</f>
        <v>2024</v>
      </c>
      <c r="J3684" s="2" t="str">
        <f>TEXT(Ecommerce_Sales[[#This Row],[Order_Date]],"mmmm")</f>
        <v>December</v>
      </c>
      <c r="K3684" s="1" t="s">
        <v>1947</v>
      </c>
      <c r="L3684" s="1" t="s">
        <v>2909</v>
      </c>
      <c r="M3684" s="1" t="s">
        <v>2030</v>
      </c>
      <c r="N3684" s="1" t="s">
        <v>1978</v>
      </c>
      <c r="O3684" s="3">
        <v>588</v>
      </c>
      <c r="P3684">
        <v>4</v>
      </c>
      <c r="Q3684" s="3">
        <v>2352</v>
      </c>
      <c r="R3684" s="1" t="s">
        <v>1951</v>
      </c>
      <c r="S3684" s="3">
        <v>279</v>
      </c>
      <c r="T3684">
        <v>10</v>
      </c>
      <c r="U3684" t="str">
        <f>IF(Ecommerce_Sales[[#This Row],[Delivery_Time_Days]]&gt;7,"Delay",IF(Ecommerce_Sales[[#This Row],[Delivery_Time_Days]] = 0,"No delivery",IF(Ecommerce_Sales[[#This Row],[Delivery_Time_Days]]&lt;=7,"On-time")))</f>
        <v>Delay</v>
      </c>
      <c r="V3684" s="7">
        <f>Ecommerce_Sales[[#This Row],[Profit]]/Ecommerce_Sales[[#This Row],[Total_Price]]</f>
        <v>0.34991496598639454</v>
      </c>
      <c r="W3684" s="3">
        <v>823</v>
      </c>
      <c r="X3684" s="3"/>
    </row>
    <row r="3685" spans="1:24" x14ac:dyDescent="0.25">
      <c r="A3685" s="1" t="s">
        <v>9689</v>
      </c>
      <c r="B3685" s="1" t="s">
        <v>152</v>
      </c>
      <c r="C3685" s="1" t="s">
        <v>153</v>
      </c>
      <c r="D3685" s="1" t="s">
        <v>5982</v>
      </c>
      <c r="E3685" s="1" t="s">
        <v>1946</v>
      </c>
      <c r="F3685" s="2">
        <v>44940</v>
      </c>
      <c r="G3685" s="2">
        <v>45136</v>
      </c>
      <c r="H3685" s="2" t="str">
        <f>TEXT(Ecommerce_Sales[[#This Row],[Order_Date]],"mmmm")</f>
        <v>July</v>
      </c>
      <c r="I3685" s="2" t="str">
        <f>TEXT(Ecommerce_Sales[[#This Row],[Order_Date]],"yyyy")</f>
        <v>2023</v>
      </c>
      <c r="J3685" s="2" t="str">
        <f>TEXT(Ecommerce_Sales[[#This Row],[Order_Date]],"mmmm")</f>
        <v>July</v>
      </c>
      <c r="K3685" s="1" t="s">
        <v>1947</v>
      </c>
      <c r="L3685" s="1" t="s">
        <v>9690</v>
      </c>
      <c r="M3685" s="1" t="s">
        <v>2047</v>
      </c>
      <c r="N3685" s="1" t="s">
        <v>1989</v>
      </c>
      <c r="O3685" s="3">
        <v>25</v>
      </c>
      <c r="P3685">
        <v>3</v>
      </c>
      <c r="Q3685" s="3">
        <v>74</v>
      </c>
      <c r="R3685" s="1" t="s">
        <v>1958</v>
      </c>
      <c r="S3685" s="3">
        <v>5</v>
      </c>
      <c r="T3685">
        <v>7</v>
      </c>
      <c r="U3685" t="str">
        <f>IF(Ecommerce_Sales[[#This Row],[Delivery_Time_Days]]&gt;7,"Delay",IF(Ecommerce_Sales[[#This Row],[Delivery_Time_Days]] = 0,"No delivery",IF(Ecommerce_Sales[[#This Row],[Delivery_Time_Days]]&lt;=7,"On-time")))</f>
        <v>On-time</v>
      </c>
      <c r="V3685" s="7">
        <f>Ecommerce_Sales[[#This Row],[Profit]]/Ecommerce_Sales[[#This Row],[Total_Price]]</f>
        <v>0.24324324324324326</v>
      </c>
      <c r="W3685" s="3">
        <v>18</v>
      </c>
      <c r="X3685" s="3"/>
    </row>
    <row r="3686" spans="1:24" x14ac:dyDescent="0.25">
      <c r="A3686" s="1" t="s">
        <v>9691</v>
      </c>
      <c r="B3686" s="1" t="s">
        <v>519</v>
      </c>
      <c r="C3686" s="1" t="s">
        <v>520</v>
      </c>
      <c r="D3686" s="1" t="s">
        <v>2592</v>
      </c>
      <c r="E3686" s="1" t="s">
        <v>1961</v>
      </c>
      <c r="F3686" s="2">
        <v>45287</v>
      </c>
      <c r="G3686" s="2">
        <v>45275</v>
      </c>
      <c r="H3686" s="2" t="str">
        <f>TEXT(Ecommerce_Sales[[#This Row],[Order_Date]],"mmmm")</f>
        <v>December</v>
      </c>
      <c r="I3686" s="2" t="str">
        <f>TEXT(Ecommerce_Sales[[#This Row],[Order_Date]],"yyyy")</f>
        <v>2023</v>
      </c>
      <c r="J3686" s="2" t="str">
        <f>TEXT(Ecommerce_Sales[[#This Row],[Order_Date]],"mmmm")</f>
        <v>December</v>
      </c>
      <c r="K3686" s="1" t="s">
        <v>1947</v>
      </c>
      <c r="L3686" s="1" t="s">
        <v>9692</v>
      </c>
      <c r="M3686" s="1" t="s">
        <v>2026</v>
      </c>
      <c r="N3686" s="1" t="s">
        <v>1978</v>
      </c>
      <c r="O3686" s="3">
        <v>1730</v>
      </c>
      <c r="P3686">
        <v>2</v>
      </c>
      <c r="Q3686" s="3">
        <v>3460</v>
      </c>
      <c r="R3686" s="1" t="s">
        <v>1958</v>
      </c>
      <c r="S3686" s="3">
        <v>249</v>
      </c>
      <c r="T3686">
        <v>5</v>
      </c>
      <c r="U3686" t="str">
        <f>IF(Ecommerce_Sales[[#This Row],[Delivery_Time_Days]]&gt;7,"Delay",IF(Ecommerce_Sales[[#This Row],[Delivery_Time_Days]] = 0,"No delivery",IF(Ecommerce_Sales[[#This Row],[Delivery_Time_Days]]&lt;=7,"On-time")))</f>
        <v>On-time</v>
      </c>
      <c r="V3686" s="7">
        <f>Ecommerce_Sales[[#This Row],[Profit]]/Ecommerce_Sales[[#This Row],[Total_Price]]</f>
        <v>0.35</v>
      </c>
      <c r="W3686" s="3">
        <v>1211</v>
      </c>
      <c r="X3686" s="3"/>
    </row>
    <row r="3687" spans="1:24" x14ac:dyDescent="0.25">
      <c r="A3687" s="1" t="s">
        <v>9693</v>
      </c>
      <c r="B3687" s="1" t="s">
        <v>779</v>
      </c>
      <c r="C3687" s="1" t="s">
        <v>780</v>
      </c>
      <c r="D3687" s="1" t="s">
        <v>4341</v>
      </c>
      <c r="E3687" s="1" t="s">
        <v>1954</v>
      </c>
      <c r="F3687" s="2">
        <v>45152</v>
      </c>
      <c r="G3687" s="2">
        <v>45358</v>
      </c>
      <c r="H3687" s="2" t="str">
        <f>TEXT(Ecommerce_Sales[[#This Row],[Order_Date]],"mmmm")</f>
        <v>March</v>
      </c>
      <c r="I3687" s="2" t="str">
        <f>TEXT(Ecommerce_Sales[[#This Row],[Order_Date]],"yyyy")</f>
        <v>2024</v>
      </c>
      <c r="J3687" s="2" t="str">
        <f>TEXT(Ecommerce_Sales[[#This Row],[Order_Date]],"mmmm")</f>
        <v>March</v>
      </c>
      <c r="K3687" s="1" t="s">
        <v>1947</v>
      </c>
      <c r="L3687" s="1" t="s">
        <v>9694</v>
      </c>
      <c r="M3687" s="1" t="s">
        <v>2072</v>
      </c>
      <c r="N3687" s="1" t="s">
        <v>1950</v>
      </c>
      <c r="O3687" s="3">
        <v>33</v>
      </c>
      <c r="P3687">
        <v>5</v>
      </c>
      <c r="Q3687" s="3">
        <v>166</v>
      </c>
      <c r="R3687" s="1" t="s">
        <v>1951</v>
      </c>
      <c r="S3687" s="3">
        <v>24</v>
      </c>
      <c r="T3687">
        <v>8</v>
      </c>
      <c r="U3687" t="str">
        <f>IF(Ecommerce_Sales[[#This Row],[Delivery_Time_Days]]&gt;7,"Delay",IF(Ecommerce_Sales[[#This Row],[Delivery_Time_Days]] = 0,"No delivery",IF(Ecommerce_Sales[[#This Row],[Delivery_Time_Days]]&lt;=7,"On-time")))</f>
        <v>Delay</v>
      </c>
      <c r="V3687" s="7">
        <f>Ecommerce_Sales[[#This Row],[Profit]]/Ecommerce_Sales[[#This Row],[Total_Price]]</f>
        <v>0.39759036144578314</v>
      </c>
      <c r="W3687" s="3">
        <v>66</v>
      </c>
      <c r="X3687" s="3"/>
    </row>
    <row r="3688" spans="1:24" x14ac:dyDescent="0.25">
      <c r="A3688" s="1" t="s">
        <v>9695</v>
      </c>
      <c r="B3688" s="1" t="s">
        <v>210</v>
      </c>
      <c r="C3688" s="1" t="s">
        <v>211</v>
      </c>
      <c r="D3688" s="1" t="s">
        <v>3567</v>
      </c>
      <c r="E3688" s="1" t="s">
        <v>1954</v>
      </c>
      <c r="F3688" s="2">
        <v>45049</v>
      </c>
      <c r="G3688" s="2">
        <v>45015</v>
      </c>
      <c r="H3688" s="2" t="str">
        <f>TEXT(Ecommerce_Sales[[#This Row],[Order_Date]],"mmmm")</f>
        <v>March</v>
      </c>
      <c r="I3688" s="2" t="str">
        <f>TEXT(Ecommerce_Sales[[#This Row],[Order_Date]],"yyyy")</f>
        <v>2023</v>
      </c>
      <c r="J3688" s="2" t="str">
        <f>TEXT(Ecommerce_Sales[[#This Row],[Order_Date]],"mmmm")</f>
        <v>March</v>
      </c>
      <c r="K3688" s="1" t="s">
        <v>1947</v>
      </c>
      <c r="L3688" s="1" t="s">
        <v>9696</v>
      </c>
      <c r="M3688" s="1" t="s">
        <v>2079</v>
      </c>
      <c r="N3688" s="1" t="s">
        <v>1973</v>
      </c>
      <c r="O3688" s="3">
        <v>356</v>
      </c>
      <c r="P3688">
        <v>2</v>
      </c>
      <c r="Q3688" s="3">
        <v>711</v>
      </c>
      <c r="R3688" s="1" t="s">
        <v>2008</v>
      </c>
      <c r="S3688" s="3">
        <v>98</v>
      </c>
      <c r="T3688">
        <v>6</v>
      </c>
      <c r="U3688" t="str">
        <f>IF(Ecommerce_Sales[[#This Row],[Delivery_Time_Days]]&gt;7,"Delay",IF(Ecommerce_Sales[[#This Row],[Delivery_Time_Days]] = 0,"No delivery",IF(Ecommerce_Sales[[#This Row],[Delivery_Time_Days]]&lt;=7,"On-time")))</f>
        <v>On-time</v>
      </c>
      <c r="V3688" s="7">
        <f>Ecommerce_Sales[[#This Row],[Profit]]/Ecommerce_Sales[[#This Row],[Total_Price]]</f>
        <v>0.29957805907172996</v>
      </c>
      <c r="W3688" s="3">
        <v>213</v>
      </c>
      <c r="X3688" s="3"/>
    </row>
    <row r="3689" spans="1:24" x14ac:dyDescent="0.25">
      <c r="A3689" s="1" t="s">
        <v>9697</v>
      </c>
      <c r="B3689" s="1" t="s">
        <v>1197</v>
      </c>
      <c r="C3689" s="1" t="s">
        <v>1198</v>
      </c>
      <c r="D3689" s="1" t="s">
        <v>4293</v>
      </c>
      <c r="E3689" s="1" t="s">
        <v>1966</v>
      </c>
      <c r="F3689" s="2">
        <v>45127</v>
      </c>
      <c r="G3689" s="2">
        <v>45391</v>
      </c>
      <c r="H3689" s="2" t="str">
        <f>TEXT(Ecommerce_Sales[[#This Row],[Order_Date]],"mmmm")</f>
        <v>April</v>
      </c>
      <c r="I3689" s="2" t="str">
        <f>TEXT(Ecommerce_Sales[[#This Row],[Order_Date]],"yyyy")</f>
        <v>2024</v>
      </c>
      <c r="J3689" s="2" t="str">
        <f>TEXT(Ecommerce_Sales[[#This Row],[Order_Date]],"mmmm")</f>
        <v>April</v>
      </c>
      <c r="K3689" s="1" t="s">
        <v>1947</v>
      </c>
      <c r="L3689" s="1" t="s">
        <v>9698</v>
      </c>
      <c r="M3689" s="1" t="s">
        <v>1968</v>
      </c>
      <c r="N3689" s="1" t="s">
        <v>1957</v>
      </c>
      <c r="O3689" s="3">
        <v>585</v>
      </c>
      <c r="P3689">
        <v>4</v>
      </c>
      <c r="Q3689" s="3">
        <v>2338</v>
      </c>
      <c r="R3689" s="1" t="s">
        <v>1951</v>
      </c>
      <c r="S3689" s="3">
        <v>221</v>
      </c>
      <c r="T3689">
        <v>4</v>
      </c>
      <c r="U3689" t="str">
        <f>IF(Ecommerce_Sales[[#This Row],[Delivery_Time_Days]]&gt;7,"Delay",IF(Ecommerce_Sales[[#This Row],[Delivery_Time_Days]] = 0,"No delivery",IF(Ecommerce_Sales[[#This Row],[Delivery_Time_Days]]&lt;=7,"On-time")))</f>
        <v>On-time</v>
      </c>
      <c r="V3689" s="7">
        <f>Ecommerce_Sales[[#This Row],[Profit]]/Ecommerce_Sales[[#This Row],[Total_Price]]</f>
        <v>0.15012831479897348</v>
      </c>
      <c r="W3689" s="3">
        <v>351</v>
      </c>
      <c r="X3689" s="3"/>
    </row>
    <row r="3690" spans="1:24" x14ac:dyDescent="0.25">
      <c r="A3690" s="1" t="s">
        <v>9699</v>
      </c>
      <c r="B3690" s="1" t="s">
        <v>795</v>
      </c>
      <c r="C3690" s="1" t="s">
        <v>796</v>
      </c>
      <c r="D3690" s="1" t="s">
        <v>2553</v>
      </c>
      <c r="E3690" s="1" t="s">
        <v>1954</v>
      </c>
      <c r="F3690" s="2">
        <v>45100</v>
      </c>
      <c r="G3690" s="2">
        <v>45029</v>
      </c>
      <c r="H3690" s="2" t="str">
        <f>TEXT(Ecommerce_Sales[[#This Row],[Order_Date]],"mmmm")</f>
        <v>April</v>
      </c>
      <c r="I3690" s="2" t="str">
        <f>TEXT(Ecommerce_Sales[[#This Row],[Order_Date]],"yyyy")</f>
        <v>2023</v>
      </c>
      <c r="J3690" s="2" t="str">
        <f>TEXT(Ecommerce_Sales[[#This Row],[Order_Date]],"mmmm")</f>
        <v>April</v>
      </c>
      <c r="K3690" s="1" t="s">
        <v>1947</v>
      </c>
      <c r="L3690" s="1" t="s">
        <v>9700</v>
      </c>
      <c r="M3690" s="1" t="s">
        <v>1972</v>
      </c>
      <c r="N3690" s="1" t="s">
        <v>1973</v>
      </c>
      <c r="O3690" s="3">
        <v>1048</v>
      </c>
      <c r="P3690">
        <v>4</v>
      </c>
      <c r="Q3690" s="3">
        <v>4192</v>
      </c>
      <c r="R3690" s="1" t="s">
        <v>1958</v>
      </c>
      <c r="S3690" s="3">
        <v>431</v>
      </c>
      <c r="T3690">
        <v>7</v>
      </c>
      <c r="U3690" t="str">
        <f>IF(Ecommerce_Sales[[#This Row],[Delivery_Time_Days]]&gt;7,"Delay",IF(Ecommerce_Sales[[#This Row],[Delivery_Time_Days]] = 0,"No delivery",IF(Ecommerce_Sales[[#This Row],[Delivery_Time_Days]]&lt;=7,"On-time")))</f>
        <v>On-time</v>
      </c>
      <c r="V3690" s="7">
        <f>Ecommerce_Sales[[#This Row],[Profit]]/Ecommerce_Sales[[#This Row],[Total_Price]]</f>
        <v>0.30009541984732824</v>
      </c>
      <c r="W3690" s="3">
        <v>1258</v>
      </c>
      <c r="X3690" s="3"/>
    </row>
    <row r="3691" spans="1:24" x14ac:dyDescent="0.25">
      <c r="A3691" s="1" t="s">
        <v>9701</v>
      </c>
      <c r="B3691" s="1" t="s">
        <v>687</v>
      </c>
      <c r="C3691" s="1" t="s">
        <v>688</v>
      </c>
      <c r="D3691" s="1" t="s">
        <v>6085</v>
      </c>
      <c r="E3691" s="1" t="s">
        <v>1981</v>
      </c>
      <c r="F3691" s="2">
        <v>45244</v>
      </c>
      <c r="G3691" s="2">
        <v>45534</v>
      </c>
      <c r="H3691" s="2" t="str">
        <f>TEXT(Ecommerce_Sales[[#This Row],[Order_Date]],"mmmm")</f>
        <v>August</v>
      </c>
      <c r="I3691" s="2" t="str">
        <f>TEXT(Ecommerce_Sales[[#This Row],[Order_Date]],"yyyy")</f>
        <v>2024</v>
      </c>
      <c r="J3691" s="2" t="str">
        <f>TEXT(Ecommerce_Sales[[#This Row],[Order_Date]],"mmmm")</f>
        <v>August</v>
      </c>
      <c r="K3691" s="1" t="s">
        <v>1947</v>
      </c>
      <c r="L3691" s="1" t="s">
        <v>9702</v>
      </c>
      <c r="M3691" s="1" t="s">
        <v>1983</v>
      </c>
      <c r="N3691" s="1" t="s">
        <v>1950</v>
      </c>
      <c r="O3691" s="3">
        <v>719</v>
      </c>
      <c r="P3691">
        <v>3</v>
      </c>
      <c r="Q3691" s="3">
        <v>2157</v>
      </c>
      <c r="R3691" s="1" t="s">
        <v>2008</v>
      </c>
      <c r="S3691" s="3">
        <v>190</v>
      </c>
      <c r="T3691">
        <v>10</v>
      </c>
      <c r="U3691" t="str">
        <f>IF(Ecommerce_Sales[[#This Row],[Delivery_Time_Days]]&gt;7,"Delay",IF(Ecommerce_Sales[[#This Row],[Delivery_Time_Days]] = 0,"No delivery",IF(Ecommerce_Sales[[#This Row],[Delivery_Time_Days]]&lt;=7,"On-time")))</f>
        <v>Delay</v>
      </c>
      <c r="V3691" s="7">
        <f>Ecommerce_Sales[[#This Row],[Profit]]/Ecommerce_Sales[[#This Row],[Total_Price]]</f>
        <v>0.40009272137227631</v>
      </c>
      <c r="W3691" s="3">
        <v>863</v>
      </c>
      <c r="X3691" s="3"/>
    </row>
    <row r="3692" spans="1:24" x14ac:dyDescent="0.25">
      <c r="A3692" s="1" t="s">
        <v>9703</v>
      </c>
      <c r="B3692" s="1" t="s">
        <v>517</v>
      </c>
      <c r="C3692" s="1" t="s">
        <v>518</v>
      </c>
      <c r="D3692" s="1" t="s">
        <v>6762</v>
      </c>
      <c r="E3692" s="1" t="s">
        <v>1961</v>
      </c>
      <c r="F3692" s="2">
        <v>44939</v>
      </c>
      <c r="G3692" s="2">
        <v>45240</v>
      </c>
      <c r="H3692" s="2" t="str">
        <f>TEXT(Ecommerce_Sales[[#This Row],[Order_Date]],"mmmm")</f>
        <v>November</v>
      </c>
      <c r="I3692" s="2" t="str">
        <f>TEXT(Ecommerce_Sales[[#This Row],[Order_Date]],"yyyy")</f>
        <v>2023</v>
      </c>
      <c r="J3692" s="2" t="str">
        <f>TEXT(Ecommerce_Sales[[#This Row],[Order_Date]],"mmmm")</f>
        <v>November</v>
      </c>
      <c r="K3692" s="1" t="s">
        <v>1947</v>
      </c>
      <c r="L3692" s="1" t="s">
        <v>9704</v>
      </c>
      <c r="M3692" s="1" t="s">
        <v>2030</v>
      </c>
      <c r="N3692" s="1" t="s">
        <v>1978</v>
      </c>
      <c r="O3692" s="3">
        <v>1296</v>
      </c>
      <c r="P3692">
        <v>7</v>
      </c>
      <c r="Q3692" s="3">
        <v>9072</v>
      </c>
      <c r="R3692" s="1" t="s">
        <v>2012</v>
      </c>
      <c r="S3692" s="3">
        <v>496</v>
      </c>
      <c r="T3692">
        <v>10</v>
      </c>
      <c r="U3692" t="str">
        <f>IF(Ecommerce_Sales[[#This Row],[Delivery_Time_Days]]&gt;7,"Delay",IF(Ecommerce_Sales[[#This Row],[Delivery_Time_Days]] = 0,"No delivery",IF(Ecommerce_Sales[[#This Row],[Delivery_Time_Days]]&lt;=7,"On-time")))</f>
        <v>Delay</v>
      </c>
      <c r="V3692" s="7">
        <f>Ecommerce_Sales[[#This Row],[Profit]]/Ecommerce_Sales[[#This Row],[Total_Price]]</f>
        <v>0.3499779541446208</v>
      </c>
      <c r="W3692" s="3">
        <v>3175</v>
      </c>
      <c r="X3692" s="3"/>
    </row>
    <row r="3693" spans="1:24" x14ac:dyDescent="0.25">
      <c r="A3693" s="1" t="s">
        <v>9705</v>
      </c>
      <c r="B3693" s="1" t="s">
        <v>152</v>
      </c>
      <c r="C3693" s="1" t="s">
        <v>153</v>
      </c>
      <c r="D3693" s="1" t="s">
        <v>5982</v>
      </c>
      <c r="E3693" s="1" t="s">
        <v>1946</v>
      </c>
      <c r="F3693" s="2">
        <v>44940</v>
      </c>
      <c r="G3693" s="2">
        <v>45322</v>
      </c>
      <c r="H3693" s="2" t="str">
        <f>TEXT(Ecommerce_Sales[[#This Row],[Order_Date]],"mmmm")</f>
        <v>January</v>
      </c>
      <c r="I3693" s="2" t="str">
        <f>TEXT(Ecommerce_Sales[[#This Row],[Order_Date]],"yyyy")</f>
        <v>2024</v>
      </c>
      <c r="J3693" s="2" t="str">
        <f>TEXT(Ecommerce_Sales[[#This Row],[Order_Date]],"mmmm")</f>
        <v>January</v>
      </c>
      <c r="K3693" s="1" t="s">
        <v>1947</v>
      </c>
      <c r="L3693" s="1" t="s">
        <v>9706</v>
      </c>
      <c r="M3693" s="1" t="s">
        <v>2072</v>
      </c>
      <c r="N3693" s="1" t="s">
        <v>1950</v>
      </c>
      <c r="O3693" s="3">
        <v>457</v>
      </c>
      <c r="P3693">
        <v>3</v>
      </c>
      <c r="Q3693" s="3">
        <v>1372</v>
      </c>
      <c r="R3693" s="1" t="s">
        <v>1951</v>
      </c>
      <c r="S3693" s="3">
        <v>193</v>
      </c>
      <c r="T3693">
        <v>5</v>
      </c>
      <c r="U3693" t="str">
        <f>IF(Ecommerce_Sales[[#This Row],[Delivery_Time_Days]]&gt;7,"Delay",IF(Ecommerce_Sales[[#This Row],[Delivery_Time_Days]] = 0,"No delivery",IF(Ecommerce_Sales[[#This Row],[Delivery_Time_Days]]&lt;=7,"On-time")))</f>
        <v>On-time</v>
      </c>
      <c r="V3693" s="7">
        <f>Ecommerce_Sales[[#This Row],[Profit]]/Ecommerce_Sales[[#This Row],[Total_Price]]</f>
        <v>0.4001457725947522</v>
      </c>
      <c r="W3693" s="3">
        <v>549</v>
      </c>
      <c r="X3693" s="3"/>
    </row>
    <row r="3694" spans="1:24" x14ac:dyDescent="0.25">
      <c r="A3694" s="1" t="s">
        <v>9707</v>
      </c>
      <c r="B3694" s="1" t="s">
        <v>941</v>
      </c>
      <c r="C3694" s="1" t="s">
        <v>942</v>
      </c>
      <c r="D3694" s="1" t="s">
        <v>3520</v>
      </c>
      <c r="E3694" s="1" t="s">
        <v>1981</v>
      </c>
      <c r="F3694" s="2">
        <v>45497</v>
      </c>
      <c r="G3694" s="2">
        <v>45557</v>
      </c>
      <c r="H3694" s="2" t="str">
        <f>TEXT(Ecommerce_Sales[[#This Row],[Order_Date]],"mmmm")</f>
        <v>September</v>
      </c>
      <c r="I3694" s="2" t="str">
        <f>TEXT(Ecommerce_Sales[[#This Row],[Order_Date]],"yyyy")</f>
        <v>2024</v>
      </c>
      <c r="J3694" s="2" t="str">
        <f>TEXT(Ecommerce_Sales[[#This Row],[Order_Date]],"mmmm")</f>
        <v>September</v>
      </c>
      <c r="K3694" s="1" t="s">
        <v>1947</v>
      </c>
      <c r="L3694" s="1" t="s">
        <v>4972</v>
      </c>
      <c r="M3694" s="1" t="s">
        <v>2043</v>
      </c>
      <c r="N3694" s="1" t="s">
        <v>1989</v>
      </c>
      <c r="O3694" s="3">
        <v>140</v>
      </c>
      <c r="P3694">
        <v>5</v>
      </c>
      <c r="Q3694" s="3">
        <v>700</v>
      </c>
      <c r="R3694" s="1" t="s">
        <v>1958</v>
      </c>
      <c r="S3694" s="3">
        <v>50</v>
      </c>
      <c r="T3694">
        <v>5</v>
      </c>
      <c r="U3694" t="str">
        <f>IF(Ecommerce_Sales[[#This Row],[Delivery_Time_Days]]&gt;7,"Delay",IF(Ecommerce_Sales[[#This Row],[Delivery_Time_Days]] = 0,"No delivery",IF(Ecommerce_Sales[[#This Row],[Delivery_Time_Days]]&lt;=7,"On-time")))</f>
        <v>On-time</v>
      </c>
      <c r="V3694" s="7">
        <f>Ecommerce_Sales[[#This Row],[Profit]]/Ecommerce_Sales[[#This Row],[Total_Price]]</f>
        <v>0.25</v>
      </c>
      <c r="W3694" s="3">
        <v>175</v>
      </c>
      <c r="X3694" s="3"/>
    </row>
    <row r="3695" spans="1:24" x14ac:dyDescent="0.25">
      <c r="A3695" s="1" t="s">
        <v>9708</v>
      </c>
      <c r="B3695" s="1" t="s">
        <v>939</v>
      </c>
      <c r="C3695" s="1" t="s">
        <v>940</v>
      </c>
      <c r="D3695" s="1" t="s">
        <v>3450</v>
      </c>
      <c r="E3695" s="1" t="s">
        <v>1946</v>
      </c>
      <c r="F3695" s="2">
        <v>45130</v>
      </c>
      <c r="G3695" s="2">
        <v>45140</v>
      </c>
      <c r="H3695" s="2" t="str">
        <f>TEXT(Ecommerce_Sales[[#This Row],[Order_Date]],"mmmm")</f>
        <v>August</v>
      </c>
      <c r="I3695" s="2" t="str">
        <f>TEXT(Ecommerce_Sales[[#This Row],[Order_Date]],"yyyy")</f>
        <v>2023</v>
      </c>
      <c r="J3695" s="2" t="str">
        <f>TEXT(Ecommerce_Sales[[#This Row],[Order_Date]],"mmmm")</f>
        <v>August</v>
      </c>
      <c r="K3695" s="1" t="s">
        <v>1947</v>
      </c>
      <c r="L3695" s="1" t="s">
        <v>3727</v>
      </c>
      <c r="M3695" s="1" t="s">
        <v>1956</v>
      </c>
      <c r="N3695" s="1" t="s">
        <v>1957</v>
      </c>
      <c r="O3695" s="3">
        <v>436</v>
      </c>
      <c r="P3695">
        <v>2</v>
      </c>
      <c r="Q3695" s="3">
        <v>872</v>
      </c>
      <c r="R3695" s="1" t="s">
        <v>2008</v>
      </c>
      <c r="S3695" s="3">
        <v>102</v>
      </c>
      <c r="T3695">
        <v>7</v>
      </c>
      <c r="U3695" t="str">
        <f>IF(Ecommerce_Sales[[#This Row],[Delivery_Time_Days]]&gt;7,"Delay",IF(Ecommerce_Sales[[#This Row],[Delivery_Time_Days]] = 0,"No delivery",IF(Ecommerce_Sales[[#This Row],[Delivery_Time_Days]]&lt;=7,"On-time")))</f>
        <v>On-time</v>
      </c>
      <c r="V3695" s="7">
        <f>Ecommerce_Sales[[#This Row],[Profit]]/Ecommerce_Sales[[#This Row],[Total_Price]]</f>
        <v>0.15022935779816513</v>
      </c>
      <c r="W3695" s="3">
        <v>131</v>
      </c>
      <c r="X3695" s="3"/>
    </row>
    <row r="3696" spans="1:24" x14ac:dyDescent="0.25">
      <c r="A3696" s="1" t="s">
        <v>9709</v>
      </c>
      <c r="B3696" s="1" t="s">
        <v>687</v>
      </c>
      <c r="C3696" s="1" t="s">
        <v>688</v>
      </c>
      <c r="D3696" s="1" t="s">
        <v>6085</v>
      </c>
      <c r="E3696" s="1" t="s">
        <v>1981</v>
      </c>
      <c r="F3696" s="2">
        <v>45244</v>
      </c>
      <c r="G3696" s="2">
        <v>45114</v>
      </c>
      <c r="H3696" s="2" t="str">
        <f>TEXT(Ecommerce_Sales[[#This Row],[Order_Date]],"mmmm")</f>
        <v>July</v>
      </c>
      <c r="I3696" s="2" t="str">
        <f>TEXT(Ecommerce_Sales[[#This Row],[Order_Date]],"yyyy")</f>
        <v>2023</v>
      </c>
      <c r="J3696" s="2" t="str">
        <f>TEXT(Ecommerce_Sales[[#This Row],[Order_Date]],"mmmm")</f>
        <v>July</v>
      </c>
      <c r="K3696" s="1" t="s">
        <v>1992</v>
      </c>
      <c r="L3696" s="1" t="s">
        <v>6218</v>
      </c>
      <c r="M3696" s="1" t="s">
        <v>2058</v>
      </c>
      <c r="N3696" s="1" t="s">
        <v>1950</v>
      </c>
      <c r="O3696" s="3">
        <v>479</v>
      </c>
      <c r="P3696">
        <v>1</v>
      </c>
      <c r="Q3696" s="3">
        <v>479</v>
      </c>
      <c r="R3696" s="1" t="s">
        <v>1958</v>
      </c>
      <c r="S3696" s="3">
        <v>66</v>
      </c>
      <c r="U3696" t="str">
        <f>IF(Ecommerce_Sales[[#This Row],[Delivery_Time_Days]]&gt;7,"Delay",IF(Ecommerce_Sales[[#This Row],[Delivery_Time_Days]] = 0,"No delivery",IF(Ecommerce_Sales[[#This Row],[Delivery_Time_Days]]&lt;=7,"On-time")))</f>
        <v>No delivery</v>
      </c>
      <c r="V3696" s="7">
        <f>Ecommerce_Sales[[#This Row],[Profit]]/Ecommerce_Sales[[#This Row],[Total_Price]]</f>
        <v>0.40083507306889354</v>
      </c>
      <c r="W3696" s="3">
        <v>192</v>
      </c>
      <c r="X3696" s="3"/>
    </row>
    <row r="3697" spans="1:24" x14ac:dyDescent="0.25">
      <c r="A3697" s="1" t="s">
        <v>9710</v>
      </c>
      <c r="B3697" s="1" t="s">
        <v>715</v>
      </c>
      <c r="C3697" s="1" t="s">
        <v>716</v>
      </c>
      <c r="D3697" s="1" t="s">
        <v>7092</v>
      </c>
      <c r="E3697" s="1" t="s">
        <v>1961</v>
      </c>
      <c r="F3697" s="2">
        <v>45017</v>
      </c>
      <c r="G3697" s="2">
        <v>45348</v>
      </c>
      <c r="H3697" s="2" t="str">
        <f>TEXT(Ecommerce_Sales[[#This Row],[Order_Date]],"mmmm")</f>
        <v>February</v>
      </c>
      <c r="I3697" s="2" t="str">
        <f>TEXT(Ecommerce_Sales[[#This Row],[Order_Date]],"yyyy")</f>
        <v>2024</v>
      </c>
      <c r="J3697" s="2" t="str">
        <f>TEXT(Ecommerce_Sales[[#This Row],[Order_Date]],"mmmm")</f>
        <v>February</v>
      </c>
      <c r="K3697" s="1" t="s">
        <v>1992</v>
      </c>
      <c r="L3697" s="1" t="s">
        <v>7433</v>
      </c>
      <c r="M3697" s="1" t="s">
        <v>2247</v>
      </c>
      <c r="N3697" s="1" t="s">
        <v>1957</v>
      </c>
      <c r="O3697" s="3">
        <v>178</v>
      </c>
      <c r="P3697">
        <v>4</v>
      </c>
      <c r="Q3697" s="3">
        <v>712</v>
      </c>
      <c r="R3697" s="1" t="s">
        <v>1958</v>
      </c>
      <c r="S3697" s="3">
        <v>54</v>
      </c>
      <c r="U3697" t="str">
        <f>IF(Ecommerce_Sales[[#This Row],[Delivery_Time_Days]]&gt;7,"Delay",IF(Ecommerce_Sales[[#This Row],[Delivery_Time_Days]] = 0,"No delivery",IF(Ecommerce_Sales[[#This Row],[Delivery_Time_Days]]&lt;=7,"On-time")))</f>
        <v>No delivery</v>
      </c>
      <c r="V3697" s="7">
        <f>Ecommerce_Sales[[#This Row],[Profit]]/Ecommerce_Sales[[#This Row],[Total_Price]]</f>
        <v>0.1502808988764045</v>
      </c>
      <c r="W3697" s="3">
        <v>107</v>
      </c>
      <c r="X3697" s="3"/>
    </row>
    <row r="3698" spans="1:24" x14ac:dyDescent="0.25">
      <c r="A3698" s="1" t="s">
        <v>9711</v>
      </c>
      <c r="B3698" s="1" t="s">
        <v>639</v>
      </c>
      <c r="C3698" s="1" t="s">
        <v>640</v>
      </c>
      <c r="D3698" s="1" t="s">
        <v>2908</v>
      </c>
      <c r="E3698" s="1" t="s">
        <v>1954</v>
      </c>
      <c r="F3698" s="2">
        <v>45594</v>
      </c>
      <c r="G3698" s="2">
        <v>45340</v>
      </c>
      <c r="H3698" s="2" t="str">
        <f>TEXT(Ecommerce_Sales[[#This Row],[Order_Date]],"mmmm")</f>
        <v>February</v>
      </c>
      <c r="I3698" s="2" t="str">
        <f>TEXT(Ecommerce_Sales[[#This Row],[Order_Date]],"yyyy")</f>
        <v>2024</v>
      </c>
      <c r="J3698" s="2" t="str">
        <f>TEXT(Ecommerce_Sales[[#This Row],[Order_Date]],"mmmm")</f>
        <v>February</v>
      </c>
      <c r="K3698" s="1" t="s">
        <v>1947</v>
      </c>
      <c r="L3698" s="1" t="s">
        <v>2609</v>
      </c>
      <c r="M3698" s="1" t="s">
        <v>2026</v>
      </c>
      <c r="N3698" s="1" t="s">
        <v>1978</v>
      </c>
      <c r="O3698" s="3">
        <v>385</v>
      </c>
      <c r="P3698">
        <v>4</v>
      </c>
      <c r="Q3698" s="3">
        <v>1541</v>
      </c>
      <c r="R3698" s="1" t="s">
        <v>1951</v>
      </c>
      <c r="S3698" s="3">
        <v>154</v>
      </c>
      <c r="T3698">
        <v>2</v>
      </c>
      <c r="U3698" t="str">
        <f>IF(Ecommerce_Sales[[#This Row],[Delivery_Time_Days]]&gt;7,"Delay",IF(Ecommerce_Sales[[#This Row],[Delivery_Time_Days]] = 0,"No delivery",IF(Ecommerce_Sales[[#This Row],[Delivery_Time_Days]]&lt;=7,"On-time")))</f>
        <v>On-time</v>
      </c>
      <c r="V3698" s="7">
        <f>Ecommerce_Sales[[#This Row],[Profit]]/Ecommerce_Sales[[#This Row],[Total_Price]]</f>
        <v>0.34977287475665153</v>
      </c>
      <c r="W3698" s="3">
        <v>539</v>
      </c>
      <c r="X3698" s="3"/>
    </row>
    <row r="3699" spans="1:24" x14ac:dyDescent="0.25">
      <c r="A3699" s="1" t="s">
        <v>9712</v>
      </c>
      <c r="B3699" s="1" t="s">
        <v>472</v>
      </c>
      <c r="C3699" s="1" t="s">
        <v>473</v>
      </c>
      <c r="D3699" s="1" t="s">
        <v>5904</v>
      </c>
      <c r="E3699" s="1" t="s">
        <v>1946</v>
      </c>
      <c r="F3699" s="2">
        <v>45399</v>
      </c>
      <c r="G3699" s="2">
        <v>44949</v>
      </c>
      <c r="H3699" s="2" t="str">
        <f>TEXT(Ecommerce_Sales[[#This Row],[Order_Date]],"mmmm")</f>
        <v>January</v>
      </c>
      <c r="I3699" s="2" t="str">
        <f>TEXT(Ecommerce_Sales[[#This Row],[Order_Date]],"yyyy")</f>
        <v>2023</v>
      </c>
      <c r="J3699" s="2" t="str">
        <f>TEXT(Ecommerce_Sales[[#This Row],[Order_Date]],"mmmm")</f>
        <v>January</v>
      </c>
      <c r="K3699" s="1" t="s">
        <v>1947</v>
      </c>
      <c r="L3699" s="1" t="s">
        <v>3462</v>
      </c>
      <c r="M3699" s="1" t="s">
        <v>2026</v>
      </c>
      <c r="N3699" s="1" t="s">
        <v>1978</v>
      </c>
      <c r="O3699" s="3">
        <v>691</v>
      </c>
      <c r="P3699">
        <v>1</v>
      </c>
      <c r="Q3699" s="3">
        <v>691</v>
      </c>
      <c r="R3699" s="1" t="s">
        <v>1958</v>
      </c>
      <c r="S3699" s="3">
        <v>64</v>
      </c>
      <c r="T3699">
        <v>5</v>
      </c>
      <c r="U3699" t="str">
        <f>IF(Ecommerce_Sales[[#This Row],[Delivery_Time_Days]]&gt;7,"Delay",IF(Ecommerce_Sales[[#This Row],[Delivery_Time_Days]] = 0,"No delivery",IF(Ecommerce_Sales[[#This Row],[Delivery_Time_Days]]&lt;=7,"On-time")))</f>
        <v>On-time</v>
      </c>
      <c r="V3699" s="7">
        <f>Ecommerce_Sales[[#This Row],[Profit]]/Ecommerce_Sales[[#This Row],[Total_Price]]</f>
        <v>0.35021707670043417</v>
      </c>
      <c r="W3699" s="3">
        <v>242</v>
      </c>
      <c r="X3699" s="3"/>
    </row>
    <row r="3700" spans="1:24" x14ac:dyDescent="0.25">
      <c r="A3700" s="1" t="s">
        <v>9713</v>
      </c>
      <c r="B3700" s="1" t="s">
        <v>846</v>
      </c>
      <c r="C3700" s="1" t="s">
        <v>847</v>
      </c>
      <c r="D3700" s="1" t="s">
        <v>2028</v>
      </c>
      <c r="E3700" s="1" t="s">
        <v>1946</v>
      </c>
      <c r="F3700" s="2">
        <v>44972</v>
      </c>
      <c r="G3700" s="2">
        <v>45127</v>
      </c>
      <c r="H3700" s="2" t="str">
        <f>TEXT(Ecommerce_Sales[[#This Row],[Order_Date]],"mmmm")</f>
        <v>July</v>
      </c>
      <c r="I3700" s="2" t="str">
        <f>TEXT(Ecommerce_Sales[[#This Row],[Order_Date]],"yyyy")</f>
        <v>2023</v>
      </c>
      <c r="J3700" s="2" t="str">
        <f>TEXT(Ecommerce_Sales[[#This Row],[Order_Date]],"mmmm")</f>
        <v>July</v>
      </c>
      <c r="K3700" s="1" t="s">
        <v>1947</v>
      </c>
      <c r="L3700" s="1" t="s">
        <v>9323</v>
      </c>
      <c r="M3700" s="1" t="s">
        <v>2247</v>
      </c>
      <c r="N3700" s="1" t="s">
        <v>1957</v>
      </c>
      <c r="O3700" s="3">
        <v>1164</v>
      </c>
      <c r="P3700">
        <v>5</v>
      </c>
      <c r="Q3700" s="3">
        <v>5819</v>
      </c>
      <c r="R3700" s="1" t="s">
        <v>1951</v>
      </c>
      <c r="S3700" s="3">
        <v>666</v>
      </c>
      <c r="T3700">
        <v>5</v>
      </c>
      <c r="U3700" t="str">
        <f>IF(Ecommerce_Sales[[#This Row],[Delivery_Time_Days]]&gt;7,"Delay",IF(Ecommerce_Sales[[#This Row],[Delivery_Time_Days]] = 0,"No delivery",IF(Ecommerce_Sales[[#This Row],[Delivery_Time_Days]]&lt;=7,"On-time")))</f>
        <v>On-time</v>
      </c>
      <c r="V3700" s="7">
        <f>Ecommerce_Sales[[#This Row],[Profit]]/Ecommerce_Sales[[#This Row],[Total_Price]]</f>
        <v>0.15002577762502148</v>
      </c>
      <c r="W3700" s="3">
        <v>873</v>
      </c>
      <c r="X3700" s="3"/>
    </row>
    <row r="3701" spans="1:24" x14ac:dyDescent="0.25">
      <c r="A3701" s="1" t="s">
        <v>9714</v>
      </c>
      <c r="B3701" s="1" t="s">
        <v>945</v>
      </c>
      <c r="C3701" s="1" t="s">
        <v>946</v>
      </c>
      <c r="D3701" s="1" t="s">
        <v>2475</v>
      </c>
      <c r="E3701" s="1" t="s">
        <v>1961</v>
      </c>
      <c r="F3701" s="2">
        <v>45347</v>
      </c>
      <c r="G3701" s="2">
        <v>45192</v>
      </c>
      <c r="H3701" s="2" t="str">
        <f>TEXT(Ecommerce_Sales[[#This Row],[Order_Date]],"mmmm")</f>
        <v>September</v>
      </c>
      <c r="I3701" s="2" t="str">
        <f>TEXT(Ecommerce_Sales[[#This Row],[Order_Date]],"yyyy")</f>
        <v>2023</v>
      </c>
      <c r="J3701" s="2" t="str">
        <f>TEXT(Ecommerce_Sales[[#This Row],[Order_Date]],"mmmm")</f>
        <v>September</v>
      </c>
      <c r="K3701" s="1" t="s">
        <v>1947</v>
      </c>
      <c r="L3701" s="1" t="s">
        <v>9715</v>
      </c>
      <c r="M3701" s="1" t="s">
        <v>2007</v>
      </c>
      <c r="N3701" s="1" t="s">
        <v>1973</v>
      </c>
      <c r="O3701" s="3">
        <v>135</v>
      </c>
      <c r="P3701">
        <v>2</v>
      </c>
      <c r="Q3701" s="3">
        <v>270</v>
      </c>
      <c r="R3701" s="1" t="s">
        <v>1951</v>
      </c>
      <c r="S3701" s="3">
        <v>18</v>
      </c>
      <c r="T3701">
        <v>10</v>
      </c>
      <c r="U3701" t="str">
        <f>IF(Ecommerce_Sales[[#This Row],[Delivery_Time_Days]]&gt;7,"Delay",IF(Ecommerce_Sales[[#This Row],[Delivery_Time_Days]] = 0,"No delivery",IF(Ecommerce_Sales[[#This Row],[Delivery_Time_Days]]&lt;=7,"On-time")))</f>
        <v>Delay</v>
      </c>
      <c r="V3701" s="7">
        <f>Ecommerce_Sales[[#This Row],[Profit]]/Ecommerce_Sales[[#This Row],[Total_Price]]</f>
        <v>0.3</v>
      </c>
      <c r="W3701" s="3">
        <v>81</v>
      </c>
      <c r="X3701" s="3"/>
    </row>
    <row r="3702" spans="1:24" x14ac:dyDescent="0.25">
      <c r="A3702" s="1" t="s">
        <v>9716</v>
      </c>
      <c r="B3702" s="1" t="s">
        <v>1381</v>
      </c>
      <c r="C3702" s="1" t="s">
        <v>1382</v>
      </c>
      <c r="D3702" s="1" t="s">
        <v>6915</v>
      </c>
      <c r="E3702" s="1" t="s">
        <v>1966</v>
      </c>
      <c r="F3702" s="2">
        <v>44980</v>
      </c>
      <c r="G3702" s="2">
        <v>45362</v>
      </c>
      <c r="H3702" s="2" t="str">
        <f>TEXT(Ecommerce_Sales[[#This Row],[Order_Date]],"mmmm")</f>
        <v>March</v>
      </c>
      <c r="I3702" s="2" t="str">
        <f>TEXT(Ecommerce_Sales[[#This Row],[Order_Date]],"yyyy")</f>
        <v>2024</v>
      </c>
      <c r="J3702" s="2" t="str">
        <f>TEXT(Ecommerce_Sales[[#This Row],[Order_Date]],"mmmm")</f>
        <v>March</v>
      </c>
      <c r="K3702" s="1" t="s">
        <v>1947</v>
      </c>
      <c r="L3702" s="1" t="s">
        <v>9717</v>
      </c>
      <c r="M3702" s="1" t="s">
        <v>1963</v>
      </c>
      <c r="N3702" s="1" t="s">
        <v>1957</v>
      </c>
      <c r="O3702" s="3">
        <v>159</v>
      </c>
      <c r="P3702">
        <v>3</v>
      </c>
      <c r="Q3702" s="3">
        <v>476</v>
      </c>
      <c r="R3702" s="1" t="s">
        <v>1951</v>
      </c>
      <c r="S3702" s="3">
        <v>70</v>
      </c>
      <c r="T3702">
        <v>4</v>
      </c>
      <c r="U3702" t="str">
        <f>IF(Ecommerce_Sales[[#This Row],[Delivery_Time_Days]]&gt;7,"Delay",IF(Ecommerce_Sales[[#This Row],[Delivery_Time_Days]] = 0,"No delivery",IF(Ecommerce_Sales[[#This Row],[Delivery_Time_Days]]&lt;=7,"On-time")))</f>
        <v>On-time</v>
      </c>
      <c r="V3702" s="7">
        <f>Ecommerce_Sales[[#This Row],[Profit]]/Ecommerce_Sales[[#This Row],[Total_Price]]</f>
        <v>0.14915966386554622</v>
      </c>
      <c r="W3702" s="3">
        <v>71</v>
      </c>
      <c r="X3702" s="3"/>
    </row>
    <row r="3703" spans="1:24" x14ac:dyDescent="0.25">
      <c r="A3703" s="1" t="s">
        <v>9718</v>
      </c>
      <c r="B3703" s="1" t="s">
        <v>682</v>
      </c>
      <c r="C3703" s="1" t="s">
        <v>683</v>
      </c>
      <c r="D3703" s="1" t="s">
        <v>3733</v>
      </c>
      <c r="E3703" s="1" t="s">
        <v>1954</v>
      </c>
      <c r="F3703" s="2">
        <v>45645</v>
      </c>
      <c r="G3703" s="2">
        <v>45611</v>
      </c>
      <c r="H3703" s="2" t="str">
        <f>TEXT(Ecommerce_Sales[[#This Row],[Order_Date]],"mmmm")</f>
        <v>November</v>
      </c>
      <c r="I3703" s="2" t="str">
        <f>TEXT(Ecommerce_Sales[[#This Row],[Order_Date]],"yyyy")</f>
        <v>2024</v>
      </c>
      <c r="J3703" s="2" t="str">
        <f>TEXT(Ecommerce_Sales[[#This Row],[Order_Date]],"mmmm")</f>
        <v>November</v>
      </c>
      <c r="K3703" s="1" t="s">
        <v>1992</v>
      </c>
      <c r="L3703" s="1" t="s">
        <v>8956</v>
      </c>
      <c r="M3703" s="1" t="s">
        <v>2058</v>
      </c>
      <c r="N3703" s="1" t="s">
        <v>1950</v>
      </c>
      <c r="O3703" s="3">
        <v>844</v>
      </c>
      <c r="P3703">
        <v>6</v>
      </c>
      <c r="Q3703" s="3">
        <v>5063</v>
      </c>
      <c r="R3703" s="1" t="s">
        <v>1951</v>
      </c>
      <c r="S3703" s="3">
        <v>465</v>
      </c>
      <c r="U3703" t="str">
        <f>IF(Ecommerce_Sales[[#This Row],[Delivery_Time_Days]]&gt;7,"Delay",IF(Ecommerce_Sales[[#This Row],[Delivery_Time_Days]] = 0,"No delivery",IF(Ecommerce_Sales[[#This Row],[Delivery_Time_Days]]&lt;=7,"On-time")))</f>
        <v>No delivery</v>
      </c>
      <c r="V3703" s="7">
        <f>Ecommerce_Sales[[#This Row],[Profit]]/Ecommerce_Sales[[#This Row],[Total_Price]]</f>
        <v>0.39996049772861941</v>
      </c>
      <c r="W3703" s="3">
        <v>2025</v>
      </c>
      <c r="X3703" s="3"/>
    </row>
    <row r="3704" spans="1:24" x14ac:dyDescent="0.25">
      <c r="A3704" s="1" t="s">
        <v>9719</v>
      </c>
      <c r="B3704" s="1" t="s">
        <v>797</v>
      </c>
      <c r="C3704" s="1" t="s">
        <v>798</v>
      </c>
      <c r="D3704" s="1" t="s">
        <v>4454</v>
      </c>
      <c r="E3704" s="1" t="s">
        <v>1954</v>
      </c>
      <c r="F3704" s="2">
        <v>45012</v>
      </c>
      <c r="G3704" s="2">
        <v>45319</v>
      </c>
      <c r="H3704" s="2" t="str">
        <f>TEXT(Ecommerce_Sales[[#This Row],[Order_Date]],"mmmm")</f>
        <v>January</v>
      </c>
      <c r="I3704" s="2" t="str">
        <f>TEXT(Ecommerce_Sales[[#This Row],[Order_Date]],"yyyy")</f>
        <v>2024</v>
      </c>
      <c r="J3704" s="2" t="str">
        <f>TEXT(Ecommerce_Sales[[#This Row],[Order_Date]],"mmmm")</f>
        <v>January</v>
      </c>
      <c r="K3704" s="1" t="s">
        <v>1947</v>
      </c>
      <c r="L3704" s="1" t="s">
        <v>9720</v>
      </c>
      <c r="M3704" s="1" t="s">
        <v>1972</v>
      </c>
      <c r="N3704" s="1" t="s">
        <v>1973</v>
      </c>
      <c r="O3704" s="3">
        <v>769</v>
      </c>
      <c r="P3704">
        <v>1</v>
      </c>
      <c r="Q3704" s="3">
        <v>769</v>
      </c>
      <c r="R3704" s="1" t="s">
        <v>2012</v>
      </c>
      <c r="S3704" s="3">
        <v>91</v>
      </c>
      <c r="T3704">
        <v>6</v>
      </c>
      <c r="U3704" t="str">
        <f>IF(Ecommerce_Sales[[#This Row],[Delivery_Time_Days]]&gt;7,"Delay",IF(Ecommerce_Sales[[#This Row],[Delivery_Time_Days]] = 0,"No delivery",IF(Ecommerce_Sales[[#This Row],[Delivery_Time_Days]]&lt;=7,"On-time")))</f>
        <v>On-time</v>
      </c>
      <c r="V3704" s="7">
        <f>Ecommerce_Sales[[#This Row],[Profit]]/Ecommerce_Sales[[#This Row],[Total_Price]]</f>
        <v>0.30039011703511054</v>
      </c>
      <c r="W3704" s="3">
        <v>231</v>
      </c>
      <c r="X3704" s="3"/>
    </row>
    <row r="3705" spans="1:24" x14ac:dyDescent="0.25">
      <c r="A3705" s="1" t="s">
        <v>9721</v>
      </c>
      <c r="B3705" s="1" t="s">
        <v>1189</v>
      </c>
      <c r="C3705" s="1" t="s">
        <v>1190</v>
      </c>
      <c r="D3705" s="1" t="s">
        <v>6863</v>
      </c>
      <c r="E3705" s="1" t="s">
        <v>1966</v>
      </c>
      <c r="F3705" s="2">
        <v>45326</v>
      </c>
      <c r="G3705" s="2">
        <v>45084</v>
      </c>
      <c r="H3705" s="2" t="str">
        <f>TEXT(Ecommerce_Sales[[#This Row],[Order_Date]],"mmmm")</f>
        <v>June</v>
      </c>
      <c r="I3705" s="2" t="str">
        <f>TEXT(Ecommerce_Sales[[#This Row],[Order_Date]],"yyyy")</f>
        <v>2023</v>
      </c>
      <c r="J3705" s="2" t="str">
        <f>TEXT(Ecommerce_Sales[[#This Row],[Order_Date]],"mmmm")</f>
        <v>June</v>
      </c>
      <c r="K3705" s="1" t="s">
        <v>1947</v>
      </c>
      <c r="L3705" s="1" t="s">
        <v>9722</v>
      </c>
      <c r="M3705" s="1" t="s">
        <v>2007</v>
      </c>
      <c r="N3705" s="1" t="s">
        <v>1973</v>
      </c>
      <c r="O3705" s="3">
        <v>59</v>
      </c>
      <c r="P3705">
        <v>6</v>
      </c>
      <c r="Q3705" s="3">
        <v>353</v>
      </c>
      <c r="R3705" s="1" t="s">
        <v>1958</v>
      </c>
      <c r="S3705" s="3">
        <v>36</v>
      </c>
      <c r="T3705">
        <v>6</v>
      </c>
      <c r="U3705" t="str">
        <f>IF(Ecommerce_Sales[[#This Row],[Delivery_Time_Days]]&gt;7,"Delay",IF(Ecommerce_Sales[[#This Row],[Delivery_Time_Days]] = 0,"No delivery",IF(Ecommerce_Sales[[#This Row],[Delivery_Time_Days]]&lt;=7,"On-time")))</f>
        <v>On-time</v>
      </c>
      <c r="V3705" s="7">
        <f>Ecommerce_Sales[[#This Row],[Profit]]/Ecommerce_Sales[[#This Row],[Total_Price]]</f>
        <v>0.3002832861189802</v>
      </c>
      <c r="W3705" s="3">
        <v>106</v>
      </c>
      <c r="X3705" s="3"/>
    </row>
    <row r="3706" spans="1:24" x14ac:dyDescent="0.25">
      <c r="A3706" s="1" t="s">
        <v>9723</v>
      </c>
      <c r="B3706" s="1" t="s">
        <v>464</v>
      </c>
      <c r="C3706" s="1" t="s">
        <v>465</v>
      </c>
      <c r="D3706" s="1" t="s">
        <v>5158</v>
      </c>
      <c r="E3706" s="1" t="s">
        <v>1946</v>
      </c>
      <c r="F3706" s="2">
        <v>45474</v>
      </c>
      <c r="G3706" s="2">
        <v>45623</v>
      </c>
      <c r="H3706" s="2" t="str">
        <f>TEXT(Ecommerce_Sales[[#This Row],[Order_Date]],"mmmm")</f>
        <v>November</v>
      </c>
      <c r="I3706" s="2" t="str">
        <f>TEXT(Ecommerce_Sales[[#This Row],[Order_Date]],"yyyy")</f>
        <v>2024</v>
      </c>
      <c r="J3706" s="2" t="str">
        <f>TEXT(Ecommerce_Sales[[#This Row],[Order_Date]],"mmmm")</f>
        <v>November</v>
      </c>
      <c r="K3706" s="1" t="s">
        <v>1986</v>
      </c>
      <c r="L3706" s="1" t="s">
        <v>8470</v>
      </c>
      <c r="M3706" s="1" t="s">
        <v>1977</v>
      </c>
      <c r="N3706" s="1" t="s">
        <v>1978</v>
      </c>
      <c r="O3706" s="3">
        <v>539</v>
      </c>
      <c r="P3706">
        <v>7</v>
      </c>
      <c r="Q3706" s="3">
        <v>3770</v>
      </c>
      <c r="R3706" s="1" t="s">
        <v>1958</v>
      </c>
      <c r="S3706" s="3">
        <v>407</v>
      </c>
      <c r="U3706" t="str">
        <f>IF(Ecommerce_Sales[[#This Row],[Delivery_Time_Days]]&gt;7,"Delay",IF(Ecommerce_Sales[[#This Row],[Delivery_Time_Days]] = 0,"No delivery",IF(Ecommerce_Sales[[#This Row],[Delivery_Time_Days]]&lt;=7,"On-time")))</f>
        <v>No delivery</v>
      </c>
      <c r="V3706" s="7">
        <f>Ecommerce_Sales[[#This Row],[Profit]]/Ecommerce_Sales[[#This Row],[Total_Price]]</f>
        <v>0.35013262599469497</v>
      </c>
      <c r="W3706" s="3">
        <v>1320</v>
      </c>
      <c r="X3706" s="3"/>
    </row>
    <row r="3707" spans="1:24" x14ac:dyDescent="0.25">
      <c r="A3707" s="1" t="s">
        <v>9724</v>
      </c>
      <c r="B3707" s="1" t="s">
        <v>84</v>
      </c>
      <c r="C3707" s="1" t="s">
        <v>85</v>
      </c>
      <c r="D3707" s="1" t="s">
        <v>2332</v>
      </c>
      <c r="E3707" s="1" t="s">
        <v>1996</v>
      </c>
      <c r="F3707" s="2">
        <v>45111</v>
      </c>
      <c r="G3707" s="2">
        <v>45480</v>
      </c>
      <c r="H3707" s="2" t="str">
        <f>TEXT(Ecommerce_Sales[[#This Row],[Order_Date]],"mmmm")</f>
        <v>July</v>
      </c>
      <c r="I3707" s="2" t="str">
        <f>TEXT(Ecommerce_Sales[[#This Row],[Order_Date]],"yyyy")</f>
        <v>2024</v>
      </c>
      <c r="J3707" s="2" t="str">
        <f>TEXT(Ecommerce_Sales[[#This Row],[Order_Date]],"mmmm")</f>
        <v>July</v>
      </c>
      <c r="K3707" s="1" t="s">
        <v>1992</v>
      </c>
      <c r="L3707" s="1" t="s">
        <v>9725</v>
      </c>
      <c r="M3707" s="1" t="s">
        <v>1988</v>
      </c>
      <c r="N3707" s="1" t="s">
        <v>1989</v>
      </c>
      <c r="O3707" s="3">
        <v>647</v>
      </c>
      <c r="P3707">
        <v>1</v>
      </c>
      <c r="Q3707" s="3">
        <v>647</v>
      </c>
      <c r="R3707" s="1" t="s">
        <v>1958</v>
      </c>
      <c r="S3707" s="3">
        <v>71</v>
      </c>
      <c r="U3707" t="str">
        <f>IF(Ecommerce_Sales[[#This Row],[Delivery_Time_Days]]&gt;7,"Delay",IF(Ecommerce_Sales[[#This Row],[Delivery_Time_Days]] = 0,"No delivery",IF(Ecommerce_Sales[[#This Row],[Delivery_Time_Days]]&lt;=7,"On-time")))</f>
        <v>No delivery</v>
      </c>
      <c r="V3707" s="7">
        <f>Ecommerce_Sales[[#This Row],[Profit]]/Ecommerce_Sales[[#This Row],[Total_Price]]</f>
        <v>0.25038639876352398</v>
      </c>
      <c r="W3707" s="3">
        <v>162</v>
      </c>
      <c r="X3707" s="3"/>
    </row>
    <row r="3708" spans="1:24" x14ac:dyDescent="0.25">
      <c r="A3708" s="1" t="s">
        <v>9726</v>
      </c>
      <c r="B3708" s="1" t="s">
        <v>1250</v>
      </c>
      <c r="C3708" s="1" t="s">
        <v>1251</v>
      </c>
      <c r="D3708" s="1" t="s">
        <v>4025</v>
      </c>
      <c r="E3708" s="1" t="s">
        <v>1966</v>
      </c>
      <c r="F3708" s="2">
        <v>45481</v>
      </c>
      <c r="G3708" s="2">
        <v>45095</v>
      </c>
      <c r="H3708" s="2" t="str">
        <f>TEXT(Ecommerce_Sales[[#This Row],[Order_Date]],"mmmm")</f>
        <v>June</v>
      </c>
      <c r="I3708" s="2" t="str">
        <f>TEXT(Ecommerce_Sales[[#This Row],[Order_Date]],"yyyy")</f>
        <v>2023</v>
      </c>
      <c r="J3708" s="2" t="str">
        <f>TEXT(Ecommerce_Sales[[#This Row],[Order_Date]],"mmmm")</f>
        <v>June</v>
      </c>
      <c r="K3708" s="1" t="s">
        <v>1947</v>
      </c>
      <c r="L3708" s="1" t="s">
        <v>9727</v>
      </c>
      <c r="M3708" s="1" t="s">
        <v>1972</v>
      </c>
      <c r="N3708" s="1" t="s">
        <v>1973</v>
      </c>
      <c r="O3708" s="3">
        <v>533</v>
      </c>
      <c r="P3708">
        <v>3</v>
      </c>
      <c r="Q3708" s="3">
        <v>1598</v>
      </c>
      <c r="R3708" s="1" t="s">
        <v>1958</v>
      </c>
      <c r="S3708" s="3">
        <v>207</v>
      </c>
      <c r="T3708">
        <v>6</v>
      </c>
      <c r="U3708" t="str">
        <f>IF(Ecommerce_Sales[[#This Row],[Delivery_Time_Days]]&gt;7,"Delay",IF(Ecommerce_Sales[[#This Row],[Delivery_Time_Days]] = 0,"No delivery",IF(Ecommerce_Sales[[#This Row],[Delivery_Time_Days]]&lt;=7,"On-time")))</f>
        <v>On-time</v>
      </c>
      <c r="V3708" s="7">
        <f>Ecommerce_Sales[[#This Row],[Profit]]/Ecommerce_Sales[[#This Row],[Total_Price]]</f>
        <v>0.29974968710888611</v>
      </c>
      <c r="W3708" s="3">
        <v>479</v>
      </c>
      <c r="X3708" s="3"/>
    </row>
    <row r="3709" spans="1:24" x14ac:dyDescent="0.25">
      <c r="A3709" s="1" t="s">
        <v>9728</v>
      </c>
      <c r="B3709" s="1" t="s">
        <v>973</v>
      </c>
      <c r="C3709" s="1" t="s">
        <v>974</v>
      </c>
      <c r="D3709" s="1" t="s">
        <v>5537</v>
      </c>
      <c r="E3709" s="1" t="s">
        <v>1981</v>
      </c>
      <c r="F3709" s="2">
        <v>45471</v>
      </c>
      <c r="G3709" s="2">
        <v>45385</v>
      </c>
      <c r="H3709" s="2" t="str">
        <f>TEXT(Ecommerce_Sales[[#This Row],[Order_Date]],"mmmm")</f>
        <v>April</v>
      </c>
      <c r="I3709" s="2" t="str">
        <f>TEXT(Ecommerce_Sales[[#This Row],[Order_Date]],"yyyy")</f>
        <v>2024</v>
      </c>
      <c r="J3709" s="2" t="str">
        <f>TEXT(Ecommerce_Sales[[#This Row],[Order_Date]],"mmmm")</f>
        <v>April</v>
      </c>
      <c r="K3709" s="1" t="s">
        <v>1986</v>
      </c>
      <c r="L3709" s="1" t="s">
        <v>9729</v>
      </c>
      <c r="M3709" s="1" t="s">
        <v>2072</v>
      </c>
      <c r="N3709" s="1" t="s">
        <v>1950</v>
      </c>
      <c r="O3709" s="3">
        <v>1039</v>
      </c>
      <c r="P3709">
        <v>3</v>
      </c>
      <c r="Q3709" s="3">
        <v>3117</v>
      </c>
      <c r="R3709" s="1" t="s">
        <v>1958</v>
      </c>
      <c r="S3709" s="3">
        <v>164</v>
      </c>
      <c r="U3709" t="str">
        <f>IF(Ecommerce_Sales[[#This Row],[Delivery_Time_Days]]&gt;7,"Delay",IF(Ecommerce_Sales[[#This Row],[Delivery_Time_Days]] = 0,"No delivery",IF(Ecommerce_Sales[[#This Row],[Delivery_Time_Days]]&lt;=7,"On-time")))</f>
        <v>No delivery</v>
      </c>
      <c r="V3709" s="7">
        <f>Ecommerce_Sales[[#This Row],[Profit]]/Ecommerce_Sales[[#This Row],[Total_Price]]</f>
        <v>0.40006416426050689</v>
      </c>
      <c r="W3709" s="3">
        <v>1247</v>
      </c>
      <c r="X3709" s="3"/>
    </row>
    <row r="3710" spans="1:24" x14ac:dyDescent="0.25">
      <c r="A3710" s="1" t="s">
        <v>9730</v>
      </c>
      <c r="B3710" s="1" t="s">
        <v>26</v>
      </c>
      <c r="C3710" s="1" t="s">
        <v>27</v>
      </c>
      <c r="D3710" s="1" t="s">
        <v>3353</v>
      </c>
      <c r="E3710" s="1" t="s">
        <v>1966</v>
      </c>
      <c r="F3710" s="2">
        <v>44953</v>
      </c>
      <c r="G3710" s="2">
        <v>45306</v>
      </c>
      <c r="H3710" s="2" t="str">
        <f>TEXT(Ecommerce_Sales[[#This Row],[Order_Date]],"mmmm")</f>
        <v>January</v>
      </c>
      <c r="I3710" s="2" t="str">
        <f>TEXT(Ecommerce_Sales[[#This Row],[Order_Date]],"yyyy")</f>
        <v>2024</v>
      </c>
      <c r="J3710" s="2" t="str">
        <f>TEXT(Ecommerce_Sales[[#This Row],[Order_Date]],"mmmm")</f>
        <v>January</v>
      </c>
      <c r="K3710" s="1" t="s">
        <v>1947</v>
      </c>
      <c r="L3710" s="1" t="s">
        <v>9731</v>
      </c>
      <c r="M3710" s="1" t="s">
        <v>2072</v>
      </c>
      <c r="N3710" s="1" t="s">
        <v>1950</v>
      </c>
      <c r="O3710" s="3">
        <v>226</v>
      </c>
      <c r="P3710">
        <v>1</v>
      </c>
      <c r="Q3710" s="3">
        <v>226</v>
      </c>
      <c r="R3710" s="1" t="s">
        <v>2008</v>
      </c>
      <c r="S3710" s="3">
        <v>30</v>
      </c>
      <c r="T3710">
        <v>5</v>
      </c>
      <c r="U3710" t="str">
        <f>IF(Ecommerce_Sales[[#This Row],[Delivery_Time_Days]]&gt;7,"Delay",IF(Ecommerce_Sales[[#This Row],[Delivery_Time_Days]] = 0,"No delivery",IF(Ecommerce_Sales[[#This Row],[Delivery_Time_Days]]&lt;=7,"On-time")))</f>
        <v>On-time</v>
      </c>
      <c r="V3710" s="7">
        <f>Ecommerce_Sales[[#This Row],[Profit]]/Ecommerce_Sales[[#This Row],[Total_Price]]</f>
        <v>0.39823008849557523</v>
      </c>
      <c r="W3710" s="3">
        <v>90</v>
      </c>
      <c r="X3710" s="3"/>
    </row>
    <row r="3711" spans="1:24" x14ac:dyDescent="0.25">
      <c r="A3711" s="1" t="s">
        <v>9732</v>
      </c>
      <c r="B3711" s="1" t="s">
        <v>598</v>
      </c>
      <c r="C3711" s="1" t="s">
        <v>599</v>
      </c>
      <c r="D3711" s="1" t="s">
        <v>2273</v>
      </c>
      <c r="E3711" s="1" t="s">
        <v>1966</v>
      </c>
      <c r="F3711" s="2">
        <v>45163</v>
      </c>
      <c r="G3711" s="2">
        <v>44970</v>
      </c>
      <c r="H3711" s="2" t="str">
        <f>TEXT(Ecommerce_Sales[[#This Row],[Order_Date]],"mmmm")</f>
        <v>February</v>
      </c>
      <c r="I3711" s="2" t="str">
        <f>TEXT(Ecommerce_Sales[[#This Row],[Order_Date]],"yyyy")</f>
        <v>2023</v>
      </c>
      <c r="J3711" s="2" t="str">
        <f>TEXT(Ecommerce_Sales[[#This Row],[Order_Date]],"mmmm")</f>
        <v>February</v>
      </c>
      <c r="K3711" s="1" t="s">
        <v>1947</v>
      </c>
      <c r="L3711" s="1" t="s">
        <v>4430</v>
      </c>
      <c r="M3711" s="1" t="s">
        <v>2002</v>
      </c>
      <c r="N3711" s="1" t="s">
        <v>1989</v>
      </c>
      <c r="O3711" s="3">
        <v>504</v>
      </c>
      <c r="P3711">
        <v>3</v>
      </c>
      <c r="Q3711" s="3">
        <v>1513</v>
      </c>
      <c r="R3711" s="1" t="s">
        <v>2008</v>
      </c>
      <c r="S3711" s="3">
        <v>107</v>
      </c>
      <c r="T3711">
        <v>2</v>
      </c>
      <c r="U3711" t="str">
        <f>IF(Ecommerce_Sales[[#This Row],[Delivery_Time_Days]]&gt;7,"Delay",IF(Ecommerce_Sales[[#This Row],[Delivery_Time_Days]] = 0,"No delivery",IF(Ecommerce_Sales[[#This Row],[Delivery_Time_Days]]&lt;=7,"On-time")))</f>
        <v>On-time</v>
      </c>
      <c r="V3711" s="7">
        <f>Ecommerce_Sales[[#This Row],[Profit]]/Ecommerce_Sales[[#This Row],[Total_Price]]</f>
        <v>0.24983476536682089</v>
      </c>
      <c r="W3711" s="3">
        <v>378</v>
      </c>
      <c r="X3711" s="3"/>
    </row>
    <row r="3712" spans="1:24" x14ac:dyDescent="0.25">
      <c r="A3712" s="1" t="s">
        <v>9733</v>
      </c>
      <c r="B3712" s="1" t="s">
        <v>64</v>
      </c>
      <c r="C3712" s="1" t="s">
        <v>65</v>
      </c>
      <c r="D3712" s="1" t="s">
        <v>5213</v>
      </c>
      <c r="E3712" s="1" t="s">
        <v>1996</v>
      </c>
      <c r="F3712" s="2">
        <v>45198</v>
      </c>
      <c r="G3712" s="2">
        <v>45629</v>
      </c>
      <c r="H3712" s="2" t="str">
        <f>TEXT(Ecommerce_Sales[[#This Row],[Order_Date]],"mmmm")</f>
        <v>December</v>
      </c>
      <c r="I3712" s="2" t="str">
        <f>TEXT(Ecommerce_Sales[[#This Row],[Order_Date]],"yyyy")</f>
        <v>2024</v>
      </c>
      <c r="J3712" s="2" t="str">
        <f>TEXT(Ecommerce_Sales[[#This Row],[Order_Date]],"mmmm")</f>
        <v>December</v>
      </c>
      <c r="K3712" s="1" t="s">
        <v>1947</v>
      </c>
      <c r="L3712" s="1" t="s">
        <v>9734</v>
      </c>
      <c r="M3712" s="1" t="s">
        <v>2104</v>
      </c>
      <c r="N3712" s="1" t="s">
        <v>1978</v>
      </c>
      <c r="O3712" s="3">
        <v>1338</v>
      </c>
      <c r="P3712">
        <v>10</v>
      </c>
      <c r="Q3712" s="3">
        <v>13380</v>
      </c>
      <c r="R3712" s="1" t="s">
        <v>1951</v>
      </c>
      <c r="S3712" s="3">
        <v>1087</v>
      </c>
      <c r="T3712">
        <v>9</v>
      </c>
      <c r="U3712" t="str">
        <f>IF(Ecommerce_Sales[[#This Row],[Delivery_Time_Days]]&gt;7,"Delay",IF(Ecommerce_Sales[[#This Row],[Delivery_Time_Days]] = 0,"No delivery",IF(Ecommerce_Sales[[#This Row],[Delivery_Time_Days]]&lt;=7,"On-time")))</f>
        <v>Delay</v>
      </c>
      <c r="V3712" s="7">
        <f>Ecommerce_Sales[[#This Row],[Profit]]/Ecommerce_Sales[[#This Row],[Total_Price]]</f>
        <v>0.35</v>
      </c>
      <c r="W3712" s="3">
        <v>4683</v>
      </c>
      <c r="X3712" s="3"/>
    </row>
    <row r="3713" spans="1:24" x14ac:dyDescent="0.25">
      <c r="A3713" s="1" t="s">
        <v>9735</v>
      </c>
      <c r="B3713" s="1" t="s">
        <v>1197</v>
      </c>
      <c r="C3713" s="1" t="s">
        <v>1198</v>
      </c>
      <c r="D3713" s="1" t="s">
        <v>4293</v>
      </c>
      <c r="E3713" s="1" t="s">
        <v>1966</v>
      </c>
      <c r="F3713" s="2">
        <v>45127</v>
      </c>
      <c r="G3713" s="2">
        <v>45453</v>
      </c>
      <c r="H3713" s="2" t="str">
        <f>TEXT(Ecommerce_Sales[[#This Row],[Order_Date]],"mmmm")</f>
        <v>June</v>
      </c>
      <c r="I3713" s="2" t="str">
        <f>TEXT(Ecommerce_Sales[[#This Row],[Order_Date]],"yyyy")</f>
        <v>2024</v>
      </c>
      <c r="J3713" s="2" t="str">
        <f>TEXT(Ecommerce_Sales[[#This Row],[Order_Date]],"mmmm")</f>
        <v>June</v>
      </c>
      <c r="K3713" s="1" t="s">
        <v>1947</v>
      </c>
      <c r="L3713" s="1" t="s">
        <v>9736</v>
      </c>
      <c r="M3713" s="1" t="s">
        <v>1949</v>
      </c>
      <c r="N3713" s="1" t="s">
        <v>1950</v>
      </c>
      <c r="O3713" s="3">
        <v>345</v>
      </c>
      <c r="P3713">
        <v>2</v>
      </c>
      <c r="Q3713" s="3">
        <v>689</v>
      </c>
      <c r="R3713" s="1" t="s">
        <v>1951</v>
      </c>
      <c r="S3713" s="3">
        <v>43</v>
      </c>
      <c r="T3713">
        <v>2</v>
      </c>
      <c r="U3713" t="str">
        <f>IF(Ecommerce_Sales[[#This Row],[Delivery_Time_Days]]&gt;7,"Delay",IF(Ecommerce_Sales[[#This Row],[Delivery_Time_Days]] = 0,"No delivery",IF(Ecommerce_Sales[[#This Row],[Delivery_Time_Days]]&lt;=7,"On-time")))</f>
        <v>On-time</v>
      </c>
      <c r="V3713" s="7">
        <f>Ecommerce_Sales[[#This Row],[Profit]]/Ecommerce_Sales[[#This Row],[Total_Price]]</f>
        <v>0.40058055152394773</v>
      </c>
      <c r="W3713" s="3">
        <v>276</v>
      </c>
      <c r="X3713" s="3"/>
    </row>
    <row r="3714" spans="1:24" x14ac:dyDescent="0.25">
      <c r="A3714" s="1" t="s">
        <v>9737</v>
      </c>
      <c r="B3714" s="1" t="s">
        <v>976</v>
      </c>
      <c r="C3714" s="1" t="s">
        <v>977</v>
      </c>
      <c r="D3714" s="1" t="s">
        <v>6951</v>
      </c>
      <c r="E3714" s="1" t="s">
        <v>1961</v>
      </c>
      <c r="F3714" s="2">
        <v>45118</v>
      </c>
      <c r="G3714" s="2">
        <v>45327</v>
      </c>
      <c r="H3714" s="2" t="str">
        <f>TEXT(Ecommerce_Sales[[#This Row],[Order_Date]],"mmmm")</f>
        <v>February</v>
      </c>
      <c r="I3714" s="2" t="str">
        <f>TEXT(Ecommerce_Sales[[#This Row],[Order_Date]],"yyyy")</f>
        <v>2024</v>
      </c>
      <c r="J3714" s="2" t="str">
        <f>TEXT(Ecommerce_Sales[[#This Row],[Order_Date]],"mmmm")</f>
        <v>February</v>
      </c>
      <c r="K3714" s="1" t="s">
        <v>1947</v>
      </c>
      <c r="L3714" s="1" t="s">
        <v>9738</v>
      </c>
      <c r="M3714" s="1" t="s">
        <v>2007</v>
      </c>
      <c r="N3714" s="1" t="s">
        <v>1973</v>
      </c>
      <c r="O3714" s="3">
        <v>770</v>
      </c>
      <c r="P3714">
        <v>3</v>
      </c>
      <c r="Q3714" s="3">
        <v>2310</v>
      </c>
      <c r="R3714" s="1" t="s">
        <v>2016</v>
      </c>
      <c r="S3714" s="3">
        <v>318</v>
      </c>
      <c r="T3714">
        <v>8</v>
      </c>
      <c r="U3714" t="str">
        <f>IF(Ecommerce_Sales[[#This Row],[Delivery_Time_Days]]&gt;7,"Delay",IF(Ecommerce_Sales[[#This Row],[Delivery_Time_Days]] = 0,"No delivery",IF(Ecommerce_Sales[[#This Row],[Delivery_Time_Days]]&lt;=7,"On-time")))</f>
        <v>Delay</v>
      </c>
      <c r="V3714" s="7">
        <f>Ecommerce_Sales[[#This Row],[Profit]]/Ecommerce_Sales[[#This Row],[Total_Price]]</f>
        <v>0.3</v>
      </c>
      <c r="W3714" s="3">
        <v>693</v>
      </c>
      <c r="X3714" s="3"/>
    </row>
    <row r="3715" spans="1:24" x14ac:dyDescent="0.25">
      <c r="A3715" s="1" t="s">
        <v>9739</v>
      </c>
      <c r="B3715" s="1" t="s">
        <v>711</v>
      </c>
      <c r="C3715" s="1" t="s">
        <v>712</v>
      </c>
      <c r="D3715" s="1" t="s">
        <v>7914</v>
      </c>
      <c r="E3715" s="1" t="s">
        <v>1946</v>
      </c>
      <c r="F3715" s="2">
        <v>45269</v>
      </c>
      <c r="G3715" s="2">
        <v>45586</v>
      </c>
      <c r="H3715" s="2" t="str">
        <f>TEXT(Ecommerce_Sales[[#This Row],[Order_Date]],"mmmm")</f>
        <v>October</v>
      </c>
      <c r="I3715" s="2" t="str">
        <f>TEXT(Ecommerce_Sales[[#This Row],[Order_Date]],"yyyy")</f>
        <v>2024</v>
      </c>
      <c r="J3715" s="2" t="str">
        <f>TEXT(Ecommerce_Sales[[#This Row],[Order_Date]],"mmmm")</f>
        <v>October</v>
      </c>
      <c r="K3715" s="1" t="s">
        <v>1947</v>
      </c>
      <c r="L3715" s="1" t="s">
        <v>5316</v>
      </c>
      <c r="M3715" s="1" t="s">
        <v>1988</v>
      </c>
      <c r="N3715" s="1" t="s">
        <v>1989</v>
      </c>
      <c r="O3715" s="3">
        <v>245</v>
      </c>
      <c r="P3715">
        <v>3</v>
      </c>
      <c r="Q3715" s="3">
        <v>734</v>
      </c>
      <c r="R3715" s="1" t="s">
        <v>2012</v>
      </c>
      <c r="S3715" s="3">
        <v>65</v>
      </c>
      <c r="T3715">
        <v>6</v>
      </c>
      <c r="U3715" t="str">
        <f>IF(Ecommerce_Sales[[#This Row],[Delivery_Time_Days]]&gt;7,"Delay",IF(Ecommerce_Sales[[#This Row],[Delivery_Time_Days]] = 0,"No delivery",IF(Ecommerce_Sales[[#This Row],[Delivery_Time_Days]]&lt;=7,"On-time")))</f>
        <v>On-time</v>
      </c>
      <c r="V3715" s="7">
        <f>Ecommerce_Sales[[#This Row],[Profit]]/Ecommerce_Sales[[#This Row],[Total_Price]]</f>
        <v>0.25068119891008173</v>
      </c>
      <c r="W3715" s="3">
        <v>184</v>
      </c>
      <c r="X3715" s="3"/>
    </row>
    <row r="3716" spans="1:24" x14ac:dyDescent="0.25">
      <c r="A3716" s="1" t="s">
        <v>9740</v>
      </c>
      <c r="B3716" s="1" t="s">
        <v>1601</v>
      </c>
      <c r="C3716" s="1" t="s">
        <v>1602</v>
      </c>
      <c r="D3716" s="1" t="s">
        <v>2605</v>
      </c>
      <c r="E3716" s="1" t="s">
        <v>1966</v>
      </c>
      <c r="F3716" s="2">
        <v>45234</v>
      </c>
      <c r="G3716" s="2">
        <v>45039</v>
      </c>
      <c r="H3716" s="2" t="str">
        <f>TEXT(Ecommerce_Sales[[#This Row],[Order_Date]],"mmmm")</f>
        <v>April</v>
      </c>
      <c r="I3716" s="2" t="str">
        <f>TEXT(Ecommerce_Sales[[#This Row],[Order_Date]],"yyyy")</f>
        <v>2023</v>
      </c>
      <c r="J3716" s="2" t="str">
        <f>TEXT(Ecommerce_Sales[[#This Row],[Order_Date]],"mmmm")</f>
        <v>April</v>
      </c>
      <c r="K3716" s="1" t="s">
        <v>1947</v>
      </c>
      <c r="L3716" s="1" t="s">
        <v>9741</v>
      </c>
      <c r="M3716" s="1" t="s">
        <v>2247</v>
      </c>
      <c r="N3716" s="1" t="s">
        <v>1957</v>
      </c>
      <c r="O3716" s="3">
        <v>298</v>
      </c>
      <c r="P3716">
        <v>2</v>
      </c>
      <c r="Q3716" s="3">
        <v>597</v>
      </c>
      <c r="R3716" s="1" t="s">
        <v>1958</v>
      </c>
      <c r="S3716" s="3">
        <v>76</v>
      </c>
      <c r="T3716">
        <v>7</v>
      </c>
      <c r="U3716" t="str">
        <f>IF(Ecommerce_Sales[[#This Row],[Delivery_Time_Days]]&gt;7,"Delay",IF(Ecommerce_Sales[[#This Row],[Delivery_Time_Days]] = 0,"No delivery",IF(Ecommerce_Sales[[#This Row],[Delivery_Time_Days]]&lt;=7,"On-time")))</f>
        <v>On-time</v>
      </c>
      <c r="V3716" s="7">
        <f>Ecommerce_Sales[[#This Row],[Profit]]/Ecommerce_Sales[[#This Row],[Total_Price]]</f>
        <v>0.15075376884422109</v>
      </c>
      <c r="W3716" s="3">
        <v>90</v>
      </c>
      <c r="X3716" s="3"/>
    </row>
    <row r="3717" spans="1:24" x14ac:dyDescent="0.25">
      <c r="A3717" s="1" t="s">
        <v>9742</v>
      </c>
      <c r="B3717" s="1" t="s">
        <v>234</v>
      </c>
      <c r="C3717" s="1" t="s">
        <v>235</v>
      </c>
      <c r="D3717" s="1" t="s">
        <v>2410</v>
      </c>
      <c r="E3717" s="1" t="s">
        <v>1996</v>
      </c>
      <c r="F3717" s="2">
        <v>45139</v>
      </c>
      <c r="G3717" s="2">
        <v>45074</v>
      </c>
      <c r="H3717" s="2" t="str">
        <f>TEXT(Ecommerce_Sales[[#This Row],[Order_Date]],"mmmm")</f>
        <v>May</v>
      </c>
      <c r="I3717" s="2" t="str">
        <f>TEXT(Ecommerce_Sales[[#This Row],[Order_Date]],"yyyy")</f>
        <v>2023</v>
      </c>
      <c r="J3717" s="2" t="str">
        <f>TEXT(Ecommerce_Sales[[#This Row],[Order_Date]],"mmmm")</f>
        <v>May</v>
      </c>
      <c r="K3717" s="1" t="s">
        <v>1986</v>
      </c>
      <c r="L3717" s="1" t="s">
        <v>9743</v>
      </c>
      <c r="M3717" s="1" t="s">
        <v>2065</v>
      </c>
      <c r="N3717" s="1" t="s">
        <v>1978</v>
      </c>
      <c r="O3717" s="3">
        <v>954</v>
      </c>
      <c r="P3717">
        <v>3</v>
      </c>
      <c r="Q3717" s="3">
        <v>2861</v>
      </c>
      <c r="R3717" s="1" t="s">
        <v>2008</v>
      </c>
      <c r="S3717" s="3">
        <v>175</v>
      </c>
      <c r="U3717" t="str">
        <f>IF(Ecommerce_Sales[[#This Row],[Delivery_Time_Days]]&gt;7,"Delay",IF(Ecommerce_Sales[[#This Row],[Delivery_Time_Days]] = 0,"No delivery",IF(Ecommerce_Sales[[#This Row],[Delivery_Time_Days]]&lt;=7,"On-time")))</f>
        <v>No delivery</v>
      </c>
      <c r="V3717" s="7">
        <f>Ecommerce_Sales[[#This Row],[Profit]]/Ecommerce_Sales[[#This Row],[Total_Price]]</f>
        <v>0.34987766515204471</v>
      </c>
      <c r="W3717" s="3">
        <v>1001</v>
      </c>
      <c r="X3717" s="3"/>
    </row>
    <row r="3718" spans="1:24" x14ac:dyDescent="0.25">
      <c r="A3718" s="1" t="s">
        <v>9744</v>
      </c>
      <c r="B3718" s="1" t="s">
        <v>138</v>
      </c>
      <c r="C3718" s="1" t="s">
        <v>139</v>
      </c>
      <c r="D3718" s="1" t="s">
        <v>5042</v>
      </c>
      <c r="E3718" s="1" t="s">
        <v>2005</v>
      </c>
      <c r="F3718" s="2">
        <v>45002</v>
      </c>
      <c r="G3718" s="2">
        <v>45190</v>
      </c>
      <c r="H3718" s="2" t="str">
        <f>TEXT(Ecommerce_Sales[[#This Row],[Order_Date]],"mmmm")</f>
        <v>September</v>
      </c>
      <c r="I3718" s="2" t="str">
        <f>TEXT(Ecommerce_Sales[[#This Row],[Order_Date]],"yyyy")</f>
        <v>2023</v>
      </c>
      <c r="J3718" s="2" t="str">
        <f>TEXT(Ecommerce_Sales[[#This Row],[Order_Date]],"mmmm")</f>
        <v>September</v>
      </c>
      <c r="K3718" s="1" t="s">
        <v>1947</v>
      </c>
      <c r="L3718" s="1" t="s">
        <v>9745</v>
      </c>
      <c r="M3718" s="1" t="s">
        <v>1949</v>
      </c>
      <c r="N3718" s="1" t="s">
        <v>1950</v>
      </c>
      <c r="O3718" s="3">
        <v>137</v>
      </c>
      <c r="P3718">
        <v>1</v>
      </c>
      <c r="Q3718" s="3">
        <v>137</v>
      </c>
      <c r="R3718" s="1" t="s">
        <v>1958</v>
      </c>
      <c r="S3718" s="3">
        <v>7</v>
      </c>
      <c r="T3718">
        <v>3</v>
      </c>
      <c r="U3718" t="str">
        <f>IF(Ecommerce_Sales[[#This Row],[Delivery_Time_Days]]&gt;7,"Delay",IF(Ecommerce_Sales[[#This Row],[Delivery_Time_Days]] = 0,"No delivery",IF(Ecommerce_Sales[[#This Row],[Delivery_Time_Days]]&lt;=7,"On-time")))</f>
        <v>On-time</v>
      </c>
      <c r="V3718" s="7">
        <f>Ecommerce_Sales[[#This Row],[Profit]]/Ecommerce_Sales[[#This Row],[Total_Price]]</f>
        <v>0.40145985401459855</v>
      </c>
      <c r="W3718" s="3">
        <v>55</v>
      </c>
      <c r="X3718" s="3"/>
    </row>
    <row r="3719" spans="1:24" x14ac:dyDescent="0.25">
      <c r="A3719" s="1" t="s">
        <v>9746</v>
      </c>
      <c r="B3719" s="1" t="s">
        <v>1720</v>
      </c>
      <c r="C3719" s="1" t="s">
        <v>1721</v>
      </c>
      <c r="D3719" s="1" t="s">
        <v>6747</v>
      </c>
      <c r="E3719" s="1" t="s">
        <v>1966</v>
      </c>
      <c r="F3719" s="2">
        <v>45427</v>
      </c>
      <c r="G3719" s="2">
        <v>44961</v>
      </c>
      <c r="H3719" s="2" t="str">
        <f>TEXT(Ecommerce_Sales[[#This Row],[Order_Date]],"mmmm")</f>
        <v>February</v>
      </c>
      <c r="I3719" s="2" t="str">
        <f>TEXT(Ecommerce_Sales[[#This Row],[Order_Date]],"yyyy")</f>
        <v>2023</v>
      </c>
      <c r="J3719" s="2" t="str">
        <f>TEXT(Ecommerce_Sales[[#This Row],[Order_Date]],"mmmm")</f>
        <v>February</v>
      </c>
      <c r="K3719" s="1" t="s">
        <v>1986</v>
      </c>
      <c r="L3719" s="1" t="s">
        <v>6750</v>
      </c>
      <c r="M3719" s="1" t="s">
        <v>2002</v>
      </c>
      <c r="N3719" s="1" t="s">
        <v>1989</v>
      </c>
      <c r="O3719" s="3">
        <v>215</v>
      </c>
      <c r="P3719">
        <v>4</v>
      </c>
      <c r="Q3719" s="3">
        <v>862</v>
      </c>
      <c r="R3719" s="1" t="s">
        <v>2012</v>
      </c>
      <c r="S3719" s="3">
        <v>68</v>
      </c>
      <c r="U3719" t="str">
        <f>IF(Ecommerce_Sales[[#This Row],[Delivery_Time_Days]]&gt;7,"Delay",IF(Ecommerce_Sales[[#This Row],[Delivery_Time_Days]] = 0,"No delivery",IF(Ecommerce_Sales[[#This Row],[Delivery_Time_Days]]&lt;=7,"On-time")))</f>
        <v>No delivery</v>
      </c>
      <c r="V3719" s="7">
        <f>Ecommerce_Sales[[#This Row],[Profit]]/Ecommerce_Sales[[#This Row],[Total_Price]]</f>
        <v>0.24941995359628771</v>
      </c>
      <c r="W3719" s="3">
        <v>215</v>
      </c>
      <c r="X3719" s="3"/>
    </row>
    <row r="3720" spans="1:24" x14ac:dyDescent="0.25">
      <c r="A3720" s="1" t="s">
        <v>9747</v>
      </c>
      <c r="B3720" s="1" t="s">
        <v>553</v>
      </c>
      <c r="C3720" s="1" t="s">
        <v>554</v>
      </c>
      <c r="D3720" s="1" t="s">
        <v>1995</v>
      </c>
      <c r="E3720" s="1" t="s">
        <v>1996</v>
      </c>
      <c r="F3720" s="2">
        <v>45458</v>
      </c>
      <c r="G3720" s="2">
        <v>45623</v>
      </c>
      <c r="H3720" s="2" t="str">
        <f>TEXT(Ecommerce_Sales[[#This Row],[Order_Date]],"mmmm")</f>
        <v>November</v>
      </c>
      <c r="I3720" s="2" t="str">
        <f>TEXT(Ecommerce_Sales[[#This Row],[Order_Date]],"yyyy")</f>
        <v>2024</v>
      </c>
      <c r="J3720" s="2" t="str">
        <f>TEXT(Ecommerce_Sales[[#This Row],[Order_Date]],"mmmm")</f>
        <v>November</v>
      </c>
      <c r="K3720" s="1" t="s">
        <v>1992</v>
      </c>
      <c r="L3720" s="1" t="s">
        <v>9748</v>
      </c>
      <c r="M3720" s="1" t="s">
        <v>1956</v>
      </c>
      <c r="N3720" s="1" t="s">
        <v>1957</v>
      </c>
      <c r="O3720" s="3">
        <v>109</v>
      </c>
      <c r="P3720">
        <v>6</v>
      </c>
      <c r="Q3720" s="3">
        <v>654</v>
      </c>
      <c r="R3720" s="1" t="s">
        <v>1958</v>
      </c>
      <c r="S3720" s="3">
        <v>88</v>
      </c>
      <c r="U3720" t="str">
        <f>IF(Ecommerce_Sales[[#This Row],[Delivery_Time_Days]]&gt;7,"Delay",IF(Ecommerce_Sales[[#This Row],[Delivery_Time_Days]] = 0,"No delivery",IF(Ecommerce_Sales[[#This Row],[Delivery_Time_Days]]&lt;=7,"On-time")))</f>
        <v>No delivery</v>
      </c>
      <c r="V3720" s="7">
        <f>Ecommerce_Sales[[#This Row],[Profit]]/Ecommerce_Sales[[#This Row],[Total_Price]]</f>
        <v>0.14984709480122324</v>
      </c>
      <c r="W3720" s="3">
        <v>98</v>
      </c>
      <c r="X3720" s="3"/>
    </row>
    <row r="3721" spans="1:24" x14ac:dyDescent="0.25">
      <c r="A3721" s="1" t="s">
        <v>9749</v>
      </c>
      <c r="B3721" s="1" t="s">
        <v>1177</v>
      </c>
      <c r="C3721" s="1" t="s">
        <v>1178</v>
      </c>
      <c r="D3721" s="1" t="s">
        <v>2216</v>
      </c>
      <c r="E3721" s="1" t="s">
        <v>1966</v>
      </c>
      <c r="F3721" s="2">
        <v>45561</v>
      </c>
      <c r="G3721" s="2">
        <v>44929</v>
      </c>
      <c r="H3721" s="2" t="str">
        <f>TEXT(Ecommerce_Sales[[#This Row],[Order_Date]],"mmmm")</f>
        <v>January</v>
      </c>
      <c r="I3721" s="2" t="str">
        <f>TEXT(Ecommerce_Sales[[#This Row],[Order_Date]],"yyyy")</f>
        <v>2023</v>
      </c>
      <c r="J3721" s="2" t="str">
        <f>TEXT(Ecommerce_Sales[[#This Row],[Order_Date]],"mmmm")</f>
        <v>January</v>
      </c>
      <c r="K3721" s="1" t="s">
        <v>1947</v>
      </c>
      <c r="L3721" s="1" t="s">
        <v>9750</v>
      </c>
      <c r="M3721" s="1" t="s">
        <v>1983</v>
      </c>
      <c r="N3721" s="1" t="s">
        <v>1950</v>
      </c>
      <c r="O3721" s="3">
        <v>11</v>
      </c>
      <c r="P3721">
        <v>1</v>
      </c>
      <c r="Q3721" s="3">
        <v>11</v>
      </c>
      <c r="R3721" s="1" t="s">
        <v>2008</v>
      </c>
      <c r="S3721" s="3">
        <v>1</v>
      </c>
      <c r="T3721">
        <v>5</v>
      </c>
      <c r="U3721" t="str">
        <f>IF(Ecommerce_Sales[[#This Row],[Delivery_Time_Days]]&gt;7,"Delay",IF(Ecommerce_Sales[[#This Row],[Delivery_Time_Days]] = 0,"No delivery",IF(Ecommerce_Sales[[#This Row],[Delivery_Time_Days]]&lt;=7,"On-time")))</f>
        <v>On-time</v>
      </c>
      <c r="V3721" s="7">
        <f>Ecommerce_Sales[[#This Row],[Profit]]/Ecommerce_Sales[[#This Row],[Total_Price]]</f>
        <v>0.36363636363636365</v>
      </c>
      <c r="W3721" s="3">
        <v>4</v>
      </c>
      <c r="X3721" s="3"/>
    </row>
    <row r="3722" spans="1:24" x14ac:dyDescent="0.25">
      <c r="A3722" s="1" t="s">
        <v>9751</v>
      </c>
      <c r="B3722" s="1" t="s">
        <v>904</v>
      </c>
      <c r="C3722" s="1" t="s">
        <v>905</v>
      </c>
      <c r="D3722" s="1" t="s">
        <v>5325</v>
      </c>
      <c r="E3722" s="1" t="s">
        <v>2005</v>
      </c>
      <c r="F3722" s="2">
        <v>45136</v>
      </c>
      <c r="G3722" s="2">
        <v>45146</v>
      </c>
      <c r="H3722" s="2" t="str">
        <f>TEXT(Ecommerce_Sales[[#This Row],[Order_Date]],"mmmm")</f>
        <v>August</v>
      </c>
      <c r="I3722" s="2" t="str">
        <f>TEXT(Ecommerce_Sales[[#This Row],[Order_Date]],"yyyy")</f>
        <v>2023</v>
      </c>
      <c r="J3722" s="2" t="str">
        <f>TEXT(Ecommerce_Sales[[#This Row],[Order_Date]],"mmmm")</f>
        <v>August</v>
      </c>
      <c r="K3722" s="1" t="s">
        <v>1947</v>
      </c>
      <c r="L3722" s="1" t="s">
        <v>9752</v>
      </c>
      <c r="M3722" s="1" t="s">
        <v>2047</v>
      </c>
      <c r="N3722" s="1" t="s">
        <v>1989</v>
      </c>
      <c r="O3722" s="3">
        <v>1226</v>
      </c>
      <c r="P3722">
        <v>3</v>
      </c>
      <c r="Q3722" s="3">
        <v>3677</v>
      </c>
      <c r="R3722" s="1" t="s">
        <v>1951</v>
      </c>
      <c r="S3722" s="3">
        <v>230</v>
      </c>
      <c r="T3722">
        <v>5</v>
      </c>
      <c r="U3722" t="str">
        <f>IF(Ecommerce_Sales[[#This Row],[Delivery_Time_Days]]&gt;7,"Delay",IF(Ecommerce_Sales[[#This Row],[Delivery_Time_Days]] = 0,"No delivery",IF(Ecommerce_Sales[[#This Row],[Delivery_Time_Days]]&lt;=7,"On-time")))</f>
        <v>On-time</v>
      </c>
      <c r="V3722" s="7">
        <f>Ecommerce_Sales[[#This Row],[Profit]]/Ecommerce_Sales[[#This Row],[Total_Price]]</f>
        <v>0.24993200979059016</v>
      </c>
      <c r="W3722" s="3">
        <v>919</v>
      </c>
      <c r="X3722" s="3"/>
    </row>
    <row r="3723" spans="1:24" x14ac:dyDescent="0.25">
      <c r="A3723" s="1" t="s">
        <v>9753</v>
      </c>
      <c r="B3723" s="1" t="s">
        <v>1654</v>
      </c>
      <c r="C3723" s="1" t="s">
        <v>1711</v>
      </c>
      <c r="D3723" s="1" t="s">
        <v>6917</v>
      </c>
      <c r="E3723" s="1" t="s">
        <v>1996</v>
      </c>
      <c r="F3723" s="2">
        <v>45465</v>
      </c>
      <c r="G3723" s="2">
        <v>45310</v>
      </c>
      <c r="H3723" s="2" t="str">
        <f>TEXT(Ecommerce_Sales[[#This Row],[Order_Date]],"mmmm")</f>
        <v>January</v>
      </c>
      <c r="I3723" s="2" t="str">
        <f>TEXT(Ecommerce_Sales[[#This Row],[Order_Date]],"yyyy")</f>
        <v>2024</v>
      </c>
      <c r="J3723" s="2" t="str">
        <f>TEXT(Ecommerce_Sales[[#This Row],[Order_Date]],"mmmm")</f>
        <v>January</v>
      </c>
      <c r="K3723" s="1" t="s">
        <v>1992</v>
      </c>
      <c r="L3723" s="1" t="s">
        <v>9459</v>
      </c>
      <c r="M3723" s="1" t="s">
        <v>2079</v>
      </c>
      <c r="N3723" s="1" t="s">
        <v>1973</v>
      </c>
      <c r="O3723" s="3">
        <v>60</v>
      </c>
      <c r="P3723">
        <v>2</v>
      </c>
      <c r="Q3723" s="3">
        <v>120</v>
      </c>
      <c r="R3723" s="1" t="s">
        <v>1958</v>
      </c>
      <c r="S3723" s="3">
        <v>12</v>
      </c>
      <c r="U3723" t="str">
        <f>IF(Ecommerce_Sales[[#This Row],[Delivery_Time_Days]]&gt;7,"Delay",IF(Ecommerce_Sales[[#This Row],[Delivery_Time_Days]] = 0,"No delivery",IF(Ecommerce_Sales[[#This Row],[Delivery_Time_Days]]&lt;=7,"On-time")))</f>
        <v>No delivery</v>
      </c>
      <c r="V3723" s="7">
        <f>Ecommerce_Sales[[#This Row],[Profit]]/Ecommerce_Sales[[#This Row],[Total_Price]]</f>
        <v>0.3</v>
      </c>
      <c r="W3723" s="3">
        <v>36</v>
      </c>
      <c r="X3723" s="3"/>
    </row>
    <row r="3724" spans="1:24" x14ac:dyDescent="0.25">
      <c r="A3724" s="1" t="s">
        <v>9754</v>
      </c>
      <c r="B3724" s="1" t="s">
        <v>402</v>
      </c>
      <c r="C3724" s="1" t="s">
        <v>403</v>
      </c>
      <c r="D3724" s="1" t="s">
        <v>4631</v>
      </c>
      <c r="E3724" s="1" t="s">
        <v>1954</v>
      </c>
      <c r="F3724" s="2">
        <v>44995</v>
      </c>
      <c r="G3724" s="2">
        <v>45621</v>
      </c>
      <c r="H3724" s="2" t="str">
        <f>TEXT(Ecommerce_Sales[[#This Row],[Order_Date]],"mmmm")</f>
        <v>November</v>
      </c>
      <c r="I3724" s="2" t="str">
        <f>TEXT(Ecommerce_Sales[[#This Row],[Order_Date]],"yyyy")</f>
        <v>2024</v>
      </c>
      <c r="J3724" s="2" t="str">
        <f>TEXT(Ecommerce_Sales[[#This Row],[Order_Date]],"mmmm")</f>
        <v>November</v>
      </c>
      <c r="K3724" s="1" t="s">
        <v>1947</v>
      </c>
      <c r="L3724" s="1" t="s">
        <v>9755</v>
      </c>
      <c r="M3724" s="1" t="s">
        <v>2030</v>
      </c>
      <c r="N3724" s="1" t="s">
        <v>1978</v>
      </c>
      <c r="O3724" s="3">
        <v>982</v>
      </c>
      <c r="P3724">
        <v>7</v>
      </c>
      <c r="Q3724" s="3">
        <v>6877</v>
      </c>
      <c r="R3724" s="1" t="s">
        <v>2016</v>
      </c>
      <c r="S3724" s="3">
        <v>524</v>
      </c>
      <c r="T3724">
        <v>6</v>
      </c>
      <c r="U3724" t="str">
        <f>IF(Ecommerce_Sales[[#This Row],[Delivery_Time_Days]]&gt;7,"Delay",IF(Ecommerce_Sales[[#This Row],[Delivery_Time_Days]] = 0,"No delivery",IF(Ecommerce_Sales[[#This Row],[Delivery_Time_Days]]&lt;=7,"On-time")))</f>
        <v>On-time</v>
      </c>
      <c r="V3724" s="7">
        <f>Ecommerce_Sales[[#This Row],[Profit]]/Ecommerce_Sales[[#This Row],[Total_Price]]</f>
        <v>0.35000727061218556</v>
      </c>
      <c r="W3724" s="3">
        <v>2407</v>
      </c>
      <c r="X3724" s="3"/>
    </row>
    <row r="3725" spans="1:24" x14ac:dyDescent="0.25">
      <c r="A3725" s="1" t="s">
        <v>9756</v>
      </c>
      <c r="B3725" s="1" t="s">
        <v>130</v>
      </c>
      <c r="C3725" s="1" t="s">
        <v>131</v>
      </c>
      <c r="D3725" s="1" t="s">
        <v>3911</v>
      </c>
      <c r="E3725" s="1" t="s">
        <v>1954</v>
      </c>
      <c r="F3725" s="2">
        <v>45116</v>
      </c>
      <c r="G3725" s="2">
        <v>45619</v>
      </c>
      <c r="H3725" s="2" t="str">
        <f>TEXT(Ecommerce_Sales[[#This Row],[Order_Date]],"mmmm")</f>
        <v>November</v>
      </c>
      <c r="I3725" s="2" t="str">
        <f>TEXT(Ecommerce_Sales[[#This Row],[Order_Date]],"yyyy")</f>
        <v>2024</v>
      </c>
      <c r="J3725" s="2" t="str">
        <f>TEXT(Ecommerce_Sales[[#This Row],[Order_Date]],"mmmm")</f>
        <v>November</v>
      </c>
      <c r="K3725" s="1" t="s">
        <v>1947</v>
      </c>
      <c r="L3725" s="1" t="s">
        <v>2283</v>
      </c>
      <c r="M3725" s="1" t="s">
        <v>2058</v>
      </c>
      <c r="N3725" s="1" t="s">
        <v>1950</v>
      </c>
      <c r="O3725" s="3">
        <v>353</v>
      </c>
      <c r="P3725">
        <v>1</v>
      </c>
      <c r="Q3725" s="3">
        <v>353</v>
      </c>
      <c r="R3725" s="1" t="s">
        <v>2012</v>
      </c>
      <c r="S3725" s="3">
        <v>18</v>
      </c>
      <c r="T3725">
        <v>5</v>
      </c>
      <c r="U3725" t="str">
        <f>IF(Ecommerce_Sales[[#This Row],[Delivery_Time_Days]]&gt;7,"Delay",IF(Ecommerce_Sales[[#This Row],[Delivery_Time_Days]] = 0,"No delivery",IF(Ecommerce_Sales[[#This Row],[Delivery_Time_Days]]&lt;=7,"On-time")))</f>
        <v>On-time</v>
      </c>
      <c r="V3725" s="7">
        <f>Ecommerce_Sales[[#This Row],[Profit]]/Ecommerce_Sales[[#This Row],[Total_Price]]</f>
        <v>0.39943342776203966</v>
      </c>
      <c r="W3725" s="3">
        <v>141</v>
      </c>
      <c r="X3725" s="3"/>
    </row>
    <row r="3726" spans="1:24" x14ac:dyDescent="0.25">
      <c r="A3726" s="1" t="s">
        <v>9757</v>
      </c>
      <c r="B3726" s="1" t="s">
        <v>1724</v>
      </c>
      <c r="C3726" s="1" t="s">
        <v>1725</v>
      </c>
      <c r="D3726" s="1" t="s">
        <v>2935</v>
      </c>
      <c r="E3726" s="1" t="s">
        <v>2005</v>
      </c>
      <c r="F3726" s="2">
        <v>45574</v>
      </c>
      <c r="G3726" s="2">
        <v>45200</v>
      </c>
      <c r="H3726" s="2" t="str">
        <f>TEXT(Ecommerce_Sales[[#This Row],[Order_Date]],"mmmm")</f>
        <v>October</v>
      </c>
      <c r="I3726" s="2" t="str">
        <f>TEXT(Ecommerce_Sales[[#This Row],[Order_Date]],"yyyy")</f>
        <v>2023</v>
      </c>
      <c r="J3726" s="2" t="str">
        <f>TEXT(Ecommerce_Sales[[#This Row],[Order_Date]],"mmmm")</f>
        <v>October</v>
      </c>
      <c r="K3726" s="1" t="s">
        <v>1947</v>
      </c>
      <c r="L3726" s="1" t="s">
        <v>9758</v>
      </c>
      <c r="M3726" s="1" t="s">
        <v>2030</v>
      </c>
      <c r="N3726" s="1" t="s">
        <v>1978</v>
      </c>
      <c r="O3726" s="3">
        <v>1121</v>
      </c>
      <c r="P3726">
        <v>4</v>
      </c>
      <c r="Q3726" s="3">
        <v>4484</v>
      </c>
      <c r="R3726" s="1" t="s">
        <v>1951</v>
      </c>
      <c r="S3726" s="3">
        <v>531</v>
      </c>
      <c r="T3726">
        <v>9</v>
      </c>
      <c r="U3726" t="str">
        <f>IF(Ecommerce_Sales[[#This Row],[Delivery_Time_Days]]&gt;7,"Delay",IF(Ecommerce_Sales[[#This Row],[Delivery_Time_Days]] = 0,"No delivery",IF(Ecommerce_Sales[[#This Row],[Delivery_Time_Days]]&lt;=7,"On-time")))</f>
        <v>Delay</v>
      </c>
      <c r="V3726" s="7">
        <f>Ecommerce_Sales[[#This Row],[Profit]]/Ecommerce_Sales[[#This Row],[Total_Price]]</f>
        <v>0.3499107939339875</v>
      </c>
      <c r="W3726" s="3">
        <v>1569</v>
      </c>
      <c r="X3726" s="3"/>
    </row>
    <row r="3727" spans="1:24" x14ac:dyDescent="0.25">
      <c r="A3727" s="1" t="s">
        <v>9759</v>
      </c>
      <c r="B3727" s="1" t="s">
        <v>1431</v>
      </c>
      <c r="C3727" s="1" t="s">
        <v>1432</v>
      </c>
      <c r="D3727" s="1" t="s">
        <v>3062</v>
      </c>
      <c r="E3727" s="1" t="s">
        <v>1954</v>
      </c>
      <c r="F3727" s="2">
        <v>45357</v>
      </c>
      <c r="G3727" s="2">
        <v>45071</v>
      </c>
      <c r="H3727" s="2" t="str">
        <f>TEXT(Ecommerce_Sales[[#This Row],[Order_Date]],"mmmm")</f>
        <v>May</v>
      </c>
      <c r="I3727" s="2" t="str">
        <f>TEXT(Ecommerce_Sales[[#This Row],[Order_Date]],"yyyy")</f>
        <v>2023</v>
      </c>
      <c r="J3727" s="2" t="str">
        <f>TEXT(Ecommerce_Sales[[#This Row],[Order_Date]],"mmmm")</f>
        <v>May</v>
      </c>
      <c r="K3727" s="1" t="s">
        <v>1947</v>
      </c>
      <c r="L3727" s="1" t="s">
        <v>9760</v>
      </c>
      <c r="M3727" s="1" t="s">
        <v>2079</v>
      </c>
      <c r="N3727" s="1" t="s">
        <v>1973</v>
      </c>
      <c r="O3727" s="3">
        <v>118</v>
      </c>
      <c r="P3727">
        <v>4</v>
      </c>
      <c r="Q3727" s="3">
        <v>472</v>
      </c>
      <c r="R3727" s="1" t="s">
        <v>2008</v>
      </c>
      <c r="S3727" s="3">
        <v>45</v>
      </c>
      <c r="T3727">
        <v>5</v>
      </c>
      <c r="U3727" t="str">
        <f>IF(Ecommerce_Sales[[#This Row],[Delivery_Time_Days]]&gt;7,"Delay",IF(Ecommerce_Sales[[#This Row],[Delivery_Time_Days]] = 0,"No delivery",IF(Ecommerce_Sales[[#This Row],[Delivery_Time_Days]]&lt;=7,"On-time")))</f>
        <v>On-time</v>
      </c>
      <c r="V3727" s="7">
        <f>Ecommerce_Sales[[#This Row],[Profit]]/Ecommerce_Sales[[#This Row],[Total_Price]]</f>
        <v>0.30084745762711862</v>
      </c>
      <c r="W3727" s="3">
        <v>142</v>
      </c>
      <c r="X3727" s="3"/>
    </row>
    <row r="3728" spans="1:24" x14ac:dyDescent="0.25">
      <c r="A3728" s="1" t="s">
        <v>9761</v>
      </c>
      <c r="B3728" s="1" t="s">
        <v>1575</v>
      </c>
      <c r="C3728" s="1" t="s">
        <v>1576</v>
      </c>
      <c r="D3728" s="1" t="s">
        <v>5557</v>
      </c>
      <c r="E3728" s="1" t="s">
        <v>1961</v>
      </c>
      <c r="F3728" s="2">
        <v>45128</v>
      </c>
      <c r="G3728" s="2">
        <v>44949</v>
      </c>
      <c r="H3728" s="2" t="str">
        <f>TEXT(Ecommerce_Sales[[#This Row],[Order_Date]],"mmmm")</f>
        <v>January</v>
      </c>
      <c r="I3728" s="2" t="str">
        <f>TEXT(Ecommerce_Sales[[#This Row],[Order_Date]],"yyyy")</f>
        <v>2023</v>
      </c>
      <c r="J3728" s="2" t="str">
        <f>TEXT(Ecommerce_Sales[[#This Row],[Order_Date]],"mmmm")</f>
        <v>January</v>
      </c>
      <c r="K3728" s="1" t="s">
        <v>1947</v>
      </c>
      <c r="L3728" s="1" t="s">
        <v>9762</v>
      </c>
      <c r="M3728" s="1" t="s">
        <v>1977</v>
      </c>
      <c r="N3728" s="1" t="s">
        <v>1978</v>
      </c>
      <c r="O3728" s="3">
        <v>69</v>
      </c>
      <c r="P3728">
        <v>1</v>
      </c>
      <c r="Q3728" s="3">
        <v>69</v>
      </c>
      <c r="R3728" s="1" t="s">
        <v>1958</v>
      </c>
      <c r="S3728" s="3">
        <v>5</v>
      </c>
      <c r="T3728">
        <v>4</v>
      </c>
      <c r="U3728" t="str">
        <f>IF(Ecommerce_Sales[[#This Row],[Delivery_Time_Days]]&gt;7,"Delay",IF(Ecommerce_Sales[[#This Row],[Delivery_Time_Days]] = 0,"No delivery",IF(Ecommerce_Sales[[#This Row],[Delivery_Time_Days]]&lt;=7,"On-time")))</f>
        <v>On-time</v>
      </c>
      <c r="V3728" s="7">
        <f>Ecommerce_Sales[[#This Row],[Profit]]/Ecommerce_Sales[[#This Row],[Total_Price]]</f>
        <v>0.34782608695652173</v>
      </c>
      <c r="W3728" s="3">
        <v>24</v>
      </c>
      <c r="X3728" s="3"/>
    </row>
    <row r="3729" spans="1:24" x14ac:dyDescent="0.25">
      <c r="A3729" s="1" t="s">
        <v>9763</v>
      </c>
      <c r="B3729" s="1" t="s">
        <v>464</v>
      </c>
      <c r="C3729" s="1" t="s">
        <v>814</v>
      </c>
      <c r="D3729" s="1" t="s">
        <v>2439</v>
      </c>
      <c r="E3729" s="1" t="s">
        <v>1961</v>
      </c>
      <c r="F3729" s="2">
        <v>45549</v>
      </c>
      <c r="G3729" s="2">
        <v>45073</v>
      </c>
      <c r="H3729" s="2" t="str">
        <f>TEXT(Ecommerce_Sales[[#This Row],[Order_Date]],"mmmm")</f>
        <v>May</v>
      </c>
      <c r="I3729" s="2" t="str">
        <f>TEXT(Ecommerce_Sales[[#This Row],[Order_Date]],"yyyy")</f>
        <v>2023</v>
      </c>
      <c r="J3729" s="2" t="str">
        <f>TEXT(Ecommerce_Sales[[#This Row],[Order_Date]],"mmmm")</f>
        <v>May</v>
      </c>
      <c r="K3729" s="1" t="s">
        <v>1947</v>
      </c>
      <c r="L3729" s="1" t="s">
        <v>7923</v>
      </c>
      <c r="M3729" s="1" t="s">
        <v>2065</v>
      </c>
      <c r="N3729" s="1" t="s">
        <v>1978</v>
      </c>
      <c r="O3729" s="3">
        <v>337</v>
      </c>
      <c r="P3729">
        <v>5</v>
      </c>
      <c r="Q3729" s="3">
        <v>1686</v>
      </c>
      <c r="R3729" s="1" t="s">
        <v>1958</v>
      </c>
      <c r="S3729" s="3">
        <v>165</v>
      </c>
      <c r="T3729">
        <v>10</v>
      </c>
      <c r="U3729" t="str">
        <f>IF(Ecommerce_Sales[[#This Row],[Delivery_Time_Days]]&gt;7,"Delay",IF(Ecommerce_Sales[[#This Row],[Delivery_Time_Days]] = 0,"No delivery",IF(Ecommerce_Sales[[#This Row],[Delivery_Time_Days]]&lt;=7,"On-time")))</f>
        <v>Delay</v>
      </c>
      <c r="V3729" s="7">
        <f>Ecommerce_Sales[[#This Row],[Profit]]/Ecommerce_Sales[[#This Row],[Total_Price]]</f>
        <v>0.34994068801897982</v>
      </c>
      <c r="W3729" s="3">
        <v>590</v>
      </c>
      <c r="X3729" s="3"/>
    </row>
    <row r="3730" spans="1:24" x14ac:dyDescent="0.25">
      <c r="A3730" s="1" t="s">
        <v>9764</v>
      </c>
      <c r="B3730" s="1" t="s">
        <v>1295</v>
      </c>
      <c r="C3730" s="1" t="s">
        <v>1296</v>
      </c>
      <c r="D3730" s="1" t="s">
        <v>6967</v>
      </c>
      <c r="E3730" s="1" t="s">
        <v>1954</v>
      </c>
      <c r="F3730" s="2">
        <v>45111</v>
      </c>
      <c r="G3730" s="2">
        <v>45491</v>
      </c>
      <c r="H3730" s="2" t="str">
        <f>TEXT(Ecommerce_Sales[[#This Row],[Order_Date]],"mmmm")</f>
        <v>July</v>
      </c>
      <c r="I3730" s="2" t="str">
        <f>TEXT(Ecommerce_Sales[[#This Row],[Order_Date]],"yyyy")</f>
        <v>2024</v>
      </c>
      <c r="J3730" s="2" t="str">
        <f>TEXT(Ecommerce_Sales[[#This Row],[Order_Date]],"mmmm")</f>
        <v>July</v>
      </c>
      <c r="K3730" s="1" t="s">
        <v>1947</v>
      </c>
      <c r="L3730" s="1" t="s">
        <v>9765</v>
      </c>
      <c r="M3730" s="1" t="s">
        <v>2054</v>
      </c>
      <c r="N3730" s="1" t="s">
        <v>1957</v>
      </c>
      <c r="O3730" s="3">
        <v>630</v>
      </c>
      <c r="P3730">
        <v>2</v>
      </c>
      <c r="Q3730" s="3">
        <v>1260</v>
      </c>
      <c r="R3730" s="1" t="s">
        <v>1958</v>
      </c>
      <c r="S3730" s="3">
        <v>174</v>
      </c>
      <c r="T3730">
        <v>8</v>
      </c>
      <c r="U3730" t="str">
        <f>IF(Ecommerce_Sales[[#This Row],[Delivery_Time_Days]]&gt;7,"Delay",IF(Ecommerce_Sales[[#This Row],[Delivery_Time_Days]] = 0,"No delivery",IF(Ecommerce_Sales[[#This Row],[Delivery_Time_Days]]&lt;=7,"On-time")))</f>
        <v>Delay</v>
      </c>
      <c r="V3730" s="7">
        <f>Ecommerce_Sales[[#This Row],[Profit]]/Ecommerce_Sales[[#This Row],[Total_Price]]</f>
        <v>0.15</v>
      </c>
      <c r="W3730" s="3">
        <v>189</v>
      </c>
      <c r="X3730" s="3"/>
    </row>
    <row r="3731" spans="1:24" x14ac:dyDescent="0.25">
      <c r="A3731" s="1" t="s">
        <v>9766</v>
      </c>
      <c r="B3731" s="1" t="s">
        <v>1625</v>
      </c>
      <c r="C3731" s="1" t="s">
        <v>1626</v>
      </c>
      <c r="D3731" s="1" t="s">
        <v>2637</v>
      </c>
      <c r="E3731" s="1" t="s">
        <v>1981</v>
      </c>
      <c r="F3731" s="2">
        <v>45569</v>
      </c>
      <c r="G3731" s="2">
        <v>45410</v>
      </c>
      <c r="H3731" s="2" t="str">
        <f>TEXT(Ecommerce_Sales[[#This Row],[Order_Date]],"mmmm")</f>
        <v>April</v>
      </c>
      <c r="I3731" s="2" t="str">
        <f>TEXT(Ecommerce_Sales[[#This Row],[Order_Date]],"yyyy")</f>
        <v>2024</v>
      </c>
      <c r="J3731" s="2" t="str">
        <f>TEXT(Ecommerce_Sales[[#This Row],[Order_Date]],"mmmm")</f>
        <v>April</v>
      </c>
      <c r="K3731" s="1" t="s">
        <v>1947</v>
      </c>
      <c r="L3731" s="1" t="s">
        <v>9767</v>
      </c>
      <c r="M3731" s="1" t="s">
        <v>2026</v>
      </c>
      <c r="N3731" s="1" t="s">
        <v>1978</v>
      </c>
      <c r="O3731" s="3">
        <v>598</v>
      </c>
      <c r="P3731">
        <v>4</v>
      </c>
      <c r="Q3731" s="3">
        <v>2390</v>
      </c>
      <c r="R3731" s="1" t="s">
        <v>1958</v>
      </c>
      <c r="S3731" s="3">
        <v>213</v>
      </c>
      <c r="T3731">
        <v>8</v>
      </c>
      <c r="U3731" t="str">
        <f>IF(Ecommerce_Sales[[#This Row],[Delivery_Time_Days]]&gt;7,"Delay",IF(Ecommerce_Sales[[#This Row],[Delivery_Time_Days]] = 0,"No delivery",IF(Ecommerce_Sales[[#This Row],[Delivery_Time_Days]]&lt;=7,"On-time")))</f>
        <v>Delay</v>
      </c>
      <c r="V3731" s="7">
        <f>Ecommerce_Sales[[#This Row],[Profit]]/Ecommerce_Sales[[#This Row],[Total_Price]]</f>
        <v>0.35020920502092051</v>
      </c>
      <c r="W3731" s="3">
        <v>837</v>
      </c>
      <c r="X3731" s="3"/>
    </row>
    <row r="3732" spans="1:24" x14ac:dyDescent="0.25">
      <c r="A3732" s="1" t="s">
        <v>9768</v>
      </c>
      <c r="B3732" s="1" t="s">
        <v>680</v>
      </c>
      <c r="C3732" s="1" t="s">
        <v>681</v>
      </c>
      <c r="D3732" s="1" t="s">
        <v>3229</v>
      </c>
      <c r="E3732" s="1" t="s">
        <v>1946</v>
      </c>
      <c r="F3732" s="2">
        <v>45521</v>
      </c>
      <c r="G3732" s="2">
        <v>45044</v>
      </c>
      <c r="H3732" s="2" t="str">
        <f>TEXT(Ecommerce_Sales[[#This Row],[Order_Date]],"mmmm")</f>
        <v>April</v>
      </c>
      <c r="I3732" s="2" t="str">
        <f>TEXT(Ecommerce_Sales[[#This Row],[Order_Date]],"yyyy")</f>
        <v>2023</v>
      </c>
      <c r="J3732" s="2" t="str">
        <f>TEXT(Ecommerce_Sales[[#This Row],[Order_Date]],"mmmm")</f>
        <v>April</v>
      </c>
      <c r="K3732" s="1" t="s">
        <v>1947</v>
      </c>
      <c r="L3732" s="1" t="s">
        <v>9769</v>
      </c>
      <c r="M3732" s="1" t="s">
        <v>2065</v>
      </c>
      <c r="N3732" s="1" t="s">
        <v>1978</v>
      </c>
      <c r="O3732" s="3">
        <v>868</v>
      </c>
      <c r="P3732">
        <v>5</v>
      </c>
      <c r="Q3732" s="3">
        <v>4342</v>
      </c>
      <c r="R3732" s="1" t="s">
        <v>1951</v>
      </c>
      <c r="S3732" s="3">
        <v>318</v>
      </c>
      <c r="T3732">
        <v>9</v>
      </c>
      <c r="U3732" t="str">
        <f>IF(Ecommerce_Sales[[#This Row],[Delivery_Time_Days]]&gt;7,"Delay",IF(Ecommerce_Sales[[#This Row],[Delivery_Time_Days]] = 0,"No delivery",IF(Ecommerce_Sales[[#This Row],[Delivery_Time_Days]]&lt;=7,"On-time")))</f>
        <v>Delay</v>
      </c>
      <c r="V3732" s="7">
        <f>Ecommerce_Sales[[#This Row],[Profit]]/Ecommerce_Sales[[#This Row],[Total_Price]]</f>
        <v>0.35006909258406266</v>
      </c>
      <c r="W3732" s="3">
        <v>1520</v>
      </c>
      <c r="X3732" s="3"/>
    </row>
    <row r="3733" spans="1:24" x14ac:dyDescent="0.25">
      <c r="A3733" s="1" t="s">
        <v>9770</v>
      </c>
      <c r="B3733" s="1" t="s">
        <v>250</v>
      </c>
      <c r="C3733" s="1" t="s">
        <v>975</v>
      </c>
      <c r="D3733" s="1" t="s">
        <v>2550</v>
      </c>
      <c r="E3733" s="1" t="s">
        <v>2005</v>
      </c>
      <c r="F3733" s="2">
        <v>45626</v>
      </c>
      <c r="G3733" s="2">
        <v>45346</v>
      </c>
      <c r="H3733" s="2" t="str">
        <f>TEXT(Ecommerce_Sales[[#This Row],[Order_Date]],"mmmm")</f>
        <v>February</v>
      </c>
      <c r="I3733" s="2" t="str">
        <f>TEXT(Ecommerce_Sales[[#This Row],[Order_Date]],"yyyy")</f>
        <v>2024</v>
      </c>
      <c r="J3733" s="2" t="str">
        <f>TEXT(Ecommerce_Sales[[#This Row],[Order_Date]],"mmmm")</f>
        <v>February</v>
      </c>
      <c r="K3733" s="1" t="s">
        <v>1947</v>
      </c>
      <c r="L3733" s="1" t="s">
        <v>9771</v>
      </c>
      <c r="M3733" s="1" t="s">
        <v>2007</v>
      </c>
      <c r="N3733" s="1" t="s">
        <v>1973</v>
      </c>
      <c r="O3733" s="3">
        <v>806</v>
      </c>
      <c r="P3733">
        <v>4</v>
      </c>
      <c r="Q3733" s="3">
        <v>3224</v>
      </c>
      <c r="R3733" s="1" t="s">
        <v>1951</v>
      </c>
      <c r="S3733" s="3">
        <v>248</v>
      </c>
      <c r="T3733">
        <v>5</v>
      </c>
      <c r="U3733" t="str">
        <f>IF(Ecommerce_Sales[[#This Row],[Delivery_Time_Days]]&gt;7,"Delay",IF(Ecommerce_Sales[[#This Row],[Delivery_Time_Days]] = 0,"No delivery",IF(Ecommerce_Sales[[#This Row],[Delivery_Time_Days]]&lt;=7,"On-time")))</f>
        <v>On-time</v>
      </c>
      <c r="V3733" s="7">
        <f>Ecommerce_Sales[[#This Row],[Profit]]/Ecommerce_Sales[[#This Row],[Total_Price]]</f>
        <v>0.29993796526054589</v>
      </c>
      <c r="W3733" s="3">
        <v>967</v>
      </c>
      <c r="X3733" s="3"/>
    </row>
    <row r="3734" spans="1:24" x14ac:dyDescent="0.25">
      <c r="A3734" s="1" t="s">
        <v>9772</v>
      </c>
      <c r="B3734" s="1" t="s">
        <v>1285</v>
      </c>
      <c r="C3734" s="1" t="s">
        <v>1286</v>
      </c>
      <c r="D3734" s="1" t="s">
        <v>2442</v>
      </c>
      <c r="E3734" s="1" t="s">
        <v>2005</v>
      </c>
      <c r="F3734" s="2">
        <v>45169</v>
      </c>
      <c r="G3734" s="2">
        <v>45472</v>
      </c>
      <c r="H3734" s="2" t="str">
        <f>TEXT(Ecommerce_Sales[[#This Row],[Order_Date]],"mmmm")</f>
        <v>June</v>
      </c>
      <c r="I3734" s="2" t="str">
        <f>TEXT(Ecommerce_Sales[[#This Row],[Order_Date]],"yyyy")</f>
        <v>2024</v>
      </c>
      <c r="J3734" s="2" t="str">
        <f>TEXT(Ecommerce_Sales[[#This Row],[Order_Date]],"mmmm")</f>
        <v>June</v>
      </c>
      <c r="K3734" s="1" t="s">
        <v>1947</v>
      </c>
      <c r="L3734" s="1" t="s">
        <v>9773</v>
      </c>
      <c r="M3734" s="1" t="s">
        <v>1972</v>
      </c>
      <c r="N3734" s="1" t="s">
        <v>1973</v>
      </c>
      <c r="O3734" s="3">
        <v>612</v>
      </c>
      <c r="P3734">
        <v>2</v>
      </c>
      <c r="Q3734" s="3">
        <v>1224</v>
      </c>
      <c r="R3734" s="1" t="s">
        <v>2016</v>
      </c>
      <c r="S3734" s="3">
        <v>77</v>
      </c>
      <c r="T3734">
        <v>7</v>
      </c>
      <c r="U3734" t="str">
        <f>IF(Ecommerce_Sales[[#This Row],[Delivery_Time_Days]]&gt;7,"Delay",IF(Ecommerce_Sales[[#This Row],[Delivery_Time_Days]] = 0,"No delivery",IF(Ecommerce_Sales[[#This Row],[Delivery_Time_Days]]&lt;=7,"On-time")))</f>
        <v>On-time</v>
      </c>
      <c r="V3734" s="7">
        <f>Ecommerce_Sales[[#This Row],[Profit]]/Ecommerce_Sales[[#This Row],[Total_Price]]</f>
        <v>0.29983660130718953</v>
      </c>
      <c r="W3734" s="3">
        <v>367</v>
      </c>
      <c r="X3734" s="3"/>
    </row>
    <row r="3735" spans="1:24" x14ac:dyDescent="0.25">
      <c r="A3735" s="1" t="s">
        <v>9774</v>
      </c>
      <c r="B3735" s="1" t="s">
        <v>10</v>
      </c>
      <c r="C3735" s="1" t="s">
        <v>11</v>
      </c>
      <c r="D3735" s="1" t="s">
        <v>2715</v>
      </c>
      <c r="E3735" s="1" t="s">
        <v>1981</v>
      </c>
      <c r="F3735" s="2">
        <v>45173</v>
      </c>
      <c r="G3735" s="2">
        <v>45513</v>
      </c>
      <c r="H3735" s="2" t="str">
        <f>TEXT(Ecommerce_Sales[[#This Row],[Order_Date]],"mmmm")</f>
        <v>August</v>
      </c>
      <c r="I3735" s="2" t="str">
        <f>TEXT(Ecommerce_Sales[[#This Row],[Order_Date]],"yyyy")</f>
        <v>2024</v>
      </c>
      <c r="J3735" s="2" t="str">
        <f>TEXT(Ecommerce_Sales[[#This Row],[Order_Date]],"mmmm")</f>
        <v>August</v>
      </c>
      <c r="K3735" s="1" t="s">
        <v>1947</v>
      </c>
      <c r="L3735" s="1" t="s">
        <v>9775</v>
      </c>
      <c r="M3735" s="1" t="s">
        <v>1998</v>
      </c>
      <c r="N3735" s="1" t="s">
        <v>1973</v>
      </c>
      <c r="O3735" s="3">
        <v>816</v>
      </c>
      <c r="P3735">
        <v>1</v>
      </c>
      <c r="Q3735" s="3">
        <v>816</v>
      </c>
      <c r="R3735" s="1" t="s">
        <v>1958</v>
      </c>
      <c r="S3735" s="3">
        <v>62</v>
      </c>
      <c r="T3735">
        <v>7</v>
      </c>
      <c r="U3735" t="str">
        <f>IF(Ecommerce_Sales[[#This Row],[Delivery_Time_Days]]&gt;7,"Delay",IF(Ecommerce_Sales[[#This Row],[Delivery_Time_Days]] = 0,"No delivery",IF(Ecommerce_Sales[[#This Row],[Delivery_Time_Days]]&lt;=7,"On-time")))</f>
        <v>On-time</v>
      </c>
      <c r="V3735" s="7">
        <f>Ecommerce_Sales[[#This Row],[Profit]]/Ecommerce_Sales[[#This Row],[Total_Price]]</f>
        <v>0.30024509803921567</v>
      </c>
      <c r="W3735" s="3">
        <v>245</v>
      </c>
      <c r="X3735" s="3"/>
    </row>
    <row r="3736" spans="1:24" x14ac:dyDescent="0.25">
      <c r="A3736" s="1" t="s">
        <v>9776</v>
      </c>
      <c r="B3736" s="1" t="s">
        <v>523</v>
      </c>
      <c r="C3736" s="1" t="s">
        <v>524</v>
      </c>
      <c r="D3736" s="1" t="s">
        <v>3342</v>
      </c>
      <c r="E3736" s="1" t="s">
        <v>1966</v>
      </c>
      <c r="F3736" s="2">
        <v>45491</v>
      </c>
      <c r="G3736" s="2">
        <v>45299</v>
      </c>
      <c r="H3736" s="2" t="str">
        <f>TEXT(Ecommerce_Sales[[#This Row],[Order_Date]],"mmmm")</f>
        <v>January</v>
      </c>
      <c r="I3736" s="2" t="str">
        <f>TEXT(Ecommerce_Sales[[#This Row],[Order_Date]],"yyyy")</f>
        <v>2024</v>
      </c>
      <c r="J3736" s="2" t="str">
        <f>TEXT(Ecommerce_Sales[[#This Row],[Order_Date]],"mmmm")</f>
        <v>January</v>
      </c>
      <c r="K3736" s="1" t="s">
        <v>1947</v>
      </c>
      <c r="L3736" s="1" t="s">
        <v>9777</v>
      </c>
      <c r="M3736" s="1" t="s">
        <v>2247</v>
      </c>
      <c r="N3736" s="1" t="s">
        <v>1957</v>
      </c>
      <c r="O3736" s="3">
        <v>34</v>
      </c>
      <c r="P3736">
        <v>2</v>
      </c>
      <c r="Q3736" s="3">
        <v>69</v>
      </c>
      <c r="R3736" s="1" t="s">
        <v>1958</v>
      </c>
      <c r="S3736" s="3">
        <v>9</v>
      </c>
      <c r="T3736">
        <v>4</v>
      </c>
      <c r="U3736" t="str">
        <f>IF(Ecommerce_Sales[[#This Row],[Delivery_Time_Days]]&gt;7,"Delay",IF(Ecommerce_Sales[[#This Row],[Delivery_Time_Days]] = 0,"No delivery",IF(Ecommerce_Sales[[#This Row],[Delivery_Time_Days]]&lt;=7,"On-time")))</f>
        <v>On-time</v>
      </c>
      <c r="V3736" s="7">
        <f>Ecommerce_Sales[[#This Row],[Profit]]/Ecommerce_Sales[[#This Row],[Total_Price]]</f>
        <v>0.14492753623188406</v>
      </c>
      <c r="W3736" s="3">
        <v>10</v>
      </c>
      <c r="X3736" s="3"/>
    </row>
    <row r="3737" spans="1:24" x14ac:dyDescent="0.25">
      <c r="A3737" s="1" t="s">
        <v>9778</v>
      </c>
      <c r="B3737" s="1" t="s">
        <v>1769</v>
      </c>
      <c r="C3737" s="1" t="s">
        <v>1770</v>
      </c>
      <c r="D3737" s="1" t="s">
        <v>5184</v>
      </c>
      <c r="E3737" s="1" t="s">
        <v>1961</v>
      </c>
      <c r="F3737" s="2">
        <v>45239</v>
      </c>
      <c r="G3737" s="2">
        <v>45383</v>
      </c>
      <c r="H3737" s="2" t="str">
        <f>TEXT(Ecommerce_Sales[[#This Row],[Order_Date]],"mmmm")</f>
        <v>April</v>
      </c>
      <c r="I3737" s="2" t="str">
        <f>TEXT(Ecommerce_Sales[[#This Row],[Order_Date]],"yyyy")</f>
        <v>2024</v>
      </c>
      <c r="J3737" s="2" t="str">
        <f>TEXT(Ecommerce_Sales[[#This Row],[Order_Date]],"mmmm")</f>
        <v>April</v>
      </c>
      <c r="K3737" s="1" t="s">
        <v>1986</v>
      </c>
      <c r="L3737" s="1" t="s">
        <v>9779</v>
      </c>
      <c r="M3737" s="1" t="s">
        <v>2043</v>
      </c>
      <c r="N3737" s="1" t="s">
        <v>1989</v>
      </c>
      <c r="O3737" s="3">
        <v>925</v>
      </c>
      <c r="P3737">
        <v>4</v>
      </c>
      <c r="Q3737" s="3">
        <v>3700</v>
      </c>
      <c r="R3737" s="1" t="s">
        <v>1958</v>
      </c>
      <c r="S3737" s="3">
        <v>359</v>
      </c>
      <c r="U3737" t="str">
        <f>IF(Ecommerce_Sales[[#This Row],[Delivery_Time_Days]]&gt;7,"Delay",IF(Ecommerce_Sales[[#This Row],[Delivery_Time_Days]] = 0,"No delivery",IF(Ecommerce_Sales[[#This Row],[Delivery_Time_Days]]&lt;=7,"On-time")))</f>
        <v>No delivery</v>
      </c>
      <c r="V3737" s="7">
        <f>Ecommerce_Sales[[#This Row],[Profit]]/Ecommerce_Sales[[#This Row],[Total_Price]]</f>
        <v>0.25</v>
      </c>
      <c r="W3737" s="3">
        <v>925</v>
      </c>
      <c r="X3737" s="3"/>
    </row>
    <row r="3738" spans="1:24" x14ac:dyDescent="0.25">
      <c r="A3738" s="1" t="s">
        <v>9780</v>
      </c>
      <c r="B3738" s="1" t="s">
        <v>1260</v>
      </c>
      <c r="C3738" s="1" t="s">
        <v>1261</v>
      </c>
      <c r="D3738" s="1" t="s">
        <v>3403</v>
      </c>
      <c r="E3738" s="1" t="s">
        <v>1954</v>
      </c>
      <c r="F3738" s="2">
        <v>45405</v>
      </c>
      <c r="G3738" s="2">
        <v>45498</v>
      </c>
      <c r="H3738" s="2" t="str">
        <f>TEXT(Ecommerce_Sales[[#This Row],[Order_Date]],"mmmm")</f>
        <v>July</v>
      </c>
      <c r="I3738" s="2" t="str">
        <f>TEXT(Ecommerce_Sales[[#This Row],[Order_Date]],"yyyy")</f>
        <v>2024</v>
      </c>
      <c r="J3738" s="2" t="str">
        <f>TEXT(Ecommerce_Sales[[#This Row],[Order_Date]],"mmmm")</f>
        <v>July</v>
      </c>
      <c r="K3738" s="1" t="s">
        <v>1947</v>
      </c>
      <c r="L3738" s="1" t="s">
        <v>5679</v>
      </c>
      <c r="M3738" s="1" t="s">
        <v>1983</v>
      </c>
      <c r="N3738" s="1" t="s">
        <v>1950</v>
      </c>
      <c r="O3738" s="3">
        <v>477</v>
      </c>
      <c r="P3738">
        <v>1</v>
      </c>
      <c r="Q3738" s="3">
        <v>477</v>
      </c>
      <c r="R3738" s="1" t="s">
        <v>2012</v>
      </c>
      <c r="S3738" s="3">
        <v>46</v>
      </c>
      <c r="T3738">
        <v>7</v>
      </c>
      <c r="U3738" t="str">
        <f>IF(Ecommerce_Sales[[#This Row],[Delivery_Time_Days]]&gt;7,"Delay",IF(Ecommerce_Sales[[#This Row],[Delivery_Time_Days]] = 0,"No delivery",IF(Ecommerce_Sales[[#This Row],[Delivery_Time_Days]]&lt;=7,"On-time")))</f>
        <v>On-time</v>
      </c>
      <c r="V3738" s="7">
        <f>Ecommerce_Sales[[#This Row],[Profit]]/Ecommerce_Sales[[#This Row],[Total_Price]]</f>
        <v>0.40041928721174003</v>
      </c>
      <c r="W3738" s="3">
        <v>191</v>
      </c>
      <c r="X3738" s="3"/>
    </row>
    <row r="3739" spans="1:24" x14ac:dyDescent="0.25">
      <c r="A3739" s="1" t="s">
        <v>9781</v>
      </c>
      <c r="B3739" s="1" t="s">
        <v>635</v>
      </c>
      <c r="C3739" s="1" t="s">
        <v>636</v>
      </c>
      <c r="D3739" s="1" t="s">
        <v>2565</v>
      </c>
      <c r="E3739" s="1" t="s">
        <v>1961</v>
      </c>
      <c r="F3739" s="2">
        <v>45190</v>
      </c>
      <c r="G3739" s="2">
        <v>45609</v>
      </c>
      <c r="H3739" s="2" t="str">
        <f>TEXT(Ecommerce_Sales[[#This Row],[Order_Date]],"mmmm")</f>
        <v>November</v>
      </c>
      <c r="I3739" s="2" t="str">
        <f>TEXT(Ecommerce_Sales[[#This Row],[Order_Date]],"yyyy")</f>
        <v>2024</v>
      </c>
      <c r="J3739" s="2" t="str">
        <f>TEXT(Ecommerce_Sales[[#This Row],[Order_Date]],"mmmm")</f>
        <v>November</v>
      </c>
      <c r="K3739" s="1" t="s">
        <v>1947</v>
      </c>
      <c r="L3739" s="1" t="s">
        <v>3775</v>
      </c>
      <c r="M3739" s="1" t="s">
        <v>2002</v>
      </c>
      <c r="N3739" s="1" t="s">
        <v>1989</v>
      </c>
      <c r="O3739" s="3">
        <v>574</v>
      </c>
      <c r="P3739">
        <v>1</v>
      </c>
      <c r="Q3739" s="3">
        <v>574</v>
      </c>
      <c r="R3739" s="1" t="s">
        <v>1951</v>
      </c>
      <c r="S3739" s="3">
        <v>38</v>
      </c>
      <c r="T3739">
        <v>4</v>
      </c>
      <c r="U3739" t="str">
        <f>IF(Ecommerce_Sales[[#This Row],[Delivery_Time_Days]]&gt;7,"Delay",IF(Ecommerce_Sales[[#This Row],[Delivery_Time_Days]] = 0,"No delivery",IF(Ecommerce_Sales[[#This Row],[Delivery_Time_Days]]&lt;=7,"On-time")))</f>
        <v>On-time</v>
      </c>
      <c r="V3739" s="7">
        <f>Ecommerce_Sales[[#This Row],[Profit]]/Ecommerce_Sales[[#This Row],[Total_Price]]</f>
        <v>0.25087108013937282</v>
      </c>
      <c r="W3739" s="3">
        <v>144</v>
      </c>
      <c r="X3739" s="3"/>
    </row>
    <row r="3740" spans="1:24" x14ac:dyDescent="0.25">
      <c r="A3740" s="1" t="s">
        <v>9782</v>
      </c>
      <c r="B3740" s="1" t="s">
        <v>466</v>
      </c>
      <c r="C3740" s="1" t="s">
        <v>467</v>
      </c>
      <c r="D3740" s="1" t="s">
        <v>2856</v>
      </c>
      <c r="E3740" s="1" t="s">
        <v>1966</v>
      </c>
      <c r="F3740" s="2">
        <v>45302</v>
      </c>
      <c r="G3740" s="2">
        <v>45102</v>
      </c>
      <c r="H3740" s="2" t="str">
        <f>TEXT(Ecommerce_Sales[[#This Row],[Order_Date]],"mmmm")</f>
        <v>June</v>
      </c>
      <c r="I3740" s="2" t="str">
        <f>TEXT(Ecommerce_Sales[[#This Row],[Order_Date]],"yyyy")</f>
        <v>2023</v>
      </c>
      <c r="J3740" s="2" t="str">
        <f>TEXT(Ecommerce_Sales[[#This Row],[Order_Date]],"mmmm")</f>
        <v>June</v>
      </c>
      <c r="K3740" s="1" t="s">
        <v>1947</v>
      </c>
      <c r="L3740" s="1" t="s">
        <v>9783</v>
      </c>
      <c r="M3740" s="1" t="s">
        <v>2002</v>
      </c>
      <c r="N3740" s="1" t="s">
        <v>1989</v>
      </c>
      <c r="O3740" s="3">
        <v>1075</v>
      </c>
      <c r="P3740">
        <v>1</v>
      </c>
      <c r="Q3740" s="3">
        <v>1075</v>
      </c>
      <c r="R3740" s="1" t="s">
        <v>1958</v>
      </c>
      <c r="S3740" s="3">
        <v>152</v>
      </c>
      <c r="T3740">
        <v>7</v>
      </c>
      <c r="U3740" t="str">
        <f>IF(Ecommerce_Sales[[#This Row],[Delivery_Time_Days]]&gt;7,"Delay",IF(Ecommerce_Sales[[#This Row],[Delivery_Time_Days]] = 0,"No delivery",IF(Ecommerce_Sales[[#This Row],[Delivery_Time_Days]]&lt;=7,"On-time")))</f>
        <v>On-time</v>
      </c>
      <c r="V3740" s="7">
        <f>Ecommerce_Sales[[#This Row],[Profit]]/Ecommerce_Sales[[#This Row],[Total_Price]]</f>
        <v>0.25023255813953488</v>
      </c>
      <c r="W3740" s="3">
        <v>269</v>
      </c>
      <c r="X3740" s="3"/>
    </row>
    <row r="3741" spans="1:24" x14ac:dyDescent="0.25">
      <c r="A3741" s="1" t="s">
        <v>9784</v>
      </c>
      <c r="B3741" s="1" t="s">
        <v>290</v>
      </c>
      <c r="C3741" s="1" t="s">
        <v>291</v>
      </c>
      <c r="D3741" s="1" t="s">
        <v>3945</v>
      </c>
      <c r="E3741" s="1" t="s">
        <v>1996</v>
      </c>
      <c r="F3741" s="2">
        <v>45655</v>
      </c>
      <c r="G3741" s="2">
        <v>44977</v>
      </c>
      <c r="H3741" s="2" t="str">
        <f>TEXT(Ecommerce_Sales[[#This Row],[Order_Date]],"mmmm")</f>
        <v>February</v>
      </c>
      <c r="I3741" s="2" t="str">
        <f>TEXT(Ecommerce_Sales[[#This Row],[Order_Date]],"yyyy")</f>
        <v>2023</v>
      </c>
      <c r="J3741" s="2" t="str">
        <f>TEXT(Ecommerce_Sales[[#This Row],[Order_Date]],"mmmm")</f>
        <v>February</v>
      </c>
      <c r="K3741" s="1" t="s">
        <v>1947</v>
      </c>
      <c r="L3741" s="1" t="s">
        <v>9785</v>
      </c>
      <c r="M3741" s="1" t="s">
        <v>2007</v>
      </c>
      <c r="N3741" s="1" t="s">
        <v>1973</v>
      </c>
      <c r="O3741" s="3">
        <v>619</v>
      </c>
      <c r="P3741">
        <v>1</v>
      </c>
      <c r="Q3741" s="3">
        <v>619</v>
      </c>
      <c r="R3741" s="1" t="s">
        <v>2008</v>
      </c>
      <c r="S3741" s="3">
        <v>69</v>
      </c>
      <c r="T3741">
        <v>5</v>
      </c>
      <c r="U3741" t="str">
        <f>IF(Ecommerce_Sales[[#This Row],[Delivery_Time_Days]]&gt;7,"Delay",IF(Ecommerce_Sales[[#This Row],[Delivery_Time_Days]] = 0,"No delivery",IF(Ecommerce_Sales[[#This Row],[Delivery_Time_Days]]&lt;=7,"On-time")))</f>
        <v>On-time</v>
      </c>
      <c r="V3741" s="7">
        <f>Ecommerce_Sales[[#This Row],[Profit]]/Ecommerce_Sales[[#This Row],[Total_Price]]</f>
        <v>0.30048465266558966</v>
      </c>
      <c r="W3741" s="3">
        <v>186</v>
      </c>
      <c r="X3741" s="3"/>
    </row>
    <row r="3742" spans="1:24" x14ac:dyDescent="0.25">
      <c r="A3742" s="1" t="s">
        <v>9786</v>
      </c>
      <c r="B3742" s="1" t="s">
        <v>1199</v>
      </c>
      <c r="C3742" s="1" t="s">
        <v>1200</v>
      </c>
      <c r="D3742" s="1" t="s">
        <v>2865</v>
      </c>
      <c r="E3742" s="1" t="s">
        <v>1966</v>
      </c>
      <c r="F3742" s="2">
        <v>45056</v>
      </c>
      <c r="G3742" s="2">
        <v>45189</v>
      </c>
      <c r="H3742" s="2" t="str">
        <f>TEXT(Ecommerce_Sales[[#This Row],[Order_Date]],"mmmm")</f>
        <v>September</v>
      </c>
      <c r="I3742" s="2" t="str">
        <f>TEXT(Ecommerce_Sales[[#This Row],[Order_Date]],"yyyy")</f>
        <v>2023</v>
      </c>
      <c r="J3742" s="2" t="str">
        <f>TEXT(Ecommerce_Sales[[#This Row],[Order_Date]],"mmmm")</f>
        <v>September</v>
      </c>
      <c r="K3742" s="1" t="s">
        <v>1947</v>
      </c>
      <c r="L3742" s="1" t="s">
        <v>7938</v>
      </c>
      <c r="M3742" s="1" t="s">
        <v>1968</v>
      </c>
      <c r="N3742" s="1" t="s">
        <v>1957</v>
      </c>
      <c r="O3742" s="3">
        <v>847</v>
      </c>
      <c r="P3742">
        <v>3</v>
      </c>
      <c r="Q3742" s="3">
        <v>2542</v>
      </c>
      <c r="R3742" s="1" t="s">
        <v>1958</v>
      </c>
      <c r="S3742" s="3">
        <v>246</v>
      </c>
      <c r="T3742">
        <v>6</v>
      </c>
      <c r="U3742" t="str">
        <f>IF(Ecommerce_Sales[[#This Row],[Delivery_Time_Days]]&gt;7,"Delay",IF(Ecommerce_Sales[[#This Row],[Delivery_Time_Days]] = 0,"No delivery",IF(Ecommerce_Sales[[#This Row],[Delivery_Time_Days]]&lt;=7,"On-time")))</f>
        <v>On-time</v>
      </c>
      <c r="V3742" s="7">
        <f>Ecommerce_Sales[[#This Row],[Profit]]/Ecommerce_Sales[[#This Row],[Total_Price]]</f>
        <v>0.14988198269079464</v>
      </c>
      <c r="W3742" s="3">
        <v>381</v>
      </c>
      <c r="X3742" s="3"/>
    </row>
    <row r="3743" spans="1:24" x14ac:dyDescent="0.25">
      <c r="A3743" s="1" t="s">
        <v>9787</v>
      </c>
      <c r="B3743" s="1" t="s">
        <v>1594</v>
      </c>
      <c r="C3743" s="1" t="s">
        <v>1595</v>
      </c>
      <c r="D3743" s="1" t="s">
        <v>5354</v>
      </c>
      <c r="E3743" s="1" t="s">
        <v>1981</v>
      </c>
      <c r="F3743" s="2">
        <v>45230</v>
      </c>
      <c r="G3743" s="2">
        <v>45101</v>
      </c>
      <c r="H3743" s="2" t="str">
        <f>TEXT(Ecommerce_Sales[[#This Row],[Order_Date]],"mmmm")</f>
        <v>June</v>
      </c>
      <c r="I3743" s="2" t="str">
        <f>TEXT(Ecommerce_Sales[[#This Row],[Order_Date]],"yyyy")</f>
        <v>2023</v>
      </c>
      <c r="J3743" s="2" t="str">
        <f>TEXT(Ecommerce_Sales[[#This Row],[Order_Date]],"mmmm")</f>
        <v>June</v>
      </c>
      <c r="K3743" s="1" t="s">
        <v>1947</v>
      </c>
      <c r="L3743" s="1" t="s">
        <v>9788</v>
      </c>
      <c r="M3743" s="1" t="s">
        <v>2047</v>
      </c>
      <c r="N3743" s="1" t="s">
        <v>1989</v>
      </c>
      <c r="O3743" s="3">
        <v>685</v>
      </c>
      <c r="P3743">
        <v>1</v>
      </c>
      <c r="Q3743" s="3">
        <v>685</v>
      </c>
      <c r="R3743" s="1" t="s">
        <v>1951</v>
      </c>
      <c r="S3743" s="3">
        <v>46</v>
      </c>
      <c r="T3743">
        <v>4</v>
      </c>
      <c r="U3743" t="str">
        <f>IF(Ecommerce_Sales[[#This Row],[Delivery_Time_Days]]&gt;7,"Delay",IF(Ecommerce_Sales[[#This Row],[Delivery_Time_Days]] = 0,"No delivery",IF(Ecommerce_Sales[[#This Row],[Delivery_Time_Days]]&lt;=7,"On-time")))</f>
        <v>On-time</v>
      </c>
      <c r="V3743" s="7">
        <f>Ecommerce_Sales[[#This Row],[Profit]]/Ecommerce_Sales[[#This Row],[Total_Price]]</f>
        <v>0.24963503649635035</v>
      </c>
      <c r="W3743" s="3">
        <v>171</v>
      </c>
      <c r="X3743" s="3"/>
    </row>
    <row r="3744" spans="1:24" x14ac:dyDescent="0.25">
      <c r="A3744" s="1" t="s">
        <v>9789</v>
      </c>
      <c r="B3744" s="1" t="s">
        <v>468</v>
      </c>
      <c r="C3744" s="1" t="s">
        <v>469</v>
      </c>
      <c r="D3744" s="1" t="s">
        <v>2393</v>
      </c>
      <c r="E3744" s="1" t="s">
        <v>1981</v>
      </c>
      <c r="F3744" s="2">
        <v>44945</v>
      </c>
      <c r="G3744" s="2">
        <v>45207</v>
      </c>
      <c r="H3744" s="2" t="str">
        <f>TEXT(Ecommerce_Sales[[#This Row],[Order_Date]],"mmmm")</f>
        <v>October</v>
      </c>
      <c r="I3744" s="2" t="str">
        <f>TEXT(Ecommerce_Sales[[#This Row],[Order_Date]],"yyyy")</f>
        <v>2023</v>
      </c>
      <c r="J3744" s="2" t="str">
        <f>TEXT(Ecommerce_Sales[[#This Row],[Order_Date]],"mmmm")</f>
        <v>October</v>
      </c>
      <c r="K3744" s="1" t="s">
        <v>1947</v>
      </c>
      <c r="L3744" s="1" t="s">
        <v>9790</v>
      </c>
      <c r="M3744" s="1" t="s">
        <v>2079</v>
      </c>
      <c r="N3744" s="1" t="s">
        <v>1973</v>
      </c>
      <c r="O3744" s="3">
        <v>207</v>
      </c>
      <c r="P3744">
        <v>3</v>
      </c>
      <c r="Q3744" s="3">
        <v>620</v>
      </c>
      <c r="R3744" s="1" t="s">
        <v>1951</v>
      </c>
      <c r="S3744" s="3">
        <v>48</v>
      </c>
      <c r="T3744">
        <v>7</v>
      </c>
      <c r="U3744" t="str">
        <f>IF(Ecommerce_Sales[[#This Row],[Delivery_Time_Days]]&gt;7,"Delay",IF(Ecommerce_Sales[[#This Row],[Delivery_Time_Days]] = 0,"No delivery",IF(Ecommerce_Sales[[#This Row],[Delivery_Time_Days]]&lt;=7,"On-time")))</f>
        <v>On-time</v>
      </c>
      <c r="V3744" s="7">
        <f>Ecommerce_Sales[[#This Row],[Profit]]/Ecommerce_Sales[[#This Row],[Total_Price]]</f>
        <v>0.3</v>
      </c>
      <c r="W3744" s="3">
        <v>186</v>
      </c>
      <c r="X3744" s="3"/>
    </row>
    <row r="3745" spans="1:24" x14ac:dyDescent="0.25">
      <c r="A3745" s="1" t="s">
        <v>9791</v>
      </c>
      <c r="B3745" s="1" t="s">
        <v>1391</v>
      </c>
      <c r="C3745" s="1" t="s">
        <v>1392</v>
      </c>
      <c r="D3745" s="1" t="s">
        <v>5246</v>
      </c>
      <c r="E3745" s="1" t="s">
        <v>1996</v>
      </c>
      <c r="F3745" s="2">
        <v>45482</v>
      </c>
      <c r="G3745" s="2">
        <v>45512</v>
      </c>
      <c r="H3745" s="2" t="str">
        <f>TEXT(Ecommerce_Sales[[#This Row],[Order_Date]],"mmmm")</f>
        <v>August</v>
      </c>
      <c r="I3745" s="2" t="str">
        <f>TEXT(Ecommerce_Sales[[#This Row],[Order_Date]],"yyyy")</f>
        <v>2024</v>
      </c>
      <c r="J3745" s="2" t="str">
        <f>TEXT(Ecommerce_Sales[[#This Row],[Order_Date]],"mmmm")</f>
        <v>August</v>
      </c>
      <c r="K3745" s="1" t="s">
        <v>1947</v>
      </c>
      <c r="L3745" s="1" t="s">
        <v>9792</v>
      </c>
      <c r="M3745" s="1" t="s">
        <v>1968</v>
      </c>
      <c r="N3745" s="1" t="s">
        <v>1957</v>
      </c>
      <c r="O3745" s="3">
        <v>913</v>
      </c>
      <c r="P3745">
        <v>6</v>
      </c>
      <c r="Q3745" s="3">
        <v>5476</v>
      </c>
      <c r="R3745" s="1" t="s">
        <v>1951</v>
      </c>
      <c r="S3745" s="3">
        <v>775</v>
      </c>
      <c r="T3745">
        <v>5</v>
      </c>
      <c r="U3745" t="str">
        <f>IF(Ecommerce_Sales[[#This Row],[Delivery_Time_Days]]&gt;7,"Delay",IF(Ecommerce_Sales[[#This Row],[Delivery_Time_Days]] = 0,"No delivery",IF(Ecommerce_Sales[[#This Row],[Delivery_Time_Days]]&lt;=7,"On-time")))</f>
        <v>On-time</v>
      </c>
      <c r="V3745" s="7">
        <f>Ecommerce_Sales[[#This Row],[Profit]]/Ecommerce_Sales[[#This Row],[Total_Price]]</f>
        <v>0.14992695398100803</v>
      </c>
      <c r="W3745" s="3">
        <v>821</v>
      </c>
      <c r="X3745" s="3"/>
    </row>
    <row r="3746" spans="1:24" x14ac:dyDescent="0.25">
      <c r="A3746" s="1" t="s">
        <v>9793</v>
      </c>
      <c r="B3746" s="1" t="s">
        <v>879</v>
      </c>
      <c r="C3746" s="1" t="s">
        <v>880</v>
      </c>
      <c r="D3746" s="1" t="s">
        <v>2689</v>
      </c>
      <c r="E3746" s="1" t="s">
        <v>2005</v>
      </c>
      <c r="F3746" s="2">
        <v>44942</v>
      </c>
      <c r="G3746" s="2">
        <v>45296</v>
      </c>
      <c r="H3746" s="2" t="str">
        <f>TEXT(Ecommerce_Sales[[#This Row],[Order_Date]],"mmmm")</f>
        <v>January</v>
      </c>
      <c r="I3746" s="2" t="str">
        <f>TEXT(Ecommerce_Sales[[#This Row],[Order_Date]],"yyyy")</f>
        <v>2024</v>
      </c>
      <c r="J3746" s="2" t="str">
        <f>TEXT(Ecommerce_Sales[[#This Row],[Order_Date]],"mmmm")</f>
        <v>January</v>
      </c>
      <c r="K3746" s="1" t="s">
        <v>1947</v>
      </c>
      <c r="L3746" s="1" t="s">
        <v>9794</v>
      </c>
      <c r="M3746" s="1" t="s">
        <v>1983</v>
      </c>
      <c r="N3746" s="1" t="s">
        <v>1950</v>
      </c>
      <c r="O3746" s="3">
        <v>79</v>
      </c>
      <c r="P3746">
        <v>1</v>
      </c>
      <c r="Q3746" s="3">
        <v>79</v>
      </c>
      <c r="R3746" s="1" t="s">
        <v>2008</v>
      </c>
      <c r="S3746" s="3">
        <v>6</v>
      </c>
      <c r="T3746">
        <v>2</v>
      </c>
      <c r="U3746" t="str">
        <f>IF(Ecommerce_Sales[[#This Row],[Delivery_Time_Days]]&gt;7,"Delay",IF(Ecommerce_Sales[[#This Row],[Delivery_Time_Days]] = 0,"No delivery",IF(Ecommerce_Sales[[#This Row],[Delivery_Time_Days]]&lt;=7,"On-time")))</f>
        <v>On-time</v>
      </c>
      <c r="V3746" s="7">
        <f>Ecommerce_Sales[[#This Row],[Profit]]/Ecommerce_Sales[[#This Row],[Total_Price]]</f>
        <v>0.4050632911392405</v>
      </c>
      <c r="W3746" s="3">
        <v>32</v>
      </c>
      <c r="X3746" s="3"/>
    </row>
    <row r="3747" spans="1:24" x14ac:dyDescent="0.25">
      <c r="A3747" s="1" t="s">
        <v>9795</v>
      </c>
      <c r="B3747" s="1" t="s">
        <v>1351</v>
      </c>
      <c r="C3747" s="1" t="s">
        <v>1352</v>
      </c>
      <c r="D3747" s="1" t="s">
        <v>5746</v>
      </c>
      <c r="E3747" s="1" t="s">
        <v>1981</v>
      </c>
      <c r="F3747" s="2">
        <v>45510</v>
      </c>
      <c r="G3747" s="2">
        <v>45394</v>
      </c>
      <c r="H3747" s="2" t="str">
        <f>TEXT(Ecommerce_Sales[[#This Row],[Order_Date]],"mmmm")</f>
        <v>April</v>
      </c>
      <c r="I3747" s="2" t="str">
        <f>TEXT(Ecommerce_Sales[[#This Row],[Order_Date]],"yyyy")</f>
        <v>2024</v>
      </c>
      <c r="J3747" s="2" t="str">
        <f>TEXT(Ecommerce_Sales[[#This Row],[Order_Date]],"mmmm")</f>
        <v>April</v>
      </c>
      <c r="K3747" s="1" t="s">
        <v>1947</v>
      </c>
      <c r="L3747" s="1" t="s">
        <v>6077</v>
      </c>
      <c r="M3747" s="1" t="s">
        <v>2065</v>
      </c>
      <c r="N3747" s="1" t="s">
        <v>1978</v>
      </c>
      <c r="O3747" s="3">
        <v>795</v>
      </c>
      <c r="P3747">
        <v>5</v>
      </c>
      <c r="Q3747" s="3">
        <v>3975</v>
      </c>
      <c r="R3747" s="1" t="s">
        <v>1958</v>
      </c>
      <c r="S3747" s="3">
        <v>275</v>
      </c>
      <c r="T3747">
        <v>6</v>
      </c>
      <c r="U3747" t="str">
        <f>IF(Ecommerce_Sales[[#This Row],[Delivery_Time_Days]]&gt;7,"Delay",IF(Ecommerce_Sales[[#This Row],[Delivery_Time_Days]] = 0,"No delivery",IF(Ecommerce_Sales[[#This Row],[Delivery_Time_Days]]&lt;=7,"On-time")))</f>
        <v>On-time</v>
      </c>
      <c r="V3747" s="7">
        <f>Ecommerce_Sales[[#This Row],[Profit]]/Ecommerce_Sales[[#This Row],[Total_Price]]</f>
        <v>0.34993710691823898</v>
      </c>
      <c r="W3747" s="3">
        <v>1391</v>
      </c>
      <c r="X3747" s="3"/>
    </row>
    <row r="3748" spans="1:24" x14ac:dyDescent="0.25">
      <c r="A3748" s="1" t="s">
        <v>9796</v>
      </c>
      <c r="B3748" s="1" t="s">
        <v>1619</v>
      </c>
      <c r="C3748" s="1" t="s">
        <v>1620</v>
      </c>
      <c r="D3748" s="1" t="s">
        <v>2634</v>
      </c>
      <c r="E3748" s="1" t="s">
        <v>2005</v>
      </c>
      <c r="F3748" s="2">
        <v>45171</v>
      </c>
      <c r="G3748" s="2">
        <v>45258</v>
      </c>
      <c r="H3748" s="2" t="str">
        <f>TEXT(Ecommerce_Sales[[#This Row],[Order_Date]],"mmmm")</f>
        <v>November</v>
      </c>
      <c r="I3748" s="2" t="str">
        <f>TEXT(Ecommerce_Sales[[#This Row],[Order_Date]],"yyyy")</f>
        <v>2023</v>
      </c>
      <c r="J3748" s="2" t="str">
        <f>TEXT(Ecommerce_Sales[[#This Row],[Order_Date]],"mmmm")</f>
        <v>November</v>
      </c>
      <c r="K3748" s="1" t="s">
        <v>1986</v>
      </c>
      <c r="L3748" s="1" t="s">
        <v>9797</v>
      </c>
      <c r="M3748" s="1" t="s">
        <v>2043</v>
      </c>
      <c r="N3748" s="1" t="s">
        <v>1989</v>
      </c>
      <c r="O3748" s="3">
        <v>1489</v>
      </c>
      <c r="P3748">
        <v>4</v>
      </c>
      <c r="Q3748" s="3">
        <v>5954</v>
      </c>
      <c r="R3748" s="1" t="s">
        <v>1951</v>
      </c>
      <c r="S3748" s="3">
        <v>674</v>
      </c>
      <c r="U3748" t="str">
        <f>IF(Ecommerce_Sales[[#This Row],[Delivery_Time_Days]]&gt;7,"Delay",IF(Ecommerce_Sales[[#This Row],[Delivery_Time_Days]] = 0,"No delivery",IF(Ecommerce_Sales[[#This Row],[Delivery_Time_Days]]&lt;=7,"On-time")))</f>
        <v>No delivery</v>
      </c>
      <c r="V3748" s="7">
        <f>Ecommerce_Sales[[#This Row],[Profit]]/Ecommerce_Sales[[#This Row],[Total_Price]]</f>
        <v>0.25008397715821296</v>
      </c>
      <c r="W3748" s="3">
        <v>1489</v>
      </c>
      <c r="X3748" s="3"/>
    </row>
    <row r="3749" spans="1:24" x14ac:dyDescent="0.25">
      <c r="A3749" s="1" t="s">
        <v>9798</v>
      </c>
      <c r="B3749" s="1" t="s">
        <v>1459</v>
      </c>
      <c r="C3749" s="1" t="s">
        <v>1460</v>
      </c>
      <c r="D3749" s="1" t="s">
        <v>6352</v>
      </c>
      <c r="E3749" s="1" t="s">
        <v>1961</v>
      </c>
      <c r="F3749" s="2">
        <v>44969</v>
      </c>
      <c r="G3749" s="2">
        <v>45493</v>
      </c>
      <c r="H3749" s="2" t="str">
        <f>TEXT(Ecommerce_Sales[[#This Row],[Order_Date]],"mmmm")</f>
        <v>July</v>
      </c>
      <c r="I3749" s="2" t="str">
        <f>TEXT(Ecommerce_Sales[[#This Row],[Order_Date]],"yyyy")</f>
        <v>2024</v>
      </c>
      <c r="J3749" s="2" t="str">
        <f>TEXT(Ecommerce_Sales[[#This Row],[Order_Date]],"mmmm")</f>
        <v>July</v>
      </c>
      <c r="K3749" s="1" t="s">
        <v>1986</v>
      </c>
      <c r="L3749" s="1" t="s">
        <v>9799</v>
      </c>
      <c r="M3749" s="1" t="s">
        <v>1956</v>
      </c>
      <c r="N3749" s="1" t="s">
        <v>1957</v>
      </c>
      <c r="O3749" s="3">
        <v>149</v>
      </c>
      <c r="P3749">
        <v>2</v>
      </c>
      <c r="Q3749" s="3">
        <v>297</v>
      </c>
      <c r="R3749" s="1" t="s">
        <v>1958</v>
      </c>
      <c r="S3749" s="3">
        <v>20</v>
      </c>
      <c r="U3749" t="str">
        <f>IF(Ecommerce_Sales[[#This Row],[Delivery_Time_Days]]&gt;7,"Delay",IF(Ecommerce_Sales[[#This Row],[Delivery_Time_Days]] = 0,"No delivery",IF(Ecommerce_Sales[[#This Row],[Delivery_Time_Days]]&lt;=7,"On-time")))</f>
        <v>No delivery</v>
      </c>
      <c r="V3749" s="7">
        <f>Ecommerce_Sales[[#This Row],[Profit]]/Ecommerce_Sales[[#This Row],[Total_Price]]</f>
        <v>0.15151515151515152</v>
      </c>
      <c r="W3749" s="3">
        <v>45</v>
      </c>
      <c r="X3749" s="3"/>
    </row>
    <row r="3750" spans="1:24" x14ac:dyDescent="0.25">
      <c r="A3750" s="1" t="s">
        <v>9800</v>
      </c>
      <c r="B3750" s="1" t="s">
        <v>810</v>
      </c>
      <c r="C3750" s="1" t="s">
        <v>811</v>
      </c>
      <c r="D3750" s="1" t="s">
        <v>2261</v>
      </c>
      <c r="E3750" s="1" t="s">
        <v>1981</v>
      </c>
      <c r="F3750" s="2">
        <v>45228</v>
      </c>
      <c r="G3750" s="2">
        <v>45349</v>
      </c>
      <c r="H3750" s="2" t="str">
        <f>TEXT(Ecommerce_Sales[[#This Row],[Order_Date]],"mmmm")</f>
        <v>February</v>
      </c>
      <c r="I3750" s="2" t="str">
        <f>TEXT(Ecommerce_Sales[[#This Row],[Order_Date]],"yyyy")</f>
        <v>2024</v>
      </c>
      <c r="J3750" s="2" t="str">
        <f>TEXT(Ecommerce_Sales[[#This Row],[Order_Date]],"mmmm")</f>
        <v>February</v>
      </c>
      <c r="K3750" s="1" t="s">
        <v>1947</v>
      </c>
      <c r="L3750" s="1" t="s">
        <v>9801</v>
      </c>
      <c r="M3750" s="1" t="s">
        <v>2058</v>
      </c>
      <c r="N3750" s="1" t="s">
        <v>1950</v>
      </c>
      <c r="O3750" s="3">
        <v>315</v>
      </c>
      <c r="P3750">
        <v>3</v>
      </c>
      <c r="Q3750" s="3">
        <v>945</v>
      </c>
      <c r="R3750" s="1" t="s">
        <v>2008</v>
      </c>
      <c r="S3750" s="3">
        <v>121</v>
      </c>
      <c r="T3750">
        <v>3</v>
      </c>
      <c r="U3750" t="str">
        <f>IF(Ecommerce_Sales[[#This Row],[Delivery_Time_Days]]&gt;7,"Delay",IF(Ecommerce_Sales[[#This Row],[Delivery_Time_Days]] = 0,"No delivery",IF(Ecommerce_Sales[[#This Row],[Delivery_Time_Days]]&lt;=7,"On-time")))</f>
        <v>On-time</v>
      </c>
      <c r="V3750" s="7">
        <f>Ecommerce_Sales[[#This Row],[Profit]]/Ecommerce_Sales[[#This Row],[Total_Price]]</f>
        <v>0.4</v>
      </c>
      <c r="W3750" s="3">
        <v>378</v>
      </c>
      <c r="X3750" s="3"/>
    </row>
    <row r="3751" spans="1:24" x14ac:dyDescent="0.25">
      <c r="A3751" s="1" t="s">
        <v>9802</v>
      </c>
      <c r="B3751" s="1" t="s">
        <v>218</v>
      </c>
      <c r="C3751" s="1" t="s">
        <v>219</v>
      </c>
      <c r="D3751" s="1" t="s">
        <v>3122</v>
      </c>
      <c r="E3751" s="1" t="s">
        <v>2005</v>
      </c>
      <c r="F3751" s="2">
        <v>45551</v>
      </c>
      <c r="G3751" s="2">
        <v>45465</v>
      </c>
      <c r="H3751" s="2" t="str">
        <f>TEXT(Ecommerce_Sales[[#This Row],[Order_Date]],"mmmm")</f>
        <v>June</v>
      </c>
      <c r="I3751" s="2" t="str">
        <f>TEXT(Ecommerce_Sales[[#This Row],[Order_Date]],"yyyy")</f>
        <v>2024</v>
      </c>
      <c r="J3751" s="2" t="str">
        <f>TEXT(Ecommerce_Sales[[#This Row],[Order_Date]],"mmmm")</f>
        <v>June</v>
      </c>
      <c r="K3751" s="1" t="s">
        <v>1947</v>
      </c>
      <c r="L3751" s="1" t="s">
        <v>9803</v>
      </c>
      <c r="M3751" s="1" t="s">
        <v>2043</v>
      </c>
      <c r="N3751" s="1" t="s">
        <v>1989</v>
      </c>
      <c r="O3751" s="3">
        <v>837</v>
      </c>
      <c r="P3751">
        <v>2</v>
      </c>
      <c r="Q3751" s="3">
        <v>1675</v>
      </c>
      <c r="R3751" s="1" t="s">
        <v>1951</v>
      </c>
      <c r="S3751" s="3">
        <v>150</v>
      </c>
      <c r="T3751">
        <v>6</v>
      </c>
      <c r="U3751" t="str">
        <f>IF(Ecommerce_Sales[[#This Row],[Delivery_Time_Days]]&gt;7,"Delay",IF(Ecommerce_Sales[[#This Row],[Delivery_Time_Days]] = 0,"No delivery",IF(Ecommerce_Sales[[#This Row],[Delivery_Time_Days]]&lt;=7,"On-time")))</f>
        <v>On-time</v>
      </c>
      <c r="V3751" s="7">
        <f>Ecommerce_Sales[[#This Row],[Profit]]/Ecommerce_Sales[[#This Row],[Total_Price]]</f>
        <v>0.25014925373134328</v>
      </c>
      <c r="W3751" s="3">
        <v>419</v>
      </c>
      <c r="X3751" s="3"/>
    </row>
    <row r="3752" spans="1:24" x14ac:dyDescent="0.25">
      <c r="A3752" s="1" t="s">
        <v>9804</v>
      </c>
      <c r="B3752" s="1" t="s">
        <v>697</v>
      </c>
      <c r="C3752" s="1" t="s">
        <v>1778</v>
      </c>
      <c r="D3752" s="1" t="s">
        <v>5204</v>
      </c>
      <c r="E3752" s="1" t="s">
        <v>1954</v>
      </c>
      <c r="F3752" s="2">
        <v>45214</v>
      </c>
      <c r="G3752" s="2">
        <v>45182</v>
      </c>
      <c r="H3752" s="2" t="str">
        <f>TEXT(Ecommerce_Sales[[#This Row],[Order_Date]],"mmmm")</f>
        <v>September</v>
      </c>
      <c r="I3752" s="2" t="str">
        <f>TEXT(Ecommerce_Sales[[#This Row],[Order_Date]],"yyyy")</f>
        <v>2023</v>
      </c>
      <c r="J3752" s="2" t="str">
        <f>TEXT(Ecommerce_Sales[[#This Row],[Order_Date]],"mmmm")</f>
        <v>September</v>
      </c>
      <c r="K3752" s="1" t="s">
        <v>1947</v>
      </c>
      <c r="L3752" s="1" t="s">
        <v>9805</v>
      </c>
      <c r="M3752" s="1" t="s">
        <v>2030</v>
      </c>
      <c r="N3752" s="1" t="s">
        <v>1978</v>
      </c>
      <c r="O3752" s="3">
        <v>877</v>
      </c>
      <c r="P3752">
        <v>5</v>
      </c>
      <c r="Q3752" s="3">
        <v>4385</v>
      </c>
      <c r="R3752" s="1" t="s">
        <v>1951</v>
      </c>
      <c r="S3752" s="3">
        <v>459</v>
      </c>
      <c r="T3752">
        <v>2</v>
      </c>
      <c r="U3752" t="str">
        <f>IF(Ecommerce_Sales[[#This Row],[Delivery_Time_Days]]&gt;7,"Delay",IF(Ecommerce_Sales[[#This Row],[Delivery_Time_Days]] = 0,"No delivery",IF(Ecommerce_Sales[[#This Row],[Delivery_Time_Days]]&lt;=7,"On-time")))</f>
        <v>On-time</v>
      </c>
      <c r="V3752" s="7">
        <f>Ecommerce_Sales[[#This Row],[Profit]]/Ecommerce_Sales[[#This Row],[Total_Price]]</f>
        <v>0.35005701254275939</v>
      </c>
      <c r="W3752" s="3">
        <v>1535</v>
      </c>
      <c r="X3752" s="3"/>
    </row>
    <row r="3753" spans="1:24" x14ac:dyDescent="0.25">
      <c r="A3753" s="1" t="s">
        <v>9806</v>
      </c>
      <c r="B3753" s="1" t="s">
        <v>545</v>
      </c>
      <c r="C3753" s="1" t="s">
        <v>546</v>
      </c>
      <c r="D3753" s="1" t="s">
        <v>2514</v>
      </c>
      <c r="E3753" s="1" t="s">
        <v>1954</v>
      </c>
      <c r="F3753" s="2">
        <v>45016</v>
      </c>
      <c r="G3753" s="2">
        <v>45455</v>
      </c>
      <c r="H3753" s="2" t="str">
        <f>TEXT(Ecommerce_Sales[[#This Row],[Order_Date]],"mmmm")</f>
        <v>June</v>
      </c>
      <c r="I3753" s="2" t="str">
        <f>TEXT(Ecommerce_Sales[[#This Row],[Order_Date]],"yyyy")</f>
        <v>2024</v>
      </c>
      <c r="J3753" s="2" t="str">
        <f>TEXT(Ecommerce_Sales[[#This Row],[Order_Date]],"mmmm")</f>
        <v>June</v>
      </c>
      <c r="K3753" s="1" t="s">
        <v>1947</v>
      </c>
      <c r="L3753" s="1" t="s">
        <v>9807</v>
      </c>
      <c r="M3753" s="1" t="s">
        <v>1998</v>
      </c>
      <c r="N3753" s="1" t="s">
        <v>1973</v>
      </c>
      <c r="O3753" s="3">
        <v>1138</v>
      </c>
      <c r="P3753">
        <v>3</v>
      </c>
      <c r="Q3753" s="3">
        <v>3415</v>
      </c>
      <c r="R3753" s="1" t="s">
        <v>1958</v>
      </c>
      <c r="S3753" s="3">
        <v>203</v>
      </c>
      <c r="T3753">
        <v>10</v>
      </c>
      <c r="U3753" t="str">
        <f>IF(Ecommerce_Sales[[#This Row],[Delivery_Time_Days]]&gt;7,"Delay",IF(Ecommerce_Sales[[#This Row],[Delivery_Time_Days]] = 0,"No delivery",IF(Ecommerce_Sales[[#This Row],[Delivery_Time_Days]]&lt;=7,"On-time")))</f>
        <v>Delay</v>
      </c>
      <c r="V3753" s="7">
        <f>Ecommerce_Sales[[#This Row],[Profit]]/Ecommerce_Sales[[#This Row],[Total_Price]]</f>
        <v>0.3001464128843338</v>
      </c>
      <c r="W3753" s="3">
        <v>1025</v>
      </c>
      <c r="X3753" s="3"/>
    </row>
    <row r="3754" spans="1:24" x14ac:dyDescent="0.25">
      <c r="A3754" s="1" t="s">
        <v>9808</v>
      </c>
      <c r="B3754" s="1" t="s">
        <v>1037</v>
      </c>
      <c r="C3754" s="1" t="s">
        <v>1229</v>
      </c>
      <c r="D3754" s="1" t="s">
        <v>2975</v>
      </c>
      <c r="E3754" s="1" t="s">
        <v>1961</v>
      </c>
      <c r="F3754" s="2">
        <v>45258</v>
      </c>
      <c r="G3754" s="2">
        <v>45001</v>
      </c>
      <c r="H3754" s="2" t="str">
        <f>TEXT(Ecommerce_Sales[[#This Row],[Order_Date]],"mmmm")</f>
        <v>March</v>
      </c>
      <c r="I3754" s="2" t="str">
        <f>TEXT(Ecommerce_Sales[[#This Row],[Order_Date]],"yyyy")</f>
        <v>2023</v>
      </c>
      <c r="J3754" s="2" t="str">
        <f>TEXT(Ecommerce_Sales[[#This Row],[Order_Date]],"mmmm")</f>
        <v>March</v>
      </c>
      <c r="K3754" s="1" t="s">
        <v>1947</v>
      </c>
      <c r="L3754" s="1" t="s">
        <v>8588</v>
      </c>
      <c r="M3754" s="1" t="s">
        <v>1949</v>
      </c>
      <c r="N3754" s="1" t="s">
        <v>1950</v>
      </c>
      <c r="O3754" s="3">
        <v>630</v>
      </c>
      <c r="P3754">
        <v>1</v>
      </c>
      <c r="Q3754" s="3">
        <v>630</v>
      </c>
      <c r="R3754" s="1" t="s">
        <v>1958</v>
      </c>
      <c r="S3754" s="3">
        <v>64</v>
      </c>
      <c r="T3754">
        <v>6</v>
      </c>
      <c r="U3754" t="str">
        <f>IF(Ecommerce_Sales[[#This Row],[Delivery_Time_Days]]&gt;7,"Delay",IF(Ecommerce_Sales[[#This Row],[Delivery_Time_Days]] = 0,"No delivery",IF(Ecommerce_Sales[[#This Row],[Delivery_Time_Days]]&lt;=7,"On-time")))</f>
        <v>On-time</v>
      </c>
      <c r="V3754" s="7">
        <f>Ecommerce_Sales[[#This Row],[Profit]]/Ecommerce_Sales[[#This Row],[Total_Price]]</f>
        <v>0.4</v>
      </c>
      <c r="W3754" s="3">
        <v>252</v>
      </c>
      <c r="X3754" s="3"/>
    </row>
    <row r="3755" spans="1:24" x14ac:dyDescent="0.25">
      <c r="A3755" s="1" t="s">
        <v>9809</v>
      </c>
      <c r="B3755" s="1" t="s">
        <v>836</v>
      </c>
      <c r="C3755" s="1" t="s">
        <v>837</v>
      </c>
      <c r="D3755" s="1" t="s">
        <v>2314</v>
      </c>
      <c r="E3755" s="1" t="s">
        <v>1966</v>
      </c>
      <c r="F3755" s="2">
        <v>45350</v>
      </c>
      <c r="G3755" s="2">
        <v>44940</v>
      </c>
      <c r="H3755" s="2" t="str">
        <f>TEXT(Ecommerce_Sales[[#This Row],[Order_Date]],"mmmm")</f>
        <v>January</v>
      </c>
      <c r="I3755" s="2" t="str">
        <f>TEXT(Ecommerce_Sales[[#This Row],[Order_Date]],"yyyy")</f>
        <v>2023</v>
      </c>
      <c r="J3755" s="2" t="str">
        <f>TEXT(Ecommerce_Sales[[#This Row],[Order_Date]],"mmmm")</f>
        <v>January</v>
      </c>
      <c r="K3755" s="1" t="s">
        <v>1947</v>
      </c>
      <c r="L3755" s="1" t="s">
        <v>9810</v>
      </c>
      <c r="M3755" s="1" t="s">
        <v>1956</v>
      </c>
      <c r="N3755" s="1" t="s">
        <v>1957</v>
      </c>
      <c r="O3755" s="3">
        <v>888</v>
      </c>
      <c r="P3755">
        <v>1</v>
      </c>
      <c r="Q3755" s="3">
        <v>888</v>
      </c>
      <c r="R3755" s="1" t="s">
        <v>1958</v>
      </c>
      <c r="S3755" s="3">
        <v>110</v>
      </c>
      <c r="T3755">
        <v>8</v>
      </c>
      <c r="U3755" t="str">
        <f>IF(Ecommerce_Sales[[#This Row],[Delivery_Time_Days]]&gt;7,"Delay",IF(Ecommerce_Sales[[#This Row],[Delivery_Time_Days]] = 0,"No delivery",IF(Ecommerce_Sales[[#This Row],[Delivery_Time_Days]]&lt;=7,"On-time")))</f>
        <v>Delay</v>
      </c>
      <c r="V3755" s="7">
        <f>Ecommerce_Sales[[#This Row],[Profit]]/Ecommerce_Sales[[#This Row],[Total_Price]]</f>
        <v>0.14977477477477477</v>
      </c>
      <c r="W3755" s="3">
        <v>133</v>
      </c>
      <c r="X3755" s="3"/>
    </row>
    <row r="3756" spans="1:24" x14ac:dyDescent="0.25">
      <c r="A3756" s="1" t="s">
        <v>9811</v>
      </c>
      <c r="B3756" s="1" t="s">
        <v>424</v>
      </c>
      <c r="C3756" s="1" t="s">
        <v>425</v>
      </c>
      <c r="D3756" s="1" t="s">
        <v>3948</v>
      </c>
      <c r="E3756" s="1" t="s">
        <v>1954</v>
      </c>
      <c r="F3756" s="2">
        <v>45025</v>
      </c>
      <c r="G3756" s="2">
        <v>45212</v>
      </c>
      <c r="H3756" s="2" t="str">
        <f>TEXT(Ecommerce_Sales[[#This Row],[Order_Date]],"mmmm")</f>
        <v>October</v>
      </c>
      <c r="I3756" s="2" t="str">
        <f>TEXT(Ecommerce_Sales[[#This Row],[Order_Date]],"yyyy")</f>
        <v>2023</v>
      </c>
      <c r="J3756" s="2" t="str">
        <f>TEXT(Ecommerce_Sales[[#This Row],[Order_Date]],"mmmm")</f>
        <v>October</v>
      </c>
      <c r="K3756" s="1" t="s">
        <v>1947</v>
      </c>
      <c r="L3756" s="1" t="s">
        <v>9812</v>
      </c>
      <c r="M3756" s="1" t="s">
        <v>1998</v>
      </c>
      <c r="N3756" s="1" t="s">
        <v>1973</v>
      </c>
      <c r="O3756" s="3">
        <v>115</v>
      </c>
      <c r="P3756">
        <v>1</v>
      </c>
      <c r="Q3756" s="3">
        <v>115</v>
      </c>
      <c r="R3756" s="1" t="s">
        <v>1958</v>
      </c>
      <c r="S3756" s="3">
        <v>12</v>
      </c>
      <c r="T3756">
        <v>8</v>
      </c>
      <c r="U3756" t="str">
        <f>IF(Ecommerce_Sales[[#This Row],[Delivery_Time_Days]]&gt;7,"Delay",IF(Ecommerce_Sales[[#This Row],[Delivery_Time_Days]] = 0,"No delivery",IF(Ecommerce_Sales[[#This Row],[Delivery_Time_Days]]&lt;=7,"On-time")))</f>
        <v>Delay</v>
      </c>
      <c r="V3756" s="7">
        <f>Ecommerce_Sales[[#This Row],[Profit]]/Ecommerce_Sales[[#This Row],[Total_Price]]</f>
        <v>0.30434782608695654</v>
      </c>
      <c r="W3756" s="3">
        <v>35</v>
      </c>
      <c r="X3756" s="3"/>
    </row>
    <row r="3757" spans="1:24" x14ac:dyDescent="0.25">
      <c r="A3757" s="1" t="s">
        <v>9813</v>
      </c>
      <c r="B3757" s="1" t="s">
        <v>838</v>
      </c>
      <c r="C3757" s="1" t="s">
        <v>839</v>
      </c>
      <c r="D3757" s="1" t="s">
        <v>4253</v>
      </c>
      <c r="E3757" s="1" t="s">
        <v>1954</v>
      </c>
      <c r="F3757" s="2">
        <v>45650</v>
      </c>
      <c r="G3757" s="2">
        <v>45580</v>
      </c>
      <c r="H3757" s="2" t="str">
        <f>TEXT(Ecommerce_Sales[[#This Row],[Order_Date]],"mmmm")</f>
        <v>October</v>
      </c>
      <c r="I3757" s="2" t="str">
        <f>TEXT(Ecommerce_Sales[[#This Row],[Order_Date]],"yyyy")</f>
        <v>2024</v>
      </c>
      <c r="J3757" s="2" t="str">
        <f>TEXT(Ecommerce_Sales[[#This Row],[Order_Date]],"mmmm")</f>
        <v>October</v>
      </c>
      <c r="K3757" s="1" t="s">
        <v>1947</v>
      </c>
      <c r="L3757" s="1" t="s">
        <v>9814</v>
      </c>
      <c r="M3757" s="1" t="s">
        <v>2007</v>
      </c>
      <c r="N3757" s="1" t="s">
        <v>1973</v>
      </c>
      <c r="O3757" s="3">
        <v>751</v>
      </c>
      <c r="P3757">
        <v>1</v>
      </c>
      <c r="Q3757" s="3">
        <v>751</v>
      </c>
      <c r="R3757" s="1" t="s">
        <v>1951</v>
      </c>
      <c r="S3757" s="3">
        <v>92</v>
      </c>
      <c r="T3757">
        <v>8</v>
      </c>
      <c r="U3757" t="str">
        <f>IF(Ecommerce_Sales[[#This Row],[Delivery_Time_Days]]&gt;7,"Delay",IF(Ecommerce_Sales[[#This Row],[Delivery_Time_Days]] = 0,"No delivery",IF(Ecommerce_Sales[[#This Row],[Delivery_Time_Days]]&lt;=7,"On-time")))</f>
        <v>Delay</v>
      </c>
      <c r="V3757" s="7">
        <f>Ecommerce_Sales[[#This Row],[Profit]]/Ecommerce_Sales[[#This Row],[Total_Price]]</f>
        <v>0.2996005326231691</v>
      </c>
      <c r="W3757" s="3">
        <v>225</v>
      </c>
      <c r="X3757" s="3"/>
    </row>
    <row r="3758" spans="1:24" x14ac:dyDescent="0.25">
      <c r="A3758" s="1" t="s">
        <v>9815</v>
      </c>
      <c r="B3758" s="1" t="s">
        <v>854</v>
      </c>
      <c r="C3758" s="1" t="s">
        <v>855</v>
      </c>
      <c r="D3758" s="1" t="s">
        <v>4150</v>
      </c>
      <c r="E3758" s="1" t="s">
        <v>1954</v>
      </c>
      <c r="F3758" s="2">
        <v>45369</v>
      </c>
      <c r="G3758" s="2">
        <v>45301</v>
      </c>
      <c r="H3758" s="2" t="str">
        <f>TEXT(Ecommerce_Sales[[#This Row],[Order_Date]],"mmmm")</f>
        <v>January</v>
      </c>
      <c r="I3758" s="2" t="str">
        <f>TEXT(Ecommerce_Sales[[#This Row],[Order_Date]],"yyyy")</f>
        <v>2024</v>
      </c>
      <c r="J3758" s="2" t="str">
        <f>TEXT(Ecommerce_Sales[[#This Row],[Order_Date]],"mmmm")</f>
        <v>January</v>
      </c>
      <c r="K3758" s="1" t="s">
        <v>1947</v>
      </c>
      <c r="L3758" s="1" t="s">
        <v>9816</v>
      </c>
      <c r="M3758" s="1" t="s">
        <v>2026</v>
      </c>
      <c r="N3758" s="1" t="s">
        <v>1978</v>
      </c>
      <c r="O3758" s="3">
        <v>657</v>
      </c>
      <c r="P3758">
        <v>4</v>
      </c>
      <c r="Q3758" s="3">
        <v>2629</v>
      </c>
      <c r="R3758" s="1" t="s">
        <v>1958</v>
      </c>
      <c r="S3758" s="3">
        <v>242</v>
      </c>
      <c r="T3758">
        <v>6</v>
      </c>
      <c r="U3758" t="str">
        <f>IF(Ecommerce_Sales[[#This Row],[Delivery_Time_Days]]&gt;7,"Delay",IF(Ecommerce_Sales[[#This Row],[Delivery_Time_Days]] = 0,"No delivery",IF(Ecommerce_Sales[[#This Row],[Delivery_Time_Days]]&lt;=7,"On-time")))</f>
        <v>On-time</v>
      </c>
      <c r="V3758" s="7">
        <f>Ecommerce_Sales[[#This Row],[Profit]]/Ecommerce_Sales[[#This Row],[Total_Price]]</f>
        <v>0.34994294408520349</v>
      </c>
      <c r="W3758" s="3">
        <v>920</v>
      </c>
      <c r="X3758" s="3"/>
    </row>
    <row r="3759" spans="1:24" x14ac:dyDescent="0.25">
      <c r="A3759" s="1" t="s">
        <v>9817</v>
      </c>
      <c r="B3759" s="1" t="s">
        <v>186</v>
      </c>
      <c r="C3759" s="1" t="s">
        <v>187</v>
      </c>
      <c r="D3759" s="1" t="s">
        <v>3214</v>
      </c>
      <c r="E3759" s="1" t="s">
        <v>1961</v>
      </c>
      <c r="F3759" s="2">
        <v>45197</v>
      </c>
      <c r="G3759" s="2">
        <v>45613</v>
      </c>
      <c r="H3759" s="2" t="str">
        <f>TEXT(Ecommerce_Sales[[#This Row],[Order_Date]],"mmmm")</f>
        <v>November</v>
      </c>
      <c r="I3759" s="2" t="str">
        <f>TEXT(Ecommerce_Sales[[#This Row],[Order_Date]],"yyyy")</f>
        <v>2024</v>
      </c>
      <c r="J3759" s="2" t="str">
        <f>TEXT(Ecommerce_Sales[[#This Row],[Order_Date]],"mmmm")</f>
        <v>November</v>
      </c>
      <c r="K3759" s="1" t="s">
        <v>1986</v>
      </c>
      <c r="L3759" s="1" t="s">
        <v>9818</v>
      </c>
      <c r="M3759" s="1" t="s">
        <v>1988</v>
      </c>
      <c r="N3759" s="1" t="s">
        <v>1989</v>
      </c>
      <c r="O3759" s="3">
        <v>698</v>
      </c>
      <c r="P3759">
        <v>3</v>
      </c>
      <c r="Q3759" s="3">
        <v>2094</v>
      </c>
      <c r="R3759" s="1" t="s">
        <v>1958</v>
      </c>
      <c r="S3759" s="3">
        <v>205</v>
      </c>
      <c r="U3759" t="str">
        <f>IF(Ecommerce_Sales[[#This Row],[Delivery_Time_Days]]&gt;7,"Delay",IF(Ecommerce_Sales[[#This Row],[Delivery_Time_Days]] = 0,"No delivery",IF(Ecommerce_Sales[[#This Row],[Delivery_Time_Days]]&lt;=7,"On-time")))</f>
        <v>No delivery</v>
      </c>
      <c r="V3759" s="7">
        <f>Ecommerce_Sales[[#This Row],[Profit]]/Ecommerce_Sales[[#This Row],[Total_Price]]</f>
        <v>0.24976122254059216</v>
      </c>
      <c r="W3759" s="3">
        <v>523</v>
      </c>
      <c r="X3759" s="3"/>
    </row>
    <row r="3760" spans="1:24" x14ac:dyDescent="0.25">
      <c r="A3760" s="1" t="s">
        <v>9819</v>
      </c>
      <c r="B3760" s="1" t="s">
        <v>1159</v>
      </c>
      <c r="C3760" s="1" t="s">
        <v>1160</v>
      </c>
      <c r="D3760" s="1" t="s">
        <v>7967</v>
      </c>
      <c r="E3760" s="1" t="s">
        <v>1946</v>
      </c>
      <c r="F3760" s="2">
        <v>45576</v>
      </c>
      <c r="G3760" s="2">
        <v>45534</v>
      </c>
      <c r="H3760" s="2" t="str">
        <f>TEXT(Ecommerce_Sales[[#This Row],[Order_Date]],"mmmm")</f>
        <v>August</v>
      </c>
      <c r="I3760" s="2" t="str">
        <f>TEXT(Ecommerce_Sales[[#This Row],[Order_Date]],"yyyy")</f>
        <v>2024</v>
      </c>
      <c r="J3760" s="2" t="str">
        <f>TEXT(Ecommerce_Sales[[#This Row],[Order_Date]],"mmmm")</f>
        <v>August</v>
      </c>
      <c r="K3760" s="1" t="s">
        <v>1947</v>
      </c>
      <c r="L3760" s="1" t="s">
        <v>7499</v>
      </c>
      <c r="M3760" s="1" t="s">
        <v>2104</v>
      </c>
      <c r="N3760" s="1" t="s">
        <v>1978</v>
      </c>
      <c r="O3760" s="3">
        <v>134</v>
      </c>
      <c r="P3760">
        <v>3</v>
      </c>
      <c r="Q3760" s="3">
        <v>401</v>
      </c>
      <c r="R3760" s="1" t="s">
        <v>1958</v>
      </c>
      <c r="S3760" s="3">
        <v>49</v>
      </c>
      <c r="T3760">
        <v>9</v>
      </c>
      <c r="U3760" t="str">
        <f>IF(Ecommerce_Sales[[#This Row],[Delivery_Time_Days]]&gt;7,"Delay",IF(Ecommerce_Sales[[#This Row],[Delivery_Time_Days]] = 0,"No delivery",IF(Ecommerce_Sales[[#This Row],[Delivery_Time_Days]]&lt;=7,"On-time")))</f>
        <v>Delay</v>
      </c>
      <c r="V3760" s="7">
        <f>Ecommerce_Sales[[#This Row],[Profit]]/Ecommerce_Sales[[#This Row],[Total_Price]]</f>
        <v>0.3491271820448878</v>
      </c>
      <c r="W3760" s="3">
        <v>140</v>
      </c>
      <c r="X3760" s="3"/>
    </row>
    <row r="3761" spans="1:24" x14ac:dyDescent="0.25">
      <c r="A3761" s="1" t="s">
        <v>9820</v>
      </c>
      <c r="B3761" s="1" t="s">
        <v>206</v>
      </c>
      <c r="C3761" s="1" t="s">
        <v>207</v>
      </c>
      <c r="D3761" s="1" t="s">
        <v>9821</v>
      </c>
      <c r="E3761" s="1" t="s">
        <v>1966</v>
      </c>
      <c r="F3761" s="2">
        <v>45298</v>
      </c>
      <c r="G3761" s="2">
        <v>45605</v>
      </c>
      <c r="H3761" s="2" t="str">
        <f>TEXT(Ecommerce_Sales[[#This Row],[Order_Date]],"mmmm")</f>
        <v>November</v>
      </c>
      <c r="I3761" s="2" t="str">
        <f>TEXT(Ecommerce_Sales[[#This Row],[Order_Date]],"yyyy")</f>
        <v>2024</v>
      </c>
      <c r="J3761" s="2" t="str">
        <f>TEXT(Ecommerce_Sales[[#This Row],[Order_Date]],"mmmm")</f>
        <v>November</v>
      </c>
      <c r="K3761" s="1" t="s">
        <v>1947</v>
      </c>
      <c r="L3761" s="1" t="s">
        <v>2423</v>
      </c>
      <c r="M3761" s="1" t="s">
        <v>2007</v>
      </c>
      <c r="N3761" s="1" t="s">
        <v>1973</v>
      </c>
      <c r="O3761" s="3">
        <v>1244</v>
      </c>
      <c r="P3761">
        <v>1</v>
      </c>
      <c r="Q3761" s="3">
        <v>1244</v>
      </c>
      <c r="R3761" s="1" t="s">
        <v>1951</v>
      </c>
      <c r="S3761" s="3">
        <v>99</v>
      </c>
      <c r="T3761">
        <v>9</v>
      </c>
      <c r="U3761" t="str">
        <f>IF(Ecommerce_Sales[[#This Row],[Delivery_Time_Days]]&gt;7,"Delay",IF(Ecommerce_Sales[[#This Row],[Delivery_Time_Days]] = 0,"No delivery",IF(Ecommerce_Sales[[#This Row],[Delivery_Time_Days]]&lt;=7,"On-time")))</f>
        <v>Delay</v>
      </c>
      <c r="V3761" s="7">
        <f>Ecommerce_Sales[[#This Row],[Profit]]/Ecommerce_Sales[[#This Row],[Total_Price]]</f>
        <v>0.29983922829581994</v>
      </c>
      <c r="W3761" s="3">
        <v>373</v>
      </c>
      <c r="X3761" s="3"/>
    </row>
    <row r="3762" spans="1:24" x14ac:dyDescent="0.25">
      <c r="A3762" s="1" t="s">
        <v>9822</v>
      </c>
      <c r="B3762" s="1" t="s">
        <v>1173</v>
      </c>
      <c r="C3762" s="1" t="s">
        <v>1174</v>
      </c>
      <c r="D3762" s="1" t="s">
        <v>2559</v>
      </c>
      <c r="E3762" s="1" t="s">
        <v>1961</v>
      </c>
      <c r="F3762" s="2">
        <v>45455</v>
      </c>
      <c r="G3762" s="2">
        <v>44927</v>
      </c>
      <c r="H3762" s="2" t="str">
        <f>TEXT(Ecommerce_Sales[[#This Row],[Order_Date]],"mmmm")</f>
        <v>January</v>
      </c>
      <c r="I3762" s="2" t="str">
        <f>TEXT(Ecommerce_Sales[[#This Row],[Order_Date]],"yyyy")</f>
        <v>2023</v>
      </c>
      <c r="J3762" s="2" t="str">
        <f>TEXT(Ecommerce_Sales[[#This Row],[Order_Date]],"mmmm")</f>
        <v>January</v>
      </c>
      <c r="K3762" s="1" t="s">
        <v>1986</v>
      </c>
      <c r="L3762" s="1" t="s">
        <v>9823</v>
      </c>
      <c r="M3762" s="1" t="s">
        <v>1988</v>
      </c>
      <c r="N3762" s="1" t="s">
        <v>1989</v>
      </c>
      <c r="O3762" s="3">
        <v>723</v>
      </c>
      <c r="P3762">
        <v>1</v>
      </c>
      <c r="Q3762" s="3">
        <v>723</v>
      </c>
      <c r="R3762" s="1" t="s">
        <v>1958</v>
      </c>
      <c r="S3762" s="3">
        <v>52</v>
      </c>
      <c r="U3762" t="str">
        <f>IF(Ecommerce_Sales[[#This Row],[Delivery_Time_Days]]&gt;7,"Delay",IF(Ecommerce_Sales[[#This Row],[Delivery_Time_Days]] = 0,"No delivery",IF(Ecommerce_Sales[[#This Row],[Delivery_Time_Days]]&lt;=7,"On-time")))</f>
        <v>No delivery</v>
      </c>
      <c r="V3762" s="7">
        <f>Ecommerce_Sales[[#This Row],[Profit]]/Ecommerce_Sales[[#This Row],[Total_Price]]</f>
        <v>0.25034578146611342</v>
      </c>
      <c r="W3762" s="3">
        <v>181</v>
      </c>
      <c r="X3762" s="3"/>
    </row>
    <row r="3763" spans="1:24" x14ac:dyDescent="0.25">
      <c r="A3763" s="1" t="s">
        <v>9824</v>
      </c>
      <c r="B3763" s="1" t="s">
        <v>234</v>
      </c>
      <c r="C3763" s="1" t="s">
        <v>778</v>
      </c>
      <c r="D3763" s="1" t="s">
        <v>4813</v>
      </c>
      <c r="E3763" s="1" t="s">
        <v>1954</v>
      </c>
      <c r="F3763" s="2">
        <v>45410</v>
      </c>
      <c r="G3763" s="2">
        <v>45602</v>
      </c>
      <c r="H3763" s="2" t="str">
        <f>TEXT(Ecommerce_Sales[[#This Row],[Order_Date]],"mmmm")</f>
        <v>November</v>
      </c>
      <c r="I3763" s="2" t="str">
        <f>TEXT(Ecommerce_Sales[[#This Row],[Order_Date]],"yyyy")</f>
        <v>2024</v>
      </c>
      <c r="J3763" s="2" t="str">
        <f>TEXT(Ecommerce_Sales[[#This Row],[Order_Date]],"mmmm")</f>
        <v>November</v>
      </c>
      <c r="K3763" s="1" t="s">
        <v>1947</v>
      </c>
      <c r="L3763" s="1" t="s">
        <v>9825</v>
      </c>
      <c r="M3763" s="1" t="s">
        <v>1998</v>
      </c>
      <c r="N3763" s="1" t="s">
        <v>1973</v>
      </c>
      <c r="O3763" s="3">
        <v>550</v>
      </c>
      <c r="P3763">
        <v>4</v>
      </c>
      <c r="Q3763" s="3">
        <v>2200</v>
      </c>
      <c r="R3763" s="1" t="s">
        <v>1951</v>
      </c>
      <c r="S3763" s="3">
        <v>277</v>
      </c>
      <c r="T3763">
        <v>8</v>
      </c>
      <c r="U3763" t="str">
        <f>IF(Ecommerce_Sales[[#This Row],[Delivery_Time_Days]]&gt;7,"Delay",IF(Ecommerce_Sales[[#This Row],[Delivery_Time_Days]] = 0,"No delivery",IF(Ecommerce_Sales[[#This Row],[Delivery_Time_Days]]&lt;=7,"On-time")))</f>
        <v>Delay</v>
      </c>
      <c r="V3763" s="7">
        <f>Ecommerce_Sales[[#This Row],[Profit]]/Ecommerce_Sales[[#This Row],[Total_Price]]</f>
        <v>0.3</v>
      </c>
      <c r="W3763" s="3">
        <v>660</v>
      </c>
      <c r="X3763" s="3"/>
    </row>
    <row r="3764" spans="1:24" x14ac:dyDescent="0.25">
      <c r="A3764" s="1" t="s">
        <v>9826</v>
      </c>
      <c r="B3764" s="1" t="s">
        <v>1776</v>
      </c>
      <c r="C3764" s="1" t="s">
        <v>1777</v>
      </c>
      <c r="D3764" s="1" t="s">
        <v>5951</v>
      </c>
      <c r="E3764" s="1" t="s">
        <v>1966</v>
      </c>
      <c r="F3764" s="2">
        <v>45380</v>
      </c>
      <c r="G3764" s="2">
        <v>45429</v>
      </c>
      <c r="H3764" s="2" t="str">
        <f>TEXT(Ecommerce_Sales[[#This Row],[Order_Date]],"mmmm")</f>
        <v>May</v>
      </c>
      <c r="I3764" s="2" t="str">
        <f>TEXT(Ecommerce_Sales[[#This Row],[Order_Date]],"yyyy")</f>
        <v>2024</v>
      </c>
      <c r="J3764" s="2" t="str">
        <f>TEXT(Ecommerce_Sales[[#This Row],[Order_Date]],"mmmm")</f>
        <v>May</v>
      </c>
      <c r="K3764" s="1" t="s">
        <v>1947</v>
      </c>
      <c r="L3764" s="1" t="s">
        <v>4726</v>
      </c>
      <c r="M3764" s="1" t="s">
        <v>2030</v>
      </c>
      <c r="N3764" s="1" t="s">
        <v>1978</v>
      </c>
      <c r="O3764" s="3">
        <v>410</v>
      </c>
      <c r="P3764">
        <v>3</v>
      </c>
      <c r="Q3764" s="3">
        <v>1230</v>
      </c>
      <c r="R3764" s="1" t="s">
        <v>2008</v>
      </c>
      <c r="S3764" s="3">
        <v>97</v>
      </c>
      <c r="T3764">
        <v>9</v>
      </c>
      <c r="U3764" t="str">
        <f>IF(Ecommerce_Sales[[#This Row],[Delivery_Time_Days]]&gt;7,"Delay",IF(Ecommerce_Sales[[#This Row],[Delivery_Time_Days]] = 0,"No delivery",IF(Ecommerce_Sales[[#This Row],[Delivery_Time_Days]]&lt;=7,"On-time")))</f>
        <v>Delay</v>
      </c>
      <c r="V3764" s="7">
        <f>Ecommerce_Sales[[#This Row],[Profit]]/Ecommerce_Sales[[#This Row],[Total_Price]]</f>
        <v>0.34959349593495936</v>
      </c>
      <c r="W3764" s="3">
        <v>430</v>
      </c>
      <c r="X3764" s="3"/>
    </row>
    <row r="3765" spans="1:24" x14ac:dyDescent="0.25">
      <c r="A3765" s="1" t="s">
        <v>9827</v>
      </c>
      <c r="B3765" s="1" t="s">
        <v>1361</v>
      </c>
      <c r="C3765" s="1" t="s">
        <v>1362</v>
      </c>
      <c r="D3765" s="1" t="s">
        <v>8044</v>
      </c>
      <c r="E3765" s="1" t="s">
        <v>1981</v>
      </c>
      <c r="F3765" s="2">
        <v>45596</v>
      </c>
      <c r="G3765" s="2">
        <v>45188</v>
      </c>
      <c r="H3765" s="2" t="str">
        <f>TEXT(Ecommerce_Sales[[#This Row],[Order_Date]],"mmmm")</f>
        <v>September</v>
      </c>
      <c r="I3765" s="2" t="str">
        <f>TEXT(Ecommerce_Sales[[#This Row],[Order_Date]],"yyyy")</f>
        <v>2023</v>
      </c>
      <c r="J3765" s="2" t="str">
        <f>TEXT(Ecommerce_Sales[[#This Row],[Order_Date]],"mmmm")</f>
        <v>September</v>
      </c>
      <c r="K3765" s="1" t="s">
        <v>1947</v>
      </c>
      <c r="L3765" s="1" t="s">
        <v>9828</v>
      </c>
      <c r="M3765" s="1" t="s">
        <v>2030</v>
      </c>
      <c r="N3765" s="1" t="s">
        <v>1978</v>
      </c>
      <c r="O3765" s="3">
        <v>945</v>
      </c>
      <c r="P3765">
        <v>1</v>
      </c>
      <c r="Q3765" s="3">
        <v>945</v>
      </c>
      <c r="R3765" s="1" t="s">
        <v>1958</v>
      </c>
      <c r="S3765" s="3">
        <v>54</v>
      </c>
      <c r="T3765">
        <v>5</v>
      </c>
      <c r="U3765" t="str">
        <f>IF(Ecommerce_Sales[[#This Row],[Delivery_Time_Days]]&gt;7,"Delay",IF(Ecommerce_Sales[[#This Row],[Delivery_Time_Days]] = 0,"No delivery",IF(Ecommerce_Sales[[#This Row],[Delivery_Time_Days]]&lt;=7,"On-time")))</f>
        <v>On-time</v>
      </c>
      <c r="V3765" s="7">
        <f>Ecommerce_Sales[[#This Row],[Profit]]/Ecommerce_Sales[[#This Row],[Total_Price]]</f>
        <v>0.35026455026455028</v>
      </c>
      <c r="W3765" s="3">
        <v>331</v>
      </c>
      <c r="X3765" s="3"/>
    </row>
    <row r="3766" spans="1:24" x14ac:dyDescent="0.25">
      <c r="A3766" s="1" t="s">
        <v>9829</v>
      </c>
      <c r="B3766" s="1" t="s">
        <v>800</v>
      </c>
      <c r="C3766" s="1" t="s">
        <v>801</v>
      </c>
      <c r="D3766" s="1" t="s">
        <v>5516</v>
      </c>
      <c r="E3766" s="1" t="s">
        <v>1996</v>
      </c>
      <c r="F3766" s="2">
        <v>45499</v>
      </c>
      <c r="G3766" s="2">
        <v>45323</v>
      </c>
      <c r="H3766" s="2" t="str">
        <f>TEXT(Ecommerce_Sales[[#This Row],[Order_Date]],"mmmm")</f>
        <v>February</v>
      </c>
      <c r="I3766" s="2" t="str">
        <f>TEXT(Ecommerce_Sales[[#This Row],[Order_Date]],"yyyy")</f>
        <v>2024</v>
      </c>
      <c r="J3766" s="2" t="str">
        <f>TEXT(Ecommerce_Sales[[#This Row],[Order_Date]],"mmmm")</f>
        <v>February</v>
      </c>
      <c r="K3766" s="1" t="s">
        <v>1947</v>
      </c>
      <c r="L3766" s="1" t="s">
        <v>9830</v>
      </c>
      <c r="M3766" s="1" t="s">
        <v>1956</v>
      </c>
      <c r="N3766" s="1" t="s">
        <v>1957</v>
      </c>
      <c r="O3766" s="3">
        <v>768</v>
      </c>
      <c r="P3766">
        <v>1</v>
      </c>
      <c r="Q3766" s="3">
        <v>768</v>
      </c>
      <c r="R3766" s="1" t="s">
        <v>2016</v>
      </c>
      <c r="S3766" s="3">
        <v>115</v>
      </c>
      <c r="T3766">
        <v>6</v>
      </c>
      <c r="U3766" t="str">
        <f>IF(Ecommerce_Sales[[#This Row],[Delivery_Time_Days]]&gt;7,"Delay",IF(Ecommerce_Sales[[#This Row],[Delivery_Time_Days]] = 0,"No delivery",IF(Ecommerce_Sales[[#This Row],[Delivery_Time_Days]]&lt;=7,"On-time")))</f>
        <v>On-time</v>
      </c>
      <c r="V3766" s="7">
        <f>Ecommerce_Sales[[#This Row],[Profit]]/Ecommerce_Sales[[#This Row],[Total_Price]]</f>
        <v>0.14973958333333334</v>
      </c>
      <c r="W3766" s="3">
        <v>115</v>
      </c>
      <c r="X3766" s="3"/>
    </row>
    <row r="3767" spans="1:24" x14ac:dyDescent="0.25">
      <c r="A3767" s="1" t="s">
        <v>9831</v>
      </c>
      <c r="B3767" s="1" t="s">
        <v>1441</v>
      </c>
      <c r="C3767" s="1" t="s">
        <v>1442</v>
      </c>
      <c r="D3767" s="1" t="s">
        <v>2161</v>
      </c>
      <c r="E3767" s="1" t="s">
        <v>2005</v>
      </c>
      <c r="F3767" s="2">
        <v>45356</v>
      </c>
      <c r="G3767" s="2">
        <v>45457</v>
      </c>
      <c r="H3767" s="2" t="str">
        <f>TEXT(Ecommerce_Sales[[#This Row],[Order_Date]],"mmmm")</f>
        <v>June</v>
      </c>
      <c r="I3767" s="2" t="str">
        <f>TEXT(Ecommerce_Sales[[#This Row],[Order_Date]],"yyyy")</f>
        <v>2024</v>
      </c>
      <c r="J3767" s="2" t="str">
        <f>TEXT(Ecommerce_Sales[[#This Row],[Order_Date]],"mmmm")</f>
        <v>June</v>
      </c>
      <c r="K3767" s="1" t="s">
        <v>1986</v>
      </c>
      <c r="L3767" s="1" t="s">
        <v>9832</v>
      </c>
      <c r="M3767" s="1" t="s">
        <v>2072</v>
      </c>
      <c r="N3767" s="1" t="s">
        <v>1950</v>
      </c>
      <c r="O3767" s="3">
        <v>39</v>
      </c>
      <c r="P3767">
        <v>1</v>
      </c>
      <c r="Q3767" s="3">
        <v>39</v>
      </c>
      <c r="R3767" s="1" t="s">
        <v>2016</v>
      </c>
      <c r="S3767" s="3">
        <v>6</v>
      </c>
      <c r="U3767" t="str">
        <f>IF(Ecommerce_Sales[[#This Row],[Delivery_Time_Days]]&gt;7,"Delay",IF(Ecommerce_Sales[[#This Row],[Delivery_Time_Days]] = 0,"No delivery",IF(Ecommerce_Sales[[#This Row],[Delivery_Time_Days]]&lt;=7,"On-time")))</f>
        <v>No delivery</v>
      </c>
      <c r="V3767" s="7">
        <f>Ecommerce_Sales[[#This Row],[Profit]]/Ecommerce_Sales[[#This Row],[Total_Price]]</f>
        <v>0.41025641025641024</v>
      </c>
      <c r="W3767" s="3">
        <v>16</v>
      </c>
      <c r="X3767" s="3"/>
    </row>
    <row r="3768" spans="1:24" x14ac:dyDescent="0.25">
      <c r="A3768" s="1" t="s">
        <v>9833</v>
      </c>
      <c r="B3768" s="1" t="s">
        <v>1557</v>
      </c>
      <c r="C3768" s="1" t="s">
        <v>1558</v>
      </c>
      <c r="D3768" s="1" t="s">
        <v>2294</v>
      </c>
      <c r="E3768" s="1" t="s">
        <v>1954</v>
      </c>
      <c r="F3768" s="2">
        <v>45548</v>
      </c>
      <c r="G3768" s="2">
        <v>45026</v>
      </c>
      <c r="H3768" s="2" t="str">
        <f>TEXT(Ecommerce_Sales[[#This Row],[Order_Date]],"mmmm")</f>
        <v>April</v>
      </c>
      <c r="I3768" s="2" t="str">
        <f>TEXT(Ecommerce_Sales[[#This Row],[Order_Date]],"yyyy")</f>
        <v>2023</v>
      </c>
      <c r="J3768" s="2" t="str">
        <f>TEXT(Ecommerce_Sales[[#This Row],[Order_Date]],"mmmm")</f>
        <v>April</v>
      </c>
      <c r="K3768" s="1" t="s">
        <v>1947</v>
      </c>
      <c r="L3768" s="1" t="s">
        <v>9834</v>
      </c>
      <c r="M3768" s="1" t="s">
        <v>1983</v>
      </c>
      <c r="N3768" s="1" t="s">
        <v>1950</v>
      </c>
      <c r="O3768" s="3">
        <v>814</v>
      </c>
      <c r="P3768">
        <v>2</v>
      </c>
      <c r="Q3768" s="3">
        <v>1628</v>
      </c>
      <c r="R3768" s="1" t="s">
        <v>1958</v>
      </c>
      <c r="S3768" s="3">
        <v>235</v>
      </c>
      <c r="T3768">
        <v>4</v>
      </c>
      <c r="U3768" t="str">
        <f>IF(Ecommerce_Sales[[#This Row],[Delivery_Time_Days]]&gt;7,"Delay",IF(Ecommerce_Sales[[#This Row],[Delivery_Time_Days]] = 0,"No delivery",IF(Ecommerce_Sales[[#This Row],[Delivery_Time_Days]]&lt;=7,"On-time")))</f>
        <v>On-time</v>
      </c>
      <c r="V3768" s="7">
        <f>Ecommerce_Sales[[#This Row],[Profit]]/Ecommerce_Sales[[#This Row],[Total_Price]]</f>
        <v>0.3998771498771499</v>
      </c>
      <c r="W3768" s="3">
        <v>651</v>
      </c>
      <c r="X3768" s="3"/>
    </row>
    <row r="3769" spans="1:24" x14ac:dyDescent="0.25">
      <c r="A3769" s="1" t="s">
        <v>9835</v>
      </c>
      <c r="B3769" s="1" t="s">
        <v>368</v>
      </c>
      <c r="C3769" s="1" t="s">
        <v>1000</v>
      </c>
      <c r="D3769" s="1" t="s">
        <v>8712</v>
      </c>
      <c r="E3769" s="1" t="s">
        <v>1981</v>
      </c>
      <c r="F3769" s="2">
        <v>44945</v>
      </c>
      <c r="G3769" s="2">
        <v>45354</v>
      </c>
      <c r="H3769" s="2" t="str">
        <f>TEXT(Ecommerce_Sales[[#This Row],[Order_Date]],"mmmm")</f>
        <v>March</v>
      </c>
      <c r="I3769" s="2" t="str">
        <f>TEXT(Ecommerce_Sales[[#This Row],[Order_Date]],"yyyy")</f>
        <v>2024</v>
      </c>
      <c r="J3769" s="2" t="str">
        <f>TEXT(Ecommerce_Sales[[#This Row],[Order_Date]],"mmmm")</f>
        <v>March</v>
      </c>
      <c r="K3769" s="1" t="s">
        <v>1986</v>
      </c>
      <c r="L3769" s="1" t="s">
        <v>5718</v>
      </c>
      <c r="M3769" s="1" t="s">
        <v>2079</v>
      </c>
      <c r="N3769" s="1" t="s">
        <v>1973</v>
      </c>
      <c r="O3769" s="3">
        <v>363</v>
      </c>
      <c r="P3769">
        <v>5</v>
      </c>
      <c r="Q3769" s="3">
        <v>1815</v>
      </c>
      <c r="R3769" s="1" t="s">
        <v>1958</v>
      </c>
      <c r="S3769" s="3">
        <v>209</v>
      </c>
      <c r="U3769" t="str">
        <f>IF(Ecommerce_Sales[[#This Row],[Delivery_Time_Days]]&gt;7,"Delay",IF(Ecommerce_Sales[[#This Row],[Delivery_Time_Days]] = 0,"No delivery",IF(Ecommerce_Sales[[#This Row],[Delivery_Time_Days]]&lt;=7,"On-time")))</f>
        <v>No delivery</v>
      </c>
      <c r="V3769" s="7">
        <f>Ecommerce_Sales[[#This Row],[Profit]]/Ecommerce_Sales[[#This Row],[Total_Price]]</f>
        <v>0.29972451790633609</v>
      </c>
      <c r="W3769" s="3">
        <v>544</v>
      </c>
      <c r="X3769" s="3"/>
    </row>
    <row r="3770" spans="1:24" x14ac:dyDescent="0.25">
      <c r="A3770" s="1" t="s">
        <v>9836</v>
      </c>
      <c r="B3770" s="1" t="s">
        <v>1798</v>
      </c>
      <c r="C3770" s="1" t="s">
        <v>1799</v>
      </c>
      <c r="D3770" s="1" t="s">
        <v>5070</v>
      </c>
      <c r="E3770" s="1" t="s">
        <v>1961</v>
      </c>
      <c r="F3770" s="2">
        <v>45260</v>
      </c>
      <c r="G3770" s="2">
        <v>45383</v>
      </c>
      <c r="H3770" s="2" t="str">
        <f>TEXT(Ecommerce_Sales[[#This Row],[Order_Date]],"mmmm")</f>
        <v>April</v>
      </c>
      <c r="I3770" s="2" t="str">
        <f>TEXT(Ecommerce_Sales[[#This Row],[Order_Date]],"yyyy")</f>
        <v>2024</v>
      </c>
      <c r="J3770" s="2" t="str">
        <f>TEXT(Ecommerce_Sales[[#This Row],[Order_Date]],"mmmm")</f>
        <v>April</v>
      </c>
      <c r="K3770" s="1" t="s">
        <v>1986</v>
      </c>
      <c r="L3770" s="1" t="s">
        <v>9837</v>
      </c>
      <c r="M3770" s="1" t="s">
        <v>1998</v>
      </c>
      <c r="N3770" s="1" t="s">
        <v>1973</v>
      </c>
      <c r="O3770" s="3">
        <v>908</v>
      </c>
      <c r="P3770">
        <v>3</v>
      </c>
      <c r="Q3770" s="3">
        <v>2724</v>
      </c>
      <c r="R3770" s="1" t="s">
        <v>1958</v>
      </c>
      <c r="S3770" s="3">
        <v>177</v>
      </c>
      <c r="U3770" t="str">
        <f>IF(Ecommerce_Sales[[#This Row],[Delivery_Time_Days]]&gt;7,"Delay",IF(Ecommerce_Sales[[#This Row],[Delivery_Time_Days]] = 0,"No delivery",IF(Ecommerce_Sales[[#This Row],[Delivery_Time_Days]]&lt;=7,"On-time")))</f>
        <v>No delivery</v>
      </c>
      <c r="V3770" s="7">
        <f>Ecommerce_Sales[[#This Row],[Profit]]/Ecommerce_Sales[[#This Row],[Total_Price]]</f>
        <v>0.29992657856093979</v>
      </c>
      <c r="W3770" s="3">
        <v>817</v>
      </c>
      <c r="X3770" s="3"/>
    </row>
    <row r="3771" spans="1:24" x14ac:dyDescent="0.25">
      <c r="A3771" s="1" t="s">
        <v>9838</v>
      </c>
      <c r="B3771" s="1" t="s">
        <v>810</v>
      </c>
      <c r="C3771" s="1" t="s">
        <v>811</v>
      </c>
      <c r="D3771" s="1" t="s">
        <v>2261</v>
      </c>
      <c r="E3771" s="1" t="s">
        <v>1981</v>
      </c>
      <c r="F3771" s="2">
        <v>45228</v>
      </c>
      <c r="G3771" s="2">
        <v>45005</v>
      </c>
      <c r="H3771" s="2" t="str">
        <f>TEXT(Ecommerce_Sales[[#This Row],[Order_Date]],"mmmm")</f>
        <v>March</v>
      </c>
      <c r="I3771" s="2" t="str">
        <f>TEXT(Ecommerce_Sales[[#This Row],[Order_Date]],"yyyy")</f>
        <v>2023</v>
      </c>
      <c r="J3771" s="2" t="str">
        <f>TEXT(Ecommerce_Sales[[#This Row],[Order_Date]],"mmmm")</f>
        <v>March</v>
      </c>
      <c r="K3771" s="1" t="s">
        <v>1947</v>
      </c>
      <c r="L3771" s="1" t="s">
        <v>9839</v>
      </c>
      <c r="M3771" s="1" t="s">
        <v>2065</v>
      </c>
      <c r="N3771" s="1" t="s">
        <v>1978</v>
      </c>
      <c r="O3771" s="3">
        <v>595</v>
      </c>
      <c r="P3771">
        <v>1</v>
      </c>
      <c r="Q3771" s="3">
        <v>595</v>
      </c>
      <c r="R3771" s="1" t="s">
        <v>1958</v>
      </c>
      <c r="S3771" s="3">
        <v>57</v>
      </c>
      <c r="T3771">
        <v>6</v>
      </c>
      <c r="U3771" t="str">
        <f>IF(Ecommerce_Sales[[#This Row],[Delivery_Time_Days]]&gt;7,"Delay",IF(Ecommerce_Sales[[#This Row],[Delivery_Time_Days]] = 0,"No delivery",IF(Ecommerce_Sales[[#This Row],[Delivery_Time_Days]]&lt;=7,"On-time")))</f>
        <v>On-time</v>
      </c>
      <c r="V3771" s="7">
        <f>Ecommerce_Sales[[#This Row],[Profit]]/Ecommerce_Sales[[#This Row],[Total_Price]]</f>
        <v>0.34957983193277309</v>
      </c>
      <c r="W3771" s="3">
        <v>208</v>
      </c>
      <c r="X3771" s="3"/>
    </row>
    <row r="3772" spans="1:24" x14ac:dyDescent="0.25">
      <c r="A3772" s="1" t="s">
        <v>9840</v>
      </c>
      <c r="B3772" s="1" t="s">
        <v>224</v>
      </c>
      <c r="C3772" s="1" t="s">
        <v>225</v>
      </c>
      <c r="D3772" s="1" t="s">
        <v>2849</v>
      </c>
      <c r="E3772" s="1" t="s">
        <v>1966</v>
      </c>
      <c r="F3772" s="2">
        <v>45249</v>
      </c>
      <c r="G3772" s="2">
        <v>44971</v>
      </c>
      <c r="H3772" s="2" t="str">
        <f>TEXT(Ecommerce_Sales[[#This Row],[Order_Date]],"mmmm")</f>
        <v>February</v>
      </c>
      <c r="I3772" s="2" t="str">
        <f>TEXT(Ecommerce_Sales[[#This Row],[Order_Date]],"yyyy")</f>
        <v>2023</v>
      </c>
      <c r="J3772" s="2" t="str">
        <f>TEXT(Ecommerce_Sales[[#This Row],[Order_Date]],"mmmm")</f>
        <v>February</v>
      </c>
      <c r="K3772" s="1" t="s">
        <v>1947</v>
      </c>
      <c r="L3772" s="1" t="s">
        <v>9841</v>
      </c>
      <c r="M3772" s="1" t="s">
        <v>1949</v>
      </c>
      <c r="N3772" s="1" t="s">
        <v>1950</v>
      </c>
      <c r="O3772" s="3">
        <v>691</v>
      </c>
      <c r="P3772">
        <v>4</v>
      </c>
      <c r="Q3772" s="3">
        <v>2764</v>
      </c>
      <c r="R3772" s="1" t="s">
        <v>1951</v>
      </c>
      <c r="S3772" s="3">
        <v>163</v>
      </c>
      <c r="T3772">
        <v>6</v>
      </c>
      <c r="U3772" t="str">
        <f>IF(Ecommerce_Sales[[#This Row],[Delivery_Time_Days]]&gt;7,"Delay",IF(Ecommerce_Sales[[#This Row],[Delivery_Time_Days]] = 0,"No delivery",IF(Ecommerce_Sales[[#This Row],[Delivery_Time_Days]]&lt;=7,"On-time")))</f>
        <v>On-time</v>
      </c>
      <c r="V3772" s="7">
        <f>Ecommerce_Sales[[#This Row],[Profit]]/Ecommerce_Sales[[#This Row],[Total_Price]]</f>
        <v>0.40014471780028943</v>
      </c>
      <c r="W3772" s="3">
        <v>1106</v>
      </c>
      <c r="X3772" s="3"/>
    </row>
    <row r="3773" spans="1:24" x14ac:dyDescent="0.25">
      <c r="A3773" s="1" t="s">
        <v>9842</v>
      </c>
      <c r="B3773" s="1" t="s">
        <v>324</v>
      </c>
      <c r="C3773" s="1" t="s">
        <v>325</v>
      </c>
      <c r="D3773" s="1" t="s">
        <v>7356</v>
      </c>
      <c r="E3773" s="1" t="s">
        <v>1966</v>
      </c>
      <c r="F3773" s="2">
        <v>45487</v>
      </c>
      <c r="G3773" s="2">
        <v>45640</v>
      </c>
      <c r="H3773" s="2" t="str">
        <f>TEXT(Ecommerce_Sales[[#This Row],[Order_Date]],"mmmm")</f>
        <v>December</v>
      </c>
      <c r="I3773" s="2" t="str">
        <f>TEXT(Ecommerce_Sales[[#This Row],[Order_Date]],"yyyy")</f>
        <v>2024</v>
      </c>
      <c r="J3773" s="2" t="str">
        <f>TEXT(Ecommerce_Sales[[#This Row],[Order_Date]],"mmmm")</f>
        <v>December</v>
      </c>
      <c r="K3773" s="1" t="s">
        <v>1947</v>
      </c>
      <c r="L3773" s="1" t="s">
        <v>9843</v>
      </c>
      <c r="M3773" s="1" t="s">
        <v>2030</v>
      </c>
      <c r="N3773" s="1" t="s">
        <v>1978</v>
      </c>
      <c r="O3773" s="3">
        <v>1453</v>
      </c>
      <c r="P3773">
        <v>6</v>
      </c>
      <c r="Q3773" s="3">
        <v>8718</v>
      </c>
      <c r="R3773" s="1" t="s">
        <v>1951</v>
      </c>
      <c r="S3773" s="3">
        <v>704</v>
      </c>
      <c r="T3773">
        <v>2</v>
      </c>
      <c r="U3773" t="str">
        <f>IF(Ecommerce_Sales[[#This Row],[Delivery_Time_Days]]&gt;7,"Delay",IF(Ecommerce_Sales[[#This Row],[Delivery_Time_Days]] = 0,"No delivery",IF(Ecommerce_Sales[[#This Row],[Delivery_Time_Days]]&lt;=7,"On-time")))</f>
        <v>On-time</v>
      </c>
      <c r="V3773" s="7">
        <f>Ecommerce_Sales[[#This Row],[Profit]]/Ecommerce_Sales[[#This Row],[Total_Price]]</f>
        <v>0.34996558843771508</v>
      </c>
      <c r="W3773" s="3">
        <v>3051</v>
      </c>
      <c r="X3773" s="3"/>
    </row>
    <row r="3774" spans="1:24" x14ac:dyDescent="0.25">
      <c r="A3774" s="1" t="s">
        <v>9844</v>
      </c>
      <c r="B3774" s="1" t="s">
        <v>216</v>
      </c>
      <c r="C3774" s="1" t="s">
        <v>217</v>
      </c>
      <c r="D3774" s="1" t="s">
        <v>4484</v>
      </c>
      <c r="E3774" s="1" t="s">
        <v>2005</v>
      </c>
      <c r="F3774" s="2">
        <v>44948</v>
      </c>
      <c r="G3774" s="2">
        <v>44958</v>
      </c>
      <c r="H3774" s="2" t="str">
        <f>TEXT(Ecommerce_Sales[[#This Row],[Order_Date]],"mmmm")</f>
        <v>February</v>
      </c>
      <c r="I3774" s="2" t="str">
        <f>TEXT(Ecommerce_Sales[[#This Row],[Order_Date]],"yyyy")</f>
        <v>2023</v>
      </c>
      <c r="J3774" s="2" t="str">
        <f>TEXT(Ecommerce_Sales[[#This Row],[Order_Date]],"mmmm")</f>
        <v>February</v>
      </c>
      <c r="K3774" s="1" t="s">
        <v>1947</v>
      </c>
      <c r="L3774" s="1" t="s">
        <v>9845</v>
      </c>
      <c r="M3774" s="1" t="s">
        <v>2065</v>
      </c>
      <c r="N3774" s="1" t="s">
        <v>1978</v>
      </c>
      <c r="O3774" s="3">
        <v>536</v>
      </c>
      <c r="P3774">
        <v>1</v>
      </c>
      <c r="Q3774" s="3">
        <v>536</v>
      </c>
      <c r="R3774" s="1" t="s">
        <v>2008</v>
      </c>
      <c r="S3774" s="3">
        <v>78</v>
      </c>
      <c r="T3774">
        <v>9</v>
      </c>
      <c r="U3774" t="str">
        <f>IF(Ecommerce_Sales[[#This Row],[Delivery_Time_Days]]&gt;7,"Delay",IF(Ecommerce_Sales[[#This Row],[Delivery_Time_Days]] = 0,"No delivery",IF(Ecommerce_Sales[[#This Row],[Delivery_Time_Days]]&lt;=7,"On-time")))</f>
        <v>Delay</v>
      </c>
      <c r="V3774" s="7">
        <f>Ecommerce_Sales[[#This Row],[Profit]]/Ecommerce_Sales[[#This Row],[Total_Price]]</f>
        <v>0.35074626865671643</v>
      </c>
      <c r="W3774" s="3">
        <v>188</v>
      </c>
      <c r="X3774" s="3"/>
    </row>
    <row r="3775" spans="1:24" x14ac:dyDescent="0.25">
      <c r="A3775" s="1" t="s">
        <v>9846</v>
      </c>
      <c r="B3775" s="1" t="s">
        <v>1443</v>
      </c>
      <c r="C3775" s="1" t="s">
        <v>1444</v>
      </c>
      <c r="D3775" s="1" t="s">
        <v>8389</v>
      </c>
      <c r="E3775" s="1" t="s">
        <v>2005</v>
      </c>
      <c r="F3775" s="2">
        <v>45337</v>
      </c>
      <c r="G3775" s="2">
        <v>45478</v>
      </c>
      <c r="H3775" s="2" t="str">
        <f>TEXT(Ecommerce_Sales[[#This Row],[Order_Date]],"mmmm")</f>
        <v>July</v>
      </c>
      <c r="I3775" s="2" t="str">
        <f>TEXT(Ecommerce_Sales[[#This Row],[Order_Date]],"yyyy")</f>
        <v>2024</v>
      </c>
      <c r="J3775" s="2" t="str">
        <f>TEXT(Ecommerce_Sales[[#This Row],[Order_Date]],"mmmm")</f>
        <v>July</v>
      </c>
      <c r="K3775" s="1" t="s">
        <v>1947</v>
      </c>
      <c r="L3775" s="1" t="s">
        <v>7744</v>
      </c>
      <c r="M3775" s="1" t="s">
        <v>1998</v>
      </c>
      <c r="N3775" s="1" t="s">
        <v>1973</v>
      </c>
      <c r="O3775" s="3">
        <v>27</v>
      </c>
      <c r="P3775">
        <v>1</v>
      </c>
      <c r="Q3775" s="3">
        <v>27</v>
      </c>
      <c r="R3775" s="1" t="s">
        <v>1958</v>
      </c>
      <c r="S3775" s="3">
        <v>4</v>
      </c>
      <c r="T3775">
        <v>5</v>
      </c>
      <c r="U3775" t="str">
        <f>IF(Ecommerce_Sales[[#This Row],[Delivery_Time_Days]]&gt;7,"Delay",IF(Ecommerce_Sales[[#This Row],[Delivery_Time_Days]] = 0,"No delivery",IF(Ecommerce_Sales[[#This Row],[Delivery_Time_Days]]&lt;=7,"On-time")))</f>
        <v>On-time</v>
      </c>
      <c r="V3775" s="7">
        <f>Ecommerce_Sales[[#This Row],[Profit]]/Ecommerce_Sales[[#This Row],[Total_Price]]</f>
        <v>0.29629629629629628</v>
      </c>
      <c r="W3775" s="3">
        <v>8</v>
      </c>
      <c r="X3775" s="3"/>
    </row>
    <row r="3776" spans="1:24" x14ac:dyDescent="0.25">
      <c r="A3776" s="1" t="s">
        <v>9847</v>
      </c>
      <c r="B3776" s="1" t="s">
        <v>1728</v>
      </c>
      <c r="C3776" s="1" t="s">
        <v>1729</v>
      </c>
      <c r="D3776" s="1" t="s">
        <v>2264</v>
      </c>
      <c r="E3776" s="1" t="s">
        <v>1954</v>
      </c>
      <c r="F3776" s="2">
        <v>45537</v>
      </c>
      <c r="G3776" s="2">
        <v>44946</v>
      </c>
      <c r="H3776" s="2" t="str">
        <f>TEXT(Ecommerce_Sales[[#This Row],[Order_Date]],"mmmm")</f>
        <v>January</v>
      </c>
      <c r="I3776" s="2" t="str">
        <f>TEXT(Ecommerce_Sales[[#This Row],[Order_Date]],"yyyy")</f>
        <v>2023</v>
      </c>
      <c r="J3776" s="2" t="str">
        <f>TEXT(Ecommerce_Sales[[#This Row],[Order_Date]],"mmmm")</f>
        <v>January</v>
      </c>
      <c r="K3776" s="1" t="s">
        <v>1947</v>
      </c>
      <c r="L3776" s="1" t="s">
        <v>9848</v>
      </c>
      <c r="M3776" s="1" t="s">
        <v>1988</v>
      </c>
      <c r="N3776" s="1" t="s">
        <v>1989</v>
      </c>
      <c r="O3776" s="3">
        <v>504</v>
      </c>
      <c r="P3776">
        <v>3</v>
      </c>
      <c r="Q3776" s="3">
        <v>1511</v>
      </c>
      <c r="R3776" s="1" t="s">
        <v>1958</v>
      </c>
      <c r="S3776" s="3">
        <v>79</v>
      </c>
      <c r="T3776">
        <v>2</v>
      </c>
      <c r="U3776" t="str">
        <f>IF(Ecommerce_Sales[[#This Row],[Delivery_Time_Days]]&gt;7,"Delay",IF(Ecommerce_Sales[[#This Row],[Delivery_Time_Days]] = 0,"No delivery",IF(Ecommerce_Sales[[#This Row],[Delivery_Time_Days]]&lt;=7,"On-time")))</f>
        <v>On-time</v>
      </c>
      <c r="V3776" s="7">
        <f>Ecommerce_Sales[[#This Row],[Profit]]/Ecommerce_Sales[[#This Row],[Total_Price]]</f>
        <v>0.25016545334215751</v>
      </c>
      <c r="W3776" s="3">
        <v>378</v>
      </c>
      <c r="X3776" s="3"/>
    </row>
    <row r="3777" spans="1:24" x14ac:dyDescent="0.25">
      <c r="A3777" s="1" t="s">
        <v>9849</v>
      </c>
      <c r="B3777" s="1" t="s">
        <v>430</v>
      </c>
      <c r="C3777" s="1" t="s">
        <v>431</v>
      </c>
      <c r="D3777" s="1" t="s">
        <v>2762</v>
      </c>
      <c r="E3777" s="1" t="s">
        <v>1961</v>
      </c>
      <c r="F3777" s="2">
        <v>45521</v>
      </c>
      <c r="G3777" s="2">
        <v>45473</v>
      </c>
      <c r="H3777" s="2" t="str">
        <f>TEXT(Ecommerce_Sales[[#This Row],[Order_Date]],"mmmm")</f>
        <v>June</v>
      </c>
      <c r="I3777" s="2" t="str">
        <f>TEXT(Ecommerce_Sales[[#This Row],[Order_Date]],"yyyy")</f>
        <v>2024</v>
      </c>
      <c r="J3777" s="2" t="str">
        <f>TEXT(Ecommerce_Sales[[#This Row],[Order_Date]],"mmmm")</f>
        <v>June</v>
      </c>
      <c r="K3777" s="1" t="s">
        <v>1947</v>
      </c>
      <c r="L3777" s="1" t="s">
        <v>9850</v>
      </c>
      <c r="M3777" s="1" t="s">
        <v>1998</v>
      </c>
      <c r="N3777" s="1" t="s">
        <v>1973</v>
      </c>
      <c r="O3777" s="3">
        <v>485</v>
      </c>
      <c r="P3777">
        <v>4</v>
      </c>
      <c r="Q3777" s="3">
        <v>1940</v>
      </c>
      <c r="R3777" s="1" t="s">
        <v>1958</v>
      </c>
      <c r="S3777" s="3">
        <v>268</v>
      </c>
      <c r="T3777">
        <v>6</v>
      </c>
      <c r="U3777" t="str">
        <f>IF(Ecommerce_Sales[[#This Row],[Delivery_Time_Days]]&gt;7,"Delay",IF(Ecommerce_Sales[[#This Row],[Delivery_Time_Days]] = 0,"No delivery",IF(Ecommerce_Sales[[#This Row],[Delivery_Time_Days]]&lt;=7,"On-time")))</f>
        <v>On-time</v>
      </c>
      <c r="V3777" s="7">
        <f>Ecommerce_Sales[[#This Row],[Profit]]/Ecommerce_Sales[[#This Row],[Total_Price]]</f>
        <v>0.3</v>
      </c>
      <c r="W3777" s="3">
        <v>582</v>
      </c>
      <c r="X3777" s="3"/>
    </row>
    <row r="3778" spans="1:24" x14ac:dyDescent="0.25">
      <c r="A3778" s="1" t="s">
        <v>9851</v>
      </c>
      <c r="B3778" s="1" t="s">
        <v>1009</v>
      </c>
      <c r="C3778" s="1" t="s">
        <v>1010</v>
      </c>
      <c r="D3778" s="1" t="s">
        <v>2045</v>
      </c>
      <c r="E3778" s="1" t="s">
        <v>1946</v>
      </c>
      <c r="F3778" s="2">
        <v>45324</v>
      </c>
      <c r="G3778" s="2">
        <v>45571</v>
      </c>
      <c r="H3778" s="2" t="str">
        <f>TEXT(Ecommerce_Sales[[#This Row],[Order_Date]],"mmmm")</f>
        <v>October</v>
      </c>
      <c r="I3778" s="2" t="str">
        <f>TEXT(Ecommerce_Sales[[#This Row],[Order_Date]],"yyyy")</f>
        <v>2024</v>
      </c>
      <c r="J3778" s="2" t="str">
        <f>TEXT(Ecommerce_Sales[[#This Row],[Order_Date]],"mmmm")</f>
        <v>October</v>
      </c>
      <c r="K3778" s="1" t="s">
        <v>1986</v>
      </c>
      <c r="L3778" s="1" t="s">
        <v>2150</v>
      </c>
      <c r="M3778" s="1" t="s">
        <v>2002</v>
      </c>
      <c r="N3778" s="1" t="s">
        <v>1989</v>
      </c>
      <c r="O3778" s="3">
        <v>282</v>
      </c>
      <c r="P3778">
        <v>1</v>
      </c>
      <c r="Q3778" s="3">
        <v>282</v>
      </c>
      <c r="R3778" s="1" t="s">
        <v>1951</v>
      </c>
      <c r="S3778" s="3">
        <v>27</v>
      </c>
      <c r="U3778" t="str">
        <f>IF(Ecommerce_Sales[[#This Row],[Delivery_Time_Days]]&gt;7,"Delay",IF(Ecommerce_Sales[[#This Row],[Delivery_Time_Days]] = 0,"No delivery",IF(Ecommerce_Sales[[#This Row],[Delivery_Time_Days]]&lt;=7,"On-time")))</f>
        <v>No delivery</v>
      </c>
      <c r="V3778" s="7">
        <f>Ecommerce_Sales[[#This Row],[Profit]]/Ecommerce_Sales[[#This Row],[Total_Price]]</f>
        <v>0.24822695035460993</v>
      </c>
      <c r="W3778" s="3">
        <v>70</v>
      </c>
      <c r="X3778" s="3"/>
    </row>
    <row r="3779" spans="1:24" x14ac:dyDescent="0.25">
      <c r="A3779" s="1" t="s">
        <v>9852</v>
      </c>
      <c r="B3779" s="1" t="s">
        <v>1629</v>
      </c>
      <c r="C3779" s="1" t="s">
        <v>1630</v>
      </c>
      <c r="D3779" s="1" t="s">
        <v>6134</v>
      </c>
      <c r="E3779" s="1" t="s">
        <v>1954</v>
      </c>
      <c r="F3779" s="2">
        <v>45609</v>
      </c>
      <c r="G3779" s="2">
        <v>45166</v>
      </c>
      <c r="H3779" s="2" t="str">
        <f>TEXT(Ecommerce_Sales[[#This Row],[Order_Date]],"mmmm")</f>
        <v>August</v>
      </c>
      <c r="I3779" s="2" t="str">
        <f>TEXT(Ecommerce_Sales[[#This Row],[Order_Date]],"yyyy")</f>
        <v>2023</v>
      </c>
      <c r="J3779" s="2" t="str">
        <f>TEXT(Ecommerce_Sales[[#This Row],[Order_Date]],"mmmm")</f>
        <v>August</v>
      </c>
      <c r="K3779" s="1" t="s">
        <v>1986</v>
      </c>
      <c r="L3779" s="1" t="s">
        <v>9853</v>
      </c>
      <c r="M3779" s="1" t="s">
        <v>2007</v>
      </c>
      <c r="N3779" s="1" t="s">
        <v>1973</v>
      </c>
      <c r="O3779" s="3">
        <v>502</v>
      </c>
      <c r="P3779">
        <v>5</v>
      </c>
      <c r="Q3779" s="3">
        <v>2510</v>
      </c>
      <c r="R3779" s="1" t="s">
        <v>1951</v>
      </c>
      <c r="S3779" s="3">
        <v>245</v>
      </c>
      <c r="U3779" t="str">
        <f>IF(Ecommerce_Sales[[#This Row],[Delivery_Time_Days]]&gt;7,"Delay",IF(Ecommerce_Sales[[#This Row],[Delivery_Time_Days]] = 0,"No delivery",IF(Ecommerce_Sales[[#This Row],[Delivery_Time_Days]]&lt;=7,"On-time")))</f>
        <v>No delivery</v>
      </c>
      <c r="V3779" s="7">
        <f>Ecommerce_Sales[[#This Row],[Profit]]/Ecommerce_Sales[[#This Row],[Total_Price]]</f>
        <v>0.3</v>
      </c>
      <c r="W3779" s="3">
        <v>753</v>
      </c>
      <c r="X3779" s="3"/>
    </row>
    <row r="3780" spans="1:24" x14ac:dyDescent="0.25">
      <c r="A3780" s="1" t="s">
        <v>9854</v>
      </c>
      <c r="B3780" s="1" t="s">
        <v>192</v>
      </c>
      <c r="C3780" s="1" t="s">
        <v>492</v>
      </c>
      <c r="D3780" s="1" t="s">
        <v>3305</v>
      </c>
      <c r="E3780" s="1" t="s">
        <v>1946</v>
      </c>
      <c r="F3780" s="2">
        <v>45350</v>
      </c>
      <c r="G3780" s="2">
        <v>45238</v>
      </c>
      <c r="H3780" s="2" t="str">
        <f>TEXT(Ecommerce_Sales[[#This Row],[Order_Date]],"mmmm")</f>
        <v>November</v>
      </c>
      <c r="I3780" s="2" t="str">
        <f>TEXT(Ecommerce_Sales[[#This Row],[Order_Date]],"yyyy")</f>
        <v>2023</v>
      </c>
      <c r="J3780" s="2" t="str">
        <f>TEXT(Ecommerce_Sales[[#This Row],[Order_Date]],"mmmm")</f>
        <v>November</v>
      </c>
      <c r="K3780" s="1" t="s">
        <v>1947</v>
      </c>
      <c r="L3780" s="1" t="s">
        <v>9855</v>
      </c>
      <c r="M3780" s="1" t="s">
        <v>2007</v>
      </c>
      <c r="N3780" s="1" t="s">
        <v>1973</v>
      </c>
      <c r="O3780" s="3">
        <v>253</v>
      </c>
      <c r="P3780">
        <v>1</v>
      </c>
      <c r="Q3780" s="3">
        <v>253</v>
      </c>
      <c r="R3780" s="1" t="s">
        <v>1958</v>
      </c>
      <c r="S3780" s="3">
        <v>15</v>
      </c>
      <c r="T3780">
        <v>8</v>
      </c>
      <c r="U3780" t="str">
        <f>IF(Ecommerce_Sales[[#This Row],[Delivery_Time_Days]]&gt;7,"Delay",IF(Ecommerce_Sales[[#This Row],[Delivery_Time_Days]] = 0,"No delivery",IF(Ecommerce_Sales[[#This Row],[Delivery_Time_Days]]&lt;=7,"On-time")))</f>
        <v>Delay</v>
      </c>
      <c r="V3780" s="7">
        <f>Ecommerce_Sales[[#This Row],[Profit]]/Ecommerce_Sales[[#This Row],[Total_Price]]</f>
        <v>0.30039525691699603</v>
      </c>
      <c r="W3780" s="3">
        <v>76</v>
      </c>
      <c r="X3780" s="3"/>
    </row>
    <row r="3781" spans="1:24" x14ac:dyDescent="0.25">
      <c r="A3781" s="1" t="s">
        <v>9856</v>
      </c>
      <c r="B3781" s="1" t="s">
        <v>96</v>
      </c>
      <c r="C3781" s="1" t="s">
        <v>97</v>
      </c>
      <c r="D3781" s="1" t="s">
        <v>7363</v>
      </c>
      <c r="E3781" s="1" t="s">
        <v>1961</v>
      </c>
      <c r="F3781" s="2">
        <v>45608</v>
      </c>
      <c r="G3781" s="2">
        <v>45625</v>
      </c>
      <c r="H3781" s="2" t="str">
        <f>TEXT(Ecommerce_Sales[[#This Row],[Order_Date]],"mmmm")</f>
        <v>November</v>
      </c>
      <c r="I3781" s="2" t="str">
        <f>TEXT(Ecommerce_Sales[[#This Row],[Order_Date]],"yyyy")</f>
        <v>2024</v>
      </c>
      <c r="J3781" s="2" t="str">
        <f>TEXT(Ecommerce_Sales[[#This Row],[Order_Date]],"mmmm")</f>
        <v>November</v>
      </c>
      <c r="K3781" s="1" t="s">
        <v>1947</v>
      </c>
      <c r="L3781" s="1" t="s">
        <v>4148</v>
      </c>
      <c r="M3781" s="1" t="s">
        <v>2030</v>
      </c>
      <c r="N3781" s="1" t="s">
        <v>1978</v>
      </c>
      <c r="O3781" s="3">
        <v>292</v>
      </c>
      <c r="P3781">
        <v>7</v>
      </c>
      <c r="Q3781" s="3">
        <v>2046</v>
      </c>
      <c r="R3781" s="1" t="s">
        <v>1951</v>
      </c>
      <c r="S3781" s="3">
        <v>201</v>
      </c>
      <c r="T3781">
        <v>7</v>
      </c>
      <c r="U3781" t="str">
        <f>IF(Ecommerce_Sales[[#This Row],[Delivery_Time_Days]]&gt;7,"Delay",IF(Ecommerce_Sales[[#This Row],[Delivery_Time_Days]] = 0,"No delivery",IF(Ecommerce_Sales[[#This Row],[Delivery_Time_Days]]&lt;=7,"On-time")))</f>
        <v>On-time</v>
      </c>
      <c r="V3781" s="7">
        <f>Ecommerce_Sales[[#This Row],[Profit]]/Ecommerce_Sales[[#This Row],[Total_Price]]</f>
        <v>0.34995112414467255</v>
      </c>
      <c r="W3781" s="3">
        <v>716</v>
      </c>
      <c r="X3781" s="3"/>
    </row>
    <row r="3782" spans="1:24" x14ac:dyDescent="0.25">
      <c r="A3782" s="1" t="s">
        <v>9857</v>
      </c>
      <c r="B3782" s="1" t="s">
        <v>440</v>
      </c>
      <c r="C3782" s="1" t="s">
        <v>441</v>
      </c>
      <c r="D3782" s="1" t="s">
        <v>2021</v>
      </c>
      <c r="E3782" s="1" t="s">
        <v>1996</v>
      </c>
      <c r="F3782" s="2">
        <v>45193</v>
      </c>
      <c r="G3782" s="2">
        <v>45531</v>
      </c>
      <c r="H3782" s="2" t="str">
        <f>TEXT(Ecommerce_Sales[[#This Row],[Order_Date]],"mmmm")</f>
        <v>August</v>
      </c>
      <c r="I3782" s="2" t="str">
        <f>TEXT(Ecommerce_Sales[[#This Row],[Order_Date]],"yyyy")</f>
        <v>2024</v>
      </c>
      <c r="J3782" s="2" t="str">
        <f>TEXT(Ecommerce_Sales[[#This Row],[Order_Date]],"mmmm")</f>
        <v>August</v>
      </c>
      <c r="K3782" s="1" t="s">
        <v>1986</v>
      </c>
      <c r="L3782" s="1" t="s">
        <v>9858</v>
      </c>
      <c r="M3782" s="1" t="s">
        <v>2079</v>
      </c>
      <c r="N3782" s="1" t="s">
        <v>1973</v>
      </c>
      <c r="O3782" s="3">
        <v>443</v>
      </c>
      <c r="P3782">
        <v>2</v>
      </c>
      <c r="Q3782" s="3">
        <v>886</v>
      </c>
      <c r="R3782" s="1" t="s">
        <v>1958</v>
      </c>
      <c r="S3782" s="3">
        <v>120</v>
      </c>
      <c r="U3782" t="str">
        <f>IF(Ecommerce_Sales[[#This Row],[Delivery_Time_Days]]&gt;7,"Delay",IF(Ecommerce_Sales[[#This Row],[Delivery_Time_Days]] = 0,"No delivery",IF(Ecommerce_Sales[[#This Row],[Delivery_Time_Days]]&lt;=7,"On-time")))</f>
        <v>No delivery</v>
      </c>
      <c r="V3782" s="7">
        <f>Ecommerce_Sales[[#This Row],[Profit]]/Ecommerce_Sales[[#This Row],[Total_Price]]</f>
        <v>0.30022573363431149</v>
      </c>
      <c r="W3782" s="3">
        <v>266</v>
      </c>
      <c r="X3782" s="3"/>
    </row>
    <row r="3783" spans="1:24" x14ac:dyDescent="0.25">
      <c r="A3783" s="1" t="s">
        <v>9859</v>
      </c>
      <c r="B3783" s="1" t="s">
        <v>713</v>
      </c>
      <c r="C3783" s="1" t="s">
        <v>714</v>
      </c>
      <c r="D3783" s="1" t="s">
        <v>2135</v>
      </c>
      <c r="E3783" s="1" t="s">
        <v>2005</v>
      </c>
      <c r="F3783" s="2">
        <v>45324</v>
      </c>
      <c r="G3783" s="2">
        <v>45602</v>
      </c>
      <c r="H3783" s="2" t="str">
        <f>TEXT(Ecommerce_Sales[[#This Row],[Order_Date]],"mmmm")</f>
        <v>November</v>
      </c>
      <c r="I3783" s="2" t="str">
        <f>TEXT(Ecommerce_Sales[[#This Row],[Order_Date]],"yyyy")</f>
        <v>2024</v>
      </c>
      <c r="J3783" s="2" t="str">
        <f>TEXT(Ecommerce_Sales[[#This Row],[Order_Date]],"mmmm")</f>
        <v>November</v>
      </c>
      <c r="K3783" s="1" t="s">
        <v>1947</v>
      </c>
      <c r="L3783" s="1" t="s">
        <v>9860</v>
      </c>
      <c r="M3783" s="1" t="s">
        <v>1983</v>
      </c>
      <c r="N3783" s="1" t="s">
        <v>1950</v>
      </c>
      <c r="O3783" s="3">
        <v>918</v>
      </c>
      <c r="P3783">
        <v>6</v>
      </c>
      <c r="Q3783" s="3">
        <v>5505</v>
      </c>
      <c r="R3783" s="1" t="s">
        <v>1958</v>
      </c>
      <c r="S3783" s="3">
        <v>576</v>
      </c>
      <c r="T3783">
        <v>10</v>
      </c>
      <c r="U3783" t="str">
        <f>IF(Ecommerce_Sales[[#This Row],[Delivery_Time_Days]]&gt;7,"Delay",IF(Ecommerce_Sales[[#This Row],[Delivery_Time_Days]] = 0,"No delivery",IF(Ecommerce_Sales[[#This Row],[Delivery_Time_Days]]&lt;=7,"On-time")))</f>
        <v>Delay</v>
      </c>
      <c r="V3783" s="7">
        <f>Ecommerce_Sales[[#This Row],[Profit]]/Ecommerce_Sales[[#This Row],[Total_Price]]</f>
        <v>0.4</v>
      </c>
      <c r="W3783" s="3">
        <v>2202</v>
      </c>
      <c r="X3783" s="3"/>
    </row>
    <row r="3784" spans="1:24" x14ac:dyDescent="0.25">
      <c r="A3784" s="1" t="s">
        <v>9861</v>
      </c>
      <c r="B3784" s="1" t="s">
        <v>1043</v>
      </c>
      <c r="C3784" s="1" t="s">
        <v>1044</v>
      </c>
      <c r="D3784" s="1" t="s">
        <v>9639</v>
      </c>
      <c r="E3784" s="1" t="s">
        <v>1946</v>
      </c>
      <c r="F3784" s="2">
        <v>45505</v>
      </c>
      <c r="G3784" s="2">
        <v>45173</v>
      </c>
      <c r="H3784" s="2" t="str">
        <f>TEXT(Ecommerce_Sales[[#This Row],[Order_Date]],"mmmm")</f>
        <v>September</v>
      </c>
      <c r="I3784" s="2" t="str">
        <f>TEXT(Ecommerce_Sales[[#This Row],[Order_Date]],"yyyy")</f>
        <v>2023</v>
      </c>
      <c r="J3784" s="2" t="str">
        <f>TEXT(Ecommerce_Sales[[#This Row],[Order_Date]],"mmmm")</f>
        <v>September</v>
      </c>
      <c r="K3784" s="1" t="s">
        <v>1992</v>
      </c>
      <c r="L3784" s="1" t="s">
        <v>4745</v>
      </c>
      <c r="M3784" s="1" t="s">
        <v>1968</v>
      </c>
      <c r="N3784" s="1" t="s">
        <v>1957</v>
      </c>
      <c r="O3784" s="3">
        <v>384</v>
      </c>
      <c r="P3784">
        <v>5</v>
      </c>
      <c r="Q3784" s="3">
        <v>1920</v>
      </c>
      <c r="R3784" s="1" t="s">
        <v>1958</v>
      </c>
      <c r="S3784" s="3">
        <v>235</v>
      </c>
      <c r="U3784" t="str">
        <f>IF(Ecommerce_Sales[[#This Row],[Delivery_Time_Days]]&gt;7,"Delay",IF(Ecommerce_Sales[[#This Row],[Delivery_Time_Days]] = 0,"No delivery",IF(Ecommerce_Sales[[#This Row],[Delivery_Time_Days]]&lt;=7,"On-time")))</f>
        <v>No delivery</v>
      </c>
      <c r="V3784" s="7">
        <f>Ecommerce_Sales[[#This Row],[Profit]]/Ecommerce_Sales[[#This Row],[Total_Price]]</f>
        <v>0.15</v>
      </c>
      <c r="W3784" s="3">
        <v>288</v>
      </c>
      <c r="X3784" s="3"/>
    </row>
    <row r="3785" spans="1:24" x14ac:dyDescent="0.25">
      <c r="A3785" s="1" t="s">
        <v>9862</v>
      </c>
      <c r="B3785" s="1" t="s">
        <v>631</v>
      </c>
      <c r="C3785" s="1" t="s">
        <v>632</v>
      </c>
      <c r="D3785" s="1" t="s">
        <v>3720</v>
      </c>
      <c r="E3785" s="1" t="s">
        <v>1954</v>
      </c>
      <c r="F3785" s="2">
        <v>45653</v>
      </c>
      <c r="G3785" s="2">
        <v>44985</v>
      </c>
      <c r="H3785" s="2" t="str">
        <f>TEXT(Ecommerce_Sales[[#This Row],[Order_Date]],"mmmm")</f>
        <v>February</v>
      </c>
      <c r="I3785" s="2" t="str">
        <f>TEXT(Ecommerce_Sales[[#This Row],[Order_Date]],"yyyy")</f>
        <v>2023</v>
      </c>
      <c r="J3785" s="2" t="str">
        <f>TEXT(Ecommerce_Sales[[#This Row],[Order_Date]],"mmmm")</f>
        <v>February</v>
      </c>
      <c r="K3785" s="1" t="s">
        <v>1947</v>
      </c>
      <c r="L3785" s="1" t="s">
        <v>9863</v>
      </c>
      <c r="M3785" s="1" t="s">
        <v>2058</v>
      </c>
      <c r="N3785" s="1" t="s">
        <v>1950</v>
      </c>
      <c r="O3785" s="3">
        <v>674</v>
      </c>
      <c r="P3785">
        <v>1</v>
      </c>
      <c r="Q3785" s="3">
        <v>674</v>
      </c>
      <c r="R3785" s="1" t="s">
        <v>1958</v>
      </c>
      <c r="S3785" s="3">
        <v>84</v>
      </c>
      <c r="T3785">
        <v>4</v>
      </c>
      <c r="U3785" t="str">
        <f>IF(Ecommerce_Sales[[#This Row],[Delivery_Time_Days]]&gt;7,"Delay",IF(Ecommerce_Sales[[#This Row],[Delivery_Time_Days]] = 0,"No delivery",IF(Ecommerce_Sales[[#This Row],[Delivery_Time_Days]]&lt;=7,"On-time")))</f>
        <v>On-time</v>
      </c>
      <c r="V3785" s="7">
        <f>Ecommerce_Sales[[#This Row],[Profit]]/Ecommerce_Sales[[#This Row],[Total_Price]]</f>
        <v>0.39910979228486648</v>
      </c>
      <c r="W3785" s="3">
        <v>269</v>
      </c>
      <c r="X3785" s="3"/>
    </row>
    <row r="3786" spans="1:24" x14ac:dyDescent="0.25">
      <c r="A3786" s="1" t="s">
        <v>9864</v>
      </c>
      <c r="B3786" s="1" t="s">
        <v>1359</v>
      </c>
      <c r="C3786" s="1" t="s">
        <v>1360</v>
      </c>
      <c r="D3786" s="1" t="s">
        <v>4167</v>
      </c>
      <c r="E3786" s="1" t="s">
        <v>1946</v>
      </c>
      <c r="F3786" s="2">
        <v>45148</v>
      </c>
      <c r="G3786" s="2">
        <v>45431</v>
      </c>
      <c r="H3786" s="2" t="str">
        <f>TEXT(Ecommerce_Sales[[#This Row],[Order_Date]],"mmmm")</f>
        <v>May</v>
      </c>
      <c r="I3786" s="2" t="str">
        <f>TEXT(Ecommerce_Sales[[#This Row],[Order_Date]],"yyyy")</f>
        <v>2024</v>
      </c>
      <c r="J3786" s="2" t="str">
        <f>TEXT(Ecommerce_Sales[[#This Row],[Order_Date]],"mmmm")</f>
        <v>May</v>
      </c>
      <c r="K3786" s="1" t="s">
        <v>1947</v>
      </c>
      <c r="L3786" s="1" t="s">
        <v>9865</v>
      </c>
      <c r="M3786" s="1" t="s">
        <v>2007</v>
      </c>
      <c r="N3786" s="1" t="s">
        <v>1973</v>
      </c>
      <c r="O3786" s="3">
        <v>1085</v>
      </c>
      <c r="P3786">
        <v>3</v>
      </c>
      <c r="Q3786" s="3">
        <v>3255</v>
      </c>
      <c r="R3786" s="1" t="s">
        <v>2012</v>
      </c>
      <c r="S3786" s="3">
        <v>354</v>
      </c>
      <c r="T3786">
        <v>10</v>
      </c>
      <c r="U3786" t="str">
        <f>IF(Ecommerce_Sales[[#This Row],[Delivery_Time_Days]]&gt;7,"Delay",IF(Ecommerce_Sales[[#This Row],[Delivery_Time_Days]] = 0,"No delivery",IF(Ecommerce_Sales[[#This Row],[Delivery_Time_Days]]&lt;=7,"On-time")))</f>
        <v>Delay</v>
      </c>
      <c r="V3786" s="7">
        <f>Ecommerce_Sales[[#This Row],[Profit]]/Ecommerce_Sales[[#This Row],[Total_Price]]</f>
        <v>0.30015360983102918</v>
      </c>
      <c r="W3786" s="3">
        <v>977</v>
      </c>
      <c r="X3786" s="3"/>
    </row>
    <row r="3787" spans="1:24" x14ac:dyDescent="0.25">
      <c r="A3787" s="1" t="s">
        <v>9866</v>
      </c>
      <c r="B3787" s="1" t="s">
        <v>8</v>
      </c>
      <c r="C3787" s="1" t="s">
        <v>9</v>
      </c>
      <c r="D3787" s="1" t="s">
        <v>5124</v>
      </c>
      <c r="E3787" s="1" t="s">
        <v>2005</v>
      </c>
      <c r="F3787" s="2">
        <v>45264</v>
      </c>
      <c r="G3787" s="2">
        <v>45175</v>
      </c>
      <c r="H3787" s="2" t="str">
        <f>TEXT(Ecommerce_Sales[[#This Row],[Order_Date]],"mmmm")</f>
        <v>September</v>
      </c>
      <c r="I3787" s="2" t="str">
        <f>TEXT(Ecommerce_Sales[[#This Row],[Order_Date]],"yyyy")</f>
        <v>2023</v>
      </c>
      <c r="J3787" s="2" t="str">
        <f>TEXT(Ecommerce_Sales[[#This Row],[Order_Date]],"mmmm")</f>
        <v>September</v>
      </c>
      <c r="K3787" s="1" t="s">
        <v>1947</v>
      </c>
      <c r="L3787" s="1" t="s">
        <v>9867</v>
      </c>
      <c r="M3787" s="1" t="s">
        <v>2058</v>
      </c>
      <c r="N3787" s="1" t="s">
        <v>1950</v>
      </c>
      <c r="O3787" s="3">
        <v>548</v>
      </c>
      <c r="P3787">
        <v>1</v>
      </c>
      <c r="Q3787" s="3">
        <v>548</v>
      </c>
      <c r="R3787" s="1" t="s">
        <v>1951</v>
      </c>
      <c r="S3787" s="3">
        <v>76</v>
      </c>
      <c r="T3787">
        <v>6</v>
      </c>
      <c r="U3787" t="str">
        <f>IF(Ecommerce_Sales[[#This Row],[Delivery_Time_Days]]&gt;7,"Delay",IF(Ecommerce_Sales[[#This Row],[Delivery_Time_Days]] = 0,"No delivery",IF(Ecommerce_Sales[[#This Row],[Delivery_Time_Days]]&lt;=7,"On-time")))</f>
        <v>On-time</v>
      </c>
      <c r="V3787" s="7">
        <f>Ecommerce_Sales[[#This Row],[Profit]]/Ecommerce_Sales[[#This Row],[Total_Price]]</f>
        <v>0.39963503649635035</v>
      </c>
      <c r="W3787" s="3">
        <v>219</v>
      </c>
      <c r="X3787" s="3"/>
    </row>
    <row r="3788" spans="1:24" x14ac:dyDescent="0.25">
      <c r="A3788" s="1" t="s">
        <v>9868</v>
      </c>
      <c r="B3788" s="1" t="s">
        <v>812</v>
      </c>
      <c r="C3788" s="1" t="s">
        <v>813</v>
      </c>
      <c r="D3788" s="1" t="s">
        <v>2734</v>
      </c>
      <c r="E3788" s="1" t="s">
        <v>1981</v>
      </c>
      <c r="F3788" s="2">
        <v>45618</v>
      </c>
      <c r="G3788" s="2">
        <v>45230</v>
      </c>
      <c r="H3788" s="2" t="str">
        <f>TEXT(Ecommerce_Sales[[#This Row],[Order_Date]],"mmmm")</f>
        <v>October</v>
      </c>
      <c r="I3788" s="2" t="str">
        <f>TEXT(Ecommerce_Sales[[#This Row],[Order_Date]],"yyyy")</f>
        <v>2023</v>
      </c>
      <c r="J3788" s="2" t="str">
        <f>TEXT(Ecommerce_Sales[[#This Row],[Order_Date]],"mmmm")</f>
        <v>October</v>
      </c>
      <c r="K3788" s="1" t="s">
        <v>1947</v>
      </c>
      <c r="L3788" s="1" t="s">
        <v>9869</v>
      </c>
      <c r="M3788" s="1" t="s">
        <v>2007</v>
      </c>
      <c r="N3788" s="1" t="s">
        <v>1973</v>
      </c>
      <c r="O3788" s="3">
        <v>760</v>
      </c>
      <c r="P3788">
        <v>6</v>
      </c>
      <c r="Q3788" s="3">
        <v>4558</v>
      </c>
      <c r="R3788" s="1" t="s">
        <v>1958</v>
      </c>
      <c r="S3788" s="3">
        <v>317</v>
      </c>
      <c r="T3788">
        <v>7</v>
      </c>
      <c r="U3788" t="str">
        <f>IF(Ecommerce_Sales[[#This Row],[Delivery_Time_Days]]&gt;7,"Delay",IF(Ecommerce_Sales[[#This Row],[Delivery_Time_Days]] = 0,"No delivery",IF(Ecommerce_Sales[[#This Row],[Delivery_Time_Days]]&lt;=7,"On-time")))</f>
        <v>On-time</v>
      </c>
      <c r="V3788" s="7">
        <f>Ecommerce_Sales[[#This Row],[Profit]]/Ecommerce_Sales[[#This Row],[Total_Price]]</f>
        <v>0.29991224221149626</v>
      </c>
      <c r="W3788" s="3">
        <v>1367</v>
      </c>
      <c r="X3788" s="3"/>
    </row>
    <row r="3789" spans="1:24" x14ac:dyDescent="0.25">
      <c r="A3789" s="1" t="s">
        <v>9870</v>
      </c>
      <c r="B3789" s="1" t="s">
        <v>1031</v>
      </c>
      <c r="C3789" s="1" t="s">
        <v>1032</v>
      </c>
      <c r="D3789" s="1" t="s">
        <v>4560</v>
      </c>
      <c r="E3789" s="1" t="s">
        <v>1996</v>
      </c>
      <c r="F3789" s="2">
        <v>45194</v>
      </c>
      <c r="G3789" s="2">
        <v>45145</v>
      </c>
      <c r="H3789" s="2" t="str">
        <f>TEXT(Ecommerce_Sales[[#This Row],[Order_Date]],"mmmm")</f>
        <v>August</v>
      </c>
      <c r="I3789" s="2" t="str">
        <f>TEXT(Ecommerce_Sales[[#This Row],[Order_Date]],"yyyy")</f>
        <v>2023</v>
      </c>
      <c r="J3789" s="2" t="str">
        <f>TEXT(Ecommerce_Sales[[#This Row],[Order_Date]],"mmmm")</f>
        <v>August</v>
      </c>
      <c r="K3789" s="1" t="s">
        <v>1947</v>
      </c>
      <c r="L3789" s="1" t="s">
        <v>8370</v>
      </c>
      <c r="M3789" s="1" t="s">
        <v>1949</v>
      </c>
      <c r="N3789" s="1" t="s">
        <v>1950</v>
      </c>
      <c r="O3789" s="3">
        <v>489</v>
      </c>
      <c r="P3789">
        <v>5</v>
      </c>
      <c r="Q3789" s="3">
        <v>2445</v>
      </c>
      <c r="R3789" s="1" t="s">
        <v>1951</v>
      </c>
      <c r="S3789" s="3">
        <v>260</v>
      </c>
      <c r="T3789">
        <v>7</v>
      </c>
      <c r="U3789" t="str">
        <f>IF(Ecommerce_Sales[[#This Row],[Delivery_Time_Days]]&gt;7,"Delay",IF(Ecommerce_Sales[[#This Row],[Delivery_Time_Days]] = 0,"No delivery",IF(Ecommerce_Sales[[#This Row],[Delivery_Time_Days]]&lt;=7,"On-time")))</f>
        <v>On-time</v>
      </c>
      <c r="V3789" s="7">
        <f>Ecommerce_Sales[[#This Row],[Profit]]/Ecommerce_Sales[[#This Row],[Total_Price]]</f>
        <v>0.4</v>
      </c>
      <c r="W3789" s="3">
        <v>978</v>
      </c>
      <c r="X3789" s="3"/>
    </row>
    <row r="3790" spans="1:24" x14ac:dyDescent="0.25">
      <c r="A3790" s="1" t="s">
        <v>9871</v>
      </c>
      <c r="B3790" s="1" t="s">
        <v>1683</v>
      </c>
      <c r="C3790" s="1" t="s">
        <v>1684</v>
      </c>
      <c r="D3790" s="1" t="s">
        <v>7778</v>
      </c>
      <c r="E3790" s="1" t="s">
        <v>2005</v>
      </c>
      <c r="F3790" s="2">
        <v>45584</v>
      </c>
      <c r="G3790" s="2">
        <v>45145</v>
      </c>
      <c r="H3790" s="2" t="str">
        <f>TEXT(Ecommerce_Sales[[#This Row],[Order_Date]],"mmmm")</f>
        <v>August</v>
      </c>
      <c r="I3790" s="2" t="str">
        <f>TEXT(Ecommerce_Sales[[#This Row],[Order_Date]],"yyyy")</f>
        <v>2023</v>
      </c>
      <c r="J3790" s="2" t="str">
        <f>TEXT(Ecommerce_Sales[[#This Row],[Order_Date]],"mmmm")</f>
        <v>August</v>
      </c>
      <c r="K3790" s="1" t="s">
        <v>1947</v>
      </c>
      <c r="L3790" s="1" t="s">
        <v>9872</v>
      </c>
      <c r="M3790" s="1" t="s">
        <v>1977</v>
      </c>
      <c r="N3790" s="1" t="s">
        <v>1978</v>
      </c>
      <c r="O3790" s="3">
        <v>874</v>
      </c>
      <c r="P3790">
        <v>1</v>
      </c>
      <c r="Q3790" s="3">
        <v>874</v>
      </c>
      <c r="R3790" s="1" t="s">
        <v>1958</v>
      </c>
      <c r="S3790" s="3">
        <v>65</v>
      </c>
      <c r="T3790">
        <v>8</v>
      </c>
      <c r="U3790" t="str">
        <f>IF(Ecommerce_Sales[[#This Row],[Delivery_Time_Days]]&gt;7,"Delay",IF(Ecommerce_Sales[[#This Row],[Delivery_Time_Days]] = 0,"No delivery",IF(Ecommerce_Sales[[#This Row],[Delivery_Time_Days]]&lt;=7,"On-time")))</f>
        <v>Delay</v>
      </c>
      <c r="V3790" s="7">
        <f>Ecommerce_Sales[[#This Row],[Profit]]/Ecommerce_Sales[[#This Row],[Total_Price]]</f>
        <v>0.35011441647597252</v>
      </c>
      <c r="W3790" s="3">
        <v>306</v>
      </c>
      <c r="X3790" s="3"/>
    </row>
    <row r="3791" spans="1:24" x14ac:dyDescent="0.25">
      <c r="A3791" s="1" t="s">
        <v>9873</v>
      </c>
      <c r="B3791" s="1" t="s">
        <v>68</v>
      </c>
      <c r="C3791" s="1" t="s">
        <v>69</v>
      </c>
      <c r="D3791" s="1" t="s">
        <v>4611</v>
      </c>
      <c r="E3791" s="1" t="s">
        <v>1954</v>
      </c>
      <c r="F3791" s="2">
        <v>45151</v>
      </c>
      <c r="G3791" s="2">
        <v>45420</v>
      </c>
      <c r="H3791" s="2" t="str">
        <f>TEXT(Ecommerce_Sales[[#This Row],[Order_Date]],"mmmm")</f>
        <v>May</v>
      </c>
      <c r="I3791" s="2" t="str">
        <f>TEXT(Ecommerce_Sales[[#This Row],[Order_Date]],"yyyy")</f>
        <v>2024</v>
      </c>
      <c r="J3791" s="2" t="str">
        <f>TEXT(Ecommerce_Sales[[#This Row],[Order_Date]],"mmmm")</f>
        <v>May</v>
      </c>
      <c r="K3791" s="1" t="s">
        <v>1947</v>
      </c>
      <c r="L3791" s="1" t="s">
        <v>9874</v>
      </c>
      <c r="M3791" s="1" t="s">
        <v>2104</v>
      </c>
      <c r="N3791" s="1" t="s">
        <v>1978</v>
      </c>
      <c r="O3791" s="3">
        <v>543</v>
      </c>
      <c r="P3791">
        <v>2</v>
      </c>
      <c r="Q3791" s="3">
        <v>1086</v>
      </c>
      <c r="R3791" s="1" t="s">
        <v>2016</v>
      </c>
      <c r="S3791" s="3">
        <v>115</v>
      </c>
      <c r="T3791">
        <v>5</v>
      </c>
      <c r="U3791" t="str">
        <f>IF(Ecommerce_Sales[[#This Row],[Delivery_Time_Days]]&gt;7,"Delay",IF(Ecommerce_Sales[[#This Row],[Delivery_Time_Days]] = 0,"No delivery",IF(Ecommerce_Sales[[#This Row],[Delivery_Time_Days]]&lt;=7,"On-time")))</f>
        <v>On-time</v>
      </c>
      <c r="V3791" s="7">
        <f>Ecommerce_Sales[[#This Row],[Profit]]/Ecommerce_Sales[[#This Row],[Total_Price]]</f>
        <v>0.34990791896869244</v>
      </c>
      <c r="W3791" s="3">
        <v>380</v>
      </c>
      <c r="X3791" s="3"/>
    </row>
    <row r="3792" spans="1:24" x14ac:dyDescent="0.25">
      <c r="A3792" s="1" t="s">
        <v>9875</v>
      </c>
      <c r="B3792" s="1" t="s">
        <v>1335</v>
      </c>
      <c r="C3792" s="1" t="s">
        <v>1336</v>
      </c>
      <c r="D3792" s="1" t="s">
        <v>4682</v>
      </c>
      <c r="E3792" s="1" t="s">
        <v>1946</v>
      </c>
      <c r="F3792" s="2">
        <v>45133</v>
      </c>
      <c r="G3792" s="2">
        <v>45313</v>
      </c>
      <c r="H3792" s="2" t="str">
        <f>TEXT(Ecommerce_Sales[[#This Row],[Order_Date]],"mmmm")</f>
        <v>January</v>
      </c>
      <c r="I3792" s="2" t="str">
        <f>TEXT(Ecommerce_Sales[[#This Row],[Order_Date]],"yyyy")</f>
        <v>2024</v>
      </c>
      <c r="J3792" s="2" t="str">
        <f>TEXT(Ecommerce_Sales[[#This Row],[Order_Date]],"mmmm")</f>
        <v>January</v>
      </c>
      <c r="K3792" s="1" t="s">
        <v>1986</v>
      </c>
      <c r="L3792" s="1" t="s">
        <v>9876</v>
      </c>
      <c r="M3792" s="1" t="s">
        <v>2054</v>
      </c>
      <c r="N3792" s="1" t="s">
        <v>1957</v>
      </c>
      <c r="O3792" s="3">
        <v>205</v>
      </c>
      <c r="P3792">
        <v>1</v>
      </c>
      <c r="Q3792" s="3">
        <v>205</v>
      </c>
      <c r="R3792" s="1" t="s">
        <v>1958</v>
      </c>
      <c r="S3792" s="3">
        <v>23</v>
      </c>
      <c r="U3792" t="str">
        <f>IF(Ecommerce_Sales[[#This Row],[Delivery_Time_Days]]&gt;7,"Delay",IF(Ecommerce_Sales[[#This Row],[Delivery_Time_Days]] = 0,"No delivery",IF(Ecommerce_Sales[[#This Row],[Delivery_Time_Days]]&lt;=7,"On-time")))</f>
        <v>No delivery</v>
      </c>
      <c r="V3792" s="7">
        <f>Ecommerce_Sales[[#This Row],[Profit]]/Ecommerce_Sales[[#This Row],[Total_Price]]</f>
        <v>0.15121951219512195</v>
      </c>
      <c r="W3792" s="3">
        <v>31</v>
      </c>
      <c r="X3792" s="3"/>
    </row>
    <row r="3793" spans="1:24" x14ac:dyDescent="0.25">
      <c r="A3793" s="1" t="s">
        <v>9877</v>
      </c>
      <c r="B3793" s="1" t="s">
        <v>955</v>
      </c>
      <c r="C3793" s="1" t="s">
        <v>956</v>
      </c>
      <c r="D3793" s="1" t="s">
        <v>2488</v>
      </c>
      <c r="E3793" s="1" t="s">
        <v>1946</v>
      </c>
      <c r="F3793" s="2">
        <v>45071</v>
      </c>
      <c r="G3793" s="2">
        <v>45558</v>
      </c>
      <c r="H3793" s="2" t="str">
        <f>TEXT(Ecommerce_Sales[[#This Row],[Order_Date]],"mmmm")</f>
        <v>September</v>
      </c>
      <c r="I3793" s="2" t="str">
        <f>TEXT(Ecommerce_Sales[[#This Row],[Order_Date]],"yyyy")</f>
        <v>2024</v>
      </c>
      <c r="J3793" s="2" t="str">
        <f>TEXT(Ecommerce_Sales[[#This Row],[Order_Date]],"mmmm")</f>
        <v>September</v>
      </c>
      <c r="K3793" s="1" t="s">
        <v>1947</v>
      </c>
      <c r="L3793" s="1" t="s">
        <v>9878</v>
      </c>
      <c r="M3793" s="1" t="s">
        <v>2104</v>
      </c>
      <c r="N3793" s="1" t="s">
        <v>1978</v>
      </c>
      <c r="O3793" s="3">
        <v>828</v>
      </c>
      <c r="P3793">
        <v>2</v>
      </c>
      <c r="Q3793" s="3">
        <v>1656</v>
      </c>
      <c r="R3793" s="1" t="s">
        <v>1958</v>
      </c>
      <c r="S3793" s="3">
        <v>184</v>
      </c>
      <c r="T3793">
        <v>9</v>
      </c>
      <c r="U3793" t="str">
        <f>IF(Ecommerce_Sales[[#This Row],[Delivery_Time_Days]]&gt;7,"Delay",IF(Ecommerce_Sales[[#This Row],[Delivery_Time_Days]] = 0,"No delivery",IF(Ecommerce_Sales[[#This Row],[Delivery_Time_Days]]&lt;=7,"On-time")))</f>
        <v>Delay</v>
      </c>
      <c r="V3793" s="7">
        <f>Ecommerce_Sales[[#This Row],[Profit]]/Ecommerce_Sales[[#This Row],[Total_Price]]</f>
        <v>0.34963768115942029</v>
      </c>
      <c r="W3793" s="3">
        <v>579</v>
      </c>
      <c r="X3793" s="3"/>
    </row>
    <row r="3794" spans="1:24" x14ac:dyDescent="0.25">
      <c r="A3794" s="1" t="s">
        <v>9879</v>
      </c>
      <c r="B3794" s="1" t="s">
        <v>1502</v>
      </c>
      <c r="C3794" s="1" t="s">
        <v>1503</v>
      </c>
      <c r="D3794" s="1" t="s">
        <v>4809</v>
      </c>
      <c r="E3794" s="1" t="s">
        <v>2005</v>
      </c>
      <c r="F3794" s="2">
        <v>45433</v>
      </c>
      <c r="G3794" s="2">
        <v>45461</v>
      </c>
      <c r="H3794" s="2" t="str">
        <f>TEXT(Ecommerce_Sales[[#This Row],[Order_Date]],"mmmm")</f>
        <v>June</v>
      </c>
      <c r="I3794" s="2" t="str">
        <f>TEXT(Ecommerce_Sales[[#This Row],[Order_Date]],"yyyy")</f>
        <v>2024</v>
      </c>
      <c r="J3794" s="2" t="str">
        <f>TEXT(Ecommerce_Sales[[#This Row],[Order_Date]],"mmmm")</f>
        <v>June</v>
      </c>
      <c r="K3794" s="1" t="s">
        <v>1947</v>
      </c>
      <c r="L3794" s="1" t="s">
        <v>9880</v>
      </c>
      <c r="M3794" s="1" t="s">
        <v>2026</v>
      </c>
      <c r="N3794" s="1" t="s">
        <v>1978</v>
      </c>
      <c r="O3794" s="3">
        <v>1058</v>
      </c>
      <c r="P3794">
        <v>3</v>
      </c>
      <c r="Q3794" s="3">
        <v>3174</v>
      </c>
      <c r="R3794" s="1" t="s">
        <v>2008</v>
      </c>
      <c r="S3794" s="3">
        <v>293</v>
      </c>
      <c r="T3794">
        <v>7</v>
      </c>
      <c r="U3794" t="str">
        <f>IF(Ecommerce_Sales[[#This Row],[Delivery_Time_Days]]&gt;7,"Delay",IF(Ecommerce_Sales[[#This Row],[Delivery_Time_Days]] = 0,"No delivery",IF(Ecommerce_Sales[[#This Row],[Delivery_Time_Days]]&lt;=7,"On-time")))</f>
        <v>On-time</v>
      </c>
      <c r="V3794" s="7">
        <f>Ecommerce_Sales[[#This Row],[Profit]]/Ecommerce_Sales[[#This Row],[Total_Price]]</f>
        <v>0.35003150598613736</v>
      </c>
      <c r="W3794" s="3">
        <v>1111</v>
      </c>
      <c r="X3794" s="3"/>
    </row>
    <row r="3795" spans="1:24" x14ac:dyDescent="0.25">
      <c r="A3795" s="1" t="s">
        <v>9881</v>
      </c>
      <c r="B3795" s="1" t="s">
        <v>906</v>
      </c>
      <c r="C3795" s="1" t="s">
        <v>907</v>
      </c>
      <c r="D3795" s="1" t="s">
        <v>6869</v>
      </c>
      <c r="E3795" s="1" t="s">
        <v>1946</v>
      </c>
      <c r="F3795" s="2">
        <v>45095</v>
      </c>
      <c r="G3795" s="2">
        <v>45269</v>
      </c>
      <c r="H3795" s="2" t="str">
        <f>TEXT(Ecommerce_Sales[[#This Row],[Order_Date]],"mmmm")</f>
        <v>December</v>
      </c>
      <c r="I3795" s="2" t="str">
        <f>TEXT(Ecommerce_Sales[[#This Row],[Order_Date]],"yyyy")</f>
        <v>2023</v>
      </c>
      <c r="J3795" s="2" t="str">
        <f>TEXT(Ecommerce_Sales[[#This Row],[Order_Date]],"mmmm")</f>
        <v>December</v>
      </c>
      <c r="K3795" s="1" t="s">
        <v>1947</v>
      </c>
      <c r="L3795" s="1" t="s">
        <v>3215</v>
      </c>
      <c r="M3795" s="1" t="s">
        <v>2043</v>
      </c>
      <c r="N3795" s="1" t="s">
        <v>1989</v>
      </c>
      <c r="O3795" s="3">
        <v>1178</v>
      </c>
      <c r="P3795">
        <v>4</v>
      </c>
      <c r="Q3795" s="3">
        <v>4714</v>
      </c>
      <c r="R3795" s="1" t="s">
        <v>1951</v>
      </c>
      <c r="S3795" s="3">
        <v>396</v>
      </c>
      <c r="T3795">
        <v>2</v>
      </c>
      <c r="U3795" t="str">
        <f>IF(Ecommerce_Sales[[#This Row],[Delivery_Time_Days]]&gt;7,"Delay",IF(Ecommerce_Sales[[#This Row],[Delivery_Time_Days]] = 0,"No delivery",IF(Ecommerce_Sales[[#This Row],[Delivery_Time_Days]]&lt;=7,"On-time")))</f>
        <v>On-time</v>
      </c>
      <c r="V3795" s="7">
        <f>Ecommerce_Sales[[#This Row],[Profit]]/Ecommerce_Sales[[#This Row],[Total_Price]]</f>
        <v>0.24989393296563428</v>
      </c>
      <c r="W3795" s="3">
        <v>1178</v>
      </c>
      <c r="X3795" s="3"/>
    </row>
    <row r="3796" spans="1:24" x14ac:dyDescent="0.25">
      <c r="A3796" s="1" t="s">
        <v>9882</v>
      </c>
      <c r="B3796" s="1" t="s">
        <v>454</v>
      </c>
      <c r="C3796" s="1" t="s">
        <v>455</v>
      </c>
      <c r="D3796" s="1" t="s">
        <v>6384</v>
      </c>
      <c r="E3796" s="1" t="s">
        <v>1961</v>
      </c>
      <c r="F3796" s="2">
        <v>45592</v>
      </c>
      <c r="G3796" s="2">
        <v>45542</v>
      </c>
      <c r="H3796" s="2" t="str">
        <f>TEXT(Ecommerce_Sales[[#This Row],[Order_Date]],"mmmm")</f>
        <v>September</v>
      </c>
      <c r="I3796" s="2" t="str">
        <f>TEXT(Ecommerce_Sales[[#This Row],[Order_Date]],"yyyy")</f>
        <v>2024</v>
      </c>
      <c r="J3796" s="2" t="str">
        <f>TEXT(Ecommerce_Sales[[#This Row],[Order_Date]],"mmmm")</f>
        <v>September</v>
      </c>
      <c r="K3796" s="1" t="s">
        <v>1947</v>
      </c>
      <c r="L3796" s="1" t="s">
        <v>9883</v>
      </c>
      <c r="M3796" s="1" t="s">
        <v>1998</v>
      </c>
      <c r="N3796" s="1" t="s">
        <v>1973</v>
      </c>
      <c r="O3796" s="3">
        <v>584</v>
      </c>
      <c r="P3796">
        <v>4</v>
      </c>
      <c r="Q3796" s="3">
        <v>2338</v>
      </c>
      <c r="R3796" s="1" t="s">
        <v>1958</v>
      </c>
      <c r="S3796" s="3">
        <v>291</v>
      </c>
      <c r="T3796">
        <v>5</v>
      </c>
      <c r="U3796" t="str">
        <f>IF(Ecommerce_Sales[[#This Row],[Delivery_Time_Days]]&gt;7,"Delay",IF(Ecommerce_Sales[[#This Row],[Delivery_Time_Days]] = 0,"No delivery",IF(Ecommerce_Sales[[#This Row],[Delivery_Time_Days]]&lt;=7,"On-time")))</f>
        <v>On-time</v>
      </c>
      <c r="V3796" s="7">
        <f>Ecommerce_Sales[[#This Row],[Profit]]/Ecommerce_Sales[[#This Row],[Total_Price]]</f>
        <v>0.29982891360136871</v>
      </c>
      <c r="W3796" s="3">
        <v>701</v>
      </c>
      <c r="X3796" s="3"/>
    </row>
    <row r="3797" spans="1:24" x14ac:dyDescent="0.25">
      <c r="A3797" s="1" t="s">
        <v>9884</v>
      </c>
      <c r="B3797" s="1" t="s">
        <v>1747</v>
      </c>
      <c r="C3797" s="1" t="s">
        <v>1748</v>
      </c>
      <c r="D3797" s="1" t="s">
        <v>2517</v>
      </c>
      <c r="E3797" s="1" t="s">
        <v>1966</v>
      </c>
      <c r="F3797" s="2">
        <v>45625</v>
      </c>
      <c r="G3797" s="2">
        <v>45214</v>
      </c>
      <c r="H3797" s="2" t="str">
        <f>TEXT(Ecommerce_Sales[[#This Row],[Order_Date]],"mmmm")</f>
        <v>October</v>
      </c>
      <c r="I3797" s="2" t="str">
        <f>TEXT(Ecommerce_Sales[[#This Row],[Order_Date]],"yyyy")</f>
        <v>2023</v>
      </c>
      <c r="J3797" s="2" t="str">
        <f>TEXT(Ecommerce_Sales[[#This Row],[Order_Date]],"mmmm")</f>
        <v>October</v>
      </c>
      <c r="K3797" s="1" t="s">
        <v>1986</v>
      </c>
      <c r="L3797" s="1" t="s">
        <v>9885</v>
      </c>
      <c r="M3797" s="1" t="s">
        <v>2026</v>
      </c>
      <c r="N3797" s="1" t="s">
        <v>1978</v>
      </c>
      <c r="O3797" s="3">
        <v>453</v>
      </c>
      <c r="P3797">
        <v>1</v>
      </c>
      <c r="Q3797" s="3">
        <v>453</v>
      </c>
      <c r="R3797" s="1" t="s">
        <v>2016</v>
      </c>
      <c r="S3797" s="3">
        <v>57</v>
      </c>
      <c r="U3797" t="str">
        <f>IF(Ecommerce_Sales[[#This Row],[Delivery_Time_Days]]&gt;7,"Delay",IF(Ecommerce_Sales[[#This Row],[Delivery_Time_Days]] = 0,"No delivery",IF(Ecommerce_Sales[[#This Row],[Delivery_Time_Days]]&lt;=7,"On-time")))</f>
        <v>No delivery</v>
      </c>
      <c r="V3797" s="7">
        <f>Ecommerce_Sales[[#This Row],[Profit]]/Ecommerce_Sales[[#This Row],[Total_Price]]</f>
        <v>0.35099337748344372</v>
      </c>
      <c r="W3797" s="3">
        <v>159</v>
      </c>
      <c r="X3797" s="3"/>
    </row>
    <row r="3798" spans="1:24" x14ac:dyDescent="0.25">
      <c r="A3798" s="1" t="s">
        <v>9886</v>
      </c>
      <c r="B3798" s="1" t="s">
        <v>1652</v>
      </c>
      <c r="C3798" s="1" t="s">
        <v>1653</v>
      </c>
      <c r="D3798" s="1" t="s">
        <v>5691</v>
      </c>
      <c r="E3798" s="1" t="s">
        <v>1946</v>
      </c>
      <c r="F3798" s="2">
        <v>44963</v>
      </c>
      <c r="G3798" s="2">
        <v>45273</v>
      </c>
      <c r="H3798" s="2" t="str">
        <f>TEXT(Ecommerce_Sales[[#This Row],[Order_Date]],"mmmm")</f>
        <v>December</v>
      </c>
      <c r="I3798" s="2" t="str">
        <f>TEXT(Ecommerce_Sales[[#This Row],[Order_Date]],"yyyy")</f>
        <v>2023</v>
      </c>
      <c r="J3798" s="2" t="str">
        <f>TEXT(Ecommerce_Sales[[#This Row],[Order_Date]],"mmmm")</f>
        <v>December</v>
      </c>
      <c r="K3798" s="1" t="s">
        <v>1947</v>
      </c>
      <c r="L3798" s="1" t="s">
        <v>9887</v>
      </c>
      <c r="M3798" s="1" t="s">
        <v>1972</v>
      </c>
      <c r="N3798" s="1" t="s">
        <v>1973</v>
      </c>
      <c r="O3798" s="3">
        <v>788</v>
      </c>
      <c r="P3798">
        <v>8</v>
      </c>
      <c r="Q3798" s="3">
        <v>6306</v>
      </c>
      <c r="R3798" s="1" t="s">
        <v>1958</v>
      </c>
      <c r="S3798" s="3">
        <v>888</v>
      </c>
      <c r="T3798">
        <v>3</v>
      </c>
      <c r="U3798" t="str">
        <f>IF(Ecommerce_Sales[[#This Row],[Delivery_Time_Days]]&gt;7,"Delay",IF(Ecommerce_Sales[[#This Row],[Delivery_Time_Days]] = 0,"No delivery",IF(Ecommerce_Sales[[#This Row],[Delivery_Time_Days]]&lt;=7,"On-time")))</f>
        <v>On-time</v>
      </c>
      <c r="V3798" s="7">
        <f>Ecommerce_Sales[[#This Row],[Profit]]/Ecommerce_Sales[[#This Row],[Total_Price]]</f>
        <v>0.30003171582619725</v>
      </c>
      <c r="W3798" s="3">
        <v>1892</v>
      </c>
      <c r="X3798" s="3"/>
    </row>
    <row r="3799" spans="1:24" x14ac:dyDescent="0.25">
      <c r="A3799" s="1" t="s">
        <v>9888</v>
      </c>
      <c r="B3799" s="1" t="s">
        <v>793</v>
      </c>
      <c r="C3799" s="1" t="s">
        <v>794</v>
      </c>
      <c r="D3799" s="1" t="s">
        <v>5613</v>
      </c>
      <c r="E3799" s="1" t="s">
        <v>1961</v>
      </c>
      <c r="F3799" s="2">
        <v>45266</v>
      </c>
      <c r="G3799" s="2">
        <v>45495</v>
      </c>
      <c r="H3799" s="2" t="str">
        <f>TEXT(Ecommerce_Sales[[#This Row],[Order_Date]],"mmmm")</f>
        <v>July</v>
      </c>
      <c r="I3799" s="2" t="str">
        <f>TEXT(Ecommerce_Sales[[#This Row],[Order_Date]],"yyyy")</f>
        <v>2024</v>
      </c>
      <c r="J3799" s="2" t="str">
        <f>TEXT(Ecommerce_Sales[[#This Row],[Order_Date]],"mmmm")</f>
        <v>July</v>
      </c>
      <c r="K3799" s="1" t="s">
        <v>1947</v>
      </c>
      <c r="L3799" s="1" t="s">
        <v>9889</v>
      </c>
      <c r="M3799" s="1" t="s">
        <v>2247</v>
      </c>
      <c r="N3799" s="1" t="s">
        <v>1957</v>
      </c>
      <c r="O3799" s="3">
        <v>780</v>
      </c>
      <c r="P3799">
        <v>5</v>
      </c>
      <c r="Q3799" s="3">
        <v>3899</v>
      </c>
      <c r="R3799" s="1" t="s">
        <v>1951</v>
      </c>
      <c r="S3799" s="3">
        <v>524</v>
      </c>
      <c r="T3799">
        <v>6</v>
      </c>
      <c r="U3799" t="str">
        <f>IF(Ecommerce_Sales[[#This Row],[Delivery_Time_Days]]&gt;7,"Delay",IF(Ecommerce_Sales[[#This Row],[Delivery_Time_Days]] = 0,"No delivery",IF(Ecommerce_Sales[[#This Row],[Delivery_Time_Days]]&lt;=7,"On-time")))</f>
        <v>On-time</v>
      </c>
      <c r="V3799" s="7">
        <f>Ecommerce_Sales[[#This Row],[Profit]]/Ecommerce_Sales[[#This Row],[Total_Price]]</f>
        <v>0.15003847140292384</v>
      </c>
      <c r="W3799" s="3">
        <v>585</v>
      </c>
      <c r="X3799" s="3"/>
    </row>
    <row r="3800" spans="1:24" x14ac:dyDescent="0.25">
      <c r="A3800" s="1" t="s">
        <v>9890</v>
      </c>
      <c r="B3800" s="1" t="s">
        <v>783</v>
      </c>
      <c r="C3800" s="1" t="s">
        <v>784</v>
      </c>
      <c r="D3800" s="1" t="s">
        <v>3433</v>
      </c>
      <c r="E3800" s="1" t="s">
        <v>1961</v>
      </c>
      <c r="F3800" s="2">
        <v>45152</v>
      </c>
      <c r="G3800" s="2">
        <v>45536</v>
      </c>
      <c r="H3800" s="2" t="str">
        <f>TEXT(Ecommerce_Sales[[#This Row],[Order_Date]],"mmmm")</f>
        <v>September</v>
      </c>
      <c r="I3800" s="2" t="str">
        <f>TEXT(Ecommerce_Sales[[#This Row],[Order_Date]],"yyyy")</f>
        <v>2024</v>
      </c>
      <c r="J3800" s="2" t="str">
        <f>TEXT(Ecommerce_Sales[[#This Row],[Order_Date]],"mmmm")</f>
        <v>September</v>
      </c>
      <c r="K3800" s="1" t="s">
        <v>1947</v>
      </c>
      <c r="L3800" s="1" t="s">
        <v>8772</v>
      </c>
      <c r="M3800" s="1" t="s">
        <v>1963</v>
      </c>
      <c r="N3800" s="1" t="s">
        <v>1957</v>
      </c>
      <c r="O3800" s="3">
        <v>15</v>
      </c>
      <c r="P3800">
        <v>5</v>
      </c>
      <c r="Q3800" s="3">
        <v>75</v>
      </c>
      <c r="R3800" s="1" t="s">
        <v>1951</v>
      </c>
      <c r="S3800" s="3">
        <v>5</v>
      </c>
      <c r="T3800">
        <v>5</v>
      </c>
      <c r="U3800" t="str">
        <f>IF(Ecommerce_Sales[[#This Row],[Delivery_Time_Days]]&gt;7,"Delay",IF(Ecommerce_Sales[[#This Row],[Delivery_Time_Days]] = 0,"No delivery",IF(Ecommerce_Sales[[#This Row],[Delivery_Time_Days]]&lt;=7,"On-time")))</f>
        <v>On-time</v>
      </c>
      <c r="V3800" s="7">
        <f>Ecommerce_Sales[[#This Row],[Profit]]/Ecommerce_Sales[[#This Row],[Total_Price]]</f>
        <v>0.14666666666666667</v>
      </c>
      <c r="W3800" s="3">
        <v>11</v>
      </c>
      <c r="X3800" s="3"/>
    </row>
    <row r="3801" spans="1:24" x14ac:dyDescent="0.25">
      <c r="A3801" s="1" t="s">
        <v>9891</v>
      </c>
      <c r="B3801" s="1" t="s">
        <v>464</v>
      </c>
      <c r="C3801" s="1" t="s">
        <v>465</v>
      </c>
      <c r="D3801" s="1" t="s">
        <v>5158</v>
      </c>
      <c r="E3801" s="1" t="s">
        <v>1946</v>
      </c>
      <c r="F3801" s="2">
        <v>45474</v>
      </c>
      <c r="G3801" s="2">
        <v>44944</v>
      </c>
      <c r="H3801" s="2" t="str">
        <f>TEXT(Ecommerce_Sales[[#This Row],[Order_Date]],"mmmm")</f>
        <v>January</v>
      </c>
      <c r="I3801" s="2" t="str">
        <f>TEXT(Ecommerce_Sales[[#This Row],[Order_Date]],"yyyy")</f>
        <v>2023</v>
      </c>
      <c r="J3801" s="2" t="str">
        <f>TEXT(Ecommerce_Sales[[#This Row],[Order_Date]],"mmmm")</f>
        <v>January</v>
      </c>
      <c r="K3801" s="1" t="s">
        <v>1947</v>
      </c>
      <c r="L3801" s="1" t="s">
        <v>4086</v>
      </c>
      <c r="M3801" s="1" t="s">
        <v>1956</v>
      </c>
      <c r="N3801" s="1" t="s">
        <v>1957</v>
      </c>
      <c r="O3801" s="3">
        <v>26</v>
      </c>
      <c r="P3801">
        <v>1</v>
      </c>
      <c r="Q3801" s="3">
        <v>26</v>
      </c>
      <c r="R3801" s="1" t="s">
        <v>1951</v>
      </c>
      <c r="S3801" s="3">
        <v>2</v>
      </c>
      <c r="T3801">
        <v>7</v>
      </c>
      <c r="U3801" t="str">
        <f>IF(Ecommerce_Sales[[#This Row],[Delivery_Time_Days]]&gt;7,"Delay",IF(Ecommerce_Sales[[#This Row],[Delivery_Time_Days]] = 0,"No delivery",IF(Ecommerce_Sales[[#This Row],[Delivery_Time_Days]]&lt;=7,"On-time")))</f>
        <v>On-time</v>
      </c>
      <c r="V3801" s="7">
        <f>Ecommerce_Sales[[#This Row],[Profit]]/Ecommerce_Sales[[#This Row],[Total_Price]]</f>
        <v>0.15384615384615385</v>
      </c>
      <c r="W3801" s="3">
        <v>4</v>
      </c>
      <c r="X3801" s="3"/>
    </row>
    <row r="3802" spans="1:24" x14ac:dyDescent="0.25">
      <c r="A3802" s="1" t="s">
        <v>9892</v>
      </c>
      <c r="B3802" s="1" t="s">
        <v>1553</v>
      </c>
      <c r="C3802" s="1" t="s">
        <v>1554</v>
      </c>
      <c r="D3802" s="1" t="s">
        <v>2453</v>
      </c>
      <c r="E3802" s="1" t="s">
        <v>1981</v>
      </c>
      <c r="F3802" s="2">
        <v>45302</v>
      </c>
      <c r="G3802" s="2">
        <v>45283</v>
      </c>
      <c r="H3802" s="2" t="str">
        <f>TEXT(Ecommerce_Sales[[#This Row],[Order_Date]],"mmmm")</f>
        <v>December</v>
      </c>
      <c r="I3802" s="2" t="str">
        <f>TEXT(Ecommerce_Sales[[#This Row],[Order_Date]],"yyyy")</f>
        <v>2023</v>
      </c>
      <c r="J3802" s="2" t="str">
        <f>TEXT(Ecommerce_Sales[[#This Row],[Order_Date]],"mmmm")</f>
        <v>December</v>
      </c>
      <c r="K3802" s="1" t="s">
        <v>1986</v>
      </c>
      <c r="L3802" s="1" t="s">
        <v>9893</v>
      </c>
      <c r="M3802" s="1" t="s">
        <v>2247</v>
      </c>
      <c r="N3802" s="1" t="s">
        <v>1957</v>
      </c>
      <c r="O3802" s="3">
        <v>791</v>
      </c>
      <c r="P3802">
        <v>4</v>
      </c>
      <c r="Q3802" s="3">
        <v>3163</v>
      </c>
      <c r="R3802" s="1" t="s">
        <v>1958</v>
      </c>
      <c r="S3802" s="3">
        <v>374</v>
      </c>
      <c r="U3802" t="str">
        <f>IF(Ecommerce_Sales[[#This Row],[Delivery_Time_Days]]&gt;7,"Delay",IF(Ecommerce_Sales[[#This Row],[Delivery_Time_Days]] = 0,"No delivery",IF(Ecommerce_Sales[[#This Row],[Delivery_Time_Days]]&lt;=7,"On-time")))</f>
        <v>No delivery</v>
      </c>
      <c r="V3802" s="7">
        <f>Ecommerce_Sales[[#This Row],[Profit]]/Ecommerce_Sales[[#This Row],[Total_Price]]</f>
        <v>0.14985773000316155</v>
      </c>
      <c r="W3802" s="3">
        <v>474</v>
      </c>
      <c r="X3802" s="3"/>
    </row>
    <row r="3803" spans="1:24" x14ac:dyDescent="0.25">
      <c r="A3803" s="1" t="s">
        <v>9894</v>
      </c>
      <c r="B3803" s="1" t="s">
        <v>1201</v>
      </c>
      <c r="C3803" s="1" t="s">
        <v>1202</v>
      </c>
      <c r="D3803" s="1" t="s">
        <v>3059</v>
      </c>
      <c r="E3803" s="1" t="s">
        <v>1946</v>
      </c>
      <c r="F3803" s="2">
        <v>45015</v>
      </c>
      <c r="G3803" s="2">
        <v>45066</v>
      </c>
      <c r="H3803" s="2" t="str">
        <f>TEXT(Ecommerce_Sales[[#This Row],[Order_Date]],"mmmm")</f>
        <v>May</v>
      </c>
      <c r="I3803" s="2" t="str">
        <f>TEXT(Ecommerce_Sales[[#This Row],[Order_Date]],"yyyy")</f>
        <v>2023</v>
      </c>
      <c r="J3803" s="2" t="str">
        <f>TEXT(Ecommerce_Sales[[#This Row],[Order_Date]],"mmmm")</f>
        <v>May</v>
      </c>
      <c r="K3803" s="1" t="s">
        <v>1947</v>
      </c>
      <c r="L3803" s="1" t="s">
        <v>9895</v>
      </c>
      <c r="M3803" s="1" t="s">
        <v>2065</v>
      </c>
      <c r="N3803" s="1" t="s">
        <v>1978</v>
      </c>
      <c r="O3803" s="3">
        <v>597</v>
      </c>
      <c r="P3803">
        <v>2</v>
      </c>
      <c r="Q3803" s="3">
        <v>1194</v>
      </c>
      <c r="R3803" s="1" t="s">
        <v>1951</v>
      </c>
      <c r="S3803" s="3">
        <v>96</v>
      </c>
      <c r="T3803">
        <v>7</v>
      </c>
      <c r="U3803" t="str">
        <f>IF(Ecommerce_Sales[[#This Row],[Delivery_Time_Days]]&gt;7,"Delay",IF(Ecommerce_Sales[[#This Row],[Delivery_Time_Days]] = 0,"No delivery",IF(Ecommerce_Sales[[#This Row],[Delivery_Time_Days]]&lt;=7,"On-time")))</f>
        <v>On-time</v>
      </c>
      <c r="V3803" s="7">
        <f>Ecommerce_Sales[[#This Row],[Profit]]/Ecommerce_Sales[[#This Row],[Total_Price]]</f>
        <v>0.35008375209380233</v>
      </c>
      <c r="W3803" s="3">
        <v>418</v>
      </c>
      <c r="X3803" s="3"/>
    </row>
    <row r="3804" spans="1:24" x14ac:dyDescent="0.25">
      <c r="A3804" s="1" t="s">
        <v>9896</v>
      </c>
      <c r="B3804" s="1" t="s">
        <v>8</v>
      </c>
      <c r="C3804" s="1" t="s">
        <v>9</v>
      </c>
      <c r="D3804" s="1" t="s">
        <v>5124</v>
      </c>
      <c r="E3804" s="1" t="s">
        <v>2005</v>
      </c>
      <c r="F3804" s="2">
        <v>45264</v>
      </c>
      <c r="G3804" s="2">
        <v>45251</v>
      </c>
      <c r="H3804" s="2" t="str">
        <f>TEXT(Ecommerce_Sales[[#This Row],[Order_Date]],"mmmm")</f>
        <v>November</v>
      </c>
      <c r="I3804" s="2" t="str">
        <f>TEXT(Ecommerce_Sales[[#This Row],[Order_Date]],"yyyy")</f>
        <v>2023</v>
      </c>
      <c r="J3804" s="2" t="str">
        <f>TEXT(Ecommerce_Sales[[#This Row],[Order_Date]],"mmmm")</f>
        <v>November</v>
      </c>
      <c r="K3804" s="1" t="s">
        <v>1947</v>
      </c>
      <c r="L3804" s="1" t="s">
        <v>9897</v>
      </c>
      <c r="M3804" s="1" t="s">
        <v>2072</v>
      </c>
      <c r="N3804" s="1" t="s">
        <v>1950</v>
      </c>
      <c r="O3804" s="3">
        <v>28</v>
      </c>
      <c r="P3804">
        <v>4</v>
      </c>
      <c r="Q3804" s="3">
        <v>110</v>
      </c>
      <c r="R3804" s="1" t="s">
        <v>1951</v>
      </c>
      <c r="S3804" s="3">
        <v>8</v>
      </c>
      <c r="T3804">
        <v>4</v>
      </c>
      <c r="U3804" t="str">
        <f>IF(Ecommerce_Sales[[#This Row],[Delivery_Time_Days]]&gt;7,"Delay",IF(Ecommerce_Sales[[#This Row],[Delivery_Time_Days]] = 0,"No delivery",IF(Ecommerce_Sales[[#This Row],[Delivery_Time_Days]]&lt;=7,"On-time")))</f>
        <v>On-time</v>
      </c>
      <c r="V3804" s="7">
        <f>Ecommerce_Sales[[#This Row],[Profit]]/Ecommerce_Sales[[#This Row],[Total_Price]]</f>
        <v>0.4</v>
      </c>
      <c r="W3804" s="3">
        <v>44</v>
      </c>
      <c r="X3804" s="3"/>
    </row>
    <row r="3805" spans="1:24" x14ac:dyDescent="0.25">
      <c r="A3805" s="1" t="s">
        <v>9898</v>
      </c>
      <c r="B3805" s="1" t="s">
        <v>715</v>
      </c>
      <c r="C3805" s="1" t="s">
        <v>716</v>
      </c>
      <c r="D3805" s="1" t="s">
        <v>7092</v>
      </c>
      <c r="E3805" s="1" t="s">
        <v>1961</v>
      </c>
      <c r="F3805" s="2">
        <v>45017</v>
      </c>
      <c r="G3805" s="2">
        <v>45578</v>
      </c>
      <c r="H3805" s="2" t="str">
        <f>TEXT(Ecommerce_Sales[[#This Row],[Order_Date]],"mmmm")</f>
        <v>October</v>
      </c>
      <c r="I3805" s="2" t="str">
        <f>TEXT(Ecommerce_Sales[[#This Row],[Order_Date]],"yyyy")</f>
        <v>2024</v>
      </c>
      <c r="J3805" s="2" t="str">
        <f>TEXT(Ecommerce_Sales[[#This Row],[Order_Date]],"mmmm")</f>
        <v>October</v>
      </c>
      <c r="K3805" s="1" t="s">
        <v>1986</v>
      </c>
      <c r="L3805" s="1" t="s">
        <v>4753</v>
      </c>
      <c r="M3805" s="1" t="s">
        <v>1998</v>
      </c>
      <c r="N3805" s="1" t="s">
        <v>1973</v>
      </c>
      <c r="O3805" s="3">
        <v>490</v>
      </c>
      <c r="P3805">
        <v>6</v>
      </c>
      <c r="Q3805" s="3">
        <v>2943</v>
      </c>
      <c r="R3805" s="1" t="s">
        <v>1958</v>
      </c>
      <c r="S3805" s="3">
        <v>243</v>
      </c>
      <c r="U3805" t="str">
        <f>IF(Ecommerce_Sales[[#This Row],[Delivery_Time_Days]]&gt;7,"Delay",IF(Ecommerce_Sales[[#This Row],[Delivery_Time_Days]] = 0,"No delivery",IF(Ecommerce_Sales[[#This Row],[Delivery_Time_Days]]&lt;=7,"On-time")))</f>
        <v>No delivery</v>
      </c>
      <c r="V3805" s="7">
        <f>Ecommerce_Sales[[#This Row],[Profit]]/Ecommerce_Sales[[#This Row],[Total_Price]]</f>
        <v>0.3000339789330615</v>
      </c>
      <c r="W3805" s="3">
        <v>883</v>
      </c>
      <c r="X3805" s="3"/>
    </row>
    <row r="3806" spans="1:24" x14ac:dyDescent="0.25">
      <c r="A3806" s="1" t="s">
        <v>9899</v>
      </c>
      <c r="B3806" s="1" t="s">
        <v>136</v>
      </c>
      <c r="C3806" s="1" t="s">
        <v>137</v>
      </c>
      <c r="D3806" s="1" t="s">
        <v>6098</v>
      </c>
      <c r="E3806" s="1" t="s">
        <v>1966</v>
      </c>
      <c r="F3806" s="2">
        <v>45433</v>
      </c>
      <c r="G3806" s="2">
        <v>45615</v>
      </c>
      <c r="H3806" s="2" t="str">
        <f>TEXT(Ecommerce_Sales[[#This Row],[Order_Date]],"mmmm")</f>
        <v>November</v>
      </c>
      <c r="I3806" s="2" t="str">
        <f>TEXT(Ecommerce_Sales[[#This Row],[Order_Date]],"yyyy")</f>
        <v>2024</v>
      </c>
      <c r="J3806" s="2" t="str">
        <f>TEXT(Ecommerce_Sales[[#This Row],[Order_Date]],"mmmm")</f>
        <v>November</v>
      </c>
      <c r="K3806" s="1" t="s">
        <v>1947</v>
      </c>
      <c r="L3806" s="1" t="s">
        <v>9900</v>
      </c>
      <c r="M3806" s="1" t="s">
        <v>2072</v>
      </c>
      <c r="N3806" s="1" t="s">
        <v>1950</v>
      </c>
      <c r="O3806" s="3">
        <v>233</v>
      </c>
      <c r="P3806">
        <v>4</v>
      </c>
      <c r="Q3806" s="3">
        <v>932</v>
      </c>
      <c r="R3806" s="1" t="s">
        <v>1958</v>
      </c>
      <c r="S3806" s="3">
        <v>124</v>
      </c>
      <c r="T3806">
        <v>5</v>
      </c>
      <c r="U3806" t="str">
        <f>IF(Ecommerce_Sales[[#This Row],[Delivery_Time_Days]]&gt;7,"Delay",IF(Ecommerce_Sales[[#This Row],[Delivery_Time_Days]] = 0,"No delivery",IF(Ecommerce_Sales[[#This Row],[Delivery_Time_Days]]&lt;=7,"On-time")))</f>
        <v>On-time</v>
      </c>
      <c r="V3806" s="7">
        <f>Ecommerce_Sales[[#This Row],[Profit]]/Ecommerce_Sales[[#This Row],[Total_Price]]</f>
        <v>0.40021459227467809</v>
      </c>
      <c r="W3806" s="3">
        <v>373</v>
      </c>
      <c r="X3806" s="3"/>
    </row>
    <row r="3807" spans="1:24" x14ac:dyDescent="0.25">
      <c r="A3807" s="1" t="s">
        <v>9901</v>
      </c>
      <c r="B3807" s="1" t="s">
        <v>622</v>
      </c>
      <c r="C3807" s="1" t="s">
        <v>623</v>
      </c>
      <c r="D3807" s="1" t="s">
        <v>2320</v>
      </c>
      <c r="E3807" s="1" t="s">
        <v>1966</v>
      </c>
      <c r="F3807" s="2">
        <v>45084</v>
      </c>
      <c r="G3807" s="2">
        <v>45611</v>
      </c>
      <c r="H3807" s="2" t="str">
        <f>TEXT(Ecommerce_Sales[[#This Row],[Order_Date]],"mmmm")</f>
        <v>November</v>
      </c>
      <c r="I3807" s="2" t="str">
        <f>TEXT(Ecommerce_Sales[[#This Row],[Order_Date]],"yyyy")</f>
        <v>2024</v>
      </c>
      <c r="J3807" s="2" t="str">
        <f>TEXT(Ecommerce_Sales[[#This Row],[Order_Date]],"mmmm")</f>
        <v>November</v>
      </c>
      <c r="K3807" s="1" t="s">
        <v>1947</v>
      </c>
      <c r="L3807" s="1" t="s">
        <v>9902</v>
      </c>
      <c r="M3807" s="1" t="s">
        <v>2047</v>
      </c>
      <c r="N3807" s="1" t="s">
        <v>1989</v>
      </c>
      <c r="O3807" s="3">
        <v>363</v>
      </c>
      <c r="P3807">
        <v>7</v>
      </c>
      <c r="Q3807" s="3">
        <v>2539</v>
      </c>
      <c r="R3807" s="1" t="s">
        <v>2016</v>
      </c>
      <c r="S3807" s="3">
        <v>246</v>
      </c>
      <c r="T3807">
        <v>5</v>
      </c>
      <c r="U3807" t="str">
        <f>IF(Ecommerce_Sales[[#This Row],[Delivery_Time_Days]]&gt;7,"Delay",IF(Ecommerce_Sales[[#This Row],[Delivery_Time_Days]] = 0,"No delivery",IF(Ecommerce_Sales[[#This Row],[Delivery_Time_Days]]&lt;=7,"On-time")))</f>
        <v>On-time</v>
      </c>
      <c r="V3807" s="7">
        <f>Ecommerce_Sales[[#This Row],[Profit]]/Ecommerce_Sales[[#This Row],[Total_Price]]</f>
        <v>0.25009846396218982</v>
      </c>
      <c r="W3807" s="3">
        <v>635</v>
      </c>
      <c r="X3807" s="3"/>
    </row>
    <row r="3808" spans="1:24" x14ac:dyDescent="0.25">
      <c r="A3808" s="1" t="s">
        <v>9903</v>
      </c>
      <c r="B3808" s="1" t="s">
        <v>1614</v>
      </c>
      <c r="C3808" s="1" t="s">
        <v>1615</v>
      </c>
      <c r="D3808" s="1" t="s">
        <v>5261</v>
      </c>
      <c r="E3808" s="1" t="s">
        <v>1981</v>
      </c>
      <c r="F3808" s="2">
        <v>45210</v>
      </c>
      <c r="G3808" s="2">
        <v>44961</v>
      </c>
      <c r="H3808" s="2" t="str">
        <f>TEXT(Ecommerce_Sales[[#This Row],[Order_Date]],"mmmm")</f>
        <v>February</v>
      </c>
      <c r="I3808" s="2" t="str">
        <f>TEXT(Ecommerce_Sales[[#This Row],[Order_Date]],"yyyy")</f>
        <v>2023</v>
      </c>
      <c r="J3808" s="2" t="str">
        <f>TEXT(Ecommerce_Sales[[#This Row],[Order_Date]],"mmmm")</f>
        <v>February</v>
      </c>
      <c r="K3808" s="1" t="s">
        <v>1947</v>
      </c>
      <c r="L3808" s="1" t="s">
        <v>9904</v>
      </c>
      <c r="M3808" s="1" t="s">
        <v>2054</v>
      </c>
      <c r="N3808" s="1" t="s">
        <v>1957</v>
      </c>
      <c r="O3808" s="3">
        <v>521</v>
      </c>
      <c r="P3808">
        <v>4</v>
      </c>
      <c r="Q3808" s="3">
        <v>2086</v>
      </c>
      <c r="R3808" s="1" t="s">
        <v>1958</v>
      </c>
      <c r="S3808" s="3">
        <v>253</v>
      </c>
      <c r="T3808">
        <v>10</v>
      </c>
      <c r="U3808" t="str">
        <f>IF(Ecommerce_Sales[[#This Row],[Delivery_Time_Days]]&gt;7,"Delay",IF(Ecommerce_Sales[[#This Row],[Delivery_Time_Days]] = 0,"No delivery",IF(Ecommerce_Sales[[#This Row],[Delivery_Time_Days]]&lt;=7,"On-time")))</f>
        <v>Delay</v>
      </c>
      <c r="V3808" s="7">
        <f>Ecommerce_Sales[[#This Row],[Profit]]/Ecommerce_Sales[[#This Row],[Total_Price]]</f>
        <v>0.15004793863854266</v>
      </c>
      <c r="W3808" s="3">
        <v>313</v>
      </c>
      <c r="X3808" s="3"/>
    </row>
    <row r="3809" spans="1:24" x14ac:dyDescent="0.25">
      <c r="A3809" s="1" t="s">
        <v>9905</v>
      </c>
      <c r="B3809" s="1" t="s">
        <v>180</v>
      </c>
      <c r="C3809" s="1" t="s">
        <v>181</v>
      </c>
      <c r="D3809" s="1" t="s">
        <v>4959</v>
      </c>
      <c r="E3809" s="1" t="s">
        <v>1981</v>
      </c>
      <c r="F3809" s="2">
        <v>45319</v>
      </c>
      <c r="G3809" s="2">
        <v>45645</v>
      </c>
      <c r="H3809" s="2" t="str">
        <f>TEXT(Ecommerce_Sales[[#This Row],[Order_Date]],"mmmm")</f>
        <v>December</v>
      </c>
      <c r="I3809" s="2" t="str">
        <f>TEXT(Ecommerce_Sales[[#This Row],[Order_Date]],"yyyy")</f>
        <v>2024</v>
      </c>
      <c r="J3809" s="2" t="str">
        <f>TEXT(Ecommerce_Sales[[#This Row],[Order_Date]],"mmmm")</f>
        <v>December</v>
      </c>
      <c r="K3809" s="1" t="s">
        <v>1947</v>
      </c>
      <c r="L3809" s="1" t="s">
        <v>9906</v>
      </c>
      <c r="M3809" s="1" t="s">
        <v>2065</v>
      </c>
      <c r="N3809" s="1" t="s">
        <v>1978</v>
      </c>
      <c r="O3809" s="3">
        <v>274</v>
      </c>
      <c r="P3809">
        <v>8</v>
      </c>
      <c r="Q3809" s="3">
        <v>2196</v>
      </c>
      <c r="R3809" s="1" t="s">
        <v>1951</v>
      </c>
      <c r="S3809" s="3">
        <v>192</v>
      </c>
      <c r="T3809">
        <v>2</v>
      </c>
      <c r="U3809" t="str">
        <f>IF(Ecommerce_Sales[[#This Row],[Delivery_Time_Days]]&gt;7,"Delay",IF(Ecommerce_Sales[[#This Row],[Delivery_Time_Days]] = 0,"No delivery",IF(Ecommerce_Sales[[#This Row],[Delivery_Time_Days]]&lt;=7,"On-time")))</f>
        <v>On-time</v>
      </c>
      <c r="V3809" s="7">
        <f>Ecommerce_Sales[[#This Row],[Profit]]/Ecommerce_Sales[[#This Row],[Total_Price]]</f>
        <v>0.34972677595628415</v>
      </c>
      <c r="W3809" s="3">
        <v>768</v>
      </c>
      <c r="X3809" s="3"/>
    </row>
    <row r="3810" spans="1:24" x14ac:dyDescent="0.25">
      <c r="A3810" s="1" t="s">
        <v>9907</v>
      </c>
      <c r="B3810" s="1" t="s">
        <v>1177</v>
      </c>
      <c r="C3810" s="1" t="s">
        <v>1178</v>
      </c>
      <c r="D3810" s="1" t="s">
        <v>2216</v>
      </c>
      <c r="E3810" s="1" t="s">
        <v>1966</v>
      </c>
      <c r="F3810" s="2">
        <v>45561</v>
      </c>
      <c r="G3810" s="2">
        <v>44965</v>
      </c>
      <c r="H3810" s="2" t="str">
        <f>TEXT(Ecommerce_Sales[[#This Row],[Order_Date]],"mmmm")</f>
        <v>February</v>
      </c>
      <c r="I3810" s="2" t="str">
        <f>TEXT(Ecommerce_Sales[[#This Row],[Order_Date]],"yyyy")</f>
        <v>2023</v>
      </c>
      <c r="J3810" s="2" t="str">
        <f>TEXT(Ecommerce_Sales[[#This Row],[Order_Date]],"mmmm")</f>
        <v>February</v>
      </c>
      <c r="K3810" s="1" t="s">
        <v>1947</v>
      </c>
      <c r="L3810" s="1" t="s">
        <v>9908</v>
      </c>
      <c r="M3810" s="1" t="s">
        <v>2079</v>
      </c>
      <c r="N3810" s="1" t="s">
        <v>1973</v>
      </c>
      <c r="O3810" s="3">
        <v>543</v>
      </c>
      <c r="P3810">
        <v>3</v>
      </c>
      <c r="Q3810" s="3">
        <v>1630</v>
      </c>
      <c r="R3810" s="1" t="s">
        <v>2012</v>
      </c>
      <c r="S3810" s="3">
        <v>216</v>
      </c>
      <c r="T3810">
        <v>9</v>
      </c>
      <c r="U3810" t="str">
        <f>IF(Ecommerce_Sales[[#This Row],[Delivery_Time_Days]]&gt;7,"Delay",IF(Ecommerce_Sales[[#This Row],[Delivery_Time_Days]] = 0,"No delivery",IF(Ecommerce_Sales[[#This Row],[Delivery_Time_Days]]&lt;=7,"On-time")))</f>
        <v>Delay</v>
      </c>
      <c r="V3810" s="7">
        <f>Ecommerce_Sales[[#This Row],[Profit]]/Ecommerce_Sales[[#This Row],[Total_Price]]</f>
        <v>0.3</v>
      </c>
      <c r="W3810" s="3">
        <v>489</v>
      </c>
      <c r="X3810" s="3"/>
    </row>
    <row r="3811" spans="1:24" x14ac:dyDescent="0.25">
      <c r="A3811" s="1" t="s">
        <v>9909</v>
      </c>
      <c r="B3811" s="1" t="s">
        <v>691</v>
      </c>
      <c r="C3811" s="1" t="s">
        <v>692</v>
      </c>
      <c r="D3811" s="1" t="s">
        <v>8776</v>
      </c>
      <c r="E3811" s="1" t="s">
        <v>1996</v>
      </c>
      <c r="F3811" s="2">
        <v>44988</v>
      </c>
      <c r="G3811" s="2">
        <v>45601</v>
      </c>
      <c r="H3811" s="2" t="str">
        <f>TEXT(Ecommerce_Sales[[#This Row],[Order_Date]],"mmmm")</f>
        <v>November</v>
      </c>
      <c r="I3811" s="2" t="str">
        <f>TEXT(Ecommerce_Sales[[#This Row],[Order_Date]],"yyyy")</f>
        <v>2024</v>
      </c>
      <c r="J3811" s="2" t="str">
        <f>TEXT(Ecommerce_Sales[[#This Row],[Order_Date]],"mmmm")</f>
        <v>November</v>
      </c>
      <c r="K3811" s="1" t="s">
        <v>1947</v>
      </c>
      <c r="L3811" s="1" t="s">
        <v>9119</v>
      </c>
      <c r="M3811" s="1" t="s">
        <v>2065</v>
      </c>
      <c r="N3811" s="1" t="s">
        <v>1978</v>
      </c>
      <c r="O3811" s="3">
        <v>119</v>
      </c>
      <c r="P3811">
        <v>6</v>
      </c>
      <c r="Q3811" s="3">
        <v>713</v>
      </c>
      <c r="R3811" s="1" t="s">
        <v>1958</v>
      </c>
      <c r="S3811" s="3">
        <v>71</v>
      </c>
      <c r="T3811">
        <v>7</v>
      </c>
      <c r="U3811" t="str">
        <f>IF(Ecommerce_Sales[[#This Row],[Delivery_Time_Days]]&gt;7,"Delay",IF(Ecommerce_Sales[[#This Row],[Delivery_Time_Days]] = 0,"No delivery",IF(Ecommerce_Sales[[#This Row],[Delivery_Time_Days]]&lt;=7,"On-time")))</f>
        <v>On-time</v>
      </c>
      <c r="V3811" s="7">
        <f>Ecommerce_Sales[[#This Row],[Profit]]/Ecommerce_Sales[[#This Row],[Total_Price]]</f>
        <v>0.34922861150070128</v>
      </c>
      <c r="W3811" s="3">
        <v>249</v>
      </c>
      <c r="X3811" s="3"/>
    </row>
    <row r="3812" spans="1:24" x14ac:dyDescent="0.25">
      <c r="A3812" s="1" t="s">
        <v>9910</v>
      </c>
      <c r="B3812" s="1" t="s">
        <v>519</v>
      </c>
      <c r="C3812" s="1" t="s">
        <v>520</v>
      </c>
      <c r="D3812" s="1" t="s">
        <v>2592</v>
      </c>
      <c r="E3812" s="1" t="s">
        <v>1961</v>
      </c>
      <c r="F3812" s="2">
        <v>45287</v>
      </c>
      <c r="G3812" s="2">
        <v>44935</v>
      </c>
      <c r="H3812" s="2" t="str">
        <f>TEXT(Ecommerce_Sales[[#This Row],[Order_Date]],"mmmm")</f>
        <v>January</v>
      </c>
      <c r="I3812" s="2" t="str">
        <f>TEXT(Ecommerce_Sales[[#This Row],[Order_Date]],"yyyy")</f>
        <v>2023</v>
      </c>
      <c r="J3812" s="2" t="str">
        <f>TEXT(Ecommerce_Sales[[#This Row],[Order_Date]],"mmmm")</f>
        <v>January</v>
      </c>
      <c r="K3812" s="1" t="s">
        <v>1947</v>
      </c>
      <c r="L3812" s="1" t="s">
        <v>9911</v>
      </c>
      <c r="M3812" s="1" t="s">
        <v>2247</v>
      </c>
      <c r="N3812" s="1" t="s">
        <v>1957</v>
      </c>
      <c r="O3812" s="3">
        <v>441</v>
      </c>
      <c r="P3812">
        <v>4</v>
      </c>
      <c r="Q3812" s="3">
        <v>1763</v>
      </c>
      <c r="R3812" s="1" t="s">
        <v>1958</v>
      </c>
      <c r="S3812" s="3">
        <v>97</v>
      </c>
      <c r="T3812">
        <v>10</v>
      </c>
      <c r="U3812" t="str">
        <f>IF(Ecommerce_Sales[[#This Row],[Delivery_Time_Days]]&gt;7,"Delay",IF(Ecommerce_Sales[[#This Row],[Delivery_Time_Days]] = 0,"No delivery",IF(Ecommerce_Sales[[#This Row],[Delivery_Time_Days]]&lt;=7,"On-time")))</f>
        <v>Delay</v>
      </c>
      <c r="V3812" s="7">
        <f>Ecommerce_Sales[[#This Row],[Profit]]/Ecommerce_Sales[[#This Row],[Total_Price]]</f>
        <v>0.15031196823596144</v>
      </c>
      <c r="W3812" s="3">
        <v>265</v>
      </c>
      <c r="X3812" s="3"/>
    </row>
    <row r="3813" spans="1:24" x14ac:dyDescent="0.25">
      <c r="A3813" s="1" t="s">
        <v>9912</v>
      </c>
      <c r="B3813" s="1" t="s">
        <v>515</v>
      </c>
      <c r="C3813" s="1" t="s">
        <v>587</v>
      </c>
      <c r="D3813" s="1" t="s">
        <v>2077</v>
      </c>
      <c r="E3813" s="1" t="s">
        <v>1946</v>
      </c>
      <c r="F3813" s="2">
        <v>45115</v>
      </c>
      <c r="G3813" s="2">
        <v>45507</v>
      </c>
      <c r="H3813" s="2" t="str">
        <f>TEXT(Ecommerce_Sales[[#This Row],[Order_Date]],"mmmm")</f>
        <v>August</v>
      </c>
      <c r="I3813" s="2" t="str">
        <f>TEXT(Ecommerce_Sales[[#This Row],[Order_Date]],"yyyy")</f>
        <v>2024</v>
      </c>
      <c r="J3813" s="2" t="str">
        <f>TEXT(Ecommerce_Sales[[#This Row],[Order_Date]],"mmmm")</f>
        <v>August</v>
      </c>
      <c r="K3813" s="1" t="s">
        <v>1947</v>
      </c>
      <c r="L3813" s="1" t="s">
        <v>8641</v>
      </c>
      <c r="M3813" s="1" t="s">
        <v>1998</v>
      </c>
      <c r="N3813" s="1" t="s">
        <v>1973</v>
      </c>
      <c r="O3813" s="3">
        <v>495</v>
      </c>
      <c r="P3813">
        <v>2</v>
      </c>
      <c r="Q3813" s="3">
        <v>990</v>
      </c>
      <c r="R3813" s="1" t="s">
        <v>1958</v>
      </c>
      <c r="S3813" s="3">
        <v>70</v>
      </c>
      <c r="T3813">
        <v>4</v>
      </c>
      <c r="U3813" t="str">
        <f>IF(Ecommerce_Sales[[#This Row],[Delivery_Time_Days]]&gt;7,"Delay",IF(Ecommerce_Sales[[#This Row],[Delivery_Time_Days]] = 0,"No delivery",IF(Ecommerce_Sales[[#This Row],[Delivery_Time_Days]]&lt;=7,"On-time")))</f>
        <v>On-time</v>
      </c>
      <c r="V3813" s="7">
        <f>Ecommerce_Sales[[#This Row],[Profit]]/Ecommerce_Sales[[#This Row],[Total_Price]]</f>
        <v>0.3</v>
      </c>
      <c r="W3813" s="3">
        <v>297</v>
      </c>
      <c r="X3813" s="3"/>
    </row>
    <row r="3814" spans="1:24" x14ac:dyDescent="0.25">
      <c r="A3814" s="1" t="s">
        <v>9913</v>
      </c>
      <c r="B3814" s="1" t="s">
        <v>66</v>
      </c>
      <c r="C3814" s="1" t="s">
        <v>67</v>
      </c>
      <c r="D3814" s="1" t="s">
        <v>3681</v>
      </c>
      <c r="E3814" s="1" t="s">
        <v>1946</v>
      </c>
      <c r="F3814" s="2">
        <v>45392</v>
      </c>
      <c r="G3814" s="2">
        <v>45464</v>
      </c>
      <c r="H3814" s="2" t="str">
        <f>TEXT(Ecommerce_Sales[[#This Row],[Order_Date]],"mmmm")</f>
        <v>June</v>
      </c>
      <c r="I3814" s="2" t="str">
        <f>TEXT(Ecommerce_Sales[[#This Row],[Order_Date]],"yyyy")</f>
        <v>2024</v>
      </c>
      <c r="J3814" s="2" t="str">
        <f>TEXT(Ecommerce_Sales[[#This Row],[Order_Date]],"mmmm")</f>
        <v>June</v>
      </c>
      <c r="K3814" s="1" t="s">
        <v>1986</v>
      </c>
      <c r="L3814" s="1" t="s">
        <v>9914</v>
      </c>
      <c r="M3814" s="1" t="s">
        <v>2007</v>
      </c>
      <c r="N3814" s="1" t="s">
        <v>1973</v>
      </c>
      <c r="O3814" s="3">
        <v>1149</v>
      </c>
      <c r="P3814">
        <v>4</v>
      </c>
      <c r="Q3814" s="3">
        <v>4595</v>
      </c>
      <c r="R3814" s="1" t="s">
        <v>1958</v>
      </c>
      <c r="S3814" s="3">
        <v>259</v>
      </c>
      <c r="U3814" t="str">
        <f>IF(Ecommerce_Sales[[#This Row],[Delivery_Time_Days]]&gt;7,"Delay",IF(Ecommerce_Sales[[#This Row],[Delivery_Time_Days]] = 0,"No delivery",IF(Ecommerce_Sales[[#This Row],[Delivery_Time_Days]]&lt;=7,"On-time")))</f>
        <v>No delivery</v>
      </c>
      <c r="V3814" s="7">
        <f>Ecommerce_Sales[[#This Row],[Profit]]/Ecommerce_Sales[[#This Row],[Total_Price]]</f>
        <v>0.2998911860718172</v>
      </c>
      <c r="W3814" s="3">
        <v>1378</v>
      </c>
      <c r="X3814" s="3"/>
    </row>
    <row r="3815" spans="1:24" x14ac:dyDescent="0.25">
      <c r="A3815" s="1" t="s">
        <v>9915</v>
      </c>
      <c r="B3815" s="1" t="s">
        <v>1631</v>
      </c>
      <c r="C3815" s="1" t="s">
        <v>1632</v>
      </c>
      <c r="D3815" s="1" t="s">
        <v>3206</v>
      </c>
      <c r="E3815" s="1" t="s">
        <v>2005</v>
      </c>
      <c r="F3815" s="2">
        <v>45462</v>
      </c>
      <c r="G3815" s="2">
        <v>45069</v>
      </c>
      <c r="H3815" s="2" t="str">
        <f>TEXT(Ecommerce_Sales[[#This Row],[Order_Date]],"mmmm")</f>
        <v>May</v>
      </c>
      <c r="I3815" s="2" t="str">
        <f>TEXT(Ecommerce_Sales[[#This Row],[Order_Date]],"yyyy")</f>
        <v>2023</v>
      </c>
      <c r="J3815" s="2" t="str">
        <f>TEXT(Ecommerce_Sales[[#This Row],[Order_Date]],"mmmm")</f>
        <v>May</v>
      </c>
      <c r="K3815" s="1" t="s">
        <v>1947</v>
      </c>
      <c r="L3815" s="1" t="s">
        <v>5058</v>
      </c>
      <c r="M3815" s="1" t="s">
        <v>1988</v>
      </c>
      <c r="N3815" s="1" t="s">
        <v>1989</v>
      </c>
      <c r="O3815" s="3">
        <v>214</v>
      </c>
      <c r="P3815">
        <v>5</v>
      </c>
      <c r="Q3815" s="3">
        <v>1071</v>
      </c>
      <c r="R3815" s="1" t="s">
        <v>1951</v>
      </c>
      <c r="S3815" s="3">
        <v>85</v>
      </c>
      <c r="T3815">
        <v>7</v>
      </c>
      <c r="U3815" t="str">
        <f>IF(Ecommerce_Sales[[#This Row],[Delivery_Time_Days]]&gt;7,"Delay",IF(Ecommerce_Sales[[#This Row],[Delivery_Time_Days]] = 0,"No delivery",IF(Ecommerce_Sales[[#This Row],[Delivery_Time_Days]]&lt;=7,"On-time")))</f>
        <v>On-time</v>
      </c>
      <c r="V3815" s="7">
        <f>Ecommerce_Sales[[#This Row],[Profit]]/Ecommerce_Sales[[#This Row],[Total_Price]]</f>
        <v>0.25023342670401494</v>
      </c>
      <c r="W3815" s="3">
        <v>268</v>
      </c>
      <c r="X3815" s="3"/>
    </row>
    <row r="3816" spans="1:24" x14ac:dyDescent="0.25">
      <c r="A3816" s="1" t="s">
        <v>9916</v>
      </c>
      <c r="B3816" s="1" t="s">
        <v>196</v>
      </c>
      <c r="C3816" s="1" t="s">
        <v>197</v>
      </c>
      <c r="D3816" s="1" t="s">
        <v>2667</v>
      </c>
      <c r="E3816" s="1" t="s">
        <v>1966</v>
      </c>
      <c r="F3816" s="2">
        <v>45513</v>
      </c>
      <c r="G3816" s="2">
        <v>45465</v>
      </c>
      <c r="H3816" s="2" t="str">
        <f>TEXT(Ecommerce_Sales[[#This Row],[Order_Date]],"mmmm")</f>
        <v>June</v>
      </c>
      <c r="I3816" s="2" t="str">
        <f>TEXT(Ecommerce_Sales[[#This Row],[Order_Date]],"yyyy")</f>
        <v>2024</v>
      </c>
      <c r="J3816" s="2" t="str">
        <f>TEXT(Ecommerce_Sales[[#This Row],[Order_Date]],"mmmm")</f>
        <v>June</v>
      </c>
      <c r="K3816" s="1" t="s">
        <v>1947</v>
      </c>
      <c r="L3816" s="1" t="s">
        <v>5023</v>
      </c>
      <c r="M3816" s="1" t="s">
        <v>2002</v>
      </c>
      <c r="N3816" s="1" t="s">
        <v>1989</v>
      </c>
      <c r="O3816" s="3">
        <v>318</v>
      </c>
      <c r="P3816">
        <v>6</v>
      </c>
      <c r="Q3816" s="3">
        <v>1910</v>
      </c>
      <c r="R3816" s="1" t="s">
        <v>1958</v>
      </c>
      <c r="S3816" s="3">
        <v>140</v>
      </c>
      <c r="T3816">
        <v>4</v>
      </c>
      <c r="U3816" t="str">
        <f>IF(Ecommerce_Sales[[#This Row],[Delivery_Time_Days]]&gt;7,"Delay",IF(Ecommerce_Sales[[#This Row],[Delivery_Time_Days]] = 0,"No delivery",IF(Ecommerce_Sales[[#This Row],[Delivery_Time_Days]]&lt;=7,"On-time")))</f>
        <v>On-time</v>
      </c>
      <c r="V3816" s="7">
        <f>Ecommerce_Sales[[#This Row],[Profit]]/Ecommerce_Sales[[#This Row],[Total_Price]]</f>
        <v>0.25026178010471206</v>
      </c>
      <c r="W3816" s="3">
        <v>478</v>
      </c>
      <c r="X3816" s="3"/>
    </row>
    <row r="3817" spans="1:24" x14ac:dyDescent="0.25">
      <c r="A3817" s="1" t="s">
        <v>9917</v>
      </c>
      <c r="B3817" s="1" t="s">
        <v>1379</v>
      </c>
      <c r="C3817" s="1" t="s">
        <v>1380</v>
      </c>
      <c r="D3817" s="1" t="s">
        <v>2141</v>
      </c>
      <c r="E3817" s="1" t="s">
        <v>1946</v>
      </c>
      <c r="F3817" s="2">
        <v>45405</v>
      </c>
      <c r="G3817" s="2">
        <v>45299</v>
      </c>
      <c r="H3817" s="2" t="str">
        <f>TEXT(Ecommerce_Sales[[#This Row],[Order_Date]],"mmmm")</f>
        <v>January</v>
      </c>
      <c r="I3817" s="2" t="str">
        <f>TEXT(Ecommerce_Sales[[#This Row],[Order_Date]],"yyyy")</f>
        <v>2024</v>
      </c>
      <c r="J3817" s="2" t="str">
        <f>TEXT(Ecommerce_Sales[[#This Row],[Order_Date]],"mmmm")</f>
        <v>January</v>
      </c>
      <c r="K3817" s="1" t="s">
        <v>1947</v>
      </c>
      <c r="L3817" s="1" t="s">
        <v>4712</v>
      </c>
      <c r="M3817" s="1" t="s">
        <v>2002</v>
      </c>
      <c r="N3817" s="1" t="s">
        <v>1989</v>
      </c>
      <c r="O3817" s="3">
        <v>659</v>
      </c>
      <c r="P3817">
        <v>1</v>
      </c>
      <c r="Q3817" s="3">
        <v>659</v>
      </c>
      <c r="R3817" s="1" t="s">
        <v>2012</v>
      </c>
      <c r="S3817" s="3">
        <v>51</v>
      </c>
      <c r="T3817">
        <v>8</v>
      </c>
      <c r="U3817" t="str">
        <f>IF(Ecommerce_Sales[[#This Row],[Delivery_Time_Days]]&gt;7,"Delay",IF(Ecommerce_Sales[[#This Row],[Delivery_Time_Days]] = 0,"No delivery",IF(Ecommerce_Sales[[#This Row],[Delivery_Time_Days]]&lt;=7,"On-time")))</f>
        <v>Delay</v>
      </c>
      <c r="V3817" s="7">
        <f>Ecommerce_Sales[[#This Row],[Profit]]/Ecommerce_Sales[[#This Row],[Total_Price]]</f>
        <v>0.2503793626707132</v>
      </c>
      <c r="W3817" s="3">
        <v>165</v>
      </c>
      <c r="X3817" s="3"/>
    </row>
    <row r="3818" spans="1:24" x14ac:dyDescent="0.25">
      <c r="A3818" s="1" t="s">
        <v>9918</v>
      </c>
      <c r="B3818" s="1" t="s">
        <v>1183</v>
      </c>
      <c r="C3818" s="1" t="s">
        <v>1184</v>
      </c>
      <c r="D3818" s="1" t="s">
        <v>2595</v>
      </c>
      <c r="E3818" s="1" t="s">
        <v>1966</v>
      </c>
      <c r="F3818" s="2">
        <v>44966</v>
      </c>
      <c r="G3818" s="2">
        <v>45107</v>
      </c>
      <c r="H3818" s="2" t="str">
        <f>TEXT(Ecommerce_Sales[[#This Row],[Order_Date]],"mmmm")</f>
        <v>June</v>
      </c>
      <c r="I3818" s="2" t="str">
        <f>TEXT(Ecommerce_Sales[[#This Row],[Order_Date]],"yyyy")</f>
        <v>2023</v>
      </c>
      <c r="J3818" s="2" t="str">
        <f>TEXT(Ecommerce_Sales[[#This Row],[Order_Date]],"mmmm")</f>
        <v>June</v>
      </c>
      <c r="K3818" s="1" t="s">
        <v>1947</v>
      </c>
      <c r="L3818" s="1" t="s">
        <v>9919</v>
      </c>
      <c r="M3818" s="1" t="s">
        <v>2030</v>
      </c>
      <c r="N3818" s="1" t="s">
        <v>1978</v>
      </c>
      <c r="O3818" s="3">
        <v>810</v>
      </c>
      <c r="P3818">
        <v>3</v>
      </c>
      <c r="Q3818" s="3">
        <v>2429</v>
      </c>
      <c r="R3818" s="1" t="s">
        <v>2008</v>
      </c>
      <c r="S3818" s="3">
        <v>303</v>
      </c>
      <c r="T3818">
        <v>4</v>
      </c>
      <c r="U3818" t="str">
        <f>IF(Ecommerce_Sales[[#This Row],[Delivery_Time_Days]]&gt;7,"Delay",IF(Ecommerce_Sales[[#This Row],[Delivery_Time_Days]] = 0,"No delivery",IF(Ecommerce_Sales[[#This Row],[Delivery_Time_Days]]&lt;=7,"On-time")))</f>
        <v>On-time</v>
      </c>
      <c r="V3818" s="7">
        <f>Ecommerce_Sales[[#This Row],[Profit]]/Ecommerce_Sales[[#This Row],[Total_Price]]</f>
        <v>0.34993824619184849</v>
      </c>
      <c r="W3818" s="3">
        <v>850</v>
      </c>
      <c r="X3818" s="3"/>
    </row>
    <row r="3819" spans="1:24" x14ac:dyDescent="0.25">
      <c r="A3819" s="1" t="s">
        <v>9920</v>
      </c>
      <c r="B3819" s="1" t="s">
        <v>76</v>
      </c>
      <c r="C3819" s="1" t="s">
        <v>77</v>
      </c>
      <c r="D3819" s="1" t="s">
        <v>2544</v>
      </c>
      <c r="E3819" s="1" t="s">
        <v>1981</v>
      </c>
      <c r="F3819" s="2">
        <v>45400</v>
      </c>
      <c r="G3819" s="2">
        <v>45260</v>
      </c>
      <c r="H3819" s="2" t="str">
        <f>TEXT(Ecommerce_Sales[[#This Row],[Order_Date]],"mmmm")</f>
        <v>November</v>
      </c>
      <c r="I3819" s="2" t="str">
        <f>TEXT(Ecommerce_Sales[[#This Row],[Order_Date]],"yyyy")</f>
        <v>2023</v>
      </c>
      <c r="J3819" s="2" t="str">
        <f>TEXT(Ecommerce_Sales[[#This Row],[Order_Date]],"mmmm")</f>
        <v>November</v>
      </c>
      <c r="K3819" s="1" t="s">
        <v>1992</v>
      </c>
      <c r="L3819" s="1" t="s">
        <v>9921</v>
      </c>
      <c r="M3819" s="1" t="s">
        <v>2054</v>
      </c>
      <c r="N3819" s="1" t="s">
        <v>1957</v>
      </c>
      <c r="O3819" s="3">
        <v>1414</v>
      </c>
      <c r="P3819">
        <v>7</v>
      </c>
      <c r="Q3819" s="3">
        <v>9895</v>
      </c>
      <c r="R3819" s="1" t="s">
        <v>1958</v>
      </c>
      <c r="S3819" s="3">
        <v>1086</v>
      </c>
      <c r="U3819" t="str">
        <f>IF(Ecommerce_Sales[[#This Row],[Delivery_Time_Days]]&gt;7,"Delay",IF(Ecommerce_Sales[[#This Row],[Delivery_Time_Days]] = 0,"No delivery",IF(Ecommerce_Sales[[#This Row],[Delivery_Time_Days]]&lt;=7,"On-time")))</f>
        <v>No delivery</v>
      </c>
      <c r="V3819" s="7">
        <f>Ecommerce_Sales[[#This Row],[Profit]]/Ecommerce_Sales[[#This Row],[Total_Price]]</f>
        <v>0.14997473471450226</v>
      </c>
      <c r="W3819" s="3">
        <v>1484</v>
      </c>
      <c r="X3819" s="3"/>
    </row>
    <row r="3820" spans="1:24" x14ac:dyDescent="0.25">
      <c r="A3820" s="1" t="s">
        <v>9922</v>
      </c>
      <c r="B3820" s="1" t="s">
        <v>1217</v>
      </c>
      <c r="C3820" s="1" t="s">
        <v>1218</v>
      </c>
      <c r="D3820" s="1" t="s">
        <v>3999</v>
      </c>
      <c r="E3820" s="1" t="s">
        <v>1954</v>
      </c>
      <c r="F3820" s="2">
        <v>44999</v>
      </c>
      <c r="G3820" s="2">
        <v>45186</v>
      </c>
      <c r="H3820" s="2" t="str">
        <f>TEXT(Ecommerce_Sales[[#This Row],[Order_Date]],"mmmm")</f>
        <v>September</v>
      </c>
      <c r="I3820" s="2" t="str">
        <f>TEXT(Ecommerce_Sales[[#This Row],[Order_Date]],"yyyy")</f>
        <v>2023</v>
      </c>
      <c r="J3820" s="2" t="str">
        <f>TEXT(Ecommerce_Sales[[#This Row],[Order_Date]],"mmmm")</f>
        <v>September</v>
      </c>
      <c r="K3820" s="1" t="s">
        <v>1947</v>
      </c>
      <c r="L3820" s="1" t="s">
        <v>2208</v>
      </c>
      <c r="M3820" s="1" t="s">
        <v>1988</v>
      </c>
      <c r="N3820" s="1" t="s">
        <v>1989</v>
      </c>
      <c r="O3820" s="3">
        <v>845</v>
      </c>
      <c r="P3820">
        <v>5</v>
      </c>
      <c r="Q3820" s="3">
        <v>4223</v>
      </c>
      <c r="R3820" s="1" t="s">
        <v>2008</v>
      </c>
      <c r="S3820" s="3">
        <v>471</v>
      </c>
      <c r="T3820">
        <v>9</v>
      </c>
      <c r="U3820" t="str">
        <f>IF(Ecommerce_Sales[[#This Row],[Delivery_Time_Days]]&gt;7,"Delay",IF(Ecommerce_Sales[[#This Row],[Delivery_Time_Days]] = 0,"No delivery",IF(Ecommerce_Sales[[#This Row],[Delivery_Time_Days]]&lt;=7,"On-time")))</f>
        <v>Delay</v>
      </c>
      <c r="V3820" s="7">
        <f>Ecommerce_Sales[[#This Row],[Profit]]/Ecommerce_Sales[[#This Row],[Total_Price]]</f>
        <v>0.25005919962112244</v>
      </c>
      <c r="W3820" s="3">
        <v>1056</v>
      </c>
      <c r="X3820" s="3"/>
    </row>
    <row r="3821" spans="1:24" x14ac:dyDescent="0.25">
      <c r="A3821" s="1" t="s">
        <v>9923</v>
      </c>
      <c r="B3821" s="1" t="s">
        <v>1724</v>
      </c>
      <c r="C3821" s="1" t="s">
        <v>1725</v>
      </c>
      <c r="D3821" s="1" t="s">
        <v>2935</v>
      </c>
      <c r="E3821" s="1" t="s">
        <v>2005</v>
      </c>
      <c r="F3821" s="2">
        <v>45574</v>
      </c>
      <c r="G3821" s="2">
        <v>45406</v>
      </c>
      <c r="H3821" s="2" t="str">
        <f>TEXT(Ecommerce_Sales[[#This Row],[Order_Date]],"mmmm")</f>
        <v>April</v>
      </c>
      <c r="I3821" s="2" t="str">
        <f>TEXT(Ecommerce_Sales[[#This Row],[Order_Date]],"yyyy")</f>
        <v>2024</v>
      </c>
      <c r="J3821" s="2" t="str">
        <f>TEXT(Ecommerce_Sales[[#This Row],[Order_Date]],"mmmm")</f>
        <v>April</v>
      </c>
      <c r="K3821" s="1" t="s">
        <v>1947</v>
      </c>
      <c r="L3821" s="1" t="s">
        <v>2933</v>
      </c>
      <c r="M3821" s="1" t="s">
        <v>1988</v>
      </c>
      <c r="N3821" s="1" t="s">
        <v>1989</v>
      </c>
      <c r="O3821" s="3">
        <v>16</v>
      </c>
      <c r="P3821">
        <v>4</v>
      </c>
      <c r="Q3821" s="3">
        <v>65</v>
      </c>
      <c r="R3821" s="1" t="s">
        <v>1958</v>
      </c>
      <c r="S3821" s="3">
        <v>5</v>
      </c>
      <c r="T3821">
        <v>5</v>
      </c>
      <c r="U3821" t="str">
        <f>IF(Ecommerce_Sales[[#This Row],[Delivery_Time_Days]]&gt;7,"Delay",IF(Ecommerce_Sales[[#This Row],[Delivery_Time_Days]] = 0,"No delivery",IF(Ecommerce_Sales[[#This Row],[Delivery_Time_Days]]&lt;=7,"On-time")))</f>
        <v>On-time</v>
      </c>
      <c r="V3821" s="7">
        <f>Ecommerce_Sales[[#This Row],[Profit]]/Ecommerce_Sales[[#This Row],[Total_Price]]</f>
        <v>0.24615384615384617</v>
      </c>
      <c r="W3821" s="3">
        <v>16</v>
      </c>
      <c r="X3821" s="3"/>
    </row>
    <row r="3822" spans="1:24" x14ac:dyDescent="0.25">
      <c r="A3822" s="1" t="s">
        <v>9924</v>
      </c>
      <c r="B3822" s="1" t="s">
        <v>178</v>
      </c>
      <c r="C3822" s="1" t="s">
        <v>179</v>
      </c>
      <c r="D3822" s="1" t="s">
        <v>4493</v>
      </c>
      <c r="E3822" s="1" t="s">
        <v>1981</v>
      </c>
      <c r="F3822" s="2">
        <v>45263</v>
      </c>
      <c r="G3822" s="2">
        <v>45582</v>
      </c>
      <c r="H3822" s="2" t="str">
        <f>TEXT(Ecommerce_Sales[[#This Row],[Order_Date]],"mmmm")</f>
        <v>October</v>
      </c>
      <c r="I3822" s="2" t="str">
        <f>TEXT(Ecommerce_Sales[[#This Row],[Order_Date]],"yyyy")</f>
        <v>2024</v>
      </c>
      <c r="J3822" s="2" t="str">
        <f>TEXT(Ecommerce_Sales[[#This Row],[Order_Date]],"mmmm")</f>
        <v>October</v>
      </c>
      <c r="K3822" s="1" t="s">
        <v>1986</v>
      </c>
      <c r="L3822" s="1" t="s">
        <v>9925</v>
      </c>
      <c r="M3822" s="1" t="s">
        <v>2030</v>
      </c>
      <c r="N3822" s="1" t="s">
        <v>1978</v>
      </c>
      <c r="O3822" s="3">
        <v>83</v>
      </c>
      <c r="P3822">
        <v>6</v>
      </c>
      <c r="Q3822" s="3">
        <v>496</v>
      </c>
      <c r="R3822" s="1" t="s">
        <v>1958</v>
      </c>
      <c r="S3822" s="3">
        <v>54</v>
      </c>
      <c r="U3822" t="str">
        <f>IF(Ecommerce_Sales[[#This Row],[Delivery_Time_Days]]&gt;7,"Delay",IF(Ecommerce_Sales[[#This Row],[Delivery_Time_Days]] = 0,"No delivery",IF(Ecommerce_Sales[[#This Row],[Delivery_Time_Days]]&lt;=7,"On-time")))</f>
        <v>No delivery</v>
      </c>
      <c r="V3822" s="7">
        <f>Ecommerce_Sales[[#This Row],[Profit]]/Ecommerce_Sales[[#This Row],[Total_Price]]</f>
        <v>0.35080645161290325</v>
      </c>
      <c r="W3822" s="3">
        <v>174</v>
      </c>
      <c r="X3822" s="3"/>
    </row>
    <row r="3823" spans="1:24" x14ac:dyDescent="0.25">
      <c r="A3823" s="1" t="s">
        <v>9926</v>
      </c>
      <c r="B3823" s="1" t="s">
        <v>795</v>
      </c>
      <c r="C3823" s="1" t="s">
        <v>796</v>
      </c>
      <c r="D3823" s="1" t="s">
        <v>2553</v>
      </c>
      <c r="E3823" s="1" t="s">
        <v>1954</v>
      </c>
      <c r="F3823" s="2">
        <v>45100</v>
      </c>
      <c r="G3823" s="2">
        <v>45532</v>
      </c>
      <c r="H3823" s="2" t="str">
        <f>TEXT(Ecommerce_Sales[[#This Row],[Order_Date]],"mmmm")</f>
        <v>August</v>
      </c>
      <c r="I3823" s="2" t="str">
        <f>TEXT(Ecommerce_Sales[[#This Row],[Order_Date]],"yyyy")</f>
        <v>2024</v>
      </c>
      <c r="J3823" s="2" t="str">
        <f>TEXT(Ecommerce_Sales[[#This Row],[Order_Date]],"mmmm")</f>
        <v>August</v>
      </c>
      <c r="K3823" s="1" t="s">
        <v>1986</v>
      </c>
      <c r="L3823" s="1" t="s">
        <v>6813</v>
      </c>
      <c r="M3823" s="1" t="s">
        <v>1949</v>
      </c>
      <c r="N3823" s="1" t="s">
        <v>1950</v>
      </c>
      <c r="O3823" s="3">
        <v>861</v>
      </c>
      <c r="P3823">
        <v>2</v>
      </c>
      <c r="Q3823" s="3">
        <v>1722</v>
      </c>
      <c r="R3823" s="1" t="s">
        <v>1951</v>
      </c>
      <c r="S3823" s="3">
        <v>140</v>
      </c>
      <c r="U3823" t="str">
        <f>IF(Ecommerce_Sales[[#This Row],[Delivery_Time_Days]]&gt;7,"Delay",IF(Ecommerce_Sales[[#This Row],[Delivery_Time_Days]] = 0,"No delivery",IF(Ecommerce_Sales[[#This Row],[Delivery_Time_Days]]&lt;=7,"On-time")))</f>
        <v>No delivery</v>
      </c>
      <c r="V3823" s="7">
        <f>Ecommerce_Sales[[#This Row],[Profit]]/Ecommerce_Sales[[#This Row],[Total_Price]]</f>
        <v>0.40011614401858303</v>
      </c>
      <c r="W3823" s="3">
        <v>689</v>
      </c>
      <c r="X3823" s="3"/>
    </row>
    <row r="3824" spans="1:24" x14ac:dyDescent="0.25">
      <c r="A3824" s="1" t="s">
        <v>9927</v>
      </c>
      <c r="B3824" s="1" t="s">
        <v>791</v>
      </c>
      <c r="C3824" s="1" t="s">
        <v>792</v>
      </c>
      <c r="D3824" s="1" t="s">
        <v>6370</v>
      </c>
      <c r="E3824" s="1" t="s">
        <v>1954</v>
      </c>
      <c r="F3824" s="2">
        <v>45068</v>
      </c>
      <c r="G3824" s="2">
        <v>44947</v>
      </c>
      <c r="H3824" s="2" t="str">
        <f>TEXT(Ecommerce_Sales[[#This Row],[Order_Date]],"mmmm")</f>
        <v>January</v>
      </c>
      <c r="I3824" s="2" t="str">
        <f>TEXT(Ecommerce_Sales[[#This Row],[Order_Date]],"yyyy")</f>
        <v>2023</v>
      </c>
      <c r="J3824" s="2" t="str">
        <f>TEXT(Ecommerce_Sales[[#This Row],[Order_Date]],"mmmm")</f>
        <v>January</v>
      </c>
      <c r="K3824" s="1" t="s">
        <v>1947</v>
      </c>
      <c r="L3824" s="1" t="s">
        <v>9928</v>
      </c>
      <c r="M3824" s="1" t="s">
        <v>1956</v>
      </c>
      <c r="N3824" s="1" t="s">
        <v>1957</v>
      </c>
      <c r="O3824" s="3">
        <v>804</v>
      </c>
      <c r="P3824">
        <v>2</v>
      </c>
      <c r="Q3824" s="3">
        <v>1607</v>
      </c>
      <c r="R3824" s="1" t="s">
        <v>1958</v>
      </c>
      <c r="S3824" s="3">
        <v>131</v>
      </c>
      <c r="T3824">
        <v>8</v>
      </c>
      <c r="U3824" t="str">
        <f>IF(Ecommerce_Sales[[#This Row],[Delivery_Time_Days]]&gt;7,"Delay",IF(Ecommerce_Sales[[#This Row],[Delivery_Time_Days]] = 0,"No delivery",IF(Ecommerce_Sales[[#This Row],[Delivery_Time_Days]]&lt;=7,"On-time")))</f>
        <v>Delay</v>
      </c>
      <c r="V3824" s="7">
        <f>Ecommerce_Sales[[#This Row],[Profit]]/Ecommerce_Sales[[#This Row],[Total_Price]]</f>
        <v>0.14996888612321096</v>
      </c>
      <c r="W3824" s="3">
        <v>241</v>
      </c>
      <c r="X3824" s="3"/>
    </row>
    <row r="3825" spans="1:24" x14ac:dyDescent="0.25">
      <c r="A3825" s="1" t="s">
        <v>9929</v>
      </c>
      <c r="B3825" s="1" t="s">
        <v>1667</v>
      </c>
      <c r="C3825" s="1" t="s">
        <v>1668</v>
      </c>
      <c r="D3825" s="1" t="s">
        <v>7803</v>
      </c>
      <c r="E3825" s="1" t="s">
        <v>2005</v>
      </c>
      <c r="F3825" s="2">
        <v>45183</v>
      </c>
      <c r="G3825" s="2">
        <v>45356</v>
      </c>
      <c r="H3825" s="2" t="str">
        <f>TEXT(Ecommerce_Sales[[#This Row],[Order_Date]],"mmmm")</f>
        <v>March</v>
      </c>
      <c r="I3825" s="2" t="str">
        <f>TEXT(Ecommerce_Sales[[#This Row],[Order_Date]],"yyyy")</f>
        <v>2024</v>
      </c>
      <c r="J3825" s="2" t="str">
        <f>TEXT(Ecommerce_Sales[[#This Row],[Order_Date]],"mmmm")</f>
        <v>March</v>
      </c>
      <c r="K3825" s="1" t="s">
        <v>1986</v>
      </c>
      <c r="L3825" s="1" t="s">
        <v>3657</v>
      </c>
      <c r="M3825" s="1" t="s">
        <v>2072</v>
      </c>
      <c r="N3825" s="1" t="s">
        <v>1950</v>
      </c>
      <c r="O3825" s="3">
        <v>380</v>
      </c>
      <c r="P3825">
        <v>4</v>
      </c>
      <c r="Q3825" s="3">
        <v>1521</v>
      </c>
      <c r="R3825" s="1" t="s">
        <v>2012</v>
      </c>
      <c r="S3825" s="3">
        <v>119</v>
      </c>
      <c r="U3825" t="str">
        <f>IF(Ecommerce_Sales[[#This Row],[Delivery_Time_Days]]&gt;7,"Delay",IF(Ecommerce_Sales[[#This Row],[Delivery_Time_Days]] = 0,"No delivery",IF(Ecommerce_Sales[[#This Row],[Delivery_Time_Days]]&lt;=7,"On-time")))</f>
        <v>No delivery</v>
      </c>
      <c r="V3825" s="7">
        <f>Ecommerce_Sales[[#This Row],[Profit]]/Ecommerce_Sales[[#This Row],[Total_Price]]</f>
        <v>0.39973701512163051</v>
      </c>
      <c r="W3825" s="3">
        <v>608</v>
      </c>
      <c r="X3825" s="3"/>
    </row>
    <row r="3826" spans="1:24" x14ac:dyDescent="0.25">
      <c r="A3826" s="1" t="s">
        <v>9930</v>
      </c>
      <c r="B3826" s="1" t="s">
        <v>1333</v>
      </c>
      <c r="C3826" s="1" t="s">
        <v>1334</v>
      </c>
      <c r="D3826" s="1" t="s">
        <v>2255</v>
      </c>
      <c r="E3826" s="1" t="s">
        <v>1954</v>
      </c>
      <c r="F3826" s="2">
        <v>44935</v>
      </c>
      <c r="G3826" s="2">
        <v>45507</v>
      </c>
      <c r="H3826" s="2" t="str">
        <f>TEXT(Ecommerce_Sales[[#This Row],[Order_Date]],"mmmm")</f>
        <v>August</v>
      </c>
      <c r="I3826" s="2" t="str">
        <f>TEXT(Ecommerce_Sales[[#This Row],[Order_Date]],"yyyy")</f>
        <v>2024</v>
      </c>
      <c r="J3826" s="2" t="str">
        <f>TEXT(Ecommerce_Sales[[#This Row],[Order_Date]],"mmmm")</f>
        <v>August</v>
      </c>
      <c r="K3826" s="1" t="s">
        <v>1986</v>
      </c>
      <c r="L3826" s="1" t="s">
        <v>9931</v>
      </c>
      <c r="M3826" s="1" t="s">
        <v>1983</v>
      </c>
      <c r="N3826" s="1" t="s">
        <v>1950</v>
      </c>
      <c r="O3826" s="3">
        <v>880</v>
      </c>
      <c r="P3826">
        <v>2</v>
      </c>
      <c r="Q3826" s="3">
        <v>1761</v>
      </c>
      <c r="R3826" s="1" t="s">
        <v>1951</v>
      </c>
      <c r="S3826" s="3">
        <v>185</v>
      </c>
      <c r="U3826" t="str">
        <f>IF(Ecommerce_Sales[[#This Row],[Delivery_Time_Days]]&gt;7,"Delay",IF(Ecommerce_Sales[[#This Row],[Delivery_Time_Days]] = 0,"No delivery",IF(Ecommerce_Sales[[#This Row],[Delivery_Time_Days]]&lt;=7,"On-time")))</f>
        <v>No delivery</v>
      </c>
      <c r="V3826" s="7">
        <f>Ecommerce_Sales[[#This Row],[Profit]]/Ecommerce_Sales[[#This Row],[Total_Price]]</f>
        <v>0.39977285633162973</v>
      </c>
      <c r="W3826" s="3">
        <v>704</v>
      </c>
      <c r="X3826" s="3"/>
    </row>
    <row r="3827" spans="1:24" x14ac:dyDescent="0.25">
      <c r="A3827" s="1" t="s">
        <v>9932</v>
      </c>
      <c r="B3827" s="1" t="s">
        <v>316</v>
      </c>
      <c r="C3827" s="1" t="s">
        <v>317</v>
      </c>
      <c r="D3827" s="1" t="s">
        <v>4476</v>
      </c>
      <c r="E3827" s="1" t="s">
        <v>1946</v>
      </c>
      <c r="F3827" s="2">
        <v>45318</v>
      </c>
      <c r="G3827" s="2">
        <v>45233</v>
      </c>
      <c r="H3827" s="2" t="str">
        <f>TEXT(Ecommerce_Sales[[#This Row],[Order_Date]],"mmmm")</f>
        <v>November</v>
      </c>
      <c r="I3827" s="2" t="str">
        <f>TEXT(Ecommerce_Sales[[#This Row],[Order_Date]],"yyyy")</f>
        <v>2023</v>
      </c>
      <c r="J3827" s="2" t="str">
        <f>TEXT(Ecommerce_Sales[[#This Row],[Order_Date]],"mmmm")</f>
        <v>November</v>
      </c>
      <c r="K3827" s="1" t="s">
        <v>1947</v>
      </c>
      <c r="L3827" s="1" t="s">
        <v>9933</v>
      </c>
      <c r="M3827" s="1" t="s">
        <v>1983</v>
      </c>
      <c r="N3827" s="1" t="s">
        <v>1950</v>
      </c>
      <c r="O3827" s="3">
        <v>1228</v>
      </c>
      <c r="P3827">
        <v>3</v>
      </c>
      <c r="Q3827" s="3">
        <v>3684</v>
      </c>
      <c r="R3827" s="1" t="s">
        <v>2012</v>
      </c>
      <c r="S3827" s="3">
        <v>248</v>
      </c>
      <c r="T3827">
        <v>7</v>
      </c>
      <c r="U3827" t="str">
        <f>IF(Ecommerce_Sales[[#This Row],[Delivery_Time_Days]]&gt;7,"Delay",IF(Ecommerce_Sales[[#This Row],[Delivery_Time_Days]] = 0,"No delivery",IF(Ecommerce_Sales[[#This Row],[Delivery_Time_Days]]&lt;=7,"On-time")))</f>
        <v>On-time</v>
      </c>
      <c r="V3827" s="7">
        <f>Ecommerce_Sales[[#This Row],[Profit]]/Ecommerce_Sales[[#This Row],[Total_Price]]</f>
        <v>0.40010857763300761</v>
      </c>
      <c r="W3827" s="3">
        <v>1474</v>
      </c>
      <c r="X3827" s="3"/>
    </row>
    <row r="3828" spans="1:24" x14ac:dyDescent="0.25">
      <c r="A3828" s="1" t="s">
        <v>9934</v>
      </c>
      <c r="B3828" s="1" t="s">
        <v>484</v>
      </c>
      <c r="C3828" s="1" t="s">
        <v>485</v>
      </c>
      <c r="D3828" s="1" t="s">
        <v>2684</v>
      </c>
      <c r="E3828" s="1" t="s">
        <v>1996</v>
      </c>
      <c r="F3828" s="2">
        <v>45062</v>
      </c>
      <c r="G3828" s="2">
        <v>45592</v>
      </c>
      <c r="H3828" s="2" t="str">
        <f>TEXT(Ecommerce_Sales[[#This Row],[Order_Date]],"mmmm")</f>
        <v>October</v>
      </c>
      <c r="I3828" s="2" t="str">
        <f>TEXT(Ecommerce_Sales[[#This Row],[Order_Date]],"yyyy")</f>
        <v>2024</v>
      </c>
      <c r="J3828" s="2" t="str">
        <f>TEXT(Ecommerce_Sales[[#This Row],[Order_Date]],"mmmm")</f>
        <v>October</v>
      </c>
      <c r="K3828" s="1" t="s">
        <v>1947</v>
      </c>
      <c r="L3828" s="1" t="s">
        <v>5335</v>
      </c>
      <c r="M3828" s="1" t="s">
        <v>2054</v>
      </c>
      <c r="N3828" s="1" t="s">
        <v>1957</v>
      </c>
      <c r="O3828" s="3">
        <v>151</v>
      </c>
      <c r="P3828">
        <v>1</v>
      </c>
      <c r="Q3828" s="3">
        <v>151</v>
      </c>
      <c r="R3828" s="1" t="s">
        <v>2016</v>
      </c>
      <c r="S3828" s="3">
        <v>21</v>
      </c>
      <c r="T3828">
        <v>9</v>
      </c>
      <c r="U3828" t="str">
        <f>IF(Ecommerce_Sales[[#This Row],[Delivery_Time_Days]]&gt;7,"Delay",IF(Ecommerce_Sales[[#This Row],[Delivery_Time_Days]] = 0,"No delivery",IF(Ecommerce_Sales[[#This Row],[Delivery_Time_Days]]&lt;=7,"On-time")))</f>
        <v>Delay</v>
      </c>
      <c r="V3828" s="7">
        <f>Ecommerce_Sales[[#This Row],[Profit]]/Ecommerce_Sales[[#This Row],[Total_Price]]</f>
        <v>0.15231788079470199</v>
      </c>
      <c r="W3828" s="3">
        <v>23</v>
      </c>
      <c r="X3828" s="3"/>
    </row>
    <row r="3829" spans="1:24" x14ac:dyDescent="0.25">
      <c r="A3829" s="1" t="s">
        <v>9935</v>
      </c>
      <c r="B3829" s="1" t="s">
        <v>50</v>
      </c>
      <c r="C3829" s="1" t="s">
        <v>51</v>
      </c>
      <c r="D3829" s="1" t="s">
        <v>3726</v>
      </c>
      <c r="E3829" s="1" t="s">
        <v>1954</v>
      </c>
      <c r="F3829" s="2">
        <v>45052</v>
      </c>
      <c r="G3829" s="2">
        <v>45183</v>
      </c>
      <c r="H3829" s="2" t="str">
        <f>TEXT(Ecommerce_Sales[[#This Row],[Order_Date]],"mmmm")</f>
        <v>September</v>
      </c>
      <c r="I3829" s="2" t="str">
        <f>TEXT(Ecommerce_Sales[[#This Row],[Order_Date]],"yyyy")</f>
        <v>2023</v>
      </c>
      <c r="J3829" s="2" t="str">
        <f>TEXT(Ecommerce_Sales[[#This Row],[Order_Date]],"mmmm")</f>
        <v>September</v>
      </c>
      <c r="K3829" s="1" t="s">
        <v>1947</v>
      </c>
      <c r="L3829" s="1" t="s">
        <v>4767</v>
      </c>
      <c r="M3829" s="1" t="s">
        <v>2030</v>
      </c>
      <c r="N3829" s="1" t="s">
        <v>1978</v>
      </c>
      <c r="O3829" s="3">
        <v>591</v>
      </c>
      <c r="P3829">
        <v>1</v>
      </c>
      <c r="Q3829" s="3">
        <v>591</v>
      </c>
      <c r="R3829" s="1" t="s">
        <v>1951</v>
      </c>
      <c r="S3829" s="3">
        <v>86</v>
      </c>
      <c r="T3829">
        <v>6</v>
      </c>
      <c r="U3829" t="str">
        <f>IF(Ecommerce_Sales[[#This Row],[Delivery_Time_Days]]&gt;7,"Delay",IF(Ecommerce_Sales[[#This Row],[Delivery_Time_Days]] = 0,"No delivery",IF(Ecommerce_Sales[[#This Row],[Delivery_Time_Days]]&lt;=7,"On-time")))</f>
        <v>On-time</v>
      </c>
      <c r="V3829" s="7">
        <f>Ecommerce_Sales[[#This Row],[Profit]]/Ecommerce_Sales[[#This Row],[Total_Price]]</f>
        <v>0.35025380710659898</v>
      </c>
      <c r="W3829" s="3">
        <v>207</v>
      </c>
      <c r="X3829" s="3"/>
    </row>
    <row r="3830" spans="1:24" x14ac:dyDescent="0.25">
      <c r="A3830" s="1" t="s">
        <v>9936</v>
      </c>
      <c r="B3830" s="1" t="s">
        <v>426</v>
      </c>
      <c r="C3830" s="1" t="s">
        <v>427</v>
      </c>
      <c r="D3830" s="1" t="s">
        <v>2419</v>
      </c>
      <c r="E3830" s="1" t="s">
        <v>1996</v>
      </c>
      <c r="F3830" s="2">
        <v>45155</v>
      </c>
      <c r="G3830" s="2">
        <v>45294</v>
      </c>
      <c r="H3830" s="2" t="str">
        <f>TEXT(Ecommerce_Sales[[#This Row],[Order_Date]],"mmmm")</f>
        <v>January</v>
      </c>
      <c r="I3830" s="2" t="str">
        <f>TEXT(Ecommerce_Sales[[#This Row],[Order_Date]],"yyyy")</f>
        <v>2024</v>
      </c>
      <c r="J3830" s="2" t="str">
        <f>TEXT(Ecommerce_Sales[[#This Row],[Order_Date]],"mmmm")</f>
        <v>January</v>
      </c>
      <c r="K3830" s="1" t="s">
        <v>1947</v>
      </c>
      <c r="L3830" s="1" t="s">
        <v>9937</v>
      </c>
      <c r="M3830" s="1" t="s">
        <v>2054</v>
      </c>
      <c r="N3830" s="1" t="s">
        <v>1957</v>
      </c>
      <c r="O3830" s="3">
        <v>119</v>
      </c>
      <c r="P3830">
        <v>1</v>
      </c>
      <c r="Q3830" s="3">
        <v>119</v>
      </c>
      <c r="R3830" s="1" t="s">
        <v>2016</v>
      </c>
      <c r="S3830" s="3">
        <v>12</v>
      </c>
      <c r="T3830">
        <v>7</v>
      </c>
      <c r="U3830" t="str">
        <f>IF(Ecommerce_Sales[[#This Row],[Delivery_Time_Days]]&gt;7,"Delay",IF(Ecommerce_Sales[[#This Row],[Delivery_Time_Days]] = 0,"No delivery",IF(Ecommerce_Sales[[#This Row],[Delivery_Time_Days]]&lt;=7,"On-time")))</f>
        <v>On-time</v>
      </c>
      <c r="V3830" s="7">
        <f>Ecommerce_Sales[[#This Row],[Profit]]/Ecommerce_Sales[[#This Row],[Total_Price]]</f>
        <v>0.15126050420168066</v>
      </c>
      <c r="W3830" s="3">
        <v>18</v>
      </c>
      <c r="X3830" s="3"/>
    </row>
    <row r="3831" spans="1:24" x14ac:dyDescent="0.25">
      <c r="A3831" s="1" t="s">
        <v>9938</v>
      </c>
      <c r="B3831" s="1" t="s">
        <v>1853</v>
      </c>
      <c r="C3831" s="1" t="s">
        <v>1854</v>
      </c>
      <c r="D3831" s="1" t="s">
        <v>9939</v>
      </c>
      <c r="E3831" s="1" t="s">
        <v>1954</v>
      </c>
      <c r="F3831" s="2">
        <v>44994</v>
      </c>
      <c r="G3831" s="2">
        <v>45228</v>
      </c>
      <c r="H3831" s="2" t="str">
        <f>TEXT(Ecommerce_Sales[[#This Row],[Order_Date]],"mmmm")</f>
        <v>October</v>
      </c>
      <c r="I3831" s="2" t="str">
        <f>TEXT(Ecommerce_Sales[[#This Row],[Order_Date]],"yyyy")</f>
        <v>2023</v>
      </c>
      <c r="J3831" s="2" t="str">
        <f>TEXT(Ecommerce_Sales[[#This Row],[Order_Date]],"mmmm")</f>
        <v>October</v>
      </c>
      <c r="K3831" s="1" t="s">
        <v>1947</v>
      </c>
      <c r="L3831" s="1" t="s">
        <v>9940</v>
      </c>
      <c r="M3831" s="1" t="s">
        <v>1972</v>
      </c>
      <c r="N3831" s="1" t="s">
        <v>1973</v>
      </c>
      <c r="O3831" s="3">
        <v>408</v>
      </c>
      <c r="P3831">
        <v>4</v>
      </c>
      <c r="Q3831" s="3">
        <v>1633</v>
      </c>
      <c r="R3831" s="1" t="s">
        <v>1951</v>
      </c>
      <c r="S3831" s="3">
        <v>156</v>
      </c>
      <c r="T3831">
        <v>2</v>
      </c>
      <c r="U3831" t="str">
        <f>IF(Ecommerce_Sales[[#This Row],[Delivery_Time_Days]]&gt;7,"Delay",IF(Ecommerce_Sales[[#This Row],[Delivery_Time_Days]] = 0,"No delivery",IF(Ecommerce_Sales[[#This Row],[Delivery_Time_Days]]&lt;=7,"On-time")))</f>
        <v>On-time</v>
      </c>
      <c r="V3831" s="7">
        <f>Ecommerce_Sales[[#This Row],[Profit]]/Ecommerce_Sales[[#This Row],[Total_Price]]</f>
        <v>0.30006123698714021</v>
      </c>
      <c r="W3831" s="3">
        <v>490</v>
      </c>
      <c r="X3831" s="3"/>
    </row>
    <row r="3832" spans="1:24" x14ac:dyDescent="0.25">
      <c r="A3832" s="1" t="s">
        <v>9941</v>
      </c>
      <c r="B3832" s="1" t="s">
        <v>703</v>
      </c>
      <c r="C3832" s="1" t="s">
        <v>704</v>
      </c>
      <c r="D3832" s="1" t="s">
        <v>5704</v>
      </c>
      <c r="E3832" s="1" t="s">
        <v>1996</v>
      </c>
      <c r="F3832" s="2">
        <v>45509</v>
      </c>
      <c r="G3832" s="2">
        <v>45407</v>
      </c>
      <c r="H3832" s="2" t="str">
        <f>TEXT(Ecommerce_Sales[[#This Row],[Order_Date]],"mmmm")</f>
        <v>April</v>
      </c>
      <c r="I3832" s="2" t="str">
        <f>TEXT(Ecommerce_Sales[[#This Row],[Order_Date]],"yyyy")</f>
        <v>2024</v>
      </c>
      <c r="J3832" s="2" t="str">
        <f>TEXT(Ecommerce_Sales[[#This Row],[Order_Date]],"mmmm")</f>
        <v>April</v>
      </c>
      <c r="K3832" s="1" t="s">
        <v>1947</v>
      </c>
      <c r="L3832" s="1" t="s">
        <v>9942</v>
      </c>
      <c r="M3832" s="1" t="s">
        <v>2002</v>
      </c>
      <c r="N3832" s="1" t="s">
        <v>1989</v>
      </c>
      <c r="O3832" s="3">
        <v>657</v>
      </c>
      <c r="P3832">
        <v>4</v>
      </c>
      <c r="Q3832" s="3">
        <v>2628</v>
      </c>
      <c r="R3832" s="1" t="s">
        <v>2016</v>
      </c>
      <c r="S3832" s="3">
        <v>349</v>
      </c>
      <c r="T3832">
        <v>5</v>
      </c>
      <c r="U3832" t="str">
        <f>IF(Ecommerce_Sales[[#This Row],[Delivery_Time_Days]]&gt;7,"Delay",IF(Ecommerce_Sales[[#This Row],[Delivery_Time_Days]] = 0,"No delivery",IF(Ecommerce_Sales[[#This Row],[Delivery_Time_Days]]&lt;=7,"On-time")))</f>
        <v>On-time</v>
      </c>
      <c r="V3832" s="7">
        <f>Ecommerce_Sales[[#This Row],[Profit]]/Ecommerce_Sales[[#This Row],[Total_Price]]</f>
        <v>0.25</v>
      </c>
      <c r="W3832" s="3">
        <v>657</v>
      </c>
      <c r="X3832" s="3"/>
    </row>
    <row r="3833" spans="1:24" x14ac:dyDescent="0.25">
      <c r="A3833" s="1" t="s">
        <v>9943</v>
      </c>
      <c r="B3833" s="1" t="s">
        <v>142</v>
      </c>
      <c r="C3833" s="1" t="s">
        <v>143</v>
      </c>
      <c r="D3833" s="1" t="s">
        <v>3243</v>
      </c>
      <c r="E3833" s="1" t="s">
        <v>1961</v>
      </c>
      <c r="F3833" s="2">
        <v>45594</v>
      </c>
      <c r="G3833" s="2">
        <v>45644</v>
      </c>
      <c r="H3833" s="2" t="str">
        <f>TEXT(Ecommerce_Sales[[#This Row],[Order_Date]],"mmmm")</f>
        <v>December</v>
      </c>
      <c r="I3833" s="2" t="str">
        <f>TEXT(Ecommerce_Sales[[#This Row],[Order_Date]],"yyyy")</f>
        <v>2024</v>
      </c>
      <c r="J3833" s="2" t="str">
        <f>TEXT(Ecommerce_Sales[[#This Row],[Order_Date]],"mmmm")</f>
        <v>December</v>
      </c>
      <c r="K3833" s="1" t="s">
        <v>1947</v>
      </c>
      <c r="L3833" s="1" t="s">
        <v>9944</v>
      </c>
      <c r="M3833" s="1" t="s">
        <v>2054</v>
      </c>
      <c r="N3833" s="1" t="s">
        <v>1957</v>
      </c>
      <c r="O3833" s="3">
        <v>1468</v>
      </c>
      <c r="P3833">
        <v>4</v>
      </c>
      <c r="Q3833" s="3">
        <v>5872</v>
      </c>
      <c r="R3833" s="1" t="s">
        <v>1958</v>
      </c>
      <c r="S3833" s="3">
        <v>312</v>
      </c>
      <c r="T3833">
        <v>6</v>
      </c>
      <c r="U3833" t="str">
        <f>IF(Ecommerce_Sales[[#This Row],[Delivery_Time_Days]]&gt;7,"Delay",IF(Ecommerce_Sales[[#This Row],[Delivery_Time_Days]] = 0,"No delivery",IF(Ecommerce_Sales[[#This Row],[Delivery_Time_Days]]&lt;=7,"On-time")))</f>
        <v>On-time</v>
      </c>
      <c r="V3833" s="7">
        <f>Ecommerce_Sales[[#This Row],[Profit]]/Ecommerce_Sales[[#This Row],[Total_Price]]</f>
        <v>0.15003405994550409</v>
      </c>
      <c r="W3833" s="3">
        <v>881</v>
      </c>
      <c r="X3833" s="3"/>
    </row>
    <row r="3834" spans="1:24" x14ac:dyDescent="0.25">
      <c r="A3834" s="1" t="s">
        <v>9945</v>
      </c>
      <c r="B3834" s="1" t="s">
        <v>563</v>
      </c>
      <c r="C3834" s="1" t="s">
        <v>564</v>
      </c>
      <c r="D3834" s="1" t="s">
        <v>3987</v>
      </c>
      <c r="E3834" s="1" t="s">
        <v>1966</v>
      </c>
      <c r="F3834" s="2">
        <v>45305</v>
      </c>
      <c r="G3834" s="2">
        <v>45450</v>
      </c>
      <c r="H3834" s="2" t="str">
        <f>TEXT(Ecommerce_Sales[[#This Row],[Order_Date]],"mmmm")</f>
        <v>June</v>
      </c>
      <c r="I3834" s="2" t="str">
        <f>TEXT(Ecommerce_Sales[[#This Row],[Order_Date]],"yyyy")</f>
        <v>2024</v>
      </c>
      <c r="J3834" s="2" t="str">
        <f>TEXT(Ecommerce_Sales[[#This Row],[Order_Date]],"mmmm")</f>
        <v>June</v>
      </c>
      <c r="K3834" s="1" t="s">
        <v>1947</v>
      </c>
      <c r="L3834" s="1" t="s">
        <v>9946</v>
      </c>
      <c r="M3834" s="1" t="s">
        <v>1988</v>
      </c>
      <c r="N3834" s="1" t="s">
        <v>1989</v>
      </c>
      <c r="O3834" s="3">
        <v>862</v>
      </c>
      <c r="P3834">
        <v>1</v>
      </c>
      <c r="Q3834" s="3">
        <v>862</v>
      </c>
      <c r="R3834" s="1" t="s">
        <v>1958</v>
      </c>
      <c r="S3834" s="3">
        <v>55</v>
      </c>
      <c r="T3834">
        <v>7</v>
      </c>
      <c r="U3834" t="str">
        <f>IF(Ecommerce_Sales[[#This Row],[Delivery_Time_Days]]&gt;7,"Delay",IF(Ecommerce_Sales[[#This Row],[Delivery_Time_Days]] = 0,"No delivery",IF(Ecommerce_Sales[[#This Row],[Delivery_Time_Days]]&lt;=7,"On-time")))</f>
        <v>On-time</v>
      </c>
      <c r="V3834" s="7">
        <f>Ecommerce_Sales[[#This Row],[Profit]]/Ecommerce_Sales[[#This Row],[Total_Price]]</f>
        <v>0.24941995359628771</v>
      </c>
      <c r="W3834" s="3">
        <v>215</v>
      </c>
      <c r="X3834" s="3"/>
    </row>
    <row r="3835" spans="1:24" x14ac:dyDescent="0.25">
      <c r="A3835" s="1" t="s">
        <v>9947</v>
      </c>
      <c r="B3835" s="1" t="s">
        <v>1266</v>
      </c>
      <c r="C3835" s="1" t="s">
        <v>1267</v>
      </c>
      <c r="D3835" s="1" t="s">
        <v>3694</v>
      </c>
      <c r="E3835" s="1" t="s">
        <v>1954</v>
      </c>
      <c r="F3835" s="2">
        <v>45606</v>
      </c>
      <c r="G3835" s="2">
        <v>44954</v>
      </c>
      <c r="H3835" s="2" t="str">
        <f>TEXT(Ecommerce_Sales[[#This Row],[Order_Date]],"mmmm")</f>
        <v>January</v>
      </c>
      <c r="I3835" s="2" t="str">
        <f>TEXT(Ecommerce_Sales[[#This Row],[Order_Date]],"yyyy")</f>
        <v>2023</v>
      </c>
      <c r="J3835" s="2" t="str">
        <f>TEXT(Ecommerce_Sales[[#This Row],[Order_Date]],"mmmm")</f>
        <v>January</v>
      </c>
      <c r="K3835" s="1" t="s">
        <v>1947</v>
      </c>
      <c r="L3835" s="1" t="s">
        <v>9948</v>
      </c>
      <c r="M3835" s="1" t="s">
        <v>1977</v>
      </c>
      <c r="N3835" s="1" t="s">
        <v>1978</v>
      </c>
      <c r="O3835" s="3">
        <v>853</v>
      </c>
      <c r="P3835">
        <v>2</v>
      </c>
      <c r="Q3835" s="3">
        <v>1706</v>
      </c>
      <c r="R3835" s="1" t="s">
        <v>1951</v>
      </c>
      <c r="S3835" s="3">
        <v>206</v>
      </c>
      <c r="T3835">
        <v>9</v>
      </c>
      <c r="U3835" t="str">
        <f>IF(Ecommerce_Sales[[#This Row],[Delivery_Time_Days]]&gt;7,"Delay",IF(Ecommerce_Sales[[#This Row],[Delivery_Time_Days]] = 0,"No delivery",IF(Ecommerce_Sales[[#This Row],[Delivery_Time_Days]]&lt;=7,"On-time")))</f>
        <v>Delay</v>
      </c>
      <c r="V3835" s="7">
        <f>Ecommerce_Sales[[#This Row],[Profit]]/Ecommerce_Sales[[#This Row],[Total_Price]]</f>
        <v>0.34994138335287223</v>
      </c>
      <c r="W3835" s="3">
        <v>597</v>
      </c>
      <c r="X3835" s="3"/>
    </row>
    <row r="3836" spans="1:24" x14ac:dyDescent="0.25">
      <c r="A3836" s="1" t="s">
        <v>9949</v>
      </c>
      <c r="B3836" s="1" t="s">
        <v>130</v>
      </c>
      <c r="C3836" s="1" t="s">
        <v>131</v>
      </c>
      <c r="D3836" s="1" t="s">
        <v>3911</v>
      </c>
      <c r="E3836" s="1" t="s">
        <v>1954</v>
      </c>
      <c r="F3836" s="2">
        <v>45116</v>
      </c>
      <c r="G3836" s="2">
        <v>45345</v>
      </c>
      <c r="H3836" s="2" t="str">
        <f>TEXT(Ecommerce_Sales[[#This Row],[Order_Date]],"mmmm")</f>
        <v>February</v>
      </c>
      <c r="I3836" s="2" t="str">
        <f>TEXT(Ecommerce_Sales[[#This Row],[Order_Date]],"yyyy")</f>
        <v>2024</v>
      </c>
      <c r="J3836" s="2" t="str">
        <f>TEXT(Ecommerce_Sales[[#This Row],[Order_Date]],"mmmm")</f>
        <v>February</v>
      </c>
      <c r="K3836" s="1" t="s">
        <v>1947</v>
      </c>
      <c r="L3836" s="1" t="s">
        <v>9950</v>
      </c>
      <c r="M3836" s="1" t="s">
        <v>2247</v>
      </c>
      <c r="N3836" s="1" t="s">
        <v>1957</v>
      </c>
      <c r="O3836" s="3">
        <v>557</v>
      </c>
      <c r="P3836">
        <v>1</v>
      </c>
      <c r="Q3836" s="3">
        <v>557</v>
      </c>
      <c r="R3836" s="1" t="s">
        <v>1958</v>
      </c>
      <c r="S3836" s="3">
        <v>36</v>
      </c>
      <c r="T3836">
        <v>4</v>
      </c>
      <c r="U3836" t="str">
        <f>IF(Ecommerce_Sales[[#This Row],[Delivery_Time_Days]]&gt;7,"Delay",IF(Ecommerce_Sales[[#This Row],[Delivery_Time_Days]] = 0,"No delivery",IF(Ecommerce_Sales[[#This Row],[Delivery_Time_Days]]&lt;=7,"On-time")))</f>
        <v>On-time</v>
      </c>
      <c r="V3836" s="7">
        <f>Ecommerce_Sales[[#This Row],[Profit]]/Ecommerce_Sales[[#This Row],[Total_Price]]</f>
        <v>0.15080789946140036</v>
      </c>
      <c r="W3836" s="3">
        <v>84</v>
      </c>
      <c r="X3836" s="3"/>
    </row>
    <row r="3837" spans="1:24" x14ac:dyDescent="0.25">
      <c r="A3837" s="1" t="s">
        <v>9951</v>
      </c>
      <c r="B3837" s="1" t="s">
        <v>569</v>
      </c>
      <c r="C3837" s="1" t="s">
        <v>570</v>
      </c>
      <c r="D3837" s="1" t="s">
        <v>6358</v>
      </c>
      <c r="E3837" s="1" t="s">
        <v>1996</v>
      </c>
      <c r="F3837" s="2">
        <v>45291</v>
      </c>
      <c r="G3837" s="2">
        <v>45428</v>
      </c>
      <c r="H3837" s="2" t="str">
        <f>TEXT(Ecommerce_Sales[[#This Row],[Order_Date]],"mmmm")</f>
        <v>May</v>
      </c>
      <c r="I3837" s="2" t="str">
        <f>TEXT(Ecommerce_Sales[[#This Row],[Order_Date]],"yyyy")</f>
        <v>2024</v>
      </c>
      <c r="J3837" s="2" t="str">
        <f>TEXT(Ecommerce_Sales[[#This Row],[Order_Date]],"mmmm")</f>
        <v>May</v>
      </c>
      <c r="K3837" s="1" t="s">
        <v>1947</v>
      </c>
      <c r="L3837" s="1" t="s">
        <v>8279</v>
      </c>
      <c r="M3837" s="1" t="s">
        <v>2058</v>
      </c>
      <c r="N3837" s="1" t="s">
        <v>1950</v>
      </c>
      <c r="O3837" s="3">
        <v>248</v>
      </c>
      <c r="P3837">
        <v>1</v>
      </c>
      <c r="Q3837" s="3">
        <v>248</v>
      </c>
      <c r="R3837" s="1" t="s">
        <v>2008</v>
      </c>
      <c r="S3837" s="3">
        <v>17</v>
      </c>
      <c r="T3837">
        <v>9</v>
      </c>
      <c r="U3837" t="str">
        <f>IF(Ecommerce_Sales[[#This Row],[Delivery_Time_Days]]&gt;7,"Delay",IF(Ecommerce_Sales[[#This Row],[Delivery_Time_Days]] = 0,"No delivery",IF(Ecommerce_Sales[[#This Row],[Delivery_Time_Days]]&lt;=7,"On-time")))</f>
        <v>Delay</v>
      </c>
      <c r="V3837" s="7">
        <f>Ecommerce_Sales[[#This Row],[Profit]]/Ecommerce_Sales[[#This Row],[Total_Price]]</f>
        <v>0.39919354838709675</v>
      </c>
      <c r="W3837" s="3">
        <v>99</v>
      </c>
      <c r="X3837" s="3"/>
    </row>
    <row r="3838" spans="1:24" x14ac:dyDescent="0.25">
      <c r="A3838" s="1" t="s">
        <v>9952</v>
      </c>
      <c r="B3838" s="1" t="s">
        <v>170</v>
      </c>
      <c r="C3838" s="1" t="s">
        <v>171</v>
      </c>
      <c r="D3838" s="1" t="s">
        <v>8228</v>
      </c>
      <c r="E3838" s="1" t="s">
        <v>1966</v>
      </c>
      <c r="F3838" s="2">
        <v>45468</v>
      </c>
      <c r="G3838" s="2">
        <v>45546</v>
      </c>
      <c r="H3838" s="2" t="str">
        <f>TEXT(Ecommerce_Sales[[#This Row],[Order_Date]],"mmmm")</f>
        <v>September</v>
      </c>
      <c r="I3838" s="2" t="str">
        <f>TEXT(Ecommerce_Sales[[#This Row],[Order_Date]],"yyyy")</f>
        <v>2024</v>
      </c>
      <c r="J3838" s="2" t="str">
        <f>TEXT(Ecommerce_Sales[[#This Row],[Order_Date]],"mmmm")</f>
        <v>September</v>
      </c>
      <c r="K3838" s="1" t="s">
        <v>1947</v>
      </c>
      <c r="L3838" s="1" t="s">
        <v>8606</v>
      </c>
      <c r="M3838" s="1" t="s">
        <v>1977</v>
      </c>
      <c r="N3838" s="1" t="s">
        <v>1978</v>
      </c>
      <c r="O3838" s="3">
        <v>485</v>
      </c>
      <c r="P3838">
        <v>4</v>
      </c>
      <c r="Q3838" s="3">
        <v>1941</v>
      </c>
      <c r="R3838" s="1" t="s">
        <v>1958</v>
      </c>
      <c r="S3838" s="3">
        <v>98</v>
      </c>
      <c r="T3838">
        <v>5</v>
      </c>
      <c r="U3838" t="str">
        <f>IF(Ecommerce_Sales[[#This Row],[Delivery_Time_Days]]&gt;7,"Delay",IF(Ecommerce_Sales[[#This Row],[Delivery_Time_Days]] = 0,"No delivery",IF(Ecommerce_Sales[[#This Row],[Delivery_Time_Days]]&lt;=7,"On-time")))</f>
        <v>On-time</v>
      </c>
      <c r="V3838" s="7">
        <f>Ecommerce_Sales[[#This Row],[Profit]]/Ecommerce_Sales[[#This Row],[Total_Price]]</f>
        <v>0.34981968057702217</v>
      </c>
      <c r="W3838" s="3">
        <v>679</v>
      </c>
      <c r="X3838" s="3"/>
    </row>
    <row r="3839" spans="1:24" x14ac:dyDescent="0.25">
      <c r="A3839" s="1" t="s">
        <v>9953</v>
      </c>
      <c r="B3839" s="1" t="s">
        <v>1273</v>
      </c>
      <c r="C3839" s="1" t="s">
        <v>1274</v>
      </c>
      <c r="D3839" s="1" t="s">
        <v>3855</v>
      </c>
      <c r="E3839" s="1" t="s">
        <v>1966</v>
      </c>
      <c r="F3839" s="2">
        <v>45126</v>
      </c>
      <c r="G3839" s="2">
        <v>44956</v>
      </c>
      <c r="H3839" s="2" t="str">
        <f>TEXT(Ecommerce_Sales[[#This Row],[Order_Date]],"mmmm")</f>
        <v>January</v>
      </c>
      <c r="I3839" s="2" t="str">
        <f>TEXT(Ecommerce_Sales[[#This Row],[Order_Date]],"yyyy")</f>
        <v>2023</v>
      </c>
      <c r="J3839" s="2" t="str">
        <f>TEXT(Ecommerce_Sales[[#This Row],[Order_Date]],"mmmm")</f>
        <v>January</v>
      </c>
      <c r="K3839" s="1" t="s">
        <v>1947</v>
      </c>
      <c r="L3839" s="1" t="s">
        <v>9954</v>
      </c>
      <c r="M3839" s="1" t="s">
        <v>1977</v>
      </c>
      <c r="N3839" s="1" t="s">
        <v>1978</v>
      </c>
      <c r="O3839" s="3">
        <v>720</v>
      </c>
      <c r="P3839">
        <v>1</v>
      </c>
      <c r="Q3839" s="3">
        <v>720</v>
      </c>
      <c r="R3839" s="1" t="s">
        <v>1951</v>
      </c>
      <c r="S3839" s="3">
        <v>89</v>
      </c>
      <c r="T3839">
        <v>3</v>
      </c>
      <c r="U3839" t="str">
        <f>IF(Ecommerce_Sales[[#This Row],[Delivery_Time_Days]]&gt;7,"Delay",IF(Ecommerce_Sales[[#This Row],[Delivery_Time_Days]] = 0,"No delivery",IF(Ecommerce_Sales[[#This Row],[Delivery_Time_Days]]&lt;=7,"On-time")))</f>
        <v>On-time</v>
      </c>
      <c r="V3839" s="7">
        <f>Ecommerce_Sales[[#This Row],[Profit]]/Ecommerce_Sales[[#This Row],[Total_Price]]</f>
        <v>0.35</v>
      </c>
      <c r="W3839" s="3">
        <v>252</v>
      </c>
      <c r="X3839" s="3"/>
    </row>
    <row r="3840" spans="1:24" x14ac:dyDescent="0.25">
      <c r="A3840" s="1" t="s">
        <v>9955</v>
      </c>
      <c r="B3840" s="1" t="s">
        <v>256</v>
      </c>
      <c r="C3840" s="1" t="s">
        <v>257</v>
      </c>
      <c r="D3840" s="1" t="s">
        <v>5658</v>
      </c>
      <c r="E3840" s="1" t="s">
        <v>1981</v>
      </c>
      <c r="F3840" s="2">
        <v>44935</v>
      </c>
      <c r="G3840" s="2">
        <v>45059</v>
      </c>
      <c r="H3840" s="2" t="str">
        <f>TEXT(Ecommerce_Sales[[#This Row],[Order_Date]],"mmmm")</f>
        <v>May</v>
      </c>
      <c r="I3840" s="2" t="str">
        <f>TEXT(Ecommerce_Sales[[#This Row],[Order_Date]],"yyyy")</f>
        <v>2023</v>
      </c>
      <c r="J3840" s="2" t="str">
        <f>TEXT(Ecommerce_Sales[[#This Row],[Order_Date]],"mmmm")</f>
        <v>May</v>
      </c>
      <c r="K3840" s="1" t="s">
        <v>1947</v>
      </c>
      <c r="L3840" s="1" t="s">
        <v>9956</v>
      </c>
      <c r="M3840" s="1" t="s">
        <v>2002</v>
      </c>
      <c r="N3840" s="1" t="s">
        <v>1989</v>
      </c>
      <c r="O3840" s="3">
        <v>507</v>
      </c>
      <c r="P3840">
        <v>3</v>
      </c>
      <c r="Q3840" s="3">
        <v>1520</v>
      </c>
      <c r="R3840" s="1" t="s">
        <v>1958</v>
      </c>
      <c r="S3840" s="3">
        <v>116</v>
      </c>
      <c r="T3840">
        <v>4</v>
      </c>
      <c r="U3840" t="str">
        <f>IF(Ecommerce_Sales[[#This Row],[Delivery_Time_Days]]&gt;7,"Delay",IF(Ecommerce_Sales[[#This Row],[Delivery_Time_Days]] = 0,"No delivery",IF(Ecommerce_Sales[[#This Row],[Delivery_Time_Days]]&lt;=7,"On-time")))</f>
        <v>On-time</v>
      </c>
      <c r="V3840" s="7">
        <f>Ecommerce_Sales[[#This Row],[Profit]]/Ecommerce_Sales[[#This Row],[Total_Price]]</f>
        <v>0.25</v>
      </c>
      <c r="W3840" s="3">
        <v>380</v>
      </c>
      <c r="X3840" s="3"/>
    </row>
    <row r="3841" spans="1:24" x14ac:dyDescent="0.25">
      <c r="A3841" s="1" t="s">
        <v>9957</v>
      </c>
      <c r="B3841" s="1" t="s">
        <v>346</v>
      </c>
      <c r="C3841" s="1" t="s">
        <v>347</v>
      </c>
      <c r="D3841" s="1" t="s">
        <v>2376</v>
      </c>
      <c r="E3841" s="1" t="s">
        <v>1981</v>
      </c>
      <c r="F3841" s="2">
        <v>45004</v>
      </c>
      <c r="G3841" s="2">
        <v>45412</v>
      </c>
      <c r="H3841" s="2" t="str">
        <f>TEXT(Ecommerce_Sales[[#This Row],[Order_Date]],"mmmm")</f>
        <v>April</v>
      </c>
      <c r="I3841" s="2" t="str">
        <f>TEXT(Ecommerce_Sales[[#This Row],[Order_Date]],"yyyy")</f>
        <v>2024</v>
      </c>
      <c r="J3841" s="2" t="str">
        <f>TEXT(Ecommerce_Sales[[#This Row],[Order_Date]],"mmmm")</f>
        <v>April</v>
      </c>
      <c r="K3841" s="1" t="s">
        <v>1986</v>
      </c>
      <c r="L3841" s="1" t="s">
        <v>9958</v>
      </c>
      <c r="M3841" s="1" t="s">
        <v>2047</v>
      </c>
      <c r="N3841" s="1" t="s">
        <v>1989</v>
      </c>
      <c r="O3841" s="3">
        <v>552</v>
      </c>
      <c r="P3841">
        <v>2</v>
      </c>
      <c r="Q3841" s="3">
        <v>1104</v>
      </c>
      <c r="R3841" s="1" t="s">
        <v>1958</v>
      </c>
      <c r="S3841" s="3">
        <v>78</v>
      </c>
      <c r="U3841" t="str">
        <f>IF(Ecommerce_Sales[[#This Row],[Delivery_Time_Days]]&gt;7,"Delay",IF(Ecommerce_Sales[[#This Row],[Delivery_Time_Days]] = 0,"No delivery",IF(Ecommerce_Sales[[#This Row],[Delivery_Time_Days]]&lt;=7,"On-time")))</f>
        <v>No delivery</v>
      </c>
      <c r="V3841" s="7">
        <f>Ecommerce_Sales[[#This Row],[Profit]]/Ecommerce_Sales[[#This Row],[Total_Price]]</f>
        <v>0.25</v>
      </c>
      <c r="W3841" s="3">
        <v>276</v>
      </c>
      <c r="X3841" s="3"/>
    </row>
    <row r="3842" spans="1:24" x14ac:dyDescent="0.25">
      <c r="A3842" s="1" t="s">
        <v>9959</v>
      </c>
      <c r="B3842" s="1" t="s">
        <v>1169</v>
      </c>
      <c r="C3842" s="1" t="s">
        <v>1170</v>
      </c>
      <c r="D3842" s="1" t="s">
        <v>2135</v>
      </c>
      <c r="E3842" s="1" t="s">
        <v>1996</v>
      </c>
      <c r="F3842" s="2">
        <v>45582</v>
      </c>
      <c r="G3842" s="2">
        <v>45212</v>
      </c>
      <c r="H3842" s="2" t="str">
        <f>TEXT(Ecommerce_Sales[[#This Row],[Order_Date]],"mmmm")</f>
        <v>October</v>
      </c>
      <c r="I3842" s="2" t="str">
        <f>TEXT(Ecommerce_Sales[[#This Row],[Order_Date]],"yyyy")</f>
        <v>2023</v>
      </c>
      <c r="J3842" s="2" t="str">
        <f>TEXT(Ecommerce_Sales[[#This Row],[Order_Date]],"mmmm")</f>
        <v>October</v>
      </c>
      <c r="K3842" s="1" t="s">
        <v>1947</v>
      </c>
      <c r="L3842" s="1" t="s">
        <v>9960</v>
      </c>
      <c r="M3842" s="1" t="s">
        <v>2058</v>
      </c>
      <c r="N3842" s="1" t="s">
        <v>1950</v>
      </c>
      <c r="O3842" s="3">
        <v>887</v>
      </c>
      <c r="P3842">
        <v>4</v>
      </c>
      <c r="Q3842" s="3">
        <v>3549</v>
      </c>
      <c r="R3842" s="1" t="s">
        <v>2008</v>
      </c>
      <c r="S3842" s="3">
        <v>223</v>
      </c>
      <c r="T3842">
        <v>4</v>
      </c>
      <c r="U3842" t="str">
        <f>IF(Ecommerce_Sales[[#This Row],[Delivery_Time_Days]]&gt;7,"Delay",IF(Ecommerce_Sales[[#This Row],[Delivery_Time_Days]] = 0,"No delivery",IF(Ecommerce_Sales[[#This Row],[Delivery_Time_Days]]&lt;=7,"On-time")))</f>
        <v>On-time</v>
      </c>
      <c r="V3842" s="7">
        <f>Ecommerce_Sales[[#This Row],[Profit]]/Ecommerce_Sales[[#This Row],[Total_Price]]</f>
        <v>0.40011270780501551</v>
      </c>
      <c r="W3842" s="3">
        <v>1420</v>
      </c>
      <c r="X3842" s="3"/>
    </row>
    <row r="3843" spans="1:24" x14ac:dyDescent="0.25">
      <c r="A3843" s="1" t="s">
        <v>9961</v>
      </c>
      <c r="B3843" s="1" t="s">
        <v>910</v>
      </c>
      <c r="C3843" s="1" t="s">
        <v>911</v>
      </c>
      <c r="D3843" s="1" t="s">
        <v>2463</v>
      </c>
      <c r="E3843" s="1" t="s">
        <v>1954</v>
      </c>
      <c r="F3843" s="2">
        <v>45616</v>
      </c>
      <c r="G3843" s="2">
        <v>45525</v>
      </c>
      <c r="H3843" s="2" t="str">
        <f>TEXT(Ecommerce_Sales[[#This Row],[Order_Date]],"mmmm")</f>
        <v>August</v>
      </c>
      <c r="I3843" s="2" t="str">
        <f>TEXT(Ecommerce_Sales[[#This Row],[Order_Date]],"yyyy")</f>
        <v>2024</v>
      </c>
      <c r="J3843" s="2" t="str">
        <f>TEXT(Ecommerce_Sales[[#This Row],[Order_Date]],"mmmm")</f>
        <v>August</v>
      </c>
      <c r="K3843" s="1" t="s">
        <v>1947</v>
      </c>
      <c r="L3843" s="1" t="s">
        <v>7304</v>
      </c>
      <c r="M3843" s="1" t="s">
        <v>2026</v>
      </c>
      <c r="N3843" s="1" t="s">
        <v>1978</v>
      </c>
      <c r="O3843" s="3">
        <v>842</v>
      </c>
      <c r="P3843">
        <v>2</v>
      </c>
      <c r="Q3843" s="3">
        <v>1685</v>
      </c>
      <c r="R3843" s="1" t="s">
        <v>1951</v>
      </c>
      <c r="S3843" s="3">
        <v>228</v>
      </c>
      <c r="T3843">
        <v>10</v>
      </c>
      <c r="U3843" t="str">
        <f>IF(Ecommerce_Sales[[#This Row],[Delivery_Time_Days]]&gt;7,"Delay",IF(Ecommerce_Sales[[#This Row],[Delivery_Time_Days]] = 0,"No delivery",IF(Ecommerce_Sales[[#This Row],[Delivery_Time_Days]]&lt;=7,"On-time")))</f>
        <v>Delay</v>
      </c>
      <c r="V3843" s="7">
        <f>Ecommerce_Sales[[#This Row],[Profit]]/Ecommerce_Sales[[#This Row],[Total_Price]]</f>
        <v>0.35014836795252224</v>
      </c>
      <c r="W3843" s="3">
        <v>590</v>
      </c>
      <c r="X3843" s="3"/>
    </row>
    <row r="3844" spans="1:24" x14ac:dyDescent="0.25">
      <c r="A3844" s="1" t="s">
        <v>9962</v>
      </c>
      <c r="B3844" s="1" t="s">
        <v>406</v>
      </c>
      <c r="C3844" s="1" t="s">
        <v>407</v>
      </c>
      <c r="D3844" s="1" t="s">
        <v>3785</v>
      </c>
      <c r="E3844" s="1" t="s">
        <v>1946</v>
      </c>
      <c r="F3844" s="2">
        <v>45192</v>
      </c>
      <c r="G3844" s="2">
        <v>45607</v>
      </c>
      <c r="H3844" s="2" t="str">
        <f>TEXT(Ecommerce_Sales[[#This Row],[Order_Date]],"mmmm")</f>
        <v>November</v>
      </c>
      <c r="I3844" s="2" t="str">
        <f>TEXT(Ecommerce_Sales[[#This Row],[Order_Date]],"yyyy")</f>
        <v>2024</v>
      </c>
      <c r="J3844" s="2" t="str">
        <f>TEXT(Ecommerce_Sales[[#This Row],[Order_Date]],"mmmm")</f>
        <v>November</v>
      </c>
      <c r="K3844" s="1" t="s">
        <v>1947</v>
      </c>
      <c r="L3844" s="1" t="s">
        <v>9963</v>
      </c>
      <c r="M3844" s="1" t="s">
        <v>2002</v>
      </c>
      <c r="N3844" s="1" t="s">
        <v>1989</v>
      </c>
      <c r="O3844" s="3">
        <v>1046</v>
      </c>
      <c r="P3844">
        <v>7</v>
      </c>
      <c r="Q3844" s="3">
        <v>7320</v>
      </c>
      <c r="R3844" s="1" t="s">
        <v>2016</v>
      </c>
      <c r="S3844" s="3">
        <v>381</v>
      </c>
      <c r="T3844">
        <v>8</v>
      </c>
      <c r="U3844" t="str">
        <f>IF(Ecommerce_Sales[[#This Row],[Delivery_Time_Days]]&gt;7,"Delay",IF(Ecommerce_Sales[[#This Row],[Delivery_Time_Days]] = 0,"No delivery",IF(Ecommerce_Sales[[#This Row],[Delivery_Time_Days]]&lt;=7,"On-time")))</f>
        <v>Delay</v>
      </c>
      <c r="V3844" s="7">
        <f>Ecommerce_Sales[[#This Row],[Profit]]/Ecommerce_Sales[[#This Row],[Total_Price]]</f>
        <v>0.25</v>
      </c>
      <c r="W3844" s="3">
        <v>1830</v>
      </c>
      <c r="X3844" s="3"/>
    </row>
    <row r="3845" spans="1:24" x14ac:dyDescent="0.25">
      <c r="A3845" s="1" t="s">
        <v>9964</v>
      </c>
      <c r="B3845" s="1" t="s">
        <v>308</v>
      </c>
      <c r="C3845" s="1" t="s">
        <v>309</v>
      </c>
      <c r="D3845" s="1" t="s">
        <v>4900</v>
      </c>
      <c r="E3845" s="1" t="s">
        <v>2005</v>
      </c>
      <c r="F3845" s="2">
        <v>45633</v>
      </c>
      <c r="G3845" s="2">
        <v>45648</v>
      </c>
      <c r="H3845" s="2" t="str">
        <f>TEXT(Ecommerce_Sales[[#This Row],[Order_Date]],"mmmm")</f>
        <v>December</v>
      </c>
      <c r="I3845" s="2" t="str">
        <f>TEXT(Ecommerce_Sales[[#This Row],[Order_Date]],"yyyy")</f>
        <v>2024</v>
      </c>
      <c r="J3845" s="2" t="str">
        <f>TEXT(Ecommerce_Sales[[#This Row],[Order_Date]],"mmmm")</f>
        <v>December</v>
      </c>
      <c r="K3845" s="1" t="s">
        <v>1947</v>
      </c>
      <c r="L3845" s="1" t="s">
        <v>9965</v>
      </c>
      <c r="M3845" s="1" t="s">
        <v>2065</v>
      </c>
      <c r="N3845" s="1" t="s">
        <v>1978</v>
      </c>
      <c r="O3845" s="3">
        <v>1752</v>
      </c>
      <c r="P3845">
        <v>8</v>
      </c>
      <c r="Q3845" s="3">
        <v>14016</v>
      </c>
      <c r="R3845" s="1" t="s">
        <v>1951</v>
      </c>
      <c r="S3845" s="3">
        <v>1829</v>
      </c>
      <c r="T3845">
        <v>9</v>
      </c>
      <c r="U3845" t="str">
        <f>IF(Ecommerce_Sales[[#This Row],[Delivery_Time_Days]]&gt;7,"Delay",IF(Ecommerce_Sales[[#This Row],[Delivery_Time_Days]] = 0,"No delivery",IF(Ecommerce_Sales[[#This Row],[Delivery_Time_Days]]&lt;=7,"On-time")))</f>
        <v>Delay</v>
      </c>
      <c r="V3845" s="7">
        <f>Ecommerce_Sales[[#This Row],[Profit]]/Ecommerce_Sales[[#This Row],[Total_Price]]</f>
        <v>0.34995719178082191</v>
      </c>
      <c r="W3845" s="3">
        <v>4905</v>
      </c>
      <c r="X3845" s="3"/>
    </row>
    <row r="3846" spans="1:24" x14ac:dyDescent="0.25">
      <c r="A3846" s="1" t="s">
        <v>9966</v>
      </c>
      <c r="B3846" s="1" t="s">
        <v>1236</v>
      </c>
      <c r="C3846" s="1" t="s">
        <v>1237</v>
      </c>
      <c r="D3846" s="1" t="s">
        <v>5192</v>
      </c>
      <c r="E3846" s="1" t="s">
        <v>1961</v>
      </c>
      <c r="F3846" s="2">
        <v>45503</v>
      </c>
      <c r="G3846" s="2">
        <v>45393</v>
      </c>
      <c r="H3846" s="2" t="str">
        <f>TEXT(Ecommerce_Sales[[#This Row],[Order_Date]],"mmmm")</f>
        <v>April</v>
      </c>
      <c r="I3846" s="2" t="str">
        <f>TEXT(Ecommerce_Sales[[#This Row],[Order_Date]],"yyyy")</f>
        <v>2024</v>
      </c>
      <c r="J3846" s="2" t="str">
        <f>TEXT(Ecommerce_Sales[[#This Row],[Order_Date]],"mmmm")</f>
        <v>April</v>
      </c>
      <c r="K3846" s="1" t="s">
        <v>1947</v>
      </c>
      <c r="L3846" s="1" t="s">
        <v>9967</v>
      </c>
      <c r="M3846" s="1" t="s">
        <v>2054</v>
      </c>
      <c r="N3846" s="1" t="s">
        <v>1957</v>
      </c>
      <c r="O3846" s="3">
        <v>756</v>
      </c>
      <c r="P3846">
        <v>5</v>
      </c>
      <c r="Q3846" s="3">
        <v>3779</v>
      </c>
      <c r="R3846" s="1" t="s">
        <v>1951</v>
      </c>
      <c r="S3846" s="3">
        <v>558</v>
      </c>
      <c r="T3846">
        <v>6</v>
      </c>
      <c r="U3846" t="str">
        <f>IF(Ecommerce_Sales[[#This Row],[Delivery_Time_Days]]&gt;7,"Delay",IF(Ecommerce_Sales[[#This Row],[Delivery_Time_Days]] = 0,"No delivery",IF(Ecommerce_Sales[[#This Row],[Delivery_Time_Days]]&lt;=7,"On-time")))</f>
        <v>On-time</v>
      </c>
      <c r="V3846" s="7">
        <f>Ecommerce_Sales[[#This Row],[Profit]]/Ecommerce_Sales[[#This Row],[Total_Price]]</f>
        <v>0.15003969304048689</v>
      </c>
      <c r="W3846" s="3">
        <v>567</v>
      </c>
      <c r="X3846" s="3"/>
    </row>
    <row r="3847" spans="1:24" x14ac:dyDescent="0.25">
      <c r="A3847" s="1" t="s">
        <v>9968</v>
      </c>
      <c r="B3847" s="1" t="s">
        <v>610</v>
      </c>
      <c r="C3847" s="1" t="s">
        <v>611</v>
      </c>
      <c r="D3847" s="1" t="s">
        <v>8082</v>
      </c>
      <c r="E3847" s="1" t="s">
        <v>1954</v>
      </c>
      <c r="F3847" s="2">
        <v>45623</v>
      </c>
      <c r="G3847" s="2">
        <v>45088</v>
      </c>
      <c r="H3847" s="2" t="str">
        <f>TEXT(Ecommerce_Sales[[#This Row],[Order_Date]],"mmmm")</f>
        <v>June</v>
      </c>
      <c r="I3847" s="2" t="str">
        <f>TEXT(Ecommerce_Sales[[#This Row],[Order_Date]],"yyyy")</f>
        <v>2023</v>
      </c>
      <c r="J3847" s="2" t="str">
        <f>TEXT(Ecommerce_Sales[[#This Row],[Order_Date]],"mmmm")</f>
        <v>June</v>
      </c>
      <c r="K3847" s="1" t="s">
        <v>1947</v>
      </c>
      <c r="L3847" s="1" t="s">
        <v>9969</v>
      </c>
      <c r="M3847" s="1" t="s">
        <v>1972</v>
      </c>
      <c r="N3847" s="1" t="s">
        <v>1973</v>
      </c>
      <c r="O3847" s="3">
        <v>1043</v>
      </c>
      <c r="P3847">
        <v>6</v>
      </c>
      <c r="Q3847" s="3">
        <v>6261</v>
      </c>
      <c r="R3847" s="1" t="s">
        <v>1958</v>
      </c>
      <c r="S3847" s="3">
        <v>380</v>
      </c>
      <c r="T3847">
        <v>7</v>
      </c>
      <c r="U3847" t="str">
        <f>IF(Ecommerce_Sales[[#This Row],[Delivery_Time_Days]]&gt;7,"Delay",IF(Ecommerce_Sales[[#This Row],[Delivery_Time_Days]] = 0,"No delivery",IF(Ecommerce_Sales[[#This Row],[Delivery_Time_Days]]&lt;=7,"On-time")))</f>
        <v>On-time</v>
      </c>
      <c r="V3847" s="7">
        <f>Ecommerce_Sales[[#This Row],[Profit]]/Ecommerce_Sales[[#This Row],[Total_Price]]</f>
        <v>0.29995208433157644</v>
      </c>
      <c r="W3847" s="3">
        <v>1878</v>
      </c>
      <c r="X3847" s="3"/>
    </row>
    <row r="3848" spans="1:24" x14ac:dyDescent="0.25">
      <c r="A3848" s="1" t="s">
        <v>9970</v>
      </c>
      <c r="B3848" s="1" t="s">
        <v>1021</v>
      </c>
      <c r="C3848" s="1" t="s">
        <v>1022</v>
      </c>
      <c r="D3848" s="1" t="s">
        <v>5152</v>
      </c>
      <c r="E3848" s="1" t="s">
        <v>1981</v>
      </c>
      <c r="F3848" s="2">
        <v>45318</v>
      </c>
      <c r="G3848" s="2">
        <v>45114</v>
      </c>
      <c r="H3848" s="2" t="str">
        <f>TEXT(Ecommerce_Sales[[#This Row],[Order_Date]],"mmmm")</f>
        <v>July</v>
      </c>
      <c r="I3848" s="2" t="str">
        <f>TEXT(Ecommerce_Sales[[#This Row],[Order_Date]],"yyyy")</f>
        <v>2023</v>
      </c>
      <c r="J3848" s="2" t="str">
        <f>TEXT(Ecommerce_Sales[[#This Row],[Order_Date]],"mmmm")</f>
        <v>July</v>
      </c>
      <c r="K3848" s="1" t="s">
        <v>1947</v>
      </c>
      <c r="L3848" s="1" t="s">
        <v>8727</v>
      </c>
      <c r="M3848" s="1" t="s">
        <v>1972</v>
      </c>
      <c r="N3848" s="1" t="s">
        <v>1973</v>
      </c>
      <c r="O3848" s="3">
        <v>942</v>
      </c>
      <c r="P3848">
        <v>6</v>
      </c>
      <c r="Q3848" s="3">
        <v>5651</v>
      </c>
      <c r="R3848" s="1" t="s">
        <v>2008</v>
      </c>
      <c r="S3848" s="3">
        <v>787</v>
      </c>
      <c r="T3848">
        <v>4</v>
      </c>
      <c r="U3848" t="str">
        <f>IF(Ecommerce_Sales[[#This Row],[Delivery_Time_Days]]&gt;7,"Delay",IF(Ecommerce_Sales[[#This Row],[Delivery_Time_Days]] = 0,"No delivery",IF(Ecommerce_Sales[[#This Row],[Delivery_Time_Days]]&lt;=7,"On-time")))</f>
        <v>On-time</v>
      </c>
      <c r="V3848" s="7">
        <f>Ecommerce_Sales[[#This Row],[Profit]]/Ecommerce_Sales[[#This Row],[Total_Price]]</f>
        <v>0.29994691205096441</v>
      </c>
      <c r="W3848" s="3">
        <v>1695</v>
      </c>
      <c r="X3848" s="3"/>
    </row>
    <row r="3849" spans="1:24" x14ac:dyDescent="0.25">
      <c r="A3849" s="1" t="s">
        <v>9971</v>
      </c>
      <c r="B3849" s="1" t="s">
        <v>1414</v>
      </c>
      <c r="C3849" s="1" t="s">
        <v>1415</v>
      </c>
      <c r="D3849" s="1" t="s">
        <v>4257</v>
      </c>
      <c r="E3849" s="1" t="s">
        <v>1981</v>
      </c>
      <c r="F3849" s="2">
        <v>45182</v>
      </c>
      <c r="G3849" s="2">
        <v>45302</v>
      </c>
      <c r="H3849" s="2" t="str">
        <f>TEXT(Ecommerce_Sales[[#This Row],[Order_Date]],"mmmm")</f>
        <v>January</v>
      </c>
      <c r="I3849" s="2" t="str">
        <f>TEXT(Ecommerce_Sales[[#This Row],[Order_Date]],"yyyy")</f>
        <v>2024</v>
      </c>
      <c r="J3849" s="2" t="str">
        <f>TEXT(Ecommerce_Sales[[#This Row],[Order_Date]],"mmmm")</f>
        <v>January</v>
      </c>
      <c r="K3849" s="1" t="s">
        <v>1947</v>
      </c>
      <c r="L3849" s="1" t="s">
        <v>9972</v>
      </c>
      <c r="M3849" s="1" t="s">
        <v>1972</v>
      </c>
      <c r="N3849" s="1" t="s">
        <v>1973</v>
      </c>
      <c r="O3849" s="3">
        <v>23</v>
      </c>
      <c r="P3849">
        <v>1</v>
      </c>
      <c r="Q3849" s="3">
        <v>23</v>
      </c>
      <c r="R3849" s="1" t="s">
        <v>1958</v>
      </c>
      <c r="S3849" s="3">
        <v>3</v>
      </c>
      <c r="T3849">
        <v>7</v>
      </c>
      <c r="U3849" t="str">
        <f>IF(Ecommerce_Sales[[#This Row],[Delivery_Time_Days]]&gt;7,"Delay",IF(Ecommerce_Sales[[#This Row],[Delivery_Time_Days]] = 0,"No delivery",IF(Ecommerce_Sales[[#This Row],[Delivery_Time_Days]]&lt;=7,"On-time")))</f>
        <v>On-time</v>
      </c>
      <c r="V3849" s="7">
        <f>Ecommerce_Sales[[#This Row],[Profit]]/Ecommerce_Sales[[#This Row],[Total_Price]]</f>
        <v>0.30434782608695654</v>
      </c>
      <c r="W3849" s="3">
        <v>7</v>
      </c>
      <c r="X3849" s="3"/>
    </row>
    <row r="3850" spans="1:24" x14ac:dyDescent="0.25">
      <c r="A3850" s="1" t="s">
        <v>9973</v>
      </c>
      <c r="B3850" s="1" t="s">
        <v>254</v>
      </c>
      <c r="C3850" s="1" t="s">
        <v>255</v>
      </c>
      <c r="D3850" s="1" t="s">
        <v>6860</v>
      </c>
      <c r="E3850" s="1" t="s">
        <v>1966</v>
      </c>
      <c r="F3850" s="2">
        <v>45645</v>
      </c>
      <c r="G3850" s="2">
        <v>45647</v>
      </c>
      <c r="H3850" s="2" t="str">
        <f>TEXT(Ecommerce_Sales[[#This Row],[Order_Date]],"mmmm")</f>
        <v>December</v>
      </c>
      <c r="I3850" s="2" t="str">
        <f>TEXT(Ecommerce_Sales[[#This Row],[Order_Date]],"yyyy")</f>
        <v>2024</v>
      </c>
      <c r="J3850" s="2" t="str">
        <f>TEXT(Ecommerce_Sales[[#This Row],[Order_Date]],"mmmm")</f>
        <v>December</v>
      </c>
      <c r="K3850" s="1" t="s">
        <v>1947</v>
      </c>
      <c r="L3850" s="1" t="s">
        <v>3771</v>
      </c>
      <c r="M3850" s="1" t="s">
        <v>2002</v>
      </c>
      <c r="N3850" s="1" t="s">
        <v>1989</v>
      </c>
      <c r="O3850" s="3">
        <v>1830</v>
      </c>
      <c r="P3850">
        <v>10</v>
      </c>
      <c r="Q3850" s="3">
        <v>18300</v>
      </c>
      <c r="R3850" s="1" t="s">
        <v>1951</v>
      </c>
      <c r="S3850" s="3">
        <v>1887</v>
      </c>
      <c r="T3850">
        <v>9</v>
      </c>
      <c r="U3850" t="str">
        <f>IF(Ecommerce_Sales[[#This Row],[Delivery_Time_Days]]&gt;7,"Delay",IF(Ecommerce_Sales[[#This Row],[Delivery_Time_Days]] = 0,"No delivery",IF(Ecommerce_Sales[[#This Row],[Delivery_Time_Days]]&lt;=7,"On-time")))</f>
        <v>Delay</v>
      </c>
      <c r="V3850" s="7">
        <f>Ecommerce_Sales[[#This Row],[Profit]]/Ecommerce_Sales[[#This Row],[Total_Price]]</f>
        <v>0.25</v>
      </c>
      <c r="W3850" s="3">
        <v>4575</v>
      </c>
      <c r="X3850" s="3"/>
    </row>
    <row r="3851" spans="1:24" x14ac:dyDescent="0.25">
      <c r="A3851" s="1" t="s">
        <v>9974</v>
      </c>
      <c r="B3851" s="1" t="s">
        <v>1561</v>
      </c>
      <c r="C3851" s="1" t="s">
        <v>1562</v>
      </c>
      <c r="D3851" s="1" t="s">
        <v>5080</v>
      </c>
      <c r="E3851" s="1" t="s">
        <v>1954</v>
      </c>
      <c r="F3851" s="2">
        <v>45461</v>
      </c>
      <c r="G3851" s="2">
        <v>45421</v>
      </c>
      <c r="H3851" s="2" t="str">
        <f>TEXT(Ecommerce_Sales[[#This Row],[Order_Date]],"mmmm")</f>
        <v>May</v>
      </c>
      <c r="I3851" s="2" t="str">
        <f>TEXT(Ecommerce_Sales[[#This Row],[Order_Date]],"yyyy")</f>
        <v>2024</v>
      </c>
      <c r="J3851" s="2" t="str">
        <f>TEXT(Ecommerce_Sales[[#This Row],[Order_Date]],"mmmm")</f>
        <v>May</v>
      </c>
      <c r="K3851" s="1" t="s">
        <v>1947</v>
      </c>
      <c r="L3851" s="1" t="s">
        <v>9672</v>
      </c>
      <c r="M3851" s="1" t="s">
        <v>1988</v>
      </c>
      <c r="N3851" s="1" t="s">
        <v>1989</v>
      </c>
      <c r="O3851" s="3">
        <v>543</v>
      </c>
      <c r="P3851">
        <v>5</v>
      </c>
      <c r="Q3851" s="3">
        <v>2717</v>
      </c>
      <c r="R3851" s="1" t="s">
        <v>1958</v>
      </c>
      <c r="S3851" s="3">
        <v>170</v>
      </c>
      <c r="T3851">
        <v>7</v>
      </c>
      <c r="U3851" t="str">
        <f>IF(Ecommerce_Sales[[#This Row],[Delivery_Time_Days]]&gt;7,"Delay",IF(Ecommerce_Sales[[#This Row],[Delivery_Time_Days]] = 0,"No delivery",IF(Ecommerce_Sales[[#This Row],[Delivery_Time_Days]]&lt;=7,"On-time")))</f>
        <v>On-time</v>
      </c>
      <c r="V3851" s="7">
        <f>Ecommerce_Sales[[#This Row],[Profit]]/Ecommerce_Sales[[#This Row],[Total_Price]]</f>
        <v>0.24990798675009201</v>
      </c>
      <c r="W3851" s="3">
        <v>679</v>
      </c>
      <c r="X3851" s="3"/>
    </row>
    <row r="3852" spans="1:24" x14ac:dyDescent="0.25">
      <c r="A3852" s="1" t="s">
        <v>9975</v>
      </c>
      <c r="B3852" s="1" t="s">
        <v>1345</v>
      </c>
      <c r="C3852" s="1" t="s">
        <v>1346</v>
      </c>
      <c r="D3852" s="1" t="s">
        <v>5388</v>
      </c>
      <c r="E3852" s="1" t="s">
        <v>1966</v>
      </c>
      <c r="F3852" s="2">
        <v>45042</v>
      </c>
      <c r="G3852" s="2">
        <v>45529</v>
      </c>
      <c r="H3852" s="2" t="str">
        <f>TEXT(Ecommerce_Sales[[#This Row],[Order_Date]],"mmmm")</f>
        <v>August</v>
      </c>
      <c r="I3852" s="2" t="str">
        <f>TEXT(Ecommerce_Sales[[#This Row],[Order_Date]],"yyyy")</f>
        <v>2024</v>
      </c>
      <c r="J3852" s="2" t="str">
        <f>TEXT(Ecommerce_Sales[[#This Row],[Order_Date]],"mmmm")</f>
        <v>August</v>
      </c>
      <c r="K3852" s="1" t="s">
        <v>1986</v>
      </c>
      <c r="L3852" s="1" t="s">
        <v>9976</v>
      </c>
      <c r="M3852" s="1" t="s">
        <v>2058</v>
      </c>
      <c r="N3852" s="1" t="s">
        <v>1950</v>
      </c>
      <c r="O3852" s="3">
        <v>1158</v>
      </c>
      <c r="P3852">
        <v>1</v>
      </c>
      <c r="Q3852" s="3">
        <v>1158</v>
      </c>
      <c r="R3852" s="1" t="s">
        <v>1951</v>
      </c>
      <c r="S3852" s="3">
        <v>71</v>
      </c>
      <c r="U3852" t="str">
        <f>IF(Ecommerce_Sales[[#This Row],[Delivery_Time_Days]]&gt;7,"Delay",IF(Ecommerce_Sales[[#This Row],[Delivery_Time_Days]] = 0,"No delivery",IF(Ecommerce_Sales[[#This Row],[Delivery_Time_Days]]&lt;=7,"On-time")))</f>
        <v>No delivery</v>
      </c>
      <c r="V3852" s="7">
        <f>Ecommerce_Sales[[#This Row],[Profit]]/Ecommerce_Sales[[#This Row],[Total_Price]]</f>
        <v>0.39982728842832471</v>
      </c>
      <c r="W3852" s="3">
        <v>463</v>
      </c>
      <c r="X3852" s="3"/>
    </row>
    <row r="3853" spans="1:24" x14ac:dyDescent="0.25">
      <c r="A3853" s="1" t="s">
        <v>9977</v>
      </c>
      <c r="B3853" s="1" t="s">
        <v>98</v>
      </c>
      <c r="C3853" s="1" t="s">
        <v>99</v>
      </c>
      <c r="D3853" s="1" t="s">
        <v>2625</v>
      </c>
      <c r="E3853" s="1" t="s">
        <v>1966</v>
      </c>
      <c r="F3853" s="2">
        <v>45117</v>
      </c>
      <c r="G3853" s="2">
        <v>45656</v>
      </c>
      <c r="H3853" s="2" t="str">
        <f>TEXT(Ecommerce_Sales[[#This Row],[Order_Date]],"mmmm")</f>
        <v>December</v>
      </c>
      <c r="I3853" s="2" t="str">
        <f>TEXT(Ecommerce_Sales[[#This Row],[Order_Date]],"yyyy")</f>
        <v>2024</v>
      </c>
      <c r="J3853" s="2" t="str">
        <f>TEXT(Ecommerce_Sales[[#This Row],[Order_Date]],"mmmm")</f>
        <v>December</v>
      </c>
      <c r="K3853" s="1" t="s">
        <v>1947</v>
      </c>
      <c r="L3853" s="1" t="s">
        <v>9978</v>
      </c>
      <c r="M3853" s="1" t="s">
        <v>2079</v>
      </c>
      <c r="N3853" s="1" t="s">
        <v>1973</v>
      </c>
      <c r="O3853" s="3">
        <v>1611</v>
      </c>
      <c r="P3853">
        <v>8</v>
      </c>
      <c r="Q3853" s="3">
        <v>12891</v>
      </c>
      <c r="R3853" s="1" t="s">
        <v>1958</v>
      </c>
      <c r="S3853" s="3">
        <v>1321</v>
      </c>
      <c r="T3853">
        <v>5</v>
      </c>
      <c r="U3853" t="str">
        <f>IF(Ecommerce_Sales[[#This Row],[Delivery_Time_Days]]&gt;7,"Delay",IF(Ecommerce_Sales[[#This Row],[Delivery_Time_Days]] = 0,"No delivery",IF(Ecommerce_Sales[[#This Row],[Delivery_Time_Days]]&lt;=7,"On-time")))</f>
        <v>On-time</v>
      </c>
      <c r="V3853" s="7">
        <f>Ecommerce_Sales[[#This Row],[Profit]]/Ecommerce_Sales[[#This Row],[Total_Price]]</f>
        <v>0.29997672794973235</v>
      </c>
      <c r="W3853" s="3">
        <v>3867</v>
      </c>
      <c r="X3853" s="3"/>
    </row>
    <row r="3854" spans="1:24" x14ac:dyDescent="0.25">
      <c r="A3854" s="1" t="s">
        <v>9979</v>
      </c>
      <c r="B3854" s="1" t="s">
        <v>906</v>
      </c>
      <c r="C3854" s="1" t="s">
        <v>907</v>
      </c>
      <c r="D3854" s="1" t="s">
        <v>6869</v>
      </c>
      <c r="E3854" s="1" t="s">
        <v>1946</v>
      </c>
      <c r="F3854" s="2">
        <v>45095</v>
      </c>
      <c r="G3854" s="2">
        <v>44964</v>
      </c>
      <c r="H3854" s="2" t="str">
        <f>TEXT(Ecommerce_Sales[[#This Row],[Order_Date]],"mmmm")</f>
        <v>February</v>
      </c>
      <c r="I3854" s="2" t="str">
        <f>TEXT(Ecommerce_Sales[[#This Row],[Order_Date]],"yyyy")</f>
        <v>2023</v>
      </c>
      <c r="J3854" s="2" t="str">
        <f>TEXT(Ecommerce_Sales[[#This Row],[Order_Date]],"mmmm")</f>
        <v>February</v>
      </c>
      <c r="K3854" s="1" t="s">
        <v>1947</v>
      </c>
      <c r="L3854" s="1" t="s">
        <v>9980</v>
      </c>
      <c r="M3854" s="1" t="s">
        <v>2072</v>
      </c>
      <c r="N3854" s="1" t="s">
        <v>1950</v>
      </c>
      <c r="O3854" s="3">
        <v>180</v>
      </c>
      <c r="P3854">
        <v>4</v>
      </c>
      <c r="Q3854" s="3">
        <v>721</v>
      </c>
      <c r="R3854" s="1" t="s">
        <v>1958</v>
      </c>
      <c r="S3854" s="3">
        <v>91</v>
      </c>
      <c r="T3854">
        <v>7</v>
      </c>
      <c r="U3854" t="str">
        <f>IF(Ecommerce_Sales[[#This Row],[Delivery_Time_Days]]&gt;7,"Delay",IF(Ecommerce_Sales[[#This Row],[Delivery_Time_Days]] = 0,"No delivery",IF(Ecommerce_Sales[[#This Row],[Delivery_Time_Days]]&lt;=7,"On-time")))</f>
        <v>On-time</v>
      </c>
      <c r="V3854" s="7">
        <f>Ecommerce_Sales[[#This Row],[Profit]]/Ecommerce_Sales[[#This Row],[Total_Price]]</f>
        <v>0.39944521497919555</v>
      </c>
      <c r="W3854" s="3">
        <v>288</v>
      </c>
      <c r="X3854" s="3"/>
    </row>
    <row r="3855" spans="1:24" x14ac:dyDescent="0.25">
      <c r="A3855" s="1" t="s">
        <v>9981</v>
      </c>
      <c r="B3855" s="1" t="s">
        <v>24</v>
      </c>
      <c r="C3855" s="1" t="s">
        <v>25</v>
      </c>
      <c r="D3855" s="1" t="s">
        <v>3507</v>
      </c>
      <c r="E3855" s="1" t="s">
        <v>1954</v>
      </c>
      <c r="F3855" s="2">
        <v>45534</v>
      </c>
      <c r="G3855" s="2">
        <v>45236</v>
      </c>
      <c r="H3855" s="2" t="str">
        <f>TEXT(Ecommerce_Sales[[#This Row],[Order_Date]],"mmmm")</f>
        <v>November</v>
      </c>
      <c r="I3855" s="2" t="str">
        <f>TEXT(Ecommerce_Sales[[#This Row],[Order_Date]],"yyyy")</f>
        <v>2023</v>
      </c>
      <c r="J3855" s="2" t="str">
        <f>TEXT(Ecommerce_Sales[[#This Row],[Order_Date]],"mmmm")</f>
        <v>November</v>
      </c>
      <c r="K3855" s="1" t="s">
        <v>1947</v>
      </c>
      <c r="L3855" s="1" t="s">
        <v>9982</v>
      </c>
      <c r="M3855" s="1" t="s">
        <v>1977</v>
      </c>
      <c r="N3855" s="1" t="s">
        <v>1978</v>
      </c>
      <c r="O3855" s="3">
        <v>1158</v>
      </c>
      <c r="P3855">
        <v>1</v>
      </c>
      <c r="Q3855" s="3">
        <v>1158</v>
      </c>
      <c r="R3855" s="1" t="s">
        <v>2016</v>
      </c>
      <c r="S3855" s="3">
        <v>134</v>
      </c>
      <c r="T3855">
        <v>5</v>
      </c>
      <c r="U3855" t="str">
        <f>IF(Ecommerce_Sales[[#This Row],[Delivery_Time_Days]]&gt;7,"Delay",IF(Ecommerce_Sales[[#This Row],[Delivery_Time_Days]] = 0,"No delivery",IF(Ecommerce_Sales[[#This Row],[Delivery_Time_Days]]&lt;=7,"On-time")))</f>
        <v>On-time</v>
      </c>
      <c r="V3855" s="7">
        <f>Ecommerce_Sales[[#This Row],[Profit]]/Ecommerce_Sales[[#This Row],[Total_Price]]</f>
        <v>0.34974093264248707</v>
      </c>
      <c r="W3855" s="3">
        <v>405</v>
      </c>
      <c r="X3855" s="3"/>
    </row>
    <row r="3856" spans="1:24" x14ac:dyDescent="0.25">
      <c r="A3856" s="1" t="s">
        <v>9983</v>
      </c>
      <c r="B3856" s="1" t="s">
        <v>1335</v>
      </c>
      <c r="C3856" s="1" t="s">
        <v>1336</v>
      </c>
      <c r="D3856" s="1" t="s">
        <v>4682</v>
      </c>
      <c r="E3856" s="1" t="s">
        <v>1946</v>
      </c>
      <c r="F3856" s="2">
        <v>45133</v>
      </c>
      <c r="G3856" s="2">
        <v>45120</v>
      </c>
      <c r="H3856" s="2" t="str">
        <f>TEXT(Ecommerce_Sales[[#This Row],[Order_Date]],"mmmm")</f>
        <v>July</v>
      </c>
      <c r="I3856" s="2" t="str">
        <f>TEXT(Ecommerce_Sales[[#This Row],[Order_Date]],"yyyy")</f>
        <v>2023</v>
      </c>
      <c r="J3856" s="2" t="str">
        <f>TEXT(Ecommerce_Sales[[#This Row],[Order_Date]],"mmmm")</f>
        <v>July</v>
      </c>
      <c r="K3856" s="1" t="s">
        <v>1947</v>
      </c>
      <c r="L3856" s="1" t="s">
        <v>9984</v>
      </c>
      <c r="M3856" s="1" t="s">
        <v>1956</v>
      </c>
      <c r="N3856" s="1" t="s">
        <v>1957</v>
      </c>
      <c r="O3856" s="3">
        <v>667</v>
      </c>
      <c r="P3856">
        <v>6</v>
      </c>
      <c r="Q3856" s="3">
        <v>4000</v>
      </c>
      <c r="R3856" s="1" t="s">
        <v>2016</v>
      </c>
      <c r="S3856" s="3">
        <v>571</v>
      </c>
      <c r="T3856">
        <v>5</v>
      </c>
      <c r="U3856" t="str">
        <f>IF(Ecommerce_Sales[[#This Row],[Delivery_Time_Days]]&gt;7,"Delay",IF(Ecommerce_Sales[[#This Row],[Delivery_Time_Days]] = 0,"No delivery",IF(Ecommerce_Sales[[#This Row],[Delivery_Time_Days]]&lt;=7,"On-time")))</f>
        <v>On-time</v>
      </c>
      <c r="V3856" s="7">
        <f>Ecommerce_Sales[[#This Row],[Profit]]/Ecommerce_Sales[[#This Row],[Total_Price]]</f>
        <v>0.15</v>
      </c>
      <c r="W3856" s="3">
        <v>600</v>
      </c>
      <c r="X3856" s="3"/>
    </row>
    <row r="3857" spans="1:24" x14ac:dyDescent="0.25">
      <c r="A3857" s="1" t="s">
        <v>9985</v>
      </c>
      <c r="B3857" s="1" t="s">
        <v>1203</v>
      </c>
      <c r="C3857" s="1" t="s">
        <v>1204</v>
      </c>
      <c r="D3857" s="1" t="s">
        <v>4004</v>
      </c>
      <c r="E3857" s="1" t="s">
        <v>1981</v>
      </c>
      <c r="F3857" s="2">
        <v>45606</v>
      </c>
      <c r="G3857" s="2">
        <v>45319</v>
      </c>
      <c r="H3857" s="2" t="str">
        <f>TEXT(Ecommerce_Sales[[#This Row],[Order_Date]],"mmmm")</f>
        <v>January</v>
      </c>
      <c r="I3857" s="2" t="str">
        <f>TEXT(Ecommerce_Sales[[#This Row],[Order_Date]],"yyyy")</f>
        <v>2024</v>
      </c>
      <c r="J3857" s="2" t="str">
        <f>TEXT(Ecommerce_Sales[[#This Row],[Order_Date]],"mmmm")</f>
        <v>January</v>
      </c>
      <c r="K3857" s="1" t="s">
        <v>1947</v>
      </c>
      <c r="L3857" s="1" t="s">
        <v>9986</v>
      </c>
      <c r="M3857" s="1" t="s">
        <v>1988</v>
      </c>
      <c r="N3857" s="1" t="s">
        <v>1989</v>
      </c>
      <c r="O3857" s="3">
        <v>338</v>
      </c>
      <c r="P3857">
        <v>2</v>
      </c>
      <c r="Q3857" s="3">
        <v>675</v>
      </c>
      <c r="R3857" s="1" t="s">
        <v>1958</v>
      </c>
      <c r="S3857" s="3">
        <v>88</v>
      </c>
      <c r="T3857">
        <v>3</v>
      </c>
      <c r="U3857" t="str">
        <f>IF(Ecommerce_Sales[[#This Row],[Delivery_Time_Days]]&gt;7,"Delay",IF(Ecommerce_Sales[[#This Row],[Delivery_Time_Days]] = 0,"No delivery",IF(Ecommerce_Sales[[#This Row],[Delivery_Time_Days]]&lt;=7,"On-time")))</f>
        <v>On-time</v>
      </c>
      <c r="V3857" s="7">
        <f>Ecommerce_Sales[[#This Row],[Profit]]/Ecommerce_Sales[[#This Row],[Total_Price]]</f>
        <v>0.25037037037037035</v>
      </c>
      <c r="W3857" s="3">
        <v>169</v>
      </c>
      <c r="X3857" s="3"/>
    </row>
    <row r="3858" spans="1:24" x14ac:dyDescent="0.25">
      <c r="A3858" s="1" t="s">
        <v>9987</v>
      </c>
      <c r="B3858" s="1" t="s">
        <v>1559</v>
      </c>
      <c r="C3858" s="1" t="s">
        <v>1560</v>
      </c>
      <c r="D3858" s="1" t="s">
        <v>1945</v>
      </c>
      <c r="E3858" s="1" t="s">
        <v>1946</v>
      </c>
      <c r="F3858" s="2">
        <v>45324</v>
      </c>
      <c r="G3858" s="2">
        <v>45307</v>
      </c>
      <c r="H3858" s="2" t="str">
        <f>TEXT(Ecommerce_Sales[[#This Row],[Order_Date]],"mmmm")</f>
        <v>January</v>
      </c>
      <c r="I3858" s="2" t="str">
        <f>TEXT(Ecommerce_Sales[[#This Row],[Order_Date]],"yyyy")</f>
        <v>2024</v>
      </c>
      <c r="J3858" s="2" t="str">
        <f>TEXT(Ecommerce_Sales[[#This Row],[Order_Date]],"mmmm")</f>
        <v>January</v>
      </c>
      <c r="K3858" s="1" t="s">
        <v>1947</v>
      </c>
      <c r="L3858" s="1" t="s">
        <v>9988</v>
      </c>
      <c r="M3858" s="1" t="s">
        <v>2058</v>
      </c>
      <c r="N3858" s="1" t="s">
        <v>1950</v>
      </c>
      <c r="O3858" s="3">
        <v>527</v>
      </c>
      <c r="P3858">
        <v>3</v>
      </c>
      <c r="Q3858" s="3">
        <v>1581</v>
      </c>
      <c r="R3858" s="1" t="s">
        <v>1958</v>
      </c>
      <c r="S3858" s="3">
        <v>183</v>
      </c>
      <c r="T3858">
        <v>4</v>
      </c>
      <c r="U3858" t="str">
        <f>IF(Ecommerce_Sales[[#This Row],[Delivery_Time_Days]]&gt;7,"Delay",IF(Ecommerce_Sales[[#This Row],[Delivery_Time_Days]] = 0,"No delivery",IF(Ecommerce_Sales[[#This Row],[Delivery_Time_Days]]&lt;=7,"On-time")))</f>
        <v>On-time</v>
      </c>
      <c r="V3858" s="7">
        <f>Ecommerce_Sales[[#This Row],[Profit]]/Ecommerce_Sales[[#This Row],[Total_Price]]</f>
        <v>0.40037950664136623</v>
      </c>
      <c r="W3858" s="3">
        <v>633</v>
      </c>
      <c r="X3858" s="3"/>
    </row>
    <row r="3859" spans="1:24" x14ac:dyDescent="0.25">
      <c r="A3859" s="1" t="s">
        <v>9989</v>
      </c>
      <c r="B3859" s="1" t="s">
        <v>1007</v>
      </c>
      <c r="C3859" s="1" t="s">
        <v>1008</v>
      </c>
      <c r="D3859" s="1" t="s">
        <v>5399</v>
      </c>
      <c r="E3859" s="1" t="s">
        <v>1961</v>
      </c>
      <c r="F3859" s="2">
        <v>45298</v>
      </c>
      <c r="G3859" s="2">
        <v>44947</v>
      </c>
      <c r="H3859" s="2" t="str">
        <f>TEXT(Ecommerce_Sales[[#This Row],[Order_Date]],"mmmm")</f>
        <v>January</v>
      </c>
      <c r="I3859" s="2" t="str">
        <f>TEXT(Ecommerce_Sales[[#This Row],[Order_Date]],"yyyy")</f>
        <v>2023</v>
      </c>
      <c r="J3859" s="2" t="str">
        <f>TEXT(Ecommerce_Sales[[#This Row],[Order_Date]],"mmmm")</f>
        <v>January</v>
      </c>
      <c r="K3859" s="1" t="s">
        <v>1947</v>
      </c>
      <c r="L3859" s="1" t="s">
        <v>9990</v>
      </c>
      <c r="M3859" s="1" t="s">
        <v>2058</v>
      </c>
      <c r="N3859" s="1" t="s">
        <v>1950</v>
      </c>
      <c r="O3859" s="3">
        <v>284</v>
      </c>
      <c r="P3859">
        <v>1</v>
      </c>
      <c r="Q3859" s="3">
        <v>284</v>
      </c>
      <c r="R3859" s="1" t="s">
        <v>1958</v>
      </c>
      <c r="S3859" s="3">
        <v>34</v>
      </c>
      <c r="T3859">
        <v>5</v>
      </c>
      <c r="U3859" t="str">
        <f>IF(Ecommerce_Sales[[#This Row],[Delivery_Time_Days]]&gt;7,"Delay",IF(Ecommerce_Sales[[#This Row],[Delivery_Time_Days]] = 0,"No delivery",IF(Ecommerce_Sales[[#This Row],[Delivery_Time_Days]]&lt;=7,"On-time")))</f>
        <v>On-time</v>
      </c>
      <c r="V3859" s="7">
        <f>Ecommerce_Sales[[#This Row],[Profit]]/Ecommerce_Sales[[#This Row],[Total_Price]]</f>
        <v>0.40140845070422537</v>
      </c>
      <c r="W3859" s="3">
        <v>114</v>
      </c>
      <c r="X3859" s="3"/>
    </row>
    <row r="3860" spans="1:24" x14ac:dyDescent="0.25">
      <c r="A3860" s="1" t="s">
        <v>9991</v>
      </c>
      <c r="B3860" s="1" t="s">
        <v>1893</v>
      </c>
      <c r="C3860" s="1" t="s">
        <v>1894</v>
      </c>
      <c r="D3860" s="1" t="s">
        <v>9992</v>
      </c>
      <c r="E3860" s="1" t="s">
        <v>1954</v>
      </c>
      <c r="F3860" s="2">
        <v>45410</v>
      </c>
      <c r="G3860" s="2">
        <v>44948</v>
      </c>
      <c r="H3860" s="2" t="str">
        <f>TEXT(Ecommerce_Sales[[#This Row],[Order_Date]],"mmmm")</f>
        <v>January</v>
      </c>
      <c r="I3860" s="2" t="str">
        <f>TEXT(Ecommerce_Sales[[#This Row],[Order_Date]],"yyyy")</f>
        <v>2023</v>
      </c>
      <c r="J3860" s="2" t="str">
        <f>TEXT(Ecommerce_Sales[[#This Row],[Order_Date]],"mmmm")</f>
        <v>January</v>
      </c>
      <c r="K3860" s="1" t="s">
        <v>1947</v>
      </c>
      <c r="L3860" s="1" t="s">
        <v>9900</v>
      </c>
      <c r="M3860" s="1" t="s">
        <v>1972</v>
      </c>
      <c r="N3860" s="1" t="s">
        <v>1973</v>
      </c>
      <c r="O3860" s="3">
        <v>260</v>
      </c>
      <c r="P3860">
        <v>3</v>
      </c>
      <c r="Q3860" s="3">
        <v>781</v>
      </c>
      <c r="R3860" s="1" t="s">
        <v>1958</v>
      </c>
      <c r="S3860" s="3">
        <v>88</v>
      </c>
      <c r="T3860">
        <v>4</v>
      </c>
      <c r="U3860" t="str">
        <f>IF(Ecommerce_Sales[[#This Row],[Delivery_Time_Days]]&gt;7,"Delay",IF(Ecommerce_Sales[[#This Row],[Delivery_Time_Days]] = 0,"No delivery",IF(Ecommerce_Sales[[#This Row],[Delivery_Time_Days]]&lt;=7,"On-time")))</f>
        <v>On-time</v>
      </c>
      <c r="V3860" s="7">
        <f>Ecommerce_Sales[[#This Row],[Profit]]/Ecommerce_Sales[[#This Row],[Total_Price]]</f>
        <v>0.29961587708066584</v>
      </c>
      <c r="W3860" s="3">
        <v>234</v>
      </c>
      <c r="X3860" s="3"/>
    </row>
    <row r="3861" spans="1:24" x14ac:dyDescent="0.25">
      <c r="A3861" s="1" t="s">
        <v>9993</v>
      </c>
      <c r="B3861" s="1" t="s">
        <v>26</v>
      </c>
      <c r="C3861" s="1" t="s">
        <v>27</v>
      </c>
      <c r="D3861" s="1" t="s">
        <v>3353</v>
      </c>
      <c r="E3861" s="1" t="s">
        <v>1966</v>
      </c>
      <c r="F3861" s="2">
        <v>44953</v>
      </c>
      <c r="G3861" s="2">
        <v>45160</v>
      </c>
      <c r="H3861" s="2" t="str">
        <f>TEXT(Ecommerce_Sales[[#This Row],[Order_Date]],"mmmm")</f>
        <v>August</v>
      </c>
      <c r="I3861" s="2" t="str">
        <f>TEXT(Ecommerce_Sales[[#This Row],[Order_Date]],"yyyy")</f>
        <v>2023</v>
      </c>
      <c r="J3861" s="2" t="str">
        <f>TEXT(Ecommerce_Sales[[#This Row],[Order_Date]],"mmmm")</f>
        <v>August</v>
      </c>
      <c r="K3861" s="1" t="s">
        <v>1947</v>
      </c>
      <c r="L3861" s="1" t="s">
        <v>4515</v>
      </c>
      <c r="M3861" s="1" t="s">
        <v>1972</v>
      </c>
      <c r="N3861" s="1" t="s">
        <v>1973</v>
      </c>
      <c r="O3861" s="3">
        <v>544</v>
      </c>
      <c r="P3861">
        <v>3</v>
      </c>
      <c r="Q3861" s="3">
        <v>1631</v>
      </c>
      <c r="R3861" s="1" t="s">
        <v>1958</v>
      </c>
      <c r="S3861" s="3">
        <v>244</v>
      </c>
      <c r="T3861">
        <v>7</v>
      </c>
      <c r="U3861" t="str">
        <f>IF(Ecommerce_Sales[[#This Row],[Delivery_Time_Days]]&gt;7,"Delay",IF(Ecommerce_Sales[[#This Row],[Delivery_Time_Days]] = 0,"No delivery",IF(Ecommerce_Sales[[#This Row],[Delivery_Time_Days]]&lt;=7,"On-time")))</f>
        <v>On-time</v>
      </c>
      <c r="V3861" s="7">
        <f>Ecommerce_Sales[[#This Row],[Profit]]/Ecommerce_Sales[[#This Row],[Total_Price]]</f>
        <v>0.2998160637645616</v>
      </c>
      <c r="W3861" s="3">
        <v>489</v>
      </c>
      <c r="X3861" s="3"/>
    </row>
    <row r="3862" spans="1:24" x14ac:dyDescent="0.25">
      <c r="A3862" s="1" t="s">
        <v>9994</v>
      </c>
      <c r="B3862" s="1" t="s">
        <v>32</v>
      </c>
      <c r="C3862" s="1" t="s">
        <v>33</v>
      </c>
      <c r="D3862" s="1" t="s">
        <v>2118</v>
      </c>
      <c r="E3862" s="1" t="s">
        <v>1961</v>
      </c>
      <c r="F3862" s="2">
        <v>45247</v>
      </c>
      <c r="G3862" s="2">
        <v>45634</v>
      </c>
      <c r="H3862" s="2" t="str">
        <f>TEXT(Ecommerce_Sales[[#This Row],[Order_Date]],"mmmm")</f>
        <v>December</v>
      </c>
      <c r="I3862" s="2" t="str">
        <f>TEXT(Ecommerce_Sales[[#This Row],[Order_Date]],"yyyy")</f>
        <v>2024</v>
      </c>
      <c r="J3862" s="2" t="str">
        <f>TEXT(Ecommerce_Sales[[#This Row],[Order_Date]],"mmmm")</f>
        <v>December</v>
      </c>
      <c r="K3862" s="1" t="s">
        <v>1947</v>
      </c>
      <c r="L3862" s="1" t="s">
        <v>9995</v>
      </c>
      <c r="M3862" s="1" t="s">
        <v>1968</v>
      </c>
      <c r="N3862" s="1" t="s">
        <v>1957</v>
      </c>
      <c r="O3862" s="3">
        <v>1106</v>
      </c>
      <c r="P3862">
        <v>2</v>
      </c>
      <c r="Q3862" s="3">
        <v>2213</v>
      </c>
      <c r="R3862" s="1" t="s">
        <v>2016</v>
      </c>
      <c r="S3862" s="3">
        <v>285</v>
      </c>
      <c r="T3862">
        <v>6</v>
      </c>
      <c r="U3862" t="str">
        <f>IF(Ecommerce_Sales[[#This Row],[Delivery_Time_Days]]&gt;7,"Delay",IF(Ecommerce_Sales[[#This Row],[Delivery_Time_Days]] = 0,"No delivery",IF(Ecommerce_Sales[[#This Row],[Delivery_Time_Days]]&lt;=7,"On-time")))</f>
        <v>On-time</v>
      </c>
      <c r="V3862" s="7">
        <f>Ecommerce_Sales[[#This Row],[Profit]]/Ecommerce_Sales[[#This Row],[Total_Price]]</f>
        <v>0.15002259376412111</v>
      </c>
      <c r="W3862" s="3">
        <v>332</v>
      </c>
      <c r="X3862" s="3"/>
    </row>
    <row r="3863" spans="1:24" x14ac:dyDescent="0.25">
      <c r="A3863" s="1" t="s">
        <v>9996</v>
      </c>
      <c r="B3863" s="1" t="s">
        <v>1504</v>
      </c>
      <c r="C3863" s="1" t="s">
        <v>1505</v>
      </c>
      <c r="D3863" s="1" t="s">
        <v>8869</v>
      </c>
      <c r="E3863" s="1" t="s">
        <v>1961</v>
      </c>
      <c r="F3863" s="2">
        <v>45418</v>
      </c>
      <c r="G3863" s="2">
        <v>45373</v>
      </c>
      <c r="H3863" s="2" t="str">
        <f>TEXT(Ecommerce_Sales[[#This Row],[Order_Date]],"mmmm")</f>
        <v>March</v>
      </c>
      <c r="I3863" s="2" t="str">
        <f>TEXT(Ecommerce_Sales[[#This Row],[Order_Date]],"yyyy")</f>
        <v>2024</v>
      </c>
      <c r="J3863" s="2" t="str">
        <f>TEXT(Ecommerce_Sales[[#This Row],[Order_Date]],"mmmm")</f>
        <v>March</v>
      </c>
      <c r="K3863" s="1" t="s">
        <v>1947</v>
      </c>
      <c r="L3863" s="1" t="s">
        <v>7509</v>
      </c>
      <c r="M3863" s="1" t="s">
        <v>2026</v>
      </c>
      <c r="N3863" s="1" t="s">
        <v>1978</v>
      </c>
      <c r="O3863" s="3">
        <v>32</v>
      </c>
      <c r="P3863">
        <v>5</v>
      </c>
      <c r="Q3863" s="3">
        <v>159</v>
      </c>
      <c r="R3863" s="1" t="s">
        <v>1958</v>
      </c>
      <c r="S3863" s="3">
        <v>9</v>
      </c>
      <c r="T3863">
        <v>3</v>
      </c>
      <c r="U3863" t="str">
        <f>IF(Ecommerce_Sales[[#This Row],[Delivery_Time_Days]]&gt;7,"Delay",IF(Ecommerce_Sales[[#This Row],[Delivery_Time_Days]] = 0,"No delivery",IF(Ecommerce_Sales[[#This Row],[Delivery_Time_Days]]&lt;=7,"On-time")))</f>
        <v>On-time</v>
      </c>
      <c r="V3863" s="7">
        <f>Ecommerce_Sales[[#This Row],[Profit]]/Ecommerce_Sales[[#This Row],[Total_Price]]</f>
        <v>0.3522012578616352</v>
      </c>
      <c r="W3863" s="3">
        <v>56</v>
      </c>
      <c r="X3863" s="3"/>
    </row>
    <row r="3864" spans="1:24" x14ac:dyDescent="0.25">
      <c r="A3864" s="1" t="s">
        <v>9997</v>
      </c>
      <c r="B3864" s="1" t="s">
        <v>196</v>
      </c>
      <c r="C3864" s="1" t="s">
        <v>827</v>
      </c>
      <c r="D3864" s="1" t="s">
        <v>3651</v>
      </c>
      <c r="E3864" s="1" t="s">
        <v>1996</v>
      </c>
      <c r="F3864" s="2">
        <v>45571</v>
      </c>
      <c r="G3864" s="2">
        <v>45238</v>
      </c>
      <c r="H3864" s="2" t="str">
        <f>TEXT(Ecommerce_Sales[[#This Row],[Order_Date]],"mmmm")</f>
        <v>November</v>
      </c>
      <c r="I3864" s="2" t="str">
        <f>TEXT(Ecommerce_Sales[[#This Row],[Order_Date]],"yyyy")</f>
        <v>2023</v>
      </c>
      <c r="J3864" s="2" t="str">
        <f>TEXT(Ecommerce_Sales[[#This Row],[Order_Date]],"mmmm")</f>
        <v>November</v>
      </c>
      <c r="K3864" s="1" t="s">
        <v>1947</v>
      </c>
      <c r="L3864" s="1" t="s">
        <v>3871</v>
      </c>
      <c r="M3864" s="1" t="s">
        <v>2002</v>
      </c>
      <c r="N3864" s="1" t="s">
        <v>1989</v>
      </c>
      <c r="O3864" s="3">
        <v>790</v>
      </c>
      <c r="P3864">
        <v>4</v>
      </c>
      <c r="Q3864" s="3">
        <v>3159</v>
      </c>
      <c r="R3864" s="1" t="s">
        <v>1958</v>
      </c>
      <c r="S3864" s="3">
        <v>285</v>
      </c>
      <c r="T3864">
        <v>3</v>
      </c>
      <c r="U3864" t="str">
        <f>IF(Ecommerce_Sales[[#This Row],[Delivery_Time_Days]]&gt;7,"Delay",IF(Ecommerce_Sales[[#This Row],[Delivery_Time_Days]] = 0,"No delivery",IF(Ecommerce_Sales[[#This Row],[Delivery_Time_Days]]&lt;=7,"On-time")))</f>
        <v>On-time</v>
      </c>
      <c r="V3864" s="7">
        <f>Ecommerce_Sales[[#This Row],[Profit]]/Ecommerce_Sales[[#This Row],[Total_Price]]</f>
        <v>0.25007913896802786</v>
      </c>
      <c r="W3864" s="3">
        <v>790</v>
      </c>
      <c r="X3864" s="3"/>
    </row>
    <row r="3865" spans="1:24" x14ac:dyDescent="0.25">
      <c r="A3865" s="1" t="s">
        <v>9998</v>
      </c>
      <c r="B3865" s="1" t="s">
        <v>480</v>
      </c>
      <c r="C3865" s="1" t="s">
        <v>481</v>
      </c>
      <c r="D3865" s="1" t="s">
        <v>5189</v>
      </c>
      <c r="E3865" s="1" t="s">
        <v>1961</v>
      </c>
      <c r="F3865" s="2">
        <v>45137</v>
      </c>
      <c r="G3865" s="2">
        <v>45546</v>
      </c>
      <c r="H3865" s="2" t="str">
        <f>TEXT(Ecommerce_Sales[[#This Row],[Order_Date]],"mmmm")</f>
        <v>September</v>
      </c>
      <c r="I3865" s="2" t="str">
        <f>TEXT(Ecommerce_Sales[[#This Row],[Order_Date]],"yyyy")</f>
        <v>2024</v>
      </c>
      <c r="J3865" s="2" t="str">
        <f>TEXT(Ecommerce_Sales[[#This Row],[Order_Date]],"mmmm")</f>
        <v>September</v>
      </c>
      <c r="K3865" s="1" t="s">
        <v>1947</v>
      </c>
      <c r="L3865" s="1" t="s">
        <v>9860</v>
      </c>
      <c r="M3865" s="1" t="s">
        <v>1998</v>
      </c>
      <c r="N3865" s="1" t="s">
        <v>1973</v>
      </c>
      <c r="O3865" s="3">
        <v>795</v>
      </c>
      <c r="P3865">
        <v>2</v>
      </c>
      <c r="Q3865" s="3">
        <v>1589</v>
      </c>
      <c r="R3865" s="1" t="s">
        <v>1958</v>
      </c>
      <c r="S3865" s="3">
        <v>204</v>
      </c>
      <c r="T3865">
        <v>7</v>
      </c>
      <c r="U3865" t="str">
        <f>IF(Ecommerce_Sales[[#This Row],[Delivery_Time_Days]]&gt;7,"Delay",IF(Ecommerce_Sales[[#This Row],[Delivery_Time_Days]] = 0,"No delivery",IF(Ecommerce_Sales[[#This Row],[Delivery_Time_Days]]&lt;=7,"On-time")))</f>
        <v>On-time</v>
      </c>
      <c r="V3865" s="7">
        <f>Ecommerce_Sales[[#This Row],[Profit]]/Ecommerce_Sales[[#This Row],[Total_Price]]</f>
        <v>0.30018879798615483</v>
      </c>
      <c r="W3865" s="3">
        <v>477</v>
      </c>
      <c r="X3865" s="3"/>
    </row>
    <row r="3866" spans="1:24" x14ac:dyDescent="0.25">
      <c r="A3866" s="1" t="s">
        <v>9999</v>
      </c>
      <c r="B3866" s="1" t="s">
        <v>76</v>
      </c>
      <c r="C3866" s="1" t="s">
        <v>77</v>
      </c>
      <c r="D3866" s="1" t="s">
        <v>2544</v>
      </c>
      <c r="E3866" s="1" t="s">
        <v>1981</v>
      </c>
      <c r="F3866" s="2">
        <v>45400</v>
      </c>
      <c r="G3866" s="2">
        <v>45532</v>
      </c>
      <c r="H3866" s="2" t="str">
        <f>TEXT(Ecommerce_Sales[[#This Row],[Order_Date]],"mmmm")</f>
        <v>August</v>
      </c>
      <c r="I3866" s="2" t="str">
        <f>TEXT(Ecommerce_Sales[[#This Row],[Order_Date]],"yyyy")</f>
        <v>2024</v>
      </c>
      <c r="J3866" s="2" t="str">
        <f>TEXT(Ecommerce_Sales[[#This Row],[Order_Date]],"mmmm")</f>
        <v>August</v>
      </c>
      <c r="K3866" s="1" t="s">
        <v>1947</v>
      </c>
      <c r="L3866" s="1" t="s">
        <v>3368</v>
      </c>
      <c r="M3866" s="1" t="s">
        <v>2072</v>
      </c>
      <c r="N3866" s="1" t="s">
        <v>1950</v>
      </c>
      <c r="O3866" s="3">
        <v>811</v>
      </c>
      <c r="P3866">
        <v>5</v>
      </c>
      <c r="Q3866" s="3">
        <v>4056</v>
      </c>
      <c r="R3866" s="1" t="s">
        <v>2012</v>
      </c>
      <c r="S3866" s="3">
        <v>300</v>
      </c>
      <c r="T3866">
        <v>9</v>
      </c>
      <c r="U3866" t="str">
        <f>IF(Ecommerce_Sales[[#This Row],[Delivery_Time_Days]]&gt;7,"Delay",IF(Ecommerce_Sales[[#This Row],[Delivery_Time_Days]] = 0,"No delivery",IF(Ecommerce_Sales[[#This Row],[Delivery_Time_Days]]&lt;=7,"On-time")))</f>
        <v>Delay</v>
      </c>
      <c r="V3866" s="7">
        <f>Ecommerce_Sales[[#This Row],[Profit]]/Ecommerce_Sales[[#This Row],[Total_Price]]</f>
        <v>0.39990138067061143</v>
      </c>
      <c r="W3866" s="3">
        <v>1622</v>
      </c>
      <c r="X3866" s="3"/>
    </row>
    <row r="3867" spans="1:24" x14ac:dyDescent="0.25">
      <c r="A3867" s="1" t="s">
        <v>10000</v>
      </c>
      <c r="B3867" s="1" t="s">
        <v>781</v>
      </c>
      <c r="C3867" s="1" t="s">
        <v>782</v>
      </c>
      <c r="D3867" s="1" t="s">
        <v>2943</v>
      </c>
      <c r="E3867" s="1" t="s">
        <v>1961</v>
      </c>
      <c r="F3867" s="2">
        <v>45607</v>
      </c>
      <c r="G3867" s="2">
        <v>45621</v>
      </c>
      <c r="H3867" s="2" t="str">
        <f>TEXT(Ecommerce_Sales[[#This Row],[Order_Date]],"mmmm")</f>
        <v>November</v>
      </c>
      <c r="I3867" s="2" t="str">
        <f>TEXT(Ecommerce_Sales[[#This Row],[Order_Date]],"yyyy")</f>
        <v>2024</v>
      </c>
      <c r="J3867" s="2" t="str">
        <f>TEXT(Ecommerce_Sales[[#This Row],[Order_Date]],"mmmm")</f>
        <v>November</v>
      </c>
      <c r="K3867" s="1" t="s">
        <v>1947</v>
      </c>
      <c r="L3867" s="1" t="s">
        <v>8900</v>
      </c>
      <c r="M3867" s="1" t="s">
        <v>2026</v>
      </c>
      <c r="N3867" s="1" t="s">
        <v>1978</v>
      </c>
      <c r="O3867" s="3">
        <v>344</v>
      </c>
      <c r="P3867">
        <v>1</v>
      </c>
      <c r="Q3867" s="3">
        <v>344</v>
      </c>
      <c r="R3867" s="1" t="s">
        <v>1958</v>
      </c>
      <c r="S3867" s="3">
        <v>31</v>
      </c>
      <c r="T3867">
        <v>3</v>
      </c>
      <c r="U3867" t="str">
        <f>IF(Ecommerce_Sales[[#This Row],[Delivery_Time_Days]]&gt;7,"Delay",IF(Ecommerce_Sales[[#This Row],[Delivery_Time_Days]] = 0,"No delivery",IF(Ecommerce_Sales[[#This Row],[Delivery_Time_Days]]&lt;=7,"On-time")))</f>
        <v>On-time</v>
      </c>
      <c r="V3867" s="7">
        <f>Ecommerce_Sales[[#This Row],[Profit]]/Ecommerce_Sales[[#This Row],[Total_Price]]</f>
        <v>0.34883720930232559</v>
      </c>
      <c r="W3867" s="3">
        <v>120</v>
      </c>
      <c r="X3867" s="3"/>
    </row>
    <row r="3868" spans="1:24" x14ac:dyDescent="0.25">
      <c r="A3868" s="1" t="s">
        <v>10001</v>
      </c>
      <c r="B3868" s="1" t="s">
        <v>1017</v>
      </c>
      <c r="C3868" s="1" t="s">
        <v>1018</v>
      </c>
      <c r="D3868" s="1" t="s">
        <v>2323</v>
      </c>
      <c r="E3868" s="1" t="s">
        <v>1954</v>
      </c>
      <c r="F3868" s="2">
        <v>45197</v>
      </c>
      <c r="G3868" s="2">
        <v>45176</v>
      </c>
      <c r="H3868" s="2" t="str">
        <f>TEXT(Ecommerce_Sales[[#This Row],[Order_Date]],"mmmm")</f>
        <v>September</v>
      </c>
      <c r="I3868" s="2" t="str">
        <f>TEXT(Ecommerce_Sales[[#This Row],[Order_Date]],"yyyy")</f>
        <v>2023</v>
      </c>
      <c r="J3868" s="2" t="str">
        <f>TEXT(Ecommerce_Sales[[#This Row],[Order_Date]],"mmmm")</f>
        <v>September</v>
      </c>
      <c r="K3868" s="1" t="s">
        <v>1947</v>
      </c>
      <c r="L3868" s="1" t="s">
        <v>10002</v>
      </c>
      <c r="M3868" s="1" t="s">
        <v>2002</v>
      </c>
      <c r="N3868" s="1" t="s">
        <v>1989</v>
      </c>
      <c r="O3868" s="3">
        <v>954</v>
      </c>
      <c r="P3868">
        <v>5</v>
      </c>
      <c r="Q3868" s="3">
        <v>4772</v>
      </c>
      <c r="R3868" s="1" t="s">
        <v>2008</v>
      </c>
      <c r="S3868" s="3">
        <v>344</v>
      </c>
      <c r="T3868">
        <v>3</v>
      </c>
      <c r="U3868" t="str">
        <f>IF(Ecommerce_Sales[[#This Row],[Delivery_Time_Days]]&gt;7,"Delay",IF(Ecommerce_Sales[[#This Row],[Delivery_Time_Days]] = 0,"No delivery",IF(Ecommerce_Sales[[#This Row],[Delivery_Time_Days]]&lt;=7,"On-time")))</f>
        <v>On-time</v>
      </c>
      <c r="V3868" s="7">
        <f>Ecommerce_Sales[[#This Row],[Profit]]/Ecommerce_Sales[[#This Row],[Total_Price]]</f>
        <v>0.25</v>
      </c>
      <c r="W3868" s="3">
        <v>1193</v>
      </c>
      <c r="X3868" s="3"/>
    </row>
    <row r="3869" spans="1:24" x14ac:dyDescent="0.25">
      <c r="A3869" s="1" t="s">
        <v>10003</v>
      </c>
      <c r="B3869" s="1" t="s">
        <v>620</v>
      </c>
      <c r="C3869" s="1" t="s">
        <v>621</v>
      </c>
      <c r="D3869" s="1" t="s">
        <v>8308</v>
      </c>
      <c r="E3869" s="1" t="s">
        <v>1946</v>
      </c>
      <c r="F3869" s="2">
        <v>45435</v>
      </c>
      <c r="G3869" s="2">
        <v>45576</v>
      </c>
      <c r="H3869" s="2" t="str">
        <f>TEXT(Ecommerce_Sales[[#This Row],[Order_Date]],"mmmm")</f>
        <v>October</v>
      </c>
      <c r="I3869" s="2" t="str">
        <f>TEXT(Ecommerce_Sales[[#This Row],[Order_Date]],"yyyy")</f>
        <v>2024</v>
      </c>
      <c r="J3869" s="2" t="str">
        <f>TEXT(Ecommerce_Sales[[#This Row],[Order_Date]],"mmmm")</f>
        <v>October</v>
      </c>
      <c r="K3869" s="1" t="s">
        <v>1947</v>
      </c>
      <c r="L3869" s="1" t="s">
        <v>10004</v>
      </c>
      <c r="M3869" s="1" t="s">
        <v>2072</v>
      </c>
      <c r="N3869" s="1" t="s">
        <v>1950</v>
      </c>
      <c r="O3869" s="3">
        <v>364</v>
      </c>
      <c r="P3869">
        <v>1</v>
      </c>
      <c r="Q3869" s="3">
        <v>364</v>
      </c>
      <c r="R3869" s="1" t="s">
        <v>2012</v>
      </c>
      <c r="S3869" s="3">
        <v>25</v>
      </c>
      <c r="T3869">
        <v>6</v>
      </c>
      <c r="U3869" t="str">
        <f>IF(Ecommerce_Sales[[#This Row],[Delivery_Time_Days]]&gt;7,"Delay",IF(Ecommerce_Sales[[#This Row],[Delivery_Time_Days]] = 0,"No delivery",IF(Ecommerce_Sales[[#This Row],[Delivery_Time_Days]]&lt;=7,"On-time")))</f>
        <v>On-time</v>
      </c>
      <c r="V3869" s="7">
        <f>Ecommerce_Sales[[#This Row],[Profit]]/Ecommerce_Sales[[#This Row],[Total_Price]]</f>
        <v>0.39835164835164832</v>
      </c>
      <c r="W3869" s="3">
        <v>145</v>
      </c>
      <c r="X3869" s="3"/>
    </row>
    <row r="3870" spans="1:24" x14ac:dyDescent="0.25">
      <c r="A3870" s="1" t="s">
        <v>10005</v>
      </c>
      <c r="B3870" s="1" t="s">
        <v>366</v>
      </c>
      <c r="C3870" s="1" t="s">
        <v>367</v>
      </c>
      <c r="D3870" s="1" t="s">
        <v>4924</v>
      </c>
      <c r="E3870" s="1" t="s">
        <v>1961</v>
      </c>
      <c r="F3870" s="2">
        <v>45185</v>
      </c>
      <c r="G3870" s="2">
        <v>45636</v>
      </c>
      <c r="H3870" s="2" t="str">
        <f>TEXT(Ecommerce_Sales[[#This Row],[Order_Date]],"mmmm")</f>
        <v>December</v>
      </c>
      <c r="I3870" s="2" t="str">
        <f>TEXT(Ecommerce_Sales[[#This Row],[Order_Date]],"yyyy")</f>
        <v>2024</v>
      </c>
      <c r="J3870" s="2" t="str">
        <f>TEXT(Ecommerce_Sales[[#This Row],[Order_Date]],"mmmm")</f>
        <v>December</v>
      </c>
      <c r="K3870" s="1" t="s">
        <v>1947</v>
      </c>
      <c r="L3870" s="1" t="s">
        <v>10006</v>
      </c>
      <c r="M3870" s="1" t="s">
        <v>1977</v>
      </c>
      <c r="N3870" s="1" t="s">
        <v>1978</v>
      </c>
      <c r="O3870" s="3">
        <v>954</v>
      </c>
      <c r="P3870">
        <v>4</v>
      </c>
      <c r="Q3870" s="3">
        <v>3817</v>
      </c>
      <c r="R3870" s="1" t="s">
        <v>1951</v>
      </c>
      <c r="S3870" s="3">
        <v>403</v>
      </c>
      <c r="T3870">
        <v>10</v>
      </c>
      <c r="U3870" t="str">
        <f>IF(Ecommerce_Sales[[#This Row],[Delivery_Time_Days]]&gt;7,"Delay",IF(Ecommerce_Sales[[#This Row],[Delivery_Time_Days]] = 0,"No delivery",IF(Ecommerce_Sales[[#This Row],[Delivery_Time_Days]]&lt;=7,"On-time")))</f>
        <v>Delay</v>
      </c>
      <c r="V3870" s="7">
        <f>Ecommerce_Sales[[#This Row],[Profit]]/Ecommerce_Sales[[#This Row],[Total_Price]]</f>
        <v>0.35001309929263819</v>
      </c>
      <c r="W3870" s="3">
        <v>1336</v>
      </c>
      <c r="X3870" s="3"/>
    </row>
    <row r="3871" spans="1:24" x14ac:dyDescent="0.25">
      <c r="A3871" s="1" t="s">
        <v>10007</v>
      </c>
      <c r="B3871" s="1" t="s">
        <v>631</v>
      </c>
      <c r="C3871" s="1" t="s">
        <v>632</v>
      </c>
      <c r="D3871" s="1" t="s">
        <v>3720</v>
      </c>
      <c r="E3871" s="1" t="s">
        <v>1954</v>
      </c>
      <c r="F3871" s="2">
        <v>45653</v>
      </c>
      <c r="G3871" s="2">
        <v>45593</v>
      </c>
      <c r="H3871" s="2" t="str">
        <f>TEXT(Ecommerce_Sales[[#This Row],[Order_Date]],"mmmm")</f>
        <v>October</v>
      </c>
      <c r="I3871" s="2" t="str">
        <f>TEXT(Ecommerce_Sales[[#This Row],[Order_Date]],"yyyy")</f>
        <v>2024</v>
      </c>
      <c r="J3871" s="2" t="str">
        <f>TEXT(Ecommerce_Sales[[#This Row],[Order_Date]],"mmmm")</f>
        <v>October</v>
      </c>
      <c r="K3871" s="1" t="s">
        <v>1947</v>
      </c>
      <c r="L3871" s="1" t="s">
        <v>10008</v>
      </c>
      <c r="M3871" s="1" t="s">
        <v>2030</v>
      </c>
      <c r="N3871" s="1" t="s">
        <v>1978</v>
      </c>
      <c r="O3871" s="3">
        <v>808</v>
      </c>
      <c r="P3871">
        <v>2</v>
      </c>
      <c r="Q3871" s="3">
        <v>1616</v>
      </c>
      <c r="R3871" s="1" t="s">
        <v>1958</v>
      </c>
      <c r="S3871" s="3">
        <v>86</v>
      </c>
      <c r="T3871">
        <v>10</v>
      </c>
      <c r="U3871" t="str">
        <f>IF(Ecommerce_Sales[[#This Row],[Delivery_Time_Days]]&gt;7,"Delay",IF(Ecommerce_Sales[[#This Row],[Delivery_Time_Days]] = 0,"No delivery",IF(Ecommerce_Sales[[#This Row],[Delivery_Time_Days]]&lt;=7,"On-time")))</f>
        <v>Delay</v>
      </c>
      <c r="V3871" s="7">
        <f>Ecommerce_Sales[[#This Row],[Profit]]/Ecommerce_Sales[[#This Row],[Total_Price]]</f>
        <v>0.35024752475247523</v>
      </c>
      <c r="W3871" s="3">
        <v>566</v>
      </c>
      <c r="X3871" s="3"/>
    </row>
    <row r="3872" spans="1:24" x14ac:dyDescent="0.25">
      <c r="A3872" s="1" t="s">
        <v>10009</v>
      </c>
      <c r="B3872" s="1" t="s">
        <v>797</v>
      </c>
      <c r="C3872" s="1" t="s">
        <v>798</v>
      </c>
      <c r="D3872" s="1" t="s">
        <v>4454</v>
      </c>
      <c r="E3872" s="1" t="s">
        <v>1954</v>
      </c>
      <c r="F3872" s="2">
        <v>45012</v>
      </c>
      <c r="G3872" s="2">
        <v>45014</v>
      </c>
      <c r="H3872" s="2" t="str">
        <f>TEXT(Ecommerce_Sales[[#This Row],[Order_Date]],"mmmm")</f>
        <v>March</v>
      </c>
      <c r="I3872" s="2" t="str">
        <f>TEXT(Ecommerce_Sales[[#This Row],[Order_Date]],"yyyy")</f>
        <v>2023</v>
      </c>
      <c r="J3872" s="2" t="str">
        <f>TEXT(Ecommerce_Sales[[#This Row],[Order_Date]],"mmmm")</f>
        <v>March</v>
      </c>
      <c r="K3872" s="1" t="s">
        <v>1947</v>
      </c>
      <c r="L3872" s="1" t="s">
        <v>8428</v>
      </c>
      <c r="M3872" s="1" t="s">
        <v>2047</v>
      </c>
      <c r="N3872" s="1" t="s">
        <v>1989</v>
      </c>
      <c r="O3872" s="3">
        <v>834</v>
      </c>
      <c r="P3872">
        <v>2</v>
      </c>
      <c r="Q3872" s="3">
        <v>1668</v>
      </c>
      <c r="R3872" s="1" t="s">
        <v>1958</v>
      </c>
      <c r="S3872" s="3">
        <v>159</v>
      </c>
      <c r="T3872">
        <v>8</v>
      </c>
      <c r="U3872" t="str">
        <f>IF(Ecommerce_Sales[[#This Row],[Delivery_Time_Days]]&gt;7,"Delay",IF(Ecommerce_Sales[[#This Row],[Delivery_Time_Days]] = 0,"No delivery",IF(Ecommerce_Sales[[#This Row],[Delivery_Time_Days]]&lt;=7,"On-time")))</f>
        <v>Delay</v>
      </c>
      <c r="V3872" s="7">
        <f>Ecommerce_Sales[[#This Row],[Profit]]/Ecommerce_Sales[[#This Row],[Total_Price]]</f>
        <v>0.25</v>
      </c>
      <c r="W3872" s="3">
        <v>417</v>
      </c>
      <c r="X3872" s="3"/>
    </row>
    <row r="3873" spans="1:24" x14ac:dyDescent="0.25">
      <c r="A3873" s="1" t="s">
        <v>10010</v>
      </c>
      <c r="B3873" s="1" t="s">
        <v>1859</v>
      </c>
      <c r="C3873" s="1" t="s">
        <v>1860</v>
      </c>
      <c r="D3873" s="1" t="s">
        <v>2992</v>
      </c>
      <c r="E3873" s="1" t="s">
        <v>1996</v>
      </c>
      <c r="F3873" s="2">
        <v>45178</v>
      </c>
      <c r="G3873" s="2">
        <v>45367</v>
      </c>
      <c r="H3873" s="2" t="str">
        <f>TEXT(Ecommerce_Sales[[#This Row],[Order_Date]],"mmmm")</f>
        <v>March</v>
      </c>
      <c r="I3873" s="2" t="str">
        <f>TEXT(Ecommerce_Sales[[#This Row],[Order_Date]],"yyyy")</f>
        <v>2024</v>
      </c>
      <c r="J3873" s="2" t="str">
        <f>TEXT(Ecommerce_Sales[[#This Row],[Order_Date]],"mmmm")</f>
        <v>March</v>
      </c>
      <c r="K3873" s="1" t="s">
        <v>1947</v>
      </c>
      <c r="L3873" s="1" t="s">
        <v>7204</v>
      </c>
      <c r="M3873" s="1" t="s">
        <v>2104</v>
      </c>
      <c r="N3873" s="1" t="s">
        <v>1978</v>
      </c>
      <c r="O3873" s="3">
        <v>268</v>
      </c>
      <c r="P3873">
        <v>3</v>
      </c>
      <c r="Q3873" s="3">
        <v>803</v>
      </c>
      <c r="R3873" s="1" t="s">
        <v>1958</v>
      </c>
      <c r="S3873" s="3">
        <v>103</v>
      </c>
      <c r="T3873">
        <v>3</v>
      </c>
      <c r="U3873" t="str">
        <f>IF(Ecommerce_Sales[[#This Row],[Delivery_Time_Days]]&gt;7,"Delay",IF(Ecommerce_Sales[[#This Row],[Delivery_Time_Days]] = 0,"No delivery",IF(Ecommerce_Sales[[#This Row],[Delivery_Time_Days]]&lt;=7,"On-time")))</f>
        <v>On-time</v>
      </c>
      <c r="V3873" s="7">
        <f>Ecommerce_Sales[[#This Row],[Profit]]/Ecommerce_Sales[[#This Row],[Total_Price]]</f>
        <v>0.34993773349937735</v>
      </c>
      <c r="W3873" s="3">
        <v>281</v>
      </c>
      <c r="X3873" s="3"/>
    </row>
    <row r="3874" spans="1:24" x14ac:dyDescent="0.25">
      <c r="A3874" s="1" t="s">
        <v>10011</v>
      </c>
      <c r="B3874" s="1" t="s">
        <v>160</v>
      </c>
      <c r="C3874" s="1" t="s">
        <v>161</v>
      </c>
      <c r="D3874" s="1" t="s">
        <v>3396</v>
      </c>
      <c r="E3874" s="1" t="s">
        <v>2005</v>
      </c>
      <c r="F3874" s="2">
        <v>45489</v>
      </c>
      <c r="G3874" s="2">
        <v>45123</v>
      </c>
      <c r="H3874" s="2" t="str">
        <f>TEXT(Ecommerce_Sales[[#This Row],[Order_Date]],"mmmm")</f>
        <v>July</v>
      </c>
      <c r="I3874" s="2" t="str">
        <f>TEXT(Ecommerce_Sales[[#This Row],[Order_Date]],"yyyy")</f>
        <v>2023</v>
      </c>
      <c r="J3874" s="2" t="str">
        <f>TEXT(Ecommerce_Sales[[#This Row],[Order_Date]],"mmmm")</f>
        <v>July</v>
      </c>
      <c r="K3874" s="1" t="s">
        <v>1947</v>
      </c>
      <c r="L3874" s="1" t="s">
        <v>10012</v>
      </c>
      <c r="M3874" s="1" t="s">
        <v>2030</v>
      </c>
      <c r="N3874" s="1" t="s">
        <v>1978</v>
      </c>
      <c r="O3874" s="3">
        <v>835</v>
      </c>
      <c r="P3874">
        <v>5</v>
      </c>
      <c r="Q3874" s="3">
        <v>4173</v>
      </c>
      <c r="R3874" s="1" t="s">
        <v>1951</v>
      </c>
      <c r="S3874" s="3">
        <v>480</v>
      </c>
      <c r="T3874">
        <v>7</v>
      </c>
      <c r="U3874" t="str">
        <f>IF(Ecommerce_Sales[[#This Row],[Delivery_Time_Days]]&gt;7,"Delay",IF(Ecommerce_Sales[[#This Row],[Delivery_Time_Days]] = 0,"No delivery",IF(Ecommerce_Sales[[#This Row],[Delivery_Time_Days]]&lt;=7,"On-time")))</f>
        <v>On-time</v>
      </c>
      <c r="V3874" s="7">
        <f>Ecommerce_Sales[[#This Row],[Profit]]/Ecommerce_Sales[[#This Row],[Total_Price]]</f>
        <v>0.35010783608914448</v>
      </c>
      <c r="W3874" s="3">
        <v>1461</v>
      </c>
      <c r="X3874" s="3"/>
    </row>
    <row r="3875" spans="1:24" x14ac:dyDescent="0.25">
      <c r="A3875" s="1" t="s">
        <v>10013</v>
      </c>
      <c r="B3875" s="1" t="s">
        <v>711</v>
      </c>
      <c r="C3875" s="1" t="s">
        <v>712</v>
      </c>
      <c r="D3875" s="1" t="s">
        <v>7914</v>
      </c>
      <c r="E3875" s="1" t="s">
        <v>1946</v>
      </c>
      <c r="F3875" s="2">
        <v>45269</v>
      </c>
      <c r="G3875" s="2">
        <v>45503</v>
      </c>
      <c r="H3875" s="2" t="str">
        <f>TEXT(Ecommerce_Sales[[#This Row],[Order_Date]],"mmmm")</f>
        <v>July</v>
      </c>
      <c r="I3875" s="2" t="str">
        <f>TEXT(Ecommerce_Sales[[#This Row],[Order_Date]],"yyyy")</f>
        <v>2024</v>
      </c>
      <c r="J3875" s="2" t="str">
        <f>TEXT(Ecommerce_Sales[[#This Row],[Order_Date]],"mmmm")</f>
        <v>July</v>
      </c>
      <c r="K3875" s="1" t="s">
        <v>1947</v>
      </c>
      <c r="L3875" s="1" t="s">
        <v>8731</v>
      </c>
      <c r="M3875" s="1" t="s">
        <v>1956</v>
      </c>
      <c r="N3875" s="1" t="s">
        <v>1957</v>
      </c>
      <c r="O3875" s="3">
        <v>541</v>
      </c>
      <c r="P3875">
        <v>5</v>
      </c>
      <c r="Q3875" s="3">
        <v>2706</v>
      </c>
      <c r="R3875" s="1" t="s">
        <v>1958</v>
      </c>
      <c r="S3875" s="3">
        <v>353</v>
      </c>
      <c r="T3875">
        <v>5</v>
      </c>
      <c r="U3875" t="str">
        <f>IF(Ecommerce_Sales[[#This Row],[Delivery_Time_Days]]&gt;7,"Delay",IF(Ecommerce_Sales[[#This Row],[Delivery_Time_Days]] = 0,"No delivery",IF(Ecommerce_Sales[[#This Row],[Delivery_Time_Days]]&lt;=7,"On-time")))</f>
        <v>On-time</v>
      </c>
      <c r="V3875" s="7">
        <f>Ecommerce_Sales[[#This Row],[Profit]]/Ecommerce_Sales[[#This Row],[Total_Price]]</f>
        <v>0.15003695491500368</v>
      </c>
      <c r="W3875" s="3">
        <v>406</v>
      </c>
      <c r="X3875" s="3"/>
    </row>
    <row r="3876" spans="1:24" x14ac:dyDescent="0.25">
      <c r="A3876" s="1" t="s">
        <v>10014</v>
      </c>
      <c r="B3876" s="1" t="s">
        <v>1439</v>
      </c>
      <c r="C3876" s="1" t="s">
        <v>1641</v>
      </c>
      <c r="D3876" s="1" t="s">
        <v>3251</v>
      </c>
      <c r="E3876" s="1" t="s">
        <v>2005</v>
      </c>
      <c r="F3876" s="2">
        <v>44976</v>
      </c>
      <c r="G3876" s="2">
        <v>45005</v>
      </c>
      <c r="H3876" s="2" t="str">
        <f>TEXT(Ecommerce_Sales[[#This Row],[Order_Date]],"mmmm")</f>
        <v>March</v>
      </c>
      <c r="I3876" s="2" t="str">
        <f>TEXT(Ecommerce_Sales[[#This Row],[Order_Date]],"yyyy")</f>
        <v>2023</v>
      </c>
      <c r="J3876" s="2" t="str">
        <f>TEXT(Ecommerce_Sales[[#This Row],[Order_Date]],"mmmm")</f>
        <v>March</v>
      </c>
      <c r="K3876" s="1" t="s">
        <v>1947</v>
      </c>
      <c r="L3876" s="1" t="s">
        <v>10015</v>
      </c>
      <c r="M3876" s="1" t="s">
        <v>1998</v>
      </c>
      <c r="N3876" s="1" t="s">
        <v>1973</v>
      </c>
      <c r="O3876" s="3">
        <v>645</v>
      </c>
      <c r="P3876">
        <v>4</v>
      </c>
      <c r="Q3876" s="3">
        <v>2578</v>
      </c>
      <c r="R3876" s="1" t="s">
        <v>1958</v>
      </c>
      <c r="S3876" s="3">
        <v>319</v>
      </c>
      <c r="T3876">
        <v>2</v>
      </c>
      <c r="U3876" t="str">
        <f>IF(Ecommerce_Sales[[#This Row],[Delivery_Time_Days]]&gt;7,"Delay",IF(Ecommerce_Sales[[#This Row],[Delivery_Time_Days]] = 0,"No delivery",IF(Ecommerce_Sales[[#This Row],[Delivery_Time_Days]]&lt;=7,"On-time")))</f>
        <v>On-time</v>
      </c>
      <c r="V3876" s="7">
        <f>Ecommerce_Sales[[#This Row],[Profit]]/Ecommerce_Sales[[#This Row],[Total_Price]]</f>
        <v>0.29984484096198605</v>
      </c>
      <c r="W3876" s="3">
        <v>773</v>
      </c>
      <c r="X3876" s="3"/>
    </row>
    <row r="3877" spans="1:24" x14ac:dyDescent="0.25">
      <c r="A3877" s="1" t="s">
        <v>10016</v>
      </c>
      <c r="B3877" s="1" t="s">
        <v>1573</v>
      </c>
      <c r="C3877" s="1" t="s">
        <v>1574</v>
      </c>
      <c r="D3877" s="1" t="s">
        <v>3723</v>
      </c>
      <c r="E3877" s="1" t="s">
        <v>1996</v>
      </c>
      <c r="F3877" s="2">
        <v>45642</v>
      </c>
      <c r="G3877" s="2">
        <v>45074</v>
      </c>
      <c r="H3877" s="2" t="str">
        <f>TEXT(Ecommerce_Sales[[#This Row],[Order_Date]],"mmmm")</f>
        <v>May</v>
      </c>
      <c r="I3877" s="2" t="str">
        <f>TEXT(Ecommerce_Sales[[#This Row],[Order_Date]],"yyyy")</f>
        <v>2023</v>
      </c>
      <c r="J3877" s="2" t="str">
        <f>TEXT(Ecommerce_Sales[[#This Row],[Order_Date]],"mmmm")</f>
        <v>May</v>
      </c>
      <c r="K3877" s="1" t="s">
        <v>1947</v>
      </c>
      <c r="L3877" s="1" t="s">
        <v>10017</v>
      </c>
      <c r="M3877" s="1" t="s">
        <v>1963</v>
      </c>
      <c r="N3877" s="1" t="s">
        <v>1957</v>
      </c>
      <c r="O3877" s="3">
        <v>461</v>
      </c>
      <c r="P3877">
        <v>1</v>
      </c>
      <c r="Q3877" s="3">
        <v>461</v>
      </c>
      <c r="R3877" s="1" t="s">
        <v>2012</v>
      </c>
      <c r="S3877" s="3">
        <v>43</v>
      </c>
      <c r="T3877">
        <v>8</v>
      </c>
      <c r="U3877" t="str">
        <f>IF(Ecommerce_Sales[[#This Row],[Delivery_Time_Days]]&gt;7,"Delay",IF(Ecommerce_Sales[[#This Row],[Delivery_Time_Days]] = 0,"No delivery",IF(Ecommerce_Sales[[#This Row],[Delivery_Time_Days]]&lt;=7,"On-time")))</f>
        <v>Delay</v>
      </c>
      <c r="V3877" s="7">
        <f>Ecommerce_Sales[[#This Row],[Profit]]/Ecommerce_Sales[[#This Row],[Total_Price]]</f>
        <v>0.14967462039045554</v>
      </c>
      <c r="W3877" s="3">
        <v>69</v>
      </c>
      <c r="X3877" s="3"/>
    </row>
    <row r="3878" spans="1:24" x14ac:dyDescent="0.25">
      <c r="A3878" s="1" t="s">
        <v>10018</v>
      </c>
      <c r="B3878" s="1" t="s">
        <v>464</v>
      </c>
      <c r="C3878" s="1" t="s">
        <v>465</v>
      </c>
      <c r="D3878" s="1" t="s">
        <v>5158</v>
      </c>
      <c r="E3878" s="1" t="s">
        <v>1946</v>
      </c>
      <c r="F3878" s="2">
        <v>45474</v>
      </c>
      <c r="G3878" s="2">
        <v>45249</v>
      </c>
      <c r="H3878" s="2" t="str">
        <f>TEXT(Ecommerce_Sales[[#This Row],[Order_Date]],"mmmm")</f>
        <v>November</v>
      </c>
      <c r="I3878" s="2" t="str">
        <f>TEXT(Ecommerce_Sales[[#This Row],[Order_Date]],"yyyy")</f>
        <v>2023</v>
      </c>
      <c r="J3878" s="2" t="str">
        <f>TEXT(Ecommerce_Sales[[#This Row],[Order_Date]],"mmmm")</f>
        <v>November</v>
      </c>
      <c r="K3878" s="1" t="s">
        <v>1947</v>
      </c>
      <c r="L3878" s="1" t="s">
        <v>7587</v>
      </c>
      <c r="M3878" s="1" t="s">
        <v>2065</v>
      </c>
      <c r="N3878" s="1" t="s">
        <v>1978</v>
      </c>
      <c r="O3878" s="3">
        <v>739</v>
      </c>
      <c r="P3878">
        <v>3</v>
      </c>
      <c r="Q3878" s="3">
        <v>2217</v>
      </c>
      <c r="R3878" s="1" t="s">
        <v>1951</v>
      </c>
      <c r="S3878" s="3">
        <v>258</v>
      </c>
      <c r="T3878">
        <v>10</v>
      </c>
      <c r="U3878" t="str">
        <f>IF(Ecommerce_Sales[[#This Row],[Delivery_Time_Days]]&gt;7,"Delay",IF(Ecommerce_Sales[[#This Row],[Delivery_Time_Days]] = 0,"No delivery",IF(Ecommerce_Sales[[#This Row],[Delivery_Time_Days]]&lt;=7,"On-time")))</f>
        <v>Delay</v>
      </c>
      <c r="V3878" s="7">
        <f>Ecommerce_Sales[[#This Row],[Profit]]/Ecommerce_Sales[[#This Row],[Total_Price]]</f>
        <v>0.35002255299954893</v>
      </c>
      <c r="W3878" s="3">
        <v>776</v>
      </c>
      <c r="X3878" s="3"/>
    </row>
    <row r="3879" spans="1:24" x14ac:dyDescent="0.25">
      <c r="A3879" s="1" t="s">
        <v>10019</v>
      </c>
      <c r="B3879" s="1" t="s">
        <v>1524</v>
      </c>
      <c r="C3879" s="1" t="s">
        <v>1525</v>
      </c>
      <c r="D3879" s="1" t="s">
        <v>3597</v>
      </c>
      <c r="E3879" s="1" t="s">
        <v>1961</v>
      </c>
      <c r="F3879" s="2">
        <v>45381</v>
      </c>
      <c r="G3879" s="2">
        <v>45524</v>
      </c>
      <c r="H3879" s="2" t="str">
        <f>TEXT(Ecommerce_Sales[[#This Row],[Order_Date]],"mmmm")</f>
        <v>August</v>
      </c>
      <c r="I3879" s="2" t="str">
        <f>TEXT(Ecommerce_Sales[[#This Row],[Order_Date]],"yyyy")</f>
        <v>2024</v>
      </c>
      <c r="J3879" s="2" t="str">
        <f>TEXT(Ecommerce_Sales[[#This Row],[Order_Date]],"mmmm")</f>
        <v>August</v>
      </c>
      <c r="K3879" s="1" t="s">
        <v>1947</v>
      </c>
      <c r="L3879" s="1" t="s">
        <v>4561</v>
      </c>
      <c r="M3879" s="1" t="s">
        <v>2054</v>
      </c>
      <c r="N3879" s="1" t="s">
        <v>1957</v>
      </c>
      <c r="O3879" s="3">
        <v>413</v>
      </c>
      <c r="P3879">
        <v>6</v>
      </c>
      <c r="Q3879" s="3">
        <v>2476</v>
      </c>
      <c r="R3879" s="1" t="s">
        <v>1951</v>
      </c>
      <c r="S3879" s="3">
        <v>127</v>
      </c>
      <c r="T3879">
        <v>5</v>
      </c>
      <c r="U3879" t="str">
        <f>IF(Ecommerce_Sales[[#This Row],[Delivery_Time_Days]]&gt;7,"Delay",IF(Ecommerce_Sales[[#This Row],[Delivery_Time_Days]] = 0,"No delivery",IF(Ecommerce_Sales[[#This Row],[Delivery_Time_Days]]&lt;=7,"On-time")))</f>
        <v>On-time</v>
      </c>
      <c r="V3879" s="7">
        <f>Ecommerce_Sales[[#This Row],[Profit]]/Ecommerce_Sales[[#This Row],[Total_Price]]</f>
        <v>0.14983844911147012</v>
      </c>
      <c r="W3879" s="3">
        <v>371</v>
      </c>
      <c r="X3879" s="3"/>
    </row>
    <row r="3880" spans="1:24" x14ac:dyDescent="0.25">
      <c r="A3880" s="1" t="s">
        <v>10020</v>
      </c>
      <c r="B3880" s="1" t="s">
        <v>216</v>
      </c>
      <c r="C3880" s="1" t="s">
        <v>217</v>
      </c>
      <c r="D3880" s="1" t="s">
        <v>4484</v>
      </c>
      <c r="E3880" s="1" t="s">
        <v>2005</v>
      </c>
      <c r="F3880" s="2">
        <v>44948</v>
      </c>
      <c r="G3880" s="2">
        <v>45641</v>
      </c>
      <c r="H3880" s="2" t="str">
        <f>TEXT(Ecommerce_Sales[[#This Row],[Order_Date]],"mmmm")</f>
        <v>December</v>
      </c>
      <c r="I3880" s="2" t="str">
        <f>TEXT(Ecommerce_Sales[[#This Row],[Order_Date]],"yyyy")</f>
        <v>2024</v>
      </c>
      <c r="J3880" s="2" t="str">
        <f>TEXT(Ecommerce_Sales[[#This Row],[Order_Date]],"mmmm")</f>
        <v>December</v>
      </c>
      <c r="K3880" s="1" t="s">
        <v>1986</v>
      </c>
      <c r="L3880" s="1" t="s">
        <v>4487</v>
      </c>
      <c r="M3880" s="1" t="s">
        <v>1983</v>
      </c>
      <c r="N3880" s="1" t="s">
        <v>1950</v>
      </c>
      <c r="O3880" s="3">
        <v>430</v>
      </c>
      <c r="P3880">
        <v>8</v>
      </c>
      <c r="Q3880" s="3">
        <v>3438</v>
      </c>
      <c r="R3880" s="1" t="s">
        <v>1958</v>
      </c>
      <c r="S3880" s="3">
        <v>315</v>
      </c>
      <c r="U3880" t="str">
        <f>IF(Ecommerce_Sales[[#This Row],[Delivery_Time_Days]]&gt;7,"Delay",IF(Ecommerce_Sales[[#This Row],[Delivery_Time_Days]] = 0,"No delivery",IF(Ecommerce_Sales[[#This Row],[Delivery_Time_Days]]&lt;=7,"On-time")))</f>
        <v>No delivery</v>
      </c>
      <c r="V3880" s="7">
        <f>Ecommerce_Sales[[#This Row],[Profit]]/Ecommerce_Sales[[#This Row],[Total_Price]]</f>
        <v>0.39994182664339734</v>
      </c>
      <c r="W3880" s="3">
        <v>1375</v>
      </c>
      <c r="X3880" s="3"/>
    </row>
    <row r="3881" spans="1:24" x14ac:dyDescent="0.25">
      <c r="A3881" s="1" t="s">
        <v>10021</v>
      </c>
      <c r="B3881" s="1" t="s">
        <v>817</v>
      </c>
      <c r="C3881" s="1" t="s">
        <v>818</v>
      </c>
      <c r="D3881" s="1" t="s">
        <v>2448</v>
      </c>
      <c r="E3881" s="1" t="s">
        <v>1996</v>
      </c>
      <c r="F3881" s="2">
        <v>45228</v>
      </c>
      <c r="G3881" s="2">
        <v>45110</v>
      </c>
      <c r="H3881" s="2" t="str">
        <f>TEXT(Ecommerce_Sales[[#This Row],[Order_Date]],"mmmm")</f>
        <v>July</v>
      </c>
      <c r="I3881" s="2" t="str">
        <f>TEXT(Ecommerce_Sales[[#This Row],[Order_Date]],"yyyy")</f>
        <v>2023</v>
      </c>
      <c r="J3881" s="2" t="str">
        <f>TEXT(Ecommerce_Sales[[#This Row],[Order_Date]],"mmmm")</f>
        <v>July</v>
      </c>
      <c r="K3881" s="1" t="s">
        <v>1947</v>
      </c>
      <c r="L3881" s="1" t="s">
        <v>10022</v>
      </c>
      <c r="M3881" s="1" t="s">
        <v>2104</v>
      </c>
      <c r="N3881" s="1" t="s">
        <v>1978</v>
      </c>
      <c r="O3881" s="3">
        <v>416</v>
      </c>
      <c r="P3881">
        <v>5</v>
      </c>
      <c r="Q3881" s="3">
        <v>2079</v>
      </c>
      <c r="R3881" s="1" t="s">
        <v>1958</v>
      </c>
      <c r="S3881" s="3">
        <v>187</v>
      </c>
      <c r="T3881">
        <v>9</v>
      </c>
      <c r="U3881" t="str">
        <f>IF(Ecommerce_Sales[[#This Row],[Delivery_Time_Days]]&gt;7,"Delay",IF(Ecommerce_Sales[[#This Row],[Delivery_Time_Days]] = 0,"No delivery",IF(Ecommerce_Sales[[#This Row],[Delivery_Time_Days]]&lt;=7,"On-time")))</f>
        <v>Delay</v>
      </c>
      <c r="V3881" s="7">
        <f>Ecommerce_Sales[[#This Row],[Profit]]/Ecommerce_Sales[[#This Row],[Total_Price]]</f>
        <v>0.35016835016835018</v>
      </c>
      <c r="W3881" s="3">
        <v>728</v>
      </c>
      <c r="X3881" s="3"/>
    </row>
    <row r="3882" spans="1:24" x14ac:dyDescent="0.25">
      <c r="A3882" s="1" t="s">
        <v>10023</v>
      </c>
      <c r="B3882" s="1" t="s">
        <v>1407</v>
      </c>
      <c r="C3882" s="1" t="s">
        <v>1408</v>
      </c>
      <c r="D3882" s="1" t="s">
        <v>7828</v>
      </c>
      <c r="E3882" s="1" t="s">
        <v>1954</v>
      </c>
      <c r="F3882" s="2">
        <v>45185</v>
      </c>
      <c r="G3882" s="2">
        <v>45143</v>
      </c>
      <c r="H3882" s="2" t="str">
        <f>TEXT(Ecommerce_Sales[[#This Row],[Order_Date]],"mmmm")</f>
        <v>August</v>
      </c>
      <c r="I3882" s="2" t="str">
        <f>TEXT(Ecommerce_Sales[[#This Row],[Order_Date]],"yyyy")</f>
        <v>2023</v>
      </c>
      <c r="J3882" s="2" t="str">
        <f>TEXT(Ecommerce_Sales[[#This Row],[Order_Date]],"mmmm")</f>
        <v>August</v>
      </c>
      <c r="K3882" s="1" t="s">
        <v>1992</v>
      </c>
      <c r="L3882" s="1" t="s">
        <v>3300</v>
      </c>
      <c r="M3882" s="1" t="s">
        <v>1988</v>
      </c>
      <c r="N3882" s="1" t="s">
        <v>1989</v>
      </c>
      <c r="O3882" s="3">
        <v>1239</v>
      </c>
      <c r="P3882">
        <v>3</v>
      </c>
      <c r="Q3882" s="3">
        <v>3718</v>
      </c>
      <c r="R3882" s="1" t="s">
        <v>2012</v>
      </c>
      <c r="S3882" s="3">
        <v>555</v>
      </c>
      <c r="U3882" t="str">
        <f>IF(Ecommerce_Sales[[#This Row],[Delivery_Time_Days]]&gt;7,"Delay",IF(Ecommerce_Sales[[#This Row],[Delivery_Time_Days]] = 0,"No delivery",IF(Ecommerce_Sales[[#This Row],[Delivery_Time_Days]]&lt;=7,"On-time")))</f>
        <v>No delivery</v>
      </c>
      <c r="V3882" s="7">
        <f>Ecommerce_Sales[[#This Row],[Profit]]/Ecommerce_Sales[[#This Row],[Total_Price]]</f>
        <v>0.24986551909628832</v>
      </c>
      <c r="W3882" s="3">
        <v>929</v>
      </c>
      <c r="X3882" s="3"/>
    </row>
    <row r="3883" spans="1:24" x14ac:dyDescent="0.25">
      <c r="A3883" s="1" t="s">
        <v>10024</v>
      </c>
      <c r="B3883" s="1" t="s">
        <v>328</v>
      </c>
      <c r="C3883" s="1" t="s">
        <v>329</v>
      </c>
      <c r="D3883" s="1" t="s">
        <v>4596</v>
      </c>
      <c r="E3883" s="1" t="s">
        <v>1961</v>
      </c>
      <c r="F3883" s="2">
        <v>45578</v>
      </c>
      <c r="G3883" s="2">
        <v>45420</v>
      </c>
      <c r="H3883" s="2" t="str">
        <f>TEXT(Ecommerce_Sales[[#This Row],[Order_Date]],"mmmm")</f>
        <v>May</v>
      </c>
      <c r="I3883" s="2" t="str">
        <f>TEXT(Ecommerce_Sales[[#This Row],[Order_Date]],"yyyy")</f>
        <v>2024</v>
      </c>
      <c r="J3883" s="2" t="str">
        <f>TEXT(Ecommerce_Sales[[#This Row],[Order_Date]],"mmmm")</f>
        <v>May</v>
      </c>
      <c r="K3883" s="1" t="s">
        <v>1947</v>
      </c>
      <c r="L3883" s="1" t="s">
        <v>10025</v>
      </c>
      <c r="M3883" s="1" t="s">
        <v>2026</v>
      </c>
      <c r="N3883" s="1" t="s">
        <v>1978</v>
      </c>
      <c r="O3883" s="3">
        <v>1073</v>
      </c>
      <c r="P3883">
        <v>4</v>
      </c>
      <c r="Q3883" s="3">
        <v>4290</v>
      </c>
      <c r="R3883" s="1" t="s">
        <v>2008</v>
      </c>
      <c r="S3883" s="3">
        <v>310</v>
      </c>
      <c r="T3883">
        <v>8</v>
      </c>
      <c r="U3883" t="str">
        <f>IF(Ecommerce_Sales[[#This Row],[Delivery_Time_Days]]&gt;7,"Delay",IF(Ecommerce_Sales[[#This Row],[Delivery_Time_Days]] = 0,"No delivery",IF(Ecommerce_Sales[[#This Row],[Delivery_Time_Days]]&lt;=7,"On-time")))</f>
        <v>Delay</v>
      </c>
      <c r="V3883" s="7">
        <f>Ecommerce_Sales[[#This Row],[Profit]]/Ecommerce_Sales[[#This Row],[Total_Price]]</f>
        <v>0.35011655011655013</v>
      </c>
      <c r="W3883" s="3">
        <v>1502</v>
      </c>
      <c r="X3883" s="3"/>
    </row>
    <row r="3884" spans="1:24" x14ac:dyDescent="0.25">
      <c r="A3884" s="1" t="s">
        <v>10026</v>
      </c>
      <c r="B3884" s="1" t="s">
        <v>549</v>
      </c>
      <c r="C3884" s="1" t="s">
        <v>550</v>
      </c>
      <c r="D3884" s="1" t="s">
        <v>2753</v>
      </c>
      <c r="E3884" s="1" t="s">
        <v>1946</v>
      </c>
      <c r="F3884" s="2">
        <v>45171</v>
      </c>
      <c r="G3884" s="2">
        <v>44940</v>
      </c>
      <c r="H3884" s="2" t="str">
        <f>TEXT(Ecommerce_Sales[[#This Row],[Order_Date]],"mmmm")</f>
        <v>January</v>
      </c>
      <c r="I3884" s="2" t="str">
        <f>TEXT(Ecommerce_Sales[[#This Row],[Order_Date]],"yyyy")</f>
        <v>2023</v>
      </c>
      <c r="J3884" s="2" t="str">
        <f>TEXT(Ecommerce_Sales[[#This Row],[Order_Date]],"mmmm")</f>
        <v>January</v>
      </c>
      <c r="K3884" s="1" t="s">
        <v>1947</v>
      </c>
      <c r="L3884" s="1" t="s">
        <v>4007</v>
      </c>
      <c r="M3884" s="1" t="s">
        <v>2002</v>
      </c>
      <c r="N3884" s="1" t="s">
        <v>1989</v>
      </c>
      <c r="O3884" s="3">
        <v>825</v>
      </c>
      <c r="P3884">
        <v>3</v>
      </c>
      <c r="Q3884" s="3">
        <v>2474</v>
      </c>
      <c r="R3884" s="1" t="s">
        <v>1951</v>
      </c>
      <c r="S3884" s="3">
        <v>280</v>
      </c>
      <c r="T3884">
        <v>2</v>
      </c>
      <c r="U3884" t="str">
        <f>IF(Ecommerce_Sales[[#This Row],[Delivery_Time_Days]]&gt;7,"Delay",IF(Ecommerce_Sales[[#This Row],[Delivery_Time_Days]] = 0,"No delivery",IF(Ecommerce_Sales[[#This Row],[Delivery_Time_Days]]&lt;=7,"On-time")))</f>
        <v>On-time</v>
      </c>
      <c r="V3884" s="7">
        <f>Ecommerce_Sales[[#This Row],[Profit]]/Ecommerce_Sales[[#This Row],[Total_Price]]</f>
        <v>0.25020210185933711</v>
      </c>
      <c r="W3884" s="3">
        <v>619</v>
      </c>
      <c r="X3884" s="3"/>
    </row>
    <row r="3885" spans="1:24" x14ac:dyDescent="0.25">
      <c r="A3885" s="1" t="s">
        <v>10027</v>
      </c>
      <c r="B3885" s="1" t="s">
        <v>460</v>
      </c>
      <c r="C3885" s="1" t="s">
        <v>461</v>
      </c>
      <c r="D3885" s="1" t="s">
        <v>2090</v>
      </c>
      <c r="E3885" s="1" t="s">
        <v>1961</v>
      </c>
      <c r="F3885" s="2">
        <v>45201</v>
      </c>
      <c r="G3885" s="2">
        <v>45131</v>
      </c>
      <c r="H3885" s="2" t="str">
        <f>TEXT(Ecommerce_Sales[[#This Row],[Order_Date]],"mmmm")</f>
        <v>July</v>
      </c>
      <c r="I3885" s="2" t="str">
        <f>TEXT(Ecommerce_Sales[[#This Row],[Order_Date]],"yyyy")</f>
        <v>2023</v>
      </c>
      <c r="J3885" s="2" t="str">
        <f>TEXT(Ecommerce_Sales[[#This Row],[Order_Date]],"mmmm")</f>
        <v>July</v>
      </c>
      <c r="K3885" s="1" t="s">
        <v>1947</v>
      </c>
      <c r="L3885" s="1" t="s">
        <v>2987</v>
      </c>
      <c r="M3885" s="1" t="s">
        <v>1972</v>
      </c>
      <c r="N3885" s="1" t="s">
        <v>1973</v>
      </c>
      <c r="O3885" s="3">
        <v>254</v>
      </c>
      <c r="P3885">
        <v>5</v>
      </c>
      <c r="Q3885" s="3">
        <v>1272</v>
      </c>
      <c r="R3885" s="1" t="s">
        <v>1958</v>
      </c>
      <c r="S3885" s="3">
        <v>99</v>
      </c>
      <c r="T3885">
        <v>6</v>
      </c>
      <c r="U3885" t="str">
        <f>IF(Ecommerce_Sales[[#This Row],[Delivery_Time_Days]]&gt;7,"Delay",IF(Ecommerce_Sales[[#This Row],[Delivery_Time_Days]] = 0,"No delivery",IF(Ecommerce_Sales[[#This Row],[Delivery_Time_Days]]&lt;=7,"On-time")))</f>
        <v>On-time</v>
      </c>
      <c r="V3885" s="7">
        <f>Ecommerce_Sales[[#This Row],[Profit]]/Ecommerce_Sales[[#This Row],[Total_Price]]</f>
        <v>0.30031446540880502</v>
      </c>
      <c r="W3885" s="3">
        <v>382</v>
      </c>
      <c r="X3885" s="3"/>
    </row>
    <row r="3886" spans="1:24" x14ac:dyDescent="0.25">
      <c r="A3886" s="1" t="s">
        <v>10028</v>
      </c>
      <c r="B3886" s="1" t="s">
        <v>922</v>
      </c>
      <c r="C3886" s="1" t="s">
        <v>923</v>
      </c>
      <c r="D3886" s="1" t="s">
        <v>2928</v>
      </c>
      <c r="E3886" s="1" t="s">
        <v>1946</v>
      </c>
      <c r="F3886" s="2">
        <v>45122</v>
      </c>
      <c r="G3886" s="2">
        <v>45189</v>
      </c>
      <c r="H3886" s="2" t="str">
        <f>TEXT(Ecommerce_Sales[[#This Row],[Order_Date]],"mmmm")</f>
        <v>September</v>
      </c>
      <c r="I3886" s="2" t="str">
        <f>TEXT(Ecommerce_Sales[[#This Row],[Order_Date]],"yyyy")</f>
        <v>2023</v>
      </c>
      <c r="J3886" s="2" t="str">
        <f>TEXT(Ecommerce_Sales[[#This Row],[Order_Date]],"mmmm")</f>
        <v>September</v>
      </c>
      <c r="K3886" s="1" t="s">
        <v>1947</v>
      </c>
      <c r="L3886" s="1" t="s">
        <v>10029</v>
      </c>
      <c r="M3886" s="1" t="s">
        <v>1956</v>
      </c>
      <c r="N3886" s="1" t="s">
        <v>1957</v>
      </c>
      <c r="O3886" s="3">
        <v>674</v>
      </c>
      <c r="P3886">
        <v>5</v>
      </c>
      <c r="Q3886" s="3">
        <v>3371</v>
      </c>
      <c r="R3886" s="1" t="s">
        <v>1958</v>
      </c>
      <c r="S3886" s="3">
        <v>320</v>
      </c>
      <c r="T3886">
        <v>3</v>
      </c>
      <c r="U3886" t="str">
        <f>IF(Ecommerce_Sales[[#This Row],[Delivery_Time_Days]]&gt;7,"Delay",IF(Ecommerce_Sales[[#This Row],[Delivery_Time_Days]] = 0,"No delivery",IF(Ecommerce_Sales[[#This Row],[Delivery_Time_Days]]&lt;=7,"On-time")))</f>
        <v>On-time</v>
      </c>
      <c r="V3886" s="7">
        <f>Ecommerce_Sales[[#This Row],[Profit]]/Ecommerce_Sales[[#This Row],[Total_Price]]</f>
        <v>0.15010382675763867</v>
      </c>
      <c r="W3886" s="3">
        <v>506</v>
      </c>
      <c r="X3886" s="3"/>
    </row>
    <row r="3887" spans="1:24" x14ac:dyDescent="0.25">
      <c r="A3887" s="1" t="s">
        <v>10030</v>
      </c>
      <c r="B3887" s="1" t="s">
        <v>854</v>
      </c>
      <c r="C3887" s="1" t="s">
        <v>855</v>
      </c>
      <c r="D3887" s="1" t="s">
        <v>4150</v>
      </c>
      <c r="E3887" s="1" t="s">
        <v>1954</v>
      </c>
      <c r="F3887" s="2">
        <v>45369</v>
      </c>
      <c r="G3887" s="2">
        <v>45401</v>
      </c>
      <c r="H3887" s="2" t="str">
        <f>TEXT(Ecommerce_Sales[[#This Row],[Order_Date]],"mmmm")</f>
        <v>April</v>
      </c>
      <c r="I3887" s="2" t="str">
        <f>TEXT(Ecommerce_Sales[[#This Row],[Order_Date]],"yyyy")</f>
        <v>2024</v>
      </c>
      <c r="J3887" s="2" t="str">
        <f>TEXT(Ecommerce_Sales[[#This Row],[Order_Date]],"mmmm")</f>
        <v>April</v>
      </c>
      <c r="K3887" s="1" t="s">
        <v>1947</v>
      </c>
      <c r="L3887" s="1" t="s">
        <v>6910</v>
      </c>
      <c r="M3887" s="1" t="s">
        <v>2007</v>
      </c>
      <c r="N3887" s="1" t="s">
        <v>1973</v>
      </c>
      <c r="O3887" s="3">
        <v>347</v>
      </c>
      <c r="P3887">
        <v>3</v>
      </c>
      <c r="Q3887" s="3">
        <v>1040</v>
      </c>
      <c r="R3887" s="1" t="s">
        <v>1951</v>
      </c>
      <c r="S3887" s="3">
        <v>106</v>
      </c>
      <c r="T3887">
        <v>10</v>
      </c>
      <c r="U3887" t="str">
        <f>IF(Ecommerce_Sales[[#This Row],[Delivery_Time_Days]]&gt;7,"Delay",IF(Ecommerce_Sales[[#This Row],[Delivery_Time_Days]] = 0,"No delivery",IF(Ecommerce_Sales[[#This Row],[Delivery_Time_Days]]&lt;=7,"On-time")))</f>
        <v>Delay</v>
      </c>
      <c r="V3887" s="7">
        <f>Ecommerce_Sales[[#This Row],[Profit]]/Ecommerce_Sales[[#This Row],[Total_Price]]</f>
        <v>0.3</v>
      </c>
      <c r="W3887" s="3">
        <v>312</v>
      </c>
      <c r="X3887" s="3"/>
    </row>
    <row r="3888" spans="1:24" x14ac:dyDescent="0.25">
      <c r="A3888" s="1" t="s">
        <v>10031</v>
      </c>
      <c r="B3888" s="1" t="s">
        <v>258</v>
      </c>
      <c r="C3888" s="1" t="s">
        <v>259</v>
      </c>
      <c r="D3888" s="1" t="s">
        <v>7234</v>
      </c>
      <c r="E3888" s="1" t="s">
        <v>2005</v>
      </c>
      <c r="F3888" s="2">
        <v>45199</v>
      </c>
      <c r="G3888" s="2">
        <v>45655</v>
      </c>
      <c r="H3888" s="2" t="str">
        <f>TEXT(Ecommerce_Sales[[#This Row],[Order_Date]],"mmmm")</f>
        <v>December</v>
      </c>
      <c r="I3888" s="2" t="str">
        <f>TEXT(Ecommerce_Sales[[#This Row],[Order_Date]],"yyyy")</f>
        <v>2024</v>
      </c>
      <c r="J3888" s="2" t="str">
        <f>TEXT(Ecommerce_Sales[[#This Row],[Order_Date]],"mmmm")</f>
        <v>December</v>
      </c>
      <c r="K3888" s="1" t="s">
        <v>1947</v>
      </c>
      <c r="L3888" s="1" t="s">
        <v>10032</v>
      </c>
      <c r="M3888" s="1" t="s">
        <v>1956</v>
      </c>
      <c r="N3888" s="1" t="s">
        <v>1957</v>
      </c>
      <c r="O3888" s="3">
        <v>1375</v>
      </c>
      <c r="P3888">
        <v>4</v>
      </c>
      <c r="Q3888" s="3">
        <v>5498</v>
      </c>
      <c r="R3888" s="1" t="s">
        <v>1958</v>
      </c>
      <c r="S3888" s="3">
        <v>275</v>
      </c>
      <c r="T3888">
        <v>9</v>
      </c>
      <c r="U3888" t="str">
        <f>IF(Ecommerce_Sales[[#This Row],[Delivery_Time_Days]]&gt;7,"Delay",IF(Ecommerce_Sales[[#This Row],[Delivery_Time_Days]] = 0,"No delivery",IF(Ecommerce_Sales[[#This Row],[Delivery_Time_Days]]&lt;=7,"On-time")))</f>
        <v>Delay</v>
      </c>
      <c r="V3888" s="7">
        <f>Ecommerce_Sales[[#This Row],[Profit]]/Ecommerce_Sales[[#This Row],[Total_Price]]</f>
        <v>0.15005456529647143</v>
      </c>
      <c r="W3888" s="3">
        <v>825</v>
      </c>
      <c r="X3888" s="3"/>
    </row>
    <row r="3889" spans="1:24" x14ac:dyDescent="0.25">
      <c r="A3889" s="1" t="s">
        <v>10033</v>
      </c>
      <c r="B3889" s="1" t="s">
        <v>116</v>
      </c>
      <c r="C3889" s="1" t="s">
        <v>117</v>
      </c>
      <c r="D3889" s="1" t="s">
        <v>2234</v>
      </c>
      <c r="E3889" s="1" t="s">
        <v>1946</v>
      </c>
      <c r="F3889" s="2">
        <v>45233</v>
      </c>
      <c r="G3889" s="2">
        <v>45632</v>
      </c>
      <c r="H3889" s="2" t="str">
        <f>TEXT(Ecommerce_Sales[[#This Row],[Order_Date]],"mmmm")</f>
        <v>December</v>
      </c>
      <c r="I3889" s="2" t="str">
        <f>TEXT(Ecommerce_Sales[[#This Row],[Order_Date]],"yyyy")</f>
        <v>2024</v>
      </c>
      <c r="J3889" s="2" t="str">
        <f>TEXT(Ecommerce_Sales[[#This Row],[Order_Date]],"mmmm")</f>
        <v>December</v>
      </c>
      <c r="K3889" s="1" t="s">
        <v>1947</v>
      </c>
      <c r="L3889" s="1" t="s">
        <v>10034</v>
      </c>
      <c r="M3889" s="1" t="s">
        <v>1956</v>
      </c>
      <c r="N3889" s="1" t="s">
        <v>1957</v>
      </c>
      <c r="O3889" s="3">
        <v>326</v>
      </c>
      <c r="P3889">
        <v>4</v>
      </c>
      <c r="Q3889" s="3">
        <v>1305</v>
      </c>
      <c r="R3889" s="1" t="s">
        <v>1951</v>
      </c>
      <c r="S3889" s="3">
        <v>185</v>
      </c>
      <c r="T3889">
        <v>9</v>
      </c>
      <c r="U3889" t="str">
        <f>IF(Ecommerce_Sales[[#This Row],[Delivery_Time_Days]]&gt;7,"Delay",IF(Ecommerce_Sales[[#This Row],[Delivery_Time_Days]] = 0,"No delivery",IF(Ecommerce_Sales[[#This Row],[Delivery_Time_Days]]&lt;=7,"On-time")))</f>
        <v>Delay</v>
      </c>
      <c r="V3889" s="7">
        <f>Ecommerce_Sales[[#This Row],[Profit]]/Ecommerce_Sales[[#This Row],[Total_Price]]</f>
        <v>0.15019157088122606</v>
      </c>
      <c r="W3889" s="3">
        <v>196</v>
      </c>
      <c r="X3889" s="3"/>
    </row>
    <row r="3890" spans="1:24" x14ac:dyDescent="0.25">
      <c r="A3890" s="1" t="s">
        <v>10035</v>
      </c>
      <c r="B3890" s="1" t="s">
        <v>118</v>
      </c>
      <c r="C3890" s="1" t="s">
        <v>119</v>
      </c>
      <c r="D3890" s="1" t="s">
        <v>5472</v>
      </c>
      <c r="E3890" s="1" t="s">
        <v>1946</v>
      </c>
      <c r="F3890" s="2">
        <v>45292</v>
      </c>
      <c r="G3890" s="2">
        <v>45106</v>
      </c>
      <c r="H3890" s="2" t="str">
        <f>TEXT(Ecommerce_Sales[[#This Row],[Order_Date]],"mmmm")</f>
        <v>June</v>
      </c>
      <c r="I3890" s="2" t="str">
        <f>TEXT(Ecommerce_Sales[[#This Row],[Order_Date]],"yyyy")</f>
        <v>2023</v>
      </c>
      <c r="J3890" s="2" t="str">
        <f>TEXT(Ecommerce_Sales[[#This Row],[Order_Date]],"mmmm")</f>
        <v>June</v>
      </c>
      <c r="K3890" s="1" t="s">
        <v>1986</v>
      </c>
      <c r="L3890" s="1" t="s">
        <v>8590</v>
      </c>
      <c r="M3890" s="1" t="s">
        <v>2007</v>
      </c>
      <c r="N3890" s="1" t="s">
        <v>1973</v>
      </c>
      <c r="O3890" s="3">
        <v>709</v>
      </c>
      <c r="P3890">
        <v>3</v>
      </c>
      <c r="Q3890" s="3">
        <v>2126</v>
      </c>
      <c r="R3890" s="1" t="s">
        <v>1958</v>
      </c>
      <c r="S3890" s="3">
        <v>222</v>
      </c>
      <c r="U3890" t="str">
        <f>IF(Ecommerce_Sales[[#This Row],[Delivery_Time_Days]]&gt;7,"Delay",IF(Ecommerce_Sales[[#This Row],[Delivery_Time_Days]] = 0,"No delivery",IF(Ecommerce_Sales[[#This Row],[Delivery_Time_Days]]&lt;=7,"On-time")))</f>
        <v>No delivery</v>
      </c>
      <c r="V3890" s="7">
        <f>Ecommerce_Sales[[#This Row],[Profit]]/Ecommerce_Sales[[#This Row],[Total_Price]]</f>
        <v>0.30009407337723426</v>
      </c>
      <c r="W3890" s="3">
        <v>638</v>
      </c>
      <c r="X3890" s="3"/>
    </row>
    <row r="3891" spans="1:24" x14ac:dyDescent="0.25">
      <c r="A3891" s="1" t="s">
        <v>10036</v>
      </c>
      <c r="B3891" s="1" t="s">
        <v>404</v>
      </c>
      <c r="C3891" s="1" t="s">
        <v>405</v>
      </c>
      <c r="D3891" s="1" t="s">
        <v>4988</v>
      </c>
      <c r="E3891" s="1" t="s">
        <v>1961</v>
      </c>
      <c r="F3891" s="2">
        <v>45158</v>
      </c>
      <c r="G3891" s="2">
        <v>45505</v>
      </c>
      <c r="H3891" s="2" t="str">
        <f>TEXT(Ecommerce_Sales[[#This Row],[Order_Date]],"mmmm")</f>
        <v>August</v>
      </c>
      <c r="I3891" s="2" t="str">
        <f>TEXT(Ecommerce_Sales[[#This Row],[Order_Date]],"yyyy")</f>
        <v>2024</v>
      </c>
      <c r="J3891" s="2" t="str">
        <f>TEXT(Ecommerce_Sales[[#This Row],[Order_Date]],"mmmm")</f>
        <v>August</v>
      </c>
      <c r="K3891" s="1" t="s">
        <v>1947</v>
      </c>
      <c r="L3891" s="1" t="s">
        <v>10037</v>
      </c>
      <c r="M3891" s="1" t="s">
        <v>2247</v>
      </c>
      <c r="N3891" s="1" t="s">
        <v>1957</v>
      </c>
      <c r="O3891" s="3">
        <v>578</v>
      </c>
      <c r="P3891">
        <v>3</v>
      </c>
      <c r="Q3891" s="3">
        <v>1734</v>
      </c>
      <c r="R3891" s="1" t="s">
        <v>1951</v>
      </c>
      <c r="S3891" s="3">
        <v>106</v>
      </c>
      <c r="T3891">
        <v>6</v>
      </c>
      <c r="U3891" t="str">
        <f>IF(Ecommerce_Sales[[#This Row],[Delivery_Time_Days]]&gt;7,"Delay",IF(Ecommerce_Sales[[#This Row],[Delivery_Time_Days]] = 0,"No delivery",IF(Ecommerce_Sales[[#This Row],[Delivery_Time_Days]]&lt;=7,"On-time")))</f>
        <v>On-time</v>
      </c>
      <c r="V3891" s="7">
        <f>Ecommerce_Sales[[#This Row],[Profit]]/Ecommerce_Sales[[#This Row],[Total_Price]]</f>
        <v>0.14994232987312572</v>
      </c>
      <c r="W3891" s="3">
        <v>260</v>
      </c>
      <c r="X3891" s="3"/>
    </row>
    <row r="3892" spans="1:24" x14ac:dyDescent="0.25">
      <c r="A3892" s="1" t="s">
        <v>10038</v>
      </c>
      <c r="B3892" s="1" t="s">
        <v>66</v>
      </c>
      <c r="C3892" s="1" t="s">
        <v>67</v>
      </c>
      <c r="D3892" s="1" t="s">
        <v>3681</v>
      </c>
      <c r="E3892" s="1" t="s">
        <v>1946</v>
      </c>
      <c r="F3892" s="2">
        <v>45392</v>
      </c>
      <c r="G3892" s="2">
        <v>45252</v>
      </c>
      <c r="H3892" s="2" t="str">
        <f>TEXT(Ecommerce_Sales[[#This Row],[Order_Date]],"mmmm")</f>
        <v>November</v>
      </c>
      <c r="I3892" s="2" t="str">
        <f>TEXT(Ecommerce_Sales[[#This Row],[Order_Date]],"yyyy")</f>
        <v>2023</v>
      </c>
      <c r="J3892" s="2" t="str">
        <f>TEXT(Ecommerce_Sales[[#This Row],[Order_Date]],"mmmm")</f>
        <v>November</v>
      </c>
      <c r="K3892" s="1" t="s">
        <v>1947</v>
      </c>
      <c r="L3892" s="1" t="s">
        <v>10039</v>
      </c>
      <c r="M3892" s="1" t="s">
        <v>2104</v>
      </c>
      <c r="N3892" s="1" t="s">
        <v>1978</v>
      </c>
      <c r="O3892" s="3">
        <v>393</v>
      </c>
      <c r="P3892">
        <v>6</v>
      </c>
      <c r="Q3892" s="3">
        <v>2361</v>
      </c>
      <c r="R3892" s="1" t="s">
        <v>1951</v>
      </c>
      <c r="S3892" s="3">
        <v>346</v>
      </c>
      <c r="T3892">
        <v>9</v>
      </c>
      <c r="U3892" t="str">
        <f>IF(Ecommerce_Sales[[#This Row],[Delivery_Time_Days]]&gt;7,"Delay",IF(Ecommerce_Sales[[#This Row],[Delivery_Time_Days]] = 0,"No delivery",IF(Ecommerce_Sales[[#This Row],[Delivery_Time_Days]]&lt;=7,"On-time")))</f>
        <v>Delay</v>
      </c>
      <c r="V3892" s="7">
        <f>Ecommerce_Sales[[#This Row],[Profit]]/Ecommerce_Sales[[#This Row],[Total_Price]]</f>
        <v>0.3498517577297755</v>
      </c>
      <c r="W3892" s="3">
        <v>826</v>
      </c>
      <c r="X3892" s="3"/>
    </row>
    <row r="3893" spans="1:24" x14ac:dyDescent="0.25">
      <c r="A3893" s="1" t="s">
        <v>10040</v>
      </c>
      <c r="B3893" s="1" t="s">
        <v>82</v>
      </c>
      <c r="C3893" s="1" t="s">
        <v>83</v>
      </c>
      <c r="D3893" s="1" t="s">
        <v>3221</v>
      </c>
      <c r="E3893" s="1" t="s">
        <v>1946</v>
      </c>
      <c r="F3893" s="2">
        <v>45029</v>
      </c>
      <c r="G3893" s="2">
        <v>45112</v>
      </c>
      <c r="H3893" s="2" t="str">
        <f>TEXT(Ecommerce_Sales[[#This Row],[Order_Date]],"mmmm")</f>
        <v>July</v>
      </c>
      <c r="I3893" s="2" t="str">
        <f>TEXT(Ecommerce_Sales[[#This Row],[Order_Date]],"yyyy")</f>
        <v>2023</v>
      </c>
      <c r="J3893" s="2" t="str">
        <f>TEXT(Ecommerce_Sales[[#This Row],[Order_Date]],"mmmm")</f>
        <v>July</v>
      </c>
      <c r="K3893" s="1" t="s">
        <v>1947</v>
      </c>
      <c r="L3893" s="1" t="s">
        <v>10041</v>
      </c>
      <c r="M3893" s="1" t="s">
        <v>1988</v>
      </c>
      <c r="N3893" s="1" t="s">
        <v>1989</v>
      </c>
      <c r="O3893" s="3">
        <v>1266</v>
      </c>
      <c r="P3893">
        <v>2</v>
      </c>
      <c r="Q3893" s="3">
        <v>2532</v>
      </c>
      <c r="R3893" s="1" t="s">
        <v>1958</v>
      </c>
      <c r="S3893" s="3">
        <v>180</v>
      </c>
      <c r="T3893">
        <v>5</v>
      </c>
      <c r="U3893" t="str">
        <f>IF(Ecommerce_Sales[[#This Row],[Delivery_Time_Days]]&gt;7,"Delay",IF(Ecommerce_Sales[[#This Row],[Delivery_Time_Days]] = 0,"No delivery",IF(Ecommerce_Sales[[#This Row],[Delivery_Time_Days]]&lt;=7,"On-time")))</f>
        <v>On-time</v>
      </c>
      <c r="V3893" s="7">
        <f>Ecommerce_Sales[[#This Row],[Profit]]/Ecommerce_Sales[[#This Row],[Total_Price]]</f>
        <v>0.25</v>
      </c>
      <c r="W3893" s="3">
        <v>633</v>
      </c>
      <c r="X3893" s="3"/>
    </row>
    <row r="3894" spans="1:24" x14ac:dyDescent="0.25">
      <c r="A3894" s="1" t="s">
        <v>10042</v>
      </c>
      <c r="B3894" s="1" t="s">
        <v>838</v>
      </c>
      <c r="C3894" s="1" t="s">
        <v>839</v>
      </c>
      <c r="D3894" s="1" t="s">
        <v>4253</v>
      </c>
      <c r="E3894" s="1" t="s">
        <v>1954</v>
      </c>
      <c r="F3894" s="2">
        <v>45650</v>
      </c>
      <c r="G3894" s="2">
        <v>45195</v>
      </c>
      <c r="H3894" s="2" t="str">
        <f>TEXT(Ecommerce_Sales[[#This Row],[Order_Date]],"mmmm")</f>
        <v>September</v>
      </c>
      <c r="I3894" s="2" t="str">
        <f>TEXT(Ecommerce_Sales[[#This Row],[Order_Date]],"yyyy")</f>
        <v>2023</v>
      </c>
      <c r="J3894" s="2" t="str">
        <f>TEXT(Ecommerce_Sales[[#This Row],[Order_Date]],"mmmm")</f>
        <v>September</v>
      </c>
      <c r="K3894" s="1" t="s">
        <v>1947</v>
      </c>
      <c r="L3894" s="1" t="s">
        <v>10043</v>
      </c>
      <c r="M3894" s="1" t="s">
        <v>2079</v>
      </c>
      <c r="N3894" s="1" t="s">
        <v>1973</v>
      </c>
      <c r="O3894" s="3">
        <v>707</v>
      </c>
      <c r="P3894">
        <v>1</v>
      </c>
      <c r="Q3894" s="3">
        <v>707</v>
      </c>
      <c r="R3894" s="1" t="s">
        <v>1951</v>
      </c>
      <c r="S3894" s="3">
        <v>67</v>
      </c>
      <c r="T3894">
        <v>4</v>
      </c>
      <c r="U3894" t="str">
        <f>IF(Ecommerce_Sales[[#This Row],[Delivery_Time_Days]]&gt;7,"Delay",IF(Ecommerce_Sales[[#This Row],[Delivery_Time_Days]] = 0,"No delivery",IF(Ecommerce_Sales[[#This Row],[Delivery_Time_Days]]&lt;=7,"On-time")))</f>
        <v>On-time</v>
      </c>
      <c r="V3894" s="7">
        <f>Ecommerce_Sales[[#This Row],[Profit]]/Ecommerce_Sales[[#This Row],[Total_Price]]</f>
        <v>0.29985855728429983</v>
      </c>
      <c r="W3894" s="3">
        <v>212</v>
      </c>
      <c r="X3894" s="3"/>
    </row>
    <row r="3895" spans="1:24" x14ac:dyDescent="0.25">
      <c r="A3895" s="1" t="s">
        <v>10044</v>
      </c>
      <c r="B3895" s="1" t="s">
        <v>898</v>
      </c>
      <c r="C3895" s="1" t="s">
        <v>899</v>
      </c>
      <c r="D3895" s="1" t="s">
        <v>4011</v>
      </c>
      <c r="E3895" s="1" t="s">
        <v>1966</v>
      </c>
      <c r="F3895" s="2">
        <v>45068</v>
      </c>
      <c r="G3895" s="2">
        <v>45082</v>
      </c>
      <c r="H3895" s="2" t="str">
        <f>TEXT(Ecommerce_Sales[[#This Row],[Order_Date]],"mmmm")</f>
        <v>June</v>
      </c>
      <c r="I3895" s="2" t="str">
        <f>TEXT(Ecommerce_Sales[[#This Row],[Order_Date]],"yyyy")</f>
        <v>2023</v>
      </c>
      <c r="J3895" s="2" t="str">
        <f>TEXT(Ecommerce_Sales[[#This Row],[Order_Date]],"mmmm")</f>
        <v>June</v>
      </c>
      <c r="K3895" s="1" t="s">
        <v>1947</v>
      </c>
      <c r="L3895" s="1" t="s">
        <v>10045</v>
      </c>
      <c r="M3895" s="1" t="s">
        <v>1949</v>
      </c>
      <c r="N3895" s="1" t="s">
        <v>1950</v>
      </c>
      <c r="O3895" s="3">
        <v>423</v>
      </c>
      <c r="P3895">
        <v>4</v>
      </c>
      <c r="Q3895" s="3">
        <v>1693</v>
      </c>
      <c r="R3895" s="1" t="s">
        <v>2012</v>
      </c>
      <c r="S3895" s="3">
        <v>191</v>
      </c>
      <c r="T3895">
        <v>6</v>
      </c>
      <c r="U3895" t="str">
        <f>IF(Ecommerce_Sales[[#This Row],[Delivery_Time_Days]]&gt;7,"Delay",IF(Ecommerce_Sales[[#This Row],[Delivery_Time_Days]] = 0,"No delivery",IF(Ecommerce_Sales[[#This Row],[Delivery_Time_Days]]&lt;=7,"On-time")))</f>
        <v>On-time</v>
      </c>
      <c r="V3895" s="7">
        <f>Ecommerce_Sales[[#This Row],[Profit]]/Ecommerce_Sales[[#This Row],[Total_Price]]</f>
        <v>0.39988186650915536</v>
      </c>
      <c r="W3895" s="3">
        <v>677</v>
      </c>
      <c r="X3895" s="3"/>
    </row>
    <row r="3896" spans="1:24" x14ac:dyDescent="0.25">
      <c r="A3896" s="1" t="s">
        <v>10046</v>
      </c>
      <c r="B3896" s="1" t="s">
        <v>618</v>
      </c>
      <c r="C3896" s="1" t="s">
        <v>619</v>
      </c>
      <c r="D3896" s="1" t="s">
        <v>4842</v>
      </c>
      <c r="E3896" s="1" t="s">
        <v>1961</v>
      </c>
      <c r="F3896" s="2">
        <v>45551</v>
      </c>
      <c r="G3896" s="2">
        <v>45067</v>
      </c>
      <c r="H3896" s="2" t="str">
        <f>TEXT(Ecommerce_Sales[[#This Row],[Order_Date]],"mmmm")</f>
        <v>May</v>
      </c>
      <c r="I3896" s="2" t="str">
        <f>TEXT(Ecommerce_Sales[[#This Row],[Order_Date]],"yyyy")</f>
        <v>2023</v>
      </c>
      <c r="J3896" s="2" t="str">
        <f>TEXT(Ecommerce_Sales[[#This Row],[Order_Date]],"mmmm")</f>
        <v>May</v>
      </c>
      <c r="K3896" s="1" t="s">
        <v>1947</v>
      </c>
      <c r="L3896" s="1" t="s">
        <v>6655</v>
      </c>
      <c r="M3896" s="1" t="s">
        <v>1963</v>
      </c>
      <c r="N3896" s="1" t="s">
        <v>1957</v>
      </c>
      <c r="O3896" s="3">
        <v>205</v>
      </c>
      <c r="P3896">
        <v>3</v>
      </c>
      <c r="Q3896" s="3">
        <v>616</v>
      </c>
      <c r="R3896" s="1" t="s">
        <v>2008</v>
      </c>
      <c r="S3896" s="3">
        <v>35</v>
      </c>
      <c r="T3896">
        <v>8</v>
      </c>
      <c r="U3896" t="str">
        <f>IF(Ecommerce_Sales[[#This Row],[Delivery_Time_Days]]&gt;7,"Delay",IF(Ecommerce_Sales[[#This Row],[Delivery_Time_Days]] = 0,"No delivery",IF(Ecommerce_Sales[[#This Row],[Delivery_Time_Days]]&lt;=7,"On-time")))</f>
        <v>Delay</v>
      </c>
      <c r="V3896" s="7">
        <f>Ecommerce_Sales[[#This Row],[Profit]]/Ecommerce_Sales[[#This Row],[Total_Price]]</f>
        <v>0.14935064935064934</v>
      </c>
      <c r="W3896" s="3">
        <v>92</v>
      </c>
      <c r="X3896" s="3"/>
    </row>
    <row r="3897" spans="1:24" x14ac:dyDescent="0.25">
      <c r="A3897" s="1" t="s">
        <v>10047</v>
      </c>
      <c r="B3897" s="1" t="s">
        <v>1399</v>
      </c>
      <c r="C3897" s="1" t="s">
        <v>1400</v>
      </c>
      <c r="D3897" s="1" t="s">
        <v>10048</v>
      </c>
      <c r="E3897" s="1" t="s">
        <v>1996</v>
      </c>
      <c r="F3897" s="2">
        <v>45194</v>
      </c>
      <c r="G3897" s="2">
        <v>45104</v>
      </c>
      <c r="H3897" s="2" t="str">
        <f>TEXT(Ecommerce_Sales[[#This Row],[Order_Date]],"mmmm")</f>
        <v>June</v>
      </c>
      <c r="I3897" s="2" t="str">
        <f>TEXT(Ecommerce_Sales[[#This Row],[Order_Date]],"yyyy")</f>
        <v>2023</v>
      </c>
      <c r="J3897" s="2" t="str">
        <f>TEXT(Ecommerce_Sales[[#This Row],[Order_Date]],"mmmm")</f>
        <v>June</v>
      </c>
      <c r="K3897" s="1" t="s">
        <v>1992</v>
      </c>
      <c r="L3897" s="1" t="s">
        <v>10049</v>
      </c>
      <c r="M3897" s="1" t="s">
        <v>1988</v>
      </c>
      <c r="N3897" s="1" t="s">
        <v>1989</v>
      </c>
      <c r="O3897" s="3">
        <v>756</v>
      </c>
      <c r="P3897">
        <v>2</v>
      </c>
      <c r="Q3897" s="3">
        <v>1512</v>
      </c>
      <c r="R3897" s="1" t="s">
        <v>1951</v>
      </c>
      <c r="S3897" s="3">
        <v>121</v>
      </c>
      <c r="U3897" t="str">
        <f>IF(Ecommerce_Sales[[#This Row],[Delivery_Time_Days]]&gt;7,"Delay",IF(Ecommerce_Sales[[#This Row],[Delivery_Time_Days]] = 0,"No delivery",IF(Ecommerce_Sales[[#This Row],[Delivery_Time_Days]]&lt;=7,"On-time")))</f>
        <v>No delivery</v>
      </c>
      <c r="V3897" s="7">
        <f>Ecommerce_Sales[[#This Row],[Profit]]/Ecommerce_Sales[[#This Row],[Total_Price]]</f>
        <v>0.25</v>
      </c>
      <c r="W3897" s="3">
        <v>378</v>
      </c>
      <c r="X3897" s="3"/>
    </row>
    <row r="3898" spans="1:24" x14ac:dyDescent="0.25">
      <c r="A3898" s="1" t="s">
        <v>10050</v>
      </c>
      <c r="B3898" s="1" t="s">
        <v>1677</v>
      </c>
      <c r="C3898" s="1" t="s">
        <v>1678</v>
      </c>
      <c r="D3898" s="1" t="s">
        <v>6531</v>
      </c>
      <c r="E3898" s="1" t="s">
        <v>1946</v>
      </c>
      <c r="F3898" s="2">
        <v>45116</v>
      </c>
      <c r="G3898" s="2">
        <v>45330</v>
      </c>
      <c r="H3898" s="2" t="str">
        <f>TEXT(Ecommerce_Sales[[#This Row],[Order_Date]],"mmmm")</f>
        <v>February</v>
      </c>
      <c r="I3898" s="2" t="str">
        <f>TEXT(Ecommerce_Sales[[#This Row],[Order_Date]],"yyyy")</f>
        <v>2024</v>
      </c>
      <c r="J3898" s="2" t="str">
        <f>TEXT(Ecommerce_Sales[[#This Row],[Order_Date]],"mmmm")</f>
        <v>February</v>
      </c>
      <c r="K3898" s="1" t="s">
        <v>1947</v>
      </c>
      <c r="L3898" s="1" t="s">
        <v>10051</v>
      </c>
      <c r="M3898" s="1" t="s">
        <v>1949</v>
      </c>
      <c r="N3898" s="1" t="s">
        <v>1950</v>
      </c>
      <c r="O3898" s="3">
        <v>723</v>
      </c>
      <c r="P3898">
        <v>3</v>
      </c>
      <c r="Q3898" s="3">
        <v>2169</v>
      </c>
      <c r="R3898" s="1" t="s">
        <v>1958</v>
      </c>
      <c r="S3898" s="3">
        <v>185</v>
      </c>
      <c r="T3898">
        <v>8</v>
      </c>
      <c r="U3898" t="str">
        <f>IF(Ecommerce_Sales[[#This Row],[Delivery_Time_Days]]&gt;7,"Delay",IF(Ecommerce_Sales[[#This Row],[Delivery_Time_Days]] = 0,"No delivery",IF(Ecommerce_Sales[[#This Row],[Delivery_Time_Days]]&lt;=7,"On-time")))</f>
        <v>Delay</v>
      </c>
      <c r="V3898" s="7">
        <f>Ecommerce_Sales[[#This Row],[Profit]]/Ecommerce_Sales[[#This Row],[Total_Price]]</f>
        <v>0.40018441678192718</v>
      </c>
      <c r="W3898" s="3">
        <v>868</v>
      </c>
      <c r="X3898" s="3"/>
    </row>
    <row r="3899" spans="1:24" x14ac:dyDescent="0.25">
      <c r="A3899" s="1" t="s">
        <v>10052</v>
      </c>
      <c r="B3899" s="1" t="s">
        <v>1565</v>
      </c>
      <c r="C3899" s="1" t="s">
        <v>1566</v>
      </c>
      <c r="D3899" s="1" t="s">
        <v>3883</v>
      </c>
      <c r="E3899" s="1" t="s">
        <v>2005</v>
      </c>
      <c r="F3899" s="2">
        <v>45105</v>
      </c>
      <c r="G3899" s="2">
        <v>45130</v>
      </c>
      <c r="H3899" s="2" t="str">
        <f>TEXT(Ecommerce_Sales[[#This Row],[Order_Date]],"mmmm")</f>
        <v>July</v>
      </c>
      <c r="I3899" s="2" t="str">
        <f>TEXT(Ecommerce_Sales[[#This Row],[Order_Date]],"yyyy")</f>
        <v>2023</v>
      </c>
      <c r="J3899" s="2" t="str">
        <f>TEXT(Ecommerce_Sales[[#This Row],[Order_Date]],"mmmm")</f>
        <v>July</v>
      </c>
      <c r="K3899" s="1" t="s">
        <v>1947</v>
      </c>
      <c r="L3899" s="1" t="s">
        <v>10053</v>
      </c>
      <c r="M3899" s="1" t="s">
        <v>2047</v>
      </c>
      <c r="N3899" s="1" t="s">
        <v>1989</v>
      </c>
      <c r="O3899" s="3">
        <v>1182</v>
      </c>
      <c r="P3899">
        <v>6</v>
      </c>
      <c r="Q3899" s="3">
        <v>7091</v>
      </c>
      <c r="R3899" s="1" t="s">
        <v>1951</v>
      </c>
      <c r="S3899" s="3">
        <v>578</v>
      </c>
      <c r="T3899">
        <v>10</v>
      </c>
      <c r="U3899" t="str">
        <f>IF(Ecommerce_Sales[[#This Row],[Delivery_Time_Days]]&gt;7,"Delay",IF(Ecommerce_Sales[[#This Row],[Delivery_Time_Days]] = 0,"No delivery",IF(Ecommerce_Sales[[#This Row],[Delivery_Time_Days]]&lt;=7,"On-time")))</f>
        <v>Delay</v>
      </c>
      <c r="V3899" s="7">
        <f>Ecommerce_Sales[[#This Row],[Profit]]/Ecommerce_Sales[[#This Row],[Total_Price]]</f>
        <v>0.25003525595825693</v>
      </c>
      <c r="W3899" s="3">
        <v>1773</v>
      </c>
      <c r="X3899" s="3"/>
    </row>
    <row r="3900" spans="1:24" x14ac:dyDescent="0.25">
      <c r="A3900" s="1" t="s">
        <v>10054</v>
      </c>
      <c r="B3900" s="1" t="s">
        <v>922</v>
      </c>
      <c r="C3900" s="1" t="s">
        <v>923</v>
      </c>
      <c r="D3900" s="1" t="s">
        <v>2928</v>
      </c>
      <c r="E3900" s="1" t="s">
        <v>1946</v>
      </c>
      <c r="F3900" s="2">
        <v>45122</v>
      </c>
      <c r="G3900" s="2">
        <v>45368</v>
      </c>
      <c r="H3900" s="2" t="str">
        <f>TEXT(Ecommerce_Sales[[#This Row],[Order_Date]],"mmmm")</f>
        <v>March</v>
      </c>
      <c r="I3900" s="2" t="str">
        <f>TEXT(Ecommerce_Sales[[#This Row],[Order_Date]],"yyyy")</f>
        <v>2024</v>
      </c>
      <c r="J3900" s="2" t="str">
        <f>TEXT(Ecommerce_Sales[[#This Row],[Order_Date]],"mmmm")</f>
        <v>March</v>
      </c>
      <c r="K3900" s="1" t="s">
        <v>1947</v>
      </c>
      <c r="L3900" s="1" t="s">
        <v>10055</v>
      </c>
      <c r="M3900" s="1" t="s">
        <v>2007</v>
      </c>
      <c r="N3900" s="1" t="s">
        <v>1973</v>
      </c>
      <c r="O3900" s="3">
        <v>346</v>
      </c>
      <c r="P3900">
        <v>3</v>
      </c>
      <c r="Q3900" s="3">
        <v>1039</v>
      </c>
      <c r="R3900" s="1" t="s">
        <v>1958</v>
      </c>
      <c r="S3900" s="3">
        <v>64</v>
      </c>
      <c r="T3900">
        <v>6</v>
      </c>
      <c r="U3900" t="str">
        <f>IF(Ecommerce_Sales[[#This Row],[Delivery_Time_Days]]&gt;7,"Delay",IF(Ecommerce_Sales[[#This Row],[Delivery_Time_Days]] = 0,"No delivery",IF(Ecommerce_Sales[[#This Row],[Delivery_Time_Days]]&lt;=7,"On-time")))</f>
        <v>On-time</v>
      </c>
      <c r="V3900" s="7">
        <f>Ecommerce_Sales[[#This Row],[Profit]]/Ecommerce_Sales[[#This Row],[Total_Price]]</f>
        <v>0.30028873917228105</v>
      </c>
      <c r="W3900" s="3">
        <v>312</v>
      </c>
      <c r="X3900" s="3"/>
    </row>
    <row r="3901" spans="1:24" x14ac:dyDescent="0.25">
      <c r="A3901" s="1" t="s">
        <v>10056</v>
      </c>
      <c r="B3901" s="1" t="s">
        <v>216</v>
      </c>
      <c r="C3901" s="1" t="s">
        <v>217</v>
      </c>
      <c r="D3901" s="1" t="s">
        <v>4484</v>
      </c>
      <c r="E3901" s="1" t="s">
        <v>2005</v>
      </c>
      <c r="F3901" s="2">
        <v>44948</v>
      </c>
      <c r="G3901" s="2">
        <v>45261</v>
      </c>
      <c r="H3901" s="2" t="str">
        <f>TEXT(Ecommerce_Sales[[#This Row],[Order_Date]],"mmmm")</f>
        <v>December</v>
      </c>
      <c r="I3901" s="2" t="str">
        <f>TEXT(Ecommerce_Sales[[#This Row],[Order_Date]],"yyyy")</f>
        <v>2023</v>
      </c>
      <c r="J3901" s="2" t="str">
        <f>TEXT(Ecommerce_Sales[[#This Row],[Order_Date]],"mmmm")</f>
        <v>December</v>
      </c>
      <c r="K3901" s="1" t="s">
        <v>1947</v>
      </c>
      <c r="L3901" s="1" t="s">
        <v>10057</v>
      </c>
      <c r="M3901" s="1" t="s">
        <v>2247</v>
      </c>
      <c r="N3901" s="1" t="s">
        <v>1957</v>
      </c>
      <c r="O3901" s="3">
        <v>463</v>
      </c>
      <c r="P3901">
        <v>6</v>
      </c>
      <c r="Q3901" s="3">
        <v>2778</v>
      </c>
      <c r="R3901" s="1" t="s">
        <v>1951</v>
      </c>
      <c r="S3901" s="3">
        <v>289</v>
      </c>
      <c r="T3901">
        <v>10</v>
      </c>
      <c r="U3901" t="str">
        <f>IF(Ecommerce_Sales[[#This Row],[Delivery_Time_Days]]&gt;7,"Delay",IF(Ecommerce_Sales[[#This Row],[Delivery_Time_Days]] = 0,"No delivery",IF(Ecommerce_Sales[[#This Row],[Delivery_Time_Days]]&lt;=7,"On-time")))</f>
        <v>Delay</v>
      </c>
      <c r="V3901" s="7">
        <f>Ecommerce_Sales[[#This Row],[Profit]]/Ecommerce_Sales[[#This Row],[Total_Price]]</f>
        <v>0.15010799136069114</v>
      </c>
      <c r="W3901" s="3">
        <v>417</v>
      </c>
      <c r="X3901" s="3"/>
    </row>
    <row r="3902" spans="1:24" x14ac:dyDescent="0.25">
      <c r="A3902" s="1" t="s">
        <v>10058</v>
      </c>
      <c r="B3902" s="1" t="s">
        <v>832</v>
      </c>
      <c r="C3902" s="1" t="s">
        <v>833</v>
      </c>
      <c r="D3902" s="1" t="s">
        <v>5766</v>
      </c>
      <c r="E3902" s="1" t="s">
        <v>1946</v>
      </c>
      <c r="F3902" s="2">
        <v>45079</v>
      </c>
      <c r="G3902" s="2">
        <v>45540</v>
      </c>
      <c r="H3902" s="2" t="str">
        <f>TEXT(Ecommerce_Sales[[#This Row],[Order_Date]],"mmmm")</f>
        <v>September</v>
      </c>
      <c r="I3902" s="2" t="str">
        <f>TEXT(Ecommerce_Sales[[#This Row],[Order_Date]],"yyyy")</f>
        <v>2024</v>
      </c>
      <c r="J3902" s="2" t="str">
        <f>TEXT(Ecommerce_Sales[[#This Row],[Order_Date]],"mmmm")</f>
        <v>September</v>
      </c>
      <c r="K3902" s="1" t="s">
        <v>1947</v>
      </c>
      <c r="L3902" s="1" t="s">
        <v>10059</v>
      </c>
      <c r="M3902" s="1" t="s">
        <v>2079</v>
      </c>
      <c r="N3902" s="1" t="s">
        <v>1973</v>
      </c>
      <c r="O3902" s="3">
        <v>936</v>
      </c>
      <c r="P3902">
        <v>1</v>
      </c>
      <c r="Q3902" s="3">
        <v>936</v>
      </c>
      <c r="R3902" s="1" t="s">
        <v>2008</v>
      </c>
      <c r="S3902" s="3">
        <v>61</v>
      </c>
      <c r="T3902">
        <v>2</v>
      </c>
      <c r="U3902" t="str">
        <f>IF(Ecommerce_Sales[[#This Row],[Delivery_Time_Days]]&gt;7,"Delay",IF(Ecommerce_Sales[[#This Row],[Delivery_Time_Days]] = 0,"No delivery",IF(Ecommerce_Sales[[#This Row],[Delivery_Time_Days]]&lt;=7,"On-time")))</f>
        <v>On-time</v>
      </c>
      <c r="V3902" s="7">
        <f>Ecommerce_Sales[[#This Row],[Profit]]/Ecommerce_Sales[[#This Row],[Total_Price]]</f>
        <v>0.3002136752136752</v>
      </c>
      <c r="W3902" s="3">
        <v>281</v>
      </c>
      <c r="X3902" s="3"/>
    </row>
    <row r="3903" spans="1:24" x14ac:dyDescent="0.25">
      <c r="A3903" s="1" t="s">
        <v>10060</v>
      </c>
      <c r="B3903" s="1" t="s">
        <v>517</v>
      </c>
      <c r="C3903" s="1" t="s">
        <v>518</v>
      </c>
      <c r="D3903" s="1" t="s">
        <v>6762</v>
      </c>
      <c r="E3903" s="1" t="s">
        <v>1961</v>
      </c>
      <c r="F3903" s="2">
        <v>44939</v>
      </c>
      <c r="G3903" s="2">
        <v>45427</v>
      </c>
      <c r="H3903" s="2" t="str">
        <f>TEXT(Ecommerce_Sales[[#This Row],[Order_Date]],"mmmm")</f>
        <v>May</v>
      </c>
      <c r="I3903" s="2" t="str">
        <f>TEXT(Ecommerce_Sales[[#This Row],[Order_Date]],"yyyy")</f>
        <v>2024</v>
      </c>
      <c r="J3903" s="2" t="str">
        <f>TEXT(Ecommerce_Sales[[#This Row],[Order_Date]],"mmmm")</f>
        <v>May</v>
      </c>
      <c r="K3903" s="1" t="s">
        <v>1947</v>
      </c>
      <c r="L3903" s="1" t="s">
        <v>4298</v>
      </c>
      <c r="M3903" s="1" t="s">
        <v>1983</v>
      </c>
      <c r="N3903" s="1" t="s">
        <v>1950</v>
      </c>
      <c r="O3903" s="3">
        <v>267</v>
      </c>
      <c r="P3903">
        <v>3</v>
      </c>
      <c r="Q3903" s="3">
        <v>800</v>
      </c>
      <c r="R3903" s="1" t="s">
        <v>1958</v>
      </c>
      <c r="S3903" s="3">
        <v>118</v>
      </c>
      <c r="T3903">
        <v>9</v>
      </c>
      <c r="U3903" t="str">
        <f>IF(Ecommerce_Sales[[#This Row],[Delivery_Time_Days]]&gt;7,"Delay",IF(Ecommerce_Sales[[#This Row],[Delivery_Time_Days]] = 0,"No delivery",IF(Ecommerce_Sales[[#This Row],[Delivery_Time_Days]]&lt;=7,"On-time")))</f>
        <v>Delay</v>
      </c>
      <c r="V3903" s="7">
        <f>Ecommerce_Sales[[#This Row],[Profit]]/Ecommerce_Sales[[#This Row],[Total_Price]]</f>
        <v>0.4</v>
      </c>
      <c r="W3903" s="3">
        <v>320</v>
      </c>
      <c r="X3903" s="3"/>
    </row>
    <row r="3904" spans="1:24" x14ac:dyDescent="0.25">
      <c r="A3904" s="1" t="s">
        <v>10061</v>
      </c>
      <c r="B3904" s="1" t="s">
        <v>793</v>
      </c>
      <c r="C3904" s="1" t="s">
        <v>794</v>
      </c>
      <c r="D3904" s="1" t="s">
        <v>5613</v>
      </c>
      <c r="E3904" s="1" t="s">
        <v>1961</v>
      </c>
      <c r="F3904" s="2">
        <v>45266</v>
      </c>
      <c r="G3904" s="2">
        <v>44954</v>
      </c>
      <c r="H3904" s="2" t="str">
        <f>TEXT(Ecommerce_Sales[[#This Row],[Order_Date]],"mmmm")</f>
        <v>January</v>
      </c>
      <c r="I3904" s="2" t="str">
        <f>TEXT(Ecommerce_Sales[[#This Row],[Order_Date]],"yyyy")</f>
        <v>2023</v>
      </c>
      <c r="J3904" s="2" t="str">
        <f>TEXT(Ecommerce_Sales[[#This Row],[Order_Date]],"mmmm")</f>
        <v>January</v>
      </c>
      <c r="K3904" s="1" t="s">
        <v>1947</v>
      </c>
      <c r="L3904" s="1" t="s">
        <v>10062</v>
      </c>
      <c r="M3904" s="1" t="s">
        <v>2054</v>
      </c>
      <c r="N3904" s="1" t="s">
        <v>1957</v>
      </c>
      <c r="O3904" s="3">
        <v>445</v>
      </c>
      <c r="P3904">
        <v>1</v>
      </c>
      <c r="Q3904" s="3">
        <v>445</v>
      </c>
      <c r="R3904" s="1" t="s">
        <v>2008</v>
      </c>
      <c r="S3904" s="3">
        <v>44</v>
      </c>
      <c r="T3904">
        <v>5</v>
      </c>
      <c r="U3904" t="str">
        <f>IF(Ecommerce_Sales[[#This Row],[Delivery_Time_Days]]&gt;7,"Delay",IF(Ecommerce_Sales[[#This Row],[Delivery_Time_Days]] = 0,"No delivery",IF(Ecommerce_Sales[[#This Row],[Delivery_Time_Days]]&lt;=7,"On-time")))</f>
        <v>On-time</v>
      </c>
      <c r="V3904" s="7">
        <f>Ecommerce_Sales[[#This Row],[Profit]]/Ecommerce_Sales[[#This Row],[Total_Price]]</f>
        <v>0.15056179775280898</v>
      </c>
      <c r="W3904" s="3">
        <v>67</v>
      </c>
      <c r="X3904" s="3"/>
    </row>
    <row r="3905" spans="1:24" x14ac:dyDescent="0.25">
      <c r="A3905" s="1" t="s">
        <v>10063</v>
      </c>
      <c r="B3905" s="1" t="s">
        <v>30</v>
      </c>
      <c r="C3905" s="1" t="s">
        <v>31</v>
      </c>
      <c r="D3905" s="1" t="s">
        <v>3790</v>
      </c>
      <c r="E3905" s="1" t="s">
        <v>1946</v>
      </c>
      <c r="F3905" s="2">
        <v>45464</v>
      </c>
      <c r="G3905" s="2">
        <v>45437</v>
      </c>
      <c r="H3905" s="2" t="str">
        <f>TEXT(Ecommerce_Sales[[#This Row],[Order_Date]],"mmmm")</f>
        <v>May</v>
      </c>
      <c r="I3905" s="2" t="str">
        <f>TEXT(Ecommerce_Sales[[#This Row],[Order_Date]],"yyyy")</f>
        <v>2024</v>
      </c>
      <c r="J3905" s="2" t="str">
        <f>TEXT(Ecommerce_Sales[[#This Row],[Order_Date]],"mmmm")</f>
        <v>May</v>
      </c>
      <c r="K3905" s="1" t="s">
        <v>1947</v>
      </c>
      <c r="L3905" s="1" t="s">
        <v>10064</v>
      </c>
      <c r="M3905" s="1" t="s">
        <v>1983</v>
      </c>
      <c r="N3905" s="1" t="s">
        <v>1950</v>
      </c>
      <c r="O3905" s="3">
        <v>594</v>
      </c>
      <c r="P3905">
        <v>2</v>
      </c>
      <c r="Q3905" s="3">
        <v>1187</v>
      </c>
      <c r="R3905" s="1" t="s">
        <v>1958</v>
      </c>
      <c r="S3905" s="3">
        <v>88</v>
      </c>
      <c r="T3905">
        <v>8</v>
      </c>
      <c r="U3905" t="str">
        <f>IF(Ecommerce_Sales[[#This Row],[Delivery_Time_Days]]&gt;7,"Delay",IF(Ecommerce_Sales[[#This Row],[Delivery_Time_Days]] = 0,"No delivery",IF(Ecommerce_Sales[[#This Row],[Delivery_Time_Days]]&lt;=7,"On-time")))</f>
        <v>Delay</v>
      </c>
      <c r="V3905" s="7">
        <f>Ecommerce_Sales[[#This Row],[Profit]]/Ecommerce_Sales[[#This Row],[Total_Price]]</f>
        <v>0.40016849199663018</v>
      </c>
      <c r="W3905" s="3">
        <v>475</v>
      </c>
      <c r="X3905" s="3"/>
    </row>
    <row r="3906" spans="1:24" x14ac:dyDescent="0.25">
      <c r="A3906" s="1" t="s">
        <v>10065</v>
      </c>
      <c r="B3906" s="1" t="s">
        <v>585</v>
      </c>
      <c r="C3906" s="1" t="s">
        <v>586</v>
      </c>
      <c r="D3906" s="1" t="s">
        <v>3824</v>
      </c>
      <c r="E3906" s="1" t="s">
        <v>1966</v>
      </c>
      <c r="F3906" s="2">
        <v>45193</v>
      </c>
      <c r="G3906" s="2">
        <v>45322</v>
      </c>
      <c r="H3906" s="2" t="str">
        <f>TEXT(Ecommerce_Sales[[#This Row],[Order_Date]],"mmmm")</f>
        <v>January</v>
      </c>
      <c r="I3906" s="2" t="str">
        <f>TEXT(Ecommerce_Sales[[#This Row],[Order_Date]],"yyyy")</f>
        <v>2024</v>
      </c>
      <c r="J3906" s="2" t="str">
        <f>TEXT(Ecommerce_Sales[[#This Row],[Order_Date]],"mmmm")</f>
        <v>January</v>
      </c>
      <c r="K3906" s="1" t="s">
        <v>1947</v>
      </c>
      <c r="L3906" s="1" t="s">
        <v>4051</v>
      </c>
      <c r="M3906" s="1" t="s">
        <v>1983</v>
      </c>
      <c r="N3906" s="1" t="s">
        <v>1950</v>
      </c>
      <c r="O3906" s="3">
        <v>375</v>
      </c>
      <c r="P3906">
        <v>1</v>
      </c>
      <c r="Q3906" s="3">
        <v>375</v>
      </c>
      <c r="R3906" s="1" t="s">
        <v>1958</v>
      </c>
      <c r="S3906" s="3">
        <v>45</v>
      </c>
      <c r="T3906">
        <v>3</v>
      </c>
      <c r="U3906" t="str">
        <f>IF(Ecommerce_Sales[[#This Row],[Delivery_Time_Days]]&gt;7,"Delay",IF(Ecommerce_Sales[[#This Row],[Delivery_Time_Days]] = 0,"No delivery",IF(Ecommerce_Sales[[#This Row],[Delivery_Time_Days]]&lt;=7,"On-time")))</f>
        <v>On-time</v>
      </c>
      <c r="V3906" s="7">
        <f>Ecommerce_Sales[[#This Row],[Profit]]/Ecommerce_Sales[[#This Row],[Total_Price]]</f>
        <v>0.4</v>
      </c>
      <c r="W3906" s="3">
        <v>150</v>
      </c>
      <c r="X3906" s="3"/>
    </row>
    <row r="3907" spans="1:24" x14ac:dyDescent="0.25">
      <c r="A3907" s="1" t="s">
        <v>10066</v>
      </c>
      <c r="B3907" s="1" t="s">
        <v>545</v>
      </c>
      <c r="C3907" s="1" t="s">
        <v>799</v>
      </c>
      <c r="D3907" s="1" t="s">
        <v>2175</v>
      </c>
      <c r="E3907" s="1" t="s">
        <v>1981</v>
      </c>
      <c r="F3907" s="2">
        <v>45643</v>
      </c>
      <c r="G3907" s="2">
        <v>45017</v>
      </c>
      <c r="H3907" s="2" t="str">
        <f>TEXT(Ecommerce_Sales[[#This Row],[Order_Date]],"mmmm")</f>
        <v>April</v>
      </c>
      <c r="I3907" s="2" t="str">
        <f>TEXT(Ecommerce_Sales[[#This Row],[Order_Date]],"yyyy")</f>
        <v>2023</v>
      </c>
      <c r="J3907" s="2" t="str">
        <f>TEXT(Ecommerce_Sales[[#This Row],[Order_Date]],"mmmm")</f>
        <v>April</v>
      </c>
      <c r="K3907" s="1" t="s">
        <v>1992</v>
      </c>
      <c r="L3907" s="1" t="s">
        <v>6509</v>
      </c>
      <c r="M3907" s="1" t="s">
        <v>2002</v>
      </c>
      <c r="N3907" s="1" t="s">
        <v>1989</v>
      </c>
      <c r="O3907" s="3">
        <v>1033</v>
      </c>
      <c r="P3907">
        <v>5</v>
      </c>
      <c r="Q3907" s="3">
        <v>5163</v>
      </c>
      <c r="R3907" s="1" t="s">
        <v>1958</v>
      </c>
      <c r="S3907" s="3">
        <v>650</v>
      </c>
      <c r="U3907" t="str">
        <f>IF(Ecommerce_Sales[[#This Row],[Delivery_Time_Days]]&gt;7,"Delay",IF(Ecommerce_Sales[[#This Row],[Delivery_Time_Days]] = 0,"No delivery",IF(Ecommerce_Sales[[#This Row],[Delivery_Time_Days]]&lt;=7,"On-time")))</f>
        <v>No delivery</v>
      </c>
      <c r="V3907" s="7">
        <f>Ecommerce_Sales[[#This Row],[Profit]]/Ecommerce_Sales[[#This Row],[Total_Price]]</f>
        <v>0.25004842146039125</v>
      </c>
      <c r="W3907" s="3">
        <v>1291</v>
      </c>
      <c r="X3907" s="3"/>
    </row>
    <row r="3908" spans="1:24" x14ac:dyDescent="0.25">
      <c r="A3908" s="1" t="s">
        <v>10067</v>
      </c>
      <c r="B3908" s="1" t="s">
        <v>170</v>
      </c>
      <c r="C3908" s="1" t="s">
        <v>171</v>
      </c>
      <c r="D3908" s="1" t="s">
        <v>8228</v>
      </c>
      <c r="E3908" s="1" t="s">
        <v>1966</v>
      </c>
      <c r="F3908" s="2">
        <v>45468</v>
      </c>
      <c r="G3908" s="2">
        <v>45102</v>
      </c>
      <c r="H3908" s="2" t="str">
        <f>TEXT(Ecommerce_Sales[[#This Row],[Order_Date]],"mmmm")</f>
        <v>June</v>
      </c>
      <c r="I3908" s="2" t="str">
        <f>TEXT(Ecommerce_Sales[[#This Row],[Order_Date]],"yyyy")</f>
        <v>2023</v>
      </c>
      <c r="J3908" s="2" t="str">
        <f>TEXT(Ecommerce_Sales[[#This Row],[Order_Date]],"mmmm")</f>
        <v>June</v>
      </c>
      <c r="K3908" s="1" t="s">
        <v>1947</v>
      </c>
      <c r="L3908" s="1" t="s">
        <v>10068</v>
      </c>
      <c r="M3908" s="1" t="s">
        <v>1988</v>
      </c>
      <c r="N3908" s="1" t="s">
        <v>1989</v>
      </c>
      <c r="O3908" s="3">
        <v>269</v>
      </c>
      <c r="P3908">
        <v>4</v>
      </c>
      <c r="Q3908" s="3">
        <v>1077</v>
      </c>
      <c r="R3908" s="1" t="s">
        <v>2012</v>
      </c>
      <c r="S3908" s="3">
        <v>93</v>
      </c>
      <c r="T3908">
        <v>3</v>
      </c>
      <c r="U3908" t="str">
        <f>IF(Ecommerce_Sales[[#This Row],[Delivery_Time_Days]]&gt;7,"Delay",IF(Ecommerce_Sales[[#This Row],[Delivery_Time_Days]] = 0,"No delivery",IF(Ecommerce_Sales[[#This Row],[Delivery_Time_Days]]&lt;=7,"On-time")))</f>
        <v>On-time</v>
      </c>
      <c r="V3908" s="7">
        <f>Ecommerce_Sales[[#This Row],[Profit]]/Ecommerce_Sales[[#This Row],[Total_Price]]</f>
        <v>0.24976787372330547</v>
      </c>
      <c r="W3908" s="3">
        <v>269</v>
      </c>
      <c r="X3908" s="3"/>
    </row>
    <row r="3909" spans="1:24" x14ac:dyDescent="0.25">
      <c r="A3909" s="1" t="s">
        <v>10069</v>
      </c>
      <c r="B3909" s="1" t="s">
        <v>413</v>
      </c>
      <c r="C3909" s="1" t="s">
        <v>414</v>
      </c>
      <c r="D3909" s="1" t="s">
        <v>3042</v>
      </c>
      <c r="E3909" s="1" t="s">
        <v>1954</v>
      </c>
      <c r="F3909" s="2">
        <v>45135</v>
      </c>
      <c r="G3909" s="2">
        <v>45481</v>
      </c>
      <c r="H3909" s="2" t="str">
        <f>TEXT(Ecommerce_Sales[[#This Row],[Order_Date]],"mmmm")</f>
        <v>July</v>
      </c>
      <c r="I3909" s="2" t="str">
        <f>TEXT(Ecommerce_Sales[[#This Row],[Order_Date]],"yyyy")</f>
        <v>2024</v>
      </c>
      <c r="J3909" s="2" t="str">
        <f>TEXT(Ecommerce_Sales[[#This Row],[Order_Date]],"mmmm")</f>
        <v>July</v>
      </c>
      <c r="K3909" s="1" t="s">
        <v>1947</v>
      </c>
      <c r="L3909" s="1" t="s">
        <v>8272</v>
      </c>
      <c r="M3909" s="1" t="s">
        <v>1949</v>
      </c>
      <c r="N3909" s="1" t="s">
        <v>1950</v>
      </c>
      <c r="O3909" s="3">
        <v>438</v>
      </c>
      <c r="P3909">
        <v>1</v>
      </c>
      <c r="Q3909" s="3">
        <v>438</v>
      </c>
      <c r="R3909" s="1" t="s">
        <v>2012</v>
      </c>
      <c r="S3909" s="3">
        <v>39</v>
      </c>
      <c r="T3909">
        <v>6</v>
      </c>
      <c r="U3909" t="str">
        <f>IF(Ecommerce_Sales[[#This Row],[Delivery_Time_Days]]&gt;7,"Delay",IF(Ecommerce_Sales[[#This Row],[Delivery_Time_Days]] = 0,"No delivery",IF(Ecommerce_Sales[[#This Row],[Delivery_Time_Days]]&lt;=7,"On-time")))</f>
        <v>On-time</v>
      </c>
      <c r="V3909" s="7">
        <f>Ecommerce_Sales[[#This Row],[Profit]]/Ecommerce_Sales[[#This Row],[Total_Price]]</f>
        <v>0.3995433789954338</v>
      </c>
      <c r="W3909" s="3">
        <v>175</v>
      </c>
      <c r="X3909" s="3"/>
    </row>
    <row r="3910" spans="1:24" x14ac:dyDescent="0.25">
      <c r="A3910" s="1" t="s">
        <v>10070</v>
      </c>
      <c r="B3910" s="1" t="s">
        <v>254</v>
      </c>
      <c r="C3910" s="1" t="s">
        <v>255</v>
      </c>
      <c r="D3910" s="1" t="s">
        <v>6860</v>
      </c>
      <c r="E3910" s="1" t="s">
        <v>1966</v>
      </c>
      <c r="F3910" s="2">
        <v>45645</v>
      </c>
      <c r="G3910" s="2">
        <v>45544</v>
      </c>
      <c r="H3910" s="2" t="str">
        <f>TEXT(Ecommerce_Sales[[#This Row],[Order_Date]],"mmmm")</f>
        <v>September</v>
      </c>
      <c r="I3910" s="2" t="str">
        <f>TEXT(Ecommerce_Sales[[#This Row],[Order_Date]],"yyyy")</f>
        <v>2024</v>
      </c>
      <c r="J3910" s="2" t="str">
        <f>TEXT(Ecommerce_Sales[[#This Row],[Order_Date]],"mmmm")</f>
        <v>September</v>
      </c>
      <c r="K3910" s="1" t="s">
        <v>1947</v>
      </c>
      <c r="L3910" s="1" t="s">
        <v>10071</v>
      </c>
      <c r="M3910" s="1" t="s">
        <v>1949</v>
      </c>
      <c r="N3910" s="1" t="s">
        <v>1950</v>
      </c>
      <c r="O3910" s="3">
        <v>857</v>
      </c>
      <c r="P3910">
        <v>2</v>
      </c>
      <c r="Q3910" s="3">
        <v>1714</v>
      </c>
      <c r="R3910" s="1" t="s">
        <v>1951</v>
      </c>
      <c r="S3910" s="3">
        <v>119</v>
      </c>
      <c r="T3910">
        <v>7</v>
      </c>
      <c r="U3910" t="str">
        <f>IF(Ecommerce_Sales[[#This Row],[Delivery_Time_Days]]&gt;7,"Delay",IF(Ecommerce_Sales[[#This Row],[Delivery_Time_Days]] = 0,"No delivery",IF(Ecommerce_Sales[[#This Row],[Delivery_Time_Days]]&lt;=7,"On-time")))</f>
        <v>On-time</v>
      </c>
      <c r="V3910" s="7">
        <f>Ecommerce_Sales[[#This Row],[Profit]]/Ecommerce_Sales[[#This Row],[Total_Price]]</f>
        <v>0.40023337222870481</v>
      </c>
      <c r="W3910" s="3">
        <v>686</v>
      </c>
      <c r="X3910" s="3"/>
    </row>
    <row r="3911" spans="1:24" x14ac:dyDescent="0.25">
      <c r="A3911" s="1" t="s">
        <v>10072</v>
      </c>
      <c r="B3911" s="1" t="s">
        <v>1820</v>
      </c>
      <c r="C3911" s="1" t="s">
        <v>1821</v>
      </c>
      <c r="D3911" s="1" t="s">
        <v>3762</v>
      </c>
      <c r="E3911" s="1" t="s">
        <v>1996</v>
      </c>
      <c r="F3911" s="2">
        <v>45546</v>
      </c>
      <c r="G3911" s="2">
        <v>45201</v>
      </c>
      <c r="H3911" s="2" t="str">
        <f>TEXT(Ecommerce_Sales[[#This Row],[Order_Date]],"mmmm")</f>
        <v>October</v>
      </c>
      <c r="I3911" s="2" t="str">
        <f>TEXT(Ecommerce_Sales[[#This Row],[Order_Date]],"yyyy")</f>
        <v>2023</v>
      </c>
      <c r="J3911" s="2" t="str">
        <f>TEXT(Ecommerce_Sales[[#This Row],[Order_Date]],"mmmm")</f>
        <v>October</v>
      </c>
      <c r="K3911" s="1" t="s">
        <v>1947</v>
      </c>
      <c r="L3911" s="1" t="s">
        <v>2780</v>
      </c>
      <c r="M3911" s="1" t="s">
        <v>1983</v>
      </c>
      <c r="N3911" s="1" t="s">
        <v>1950</v>
      </c>
      <c r="O3911" s="3">
        <v>341</v>
      </c>
      <c r="P3911">
        <v>3</v>
      </c>
      <c r="Q3911" s="3">
        <v>1023</v>
      </c>
      <c r="R3911" s="1" t="s">
        <v>1958</v>
      </c>
      <c r="S3911" s="3">
        <v>95</v>
      </c>
      <c r="T3911">
        <v>5</v>
      </c>
      <c r="U3911" t="str">
        <f>IF(Ecommerce_Sales[[#This Row],[Delivery_Time_Days]]&gt;7,"Delay",IF(Ecommerce_Sales[[#This Row],[Delivery_Time_Days]] = 0,"No delivery",IF(Ecommerce_Sales[[#This Row],[Delivery_Time_Days]]&lt;=7,"On-time")))</f>
        <v>On-time</v>
      </c>
      <c r="V3911" s="7">
        <f>Ecommerce_Sales[[#This Row],[Profit]]/Ecommerce_Sales[[#This Row],[Total_Price]]</f>
        <v>0.39980449657869011</v>
      </c>
      <c r="W3911" s="3">
        <v>409</v>
      </c>
      <c r="X3911" s="3"/>
    </row>
    <row r="3912" spans="1:24" x14ac:dyDescent="0.25">
      <c r="A3912" s="1" t="s">
        <v>10073</v>
      </c>
      <c r="B3912" s="1" t="s">
        <v>190</v>
      </c>
      <c r="C3912" s="1" t="s">
        <v>191</v>
      </c>
      <c r="D3912" s="1" t="s">
        <v>6828</v>
      </c>
      <c r="E3912" s="1" t="s">
        <v>1946</v>
      </c>
      <c r="F3912" s="2">
        <v>45367</v>
      </c>
      <c r="G3912" s="2">
        <v>45429</v>
      </c>
      <c r="H3912" s="2" t="str">
        <f>TEXT(Ecommerce_Sales[[#This Row],[Order_Date]],"mmmm")</f>
        <v>May</v>
      </c>
      <c r="I3912" s="2" t="str">
        <f>TEXT(Ecommerce_Sales[[#This Row],[Order_Date]],"yyyy")</f>
        <v>2024</v>
      </c>
      <c r="J3912" s="2" t="str">
        <f>TEXT(Ecommerce_Sales[[#This Row],[Order_Date]],"mmmm")</f>
        <v>May</v>
      </c>
      <c r="K3912" s="1" t="s">
        <v>1947</v>
      </c>
      <c r="L3912" s="1" t="s">
        <v>5288</v>
      </c>
      <c r="M3912" s="1" t="s">
        <v>2026</v>
      </c>
      <c r="N3912" s="1" t="s">
        <v>1978</v>
      </c>
      <c r="O3912" s="3">
        <v>982</v>
      </c>
      <c r="P3912">
        <v>3</v>
      </c>
      <c r="Q3912" s="3">
        <v>2946</v>
      </c>
      <c r="R3912" s="1" t="s">
        <v>2012</v>
      </c>
      <c r="S3912" s="3">
        <v>390</v>
      </c>
      <c r="T3912">
        <v>5</v>
      </c>
      <c r="U3912" t="str">
        <f>IF(Ecommerce_Sales[[#This Row],[Delivery_Time_Days]]&gt;7,"Delay",IF(Ecommerce_Sales[[#This Row],[Delivery_Time_Days]] = 0,"No delivery",IF(Ecommerce_Sales[[#This Row],[Delivery_Time_Days]]&lt;=7,"On-time")))</f>
        <v>On-time</v>
      </c>
      <c r="V3912" s="7">
        <f>Ecommerce_Sales[[#This Row],[Profit]]/Ecommerce_Sales[[#This Row],[Total_Price]]</f>
        <v>0.34996605566870331</v>
      </c>
      <c r="W3912" s="3">
        <v>1031</v>
      </c>
      <c r="X3912" s="3"/>
    </row>
    <row r="3913" spans="1:24" x14ac:dyDescent="0.25">
      <c r="A3913" s="1" t="s">
        <v>10074</v>
      </c>
      <c r="B3913" s="1" t="s">
        <v>1407</v>
      </c>
      <c r="C3913" s="1" t="s">
        <v>1408</v>
      </c>
      <c r="D3913" s="1" t="s">
        <v>7828</v>
      </c>
      <c r="E3913" s="1" t="s">
        <v>1954</v>
      </c>
      <c r="F3913" s="2">
        <v>45185</v>
      </c>
      <c r="G3913" s="2">
        <v>45442</v>
      </c>
      <c r="H3913" s="2" t="str">
        <f>TEXT(Ecommerce_Sales[[#This Row],[Order_Date]],"mmmm")</f>
        <v>May</v>
      </c>
      <c r="I3913" s="2" t="str">
        <f>TEXT(Ecommerce_Sales[[#This Row],[Order_Date]],"yyyy")</f>
        <v>2024</v>
      </c>
      <c r="J3913" s="2" t="str">
        <f>TEXT(Ecommerce_Sales[[#This Row],[Order_Date]],"mmmm")</f>
        <v>May</v>
      </c>
      <c r="K3913" s="1" t="s">
        <v>1947</v>
      </c>
      <c r="L3913" s="1" t="s">
        <v>10075</v>
      </c>
      <c r="M3913" s="1" t="s">
        <v>2047</v>
      </c>
      <c r="N3913" s="1" t="s">
        <v>1989</v>
      </c>
      <c r="O3913" s="3">
        <v>1062</v>
      </c>
      <c r="P3913">
        <v>3</v>
      </c>
      <c r="Q3913" s="3">
        <v>3186</v>
      </c>
      <c r="R3913" s="1" t="s">
        <v>1958</v>
      </c>
      <c r="S3913" s="3">
        <v>193</v>
      </c>
      <c r="T3913">
        <v>6</v>
      </c>
      <c r="U3913" t="str">
        <f>IF(Ecommerce_Sales[[#This Row],[Delivery_Time_Days]]&gt;7,"Delay",IF(Ecommerce_Sales[[#This Row],[Delivery_Time_Days]] = 0,"No delivery",IF(Ecommerce_Sales[[#This Row],[Delivery_Time_Days]]&lt;=7,"On-time")))</f>
        <v>On-time</v>
      </c>
      <c r="V3913" s="7">
        <f>Ecommerce_Sales[[#This Row],[Profit]]/Ecommerce_Sales[[#This Row],[Total_Price]]</f>
        <v>0.24984306340238543</v>
      </c>
      <c r="W3913" s="3">
        <v>796</v>
      </c>
      <c r="X3913" s="3"/>
    </row>
    <row r="3914" spans="1:24" x14ac:dyDescent="0.25">
      <c r="A3914" s="1" t="s">
        <v>10076</v>
      </c>
      <c r="B3914" s="1" t="s">
        <v>1504</v>
      </c>
      <c r="C3914" s="1" t="s">
        <v>1505</v>
      </c>
      <c r="D3914" s="1" t="s">
        <v>8869</v>
      </c>
      <c r="E3914" s="1" t="s">
        <v>1961</v>
      </c>
      <c r="F3914" s="2">
        <v>45418</v>
      </c>
      <c r="G3914" s="2">
        <v>45517</v>
      </c>
      <c r="H3914" s="2" t="str">
        <f>TEXT(Ecommerce_Sales[[#This Row],[Order_Date]],"mmmm")</f>
        <v>August</v>
      </c>
      <c r="I3914" s="2" t="str">
        <f>TEXT(Ecommerce_Sales[[#This Row],[Order_Date]],"yyyy")</f>
        <v>2024</v>
      </c>
      <c r="J3914" s="2" t="str">
        <f>TEXT(Ecommerce_Sales[[#This Row],[Order_Date]],"mmmm")</f>
        <v>August</v>
      </c>
      <c r="K3914" s="1" t="s">
        <v>1947</v>
      </c>
      <c r="L3914" s="1" t="s">
        <v>6464</v>
      </c>
      <c r="M3914" s="1" t="s">
        <v>2002</v>
      </c>
      <c r="N3914" s="1" t="s">
        <v>1989</v>
      </c>
      <c r="O3914" s="3">
        <v>996</v>
      </c>
      <c r="P3914">
        <v>3</v>
      </c>
      <c r="Q3914" s="3">
        <v>2988</v>
      </c>
      <c r="R3914" s="1" t="s">
        <v>1958</v>
      </c>
      <c r="S3914" s="3">
        <v>170</v>
      </c>
      <c r="T3914">
        <v>10</v>
      </c>
      <c r="U3914" t="str">
        <f>IF(Ecommerce_Sales[[#This Row],[Delivery_Time_Days]]&gt;7,"Delay",IF(Ecommerce_Sales[[#This Row],[Delivery_Time_Days]] = 0,"No delivery",IF(Ecommerce_Sales[[#This Row],[Delivery_Time_Days]]&lt;=7,"On-time")))</f>
        <v>Delay</v>
      </c>
      <c r="V3914" s="7">
        <f>Ecommerce_Sales[[#This Row],[Profit]]/Ecommerce_Sales[[#This Row],[Total_Price]]</f>
        <v>0.25</v>
      </c>
      <c r="W3914" s="3">
        <v>747</v>
      </c>
      <c r="X3914" s="3"/>
    </row>
    <row r="3915" spans="1:24" x14ac:dyDescent="0.25">
      <c r="A3915" s="1" t="s">
        <v>10077</v>
      </c>
      <c r="B3915" s="1" t="s">
        <v>499</v>
      </c>
      <c r="C3915" s="1" t="s">
        <v>500</v>
      </c>
      <c r="D3915" s="1" t="s">
        <v>2189</v>
      </c>
      <c r="E3915" s="1" t="s">
        <v>1981</v>
      </c>
      <c r="F3915" s="2">
        <v>45073</v>
      </c>
      <c r="G3915" s="2">
        <v>45318</v>
      </c>
      <c r="H3915" s="2" t="str">
        <f>TEXT(Ecommerce_Sales[[#This Row],[Order_Date]],"mmmm")</f>
        <v>January</v>
      </c>
      <c r="I3915" s="2" t="str">
        <f>TEXT(Ecommerce_Sales[[#This Row],[Order_Date]],"yyyy")</f>
        <v>2024</v>
      </c>
      <c r="J3915" s="2" t="str">
        <f>TEXT(Ecommerce_Sales[[#This Row],[Order_Date]],"mmmm")</f>
        <v>January</v>
      </c>
      <c r="K3915" s="1" t="s">
        <v>1947</v>
      </c>
      <c r="L3915" s="1" t="s">
        <v>10078</v>
      </c>
      <c r="M3915" s="1" t="s">
        <v>2030</v>
      </c>
      <c r="N3915" s="1" t="s">
        <v>1978</v>
      </c>
      <c r="O3915" s="3">
        <v>487</v>
      </c>
      <c r="P3915">
        <v>4</v>
      </c>
      <c r="Q3915" s="3">
        <v>1948</v>
      </c>
      <c r="R3915" s="1" t="s">
        <v>2008</v>
      </c>
      <c r="S3915" s="3">
        <v>108</v>
      </c>
      <c r="T3915">
        <v>3</v>
      </c>
      <c r="U3915" t="str">
        <f>IF(Ecommerce_Sales[[#This Row],[Delivery_Time_Days]]&gt;7,"Delay",IF(Ecommerce_Sales[[#This Row],[Delivery_Time_Days]] = 0,"No delivery",IF(Ecommerce_Sales[[#This Row],[Delivery_Time_Days]]&lt;=7,"On-time")))</f>
        <v>On-time</v>
      </c>
      <c r="V3915" s="7">
        <f>Ecommerce_Sales[[#This Row],[Profit]]/Ecommerce_Sales[[#This Row],[Total_Price]]</f>
        <v>0.35010266940451745</v>
      </c>
      <c r="W3915" s="3">
        <v>682</v>
      </c>
      <c r="X3915" s="3"/>
    </row>
    <row r="3916" spans="1:24" x14ac:dyDescent="0.25">
      <c r="A3916" s="1" t="s">
        <v>10079</v>
      </c>
      <c r="B3916" s="1" t="s">
        <v>996</v>
      </c>
      <c r="C3916" s="1" t="s">
        <v>997</v>
      </c>
      <c r="D3916" s="1" t="s">
        <v>6061</v>
      </c>
      <c r="E3916" s="1" t="s">
        <v>1981</v>
      </c>
      <c r="F3916" s="2">
        <v>45637</v>
      </c>
      <c r="G3916" s="2">
        <v>45329</v>
      </c>
      <c r="H3916" s="2" t="str">
        <f>TEXT(Ecommerce_Sales[[#This Row],[Order_Date]],"mmmm")</f>
        <v>February</v>
      </c>
      <c r="I3916" s="2" t="str">
        <f>TEXT(Ecommerce_Sales[[#This Row],[Order_Date]],"yyyy")</f>
        <v>2024</v>
      </c>
      <c r="J3916" s="2" t="str">
        <f>TEXT(Ecommerce_Sales[[#This Row],[Order_Date]],"mmmm")</f>
        <v>February</v>
      </c>
      <c r="K3916" s="1" t="s">
        <v>1947</v>
      </c>
      <c r="L3916" s="1" t="s">
        <v>10080</v>
      </c>
      <c r="M3916" s="1" t="s">
        <v>2007</v>
      </c>
      <c r="N3916" s="1" t="s">
        <v>1973</v>
      </c>
      <c r="O3916" s="3">
        <v>94</v>
      </c>
      <c r="P3916">
        <v>2</v>
      </c>
      <c r="Q3916" s="3">
        <v>187</v>
      </c>
      <c r="R3916" s="1" t="s">
        <v>1958</v>
      </c>
      <c r="S3916" s="3">
        <v>12</v>
      </c>
      <c r="T3916">
        <v>9</v>
      </c>
      <c r="U3916" t="str">
        <f>IF(Ecommerce_Sales[[#This Row],[Delivery_Time_Days]]&gt;7,"Delay",IF(Ecommerce_Sales[[#This Row],[Delivery_Time_Days]] = 0,"No delivery",IF(Ecommerce_Sales[[#This Row],[Delivery_Time_Days]]&lt;=7,"On-time")))</f>
        <v>Delay</v>
      </c>
      <c r="V3916" s="7">
        <f>Ecommerce_Sales[[#This Row],[Profit]]/Ecommerce_Sales[[#This Row],[Total_Price]]</f>
        <v>0.29946524064171121</v>
      </c>
      <c r="W3916" s="3">
        <v>56</v>
      </c>
      <c r="X3916" s="3"/>
    </row>
    <row r="3917" spans="1:24" x14ac:dyDescent="0.25">
      <c r="A3917" s="1" t="s">
        <v>10081</v>
      </c>
      <c r="B3917" s="1" t="s">
        <v>561</v>
      </c>
      <c r="C3917" s="1" t="s">
        <v>562</v>
      </c>
      <c r="D3917" s="1" t="s">
        <v>3345</v>
      </c>
      <c r="E3917" s="1" t="s">
        <v>1954</v>
      </c>
      <c r="F3917" s="2">
        <v>45031</v>
      </c>
      <c r="G3917" s="2">
        <v>45423</v>
      </c>
      <c r="H3917" s="2" t="str">
        <f>TEXT(Ecommerce_Sales[[#This Row],[Order_Date]],"mmmm")</f>
        <v>May</v>
      </c>
      <c r="I3917" s="2" t="str">
        <f>TEXT(Ecommerce_Sales[[#This Row],[Order_Date]],"yyyy")</f>
        <v>2024</v>
      </c>
      <c r="J3917" s="2" t="str">
        <f>TEXT(Ecommerce_Sales[[#This Row],[Order_Date]],"mmmm")</f>
        <v>May</v>
      </c>
      <c r="K3917" s="1" t="s">
        <v>1992</v>
      </c>
      <c r="L3917" s="1" t="s">
        <v>4111</v>
      </c>
      <c r="M3917" s="1" t="s">
        <v>2072</v>
      </c>
      <c r="N3917" s="1" t="s">
        <v>1950</v>
      </c>
      <c r="O3917" s="3">
        <v>919</v>
      </c>
      <c r="P3917">
        <v>1</v>
      </c>
      <c r="Q3917" s="3">
        <v>919</v>
      </c>
      <c r="R3917" s="1" t="s">
        <v>1958</v>
      </c>
      <c r="S3917" s="3">
        <v>85</v>
      </c>
      <c r="U3917" t="str">
        <f>IF(Ecommerce_Sales[[#This Row],[Delivery_Time_Days]]&gt;7,"Delay",IF(Ecommerce_Sales[[#This Row],[Delivery_Time_Days]] = 0,"No delivery",IF(Ecommerce_Sales[[#This Row],[Delivery_Time_Days]]&lt;=7,"On-time")))</f>
        <v>No delivery</v>
      </c>
      <c r="V3917" s="7">
        <f>Ecommerce_Sales[[#This Row],[Profit]]/Ecommerce_Sales[[#This Row],[Total_Price]]</f>
        <v>0.40043525571273125</v>
      </c>
      <c r="W3917" s="3">
        <v>368</v>
      </c>
      <c r="X3917" s="3"/>
    </row>
    <row r="3918" spans="1:24" x14ac:dyDescent="0.25">
      <c r="A3918" s="1" t="s">
        <v>10082</v>
      </c>
      <c r="B3918" s="1" t="s">
        <v>789</v>
      </c>
      <c r="C3918" s="1" t="s">
        <v>790</v>
      </c>
      <c r="D3918" s="1" t="s">
        <v>4867</v>
      </c>
      <c r="E3918" s="1" t="s">
        <v>1954</v>
      </c>
      <c r="F3918" s="2">
        <v>45625</v>
      </c>
      <c r="G3918" s="2">
        <v>45348</v>
      </c>
      <c r="H3918" s="2" t="str">
        <f>TEXT(Ecommerce_Sales[[#This Row],[Order_Date]],"mmmm")</f>
        <v>February</v>
      </c>
      <c r="I3918" s="2" t="str">
        <f>TEXT(Ecommerce_Sales[[#This Row],[Order_Date]],"yyyy")</f>
        <v>2024</v>
      </c>
      <c r="J3918" s="2" t="str">
        <f>TEXT(Ecommerce_Sales[[#This Row],[Order_Date]],"mmmm")</f>
        <v>February</v>
      </c>
      <c r="K3918" s="1" t="s">
        <v>1947</v>
      </c>
      <c r="L3918" s="1" t="s">
        <v>10083</v>
      </c>
      <c r="M3918" s="1" t="s">
        <v>2047</v>
      </c>
      <c r="N3918" s="1" t="s">
        <v>1989</v>
      </c>
      <c r="O3918" s="3">
        <v>85</v>
      </c>
      <c r="P3918">
        <v>1</v>
      </c>
      <c r="Q3918" s="3">
        <v>85</v>
      </c>
      <c r="R3918" s="1" t="s">
        <v>1958</v>
      </c>
      <c r="S3918" s="3">
        <v>12</v>
      </c>
      <c r="T3918">
        <v>10</v>
      </c>
      <c r="U3918" t="str">
        <f>IF(Ecommerce_Sales[[#This Row],[Delivery_Time_Days]]&gt;7,"Delay",IF(Ecommerce_Sales[[#This Row],[Delivery_Time_Days]] = 0,"No delivery",IF(Ecommerce_Sales[[#This Row],[Delivery_Time_Days]]&lt;=7,"On-time")))</f>
        <v>Delay</v>
      </c>
      <c r="V3918" s="7">
        <f>Ecommerce_Sales[[#This Row],[Profit]]/Ecommerce_Sales[[#This Row],[Total_Price]]</f>
        <v>0.24705882352941178</v>
      </c>
      <c r="W3918" s="3">
        <v>21</v>
      </c>
      <c r="X3918" s="3"/>
    </row>
    <row r="3919" spans="1:24" x14ac:dyDescent="0.25">
      <c r="A3919" s="1" t="s">
        <v>10084</v>
      </c>
      <c r="B3919" s="1" t="s">
        <v>846</v>
      </c>
      <c r="C3919" s="1" t="s">
        <v>847</v>
      </c>
      <c r="D3919" s="1" t="s">
        <v>2028</v>
      </c>
      <c r="E3919" s="1" t="s">
        <v>1946</v>
      </c>
      <c r="F3919" s="2">
        <v>44972</v>
      </c>
      <c r="G3919" s="2">
        <v>45569</v>
      </c>
      <c r="H3919" s="2" t="str">
        <f>TEXT(Ecommerce_Sales[[#This Row],[Order_Date]],"mmmm")</f>
        <v>October</v>
      </c>
      <c r="I3919" s="2" t="str">
        <f>TEXT(Ecommerce_Sales[[#This Row],[Order_Date]],"yyyy")</f>
        <v>2024</v>
      </c>
      <c r="J3919" s="2" t="str">
        <f>TEXT(Ecommerce_Sales[[#This Row],[Order_Date]],"mmmm")</f>
        <v>October</v>
      </c>
      <c r="K3919" s="1" t="s">
        <v>1947</v>
      </c>
      <c r="L3919" s="1" t="s">
        <v>10085</v>
      </c>
      <c r="M3919" s="1" t="s">
        <v>2104</v>
      </c>
      <c r="N3919" s="1" t="s">
        <v>1978</v>
      </c>
      <c r="O3919" s="3">
        <v>929</v>
      </c>
      <c r="P3919">
        <v>1</v>
      </c>
      <c r="Q3919" s="3">
        <v>929</v>
      </c>
      <c r="R3919" s="1" t="s">
        <v>1958</v>
      </c>
      <c r="S3919" s="3">
        <v>107</v>
      </c>
      <c r="T3919">
        <v>6</v>
      </c>
      <c r="U3919" t="str">
        <f>IF(Ecommerce_Sales[[#This Row],[Delivery_Time_Days]]&gt;7,"Delay",IF(Ecommerce_Sales[[#This Row],[Delivery_Time_Days]] = 0,"No delivery",IF(Ecommerce_Sales[[#This Row],[Delivery_Time_Days]]&lt;=7,"On-time")))</f>
        <v>On-time</v>
      </c>
      <c r="V3919" s="7">
        <f>Ecommerce_Sales[[#This Row],[Profit]]/Ecommerce_Sales[[#This Row],[Total_Price]]</f>
        <v>0.34983853606027987</v>
      </c>
      <c r="W3919" s="3">
        <v>325</v>
      </c>
      <c r="X3919" s="3"/>
    </row>
    <row r="3920" spans="1:24" x14ac:dyDescent="0.25">
      <c r="A3920" s="1" t="s">
        <v>10086</v>
      </c>
      <c r="B3920" s="1" t="s">
        <v>472</v>
      </c>
      <c r="C3920" s="1" t="s">
        <v>473</v>
      </c>
      <c r="D3920" s="1" t="s">
        <v>5904</v>
      </c>
      <c r="E3920" s="1" t="s">
        <v>1946</v>
      </c>
      <c r="F3920" s="2">
        <v>45399</v>
      </c>
      <c r="G3920" s="2">
        <v>45548</v>
      </c>
      <c r="H3920" s="2" t="str">
        <f>TEXT(Ecommerce_Sales[[#This Row],[Order_Date]],"mmmm")</f>
        <v>September</v>
      </c>
      <c r="I3920" s="2" t="str">
        <f>TEXT(Ecommerce_Sales[[#This Row],[Order_Date]],"yyyy")</f>
        <v>2024</v>
      </c>
      <c r="J3920" s="2" t="str">
        <f>TEXT(Ecommerce_Sales[[#This Row],[Order_Date]],"mmmm")</f>
        <v>September</v>
      </c>
      <c r="K3920" s="1" t="s">
        <v>1947</v>
      </c>
      <c r="L3920" s="1" t="s">
        <v>10087</v>
      </c>
      <c r="M3920" s="1" t="s">
        <v>2002</v>
      </c>
      <c r="N3920" s="1" t="s">
        <v>1989</v>
      </c>
      <c r="O3920" s="3">
        <v>480</v>
      </c>
      <c r="P3920">
        <v>4</v>
      </c>
      <c r="Q3920" s="3">
        <v>1920</v>
      </c>
      <c r="R3920" s="1" t="s">
        <v>2008</v>
      </c>
      <c r="S3920" s="3">
        <v>103</v>
      </c>
      <c r="T3920">
        <v>5</v>
      </c>
      <c r="U3920" t="str">
        <f>IF(Ecommerce_Sales[[#This Row],[Delivery_Time_Days]]&gt;7,"Delay",IF(Ecommerce_Sales[[#This Row],[Delivery_Time_Days]] = 0,"No delivery",IF(Ecommerce_Sales[[#This Row],[Delivery_Time_Days]]&lt;=7,"On-time")))</f>
        <v>On-time</v>
      </c>
      <c r="V3920" s="7">
        <f>Ecommerce_Sales[[#This Row],[Profit]]/Ecommerce_Sales[[#This Row],[Total_Price]]</f>
        <v>0.25</v>
      </c>
      <c r="W3920" s="3">
        <v>480</v>
      </c>
      <c r="X3920" s="3"/>
    </row>
    <row r="3921" spans="1:24" x14ac:dyDescent="0.25">
      <c r="A3921" s="1" t="s">
        <v>10088</v>
      </c>
      <c r="B3921" s="1" t="s">
        <v>126</v>
      </c>
      <c r="C3921" s="1" t="s">
        <v>127</v>
      </c>
      <c r="D3921" s="1" t="s">
        <v>3960</v>
      </c>
      <c r="E3921" s="1" t="s">
        <v>1954</v>
      </c>
      <c r="F3921" s="2">
        <v>45289</v>
      </c>
      <c r="G3921" s="2">
        <v>45345</v>
      </c>
      <c r="H3921" s="2" t="str">
        <f>TEXT(Ecommerce_Sales[[#This Row],[Order_Date]],"mmmm")</f>
        <v>February</v>
      </c>
      <c r="I3921" s="2" t="str">
        <f>TEXT(Ecommerce_Sales[[#This Row],[Order_Date]],"yyyy")</f>
        <v>2024</v>
      </c>
      <c r="J3921" s="2" t="str">
        <f>TEXT(Ecommerce_Sales[[#This Row],[Order_Date]],"mmmm")</f>
        <v>February</v>
      </c>
      <c r="K3921" s="1" t="s">
        <v>1947</v>
      </c>
      <c r="L3921" s="1" t="s">
        <v>6944</v>
      </c>
      <c r="M3921" s="1" t="s">
        <v>1972</v>
      </c>
      <c r="N3921" s="1" t="s">
        <v>1973</v>
      </c>
      <c r="O3921" s="3">
        <v>471</v>
      </c>
      <c r="P3921">
        <v>4</v>
      </c>
      <c r="Q3921" s="3">
        <v>1883</v>
      </c>
      <c r="R3921" s="1" t="s">
        <v>1951</v>
      </c>
      <c r="S3921" s="3">
        <v>250</v>
      </c>
      <c r="T3921">
        <v>7</v>
      </c>
      <c r="U3921" t="str">
        <f>IF(Ecommerce_Sales[[#This Row],[Delivery_Time_Days]]&gt;7,"Delay",IF(Ecommerce_Sales[[#This Row],[Delivery_Time_Days]] = 0,"No delivery",IF(Ecommerce_Sales[[#This Row],[Delivery_Time_Days]]&lt;=7,"On-time")))</f>
        <v>On-time</v>
      </c>
      <c r="V3921" s="7">
        <f>Ecommerce_Sales[[#This Row],[Profit]]/Ecommerce_Sales[[#This Row],[Total_Price]]</f>
        <v>0.30005310674455654</v>
      </c>
      <c r="W3921" s="3">
        <v>565</v>
      </c>
      <c r="X3921" s="3"/>
    </row>
    <row r="3922" spans="1:24" x14ac:dyDescent="0.25">
      <c r="A3922" s="1" t="s">
        <v>10089</v>
      </c>
      <c r="B3922" s="1" t="s">
        <v>515</v>
      </c>
      <c r="C3922" s="1" t="s">
        <v>516</v>
      </c>
      <c r="D3922" s="1" t="s">
        <v>2041</v>
      </c>
      <c r="E3922" s="1" t="s">
        <v>1946</v>
      </c>
      <c r="F3922" s="2">
        <v>45564</v>
      </c>
      <c r="G3922" s="2">
        <v>45484</v>
      </c>
      <c r="H3922" s="2" t="str">
        <f>TEXT(Ecommerce_Sales[[#This Row],[Order_Date]],"mmmm")</f>
        <v>July</v>
      </c>
      <c r="I3922" s="2" t="str">
        <f>TEXT(Ecommerce_Sales[[#This Row],[Order_Date]],"yyyy")</f>
        <v>2024</v>
      </c>
      <c r="J3922" s="2" t="str">
        <f>TEXT(Ecommerce_Sales[[#This Row],[Order_Date]],"mmmm")</f>
        <v>July</v>
      </c>
      <c r="K3922" s="1" t="s">
        <v>1947</v>
      </c>
      <c r="L3922" s="1" t="s">
        <v>5674</v>
      </c>
      <c r="M3922" s="1" t="s">
        <v>1972</v>
      </c>
      <c r="N3922" s="1" t="s">
        <v>1973</v>
      </c>
      <c r="O3922" s="3">
        <v>764</v>
      </c>
      <c r="P3922">
        <v>3</v>
      </c>
      <c r="Q3922" s="3">
        <v>2292</v>
      </c>
      <c r="R3922" s="1" t="s">
        <v>1958</v>
      </c>
      <c r="S3922" s="3">
        <v>321</v>
      </c>
      <c r="T3922">
        <v>4</v>
      </c>
      <c r="U3922" t="str">
        <f>IF(Ecommerce_Sales[[#This Row],[Delivery_Time_Days]]&gt;7,"Delay",IF(Ecommerce_Sales[[#This Row],[Delivery_Time_Days]] = 0,"No delivery",IF(Ecommerce_Sales[[#This Row],[Delivery_Time_Days]]&lt;=7,"On-time")))</f>
        <v>On-time</v>
      </c>
      <c r="V3922" s="7">
        <f>Ecommerce_Sales[[#This Row],[Profit]]/Ecommerce_Sales[[#This Row],[Total_Price]]</f>
        <v>0.30017452006980805</v>
      </c>
      <c r="W3922" s="3">
        <v>688</v>
      </c>
      <c r="X3922" s="3"/>
    </row>
    <row r="3923" spans="1:24" x14ac:dyDescent="0.25">
      <c r="A3923" s="1" t="s">
        <v>10090</v>
      </c>
      <c r="B3923" s="1" t="s">
        <v>848</v>
      </c>
      <c r="C3923" s="1" t="s">
        <v>849</v>
      </c>
      <c r="D3923" s="1" t="s">
        <v>4113</v>
      </c>
      <c r="E3923" s="1" t="s">
        <v>1961</v>
      </c>
      <c r="F3923" s="2">
        <v>44954</v>
      </c>
      <c r="G3923" s="2">
        <v>45035</v>
      </c>
      <c r="H3923" s="2" t="str">
        <f>TEXT(Ecommerce_Sales[[#This Row],[Order_Date]],"mmmm")</f>
        <v>April</v>
      </c>
      <c r="I3923" s="2" t="str">
        <f>TEXT(Ecommerce_Sales[[#This Row],[Order_Date]],"yyyy")</f>
        <v>2023</v>
      </c>
      <c r="J3923" s="2" t="str">
        <f>TEXT(Ecommerce_Sales[[#This Row],[Order_Date]],"mmmm")</f>
        <v>April</v>
      </c>
      <c r="K3923" s="1" t="s">
        <v>1947</v>
      </c>
      <c r="L3923" s="1" t="s">
        <v>10091</v>
      </c>
      <c r="M3923" s="1" t="s">
        <v>2043</v>
      </c>
      <c r="N3923" s="1" t="s">
        <v>1989</v>
      </c>
      <c r="O3923" s="3">
        <v>380</v>
      </c>
      <c r="P3923">
        <v>2</v>
      </c>
      <c r="Q3923" s="3">
        <v>760</v>
      </c>
      <c r="R3923" s="1" t="s">
        <v>1958</v>
      </c>
      <c r="S3923" s="3">
        <v>74</v>
      </c>
      <c r="T3923">
        <v>5</v>
      </c>
      <c r="U3923" t="str">
        <f>IF(Ecommerce_Sales[[#This Row],[Delivery_Time_Days]]&gt;7,"Delay",IF(Ecommerce_Sales[[#This Row],[Delivery_Time_Days]] = 0,"No delivery",IF(Ecommerce_Sales[[#This Row],[Delivery_Time_Days]]&lt;=7,"On-time")))</f>
        <v>On-time</v>
      </c>
      <c r="V3923" s="7">
        <f>Ecommerce_Sales[[#This Row],[Profit]]/Ecommerce_Sales[[#This Row],[Total_Price]]</f>
        <v>0.25</v>
      </c>
      <c r="W3923" s="3">
        <v>190</v>
      </c>
      <c r="X3923" s="3"/>
    </row>
    <row r="3924" spans="1:24" x14ac:dyDescent="0.25">
      <c r="A3924" s="1" t="s">
        <v>10092</v>
      </c>
      <c r="B3924" s="1" t="s">
        <v>258</v>
      </c>
      <c r="C3924" s="1" t="s">
        <v>259</v>
      </c>
      <c r="D3924" s="1" t="s">
        <v>7234</v>
      </c>
      <c r="E3924" s="1" t="s">
        <v>2005</v>
      </c>
      <c r="F3924" s="2">
        <v>45199</v>
      </c>
      <c r="G3924" s="2">
        <v>45327</v>
      </c>
      <c r="H3924" s="2" t="str">
        <f>TEXT(Ecommerce_Sales[[#This Row],[Order_Date]],"mmmm")</f>
        <v>February</v>
      </c>
      <c r="I3924" s="2" t="str">
        <f>TEXT(Ecommerce_Sales[[#This Row],[Order_Date]],"yyyy")</f>
        <v>2024</v>
      </c>
      <c r="J3924" s="2" t="str">
        <f>TEXT(Ecommerce_Sales[[#This Row],[Order_Date]],"mmmm")</f>
        <v>February</v>
      </c>
      <c r="K3924" s="1" t="s">
        <v>1947</v>
      </c>
      <c r="L3924" s="1" t="s">
        <v>3979</v>
      </c>
      <c r="M3924" s="1" t="s">
        <v>1998</v>
      </c>
      <c r="N3924" s="1" t="s">
        <v>1973</v>
      </c>
      <c r="O3924" s="3">
        <v>406</v>
      </c>
      <c r="P3924">
        <v>1</v>
      </c>
      <c r="Q3924" s="3">
        <v>406</v>
      </c>
      <c r="R3924" s="1" t="s">
        <v>1951</v>
      </c>
      <c r="S3924" s="3">
        <v>40</v>
      </c>
      <c r="T3924">
        <v>10</v>
      </c>
      <c r="U3924" t="str">
        <f>IF(Ecommerce_Sales[[#This Row],[Delivery_Time_Days]]&gt;7,"Delay",IF(Ecommerce_Sales[[#This Row],[Delivery_Time_Days]] = 0,"No delivery",IF(Ecommerce_Sales[[#This Row],[Delivery_Time_Days]]&lt;=7,"On-time")))</f>
        <v>Delay</v>
      </c>
      <c r="V3924" s="7">
        <f>Ecommerce_Sales[[#This Row],[Profit]]/Ecommerce_Sales[[#This Row],[Total_Price]]</f>
        <v>0.30049261083743845</v>
      </c>
      <c r="W3924" s="3">
        <v>122</v>
      </c>
      <c r="X3924" s="3"/>
    </row>
    <row r="3925" spans="1:24" x14ac:dyDescent="0.25">
      <c r="A3925" s="1" t="s">
        <v>10093</v>
      </c>
      <c r="B3925" s="1" t="s">
        <v>1487</v>
      </c>
      <c r="C3925" s="1" t="s">
        <v>1488</v>
      </c>
      <c r="D3925" s="1" t="s">
        <v>10094</v>
      </c>
      <c r="E3925" s="1" t="s">
        <v>1954</v>
      </c>
      <c r="F3925" s="2">
        <v>45444</v>
      </c>
      <c r="G3925" s="2">
        <v>45462</v>
      </c>
      <c r="H3925" s="2" t="str">
        <f>TEXT(Ecommerce_Sales[[#This Row],[Order_Date]],"mmmm")</f>
        <v>June</v>
      </c>
      <c r="I3925" s="2" t="str">
        <f>TEXT(Ecommerce_Sales[[#This Row],[Order_Date]],"yyyy")</f>
        <v>2024</v>
      </c>
      <c r="J3925" s="2" t="str">
        <f>TEXT(Ecommerce_Sales[[#This Row],[Order_Date]],"mmmm")</f>
        <v>June</v>
      </c>
      <c r="K3925" s="1" t="s">
        <v>1986</v>
      </c>
      <c r="L3925" s="1" t="s">
        <v>10095</v>
      </c>
      <c r="M3925" s="1" t="s">
        <v>2072</v>
      </c>
      <c r="N3925" s="1" t="s">
        <v>1950</v>
      </c>
      <c r="O3925" s="3">
        <v>240</v>
      </c>
      <c r="P3925">
        <v>2</v>
      </c>
      <c r="Q3925" s="3">
        <v>481</v>
      </c>
      <c r="R3925" s="1" t="s">
        <v>1958</v>
      </c>
      <c r="S3925" s="3">
        <v>55</v>
      </c>
      <c r="U3925" t="str">
        <f>IF(Ecommerce_Sales[[#This Row],[Delivery_Time_Days]]&gt;7,"Delay",IF(Ecommerce_Sales[[#This Row],[Delivery_Time_Days]] = 0,"No delivery",IF(Ecommerce_Sales[[#This Row],[Delivery_Time_Days]]&lt;=7,"On-time")))</f>
        <v>No delivery</v>
      </c>
      <c r="V3925" s="7">
        <f>Ecommerce_Sales[[#This Row],[Profit]]/Ecommerce_Sales[[#This Row],[Total_Price]]</f>
        <v>0.39916839916839919</v>
      </c>
      <c r="W3925" s="3">
        <v>192</v>
      </c>
      <c r="X3925" s="3"/>
    </row>
    <row r="3926" spans="1:24" x14ac:dyDescent="0.25">
      <c r="A3926" s="1" t="s">
        <v>10096</v>
      </c>
      <c r="B3926" s="1" t="s">
        <v>1083</v>
      </c>
      <c r="C3926" s="1" t="s">
        <v>1084</v>
      </c>
      <c r="D3926" s="1" t="s">
        <v>7956</v>
      </c>
      <c r="E3926" s="1" t="s">
        <v>1981</v>
      </c>
      <c r="F3926" s="2">
        <v>45588</v>
      </c>
      <c r="G3926" s="2">
        <v>45586</v>
      </c>
      <c r="H3926" s="2" t="str">
        <f>TEXT(Ecommerce_Sales[[#This Row],[Order_Date]],"mmmm")</f>
        <v>October</v>
      </c>
      <c r="I3926" s="2" t="str">
        <f>TEXT(Ecommerce_Sales[[#This Row],[Order_Date]],"yyyy")</f>
        <v>2024</v>
      </c>
      <c r="J3926" s="2" t="str">
        <f>TEXT(Ecommerce_Sales[[#This Row],[Order_Date]],"mmmm")</f>
        <v>October</v>
      </c>
      <c r="K3926" s="1" t="s">
        <v>1947</v>
      </c>
      <c r="L3926" s="1" t="s">
        <v>10097</v>
      </c>
      <c r="M3926" s="1" t="s">
        <v>2047</v>
      </c>
      <c r="N3926" s="1" t="s">
        <v>1989</v>
      </c>
      <c r="O3926" s="3">
        <v>203</v>
      </c>
      <c r="P3926">
        <v>2</v>
      </c>
      <c r="Q3926" s="3">
        <v>406</v>
      </c>
      <c r="R3926" s="1" t="s">
        <v>1951</v>
      </c>
      <c r="S3926" s="3">
        <v>38</v>
      </c>
      <c r="T3926">
        <v>4</v>
      </c>
      <c r="U3926" t="str">
        <f>IF(Ecommerce_Sales[[#This Row],[Delivery_Time_Days]]&gt;7,"Delay",IF(Ecommerce_Sales[[#This Row],[Delivery_Time_Days]] = 0,"No delivery",IF(Ecommerce_Sales[[#This Row],[Delivery_Time_Days]]&lt;=7,"On-time")))</f>
        <v>On-time</v>
      </c>
      <c r="V3926" s="7">
        <f>Ecommerce_Sales[[#This Row],[Profit]]/Ecommerce_Sales[[#This Row],[Total_Price]]</f>
        <v>0.24876847290640394</v>
      </c>
      <c r="W3926" s="3">
        <v>101</v>
      </c>
      <c r="X3926" s="3"/>
    </row>
    <row r="3927" spans="1:24" x14ac:dyDescent="0.25">
      <c r="A3927" s="1" t="s">
        <v>10098</v>
      </c>
      <c r="B3927" s="1" t="s">
        <v>188</v>
      </c>
      <c r="C3927" s="1" t="s">
        <v>1368</v>
      </c>
      <c r="D3927" s="1" t="s">
        <v>3608</v>
      </c>
      <c r="E3927" s="1" t="s">
        <v>1996</v>
      </c>
      <c r="F3927" s="2">
        <v>45623</v>
      </c>
      <c r="G3927" s="2">
        <v>45350</v>
      </c>
      <c r="H3927" s="2" t="str">
        <f>TEXT(Ecommerce_Sales[[#This Row],[Order_Date]],"mmmm")</f>
        <v>February</v>
      </c>
      <c r="I3927" s="2" t="str">
        <f>TEXT(Ecommerce_Sales[[#This Row],[Order_Date]],"yyyy")</f>
        <v>2024</v>
      </c>
      <c r="J3927" s="2" t="str">
        <f>TEXT(Ecommerce_Sales[[#This Row],[Order_Date]],"mmmm")</f>
        <v>February</v>
      </c>
      <c r="K3927" s="1" t="s">
        <v>1947</v>
      </c>
      <c r="L3927" s="1" t="s">
        <v>10099</v>
      </c>
      <c r="M3927" s="1" t="s">
        <v>2043</v>
      </c>
      <c r="N3927" s="1" t="s">
        <v>1989</v>
      </c>
      <c r="O3927" s="3">
        <v>817</v>
      </c>
      <c r="P3927">
        <v>2</v>
      </c>
      <c r="Q3927" s="3">
        <v>1634</v>
      </c>
      <c r="R3927" s="1" t="s">
        <v>1958</v>
      </c>
      <c r="S3927" s="3">
        <v>156</v>
      </c>
      <c r="T3927">
        <v>3</v>
      </c>
      <c r="U3927" t="str">
        <f>IF(Ecommerce_Sales[[#This Row],[Delivery_Time_Days]]&gt;7,"Delay",IF(Ecommerce_Sales[[#This Row],[Delivery_Time_Days]] = 0,"No delivery",IF(Ecommerce_Sales[[#This Row],[Delivery_Time_Days]]&lt;=7,"On-time")))</f>
        <v>On-time</v>
      </c>
      <c r="V3927" s="7">
        <f>Ecommerce_Sales[[#This Row],[Profit]]/Ecommerce_Sales[[#This Row],[Total_Price]]</f>
        <v>0.2503059975520196</v>
      </c>
      <c r="W3927" s="3">
        <v>409</v>
      </c>
      <c r="X3927" s="3"/>
    </row>
    <row r="3928" spans="1:24" x14ac:dyDescent="0.25">
      <c r="A3928" s="1" t="s">
        <v>10100</v>
      </c>
      <c r="B3928" s="1" t="s">
        <v>691</v>
      </c>
      <c r="C3928" s="1" t="s">
        <v>692</v>
      </c>
      <c r="D3928" s="1" t="s">
        <v>8776</v>
      </c>
      <c r="E3928" s="1" t="s">
        <v>1996</v>
      </c>
      <c r="F3928" s="2">
        <v>44988</v>
      </c>
      <c r="G3928" s="2">
        <v>45169</v>
      </c>
      <c r="H3928" s="2" t="str">
        <f>TEXT(Ecommerce_Sales[[#This Row],[Order_Date]],"mmmm")</f>
        <v>August</v>
      </c>
      <c r="I3928" s="2" t="str">
        <f>TEXT(Ecommerce_Sales[[#This Row],[Order_Date]],"yyyy")</f>
        <v>2023</v>
      </c>
      <c r="J3928" s="2" t="str">
        <f>TEXT(Ecommerce_Sales[[#This Row],[Order_Date]],"mmmm")</f>
        <v>August</v>
      </c>
      <c r="K3928" s="1" t="s">
        <v>1947</v>
      </c>
      <c r="L3928" s="1" t="s">
        <v>10101</v>
      </c>
      <c r="M3928" s="1" t="s">
        <v>2043</v>
      </c>
      <c r="N3928" s="1" t="s">
        <v>1989</v>
      </c>
      <c r="O3928" s="3">
        <v>806</v>
      </c>
      <c r="P3928">
        <v>5</v>
      </c>
      <c r="Q3928" s="3">
        <v>4031</v>
      </c>
      <c r="R3928" s="1" t="s">
        <v>2008</v>
      </c>
      <c r="S3928" s="3">
        <v>312</v>
      </c>
      <c r="T3928">
        <v>4</v>
      </c>
      <c r="U3928" t="str">
        <f>IF(Ecommerce_Sales[[#This Row],[Delivery_Time_Days]]&gt;7,"Delay",IF(Ecommerce_Sales[[#This Row],[Delivery_Time_Days]] = 0,"No delivery",IF(Ecommerce_Sales[[#This Row],[Delivery_Time_Days]]&lt;=7,"On-time")))</f>
        <v>On-time</v>
      </c>
      <c r="V3928" s="7">
        <f>Ecommerce_Sales[[#This Row],[Profit]]/Ecommerce_Sales[[#This Row],[Total_Price]]</f>
        <v>0.25006201935003719</v>
      </c>
      <c r="W3928" s="3">
        <v>1008</v>
      </c>
      <c r="X3928" s="3"/>
    </row>
    <row r="3929" spans="1:24" x14ac:dyDescent="0.25">
      <c r="A3929" s="1" t="s">
        <v>10102</v>
      </c>
      <c r="B3929" s="1" t="s">
        <v>973</v>
      </c>
      <c r="C3929" s="1" t="s">
        <v>974</v>
      </c>
      <c r="D3929" s="1" t="s">
        <v>5537</v>
      </c>
      <c r="E3929" s="1" t="s">
        <v>1981</v>
      </c>
      <c r="F3929" s="2">
        <v>45471</v>
      </c>
      <c r="G3929" s="2">
        <v>45562</v>
      </c>
      <c r="H3929" s="2" t="str">
        <f>TEXT(Ecommerce_Sales[[#This Row],[Order_Date]],"mmmm")</f>
        <v>September</v>
      </c>
      <c r="I3929" s="2" t="str">
        <f>TEXT(Ecommerce_Sales[[#This Row],[Order_Date]],"yyyy")</f>
        <v>2024</v>
      </c>
      <c r="J3929" s="2" t="str">
        <f>TEXT(Ecommerce_Sales[[#This Row],[Order_Date]],"mmmm")</f>
        <v>September</v>
      </c>
      <c r="K3929" s="1" t="s">
        <v>1947</v>
      </c>
      <c r="L3929" s="1" t="s">
        <v>6132</v>
      </c>
      <c r="M3929" s="1" t="s">
        <v>2030</v>
      </c>
      <c r="N3929" s="1" t="s">
        <v>1978</v>
      </c>
      <c r="O3929" s="3">
        <v>657</v>
      </c>
      <c r="P3929">
        <v>2</v>
      </c>
      <c r="Q3929" s="3">
        <v>1313</v>
      </c>
      <c r="R3929" s="1" t="s">
        <v>1958</v>
      </c>
      <c r="S3929" s="3">
        <v>195</v>
      </c>
      <c r="T3929">
        <v>4</v>
      </c>
      <c r="U3929" t="str">
        <f>IF(Ecommerce_Sales[[#This Row],[Delivery_Time_Days]]&gt;7,"Delay",IF(Ecommerce_Sales[[#This Row],[Delivery_Time_Days]] = 0,"No delivery",IF(Ecommerce_Sales[[#This Row],[Delivery_Time_Days]]&lt;=7,"On-time")))</f>
        <v>On-time</v>
      </c>
      <c r="V3929" s="7">
        <f>Ecommerce_Sales[[#This Row],[Profit]]/Ecommerce_Sales[[#This Row],[Total_Price]]</f>
        <v>0.35034272658035032</v>
      </c>
      <c r="W3929" s="3">
        <v>460</v>
      </c>
      <c r="X3929" s="3"/>
    </row>
    <row r="3930" spans="1:24" x14ac:dyDescent="0.25">
      <c r="A3930" s="1" t="s">
        <v>10103</v>
      </c>
      <c r="B3930" s="1" t="s">
        <v>1033</v>
      </c>
      <c r="C3930" s="1" t="s">
        <v>1034</v>
      </c>
      <c r="D3930" s="1" t="s">
        <v>3254</v>
      </c>
      <c r="E3930" s="1" t="s">
        <v>1981</v>
      </c>
      <c r="F3930" s="2">
        <v>45532</v>
      </c>
      <c r="G3930" s="2">
        <v>45549</v>
      </c>
      <c r="H3930" s="2" t="str">
        <f>TEXT(Ecommerce_Sales[[#This Row],[Order_Date]],"mmmm")</f>
        <v>September</v>
      </c>
      <c r="I3930" s="2" t="str">
        <f>TEXT(Ecommerce_Sales[[#This Row],[Order_Date]],"yyyy")</f>
        <v>2024</v>
      </c>
      <c r="J3930" s="2" t="str">
        <f>TEXT(Ecommerce_Sales[[#This Row],[Order_Date]],"mmmm")</f>
        <v>September</v>
      </c>
      <c r="K3930" s="1" t="s">
        <v>1986</v>
      </c>
      <c r="L3930" s="1" t="s">
        <v>9839</v>
      </c>
      <c r="M3930" s="1" t="s">
        <v>2002</v>
      </c>
      <c r="N3930" s="1" t="s">
        <v>1989</v>
      </c>
      <c r="O3930" s="3">
        <v>965</v>
      </c>
      <c r="P3930">
        <v>5</v>
      </c>
      <c r="Q3930" s="3">
        <v>4824</v>
      </c>
      <c r="R3930" s="1" t="s">
        <v>1951</v>
      </c>
      <c r="S3930" s="3">
        <v>393</v>
      </c>
      <c r="U3930" t="str">
        <f>IF(Ecommerce_Sales[[#This Row],[Delivery_Time_Days]]&gt;7,"Delay",IF(Ecommerce_Sales[[#This Row],[Delivery_Time_Days]] = 0,"No delivery",IF(Ecommerce_Sales[[#This Row],[Delivery_Time_Days]]&lt;=7,"On-time")))</f>
        <v>No delivery</v>
      </c>
      <c r="V3930" s="7">
        <f>Ecommerce_Sales[[#This Row],[Profit]]/Ecommerce_Sales[[#This Row],[Total_Price]]</f>
        <v>0.25</v>
      </c>
      <c r="W3930" s="3">
        <v>1206</v>
      </c>
      <c r="X3930" s="3"/>
    </row>
    <row r="3931" spans="1:24" x14ac:dyDescent="0.25">
      <c r="A3931" s="1" t="s">
        <v>10104</v>
      </c>
      <c r="B3931" s="1" t="s">
        <v>994</v>
      </c>
      <c r="C3931" s="1" t="s">
        <v>995</v>
      </c>
      <c r="D3931" s="1" t="s">
        <v>3523</v>
      </c>
      <c r="E3931" s="1" t="s">
        <v>1981</v>
      </c>
      <c r="F3931" s="2">
        <v>45036</v>
      </c>
      <c r="G3931" s="2">
        <v>44976</v>
      </c>
      <c r="H3931" s="2" t="str">
        <f>TEXT(Ecommerce_Sales[[#This Row],[Order_Date]],"mmmm")</f>
        <v>February</v>
      </c>
      <c r="I3931" s="2" t="str">
        <f>TEXT(Ecommerce_Sales[[#This Row],[Order_Date]],"yyyy")</f>
        <v>2023</v>
      </c>
      <c r="J3931" s="2" t="str">
        <f>TEXT(Ecommerce_Sales[[#This Row],[Order_Date]],"mmmm")</f>
        <v>February</v>
      </c>
      <c r="K3931" s="1" t="s">
        <v>1947</v>
      </c>
      <c r="L3931" s="1" t="s">
        <v>8390</v>
      </c>
      <c r="M3931" s="1" t="s">
        <v>1988</v>
      </c>
      <c r="N3931" s="1" t="s">
        <v>1989</v>
      </c>
      <c r="O3931" s="3">
        <v>841</v>
      </c>
      <c r="P3931">
        <v>2</v>
      </c>
      <c r="Q3931" s="3">
        <v>1683</v>
      </c>
      <c r="R3931" s="1" t="s">
        <v>1958</v>
      </c>
      <c r="S3931" s="3">
        <v>171</v>
      </c>
      <c r="T3931">
        <v>4</v>
      </c>
      <c r="U3931" t="str">
        <f>IF(Ecommerce_Sales[[#This Row],[Delivery_Time_Days]]&gt;7,"Delay",IF(Ecommerce_Sales[[#This Row],[Delivery_Time_Days]] = 0,"No delivery",IF(Ecommerce_Sales[[#This Row],[Delivery_Time_Days]]&lt;=7,"On-time")))</f>
        <v>On-time</v>
      </c>
      <c r="V3931" s="7">
        <f>Ecommerce_Sales[[#This Row],[Profit]]/Ecommerce_Sales[[#This Row],[Total_Price]]</f>
        <v>0.25014854426619132</v>
      </c>
      <c r="W3931" s="3">
        <v>421</v>
      </c>
      <c r="X3931" s="3"/>
    </row>
    <row r="3932" spans="1:24" x14ac:dyDescent="0.25">
      <c r="A3932" s="1" t="s">
        <v>10105</v>
      </c>
      <c r="B3932" s="1" t="s">
        <v>244</v>
      </c>
      <c r="C3932" s="1" t="s">
        <v>245</v>
      </c>
      <c r="D3932" s="1" t="s">
        <v>7427</v>
      </c>
      <c r="E3932" s="1" t="s">
        <v>1996</v>
      </c>
      <c r="F3932" s="2">
        <v>45410</v>
      </c>
      <c r="G3932" s="2">
        <v>45657</v>
      </c>
      <c r="H3932" s="2" t="str">
        <f>TEXT(Ecommerce_Sales[[#This Row],[Order_Date]],"mmmm")</f>
        <v>December</v>
      </c>
      <c r="I3932" s="2" t="str">
        <f>TEXT(Ecommerce_Sales[[#This Row],[Order_Date]],"yyyy")</f>
        <v>2024</v>
      </c>
      <c r="J3932" s="2" t="str">
        <f>TEXT(Ecommerce_Sales[[#This Row],[Order_Date]],"mmmm")</f>
        <v>December</v>
      </c>
      <c r="K3932" s="1" t="s">
        <v>1947</v>
      </c>
      <c r="L3932" s="1" t="s">
        <v>5475</v>
      </c>
      <c r="M3932" s="1" t="s">
        <v>1998</v>
      </c>
      <c r="N3932" s="1" t="s">
        <v>1973</v>
      </c>
      <c r="O3932" s="3">
        <v>1520</v>
      </c>
      <c r="P3932">
        <v>4</v>
      </c>
      <c r="Q3932" s="3">
        <v>6081</v>
      </c>
      <c r="R3932" s="1" t="s">
        <v>1958</v>
      </c>
      <c r="S3932" s="3">
        <v>521</v>
      </c>
      <c r="T3932">
        <v>7</v>
      </c>
      <c r="U3932" t="str">
        <f>IF(Ecommerce_Sales[[#This Row],[Delivery_Time_Days]]&gt;7,"Delay",IF(Ecommerce_Sales[[#This Row],[Delivery_Time_Days]] = 0,"No delivery",IF(Ecommerce_Sales[[#This Row],[Delivery_Time_Days]]&lt;=7,"On-time")))</f>
        <v>On-time</v>
      </c>
      <c r="V3932" s="7">
        <f>Ecommerce_Sales[[#This Row],[Profit]]/Ecommerce_Sales[[#This Row],[Total_Price]]</f>
        <v>0.2999506660088801</v>
      </c>
      <c r="W3932" s="3">
        <v>1824</v>
      </c>
      <c r="X3932" s="3"/>
    </row>
    <row r="3933" spans="1:24" x14ac:dyDescent="0.25">
      <c r="A3933" s="1" t="s">
        <v>10106</v>
      </c>
      <c r="B3933" s="1" t="s">
        <v>206</v>
      </c>
      <c r="C3933" s="1" t="s">
        <v>1099</v>
      </c>
      <c r="D3933" s="1" t="s">
        <v>3065</v>
      </c>
      <c r="E3933" s="1" t="s">
        <v>1961</v>
      </c>
      <c r="F3933" s="2">
        <v>45122</v>
      </c>
      <c r="G3933" s="2">
        <v>45364</v>
      </c>
      <c r="H3933" s="2" t="str">
        <f>TEXT(Ecommerce_Sales[[#This Row],[Order_Date]],"mmmm")</f>
        <v>March</v>
      </c>
      <c r="I3933" s="2" t="str">
        <f>TEXT(Ecommerce_Sales[[#This Row],[Order_Date]],"yyyy")</f>
        <v>2024</v>
      </c>
      <c r="J3933" s="2" t="str">
        <f>TEXT(Ecommerce_Sales[[#This Row],[Order_Date]],"mmmm")</f>
        <v>March</v>
      </c>
      <c r="K3933" s="1" t="s">
        <v>1947</v>
      </c>
      <c r="L3933" s="1" t="s">
        <v>7742</v>
      </c>
      <c r="M3933" s="1" t="s">
        <v>2247</v>
      </c>
      <c r="N3933" s="1" t="s">
        <v>1957</v>
      </c>
      <c r="O3933" s="3">
        <v>844</v>
      </c>
      <c r="P3933">
        <v>4</v>
      </c>
      <c r="Q3933" s="3">
        <v>3374</v>
      </c>
      <c r="R3933" s="1" t="s">
        <v>1951</v>
      </c>
      <c r="S3933" s="3">
        <v>244</v>
      </c>
      <c r="T3933">
        <v>8</v>
      </c>
      <c r="U3933" t="str">
        <f>IF(Ecommerce_Sales[[#This Row],[Delivery_Time_Days]]&gt;7,"Delay",IF(Ecommerce_Sales[[#This Row],[Delivery_Time_Days]] = 0,"No delivery",IF(Ecommerce_Sales[[#This Row],[Delivery_Time_Days]]&lt;=7,"On-time")))</f>
        <v>Delay</v>
      </c>
      <c r="V3933" s="7">
        <f>Ecommerce_Sales[[#This Row],[Profit]]/Ecommerce_Sales[[#This Row],[Total_Price]]</f>
        <v>0.14997036158861884</v>
      </c>
      <c r="W3933" s="3">
        <v>506</v>
      </c>
      <c r="X3933" s="3"/>
    </row>
    <row r="3934" spans="1:24" x14ac:dyDescent="0.25">
      <c r="A3934" s="1" t="s">
        <v>10107</v>
      </c>
      <c r="B3934" s="1" t="s">
        <v>643</v>
      </c>
      <c r="C3934" s="1" t="s">
        <v>644</v>
      </c>
      <c r="D3934" s="1" t="s">
        <v>2379</v>
      </c>
      <c r="E3934" s="1" t="s">
        <v>1946</v>
      </c>
      <c r="F3934" s="2">
        <v>45473</v>
      </c>
      <c r="G3934" s="2">
        <v>45626</v>
      </c>
      <c r="H3934" s="2" t="str">
        <f>TEXT(Ecommerce_Sales[[#This Row],[Order_Date]],"mmmm")</f>
        <v>November</v>
      </c>
      <c r="I3934" s="2" t="str">
        <f>TEXT(Ecommerce_Sales[[#This Row],[Order_Date]],"yyyy")</f>
        <v>2024</v>
      </c>
      <c r="J3934" s="2" t="str">
        <f>TEXT(Ecommerce_Sales[[#This Row],[Order_Date]],"mmmm")</f>
        <v>November</v>
      </c>
      <c r="K3934" s="1" t="s">
        <v>1947</v>
      </c>
      <c r="L3934" s="1" t="s">
        <v>10108</v>
      </c>
      <c r="M3934" s="1" t="s">
        <v>2072</v>
      </c>
      <c r="N3934" s="1" t="s">
        <v>1950</v>
      </c>
      <c r="O3934" s="3">
        <v>1465</v>
      </c>
      <c r="P3934">
        <v>7</v>
      </c>
      <c r="Q3934" s="3">
        <v>10256</v>
      </c>
      <c r="R3934" s="1" t="s">
        <v>1958</v>
      </c>
      <c r="S3934" s="3">
        <v>1093</v>
      </c>
      <c r="T3934">
        <v>8</v>
      </c>
      <c r="U3934" t="str">
        <f>IF(Ecommerce_Sales[[#This Row],[Delivery_Time_Days]]&gt;7,"Delay",IF(Ecommerce_Sales[[#This Row],[Delivery_Time_Days]] = 0,"No delivery",IF(Ecommerce_Sales[[#This Row],[Delivery_Time_Days]]&lt;=7,"On-time")))</f>
        <v>Delay</v>
      </c>
      <c r="V3934" s="7">
        <f>Ecommerce_Sales[[#This Row],[Profit]]/Ecommerce_Sales[[#This Row],[Total_Price]]</f>
        <v>0.4000585023400936</v>
      </c>
      <c r="W3934" s="3">
        <v>4103</v>
      </c>
      <c r="X3934" s="3"/>
    </row>
    <row r="3935" spans="1:24" x14ac:dyDescent="0.25">
      <c r="A3935" s="1" t="s">
        <v>10109</v>
      </c>
      <c r="B3935" s="1" t="s">
        <v>539</v>
      </c>
      <c r="C3935" s="1" t="s">
        <v>540</v>
      </c>
      <c r="D3935" s="1" t="s">
        <v>2004</v>
      </c>
      <c r="E3935" s="1" t="s">
        <v>2005</v>
      </c>
      <c r="F3935" s="2">
        <v>45218</v>
      </c>
      <c r="G3935" s="2">
        <v>45369</v>
      </c>
      <c r="H3935" s="2" t="str">
        <f>TEXT(Ecommerce_Sales[[#This Row],[Order_Date]],"mmmm")</f>
        <v>March</v>
      </c>
      <c r="I3935" s="2" t="str">
        <f>TEXT(Ecommerce_Sales[[#This Row],[Order_Date]],"yyyy")</f>
        <v>2024</v>
      </c>
      <c r="J3935" s="2" t="str">
        <f>TEXT(Ecommerce_Sales[[#This Row],[Order_Date]],"mmmm")</f>
        <v>March</v>
      </c>
      <c r="K3935" s="1" t="s">
        <v>1947</v>
      </c>
      <c r="L3935" s="1" t="s">
        <v>10110</v>
      </c>
      <c r="M3935" s="1" t="s">
        <v>2104</v>
      </c>
      <c r="N3935" s="1" t="s">
        <v>1978</v>
      </c>
      <c r="O3935" s="3">
        <v>933</v>
      </c>
      <c r="P3935">
        <v>2</v>
      </c>
      <c r="Q3935" s="3">
        <v>1867</v>
      </c>
      <c r="R3935" s="1" t="s">
        <v>1958</v>
      </c>
      <c r="S3935" s="3">
        <v>155</v>
      </c>
      <c r="T3935">
        <v>6</v>
      </c>
      <c r="U3935" t="str">
        <f>IF(Ecommerce_Sales[[#This Row],[Delivery_Time_Days]]&gt;7,"Delay",IF(Ecommerce_Sales[[#This Row],[Delivery_Time_Days]] = 0,"No delivery",IF(Ecommerce_Sales[[#This Row],[Delivery_Time_Days]]&lt;=7,"On-time")))</f>
        <v>On-time</v>
      </c>
      <c r="V3935" s="7">
        <f>Ecommerce_Sales[[#This Row],[Profit]]/Ecommerce_Sales[[#This Row],[Total_Price]]</f>
        <v>0.34975897161221209</v>
      </c>
      <c r="W3935" s="3">
        <v>653</v>
      </c>
      <c r="X3935" s="3"/>
    </row>
    <row r="3936" spans="1:24" x14ac:dyDescent="0.25">
      <c r="A3936" s="1" t="s">
        <v>10111</v>
      </c>
      <c r="B3936" s="1" t="s">
        <v>914</v>
      </c>
      <c r="C3936" s="1" t="s">
        <v>915</v>
      </c>
      <c r="D3936" s="1" t="s">
        <v>6956</v>
      </c>
      <c r="E3936" s="1" t="s">
        <v>1946</v>
      </c>
      <c r="F3936" s="2">
        <v>45014</v>
      </c>
      <c r="G3936" s="2">
        <v>45559</v>
      </c>
      <c r="H3936" s="2" t="str">
        <f>TEXT(Ecommerce_Sales[[#This Row],[Order_Date]],"mmmm")</f>
        <v>September</v>
      </c>
      <c r="I3936" s="2" t="str">
        <f>TEXT(Ecommerce_Sales[[#This Row],[Order_Date]],"yyyy")</f>
        <v>2024</v>
      </c>
      <c r="J3936" s="2" t="str">
        <f>TEXT(Ecommerce_Sales[[#This Row],[Order_Date]],"mmmm")</f>
        <v>September</v>
      </c>
      <c r="K3936" s="1" t="s">
        <v>1947</v>
      </c>
      <c r="L3936" s="1" t="s">
        <v>10112</v>
      </c>
      <c r="M3936" s="1" t="s">
        <v>1968</v>
      </c>
      <c r="N3936" s="1" t="s">
        <v>1957</v>
      </c>
      <c r="O3936" s="3">
        <v>749</v>
      </c>
      <c r="P3936">
        <v>4</v>
      </c>
      <c r="Q3936" s="3">
        <v>2997</v>
      </c>
      <c r="R3936" s="1" t="s">
        <v>1958</v>
      </c>
      <c r="S3936" s="3">
        <v>187</v>
      </c>
      <c r="T3936">
        <v>2</v>
      </c>
      <c r="U3936" t="str">
        <f>IF(Ecommerce_Sales[[#This Row],[Delivery_Time_Days]]&gt;7,"Delay",IF(Ecommerce_Sales[[#This Row],[Delivery_Time_Days]] = 0,"No delivery",IF(Ecommerce_Sales[[#This Row],[Delivery_Time_Days]]&lt;=7,"On-time")))</f>
        <v>On-time</v>
      </c>
      <c r="V3936" s="7">
        <f>Ecommerce_Sales[[#This Row],[Profit]]/Ecommerce_Sales[[#This Row],[Total_Price]]</f>
        <v>0.15015015015015015</v>
      </c>
      <c r="W3936" s="3">
        <v>450</v>
      </c>
      <c r="X3936" s="3"/>
    </row>
    <row r="3937" spans="1:24" x14ac:dyDescent="0.25">
      <c r="A3937" s="1" t="s">
        <v>10113</v>
      </c>
      <c r="B3937" s="1" t="s">
        <v>310</v>
      </c>
      <c r="C3937" s="1" t="s">
        <v>311</v>
      </c>
      <c r="D3937" s="1" t="s">
        <v>3504</v>
      </c>
      <c r="E3937" s="1" t="s">
        <v>1961</v>
      </c>
      <c r="F3937" s="2">
        <v>45565</v>
      </c>
      <c r="G3937" s="2">
        <v>45442</v>
      </c>
      <c r="H3937" s="2" t="str">
        <f>TEXT(Ecommerce_Sales[[#This Row],[Order_Date]],"mmmm")</f>
        <v>May</v>
      </c>
      <c r="I3937" s="2" t="str">
        <f>TEXT(Ecommerce_Sales[[#This Row],[Order_Date]],"yyyy")</f>
        <v>2024</v>
      </c>
      <c r="J3937" s="2" t="str">
        <f>TEXT(Ecommerce_Sales[[#This Row],[Order_Date]],"mmmm")</f>
        <v>May</v>
      </c>
      <c r="K3937" s="1" t="s">
        <v>1947</v>
      </c>
      <c r="L3937" s="1" t="s">
        <v>10114</v>
      </c>
      <c r="M3937" s="1" t="s">
        <v>2072</v>
      </c>
      <c r="N3937" s="1" t="s">
        <v>1950</v>
      </c>
      <c r="O3937" s="3">
        <v>564</v>
      </c>
      <c r="P3937">
        <v>5</v>
      </c>
      <c r="Q3937" s="3">
        <v>2819</v>
      </c>
      <c r="R3937" s="1" t="s">
        <v>1958</v>
      </c>
      <c r="S3937" s="3">
        <v>166</v>
      </c>
      <c r="T3937">
        <v>5</v>
      </c>
      <c r="U3937" t="str">
        <f>IF(Ecommerce_Sales[[#This Row],[Delivery_Time_Days]]&gt;7,"Delay",IF(Ecommerce_Sales[[#This Row],[Delivery_Time_Days]] = 0,"No delivery",IF(Ecommerce_Sales[[#This Row],[Delivery_Time_Days]]&lt;=7,"On-time")))</f>
        <v>On-time</v>
      </c>
      <c r="V3937" s="7">
        <f>Ecommerce_Sales[[#This Row],[Profit]]/Ecommerce_Sales[[#This Row],[Total_Price]]</f>
        <v>0.3997871585668677</v>
      </c>
      <c r="W3937" s="3">
        <v>1127</v>
      </c>
      <c r="X3937" s="3"/>
    </row>
    <row r="3938" spans="1:24" x14ac:dyDescent="0.25">
      <c r="A3938" s="1" t="s">
        <v>10115</v>
      </c>
      <c r="B3938" s="1" t="s">
        <v>228</v>
      </c>
      <c r="C3938" s="1" t="s">
        <v>229</v>
      </c>
      <c r="D3938" s="1" t="s">
        <v>4045</v>
      </c>
      <c r="E3938" s="1" t="s">
        <v>1961</v>
      </c>
      <c r="F3938" s="2">
        <v>45325</v>
      </c>
      <c r="G3938" s="2">
        <v>45604</v>
      </c>
      <c r="H3938" s="2" t="str">
        <f>TEXT(Ecommerce_Sales[[#This Row],[Order_Date]],"mmmm")</f>
        <v>November</v>
      </c>
      <c r="I3938" s="2" t="str">
        <f>TEXT(Ecommerce_Sales[[#This Row],[Order_Date]],"yyyy")</f>
        <v>2024</v>
      </c>
      <c r="J3938" s="2" t="str">
        <f>TEXT(Ecommerce_Sales[[#This Row],[Order_Date]],"mmmm")</f>
        <v>November</v>
      </c>
      <c r="K3938" s="1" t="s">
        <v>1947</v>
      </c>
      <c r="L3938" s="1" t="s">
        <v>10116</v>
      </c>
      <c r="M3938" s="1" t="s">
        <v>2026</v>
      </c>
      <c r="N3938" s="1" t="s">
        <v>1978</v>
      </c>
      <c r="O3938" s="3">
        <v>583</v>
      </c>
      <c r="P3938">
        <v>3</v>
      </c>
      <c r="Q3938" s="3">
        <v>1749</v>
      </c>
      <c r="R3938" s="1" t="s">
        <v>1958</v>
      </c>
      <c r="S3938" s="3">
        <v>252</v>
      </c>
      <c r="T3938">
        <v>10</v>
      </c>
      <c r="U3938" t="str">
        <f>IF(Ecommerce_Sales[[#This Row],[Delivery_Time_Days]]&gt;7,"Delay",IF(Ecommerce_Sales[[#This Row],[Delivery_Time_Days]] = 0,"No delivery",IF(Ecommerce_Sales[[#This Row],[Delivery_Time_Days]]&lt;=7,"On-time")))</f>
        <v>Delay</v>
      </c>
      <c r="V3938" s="7">
        <f>Ecommerce_Sales[[#This Row],[Profit]]/Ecommerce_Sales[[#This Row],[Total_Price]]</f>
        <v>0.34991423670668953</v>
      </c>
      <c r="W3938" s="3">
        <v>612</v>
      </c>
      <c r="X3938" s="3"/>
    </row>
    <row r="3939" spans="1:24" x14ac:dyDescent="0.25">
      <c r="A3939" s="1" t="s">
        <v>10117</v>
      </c>
      <c r="B3939" s="1" t="s">
        <v>464</v>
      </c>
      <c r="C3939" s="1" t="s">
        <v>465</v>
      </c>
      <c r="D3939" s="1" t="s">
        <v>5158</v>
      </c>
      <c r="E3939" s="1" t="s">
        <v>1946</v>
      </c>
      <c r="F3939" s="2">
        <v>45474</v>
      </c>
      <c r="G3939" s="2">
        <v>44940</v>
      </c>
      <c r="H3939" s="2" t="str">
        <f>TEXT(Ecommerce_Sales[[#This Row],[Order_Date]],"mmmm")</f>
        <v>January</v>
      </c>
      <c r="I3939" s="2" t="str">
        <f>TEXT(Ecommerce_Sales[[#This Row],[Order_Date]],"yyyy")</f>
        <v>2023</v>
      </c>
      <c r="J3939" s="2" t="str">
        <f>TEXT(Ecommerce_Sales[[#This Row],[Order_Date]],"mmmm")</f>
        <v>January</v>
      </c>
      <c r="K3939" s="1" t="s">
        <v>1947</v>
      </c>
      <c r="L3939" s="1" t="s">
        <v>10118</v>
      </c>
      <c r="M3939" s="1" t="s">
        <v>2043</v>
      </c>
      <c r="N3939" s="1" t="s">
        <v>1989</v>
      </c>
      <c r="O3939" s="3">
        <v>577</v>
      </c>
      <c r="P3939">
        <v>2</v>
      </c>
      <c r="Q3939" s="3">
        <v>1154</v>
      </c>
      <c r="R3939" s="1" t="s">
        <v>2012</v>
      </c>
      <c r="S3939" s="3">
        <v>144</v>
      </c>
      <c r="T3939">
        <v>5</v>
      </c>
      <c r="U3939" t="str">
        <f>IF(Ecommerce_Sales[[#This Row],[Delivery_Time_Days]]&gt;7,"Delay",IF(Ecommerce_Sales[[#This Row],[Delivery_Time_Days]] = 0,"No delivery",IF(Ecommerce_Sales[[#This Row],[Delivery_Time_Days]]&lt;=7,"On-time")))</f>
        <v>On-time</v>
      </c>
      <c r="V3939" s="7">
        <f>Ecommerce_Sales[[#This Row],[Profit]]/Ecommerce_Sales[[#This Row],[Total_Price]]</f>
        <v>0.25043327556325823</v>
      </c>
      <c r="W3939" s="3">
        <v>289</v>
      </c>
      <c r="X3939" s="3"/>
    </row>
    <row r="3940" spans="1:24" x14ac:dyDescent="0.25">
      <c r="A3940" s="1" t="s">
        <v>10119</v>
      </c>
      <c r="B3940" s="1" t="s">
        <v>404</v>
      </c>
      <c r="C3940" s="1" t="s">
        <v>405</v>
      </c>
      <c r="D3940" s="1" t="s">
        <v>4988</v>
      </c>
      <c r="E3940" s="1" t="s">
        <v>1961</v>
      </c>
      <c r="F3940" s="2">
        <v>45158</v>
      </c>
      <c r="G3940" s="2">
        <v>45464</v>
      </c>
      <c r="H3940" s="2" t="str">
        <f>TEXT(Ecommerce_Sales[[#This Row],[Order_Date]],"mmmm")</f>
        <v>June</v>
      </c>
      <c r="I3940" s="2" t="str">
        <f>TEXT(Ecommerce_Sales[[#This Row],[Order_Date]],"yyyy")</f>
        <v>2024</v>
      </c>
      <c r="J3940" s="2" t="str">
        <f>TEXT(Ecommerce_Sales[[#This Row],[Order_Date]],"mmmm")</f>
        <v>June</v>
      </c>
      <c r="K3940" s="1" t="s">
        <v>1947</v>
      </c>
      <c r="L3940" s="1" t="s">
        <v>10120</v>
      </c>
      <c r="M3940" s="1" t="s">
        <v>2054</v>
      </c>
      <c r="N3940" s="1" t="s">
        <v>1957</v>
      </c>
      <c r="O3940" s="3">
        <v>903</v>
      </c>
      <c r="P3940">
        <v>4</v>
      </c>
      <c r="Q3940" s="3">
        <v>3612</v>
      </c>
      <c r="R3940" s="1" t="s">
        <v>1951</v>
      </c>
      <c r="S3940" s="3">
        <v>452</v>
      </c>
      <c r="T3940">
        <v>3</v>
      </c>
      <c r="U3940" t="str">
        <f>IF(Ecommerce_Sales[[#This Row],[Delivery_Time_Days]]&gt;7,"Delay",IF(Ecommerce_Sales[[#This Row],[Delivery_Time_Days]] = 0,"No delivery",IF(Ecommerce_Sales[[#This Row],[Delivery_Time_Days]]&lt;=7,"On-time")))</f>
        <v>On-time</v>
      </c>
      <c r="V3940" s="7">
        <f>Ecommerce_Sales[[#This Row],[Profit]]/Ecommerce_Sales[[#This Row],[Total_Price]]</f>
        <v>0.15005537098560354</v>
      </c>
      <c r="W3940" s="3">
        <v>542</v>
      </c>
      <c r="X3940" s="3"/>
    </row>
    <row r="3941" spans="1:24" x14ac:dyDescent="0.25">
      <c r="A3941" s="1" t="s">
        <v>10121</v>
      </c>
      <c r="B3941" s="1" t="s">
        <v>910</v>
      </c>
      <c r="C3941" s="1" t="s">
        <v>911</v>
      </c>
      <c r="D3941" s="1" t="s">
        <v>2463</v>
      </c>
      <c r="E3941" s="1" t="s">
        <v>1954</v>
      </c>
      <c r="F3941" s="2">
        <v>45616</v>
      </c>
      <c r="G3941" s="2">
        <v>45162</v>
      </c>
      <c r="H3941" s="2" t="str">
        <f>TEXT(Ecommerce_Sales[[#This Row],[Order_Date]],"mmmm")</f>
        <v>August</v>
      </c>
      <c r="I3941" s="2" t="str">
        <f>TEXT(Ecommerce_Sales[[#This Row],[Order_Date]],"yyyy")</f>
        <v>2023</v>
      </c>
      <c r="J3941" s="2" t="str">
        <f>TEXT(Ecommerce_Sales[[#This Row],[Order_Date]],"mmmm")</f>
        <v>August</v>
      </c>
      <c r="K3941" s="1" t="s">
        <v>1986</v>
      </c>
      <c r="L3941" s="1" t="s">
        <v>10122</v>
      </c>
      <c r="M3941" s="1" t="s">
        <v>2058</v>
      </c>
      <c r="N3941" s="1" t="s">
        <v>1950</v>
      </c>
      <c r="O3941" s="3">
        <v>464</v>
      </c>
      <c r="P3941">
        <v>3</v>
      </c>
      <c r="Q3941" s="3">
        <v>1391</v>
      </c>
      <c r="R3941" s="1" t="s">
        <v>1951</v>
      </c>
      <c r="S3941" s="3">
        <v>133</v>
      </c>
      <c r="U3941" t="str">
        <f>IF(Ecommerce_Sales[[#This Row],[Delivery_Time_Days]]&gt;7,"Delay",IF(Ecommerce_Sales[[#This Row],[Delivery_Time_Days]] = 0,"No delivery",IF(Ecommerce_Sales[[#This Row],[Delivery_Time_Days]]&lt;=7,"On-time")))</f>
        <v>No delivery</v>
      </c>
      <c r="V3941" s="7">
        <f>Ecommerce_Sales[[#This Row],[Profit]]/Ecommerce_Sales[[#This Row],[Total_Price]]</f>
        <v>0.39971243709561466</v>
      </c>
      <c r="W3941" s="3">
        <v>556</v>
      </c>
      <c r="X3941" s="3"/>
    </row>
    <row r="3942" spans="1:24" x14ac:dyDescent="0.25">
      <c r="A3942" s="1" t="s">
        <v>10123</v>
      </c>
      <c r="B3942" s="1" t="s">
        <v>254</v>
      </c>
      <c r="C3942" s="1" t="s">
        <v>255</v>
      </c>
      <c r="D3942" s="1" t="s">
        <v>6860</v>
      </c>
      <c r="E3942" s="1" t="s">
        <v>1966</v>
      </c>
      <c r="F3942" s="2">
        <v>45645</v>
      </c>
      <c r="G3942" s="2">
        <v>45011</v>
      </c>
      <c r="H3942" s="2" t="str">
        <f>TEXT(Ecommerce_Sales[[#This Row],[Order_Date]],"mmmm")</f>
        <v>March</v>
      </c>
      <c r="I3942" s="2" t="str">
        <f>TEXT(Ecommerce_Sales[[#This Row],[Order_Date]],"yyyy")</f>
        <v>2023</v>
      </c>
      <c r="J3942" s="2" t="str">
        <f>TEXT(Ecommerce_Sales[[#This Row],[Order_Date]],"mmmm")</f>
        <v>March</v>
      </c>
      <c r="K3942" s="1" t="s">
        <v>1947</v>
      </c>
      <c r="L3942" s="1" t="s">
        <v>10124</v>
      </c>
      <c r="M3942" s="1" t="s">
        <v>1972</v>
      </c>
      <c r="N3942" s="1" t="s">
        <v>1973</v>
      </c>
      <c r="O3942" s="3">
        <v>801</v>
      </c>
      <c r="P3942">
        <v>2</v>
      </c>
      <c r="Q3942" s="3">
        <v>1602</v>
      </c>
      <c r="R3942" s="1" t="s">
        <v>1951</v>
      </c>
      <c r="S3942" s="3">
        <v>228</v>
      </c>
      <c r="T3942">
        <v>10</v>
      </c>
      <c r="U3942" t="str">
        <f>IF(Ecommerce_Sales[[#This Row],[Delivery_Time_Days]]&gt;7,"Delay",IF(Ecommerce_Sales[[#This Row],[Delivery_Time_Days]] = 0,"No delivery",IF(Ecommerce_Sales[[#This Row],[Delivery_Time_Days]]&lt;=7,"On-time")))</f>
        <v>Delay</v>
      </c>
      <c r="V3942" s="7">
        <f>Ecommerce_Sales[[#This Row],[Profit]]/Ecommerce_Sales[[#This Row],[Total_Price]]</f>
        <v>0.30024968789013734</v>
      </c>
      <c r="W3942" s="3">
        <v>481</v>
      </c>
      <c r="X3942" s="3"/>
    </row>
    <row r="3943" spans="1:24" x14ac:dyDescent="0.25">
      <c r="A3943" s="1" t="s">
        <v>10125</v>
      </c>
      <c r="B3943" s="1" t="s">
        <v>280</v>
      </c>
      <c r="C3943" s="1" t="s">
        <v>281</v>
      </c>
      <c r="D3943" s="1" t="s">
        <v>2126</v>
      </c>
      <c r="E3943" s="1" t="s">
        <v>1966</v>
      </c>
      <c r="F3943" s="2">
        <v>45208</v>
      </c>
      <c r="G3943" s="2">
        <v>45552</v>
      </c>
      <c r="H3943" s="2" t="str">
        <f>TEXT(Ecommerce_Sales[[#This Row],[Order_Date]],"mmmm")</f>
        <v>September</v>
      </c>
      <c r="I3943" s="2" t="str">
        <f>TEXT(Ecommerce_Sales[[#This Row],[Order_Date]],"yyyy")</f>
        <v>2024</v>
      </c>
      <c r="J3943" s="2" t="str">
        <f>TEXT(Ecommerce_Sales[[#This Row],[Order_Date]],"mmmm")</f>
        <v>September</v>
      </c>
      <c r="K3943" s="1" t="s">
        <v>1947</v>
      </c>
      <c r="L3943" s="1" t="s">
        <v>10126</v>
      </c>
      <c r="M3943" s="1" t="s">
        <v>1968</v>
      </c>
      <c r="N3943" s="1" t="s">
        <v>1957</v>
      </c>
      <c r="O3943" s="3">
        <v>1065</v>
      </c>
      <c r="P3943">
        <v>5</v>
      </c>
      <c r="Q3943" s="3">
        <v>5326</v>
      </c>
      <c r="R3943" s="1" t="s">
        <v>1958</v>
      </c>
      <c r="S3943" s="3">
        <v>676</v>
      </c>
      <c r="T3943">
        <v>7</v>
      </c>
      <c r="U3943" t="str">
        <f>IF(Ecommerce_Sales[[#This Row],[Delivery_Time_Days]]&gt;7,"Delay",IF(Ecommerce_Sales[[#This Row],[Delivery_Time_Days]] = 0,"No delivery",IF(Ecommerce_Sales[[#This Row],[Delivery_Time_Days]]&lt;=7,"On-time")))</f>
        <v>On-time</v>
      </c>
      <c r="V3943" s="7">
        <f>Ecommerce_Sales[[#This Row],[Profit]]/Ecommerce_Sales[[#This Row],[Total_Price]]</f>
        <v>0.15001877581674802</v>
      </c>
      <c r="W3943" s="3">
        <v>799</v>
      </c>
      <c r="X3943" s="3"/>
    </row>
    <row r="3944" spans="1:24" x14ac:dyDescent="0.25">
      <c r="A3944" s="1" t="s">
        <v>10127</v>
      </c>
      <c r="B3944" s="1" t="s">
        <v>951</v>
      </c>
      <c r="C3944" s="1" t="s">
        <v>952</v>
      </c>
      <c r="D3944" s="1" t="s">
        <v>5038</v>
      </c>
      <c r="E3944" s="1" t="s">
        <v>1961</v>
      </c>
      <c r="F3944" s="2">
        <v>44945</v>
      </c>
      <c r="G3944" s="2">
        <v>45321</v>
      </c>
      <c r="H3944" s="2" t="str">
        <f>TEXT(Ecommerce_Sales[[#This Row],[Order_Date]],"mmmm")</f>
        <v>January</v>
      </c>
      <c r="I3944" s="2" t="str">
        <f>TEXT(Ecommerce_Sales[[#This Row],[Order_Date]],"yyyy")</f>
        <v>2024</v>
      </c>
      <c r="J3944" s="2" t="str">
        <f>TEXT(Ecommerce_Sales[[#This Row],[Order_Date]],"mmmm")</f>
        <v>January</v>
      </c>
      <c r="K3944" s="1" t="s">
        <v>1947</v>
      </c>
      <c r="L3944" s="1" t="s">
        <v>10128</v>
      </c>
      <c r="M3944" s="1" t="s">
        <v>2247</v>
      </c>
      <c r="N3944" s="1" t="s">
        <v>1957</v>
      </c>
      <c r="O3944" s="3">
        <v>115</v>
      </c>
      <c r="P3944">
        <v>4</v>
      </c>
      <c r="Q3944" s="3">
        <v>460</v>
      </c>
      <c r="R3944" s="1" t="s">
        <v>1958</v>
      </c>
      <c r="S3944" s="3">
        <v>49</v>
      </c>
      <c r="T3944">
        <v>8</v>
      </c>
      <c r="U3944" t="str">
        <f>IF(Ecommerce_Sales[[#This Row],[Delivery_Time_Days]]&gt;7,"Delay",IF(Ecommerce_Sales[[#This Row],[Delivery_Time_Days]] = 0,"No delivery",IF(Ecommerce_Sales[[#This Row],[Delivery_Time_Days]]&lt;=7,"On-time")))</f>
        <v>Delay</v>
      </c>
      <c r="V3944" s="7">
        <f>Ecommerce_Sales[[#This Row],[Profit]]/Ecommerce_Sales[[#This Row],[Total_Price]]</f>
        <v>0.15</v>
      </c>
      <c r="W3944" s="3">
        <v>69</v>
      </c>
      <c r="X3944" s="3"/>
    </row>
    <row r="3945" spans="1:24" x14ac:dyDescent="0.25">
      <c r="A3945" s="1" t="s">
        <v>10129</v>
      </c>
      <c r="B3945" s="1" t="s">
        <v>618</v>
      </c>
      <c r="C3945" s="1" t="s">
        <v>619</v>
      </c>
      <c r="D3945" s="1" t="s">
        <v>4842</v>
      </c>
      <c r="E3945" s="1" t="s">
        <v>1961</v>
      </c>
      <c r="F3945" s="2">
        <v>45551</v>
      </c>
      <c r="G3945" s="2">
        <v>45136</v>
      </c>
      <c r="H3945" s="2" t="str">
        <f>TEXT(Ecommerce_Sales[[#This Row],[Order_Date]],"mmmm")</f>
        <v>July</v>
      </c>
      <c r="I3945" s="2" t="str">
        <f>TEXT(Ecommerce_Sales[[#This Row],[Order_Date]],"yyyy")</f>
        <v>2023</v>
      </c>
      <c r="J3945" s="2" t="str">
        <f>TEXT(Ecommerce_Sales[[#This Row],[Order_Date]],"mmmm")</f>
        <v>July</v>
      </c>
      <c r="K3945" s="1" t="s">
        <v>1947</v>
      </c>
      <c r="L3945" s="1" t="s">
        <v>10130</v>
      </c>
      <c r="M3945" s="1" t="s">
        <v>2030</v>
      </c>
      <c r="N3945" s="1" t="s">
        <v>1978</v>
      </c>
      <c r="O3945" s="3">
        <v>528</v>
      </c>
      <c r="P3945">
        <v>2</v>
      </c>
      <c r="Q3945" s="3">
        <v>1055</v>
      </c>
      <c r="R3945" s="1" t="s">
        <v>1958</v>
      </c>
      <c r="S3945" s="3">
        <v>145</v>
      </c>
      <c r="T3945">
        <v>7</v>
      </c>
      <c r="U3945" t="str">
        <f>IF(Ecommerce_Sales[[#This Row],[Delivery_Time_Days]]&gt;7,"Delay",IF(Ecommerce_Sales[[#This Row],[Delivery_Time_Days]] = 0,"No delivery",IF(Ecommerce_Sales[[#This Row],[Delivery_Time_Days]]&lt;=7,"On-time")))</f>
        <v>On-time</v>
      </c>
      <c r="V3945" s="7">
        <f>Ecommerce_Sales[[#This Row],[Profit]]/Ecommerce_Sales[[#This Row],[Total_Price]]</f>
        <v>0.34976303317535545</v>
      </c>
      <c r="W3945" s="3">
        <v>369</v>
      </c>
      <c r="X3945" s="3"/>
    </row>
    <row r="3946" spans="1:24" x14ac:dyDescent="0.25">
      <c r="A3946" s="1" t="s">
        <v>10131</v>
      </c>
      <c r="B3946" s="1" t="s">
        <v>1238</v>
      </c>
      <c r="C3946" s="1" t="s">
        <v>1239</v>
      </c>
      <c r="D3946" s="1" t="s">
        <v>2729</v>
      </c>
      <c r="E3946" s="1" t="s">
        <v>1954</v>
      </c>
      <c r="F3946" s="2">
        <v>45073</v>
      </c>
      <c r="G3946" s="2">
        <v>45253</v>
      </c>
      <c r="H3946" s="2" t="str">
        <f>TEXT(Ecommerce_Sales[[#This Row],[Order_Date]],"mmmm")</f>
        <v>November</v>
      </c>
      <c r="I3946" s="2" t="str">
        <f>TEXT(Ecommerce_Sales[[#This Row],[Order_Date]],"yyyy")</f>
        <v>2023</v>
      </c>
      <c r="J3946" s="2" t="str">
        <f>TEXT(Ecommerce_Sales[[#This Row],[Order_Date]],"mmmm")</f>
        <v>November</v>
      </c>
      <c r="K3946" s="1" t="s">
        <v>1947</v>
      </c>
      <c r="L3946" s="1" t="s">
        <v>5405</v>
      </c>
      <c r="M3946" s="1" t="s">
        <v>1956</v>
      </c>
      <c r="N3946" s="1" t="s">
        <v>1957</v>
      </c>
      <c r="O3946" s="3">
        <v>1078</v>
      </c>
      <c r="P3946">
        <v>3</v>
      </c>
      <c r="Q3946" s="3">
        <v>3235</v>
      </c>
      <c r="R3946" s="1" t="s">
        <v>1958</v>
      </c>
      <c r="S3946" s="3">
        <v>409</v>
      </c>
      <c r="T3946">
        <v>8</v>
      </c>
      <c r="U3946" t="str">
        <f>IF(Ecommerce_Sales[[#This Row],[Delivery_Time_Days]]&gt;7,"Delay",IF(Ecommerce_Sales[[#This Row],[Delivery_Time_Days]] = 0,"No delivery",IF(Ecommerce_Sales[[#This Row],[Delivery_Time_Days]]&lt;=7,"On-time")))</f>
        <v>Delay</v>
      </c>
      <c r="V3946" s="7">
        <f>Ecommerce_Sales[[#This Row],[Profit]]/Ecommerce_Sales[[#This Row],[Total_Price]]</f>
        <v>0.14992272024729522</v>
      </c>
      <c r="W3946" s="3">
        <v>485</v>
      </c>
      <c r="X3946" s="3"/>
    </row>
    <row r="3947" spans="1:24" x14ac:dyDescent="0.25">
      <c r="A3947" s="1" t="s">
        <v>10132</v>
      </c>
      <c r="B3947" s="1" t="s">
        <v>858</v>
      </c>
      <c r="C3947" s="1" t="s">
        <v>859</v>
      </c>
      <c r="D3947" s="1" t="s">
        <v>3161</v>
      </c>
      <c r="E3947" s="1" t="s">
        <v>1981</v>
      </c>
      <c r="F3947" s="2">
        <v>45417</v>
      </c>
      <c r="G3947" s="2">
        <v>45171</v>
      </c>
      <c r="H3947" s="2" t="str">
        <f>TEXT(Ecommerce_Sales[[#This Row],[Order_Date]],"mmmm")</f>
        <v>September</v>
      </c>
      <c r="I3947" s="2" t="str">
        <f>TEXT(Ecommerce_Sales[[#This Row],[Order_Date]],"yyyy")</f>
        <v>2023</v>
      </c>
      <c r="J3947" s="2" t="str">
        <f>TEXT(Ecommerce_Sales[[#This Row],[Order_Date]],"mmmm")</f>
        <v>September</v>
      </c>
      <c r="K3947" s="1" t="s">
        <v>1992</v>
      </c>
      <c r="L3947" s="1" t="s">
        <v>10133</v>
      </c>
      <c r="M3947" s="1" t="s">
        <v>1977</v>
      </c>
      <c r="N3947" s="1" t="s">
        <v>1978</v>
      </c>
      <c r="O3947" s="3">
        <v>370</v>
      </c>
      <c r="P3947">
        <v>1</v>
      </c>
      <c r="Q3947" s="3">
        <v>370</v>
      </c>
      <c r="R3947" s="1" t="s">
        <v>1958</v>
      </c>
      <c r="S3947" s="3">
        <v>38</v>
      </c>
      <c r="U3947" t="str">
        <f>IF(Ecommerce_Sales[[#This Row],[Delivery_Time_Days]]&gt;7,"Delay",IF(Ecommerce_Sales[[#This Row],[Delivery_Time_Days]] = 0,"No delivery",IF(Ecommerce_Sales[[#This Row],[Delivery_Time_Days]]&lt;=7,"On-time")))</f>
        <v>No delivery</v>
      </c>
      <c r="V3947" s="7">
        <f>Ecommerce_Sales[[#This Row],[Profit]]/Ecommerce_Sales[[#This Row],[Total_Price]]</f>
        <v>0.34864864864864864</v>
      </c>
      <c r="W3947" s="3">
        <v>129</v>
      </c>
      <c r="X3947" s="3"/>
    </row>
    <row r="3948" spans="1:24" x14ac:dyDescent="0.25">
      <c r="A3948" s="1" t="s">
        <v>10134</v>
      </c>
      <c r="B3948" s="1" t="s">
        <v>1319</v>
      </c>
      <c r="C3948" s="1" t="s">
        <v>1320</v>
      </c>
      <c r="D3948" s="1" t="s">
        <v>2320</v>
      </c>
      <c r="E3948" s="1" t="s">
        <v>1996</v>
      </c>
      <c r="F3948" s="2">
        <v>45312</v>
      </c>
      <c r="G3948" s="2">
        <v>45161</v>
      </c>
      <c r="H3948" s="2" t="str">
        <f>TEXT(Ecommerce_Sales[[#This Row],[Order_Date]],"mmmm")</f>
        <v>August</v>
      </c>
      <c r="I3948" s="2" t="str">
        <f>TEXT(Ecommerce_Sales[[#This Row],[Order_Date]],"yyyy")</f>
        <v>2023</v>
      </c>
      <c r="J3948" s="2" t="str">
        <f>TEXT(Ecommerce_Sales[[#This Row],[Order_Date]],"mmmm")</f>
        <v>August</v>
      </c>
      <c r="K3948" s="1" t="s">
        <v>1947</v>
      </c>
      <c r="L3948" s="1" t="s">
        <v>9274</v>
      </c>
      <c r="M3948" s="1" t="s">
        <v>2002</v>
      </c>
      <c r="N3948" s="1" t="s">
        <v>1989</v>
      </c>
      <c r="O3948" s="3">
        <v>1201</v>
      </c>
      <c r="P3948">
        <v>2</v>
      </c>
      <c r="Q3948" s="3">
        <v>2401</v>
      </c>
      <c r="R3948" s="1" t="s">
        <v>1951</v>
      </c>
      <c r="S3948" s="3">
        <v>151</v>
      </c>
      <c r="T3948">
        <v>8</v>
      </c>
      <c r="U3948" t="str">
        <f>IF(Ecommerce_Sales[[#This Row],[Delivery_Time_Days]]&gt;7,"Delay",IF(Ecommerce_Sales[[#This Row],[Delivery_Time_Days]] = 0,"No delivery",IF(Ecommerce_Sales[[#This Row],[Delivery_Time_Days]]&lt;=7,"On-time")))</f>
        <v>Delay</v>
      </c>
      <c r="V3948" s="7">
        <f>Ecommerce_Sales[[#This Row],[Profit]]/Ecommerce_Sales[[#This Row],[Total_Price]]</f>
        <v>0.24989587671803415</v>
      </c>
      <c r="W3948" s="3">
        <v>600</v>
      </c>
      <c r="X3948" s="3"/>
    </row>
    <row r="3949" spans="1:24" x14ac:dyDescent="0.25">
      <c r="A3949" s="1" t="s">
        <v>10135</v>
      </c>
      <c r="B3949" s="1" t="s">
        <v>635</v>
      </c>
      <c r="C3949" s="1" t="s">
        <v>1430</v>
      </c>
      <c r="D3949" s="1" t="s">
        <v>3334</v>
      </c>
      <c r="E3949" s="1" t="s">
        <v>1961</v>
      </c>
      <c r="F3949" s="2">
        <v>45383</v>
      </c>
      <c r="G3949" s="2">
        <v>45423</v>
      </c>
      <c r="H3949" s="2" t="str">
        <f>TEXT(Ecommerce_Sales[[#This Row],[Order_Date]],"mmmm")</f>
        <v>May</v>
      </c>
      <c r="I3949" s="2" t="str">
        <f>TEXT(Ecommerce_Sales[[#This Row],[Order_Date]],"yyyy")</f>
        <v>2024</v>
      </c>
      <c r="J3949" s="2" t="str">
        <f>TEXT(Ecommerce_Sales[[#This Row],[Order_Date]],"mmmm")</f>
        <v>May</v>
      </c>
      <c r="K3949" s="1" t="s">
        <v>1947</v>
      </c>
      <c r="L3949" s="1" t="s">
        <v>10136</v>
      </c>
      <c r="M3949" s="1" t="s">
        <v>1977</v>
      </c>
      <c r="N3949" s="1" t="s">
        <v>1978</v>
      </c>
      <c r="O3949" s="3">
        <v>113</v>
      </c>
      <c r="P3949">
        <v>5</v>
      </c>
      <c r="Q3949" s="3">
        <v>564</v>
      </c>
      <c r="R3949" s="1" t="s">
        <v>1958</v>
      </c>
      <c r="S3949" s="3">
        <v>38</v>
      </c>
      <c r="T3949">
        <v>10</v>
      </c>
      <c r="U3949" t="str">
        <f>IF(Ecommerce_Sales[[#This Row],[Delivery_Time_Days]]&gt;7,"Delay",IF(Ecommerce_Sales[[#This Row],[Delivery_Time_Days]] = 0,"No delivery",IF(Ecommerce_Sales[[#This Row],[Delivery_Time_Days]]&lt;=7,"On-time")))</f>
        <v>Delay</v>
      </c>
      <c r="V3949" s="7">
        <f>Ecommerce_Sales[[#This Row],[Profit]]/Ecommerce_Sales[[#This Row],[Total_Price]]</f>
        <v>0.34929078014184395</v>
      </c>
      <c r="W3949" s="3">
        <v>197</v>
      </c>
      <c r="X3949" s="3"/>
    </row>
    <row r="3950" spans="1:24" x14ac:dyDescent="0.25">
      <c r="A3950" s="1" t="s">
        <v>10137</v>
      </c>
      <c r="B3950" s="1" t="s">
        <v>336</v>
      </c>
      <c r="C3950" s="1" t="s">
        <v>337</v>
      </c>
      <c r="D3950" s="1" t="s">
        <v>7388</v>
      </c>
      <c r="E3950" s="1" t="s">
        <v>1966</v>
      </c>
      <c r="F3950" s="2">
        <v>45467</v>
      </c>
      <c r="G3950" s="2">
        <v>45637</v>
      </c>
      <c r="H3950" s="2" t="str">
        <f>TEXT(Ecommerce_Sales[[#This Row],[Order_Date]],"mmmm")</f>
        <v>December</v>
      </c>
      <c r="I3950" s="2" t="str">
        <f>TEXT(Ecommerce_Sales[[#This Row],[Order_Date]],"yyyy")</f>
        <v>2024</v>
      </c>
      <c r="J3950" s="2" t="str">
        <f>TEXT(Ecommerce_Sales[[#This Row],[Order_Date]],"mmmm")</f>
        <v>December</v>
      </c>
      <c r="K3950" s="1" t="s">
        <v>1947</v>
      </c>
      <c r="L3950" s="1" t="s">
        <v>5774</v>
      </c>
      <c r="M3950" s="1" t="s">
        <v>1963</v>
      </c>
      <c r="N3950" s="1" t="s">
        <v>1957</v>
      </c>
      <c r="O3950" s="3">
        <v>1959</v>
      </c>
      <c r="P3950">
        <v>4</v>
      </c>
      <c r="Q3950" s="3">
        <v>7837</v>
      </c>
      <c r="R3950" s="1" t="s">
        <v>1958</v>
      </c>
      <c r="S3950" s="3">
        <v>1037</v>
      </c>
      <c r="T3950">
        <v>8</v>
      </c>
      <c r="U3950" t="str">
        <f>IF(Ecommerce_Sales[[#This Row],[Delivery_Time_Days]]&gt;7,"Delay",IF(Ecommerce_Sales[[#This Row],[Delivery_Time_Days]] = 0,"No delivery",IF(Ecommerce_Sales[[#This Row],[Delivery_Time_Days]]&lt;=7,"On-time")))</f>
        <v>Delay</v>
      </c>
      <c r="V3950" s="7">
        <f>Ecommerce_Sales[[#This Row],[Profit]]/Ecommerce_Sales[[#This Row],[Total_Price]]</f>
        <v>0.15005741993109609</v>
      </c>
      <c r="W3950" s="3">
        <v>1176</v>
      </c>
      <c r="X3950" s="3"/>
    </row>
    <row r="3951" spans="1:24" x14ac:dyDescent="0.25">
      <c r="A3951" s="1" t="s">
        <v>10138</v>
      </c>
      <c r="B3951" s="1" t="s">
        <v>535</v>
      </c>
      <c r="C3951" s="1" t="s">
        <v>536</v>
      </c>
      <c r="D3951" s="1" t="s">
        <v>3707</v>
      </c>
      <c r="E3951" s="1" t="s">
        <v>1981</v>
      </c>
      <c r="F3951" s="2">
        <v>45488</v>
      </c>
      <c r="G3951" s="2">
        <v>45360</v>
      </c>
      <c r="H3951" s="2" t="str">
        <f>TEXT(Ecommerce_Sales[[#This Row],[Order_Date]],"mmmm")</f>
        <v>March</v>
      </c>
      <c r="I3951" s="2" t="str">
        <f>TEXT(Ecommerce_Sales[[#This Row],[Order_Date]],"yyyy")</f>
        <v>2024</v>
      </c>
      <c r="J3951" s="2" t="str">
        <f>TEXT(Ecommerce_Sales[[#This Row],[Order_Date]],"mmmm")</f>
        <v>March</v>
      </c>
      <c r="K3951" s="1" t="s">
        <v>1947</v>
      </c>
      <c r="L3951" s="1" t="s">
        <v>10139</v>
      </c>
      <c r="M3951" s="1" t="s">
        <v>1949</v>
      </c>
      <c r="N3951" s="1" t="s">
        <v>1950</v>
      </c>
      <c r="O3951" s="3">
        <v>281</v>
      </c>
      <c r="P3951">
        <v>3</v>
      </c>
      <c r="Q3951" s="3">
        <v>844</v>
      </c>
      <c r="R3951" s="1" t="s">
        <v>1958</v>
      </c>
      <c r="S3951" s="3">
        <v>107</v>
      </c>
      <c r="T3951">
        <v>3</v>
      </c>
      <c r="U3951" t="str">
        <f>IF(Ecommerce_Sales[[#This Row],[Delivery_Time_Days]]&gt;7,"Delay",IF(Ecommerce_Sales[[#This Row],[Delivery_Time_Days]] = 0,"No delivery",IF(Ecommerce_Sales[[#This Row],[Delivery_Time_Days]]&lt;=7,"On-time")))</f>
        <v>On-time</v>
      </c>
      <c r="V3951" s="7">
        <f>Ecommerce_Sales[[#This Row],[Profit]]/Ecommerce_Sales[[#This Row],[Total_Price]]</f>
        <v>0.40047393364928913</v>
      </c>
      <c r="W3951" s="3">
        <v>338</v>
      </c>
      <c r="X3951" s="3"/>
    </row>
    <row r="3952" spans="1:24" x14ac:dyDescent="0.25">
      <c r="A3952" s="1" t="s">
        <v>10140</v>
      </c>
      <c r="B3952" s="1" t="s">
        <v>1422</v>
      </c>
      <c r="C3952" s="1" t="s">
        <v>1423</v>
      </c>
      <c r="D3952" s="1" t="s">
        <v>8557</v>
      </c>
      <c r="E3952" s="1" t="s">
        <v>1954</v>
      </c>
      <c r="F3952" s="2">
        <v>45161</v>
      </c>
      <c r="G3952" s="2">
        <v>45167</v>
      </c>
      <c r="H3952" s="2" t="str">
        <f>TEXT(Ecommerce_Sales[[#This Row],[Order_Date]],"mmmm")</f>
        <v>August</v>
      </c>
      <c r="I3952" s="2" t="str">
        <f>TEXT(Ecommerce_Sales[[#This Row],[Order_Date]],"yyyy")</f>
        <v>2023</v>
      </c>
      <c r="J3952" s="2" t="str">
        <f>TEXT(Ecommerce_Sales[[#This Row],[Order_Date]],"mmmm")</f>
        <v>August</v>
      </c>
      <c r="K3952" s="1" t="s">
        <v>1947</v>
      </c>
      <c r="L3952" s="1" t="s">
        <v>10141</v>
      </c>
      <c r="M3952" s="1" t="s">
        <v>2065</v>
      </c>
      <c r="N3952" s="1" t="s">
        <v>1978</v>
      </c>
      <c r="O3952" s="3">
        <v>93</v>
      </c>
      <c r="P3952">
        <v>2</v>
      </c>
      <c r="Q3952" s="3">
        <v>187</v>
      </c>
      <c r="R3952" s="1" t="s">
        <v>1951</v>
      </c>
      <c r="S3952" s="3">
        <v>25</v>
      </c>
      <c r="T3952">
        <v>8</v>
      </c>
      <c r="U3952" t="str">
        <f>IF(Ecommerce_Sales[[#This Row],[Delivery_Time_Days]]&gt;7,"Delay",IF(Ecommerce_Sales[[#This Row],[Delivery_Time_Days]] = 0,"No delivery",IF(Ecommerce_Sales[[#This Row],[Delivery_Time_Days]]&lt;=7,"On-time")))</f>
        <v>Delay</v>
      </c>
      <c r="V3952" s="7">
        <f>Ecommerce_Sales[[#This Row],[Profit]]/Ecommerce_Sales[[#This Row],[Total_Price]]</f>
        <v>0.34759358288770054</v>
      </c>
      <c r="W3952" s="3">
        <v>65</v>
      </c>
      <c r="X3952" s="3"/>
    </row>
    <row r="3953" spans="1:24" x14ac:dyDescent="0.25">
      <c r="A3953" s="1" t="s">
        <v>10142</v>
      </c>
      <c r="B3953" s="1" t="s">
        <v>545</v>
      </c>
      <c r="C3953" s="1" t="s">
        <v>799</v>
      </c>
      <c r="D3953" s="1" t="s">
        <v>2175</v>
      </c>
      <c r="E3953" s="1" t="s">
        <v>1981</v>
      </c>
      <c r="F3953" s="2">
        <v>45643</v>
      </c>
      <c r="G3953" s="2">
        <v>45476</v>
      </c>
      <c r="H3953" s="2" t="str">
        <f>TEXT(Ecommerce_Sales[[#This Row],[Order_Date]],"mmmm")</f>
        <v>July</v>
      </c>
      <c r="I3953" s="2" t="str">
        <f>TEXT(Ecommerce_Sales[[#This Row],[Order_Date]],"yyyy")</f>
        <v>2024</v>
      </c>
      <c r="J3953" s="2" t="str">
        <f>TEXT(Ecommerce_Sales[[#This Row],[Order_Date]],"mmmm")</f>
        <v>July</v>
      </c>
      <c r="K3953" s="1" t="s">
        <v>1947</v>
      </c>
      <c r="L3953" s="1" t="s">
        <v>10143</v>
      </c>
      <c r="M3953" s="1" t="s">
        <v>2002</v>
      </c>
      <c r="N3953" s="1" t="s">
        <v>1989</v>
      </c>
      <c r="O3953" s="3">
        <v>1101</v>
      </c>
      <c r="P3953">
        <v>6</v>
      </c>
      <c r="Q3953" s="3">
        <v>6607</v>
      </c>
      <c r="R3953" s="1" t="s">
        <v>1958</v>
      </c>
      <c r="S3953" s="3">
        <v>576</v>
      </c>
      <c r="T3953">
        <v>5</v>
      </c>
      <c r="U3953" t="str">
        <f>IF(Ecommerce_Sales[[#This Row],[Delivery_Time_Days]]&gt;7,"Delay",IF(Ecommerce_Sales[[#This Row],[Delivery_Time_Days]] = 0,"No delivery",IF(Ecommerce_Sales[[#This Row],[Delivery_Time_Days]]&lt;=7,"On-time")))</f>
        <v>On-time</v>
      </c>
      <c r="V3953" s="7">
        <f>Ecommerce_Sales[[#This Row],[Profit]]/Ecommerce_Sales[[#This Row],[Total_Price]]</f>
        <v>0.25003783865597096</v>
      </c>
      <c r="W3953" s="3">
        <v>1652</v>
      </c>
      <c r="X3953" s="3"/>
    </row>
    <row r="3954" spans="1:24" x14ac:dyDescent="0.25">
      <c r="A3954" s="1" t="s">
        <v>10144</v>
      </c>
      <c r="B3954" s="1" t="s">
        <v>90</v>
      </c>
      <c r="C3954" s="1" t="s">
        <v>91</v>
      </c>
      <c r="D3954" s="1" t="s">
        <v>2721</v>
      </c>
      <c r="E3954" s="1" t="s">
        <v>2005</v>
      </c>
      <c r="F3954" s="2">
        <v>45003</v>
      </c>
      <c r="G3954" s="2">
        <v>45538</v>
      </c>
      <c r="H3954" s="2" t="str">
        <f>TEXT(Ecommerce_Sales[[#This Row],[Order_Date]],"mmmm")</f>
        <v>September</v>
      </c>
      <c r="I3954" s="2" t="str">
        <f>TEXT(Ecommerce_Sales[[#This Row],[Order_Date]],"yyyy")</f>
        <v>2024</v>
      </c>
      <c r="J3954" s="2" t="str">
        <f>TEXT(Ecommerce_Sales[[#This Row],[Order_Date]],"mmmm")</f>
        <v>September</v>
      </c>
      <c r="K3954" s="1" t="s">
        <v>1947</v>
      </c>
      <c r="L3954" s="1" t="s">
        <v>10145</v>
      </c>
      <c r="M3954" s="1" t="s">
        <v>1988</v>
      </c>
      <c r="N3954" s="1" t="s">
        <v>1989</v>
      </c>
      <c r="O3954" s="3">
        <v>251</v>
      </c>
      <c r="P3954">
        <v>4</v>
      </c>
      <c r="Q3954" s="3">
        <v>1006</v>
      </c>
      <c r="R3954" s="1" t="s">
        <v>2012</v>
      </c>
      <c r="S3954" s="3">
        <v>126</v>
      </c>
      <c r="T3954">
        <v>5</v>
      </c>
      <c r="U3954" t="str">
        <f>IF(Ecommerce_Sales[[#This Row],[Delivery_Time_Days]]&gt;7,"Delay",IF(Ecommerce_Sales[[#This Row],[Delivery_Time_Days]] = 0,"No delivery",IF(Ecommerce_Sales[[#This Row],[Delivery_Time_Days]]&lt;=7,"On-time")))</f>
        <v>On-time</v>
      </c>
      <c r="V3954" s="7">
        <f>Ecommerce_Sales[[#This Row],[Profit]]/Ecommerce_Sales[[#This Row],[Total_Price]]</f>
        <v>0.24950298210735586</v>
      </c>
      <c r="W3954" s="3">
        <v>251</v>
      </c>
      <c r="X3954" s="3"/>
    </row>
    <row r="3955" spans="1:24" x14ac:dyDescent="0.25">
      <c r="A3955" s="1" t="s">
        <v>10146</v>
      </c>
      <c r="B3955" s="1" t="s">
        <v>1840</v>
      </c>
      <c r="C3955" s="1" t="s">
        <v>1841</v>
      </c>
      <c r="D3955" s="1" t="s">
        <v>6549</v>
      </c>
      <c r="E3955" s="1" t="s">
        <v>1996</v>
      </c>
      <c r="F3955" s="2">
        <v>45239</v>
      </c>
      <c r="G3955" s="2">
        <v>45043</v>
      </c>
      <c r="H3955" s="2" t="str">
        <f>TEXT(Ecommerce_Sales[[#This Row],[Order_Date]],"mmmm")</f>
        <v>April</v>
      </c>
      <c r="I3955" s="2" t="str">
        <f>TEXT(Ecommerce_Sales[[#This Row],[Order_Date]],"yyyy")</f>
        <v>2023</v>
      </c>
      <c r="J3955" s="2" t="str">
        <f>TEXT(Ecommerce_Sales[[#This Row],[Order_Date]],"mmmm")</f>
        <v>April</v>
      </c>
      <c r="K3955" s="1" t="s">
        <v>1986</v>
      </c>
      <c r="L3955" s="1" t="s">
        <v>3057</v>
      </c>
      <c r="M3955" s="1" t="s">
        <v>1972</v>
      </c>
      <c r="N3955" s="1" t="s">
        <v>1973</v>
      </c>
      <c r="O3955" s="3">
        <v>275</v>
      </c>
      <c r="P3955">
        <v>4</v>
      </c>
      <c r="Q3955" s="3">
        <v>1101</v>
      </c>
      <c r="R3955" s="1" t="s">
        <v>1958</v>
      </c>
      <c r="S3955" s="3">
        <v>104</v>
      </c>
      <c r="U3955" t="str">
        <f>IF(Ecommerce_Sales[[#This Row],[Delivery_Time_Days]]&gt;7,"Delay",IF(Ecommerce_Sales[[#This Row],[Delivery_Time_Days]] = 0,"No delivery",IF(Ecommerce_Sales[[#This Row],[Delivery_Time_Days]]&lt;=7,"On-time")))</f>
        <v>No delivery</v>
      </c>
      <c r="V3955" s="7">
        <f>Ecommerce_Sales[[#This Row],[Profit]]/Ecommerce_Sales[[#This Row],[Total_Price]]</f>
        <v>0.29972752043596729</v>
      </c>
      <c r="W3955" s="3">
        <v>330</v>
      </c>
      <c r="X3955" s="3"/>
    </row>
    <row r="3956" spans="1:24" x14ac:dyDescent="0.25">
      <c r="A3956" s="1" t="s">
        <v>10147</v>
      </c>
      <c r="B3956" s="1" t="s">
        <v>150</v>
      </c>
      <c r="C3956" s="1" t="s">
        <v>151</v>
      </c>
      <c r="D3956" s="1" t="s">
        <v>2416</v>
      </c>
      <c r="E3956" s="1" t="s">
        <v>1961</v>
      </c>
      <c r="F3956" s="2">
        <v>45431</v>
      </c>
      <c r="G3956" s="2">
        <v>45377</v>
      </c>
      <c r="H3956" s="2" t="str">
        <f>TEXT(Ecommerce_Sales[[#This Row],[Order_Date]],"mmmm")</f>
        <v>March</v>
      </c>
      <c r="I3956" s="2" t="str">
        <f>TEXT(Ecommerce_Sales[[#This Row],[Order_Date]],"yyyy")</f>
        <v>2024</v>
      </c>
      <c r="J3956" s="2" t="str">
        <f>TEXT(Ecommerce_Sales[[#This Row],[Order_Date]],"mmmm")</f>
        <v>March</v>
      </c>
      <c r="K3956" s="1" t="s">
        <v>1947</v>
      </c>
      <c r="L3956" s="1" t="s">
        <v>10148</v>
      </c>
      <c r="M3956" s="1" t="s">
        <v>2030</v>
      </c>
      <c r="N3956" s="1" t="s">
        <v>1978</v>
      </c>
      <c r="O3956" s="3">
        <v>510</v>
      </c>
      <c r="P3956">
        <v>1</v>
      </c>
      <c r="Q3956" s="3">
        <v>510</v>
      </c>
      <c r="R3956" s="1" t="s">
        <v>1958</v>
      </c>
      <c r="S3956" s="3">
        <v>67</v>
      </c>
      <c r="T3956">
        <v>8</v>
      </c>
      <c r="U3956" t="str">
        <f>IF(Ecommerce_Sales[[#This Row],[Delivery_Time_Days]]&gt;7,"Delay",IF(Ecommerce_Sales[[#This Row],[Delivery_Time_Days]] = 0,"No delivery",IF(Ecommerce_Sales[[#This Row],[Delivery_Time_Days]]&lt;=7,"On-time")))</f>
        <v>Delay</v>
      </c>
      <c r="V3956" s="7">
        <f>Ecommerce_Sales[[#This Row],[Profit]]/Ecommerce_Sales[[#This Row],[Total_Price]]</f>
        <v>0.34901960784313724</v>
      </c>
      <c r="W3956" s="3">
        <v>178</v>
      </c>
      <c r="X3956" s="3"/>
    </row>
    <row r="3957" spans="1:24" x14ac:dyDescent="0.25">
      <c r="A3957" s="1" t="s">
        <v>10149</v>
      </c>
      <c r="B3957" s="1" t="s">
        <v>368</v>
      </c>
      <c r="C3957" s="1" t="s">
        <v>369</v>
      </c>
      <c r="D3957" s="1" t="s">
        <v>5973</v>
      </c>
      <c r="E3957" s="1" t="s">
        <v>1961</v>
      </c>
      <c r="F3957" s="2">
        <v>45279</v>
      </c>
      <c r="G3957" s="2">
        <v>45587</v>
      </c>
      <c r="H3957" s="2" t="str">
        <f>TEXT(Ecommerce_Sales[[#This Row],[Order_Date]],"mmmm")</f>
        <v>October</v>
      </c>
      <c r="I3957" s="2" t="str">
        <f>TEXT(Ecommerce_Sales[[#This Row],[Order_Date]],"yyyy")</f>
        <v>2024</v>
      </c>
      <c r="J3957" s="2" t="str">
        <f>TEXT(Ecommerce_Sales[[#This Row],[Order_Date]],"mmmm")</f>
        <v>October</v>
      </c>
      <c r="K3957" s="1" t="s">
        <v>1947</v>
      </c>
      <c r="L3957" s="1" t="s">
        <v>10150</v>
      </c>
      <c r="M3957" s="1" t="s">
        <v>2058</v>
      </c>
      <c r="N3957" s="1" t="s">
        <v>1950</v>
      </c>
      <c r="O3957" s="3">
        <v>451</v>
      </c>
      <c r="P3957">
        <v>3</v>
      </c>
      <c r="Q3957" s="3">
        <v>1353</v>
      </c>
      <c r="R3957" s="1" t="s">
        <v>1951</v>
      </c>
      <c r="S3957" s="3">
        <v>124</v>
      </c>
      <c r="T3957">
        <v>4</v>
      </c>
      <c r="U3957" t="str">
        <f>IF(Ecommerce_Sales[[#This Row],[Delivery_Time_Days]]&gt;7,"Delay",IF(Ecommerce_Sales[[#This Row],[Delivery_Time_Days]] = 0,"No delivery",IF(Ecommerce_Sales[[#This Row],[Delivery_Time_Days]]&lt;=7,"On-time")))</f>
        <v>On-time</v>
      </c>
      <c r="V3957" s="7">
        <f>Ecommerce_Sales[[#This Row],[Profit]]/Ecommerce_Sales[[#This Row],[Total_Price]]</f>
        <v>0.39985218033998521</v>
      </c>
      <c r="W3957" s="3">
        <v>541</v>
      </c>
      <c r="X3957" s="3"/>
    </row>
    <row r="3958" spans="1:24" x14ac:dyDescent="0.25">
      <c r="A3958" s="1" t="s">
        <v>10151</v>
      </c>
      <c r="B3958" s="1" t="s">
        <v>18</v>
      </c>
      <c r="C3958" s="1" t="s">
        <v>19</v>
      </c>
      <c r="D3958" s="1" t="s">
        <v>2181</v>
      </c>
      <c r="E3958" s="1" t="s">
        <v>1946</v>
      </c>
      <c r="F3958" s="2">
        <v>45294</v>
      </c>
      <c r="G3958" s="2">
        <v>45162</v>
      </c>
      <c r="H3958" s="2" t="str">
        <f>TEXT(Ecommerce_Sales[[#This Row],[Order_Date]],"mmmm")</f>
        <v>August</v>
      </c>
      <c r="I3958" s="2" t="str">
        <f>TEXT(Ecommerce_Sales[[#This Row],[Order_Date]],"yyyy")</f>
        <v>2023</v>
      </c>
      <c r="J3958" s="2" t="str">
        <f>TEXT(Ecommerce_Sales[[#This Row],[Order_Date]],"mmmm")</f>
        <v>August</v>
      </c>
      <c r="K3958" s="1" t="s">
        <v>1947</v>
      </c>
      <c r="L3958" s="1" t="s">
        <v>10152</v>
      </c>
      <c r="M3958" s="1" t="s">
        <v>1977</v>
      </c>
      <c r="N3958" s="1" t="s">
        <v>1978</v>
      </c>
      <c r="O3958" s="3">
        <v>666</v>
      </c>
      <c r="P3958">
        <v>2</v>
      </c>
      <c r="Q3958" s="3">
        <v>1333</v>
      </c>
      <c r="R3958" s="1" t="s">
        <v>2012</v>
      </c>
      <c r="S3958" s="3">
        <v>77</v>
      </c>
      <c r="T3958">
        <v>4</v>
      </c>
      <c r="U3958" t="str">
        <f>IF(Ecommerce_Sales[[#This Row],[Delivery_Time_Days]]&gt;7,"Delay",IF(Ecommerce_Sales[[#This Row],[Delivery_Time_Days]] = 0,"No delivery",IF(Ecommerce_Sales[[#This Row],[Delivery_Time_Days]]&lt;=7,"On-time")))</f>
        <v>On-time</v>
      </c>
      <c r="V3958" s="7">
        <f>Ecommerce_Sales[[#This Row],[Profit]]/Ecommerce_Sales[[#This Row],[Total_Price]]</f>
        <v>0.35033758439609902</v>
      </c>
      <c r="W3958" s="3">
        <v>467</v>
      </c>
      <c r="X3958" s="3"/>
    </row>
    <row r="3959" spans="1:24" x14ac:dyDescent="0.25">
      <c r="A3959" s="1" t="s">
        <v>10153</v>
      </c>
      <c r="B3959" s="1" t="s">
        <v>533</v>
      </c>
      <c r="C3959" s="1" t="s">
        <v>534</v>
      </c>
      <c r="D3959" s="1" t="s">
        <v>4443</v>
      </c>
      <c r="E3959" s="1" t="s">
        <v>1966</v>
      </c>
      <c r="F3959" s="2">
        <v>45195</v>
      </c>
      <c r="G3959" s="2">
        <v>45452</v>
      </c>
      <c r="H3959" s="2" t="str">
        <f>TEXT(Ecommerce_Sales[[#This Row],[Order_Date]],"mmmm")</f>
        <v>June</v>
      </c>
      <c r="I3959" s="2" t="str">
        <f>TEXT(Ecommerce_Sales[[#This Row],[Order_Date]],"yyyy")</f>
        <v>2024</v>
      </c>
      <c r="J3959" s="2" t="str">
        <f>TEXT(Ecommerce_Sales[[#This Row],[Order_Date]],"mmmm")</f>
        <v>June</v>
      </c>
      <c r="K3959" s="1" t="s">
        <v>1947</v>
      </c>
      <c r="L3959" s="1" t="s">
        <v>4740</v>
      </c>
      <c r="M3959" s="1" t="s">
        <v>1968</v>
      </c>
      <c r="N3959" s="1" t="s">
        <v>1957</v>
      </c>
      <c r="O3959" s="3">
        <v>635</v>
      </c>
      <c r="P3959">
        <v>4</v>
      </c>
      <c r="Q3959" s="3">
        <v>2538</v>
      </c>
      <c r="R3959" s="1" t="s">
        <v>2016</v>
      </c>
      <c r="S3959" s="3">
        <v>307</v>
      </c>
      <c r="T3959">
        <v>3</v>
      </c>
      <c r="U3959" t="str">
        <f>IF(Ecommerce_Sales[[#This Row],[Delivery_Time_Days]]&gt;7,"Delay",IF(Ecommerce_Sales[[#This Row],[Delivery_Time_Days]] = 0,"No delivery",IF(Ecommerce_Sales[[#This Row],[Delivery_Time_Days]]&lt;=7,"On-time")))</f>
        <v>On-time</v>
      </c>
      <c r="V3959" s="7">
        <f>Ecommerce_Sales[[#This Row],[Profit]]/Ecommerce_Sales[[#This Row],[Total_Price]]</f>
        <v>0.15011820330969267</v>
      </c>
      <c r="W3959" s="3">
        <v>381</v>
      </c>
      <c r="X3959" s="3"/>
    </row>
    <row r="3960" spans="1:24" x14ac:dyDescent="0.25">
      <c r="A3960" s="1" t="s">
        <v>10154</v>
      </c>
      <c r="B3960" s="1" t="s">
        <v>1842</v>
      </c>
      <c r="C3960" s="1" t="s">
        <v>1843</v>
      </c>
      <c r="D3960" s="1" t="s">
        <v>6020</v>
      </c>
      <c r="E3960" s="1" t="s">
        <v>1961</v>
      </c>
      <c r="F3960" s="2">
        <v>45473</v>
      </c>
      <c r="G3960" s="2">
        <v>45102</v>
      </c>
      <c r="H3960" s="2" t="str">
        <f>TEXT(Ecommerce_Sales[[#This Row],[Order_Date]],"mmmm")</f>
        <v>June</v>
      </c>
      <c r="I3960" s="2" t="str">
        <f>TEXT(Ecommerce_Sales[[#This Row],[Order_Date]],"yyyy")</f>
        <v>2023</v>
      </c>
      <c r="J3960" s="2" t="str">
        <f>TEXT(Ecommerce_Sales[[#This Row],[Order_Date]],"mmmm")</f>
        <v>June</v>
      </c>
      <c r="K3960" s="1" t="s">
        <v>1947</v>
      </c>
      <c r="L3960" s="1" t="s">
        <v>10155</v>
      </c>
      <c r="M3960" s="1" t="s">
        <v>2058</v>
      </c>
      <c r="N3960" s="1" t="s">
        <v>1950</v>
      </c>
      <c r="O3960" s="3">
        <v>695</v>
      </c>
      <c r="P3960">
        <v>1</v>
      </c>
      <c r="Q3960" s="3">
        <v>695</v>
      </c>
      <c r="R3960" s="1" t="s">
        <v>2012</v>
      </c>
      <c r="S3960" s="3">
        <v>46</v>
      </c>
      <c r="T3960">
        <v>10</v>
      </c>
      <c r="U3960" t="str">
        <f>IF(Ecommerce_Sales[[#This Row],[Delivery_Time_Days]]&gt;7,"Delay",IF(Ecommerce_Sales[[#This Row],[Delivery_Time_Days]] = 0,"No delivery",IF(Ecommerce_Sales[[#This Row],[Delivery_Time_Days]]&lt;=7,"On-time")))</f>
        <v>Delay</v>
      </c>
      <c r="V3960" s="7">
        <f>Ecommerce_Sales[[#This Row],[Profit]]/Ecommerce_Sales[[#This Row],[Total_Price]]</f>
        <v>0.4</v>
      </c>
      <c r="W3960" s="3">
        <v>278</v>
      </c>
      <c r="X3960" s="3"/>
    </row>
    <row r="3961" spans="1:24" x14ac:dyDescent="0.25">
      <c r="A3961" s="1" t="s">
        <v>10156</v>
      </c>
      <c r="B3961" s="1" t="s">
        <v>719</v>
      </c>
      <c r="C3961" s="1" t="s">
        <v>720</v>
      </c>
      <c r="D3961" s="1" t="s">
        <v>7264</v>
      </c>
      <c r="E3961" s="1" t="s">
        <v>1981</v>
      </c>
      <c r="F3961" s="2">
        <v>45001</v>
      </c>
      <c r="G3961" s="2">
        <v>45042</v>
      </c>
      <c r="H3961" s="2" t="str">
        <f>TEXT(Ecommerce_Sales[[#This Row],[Order_Date]],"mmmm")</f>
        <v>April</v>
      </c>
      <c r="I3961" s="2" t="str">
        <f>TEXT(Ecommerce_Sales[[#This Row],[Order_Date]],"yyyy")</f>
        <v>2023</v>
      </c>
      <c r="J3961" s="2" t="str">
        <f>TEXT(Ecommerce_Sales[[#This Row],[Order_Date]],"mmmm")</f>
        <v>April</v>
      </c>
      <c r="K3961" s="1" t="s">
        <v>1947</v>
      </c>
      <c r="L3961" s="1" t="s">
        <v>3448</v>
      </c>
      <c r="M3961" s="1" t="s">
        <v>2047</v>
      </c>
      <c r="N3961" s="1" t="s">
        <v>1989</v>
      </c>
      <c r="O3961" s="3">
        <v>898</v>
      </c>
      <c r="P3961">
        <v>2</v>
      </c>
      <c r="Q3961" s="3">
        <v>1796</v>
      </c>
      <c r="R3961" s="1" t="s">
        <v>1951</v>
      </c>
      <c r="S3961" s="3">
        <v>187</v>
      </c>
      <c r="T3961">
        <v>3</v>
      </c>
      <c r="U3961" t="str">
        <f>IF(Ecommerce_Sales[[#This Row],[Delivery_Time_Days]]&gt;7,"Delay",IF(Ecommerce_Sales[[#This Row],[Delivery_Time_Days]] = 0,"No delivery",IF(Ecommerce_Sales[[#This Row],[Delivery_Time_Days]]&lt;=7,"On-time")))</f>
        <v>On-time</v>
      </c>
      <c r="V3961" s="7">
        <f>Ecommerce_Sales[[#This Row],[Profit]]/Ecommerce_Sales[[#This Row],[Total_Price]]</f>
        <v>0.25</v>
      </c>
      <c r="W3961" s="3">
        <v>449</v>
      </c>
      <c r="X3961" s="3"/>
    </row>
    <row r="3962" spans="1:24" x14ac:dyDescent="0.25">
      <c r="A3962" s="1" t="s">
        <v>10157</v>
      </c>
      <c r="B3962" s="1" t="s">
        <v>507</v>
      </c>
      <c r="C3962" s="1" t="s">
        <v>508</v>
      </c>
      <c r="D3962" s="1" t="s">
        <v>6621</v>
      </c>
      <c r="E3962" s="1" t="s">
        <v>1966</v>
      </c>
      <c r="F3962" s="2">
        <v>44962</v>
      </c>
      <c r="G3962" s="2">
        <v>45376</v>
      </c>
      <c r="H3962" s="2" t="str">
        <f>TEXT(Ecommerce_Sales[[#This Row],[Order_Date]],"mmmm")</f>
        <v>March</v>
      </c>
      <c r="I3962" s="2" t="str">
        <f>TEXT(Ecommerce_Sales[[#This Row],[Order_Date]],"yyyy")</f>
        <v>2024</v>
      </c>
      <c r="J3962" s="2" t="str">
        <f>TEXT(Ecommerce_Sales[[#This Row],[Order_Date]],"mmmm")</f>
        <v>March</v>
      </c>
      <c r="K3962" s="1" t="s">
        <v>1947</v>
      </c>
      <c r="L3962" s="1" t="s">
        <v>4783</v>
      </c>
      <c r="M3962" s="1" t="s">
        <v>2058</v>
      </c>
      <c r="N3962" s="1" t="s">
        <v>1950</v>
      </c>
      <c r="O3962" s="3">
        <v>605</v>
      </c>
      <c r="P3962">
        <v>5</v>
      </c>
      <c r="Q3962" s="3">
        <v>3026</v>
      </c>
      <c r="R3962" s="1" t="s">
        <v>1958</v>
      </c>
      <c r="S3962" s="3">
        <v>199</v>
      </c>
      <c r="T3962">
        <v>2</v>
      </c>
      <c r="U3962" t="str">
        <f>IF(Ecommerce_Sales[[#This Row],[Delivery_Time_Days]]&gt;7,"Delay",IF(Ecommerce_Sales[[#This Row],[Delivery_Time_Days]] = 0,"No delivery",IF(Ecommerce_Sales[[#This Row],[Delivery_Time_Days]]&lt;=7,"On-time")))</f>
        <v>On-time</v>
      </c>
      <c r="V3962" s="7">
        <f>Ecommerce_Sales[[#This Row],[Profit]]/Ecommerce_Sales[[#This Row],[Total_Price]]</f>
        <v>0.40019828155981496</v>
      </c>
      <c r="W3962" s="3">
        <v>1211</v>
      </c>
      <c r="X3962" s="3"/>
    </row>
    <row r="3963" spans="1:24" x14ac:dyDescent="0.25">
      <c r="A3963" s="1" t="s">
        <v>10158</v>
      </c>
      <c r="B3963" s="1" t="s">
        <v>226</v>
      </c>
      <c r="C3963" s="1" t="s">
        <v>227</v>
      </c>
      <c r="D3963" s="1" t="s">
        <v>4833</v>
      </c>
      <c r="E3963" s="1" t="s">
        <v>2005</v>
      </c>
      <c r="F3963" s="2">
        <v>45318</v>
      </c>
      <c r="G3963" s="2">
        <v>45295</v>
      </c>
      <c r="H3963" s="2" t="str">
        <f>TEXT(Ecommerce_Sales[[#This Row],[Order_Date]],"mmmm")</f>
        <v>January</v>
      </c>
      <c r="I3963" s="2" t="str">
        <f>TEXT(Ecommerce_Sales[[#This Row],[Order_Date]],"yyyy")</f>
        <v>2024</v>
      </c>
      <c r="J3963" s="2" t="str">
        <f>TEXT(Ecommerce_Sales[[#This Row],[Order_Date]],"mmmm")</f>
        <v>January</v>
      </c>
      <c r="K3963" s="1" t="s">
        <v>1986</v>
      </c>
      <c r="L3963" s="1" t="s">
        <v>10159</v>
      </c>
      <c r="M3963" s="1" t="s">
        <v>1983</v>
      </c>
      <c r="N3963" s="1" t="s">
        <v>1950</v>
      </c>
      <c r="O3963" s="3">
        <v>784</v>
      </c>
      <c r="P3963">
        <v>1</v>
      </c>
      <c r="Q3963" s="3">
        <v>784</v>
      </c>
      <c r="R3963" s="1" t="s">
        <v>1951</v>
      </c>
      <c r="S3963" s="3">
        <v>87</v>
      </c>
      <c r="U3963" t="str">
        <f>IF(Ecommerce_Sales[[#This Row],[Delivery_Time_Days]]&gt;7,"Delay",IF(Ecommerce_Sales[[#This Row],[Delivery_Time_Days]] = 0,"No delivery",IF(Ecommerce_Sales[[#This Row],[Delivery_Time_Days]]&lt;=7,"On-time")))</f>
        <v>No delivery</v>
      </c>
      <c r="V3963" s="7">
        <f>Ecommerce_Sales[[#This Row],[Profit]]/Ecommerce_Sales[[#This Row],[Total_Price]]</f>
        <v>0.39923469387755101</v>
      </c>
      <c r="W3963" s="3">
        <v>313</v>
      </c>
      <c r="X3963" s="3"/>
    </row>
    <row r="3964" spans="1:24" x14ac:dyDescent="0.25">
      <c r="A3964" s="1" t="s">
        <v>10160</v>
      </c>
      <c r="B3964" s="1" t="s">
        <v>312</v>
      </c>
      <c r="C3964" s="1" t="s">
        <v>313</v>
      </c>
      <c r="D3964" s="1" t="s">
        <v>4019</v>
      </c>
      <c r="E3964" s="1" t="s">
        <v>1996</v>
      </c>
      <c r="F3964" s="2">
        <v>44935</v>
      </c>
      <c r="G3964" s="2">
        <v>45448</v>
      </c>
      <c r="H3964" s="2" t="str">
        <f>TEXT(Ecommerce_Sales[[#This Row],[Order_Date]],"mmmm")</f>
        <v>June</v>
      </c>
      <c r="I3964" s="2" t="str">
        <f>TEXT(Ecommerce_Sales[[#This Row],[Order_Date]],"yyyy")</f>
        <v>2024</v>
      </c>
      <c r="J3964" s="2" t="str">
        <f>TEXT(Ecommerce_Sales[[#This Row],[Order_Date]],"mmmm")</f>
        <v>June</v>
      </c>
      <c r="K3964" s="1" t="s">
        <v>1992</v>
      </c>
      <c r="L3964" s="1" t="s">
        <v>6921</v>
      </c>
      <c r="M3964" s="1" t="s">
        <v>2058</v>
      </c>
      <c r="N3964" s="1" t="s">
        <v>1950</v>
      </c>
      <c r="O3964" s="3">
        <v>638</v>
      </c>
      <c r="P3964">
        <v>6</v>
      </c>
      <c r="Q3964" s="3">
        <v>3830</v>
      </c>
      <c r="R3964" s="1" t="s">
        <v>2008</v>
      </c>
      <c r="S3964" s="3">
        <v>348</v>
      </c>
      <c r="U3964" t="str">
        <f>IF(Ecommerce_Sales[[#This Row],[Delivery_Time_Days]]&gt;7,"Delay",IF(Ecommerce_Sales[[#This Row],[Delivery_Time_Days]] = 0,"No delivery",IF(Ecommerce_Sales[[#This Row],[Delivery_Time_Days]]&lt;=7,"On-time")))</f>
        <v>No delivery</v>
      </c>
      <c r="V3964" s="7">
        <f>Ecommerce_Sales[[#This Row],[Profit]]/Ecommerce_Sales[[#This Row],[Total_Price]]</f>
        <v>0.4</v>
      </c>
      <c r="W3964" s="3">
        <v>1532</v>
      </c>
      <c r="X3964" s="3"/>
    </row>
    <row r="3965" spans="1:24" x14ac:dyDescent="0.25">
      <c r="A3965" s="1" t="s">
        <v>10161</v>
      </c>
      <c r="B3965" s="1" t="s">
        <v>402</v>
      </c>
      <c r="C3965" s="1" t="s">
        <v>403</v>
      </c>
      <c r="D3965" s="1" t="s">
        <v>4631</v>
      </c>
      <c r="E3965" s="1" t="s">
        <v>1954</v>
      </c>
      <c r="F3965" s="2">
        <v>44995</v>
      </c>
      <c r="G3965" s="2">
        <v>44939</v>
      </c>
      <c r="H3965" s="2" t="str">
        <f>TEXT(Ecommerce_Sales[[#This Row],[Order_Date]],"mmmm")</f>
        <v>January</v>
      </c>
      <c r="I3965" s="2" t="str">
        <f>TEXT(Ecommerce_Sales[[#This Row],[Order_Date]],"yyyy")</f>
        <v>2023</v>
      </c>
      <c r="J3965" s="2" t="str">
        <f>TEXT(Ecommerce_Sales[[#This Row],[Order_Date]],"mmmm")</f>
        <v>January</v>
      </c>
      <c r="K3965" s="1" t="s">
        <v>1947</v>
      </c>
      <c r="L3965" s="1" t="s">
        <v>10162</v>
      </c>
      <c r="M3965" s="1" t="s">
        <v>1956</v>
      </c>
      <c r="N3965" s="1" t="s">
        <v>1957</v>
      </c>
      <c r="O3965" s="3">
        <v>308</v>
      </c>
      <c r="P3965">
        <v>2</v>
      </c>
      <c r="Q3965" s="3">
        <v>617</v>
      </c>
      <c r="R3965" s="1" t="s">
        <v>1958</v>
      </c>
      <c r="S3965" s="3">
        <v>47</v>
      </c>
      <c r="T3965">
        <v>9</v>
      </c>
      <c r="U3965" t="str">
        <f>IF(Ecommerce_Sales[[#This Row],[Delivery_Time_Days]]&gt;7,"Delay",IF(Ecommerce_Sales[[#This Row],[Delivery_Time_Days]] = 0,"No delivery",IF(Ecommerce_Sales[[#This Row],[Delivery_Time_Days]]&lt;=7,"On-time")))</f>
        <v>Delay</v>
      </c>
      <c r="V3965" s="7">
        <f>Ecommerce_Sales[[#This Row],[Profit]]/Ecommerce_Sales[[#This Row],[Total_Price]]</f>
        <v>0.14910858995137763</v>
      </c>
      <c r="W3965" s="3">
        <v>92</v>
      </c>
      <c r="X3965" s="3"/>
    </row>
    <row r="3966" spans="1:24" x14ac:dyDescent="0.25">
      <c r="A3966" s="1" t="s">
        <v>10163</v>
      </c>
      <c r="B3966" s="1" t="s">
        <v>1899</v>
      </c>
      <c r="C3966" s="1" t="s">
        <v>1900</v>
      </c>
      <c r="D3966" s="1" t="s">
        <v>4471</v>
      </c>
      <c r="E3966" s="1" t="s">
        <v>2005</v>
      </c>
      <c r="F3966" s="2">
        <v>45009</v>
      </c>
      <c r="G3966" s="2">
        <v>45229</v>
      </c>
      <c r="H3966" s="2" t="str">
        <f>TEXT(Ecommerce_Sales[[#This Row],[Order_Date]],"mmmm")</f>
        <v>October</v>
      </c>
      <c r="I3966" s="2" t="str">
        <f>TEXT(Ecommerce_Sales[[#This Row],[Order_Date]],"yyyy")</f>
        <v>2023</v>
      </c>
      <c r="J3966" s="2" t="str">
        <f>TEXT(Ecommerce_Sales[[#This Row],[Order_Date]],"mmmm")</f>
        <v>October</v>
      </c>
      <c r="K3966" s="1" t="s">
        <v>1947</v>
      </c>
      <c r="L3966" s="1" t="s">
        <v>6192</v>
      </c>
      <c r="M3966" s="1" t="s">
        <v>2058</v>
      </c>
      <c r="N3966" s="1" t="s">
        <v>1950</v>
      </c>
      <c r="O3966" s="3">
        <v>156</v>
      </c>
      <c r="P3966">
        <v>6</v>
      </c>
      <c r="Q3966" s="3">
        <v>938</v>
      </c>
      <c r="R3966" s="1" t="s">
        <v>1951</v>
      </c>
      <c r="S3966" s="3">
        <v>61</v>
      </c>
      <c r="T3966">
        <v>2</v>
      </c>
      <c r="U3966" t="str">
        <f>IF(Ecommerce_Sales[[#This Row],[Delivery_Time_Days]]&gt;7,"Delay",IF(Ecommerce_Sales[[#This Row],[Delivery_Time_Days]] = 0,"No delivery",IF(Ecommerce_Sales[[#This Row],[Delivery_Time_Days]]&lt;=7,"On-time")))</f>
        <v>On-time</v>
      </c>
      <c r="V3966" s="7">
        <f>Ecommerce_Sales[[#This Row],[Profit]]/Ecommerce_Sales[[#This Row],[Total_Price]]</f>
        <v>0.39978678038379528</v>
      </c>
      <c r="W3966" s="3">
        <v>375</v>
      </c>
      <c r="X3966" s="3"/>
    </row>
    <row r="3967" spans="1:24" x14ac:dyDescent="0.25">
      <c r="A3967" s="1" t="s">
        <v>10164</v>
      </c>
      <c r="B3967" s="1" t="s">
        <v>370</v>
      </c>
      <c r="C3967" s="1" t="s">
        <v>371</v>
      </c>
      <c r="D3967" s="1" t="s">
        <v>2792</v>
      </c>
      <c r="E3967" s="1" t="s">
        <v>1996</v>
      </c>
      <c r="F3967" s="2">
        <v>45270</v>
      </c>
      <c r="G3967" s="2">
        <v>45651</v>
      </c>
      <c r="H3967" s="2" t="str">
        <f>TEXT(Ecommerce_Sales[[#This Row],[Order_Date]],"mmmm")</f>
        <v>December</v>
      </c>
      <c r="I3967" s="2" t="str">
        <f>TEXT(Ecommerce_Sales[[#This Row],[Order_Date]],"yyyy")</f>
        <v>2024</v>
      </c>
      <c r="J3967" s="2" t="str">
        <f>TEXT(Ecommerce_Sales[[#This Row],[Order_Date]],"mmmm")</f>
        <v>December</v>
      </c>
      <c r="K3967" s="1" t="s">
        <v>1947</v>
      </c>
      <c r="L3967" s="1" t="s">
        <v>10165</v>
      </c>
      <c r="M3967" s="1" t="s">
        <v>1977</v>
      </c>
      <c r="N3967" s="1" t="s">
        <v>1978</v>
      </c>
      <c r="O3967" s="3">
        <v>68</v>
      </c>
      <c r="P3967">
        <v>6</v>
      </c>
      <c r="Q3967" s="3">
        <v>409</v>
      </c>
      <c r="R3967" s="1" t="s">
        <v>1958</v>
      </c>
      <c r="S3967" s="3">
        <v>46</v>
      </c>
      <c r="T3967">
        <v>2</v>
      </c>
      <c r="U3967" t="str">
        <f>IF(Ecommerce_Sales[[#This Row],[Delivery_Time_Days]]&gt;7,"Delay",IF(Ecommerce_Sales[[#This Row],[Delivery_Time_Days]] = 0,"No delivery",IF(Ecommerce_Sales[[#This Row],[Delivery_Time_Days]]&lt;=7,"On-time")))</f>
        <v>On-time</v>
      </c>
      <c r="V3967" s="7">
        <f>Ecommerce_Sales[[#This Row],[Profit]]/Ecommerce_Sales[[#This Row],[Total_Price]]</f>
        <v>0.34963325183374083</v>
      </c>
      <c r="W3967" s="3">
        <v>143</v>
      </c>
      <c r="X3967" s="3"/>
    </row>
    <row r="3968" spans="1:24" x14ac:dyDescent="0.25">
      <c r="A3968" s="1" t="s">
        <v>10166</v>
      </c>
      <c r="B3968" s="1" t="s">
        <v>252</v>
      </c>
      <c r="C3968" s="1" t="s">
        <v>253</v>
      </c>
      <c r="D3968" s="1" t="s">
        <v>6457</v>
      </c>
      <c r="E3968" s="1" t="s">
        <v>2005</v>
      </c>
      <c r="F3968" s="2">
        <v>45260</v>
      </c>
      <c r="G3968" s="2">
        <v>45656</v>
      </c>
      <c r="H3968" s="2" t="str">
        <f>TEXT(Ecommerce_Sales[[#This Row],[Order_Date]],"mmmm")</f>
        <v>December</v>
      </c>
      <c r="I3968" s="2" t="str">
        <f>TEXT(Ecommerce_Sales[[#This Row],[Order_Date]],"yyyy")</f>
        <v>2024</v>
      </c>
      <c r="J3968" s="2" t="str">
        <f>TEXT(Ecommerce_Sales[[#This Row],[Order_Date]],"mmmm")</f>
        <v>December</v>
      </c>
      <c r="K3968" s="1" t="s">
        <v>1947</v>
      </c>
      <c r="L3968" s="1" t="s">
        <v>10167</v>
      </c>
      <c r="M3968" s="1" t="s">
        <v>1963</v>
      </c>
      <c r="N3968" s="1" t="s">
        <v>1957</v>
      </c>
      <c r="O3968" s="3">
        <v>1288</v>
      </c>
      <c r="P3968">
        <v>6</v>
      </c>
      <c r="Q3968" s="3">
        <v>7729</v>
      </c>
      <c r="R3968" s="1" t="s">
        <v>1958</v>
      </c>
      <c r="S3968" s="3">
        <v>931</v>
      </c>
      <c r="T3968">
        <v>2</v>
      </c>
      <c r="U3968" t="str">
        <f>IF(Ecommerce_Sales[[#This Row],[Delivery_Time_Days]]&gt;7,"Delay",IF(Ecommerce_Sales[[#This Row],[Delivery_Time_Days]] = 0,"No delivery",IF(Ecommerce_Sales[[#This Row],[Delivery_Time_Days]]&lt;=7,"On-time")))</f>
        <v>On-time</v>
      </c>
      <c r="V3968" s="7">
        <f>Ecommerce_Sales[[#This Row],[Profit]]/Ecommerce_Sales[[#This Row],[Total_Price]]</f>
        <v>0.14995471600465779</v>
      </c>
      <c r="W3968" s="3">
        <v>1159</v>
      </c>
      <c r="X3968" s="3"/>
    </row>
    <row r="3969" spans="1:24" x14ac:dyDescent="0.25">
      <c r="A3969" s="1" t="s">
        <v>10168</v>
      </c>
      <c r="B3969" s="1" t="s">
        <v>1240</v>
      </c>
      <c r="C3969" s="1" t="s">
        <v>1241</v>
      </c>
      <c r="D3969" s="1" t="s">
        <v>2472</v>
      </c>
      <c r="E3969" s="1" t="s">
        <v>1966</v>
      </c>
      <c r="F3969" s="2">
        <v>45026</v>
      </c>
      <c r="G3969" s="2">
        <v>45172</v>
      </c>
      <c r="H3969" s="2" t="str">
        <f>TEXT(Ecommerce_Sales[[#This Row],[Order_Date]],"mmmm")</f>
        <v>September</v>
      </c>
      <c r="I3969" s="2" t="str">
        <f>TEXT(Ecommerce_Sales[[#This Row],[Order_Date]],"yyyy")</f>
        <v>2023</v>
      </c>
      <c r="J3969" s="2" t="str">
        <f>TEXT(Ecommerce_Sales[[#This Row],[Order_Date]],"mmmm")</f>
        <v>September</v>
      </c>
      <c r="K3969" s="1" t="s">
        <v>1947</v>
      </c>
      <c r="L3969" s="1" t="s">
        <v>10169</v>
      </c>
      <c r="M3969" s="1" t="s">
        <v>2072</v>
      </c>
      <c r="N3969" s="1" t="s">
        <v>1950</v>
      </c>
      <c r="O3969" s="3">
        <v>843</v>
      </c>
      <c r="P3969">
        <v>5</v>
      </c>
      <c r="Q3969" s="3">
        <v>4216</v>
      </c>
      <c r="R3969" s="1" t="s">
        <v>1958</v>
      </c>
      <c r="S3969" s="3">
        <v>629</v>
      </c>
      <c r="T3969">
        <v>9</v>
      </c>
      <c r="U3969" t="str">
        <f>IF(Ecommerce_Sales[[#This Row],[Delivery_Time_Days]]&gt;7,"Delay",IF(Ecommerce_Sales[[#This Row],[Delivery_Time_Days]] = 0,"No delivery",IF(Ecommerce_Sales[[#This Row],[Delivery_Time_Days]]&lt;=7,"On-time")))</f>
        <v>Delay</v>
      </c>
      <c r="V3969" s="7">
        <f>Ecommerce_Sales[[#This Row],[Profit]]/Ecommerce_Sales[[#This Row],[Total_Price]]</f>
        <v>0.39990512333965844</v>
      </c>
      <c r="W3969" s="3">
        <v>1686</v>
      </c>
      <c r="X3969" s="3"/>
    </row>
    <row r="3970" spans="1:24" x14ac:dyDescent="0.25">
      <c r="A3970" s="1" t="s">
        <v>10170</v>
      </c>
      <c r="B3970" s="1" t="s">
        <v>376</v>
      </c>
      <c r="C3970" s="1" t="s">
        <v>377</v>
      </c>
      <c r="D3970" s="1" t="s">
        <v>6730</v>
      </c>
      <c r="E3970" s="1" t="s">
        <v>1961</v>
      </c>
      <c r="F3970" s="2">
        <v>45343</v>
      </c>
      <c r="G3970" s="2">
        <v>45079</v>
      </c>
      <c r="H3970" s="2" t="str">
        <f>TEXT(Ecommerce_Sales[[#This Row],[Order_Date]],"mmmm")</f>
        <v>June</v>
      </c>
      <c r="I3970" s="2" t="str">
        <f>TEXT(Ecommerce_Sales[[#This Row],[Order_Date]],"yyyy")</f>
        <v>2023</v>
      </c>
      <c r="J3970" s="2" t="str">
        <f>TEXT(Ecommerce_Sales[[#This Row],[Order_Date]],"mmmm")</f>
        <v>June</v>
      </c>
      <c r="K3970" s="1" t="s">
        <v>1947</v>
      </c>
      <c r="L3970" s="1" t="s">
        <v>4922</v>
      </c>
      <c r="M3970" s="1" t="s">
        <v>2065</v>
      </c>
      <c r="N3970" s="1" t="s">
        <v>1978</v>
      </c>
      <c r="O3970" s="3">
        <v>464</v>
      </c>
      <c r="P3970">
        <v>1</v>
      </c>
      <c r="Q3970" s="3">
        <v>464</v>
      </c>
      <c r="R3970" s="1" t="s">
        <v>1951</v>
      </c>
      <c r="S3970" s="3">
        <v>48</v>
      </c>
      <c r="T3970">
        <v>7</v>
      </c>
      <c r="U3970" t="str">
        <f>IF(Ecommerce_Sales[[#This Row],[Delivery_Time_Days]]&gt;7,"Delay",IF(Ecommerce_Sales[[#This Row],[Delivery_Time_Days]] = 0,"No delivery",IF(Ecommerce_Sales[[#This Row],[Delivery_Time_Days]]&lt;=7,"On-time")))</f>
        <v>On-time</v>
      </c>
      <c r="V3970" s="7">
        <f>Ecommerce_Sales[[#This Row],[Profit]]/Ecommerce_Sales[[#This Row],[Total_Price]]</f>
        <v>0.34913793103448276</v>
      </c>
      <c r="W3970" s="3">
        <v>162</v>
      </c>
      <c r="X3970" s="3"/>
    </row>
    <row r="3971" spans="1:24" x14ac:dyDescent="0.25">
      <c r="A3971" s="1" t="s">
        <v>10171</v>
      </c>
      <c r="B3971" s="1" t="s">
        <v>575</v>
      </c>
      <c r="C3971" s="1" t="s">
        <v>576</v>
      </c>
      <c r="D3971" s="1" t="s">
        <v>2014</v>
      </c>
      <c r="E3971" s="1" t="s">
        <v>1966</v>
      </c>
      <c r="F3971" s="2">
        <v>45237</v>
      </c>
      <c r="G3971" s="2">
        <v>45289</v>
      </c>
      <c r="H3971" s="2" t="str">
        <f>TEXT(Ecommerce_Sales[[#This Row],[Order_Date]],"mmmm")</f>
        <v>December</v>
      </c>
      <c r="I3971" s="2" t="str">
        <f>TEXT(Ecommerce_Sales[[#This Row],[Order_Date]],"yyyy")</f>
        <v>2023</v>
      </c>
      <c r="J3971" s="2" t="str">
        <f>TEXT(Ecommerce_Sales[[#This Row],[Order_Date]],"mmmm")</f>
        <v>December</v>
      </c>
      <c r="K3971" s="1" t="s">
        <v>1947</v>
      </c>
      <c r="L3971" s="1" t="s">
        <v>10172</v>
      </c>
      <c r="M3971" s="1" t="s">
        <v>1972</v>
      </c>
      <c r="N3971" s="1" t="s">
        <v>1973</v>
      </c>
      <c r="O3971" s="3">
        <v>1077</v>
      </c>
      <c r="P3971">
        <v>2</v>
      </c>
      <c r="Q3971" s="3">
        <v>2154</v>
      </c>
      <c r="R3971" s="1" t="s">
        <v>1958</v>
      </c>
      <c r="S3971" s="3">
        <v>286</v>
      </c>
      <c r="T3971">
        <v>9</v>
      </c>
      <c r="U3971" t="str">
        <f>IF(Ecommerce_Sales[[#This Row],[Delivery_Time_Days]]&gt;7,"Delay",IF(Ecommerce_Sales[[#This Row],[Delivery_Time_Days]] = 0,"No delivery",IF(Ecommerce_Sales[[#This Row],[Delivery_Time_Days]]&lt;=7,"On-time")))</f>
        <v>Delay</v>
      </c>
      <c r="V3971" s="7">
        <f>Ecommerce_Sales[[#This Row],[Profit]]/Ecommerce_Sales[[#This Row],[Total_Price]]</f>
        <v>0.29990714948932218</v>
      </c>
      <c r="W3971" s="3">
        <v>646</v>
      </c>
      <c r="X3971" s="3"/>
    </row>
    <row r="3972" spans="1:24" x14ac:dyDescent="0.25">
      <c r="A3972" s="1" t="s">
        <v>10173</v>
      </c>
      <c r="B3972" s="1" t="s">
        <v>1724</v>
      </c>
      <c r="C3972" s="1" t="s">
        <v>1725</v>
      </c>
      <c r="D3972" s="1" t="s">
        <v>2935</v>
      </c>
      <c r="E3972" s="1" t="s">
        <v>2005</v>
      </c>
      <c r="F3972" s="2">
        <v>45574</v>
      </c>
      <c r="G3972" s="2">
        <v>45209</v>
      </c>
      <c r="H3972" s="2" t="str">
        <f>TEXT(Ecommerce_Sales[[#This Row],[Order_Date]],"mmmm")</f>
        <v>October</v>
      </c>
      <c r="I3972" s="2" t="str">
        <f>TEXT(Ecommerce_Sales[[#This Row],[Order_Date]],"yyyy")</f>
        <v>2023</v>
      </c>
      <c r="J3972" s="2" t="str">
        <f>TEXT(Ecommerce_Sales[[#This Row],[Order_Date]],"mmmm")</f>
        <v>October</v>
      </c>
      <c r="K3972" s="1" t="s">
        <v>1986</v>
      </c>
      <c r="L3972" s="1" t="s">
        <v>7293</v>
      </c>
      <c r="M3972" s="1" t="s">
        <v>1998</v>
      </c>
      <c r="N3972" s="1" t="s">
        <v>1973</v>
      </c>
      <c r="O3972" s="3">
        <v>899</v>
      </c>
      <c r="P3972">
        <v>6</v>
      </c>
      <c r="Q3972" s="3">
        <v>5392</v>
      </c>
      <c r="R3972" s="1" t="s">
        <v>1958</v>
      </c>
      <c r="S3972" s="3">
        <v>580</v>
      </c>
      <c r="U3972" t="str">
        <f>IF(Ecommerce_Sales[[#This Row],[Delivery_Time_Days]]&gt;7,"Delay",IF(Ecommerce_Sales[[#This Row],[Delivery_Time_Days]] = 0,"No delivery",IF(Ecommerce_Sales[[#This Row],[Delivery_Time_Days]]&lt;=7,"On-time")))</f>
        <v>No delivery</v>
      </c>
      <c r="V3972" s="7">
        <f>Ecommerce_Sales[[#This Row],[Profit]]/Ecommerce_Sales[[#This Row],[Total_Price]]</f>
        <v>0.30007418397626112</v>
      </c>
      <c r="W3972" s="3">
        <v>1618</v>
      </c>
      <c r="X3972" s="3"/>
    </row>
    <row r="3973" spans="1:24" x14ac:dyDescent="0.25">
      <c r="A3973" s="1" t="s">
        <v>10174</v>
      </c>
      <c r="B3973" s="1" t="s">
        <v>1163</v>
      </c>
      <c r="C3973" s="1" t="s">
        <v>1164</v>
      </c>
      <c r="D3973" s="1" t="s">
        <v>10175</v>
      </c>
      <c r="E3973" s="1" t="s">
        <v>1954</v>
      </c>
      <c r="F3973" s="2">
        <v>45032</v>
      </c>
      <c r="G3973" s="2">
        <v>45535</v>
      </c>
      <c r="H3973" s="2" t="str">
        <f>TEXT(Ecommerce_Sales[[#This Row],[Order_Date]],"mmmm")</f>
        <v>August</v>
      </c>
      <c r="I3973" s="2" t="str">
        <f>TEXT(Ecommerce_Sales[[#This Row],[Order_Date]],"yyyy")</f>
        <v>2024</v>
      </c>
      <c r="J3973" s="2" t="str">
        <f>TEXT(Ecommerce_Sales[[#This Row],[Order_Date]],"mmmm")</f>
        <v>August</v>
      </c>
      <c r="K3973" s="1" t="s">
        <v>1947</v>
      </c>
      <c r="L3973" s="1" t="s">
        <v>2871</v>
      </c>
      <c r="M3973" s="1" t="s">
        <v>1998</v>
      </c>
      <c r="N3973" s="1" t="s">
        <v>1973</v>
      </c>
      <c r="O3973" s="3">
        <v>17</v>
      </c>
      <c r="P3973">
        <v>1</v>
      </c>
      <c r="Q3973" s="3">
        <v>17</v>
      </c>
      <c r="R3973" s="1" t="s">
        <v>1958</v>
      </c>
      <c r="S3973" s="3">
        <v>1</v>
      </c>
      <c r="T3973">
        <v>6</v>
      </c>
      <c r="U3973" t="str">
        <f>IF(Ecommerce_Sales[[#This Row],[Delivery_Time_Days]]&gt;7,"Delay",IF(Ecommerce_Sales[[#This Row],[Delivery_Time_Days]] = 0,"No delivery",IF(Ecommerce_Sales[[#This Row],[Delivery_Time_Days]]&lt;=7,"On-time")))</f>
        <v>On-time</v>
      </c>
      <c r="V3973" s="7">
        <f>Ecommerce_Sales[[#This Row],[Profit]]/Ecommerce_Sales[[#This Row],[Total_Price]]</f>
        <v>0.29411764705882354</v>
      </c>
      <c r="W3973" s="3">
        <v>5</v>
      </c>
      <c r="X3973" s="3"/>
    </row>
    <row r="3974" spans="1:24" x14ac:dyDescent="0.25">
      <c r="A3974" s="1" t="s">
        <v>10176</v>
      </c>
      <c r="B3974" s="1" t="s">
        <v>665</v>
      </c>
      <c r="C3974" s="1" t="s">
        <v>666</v>
      </c>
      <c r="D3974" s="1" t="s">
        <v>5669</v>
      </c>
      <c r="E3974" s="1" t="s">
        <v>1961</v>
      </c>
      <c r="F3974" s="2">
        <v>45027</v>
      </c>
      <c r="G3974" s="2">
        <v>45386</v>
      </c>
      <c r="H3974" s="2" t="str">
        <f>TEXT(Ecommerce_Sales[[#This Row],[Order_Date]],"mmmm")</f>
        <v>April</v>
      </c>
      <c r="I3974" s="2" t="str">
        <f>TEXT(Ecommerce_Sales[[#This Row],[Order_Date]],"yyyy")</f>
        <v>2024</v>
      </c>
      <c r="J3974" s="2" t="str">
        <f>TEXT(Ecommerce_Sales[[#This Row],[Order_Date]],"mmmm")</f>
        <v>April</v>
      </c>
      <c r="K3974" s="1" t="s">
        <v>1947</v>
      </c>
      <c r="L3974" s="1" t="s">
        <v>4989</v>
      </c>
      <c r="M3974" s="1" t="s">
        <v>2047</v>
      </c>
      <c r="N3974" s="1" t="s">
        <v>1989</v>
      </c>
      <c r="O3974" s="3">
        <v>792</v>
      </c>
      <c r="P3974">
        <v>2</v>
      </c>
      <c r="Q3974" s="3">
        <v>1584</v>
      </c>
      <c r="R3974" s="1" t="s">
        <v>1951</v>
      </c>
      <c r="S3974" s="3">
        <v>210</v>
      </c>
      <c r="T3974">
        <v>10</v>
      </c>
      <c r="U3974" t="str">
        <f>IF(Ecommerce_Sales[[#This Row],[Delivery_Time_Days]]&gt;7,"Delay",IF(Ecommerce_Sales[[#This Row],[Delivery_Time_Days]] = 0,"No delivery",IF(Ecommerce_Sales[[#This Row],[Delivery_Time_Days]]&lt;=7,"On-time")))</f>
        <v>Delay</v>
      </c>
      <c r="V3974" s="7">
        <f>Ecommerce_Sales[[#This Row],[Profit]]/Ecommerce_Sales[[#This Row],[Total_Price]]</f>
        <v>0.25</v>
      </c>
      <c r="W3974" s="3">
        <v>396</v>
      </c>
      <c r="X3974" s="3"/>
    </row>
    <row r="3975" spans="1:24" x14ac:dyDescent="0.25">
      <c r="A3975" s="1" t="s">
        <v>10177</v>
      </c>
      <c r="B3975" s="1" t="s">
        <v>908</v>
      </c>
      <c r="C3975" s="1" t="s">
        <v>909</v>
      </c>
      <c r="D3975" s="1" t="s">
        <v>2252</v>
      </c>
      <c r="E3975" s="1" t="s">
        <v>1996</v>
      </c>
      <c r="F3975" s="2">
        <v>44940</v>
      </c>
      <c r="G3975" s="2">
        <v>45447</v>
      </c>
      <c r="H3975" s="2" t="str">
        <f>TEXT(Ecommerce_Sales[[#This Row],[Order_Date]],"mmmm")</f>
        <v>June</v>
      </c>
      <c r="I3975" s="2" t="str">
        <f>TEXT(Ecommerce_Sales[[#This Row],[Order_Date]],"yyyy")</f>
        <v>2024</v>
      </c>
      <c r="J3975" s="2" t="str">
        <f>TEXT(Ecommerce_Sales[[#This Row],[Order_Date]],"mmmm")</f>
        <v>June</v>
      </c>
      <c r="K3975" s="1" t="s">
        <v>1947</v>
      </c>
      <c r="L3975" s="1" t="s">
        <v>10178</v>
      </c>
      <c r="M3975" s="1" t="s">
        <v>1988</v>
      </c>
      <c r="N3975" s="1" t="s">
        <v>1989</v>
      </c>
      <c r="O3975" s="3">
        <v>216</v>
      </c>
      <c r="P3975">
        <v>1</v>
      </c>
      <c r="Q3975" s="3">
        <v>216</v>
      </c>
      <c r="R3975" s="1" t="s">
        <v>1951</v>
      </c>
      <c r="S3975" s="3">
        <v>16</v>
      </c>
      <c r="T3975">
        <v>6</v>
      </c>
      <c r="U3975" t="str">
        <f>IF(Ecommerce_Sales[[#This Row],[Delivery_Time_Days]]&gt;7,"Delay",IF(Ecommerce_Sales[[#This Row],[Delivery_Time_Days]] = 0,"No delivery",IF(Ecommerce_Sales[[#This Row],[Delivery_Time_Days]]&lt;=7,"On-time")))</f>
        <v>On-time</v>
      </c>
      <c r="V3975" s="7">
        <f>Ecommerce_Sales[[#This Row],[Profit]]/Ecommerce_Sales[[#This Row],[Total_Price]]</f>
        <v>0.25</v>
      </c>
      <c r="W3975" s="3">
        <v>54</v>
      </c>
      <c r="X3975" s="3"/>
    </row>
    <row r="3976" spans="1:24" x14ac:dyDescent="0.25">
      <c r="A3976" s="1" t="s">
        <v>10179</v>
      </c>
      <c r="B3976" s="1" t="s">
        <v>409</v>
      </c>
      <c r="C3976" s="1" t="s">
        <v>410</v>
      </c>
      <c r="D3976" s="1" t="s">
        <v>3886</v>
      </c>
      <c r="E3976" s="1" t="s">
        <v>1996</v>
      </c>
      <c r="F3976" s="2">
        <v>45563</v>
      </c>
      <c r="G3976" s="2">
        <v>45414</v>
      </c>
      <c r="H3976" s="2" t="str">
        <f>TEXT(Ecommerce_Sales[[#This Row],[Order_Date]],"mmmm")</f>
        <v>May</v>
      </c>
      <c r="I3976" s="2" t="str">
        <f>TEXT(Ecommerce_Sales[[#This Row],[Order_Date]],"yyyy")</f>
        <v>2024</v>
      </c>
      <c r="J3976" s="2" t="str">
        <f>TEXT(Ecommerce_Sales[[#This Row],[Order_Date]],"mmmm")</f>
        <v>May</v>
      </c>
      <c r="K3976" s="1" t="s">
        <v>1947</v>
      </c>
      <c r="L3976" s="1" t="s">
        <v>10180</v>
      </c>
      <c r="M3976" s="1" t="s">
        <v>1988</v>
      </c>
      <c r="N3976" s="1" t="s">
        <v>1989</v>
      </c>
      <c r="O3976" s="3">
        <v>1095</v>
      </c>
      <c r="P3976">
        <v>4</v>
      </c>
      <c r="Q3976" s="3">
        <v>4380</v>
      </c>
      <c r="R3976" s="1" t="s">
        <v>2016</v>
      </c>
      <c r="S3976" s="3">
        <v>601</v>
      </c>
      <c r="T3976">
        <v>9</v>
      </c>
      <c r="U3976" t="str">
        <f>IF(Ecommerce_Sales[[#This Row],[Delivery_Time_Days]]&gt;7,"Delay",IF(Ecommerce_Sales[[#This Row],[Delivery_Time_Days]] = 0,"No delivery",IF(Ecommerce_Sales[[#This Row],[Delivery_Time_Days]]&lt;=7,"On-time")))</f>
        <v>Delay</v>
      </c>
      <c r="V3976" s="7">
        <f>Ecommerce_Sales[[#This Row],[Profit]]/Ecommerce_Sales[[#This Row],[Total_Price]]</f>
        <v>0.25</v>
      </c>
      <c r="W3976" s="3">
        <v>1095</v>
      </c>
      <c r="X3976" s="3"/>
    </row>
    <row r="3977" spans="1:24" x14ac:dyDescent="0.25">
      <c r="A3977" s="1" t="s">
        <v>10181</v>
      </c>
      <c r="B3977" s="1" t="s">
        <v>734</v>
      </c>
      <c r="C3977" s="1" t="s">
        <v>735</v>
      </c>
      <c r="D3977" s="1" t="s">
        <v>2184</v>
      </c>
      <c r="E3977" s="1" t="s">
        <v>1946</v>
      </c>
      <c r="F3977" s="2">
        <v>45640</v>
      </c>
      <c r="G3977" s="2">
        <v>45082</v>
      </c>
      <c r="H3977" s="2" t="str">
        <f>TEXT(Ecommerce_Sales[[#This Row],[Order_Date]],"mmmm")</f>
        <v>June</v>
      </c>
      <c r="I3977" s="2" t="str">
        <f>TEXT(Ecommerce_Sales[[#This Row],[Order_Date]],"yyyy")</f>
        <v>2023</v>
      </c>
      <c r="J3977" s="2" t="str">
        <f>TEXT(Ecommerce_Sales[[#This Row],[Order_Date]],"mmmm")</f>
        <v>June</v>
      </c>
      <c r="K3977" s="1" t="s">
        <v>1992</v>
      </c>
      <c r="L3977" s="1" t="s">
        <v>10182</v>
      </c>
      <c r="M3977" s="1" t="s">
        <v>2043</v>
      </c>
      <c r="N3977" s="1" t="s">
        <v>1989</v>
      </c>
      <c r="O3977" s="3">
        <v>872</v>
      </c>
      <c r="P3977">
        <v>1</v>
      </c>
      <c r="Q3977" s="3">
        <v>872</v>
      </c>
      <c r="R3977" s="1" t="s">
        <v>1951</v>
      </c>
      <c r="S3977" s="3">
        <v>61</v>
      </c>
      <c r="U3977" t="str">
        <f>IF(Ecommerce_Sales[[#This Row],[Delivery_Time_Days]]&gt;7,"Delay",IF(Ecommerce_Sales[[#This Row],[Delivery_Time_Days]] = 0,"No delivery",IF(Ecommerce_Sales[[#This Row],[Delivery_Time_Days]]&lt;=7,"On-time")))</f>
        <v>No delivery</v>
      </c>
      <c r="V3977" s="7">
        <f>Ecommerce_Sales[[#This Row],[Profit]]/Ecommerce_Sales[[#This Row],[Total_Price]]</f>
        <v>0.25</v>
      </c>
      <c r="W3977" s="3">
        <v>218</v>
      </c>
      <c r="X3977" s="3"/>
    </row>
    <row r="3978" spans="1:24" x14ac:dyDescent="0.25">
      <c r="A3978" s="1" t="s">
        <v>10183</v>
      </c>
      <c r="B3978" s="1" t="s">
        <v>236</v>
      </c>
      <c r="C3978" s="1" t="s">
        <v>237</v>
      </c>
      <c r="D3978" s="1" t="s">
        <v>5005</v>
      </c>
      <c r="E3978" s="1" t="s">
        <v>1954</v>
      </c>
      <c r="F3978" s="2">
        <v>45354</v>
      </c>
      <c r="G3978" s="2">
        <v>45656</v>
      </c>
      <c r="H3978" s="2" t="str">
        <f>TEXT(Ecommerce_Sales[[#This Row],[Order_Date]],"mmmm")</f>
        <v>December</v>
      </c>
      <c r="I3978" s="2" t="str">
        <f>TEXT(Ecommerce_Sales[[#This Row],[Order_Date]],"yyyy")</f>
        <v>2024</v>
      </c>
      <c r="J3978" s="2" t="str">
        <f>TEXT(Ecommerce_Sales[[#This Row],[Order_Date]],"mmmm")</f>
        <v>December</v>
      </c>
      <c r="K3978" s="1" t="s">
        <v>1992</v>
      </c>
      <c r="L3978" s="1" t="s">
        <v>10184</v>
      </c>
      <c r="M3978" s="1" t="s">
        <v>1949</v>
      </c>
      <c r="N3978" s="1" t="s">
        <v>1950</v>
      </c>
      <c r="O3978" s="3">
        <v>1147</v>
      </c>
      <c r="P3978">
        <v>2</v>
      </c>
      <c r="Q3978" s="3">
        <v>2294</v>
      </c>
      <c r="R3978" s="1" t="s">
        <v>1951</v>
      </c>
      <c r="S3978" s="3">
        <v>311</v>
      </c>
      <c r="U3978" t="str">
        <f>IF(Ecommerce_Sales[[#This Row],[Delivery_Time_Days]]&gt;7,"Delay",IF(Ecommerce_Sales[[#This Row],[Delivery_Time_Days]] = 0,"No delivery",IF(Ecommerce_Sales[[#This Row],[Delivery_Time_Days]]&lt;=7,"On-time")))</f>
        <v>No delivery</v>
      </c>
      <c r="V3978" s="7">
        <f>Ecommerce_Sales[[#This Row],[Profit]]/Ecommerce_Sales[[#This Row],[Total_Price]]</f>
        <v>0.39973844812554488</v>
      </c>
      <c r="W3978" s="3">
        <v>917</v>
      </c>
      <c r="X3978" s="3"/>
    </row>
    <row r="3979" spans="1:24" x14ac:dyDescent="0.25">
      <c r="A3979" s="1" t="s">
        <v>10185</v>
      </c>
      <c r="B3979" s="1" t="s">
        <v>82</v>
      </c>
      <c r="C3979" s="1" t="s">
        <v>83</v>
      </c>
      <c r="D3979" s="1" t="s">
        <v>3221</v>
      </c>
      <c r="E3979" s="1" t="s">
        <v>1946</v>
      </c>
      <c r="F3979" s="2">
        <v>45029</v>
      </c>
      <c r="G3979" s="2">
        <v>45475</v>
      </c>
      <c r="H3979" s="2" t="str">
        <f>TEXT(Ecommerce_Sales[[#This Row],[Order_Date]],"mmmm")</f>
        <v>July</v>
      </c>
      <c r="I3979" s="2" t="str">
        <f>TEXT(Ecommerce_Sales[[#This Row],[Order_Date]],"yyyy")</f>
        <v>2024</v>
      </c>
      <c r="J3979" s="2" t="str">
        <f>TEXT(Ecommerce_Sales[[#This Row],[Order_Date]],"mmmm")</f>
        <v>July</v>
      </c>
      <c r="K3979" s="1" t="s">
        <v>1947</v>
      </c>
      <c r="L3979" s="1" t="s">
        <v>2882</v>
      </c>
      <c r="M3979" s="1" t="s">
        <v>2043</v>
      </c>
      <c r="N3979" s="1" t="s">
        <v>1989</v>
      </c>
      <c r="O3979" s="3">
        <v>868</v>
      </c>
      <c r="P3979">
        <v>3</v>
      </c>
      <c r="Q3979" s="3">
        <v>2603</v>
      </c>
      <c r="R3979" s="1" t="s">
        <v>1958</v>
      </c>
      <c r="S3979" s="3">
        <v>388</v>
      </c>
      <c r="T3979">
        <v>3</v>
      </c>
      <c r="U3979" t="str">
        <f>IF(Ecommerce_Sales[[#This Row],[Delivery_Time_Days]]&gt;7,"Delay",IF(Ecommerce_Sales[[#This Row],[Delivery_Time_Days]] = 0,"No delivery",IF(Ecommerce_Sales[[#This Row],[Delivery_Time_Days]]&lt;=7,"On-time")))</f>
        <v>On-time</v>
      </c>
      <c r="V3979" s="7">
        <f>Ecommerce_Sales[[#This Row],[Profit]]/Ecommerce_Sales[[#This Row],[Total_Price]]</f>
        <v>0.25009604302727623</v>
      </c>
      <c r="W3979" s="3">
        <v>651</v>
      </c>
      <c r="X3979" s="3"/>
    </row>
    <row r="3980" spans="1:24" x14ac:dyDescent="0.25">
      <c r="A3980" s="1" t="s">
        <v>10186</v>
      </c>
      <c r="B3980" s="1" t="s">
        <v>565</v>
      </c>
      <c r="C3980" s="1" t="s">
        <v>566</v>
      </c>
      <c r="D3980" s="1" t="s">
        <v>2681</v>
      </c>
      <c r="E3980" s="1" t="s">
        <v>2005</v>
      </c>
      <c r="F3980" s="2">
        <v>45008</v>
      </c>
      <c r="G3980" s="2">
        <v>45465</v>
      </c>
      <c r="H3980" s="2" t="str">
        <f>TEXT(Ecommerce_Sales[[#This Row],[Order_Date]],"mmmm")</f>
        <v>June</v>
      </c>
      <c r="I3980" s="2" t="str">
        <f>TEXT(Ecommerce_Sales[[#This Row],[Order_Date]],"yyyy")</f>
        <v>2024</v>
      </c>
      <c r="J3980" s="2" t="str">
        <f>TEXT(Ecommerce_Sales[[#This Row],[Order_Date]],"mmmm")</f>
        <v>June</v>
      </c>
      <c r="K3980" s="1" t="s">
        <v>1947</v>
      </c>
      <c r="L3980" s="1" t="s">
        <v>10187</v>
      </c>
      <c r="M3980" s="1" t="s">
        <v>2002</v>
      </c>
      <c r="N3980" s="1" t="s">
        <v>1989</v>
      </c>
      <c r="O3980" s="3">
        <v>170</v>
      </c>
      <c r="P3980">
        <v>6</v>
      </c>
      <c r="Q3980" s="3">
        <v>1021</v>
      </c>
      <c r="R3980" s="1" t="s">
        <v>1958</v>
      </c>
      <c r="S3980" s="3">
        <v>53</v>
      </c>
      <c r="T3980">
        <v>6</v>
      </c>
      <c r="U3980" t="str">
        <f>IF(Ecommerce_Sales[[#This Row],[Delivery_Time_Days]]&gt;7,"Delay",IF(Ecommerce_Sales[[#This Row],[Delivery_Time_Days]] = 0,"No delivery",IF(Ecommerce_Sales[[#This Row],[Delivery_Time_Days]]&lt;=7,"On-time")))</f>
        <v>On-time</v>
      </c>
      <c r="V3980" s="7">
        <f>Ecommerce_Sales[[#This Row],[Profit]]/Ecommerce_Sales[[#This Row],[Total_Price]]</f>
        <v>0.24975514201762977</v>
      </c>
      <c r="W3980" s="3">
        <v>255</v>
      </c>
      <c r="X3980" s="3"/>
    </row>
    <row r="3981" spans="1:24" x14ac:dyDescent="0.25">
      <c r="A3981" s="1" t="s">
        <v>10188</v>
      </c>
      <c r="B3981" s="1" t="s">
        <v>1242</v>
      </c>
      <c r="C3981" s="1" t="s">
        <v>1243</v>
      </c>
      <c r="D3981" s="1" t="s">
        <v>3015</v>
      </c>
      <c r="E3981" s="1" t="s">
        <v>1966</v>
      </c>
      <c r="F3981" s="2">
        <v>45452</v>
      </c>
      <c r="G3981" s="2">
        <v>45473</v>
      </c>
      <c r="H3981" s="2" t="str">
        <f>TEXT(Ecommerce_Sales[[#This Row],[Order_Date]],"mmmm")</f>
        <v>June</v>
      </c>
      <c r="I3981" s="2" t="str">
        <f>TEXT(Ecommerce_Sales[[#This Row],[Order_Date]],"yyyy")</f>
        <v>2024</v>
      </c>
      <c r="J3981" s="2" t="str">
        <f>TEXT(Ecommerce_Sales[[#This Row],[Order_Date]],"mmmm")</f>
        <v>June</v>
      </c>
      <c r="K3981" s="1" t="s">
        <v>1986</v>
      </c>
      <c r="L3981" s="1" t="s">
        <v>10189</v>
      </c>
      <c r="M3981" s="1" t="s">
        <v>1977</v>
      </c>
      <c r="N3981" s="1" t="s">
        <v>1978</v>
      </c>
      <c r="O3981" s="3">
        <v>1015</v>
      </c>
      <c r="P3981">
        <v>3</v>
      </c>
      <c r="Q3981" s="3">
        <v>3044</v>
      </c>
      <c r="R3981" s="1" t="s">
        <v>1958</v>
      </c>
      <c r="S3981" s="3">
        <v>239</v>
      </c>
      <c r="U3981" t="str">
        <f>IF(Ecommerce_Sales[[#This Row],[Delivery_Time_Days]]&gt;7,"Delay",IF(Ecommerce_Sales[[#This Row],[Delivery_Time_Days]] = 0,"No delivery",IF(Ecommerce_Sales[[#This Row],[Delivery_Time_Days]]&lt;=7,"On-time")))</f>
        <v>No delivery</v>
      </c>
      <c r="V3981" s="7">
        <f>Ecommerce_Sales[[#This Row],[Profit]]/Ecommerce_Sales[[#This Row],[Total_Price]]</f>
        <v>0.34986859395532194</v>
      </c>
      <c r="W3981" s="3">
        <v>1065</v>
      </c>
      <c r="X3981" s="3"/>
    </row>
    <row r="3982" spans="1:24" x14ac:dyDescent="0.25">
      <c r="A3982" s="1" t="s">
        <v>10190</v>
      </c>
      <c r="B3982" s="1" t="s">
        <v>438</v>
      </c>
      <c r="C3982" s="1" t="s">
        <v>439</v>
      </c>
      <c r="D3982" s="1" t="s">
        <v>2837</v>
      </c>
      <c r="E3982" s="1" t="s">
        <v>2005</v>
      </c>
      <c r="F3982" s="2">
        <v>45092</v>
      </c>
      <c r="G3982" s="2">
        <v>45322</v>
      </c>
      <c r="H3982" s="2" t="str">
        <f>TEXT(Ecommerce_Sales[[#This Row],[Order_Date]],"mmmm")</f>
        <v>January</v>
      </c>
      <c r="I3982" s="2" t="str">
        <f>TEXT(Ecommerce_Sales[[#This Row],[Order_Date]],"yyyy")</f>
        <v>2024</v>
      </c>
      <c r="J3982" s="2" t="str">
        <f>TEXT(Ecommerce_Sales[[#This Row],[Order_Date]],"mmmm")</f>
        <v>January</v>
      </c>
      <c r="K3982" s="1" t="s">
        <v>1947</v>
      </c>
      <c r="L3982" s="1" t="s">
        <v>10191</v>
      </c>
      <c r="M3982" s="1" t="s">
        <v>1998</v>
      </c>
      <c r="N3982" s="1" t="s">
        <v>1973</v>
      </c>
      <c r="O3982" s="3">
        <v>605</v>
      </c>
      <c r="P3982">
        <v>3</v>
      </c>
      <c r="Q3982" s="3">
        <v>1816</v>
      </c>
      <c r="R3982" s="1" t="s">
        <v>1958</v>
      </c>
      <c r="S3982" s="3">
        <v>151</v>
      </c>
      <c r="T3982">
        <v>6</v>
      </c>
      <c r="U3982" t="str">
        <f>IF(Ecommerce_Sales[[#This Row],[Delivery_Time_Days]]&gt;7,"Delay",IF(Ecommerce_Sales[[#This Row],[Delivery_Time_Days]] = 0,"No delivery",IF(Ecommerce_Sales[[#This Row],[Delivery_Time_Days]]&lt;=7,"On-time")))</f>
        <v>On-time</v>
      </c>
      <c r="V3982" s="7">
        <f>Ecommerce_Sales[[#This Row],[Profit]]/Ecommerce_Sales[[#This Row],[Total_Price]]</f>
        <v>0.30011013215859028</v>
      </c>
      <c r="W3982" s="3">
        <v>545</v>
      </c>
      <c r="X3982" s="3"/>
    </row>
    <row r="3983" spans="1:24" x14ac:dyDescent="0.25">
      <c r="A3983" s="1" t="s">
        <v>10192</v>
      </c>
      <c r="B3983" s="1" t="s">
        <v>1234</v>
      </c>
      <c r="C3983" s="1" t="s">
        <v>1235</v>
      </c>
      <c r="D3983" s="1" t="s">
        <v>3145</v>
      </c>
      <c r="E3983" s="1" t="s">
        <v>1996</v>
      </c>
      <c r="F3983" s="2">
        <v>45180</v>
      </c>
      <c r="G3983" s="2">
        <v>45471</v>
      </c>
      <c r="H3983" s="2" t="str">
        <f>TEXT(Ecommerce_Sales[[#This Row],[Order_Date]],"mmmm")</f>
        <v>June</v>
      </c>
      <c r="I3983" s="2" t="str">
        <f>TEXT(Ecommerce_Sales[[#This Row],[Order_Date]],"yyyy")</f>
        <v>2024</v>
      </c>
      <c r="J3983" s="2" t="str">
        <f>TEXT(Ecommerce_Sales[[#This Row],[Order_Date]],"mmmm")</f>
        <v>June</v>
      </c>
      <c r="K3983" s="1" t="s">
        <v>1947</v>
      </c>
      <c r="L3983" s="1" t="s">
        <v>5357</v>
      </c>
      <c r="M3983" s="1" t="s">
        <v>2030</v>
      </c>
      <c r="N3983" s="1" t="s">
        <v>1978</v>
      </c>
      <c r="O3983" s="3">
        <v>1197</v>
      </c>
      <c r="P3983">
        <v>6</v>
      </c>
      <c r="Q3983" s="3">
        <v>7182</v>
      </c>
      <c r="R3983" s="1" t="s">
        <v>1958</v>
      </c>
      <c r="S3983" s="3">
        <v>378</v>
      </c>
      <c r="T3983">
        <v>5</v>
      </c>
      <c r="U3983" t="str">
        <f>IF(Ecommerce_Sales[[#This Row],[Delivery_Time_Days]]&gt;7,"Delay",IF(Ecommerce_Sales[[#This Row],[Delivery_Time_Days]] = 0,"No delivery",IF(Ecommerce_Sales[[#This Row],[Delivery_Time_Days]]&lt;=7,"On-time")))</f>
        <v>On-time</v>
      </c>
      <c r="V3983" s="7">
        <f>Ecommerce_Sales[[#This Row],[Profit]]/Ecommerce_Sales[[#This Row],[Total_Price]]</f>
        <v>0.35004177109440265</v>
      </c>
      <c r="W3983" s="3">
        <v>2514</v>
      </c>
      <c r="X3983" s="3"/>
    </row>
    <row r="3984" spans="1:24" x14ac:dyDescent="0.25">
      <c r="A3984" s="1" t="s">
        <v>10193</v>
      </c>
      <c r="B3984" s="1" t="s">
        <v>573</v>
      </c>
      <c r="C3984" s="1" t="s">
        <v>574</v>
      </c>
      <c r="D3984" s="1" t="s">
        <v>3082</v>
      </c>
      <c r="E3984" s="1" t="s">
        <v>1966</v>
      </c>
      <c r="F3984" s="2">
        <v>45092</v>
      </c>
      <c r="G3984" s="2">
        <v>44997</v>
      </c>
      <c r="H3984" s="2" t="str">
        <f>TEXT(Ecommerce_Sales[[#This Row],[Order_Date]],"mmmm")</f>
        <v>March</v>
      </c>
      <c r="I3984" s="2" t="str">
        <f>TEXT(Ecommerce_Sales[[#This Row],[Order_Date]],"yyyy")</f>
        <v>2023</v>
      </c>
      <c r="J3984" s="2" t="str">
        <f>TEXT(Ecommerce_Sales[[#This Row],[Order_Date]],"mmmm")</f>
        <v>March</v>
      </c>
      <c r="K3984" s="1" t="s">
        <v>1947</v>
      </c>
      <c r="L3984" s="1" t="s">
        <v>10194</v>
      </c>
      <c r="M3984" s="1" t="s">
        <v>1956</v>
      </c>
      <c r="N3984" s="1" t="s">
        <v>1957</v>
      </c>
      <c r="O3984" s="3">
        <v>430</v>
      </c>
      <c r="P3984">
        <v>1</v>
      </c>
      <c r="Q3984" s="3">
        <v>430</v>
      </c>
      <c r="R3984" s="1" t="s">
        <v>1958</v>
      </c>
      <c r="S3984" s="3">
        <v>44</v>
      </c>
      <c r="T3984">
        <v>7</v>
      </c>
      <c r="U3984" t="str">
        <f>IF(Ecommerce_Sales[[#This Row],[Delivery_Time_Days]]&gt;7,"Delay",IF(Ecommerce_Sales[[#This Row],[Delivery_Time_Days]] = 0,"No delivery",IF(Ecommerce_Sales[[#This Row],[Delivery_Time_Days]]&lt;=7,"On-time")))</f>
        <v>On-time</v>
      </c>
      <c r="V3984" s="7">
        <f>Ecommerce_Sales[[#This Row],[Profit]]/Ecommerce_Sales[[#This Row],[Total_Price]]</f>
        <v>0.15116279069767441</v>
      </c>
      <c r="W3984" s="3">
        <v>65</v>
      </c>
      <c r="X3984" s="3"/>
    </row>
    <row r="3985" spans="1:24" x14ac:dyDescent="0.25">
      <c r="A3985" s="1" t="s">
        <v>10195</v>
      </c>
      <c r="B3985" s="1" t="s">
        <v>563</v>
      </c>
      <c r="C3985" s="1" t="s">
        <v>564</v>
      </c>
      <c r="D3985" s="1" t="s">
        <v>3987</v>
      </c>
      <c r="E3985" s="1" t="s">
        <v>1966</v>
      </c>
      <c r="F3985" s="2">
        <v>45305</v>
      </c>
      <c r="G3985" s="2">
        <v>45252</v>
      </c>
      <c r="H3985" s="2" t="str">
        <f>TEXT(Ecommerce_Sales[[#This Row],[Order_Date]],"mmmm")</f>
        <v>November</v>
      </c>
      <c r="I3985" s="2" t="str">
        <f>TEXT(Ecommerce_Sales[[#This Row],[Order_Date]],"yyyy")</f>
        <v>2023</v>
      </c>
      <c r="J3985" s="2" t="str">
        <f>TEXT(Ecommerce_Sales[[#This Row],[Order_Date]],"mmmm")</f>
        <v>November</v>
      </c>
      <c r="K3985" s="1" t="s">
        <v>1947</v>
      </c>
      <c r="L3985" s="1" t="s">
        <v>7001</v>
      </c>
      <c r="M3985" s="1" t="s">
        <v>2007</v>
      </c>
      <c r="N3985" s="1" t="s">
        <v>1973</v>
      </c>
      <c r="O3985" s="3">
        <v>941</v>
      </c>
      <c r="P3985">
        <v>1</v>
      </c>
      <c r="Q3985" s="3">
        <v>941</v>
      </c>
      <c r="R3985" s="1" t="s">
        <v>1958</v>
      </c>
      <c r="S3985" s="3">
        <v>128</v>
      </c>
      <c r="T3985">
        <v>6</v>
      </c>
      <c r="U3985" t="str">
        <f>IF(Ecommerce_Sales[[#This Row],[Delivery_Time_Days]]&gt;7,"Delay",IF(Ecommerce_Sales[[#This Row],[Delivery_Time_Days]] = 0,"No delivery",IF(Ecommerce_Sales[[#This Row],[Delivery_Time_Days]]&lt;=7,"On-time")))</f>
        <v>On-time</v>
      </c>
      <c r="V3985" s="7">
        <f>Ecommerce_Sales[[#This Row],[Profit]]/Ecommerce_Sales[[#This Row],[Total_Price]]</f>
        <v>0.29968119022316686</v>
      </c>
      <c r="W3985" s="3">
        <v>282</v>
      </c>
      <c r="X3985" s="3"/>
    </row>
    <row r="3986" spans="1:24" x14ac:dyDescent="0.25">
      <c r="A3986" s="1" t="s">
        <v>10196</v>
      </c>
      <c r="B3986" s="1" t="s">
        <v>1355</v>
      </c>
      <c r="C3986" s="1" t="s">
        <v>1356</v>
      </c>
      <c r="D3986" s="1" t="s">
        <v>4155</v>
      </c>
      <c r="E3986" s="1" t="s">
        <v>1954</v>
      </c>
      <c r="F3986" s="2">
        <v>44987</v>
      </c>
      <c r="G3986" s="2">
        <v>45359</v>
      </c>
      <c r="H3986" s="2" t="str">
        <f>TEXT(Ecommerce_Sales[[#This Row],[Order_Date]],"mmmm")</f>
        <v>March</v>
      </c>
      <c r="I3986" s="2" t="str">
        <f>TEXT(Ecommerce_Sales[[#This Row],[Order_Date]],"yyyy")</f>
        <v>2024</v>
      </c>
      <c r="J3986" s="2" t="str">
        <f>TEXT(Ecommerce_Sales[[#This Row],[Order_Date]],"mmmm")</f>
        <v>March</v>
      </c>
      <c r="K3986" s="1" t="s">
        <v>1986</v>
      </c>
      <c r="L3986" s="1" t="s">
        <v>10197</v>
      </c>
      <c r="M3986" s="1" t="s">
        <v>2104</v>
      </c>
      <c r="N3986" s="1" t="s">
        <v>1978</v>
      </c>
      <c r="O3986" s="3">
        <v>684</v>
      </c>
      <c r="P3986">
        <v>1</v>
      </c>
      <c r="Q3986" s="3">
        <v>684</v>
      </c>
      <c r="R3986" s="1" t="s">
        <v>1951</v>
      </c>
      <c r="S3986" s="3">
        <v>86</v>
      </c>
      <c r="U3986" t="str">
        <f>IF(Ecommerce_Sales[[#This Row],[Delivery_Time_Days]]&gt;7,"Delay",IF(Ecommerce_Sales[[#This Row],[Delivery_Time_Days]] = 0,"No delivery",IF(Ecommerce_Sales[[#This Row],[Delivery_Time_Days]]&lt;=7,"On-time")))</f>
        <v>No delivery</v>
      </c>
      <c r="V3986" s="7">
        <f>Ecommerce_Sales[[#This Row],[Profit]]/Ecommerce_Sales[[#This Row],[Total_Price]]</f>
        <v>0.34941520467836257</v>
      </c>
      <c r="W3986" s="3">
        <v>239</v>
      </c>
      <c r="X3986" s="3"/>
    </row>
    <row r="3987" spans="1:24" x14ac:dyDescent="0.25">
      <c r="A3987" s="1" t="s">
        <v>10198</v>
      </c>
      <c r="B3987" s="1" t="s">
        <v>1256</v>
      </c>
      <c r="C3987" s="1" t="s">
        <v>1257</v>
      </c>
      <c r="D3987" s="1" t="s">
        <v>7606</v>
      </c>
      <c r="E3987" s="1" t="s">
        <v>1981</v>
      </c>
      <c r="F3987" s="2">
        <v>45014</v>
      </c>
      <c r="G3987" s="2">
        <v>45439</v>
      </c>
      <c r="H3987" s="2" t="str">
        <f>TEXT(Ecommerce_Sales[[#This Row],[Order_Date]],"mmmm")</f>
        <v>May</v>
      </c>
      <c r="I3987" s="2" t="str">
        <f>TEXT(Ecommerce_Sales[[#This Row],[Order_Date]],"yyyy")</f>
        <v>2024</v>
      </c>
      <c r="J3987" s="2" t="str">
        <f>TEXT(Ecommerce_Sales[[#This Row],[Order_Date]],"mmmm")</f>
        <v>May</v>
      </c>
      <c r="K3987" s="1" t="s">
        <v>1947</v>
      </c>
      <c r="L3987" s="1" t="s">
        <v>10199</v>
      </c>
      <c r="M3987" s="1" t="s">
        <v>2072</v>
      </c>
      <c r="N3987" s="1" t="s">
        <v>1950</v>
      </c>
      <c r="O3987" s="3">
        <v>906</v>
      </c>
      <c r="P3987">
        <v>4</v>
      </c>
      <c r="Q3987" s="3">
        <v>3623</v>
      </c>
      <c r="R3987" s="1" t="s">
        <v>1951</v>
      </c>
      <c r="S3987" s="3">
        <v>503</v>
      </c>
      <c r="T3987">
        <v>8</v>
      </c>
      <c r="U3987" t="str">
        <f>IF(Ecommerce_Sales[[#This Row],[Delivery_Time_Days]]&gt;7,"Delay",IF(Ecommerce_Sales[[#This Row],[Delivery_Time_Days]] = 0,"No delivery",IF(Ecommerce_Sales[[#This Row],[Delivery_Time_Days]]&lt;=7,"On-time")))</f>
        <v>Delay</v>
      </c>
      <c r="V3987" s="7">
        <f>Ecommerce_Sales[[#This Row],[Profit]]/Ecommerce_Sales[[#This Row],[Total_Price]]</f>
        <v>0.39994479712945075</v>
      </c>
      <c r="W3987" s="3">
        <v>1449</v>
      </c>
      <c r="X3987" s="3"/>
    </row>
    <row r="3988" spans="1:24" x14ac:dyDescent="0.25">
      <c r="A3988" s="1" t="s">
        <v>10200</v>
      </c>
      <c r="B3988" s="1" t="s">
        <v>904</v>
      </c>
      <c r="C3988" s="1" t="s">
        <v>905</v>
      </c>
      <c r="D3988" s="1" t="s">
        <v>5325</v>
      </c>
      <c r="E3988" s="1" t="s">
        <v>2005</v>
      </c>
      <c r="F3988" s="2">
        <v>45136</v>
      </c>
      <c r="G3988" s="2">
        <v>45097</v>
      </c>
      <c r="H3988" s="2" t="str">
        <f>TEXT(Ecommerce_Sales[[#This Row],[Order_Date]],"mmmm")</f>
        <v>June</v>
      </c>
      <c r="I3988" s="2" t="str">
        <f>TEXT(Ecommerce_Sales[[#This Row],[Order_Date]],"yyyy")</f>
        <v>2023</v>
      </c>
      <c r="J3988" s="2" t="str">
        <f>TEXT(Ecommerce_Sales[[#This Row],[Order_Date]],"mmmm")</f>
        <v>June</v>
      </c>
      <c r="K3988" s="1" t="s">
        <v>1947</v>
      </c>
      <c r="L3988" s="1" t="s">
        <v>10201</v>
      </c>
      <c r="M3988" s="1" t="s">
        <v>2104</v>
      </c>
      <c r="N3988" s="1" t="s">
        <v>1978</v>
      </c>
      <c r="O3988" s="3">
        <v>891</v>
      </c>
      <c r="P3988">
        <v>6</v>
      </c>
      <c r="Q3988" s="3">
        <v>5348</v>
      </c>
      <c r="R3988" s="1" t="s">
        <v>2012</v>
      </c>
      <c r="S3988" s="3">
        <v>537</v>
      </c>
      <c r="T3988">
        <v>6</v>
      </c>
      <c r="U3988" t="str">
        <f>IF(Ecommerce_Sales[[#This Row],[Delivery_Time_Days]]&gt;7,"Delay",IF(Ecommerce_Sales[[#This Row],[Delivery_Time_Days]] = 0,"No delivery",IF(Ecommerce_Sales[[#This Row],[Delivery_Time_Days]]&lt;=7,"On-time")))</f>
        <v>On-time</v>
      </c>
      <c r="V3988" s="7">
        <f>Ecommerce_Sales[[#This Row],[Profit]]/Ecommerce_Sales[[#This Row],[Total_Price]]</f>
        <v>0.35003739715781601</v>
      </c>
      <c r="W3988" s="3">
        <v>1872</v>
      </c>
      <c r="X3988" s="3"/>
    </row>
    <row r="3989" spans="1:24" x14ac:dyDescent="0.25">
      <c r="A3989" s="1" t="s">
        <v>10202</v>
      </c>
      <c r="B3989" s="1" t="s">
        <v>1652</v>
      </c>
      <c r="C3989" s="1" t="s">
        <v>1653</v>
      </c>
      <c r="D3989" s="1" t="s">
        <v>5691</v>
      </c>
      <c r="E3989" s="1" t="s">
        <v>1946</v>
      </c>
      <c r="F3989" s="2">
        <v>44963</v>
      </c>
      <c r="G3989" s="2">
        <v>45013</v>
      </c>
      <c r="H3989" s="2" t="str">
        <f>TEXT(Ecommerce_Sales[[#This Row],[Order_Date]],"mmmm")</f>
        <v>March</v>
      </c>
      <c r="I3989" s="2" t="str">
        <f>TEXT(Ecommerce_Sales[[#This Row],[Order_Date]],"yyyy")</f>
        <v>2023</v>
      </c>
      <c r="J3989" s="2" t="str">
        <f>TEXT(Ecommerce_Sales[[#This Row],[Order_Date]],"mmmm")</f>
        <v>March</v>
      </c>
      <c r="K3989" s="1" t="s">
        <v>1947</v>
      </c>
      <c r="L3989" s="1" t="s">
        <v>4034</v>
      </c>
      <c r="M3989" s="1" t="s">
        <v>2104</v>
      </c>
      <c r="N3989" s="1" t="s">
        <v>1978</v>
      </c>
      <c r="O3989" s="3">
        <v>552</v>
      </c>
      <c r="P3989">
        <v>3</v>
      </c>
      <c r="Q3989" s="3">
        <v>1657</v>
      </c>
      <c r="R3989" s="1" t="s">
        <v>1958</v>
      </c>
      <c r="S3989" s="3">
        <v>108</v>
      </c>
      <c r="T3989">
        <v>5</v>
      </c>
      <c r="U3989" t="str">
        <f>IF(Ecommerce_Sales[[#This Row],[Delivery_Time_Days]]&gt;7,"Delay",IF(Ecommerce_Sales[[#This Row],[Delivery_Time_Days]] = 0,"No delivery",IF(Ecommerce_Sales[[#This Row],[Delivery_Time_Days]]&lt;=7,"On-time")))</f>
        <v>On-time</v>
      </c>
      <c r="V3989" s="7">
        <f>Ecommerce_Sales[[#This Row],[Profit]]/Ecommerce_Sales[[#This Row],[Total_Price]]</f>
        <v>0.35003017501508749</v>
      </c>
      <c r="W3989" s="3">
        <v>580</v>
      </c>
      <c r="X3989" s="3"/>
    </row>
    <row r="3990" spans="1:24" x14ac:dyDescent="0.25">
      <c r="A3990" s="1" t="s">
        <v>10203</v>
      </c>
      <c r="B3990" s="1" t="s">
        <v>280</v>
      </c>
      <c r="C3990" s="1" t="s">
        <v>281</v>
      </c>
      <c r="D3990" s="1" t="s">
        <v>2126</v>
      </c>
      <c r="E3990" s="1" t="s">
        <v>1966</v>
      </c>
      <c r="F3990" s="2">
        <v>45208</v>
      </c>
      <c r="G3990" s="2">
        <v>45645</v>
      </c>
      <c r="H3990" s="2" t="str">
        <f>TEXT(Ecommerce_Sales[[#This Row],[Order_Date]],"mmmm")</f>
        <v>December</v>
      </c>
      <c r="I3990" s="2" t="str">
        <f>TEXT(Ecommerce_Sales[[#This Row],[Order_Date]],"yyyy")</f>
        <v>2024</v>
      </c>
      <c r="J3990" s="2" t="str">
        <f>TEXT(Ecommerce_Sales[[#This Row],[Order_Date]],"mmmm")</f>
        <v>December</v>
      </c>
      <c r="K3990" s="1" t="s">
        <v>1947</v>
      </c>
      <c r="L3990" s="1" t="s">
        <v>6543</v>
      </c>
      <c r="M3990" s="1" t="s">
        <v>2047</v>
      </c>
      <c r="N3990" s="1" t="s">
        <v>1989</v>
      </c>
      <c r="O3990" s="3">
        <v>657</v>
      </c>
      <c r="P3990">
        <v>4</v>
      </c>
      <c r="Q3990" s="3">
        <v>2630</v>
      </c>
      <c r="R3990" s="1" t="s">
        <v>1958</v>
      </c>
      <c r="S3990" s="3">
        <v>388</v>
      </c>
      <c r="T3990">
        <v>10</v>
      </c>
      <c r="U3990" t="str">
        <f>IF(Ecommerce_Sales[[#This Row],[Delivery_Time_Days]]&gt;7,"Delay",IF(Ecommerce_Sales[[#This Row],[Delivery_Time_Days]] = 0,"No delivery",IF(Ecommerce_Sales[[#This Row],[Delivery_Time_Days]]&lt;=7,"On-time")))</f>
        <v>Delay</v>
      </c>
      <c r="V3990" s="7">
        <f>Ecommerce_Sales[[#This Row],[Profit]]/Ecommerce_Sales[[#This Row],[Total_Price]]</f>
        <v>0.24980988593155892</v>
      </c>
      <c r="W3990" s="3">
        <v>657</v>
      </c>
      <c r="X3990" s="3"/>
    </row>
    <row r="3991" spans="1:24" x14ac:dyDescent="0.25">
      <c r="A3991" s="1" t="s">
        <v>10204</v>
      </c>
      <c r="B3991" s="1" t="s">
        <v>902</v>
      </c>
      <c r="C3991" s="1" t="s">
        <v>903</v>
      </c>
      <c r="D3991" s="1" t="s">
        <v>3447</v>
      </c>
      <c r="E3991" s="1" t="s">
        <v>1981</v>
      </c>
      <c r="F3991" s="2">
        <v>45223</v>
      </c>
      <c r="G3991" s="2">
        <v>45565</v>
      </c>
      <c r="H3991" s="2" t="str">
        <f>TEXT(Ecommerce_Sales[[#This Row],[Order_Date]],"mmmm")</f>
        <v>September</v>
      </c>
      <c r="I3991" s="2" t="str">
        <f>TEXT(Ecommerce_Sales[[#This Row],[Order_Date]],"yyyy")</f>
        <v>2024</v>
      </c>
      <c r="J3991" s="2" t="str">
        <f>TEXT(Ecommerce_Sales[[#This Row],[Order_Date]],"mmmm")</f>
        <v>September</v>
      </c>
      <c r="K3991" s="1" t="s">
        <v>1947</v>
      </c>
      <c r="L3991" s="1" t="s">
        <v>8272</v>
      </c>
      <c r="M3991" s="1" t="s">
        <v>2026</v>
      </c>
      <c r="N3991" s="1" t="s">
        <v>1978</v>
      </c>
      <c r="O3991" s="3">
        <v>287</v>
      </c>
      <c r="P3991">
        <v>3</v>
      </c>
      <c r="Q3991" s="3">
        <v>862</v>
      </c>
      <c r="R3991" s="1" t="s">
        <v>1951</v>
      </c>
      <c r="S3991" s="3">
        <v>107</v>
      </c>
      <c r="T3991">
        <v>10</v>
      </c>
      <c r="U3991" t="str">
        <f>IF(Ecommerce_Sales[[#This Row],[Delivery_Time_Days]]&gt;7,"Delay",IF(Ecommerce_Sales[[#This Row],[Delivery_Time_Days]] = 0,"No delivery",IF(Ecommerce_Sales[[#This Row],[Delivery_Time_Days]]&lt;=7,"On-time")))</f>
        <v>Delay</v>
      </c>
      <c r="V3991" s="7">
        <f>Ecommerce_Sales[[#This Row],[Profit]]/Ecommerce_Sales[[#This Row],[Total_Price]]</f>
        <v>0.35034802784222741</v>
      </c>
      <c r="W3991" s="3">
        <v>302</v>
      </c>
      <c r="X3991" s="3"/>
    </row>
    <row r="3992" spans="1:24" x14ac:dyDescent="0.25">
      <c r="A3992" s="1" t="s">
        <v>10205</v>
      </c>
      <c r="B3992" s="1" t="s">
        <v>54</v>
      </c>
      <c r="C3992" s="1" t="s">
        <v>55</v>
      </c>
      <c r="D3992" s="1" t="s">
        <v>2308</v>
      </c>
      <c r="E3992" s="1" t="s">
        <v>1961</v>
      </c>
      <c r="F3992" s="2">
        <v>45261</v>
      </c>
      <c r="G3992" s="2">
        <v>45430</v>
      </c>
      <c r="H3992" s="2" t="str">
        <f>TEXT(Ecommerce_Sales[[#This Row],[Order_Date]],"mmmm")</f>
        <v>May</v>
      </c>
      <c r="I3992" s="2" t="str">
        <f>TEXT(Ecommerce_Sales[[#This Row],[Order_Date]],"yyyy")</f>
        <v>2024</v>
      </c>
      <c r="J3992" s="2" t="str">
        <f>TEXT(Ecommerce_Sales[[#This Row],[Order_Date]],"mmmm")</f>
        <v>May</v>
      </c>
      <c r="K3992" s="1" t="s">
        <v>1992</v>
      </c>
      <c r="L3992" s="1" t="s">
        <v>10206</v>
      </c>
      <c r="M3992" s="1" t="s">
        <v>1968</v>
      </c>
      <c r="N3992" s="1" t="s">
        <v>1957</v>
      </c>
      <c r="O3992" s="3">
        <v>386</v>
      </c>
      <c r="P3992">
        <v>3</v>
      </c>
      <c r="Q3992" s="3">
        <v>1159</v>
      </c>
      <c r="R3992" s="1" t="s">
        <v>1951</v>
      </c>
      <c r="S3992" s="3">
        <v>66</v>
      </c>
      <c r="U3992" t="str">
        <f>IF(Ecommerce_Sales[[#This Row],[Delivery_Time_Days]]&gt;7,"Delay",IF(Ecommerce_Sales[[#This Row],[Delivery_Time_Days]] = 0,"No delivery",IF(Ecommerce_Sales[[#This Row],[Delivery_Time_Days]]&lt;=7,"On-time")))</f>
        <v>No delivery</v>
      </c>
      <c r="V3992" s="7">
        <f>Ecommerce_Sales[[#This Row],[Profit]]/Ecommerce_Sales[[#This Row],[Total_Price]]</f>
        <v>0.15012942191544434</v>
      </c>
      <c r="W3992" s="3">
        <v>174</v>
      </c>
      <c r="X3992" s="3"/>
    </row>
    <row r="3993" spans="1:24" x14ac:dyDescent="0.25">
      <c r="A3993" s="1" t="s">
        <v>10207</v>
      </c>
      <c r="B3993" s="1" t="s">
        <v>1553</v>
      </c>
      <c r="C3993" s="1" t="s">
        <v>1554</v>
      </c>
      <c r="D3993" s="1" t="s">
        <v>2453</v>
      </c>
      <c r="E3993" s="1" t="s">
        <v>1981</v>
      </c>
      <c r="F3993" s="2">
        <v>45302</v>
      </c>
      <c r="G3993" s="2">
        <v>45251</v>
      </c>
      <c r="H3993" s="2" t="str">
        <f>TEXT(Ecommerce_Sales[[#This Row],[Order_Date]],"mmmm")</f>
        <v>November</v>
      </c>
      <c r="I3993" s="2" t="str">
        <f>TEXT(Ecommerce_Sales[[#This Row],[Order_Date]],"yyyy")</f>
        <v>2023</v>
      </c>
      <c r="J3993" s="2" t="str">
        <f>TEXT(Ecommerce_Sales[[#This Row],[Order_Date]],"mmmm")</f>
        <v>November</v>
      </c>
      <c r="K3993" s="1" t="s">
        <v>1947</v>
      </c>
      <c r="L3993" s="1" t="s">
        <v>10208</v>
      </c>
      <c r="M3993" s="1" t="s">
        <v>1972</v>
      </c>
      <c r="N3993" s="1" t="s">
        <v>1973</v>
      </c>
      <c r="O3993" s="3">
        <v>975</v>
      </c>
      <c r="P3993">
        <v>7</v>
      </c>
      <c r="Q3993" s="3">
        <v>6824</v>
      </c>
      <c r="R3993" s="1" t="s">
        <v>1958</v>
      </c>
      <c r="S3993" s="3">
        <v>845</v>
      </c>
      <c r="T3993">
        <v>4</v>
      </c>
      <c r="U3993" t="str">
        <f>IF(Ecommerce_Sales[[#This Row],[Delivery_Time_Days]]&gt;7,"Delay",IF(Ecommerce_Sales[[#This Row],[Delivery_Time_Days]] = 0,"No delivery",IF(Ecommerce_Sales[[#This Row],[Delivery_Time_Days]]&lt;=7,"On-time")))</f>
        <v>On-time</v>
      </c>
      <c r="V3993" s="7">
        <f>Ecommerce_Sales[[#This Row],[Profit]]/Ecommerce_Sales[[#This Row],[Total_Price]]</f>
        <v>0.29997069167643609</v>
      </c>
      <c r="W3993" s="3">
        <v>2047</v>
      </c>
      <c r="X3993" s="3"/>
    </row>
    <row r="3994" spans="1:24" x14ac:dyDescent="0.25">
      <c r="A3994" s="1" t="s">
        <v>10209</v>
      </c>
      <c r="B3994" s="1" t="s">
        <v>571</v>
      </c>
      <c r="C3994" s="1" t="s">
        <v>572</v>
      </c>
      <c r="D3994" s="1" t="s">
        <v>4730</v>
      </c>
      <c r="E3994" s="1" t="s">
        <v>1966</v>
      </c>
      <c r="F3994" s="2">
        <v>45560</v>
      </c>
      <c r="G3994" s="2">
        <v>45025</v>
      </c>
      <c r="H3994" s="2" t="str">
        <f>TEXT(Ecommerce_Sales[[#This Row],[Order_Date]],"mmmm")</f>
        <v>April</v>
      </c>
      <c r="I3994" s="2" t="str">
        <f>TEXT(Ecommerce_Sales[[#This Row],[Order_Date]],"yyyy")</f>
        <v>2023</v>
      </c>
      <c r="J3994" s="2" t="str">
        <f>TEXT(Ecommerce_Sales[[#This Row],[Order_Date]],"mmmm")</f>
        <v>April</v>
      </c>
      <c r="K3994" s="1" t="s">
        <v>1947</v>
      </c>
      <c r="L3994" s="1" t="s">
        <v>10210</v>
      </c>
      <c r="M3994" s="1" t="s">
        <v>2104</v>
      </c>
      <c r="N3994" s="1" t="s">
        <v>1978</v>
      </c>
      <c r="O3994" s="3">
        <v>792</v>
      </c>
      <c r="P3994">
        <v>1</v>
      </c>
      <c r="Q3994" s="3">
        <v>792</v>
      </c>
      <c r="R3994" s="1" t="s">
        <v>1958</v>
      </c>
      <c r="S3994" s="3">
        <v>113</v>
      </c>
      <c r="T3994">
        <v>5</v>
      </c>
      <c r="U3994" t="str">
        <f>IF(Ecommerce_Sales[[#This Row],[Delivery_Time_Days]]&gt;7,"Delay",IF(Ecommerce_Sales[[#This Row],[Delivery_Time_Days]] = 0,"No delivery",IF(Ecommerce_Sales[[#This Row],[Delivery_Time_Days]]&lt;=7,"On-time")))</f>
        <v>On-time</v>
      </c>
      <c r="V3994" s="7">
        <f>Ecommerce_Sales[[#This Row],[Profit]]/Ecommerce_Sales[[#This Row],[Total_Price]]</f>
        <v>0.34974747474747475</v>
      </c>
      <c r="W3994" s="3">
        <v>277</v>
      </c>
      <c r="X3994" s="3"/>
    </row>
    <row r="3995" spans="1:24" x14ac:dyDescent="0.25">
      <c r="A3995" s="1" t="s">
        <v>10211</v>
      </c>
      <c r="B3995" s="1" t="s">
        <v>244</v>
      </c>
      <c r="C3995" s="1" t="s">
        <v>245</v>
      </c>
      <c r="D3995" s="1" t="s">
        <v>7427</v>
      </c>
      <c r="E3995" s="1" t="s">
        <v>1996</v>
      </c>
      <c r="F3995" s="2">
        <v>45410</v>
      </c>
      <c r="G3995" s="2">
        <v>45637</v>
      </c>
      <c r="H3995" s="2" t="str">
        <f>TEXT(Ecommerce_Sales[[#This Row],[Order_Date]],"mmmm")</f>
        <v>December</v>
      </c>
      <c r="I3995" s="2" t="str">
        <f>TEXT(Ecommerce_Sales[[#This Row],[Order_Date]],"yyyy")</f>
        <v>2024</v>
      </c>
      <c r="J3995" s="2" t="str">
        <f>TEXT(Ecommerce_Sales[[#This Row],[Order_Date]],"mmmm")</f>
        <v>December</v>
      </c>
      <c r="K3995" s="1" t="s">
        <v>1947</v>
      </c>
      <c r="L3995" s="1" t="s">
        <v>10212</v>
      </c>
      <c r="M3995" s="1" t="s">
        <v>2026</v>
      </c>
      <c r="N3995" s="1" t="s">
        <v>1978</v>
      </c>
      <c r="O3995" s="3">
        <v>1890</v>
      </c>
      <c r="P3995">
        <v>4</v>
      </c>
      <c r="Q3995" s="3">
        <v>7560</v>
      </c>
      <c r="R3995" s="1" t="s">
        <v>1951</v>
      </c>
      <c r="S3995" s="3">
        <v>763</v>
      </c>
      <c r="T3995">
        <v>3</v>
      </c>
      <c r="U3995" t="str">
        <f>IF(Ecommerce_Sales[[#This Row],[Delivery_Time_Days]]&gt;7,"Delay",IF(Ecommerce_Sales[[#This Row],[Delivery_Time_Days]] = 0,"No delivery",IF(Ecommerce_Sales[[#This Row],[Delivery_Time_Days]]&lt;=7,"On-time")))</f>
        <v>On-time</v>
      </c>
      <c r="V3995" s="7">
        <f>Ecommerce_Sales[[#This Row],[Profit]]/Ecommerce_Sales[[#This Row],[Total_Price]]</f>
        <v>0.35</v>
      </c>
      <c r="W3995" s="3">
        <v>2646</v>
      </c>
      <c r="X3995" s="3"/>
    </row>
    <row r="3996" spans="1:24" x14ac:dyDescent="0.25">
      <c r="A3996" s="1" t="s">
        <v>10213</v>
      </c>
      <c r="B3996" s="1" t="s">
        <v>38</v>
      </c>
      <c r="C3996" s="1" t="s">
        <v>39</v>
      </c>
      <c r="D3996" s="1" t="s">
        <v>3028</v>
      </c>
      <c r="E3996" s="1" t="s">
        <v>1981</v>
      </c>
      <c r="F3996" s="2">
        <v>45211</v>
      </c>
      <c r="G3996" s="2">
        <v>45465</v>
      </c>
      <c r="H3996" s="2" t="str">
        <f>TEXT(Ecommerce_Sales[[#This Row],[Order_Date]],"mmmm")</f>
        <v>June</v>
      </c>
      <c r="I3996" s="2" t="str">
        <f>TEXT(Ecommerce_Sales[[#This Row],[Order_Date]],"yyyy")</f>
        <v>2024</v>
      </c>
      <c r="J3996" s="2" t="str">
        <f>TEXT(Ecommerce_Sales[[#This Row],[Order_Date]],"mmmm")</f>
        <v>June</v>
      </c>
      <c r="K3996" s="1" t="s">
        <v>1947</v>
      </c>
      <c r="L3996" s="1" t="s">
        <v>10214</v>
      </c>
      <c r="M3996" s="1" t="s">
        <v>2072</v>
      </c>
      <c r="N3996" s="1" t="s">
        <v>1950</v>
      </c>
      <c r="O3996" s="3">
        <v>876</v>
      </c>
      <c r="P3996">
        <v>2</v>
      </c>
      <c r="Q3996" s="3">
        <v>1753</v>
      </c>
      <c r="R3996" s="1" t="s">
        <v>1958</v>
      </c>
      <c r="S3996" s="3">
        <v>229</v>
      </c>
      <c r="T3996">
        <v>2</v>
      </c>
      <c r="U3996" t="str">
        <f>IF(Ecommerce_Sales[[#This Row],[Delivery_Time_Days]]&gt;7,"Delay",IF(Ecommerce_Sales[[#This Row],[Delivery_Time_Days]] = 0,"No delivery",IF(Ecommerce_Sales[[#This Row],[Delivery_Time_Days]]&lt;=7,"On-time")))</f>
        <v>On-time</v>
      </c>
      <c r="V3996" s="7">
        <f>Ecommerce_Sales[[#This Row],[Profit]]/Ecommerce_Sales[[#This Row],[Total_Price]]</f>
        <v>0.39988590986879635</v>
      </c>
      <c r="W3996" s="3">
        <v>701</v>
      </c>
      <c r="X3996" s="3"/>
    </row>
    <row r="3997" spans="1:24" x14ac:dyDescent="0.25">
      <c r="A3997" s="1" t="s">
        <v>10215</v>
      </c>
      <c r="B3997" s="1" t="s">
        <v>953</v>
      </c>
      <c r="C3997" s="1" t="s">
        <v>954</v>
      </c>
      <c r="D3997" s="1" t="s">
        <v>9341</v>
      </c>
      <c r="E3997" s="1" t="s">
        <v>2005</v>
      </c>
      <c r="F3997" s="2">
        <v>45576</v>
      </c>
      <c r="G3997" s="2">
        <v>45104</v>
      </c>
      <c r="H3997" s="2" t="str">
        <f>TEXT(Ecommerce_Sales[[#This Row],[Order_Date]],"mmmm")</f>
        <v>June</v>
      </c>
      <c r="I3997" s="2" t="str">
        <f>TEXT(Ecommerce_Sales[[#This Row],[Order_Date]],"yyyy")</f>
        <v>2023</v>
      </c>
      <c r="J3997" s="2" t="str">
        <f>TEXT(Ecommerce_Sales[[#This Row],[Order_Date]],"mmmm")</f>
        <v>June</v>
      </c>
      <c r="K3997" s="1" t="s">
        <v>1947</v>
      </c>
      <c r="L3997" s="1" t="s">
        <v>10216</v>
      </c>
      <c r="M3997" s="1" t="s">
        <v>2030</v>
      </c>
      <c r="N3997" s="1" t="s">
        <v>1978</v>
      </c>
      <c r="O3997" s="3">
        <v>424</v>
      </c>
      <c r="P3997">
        <v>3</v>
      </c>
      <c r="Q3997" s="3">
        <v>1272</v>
      </c>
      <c r="R3997" s="1" t="s">
        <v>1951</v>
      </c>
      <c r="S3997" s="3">
        <v>70</v>
      </c>
      <c r="T3997">
        <v>5</v>
      </c>
      <c r="U3997" t="str">
        <f>IF(Ecommerce_Sales[[#This Row],[Delivery_Time_Days]]&gt;7,"Delay",IF(Ecommerce_Sales[[#This Row],[Delivery_Time_Days]] = 0,"No delivery",IF(Ecommerce_Sales[[#This Row],[Delivery_Time_Days]]&lt;=7,"On-time")))</f>
        <v>On-time</v>
      </c>
      <c r="V3997" s="7">
        <f>Ecommerce_Sales[[#This Row],[Profit]]/Ecommerce_Sales[[#This Row],[Total_Price]]</f>
        <v>0.34984276729559749</v>
      </c>
      <c r="W3997" s="3">
        <v>445</v>
      </c>
      <c r="X3997" s="3"/>
    </row>
    <row r="3998" spans="1:24" x14ac:dyDescent="0.25">
      <c r="A3998" s="1" t="s">
        <v>10217</v>
      </c>
      <c r="B3998" s="1" t="s">
        <v>962</v>
      </c>
      <c r="C3998" s="1" t="s">
        <v>963</v>
      </c>
      <c r="D3998" s="1" t="s">
        <v>2433</v>
      </c>
      <c r="E3998" s="1" t="s">
        <v>1981</v>
      </c>
      <c r="F3998" s="2">
        <v>45575</v>
      </c>
      <c r="G3998" s="2">
        <v>45450</v>
      </c>
      <c r="H3998" s="2" t="str">
        <f>TEXT(Ecommerce_Sales[[#This Row],[Order_Date]],"mmmm")</f>
        <v>June</v>
      </c>
      <c r="I3998" s="2" t="str">
        <f>TEXT(Ecommerce_Sales[[#This Row],[Order_Date]],"yyyy")</f>
        <v>2024</v>
      </c>
      <c r="J3998" s="2" t="str">
        <f>TEXT(Ecommerce_Sales[[#This Row],[Order_Date]],"mmmm")</f>
        <v>June</v>
      </c>
      <c r="K3998" s="1" t="s">
        <v>1947</v>
      </c>
      <c r="L3998" s="1" t="s">
        <v>10218</v>
      </c>
      <c r="M3998" s="1" t="s">
        <v>2058</v>
      </c>
      <c r="N3998" s="1" t="s">
        <v>1950</v>
      </c>
      <c r="O3998" s="3">
        <v>327</v>
      </c>
      <c r="P3998">
        <v>2</v>
      </c>
      <c r="Q3998" s="3">
        <v>653</v>
      </c>
      <c r="R3998" s="1" t="s">
        <v>2008</v>
      </c>
      <c r="S3998" s="3">
        <v>63</v>
      </c>
      <c r="T3998">
        <v>10</v>
      </c>
      <c r="U3998" t="str">
        <f>IF(Ecommerce_Sales[[#This Row],[Delivery_Time_Days]]&gt;7,"Delay",IF(Ecommerce_Sales[[#This Row],[Delivery_Time_Days]] = 0,"No delivery",IF(Ecommerce_Sales[[#This Row],[Delivery_Time_Days]]&lt;=7,"On-time")))</f>
        <v>Delay</v>
      </c>
      <c r="V3998" s="7">
        <f>Ecommerce_Sales[[#This Row],[Profit]]/Ecommerce_Sales[[#This Row],[Total_Price]]</f>
        <v>0.3996937212863706</v>
      </c>
      <c r="W3998" s="3">
        <v>261</v>
      </c>
      <c r="X3998" s="3"/>
    </row>
    <row r="3999" spans="1:24" x14ac:dyDescent="0.25">
      <c r="A3999" s="1" t="s">
        <v>10219</v>
      </c>
      <c r="B3999" s="1" t="s">
        <v>1465</v>
      </c>
      <c r="C3999" s="1" t="s">
        <v>1466</v>
      </c>
      <c r="D3999" s="1" t="s">
        <v>3765</v>
      </c>
      <c r="E3999" s="1" t="s">
        <v>1954</v>
      </c>
      <c r="F3999" s="2">
        <v>45409</v>
      </c>
      <c r="G3999" s="2">
        <v>45456</v>
      </c>
      <c r="H3999" s="2" t="str">
        <f>TEXT(Ecommerce_Sales[[#This Row],[Order_Date]],"mmmm")</f>
        <v>June</v>
      </c>
      <c r="I3999" s="2" t="str">
        <f>TEXT(Ecommerce_Sales[[#This Row],[Order_Date]],"yyyy")</f>
        <v>2024</v>
      </c>
      <c r="J3999" s="2" t="str">
        <f>TEXT(Ecommerce_Sales[[#This Row],[Order_Date]],"mmmm")</f>
        <v>June</v>
      </c>
      <c r="K3999" s="1" t="s">
        <v>1947</v>
      </c>
      <c r="L3999" s="1" t="s">
        <v>10220</v>
      </c>
      <c r="M3999" s="1" t="s">
        <v>1977</v>
      </c>
      <c r="N3999" s="1" t="s">
        <v>1978</v>
      </c>
      <c r="O3999" s="3">
        <v>51</v>
      </c>
      <c r="P3999">
        <v>2</v>
      </c>
      <c r="Q3999" s="3">
        <v>102</v>
      </c>
      <c r="R3999" s="1" t="s">
        <v>2008</v>
      </c>
      <c r="S3999" s="3">
        <v>12</v>
      </c>
      <c r="T3999">
        <v>7</v>
      </c>
      <c r="U3999" t="str">
        <f>IF(Ecommerce_Sales[[#This Row],[Delivery_Time_Days]]&gt;7,"Delay",IF(Ecommerce_Sales[[#This Row],[Delivery_Time_Days]] = 0,"No delivery",IF(Ecommerce_Sales[[#This Row],[Delivery_Time_Days]]&lt;=7,"On-time")))</f>
        <v>On-time</v>
      </c>
      <c r="V3999" s="7">
        <f>Ecommerce_Sales[[#This Row],[Profit]]/Ecommerce_Sales[[#This Row],[Total_Price]]</f>
        <v>0.35294117647058826</v>
      </c>
      <c r="W3999" s="3">
        <v>36</v>
      </c>
      <c r="X3999" s="3"/>
    </row>
    <row r="4000" spans="1:24" x14ac:dyDescent="0.25">
      <c r="A4000" s="1" t="s">
        <v>10221</v>
      </c>
      <c r="B4000" s="1" t="s">
        <v>513</v>
      </c>
      <c r="C4000" s="1" t="s">
        <v>514</v>
      </c>
      <c r="D4000" s="1" t="s">
        <v>2370</v>
      </c>
      <c r="E4000" s="1" t="s">
        <v>1981</v>
      </c>
      <c r="F4000" s="2">
        <v>45184</v>
      </c>
      <c r="G4000" s="2">
        <v>45235</v>
      </c>
      <c r="H4000" s="2" t="str">
        <f>TEXT(Ecommerce_Sales[[#This Row],[Order_Date]],"mmmm")</f>
        <v>November</v>
      </c>
      <c r="I4000" s="2" t="str">
        <f>TEXT(Ecommerce_Sales[[#This Row],[Order_Date]],"yyyy")</f>
        <v>2023</v>
      </c>
      <c r="J4000" s="2" t="str">
        <f>TEXT(Ecommerce_Sales[[#This Row],[Order_Date]],"mmmm")</f>
        <v>November</v>
      </c>
      <c r="K4000" s="1" t="s">
        <v>1947</v>
      </c>
      <c r="L4000" s="1" t="s">
        <v>10222</v>
      </c>
      <c r="M4000" s="1" t="s">
        <v>1972</v>
      </c>
      <c r="N4000" s="1" t="s">
        <v>1973</v>
      </c>
      <c r="O4000" s="3">
        <v>1366</v>
      </c>
      <c r="P4000">
        <v>3</v>
      </c>
      <c r="Q4000" s="3">
        <v>4097</v>
      </c>
      <c r="R4000" s="1" t="s">
        <v>1958</v>
      </c>
      <c r="S4000" s="3">
        <v>407</v>
      </c>
      <c r="T4000">
        <v>9</v>
      </c>
      <c r="U4000" t="str">
        <f>IF(Ecommerce_Sales[[#This Row],[Delivery_Time_Days]]&gt;7,"Delay",IF(Ecommerce_Sales[[#This Row],[Delivery_Time_Days]] = 0,"No delivery",IF(Ecommerce_Sales[[#This Row],[Delivery_Time_Days]]&lt;=7,"On-time")))</f>
        <v>Delay</v>
      </c>
      <c r="V4000" s="7">
        <f>Ecommerce_Sales[[#This Row],[Profit]]/Ecommerce_Sales[[#This Row],[Total_Price]]</f>
        <v>0.29997559189650963</v>
      </c>
      <c r="W4000" s="3">
        <v>1229</v>
      </c>
      <c r="X4000" s="3"/>
    </row>
    <row r="4001" spans="1:24" x14ac:dyDescent="0.25">
      <c r="A4001" s="1" t="s">
        <v>10223</v>
      </c>
      <c r="B4001" s="1" t="s">
        <v>513</v>
      </c>
      <c r="C4001" s="1" t="s">
        <v>514</v>
      </c>
      <c r="D4001" s="1" t="s">
        <v>2370</v>
      </c>
      <c r="E4001" s="1" t="s">
        <v>1981</v>
      </c>
      <c r="F4001" s="2">
        <v>45184</v>
      </c>
      <c r="G4001" s="2">
        <v>45464</v>
      </c>
      <c r="H4001" s="2" t="str">
        <f>TEXT(Ecommerce_Sales[[#This Row],[Order_Date]],"mmmm")</f>
        <v>June</v>
      </c>
      <c r="I4001" s="2" t="str">
        <f>TEXT(Ecommerce_Sales[[#This Row],[Order_Date]],"yyyy")</f>
        <v>2024</v>
      </c>
      <c r="J4001" s="2" t="str">
        <f>TEXT(Ecommerce_Sales[[#This Row],[Order_Date]],"mmmm")</f>
        <v>June</v>
      </c>
      <c r="K4001" s="1" t="s">
        <v>1986</v>
      </c>
      <c r="L4001" s="1" t="s">
        <v>10224</v>
      </c>
      <c r="M4001" s="1" t="s">
        <v>1977</v>
      </c>
      <c r="N4001" s="1" t="s">
        <v>1978</v>
      </c>
      <c r="O4001" s="3">
        <v>866</v>
      </c>
      <c r="P4001">
        <v>6</v>
      </c>
      <c r="Q4001" s="3">
        <v>5197</v>
      </c>
      <c r="R4001" s="1" t="s">
        <v>1958</v>
      </c>
      <c r="S4001" s="3">
        <v>408</v>
      </c>
      <c r="U4001" t="str">
        <f>IF(Ecommerce_Sales[[#This Row],[Delivery_Time_Days]]&gt;7,"Delay",IF(Ecommerce_Sales[[#This Row],[Delivery_Time_Days]] = 0,"No delivery",IF(Ecommerce_Sales[[#This Row],[Delivery_Time_Days]]&lt;=7,"On-time")))</f>
        <v>No delivery</v>
      </c>
      <c r="V4001" s="7">
        <f>Ecommerce_Sales[[#This Row],[Profit]]/Ecommerce_Sales[[#This Row],[Total_Price]]</f>
        <v>0.35000962093515492</v>
      </c>
      <c r="W4001" s="3">
        <v>1819</v>
      </c>
      <c r="X4001" s="3"/>
    </row>
    <row r="4002" spans="1:24" x14ac:dyDescent="0.25">
      <c r="A4002" s="1" t="s">
        <v>10225</v>
      </c>
      <c r="B4002" s="1" t="s">
        <v>1561</v>
      </c>
      <c r="C4002" s="1" t="s">
        <v>1562</v>
      </c>
      <c r="D4002" s="1" t="s">
        <v>5080</v>
      </c>
      <c r="E4002" s="1" t="s">
        <v>1954</v>
      </c>
      <c r="F4002" s="2">
        <v>45461</v>
      </c>
      <c r="G4002" s="2">
        <v>44941</v>
      </c>
      <c r="H4002" s="2" t="str">
        <f>TEXT(Ecommerce_Sales[[#This Row],[Order_Date]],"mmmm")</f>
        <v>January</v>
      </c>
      <c r="I4002" s="2" t="str">
        <f>TEXT(Ecommerce_Sales[[#This Row],[Order_Date]],"yyyy")</f>
        <v>2023</v>
      </c>
      <c r="J4002" s="2" t="str">
        <f>TEXT(Ecommerce_Sales[[#This Row],[Order_Date]],"mmmm")</f>
        <v>January</v>
      </c>
      <c r="K4002" s="1" t="s">
        <v>1947</v>
      </c>
      <c r="L4002" s="1" t="s">
        <v>10226</v>
      </c>
      <c r="M4002" s="1" t="s">
        <v>2047</v>
      </c>
      <c r="N4002" s="1" t="s">
        <v>1989</v>
      </c>
      <c r="O4002" s="3">
        <v>664</v>
      </c>
      <c r="P4002">
        <v>1</v>
      </c>
      <c r="Q4002" s="3">
        <v>664</v>
      </c>
      <c r="R4002" s="1" t="s">
        <v>1951</v>
      </c>
      <c r="S4002" s="3">
        <v>43</v>
      </c>
      <c r="T4002">
        <v>5</v>
      </c>
      <c r="U4002" t="str">
        <f>IF(Ecommerce_Sales[[#This Row],[Delivery_Time_Days]]&gt;7,"Delay",IF(Ecommerce_Sales[[#This Row],[Delivery_Time_Days]] = 0,"No delivery",IF(Ecommerce_Sales[[#This Row],[Delivery_Time_Days]]&lt;=7,"On-time")))</f>
        <v>On-time</v>
      </c>
      <c r="V4002" s="7">
        <f>Ecommerce_Sales[[#This Row],[Profit]]/Ecommerce_Sales[[#This Row],[Total_Price]]</f>
        <v>0.25</v>
      </c>
      <c r="W4002" s="3">
        <v>166</v>
      </c>
      <c r="X4002" s="3"/>
    </row>
    <row r="4003" spans="1:24" x14ac:dyDescent="0.25">
      <c r="A4003" s="1" t="s">
        <v>10227</v>
      </c>
      <c r="B4003" s="1" t="s">
        <v>1347</v>
      </c>
      <c r="C4003" s="1" t="s">
        <v>1348</v>
      </c>
      <c r="D4003" s="1" t="s">
        <v>7430</v>
      </c>
      <c r="E4003" s="1" t="s">
        <v>1954</v>
      </c>
      <c r="F4003" s="2">
        <v>45003</v>
      </c>
      <c r="G4003" s="2">
        <v>45186</v>
      </c>
      <c r="H4003" s="2" t="str">
        <f>TEXT(Ecommerce_Sales[[#This Row],[Order_Date]],"mmmm")</f>
        <v>September</v>
      </c>
      <c r="I4003" s="2" t="str">
        <f>TEXT(Ecommerce_Sales[[#This Row],[Order_Date]],"yyyy")</f>
        <v>2023</v>
      </c>
      <c r="J4003" s="2" t="str">
        <f>TEXT(Ecommerce_Sales[[#This Row],[Order_Date]],"mmmm")</f>
        <v>September</v>
      </c>
      <c r="K4003" s="1" t="s">
        <v>1947</v>
      </c>
      <c r="L4003" s="1" t="s">
        <v>10228</v>
      </c>
      <c r="M4003" s="1" t="s">
        <v>2072</v>
      </c>
      <c r="N4003" s="1" t="s">
        <v>1950</v>
      </c>
      <c r="O4003" s="3">
        <v>332</v>
      </c>
      <c r="P4003">
        <v>2</v>
      </c>
      <c r="Q4003" s="3">
        <v>664</v>
      </c>
      <c r="R4003" s="1" t="s">
        <v>1958</v>
      </c>
      <c r="S4003" s="3">
        <v>81</v>
      </c>
      <c r="T4003">
        <v>2</v>
      </c>
      <c r="U4003" t="str">
        <f>IF(Ecommerce_Sales[[#This Row],[Delivery_Time_Days]]&gt;7,"Delay",IF(Ecommerce_Sales[[#This Row],[Delivery_Time_Days]] = 0,"No delivery",IF(Ecommerce_Sales[[#This Row],[Delivery_Time_Days]]&lt;=7,"On-time")))</f>
        <v>On-time</v>
      </c>
      <c r="V4003" s="7">
        <f>Ecommerce_Sales[[#This Row],[Profit]]/Ecommerce_Sales[[#This Row],[Total_Price]]</f>
        <v>0.4006024096385542</v>
      </c>
      <c r="W4003" s="3">
        <v>266</v>
      </c>
      <c r="X4003" s="3"/>
    </row>
    <row r="4004" spans="1:24" x14ac:dyDescent="0.25">
      <c r="A4004" s="1" t="s">
        <v>10229</v>
      </c>
      <c r="B4004" s="1" t="s">
        <v>430</v>
      </c>
      <c r="C4004" s="1" t="s">
        <v>431</v>
      </c>
      <c r="D4004" s="1" t="s">
        <v>2762</v>
      </c>
      <c r="E4004" s="1" t="s">
        <v>1961</v>
      </c>
      <c r="F4004" s="2">
        <v>45521</v>
      </c>
      <c r="G4004" s="2">
        <v>44954</v>
      </c>
      <c r="H4004" s="2" t="str">
        <f>TEXT(Ecommerce_Sales[[#This Row],[Order_Date]],"mmmm")</f>
        <v>January</v>
      </c>
      <c r="I4004" s="2" t="str">
        <f>TEXT(Ecommerce_Sales[[#This Row],[Order_Date]],"yyyy")</f>
        <v>2023</v>
      </c>
      <c r="J4004" s="2" t="str">
        <f>TEXT(Ecommerce_Sales[[#This Row],[Order_Date]],"mmmm")</f>
        <v>January</v>
      </c>
      <c r="K4004" s="1" t="s">
        <v>1947</v>
      </c>
      <c r="L4004" s="1" t="s">
        <v>10230</v>
      </c>
      <c r="M4004" s="1" t="s">
        <v>1949</v>
      </c>
      <c r="N4004" s="1" t="s">
        <v>1950</v>
      </c>
      <c r="O4004" s="3">
        <v>26</v>
      </c>
      <c r="P4004">
        <v>1</v>
      </c>
      <c r="Q4004" s="3">
        <v>26</v>
      </c>
      <c r="R4004" s="1" t="s">
        <v>1958</v>
      </c>
      <c r="S4004" s="3">
        <v>2</v>
      </c>
      <c r="T4004">
        <v>9</v>
      </c>
      <c r="U4004" t="str">
        <f>IF(Ecommerce_Sales[[#This Row],[Delivery_Time_Days]]&gt;7,"Delay",IF(Ecommerce_Sales[[#This Row],[Delivery_Time_Days]] = 0,"No delivery",IF(Ecommerce_Sales[[#This Row],[Delivery_Time_Days]]&lt;=7,"On-time")))</f>
        <v>Delay</v>
      </c>
      <c r="V4004" s="7">
        <f>Ecommerce_Sales[[#This Row],[Profit]]/Ecommerce_Sales[[#This Row],[Total_Price]]</f>
        <v>0.38461538461538464</v>
      </c>
      <c r="W4004" s="3">
        <v>10</v>
      </c>
      <c r="X4004" s="3"/>
    </row>
    <row r="4005" spans="1:24" x14ac:dyDescent="0.25">
      <c r="A4005" s="1" t="s">
        <v>10231</v>
      </c>
      <c r="B4005" s="1" t="s">
        <v>1140</v>
      </c>
      <c r="C4005" s="1" t="s">
        <v>1141</v>
      </c>
      <c r="D4005" s="1" t="s">
        <v>5480</v>
      </c>
      <c r="E4005" s="1" t="s">
        <v>1946</v>
      </c>
      <c r="F4005" s="2">
        <v>45102</v>
      </c>
      <c r="G4005" s="2">
        <v>45576</v>
      </c>
      <c r="H4005" s="2" t="str">
        <f>TEXT(Ecommerce_Sales[[#This Row],[Order_Date]],"mmmm")</f>
        <v>October</v>
      </c>
      <c r="I4005" s="2" t="str">
        <f>TEXT(Ecommerce_Sales[[#This Row],[Order_Date]],"yyyy")</f>
        <v>2024</v>
      </c>
      <c r="J4005" s="2" t="str">
        <f>TEXT(Ecommerce_Sales[[#This Row],[Order_Date]],"mmmm")</f>
        <v>October</v>
      </c>
      <c r="K4005" s="1" t="s">
        <v>1947</v>
      </c>
      <c r="L4005" s="1" t="s">
        <v>2391</v>
      </c>
      <c r="M4005" s="1" t="s">
        <v>2079</v>
      </c>
      <c r="N4005" s="1" t="s">
        <v>1973</v>
      </c>
      <c r="O4005" s="3">
        <v>406</v>
      </c>
      <c r="P4005">
        <v>3</v>
      </c>
      <c r="Q4005" s="3">
        <v>1217</v>
      </c>
      <c r="R4005" s="1" t="s">
        <v>2012</v>
      </c>
      <c r="S4005" s="3">
        <v>141</v>
      </c>
      <c r="T4005">
        <v>9</v>
      </c>
      <c r="U4005" t="str">
        <f>IF(Ecommerce_Sales[[#This Row],[Delivery_Time_Days]]&gt;7,"Delay",IF(Ecommerce_Sales[[#This Row],[Delivery_Time_Days]] = 0,"No delivery",IF(Ecommerce_Sales[[#This Row],[Delivery_Time_Days]]&lt;=7,"On-time")))</f>
        <v>Delay</v>
      </c>
      <c r="V4005" s="7">
        <f>Ecommerce_Sales[[#This Row],[Profit]]/Ecommerce_Sales[[#This Row],[Total_Price]]</f>
        <v>0.29991783073130651</v>
      </c>
      <c r="W4005" s="3">
        <v>365</v>
      </c>
      <c r="X4005" s="3"/>
    </row>
    <row r="4006" spans="1:24" x14ac:dyDescent="0.25">
      <c r="A4006" s="1" t="s">
        <v>10232</v>
      </c>
      <c r="B4006" s="1" t="s">
        <v>670</v>
      </c>
      <c r="C4006" s="1" t="s">
        <v>671</v>
      </c>
      <c r="D4006" s="1" t="s">
        <v>8079</v>
      </c>
      <c r="E4006" s="1" t="s">
        <v>1981</v>
      </c>
      <c r="F4006" s="2">
        <v>45376</v>
      </c>
      <c r="G4006" s="2">
        <v>45353</v>
      </c>
      <c r="H4006" s="2" t="str">
        <f>TEXT(Ecommerce_Sales[[#This Row],[Order_Date]],"mmmm")</f>
        <v>March</v>
      </c>
      <c r="I4006" s="2" t="str">
        <f>TEXT(Ecommerce_Sales[[#This Row],[Order_Date]],"yyyy")</f>
        <v>2024</v>
      </c>
      <c r="J4006" s="2" t="str">
        <f>TEXT(Ecommerce_Sales[[#This Row],[Order_Date]],"mmmm")</f>
        <v>March</v>
      </c>
      <c r="K4006" s="1" t="s">
        <v>1947</v>
      </c>
      <c r="L4006" s="1" t="s">
        <v>10233</v>
      </c>
      <c r="M4006" s="1" t="s">
        <v>1983</v>
      </c>
      <c r="N4006" s="1" t="s">
        <v>1950</v>
      </c>
      <c r="O4006" s="3">
        <v>484</v>
      </c>
      <c r="P4006">
        <v>4</v>
      </c>
      <c r="Q4006" s="3">
        <v>1937</v>
      </c>
      <c r="R4006" s="1" t="s">
        <v>2016</v>
      </c>
      <c r="S4006" s="3">
        <v>112</v>
      </c>
      <c r="T4006">
        <v>7</v>
      </c>
      <c r="U4006" t="str">
        <f>IF(Ecommerce_Sales[[#This Row],[Delivery_Time_Days]]&gt;7,"Delay",IF(Ecommerce_Sales[[#This Row],[Delivery_Time_Days]] = 0,"No delivery",IF(Ecommerce_Sales[[#This Row],[Delivery_Time_Days]]&lt;=7,"On-time")))</f>
        <v>On-time</v>
      </c>
      <c r="V4006" s="7">
        <f>Ecommerce_Sales[[#This Row],[Profit]]/Ecommerce_Sales[[#This Row],[Total_Price]]</f>
        <v>0.40010325245224576</v>
      </c>
      <c r="W4006" s="3">
        <v>775</v>
      </c>
      <c r="X4006" s="3"/>
    </row>
    <row r="4007" spans="1:24" x14ac:dyDescent="0.25">
      <c r="A4007" s="1" t="s">
        <v>10234</v>
      </c>
      <c r="B4007" s="1" t="s">
        <v>1399</v>
      </c>
      <c r="C4007" s="1" t="s">
        <v>1400</v>
      </c>
      <c r="D4007" s="1" t="s">
        <v>10048</v>
      </c>
      <c r="E4007" s="1" t="s">
        <v>1996</v>
      </c>
      <c r="F4007" s="2">
        <v>45194</v>
      </c>
      <c r="G4007" s="2">
        <v>45021</v>
      </c>
      <c r="H4007" s="2" t="str">
        <f>TEXT(Ecommerce_Sales[[#This Row],[Order_Date]],"mmmm")</f>
        <v>April</v>
      </c>
      <c r="I4007" s="2" t="str">
        <f>TEXT(Ecommerce_Sales[[#This Row],[Order_Date]],"yyyy")</f>
        <v>2023</v>
      </c>
      <c r="J4007" s="2" t="str">
        <f>TEXT(Ecommerce_Sales[[#This Row],[Order_Date]],"mmmm")</f>
        <v>April</v>
      </c>
      <c r="K4007" s="1" t="s">
        <v>1947</v>
      </c>
      <c r="L4007" s="1" t="s">
        <v>10235</v>
      </c>
      <c r="M4007" s="1" t="s">
        <v>2030</v>
      </c>
      <c r="N4007" s="1" t="s">
        <v>1978</v>
      </c>
      <c r="O4007" s="3">
        <v>759</v>
      </c>
      <c r="P4007">
        <v>4</v>
      </c>
      <c r="Q4007" s="3">
        <v>3035</v>
      </c>
      <c r="R4007" s="1" t="s">
        <v>1958</v>
      </c>
      <c r="S4007" s="3">
        <v>191</v>
      </c>
      <c r="T4007">
        <v>6</v>
      </c>
      <c r="U4007" t="str">
        <f>IF(Ecommerce_Sales[[#This Row],[Delivery_Time_Days]]&gt;7,"Delay",IF(Ecommerce_Sales[[#This Row],[Delivery_Time_Days]] = 0,"No delivery",IF(Ecommerce_Sales[[#This Row],[Delivery_Time_Days]]&lt;=7,"On-time")))</f>
        <v>On-time</v>
      </c>
      <c r="V4007" s="7">
        <f>Ecommerce_Sales[[#This Row],[Profit]]/Ecommerce_Sales[[#This Row],[Total_Price]]</f>
        <v>0.3499176276771005</v>
      </c>
      <c r="W4007" s="3">
        <v>1062</v>
      </c>
      <c r="X4007" s="3"/>
    </row>
    <row r="4008" spans="1:24" x14ac:dyDescent="0.25">
      <c r="A4008" s="1" t="s">
        <v>10236</v>
      </c>
      <c r="B4008" s="1" t="s">
        <v>346</v>
      </c>
      <c r="C4008" s="1" t="s">
        <v>347</v>
      </c>
      <c r="D4008" s="1" t="s">
        <v>2376</v>
      </c>
      <c r="E4008" s="1" t="s">
        <v>1981</v>
      </c>
      <c r="F4008" s="2">
        <v>45004</v>
      </c>
      <c r="G4008" s="2">
        <v>45393</v>
      </c>
      <c r="H4008" s="2" t="str">
        <f>TEXT(Ecommerce_Sales[[#This Row],[Order_Date]],"mmmm")</f>
        <v>April</v>
      </c>
      <c r="I4008" s="2" t="str">
        <f>TEXT(Ecommerce_Sales[[#This Row],[Order_Date]],"yyyy")</f>
        <v>2024</v>
      </c>
      <c r="J4008" s="2" t="str">
        <f>TEXT(Ecommerce_Sales[[#This Row],[Order_Date]],"mmmm")</f>
        <v>April</v>
      </c>
      <c r="K4008" s="1" t="s">
        <v>1947</v>
      </c>
      <c r="L4008" s="1" t="s">
        <v>2420</v>
      </c>
      <c r="M4008" s="1" t="s">
        <v>2079</v>
      </c>
      <c r="N4008" s="1" t="s">
        <v>1973</v>
      </c>
      <c r="O4008" s="3">
        <v>992</v>
      </c>
      <c r="P4008">
        <v>2</v>
      </c>
      <c r="Q4008" s="3">
        <v>1983</v>
      </c>
      <c r="R4008" s="1" t="s">
        <v>1958</v>
      </c>
      <c r="S4008" s="3">
        <v>128</v>
      </c>
      <c r="T4008">
        <v>3</v>
      </c>
      <c r="U4008" t="str">
        <f>IF(Ecommerce_Sales[[#This Row],[Delivery_Time_Days]]&gt;7,"Delay",IF(Ecommerce_Sales[[#This Row],[Delivery_Time_Days]] = 0,"No delivery",IF(Ecommerce_Sales[[#This Row],[Delivery_Time_Days]]&lt;=7,"On-time")))</f>
        <v>On-time</v>
      </c>
      <c r="V4008" s="7">
        <f>Ecommerce_Sales[[#This Row],[Profit]]/Ecommerce_Sales[[#This Row],[Total_Price]]</f>
        <v>0.30005042864346948</v>
      </c>
      <c r="W4008" s="3">
        <v>595</v>
      </c>
      <c r="X4008" s="3"/>
    </row>
    <row r="4009" spans="1:24" x14ac:dyDescent="0.25">
      <c r="A4009" s="1" t="s">
        <v>10237</v>
      </c>
      <c r="B4009" s="1" t="s">
        <v>92</v>
      </c>
      <c r="C4009" s="1" t="s">
        <v>93</v>
      </c>
      <c r="D4009" s="1" t="s">
        <v>6825</v>
      </c>
      <c r="E4009" s="1" t="s">
        <v>1961</v>
      </c>
      <c r="F4009" s="2">
        <v>45313</v>
      </c>
      <c r="G4009" s="2">
        <v>44997</v>
      </c>
      <c r="H4009" s="2" t="str">
        <f>TEXT(Ecommerce_Sales[[#This Row],[Order_Date]],"mmmm")</f>
        <v>March</v>
      </c>
      <c r="I4009" s="2" t="str">
        <f>TEXT(Ecommerce_Sales[[#This Row],[Order_Date]],"yyyy")</f>
        <v>2023</v>
      </c>
      <c r="J4009" s="2" t="str">
        <f>TEXT(Ecommerce_Sales[[#This Row],[Order_Date]],"mmmm")</f>
        <v>March</v>
      </c>
      <c r="K4009" s="1" t="s">
        <v>1947</v>
      </c>
      <c r="L4009" s="1" t="s">
        <v>9584</v>
      </c>
      <c r="M4009" s="1" t="s">
        <v>1949</v>
      </c>
      <c r="N4009" s="1" t="s">
        <v>1950</v>
      </c>
      <c r="O4009" s="3">
        <v>986</v>
      </c>
      <c r="P4009">
        <v>3</v>
      </c>
      <c r="Q4009" s="3">
        <v>2957</v>
      </c>
      <c r="R4009" s="1" t="s">
        <v>1951</v>
      </c>
      <c r="S4009" s="3">
        <v>336</v>
      </c>
      <c r="T4009">
        <v>3</v>
      </c>
      <c r="U4009" t="str">
        <f>IF(Ecommerce_Sales[[#This Row],[Delivery_Time_Days]]&gt;7,"Delay",IF(Ecommerce_Sales[[#This Row],[Delivery_Time_Days]] = 0,"No delivery",IF(Ecommerce_Sales[[#This Row],[Delivery_Time_Days]]&lt;=7,"On-time")))</f>
        <v>On-time</v>
      </c>
      <c r="V4009" s="7">
        <f>Ecommerce_Sales[[#This Row],[Profit]]/Ecommerce_Sales[[#This Row],[Total_Price]]</f>
        <v>0.40006763611768686</v>
      </c>
      <c r="W4009" s="3">
        <v>1183</v>
      </c>
      <c r="X4009" s="3"/>
    </row>
    <row r="4010" spans="1:24" x14ac:dyDescent="0.25">
      <c r="A4010" s="1" t="s">
        <v>10238</v>
      </c>
      <c r="B4010" s="1" t="s">
        <v>1177</v>
      </c>
      <c r="C4010" s="1" t="s">
        <v>1178</v>
      </c>
      <c r="D4010" s="1" t="s">
        <v>2216</v>
      </c>
      <c r="E4010" s="1" t="s">
        <v>1966</v>
      </c>
      <c r="F4010" s="2">
        <v>45561</v>
      </c>
      <c r="G4010" s="2">
        <v>45200</v>
      </c>
      <c r="H4010" s="2" t="str">
        <f>TEXT(Ecommerce_Sales[[#This Row],[Order_Date]],"mmmm")</f>
        <v>October</v>
      </c>
      <c r="I4010" s="2" t="str">
        <f>TEXT(Ecommerce_Sales[[#This Row],[Order_Date]],"yyyy")</f>
        <v>2023</v>
      </c>
      <c r="J4010" s="2" t="str">
        <f>TEXT(Ecommerce_Sales[[#This Row],[Order_Date]],"mmmm")</f>
        <v>October</v>
      </c>
      <c r="K4010" s="1" t="s">
        <v>1947</v>
      </c>
      <c r="L4010" s="1" t="s">
        <v>10239</v>
      </c>
      <c r="M4010" s="1" t="s">
        <v>2047</v>
      </c>
      <c r="N4010" s="1" t="s">
        <v>1989</v>
      </c>
      <c r="O4010" s="3">
        <v>871</v>
      </c>
      <c r="P4010">
        <v>4</v>
      </c>
      <c r="Q4010" s="3">
        <v>3484</v>
      </c>
      <c r="R4010" s="1" t="s">
        <v>1958</v>
      </c>
      <c r="S4010" s="3">
        <v>266</v>
      </c>
      <c r="T4010">
        <v>2</v>
      </c>
      <c r="U4010" t="str">
        <f>IF(Ecommerce_Sales[[#This Row],[Delivery_Time_Days]]&gt;7,"Delay",IF(Ecommerce_Sales[[#This Row],[Delivery_Time_Days]] = 0,"No delivery",IF(Ecommerce_Sales[[#This Row],[Delivery_Time_Days]]&lt;=7,"On-time")))</f>
        <v>On-time</v>
      </c>
      <c r="V4010" s="7">
        <f>Ecommerce_Sales[[#This Row],[Profit]]/Ecommerce_Sales[[#This Row],[Total_Price]]</f>
        <v>0.25</v>
      </c>
      <c r="W4010" s="3">
        <v>871</v>
      </c>
      <c r="X4010" s="3"/>
    </row>
    <row r="4011" spans="1:24" x14ac:dyDescent="0.25">
      <c r="A4011" s="1" t="s">
        <v>10240</v>
      </c>
      <c r="B4011" s="1" t="s">
        <v>960</v>
      </c>
      <c r="C4011" s="1" t="s">
        <v>961</v>
      </c>
      <c r="D4011" s="1" t="s">
        <v>6293</v>
      </c>
      <c r="E4011" s="1" t="s">
        <v>1966</v>
      </c>
      <c r="F4011" s="2">
        <v>45268</v>
      </c>
      <c r="G4011" s="2">
        <v>45282</v>
      </c>
      <c r="H4011" s="2" t="str">
        <f>TEXT(Ecommerce_Sales[[#This Row],[Order_Date]],"mmmm")</f>
        <v>December</v>
      </c>
      <c r="I4011" s="2" t="str">
        <f>TEXT(Ecommerce_Sales[[#This Row],[Order_Date]],"yyyy")</f>
        <v>2023</v>
      </c>
      <c r="J4011" s="2" t="str">
        <f>TEXT(Ecommerce_Sales[[#This Row],[Order_Date]],"mmmm")</f>
        <v>December</v>
      </c>
      <c r="K4011" s="1" t="s">
        <v>1992</v>
      </c>
      <c r="L4011" s="1" t="s">
        <v>10241</v>
      </c>
      <c r="M4011" s="1" t="s">
        <v>2054</v>
      </c>
      <c r="N4011" s="1" t="s">
        <v>1957</v>
      </c>
      <c r="O4011" s="3">
        <v>102</v>
      </c>
      <c r="P4011">
        <v>2</v>
      </c>
      <c r="Q4011" s="3">
        <v>205</v>
      </c>
      <c r="R4011" s="1" t="s">
        <v>1951</v>
      </c>
      <c r="S4011" s="3">
        <v>20</v>
      </c>
      <c r="U4011" t="str">
        <f>IF(Ecommerce_Sales[[#This Row],[Delivery_Time_Days]]&gt;7,"Delay",IF(Ecommerce_Sales[[#This Row],[Delivery_Time_Days]] = 0,"No delivery",IF(Ecommerce_Sales[[#This Row],[Delivery_Time_Days]]&lt;=7,"On-time")))</f>
        <v>No delivery</v>
      </c>
      <c r="V4011" s="7">
        <f>Ecommerce_Sales[[#This Row],[Profit]]/Ecommerce_Sales[[#This Row],[Total_Price]]</f>
        <v>0.15121951219512195</v>
      </c>
      <c r="W4011" s="3">
        <v>31</v>
      </c>
      <c r="X4011" s="3"/>
    </row>
    <row r="4012" spans="1:24" x14ac:dyDescent="0.25">
      <c r="A4012" s="1" t="s">
        <v>10242</v>
      </c>
      <c r="B4012" s="1" t="s">
        <v>1642</v>
      </c>
      <c r="C4012" s="1" t="s">
        <v>1643</v>
      </c>
      <c r="D4012" s="1" t="s">
        <v>5416</v>
      </c>
      <c r="E4012" s="1" t="s">
        <v>1966</v>
      </c>
      <c r="F4012" s="2">
        <v>45050</v>
      </c>
      <c r="G4012" s="2">
        <v>45021</v>
      </c>
      <c r="H4012" s="2" t="str">
        <f>TEXT(Ecommerce_Sales[[#This Row],[Order_Date]],"mmmm")</f>
        <v>April</v>
      </c>
      <c r="I4012" s="2" t="str">
        <f>TEXT(Ecommerce_Sales[[#This Row],[Order_Date]],"yyyy")</f>
        <v>2023</v>
      </c>
      <c r="J4012" s="2" t="str">
        <f>TEXT(Ecommerce_Sales[[#This Row],[Order_Date]],"mmmm")</f>
        <v>April</v>
      </c>
      <c r="K4012" s="1" t="s">
        <v>1947</v>
      </c>
      <c r="L4012" s="1" t="s">
        <v>10243</v>
      </c>
      <c r="M4012" s="1" t="s">
        <v>1963</v>
      </c>
      <c r="N4012" s="1" t="s">
        <v>1957</v>
      </c>
      <c r="O4012" s="3">
        <v>125</v>
      </c>
      <c r="P4012">
        <v>2</v>
      </c>
      <c r="Q4012" s="3">
        <v>250</v>
      </c>
      <c r="R4012" s="1" t="s">
        <v>1951</v>
      </c>
      <c r="S4012" s="3">
        <v>25</v>
      </c>
      <c r="T4012">
        <v>5</v>
      </c>
      <c r="U4012" t="str">
        <f>IF(Ecommerce_Sales[[#This Row],[Delivery_Time_Days]]&gt;7,"Delay",IF(Ecommerce_Sales[[#This Row],[Delivery_Time_Days]] = 0,"No delivery",IF(Ecommerce_Sales[[#This Row],[Delivery_Time_Days]]&lt;=7,"On-time")))</f>
        <v>On-time</v>
      </c>
      <c r="V4012" s="7">
        <f>Ecommerce_Sales[[#This Row],[Profit]]/Ecommerce_Sales[[#This Row],[Total_Price]]</f>
        <v>0.152</v>
      </c>
      <c r="W4012" s="3">
        <v>38</v>
      </c>
      <c r="X4012" s="3"/>
    </row>
    <row r="4013" spans="1:24" x14ac:dyDescent="0.25">
      <c r="A4013" s="1" t="s">
        <v>10244</v>
      </c>
      <c r="B4013" s="1" t="s">
        <v>499</v>
      </c>
      <c r="C4013" s="1" t="s">
        <v>500</v>
      </c>
      <c r="D4013" s="1" t="s">
        <v>2189</v>
      </c>
      <c r="E4013" s="1" t="s">
        <v>1981</v>
      </c>
      <c r="F4013" s="2">
        <v>45073</v>
      </c>
      <c r="G4013" s="2">
        <v>45053</v>
      </c>
      <c r="H4013" s="2" t="str">
        <f>TEXT(Ecommerce_Sales[[#This Row],[Order_Date]],"mmmm")</f>
        <v>May</v>
      </c>
      <c r="I4013" s="2" t="str">
        <f>TEXT(Ecommerce_Sales[[#This Row],[Order_Date]],"yyyy")</f>
        <v>2023</v>
      </c>
      <c r="J4013" s="2" t="str">
        <f>TEXT(Ecommerce_Sales[[#This Row],[Order_Date]],"mmmm")</f>
        <v>May</v>
      </c>
      <c r="K4013" s="1" t="s">
        <v>1992</v>
      </c>
      <c r="L4013" s="1" t="s">
        <v>10245</v>
      </c>
      <c r="M4013" s="1" t="s">
        <v>2026</v>
      </c>
      <c r="N4013" s="1" t="s">
        <v>1978</v>
      </c>
      <c r="O4013" s="3">
        <v>382</v>
      </c>
      <c r="P4013">
        <v>4</v>
      </c>
      <c r="Q4013" s="3">
        <v>1527</v>
      </c>
      <c r="R4013" s="1" t="s">
        <v>1958</v>
      </c>
      <c r="S4013" s="3">
        <v>168</v>
      </c>
      <c r="U4013" t="str">
        <f>IF(Ecommerce_Sales[[#This Row],[Delivery_Time_Days]]&gt;7,"Delay",IF(Ecommerce_Sales[[#This Row],[Delivery_Time_Days]] = 0,"No delivery",IF(Ecommerce_Sales[[#This Row],[Delivery_Time_Days]]&lt;=7,"On-time")))</f>
        <v>No delivery</v>
      </c>
      <c r="V4013" s="7">
        <f>Ecommerce_Sales[[#This Row],[Profit]]/Ecommerce_Sales[[#This Row],[Total_Price]]</f>
        <v>0.35036018336607727</v>
      </c>
      <c r="W4013" s="3">
        <v>535</v>
      </c>
      <c r="X4013" s="3"/>
    </row>
    <row r="4014" spans="1:24" x14ac:dyDescent="0.25">
      <c r="A4014" s="1" t="s">
        <v>10246</v>
      </c>
      <c r="B4014" s="1" t="s">
        <v>1349</v>
      </c>
      <c r="C4014" s="1" t="s">
        <v>1350</v>
      </c>
      <c r="D4014" s="1" t="s">
        <v>4308</v>
      </c>
      <c r="E4014" s="1" t="s">
        <v>1966</v>
      </c>
      <c r="F4014" s="2">
        <v>44961</v>
      </c>
      <c r="G4014" s="2">
        <v>45416</v>
      </c>
      <c r="H4014" s="2" t="str">
        <f>TEXT(Ecommerce_Sales[[#This Row],[Order_Date]],"mmmm")</f>
        <v>May</v>
      </c>
      <c r="I4014" s="2" t="str">
        <f>TEXT(Ecommerce_Sales[[#This Row],[Order_Date]],"yyyy")</f>
        <v>2024</v>
      </c>
      <c r="J4014" s="2" t="str">
        <f>TEXT(Ecommerce_Sales[[#This Row],[Order_Date]],"mmmm")</f>
        <v>May</v>
      </c>
      <c r="K4014" s="1" t="s">
        <v>1947</v>
      </c>
      <c r="L4014" s="1" t="s">
        <v>4446</v>
      </c>
      <c r="M4014" s="1" t="s">
        <v>2072</v>
      </c>
      <c r="N4014" s="1" t="s">
        <v>1950</v>
      </c>
      <c r="O4014" s="3">
        <v>307</v>
      </c>
      <c r="P4014">
        <v>5</v>
      </c>
      <c r="Q4014" s="3">
        <v>1533</v>
      </c>
      <c r="R4014" s="1" t="s">
        <v>1951</v>
      </c>
      <c r="S4014" s="3">
        <v>82</v>
      </c>
      <c r="T4014">
        <v>4</v>
      </c>
      <c r="U4014" t="str">
        <f>IF(Ecommerce_Sales[[#This Row],[Delivery_Time_Days]]&gt;7,"Delay",IF(Ecommerce_Sales[[#This Row],[Delivery_Time_Days]] = 0,"No delivery",IF(Ecommerce_Sales[[#This Row],[Delivery_Time_Days]]&lt;=7,"On-time")))</f>
        <v>On-time</v>
      </c>
      <c r="V4014" s="7">
        <f>Ecommerce_Sales[[#This Row],[Profit]]/Ecommerce_Sales[[#This Row],[Total_Price]]</f>
        <v>0.3998695368558382</v>
      </c>
      <c r="W4014" s="3">
        <v>613</v>
      </c>
      <c r="X4014" s="3"/>
    </row>
    <row r="4015" spans="1:24" x14ac:dyDescent="0.25">
      <c r="A4015" s="1" t="s">
        <v>10247</v>
      </c>
      <c r="B4015" s="1" t="s">
        <v>1675</v>
      </c>
      <c r="C4015" s="1" t="s">
        <v>1676</v>
      </c>
      <c r="D4015" s="1" t="s">
        <v>5143</v>
      </c>
      <c r="E4015" s="1" t="s">
        <v>1946</v>
      </c>
      <c r="F4015" s="2">
        <v>45497</v>
      </c>
      <c r="G4015" s="2">
        <v>45201</v>
      </c>
      <c r="H4015" s="2" t="str">
        <f>TEXT(Ecommerce_Sales[[#This Row],[Order_Date]],"mmmm")</f>
        <v>October</v>
      </c>
      <c r="I4015" s="2" t="str">
        <f>TEXT(Ecommerce_Sales[[#This Row],[Order_Date]],"yyyy")</f>
        <v>2023</v>
      </c>
      <c r="J4015" s="2" t="str">
        <f>TEXT(Ecommerce_Sales[[#This Row],[Order_Date]],"mmmm")</f>
        <v>October</v>
      </c>
      <c r="K4015" s="1" t="s">
        <v>1947</v>
      </c>
      <c r="L4015" s="1" t="s">
        <v>10248</v>
      </c>
      <c r="M4015" s="1" t="s">
        <v>1968</v>
      </c>
      <c r="N4015" s="1" t="s">
        <v>1957</v>
      </c>
      <c r="O4015" s="3">
        <v>607</v>
      </c>
      <c r="P4015">
        <v>4</v>
      </c>
      <c r="Q4015" s="3">
        <v>2428</v>
      </c>
      <c r="R4015" s="1" t="s">
        <v>1951</v>
      </c>
      <c r="S4015" s="3">
        <v>336</v>
      </c>
      <c r="T4015">
        <v>2</v>
      </c>
      <c r="U4015" t="str">
        <f>IF(Ecommerce_Sales[[#This Row],[Delivery_Time_Days]]&gt;7,"Delay",IF(Ecommerce_Sales[[#This Row],[Delivery_Time_Days]] = 0,"No delivery",IF(Ecommerce_Sales[[#This Row],[Delivery_Time_Days]]&lt;=7,"On-time")))</f>
        <v>On-time</v>
      </c>
      <c r="V4015" s="7">
        <f>Ecommerce_Sales[[#This Row],[Profit]]/Ecommerce_Sales[[#This Row],[Total_Price]]</f>
        <v>0.14991762767710048</v>
      </c>
      <c r="W4015" s="3">
        <v>364</v>
      </c>
      <c r="X4015" s="3"/>
    </row>
    <row r="4016" spans="1:24" x14ac:dyDescent="0.25">
      <c r="A4016" s="1" t="s">
        <v>10249</v>
      </c>
      <c r="B4016" s="1" t="s">
        <v>188</v>
      </c>
      <c r="C4016" s="1" t="s">
        <v>1368</v>
      </c>
      <c r="D4016" s="1" t="s">
        <v>3608</v>
      </c>
      <c r="E4016" s="1" t="s">
        <v>1996</v>
      </c>
      <c r="F4016" s="2">
        <v>45623</v>
      </c>
      <c r="G4016" s="2">
        <v>45123</v>
      </c>
      <c r="H4016" s="2" t="str">
        <f>TEXT(Ecommerce_Sales[[#This Row],[Order_Date]],"mmmm")</f>
        <v>July</v>
      </c>
      <c r="I4016" s="2" t="str">
        <f>TEXT(Ecommerce_Sales[[#This Row],[Order_Date]],"yyyy")</f>
        <v>2023</v>
      </c>
      <c r="J4016" s="2" t="str">
        <f>TEXT(Ecommerce_Sales[[#This Row],[Order_Date]],"mmmm")</f>
        <v>July</v>
      </c>
      <c r="K4016" s="1" t="s">
        <v>1947</v>
      </c>
      <c r="L4016" s="1" t="s">
        <v>6994</v>
      </c>
      <c r="M4016" s="1" t="s">
        <v>2026</v>
      </c>
      <c r="N4016" s="1" t="s">
        <v>1978</v>
      </c>
      <c r="O4016" s="3">
        <v>134</v>
      </c>
      <c r="P4016">
        <v>5</v>
      </c>
      <c r="Q4016" s="3">
        <v>668</v>
      </c>
      <c r="R4016" s="1" t="s">
        <v>1958</v>
      </c>
      <c r="S4016" s="3">
        <v>92</v>
      </c>
      <c r="T4016">
        <v>5</v>
      </c>
      <c r="U4016" t="str">
        <f>IF(Ecommerce_Sales[[#This Row],[Delivery_Time_Days]]&gt;7,"Delay",IF(Ecommerce_Sales[[#This Row],[Delivery_Time_Days]] = 0,"No delivery",IF(Ecommerce_Sales[[#This Row],[Delivery_Time_Days]]&lt;=7,"On-time")))</f>
        <v>On-time</v>
      </c>
      <c r="V4016" s="7">
        <f>Ecommerce_Sales[[#This Row],[Profit]]/Ecommerce_Sales[[#This Row],[Total_Price]]</f>
        <v>0.35029940119760478</v>
      </c>
      <c r="W4016" s="3">
        <v>234</v>
      </c>
      <c r="X4016" s="3"/>
    </row>
    <row r="4017" spans="1:24" x14ac:dyDescent="0.25">
      <c r="A4017" s="1" t="s">
        <v>10250</v>
      </c>
      <c r="B4017" s="1" t="s">
        <v>1232</v>
      </c>
      <c r="C4017" s="1" t="s">
        <v>1233</v>
      </c>
      <c r="D4017" s="1" t="s">
        <v>2052</v>
      </c>
      <c r="E4017" s="1" t="s">
        <v>1961</v>
      </c>
      <c r="F4017" s="2">
        <v>45272</v>
      </c>
      <c r="G4017" s="2">
        <v>45168</v>
      </c>
      <c r="H4017" s="2" t="str">
        <f>TEXT(Ecommerce_Sales[[#This Row],[Order_Date]],"mmmm")</f>
        <v>August</v>
      </c>
      <c r="I4017" s="2" t="str">
        <f>TEXT(Ecommerce_Sales[[#This Row],[Order_Date]],"yyyy")</f>
        <v>2023</v>
      </c>
      <c r="J4017" s="2" t="str">
        <f>TEXT(Ecommerce_Sales[[#This Row],[Order_Date]],"mmmm")</f>
        <v>August</v>
      </c>
      <c r="K4017" s="1" t="s">
        <v>1986</v>
      </c>
      <c r="L4017" s="1" t="s">
        <v>5987</v>
      </c>
      <c r="M4017" s="1" t="s">
        <v>1988</v>
      </c>
      <c r="N4017" s="1" t="s">
        <v>1989</v>
      </c>
      <c r="O4017" s="3">
        <v>431</v>
      </c>
      <c r="P4017">
        <v>6</v>
      </c>
      <c r="Q4017" s="3">
        <v>2583</v>
      </c>
      <c r="R4017" s="1" t="s">
        <v>1951</v>
      </c>
      <c r="S4017" s="3">
        <v>346</v>
      </c>
      <c r="U4017" t="str">
        <f>IF(Ecommerce_Sales[[#This Row],[Delivery_Time_Days]]&gt;7,"Delay",IF(Ecommerce_Sales[[#This Row],[Delivery_Time_Days]] = 0,"No delivery",IF(Ecommerce_Sales[[#This Row],[Delivery_Time_Days]]&lt;=7,"On-time")))</f>
        <v>No delivery</v>
      </c>
      <c r="V4017" s="7">
        <f>Ecommerce_Sales[[#This Row],[Profit]]/Ecommerce_Sales[[#This Row],[Total_Price]]</f>
        <v>0.25009678668215252</v>
      </c>
      <c r="W4017" s="3">
        <v>646</v>
      </c>
      <c r="X4017" s="3"/>
    </row>
    <row r="4018" spans="1:24" x14ac:dyDescent="0.25">
      <c r="A4018" s="1" t="s">
        <v>10251</v>
      </c>
      <c r="B4018" s="1" t="s">
        <v>890</v>
      </c>
      <c r="C4018" s="1" t="s">
        <v>891</v>
      </c>
      <c r="D4018" s="1" t="s">
        <v>5907</v>
      </c>
      <c r="E4018" s="1" t="s">
        <v>1981</v>
      </c>
      <c r="F4018" s="2">
        <v>45287</v>
      </c>
      <c r="G4018" s="2">
        <v>44988</v>
      </c>
      <c r="H4018" s="2" t="str">
        <f>TEXT(Ecommerce_Sales[[#This Row],[Order_Date]],"mmmm")</f>
        <v>March</v>
      </c>
      <c r="I4018" s="2" t="str">
        <f>TEXT(Ecommerce_Sales[[#This Row],[Order_Date]],"yyyy")</f>
        <v>2023</v>
      </c>
      <c r="J4018" s="2" t="str">
        <f>TEXT(Ecommerce_Sales[[#This Row],[Order_Date]],"mmmm")</f>
        <v>March</v>
      </c>
      <c r="K4018" s="1" t="s">
        <v>1947</v>
      </c>
      <c r="L4018" s="1" t="s">
        <v>10252</v>
      </c>
      <c r="M4018" s="1" t="s">
        <v>1988</v>
      </c>
      <c r="N4018" s="1" t="s">
        <v>1989</v>
      </c>
      <c r="O4018" s="3">
        <v>640</v>
      </c>
      <c r="P4018">
        <v>5</v>
      </c>
      <c r="Q4018" s="3">
        <v>3200</v>
      </c>
      <c r="R4018" s="1" t="s">
        <v>2016</v>
      </c>
      <c r="S4018" s="3">
        <v>228</v>
      </c>
      <c r="T4018">
        <v>5</v>
      </c>
      <c r="U4018" t="str">
        <f>IF(Ecommerce_Sales[[#This Row],[Delivery_Time_Days]]&gt;7,"Delay",IF(Ecommerce_Sales[[#This Row],[Delivery_Time_Days]] = 0,"No delivery",IF(Ecommerce_Sales[[#This Row],[Delivery_Time_Days]]&lt;=7,"On-time")))</f>
        <v>On-time</v>
      </c>
      <c r="V4018" s="7">
        <f>Ecommerce_Sales[[#This Row],[Profit]]/Ecommerce_Sales[[#This Row],[Total_Price]]</f>
        <v>0.25</v>
      </c>
      <c r="W4018" s="3">
        <v>800</v>
      </c>
      <c r="X4018" s="3"/>
    </row>
    <row r="4019" spans="1:24" x14ac:dyDescent="0.25">
      <c r="A4019" s="1" t="s">
        <v>10253</v>
      </c>
      <c r="B4019" s="1" t="s">
        <v>1551</v>
      </c>
      <c r="C4019" s="1" t="s">
        <v>1552</v>
      </c>
      <c r="D4019" s="1" t="s">
        <v>6398</v>
      </c>
      <c r="E4019" s="1" t="s">
        <v>2005</v>
      </c>
      <c r="F4019" s="2">
        <v>45524</v>
      </c>
      <c r="G4019" s="2">
        <v>45082</v>
      </c>
      <c r="H4019" s="2" t="str">
        <f>TEXT(Ecommerce_Sales[[#This Row],[Order_Date]],"mmmm")</f>
        <v>June</v>
      </c>
      <c r="I4019" s="2" t="str">
        <f>TEXT(Ecommerce_Sales[[#This Row],[Order_Date]],"yyyy")</f>
        <v>2023</v>
      </c>
      <c r="J4019" s="2" t="str">
        <f>TEXT(Ecommerce_Sales[[#This Row],[Order_Date]],"mmmm")</f>
        <v>June</v>
      </c>
      <c r="K4019" s="1" t="s">
        <v>1947</v>
      </c>
      <c r="L4019" s="1" t="s">
        <v>7934</v>
      </c>
      <c r="M4019" s="1" t="s">
        <v>2247</v>
      </c>
      <c r="N4019" s="1" t="s">
        <v>1957</v>
      </c>
      <c r="O4019" s="3">
        <v>949</v>
      </c>
      <c r="P4019">
        <v>6</v>
      </c>
      <c r="Q4019" s="3">
        <v>5696</v>
      </c>
      <c r="R4019" s="1" t="s">
        <v>1958</v>
      </c>
      <c r="S4019" s="3">
        <v>814</v>
      </c>
      <c r="T4019">
        <v>2</v>
      </c>
      <c r="U4019" t="str">
        <f>IF(Ecommerce_Sales[[#This Row],[Delivery_Time_Days]]&gt;7,"Delay",IF(Ecommerce_Sales[[#This Row],[Delivery_Time_Days]] = 0,"No delivery",IF(Ecommerce_Sales[[#This Row],[Delivery_Time_Days]]&lt;=7,"On-time")))</f>
        <v>On-time</v>
      </c>
      <c r="V4019" s="7">
        <f>Ecommerce_Sales[[#This Row],[Profit]]/Ecommerce_Sales[[#This Row],[Total_Price]]</f>
        <v>0.14992977528089887</v>
      </c>
      <c r="W4019" s="3">
        <v>854</v>
      </c>
      <c r="X4019" s="3"/>
    </row>
    <row r="4020" spans="1:24" x14ac:dyDescent="0.25">
      <c r="A4020" s="1" t="s">
        <v>10254</v>
      </c>
      <c r="B4020" s="1" t="s">
        <v>246</v>
      </c>
      <c r="C4020" s="1" t="s">
        <v>1628</v>
      </c>
      <c r="D4020" s="1" t="s">
        <v>2355</v>
      </c>
      <c r="E4020" s="1" t="s">
        <v>2005</v>
      </c>
      <c r="F4020" s="2">
        <v>44987</v>
      </c>
      <c r="G4020" s="2">
        <v>45114</v>
      </c>
      <c r="H4020" s="2" t="str">
        <f>TEXT(Ecommerce_Sales[[#This Row],[Order_Date]],"mmmm")</f>
        <v>July</v>
      </c>
      <c r="I4020" s="2" t="str">
        <f>TEXT(Ecommerce_Sales[[#This Row],[Order_Date]],"yyyy")</f>
        <v>2023</v>
      </c>
      <c r="J4020" s="2" t="str">
        <f>TEXT(Ecommerce_Sales[[#This Row],[Order_Date]],"mmmm")</f>
        <v>July</v>
      </c>
      <c r="K4020" s="1" t="s">
        <v>1992</v>
      </c>
      <c r="L4020" s="1" t="s">
        <v>10255</v>
      </c>
      <c r="M4020" s="1" t="s">
        <v>1956</v>
      </c>
      <c r="N4020" s="1" t="s">
        <v>1957</v>
      </c>
      <c r="O4020" s="3">
        <v>875</v>
      </c>
      <c r="P4020">
        <v>1</v>
      </c>
      <c r="Q4020" s="3">
        <v>875</v>
      </c>
      <c r="R4020" s="1" t="s">
        <v>2016</v>
      </c>
      <c r="S4020" s="3">
        <v>50</v>
      </c>
      <c r="U4020" t="str">
        <f>IF(Ecommerce_Sales[[#This Row],[Delivery_Time_Days]]&gt;7,"Delay",IF(Ecommerce_Sales[[#This Row],[Delivery_Time_Days]] = 0,"No delivery",IF(Ecommerce_Sales[[#This Row],[Delivery_Time_Days]]&lt;=7,"On-time")))</f>
        <v>No delivery</v>
      </c>
      <c r="V4020" s="7">
        <f>Ecommerce_Sales[[#This Row],[Profit]]/Ecommerce_Sales[[#This Row],[Total_Price]]</f>
        <v>0.14971428571428572</v>
      </c>
      <c r="W4020" s="3">
        <v>131</v>
      </c>
      <c r="X4020" s="3"/>
    </row>
    <row r="4021" spans="1:24" x14ac:dyDescent="0.25">
      <c r="A4021" s="1" t="s">
        <v>10256</v>
      </c>
      <c r="B4021" s="1" t="s">
        <v>1203</v>
      </c>
      <c r="C4021" s="1" t="s">
        <v>1204</v>
      </c>
      <c r="D4021" s="1" t="s">
        <v>4004</v>
      </c>
      <c r="E4021" s="1" t="s">
        <v>1981</v>
      </c>
      <c r="F4021" s="2">
        <v>45606</v>
      </c>
      <c r="G4021" s="2">
        <v>45154</v>
      </c>
      <c r="H4021" s="2" t="str">
        <f>TEXT(Ecommerce_Sales[[#This Row],[Order_Date]],"mmmm")</f>
        <v>August</v>
      </c>
      <c r="I4021" s="2" t="str">
        <f>TEXT(Ecommerce_Sales[[#This Row],[Order_Date]],"yyyy")</f>
        <v>2023</v>
      </c>
      <c r="J4021" s="2" t="str">
        <f>TEXT(Ecommerce_Sales[[#This Row],[Order_Date]],"mmmm")</f>
        <v>August</v>
      </c>
      <c r="K4021" s="1" t="s">
        <v>1947</v>
      </c>
      <c r="L4021" s="1" t="s">
        <v>8316</v>
      </c>
      <c r="M4021" s="1" t="s">
        <v>2079</v>
      </c>
      <c r="N4021" s="1" t="s">
        <v>1973</v>
      </c>
      <c r="O4021" s="3">
        <v>659</v>
      </c>
      <c r="P4021">
        <v>2</v>
      </c>
      <c r="Q4021" s="3">
        <v>1317</v>
      </c>
      <c r="R4021" s="1" t="s">
        <v>2016</v>
      </c>
      <c r="S4021" s="3">
        <v>154</v>
      </c>
      <c r="T4021">
        <v>9</v>
      </c>
      <c r="U4021" t="str">
        <f>IF(Ecommerce_Sales[[#This Row],[Delivery_Time_Days]]&gt;7,"Delay",IF(Ecommerce_Sales[[#This Row],[Delivery_Time_Days]] = 0,"No delivery",IF(Ecommerce_Sales[[#This Row],[Delivery_Time_Days]]&lt;=7,"On-time")))</f>
        <v>Delay</v>
      </c>
      <c r="V4021" s="7">
        <f>Ecommerce_Sales[[#This Row],[Profit]]/Ecommerce_Sales[[#This Row],[Total_Price]]</f>
        <v>0.29992406985573272</v>
      </c>
      <c r="W4021" s="3">
        <v>395</v>
      </c>
      <c r="X4021" s="3"/>
    </row>
    <row r="4022" spans="1:24" x14ac:dyDescent="0.25">
      <c r="A4022" s="1" t="s">
        <v>10257</v>
      </c>
      <c r="B4022" s="1" t="s">
        <v>1211</v>
      </c>
      <c r="C4022" s="1" t="s">
        <v>1212</v>
      </c>
      <c r="D4022" s="1" t="s">
        <v>2338</v>
      </c>
      <c r="E4022" s="1" t="s">
        <v>1946</v>
      </c>
      <c r="F4022" s="2">
        <v>45040</v>
      </c>
      <c r="G4022" s="2">
        <v>45309</v>
      </c>
      <c r="H4022" s="2" t="str">
        <f>TEXT(Ecommerce_Sales[[#This Row],[Order_Date]],"mmmm")</f>
        <v>January</v>
      </c>
      <c r="I4022" s="2" t="str">
        <f>TEXT(Ecommerce_Sales[[#This Row],[Order_Date]],"yyyy")</f>
        <v>2024</v>
      </c>
      <c r="J4022" s="2" t="str">
        <f>TEXT(Ecommerce_Sales[[#This Row],[Order_Date]],"mmmm")</f>
        <v>January</v>
      </c>
      <c r="K4022" s="1" t="s">
        <v>1947</v>
      </c>
      <c r="L4022" s="1" t="s">
        <v>5154</v>
      </c>
      <c r="M4022" s="1" t="s">
        <v>2002</v>
      </c>
      <c r="N4022" s="1" t="s">
        <v>1989</v>
      </c>
      <c r="O4022" s="3">
        <v>645</v>
      </c>
      <c r="P4022">
        <v>3</v>
      </c>
      <c r="Q4022" s="3">
        <v>1934</v>
      </c>
      <c r="R4022" s="1" t="s">
        <v>2012</v>
      </c>
      <c r="S4022" s="3">
        <v>289</v>
      </c>
      <c r="T4022">
        <v>2</v>
      </c>
      <c r="U4022" t="str">
        <f>IF(Ecommerce_Sales[[#This Row],[Delivery_Time_Days]]&gt;7,"Delay",IF(Ecommerce_Sales[[#This Row],[Delivery_Time_Days]] = 0,"No delivery",IF(Ecommerce_Sales[[#This Row],[Delivery_Time_Days]]&lt;=7,"On-time")))</f>
        <v>On-time</v>
      </c>
      <c r="V4022" s="7">
        <f>Ecommerce_Sales[[#This Row],[Profit]]/Ecommerce_Sales[[#This Row],[Total_Price]]</f>
        <v>0.25025853154084798</v>
      </c>
      <c r="W4022" s="3">
        <v>484</v>
      </c>
      <c r="X4022" s="3"/>
    </row>
    <row r="4023" spans="1:24" x14ac:dyDescent="0.25">
      <c r="A4023" s="1" t="s">
        <v>10258</v>
      </c>
      <c r="B4023" s="1" t="s">
        <v>470</v>
      </c>
      <c r="C4023" s="1" t="s">
        <v>1301</v>
      </c>
      <c r="D4023" s="1" t="s">
        <v>4372</v>
      </c>
      <c r="E4023" s="1" t="s">
        <v>1996</v>
      </c>
      <c r="F4023" s="2">
        <v>45500</v>
      </c>
      <c r="G4023" s="2">
        <v>45002</v>
      </c>
      <c r="H4023" s="2" t="str">
        <f>TEXT(Ecommerce_Sales[[#This Row],[Order_Date]],"mmmm")</f>
        <v>March</v>
      </c>
      <c r="I4023" s="2" t="str">
        <f>TEXT(Ecommerce_Sales[[#This Row],[Order_Date]],"yyyy")</f>
        <v>2023</v>
      </c>
      <c r="J4023" s="2" t="str">
        <f>TEXT(Ecommerce_Sales[[#This Row],[Order_Date]],"mmmm")</f>
        <v>March</v>
      </c>
      <c r="K4023" s="1" t="s">
        <v>1947</v>
      </c>
      <c r="L4023" s="1" t="s">
        <v>10259</v>
      </c>
      <c r="M4023" s="1" t="s">
        <v>1972</v>
      </c>
      <c r="N4023" s="1" t="s">
        <v>1973</v>
      </c>
      <c r="O4023" s="3">
        <v>662</v>
      </c>
      <c r="P4023">
        <v>5</v>
      </c>
      <c r="Q4023" s="3">
        <v>3308</v>
      </c>
      <c r="R4023" s="1" t="s">
        <v>1958</v>
      </c>
      <c r="S4023" s="3">
        <v>303</v>
      </c>
      <c r="T4023">
        <v>9</v>
      </c>
      <c r="U4023" t="str">
        <f>IF(Ecommerce_Sales[[#This Row],[Delivery_Time_Days]]&gt;7,"Delay",IF(Ecommerce_Sales[[#This Row],[Delivery_Time_Days]] = 0,"No delivery",IF(Ecommerce_Sales[[#This Row],[Delivery_Time_Days]]&lt;=7,"On-time")))</f>
        <v>Delay</v>
      </c>
      <c r="V4023" s="7">
        <f>Ecommerce_Sales[[#This Row],[Profit]]/Ecommerce_Sales[[#This Row],[Total_Price]]</f>
        <v>0.29987908101571947</v>
      </c>
      <c r="W4023" s="3">
        <v>992</v>
      </c>
      <c r="X4023" s="3"/>
    </row>
    <row r="4024" spans="1:24" x14ac:dyDescent="0.25">
      <c r="A4024" s="1" t="s">
        <v>10260</v>
      </c>
      <c r="B4024" s="1" t="s">
        <v>208</v>
      </c>
      <c r="C4024" s="1" t="s">
        <v>209</v>
      </c>
      <c r="D4024" s="1" t="s">
        <v>3267</v>
      </c>
      <c r="E4024" s="1" t="s">
        <v>1981</v>
      </c>
      <c r="F4024" s="2">
        <v>45649</v>
      </c>
      <c r="G4024" s="2">
        <v>45356</v>
      </c>
      <c r="H4024" s="2" t="str">
        <f>TEXT(Ecommerce_Sales[[#This Row],[Order_Date]],"mmmm")</f>
        <v>March</v>
      </c>
      <c r="I4024" s="2" t="str">
        <f>TEXT(Ecommerce_Sales[[#This Row],[Order_Date]],"yyyy")</f>
        <v>2024</v>
      </c>
      <c r="J4024" s="2" t="str">
        <f>TEXT(Ecommerce_Sales[[#This Row],[Order_Date]],"mmmm")</f>
        <v>March</v>
      </c>
      <c r="K4024" s="1" t="s">
        <v>1947</v>
      </c>
      <c r="L4024" s="1" t="s">
        <v>2687</v>
      </c>
      <c r="M4024" s="1" t="s">
        <v>2079</v>
      </c>
      <c r="N4024" s="1" t="s">
        <v>1973</v>
      </c>
      <c r="O4024" s="3">
        <v>167</v>
      </c>
      <c r="P4024">
        <v>2</v>
      </c>
      <c r="Q4024" s="3">
        <v>333</v>
      </c>
      <c r="R4024" s="1" t="s">
        <v>1958</v>
      </c>
      <c r="S4024" s="3">
        <v>43</v>
      </c>
      <c r="T4024">
        <v>8</v>
      </c>
      <c r="U4024" t="str">
        <f>IF(Ecommerce_Sales[[#This Row],[Delivery_Time_Days]]&gt;7,"Delay",IF(Ecommerce_Sales[[#This Row],[Delivery_Time_Days]] = 0,"No delivery",IF(Ecommerce_Sales[[#This Row],[Delivery_Time_Days]]&lt;=7,"On-time")))</f>
        <v>Delay</v>
      </c>
      <c r="V4024" s="7">
        <f>Ecommerce_Sales[[#This Row],[Profit]]/Ecommerce_Sales[[#This Row],[Total_Price]]</f>
        <v>0.3003003003003003</v>
      </c>
      <c r="W4024" s="3">
        <v>100</v>
      </c>
      <c r="X4024" s="3"/>
    </row>
    <row r="4025" spans="1:24" x14ac:dyDescent="0.25">
      <c r="A4025" s="1" t="s">
        <v>10261</v>
      </c>
      <c r="B4025" s="1" t="s">
        <v>426</v>
      </c>
      <c r="C4025" s="1" t="s">
        <v>427</v>
      </c>
      <c r="D4025" s="1" t="s">
        <v>2419</v>
      </c>
      <c r="E4025" s="1" t="s">
        <v>1996</v>
      </c>
      <c r="F4025" s="2">
        <v>45155</v>
      </c>
      <c r="G4025" s="2">
        <v>45255</v>
      </c>
      <c r="H4025" s="2" t="str">
        <f>TEXT(Ecommerce_Sales[[#This Row],[Order_Date]],"mmmm")</f>
        <v>November</v>
      </c>
      <c r="I4025" s="2" t="str">
        <f>TEXT(Ecommerce_Sales[[#This Row],[Order_Date]],"yyyy")</f>
        <v>2023</v>
      </c>
      <c r="J4025" s="2" t="str">
        <f>TEXT(Ecommerce_Sales[[#This Row],[Order_Date]],"mmmm")</f>
        <v>November</v>
      </c>
      <c r="K4025" s="1" t="s">
        <v>1947</v>
      </c>
      <c r="L4025" s="1" t="s">
        <v>10262</v>
      </c>
      <c r="M4025" s="1" t="s">
        <v>2079</v>
      </c>
      <c r="N4025" s="1" t="s">
        <v>1973</v>
      </c>
      <c r="O4025" s="3">
        <v>584</v>
      </c>
      <c r="P4025">
        <v>7</v>
      </c>
      <c r="Q4025" s="3">
        <v>4087</v>
      </c>
      <c r="R4025" s="1" t="s">
        <v>1958</v>
      </c>
      <c r="S4025" s="3">
        <v>311</v>
      </c>
      <c r="T4025">
        <v>2</v>
      </c>
      <c r="U4025" t="str">
        <f>IF(Ecommerce_Sales[[#This Row],[Delivery_Time_Days]]&gt;7,"Delay",IF(Ecommerce_Sales[[#This Row],[Delivery_Time_Days]] = 0,"No delivery",IF(Ecommerce_Sales[[#This Row],[Delivery_Time_Days]]&lt;=7,"On-time")))</f>
        <v>On-time</v>
      </c>
      <c r="V4025" s="7">
        <f>Ecommerce_Sales[[#This Row],[Profit]]/Ecommerce_Sales[[#This Row],[Total_Price]]</f>
        <v>0.29997553217518963</v>
      </c>
      <c r="W4025" s="3">
        <v>1226</v>
      </c>
      <c r="X4025" s="3"/>
    </row>
    <row r="4026" spans="1:24" x14ac:dyDescent="0.25">
      <c r="A4026" s="1" t="s">
        <v>10263</v>
      </c>
      <c r="B4026" s="1" t="s">
        <v>82</v>
      </c>
      <c r="C4026" s="1" t="s">
        <v>83</v>
      </c>
      <c r="D4026" s="1" t="s">
        <v>3221</v>
      </c>
      <c r="E4026" s="1" t="s">
        <v>1946</v>
      </c>
      <c r="F4026" s="2">
        <v>45029</v>
      </c>
      <c r="G4026" s="2">
        <v>45282</v>
      </c>
      <c r="H4026" s="2" t="str">
        <f>TEXT(Ecommerce_Sales[[#This Row],[Order_Date]],"mmmm")</f>
        <v>December</v>
      </c>
      <c r="I4026" s="2" t="str">
        <f>TEXT(Ecommerce_Sales[[#This Row],[Order_Date]],"yyyy")</f>
        <v>2023</v>
      </c>
      <c r="J4026" s="2" t="str">
        <f>TEXT(Ecommerce_Sales[[#This Row],[Order_Date]],"mmmm")</f>
        <v>December</v>
      </c>
      <c r="K4026" s="1" t="s">
        <v>1947</v>
      </c>
      <c r="L4026" s="1" t="s">
        <v>3262</v>
      </c>
      <c r="M4026" s="1" t="s">
        <v>2047</v>
      </c>
      <c r="N4026" s="1" t="s">
        <v>1989</v>
      </c>
      <c r="O4026" s="3">
        <v>195</v>
      </c>
      <c r="P4026">
        <v>8</v>
      </c>
      <c r="Q4026" s="3">
        <v>1564</v>
      </c>
      <c r="R4026" s="1" t="s">
        <v>1951</v>
      </c>
      <c r="S4026" s="3">
        <v>226</v>
      </c>
      <c r="T4026">
        <v>8</v>
      </c>
      <c r="U4026" t="str">
        <f>IF(Ecommerce_Sales[[#This Row],[Delivery_Time_Days]]&gt;7,"Delay",IF(Ecommerce_Sales[[#This Row],[Delivery_Time_Days]] = 0,"No delivery",IF(Ecommerce_Sales[[#This Row],[Delivery_Time_Days]]&lt;=7,"On-time")))</f>
        <v>Delay</v>
      </c>
      <c r="V4026" s="7">
        <f>Ecommerce_Sales[[#This Row],[Profit]]/Ecommerce_Sales[[#This Row],[Total_Price]]</f>
        <v>0.25</v>
      </c>
      <c r="W4026" s="3">
        <v>391</v>
      </c>
      <c r="X4026" s="3"/>
    </row>
    <row r="4027" spans="1:24" x14ac:dyDescent="0.25">
      <c r="A4027" s="1" t="s">
        <v>10264</v>
      </c>
      <c r="B4027" s="1" t="s">
        <v>1639</v>
      </c>
      <c r="C4027" s="1" t="s">
        <v>1640</v>
      </c>
      <c r="D4027" s="1" t="s">
        <v>6056</v>
      </c>
      <c r="E4027" s="1" t="s">
        <v>1961</v>
      </c>
      <c r="F4027" s="2">
        <v>45071</v>
      </c>
      <c r="G4027" s="2">
        <v>45391</v>
      </c>
      <c r="H4027" s="2" t="str">
        <f>TEXT(Ecommerce_Sales[[#This Row],[Order_Date]],"mmmm")</f>
        <v>April</v>
      </c>
      <c r="I4027" s="2" t="str">
        <f>TEXT(Ecommerce_Sales[[#This Row],[Order_Date]],"yyyy")</f>
        <v>2024</v>
      </c>
      <c r="J4027" s="2" t="str">
        <f>TEXT(Ecommerce_Sales[[#This Row],[Order_Date]],"mmmm")</f>
        <v>April</v>
      </c>
      <c r="K4027" s="1" t="s">
        <v>1947</v>
      </c>
      <c r="L4027" s="1" t="s">
        <v>10265</v>
      </c>
      <c r="M4027" s="1" t="s">
        <v>1968</v>
      </c>
      <c r="N4027" s="1" t="s">
        <v>1957</v>
      </c>
      <c r="O4027" s="3">
        <v>292</v>
      </c>
      <c r="P4027">
        <v>3</v>
      </c>
      <c r="Q4027" s="3">
        <v>875</v>
      </c>
      <c r="R4027" s="1" t="s">
        <v>1958</v>
      </c>
      <c r="S4027" s="3">
        <v>98</v>
      </c>
      <c r="T4027">
        <v>10</v>
      </c>
      <c r="U4027" t="str">
        <f>IF(Ecommerce_Sales[[#This Row],[Delivery_Time_Days]]&gt;7,"Delay",IF(Ecommerce_Sales[[#This Row],[Delivery_Time_Days]] = 0,"No delivery",IF(Ecommerce_Sales[[#This Row],[Delivery_Time_Days]]&lt;=7,"On-time")))</f>
        <v>Delay</v>
      </c>
      <c r="V4027" s="7">
        <f>Ecommerce_Sales[[#This Row],[Profit]]/Ecommerce_Sales[[#This Row],[Total_Price]]</f>
        <v>0.14971428571428572</v>
      </c>
      <c r="W4027" s="3">
        <v>131</v>
      </c>
      <c r="X4027" s="3"/>
    </row>
    <row r="4028" spans="1:24" x14ac:dyDescent="0.25">
      <c r="A4028" s="1" t="s">
        <v>10266</v>
      </c>
      <c r="B4028" s="1" t="s">
        <v>726</v>
      </c>
      <c r="C4028" s="1" t="s">
        <v>727</v>
      </c>
      <c r="D4028" s="1" t="s">
        <v>2803</v>
      </c>
      <c r="E4028" s="1" t="s">
        <v>1966</v>
      </c>
      <c r="F4028" s="2">
        <v>45179</v>
      </c>
      <c r="G4028" s="2">
        <v>45162</v>
      </c>
      <c r="H4028" s="2" t="str">
        <f>TEXT(Ecommerce_Sales[[#This Row],[Order_Date]],"mmmm")</f>
        <v>August</v>
      </c>
      <c r="I4028" s="2" t="str">
        <f>TEXT(Ecommerce_Sales[[#This Row],[Order_Date]],"yyyy")</f>
        <v>2023</v>
      </c>
      <c r="J4028" s="2" t="str">
        <f>TEXT(Ecommerce_Sales[[#This Row],[Order_Date]],"mmmm")</f>
        <v>August</v>
      </c>
      <c r="K4028" s="1" t="s">
        <v>1992</v>
      </c>
      <c r="L4028" s="1" t="s">
        <v>5876</v>
      </c>
      <c r="M4028" s="1" t="s">
        <v>1972</v>
      </c>
      <c r="N4028" s="1" t="s">
        <v>1973</v>
      </c>
      <c r="O4028" s="3">
        <v>897</v>
      </c>
      <c r="P4028">
        <v>3</v>
      </c>
      <c r="Q4028" s="3">
        <v>2692</v>
      </c>
      <c r="R4028" s="1" t="s">
        <v>2012</v>
      </c>
      <c r="S4028" s="3">
        <v>237</v>
      </c>
      <c r="U4028" t="str">
        <f>IF(Ecommerce_Sales[[#This Row],[Delivery_Time_Days]]&gt;7,"Delay",IF(Ecommerce_Sales[[#This Row],[Delivery_Time_Days]] = 0,"No delivery",IF(Ecommerce_Sales[[#This Row],[Delivery_Time_Days]]&lt;=7,"On-time")))</f>
        <v>No delivery</v>
      </c>
      <c r="V4028" s="7">
        <f>Ecommerce_Sales[[#This Row],[Profit]]/Ecommerce_Sales[[#This Row],[Total_Price]]</f>
        <v>0.300148588410104</v>
      </c>
      <c r="W4028" s="3">
        <v>808</v>
      </c>
      <c r="X4028" s="3"/>
    </row>
    <row r="4029" spans="1:24" x14ac:dyDescent="0.25">
      <c r="A4029" s="1" t="s">
        <v>10267</v>
      </c>
      <c r="B4029" s="1" t="s">
        <v>1291</v>
      </c>
      <c r="C4029" s="1" t="s">
        <v>1292</v>
      </c>
      <c r="D4029" s="1" t="s">
        <v>2404</v>
      </c>
      <c r="E4029" s="1" t="s">
        <v>1996</v>
      </c>
      <c r="F4029" s="2">
        <v>45355</v>
      </c>
      <c r="G4029" s="2">
        <v>45388</v>
      </c>
      <c r="H4029" s="2" t="str">
        <f>TEXT(Ecommerce_Sales[[#This Row],[Order_Date]],"mmmm")</f>
        <v>April</v>
      </c>
      <c r="I4029" s="2" t="str">
        <f>TEXT(Ecommerce_Sales[[#This Row],[Order_Date]],"yyyy")</f>
        <v>2024</v>
      </c>
      <c r="J4029" s="2" t="str">
        <f>TEXT(Ecommerce_Sales[[#This Row],[Order_Date]],"mmmm")</f>
        <v>April</v>
      </c>
      <c r="K4029" s="1" t="s">
        <v>1947</v>
      </c>
      <c r="L4029" s="1" t="s">
        <v>10268</v>
      </c>
      <c r="M4029" s="1" t="s">
        <v>2058</v>
      </c>
      <c r="N4029" s="1" t="s">
        <v>1950</v>
      </c>
      <c r="O4029" s="3">
        <v>402</v>
      </c>
      <c r="P4029">
        <v>4</v>
      </c>
      <c r="Q4029" s="3">
        <v>1608</v>
      </c>
      <c r="R4029" s="1" t="s">
        <v>1951</v>
      </c>
      <c r="S4029" s="3">
        <v>203</v>
      </c>
      <c r="T4029">
        <v>6</v>
      </c>
      <c r="U4029" t="str">
        <f>IF(Ecommerce_Sales[[#This Row],[Delivery_Time_Days]]&gt;7,"Delay",IF(Ecommerce_Sales[[#This Row],[Delivery_Time_Days]] = 0,"No delivery",IF(Ecommerce_Sales[[#This Row],[Delivery_Time_Days]]&lt;=7,"On-time")))</f>
        <v>On-time</v>
      </c>
      <c r="V4029" s="7">
        <f>Ecommerce_Sales[[#This Row],[Profit]]/Ecommerce_Sales[[#This Row],[Total_Price]]</f>
        <v>0.39987562189054726</v>
      </c>
      <c r="W4029" s="3">
        <v>643</v>
      </c>
      <c r="X4029" s="3"/>
    </row>
    <row r="4030" spans="1:24" x14ac:dyDescent="0.25">
      <c r="A4030" s="1" t="s">
        <v>10269</v>
      </c>
      <c r="B4030" s="1" t="s">
        <v>930</v>
      </c>
      <c r="C4030" s="1" t="s">
        <v>931</v>
      </c>
      <c r="D4030" s="1" t="s">
        <v>3866</v>
      </c>
      <c r="E4030" s="1" t="s">
        <v>1966</v>
      </c>
      <c r="F4030" s="2">
        <v>45004</v>
      </c>
      <c r="G4030" s="2">
        <v>45398</v>
      </c>
      <c r="H4030" s="2" t="str">
        <f>TEXT(Ecommerce_Sales[[#This Row],[Order_Date]],"mmmm")</f>
        <v>April</v>
      </c>
      <c r="I4030" s="2" t="str">
        <f>TEXT(Ecommerce_Sales[[#This Row],[Order_Date]],"yyyy")</f>
        <v>2024</v>
      </c>
      <c r="J4030" s="2" t="str">
        <f>TEXT(Ecommerce_Sales[[#This Row],[Order_Date]],"mmmm")</f>
        <v>April</v>
      </c>
      <c r="K4030" s="1" t="s">
        <v>1947</v>
      </c>
      <c r="L4030" s="1" t="s">
        <v>10270</v>
      </c>
      <c r="M4030" s="1" t="s">
        <v>1988</v>
      </c>
      <c r="N4030" s="1" t="s">
        <v>1989</v>
      </c>
      <c r="O4030" s="3">
        <v>838</v>
      </c>
      <c r="P4030">
        <v>2</v>
      </c>
      <c r="Q4030" s="3">
        <v>1677</v>
      </c>
      <c r="R4030" s="1" t="s">
        <v>1951</v>
      </c>
      <c r="S4030" s="3">
        <v>242</v>
      </c>
      <c r="T4030">
        <v>5</v>
      </c>
      <c r="U4030" t="str">
        <f>IF(Ecommerce_Sales[[#This Row],[Delivery_Time_Days]]&gt;7,"Delay",IF(Ecommerce_Sales[[#This Row],[Delivery_Time_Days]] = 0,"No delivery",IF(Ecommerce_Sales[[#This Row],[Delivery_Time_Days]]&lt;=7,"On-time")))</f>
        <v>On-time</v>
      </c>
      <c r="V4030" s="7">
        <f>Ecommerce_Sales[[#This Row],[Profit]]/Ecommerce_Sales[[#This Row],[Total_Price]]</f>
        <v>0.24985092426952893</v>
      </c>
      <c r="W4030" s="3">
        <v>419</v>
      </c>
      <c r="X4030" s="3"/>
    </row>
    <row r="4031" spans="1:24" x14ac:dyDescent="0.25">
      <c r="A4031" s="1" t="s">
        <v>10271</v>
      </c>
      <c r="B4031" s="1" t="s">
        <v>730</v>
      </c>
      <c r="C4031" s="1" t="s">
        <v>731</v>
      </c>
      <c r="D4031" s="1" t="s">
        <v>8821</v>
      </c>
      <c r="E4031" s="1" t="s">
        <v>1961</v>
      </c>
      <c r="F4031" s="2">
        <v>45473</v>
      </c>
      <c r="G4031" s="2">
        <v>45448</v>
      </c>
      <c r="H4031" s="2" t="str">
        <f>TEXT(Ecommerce_Sales[[#This Row],[Order_Date]],"mmmm")</f>
        <v>June</v>
      </c>
      <c r="I4031" s="2" t="str">
        <f>TEXT(Ecommerce_Sales[[#This Row],[Order_Date]],"yyyy")</f>
        <v>2024</v>
      </c>
      <c r="J4031" s="2" t="str">
        <f>TEXT(Ecommerce_Sales[[#This Row],[Order_Date]],"mmmm")</f>
        <v>June</v>
      </c>
      <c r="K4031" s="1" t="s">
        <v>1947</v>
      </c>
      <c r="L4031" s="1" t="s">
        <v>10272</v>
      </c>
      <c r="M4031" s="1" t="s">
        <v>2054</v>
      </c>
      <c r="N4031" s="1" t="s">
        <v>1957</v>
      </c>
      <c r="O4031" s="3">
        <v>191</v>
      </c>
      <c r="P4031">
        <v>2</v>
      </c>
      <c r="Q4031" s="3">
        <v>382</v>
      </c>
      <c r="R4031" s="1" t="s">
        <v>1958</v>
      </c>
      <c r="S4031" s="3">
        <v>45</v>
      </c>
      <c r="T4031">
        <v>4</v>
      </c>
      <c r="U4031" t="str">
        <f>IF(Ecommerce_Sales[[#This Row],[Delivery_Time_Days]]&gt;7,"Delay",IF(Ecommerce_Sales[[#This Row],[Delivery_Time_Days]] = 0,"No delivery",IF(Ecommerce_Sales[[#This Row],[Delivery_Time_Days]]&lt;=7,"On-time")))</f>
        <v>On-time</v>
      </c>
      <c r="V4031" s="7">
        <f>Ecommerce_Sales[[#This Row],[Profit]]/Ecommerce_Sales[[#This Row],[Total_Price]]</f>
        <v>0.14921465968586387</v>
      </c>
      <c r="W4031" s="3">
        <v>57</v>
      </c>
      <c r="X4031" s="3"/>
    </row>
    <row r="4032" spans="1:24" x14ac:dyDescent="0.25">
      <c r="A4032" s="1" t="s">
        <v>10273</v>
      </c>
      <c r="B4032" s="1" t="s">
        <v>1351</v>
      </c>
      <c r="C4032" s="1" t="s">
        <v>1352</v>
      </c>
      <c r="D4032" s="1" t="s">
        <v>5746</v>
      </c>
      <c r="E4032" s="1" t="s">
        <v>1981</v>
      </c>
      <c r="F4032" s="2">
        <v>45510</v>
      </c>
      <c r="G4032" s="2">
        <v>44976</v>
      </c>
      <c r="H4032" s="2" t="str">
        <f>TEXT(Ecommerce_Sales[[#This Row],[Order_Date]],"mmmm")</f>
        <v>February</v>
      </c>
      <c r="I4032" s="2" t="str">
        <f>TEXT(Ecommerce_Sales[[#This Row],[Order_Date]],"yyyy")</f>
        <v>2023</v>
      </c>
      <c r="J4032" s="2" t="str">
        <f>TEXT(Ecommerce_Sales[[#This Row],[Order_Date]],"mmmm")</f>
        <v>February</v>
      </c>
      <c r="K4032" s="1" t="s">
        <v>1947</v>
      </c>
      <c r="L4032" s="1" t="s">
        <v>10274</v>
      </c>
      <c r="M4032" s="1" t="s">
        <v>1963</v>
      </c>
      <c r="N4032" s="1" t="s">
        <v>1957</v>
      </c>
      <c r="O4032" s="3">
        <v>231</v>
      </c>
      <c r="P4032">
        <v>1</v>
      </c>
      <c r="Q4032" s="3">
        <v>231</v>
      </c>
      <c r="R4032" s="1" t="s">
        <v>2008</v>
      </c>
      <c r="S4032" s="3">
        <v>17</v>
      </c>
      <c r="T4032">
        <v>10</v>
      </c>
      <c r="U4032" t="str">
        <f>IF(Ecommerce_Sales[[#This Row],[Delivery_Time_Days]]&gt;7,"Delay",IF(Ecommerce_Sales[[#This Row],[Delivery_Time_Days]] = 0,"No delivery",IF(Ecommerce_Sales[[#This Row],[Delivery_Time_Days]]&lt;=7,"On-time")))</f>
        <v>Delay</v>
      </c>
      <c r="V4032" s="7">
        <f>Ecommerce_Sales[[#This Row],[Profit]]/Ecommerce_Sales[[#This Row],[Total_Price]]</f>
        <v>0.15151515151515152</v>
      </c>
      <c r="W4032" s="3">
        <v>35</v>
      </c>
      <c r="X4032" s="3"/>
    </row>
    <row r="4033" spans="1:24" x14ac:dyDescent="0.25">
      <c r="A4033" s="1" t="s">
        <v>10275</v>
      </c>
      <c r="B4033" s="1" t="s">
        <v>561</v>
      </c>
      <c r="C4033" s="1" t="s">
        <v>562</v>
      </c>
      <c r="D4033" s="1" t="s">
        <v>3345</v>
      </c>
      <c r="E4033" s="1" t="s">
        <v>1954</v>
      </c>
      <c r="F4033" s="2">
        <v>45031</v>
      </c>
      <c r="G4033" s="2">
        <v>45622</v>
      </c>
      <c r="H4033" s="2" t="str">
        <f>TEXT(Ecommerce_Sales[[#This Row],[Order_Date]],"mmmm")</f>
        <v>November</v>
      </c>
      <c r="I4033" s="2" t="str">
        <f>TEXT(Ecommerce_Sales[[#This Row],[Order_Date]],"yyyy")</f>
        <v>2024</v>
      </c>
      <c r="J4033" s="2" t="str">
        <f>TEXT(Ecommerce_Sales[[#This Row],[Order_Date]],"mmmm")</f>
        <v>November</v>
      </c>
      <c r="K4033" s="1" t="s">
        <v>1947</v>
      </c>
      <c r="L4033" s="1" t="s">
        <v>10276</v>
      </c>
      <c r="M4033" s="1" t="s">
        <v>1968</v>
      </c>
      <c r="N4033" s="1" t="s">
        <v>1957</v>
      </c>
      <c r="O4033" s="3">
        <v>1001</v>
      </c>
      <c r="P4033">
        <v>7</v>
      </c>
      <c r="Q4033" s="3">
        <v>7006</v>
      </c>
      <c r="R4033" s="1" t="s">
        <v>1951</v>
      </c>
      <c r="S4033" s="3">
        <v>556</v>
      </c>
      <c r="T4033">
        <v>10</v>
      </c>
      <c r="U4033" t="str">
        <f>IF(Ecommerce_Sales[[#This Row],[Delivery_Time_Days]]&gt;7,"Delay",IF(Ecommerce_Sales[[#This Row],[Delivery_Time_Days]] = 0,"No delivery",IF(Ecommerce_Sales[[#This Row],[Delivery_Time_Days]]&lt;=7,"On-time")))</f>
        <v>Delay</v>
      </c>
      <c r="V4033" s="7">
        <f>Ecommerce_Sales[[#This Row],[Profit]]/Ecommerce_Sales[[#This Row],[Total_Price]]</f>
        <v>0.15001427347987439</v>
      </c>
      <c r="W4033" s="3">
        <v>1051</v>
      </c>
      <c r="X4033" s="3"/>
    </row>
    <row r="4034" spans="1:24" x14ac:dyDescent="0.25">
      <c r="A4034" s="1" t="s">
        <v>10277</v>
      </c>
      <c r="B4034" s="1" t="s">
        <v>1808</v>
      </c>
      <c r="C4034" s="1" t="s">
        <v>1809</v>
      </c>
      <c r="D4034" s="1" t="s">
        <v>2708</v>
      </c>
      <c r="E4034" s="1" t="s">
        <v>2005</v>
      </c>
      <c r="F4034" s="2">
        <v>45342</v>
      </c>
      <c r="G4034" s="2">
        <v>45003</v>
      </c>
      <c r="H4034" s="2" t="str">
        <f>TEXT(Ecommerce_Sales[[#This Row],[Order_Date]],"mmmm")</f>
        <v>March</v>
      </c>
      <c r="I4034" s="2" t="str">
        <f>TEXT(Ecommerce_Sales[[#This Row],[Order_Date]],"yyyy")</f>
        <v>2023</v>
      </c>
      <c r="J4034" s="2" t="str">
        <f>TEXT(Ecommerce_Sales[[#This Row],[Order_Date]],"mmmm")</f>
        <v>March</v>
      </c>
      <c r="K4034" s="1" t="s">
        <v>1947</v>
      </c>
      <c r="L4034" s="1" t="s">
        <v>10278</v>
      </c>
      <c r="M4034" s="1" t="s">
        <v>2030</v>
      </c>
      <c r="N4034" s="1" t="s">
        <v>1978</v>
      </c>
      <c r="O4034" s="3">
        <v>859</v>
      </c>
      <c r="P4034">
        <v>5</v>
      </c>
      <c r="Q4034" s="3">
        <v>4293</v>
      </c>
      <c r="R4034" s="1" t="s">
        <v>2012</v>
      </c>
      <c r="S4034" s="3">
        <v>582</v>
      </c>
      <c r="T4034">
        <v>9</v>
      </c>
      <c r="U4034" t="str">
        <f>IF(Ecommerce_Sales[[#This Row],[Delivery_Time_Days]]&gt;7,"Delay",IF(Ecommerce_Sales[[#This Row],[Delivery_Time_Days]] = 0,"No delivery",IF(Ecommerce_Sales[[#This Row],[Delivery_Time_Days]]&lt;=7,"On-time")))</f>
        <v>Delay</v>
      </c>
      <c r="V4034" s="7">
        <f>Ecommerce_Sales[[#This Row],[Profit]]/Ecommerce_Sales[[#This Row],[Total_Price]]</f>
        <v>0.35010482180293501</v>
      </c>
      <c r="W4034" s="3">
        <v>1503</v>
      </c>
      <c r="X4034" s="3"/>
    </row>
    <row r="4035" spans="1:24" x14ac:dyDescent="0.25">
      <c r="A4035" s="1" t="s">
        <v>10279</v>
      </c>
      <c r="B4035" s="1" t="s">
        <v>1187</v>
      </c>
      <c r="C4035" s="1" t="s">
        <v>1188</v>
      </c>
      <c r="D4035" s="1" t="s">
        <v>2282</v>
      </c>
      <c r="E4035" s="1" t="s">
        <v>1946</v>
      </c>
      <c r="F4035" s="2">
        <v>45431</v>
      </c>
      <c r="G4035" s="2">
        <v>45333</v>
      </c>
      <c r="H4035" s="2" t="str">
        <f>TEXT(Ecommerce_Sales[[#This Row],[Order_Date]],"mmmm")</f>
        <v>February</v>
      </c>
      <c r="I4035" s="2" t="str">
        <f>TEXT(Ecommerce_Sales[[#This Row],[Order_Date]],"yyyy")</f>
        <v>2024</v>
      </c>
      <c r="J4035" s="2" t="str">
        <f>TEXT(Ecommerce_Sales[[#This Row],[Order_Date]],"mmmm")</f>
        <v>February</v>
      </c>
      <c r="K4035" s="1" t="s">
        <v>1947</v>
      </c>
      <c r="L4035" s="1" t="s">
        <v>3270</v>
      </c>
      <c r="M4035" s="1" t="s">
        <v>1998</v>
      </c>
      <c r="N4035" s="1" t="s">
        <v>1973</v>
      </c>
      <c r="O4035" s="3">
        <v>911</v>
      </c>
      <c r="P4035">
        <v>3</v>
      </c>
      <c r="Q4035" s="3">
        <v>2733</v>
      </c>
      <c r="R4035" s="1" t="s">
        <v>1958</v>
      </c>
      <c r="S4035" s="3">
        <v>358</v>
      </c>
      <c r="T4035">
        <v>10</v>
      </c>
      <c r="U4035" t="str">
        <f>IF(Ecommerce_Sales[[#This Row],[Delivery_Time_Days]]&gt;7,"Delay",IF(Ecommerce_Sales[[#This Row],[Delivery_Time_Days]] = 0,"No delivery",IF(Ecommerce_Sales[[#This Row],[Delivery_Time_Days]]&lt;=7,"On-time")))</f>
        <v>Delay</v>
      </c>
      <c r="V4035" s="7">
        <f>Ecommerce_Sales[[#This Row],[Profit]]/Ecommerce_Sales[[#This Row],[Total_Price]]</f>
        <v>0.30003658982802783</v>
      </c>
      <c r="W4035" s="3">
        <v>820</v>
      </c>
      <c r="X4035" s="3"/>
    </row>
    <row r="4036" spans="1:24" x14ac:dyDescent="0.25">
      <c r="A4036" s="1" t="s">
        <v>10280</v>
      </c>
      <c r="B4036" s="1" t="s">
        <v>160</v>
      </c>
      <c r="C4036" s="1" t="s">
        <v>161</v>
      </c>
      <c r="D4036" s="1" t="s">
        <v>3396</v>
      </c>
      <c r="E4036" s="1" t="s">
        <v>2005</v>
      </c>
      <c r="F4036" s="2">
        <v>45489</v>
      </c>
      <c r="G4036" s="2">
        <v>45556</v>
      </c>
      <c r="H4036" s="2" t="str">
        <f>TEXT(Ecommerce_Sales[[#This Row],[Order_Date]],"mmmm")</f>
        <v>September</v>
      </c>
      <c r="I4036" s="2" t="str">
        <f>TEXT(Ecommerce_Sales[[#This Row],[Order_Date]],"yyyy")</f>
        <v>2024</v>
      </c>
      <c r="J4036" s="2" t="str">
        <f>TEXT(Ecommerce_Sales[[#This Row],[Order_Date]],"mmmm")</f>
        <v>September</v>
      </c>
      <c r="K4036" s="1" t="s">
        <v>1947</v>
      </c>
      <c r="L4036" s="1" t="s">
        <v>8542</v>
      </c>
      <c r="M4036" s="1" t="s">
        <v>2058</v>
      </c>
      <c r="N4036" s="1" t="s">
        <v>1950</v>
      </c>
      <c r="O4036" s="3">
        <v>668</v>
      </c>
      <c r="P4036">
        <v>4</v>
      </c>
      <c r="Q4036" s="3">
        <v>2674</v>
      </c>
      <c r="R4036" s="1" t="s">
        <v>2016</v>
      </c>
      <c r="S4036" s="3">
        <v>227</v>
      </c>
      <c r="T4036">
        <v>4</v>
      </c>
      <c r="U4036" t="str">
        <f>IF(Ecommerce_Sales[[#This Row],[Delivery_Time_Days]]&gt;7,"Delay",IF(Ecommerce_Sales[[#This Row],[Delivery_Time_Days]] = 0,"No delivery",IF(Ecommerce_Sales[[#This Row],[Delivery_Time_Days]]&lt;=7,"On-time")))</f>
        <v>On-time</v>
      </c>
      <c r="V4036" s="7">
        <f>Ecommerce_Sales[[#This Row],[Profit]]/Ecommerce_Sales[[#This Row],[Total_Price]]</f>
        <v>0.39977561705310394</v>
      </c>
      <c r="W4036" s="3">
        <v>1069</v>
      </c>
      <c r="X4036" s="3"/>
    </row>
    <row r="4037" spans="1:24" x14ac:dyDescent="0.25">
      <c r="A4037" s="1" t="s">
        <v>10281</v>
      </c>
      <c r="B4037" s="1" t="s">
        <v>484</v>
      </c>
      <c r="C4037" s="1" t="s">
        <v>485</v>
      </c>
      <c r="D4037" s="1" t="s">
        <v>2684</v>
      </c>
      <c r="E4037" s="1" t="s">
        <v>1996</v>
      </c>
      <c r="F4037" s="2">
        <v>45062</v>
      </c>
      <c r="G4037" s="2">
        <v>45430</v>
      </c>
      <c r="H4037" s="2" t="str">
        <f>TEXT(Ecommerce_Sales[[#This Row],[Order_Date]],"mmmm")</f>
        <v>May</v>
      </c>
      <c r="I4037" s="2" t="str">
        <f>TEXT(Ecommerce_Sales[[#This Row],[Order_Date]],"yyyy")</f>
        <v>2024</v>
      </c>
      <c r="J4037" s="2" t="str">
        <f>TEXT(Ecommerce_Sales[[#This Row],[Order_Date]],"mmmm")</f>
        <v>May</v>
      </c>
      <c r="K4037" s="1" t="s">
        <v>1947</v>
      </c>
      <c r="L4037" s="1" t="s">
        <v>5504</v>
      </c>
      <c r="M4037" s="1" t="s">
        <v>1972</v>
      </c>
      <c r="N4037" s="1" t="s">
        <v>1973</v>
      </c>
      <c r="O4037" s="3">
        <v>260</v>
      </c>
      <c r="P4037">
        <v>4</v>
      </c>
      <c r="Q4037" s="3">
        <v>1040</v>
      </c>
      <c r="R4037" s="1" t="s">
        <v>1951</v>
      </c>
      <c r="S4037" s="3">
        <v>63</v>
      </c>
      <c r="T4037">
        <v>10</v>
      </c>
      <c r="U4037" t="str">
        <f>IF(Ecommerce_Sales[[#This Row],[Delivery_Time_Days]]&gt;7,"Delay",IF(Ecommerce_Sales[[#This Row],[Delivery_Time_Days]] = 0,"No delivery",IF(Ecommerce_Sales[[#This Row],[Delivery_Time_Days]]&lt;=7,"On-time")))</f>
        <v>Delay</v>
      </c>
      <c r="V4037" s="7">
        <f>Ecommerce_Sales[[#This Row],[Profit]]/Ecommerce_Sales[[#This Row],[Total_Price]]</f>
        <v>0.3</v>
      </c>
      <c r="W4037" s="3">
        <v>312</v>
      </c>
      <c r="X4037" s="3"/>
    </row>
    <row r="4038" spans="1:24" x14ac:dyDescent="0.25">
      <c r="A4038" s="1" t="s">
        <v>10282</v>
      </c>
      <c r="B4038" s="1" t="s">
        <v>470</v>
      </c>
      <c r="C4038" s="1" t="s">
        <v>471</v>
      </c>
      <c r="D4038" s="1" t="s">
        <v>2631</v>
      </c>
      <c r="E4038" s="1" t="s">
        <v>1981</v>
      </c>
      <c r="F4038" s="2">
        <v>45228</v>
      </c>
      <c r="G4038" s="2">
        <v>44974</v>
      </c>
      <c r="H4038" s="2" t="str">
        <f>TEXT(Ecommerce_Sales[[#This Row],[Order_Date]],"mmmm")</f>
        <v>February</v>
      </c>
      <c r="I4038" s="2" t="str">
        <f>TEXT(Ecommerce_Sales[[#This Row],[Order_Date]],"yyyy")</f>
        <v>2023</v>
      </c>
      <c r="J4038" s="2" t="str">
        <f>TEXT(Ecommerce_Sales[[#This Row],[Order_Date]],"mmmm")</f>
        <v>February</v>
      </c>
      <c r="K4038" s="1" t="s">
        <v>1947</v>
      </c>
      <c r="L4038" s="1" t="s">
        <v>5346</v>
      </c>
      <c r="M4038" s="1" t="s">
        <v>1988</v>
      </c>
      <c r="N4038" s="1" t="s">
        <v>1989</v>
      </c>
      <c r="O4038" s="3">
        <v>255</v>
      </c>
      <c r="P4038">
        <v>2</v>
      </c>
      <c r="Q4038" s="3">
        <v>510</v>
      </c>
      <c r="R4038" s="1" t="s">
        <v>1951</v>
      </c>
      <c r="S4038" s="3">
        <v>68</v>
      </c>
      <c r="T4038">
        <v>9</v>
      </c>
      <c r="U4038" t="str">
        <f>IF(Ecommerce_Sales[[#This Row],[Delivery_Time_Days]]&gt;7,"Delay",IF(Ecommerce_Sales[[#This Row],[Delivery_Time_Days]] = 0,"No delivery",IF(Ecommerce_Sales[[#This Row],[Delivery_Time_Days]]&lt;=7,"On-time")))</f>
        <v>Delay</v>
      </c>
      <c r="V4038" s="7">
        <f>Ecommerce_Sales[[#This Row],[Profit]]/Ecommerce_Sales[[#This Row],[Total_Price]]</f>
        <v>0.25098039215686274</v>
      </c>
      <c r="W4038" s="3">
        <v>128</v>
      </c>
      <c r="X4038" s="3"/>
    </row>
    <row r="4039" spans="1:24" x14ac:dyDescent="0.25">
      <c r="A4039" s="1" t="s">
        <v>10283</v>
      </c>
      <c r="B4039" s="1" t="s">
        <v>214</v>
      </c>
      <c r="C4039" s="1" t="s">
        <v>215</v>
      </c>
      <c r="D4039" s="1" t="s">
        <v>3654</v>
      </c>
      <c r="E4039" s="1" t="s">
        <v>2005</v>
      </c>
      <c r="F4039" s="2">
        <v>45036</v>
      </c>
      <c r="G4039" s="2">
        <v>44932</v>
      </c>
      <c r="H4039" s="2" t="str">
        <f>TEXT(Ecommerce_Sales[[#This Row],[Order_Date]],"mmmm")</f>
        <v>January</v>
      </c>
      <c r="I4039" s="2" t="str">
        <f>TEXT(Ecommerce_Sales[[#This Row],[Order_Date]],"yyyy")</f>
        <v>2023</v>
      </c>
      <c r="J4039" s="2" t="str">
        <f>TEXT(Ecommerce_Sales[[#This Row],[Order_Date]],"mmmm")</f>
        <v>January</v>
      </c>
      <c r="K4039" s="1" t="s">
        <v>1947</v>
      </c>
      <c r="L4039" s="1" t="s">
        <v>7084</v>
      </c>
      <c r="M4039" s="1" t="s">
        <v>2007</v>
      </c>
      <c r="N4039" s="1" t="s">
        <v>1973</v>
      </c>
      <c r="O4039" s="3">
        <v>138</v>
      </c>
      <c r="P4039">
        <v>1</v>
      </c>
      <c r="Q4039" s="3">
        <v>138</v>
      </c>
      <c r="R4039" s="1" t="s">
        <v>1951</v>
      </c>
      <c r="S4039" s="3">
        <v>9</v>
      </c>
      <c r="T4039">
        <v>6</v>
      </c>
      <c r="U4039" t="str">
        <f>IF(Ecommerce_Sales[[#This Row],[Delivery_Time_Days]]&gt;7,"Delay",IF(Ecommerce_Sales[[#This Row],[Delivery_Time_Days]] = 0,"No delivery",IF(Ecommerce_Sales[[#This Row],[Delivery_Time_Days]]&lt;=7,"On-time")))</f>
        <v>On-time</v>
      </c>
      <c r="V4039" s="7">
        <f>Ecommerce_Sales[[#This Row],[Profit]]/Ecommerce_Sales[[#This Row],[Total_Price]]</f>
        <v>0.29710144927536231</v>
      </c>
      <c r="W4039" s="3">
        <v>41</v>
      </c>
      <c r="X4039" s="3"/>
    </row>
    <row r="4040" spans="1:24" x14ac:dyDescent="0.25">
      <c r="A4040" s="1" t="s">
        <v>10284</v>
      </c>
      <c r="B4040" s="1" t="s">
        <v>1443</v>
      </c>
      <c r="C4040" s="1" t="s">
        <v>1444</v>
      </c>
      <c r="D4040" s="1" t="s">
        <v>8389</v>
      </c>
      <c r="E4040" s="1" t="s">
        <v>2005</v>
      </c>
      <c r="F4040" s="2">
        <v>45337</v>
      </c>
      <c r="G4040" s="2">
        <v>45092</v>
      </c>
      <c r="H4040" s="2" t="str">
        <f>TEXT(Ecommerce_Sales[[#This Row],[Order_Date]],"mmmm")</f>
        <v>June</v>
      </c>
      <c r="I4040" s="2" t="str">
        <f>TEXT(Ecommerce_Sales[[#This Row],[Order_Date]],"yyyy")</f>
        <v>2023</v>
      </c>
      <c r="J4040" s="2" t="str">
        <f>TEXT(Ecommerce_Sales[[#This Row],[Order_Date]],"mmmm")</f>
        <v>June</v>
      </c>
      <c r="K4040" s="1" t="s">
        <v>1947</v>
      </c>
      <c r="L4040" s="1" t="s">
        <v>10285</v>
      </c>
      <c r="M4040" s="1" t="s">
        <v>1963</v>
      </c>
      <c r="N4040" s="1" t="s">
        <v>1957</v>
      </c>
      <c r="O4040" s="3">
        <v>1136</v>
      </c>
      <c r="P4040">
        <v>1</v>
      </c>
      <c r="Q4040" s="3">
        <v>1136</v>
      </c>
      <c r="R4040" s="1" t="s">
        <v>1951</v>
      </c>
      <c r="S4040" s="3">
        <v>157</v>
      </c>
      <c r="T4040">
        <v>10</v>
      </c>
      <c r="U4040" t="str">
        <f>IF(Ecommerce_Sales[[#This Row],[Delivery_Time_Days]]&gt;7,"Delay",IF(Ecommerce_Sales[[#This Row],[Delivery_Time_Days]] = 0,"No delivery",IF(Ecommerce_Sales[[#This Row],[Delivery_Time_Days]]&lt;=7,"On-time")))</f>
        <v>Delay</v>
      </c>
      <c r="V4040" s="7">
        <f>Ecommerce_Sales[[#This Row],[Profit]]/Ecommerce_Sales[[#This Row],[Total_Price]]</f>
        <v>0.14964788732394366</v>
      </c>
      <c r="W4040" s="3">
        <v>170</v>
      </c>
      <c r="X4040" s="3"/>
    </row>
    <row r="4041" spans="1:24" x14ac:dyDescent="0.25">
      <c r="A4041" s="1" t="s">
        <v>10286</v>
      </c>
      <c r="B4041" s="1" t="s">
        <v>88</v>
      </c>
      <c r="C4041" s="1" t="s">
        <v>89</v>
      </c>
      <c r="D4041" s="1" t="s">
        <v>3134</v>
      </c>
      <c r="E4041" s="1" t="s">
        <v>1961</v>
      </c>
      <c r="F4041" s="2">
        <v>45107</v>
      </c>
      <c r="G4041" s="2">
        <v>45507</v>
      </c>
      <c r="H4041" s="2" t="str">
        <f>TEXT(Ecommerce_Sales[[#This Row],[Order_Date]],"mmmm")</f>
        <v>August</v>
      </c>
      <c r="I4041" s="2" t="str">
        <f>TEXT(Ecommerce_Sales[[#This Row],[Order_Date]],"yyyy")</f>
        <v>2024</v>
      </c>
      <c r="J4041" s="2" t="str">
        <f>TEXT(Ecommerce_Sales[[#This Row],[Order_Date]],"mmmm")</f>
        <v>August</v>
      </c>
      <c r="K4041" s="1" t="s">
        <v>1947</v>
      </c>
      <c r="L4041" s="1" t="s">
        <v>10287</v>
      </c>
      <c r="M4041" s="1" t="s">
        <v>2072</v>
      </c>
      <c r="N4041" s="1" t="s">
        <v>1950</v>
      </c>
      <c r="O4041" s="3">
        <v>810</v>
      </c>
      <c r="P4041">
        <v>2</v>
      </c>
      <c r="Q4041" s="3">
        <v>1619</v>
      </c>
      <c r="R4041" s="1" t="s">
        <v>2008</v>
      </c>
      <c r="S4041" s="3">
        <v>192</v>
      </c>
      <c r="T4041">
        <v>6</v>
      </c>
      <c r="U4041" t="str">
        <f>IF(Ecommerce_Sales[[#This Row],[Delivery_Time_Days]]&gt;7,"Delay",IF(Ecommerce_Sales[[#This Row],[Delivery_Time_Days]] = 0,"No delivery",IF(Ecommerce_Sales[[#This Row],[Delivery_Time_Days]]&lt;=7,"On-time")))</f>
        <v>On-time</v>
      </c>
      <c r="V4041" s="7">
        <f>Ecommerce_Sales[[#This Row],[Profit]]/Ecommerce_Sales[[#This Row],[Total_Price]]</f>
        <v>0.40024706609017913</v>
      </c>
      <c r="W4041" s="3">
        <v>648</v>
      </c>
      <c r="X4041" s="3"/>
    </row>
    <row r="4042" spans="1:24" x14ac:dyDescent="0.25">
      <c r="A4042" s="1" t="s">
        <v>10288</v>
      </c>
      <c r="B4042" s="1" t="s">
        <v>1605</v>
      </c>
      <c r="C4042" s="1" t="s">
        <v>1606</v>
      </c>
      <c r="D4042" s="1" t="s">
        <v>6284</v>
      </c>
      <c r="E4042" s="1" t="s">
        <v>1966</v>
      </c>
      <c r="F4042" s="2">
        <v>45627</v>
      </c>
      <c r="G4042" s="2">
        <v>45253</v>
      </c>
      <c r="H4042" s="2" t="str">
        <f>TEXT(Ecommerce_Sales[[#This Row],[Order_Date]],"mmmm")</f>
        <v>November</v>
      </c>
      <c r="I4042" s="2" t="str">
        <f>TEXT(Ecommerce_Sales[[#This Row],[Order_Date]],"yyyy")</f>
        <v>2023</v>
      </c>
      <c r="J4042" s="2" t="str">
        <f>TEXT(Ecommerce_Sales[[#This Row],[Order_Date]],"mmmm")</f>
        <v>November</v>
      </c>
      <c r="K4042" s="1" t="s">
        <v>1947</v>
      </c>
      <c r="L4042" s="1" t="s">
        <v>10289</v>
      </c>
      <c r="M4042" s="1" t="s">
        <v>2002</v>
      </c>
      <c r="N4042" s="1" t="s">
        <v>1989</v>
      </c>
      <c r="O4042" s="3">
        <v>551</v>
      </c>
      <c r="P4042">
        <v>4</v>
      </c>
      <c r="Q4042" s="3">
        <v>2202</v>
      </c>
      <c r="R4042" s="1" t="s">
        <v>1958</v>
      </c>
      <c r="S4042" s="3">
        <v>222</v>
      </c>
      <c r="T4042">
        <v>6</v>
      </c>
      <c r="U4042" t="str">
        <f>IF(Ecommerce_Sales[[#This Row],[Delivery_Time_Days]]&gt;7,"Delay",IF(Ecommerce_Sales[[#This Row],[Delivery_Time_Days]] = 0,"No delivery",IF(Ecommerce_Sales[[#This Row],[Delivery_Time_Days]]&lt;=7,"On-time")))</f>
        <v>On-time</v>
      </c>
      <c r="V4042" s="7">
        <f>Ecommerce_Sales[[#This Row],[Profit]]/Ecommerce_Sales[[#This Row],[Total_Price]]</f>
        <v>0.25022706630336056</v>
      </c>
      <c r="W4042" s="3">
        <v>551</v>
      </c>
      <c r="X4042" s="3"/>
    </row>
    <row r="4043" spans="1:24" x14ac:dyDescent="0.25">
      <c r="A4043" s="1" t="s">
        <v>10290</v>
      </c>
      <c r="B4043" s="1" t="s">
        <v>1802</v>
      </c>
      <c r="C4043" s="1" t="s">
        <v>1803</v>
      </c>
      <c r="D4043" s="1" t="s">
        <v>8417</v>
      </c>
      <c r="E4043" s="1" t="s">
        <v>1961</v>
      </c>
      <c r="F4043" s="2">
        <v>45194</v>
      </c>
      <c r="G4043" s="2">
        <v>45174</v>
      </c>
      <c r="H4043" s="2" t="str">
        <f>TEXT(Ecommerce_Sales[[#This Row],[Order_Date]],"mmmm")</f>
        <v>September</v>
      </c>
      <c r="I4043" s="2" t="str">
        <f>TEXT(Ecommerce_Sales[[#This Row],[Order_Date]],"yyyy")</f>
        <v>2023</v>
      </c>
      <c r="J4043" s="2" t="str">
        <f>TEXT(Ecommerce_Sales[[#This Row],[Order_Date]],"mmmm")</f>
        <v>September</v>
      </c>
      <c r="K4043" s="1" t="s">
        <v>1986</v>
      </c>
      <c r="L4043" s="1" t="s">
        <v>5551</v>
      </c>
      <c r="M4043" s="1" t="s">
        <v>2043</v>
      </c>
      <c r="N4043" s="1" t="s">
        <v>1989</v>
      </c>
      <c r="O4043" s="3">
        <v>633</v>
      </c>
      <c r="P4043">
        <v>1</v>
      </c>
      <c r="Q4043" s="3">
        <v>633</v>
      </c>
      <c r="R4043" s="1" t="s">
        <v>1951</v>
      </c>
      <c r="S4043" s="3">
        <v>89</v>
      </c>
      <c r="U4043" t="str">
        <f>IF(Ecommerce_Sales[[#This Row],[Delivery_Time_Days]]&gt;7,"Delay",IF(Ecommerce_Sales[[#This Row],[Delivery_Time_Days]] = 0,"No delivery",IF(Ecommerce_Sales[[#This Row],[Delivery_Time_Days]]&lt;=7,"On-time")))</f>
        <v>No delivery</v>
      </c>
      <c r="V4043" s="7">
        <f>Ecommerce_Sales[[#This Row],[Profit]]/Ecommerce_Sales[[#This Row],[Total_Price]]</f>
        <v>0.24960505529225907</v>
      </c>
      <c r="W4043" s="3">
        <v>158</v>
      </c>
      <c r="X4043" s="3"/>
    </row>
    <row r="4044" spans="1:24" x14ac:dyDescent="0.25">
      <c r="A4044" s="1" t="s">
        <v>10291</v>
      </c>
      <c r="B4044" s="1" t="s">
        <v>1453</v>
      </c>
      <c r="C4044" s="1" t="s">
        <v>1454</v>
      </c>
      <c r="D4044" s="1" t="s">
        <v>5555</v>
      </c>
      <c r="E4044" s="1" t="s">
        <v>1961</v>
      </c>
      <c r="F4044" s="2">
        <v>45558</v>
      </c>
      <c r="G4044" s="2">
        <v>45448</v>
      </c>
      <c r="H4044" s="2" t="str">
        <f>TEXT(Ecommerce_Sales[[#This Row],[Order_Date]],"mmmm")</f>
        <v>June</v>
      </c>
      <c r="I4044" s="2" t="str">
        <f>TEXT(Ecommerce_Sales[[#This Row],[Order_Date]],"yyyy")</f>
        <v>2024</v>
      </c>
      <c r="J4044" s="2" t="str">
        <f>TEXT(Ecommerce_Sales[[#This Row],[Order_Date]],"mmmm")</f>
        <v>June</v>
      </c>
      <c r="K4044" s="1" t="s">
        <v>1947</v>
      </c>
      <c r="L4044" s="1" t="s">
        <v>10292</v>
      </c>
      <c r="M4044" s="1" t="s">
        <v>2043</v>
      </c>
      <c r="N4044" s="1" t="s">
        <v>1989</v>
      </c>
      <c r="O4044" s="3">
        <v>44</v>
      </c>
      <c r="P4044">
        <v>3</v>
      </c>
      <c r="Q4044" s="3">
        <v>131</v>
      </c>
      <c r="R4044" s="1" t="s">
        <v>1951</v>
      </c>
      <c r="S4044" s="3">
        <v>16</v>
      </c>
      <c r="T4044">
        <v>3</v>
      </c>
      <c r="U4044" t="str">
        <f>IF(Ecommerce_Sales[[#This Row],[Delivery_Time_Days]]&gt;7,"Delay",IF(Ecommerce_Sales[[#This Row],[Delivery_Time_Days]] = 0,"No delivery",IF(Ecommerce_Sales[[#This Row],[Delivery_Time_Days]]&lt;=7,"On-time")))</f>
        <v>On-time</v>
      </c>
      <c r="V4044" s="7">
        <f>Ecommerce_Sales[[#This Row],[Profit]]/Ecommerce_Sales[[#This Row],[Total_Price]]</f>
        <v>0.25190839694656486</v>
      </c>
      <c r="W4044" s="3">
        <v>33</v>
      </c>
      <c r="X4044" s="3"/>
    </row>
    <row r="4045" spans="1:24" x14ac:dyDescent="0.25">
      <c r="A4045" s="1" t="s">
        <v>10293</v>
      </c>
      <c r="B4045" s="1" t="s">
        <v>1557</v>
      </c>
      <c r="C4045" s="1" t="s">
        <v>1558</v>
      </c>
      <c r="D4045" s="1" t="s">
        <v>2294</v>
      </c>
      <c r="E4045" s="1" t="s">
        <v>1954</v>
      </c>
      <c r="F4045" s="2">
        <v>45548</v>
      </c>
      <c r="G4045" s="2">
        <v>45353</v>
      </c>
      <c r="H4045" s="2" t="str">
        <f>TEXT(Ecommerce_Sales[[#This Row],[Order_Date]],"mmmm")</f>
        <v>March</v>
      </c>
      <c r="I4045" s="2" t="str">
        <f>TEXT(Ecommerce_Sales[[#This Row],[Order_Date]],"yyyy")</f>
        <v>2024</v>
      </c>
      <c r="J4045" s="2" t="str">
        <f>TEXT(Ecommerce_Sales[[#This Row],[Order_Date]],"mmmm")</f>
        <v>March</v>
      </c>
      <c r="K4045" s="1" t="s">
        <v>1947</v>
      </c>
      <c r="L4045" s="1" t="s">
        <v>10294</v>
      </c>
      <c r="M4045" s="1" t="s">
        <v>2026</v>
      </c>
      <c r="N4045" s="1" t="s">
        <v>1978</v>
      </c>
      <c r="O4045" s="3">
        <v>410</v>
      </c>
      <c r="P4045">
        <v>1</v>
      </c>
      <c r="Q4045" s="3">
        <v>410</v>
      </c>
      <c r="R4045" s="1" t="s">
        <v>2008</v>
      </c>
      <c r="S4045" s="3">
        <v>34</v>
      </c>
      <c r="T4045">
        <v>2</v>
      </c>
      <c r="U4045" t="str">
        <f>IF(Ecommerce_Sales[[#This Row],[Delivery_Time_Days]]&gt;7,"Delay",IF(Ecommerce_Sales[[#This Row],[Delivery_Time_Days]] = 0,"No delivery",IF(Ecommerce_Sales[[#This Row],[Delivery_Time_Days]]&lt;=7,"On-time")))</f>
        <v>On-time</v>
      </c>
      <c r="V4045" s="7">
        <f>Ecommerce_Sales[[#This Row],[Profit]]/Ecommerce_Sales[[#This Row],[Total_Price]]</f>
        <v>0.34878048780487803</v>
      </c>
      <c r="W4045" s="3">
        <v>143</v>
      </c>
      <c r="X4045" s="3"/>
    </row>
    <row r="4046" spans="1:24" x14ac:dyDescent="0.25">
      <c r="A4046" s="1" t="s">
        <v>10295</v>
      </c>
      <c r="B4046" s="1" t="s">
        <v>1751</v>
      </c>
      <c r="C4046" s="1" t="s">
        <v>1752</v>
      </c>
      <c r="D4046" s="1" t="s">
        <v>4710</v>
      </c>
      <c r="E4046" s="1" t="s">
        <v>1954</v>
      </c>
      <c r="F4046" s="2">
        <v>45103</v>
      </c>
      <c r="G4046" s="2">
        <v>44969</v>
      </c>
      <c r="H4046" s="2" t="str">
        <f>TEXT(Ecommerce_Sales[[#This Row],[Order_Date]],"mmmm")</f>
        <v>February</v>
      </c>
      <c r="I4046" s="2" t="str">
        <f>TEXT(Ecommerce_Sales[[#This Row],[Order_Date]],"yyyy")</f>
        <v>2023</v>
      </c>
      <c r="J4046" s="2" t="str">
        <f>TEXT(Ecommerce_Sales[[#This Row],[Order_Date]],"mmmm")</f>
        <v>February</v>
      </c>
      <c r="K4046" s="1" t="s">
        <v>1986</v>
      </c>
      <c r="L4046" s="1" t="s">
        <v>10296</v>
      </c>
      <c r="M4046" s="1" t="s">
        <v>2058</v>
      </c>
      <c r="N4046" s="1" t="s">
        <v>1950</v>
      </c>
      <c r="O4046" s="3">
        <v>943</v>
      </c>
      <c r="P4046">
        <v>4</v>
      </c>
      <c r="Q4046" s="3">
        <v>3771</v>
      </c>
      <c r="R4046" s="1" t="s">
        <v>1958</v>
      </c>
      <c r="S4046" s="3">
        <v>246</v>
      </c>
      <c r="U4046" t="str">
        <f>IF(Ecommerce_Sales[[#This Row],[Delivery_Time_Days]]&gt;7,"Delay",IF(Ecommerce_Sales[[#This Row],[Delivery_Time_Days]] = 0,"No delivery",IF(Ecommerce_Sales[[#This Row],[Delivery_Time_Days]]&lt;=7,"On-time")))</f>
        <v>No delivery</v>
      </c>
      <c r="V4046" s="7">
        <f>Ecommerce_Sales[[#This Row],[Profit]]/Ecommerce_Sales[[#This Row],[Total_Price]]</f>
        <v>0.39989392734022805</v>
      </c>
      <c r="W4046" s="3">
        <v>1508</v>
      </c>
      <c r="X4046" s="3"/>
    </row>
    <row r="4047" spans="1:24" x14ac:dyDescent="0.25">
      <c r="A4047" s="1" t="s">
        <v>10297</v>
      </c>
      <c r="B4047" s="1" t="s">
        <v>1709</v>
      </c>
      <c r="C4047" s="1" t="s">
        <v>1710</v>
      </c>
      <c r="D4047" s="1" t="s">
        <v>6041</v>
      </c>
      <c r="E4047" s="1" t="s">
        <v>1961</v>
      </c>
      <c r="F4047" s="2">
        <v>45082</v>
      </c>
      <c r="G4047" s="2">
        <v>45175</v>
      </c>
      <c r="H4047" s="2" t="str">
        <f>TEXT(Ecommerce_Sales[[#This Row],[Order_Date]],"mmmm")</f>
        <v>September</v>
      </c>
      <c r="I4047" s="2" t="str">
        <f>TEXT(Ecommerce_Sales[[#This Row],[Order_Date]],"yyyy")</f>
        <v>2023</v>
      </c>
      <c r="J4047" s="2" t="str">
        <f>TEXT(Ecommerce_Sales[[#This Row],[Order_Date]],"mmmm")</f>
        <v>September</v>
      </c>
      <c r="K4047" s="1" t="s">
        <v>1986</v>
      </c>
      <c r="L4047" s="1" t="s">
        <v>10298</v>
      </c>
      <c r="M4047" s="1" t="s">
        <v>1956</v>
      </c>
      <c r="N4047" s="1" t="s">
        <v>1957</v>
      </c>
      <c r="O4047" s="3">
        <v>274</v>
      </c>
      <c r="P4047">
        <v>2</v>
      </c>
      <c r="Q4047" s="3">
        <v>548</v>
      </c>
      <c r="R4047" s="1" t="s">
        <v>1958</v>
      </c>
      <c r="S4047" s="3">
        <v>29</v>
      </c>
      <c r="U4047" t="str">
        <f>IF(Ecommerce_Sales[[#This Row],[Delivery_Time_Days]]&gt;7,"Delay",IF(Ecommerce_Sales[[#This Row],[Delivery_Time_Days]] = 0,"No delivery",IF(Ecommerce_Sales[[#This Row],[Delivery_Time_Days]]&lt;=7,"On-time")))</f>
        <v>No delivery</v>
      </c>
      <c r="V4047" s="7">
        <f>Ecommerce_Sales[[#This Row],[Profit]]/Ecommerce_Sales[[#This Row],[Total_Price]]</f>
        <v>0.14963503649635038</v>
      </c>
      <c r="W4047" s="3">
        <v>82</v>
      </c>
      <c r="X4047" s="3"/>
    </row>
    <row r="4048" spans="1:24" x14ac:dyDescent="0.25">
      <c r="A4048" s="1" t="s">
        <v>10299</v>
      </c>
      <c r="B4048" s="1" t="s">
        <v>68</v>
      </c>
      <c r="C4048" s="1" t="s">
        <v>69</v>
      </c>
      <c r="D4048" s="1" t="s">
        <v>4611</v>
      </c>
      <c r="E4048" s="1" t="s">
        <v>1954</v>
      </c>
      <c r="F4048" s="2">
        <v>45151</v>
      </c>
      <c r="G4048" s="2">
        <v>45263</v>
      </c>
      <c r="H4048" s="2" t="str">
        <f>TEXT(Ecommerce_Sales[[#This Row],[Order_Date]],"mmmm")</f>
        <v>December</v>
      </c>
      <c r="I4048" s="2" t="str">
        <f>TEXT(Ecommerce_Sales[[#This Row],[Order_Date]],"yyyy")</f>
        <v>2023</v>
      </c>
      <c r="J4048" s="2" t="str">
        <f>TEXT(Ecommerce_Sales[[#This Row],[Order_Date]],"mmmm")</f>
        <v>December</v>
      </c>
      <c r="K4048" s="1" t="s">
        <v>1986</v>
      </c>
      <c r="L4048" s="1" t="s">
        <v>10300</v>
      </c>
      <c r="M4048" s="1" t="s">
        <v>2047</v>
      </c>
      <c r="N4048" s="1" t="s">
        <v>1989</v>
      </c>
      <c r="O4048" s="3">
        <v>1527</v>
      </c>
      <c r="P4048">
        <v>4</v>
      </c>
      <c r="Q4048" s="3">
        <v>6109</v>
      </c>
      <c r="R4048" s="1" t="s">
        <v>2012</v>
      </c>
      <c r="S4048" s="3">
        <v>516</v>
      </c>
      <c r="U4048" t="str">
        <f>IF(Ecommerce_Sales[[#This Row],[Delivery_Time_Days]]&gt;7,"Delay",IF(Ecommerce_Sales[[#This Row],[Delivery_Time_Days]] = 0,"No delivery",IF(Ecommerce_Sales[[#This Row],[Delivery_Time_Days]]&lt;=7,"On-time")))</f>
        <v>No delivery</v>
      </c>
      <c r="V4048" s="7">
        <f>Ecommerce_Sales[[#This Row],[Profit]]/Ecommerce_Sales[[#This Row],[Total_Price]]</f>
        <v>0.24995907677197576</v>
      </c>
      <c r="W4048" s="3">
        <v>1527</v>
      </c>
      <c r="X4048" s="3"/>
    </row>
    <row r="4049" spans="1:24" x14ac:dyDescent="0.25">
      <c r="A4049" s="1" t="s">
        <v>10301</v>
      </c>
      <c r="B4049" s="1" t="s">
        <v>102</v>
      </c>
      <c r="C4049" s="1" t="s">
        <v>103</v>
      </c>
      <c r="D4049" s="1" t="s">
        <v>2651</v>
      </c>
      <c r="E4049" s="1" t="s">
        <v>1946</v>
      </c>
      <c r="F4049" s="2">
        <v>45465</v>
      </c>
      <c r="G4049" s="2">
        <v>45636</v>
      </c>
      <c r="H4049" s="2" t="str">
        <f>TEXT(Ecommerce_Sales[[#This Row],[Order_Date]],"mmmm")</f>
        <v>December</v>
      </c>
      <c r="I4049" s="2" t="str">
        <f>TEXT(Ecommerce_Sales[[#This Row],[Order_Date]],"yyyy")</f>
        <v>2024</v>
      </c>
      <c r="J4049" s="2" t="str">
        <f>TEXT(Ecommerce_Sales[[#This Row],[Order_Date]],"mmmm")</f>
        <v>December</v>
      </c>
      <c r="K4049" s="1" t="s">
        <v>1947</v>
      </c>
      <c r="L4049" s="1" t="s">
        <v>10302</v>
      </c>
      <c r="M4049" s="1" t="s">
        <v>1983</v>
      </c>
      <c r="N4049" s="1" t="s">
        <v>1950</v>
      </c>
      <c r="O4049" s="3">
        <v>301</v>
      </c>
      <c r="P4049">
        <v>6</v>
      </c>
      <c r="Q4049" s="3">
        <v>1804</v>
      </c>
      <c r="R4049" s="1" t="s">
        <v>1951</v>
      </c>
      <c r="S4049" s="3">
        <v>161</v>
      </c>
      <c r="T4049">
        <v>7</v>
      </c>
      <c r="U4049" t="str">
        <f>IF(Ecommerce_Sales[[#This Row],[Delivery_Time_Days]]&gt;7,"Delay",IF(Ecommerce_Sales[[#This Row],[Delivery_Time_Days]] = 0,"No delivery",IF(Ecommerce_Sales[[#This Row],[Delivery_Time_Days]]&lt;=7,"On-time")))</f>
        <v>On-time</v>
      </c>
      <c r="V4049" s="7">
        <f>Ecommerce_Sales[[#This Row],[Profit]]/Ecommerce_Sales[[#This Row],[Total_Price]]</f>
        <v>0.40022172949002216</v>
      </c>
      <c r="W4049" s="3">
        <v>722</v>
      </c>
      <c r="X4049" s="3"/>
    </row>
    <row r="4050" spans="1:24" x14ac:dyDescent="0.25">
      <c r="A4050" s="1" t="s">
        <v>10303</v>
      </c>
      <c r="B4050" s="1" t="s">
        <v>1027</v>
      </c>
      <c r="C4050" s="1" t="s">
        <v>1028</v>
      </c>
      <c r="D4050" s="1" t="s">
        <v>5477</v>
      </c>
      <c r="E4050" s="1" t="s">
        <v>2005</v>
      </c>
      <c r="F4050" s="2">
        <v>45656</v>
      </c>
      <c r="G4050" s="2">
        <v>45237</v>
      </c>
      <c r="H4050" s="2" t="str">
        <f>TEXT(Ecommerce_Sales[[#This Row],[Order_Date]],"mmmm")</f>
        <v>November</v>
      </c>
      <c r="I4050" s="2" t="str">
        <f>TEXT(Ecommerce_Sales[[#This Row],[Order_Date]],"yyyy")</f>
        <v>2023</v>
      </c>
      <c r="J4050" s="2" t="str">
        <f>TEXT(Ecommerce_Sales[[#This Row],[Order_Date]],"mmmm")</f>
        <v>November</v>
      </c>
      <c r="K4050" s="1" t="s">
        <v>1947</v>
      </c>
      <c r="L4050" s="1" t="s">
        <v>4175</v>
      </c>
      <c r="M4050" s="1" t="s">
        <v>1963</v>
      </c>
      <c r="N4050" s="1" t="s">
        <v>1957</v>
      </c>
      <c r="O4050" s="3">
        <v>1113</v>
      </c>
      <c r="P4050">
        <v>7</v>
      </c>
      <c r="Q4050" s="3">
        <v>7791</v>
      </c>
      <c r="R4050" s="1" t="s">
        <v>1958</v>
      </c>
      <c r="S4050" s="3">
        <v>588</v>
      </c>
      <c r="T4050">
        <v>3</v>
      </c>
      <c r="U4050" t="str">
        <f>IF(Ecommerce_Sales[[#This Row],[Delivery_Time_Days]]&gt;7,"Delay",IF(Ecommerce_Sales[[#This Row],[Delivery_Time_Days]] = 0,"No delivery",IF(Ecommerce_Sales[[#This Row],[Delivery_Time_Days]]&lt;=7,"On-time")))</f>
        <v>On-time</v>
      </c>
      <c r="V4050" s="7">
        <f>Ecommerce_Sales[[#This Row],[Profit]]/Ecommerce_Sales[[#This Row],[Total_Price]]</f>
        <v>0.1500449236298293</v>
      </c>
      <c r="W4050" s="3">
        <v>1169</v>
      </c>
      <c r="X4050" s="3"/>
    </row>
    <row r="4051" spans="1:24" x14ac:dyDescent="0.25">
      <c r="A4051" s="1" t="s">
        <v>10304</v>
      </c>
      <c r="B4051" s="1" t="s">
        <v>480</v>
      </c>
      <c r="C4051" s="1" t="s">
        <v>481</v>
      </c>
      <c r="D4051" s="1" t="s">
        <v>5189</v>
      </c>
      <c r="E4051" s="1" t="s">
        <v>1961</v>
      </c>
      <c r="F4051" s="2">
        <v>45137</v>
      </c>
      <c r="G4051" s="2">
        <v>45625</v>
      </c>
      <c r="H4051" s="2" t="str">
        <f>TEXT(Ecommerce_Sales[[#This Row],[Order_Date]],"mmmm")</f>
        <v>November</v>
      </c>
      <c r="I4051" s="2" t="str">
        <f>TEXT(Ecommerce_Sales[[#This Row],[Order_Date]],"yyyy")</f>
        <v>2024</v>
      </c>
      <c r="J4051" s="2" t="str">
        <f>TEXT(Ecommerce_Sales[[#This Row],[Order_Date]],"mmmm")</f>
        <v>November</v>
      </c>
      <c r="K4051" s="1" t="s">
        <v>1947</v>
      </c>
      <c r="L4051" s="1" t="s">
        <v>4387</v>
      </c>
      <c r="M4051" s="1" t="s">
        <v>1968</v>
      </c>
      <c r="N4051" s="1" t="s">
        <v>1957</v>
      </c>
      <c r="O4051" s="3">
        <v>343</v>
      </c>
      <c r="P4051">
        <v>6</v>
      </c>
      <c r="Q4051" s="3">
        <v>2056</v>
      </c>
      <c r="R4051" s="1" t="s">
        <v>1958</v>
      </c>
      <c r="S4051" s="3">
        <v>188</v>
      </c>
      <c r="T4051">
        <v>8</v>
      </c>
      <c r="U4051" t="str">
        <f>IF(Ecommerce_Sales[[#This Row],[Delivery_Time_Days]]&gt;7,"Delay",IF(Ecommerce_Sales[[#This Row],[Delivery_Time_Days]] = 0,"No delivery",IF(Ecommerce_Sales[[#This Row],[Delivery_Time_Days]]&lt;=7,"On-time")))</f>
        <v>Delay</v>
      </c>
      <c r="V4051" s="7">
        <f>Ecommerce_Sales[[#This Row],[Profit]]/Ecommerce_Sales[[#This Row],[Total_Price]]</f>
        <v>0.14980544747081712</v>
      </c>
      <c r="W4051" s="3">
        <v>308</v>
      </c>
      <c r="X4051" s="3"/>
    </row>
    <row r="4052" spans="1:24" x14ac:dyDescent="0.25">
      <c r="A4052" s="1" t="s">
        <v>10305</v>
      </c>
      <c r="B4052" s="1" t="s">
        <v>1169</v>
      </c>
      <c r="C4052" s="1" t="s">
        <v>1170</v>
      </c>
      <c r="D4052" s="1" t="s">
        <v>2135</v>
      </c>
      <c r="E4052" s="1" t="s">
        <v>1996</v>
      </c>
      <c r="F4052" s="2">
        <v>45582</v>
      </c>
      <c r="G4052" s="2">
        <v>45502</v>
      </c>
      <c r="H4052" s="2" t="str">
        <f>TEXT(Ecommerce_Sales[[#This Row],[Order_Date]],"mmmm")</f>
        <v>July</v>
      </c>
      <c r="I4052" s="2" t="str">
        <f>TEXT(Ecommerce_Sales[[#This Row],[Order_Date]],"yyyy")</f>
        <v>2024</v>
      </c>
      <c r="J4052" s="2" t="str">
        <f>TEXT(Ecommerce_Sales[[#This Row],[Order_Date]],"mmmm")</f>
        <v>July</v>
      </c>
      <c r="K4052" s="1" t="s">
        <v>1992</v>
      </c>
      <c r="L4052" s="1" t="s">
        <v>9051</v>
      </c>
      <c r="M4052" s="1" t="s">
        <v>1963</v>
      </c>
      <c r="N4052" s="1" t="s">
        <v>1957</v>
      </c>
      <c r="O4052" s="3">
        <v>911</v>
      </c>
      <c r="P4052">
        <v>2</v>
      </c>
      <c r="Q4052" s="3">
        <v>1822</v>
      </c>
      <c r="R4052" s="1" t="s">
        <v>2008</v>
      </c>
      <c r="S4052" s="3">
        <v>256</v>
      </c>
      <c r="U4052" t="str">
        <f>IF(Ecommerce_Sales[[#This Row],[Delivery_Time_Days]]&gt;7,"Delay",IF(Ecommerce_Sales[[#This Row],[Delivery_Time_Days]] = 0,"No delivery",IF(Ecommerce_Sales[[#This Row],[Delivery_Time_Days]]&lt;=7,"On-time")))</f>
        <v>No delivery</v>
      </c>
      <c r="V4052" s="7">
        <f>Ecommerce_Sales[[#This Row],[Profit]]/Ecommerce_Sales[[#This Row],[Total_Price]]</f>
        <v>0.14983534577387486</v>
      </c>
      <c r="W4052" s="3">
        <v>273</v>
      </c>
      <c r="X4052" s="3"/>
    </row>
    <row r="4053" spans="1:24" x14ac:dyDescent="0.25">
      <c r="A4053" s="1" t="s">
        <v>10306</v>
      </c>
      <c r="B4053" s="1" t="s">
        <v>1181</v>
      </c>
      <c r="C4053" s="1" t="s">
        <v>1182</v>
      </c>
      <c r="D4053" s="1" t="s">
        <v>2737</v>
      </c>
      <c r="E4053" s="1" t="s">
        <v>1981</v>
      </c>
      <c r="F4053" s="2">
        <v>45393</v>
      </c>
      <c r="G4053" s="2">
        <v>45361</v>
      </c>
      <c r="H4053" s="2" t="str">
        <f>TEXT(Ecommerce_Sales[[#This Row],[Order_Date]],"mmmm")</f>
        <v>March</v>
      </c>
      <c r="I4053" s="2" t="str">
        <f>TEXT(Ecommerce_Sales[[#This Row],[Order_Date]],"yyyy")</f>
        <v>2024</v>
      </c>
      <c r="J4053" s="2" t="str">
        <f>TEXT(Ecommerce_Sales[[#This Row],[Order_Date]],"mmmm")</f>
        <v>March</v>
      </c>
      <c r="K4053" s="1" t="s">
        <v>1947</v>
      </c>
      <c r="L4053" s="1" t="s">
        <v>6509</v>
      </c>
      <c r="M4053" s="1" t="s">
        <v>2079</v>
      </c>
      <c r="N4053" s="1" t="s">
        <v>1973</v>
      </c>
      <c r="O4053" s="3">
        <v>261</v>
      </c>
      <c r="P4053">
        <v>2</v>
      </c>
      <c r="Q4053" s="3">
        <v>523</v>
      </c>
      <c r="R4053" s="1" t="s">
        <v>1951</v>
      </c>
      <c r="S4053" s="3">
        <v>70</v>
      </c>
      <c r="T4053">
        <v>2</v>
      </c>
      <c r="U4053" t="str">
        <f>IF(Ecommerce_Sales[[#This Row],[Delivery_Time_Days]]&gt;7,"Delay",IF(Ecommerce_Sales[[#This Row],[Delivery_Time_Days]] = 0,"No delivery",IF(Ecommerce_Sales[[#This Row],[Delivery_Time_Days]]&lt;=7,"On-time")))</f>
        <v>On-time</v>
      </c>
      <c r="V4053" s="7">
        <f>Ecommerce_Sales[[#This Row],[Profit]]/Ecommerce_Sales[[#This Row],[Total_Price]]</f>
        <v>0.30019120458891013</v>
      </c>
      <c r="W4053" s="3">
        <v>157</v>
      </c>
      <c r="X4053" s="3"/>
    </row>
    <row r="4054" spans="1:24" x14ac:dyDescent="0.25">
      <c r="A4054" s="1" t="s">
        <v>10307</v>
      </c>
      <c r="B4054" s="1" t="s">
        <v>808</v>
      </c>
      <c r="C4054" s="1" t="s">
        <v>809</v>
      </c>
      <c r="D4054" s="1" t="s">
        <v>3039</v>
      </c>
      <c r="E4054" s="1" t="s">
        <v>1996</v>
      </c>
      <c r="F4054" s="2">
        <v>45197</v>
      </c>
      <c r="G4054" s="2">
        <v>45264</v>
      </c>
      <c r="H4054" s="2" t="str">
        <f>TEXT(Ecommerce_Sales[[#This Row],[Order_Date]],"mmmm")</f>
        <v>December</v>
      </c>
      <c r="I4054" s="2" t="str">
        <f>TEXT(Ecommerce_Sales[[#This Row],[Order_Date]],"yyyy")</f>
        <v>2023</v>
      </c>
      <c r="J4054" s="2" t="str">
        <f>TEXT(Ecommerce_Sales[[#This Row],[Order_Date]],"mmmm")</f>
        <v>December</v>
      </c>
      <c r="K4054" s="1" t="s">
        <v>1947</v>
      </c>
      <c r="L4054" s="1" t="s">
        <v>10308</v>
      </c>
      <c r="M4054" s="1" t="s">
        <v>2079</v>
      </c>
      <c r="N4054" s="1" t="s">
        <v>1973</v>
      </c>
      <c r="O4054" s="3">
        <v>697</v>
      </c>
      <c r="P4054">
        <v>2</v>
      </c>
      <c r="Q4054" s="3">
        <v>1395</v>
      </c>
      <c r="R4054" s="1" t="s">
        <v>1958</v>
      </c>
      <c r="S4054" s="3">
        <v>73</v>
      </c>
      <c r="T4054">
        <v>10</v>
      </c>
      <c r="U4054" t="str">
        <f>IF(Ecommerce_Sales[[#This Row],[Delivery_Time_Days]]&gt;7,"Delay",IF(Ecommerce_Sales[[#This Row],[Delivery_Time_Days]] = 0,"No delivery",IF(Ecommerce_Sales[[#This Row],[Delivery_Time_Days]]&lt;=7,"On-time")))</f>
        <v>Delay</v>
      </c>
      <c r="V4054" s="7">
        <f>Ecommerce_Sales[[#This Row],[Profit]]/Ecommerce_Sales[[#This Row],[Total_Price]]</f>
        <v>0.29964157706093192</v>
      </c>
      <c r="W4054" s="3">
        <v>418</v>
      </c>
      <c r="X4054" s="3"/>
    </row>
    <row r="4055" spans="1:24" x14ac:dyDescent="0.25">
      <c r="A4055" s="1" t="s">
        <v>10309</v>
      </c>
      <c r="B4055" s="1" t="s">
        <v>444</v>
      </c>
      <c r="C4055" s="1" t="s">
        <v>445</v>
      </c>
      <c r="D4055" s="1" t="s">
        <v>2106</v>
      </c>
      <c r="E4055" s="1" t="s">
        <v>1946</v>
      </c>
      <c r="F4055" s="2">
        <v>45651</v>
      </c>
      <c r="G4055" s="2">
        <v>45278</v>
      </c>
      <c r="H4055" s="2" t="str">
        <f>TEXT(Ecommerce_Sales[[#This Row],[Order_Date]],"mmmm")</f>
        <v>December</v>
      </c>
      <c r="I4055" s="2" t="str">
        <f>TEXT(Ecommerce_Sales[[#This Row],[Order_Date]],"yyyy")</f>
        <v>2023</v>
      </c>
      <c r="J4055" s="2" t="str">
        <f>TEXT(Ecommerce_Sales[[#This Row],[Order_Date]],"mmmm")</f>
        <v>December</v>
      </c>
      <c r="K4055" s="1" t="s">
        <v>1947</v>
      </c>
      <c r="L4055" s="1" t="s">
        <v>9489</v>
      </c>
      <c r="M4055" s="1" t="s">
        <v>1972</v>
      </c>
      <c r="N4055" s="1" t="s">
        <v>1973</v>
      </c>
      <c r="O4055" s="3">
        <v>1316</v>
      </c>
      <c r="P4055">
        <v>8</v>
      </c>
      <c r="Q4055" s="3">
        <v>10528</v>
      </c>
      <c r="R4055" s="1" t="s">
        <v>1951</v>
      </c>
      <c r="S4055" s="3">
        <v>1490</v>
      </c>
      <c r="T4055">
        <v>9</v>
      </c>
      <c r="U4055" t="str">
        <f>IF(Ecommerce_Sales[[#This Row],[Delivery_Time_Days]]&gt;7,"Delay",IF(Ecommerce_Sales[[#This Row],[Delivery_Time_Days]] = 0,"No delivery",IF(Ecommerce_Sales[[#This Row],[Delivery_Time_Days]]&lt;=7,"On-time")))</f>
        <v>Delay</v>
      </c>
      <c r="V4055" s="7">
        <f>Ecommerce_Sales[[#This Row],[Profit]]/Ecommerce_Sales[[#This Row],[Total_Price]]</f>
        <v>0.29996200607902734</v>
      </c>
      <c r="W4055" s="3">
        <v>3158</v>
      </c>
      <c r="X4055" s="3"/>
    </row>
    <row r="4056" spans="1:24" x14ac:dyDescent="0.25">
      <c r="A4056" s="1" t="s">
        <v>10310</v>
      </c>
      <c r="B4056" s="1" t="s">
        <v>1586</v>
      </c>
      <c r="C4056" s="1" t="s">
        <v>1587</v>
      </c>
      <c r="D4056" s="1" t="s">
        <v>2373</v>
      </c>
      <c r="E4056" s="1" t="s">
        <v>1954</v>
      </c>
      <c r="F4056" s="2">
        <v>45081</v>
      </c>
      <c r="G4056" s="2">
        <v>45061</v>
      </c>
      <c r="H4056" s="2" t="str">
        <f>TEXT(Ecommerce_Sales[[#This Row],[Order_Date]],"mmmm")</f>
        <v>May</v>
      </c>
      <c r="I4056" s="2" t="str">
        <f>TEXT(Ecommerce_Sales[[#This Row],[Order_Date]],"yyyy")</f>
        <v>2023</v>
      </c>
      <c r="J4056" s="2" t="str">
        <f>TEXT(Ecommerce_Sales[[#This Row],[Order_Date]],"mmmm")</f>
        <v>May</v>
      </c>
      <c r="K4056" s="1" t="s">
        <v>1986</v>
      </c>
      <c r="L4056" s="1" t="s">
        <v>10311</v>
      </c>
      <c r="M4056" s="1" t="s">
        <v>1977</v>
      </c>
      <c r="N4056" s="1" t="s">
        <v>1978</v>
      </c>
      <c r="O4056" s="3">
        <v>191</v>
      </c>
      <c r="P4056">
        <v>4</v>
      </c>
      <c r="Q4056" s="3">
        <v>766</v>
      </c>
      <c r="R4056" s="1" t="s">
        <v>1951</v>
      </c>
      <c r="S4056" s="3">
        <v>57</v>
      </c>
      <c r="U4056" t="str">
        <f>IF(Ecommerce_Sales[[#This Row],[Delivery_Time_Days]]&gt;7,"Delay",IF(Ecommerce_Sales[[#This Row],[Delivery_Time_Days]] = 0,"No delivery",IF(Ecommerce_Sales[[#This Row],[Delivery_Time_Days]]&lt;=7,"On-time")))</f>
        <v>No delivery</v>
      </c>
      <c r="V4056" s="7">
        <f>Ecommerce_Sales[[#This Row],[Profit]]/Ecommerce_Sales[[#This Row],[Total_Price]]</f>
        <v>0.34986945169712796</v>
      </c>
      <c r="W4056" s="3">
        <v>268</v>
      </c>
      <c r="X4056" s="3"/>
    </row>
    <row r="4057" spans="1:24" x14ac:dyDescent="0.25">
      <c r="A4057" s="1" t="s">
        <v>10312</v>
      </c>
      <c r="B4057" s="1" t="s">
        <v>116</v>
      </c>
      <c r="C4057" s="1" t="s">
        <v>117</v>
      </c>
      <c r="D4057" s="1" t="s">
        <v>2234</v>
      </c>
      <c r="E4057" s="1" t="s">
        <v>1946</v>
      </c>
      <c r="F4057" s="2">
        <v>45233</v>
      </c>
      <c r="G4057" s="2">
        <v>45088</v>
      </c>
      <c r="H4057" s="2" t="str">
        <f>TEXT(Ecommerce_Sales[[#This Row],[Order_Date]],"mmmm")</f>
        <v>June</v>
      </c>
      <c r="I4057" s="2" t="str">
        <f>TEXT(Ecommerce_Sales[[#This Row],[Order_Date]],"yyyy")</f>
        <v>2023</v>
      </c>
      <c r="J4057" s="2" t="str">
        <f>TEXT(Ecommerce_Sales[[#This Row],[Order_Date]],"mmmm")</f>
        <v>June</v>
      </c>
      <c r="K4057" s="1" t="s">
        <v>1947</v>
      </c>
      <c r="L4057" s="1" t="s">
        <v>3389</v>
      </c>
      <c r="M4057" s="1" t="s">
        <v>2104</v>
      </c>
      <c r="N4057" s="1" t="s">
        <v>1978</v>
      </c>
      <c r="O4057" s="3">
        <v>1133</v>
      </c>
      <c r="P4057">
        <v>2</v>
      </c>
      <c r="Q4057" s="3">
        <v>2265</v>
      </c>
      <c r="R4057" s="1" t="s">
        <v>1958</v>
      </c>
      <c r="S4057" s="3">
        <v>202</v>
      </c>
      <c r="T4057">
        <v>9</v>
      </c>
      <c r="U4057" t="str">
        <f>IF(Ecommerce_Sales[[#This Row],[Delivery_Time_Days]]&gt;7,"Delay",IF(Ecommerce_Sales[[#This Row],[Delivery_Time_Days]] = 0,"No delivery",IF(Ecommerce_Sales[[#This Row],[Delivery_Time_Days]]&lt;=7,"On-time")))</f>
        <v>Delay</v>
      </c>
      <c r="V4057" s="7">
        <f>Ecommerce_Sales[[#This Row],[Profit]]/Ecommerce_Sales[[#This Row],[Total_Price]]</f>
        <v>0.35011037527593819</v>
      </c>
      <c r="W4057" s="3">
        <v>793</v>
      </c>
      <c r="X4057" s="3"/>
    </row>
    <row r="4058" spans="1:24" x14ac:dyDescent="0.25">
      <c r="A4058" s="1" t="s">
        <v>10313</v>
      </c>
      <c r="B4058" s="1" t="s">
        <v>848</v>
      </c>
      <c r="C4058" s="1" t="s">
        <v>849</v>
      </c>
      <c r="D4058" s="1" t="s">
        <v>4113</v>
      </c>
      <c r="E4058" s="1" t="s">
        <v>1961</v>
      </c>
      <c r="F4058" s="2">
        <v>44954</v>
      </c>
      <c r="G4058" s="2">
        <v>45571</v>
      </c>
      <c r="H4058" s="2" t="str">
        <f>TEXT(Ecommerce_Sales[[#This Row],[Order_Date]],"mmmm")</f>
        <v>October</v>
      </c>
      <c r="I4058" s="2" t="str">
        <f>TEXT(Ecommerce_Sales[[#This Row],[Order_Date]],"yyyy")</f>
        <v>2024</v>
      </c>
      <c r="J4058" s="2" t="str">
        <f>TEXT(Ecommerce_Sales[[#This Row],[Order_Date]],"mmmm")</f>
        <v>October</v>
      </c>
      <c r="K4058" s="1" t="s">
        <v>1947</v>
      </c>
      <c r="L4058" s="1" t="s">
        <v>10314</v>
      </c>
      <c r="M4058" s="1" t="s">
        <v>2054</v>
      </c>
      <c r="N4058" s="1" t="s">
        <v>1957</v>
      </c>
      <c r="O4058" s="3">
        <v>711</v>
      </c>
      <c r="P4058">
        <v>2</v>
      </c>
      <c r="Q4058" s="3">
        <v>1422</v>
      </c>
      <c r="R4058" s="1" t="s">
        <v>1951</v>
      </c>
      <c r="S4058" s="3">
        <v>116</v>
      </c>
      <c r="T4058">
        <v>5</v>
      </c>
      <c r="U4058" t="str">
        <f>IF(Ecommerce_Sales[[#This Row],[Delivery_Time_Days]]&gt;7,"Delay",IF(Ecommerce_Sales[[#This Row],[Delivery_Time_Days]] = 0,"No delivery",IF(Ecommerce_Sales[[#This Row],[Delivery_Time_Days]]&lt;=7,"On-time")))</f>
        <v>On-time</v>
      </c>
      <c r="V4058" s="7">
        <f>Ecommerce_Sales[[#This Row],[Profit]]/Ecommerce_Sales[[#This Row],[Total_Price]]</f>
        <v>0.14978902953586498</v>
      </c>
      <c r="W4058" s="3">
        <v>213</v>
      </c>
      <c r="X4058" s="3"/>
    </row>
    <row r="4059" spans="1:24" x14ac:dyDescent="0.25">
      <c r="A4059" s="1" t="s">
        <v>10315</v>
      </c>
      <c r="B4059" s="1" t="s">
        <v>583</v>
      </c>
      <c r="C4059" s="1" t="s">
        <v>584</v>
      </c>
      <c r="D4059" s="1" t="s">
        <v>4239</v>
      </c>
      <c r="E4059" s="1" t="s">
        <v>1981</v>
      </c>
      <c r="F4059" s="2">
        <v>45328</v>
      </c>
      <c r="G4059" s="2">
        <v>45616</v>
      </c>
      <c r="H4059" s="2" t="str">
        <f>TEXT(Ecommerce_Sales[[#This Row],[Order_Date]],"mmmm")</f>
        <v>November</v>
      </c>
      <c r="I4059" s="2" t="str">
        <f>TEXT(Ecommerce_Sales[[#This Row],[Order_Date]],"yyyy")</f>
        <v>2024</v>
      </c>
      <c r="J4059" s="2" t="str">
        <f>TEXT(Ecommerce_Sales[[#This Row],[Order_Date]],"mmmm")</f>
        <v>November</v>
      </c>
      <c r="K4059" s="1" t="s">
        <v>1947</v>
      </c>
      <c r="L4059" s="1" t="s">
        <v>10316</v>
      </c>
      <c r="M4059" s="1" t="s">
        <v>1988</v>
      </c>
      <c r="N4059" s="1" t="s">
        <v>1989</v>
      </c>
      <c r="O4059" s="3">
        <v>509</v>
      </c>
      <c r="P4059">
        <v>1</v>
      </c>
      <c r="Q4059" s="3">
        <v>509</v>
      </c>
      <c r="R4059" s="1" t="s">
        <v>2008</v>
      </c>
      <c r="S4059" s="3">
        <v>40</v>
      </c>
      <c r="T4059">
        <v>4</v>
      </c>
      <c r="U4059" t="str">
        <f>IF(Ecommerce_Sales[[#This Row],[Delivery_Time_Days]]&gt;7,"Delay",IF(Ecommerce_Sales[[#This Row],[Delivery_Time_Days]] = 0,"No delivery",IF(Ecommerce_Sales[[#This Row],[Delivery_Time_Days]]&lt;=7,"On-time")))</f>
        <v>On-time</v>
      </c>
      <c r="V4059" s="7">
        <f>Ecommerce_Sales[[#This Row],[Profit]]/Ecommerce_Sales[[#This Row],[Total_Price]]</f>
        <v>0.24950884086444008</v>
      </c>
      <c r="W4059" s="3">
        <v>127</v>
      </c>
      <c r="X4059" s="3"/>
    </row>
    <row r="4060" spans="1:24" x14ac:dyDescent="0.25">
      <c r="A4060" s="1" t="s">
        <v>10317</v>
      </c>
      <c r="B4060" s="1" t="s">
        <v>676</v>
      </c>
      <c r="C4060" s="1" t="s">
        <v>677</v>
      </c>
      <c r="D4060" s="1" t="s">
        <v>5258</v>
      </c>
      <c r="E4060" s="1" t="s">
        <v>1966</v>
      </c>
      <c r="F4060" s="2">
        <v>45369</v>
      </c>
      <c r="G4060" s="2">
        <v>45605</v>
      </c>
      <c r="H4060" s="2" t="str">
        <f>TEXT(Ecommerce_Sales[[#This Row],[Order_Date]],"mmmm")</f>
        <v>November</v>
      </c>
      <c r="I4060" s="2" t="str">
        <f>TEXT(Ecommerce_Sales[[#This Row],[Order_Date]],"yyyy")</f>
        <v>2024</v>
      </c>
      <c r="J4060" s="2" t="str">
        <f>TEXT(Ecommerce_Sales[[#This Row],[Order_Date]],"mmmm")</f>
        <v>November</v>
      </c>
      <c r="K4060" s="1" t="s">
        <v>1947</v>
      </c>
      <c r="L4060" s="1" t="s">
        <v>10318</v>
      </c>
      <c r="M4060" s="1" t="s">
        <v>2079</v>
      </c>
      <c r="N4060" s="1" t="s">
        <v>1973</v>
      </c>
      <c r="O4060" s="3">
        <v>1282</v>
      </c>
      <c r="P4060">
        <v>4</v>
      </c>
      <c r="Q4060" s="3">
        <v>5128</v>
      </c>
      <c r="R4060" s="1" t="s">
        <v>1951</v>
      </c>
      <c r="S4060" s="3">
        <v>678</v>
      </c>
      <c r="T4060">
        <v>10</v>
      </c>
      <c r="U4060" t="str">
        <f>IF(Ecommerce_Sales[[#This Row],[Delivery_Time_Days]]&gt;7,"Delay",IF(Ecommerce_Sales[[#This Row],[Delivery_Time_Days]] = 0,"No delivery",IF(Ecommerce_Sales[[#This Row],[Delivery_Time_Days]]&lt;=7,"On-time")))</f>
        <v>Delay</v>
      </c>
      <c r="V4060" s="7">
        <f>Ecommerce_Sales[[#This Row],[Profit]]/Ecommerce_Sales[[#This Row],[Total_Price]]</f>
        <v>0.2999219968798752</v>
      </c>
      <c r="W4060" s="3">
        <v>1538</v>
      </c>
      <c r="X4060" s="3"/>
    </row>
    <row r="4061" spans="1:24" x14ac:dyDescent="0.25">
      <c r="A4061" s="1" t="s">
        <v>10319</v>
      </c>
      <c r="B4061" s="1" t="s">
        <v>1136</v>
      </c>
      <c r="C4061" s="1" t="s">
        <v>1137</v>
      </c>
      <c r="D4061" s="1" t="s">
        <v>8352</v>
      </c>
      <c r="E4061" s="1" t="s">
        <v>1981</v>
      </c>
      <c r="F4061" s="2">
        <v>45118</v>
      </c>
      <c r="G4061" s="2">
        <v>45571</v>
      </c>
      <c r="H4061" s="2" t="str">
        <f>TEXT(Ecommerce_Sales[[#This Row],[Order_Date]],"mmmm")</f>
        <v>October</v>
      </c>
      <c r="I4061" s="2" t="str">
        <f>TEXT(Ecommerce_Sales[[#This Row],[Order_Date]],"yyyy")</f>
        <v>2024</v>
      </c>
      <c r="J4061" s="2" t="str">
        <f>TEXT(Ecommerce_Sales[[#This Row],[Order_Date]],"mmmm")</f>
        <v>October</v>
      </c>
      <c r="K4061" s="1" t="s">
        <v>1947</v>
      </c>
      <c r="L4061" s="1" t="s">
        <v>5700</v>
      </c>
      <c r="M4061" s="1" t="s">
        <v>1963</v>
      </c>
      <c r="N4061" s="1" t="s">
        <v>1957</v>
      </c>
      <c r="O4061" s="3">
        <v>102</v>
      </c>
      <c r="P4061">
        <v>4</v>
      </c>
      <c r="Q4061" s="3">
        <v>406</v>
      </c>
      <c r="R4061" s="1" t="s">
        <v>1958</v>
      </c>
      <c r="S4061" s="3">
        <v>25</v>
      </c>
      <c r="T4061">
        <v>2</v>
      </c>
      <c r="U4061" t="str">
        <f>IF(Ecommerce_Sales[[#This Row],[Delivery_Time_Days]]&gt;7,"Delay",IF(Ecommerce_Sales[[#This Row],[Delivery_Time_Days]] = 0,"No delivery",IF(Ecommerce_Sales[[#This Row],[Delivery_Time_Days]]&lt;=7,"On-time")))</f>
        <v>On-time</v>
      </c>
      <c r="V4061" s="7">
        <f>Ecommerce_Sales[[#This Row],[Profit]]/Ecommerce_Sales[[#This Row],[Total_Price]]</f>
        <v>0.15024630541871922</v>
      </c>
      <c r="W4061" s="3">
        <v>61</v>
      </c>
      <c r="X4061" s="3"/>
    </row>
    <row r="4062" spans="1:24" x14ac:dyDescent="0.25">
      <c r="A4062" s="1" t="s">
        <v>10320</v>
      </c>
      <c r="B4062" s="1" t="s">
        <v>1834</v>
      </c>
      <c r="C4062" s="1" t="s">
        <v>1835</v>
      </c>
      <c r="D4062" s="1" t="s">
        <v>7050</v>
      </c>
      <c r="E4062" s="1" t="s">
        <v>2005</v>
      </c>
      <c r="F4062" s="2">
        <v>45380</v>
      </c>
      <c r="G4062" s="2">
        <v>45020</v>
      </c>
      <c r="H4062" s="2" t="str">
        <f>TEXT(Ecommerce_Sales[[#This Row],[Order_Date]],"mmmm")</f>
        <v>April</v>
      </c>
      <c r="I4062" s="2" t="str">
        <f>TEXT(Ecommerce_Sales[[#This Row],[Order_Date]],"yyyy")</f>
        <v>2023</v>
      </c>
      <c r="J4062" s="2" t="str">
        <f>TEXT(Ecommerce_Sales[[#This Row],[Order_Date]],"mmmm")</f>
        <v>April</v>
      </c>
      <c r="K4062" s="1" t="s">
        <v>1947</v>
      </c>
      <c r="L4062" s="1" t="s">
        <v>10321</v>
      </c>
      <c r="M4062" s="1" t="s">
        <v>1956</v>
      </c>
      <c r="N4062" s="1" t="s">
        <v>1957</v>
      </c>
      <c r="O4062" s="3">
        <v>341</v>
      </c>
      <c r="P4062">
        <v>4</v>
      </c>
      <c r="Q4062" s="3">
        <v>1363</v>
      </c>
      <c r="R4062" s="1" t="s">
        <v>1958</v>
      </c>
      <c r="S4062" s="3">
        <v>184</v>
      </c>
      <c r="T4062">
        <v>9</v>
      </c>
      <c r="U4062" t="str">
        <f>IF(Ecommerce_Sales[[#This Row],[Delivery_Time_Days]]&gt;7,"Delay",IF(Ecommerce_Sales[[#This Row],[Delivery_Time_Days]] = 0,"No delivery",IF(Ecommerce_Sales[[#This Row],[Delivery_Time_Days]]&lt;=7,"On-time")))</f>
        <v>Delay</v>
      </c>
      <c r="V4062" s="7">
        <f>Ecommerce_Sales[[#This Row],[Profit]]/Ecommerce_Sales[[#This Row],[Total_Price]]</f>
        <v>0.1504035216434336</v>
      </c>
      <c r="W4062" s="3">
        <v>205</v>
      </c>
      <c r="X4062" s="3"/>
    </row>
    <row r="4063" spans="1:24" x14ac:dyDescent="0.25">
      <c r="A4063" s="1" t="s">
        <v>10322</v>
      </c>
      <c r="B4063" s="1" t="s">
        <v>674</v>
      </c>
      <c r="C4063" s="1" t="s">
        <v>675</v>
      </c>
      <c r="D4063" s="1" t="s">
        <v>3377</v>
      </c>
      <c r="E4063" s="1" t="s">
        <v>1966</v>
      </c>
      <c r="F4063" s="2">
        <v>45615</v>
      </c>
      <c r="G4063" s="2">
        <v>45493</v>
      </c>
      <c r="H4063" s="2" t="str">
        <f>TEXT(Ecommerce_Sales[[#This Row],[Order_Date]],"mmmm")</f>
        <v>July</v>
      </c>
      <c r="I4063" s="2" t="str">
        <f>TEXT(Ecommerce_Sales[[#This Row],[Order_Date]],"yyyy")</f>
        <v>2024</v>
      </c>
      <c r="J4063" s="2" t="str">
        <f>TEXT(Ecommerce_Sales[[#This Row],[Order_Date]],"mmmm")</f>
        <v>July</v>
      </c>
      <c r="K4063" s="1" t="s">
        <v>1947</v>
      </c>
      <c r="L4063" s="1" t="s">
        <v>7080</v>
      </c>
      <c r="M4063" s="1" t="s">
        <v>2054</v>
      </c>
      <c r="N4063" s="1" t="s">
        <v>1957</v>
      </c>
      <c r="O4063" s="3">
        <v>1220</v>
      </c>
      <c r="P4063">
        <v>1</v>
      </c>
      <c r="Q4063" s="3">
        <v>1220</v>
      </c>
      <c r="R4063" s="1" t="s">
        <v>2012</v>
      </c>
      <c r="S4063" s="3">
        <v>177</v>
      </c>
      <c r="T4063">
        <v>5</v>
      </c>
      <c r="U4063" t="str">
        <f>IF(Ecommerce_Sales[[#This Row],[Delivery_Time_Days]]&gt;7,"Delay",IF(Ecommerce_Sales[[#This Row],[Delivery_Time_Days]] = 0,"No delivery",IF(Ecommerce_Sales[[#This Row],[Delivery_Time_Days]]&lt;=7,"On-time")))</f>
        <v>On-time</v>
      </c>
      <c r="V4063" s="7">
        <f>Ecommerce_Sales[[#This Row],[Profit]]/Ecommerce_Sales[[#This Row],[Total_Price]]</f>
        <v>0.15</v>
      </c>
      <c r="W4063" s="3">
        <v>183</v>
      </c>
      <c r="X4063" s="3"/>
    </row>
    <row r="4064" spans="1:24" x14ac:dyDescent="0.25">
      <c r="A4064" s="1" t="s">
        <v>10323</v>
      </c>
      <c r="B4064" s="1" t="s">
        <v>672</v>
      </c>
      <c r="C4064" s="1" t="s">
        <v>673</v>
      </c>
      <c r="D4064" s="1" t="s">
        <v>3414</v>
      </c>
      <c r="E4064" s="1" t="s">
        <v>2005</v>
      </c>
      <c r="F4064" s="2">
        <v>45071</v>
      </c>
      <c r="G4064" s="2">
        <v>45626</v>
      </c>
      <c r="H4064" s="2" t="str">
        <f>TEXT(Ecommerce_Sales[[#This Row],[Order_Date]],"mmmm")</f>
        <v>November</v>
      </c>
      <c r="I4064" s="2" t="str">
        <f>TEXT(Ecommerce_Sales[[#This Row],[Order_Date]],"yyyy")</f>
        <v>2024</v>
      </c>
      <c r="J4064" s="2" t="str">
        <f>TEXT(Ecommerce_Sales[[#This Row],[Order_Date]],"mmmm")</f>
        <v>November</v>
      </c>
      <c r="K4064" s="1" t="s">
        <v>1947</v>
      </c>
      <c r="L4064" s="1" t="s">
        <v>10324</v>
      </c>
      <c r="M4064" s="1" t="s">
        <v>2058</v>
      </c>
      <c r="N4064" s="1" t="s">
        <v>1950</v>
      </c>
      <c r="O4064" s="3">
        <v>595</v>
      </c>
      <c r="P4064">
        <v>3</v>
      </c>
      <c r="Q4064" s="3">
        <v>1785</v>
      </c>
      <c r="R4064" s="1" t="s">
        <v>2012</v>
      </c>
      <c r="S4064" s="3">
        <v>261</v>
      </c>
      <c r="T4064">
        <v>5</v>
      </c>
      <c r="U4064" t="str">
        <f>IF(Ecommerce_Sales[[#This Row],[Delivery_Time_Days]]&gt;7,"Delay",IF(Ecommerce_Sales[[#This Row],[Delivery_Time_Days]] = 0,"No delivery",IF(Ecommerce_Sales[[#This Row],[Delivery_Time_Days]]&lt;=7,"On-time")))</f>
        <v>On-time</v>
      </c>
      <c r="V4064" s="7">
        <f>Ecommerce_Sales[[#This Row],[Profit]]/Ecommerce_Sales[[#This Row],[Total_Price]]</f>
        <v>0.4</v>
      </c>
      <c r="W4064" s="3">
        <v>714</v>
      </c>
      <c r="X4064" s="3"/>
    </row>
    <row r="4065" spans="1:24" x14ac:dyDescent="0.25">
      <c r="A4065" s="1" t="s">
        <v>10325</v>
      </c>
      <c r="B4065" s="1" t="s">
        <v>1424</v>
      </c>
      <c r="C4065" s="1" t="s">
        <v>1425</v>
      </c>
      <c r="D4065" s="1" t="s">
        <v>3441</v>
      </c>
      <c r="E4065" s="1" t="s">
        <v>2005</v>
      </c>
      <c r="F4065" s="2">
        <v>45426</v>
      </c>
      <c r="G4065" s="2">
        <v>44987</v>
      </c>
      <c r="H4065" s="2" t="str">
        <f>TEXT(Ecommerce_Sales[[#This Row],[Order_Date]],"mmmm")</f>
        <v>March</v>
      </c>
      <c r="I4065" s="2" t="str">
        <f>TEXT(Ecommerce_Sales[[#This Row],[Order_Date]],"yyyy")</f>
        <v>2023</v>
      </c>
      <c r="J4065" s="2" t="str">
        <f>TEXT(Ecommerce_Sales[[#This Row],[Order_Date]],"mmmm")</f>
        <v>March</v>
      </c>
      <c r="K4065" s="1" t="s">
        <v>1947</v>
      </c>
      <c r="L4065" s="1" t="s">
        <v>10326</v>
      </c>
      <c r="M4065" s="1" t="s">
        <v>1949</v>
      </c>
      <c r="N4065" s="1" t="s">
        <v>1950</v>
      </c>
      <c r="O4065" s="3">
        <v>600</v>
      </c>
      <c r="P4065">
        <v>5</v>
      </c>
      <c r="Q4065" s="3">
        <v>3002</v>
      </c>
      <c r="R4065" s="1" t="s">
        <v>1958</v>
      </c>
      <c r="S4065" s="3">
        <v>222</v>
      </c>
      <c r="T4065">
        <v>2</v>
      </c>
      <c r="U4065" t="str">
        <f>IF(Ecommerce_Sales[[#This Row],[Delivery_Time_Days]]&gt;7,"Delay",IF(Ecommerce_Sales[[#This Row],[Delivery_Time_Days]] = 0,"No delivery",IF(Ecommerce_Sales[[#This Row],[Delivery_Time_Days]]&lt;=7,"On-time")))</f>
        <v>On-time</v>
      </c>
      <c r="V4065" s="7">
        <f>Ecommerce_Sales[[#This Row],[Profit]]/Ecommerce_Sales[[#This Row],[Total_Price]]</f>
        <v>0.40006662225183209</v>
      </c>
      <c r="W4065" s="3">
        <v>1201</v>
      </c>
      <c r="X4065" s="3"/>
    </row>
    <row r="4066" spans="1:24" x14ac:dyDescent="0.25">
      <c r="A4066" s="1" t="s">
        <v>10327</v>
      </c>
      <c r="B4066" s="1" t="s">
        <v>446</v>
      </c>
      <c r="C4066" s="1" t="s">
        <v>447</v>
      </c>
      <c r="D4066" s="1" t="s">
        <v>2219</v>
      </c>
      <c r="E4066" s="1" t="s">
        <v>1966</v>
      </c>
      <c r="F4066" s="2">
        <v>45357</v>
      </c>
      <c r="G4066" s="2">
        <v>45215</v>
      </c>
      <c r="H4066" s="2" t="str">
        <f>TEXT(Ecommerce_Sales[[#This Row],[Order_Date]],"mmmm")</f>
        <v>October</v>
      </c>
      <c r="I4066" s="2" t="str">
        <f>TEXT(Ecommerce_Sales[[#This Row],[Order_Date]],"yyyy")</f>
        <v>2023</v>
      </c>
      <c r="J4066" s="2" t="str">
        <f>TEXT(Ecommerce_Sales[[#This Row],[Order_Date]],"mmmm")</f>
        <v>October</v>
      </c>
      <c r="K4066" s="1" t="s">
        <v>1947</v>
      </c>
      <c r="L4066" s="1" t="s">
        <v>10328</v>
      </c>
      <c r="M4066" s="1" t="s">
        <v>2002</v>
      </c>
      <c r="N4066" s="1" t="s">
        <v>1989</v>
      </c>
      <c r="O4066" s="3">
        <v>313</v>
      </c>
      <c r="P4066">
        <v>6</v>
      </c>
      <c r="Q4066" s="3">
        <v>1881</v>
      </c>
      <c r="R4066" s="1" t="s">
        <v>1958</v>
      </c>
      <c r="S4066" s="3">
        <v>112</v>
      </c>
      <c r="T4066">
        <v>3</v>
      </c>
      <c r="U4066" t="str">
        <f>IF(Ecommerce_Sales[[#This Row],[Delivery_Time_Days]]&gt;7,"Delay",IF(Ecommerce_Sales[[#This Row],[Delivery_Time_Days]] = 0,"No delivery",IF(Ecommerce_Sales[[#This Row],[Delivery_Time_Days]]&lt;=7,"On-time")))</f>
        <v>On-time</v>
      </c>
      <c r="V4066" s="7">
        <f>Ecommerce_Sales[[#This Row],[Profit]]/Ecommerce_Sales[[#This Row],[Total_Price]]</f>
        <v>0.24986709197235513</v>
      </c>
      <c r="W4066" s="3">
        <v>470</v>
      </c>
      <c r="X4066" s="3"/>
    </row>
    <row r="4067" spans="1:24" x14ac:dyDescent="0.25">
      <c r="A4067" s="1" t="s">
        <v>10329</v>
      </c>
      <c r="B4067" s="1" t="s">
        <v>1151</v>
      </c>
      <c r="C4067" s="1" t="s">
        <v>1152</v>
      </c>
      <c r="D4067" s="1" t="s">
        <v>5217</v>
      </c>
      <c r="E4067" s="1" t="s">
        <v>2005</v>
      </c>
      <c r="F4067" s="2">
        <v>45361</v>
      </c>
      <c r="G4067" s="2">
        <v>45226</v>
      </c>
      <c r="H4067" s="2" t="str">
        <f>TEXT(Ecommerce_Sales[[#This Row],[Order_Date]],"mmmm")</f>
        <v>October</v>
      </c>
      <c r="I4067" s="2" t="str">
        <f>TEXT(Ecommerce_Sales[[#This Row],[Order_Date]],"yyyy")</f>
        <v>2023</v>
      </c>
      <c r="J4067" s="2" t="str">
        <f>TEXT(Ecommerce_Sales[[#This Row],[Order_Date]],"mmmm")</f>
        <v>October</v>
      </c>
      <c r="K4067" s="1" t="s">
        <v>1947</v>
      </c>
      <c r="L4067" s="1" t="s">
        <v>5662</v>
      </c>
      <c r="M4067" s="1" t="s">
        <v>2079</v>
      </c>
      <c r="N4067" s="1" t="s">
        <v>1973</v>
      </c>
      <c r="O4067" s="3">
        <v>33</v>
      </c>
      <c r="P4067">
        <v>6</v>
      </c>
      <c r="Q4067" s="3">
        <v>197</v>
      </c>
      <c r="R4067" s="1" t="s">
        <v>1951</v>
      </c>
      <c r="S4067" s="3">
        <v>27</v>
      </c>
      <c r="T4067">
        <v>4</v>
      </c>
      <c r="U4067" t="str">
        <f>IF(Ecommerce_Sales[[#This Row],[Delivery_Time_Days]]&gt;7,"Delay",IF(Ecommerce_Sales[[#This Row],[Delivery_Time_Days]] = 0,"No delivery",IF(Ecommerce_Sales[[#This Row],[Delivery_Time_Days]]&lt;=7,"On-time")))</f>
        <v>On-time</v>
      </c>
      <c r="V4067" s="7">
        <f>Ecommerce_Sales[[#This Row],[Profit]]/Ecommerce_Sales[[#This Row],[Total_Price]]</f>
        <v>0.29949238578680204</v>
      </c>
      <c r="W4067" s="3">
        <v>59</v>
      </c>
      <c r="X4067" s="3"/>
    </row>
    <row r="4068" spans="1:24" x14ac:dyDescent="0.25">
      <c r="A4068" s="1" t="s">
        <v>10330</v>
      </c>
      <c r="B4068" s="1" t="s">
        <v>627</v>
      </c>
      <c r="C4068" s="1" t="s">
        <v>628</v>
      </c>
      <c r="D4068" s="1" t="s">
        <v>7290</v>
      </c>
      <c r="E4068" s="1" t="s">
        <v>2005</v>
      </c>
      <c r="F4068" s="2">
        <v>45218</v>
      </c>
      <c r="G4068" s="2">
        <v>45146</v>
      </c>
      <c r="H4068" s="2" t="str">
        <f>TEXT(Ecommerce_Sales[[#This Row],[Order_Date]],"mmmm")</f>
        <v>August</v>
      </c>
      <c r="I4068" s="2" t="str">
        <f>TEXT(Ecommerce_Sales[[#This Row],[Order_Date]],"yyyy")</f>
        <v>2023</v>
      </c>
      <c r="J4068" s="2" t="str">
        <f>TEXT(Ecommerce_Sales[[#This Row],[Order_Date]],"mmmm")</f>
        <v>August</v>
      </c>
      <c r="K4068" s="1" t="s">
        <v>1947</v>
      </c>
      <c r="L4068" s="1" t="s">
        <v>10331</v>
      </c>
      <c r="M4068" s="1" t="s">
        <v>1988</v>
      </c>
      <c r="N4068" s="1" t="s">
        <v>1989</v>
      </c>
      <c r="O4068" s="3">
        <v>60</v>
      </c>
      <c r="P4068">
        <v>5</v>
      </c>
      <c r="Q4068" s="3">
        <v>300</v>
      </c>
      <c r="R4068" s="1" t="s">
        <v>1958</v>
      </c>
      <c r="S4068" s="3">
        <v>33</v>
      </c>
      <c r="T4068">
        <v>10</v>
      </c>
      <c r="U4068" t="str">
        <f>IF(Ecommerce_Sales[[#This Row],[Delivery_Time_Days]]&gt;7,"Delay",IF(Ecommerce_Sales[[#This Row],[Delivery_Time_Days]] = 0,"No delivery",IF(Ecommerce_Sales[[#This Row],[Delivery_Time_Days]]&lt;=7,"On-time")))</f>
        <v>Delay</v>
      </c>
      <c r="V4068" s="7">
        <f>Ecommerce_Sales[[#This Row],[Profit]]/Ecommerce_Sales[[#This Row],[Total_Price]]</f>
        <v>0.25</v>
      </c>
      <c r="W4068" s="3">
        <v>75</v>
      </c>
      <c r="X4068" s="3"/>
    </row>
    <row r="4069" spans="1:24" x14ac:dyDescent="0.25">
      <c r="A4069" s="1" t="s">
        <v>10332</v>
      </c>
      <c r="B4069" s="1" t="s">
        <v>286</v>
      </c>
      <c r="C4069" s="1" t="s">
        <v>287</v>
      </c>
      <c r="D4069" s="1" t="s">
        <v>2862</v>
      </c>
      <c r="E4069" s="1" t="s">
        <v>2005</v>
      </c>
      <c r="F4069" s="2">
        <v>45327</v>
      </c>
      <c r="G4069" s="2">
        <v>45640</v>
      </c>
      <c r="H4069" s="2" t="str">
        <f>TEXT(Ecommerce_Sales[[#This Row],[Order_Date]],"mmmm")</f>
        <v>December</v>
      </c>
      <c r="I4069" s="2" t="str">
        <f>TEXT(Ecommerce_Sales[[#This Row],[Order_Date]],"yyyy")</f>
        <v>2024</v>
      </c>
      <c r="J4069" s="2" t="str">
        <f>TEXT(Ecommerce_Sales[[#This Row],[Order_Date]],"mmmm")</f>
        <v>December</v>
      </c>
      <c r="K4069" s="1" t="s">
        <v>1947</v>
      </c>
      <c r="L4069" s="1" t="s">
        <v>3423</v>
      </c>
      <c r="M4069" s="1" t="s">
        <v>1956</v>
      </c>
      <c r="N4069" s="1" t="s">
        <v>1957</v>
      </c>
      <c r="O4069" s="3">
        <v>1197</v>
      </c>
      <c r="P4069">
        <v>2</v>
      </c>
      <c r="Q4069" s="3">
        <v>2395</v>
      </c>
      <c r="R4069" s="1" t="s">
        <v>1958</v>
      </c>
      <c r="S4069" s="3">
        <v>357</v>
      </c>
      <c r="T4069">
        <v>10</v>
      </c>
      <c r="U4069" t="str">
        <f>IF(Ecommerce_Sales[[#This Row],[Delivery_Time_Days]]&gt;7,"Delay",IF(Ecommerce_Sales[[#This Row],[Delivery_Time_Days]] = 0,"No delivery",IF(Ecommerce_Sales[[#This Row],[Delivery_Time_Days]]&lt;=7,"On-time")))</f>
        <v>Delay</v>
      </c>
      <c r="V4069" s="7">
        <f>Ecommerce_Sales[[#This Row],[Profit]]/Ecommerce_Sales[[#This Row],[Total_Price]]</f>
        <v>0.1498956158663883</v>
      </c>
      <c r="W4069" s="3">
        <v>359</v>
      </c>
      <c r="X4069" s="3"/>
    </row>
    <row r="4070" spans="1:24" x14ac:dyDescent="0.25">
      <c r="A4070" s="1" t="s">
        <v>10333</v>
      </c>
      <c r="B4070" s="1" t="s">
        <v>154</v>
      </c>
      <c r="C4070" s="1" t="s">
        <v>1609</v>
      </c>
      <c r="D4070" s="1" t="s">
        <v>5112</v>
      </c>
      <c r="E4070" s="1" t="s">
        <v>1946</v>
      </c>
      <c r="F4070" s="2">
        <v>45190</v>
      </c>
      <c r="G4070" s="2">
        <v>45336</v>
      </c>
      <c r="H4070" s="2" t="str">
        <f>TEXT(Ecommerce_Sales[[#This Row],[Order_Date]],"mmmm")</f>
        <v>February</v>
      </c>
      <c r="I4070" s="2" t="str">
        <f>TEXT(Ecommerce_Sales[[#This Row],[Order_Date]],"yyyy")</f>
        <v>2024</v>
      </c>
      <c r="J4070" s="2" t="str">
        <f>TEXT(Ecommerce_Sales[[#This Row],[Order_Date]],"mmmm")</f>
        <v>February</v>
      </c>
      <c r="K4070" s="1" t="s">
        <v>1947</v>
      </c>
      <c r="L4070" s="1" t="s">
        <v>5709</v>
      </c>
      <c r="M4070" s="1" t="s">
        <v>2104</v>
      </c>
      <c r="N4070" s="1" t="s">
        <v>1978</v>
      </c>
      <c r="O4070" s="3">
        <v>511</v>
      </c>
      <c r="P4070">
        <v>3</v>
      </c>
      <c r="Q4070" s="3">
        <v>1532</v>
      </c>
      <c r="R4070" s="1" t="s">
        <v>1958</v>
      </c>
      <c r="S4070" s="3">
        <v>228</v>
      </c>
      <c r="T4070">
        <v>7</v>
      </c>
      <c r="U4070" t="str">
        <f>IF(Ecommerce_Sales[[#This Row],[Delivery_Time_Days]]&gt;7,"Delay",IF(Ecommerce_Sales[[#This Row],[Delivery_Time_Days]] = 0,"No delivery",IF(Ecommerce_Sales[[#This Row],[Delivery_Time_Days]]&lt;=7,"On-time")))</f>
        <v>On-time</v>
      </c>
      <c r="V4070" s="7">
        <f>Ecommerce_Sales[[#This Row],[Profit]]/Ecommerce_Sales[[#This Row],[Total_Price]]</f>
        <v>0.34986945169712796</v>
      </c>
      <c r="W4070" s="3">
        <v>536</v>
      </c>
      <c r="X4070" s="3"/>
    </row>
    <row r="4071" spans="1:24" x14ac:dyDescent="0.25">
      <c r="A4071" s="1" t="s">
        <v>10334</v>
      </c>
      <c r="B4071" s="1" t="s">
        <v>446</v>
      </c>
      <c r="C4071" s="1" t="s">
        <v>447</v>
      </c>
      <c r="D4071" s="1" t="s">
        <v>2219</v>
      </c>
      <c r="E4071" s="1" t="s">
        <v>1966</v>
      </c>
      <c r="F4071" s="2">
        <v>45357</v>
      </c>
      <c r="G4071" s="2">
        <v>45263</v>
      </c>
      <c r="H4071" s="2" t="str">
        <f>TEXT(Ecommerce_Sales[[#This Row],[Order_Date]],"mmmm")</f>
        <v>December</v>
      </c>
      <c r="I4071" s="2" t="str">
        <f>TEXT(Ecommerce_Sales[[#This Row],[Order_Date]],"yyyy")</f>
        <v>2023</v>
      </c>
      <c r="J4071" s="2" t="str">
        <f>TEXT(Ecommerce_Sales[[#This Row],[Order_Date]],"mmmm")</f>
        <v>December</v>
      </c>
      <c r="K4071" s="1" t="s">
        <v>1947</v>
      </c>
      <c r="L4071" s="1" t="s">
        <v>10335</v>
      </c>
      <c r="M4071" s="1" t="s">
        <v>2047</v>
      </c>
      <c r="N4071" s="1" t="s">
        <v>1989</v>
      </c>
      <c r="O4071" s="3">
        <v>1576</v>
      </c>
      <c r="P4071">
        <v>10</v>
      </c>
      <c r="Q4071" s="3">
        <v>15760</v>
      </c>
      <c r="R4071" s="1" t="s">
        <v>1958</v>
      </c>
      <c r="S4071" s="3">
        <v>2009</v>
      </c>
      <c r="T4071">
        <v>6</v>
      </c>
      <c r="U4071" t="str">
        <f>IF(Ecommerce_Sales[[#This Row],[Delivery_Time_Days]]&gt;7,"Delay",IF(Ecommerce_Sales[[#This Row],[Delivery_Time_Days]] = 0,"No delivery",IF(Ecommerce_Sales[[#This Row],[Delivery_Time_Days]]&lt;=7,"On-time")))</f>
        <v>On-time</v>
      </c>
      <c r="V4071" s="7">
        <f>Ecommerce_Sales[[#This Row],[Profit]]/Ecommerce_Sales[[#This Row],[Total_Price]]</f>
        <v>0.25</v>
      </c>
      <c r="W4071" s="3">
        <v>3940</v>
      </c>
      <c r="X4071" s="3"/>
    </row>
    <row r="4072" spans="1:24" x14ac:dyDescent="0.25">
      <c r="A4072" s="1" t="s">
        <v>10336</v>
      </c>
      <c r="B4072" s="1" t="s">
        <v>1275</v>
      </c>
      <c r="C4072" s="1" t="s">
        <v>1276</v>
      </c>
      <c r="D4072" s="1" t="s">
        <v>2060</v>
      </c>
      <c r="E4072" s="1" t="s">
        <v>1966</v>
      </c>
      <c r="F4072" s="2">
        <v>45291</v>
      </c>
      <c r="G4072" s="2">
        <v>44964</v>
      </c>
      <c r="H4072" s="2" t="str">
        <f>TEXT(Ecommerce_Sales[[#This Row],[Order_Date]],"mmmm")</f>
        <v>February</v>
      </c>
      <c r="I4072" s="2" t="str">
        <f>TEXT(Ecommerce_Sales[[#This Row],[Order_Date]],"yyyy")</f>
        <v>2023</v>
      </c>
      <c r="J4072" s="2" t="str">
        <f>TEXT(Ecommerce_Sales[[#This Row],[Order_Date]],"mmmm")</f>
        <v>February</v>
      </c>
      <c r="K4072" s="1" t="s">
        <v>1947</v>
      </c>
      <c r="L4072" s="1" t="s">
        <v>10337</v>
      </c>
      <c r="M4072" s="1" t="s">
        <v>2007</v>
      </c>
      <c r="N4072" s="1" t="s">
        <v>1973</v>
      </c>
      <c r="O4072" s="3">
        <v>232</v>
      </c>
      <c r="P4072">
        <v>1</v>
      </c>
      <c r="Q4072" s="3">
        <v>232</v>
      </c>
      <c r="R4072" s="1" t="s">
        <v>1951</v>
      </c>
      <c r="S4072" s="3">
        <v>27</v>
      </c>
      <c r="T4072">
        <v>8</v>
      </c>
      <c r="U4072" t="str">
        <f>IF(Ecommerce_Sales[[#This Row],[Delivery_Time_Days]]&gt;7,"Delay",IF(Ecommerce_Sales[[#This Row],[Delivery_Time_Days]] = 0,"No delivery",IF(Ecommerce_Sales[[#This Row],[Delivery_Time_Days]]&lt;=7,"On-time")))</f>
        <v>Delay</v>
      </c>
      <c r="V4072" s="7">
        <f>Ecommerce_Sales[[#This Row],[Profit]]/Ecommerce_Sales[[#This Row],[Total_Price]]</f>
        <v>0.30172413793103448</v>
      </c>
      <c r="W4072" s="3">
        <v>70</v>
      </c>
      <c r="X4072" s="3"/>
    </row>
    <row r="4073" spans="1:24" x14ac:dyDescent="0.25">
      <c r="A4073" s="1" t="s">
        <v>10338</v>
      </c>
      <c r="B4073" s="1" t="s">
        <v>1832</v>
      </c>
      <c r="C4073" s="1" t="s">
        <v>1833</v>
      </c>
      <c r="D4073" s="1" t="s">
        <v>10339</v>
      </c>
      <c r="E4073" s="1" t="s">
        <v>1996</v>
      </c>
      <c r="F4073" s="2">
        <v>45447</v>
      </c>
      <c r="G4073" s="2">
        <v>45104</v>
      </c>
      <c r="H4073" s="2" t="str">
        <f>TEXT(Ecommerce_Sales[[#This Row],[Order_Date]],"mmmm")</f>
        <v>June</v>
      </c>
      <c r="I4073" s="2" t="str">
        <f>TEXT(Ecommerce_Sales[[#This Row],[Order_Date]],"yyyy")</f>
        <v>2023</v>
      </c>
      <c r="J4073" s="2" t="str">
        <f>TEXT(Ecommerce_Sales[[#This Row],[Order_Date]],"mmmm")</f>
        <v>June</v>
      </c>
      <c r="K4073" s="1" t="s">
        <v>1947</v>
      </c>
      <c r="L4073" s="1" t="s">
        <v>10340</v>
      </c>
      <c r="M4073" s="1" t="s">
        <v>2026</v>
      </c>
      <c r="N4073" s="1" t="s">
        <v>1978</v>
      </c>
      <c r="O4073" s="3">
        <v>249</v>
      </c>
      <c r="P4073">
        <v>6</v>
      </c>
      <c r="Q4073" s="3">
        <v>1492</v>
      </c>
      <c r="R4073" s="1" t="s">
        <v>1958</v>
      </c>
      <c r="S4073" s="3">
        <v>115</v>
      </c>
      <c r="T4073">
        <v>3</v>
      </c>
      <c r="U4073" t="str">
        <f>IF(Ecommerce_Sales[[#This Row],[Delivery_Time_Days]]&gt;7,"Delay",IF(Ecommerce_Sales[[#This Row],[Delivery_Time_Days]] = 0,"No delivery",IF(Ecommerce_Sales[[#This Row],[Delivery_Time_Days]]&lt;=7,"On-time")))</f>
        <v>On-time</v>
      </c>
      <c r="V4073" s="7">
        <f>Ecommerce_Sales[[#This Row],[Profit]]/Ecommerce_Sales[[#This Row],[Total_Price]]</f>
        <v>0.34986595174262736</v>
      </c>
      <c r="W4073" s="3">
        <v>522</v>
      </c>
      <c r="X4073" s="3"/>
    </row>
    <row r="4074" spans="1:24" x14ac:dyDescent="0.25">
      <c r="A4074" s="1" t="s">
        <v>10341</v>
      </c>
      <c r="B4074" s="1" t="s">
        <v>82</v>
      </c>
      <c r="C4074" s="1" t="s">
        <v>83</v>
      </c>
      <c r="D4074" s="1" t="s">
        <v>3221</v>
      </c>
      <c r="E4074" s="1" t="s">
        <v>1946</v>
      </c>
      <c r="F4074" s="2">
        <v>45029</v>
      </c>
      <c r="G4074" s="2">
        <v>45630</v>
      </c>
      <c r="H4074" s="2" t="str">
        <f>TEXT(Ecommerce_Sales[[#This Row],[Order_Date]],"mmmm")</f>
        <v>December</v>
      </c>
      <c r="I4074" s="2" t="str">
        <f>TEXT(Ecommerce_Sales[[#This Row],[Order_Date]],"yyyy")</f>
        <v>2024</v>
      </c>
      <c r="J4074" s="2" t="str">
        <f>TEXT(Ecommerce_Sales[[#This Row],[Order_Date]],"mmmm")</f>
        <v>December</v>
      </c>
      <c r="K4074" s="1" t="s">
        <v>1947</v>
      </c>
      <c r="L4074" s="1" t="s">
        <v>8606</v>
      </c>
      <c r="M4074" s="1" t="s">
        <v>1983</v>
      </c>
      <c r="N4074" s="1" t="s">
        <v>1950</v>
      </c>
      <c r="O4074" s="3">
        <v>1634</v>
      </c>
      <c r="P4074">
        <v>6</v>
      </c>
      <c r="Q4074" s="3">
        <v>9806</v>
      </c>
      <c r="R4074" s="1" t="s">
        <v>1958</v>
      </c>
      <c r="S4074" s="3">
        <v>1274</v>
      </c>
      <c r="T4074">
        <v>8</v>
      </c>
      <c r="U4074" t="str">
        <f>IF(Ecommerce_Sales[[#This Row],[Delivery_Time_Days]]&gt;7,"Delay",IF(Ecommerce_Sales[[#This Row],[Delivery_Time_Days]] = 0,"No delivery",IF(Ecommerce_Sales[[#This Row],[Delivery_Time_Days]]&lt;=7,"On-time")))</f>
        <v>Delay</v>
      </c>
      <c r="V4074" s="7">
        <f>Ecommerce_Sales[[#This Row],[Profit]]/Ecommerce_Sales[[#This Row],[Total_Price]]</f>
        <v>0.39995920864776668</v>
      </c>
      <c r="W4074" s="3">
        <v>3922</v>
      </c>
      <c r="X4074" s="3"/>
    </row>
    <row r="4075" spans="1:24" x14ac:dyDescent="0.25">
      <c r="A4075" s="1" t="s">
        <v>10342</v>
      </c>
      <c r="B4075" s="1" t="s">
        <v>497</v>
      </c>
      <c r="C4075" s="1" t="s">
        <v>498</v>
      </c>
      <c r="D4075" s="1" t="s">
        <v>4429</v>
      </c>
      <c r="E4075" s="1" t="s">
        <v>1996</v>
      </c>
      <c r="F4075" s="2">
        <v>45077</v>
      </c>
      <c r="G4075" s="2">
        <v>44967</v>
      </c>
      <c r="H4075" s="2" t="str">
        <f>TEXT(Ecommerce_Sales[[#This Row],[Order_Date]],"mmmm")</f>
        <v>February</v>
      </c>
      <c r="I4075" s="2" t="str">
        <f>TEXT(Ecommerce_Sales[[#This Row],[Order_Date]],"yyyy")</f>
        <v>2023</v>
      </c>
      <c r="J4075" s="2" t="str">
        <f>TEXT(Ecommerce_Sales[[#This Row],[Order_Date]],"mmmm")</f>
        <v>February</v>
      </c>
      <c r="K4075" s="1" t="s">
        <v>1947</v>
      </c>
      <c r="L4075" s="1" t="s">
        <v>6205</v>
      </c>
      <c r="M4075" s="1" t="s">
        <v>2058</v>
      </c>
      <c r="N4075" s="1" t="s">
        <v>1950</v>
      </c>
      <c r="O4075" s="3">
        <v>667</v>
      </c>
      <c r="P4075">
        <v>1</v>
      </c>
      <c r="Q4075" s="3">
        <v>667</v>
      </c>
      <c r="R4075" s="1" t="s">
        <v>2016</v>
      </c>
      <c r="S4075" s="3">
        <v>95</v>
      </c>
      <c r="T4075">
        <v>10</v>
      </c>
      <c r="U4075" t="str">
        <f>IF(Ecommerce_Sales[[#This Row],[Delivery_Time_Days]]&gt;7,"Delay",IF(Ecommerce_Sales[[#This Row],[Delivery_Time_Days]] = 0,"No delivery",IF(Ecommerce_Sales[[#This Row],[Delivery_Time_Days]]&lt;=7,"On-time")))</f>
        <v>Delay</v>
      </c>
      <c r="V4075" s="7">
        <f>Ecommerce_Sales[[#This Row],[Profit]]/Ecommerce_Sales[[#This Row],[Total_Price]]</f>
        <v>0.40029985007496249</v>
      </c>
      <c r="W4075" s="3">
        <v>267</v>
      </c>
      <c r="X4075" s="3"/>
    </row>
    <row r="4076" spans="1:24" x14ac:dyDescent="0.25">
      <c r="A4076" s="1" t="s">
        <v>10343</v>
      </c>
      <c r="B4076" s="1" t="s">
        <v>1437</v>
      </c>
      <c r="C4076" s="1" t="s">
        <v>1438</v>
      </c>
      <c r="D4076" s="1" t="s">
        <v>6200</v>
      </c>
      <c r="E4076" s="1" t="s">
        <v>1981</v>
      </c>
      <c r="F4076" s="2">
        <v>45385</v>
      </c>
      <c r="G4076" s="2">
        <v>45451</v>
      </c>
      <c r="H4076" s="2" t="str">
        <f>TEXT(Ecommerce_Sales[[#This Row],[Order_Date]],"mmmm")</f>
        <v>June</v>
      </c>
      <c r="I4076" s="2" t="str">
        <f>TEXT(Ecommerce_Sales[[#This Row],[Order_Date]],"yyyy")</f>
        <v>2024</v>
      </c>
      <c r="J4076" s="2" t="str">
        <f>TEXT(Ecommerce_Sales[[#This Row],[Order_Date]],"mmmm")</f>
        <v>June</v>
      </c>
      <c r="K4076" s="1" t="s">
        <v>1986</v>
      </c>
      <c r="L4076" s="1" t="s">
        <v>10344</v>
      </c>
      <c r="M4076" s="1" t="s">
        <v>2079</v>
      </c>
      <c r="N4076" s="1" t="s">
        <v>1973</v>
      </c>
      <c r="O4076" s="3">
        <v>530</v>
      </c>
      <c r="P4076">
        <v>4</v>
      </c>
      <c r="Q4076" s="3">
        <v>2121</v>
      </c>
      <c r="R4076" s="1" t="s">
        <v>1951</v>
      </c>
      <c r="S4076" s="3">
        <v>132</v>
      </c>
      <c r="U4076" t="str">
        <f>IF(Ecommerce_Sales[[#This Row],[Delivery_Time_Days]]&gt;7,"Delay",IF(Ecommerce_Sales[[#This Row],[Delivery_Time_Days]] = 0,"No delivery",IF(Ecommerce_Sales[[#This Row],[Delivery_Time_Days]]&lt;=7,"On-time")))</f>
        <v>No delivery</v>
      </c>
      <c r="V4076" s="7">
        <f>Ecommerce_Sales[[#This Row],[Profit]]/Ecommerce_Sales[[#This Row],[Total_Price]]</f>
        <v>0.29985855728429983</v>
      </c>
      <c r="W4076" s="3">
        <v>636</v>
      </c>
      <c r="X4076" s="3"/>
    </row>
    <row r="4077" spans="1:24" x14ac:dyDescent="0.25">
      <c r="A4077" s="1" t="s">
        <v>10345</v>
      </c>
      <c r="B4077" s="1" t="s">
        <v>448</v>
      </c>
      <c r="C4077" s="1" t="s">
        <v>449</v>
      </c>
      <c r="D4077" s="1" t="s">
        <v>1965</v>
      </c>
      <c r="E4077" s="1" t="s">
        <v>1966</v>
      </c>
      <c r="F4077" s="2">
        <v>45186</v>
      </c>
      <c r="G4077" s="2">
        <v>45007</v>
      </c>
      <c r="H4077" s="2" t="str">
        <f>TEXT(Ecommerce_Sales[[#This Row],[Order_Date]],"mmmm")</f>
        <v>March</v>
      </c>
      <c r="I4077" s="2" t="str">
        <f>TEXT(Ecommerce_Sales[[#This Row],[Order_Date]],"yyyy")</f>
        <v>2023</v>
      </c>
      <c r="J4077" s="2" t="str">
        <f>TEXT(Ecommerce_Sales[[#This Row],[Order_Date]],"mmmm")</f>
        <v>March</v>
      </c>
      <c r="K4077" s="1" t="s">
        <v>1947</v>
      </c>
      <c r="L4077" s="1" t="s">
        <v>10346</v>
      </c>
      <c r="M4077" s="1" t="s">
        <v>2047</v>
      </c>
      <c r="N4077" s="1" t="s">
        <v>1989</v>
      </c>
      <c r="O4077" s="3">
        <v>217</v>
      </c>
      <c r="P4077">
        <v>1</v>
      </c>
      <c r="Q4077" s="3">
        <v>217</v>
      </c>
      <c r="R4077" s="1" t="s">
        <v>1951</v>
      </c>
      <c r="S4077" s="3">
        <v>32</v>
      </c>
      <c r="T4077">
        <v>7</v>
      </c>
      <c r="U4077" t="str">
        <f>IF(Ecommerce_Sales[[#This Row],[Delivery_Time_Days]]&gt;7,"Delay",IF(Ecommerce_Sales[[#This Row],[Delivery_Time_Days]] = 0,"No delivery",IF(Ecommerce_Sales[[#This Row],[Delivery_Time_Days]]&lt;=7,"On-time")))</f>
        <v>On-time</v>
      </c>
      <c r="V4077" s="7">
        <f>Ecommerce_Sales[[#This Row],[Profit]]/Ecommerce_Sales[[#This Row],[Total_Price]]</f>
        <v>0.24884792626728111</v>
      </c>
      <c r="W4077" s="3">
        <v>54</v>
      </c>
      <c r="X4077" s="3"/>
    </row>
    <row r="4078" spans="1:24" x14ac:dyDescent="0.25">
      <c r="A4078" s="1" t="s">
        <v>10347</v>
      </c>
      <c r="B4078" s="1" t="s">
        <v>1238</v>
      </c>
      <c r="C4078" s="1" t="s">
        <v>1239</v>
      </c>
      <c r="D4078" s="1" t="s">
        <v>2729</v>
      </c>
      <c r="E4078" s="1" t="s">
        <v>1954</v>
      </c>
      <c r="F4078" s="2">
        <v>45073</v>
      </c>
      <c r="G4078" s="2">
        <v>45474</v>
      </c>
      <c r="H4078" s="2" t="str">
        <f>TEXT(Ecommerce_Sales[[#This Row],[Order_Date]],"mmmm")</f>
        <v>July</v>
      </c>
      <c r="I4078" s="2" t="str">
        <f>TEXT(Ecommerce_Sales[[#This Row],[Order_Date]],"yyyy")</f>
        <v>2024</v>
      </c>
      <c r="J4078" s="2" t="str">
        <f>TEXT(Ecommerce_Sales[[#This Row],[Order_Date]],"mmmm")</f>
        <v>July</v>
      </c>
      <c r="K4078" s="1" t="s">
        <v>1992</v>
      </c>
      <c r="L4078" s="1" t="s">
        <v>9034</v>
      </c>
      <c r="M4078" s="1" t="s">
        <v>2058</v>
      </c>
      <c r="N4078" s="1" t="s">
        <v>1950</v>
      </c>
      <c r="O4078" s="3">
        <v>870</v>
      </c>
      <c r="P4078">
        <v>5</v>
      </c>
      <c r="Q4078" s="3">
        <v>4350</v>
      </c>
      <c r="R4078" s="1" t="s">
        <v>1951</v>
      </c>
      <c r="S4078" s="3">
        <v>593</v>
      </c>
      <c r="U4078" t="str">
        <f>IF(Ecommerce_Sales[[#This Row],[Delivery_Time_Days]]&gt;7,"Delay",IF(Ecommerce_Sales[[#This Row],[Delivery_Time_Days]] = 0,"No delivery",IF(Ecommerce_Sales[[#This Row],[Delivery_Time_Days]]&lt;=7,"On-time")))</f>
        <v>No delivery</v>
      </c>
      <c r="V4078" s="7">
        <f>Ecommerce_Sales[[#This Row],[Profit]]/Ecommerce_Sales[[#This Row],[Total_Price]]</f>
        <v>0.4</v>
      </c>
      <c r="W4078" s="3">
        <v>1740</v>
      </c>
      <c r="X4078" s="3"/>
    </row>
    <row r="4079" spans="1:24" x14ac:dyDescent="0.25">
      <c r="A4079" s="1" t="s">
        <v>10348</v>
      </c>
      <c r="B4079" s="1" t="s">
        <v>1669</v>
      </c>
      <c r="C4079" s="1" t="s">
        <v>1670</v>
      </c>
      <c r="D4079" s="1" t="s">
        <v>2070</v>
      </c>
      <c r="E4079" s="1" t="s">
        <v>1981</v>
      </c>
      <c r="F4079" s="2">
        <v>45280</v>
      </c>
      <c r="G4079" s="2">
        <v>45293</v>
      </c>
      <c r="H4079" s="2" t="str">
        <f>TEXT(Ecommerce_Sales[[#This Row],[Order_Date]],"mmmm")</f>
        <v>January</v>
      </c>
      <c r="I4079" s="2" t="str">
        <f>TEXT(Ecommerce_Sales[[#This Row],[Order_Date]],"yyyy")</f>
        <v>2024</v>
      </c>
      <c r="J4079" s="2" t="str">
        <f>TEXT(Ecommerce_Sales[[#This Row],[Order_Date]],"mmmm")</f>
        <v>January</v>
      </c>
      <c r="K4079" s="1" t="s">
        <v>1947</v>
      </c>
      <c r="L4079" s="1" t="s">
        <v>3827</v>
      </c>
      <c r="M4079" s="1" t="s">
        <v>2002</v>
      </c>
      <c r="N4079" s="1" t="s">
        <v>1989</v>
      </c>
      <c r="O4079" s="3">
        <v>530</v>
      </c>
      <c r="P4079">
        <v>3</v>
      </c>
      <c r="Q4079" s="3">
        <v>1591</v>
      </c>
      <c r="R4079" s="1" t="s">
        <v>1958</v>
      </c>
      <c r="S4079" s="3">
        <v>192</v>
      </c>
      <c r="T4079">
        <v>7</v>
      </c>
      <c r="U4079" t="str">
        <f>IF(Ecommerce_Sales[[#This Row],[Delivery_Time_Days]]&gt;7,"Delay",IF(Ecommerce_Sales[[#This Row],[Delivery_Time_Days]] = 0,"No delivery",IF(Ecommerce_Sales[[#This Row],[Delivery_Time_Days]]&lt;=7,"On-time")))</f>
        <v>On-time</v>
      </c>
      <c r="V4079" s="7">
        <f>Ecommerce_Sales[[#This Row],[Profit]]/Ecommerce_Sales[[#This Row],[Total_Price]]</f>
        <v>0.2501571338780641</v>
      </c>
      <c r="W4079" s="3">
        <v>398</v>
      </c>
      <c r="X4079" s="3"/>
    </row>
    <row r="4080" spans="1:24" x14ac:dyDescent="0.25">
      <c r="A4080" s="1" t="s">
        <v>10349</v>
      </c>
      <c r="B4080" s="1" t="s">
        <v>894</v>
      </c>
      <c r="C4080" s="1" t="s">
        <v>895</v>
      </c>
      <c r="D4080" s="1" t="s">
        <v>2102</v>
      </c>
      <c r="E4080" s="1" t="s">
        <v>1966</v>
      </c>
      <c r="F4080" s="2">
        <v>45311</v>
      </c>
      <c r="G4080" s="2">
        <v>44960</v>
      </c>
      <c r="H4080" s="2" t="str">
        <f>TEXT(Ecommerce_Sales[[#This Row],[Order_Date]],"mmmm")</f>
        <v>February</v>
      </c>
      <c r="I4080" s="2" t="str">
        <f>TEXT(Ecommerce_Sales[[#This Row],[Order_Date]],"yyyy")</f>
        <v>2023</v>
      </c>
      <c r="J4080" s="2" t="str">
        <f>TEXT(Ecommerce_Sales[[#This Row],[Order_Date]],"mmmm")</f>
        <v>February</v>
      </c>
      <c r="K4080" s="1" t="s">
        <v>1947</v>
      </c>
      <c r="L4080" s="1" t="s">
        <v>10350</v>
      </c>
      <c r="M4080" s="1" t="s">
        <v>2058</v>
      </c>
      <c r="N4080" s="1" t="s">
        <v>1950</v>
      </c>
      <c r="O4080" s="3">
        <v>888</v>
      </c>
      <c r="P4080">
        <v>1</v>
      </c>
      <c r="Q4080" s="3">
        <v>888</v>
      </c>
      <c r="R4080" s="1" t="s">
        <v>2016</v>
      </c>
      <c r="S4080" s="3">
        <v>129</v>
      </c>
      <c r="T4080">
        <v>2</v>
      </c>
      <c r="U4080" t="str">
        <f>IF(Ecommerce_Sales[[#This Row],[Delivery_Time_Days]]&gt;7,"Delay",IF(Ecommerce_Sales[[#This Row],[Delivery_Time_Days]] = 0,"No delivery",IF(Ecommerce_Sales[[#This Row],[Delivery_Time_Days]]&lt;=7,"On-time")))</f>
        <v>On-time</v>
      </c>
      <c r="V4080" s="7">
        <f>Ecommerce_Sales[[#This Row],[Profit]]/Ecommerce_Sales[[#This Row],[Total_Price]]</f>
        <v>0.3997747747747748</v>
      </c>
      <c r="W4080" s="3">
        <v>355</v>
      </c>
      <c r="X4080" s="3"/>
    </row>
    <row r="4081" spans="1:24" x14ac:dyDescent="0.25">
      <c r="A4081" s="1" t="s">
        <v>10351</v>
      </c>
      <c r="B4081" s="1" t="s">
        <v>1878</v>
      </c>
      <c r="C4081" s="1" t="s">
        <v>1879</v>
      </c>
      <c r="D4081" s="1" t="s">
        <v>5194</v>
      </c>
      <c r="E4081" s="1" t="s">
        <v>1961</v>
      </c>
      <c r="F4081" s="2">
        <v>45436</v>
      </c>
      <c r="G4081" s="2">
        <v>45440</v>
      </c>
      <c r="H4081" s="2" t="str">
        <f>TEXT(Ecommerce_Sales[[#This Row],[Order_Date]],"mmmm")</f>
        <v>May</v>
      </c>
      <c r="I4081" s="2" t="str">
        <f>TEXT(Ecommerce_Sales[[#This Row],[Order_Date]],"yyyy")</f>
        <v>2024</v>
      </c>
      <c r="J4081" s="2" t="str">
        <f>TEXT(Ecommerce_Sales[[#This Row],[Order_Date]],"mmmm")</f>
        <v>May</v>
      </c>
      <c r="K4081" s="1" t="s">
        <v>1947</v>
      </c>
      <c r="L4081" s="1" t="s">
        <v>8912</v>
      </c>
      <c r="M4081" s="1" t="s">
        <v>1972</v>
      </c>
      <c r="N4081" s="1" t="s">
        <v>1973</v>
      </c>
      <c r="O4081" s="3">
        <v>128</v>
      </c>
      <c r="P4081">
        <v>1</v>
      </c>
      <c r="Q4081" s="3">
        <v>128</v>
      </c>
      <c r="R4081" s="1" t="s">
        <v>2008</v>
      </c>
      <c r="S4081" s="3">
        <v>10</v>
      </c>
      <c r="T4081">
        <v>10</v>
      </c>
      <c r="U4081" t="str">
        <f>IF(Ecommerce_Sales[[#This Row],[Delivery_Time_Days]]&gt;7,"Delay",IF(Ecommerce_Sales[[#This Row],[Delivery_Time_Days]] = 0,"No delivery",IF(Ecommerce_Sales[[#This Row],[Delivery_Time_Days]]&lt;=7,"On-time")))</f>
        <v>Delay</v>
      </c>
      <c r="V4081" s="7">
        <f>Ecommerce_Sales[[#This Row],[Profit]]/Ecommerce_Sales[[#This Row],[Total_Price]]</f>
        <v>0.296875</v>
      </c>
      <c r="W4081" s="3">
        <v>38</v>
      </c>
      <c r="X4081" s="3"/>
    </row>
    <row r="4082" spans="1:24" x14ac:dyDescent="0.25">
      <c r="A4082" s="1" t="s">
        <v>10352</v>
      </c>
      <c r="B4082" s="1" t="s">
        <v>830</v>
      </c>
      <c r="C4082" s="1" t="s">
        <v>831</v>
      </c>
      <c r="D4082" s="1" t="s">
        <v>2675</v>
      </c>
      <c r="E4082" s="1" t="s">
        <v>1946</v>
      </c>
      <c r="F4082" s="2">
        <v>45642</v>
      </c>
      <c r="G4082" s="2">
        <v>45243</v>
      </c>
      <c r="H4082" s="2" t="str">
        <f>TEXT(Ecommerce_Sales[[#This Row],[Order_Date]],"mmmm")</f>
        <v>November</v>
      </c>
      <c r="I4082" s="2" t="str">
        <f>TEXT(Ecommerce_Sales[[#This Row],[Order_Date]],"yyyy")</f>
        <v>2023</v>
      </c>
      <c r="J4082" s="2" t="str">
        <f>TEXT(Ecommerce_Sales[[#This Row],[Order_Date]],"mmmm")</f>
        <v>November</v>
      </c>
      <c r="K4082" s="1" t="s">
        <v>1947</v>
      </c>
      <c r="L4082" s="1" t="s">
        <v>10353</v>
      </c>
      <c r="M4082" s="1" t="s">
        <v>2058</v>
      </c>
      <c r="N4082" s="1" t="s">
        <v>1950</v>
      </c>
      <c r="O4082" s="3">
        <v>614</v>
      </c>
      <c r="P4082">
        <v>7</v>
      </c>
      <c r="Q4082" s="3">
        <v>4297</v>
      </c>
      <c r="R4082" s="1" t="s">
        <v>1958</v>
      </c>
      <c r="S4082" s="3">
        <v>641</v>
      </c>
      <c r="T4082">
        <v>2</v>
      </c>
      <c r="U4082" t="str">
        <f>IF(Ecommerce_Sales[[#This Row],[Delivery_Time_Days]]&gt;7,"Delay",IF(Ecommerce_Sales[[#This Row],[Delivery_Time_Days]] = 0,"No delivery",IF(Ecommerce_Sales[[#This Row],[Delivery_Time_Days]]&lt;=7,"On-time")))</f>
        <v>On-time</v>
      </c>
      <c r="V4082" s="7">
        <f>Ecommerce_Sales[[#This Row],[Profit]]/Ecommerce_Sales[[#This Row],[Total_Price]]</f>
        <v>0.40004654410053525</v>
      </c>
      <c r="W4082" s="3">
        <v>1719</v>
      </c>
      <c r="X4082" s="3"/>
    </row>
    <row r="4083" spans="1:24" x14ac:dyDescent="0.25">
      <c r="A4083" s="1" t="s">
        <v>10354</v>
      </c>
      <c r="B4083" s="1" t="s">
        <v>1375</v>
      </c>
      <c r="C4083" s="1" t="s">
        <v>1376</v>
      </c>
      <c r="D4083" s="1" t="s">
        <v>4033</v>
      </c>
      <c r="E4083" s="1" t="s">
        <v>1981</v>
      </c>
      <c r="F4083" s="2">
        <v>45117</v>
      </c>
      <c r="G4083" s="2">
        <v>44967</v>
      </c>
      <c r="H4083" s="2" t="str">
        <f>TEXT(Ecommerce_Sales[[#This Row],[Order_Date]],"mmmm")</f>
        <v>February</v>
      </c>
      <c r="I4083" s="2" t="str">
        <f>TEXT(Ecommerce_Sales[[#This Row],[Order_Date]],"yyyy")</f>
        <v>2023</v>
      </c>
      <c r="J4083" s="2" t="str">
        <f>TEXT(Ecommerce_Sales[[#This Row],[Order_Date]],"mmmm")</f>
        <v>February</v>
      </c>
      <c r="K4083" s="1" t="s">
        <v>1947</v>
      </c>
      <c r="L4083" s="1" t="s">
        <v>10355</v>
      </c>
      <c r="M4083" s="1" t="s">
        <v>1998</v>
      </c>
      <c r="N4083" s="1" t="s">
        <v>1973</v>
      </c>
      <c r="O4083" s="3">
        <v>226</v>
      </c>
      <c r="P4083">
        <v>3</v>
      </c>
      <c r="Q4083" s="3">
        <v>677</v>
      </c>
      <c r="R4083" s="1" t="s">
        <v>1958</v>
      </c>
      <c r="S4083" s="3">
        <v>63</v>
      </c>
      <c r="T4083">
        <v>9</v>
      </c>
      <c r="U4083" t="str">
        <f>IF(Ecommerce_Sales[[#This Row],[Delivery_Time_Days]]&gt;7,"Delay",IF(Ecommerce_Sales[[#This Row],[Delivery_Time_Days]] = 0,"No delivery",IF(Ecommerce_Sales[[#This Row],[Delivery_Time_Days]]&lt;=7,"On-time")))</f>
        <v>Delay</v>
      </c>
      <c r="V4083" s="7">
        <f>Ecommerce_Sales[[#This Row],[Profit]]/Ecommerce_Sales[[#This Row],[Total_Price]]</f>
        <v>0.29985228951255538</v>
      </c>
      <c r="W4083" s="3">
        <v>203</v>
      </c>
      <c r="X4083" s="3"/>
    </row>
    <row r="4084" spans="1:24" x14ac:dyDescent="0.25">
      <c r="A4084" s="1" t="s">
        <v>10356</v>
      </c>
      <c r="B4084" s="1" t="s">
        <v>637</v>
      </c>
      <c r="C4084" s="1" t="s">
        <v>638</v>
      </c>
      <c r="D4084" s="1" t="s">
        <v>3623</v>
      </c>
      <c r="E4084" s="1" t="s">
        <v>1954</v>
      </c>
      <c r="F4084" s="2">
        <v>45189</v>
      </c>
      <c r="G4084" s="2">
        <v>45588</v>
      </c>
      <c r="H4084" s="2" t="str">
        <f>TEXT(Ecommerce_Sales[[#This Row],[Order_Date]],"mmmm")</f>
        <v>October</v>
      </c>
      <c r="I4084" s="2" t="str">
        <f>TEXT(Ecommerce_Sales[[#This Row],[Order_Date]],"yyyy")</f>
        <v>2024</v>
      </c>
      <c r="J4084" s="2" t="str">
        <f>TEXT(Ecommerce_Sales[[#This Row],[Order_Date]],"mmmm")</f>
        <v>October</v>
      </c>
      <c r="K4084" s="1" t="s">
        <v>1947</v>
      </c>
      <c r="L4084" s="1" t="s">
        <v>10357</v>
      </c>
      <c r="M4084" s="1" t="s">
        <v>2054</v>
      </c>
      <c r="N4084" s="1" t="s">
        <v>1957</v>
      </c>
      <c r="O4084" s="3">
        <v>661</v>
      </c>
      <c r="P4084">
        <v>1</v>
      </c>
      <c r="Q4084" s="3">
        <v>661</v>
      </c>
      <c r="R4084" s="1" t="s">
        <v>1958</v>
      </c>
      <c r="S4084" s="3">
        <v>39</v>
      </c>
      <c r="T4084">
        <v>4</v>
      </c>
      <c r="U4084" t="str">
        <f>IF(Ecommerce_Sales[[#This Row],[Delivery_Time_Days]]&gt;7,"Delay",IF(Ecommerce_Sales[[#This Row],[Delivery_Time_Days]] = 0,"No delivery",IF(Ecommerce_Sales[[#This Row],[Delivery_Time_Days]]&lt;=7,"On-time")))</f>
        <v>On-time</v>
      </c>
      <c r="V4084" s="7">
        <f>Ecommerce_Sales[[#This Row],[Profit]]/Ecommerce_Sales[[#This Row],[Total_Price]]</f>
        <v>0.14977307110438728</v>
      </c>
      <c r="W4084" s="3">
        <v>99</v>
      </c>
      <c r="X4084" s="3"/>
    </row>
    <row r="4085" spans="1:24" x14ac:dyDescent="0.25">
      <c r="A4085" s="1" t="s">
        <v>10358</v>
      </c>
      <c r="B4085" s="1" t="s">
        <v>867</v>
      </c>
      <c r="C4085" s="1" t="s">
        <v>868</v>
      </c>
      <c r="D4085" s="1" t="s">
        <v>2158</v>
      </c>
      <c r="E4085" s="1" t="s">
        <v>2005</v>
      </c>
      <c r="F4085" s="2">
        <v>45451</v>
      </c>
      <c r="G4085" s="2">
        <v>45107</v>
      </c>
      <c r="H4085" s="2" t="str">
        <f>TEXT(Ecommerce_Sales[[#This Row],[Order_Date]],"mmmm")</f>
        <v>June</v>
      </c>
      <c r="I4085" s="2" t="str">
        <f>TEXT(Ecommerce_Sales[[#This Row],[Order_Date]],"yyyy")</f>
        <v>2023</v>
      </c>
      <c r="J4085" s="2" t="str">
        <f>TEXT(Ecommerce_Sales[[#This Row],[Order_Date]],"mmmm")</f>
        <v>June</v>
      </c>
      <c r="K4085" s="1" t="s">
        <v>1947</v>
      </c>
      <c r="L4085" s="1" t="s">
        <v>3460</v>
      </c>
      <c r="M4085" s="1" t="s">
        <v>2065</v>
      </c>
      <c r="N4085" s="1" t="s">
        <v>1978</v>
      </c>
      <c r="O4085" s="3">
        <v>1155</v>
      </c>
      <c r="P4085">
        <v>6</v>
      </c>
      <c r="Q4085" s="3">
        <v>6929</v>
      </c>
      <c r="R4085" s="1" t="s">
        <v>1958</v>
      </c>
      <c r="S4085" s="3">
        <v>644</v>
      </c>
      <c r="T4085">
        <v>10</v>
      </c>
      <c r="U4085" t="str">
        <f>IF(Ecommerce_Sales[[#This Row],[Delivery_Time_Days]]&gt;7,"Delay",IF(Ecommerce_Sales[[#This Row],[Delivery_Time_Days]] = 0,"No delivery",IF(Ecommerce_Sales[[#This Row],[Delivery_Time_Days]]&lt;=7,"On-time")))</f>
        <v>Delay</v>
      </c>
      <c r="V4085" s="7">
        <f>Ecommerce_Sales[[#This Row],[Profit]]/Ecommerce_Sales[[#This Row],[Total_Price]]</f>
        <v>0.34997835185452447</v>
      </c>
      <c r="W4085" s="3">
        <v>2425</v>
      </c>
      <c r="X4085" s="3"/>
    </row>
    <row r="4086" spans="1:24" x14ac:dyDescent="0.25">
      <c r="A4086" s="1" t="s">
        <v>10359</v>
      </c>
      <c r="B4086" s="1" t="s">
        <v>454</v>
      </c>
      <c r="C4086" s="1" t="s">
        <v>455</v>
      </c>
      <c r="D4086" s="1" t="s">
        <v>6384</v>
      </c>
      <c r="E4086" s="1" t="s">
        <v>1961</v>
      </c>
      <c r="F4086" s="2">
        <v>45592</v>
      </c>
      <c r="G4086" s="2">
        <v>44934</v>
      </c>
      <c r="H4086" s="2" t="str">
        <f>TEXT(Ecommerce_Sales[[#This Row],[Order_Date]],"mmmm")</f>
        <v>January</v>
      </c>
      <c r="I4086" s="2" t="str">
        <f>TEXT(Ecommerce_Sales[[#This Row],[Order_Date]],"yyyy")</f>
        <v>2023</v>
      </c>
      <c r="J4086" s="2" t="str">
        <f>TEXT(Ecommerce_Sales[[#This Row],[Order_Date]],"mmmm")</f>
        <v>January</v>
      </c>
      <c r="K4086" s="1" t="s">
        <v>1947</v>
      </c>
      <c r="L4086" s="1" t="s">
        <v>10360</v>
      </c>
      <c r="M4086" s="1" t="s">
        <v>2079</v>
      </c>
      <c r="N4086" s="1" t="s">
        <v>1973</v>
      </c>
      <c r="O4086" s="3">
        <v>374</v>
      </c>
      <c r="P4086">
        <v>2</v>
      </c>
      <c r="Q4086" s="3">
        <v>748</v>
      </c>
      <c r="R4086" s="1" t="s">
        <v>1958</v>
      </c>
      <c r="S4086" s="3">
        <v>49</v>
      </c>
      <c r="T4086">
        <v>10</v>
      </c>
      <c r="U4086" t="str">
        <f>IF(Ecommerce_Sales[[#This Row],[Delivery_Time_Days]]&gt;7,"Delay",IF(Ecommerce_Sales[[#This Row],[Delivery_Time_Days]] = 0,"No delivery",IF(Ecommerce_Sales[[#This Row],[Delivery_Time_Days]]&lt;=7,"On-time")))</f>
        <v>Delay</v>
      </c>
      <c r="V4086" s="7">
        <f>Ecommerce_Sales[[#This Row],[Profit]]/Ecommerce_Sales[[#This Row],[Total_Price]]</f>
        <v>0.30080213903743314</v>
      </c>
      <c r="W4086" s="3">
        <v>225</v>
      </c>
      <c r="X4086" s="3"/>
    </row>
    <row r="4087" spans="1:24" x14ac:dyDescent="0.25">
      <c r="A4087" s="1" t="s">
        <v>10361</v>
      </c>
      <c r="B4087" s="1" t="s">
        <v>1603</v>
      </c>
      <c r="C4087" s="1" t="s">
        <v>1604</v>
      </c>
      <c r="D4087" s="1" t="s">
        <v>4481</v>
      </c>
      <c r="E4087" s="1" t="s">
        <v>1996</v>
      </c>
      <c r="F4087" s="2">
        <v>45541</v>
      </c>
      <c r="G4087" s="2">
        <v>45083</v>
      </c>
      <c r="H4087" s="2" t="str">
        <f>TEXT(Ecommerce_Sales[[#This Row],[Order_Date]],"mmmm")</f>
        <v>June</v>
      </c>
      <c r="I4087" s="2" t="str">
        <f>TEXT(Ecommerce_Sales[[#This Row],[Order_Date]],"yyyy")</f>
        <v>2023</v>
      </c>
      <c r="J4087" s="2" t="str">
        <f>TEXT(Ecommerce_Sales[[#This Row],[Order_Date]],"mmmm")</f>
        <v>June</v>
      </c>
      <c r="K4087" s="1" t="s">
        <v>1947</v>
      </c>
      <c r="L4087" s="1" t="s">
        <v>10362</v>
      </c>
      <c r="M4087" s="1" t="s">
        <v>1949</v>
      </c>
      <c r="N4087" s="1" t="s">
        <v>1950</v>
      </c>
      <c r="O4087" s="3">
        <v>990</v>
      </c>
      <c r="P4087">
        <v>4</v>
      </c>
      <c r="Q4087" s="3">
        <v>3962</v>
      </c>
      <c r="R4087" s="1" t="s">
        <v>1958</v>
      </c>
      <c r="S4087" s="3">
        <v>588</v>
      </c>
      <c r="T4087">
        <v>9</v>
      </c>
      <c r="U4087" t="str">
        <f>IF(Ecommerce_Sales[[#This Row],[Delivery_Time_Days]]&gt;7,"Delay",IF(Ecommerce_Sales[[#This Row],[Delivery_Time_Days]] = 0,"No delivery",IF(Ecommerce_Sales[[#This Row],[Delivery_Time_Days]]&lt;=7,"On-time")))</f>
        <v>Delay</v>
      </c>
      <c r="V4087" s="7">
        <f>Ecommerce_Sales[[#This Row],[Profit]]/Ecommerce_Sales[[#This Row],[Total_Price]]</f>
        <v>0.40005047955577994</v>
      </c>
      <c r="W4087" s="3">
        <v>1585</v>
      </c>
      <c r="X4087" s="3"/>
    </row>
    <row r="4088" spans="1:24" x14ac:dyDescent="0.25">
      <c r="A4088" s="1" t="s">
        <v>10363</v>
      </c>
      <c r="B4088" s="1" t="s">
        <v>1275</v>
      </c>
      <c r="C4088" s="1" t="s">
        <v>1276</v>
      </c>
      <c r="D4088" s="1" t="s">
        <v>2060</v>
      </c>
      <c r="E4088" s="1" t="s">
        <v>1966</v>
      </c>
      <c r="F4088" s="2">
        <v>45291</v>
      </c>
      <c r="G4088" s="2">
        <v>45312</v>
      </c>
      <c r="H4088" s="2" t="str">
        <f>TEXT(Ecommerce_Sales[[#This Row],[Order_Date]],"mmmm")</f>
        <v>January</v>
      </c>
      <c r="I4088" s="2" t="str">
        <f>TEXT(Ecommerce_Sales[[#This Row],[Order_Date]],"yyyy")</f>
        <v>2024</v>
      </c>
      <c r="J4088" s="2" t="str">
        <f>TEXT(Ecommerce_Sales[[#This Row],[Order_Date]],"mmmm")</f>
        <v>January</v>
      </c>
      <c r="K4088" s="1" t="s">
        <v>1947</v>
      </c>
      <c r="L4088" s="1" t="s">
        <v>2274</v>
      </c>
      <c r="M4088" s="1" t="s">
        <v>1963</v>
      </c>
      <c r="N4088" s="1" t="s">
        <v>1957</v>
      </c>
      <c r="O4088" s="3">
        <v>865</v>
      </c>
      <c r="P4088">
        <v>1</v>
      </c>
      <c r="Q4088" s="3">
        <v>865</v>
      </c>
      <c r="R4088" s="1" t="s">
        <v>1958</v>
      </c>
      <c r="S4088" s="3">
        <v>67</v>
      </c>
      <c r="T4088">
        <v>2</v>
      </c>
      <c r="U4088" t="str">
        <f>IF(Ecommerce_Sales[[#This Row],[Delivery_Time_Days]]&gt;7,"Delay",IF(Ecommerce_Sales[[#This Row],[Delivery_Time_Days]] = 0,"No delivery",IF(Ecommerce_Sales[[#This Row],[Delivery_Time_Days]]&lt;=7,"On-time")))</f>
        <v>On-time</v>
      </c>
      <c r="V4088" s="7">
        <f>Ecommerce_Sales[[#This Row],[Profit]]/Ecommerce_Sales[[#This Row],[Total_Price]]</f>
        <v>0.15028901734104047</v>
      </c>
      <c r="W4088" s="3">
        <v>130</v>
      </c>
      <c r="X4088" s="3"/>
    </row>
    <row r="4089" spans="1:24" x14ac:dyDescent="0.25">
      <c r="A4089" s="1" t="s">
        <v>10364</v>
      </c>
      <c r="B4089" s="1" t="s">
        <v>20</v>
      </c>
      <c r="C4089" s="1" t="s">
        <v>21</v>
      </c>
      <c r="D4089" s="1" t="s">
        <v>1960</v>
      </c>
      <c r="E4089" s="1" t="s">
        <v>1961</v>
      </c>
      <c r="F4089" s="2">
        <v>45440</v>
      </c>
      <c r="G4089" s="2">
        <v>45349</v>
      </c>
      <c r="H4089" s="2" t="str">
        <f>TEXT(Ecommerce_Sales[[#This Row],[Order_Date]],"mmmm")</f>
        <v>February</v>
      </c>
      <c r="I4089" s="2" t="str">
        <f>TEXT(Ecommerce_Sales[[#This Row],[Order_Date]],"yyyy")</f>
        <v>2024</v>
      </c>
      <c r="J4089" s="2" t="str">
        <f>TEXT(Ecommerce_Sales[[#This Row],[Order_Date]],"mmmm")</f>
        <v>February</v>
      </c>
      <c r="K4089" s="1" t="s">
        <v>1947</v>
      </c>
      <c r="L4089" s="1" t="s">
        <v>10365</v>
      </c>
      <c r="M4089" s="1" t="s">
        <v>2007</v>
      </c>
      <c r="N4089" s="1" t="s">
        <v>1973</v>
      </c>
      <c r="O4089" s="3">
        <v>201</v>
      </c>
      <c r="P4089">
        <v>1</v>
      </c>
      <c r="Q4089" s="3">
        <v>201</v>
      </c>
      <c r="R4089" s="1" t="s">
        <v>1958</v>
      </c>
      <c r="S4089" s="3">
        <v>24</v>
      </c>
      <c r="T4089">
        <v>9</v>
      </c>
      <c r="U4089" t="str">
        <f>IF(Ecommerce_Sales[[#This Row],[Delivery_Time_Days]]&gt;7,"Delay",IF(Ecommerce_Sales[[#This Row],[Delivery_Time_Days]] = 0,"No delivery",IF(Ecommerce_Sales[[#This Row],[Delivery_Time_Days]]&lt;=7,"On-time")))</f>
        <v>Delay</v>
      </c>
      <c r="V4089" s="7">
        <f>Ecommerce_Sales[[#This Row],[Profit]]/Ecommerce_Sales[[#This Row],[Total_Price]]</f>
        <v>0.29850746268656714</v>
      </c>
      <c r="W4089" s="3">
        <v>60</v>
      </c>
      <c r="X4089" s="3"/>
    </row>
    <row r="4090" spans="1:24" x14ac:dyDescent="0.25">
      <c r="A4090" s="1" t="s">
        <v>10366</v>
      </c>
      <c r="B4090" s="1" t="s">
        <v>1553</v>
      </c>
      <c r="C4090" s="1" t="s">
        <v>1554</v>
      </c>
      <c r="D4090" s="1" t="s">
        <v>2453</v>
      </c>
      <c r="E4090" s="1" t="s">
        <v>1981</v>
      </c>
      <c r="F4090" s="2">
        <v>45302</v>
      </c>
      <c r="G4090" s="2">
        <v>45303</v>
      </c>
      <c r="H4090" s="2" t="str">
        <f>TEXT(Ecommerce_Sales[[#This Row],[Order_Date]],"mmmm")</f>
        <v>January</v>
      </c>
      <c r="I4090" s="2" t="str">
        <f>TEXT(Ecommerce_Sales[[#This Row],[Order_Date]],"yyyy")</f>
        <v>2024</v>
      </c>
      <c r="J4090" s="2" t="str">
        <f>TEXT(Ecommerce_Sales[[#This Row],[Order_Date]],"mmmm")</f>
        <v>January</v>
      </c>
      <c r="K4090" s="1" t="s">
        <v>1947</v>
      </c>
      <c r="L4090" s="1" t="s">
        <v>5264</v>
      </c>
      <c r="M4090" s="1" t="s">
        <v>2058</v>
      </c>
      <c r="N4090" s="1" t="s">
        <v>1950</v>
      </c>
      <c r="O4090" s="3">
        <v>794</v>
      </c>
      <c r="P4090">
        <v>1</v>
      </c>
      <c r="Q4090" s="3">
        <v>794</v>
      </c>
      <c r="R4090" s="1" t="s">
        <v>1951</v>
      </c>
      <c r="S4090" s="3">
        <v>80</v>
      </c>
      <c r="T4090">
        <v>5</v>
      </c>
      <c r="U4090" t="str">
        <f>IF(Ecommerce_Sales[[#This Row],[Delivery_Time_Days]]&gt;7,"Delay",IF(Ecommerce_Sales[[#This Row],[Delivery_Time_Days]] = 0,"No delivery",IF(Ecommerce_Sales[[#This Row],[Delivery_Time_Days]]&lt;=7,"On-time")))</f>
        <v>On-time</v>
      </c>
      <c r="V4090" s="7">
        <f>Ecommerce_Sales[[#This Row],[Profit]]/Ecommerce_Sales[[#This Row],[Total_Price]]</f>
        <v>0.40050377833753148</v>
      </c>
      <c r="W4090" s="3">
        <v>318</v>
      </c>
      <c r="X4090" s="3"/>
    </row>
    <row r="4091" spans="1:24" x14ac:dyDescent="0.25">
      <c r="A4091" s="1" t="s">
        <v>10367</v>
      </c>
      <c r="B4091" s="1" t="s">
        <v>1199</v>
      </c>
      <c r="C4091" s="1" t="s">
        <v>1200</v>
      </c>
      <c r="D4091" s="1" t="s">
        <v>2865</v>
      </c>
      <c r="E4091" s="1" t="s">
        <v>1966</v>
      </c>
      <c r="F4091" s="2">
        <v>45056</v>
      </c>
      <c r="G4091" s="2">
        <v>44960</v>
      </c>
      <c r="H4091" s="2" t="str">
        <f>TEXT(Ecommerce_Sales[[#This Row],[Order_Date]],"mmmm")</f>
        <v>February</v>
      </c>
      <c r="I4091" s="2" t="str">
        <f>TEXT(Ecommerce_Sales[[#This Row],[Order_Date]],"yyyy")</f>
        <v>2023</v>
      </c>
      <c r="J4091" s="2" t="str">
        <f>TEXT(Ecommerce_Sales[[#This Row],[Order_Date]],"mmmm")</f>
        <v>February</v>
      </c>
      <c r="K4091" s="1" t="s">
        <v>1992</v>
      </c>
      <c r="L4091" s="1" t="s">
        <v>2199</v>
      </c>
      <c r="M4091" s="1" t="s">
        <v>2079</v>
      </c>
      <c r="N4091" s="1" t="s">
        <v>1973</v>
      </c>
      <c r="O4091" s="3">
        <v>822</v>
      </c>
      <c r="P4091">
        <v>1</v>
      </c>
      <c r="Q4091" s="3">
        <v>822</v>
      </c>
      <c r="R4091" s="1" t="s">
        <v>1951</v>
      </c>
      <c r="S4091" s="3">
        <v>121</v>
      </c>
      <c r="U4091" t="str">
        <f>IF(Ecommerce_Sales[[#This Row],[Delivery_Time_Days]]&gt;7,"Delay",IF(Ecommerce_Sales[[#This Row],[Delivery_Time_Days]] = 0,"No delivery",IF(Ecommerce_Sales[[#This Row],[Delivery_Time_Days]]&lt;=7,"On-time")))</f>
        <v>No delivery</v>
      </c>
      <c r="V4091" s="7">
        <f>Ecommerce_Sales[[#This Row],[Profit]]/Ecommerce_Sales[[#This Row],[Total_Price]]</f>
        <v>0.3004866180048662</v>
      </c>
      <c r="W4091" s="3">
        <v>247</v>
      </c>
      <c r="X4091" s="3"/>
    </row>
    <row r="4092" spans="1:24" x14ac:dyDescent="0.25">
      <c r="A4092" s="1" t="s">
        <v>10368</v>
      </c>
      <c r="B4092" s="1" t="s">
        <v>577</v>
      </c>
      <c r="C4092" s="1" t="s">
        <v>578</v>
      </c>
      <c r="D4092" s="1" t="s">
        <v>2893</v>
      </c>
      <c r="E4092" s="1" t="s">
        <v>2005</v>
      </c>
      <c r="F4092" s="2">
        <v>45310</v>
      </c>
      <c r="G4092" s="2">
        <v>44986</v>
      </c>
      <c r="H4092" s="2" t="str">
        <f>TEXT(Ecommerce_Sales[[#This Row],[Order_Date]],"mmmm")</f>
        <v>March</v>
      </c>
      <c r="I4092" s="2" t="str">
        <f>TEXT(Ecommerce_Sales[[#This Row],[Order_Date]],"yyyy")</f>
        <v>2023</v>
      </c>
      <c r="J4092" s="2" t="str">
        <f>TEXT(Ecommerce_Sales[[#This Row],[Order_Date]],"mmmm")</f>
        <v>March</v>
      </c>
      <c r="K4092" s="1" t="s">
        <v>1947</v>
      </c>
      <c r="L4092" s="1" t="s">
        <v>10369</v>
      </c>
      <c r="M4092" s="1" t="s">
        <v>2002</v>
      </c>
      <c r="N4092" s="1" t="s">
        <v>1989</v>
      </c>
      <c r="O4092" s="3">
        <v>268</v>
      </c>
      <c r="P4092">
        <v>2</v>
      </c>
      <c r="Q4092" s="3">
        <v>535</v>
      </c>
      <c r="R4092" s="1" t="s">
        <v>1951</v>
      </c>
      <c r="S4092" s="3">
        <v>40</v>
      </c>
      <c r="T4092">
        <v>2</v>
      </c>
      <c r="U4092" t="str">
        <f>IF(Ecommerce_Sales[[#This Row],[Delivery_Time_Days]]&gt;7,"Delay",IF(Ecommerce_Sales[[#This Row],[Delivery_Time_Days]] = 0,"No delivery",IF(Ecommerce_Sales[[#This Row],[Delivery_Time_Days]]&lt;=7,"On-time")))</f>
        <v>On-time</v>
      </c>
      <c r="V4092" s="7">
        <f>Ecommerce_Sales[[#This Row],[Profit]]/Ecommerce_Sales[[#This Row],[Total_Price]]</f>
        <v>0.25046728971962617</v>
      </c>
      <c r="W4092" s="3">
        <v>134</v>
      </c>
      <c r="X4092" s="3"/>
    </row>
    <row r="4093" spans="1:24" x14ac:dyDescent="0.25">
      <c r="A4093" s="1" t="s">
        <v>10370</v>
      </c>
      <c r="B4093" s="1" t="s">
        <v>94</v>
      </c>
      <c r="C4093" s="1" t="s">
        <v>95</v>
      </c>
      <c r="D4093" s="1" t="s">
        <v>3097</v>
      </c>
      <c r="E4093" s="1" t="s">
        <v>1996</v>
      </c>
      <c r="F4093" s="2">
        <v>45468</v>
      </c>
      <c r="G4093" s="2">
        <v>45155</v>
      </c>
      <c r="H4093" s="2" t="str">
        <f>TEXT(Ecommerce_Sales[[#This Row],[Order_Date]],"mmmm")</f>
        <v>August</v>
      </c>
      <c r="I4093" s="2" t="str">
        <f>TEXT(Ecommerce_Sales[[#This Row],[Order_Date]],"yyyy")</f>
        <v>2023</v>
      </c>
      <c r="J4093" s="2" t="str">
        <f>TEXT(Ecommerce_Sales[[#This Row],[Order_Date]],"mmmm")</f>
        <v>August</v>
      </c>
      <c r="K4093" s="1" t="s">
        <v>1947</v>
      </c>
      <c r="L4093" s="1" t="s">
        <v>10371</v>
      </c>
      <c r="M4093" s="1" t="s">
        <v>2030</v>
      </c>
      <c r="N4093" s="1" t="s">
        <v>1978</v>
      </c>
      <c r="O4093" s="3">
        <v>1097</v>
      </c>
      <c r="P4093">
        <v>1</v>
      </c>
      <c r="Q4093" s="3">
        <v>1097</v>
      </c>
      <c r="R4093" s="1" t="s">
        <v>2008</v>
      </c>
      <c r="S4093" s="3">
        <v>134</v>
      </c>
      <c r="T4093">
        <v>10</v>
      </c>
      <c r="U4093" t="str">
        <f>IF(Ecommerce_Sales[[#This Row],[Delivery_Time_Days]]&gt;7,"Delay",IF(Ecommerce_Sales[[#This Row],[Delivery_Time_Days]] = 0,"No delivery",IF(Ecommerce_Sales[[#This Row],[Delivery_Time_Days]]&lt;=7,"On-time")))</f>
        <v>Delay</v>
      </c>
      <c r="V4093" s="7">
        <f>Ecommerce_Sales[[#This Row],[Profit]]/Ecommerce_Sales[[#This Row],[Total_Price]]</f>
        <v>0.35004557885141296</v>
      </c>
      <c r="W4093" s="3">
        <v>384</v>
      </c>
      <c r="X4093" s="3"/>
    </row>
    <row r="4094" spans="1:24" x14ac:dyDescent="0.25">
      <c r="A4094" s="1" t="s">
        <v>10372</v>
      </c>
      <c r="B4094" s="1" t="s">
        <v>596</v>
      </c>
      <c r="C4094" s="1" t="s">
        <v>597</v>
      </c>
      <c r="D4094" s="1" t="s">
        <v>5960</v>
      </c>
      <c r="E4094" s="1" t="s">
        <v>1981</v>
      </c>
      <c r="F4094" s="2">
        <v>45347</v>
      </c>
      <c r="G4094" s="2">
        <v>45078</v>
      </c>
      <c r="H4094" s="2" t="str">
        <f>TEXT(Ecommerce_Sales[[#This Row],[Order_Date]],"mmmm")</f>
        <v>June</v>
      </c>
      <c r="I4094" s="2" t="str">
        <f>TEXT(Ecommerce_Sales[[#This Row],[Order_Date]],"yyyy")</f>
        <v>2023</v>
      </c>
      <c r="J4094" s="2" t="str">
        <f>TEXT(Ecommerce_Sales[[#This Row],[Order_Date]],"mmmm")</f>
        <v>June</v>
      </c>
      <c r="K4094" s="1" t="s">
        <v>1992</v>
      </c>
      <c r="L4094" s="1" t="s">
        <v>10373</v>
      </c>
      <c r="M4094" s="1" t="s">
        <v>2007</v>
      </c>
      <c r="N4094" s="1" t="s">
        <v>1973</v>
      </c>
      <c r="O4094" s="3">
        <v>126</v>
      </c>
      <c r="P4094">
        <v>3</v>
      </c>
      <c r="Q4094" s="3">
        <v>378</v>
      </c>
      <c r="R4094" s="1" t="s">
        <v>2008</v>
      </c>
      <c r="S4094" s="3">
        <v>21</v>
      </c>
      <c r="U4094" t="str">
        <f>IF(Ecommerce_Sales[[#This Row],[Delivery_Time_Days]]&gt;7,"Delay",IF(Ecommerce_Sales[[#This Row],[Delivery_Time_Days]] = 0,"No delivery",IF(Ecommerce_Sales[[#This Row],[Delivery_Time_Days]]&lt;=7,"On-time")))</f>
        <v>No delivery</v>
      </c>
      <c r="V4094" s="7">
        <f>Ecommerce_Sales[[#This Row],[Profit]]/Ecommerce_Sales[[#This Row],[Total_Price]]</f>
        <v>0.29894179894179895</v>
      </c>
      <c r="W4094" s="3">
        <v>113</v>
      </c>
      <c r="X4094" s="3"/>
    </row>
    <row r="4095" spans="1:24" x14ac:dyDescent="0.25">
      <c r="A4095" s="1" t="s">
        <v>10374</v>
      </c>
      <c r="B4095" s="1" t="s">
        <v>246</v>
      </c>
      <c r="C4095" s="1" t="s">
        <v>1628</v>
      </c>
      <c r="D4095" s="1" t="s">
        <v>2355</v>
      </c>
      <c r="E4095" s="1" t="s">
        <v>2005</v>
      </c>
      <c r="F4095" s="2">
        <v>44987</v>
      </c>
      <c r="G4095" s="2">
        <v>45179</v>
      </c>
      <c r="H4095" s="2" t="str">
        <f>TEXT(Ecommerce_Sales[[#This Row],[Order_Date]],"mmmm")</f>
        <v>September</v>
      </c>
      <c r="I4095" s="2" t="str">
        <f>TEXT(Ecommerce_Sales[[#This Row],[Order_Date]],"yyyy")</f>
        <v>2023</v>
      </c>
      <c r="J4095" s="2" t="str">
        <f>TEXT(Ecommerce_Sales[[#This Row],[Order_Date]],"mmmm")</f>
        <v>September</v>
      </c>
      <c r="K4095" s="1" t="s">
        <v>1947</v>
      </c>
      <c r="L4095" s="1" t="s">
        <v>7503</v>
      </c>
      <c r="M4095" s="1" t="s">
        <v>1949</v>
      </c>
      <c r="N4095" s="1" t="s">
        <v>1950</v>
      </c>
      <c r="O4095" s="3">
        <v>478</v>
      </c>
      <c r="P4095">
        <v>1</v>
      </c>
      <c r="Q4095" s="3">
        <v>478</v>
      </c>
      <c r="R4095" s="1" t="s">
        <v>1958</v>
      </c>
      <c r="S4095" s="3">
        <v>51</v>
      </c>
      <c r="T4095">
        <v>5</v>
      </c>
      <c r="U4095" t="str">
        <f>IF(Ecommerce_Sales[[#This Row],[Delivery_Time_Days]]&gt;7,"Delay",IF(Ecommerce_Sales[[#This Row],[Delivery_Time_Days]] = 0,"No delivery",IF(Ecommerce_Sales[[#This Row],[Delivery_Time_Days]]&lt;=7,"On-time")))</f>
        <v>On-time</v>
      </c>
      <c r="V4095" s="7">
        <f>Ecommerce_Sales[[#This Row],[Profit]]/Ecommerce_Sales[[#This Row],[Total_Price]]</f>
        <v>0.39958158995815901</v>
      </c>
      <c r="W4095" s="3">
        <v>191</v>
      </c>
      <c r="X4095" s="3"/>
    </row>
    <row r="4096" spans="1:24" x14ac:dyDescent="0.25">
      <c r="A4096" s="1" t="s">
        <v>10375</v>
      </c>
      <c r="B4096" s="1" t="s">
        <v>118</v>
      </c>
      <c r="C4096" s="1" t="s">
        <v>119</v>
      </c>
      <c r="D4096" s="1" t="s">
        <v>5472</v>
      </c>
      <c r="E4096" s="1" t="s">
        <v>1946</v>
      </c>
      <c r="F4096" s="2">
        <v>45292</v>
      </c>
      <c r="G4096" s="2">
        <v>45137</v>
      </c>
      <c r="H4096" s="2" t="str">
        <f>TEXT(Ecommerce_Sales[[#This Row],[Order_Date]],"mmmm")</f>
        <v>July</v>
      </c>
      <c r="I4096" s="2" t="str">
        <f>TEXT(Ecommerce_Sales[[#This Row],[Order_Date]],"yyyy")</f>
        <v>2023</v>
      </c>
      <c r="J4096" s="2" t="str">
        <f>TEXT(Ecommerce_Sales[[#This Row],[Order_Date]],"mmmm")</f>
        <v>July</v>
      </c>
      <c r="K4096" s="1" t="s">
        <v>1947</v>
      </c>
      <c r="L4096" s="1" t="s">
        <v>2671</v>
      </c>
      <c r="M4096" s="1" t="s">
        <v>2079</v>
      </c>
      <c r="N4096" s="1" t="s">
        <v>1973</v>
      </c>
      <c r="O4096" s="3">
        <v>185</v>
      </c>
      <c r="P4096">
        <v>1</v>
      </c>
      <c r="Q4096" s="3">
        <v>185</v>
      </c>
      <c r="R4096" s="1" t="s">
        <v>1958</v>
      </c>
      <c r="S4096" s="3">
        <v>18</v>
      </c>
      <c r="T4096">
        <v>10</v>
      </c>
      <c r="U4096" t="str">
        <f>IF(Ecommerce_Sales[[#This Row],[Delivery_Time_Days]]&gt;7,"Delay",IF(Ecommerce_Sales[[#This Row],[Delivery_Time_Days]] = 0,"No delivery",IF(Ecommerce_Sales[[#This Row],[Delivery_Time_Days]]&lt;=7,"On-time")))</f>
        <v>Delay</v>
      </c>
      <c r="V4096" s="7">
        <f>Ecommerce_Sales[[#This Row],[Profit]]/Ecommerce_Sales[[#This Row],[Total_Price]]</f>
        <v>0.29729729729729731</v>
      </c>
      <c r="W4096" s="3">
        <v>55</v>
      </c>
      <c r="X4096" s="3"/>
    </row>
    <row r="4097" spans="1:24" x14ac:dyDescent="0.25">
      <c r="A4097" s="1" t="s">
        <v>10376</v>
      </c>
      <c r="B4097" s="1" t="s">
        <v>1838</v>
      </c>
      <c r="C4097" s="1" t="s">
        <v>1839</v>
      </c>
      <c r="D4097" s="1" t="s">
        <v>6023</v>
      </c>
      <c r="E4097" s="1" t="s">
        <v>1966</v>
      </c>
      <c r="F4097" s="2">
        <v>45562</v>
      </c>
      <c r="G4097" s="2">
        <v>45212</v>
      </c>
      <c r="H4097" s="2" t="str">
        <f>TEXT(Ecommerce_Sales[[#This Row],[Order_Date]],"mmmm")</f>
        <v>October</v>
      </c>
      <c r="I4097" s="2" t="str">
        <f>TEXT(Ecommerce_Sales[[#This Row],[Order_Date]],"yyyy")</f>
        <v>2023</v>
      </c>
      <c r="J4097" s="2" t="str">
        <f>TEXT(Ecommerce_Sales[[#This Row],[Order_Date]],"mmmm")</f>
        <v>October</v>
      </c>
      <c r="K4097" s="1" t="s">
        <v>1992</v>
      </c>
      <c r="L4097" s="1" t="s">
        <v>2950</v>
      </c>
      <c r="M4097" s="1" t="s">
        <v>2002</v>
      </c>
      <c r="N4097" s="1" t="s">
        <v>1989</v>
      </c>
      <c r="O4097" s="3">
        <v>537</v>
      </c>
      <c r="P4097">
        <v>2</v>
      </c>
      <c r="Q4097" s="3">
        <v>1075</v>
      </c>
      <c r="R4097" s="1" t="s">
        <v>1951</v>
      </c>
      <c r="S4097" s="3">
        <v>96</v>
      </c>
      <c r="U4097" t="str">
        <f>IF(Ecommerce_Sales[[#This Row],[Delivery_Time_Days]]&gt;7,"Delay",IF(Ecommerce_Sales[[#This Row],[Delivery_Time_Days]] = 0,"No delivery",IF(Ecommerce_Sales[[#This Row],[Delivery_Time_Days]]&lt;=7,"On-time")))</f>
        <v>No delivery</v>
      </c>
      <c r="V4097" s="7">
        <f>Ecommerce_Sales[[#This Row],[Profit]]/Ecommerce_Sales[[#This Row],[Total_Price]]</f>
        <v>0.25023255813953488</v>
      </c>
      <c r="W4097" s="3">
        <v>269</v>
      </c>
      <c r="X4097" s="3"/>
    </row>
    <row r="4098" spans="1:24" x14ac:dyDescent="0.25">
      <c r="A4098" s="1" t="s">
        <v>10377</v>
      </c>
      <c r="B4098" s="1" t="s">
        <v>432</v>
      </c>
      <c r="C4098" s="1" t="s">
        <v>433</v>
      </c>
      <c r="D4098" s="1" t="s">
        <v>2822</v>
      </c>
      <c r="E4098" s="1" t="s">
        <v>1981</v>
      </c>
      <c r="F4098" s="2">
        <v>45363</v>
      </c>
      <c r="G4098" s="2">
        <v>45250</v>
      </c>
      <c r="H4098" s="2" t="str">
        <f>TEXT(Ecommerce_Sales[[#This Row],[Order_Date]],"mmmm")</f>
        <v>November</v>
      </c>
      <c r="I4098" s="2" t="str">
        <f>TEXT(Ecommerce_Sales[[#This Row],[Order_Date]],"yyyy")</f>
        <v>2023</v>
      </c>
      <c r="J4098" s="2" t="str">
        <f>TEXT(Ecommerce_Sales[[#This Row],[Order_Date]],"mmmm")</f>
        <v>November</v>
      </c>
      <c r="K4098" s="1" t="s">
        <v>1947</v>
      </c>
      <c r="L4098" s="1" t="s">
        <v>9704</v>
      </c>
      <c r="M4098" s="1" t="s">
        <v>2079</v>
      </c>
      <c r="N4098" s="1" t="s">
        <v>1973</v>
      </c>
      <c r="O4098" s="3">
        <v>1481</v>
      </c>
      <c r="P4098">
        <v>1</v>
      </c>
      <c r="Q4098" s="3">
        <v>1481</v>
      </c>
      <c r="R4098" s="1" t="s">
        <v>1951</v>
      </c>
      <c r="S4098" s="3">
        <v>171</v>
      </c>
      <c r="T4098">
        <v>10</v>
      </c>
      <c r="U4098" t="str">
        <f>IF(Ecommerce_Sales[[#This Row],[Delivery_Time_Days]]&gt;7,"Delay",IF(Ecommerce_Sales[[#This Row],[Delivery_Time_Days]] = 0,"No delivery",IF(Ecommerce_Sales[[#This Row],[Delivery_Time_Days]]&lt;=7,"On-time")))</f>
        <v>Delay</v>
      </c>
      <c r="V4098" s="7">
        <f>Ecommerce_Sales[[#This Row],[Profit]]/Ecommerce_Sales[[#This Row],[Total_Price]]</f>
        <v>0.29979743416610399</v>
      </c>
      <c r="W4098" s="3">
        <v>444</v>
      </c>
      <c r="X4098" s="3"/>
    </row>
    <row r="4099" spans="1:24" x14ac:dyDescent="0.25">
      <c r="A4099" s="1" t="s">
        <v>10378</v>
      </c>
      <c r="B4099" s="1" t="s">
        <v>967</v>
      </c>
      <c r="C4099" s="1" t="s">
        <v>968</v>
      </c>
      <c r="D4099" s="1" t="s">
        <v>4016</v>
      </c>
      <c r="E4099" s="1" t="s">
        <v>1966</v>
      </c>
      <c r="F4099" s="2">
        <v>44982</v>
      </c>
      <c r="G4099" s="2">
        <v>45177</v>
      </c>
      <c r="H4099" s="2" t="str">
        <f>TEXT(Ecommerce_Sales[[#This Row],[Order_Date]],"mmmm")</f>
        <v>September</v>
      </c>
      <c r="I4099" s="2" t="str">
        <f>TEXT(Ecommerce_Sales[[#This Row],[Order_Date]],"yyyy")</f>
        <v>2023</v>
      </c>
      <c r="J4099" s="2" t="str">
        <f>TEXT(Ecommerce_Sales[[#This Row],[Order_Date]],"mmmm")</f>
        <v>September</v>
      </c>
      <c r="K4099" s="1" t="s">
        <v>1947</v>
      </c>
      <c r="L4099" s="1" t="s">
        <v>10379</v>
      </c>
      <c r="M4099" s="1" t="s">
        <v>2030</v>
      </c>
      <c r="N4099" s="1" t="s">
        <v>1978</v>
      </c>
      <c r="O4099" s="3">
        <v>521</v>
      </c>
      <c r="P4099">
        <v>4</v>
      </c>
      <c r="Q4099" s="3">
        <v>2085</v>
      </c>
      <c r="R4099" s="1" t="s">
        <v>2016</v>
      </c>
      <c r="S4099" s="3">
        <v>144</v>
      </c>
      <c r="T4099">
        <v>10</v>
      </c>
      <c r="U4099" t="str">
        <f>IF(Ecommerce_Sales[[#This Row],[Delivery_Time_Days]]&gt;7,"Delay",IF(Ecommerce_Sales[[#This Row],[Delivery_Time_Days]] = 0,"No delivery",IF(Ecommerce_Sales[[#This Row],[Delivery_Time_Days]]&lt;=7,"On-time")))</f>
        <v>Delay</v>
      </c>
      <c r="V4099" s="7">
        <f>Ecommerce_Sales[[#This Row],[Profit]]/Ecommerce_Sales[[#This Row],[Total_Price]]</f>
        <v>0.3501199040767386</v>
      </c>
      <c r="W4099" s="3">
        <v>730</v>
      </c>
      <c r="X4099" s="3"/>
    </row>
    <row r="4100" spans="1:24" x14ac:dyDescent="0.25">
      <c r="A4100" s="1" t="s">
        <v>10380</v>
      </c>
      <c r="B4100" s="1" t="s">
        <v>525</v>
      </c>
      <c r="C4100" s="1" t="s">
        <v>1270</v>
      </c>
      <c r="D4100" s="1" t="s">
        <v>2602</v>
      </c>
      <c r="E4100" s="1" t="s">
        <v>1981</v>
      </c>
      <c r="F4100" s="2">
        <v>45434</v>
      </c>
      <c r="G4100" s="2">
        <v>45067</v>
      </c>
      <c r="H4100" s="2" t="str">
        <f>TEXT(Ecommerce_Sales[[#This Row],[Order_Date]],"mmmm")</f>
        <v>May</v>
      </c>
      <c r="I4100" s="2" t="str">
        <f>TEXT(Ecommerce_Sales[[#This Row],[Order_Date]],"yyyy")</f>
        <v>2023</v>
      </c>
      <c r="J4100" s="2" t="str">
        <f>TEXT(Ecommerce_Sales[[#This Row],[Order_Date]],"mmmm")</f>
        <v>May</v>
      </c>
      <c r="K4100" s="1" t="s">
        <v>1947</v>
      </c>
      <c r="L4100" s="1" t="s">
        <v>10381</v>
      </c>
      <c r="M4100" s="1" t="s">
        <v>1956</v>
      </c>
      <c r="N4100" s="1" t="s">
        <v>1957</v>
      </c>
      <c r="O4100" s="3">
        <v>882</v>
      </c>
      <c r="P4100">
        <v>2</v>
      </c>
      <c r="Q4100" s="3">
        <v>1764</v>
      </c>
      <c r="R4100" s="1" t="s">
        <v>1951</v>
      </c>
      <c r="S4100" s="3">
        <v>122</v>
      </c>
      <c r="T4100">
        <v>4</v>
      </c>
      <c r="U4100" t="str">
        <f>IF(Ecommerce_Sales[[#This Row],[Delivery_Time_Days]]&gt;7,"Delay",IF(Ecommerce_Sales[[#This Row],[Delivery_Time_Days]] = 0,"No delivery",IF(Ecommerce_Sales[[#This Row],[Delivery_Time_Days]]&lt;=7,"On-time")))</f>
        <v>On-time</v>
      </c>
      <c r="V4100" s="7">
        <f>Ecommerce_Sales[[#This Row],[Profit]]/Ecommerce_Sales[[#This Row],[Total_Price]]</f>
        <v>0.15022675736961452</v>
      </c>
      <c r="W4100" s="3">
        <v>265</v>
      </c>
      <c r="X4100" s="3"/>
    </row>
    <row r="4101" spans="1:24" x14ac:dyDescent="0.25">
      <c r="A4101" s="1" t="s">
        <v>10382</v>
      </c>
      <c r="B4101" s="1" t="s">
        <v>446</v>
      </c>
      <c r="C4101" s="1" t="s">
        <v>447</v>
      </c>
      <c r="D4101" s="1" t="s">
        <v>2219</v>
      </c>
      <c r="E4101" s="1" t="s">
        <v>1966</v>
      </c>
      <c r="F4101" s="2">
        <v>45357</v>
      </c>
      <c r="G4101" s="2">
        <v>45117</v>
      </c>
      <c r="H4101" s="2" t="str">
        <f>TEXT(Ecommerce_Sales[[#This Row],[Order_Date]],"mmmm")</f>
        <v>July</v>
      </c>
      <c r="I4101" s="2" t="str">
        <f>TEXT(Ecommerce_Sales[[#This Row],[Order_Date]],"yyyy")</f>
        <v>2023</v>
      </c>
      <c r="J4101" s="2" t="str">
        <f>TEXT(Ecommerce_Sales[[#This Row],[Order_Date]],"mmmm")</f>
        <v>July</v>
      </c>
      <c r="K4101" s="1" t="s">
        <v>1947</v>
      </c>
      <c r="L4101" s="1" t="s">
        <v>10383</v>
      </c>
      <c r="M4101" s="1" t="s">
        <v>2002</v>
      </c>
      <c r="N4101" s="1" t="s">
        <v>1989</v>
      </c>
      <c r="O4101" s="3">
        <v>870</v>
      </c>
      <c r="P4101">
        <v>6</v>
      </c>
      <c r="Q4101" s="3">
        <v>5222</v>
      </c>
      <c r="R4101" s="1" t="s">
        <v>2012</v>
      </c>
      <c r="S4101" s="3">
        <v>526</v>
      </c>
      <c r="T4101">
        <v>7</v>
      </c>
      <c r="U4101" t="str">
        <f>IF(Ecommerce_Sales[[#This Row],[Delivery_Time_Days]]&gt;7,"Delay",IF(Ecommerce_Sales[[#This Row],[Delivery_Time_Days]] = 0,"No delivery",IF(Ecommerce_Sales[[#This Row],[Delivery_Time_Days]]&lt;=7,"On-time")))</f>
        <v>On-time</v>
      </c>
      <c r="V4101" s="7">
        <f>Ecommerce_Sales[[#This Row],[Profit]]/Ecommerce_Sales[[#This Row],[Total_Price]]</f>
        <v>0.25009574875526619</v>
      </c>
      <c r="W4101" s="3">
        <v>1306</v>
      </c>
      <c r="X4101" s="3"/>
    </row>
    <row r="4102" spans="1:24" x14ac:dyDescent="0.25">
      <c r="A4102" s="1" t="s">
        <v>10384</v>
      </c>
      <c r="B4102" s="1" t="s">
        <v>1109</v>
      </c>
      <c r="C4102" s="1" t="s">
        <v>1110</v>
      </c>
      <c r="D4102" s="1" t="s">
        <v>5822</v>
      </c>
      <c r="E4102" s="1" t="s">
        <v>1981</v>
      </c>
      <c r="F4102" s="2">
        <v>45019</v>
      </c>
      <c r="G4102" s="2">
        <v>45533</v>
      </c>
      <c r="H4102" s="2" t="str">
        <f>TEXT(Ecommerce_Sales[[#This Row],[Order_Date]],"mmmm")</f>
        <v>August</v>
      </c>
      <c r="I4102" s="2" t="str">
        <f>TEXT(Ecommerce_Sales[[#This Row],[Order_Date]],"yyyy")</f>
        <v>2024</v>
      </c>
      <c r="J4102" s="2" t="str">
        <f>TEXT(Ecommerce_Sales[[#This Row],[Order_Date]],"mmmm")</f>
        <v>August</v>
      </c>
      <c r="K4102" s="1" t="s">
        <v>1947</v>
      </c>
      <c r="L4102" s="1" t="s">
        <v>5478</v>
      </c>
      <c r="M4102" s="1" t="s">
        <v>2079</v>
      </c>
      <c r="N4102" s="1" t="s">
        <v>1973</v>
      </c>
      <c r="O4102" s="3">
        <v>409</v>
      </c>
      <c r="P4102">
        <v>5</v>
      </c>
      <c r="Q4102" s="3">
        <v>2045</v>
      </c>
      <c r="R4102" s="1" t="s">
        <v>1958</v>
      </c>
      <c r="S4102" s="3">
        <v>148</v>
      </c>
      <c r="T4102">
        <v>10</v>
      </c>
      <c r="U4102" t="str">
        <f>IF(Ecommerce_Sales[[#This Row],[Delivery_Time_Days]]&gt;7,"Delay",IF(Ecommerce_Sales[[#This Row],[Delivery_Time_Days]] = 0,"No delivery",IF(Ecommerce_Sales[[#This Row],[Delivery_Time_Days]]&lt;=7,"On-time")))</f>
        <v>Delay</v>
      </c>
      <c r="V4102" s="7">
        <f>Ecommerce_Sales[[#This Row],[Profit]]/Ecommerce_Sales[[#This Row],[Total_Price]]</f>
        <v>0.29975550122249389</v>
      </c>
      <c r="W4102" s="3">
        <v>613</v>
      </c>
      <c r="X4102" s="3"/>
    </row>
    <row r="4103" spans="1:24" x14ac:dyDescent="0.25">
      <c r="A4103" s="1" t="s">
        <v>10385</v>
      </c>
      <c r="B4103" s="1" t="s">
        <v>184</v>
      </c>
      <c r="C4103" s="1" t="s">
        <v>185</v>
      </c>
      <c r="D4103" s="1" t="s">
        <v>2959</v>
      </c>
      <c r="E4103" s="1" t="s">
        <v>2005</v>
      </c>
      <c r="F4103" s="2">
        <v>45464</v>
      </c>
      <c r="G4103" s="2">
        <v>45356</v>
      </c>
      <c r="H4103" s="2" t="str">
        <f>TEXT(Ecommerce_Sales[[#This Row],[Order_Date]],"mmmm")</f>
        <v>March</v>
      </c>
      <c r="I4103" s="2" t="str">
        <f>TEXT(Ecommerce_Sales[[#This Row],[Order_Date]],"yyyy")</f>
        <v>2024</v>
      </c>
      <c r="J4103" s="2" t="str">
        <f>TEXT(Ecommerce_Sales[[#This Row],[Order_Date]],"mmmm")</f>
        <v>March</v>
      </c>
      <c r="K4103" s="1" t="s">
        <v>1992</v>
      </c>
      <c r="L4103" s="1" t="s">
        <v>10386</v>
      </c>
      <c r="M4103" s="1" t="s">
        <v>2026</v>
      </c>
      <c r="N4103" s="1" t="s">
        <v>1978</v>
      </c>
      <c r="O4103" s="3">
        <v>416</v>
      </c>
      <c r="P4103">
        <v>2</v>
      </c>
      <c r="Q4103" s="3">
        <v>833</v>
      </c>
      <c r="R4103" s="1" t="s">
        <v>1951</v>
      </c>
      <c r="S4103" s="3">
        <v>121</v>
      </c>
      <c r="U4103" t="str">
        <f>IF(Ecommerce_Sales[[#This Row],[Delivery_Time_Days]]&gt;7,"Delay",IF(Ecommerce_Sales[[#This Row],[Delivery_Time_Days]] = 0,"No delivery",IF(Ecommerce_Sales[[#This Row],[Delivery_Time_Days]]&lt;=7,"On-time")))</f>
        <v>No delivery</v>
      </c>
      <c r="V4103" s="7">
        <f>Ecommerce_Sales[[#This Row],[Profit]]/Ecommerce_Sales[[#This Row],[Total_Price]]</f>
        <v>0.34933973589435774</v>
      </c>
      <c r="W4103" s="3">
        <v>291</v>
      </c>
      <c r="X4103" s="3"/>
    </row>
    <row r="4104" spans="1:24" x14ac:dyDescent="0.25">
      <c r="A4104" s="1" t="s">
        <v>10387</v>
      </c>
      <c r="B4104" s="1" t="s">
        <v>1031</v>
      </c>
      <c r="C4104" s="1" t="s">
        <v>1032</v>
      </c>
      <c r="D4104" s="1" t="s">
        <v>4560</v>
      </c>
      <c r="E4104" s="1" t="s">
        <v>1996</v>
      </c>
      <c r="F4104" s="2">
        <v>45194</v>
      </c>
      <c r="G4104" s="2">
        <v>45131</v>
      </c>
      <c r="H4104" s="2" t="str">
        <f>TEXT(Ecommerce_Sales[[#This Row],[Order_Date]],"mmmm")</f>
        <v>July</v>
      </c>
      <c r="I4104" s="2" t="str">
        <f>TEXT(Ecommerce_Sales[[#This Row],[Order_Date]],"yyyy")</f>
        <v>2023</v>
      </c>
      <c r="J4104" s="2" t="str">
        <f>TEXT(Ecommerce_Sales[[#This Row],[Order_Date]],"mmmm")</f>
        <v>July</v>
      </c>
      <c r="K4104" s="1" t="s">
        <v>1947</v>
      </c>
      <c r="L4104" s="1" t="s">
        <v>10388</v>
      </c>
      <c r="M4104" s="1" t="s">
        <v>1988</v>
      </c>
      <c r="N4104" s="1" t="s">
        <v>1989</v>
      </c>
      <c r="O4104" s="3">
        <v>1276</v>
      </c>
      <c r="P4104">
        <v>2</v>
      </c>
      <c r="Q4104" s="3">
        <v>2551</v>
      </c>
      <c r="R4104" s="1" t="s">
        <v>1958</v>
      </c>
      <c r="S4104" s="3">
        <v>234</v>
      </c>
      <c r="T4104">
        <v>5</v>
      </c>
      <c r="U4104" t="str">
        <f>IF(Ecommerce_Sales[[#This Row],[Delivery_Time_Days]]&gt;7,"Delay",IF(Ecommerce_Sales[[#This Row],[Delivery_Time_Days]] = 0,"No delivery",IF(Ecommerce_Sales[[#This Row],[Delivery_Time_Days]]&lt;=7,"On-time")))</f>
        <v>On-time</v>
      </c>
      <c r="V4104" s="7">
        <f>Ecommerce_Sales[[#This Row],[Profit]]/Ecommerce_Sales[[#This Row],[Total_Price]]</f>
        <v>0.25009800078400629</v>
      </c>
      <c r="W4104" s="3">
        <v>638</v>
      </c>
      <c r="X4104" s="3"/>
    </row>
    <row r="4105" spans="1:24" x14ac:dyDescent="0.25">
      <c r="A4105" s="1" t="s">
        <v>10389</v>
      </c>
      <c r="B4105" s="1" t="s">
        <v>916</v>
      </c>
      <c r="C4105" s="1" t="s">
        <v>917</v>
      </c>
      <c r="D4105" s="1" t="s">
        <v>3226</v>
      </c>
      <c r="E4105" s="1" t="s">
        <v>1946</v>
      </c>
      <c r="F4105" s="2">
        <v>45252</v>
      </c>
      <c r="G4105" s="2">
        <v>45568</v>
      </c>
      <c r="H4105" s="2" t="str">
        <f>TEXT(Ecommerce_Sales[[#This Row],[Order_Date]],"mmmm")</f>
        <v>October</v>
      </c>
      <c r="I4105" s="2" t="str">
        <f>TEXT(Ecommerce_Sales[[#This Row],[Order_Date]],"yyyy")</f>
        <v>2024</v>
      </c>
      <c r="J4105" s="2" t="str">
        <f>TEXT(Ecommerce_Sales[[#This Row],[Order_Date]],"mmmm")</f>
        <v>October</v>
      </c>
      <c r="K4105" s="1" t="s">
        <v>1947</v>
      </c>
      <c r="L4105" s="1" t="s">
        <v>10390</v>
      </c>
      <c r="M4105" s="1" t="s">
        <v>2047</v>
      </c>
      <c r="N4105" s="1" t="s">
        <v>1989</v>
      </c>
      <c r="O4105" s="3">
        <v>987</v>
      </c>
      <c r="P4105">
        <v>2</v>
      </c>
      <c r="Q4105" s="3">
        <v>1973</v>
      </c>
      <c r="R4105" s="1" t="s">
        <v>1958</v>
      </c>
      <c r="S4105" s="3">
        <v>293</v>
      </c>
      <c r="T4105">
        <v>5</v>
      </c>
      <c r="U4105" t="str">
        <f>IF(Ecommerce_Sales[[#This Row],[Delivery_Time_Days]]&gt;7,"Delay",IF(Ecommerce_Sales[[#This Row],[Delivery_Time_Days]] = 0,"No delivery",IF(Ecommerce_Sales[[#This Row],[Delivery_Time_Days]]&lt;=7,"On-time")))</f>
        <v>On-time</v>
      </c>
      <c r="V4105" s="7">
        <f>Ecommerce_Sales[[#This Row],[Profit]]/Ecommerce_Sales[[#This Row],[Total_Price]]</f>
        <v>0.24987328940699444</v>
      </c>
      <c r="W4105" s="3">
        <v>493</v>
      </c>
      <c r="X4105" s="3"/>
    </row>
    <row r="4106" spans="1:24" x14ac:dyDescent="0.25">
      <c r="A4106" s="1" t="s">
        <v>10391</v>
      </c>
      <c r="B4106" s="1" t="s">
        <v>579</v>
      </c>
      <c r="C4106" s="1" t="s">
        <v>580</v>
      </c>
      <c r="D4106" s="1" t="s">
        <v>4182</v>
      </c>
      <c r="E4106" s="1" t="s">
        <v>1954</v>
      </c>
      <c r="F4106" s="2">
        <v>45513</v>
      </c>
      <c r="G4106" s="2">
        <v>45238</v>
      </c>
      <c r="H4106" s="2" t="str">
        <f>TEXT(Ecommerce_Sales[[#This Row],[Order_Date]],"mmmm")</f>
        <v>November</v>
      </c>
      <c r="I4106" s="2" t="str">
        <f>TEXT(Ecommerce_Sales[[#This Row],[Order_Date]],"yyyy")</f>
        <v>2023</v>
      </c>
      <c r="J4106" s="2" t="str">
        <f>TEXT(Ecommerce_Sales[[#This Row],[Order_Date]],"mmmm")</f>
        <v>November</v>
      </c>
      <c r="K4106" s="1" t="s">
        <v>1947</v>
      </c>
      <c r="L4106" s="1" t="s">
        <v>3712</v>
      </c>
      <c r="M4106" s="1" t="s">
        <v>1972</v>
      </c>
      <c r="N4106" s="1" t="s">
        <v>1973</v>
      </c>
      <c r="O4106" s="3">
        <v>773</v>
      </c>
      <c r="P4106">
        <v>1</v>
      </c>
      <c r="Q4106" s="3">
        <v>773</v>
      </c>
      <c r="R4106" s="1" t="s">
        <v>1958</v>
      </c>
      <c r="S4106" s="3">
        <v>68</v>
      </c>
      <c r="T4106">
        <v>3</v>
      </c>
      <c r="U4106" t="str">
        <f>IF(Ecommerce_Sales[[#This Row],[Delivery_Time_Days]]&gt;7,"Delay",IF(Ecommerce_Sales[[#This Row],[Delivery_Time_Days]] = 0,"No delivery",IF(Ecommerce_Sales[[#This Row],[Delivery_Time_Days]]&lt;=7,"On-time")))</f>
        <v>On-time</v>
      </c>
      <c r="V4106" s="7">
        <f>Ecommerce_Sales[[#This Row],[Profit]]/Ecommerce_Sales[[#This Row],[Total_Price]]</f>
        <v>0.30012936610608021</v>
      </c>
      <c r="W4106" s="3">
        <v>232</v>
      </c>
      <c r="X4106" s="3"/>
    </row>
    <row r="4107" spans="1:24" x14ac:dyDescent="0.25">
      <c r="A4107" s="1" t="s">
        <v>10392</v>
      </c>
      <c r="B4107" s="1" t="s">
        <v>178</v>
      </c>
      <c r="C4107" s="1" t="s">
        <v>179</v>
      </c>
      <c r="D4107" s="1" t="s">
        <v>4493</v>
      </c>
      <c r="E4107" s="1" t="s">
        <v>1981</v>
      </c>
      <c r="F4107" s="2">
        <v>45263</v>
      </c>
      <c r="G4107" s="2">
        <v>45638</v>
      </c>
      <c r="H4107" s="2" t="str">
        <f>TEXT(Ecommerce_Sales[[#This Row],[Order_Date]],"mmmm")</f>
        <v>December</v>
      </c>
      <c r="I4107" s="2" t="str">
        <f>TEXT(Ecommerce_Sales[[#This Row],[Order_Date]],"yyyy")</f>
        <v>2024</v>
      </c>
      <c r="J4107" s="2" t="str">
        <f>TEXT(Ecommerce_Sales[[#This Row],[Order_Date]],"mmmm")</f>
        <v>December</v>
      </c>
      <c r="K4107" s="1" t="s">
        <v>1947</v>
      </c>
      <c r="L4107" s="1" t="s">
        <v>10393</v>
      </c>
      <c r="M4107" s="1" t="s">
        <v>1983</v>
      </c>
      <c r="N4107" s="1" t="s">
        <v>1950</v>
      </c>
      <c r="O4107" s="3">
        <v>674</v>
      </c>
      <c r="P4107">
        <v>8</v>
      </c>
      <c r="Q4107" s="3">
        <v>5389</v>
      </c>
      <c r="R4107" s="1" t="s">
        <v>2008</v>
      </c>
      <c r="S4107" s="3">
        <v>310</v>
      </c>
      <c r="T4107">
        <v>2</v>
      </c>
      <c r="U4107" t="str">
        <f>IF(Ecommerce_Sales[[#This Row],[Delivery_Time_Days]]&gt;7,"Delay",IF(Ecommerce_Sales[[#This Row],[Delivery_Time_Days]] = 0,"No delivery",IF(Ecommerce_Sales[[#This Row],[Delivery_Time_Days]]&lt;=7,"On-time")))</f>
        <v>On-time</v>
      </c>
      <c r="V4107" s="7">
        <f>Ecommerce_Sales[[#This Row],[Profit]]/Ecommerce_Sales[[#This Row],[Total_Price]]</f>
        <v>0.40007422527370567</v>
      </c>
      <c r="W4107" s="3">
        <v>2156</v>
      </c>
      <c r="X4107" s="3"/>
    </row>
    <row r="4108" spans="1:24" x14ac:dyDescent="0.25">
      <c r="A4108" s="1" t="s">
        <v>10394</v>
      </c>
      <c r="B4108" s="1" t="s">
        <v>244</v>
      </c>
      <c r="C4108" s="1" t="s">
        <v>245</v>
      </c>
      <c r="D4108" s="1" t="s">
        <v>7427</v>
      </c>
      <c r="E4108" s="1" t="s">
        <v>1996</v>
      </c>
      <c r="F4108" s="2">
        <v>45410</v>
      </c>
      <c r="G4108" s="2">
        <v>45155</v>
      </c>
      <c r="H4108" s="2" t="str">
        <f>TEXT(Ecommerce_Sales[[#This Row],[Order_Date]],"mmmm")</f>
        <v>August</v>
      </c>
      <c r="I4108" s="2" t="str">
        <f>TEXT(Ecommerce_Sales[[#This Row],[Order_Date]],"yyyy")</f>
        <v>2023</v>
      </c>
      <c r="J4108" s="2" t="str">
        <f>TEXT(Ecommerce_Sales[[#This Row],[Order_Date]],"mmmm")</f>
        <v>August</v>
      </c>
      <c r="K4108" s="1" t="s">
        <v>1947</v>
      </c>
      <c r="L4108" s="1" t="s">
        <v>10124</v>
      </c>
      <c r="M4108" s="1" t="s">
        <v>2104</v>
      </c>
      <c r="N4108" s="1" t="s">
        <v>1978</v>
      </c>
      <c r="O4108" s="3">
        <v>633</v>
      </c>
      <c r="P4108">
        <v>2</v>
      </c>
      <c r="Q4108" s="3">
        <v>1265</v>
      </c>
      <c r="R4108" s="1" t="s">
        <v>1958</v>
      </c>
      <c r="S4108" s="3">
        <v>83</v>
      </c>
      <c r="T4108">
        <v>5</v>
      </c>
      <c r="U4108" t="str">
        <f>IF(Ecommerce_Sales[[#This Row],[Delivery_Time_Days]]&gt;7,"Delay",IF(Ecommerce_Sales[[#This Row],[Delivery_Time_Days]] = 0,"No delivery",IF(Ecommerce_Sales[[#This Row],[Delivery_Time_Days]]&lt;=7,"On-time")))</f>
        <v>On-time</v>
      </c>
      <c r="V4108" s="7">
        <f>Ecommerce_Sales[[#This Row],[Profit]]/Ecommerce_Sales[[#This Row],[Total_Price]]</f>
        <v>0.350197628458498</v>
      </c>
      <c r="W4108" s="3">
        <v>443</v>
      </c>
      <c r="X4108" s="3"/>
    </row>
    <row r="4109" spans="1:24" x14ac:dyDescent="0.25">
      <c r="A4109" s="1" t="s">
        <v>10395</v>
      </c>
      <c r="B4109" s="1" t="s">
        <v>106</v>
      </c>
      <c r="C4109" s="1" t="s">
        <v>107</v>
      </c>
      <c r="D4109" s="1" t="s">
        <v>4390</v>
      </c>
      <c r="E4109" s="1" t="s">
        <v>1981</v>
      </c>
      <c r="F4109" s="2">
        <v>45593</v>
      </c>
      <c r="G4109" s="2">
        <v>45292</v>
      </c>
      <c r="H4109" s="2" t="str">
        <f>TEXT(Ecommerce_Sales[[#This Row],[Order_Date]],"mmmm")</f>
        <v>January</v>
      </c>
      <c r="I4109" s="2" t="str">
        <f>TEXT(Ecommerce_Sales[[#This Row],[Order_Date]],"yyyy")</f>
        <v>2024</v>
      </c>
      <c r="J4109" s="2" t="str">
        <f>TEXT(Ecommerce_Sales[[#This Row],[Order_Date]],"mmmm")</f>
        <v>January</v>
      </c>
      <c r="K4109" s="1" t="s">
        <v>1947</v>
      </c>
      <c r="L4109" s="1" t="s">
        <v>10396</v>
      </c>
      <c r="M4109" s="1" t="s">
        <v>1949</v>
      </c>
      <c r="N4109" s="1" t="s">
        <v>1950</v>
      </c>
      <c r="O4109" s="3">
        <v>803</v>
      </c>
      <c r="P4109">
        <v>4</v>
      </c>
      <c r="Q4109" s="3">
        <v>3211</v>
      </c>
      <c r="R4109" s="1" t="s">
        <v>2012</v>
      </c>
      <c r="S4109" s="3">
        <v>188</v>
      </c>
      <c r="T4109">
        <v>5</v>
      </c>
      <c r="U4109" t="str">
        <f>IF(Ecommerce_Sales[[#This Row],[Delivery_Time_Days]]&gt;7,"Delay",IF(Ecommerce_Sales[[#This Row],[Delivery_Time_Days]] = 0,"No delivery",IF(Ecommerce_Sales[[#This Row],[Delivery_Time_Days]]&lt;=7,"On-time")))</f>
        <v>On-time</v>
      </c>
      <c r="V4109" s="7">
        <f>Ecommerce_Sales[[#This Row],[Profit]]/Ecommerce_Sales[[#This Row],[Total_Price]]</f>
        <v>0.3998754282155092</v>
      </c>
      <c r="W4109" s="3">
        <v>1284</v>
      </c>
      <c r="X4109" s="3"/>
    </row>
    <row r="4110" spans="1:24" x14ac:dyDescent="0.25">
      <c r="A4110" s="1" t="s">
        <v>10397</v>
      </c>
      <c r="B4110" s="1" t="s">
        <v>1861</v>
      </c>
      <c r="C4110" s="1" t="s">
        <v>1862</v>
      </c>
      <c r="D4110" s="1" t="s">
        <v>7785</v>
      </c>
      <c r="E4110" s="1" t="s">
        <v>1996</v>
      </c>
      <c r="F4110" s="2">
        <v>45324</v>
      </c>
      <c r="G4110" s="2">
        <v>45352</v>
      </c>
      <c r="H4110" s="2" t="str">
        <f>TEXT(Ecommerce_Sales[[#This Row],[Order_Date]],"mmmm")</f>
        <v>March</v>
      </c>
      <c r="I4110" s="2" t="str">
        <f>TEXT(Ecommerce_Sales[[#This Row],[Order_Date]],"yyyy")</f>
        <v>2024</v>
      </c>
      <c r="J4110" s="2" t="str">
        <f>TEXT(Ecommerce_Sales[[#This Row],[Order_Date]],"mmmm")</f>
        <v>March</v>
      </c>
      <c r="K4110" s="1" t="s">
        <v>1947</v>
      </c>
      <c r="L4110" s="1" t="s">
        <v>10398</v>
      </c>
      <c r="M4110" s="1" t="s">
        <v>1968</v>
      </c>
      <c r="N4110" s="1" t="s">
        <v>1957</v>
      </c>
      <c r="O4110" s="3">
        <v>384</v>
      </c>
      <c r="P4110">
        <v>4</v>
      </c>
      <c r="Q4110" s="3">
        <v>1537</v>
      </c>
      <c r="R4110" s="1" t="s">
        <v>2016</v>
      </c>
      <c r="S4110" s="3">
        <v>128</v>
      </c>
      <c r="T4110">
        <v>3</v>
      </c>
      <c r="U4110" t="str">
        <f>IF(Ecommerce_Sales[[#This Row],[Delivery_Time_Days]]&gt;7,"Delay",IF(Ecommerce_Sales[[#This Row],[Delivery_Time_Days]] = 0,"No delivery",IF(Ecommerce_Sales[[#This Row],[Delivery_Time_Days]]&lt;=7,"On-time")))</f>
        <v>On-time</v>
      </c>
      <c r="V4110" s="7">
        <f>Ecommerce_Sales[[#This Row],[Profit]]/Ecommerce_Sales[[#This Row],[Total_Price]]</f>
        <v>0.15029277813923228</v>
      </c>
      <c r="W4110" s="3">
        <v>231</v>
      </c>
      <c r="X4110" s="3"/>
    </row>
    <row r="4111" spans="1:24" x14ac:dyDescent="0.25">
      <c r="A4111" s="1" t="s">
        <v>10399</v>
      </c>
      <c r="B4111" s="1" t="s">
        <v>1569</v>
      </c>
      <c r="C4111" s="1" t="s">
        <v>1570</v>
      </c>
      <c r="D4111" s="1" t="s">
        <v>3427</v>
      </c>
      <c r="E4111" s="1" t="s">
        <v>1961</v>
      </c>
      <c r="F4111" s="2">
        <v>45462</v>
      </c>
      <c r="G4111" s="2">
        <v>45096</v>
      </c>
      <c r="H4111" s="2" t="str">
        <f>TEXT(Ecommerce_Sales[[#This Row],[Order_Date]],"mmmm")</f>
        <v>June</v>
      </c>
      <c r="I4111" s="2" t="str">
        <f>TEXT(Ecommerce_Sales[[#This Row],[Order_Date]],"yyyy")</f>
        <v>2023</v>
      </c>
      <c r="J4111" s="2" t="str">
        <f>TEXT(Ecommerce_Sales[[#This Row],[Order_Date]],"mmmm")</f>
        <v>June</v>
      </c>
      <c r="K4111" s="1" t="s">
        <v>1947</v>
      </c>
      <c r="L4111" s="1" t="s">
        <v>10400</v>
      </c>
      <c r="M4111" s="1" t="s">
        <v>2007</v>
      </c>
      <c r="N4111" s="1" t="s">
        <v>1973</v>
      </c>
      <c r="O4111" s="3">
        <v>271</v>
      </c>
      <c r="P4111">
        <v>4</v>
      </c>
      <c r="Q4111" s="3">
        <v>1086</v>
      </c>
      <c r="R4111" s="1" t="s">
        <v>2012</v>
      </c>
      <c r="S4111" s="3">
        <v>158</v>
      </c>
      <c r="T4111">
        <v>3</v>
      </c>
      <c r="U4111" t="str">
        <f>IF(Ecommerce_Sales[[#This Row],[Delivery_Time_Days]]&gt;7,"Delay",IF(Ecommerce_Sales[[#This Row],[Delivery_Time_Days]] = 0,"No delivery",IF(Ecommerce_Sales[[#This Row],[Delivery_Time_Days]]&lt;=7,"On-time")))</f>
        <v>On-time</v>
      </c>
      <c r="V4111" s="7">
        <f>Ecommerce_Sales[[#This Row],[Profit]]/Ecommerce_Sales[[#This Row],[Total_Price]]</f>
        <v>0.30018416206261511</v>
      </c>
      <c r="W4111" s="3">
        <v>326</v>
      </c>
      <c r="X4111" s="3"/>
    </row>
    <row r="4112" spans="1:24" x14ac:dyDescent="0.25">
      <c r="A4112" s="1" t="s">
        <v>10401</v>
      </c>
      <c r="B4112" s="1" t="s">
        <v>1399</v>
      </c>
      <c r="C4112" s="1" t="s">
        <v>1400</v>
      </c>
      <c r="D4112" s="1" t="s">
        <v>10048</v>
      </c>
      <c r="E4112" s="1" t="s">
        <v>1996</v>
      </c>
      <c r="F4112" s="2">
        <v>45194</v>
      </c>
      <c r="G4112" s="2">
        <v>45335</v>
      </c>
      <c r="H4112" s="2" t="str">
        <f>TEXT(Ecommerce_Sales[[#This Row],[Order_Date]],"mmmm")</f>
        <v>February</v>
      </c>
      <c r="I4112" s="2" t="str">
        <f>TEXT(Ecommerce_Sales[[#This Row],[Order_Date]],"yyyy")</f>
        <v>2024</v>
      </c>
      <c r="J4112" s="2" t="str">
        <f>TEXT(Ecommerce_Sales[[#This Row],[Order_Date]],"mmmm")</f>
        <v>February</v>
      </c>
      <c r="K4112" s="1" t="s">
        <v>1947</v>
      </c>
      <c r="L4112" s="1" t="s">
        <v>9314</v>
      </c>
      <c r="M4112" s="1" t="s">
        <v>1977</v>
      </c>
      <c r="N4112" s="1" t="s">
        <v>1978</v>
      </c>
      <c r="O4112" s="3">
        <v>588</v>
      </c>
      <c r="P4112">
        <v>3</v>
      </c>
      <c r="Q4112" s="3">
        <v>1765</v>
      </c>
      <c r="R4112" s="1" t="s">
        <v>1958</v>
      </c>
      <c r="S4112" s="3">
        <v>110</v>
      </c>
      <c r="T4112">
        <v>3</v>
      </c>
      <c r="U4112" t="str">
        <f>IF(Ecommerce_Sales[[#This Row],[Delivery_Time_Days]]&gt;7,"Delay",IF(Ecommerce_Sales[[#This Row],[Delivery_Time_Days]] = 0,"No delivery",IF(Ecommerce_Sales[[#This Row],[Delivery_Time_Days]]&lt;=7,"On-time")))</f>
        <v>On-time</v>
      </c>
      <c r="V4112" s="7">
        <f>Ecommerce_Sales[[#This Row],[Profit]]/Ecommerce_Sales[[#This Row],[Total_Price]]</f>
        <v>0.35014164305949008</v>
      </c>
      <c r="W4112" s="3">
        <v>618</v>
      </c>
      <c r="X4112" s="3"/>
    </row>
    <row r="4113" spans="1:24" x14ac:dyDescent="0.25">
      <c r="A4113" s="1" t="s">
        <v>10402</v>
      </c>
      <c r="B4113" s="1" t="s">
        <v>1371</v>
      </c>
      <c r="C4113" s="1" t="s">
        <v>1372</v>
      </c>
      <c r="D4113" s="1" t="s">
        <v>2225</v>
      </c>
      <c r="E4113" s="1" t="s">
        <v>1996</v>
      </c>
      <c r="F4113" s="2">
        <v>44971</v>
      </c>
      <c r="G4113" s="2">
        <v>45296</v>
      </c>
      <c r="H4113" s="2" t="str">
        <f>TEXT(Ecommerce_Sales[[#This Row],[Order_Date]],"mmmm")</f>
        <v>January</v>
      </c>
      <c r="I4113" s="2" t="str">
        <f>TEXT(Ecommerce_Sales[[#This Row],[Order_Date]],"yyyy")</f>
        <v>2024</v>
      </c>
      <c r="J4113" s="2" t="str">
        <f>TEXT(Ecommerce_Sales[[#This Row],[Order_Date]],"mmmm")</f>
        <v>January</v>
      </c>
      <c r="K4113" s="1" t="s">
        <v>1947</v>
      </c>
      <c r="L4113" s="1" t="s">
        <v>10403</v>
      </c>
      <c r="M4113" s="1" t="s">
        <v>2047</v>
      </c>
      <c r="N4113" s="1" t="s">
        <v>1989</v>
      </c>
      <c r="O4113" s="3">
        <v>564</v>
      </c>
      <c r="P4113">
        <v>2</v>
      </c>
      <c r="Q4113" s="3">
        <v>1128</v>
      </c>
      <c r="R4113" s="1" t="s">
        <v>1958</v>
      </c>
      <c r="S4113" s="3">
        <v>163</v>
      </c>
      <c r="T4113">
        <v>10</v>
      </c>
      <c r="U4113" t="str">
        <f>IF(Ecommerce_Sales[[#This Row],[Delivery_Time_Days]]&gt;7,"Delay",IF(Ecommerce_Sales[[#This Row],[Delivery_Time_Days]] = 0,"No delivery",IF(Ecommerce_Sales[[#This Row],[Delivery_Time_Days]]&lt;=7,"On-time")))</f>
        <v>Delay</v>
      </c>
      <c r="V4113" s="7">
        <f>Ecommerce_Sales[[#This Row],[Profit]]/Ecommerce_Sales[[#This Row],[Total_Price]]</f>
        <v>0.25</v>
      </c>
      <c r="W4113" s="3">
        <v>282</v>
      </c>
      <c r="X4113" s="3"/>
    </row>
    <row r="4114" spans="1:24" x14ac:dyDescent="0.25">
      <c r="A4114" s="1" t="s">
        <v>10404</v>
      </c>
      <c r="B4114" s="1" t="s">
        <v>1140</v>
      </c>
      <c r="C4114" s="1" t="s">
        <v>1141</v>
      </c>
      <c r="D4114" s="1" t="s">
        <v>5480</v>
      </c>
      <c r="E4114" s="1" t="s">
        <v>1946</v>
      </c>
      <c r="F4114" s="2">
        <v>45102</v>
      </c>
      <c r="G4114" s="2">
        <v>44947</v>
      </c>
      <c r="H4114" s="2" t="str">
        <f>TEXT(Ecommerce_Sales[[#This Row],[Order_Date]],"mmmm")</f>
        <v>January</v>
      </c>
      <c r="I4114" s="2" t="str">
        <f>TEXT(Ecommerce_Sales[[#This Row],[Order_Date]],"yyyy")</f>
        <v>2023</v>
      </c>
      <c r="J4114" s="2" t="str">
        <f>TEXT(Ecommerce_Sales[[#This Row],[Order_Date]],"mmmm")</f>
        <v>January</v>
      </c>
      <c r="K4114" s="1" t="s">
        <v>1947</v>
      </c>
      <c r="L4114" s="1" t="s">
        <v>10405</v>
      </c>
      <c r="M4114" s="1" t="s">
        <v>1988</v>
      </c>
      <c r="N4114" s="1" t="s">
        <v>1989</v>
      </c>
      <c r="O4114" s="3">
        <v>253</v>
      </c>
      <c r="P4114">
        <v>2</v>
      </c>
      <c r="Q4114" s="3">
        <v>506</v>
      </c>
      <c r="R4114" s="1" t="s">
        <v>2016</v>
      </c>
      <c r="S4114" s="3">
        <v>41</v>
      </c>
      <c r="T4114">
        <v>6</v>
      </c>
      <c r="U4114" t="str">
        <f>IF(Ecommerce_Sales[[#This Row],[Delivery_Time_Days]]&gt;7,"Delay",IF(Ecommerce_Sales[[#This Row],[Delivery_Time_Days]] = 0,"No delivery",IF(Ecommerce_Sales[[#This Row],[Delivery_Time_Days]]&lt;=7,"On-time")))</f>
        <v>On-time</v>
      </c>
      <c r="V4114" s="7">
        <f>Ecommerce_Sales[[#This Row],[Profit]]/Ecommerce_Sales[[#This Row],[Total_Price]]</f>
        <v>0.24901185770750989</v>
      </c>
      <c r="W4114" s="3">
        <v>126</v>
      </c>
      <c r="X4114" s="3"/>
    </row>
    <row r="4115" spans="1:24" x14ac:dyDescent="0.25">
      <c r="A4115" s="1" t="s">
        <v>10406</v>
      </c>
      <c r="B4115" s="1" t="s">
        <v>800</v>
      </c>
      <c r="C4115" s="1" t="s">
        <v>801</v>
      </c>
      <c r="D4115" s="1" t="s">
        <v>5516</v>
      </c>
      <c r="E4115" s="1" t="s">
        <v>1996</v>
      </c>
      <c r="F4115" s="2">
        <v>45499</v>
      </c>
      <c r="G4115" s="2">
        <v>45349</v>
      </c>
      <c r="H4115" s="2" t="str">
        <f>TEXT(Ecommerce_Sales[[#This Row],[Order_Date]],"mmmm")</f>
        <v>February</v>
      </c>
      <c r="I4115" s="2" t="str">
        <f>TEXT(Ecommerce_Sales[[#This Row],[Order_Date]],"yyyy")</f>
        <v>2024</v>
      </c>
      <c r="J4115" s="2" t="str">
        <f>TEXT(Ecommerce_Sales[[#This Row],[Order_Date]],"mmmm")</f>
        <v>February</v>
      </c>
      <c r="K4115" s="1" t="s">
        <v>1947</v>
      </c>
      <c r="L4115" s="1" t="s">
        <v>4944</v>
      </c>
      <c r="M4115" s="1" t="s">
        <v>2104</v>
      </c>
      <c r="N4115" s="1" t="s">
        <v>1978</v>
      </c>
      <c r="O4115" s="3">
        <v>796</v>
      </c>
      <c r="P4115">
        <v>4</v>
      </c>
      <c r="Q4115" s="3">
        <v>3183</v>
      </c>
      <c r="R4115" s="1" t="s">
        <v>1951</v>
      </c>
      <c r="S4115" s="3">
        <v>380</v>
      </c>
      <c r="T4115">
        <v>5</v>
      </c>
      <c r="U4115" t="str">
        <f>IF(Ecommerce_Sales[[#This Row],[Delivery_Time_Days]]&gt;7,"Delay",IF(Ecommerce_Sales[[#This Row],[Delivery_Time_Days]] = 0,"No delivery",IF(Ecommerce_Sales[[#This Row],[Delivery_Time_Days]]&lt;=7,"On-time")))</f>
        <v>On-time</v>
      </c>
      <c r="V4115" s="7">
        <f>Ecommerce_Sales[[#This Row],[Profit]]/Ecommerce_Sales[[#This Row],[Total_Price]]</f>
        <v>0.3499842915488533</v>
      </c>
      <c r="W4115" s="3">
        <v>1114</v>
      </c>
      <c r="X4115" s="3"/>
    </row>
    <row r="4116" spans="1:24" x14ac:dyDescent="0.25">
      <c r="A4116" s="1" t="s">
        <v>10407</v>
      </c>
      <c r="B4116" s="1" t="s">
        <v>707</v>
      </c>
      <c r="C4116" s="1" t="s">
        <v>862</v>
      </c>
      <c r="D4116" s="1" t="s">
        <v>2024</v>
      </c>
      <c r="E4116" s="1" t="s">
        <v>1946</v>
      </c>
      <c r="F4116" s="2">
        <v>45370</v>
      </c>
      <c r="G4116" s="2">
        <v>45486</v>
      </c>
      <c r="H4116" s="2" t="str">
        <f>TEXT(Ecommerce_Sales[[#This Row],[Order_Date]],"mmmm")</f>
        <v>July</v>
      </c>
      <c r="I4116" s="2" t="str">
        <f>TEXT(Ecommerce_Sales[[#This Row],[Order_Date]],"yyyy")</f>
        <v>2024</v>
      </c>
      <c r="J4116" s="2" t="str">
        <f>TEXT(Ecommerce_Sales[[#This Row],[Order_Date]],"mmmm")</f>
        <v>July</v>
      </c>
      <c r="K4116" s="1" t="s">
        <v>1986</v>
      </c>
      <c r="L4116" s="1" t="s">
        <v>9134</v>
      </c>
      <c r="M4116" s="1" t="s">
        <v>2065</v>
      </c>
      <c r="N4116" s="1" t="s">
        <v>1978</v>
      </c>
      <c r="O4116" s="3">
        <v>125</v>
      </c>
      <c r="P4116">
        <v>3</v>
      </c>
      <c r="Q4116" s="3">
        <v>375</v>
      </c>
      <c r="R4116" s="1" t="s">
        <v>2008</v>
      </c>
      <c r="S4116" s="3">
        <v>40</v>
      </c>
      <c r="U4116" t="str">
        <f>IF(Ecommerce_Sales[[#This Row],[Delivery_Time_Days]]&gt;7,"Delay",IF(Ecommerce_Sales[[#This Row],[Delivery_Time_Days]] = 0,"No delivery",IF(Ecommerce_Sales[[#This Row],[Delivery_Time_Days]]&lt;=7,"On-time")))</f>
        <v>No delivery</v>
      </c>
      <c r="V4116" s="7">
        <f>Ecommerce_Sales[[#This Row],[Profit]]/Ecommerce_Sales[[#This Row],[Total_Price]]</f>
        <v>0.34933333333333333</v>
      </c>
      <c r="W4116" s="3">
        <v>131</v>
      </c>
      <c r="X4116" s="3"/>
    </row>
    <row r="4117" spans="1:24" x14ac:dyDescent="0.25">
      <c r="A4117" s="1" t="s">
        <v>10408</v>
      </c>
      <c r="B4117" s="1" t="s">
        <v>1485</v>
      </c>
      <c r="C4117" s="1" t="s">
        <v>1486</v>
      </c>
      <c r="D4117" s="1" t="s">
        <v>6470</v>
      </c>
      <c r="E4117" s="1" t="s">
        <v>1946</v>
      </c>
      <c r="F4117" s="2">
        <v>45293</v>
      </c>
      <c r="G4117" s="2">
        <v>45316</v>
      </c>
      <c r="H4117" s="2" t="str">
        <f>TEXT(Ecommerce_Sales[[#This Row],[Order_Date]],"mmmm")</f>
        <v>January</v>
      </c>
      <c r="I4117" s="2" t="str">
        <f>TEXT(Ecommerce_Sales[[#This Row],[Order_Date]],"yyyy")</f>
        <v>2024</v>
      </c>
      <c r="J4117" s="2" t="str">
        <f>TEXT(Ecommerce_Sales[[#This Row],[Order_Date]],"mmmm")</f>
        <v>January</v>
      </c>
      <c r="K4117" s="1" t="s">
        <v>1947</v>
      </c>
      <c r="L4117" s="1" t="s">
        <v>6430</v>
      </c>
      <c r="M4117" s="1" t="s">
        <v>1949</v>
      </c>
      <c r="N4117" s="1" t="s">
        <v>1950</v>
      </c>
      <c r="O4117" s="3">
        <v>30</v>
      </c>
      <c r="P4117">
        <v>1</v>
      </c>
      <c r="Q4117" s="3">
        <v>30</v>
      </c>
      <c r="R4117" s="1" t="s">
        <v>1958</v>
      </c>
      <c r="S4117" s="3">
        <v>3</v>
      </c>
      <c r="T4117">
        <v>3</v>
      </c>
      <c r="U4117" t="str">
        <f>IF(Ecommerce_Sales[[#This Row],[Delivery_Time_Days]]&gt;7,"Delay",IF(Ecommerce_Sales[[#This Row],[Delivery_Time_Days]] = 0,"No delivery",IF(Ecommerce_Sales[[#This Row],[Delivery_Time_Days]]&lt;=7,"On-time")))</f>
        <v>On-time</v>
      </c>
      <c r="V4117" s="7">
        <f>Ecommerce_Sales[[#This Row],[Profit]]/Ecommerce_Sales[[#This Row],[Total_Price]]</f>
        <v>0.4</v>
      </c>
      <c r="W4117" s="3">
        <v>12</v>
      </c>
      <c r="X4117" s="3"/>
    </row>
    <row r="4118" spans="1:24" x14ac:dyDescent="0.25">
      <c r="A4118" s="1" t="s">
        <v>10409</v>
      </c>
      <c r="B4118" s="1" t="s">
        <v>430</v>
      </c>
      <c r="C4118" s="1" t="s">
        <v>431</v>
      </c>
      <c r="D4118" s="1" t="s">
        <v>2762</v>
      </c>
      <c r="E4118" s="1" t="s">
        <v>1961</v>
      </c>
      <c r="F4118" s="2">
        <v>45521</v>
      </c>
      <c r="G4118" s="2">
        <v>45405</v>
      </c>
      <c r="H4118" s="2" t="str">
        <f>TEXT(Ecommerce_Sales[[#This Row],[Order_Date]],"mmmm")</f>
        <v>April</v>
      </c>
      <c r="I4118" s="2" t="str">
        <f>TEXT(Ecommerce_Sales[[#This Row],[Order_Date]],"yyyy")</f>
        <v>2024</v>
      </c>
      <c r="J4118" s="2" t="str">
        <f>TEXT(Ecommerce_Sales[[#This Row],[Order_Date]],"mmmm")</f>
        <v>April</v>
      </c>
      <c r="K4118" s="1" t="s">
        <v>1947</v>
      </c>
      <c r="L4118" s="1" t="s">
        <v>5344</v>
      </c>
      <c r="M4118" s="1" t="s">
        <v>1983</v>
      </c>
      <c r="N4118" s="1" t="s">
        <v>1950</v>
      </c>
      <c r="O4118" s="3">
        <v>151</v>
      </c>
      <c r="P4118">
        <v>2</v>
      </c>
      <c r="Q4118" s="3">
        <v>303</v>
      </c>
      <c r="R4118" s="1" t="s">
        <v>1958</v>
      </c>
      <c r="S4118" s="3">
        <v>40</v>
      </c>
      <c r="T4118">
        <v>6</v>
      </c>
      <c r="U4118" t="str">
        <f>IF(Ecommerce_Sales[[#This Row],[Delivery_Time_Days]]&gt;7,"Delay",IF(Ecommerce_Sales[[#This Row],[Delivery_Time_Days]] = 0,"No delivery",IF(Ecommerce_Sales[[#This Row],[Delivery_Time_Days]]&lt;=7,"On-time")))</f>
        <v>On-time</v>
      </c>
      <c r="V4118" s="7">
        <f>Ecommerce_Sales[[#This Row],[Profit]]/Ecommerce_Sales[[#This Row],[Total_Price]]</f>
        <v>0.39933993399339934</v>
      </c>
      <c r="W4118" s="3">
        <v>121</v>
      </c>
      <c r="X4118" s="3"/>
    </row>
    <row r="4119" spans="1:24" x14ac:dyDescent="0.25">
      <c r="A4119" s="1" t="s">
        <v>10410</v>
      </c>
      <c r="B4119" s="1" t="s">
        <v>476</v>
      </c>
      <c r="C4119" s="1" t="s">
        <v>477</v>
      </c>
      <c r="D4119" s="1" t="s">
        <v>3119</v>
      </c>
      <c r="E4119" s="1" t="s">
        <v>1946</v>
      </c>
      <c r="F4119" s="2">
        <v>45590</v>
      </c>
      <c r="G4119" s="2">
        <v>45448</v>
      </c>
      <c r="H4119" s="2" t="str">
        <f>TEXT(Ecommerce_Sales[[#This Row],[Order_Date]],"mmmm")</f>
        <v>June</v>
      </c>
      <c r="I4119" s="2" t="str">
        <f>TEXT(Ecommerce_Sales[[#This Row],[Order_Date]],"yyyy")</f>
        <v>2024</v>
      </c>
      <c r="J4119" s="2" t="str">
        <f>TEXT(Ecommerce_Sales[[#This Row],[Order_Date]],"mmmm")</f>
        <v>June</v>
      </c>
      <c r="K4119" s="1" t="s">
        <v>1947</v>
      </c>
      <c r="L4119" s="1" t="s">
        <v>3669</v>
      </c>
      <c r="M4119" s="1" t="s">
        <v>2065</v>
      </c>
      <c r="N4119" s="1" t="s">
        <v>1978</v>
      </c>
      <c r="O4119" s="3">
        <v>237</v>
      </c>
      <c r="P4119">
        <v>4</v>
      </c>
      <c r="Q4119" s="3">
        <v>948</v>
      </c>
      <c r="R4119" s="1" t="s">
        <v>2008</v>
      </c>
      <c r="S4119" s="3">
        <v>52</v>
      </c>
      <c r="T4119">
        <v>9</v>
      </c>
      <c r="U4119" t="str">
        <f>IF(Ecommerce_Sales[[#This Row],[Delivery_Time_Days]]&gt;7,"Delay",IF(Ecommerce_Sales[[#This Row],[Delivery_Time_Days]] = 0,"No delivery",IF(Ecommerce_Sales[[#This Row],[Delivery_Time_Days]]&lt;=7,"On-time")))</f>
        <v>Delay</v>
      </c>
      <c r="V4119" s="7">
        <f>Ecommerce_Sales[[#This Row],[Profit]]/Ecommerce_Sales[[#This Row],[Total_Price]]</f>
        <v>0.35021097046413502</v>
      </c>
      <c r="W4119" s="3">
        <v>332</v>
      </c>
      <c r="X4119" s="3"/>
    </row>
    <row r="4120" spans="1:24" x14ac:dyDescent="0.25">
      <c r="A4120" s="1" t="s">
        <v>10411</v>
      </c>
      <c r="B4120" s="1" t="s">
        <v>1426</v>
      </c>
      <c r="C4120" s="1" t="s">
        <v>1427</v>
      </c>
      <c r="D4120" s="1" t="s">
        <v>2276</v>
      </c>
      <c r="E4120" s="1" t="s">
        <v>1946</v>
      </c>
      <c r="F4120" s="2">
        <v>45386</v>
      </c>
      <c r="G4120" s="2">
        <v>45405</v>
      </c>
      <c r="H4120" s="2" t="str">
        <f>TEXT(Ecommerce_Sales[[#This Row],[Order_Date]],"mmmm")</f>
        <v>April</v>
      </c>
      <c r="I4120" s="2" t="str">
        <f>TEXT(Ecommerce_Sales[[#This Row],[Order_Date]],"yyyy")</f>
        <v>2024</v>
      </c>
      <c r="J4120" s="2" t="str">
        <f>TEXT(Ecommerce_Sales[[#This Row],[Order_Date]],"mmmm")</f>
        <v>April</v>
      </c>
      <c r="K4120" s="1" t="s">
        <v>1947</v>
      </c>
      <c r="L4120" s="1" t="s">
        <v>7648</v>
      </c>
      <c r="M4120" s="1" t="s">
        <v>2065</v>
      </c>
      <c r="N4120" s="1" t="s">
        <v>1978</v>
      </c>
      <c r="O4120" s="3">
        <v>50</v>
      </c>
      <c r="P4120">
        <v>5</v>
      </c>
      <c r="Q4120" s="3">
        <v>249</v>
      </c>
      <c r="R4120" s="1" t="s">
        <v>1951</v>
      </c>
      <c r="S4120" s="3">
        <v>23</v>
      </c>
      <c r="T4120">
        <v>4</v>
      </c>
      <c r="U4120" t="str">
        <f>IF(Ecommerce_Sales[[#This Row],[Delivery_Time_Days]]&gt;7,"Delay",IF(Ecommerce_Sales[[#This Row],[Delivery_Time_Days]] = 0,"No delivery",IF(Ecommerce_Sales[[#This Row],[Delivery_Time_Days]]&lt;=7,"On-time")))</f>
        <v>On-time</v>
      </c>
      <c r="V4120" s="7">
        <f>Ecommerce_Sales[[#This Row],[Profit]]/Ecommerce_Sales[[#This Row],[Total_Price]]</f>
        <v>0.3493975903614458</v>
      </c>
      <c r="W4120" s="3">
        <v>87</v>
      </c>
      <c r="X4120" s="3"/>
    </row>
    <row r="4121" spans="1:24" x14ac:dyDescent="0.25">
      <c r="A4121" s="1" t="s">
        <v>10412</v>
      </c>
      <c r="B4121" s="1" t="s">
        <v>581</v>
      </c>
      <c r="C4121" s="1" t="s">
        <v>582</v>
      </c>
      <c r="D4121" s="1" t="s">
        <v>4884</v>
      </c>
      <c r="E4121" s="1" t="s">
        <v>1961</v>
      </c>
      <c r="F4121" s="2">
        <v>45114</v>
      </c>
      <c r="G4121" s="2">
        <v>45472</v>
      </c>
      <c r="H4121" s="2" t="str">
        <f>TEXT(Ecommerce_Sales[[#This Row],[Order_Date]],"mmmm")</f>
        <v>June</v>
      </c>
      <c r="I4121" s="2" t="str">
        <f>TEXT(Ecommerce_Sales[[#This Row],[Order_Date]],"yyyy")</f>
        <v>2024</v>
      </c>
      <c r="J4121" s="2" t="str">
        <f>TEXT(Ecommerce_Sales[[#This Row],[Order_Date]],"mmmm")</f>
        <v>June</v>
      </c>
      <c r="K4121" s="1" t="s">
        <v>1947</v>
      </c>
      <c r="L4121" s="1" t="s">
        <v>10413</v>
      </c>
      <c r="M4121" s="1" t="s">
        <v>1998</v>
      </c>
      <c r="N4121" s="1" t="s">
        <v>1973</v>
      </c>
      <c r="O4121" s="3">
        <v>17</v>
      </c>
      <c r="P4121">
        <v>1</v>
      </c>
      <c r="Q4121" s="3">
        <v>17</v>
      </c>
      <c r="R4121" s="1" t="s">
        <v>1958</v>
      </c>
      <c r="S4121" s="3">
        <v>2</v>
      </c>
      <c r="T4121">
        <v>2</v>
      </c>
      <c r="U4121" t="str">
        <f>IF(Ecommerce_Sales[[#This Row],[Delivery_Time_Days]]&gt;7,"Delay",IF(Ecommerce_Sales[[#This Row],[Delivery_Time_Days]] = 0,"No delivery",IF(Ecommerce_Sales[[#This Row],[Delivery_Time_Days]]&lt;=7,"On-time")))</f>
        <v>On-time</v>
      </c>
      <c r="V4121" s="7">
        <f>Ecommerce_Sales[[#This Row],[Profit]]/Ecommerce_Sales[[#This Row],[Total_Price]]</f>
        <v>0.29411764705882354</v>
      </c>
      <c r="W4121" s="3">
        <v>5</v>
      </c>
      <c r="X4121" s="3"/>
    </row>
    <row r="4122" spans="1:24" x14ac:dyDescent="0.25">
      <c r="A4122" s="1" t="s">
        <v>10414</v>
      </c>
      <c r="B4122" s="1" t="s">
        <v>652</v>
      </c>
      <c r="C4122" s="1" t="s">
        <v>653</v>
      </c>
      <c r="D4122" s="1" t="s">
        <v>8806</v>
      </c>
      <c r="E4122" s="1" t="s">
        <v>1996</v>
      </c>
      <c r="F4122" s="2">
        <v>45564</v>
      </c>
      <c r="G4122" s="2">
        <v>45433</v>
      </c>
      <c r="H4122" s="2" t="str">
        <f>TEXT(Ecommerce_Sales[[#This Row],[Order_Date]],"mmmm")</f>
        <v>May</v>
      </c>
      <c r="I4122" s="2" t="str">
        <f>TEXT(Ecommerce_Sales[[#This Row],[Order_Date]],"yyyy")</f>
        <v>2024</v>
      </c>
      <c r="J4122" s="2" t="str">
        <f>TEXT(Ecommerce_Sales[[#This Row],[Order_Date]],"mmmm")</f>
        <v>May</v>
      </c>
      <c r="K4122" s="1" t="s">
        <v>1947</v>
      </c>
      <c r="L4122" s="1" t="s">
        <v>7783</v>
      </c>
      <c r="M4122" s="1" t="s">
        <v>1977</v>
      </c>
      <c r="N4122" s="1" t="s">
        <v>1978</v>
      </c>
      <c r="O4122" s="3">
        <v>919</v>
      </c>
      <c r="P4122">
        <v>5</v>
      </c>
      <c r="Q4122" s="3">
        <v>4594</v>
      </c>
      <c r="R4122" s="1" t="s">
        <v>1958</v>
      </c>
      <c r="S4122" s="3">
        <v>570</v>
      </c>
      <c r="T4122">
        <v>10</v>
      </c>
      <c r="U4122" t="str">
        <f>IF(Ecommerce_Sales[[#This Row],[Delivery_Time_Days]]&gt;7,"Delay",IF(Ecommerce_Sales[[#This Row],[Delivery_Time_Days]] = 0,"No delivery",IF(Ecommerce_Sales[[#This Row],[Delivery_Time_Days]]&lt;=7,"On-time")))</f>
        <v>Delay</v>
      </c>
      <c r="V4122" s="7">
        <f>Ecommerce_Sales[[#This Row],[Profit]]/Ecommerce_Sales[[#This Row],[Total_Price]]</f>
        <v>0.35002176752285591</v>
      </c>
      <c r="W4122" s="3">
        <v>1608</v>
      </c>
      <c r="X4122" s="3"/>
    </row>
    <row r="4123" spans="1:24" x14ac:dyDescent="0.25">
      <c r="A4123" s="1" t="s">
        <v>10415</v>
      </c>
      <c r="B4123" s="1" t="s">
        <v>206</v>
      </c>
      <c r="C4123" s="1" t="s">
        <v>207</v>
      </c>
      <c r="D4123" s="1" t="s">
        <v>9821</v>
      </c>
      <c r="E4123" s="1" t="s">
        <v>1966</v>
      </c>
      <c r="F4123" s="2">
        <v>45298</v>
      </c>
      <c r="G4123" s="2">
        <v>45105</v>
      </c>
      <c r="H4123" s="2" t="str">
        <f>TEXT(Ecommerce_Sales[[#This Row],[Order_Date]],"mmmm")</f>
        <v>June</v>
      </c>
      <c r="I4123" s="2" t="str">
        <f>TEXT(Ecommerce_Sales[[#This Row],[Order_Date]],"yyyy")</f>
        <v>2023</v>
      </c>
      <c r="J4123" s="2" t="str">
        <f>TEXT(Ecommerce_Sales[[#This Row],[Order_Date]],"mmmm")</f>
        <v>June</v>
      </c>
      <c r="K4123" s="1" t="s">
        <v>1947</v>
      </c>
      <c r="L4123" s="1" t="s">
        <v>7372</v>
      </c>
      <c r="M4123" s="1" t="s">
        <v>2043</v>
      </c>
      <c r="N4123" s="1" t="s">
        <v>1989</v>
      </c>
      <c r="O4123" s="3">
        <v>584</v>
      </c>
      <c r="P4123">
        <v>6</v>
      </c>
      <c r="Q4123" s="3">
        <v>3502</v>
      </c>
      <c r="R4123" s="1" t="s">
        <v>2016</v>
      </c>
      <c r="S4123" s="3">
        <v>359</v>
      </c>
      <c r="T4123">
        <v>9</v>
      </c>
      <c r="U4123" t="str">
        <f>IF(Ecommerce_Sales[[#This Row],[Delivery_Time_Days]]&gt;7,"Delay",IF(Ecommerce_Sales[[#This Row],[Delivery_Time_Days]] = 0,"No delivery",IF(Ecommerce_Sales[[#This Row],[Delivery_Time_Days]]&lt;=7,"On-time")))</f>
        <v>Delay</v>
      </c>
      <c r="V4123" s="7">
        <f>Ecommerce_Sales[[#This Row],[Profit]]/Ecommerce_Sales[[#This Row],[Total_Price]]</f>
        <v>0.25014277555682468</v>
      </c>
      <c r="W4123" s="3">
        <v>876</v>
      </c>
      <c r="X4123" s="3"/>
    </row>
    <row r="4124" spans="1:24" x14ac:dyDescent="0.25">
      <c r="A4124" s="1" t="s">
        <v>10416</v>
      </c>
      <c r="B4124" s="1" t="s">
        <v>52</v>
      </c>
      <c r="C4124" s="1" t="s">
        <v>53</v>
      </c>
      <c r="D4124" s="1" t="s">
        <v>2249</v>
      </c>
      <c r="E4124" s="1" t="s">
        <v>1996</v>
      </c>
      <c r="F4124" s="2">
        <v>45460</v>
      </c>
      <c r="G4124" s="2">
        <v>45107</v>
      </c>
      <c r="H4124" s="2" t="str">
        <f>TEXT(Ecommerce_Sales[[#This Row],[Order_Date]],"mmmm")</f>
        <v>June</v>
      </c>
      <c r="I4124" s="2" t="str">
        <f>TEXT(Ecommerce_Sales[[#This Row],[Order_Date]],"yyyy")</f>
        <v>2023</v>
      </c>
      <c r="J4124" s="2" t="str">
        <f>TEXT(Ecommerce_Sales[[#This Row],[Order_Date]],"mmmm")</f>
        <v>June</v>
      </c>
      <c r="K4124" s="1" t="s">
        <v>1947</v>
      </c>
      <c r="L4124" s="1" t="s">
        <v>8818</v>
      </c>
      <c r="M4124" s="1" t="s">
        <v>1968</v>
      </c>
      <c r="N4124" s="1" t="s">
        <v>1957</v>
      </c>
      <c r="O4124" s="3">
        <v>418</v>
      </c>
      <c r="P4124">
        <v>3</v>
      </c>
      <c r="Q4124" s="3">
        <v>1255</v>
      </c>
      <c r="R4124" s="1" t="s">
        <v>1958</v>
      </c>
      <c r="S4124" s="3">
        <v>151</v>
      </c>
      <c r="T4124">
        <v>3</v>
      </c>
      <c r="U4124" t="str">
        <f>IF(Ecommerce_Sales[[#This Row],[Delivery_Time_Days]]&gt;7,"Delay",IF(Ecommerce_Sales[[#This Row],[Delivery_Time_Days]] = 0,"No delivery",IF(Ecommerce_Sales[[#This Row],[Delivery_Time_Days]]&lt;=7,"On-time")))</f>
        <v>On-time</v>
      </c>
      <c r="V4124" s="7">
        <f>Ecommerce_Sales[[#This Row],[Profit]]/Ecommerce_Sales[[#This Row],[Total_Price]]</f>
        <v>0.14980079681274899</v>
      </c>
      <c r="W4124" s="3">
        <v>188</v>
      </c>
      <c r="X4124" s="3"/>
    </row>
    <row r="4125" spans="1:24" x14ac:dyDescent="0.25">
      <c r="A4125" s="1" t="s">
        <v>10417</v>
      </c>
      <c r="B4125" s="1" t="s">
        <v>196</v>
      </c>
      <c r="C4125" s="1" t="s">
        <v>197</v>
      </c>
      <c r="D4125" s="1" t="s">
        <v>2667</v>
      </c>
      <c r="E4125" s="1" t="s">
        <v>1966</v>
      </c>
      <c r="F4125" s="2">
        <v>45513</v>
      </c>
      <c r="G4125" s="2">
        <v>44947</v>
      </c>
      <c r="H4125" s="2" t="str">
        <f>TEXT(Ecommerce_Sales[[#This Row],[Order_Date]],"mmmm")</f>
        <v>January</v>
      </c>
      <c r="I4125" s="2" t="str">
        <f>TEXT(Ecommerce_Sales[[#This Row],[Order_Date]],"yyyy")</f>
        <v>2023</v>
      </c>
      <c r="J4125" s="2" t="str">
        <f>TEXT(Ecommerce_Sales[[#This Row],[Order_Date]],"mmmm")</f>
        <v>January</v>
      </c>
      <c r="K4125" s="1" t="s">
        <v>1947</v>
      </c>
      <c r="L4125" s="1" t="s">
        <v>9482</v>
      </c>
      <c r="M4125" s="1" t="s">
        <v>2247</v>
      </c>
      <c r="N4125" s="1" t="s">
        <v>1957</v>
      </c>
      <c r="O4125" s="3">
        <v>104</v>
      </c>
      <c r="P4125">
        <v>2</v>
      </c>
      <c r="Q4125" s="3">
        <v>207</v>
      </c>
      <c r="R4125" s="1" t="s">
        <v>1958</v>
      </c>
      <c r="S4125" s="3">
        <v>11</v>
      </c>
      <c r="T4125">
        <v>7</v>
      </c>
      <c r="U4125" t="str">
        <f>IF(Ecommerce_Sales[[#This Row],[Delivery_Time_Days]]&gt;7,"Delay",IF(Ecommerce_Sales[[#This Row],[Delivery_Time_Days]] = 0,"No delivery",IF(Ecommerce_Sales[[#This Row],[Delivery_Time_Days]]&lt;=7,"On-time")))</f>
        <v>On-time</v>
      </c>
      <c r="V4125" s="7">
        <f>Ecommerce_Sales[[#This Row],[Profit]]/Ecommerce_Sales[[#This Row],[Total_Price]]</f>
        <v>0.14975845410628019</v>
      </c>
      <c r="W4125" s="3">
        <v>31</v>
      </c>
      <c r="X4125" s="3"/>
    </row>
    <row r="4126" spans="1:24" x14ac:dyDescent="0.25">
      <c r="A4126" s="1" t="s">
        <v>10418</v>
      </c>
      <c r="B4126" s="1" t="s">
        <v>1297</v>
      </c>
      <c r="C4126" s="1" t="s">
        <v>1298</v>
      </c>
      <c r="D4126" s="1" t="s">
        <v>5582</v>
      </c>
      <c r="E4126" s="1" t="s">
        <v>1961</v>
      </c>
      <c r="F4126" s="2">
        <v>45581</v>
      </c>
      <c r="G4126" s="2">
        <v>45065</v>
      </c>
      <c r="H4126" s="2" t="str">
        <f>TEXT(Ecommerce_Sales[[#This Row],[Order_Date]],"mmmm")</f>
        <v>May</v>
      </c>
      <c r="I4126" s="2" t="str">
        <f>TEXT(Ecommerce_Sales[[#This Row],[Order_Date]],"yyyy")</f>
        <v>2023</v>
      </c>
      <c r="J4126" s="2" t="str">
        <f>TEXT(Ecommerce_Sales[[#This Row],[Order_Date]],"mmmm")</f>
        <v>May</v>
      </c>
      <c r="K4126" s="1" t="s">
        <v>1947</v>
      </c>
      <c r="L4126" s="1" t="s">
        <v>4588</v>
      </c>
      <c r="M4126" s="1" t="s">
        <v>1963</v>
      </c>
      <c r="N4126" s="1" t="s">
        <v>1957</v>
      </c>
      <c r="O4126" s="3">
        <v>395</v>
      </c>
      <c r="P4126">
        <v>1</v>
      </c>
      <c r="Q4126" s="3">
        <v>395</v>
      </c>
      <c r="R4126" s="1" t="s">
        <v>1958</v>
      </c>
      <c r="S4126" s="3">
        <v>50</v>
      </c>
      <c r="T4126">
        <v>5</v>
      </c>
      <c r="U4126" t="str">
        <f>IF(Ecommerce_Sales[[#This Row],[Delivery_Time_Days]]&gt;7,"Delay",IF(Ecommerce_Sales[[#This Row],[Delivery_Time_Days]] = 0,"No delivery",IF(Ecommerce_Sales[[#This Row],[Delivery_Time_Days]]&lt;=7,"On-time")))</f>
        <v>On-time</v>
      </c>
      <c r="V4126" s="7">
        <f>Ecommerce_Sales[[#This Row],[Profit]]/Ecommerce_Sales[[#This Row],[Total_Price]]</f>
        <v>0.14936708860759493</v>
      </c>
      <c r="W4126" s="3">
        <v>59</v>
      </c>
      <c r="X4126" s="3"/>
    </row>
    <row r="4127" spans="1:24" x14ac:dyDescent="0.25">
      <c r="A4127" s="1" t="s">
        <v>10419</v>
      </c>
      <c r="B4127" s="1" t="s">
        <v>1165</v>
      </c>
      <c r="C4127" s="1" t="s">
        <v>1166</v>
      </c>
      <c r="D4127" s="1" t="s">
        <v>2121</v>
      </c>
      <c r="E4127" s="1" t="s">
        <v>1946</v>
      </c>
      <c r="F4127" s="2">
        <v>45312</v>
      </c>
      <c r="G4127" s="2">
        <v>44929</v>
      </c>
      <c r="H4127" s="2" t="str">
        <f>TEXT(Ecommerce_Sales[[#This Row],[Order_Date]],"mmmm")</f>
        <v>January</v>
      </c>
      <c r="I4127" s="2" t="str">
        <f>TEXT(Ecommerce_Sales[[#This Row],[Order_Date]],"yyyy")</f>
        <v>2023</v>
      </c>
      <c r="J4127" s="2" t="str">
        <f>TEXT(Ecommerce_Sales[[#This Row],[Order_Date]],"mmmm")</f>
        <v>January</v>
      </c>
      <c r="K4127" s="1" t="s">
        <v>1947</v>
      </c>
      <c r="L4127" s="1" t="s">
        <v>4165</v>
      </c>
      <c r="M4127" s="1" t="s">
        <v>2104</v>
      </c>
      <c r="N4127" s="1" t="s">
        <v>1978</v>
      </c>
      <c r="O4127" s="3">
        <v>239</v>
      </c>
      <c r="P4127">
        <v>1</v>
      </c>
      <c r="Q4127" s="3">
        <v>239</v>
      </c>
      <c r="R4127" s="1" t="s">
        <v>1958</v>
      </c>
      <c r="S4127" s="3">
        <v>34</v>
      </c>
      <c r="T4127">
        <v>7</v>
      </c>
      <c r="U4127" t="str">
        <f>IF(Ecommerce_Sales[[#This Row],[Delivery_Time_Days]]&gt;7,"Delay",IF(Ecommerce_Sales[[#This Row],[Delivery_Time_Days]] = 0,"No delivery",IF(Ecommerce_Sales[[#This Row],[Delivery_Time_Days]]&lt;=7,"On-time")))</f>
        <v>On-time</v>
      </c>
      <c r="V4127" s="7">
        <f>Ecommerce_Sales[[#This Row],[Profit]]/Ecommerce_Sales[[#This Row],[Total_Price]]</f>
        <v>0.35146443514644349</v>
      </c>
      <c r="W4127" s="3">
        <v>84</v>
      </c>
      <c r="X4127" s="3"/>
    </row>
    <row r="4128" spans="1:24" x14ac:dyDescent="0.25">
      <c r="A4128" s="1" t="s">
        <v>10420</v>
      </c>
      <c r="B4128" s="1" t="s">
        <v>1033</v>
      </c>
      <c r="C4128" s="1" t="s">
        <v>1034</v>
      </c>
      <c r="D4128" s="1" t="s">
        <v>3254</v>
      </c>
      <c r="E4128" s="1" t="s">
        <v>1981</v>
      </c>
      <c r="F4128" s="2">
        <v>45532</v>
      </c>
      <c r="G4128" s="2">
        <v>45210</v>
      </c>
      <c r="H4128" s="2" t="str">
        <f>TEXT(Ecommerce_Sales[[#This Row],[Order_Date]],"mmmm")</f>
        <v>October</v>
      </c>
      <c r="I4128" s="2" t="str">
        <f>TEXT(Ecommerce_Sales[[#This Row],[Order_Date]],"yyyy")</f>
        <v>2023</v>
      </c>
      <c r="J4128" s="2" t="str">
        <f>TEXT(Ecommerce_Sales[[#This Row],[Order_Date]],"mmmm")</f>
        <v>October</v>
      </c>
      <c r="K4128" s="1" t="s">
        <v>1947</v>
      </c>
      <c r="L4128" s="1" t="s">
        <v>10421</v>
      </c>
      <c r="M4128" s="1" t="s">
        <v>1998</v>
      </c>
      <c r="N4128" s="1" t="s">
        <v>1973</v>
      </c>
      <c r="O4128" s="3">
        <v>376</v>
      </c>
      <c r="P4128">
        <v>2</v>
      </c>
      <c r="Q4128" s="3">
        <v>753</v>
      </c>
      <c r="R4128" s="1" t="s">
        <v>1958</v>
      </c>
      <c r="S4128" s="3">
        <v>91</v>
      </c>
      <c r="T4128">
        <v>4</v>
      </c>
      <c r="U4128" t="str">
        <f>IF(Ecommerce_Sales[[#This Row],[Delivery_Time_Days]]&gt;7,"Delay",IF(Ecommerce_Sales[[#This Row],[Delivery_Time_Days]] = 0,"No delivery",IF(Ecommerce_Sales[[#This Row],[Delivery_Time_Days]]&lt;=7,"On-time")))</f>
        <v>On-time</v>
      </c>
      <c r="V4128" s="7">
        <f>Ecommerce_Sales[[#This Row],[Profit]]/Ecommerce_Sales[[#This Row],[Total_Price]]</f>
        <v>0.30013280212483401</v>
      </c>
      <c r="W4128" s="3">
        <v>226</v>
      </c>
      <c r="X4128" s="3"/>
    </row>
    <row r="4129" spans="1:24" x14ac:dyDescent="0.25">
      <c r="A4129" s="1" t="s">
        <v>10422</v>
      </c>
      <c r="B4129" s="1" t="s">
        <v>1043</v>
      </c>
      <c r="C4129" s="1" t="s">
        <v>1044</v>
      </c>
      <c r="D4129" s="1" t="s">
        <v>9639</v>
      </c>
      <c r="E4129" s="1" t="s">
        <v>1946</v>
      </c>
      <c r="F4129" s="2">
        <v>45505</v>
      </c>
      <c r="G4129" s="2">
        <v>45211</v>
      </c>
      <c r="H4129" s="2" t="str">
        <f>TEXT(Ecommerce_Sales[[#This Row],[Order_Date]],"mmmm")</f>
        <v>October</v>
      </c>
      <c r="I4129" s="2" t="str">
        <f>TEXT(Ecommerce_Sales[[#This Row],[Order_Date]],"yyyy")</f>
        <v>2023</v>
      </c>
      <c r="J4129" s="2" t="str">
        <f>TEXT(Ecommerce_Sales[[#This Row],[Order_Date]],"mmmm")</f>
        <v>October</v>
      </c>
      <c r="K4129" s="1" t="s">
        <v>1986</v>
      </c>
      <c r="L4129" s="1" t="s">
        <v>10423</v>
      </c>
      <c r="M4129" s="1" t="s">
        <v>2030</v>
      </c>
      <c r="N4129" s="1" t="s">
        <v>1978</v>
      </c>
      <c r="O4129" s="3">
        <v>765</v>
      </c>
      <c r="P4129">
        <v>4</v>
      </c>
      <c r="Q4129" s="3">
        <v>3062</v>
      </c>
      <c r="R4129" s="1" t="s">
        <v>2016</v>
      </c>
      <c r="S4129" s="3">
        <v>370</v>
      </c>
      <c r="U4129" t="str">
        <f>IF(Ecommerce_Sales[[#This Row],[Delivery_Time_Days]]&gt;7,"Delay",IF(Ecommerce_Sales[[#This Row],[Delivery_Time_Days]] = 0,"No delivery",IF(Ecommerce_Sales[[#This Row],[Delivery_Time_Days]]&lt;=7,"On-time")))</f>
        <v>No delivery</v>
      </c>
      <c r="V4129" s="7">
        <f>Ecommerce_Sales[[#This Row],[Profit]]/Ecommerce_Sales[[#This Row],[Total_Price]]</f>
        <v>0.35009797517962116</v>
      </c>
      <c r="W4129" s="3">
        <v>1072</v>
      </c>
      <c r="X4129" s="3"/>
    </row>
    <row r="4130" spans="1:24" x14ac:dyDescent="0.25">
      <c r="A4130" s="1" t="s">
        <v>10424</v>
      </c>
      <c r="B4130" s="1" t="s">
        <v>943</v>
      </c>
      <c r="C4130" s="1" t="s">
        <v>944</v>
      </c>
      <c r="D4130" s="1" t="s">
        <v>4616</v>
      </c>
      <c r="E4130" s="1" t="s">
        <v>1966</v>
      </c>
      <c r="F4130" s="2">
        <v>45309</v>
      </c>
      <c r="G4130" s="2">
        <v>45364</v>
      </c>
      <c r="H4130" s="2" t="str">
        <f>TEXT(Ecommerce_Sales[[#This Row],[Order_Date]],"mmmm")</f>
        <v>March</v>
      </c>
      <c r="I4130" s="2" t="str">
        <f>TEXT(Ecommerce_Sales[[#This Row],[Order_Date]],"yyyy")</f>
        <v>2024</v>
      </c>
      <c r="J4130" s="2" t="str">
        <f>TEXT(Ecommerce_Sales[[#This Row],[Order_Date]],"mmmm")</f>
        <v>March</v>
      </c>
      <c r="K4130" s="1" t="s">
        <v>1947</v>
      </c>
      <c r="L4130" s="1" t="s">
        <v>10425</v>
      </c>
      <c r="M4130" s="1" t="s">
        <v>2054</v>
      </c>
      <c r="N4130" s="1" t="s">
        <v>1957</v>
      </c>
      <c r="O4130" s="3">
        <v>279</v>
      </c>
      <c r="P4130">
        <v>1</v>
      </c>
      <c r="Q4130" s="3">
        <v>279</v>
      </c>
      <c r="R4130" s="1" t="s">
        <v>1958</v>
      </c>
      <c r="S4130" s="3">
        <v>14</v>
      </c>
      <c r="T4130">
        <v>10</v>
      </c>
      <c r="U4130" t="str">
        <f>IF(Ecommerce_Sales[[#This Row],[Delivery_Time_Days]]&gt;7,"Delay",IF(Ecommerce_Sales[[#This Row],[Delivery_Time_Days]] = 0,"No delivery",IF(Ecommerce_Sales[[#This Row],[Delivery_Time_Days]]&lt;=7,"On-time")))</f>
        <v>Delay</v>
      </c>
      <c r="V4130" s="7">
        <f>Ecommerce_Sales[[#This Row],[Profit]]/Ecommerce_Sales[[#This Row],[Total_Price]]</f>
        <v>0.15053763440860216</v>
      </c>
      <c r="W4130" s="3">
        <v>42</v>
      </c>
      <c r="X4130" s="3"/>
    </row>
    <row r="4131" spans="1:24" x14ac:dyDescent="0.25">
      <c r="A4131" s="1" t="s">
        <v>10426</v>
      </c>
      <c r="B4131" s="1" t="s">
        <v>691</v>
      </c>
      <c r="C4131" s="1" t="s">
        <v>692</v>
      </c>
      <c r="D4131" s="1" t="s">
        <v>8776</v>
      </c>
      <c r="E4131" s="1" t="s">
        <v>1996</v>
      </c>
      <c r="F4131" s="2">
        <v>44988</v>
      </c>
      <c r="G4131" s="2">
        <v>44941</v>
      </c>
      <c r="H4131" s="2" t="str">
        <f>TEXT(Ecommerce_Sales[[#This Row],[Order_Date]],"mmmm")</f>
        <v>January</v>
      </c>
      <c r="I4131" s="2" t="str">
        <f>TEXT(Ecommerce_Sales[[#This Row],[Order_Date]],"yyyy")</f>
        <v>2023</v>
      </c>
      <c r="J4131" s="2" t="str">
        <f>TEXT(Ecommerce_Sales[[#This Row],[Order_Date]],"mmmm")</f>
        <v>January</v>
      </c>
      <c r="K4131" s="1" t="s">
        <v>1947</v>
      </c>
      <c r="L4131" s="1" t="s">
        <v>10427</v>
      </c>
      <c r="M4131" s="1" t="s">
        <v>2058</v>
      </c>
      <c r="N4131" s="1" t="s">
        <v>1950</v>
      </c>
      <c r="O4131" s="3">
        <v>625</v>
      </c>
      <c r="P4131">
        <v>3</v>
      </c>
      <c r="Q4131" s="3">
        <v>1876</v>
      </c>
      <c r="R4131" s="1" t="s">
        <v>1958</v>
      </c>
      <c r="S4131" s="3">
        <v>202</v>
      </c>
      <c r="T4131">
        <v>6</v>
      </c>
      <c r="U4131" t="str">
        <f>IF(Ecommerce_Sales[[#This Row],[Delivery_Time_Days]]&gt;7,"Delay",IF(Ecommerce_Sales[[#This Row],[Delivery_Time_Days]] = 0,"No delivery",IF(Ecommerce_Sales[[#This Row],[Delivery_Time_Days]]&lt;=7,"On-time")))</f>
        <v>On-time</v>
      </c>
      <c r="V4131" s="7">
        <f>Ecommerce_Sales[[#This Row],[Profit]]/Ecommerce_Sales[[#This Row],[Total_Price]]</f>
        <v>0.39978678038379528</v>
      </c>
      <c r="W4131" s="3">
        <v>750</v>
      </c>
      <c r="X4131" s="3"/>
    </row>
    <row r="4132" spans="1:24" x14ac:dyDescent="0.25">
      <c r="A4132" s="1" t="s">
        <v>10428</v>
      </c>
      <c r="B4132" s="1" t="s">
        <v>635</v>
      </c>
      <c r="C4132" s="1" t="s">
        <v>1430</v>
      </c>
      <c r="D4132" s="1" t="s">
        <v>3334</v>
      </c>
      <c r="E4132" s="1" t="s">
        <v>1961</v>
      </c>
      <c r="F4132" s="2">
        <v>45383</v>
      </c>
      <c r="G4132" s="2">
        <v>45174</v>
      </c>
      <c r="H4132" s="2" t="str">
        <f>TEXT(Ecommerce_Sales[[#This Row],[Order_Date]],"mmmm")</f>
        <v>September</v>
      </c>
      <c r="I4132" s="2" t="str">
        <f>TEXT(Ecommerce_Sales[[#This Row],[Order_Date]],"yyyy")</f>
        <v>2023</v>
      </c>
      <c r="J4132" s="2" t="str">
        <f>TEXT(Ecommerce_Sales[[#This Row],[Order_Date]],"mmmm")</f>
        <v>September</v>
      </c>
      <c r="K4132" s="1" t="s">
        <v>1947</v>
      </c>
      <c r="L4132" s="1" t="s">
        <v>10429</v>
      </c>
      <c r="M4132" s="1" t="s">
        <v>2104</v>
      </c>
      <c r="N4132" s="1" t="s">
        <v>1978</v>
      </c>
      <c r="O4132" s="3">
        <v>1062</v>
      </c>
      <c r="P4132">
        <v>3</v>
      </c>
      <c r="Q4132" s="3">
        <v>3185</v>
      </c>
      <c r="R4132" s="1" t="s">
        <v>1958</v>
      </c>
      <c r="S4132" s="3">
        <v>340</v>
      </c>
      <c r="T4132">
        <v>2</v>
      </c>
      <c r="U4132" t="str">
        <f>IF(Ecommerce_Sales[[#This Row],[Delivery_Time_Days]]&gt;7,"Delay",IF(Ecommerce_Sales[[#This Row],[Delivery_Time_Days]] = 0,"No delivery",IF(Ecommerce_Sales[[#This Row],[Delivery_Time_Days]]&lt;=7,"On-time")))</f>
        <v>On-time</v>
      </c>
      <c r="V4132" s="7">
        <f>Ecommerce_Sales[[#This Row],[Profit]]/Ecommerce_Sales[[#This Row],[Total_Price]]</f>
        <v>0.35007849293563581</v>
      </c>
      <c r="W4132" s="3">
        <v>1115</v>
      </c>
      <c r="X4132" s="3"/>
    </row>
    <row r="4133" spans="1:24" x14ac:dyDescent="0.25">
      <c r="A4133" s="1" t="s">
        <v>10430</v>
      </c>
      <c r="B4133" s="1" t="s">
        <v>288</v>
      </c>
      <c r="C4133" s="1" t="s">
        <v>289</v>
      </c>
      <c r="D4133" s="1" t="s">
        <v>7135</v>
      </c>
      <c r="E4133" s="1" t="s">
        <v>1961</v>
      </c>
      <c r="F4133" s="2">
        <v>45612</v>
      </c>
      <c r="G4133" s="2">
        <v>45070</v>
      </c>
      <c r="H4133" s="2" t="str">
        <f>TEXT(Ecommerce_Sales[[#This Row],[Order_Date]],"mmmm")</f>
        <v>May</v>
      </c>
      <c r="I4133" s="2" t="str">
        <f>TEXT(Ecommerce_Sales[[#This Row],[Order_Date]],"yyyy")</f>
        <v>2023</v>
      </c>
      <c r="J4133" s="2" t="str">
        <f>TEXT(Ecommerce_Sales[[#This Row],[Order_Date]],"mmmm")</f>
        <v>May</v>
      </c>
      <c r="K4133" s="1" t="s">
        <v>1947</v>
      </c>
      <c r="L4133" s="1" t="s">
        <v>2377</v>
      </c>
      <c r="M4133" s="1" t="s">
        <v>1988</v>
      </c>
      <c r="N4133" s="1" t="s">
        <v>1989</v>
      </c>
      <c r="O4133" s="3">
        <v>1047</v>
      </c>
      <c r="P4133">
        <v>2</v>
      </c>
      <c r="Q4133" s="3">
        <v>2093</v>
      </c>
      <c r="R4133" s="1" t="s">
        <v>1958</v>
      </c>
      <c r="S4133" s="3">
        <v>289</v>
      </c>
      <c r="T4133">
        <v>3</v>
      </c>
      <c r="U4133" t="str">
        <f>IF(Ecommerce_Sales[[#This Row],[Delivery_Time_Days]]&gt;7,"Delay",IF(Ecommerce_Sales[[#This Row],[Delivery_Time_Days]] = 0,"No delivery",IF(Ecommerce_Sales[[#This Row],[Delivery_Time_Days]]&lt;=7,"On-time")))</f>
        <v>On-time</v>
      </c>
      <c r="V4133" s="7">
        <f>Ecommerce_Sales[[#This Row],[Profit]]/Ecommerce_Sales[[#This Row],[Total_Price]]</f>
        <v>0.24988055422838032</v>
      </c>
      <c r="W4133" s="3">
        <v>523</v>
      </c>
      <c r="X4133" s="3"/>
    </row>
    <row r="4134" spans="1:24" x14ac:dyDescent="0.25">
      <c r="A4134" s="1" t="s">
        <v>10431</v>
      </c>
      <c r="B4134" s="1" t="s">
        <v>1067</v>
      </c>
      <c r="C4134" s="1" t="s">
        <v>1068</v>
      </c>
      <c r="D4134" s="1" t="s">
        <v>2458</v>
      </c>
      <c r="E4134" s="1" t="s">
        <v>2005</v>
      </c>
      <c r="F4134" s="2">
        <v>45329</v>
      </c>
      <c r="G4134" s="2">
        <v>45083</v>
      </c>
      <c r="H4134" s="2" t="str">
        <f>TEXT(Ecommerce_Sales[[#This Row],[Order_Date]],"mmmm")</f>
        <v>June</v>
      </c>
      <c r="I4134" s="2" t="str">
        <f>TEXT(Ecommerce_Sales[[#This Row],[Order_Date]],"yyyy")</f>
        <v>2023</v>
      </c>
      <c r="J4134" s="2" t="str">
        <f>TEXT(Ecommerce_Sales[[#This Row],[Order_Date]],"mmmm")</f>
        <v>June</v>
      </c>
      <c r="K4134" s="1" t="s">
        <v>1947</v>
      </c>
      <c r="L4134" s="1" t="s">
        <v>2801</v>
      </c>
      <c r="M4134" s="1" t="s">
        <v>2104</v>
      </c>
      <c r="N4134" s="1" t="s">
        <v>1978</v>
      </c>
      <c r="O4134" s="3">
        <v>67</v>
      </c>
      <c r="P4134">
        <v>2</v>
      </c>
      <c r="Q4134" s="3">
        <v>133</v>
      </c>
      <c r="R4134" s="1" t="s">
        <v>1958</v>
      </c>
      <c r="S4134" s="3">
        <v>11</v>
      </c>
      <c r="T4134">
        <v>9</v>
      </c>
      <c r="U4134" t="str">
        <f>IF(Ecommerce_Sales[[#This Row],[Delivery_Time_Days]]&gt;7,"Delay",IF(Ecommerce_Sales[[#This Row],[Delivery_Time_Days]] = 0,"No delivery",IF(Ecommerce_Sales[[#This Row],[Delivery_Time_Days]]&lt;=7,"On-time")))</f>
        <v>Delay</v>
      </c>
      <c r="V4134" s="7">
        <f>Ecommerce_Sales[[#This Row],[Profit]]/Ecommerce_Sales[[#This Row],[Total_Price]]</f>
        <v>0.35338345864661652</v>
      </c>
      <c r="W4134" s="3">
        <v>47</v>
      </c>
      <c r="X4134" s="3"/>
    </row>
    <row r="4135" spans="1:24" x14ac:dyDescent="0.25">
      <c r="A4135" s="1" t="s">
        <v>10432</v>
      </c>
      <c r="B4135" s="1" t="s">
        <v>785</v>
      </c>
      <c r="C4135" s="1" t="s">
        <v>786</v>
      </c>
      <c r="D4135" s="1" t="s">
        <v>5761</v>
      </c>
      <c r="E4135" s="1" t="s">
        <v>1946</v>
      </c>
      <c r="F4135" s="2">
        <v>45073</v>
      </c>
      <c r="G4135" s="2">
        <v>45092</v>
      </c>
      <c r="H4135" s="2" t="str">
        <f>TEXT(Ecommerce_Sales[[#This Row],[Order_Date]],"mmmm")</f>
        <v>June</v>
      </c>
      <c r="I4135" s="2" t="str">
        <f>TEXT(Ecommerce_Sales[[#This Row],[Order_Date]],"yyyy")</f>
        <v>2023</v>
      </c>
      <c r="J4135" s="2" t="str">
        <f>TEXT(Ecommerce_Sales[[#This Row],[Order_Date]],"mmmm")</f>
        <v>June</v>
      </c>
      <c r="K4135" s="1" t="s">
        <v>1947</v>
      </c>
      <c r="L4135" s="1" t="s">
        <v>5359</v>
      </c>
      <c r="M4135" s="1" t="s">
        <v>1998</v>
      </c>
      <c r="N4135" s="1" t="s">
        <v>1973</v>
      </c>
      <c r="O4135" s="3">
        <v>799</v>
      </c>
      <c r="P4135">
        <v>6</v>
      </c>
      <c r="Q4135" s="3">
        <v>4797</v>
      </c>
      <c r="R4135" s="1" t="s">
        <v>2008</v>
      </c>
      <c r="S4135" s="3">
        <v>591</v>
      </c>
      <c r="T4135">
        <v>5</v>
      </c>
      <c r="U4135" t="str">
        <f>IF(Ecommerce_Sales[[#This Row],[Delivery_Time_Days]]&gt;7,"Delay",IF(Ecommerce_Sales[[#This Row],[Delivery_Time_Days]] = 0,"No delivery",IF(Ecommerce_Sales[[#This Row],[Delivery_Time_Days]]&lt;=7,"On-time")))</f>
        <v>On-time</v>
      </c>
      <c r="V4135" s="7">
        <f>Ecommerce_Sales[[#This Row],[Profit]]/Ecommerce_Sales[[#This Row],[Total_Price]]</f>
        <v>0.29997915363769023</v>
      </c>
      <c r="W4135" s="3">
        <v>1439</v>
      </c>
      <c r="X4135" s="3"/>
    </row>
    <row r="4136" spans="1:24" x14ac:dyDescent="0.25">
      <c r="A4136" s="1" t="s">
        <v>10433</v>
      </c>
      <c r="B4136" s="1" t="s">
        <v>583</v>
      </c>
      <c r="C4136" s="1" t="s">
        <v>584</v>
      </c>
      <c r="D4136" s="1" t="s">
        <v>4239</v>
      </c>
      <c r="E4136" s="1" t="s">
        <v>1981</v>
      </c>
      <c r="F4136" s="2">
        <v>45328</v>
      </c>
      <c r="G4136" s="2">
        <v>45111</v>
      </c>
      <c r="H4136" s="2" t="str">
        <f>TEXT(Ecommerce_Sales[[#This Row],[Order_Date]],"mmmm")</f>
        <v>July</v>
      </c>
      <c r="I4136" s="2" t="str">
        <f>TEXT(Ecommerce_Sales[[#This Row],[Order_Date]],"yyyy")</f>
        <v>2023</v>
      </c>
      <c r="J4136" s="2" t="str">
        <f>TEXT(Ecommerce_Sales[[#This Row],[Order_Date]],"mmmm")</f>
        <v>July</v>
      </c>
      <c r="K4136" s="1" t="s">
        <v>1947</v>
      </c>
      <c r="L4136" s="1" t="s">
        <v>8674</v>
      </c>
      <c r="M4136" s="1" t="s">
        <v>1972</v>
      </c>
      <c r="N4136" s="1" t="s">
        <v>1973</v>
      </c>
      <c r="O4136" s="3">
        <v>88</v>
      </c>
      <c r="P4136">
        <v>3</v>
      </c>
      <c r="Q4136" s="3">
        <v>264</v>
      </c>
      <c r="R4136" s="1" t="s">
        <v>1958</v>
      </c>
      <c r="S4136" s="3">
        <v>34</v>
      </c>
      <c r="T4136">
        <v>2</v>
      </c>
      <c r="U4136" t="str">
        <f>IF(Ecommerce_Sales[[#This Row],[Delivery_Time_Days]]&gt;7,"Delay",IF(Ecommerce_Sales[[#This Row],[Delivery_Time_Days]] = 0,"No delivery",IF(Ecommerce_Sales[[#This Row],[Delivery_Time_Days]]&lt;=7,"On-time")))</f>
        <v>On-time</v>
      </c>
      <c r="V4136" s="7">
        <f>Ecommerce_Sales[[#This Row],[Profit]]/Ecommerce_Sales[[#This Row],[Total_Price]]</f>
        <v>0.29924242424242425</v>
      </c>
      <c r="W4136" s="3">
        <v>79</v>
      </c>
      <c r="X4136" s="3"/>
    </row>
    <row r="4137" spans="1:24" x14ac:dyDescent="0.25">
      <c r="A4137" s="1" t="s">
        <v>10434</v>
      </c>
      <c r="B4137" s="1" t="s">
        <v>1814</v>
      </c>
      <c r="C4137" s="1" t="s">
        <v>1815</v>
      </c>
      <c r="D4137" s="1" t="s">
        <v>7548</v>
      </c>
      <c r="E4137" s="1" t="s">
        <v>1996</v>
      </c>
      <c r="F4137" s="2">
        <v>45202</v>
      </c>
      <c r="G4137" s="2">
        <v>45417</v>
      </c>
      <c r="H4137" s="2" t="str">
        <f>TEXT(Ecommerce_Sales[[#This Row],[Order_Date]],"mmmm")</f>
        <v>May</v>
      </c>
      <c r="I4137" s="2" t="str">
        <f>TEXT(Ecommerce_Sales[[#This Row],[Order_Date]],"yyyy")</f>
        <v>2024</v>
      </c>
      <c r="J4137" s="2" t="str">
        <f>TEXT(Ecommerce_Sales[[#This Row],[Order_Date]],"mmmm")</f>
        <v>May</v>
      </c>
      <c r="K4137" s="1" t="s">
        <v>1947</v>
      </c>
      <c r="L4137" s="1" t="s">
        <v>10435</v>
      </c>
      <c r="M4137" s="1" t="s">
        <v>2072</v>
      </c>
      <c r="N4137" s="1" t="s">
        <v>1950</v>
      </c>
      <c r="O4137" s="3">
        <v>1090</v>
      </c>
      <c r="P4137">
        <v>1</v>
      </c>
      <c r="Q4137" s="3">
        <v>1090</v>
      </c>
      <c r="R4137" s="1" t="s">
        <v>2008</v>
      </c>
      <c r="S4137" s="3">
        <v>103</v>
      </c>
      <c r="T4137">
        <v>7</v>
      </c>
      <c r="U4137" t="str">
        <f>IF(Ecommerce_Sales[[#This Row],[Delivery_Time_Days]]&gt;7,"Delay",IF(Ecommerce_Sales[[#This Row],[Delivery_Time_Days]] = 0,"No delivery",IF(Ecommerce_Sales[[#This Row],[Delivery_Time_Days]]&lt;=7,"On-time")))</f>
        <v>On-time</v>
      </c>
      <c r="V4137" s="7">
        <f>Ecommerce_Sales[[#This Row],[Profit]]/Ecommerce_Sales[[#This Row],[Total_Price]]</f>
        <v>0.4</v>
      </c>
      <c r="W4137" s="3">
        <v>436</v>
      </c>
      <c r="X4137" s="3"/>
    </row>
    <row r="4138" spans="1:24" x14ac:dyDescent="0.25">
      <c r="A4138" s="1" t="s">
        <v>10436</v>
      </c>
      <c r="B4138" s="1" t="s">
        <v>114</v>
      </c>
      <c r="C4138" s="1" t="s">
        <v>115</v>
      </c>
      <c r="D4138" s="1" t="s">
        <v>2035</v>
      </c>
      <c r="E4138" s="1" t="s">
        <v>1961</v>
      </c>
      <c r="F4138" s="2">
        <v>45530</v>
      </c>
      <c r="G4138" s="2">
        <v>45431</v>
      </c>
      <c r="H4138" s="2" t="str">
        <f>TEXT(Ecommerce_Sales[[#This Row],[Order_Date]],"mmmm")</f>
        <v>May</v>
      </c>
      <c r="I4138" s="2" t="str">
        <f>TEXT(Ecommerce_Sales[[#This Row],[Order_Date]],"yyyy")</f>
        <v>2024</v>
      </c>
      <c r="J4138" s="2" t="str">
        <f>TEXT(Ecommerce_Sales[[#This Row],[Order_Date]],"mmmm")</f>
        <v>May</v>
      </c>
      <c r="K4138" s="1" t="s">
        <v>1947</v>
      </c>
      <c r="L4138" s="1" t="s">
        <v>10437</v>
      </c>
      <c r="M4138" s="1" t="s">
        <v>1983</v>
      </c>
      <c r="N4138" s="1" t="s">
        <v>1950</v>
      </c>
      <c r="O4138" s="3">
        <v>1059</v>
      </c>
      <c r="P4138">
        <v>2</v>
      </c>
      <c r="Q4138" s="3">
        <v>2119</v>
      </c>
      <c r="R4138" s="1" t="s">
        <v>1958</v>
      </c>
      <c r="S4138" s="3">
        <v>194</v>
      </c>
      <c r="T4138">
        <v>6</v>
      </c>
      <c r="U4138" t="str">
        <f>IF(Ecommerce_Sales[[#This Row],[Delivery_Time_Days]]&gt;7,"Delay",IF(Ecommerce_Sales[[#This Row],[Delivery_Time_Days]] = 0,"No delivery",IF(Ecommerce_Sales[[#This Row],[Delivery_Time_Days]]&lt;=7,"On-time")))</f>
        <v>On-time</v>
      </c>
      <c r="V4138" s="7">
        <f>Ecommerce_Sales[[#This Row],[Profit]]/Ecommerce_Sales[[#This Row],[Total_Price]]</f>
        <v>0.39971684756960829</v>
      </c>
      <c r="W4138" s="3">
        <v>847</v>
      </c>
      <c r="X4138" s="3"/>
    </row>
    <row r="4139" spans="1:24" x14ac:dyDescent="0.25">
      <c r="A4139" s="1" t="s">
        <v>10438</v>
      </c>
      <c r="B4139" s="1" t="s">
        <v>30</v>
      </c>
      <c r="C4139" s="1" t="s">
        <v>31</v>
      </c>
      <c r="D4139" s="1" t="s">
        <v>3790</v>
      </c>
      <c r="E4139" s="1" t="s">
        <v>1946</v>
      </c>
      <c r="F4139" s="2">
        <v>45464</v>
      </c>
      <c r="G4139" s="2">
        <v>45259</v>
      </c>
      <c r="H4139" s="2" t="str">
        <f>TEXT(Ecommerce_Sales[[#This Row],[Order_Date]],"mmmm")</f>
        <v>November</v>
      </c>
      <c r="I4139" s="2" t="str">
        <f>TEXT(Ecommerce_Sales[[#This Row],[Order_Date]],"yyyy")</f>
        <v>2023</v>
      </c>
      <c r="J4139" s="2" t="str">
        <f>TEXT(Ecommerce_Sales[[#This Row],[Order_Date]],"mmmm")</f>
        <v>November</v>
      </c>
      <c r="K4139" s="1" t="s">
        <v>1947</v>
      </c>
      <c r="L4139" s="1" t="s">
        <v>10439</v>
      </c>
      <c r="M4139" s="1" t="s">
        <v>1968</v>
      </c>
      <c r="N4139" s="1" t="s">
        <v>1957</v>
      </c>
      <c r="O4139" s="3">
        <v>874</v>
      </c>
      <c r="P4139">
        <v>7</v>
      </c>
      <c r="Q4139" s="3">
        <v>6116</v>
      </c>
      <c r="R4139" s="1" t="s">
        <v>1951</v>
      </c>
      <c r="S4139" s="3">
        <v>857</v>
      </c>
      <c r="T4139">
        <v>7</v>
      </c>
      <c r="U4139" t="str">
        <f>IF(Ecommerce_Sales[[#This Row],[Delivery_Time_Days]]&gt;7,"Delay",IF(Ecommerce_Sales[[#This Row],[Delivery_Time_Days]] = 0,"No delivery",IF(Ecommerce_Sales[[#This Row],[Delivery_Time_Days]]&lt;=7,"On-time")))</f>
        <v>On-time</v>
      </c>
      <c r="V4139" s="7">
        <f>Ecommerce_Sales[[#This Row],[Profit]]/Ecommerce_Sales[[#This Row],[Total_Price]]</f>
        <v>0.1499345977763244</v>
      </c>
      <c r="W4139" s="3">
        <v>917</v>
      </c>
      <c r="X4139" s="3"/>
    </row>
    <row r="4140" spans="1:24" x14ac:dyDescent="0.25">
      <c r="A4140" s="1" t="s">
        <v>10440</v>
      </c>
      <c r="B4140" s="1" t="s">
        <v>472</v>
      </c>
      <c r="C4140" s="1" t="s">
        <v>473</v>
      </c>
      <c r="D4140" s="1" t="s">
        <v>5904</v>
      </c>
      <c r="E4140" s="1" t="s">
        <v>1946</v>
      </c>
      <c r="F4140" s="2">
        <v>45399</v>
      </c>
      <c r="G4140" s="2">
        <v>45588</v>
      </c>
      <c r="H4140" s="2" t="str">
        <f>TEXT(Ecommerce_Sales[[#This Row],[Order_Date]],"mmmm")</f>
        <v>October</v>
      </c>
      <c r="I4140" s="2" t="str">
        <f>TEXT(Ecommerce_Sales[[#This Row],[Order_Date]],"yyyy")</f>
        <v>2024</v>
      </c>
      <c r="J4140" s="2" t="str">
        <f>TEXT(Ecommerce_Sales[[#This Row],[Order_Date]],"mmmm")</f>
        <v>October</v>
      </c>
      <c r="K4140" s="1" t="s">
        <v>1947</v>
      </c>
      <c r="L4140" s="1" t="s">
        <v>9080</v>
      </c>
      <c r="M4140" s="1" t="s">
        <v>2247</v>
      </c>
      <c r="N4140" s="1" t="s">
        <v>1957</v>
      </c>
      <c r="O4140" s="3">
        <v>1168</v>
      </c>
      <c r="P4140">
        <v>3</v>
      </c>
      <c r="Q4140" s="3">
        <v>3503</v>
      </c>
      <c r="R4140" s="1" t="s">
        <v>2016</v>
      </c>
      <c r="S4140" s="3">
        <v>519</v>
      </c>
      <c r="T4140">
        <v>5</v>
      </c>
      <c r="U4140" t="str">
        <f>IF(Ecommerce_Sales[[#This Row],[Delivery_Time_Days]]&gt;7,"Delay",IF(Ecommerce_Sales[[#This Row],[Delivery_Time_Days]] = 0,"No delivery",IF(Ecommerce_Sales[[#This Row],[Delivery_Time_Days]]&lt;=7,"On-time")))</f>
        <v>On-time</v>
      </c>
      <c r="V4140" s="7">
        <f>Ecommerce_Sales[[#This Row],[Profit]]/Ecommerce_Sales[[#This Row],[Total_Price]]</f>
        <v>0.15015700827861833</v>
      </c>
      <c r="W4140" s="3">
        <v>526</v>
      </c>
      <c r="X4140" s="3"/>
    </row>
    <row r="4141" spans="1:24" x14ac:dyDescent="0.25">
      <c r="A4141" s="1" t="s">
        <v>10441</v>
      </c>
      <c r="B4141" s="1" t="s">
        <v>1157</v>
      </c>
      <c r="C4141" s="1" t="s">
        <v>1730</v>
      </c>
      <c r="D4141" s="1" t="s">
        <v>2776</v>
      </c>
      <c r="E4141" s="1" t="s">
        <v>1981</v>
      </c>
      <c r="F4141" s="2">
        <v>44942</v>
      </c>
      <c r="G4141" s="2">
        <v>45429</v>
      </c>
      <c r="H4141" s="2" t="str">
        <f>TEXT(Ecommerce_Sales[[#This Row],[Order_Date]],"mmmm")</f>
        <v>May</v>
      </c>
      <c r="I4141" s="2" t="str">
        <f>TEXT(Ecommerce_Sales[[#This Row],[Order_Date]],"yyyy")</f>
        <v>2024</v>
      </c>
      <c r="J4141" s="2" t="str">
        <f>TEXT(Ecommerce_Sales[[#This Row],[Order_Date]],"mmmm")</f>
        <v>May</v>
      </c>
      <c r="K4141" s="1" t="s">
        <v>1947</v>
      </c>
      <c r="L4141" s="1" t="s">
        <v>10442</v>
      </c>
      <c r="M4141" s="1" t="s">
        <v>2072</v>
      </c>
      <c r="N4141" s="1" t="s">
        <v>1950</v>
      </c>
      <c r="O4141" s="3">
        <v>587</v>
      </c>
      <c r="P4141">
        <v>4</v>
      </c>
      <c r="Q4141" s="3">
        <v>2348</v>
      </c>
      <c r="R4141" s="1" t="s">
        <v>1958</v>
      </c>
      <c r="S4141" s="3">
        <v>144</v>
      </c>
      <c r="T4141">
        <v>5</v>
      </c>
      <c r="U4141" t="str">
        <f>IF(Ecommerce_Sales[[#This Row],[Delivery_Time_Days]]&gt;7,"Delay",IF(Ecommerce_Sales[[#This Row],[Delivery_Time_Days]] = 0,"No delivery",IF(Ecommerce_Sales[[#This Row],[Delivery_Time_Days]]&lt;=7,"On-time")))</f>
        <v>On-time</v>
      </c>
      <c r="V4141" s="7">
        <f>Ecommerce_Sales[[#This Row],[Profit]]/Ecommerce_Sales[[#This Row],[Total_Price]]</f>
        <v>0.39991482112436116</v>
      </c>
      <c r="W4141" s="3">
        <v>939</v>
      </c>
      <c r="X4141" s="3"/>
    </row>
    <row r="4142" spans="1:24" x14ac:dyDescent="0.25">
      <c r="A4142" s="1" t="s">
        <v>10443</v>
      </c>
      <c r="B4142" s="1" t="s">
        <v>6</v>
      </c>
      <c r="C4142" s="1" t="s">
        <v>7</v>
      </c>
      <c r="D4142" s="1" t="s">
        <v>3691</v>
      </c>
      <c r="E4142" s="1" t="s">
        <v>1996</v>
      </c>
      <c r="F4142" s="2">
        <v>45330</v>
      </c>
      <c r="G4142" s="2">
        <v>45293</v>
      </c>
      <c r="H4142" s="2" t="str">
        <f>TEXT(Ecommerce_Sales[[#This Row],[Order_Date]],"mmmm")</f>
        <v>January</v>
      </c>
      <c r="I4142" s="2" t="str">
        <f>TEXT(Ecommerce_Sales[[#This Row],[Order_Date]],"yyyy")</f>
        <v>2024</v>
      </c>
      <c r="J4142" s="2" t="str">
        <f>TEXT(Ecommerce_Sales[[#This Row],[Order_Date]],"mmmm")</f>
        <v>January</v>
      </c>
      <c r="K4142" s="1" t="s">
        <v>1947</v>
      </c>
      <c r="L4142" s="1" t="s">
        <v>10444</v>
      </c>
      <c r="M4142" s="1" t="s">
        <v>2104</v>
      </c>
      <c r="N4142" s="1" t="s">
        <v>1978</v>
      </c>
      <c r="O4142" s="3">
        <v>896</v>
      </c>
      <c r="P4142">
        <v>1</v>
      </c>
      <c r="Q4142" s="3">
        <v>896</v>
      </c>
      <c r="R4142" s="1" t="s">
        <v>2016</v>
      </c>
      <c r="S4142" s="3">
        <v>53</v>
      </c>
      <c r="T4142">
        <v>8</v>
      </c>
      <c r="U4142" t="str">
        <f>IF(Ecommerce_Sales[[#This Row],[Delivery_Time_Days]]&gt;7,"Delay",IF(Ecommerce_Sales[[#This Row],[Delivery_Time_Days]] = 0,"No delivery",IF(Ecommerce_Sales[[#This Row],[Delivery_Time_Days]]&lt;=7,"On-time")))</f>
        <v>Delay</v>
      </c>
      <c r="V4142" s="7">
        <f>Ecommerce_Sales[[#This Row],[Profit]]/Ecommerce_Sales[[#This Row],[Total_Price]]</f>
        <v>0.35044642857142855</v>
      </c>
      <c r="W4142" s="3">
        <v>314</v>
      </c>
      <c r="X4142" s="3"/>
    </row>
    <row r="4143" spans="1:24" x14ac:dyDescent="0.25">
      <c r="A4143" s="1" t="s">
        <v>10445</v>
      </c>
      <c r="B4143" s="1" t="s">
        <v>1217</v>
      </c>
      <c r="C4143" s="1" t="s">
        <v>1218</v>
      </c>
      <c r="D4143" s="1" t="s">
        <v>3999</v>
      </c>
      <c r="E4143" s="1" t="s">
        <v>1954</v>
      </c>
      <c r="F4143" s="2">
        <v>44999</v>
      </c>
      <c r="G4143" s="2">
        <v>45203</v>
      </c>
      <c r="H4143" s="2" t="str">
        <f>TEXT(Ecommerce_Sales[[#This Row],[Order_Date]],"mmmm")</f>
        <v>October</v>
      </c>
      <c r="I4143" s="2" t="str">
        <f>TEXT(Ecommerce_Sales[[#This Row],[Order_Date]],"yyyy")</f>
        <v>2023</v>
      </c>
      <c r="J4143" s="2" t="str">
        <f>TEXT(Ecommerce_Sales[[#This Row],[Order_Date]],"mmmm")</f>
        <v>October</v>
      </c>
      <c r="K4143" s="1" t="s">
        <v>1986</v>
      </c>
      <c r="L4143" s="1" t="s">
        <v>10446</v>
      </c>
      <c r="M4143" s="1" t="s">
        <v>1988</v>
      </c>
      <c r="N4143" s="1" t="s">
        <v>1989</v>
      </c>
      <c r="O4143" s="3">
        <v>1177</v>
      </c>
      <c r="P4143">
        <v>6</v>
      </c>
      <c r="Q4143" s="3">
        <v>7065</v>
      </c>
      <c r="R4143" s="1" t="s">
        <v>1951</v>
      </c>
      <c r="S4143" s="3">
        <v>479</v>
      </c>
      <c r="U4143" t="str">
        <f>IF(Ecommerce_Sales[[#This Row],[Delivery_Time_Days]]&gt;7,"Delay",IF(Ecommerce_Sales[[#This Row],[Delivery_Time_Days]] = 0,"No delivery",IF(Ecommerce_Sales[[#This Row],[Delivery_Time_Days]]&lt;=7,"On-time")))</f>
        <v>No delivery</v>
      </c>
      <c r="V4143" s="7">
        <f>Ecommerce_Sales[[#This Row],[Profit]]/Ecommerce_Sales[[#This Row],[Total_Price]]</f>
        <v>0.24996461429582448</v>
      </c>
      <c r="W4143" s="3">
        <v>1766</v>
      </c>
      <c r="X4143" s="3"/>
    </row>
    <row r="4144" spans="1:24" x14ac:dyDescent="0.25">
      <c r="A4144" s="1" t="s">
        <v>10447</v>
      </c>
      <c r="B4144" s="1" t="s">
        <v>856</v>
      </c>
      <c r="C4144" s="1" t="s">
        <v>857</v>
      </c>
      <c r="D4144" s="1" t="s">
        <v>3498</v>
      </c>
      <c r="E4144" s="1" t="s">
        <v>1961</v>
      </c>
      <c r="F4144" s="2">
        <v>45149</v>
      </c>
      <c r="G4144" s="2">
        <v>45566</v>
      </c>
      <c r="H4144" s="2" t="str">
        <f>TEXT(Ecommerce_Sales[[#This Row],[Order_Date]],"mmmm")</f>
        <v>October</v>
      </c>
      <c r="I4144" s="2" t="str">
        <f>TEXT(Ecommerce_Sales[[#This Row],[Order_Date]],"yyyy")</f>
        <v>2024</v>
      </c>
      <c r="J4144" s="2" t="str">
        <f>TEXT(Ecommerce_Sales[[#This Row],[Order_Date]],"mmmm")</f>
        <v>October</v>
      </c>
      <c r="K4144" s="1" t="s">
        <v>1947</v>
      </c>
      <c r="L4144" s="1" t="s">
        <v>7075</v>
      </c>
      <c r="M4144" s="1" t="s">
        <v>2047</v>
      </c>
      <c r="N4144" s="1" t="s">
        <v>1989</v>
      </c>
      <c r="O4144" s="3">
        <v>334</v>
      </c>
      <c r="P4144">
        <v>2</v>
      </c>
      <c r="Q4144" s="3">
        <v>669</v>
      </c>
      <c r="R4144" s="1" t="s">
        <v>2008</v>
      </c>
      <c r="S4144" s="3">
        <v>76</v>
      </c>
      <c r="T4144">
        <v>4</v>
      </c>
      <c r="U4144" t="str">
        <f>IF(Ecommerce_Sales[[#This Row],[Delivery_Time_Days]]&gt;7,"Delay",IF(Ecommerce_Sales[[#This Row],[Delivery_Time_Days]] = 0,"No delivery",IF(Ecommerce_Sales[[#This Row],[Delivery_Time_Days]]&lt;=7,"On-time")))</f>
        <v>On-time</v>
      </c>
      <c r="V4144" s="7">
        <f>Ecommerce_Sales[[#This Row],[Profit]]/Ecommerce_Sales[[#This Row],[Total_Price]]</f>
        <v>0.24962630792227206</v>
      </c>
      <c r="W4144" s="3">
        <v>167</v>
      </c>
      <c r="X4144" s="3"/>
    </row>
    <row r="4145" spans="1:24" x14ac:dyDescent="0.25">
      <c r="A4145" s="1" t="s">
        <v>10448</v>
      </c>
      <c r="B4145" s="1" t="s">
        <v>440</v>
      </c>
      <c r="C4145" s="1" t="s">
        <v>441</v>
      </c>
      <c r="D4145" s="1" t="s">
        <v>2021</v>
      </c>
      <c r="E4145" s="1" t="s">
        <v>1996</v>
      </c>
      <c r="F4145" s="2">
        <v>45193</v>
      </c>
      <c r="G4145" s="2">
        <v>45500</v>
      </c>
      <c r="H4145" s="2" t="str">
        <f>TEXT(Ecommerce_Sales[[#This Row],[Order_Date]],"mmmm")</f>
        <v>July</v>
      </c>
      <c r="I4145" s="2" t="str">
        <f>TEXT(Ecommerce_Sales[[#This Row],[Order_Date]],"yyyy")</f>
        <v>2024</v>
      </c>
      <c r="J4145" s="2" t="str">
        <f>TEXT(Ecommerce_Sales[[#This Row],[Order_Date]],"mmmm")</f>
        <v>July</v>
      </c>
      <c r="K4145" s="1" t="s">
        <v>1986</v>
      </c>
      <c r="L4145" s="1" t="s">
        <v>10449</v>
      </c>
      <c r="M4145" s="1" t="s">
        <v>1963</v>
      </c>
      <c r="N4145" s="1" t="s">
        <v>1957</v>
      </c>
      <c r="O4145" s="3">
        <v>455</v>
      </c>
      <c r="P4145">
        <v>6</v>
      </c>
      <c r="Q4145" s="3">
        <v>2732</v>
      </c>
      <c r="R4145" s="1" t="s">
        <v>1951</v>
      </c>
      <c r="S4145" s="3">
        <v>224</v>
      </c>
      <c r="U4145" t="str">
        <f>IF(Ecommerce_Sales[[#This Row],[Delivery_Time_Days]]&gt;7,"Delay",IF(Ecommerce_Sales[[#This Row],[Delivery_Time_Days]] = 0,"No delivery",IF(Ecommerce_Sales[[#This Row],[Delivery_Time_Days]]&lt;=7,"On-time")))</f>
        <v>No delivery</v>
      </c>
      <c r="V4145" s="7">
        <f>Ecommerce_Sales[[#This Row],[Profit]]/Ecommerce_Sales[[#This Row],[Total_Price]]</f>
        <v>0.1500732064421669</v>
      </c>
      <c r="W4145" s="3">
        <v>410</v>
      </c>
      <c r="X4145" s="3"/>
    </row>
    <row r="4146" spans="1:24" x14ac:dyDescent="0.25">
      <c r="A4146" s="1" t="s">
        <v>10450</v>
      </c>
      <c r="B4146" s="1" t="s">
        <v>687</v>
      </c>
      <c r="C4146" s="1" t="s">
        <v>688</v>
      </c>
      <c r="D4146" s="1" t="s">
        <v>6085</v>
      </c>
      <c r="E4146" s="1" t="s">
        <v>1981</v>
      </c>
      <c r="F4146" s="2">
        <v>45244</v>
      </c>
      <c r="G4146" s="2">
        <v>45219</v>
      </c>
      <c r="H4146" s="2" t="str">
        <f>TEXT(Ecommerce_Sales[[#This Row],[Order_Date]],"mmmm")</f>
        <v>October</v>
      </c>
      <c r="I4146" s="2" t="str">
        <f>TEXT(Ecommerce_Sales[[#This Row],[Order_Date]],"yyyy")</f>
        <v>2023</v>
      </c>
      <c r="J4146" s="2" t="str">
        <f>TEXT(Ecommerce_Sales[[#This Row],[Order_Date]],"mmmm")</f>
        <v>October</v>
      </c>
      <c r="K4146" s="1" t="s">
        <v>1947</v>
      </c>
      <c r="L4146" s="1" t="s">
        <v>10451</v>
      </c>
      <c r="M4146" s="1" t="s">
        <v>2058</v>
      </c>
      <c r="N4146" s="1" t="s">
        <v>1950</v>
      </c>
      <c r="O4146" s="3">
        <v>901</v>
      </c>
      <c r="P4146">
        <v>6</v>
      </c>
      <c r="Q4146" s="3">
        <v>5406</v>
      </c>
      <c r="R4146" s="1" t="s">
        <v>1951</v>
      </c>
      <c r="S4146" s="3">
        <v>424</v>
      </c>
      <c r="T4146">
        <v>2</v>
      </c>
      <c r="U4146" t="str">
        <f>IF(Ecommerce_Sales[[#This Row],[Delivery_Time_Days]]&gt;7,"Delay",IF(Ecommerce_Sales[[#This Row],[Delivery_Time_Days]] = 0,"No delivery",IF(Ecommerce_Sales[[#This Row],[Delivery_Time_Days]]&lt;=7,"On-time")))</f>
        <v>On-time</v>
      </c>
      <c r="V4146" s="7">
        <f>Ecommerce_Sales[[#This Row],[Profit]]/Ecommerce_Sales[[#This Row],[Total_Price]]</f>
        <v>0.39992600813910467</v>
      </c>
      <c r="W4146" s="3">
        <v>2162</v>
      </c>
      <c r="X4146" s="3"/>
    </row>
    <row r="4147" spans="1:24" x14ac:dyDescent="0.25">
      <c r="A4147" s="1" t="s">
        <v>10452</v>
      </c>
      <c r="B4147" s="1" t="s">
        <v>581</v>
      </c>
      <c r="C4147" s="1" t="s">
        <v>582</v>
      </c>
      <c r="D4147" s="1" t="s">
        <v>4884</v>
      </c>
      <c r="E4147" s="1" t="s">
        <v>1961</v>
      </c>
      <c r="F4147" s="2">
        <v>45114</v>
      </c>
      <c r="G4147" s="2">
        <v>45169</v>
      </c>
      <c r="H4147" s="2" t="str">
        <f>TEXT(Ecommerce_Sales[[#This Row],[Order_Date]],"mmmm")</f>
        <v>August</v>
      </c>
      <c r="I4147" s="2" t="str">
        <f>TEXT(Ecommerce_Sales[[#This Row],[Order_Date]],"yyyy")</f>
        <v>2023</v>
      </c>
      <c r="J4147" s="2" t="str">
        <f>TEXT(Ecommerce_Sales[[#This Row],[Order_Date]],"mmmm")</f>
        <v>August</v>
      </c>
      <c r="K4147" s="1" t="s">
        <v>1947</v>
      </c>
      <c r="L4147" s="1" t="s">
        <v>9722</v>
      </c>
      <c r="M4147" s="1" t="s">
        <v>2104</v>
      </c>
      <c r="N4147" s="1" t="s">
        <v>1978</v>
      </c>
      <c r="O4147" s="3">
        <v>145</v>
      </c>
      <c r="P4147">
        <v>6</v>
      </c>
      <c r="Q4147" s="3">
        <v>870</v>
      </c>
      <c r="R4147" s="1" t="s">
        <v>2012</v>
      </c>
      <c r="S4147" s="3">
        <v>89</v>
      </c>
      <c r="T4147">
        <v>6</v>
      </c>
      <c r="U4147" t="str">
        <f>IF(Ecommerce_Sales[[#This Row],[Delivery_Time_Days]]&gt;7,"Delay",IF(Ecommerce_Sales[[#This Row],[Delivery_Time_Days]] = 0,"No delivery",IF(Ecommerce_Sales[[#This Row],[Delivery_Time_Days]]&lt;=7,"On-time")))</f>
        <v>On-time</v>
      </c>
      <c r="V4147" s="7">
        <f>Ecommerce_Sales[[#This Row],[Profit]]/Ecommerce_Sales[[#This Row],[Total_Price]]</f>
        <v>0.35057471264367818</v>
      </c>
      <c r="W4147" s="3">
        <v>305</v>
      </c>
      <c r="X4147" s="3"/>
    </row>
    <row r="4148" spans="1:24" x14ac:dyDescent="0.25">
      <c r="A4148" s="1" t="s">
        <v>10453</v>
      </c>
      <c r="B4148" s="1" t="s">
        <v>1743</v>
      </c>
      <c r="C4148" s="1" t="s">
        <v>1744</v>
      </c>
      <c r="D4148" s="1" t="s">
        <v>5544</v>
      </c>
      <c r="E4148" s="1" t="s">
        <v>1961</v>
      </c>
      <c r="F4148" s="2">
        <v>45555</v>
      </c>
      <c r="G4148" s="2">
        <v>45125</v>
      </c>
      <c r="H4148" s="2" t="str">
        <f>TEXT(Ecommerce_Sales[[#This Row],[Order_Date]],"mmmm")</f>
        <v>July</v>
      </c>
      <c r="I4148" s="2" t="str">
        <f>TEXT(Ecommerce_Sales[[#This Row],[Order_Date]],"yyyy")</f>
        <v>2023</v>
      </c>
      <c r="J4148" s="2" t="str">
        <f>TEXT(Ecommerce_Sales[[#This Row],[Order_Date]],"mmmm")</f>
        <v>July</v>
      </c>
      <c r="K4148" s="1" t="s">
        <v>1947</v>
      </c>
      <c r="L4148" s="1" t="s">
        <v>4733</v>
      </c>
      <c r="M4148" s="1" t="s">
        <v>2047</v>
      </c>
      <c r="N4148" s="1" t="s">
        <v>1989</v>
      </c>
      <c r="O4148" s="3">
        <v>1111</v>
      </c>
      <c r="P4148">
        <v>6</v>
      </c>
      <c r="Q4148" s="3">
        <v>6665</v>
      </c>
      <c r="R4148" s="1" t="s">
        <v>1951</v>
      </c>
      <c r="S4148" s="3">
        <v>689</v>
      </c>
      <c r="T4148">
        <v>3</v>
      </c>
      <c r="U4148" t="str">
        <f>IF(Ecommerce_Sales[[#This Row],[Delivery_Time_Days]]&gt;7,"Delay",IF(Ecommerce_Sales[[#This Row],[Delivery_Time_Days]] = 0,"No delivery",IF(Ecommerce_Sales[[#This Row],[Delivery_Time_Days]]&lt;=7,"On-time")))</f>
        <v>On-time</v>
      </c>
      <c r="V4148" s="7">
        <f>Ecommerce_Sales[[#This Row],[Profit]]/Ecommerce_Sales[[#This Row],[Total_Price]]</f>
        <v>0.24996249062265566</v>
      </c>
      <c r="W4148" s="3">
        <v>1666</v>
      </c>
      <c r="X4148" s="3"/>
    </row>
    <row r="4149" spans="1:24" x14ac:dyDescent="0.25">
      <c r="A4149" s="1" t="s">
        <v>10454</v>
      </c>
      <c r="B4149" s="1" t="s">
        <v>1601</v>
      </c>
      <c r="C4149" s="1" t="s">
        <v>1602</v>
      </c>
      <c r="D4149" s="1" t="s">
        <v>2605</v>
      </c>
      <c r="E4149" s="1" t="s">
        <v>1966</v>
      </c>
      <c r="F4149" s="2">
        <v>45234</v>
      </c>
      <c r="G4149" s="2">
        <v>45022</v>
      </c>
      <c r="H4149" s="2" t="str">
        <f>TEXT(Ecommerce_Sales[[#This Row],[Order_Date]],"mmmm")</f>
        <v>April</v>
      </c>
      <c r="I4149" s="2" t="str">
        <f>TEXT(Ecommerce_Sales[[#This Row],[Order_Date]],"yyyy")</f>
        <v>2023</v>
      </c>
      <c r="J4149" s="2" t="str">
        <f>TEXT(Ecommerce_Sales[[#This Row],[Order_Date]],"mmmm")</f>
        <v>April</v>
      </c>
      <c r="K4149" s="1" t="s">
        <v>1947</v>
      </c>
      <c r="L4149" s="1" t="s">
        <v>10455</v>
      </c>
      <c r="M4149" s="1" t="s">
        <v>1963</v>
      </c>
      <c r="N4149" s="1" t="s">
        <v>1957</v>
      </c>
      <c r="O4149" s="3">
        <v>117</v>
      </c>
      <c r="P4149">
        <v>4</v>
      </c>
      <c r="Q4149" s="3">
        <v>468</v>
      </c>
      <c r="R4149" s="1" t="s">
        <v>2016</v>
      </c>
      <c r="S4149" s="3">
        <v>32</v>
      </c>
      <c r="T4149">
        <v>5</v>
      </c>
      <c r="U4149" t="str">
        <f>IF(Ecommerce_Sales[[#This Row],[Delivery_Time_Days]]&gt;7,"Delay",IF(Ecommerce_Sales[[#This Row],[Delivery_Time_Days]] = 0,"No delivery",IF(Ecommerce_Sales[[#This Row],[Delivery_Time_Days]]&lt;=7,"On-time")))</f>
        <v>On-time</v>
      </c>
      <c r="V4149" s="7">
        <f>Ecommerce_Sales[[#This Row],[Profit]]/Ecommerce_Sales[[#This Row],[Total_Price]]</f>
        <v>0.14957264957264957</v>
      </c>
      <c r="W4149" s="3">
        <v>70</v>
      </c>
      <c r="X4149" s="3"/>
    </row>
    <row r="4150" spans="1:24" x14ac:dyDescent="0.25">
      <c r="A4150" s="1" t="s">
        <v>10456</v>
      </c>
      <c r="B4150" s="1" t="s">
        <v>1468</v>
      </c>
      <c r="C4150" s="1" t="s">
        <v>1469</v>
      </c>
      <c r="D4150" s="1" t="s">
        <v>3089</v>
      </c>
      <c r="E4150" s="1" t="s">
        <v>1996</v>
      </c>
      <c r="F4150" s="2">
        <v>45556</v>
      </c>
      <c r="G4150" s="2">
        <v>45021</v>
      </c>
      <c r="H4150" s="2" t="str">
        <f>TEXT(Ecommerce_Sales[[#This Row],[Order_Date]],"mmmm")</f>
        <v>April</v>
      </c>
      <c r="I4150" s="2" t="str">
        <f>TEXT(Ecommerce_Sales[[#This Row],[Order_Date]],"yyyy")</f>
        <v>2023</v>
      </c>
      <c r="J4150" s="2" t="str">
        <f>TEXT(Ecommerce_Sales[[#This Row],[Order_Date]],"mmmm")</f>
        <v>April</v>
      </c>
      <c r="K4150" s="1" t="s">
        <v>1947</v>
      </c>
      <c r="L4150" s="1" t="s">
        <v>2107</v>
      </c>
      <c r="M4150" s="1" t="s">
        <v>2072</v>
      </c>
      <c r="N4150" s="1" t="s">
        <v>1950</v>
      </c>
      <c r="O4150" s="3">
        <v>1024</v>
      </c>
      <c r="P4150">
        <v>4</v>
      </c>
      <c r="Q4150" s="3">
        <v>4098</v>
      </c>
      <c r="R4150" s="1" t="s">
        <v>1958</v>
      </c>
      <c r="S4150" s="3">
        <v>293</v>
      </c>
      <c r="T4150">
        <v>2</v>
      </c>
      <c r="U4150" t="str">
        <f>IF(Ecommerce_Sales[[#This Row],[Delivery_Time_Days]]&gt;7,"Delay",IF(Ecommerce_Sales[[#This Row],[Delivery_Time_Days]] = 0,"No delivery",IF(Ecommerce_Sales[[#This Row],[Delivery_Time_Days]]&lt;=7,"On-time")))</f>
        <v>On-time</v>
      </c>
      <c r="V4150" s="7">
        <f>Ecommerce_Sales[[#This Row],[Profit]]/Ecommerce_Sales[[#This Row],[Total_Price]]</f>
        <v>0.39995119570522208</v>
      </c>
      <c r="W4150" s="3">
        <v>1639</v>
      </c>
      <c r="X4150" s="3"/>
    </row>
    <row r="4151" spans="1:24" x14ac:dyDescent="0.25">
      <c r="A4151" s="1" t="s">
        <v>10457</v>
      </c>
      <c r="B4151" s="1" t="s">
        <v>1654</v>
      </c>
      <c r="C4151" s="1" t="s">
        <v>1655</v>
      </c>
      <c r="D4151" s="1" t="s">
        <v>2840</v>
      </c>
      <c r="E4151" s="1" t="s">
        <v>1961</v>
      </c>
      <c r="F4151" s="2">
        <v>45091</v>
      </c>
      <c r="G4151" s="2">
        <v>45299</v>
      </c>
      <c r="H4151" s="2" t="str">
        <f>TEXT(Ecommerce_Sales[[#This Row],[Order_Date]],"mmmm")</f>
        <v>January</v>
      </c>
      <c r="I4151" s="2" t="str">
        <f>TEXT(Ecommerce_Sales[[#This Row],[Order_Date]],"yyyy")</f>
        <v>2024</v>
      </c>
      <c r="J4151" s="2" t="str">
        <f>TEXT(Ecommerce_Sales[[#This Row],[Order_Date]],"mmmm")</f>
        <v>January</v>
      </c>
      <c r="K4151" s="1" t="s">
        <v>1947</v>
      </c>
      <c r="L4151" s="1" t="s">
        <v>9672</v>
      </c>
      <c r="M4151" s="1" t="s">
        <v>1972</v>
      </c>
      <c r="N4151" s="1" t="s">
        <v>1973</v>
      </c>
      <c r="O4151" s="3">
        <v>497</v>
      </c>
      <c r="P4151">
        <v>1</v>
      </c>
      <c r="Q4151" s="3">
        <v>497</v>
      </c>
      <c r="R4151" s="1" t="s">
        <v>2012</v>
      </c>
      <c r="S4151" s="3">
        <v>64</v>
      </c>
      <c r="T4151">
        <v>3</v>
      </c>
      <c r="U4151" t="str">
        <f>IF(Ecommerce_Sales[[#This Row],[Delivery_Time_Days]]&gt;7,"Delay",IF(Ecommerce_Sales[[#This Row],[Delivery_Time_Days]] = 0,"No delivery",IF(Ecommerce_Sales[[#This Row],[Delivery_Time_Days]]&lt;=7,"On-time")))</f>
        <v>On-time</v>
      </c>
      <c r="V4151" s="7">
        <f>Ecommerce_Sales[[#This Row],[Profit]]/Ecommerce_Sales[[#This Row],[Total_Price]]</f>
        <v>0.29979879275653926</v>
      </c>
      <c r="W4151" s="3">
        <v>149</v>
      </c>
      <c r="X4151" s="3"/>
    </row>
    <row r="4152" spans="1:24" x14ac:dyDescent="0.25">
      <c r="A4152" s="1" t="s">
        <v>10458</v>
      </c>
      <c r="B4152" s="1" t="s">
        <v>823</v>
      </c>
      <c r="C4152" s="1" t="s">
        <v>824</v>
      </c>
      <c r="D4152" s="1" t="s">
        <v>2469</v>
      </c>
      <c r="E4152" s="1" t="s">
        <v>1961</v>
      </c>
      <c r="F4152" s="2">
        <v>45554</v>
      </c>
      <c r="G4152" s="2">
        <v>45038</v>
      </c>
      <c r="H4152" s="2" t="str">
        <f>TEXT(Ecommerce_Sales[[#This Row],[Order_Date]],"mmmm")</f>
        <v>April</v>
      </c>
      <c r="I4152" s="2" t="str">
        <f>TEXT(Ecommerce_Sales[[#This Row],[Order_Date]],"yyyy")</f>
        <v>2023</v>
      </c>
      <c r="J4152" s="2" t="str">
        <f>TEXT(Ecommerce_Sales[[#This Row],[Order_Date]],"mmmm")</f>
        <v>April</v>
      </c>
      <c r="K4152" s="1" t="s">
        <v>1947</v>
      </c>
      <c r="L4152" s="1" t="s">
        <v>10210</v>
      </c>
      <c r="M4152" s="1" t="s">
        <v>2058</v>
      </c>
      <c r="N4152" s="1" t="s">
        <v>1950</v>
      </c>
      <c r="O4152" s="3">
        <v>840</v>
      </c>
      <c r="P4152">
        <v>4</v>
      </c>
      <c r="Q4152" s="3">
        <v>3360</v>
      </c>
      <c r="R4152" s="1" t="s">
        <v>1951</v>
      </c>
      <c r="S4152" s="3">
        <v>331</v>
      </c>
      <c r="T4152">
        <v>9</v>
      </c>
      <c r="U4152" t="str">
        <f>IF(Ecommerce_Sales[[#This Row],[Delivery_Time_Days]]&gt;7,"Delay",IF(Ecommerce_Sales[[#This Row],[Delivery_Time_Days]] = 0,"No delivery",IF(Ecommerce_Sales[[#This Row],[Delivery_Time_Days]]&lt;=7,"On-time")))</f>
        <v>Delay</v>
      </c>
      <c r="V4152" s="7">
        <f>Ecommerce_Sales[[#This Row],[Profit]]/Ecommerce_Sales[[#This Row],[Total_Price]]</f>
        <v>0.4</v>
      </c>
      <c r="W4152" s="3">
        <v>1344</v>
      </c>
      <c r="X4152" s="3"/>
    </row>
    <row r="4153" spans="1:24" x14ac:dyDescent="0.25">
      <c r="A4153" s="1" t="s">
        <v>10459</v>
      </c>
      <c r="B4153" s="1" t="s">
        <v>204</v>
      </c>
      <c r="C4153" s="1" t="s">
        <v>205</v>
      </c>
      <c r="D4153" s="1" t="s">
        <v>3594</v>
      </c>
      <c r="E4153" s="1" t="s">
        <v>1954</v>
      </c>
      <c r="F4153" s="2">
        <v>45650</v>
      </c>
      <c r="G4153" s="2">
        <v>45392</v>
      </c>
      <c r="H4153" s="2" t="str">
        <f>TEXT(Ecommerce_Sales[[#This Row],[Order_Date]],"mmmm")</f>
        <v>April</v>
      </c>
      <c r="I4153" s="2" t="str">
        <f>TEXT(Ecommerce_Sales[[#This Row],[Order_Date]],"yyyy")</f>
        <v>2024</v>
      </c>
      <c r="J4153" s="2" t="str">
        <f>TEXT(Ecommerce_Sales[[#This Row],[Order_Date]],"mmmm")</f>
        <v>April</v>
      </c>
      <c r="K4153" s="1" t="s">
        <v>1992</v>
      </c>
      <c r="L4153" s="1" t="s">
        <v>9388</v>
      </c>
      <c r="M4153" s="1" t="s">
        <v>2026</v>
      </c>
      <c r="N4153" s="1" t="s">
        <v>1978</v>
      </c>
      <c r="O4153" s="3">
        <v>268</v>
      </c>
      <c r="P4153">
        <v>4</v>
      </c>
      <c r="Q4153" s="3">
        <v>1071</v>
      </c>
      <c r="R4153" s="1" t="s">
        <v>1951</v>
      </c>
      <c r="S4153" s="3">
        <v>70</v>
      </c>
      <c r="U4153" t="str">
        <f>IF(Ecommerce_Sales[[#This Row],[Delivery_Time_Days]]&gt;7,"Delay",IF(Ecommerce_Sales[[#This Row],[Delivery_Time_Days]] = 0,"No delivery",IF(Ecommerce_Sales[[#This Row],[Delivery_Time_Days]]&lt;=7,"On-time")))</f>
        <v>No delivery</v>
      </c>
      <c r="V4153" s="7">
        <f>Ecommerce_Sales[[#This Row],[Profit]]/Ecommerce_Sales[[#This Row],[Total_Price]]</f>
        <v>0.35014005602240894</v>
      </c>
      <c r="W4153" s="3">
        <v>375</v>
      </c>
      <c r="X4153" s="3"/>
    </row>
    <row r="4154" spans="1:24" x14ac:dyDescent="0.25">
      <c r="A4154" s="1" t="s">
        <v>10460</v>
      </c>
      <c r="B4154" s="1" t="s">
        <v>1571</v>
      </c>
      <c r="C4154" s="1" t="s">
        <v>1572</v>
      </c>
      <c r="D4154" s="1" t="s">
        <v>7223</v>
      </c>
      <c r="E4154" s="1" t="s">
        <v>1954</v>
      </c>
      <c r="F4154" s="2">
        <v>45301</v>
      </c>
      <c r="G4154" s="2">
        <v>45235</v>
      </c>
      <c r="H4154" s="2" t="str">
        <f>TEXT(Ecommerce_Sales[[#This Row],[Order_Date]],"mmmm")</f>
        <v>November</v>
      </c>
      <c r="I4154" s="2" t="str">
        <f>TEXT(Ecommerce_Sales[[#This Row],[Order_Date]],"yyyy")</f>
        <v>2023</v>
      </c>
      <c r="J4154" s="2" t="str">
        <f>TEXT(Ecommerce_Sales[[#This Row],[Order_Date]],"mmmm")</f>
        <v>November</v>
      </c>
      <c r="K4154" s="1" t="s">
        <v>1947</v>
      </c>
      <c r="L4154" s="1" t="s">
        <v>10461</v>
      </c>
      <c r="M4154" s="1" t="s">
        <v>2054</v>
      </c>
      <c r="N4154" s="1" t="s">
        <v>1957</v>
      </c>
      <c r="O4154" s="3">
        <v>1200</v>
      </c>
      <c r="P4154">
        <v>3</v>
      </c>
      <c r="Q4154" s="3">
        <v>3600</v>
      </c>
      <c r="R4154" s="1" t="s">
        <v>1958</v>
      </c>
      <c r="S4154" s="3">
        <v>465</v>
      </c>
      <c r="T4154">
        <v>5</v>
      </c>
      <c r="U4154" t="str">
        <f>IF(Ecommerce_Sales[[#This Row],[Delivery_Time_Days]]&gt;7,"Delay",IF(Ecommerce_Sales[[#This Row],[Delivery_Time_Days]] = 0,"No delivery",IF(Ecommerce_Sales[[#This Row],[Delivery_Time_Days]]&lt;=7,"On-time")))</f>
        <v>On-time</v>
      </c>
      <c r="V4154" s="7">
        <f>Ecommerce_Sales[[#This Row],[Profit]]/Ecommerce_Sales[[#This Row],[Total_Price]]</f>
        <v>0.15</v>
      </c>
      <c r="W4154" s="3">
        <v>540</v>
      </c>
      <c r="X4154" s="3"/>
    </row>
    <row r="4155" spans="1:24" x14ac:dyDescent="0.25">
      <c r="A4155" s="1" t="s">
        <v>10462</v>
      </c>
      <c r="B4155" s="1" t="s">
        <v>1281</v>
      </c>
      <c r="C4155" s="1" t="s">
        <v>1282</v>
      </c>
      <c r="D4155" s="1" t="s">
        <v>3313</v>
      </c>
      <c r="E4155" s="1" t="s">
        <v>1954</v>
      </c>
      <c r="F4155" s="2">
        <v>45262</v>
      </c>
      <c r="G4155" s="2">
        <v>44976</v>
      </c>
      <c r="H4155" s="2" t="str">
        <f>TEXT(Ecommerce_Sales[[#This Row],[Order_Date]],"mmmm")</f>
        <v>February</v>
      </c>
      <c r="I4155" s="2" t="str">
        <f>TEXT(Ecommerce_Sales[[#This Row],[Order_Date]],"yyyy")</f>
        <v>2023</v>
      </c>
      <c r="J4155" s="2" t="str">
        <f>TEXT(Ecommerce_Sales[[#This Row],[Order_Date]],"mmmm")</f>
        <v>February</v>
      </c>
      <c r="K4155" s="1" t="s">
        <v>1947</v>
      </c>
      <c r="L4155" s="1" t="s">
        <v>10463</v>
      </c>
      <c r="M4155" s="1" t="s">
        <v>1977</v>
      </c>
      <c r="N4155" s="1" t="s">
        <v>1978</v>
      </c>
      <c r="O4155" s="3">
        <v>326</v>
      </c>
      <c r="P4155">
        <v>2</v>
      </c>
      <c r="Q4155" s="3">
        <v>653</v>
      </c>
      <c r="R4155" s="1" t="s">
        <v>1958</v>
      </c>
      <c r="S4155" s="3">
        <v>38</v>
      </c>
      <c r="T4155">
        <v>8</v>
      </c>
      <c r="U4155" t="str">
        <f>IF(Ecommerce_Sales[[#This Row],[Delivery_Time_Days]]&gt;7,"Delay",IF(Ecommerce_Sales[[#This Row],[Delivery_Time_Days]] = 0,"No delivery",IF(Ecommerce_Sales[[#This Row],[Delivery_Time_Days]]&lt;=7,"On-time")))</f>
        <v>Delay</v>
      </c>
      <c r="V4155" s="7">
        <f>Ecommerce_Sales[[#This Row],[Profit]]/Ecommerce_Sales[[#This Row],[Total_Price]]</f>
        <v>0.35068912710566613</v>
      </c>
      <c r="W4155" s="3">
        <v>229</v>
      </c>
      <c r="X4155" s="3"/>
    </row>
    <row r="4156" spans="1:24" x14ac:dyDescent="0.25">
      <c r="A4156" s="1" t="s">
        <v>10464</v>
      </c>
      <c r="B4156" s="1" t="s">
        <v>1165</v>
      </c>
      <c r="C4156" s="1" t="s">
        <v>1166</v>
      </c>
      <c r="D4156" s="1" t="s">
        <v>2121</v>
      </c>
      <c r="E4156" s="1" t="s">
        <v>1946</v>
      </c>
      <c r="F4156" s="2">
        <v>45312</v>
      </c>
      <c r="G4156" s="2">
        <v>45005</v>
      </c>
      <c r="H4156" s="2" t="str">
        <f>TEXT(Ecommerce_Sales[[#This Row],[Order_Date]],"mmmm")</f>
        <v>March</v>
      </c>
      <c r="I4156" s="2" t="str">
        <f>TEXT(Ecommerce_Sales[[#This Row],[Order_Date]],"yyyy")</f>
        <v>2023</v>
      </c>
      <c r="J4156" s="2" t="str">
        <f>TEXT(Ecommerce_Sales[[#This Row],[Order_Date]],"mmmm")</f>
        <v>March</v>
      </c>
      <c r="K4156" s="1" t="s">
        <v>1947</v>
      </c>
      <c r="L4156" s="1" t="s">
        <v>10465</v>
      </c>
      <c r="M4156" s="1" t="s">
        <v>1956</v>
      </c>
      <c r="N4156" s="1" t="s">
        <v>1957</v>
      </c>
      <c r="O4156" s="3">
        <v>632</v>
      </c>
      <c r="P4156">
        <v>2</v>
      </c>
      <c r="Q4156" s="3">
        <v>1264</v>
      </c>
      <c r="R4156" s="1" t="s">
        <v>1958</v>
      </c>
      <c r="S4156" s="3">
        <v>174</v>
      </c>
      <c r="T4156">
        <v>9</v>
      </c>
      <c r="U4156" t="str">
        <f>IF(Ecommerce_Sales[[#This Row],[Delivery_Time_Days]]&gt;7,"Delay",IF(Ecommerce_Sales[[#This Row],[Delivery_Time_Days]] = 0,"No delivery",IF(Ecommerce_Sales[[#This Row],[Delivery_Time_Days]]&lt;=7,"On-time")))</f>
        <v>Delay</v>
      </c>
      <c r="V4156" s="7">
        <f>Ecommerce_Sales[[#This Row],[Profit]]/Ecommerce_Sales[[#This Row],[Total_Price]]</f>
        <v>0.15031645569620253</v>
      </c>
      <c r="W4156" s="3">
        <v>190</v>
      </c>
      <c r="X4156" s="3"/>
    </row>
    <row r="4157" spans="1:24" x14ac:dyDescent="0.25">
      <c r="A4157" s="1" t="s">
        <v>10466</v>
      </c>
      <c r="B4157" s="1" t="s">
        <v>1037</v>
      </c>
      <c r="C4157" s="1" t="s">
        <v>1038</v>
      </c>
      <c r="D4157" s="1" t="s">
        <v>4752</v>
      </c>
      <c r="E4157" s="1" t="s">
        <v>1981</v>
      </c>
      <c r="F4157" s="2">
        <v>45300</v>
      </c>
      <c r="G4157" s="2">
        <v>45250</v>
      </c>
      <c r="H4157" s="2" t="str">
        <f>TEXT(Ecommerce_Sales[[#This Row],[Order_Date]],"mmmm")</f>
        <v>November</v>
      </c>
      <c r="I4157" s="2" t="str">
        <f>TEXT(Ecommerce_Sales[[#This Row],[Order_Date]],"yyyy")</f>
        <v>2023</v>
      </c>
      <c r="J4157" s="2" t="str">
        <f>TEXT(Ecommerce_Sales[[#This Row],[Order_Date]],"mmmm")</f>
        <v>November</v>
      </c>
      <c r="K4157" s="1" t="s">
        <v>1947</v>
      </c>
      <c r="L4157" s="1" t="s">
        <v>5831</v>
      </c>
      <c r="M4157" s="1" t="s">
        <v>2047</v>
      </c>
      <c r="N4157" s="1" t="s">
        <v>1989</v>
      </c>
      <c r="O4157" s="3">
        <v>352</v>
      </c>
      <c r="P4157">
        <v>3</v>
      </c>
      <c r="Q4157" s="3">
        <v>1057</v>
      </c>
      <c r="R4157" s="1" t="s">
        <v>1958</v>
      </c>
      <c r="S4157" s="3">
        <v>57</v>
      </c>
      <c r="T4157">
        <v>8</v>
      </c>
      <c r="U4157" t="str">
        <f>IF(Ecommerce_Sales[[#This Row],[Delivery_Time_Days]]&gt;7,"Delay",IF(Ecommerce_Sales[[#This Row],[Delivery_Time_Days]] = 0,"No delivery",IF(Ecommerce_Sales[[#This Row],[Delivery_Time_Days]]&lt;=7,"On-time")))</f>
        <v>Delay</v>
      </c>
      <c r="V4157" s="7">
        <f>Ecommerce_Sales[[#This Row],[Profit]]/Ecommerce_Sales[[#This Row],[Total_Price]]</f>
        <v>0.24976348155156103</v>
      </c>
      <c r="W4157" s="3">
        <v>264</v>
      </c>
      <c r="X4157" s="3"/>
    </row>
    <row r="4158" spans="1:24" x14ac:dyDescent="0.25">
      <c r="A4158" s="1" t="s">
        <v>10467</v>
      </c>
      <c r="B4158" s="1" t="s">
        <v>988</v>
      </c>
      <c r="C4158" s="1" t="s">
        <v>989</v>
      </c>
      <c r="D4158" s="1" t="s">
        <v>6846</v>
      </c>
      <c r="E4158" s="1" t="s">
        <v>2005</v>
      </c>
      <c r="F4158" s="2">
        <v>45052</v>
      </c>
      <c r="G4158" s="2">
        <v>45013</v>
      </c>
      <c r="H4158" s="2" t="str">
        <f>TEXT(Ecommerce_Sales[[#This Row],[Order_Date]],"mmmm")</f>
        <v>March</v>
      </c>
      <c r="I4158" s="2" t="str">
        <f>TEXT(Ecommerce_Sales[[#This Row],[Order_Date]],"yyyy")</f>
        <v>2023</v>
      </c>
      <c r="J4158" s="2" t="str">
        <f>TEXT(Ecommerce_Sales[[#This Row],[Order_Date]],"mmmm")</f>
        <v>March</v>
      </c>
      <c r="K4158" s="1" t="s">
        <v>1947</v>
      </c>
      <c r="L4158" s="1" t="s">
        <v>10468</v>
      </c>
      <c r="M4158" s="1" t="s">
        <v>2079</v>
      </c>
      <c r="N4158" s="1" t="s">
        <v>1973</v>
      </c>
      <c r="O4158" s="3">
        <v>504</v>
      </c>
      <c r="P4158">
        <v>1</v>
      </c>
      <c r="Q4158" s="3">
        <v>504</v>
      </c>
      <c r="R4158" s="1" t="s">
        <v>1958</v>
      </c>
      <c r="S4158" s="3">
        <v>43</v>
      </c>
      <c r="T4158">
        <v>7</v>
      </c>
      <c r="U4158" t="str">
        <f>IF(Ecommerce_Sales[[#This Row],[Delivery_Time_Days]]&gt;7,"Delay",IF(Ecommerce_Sales[[#This Row],[Delivery_Time_Days]] = 0,"No delivery",IF(Ecommerce_Sales[[#This Row],[Delivery_Time_Days]]&lt;=7,"On-time")))</f>
        <v>On-time</v>
      </c>
      <c r="V4158" s="7">
        <f>Ecommerce_Sales[[#This Row],[Profit]]/Ecommerce_Sales[[#This Row],[Total_Price]]</f>
        <v>0.29960317460317459</v>
      </c>
      <c r="W4158" s="3">
        <v>151</v>
      </c>
      <c r="X4158" s="3"/>
    </row>
    <row r="4159" spans="1:24" x14ac:dyDescent="0.25">
      <c r="A4159" s="1" t="s">
        <v>10469</v>
      </c>
      <c r="B4159" s="1" t="s">
        <v>800</v>
      </c>
      <c r="C4159" s="1" t="s">
        <v>801</v>
      </c>
      <c r="D4159" s="1" t="s">
        <v>5516</v>
      </c>
      <c r="E4159" s="1" t="s">
        <v>1996</v>
      </c>
      <c r="F4159" s="2">
        <v>45499</v>
      </c>
      <c r="G4159" s="2">
        <v>45298</v>
      </c>
      <c r="H4159" s="2" t="str">
        <f>TEXT(Ecommerce_Sales[[#This Row],[Order_Date]],"mmmm")</f>
        <v>January</v>
      </c>
      <c r="I4159" s="2" t="str">
        <f>TEXT(Ecommerce_Sales[[#This Row],[Order_Date]],"yyyy")</f>
        <v>2024</v>
      </c>
      <c r="J4159" s="2" t="str">
        <f>TEXT(Ecommerce_Sales[[#This Row],[Order_Date]],"mmmm")</f>
        <v>January</v>
      </c>
      <c r="K4159" s="1" t="s">
        <v>1947</v>
      </c>
      <c r="L4159" s="1" t="s">
        <v>10470</v>
      </c>
      <c r="M4159" s="1" t="s">
        <v>1972</v>
      </c>
      <c r="N4159" s="1" t="s">
        <v>1973</v>
      </c>
      <c r="O4159" s="3">
        <v>643</v>
      </c>
      <c r="P4159">
        <v>1</v>
      </c>
      <c r="Q4159" s="3">
        <v>643</v>
      </c>
      <c r="R4159" s="1" t="s">
        <v>1958</v>
      </c>
      <c r="S4159" s="3">
        <v>96</v>
      </c>
      <c r="T4159">
        <v>4</v>
      </c>
      <c r="U4159" t="str">
        <f>IF(Ecommerce_Sales[[#This Row],[Delivery_Time_Days]]&gt;7,"Delay",IF(Ecommerce_Sales[[#This Row],[Delivery_Time_Days]] = 0,"No delivery",IF(Ecommerce_Sales[[#This Row],[Delivery_Time_Days]]&lt;=7,"On-time")))</f>
        <v>On-time</v>
      </c>
      <c r="V4159" s="7">
        <f>Ecommerce_Sales[[#This Row],[Profit]]/Ecommerce_Sales[[#This Row],[Total_Price]]</f>
        <v>0.30015552099533438</v>
      </c>
      <c r="W4159" s="3">
        <v>193</v>
      </c>
      <c r="X4159" s="3"/>
    </row>
    <row r="4160" spans="1:24" x14ac:dyDescent="0.25">
      <c r="A4160" s="1" t="s">
        <v>10471</v>
      </c>
      <c r="B4160" s="1" t="s">
        <v>565</v>
      </c>
      <c r="C4160" s="1" t="s">
        <v>566</v>
      </c>
      <c r="D4160" s="1" t="s">
        <v>2681</v>
      </c>
      <c r="E4160" s="1" t="s">
        <v>2005</v>
      </c>
      <c r="F4160" s="2">
        <v>45008</v>
      </c>
      <c r="G4160" s="2">
        <v>45626</v>
      </c>
      <c r="H4160" s="2" t="str">
        <f>TEXT(Ecommerce_Sales[[#This Row],[Order_Date]],"mmmm")</f>
        <v>November</v>
      </c>
      <c r="I4160" s="2" t="str">
        <f>TEXT(Ecommerce_Sales[[#This Row],[Order_Date]],"yyyy")</f>
        <v>2024</v>
      </c>
      <c r="J4160" s="2" t="str">
        <f>TEXT(Ecommerce_Sales[[#This Row],[Order_Date]],"mmmm")</f>
        <v>November</v>
      </c>
      <c r="K4160" s="1" t="s">
        <v>1947</v>
      </c>
      <c r="L4160" s="1" t="s">
        <v>10472</v>
      </c>
      <c r="M4160" s="1" t="s">
        <v>1977</v>
      </c>
      <c r="N4160" s="1" t="s">
        <v>1978</v>
      </c>
      <c r="O4160" s="3">
        <v>412</v>
      </c>
      <c r="P4160">
        <v>6</v>
      </c>
      <c r="Q4160" s="3">
        <v>2475</v>
      </c>
      <c r="R4160" s="1" t="s">
        <v>2012</v>
      </c>
      <c r="S4160" s="3">
        <v>272</v>
      </c>
      <c r="T4160">
        <v>10</v>
      </c>
      <c r="U4160" t="str">
        <f>IF(Ecommerce_Sales[[#This Row],[Delivery_Time_Days]]&gt;7,"Delay",IF(Ecommerce_Sales[[#This Row],[Delivery_Time_Days]] = 0,"No delivery",IF(Ecommerce_Sales[[#This Row],[Delivery_Time_Days]]&lt;=7,"On-time")))</f>
        <v>Delay</v>
      </c>
      <c r="V4160" s="7">
        <f>Ecommerce_Sales[[#This Row],[Profit]]/Ecommerce_Sales[[#This Row],[Total_Price]]</f>
        <v>0.34989898989898988</v>
      </c>
      <c r="W4160" s="3">
        <v>866</v>
      </c>
      <c r="X4160" s="3"/>
    </row>
    <row r="4161" spans="1:24" x14ac:dyDescent="0.25">
      <c r="A4161" s="1" t="s">
        <v>10473</v>
      </c>
      <c r="B4161" s="1" t="s">
        <v>194</v>
      </c>
      <c r="C4161" s="1" t="s">
        <v>195</v>
      </c>
      <c r="D4161" s="1" t="s">
        <v>3364</v>
      </c>
      <c r="E4161" s="1" t="s">
        <v>1954</v>
      </c>
      <c r="F4161" s="2">
        <v>45040</v>
      </c>
      <c r="G4161" s="2">
        <v>44997</v>
      </c>
      <c r="H4161" s="2" t="str">
        <f>TEXT(Ecommerce_Sales[[#This Row],[Order_Date]],"mmmm")</f>
        <v>March</v>
      </c>
      <c r="I4161" s="2" t="str">
        <f>TEXT(Ecommerce_Sales[[#This Row],[Order_Date]],"yyyy")</f>
        <v>2023</v>
      </c>
      <c r="J4161" s="2" t="str">
        <f>TEXT(Ecommerce_Sales[[#This Row],[Order_Date]],"mmmm")</f>
        <v>March</v>
      </c>
      <c r="K4161" s="1" t="s">
        <v>1947</v>
      </c>
      <c r="L4161" s="1" t="s">
        <v>5224</v>
      </c>
      <c r="M4161" s="1" t="s">
        <v>1977</v>
      </c>
      <c r="N4161" s="1" t="s">
        <v>1978</v>
      </c>
      <c r="O4161" s="3">
        <v>674</v>
      </c>
      <c r="P4161">
        <v>5</v>
      </c>
      <c r="Q4161" s="3">
        <v>3371</v>
      </c>
      <c r="R4161" s="1" t="s">
        <v>2016</v>
      </c>
      <c r="S4161" s="3">
        <v>294</v>
      </c>
      <c r="T4161">
        <v>8</v>
      </c>
      <c r="U4161" t="str">
        <f>IF(Ecommerce_Sales[[#This Row],[Delivery_Time_Days]]&gt;7,"Delay",IF(Ecommerce_Sales[[#This Row],[Delivery_Time_Days]] = 0,"No delivery",IF(Ecommerce_Sales[[#This Row],[Delivery_Time_Days]]&lt;=7,"On-time")))</f>
        <v>Delay</v>
      </c>
      <c r="V4161" s="7">
        <f>Ecommerce_Sales[[#This Row],[Profit]]/Ecommerce_Sales[[#This Row],[Total_Price]]</f>
        <v>0.35004449718184516</v>
      </c>
      <c r="W4161" s="3">
        <v>1180</v>
      </c>
      <c r="X4161" s="3"/>
    </row>
    <row r="4162" spans="1:24" x14ac:dyDescent="0.25">
      <c r="A4162" s="1" t="s">
        <v>10474</v>
      </c>
      <c r="B4162" s="1" t="s">
        <v>924</v>
      </c>
      <c r="C4162" s="1" t="s">
        <v>925</v>
      </c>
      <c r="D4162" s="1" t="s">
        <v>3047</v>
      </c>
      <c r="E4162" s="1" t="s">
        <v>1966</v>
      </c>
      <c r="F4162" s="2">
        <v>45470</v>
      </c>
      <c r="G4162" s="2">
        <v>45388</v>
      </c>
      <c r="H4162" s="2" t="str">
        <f>TEXT(Ecommerce_Sales[[#This Row],[Order_Date]],"mmmm")</f>
        <v>April</v>
      </c>
      <c r="I4162" s="2" t="str">
        <f>TEXT(Ecommerce_Sales[[#This Row],[Order_Date]],"yyyy")</f>
        <v>2024</v>
      </c>
      <c r="J4162" s="2" t="str">
        <f>TEXT(Ecommerce_Sales[[#This Row],[Order_Date]],"mmmm")</f>
        <v>April</v>
      </c>
      <c r="K4162" s="1" t="s">
        <v>1947</v>
      </c>
      <c r="L4162" s="1" t="s">
        <v>3085</v>
      </c>
      <c r="M4162" s="1" t="s">
        <v>2247</v>
      </c>
      <c r="N4162" s="1" t="s">
        <v>1957</v>
      </c>
      <c r="O4162" s="3">
        <v>400</v>
      </c>
      <c r="P4162">
        <v>4</v>
      </c>
      <c r="Q4162" s="3">
        <v>1600</v>
      </c>
      <c r="R4162" s="1" t="s">
        <v>2008</v>
      </c>
      <c r="S4162" s="3">
        <v>127</v>
      </c>
      <c r="T4162">
        <v>5</v>
      </c>
      <c r="U4162" t="str">
        <f>IF(Ecommerce_Sales[[#This Row],[Delivery_Time_Days]]&gt;7,"Delay",IF(Ecommerce_Sales[[#This Row],[Delivery_Time_Days]] = 0,"No delivery",IF(Ecommerce_Sales[[#This Row],[Delivery_Time_Days]]&lt;=7,"On-time")))</f>
        <v>On-time</v>
      </c>
      <c r="V4162" s="7">
        <f>Ecommerce_Sales[[#This Row],[Profit]]/Ecommerce_Sales[[#This Row],[Total_Price]]</f>
        <v>0.15</v>
      </c>
      <c r="W4162" s="3">
        <v>240</v>
      </c>
      <c r="X4162" s="3"/>
    </row>
    <row r="4163" spans="1:24" x14ac:dyDescent="0.25">
      <c r="A4163" s="1" t="s">
        <v>10475</v>
      </c>
      <c r="B4163" s="1" t="s">
        <v>70</v>
      </c>
      <c r="C4163" s="1" t="s">
        <v>71</v>
      </c>
      <c r="D4163" s="1" t="s">
        <v>3863</v>
      </c>
      <c r="E4163" s="1" t="s">
        <v>1954</v>
      </c>
      <c r="F4163" s="2">
        <v>45441</v>
      </c>
      <c r="G4163" s="2">
        <v>45634</v>
      </c>
      <c r="H4163" s="2" t="str">
        <f>TEXT(Ecommerce_Sales[[#This Row],[Order_Date]],"mmmm")</f>
        <v>December</v>
      </c>
      <c r="I4163" s="2" t="str">
        <f>TEXT(Ecommerce_Sales[[#This Row],[Order_Date]],"yyyy")</f>
        <v>2024</v>
      </c>
      <c r="J4163" s="2" t="str">
        <f>TEXT(Ecommerce_Sales[[#This Row],[Order_Date]],"mmmm")</f>
        <v>December</v>
      </c>
      <c r="K4163" s="1" t="s">
        <v>1947</v>
      </c>
      <c r="L4163" s="1" t="s">
        <v>10476</v>
      </c>
      <c r="M4163" s="1" t="s">
        <v>2043</v>
      </c>
      <c r="N4163" s="1" t="s">
        <v>1989</v>
      </c>
      <c r="O4163" s="3">
        <v>816</v>
      </c>
      <c r="P4163">
        <v>8</v>
      </c>
      <c r="Q4163" s="3">
        <v>6527</v>
      </c>
      <c r="R4163" s="1" t="s">
        <v>1958</v>
      </c>
      <c r="S4163" s="3">
        <v>942</v>
      </c>
      <c r="T4163">
        <v>6</v>
      </c>
      <c r="U4163" t="str">
        <f>IF(Ecommerce_Sales[[#This Row],[Delivery_Time_Days]]&gt;7,"Delay",IF(Ecommerce_Sales[[#This Row],[Delivery_Time_Days]] = 0,"No delivery",IF(Ecommerce_Sales[[#This Row],[Delivery_Time_Days]]&lt;=7,"On-time")))</f>
        <v>On-time</v>
      </c>
      <c r="V4163" s="7">
        <f>Ecommerce_Sales[[#This Row],[Profit]]/Ecommerce_Sales[[#This Row],[Total_Price]]</f>
        <v>0.25003830243603492</v>
      </c>
      <c r="W4163" s="3">
        <v>1632</v>
      </c>
      <c r="X4163" s="3"/>
    </row>
    <row r="4164" spans="1:24" x14ac:dyDescent="0.25">
      <c r="A4164" s="1" t="s">
        <v>10477</v>
      </c>
      <c r="B4164" s="1" t="s">
        <v>1698</v>
      </c>
      <c r="C4164" s="1" t="s">
        <v>1699</v>
      </c>
      <c r="D4164" s="1" t="s">
        <v>5127</v>
      </c>
      <c r="E4164" s="1" t="s">
        <v>1966</v>
      </c>
      <c r="F4164" s="2">
        <v>45596</v>
      </c>
      <c r="G4164" s="2">
        <v>44947</v>
      </c>
      <c r="H4164" s="2" t="str">
        <f>TEXT(Ecommerce_Sales[[#This Row],[Order_Date]],"mmmm")</f>
        <v>January</v>
      </c>
      <c r="I4164" s="2" t="str">
        <f>TEXT(Ecommerce_Sales[[#This Row],[Order_Date]],"yyyy")</f>
        <v>2023</v>
      </c>
      <c r="J4164" s="2" t="str">
        <f>TEXT(Ecommerce_Sales[[#This Row],[Order_Date]],"mmmm")</f>
        <v>January</v>
      </c>
      <c r="K4164" s="1" t="s">
        <v>1947</v>
      </c>
      <c r="L4164" s="1" t="s">
        <v>10478</v>
      </c>
      <c r="M4164" s="1" t="s">
        <v>2058</v>
      </c>
      <c r="N4164" s="1" t="s">
        <v>1950</v>
      </c>
      <c r="O4164" s="3">
        <v>591</v>
      </c>
      <c r="P4164">
        <v>2</v>
      </c>
      <c r="Q4164" s="3">
        <v>1182</v>
      </c>
      <c r="R4164" s="1" t="s">
        <v>1951</v>
      </c>
      <c r="S4164" s="3">
        <v>111</v>
      </c>
      <c r="T4164">
        <v>3</v>
      </c>
      <c r="U4164" t="str">
        <f>IF(Ecommerce_Sales[[#This Row],[Delivery_Time_Days]]&gt;7,"Delay",IF(Ecommerce_Sales[[#This Row],[Delivery_Time_Days]] = 0,"No delivery",IF(Ecommerce_Sales[[#This Row],[Delivery_Time_Days]]&lt;=7,"On-time")))</f>
        <v>On-time</v>
      </c>
      <c r="V4164" s="7">
        <f>Ecommerce_Sales[[#This Row],[Profit]]/Ecommerce_Sales[[#This Row],[Total_Price]]</f>
        <v>0.40016920473773265</v>
      </c>
      <c r="W4164" s="3">
        <v>473</v>
      </c>
      <c r="X4164" s="3"/>
    </row>
    <row r="4165" spans="1:24" x14ac:dyDescent="0.25">
      <c r="A4165" s="1" t="s">
        <v>10479</v>
      </c>
      <c r="B4165" s="1" t="s">
        <v>456</v>
      </c>
      <c r="C4165" s="1" t="s">
        <v>457</v>
      </c>
      <c r="D4165" s="1" t="s">
        <v>2285</v>
      </c>
      <c r="E4165" s="1" t="s">
        <v>1996</v>
      </c>
      <c r="F4165" s="2">
        <v>45273</v>
      </c>
      <c r="G4165" s="2">
        <v>45506</v>
      </c>
      <c r="H4165" s="2" t="str">
        <f>TEXT(Ecommerce_Sales[[#This Row],[Order_Date]],"mmmm")</f>
        <v>August</v>
      </c>
      <c r="I4165" s="2" t="str">
        <f>TEXT(Ecommerce_Sales[[#This Row],[Order_Date]],"yyyy")</f>
        <v>2024</v>
      </c>
      <c r="J4165" s="2" t="str">
        <f>TEXT(Ecommerce_Sales[[#This Row],[Order_Date]],"mmmm")</f>
        <v>August</v>
      </c>
      <c r="K4165" s="1" t="s">
        <v>1947</v>
      </c>
      <c r="L4165" s="1" t="s">
        <v>10480</v>
      </c>
      <c r="M4165" s="1" t="s">
        <v>1949</v>
      </c>
      <c r="N4165" s="1" t="s">
        <v>1950</v>
      </c>
      <c r="O4165" s="3">
        <v>1001</v>
      </c>
      <c r="P4165">
        <v>1</v>
      </c>
      <c r="Q4165" s="3">
        <v>1001</v>
      </c>
      <c r="R4165" s="1" t="s">
        <v>2012</v>
      </c>
      <c r="S4165" s="3">
        <v>50</v>
      </c>
      <c r="T4165">
        <v>7</v>
      </c>
      <c r="U4165" t="str">
        <f>IF(Ecommerce_Sales[[#This Row],[Delivery_Time_Days]]&gt;7,"Delay",IF(Ecommerce_Sales[[#This Row],[Delivery_Time_Days]] = 0,"No delivery",IF(Ecommerce_Sales[[#This Row],[Delivery_Time_Days]]&lt;=7,"On-time")))</f>
        <v>On-time</v>
      </c>
      <c r="V4165" s="7">
        <f>Ecommerce_Sales[[#This Row],[Profit]]/Ecommerce_Sales[[#This Row],[Total_Price]]</f>
        <v>0.40059940059940058</v>
      </c>
      <c r="W4165" s="3">
        <v>401</v>
      </c>
      <c r="X4165" s="3"/>
    </row>
    <row r="4166" spans="1:24" x14ac:dyDescent="0.25">
      <c r="A4166" s="1" t="s">
        <v>10481</v>
      </c>
      <c r="B4166" s="1" t="s">
        <v>992</v>
      </c>
      <c r="C4166" s="1" t="s">
        <v>993</v>
      </c>
      <c r="D4166" s="1" t="s">
        <v>2396</v>
      </c>
      <c r="E4166" s="1" t="s">
        <v>1996</v>
      </c>
      <c r="F4166" s="2">
        <v>45493</v>
      </c>
      <c r="G4166" s="2">
        <v>45125</v>
      </c>
      <c r="H4166" s="2" t="str">
        <f>TEXT(Ecommerce_Sales[[#This Row],[Order_Date]],"mmmm")</f>
        <v>July</v>
      </c>
      <c r="I4166" s="2" t="str">
        <f>TEXT(Ecommerce_Sales[[#This Row],[Order_Date]],"yyyy")</f>
        <v>2023</v>
      </c>
      <c r="J4166" s="2" t="str">
        <f>TEXT(Ecommerce_Sales[[#This Row],[Order_Date]],"mmmm")</f>
        <v>July</v>
      </c>
      <c r="K4166" s="1" t="s">
        <v>1947</v>
      </c>
      <c r="L4166" s="1" t="s">
        <v>10482</v>
      </c>
      <c r="M4166" s="1" t="s">
        <v>1983</v>
      </c>
      <c r="N4166" s="1" t="s">
        <v>1950</v>
      </c>
      <c r="O4166" s="3">
        <v>214</v>
      </c>
      <c r="P4166">
        <v>5</v>
      </c>
      <c r="Q4166" s="3">
        <v>1072</v>
      </c>
      <c r="R4166" s="1" t="s">
        <v>1951</v>
      </c>
      <c r="S4166" s="3">
        <v>55</v>
      </c>
      <c r="T4166">
        <v>6</v>
      </c>
      <c r="U4166" t="str">
        <f>IF(Ecommerce_Sales[[#This Row],[Delivery_Time_Days]]&gt;7,"Delay",IF(Ecommerce_Sales[[#This Row],[Delivery_Time_Days]] = 0,"No delivery",IF(Ecommerce_Sales[[#This Row],[Delivery_Time_Days]]&lt;=7,"On-time")))</f>
        <v>On-time</v>
      </c>
      <c r="V4166" s="7">
        <f>Ecommerce_Sales[[#This Row],[Profit]]/Ecommerce_Sales[[#This Row],[Total_Price]]</f>
        <v>0.40018656716417911</v>
      </c>
      <c r="W4166" s="3">
        <v>429</v>
      </c>
      <c r="X4166" s="3"/>
    </row>
    <row r="4167" spans="1:24" x14ac:dyDescent="0.25">
      <c r="A4167" s="1" t="s">
        <v>10483</v>
      </c>
      <c r="B4167" s="1" t="s">
        <v>1193</v>
      </c>
      <c r="C4167" s="1" t="s">
        <v>1194</v>
      </c>
      <c r="D4167" s="1" t="s">
        <v>3436</v>
      </c>
      <c r="E4167" s="1" t="s">
        <v>1996</v>
      </c>
      <c r="F4167" s="2">
        <v>45346</v>
      </c>
      <c r="G4167" s="2">
        <v>45341</v>
      </c>
      <c r="H4167" s="2" t="str">
        <f>TEXT(Ecommerce_Sales[[#This Row],[Order_Date]],"mmmm")</f>
        <v>February</v>
      </c>
      <c r="I4167" s="2" t="str">
        <f>TEXT(Ecommerce_Sales[[#This Row],[Order_Date]],"yyyy")</f>
        <v>2024</v>
      </c>
      <c r="J4167" s="2" t="str">
        <f>TEXT(Ecommerce_Sales[[#This Row],[Order_Date]],"mmmm")</f>
        <v>February</v>
      </c>
      <c r="K4167" s="1" t="s">
        <v>1947</v>
      </c>
      <c r="L4167" s="1" t="s">
        <v>8472</v>
      </c>
      <c r="M4167" s="1" t="s">
        <v>2043</v>
      </c>
      <c r="N4167" s="1" t="s">
        <v>1989</v>
      </c>
      <c r="O4167" s="3">
        <v>57</v>
      </c>
      <c r="P4167">
        <v>1</v>
      </c>
      <c r="Q4167" s="3">
        <v>57</v>
      </c>
      <c r="R4167" s="1" t="s">
        <v>1958</v>
      </c>
      <c r="S4167" s="3">
        <v>5</v>
      </c>
      <c r="T4167">
        <v>6</v>
      </c>
      <c r="U4167" t="str">
        <f>IF(Ecommerce_Sales[[#This Row],[Delivery_Time_Days]]&gt;7,"Delay",IF(Ecommerce_Sales[[#This Row],[Delivery_Time_Days]] = 0,"No delivery",IF(Ecommerce_Sales[[#This Row],[Delivery_Time_Days]]&lt;=7,"On-time")))</f>
        <v>On-time</v>
      </c>
      <c r="V4167" s="7">
        <f>Ecommerce_Sales[[#This Row],[Profit]]/Ecommerce_Sales[[#This Row],[Total_Price]]</f>
        <v>0.24561403508771928</v>
      </c>
      <c r="W4167" s="3">
        <v>14</v>
      </c>
      <c r="X4167" s="3"/>
    </row>
    <row r="4168" spans="1:24" x14ac:dyDescent="0.25">
      <c r="A4168" s="1" t="s">
        <v>10484</v>
      </c>
      <c r="B4168" s="1" t="s">
        <v>304</v>
      </c>
      <c r="C4168" s="1" t="s">
        <v>305</v>
      </c>
      <c r="D4168" s="1" t="s">
        <v>7113</v>
      </c>
      <c r="E4168" s="1" t="s">
        <v>1996</v>
      </c>
      <c r="F4168" s="2">
        <v>45416</v>
      </c>
      <c r="G4168" s="2">
        <v>45649</v>
      </c>
      <c r="H4168" s="2" t="str">
        <f>TEXT(Ecommerce_Sales[[#This Row],[Order_Date]],"mmmm")</f>
        <v>December</v>
      </c>
      <c r="I4168" s="2" t="str">
        <f>TEXT(Ecommerce_Sales[[#This Row],[Order_Date]],"yyyy")</f>
        <v>2024</v>
      </c>
      <c r="J4168" s="2" t="str">
        <f>TEXT(Ecommerce_Sales[[#This Row],[Order_Date]],"mmmm")</f>
        <v>December</v>
      </c>
      <c r="K4168" s="1" t="s">
        <v>1947</v>
      </c>
      <c r="L4168" s="1" t="s">
        <v>10485</v>
      </c>
      <c r="M4168" s="1" t="s">
        <v>1988</v>
      </c>
      <c r="N4168" s="1" t="s">
        <v>1989</v>
      </c>
      <c r="O4168" s="3">
        <v>1888</v>
      </c>
      <c r="P4168">
        <v>10</v>
      </c>
      <c r="Q4168" s="3">
        <v>18880</v>
      </c>
      <c r="R4168" s="1" t="s">
        <v>1958</v>
      </c>
      <c r="S4168" s="3">
        <v>1599</v>
      </c>
      <c r="T4168">
        <v>3</v>
      </c>
      <c r="U4168" t="str">
        <f>IF(Ecommerce_Sales[[#This Row],[Delivery_Time_Days]]&gt;7,"Delay",IF(Ecommerce_Sales[[#This Row],[Delivery_Time_Days]] = 0,"No delivery",IF(Ecommerce_Sales[[#This Row],[Delivery_Time_Days]]&lt;=7,"On-time")))</f>
        <v>On-time</v>
      </c>
      <c r="V4168" s="7">
        <f>Ecommerce_Sales[[#This Row],[Profit]]/Ecommerce_Sales[[#This Row],[Total_Price]]</f>
        <v>0.25</v>
      </c>
      <c r="W4168" s="3">
        <v>4720</v>
      </c>
      <c r="X4168" s="3"/>
    </row>
    <row r="4169" spans="1:24" x14ac:dyDescent="0.25">
      <c r="A4169" s="1" t="s">
        <v>10486</v>
      </c>
      <c r="B4169" s="1" t="s">
        <v>1735</v>
      </c>
      <c r="C4169" s="1" t="s">
        <v>1736</v>
      </c>
      <c r="D4169" s="1" t="s">
        <v>2697</v>
      </c>
      <c r="E4169" s="1" t="s">
        <v>1961</v>
      </c>
      <c r="F4169" s="2">
        <v>44943</v>
      </c>
      <c r="G4169" s="2">
        <v>45035</v>
      </c>
      <c r="H4169" s="2" t="str">
        <f>TEXT(Ecommerce_Sales[[#This Row],[Order_Date]],"mmmm")</f>
        <v>April</v>
      </c>
      <c r="I4169" s="2" t="str">
        <f>TEXT(Ecommerce_Sales[[#This Row],[Order_Date]],"yyyy")</f>
        <v>2023</v>
      </c>
      <c r="J4169" s="2" t="str">
        <f>TEXT(Ecommerce_Sales[[#This Row],[Order_Date]],"mmmm")</f>
        <v>April</v>
      </c>
      <c r="K4169" s="1" t="s">
        <v>1947</v>
      </c>
      <c r="L4169" s="1" t="s">
        <v>3633</v>
      </c>
      <c r="M4169" s="1" t="s">
        <v>2054</v>
      </c>
      <c r="N4169" s="1" t="s">
        <v>1957</v>
      </c>
      <c r="O4169" s="3">
        <v>69</v>
      </c>
      <c r="P4169">
        <v>3</v>
      </c>
      <c r="Q4169" s="3">
        <v>206</v>
      </c>
      <c r="R4169" s="1" t="s">
        <v>1951</v>
      </c>
      <c r="S4169" s="3">
        <v>13</v>
      </c>
      <c r="T4169">
        <v>10</v>
      </c>
      <c r="U4169" t="str">
        <f>IF(Ecommerce_Sales[[#This Row],[Delivery_Time_Days]]&gt;7,"Delay",IF(Ecommerce_Sales[[#This Row],[Delivery_Time_Days]] = 0,"No delivery",IF(Ecommerce_Sales[[#This Row],[Delivery_Time_Days]]&lt;=7,"On-time")))</f>
        <v>Delay</v>
      </c>
      <c r="V4169" s="7">
        <f>Ecommerce_Sales[[#This Row],[Profit]]/Ecommerce_Sales[[#This Row],[Total_Price]]</f>
        <v>0.15048543689320387</v>
      </c>
      <c r="W4169" s="3">
        <v>31</v>
      </c>
      <c r="X4169" s="3"/>
    </row>
    <row r="4170" spans="1:24" x14ac:dyDescent="0.25">
      <c r="A4170" s="1" t="s">
        <v>10487</v>
      </c>
      <c r="B4170" s="1" t="s">
        <v>276</v>
      </c>
      <c r="C4170" s="1" t="s">
        <v>277</v>
      </c>
      <c r="D4170" s="1" t="s">
        <v>2210</v>
      </c>
      <c r="E4170" s="1" t="s">
        <v>2005</v>
      </c>
      <c r="F4170" s="2">
        <v>45228</v>
      </c>
      <c r="G4170" s="2">
        <v>45415</v>
      </c>
      <c r="H4170" s="2" t="str">
        <f>TEXT(Ecommerce_Sales[[#This Row],[Order_Date]],"mmmm")</f>
        <v>May</v>
      </c>
      <c r="I4170" s="2" t="str">
        <f>TEXT(Ecommerce_Sales[[#This Row],[Order_Date]],"yyyy")</f>
        <v>2024</v>
      </c>
      <c r="J4170" s="2" t="str">
        <f>TEXT(Ecommerce_Sales[[#This Row],[Order_Date]],"mmmm")</f>
        <v>May</v>
      </c>
      <c r="K4170" s="1" t="s">
        <v>1986</v>
      </c>
      <c r="L4170" s="1" t="s">
        <v>8765</v>
      </c>
      <c r="M4170" s="1" t="s">
        <v>1972</v>
      </c>
      <c r="N4170" s="1" t="s">
        <v>1973</v>
      </c>
      <c r="O4170" s="3">
        <v>987</v>
      </c>
      <c r="P4170">
        <v>3</v>
      </c>
      <c r="Q4170" s="3">
        <v>2960</v>
      </c>
      <c r="R4170" s="1" t="s">
        <v>1958</v>
      </c>
      <c r="S4170" s="3">
        <v>179</v>
      </c>
      <c r="U4170" t="str">
        <f>IF(Ecommerce_Sales[[#This Row],[Delivery_Time_Days]]&gt;7,"Delay",IF(Ecommerce_Sales[[#This Row],[Delivery_Time_Days]] = 0,"No delivery",IF(Ecommerce_Sales[[#This Row],[Delivery_Time_Days]]&lt;=7,"On-time")))</f>
        <v>No delivery</v>
      </c>
      <c r="V4170" s="7">
        <f>Ecommerce_Sales[[#This Row],[Profit]]/Ecommerce_Sales[[#This Row],[Total_Price]]</f>
        <v>0.3</v>
      </c>
      <c r="W4170" s="3">
        <v>888</v>
      </c>
      <c r="X4170" s="3"/>
    </row>
    <row r="4171" spans="1:24" x14ac:dyDescent="0.25">
      <c r="A4171" s="1" t="s">
        <v>10488</v>
      </c>
      <c r="B4171" s="1" t="s">
        <v>2</v>
      </c>
      <c r="C4171" s="1" t="s">
        <v>3</v>
      </c>
      <c r="D4171" s="1" t="s">
        <v>2485</v>
      </c>
      <c r="E4171" s="1" t="s">
        <v>1946</v>
      </c>
      <c r="F4171" s="2">
        <v>45597</v>
      </c>
      <c r="G4171" s="2">
        <v>45456</v>
      </c>
      <c r="H4171" s="2" t="str">
        <f>TEXT(Ecommerce_Sales[[#This Row],[Order_Date]],"mmmm")</f>
        <v>June</v>
      </c>
      <c r="I4171" s="2" t="str">
        <f>TEXT(Ecommerce_Sales[[#This Row],[Order_Date]],"yyyy")</f>
        <v>2024</v>
      </c>
      <c r="J4171" s="2" t="str">
        <f>TEXT(Ecommerce_Sales[[#This Row],[Order_Date]],"mmmm")</f>
        <v>June</v>
      </c>
      <c r="K4171" s="1" t="s">
        <v>1947</v>
      </c>
      <c r="L4171" s="1" t="s">
        <v>10489</v>
      </c>
      <c r="M4171" s="1" t="s">
        <v>2079</v>
      </c>
      <c r="N4171" s="1" t="s">
        <v>1973</v>
      </c>
      <c r="O4171" s="3">
        <v>899</v>
      </c>
      <c r="P4171">
        <v>4</v>
      </c>
      <c r="Q4171" s="3">
        <v>3596</v>
      </c>
      <c r="R4171" s="1" t="s">
        <v>1958</v>
      </c>
      <c r="S4171" s="3">
        <v>458</v>
      </c>
      <c r="T4171">
        <v>5</v>
      </c>
      <c r="U4171" t="str">
        <f>IF(Ecommerce_Sales[[#This Row],[Delivery_Time_Days]]&gt;7,"Delay",IF(Ecommerce_Sales[[#This Row],[Delivery_Time_Days]] = 0,"No delivery",IF(Ecommerce_Sales[[#This Row],[Delivery_Time_Days]]&lt;=7,"On-time")))</f>
        <v>On-time</v>
      </c>
      <c r="V4171" s="7">
        <f>Ecommerce_Sales[[#This Row],[Profit]]/Ecommerce_Sales[[#This Row],[Total_Price]]</f>
        <v>0.30005561735261399</v>
      </c>
      <c r="W4171" s="3">
        <v>1079</v>
      </c>
      <c r="X4171" s="3"/>
    </row>
    <row r="4172" spans="1:24" x14ac:dyDescent="0.25">
      <c r="A4172" s="1" t="s">
        <v>10490</v>
      </c>
      <c r="B4172" s="1" t="s">
        <v>1238</v>
      </c>
      <c r="C4172" s="1" t="s">
        <v>1239</v>
      </c>
      <c r="D4172" s="1" t="s">
        <v>2729</v>
      </c>
      <c r="E4172" s="1" t="s">
        <v>1954</v>
      </c>
      <c r="F4172" s="2">
        <v>45073</v>
      </c>
      <c r="G4172" s="2">
        <v>45280</v>
      </c>
      <c r="H4172" s="2" t="str">
        <f>TEXT(Ecommerce_Sales[[#This Row],[Order_Date]],"mmmm")</f>
        <v>December</v>
      </c>
      <c r="I4172" s="2" t="str">
        <f>TEXT(Ecommerce_Sales[[#This Row],[Order_Date]],"yyyy")</f>
        <v>2023</v>
      </c>
      <c r="J4172" s="2" t="str">
        <f>TEXT(Ecommerce_Sales[[#This Row],[Order_Date]],"mmmm")</f>
        <v>December</v>
      </c>
      <c r="K4172" s="1" t="s">
        <v>1947</v>
      </c>
      <c r="L4172" s="1" t="s">
        <v>10491</v>
      </c>
      <c r="M4172" s="1" t="s">
        <v>1963</v>
      </c>
      <c r="N4172" s="1" t="s">
        <v>1957</v>
      </c>
      <c r="O4172" s="3">
        <v>471</v>
      </c>
      <c r="P4172">
        <v>6</v>
      </c>
      <c r="Q4172" s="3">
        <v>2826</v>
      </c>
      <c r="R4172" s="1" t="s">
        <v>1951</v>
      </c>
      <c r="S4172" s="3">
        <v>304</v>
      </c>
      <c r="T4172">
        <v>5</v>
      </c>
      <c r="U4172" t="str">
        <f>IF(Ecommerce_Sales[[#This Row],[Delivery_Time_Days]]&gt;7,"Delay",IF(Ecommerce_Sales[[#This Row],[Delivery_Time_Days]] = 0,"No delivery",IF(Ecommerce_Sales[[#This Row],[Delivery_Time_Days]]&lt;=7,"On-time")))</f>
        <v>On-time</v>
      </c>
      <c r="V4172" s="7">
        <f>Ecommerce_Sales[[#This Row],[Profit]]/Ecommerce_Sales[[#This Row],[Total_Price]]</f>
        <v>0.15003538570417552</v>
      </c>
      <c r="W4172" s="3">
        <v>424</v>
      </c>
      <c r="X4172" s="3"/>
    </row>
    <row r="4173" spans="1:24" x14ac:dyDescent="0.25">
      <c r="A4173" s="1" t="s">
        <v>10492</v>
      </c>
      <c r="B4173" s="1" t="s">
        <v>539</v>
      </c>
      <c r="C4173" s="1" t="s">
        <v>540</v>
      </c>
      <c r="D4173" s="1" t="s">
        <v>2004</v>
      </c>
      <c r="E4173" s="1" t="s">
        <v>2005</v>
      </c>
      <c r="F4173" s="2">
        <v>45218</v>
      </c>
      <c r="G4173" s="2">
        <v>45543</v>
      </c>
      <c r="H4173" s="2" t="str">
        <f>TEXT(Ecommerce_Sales[[#This Row],[Order_Date]],"mmmm")</f>
        <v>September</v>
      </c>
      <c r="I4173" s="2" t="str">
        <f>TEXT(Ecommerce_Sales[[#This Row],[Order_Date]],"yyyy")</f>
        <v>2024</v>
      </c>
      <c r="J4173" s="2" t="str">
        <f>TEXT(Ecommerce_Sales[[#This Row],[Order_Date]],"mmmm")</f>
        <v>September</v>
      </c>
      <c r="K4173" s="1" t="s">
        <v>1947</v>
      </c>
      <c r="L4173" s="1" t="s">
        <v>10493</v>
      </c>
      <c r="M4173" s="1" t="s">
        <v>1977</v>
      </c>
      <c r="N4173" s="1" t="s">
        <v>1978</v>
      </c>
      <c r="O4173" s="3">
        <v>384</v>
      </c>
      <c r="P4173">
        <v>3</v>
      </c>
      <c r="Q4173" s="3">
        <v>1153</v>
      </c>
      <c r="R4173" s="1" t="s">
        <v>1951</v>
      </c>
      <c r="S4173" s="3">
        <v>145</v>
      </c>
      <c r="T4173">
        <v>9</v>
      </c>
      <c r="U4173" t="str">
        <f>IF(Ecommerce_Sales[[#This Row],[Delivery_Time_Days]]&gt;7,"Delay",IF(Ecommerce_Sales[[#This Row],[Delivery_Time_Days]] = 0,"No delivery",IF(Ecommerce_Sales[[#This Row],[Delivery_Time_Days]]&lt;=7,"On-time")))</f>
        <v>Delay</v>
      </c>
      <c r="V4173" s="7">
        <f>Ecommerce_Sales[[#This Row],[Profit]]/Ecommerce_Sales[[#This Row],[Total_Price]]</f>
        <v>0.34952298352124894</v>
      </c>
      <c r="W4173" s="3">
        <v>403</v>
      </c>
      <c r="X4173" s="3"/>
    </row>
    <row r="4174" spans="1:24" x14ac:dyDescent="0.25">
      <c r="A4174" s="1" t="s">
        <v>10494</v>
      </c>
      <c r="B4174" s="1" t="s">
        <v>1387</v>
      </c>
      <c r="C4174" s="1" t="s">
        <v>1388</v>
      </c>
      <c r="D4174" s="1" t="s">
        <v>3515</v>
      </c>
      <c r="E4174" s="1" t="s">
        <v>1954</v>
      </c>
      <c r="F4174" s="2">
        <v>45076</v>
      </c>
      <c r="G4174" s="2">
        <v>45258</v>
      </c>
      <c r="H4174" s="2" t="str">
        <f>TEXT(Ecommerce_Sales[[#This Row],[Order_Date]],"mmmm")</f>
        <v>November</v>
      </c>
      <c r="I4174" s="2" t="str">
        <f>TEXT(Ecommerce_Sales[[#This Row],[Order_Date]],"yyyy")</f>
        <v>2023</v>
      </c>
      <c r="J4174" s="2" t="str">
        <f>TEXT(Ecommerce_Sales[[#This Row],[Order_Date]],"mmmm")</f>
        <v>November</v>
      </c>
      <c r="K4174" s="1" t="s">
        <v>1947</v>
      </c>
      <c r="L4174" s="1" t="s">
        <v>7844</v>
      </c>
      <c r="M4174" s="1" t="s">
        <v>1988</v>
      </c>
      <c r="N4174" s="1" t="s">
        <v>1989</v>
      </c>
      <c r="O4174" s="3">
        <v>1309</v>
      </c>
      <c r="P4174">
        <v>4</v>
      </c>
      <c r="Q4174" s="3">
        <v>5237</v>
      </c>
      <c r="R4174" s="1" t="s">
        <v>1958</v>
      </c>
      <c r="S4174" s="3">
        <v>550</v>
      </c>
      <c r="T4174">
        <v>5</v>
      </c>
      <c r="U4174" t="str">
        <f>IF(Ecommerce_Sales[[#This Row],[Delivery_Time_Days]]&gt;7,"Delay",IF(Ecommerce_Sales[[#This Row],[Delivery_Time_Days]] = 0,"No delivery",IF(Ecommerce_Sales[[#This Row],[Delivery_Time_Days]]&lt;=7,"On-time")))</f>
        <v>On-time</v>
      </c>
      <c r="V4174" s="7">
        <f>Ecommerce_Sales[[#This Row],[Profit]]/Ecommerce_Sales[[#This Row],[Total_Price]]</f>
        <v>0.24995226274584686</v>
      </c>
      <c r="W4174" s="3">
        <v>1309</v>
      </c>
      <c r="X4174" s="3"/>
    </row>
    <row r="4175" spans="1:24" x14ac:dyDescent="0.25">
      <c r="A4175" s="1" t="s">
        <v>10495</v>
      </c>
      <c r="B4175" s="1" t="s">
        <v>511</v>
      </c>
      <c r="C4175" s="1" t="s">
        <v>512</v>
      </c>
      <c r="D4175" s="1" t="s">
        <v>4563</v>
      </c>
      <c r="E4175" s="1" t="s">
        <v>1996</v>
      </c>
      <c r="F4175" s="2">
        <v>45108</v>
      </c>
      <c r="G4175" s="2">
        <v>45626</v>
      </c>
      <c r="H4175" s="2" t="str">
        <f>TEXT(Ecommerce_Sales[[#This Row],[Order_Date]],"mmmm")</f>
        <v>November</v>
      </c>
      <c r="I4175" s="2" t="str">
        <f>TEXT(Ecommerce_Sales[[#This Row],[Order_Date]],"yyyy")</f>
        <v>2024</v>
      </c>
      <c r="J4175" s="2" t="str">
        <f>TEXT(Ecommerce_Sales[[#This Row],[Order_Date]],"mmmm")</f>
        <v>November</v>
      </c>
      <c r="K4175" s="1" t="s">
        <v>1947</v>
      </c>
      <c r="L4175" s="1" t="s">
        <v>5892</v>
      </c>
      <c r="M4175" s="1" t="s">
        <v>2026</v>
      </c>
      <c r="N4175" s="1" t="s">
        <v>1978</v>
      </c>
      <c r="O4175" s="3">
        <v>1194</v>
      </c>
      <c r="P4175">
        <v>6</v>
      </c>
      <c r="Q4175" s="3">
        <v>7166</v>
      </c>
      <c r="R4175" s="1" t="s">
        <v>1958</v>
      </c>
      <c r="S4175" s="3">
        <v>425</v>
      </c>
      <c r="T4175">
        <v>4</v>
      </c>
      <c r="U4175" t="str">
        <f>IF(Ecommerce_Sales[[#This Row],[Delivery_Time_Days]]&gt;7,"Delay",IF(Ecommerce_Sales[[#This Row],[Delivery_Time_Days]] = 0,"No delivery",IF(Ecommerce_Sales[[#This Row],[Delivery_Time_Days]]&lt;=7,"On-time")))</f>
        <v>On-time</v>
      </c>
      <c r="V4175" s="7">
        <f>Ecommerce_Sales[[#This Row],[Profit]]/Ecommerce_Sales[[#This Row],[Total_Price]]</f>
        <v>0.34998604521350823</v>
      </c>
      <c r="W4175" s="3">
        <v>2508</v>
      </c>
      <c r="X4175" s="3"/>
    </row>
    <row r="4176" spans="1:24" x14ac:dyDescent="0.25">
      <c r="A4176" s="1" t="s">
        <v>10496</v>
      </c>
      <c r="B4176" s="1" t="s">
        <v>426</v>
      </c>
      <c r="C4176" s="1" t="s">
        <v>427</v>
      </c>
      <c r="D4176" s="1" t="s">
        <v>2419</v>
      </c>
      <c r="E4176" s="1" t="s">
        <v>1996</v>
      </c>
      <c r="F4176" s="2">
        <v>45155</v>
      </c>
      <c r="G4176" s="2">
        <v>45155</v>
      </c>
      <c r="H4176" s="2" t="str">
        <f>TEXT(Ecommerce_Sales[[#This Row],[Order_Date]],"mmmm")</f>
        <v>August</v>
      </c>
      <c r="I4176" s="2" t="str">
        <f>TEXT(Ecommerce_Sales[[#This Row],[Order_Date]],"yyyy")</f>
        <v>2023</v>
      </c>
      <c r="J4176" s="2" t="str">
        <f>TEXT(Ecommerce_Sales[[#This Row],[Order_Date]],"mmmm")</f>
        <v>August</v>
      </c>
      <c r="K4176" s="1" t="s">
        <v>1947</v>
      </c>
      <c r="L4176" s="1" t="s">
        <v>10497</v>
      </c>
      <c r="M4176" s="1" t="s">
        <v>2065</v>
      </c>
      <c r="N4176" s="1" t="s">
        <v>1978</v>
      </c>
      <c r="O4176" s="3">
        <v>414</v>
      </c>
      <c r="P4176">
        <v>2</v>
      </c>
      <c r="Q4176" s="3">
        <v>828</v>
      </c>
      <c r="R4176" s="1" t="s">
        <v>1958</v>
      </c>
      <c r="S4176" s="3">
        <v>90</v>
      </c>
      <c r="T4176">
        <v>2</v>
      </c>
      <c r="U4176" t="str">
        <f>IF(Ecommerce_Sales[[#This Row],[Delivery_Time_Days]]&gt;7,"Delay",IF(Ecommerce_Sales[[#This Row],[Delivery_Time_Days]] = 0,"No delivery",IF(Ecommerce_Sales[[#This Row],[Delivery_Time_Days]]&lt;=7,"On-time")))</f>
        <v>On-time</v>
      </c>
      <c r="V4176" s="7">
        <f>Ecommerce_Sales[[#This Row],[Profit]]/Ecommerce_Sales[[#This Row],[Total_Price]]</f>
        <v>0.35024154589371981</v>
      </c>
      <c r="W4176" s="3">
        <v>290</v>
      </c>
      <c r="X4176" s="3"/>
    </row>
    <row r="4177" spans="1:24" x14ac:dyDescent="0.25">
      <c r="A4177" s="1" t="s">
        <v>10498</v>
      </c>
      <c r="B4177" s="1" t="s">
        <v>42</v>
      </c>
      <c r="C4177" s="1" t="s">
        <v>43</v>
      </c>
      <c r="D4177" s="1" t="s">
        <v>2810</v>
      </c>
      <c r="E4177" s="1" t="s">
        <v>1946</v>
      </c>
      <c r="F4177" s="2">
        <v>45184</v>
      </c>
      <c r="G4177" s="2">
        <v>45323</v>
      </c>
      <c r="H4177" s="2" t="str">
        <f>TEXT(Ecommerce_Sales[[#This Row],[Order_Date]],"mmmm")</f>
        <v>February</v>
      </c>
      <c r="I4177" s="2" t="str">
        <f>TEXT(Ecommerce_Sales[[#This Row],[Order_Date]],"yyyy")</f>
        <v>2024</v>
      </c>
      <c r="J4177" s="2" t="str">
        <f>TEXT(Ecommerce_Sales[[#This Row],[Order_Date]],"mmmm")</f>
        <v>February</v>
      </c>
      <c r="K4177" s="1" t="s">
        <v>1947</v>
      </c>
      <c r="L4177" s="1" t="s">
        <v>7509</v>
      </c>
      <c r="M4177" s="1" t="s">
        <v>2247</v>
      </c>
      <c r="N4177" s="1" t="s">
        <v>1957</v>
      </c>
      <c r="O4177" s="3">
        <v>305</v>
      </c>
      <c r="P4177">
        <v>2</v>
      </c>
      <c r="Q4177" s="3">
        <v>610</v>
      </c>
      <c r="R4177" s="1" t="s">
        <v>1958</v>
      </c>
      <c r="S4177" s="3">
        <v>84</v>
      </c>
      <c r="T4177">
        <v>4</v>
      </c>
      <c r="U4177" t="str">
        <f>IF(Ecommerce_Sales[[#This Row],[Delivery_Time_Days]]&gt;7,"Delay",IF(Ecommerce_Sales[[#This Row],[Delivery_Time_Days]] = 0,"No delivery",IF(Ecommerce_Sales[[#This Row],[Delivery_Time_Days]]&lt;=7,"On-time")))</f>
        <v>On-time</v>
      </c>
      <c r="V4177" s="7">
        <f>Ecommerce_Sales[[#This Row],[Profit]]/Ecommerce_Sales[[#This Row],[Total_Price]]</f>
        <v>0.15081967213114755</v>
      </c>
      <c r="W4177" s="3">
        <v>92</v>
      </c>
      <c r="X4177" s="3"/>
    </row>
    <row r="4178" spans="1:24" x14ac:dyDescent="0.25">
      <c r="A4178" s="1" t="s">
        <v>10499</v>
      </c>
      <c r="B4178" s="1" t="s">
        <v>1489</v>
      </c>
      <c r="C4178" s="1" t="s">
        <v>1490</v>
      </c>
      <c r="D4178" s="1" t="s">
        <v>8538</v>
      </c>
      <c r="E4178" s="1" t="s">
        <v>1966</v>
      </c>
      <c r="F4178" s="2">
        <v>45083</v>
      </c>
      <c r="G4178" s="2">
        <v>44977</v>
      </c>
      <c r="H4178" s="2" t="str">
        <f>TEXT(Ecommerce_Sales[[#This Row],[Order_Date]],"mmmm")</f>
        <v>February</v>
      </c>
      <c r="I4178" s="2" t="str">
        <f>TEXT(Ecommerce_Sales[[#This Row],[Order_Date]],"yyyy")</f>
        <v>2023</v>
      </c>
      <c r="J4178" s="2" t="str">
        <f>TEXT(Ecommerce_Sales[[#This Row],[Order_Date]],"mmmm")</f>
        <v>February</v>
      </c>
      <c r="K4178" s="1" t="s">
        <v>1947</v>
      </c>
      <c r="L4178" s="1" t="s">
        <v>10500</v>
      </c>
      <c r="M4178" s="1" t="s">
        <v>2104</v>
      </c>
      <c r="N4178" s="1" t="s">
        <v>1978</v>
      </c>
      <c r="O4178" s="3">
        <v>667</v>
      </c>
      <c r="P4178">
        <v>2</v>
      </c>
      <c r="Q4178" s="3">
        <v>1335</v>
      </c>
      <c r="R4178" s="1" t="s">
        <v>1951</v>
      </c>
      <c r="S4178" s="3">
        <v>133</v>
      </c>
      <c r="T4178">
        <v>3</v>
      </c>
      <c r="U4178" t="str">
        <f>IF(Ecommerce_Sales[[#This Row],[Delivery_Time_Days]]&gt;7,"Delay",IF(Ecommerce_Sales[[#This Row],[Delivery_Time_Days]] = 0,"No delivery",IF(Ecommerce_Sales[[#This Row],[Delivery_Time_Days]]&lt;=7,"On-time")))</f>
        <v>On-time</v>
      </c>
      <c r="V4178" s="7">
        <f>Ecommerce_Sales[[#This Row],[Profit]]/Ecommerce_Sales[[#This Row],[Total_Price]]</f>
        <v>0.34981273408239699</v>
      </c>
      <c r="W4178" s="3">
        <v>467</v>
      </c>
      <c r="X4178" s="3"/>
    </row>
    <row r="4179" spans="1:24" x14ac:dyDescent="0.25">
      <c r="A4179" s="1" t="s">
        <v>10501</v>
      </c>
      <c r="B4179" s="1" t="s">
        <v>1387</v>
      </c>
      <c r="C4179" s="1" t="s">
        <v>1388</v>
      </c>
      <c r="D4179" s="1" t="s">
        <v>3515</v>
      </c>
      <c r="E4179" s="1" t="s">
        <v>1954</v>
      </c>
      <c r="F4179" s="2">
        <v>45076</v>
      </c>
      <c r="G4179" s="2">
        <v>45518</v>
      </c>
      <c r="H4179" s="2" t="str">
        <f>TEXT(Ecommerce_Sales[[#This Row],[Order_Date]],"mmmm")</f>
        <v>August</v>
      </c>
      <c r="I4179" s="2" t="str">
        <f>TEXT(Ecommerce_Sales[[#This Row],[Order_Date]],"yyyy")</f>
        <v>2024</v>
      </c>
      <c r="J4179" s="2" t="str">
        <f>TEXT(Ecommerce_Sales[[#This Row],[Order_Date]],"mmmm")</f>
        <v>August</v>
      </c>
      <c r="K4179" s="1" t="s">
        <v>1947</v>
      </c>
      <c r="L4179" s="1" t="s">
        <v>10502</v>
      </c>
      <c r="M4179" s="1" t="s">
        <v>2072</v>
      </c>
      <c r="N4179" s="1" t="s">
        <v>1950</v>
      </c>
      <c r="O4179" s="3">
        <v>982</v>
      </c>
      <c r="P4179">
        <v>3</v>
      </c>
      <c r="Q4179" s="3">
        <v>2947</v>
      </c>
      <c r="R4179" s="1" t="s">
        <v>1958</v>
      </c>
      <c r="S4179" s="3">
        <v>404</v>
      </c>
      <c r="T4179">
        <v>3</v>
      </c>
      <c r="U4179" t="str">
        <f>IF(Ecommerce_Sales[[#This Row],[Delivery_Time_Days]]&gt;7,"Delay",IF(Ecommerce_Sales[[#This Row],[Delivery_Time_Days]] = 0,"No delivery",IF(Ecommerce_Sales[[#This Row],[Delivery_Time_Days]]&lt;=7,"On-time")))</f>
        <v>On-time</v>
      </c>
      <c r="V4179" s="7">
        <f>Ecommerce_Sales[[#This Row],[Profit]]/Ecommerce_Sales[[#This Row],[Total_Price]]</f>
        <v>0.40006786562606039</v>
      </c>
      <c r="W4179" s="3">
        <v>1179</v>
      </c>
      <c r="X4179" s="3"/>
    </row>
    <row r="4180" spans="1:24" x14ac:dyDescent="0.25">
      <c r="A4180" s="1" t="s">
        <v>10503</v>
      </c>
      <c r="B4180" s="1" t="s">
        <v>1327</v>
      </c>
      <c r="C4180" s="1" t="s">
        <v>1328</v>
      </c>
      <c r="D4180" s="1" t="s">
        <v>3288</v>
      </c>
      <c r="E4180" s="1" t="s">
        <v>1954</v>
      </c>
      <c r="F4180" s="2">
        <v>45483</v>
      </c>
      <c r="G4180" s="2">
        <v>45529</v>
      </c>
      <c r="H4180" s="2" t="str">
        <f>TEXT(Ecommerce_Sales[[#This Row],[Order_Date]],"mmmm")</f>
        <v>August</v>
      </c>
      <c r="I4180" s="2" t="str">
        <f>TEXT(Ecommerce_Sales[[#This Row],[Order_Date]],"yyyy")</f>
        <v>2024</v>
      </c>
      <c r="J4180" s="2" t="str">
        <f>TEXT(Ecommerce_Sales[[#This Row],[Order_Date]],"mmmm")</f>
        <v>August</v>
      </c>
      <c r="K4180" s="1" t="s">
        <v>1992</v>
      </c>
      <c r="L4180" s="1" t="s">
        <v>2780</v>
      </c>
      <c r="M4180" s="1" t="s">
        <v>2104</v>
      </c>
      <c r="N4180" s="1" t="s">
        <v>1978</v>
      </c>
      <c r="O4180" s="3">
        <v>1170</v>
      </c>
      <c r="P4180">
        <v>3</v>
      </c>
      <c r="Q4180" s="3">
        <v>3509</v>
      </c>
      <c r="R4180" s="1" t="s">
        <v>2008</v>
      </c>
      <c r="S4180" s="3">
        <v>432</v>
      </c>
      <c r="U4180" t="str">
        <f>IF(Ecommerce_Sales[[#This Row],[Delivery_Time_Days]]&gt;7,"Delay",IF(Ecommerce_Sales[[#This Row],[Delivery_Time_Days]] = 0,"No delivery",IF(Ecommerce_Sales[[#This Row],[Delivery_Time_Days]]&lt;=7,"On-time")))</f>
        <v>No delivery</v>
      </c>
      <c r="V4180" s="7">
        <f>Ecommerce_Sales[[#This Row],[Profit]]/Ecommerce_Sales[[#This Row],[Total_Price]]</f>
        <v>0.34995725277856937</v>
      </c>
      <c r="W4180" s="3">
        <v>1228</v>
      </c>
      <c r="X4180" s="3"/>
    </row>
    <row r="4181" spans="1:24" x14ac:dyDescent="0.25">
      <c r="A4181" s="1" t="s">
        <v>10504</v>
      </c>
      <c r="B4181" s="1" t="s">
        <v>120</v>
      </c>
      <c r="C4181" s="1" t="s">
        <v>121</v>
      </c>
      <c r="D4181" s="1" t="s">
        <v>3847</v>
      </c>
      <c r="E4181" s="1" t="s">
        <v>1966</v>
      </c>
      <c r="F4181" s="2">
        <v>45276</v>
      </c>
      <c r="G4181" s="2">
        <v>45010</v>
      </c>
      <c r="H4181" s="2" t="str">
        <f>TEXT(Ecommerce_Sales[[#This Row],[Order_Date]],"mmmm")</f>
        <v>March</v>
      </c>
      <c r="I4181" s="2" t="str">
        <f>TEXT(Ecommerce_Sales[[#This Row],[Order_Date]],"yyyy")</f>
        <v>2023</v>
      </c>
      <c r="J4181" s="2" t="str">
        <f>TEXT(Ecommerce_Sales[[#This Row],[Order_Date]],"mmmm")</f>
        <v>March</v>
      </c>
      <c r="K4181" s="1" t="s">
        <v>1947</v>
      </c>
      <c r="L4181" s="1" t="s">
        <v>8590</v>
      </c>
      <c r="M4181" s="1" t="s">
        <v>2058</v>
      </c>
      <c r="N4181" s="1" t="s">
        <v>1950</v>
      </c>
      <c r="O4181" s="3">
        <v>839</v>
      </c>
      <c r="P4181">
        <v>2</v>
      </c>
      <c r="Q4181" s="3">
        <v>1678</v>
      </c>
      <c r="R4181" s="1" t="s">
        <v>1951</v>
      </c>
      <c r="S4181" s="3">
        <v>103</v>
      </c>
      <c r="T4181">
        <v>8</v>
      </c>
      <c r="U4181" t="str">
        <f>IF(Ecommerce_Sales[[#This Row],[Delivery_Time_Days]]&gt;7,"Delay",IF(Ecommerce_Sales[[#This Row],[Delivery_Time_Days]] = 0,"No delivery",IF(Ecommerce_Sales[[#This Row],[Delivery_Time_Days]]&lt;=7,"On-time")))</f>
        <v>Delay</v>
      </c>
      <c r="V4181" s="7">
        <f>Ecommerce_Sales[[#This Row],[Profit]]/Ecommerce_Sales[[#This Row],[Total_Price]]</f>
        <v>0.39988081048867702</v>
      </c>
      <c r="W4181" s="3">
        <v>671</v>
      </c>
      <c r="X4181" s="3"/>
    </row>
    <row r="4182" spans="1:24" x14ac:dyDescent="0.25">
      <c r="A4182" s="1" t="s">
        <v>10505</v>
      </c>
      <c r="B4182" s="1" t="s">
        <v>1203</v>
      </c>
      <c r="C4182" s="1" t="s">
        <v>1204</v>
      </c>
      <c r="D4182" s="1" t="s">
        <v>4004</v>
      </c>
      <c r="E4182" s="1" t="s">
        <v>1981</v>
      </c>
      <c r="F4182" s="2">
        <v>45606</v>
      </c>
      <c r="G4182" s="2">
        <v>45526</v>
      </c>
      <c r="H4182" s="2" t="str">
        <f>TEXT(Ecommerce_Sales[[#This Row],[Order_Date]],"mmmm")</f>
        <v>August</v>
      </c>
      <c r="I4182" s="2" t="str">
        <f>TEXT(Ecommerce_Sales[[#This Row],[Order_Date]],"yyyy")</f>
        <v>2024</v>
      </c>
      <c r="J4182" s="2" t="str">
        <f>TEXT(Ecommerce_Sales[[#This Row],[Order_Date]],"mmmm")</f>
        <v>August</v>
      </c>
      <c r="K4182" s="1" t="s">
        <v>1947</v>
      </c>
      <c r="L4182" s="1" t="s">
        <v>9166</v>
      </c>
      <c r="M4182" s="1" t="s">
        <v>2043</v>
      </c>
      <c r="N4182" s="1" t="s">
        <v>1989</v>
      </c>
      <c r="O4182" s="3">
        <v>436</v>
      </c>
      <c r="P4182">
        <v>1</v>
      </c>
      <c r="Q4182" s="3">
        <v>436</v>
      </c>
      <c r="R4182" s="1" t="s">
        <v>1958</v>
      </c>
      <c r="S4182" s="3">
        <v>30</v>
      </c>
      <c r="T4182">
        <v>9</v>
      </c>
      <c r="U4182" t="str">
        <f>IF(Ecommerce_Sales[[#This Row],[Delivery_Time_Days]]&gt;7,"Delay",IF(Ecommerce_Sales[[#This Row],[Delivery_Time_Days]] = 0,"No delivery",IF(Ecommerce_Sales[[#This Row],[Delivery_Time_Days]]&lt;=7,"On-time")))</f>
        <v>Delay</v>
      </c>
      <c r="V4182" s="7">
        <f>Ecommerce_Sales[[#This Row],[Profit]]/Ecommerce_Sales[[#This Row],[Total_Price]]</f>
        <v>0.25</v>
      </c>
      <c r="W4182" s="3">
        <v>109</v>
      </c>
      <c r="X4182" s="3"/>
    </row>
    <row r="4183" spans="1:24" x14ac:dyDescent="0.25">
      <c r="A4183" s="1" t="s">
        <v>10506</v>
      </c>
      <c r="B4183" s="1" t="s">
        <v>380</v>
      </c>
      <c r="C4183" s="1" t="s">
        <v>381</v>
      </c>
      <c r="D4183" s="1" t="s">
        <v>4572</v>
      </c>
      <c r="E4183" s="1" t="s">
        <v>1966</v>
      </c>
      <c r="F4183" s="2">
        <v>44937</v>
      </c>
      <c r="G4183" s="2">
        <v>45101</v>
      </c>
      <c r="H4183" s="2" t="str">
        <f>TEXT(Ecommerce_Sales[[#This Row],[Order_Date]],"mmmm")</f>
        <v>June</v>
      </c>
      <c r="I4183" s="2" t="str">
        <f>TEXT(Ecommerce_Sales[[#This Row],[Order_Date]],"yyyy")</f>
        <v>2023</v>
      </c>
      <c r="J4183" s="2" t="str">
        <f>TEXT(Ecommerce_Sales[[#This Row],[Order_Date]],"mmmm")</f>
        <v>June</v>
      </c>
      <c r="K4183" s="1" t="s">
        <v>1947</v>
      </c>
      <c r="L4183" s="1" t="s">
        <v>10507</v>
      </c>
      <c r="M4183" s="1" t="s">
        <v>2247</v>
      </c>
      <c r="N4183" s="1" t="s">
        <v>1957</v>
      </c>
      <c r="O4183" s="3">
        <v>778</v>
      </c>
      <c r="P4183">
        <v>2</v>
      </c>
      <c r="Q4183" s="3">
        <v>1557</v>
      </c>
      <c r="R4183" s="1" t="s">
        <v>1951</v>
      </c>
      <c r="S4183" s="3">
        <v>214</v>
      </c>
      <c r="T4183">
        <v>5</v>
      </c>
      <c r="U4183" t="str">
        <f>IF(Ecommerce_Sales[[#This Row],[Delivery_Time_Days]]&gt;7,"Delay",IF(Ecommerce_Sales[[#This Row],[Delivery_Time_Days]] = 0,"No delivery",IF(Ecommerce_Sales[[#This Row],[Delivery_Time_Days]]&lt;=7,"On-time")))</f>
        <v>On-time</v>
      </c>
      <c r="V4183" s="7">
        <f>Ecommerce_Sales[[#This Row],[Profit]]/Ecommerce_Sales[[#This Row],[Total_Price]]</f>
        <v>0.15028901734104047</v>
      </c>
      <c r="W4183" s="3">
        <v>234</v>
      </c>
      <c r="X4183" s="3"/>
    </row>
    <row r="4184" spans="1:24" x14ac:dyDescent="0.25">
      <c r="A4184" s="1" t="s">
        <v>10508</v>
      </c>
      <c r="B4184" s="1" t="s">
        <v>232</v>
      </c>
      <c r="C4184" s="1" t="s">
        <v>233</v>
      </c>
      <c r="D4184" s="1" t="s">
        <v>2138</v>
      </c>
      <c r="E4184" s="1" t="s">
        <v>1946</v>
      </c>
      <c r="F4184" s="2">
        <v>45120</v>
      </c>
      <c r="G4184" s="2">
        <v>45593</v>
      </c>
      <c r="H4184" s="2" t="str">
        <f>TEXT(Ecommerce_Sales[[#This Row],[Order_Date]],"mmmm")</f>
        <v>October</v>
      </c>
      <c r="I4184" s="2" t="str">
        <f>TEXT(Ecommerce_Sales[[#This Row],[Order_Date]],"yyyy")</f>
        <v>2024</v>
      </c>
      <c r="J4184" s="2" t="str">
        <f>TEXT(Ecommerce_Sales[[#This Row],[Order_Date]],"mmmm")</f>
        <v>October</v>
      </c>
      <c r="K4184" s="1" t="s">
        <v>1947</v>
      </c>
      <c r="L4184" s="1" t="s">
        <v>10509</v>
      </c>
      <c r="M4184" s="1" t="s">
        <v>1988</v>
      </c>
      <c r="N4184" s="1" t="s">
        <v>1989</v>
      </c>
      <c r="O4184" s="3">
        <v>288</v>
      </c>
      <c r="P4184">
        <v>1</v>
      </c>
      <c r="Q4184" s="3">
        <v>288</v>
      </c>
      <c r="R4184" s="1" t="s">
        <v>1958</v>
      </c>
      <c r="S4184" s="3">
        <v>37</v>
      </c>
      <c r="T4184">
        <v>6</v>
      </c>
      <c r="U4184" t="str">
        <f>IF(Ecommerce_Sales[[#This Row],[Delivery_Time_Days]]&gt;7,"Delay",IF(Ecommerce_Sales[[#This Row],[Delivery_Time_Days]] = 0,"No delivery",IF(Ecommerce_Sales[[#This Row],[Delivery_Time_Days]]&lt;=7,"On-time")))</f>
        <v>On-time</v>
      </c>
      <c r="V4184" s="7">
        <f>Ecommerce_Sales[[#This Row],[Profit]]/Ecommerce_Sales[[#This Row],[Total_Price]]</f>
        <v>0.25</v>
      </c>
      <c r="W4184" s="3">
        <v>72</v>
      </c>
      <c r="X4184" s="3"/>
    </row>
    <row r="4185" spans="1:24" x14ac:dyDescent="0.25">
      <c r="A4185" s="1" t="s">
        <v>10510</v>
      </c>
      <c r="B4185" s="1" t="s">
        <v>198</v>
      </c>
      <c r="C4185" s="1" t="s">
        <v>199</v>
      </c>
      <c r="D4185" s="1" t="s">
        <v>3324</v>
      </c>
      <c r="E4185" s="1" t="s">
        <v>2005</v>
      </c>
      <c r="F4185" s="2">
        <v>45019</v>
      </c>
      <c r="G4185" s="2">
        <v>45149</v>
      </c>
      <c r="H4185" s="2" t="str">
        <f>TEXT(Ecommerce_Sales[[#This Row],[Order_Date]],"mmmm")</f>
        <v>August</v>
      </c>
      <c r="I4185" s="2" t="str">
        <f>TEXT(Ecommerce_Sales[[#This Row],[Order_Date]],"yyyy")</f>
        <v>2023</v>
      </c>
      <c r="J4185" s="2" t="str">
        <f>TEXT(Ecommerce_Sales[[#This Row],[Order_Date]],"mmmm")</f>
        <v>August</v>
      </c>
      <c r="K4185" s="1" t="s">
        <v>1947</v>
      </c>
      <c r="L4185" s="1" t="s">
        <v>6719</v>
      </c>
      <c r="M4185" s="1" t="s">
        <v>2079</v>
      </c>
      <c r="N4185" s="1" t="s">
        <v>1973</v>
      </c>
      <c r="O4185" s="3">
        <v>76</v>
      </c>
      <c r="P4185">
        <v>2</v>
      </c>
      <c r="Q4185" s="3">
        <v>153</v>
      </c>
      <c r="R4185" s="1" t="s">
        <v>1958</v>
      </c>
      <c r="S4185" s="3">
        <v>12</v>
      </c>
      <c r="T4185">
        <v>9</v>
      </c>
      <c r="U4185" t="str">
        <f>IF(Ecommerce_Sales[[#This Row],[Delivery_Time_Days]]&gt;7,"Delay",IF(Ecommerce_Sales[[#This Row],[Delivery_Time_Days]] = 0,"No delivery",IF(Ecommerce_Sales[[#This Row],[Delivery_Time_Days]]&lt;=7,"On-time")))</f>
        <v>Delay</v>
      </c>
      <c r="V4185" s="7">
        <f>Ecommerce_Sales[[#This Row],[Profit]]/Ecommerce_Sales[[#This Row],[Total_Price]]</f>
        <v>0.30065359477124182</v>
      </c>
      <c r="W4185" s="3">
        <v>46</v>
      </c>
      <c r="X4185" s="3"/>
    </row>
    <row r="4186" spans="1:24" x14ac:dyDescent="0.25">
      <c r="A4186" s="1" t="s">
        <v>10511</v>
      </c>
      <c r="B4186" s="1" t="s">
        <v>1539</v>
      </c>
      <c r="C4186" s="1" t="s">
        <v>1540</v>
      </c>
      <c r="D4186" s="1" t="s">
        <v>2825</v>
      </c>
      <c r="E4186" s="1" t="s">
        <v>1981</v>
      </c>
      <c r="F4186" s="2">
        <v>45031</v>
      </c>
      <c r="G4186" s="2">
        <v>45265</v>
      </c>
      <c r="H4186" s="2" t="str">
        <f>TEXT(Ecommerce_Sales[[#This Row],[Order_Date]],"mmmm")</f>
        <v>December</v>
      </c>
      <c r="I4186" s="2" t="str">
        <f>TEXT(Ecommerce_Sales[[#This Row],[Order_Date]],"yyyy")</f>
        <v>2023</v>
      </c>
      <c r="J4186" s="2" t="str">
        <f>TEXT(Ecommerce_Sales[[#This Row],[Order_Date]],"mmmm")</f>
        <v>December</v>
      </c>
      <c r="K4186" s="1" t="s">
        <v>1986</v>
      </c>
      <c r="L4186" s="1" t="s">
        <v>10512</v>
      </c>
      <c r="M4186" s="1" t="s">
        <v>2002</v>
      </c>
      <c r="N4186" s="1" t="s">
        <v>1989</v>
      </c>
      <c r="O4186" s="3">
        <v>458</v>
      </c>
      <c r="P4186">
        <v>2</v>
      </c>
      <c r="Q4186" s="3">
        <v>916</v>
      </c>
      <c r="R4186" s="1" t="s">
        <v>1958</v>
      </c>
      <c r="S4186" s="3">
        <v>83</v>
      </c>
      <c r="U4186" t="str">
        <f>IF(Ecommerce_Sales[[#This Row],[Delivery_Time_Days]]&gt;7,"Delay",IF(Ecommerce_Sales[[#This Row],[Delivery_Time_Days]] = 0,"No delivery",IF(Ecommerce_Sales[[#This Row],[Delivery_Time_Days]]&lt;=7,"On-time")))</f>
        <v>No delivery</v>
      </c>
      <c r="V4186" s="7">
        <f>Ecommerce_Sales[[#This Row],[Profit]]/Ecommerce_Sales[[#This Row],[Total_Price]]</f>
        <v>0.25</v>
      </c>
      <c r="W4186" s="3">
        <v>229</v>
      </c>
      <c r="X4186" s="3"/>
    </row>
    <row r="4187" spans="1:24" x14ac:dyDescent="0.25">
      <c r="A4187" s="1" t="s">
        <v>10513</v>
      </c>
      <c r="B4187" s="1" t="s">
        <v>124</v>
      </c>
      <c r="C4187" s="1" t="s">
        <v>125</v>
      </c>
      <c r="D4187" s="1" t="s">
        <v>2702</v>
      </c>
      <c r="E4187" s="1" t="s">
        <v>1954</v>
      </c>
      <c r="F4187" s="2">
        <v>44985</v>
      </c>
      <c r="G4187" s="2">
        <v>45130</v>
      </c>
      <c r="H4187" s="2" t="str">
        <f>TEXT(Ecommerce_Sales[[#This Row],[Order_Date]],"mmmm")</f>
        <v>July</v>
      </c>
      <c r="I4187" s="2" t="str">
        <f>TEXT(Ecommerce_Sales[[#This Row],[Order_Date]],"yyyy")</f>
        <v>2023</v>
      </c>
      <c r="J4187" s="2" t="str">
        <f>TEXT(Ecommerce_Sales[[#This Row],[Order_Date]],"mmmm")</f>
        <v>July</v>
      </c>
      <c r="K4187" s="1" t="s">
        <v>1947</v>
      </c>
      <c r="L4187" s="1" t="s">
        <v>7653</v>
      </c>
      <c r="M4187" s="1" t="s">
        <v>2079</v>
      </c>
      <c r="N4187" s="1" t="s">
        <v>1973</v>
      </c>
      <c r="O4187" s="3">
        <v>723</v>
      </c>
      <c r="P4187">
        <v>2</v>
      </c>
      <c r="Q4187" s="3">
        <v>1447</v>
      </c>
      <c r="R4187" s="1" t="s">
        <v>1958</v>
      </c>
      <c r="S4187" s="3">
        <v>184</v>
      </c>
      <c r="T4187">
        <v>4</v>
      </c>
      <c r="U4187" t="str">
        <f>IF(Ecommerce_Sales[[#This Row],[Delivery_Time_Days]]&gt;7,"Delay",IF(Ecommerce_Sales[[#This Row],[Delivery_Time_Days]] = 0,"No delivery",IF(Ecommerce_Sales[[#This Row],[Delivery_Time_Days]]&lt;=7,"On-time")))</f>
        <v>On-time</v>
      </c>
      <c r="V4187" s="7">
        <f>Ecommerce_Sales[[#This Row],[Profit]]/Ecommerce_Sales[[#This Row],[Total_Price]]</f>
        <v>0.29993089149965446</v>
      </c>
      <c r="W4187" s="3">
        <v>434</v>
      </c>
      <c r="X4187" s="3"/>
    </row>
    <row r="4188" spans="1:24" x14ac:dyDescent="0.25">
      <c r="A4188" s="1" t="s">
        <v>10514</v>
      </c>
      <c r="B4188" s="1" t="s">
        <v>965</v>
      </c>
      <c r="C4188" s="1" t="s">
        <v>966</v>
      </c>
      <c r="D4188" s="1" t="s">
        <v>3486</v>
      </c>
      <c r="E4188" s="1" t="s">
        <v>1946</v>
      </c>
      <c r="F4188" s="2">
        <v>45032</v>
      </c>
      <c r="G4188" s="2">
        <v>44953</v>
      </c>
      <c r="H4188" s="2" t="str">
        <f>TEXT(Ecommerce_Sales[[#This Row],[Order_Date]],"mmmm")</f>
        <v>January</v>
      </c>
      <c r="I4188" s="2" t="str">
        <f>TEXT(Ecommerce_Sales[[#This Row],[Order_Date]],"yyyy")</f>
        <v>2023</v>
      </c>
      <c r="J4188" s="2" t="str">
        <f>TEXT(Ecommerce_Sales[[#This Row],[Order_Date]],"mmmm")</f>
        <v>January</v>
      </c>
      <c r="K4188" s="1" t="s">
        <v>1992</v>
      </c>
      <c r="L4188" s="1" t="s">
        <v>10515</v>
      </c>
      <c r="M4188" s="1" t="s">
        <v>2002</v>
      </c>
      <c r="N4188" s="1" t="s">
        <v>1989</v>
      </c>
      <c r="O4188" s="3">
        <v>739</v>
      </c>
      <c r="P4188">
        <v>2</v>
      </c>
      <c r="Q4188" s="3">
        <v>1478</v>
      </c>
      <c r="R4188" s="1" t="s">
        <v>1958</v>
      </c>
      <c r="S4188" s="3">
        <v>90</v>
      </c>
      <c r="U4188" t="str">
        <f>IF(Ecommerce_Sales[[#This Row],[Delivery_Time_Days]]&gt;7,"Delay",IF(Ecommerce_Sales[[#This Row],[Delivery_Time_Days]] = 0,"No delivery",IF(Ecommerce_Sales[[#This Row],[Delivery_Time_Days]]&lt;=7,"On-time")))</f>
        <v>No delivery</v>
      </c>
      <c r="V4188" s="7">
        <f>Ecommerce_Sales[[#This Row],[Profit]]/Ecommerce_Sales[[#This Row],[Total_Price]]</f>
        <v>0.2496617050067659</v>
      </c>
      <c r="W4188" s="3">
        <v>369</v>
      </c>
      <c r="X4188" s="3"/>
    </row>
    <row r="4189" spans="1:24" x14ac:dyDescent="0.25">
      <c r="A4189" s="1" t="s">
        <v>10516</v>
      </c>
      <c r="B4189" s="1" t="s">
        <v>738</v>
      </c>
      <c r="C4189" s="1" t="s">
        <v>739</v>
      </c>
      <c r="D4189" s="1" t="s">
        <v>3005</v>
      </c>
      <c r="E4189" s="1" t="s">
        <v>1996</v>
      </c>
      <c r="F4189" s="2">
        <v>45601</v>
      </c>
      <c r="G4189" s="2">
        <v>45626</v>
      </c>
      <c r="H4189" s="2" t="str">
        <f>TEXT(Ecommerce_Sales[[#This Row],[Order_Date]],"mmmm")</f>
        <v>November</v>
      </c>
      <c r="I4189" s="2" t="str">
        <f>TEXT(Ecommerce_Sales[[#This Row],[Order_Date]],"yyyy")</f>
        <v>2024</v>
      </c>
      <c r="J4189" s="2" t="str">
        <f>TEXT(Ecommerce_Sales[[#This Row],[Order_Date]],"mmmm")</f>
        <v>November</v>
      </c>
      <c r="K4189" s="1" t="s">
        <v>1992</v>
      </c>
      <c r="L4189" s="1" t="s">
        <v>10517</v>
      </c>
      <c r="M4189" s="1" t="s">
        <v>2043</v>
      </c>
      <c r="N4189" s="1" t="s">
        <v>1989</v>
      </c>
      <c r="O4189" s="3">
        <v>1197</v>
      </c>
      <c r="P4189">
        <v>1</v>
      </c>
      <c r="Q4189" s="3">
        <v>1197</v>
      </c>
      <c r="R4189" s="1" t="s">
        <v>2008</v>
      </c>
      <c r="S4189" s="3">
        <v>143</v>
      </c>
      <c r="U4189" t="str">
        <f>IF(Ecommerce_Sales[[#This Row],[Delivery_Time_Days]]&gt;7,"Delay",IF(Ecommerce_Sales[[#This Row],[Delivery_Time_Days]] = 0,"No delivery",IF(Ecommerce_Sales[[#This Row],[Delivery_Time_Days]]&lt;=7,"On-time")))</f>
        <v>No delivery</v>
      </c>
      <c r="V4189" s="7">
        <f>Ecommerce_Sales[[#This Row],[Profit]]/Ecommerce_Sales[[#This Row],[Total_Price]]</f>
        <v>0.24979114452798662</v>
      </c>
      <c r="W4189" s="3">
        <v>299</v>
      </c>
      <c r="X4189" s="3"/>
    </row>
    <row r="4190" spans="1:24" x14ac:dyDescent="0.25">
      <c r="A4190" s="1" t="s">
        <v>10518</v>
      </c>
      <c r="B4190" s="1" t="s">
        <v>1230</v>
      </c>
      <c r="C4190" s="1" t="s">
        <v>1231</v>
      </c>
      <c r="D4190" s="1" t="s">
        <v>2547</v>
      </c>
      <c r="E4190" s="1" t="s">
        <v>1966</v>
      </c>
      <c r="F4190" s="2">
        <v>45218</v>
      </c>
      <c r="G4190" s="2">
        <v>45124</v>
      </c>
      <c r="H4190" s="2" t="str">
        <f>TEXT(Ecommerce_Sales[[#This Row],[Order_Date]],"mmmm")</f>
        <v>July</v>
      </c>
      <c r="I4190" s="2" t="str">
        <f>TEXT(Ecommerce_Sales[[#This Row],[Order_Date]],"yyyy")</f>
        <v>2023</v>
      </c>
      <c r="J4190" s="2" t="str">
        <f>TEXT(Ecommerce_Sales[[#This Row],[Order_Date]],"mmmm")</f>
        <v>July</v>
      </c>
      <c r="K4190" s="1" t="s">
        <v>1986</v>
      </c>
      <c r="L4190" s="1" t="s">
        <v>10519</v>
      </c>
      <c r="M4190" s="1" t="s">
        <v>2007</v>
      </c>
      <c r="N4190" s="1" t="s">
        <v>1973</v>
      </c>
      <c r="O4190" s="3">
        <v>241</v>
      </c>
      <c r="P4190">
        <v>5</v>
      </c>
      <c r="Q4190" s="3">
        <v>1206</v>
      </c>
      <c r="R4190" s="1" t="s">
        <v>1958</v>
      </c>
      <c r="S4190" s="3">
        <v>122</v>
      </c>
      <c r="U4190" t="str">
        <f>IF(Ecommerce_Sales[[#This Row],[Delivery_Time_Days]]&gt;7,"Delay",IF(Ecommerce_Sales[[#This Row],[Delivery_Time_Days]] = 0,"No delivery",IF(Ecommerce_Sales[[#This Row],[Delivery_Time_Days]]&lt;=7,"On-time")))</f>
        <v>No delivery</v>
      </c>
      <c r="V4190" s="7">
        <f>Ecommerce_Sales[[#This Row],[Profit]]/Ecommerce_Sales[[#This Row],[Total_Price]]</f>
        <v>0.30016583747927034</v>
      </c>
      <c r="W4190" s="3">
        <v>362</v>
      </c>
      <c r="X4190" s="3"/>
    </row>
    <row r="4191" spans="1:24" x14ac:dyDescent="0.25">
      <c r="A4191" s="1" t="s">
        <v>10520</v>
      </c>
      <c r="B4191" s="1" t="s">
        <v>1013</v>
      </c>
      <c r="C4191" s="1" t="s">
        <v>1014</v>
      </c>
      <c r="D4191" s="1" t="s">
        <v>6207</v>
      </c>
      <c r="E4191" s="1" t="s">
        <v>1966</v>
      </c>
      <c r="F4191" s="2">
        <v>45593</v>
      </c>
      <c r="G4191" s="2">
        <v>45318</v>
      </c>
      <c r="H4191" s="2" t="str">
        <f>TEXT(Ecommerce_Sales[[#This Row],[Order_Date]],"mmmm")</f>
        <v>January</v>
      </c>
      <c r="I4191" s="2" t="str">
        <f>TEXT(Ecommerce_Sales[[#This Row],[Order_Date]],"yyyy")</f>
        <v>2024</v>
      </c>
      <c r="J4191" s="2" t="str">
        <f>TEXT(Ecommerce_Sales[[#This Row],[Order_Date]],"mmmm")</f>
        <v>January</v>
      </c>
      <c r="K4191" s="1" t="s">
        <v>1947</v>
      </c>
      <c r="L4191" s="1" t="s">
        <v>10521</v>
      </c>
      <c r="M4191" s="1" t="s">
        <v>1988</v>
      </c>
      <c r="N4191" s="1" t="s">
        <v>1989</v>
      </c>
      <c r="O4191" s="3">
        <v>116</v>
      </c>
      <c r="P4191">
        <v>1</v>
      </c>
      <c r="Q4191" s="3">
        <v>116</v>
      </c>
      <c r="R4191" s="1" t="s">
        <v>1958</v>
      </c>
      <c r="S4191" s="3">
        <v>11</v>
      </c>
      <c r="T4191">
        <v>8</v>
      </c>
      <c r="U4191" t="str">
        <f>IF(Ecommerce_Sales[[#This Row],[Delivery_Time_Days]]&gt;7,"Delay",IF(Ecommerce_Sales[[#This Row],[Delivery_Time_Days]] = 0,"No delivery",IF(Ecommerce_Sales[[#This Row],[Delivery_Time_Days]]&lt;=7,"On-time")))</f>
        <v>Delay</v>
      </c>
      <c r="V4191" s="7">
        <f>Ecommerce_Sales[[#This Row],[Profit]]/Ecommerce_Sales[[#This Row],[Total_Price]]</f>
        <v>0.25</v>
      </c>
      <c r="W4191" s="3">
        <v>29</v>
      </c>
      <c r="X4191" s="3"/>
    </row>
    <row r="4192" spans="1:24" x14ac:dyDescent="0.25">
      <c r="A4192" s="1" t="s">
        <v>10522</v>
      </c>
      <c r="B4192" s="1" t="s">
        <v>1215</v>
      </c>
      <c r="C4192" s="1" t="s">
        <v>1216</v>
      </c>
      <c r="D4192" s="1" t="s">
        <v>3272</v>
      </c>
      <c r="E4192" s="1" t="s">
        <v>1981</v>
      </c>
      <c r="F4192" s="2">
        <v>45446</v>
      </c>
      <c r="G4192" s="2">
        <v>45012</v>
      </c>
      <c r="H4192" s="2" t="str">
        <f>TEXT(Ecommerce_Sales[[#This Row],[Order_Date]],"mmmm")</f>
        <v>March</v>
      </c>
      <c r="I4192" s="2" t="str">
        <f>TEXT(Ecommerce_Sales[[#This Row],[Order_Date]],"yyyy")</f>
        <v>2023</v>
      </c>
      <c r="J4192" s="2" t="str">
        <f>TEXT(Ecommerce_Sales[[#This Row],[Order_Date]],"mmmm")</f>
        <v>March</v>
      </c>
      <c r="K4192" s="1" t="s">
        <v>1947</v>
      </c>
      <c r="L4192" s="1" t="s">
        <v>6332</v>
      </c>
      <c r="M4192" s="1" t="s">
        <v>2007</v>
      </c>
      <c r="N4192" s="1" t="s">
        <v>1973</v>
      </c>
      <c r="O4192" s="3">
        <v>292</v>
      </c>
      <c r="P4192">
        <v>1</v>
      </c>
      <c r="Q4192" s="3">
        <v>292</v>
      </c>
      <c r="R4192" s="1" t="s">
        <v>1958</v>
      </c>
      <c r="S4192" s="3">
        <v>19</v>
      </c>
      <c r="T4192">
        <v>3</v>
      </c>
      <c r="U4192" t="str">
        <f>IF(Ecommerce_Sales[[#This Row],[Delivery_Time_Days]]&gt;7,"Delay",IF(Ecommerce_Sales[[#This Row],[Delivery_Time_Days]] = 0,"No delivery",IF(Ecommerce_Sales[[#This Row],[Delivery_Time_Days]]&lt;=7,"On-time")))</f>
        <v>On-time</v>
      </c>
      <c r="V4192" s="7">
        <f>Ecommerce_Sales[[#This Row],[Profit]]/Ecommerce_Sales[[#This Row],[Total_Price]]</f>
        <v>0.30136986301369861</v>
      </c>
      <c r="W4192" s="3">
        <v>88</v>
      </c>
      <c r="X4192" s="3"/>
    </row>
    <row r="4193" spans="1:24" x14ac:dyDescent="0.25">
      <c r="A4193" s="1" t="s">
        <v>10523</v>
      </c>
      <c r="B4193" s="1" t="s">
        <v>1185</v>
      </c>
      <c r="C4193" s="1" t="s">
        <v>1186</v>
      </c>
      <c r="D4193" s="1" t="s">
        <v>5635</v>
      </c>
      <c r="E4193" s="1" t="s">
        <v>1946</v>
      </c>
      <c r="F4193" s="2">
        <v>45269</v>
      </c>
      <c r="G4193" s="2">
        <v>45261</v>
      </c>
      <c r="H4193" s="2" t="str">
        <f>TEXT(Ecommerce_Sales[[#This Row],[Order_Date]],"mmmm")</f>
        <v>December</v>
      </c>
      <c r="I4193" s="2" t="str">
        <f>TEXT(Ecommerce_Sales[[#This Row],[Order_Date]],"yyyy")</f>
        <v>2023</v>
      </c>
      <c r="J4193" s="2" t="str">
        <f>TEXT(Ecommerce_Sales[[#This Row],[Order_Date]],"mmmm")</f>
        <v>December</v>
      </c>
      <c r="K4193" s="1" t="s">
        <v>1947</v>
      </c>
      <c r="L4193" s="1" t="s">
        <v>10524</v>
      </c>
      <c r="M4193" s="1" t="s">
        <v>1972</v>
      </c>
      <c r="N4193" s="1" t="s">
        <v>1973</v>
      </c>
      <c r="O4193" s="3">
        <v>361</v>
      </c>
      <c r="P4193">
        <v>10</v>
      </c>
      <c r="Q4193" s="3">
        <v>3613</v>
      </c>
      <c r="R4193" s="1" t="s">
        <v>1951</v>
      </c>
      <c r="S4193" s="3">
        <v>282</v>
      </c>
      <c r="T4193">
        <v>5</v>
      </c>
      <c r="U4193" t="str">
        <f>IF(Ecommerce_Sales[[#This Row],[Delivery_Time_Days]]&gt;7,"Delay",IF(Ecommerce_Sales[[#This Row],[Delivery_Time_Days]] = 0,"No delivery",IF(Ecommerce_Sales[[#This Row],[Delivery_Time_Days]]&lt;=7,"On-time")))</f>
        <v>On-time</v>
      </c>
      <c r="V4193" s="7">
        <f>Ecommerce_Sales[[#This Row],[Profit]]/Ecommerce_Sales[[#This Row],[Total_Price]]</f>
        <v>0.30002767783005813</v>
      </c>
      <c r="W4193" s="3">
        <v>1084</v>
      </c>
      <c r="X4193" s="3"/>
    </row>
    <row r="4194" spans="1:24" x14ac:dyDescent="0.25">
      <c r="A4194" s="1" t="s">
        <v>10525</v>
      </c>
      <c r="B4194" s="1" t="s">
        <v>1728</v>
      </c>
      <c r="C4194" s="1" t="s">
        <v>1729</v>
      </c>
      <c r="D4194" s="1" t="s">
        <v>2264</v>
      </c>
      <c r="E4194" s="1" t="s">
        <v>1954</v>
      </c>
      <c r="F4194" s="2">
        <v>45537</v>
      </c>
      <c r="G4194" s="2">
        <v>45008</v>
      </c>
      <c r="H4194" s="2" t="str">
        <f>TEXT(Ecommerce_Sales[[#This Row],[Order_Date]],"mmmm")</f>
        <v>March</v>
      </c>
      <c r="I4194" s="2" t="str">
        <f>TEXT(Ecommerce_Sales[[#This Row],[Order_Date]],"yyyy")</f>
        <v>2023</v>
      </c>
      <c r="J4194" s="2" t="str">
        <f>TEXT(Ecommerce_Sales[[#This Row],[Order_Date]],"mmmm")</f>
        <v>March</v>
      </c>
      <c r="K4194" s="1" t="s">
        <v>1986</v>
      </c>
      <c r="L4194" s="1" t="s">
        <v>10526</v>
      </c>
      <c r="M4194" s="1" t="s">
        <v>1998</v>
      </c>
      <c r="N4194" s="1" t="s">
        <v>1973</v>
      </c>
      <c r="O4194" s="3">
        <v>570</v>
      </c>
      <c r="P4194">
        <v>1</v>
      </c>
      <c r="Q4194" s="3">
        <v>570</v>
      </c>
      <c r="R4194" s="1" t="s">
        <v>1958</v>
      </c>
      <c r="S4194" s="3">
        <v>85</v>
      </c>
      <c r="U4194" t="str">
        <f>IF(Ecommerce_Sales[[#This Row],[Delivery_Time_Days]]&gt;7,"Delay",IF(Ecommerce_Sales[[#This Row],[Delivery_Time_Days]] = 0,"No delivery",IF(Ecommerce_Sales[[#This Row],[Delivery_Time_Days]]&lt;=7,"On-time")))</f>
        <v>No delivery</v>
      </c>
      <c r="V4194" s="7">
        <f>Ecommerce_Sales[[#This Row],[Profit]]/Ecommerce_Sales[[#This Row],[Total_Price]]</f>
        <v>0.3</v>
      </c>
      <c r="W4194" s="3">
        <v>171</v>
      </c>
      <c r="X4194" s="3"/>
    </row>
    <row r="4195" spans="1:24" x14ac:dyDescent="0.25">
      <c r="A4195" s="1" t="s">
        <v>10527</v>
      </c>
      <c r="B4195" s="1" t="s">
        <v>1661</v>
      </c>
      <c r="C4195" s="1" t="s">
        <v>1662</v>
      </c>
      <c r="D4195" s="1" t="s">
        <v>3185</v>
      </c>
      <c r="E4195" s="1" t="s">
        <v>1981</v>
      </c>
      <c r="F4195" s="2">
        <v>45037</v>
      </c>
      <c r="G4195" s="2">
        <v>45441</v>
      </c>
      <c r="H4195" s="2" t="str">
        <f>TEXT(Ecommerce_Sales[[#This Row],[Order_Date]],"mmmm")</f>
        <v>May</v>
      </c>
      <c r="I4195" s="2" t="str">
        <f>TEXT(Ecommerce_Sales[[#This Row],[Order_Date]],"yyyy")</f>
        <v>2024</v>
      </c>
      <c r="J4195" s="2" t="str">
        <f>TEXT(Ecommerce_Sales[[#This Row],[Order_Date]],"mmmm")</f>
        <v>May</v>
      </c>
      <c r="K4195" s="1" t="s">
        <v>1947</v>
      </c>
      <c r="L4195" s="1" t="s">
        <v>10528</v>
      </c>
      <c r="M4195" s="1" t="s">
        <v>1963</v>
      </c>
      <c r="N4195" s="1" t="s">
        <v>1957</v>
      </c>
      <c r="O4195" s="3">
        <v>630</v>
      </c>
      <c r="P4195">
        <v>4</v>
      </c>
      <c r="Q4195" s="3">
        <v>2522</v>
      </c>
      <c r="R4195" s="1" t="s">
        <v>2008</v>
      </c>
      <c r="S4195" s="3">
        <v>185</v>
      </c>
      <c r="T4195">
        <v>7</v>
      </c>
      <c r="U4195" t="str">
        <f>IF(Ecommerce_Sales[[#This Row],[Delivery_Time_Days]]&gt;7,"Delay",IF(Ecommerce_Sales[[#This Row],[Delivery_Time_Days]] = 0,"No delivery",IF(Ecommerce_Sales[[#This Row],[Delivery_Time_Days]]&lt;=7,"On-time")))</f>
        <v>On-time</v>
      </c>
      <c r="V4195" s="7">
        <f>Ecommerce_Sales[[#This Row],[Profit]]/Ecommerce_Sales[[#This Row],[Total_Price]]</f>
        <v>0.14988104678826328</v>
      </c>
      <c r="W4195" s="3">
        <v>378</v>
      </c>
      <c r="X4195" s="3"/>
    </row>
    <row r="4196" spans="1:24" x14ac:dyDescent="0.25">
      <c r="A4196" s="1" t="s">
        <v>10529</v>
      </c>
      <c r="B4196" s="1" t="s">
        <v>1403</v>
      </c>
      <c r="C4196" s="1" t="s">
        <v>1404</v>
      </c>
      <c r="D4196" s="1" t="s">
        <v>2965</v>
      </c>
      <c r="E4196" s="1" t="s">
        <v>1996</v>
      </c>
      <c r="F4196" s="2">
        <v>45050</v>
      </c>
      <c r="G4196" s="2">
        <v>45201</v>
      </c>
      <c r="H4196" s="2" t="str">
        <f>TEXT(Ecommerce_Sales[[#This Row],[Order_Date]],"mmmm")</f>
        <v>October</v>
      </c>
      <c r="I4196" s="2" t="str">
        <f>TEXT(Ecommerce_Sales[[#This Row],[Order_Date]],"yyyy")</f>
        <v>2023</v>
      </c>
      <c r="J4196" s="2" t="str">
        <f>TEXT(Ecommerce_Sales[[#This Row],[Order_Date]],"mmmm")</f>
        <v>October</v>
      </c>
      <c r="K4196" s="1" t="s">
        <v>1947</v>
      </c>
      <c r="L4196" s="1" t="s">
        <v>4148</v>
      </c>
      <c r="M4196" s="1" t="s">
        <v>1968</v>
      </c>
      <c r="N4196" s="1" t="s">
        <v>1957</v>
      </c>
      <c r="O4196" s="3">
        <v>339</v>
      </c>
      <c r="P4196">
        <v>6</v>
      </c>
      <c r="Q4196" s="3">
        <v>2036</v>
      </c>
      <c r="R4196" s="1" t="s">
        <v>1958</v>
      </c>
      <c r="S4196" s="3">
        <v>185</v>
      </c>
      <c r="T4196">
        <v>9</v>
      </c>
      <c r="U4196" t="str">
        <f>IF(Ecommerce_Sales[[#This Row],[Delivery_Time_Days]]&gt;7,"Delay",IF(Ecommerce_Sales[[#This Row],[Delivery_Time_Days]] = 0,"No delivery",IF(Ecommerce_Sales[[#This Row],[Delivery_Time_Days]]&lt;=7,"On-time")))</f>
        <v>Delay</v>
      </c>
      <c r="V4196" s="7">
        <f>Ecommerce_Sales[[#This Row],[Profit]]/Ecommerce_Sales[[#This Row],[Total_Price]]</f>
        <v>0.14980353634577603</v>
      </c>
      <c r="W4196" s="3">
        <v>305</v>
      </c>
      <c r="X4196" s="3"/>
    </row>
    <row r="4197" spans="1:24" x14ac:dyDescent="0.25">
      <c r="A4197" s="1" t="s">
        <v>10530</v>
      </c>
      <c r="B4197" s="1" t="s">
        <v>424</v>
      </c>
      <c r="C4197" s="1" t="s">
        <v>425</v>
      </c>
      <c r="D4197" s="1" t="s">
        <v>3948</v>
      </c>
      <c r="E4197" s="1" t="s">
        <v>1954</v>
      </c>
      <c r="F4197" s="2">
        <v>45025</v>
      </c>
      <c r="G4197" s="2">
        <v>45333</v>
      </c>
      <c r="H4197" s="2" t="str">
        <f>TEXT(Ecommerce_Sales[[#This Row],[Order_Date]],"mmmm")</f>
        <v>February</v>
      </c>
      <c r="I4197" s="2" t="str">
        <f>TEXT(Ecommerce_Sales[[#This Row],[Order_Date]],"yyyy")</f>
        <v>2024</v>
      </c>
      <c r="J4197" s="2" t="str">
        <f>TEXT(Ecommerce_Sales[[#This Row],[Order_Date]],"mmmm")</f>
        <v>February</v>
      </c>
      <c r="K4197" s="1" t="s">
        <v>1947</v>
      </c>
      <c r="L4197" s="1" t="s">
        <v>10531</v>
      </c>
      <c r="M4197" s="1" t="s">
        <v>2047</v>
      </c>
      <c r="N4197" s="1" t="s">
        <v>1989</v>
      </c>
      <c r="O4197" s="3">
        <v>109</v>
      </c>
      <c r="P4197">
        <v>4</v>
      </c>
      <c r="Q4197" s="3">
        <v>435</v>
      </c>
      <c r="R4197" s="1" t="s">
        <v>1951</v>
      </c>
      <c r="S4197" s="3">
        <v>63</v>
      </c>
      <c r="T4197">
        <v>2</v>
      </c>
      <c r="U4197" t="str">
        <f>IF(Ecommerce_Sales[[#This Row],[Delivery_Time_Days]]&gt;7,"Delay",IF(Ecommerce_Sales[[#This Row],[Delivery_Time_Days]] = 0,"No delivery",IF(Ecommerce_Sales[[#This Row],[Delivery_Time_Days]]&lt;=7,"On-time")))</f>
        <v>On-time</v>
      </c>
      <c r="V4197" s="7">
        <f>Ecommerce_Sales[[#This Row],[Profit]]/Ecommerce_Sales[[#This Row],[Total_Price]]</f>
        <v>0.25057471264367814</v>
      </c>
      <c r="W4197" s="3">
        <v>109</v>
      </c>
      <c r="X4197" s="3"/>
    </row>
    <row r="4198" spans="1:24" x14ac:dyDescent="0.25">
      <c r="A4198" s="1" t="s">
        <v>10532</v>
      </c>
      <c r="B4198" s="1" t="s">
        <v>894</v>
      </c>
      <c r="C4198" s="1" t="s">
        <v>895</v>
      </c>
      <c r="D4198" s="1" t="s">
        <v>2102</v>
      </c>
      <c r="E4198" s="1" t="s">
        <v>1966</v>
      </c>
      <c r="F4198" s="2">
        <v>45311</v>
      </c>
      <c r="G4198" s="2">
        <v>45340</v>
      </c>
      <c r="H4198" s="2" t="str">
        <f>TEXT(Ecommerce_Sales[[#This Row],[Order_Date]],"mmmm")</f>
        <v>February</v>
      </c>
      <c r="I4198" s="2" t="str">
        <f>TEXT(Ecommerce_Sales[[#This Row],[Order_Date]],"yyyy")</f>
        <v>2024</v>
      </c>
      <c r="J4198" s="2" t="str">
        <f>TEXT(Ecommerce_Sales[[#This Row],[Order_Date]],"mmmm")</f>
        <v>February</v>
      </c>
      <c r="K4198" s="1" t="s">
        <v>1947</v>
      </c>
      <c r="L4198" s="1" t="s">
        <v>10524</v>
      </c>
      <c r="M4198" s="1" t="s">
        <v>2007</v>
      </c>
      <c r="N4198" s="1" t="s">
        <v>1973</v>
      </c>
      <c r="O4198" s="3">
        <v>536</v>
      </c>
      <c r="P4198">
        <v>3</v>
      </c>
      <c r="Q4198" s="3">
        <v>1608</v>
      </c>
      <c r="R4198" s="1" t="s">
        <v>2008</v>
      </c>
      <c r="S4198" s="3">
        <v>216</v>
      </c>
      <c r="T4198">
        <v>7</v>
      </c>
      <c r="U4198" t="str">
        <f>IF(Ecommerce_Sales[[#This Row],[Delivery_Time_Days]]&gt;7,"Delay",IF(Ecommerce_Sales[[#This Row],[Delivery_Time_Days]] = 0,"No delivery",IF(Ecommerce_Sales[[#This Row],[Delivery_Time_Days]]&lt;=7,"On-time")))</f>
        <v>On-time</v>
      </c>
      <c r="V4198" s="7">
        <f>Ecommerce_Sales[[#This Row],[Profit]]/Ecommerce_Sales[[#This Row],[Total_Price]]</f>
        <v>0.29975124378109452</v>
      </c>
      <c r="W4198" s="3">
        <v>482</v>
      </c>
      <c r="X4198" s="3"/>
    </row>
    <row r="4199" spans="1:24" x14ac:dyDescent="0.25">
      <c r="A4199" s="1" t="s">
        <v>10533</v>
      </c>
      <c r="B4199" s="1" t="s">
        <v>1049</v>
      </c>
      <c r="C4199" s="1" t="s">
        <v>1050</v>
      </c>
      <c r="D4199" s="1" t="s">
        <v>6808</v>
      </c>
      <c r="E4199" s="1" t="s">
        <v>1981</v>
      </c>
      <c r="F4199" s="2">
        <v>45452</v>
      </c>
      <c r="G4199" s="2">
        <v>45473</v>
      </c>
      <c r="H4199" s="2" t="str">
        <f>TEXT(Ecommerce_Sales[[#This Row],[Order_Date]],"mmmm")</f>
        <v>June</v>
      </c>
      <c r="I4199" s="2" t="str">
        <f>TEXT(Ecommerce_Sales[[#This Row],[Order_Date]],"yyyy")</f>
        <v>2024</v>
      </c>
      <c r="J4199" s="2" t="str">
        <f>TEXT(Ecommerce_Sales[[#This Row],[Order_Date]],"mmmm")</f>
        <v>June</v>
      </c>
      <c r="K4199" s="1" t="s">
        <v>1947</v>
      </c>
      <c r="L4199" s="1" t="s">
        <v>10534</v>
      </c>
      <c r="M4199" s="1" t="s">
        <v>2054</v>
      </c>
      <c r="N4199" s="1" t="s">
        <v>1957</v>
      </c>
      <c r="O4199" s="3">
        <v>887</v>
      </c>
      <c r="P4199">
        <v>2</v>
      </c>
      <c r="Q4199" s="3">
        <v>1774</v>
      </c>
      <c r="R4199" s="1" t="s">
        <v>2008</v>
      </c>
      <c r="S4199" s="3">
        <v>239</v>
      </c>
      <c r="T4199">
        <v>6</v>
      </c>
      <c r="U4199" t="str">
        <f>IF(Ecommerce_Sales[[#This Row],[Delivery_Time_Days]]&gt;7,"Delay",IF(Ecommerce_Sales[[#This Row],[Delivery_Time_Days]] = 0,"No delivery",IF(Ecommerce_Sales[[#This Row],[Delivery_Time_Days]]&lt;=7,"On-time")))</f>
        <v>On-time</v>
      </c>
      <c r="V4199" s="7">
        <f>Ecommerce_Sales[[#This Row],[Profit]]/Ecommerce_Sales[[#This Row],[Total_Price]]</f>
        <v>0.14994363021420518</v>
      </c>
      <c r="W4199" s="3">
        <v>266</v>
      </c>
      <c r="X4199" s="3"/>
    </row>
    <row r="4200" spans="1:24" x14ac:dyDescent="0.25">
      <c r="A4200" s="1" t="s">
        <v>10535</v>
      </c>
      <c r="B4200" s="1" t="s">
        <v>288</v>
      </c>
      <c r="C4200" s="1" t="s">
        <v>289</v>
      </c>
      <c r="D4200" s="1" t="s">
        <v>7135</v>
      </c>
      <c r="E4200" s="1" t="s">
        <v>1961</v>
      </c>
      <c r="F4200" s="2">
        <v>45612</v>
      </c>
      <c r="G4200" s="2">
        <v>45577</v>
      </c>
      <c r="H4200" s="2" t="str">
        <f>TEXT(Ecommerce_Sales[[#This Row],[Order_Date]],"mmmm")</f>
        <v>October</v>
      </c>
      <c r="I4200" s="2" t="str">
        <f>TEXT(Ecommerce_Sales[[#This Row],[Order_Date]],"yyyy")</f>
        <v>2024</v>
      </c>
      <c r="J4200" s="2" t="str">
        <f>TEXT(Ecommerce_Sales[[#This Row],[Order_Date]],"mmmm")</f>
        <v>October</v>
      </c>
      <c r="K4200" s="1" t="s">
        <v>1947</v>
      </c>
      <c r="L4200" s="1" t="s">
        <v>9220</v>
      </c>
      <c r="M4200" s="1" t="s">
        <v>2079</v>
      </c>
      <c r="N4200" s="1" t="s">
        <v>1973</v>
      </c>
      <c r="O4200" s="3">
        <v>933</v>
      </c>
      <c r="P4200">
        <v>3</v>
      </c>
      <c r="Q4200" s="3">
        <v>2800</v>
      </c>
      <c r="R4200" s="1" t="s">
        <v>1958</v>
      </c>
      <c r="S4200" s="3">
        <v>199</v>
      </c>
      <c r="T4200">
        <v>6</v>
      </c>
      <c r="U4200" t="str">
        <f>IF(Ecommerce_Sales[[#This Row],[Delivery_Time_Days]]&gt;7,"Delay",IF(Ecommerce_Sales[[#This Row],[Delivery_Time_Days]] = 0,"No delivery",IF(Ecommerce_Sales[[#This Row],[Delivery_Time_Days]]&lt;=7,"On-time")))</f>
        <v>On-time</v>
      </c>
      <c r="V4200" s="7">
        <f>Ecommerce_Sales[[#This Row],[Profit]]/Ecommerce_Sales[[#This Row],[Total_Price]]</f>
        <v>0.3</v>
      </c>
      <c r="W4200" s="3">
        <v>840</v>
      </c>
      <c r="X4200" s="3"/>
    </row>
    <row r="4201" spans="1:24" x14ac:dyDescent="0.25">
      <c r="A4201" s="1" t="s">
        <v>10536</v>
      </c>
      <c r="B4201" s="1" t="s">
        <v>56</v>
      </c>
      <c r="C4201" s="1" t="s">
        <v>57</v>
      </c>
      <c r="D4201" s="1" t="s">
        <v>2222</v>
      </c>
      <c r="E4201" s="1" t="s">
        <v>1966</v>
      </c>
      <c r="F4201" s="2">
        <v>45419</v>
      </c>
      <c r="G4201" s="2">
        <v>45457</v>
      </c>
      <c r="H4201" s="2" t="str">
        <f>TEXT(Ecommerce_Sales[[#This Row],[Order_Date]],"mmmm")</f>
        <v>June</v>
      </c>
      <c r="I4201" s="2" t="str">
        <f>TEXT(Ecommerce_Sales[[#This Row],[Order_Date]],"yyyy")</f>
        <v>2024</v>
      </c>
      <c r="J4201" s="2" t="str">
        <f>TEXT(Ecommerce_Sales[[#This Row],[Order_Date]],"mmmm")</f>
        <v>June</v>
      </c>
      <c r="K4201" s="1" t="s">
        <v>1947</v>
      </c>
      <c r="L4201" s="1" t="s">
        <v>10537</v>
      </c>
      <c r="M4201" s="1" t="s">
        <v>2030</v>
      </c>
      <c r="N4201" s="1" t="s">
        <v>1978</v>
      </c>
      <c r="O4201" s="3">
        <v>535</v>
      </c>
      <c r="P4201">
        <v>2</v>
      </c>
      <c r="Q4201" s="3">
        <v>1070</v>
      </c>
      <c r="R4201" s="1" t="s">
        <v>1958</v>
      </c>
      <c r="S4201" s="3">
        <v>135</v>
      </c>
      <c r="T4201">
        <v>10</v>
      </c>
      <c r="U4201" t="str">
        <f>IF(Ecommerce_Sales[[#This Row],[Delivery_Time_Days]]&gt;7,"Delay",IF(Ecommerce_Sales[[#This Row],[Delivery_Time_Days]] = 0,"No delivery",IF(Ecommerce_Sales[[#This Row],[Delivery_Time_Days]]&lt;=7,"On-time")))</f>
        <v>Delay</v>
      </c>
      <c r="V4201" s="7">
        <f>Ecommerce_Sales[[#This Row],[Profit]]/Ecommerce_Sales[[#This Row],[Total_Price]]</f>
        <v>0.35046728971962615</v>
      </c>
      <c r="W4201" s="3">
        <v>375</v>
      </c>
      <c r="X4201" s="3"/>
    </row>
    <row r="4202" spans="1:24" x14ac:dyDescent="0.25">
      <c r="A4202" s="1" t="s">
        <v>10538</v>
      </c>
      <c r="B4202" s="1" t="s">
        <v>1037</v>
      </c>
      <c r="C4202" s="1" t="s">
        <v>1038</v>
      </c>
      <c r="D4202" s="1" t="s">
        <v>4752</v>
      </c>
      <c r="E4202" s="1" t="s">
        <v>1981</v>
      </c>
      <c r="F4202" s="2">
        <v>45300</v>
      </c>
      <c r="G4202" s="2">
        <v>45312</v>
      </c>
      <c r="H4202" s="2" t="str">
        <f>TEXT(Ecommerce_Sales[[#This Row],[Order_Date]],"mmmm")</f>
        <v>January</v>
      </c>
      <c r="I4202" s="2" t="str">
        <f>TEXT(Ecommerce_Sales[[#This Row],[Order_Date]],"yyyy")</f>
        <v>2024</v>
      </c>
      <c r="J4202" s="2" t="str">
        <f>TEXT(Ecommerce_Sales[[#This Row],[Order_Date]],"mmmm")</f>
        <v>January</v>
      </c>
      <c r="K4202" s="1" t="s">
        <v>1947</v>
      </c>
      <c r="L4202" s="1" t="s">
        <v>10539</v>
      </c>
      <c r="M4202" s="1" t="s">
        <v>1968</v>
      </c>
      <c r="N4202" s="1" t="s">
        <v>1957</v>
      </c>
      <c r="O4202" s="3">
        <v>647</v>
      </c>
      <c r="P4202">
        <v>4</v>
      </c>
      <c r="Q4202" s="3">
        <v>2589</v>
      </c>
      <c r="R4202" s="1" t="s">
        <v>1951</v>
      </c>
      <c r="S4202" s="3">
        <v>293</v>
      </c>
      <c r="T4202">
        <v>2</v>
      </c>
      <c r="U4202" t="str">
        <f>IF(Ecommerce_Sales[[#This Row],[Delivery_Time_Days]]&gt;7,"Delay",IF(Ecommerce_Sales[[#This Row],[Delivery_Time_Days]] = 0,"No delivery",IF(Ecommerce_Sales[[#This Row],[Delivery_Time_Days]]&lt;=7,"On-time")))</f>
        <v>On-time</v>
      </c>
      <c r="V4202" s="7">
        <f>Ecommerce_Sales[[#This Row],[Profit]]/Ecommerce_Sales[[#This Row],[Total_Price]]</f>
        <v>0.14986481266898416</v>
      </c>
      <c r="W4202" s="3">
        <v>388</v>
      </c>
      <c r="X4202" s="3"/>
    </row>
    <row r="4203" spans="1:24" x14ac:dyDescent="0.25">
      <c r="A4203" s="1" t="s">
        <v>10540</v>
      </c>
      <c r="B4203" s="1" t="s">
        <v>1741</v>
      </c>
      <c r="C4203" s="1" t="s">
        <v>1742</v>
      </c>
      <c r="D4203" s="1" t="s">
        <v>4816</v>
      </c>
      <c r="E4203" s="1" t="s">
        <v>1946</v>
      </c>
      <c r="F4203" s="2">
        <v>45246</v>
      </c>
      <c r="G4203" s="2">
        <v>45306</v>
      </c>
      <c r="H4203" s="2" t="str">
        <f>TEXT(Ecommerce_Sales[[#This Row],[Order_Date]],"mmmm")</f>
        <v>January</v>
      </c>
      <c r="I4203" s="2" t="str">
        <f>TEXT(Ecommerce_Sales[[#This Row],[Order_Date]],"yyyy")</f>
        <v>2024</v>
      </c>
      <c r="J4203" s="2" t="str">
        <f>TEXT(Ecommerce_Sales[[#This Row],[Order_Date]],"mmmm")</f>
        <v>January</v>
      </c>
      <c r="K4203" s="1" t="s">
        <v>1947</v>
      </c>
      <c r="L4203" s="1" t="s">
        <v>10541</v>
      </c>
      <c r="M4203" s="1" t="s">
        <v>2079</v>
      </c>
      <c r="N4203" s="1" t="s">
        <v>1973</v>
      </c>
      <c r="O4203" s="3">
        <v>66</v>
      </c>
      <c r="P4203">
        <v>3</v>
      </c>
      <c r="Q4203" s="3">
        <v>198</v>
      </c>
      <c r="R4203" s="1" t="s">
        <v>1958</v>
      </c>
      <c r="S4203" s="3">
        <v>21</v>
      </c>
      <c r="T4203">
        <v>2</v>
      </c>
      <c r="U4203" t="str">
        <f>IF(Ecommerce_Sales[[#This Row],[Delivery_Time_Days]]&gt;7,"Delay",IF(Ecommerce_Sales[[#This Row],[Delivery_Time_Days]] = 0,"No delivery",IF(Ecommerce_Sales[[#This Row],[Delivery_Time_Days]]&lt;=7,"On-time")))</f>
        <v>On-time</v>
      </c>
      <c r="V4203" s="7">
        <f>Ecommerce_Sales[[#This Row],[Profit]]/Ecommerce_Sales[[#This Row],[Total_Price]]</f>
        <v>0.30303030303030304</v>
      </c>
      <c r="W4203" s="3">
        <v>60</v>
      </c>
      <c r="X4203" s="3"/>
    </row>
    <row r="4204" spans="1:24" x14ac:dyDescent="0.25">
      <c r="A4204" s="1" t="s">
        <v>10542</v>
      </c>
      <c r="B4204" s="1" t="s">
        <v>971</v>
      </c>
      <c r="C4204" s="1" t="s">
        <v>972</v>
      </c>
      <c r="D4204" s="1" t="s">
        <v>3981</v>
      </c>
      <c r="E4204" s="1" t="s">
        <v>1996</v>
      </c>
      <c r="F4204" s="2">
        <v>45139</v>
      </c>
      <c r="G4204" s="2">
        <v>45003</v>
      </c>
      <c r="H4204" s="2" t="str">
        <f>TEXT(Ecommerce_Sales[[#This Row],[Order_Date]],"mmmm")</f>
        <v>March</v>
      </c>
      <c r="I4204" s="2" t="str">
        <f>TEXT(Ecommerce_Sales[[#This Row],[Order_Date]],"yyyy")</f>
        <v>2023</v>
      </c>
      <c r="J4204" s="2" t="str">
        <f>TEXT(Ecommerce_Sales[[#This Row],[Order_Date]],"mmmm")</f>
        <v>March</v>
      </c>
      <c r="K4204" s="1" t="s">
        <v>1947</v>
      </c>
      <c r="L4204" s="1" t="s">
        <v>3758</v>
      </c>
      <c r="M4204" s="1" t="s">
        <v>2026</v>
      </c>
      <c r="N4204" s="1" t="s">
        <v>1978</v>
      </c>
      <c r="O4204" s="3">
        <v>494</v>
      </c>
      <c r="P4204">
        <v>4</v>
      </c>
      <c r="Q4204" s="3">
        <v>1978</v>
      </c>
      <c r="R4204" s="1" t="s">
        <v>1951</v>
      </c>
      <c r="S4204" s="3">
        <v>265</v>
      </c>
      <c r="T4204">
        <v>9</v>
      </c>
      <c r="U4204" t="str">
        <f>IF(Ecommerce_Sales[[#This Row],[Delivery_Time_Days]]&gt;7,"Delay",IF(Ecommerce_Sales[[#This Row],[Delivery_Time_Days]] = 0,"No delivery",IF(Ecommerce_Sales[[#This Row],[Delivery_Time_Days]]&lt;=7,"On-time")))</f>
        <v>Delay</v>
      </c>
      <c r="V4204" s="7">
        <f>Ecommerce_Sales[[#This Row],[Profit]]/Ecommerce_Sales[[#This Row],[Total_Price]]</f>
        <v>0.34984833164812945</v>
      </c>
      <c r="W4204" s="3">
        <v>692</v>
      </c>
      <c r="X4204" s="3"/>
    </row>
    <row r="4205" spans="1:24" x14ac:dyDescent="0.25">
      <c r="A4205" s="1" t="s">
        <v>10543</v>
      </c>
      <c r="B4205" s="1" t="s">
        <v>334</v>
      </c>
      <c r="C4205" s="1" t="s">
        <v>335</v>
      </c>
      <c r="D4205" s="1" t="s">
        <v>3285</v>
      </c>
      <c r="E4205" s="1" t="s">
        <v>2005</v>
      </c>
      <c r="F4205" s="2">
        <v>45142</v>
      </c>
      <c r="G4205" s="2">
        <v>45363</v>
      </c>
      <c r="H4205" s="2" t="str">
        <f>TEXT(Ecommerce_Sales[[#This Row],[Order_Date]],"mmmm")</f>
        <v>March</v>
      </c>
      <c r="I4205" s="2" t="str">
        <f>TEXT(Ecommerce_Sales[[#This Row],[Order_Date]],"yyyy")</f>
        <v>2024</v>
      </c>
      <c r="J4205" s="2" t="str">
        <f>TEXT(Ecommerce_Sales[[#This Row],[Order_Date]],"mmmm")</f>
        <v>March</v>
      </c>
      <c r="K4205" s="1" t="s">
        <v>1947</v>
      </c>
      <c r="L4205" s="1" t="s">
        <v>2563</v>
      </c>
      <c r="M4205" s="1" t="s">
        <v>2065</v>
      </c>
      <c r="N4205" s="1" t="s">
        <v>1978</v>
      </c>
      <c r="O4205" s="3">
        <v>589</v>
      </c>
      <c r="P4205">
        <v>1</v>
      </c>
      <c r="Q4205" s="3">
        <v>589</v>
      </c>
      <c r="R4205" s="1" t="s">
        <v>1958</v>
      </c>
      <c r="S4205" s="3">
        <v>59</v>
      </c>
      <c r="T4205">
        <v>6</v>
      </c>
      <c r="U4205" t="str">
        <f>IF(Ecommerce_Sales[[#This Row],[Delivery_Time_Days]]&gt;7,"Delay",IF(Ecommerce_Sales[[#This Row],[Delivery_Time_Days]] = 0,"No delivery",IF(Ecommerce_Sales[[#This Row],[Delivery_Time_Days]]&lt;=7,"On-time")))</f>
        <v>On-time</v>
      </c>
      <c r="V4205" s="7">
        <f>Ecommerce_Sales[[#This Row],[Profit]]/Ecommerce_Sales[[#This Row],[Total_Price]]</f>
        <v>0.34974533106960953</v>
      </c>
      <c r="W4205" s="3">
        <v>206</v>
      </c>
      <c r="X4205" s="3"/>
    </row>
    <row r="4206" spans="1:24" x14ac:dyDescent="0.25">
      <c r="A4206" s="1" t="s">
        <v>10544</v>
      </c>
      <c r="B4206" s="1" t="s">
        <v>200</v>
      </c>
      <c r="C4206" s="1" t="s">
        <v>201</v>
      </c>
      <c r="D4206" s="1" t="s">
        <v>4177</v>
      </c>
      <c r="E4206" s="1" t="s">
        <v>1996</v>
      </c>
      <c r="F4206" s="2">
        <v>44962</v>
      </c>
      <c r="G4206" s="2">
        <v>45157</v>
      </c>
      <c r="H4206" s="2" t="str">
        <f>TEXT(Ecommerce_Sales[[#This Row],[Order_Date]],"mmmm")</f>
        <v>August</v>
      </c>
      <c r="I4206" s="2" t="str">
        <f>TEXT(Ecommerce_Sales[[#This Row],[Order_Date]],"yyyy")</f>
        <v>2023</v>
      </c>
      <c r="J4206" s="2" t="str">
        <f>TEXT(Ecommerce_Sales[[#This Row],[Order_Date]],"mmmm")</f>
        <v>August</v>
      </c>
      <c r="K4206" s="1" t="s">
        <v>1947</v>
      </c>
      <c r="L4206" s="1" t="s">
        <v>10545</v>
      </c>
      <c r="M4206" s="1" t="s">
        <v>1956</v>
      </c>
      <c r="N4206" s="1" t="s">
        <v>1957</v>
      </c>
      <c r="O4206" s="3">
        <v>468</v>
      </c>
      <c r="P4206">
        <v>5</v>
      </c>
      <c r="Q4206" s="3">
        <v>2341</v>
      </c>
      <c r="R4206" s="1" t="s">
        <v>1958</v>
      </c>
      <c r="S4206" s="3">
        <v>225</v>
      </c>
      <c r="T4206">
        <v>2</v>
      </c>
      <c r="U4206" t="str">
        <f>IF(Ecommerce_Sales[[#This Row],[Delivery_Time_Days]]&gt;7,"Delay",IF(Ecommerce_Sales[[#This Row],[Delivery_Time_Days]] = 0,"No delivery",IF(Ecommerce_Sales[[#This Row],[Delivery_Time_Days]]&lt;=7,"On-time")))</f>
        <v>On-time</v>
      </c>
      <c r="V4206" s="7">
        <f>Ecommerce_Sales[[#This Row],[Profit]]/Ecommerce_Sales[[#This Row],[Total_Price]]</f>
        <v>0.14993592481845366</v>
      </c>
      <c r="W4206" s="3">
        <v>351</v>
      </c>
      <c r="X4206" s="3"/>
    </row>
    <row r="4207" spans="1:24" x14ac:dyDescent="0.25">
      <c r="A4207" s="1" t="s">
        <v>10546</v>
      </c>
      <c r="B4207" s="1" t="s">
        <v>62</v>
      </c>
      <c r="C4207" s="1" t="s">
        <v>63</v>
      </c>
      <c r="D4207" s="1" t="s">
        <v>6857</v>
      </c>
      <c r="E4207" s="1" t="s">
        <v>1966</v>
      </c>
      <c r="F4207" s="2">
        <v>45621</v>
      </c>
      <c r="G4207" s="2">
        <v>45653</v>
      </c>
      <c r="H4207" s="2" t="str">
        <f>TEXT(Ecommerce_Sales[[#This Row],[Order_Date]],"mmmm")</f>
        <v>December</v>
      </c>
      <c r="I4207" s="2" t="str">
        <f>TEXT(Ecommerce_Sales[[#This Row],[Order_Date]],"yyyy")</f>
        <v>2024</v>
      </c>
      <c r="J4207" s="2" t="str">
        <f>TEXT(Ecommerce_Sales[[#This Row],[Order_Date]],"mmmm")</f>
        <v>December</v>
      </c>
      <c r="K4207" s="1" t="s">
        <v>1947</v>
      </c>
      <c r="L4207" s="1" t="s">
        <v>5767</v>
      </c>
      <c r="M4207" s="1" t="s">
        <v>1977</v>
      </c>
      <c r="N4207" s="1" t="s">
        <v>1978</v>
      </c>
      <c r="O4207" s="3">
        <v>1291</v>
      </c>
      <c r="P4207">
        <v>4</v>
      </c>
      <c r="Q4207" s="3">
        <v>5163</v>
      </c>
      <c r="R4207" s="1" t="s">
        <v>1951</v>
      </c>
      <c r="S4207" s="3">
        <v>569</v>
      </c>
      <c r="T4207">
        <v>6</v>
      </c>
      <c r="U4207" t="str">
        <f>IF(Ecommerce_Sales[[#This Row],[Delivery_Time_Days]]&gt;7,"Delay",IF(Ecommerce_Sales[[#This Row],[Delivery_Time_Days]] = 0,"No delivery",IF(Ecommerce_Sales[[#This Row],[Delivery_Time_Days]]&lt;=7,"On-time")))</f>
        <v>On-time</v>
      </c>
      <c r="V4207" s="7">
        <f>Ecommerce_Sales[[#This Row],[Profit]]/Ecommerce_Sales[[#This Row],[Total_Price]]</f>
        <v>0.34999031570792177</v>
      </c>
      <c r="W4207" s="3">
        <v>1807</v>
      </c>
      <c r="X4207" s="3"/>
    </row>
    <row r="4208" spans="1:24" x14ac:dyDescent="0.25">
      <c r="A4208" s="1" t="s">
        <v>10547</v>
      </c>
      <c r="B4208" s="1" t="s">
        <v>1157</v>
      </c>
      <c r="C4208" s="1" t="s">
        <v>1158</v>
      </c>
      <c r="D4208" s="1" t="s">
        <v>7833</v>
      </c>
      <c r="E4208" s="1" t="s">
        <v>1961</v>
      </c>
      <c r="F4208" s="2">
        <v>45141</v>
      </c>
      <c r="G4208" s="2">
        <v>44928</v>
      </c>
      <c r="H4208" s="2" t="str">
        <f>TEXT(Ecommerce_Sales[[#This Row],[Order_Date]],"mmmm")</f>
        <v>January</v>
      </c>
      <c r="I4208" s="2" t="str">
        <f>TEXT(Ecommerce_Sales[[#This Row],[Order_Date]],"yyyy")</f>
        <v>2023</v>
      </c>
      <c r="J4208" s="2" t="str">
        <f>TEXT(Ecommerce_Sales[[#This Row],[Order_Date]],"mmmm")</f>
        <v>January</v>
      </c>
      <c r="K4208" s="1" t="s">
        <v>1992</v>
      </c>
      <c r="L4208" s="1" t="s">
        <v>6617</v>
      </c>
      <c r="M4208" s="1" t="s">
        <v>2002</v>
      </c>
      <c r="N4208" s="1" t="s">
        <v>1989</v>
      </c>
      <c r="O4208" s="3">
        <v>630</v>
      </c>
      <c r="P4208">
        <v>3</v>
      </c>
      <c r="Q4208" s="3">
        <v>1889</v>
      </c>
      <c r="R4208" s="1" t="s">
        <v>1951</v>
      </c>
      <c r="S4208" s="3">
        <v>181</v>
      </c>
      <c r="U4208" t="str">
        <f>IF(Ecommerce_Sales[[#This Row],[Delivery_Time_Days]]&gt;7,"Delay",IF(Ecommerce_Sales[[#This Row],[Delivery_Time_Days]] = 0,"No delivery",IF(Ecommerce_Sales[[#This Row],[Delivery_Time_Days]]&lt;=7,"On-time")))</f>
        <v>No delivery</v>
      </c>
      <c r="V4208" s="7">
        <f>Ecommerce_Sales[[#This Row],[Profit]]/Ecommerce_Sales[[#This Row],[Total_Price]]</f>
        <v>0.24986765484383272</v>
      </c>
      <c r="W4208" s="3">
        <v>472</v>
      </c>
      <c r="X4208" s="3"/>
    </row>
    <row r="4209" spans="1:24" x14ac:dyDescent="0.25">
      <c r="A4209" s="1" t="s">
        <v>10548</v>
      </c>
      <c r="B4209" s="1" t="s">
        <v>1001</v>
      </c>
      <c r="C4209" s="1" t="s">
        <v>1002</v>
      </c>
      <c r="D4209" s="1" t="s">
        <v>3901</v>
      </c>
      <c r="E4209" s="1" t="s">
        <v>1946</v>
      </c>
      <c r="F4209" s="2">
        <v>45395</v>
      </c>
      <c r="G4209" s="2">
        <v>45214</v>
      </c>
      <c r="H4209" s="2" t="str">
        <f>TEXT(Ecommerce_Sales[[#This Row],[Order_Date]],"mmmm")</f>
        <v>October</v>
      </c>
      <c r="I4209" s="2" t="str">
        <f>TEXT(Ecommerce_Sales[[#This Row],[Order_Date]],"yyyy")</f>
        <v>2023</v>
      </c>
      <c r="J4209" s="2" t="str">
        <f>TEXT(Ecommerce_Sales[[#This Row],[Order_Date]],"mmmm")</f>
        <v>October</v>
      </c>
      <c r="K4209" s="1" t="s">
        <v>1947</v>
      </c>
      <c r="L4209" s="1" t="s">
        <v>2833</v>
      </c>
      <c r="M4209" s="1" t="s">
        <v>2047</v>
      </c>
      <c r="N4209" s="1" t="s">
        <v>1989</v>
      </c>
      <c r="O4209" s="3">
        <v>471</v>
      </c>
      <c r="P4209">
        <v>2</v>
      </c>
      <c r="Q4209" s="3">
        <v>941</v>
      </c>
      <c r="R4209" s="1" t="s">
        <v>1958</v>
      </c>
      <c r="S4209" s="3">
        <v>55</v>
      </c>
      <c r="T4209">
        <v>4</v>
      </c>
      <c r="U4209" t="str">
        <f>IF(Ecommerce_Sales[[#This Row],[Delivery_Time_Days]]&gt;7,"Delay",IF(Ecommerce_Sales[[#This Row],[Delivery_Time_Days]] = 0,"No delivery",IF(Ecommerce_Sales[[#This Row],[Delivery_Time_Days]]&lt;=7,"On-time")))</f>
        <v>On-time</v>
      </c>
      <c r="V4209" s="7">
        <f>Ecommerce_Sales[[#This Row],[Profit]]/Ecommerce_Sales[[#This Row],[Total_Price]]</f>
        <v>0.24973432518597238</v>
      </c>
      <c r="W4209" s="3">
        <v>235</v>
      </c>
      <c r="X4209" s="3"/>
    </row>
    <row r="4210" spans="1:24" x14ac:dyDescent="0.25">
      <c r="A4210" s="1" t="s">
        <v>10549</v>
      </c>
      <c r="B4210" s="1" t="s">
        <v>1733</v>
      </c>
      <c r="C4210" s="1" t="s">
        <v>1734</v>
      </c>
      <c r="D4210" s="1" t="s">
        <v>3578</v>
      </c>
      <c r="E4210" s="1" t="s">
        <v>1981</v>
      </c>
      <c r="F4210" s="2">
        <v>45652</v>
      </c>
      <c r="G4210" s="2">
        <v>45298</v>
      </c>
      <c r="H4210" s="2" t="str">
        <f>TEXT(Ecommerce_Sales[[#This Row],[Order_Date]],"mmmm")</f>
        <v>January</v>
      </c>
      <c r="I4210" s="2" t="str">
        <f>TEXT(Ecommerce_Sales[[#This Row],[Order_Date]],"yyyy")</f>
        <v>2024</v>
      </c>
      <c r="J4210" s="2" t="str">
        <f>TEXT(Ecommerce_Sales[[#This Row],[Order_Date]],"mmmm")</f>
        <v>January</v>
      </c>
      <c r="K4210" s="1" t="s">
        <v>1947</v>
      </c>
      <c r="L4210" s="1" t="s">
        <v>10550</v>
      </c>
      <c r="M4210" s="1" t="s">
        <v>2072</v>
      </c>
      <c r="N4210" s="1" t="s">
        <v>1950</v>
      </c>
      <c r="O4210" s="3">
        <v>399</v>
      </c>
      <c r="P4210">
        <v>3</v>
      </c>
      <c r="Q4210" s="3">
        <v>1197</v>
      </c>
      <c r="R4210" s="1" t="s">
        <v>1951</v>
      </c>
      <c r="S4210" s="3">
        <v>96</v>
      </c>
      <c r="T4210">
        <v>6</v>
      </c>
      <c r="U4210" t="str">
        <f>IF(Ecommerce_Sales[[#This Row],[Delivery_Time_Days]]&gt;7,"Delay",IF(Ecommerce_Sales[[#This Row],[Delivery_Time_Days]] = 0,"No delivery",IF(Ecommerce_Sales[[#This Row],[Delivery_Time_Days]]&lt;=7,"On-time")))</f>
        <v>On-time</v>
      </c>
      <c r="V4210" s="7">
        <f>Ecommerce_Sales[[#This Row],[Profit]]/Ecommerce_Sales[[#This Row],[Total_Price]]</f>
        <v>0.40016708437761067</v>
      </c>
      <c r="W4210" s="3">
        <v>479</v>
      </c>
      <c r="X4210" s="3"/>
    </row>
    <row r="4211" spans="1:24" x14ac:dyDescent="0.25">
      <c r="A4211" s="1" t="s">
        <v>10551</v>
      </c>
      <c r="B4211" s="1" t="s">
        <v>990</v>
      </c>
      <c r="C4211" s="1" t="s">
        <v>991</v>
      </c>
      <c r="D4211" s="1" t="s">
        <v>2617</v>
      </c>
      <c r="E4211" s="1" t="s">
        <v>1996</v>
      </c>
      <c r="F4211" s="2">
        <v>45157</v>
      </c>
      <c r="G4211" s="2">
        <v>45309</v>
      </c>
      <c r="H4211" s="2" t="str">
        <f>TEXT(Ecommerce_Sales[[#This Row],[Order_Date]],"mmmm")</f>
        <v>January</v>
      </c>
      <c r="I4211" s="2" t="str">
        <f>TEXT(Ecommerce_Sales[[#This Row],[Order_Date]],"yyyy")</f>
        <v>2024</v>
      </c>
      <c r="J4211" s="2" t="str">
        <f>TEXT(Ecommerce_Sales[[#This Row],[Order_Date]],"mmmm")</f>
        <v>January</v>
      </c>
      <c r="K4211" s="1" t="s">
        <v>1986</v>
      </c>
      <c r="L4211" s="1" t="s">
        <v>10552</v>
      </c>
      <c r="M4211" s="1" t="s">
        <v>2026</v>
      </c>
      <c r="N4211" s="1" t="s">
        <v>1978</v>
      </c>
      <c r="O4211" s="3">
        <v>536</v>
      </c>
      <c r="P4211">
        <v>1</v>
      </c>
      <c r="Q4211" s="3">
        <v>536</v>
      </c>
      <c r="R4211" s="1" t="s">
        <v>1958</v>
      </c>
      <c r="S4211" s="3">
        <v>75</v>
      </c>
      <c r="U4211" t="str">
        <f>IF(Ecommerce_Sales[[#This Row],[Delivery_Time_Days]]&gt;7,"Delay",IF(Ecommerce_Sales[[#This Row],[Delivery_Time_Days]] = 0,"No delivery",IF(Ecommerce_Sales[[#This Row],[Delivery_Time_Days]]&lt;=7,"On-time")))</f>
        <v>No delivery</v>
      </c>
      <c r="V4211" s="7">
        <f>Ecommerce_Sales[[#This Row],[Profit]]/Ecommerce_Sales[[#This Row],[Total_Price]]</f>
        <v>0.35074626865671643</v>
      </c>
      <c r="W4211" s="3">
        <v>188</v>
      </c>
      <c r="X4211" s="3"/>
    </row>
    <row r="4212" spans="1:24" x14ac:dyDescent="0.25">
      <c r="A4212" s="1" t="s">
        <v>10553</v>
      </c>
      <c r="B4212" s="1" t="s">
        <v>36</v>
      </c>
      <c r="C4212" s="1" t="s">
        <v>37</v>
      </c>
      <c r="D4212" s="1" t="s">
        <v>3639</v>
      </c>
      <c r="E4212" s="1" t="s">
        <v>1996</v>
      </c>
      <c r="F4212" s="2">
        <v>45463</v>
      </c>
      <c r="G4212" s="2">
        <v>45575</v>
      </c>
      <c r="H4212" s="2" t="str">
        <f>TEXT(Ecommerce_Sales[[#This Row],[Order_Date]],"mmmm")</f>
        <v>October</v>
      </c>
      <c r="I4212" s="2" t="str">
        <f>TEXT(Ecommerce_Sales[[#This Row],[Order_Date]],"yyyy")</f>
        <v>2024</v>
      </c>
      <c r="J4212" s="2" t="str">
        <f>TEXT(Ecommerce_Sales[[#This Row],[Order_Date]],"mmmm")</f>
        <v>October</v>
      </c>
      <c r="K4212" s="1" t="s">
        <v>1947</v>
      </c>
      <c r="L4212" s="1" t="s">
        <v>7543</v>
      </c>
      <c r="M4212" s="1" t="s">
        <v>1983</v>
      </c>
      <c r="N4212" s="1" t="s">
        <v>1950</v>
      </c>
      <c r="O4212" s="3">
        <v>417</v>
      </c>
      <c r="P4212">
        <v>3</v>
      </c>
      <c r="Q4212" s="3">
        <v>1250</v>
      </c>
      <c r="R4212" s="1" t="s">
        <v>1958</v>
      </c>
      <c r="S4212" s="3">
        <v>122</v>
      </c>
      <c r="T4212">
        <v>4</v>
      </c>
      <c r="U4212" t="str">
        <f>IF(Ecommerce_Sales[[#This Row],[Delivery_Time_Days]]&gt;7,"Delay",IF(Ecommerce_Sales[[#This Row],[Delivery_Time_Days]] = 0,"No delivery",IF(Ecommerce_Sales[[#This Row],[Delivery_Time_Days]]&lt;=7,"On-time")))</f>
        <v>On-time</v>
      </c>
      <c r="V4212" s="7">
        <f>Ecommerce_Sales[[#This Row],[Profit]]/Ecommerce_Sales[[#This Row],[Total_Price]]</f>
        <v>0.4</v>
      </c>
      <c r="W4212" s="3">
        <v>500</v>
      </c>
      <c r="X4212" s="3"/>
    </row>
    <row r="4213" spans="1:24" x14ac:dyDescent="0.25">
      <c r="A4213" s="1" t="s">
        <v>10554</v>
      </c>
      <c r="B4213" s="1" t="s">
        <v>214</v>
      </c>
      <c r="C4213" s="1" t="s">
        <v>215</v>
      </c>
      <c r="D4213" s="1" t="s">
        <v>3654</v>
      </c>
      <c r="E4213" s="1" t="s">
        <v>2005</v>
      </c>
      <c r="F4213" s="2">
        <v>45036</v>
      </c>
      <c r="G4213" s="2">
        <v>45635</v>
      </c>
      <c r="H4213" s="2" t="str">
        <f>TEXT(Ecommerce_Sales[[#This Row],[Order_Date]],"mmmm")</f>
        <v>December</v>
      </c>
      <c r="I4213" s="2" t="str">
        <f>TEXT(Ecommerce_Sales[[#This Row],[Order_Date]],"yyyy")</f>
        <v>2024</v>
      </c>
      <c r="J4213" s="2" t="str">
        <f>TEXT(Ecommerce_Sales[[#This Row],[Order_Date]],"mmmm")</f>
        <v>December</v>
      </c>
      <c r="K4213" s="1" t="s">
        <v>1947</v>
      </c>
      <c r="L4213" s="1" t="s">
        <v>10555</v>
      </c>
      <c r="M4213" s="1" t="s">
        <v>2079</v>
      </c>
      <c r="N4213" s="1" t="s">
        <v>1973</v>
      </c>
      <c r="O4213" s="3">
        <v>332</v>
      </c>
      <c r="P4213">
        <v>8</v>
      </c>
      <c r="Q4213" s="3">
        <v>2660</v>
      </c>
      <c r="R4213" s="1" t="s">
        <v>2016</v>
      </c>
      <c r="S4213" s="3">
        <v>280</v>
      </c>
      <c r="T4213">
        <v>10</v>
      </c>
      <c r="U4213" t="str">
        <f>IF(Ecommerce_Sales[[#This Row],[Delivery_Time_Days]]&gt;7,"Delay",IF(Ecommerce_Sales[[#This Row],[Delivery_Time_Days]] = 0,"No delivery",IF(Ecommerce_Sales[[#This Row],[Delivery_Time_Days]]&lt;=7,"On-time")))</f>
        <v>Delay</v>
      </c>
      <c r="V4213" s="7">
        <f>Ecommerce_Sales[[#This Row],[Profit]]/Ecommerce_Sales[[#This Row],[Total_Price]]</f>
        <v>0.3</v>
      </c>
      <c r="W4213" s="3">
        <v>798</v>
      </c>
      <c r="X4213" s="3"/>
    </row>
    <row r="4214" spans="1:24" x14ac:dyDescent="0.25">
      <c r="A4214" s="1" t="s">
        <v>10556</v>
      </c>
      <c r="B4214" s="1" t="s">
        <v>1563</v>
      </c>
      <c r="C4214" s="1" t="s">
        <v>1564</v>
      </c>
      <c r="D4214" s="1" t="s">
        <v>4196</v>
      </c>
      <c r="E4214" s="1" t="s">
        <v>1946</v>
      </c>
      <c r="F4214" s="2">
        <v>45237</v>
      </c>
      <c r="G4214" s="2">
        <v>45073</v>
      </c>
      <c r="H4214" s="2" t="str">
        <f>TEXT(Ecommerce_Sales[[#This Row],[Order_Date]],"mmmm")</f>
        <v>May</v>
      </c>
      <c r="I4214" s="2" t="str">
        <f>TEXT(Ecommerce_Sales[[#This Row],[Order_Date]],"yyyy")</f>
        <v>2023</v>
      </c>
      <c r="J4214" s="2" t="str">
        <f>TEXT(Ecommerce_Sales[[#This Row],[Order_Date]],"mmmm")</f>
        <v>May</v>
      </c>
      <c r="K4214" s="1" t="s">
        <v>1947</v>
      </c>
      <c r="L4214" s="1" t="s">
        <v>10557</v>
      </c>
      <c r="M4214" s="1" t="s">
        <v>1988</v>
      </c>
      <c r="N4214" s="1" t="s">
        <v>1989</v>
      </c>
      <c r="O4214" s="3">
        <v>341</v>
      </c>
      <c r="P4214">
        <v>5</v>
      </c>
      <c r="Q4214" s="3">
        <v>1704</v>
      </c>
      <c r="R4214" s="1" t="s">
        <v>1958</v>
      </c>
      <c r="S4214" s="3">
        <v>114</v>
      </c>
      <c r="T4214">
        <v>2</v>
      </c>
      <c r="U4214" t="str">
        <f>IF(Ecommerce_Sales[[#This Row],[Delivery_Time_Days]]&gt;7,"Delay",IF(Ecommerce_Sales[[#This Row],[Delivery_Time_Days]] = 0,"No delivery",IF(Ecommerce_Sales[[#This Row],[Delivery_Time_Days]]&lt;=7,"On-time")))</f>
        <v>On-time</v>
      </c>
      <c r="V4214" s="7">
        <f>Ecommerce_Sales[[#This Row],[Profit]]/Ecommerce_Sales[[#This Row],[Total_Price]]</f>
        <v>0.25</v>
      </c>
      <c r="W4214" s="3">
        <v>426</v>
      </c>
      <c r="X4214" s="3"/>
    </row>
    <row r="4215" spans="1:24" x14ac:dyDescent="0.25">
      <c r="A4215" s="1" t="s">
        <v>10558</v>
      </c>
      <c r="B4215" s="1" t="s">
        <v>890</v>
      </c>
      <c r="C4215" s="1" t="s">
        <v>891</v>
      </c>
      <c r="D4215" s="1" t="s">
        <v>5907</v>
      </c>
      <c r="E4215" s="1" t="s">
        <v>1981</v>
      </c>
      <c r="F4215" s="2">
        <v>45287</v>
      </c>
      <c r="G4215" s="2">
        <v>45344</v>
      </c>
      <c r="H4215" s="2" t="str">
        <f>TEXT(Ecommerce_Sales[[#This Row],[Order_Date]],"mmmm")</f>
        <v>February</v>
      </c>
      <c r="I4215" s="2" t="str">
        <f>TEXT(Ecommerce_Sales[[#This Row],[Order_Date]],"yyyy")</f>
        <v>2024</v>
      </c>
      <c r="J4215" s="2" t="str">
        <f>TEXT(Ecommerce_Sales[[#This Row],[Order_Date]],"mmmm")</f>
        <v>February</v>
      </c>
      <c r="K4215" s="1" t="s">
        <v>1947</v>
      </c>
      <c r="L4215" s="1" t="s">
        <v>6692</v>
      </c>
      <c r="M4215" s="1" t="s">
        <v>2058</v>
      </c>
      <c r="N4215" s="1" t="s">
        <v>1950</v>
      </c>
      <c r="O4215" s="3">
        <v>92</v>
      </c>
      <c r="P4215">
        <v>1</v>
      </c>
      <c r="Q4215" s="3">
        <v>92</v>
      </c>
      <c r="R4215" s="1" t="s">
        <v>1958</v>
      </c>
      <c r="S4215" s="3">
        <v>12</v>
      </c>
      <c r="T4215">
        <v>6</v>
      </c>
      <c r="U4215" t="str">
        <f>IF(Ecommerce_Sales[[#This Row],[Delivery_Time_Days]]&gt;7,"Delay",IF(Ecommerce_Sales[[#This Row],[Delivery_Time_Days]] = 0,"No delivery",IF(Ecommerce_Sales[[#This Row],[Delivery_Time_Days]]&lt;=7,"On-time")))</f>
        <v>On-time</v>
      </c>
      <c r="V4215" s="7">
        <f>Ecommerce_Sales[[#This Row],[Profit]]/Ecommerce_Sales[[#This Row],[Total_Price]]</f>
        <v>0.40217391304347827</v>
      </c>
      <c r="W4215" s="3">
        <v>37</v>
      </c>
      <c r="X4215" s="3"/>
    </row>
    <row r="4216" spans="1:24" x14ac:dyDescent="0.25">
      <c r="A4216" s="1" t="s">
        <v>10559</v>
      </c>
      <c r="B4216" s="1" t="s">
        <v>563</v>
      </c>
      <c r="C4216" s="1" t="s">
        <v>564</v>
      </c>
      <c r="D4216" s="1" t="s">
        <v>3987</v>
      </c>
      <c r="E4216" s="1" t="s">
        <v>1966</v>
      </c>
      <c r="F4216" s="2">
        <v>45305</v>
      </c>
      <c r="G4216" s="2">
        <v>45228</v>
      </c>
      <c r="H4216" s="2" t="str">
        <f>TEXT(Ecommerce_Sales[[#This Row],[Order_Date]],"mmmm")</f>
        <v>October</v>
      </c>
      <c r="I4216" s="2" t="str">
        <f>TEXT(Ecommerce_Sales[[#This Row],[Order_Date]],"yyyy")</f>
        <v>2023</v>
      </c>
      <c r="J4216" s="2" t="str">
        <f>TEXT(Ecommerce_Sales[[#This Row],[Order_Date]],"mmmm")</f>
        <v>October</v>
      </c>
      <c r="K4216" s="1" t="s">
        <v>1947</v>
      </c>
      <c r="L4216" s="1" t="s">
        <v>10560</v>
      </c>
      <c r="M4216" s="1" t="s">
        <v>1998</v>
      </c>
      <c r="N4216" s="1" t="s">
        <v>1973</v>
      </c>
      <c r="O4216" s="3">
        <v>491</v>
      </c>
      <c r="P4216">
        <v>6</v>
      </c>
      <c r="Q4216" s="3">
        <v>2944</v>
      </c>
      <c r="R4216" s="1" t="s">
        <v>1958</v>
      </c>
      <c r="S4216" s="3">
        <v>192</v>
      </c>
      <c r="T4216">
        <v>2</v>
      </c>
      <c r="U4216" t="str">
        <f>IF(Ecommerce_Sales[[#This Row],[Delivery_Time_Days]]&gt;7,"Delay",IF(Ecommerce_Sales[[#This Row],[Delivery_Time_Days]] = 0,"No delivery",IF(Ecommerce_Sales[[#This Row],[Delivery_Time_Days]]&lt;=7,"On-time")))</f>
        <v>On-time</v>
      </c>
      <c r="V4216" s="7">
        <f>Ecommerce_Sales[[#This Row],[Profit]]/Ecommerce_Sales[[#This Row],[Total_Price]]</f>
        <v>0.2999320652173913</v>
      </c>
      <c r="W4216" s="3">
        <v>883</v>
      </c>
      <c r="X4216" s="3"/>
    </row>
    <row r="4217" spans="1:24" x14ac:dyDescent="0.25">
      <c r="A4217" s="1" t="s">
        <v>10561</v>
      </c>
      <c r="B4217" s="1" t="s">
        <v>464</v>
      </c>
      <c r="C4217" s="1" t="s">
        <v>465</v>
      </c>
      <c r="D4217" s="1" t="s">
        <v>5158</v>
      </c>
      <c r="E4217" s="1" t="s">
        <v>1946</v>
      </c>
      <c r="F4217" s="2">
        <v>45474</v>
      </c>
      <c r="G4217" s="2">
        <v>45586</v>
      </c>
      <c r="H4217" s="2" t="str">
        <f>TEXT(Ecommerce_Sales[[#This Row],[Order_Date]],"mmmm")</f>
        <v>October</v>
      </c>
      <c r="I4217" s="2" t="str">
        <f>TEXT(Ecommerce_Sales[[#This Row],[Order_Date]],"yyyy")</f>
        <v>2024</v>
      </c>
      <c r="J4217" s="2" t="str">
        <f>TEXT(Ecommerce_Sales[[#This Row],[Order_Date]],"mmmm")</f>
        <v>October</v>
      </c>
      <c r="K4217" s="1" t="s">
        <v>1947</v>
      </c>
      <c r="L4217" s="1" t="s">
        <v>7118</v>
      </c>
      <c r="M4217" s="1" t="s">
        <v>1963</v>
      </c>
      <c r="N4217" s="1" t="s">
        <v>1957</v>
      </c>
      <c r="O4217" s="3">
        <v>417</v>
      </c>
      <c r="P4217">
        <v>1</v>
      </c>
      <c r="Q4217" s="3">
        <v>417</v>
      </c>
      <c r="R4217" s="1" t="s">
        <v>1951</v>
      </c>
      <c r="S4217" s="3">
        <v>33</v>
      </c>
      <c r="T4217">
        <v>5</v>
      </c>
      <c r="U4217" t="str">
        <f>IF(Ecommerce_Sales[[#This Row],[Delivery_Time_Days]]&gt;7,"Delay",IF(Ecommerce_Sales[[#This Row],[Delivery_Time_Days]] = 0,"No delivery",IF(Ecommerce_Sales[[#This Row],[Delivery_Time_Days]]&lt;=7,"On-time")))</f>
        <v>On-time</v>
      </c>
      <c r="V4217" s="7">
        <f>Ecommerce_Sales[[#This Row],[Profit]]/Ecommerce_Sales[[#This Row],[Total_Price]]</f>
        <v>0.15107913669064749</v>
      </c>
      <c r="W4217" s="3">
        <v>63</v>
      </c>
      <c r="X4217" s="3"/>
    </row>
    <row r="4218" spans="1:24" x14ac:dyDescent="0.25">
      <c r="A4218" s="1" t="s">
        <v>10562</v>
      </c>
      <c r="B4218" s="1" t="s">
        <v>464</v>
      </c>
      <c r="C4218" s="1" t="s">
        <v>465</v>
      </c>
      <c r="D4218" s="1" t="s">
        <v>5158</v>
      </c>
      <c r="E4218" s="1" t="s">
        <v>1946</v>
      </c>
      <c r="F4218" s="2">
        <v>45474</v>
      </c>
      <c r="G4218" s="2">
        <v>45445</v>
      </c>
      <c r="H4218" s="2" t="str">
        <f>TEXT(Ecommerce_Sales[[#This Row],[Order_Date]],"mmmm")</f>
        <v>June</v>
      </c>
      <c r="I4218" s="2" t="str">
        <f>TEXT(Ecommerce_Sales[[#This Row],[Order_Date]],"yyyy")</f>
        <v>2024</v>
      </c>
      <c r="J4218" s="2" t="str">
        <f>TEXT(Ecommerce_Sales[[#This Row],[Order_Date]],"mmmm")</f>
        <v>June</v>
      </c>
      <c r="K4218" s="1" t="s">
        <v>1992</v>
      </c>
      <c r="L4218" s="1" t="s">
        <v>10563</v>
      </c>
      <c r="M4218" s="1" t="s">
        <v>1983</v>
      </c>
      <c r="N4218" s="1" t="s">
        <v>1950</v>
      </c>
      <c r="O4218" s="3">
        <v>428</v>
      </c>
      <c r="P4218">
        <v>2</v>
      </c>
      <c r="Q4218" s="3">
        <v>856</v>
      </c>
      <c r="R4218" s="1" t="s">
        <v>1958</v>
      </c>
      <c r="S4218" s="3">
        <v>83</v>
      </c>
      <c r="U4218" t="str">
        <f>IF(Ecommerce_Sales[[#This Row],[Delivery_Time_Days]]&gt;7,"Delay",IF(Ecommerce_Sales[[#This Row],[Delivery_Time_Days]] = 0,"No delivery",IF(Ecommerce_Sales[[#This Row],[Delivery_Time_Days]]&lt;=7,"On-time")))</f>
        <v>No delivery</v>
      </c>
      <c r="V4218" s="7">
        <f>Ecommerce_Sales[[#This Row],[Profit]]/Ecommerce_Sales[[#This Row],[Total_Price]]</f>
        <v>0.40070093457943923</v>
      </c>
      <c r="W4218" s="3">
        <v>343</v>
      </c>
      <c r="X4218" s="3"/>
    </row>
    <row r="4219" spans="1:24" x14ac:dyDescent="0.25">
      <c r="A4219" s="1" t="s">
        <v>10564</v>
      </c>
      <c r="B4219" s="1" t="s">
        <v>474</v>
      </c>
      <c r="C4219" s="1" t="s">
        <v>475</v>
      </c>
      <c r="D4219" s="1" t="s">
        <v>2954</v>
      </c>
      <c r="E4219" s="1" t="s">
        <v>1954</v>
      </c>
      <c r="F4219" s="2">
        <v>45552</v>
      </c>
      <c r="G4219" s="2">
        <v>45179</v>
      </c>
      <c r="H4219" s="2" t="str">
        <f>TEXT(Ecommerce_Sales[[#This Row],[Order_Date]],"mmmm")</f>
        <v>September</v>
      </c>
      <c r="I4219" s="2" t="str">
        <f>TEXT(Ecommerce_Sales[[#This Row],[Order_Date]],"yyyy")</f>
        <v>2023</v>
      </c>
      <c r="J4219" s="2" t="str">
        <f>TEXT(Ecommerce_Sales[[#This Row],[Order_Date]],"mmmm")</f>
        <v>September</v>
      </c>
      <c r="K4219" s="1" t="s">
        <v>1947</v>
      </c>
      <c r="L4219" s="1" t="s">
        <v>2850</v>
      </c>
      <c r="M4219" s="1" t="s">
        <v>2058</v>
      </c>
      <c r="N4219" s="1" t="s">
        <v>1950</v>
      </c>
      <c r="O4219" s="3">
        <v>711</v>
      </c>
      <c r="P4219">
        <v>2</v>
      </c>
      <c r="Q4219" s="3">
        <v>1422</v>
      </c>
      <c r="R4219" s="1" t="s">
        <v>1951</v>
      </c>
      <c r="S4219" s="3">
        <v>105</v>
      </c>
      <c r="T4219">
        <v>8</v>
      </c>
      <c r="U4219" t="str">
        <f>IF(Ecommerce_Sales[[#This Row],[Delivery_Time_Days]]&gt;7,"Delay",IF(Ecommerce_Sales[[#This Row],[Delivery_Time_Days]] = 0,"No delivery",IF(Ecommerce_Sales[[#This Row],[Delivery_Time_Days]]&lt;=7,"On-time")))</f>
        <v>Delay</v>
      </c>
      <c r="V4219" s="7">
        <f>Ecommerce_Sales[[#This Row],[Profit]]/Ecommerce_Sales[[#This Row],[Total_Price]]</f>
        <v>0.40014064697609003</v>
      </c>
      <c r="W4219" s="3">
        <v>569</v>
      </c>
      <c r="X4219" s="3"/>
    </row>
    <row r="4220" spans="1:24" x14ac:dyDescent="0.25">
      <c r="A4220" s="1" t="s">
        <v>10565</v>
      </c>
      <c r="B4220" s="1" t="s">
        <v>1726</v>
      </c>
      <c r="C4220" s="1" t="s">
        <v>1727</v>
      </c>
      <c r="D4220" s="1" t="s">
        <v>6176</v>
      </c>
      <c r="E4220" s="1" t="s">
        <v>1961</v>
      </c>
      <c r="F4220" s="2">
        <v>45205</v>
      </c>
      <c r="G4220" s="2">
        <v>45177</v>
      </c>
      <c r="H4220" s="2" t="str">
        <f>TEXT(Ecommerce_Sales[[#This Row],[Order_Date]],"mmmm")</f>
        <v>September</v>
      </c>
      <c r="I4220" s="2" t="str">
        <f>TEXT(Ecommerce_Sales[[#This Row],[Order_Date]],"yyyy")</f>
        <v>2023</v>
      </c>
      <c r="J4220" s="2" t="str">
        <f>TEXT(Ecommerce_Sales[[#This Row],[Order_Date]],"mmmm")</f>
        <v>September</v>
      </c>
      <c r="K4220" s="1" t="s">
        <v>1947</v>
      </c>
      <c r="L4220" s="1" t="s">
        <v>10062</v>
      </c>
      <c r="M4220" s="1" t="s">
        <v>2030</v>
      </c>
      <c r="N4220" s="1" t="s">
        <v>1978</v>
      </c>
      <c r="O4220" s="3">
        <v>1052</v>
      </c>
      <c r="P4220">
        <v>3</v>
      </c>
      <c r="Q4220" s="3">
        <v>3155</v>
      </c>
      <c r="R4220" s="1" t="s">
        <v>1958</v>
      </c>
      <c r="S4220" s="3">
        <v>435</v>
      </c>
      <c r="T4220">
        <v>3</v>
      </c>
      <c r="U4220" t="str">
        <f>IF(Ecommerce_Sales[[#This Row],[Delivery_Time_Days]]&gt;7,"Delay",IF(Ecommerce_Sales[[#This Row],[Delivery_Time_Days]] = 0,"No delivery",IF(Ecommerce_Sales[[#This Row],[Delivery_Time_Days]]&lt;=7,"On-time")))</f>
        <v>On-time</v>
      </c>
      <c r="V4220" s="7">
        <f>Ecommerce_Sales[[#This Row],[Profit]]/Ecommerce_Sales[[#This Row],[Total_Price]]</f>
        <v>0.34992076069730588</v>
      </c>
      <c r="W4220" s="3">
        <v>1104</v>
      </c>
      <c r="X4220" s="3"/>
    </row>
    <row r="4221" spans="1:24" x14ac:dyDescent="0.25">
      <c r="A4221" s="1" t="s">
        <v>10566</v>
      </c>
      <c r="B4221" s="1" t="s">
        <v>1654</v>
      </c>
      <c r="C4221" s="1" t="s">
        <v>1655</v>
      </c>
      <c r="D4221" s="1" t="s">
        <v>2840</v>
      </c>
      <c r="E4221" s="1" t="s">
        <v>1961</v>
      </c>
      <c r="F4221" s="2">
        <v>45091</v>
      </c>
      <c r="G4221" s="2">
        <v>45120</v>
      </c>
      <c r="H4221" s="2" t="str">
        <f>TEXT(Ecommerce_Sales[[#This Row],[Order_Date]],"mmmm")</f>
        <v>July</v>
      </c>
      <c r="I4221" s="2" t="str">
        <f>TEXT(Ecommerce_Sales[[#This Row],[Order_Date]],"yyyy")</f>
        <v>2023</v>
      </c>
      <c r="J4221" s="2" t="str">
        <f>TEXT(Ecommerce_Sales[[#This Row],[Order_Date]],"mmmm")</f>
        <v>July</v>
      </c>
      <c r="K4221" s="1" t="s">
        <v>1947</v>
      </c>
      <c r="L4221" s="1" t="s">
        <v>10567</v>
      </c>
      <c r="M4221" s="1" t="s">
        <v>1977</v>
      </c>
      <c r="N4221" s="1" t="s">
        <v>1978</v>
      </c>
      <c r="O4221" s="3">
        <v>922</v>
      </c>
      <c r="P4221">
        <v>6</v>
      </c>
      <c r="Q4221" s="3">
        <v>5530</v>
      </c>
      <c r="R4221" s="1" t="s">
        <v>1951</v>
      </c>
      <c r="S4221" s="3">
        <v>813</v>
      </c>
      <c r="T4221">
        <v>4</v>
      </c>
      <c r="U4221" t="str">
        <f>IF(Ecommerce_Sales[[#This Row],[Delivery_Time_Days]]&gt;7,"Delay",IF(Ecommerce_Sales[[#This Row],[Delivery_Time_Days]] = 0,"No delivery",IF(Ecommerce_Sales[[#This Row],[Delivery_Time_Days]]&lt;=7,"On-time")))</f>
        <v>On-time</v>
      </c>
      <c r="V4221" s="7">
        <f>Ecommerce_Sales[[#This Row],[Profit]]/Ecommerce_Sales[[#This Row],[Total_Price]]</f>
        <v>0.35009041591320073</v>
      </c>
      <c r="W4221" s="3">
        <v>1936</v>
      </c>
      <c r="X4221" s="3"/>
    </row>
    <row r="4222" spans="1:24" x14ac:dyDescent="0.25">
      <c r="A4222" s="1" t="s">
        <v>10568</v>
      </c>
      <c r="B4222" s="1" t="s">
        <v>1716</v>
      </c>
      <c r="C4222" s="1" t="s">
        <v>1717</v>
      </c>
      <c r="D4222" s="1" t="s">
        <v>6225</v>
      </c>
      <c r="E4222" s="1" t="s">
        <v>1996</v>
      </c>
      <c r="F4222" s="2">
        <v>45222</v>
      </c>
      <c r="G4222" s="2">
        <v>45331</v>
      </c>
      <c r="H4222" s="2" t="str">
        <f>TEXT(Ecommerce_Sales[[#This Row],[Order_Date]],"mmmm")</f>
        <v>February</v>
      </c>
      <c r="I4222" s="2" t="str">
        <f>TEXT(Ecommerce_Sales[[#This Row],[Order_Date]],"yyyy")</f>
        <v>2024</v>
      </c>
      <c r="J4222" s="2" t="str">
        <f>TEXT(Ecommerce_Sales[[#This Row],[Order_Date]],"mmmm")</f>
        <v>February</v>
      </c>
      <c r="K4222" s="1" t="s">
        <v>1947</v>
      </c>
      <c r="L4222" s="1" t="s">
        <v>10569</v>
      </c>
      <c r="M4222" s="1" t="s">
        <v>2247</v>
      </c>
      <c r="N4222" s="1" t="s">
        <v>1957</v>
      </c>
      <c r="O4222" s="3">
        <v>122</v>
      </c>
      <c r="P4222">
        <v>1</v>
      </c>
      <c r="Q4222" s="3">
        <v>122</v>
      </c>
      <c r="R4222" s="1" t="s">
        <v>1958</v>
      </c>
      <c r="S4222" s="3">
        <v>11</v>
      </c>
      <c r="T4222">
        <v>5</v>
      </c>
      <c r="U4222" t="str">
        <f>IF(Ecommerce_Sales[[#This Row],[Delivery_Time_Days]]&gt;7,"Delay",IF(Ecommerce_Sales[[#This Row],[Delivery_Time_Days]] = 0,"No delivery",IF(Ecommerce_Sales[[#This Row],[Delivery_Time_Days]]&lt;=7,"On-time")))</f>
        <v>On-time</v>
      </c>
      <c r="V4222" s="7">
        <f>Ecommerce_Sales[[#This Row],[Profit]]/Ecommerce_Sales[[#This Row],[Total_Price]]</f>
        <v>0.14754098360655737</v>
      </c>
      <c r="W4222" s="3">
        <v>18</v>
      </c>
      <c r="X4222" s="3"/>
    </row>
    <row r="4223" spans="1:24" x14ac:dyDescent="0.25">
      <c r="A4223" s="1" t="s">
        <v>10570</v>
      </c>
      <c r="B4223" s="1" t="s">
        <v>1459</v>
      </c>
      <c r="C4223" s="1" t="s">
        <v>1460</v>
      </c>
      <c r="D4223" s="1" t="s">
        <v>6352</v>
      </c>
      <c r="E4223" s="1" t="s">
        <v>1961</v>
      </c>
      <c r="F4223" s="2">
        <v>44969</v>
      </c>
      <c r="G4223" s="2">
        <v>45173</v>
      </c>
      <c r="H4223" s="2" t="str">
        <f>TEXT(Ecommerce_Sales[[#This Row],[Order_Date]],"mmmm")</f>
        <v>September</v>
      </c>
      <c r="I4223" s="2" t="str">
        <f>TEXT(Ecommerce_Sales[[#This Row],[Order_Date]],"yyyy")</f>
        <v>2023</v>
      </c>
      <c r="J4223" s="2" t="str">
        <f>TEXT(Ecommerce_Sales[[#This Row],[Order_Date]],"mmmm")</f>
        <v>September</v>
      </c>
      <c r="K4223" s="1" t="s">
        <v>1947</v>
      </c>
      <c r="L4223" s="1" t="s">
        <v>10571</v>
      </c>
      <c r="M4223" s="1" t="s">
        <v>1956</v>
      </c>
      <c r="N4223" s="1" t="s">
        <v>1957</v>
      </c>
      <c r="O4223" s="3">
        <v>461</v>
      </c>
      <c r="P4223">
        <v>3</v>
      </c>
      <c r="Q4223" s="3">
        <v>1384</v>
      </c>
      <c r="R4223" s="1" t="s">
        <v>1951</v>
      </c>
      <c r="S4223" s="3">
        <v>84</v>
      </c>
      <c r="T4223">
        <v>7</v>
      </c>
      <c r="U4223" t="str">
        <f>IF(Ecommerce_Sales[[#This Row],[Delivery_Time_Days]]&gt;7,"Delay",IF(Ecommerce_Sales[[#This Row],[Delivery_Time_Days]] = 0,"No delivery",IF(Ecommerce_Sales[[#This Row],[Delivery_Time_Days]]&lt;=7,"On-time")))</f>
        <v>On-time</v>
      </c>
      <c r="V4223" s="7">
        <f>Ecommerce_Sales[[#This Row],[Profit]]/Ecommerce_Sales[[#This Row],[Total_Price]]</f>
        <v>0.15028901734104047</v>
      </c>
      <c r="W4223" s="3">
        <v>208</v>
      </c>
      <c r="X4223" s="3"/>
    </row>
    <row r="4224" spans="1:24" x14ac:dyDescent="0.25">
      <c r="A4224" s="1" t="s">
        <v>10572</v>
      </c>
      <c r="B4224" s="1" t="s">
        <v>284</v>
      </c>
      <c r="C4224" s="1" t="s">
        <v>285</v>
      </c>
      <c r="D4224" s="1" t="s">
        <v>4825</v>
      </c>
      <c r="E4224" s="1" t="s">
        <v>1946</v>
      </c>
      <c r="F4224" s="2">
        <v>45471</v>
      </c>
      <c r="G4224" s="2">
        <v>45650</v>
      </c>
      <c r="H4224" s="2" t="str">
        <f>TEXT(Ecommerce_Sales[[#This Row],[Order_Date]],"mmmm")</f>
        <v>December</v>
      </c>
      <c r="I4224" s="2" t="str">
        <f>TEXT(Ecommerce_Sales[[#This Row],[Order_Date]],"yyyy")</f>
        <v>2024</v>
      </c>
      <c r="J4224" s="2" t="str">
        <f>TEXT(Ecommerce_Sales[[#This Row],[Order_Date]],"mmmm")</f>
        <v>December</v>
      </c>
      <c r="K4224" s="1" t="s">
        <v>1986</v>
      </c>
      <c r="L4224" s="1" t="s">
        <v>10573</v>
      </c>
      <c r="M4224" s="1" t="s">
        <v>1977</v>
      </c>
      <c r="N4224" s="1" t="s">
        <v>1978</v>
      </c>
      <c r="O4224" s="3">
        <v>679</v>
      </c>
      <c r="P4224">
        <v>4</v>
      </c>
      <c r="Q4224" s="3">
        <v>2718</v>
      </c>
      <c r="R4224" s="1" t="s">
        <v>2012</v>
      </c>
      <c r="S4224" s="3">
        <v>353</v>
      </c>
      <c r="U4224" t="str">
        <f>IF(Ecommerce_Sales[[#This Row],[Delivery_Time_Days]]&gt;7,"Delay",IF(Ecommerce_Sales[[#This Row],[Delivery_Time_Days]] = 0,"No delivery",IF(Ecommerce_Sales[[#This Row],[Delivery_Time_Days]]&lt;=7,"On-time")))</f>
        <v>No delivery</v>
      </c>
      <c r="V4224" s="7">
        <f>Ecommerce_Sales[[#This Row],[Profit]]/Ecommerce_Sales[[#This Row],[Total_Price]]</f>
        <v>0.34988962472406182</v>
      </c>
      <c r="W4224" s="3">
        <v>951</v>
      </c>
      <c r="X4224" s="3"/>
    </row>
    <row r="4225" spans="1:24" x14ac:dyDescent="0.25">
      <c r="A4225" s="1" t="s">
        <v>10574</v>
      </c>
      <c r="B4225" s="1" t="s">
        <v>1581</v>
      </c>
      <c r="C4225" s="1" t="s">
        <v>1582</v>
      </c>
      <c r="D4225" s="1" t="s">
        <v>4873</v>
      </c>
      <c r="E4225" s="1" t="s">
        <v>1966</v>
      </c>
      <c r="F4225" s="2">
        <v>45183</v>
      </c>
      <c r="G4225" s="2">
        <v>44945</v>
      </c>
      <c r="H4225" s="2" t="str">
        <f>TEXT(Ecommerce_Sales[[#This Row],[Order_Date]],"mmmm")</f>
        <v>January</v>
      </c>
      <c r="I4225" s="2" t="str">
        <f>TEXT(Ecommerce_Sales[[#This Row],[Order_Date]],"yyyy")</f>
        <v>2023</v>
      </c>
      <c r="J4225" s="2" t="str">
        <f>TEXT(Ecommerce_Sales[[#This Row],[Order_Date]],"mmmm")</f>
        <v>January</v>
      </c>
      <c r="K4225" s="1" t="s">
        <v>1947</v>
      </c>
      <c r="L4225" s="1" t="s">
        <v>10575</v>
      </c>
      <c r="M4225" s="1" t="s">
        <v>2079</v>
      </c>
      <c r="N4225" s="1" t="s">
        <v>1973</v>
      </c>
      <c r="O4225" s="3">
        <v>657</v>
      </c>
      <c r="P4225">
        <v>4</v>
      </c>
      <c r="Q4225" s="3">
        <v>2627</v>
      </c>
      <c r="R4225" s="1" t="s">
        <v>1958</v>
      </c>
      <c r="S4225" s="3">
        <v>319</v>
      </c>
      <c r="T4225">
        <v>3</v>
      </c>
      <c r="U4225" t="str">
        <f>IF(Ecommerce_Sales[[#This Row],[Delivery_Time_Days]]&gt;7,"Delay",IF(Ecommerce_Sales[[#This Row],[Delivery_Time_Days]] = 0,"No delivery",IF(Ecommerce_Sales[[#This Row],[Delivery_Time_Days]]&lt;=7,"On-time")))</f>
        <v>On-time</v>
      </c>
      <c r="V4225" s="7">
        <f>Ecommerce_Sales[[#This Row],[Profit]]/Ecommerce_Sales[[#This Row],[Total_Price]]</f>
        <v>0.29996193376475067</v>
      </c>
      <c r="W4225" s="3">
        <v>788</v>
      </c>
      <c r="X4225" s="3"/>
    </row>
    <row r="4226" spans="1:24" x14ac:dyDescent="0.25">
      <c r="A4226" s="1" t="s">
        <v>10576</v>
      </c>
      <c r="B4226" s="1" t="s">
        <v>858</v>
      </c>
      <c r="C4226" s="1" t="s">
        <v>859</v>
      </c>
      <c r="D4226" s="1" t="s">
        <v>3161</v>
      </c>
      <c r="E4226" s="1" t="s">
        <v>1981</v>
      </c>
      <c r="F4226" s="2">
        <v>45417</v>
      </c>
      <c r="G4226" s="2">
        <v>45016</v>
      </c>
      <c r="H4226" s="2" t="str">
        <f>TEXT(Ecommerce_Sales[[#This Row],[Order_Date]],"mmmm")</f>
        <v>March</v>
      </c>
      <c r="I4226" s="2" t="str">
        <f>TEXT(Ecommerce_Sales[[#This Row],[Order_Date]],"yyyy")</f>
        <v>2023</v>
      </c>
      <c r="J4226" s="2" t="str">
        <f>TEXT(Ecommerce_Sales[[#This Row],[Order_Date]],"mmmm")</f>
        <v>March</v>
      </c>
      <c r="K4226" s="1" t="s">
        <v>1986</v>
      </c>
      <c r="L4226" s="1" t="s">
        <v>10577</v>
      </c>
      <c r="M4226" s="1" t="s">
        <v>2007</v>
      </c>
      <c r="N4226" s="1" t="s">
        <v>1973</v>
      </c>
      <c r="O4226" s="3">
        <v>93</v>
      </c>
      <c r="P4226">
        <v>4</v>
      </c>
      <c r="Q4226" s="3">
        <v>371</v>
      </c>
      <c r="R4226" s="1" t="s">
        <v>1958</v>
      </c>
      <c r="S4226" s="3">
        <v>35</v>
      </c>
      <c r="U4226" t="str">
        <f>IF(Ecommerce_Sales[[#This Row],[Delivery_Time_Days]]&gt;7,"Delay",IF(Ecommerce_Sales[[#This Row],[Delivery_Time_Days]] = 0,"No delivery",IF(Ecommerce_Sales[[#This Row],[Delivery_Time_Days]]&lt;=7,"On-time")))</f>
        <v>No delivery</v>
      </c>
      <c r="V4226" s="7">
        <f>Ecommerce_Sales[[#This Row],[Profit]]/Ecommerce_Sales[[#This Row],[Total_Price]]</f>
        <v>0.29919137466307277</v>
      </c>
      <c r="W4226" s="3">
        <v>111</v>
      </c>
      <c r="X4226" s="3"/>
    </row>
    <row r="4227" spans="1:24" x14ac:dyDescent="0.25">
      <c r="A4227" s="1" t="s">
        <v>10578</v>
      </c>
      <c r="B4227" s="1" t="s">
        <v>515</v>
      </c>
      <c r="C4227" s="1" t="s">
        <v>1409</v>
      </c>
      <c r="D4227" s="1" t="s">
        <v>9094</v>
      </c>
      <c r="E4227" s="1" t="s">
        <v>1954</v>
      </c>
      <c r="F4227" s="2">
        <v>45092</v>
      </c>
      <c r="G4227" s="2">
        <v>45492</v>
      </c>
      <c r="H4227" s="2" t="str">
        <f>TEXT(Ecommerce_Sales[[#This Row],[Order_Date]],"mmmm")</f>
        <v>July</v>
      </c>
      <c r="I4227" s="2" t="str">
        <f>TEXT(Ecommerce_Sales[[#This Row],[Order_Date]],"yyyy")</f>
        <v>2024</v>
      </c>
      <c r="J4227" s="2" t="str">
        <f>TEXT(Ecommerce_Sales[[#This Row],[Order_Date]],"mmmm")</f>
        <v>July</v>
      </c>
      <c r="K4227" s="1" t="s">
        <v>1947</v>
      </c>
      <c r="L4227" s="1" t="s">
        <v>7053</v>
      </c>
      <c r="M4227" s="1" t="s">
        <v>2058</v>
      </c>
      <c r="N4227" s="1" t="s">
        <v>1950</v>
      </c>
      <c r="O4227" s="3">
        <v>254</v>
      </c>
      <c r="P4227">
        <v>1</v>
      </c>
      <c r="Q4227" s="3">
        <v>254</v>
      </c>
      <c r="R4227" s="1" t="s">
        <v>1951</v>
      </c>
      <c r="S4227" s="3">
        <v>36</v>
      </c>
      <c r="T4227">
        <v>5</v>
      </c>
      <c r="U4227" t="str">
        <f>IF(Ecommerce_Sales[[#This Row],[Delivery_Time_Days]]&gt;7,"Delay",IF(Ecommerce_Sales[[#This Row],[Delivery_Time_Days]] = 0,"No delivery",IF(Ecommerce_Sales[[#This Row],[Delivery_Time_Days]]&lt;=7,"On-time")))</f>
        <v>On-time</v>
      </c>
      <c r="V4227" s="7">
        <f>Ecommerce_Sales[[#This Row],[Profit]]/Ecommerce_Sales[[#This Row],[Total_Price]]</f>
        <v>0.40157480314960631</v>
      </c>
      <c r="W4227" s="3">
        <v>102</v>
      </c>
      <c r="X4227" s="3"/>
    </row>
    <row r="4228" spans="1:24" x14ac:dyDescent="0.25">
      <c r="A4228" s="1" t="s">
        <v>10579</v>
      </c>
      <c r="B4228" s="1" t="s">
        <v>132</v>
      </c>
      <c r="C4228" s="1" t="s">
        <v>133</v>
      </c>
      <c r="D4228" s="1" t="s">
        <v>4422</v>
      </c>
      <c r="E4228" s="1" t="s">
        <v>1946</v>
      </c>
      <c r="F4228" s="2">
        <v>45614</v>
      </c>
      <c r="G4228" s="2">
        <v>45430</v>
      </c>
      <c r="H4228" s="2" t="str">
        <f>TEXT(Ecommerce_Sales[[#This Row],[Order_Date]],"mmmm")</f>
        <v>May</v>
      </c>
      <c r="I4228" s="2" t="str">
        <f>TEXT(Ecommerce_Sales[[#This Row],[Order_Date]],"yyyy")</f>
        <v>2024</v>
      </c>
      <c r="J4228" s="2" t="str">
        <f>TEXT(Ecommerce_Sales[[#This Row],[Order_Date]],"mmmm")</f>
        <v>May</v>
      </c>
      <c r="K4228" s="1" t="s">
        <v>1947</v>
      </c>
      <c r="L4228" s="1" t="s">
        <v>10580</v>
      </c>
      <c r="M4228" s="1" t="s">
        <v>2007</v>
      </c>
      <c r="N4228" s="1" t="s">
        <v>1973</v>
      </c>
      <c r="O4228" s="3">
        <v>690</v>
      </c>
      <c r="P4228">
        <v>3</v>
      </c>
      <c r="Q4228" s="3">
        <v>2069</v>
      </c>
      <c r="R4228" s="1" t="s">
        <v>1958</v>
      </c>
      <c r="S4228" s="3">
        <v>255</v>
      </c>
      <c r="T4228">
        <v>8</v>
      </c>
      <c r="U4228" t="str">
        <f>IF(Ecommerce_Sales[[#This Row],[Delivery_Time_Days]]&gt;7,"Delay",IF(Ecommerce_Sales[[#This Row],[Delivery_Time_Days]] = 0,"No delivery",IF(Ecommerce_Sales[[#This Row],[Delivery_Time_Days]]&lt;=7,"On-time")))</f>
        <v>Delay</v>
      </c>
      <c r="V4228" s="7">
        <f>Ecommerce_Sales[[#This Row],[Profit]]/Ecommerce_Sales[[#This Row],[Total_Price]]</f>
        <v>0.3001449975833736</v>
      </c>
      <c r="W4228" s="3">
        <v>621</v>
      </c>
      <c r="X4228" s="3"/>
    </row>
    <row r="4229" spans="1:24" x14ac:dyDescent="0.25">
      <c r="A4229" s="1" t="s">
        <v>10581</v>
      </c>
      <c r="B4229" s="1" t="s">
        <v>1171</v>
      </c>
      <c r="C4229" s="1" t="s">
        <v>1172</v>
      </c>
      <c r="D4229" s="1" t="s">
        <v>2843</v>
      </c>
      <c r="E4229" s="1" t="s">
        <v>1961</v>
      </c>
      <c r="F4229" s="2">
        <v>45214</v>
      </c>
      <c r="G4229" s="2">
        <v>45037</v>
      </c>
      <c r="H4229" s="2" t="str">
        <f>TEXT(Ecommerce_Sales[[#This Row],[Order_Date]],"mmmm")</f>
        <v>April</v>
      </c>
      <c r="I4229" s="2" t="str">
        <f>TEXT(Ecommerce_Sales[[#This Row],[Order_Date]],"yyyy")</f>
        <v>2023</v>
      </c>
      <c r="J4229" s="2" t="str">
        <f>TEXT(Ecommerce_Sales[[#This Row],[Order_Date]],"mmmm")</f>
        <v>April</v>
      </c>
      <c r="K4229" s="1" t="s">
        <v>1947</v>
      </c>
      <c r="L4229" s="1" t="s">
        <v>10582</v>
      </c>
      <c r="M4229" s="1" t="s">
        <v>2030</v>
      </c>
      <c r="N4229" s="1" t="s">
        <v>1978</v>
      </c>
      <c r="O4229" s="3">
        <v>59</v>
      </c>
      <c r="P4229">
        <v>3</v>
      </c>
      <c r="Q4229" s="3">
        <v>176</v>
      </c>
      <c r="R4229" s="1" t="s">
        <v>1951</v>
      </c>
      <c r="S4229" s="3">
        <v>15</v>
      </c>
      <c r="T4229">
        <v>9</v>
      </c>
      <c r="U4229" t="str">
        <f>IF(Ecommerce_Sales[[#This Row],[Delivery_Time_Days]]&gt;7,"Delay",IF(Ecommerce_Sales[[#This Row],[Delivery_Time_Days]] = 0,"No delivery",IF(Ecommerce_Sales[[#This Row],[Delivery_Time_Days]]&lt;=7,"On-time")))</f>
        <v>Delay</v>
      </c>
      <c r="V4229" s="7">
        <f>Ecommerce_Sales[[#This Row],[Profit]]/Ecommerce_Sales[[#This Row],[Total_Price]]</f>
        <v>0.35227272727272729</v>
      </c>
      <c r="W4229" s="3">
        <v>62</v>
      </c>
      <c r="X4229" s="3"/>
    </row>
    <row r="4230" spans="1:24" x14ac:dyDescent="0.25">
      <c r="A4230" s="1" t="s">
        <v>10583</v>
      </c>
      <c r="B4230" s="1" t="s">
        <v>1753</v>
      </c>
      <c r="C4230" s="1" t="s">
        <v>1754</v>
      </c>
      <c r="D4230" s="1" t="s">
        <v>4160</v>
      </c>
      <c r="E4230" s="1" t="s">
        <v>1966</v>
      </c>
      <c r="F4230" s="2">
        <v>44990</v>
      </c>
      <c r="G4230" s="2">
        <v>45227</v>
      </c>
      <c r="H4230" s="2" t="str">
        <f>TEXT(Ecommerce_Sales[[#This Row],[Order_Date]],"mmmm")</f>
        <v>October</v>
      </c>
      <c r="I4230" s="2" t="str">
        <f>TEXT(Ecommerce_Sales[[#This Row],[Order_Date]],"yyyy")</f>
        <v>2023</v>
      </c>
      <c r="J4230" s="2" t="str">
        <f>TEXT(Ecommerce_Sales[[#This Row],[Order_Date]],"mmmm")</f>
        <v>October</v>
      </c>
      <c r="K4230" s="1" t="s">
        <v>1986</v>
      </c>
      <c r="L4230" s="1" t="s">
        <v>4313</v>
      </c>
      <c r="M4230" s="1" t="s">
        <v>1998</v>
      </c>
      <c r="N4230" s="1" t="s">
        <v>1973</v>
      </c>
      <c r="O4230" s="3">
        <v>1028</v>
      </c>
      <c r="P4230">
        <v>6</v>
      </c>
      <c r="Q4230" s="3">
        <v>6168</v>
      </c>
      <c r="R4230" s="1" t="s">
        <v>1958</v>
      </c>
      <c r="S4230" s="3">
        <v>872</v>
      </c>
      <c r="U4230" t="str">
        <f>IF(Ecommerce_Sales[[#This Row],[Delivery_Time_Days]]&gt;7,"Delay",IF(Ecommerce_Sales[[#This Row],[Delivery_Time_Days]] = 0,"No delivery",IF(Ecommerce_Sales[[#This Row],[Delivery_Time_Days]]&lt;=7,"On-time")))</f>
        <v>No delivery</v>
      </c>
      <c r="V4230" s="7">
        <f>Ecommerce_Sales[[#This Row],[Profit]]/Ecommerce_Sales[[#This Row],[Total_Price]]</f>
        <v>0.29993514915693903</v>
      </c>
      <c r="W4230" s="3">
        <v>1850</v>
      </c>
      <c r="X4230" s="3"/>
    </row>
    <row r="4231" spans="1:24" x14ac:dyDescent="0.25">
      <c r="A4231" s="1" t="s">
        <v>10584</v>
      </c>
      <c r="B4231" s="1" t="s">
        <v>1518</v>
      </c>
      <c r="C4231" s="1" t="s">
        <v>1519</v>
      </c>
      <c r="D4231" s="1" t="s">
        <v>6411</v>
      </c>
      <c r="E4231" s="1" t="s">
        <v>1954</v>
      </c>
      <c r="F4231" s="2">
        <v>45378</v>
      </c>
      <c r="G4231" s="2">
        <v>45082</v>
      </c>
      <c r="H4231" s="2" t="str">
        <f>TEXT(Ecommerce_Sales[[#This Row],[Order_Date]],"mmmm")</f>
        <v>June</v>
      </c>
      <c r="I4231" s="2" t="str">
        <f>TEXT(Ecommerce_Sales[[#This Row],[Order_Date]],"yyyy")</f>
        <v>2023</v>
      </c>
      <c r="J4231" s="2" t="str">
        <f>TEXT(Ecommerce_Sales[[#This Row],[Order_Date]],"mmmm")</f>
        <v>June</v>
      </c>
      <c r="K4231" s="1" t="s">
        <v>1947</v>
      </c>
      <c r="L4231" s="1" t="s">
        <v>10585</v>
      </c>
      <c r="M4231" s="1" t="s">
        <v>1988</v>
      </c>
      <c r="N4231" s="1" t="s">
        <v>1989</v>
      </c>
      <c r="O4231" s="3">
        <v>412</v>
      </c>
      <c r="P4231">
        <v>1</v>
      </c>
      <c r="Q4231" s="3">
        <v>412</v>
      </c>
      <c r="R4231" s="1" t="s">
        <v>1958</v>
      </c>
      <c r="S4231" s="3">
        <v>59</v>
      </c>
      <c r="T4231">
        <v>2</v>
      </c>
      <c r="U4231" t="str">
        <f>IF(Ecommerce_Sales[[#This Row],[Delivery_Time_Days]]&gt;7,"Delay",IF(Ecommerce_Sales[[#This Row],[Delivery_Time_Days]] = 0,"No delivery",IF(Ecommerce_Sales[[#This Row],[Delivery_Time_Days]]&lt;=7,"On-time")))</f>
        <v>On-time</v>
      </c>
      <c r="V4231" s="7">
        <f>Ecommerce_Sales[[#This Row],[Profit]]/Ecommerce_Sales[[#This Row],[Total_Price]]</f>
        <v>0.25</v>
      </c>
      <c r="W4231" s="3">
        <v>103</v>
      </c>
      <c r="X4231" s="3"/>
    </row>
    <row r="4232" spans="1:24" x14ac:dyDescent="0.25">
      <c r="A4232" s="1" t="s">
        <v>10586</v>
      </c>
      <c r="B4232" s="1" t="s">
        <v>557</v>
      </c>
      <c r="C4232" s="1" t="s">
        <v>558</v>
      </c>
      <c r="D4232" s="1" t="s">
        <v>3573</v>
      </c>
      <c r="E4232" s="1" t="s">
        <v>2005</v>
      </c>
      <c r="F4232" s="2">
        <v>45169</v>
      </c>
      <c r="G4232" s="2">
        <v>44954</v>
      </c>
      <c r="H4232" s="2" t="str">
        <f>TEXT(Ecommerce_Sales[[#This Row],[Order_Date]],"mmmm")</f>
        <v>January</v>
      </c>
      <c r="I4232" s="2" t="str">
        <f>TEXT(Ecommerce_Sales[[#This Row],[Order_Date]],"yyyy")</f>
        <v>2023</v>
      </c>
      <c r="J4232" s="2" t="str">
        <f>TEXT(Ecommerce_Sales[[#This Row],[Order_Date]],"mmmm")</f>
        <v>January</v>
      </c>
      <c r="K4232" s="1" t="s">
        <v>1947</v>
      </c>
      <c r="L4232" s="1" t="s">
        <v>10587</v>
      </c>
      <c r="M4232" s="1" t="s">
        <v>1998</v>
      </c>
      <c r="N4232" s="1" t="s">
        <v>1973</v>
      </c>
      <c r="O4232" s="3">
        <v>564</v>
      </c>
      <c r="P4232">
        <v>3</v>
      </c>
      <c r="Q4232" s="3">
        <v>1691</v>
      </c>
      <c r="R4232" s="1" t="s">
        <v>2008</v>
      </c>
      <c r="S4232" s="3">
        <v>167</v>
      </c>
      <c r="T4232">
        <v>6</v>
      </c>
      <c r="U4232" t="str">
        <f>IF(Ecommerce_Sales[[#This Row],[Delivery_Time_Days]]&gt;7,"Delay",IF(Ecommerce_Sales[[#This Row],[Delivery_Time_Days]] = 0,"No delivery",IF(Ecommerce_Sales[[#This Row],[Delivery_Time_Days]]&lt;=7,"On-time")))</f>
        <v>On-time</v>
      </c>
      <c r="V4232" s="7">
        <f>Ecommerce_Sales[[#This Row],[Profit]]/Ecommerce_Sales[[#This Row],[Total_Price]]</f>
        <v>0.29982259018332347</v>
      </c>
      <c r="W4232" s="3">
        <v>507</v>
      </c>
      <c r="X4232" s="3"/>
    </row>
    <row r="4233" spans="1:24" x14ac:dyDescent="0.25">
      <c r="A4233" s="1" t="s">
        <v>10588</v>
      </c>
      <c r="B4233" s="1" t="s">
        <v>160</v>
      </c>
      <c r="C4233" s="1" t="s">
        <v>161</v>
      </c>
      <c r="D4233" s="1" t="s">
        <v>3396</v>
      </c>
      <c r="E4233" s="1" t="s">
        <v>2005</v>
      </c>
      <c r="F4233" s="2">
        <v>45489</v>
      </c>
      <c r="G4233" s="2">
        <v>45233</v>
      </c>
      <c r="H4233" s="2" t="str">
        <f>TEXT(Ecommerce_Sales[[#This Row],[Order_Date]],"mmmm")</f>
        <v>November</v>
      </c>
      <c r="I4233" s="2" t="str">
        <f>TEXT(Ecommerce_Sales[[#This Row],[Order_Date]],"yyyy")</f>
        <v>2023</v>
      </c>
      <c r="J4233" s="2" t="str">
        <f>TEXT(Ecommerce_Sales[[#This Row],[Order_Date]],"mmmm")</f>
        <v>November</v>
      </c>
      <c r="K4233" s="1" t="s">
        <v>1947</v>
      </c>
      <c r="L4233" s="1" t="s">
        <v>5372</v>
      </c>
      <c r="M4233" s="1" t="s">
        <v>1949</v>
      </c>
      <c r="N4233" s="1" t="s">
        <v>1950</v>
      </c>
      <c r="O4233" s="3">
        <v>942</v>
      </c>
      <c r="P4233">
        <v>6</v>
      </c>
      <c r="Q4233" s="3">
        <v>5655</v>
      </c>
      <c r="R4233" s="1" t="s">
        <v>2012</v>
      </c>
      <c r="S4233" s="3">
        <v>847</v>
      </c>
      <c r="T4233">
        <v>6</v>
      </c>
      <c r="U4233" t="str">
        <f>IF(Ecommerce_Sales[[#This Row],[Delivery_Time_Days]]&gt;7,"Delay",IF(Ecommerce_Sales[[#This Row],[Delivery_Time_Days]] = 0,"No delivery",IF(Ecommerce_Sales[[#This Row],[Delivery_Time_Days]]&lt;=7,"On-time")))</f>
        <v>On-time</v>
      </c>
      <c r="V4233" s="7">
        <f>Ecommerce_Sales[[#This Row],[Profit]]/Ecommerce_Sales[[#This Row],[Total_Price]]</f>
        <v>0.4</v>
      </c>
      <c r="W4233" s="3">
        <v>2262</v>
      </c>
      <c r="X4233" s="3"/>
    </row>
    <row r="4234" spans="1:24" x14ac:dyDescent="0.25">
      <c r="A4234" s="1" t="s">
        <v>10589</v>
      </c>
      <c r="B4234" s="1" t="s">
        <v>1213</v>
      </c>
      <c r="C4234" s="1" t="s">
        <v>1214</v>
      </c>
      <c r="D4234" s="1" t="s">
        <v>1991</v>
      </c>
      <c r="E4234" s="1" t="s">
        <v>1966</v>
      </c>
      <c r="F4234" s="2">
        <v>45337</v>
      </c>
      <c r="G4234" s="2">
        <v>45110</v>
      </c>
      <c r="H4234" s="2" t="str">
        <f>TEXT(Ecommerce_Sales[[#This Row],[Order_Date]],"mmmm")</f>
        <v>July</v>
      </c>
      <c r="I4234" s="2" t="str">
        <f>TEXT(Ecommerce_Sales[[#This Row],[Order_Date]],"yyyy")</f>
        <v>2023</v>
      </c>
      <c r="J4234" s="2" t="str">
        <f>TEXT(Ecommerce_Sales[[#This Row],[Order_Date]],"mmmm")</f>
        <v>July</v>
      </c>
      <c r="K4234" s="1" t="s">
        <v>1947</v>
      </c>
      <c r="L4234" s="1" t="s">
        <v>10590</v>
      </c>
      <c r="M4234" s="1" t="s">
        <v>2072</v>
      </c>
      <c r="N4234" s="1" t="s">
        <v>1950</v>
      </c>
      <c r="O4234" s="3">
        <v>196</v>
      </c>
      <c r="P4234">
        <v>2</v>
      </c>
      <c r="Q4234" s="3">
        <v>392</v>
      </c>
      <c r="R4234" s="1" t="s">
        <v>2008</v>
      </c>
      <c r="S4234" s="3">
        <v>57</v>
      </c>
      <c r="T4234">
        <v>10</v>
      </c>
      <c r="U4234" t="str">
        <f>IF(Ecommerce_Sales[[#This Row],[Delivery_Time_Days]]&gt;7,"Delay",IF(Ecommerce_Sales[[#This Row],[Delivery_Time_Days]] = 0,"No delivery",IF(Ecommerce_Sales[[#This Row],[Delivery_Time_Days]]&lt;=7,"On-time")))</f>
        <v>Delay</v>
      </c>
      <c r="V4234" s="7">
        <f>Ecommerce_Sales[[#This Row],[Profit]]/Ecommerce_Sales[[#This Row],[Total_Price]]</f>
        <v>0.40051020408163263</v>
      </c>
      <c r="W4234" s="3">
        <v>157</v>
      </c>
      <c r="X4234" s="3"/>
    </row>
    <row r="4235" spans="1:24" x14ac:dyDescent="0.25">
      <c r="A4235" s="1" t="s">
        <v>10591</v>
      </c>
      <c r="B4235" s="1" t="s">
        <v>1262</v>
      </c>
      <c r="C4235" s="1" t="s">
        <v>1263</v>
      </c>
      <c r="D4235" s="1" t="s">
        <v>2724</v>
      </c>
      <c r="E4235" s="1" t="s">
        <v>1981</v>
      </c>
      <c r="F4235" s="2">
        <v>45147</v>
      </c>
      <c r="G4235" s="2">
        <v>45083</v>
      </c>
      <c r="H4235" s="2" t="str">
        <f>TEXT(Ecommerce_Sales[[#This Row],[Order_Date]],"mmmm")</f>
        <v>June</v>
      </c>
      <c r="I4235" s="2" t="str">
        <f>TEXT(Ecommerce_Sales[[#This Row],[Order_Date]],"yyyy")</f>
        <v>2023</v>
      </c>
      <c r="J4235" s="2" t="str">
        <f>TEXT(Ecommerce_Sales[[#This Row],[Order_Date]],"mmmm")</f>
        <v>June</v>
      </c>
      <c r="K4235" s="1" t="s">
        <v>1992</v>
      </c>
      <c r="L4235" s="1" t="s">
        <v>10120</v>
      </c>
      <c r="M4235" s="1" t="s">
        <v>1977</v>
      </c>
      <c r="N4235" s="1" t="s">
        <v>1978</v>
      </c>
      <c r="O4235" s="3">
        <v>847</v>
      </c>
      <c r="P4235">
        <v>4</v>
      </c>
      <c r="Q4235" s="3">
        <v>3387</v>
      </c>
      <c r="R4235" s="1" t="s">
        <v>1951</v>
      </c>
      <c r="S4235" s="3">
        <v>270</v>
      </c>
      <c r="U4235" t="str">
        <f>IF(Ecommerce_Sales[[#This Row],[Delivery_Time_Days]]&gt;7,"Delay",IF(Ecommerce_Sales[[#This Row],[Delivery_Time_Days]] = 0,"No delivery",IF(Ecommerce_Sales[[#This Row],[Delivery_Time_Days]]&lt;=7,"On-time")))</f>
        <v>No delivery</v>
      </c>
      <c r="V4235" s="7">
        <f>Ecommerce_Sales[[#This Row],[Profit]]/Ecommerce_Sales[[#This Row],[Total_Price]]</f>
        <v>0.34986713906111605</v>
      </c>
      <c r="W4235" s="3">
        <v>1185</v>
      </c>
      <c r="X4235" s="3"/>
    </row>
    <row r="4236" spans="1:24" x14ac:dyDescent="0.25">
      <c r="A4236" s="1" t="s">
        <v>10592</v>
      </c>
      <c r="B4236" s="1" t="s">
        <v>290</v>
      </c>
      <c r="C4236" s="1" t="s">
        <v>291</v>
      </c>
      <c r="D4236" s="1" t="s">
        <v>3945</v>
      </c>
      <c r="E4236" s="1" t="s">
        <v>1996</v>
      </c>
      <c r="F4236" s="2">
        <v>45655</v>
      </c>
      <c r="G4236" s="2">
        <v>45525</v>
      </c>
      <c r="H4236" s="2" t="str">
        <f>TEXT(Ecommerce_Sales[[#This Row],[Order_Date]],"mmmm")</f>
        <v>August</v>
      </c>
      <c r="I4236" s="2" t="str">
        <f>TEXT(Ecommerce_Sales[[#This Row],[Order_Date]],"yyyy")</f>
        <v>2024</v>
      </c>
      <c r="J4236" s="2" t="str">
        <f>TEXT(Ecommerce_Sales[[#This Row],[Order_Date]],"mmmm")</f>
        <v>August</v>
      </c>
      <c r="K4236" s="1" t="s">
        <v>1992</v>
      </c>
      <c r="L4236" s="1" t="s">
        <v>9409</v>
      </c>
      <c r="M4236" s="1" t="s">
        <v>2047</v>
      </c>
      <c r="N4236" s="1" t="s">
        <v>1989</v>
      </c>
      <c r="O4236" s="3">
        <v>159</v>
      </c>
      <c r="P4236">
        <v>1</v>
      </c>
      <c r="Q4236" s="3">
        <v>159</v>
      </c>
      <c r="R4236" s="1" t="s">
        <v>1951</v>
      </c>
      <c r="S4236" s="3">
        <v>23</v>
      </c>
      <c r="U4236" t="str">
        <f>IF(Ecommerce_Sales[[#This Row],[Delivery_Time_Days]]&gt;7,"Delay",IF(Ecommerce_Sales[[#This Row],[Delivery_Time_Days]] = 0,"No delivery",IF(Ecommerce_Sales[[#This Row],[Delivery_Time_Days]]&lt;=7,"On-time")))</f>
        <v>No delivery</v>
      </c>
      <c r="V4236" s="7">
        <f>Ecommerce_Sales[[#This Row],[Profit]]/Ecommerce_Sales[[#This Row],[Total_Price]]</f>
        <v>0.25157232704402516</v>
      </c>
      <c r="W4236" s="3">
        <v>40</v>
      </c>
      <c r="X4236" s="3"/>
    </row>
    <row r="4237" spans="1:24" x14ac:dyDescent="0.25">
      <c r="A4237" s="1" t="s">
        <v>10593</v>
      </c>
      <c r="B4237" s="1" t="s">
        <v>1057</v>
      </c>
      <c r="C4237" s="1" t="s">
        <v>1058</v>
      </c>
      <c r="D4237" s="1" t="s">
        <v>5930</v>
      </c>
      <c r="E4237" s="1" t="s">
        <v>1954</v>
      </c>
      <c r="F4237" s="2">
        <v>45242</v>
      </c>
      <c r="G4237" s="2">
        <v>45233</v>
      </c>
      <c r="H4237" s="2" t="str">
        <f>TEXT(Ecommerce_Sales[[#This Row],[Order_Date]],"mmmm")</f>
        <v>November</v>
      </c>
      <c r="I4237" s="2" t="str">
        <f>TEXT(Ecommerce_Sales[[#This Row],[Order_Date]],"yyyy")</f>
        <v>2023</v>
      </c>
      <c r="J4237" s="2" t="str">
        <f>TEXT(Ecommerce_Sales[[#This Row],[Order_Date]],"mmmm")</f>
        <v>November</v>
      </c>
      <c r="K4237" s="1" t="s">
        <v>1947</v>
      </c>
      <c r="L4237" s="1" t="s">
        <v>10594</v>
      </c>
      <c r="M4237" s="1" t="s">
        <v>2104</v>
      </c>
      <c r="N4237" s="1" t="s">
        <v>1978</v>
      </c>
      <c r="O4237" s="3">
        <v>976</v>
      </c>
      <c r="P4237">
        <v>4</v>
      </c>
      <c r="Q4237" s="3">
        <v>3902</v>
      </c>
      <c r="R4237" s="1" t="s">
        <v>1958</v>
      </c>
      <c r="S4237" s="3">
        <v>538</v>
      </c>
      <c r="T4237">
        <v>10</v>
      </c>
      <c r="U4237" t="str">
        <f>IF(Ecommerce_Sales[[#This Row],[Delivery_Time_Days]]&gt;7,"Delay",IF(Ecommerce_Sales[[#This Row],[Delivery_Time_Days]] = 0,"No delivery",IF(Ecommerce_Sales[[#This Row],[Delivery_Time_Days]]&lt;=7,"On-time")))</f>
        <v>Delay</v>
      </c>
      <c r="V4237" s="7">
        <f>Ecommerce_Sales[[#This Row],[Profit]]/Ecommerce_Sales[[#This Row],[Total_Price]]</f>
        <v>0.35007688364941059</v>
      </c>
      <c r="W4237" s="3">
        <v>1366</v>
      </c>
      <c r="X4237" s="3"/>
    </row>
    <row r="4238" spans="1:24" x14ac:dyDescent="0.25">
      <c r="A4238" s="1" t="s">
        <v>10595</v>
      </c>
      <c r="B4238" s="1" t="s">
        <v>1690</v>
      </c>
      <c r="C4238" s="1" t="s">
        <v>1691</v>
      </c>
      <c r="D4238" s="1" t="s">
        <v>2038</v>
      </c>
      <c r="E4238" s="1" t="s">
        <v>1966</v>
      </c>
      <c r="F4238" s="2">
        <v>45594</v>
      </c>
      <c r="G4238" s="2">
        <v>45401</v>
      </c>
      <c r="H4238" s="2" t="str">
        <f>TEXT(Ecommerce_Sales[[#This Row],[Order_Date]],"mmmm")</f>
        <v>April</v>
      </c>
      <c r="I4238" s="2" t="str">
        <f>TEXT(Ecommerce_Sales[[#This Row],[Order_Date]],"yyyy")</f>
        <v>2024</v>
      </c>
      <c r="J4238" s="2" t="str">
        <f>TEXT(Ecommerce_Sales[[#This Row],[Order_Date]],"mmmm")</f>
        <v>April</v>
      </c>
      <c r="K4238" s="1" t="s">
        <v>1947</v>
      </c>
      <c r="L4238" s="1" t="s">
        <v>10596</v>
      </c>
      <c r="M4238" s="1" t="s">
        <v>1956</v>
      </c>
      <c r="N4238" s="1" t="s">
        <v>1957</v>
      </c>
      <c r="O4238" s="3">
        <v>319</v>
      </c>
      <c r="P4238">
        <v>1</v>
      </c>
      <c r="Q4238" s="3">
        <v>319</v>
      </c>
      <c r="R4238" s="1" t="s">
        <v>1951</v>
      </c>
      <c r="S4238" s="3">
        <v>44</v>
      </c>
      <c r="T4238">
        <v>6</v>
      </c>
      <c r="U4238" t="str">
        <f>IF(Ecommerce_Sales[[#This Row],[Delivery_Time_Days]]&gt;7,"Delay",IF(Ecommerce_Sales[[#This Row],[Delivery_Time_Days]] = 0,"No delivery",IF(Ecommerce_Sales[[#This Row],[Delivery_Time_Days]]&lt;=7,"On-time")))</f>
        <v>On-time</v>
      </c>
      <c r="V4238" s="7">
        <f>Ecommerce_Sales[[#This Row],[Profit]]/Ecommerce_Sales[[#This Row],[Total_Price]]</f>
        <v>0.15047021943573669</v>
      </c>
      <c r="W4238" s="3">
        <v>48</v>
      </c>
      <c r="X4238" s="3"/>
    </row>
    <row r="4239" spans="1:24" x14ac:dyDescent="0.25">
      <c r="A4239" s="1" t="s">
        <v>10597</v>
      </c>
      <c r="B4239" s="1" t="s">
        <v>511</v>
      </c>
      <c r="C4239" s="1" t="s">
        <v>512</v>
      </c>
      <c r="D4239" s="1" t="s">
        <v>4563</v>
      </c>
      <c r="E4239" s="1" t="s">
        <v>1996</v>
      </c>
      <c r="F4239" s="2">
        <v>45108</v>
      </c>
      <c r="G4239" s="2">
        <v>45153</v>
      </c>
      <c r="H4239" s="2" t="str">
        <f>TEXT(Ecommerce_Sales[[#This Row],[Order_Date]],"mmmm")</f>
        <v>August</v>
      </c>
      <c r="I4239" s="2" t="str">
        <f>TEXT(Ecommerce_Sales[[#This Row],[Order_Date]],"yyyy")</f>
        <v>2023</v>
      </c>
      <c r="J4239" s="2" t="str">
        <f>TEXT(Ecommerce_Sales[[#This Row],[Order_Date]],"mmmm")</f>
        <v>August</v>
      </c>
      <c r="K4239" s="1" t="s">
        <v>1947</v>
      </c>
      <c r="L4239" s="1" t="s">
        <v>10598</v>
      </c>
      <c r="M4239" s="1" t="s">
        <v>2043</v>
      </c>
      <c r="N4239" s="1" t="s">
        <v>1989</v>
      </c>
      <c r="O4239" s="3">
        <v>317</v>
      </c>
      <c r="P4239">
        <v>2</v>
      </c>
      <c r="Q4239" s="3">
        <v>635</v>
      </c>
      <c r="R4239" s="1" t="s">
        <v>2008</v>
      </c>
      <c r="S4239" s="3">
        <v>32</v>
      </c>
      <c r="T4239">
        <v>9</v>
      </c>
      <c r="U4239" t="str">
        <f>IF(Ecommerce_Sales[[#This Row],[Delivery_Time_Days]]&gt;7,"Delay",IF(Ecommerce_Sales[[#This Row],[Delivery_Time_Days]] = 0,"No delivery",IF(Ecommerce_Sales[[#This Row],[Delivery_Time_Days]]&lt;=7,"On-time")))</f>
        <v>Delay</v>
      </c>
      <c r="V4239" s="7">
        <f>Ecommerce_Sales[[#This Row],[Profit]]/Ecommerce_Sales[[#This Row],[Total_Price]]</f>
        <v>0.25039370078740159</v>
      </c>
      <c r="W4239" s="3">
        <v>159</v>
      </c>
      <c r="X4239" s="3"/>
    </row>
    <row r="4240" spans="1:24" x14ac:dyDescent="0.25">
      <c r="A4240" s="1" t="s">
        <v>10599</v>
      </c>
      <c r="B4240" s="1" t="s">
        <v>1832</v>
      </c>
      <c r="C4240" s="1" t="s">
        <v>1833</v>
      </c>
      <c r="D4240" s="1" t="s">
        <v>10339</v>
      </c>
      <c r="E4240" s="1" t="s">
        <v>1996</v>
      </c>
      <c r="F4240" s="2">
        <v>45447</v>
      </c>
      <c r="G4240" s="2">
        <v>45432</v>
      </c>
      <c r="H4240" s="2" t="str">
        <f>TEXT(Ecommerce_Sales[[#This Row],[Order_Date]],"mmmm")</f>
        <v>May</v>
      </c>
      <c r="I4240" s="2" t="str">
        <f>TEXT(Ecommerce_Sales[[#This Row],[Order_Date]],"yyyy")</f>
        <v>2024</v>
      </c>
      <c r="J4240" s="2" t="str">
        <f>TEXT(Ecommerce_Sales[[#This Row],[Order_Date]],"mmmm")</f>
        <v>May</v>
      </c>
      <c r="K4240" s="1" t="s">
        <v>1986</v>
      </c>
      <c r="L4240" s="1" t="s">
        <v>10600</v>
      </c>
      <c r="M4240" s="1" t="s">
        <v>2047</v>
      </c>
      <c r="N4240" s="1" t="s">
        <v>1989</v>
      </c>
      <c r="O4240" s="3">
        <v>896</v>
      </c>
      <c r="P4240">
        <v>2</v>
      </c>
      <c r="Q4240" s="3">
        <v>1792</v>
      </c>
      <c r="R4240" s="1" t="s">
        <v>2008</v>
      </c>
      <c r="S4240" s="3">
        <v>198</v>
      </c>
      <c r="U4240" t="str">
        <f>IF(Ecommerce_Sales[[#This Row],[Delivery_Time_Days]]&gt;7,"Delay",IF(Ecommerce_Sales[[#This Row],[Delivery_Time_Days]] = 0,"No delivery",IF(Ecommerce_Sales[[#This Row],[Delivery_Time_Days]]&lt;=7,"On-time")))</f>
        <v>No delivery</v>
      </c>
      <c r="V4240" s="7">
        <f>Ecommerce_Sales[[#This Row],[Profit]]/Ecommerce_Sales[[#This Row],[Total_Price]]</f>
        <v>0.25</v>
      </c>
      <c r="W4240" s="3">
        <v>448</v>
      </c>
      <c r="X4240" s="3"/>
    </row>
    <row r="4241" spans="1:24" x14ac:dyDescent="0.25">
      <c r="A4241" s="1" t="s">
        <v>10601</v>
      </c>
      <c r="B4241" s="1" t="s">
        <v>1021</v>
      </c>
      <c r="C4241" s="1" t="s">
        <v>1022</v>
      </c>
      <c r="D4241" s="1" t="s">
        <v>5152</v>
      </c>
      <c r="E4241" s="1" t="s">
        <v>1981</v>
      </c>
      <c r="F4241" s="2">
        <v>45318</v>
      </c>
      <c r="G4241" s="2">
        <v>45369</v>
      </c>
      <c r="H4241" s="2" t="str">
        <f>TEXT(Ecommerce_Sales[[#This Row],[Order_Date]],"mmmm")</f>
        <v>March</v>
      </c>
      <c r="I4241" s="2" t="str">
        <f>TEXT(Ecommerce_Sales[[#This Row],[Order_Date]],"yyyy")</f>
        <v>2024</v>
      </c>
      <c r="J4241" s="2" t="str">
        <f>TEXT(Ecommerce_Sales[[#This Row],[Order_Date]],"mmmm")</f>
        <v>March</v>
      </c>
      <c r="K4241" s="1" t="s">
        <v>1947</v>
      </c>
      <c r="L4241" s="1" t="s">
        <v>10602</v>
      </c>
      <c r="M4241" s="1" t="s">
        <v>1949</v>
      </c>
      <c r="N4241" s="1" t="s">
        <v>1950</v>
      </c>
      <c r="O4241" s="3">
        <v>392</v>
      </c>
      <c r="P4241">
        <v>3</v>
      </c>
      <c r="Q4241" s="3">
        <v>1177</v>
      </c>
      <c r="R4241" s="1" t="s">
        <v>1951</v>
      </c>
      <c r="S4241" s="3">
        <v>70</v>
      </c>
      <c r="T4241">
        <v>10</v>
      </c>
      <c r="U4241" t="str">
        <f>IF(Ecommerce_Sales[[#This Row],[Delivery_Time_Days]]&gt;7,"Delay",IF(Ecommerce_Sales[[#This Row],[Delivery_Time_Days]] = 0,"No delivery",IF(Ecommerce_Sales[[#This Row],[Delivery_Time_Days]]&lt;=7,"On-time")))</f>
        <v>Delay</v>
      </c>
      <c r="V4241" s="7">
        <f>Ecommerce_Sales[[#This Row],[Profit]]/Ecommerce_Sales[[#This Row],[Total_Price]]</f>
        <v>0.4001699235344095</v>
      </c>
      <c r="W4241" s="3">
        <v>471</v>
      </c>
      <c r="X4241" s="3"/>
    </row>
    <row r="4242" spans="1:24" x14ac:dyDescent="0.25">
      <c r="A4242" s="1" t="s">
        <v>10603</v>
      </c>
      <c r="B4242" s="1" t="s">
        <v>521</v>
      </c>
      <c r="C4242" s="1" t="s">
        <v>522</v>
      </c>
      <c r="D4242" s="1" t="s">
        <v>3617</v>
      </c>
      <c r="E4242" s="1" t="s">
        <v>1996</v>
      </c>
      <c r="F4242" s="2">
        <v>45629</v>
      </c>
      <c r="G4242" s="2">
        <v>45250</v>
      </c>
      <c r="H4242" s="2" t="str">
        <f>TEXT(Ecommerce_Sales[[#This Row],[Order_Date]],"mmmm")</f>
        <v>November</v>
      </c>
      <c r="I4242" s="2" t="str">
        <f>TEXT(Ecommerce_Sales[[#This Row],[Order_Date]],"yyyy")</f>
        <v>2023</v>
      </c>
      <c r="J4242" s="2" t="str">
        <f>TEXT(Ecommerce_Sales[[#This Row],[Order_Date]],"mmmm")</f>
        <v>November</v>
      </c>
      <c r="K4242" s="1" t="s">
        <v>1947</v>
      </c>
      <c r="L4242" s="1" t="s">
        <v>10604</v>
      </c>
      <c r="M4242" s="1" t="s">
        <v>2054</v>
      </c>
      <c r="N4242" s="1" t="s">
        <v>1957</v>
      </c>
      <c r="O4242" s="3">
        <v>1406</v>
      </c>
      <c r="P4242">
        <v>3</v>
      </c>
      <c r="Q4242" s="3">
        <v>4219</v>
      </c>
      <c r="R4242" s="1" t="s">
        <v>1951</v>
      </c>
      <c r="S4242" s="3">
        <v>438</v>
      </c>
      <c r="T4242">
        <v>4</v>
      </c>
      <c r="U4242" t="str">
        <f>IF(Ecommerce_Sales[[#This Row],[Delivery_Time_Days]]&gt;7,"Delay",IF(Ecommerce_Sales[[#This Row],[Delivery_Time_Days]] = 0,"No delivery",IF(Ecommerce_Sales[[#This Row],[Delivery_Time_Days]]&lt;=7,"On-time")))</f>
        <v>On-time</v>
      </c>
      <c r="V4242" s="7">
        <f>Ecommerce_Sales[[#This Row],[Profit]]/Ecommerce_Sales[[#This Row],[Total_Price]]</f>
        <v>0.15003555344868452</v>
      </c>
      <c r="W4242" s="3">
        <v>633</v>
      </c>
      <c r="X4242" s="3"/>
    </row>
    <row r="4243" spans="1:24" x14ac:dyDescent="0.25">
      <c r="A4243" s="1" t="s">
        <v>10605</v>
      </c>
      <c r="B4243" s="1" t="s">
        <v>50</v>
      </c>
      <c r="C4243" s="1" t="s">
        <v>1499</v>
      </c>
      <c r="D4243" s="1" t="s">
        <v>10606</v>
      </c>
      <c r="E4243" s="1" t="s">
        <v>1966</v>
      </c>
      <c r="F4243" s="2">
        <v>45422</v>
      </c>
      <c r="G4243" s="2">
        <v>45488</v>
      </c>
      <c r="H4243" s="2" t="str">
        <f>TEXT(Ecommerce_Sales[[#This Row],[Order_Date]],"mmmm")</f>
        <v>July</v>
      </c>
      <c r="I4243" s="2" t="str">
        <f>TEXT(Ecommerce_Sales[[#This Row],[Order_Date]],"yyyy")</f>
        <v>2024</v>
      </c>
      <c r="J4243" s="2" t="str">
        <f>TEXT(Ecommerce_Sales[[#This Row],[Order_Date]],"mmmm")</f>
        <v>July</v>
      </c>
      <c r="K4243" s="1" t="s">
        <v>1947</v>
      </c>
      <c r="L4243" s="1" t="s">
        <v>10607</v>
      </c>
      <c r="M4243" s="1" t="s">
        <v>1949</v>
      </c>
      <c r="N4243" s="1" t="s">
        <v>1950</v>
      </c>
      <c r="O4243" s="3">
        <v>928</v>
      </c>
      <c r="P4243">
        <v>6</v>
      </c>
      <c r="Q4243" s="3">
        <v>5570</v>
      </c>
      <c r="R4243" s="1" t="s">
        <v>1958</v>
      </c>
      <c r="S4243" s="3">
        <v>318</v>
      </c>
      <c r="T4243">
        <v>10</v>
      </c>
      <c r="U4243" t="str">
        <f>IF(Ecommerce_Sales[[#This Row],[Delivery_Time_Days]]&gt;7,"Delay",IF(Ecommerce_Sales[[#This Row],[Delivery_Time_Days]] = 0,"No delivery",IF(Ecommerce_Sales[[#This Row],[Delivery_Time_Days]]&lt;=7,"On-time")))</f>
        <v>Delay</v>
      </c>
      <c r="V4243" s="7">
        <f>Ecommerce_Sales[[#This Row],[Profit]]/Ecommerce_Sales[[#This Row],[Total_Price]]</f>
        <v>0.4</v>
      </c>
      <c r="W4243" s="3">
        <v>2228</v>
      </c>
      <c r="X4243" s="3"/>
    </row>
    <row r="4244" spans="1:24" x14ac:dyDescent="0.25">
      <c r="A4244" s="1" t="s">
        <v>10608</v>
      </c>
      <c r="B4244" s="1" t="s">
        <v>332</v>
      </c>
      <c r="C4244" s="1" t="s">
        <v>333</v>
      </c>
      <c r="D4244" s="1" t="s">
        <v>8864</v>
      </c>
      <c r="E4244" s="1" t="s">
        <v>1946</v>
      </c>
      <c r="F4244" s="2">
        <v>45432</v>
      </c>
      <c r="G4244" s="2">
        <v>45648</v>
      </c>
      <c r="H4244" s="2" t="str">
        <f>TEXT(Ecommerce_Sales[[#This Row],[Order_Date]],"mmmm")</f>
        <v>December</v>
      </c>
      <c r="I4244" s="2" t="str">
        <f>TEXT(Ecommerce_Sales[[#This Row],[Order_Date]],"yyyy")</f>
        <v>2024</v>
      </c>
      <c r="J4244" s="2" t="str">
        <f>TEXT(Ecommerce_Sales[[#This Row],[Order_Date]],"mmmm")</f>
        <v>December</v>
      </c>
      <c r="K4244" s="1" t="s">
        <v>1947</v>
      </c>
      <c r="L4244" s="1" t="s">
        <v>6240</v>
      </c>
      <c r="M4244" s="1" t="s">
        <v>2047</v>
      </c>
      <c r="N4244" s="1" t="s">
        <v>1989</v>
      </c>
      <c r="O4244" s="3">
        <v>1321</v>
      </c>
      <c r="P4244">
        <v>6</v>
      </c>
      <c r="Q4244" s="3">
        <v>7925</v>
      </c>
      <c r="R4244" s="1" t="s">
        <v>1951</v>
      </c>
      <c r="S4244" s="3">
        <v>810</v>
      </c>
      <c r="T4244">
        <v>2</v>
      </c>
      <c r="U4244" t="str">
        <f>IF(Ecommerce_Sales[[#This Row],[Delivery_Time_Days]]&gt;7,"Delay",IF(Ecommerce_Sales[[#This Row],[Delivery_Time_Days]] = 0,"No delivery",IF(Ecommerce_Sales[[#This Row],[Delivery_Time_Days]]&lt;=7,"On-time")))</f>
        <v>On-time</v>
      </c>
      <c r="V4244" s="7">
        <f>Ecommerce_Sales[[#This Row],[Profit]]/Ecommerce_Sales[[#This Row],[Total_Price]]</f>
        <v>0.24996845425867509</v>
      </c>
      <c r="W4244" s="3">
        <v>1981</v>
      </c>
      <c r="X4244" s="3"/>
    </row>
    <row r="4245" spans="1:24" x14ac:dyDescent="0.25">
      <c r="A4245" s="1" t="s">
        <v>10609</v>
      </c>
      <c r="B4245" s="1" t="s">
        <v>1215</v>
      </c>
      <c r="C4245" s="1" t="s">
        <v>1216</v>
      </c>
      <c r="D4245" s="1" t="s">
        <v>3272</v>
      </c>
      <c r="E4245" s="1" t="s">
        <v>1981</v>
      </c>
      <c r="F4245" s="2">
        <v>45446</v>
      </c>
      <c r="G4245" s="2">
        <v>45098</v>
      </c>
      <c r="H4245" s="2" t="str">
        <f>TEXT(Ecommerce_Sales[[#This Row],[Order_Date]],"mmmm")</f>
        <v>June</v>
      </c>
      <c r="I4245" s="2" t="str">
        <f>TEXT(Ecommerce_Sales[[#This Row],[Order_Date]],"yyyy")</f>
        <v>2023</v>
      </c>
      <c r="J4245" s="2" t="str">
        <f>TEXT(Ecommerce_Sales[[#This Row],[Order_Date]],"mmmm")</f>
        <v>June</v>
      </c>
      <c r="K4245" s="1" t="s">
        <v>1947</v>
      </c>
      <c r="L4245" s="1" t="s">
        <v>5692</v>
      </c>
      <c r="M4245" s="1" t="s">
        <v>2047</v>
      </c>
      <c r="N4245" s="1" t="s">
        <v>1989</v>
      </c>
      <c r="O4245" s="3">
        <v>384</v>
      </c>
      <c r="P4245">
        <v>2</v>
      </c>
      <c r="Q4245" s="3">
        <v>768</v>
      </c>
      <c r="R4245" s="1" t="s">
        <v>1958</v>
      </c>
      <c r="S4245" s="3">
        <v>109</v>
      </c>
      <c r="T4245">
        <v>7</v>
      </c>
      <c r="U4245" t="str">
        <f>IF(Ecommerce_Sales[[#This Row],[Delivery_Time_Days]]&gt;7,"Delay",IF(Ecommerce_Sales[[#This Row],[Delivery_Time_Days]] = 0,"No delivery",IF(Ecommerce_Sales[[#This Row],[Delivery_Time_Days]]&lt;=7,"On-time")))</f>
        <v>On-time</v>
      </c>
      <c r="V4245" s="7">
        <f>Ecommerce_Sales[[#This Row],[Profit]]/Ecommerce_Sales[[#This Row],[Total_Price]]</f>
        <v>0.25</v>
      </c>
      <c r="W4245" s="3">
        <v>192</v>
      </c>
      <c r="X4245" s="3"/>
    </row>
    <row r="4246" spans="1:24" x14ac:dyDescent="0.25">
      <c r="A4246" s="1" t="s">
        <v>10610</v>
      </c>
      <c r="B4246" s="1" t="s">
        <v>881</v>
      </c>
      <c r="C4246" s="1" t="s">
        <v>882</v>
      </c>
      <c r="D4246" s="1" t="s">
        <v>2770</v>
      </c>
      <c r="E4246" s="1" t="s">
        <v>1954</v>
      </c>
      <c r="F4246" s="2">
        <v>45222</v>
      </c>
      <c r="G4246" s="2">
        <v>45235</v>
      </c>
      <c r="H4246" s="2" t="str">
        <f>TEXT(Ecommerce_Sales[[#This Row],[Order_Date]],"mmmm")</f>
        <v>November</v>
      </c>
      <c r="I4246" s="2" t="str">
        <f>TEXT(Ecommerce_Sales[[#This Row],[Order_Date]],"yyyy")</f>
        <v>2023</v>
      </c>
      <c r="J4246" s="2" t="str">
        <f>TEXT(Ecommerce_Sales[[#This Row],[Order_Date]],"mmmm")</f>
        <v>November</v>
      </c>
      <c r="K4246" s="1" t="s">
        <v>1947</v>
      </c>
      <c r="L4246" s="1" t="s">
        <v>2905</v>
      </c>
      <c r="M4246" s="1" t="s">
        <v>2072</v>
      </c>
      <c r="N4246" s="1" t="s">
        <v>1950</v>
      </c>
      <c r="O4246" s="3">
        <v>1333</v>
      </c>
      <c r="P4246">
        <v>1</v>
      </c>
      <c r="Q4246" s="3">
        <v>1333</v>
      </c>
      <c r="R4246" s="1" t="s">
        <v>1958</v>
      </c>
      <c r="S4246" s="3">
        <v>80</v>
      </c>
      <c r="T4246">
        <v>3</v>
      </c>
      <c r="U4246" t="str">
        <f>IF(Ecommerce_Sales[[#This Row],[Delivery_Time_Days]]&gt;7,"Delay",IF(Ecommerce_Sales[[#This Row],[Delivery_Time_Days]] = 0,"No delivery",IF(Ecommerce_Sales[[#This Row],[Delivery_Time_Days]]&lt;=7,"On-time")))</f>
        <v>On-time</v>
      </c>
      <c r="V4246" s="7">
        <f>Ecommerce_Sales[[#This Row],[Profit]]/Ecommerce_Sales[[#This Row],[Total_Price]]</f>
        <v>0.39984996249062266</v>
      </c>
      <c r="W4246" s="3">
        <v>533</v>
      </c>
      <c r="X4246" s="3"/>
    </row>
    <row r="4247" spans="1:24" x14ac:dyDescent="0.25">
      <c r="A4247" s="1" t="s">
        <v>10611</v>
      </c>
      <c r="B4247" s="1" t="s">
        <v>490</v>
      </c>
      <c r="C4247" s="1" t="s">
        <v>491</v>
      </c>
      <c r="D4247" s="1" t="s">
        <v>2497</v>
      </c>
      <c r="E4247" s="1" t="s">
        <v>2005</v>
      </c>
      <c r="F4247" s="2">
        <v>45349</v>
      </c>
      <c r="G4247" s="2">
        <v>45189</v>
      </c>
      <c r="H4247" s="2" t="str">
        <f>TEXT(Ecommerce_Sales[[#This Row],[Order_Date]],"mmmm")</f>
        <v>September</v>
      </c>
      <c r="I4247" s="2" t="str">
        <f>TEXT(Ecommerce_Sales[[#This Row],[Order_Date]],"yyyy")</f>
        <v>2023</v>
      </c>
      <c r="J4247" s="2" t="str">
        <f>TEXT(Ecommerce_Sales[[#This Row],[Order_Date]],"mmmm")</f>
        <v>September</v>
      </c>
      <c r="K4247" s="1" t="s">
        <v>1947</v>
      </c>
      <c r="L4247" s="1" t="s">
        <v>9357</v>
      </c>
      <c r="M4247" s="1" t="s">
        <v>1983</v>
      </c>
      <c r="N4247" s="1" t="s">
        <v>1950</v>
      </c>
      <c r="O4247" s="3">
        <v>725</v>
      </c>
      <c r="P4247">
        <v>3</v>
      </c>
      <c r="Q4247" s="3">
        <v>2174</v>
      </c>
      <c r="R4247" s="1" t="s">
        <v>1958</v>
      </c>
      <c r="S4247" s="3">
        <v>312</v>
      </c>
      <c r="T4247">
        <v>8</v>
      </c>
      <c r="U4247" t="str">
        <f>IF(Ecommerce_Sales[[#This Row],[Delivery_Time_Days]]&gt;7,"Delay",IF(Ecommerce_Sales[[#This Row],[Delivery_Time_Days]] = 0,"No delivery",IF(Ecommerce_Sales[[#This Row],[Delivery_Time_Days]]&lt;=7,"On-time")))</f>
        <v>Delay</v>
      </c>
      <c r="V4247" s="7">
        <f>Ecommerce_Sales[[#This Row],[Profit]]/Ecommerce_Sales[[#This Row],[Total_Price]]</f>
        <v>0.40018399264029436</v>
      </c>
      <c r="W4247" s="3">
        <v>870</v>
      </c>
      <c r="X4247" s="3"/>
    </row>
    <row r="4248" spans="1:24" x14ac:dyDescent="0.25">
      <c r="A4248" s="1" t="s">
        <v>10612</v>
      </c>
      <c r="B4248" s="1" t="s">
        <v>922</v>
      </c>
      <c r="C4248" s="1" t="s">
        <v>923</v>
      </c>
      <c r="D4248" s="1" t="s">
        <v>2928</v>
      </c>
      <c r="E4248" s="1" t="s">
        <v>1946</v>
      </c>
      <c r="F4248" s="2">
        <v>45122</v>
      </c>
      <c r="G4248" s="2">
        <v>45568</v>
      </c>
      <c r="H4248" s="2" t="str">
        <f>TEXT(Ecommerce_Sales[[#This Row],[Order_Date]],"mmmm")</f>
        <v>October</v>
      </c>
      <c r="I4248" s="2" t="str">
        <f>TEXT(Ecommerce_Sales[[#This Row],[Order_Date]],"yyyy")</f>
        <v>2024</v>
      </c>
      <c r="J4248" s="2" t="str">
        <f>TEXT(Ecommerce_Sales[[#This Row],[Order_Date]],"mmmm")</f>
        <v>October</v>
      </c>
      <c r="K4248" s="1" t="s">
        <v>1947</v>
      </c>
      <c r="L4248" s="1" t="s">
        <v>10613</v>
      </c>
      <c r="M4248" s="1" t="s">
        <v>1998</v>
      </c>
      <c r="N4248" s="1" t="s">
        <v>1973</v>
      </c>
      <c r="O4248" s="3">
        <v>866</v>
      </c>
      <c r="P4248">
        <v>1</v>
      </c>
      <c r="Q4248" s="3">
        <v>866</v>
      </c>
      <c r="R4248" s="1" t="s">
        <v>1951</v>
      </c>
      <c r="S4248" s="3">
        <v>85</v>
      </c>
      <c r="T4248">
        <v>2</v>
      </c>
      <c r="U4248" t="str">
        <f>IF(Ecommerce_Sales[[#This Row],[Delivery_Time_Days]]&gt;7,"Delay",IF(Ecommerce_Sales[[#This Row],[Delivery_Time_Days]] = 0,"No delivery",IF(Ecommerce_Sales[[#This Row],[Delivery_Time_Days]]&lt;=7,"On-time")))</f>
        <v>On-time</v>
      </c>
      <c r="V4248" s="7">
        <f>Ecommerce_Sales[[#This Row],[Profit]]/Ecommerce_Sales[[#This Row],[Total_Price]]</f>
        <v>0.30023094688221708</v>
      </c>
      <c r="W4248" s="3">
        <v>260</v>
      </c>
      <c r="X4248" s="3"/>
    </row>
    <row r="4249" spans="1:24" x14ac:dyDescent="0.25">
      <c r="A4249" s="1" t="s">
        <v>10614</v>
      </c>
      <c r="B4249" s="1" t="s">
        <v>450</v>
      </c>
      <c r="C4249" s="1" t="s">
        <v>451</v>
      </c>
      <c r="D4249" s="1" t="s">
        <v>3829</v>
      </c>
      <c r="E4249" s="1" t="s">
        <v>1966</v>
      </c>
      <c r="F4249" s="2">
        <v>45426</v>
      </c>
      <c r="G4249" s="2">
        <v>45044</v>
      </c>
      <c r="H4249" s="2" t="str">
        <f>TEXT(Ecommerce_Sales[[#This Row],[Order_Date]],"mmmm")</f>
        <v>April</v>
      </c>
      <c r="I4249" s="2" t="str">
        <f>TEXT(Ecommerce_Sales[[#This Row],[Order_Date]],"yyyy")</f>
        <v>2023</v>
      </c>
      <c r="J4249" s="2" t="str">
        <f>TEXT(Ecommerce_Sales[[#This Row],[Order_Date]],"mmmm")</f>
        <v>April</v>
      </c>
      <c r="K4249" s="1" t="s">
        <v>1947</v>
      </c>
      <c r="L4249" s="1" t="s">
        <v>5558</v>
      </c>
      <c r="M4249" s="1" t="s">
        <v>2058</v>
      </c>
      <c r="N4249" s="1" t="s">
        <v>1950</v>
      </c>
      <c r="O4249" s="3">
        <v>866</v>
      </c>
      <c r="P4249">
        <v>2</v>
      </c>
      <c r="Q4249" s="3">
        <v>1732</v>
      </c>
      <c r="R4249" s="1" t="s">
        <v>1958</v>
      </c>
      <c r="S4249" s="3">
        <v>165</v>
      </c>
      <c r="T4249">
        <v>4</v>
      </c>
      <c r="U4249" t="str">
        <f>IF(Ecommerce_Sales[[#This Row],[Delivery_Time_Days]]&gt;7,"Delay",IF(Ecommerce_Sales[[#This Row],[Delivery_Time_Days]] = 0,"No delivery",IF(Ecommerce_Sales[[#This Row],[Delivery_Time_Days]]&lt;=7,"On-time")))</f>
        <v>On-time</v>
      </c>
      <c r="V4249" s="7">
        <f>Ecommerce_Sales[[#This Row],[Profit]]/Ecommerce_Sales[[#This Row],[Total_Price]]</f>
        <v>0.40011547344110854</v>
      </c>
      <c r="W4249" s="3">
        <v>693</v>
      </c>
      <c r="X4249" s="3"/>
    </row>
    <row r="4250" spans="1:24" x14ac:dyDescent="0.25">
      <c r="A4250" s="1" t="s">
        <v>10615</v>
      </c>
      <c r="B4250" s="1" t="s">
        <v>1893</v>
      </c>
      <c r="C4250" s="1" t="s">
        <v>1894</v>
      </c>
      <c r="D4250" s="1" t="s">
        <v>9992</v>
      </c>
      <c r="E4250" s="1" t="s">
        <v>1954</v>
      </c>
      <c r="F4250" s="2">
        <v>45410</v>
      </c>
      <c r="G4250" s="2">
        <v>44981</v>
      </c>
      <c r="H4250" s="2" t="str">
        <f>TEXT(Ecommerce_Sales[[#This Row],[Order_Date]],"mmmm")</f>
        <v>February</v>
      </c>
      <c r="I4250" s="2" t="str">
        <f>TEXT(Ecommerce_Sales[[#This Row],[Order_Date]],"yyyy")</f>
        <v>2023</v>
      </c>
      <c r="J4250" s="2" t="str">
        <f>TEXT(Ecommerce_Sales[[#This Row],[Order_Date]],"mmmm")</f>
        <v>February</v>
      </c>
      <c r="K4250" s="1" t="s">
        <v>1947</v>
      </c>
      <c r="L4250" s="1" t="s">
        <v>10616</v>
      </c>
      <c r="M4250" s="1" t="s">
        <v>1949</v>
      </c>
      <c r="N4250" s="1" t="s">
        <v>1950</v>
      </c>
      <c r="O4250" s="3">
        <v>768</v>
      </c>
      <c r="P4250">
        <v>1</v>
      </c>
      <c r="Q4250" s="3">
        <v>768</v>
      </c>
      <c r="R4250" s="1" t="s">
        <v>1958</v>
      </c>
      <c r="S4250" s="3">
        <v>81</v>
      </c>
      <c r="T4250">
        <v>2</v>
      </c>
      <c r="U4250" t="str">
        <f>IF(Ecommerce_Sales[[#This Row],[Delivery_Time_Days]]&gt;7,"Delay",IF(Ecommerce_Sales[[#This Row],[Delivery_Time_Days]] = 0,"No delivery",IF(Ecommerce_Sales[[#This Row],[Delivery_Time_Days]]&lt;=7,"On-time")))</f>
        <v>On-time</v>
      </c>
      <c r="V4250" s="7">
        <f>Ecommerce_Sales[[#This Row],[Profit]]/Ecommerce_Sales[[#This Row],[Total_Price]]</f>
        <v>0.39973958333333331</v>
      </c>
      <c r="W4250" s="3">
        <v>307</v>
      </c>
      <c r="X4250" s="3"/>
    </row>
    <row r="4251" spans="1:24" x14ac:dyDescent="0.25">
      <c r="A4251" s="1" t="s">
        <v>10617</v>
      </c>
      <c r="B4251" s="1" t="s">
        <v>1607</v>
      </c>
      <c r="C4251" s="1" t="s">
        <v>1608</v>
      </c>
      <c r="D4251" s="1" t="s">
        <v>2646</v>
      </c>
      <c r="E4251" s="1" t="s">
        <v>1954</v>
      </c>
      <c r="F4251" s="2">
        <v>45470</v>
      </c>
      <c r="G4251" s="2">
        <v>45237</v>
      </c>
      <c r="H4251" s="2" t="str">
        <f>TEXT(Ecommerce_Sales[[#This Row],[Order_Date]],"mmmm")</f>
        <v>November</v>
      </c>
      <c r="I4251" s="2" t="str">
        <f>TEXT(Ecommerce_Sales[[#This Row],[Order_Date]],"yyyy")</f>
        <v>2023</v>
      </c>
      <c r="J4251" s="2" t="str">
        <f>TEXT(Ecommerce_Sales[[#This Row],[Order_Date]],"mmmm")</f>
        <v>November</v>
      </c>
      <c r="K4251" s="1" t="s">
        <v>1947</v>
      </c>
      <c r="L4251" s="1" t="s">
        <v>9830</v>
      </c>
      <c r="M4251" s="1" t="s">
        <v>1963</v>
      </c>
      <c r="N4251" s="1" t="s">
        <v>1957</v>
      </c>
      <c r="O4251" s="3">
        <v>1269</v>
      </c>
      <c r="P4251">
        <v>6</v>
      </c>
      <c r="Q4251" s="3">
        <v>7611</v>
      </c>
      <c r="R4251" s="1" t="s">
        <v>2008</v>
      </c>
      <c r="S4251" s="3">
        <v>1129</v>
      </c>
      <c r="T4251">
        <v>7</v>
      </c>
      <c r="U4251" t="str">
        <f>IF(Ecommerce_Sales[[#This Row],[Delivery_Time_Days]]&gt;7,"Delay",IF(Ecommerce_Sales[[#This Row],[Delivery_Time_Days]] = 0,"No delivery",IF(Ecommerce_Sales[[#This Row],[Delivery_Time_Days]]&lt;=7,"On-time")))</f>
        <v>On-time</v>
      </c>
      <c r="V4251" s="7">
        <f>Ecommerce_Sales[[#This Row],[Profit]]/Ecommerce_Sales[[#This Row],[Total_Price]]</f>
        <v>0.15004598607278938</v>
      </c>
      <c r="W4251" s="3">
        <v>1142</v>
      </c>
      <c r="X4251" s="3"/>
    </row>
    <row r="4252" spans="1:24" x14ac:dyDescent="0.25">
      <c r="A4252" s="1" t="s">
        <v>10618</v>
      </c>
      <c r="B4252" s="1" t="s">
        <v>8</v>
      </c>
      <c r="C4252" s="1" t="s">
        <v>9</v>
      </c>
      <c r="D4252" s="1" t="s">
        <v>5124</v>
      </c>
      <c r="E4252" s="1" t="s">
        <v>2005</v>
      </c>
      <c r="F4252" s="2">
        <v>45264</v>
      </c>
      <c r="G4252" s="2">
        <v>45235</v>
      </c>
      <c r="H4252" s="2" t="str">
        <f>TEXT(Ecommerce_Sales[[#This Row],[Order_Date]],"mmmm")</f>
        <v>November</v>
      </c>
      <c r="I4252" s="2" t="str">
        <f>TEXT(Ecommerce_Sales[[#This Row],[Order_Date]],"yyyy")</f>
        <v>2023</v>
      </c>
      <c r="J4252" s="2" t="str">
        <f>TEXT(Ecommerce_Sales[[#This Row],[Order_Date]],"mmmm")</f>
        <v>November</v>
      </c>
      <c r="K4252" s="1" t="s">
        <v>1947</v>
      </c>
      <c r="L4252" s="1" t="s">
        <v>10619</v>
      </c>
      <c r="M4252" s="1" t="s">
        <v>1968</v>
      </c>
      <c r="N4252" s="1" t="s">
        <v>1957</v>
      </c>
      <c r="O4252" s="3">
        <v>1062</v>
      </c>
      <c r="P4252">
        <v>3</v>
      </c>
      <c r="Q4252" s="3">
        <v>3187</v>
      </c>
      <c r="R4252" s="1" t="s">
        <v>1958</v>
      </c>
      <c r="S4252" s="3">
        <v>387</v>
      </c>
      <c r="T4252">
        <v>8</v>
      </c>
      <c r="U4252" t="str">
        <f>IF(Ecommerce_Sales[[#This Row],[Delivery_Time_Days]]&gt;7,"Delay",IF(Ecommerce_Sales[[#This Row],[Delivery_Time_Days]] = 0,"No delivery",IF(Ecommerce_Sales[[#This Row],[Delivery_Time_Days]]&lt;=7,"On-time")))</f>
        <v>Delay</v>
      </c>
      <c r="V4252" s="7">
        <f>Ecommerce_Sales[[#This Row],[Profit]]/Ecommerce_Sales[[#This Row],[Total_Price]]</f>
        <v>0.14998431126451209</v>
      </c>
      <c r="W4252" s="3">
        <v>478</v>
      </c>
      <c r="X4252" s="3"/>
    </row>
    <row r="4253" spans="1:24" x14ac:dyDescent="0.25">
      <c r="A4253" s="1" t="s">
        <v>10620</v>
      </c>
      <c r="B4253" s="1" t="s">
        <v>1057</v>
      </c>
      <c r="C4253" s="1" t="s">
        <v>1058</v>
      </c>
      <c r="D4253" s="1" t="s">
        <v>5930</v>
      </c>
      <c r="E4253" s="1" t="s">
        <v>1954</v>
      </c>
      <c r="F4253" s="2">
        <v>45242</v>
      </c>
      <c r="G4253" s="2">
        <v>45550</v>
      </c>
      <c r="H4253" s="2" t="str">
        <f>TEXT(Ecommerce_Sales[[#This Row],[Order_Date]],"mmmm")</f>
        <v>September</v>
      </c>
      <c r="I4253" s="2" t="str">
        <f>TEXT(Ecommerce_Sales[[#This Row],[Order_Date]],"yyyy")</f>
        <v>2024</v>
      </c>
      <c r="J4253" s="2" t="str">
        <f>TEXT(Ecommerce_Sales[[#This Row],[Order_Date]],"mmmm")</f>
        <v>September</v>
      </c>
      <c r="K4253" s="1" t="s">
        <v>1992</v>
      </c>
      <c r="L4253" s="1" t="s">
        <v>10621</v>
      </c>
      <c r="M4253" s="1" t="s">
        <v>2104</v>
      </c>
      <c r="N4253" s="1" t="s">
        <v>1978</v>
      </c>
      <c r="O4253" s="3">
        <v>232</v>
      </c>
      <c r="P4253">
        <v>2</v>
      </c>
      <c r="Q4253" s="3">
        <v>465</v>
      </c>
      <c r="R4253" s="1" t="s">
        <v>1951</v>
      </c>
      <c r="S4253" s="3">
        <v>57</v>
      </c>
      <c r="U4253" t="str">
        <f>IF(Ecommerce_Sales[[#This Row],[Delivery_Time_Days]]&gt;7,"Delay",IF(Ecommerce_Sales[[#This Row],[Delivery_Time_Days]] = 0,"No delivery",IF(Ecommerce_Sales[[#This Row],[Delivery_Time_Days]]&lt;=7,"On-time")))</f>
        <v>No delivery</v>
      </c>
      <c r="V4253" s="7">
        <f>Ecommerce_Sales[[#This Row],[Profit]]/Ecommerce_Sales[[#This Row],[Total_Price]]</f>
        <v>0.35053763440860214</v>
      </c>
      <c r="W4253" s="3">
        <v>163</v>
      </c>
      <c r="X4253" s="3"/>
    </row>
    <row r="4254" spans="1:24" x14ac:dyDescent="0.25">
      <c r="A4254" s="1" t="s">
        <v>10622</v>
      </c>
      <c r="B4254" s="1" t="s">
        <v>908</v>
      </c>
      <c r="C4254" s="1" t="s">
        <v>909</v>
      </c>
      <c r="D4254" s="1" t="s">
        <v>2252</v>
      </c>
      <c r="E4254" s="1" t="s">
        <v>1996</v>
      </c>
      <c r="F4254" s="2">
        <v>44940</v>
      </c>
      <c r="G4254" s="2">
        <v>45202</v>
      </c>
      <c r="H4254" s="2" t="str">
        <f>TEXT(Ecommerce_Sales[[#This Row],[Order_Date]],"mmmm")</f>
        <v>October</v>
      </c>
      <c r="I4254" s="2" t="str">
        <f>TEXT(Ecommerce_Sales[[#This Row],[Order_Date]],"yyyy")</f>
        <v>2023</v>
      </c>
      <c r="J4254" s="2" t="str">
        <f>TEXT(Ecommerce_Sales[[#This Row],[Order_Date]],"mmmm")</f>
        <v>October</v>
      </c>
      <c r="K4254" s="1" t="s">
        <v>1947</v>
      </c>
      <c r="L4254" s="1" t="s">
        <v>4637</v>
      </c>
      <c r="M4254" s="1" t="s">
        <v>2026</v>
      </c>
      <c r="N4254" s="1" t="s">
        <v>1978</v>
      </c>
      <c r="O4254" s="3">
        <v>117</v>
      </c>
      <c r="P4254">
        <v>2</v>
      </c>
      <c r="Q4254" s="3">
        <v>235</v>
      </c>
      <c r="R4254" s="1" t="s">
        <v>1958</v>
      </c>
      <c r="S4254" s="3">
        <v>29</v>
      </c>
      <c r="T4254">
        <v>10</v>
      </c>
      <c r="U4254" t="str">
        <f>IF(Ecommerce_Sales[[#This Row],[Delivery_Time_Days]]&gt;7,"Delay",IF(Ecommerce_Sales[[#This Row],[Delivery_Time_Days]] = 0,"No delivery",IF(Ecommerce_Sales[[#This Row],[Delivery_Time_Days]]&lt;=7,"On-time")))</f>
        <v>Delay</v>
      </c>
      <c r="V4254" s="7">
        <f>Ecommerce_Sales[[#This Row],[Profit]]/Ecommerce_Sales[[#This Row],[Total_Price]]</f>
        <v>0.34893617021276596</v>
      </c>
      <c r="W4254" s="3">
        <v>82</v>
      </c>
      <c r="X4254" s="3"/>
    </row>
    <row r="4255" spans="1:24" x14ac:dyDescent="0.25">
      <c r="A4255" s="1" t="s">
        <v>10623</v>
      </c>
      <c r="B4255" s="1" t="s">
        <v>256</v>
      </c>
      <c r="C4255" s="1" t="s">
        <v>257</v>
      </c>
      <c r="D4255" s="1" t="s">
        <v>5658</v>
      </c>
      <c r="E4255" s="1" t="s">
        <v>1981</v>
      </c>
      <c r="F4255" s="2">
        <v>44935</v>
      </c>
      <c r="G4255" s="2">
        <v>45084</v>
      </c>
      <c r="H4255" s="2" t="str">
        <f>TEXT(Ecommerce_Sales[[#This Row],[Order_Date]],"mmmm")</f>
        <v>June</v>
      </c>
      <c r="I4255" s="2" t="str">
        <f>TEXT(Ecommerce_Sales[[#This Row],[Order_Date]],"yyyy")</f>
        <v>2023</v>
      </c>
      <c r="J4255" s="2" t="str">
        <f>TEXT(Ecommerce_Sales[[#This Row],[Order_Date]],"mmmm")</f>
        <v>June</v>
      </c>
      <c r="K4255" s="1" t="s">
        <v>1947</v>
      </c>
      <c r="L4255" s="1" t="s">
        <v>10624</v>
      </c>
      <c r="M4255" s="1" t="s">
        <v>1972</v>
      </c>
      <c r="N4255" s="1" t="s">
        <v>1973</v>
      </c>
      <c r="O4255" s="3">
        <v>287</v>
      </c>
      <c r="P4255">
        <v>3</v>
      </c>
      <c r="Q4255" s="3">
        <v>860</v>
      </c>
      <c r="R4255" s="1" t="s">
        <v>2008</v>
      </c>
      <c r="S4255" s="3">
        <v>78</v>
      </c>
      <c r="T4255">
        <v>2</v>
      </c>
      <c r="U4255" t="str">
        <f>IF(Ecommerce_Sales[[#This Row],[Delivery_Time_Days]]&gt;7,"Delay",IF(Ecommerce_Sales[[#This Row],[Delivery_Time_Days]] = 0,"No delivery",IF(Ecommerce_Sales[[#This Row],[Delivery_Time_Days]]&lt;=7,"On-time")))</f>
        <v>On-time</v>
      </c>
      <c r="V4255" s="7">
        <f>Ecommerce_Sales[[#This Row],[Profit]]/Ecommerce_Sales[[#This Row],[Total_Price]]</f>
        <v>0.3</v>
      </c>
      <c r="W4255" s="3">
        <v>258</v>
      </c>
      <c r="X4255" s="3"/>
    </row>
    <row r="4256" spans="1:24" x14ac:dyDescent="0.25">
      <c r="A4256" s="1" t="s">
        <v>10625</v>
      </c>
      <c r="B4256" s="1" t="s">
        <v>1557</v>
      </c>
      <c r="C4256" s="1" t="s">
        <v>1558</v>
      </c>
      <c r="D4256" s="1" t="s">
        <v>2294</v>
      </c>
      <c r="E4256" s="1" t="s">
        <v>1954</v>
      </c>
      <c r="F4256" s="2">
        <v>45548</v>
      </c>
      <c r="G4256" s="2">
        <v>45201</v>
      </c>
      <c r="H4256" s="2" t="str">
        <f>TEXT(Ecommerce_Sales[[#This Row],[Order_Date]],"mmmm")</f>
        <v>October</v>
      </c>
      <c r="I4256" s="2" t="str">
        <f>TEXT(Ecommerce_Sales[[#This Row],[Order_Date]],"yyyy")</f>
        <v>2023</v>
      </c>
      <c r="J4256" s="2" t="str">
        <f>TEXT(Ecommerce_Sales[[#This Row],[Order_Date]],"mmmm")</f>
        <v>October</v>
      </c>
      <c r="K4256" s="1" t="s">
        <v>1986</v>
      </c>
      <c r="L4256" s="1" t="s">
        <v>10626</v>
      </c>
      <c r="M4256" s="1" t="s">
        <v>1968</v>
      </c>
      <c r="N4256" s="1" t="s">
        <v>1957</v>
      </c>
      <c r="O4256" s="3">
        <v>219</v>
      </c>
      <c r="P4256">
        <v>3</v>
      </c>
      <c r="Q4256" s="3">
        <v>658</v>
      </c>
      <c r="R4256" s="1" t="s">
        <v>2008</v>
      </c>
      <c r="S4256" s="3">
        <v>72</v>
      </c>
      <c r="U4256" t="str">
        <f>IF(Ecommerce_Sales[[#This Row],[Delivery_Time_Days]]&gt;7,"Delay",IF(Ecommerce_Sales[[#This Row],[Delivery_Time_Days]] = 0,"No delivery",IF(Ecommerce_Sales[[#This Row],[Delivery_Time_Days]]&lt;=7,"On-time")))</f>
        <v>No delivery</v>
      </c>
      <c r="V4256" s="7">
        <f>Ecommerce_Sales[[#This Row],[Profit]]/Ecommerce_Sales[[#This Row],[Total_Price]]</f>
        <v>0.15045592705167174</v>
      </c>
      <c r="W4256" s="3">
        <v>99</v>
      </c>
      <c r="X4256" s="3"/>
    </row>
    <row r="4257" spans="1:24" x14ac:dyDescent="0.25">
      <c r="A4257" s="1" t="s">
        <v>10627</v>
      </c>
      <c r="B4257" s="1" t="s">
        <v>1908</v>
      </c>
      <c r="C4257" s="1" t="s">
        <v>1909</v>
      </c>
      <c r="D4257" s="1" t="s">
        <v>9596</v>
      </c>
      <c r="E4257" s="1" t="s">
        <v>1961</v>
      </c>
      <c r="F4257" s="2">
        <v>44990</v>
      </c>
      <c r="G4257" s="2">
        <v>45339</v>
      </c>
      <c r="H4257" s="2" t="str">
        <f>TEXT(Ecommerce_Sales[[#This Row],[Order_Date]],"mmmm")</f>
        <v>February</v>
      </c>
      <c r="I4257" s="2" t="str">
        <f>TEXT(Ecommerce_Sales[[#This Row],[Order_Date]],"yyyy")</f>
        <v>2024</v>
      </c>
      <c r="J4257" s="2" t="str">
        <f>TEXT(Ecommerce_Sales[[#This Row],[Order_Date]],"mmmm")</f>
        <v>February</v>
      </c>
      <c r="K4257" s="1" t="s">
        <v>1947</v>
      </c>
      <c r="L4257" s="1" t="s">
        <v>4515</v>
      </c>
      <c r="M4257" s="1" t="s">
        <v>2072</v>
      </c>
      <c r="N4257" s="1" t="s">
        <v>1950</v>
      </c>
      <c r="O4257" s="3">
        <v>698</v>
      </c>
      <c r="P4257">
        <v>1</v>
      </c>
      <c r="Q4257" s="3">
        <v>698</v>
      </c>
      <c r="R4257" s="1" t="s">
        <v>1958</v>
      </c>
      <c r="S4257" s="3">
        <v>55</v>
      </c>
      <c r="T4257">
        <v>10</v>
      </c>
      <c r="U4257" t="str">
        <f>IF(Ecommerce_Sales[[#This Row],[Delivery_Time_Days]]&gt;7,"Delay",IF(Ecommerce_Sales[[#This Row],[Delivery_Time_Days]] = 0,"No delivery",IF(Ecommerce_Sales[[#This Row],[Delivery_Time_Days]]&lt;=7,"On-time")))</f>
        <v>Delay</v>
      </c>
      <c r="V4257" s="7">
        <f>Ecommerce_Sales[[#This Row],[Profit]]/Ecommerce_Sales[[#This Row],[Total_Price]]</f>
        <v>0.39971346704871058</v>
      </c>
      <c r="W4257" s="3">
        <v>279</v>
      </c>
      <c r="X4257" s="3"/>
    </row>
    <row r="4258" spans="1:24" x14ac:dyDescent="0.25">
      <c r="A4258" s="1" t="s">
        <v>10628</v>
      </c>
      <c r="B4258" s="1" t="s">
        <v>192</v>
      </c>
      <c r="C4258" s="1" t="s">
        <v>492</v>
      </c>
      <c r="D4258" s="1" t="s">
        <v>3305</v>
      </c>
      <c r="E4258" s="1" t="s">
        <v>1946</v>
      </c>
      <c r="F4258" s="2">
        <v>45350</v>
      </c>
      <c r="G4258" s="2">
        <v>45502</v>
      </c>
      <c r="H4258" s="2" t="str">
        <f>TEXT(Ecommerce_Sales[[#This Row],[Order_Date]],"mmmm")</f>
        <v>July</v>
      </c>
      <c r="I4258" s="2" t="str">
        <f>TEXT(Ecommerce_Sales[[#This Row],[Order_Date]],"yyyy")</f>
        <v>2024</v>
      </c>
      <c r="J4258" s="2" t="str">
        <f>TEXT(Ecommerce_Sales[[#This Row],[Order_Date]],"mmmm")</f>
        <v>July</v>
      </c>
      <c r="K4258" s="1" t="s">
        <v>1947</v>
      </c>
      <c r="L4258" s="1" t="s">
        <v>5462</v>
      </c>
      <c r="M4258" s="1" t="s">
        <v>2043</v>
      </c>
      <c r="N4258" s="1" t="s">
        <v>1989</v>
      </c>
      <c r="O4258" s="3">
        <v>431</v>
      </c>
      <c r="P4258">
        <v>5</v>
      </c>
      <c r="Q4258" s="3">
        <v>2156</v>
      </c>
      <c r="R4258" s="1" t="s">
        <v>1958</v>
      </c>
      <c r="S4258" s="3">
        <v>189</v>
      </c>
      <c r="T4258">
        <v>3</v>
      </c>
      <c r="U4258" t="str">
        <f>IF(Ecommerce_Sales[[#This Row],[Delivery_Time_Days]]&gt;7,"Delay",IF(Ecommerce_Sales[[#This Row],[Delivery_Time_Days]] = 0,"No delivery",IF(Ecommerce_Sales[[#This Row],[Delivery_Time_Days]]&lt;=7,"On-time")))</f>
        <v>On-time</v>
      </c>
      <c r="V4258" s="7">
        <f>Ecommerce_Sales[[#This Row],[Profit]]/Ecommerce_Sales[[#This Row],[Total_Price]]</f>
        <v>0.25</v>
      </c>
      <c r="W4258" s="3">
        <v>539</v>
      </c>
      <c r="X4258" s="3"/>
    </row>
    <row r="4259" spans="1:24" x14ac:dyDescent="0.25">
      <c r="A4259" s="1" t="s">
        <v>10629</v>
      </c>
      <c r="B4259" s="1" t="s">
        <v>1173</v>
      </c>
      <c r="C4259" s="1" t="s">
        <v>1174</v>
      </c>
      <c r="D4259" s="1" t="s">
        <v>2559</v>
      </c>
      <c r="E4259" s="1" t="s">
        <v>1961</v>
      </c>
      <c r="F4259" s="2">
        <v>45455</v>
      </c>
      <c r="G4259" s="2">
        <v>45040</v>
      </c>
      <c r="H4259" s="2" t="str">
        <f>TEXT(Ecommerce_Sales[[#This Row],[Order_Date]],"mmmm")</f>
        <v>April</v>
      </c>
      <c r="I4259" s="2" t="str">
        <f>TEXT(Ecommerce_Sales[[#This Row],[Order_Date]],"yyyy")</f>
        <v>2023</v>
      </c>
      <c r="J4259" s="2" t="str">
        <f>TEXT(Ecommerce_Sales[[#This Row],[Order_Date]],"mmmm")</f>
        <v>April</v>
      </c>
      <c r="K4259" s="1" t="s">
        <v>1992</v>
      </c>
      <c r="L4259" s="1" t="s">
        <v>10630</v>
      </c>
      <c r="M4259" s="1" t="s">
        <v>2058</v>
      </c>
      <c r="N4259" s="1" t="s">
        <v>1950</v>
      </c>
      <c r="O4259" s="3">
        <v>684</v>
      </c>
      <c r="P4259">
        <v>3</v>
      </c>
      <c r="Q4259" s="3">
        <v>2052</v>
      </c>
      <c r="R4259" s="1" t="s">
        <v>2016</v>
      </c>
      <c r="S4259" s="3">
        <v>295</v>
      </c>
      <c r="U4259" t="str">
        <f>IF(Ecommerce_Sales[[#This Row],[Delivery_Time_Days]]&gt;7,"Delay",IF(Ecommerce_Sales[[#This Row],[Delivery_Time_Days]] = 0,"No delivery",IF(Ecommerce_Sales[[#This Row],[Delivery_Time_Days]]&lt;=7,"On-time")))</f>
        <v>No delivery</v>
      </c>
      <c r="V4259" s="7">
        <f>Ecommerce_Sales[[#This Row],[Profit]]/Ecommerce_Sales[[#This Row],[Total_Price]]</f>
        <v>0.40009746588693956</v>
      </c>
      <c r="W4259" s="3">
        <v>821</v>
      </c>
      <c r="X4259" s="3"/>
    </row>
    <row r="4260" spans="1:24" x14ac:dyDescent="0.25">
      <c r="A4260" s="1" t="s">
        <v>10631</v>
      </c>
      <c r="B4260" s="1" t="s">
        <v>1800</v>
      </c>
      <c r="C4260" s="1" t="s">
        <v>1801</v>
      </c>
      <c r="D4260" s="1" t="s">
        <v>3930</v>
      </c>
      <c r="E4260" s="1" t="s">
        <v>1966</v>
      </c>
      <c r="F4260" s="2">
        <v>45349</v>
      </c>
      <c r="G4260" s="2">
        <v>45398</v>
      </c>
      <c r="H4260" s="2" t="str">
        <f>TEXT(Ecommerce_Sales[[#This Row],[Order_Date]],"mmmm")</f>
        <v>April</v>
      </c>
      <c r="I4260" s="2" t="str">
        <f>TEXT(Ecommerce_Sales[[#This Row],[Order_Date]],"yyyy")</f>
        <v>2024</v>
      </c>
      <c r="J4260" s="2" t="str">
        <f>TEXT(Ecommerce_Sales[[#This Row],[Order_Date]],"mmmm")</f>
        <v>April</v>
      </c>
      <c r="K4260" s="1" t="s">
        <v>1947</v>
      </c>
      <c r="L4260" s="1" t="s">
        <v>10632</v>
      </c>
      <c r="M4260" s="1" t="s">
        <v>2072</v>
      </c>
      <c r="N4260" s="1" t="s">
        <v>1950</v>
      </c>
      <c r="O4260" s="3">
        <v>305</v>
      </c>
      <c r="P4260">
        <v>1</v>
      </c>
      <c r="Q4260" s="3">
        <v>305</v>
      </c>
      <c r="R4260" s="1" t="s">
        <v>1958</v>
      </c>
      <c r="S4260" s="3">
        <v>44</v>
      </c>
      <c r="T4260">
        <v>6</v>
      </c>
      <c r="U4260" t="str">
        <f>IF(Ecommerce_Sales[[#This Row],[Delivery_Time_Days]]&gt;7,"Delay",IF(Ecommerce_Sales[[#This Row],[Delivery_Time_Days]] = 0,"No delivery",IF(Ecommerce_Sales[[#This Row],[Delivery_Time_Days]]&lt;=7,"On-time")))</f>
        <v>On-time</v>
      </c>
      <c r="V4260" s="7">
        <f>Ecommerce_Sales[[#This Row],[Profit]]/Ecommerce_Sales[[#This Row],[Total_Price]]</f>
        <v>0.4</v>
      </c>
      <c r="W4260" s="3">
        <v>122</v>
      </c>
      <c r="X4260" s="3"/>
    </row>
    <row r="4261" spans="1:24" x14ac:dyDescent="0.25">
      <c r="A4261" s="1" t="s">
        <v>10633</v>
      </c>
      <c r="B4261" s="1" t="s">
        <v>1623</v>
      </c>
      <c r="C4261" s="1" t="s">
        <v>1624</v>
      </c>
      <c r="D4261" s="1" t="s">
        <v>7384</v>
      </c>
      <c r="E4261" s="1" t="s">
        <v>2005</v>
      </c>
      <c r="F4261" s="2">
        <v>45461</v>
      </c>
      <c r="G4261" s="2">
        <v>45279</v>
      </c>
      <c r="H4261" s="2" t="str">
        <f>TEXT(Ecommerce_Sales[[#This Row],[Order_Date]],"mmmm")</f>
        <v>December</v>
      </c>
      <c r="I4261" s="2" t="str">
        <f>TEXT(Ecommerce_Sales[[#This Row],[Order_Date]],"yyyy")</f>
        <v>2023</v>
      </c>
      <c r="J4261" s="2" t="str">
        <f>TEXT(Ecommerce_Sales[[#This Row],[Order_Date]],"mmmm")</f>
        <v>December</v>
      </c>
      <c r="K4261" s="1" t="s">
        <v>1947</v>
      </c>
      <c r="L4261" s="1" t="s">
        <v>10634</v>
      </c>
      <c r="M4261" s="1" t="s">
        <v>2058</v>
      </c>
      <c r="N4261" s="1" t="s">
        <v>1950</v>
      </c>
      <c r="O4261" s="3">
        <v>714</v>
      </c>
      <c r="P4261">
        <v>10</v>
      </c>
      <c r="Q4261" s="3">
        <v>7135</v>
      </c>
      <c r="R4261" s="1" t="s">
        <v>1951</v>
      </c>
      <c r="S4261" s="3">
        <v>692</v>
      </c>
      <c r="T4261">
        <v>3</v>
      </c>
      <c r="U4261" t="str">
        <f>IF(Ecommerce_Sales[[#This Row],[Delivery_Time_Days]]&gt;7,"Delay",IF(Ecommerce_Sales[[#This Row],[Delivery_Time_Days]] = 0,"No delivery",IF(Ecommerce_Sales[[#This Row],[Delivery_Time_Days]]&lt;=7,"On-time")))</f>
        <v>On-time</v>
      </c>
      <c r="V4261" s="7">
        <f>Ecommerce_Sales[[#This Row],[Profit]]/Ecommerce_Sales[[#This Row],[Total_Price]]</f>
        <v>0.4</v>
      </c>
      <c r="W4261" s="3">
        <v>2854</v>
      </c>
      <c r="X4261" s="3"/>
    </row>
    <row r="4262" spans="1:24" x14ac:dyDescent="0.25">
      <c r="A4262" s="1" t="s">
        <v>10635</v>
      </c>
      <c r="B4262" s="1" t="s">
        <v>188</v>
      </c>
      <c r="C4262" s="1" t="s">
        <v>189</v>
      </c>
      <c r="D4262" s="1" t="s">
        <v>3844</v>
      </c>
      <c r="E4262" s="1" t="s">
        <v>2005</v>
      </c>
      <c r="F4262" s="2">
        <v>45242</v>
      </c>
      <c r="G4262" s="2">
        <v>45569</v>
      </c>
      <c r="H4262" s="2" t="str">
        <f>TEXT(Ecommerce_Sales[[#This Row],[Order_Date]],"mmmm")</f>
        <v>October</v>
      </c>
      <c r="I4262" s="2" t="str">
        <f>TEXT(Ecommerce_Sales[[#This Row],[Order_Date]],"yyyy")</f>
        <v>2024</v>
      </c>
      <c r="J4262" s="2" t="str">
        <f>TEXT(Ecommerce_Sales[[#This Row],[Order_Date]],"mmmm")</f>
        <v>October</v>
      </c>
      <c r="K4262" s="1" t="s">
        <v>1992</v>
      </c>
      <c r="L4262" s="1" t="s">
        <v>7486</v>
      </c>
      <c r="M4262" s="1" t="s">
        <v>2247</v>
      </c>
      <c r="N4262" s="1" t="s">
        <v>1957</v>
      </c>
      <c r="O4262" s="3">
        <v>559</v>
      </c>
      <c r="P4262">
        <v>2</v>
      </c>
      <c r="Q4262" s="3">
        <v>1118</v>
      </c>
      <c r="R4262" s="1" t="s">
        <v>1958</v>
      </c>
      <c r="S4262" s="3">
        <v>152</v>
      </c>
      <c r="U4262" t="str">
        <f>IF(Ecommerce_Sales[[#This Row],[Delivery_Time_Days]]&gt;7,"Delay",IF(Ecommerce_Sales[[#This Row],[Delivery_Time_Days]] = 0,"No delivery",IF(Ecommerce_Sales[[#This Row],[Delivery_Time_Days]]&lt;=7,"On-time")))</f>
        <v>No delivery</v>
      </c>
      <c r="V4262" s="7">
        <f>Ecommerce_Sales[[#This Row],[Profit]]/Ecommerce_Sales[[#This Row],[Total_Price]]</f>
        <v>0.15026833631484796</v>
      </c>
      <c r="W4262" s="3">
        <v>168</v>
      </c>
      <c r="X4262" s="3"/>
    </row>
    <row r="4263" spans="1:24" x14ac:dyDescent="0.25">
      <c r="A4263" s="1" t="s">
        <v>10636</v>
      </c>
      <c r="B4263" s="1" t="s">
        <v>1422</v>
      </c>
      <c r="C4263" s="1" t="s">
        <v>1423</v>
      </c>
      <c r="D4263" s="1" t="s">
        <v>8557</v>
      </c>
      <c r="E4263" s="1" t="s">
        <v>1954</v>
      </c>
      <c r="F4263" s="2">
        <v>45161</v>
      </c>
      <c r="G4263" s="2">
        <v>45517</v>
      </c>
      <c r="H4263" s="2" t="str">
        <f>TEXT(Ecommerce_Sales[[#This Row],[Order_Date]],"mmmm")</f>
        <v>August</v>
      </c>
      <c r="I4263" s="2" t="str">
        <f>TEXT(Ecommerce_Sales[[#This Row],[Order_Date]],"yyyy")</f>
        <v>2024</v>
      </c>
      <c r="J4263" s="2" t="str">
        <f>TEXT(Ecommerce_Sales[[#This Row],[Order_Date]],"mmmm")</f>
        <v>August</v>
      </c>
      <c r="K4263" s="1" t="s">
        <v>1947</v>
      </c>
      <c r="L4263" s="1" t="s">
        <v>10637</v>
      </c>
      <c r="M4263" s="1" t="s">
        <v>2054</v>
      </c>
      <c r="N4263" s="1" t="s">
        <v>1957</v>
      </c>
      <c r="O4263" s="3">
        <v>42</v>
      </c>
      <c r="P4263">
        <v>2</v>
      </c>
      <c r="Q4263" s="3">
        <v>83</v>
      </c>
      <c r="R4263" s="1" t="s">
        <v>1951</v>
      </c>
      <c r="S4263" s="3">
        <v>5</v>
      </c>
      <c r="T4263">
        <v>4</v>
      </c>
      <c r="U4263" t="str">
        <f>IF(Ecommerce_Sales[[#This Row],[Delivery_Time_Days]]&gt;7,"Delay",IF(Ecommerce_Sales[[#This Row],[Delivery_Time_Days]] = 0,"No delivery",IF(Ecommerce_Sales[[#This Row],[Delivery_Time_Days]]&lt;=7,"On-time")))</f>
        <v>On-time</v>
      </c>
      <c r="V4263" s="7">
        <f>Ecommerce_Sales[[#This Row],[Profit]]/Ecommerce_Sales[[#This Row],[Total_Price]]</f>
        <v>0.14457831325301204</v>
      </c>
      <c r="W4263" s="3">
        <v>12</v>
      </c>
      <c r="X4263" s="3"/>
    </row>
    <row r="4264" spans="1:24" x14ac:dyDescent="0.25">
      <c r="A4264" s="1" t="s">
        <v>10638</v>
      </c>
      <c r="B4264" s="1" t="s">
        <v>652</v>
      </c>
      <c r="C4264" s="1" t="s">
        <v>653</v>
      </c>
      <c r="D4264" s="1" t="s">
        <v>8806</v>
      </c>
      <c r="E4264" s="1" t="s">
        <v>1996</v>
      </c>
      <c r="F4264" s="2">
        <v>45564</v>
      </c>
      <c r="G4264" s="2">
        <v>45577</v>
      </c>
      <c r="H4264" s="2" t="str">
        <f>TEXT(Ecommerce_Sales[[#This Row],[Order_Date]],"mmmm")</f>
        <v>October</v>
      </c>
      <c r="I4264" s="2" t="str">
        <f>TEXT(Ecommerce_Sales[[#This Row],[Order_Date]],"yyyy")</f>
        <v>2024</v>
      </c>
      <c r="J4264" s="2" t="str">
        <f>TEXT(Ecommerce_Sales[[#This Row],[Order_Date]],"mmmm")</f>
        <v>October</v>
      </c>
      <c r="K4264" s="1" t="s">
        <v>1947</v>
      </c>
      <c r="L4264" s="1" t="s">
        <v>2456</v>
      </c>
      <c r="M4264" s="1" t="s">
        <v>1983</v>
      </c>
      <c r="N4264" s="1" t="s">
        <v>1950</v>
      </c>
      <c r="O4264" s="3">
        <v>490</v>
      </c>
      <c r="P4264">
        <v>2</v>
      </c>
      <c r="Q4264" s="3">
        <v>980</v>
      </c>
      <c r="R4264" s="1" t="s">
        <v>1951</v>
      </c>
      <c r="S4264" s="3">
        <v>146</v>
      </c>
      <c r="T4264">
        <v>2</v>
      </c>
      <c r="U4264" t="str">
        <f>IF(Ecommerce_Sales[[#This Row],[Delivery_Time_Days]]&gt;7,"Delay",IF(Ecommerce_Sales[[#This Row],[Delivery_Time_Days]] = 0,"No delivery",IF(Ecommerce_Sales[[#This Row],[Delivery_Time_Days]]&lt;=7,"On-time")))</f>
        <v>On-time</v>
      </c>
      <c r="V4264" s="7">
        <f>Ecommerce_Sales[[#This Row],[Profit]]/Ecommerce_Sales[[#This Row],[Total_Price]]</f>
        <v>0.4</v>
      </c>
      <c r="W4264" s="3">
        <v>392</v>
      </c>
      <c r="X4264" s="3"/>
    </row>
    <row r="4265" spans="1:24" x14ac:dyDescent="0.25">
      <c r="A4265" s="1" t="s">
        <v>10639</v>
      </c>
      <c r="B4265" s="1" t="s">
        <v>488</v>
      </c>
      <c r="C4265" s="1" t="s">
        <v>489</v>
      </c>
      <c r="D4265" s="1" t="s">
        <v>3276</v>
      </c>
      <c r="E4265" s="1" t="s">
        <v>1966</v>
      </c>
      <c r="F4265" s="2">
        <v>44987</v>
      </c>
      <c r="G4265" s="2">
        <v>45442</v>
      </c>
      <c r="H4265" s="2" t="str">
        <f>TEXT(Ecommerce_Sales[[#This Row],[Order_Date]],"mmmm")</f>
        <v>May</v>
      </c>
      <c r="I4265" s="2" t="str">
        <f>TEXT(Ecommerce_Sales[[#This Row],[Order_Date]],"yyyy")</f>
        <v>2024</v>
      </c>
      <c r="J4265" s="2" t="str">
        <f>TEXT(Ecommerce_Sales[[#This Row],[Order_Date]],"mmmm")</f>
        <v>May</v>
      </c>
      <c r="K4265" s="1" t="s">
        <v>1947</v>
      </c>
      <c r="L4265" s="1" t="s">
        <v>2647</v>
      </c>
      <c r="M4265" s="1" t="s">
        <v>1998</v>
      </c>
      <c r="N4265" s="1" t="s">
        <v>1973</v>
      </c>
      <c r="O4265" s="3">
        <v>84</v>
      </c>
      <c r="P4265">
        <v>1</v>
      </c>
      <c r="Q4265" s="3">
        <v>84</v>
      </c>
      <c r="R4265" s="1" t="s">
        <v>1951</v>
      </c>
      <c r="S4265" s="3">
        <v>7</v>
      </c>
      <c r="T4265">
        <v>7</v>
      </c>
      <c r="U4265" t="str">
        <f>IF(Ecommerce_Sales[[#This Row],[Delivery_Time_Days]]&gt;7,"Delay",IF(Ecommerce_Sales[[#This Row],[Delivery_Time_Days]] = 0,"No delivery",IF(Ecommerce_Sales[[#This Row],[Delivery_Time_Days]]&lt;=7,"On-time")))</f>
        <v>On-time</v>
      </c>
      <c r="V4265" s="7">
        <f>Ecommerce_Sales[[#This Row],[Profit]]/Ecommerce_Sales[[#This Row],[Total_Price]]</f>
        <v>0.29761904761904762</v>
      </c>
      <c r="W4265" s="3">
        <v>25</v>
      </c>
      <c r="X4265" s="3"/>
    </row>
    <row r="4266" spans="1:24" x14ac:dyDescent="0.25">
      <c r="A4266" s="1" t="s">
        <v>10640</v>
      </c>
      <c r="B4266" s="1" t="s">
        <v>1205</v>
      </c>
      <c r="C4266" s="1" t="s">
        <v>1206</v>
      </c>
      <c r="D4266" s="1" t="s">
        <v>2376</v>
      </c>
      <c r="E4266" s="1" t="s">
        <v>1961</v>
      </c>
      <c r="F4266" s="2">
        <v>45373</v>
      </c>
      <c r="G4266" s="2">
        <v>45051</v>
      </c>
      <c r="H4266" s="2" t="str">
        <f>TEXT(Ecommerce_Sales[[#This Row],[Order_Date]],"mmmm")</f>
        <v>May</v>
      </c>
      <c r="I4266" s="2" t="str">
        <f>TEXT(Ecommerce_Sales[[#This Row],[Order_Date]],"yyyy")</f>
        <v>2023</v>
      </c>
      <c r="J4266" s="2" t="str">
        <f>TEXT(Ecommerce_Sales[[#This Row],[Order_Date]],"mmmm")</f>
        <v>May</v>
      </c>
      <c r="K4266" s="1" t="s">
        <v>1947</v>
      </c>
      <c r="L4266" s="1" t="s">
        <v>10641</v>
      </c>
      <c r="M4266" s="1" t="s">
        <v>1972</v>
      </c>
      <c r="N4266" s="1" t="s">
        <v>1973</v>
      </c>
      <c r="O4266" s="3">
        <v>414</v>
      </c>
      <c r="P4266">
        <v>5</v>
      </c>
      <c r="Q4266" s="3">
        <v>2069</v>
      </c>
      <c r="R4266" s="1" t="s">
        <v>1958</v>
      </c>
      <c r="S4266" s="3">
        <v>283</v>
      </c>
      <c r="T4266">
        <v>10</v>
      </c>
      <c r="U4266" t="str">
        <f>IF(Ecommerce_Sales[[#This Row],[Delivery_Time_Days]]&gt;7,"Delay",IF(Ecommerce_Sales[[#This Row],[Delivery_Time_Days]] = 0,"No delivery",IF(Ecommerce_Sales[[#This Row],[Delivery_Time_Days]]&lt;=7,"On-time")))</f>
        <v>Delay</v>
      </c>
      <c r="V4266" s="7">
        <f>Ecommerce_Sales[[#This Row],[Profit]]/Ecommerce_Sales[[#This Row],[Total_Price]]</f>
        <v>0.3001449975833736</v>
      </c>
      <c r="W4266" s="3">
        <v>621</v>
      </c>
      <c r="X4266" s="3"/>
    </row>
    <row r="4267" spans="1:24" x14ac:dyDescent="0.25">
      <c r="A4267" s="1" t="s">
        <v>10642</v>
      </c>
      <c r="B4267" s="1" t="s">
        <v>0</v>
      </c>
      <c r="C4267" s="1" t="s">
        <v>1</v>
      </c>
      <c r="D4267" s="1" t="s">
        <v>2267</v>
      </c>
      <c r="E4267" s="1" t="s">
        <v>1961</v>
      </c>
      <c r="F4267" s="2">
        <v>45263</v>
      </c>
      <c r="G4267" s="2">
        <v>45297</v>
      </c>
      <c r="H4267" s="2" t="str">
        <f>TEXT(Ecommerce_Sales[[#This Row],[Order_Date]],"mmmm")</f>
        <v>January</v>
      </c>
      <c r="I4267" s="2" t="str">
        <f>TEXT(Ecommerce_Sales[[#This Row],[Order_Date]],"yyyy")</f>
        <v>2024</v>
      </c>
      <c r="J4267" s="2" t="str">
        <f>TEXT(Ecommerce_Sales[[#This Row],[Order_Date]],"mmmm")</f>
        <v>January</v>
      </c>
      <c r="K4267" s="1" t="s">
        <v>1947</v>
      </c>
      <c r="L4267" s="1" t="s">
        <v>10526</v>
      </c>
      <c r="M4267" s="1" t="s">
        <v>1949</v>
      </c>
      <c r="N4267" s="1" t="s">
        <v>1950</v>
      </c>
      <c r="O4267" s="3">
        <v>29</v>
      </c>
      <c r="P4267">
        <v>4</v>
      </c>
      <c r="Q4267" s="3">
        <v>118</v>
      </c>
      <c r="R4267" s="1" t="s">
        <v>2008</v>
      </c>
      <c r="S4267" s="3">
        <v>11</v>
      </c>
      <c r="T4267">
        <v>2</v>
      </c>
      <c r="U4267" t="str">
        <f>IF(Ecommerce_Sales[[#This Row],[Delivery_Time_Days]]&gt;7,"Delay",IF(Ecommerce_Sales[[#This Row],[Delivery_Time_Days]] = 0,"No delivery",IF(Ecommerce_Sales[[#This Row],[Delivery_Time_Days]]&lt;=7,"On-time")))</f>
        <v>On-time</v>
      </c>
      <c r="V4267" s="7">
        <f>Ecommerce_Sales[[#This Row],[Profit]]/Ecommerce_Sales[[#This Row],[Total_Price]]</f>
        <v>0.39830508474576271</v>
      </c>
      <c r="W4267" s="3">
        <v>47</v>
      </c>
      <c r="X4267" s="3"/>
    </row>
    <row r="4268" spans="1:24" x14ac:dyDescent="0.25">
      <c r="A4268" s="1" t="s">
        <v>10643</v>
      </c>
      <c r="B4268" s="1" t="s">
        <v>488</v>
      </c>
      <c r="C4268" s="1" t="s">
        <v>489</v>
      </c>
      <c r="D4268" s="1" t="s">
        <v>3276</v>
      </c>
      <c r="E4268" s="1" t="s">
        <v>1966</v>
      </c>
      <c r="F4268" s="2">
        <v>44987</v>
      </c>
      <c r="G4268" s="2">
        <v>45609</v>
      </c>
      <c r="H4268" s="2" t="str">
        <f>TEXT(Ecommerce_Sales[[#This Row],[Order_Date]],"mmmm")</f>
        <v>November</v>
      </c>
      <c r="I4268" s="2" t="str">
        <f>TEXT(Ecommerce_Sales[[#This Row],[Order_Date]],"yyyy")</f>
        <v>2024</v>
      </c>
      <c r="J4268" s="2" t="str">
        <f>TEXT(Ecommerce_Sales[[#This Row],[Order_Date]],"mmmm")</f>
        <v>November</v>
      </c>
      <c r="K4268" s="1" t="s">
        <v>1947</v>
      </c>
      <c r="L4268" s="1" t="s">
        <v>10644</v>
      </c>
      <c r="M4268" s="1" t="s">
        <v>2002</v>
      </c>
      <c r="N4268" s="1" t="s">
        <v>1989</v>
      </c>
      <c r="O4268" s="3">
        <v>276</v>
      </c>
      <c r="P4268">
        <v>6</v>
      </c>
      <c r="Q4268" s="3">
        <v>1655</v>
      </c>
      <c r="R4268" s="1" t="s">
        <v>1958</v>
      </c>
      <c r="S4268" s="3">
        <v>89</v>
      </c>
      <c r="T4268">
        <v>7</v>
      </c>
      <c r="U4268" t="str">
        <f>IF(Ecommerce_Sales[[#This Row],[Delivery_Time_Days]]&gt;7,"Delay",IF(Ecommerce_Sales[[#This Row],[Delivery_Time_Days]] = 0,"No delivery",IF(Ecommerce_Sales[[#This Row],[Delivery_Time_Days]]&lt;=7,"On-time")))</f>
        <v>On-time</v>
      </c>
      <c r="V4268" s="7">
        <f>Ecommerce_Sales[[#This Row],[Profit]]/Ecommerce_Sales[[#This Row],[Total_Price]]</f>
        <v>0.2501510574018127</v>
      </c>
      <c r="W4268" s="3">
        <v>414</v>
      </c>
      <c r="X4268" s="3"/>
    </row>
    <row r="4269" spans="1:24" x14ac:dyDescent="0.25">
      <c r="A4269" s="1" t="s">
        <v>10645</v>
      </c>
      <c r="B4269" s="1" t="s">
        <v>422</v>
      </c>
      <c r="C4269" s="1" t="s">
        <v>423</v>
      </c>
      <c r="D4269" s="1" t="s">
        <v>4626</v>
      </c>
      <c r="E4269" s="1" t="s">
        <v>1946</v>
      </c>
      <c r="F4269" s="2">
        <v>45357</v>
      </c>
      <c r="G4269" s="2">
        <v>45612</v>
      </c>
      <c r="H4269" s="2" t="str">
        <f>TEXT(Ecommerce_Sales[[#This Row],[Order_Date]],"mmmm")</f>
        <v>November</v>
      </c>
      <c r="I4269" s="2" t="str">
        <f>TEXT(Ecommerce_Sales[[#This Row],[Order_Date]],"yyyy")</f>
        <v>2024</v>
      </c>
      <c r="J4269" s="2" t="str">
        <f>TEXT(Ecommerce_Sales[[#This Row],[Order_Date]],"mmmm")</f>
        <v>November</v>
      </c>
      <c r="K4269" s="1" t="s">
        <v>1992</v>
      </c>
      <c r="L4269" s="1" t="s">
        <v>10646</v>
      </c>
      <c r="M4269" s="1" t="s">
        <v>1963</v>
      </c>
      <c r="N4269" s="1" t="s">
        <v>1957</v>
      </c>
      <c r="O4269" s="3">
        <v>770</v>
      </c>
      <c r="P4269">
        <v>4</v>
      </c>
      <c r="Q4269" s="3">
        <v>3079</v>
      </c>
      <c r="R4269" s="1" t="s">
        <v>1958</v>
      </c>
      <c r="S4269" s="3">
        <v>396</v>
      </c>
      <c r="U4269" t="str">
        <f>IF(Ecommerce_Sales[[#This Row],[Delivery_Time_Days]]&gt;7,"Delay",IF(Ecommerce_Sales[[#This Row],[Delivery_Time_Days]] = 0,"No delivery",IF(Ecommerce_Sales[[#This Row],[Delivery_Time_Days]]&lt;=7,"On-time")))</f>
        <v>No delivery</v>
      </c>
      <c r="V4269" s="7">
        <f>Ecommerce_Sales[[#This Row],[Profit]]/Ecommerce_Sales[[#This Row],[Total_Price]]</f>
        <v>0.15004871711594672</v>
      </c>
      <c r="W4269" s="3">
        <v>462</v>
      </c>
      <c r="X4269" s="3"/>
    </row>
    <row r="4270" spans="1:24" x14ac:dyDescent="0.25">
      <c r="A4270" s="1" t="s">
        <v>10647</v>
      </c>
      <c r="B4270" s="1" t="s">
        <v>1093</v>
      </c>
      <c r="C4270" s="1" t="s">
        <v>1094</v>
      </c>
      <c r="D4270" s="1" t="s">
        <v>3770</v>
      </c>
      <c r="E4270" s="1" t="s">
        <v>1966</v>
      </c>
      <c r="F4270" s="2">
        <v>45573</v>
      </c>
      <c r="G4270" s="2">
        <v>45215</v>
      </c>
      <c r="H4270" s="2" t="str">
        <f>TEXT(Ecommerce_Sales[[#This Row],[Order_Date]],"mmmm")</f>
        <v>October</v>
      </c>
      <c r="I4270" s="2" t="str">
        <f>TEXT(Ecommerce_Sales[[#This Row],[Order_Date]],"yyyy")</f>
        <v>2023</v>
      </c>
      <c r="J4270" s="2" t="str">
        <f>TEXT(Ecommerce_Sales[[#This Row],[Order_Date]],"mmmm")</f>
        <v>October</v>
      </c>
      <c r="K4270" s="1" t="s">
        <v>1947</v>
      </c>
      <c r="L4270" s="1" t="s">
        <v>10648</v>
      </c>
      <c r="M4270" s="1" t="s">
        <v>2058</v>
      </c>
      <c r="N4270" s="1" t="s">
        <v>1950</v>
      </c>
      <c r="O4270" s="3">
        <v>606</v>
      </c>
      <c r="P4270">
        <v>2</v>
      </c>
      <c r="Q4270" s="3">
        <v>1211</v>
      </c>
      <c r="R4270" s="1" t="s">
        <v>1951</v>
      </c>
      <c r="S4270" s="3">
        <v>153</v>
      </c>
      <c r="T4270">
        <v>7</v>
      </c>
      <c r="U4270" t="str">
        <f>IF(Ecommerce_Sales[[#This Row],[Delivery_Time_Days]]&gt;7,"Delay",IF(Ecommerce_Sales[[#This Row],[Delivery_Time_Days]] = 0,"No delivery",IF(Ecommerce_Sales[[#This Row],[Delivery_Time_Days]]&lt;=7,"On-time")))</f>
        <v>On-time</v>
      </c>
      <c r="V4270" s="7">
        <f>Ecommerce_Sales[[#This Row],[Profit]]/Ecommerce_Sales[[#This Row],[Total_Price]]</f>
        <v>0.39966969446738232</v>
      </c>
      <c r="W4270" s="3">
        <v>484</v>
      </c>
      <c r="X4270" s="3"/>
    </row>
    <row r="4271" spans="1:24" x14ac:dyDescent="0.25">
      <c r="A4271" s="1" t="s">
        <v>10649</v>
      </c>
      <c r="B4271" s="1" t="s">
        <v>493</v>
      </c>
      <c r="C4271" s="1" t="s">
        <v>494</v>
      </c>
      <c r="D4271" s="1" t="s">
        <v>1975</v>
      </c>
      <c r="E4271" s="1" t="s">
        <v>1966</v>
      </c>
      <c r="F4271" s="2">
        <v>45446</v>
      </c>
      <c r="G4271" s="2">
        <v>45333</v>
      </c>
      <c r="H4271" s="2" t="str">
        <f>TEXT(Ecommerce_Sales[[#This Row],[Order_Date]],"mmmm")</f>
        <v>February</v>
      </c>
      <c r="I4271" s="2" t="str">
        <f>TEXT(Ecommerce_Sales[[#This Row],[Order_Date]],"yyyy")</f>
        <v>2024</v>
      </c>
      <c r="J4271" s="2" t="str">
        <f>TEXT(Ecommerce_Sales[[#This Row],[Order_Date]],"mmmm")</f>
        <v>February</v>
      </c>
      <c r="K4271" s="1" t="s">
        <v>1992</v>
      </c>
      <c r="L4271" s="1" t="s">
        <v>10650</v>
      </c>
      <c r="M4271" s="1" t="s">
        <v>1956</v>
      </c>
      <c r="N4271" s="1" t="s">
        <v>1957</v>
      </c>
      <c r="O4271" s="3">
        <v>83</v>
      </c>
      <c r="P4271">
        <v>1</v>
      </c>
      <c r="Q4271" s="3">
        <v>83</v>
      </c>
      <c r="R4271" s="1" t="s">
        <v>2008</v>
      </c>
      <c r="S4271" s="3">
        <v>8</v>
      </c>
      <c r="U4271" t="str">
        <f>IF(Ecommerce_Sales[[#This Row],[Delivery_Time_Days]]&gt;7,"Delay",IF(Ecommerce_Sales[[#This Row],[Delivery_Time_Days]] = 0,"No delivery",IF(Ecommerce_Sales[[#This Row],[Delivery_Time_Days]]&lt;=7,"On-time")))</f>
        <v>No delivery</v>
      </c>
      <c r="V4271" s="7">
        <f>Ecommerce_Sales[[#This Row],[Profit]]/Ecommerce_Sales[[#This Row],[Total_Price]]</f>
        <v>0.15662650602409639</v>
      </c>
      <c r="W4271" s="3">
        <v>13</v>
      </c>
      <c r="X4271" s="3"/>
    </row>
    <row r="4272" spans="1:24" x14ac:dyDescent="0.25">
      <c r="A4272" s="1" t="s">
        <v>10651</v>
      </c>
      <c r="B4272" s="1" t="s">
        <v>533</v>
      </c>
      <c r="C4272" s="1" t="s">
        <v>534</v>
      </c>
      <c r="D4272" s="1" t="s">
        <v>4443</v>
      </c>
      <c r="E4272" s="1" t="s">
        <v>1966</v>
      </c>
      <c r="F4272" s="2">
        <v>45195</v>
      </c>
      <c r="G4272" s="2">
        <v>45113</v>
      </c>
      <c r="H4272" s="2" t="str">
        <f>TEXT(Ecommerce_Sales[[#This Row],[Order_Date]],"mmmm")</f>
        <v>July</v>
      </c>
      <c r="I4272" s="2" t="str">
        <f>TEXT(Ecommerce_Sales[[#This Row],[Order_Date]],"yyyy")</f>
        <v>2023</v>
      </c>
      <c r="J4272" s="2" t="str">
        <f>TEXT(Ecommerce_Sales[[#This Row],[Order_Date]],"mmmm")</f>
        <v>July</v>
      </c>
      <c r="K4272" s="1" t="s">
        <v>1947</v>
      </c>
      <c r="L4272" s="1" t="s">
        <v>10652</v>
      </c>
      <c r="M4272" s="1" t="s">
        <v>2104</v>
      </c>
      <c r="N4272" s="1" t="s">
        <v>1978</v>
      </c>
      <c r="O4272" s="3">
        <v>481</v>
      </c>
      <c r="P4272">
        <v>1</v>
      </c>
      <c r="Q4272" s="3">
        <v>481</v>
      </c>
      <c r="R4272" s="1" t="s">
        <v>2016</v>
      </c>
      <c r="S4272" s="3">
        <v>62</v>
      </c>
      <c r="T4272">
        <v>4</v>
      </c>
      <c r="U4272" t="str">
        <f>IF(Ecommerce_Sales[[#This Row],[Delivery_Time_Days]]&gt;7,"Delay",IF(Ecommerce_Sales[[#This Row],[Delivery_Time_Days]] = 0,"No delivery",IF(Ecommerce_Sales[[#This Row],[Delivery_Time_Days]]&lt;=7,"On-time")))</f>
        <v>On-time</v>
      </c>
      <c r="V4272" s="7">
        <f>Ecommerce_Sales[[#This Row],[Profit]]/Ecommerce_Sales[[#This Row],[Total_Price]]</f>
        <v>0.34927234927234929</v>
      </c>
      <c r="W4272" s="3">
        <v>168</v>
      </c>
      <c r="X4272" s="3"/>
    </row>
    <row r="4273" spans="1:24" x14ac:dyDescent="0.25">
      <c r="A4273" s="1" t="s">
        <v>10653</v>
      </c>
      <c r="B4273" s="1" t="s">
        <v>338</v>
      </c>
      <c r="C4273" s="1" t="s">
        <v>339</v>
      </c>
      <c r="D4273" s="1" t="s">
        <v>2568</v>
      </c>
      <c r="E4273" s="1" t="s">
        <v>1981</v>
      </c>
      <c r="F4273" s="2">
        <v>45309</v>
      </c>
      <c r="G4273" s="2">
        <v>45325</v>
      </c>
      <c r="H4273" s="2" t="str">
        <f>TEXT(Ecommerce_Sales[[#This Row],[Order_Date]],"mmmm")</f>
        <v>February</v>
      </c>
      <c r="I4273" s="2" t="str">
        <f>TEXT(Ecommerce_Sales[[#This Row],[Order_Date]],"yyyy")</f>
        <v>2024</v>
      </c>
      <c r="J4273" s="2" t="str">
        <f>TEXT(Ecommerce_Sales[[#This Row],[Order_Date]],"mmmm")</f>
        <v>February</v>
      </c>
      <c r="K4273" s="1" t="s">
        <v>1947</v>
      </c>
      <c r="L4273" s="1" t="s">
        <v>10654</v>
      </c>
      <c r="M4273" s="1" t="s">
        <v>2247</v>
      </c>
      <c r="N4273" s="1" t="s">
        <v>1957</v>
      </c>
      <c r="O4273" s="3">
        <v>27</v>
      </c>
      <c r="P4273">
        <v>3</v>
      </c>
      <c r="Q4273" s="3">
        <v>82</v>
      </c>
      <c r="R4273" s="1" t="s">
        <v>1951</v>
      </c>
      <c r="S4273" s="3">
        <v>12</v>
      </c>
      <c r="T4273">
        <v>7</v>
      </c>
      <c r="U4273" t="str">
        <f>IF(Ecommerce_Sales[[#This Row],[Delivery_Time_Days]]&gt;7,"Delay",IF(Ecommerce_Sales[[#This Row],[Delivery_Time_Days]] = 0,"No delivery",IF(Ecommerce_Sales[[#This Row],[Delivery_Time_Days]]&lt;=7,"On-time")))</f>
        <v>On-time</v>
      </c>
      <c r="V4273" s="7">
        <f>Ecommerce_Sales[[#This Row],[Profit]]/Ecommerce_Sales[[#This Row],[Total_Price]]</f>
        <v>0.14634146341463414</v>
      </c>
      <c r="W4273" s="3">
        <v>12</v>
      </c>
      <c r="X4273" s="3"/>
    </row>
    <row r="4274" spans="1:24" x14ac:dyDescent="0.25">
      <c r="A4274" s="1" t="s">
        <v>10655</v>
      </c>
      <c r="B4274" s="1" t="s">
        <v>96</v>
      </c>
      <c r="C4274" s="1" t="s">
        <v>97</v>
      </c>
      <c r="D4274" s="1" t="s">
        <v>7363</v>
      </c>
      <c r="E4274" s="1" t="s">
        <v>1961</v>
      </c>
      <c r="F4274" s="2">
        <v>45608</v>
      </c>
      <c r="G4274" s="2">
        <v>45640</v>
      </c>
      <c r="H4274" s="2" t="str">
        <f>TEXT(Ecommerce_Sales[[#This Row],[Order_Date]],"mmmm")</f>
        <v>December</v>
      </c>
      <c r="I4274" s="2" t="str">
        <f>TEXT(Ecommerce_Sales[[#This Row],[Order_Date]],"yyyy")</f>
        <v>2024</v>
      </c>
      <c r="J4274" s="2" t="str">
        <f>TEXT(Ecommerce_Sales[[#This Row],[Order_Date]],"mmmm")</f>
        <v>December</v>
      </c>
      <c r="K4274" s="1" t="s">
        <v>1986</v>
      </c>
      <c r="L4274" s="1" t="s">
        <v>10656</v>
      </c>
      <c r="M4274" s="1" t="s">
        <v>2072</v>
      </c>
      <c r="N4274" s="1" t="s">
        <v>1950</v>
      </c>
      <c r="O4274" s="3">
        <v>1427</v>
      </c>
      <c r="P4274">
        <v>10</v>
      </c>
      <c r="Q4274" s="3">
        <v>14266</v>
      </c>
      <c r="R4274" s="1" t="s">
        <v>1958</v>
      </c>
      <c r="S4274" s="3">
        <v>1527</v>
      </c>
      <c r="U4274" t="str">
        <f>IF(Ecommerce_Sales[[#This Row],[Delivery_Time_Days]]&gt;7,"Delay",IF(Ecommerce_Sales[[#This Row],[Delivery_Time_Days]] = 0,"No delivery",IF(Ecommerce_Sales[[#This Row],[Delivery_Time_Days]]&lt;=7,"On-time")))</f>
        <v>No delivery</v>
      </c>
      <c r="V4274" s="7">
        <f>Ecommerce_Sales[[#This Row],[Profit]]/Ecommerce_Sales[[#This Row],[Total_Price]]</f>
        <v>0.39997196130660312</v>
      </c>
      <c r="W4274" s="3">
        <v>5706</v>
      </c>
      <c r="X4274" s="3"/>
    </row>
    <row r="4275" spans="1:24" x14ac:dyDescent="0.25">
      <c r="A4275" s="1" t="s">
        <v>10657</v>
      </c>
      <c r="B4275" s="1" t="s">
        <v>503</v>
      </c>
      <c r="C4275" s="1" t="s">
        <v>504</v>
      </c>
      <c r="D4275" s="1" t="s">
        <v>4536</v>
      </c>
      <c r="E4275" s="1" t="s">
        <v>1996</v>
      </c>
      <c r="F4275" s="2">
        <v>45382</v>
      </c>
      <c r="G4275" s="2">
        <v>45423</v>
      </c>
      <c r="H4275" s="2" t="str">
        <f>TEXT(Ecommerce_Sales[[#This Row],[Order_Date]],"mmmm")</f>
        <v>May</v>
      </c>
      <c r="I4275" s="2" t="str">
        <f>TEXT(Ecommerce_Sales[[#This Row],[Order_Date]],"yyyy")</f>
        <v>2024</v>
      </c>
      <c r="J4275" s="2" t="str">
        <f>TEXT(Ecommerce_Sales[[#This Row],[Order_Date]],"mmmm")</f>
        <v>May</v>
      </c>
      <c r="K4275" s="1" t="s">
        <v>1947</v>
      </c>
      <c r="L4275" s="1" t="s">
        <v>10658</v>
      </c>
      <c r="M4275" s="1" t="s">
        <v>2026</v>
      </c>
      <c r="N4275" s="1" t="s">
        <v>1978</v>
      </c>
      <c r="O4275" s="3">
        <v>735</v>
      </c>
      <c r="P4275">
        <v>1</v>
      </c>
      <c r="Q4275" s="3">
        <v>735</v>
      </c>
      <c r="R4275" s="1" t="s">
        <v>2008</v>
      </c>
      <c r="S4275" s="3">
        <v>108</v>
      </c>
      <c r="T4275">
        <v>9</v>
      </c>
      <c r="U4275" t="str">
        <f>IF(Ecommerce_Sales[[#This Row],[Delivery_Time_Days]]&gt;7,"Delay",IF(Ecommerce_Sales[[#This Row],[Delivery_Time_Days]] = 0,"No delivery",IF(Ecommerce_Sales[[#This Row],[Delivery_Time_Days]]&lt;=7,"On-time")))</f>
        <v>Delay</v>
      </c>
      <c r="V4275" s="7">
        <f>Ecommerce_Sales[[#This Row],[Profit]]/Ecommerce_Sales[[#This Row],[Total_Price]]</f>
        <v>0.34965986394557824</v>
      </c>
      <c r="W4275" s="3">
        <v>257</v>
      </c>
      <c r="X4275" s="3"/>
    </row>
    <row r="4276" spans="1:24" x14ac:dyDescent="0.25">
      <c r="A4276" s="1" t="s">
        <v>10659</v>
      </c>
      <c r="B4276" s="1" t="s">
        <v>699</v>
      </c>
      <c r="C4276" s="1" t="s">
        <v>700</v>
      </c>
      <c r="D4276" s="1" t="s">
        <v>7287</v>
      </c>
      <c r="E4276" s="1" t="s">
        <v>1966</v>
      </c>
      <c r="F4276" s="2">
        <v>45388</v>
      </c>
      <c r="G4276" s="2">
        <v>45601</v>
      </c>
      <c r="H4276" s="2" t="str">
        <f>TEXT(Ecommerce_Sales[[#This Row],[Order_Date]],"mmmm")</f>
        <v>November</v>
      </c>
      <c r="I4276" s="2" t="str">
        <f>TEXT(Ecommerce_Sales[[#This Row],[Order_Date]],"yyyy")</f>
        <v>2024</v>
      </c>
      <c r="J4276" s="2" t="str">
        <f>TEXT(Ecommerce_Sales[[#This Row],[Order_Date]],"mmmm")</f>
        <v>November</v>
      </c>
      <c r="K4276" s="1" t="s">
        <v>1947</v>
      </c>
      <c r="L4276" s="1" t="s">
        <v>10660</v>
      </c>
      <c r="M4276" s="1" t="s">
        <v>2058</v>
      </c>
      <c r="N4276" s="1" t="s">
        <v>1950</v>
      </c>
      <c r="O4276" s="3">
        <v>853</v>
      </c>
      <c r="P4276">
        <v>3</v>
      </c>
      <c r="Q4276" s="3">
        <v>2558</v>
      </c>
      <c r="R4276" s="1" t="s">
        <v>1951</v>
      </c>
      <c r="S4276" s="3">
        <v>222</v>
      </c>
      <c r="T4276">
        <v>2</v>
      </c>
      <c r="U4276" t="str">
        <f>IF(Ecommerce_Sales[[#This Row],[Delivery_Time_Days]]&gt;7,"Delay",IF(Ecommerce_Sales[[#This Row],[Delivery_Time_Days]] = 0,"No delivery",IF(Ecommerce_Sales[[#This Row],[Delivery_Time_Days]]&lt;=7,"On-time")))</f>
        <v>On-time</v>
      </c>
      <c r="V4276" s="7">
        <f>Ecommerce_Sales[[#This Row],[Profit]]/Ecommerce_Sales[[#This Row],[Total_Price]]</f>
        <v>0.39992181391712273</v>
      </c>
      <c r="W4276" s="3">
        <v>1023</v>
      </c>
      <c r="X4276" s="3"/>
    </row>
    <row r="4277" spans="1:24" x14ac:dyDescent="0.25">
      <c r="A4277" s="1" t="s">
        <v>10661</v>
      </c>
      <c r="B4277" s="1" t="s">
        <v>154</v>
      </c>
      <c r="C4277" s="1" t="s">
        <v>1609</v>
      </c>
      <c r="D4277" s="1" t="s">
        <v>5112</v>
      </c>
      <c r="E4277" s="1" t="s">
        <v>1946</v>
      </c>
      <c r="F4277" s="2">
        <v>45190</v>
      </c>
      <c r="G4277" s="2">
        <v>45190</v>
      </c>
      <c r="H4277" s="2" t="str">
        <f>TEXT(Ecommerce_Sales[[#This Row],[Order_Date]],"mmmm")</f>
        <v>September</v>
      </c>
      <c r="I4277" s="2" t="str">
        <f>TEXT(Ecommerce_Sales[[#This Row],[Order_Date]],"yyyy")</f>
        <v>2023</v>
      </c>
      <c r="J4277" s="2" t="str">
        <f>TEXT(Ecommerce_Sales[[#This Row],[Order_Date]],"mmmm")</f>
        <v>September</v>
      </c>
      <c r="K4277" s="1" t="s">
        <v>1947</v>
      </c>
      <c r="L4277" s="1" t="s">
        <v>5694</v>
      </c>
      <c r="M4277" s="1" t="s">
        <v>1963</v>
      </c>
      <c r="N4277" s="1" t="s">
        <v>1957</v>
      </c>
      <c r="O4277" s="3">
        <v>133</v>
      </c>
      <c r="P4277">
        <v>4</v>
      </c>
      <c r="Q4277" s="3">
        <v>532</v>
      </c>
      <c r="R4277" s="1" t="s">
        <v>1958</v>
      </c>
      <c r="S4277" s="3">
        <v>38</v>
      </c>
      <c r="T4277">
        <v>2</v>
      </c>
      <c r="U4277" t="str">
        <f>IF(Ecommerce_Sales[[#This Row],[Delivery_Time_Days]]&gt;7,"Delay",IF(Ecommerce_Sales[[#This Row],[Delivery_Time_Days]] = 0,"No delivery",IF(Ecommerce_Sales[[#This Row],[Delivery_Time_Days]]&lt;=7,"On-time")))</f>
        <v>On-time</v>
      </c>
      <c r="V4277" s="7">
        <f>Ecommerce_Sales[[#This Row],[Profit]]/Ecommerce_Sales[[#This Row],[Total_Price]]</f>
        <v>0.15037593984962405</v>
      </c>
      <c r="W4277" s="3">
        <v>80</v>
      </c>
      <c r="X4277" s="3"/>
    </row>
    <row r="4278" spans="1:24" x14ac:dyDescent="0.25">
      <c r="A4278" s="1" t="s">
        <v>10662</v>
      </c>
      <c r="B4278" s="1" t="s">
        <v>96</v>
      </c>
      <c r="C4278" s="1" t="s">
        <v>97</v>
      </c>
      <c r="D4278" s="1" t="s">
        <v>7363</v>
      </c>
      <c r="E4278" s="1" t="s">
        <v>1961</v>
      </c>
      <c r="F4278" s="2">
        <v>45608</v>
      </c>
      <c r="G4278" s="2">
        <v>45192</v>
      </c>
      <c r="H4278" s="2" t="str">
        <f>TEXT(Ecommerce_Sales[[#This Row],[Order_Date]],"mmmm")</f>
        <v>September</v>
      </c>
      <c r="I4278" s="2" t="str">
        <f>TEXT(Ecommerce_Sales[[#This Row],[Order_Date]],"yyyy")</f>
        <v>2023</v>
      </c>
      <c r="J4278" s="2" t="str">
        <f>TEXT(Ecommerce_Sales[[#This Row],[Order_Date]],"mmmm")</f>
        <v>September</v>
      </c>
      <c r="K4278" s="1" t="s">
        <v>1947</v>
      </c>
      <c r="L4278" s="1" t="s">
        <v>2833</v>
      </c>
      <c r="M4278" s="1" t="s">
        <v>2079</v>
      </c>
      <c r="N4278" s="1" t="s">
        <v>1973</v>
      </c>
      <c r="O4278" s="3">
        <v>419</v>
      </c>
      <c r="P4278">
        <v>3</v>
      </c>
      <c r="Q4278" s="3">
        <v>1256</v>
      </c>
      <c r="R4278" s="1" t="s">
        <v>2016</v>
      </c>
      <c r="S4278" s="3">
        <v>117</v>
      </c>
      <c r="T4278">
        <v>2</v>
      </c>
      <c r="U4278" t="str">
        <f>IF(Ecommerce_Sales[[#This Row],[Delivery_Time_Days]]&gt;7,"Delay",IF(Ecommerce_Sales[[#This Row],[Delivery_Time_Days]] = 0,"No delivery",IF(Ecommerce_Sales[[#This Row],[Delivery_Time_Days]]&lt;=7,"On-time")))</f>
        <v>On-time</v>
      </c>
      <c r="V4278" s="7">
        <f>Ecommerce_Sales[[#This Row],[Profit]]/Ecommerce_Sales[[#This Row],[Total_Price]]</f>
        <v>0.30015923566878983</v>
      </c>
      <c r="W4278" s="3">
        <v>377</v>
      </c>
      <c r="X4278" s="3"/>
    </row>
    <row r="4279" spans="1:24" x14ac:dyDescent="0.25">
      <c r="A4279" s="1" t="s">
        <v>10663</v>
      </c>
      <c r="B4279" s="1" t="s">
        <v>569</v>
      </c>
      <c r="C4279" s="1" t="s">
        <v>570</v>
      </c>
      <c r="D4279" s="1" t="s">
        <v>6358</v>
      </c>
      <c r="E4279" s="1" t="s">
        <v>1996</v>
      </c>
      <c r="F4279" s="2">
        <v>45291</v>
      </c>
      <c r="G4279" s="2">
        <v>44998</v>
      </c>
      <c r="H4279" s="2" t="str">
        <f>TEXT(Ecommerce_Sales[[#This Row],[Order_Date]],"mmmm")</f>
        <v>March</v>
      </c>
      <c r="I4279" s="2" t="str">
        <f>TEXT(Ecommerce_Sales[[#This Row],[Order_Date]],"yyyy")</f>
        <v>2023</v>
      </c>
      <c r="J4279" s="2" t="str">
        <f>TEXT(Ecommerce_Sales[[#This Row],[Order_Date]],"mmmm")</f>
        <v>March</v>
      </c>
      <c r="K4279" s="1" t="s">
        <v>1947</v>
      </c>
      <c r="L4279" s="1" t="s">
        <v>7906</v>
      </c>
      <c r="M4279" s="1" t="s">
        <v>2054</v>
      </c>
      <c r="N4279" s="1" t="s">
        <v>1957</v>
      </c>
      <c r="O4279" s="3">
        <v>737</v>
      </c>
      <c r="P4279">
        <v>2</v>
      </c>
      <c r="Q4279" s="3">
        <v>1475</v>
      </c>
      <c r="R4279" s="1" t="s">
        <v>1958</v>
      </c>
      <c r="S4279" s="3">
        <v>218</v>
      </c>
      <c r="T4279">
        <v>3</v>
      </c>
      <c r="U4279" t="str">
        <f>IF(Ecommerce_Sales[[#This Row],[Delivery_Time_Days]]&gt;7,"Delay",IF(Ecommerce_Sales[[#This Row],[Delivery_Time_Days]] = 0,"No delivery",IF(Ecommerce_Sales[[#This Row],[Delivery_Time_Days]]&lt;=7,"On-time")))</f>
        <v>On-time</v>
      </c>
      <c r="V4279" s="7">
        <f>Ecommerce_Sales[[#This Row],[Profit]]/Ecommerce_Sales[[#This Row],[Total_Price]]</f>
        <v>0.14983050847457627</v>
      </c>
      <c r="W4279" s="3">
        <v>221</v>
      </c>
      <c r="X4279" s="3"/>
    </row>
    <row r="4280" spans="1:24" x14ac:dyDescent="0.25">
      <c r="A4280" s="1" t="s">
        <v>10664</v>
      </c>
      <c r="B4280" s="1" t="s">
        <v>240</v>
      </c>
      <c r="C4280" s="1" t="s">
        <v>241</v>
      </c>
      <c r="D4280" s="1" t="s">
        <v>4053</v>
      </c>
      <c r="E4280" s="1" t="s">
        <v>1966</v>
      </c>
      <c r="F4280" s="2">
        <v>45629</v>
      </c>
      <c r="G4280" s="2">
        <v>45650</v>
      </c>
      <c r="H4280" s="2" t="str">
        <f>TEXT(Ecommerce_Sales[[#This Row],[Order_Date]],"mmmm")</f>
        <v>December</v>
      </c>
      <c r="I4280" s="2" t="str">
        <f>TEXT(Ecommerce_Sales[[#This Row],[Order_Date]],"yyyy")</f>
        <v>2024</v>
      </c>
      <c r="J4280" s="2" t="str">
        <f>TEXT(Ecommerce_Sales[[#This Row],[Order_Date]],"mmmm")</f>
        <v>December</v>
      </c>
      <c r="K4280" s="1" t="s">
        <v>1947</v>
      </c>
      <c r="L4280" s="1" t="s">
        <v>8799</v>
      </c>
      <c r="M4280" s="1" t="s">
        <v>2058</v>
      </c>
      <c r="N4280" s="1" t="s">
        <v>1950</v>
      </c>
      <c r="O4280" s="3">
        <v>827</v>
      </c>
      <c r="P4280">
        <v>8</v>
      </c>
      <c r="Q4280" s="3">
        <v>6612</v>
      </c>
      <c r="R4280" s="1" t="s">
        <v>1958</v>
      </c>
      <c r="S4280" s="3">
        <v>614</v>
      </c>
      <c r="T4280">
        <v>9</v>
      </c>
      <c r="U4280" t="str">
        <f>IF(Ecommerce_Sales[[#This Row],[Delivery_Time_Days]]&gt;7,"Delay",IF(Ecommerce_Sales[[#This Row],[Delivery_Time_Days]] = 0,"No delivery",IF(Ecommerce_Sales[[#This Row],[Delivery_Time_Days]]&lt;=7,"On-time")))</f>
        <v>Delay</v>
      </c>
      <c r="V4280" s="7">
        <f>Ecommerce_Sales[[#This Row],[Profit]]/Ecommerce_Sales[[#This Row],[Total_Price]]</f>
        <v>0.40003024803387782</v>
      </c>
      <c r="W4280" s="3">
        <v>2645</v>
      </c>
      <c r="X4280" s="3"/>
    </row>
    <row r="4281" spans="1:24" x14ac:dyDescent="0.25">
      <c r="A4281" s="1" t="s">
        <v>10665</v>
      </c>
      <c r="B4281" s="1" t="s">
        <v>238</v>
      </c>
      <c r="C4281" s="1" t="s">
        <v>239</v>
      </c>
      <c r="D4281" s="1" t="s">
        <v>2063</v>
      </c>
      <c r="E4281" s="1" t="s">
        <v>1981</v>
      </c>
      <c r="F4281" s="2">
        <v>45599</v>
      </c>
      <c r="G4281" s="2">
        <v>45133</v>
      </c>
      <c r="H4281" s="2" t="str">
        <f>TEXT(Ecommerce_Sales[[#This Row],[Order_Date]],"mmmm")</f>
        <v>July</v>
      </c>
      <c r="I4281" s="2" t="str">
        <f>TEXT(Ecommerce_Sales[[#This Row],[Order_Date]],"yyyy")</f>
        <v>2023</v>
      </c>
      <c r="J4281" s="2" t="str">
        <f>TEXT(Ecommerce_Sales[[#This Row],[Order_Date]],"mmmm")</f>
        <v>July</v>
      </c>
      <c r="K4281" s="1" t="s">
        <v>1986</v>
      </c>
      <c r="L4281" s="1" t="s">
        <v>5386</v>
      </c>
      <c r="M4281" s="1" t="s">
        <v>2079</v>
      </c>
      <c r="N4281" s="1" t="s">
        <v>1973</v>
      </c>
      <c r="O4281" s="3">
        <v>825</v>
      </c>
      <c r="P4281">
        <v>3</v>
      </c>
      <c r="Q4281" s="3">
        <v>2474</v>
      </c>
      <c r="R4281" s="1" t="s">
        <v>1958</v>
      </c>
      <c r="S4281" s="3">
        <v>207</v>
      </c>
      <c r="U4281" t="str">
        <f>IF(Ecommerce_Sales[[#This Row],[Delivery_Time_Days]]&gt;7,"Delay",IF(Ecommerce_Sales[[#This Row],[Delivery_Time_Days]] = 0,"No delivery",IF(Ecommerce_Sales[[#This Row],[Delivery_Time_Days]]&lt;=7,"On-time")))</f>
        <v>No delivery</v>
      </c>
      <c r="V4281" s="7">
        <f>Ecommerce_Sales[[#This Row],[Profit]]/Ecommerce_Sales[[#This Row],[Total_Price]]</f>
        <v>0.29991915925626517</v>
      </c>
      <c r="W4281" s="3">
        <v>742</v>
      </c>
      <c r="X4281" s="3"/>
    </row>
    <row r="4282" spans="1:24" x14ac:dyDescent="0.25">
      <c r="A4282" s="1" t="s">
        <v>10666</v>
      </c>
      <c r="B4282" s="1" t="s">
        <v>1203</v>
      </c>
      <c r="C4282" s="1" t="s">
        <v>1204</v>
      </c>
      <c r="D4282" s="1" t="s">
        <v>4004</v>
      </c>
      <c r="E4282" s="1" t="s">
        <v>1981</v>
      </c>
      <c r="F4282" s="2">
        <v>45606</v>
      </c>
      <c r="G4282" s="2">
        <v>45156</v>
      </c>
      <c r="H4282" s="2" t="str">
        <f>TEXT(Ecommerce_Sales[[#This Row],[Order_Date]],"mmmm")</f>
        <v>August</v>
      </c>
      <c r="I4282" s="2" t="str">
        <f>TEXT(Ecommerce_Sales[[#This Row],[Order_Date]],"yyyy")</f>
        <v>2023</v>
      </c>
      <c r="J4282" s="2" t="str">
        <f>TEXT(Ecommerce_Sales[[#This Row],[Order_Date]],"mmmm")</f>
        <v>August</v>
      </c>
      <c r="K4282" s="1" t="s">
        <v>1947</v>
      </c>
      <c r="L4282" s="1" t="s">
        <v>10667</v>
      </c>
      <c r="M4282" s="1" t="s">
        <v>1998</v>
      </c>
      <c r="N4282" s="1" t="s">
        <v>1973</v>
      </c>
      <c r="O4282" s="3">
        <v>1201</v>
      </c>
      <c r="P4282">
        <v>6</v>
      </c>
      <c r="Q4282" s="3">
        <v>7204</v>
      </c>
      <c r="R4282" s="1" t="s">
        <v>1958</v>
      </c>
      <c r="S4282" s="3">
        <v>876</v>
      </c>
      <c r="T4282">
        <v>3</v>
      </c>
      <c r="U4282" t="str">
        <f>IF(Ecommerce_Sales[[#This Row],[Delivery_Time_Days]]&gt;7,"Delay",IF(Ecommerce_Sales[[#This Row],[Delivery_Time_Days]] = 0,"No delivery",IF(Ecommerce_Sales[[#This Row],[Delivery_Time_Days]]&lt;=7,"On-time")))</f>
        <v>On-time</v>
      </c>
      <c r="V4282" s="7">
        <f>Ecommerce_Sales[[#This Row],[Profit]]/Ecommerce_Sales[[#This Row],[Total_Price]]</f>
        <v>0.29997223764575237</v>
      </c>
      <c r="W4282" s="3">
        <v>2161</v>
      </c>
      <c r="X4282" s="3"/>
    </row>
    <row r="4283" spans="1:24" x14ac:dyDescent="0.25">
      <c r="A4283" s="1" t="s">
        <v>10668</v>
      </c>
      <c r="B4283" s="1" t="s">
        <v>48</v>
      </c>
      <c r="C4283" s="1" t="s">
        <v>49</v>
      </c>
      <c r="D4283" s="1" t="s">
        <v>2767</v>
      </c>
      <c r="E4283" s="1" t="s">
        <v>1966</v>
      </c>
      <c r="F4283" s="2">
        <v>45036</v>
      </c>
      <c r="G4283" s="2">
        <v>45084</v>
      </c>
      <c r="H4283" s="2" t="str">
        <f>TEXT(Ecommerce_Sales[[#This Row],[Order_Date]],"mmmm")</f>
        <v>June</v>
      </c>
      <c r="I4283" s="2" t="str">
        <f>TEXT(Ecommerce_Sales[[#This Row],[Order_Date]],"yyyy")</f>
        <v>2023</v>
      </c>
      <c r="J4283" s="2" t="str">
        <f>TEXT(Ecommerce_Sales[[#This Row],[Order_Date]],"mmmm")</f>
        <v>June</v>
      </c>
      <c r="K4283" s="1" t="s">
        <v>1947</v>
      </c>
      <c r="L4283" s="1" t="s">
        <v>10669</v>
      </c>
      <c r="M4283" s="1" t="s">
        <v>2065</v>
      </c>
      <c r="N4283" s="1" t="s">
        <v>1978</v>
      </c>
      <c r="O4283" s="3">
        <v>989</v>
      </c>
      <c r="P4283">
        <v>1</v>
      </c>
      <c r="Q4283" s="3">
        <v>989</v>
      </c>
      <c r="R4283" s="1" t="s">
        <v>1958</v>
      </c>
      <c r="S4283" s="3">
        <v>77</v>
      </c>
      <c r="T4283">
        <v>10</v>
      </c>
      <c r="U4283" t="str">
        <f>IF(Ecommerce_Sales[[#This Row],[Delivery_Time_Days]]&gt;7,"Delay",IF(Ecommerce_Sales[[#This Row],[Delivery_Time_Days]] = 0,"No delivery",IF(Ecommerce_Sales[[#This Row],[Delivery_Time_Days]]&lt;=7,"On-time")))</f>
        <v>Delay</v>
      </c>
      <c r="V4283" s="7">
        <f>Ecommerce_Sales[[#This Row],[Profit]]/Ecommerce_Sales[[#This Row],[Total_Price]]</f>
        <v>0.34984833164812945</v>
      </c>
      <c r="W4283" s="3">
        <v>346</v>
      </c>
      <c r="X4283" s="3"/>
    </row>
    <row r="4284" spans="1:24" x14ac:dyDescent="0.25">
      <c r="A4284" s="1" t="s">
        <v>10670</v>
      </c>
      <c r="B4284" s="1" t="s">
        <v>1453</v>
      </c>
      <c r="C4284" s="1" t="s">
        <v>1454</v>
      </c>
      <c r="D4284" s="1" t="s">
        <v>5555</v>
      </c>
      <c r="E4284" s="1" t="s">
        <v>1961</v>
      </c>
      <c r="F4284" s="2">
        <v>45558</v>
      </c>
      <c r="G4284" s="2">
        <v>45273</v>
      </c>
      <c r="H4284" s="2" t="str">
        <f>TEXT(Ecommerce_Sales[[#This Row],[Order_Date]],"mmmm")</f>
        <v>December</v>
      </c>
      <c r="I4284" s="2" t="str">
        <f>TEXT(Ecommerce_Sales[[#This Row],[Order_Date]],"yyyy")</f>
        <v>2023</v>
      </c>
      <c r="J4284" s="2" t="str">
        <f>TEXT(Ecommerce_Sales[[#This Row],[Order_Date]],"mmmm")</f>
        <v>December</v>
      </c>
      <c r="K4284" s="1" t="s">
        <v>1947</v>
      </c>
      <c r="L4284" s="1" t="s">
        <v>10671</v>
      </c>
      <c r="M4284" s="1" t="s">
        <v>2002</v>
      </c>
      <c r="N4284" s="1" t="s">
        <v>1989</v>
      </c>
      <c r="O4284" s="3">
        <v>91</v>
      </c>
      <c r="P4284">
        <v>2</v>
      </c>
      <c r="Q4284" s="3">
        <v>183</v>
      </c>
      <c r="R4284" s="1" t="s">
        <v>1951</v>
      </c>
      <c r="S4284" s="3">
        <v>27</v>
      </c>
      <c r="T4284">
        <v>2</v>
      </c>
      <c r="U4284" t="str">
        <f>IF(Ecommerce_Sales[[#This Row],[Delivery_Time_Days]]&gt;7,"Delay",IF(Ecommerce_Sales[[#This Row],[Delivery_Time_Days]] = 0,"No delivery",IF(Ecommerce_Sales[[#This Row],[Delivery_Time_Days]]&lt;=7,"On-time")))</f>
        <v>On-time</v>
      </c>
      <c r="V4284" s="7">
        <f>Ecommerce_Sales[[#This Row],[Profit]]/Ecommerce_Sales[[#This Row],[Total_Price]]</f>
        <v>0.25136612021857924</v>
      </c>
      <c r="W4284" s="3">
        <v>46</v>
      </c>
      <c r="X4284" s="3"/>
    </row>
    <row r="4285" spans="1:24" x14ac:dyDescent="0.25">
      <c r="A4285" s="1" t="s">
        <v>10672</v>
      </c>
      <c r="B4285" s="1" t="s">
        <v>1722</v>
      </c>
      <c r="C4285" s="1" t="s">
        <v>1723</v>
      </c>
      <c r="D4285" s="1" t="s">
        <v>10673</v>
      </c>
      <c r="E4285" s="1" t="s">
        <v>1996</v>
      </c>
      <c r="F4285" s="2">
        <v>45365</v>
      </c>
      <c r="G4285" s="2">
        <v>45141</v>
      </c>
      <c r="H4285" s="2" t="str">
        <f>TEXT(Ecommerce_Sales[[#This Row],[Order_Date]],"mmmm")</f>
        <v>August</v>
      </c>
      <c r="I4285" s="2" t="str">
        <f>TEXT(Ecommerce_Sales[[#This Row],[Order_Date]],"yyyy")</f>
        <v>2023</v>
      </c>
      <c r="J4285" s="2" t="str">
        <f>TEXT(Ecommerce_Sales[[#This Row],[Order_Date]],"mmmm")</f>
        <v>August</v>
      </c>
      <c r="K4285" s="1" t="s">
        <v>1947</v>
      </c>
      <c r="L4285" s="1" t="s">
        <v>4662</v>
      </c>
      <c r="M4285" s="1" t="s">
        <v>1956</v>
      </c>
      <c r="N4285" s="1" t="s">
        <v>1957</v>
      </c>
      <c r="O4285" s="3">
        <v>783</v>
      </c>
      <c r="P4285">
        <v>3</v>
      </c>
      <c r="Q4285" s="3">
        <v>2350</v>
      </c>
      <c r="R4285" s="1" t="s">
        <v>1951</v>
      </c>
      <c r="S4285" s="3">
        <v>170</v>
      </c>
      <c r="T4285">
        <v>8</v>
      </c>
      <c r="U4285" t="str">
        <f>IF(Ecommerce_Sales[[#This Row],[Delivery_Time_Days]]&gt;7,"Delay",IF(Ecommerce_Sales[[#This Row],[Delivery_Time_Days]] = 0,"No delivery",IF(Ecommerce_Sales[[#This Row],[Delivery_Time_Days]]&lt;=7,"On-time")))</f>
        <v>Delay</v>
      </c>
      <c r="V4285" s="7">
        <f>Ecommerce_Sales[[#This Row],[Profit]]/Ecommerce_Sales[[#This Row],[Total_Price]]</f>
        <v>0.1497872340425532</v>
      </c>
      <c r="W4285" s="3">
        <v>352</v>
      </c>
      <c r="X4285" s="3"/>
    </row>
    <row r="4286" spans="1:24" x14ac:dyDescent="0.25">
      <c r="A4286" s="1" t="s">
        <v>10674</v>
      </c>
      <c r="B4286" s="1" t="s">
        <v>300</v>
      </c>
      <c r="C4286" s="1" t="s">
        <v>301</v>
      </c>
      <c r="D4286" s="1" t="s">
        <v>6017</v>
      </c>
      <c r="E4286" s="1" t="s">
        <v>1946</v>
      </c>
      <c r="F4286" s="2">
        <v>45259</v>
      </c>
      <c r="G4286" s="2">
        <v>45640</v>
      </c>
      <c r="H4286" s="2" t="str">
        <f>TEXT(Ecommerce_Sales[[#This Row],[Order_Date]],"mmmm")</f>
        <v>December</v>
      </c>
      <c r="I4286" s="2" t="str">
        <f>TEXT(Ecommerce_Sales[[#This Row],[Order_Date]],"yyyy")</f>
        <v>2024</v>
      </c>
      <c r="J4286" s="2" t="str">
        <f>TEXT(Ecommerce_Sales[[#This Row],[Order_Date]],"mmmm")</f>
        <v>December</v>
      </c>
      <c r="K4286" s="1" t="s">
        <v>1986</v>
      </c>
      <c r="L4286" s="1" t="s">
        <v>3586</v>
      </c>
      <c r="M4286" s="1" t="s">
        <v>1956</v>
      </c>
      <c r="N4286" s="1" t="s">
        <v>1957</v>
      </c>
      <c r="O4286" s="3">
        <v>951</v>
      </c>
      <c r="P4286">
        <v>6</v>
      </c>
      <c r="Q4286" s="3">
        <v>5705</v>
      </c>
      <c r="R4286" s="1" t="s">
        <v>1958</v>
      </c>
      <c r="S4286" s="3">
        <v>443</v>
      </c>
      <c r="U4286" t="str">
        <f>IF(Ecommerce_Sales[[#This Row],[Delivery_Time_Days]]&gt;7,"Delay",IF(Ecommerce_Sales[[#This Row],[Delivery_Time_Days]] = 0,"No delivery",IF(Ecommerce_Sales[[#This Row],[Delivery_Time_Days]]&lt;=7,"On-time")))</f>
        <v>No delivery</v>
      </c>
      <c r="V4286" s="7">
        <f>Ecommerce_Sales[[#This Row],[Profit]]/Ecommerce_Sales[[#This Row],[Total_Price]]</f>
        <v>0.15004382120946538</v>
      </c>
      <c r="W4286" s="3">
        <v>856</v>
      </c>
      <c r="X4286" s="3"/>
    </row>
    <row r="4287" spans="1:24" x14ac:dyDescent="0.25">
      <c r="A4287" s="1" t="s">
        <v>10675</v>
      </c>
      <c r="B4287" s="1" t="s">
        <v>1483</v>
      </c>
      <c r="C4287" s="1" t="s">
        <v>1593</v>
      </c>
      <c r="D4287" s="1" t="s">
        <v>3646</v>
      </c>
      <c r="E4287" s="1" t="s">
        <v>1996</v>
      </c>
      <c r="F4287" s="2">
        <v>45555</v>
      </c>
      <c r="G4287" s="2">
        <v>45428</v>
      </c>
      <c r="H4287" s="2" t="str">
        <f>TEXT(Ecommerce_Sales[[#This Row],[Order_Date]],"mmmm")</f>
        <v>May</v>
      </c>
      <c r="I4287" s="2" t="str">
        <f>TEXT(Ecommerce_Sales[[#This Row],[Order_Date]],"yyyy")</f>
        <v>2024</v>
      </c>
      <c r="J4287" s="2" t="str">
        <f>TEXT(Ecommerce_Sales[[#This Row],[Order_Date]],"mmmm")</f>
        <v>May</v>
      </c>
      <c r="K4287" s="1" t="s">
        <v>1947</v>
      </c>
      <c r="L4287" s="1" t="s">
        <v>10676</v>
      </c>
      <c r="M4287" s="1" t="s">
        <v>2047</v>
      </c>
      <c r="N4287" s="1" t="s">
        <v>1989</v>
      </c>
      <c r="O4287" s="3">
        <v>461</v>
      </c>
      <c r="P4287">
        <v>1</v>
      </c>
      <c r="Q4287" s="3">
        <v>461</v>
      </c>
      <c r="R4287" s="1" t="s">
        <v>1951</v>
      </c>
      <c r="S4287" s="3">
        <v>48</v>
      </c>
      <c r="T4287">
        <v>9</v>
      </c>
      <c r="U4287" t="str">
        <f>IF(Ecommerce_Sales[[#This Row],[Delivery_Time_Days]]&gt;7,"Delay",IF(Ecommerce_Sales[[#This Row],[Delivery_Time_Days]] = 0,"No delivery",IF(Ecommerce_Sales[[#This Row],[Delivery_Time_Days]]&lt;=7,"On-time")))</f>
        <v>Delay</v>
      </c>
      <c r="V4287" s="7">
        <f>Ecommerce_Sales[[#This Row],[Profit]]/Ecommerce_Sales[[#This Row],[Total_Price]]</f>
        <v>0.24945770065075923</v>
      </c>
      <c r="W4287" s="3">
        <v>115</v>
      </c>
      <c r="X4287" s="3"/>
    </row>
    <row r="4288" spans="1:24" x14ac:dyDescent="0.25">
      <c r="A4288" s="1" t="s">
        <v>10677</v>
      </c>
      <c r="B4288" s="1" t="s">
        <v>860</v>
      </c>
      <c r="C4288" s="1" t="s">
        <v>861</v>
      </c>
      <c r="D4288" s="1" t="s">
        <v>2000</v>
      </c>
      <c r="E4288" s="1" t="s">
        <v>1954</v>
      </c>
      <c r="F4288" s="2">
        <v>45028</v>
      </c>
      <c r="G4288" s="2">
        <v>45354</v>
      </c>
      <c r="H4288" s="2" t="str">
        <f>TEXT(Ecommerce_Sales[[#This Row],[Order_Date]],"mmmm")</f>
        <v>March</v>
      </c>
      <c r="I4288" s="2" t="str">
        <f>TEXT(Ecommerce_Sales[[#This Row],[Order_Date]],"yyyy")</f>
        <v>2024</v>
      </c>
      <c r="J4288" s="2" t="str">
        <f>TEXT(Ecommerce_Sales[[#This Row],[Order_Date]],"mmmm")</f>
        <v>March</v>
      </c>
      <c r="K4288" s="1" t="s">
        <v>1947</v>
      </c>
      <c r="L4288" s="1" t="s">
        <v>10678</v>
      </c>
      <c r="M4288" s="1" t="s">
        <v>2104</v>
      </c>
      <c r="N4288" s="1" t="s">
        <v>1978</v>
      </c>
      <c r="O4288" s="3">
        <v>217</v>
      </c>
      <c r="P4288">
        <v>2</v>
      </c>
      <c r="Q4288" s="3">
        <v>433</v>
      </c>
      <c r="R4288" s="1" t="s">
        <v>1958</v>
      </c>
      <c r="S4288" s="3">
        <v>59</v>
      </c>
      <c r="T4288">
        <v>2</v>
      </c>
      <c r="U4288" t="str">
        <f>IF(Ecommerce_Sales[[#This Row],[Delivery_Time_Days]]&gt;7,"Delay",IF(Ecommerce_Sales[[#This Row],[Delivery_Time_Days]] = 0,"No delivery",IF(Ecommerce_Sales[[#This Row],[Delivery_Time_Days]]&lt;=7,"On-time")))</f>
        <v>On-time</v>
      </c>
      <c r="V4288" s="7">
        <f>Ecommerce_Sales[[#This Row],[Profit]]/Ecommerce_Sales[[#This Row],[Total_Price]]</f>
        <v>0.3510392609699769</v>
      </c>
      <c r="W4288" s="3">
        <v>152</v>
      </c>
      <c r="X4288" s="3"/>
    </row>
    <row r="4289" spans="1:24" x14ac:dyDescent="0.25">
      <c r="A4289" s="1" t="s">
        <v>10679</v>
      </c>
      <c r="B4289" s="1" t="s">
        <v>645</v>
      </c>
      <c r="C4289" s="1" t="s">
        <v>646</v>
      </c>
      <c r="D4289" s="1" t="s">
        <v>2904</v>
      </c>
      <c r="E4289" s="1" t="s">
        <v>1946</v>
      </c>
      <c r="F4289" s="2">
        <v>45213</v>
      </c>
      <c r="G4289" s="2">
        <v>45589</v>
      </c>
      <c r="H4289" s="2" t="str">
        <f>TEXT(Ecommerce_Sales[[#This Row],[Order_Date]],"mmmm")</f>
        <v>October</v>
      </c>
      <c r="I4289" s="2" t="str">
        <f>TEXT(Ecommerce_Sales[[#This Row],[Order_Date]],"yyyy")</f>
        <v>2024</v>
      </c>
      <c r="J4289" s="2" t="str">
        <f>TEXT(Ecommerce_Sales[[#This Row],[Order_Date]],"mmmm")</f>
        <v>October</v>
      </c>
      <c r="K4289" s="1" t="s">
        <v>1947</v>
      </c>
      <c r="L4289" s="1" t="s">
        <v>2085</v>
      </c>
      <c r="M4289" s="1" t="s">
        <v>2072</v>
      </c>
      <c r="N4289" s="1" t="s">
        <v>1950</v>
      </c>
      <c r="O4289" s="3">
        <v>499</v>
      </c>
      <c r="P4289">
        <v>1</v>
      </c>
      <c r="Q4289" s="3">
        <v>499</v>
      </c>
      <c r="R4289" s="1" t="s">
        <v>2016</v>
      </c>
      <c r="S4289" s="3">
        <v>56</v>
      </c>
      <c r="T4289">
        <v>3</v>
      </c>
      <c r="U4289" t="str">
        <f>IF(Ecommerce_Sales[[#This Row],[Delivery_Time_Days]]&gt;7,"Delay",IF(Ecommerce_Sales[[#This Row],[Delivery_Time_Days]] = 0,"No delivery",IF(Ecommerce_Sales[[#This Row],[Delivery_Time_Days]]&lt;=7,"On-time")))</f>
        <v>On-time</v>
      </c>
      <c r="V4289" s="7">
        <f>Ecommerce_Sales[[#This Row],[Profit]]/Ecommerce_Sales[[#This Row],[Total_Price]]</f>
        <v>0.40080160320641284</v>
      </c>
      <c r="W4289" s="3">
        <v>200</v>
      </c>
      <c r="X4289" s="3"/>
    </row>
    <row r="4290" spans="1:24" x14ac:dyDescent="0.25">
      <c r="A4290" s="1" t="s">
        <v>10680</v>
      </c>
      <c r="B4290" s="1" t="s">
        <v>840</v>
      </c>
      <c r="C4290" s="1" t="s">
        <v>841</v>
      </c>
      <c r="D4290" s="1" t="s">
        <v>2231</v>
      </c>
      <c r="E4290" s="1" t="s">
        <v>1981</v>
      </c>
      <c r="F4290" s="2">
        <v>44935</v>
      </c>
      <c r="G4290" s="2">
        <v>44934</v>
      </c>
      <c r="H4290" s="2" t="str">
        <f>TEXT(Ecommerce_Sales[[#This Row],[Order_Date]],"mmmm")</f>
        <v>January</v>
      </c>
      <c r="I4290" s="2" t="str">
        <f>TEXT(Ecommerce_Sales[[#This Row],[Order_Date]],"yyyy")</f>
        <v>2023</v>
      </c>
      <c r="J4290" s="2" t="str">
        <f>TEXT(Ecommerce_Sales[[#This Row],[Order_Date]],"mmmm")</f>
        <v>January</v>
      </c>
      <c r="K4290" s="1" t="s">
        <v>1992</v>
      </c>
      <c r="L4290" s="1" t="s">
        <v>10681</v>
      </c>
      <c r="M4290" s="1" t="s">
        <v>1968</v>
      </c>
      <c r="N4290" s="1" t="s">
        <v>1957</v>
      </c>
      <c r="O4290" s="3">
        <v>436</v>
      </c>
      <c r="P4290">
        <v>1</v>
      </c>
      <c r="Q4290" s="3">
        <v>436</v>
      </c>
      <c r="R4290" s="1" t="s">
        <v>1958</v>
      </c>
      <c r="S4290" s="3">
        <v>30</v>
      </c>
      <c r="U4290" t="str">
        <f>IF(Ecommerce_Sales[[#This Row],[Delivery_Time_Days]]&gt;7,"Delay",IF(Ecommerce_Sales[[#This Row],[Delivery_Time_Days]] = 0,"No delivery",IF(Ecommerce_Sales[[#This Row],[Delivery_Time_Days]]&lt;=7,"On-time")))</f>
        <v>No delivery</v>
      </c>
      <c r="V4290" s="7">
        <f>Ecommerce_Sales[[#This Row],[Profit]]/Ecommerce_Sales[[#This Row],[Total_Price]]</f>
        <v>0.14908256880733944</v>
      </c>
      <c r="W4290" s="3">
        <v>65</v>
      </c>
      <c r="X4290" s="3"/>
    </row>
    <row r="4291" spans="1:24" x14ac:dyDescent="0.25">
      <c r="A4291" s="1" t="s">
        <v>10682</v>
      </c>
      <c r="B4291" s="1" t="s">
        <v>1345</v>
      </c>
      <c r="C4291" s="1" t="s">
        <v>1346</v>
      </c>
      <c r="D4291" s="1" t="s">
        <v>5388</v>
      </c>
      <c r="E4291" s="1" t="s">
        <v>1966</v>
      </c>
      <c r="F4291" s="2">
        <v>45042</v>
      </c>
      <c r="G4291" s="2">
        <v>45216</v>
      </c>
      <c r="H4291" s="2" t="str">
        <f>TEXT(Ecommerce_Sales[[#This Row],[Order_Date]],"mmmm")</f>
        <v>October</v>
      </c>
      <c r="I4291" s="2" t="str">
        <f>TEXT(Ecommerce_Sales[[#This Row],[Order_Date]],"yyyy")</f>
        <v>2023</v>
      </c>
      <c r="J4291" s="2" t="str">
        <f>TEXT(Ecommerce_Sales[[#This Row],[Order_Date]],"mmmm")</f>
        <v>October</v>
      </c>
      <c r="K4291" s="1" t="s">
        <v>1947</v>
      </c>
      <c r="L4291" s="1" t="s">
        <v>6029</v>
      </c>
      <c r="M4291" s="1" t="s">
        <v>2065</v>
      </c>
      <c r="N4291" s="1" t="s">
        <v>1978</v>
      </c>
      <c r="O4291" s="3">
        <v>823</v>
      </c>
      <c r="P4291">
        <v>3</v>
      </c>
      <c r="Q4291" s="3">
        <v>2470</v>
      </c>
      <c r="R4291" s="1" t="s">
        <v>1951</v>
      </c>
      <c r="S4291" s="3">
        <v>254</v>
      </c>
      <c r="T4291">
        <v>5</v>
      </c>
      <c r="U4291" t="str">
        <f>IF(Ecommerce_Sales[[#This Row],[Delivery_Time_Days]]&gt;7,"Delay",IF(Ecommerce_Sales[[#This Row],[Delivery_Time_Days]] = 0,"No delivery",IF(Ecommerce_Sales[[#This Row],[Delivery_Time_Days]]&lt;=7,"On-time")))</f>
        <v>On-time</v>
      </c>
      <c r="V4291" s="7">
        <f>Ecommerce_Sales[[#This Row],[Profit]]/Ecommerce_Sales[[#This Row],[Total_Price]]</f>
        <v>0.35020242914979755</v>
      </c>
      <c r="W4291" s="3">
        <v>865</v>
      </c>
      <c r="X4291" s="3"/>
    </row>
    <row r="4292" spans="1:24" x14ac:dyDescent="0.25">
      <c r="A4292" s="1" t="s">
        <v>10683</v>
      </c>
      <c r="B4292" s="1" t="s">
        <v>210</v>
      </c>
      <c r="C4292" s="1" t="s">
        <v>211</v>
      </c>
      <c r="D4292" s="1" t="s">
        <v>3567</v>
      </c>
      <c r="E4292" s="1" t="s">
        <v>1954</v>
      </c>
      <c r="F4292" s="2">
        <v>45049</v>
      </c>
      <c r="G4292" s="2">
        <v>45243</v>
      </c>
      <c r="H4292" s="2" t="str">
        <f>TEXT(Ecommerce_Sales[[#This Row],[Order_Date]],"mmmm")</f>
        <v>November</v>
      </c>
      <c r="I4292" s="2" t="str">
        <f>TEXT(Ecommerce_Sales[[#This Row],[Order_Date]],"yyyy")</f>
        <v>2023</v>
      </c>
      <c r="J4292" s="2" t="str">
        <f>TEXT(Ecommerce_Sales[[#This Row],[Order_Date]],"mmmm")</f>
        <v>November</v>
      </c>
      <c r="K4292" s="1" t="s">
        <v>1992</v>
      </c>
      <c r="L4292" s="1" t="s">
        <v>5473</v>
      </c>
      <c r="M4292" s="1" t="s">
        <v>2247</v>
      </c>
      <c r="N4292" s="1" t="s">
        <v>1957</v>
      </c>
      <c r="O4292" s="3">
        <v>489</v>
      </c>
      <c r="P4292">
        <v>6</v>
      </c>
      <c r="Q4292" s="3">
        <v>2936</v>
      </c>
      <c r="R4292" s="1" t="s">
        <v>1951</v>
      </c>
      <c r="S4292" s="3">
        <v>376</v>
      </c>
      <c r="U4292" t="str">
        <f>IF(Ecommerce_Sales[[#This Row],[Delivery_Time_Days]]&gt;7,"Delay",IF(Ecommerce_Sales[[#This Row],[Delivery_Time_Days]] = 0,"No delivery",IF(Ecommerce_Sales[[#This Row],[Delivery_Time_Days]]&lt;=7,"On-time")))</f>
        <v>No delivery</v>
      </c>
      <c r="V4292" s="7">
        <f>Ecommerce_Sales[[#This Row],[Profit]]/Ecommerce_Sales[[#This Row],[Total_Price]]</f>
        <v>0.14986376021798364</v>
      </c>
      <c r="W4292" s="3">
        <v>440</v>
      </c>
      <c r="X4292" s="3"/>
    </row>
    <row r="4293" spans="1:24" x14ac:dyDescent="0.25">
      <c r="A4293" s="1" t="s">
        <v>10684</v>
      </c>
      <c r="B4293" s="1" t="s">
        <v>444</v>
      </c>
      <c r="C4293" s="1" t="s">
        <v>445</v>
      </c>
      <c r="D4293" s="1" t="s">
        <v>2106</v>
      </c>
      <c r="E4293" s="1" t="s">
        <v>1946</v>
      </c>
      <c r="F4293" s="2">
        <v>45651</v>
      </c>
      <c r="G4293" s="2">
        <v>45261</v>
      </c>
      <c r="H4293" s="2" t="str">
        <f>TEXT(Ecommerce_Sales[[#This Row],[Order_Date]],"mmmm")</f>
        <v>December</v>
      </c>
      <c r="I4293" s="2" t="str">
        <f>TEXT(Ecommerce_Sales[[#This Row],[Order_Date]],"yyyy")</f>
        <v>2023</v>
      </c>
      <c r="J4293" s="2" t="str">
        <f>TEXT(Ecommerce_Sales[[#This Row],[Order_Date]],"mmmm")</f>
        <v>December</v>
      </c>
      <c r="K4293" s="1" t="s">
        <v>1947</v>
      </c>
      <c r="L4293" s="1" t="s">
        <v>10685</v>
      </c>
      <c r="M4293" s="1" t="s">
        <v>2047</v>
      </c>
      <c r="N4293" s="1" t="s">
        <v>1989</v>
      </c>
      <c r="O4293" s="3">
        <v>645</v>
      </c>
      <c r="P4293">
        <v>4</v>
      </c>
      <c r="Q4293" s="3">
        <v>2581</v>
      </c>
      <c r="R4293" s="1" t="s">
        <v>1958</v>
      </c>
      <c r="S4293" s="3">
        <v>195</v>
      </c>
      <c r="T4293">
        <v>3</v>
      </c>
      <c r="U4293" t="str">
        <f>IF(Ecommerce_Sales[[#This Row],[Delivery_Time_Days]]&gt;7,"Delay",IF(Ecommerce_Sales[[#This Row],[Delivery_Time_Days]] = 0,"No delivery",IF(Ecommerce_Sales[[#This Row],[Delivery_Time_Days]]&lt;=7,"On-time")))</f>
        <v>On-time</v>
      </c>
      <c r="V4293" s="7">
        <f>Ecommerce_Sales[[#This Row],[Profit]]/Ecommerce_Sales[[#This Row],[Total_Price]]</f>
        <v>0.24990313831848121</v>
      </c>
      <c r="W4293" s="3">
        <v>645</v>
      </c>
      <c r="X4293" s="3"/>
    </row>
    <row r="4294" spans="1:24" x14ac:dyDescent="0.25">
      <c r="A4294" s="1" t="s">
        <v>10686</v>
      </c>
      <c r="B4294" s="1" t="s">
        <v>760</v>
      </c>
      <c r="C4294" s="1" t="s">
        <v>761</v>
      </c>
      <c r="D4294" s="1" t="s">
        <v>10687</v>
      </c>
      <c r="E4294" s="1" t="s">
        <v>1961</v>
      </c>
      <c r="F4294" s="2">
        <v>45376</v>
      </c>
      <c r="G4294" s="2">
        <v>45617</v>
      </c>
      <c r="H4294" s="2" t="str">
        <f>TEXT(Ecommerce_Sales[[#This Row],[Order_Date]],"mmmm")</f>
        <v>November</v>
      </c>
      <c r="I4294" s="2" t="str">
        <f>TEXT(Ecommerce_Sales[[#This Row],[Order_Date]],"yyyy")</f>
        <v>2024</v>
      </c>
      <c r="J4294" s="2" t="str">
        <f>TEXT(Ecommerce_Sales[[#This Row],[Order_Date]],"mmmm")</f>
        <v>November</v>
      </c>
      <c r="K4294" s="1" t="s">
        <v>1947</v>
      </c>
      <c r="L4294" s="1" t="s">
        <v>10688</v>
      </c>
      <c r="M4294" s="1" t="s">
        <v>2079</v>
      </c>
      <c r="N4294" s="1" t="s">
        <v>1973</v>
      </c>
      <c r="O4294" s="3">
        <v>786</v>
      </c>
      <c r="P4294">
        <v>6</v>
      </c>
      <c r="Q4294" s="3">
        <v>4719</v>
      </c>
      <c r="R4294" s="1" t="s">
        <v>1958</v>
      </c>
      <c r="S4294" s="3">
        <v>486</v>
      </c>
      <c r="T4294">
        <v>9</v>
      </c>
      <c r="U4294" t="str">
        <f>IF(Ecommerce_Sales[[#This Row],[Delivery_Time_Days]]&gt;7,"Delay",IF(Ecommerce_Sales[[#This Row],[Delivery_Time_Days]] = 0,"No delivery",IF(Ecommerce_Sales[[#This Row],[Delivery_Time_Days]]&lt;=7,"On-time")))</f>
        <v>Delay</v>
      </c>
      <c r="V4294" s="7">
        <f>Ecommerce_Sales[[#This Row],[Profit]]/Ecommerce_Sales[[#This Row],[Total_Price]]</f>
        <v>0.3000635727908455</v>
      </c>
      <c r="W4294" s="3">
        <v>1416</v>
      </c>
      <c r="X4294" s="3"/>
    </row>
    <row r="4295" spans="1:24" x14ac:dyDescent="0.25">
      <c r="A4295" s="1" t="s">
        <v>10689</v>
      </c>
      <c r="B4295" s="1" t="s">
        <v>1677</v>
      </c>
      <c r="C4295" s="1" t="s">
        <v>1678</v>
      </c>
      <c r="D4295" s="1" t="s">
        <v>6531</v>
      </c>
      <c r="E4295" s="1" t="s">
        <v>1946</v>
      </c>
      <c r="F4295" s="2">
        <v>45116</v>
      </c>
      <c r="G4295" s="2">
        <v>45243</v>
      </c>
      <c r="H4295" s="2" t="str">
        <f>TEXT(Ecommerce_Sales[[#This Row],[Order_Date]],"mmmm")</f>
        <v>November</v>
      </c>
      <c r="I4295" s="2" t="str">
        <f>TEXT(Ecommerce_Sales[[#This Row],[Order_Date]],"yyyy")</f>
        <v>2023</v>
      </c>
      <c r="J4295" s="2" t="str">
        <f>TEXT(Ecommerce_Sales[[#This Row],[Order_Date]],"mmmm")</f>
        <v>November</v>
      </c>
      <c r="K4295" s="1" t="s">
        <v>1947</v>
      </c>
      <c r="L4295" s="1" t="s">
        <v>10690</v>
      </c>
      <c r="M4295" s="1" t="s">
        <v>1956</v>
      </c>
      <c r="N4295" s="1" t="s">
        <v>1957</v>
      </c>
      <c r="O4295" s="3">
        <v>1222</v>
      </c>
      <c r="P4295">
        <v>1</v>
      </c>
      <c r="Q4295" s="3">
        <v>1222</v>
      </c>
      <c r="R4295" s="1" t="s">
        <v>1958</v>
      </c>
      <c r="S4295" s="3">
        <v>142</v>
      </c>
      <c r="T4295">
        <v>2</v>
      </c>
      <c r="U4295" t="str">
        <f>IF(Ecommerce_Sales[[#This Row],[Delivery_Time_Days]]&gt;7,"Delay",IF(Ecommerce_Sales[[#This Row],[Delivery_Time_Days]] = 0,"No delivery",IF(Ecommerce_Sales[[#This Row],[Delivery_Time_Days]]&lt;=7,"On-time")))</f>
        <v>On-time</v>
      </c>
      <c r="V4295" s="7">
        <f>Ecommerce_Sales[[#This Row],[Profit]]/Ecommerce_Sales[[#This Row],[Total_Price]]</f>
        <v>0.14975450081833061</v>
      </c>
      <c r="W4295" s="3">
        <v>183</v>
      </c>
      <c r="X4295" s="3"/>
    </row>
    <row r="4296" spans="1:24" x14ac:dyDescent="0.25">
      <c r="A4296" s="1" t="s">
        <v>10691</v>
      </c>
      <c r="B4296" s="1" t="s">
        <v>1551</v>
      </c>
      <c r="C4296" s="1" t="s">
        <v>1552</v>
      </c>
      <c r="D4296" s="1" t="s">
        <v>6398</v>
      </c>
      <c r="E4296" s="1" t="s">
        <v>2005</v>
      </c>
      <c r="F4296" s="2">
        <v>45524</v>
      </c>
      <c r="G4296" s="2">
        <v>45182</v>
      </c>
      <c r="H4296" s="2" t="str">
        <f>TEXT(Ecommerce_Sales[[#This Row],[Order_Date]],"mmmm")</f>
        <v>September</v>
      </c>
      <c r="I4296" s="2" t="str">
        <f>TEXT(Ecommerce_Sales[[#This Row],[Order_Date]],"yyyy")</f>
        <v>2023</v>
      </c>
      <c r="J4296" s="2" t="str">
        <f>TEXT(Ecommerce_Sales[[#This Row],[Order_Date]],"mmmm")</f>
        <v>September</v>
      </c>
      <c r="K4296" s="1" t="s">
        <v>1947</v>
      </c>
      <c r="L4296" s="1" t="s">
        <v>10692</v>
      </c>
      <c r="M4296" s="1" t="s">
        <v>2047</v>
      </c>
      <c r="N4296" s="1" t="s">
        <v>1989</v>
      </c>
      <c r="O4296" s="3">
        <v>916</v>
      </c>
      <c r="P4296">
        <v>3</v>
      </c>
      <c r="Q4296" s="3">
        <v>2749</v>
      </c>
      <c r="R4296" s="1" t="s">
        <v>1958</v>
      </c>
      <c r="S4296" s="3">
        <v>202</v>
      </c>
      <c r="T4296">
        <v>10</v>
      </c>
      <c r="U4296" t="str">
        <f>IF(Ecommerce_Sales[[#This Row],[Delivery_Time_Days]]&gt;7,"Delay",IF(Ecommerce_Sales[[#This Row],[Delivery_Time_Days]] = 0,"No delivery",IF(Ecommerce_Sales[[#This Row],[Delivery_Time_Days]]&lt;=7,"On-time")))</f>
        <v>Delay</v>
      </c>
      <c r="V4296" s="7">
        <f>Ecommerce_Sales[[#This Row],[Profit]]/Ecommerce_Sales[[#This Row],[Total_Price]]</f>
        <v>0.24990905783921427</v>
      </c>
      <c r="W4296" s="3">
        <v>687</v>
      </c>
      <c r="X4296" s="3"/>
    </row>
    <row r="4297" spans="1:24" x14ac:dyDescent="0.25">
      <c r="A4297" s="1" t="s">
        <v>10693</v>
      </c>
      <c r="B4297" s="1" t="s">
        <v>1830</v>
      </c>
      <c r="C4297" s="1" t="s">
        <v>1831</v>
      </c>
      <c r="D4297" s="1" t="s">
        <v>7070</v>
      </c>
      <c r="E4297" s="1" t="s">
        <v>1954</v>
      </c>
      <c r="F4297" s="2">
        <v>45190</v>
      </c>
      <c r="G4297" s="2">
        <v>44955</v>
      </c>
      <c r="H4297" s="2" t="str">
        <f>TEXT(Ecommerce_Sales[[#This Row],[Order_Date]],"mmmm")</f>
        <v>January</v>
      </c>
      <c r="I4297" s="2" t="str">
        <f>TEXT(Ecommerce_Sales[[#This Row],[Order_Date]],"yyyy")</f>
        <v>2023</v>
      </c>
      <c r="J4297" s="2" t="str">
        <f>TEXT(Ecommerce_Sales[[#This Row],[Order_Date]],"mmmm")</f>
        <v>January</v>
      </c>
      <c r="K4297" s="1" t="s">
        <v>1947</v>
      </c>
      <c r="L4297" s="1" t="s">
        <v>10694</v>
      </c>
      <c r="M4297" s="1" t="s">
        <v>1972</v>
      </c>
      <c r="N4297" s="1" t="s">
        <v>1973</v>
      </c>
      <c r="O4297" s="3">
        <v>626</v>
      </c>
      <c r="P4297">
        <v>2</v>
      </c>
      <c r="Q4297" s="3">
        <v>1253</v>
      </c>
      <c r="R4297" s="1" t="s">
        <v>1951</v>
      </c>
      <c r="S4297" s="3">
        <v>108</v>
      </c>
      <c r="T4297">
        <v>8</v>
      </c>
      <c r="U4297" t="str">
        <f>IF(Ecommerce_Sales[[#This Row],[Delivery_Time_Days]]&gt;7,"Delay",IF(Ecommerce_Sales[[#This Row],[Delivery_Time_Days]] = 0,"No delivery",IF(Ecommerce_Sales[[#This Row],[Delivery_Time_Days]]&lt;=7,"On-time")))</f>
        <v>Delay</v>
      </c>
      <c r="V4297" s="7">
        <f>Ecommerce_Sales[[#This Row],[Profit]]/Ecommerce_Sales[[#This Row],[Total_Price]]</f>
        <v>0.30007980845969673</v>
      </c>
      <c r="W4297" s="3">
        <v>376</v>
      </c>
      <c r="X4297" s="3"/>
    </row>
    <row r="4298" spans="1:24" x14ac:dyDescent="0.25">
      <c r="A4298" s="1" t="s">
        <v>10695</v>
      </c>
      <c r="B4298" s="1" t="s">
        <v>1487</v>
      </c>
      <c r="C4298" s="1" t="s">
        <v>1488</v>
      </c>
      <c r="D4298" s="1" t="s">
        <v>10094</v>
      </c>
      <c r="E4298" s="1" t="s">
        <v>1954</v>
      </c>
      <c r="F4298" s="2">
        <v>45444</v>
      </c>
      <c r="G4298" s="2">
        <v>45393</v>
      </c>
      <c r="H4298" s="2" t="str">
        <f>TEXT(Ecommerce_Sales[[#This Row],[Order_Date]],"mmmm")</f>
        <v>April</v>
      </c>
      <c r="I4298" s="2" t="str">
        <f>TEXT(Ecommerce_Sales[[#This Row],[Order_Date]],"yyyy")</f>
        <v>2024</v>
      </c>
      <c r="J4298" s="2" t="str">
        <f>TEXT(Ecommerce_Sales[[#This Row],[Order_Date]],"mmmm")</f>
        <v>April</v>
      </c>
      <c r="K4298" s="1" t="s">
        <v>1947</v>
      </c>
      <c r="L4298" s="1" t="s">
        <v>7026</v>
      </c>
      <c r="M4298" s="1" t="s">
        <v>2002</v>
      </c>
      <c r="N4298" s="1" t="s">
        <v>1989</v>
      </c>
      <c r="O4298" s="3">
        <v>1032</v>
      </c>
      <c r="P4298">
        <v>2</v>
      </c>
      <c r="Q4298" s="3">
        <v>2064</v>
      </c>
      <c r="R4298" s="1" t="s">
        <v>1951</v>
      </c>
      <c r="S4298" s="3">
        <v>228</v>
      </c>
      <c r="T4298">
        <v>5</v>
      </c>
      <c r="U4298" t="str">
        <f>IF(Ecommerce_Sales[[#This Row],[Delivery_Time_Days]]&gt;7,"Delay",IF(Ecommerce_Sales[[#This Row],[Delivery_Time_Days]] = 0,"No delivery",IF(Ecommerce_Sales[[#This Row],[Delivery_Time_Days]]&lt;=7,"On-time")))</f>
        <v>On-time</v>
      </c>
      <c r="V4298" s="7">
        <f>Ecommerce_Sales[[#This Row],[Profit]]/Ecommerce_Sales[[#This Row],[Total_Price]]</f>
        <v>0.25</v>
      </c>
      <c r="W4298" s="3">
        <v>516</v>
      </c>
      <c r="X4298" s="3"/>
    </row>
    <row r="4299" spans="1:24" x14ac:dyDescent="0.25">
      <c r="A4299" s="1" t="s">
        <v>10696</v>
      </c>
      <c r="B4299" s="1" t="s">
        <v>830</v>
      </c>
      <c r="C4299" s="1" t="s">
        <v>831</v>
      </c>
      <c r="D4299" s="1" t="s">
        <v>2675</v>
      </c>
      <c r="E4299" s="1" t="s">
        <v>1946</v>
      </c>
      <c r="F4299" s="2">
        <v>45642</v>
      </c>
      <c r="G4299" s="2">
        <v>45015</v>
      </c>
      <c r="H4299" s="2" t="str">
        <f>TEXT(Ecommerce_Sales[[#This Row],[Order_Date]],"mmmm")</f>
        <v>March</v>
      </c>
      <c r="I4299" s="2" t="str">
        <f>TEXT(Ecommerce_Sales[[#This Row],[Order_Date]],"yyyy")</f>
        <v>2023</v>
      </c>
      <c r="J4299" s="2" t="str">
        <f>TEXT(Ecommerce_Sales[[#This Row],[Order_Date]],"mmmm")</f>
        <v>March</v>
      </c>
      <c r="K4299" s="1" t="s">
        <v>1947</v>
      </c>
      <c r="L4299" s="1" t="s">
        <v>4976</v>
      </c>
      <c r="M4299" s="1" t="s">
        <v>2047</v>
      </c>
      <c r="N4299" s="1" t="s">
        <v>1989</v>
      </c>
      <c r="O4299" s="3">
        <v>991</v>
      </c>
      <c r="P4299">
        <v>2</v>
      </c>
      <c r="Q4299" s="3">
        <v>1981</v>
      </c>
      <c r="R4299" s="1" t="s">
        <v>1958</v>
      </c>
      <c r="S4299" s="3">
        <v>236</v>
      </c>
      <c r="T4299">
        <v>10</v>
      </c>
      <c r="U4299" t="str">
        <f>IF(Ecommerce_Sales[[#This Row],[Delivery_Time_Days]]&gt;7,"Delay",IF(Ecommerce_Sales[[#This Row],[Delivery_Time_Days]] = 0,"No delivery",IF(Ecommerce_Sales[[#This Row],[Delivery_Time_Days]]&lt;=7,"On-time")))</f>
        <v>Delay</v>
      </c>
      <c r="V4299" s="7">
        <f>Ecommerce_Sales[[#This Row],[Profit]]/Ecommerce_Sales[[#This Row],[Total_Price]]</f>
        <v>0.24987380111055021</v>
      </c>
      <c r="W4299" s="3">
        <v>495</v>
      </c>
      <c r="X4299" s="3"/>
    </row>
    <row r="4300" spans="1:24" x14ac:dyDescent="0.25">
      <c r="A4300" s="1" t="s">
        <v>10697</v>
      </c>
      <c r="B4300" s="1" t="s">
        <v>78</v>
      </c>
      <c r="C4300" s="1" t="s">
        <v>79</v>
      </c>
      <c r="D4300" s="1" t="s">
        <v>3079</v>
      </c>
      <c r="E4300" s="1" t="s">
        <v>1946</v>
      </c>
      <c r="F4300" s="2">
        <v>44984</v>
      </c>
      <c r="G4300" s="2">
        <v>45479</v>
      </c>
      <c r="H4300" s="2" t="str">
        <f>TEXT(Ecommerce_Sales[[#This Row],[Order_Date]],"mmmm")</f>
        <v>July</v>
      </c>
      <c r="I4300" s="2" t="str">
        <f>TEXT(Ecommerce_Sales[[#This Row],[Order_Date]],"yyyy")</f>
        <v>2024</v>
      </c>
      <c r="J4300" s="2" t="str">
        <f>TEXT(Ecommerce_Sales[[#This Row],[Order_Date]],"mmmm")</f>
        <v>July</v>
      </c>
      <c r="K4300" s="1" t="s">
        <v>1947</v>
      </c>
      <c r="L4300" s="1" t="s">
        <v>5553</v>
      </c>
      <c r="M4300" s="1" t="s">
        <v>2072</v>
      </c>
      <c r="N4300" s="1" t="s">
        <v>1950</v>
      </c>
      <c r="O4300" s="3">
        <v>378</v>
      </c>
      <c r="P4300">
        <v>5</v>
      </c>
      <c r="Q4300" s="3">
        <v>1891</v>
      </c>
      <c r="R4300" s="1" t="s">
        <v>1958</v>
      </c>
      <c r="S4300" s="3">
        <v>105</v>
      </c>
      <c r="T4300">
        <v>3</v>
      </c>
      <c r="U4300" t="str">
        <f>IF(Ecommerce_Sales[[#This Row],[Delivery_Time_Days]]&gt;7,"Delay",IF(Ecommerce_Sales[[#This Row],[Delivery_Time_Days]] = 0,"No delivery",IF(Ecommerce_Sales[[#This Row],[Delivery_Time_Days]]&lt;=7,"On-time")))</f>
        <v>On-time</v>
      </c>
      <c r="V4300" s="7">
        <f>Ecommerce_Sales[[#This Row],[Profit]]/Ecommerce_Sales[[#This Row],[Total_Price]]</f>
        <v>0.39978847170809095</v>
      </c>
      <c r="W4300" s="3">
        <v>756</v>
      </c>
      <c r="X4300" s="3"/>
    </row>
    <row r="4301" spans="1:24" x14ac:dyDescent="0.25">
      <c r="A4301" s="1" t="s">
        <v>10698</v>
      </c>
      <c r="B4301" s="1" t="s">
        <v>1179</v>
      </c>
      <c r="C4301" s="1" t="s">
        <v>1180</v>
      </c>
      <c r="D4301" s="1" t="s">
        <v>3583</v>
      </c>
      <c r="E4301" s="1" t="s">
        <v>1966</v>
      </c>
      <c r="F4301" s="2">
        <v>45487</v>
      </c>
      <c r="G4301" s="2">
        <v>45137</v>
      </c>
      <c r="H4301" s="2" t="str">
        <f>TEXT(Ecommerce_Sales[[#This Row],[Order_Date]],"mmmm")</f>
        <v>July</v>
      </c>
      <c r="I4301" s="2" t="str">
        <f>TEXT(Ecommerce_Sales[[#This Row],[Order_Date]],"yyyy")</f>
        <v>2023</v>
      </c>
      <c r="J4301" s="2" t="str">
        <f>TEXT(Ecommerce_Sales[[#This Row],[Order_Date]],"mmmm")</f>
        <v>July</v>
      </c>
      <c r="K4301" s="1" t="s">
        <v>1947</v>
      </c>
      <c r="L4301" s="1" t="s">
        <v>7235</v>
      </c>
      <c r="M4301" s="1" t="s">
        <v>2065</v>
      </c>
      <c r="N4301" s="1" t="s">
        <v>1978</v>
      </c>
      <c r="O4301" s="3">
        <v>702</v>
      </c>
      <c r="P4301">
        <v>2</v>
      </c>
      <c r="Q4301" s="3">
        <v>1404</v>
      </c>
      <c r="R4301" s="1" t="s">
        <v>1958</v>
      </c>
      <c r="S4301" s="3">
        <v>138</v>
      </c>
      <c r="T4301">
        <v>8</v>
      </c>
      <c r="U4301" t="str">
        <f>IF(Ecommerce_Sales[[#This Row],[Delivery_Time_Days]]&gt;7,"Delay",IF(Ecommerce_Sales[[#This Row],[Delivery_Time_Days]] = 0,"No delivery",IF(Ecommerce_Sales[[#This Row],[Delivery_Time_Days]]&lt;=7,"On-time")))</f>
        <v>Delay</v>
      </c>
      <c r="V4301" s="7">
        <f>Ecommerce_Sales[[#This Row],[Profit]]/Ecommerce_Sales[[#This Row],[Total_Price]]</f>
        <v>0.34971509971509973</v>
      </c>
      <c r="W4301" s="3">
        <v>491</v>
      </c>
      <c r="X4301" s="3"/>
    </row>
    <row r="4302" spans="1:24" x14ac:dyDescent="0.25">
      <c r="A4302" s="1" t="s">
        <v>10699</v>
      </c>
      <c r="B4302" s="1" t="s">
        <v>212</v>
      </c>
      <c r="C4302" s="1" t="s">
        <v>213</v>
      </c>
      <c r="D4302" s="1" t="s">
        <v>3549</v>
      </c>
      <c r="E4302" s="1" t="s">
        <v>1966</v>
      </c>
      <c r="F4302" s="2">
        <v>45637</v>
      </c>
      <c r="G4302" s="2">
        <v>45495</v>
      </c>
      <c r="H4302" s="2" t="str">
        <f>TEXT(Ecommerce_Sales[[#This Row],[Order_Date]],"mmmm")</f>
        <v>July</v>
      </c>
      <c r="I4302" s="2" t="str">
        <f>TEXT(Ecommerce_Sales[[#This Row],[Order_Date]],"yyyy")</f>
        <v>2024</v>
      </c>
      <c r="J4302" s="2" t="str">
        <f>TEXT(Ecommerce_Sales[[#This Row],[Order_Date]],"mmmm")</f>
        <v>July</v>
      </c>
      <c r="K4302" s="1" t="s">
        <v>1986</v>
      </c>
      <c r="L4302" s="1" t="s">
        <v>10700</v>
      </c>
      <c r="M4302" s="1" t="s">
        <v>2026</v>
      </c>
      <c r="N4302" s="1" t="s">
        <v>1978</v>
      </c>
      <c r="O4302" s="3">
        <v>704</v>
      </c>
      <c r="P4302">
        <v>3</v>
      </c>
      <c r="Q4302" s="3">
        <v>2113</v>
      </c>
      <c r="R4302" s="1" t="s">
        <v>2016</v>
      </c>
      <c r="S4302" s="3">
        <v>255</v>
      </c>
      <c r="U4302" t="str">
        <f>IF(Ecommerce_Sales[[#This Row],[Delivery_Time_Days]]&gt;7,"Delay",IF(Ecommerce_Sales[[#This Row],[Delivery_Time_Days]] = 0,"No delivery",IF(Ecommerce_Sales[[#This Row],[Delivery_Time_Days]]&lt;=7,"On-time")))</f>
        <v>No delivery</v>
      </c>
      <c r="V4302" s="7">
        <f>Ecommerce_Sales[[#This Row],[Profit]]/Ecommerce_Sales[[#This Row],[Total_Price]]</f>
        <v>0.35021296734500712</v>
      </c>
      <c r="W4302" s="3">
        <v>740</v>
      </c>
      <c r="X4302" s="3"/>
    </row>
    <row r="4303" spans="1:24" x14ac:dyDescent="0.25">
      <c r="A4303" s="1" t="s">
        <v>10701</v>
      </c>
      <c r="B4303" s="1" t="s">
        <v>894</v>
      </c>
      <c r="C4303" s="1" t="s">
        <v>895</v>
      </c>
      <c r="D4303" s="1" t="s">
        <v>2102</v>
      </c>
      <c r="E4303" s="1" t="s">
        <v>1966</v>
      </c>
      <c r="F4303" s="2">
        <v>45311</v>
      </c>
      <c r="G4303" s="2">
        <v>44964</v>
      </c>
      <c r="H4303" s="2" t="str">
        <f>TEXT(Ecommerce_Sales[[#This Row],[Order_Date]],"mmmm")</f>
        <v>February</v>
      </c>
      <c r="I4303" s="2" t="str">
        <f>TEXT(Ecommerce_Sales[[#This Row],[Order_Date]],"yyyy")</f>
        <v>2023</v>
      </c>
      <c r="J4303" s="2" t="str">
        <f>TEXT(Ecommerce_Sales[[#This Row],[Order_Date]],"mmmm")</f>
        <v>February</v>
      </c>
      <c r="K4303" s="1" t="s">
        <v>1986</v>
      </c>
      <c r="L4303" s="1" t="s">
        <v>10702</v>
      </c>
      <c r="M4303" s="1" t="s">
        <v>1949</v>
      </c>
      <c r="N4303" s="1" t="s">
        <v>1950</v>
      </c>
      <c r="O4303" s="3">
        <v>158</v>
      </c>
      <c r="P4303">
        <v>4</v>
      </c>
      <c r="Q4303" s="3">
        <v>632</v>
      </c>
      <c r="R4303" s="1" t="s">
        <v>1951</v>
      </c>
      <c r="S4303" s="3">
        <v>58</v>
      </c>
      <c r="U4303" t="str">
        <f>IF(Ecommerce_Sales[[#This Row],[Delivery_Time_Days]]&gt;7,"Delay",IF(Ecommerce_Sales[[#This Row],[Delivery_Time_Days]] = 0,"No delivery",IF(Ecommerce_Sales[[#This Row],[Delivery_Time_Days]]&lt;=7,"On-time")))</f>
        <v>No delivery</v>
      </c>
      <c r="V4303" s="7">
        <f>Ecommerce_Sales[[#This Row],[Profit]]/Ecommerce_Sales[[#This Row],[Total_Price]]</f>
        <v>0.40031645569620256</v>
      </c>
      <c r="W4303" s="3">
        <v>253</v>
      </c>
      <c r="X4303" s="3"/>
    </row>
    <row r="4304" spans="1:24" x14ac:dyDescent="0.25">
      <c r="A4304" s="1" t="s">
        <v>10703</v>
      </c>
      <c r="B4304" s="1" t="s">
        <v>707</v>
      </c>
      <c r="C4304" s="1" t="s">
        <v>862</v>
      </c>
      <c r="D4304" s="1" t="s">
        <v>2024</v>
      </c>
      <c r="E4304" s="1" t="s">
        <v>1946</v>
      </c>
      <c r="F4304" s="2">
        <v>45370</v>
      </c>
      <c r="G4304" s="2">
        <v>45410</v>
      </c>
      <c r="H4304" s="2" t="str">
        <f>TEXT(Ecommerce_Sales[[#This Row],[Order_Date]],"mmmm")</f>
        <v>April</v>
      </c>
      <c r="I4304" s="2" t="str">
        <f>TEXT(Ecommerce_Sales[[#This Row],[Order_Date]],"yyyy")</f>
        <v>2024</v>
      </c>
      <c r="J4304" s="2" t="str">
        <f>TEXT(Ecommerce_Sales[[#This Row],[Order_Date]],"mmmm")</f>
        <v>April</v>
      </c>
      <c r="K4304" s="1" t="s">
        <v>1947</v>
      </c>
      <c r="L4304" s="1" t="s">
        <v>10704</v>
      </c>
      <c r="M4304" s="1" t="s">
        <v>2072</v>
      </c>
      <c r="N4304" s="1" t="s">
        <v>1950</v>
      </c>
      <c r="O4304" s="3">
        <v>657</v>
      </c>
      <c r="P4304">
        <v>2</v>
      </c>
      <c r="Q4304" s="3">
        <v>1315</v>
      </c>
      <c r="R4304" s="1" t="s">
        <v>1958</v>
      </c>
      <c r="S4304" s="3">
        <v>176</v>
      </c>
      <c r="T4304">
        <v>4</v>
      </c>
      <c r="U4304" t="str">
        <f>IF(Ecommerce_Sales[[#This Row],[Delivery_Time_Days]]&gt;7,"Delay",IF(Ecommerce_Sales[[#This Row],[Delivery_Time_Days]] = 0,"No delivery",IF(Ecommerce_Sales[[#This Row],[Delivery_Time_Days]]&lt;=7,"On-time")))</f>
        <v>On-time</v>
      </c>
      <c r="V4304" s="7">
        <f>Ecommerce_Sales[[#This Row],[Profit]]/Ecommerce_Sales[[#This Row],[Total_Price]]</f>
        <v>0.4</v>
      </c>
      <c r="W4304" s="3">
        <v>526</v>
      </c>
      <c r="X4304" s="3"/>
    </row>
    <row r="4305" spans="1:24" x14ac:dyDescent="0.25">
      <c r="A4305" s="1" t="s">
        <v>10705</v>
      </c>
      <c r="B4305" s="1" t="s">
        <v>1071</v>
      </c>
      <c r="C4305" s="1" t="s">
        <v>1072</v>
      </c>
      <c r="D4305" s="1" t="s">
        <v>2358</v>
      </c>
      <c r="E4305" s="1" t="s">
        <v>1996</v>
      </c>
      <c r="F4305" s="2">
        <v>45539</v>
      </c>
      <c r="G4305" s="2">
        <v>45335</v>
      </c>
      <c r="H4305" s="2" t="str">
        <f>TEXT(Ecommerce_Sales[[#This Row],[Order_Date]],"mmmm")</f>
        <v>February</v>
      </c>
      <c r="I4305" s="2" t="str">
        <f>TEXT(Ecommerce_Sales[[#This Row],[Order_Date]],"yyyy")</f>
        <v>2024</v>
      </c>
      <c r="J4305" s="2" t="str">
        <f>TEXT(Ecommerce_Sales[[#This Row],[Order_Date]],"mmmm")</f>
        <v>February</v>
      </c>
      <c r="K4305" s="1" t="s">
        <v>1947</v>
      </c>
      <c r="L4305" s="1" t="s">
        <v>10706</v>
      </c>
      <c r="M4305" s="1" t="s">
        <v>2247</v>
      </c>
      <c r="N4305" s="1" t="s">
        <v>1957</v>
      </c>
      <c r="O4305" s="3">
        <v>137</v>
      </c>
      <c r="P4305">
        <v>2</v>
      </c>
      <c r="Q4305" s="3">
        <v>273</v>
      </c>
      <c r="R4305" s="1" t="s">
        <v>1951</v>
      </c>
      <c r="S4305" s="3">
        <v>32</v>
      </c>
      <c r="T4305">
        <v>6</v>
      </c>
      <c r="U4305" t="str">
        <f>IF(Ecommerce_Sales[[#This Row],[Delivery_Time_Days]]&gt;7,"Delay",IF(Ecommerce_Sales[[#This Row],[Delivery_Time_Days]] = 0,"No delivery",IF(Ecommerce_Sales[[#This Row],[Delivery_Time_Days]]&lt;=7,"On-time")))</f>
        <v>On-time</v>
      </c>
      <c r="V4305" s="7">
        <f>Ecommerce_Sales[[#This Row],[Profit]]/Ecommerce_Sales[[#This Row],[Total_Price]]</f>
        <v>0.15018315018315018</v>
      </c>
      <c r="W4305" s="3">
        <v>41</v>
      </c>
      <c r="X4305" s="3"/>
    </row>
    <row r="4306" spans="1:24" x14ac:dyDescent="0.25">
      <c r="A4306" s="1" t="s">
        <v>10707</v>
      </c>
      <c r="B4306" s="1" t="s">
        <v>388</v>
      </c>
      <c r="C4306" s="1" t="s">
        <v>389</v>
      </c>
      <c r="D4306" s="1" t="s">
        <v>7131</v>
      </c>
      <c r="E4306" s="1" t="s">
        <v>1946</v>
      </c>
      <c r="F4306" s="2">
        <v>44928</v>
      </c>
      <c r="G4306" s="2">
        <v>45586</v>
      </c>
      <c r="H4306" s="2" t="str">
        <f>TEXT(Ecommerce_Sales[[#This Row],[Order_Date]],"mmmm")</f>
        <v>October</v>
      </c>
      <c r="I4306" s="2" t="str">
        <f>TEXT(Ecommerce_Sales[[#This Row],[Order_Date]],"yyyy")</f>
        <v>2024</v>
      </c>
      <c r="J4306" s="2" t="str">
        <f>TEXT(Ecommerce_Sales[[#This Row],[Order_Date]],"mmmm")</f>
        <v>October</v>
      </c>
      <c r="K4306" s="1" t="s">
        <v>1947</v>
      </c>
      <c r="L4306" s="1" t="s">
        <v>10708</v>
      </c>
      <c r="M4306" s="1" t="s">
        <v>1998</v>
      </c>
      <c r="N4306" s="1" t="s">
        <v>1973</v>
      </c>
      <c r="O4306" s="3">
        <v>1146</v>
      </c>
      <c r="P4306">
        <v>4</v>
      </c>
      <c r="Q4306" s="3">
        <v>4585</v>
      </c>
      <c r="R4306" s="1" t="s">
        <v>1958</v>
      </c>
      <c r="S4306" s="3">
        <v>633</v>
      </c>
      <c r="T4306">
        <v>2</v>
      </c>
      <c r="U4306" t="str">
        <f>IF(Ecommerce_Sales[[#This Row],[Delivery_Time_Days]]&gt;7,"Delay",IF(Ecommerce_Sales[[#This Row],[Delivery_Time_Days]] = 0,"No delivery",IF(Ecommerce_Sales[[#This Row],[Delivery_Time_Days]]&lt;=7,"On-time")))</f>
        <v>On-time</v>
      </c>
      <c r="V4306" s="7">
        <f>Ecommerce_Sales[[#This Row],[Profit]]/Ecommerce_Sales[[#This Row],[Total_Price]]</f>
        <v>0.2998909487459106</v>
      </c>
      <c r="W4306" s="3">
        <v>1375</v>
      </c>
      <c r="X4306" s="3"/>
    </row>
    <row r="4307" spans="1:24" x14ac:dyDescent="0.25">
      <c r="A4307" s="1" t="s">
        <v>10709</v>
      </c>
      <c r="B4307" s="1" t="s">
        <v>422</v>
      </c>
      <c r="C4307" s="1" t="s">
        <v>423</v>
      </c>
      <c r="D4307" s="1" t="s">
        <v>4626</v>
      </c>
      <c r="E4307" s="1" t="s">
        <v>1946</v>
      </c>
      <c r="F4307" s="2">
        <v>45357</v>
      </c>
      <c r="G4307" s="2">
        <v>45465</v>
      </c>
      <c r="H4307" s="2" t="str">
        <f>TEXT(Ecommerce_Sales[[#This Row],[Order_Date]],"mmmm")</f>
        <v>June</v>
      </c>
      <c r="I4307" s="2" t="str">
        <f>TEXT(Ecommerce_Sales[[#This Row],[Order_Date]],"yyyy")</f>
        <v>2024</v>
      </c>
      <c r="J4307" s="2" t="str">
        <f>TEXT(Ecommerce_Sales[[#This Row],[Order_Date]],"mmmm")</f>
        <v>June</v>
      </c>
      <c r="K4307" s="1" t="s">
        <v>1947</v>
      </c>
      <c r="L4307" s="1" t="s">
        <v>6214</v>
      </c>
      <c r="M4307" s="1" t="s">
        <v>2054</v>
      </c>
      <c r="N4307" s="1" t="s">
        <v>1957</v>
      </c>
      <c r="O4307" s="3">
        <v>1052</v>
      </c>
      <c r="P4307">
        <v>2</v>
      </c>
      <c r="Q4307" s="3">
        <v>2105</v>
      </c>
      <c r="R4307" s="1" t="s">
        <v>1958</v>
      </c>
      <c r="S4307" s="3">
        <v>147</v>
      </c>
      <c r="T4307">
        <v>3</v>
      </c>
      <c r="U4307" t="str">
        <f>IF(Ecommerce_Sales[[#This Row],[Delivery_Time_Days]]&gt;7,"Delay",IF(Ecommerce_Sales[[#This Row],[Delivery_Time_Days]] = 0,"No delivery",IF(Ecommerce_Sales[[#This Row],[Delivery_Time_Days]]&lt;=7,"On-time")))</f>
        <v>On-time</v>
      </c>
      <c r="V4307" s="7">
        <f>Ecommerce_Sales[[#This Row],[Profit]]/Ecommerce_Sales[[#This Row],[Total_Price]]</f>
        <v>0.15011876484560571</v>
      </c>
      <c r="W4307" s="3">
        <v>316</v>
      </c>
      <c r="X4307" s="3"/>
    </row>
    <row r="4308" spans="1:24" x14ac:dyDescent="0.25">
      <c r="A4308" s="1" t="s">
        <v>10710</v>
      </c>
      <c r="B4308" s="1" t="s">
        <v>507</v>
      </c>
      <c r="C4308" s="1" t="s">
        <v>508</v>
      </c>
      <c r="D4308" s="1" t="s">
        <v>6621</v>
      </c>
      <c r="E4308" s="1" t="s">
        <v>1966</v>
      </c>
      <c r="F4308" s="2">
        <v>44962</v>
      </c>
      <c r="G4308" s="2">
        <v>45438</v>
      </c>
      <c r="H4308" s="2" t="str">
        <f>TEXT(Ecommerce_Sales[[#This Row],[Order_Date]],"mmmm")</f>
        <v>May</v>
      </c>
      <c r="I4308" s="2" t="str">
        <f>TEXT(Ecommerce_Sales[[#This Row],[Order_Date]],"yyyy")</f>
        <v>2024</v>
      </c>
      <c r="J4308" s="2" t="str">
        <f>TEXT(Ecommerce_Sales[[#This Row],[Order_Date]],"mmmm")</f>
        <v>May</v>
      </c>
      <c r="K4308" s="1" t="s">
        <v>1947</v>
      </c>
      <c r="L4308" s="1" t="s">
        <v>10711</v>
      </c>
      <c r="M4308" s="1" t="s">
        <v>2047</v>
      </c>
      <c r="N4308" s="1" t="s">
        <v>1989</v>
      </c>
      <c r="O4308" s="3">
        <v>475</v>
      </c>
      <c r="P4308">
        <v>2</v>
      </c>
      <c r="Q4308" s="3">
        <v>950</v>
      </c>
      <c r="R4308" s="1" t="s">
        <v>1958</v>
      </c>
      <c r="S4308" s="3">
        <v>101</v>
      </c>
      <c r="T4308">
        <v>2</v>
      </c>
      <c r="U4308" t="str">
        <f>IF(Ecommerce_Sales[[#This Row],[Delivery_Time_Days]]&gt;7,"Delay",IF(Ecommerce_Sales[[#This Row],[Delivery_Time_Days]] = 0,"No delivery",IF(Ecommerce_Sales[[#This Row],[Delivery_Time_Days]]&lt;=7,"On-time")))</f>
        <v>On-time</v>
      </c>
      <c r="V4308" s="7">
        <f>Ecommerce_Sales[[#This Row],[Profit]]/Ecommerce_Sales[[#This Row],[Total_Price]]</f>
        <v>0.25052631578947371</v>
      </c>
      <c r="W4308" s="3">
        <v>238</v>
      </c>
      <c r="X4308" s="3"/>
    </row>
    <row r="4309" spans="1:24" x14ac:dyDescent="0.25">
      <c r="A4309" s="1" t="s">
        <v>10712</v>
      </c>
      <c r="B4309" s="1" t="s">
        <v>232</v>
      </c>
      <c r="C4309" s="1" t="s">
        <v>233</v>
      </c>
      <c r="D4309" s="1" t="s">
        <v>2138</v>
      </c>
      <c r="E4309" s="1" t="s">
        <v>1946</v>
      </c>
      <c r="F4309" s="2">
        <v>45120</v>
      </c>
      <c r="G4309" s="2">
        <v>45634</v>
      </c>
      <c r="H4309" s="2" t="str">
        <f>TEXT(Ecommerce_Sales[[#This Row],[Order_Date]],"mmmm")</f>
        <v>December</v>
      </c>
      <c r="I4309" s="2" t="str">
        <f>TEXT(Ecommerce_Sales[[#This Row],[Order_Date]],"yyyy")</f>
        <v>2024</v>
      </c>
      <c r="J4309" s="2" t="str">
        <f>TEXT(Ecommerce_Sales[[#This Row],[Order_Date]],"mmmm")</f>
        <v>December</v>
      </c>
      <c r="K4309" s="1" t="s">
        <v>1947</v>
      </c>
      <c r="L4309" s="1" t="s">
        <v>10713</v>
      </c>
      <c r="M4309" s="1" t="s">
        <v>2065</v>
      </c>
      <c r="N4309" s="1" t="s">
        <v>1978</v>
      </c>
      <c r="O4309" s="3">
        <v>534</v>
      </c>
      <c r="P4309">
        <v>2</v>
      </c>
      <c r="Q4309" s="3">
        <v>1069</v>
      </c>
      <c r="R4309" s="1" t="s">
        <v>2016</v>
      </c>
      <c r="S4309" s="3">
        <v>128</v>
      </c>
      <c r="T4309">
        <v>2</v>
      </c>
      <c r="U4309" t="str">
        <f>IF(Ecommerce_Sales[[#This Row],[Delivery_Time_Days]]&gt;7,"Delay",IF(Ecommerce_Sales[[#This Row],[Delivery_Time_Days]] = 0,"No delivery",IF(Ecommerce_Sales[[#This Row],[Delivery_Time_Days]]&lt;=7,"On-time")))</f>
        <v>On-time</v>
      </c>
      <c r="V4309" s="7">
        <f>Ecommerce_Sales[[#This Row],[Profit]]/Ecommerce_Sales[[#This Row],[Total_Price]]</f>
        <v>0.34985968194574368</v>
      </c>
      <c r="W4309" s="3">
        <v>374</v>
      </c>
      <c r="X4309" s="3"/>
    </row>
    <row r="4310" spans="1:24" x14ac:dyDescent="0.25">
      <c r="A4310" s="1" t="s">
        <v>10714</v>
      </c>
      <c r="B4310" s="1" t="s">
        <v>44</v>
      </c>
      <c r="C4310" s="1" t="s">
        <v>869</v>
      </c>
      <c r="D4310" s="1" t="s">
        <v>2213</v>
      </c>
      <c r="E4310" s="1" t="s">
        <v>1996</v>
      </c>
      <c r="F4310" s="2">
        <v>45437</v>
      </c>
      <c r="G4310" s="2">
        <v>45275</v>
      </c>
      <c r="H4310" s="2" t="str">
        <f>TEXT(Ecommerce_Sales[[#This Row],[Order_Date]],"mmmm")</f>
        <v>December</v>
      </c>
      <c r="I4310" s="2" t="str">
        <f>TEXT(Ecommerce_Sales[[#This Row],[Order_Date]],"yyyy")</f>
        <v>2023</v>
      </c>
      <c r="J4310" s="2" t="str">
        <f>TEXT(Ecommerce_Sales[[#This Row],[Order_Date]],"mmmm")</f>
        <v>December</v>
      </c>
      <c r="K4310" s="1" t="s">
        <v>1947</v>
      </c>
      <c r="L4310" s="1" t="s">
        <v>7249</v>
      </c>
      <c r="M4310" s="1" t="s">
        <v>1949</v>
      </c>
      <c r="N4310" s="1" t="s">
        <v>1950</v>
      </c>
      <c r="O4310" s="3">
        <v>1993</v>
      </c>
      <c r="P4310">
        <v>6</v>
      </c>
      <c r="Q4310" s="3">
        <v>11961</v>
      </c>
      <c r="R4310" s="1" t="s">
        <v>1951</v>
      </c>
      <c r="S4310" s="3">
        <v>804</v>
      </c>
      <c r="T4310">
        <v>8</v>
      </c>
      <c r="U4310" t="str">
        <f>IF(Ecommerce_Sales[[#This Row],[Delivery_Time_Days]]&gt;7,"Delay",IF(Ecommerce_Sales[[#This Row],[Delivery_Time_Days]] = 0,"No delivery",IF(Ecommerce_Sales[[#This Row],[Delivery_Time_Days]]&lt;=7,"On-time")))</f>
        <v>Delay</v>
      </c>
      <c r="V4310" s="7">
        <f>Ecommerce_Sales[[#This Row],[Profit]]/Ecommerce_Sales[[#This Row],[Total_Price]]</f>
        <v>0.399966557980102</v>
      </c>
      <c r="W4310" s="3">
        <v>4784</v>
      </c>
      <c r="X4310" s="3"/>
    </row>
    <row r="4311" spans="1:24" x14ac:dyDescent="0.25">
      <c r="A4311" s="1" t="s">
        <v>10715</v>
      </c>
      <c r="B4311" s="1" t="s">
        <v>1844</v>
      </c>
      <c r="C4311" s="1" t="s">
        <v>1845</v>
      </c>
      <c r="D4311" s="1" t="s">
        <v>10716</v>
      </c>
      <c r="E4311" s="1" t="s">
        <v>1996</v>
      </c>
      <c r="F4311" s="2">
        <v>45444</v>
      </c>
      <c r="G4311" s="2">
        <v>45256</v>
      </c>
      <c r="H4311" s="2" t="str">
        <f>TEXT(Ecommerce_Sales[[#This Row],[Order_Date]],"mmmm")</f>
        <v>November</v>
      </c>
      <c r="I4311" s="2" t="str">
        <f>TEXT(Ecommerce_Sales[[#This Row],[Order_Date]],"yyyy")</f>
        <v>2023</v>
      </c>
      <c r="J4311" s="2" t="str">
        <f>TEXT(Ecommerce_Sales[[#This Row],[Order_Date]],"mmmm")</f>
        <v>November</v>
      </c>
      <c r="K4311" s="1" t="s">
        <v>1947</v>
      </c>
      <c r="L4311" s="1" t="s">
        <v>8340</v>
      </c>
      <c r="M4311" s="1" t="s">
        <v>1988</v>
      </c>
      <c r="N4311" s="1" t="s">
        <v>1989</v>
      </c>
      <c r="O4311" s="3">
        <v>999</v>
      </c>
      <c r="P4311">
        <v>4</v>
      </c>
      <c r="Q4311" s="3">
        <v>3996</v>
      </c>
      <c r="R4311" s="1" t="s">
        <v>1958</v>
      </c>
      <c r="S4311" s="3">
        <v>262</v>
      </c>
      <c r="T4311">
        <v>7</v>
      </c>
      <c r="U4311" t="str">
        <f>IF(Ecommerce_Sales[[#This Row],[Delivery_Time_Days]]&gt;7,"Delay",IF(Ecommerce_Sales[[#This Row],[Delivery_Time_Days]] = 0,"No delivery",IF(Ecommerce_Sales[[#This Row],[Delivery_Time_Days]]&lt;=7,"On-time")))</f>
        <v>On-time</v>
      </c>
      <c r="V4311" s="7">
        <f>Ecommerce_Sales[[#This Row],[Profit]]/Ecommerce_Sales[[#This Row],[Total_Price]]</f>
        <v>0.25</v>
      </c>
      <c r="W4311" s="3">
        <v>999</v>
      </c>
      <c r="X4311" s="3"/>
    </row>
    <row r="4312" spans="1:24" x14ac:dyDescent="0.25">
      <c r="A4312" s="1" t="s">
        <v>10717</v>
      </c>
      <c r="B4312" s="1" t="s">
        <v>495</v>
      </c>
      <c r="C4312" s="1" t="s">
        <v>496</v>
      </c>
      <c r="D4312" s="1" t="s">
        <v>2643</v>
      </c>
      <c r="E4312" s="1" t="s">
        <v>2005</v>
      </c>
      <c r="F4312" s="2">
        <v>45518</v>
      </c>
      <c r="G4312" s="2">
        <v>45267</v>
      </c>
      <c r="H4312" s="2" t="str">
        <f>TEXT(Ecommerce_Sales[[#This Row],[Order_Date]],"mmmm")</f>
        <v>December</v>
      </c>
      <c r="I4312" s="2" t="str">
        <f>TEXT(Ecommerce_Sales[[#This Row],[Order_Date]],"yyyy")</f>
        <v>2023</v>
      </c>
      <c r="J4312" s="2" t="str">
        <f>TEXT(Ecommerce_Sales[[#This Row],[Order_Date]],"mmmm")</f>
        <v>December</v>
      </c>
      <c r="K4312" s="1" t="s">
        <v>1947</v>
      </c>
      <c r="L4312" s="1" t="s">
        <v>4581</v>
      </c>
      <c r="M4312" s="1" t="s">
        <v>1977</v>
      </c>
      <c r="N4312" s="1" t="s">
        <v>1978</v>
      </c>
      <c r="O4312" s="3">
        <v>418</v>
      </c>
      <c r="P4312">
        <v>4</v>
      </c>
      <c r="Q4312" s="3">
        <v>1674</v>
      </c>
      <c r="R4312" s="1" t="s">
        <v>2016</v>
      </c>
      <c r="S4312" s="3">
        <v>236</v>
      </c>
      <c r="T4312">
        <v>9</v>
      </c>
      <c r="U4312" t="str">
        <f>IF(Ecommerce_Sales[[#This Row],[Delivery_Time_Days]]&gt;7,"Delay",IF(Ecommerce_Sales[[#This Row],[Delivery_Time_Days]] = 0,"No delivery",IF(Ecommerce_Sales[[#This Row],[Delivery_Time_Days]]&lt;=7,"On-time")))</f>
        <v>Delay</v>
      </c>
      <c r="V4312" s="7">
        <f>Ecommerce_Sales[[#This Row],[Profit]]/Ecommerce_Sales[[#This Row],[Total_Price]]</f>
        <v>0.35005973715651134</v>
      </c>
      <c r="W4312" s="3">
        <v>586</v>
      </c>
      <c r="X4312" s="3"/>
    </row>
    <row r="4313" spans="1:24" x14ac:dyDescent="0.25">
      <c r="A4313" s="1" t="s">
        <v>10718</v>
      </c>
      <c r="B4313" s="1" t="s">
        <v>1616</v>
      </c>
      <c r="C4313" s="1" t="s">
        <v>1617</v>
      </c>
      <c r="D4313" s="1" t="s">
        <v>3293</v>
      </c>
      <c r="E4313" s="1" t="s">
        <v>1954</v>
      </c>
      <c r="F4313" s="2">
        <v>45635</v>
      </c>
      <c r="G4313" s="2">
        <v>44998</v>
      </c>
      <c r="H4313" s="2" t="str">
        <f>TEXT(Ecommerce_Sales[[#This Row],[Order_Date]],"mmmm")</f>
        <v>March</v>
      </c>
      <c r="I4313" s="2" t="str">
        <f>TEXT(Ecommerce_Sales[[#This Row],[Order_Date]],"yyyy")</f>
        <v>2023</v>
      </c>
      <c r="J4313" s="2" t="str">
        <f>TEXT(Ecommerce_Sales[[#This Row],[Order_Date]],"mmmm")</f>
        <v>March</v>
      </c>
      <c r="K4313" s="1" t="s">
        <v>1947</v>
      </c>
      <c r="L4313" s="1" t="s">
        <v>10719</v>
      </c>
      <c r="M4313" s="1" t="s">
        <v>2026</v>
      </c>
      <c r="N4313" s="1" t="s">
        <v>1978</v>
      </c>
      <c r="O4313" s="3">
        <v>250</v>
      </c>
      <c r="P4313">
        <v>2</v>
      </c>
      <c r="Q4313" s="3">
        <v>499</v>
      </c>
      <c r="R4313" s="1" t="s">
        <v>1958</v>
      </c>
      <c r="S4313" s="3">
        <v>60</v>
      </c>
      <c r="T4313">
        <v>7</v>
      </c>
      <c r="U4313" t="str">
        <f>IF(Ecommerce_Sales[[#This Row],[Delivery_Time_Days]]&gt;7,"Delay",IF(Ecommerce_Sales[[#This Row],[Delivery_Time_Days]] = 0,"No delivery",IF(Ecommerce_Sales[[#This Row],[Delivery_Time_Days]]&lt;=7,"On-time")))</f>
        <v>On-time</v>
      </c>
      <c r="V4313" s="7">
        <f>Ecommerce_Sales[[#This Row],[Profit]]/Ecommerce_Sales[[#This Row],[Total_Price]]</f>
        <v>0.35070140280561124</v>
      </c>
      <c r="W4313" s="3">
        <v>175</v>
      </c>
      <c r="X4313" s="3"/>
    </row>
    <row r="4314" spans="1:24" x14ac:dyDescent="0.25">
      <c r="A4314" s="1" t="s">
        <v>10720</v>
      </c>
      <c r="B4314" s="1" t="s">
        <v>1543</v>
      </c>
      <c r="C4314" s="1" t="s">
        <v>1544</v>
      </c>
      <c r="D4314" s="1" t="s">
        <v>6875</v>
      </c>
      <c r="E4314" s="1" t="s">
        <v>1996</v>
      </c>
      <c r="F4314" s="2">
        <v>45315</v>
      </c>
      <c r="G4314" s="2">
        <v>44998</v>
      </c>
      <c r="H4314" s="2" t="str">
        <f>TEXT(Ecommerce_Sales[[#This Row],[Order_Date]],"mmmm")</f>
        <v>March</v>
      </c>
      <c r="I4314" s="2" t="str">
        <f>TEXT(Ecommerce_Sales[[#This Row],[Order_Date]],"yyyy")</f>
        <v>2023</v>
      </c>
      <c r="J4314" s="2" t="str">
        <f>TEXT(Ecommerce_Sales[[#This Row],[Order_Date]],"mmmm")</f>
        <v>March</v>
      </c>
      <c r="K4314" s="1" t="s">
        <v>1947</v>
      </c>
      <c r="L4314" s="1" t="s">
        <v>10721</v>
      </c>
      <c r="M4314" s="1" t="s">
        <v>2247</v>
      </c>
      <c r="N4314" s="1" t="s">
        <v>1957</v>
      </c>
      <c r="O4314" s="3">
        <v>114</v>
      </c>
      <c r="P4314">
        <v>5</v>
      </c>
      <c r="Q4314" s="3">
        <v>570</v>
      </c>
      <c r="R4314" s="1" t="s">
        <v>1951</v>
      </c>
      <c r="S4314" s="3">
        <v>68</v>
      </c>
      <c r="T4314">
        <v>9</v>
      </c>
      <c r="U4314" t="str">
        <f>IF(Ecommerce_Sales[[#This Row],[Delivery_Time_Days]]&gt;7,"Delay",IF(Ecommerce_Sales[[#This Row],[Delivery_Time_Days]] = 0,"No delivery",IF(Ecommerce_Sales[[#This Row],[Delivery_Time_Days]]&lt;=7,"On-time")))</f>
        <v>Delay</v>
      </c>
      <c r="V4314" s="7">
        <f>Ecommerce_Sales[[#This Row],[Profit]]/Ecommerce_Sales[[#This Row],[Total_Price]]</f>
        <v>0.15087719298245614</v>
      </c>
      <c r="W4314" s="3">
        <v>86</v>
      </c>
      <c r="X4314" s="3"/>
    </row>
    <row r="4315" spans="1:24" x14ac:dyDescent="0.25">
      <c r="A4315" s="1" t="s">
        <v>10722</v>
      </c>
      <c r="B4315" s="1" t="s">
        <v>1449</v>
      </c>
      <c r="C4315" s="1" t="s">
        <v>1450</v>
      </c>
      <c r="D4315" s="1" t="s">
        <v>5461</v>
      </c>
      <c r="E4315" s="1" t="s">
        <v>2005</v>
      </c>
      <c r="F4315" s="2">
        <v>45461</v>
      </c>
      <c r="G4315" s="2">
        <v>44996</v>
      </c>
      <c r="H4315" s="2" t="str">
        <f>TEXT(Ecommerce_Sales[[#This Row],[Order_Date]],"mmmm")</f>
        <v>March</v>
      </c>
      <c r="I4315" s="2" t="str">
        <f>TEXT(Ecommerce_Sales[[#This Row],[Order_Date]],"yyyy")</f>
        <v>2023</v>
      </c>
      <c r="J4315" s="2" t="str">
        <f>TEXT(Ecommerce_Sales[[#This Row],[Order_Date]],"mmmm")</f>
        <v>March</v>
      </c>
      <c r="K4315" s="1" t="s">
        <v>1992</v>
      </c>
      <c r="L4315" s="1" t="s">
        <v>5467</v>
      </c>
      <c r="M4315" s="1" t="s">
        <v>1998</v>
      </c>
      <c r="N4315" s="1" t="s">
        <v>1973</v>
      </c>
      <c r="O4315" s="3">
        <v>732</v>
      </c>
      <c r="P4315">
        <v>1</v>
      </c>
      <c r="Q4315" s="3">
        <v>732</v>
      </c>
      <c r="R4315" s="1" t="s">
        <v>1958</v>
      </c>
      <c r="S4315" s="3">
        <v>91</v>
      </c>
      <c r="U4315" t="str">
        <f>IF(Ecommerce_Sales[[#This Row],[Delivery_Time_Days]]&gt;7,"Delay",IF(Ecommerce_Sales[[#This Row],[Delivery_Time_Days]] = 0,"No delivery",IF(Ecommerce_Sales[[#This Row],[Delivery_Time_Days]]&lt;=7,"On-time")))</f>
        <v>No delivery</v>
      </c>
      <c r="V4315" s="7">
        <f>Ecommerce_Sales[[#This Row],[Profit]]/Ecommerce_Sales[[#This Row],[Total_Price]]</f>
        <v>0.30054644808743169</v>
      </c>
      <c r="W4315" s="3">
        <v>220</v>
      </c>
      <c r="X4315" s="3"/>
    </row>
    <row r="4316" spans="1:24" x14ac:dyDescent="0.25">
      <c r="A4316" s="1" t="s">
        <v>10723</v>
      </c>
      <c r="B4316" s="1" t="s">
        <v>821</v>
      </c>
      <c r="C4316" s="1" t="s">
        <v>822</v>
      </c>
      <c r="D4316" s="1" t="s">
        <v>3816</v>
      </c>
      <c r="E4316" s="1" t="s">
        <v>2005</v>
      </c>
      <c r="F4316" s="2">
        <v>45031</v>
      </c>
      <c r="G4316" s="2">
        <v>45173</v>
      </c>
      <c r="H4316" s="2" t="str">
        <f>TEXT(Ecommerce_Sales[[#This Row],[Order_Date]],"mmmm")</f>
        <v>September</v>
      </c>
      <c r="I4316" s="2" t="str">
        <f>TEXT(Ecommerce_Sales[[#This Row],[Order_Date]],"yyyy")</f>
        <v>2023</v>
      </c>
      <c r="J4316" s="2" t="str">
        <f>TEXT(Ecommerce_Sales[[#This Row],[Order_Date]],"mmmm")</f>
        <v>September</v>
      </c>
      <c r="K4316" s="1" t="s">
        <v>1947</v>
      </c>
      <c r="L4316" s="1" t="s">
        <v>3915</v>
      </c>
      <c r="M4316" s="1" t="s">
        <v>1956</v>
      </c>
      <c r="N4316" s="1" t="s">
        <v>1957</v>
      </c>
      <c r="O4316" s="3">
        <v>1096</v>
      </c>
      <c r="P4316">
        <v>1</v>
      </c>
      <c r="Q4316" s="3">
        <v>1096</v>
      </c>
      <c r="R4316" s="1" t="s">
        <v>1958</v>
      </c>
      <c r="S4316" s="3">
        <v>67</v>
      </c>
      <c r="T4316">
        <v>9</v>
      </c>
      <c r="U4316" t="str">
        <f>IF(Ecommerce_Sales[[#This Row],[Delivery_Time_Days]]&gt;7,"Delay",IF(Ecommerce_Sales[[#This Row],[Delivery_Time_Days]] = 0,"No delivery",IF(Ecommerce_Sales[[#This Row],[Delivery_Time_Days]]&lt;=7,"On-time")))</f>
        <v>Delay</v>
      </c>
      <c r="V4316" s="7">
        <f>Ecommerce_Sales[[#This Row],[Profit]]/Ecommerce_Sales[[#This Row],[Total_Price]]</f>
        <v>0.14963503649635038</v>
      </c>
      <c r="W4316" s="3">
        <v>164</v>
      </c>
      <c r="X4316" s="3"/>
    </row>
    <row r="4317" spans="1:24" x14ac:dyDescent="0.25">
      <c r="A4317" s="1" t="s">
        <v>10724</v>
      </c>
      <c r="B4317" s="1" t="s">
        <v>1405</v>
      </c>
      <c r="C4317" s="1" t="s">
        <v>1406</v>
      </c>
      <c r="D4317" s="1" t="s">
        <v>2195</v>
      </c>
      <c r="E4317" s="1" t="s">
        <v>1954</v>
      </c>
      <c r="F4317" s="2">
        <v>45300</v>
      </c>
      <c r="G4317" s="2">
        <v>45365</v>
      </c>
      <c r="H4317" s="2" t="str">
        <f>TEXT(Ecommerce_Sales[[#This Row],[Order_Date]],"mmmm")</f>
        <v>March</v>
      </c>
      <c r="I4317" s="2" t="str">
        <f>TEXT(Ecommerce_Sales[[#This Row],[Order_Date]],"yyyy")</f>
        <v>2024</v>
      </c>
      <c r="J4317" s="2" t="str">
        <f>TEXT(Ecommerce_Sales[[#This Row],[Order_Date]],"mmmm")</f>
        <v>March</v>
      </c>
      <c r="K4317" s="1" t="s">
        <v>1986</v>
      </c>
      <c r="L4317" s="1" t="s">
        <v>10725</v>
      </c>
      <c r="M4317" s="1" t="s">
        <v>2054</v>
      </c>
      <c r="N4317" s="1" t="s">
        <v>1957</v>
      </c>
      <c r="O4317" s="3">
        <v>961</v>
      </c>
      <c r="P4317">
        <v>3</v>
      </c>
      <c r="Q4317" s="3">
        <v>2883</v>
      </c>
      <c r="R4317" s="1" t="s">
        <v>2008</v>
      </c>
      <c r="S4317" s="3">
        <v>229</v>
      </c>
      <c r="U4317" t="str">
        <f>IF(Ecommerce_Sales[[#This Row],[Delivery_Time_Days]]&gt;7,"Delay",IF(Ecommerce_Sales[[#This Row],[Delivery_Time_Days]] = 0,"No delivery",IF(Ecommerce_Sales[[#This Row],[Delivery_Time_Days]]&lt;=7,"On-time")))</f>
        <v>No delivery</v>
      </c>
      <c r="V4317" s="7">
        <f>Ecommerce_Sales[[#This Row],[Profit]]/Ecommerce_Sales[[#This Row],[Total_Price]]</f>
        <v>0.14984391259105098</v>
      </c>
      <c r="W4317" s="3">
        <v>432</v>
      </c>
      <c r="X4317" s="3"/>
    </row>
    <row r="4318" spans="1:24" x14ac:dyDescent="0.25">
      <c r="A4318" s="1" t="s">
        <v>10726</v>
      </c>
      <c r="B4318" s="1" t="s">
        <v>1191</v>
      </c>
      <c r="C4318" s="1" t="s">
        <v>1192</v>
      </c>
      <c r="D4318" s="1" t="s">
        <v>3777</v>
      </c>
      <c r="E4318" s="1" t="s">
        <v>1946</v>
      </c>
      <c r="F4318" s="2">
        <v>45004</v>
      </c>
      <c r="G4318" s="2">
        <v>44943</v>
      </c>
      <c r="H4318" s="2" t="str">
        <f>TEXT(Ecommerce_Sales[[#This Row],[Order_Date]],"mmmm")</f>
        <v>January</v>
      </c>
      <c r="I4318" s="2" t="str">
        <f>TEXT(Ecommerce_Sales[[#This Row],[Order_Date]],"yyyy")</f>
        <v>2023</v>
      </c>
      <c r="J4318" s="2" t="str">
        <f>TEXT(Ecommerce_Sales[[#This Row],[Order_Date]],"mmmm")</f>
        <v>January</v>
      </c>
      <c r="K4318" s="1" t="s">
        <v>1947</v>
      </c>
      <c r="L4318" s="1" t="s">
        <v>10727</v>
      </c>
      <c r="M4318" s="1" t="s">
        <v>2104</v>
      </c>
      <c r="N4318" s="1" t="s">
        <v>1978</v>
      </c>
      <c r="O4318" s="3">
        <v>147</v>
      </c>
      <c r="P4318">
        <v>1</v>
      </c>
      <c r="Q4318" s="3">
        <v>147</v>
      </c>
      <c r="R4318" s="1" t="s">
        <v>1958</v>
      </c>
      <c r="S4318" s="3">
        <v>17</v>
      </c>
      <c r="T4318">
        <v>4</v>
      </c>
      <c r="U4318" t="str">
        <f>IF(Ecommerce_Sales[[#This Row],[Delivery_Time_Days]]&gt;7,"Delay",IF(Ecommerce_Sales[[#This Row],[Delivery_Time_Days]] = 0,"No delivery",IF(Ecommerce_Sales[[#This Row],[Delivery_Time_Days]]&lt;=7,"On-time")))</f>
        <v>On-time</v>
      </c>
      <c r="V4318" s="7">
        <f>Ecommerce_Sales[[#This Row],[Profit]]/Ecommerce_Sales[[#This Row],[Total_Price]]</f>
        <v>0.34693877551020408</v>
      </c>
      <c r="W4318" s="3">
        <v>51</v>
      </c>
      <c r="X4318" s="3"/>
    </row>
    <row r="4319" spans="1:24" x14ac:dyDescent="0.25">
      <c r="A4319" s="1" t="s">
        <v>10728</v>
      </c>
      <c r="B4319" s="1" t="s">
        <v>1625</v>
      </c>
      <c r="C4319" s="1" t="s">
        <v>1626</v>
      </c>
      <c r="D4319" s="1" t="s">
        <v>2637</v>
      </c>
      <c r="E4319" s="1" t="s">
        <v>1981</v>
      </c>
      <c r="F4319" s="2">
        <v>45569</v>
      </c>
      <c r="G4319" s="2">
        <v>45068</v>
      </c>
      <c r="H4319" s="2" t="str">
        <f>TEXT(Ecommerce_Sales[[#This Row],[Order_Date]],"mmmm")</f>
        <v>May</v>
      </c>
      <c r="I4319" s="2" t="str">
        <f>TEXT(Ecommerce_Sales[[#This Row],[Order_Date]],"yyyy")</f>
        <v>2023</v>
      </c>
      <c r="J4319" s="2" t="str">
        <f>TEXT(Ecommerce_Sales[[#This Row],[Order_Date]],"mmmm")</f>
        <v>May</v>
      </c>
      <c r="K4319" s="1" t="s">
        <v>1947</v>
      </c>
      <c r="L4319" s="1" t="s">
        <v>10729</v>
      </c>
      <c r="M4319" s="1" t="s">
        <v>2002</v>
      </c>
      <c r="N4319" s="1" t="s">
        <v>1989</v>
      </c>
      <c r="O4319" s="3">
        <v>165</v>
      </c>
      <c r="P4319">
        <v>4</v>
      </c>
      <c r="Q4319" s="3">
        <v>660</v>
      </c>
      <c r="R4319" s="1" t="s">
        <v>1958</v>
      </c>
      <c r="S4319" s="3">
        <v>58</v>
      </c>
      <c r="T4319">
        <v>9</v>
      </c>
      <c r="U4319" t="str">
        <f>IF(Ecommerce_Sales[[#This Row],[Delivery_Time_Days]]&gt;7,"Delay",IF(Ecommerce_Sales[[#This Row],[Delivery_Time_Days]] = 0,"No delivery",IF(Ecommerce_Sales[[#This Row],[Delivery_Time_Days]]&lt;=7,"On-time")))</f>
        <v>Delay</v>
      </c>
      <c r="V4319" s="7">
        <f>Ecommerce_Sales[[#This Row],[Profit]]/Ecommerce_Sales[[#This Row],[Total_Price]]</f>
        <v>0.25</v>
      </c>
      <c r="W4319" s="3">
        <v>165</v>
      </c>
      <c r="X4319" s="3"/>
    </row>
    <row r="4320" spans="1:24" x14ac:dyDescent="0.25">
      <c r="A4320" s="1" t="s">
        <v>10730</v>
      </c>
      <c r="B4320" s="1" t="s">
        <v>1373</v>
      </c>
      <c r="C4320" s="1" t="s">
        <v>1374</v>
      </c>
      <c r="D4320" s="1" t="s">
        <v>2538</v>
      </c>
      <c r="E4320" s="1" t="s">
        <v>1996</v>
      </c>
      <c r="F4320" s="2">
        <v>45110</v>
      </c>
      <c r="G4320" s="2">
        <v>45185</v>
      </c>
      <c r="H4320" s="2" t="str">
        <f>TEXT(Ecommerce_Sales[[#This Row],[Order_Date]],"mmmm")</f>
        <v>September</v>
      </c>
      <c r="I4320" s="2" t="str">
        <f>TEXT(Ecommerce_Sales[[#This Row],[Order_Date]],"yyyy")</f>
        <v>2023</v>
      </c>
      <c r="J4320" s="2" t="str">
        <f>TEXT(Ecommerce_Sales[[#This Row],[Order_Date]],"mmmm")</f>
        <v>September</v>
      </c>
      <c r="K4320" s="1" t="s">
        <v>1947</v>
      </c>
      <c r="L4320" s="1" t="s">
        <v>8311</v>
      </c>
      <c r="M4320" s="1" t="s">
        <v>2043</v>
      </c>
      <c r="N4320" s="1" t="s">
        <v>1989</v>
      </c>
      <c r="O4320" s="3">
        <v>930</v>
      </c>
      <c r="P4320">
        <v>4</v>
      </c>
      <c r="Q4320" s="3">
        <v>3722</v>
      </c>
      <c r="R4320" s="1" t="s">
        <v>1958</v>
      </c>
      <c r="S4320" s="3">
        <v>211</v>
      </c>
      <c r="T4320">
        <v>7</v>
      </c>
      <c r="U4320" t="str">
        <f>IF(Ecommerce_Sales[[#This Row],[Delivery_Time_Days]]&gt;7,"Delay",IF(Ecommerce_Sales[[#This Row],[Delivery_Time_Days]] = 0,"No delivery",IF(Ecommerce_Sales[[#This Row],[Delivery_Time_Days]]&lt;=7,"On-time")))</f>
        <v>On-time</v>
      </c>
      <c r="V4320" s="7">
        <f>Ecommerce_Sales[[#This Row],[Profit]]/Ecommerce_Sales[[#This Row],[Total_Price]]</f>
        <v>0.24986566362170876</v>
      </c>
      <c r="W4320" s="3">
        <v>930</v>
      </c>
      <c r="X4320" s="3"/>
    </row>
    <row r="4321" spans="1:24" x14ac:dyDescent="0.25">
      <c r="A4321" s="1" t="s">
        <v>10731</v>
      </c>
      <c r="B4321" s="1" t="s">
        <v>56</v>
      </c>
      <c r="C4321" s="1" t="s">
        <v>57</v>
      </c>
      <c r="D4321" s="1" t="s">
        <v>2222</v>
      </c>
      <c r="E4321" s="1" t="s">
        <v>1966</v>
      </c>
      <c r="F4321" s="2">
        <v>45419</v>
      </c>
      <c r="G4321" s="2">
        <v>45265</v>
      </c>
      <c r="H4321" s="2" t="str">
        <f>TEXT(Ecommerce_Sales[[#This Row],[Order_Date]],"mmmm")</f>
        <v>December</v>
      </c>
      <c r="I4321" s="2" t="str">
        <f>TEXT(Ecommerce_Sales[[#This Row],[Order_Date]],"yyyy")</f>
        <v>2023</v>
      </c>
      <c r="J4321" s="2" t="str">
        <f>TEXT(Ecommerce_Sales[[#This Row],[Order_Date]],"mmmm")</f>
        <v>December</v>
      </c>
      <c r="K4321" s="1" t="s">
        <v>1947</v>
      </c>
      <c r="L4321" s="1" t="s">
        <v>10732</v>
      </c>
      <c r="M4321" s="1" t="s">
        <v>2247</v>
      </c>
      <c r="N4321" s="1" t="s">
        <v>1957</v>
      </c>
      <c r="O4321" s="3">
        <v>141</v>
      </c>
      <c r="P4321">
        <v>8</v>
      </c>
      <c r="Q4321" s="3">
        <v>1128</v>
      </c>
      <c r="R4321" s="1" t="s">
        <v>1958</v>
      </c>
      <c r="S4321" s="3">
        <v>115</v>
      </c>
      <c r="T4321">
        <v>10</v>
      </c>
      <c r="U4321" t="str">
        <f>IF(Ecommerce_Sales[[#This Row],[Delivery_Time_Days]]&gt;7,"Delay",IF(Ecommerce_Sales[[#This Row],[Delivery_Time_Days]] = 0,"No delivery",IF(Ecommerce_Sales[[#This Row],[Delivery_Time_Days]]&lt;=7,"On-time")))</f>
        <v>Delay</v>
      </c>
      <c r="V4321" s="7">
        <f>Ecommerce_Sales[[#This Row],[Profit]]/Ecommerce_Sales[[#This Row],[Total_Price]]</f>
        <v>0.149822695035461</v>
      </c>
      <c r="W4321" s="3">
        <v>169</v>
      </c>
      <c r="X4321" s="3"/>
    </row>
    <row r="4322" spans="1:24" x14ac:dyDescent="0.25">
      <c r="A4322" s="1" t="s">
        <v>10733</v>
      </c>
      <c r="B4322" s="1" t="s">
        <v>1614</v>
      </c>
      <c r="C4322" s="1" t="s">
        <v>1615</v>
      </c>
      <c r="D4322" s="1" t="s">
        <v>5261</v>
      </c>
      <c r="E4322" s="1" t="s">
        <v>1981</v>
      </c>
      <c r="F4322" s="2">
        <v>45210</v>
      </c>
      <c r="G4322" s="2">
        <v>45165</v>
      </c>
      <c r="H4322" s="2" t="str">
        <f>TEXT(Ecommerce_Sales[[#This Row],[Order_Date]],"mmmm")</f>
        <v>August</v>
      </c>
      <c r="I4322" s="2" t="str">
        <f>TEXT(Ecommerce_Sales[[#This Row],[Order_Date]],"yyyy")</f>
        <v>2023</v>
      </c>
      <c r="J4322" s="2" t="str">
        <f>TEXT(Ecommerce_Sales[[#This Row],[Order_Date]],"mmmm")</f>
        <v>August</v>
      </c>
      <c r="K4322" s="1" t="s">
        <v>1947</v>
      </c>
      <c r="L4322" s="1" t="s">
        <v>5788</v>
      </c>
      <c r="M4322" s="1" t="s">
        <v>2065</v>
      </c>
      <c r="N4322" s="1" t="s">
        <v>1978</v>
      </c>
      <c r="O4322" s="3">
        <v>905</v>
      </c>
      <c r="P4322">
        <v>5</v>
      </c>
      <c r="Q4322" s="3">
        <v>4526</v>
      </c>
      <c r="R4322" s="1" t="s">
        <v>1958</v>
      </c>
      <c r="S4322" s="3">
        <v>254</v>
      </c>
      <c r="T4322">
        <v>4</v>
      </c>
      <c r="U4322" t="str">
        <f>IF(Ecommerce_Sales[[#This Row],[Delivery_Time_Days]]&gt;7,"Delay",IF(Ecommerce_Sales[[#This Row],[Delivery_Time_Days]] = 0,"No delivery",IF(Ecommerce_Sales[[#This Row],[Delivery_Time_Days]]&lt;=7,"On-time")))</f>
        <v>On-time</v>
      </c>
      <c r="V4322" s="7">
        <f>Ecommerce_Sales[[#This Row],[Profit]]/Ecommerce_Sales[[#This Row],[Total_Price]]</f>
        <v>0.34997790543526291</v>
      </c>
      <c r="W4322" s="3">
        <v>1584</v>
      </c>
      <c r="X4322" s="3"/>
    </row>
    <row r="4323" spans="1:24" x14ac:dyDescent="0.25">
      <c r="A4323" s="1" t="s">
        <v>10734</v>
      </c>
      <c r="B4323" s="1" t="s">
        <v>1810</v>
      </c>
      <c r="C4323" s="1" t="s">
        <v>1811</v>
      </c>
      <c r="D4323" s="1" t="s">
        <v>5444</v>
      </c>
      <c r="E4323" s="1" t="s">
        <v>1954</v>
      </c>
      <c r="F4323" s="2">
        <v>45422</v>
      </c>
      <c r="G4323" s="2">
        <v>45107</v>
      </c>
      <c r="H4323" s="2" t="str">
        <f>TEXT(Ecommerce_Sales[[#This Row],[Order_Date]],"mmmm")</f>
        <v>June</v>
      </c>
      <c r="I4323" s="2" t="str">
        <f>TEXT(Ecommerce_Sales[[#This Row],[Order_Date]],"yyyy")</f>
        <v>2023</v>
      </c>
      <c r="J4323" s="2" t="str">
        <f>TEXT(Ecommerce_Sales[[#This Row],[Order_Date]],"mmmm")</f>
        <v>June</v>
      </c>
      <c r="K4323" s="1" t="s">
        <v>1947</v>
      </c>
      <c r="L4323" s="1" t="s">
        <v>3729</v>
      </c>
      <c r="M4323" s="1" t="s">
        <v>2065</v>
      </c>
      <c r="N4323" s="1" t="s">
        <v>1978</v>
      </c>
      <c r="O4323" s="3">
        <v>1045</v>
      </c>
      <c r="P4323">
        <v>2</v>
      </c>
      <c r="Q4323" s="3">
        <v>2090</v>
      </c>
      <c r="R4323" s="1" t="s">
        <v>1958</v>
      </c>
      <c r="S4323" s="3">
        <v>301</v>
      </c>
      <c r="T4323">
        <v>10</v>
      </c>
      <c r="U4323" t="str">
        <f>IF(Ecommerce_Sales[[#This Row],[Delivery_Time_Days]]&gt;7,"Delay",IF(Ecommerce_Sales[[#This Row],[Delivery_Time_Days]] = 0,"No delivery",IF(Ecommerce_Sales[[#This Row],[Delivery_Time_Days]]&lt;=7,"On-time")))</f>
        <v>Delay</v>
      </c>
      <c r="V4323" s="7">
        <f>Ecommerce_Sales[[#This Row],[Profit]]/Ecommerce_Sales[[#This Row],[Total_Price]]</f>
        <v>0.35023923444976074</v>
      </c>
      <c r="W4323" s="3">
        <v>732</v>
      </c>
      <c r="X4323" s="3"/>
    </row>
    <row r="4324" spans="1:24" x14ac:dyDescent="0.25">
      <c r="A4324" s="1" t="s">
        <v>10735</v>
      </c>
      <c r="B4324" s="1" t="s">
        <v>867</v>
      </c>
      <c r="C4324" s="1" t="s">
        <v>868</v>
      </c>
      <c r="D4324" s="1" t="s">
        <v>2158</v>
      </c>
      <c r="E4324" s="1" t="s">
        <v>2005</v>
      </c>
      <c r="F4324" s="2">
        <v>45451</v>
      </c>
      <c r="G4324" s="2">
        <v>45401</v>
      </c>
      <c r="H4324" s="2" t="str">
        <f>TEXT(Ecommerce_Sales[[#This Row],[Order_Date]],"mmmm")</f>
        <v>April</v>
      </c>
      <c r="I4324" s="2" t="str">
        <f>TEXT(Ecommerce_Sales[[#This Row],[Order_Date]],"yyyy")</f>
        <v>2024</v>
      </c>
      <c r="J4324" s="2" t="str">
        <f>TEXT(Ecommerce_Sales[[#This Row],[Order_Date]],"mmmm")</f>
        <v>April</v>
      </c>
      <c r="K4324" s="1" t="s">
        <v>1947</v>
      </c>
      <c r="L4324" s="1" t="s">
        <v>10736</v>
      </c>
      <c r="M4324" s="1" t="s">
        <v>1998</v>
      </c>
      <c r="N4324" s="1" t="s">
        <v>1973</v>
      </c>
      <c r="O4324" s="3">
        <v>220</v>
      </c>
      <c r="P4324">
        <v>1</v>
      </c>
      <c r="Q4324" s="3">
        <v>220</v>
      </c>
      <c r="R4324" s="1" t="s">
        <v>1958</v>
      </c>
      <c r="S4324" s="3">
        <v>13</v>
      </c>
      <c r="T4324">
        <v>9</v>
      </c>
      <c r="U4324" t="str">
        <f>IF(Ecommerce_Sales[[#This Row],[Delivery_Time_Days]]&gt;7,"Delay",IF(Ecommerce_Sales[[#This Row],[Delivery_Time_Days]] = 0,"No delivery",IF(Ecommerce_Sales[[#This Row],[Delivery_Time_Days]]&lt;=7,"On-time")))</f>
        <v>Delay</v>
      </c>
      <c r="V4324" s="7">
        <f>Ecommerce_Sales[[#This Row],[Profit]]/Ecommerce_Sales[[#This Row],[Total_Price]]</f>
        <v>0.3</v>
      </c>
      <c r="W4324" s="3">
        <v>66</v>
      </c>
      <c r="X4324" s="3"/>
    </row>
    <row r="4325" spans="1:24" x14ac:dyDescent="0.25">
      <c r="A4325" s="1" t="s">
        <v>10737</v>
      </c>
      <c r="B4325" s="1" t="s">
        <v>276</v>
      </c>
      <c r="C4325" s="1" t="s">
        <v>277</v>
      </c>
      <c r="D4325" s="1" t="s">
        <v>2210</v>
      </c>
      <c r="E4325" s="1" t="s">
        <v>2005</v>
      </c>
      <c r="F4325" s="2">
        <v>45228</v>
      </c>
      <c r="G4325" s="2">
        <v>45045</v>
      </c>
      <c r="H4325" s="2" t="str">
        <f>TEXT(Ecommerce_Sales[[#This Row],[Order_Date]],"mmmm")</f>
        <v>April</v>
      </c>
      <c r="I4325" s="2" t="str">
        <f>TEXT(Ecommerce_Sales[[#This Row],[Order_Date]],"yyyy")</f>
        <v>2023</v>
      </c>
      <c r="J4325" s="2" t="str">
        <f>TEXT(Ecommerce_Sales[[#This Row],[Order_Date]],"mmmm")</f>
        <v>April</v>
      </c>
      <c r="K4325" s="1" t="s">
        <v>1947</v>
      </c>
      <c r="L4325" s="1" t="s">
        <v>10738</v>
      </c>
      <c r="M4325" s="1" t="s">
        <v>2065</v>
      </c>
      <c r="N4325" s="1" t="s">
        <v>1978</v>
      </c>
      <c r="O4325" s="3">
        <v>457</v>
      </c>
      <c r="P4325">
        <v>1</v>
      </c>
      <c r="Q4325" s="3">
        <v>457</v>
      </c>
      <c r="R4325" s="1" t="s">
        <v>1958</v>
      </c>
      <c r="S4325" s="3">
        <v>37</v>
      </c>
      <c r="T4325">
        <v>10</v>
      </c>
      <c r="U4325" t="str">
        <f>IF(Ecommerce_Sales[[#This Row],[Delivery_Time_Days]]&gt;7,"Delay",IF(Ecommerce_Sales[[#This Row],[Delivery_Time_Days]] = 0,"No delivery",IF(Ecommerce_Sales[[#This Row],[Delivery_Time_Days]]&lt;=7,"On-time")))</f>
        <v>Delay</v>
      </c>
      <c r="V4325" s="7">
        <f>Ecommerce_Sales[[#This Row],[Profit]]/Ecommerce_Sales[[#This Row],[Total_Price]]</f>
        <v>0.35010940919037198</v>
      </c>
      <c r="W4325" s="3">
        <v>160</v>
      </c>
      <c r="X4325" s="3"/>
    </row>
    <row r="4326" spans="1:24" x14ac:dyDescent="0.25">
      <c r="A4326" s="1" t="s">
        <v>10739</v>
      </c>
      <c r="B4326" s="1" t="s">
        <v>92</v>
      </c>
      <c r="C4326" s="1" t="s">
        <v>93</v>
      </c>
      <c r="D4326" s="1" t="s">
        <v>6825</v>
      </c>
      <c r="E4326" s="1" t="s">
        <v>1961</v>
      </c>
      <c r="F4326" s="2">
        <v>45313</v>
      </c>
      <c r="G4326" s="2">
        <v>45253</v>
      </c>
      <c r="H4326" s="2" t="str">
        <f>TEXT(Ecommerce_Sales[[#This Row],[Order_Date]],"mmmm")</f>
        <v>November</v>
      </c>
      <c r="I4326" s="2" t="str">
        <f>TEXT(Ecommerce_Sales[[#This Row],[Order_Date]],"yyyy")</f>
        <v>2023</v>
      </c>
      <c r="J4326" s="2" t="str">
        <f>TEXT(Ecommerce_Sales[[#This Row],[Order_Date]],"mmmm")</f>
        <v>November</v>
      </c>
      <c r="K4326" s="1" t="s">
        <v>1947</v>
      </c>
      <c r="L4326" s="1" t="s">
        <v>10740</v>
      </c>
      <c r="M4326" s="1" t="s">
        <v>1998</v>
      </c>
      <c r="N4326" s="1" t="s">
        <v>1973</v>
      </c>
      <c r="O4326" s="3">
        <v>89</v>
      </c>
      <c r="P4326">
        <v>7</v>
      </c>
      <c r="Q4326" s="3">
        <v>623</v>
      </c>
      <c r="R4326" s="1" t="s">
        <v>1958</v>
      </c>
      <c r="S4326" s="3">
        <v>87</v>
      </c>
      <c r="T4326">
        <v>7</v>
      </c>
      <c r="U4326" t="str">
        <f>IF(Ecommerce_Sales[[#This Row],[Delivery_Time_Days]]&gt;7,"Delay",IF(Ecommerce_Sales[[#This Row],[Delivery_Time_Days]] = 0,"No delivery",IF(Ecommerce_Sales[[#This Row],[Delivery_Time_Days]]&lt;=7,"On-time")))</f>
        <v>On-time</v>
      </c>
      <c r="V4326" s="7">
        <f>Ecommerce_Sales[[#This Row],[Profit]]/Ecommerce_Sales[[#This Row],[Total_Price]]</f>
        <v>0.3001605136436597</v>
      </c>
      <c r="W4326" s="3">
        <v>187</v>
      </c>
      <c r="X4326" s="3"/>
    </row>
    <row r="4327" spans="1:24" x14ac:dyDescent="0.25">
      <c r="A4327" s="1" t="s">
        <v>10741</v>
      </c>
      <c r="B4327" s="1" t="s">
        <v>192</v>
      </c>
      <c r="C4327" s="1" t="s">
        <v>193</v>
      </c>
      <c r="D4327" s="1" t="s">
        <v>3557</v>
      </c>
      <c r="E4327" s="1" t="s">
        <v>1954</v>
      </c>
      <c r="F4327" s="2">
        <v>45616</v>
      </c>
      <c r="G4327" s="2">
        <v>45040</v>
      </c>
      <c r="H4327" s="2" t="str">
        <f>TEXT(Ecommerce_Sales[[#This Row],[Order_Date]],"mmmm")</f>
        <v>April</v>
      </c>
      <c r="I4327" s="2" t="str">
        <f>TEXT(Ecommerce_Sales[[#This Row],[Order_Date]],"yyyy")</f>
        <v>2023</v>
      </c>
      <c r="J4327" s="2" t="str">
        <f>TEXT(Ecommerce_Sales[[#This Row],[Order_Date]],"mmmm")</f>
        <v>April</v>
      </c>
      <c r="K4327" s="1" t="s">
        <v>1986</v>
      </c>
      <c r="L4327" s="1" t="s">
        <v>7428</v>
      </c>
      <c r="M4327" s="1" t="s">
        <v>1972</v>
      </c>
      <c r="N4327" s="1" t="s">
        <v>1973</v>
      </c>
      <c r="O4327" s="3">
        <v>319</v>
      </c>
      <c r="P4327">
        <v>2</v>
      </c>
      <c r="Q4327" s="3">
        <v>638</v>
      </c>
      <c r="R4327" s="1" t="s">
        <v>1958</v>
      </c>
      <c r="S4327" s="3">
        <v>54</v>
      </c>
      <c r="U4327" t="str">
        <f>IF(Ecommerce_Sales[[#This Row],[Delivery_Time_Days]]&gt;7,"Delay",IF(Ecommerce_Sales[[#This Row],[Delivery_Time_Days]] = 0,"No delivery",IF(Ecommerce_Sales[[#This Row],[Delivery_Time_Days]]&lt;=7,"On-time")))</f>
        <v>No delivery</v>
      </c>
      <c r="V4327" s="7">
        <f>Ecommerce_Sales[[#This Row],[Profit]]/Ecommerce_Sales[[#This Row],[Total_Price]]</f>
        <v>0.30094043887147337</v>
      </c>
      <c r="W4327" s="3">
        <v>192</v>
      </c>
      <c r="X4327" s="3"/>
    </row>
    <row r="4328" spans="1:24" x14ac:dyDescent="0.25">
      <c r="A4328" s="1" t="s">
        <v>10742</v>
      </c>
      <c r="B4328" s="1" t="s">
        <v>1637</v>
      </c>
      <c r="C4328" s="1" t="s">
        <v>1638</v>
      </c>
      <c r="D4328" s="1" t="s">
        <v>6104</v>
      </c>
      <c r="E4328" s="1" t="s">
        <v>1981</v>
      </c>
      <c r="F4328" s="2">
        <v>44936</v>
      </c>
      <c r="G4328" s="2">
        <v>45009</v>
      </c>
      <c r="H4328" s="2" t="str">
        <f>TEXT(Ecommerce_Sales[[#This Row],[Order_Date]],"mmmm")</f>
        <v>March</v>
      </c>
      <c r="I4328" s="2" t="str">
        <f>TEXT(Ecommerce_Sales[[#This Row],[Order_Date]],"yyyy")</f>
        <v>2023</v>
      </c>
      <c r="J4328" s="2" t="str">
        <f>TEXT(Ecommerce_Sales[[#This Row],[Order_Date]],"mmmm")</f>
        <v>March</v>
      </c>
      <c r="K4328" s="1" t="s">
        <v>1947</v>
      </c>
      <c r="L4328" s="1" t="s">
        <v>5908</v>
      </c>
      <c r="M4328" s="1" t="s">
        <v>2043</v>
      </c>
      <c r="N4328" s="1" t="s">
        <v>1989</v>
      </c>
      <c r="O4328" s="3">
        <v>590</v>
      </c>
      <c r="P4328">
        <v>3</v>
      </c>
      <c r="Q4328" s="3">
        <v>1770</v>
      </c>
      <c r="R4328" s="1" t="s">
        <v>1958</v>
      </c>
      <c r="S4328" s="3">
        <v>248</v>
      </c>
      <c r="T4328">
        <v>9</v>
      </c>
      <c r="U4328" t="str">
        <f>IF(Ecommerce_Sales[[#This Row],[Delivery_Time_Days]]&gt;7,"Delay",IF(Ecommerce_Sales[[#This Row],[Delivery_Time_Days]] = 0,"No delivery",IF(Ecommerce_Sales[[#This Row],[Delivery_Time_Days]]&lt;=7,"On-time")))</f>
        <v>Delay</v>
      </c>
      <c r="V4328" s="7">
        <f>Ecommerce_Sales[[#This Row],[Profit]]/Ecommerce_Sales[[#This Row],[Total_Price]]</f>
        <v>0.2497175141242938</v>
      </c>
      <c r="W4328" s="3">
        <v>442</v>
      </c>
      <c r="X4328" s="3"/>
    </row>
    <row r="4329" spans="1:24" x14ac:dyDescent="0.25">
      <c r="A4329" s="1" t="s">
        <v>10743</v>
      </c>
      <c r="B4329" s="1" t="s">
        <v>1289</v>
      </c>
      <c r="C4329" s="1" t="s">
        <v>1290</v>
      </c>
      <c r="D4329" s="1" t="s">
        <v>7139</v>
      </c>
      <c r="E4329" s="1" t="s">
        <v>1981</v>
      </c>
      <c r="F4329" s="2">
        <v>45436</v>
      </c>
      <c r="G4329" s="2">
        <v>45164</v>
      </c>
      <c r="H4329" s="2" t="str">
        <f>TEXT(Ecommerce_Sales[[#This Row],[Order_Date]],"mmmm")</f>
        <v>August</v>
      </c>
      <c r="I4329" s="2" t="str">
        <f>TEXT(Ecommerce_Sales[[#This Row],[Order_Date]],"yyyy")</f>
        <v>2023</v>
      </c>
      <c r="J4329" s="2" t="str">
        <f>TEXT(Ecommerce_Sales[[#This Row],[Order_Date]],"mmmm")</f>
        <v>August</v>
      </c>
      <c r="K4329" s="1" t="s">
        <v>1947</v>
      </c>
      <c r="L4329" s="1" t="s">
        <v>10744</v>
      </c>
      <c r="M4329" s="1" t="s">
        <v>2043</v>
      </c>
      <c r="N4329" s="1" t="s">
        <v>1989</v>
      </c>
      <c r="O4329" s="3">
        <v>315</v>
      </c>
      <c r="P4329">
        <v>6</v>
      </c>
      <c r="Q4329" s="3">
        <v>1890</v>
      </c>
      <c r="R4329" s="1" t="s">
        <v>1951</v>
      </c>
      <c r="S4329" s="3">
        <v>183</v>
      </c>
      <c r="T4329">
        <v>5</v>
      </c>
      <c r="U4329" t="str">
        <f>IF(Ecommerce_Sales[[#This Row],[Delivery_Time_Days]]&gt;7,"Delay",IF(Ecommerce_Sales[[#This Row],[Delivery_Time_Days]] = 0,"No delivery",IF(Ecommerce_Sales[[#This Row],[Delivery_Time_Days]]&lt;=7,"On-time")))</f>
        <v>On-time</v>
      </c>
      <c r="V4329" s="7">
        <f>Ecommerce_Sales[[#This Row],[Profit]]/Ecommerce_Sales[[#This Row],[Total_Price]]</f>
        <v>0.24973544973544973</v>
      </c>
      <c r="W4329" s="3">
        <v>472</v>
      </c>
      <c r="X4329" s="3"/>
    </row>
    <row r="4330" spans="1:24" x14ac:dyDescent="0.25">
      <c r="A4330" s="1" t="s">
        <v>10745</v>
      </c>
      <c r="B4330" s="1" t="s">
        <v>330</v>
      </c>
      <c r="C4330" s="1" t="s">
        <v>331</v>
      </c>
      <c r="D4330" s="1" t="s">
        <v>7997</v>
      </c>
      <c r="E4330" s="1" t="s">
        <v>1954</v>
      </c>
      <c r="F4330" s="2">
        <v>45306</v>
      </c>
      <c r="G4330" s="2">
        <v>45125</v>
      </c>
      <c r="H4330" s="2" t="str">
        <f>TEXT(Ecommerce_Sales[[#This Row],[Order_Date]],"mmmm")</f>
        <v>July</v>
      </c>
      <c r="I4330" s="2" t="str">
        <f>TEXT(Ecommerce_Sales[[#This Row],[Order_Date]],"yyyy")</f>
        <v>2023</v>
      </c>
      <c r="J4330" s="2" t="str">
        <f>TEXT(Ecommerce_Sales[[#This Row],[Order_Date]],"mmmm")</f>
        <v>July</v>
      </c>
      <c r="K4330" s="1" t="s">
        <v>1947</v>
      </c>
      <c r="L4330" s="1" t="s">
        <v>10746</v>
      </c>
      <c r="M4330" s="1" t="s">
        <v>1963</v>
      </c>
      <c r="N4330" s="1" t="s">
        <v>1957</v>
      </c>
      <c r="O4330" s="3">
        <v>1037</v>
      </c>
      <c r="P4330">
        <v>6</v>
      </c>
      <c r="Q4330" s="3">
        <v>6220</v>
      </c>
      <c r="R4330" s="1" t="s">
        <v>1958</v>
      </c>
      <c r="S4330" s="3">
        <v>686</v>
      </c>
      <c r="T4330">
        <v>8</v>
      </c>
      <c r="U4330" t="str">
        <f>IF(Ecommerce_Sales[[#This Row],[Delivery_Time_Days]]&gt;7,"Delay",IF(Ecommerce_Sales[[#This Row],[Delivery_Time_Days]] = 0,"No delivery",IF(Ecommerce_Sales[[#This Row],[Delivery_Time_Days]]&lt;=7,"On-time")))</f>
        <v>Delay</v>
      </c>
      <c r="V4330" s="7">
        <f>Ecommerce_Sales[[#This Row],[Profit]]/Ecommerce_Sales[[#This Row],[Total_Price]]</f>
        <v>0.15</v>
      </c>
      <c r="W4330" s="3">
        <v>933</v>
      </c>
      <c r="X4330" s="3"/>
    </row>
    <row r="4331" spans="1:24" x14ac:dyDescent="0.25">
      <c r="A4331" s="1" t="s">
        <v>10747</v>
      </c>
      <c r="B4331" s="1" t="s">
        <v>1250</v>
      </c>
      <c r="C4331" s="1" t="s">
        <v>1251</v>
      </c>
      <c r="D4331" s="1" t="s">
        <v>4025</v>
      </c>
      <c r="E4331" s="1" t="s">
        <v>1966</v>
      </c>
      <c r="F4331" s="2">
        <v>45481</v>
      </c>
      <c r="G4331" s="2">
        <v>45146</v>
      </c>
      <c r="H4331" s="2" t="str">
        <f>TEXT(Ecommerce_Sales[[#This Row],[Order_Date]],"mmmm")</f>
        <v>August</v>
      </c>
      <c r="I4331" s="2" t="str">
        <f>TEXT(Ecommerce_Sales[[#This Row],[Order_Date]],"yyyy")</f>
        <v>2023</v>
      </c>
      <c r="J4331" s="2" t="str">
        <f>TEXT(Ecommerce_Sales[[#This Row],[Order_Date]],"mmmm")</f>
        <v>August</v>
      </c>
      <c r="K4331" s="1" t="s">
        <v>1992</v>
      </c>
      <c r="L4331" s="1" t="s">
        <v>10748</v>
      </c>
      <c r="M4331" s="1" t="s">
        <v>1977</v>
      </c>
      <c r="N4331" s="1" t="s">
        <v>1978</v>
      </c>
      <c r="O4331" s="3">
        <v>305</v>
      </c>
      <c r="P4331">
        <v>6</v>
      </c>
      <c r="Q4331" s="3">
        <v>1828</v>
      </c>
      <c r="R4331" s="1" t="s">
        <v>1958</v>
      </c>
      <c r="S4331" s="3">
        <v>110</v>
      </c>
      <c r="U4331" t="str">
        <f>IF(Ecommerce_Sales[[#This Row],[Delivery_Time_Days]]&gt;7,"Delay",IF(Ecommerce_Sales[[#This Row],[Delivery_Time_Days]] = 0,"No delivery",IF(Ecommerce_Sales[[#This Row],[Delivery_Time_Days]]&lt;=7,"On-time")))</f>
        <v>No delivery</v>
      </c>
      <c r="V4331" s="7">
        <f>Ecommerce_Sales[[#This Row],[Profit]]/Ecommerce_Sales[[#This Row],[Total_Price]]</f>
        <v>0.35010940919037198</v>
      </c>
      <c r="W4331" s="3">
        <v>640</v>
      </c>
      <c r="X4331" s="3"/>
    </row>
    <row r="4332" spans="1:24" x14ac:dyDescent="0.25">
      <c r="A4332" s="1" t="s">
        <v>10749</v>
      </c>
      <c r="B4332" s="1" t="s">
        <v>124</v>
      </c>
      <c r="C4332" s="1" t="s">
        <v>125</v>
      </c>
      <c r="D4332" s="1" t="s">
        <v>2702</v>
      </c>
      <c r="E4332" s="1" t="s">
        <v>1954</v>
      </c>
      <c r="F4332" s="2">
        <v>44985</v>
      </c>
      <c r="G4332" s="2">
        <v>45657</v>
      </c>
      <c r="H4332" s="2" t="str">
        <f>TEXT(Ecommerce_Sales[[#This Row],[Order_Date]],"mmmm")</f>
        <v>December</v>
      </c>
      <c r="I4332" s="2" t="str">
        <f>TEXT(Ecommerce_Sales[[#This Row],[Order_Date]],"yyyy")</f>
        <v>2024</v>
      </c>
      <c r="J4332" s="2" t="str">
        <f>TEXT(Ecommerce_Sales[[#This Row],[Order_Date]],"mmmm")</f>
        <v>December</v>
      </c>
      <c r="K4332" s="1" t="s">
        <v>1947</v>
      </c>
      <c r="L4332" s="1" t="s">
        <v>8027</v>
      </c>
      <c r="M4332" s="1" t="s">
        <v>1968</v>
      </c>
      <c r="N4332" s="1" t="s">
        <v>1957</v>
      </c>
      <c r="O4332" s="3">
        <v>414</v>
      </c>
      <c r="P4332">
        <v>6</v>
      </c>
      <c r="Q4332" s="3">
        <v>2486</v>
      </c>
      <c r="R4332" s="1" t="s">
        <v>1958</v>
      </c>
      <c r="S4332" s="3">
        <v>233</v>
      </c>
      <c r="T4332">
        <v>4</v>
      </c>
      <c r="U4332" t="str">
        <f>IF(Ecommerce_Sales[[#This Row],[Delivery_Time_Days]]&gt;7,"Delay",IF(Ecommerce_Sales[[#This Row],[Delivery_Time_Days]] = 0,"No delivery",IF(Ecommerce_Sales[[#This Row],[Delivery_Time_Days]]&lt;=7,"On-time")))</f>
        <v>On-time</v>
      </c>
      <c r="V4332" s="7">
        <f>Ecommerce_Sales[[#This Row],[Profit]]/Ecommerce_Sales[[#This Row],[Total_Price]]</f>
        <v>0.15004022526146421</v>
      </c>
      <c r="W4332" s="3">
        <v>373</v>
      </c>
      <c r="X4332" s="3"/>
    </row>
    <row r="4333" spans="1:24" x14ac:dyDescent="0.25">
      <c r="A4333" s="1" t="s">
        <v>10750</v>
      </c>
      <c r="B4333" s="1" t="s">
        <v>148</v>
      </c>
      <c r="C4333" s="1" t="s">
        <v>149</v>
      </c>
      <c r="D4333" s="1" t="s">
        <v>6393</v>
      </c>
      <c r="E4333" s="1" t="s">
        <v>2005</v>
      </c>
      <c r="F4333" s="2">
        <v>45233</v>
      </c>
      <c r="G4333" s="2">
        <v>45282</v>
      </c>
      <c r="H4333" s="2" t="str">
        <f>TEXT(Ecommerce_Sales[[#This Row],[Order_Date]],"mmmm")</f>
        <v>December</v>
      </c>
      <c r="I4333" s="2" t="str">
        <f>TEXT(Ecommerce_Sales[[#This Row],[Order_Date]],"yyyy")</f>
        <v>2023</v>
      </c>
      <c r="J4333" s="2" t="str">
        <f>TEXT(Ecommerce_Sales[[#This Row],[Order_Date]],"mmmm")</f>
        <v>December</v>
      </c>
      <c r="K4333" s="1" t="s">
        <v>1947</v>
      </c>
      <c r="L4333" s="1" t="s">
        <v>8049</v>
      </c>
      <c r="M4333" s="1" t="s">
        <v>2079</v>
      </c>
      <c r="N4333" s="1" t="s">
        <v>1973</v>
      </c>
      <c r="O4333" s="3">
        <v>791</v>
      </c>
      <c r="P4333">
        <v>4</v>
      </c>
      <c r="Q4333" s="3">
        <v>3164</v>
      </c>
      <c r="R4333" s="1" t="s">
        <v>1951</v>
      </c>
      <c r="S4333" s="3">
        <v>188</v>
      </c>
      <c r="T4333">
        <v>4</v>
      </c>
      <c r="U4333" t="str">
        <f>IF(Ecommerce_Sales[[#This Row],[Delivery_Time_Days]]&gt;7,"Delay",IF(Ecommerce_Sales[[#This Row],[Delivery_Time_Days]] = 0,"No delivery",IF(Ecommerce_Sales[[#This Row],[Delivery_Time_Days]]&lt;=7,"On-time")))</f>
        <v>On-time</v>
      </c>
      <c r="V4333" s="7">
        <f>Ecommerce_Sales[[#This Row],[Profit]]/Ecommerce_Sales[[#This Row],[Total_Price]]</f>
        <v>0.29993678887484199</v>
      </c>
      <c r="W4333" s="3">
        <v>949</v>
      </c>
      <c r="X4333" s="3"/>
    </row>
    <row r="4334" spans="1:24" x14ac:dyDescent="0.25">
      <c r="A4334" s="1" t="s">
        <v>10751</v>
      </c>
      <c r="B4334" s="1" t="s">
        <v>1266</v>
      </c>
      <c r="C4334" s="1" t="s">
        <v>1267</v>
      </c>
      <c r="D4334" s="1" t="s">
        <v>3694</v>
      </c>
      <c r="E4334" s="1" t="s">
        <v>1954</v>
      </c>
      <c r="F4334" s="2">
        <v>45606</v>
      </c>
      <c r="G4334" s="2">
        <v>45440</v>
      </c>
      <c r="H4334" s="2" t="str">
        <f>TEXT(Ecommerce_Sales[[#This Row],[Order_Date]],"mmmm")</f>
        <v>May</v>
      </c>
      <c r="I4334" s="2" t="str">
        <f>TEXT(Ecommerce_Sales[[#This Row],[Order_Date]],"yyyy")</f>
        <v>2024</v>
      </c>
      <c r="J4334" s="2" t="str">
        <f>TEXT(Ecommerce_Sales[[#This Row],[Order_Date]],"mmmm")</f>
        <v>May</v>
      </c>
      <c r="K4334" s="1" t="s">
        <v>1947</v>
      </c>
      <c r="L4334" s="1" t="s">
        <v>10752</v>
      </c>
      <c r="M4334" s="1" t="s">
        <v>2026</v>
      </c>
      <c r="N4334" s="1" t="s">
        <v>1978</v>
      </c>
      <c r="O4334" s="3">
        <v>511</v>
      </c>
      <c r="P4334">
        <v>1</v>
      </c>
      <c r="Q4334" s="3">
        <v>511</v>
      </c>
      <c r="R4334" s="1" t="s">
        <v>1958</v>
      </c>
      <c r="S4334" s="3">
        <v>29</v>
      </c>
      <c r="T4334">
        <v>7</v>
      </c>
      <c r="U4334" t="str">
        <f>IF(Ecommerce_Sales[[#This Row],[Delivery_Time_Days]]&gt;7,"Delay",IF(Ecommerce_Sales[[#This Row],[Delivery_Time_Days]] = 0,"No delivery",IF(Ecommerce_Sales[[#This Row],[Delivery_Time_Days]]&lt;=7,"On-time")))</f>
        <v>On-time</v>
      </c>
      <c r="V4334" s="7">
        <f>Ecommerce_Sales[[#This Row],[Profit]]/Ecommerce_Sales[[#This Row],[Total_Price]]</f>
        <v>0.35029354207436397</v>
      </c>
      <c r="W4334" s="3">
        <v>179</v>
      </c>
      <c r="X4334" s="3"/>
    </row>
    <row r="4335" spans="1:24" x14ac:dyDescent="0.25">
      <c r="A4335" s="1" t="s">
        <v>10753</v>
      </c>
      <c r="B4335" s="1" t="s">
        <v>1187</v>
      </c>
      <c r="C4335" s="1" t="s">
        <v>1188</v>
      </c>
      <c r="D4335" s="1" t="s">
        <v>2282</v>
      </c>
      <c r="E4335" s="1" t="s">
        <v>1946</v>
      </c>
      <c r="F4335" s="2">
        <v>45431</v>
      </c>
      <c r="G4335" s="2">
        <v>45474</v>
      </c>
      <c r="H4335" s="2" t="str">
        <f>TEXT(Ecommerce_Sales[[#This Row],[Order_Date]],"mmmm")</f>
        <v>July</v>
      </c>
      <c r="I4335" s="2" t="str">
        <f>TEXT(Ecommerce_Sales[[#This Row],[Order_Date]],"yyyy")</f>
        <v>2024</v>
      </c>
      <c r="J4335" s="2" t="str">
        <f>TEXT(Ecommerce_Sales[[#This Row],[Order_Date]],"mmmm")</f>
        <v>July</v>
      </c>
      <c r="K4335" s="1" t="s">
        <v>1947</v>
      </c>
      <c r="L4335" s="1" t="s">
        <v>8649</v>
      </c>
      <c r="M4335" s="1" t="s">
        <v>2026</v>
      </c>
      <c r="N4335" s="1" t="s">
        <v>1978</v>
      </c>
      <c r="O4335" s="3">
        <v>689</v>
      </c>
      <c r="P4335">
        <v>5</v>
      </c>
      <c r="Q4335" s="3">
        <v>3443</v>
      </c>
      <c r="R4335" s="1" t="s">
        <v>1958</v>
      </c>
      <c r="S4335" s="3">
        <v>413</v>
      </c>
      <c r="T4335">
        <v>3</v>
      </c>
      <c r="U4335" t="str">
        <f>IF(Ecommerce_Sales[[#This Row],[Delivery_Time_Days]]&gt;7,"Delay",IF(Ecommerce_Sales[[#This Row],[Delivery_Time_Days]] = 0,"No delivery",IF(Ecommerce_Sales[[#This Row],[Delivery_Time_Days]]&lt;=7,"On-time")))</f>
        <v>On-time</v>
      </c>
      <c r="V4335" s="7">
        <f>Ecommerce_Sales[[#This Row],[Profit]]/Ecommerce_Sales[[#This Row],[Total_Price]]</f>
        <v>0.34998547778100492</v>
      </c>
      <c r="W4335" s="3">
        <v>1205</v>
      </c>
      <c r="X4335" s="3"/>
    </row>
    <row r="4336" spans="1:24" x14ac:dyDescent="0.25">
      <c r="A4336" s="1" t="s">
        <v>10754</v>
      </c>
      <c r="B4336" s="1" t="s">
        <v>4</v>
      </c>
      <c r="C4336" s="1" t="s">
        <v>5</v>
      </c>
      <c r="D4336" s="1" t="s">
        <v>5776</v>
      </c>
      <c r="E4336" s="1" t="s">
        <v>1946</v>
      </c>
      <c r="F4336" s="2">
        <v>44962</v>
      </c>
      <c r="G4336" s="2">
        <v>45543</v>
      </c>
      <c r="H4336" s="2" t="str">
        <f>TEXT(Ecommerce_Sales[[#This Row],[Order_Date]],"mmmm")</f>
        <v>September</v>
      </c>
      <c r="I4336" s="2" t="str">
        <f>TEXT(Ecommerce_Sales[[#This Row],[Order_Date]],"yyyy")</f>
        <v>2024</v>
      </c>
      <c r="J4336" s="2" t="str">
        <f>TEXT(Ecommerce_Sales[[#This Row],[Order_Date]],"mmmm")</f>
        <v>September</v>
      </c>
      <c r="K4336" s="1" t="s">
        <v>1947</v>
      </c>
      <c r="L4336" s="1" t="s">
        <v>10755</v>
      </c>
      <c r="M4336" s="1" t="s">
        <v>2007</v>
      </c>
      <c r="N4336" s="1" t="s">
        <v>1973</v>
      </c>
      <c r="O4336" s="3">
        <v>991</v>
      </c>
      <c r="P4336">
        <v>1</v>
      </c>
      <c r="Q4336" s="3">
        <v>991</v>
      </c>
      <c r="R4336" s="1" t="s">
        <v>2016</v>
      </c>
      <c r="S4336" s="3">
        <v>122</v>
      </c>
      <c r="T4336">
        <v>10</v>
      </c>
      <c r="U4336" t="str">
        <f>IF(Ecommerce_Sales[[#This Row],[Delivery_Time_Days]]&gt;7,"Delay",IF(Ecommerce_Sales[[#This Row],[Delivery_Time_Days]] = 0,"No delivery",IF(Ecommerce_Sales[[#This Row],[Delivery_Time_Days]]&lt;=7,"On-time")))</f>
        <v>Delay</v>
      </c>
      <c r="V4336" s="7">
        <f>Ecommerce_Sales[[#This Row],[Profit]]/Ecommerce_Sales[[#This Row],[Total_Price]]</f>
        <v>0.29969727547931385</v>
      </c>
      <c r="W4336" s="3">
        <v>297</v>
      </c>
      <c r="X4336" s="3"/>
    </row>
    <row r="4337" spans="1:24" x14ac:dyDescent="0.25">
      <c r="A4337" s="1" t="s">
        <v>10756</v>
      </c>
      <c r="B4337" s="1" t="s">
        <v>515</v>
      </c>
      <c r="C4337" s="1" t="s">
        <v>587</v>
      </c>
      <c r="D4337" s="1" t="s">
        <v>2077</v>
      </c>
      <c r="E4337" s="1" t="s">
        <v>1946</v>
      </c>
      <c r="F4337" s="2">
        <v>45115</v>
      </c>
      <c r="G4337" s="2">
        <v>45618</v>
      </c>
      <c r="H4337" s="2" t="str">
        <f>TEXT(Ecommerce_Sales[[#This Row],[Order_Date]],"mmmm")</f>
        <v>November</v>
      </c>
      <c r="I4337" s="2" t="str">
        <f>TEXT(Ecommerce_Sales[[#This Row],[Order_Date]],"yyyy")</f>
        <v>2024</v>
      </c>
      <c r="J4337" s="2" t="str">
        <f>TEXT(Ecommerce_Sales[[#This Row],[Order_Date]],"mmmm")</f>
        <v>November</v>
      </c>
      <c r="K4337" s="1" t="s">
        <v>1986</v>
      </c>
      <c r="L4337" s="1" t="s">
        <v>10757</v>
      </c>
      <c r="M4337" s="1" t="s">
        <v>2002</v>
      </c>
      <c r="N4337" s="1" t="s">
        <v>1989</v>
      </c>
      <c r="O4337" s="3">
        <v>419</v>
      </c>
      <c r="P4337">
        <v>4</v>
      </c>
      <c r="Q4337" s="3">
        <v>1678</v>
      </c>
      <c r="R4337" s="1" t="s">
        <v>1958</v>
      </c>
      <c r="S4337" s="3">
        <v>126</v>
      </c>
      <c r="U4337" t="str">
        <f>IF(Ecommerce_Sales[[#This Row],[Delivery_Time_Days]]&gt;7,"Delay",IF(Ecommerce_Sales[[#This Row],[Delivery_Time_Days]] = 0,"No delivery",IF(Ecommerce_Sales[[#This Row],[Delivery_Time_Days]]&lt;=7,"On-time")))</f>
        <v>No delivery</v>
      </c>
      <c r="V4337" s="7">
        <f>Ecommerce_Sales[[#This Row],[Profit]]/Ecommerce_Sales[[#This Row],[Total_Price]]</f>
        <v>0.24970202622169249</v>
      </c>
      <c r="W4337" s="3">
        <v>419</v>
      </c>
      <c r="X4337" s="3"/>
    </row>
    <row r="4338" spans="1:24" x14ac:dyDescent="0.25">
      <c r="A4338" s="1" t="s">
        <v>10758</v>
      </c>
      <c r="B4338" s="1" t="s">
        <v>844</v>
      </c>
      <c r="C4338" s="1" t="s">
        <v>845</v>
      </c>
      <c r="D4338" s="1" t="s">
        <v>4802</v>
      </c>
      <c r="E4338" s="1" t="s">
        <v>1954</v>
      </c>
      <c r="F4338" s="2">
        <v>45646</v>
      </c>
      <c r="G4338" s="2">
        <v>45238</v>
      </c>
      <c r="H4338" s="2" t="str">
        <f>TEXT(Ecommerce_Sales[[#This Row],[Order_Date]],"mmmm")</f>
        <v>November</v>
      </c>
      <c r="I4338" s="2" t="str">
        <f>TEXT(Ecommerce_Sales[[#This Row],[Order_Date]],"yyyy")</f>
        <v>2023</v>
      </c>
      <c r="J4338" s="2" t="str">
        <f>TEXT(Ecommerce_Sales[[#This Row],[Order_Date]],"mmmm")</f>
        <v>November</v>
      </c>
      <c r="K4338" s="1" t="s">
        <v>1947</v>
      </c>
      <c r="L4338" s="1" t="s">
        <v>9830</v>
      </c>
      <c r="M4338" s="1" t="s">
        <v>2058</v>
      </c>
      <c r="N4338" s="1" t="s">
        <v>1950</v>
      </c>
      <c r="O4338" s="3">
        <v>651</v>
      </c>
      <c r="P4338">
        <v>7</v>
      </c>
      <c r="Q4338" s="3">
        <v>4556</v>
      </c>
      <c r="R4338" s="1" t="s">
        <v>1958</v>
      </c>
      <c r="S4338" s="3">
        <v>434</v>
      </c>
      <c r="T4338">
        <v>5</v>
      </c>
      <c r="U4338" t="str">
        <f>IF(Ecommerce_Sales[[#This Row],[Delivery_Time_Days]]&gt;7,"Delay",IF(Ecommerce_Sales[[#This Row],[Delivery_Time_Days]] = 0,"No delivery",IF(Ecommerce_Sales[[#This Row],[Delivery_Time_Days]]&lt;=7,"On-time")))</f>
        <v>On-time</v>
      </c>
      <c r="V4338" s="7">
        <f>Ecommerce_Sales[[#This Row],[Profit]]/Ecommerce_Sales[[#This Row],[Total_Price]]</f>
        <v>0.39991220368744512</v>
      </c>
      <c r="W4338" s="3">
        <v>1822</v>
      </c>
      <c r="X4338" s="3"/>
    </row>
    <row r="4339" spans="1:24" x14ac:dyDescent="0.25">
      <c r="A4339" s="1" t="s">
        <v>10759</v>
      </c>
      <c r="B4339" s="1" t="s">
        <v>610</v>
      </c>
      <c r="C4339" s="1" t="s">
        <v>611</v>
      </c>
      <c r="D4339" s="1" t="s">
        <v>8082</v>
      </c>
      <c r="E4339" s="1" t="s">
        <v>1954</v>
      </c>
      <c r="F4339" s="2">
        <v>45623</v>
      </c>
      <c r="G4339" s="2">
        <v>45306</v>
      </c>
      <c r="H4339" s="2" t="str">
        <f>TEXT(Ecommerce_Sales[[#This Row],[Order_Date]],"mmmm")</f>
        <v>January</v>
      </c>
      <c r="I4339" s="2" t="str">
        <f>TEXT(Ecommerce_Sales[[#This Row],[Order_Date]],"yyyy")</f>
        <v>2024</v>
      </c>
      <c r="J4339" s="2" t="str">
        <f>TEXT(Ecommerce_Sales[[#This Row],[Order_Date]],"mmmm")</f>
        <v>January</v>
      </c>
      <c r="K4339" s="1" t="s">
        <v>1947</v>
      </c>
      <c r="L4339" s="1" t="s">
        <v>10760</v>
      </c>
      <c r="M4339" s="1" t="s">
        <v>1972</v>
      </c>
      <c r="N4339" s="1" t="s">
        <v>1973</v>
      </c>
      <c r="O4339" s="3">
        <v>210</v>
      </c>
      <c r="P4339">
        <v>1</v>
      </c>
      <c r="Q4339" s="3">
        <v>210</v>
      </c>
      <c r="R4339" s="1" t="s">
        <v>1958</v>
      </c>
      <c r="S4339" s="3">
        <v>22</v>
      </c>
      <c r="T4339">
        <v>10</v>
      </c>
      <c r="U4339" t="str">
        <f>IF(Ecommerce_Sales[[#This Row],[Delivery_Time_Days]]&gt;7,"Delay",IF(Ecommerce_Sales[[#This Row],[Delivery_Time_Days]] = 0,"No delivery",IF(Ecommerce_Sales[[#This Row],[Delivery_Time_Days]]&lt;=7,"On-time")))</f>
        <v>Delay</v>
      </c>
      <c r="V4339" s="7">
        <f>Ecommerce_Sales[[#This Row],[Profit]]/Ecommerce_Sales[[#This Row],[Total_Price]]</f>
        <v>0.3</v>
      </c>
      <c r="W4339" s="3">
        <v>63</v>
      </c>
      <c r="X4339" s="3"/>
    </row>
    <row r="4340" spans="1:24" x14ac:dyDescent="0.25">
      <c r="A4340" s="1" t="s">
        <v>10761</v>
      </c>
      <c r="B4340" s="1" t="s">
        <v>104</v>
      </c>
      <c r="C4340" s="1" t="s">
        <v>105</v>
      </c>
      <c r="D4340" s="1" t="s">
        <v>4552</v>
      </c>
      <c r="E4340" s="1" t="s">
        <v>1966</v>
      </c>
      <c r="F4340" s="2">
        <v>45314</v>
      </c>
      <c r="G4340" s="2">
        <v>45332</v>
      </c>
      <c r="H4340" s="2" t="str">
        <f>TEXT(Ecommerce_Sales[[#This Row],[Order_Date]],"mmmm")</f>
        <v>February</v>
      </c>
      <c r="I4340" s="2" t="str">
        <f>TEXT(Ecommerce_Sales[[#This Row],[Order_Date]],"yyyy")</f>
        <v>2024</v>
      </c>
      <c r="J4340" s="2" t="str">
        <f>TEXT(Ecommerce_Sales[[#This Row],[Order_Date]],"mmmm")</f>
        <v>February</v>
      </c>
      <c r="K4340" s="1" t="s">
        <v>1947</v>
      </c>
      <c r="L4340" s="1" t="s">
        <v>9547</v>
      </c>
      <c r="M4340" s="1" t="s">
        <v>2030</v>
      </c>
      <c r="N4340" s="1" t="s">
        <v>1978</v>
      </c>
      <c r="O4340" s="3">
        <v>157</v>
      </c>
      <c r="P4340">
        <v>2</v>
      </c>
      <c r="Q4340" s="3">
        <v>314</v>
      </c>
      <c r="R4340" s="1" t="s">
        <v>1951</v>
      </c>
      <c r="S4340" s="3">
        <v>19</v>
      </c>
      <c r="T4340">
        <v>5</v>
      </c>
      <c r="U4340" t="str">
        <f>IF(Ecommerce_Sales[[#This Row],[Delivery_Time_Days]]&gt;7,"Delay",IF(Ecommerce_Sales[[#This Row],[Delivery_Time_Days]] = 0,"No delivery",IF(Ecommerce_Sales[[#This Row],[Delivery_Time_Days]]&lt;=7,"On-time")))</f>
        <v>On-time</v>
      </c>
      <c r="V4340" s="7">
        <f>Ecommerce_Sales[[#This Row],[Profit]]/Ecommerce_Sales[[#This Row],[Total_Price]]</f>
        <v>0.3503184713375796</v>
      </c>
      <c r="W4340" s="3">
        <v>110</v>
      </c>
      <c r="X4340" s="3"/>
    </row>
    <row r="4341" spans="1:24" x14ac:dyDescent="0.25">
      <c r="A4341" s="1" t="s">
        <v>10762</v>
      </c>
      <c r="B4341" s="1" t="s">
        <v>66</v>
      </c>
      <c r="C4341" s="1" t="s">
        <v>67</v>
      </c>
      <c r="D4341" s="1" t="s">
        <v>3681</v>
      </c>
      <c r="E4341" s="1" t="s">
        <v>1946</v>
      </c>
      <c r="F4341" s="2">
        <v>45392</v>
      </c>
      <c r="G4341" s="2">
        <v>45236</v>
      </c>
      <c r="H4341" s="2" t="str">
        <f>TEXT(Ecommerce_Sales[[#This Row],[Order_Date]],"mmmm")</f>
        <v>November</v>
      </c>
      <c r="I4341" s="2" t="str">
        <f>TEXT(Ecommerce_Sales[[#This Row],[Order_Date]],"yyyy")</f>
        <v>2023</v>
      </c>
      <c r="J4341" s="2" t="str">
        <f>TEXT(Ecommerce_Sales[[#This Row],[Order_Date]],"mmmm")</f>
        <v>November</v>
      </c>
      <c r="K4341" s="1" t="s">
        <v>1947</v>
      </c>
      <c r="L4341" s="1" t="s">
        <v>10763</v>
      </c>
      <c r="M4341" s="1" t="s">
        <v>2007</v>
      </c>
      <c r="N4341" s="1" t="s">
        <v>1973</v>
      </c>
      <c r="O4341" s="3">
        <v>358</v>
      </c>
      <c r="P4341">
        <v>7</v>
      </c>
      <c r="Q4341" s="3">
        <v>2509</v>
      </c>
      <c r="R4341" s="1" t="s">
        <v>1951</v>
      </c>
      <c r="S4341" s="3">
        <v>126</v>
      </c>
      <c r="T4341">
        <v>9</v>
      </c>
      <c r="U4341" t="str">
        <f>IF(Ecommerce_Sales[[#This Row],[Delivery_Time_Days]]&gt;7,"Delay",IF(Ecommerce_Sales[[#This Row],[Delivery_Time_Days]] = 0,"No delivery",IF(Ecommerce_Sales[[#This Row],[Delivery_Time_Days]]&lt;=7,"On-time")))</f>
        <v>Delay</v>
      </c>
      <c r="V4341" s="7">
        <f>Ecommerce_Sales[[#This Row],[Profit]]/Ecommerce_Sales[[#This Row],[Total_Price]]</f>
        <v>0.30011956954962138</v>
      </c>
      <c r="W4341" s="3">
        <v>753</v>
      </c>
      <c r="X4341" s="3"/>
    </row>
    <row r="4342" spans="1:24" x14ac:dyDescent="0.25">
      <c r="A4342" s="1" t="s">
        <v>10764</v>
      </c>
      <c r="B4342" s="1" t="s">
        <v>1217</v>
      </c>
      <c r="C4342" s="1" t="s">
        <v>1218</v>
      </c>
      <c r="D4342" s="1" t="s">
        <v>3999</v>
      </c>
      <c r="E4342" s="1" t="s">
        <v>1954</v>
      </c>
      <c r="F4342" s="2">
        <v>44999</v>
      </c>
      <c r="G4342" s="2">
        <v>44979</v>
      </c>
      <c r="H4342" s="2" t="str">
        <f>TEXT(Ecommerce_Sales[[#This Row],[Order_Date]],"mmmm")</f>
        <v>February</v>
      </c>
      <c r="I4342" s="2" t="str">
        <f>TEXT(Ecommerce_Sales[[#This Row],[Order_Date]],"yyyy")</f>
        <v>2023</v>
      </c>
      <c r="J4342" s="2" t="str">
        <f>TEXT(Ecommerce_Sales[[#This Row],[Order_Date]],"mmmm")</f>
        <v>February</v>
      </c>
      <c r="K4342" s="1" t="s">
        <v>1947</v>
      </c>
      <c r="L4342" s="1" t="s">
        <v>3721</v>
      </c>
      <c r="M4342" s="1" t="s">
        <v>2007</v>
      </c>
      <c r="N4342" s="1" t="s">
        <v>1973</v>
      </c>
      <c r="O4342" s="3">
        <v>194</v>
      </c>
      <c r="P4342">
        <v>3</v>
      </c>
      <c r="Q4342" s="3">
        <v>582</v>
      </c>
      <c r="R4342" s="1" t="s">
        <v>1958</v>
      </c>
      <c r="S4342" s="3">
        <v>31</v>
      </c>
      <c r="T4342">
        <v>3</v>
      </c>
      <c r="U4342" t="str">
        <f>IF(Ecommerce_Sales[[#This Row],[Delivery_Time_Days]]&gt;7,"Delay",IF(Ecommerce_Sales[[#This Row],[Delivery_Time_Days]] = 0,"No delivery",IF(Ecommerce_Sales[[#This Row],[Delivery_Time_Days]]&lt;=7,"On-time")))</f>
        <v>On-time</v>
      </c>
      <c r="V4342" s="7">
        <f>Ecommerce_Sales[[#This Row],[Profit]]/Ecommerce_Sales[[#This Row],[Total_Price]]</f>
        <v>0.30068728522336768</v>
      </c>
      <c r="W4342" s="3">
        <v>175</v>
      </c>
      <c r="X4342" s="3"/>
    </row>
    <row r="4343" spans="1:24" x14ac:dyDescent="0.25">
      <c r="A4343" s="1" t="s">
        <v>10765</v>
      </c>
      <c r="B4343" s="1" t="s">
        <v>567</v>
      </c>
      <c r="C4343" s="1" t="s">
        <v>568</v>
      </c>
      <c r="D4343" s="1" t="s">
        <v>2584</v>
      </c>
      <c r="E4343" s="1" t="s">
        <v>1954</v>
      </c>
      <c r="F4343" s="2">
        <v>45217</v>
      </c>
      <c r="G4343" s="2">
        <v>45194</v>
      </c>
      <c r="H4343" s="2" t="str">
        <f>TEXT(Ecommerce_Sales[[#This Row],[Order_Date]],"mmmm")</f>
        <v>September</v>
      </c>
      <c r="I4343" s="2" t="str">
        <f>TEXT(Ecommerce_Sales[[#This Row],[Order_Date]],"yyyy")</f>
        <v>2023</v>
      </c>
      <c r="J4343" s="2" t="str">
        <f>TEXT(Ecommerce_Sales[[#This Row],[Order_Date]],"mmmm")</f>
        <v>September</v>
      </c>
      <c r="K4343" s="1" t="s">
        <v>1947</v>
      </c>
      <c r="L4343" s="1" t="s">
        <v>10766</v>
      </c>
      <c r="M4343" s="1" t="s">
        <v>2002</v>
      </c>
      <c r="N4343" s="1" t="s">
        <v>1989</v>
      </c>
      <c r="O4343" s="3">
        <v>702</v>
      </c>
      <c r="P4343">
        <v>3</v>
      </c>
      <c r="Q4343" s="3">
        <v>2106</v>
      </c>
      <c r="R4343" s="1" t="s">
        <v>1958</v>
      </c>
      <c r="S4343" s="3">
        <v>221</v>
      </c>
      <c r="T4343">
        <v>5</v>
      </c>
      <c r="U4343" t="str">
        <f>IF(Ecommerce_Sales[[#This Row],[Delivery_Time_Days]]&gt;7,"Delay",IF(Ecommerce_Sales[[#This Row],[Delivery_Time_Days]] = 0,"No delivery",IF(Ecommerce_Sales[[#This Row],[Delivery_Time_Days]]&lt;=7,"On-time")))</f>
        <v>On-time</v>
      </c>
      <c r="V4343" s="7">
        <f>Ecommerce_Sales[[#This Row],[Profit]]/Ecommerce_Sales[[#This Row],[Total_Price]]</f>
        <v>0.25023741690408358</v>
      </c>
      <c r="W4343" s="3">
        <v>527</v>
      </c>
      <c r="X4343" s="3"/>
    </row>
    <row r="4344" spans="1:24" x14ac:dyDescent="0.25">
      <c r="A4344" s="1" t="s">
        <v>10767</v>
      </c>
      <c r="B4344" s="1" t="s">
        <v>525</v>
      </c>
      <c r="C4344" s="1" t="s">
        <v>1270</v>
      </c>
      <c r="D4344" s="1" t="s">
        <v>2602</v>
      </c>
      <c r="E4344" s="1" t="s">
        <v>1981</v>
      </c>
      <c r="F4344" s="2">
        <v>45434</v>
      </c>
      <c r="G4344" s="2">
        <v>45496</v>
      </c>
      <c r="H4344" s="2" t="str">
        <f>TEXT(Ecommerce_Sales[[#This Row],[Order_Date]],"mmmm")</f>
        <v>July</v>
      </c>
      <c r="I4344" s="2" t="str">
        <f>TEXT(Ecommerce_Sales[[#This Row],[Order_Date]],"yyyy")</f>
        <v>2024</v>
      </c>
      <c r="J4344" s="2" t="str">
        <f>TEXT(Ecommerce_Sales[[#This Row],[Order_Date]],"mmmm")</f>
        <v>July</v>
      </c>
      <c r="K4344" s="1" t="s">
        <v>1947</v>
      </c>
      <c r="L4344" s="1" t="s">
        <v>10768</v>
      </c>
      <c r="M4344" s="1" t="s">
        <v>2079</v>
      </c>
      <c r="N4344" s="1" t="s">
        <v>1973</v>
      </c>
      <c r="O4344" s="3">
        <v>1036</v>
      </c>
      <c r="P4344">
        <v>5</v>
      </c>
      <c r="Q4344" s="3">
        <v>5179</v>
      </c>
      <c r="R4344" s="1" t="s">
        <v>1958</v>
      </c>
      <c r="S4344" s="3">
        <v>646</v>
      </c>
      <c r="T4344">
        <v>3</v>
      </c>
      <c r="U4344" t="str">
        <f>IF(Ecommerce_Sales[[#This Row],[Delivery_Time_Days]]&gt;7,"Delay",IF(Ecommerce_Sales[[#This Row],[Delivery_Time_Days]] = 0,"No delivery",IF(Ecommerce_Sales[[#This Row],[Delivery_Time_Days]]&lt;=7,"On-time")))</f>
        <v>On-time</v>
      </c>
      <c r="V4344" s="7">
        <f>Ecommerce_Sales[[#This Row],[Profit]]/Ecommerce_Sales[[#This Row],[Total_Price]]</f>
        <v>0.30005792624058697</v>
      </c>
      <c r="W4344" s="3">
        <v>1554</v>
      </c>
      <c r="X4344" s="3"/>
    </row>
    <row r="4345" spans="1:24" x14ac:dyDescent="0.25">
      <c r="A4345" s="1" t="s">
        <v>10769</v>
      </c>
      <c r="B4345" s="1" t="s">
        <v>1646</v>
      </c>
      <c r="C4345" s="1" t="s">
        <v>1647</v>
      </c>
      <c r="D4345" s="1" t="s">
        <v>3296</v>
      </c>
      <c r="E4345" s="1" t="s">
        <v>1966</v>
      </c>
      <c r="F4345" s="2">
        <v>45351</v>
      </c>
      <c r="G4345" s="2">
        <v>45208</v>
      </c>
      <c r="H4345" s="2" t="str">
        <f>TEXT(Ecommerce_Sales[[#This Row],[Order_Date]],"mmmm")</f>
        <v>October</v>
      </c>
      <c r="I4345" s="2" t="str">
        <f>TEXT(Ecommerce_Sales[[#This Row],[Order_Date]],"yyyy")</f>
        <v>2023</v>
      </c>
      <c r="J4345" s="2" t="str">
        <f>TEXT(Ecommerce_Sales[[#This Row],[Order_Date]],"mmmm")</f>
        <v>October</v>
      </c>
      <c r="K4345" s="1" t="s">
        <v>1947</v>
      </c>
      <c r="L4345" s="1" t="s">
        <v>6935</v>
      </c>
      <c r="M4345" s="1" t="s">
        <v>2054</v>
      </c>
      <c r="N4345" s="1" t="s">
        <v>1957</v>
      </c>
      <c r="O4345" s="3">
        <v>616</v>
      </c>
      <c r="P4345">
        <v>4</v>
      </c>
      <c r="Q4345" s="3">
        <v>2463</v>
      </c>
      <c r="R4345" s="1" t="s">
        <v>1951</v>
      </c>
      <c r="S4345" s="3">
        <v>233</v>
      </c>
      <c r="T4345">
        <v>9</v>
      </c>
      <c r="U4345" t="str">
        <f>IF(Ecommerce_Sales[[#This Row],[Delivery_Time_Days]]&gt;7,"Delay",IF(Ecommerce_Sales[[#This Row],[Delivery_Time_Days]] = 0,"No delivery",IF(Ecommerce_Sales[[#This Row],[Delivery_Time_Days]]&lt;=7,"On-time")))</f>
        <v>Delay</v>
      </c>
      <c r="V4345" s="7">
        <f>Ecommerce_Sales[[#This Row],[Profit]]/Ecommerce_Sales[[#This Row],[Total_Price]]</f>
        <v>0.14981729598051158</v>
      </c>
      <c r="W4345" s="3">
        <v>369</v>
      </c>
      <c r="X4345" s="3"/>
    </row>
    <row r="4346" spans="1:24" x14ac:dyDescent="0.25">
      <c r="A4346" s="1" t="s">
        <v>10770</v>
      </c>
      <c r="B4346" s="1" t="s">
        <v>622</v>
      </c>
      <c r="C4346" s="1" t="s">
        <v>623</v>
      </c>
      <c r="D4346" s="1" t="s">
        <v>2320</v>
      </c>
      <c r="E4346" s="1" t="s">
        <v>1966</v>
      </c>
      <c r="F4346" s="2">
        <v>45084</v>
      </c>
      <c r="G4346" s="2">
        <v>45196</v>
      </c>
      <c r="H4346" s="2" t="str">
        <f>TEXT(Ecommerce_Sales[[#This Row],[Order_Date]],"mmmm")</f>
        <v>September</v>
      </c>
      <c r="I4346" s="2" t="str">
        <f>TEXT(Ecommerce_Sales[[#This Row],[Order_Date]],"yyyy")</f>
        <v>2023</v>
      </c>
      <c r="J4346" s="2" t="str">
        <f>TEXT(Ecommerce_Sales[[#This Row],[Order_Date]],"mmmm")</f>
        <v>September</v>
      </c>
      <c r="K4346" s="1" t="s">
        <v>1947</v>
      </c>
      <c r="L4346" s="1" t="s">
        <v>10771</v>
      </c>
      <c r="M4346" s="1" t="s">
        <v>2043</v>
      </c>
      <c r="N4346" s="1" t="s">
        <v>1989</v>
      </c>
      <c r="O4346" s="3">
        <v>276</v>
      </c>
      <c r="P4346">
        <v>2</v>
      </c>
      <c r="Q4346" s="3">
        <v>552</v>
      </c>
      <c r="R4346" s="1" t="s">
        <v>1958</v>
      </c>
      <c r="S4346" s="3">
        <v>65</v>
      </c>
      <c r="T4346">
        <v>8</v>
      </c>
      <c r="U4346" t="str">
        <f>IF(Ecommerce_Sales[[#This Row],[Delivery_Time_Days]]&gt;7,"Delay",IF(Ecommerce_Sales[[#This Row],[Delivery_Time_Days]] = 0,"No delivery",IF(Ecommerce_Sales[[#This Row],[Delivery_Time_Days]]&lt;=7,"On-time")))</f>
        <v>Delay</v>
      </c>
      <c r="V4346" s="7">
        <f>Ecommerce_Sales[[#This Row],[Profit]]/Ecommerce_Sales[[#This Row],[Total_Price]]</f>
        <v>0.25</v>
      </c>
      <c r="W4346" s="3">
        <v>138</v>
      </c>
      <c r="X4346" s="3"/>
    </row>
    <row r="4347" spans="1:24" x14ac:dyDescent="0.25">
      <c r="A4347" s="1" t="s">
        <v>10772</v>
      </c>
      <c r="B4347" s="1" t="s">
        <v>296</v>
      </c>
      <c r="C4347" s="1" t="s">
        <v>297</v>
      </c>
      <c r="D4347" s="1" t="s">
        <v>9339</v>
      </c>
      <c r="E4347" s="1" t="s">
        <v>1961</v>
      </c>
      <c r="F4347" s="2">
        <v>45393</v>
      </c>
      <c r="G4347" s="2">
        <v>45642</v>
      </c>
      <c r="H4347" s="2" t="str">
        <f>TEXT(Ecommerce_Sales[[#This Row],[Order_Date]],"mmmm")</f>
        <v>December</v>
      </c>
      <c r="I4347" s="2" t="str">
        <f>TEXT(Ecommerce_Sales[[#This Row],[Order_Date]],"yyyy")</f>
        <v>2024</v>
      </c>
      <c r="J4347" s="2" t="str">
        <f>TEXT(Ecommerce_Sales[[#This Row],[Order_Date]],"mmmm")</f>
        <v>December</v>
      </c>
      <c r="K4347" s="1" t="s">
        <v>1947</v>
      </c>
      <c r="L4347" s="1" t="s">
        <v>10773</v>
      </c>
      <c r="M4347" s="1" t="s">
        <v>1949</v>
      </c>
      <c r="N4347" s="1" t="s">
        <v>1950</v>
      </c>
      <c r="O4347" s="3">
        <v>931</v>
      </c>
      <c r="P4347">
        <v>10</v>
      </c>
      <c r="Q4347" s="3">
        <v>9312</v>
      </c>
      <c r="R4347" s="1" t="s">
        <v>1958</v>
      </c>
      <c r="S4347" s="3">
        <v>823</v>
      </c>
      <c r="T4347">
        <v>3</v>
      </c>
      <c r="U4347" t="str">
        <f>IF(Ecommerce_Sales[[#This Row],[Delivery_Time_Days]]&gt;7,"Delay",IF(Ecommerce_Sales[[#This Row],[Delivery_Time_Days]] = 0,"No delivery",IF(Ecommerce_Sales[[#This Row],[Delivery_Time_Days]]&lt;=7,"On-time")))</f>
        <v>On-time</v>
      </c>
      <c r="V4347" s="7">
        <f>Ecommerce_Sales[[#This Row],[Profit]]/Ecommerce_Sales[[#This Row],[Total_Price]]</f>
        <v>0.40002147766323026</v>
      </c>
      <c r="W4347" s="3">
        <v>3725</v>
      </c>
      <c r="X4347" s="3"/>
    </row>
    <row r="4348" spans="1:24" x14ac:dyDescent="0.25">
      <c r="A4348" s="1" t="s">
        <v>10774</v>
      </c>
      <c r="B4348" s="1" t="s">
        <v>962</v>
      </c>
      <c r="C4348" s="1" t="s">
        <v>963</v>
      </c>
      <c r="D4348" s="1" t="s">
        <v>2433</v>
      </c>
      <c r="E4348" s="1" t="s">
        <v>1981</v>
      </c>
      <c r="F4348" s="2">
        <v>45575</v>
      </c>
      <c r="G4348" s="2">
        <v>44979</v>
      </c>
      <c r="H4348" s="2" t="str">
        <f>TEXT(Ecommerce_Sales[[#This Row],[Order_Date]],"mmmm")</f>
        <v>February</v>
      </c>
      <c r="I4348" s="2" t="str">
        <f>TEXT(Ecommerce_Sales[[#This Row],[Order_Date]],"yyyy")</f>
        <v>2023</v>
      </c>
      <c r="J4348" s="2" t="str">
        <f>TEXT(Ecommerce_Sales[[#This Row],[Order_Date]],"mmmm")</f>
        <v>February</v>
      </c>
      <c r="K4348" s="1" t="s">
        <v>1947</v>
      </c>
      <c r="L4348" s="1" t="s">
        <v>10775</v>
      </c>
      <c r="M4348" s="1" t="s">
        <v>2047</v>
      </c>
      <c r="N4348" s="1" t="s">
        <v>1989</v>
      </c>
      <c r="O4348" s="3">
        <v>188</v>
      </c>
      <c r="P4348">
        <v>3</v>
      </c>
      <c r="Q4348" s="3">
        <v>565</v>
      </c>
      <c r="R4348" s="1" t="s">
        <v>2008</v>
      </c>
      <c r="S4348" s="3">
        <v>46</v>
      </c>
      <c r="T4348">
        <v>8</v>
      </c>
      <c r="U4348" t="str">
        <f>IF(Ecommerce_Sales[[#This Row],[Delivery_Time_Days]]&gt;7,"Delay",IF(Ecommerce_Sales[[#This Row],[Delivery_Time_Days]] = 0,"No delivery",IF(Ecommerce_Sales[[#This Row],[Delivery_Time_Days]]&lt;=7,"On-time")))</f>
        <v>Delay</v>
      </c>
      <c r="V4348" s="7">
        <f>Ecommerce_Sales[[#This Row],[Profit]]/Ecommerce_Sales[[#This Row],[Total_Price]]</f>
        <v>0.24955752212389382</v>
      </c>
      <c r="W4348" s="3">
        <v>141</v>
      </c>
      <c r="X4348" s="3"/>
    </row>
    <row r="4349" spans="1:24" x14ac:dyDescent="0.25">
      <c r="A4349" s="1" t="s">
        <v>10776</v>
      </c>
      <c r="B4349" s="1" t="s">
        <v>4</v>
      </c>
      <c r="C4349" s="1" t="s">
        <v>5</v>
      </c>
      <c r="D4349" s="1" t="s">
        <v>5776</v>
      </c>
      <c r="E4349" s="1" t="s">
        <v>1946</v>
      </c>
      <c r="F4349" s="2">
        <v>44962</v>
      </c>
      <c r="G4349" s="2">
        <v>45429</v>
      </c>
      <c r="H4349" s="2" t="str">
        <f>TEXT(Ecommerce_Sales[[#This Row],[Order_Date]],"mmmm")</f>
        <v>May</v>
      </c>
      <c r="I4349" s="2" t="str">
        <f>TEXT(Ecommerce_Sales[[#This Row],[Order_Date]],"yyyy")</f>
        <v>2024</v>
      </c>
      <c r="J4349" s="2" t="str">
        <f>TEXT(Ecommerce_Sales[[#This Row],[Order_Date]],"mmmm")</f>
        <v>May</v>
      </c>
      <c r="K4349" s="1" t="s">
        <v>1947</v>
      </c>
      <c r="L4349" s="1" t="s">
        <v>10777</v>
      </c>
      <c r="M4349" s="1" t="s">
        <v>1963</v>
      </c>
      <c r="N4349" s="1" t="s">
        <v>1957</v>
      </c>
      <c r="O4349" s="3">
        <v>63</v>
      </c>
      <c r="P4349">
        <v>3</v>
      </c>
      <c r="Q4349" s="3">
        <v>188</v>
      </c>
      <c r="R4349" s="1" t="s">
        <v>1958</v>
      </c>
      <c r="S4349" s="3">
        <v>27</v>
      </c>
      <c r="T4349">
        <v>2</v>
      </c>
      <c r="U4349" t="str">
        <f>IF(Ecommerce_Sales[[#This Row],[Delivery_Time_Days]]&gt;7,"Delay",IF(Ecommerce_Sales[[#This Row],[Delivery_Time_Days]] = 0,"No delivery",IF(Ecommerce_Sales[[#This Row],[Delivery_Time_Days]]&lt;=7,"On-time")))</f>
        <v>On-time</v>
      </c>
      <c r="V4349" s="7">
        <f>Ecommerce_Sales[[#This Row],[Profit]]/Ecommerce_Sales[[#This Row],[Total_Price]]</f>
        <v>0.14893617021276595</v>
      </c>
      <c r="W4349" s="3">
        <v>28</v>
      </c>
      <c r="X4349" s="3"/>
    </row>
    <row r="4350" spans="1:24" x14ac:dyDescent="0.25">
      <c r="A4350" s="1" t="s">
        <v>10778</v>
      </c>
      <c r="B4350" s="1" t="s">
        <v>743</v>
      </c>
      <c r="C4350" s="1" t="s">
        <v>744</v>
      </c>
      <c r="D4350" s="1" t="s">
        <v>2096</v>
      </c>
      <c r="E4350" s="1" t="s">
        <v>1961</v>
      </c>
      <c r="F4350" s="2">
        <v>45395</v>
      </c>
      <c r="G4350" s="2">
        <v>45041</v>
      </c>
      <c r="H4350" s="2" t="str">
        <f>TEXT(Ecommerce_Sales[[#This Row],[Order_Date]],"mmmm")</f>
        <v>April</v>
      </c>
      <c r="I4350" s="2" t="str">
        <f>TEXT(Ecommerce_Sales[[#This Row],[Order_Date]],"yyyy")</f>
        <v>2023</v>
      </c>
      <c r="J4350" s="2" t="str">
        <f>TEXT(Ecommerce_Sales[[#This Row],[Order_Date]],"mmmm")</f>
        <v>April</v>
      </c>
      <c r="K4350" s="1" t="s">
        <v>1947</v>
      </c>
      <c r="L4350" s="1" t="s">
        <v>7798</v>
      </c>
      <c r="M4350" s="1" t="s">
        <v>2104</v>
      </c>
      <c r="N4350" s="1" t="s">
        <v>1978</v>
      </c>
      <c r="O4350" s="3">
        <v>395</v>
      </c>
      <c r="P4350">
        <v>1</v>
      </c>
      <c r="Q4350" s="3">
        <v>395</v>
      </c>
      <c r="R4350" s="1" t="s">
        <v>1958</v>
      </c>
      <c r="S4350" s="3">
        <v>32</v>
      </c>
      <c r="T4350">
        <v>9</v>
      </c>
      <c r="U4350" t="str">
        <f>IF(Ecommerce_Sales[[#This Row],[Delivery_Time_Days]]&gt;7,"Delay",IF(Ecommerce_Sales[[#This Row],[Delivery_Time_Days]] = 0,"No delivery",IF(Ecommerce_Sales[[#This Row],[Delivery_Time_Days]]&lt;=7,"On-time")))</f>
        <v>Delay</v>
      </c>
      <c r="V4350" s="7">
        <f>Ecommerce_Sales[[#This Row],[Profit]]/Ecommerce_Sales[[#This Row],[Total_Price]]</f>
        <v>0.34936708860759491</v>
      </c>
      <c r="W4350" s="3">
        <v>138</v>
      </c>
      <c r="X4350" s="3"/>
    </row>
    <row r="4351" spans="1:24" x14ac:dyDescent="0.25">
      <c r="A4351" s="1" t="s">
        <v>10779</v>
      </c>
      <c r="B4351" s="1" t="s">
        <v>745</v>
      </c>
      <c r="C4351" s="1" t="s">
        <v>746</v>
      </c>
      <c r="D4351" s="1" t="s">
        <v>7552</v>
      </c>
      <c r="E4351" s="1" t="s">
        <v>1946</v>
      </c>
      <c r="F4351" s="2">
        <v>45212</v>
      </c>
      <c r="G4351" s="2">
        <v>45230</v>
      </c>
      <c r="H4351" s="2" t="str">
        <f>TEXT(Ecommerce_Sales[[#This Row],[Order_Date]],"mmmm")</f>
        <v>October</v>
      </c>
      <c r="I4351" s="2" t="str">
        <f>TEXT(Ecommerce_Sales[[#This Row],[Order_Date]],"yyyy")</f>
        <v>2023</v>
      </c>
      <c r="J4351" s="2" t="str">
        <f>TEXT(Ecommerce_Sales[[#This Row],[Order_Date]],"mmmm")</f>
        <v>October</v>
      </c>
      <c r="K4351" s="1" t="s">
        <v>1947</v>
      </c>
      <c r="L4351" s="1" t="s">
        <v>7746</v>
      </c>
      <c r="M4351" s="1" t="s">
        <v>2047</v>
      </c>
      <c r="N4351" s="1" t="s">
        <v>1989</v>
      </c>
      <c r="O4351" s="3">
        <v>19</v>
      </c>
      <c r="P4351">
        <v>2</v>
      </c>
      <c r="Q4351" s="3">
        <v>38</v>
      </c>
      <c r="R4351" s="1" t="s">
        <v>1958</v>
      </c>
      <c r="S4351" s="3">
        <v>3</v>
      </c>
      <c r="T4351">
        <v>4</v>
      </c>
      <c r="U4351" t="str">
        <f>IF(Ecommerce_Sales[[#This Row],[Delivery_Time_Days]]&gt;7,"Delay",IF(Ecommerce_Sales[[#This Row],[Delivery_Time_Days]] = 0,"No delivery",IF(Ecommerce_Sales[[#This Row],[Delivery_Time_Days]]&lt;=7,"On-time")))</f>
        <v>On-time</v>
      </c>
      <c r="V4351" s="7">
        <f>Ecommerce_Sales[[#This Row],[Profit]]/Ecommerce_Sales[[#This Row],[Total_Price]]</f>
        <v>0.23684210526315788</v>
      </c>
      <c r="W4351" s="3">
        <v>9</v>
      </c>
      <c r="X4351" s="3"/>
    </row>
    <row r="4352" spans="1:24" x14ac:dyDescent="0.25">
      <c r="A4352" s="1" t="s">
        <v>10780</v>
      </c>
      <c r="B4352" s="1" t="s">
        <v>294</v>
      </c>
      <c r="C4352" s="1" t="s">
        <v>295</v>
      </c>
      <c r="D4352" s="1" t="s">
        <v>4645</v>
      </c>
      <c r="E4352" s="1" t="s">
        <v>2005</v>
      </c>
      <c r="F4352" s="2">
        <v>45243</v>
      </c>
      <c r="G4352" s="2">
        <v>45003</v>
      </c>
      <c r="H4352" s="2" t="str">
        <f>TEXT(Ecommerce_Sales[[#This Row],[Order_Date]],"mmmm")</f>
        <v>March</v>
      </c>
      <c r="I4352" s="2" t="str">
        <f>TEXT(Ecommerce_Sales[[#This Row],[Order_Date]],"yyyy")</f>
        <v>2023</v>
      </c>
      <c r="J4352" s="2" t="str">
        <f>TEXT(Ecommerce_Sales[[#This Row],[Order_Date]],"mmmm")</f>
        <v>March</v>
      </c>
      <c r="K4352" s="1" t="s">
        <v>1947</v>
      </c>
      <c r="L4352" s="1" t="s">
        <v>10781</v>
      </c>
      <c r="M4352" s="1" t="s">
        <v>1998</v>
      </c>
      <c r="N4352" s="1" t="s">
        <v>1973</v>
      </c>
      <c r="O4352" s="3">
        <v>157</v>
      </c>
      <c r="P4352">
        <v>2</v>
      </c>
      <c r="Q4352" s="3">
        <v>315</v>
      </c>
      <c r="R4352" s="1" t="s">
        <v>2012</v>
      </c>
      <c r="S4352" s="3">
        <v>45</v>
      </c>
      <c r="T4352">
        <v>5</v>
      </c>
      <c r="U4352" t="str">
        <f>IF(Ecommerce_Sales[[#This Row],[Delivery_Time_Days]]&gt;7,"Delay",IF(Ecommerce_Sales[[#This Row],[Delivery_Time_Days]] = 0,"No delivery",IF(Ecommerce_Sales[[#This Row],[Delivery_Time_Days]]&lt;=7,"On-time")))</f>
        <v>On-time</v>
      </c>
      <c r="V4352" s="7">
        <f>Ecommerce_Sales[[#This Row],[Profit]]/Ecommerce_Sales[[#This Row],[Total_Price]]</f>
        <v>0.29841269841269841</v>
      </c>
      <c r="W4352" s="3">
        <v>94</v>
      </c>
      <c r="X4352" s="3"/>
    </row>
    <row r="4353" spans="1:24" x14ac:dyDescent="0.25">
      <c r="A4353" s="1" t="s">
        <v>10782</v>
      </c>
      <c r="B4353" s="1" t="s">
        <v>689</v>
      </c>
      <c r="C4353" s="1" t="s">
        <v>1123</v>
      </c>
      <c r="D4353" s="1" t="s">
        <v>5513</v>
      </c>
      <c r="E4353" s="1" t="s">
        <v>1961</v>
      </c>
      <c r="F4353" s="2">
        <v>45579</v>
      </c>
      <c r="G4353" s="2">
        <v>45547</v>
      </c>
      <c r="H4353" s="2" t="str">
        <f>TEXT(Ecommerce_Sales[[#This Row],[Order_Date]],"mmmm")</f>
        <v>September</v>
      </c>
      <c r="I4353" s="2" t="str">
        <f>TEXT(Ecommerce_Sales[[#This Row],[Order_Date]],"yyyy")</f>
        <v>2024</v>
      </c>
      <c r="J4353" s="2" t="str">
        <f>TEXT(Ecommerce_Sales[[#This Row],[Order_Date]],"mmmm")</f>
        <v>September</v>
      </c>
      <c r="K4353" s="1" t="s">
        <v>1947</v>
      </c>
      <c r="L4353" s="1" t="s">
        <v>9126</v>
      </c>
      <c r="M4353" s="1" t="s">
        <v>1956</v>
      </c>
      <c r="N4353" s="1" t="s">
        <v>1957</v>
      </c>
      <c r="O4353" s="3">
        <v>701</v>
      </c>
      <c r="P4353">
        <v>1</v>
      </c>
      <c r="Q4353" s="3">
        <v>701</v>
      </c>
      <c r="R4353" s="1" t="s">
        <v>1958</v>
      </c>
      <c r="S4353" s="3">
        <v>52</v>
      </c>
      <c r="T4353">
        <v>4</v>
      </c>
      <c r="U4353" t="str">
        <f>IF(Ecommerce_Sales[[#This Row],[Delivery_Time_Days]]&gt;7,"Delay",IF(Ecommerce_Sales[[#This Row],[Delivery_Time_Days]] = 0,"No delivery",IF(Ecommerce_Sales[[#This Row],[Delivery_Time_Days]]&lt;=7,"On-time")))</f>
        <v>On-time</v>
      </c>
      <c r="V4353" s="7">
        <f>Ecommerce_Sales[[#This Row],[Profit]]/Ecommerce_Sales[[#This Row],[Total_Price]]</f>
        <v>0.14978601997146934</v>
      </c>
      <c r="W4353" s="3">
        <v>105</v>
      </c>
      <c r="X4353" s="3"/>
    </row>
    <row r="4354" spans="1:24" x14ac:dyDescent="0.25">
      <c r="A4354" s="1" t="s">
        <v>10783</v>
      </c>
      <c r="B4354" s="1" t="s">
        <v>1089</v>
      </c>
      <c r="C4354" s="1" t="s">
        <v>1090</v>
      </c>
      <c r="D4354" s="1" t="s">
        <v>8533</v>
      </c>
      <c r="E4354" s="1" t="s">
        <v>1961</v>
      </c>
      <c r="F4354" s="2">
        <v>45019</v>
      </c>
      <c r="G4354" s="2">
        <v>45585</v>
      </c>
      <c r="H4354" s="2" t="str">
        <f>TEXT(Ecommerce_Sales[[#This Row],[Order_Date]],"mmmm")</f>
        <v>October</v>
      </c>
      <c r="I4354" s="2" t="str">
        <f>TEXT(Ecommerce_Sales[[#This Row],[Order_Date]],"yyyy")</f>
        <v>2024</v>
      </c>
      <c r="J4354" s="2" t="str">
        <f>TEXT(Ecommerce_Sales[[#This Row],[Order_Date]],"mmmm")</f>
        <v>October</v>
      </c>
      <c r="K4354" s="1" t="s">
        <v>1986</v>
      </c>
      <c r="L4354" s="1" t="s">
        <v>10078</v>
      </c>
      <c r="M4354" s="1" t="s">
        <v>2043</v>
      </c>
      <c r="N4354" s="1" t="s">
        <v>1989</v>
      </c>
      <c r="O4354" s="3">
        <v>664</v>
      </c>
      <c r="P4354">
        <v>1</v>
      </c>
      <c r="Q4354" s="3">
        <v>664</v>
      </c>
      <c r="R4354" s="1" t="s">
        <v>1951</v>
      </c>
      <c r="S4354" s="3">
        <v>59</v>
      </c>
      <c r="U4354" t="str">
        <f>IF(Ecommerce_Sales[[#This Row],[Delivery_Time_Days]]&gt;7,"Delay",IF(Ecommerce_Sales[[#This Row],[Delivery_Time_Days]] = 0,"No delivery",IF(Ecommerce_Sales[[#This Row],[Delivery_Time_Days]]&lt;=7,"On-time")))</f>
        <v>No delivery</v>
      </c>
      <c r="V4354" s="7">
        <f>Ecommerce_Sales[[#This Row],[Profit]]/Ecommerce_Sales[[#This Row],[Total_Price]]</f>
        <v>0.25</v>
      </c>
      <c r="W4354" s="3">
        <v>166</v>
      </c>
      <c r="X4354" s="3"/>
    </row>
    <row r="4355" spans="1:24" x14ac:dyDescent="0.25">
      <c r="A4355" s="1" t="s">
        <v>10784</v>
      </c>
      <c r="B4355" s="1" t="s">
        <v>170</v>
      </c>
      <c r="C4355" s="1" t="s">
        <v>171</v>
      </c>
      <c r="D4355" s="1" t="s">
        <v>8228</v>
      </c>
      <c r="E4355" s="1" t="s">
        <v>1966</v>
      </c>
      <c r="F4355" s="2">
        <v>45468</v>
      </c>
      <c r="G4355" s="2">
        <v>45084</v>
      </c>
      <c r="H4355" s="2" t="str">
        <f>TEXT(Ecommerce_Sales[[#This Row],[Order_Date]],"mmmm")</f>
        <v>June</v>
      </c>
      <c r="I4355" s="2" t="str">
        <f>TEXT(Ecommerce_Sales[[#This Row],[Order_Date]],"yyyy")</f>
        <v>2023</v>
      </c>
      <c r="J4355" s="2" t="str">
        <f>TEXT(Ecommerce_Sales[[#This Row],[Order_Date]],"mmmm")</f>
        <v>June</v>
      </c>
      <c r="K4355" s="1" t="s">
        <v>1947</v>
      </c>
      <c r="L4355" s="1" t="s">
        <v>10785</v>
      </c>
      <c r="M4355" s="1" t="s">
        <v>2247</v>
      </c>
      <c r="N4355" s="1" t="s">
        <v>1957</v>
      </c>
      <c r="O4355" s="3">
        <v>847</v>
      </c>
      <c r="P4355">
        <v>3</v>
      </c>
      <c r="Q4355" s="3">
        <v>2540</v>
      </c>
      <c r="R4355" s="1" t="s">
        <v>2012</v>
      </c>
      <c r="S4355" s="3">
        <v>133</v>
      </c>
      <c r="T4355">
        <v>5</v>
      </c>
      <c r="U4355" t="str">
        <f>IF(Ecommerce_Sales[[#This Row],[Delivery_Time_Days]]&gt;7,"Delay",IF(Ecommerce_Sales[[#This Row],[Delivery_Time_Days]] = 0,"No delivery",IF(Ecommerce_Sales[[#This Row],[Delivery_Time_Days]]&lt;=7,"On-time")))</f>
        <v>On-time</v>
      </c>
      <c r="V4355" s="7">
        <f>Ecommerce_Sales[[#This Row],[Profit]]/Ecommerce_Sales[[#This Row],[Total_Price]]</f>
        <v>0.15</v>
      </c>
      <c r="W4355" s="3">
        <v>381</v>
      </c>
      <c r="X4355" s="3"/>
    </row>
    <row r="4356" spans="1:24" x14ac:dyDescent="0.25">
      <c r="A4356" s="1" t="s">
        <v>10786</v>
      </c>
      <c r="B4356" s="1" t="s">
        <v>752</v>
      </c>
      <c r="C4356" s="1" t="s">
        <v>753</v>
      </c>
      <c r="D4356" s="1" t="s">
        <v>3322</v>
      </c>
      <c r="E4356" s="1" t="s">
        <v>1946</v>
      </c>
      <c r="F4356" s="2">
        <v>45366</v>
      </c>
      <c r="G4356" s="2">
        <v>45376</v>
      </c>
      <c r="H4356" s="2" t="str">
        <f>TEXT(Ecommerce_Sales[[#This Row],[Order_Date]],"mmmm")</f>
        <v>March</v>
      </c>
      <c r="I4356" s="2" t="str">
        <f>TEXT(Ecommerce_Sales[[#This Row],[Order_Date]],"yyyy")</f>
        <v>2024</v>
      </c>
      <c r="J4356" s="2" t="str">
        <f>TEXT(Ecommerce_Sales[[#This Row],[Order_Date]],"mmmm")</f>
        <v>March</v>
      </c>
      <c r="K4356" s="1" t="s">
        <v>1947</v>
      </c>
      <c r="L4356" s="1" t="s">
        <v>5845</v>
      </c>
      <c r="M4356" s="1" t="s">
        <v>2043</v>
      </c>
      <c r="N4356" s="1" t="s">
        <v>1989</v>
      </c>
      <c r="O4356" s="3">
        <v>751</v>
      </c>
      <c r="P4356">
        <v>1</v>
      </c>
      <c r="Q4356" s="3">
        <v>751</v>
      </c>
      <c r="R4356" s="1" t="s">
        <v>1958</v>
      </c>
      <c r="S4356" s="3">
        <v>105</v>
      </c>
      <c r="T4356">
        <v>10</v>
      </c>
      <c r="U4356" t="str">
        <f>IF(Ecommerce_Sales[[#This Row],[Delivery_Time_Days]]&gt;7,"Delay",IF(Ecommerce_Sales[[#This Row],[Delivery_Time_Days]] = 0,"No delivery",IF(Ecommerce_Sales[[#This Row],[Delivery_Time_Days]]&lt;=7,"On-time")))</f>
        <v>Delay</v>
      </c>
      <c r="V4356" s="7">
        <f>Ecommerce_Sales[[#This Row],[Profit]]/Ecommerce_Sales[[#This Row],[Total_Price]]</f>
        <v>0.25033288948069243</v>
      </c>
      <c r="W4356" s="3">
        <v>188</v>
      </c>
      <c r="X4356" s="3"/>
    </row>
    <row r="4357" spans="1:24" x14ac:dyDescent="0.25">
      <c r="A4357" s="1" t="s">
        <v>10787</v>
      </c>
      <c r="B4357" s="1" t="s">
        <v>1291</v>
      </c>
      <c r="C4357" s="1" t="s">
        <v>1600</v>
      </c>
      <c r="D4357" s="1" t="s">
        <v>2084</v>
      </c>
      <c r="E4357" s="1" t="s">
        <v>1946</v>
      </c>
      <c r="F4357" s="2">
        <v>44958</v>
      </c>
      <c r="G4357" s="2">
        <v>45389</v>
      </c>
      <c r="H4357" s="2" t="str">
        <f>TEXT(Ecommerce_Sales[[#This Row],[Order_Date]],"mmmm")</f>
        <v>April</v>
      </c>
      <c r="I4357" s="2" t="str">
        <f>TEXT(Ecommerce_Sales[[#This Row],[Order_Date]],"yyyy")</f>
        <v>2024</v>
      </c>
      <c r="J4357" s="2" t="str">
        <f>TEXT(Ecommerce_Sales[[#This Row],[Order_Date]],"mmmm")</f>
        <v>April</v>
      </c>
      <c r="K4357" s="1" t="s">
        <v>1947</v>
      </c>
      <c r="L4357" s="1" t="s">
        <v>10788</v>
      </c>
      <c r="M4357" s="1" t="s">
        <v>2043</v>
      </c>
      <c r="N4357" s="1" t="s">
        <v>1989</v>
      </c>
      <c r="O4357" s="3">
        <v>109</v>
      </c>
      <c r="P4357">
        <v>3</v>
      </c>
      <c r="Q4357" s="3">
        <v>326</v>
      </c>
      <c r="R4357" s="1" t="s">
        <v>2008</v>
      </c>
      <c r="S4357" s="3">
        <v>24</v>
      </c>
      <c r="T4357">
        <v>5</v>
      </c>
      <c r="U4357" t="str">
        <f>IF(Ecommerce_Sales[[#This Row],[Delivery_Time_Days]]&gt;7,"Delay",IF(Ecommerce_Sales[[#This Row],[Delivery_Time_Days]] = 0,"No delivery",IF(Ecommerce_Sales[[#This Row],[Delivery_Time_Days]]&lt;=7,"On-time")))</f>
        <v>On-time</v>
      </c>
      <c r="V4357" s="7">
        <f>Ecommerce_Sales[[#This Row],[Profit]]/Ecommerce_Sales[[#This Row],[Total_Price]]</f>
        <v>0.25153374233128833</v>
      </c>
      <c r="W4357" s="3">
        <v>82</v>
      </c>
      <c r="X4357" s="3"/>
    </row>
    <row r="4358" spans="1:24" x14ac:dyDescent="0.25">
      <c r="A4358" s="1" t="s">
        <v>10789</v>
      </c>
      <c r="B4358" s="1" t="s">
        <v>795</v>
      </c>
      <c r="C4358" s="1" t="s">
        <v>796</v>
      </c>
      <c r="D4358" s="1" t="s">
        <v>2553</v>
      </c>
      <c r="E4358" s="1" t="s">
        <v>1954</v>
      </c>
      <c r="F4358" s="2">
        <v>45100</v>
      </c>
      <c r="G4358" s="2">
        <v>44950</v>
      </c>
      <c r="H4358" s="2" t="str">
        <f>TEXT(Ecommerce_Sales[[#This Row],[Order_Date]],"mmmm")</f>
        <v>January</v>
      </c>
      <c r="I4358" s="2" t="str">
        <f>TEXT(Ecommerce_Sales[[#This Row],[Order_Date]],"yyyy")</f>
        <v>2023</v>
      </c>
      <c r="J4358" s="2" t="str">
        <f>TEXT(Ecommerce_Sales[[#This Row],[Order_Date]],"mmmm")</f>
        <v>January</v>
      </c>
      <c r="K4358" s="1" t="s">
        <v>1947</v>
      </c>
      <c r="L4358" s="1" t="s">
        <v>10790</v>
      </c>
      <c r="M4358" s="1" t="s">
        <v>2058</v>
      </c>
      <c r="N4358" s="1" t="s">
        <v>1950</v>
      </c>
      <c r="O4358" s="3">
        <v>107</v>
      </c>
      <c r="P4358">
        <v>2</v>
      </c>
      <c r="Q4358" s="3">
        <v>214</v>
      </c>
      <c r="R4358" s="1" t="s">
        <v>1958</v>
      </c>
      <c r="S4358" s="3">
        <v>31</v>
      </c>
      <c r="T4358">
        <v>5</v>
      </c>
      <c r="U4358" t="str">
        <f>IF(Ecommerce_Sales[[#This Row],[Delivery_Time_Days]]&gt;7,"Delay",IF(Ecommerce_Sales[[#This Row],[Delivery_Time_Days]] = 0,"No delivery",IF(Ecommerce_Sales[[#This Row],[Delivery_Time_Days]]&lt;=7,"On-time")))</f>
        <v>On-time</v>
      </c>
      <c r="V4358" s="7">
        <f>Ecommerce_Sales[[#This Row],[Profit]]/Ecommerce_Sales[[#This Row],[Total_Price]]</f>
        <v>0.40186915887850466</v>
      </c>
      <c r="W4358" s="3">
        <v>86</v>
      </c>
      <c r="X4358" s="3"/>
    </row>
    <row r="4359" spans="1:24" x14ac:dyDescent="0.25">
      <c r="A4359" s="1" t="s">
        <v>10791</v>
      </c>
      <c r="B4359" s="1" t="s">
        <v>1173</v>
      </c>
      <c r="C4359" s="1" t="s">
        <v>1174</v>
      </c>
      <c r="D4359" s="1" t="s">
        <v>2559</v>
      </c>
      <c r="E4359" s="1" t="s">
        <v>1961</v>
      </c>
      <c r="F4359" s="2">
        <v>45455</v>
      </c>
      <c r="G4359" s="2">
        <v>45172</v>
      </c>
      <c r="H4359" s="2" t="str">
        <f>TEXT(Ecommerce_Sales[[#This Row],[Order_Date]],"mmmm")</f>
        <v>September</v>
      </c>
      <c r="I4359" s="2" t="str">
        <f>TEXT(Ecommerce_Sales[[#This Row],[Order_Date]],"yyyy")</f>
        <v>2023</v>
      </c>
      <c r="J4359" s="2" t="str">
        <f>TEXT(Ecommerce_Sales[[#This Row],[Order_Date]],"mmmm")</f>
        <v>September</v>
      </c>
      <c r="K4359" s="1" t="s">
        <v>1947</v>
      </c>
      <c r="L4359" s="1" t="s">
        <v>2492</v>
      </c>
      <c r="M4359" s="1" t="s">
        <v>2026</v>
      </c>
      <c r="N4359" s="1" t="s">
        <v>1978</v>
      </c>
      <c r="O4359" s="3">
        <v>885</v>
      </c>
      <c r="P4359">
        <v>5</v>
      </c>
      <c r="Q4359" s="3">
        <v>4425</v>
      </c>
      <c r="R4359" s="1" t="s">
        <v>2016</v>
      </c>
      <c r="S4359" s="3">
        <v>458</v>
      </c>
      <c r="T4359">
        <v>9</v>
      </c>
      <c r="U4359" t="str">
        <f>IF(Ecommerce_Sales[[#This Row],[Delivery_Time_Days]]&gt;7,"Delay",IF(Ecommerce_Sales[[#This Row],[Delivery_Time_Days]] = 0,"No delivery",IF(Ecommerce_Sales[[#This Row],[Delivery_Time_Days]]&lt;=7,"On-time")))</f>
        <v>Delay</v>
      </c>
      <c r="V4359" s="7">
        <f>Ecommerce_Sales[[#This Row],[Profit]]/Ecommerce_Sales[[#This Row],[Total_Price]]</f>
        <v>0.35005649717514126</v>
      </c>
      <c r="W4359" s="3">
        <v>1549</v>
      </c>
      <c r="X4359" s="3"/>
    </row>
    <row r="4360" spans="1:24" x14ac:dyDescent="0.25">
      <c r="A4360" s="1" t="s">
        <v>10792</v>
      </c>
      <c r="B4360" s="1" t="s">
        <v>270</v>
      </c>
      <c r="C4360" s="1" t="s">
        <v>271</v>
      </c>
      <c r="D4360" s="1" t="s">
        <v>6444</v>
      </c>
      <c r="E4360" s="1" t="s">
        <v>1981</v>
      </c>
      <c r="F4360" s="2">
        <v>45595</v>
      </c>
      <c r="G4360" s="2">
        <v>45115</v>
      </c>
      <c r="H4360" s="2" t="str">
        <f>TEXT(Ecommerce_Sales[[#This Row],[Order_Date]],"mmmm")</f>
        <v>July</v>
      </c>
      <c r="I4360" s="2" t="str">
        <f>TEXT(Ecommerce_Sales[[#This Row],[Order_Date]],"yyyy")</f>
        <v>2023</v>
      </c>
      <c r="J4360" s="2" t="str">
        <f>TEXT(Ecommerce_Sales[[#This Row],[Order_Date]],"mmmm")</f>
        <v>July</v>
      </c>
      <c r="K4360" s="1" t="s">
        <v>1947</v>
      </c>
      <c r="L4360" s="1" t="s">
        <v>10793</v>
      </c>
      <c r="M4360" s="1" t="s">
        <v>2043</v>
      </c>
      <c r="N4360" s="1" t="s">
        <v>1989</v>
      </c>
      <c r="O4360" s="3">
        <v>342</v>
      </c>
      <c r="P4360">
        <v>6</v>
      </c>
      <c r="Q4360" s="3">
        <v>2051</v>
      </c>
      <c r="R4360" s="1" t="s">
        <v>1951</v>
      </c>
      <c r="S4360" s="3">
        <v>173</v>
      </c>
      <c r="T4360">
        <v>2</v>
      </c>
      <c r="U4360" t="str">
        <f>IF(Ecommerce_Sales[[#This Row],[Delivery_Time_Days]]&gt;7,"Delay",IF(Ecommerce_Sales[[#This Row],[Delivery_Time_Days]] = 0,"No delivery",IF(Ecommerce_Sales[[#This Row],[Delivery_Time_Days]]&lt;=7,"On-time")))</f>
        <v>On-time</v>
      </c>
      <c r="V4360" s="7">
        <f>Ecommerce_Sales[[#This Row],[Profit]]/Ecommerce_Sales[[#This Row],[Total_Price]]</f>
        <v>0.25012189176011701</v>
      </c>
      <c r="W4360" s="3">
        <v>513</v>
      </c>
      <c r="X4360" s="3"/>
    </row>
    <row r="4361" spans="1:24" x14ac:dyDescent="0.25">
      <c r="A4361" s="1" t="s">
        <v>10794</v>
      </c>
      <c r="B4361" s="1" t="s">
        <v>1757</v>
      </c>
      <c r="C4361" s="1" t="s">
        <v>1758</v>
      </c>
      <c r="D4361" s="1" t="s">
        <v>9586</v>
      </c>
      <c r="E4361" s="1" t="s">
        <v>1996</v>
      </c>
      <c r="F4361" s="2">
        <v>45381</v>
      </c>
      <c r="G4361" s="2">
        <v>45041</v>
      </c>
      <c r="H4361" s="2" t="str">
        <f>TEXT(Ecommerce_Sales[[#This Row],[Order_Date]],"mmmm")</f>
        <v>April</v>
      </c>
      <c r="I4361" s="2" t="str">
        <f>TEXT(Ecommerce_Sales[[#This Row],[Order_Date]],"yyyy")</f>
        <v>2023</v>
      </c>
      <c r="J4361" s="2" t="str">
        <f>TEXT(Ecommerce_Sales[[#This Row],[Order_Date]],"mmmm")</f>
        <v>April</v>
      </c>
      <c r="K4361" s="1" t="s">
        <v>1986</v>
      </c>
      <c r="L4361" s="1" t="s">
        <v>7097</v>
      </c>
      <c r="M4361" s="1" t="s">
        <v>1983</v>
      </c>
      <c r="N4361" s="1" t="s">
        <v>1950</v>
      </c>
      <c r="O4361" s="3">
        <v>999</v>
      </c>
      <c r="P4361">
        <v>4</v>
      </c>
      <c r="Q4361" s="3">
        <v>3996</v>
      </c>
      <c r="R4361" s="1" t="s">
        <v>1951</v>
      </c>
      <c r="S4361" s="3">
        <v>373</v>
      </c>
      <c r="U4361" t="str">
        <f>IF(Ecommerce_Sales[[#This Row],[Delivery_Time_Days]]&gt;7,"Delay",IF(Ecommerce_Sales[[#This Row],[Delivery_Time_Days]] = 0,"No delivery",IF(Ecommerce_Sales[[#This Row],[Delivery_Time_Days]]&lt;=7,"On-time")))</f>
        <v>No delivery</v>
      </c>
      <c r="V4361" s="7">
        <f>Ecommerce_Sales[[#This Row],[Profit]]/Ecommerce_Sales[[#This Row],[Total_Price]]</f>
        <v>0.39989989989989988</v>
      </c>
      <c r="W4361" s="3">
        <v>1598</v>
      </c>
      <c r="X4361" s="3"/>
    </row>
    <row r="4362" spans="1:24" x14ac:dyDescent="0.25">
      <c r="A4362" s="1" t="s">
        <v>10795</v>
      </c>
      <c r="B4362" s="1" t="s">
        <v>1169</v>
      </c>
      <c r="C4362" s="1" t="s">
        <v>1170</v>
      </c>
      <c r="D4362" s="1" t="s">
        <v>2135</v>
      </c>
      <c r="E4362" s="1" t="s">
        <v>1996</v>
      </c>
      <c r="F4362" s="2">
        <v>45582</v>
      </c>
      <c r="G4362" s="2">
        <v>45459</v>
      </c>
      <c r="H4362" s="2" t="str">
        <f>TEXT(Ecommerce_Sales[[#This Row],[Order_Date]],"mmmm")</f>
        <v>June</v>
      </c>
      <c r="I4362" s="2" t="str">
        <f>TEXT(Ecommerce_Sales[[#This Row],[Order_Date]],"yyyy")</f>
        <v>2024</v>
      </c>
      <c r="J4362" s="2" t="str">
        <f>TEXT(Ecommerce_Sales[[#This Row],[Order_Date]],"mmmm")</f>
        <v>June</v>
      </c>
      <c r="K4362" s="1" t="s">
        <v>1947</v>
      </c>
      <c r="L4362" s="1" t="s">
        <v>10796</v>
      </c>
      <c r="M4362" s="1" t="s">
        <v>1949</v>
      </c>
      <c r="N4362" s="1" t="s">
        <v>1950</v>
      </c>
      <c r="O4362" s="3">
        <v>177</v>
      </c>
      <c r="P4362">
        <v>4</v>
      </c>
      <c r="Q4362" s="3">
        <v>706</v>
      </c>
      <c r="R4362" s="1" t="s">
        <v>1958</v>
      </c>
      <c r="S4362" s="3">
        <v>35</v>
      </c>
      <c r="T4362">
        <v>3</v>
      </c>
      <c r="U4362" t="str">
        <f>IF(Ecommerce_Sales[[#This Row],[Delivery_Time_Days]]&gt;7,"Delay",IF(Ecommerce_Sales[[#This Row],[Delivery_Time_Days]] = 0,"No delivery",IF(Ecommerce_Sales[[#This Row],[Delivery_Time_Days]]&lt;=7,"On-time")))</f>
        <v>On-time</v>
      </c>
      <c r="V4362" s="7">
        <f>Ecommerce_Sales[[#This Row],[Profit]]/Ecommerce_Sales[[#This Row],[Total_Price]]</f>
        <v>0.40084985835694054</v>
      </c>
      <c r="W4362" s="3">
        <v>283</v>
      </c>
      <c r="X4362" s="3"/>
    </row>
    <row r="4363" spans="1:24" x14ac:dyDescent="0.25">
      <c r="A4363" s="1" t="s">
        <v>10797</v>
      </c>
      <c r="B4363" s="1" t="s">
        <v>174</v>
      </c>
      <c r="C4363" s="1" t="s">
        <v>175</v>
      </c>
      <c r="D4363" s="1" t="s">
        <v>5232</v>
      </c>
      <c r="E4363" s="1" t="s">
        <v>1954</v>
      </c>
      <c r="F4363" s="2">
        <v>45520</v>
      </c>
      <c r="G4363" s="2">
        <v>45277</v>
      </c>
      <c r="H4363" s="2" t="str">
        <f>TEXT(Ecommerce_Sales[[#This Row],[Order_Date]],"mmmm")</f>
        <v>December</v>
      </c>
      <c r="I4363" s="2" t="str">
        <f>TEXT(Ecommerce_Sales[[#This Row],[Order_Date]],"yyyy")</f>
        <v>2023</v>
      </c>
      <c r="J4363" s="2" t="str">
        <f>TEXT(Ecommerce_Sales[[#This Row],[Order_Date]],"mmmm")</f>
        <v>December</v>
      </c>
      <c r="K4363" s="1" t="s">
        <v>1947</v>
      </c>
      <c r="L4363" s="1" t="s">
        <v>10798</v>
      </c>
      <c r="M4363" s="1" t="s">
        <v>2002</v>
      </c>
      <c r="N4363" s="1" t="s">
        <v>1989</v>
      </c>
      <c r="O4363" s="3">
        <v>106</v>
      </c>
      <c r="P4363">
        <v>6</v>
      </c>
      <c r="Q4363" s="3">
        <v>636</v>
      </c>
      <c r="R4363" s="1" t="s">
        <v>1951</v>
      </c>
      <c r="S4363" s="3">
        <v>33</v>
      </c>
      <c r="T4363">
        <v>10</v>
      </c>
      <c r="U4363" t="str">
        <f>IF(Ecommerce_Sales[[#This Row],[Delivery_Time_Days]]&gt;7,"Delay",IF(Ecommerce_Sales[[#This Row],[Delivery_Time_Days]] = 0,"No delivery",IF(Ecommerce_Sales[[#This Row],[Delivery_Time_Days]]&lt;=7,"On-time")))</f>
        <v>Delay</v>
      </c>
      <c r="V4363" s="7">
        <f>Ecommerce_Sales[[#This Row],[Profit]]/Ecommerce_Sales[[#This Row],[Total_Price]]</f>
        <v>0.25</v>
      </c>
      <c r="W4363" s="3">
        <v>159</v>
      </c>
      <c r="X4363" s="3"/>
    </row>
    <row r="4364" spans="1:24" x14ac:dyDescent="0.25">
      <c r="A4364" s="1" t="s">
        <v>10799</v>
      </c>
      <c r="B4364" s="1" t="s">
        <v>561</v>
      </c>
      <c r="C4364" s="1" t="s">
        <v>1627</v>
      </c>
      <c r="D4364" s="1" t="s">
        <v>2556</v>
      </c>
      <c r="E4364" s="1" t="s">
        <v>1966</v>
      </c>
      <c r="F4364" s="2">
        <v>45476</v>
      </c>
      <c r="G4364" s="2">
        <v>45162</v>
      </c>
      <c r="H4364" s="2" t="str">
        <f>TEXT(Ecommerce_Sales[[#This Row],[Order_Date]],"mmmm")</f>
        <v>August</v>
      </c>
      <c r="I4364" s="2" t="str">
        <f>TEXT(Ecommerce_Sales[[#This Row],[Order_Date]],"yyyy")</f>
        <v>2023</v>
      </c>
      <c r="J4364" s="2" t="str">
        <f>TEXT(Ecommerce_Sales[[#This Row],[Order_Date]],"mmmm")</f>
        <v>August</v>
      </c>
      <c r="K4364" s="1" t="s">
        <v>1947</v>
      </c>
      <c r="L4364" s="1" t="s">
        <v>10800</v>
      </c>
      <c r="M4364" s="1" t="s">
        <v>1963</v>
      </c>
      <c r="N4364" s="1" t="s">
        <v>1957</v>
      </c>
      <c r="O4364" s="3">
        <v>237</v>
      </c>
      <c r="P4364">
        <v>5</v>
      </c>
      <c r="Q4364" s="3">
        <v>1187</v>
      </c>
      <c r="R4364" s="1" t="s">
        <v>2008</v>
      </c>
      <c r="S4364" s="3">
        <v>173</v>
      </c>
      <c r="T4364">
        <v>2</v>
      </c>
      <c r="U4364" t="str">
        <f>IF(Ecommerce_Sales[[#This Row],[Delivery_Time_Days]]&gt;7,"Delay",IF(Ecommerce_Sales[[#This Row],[Delivery_Time_Days]] = 0,"No delivery",IF(Ecommerce_Sales[[#This Row],[Delivery_Time_Days]]&lt;=7,"On-time")))</f>
        <v>On-time</v>
      </c>
      <c r="V4364" s="7">
        <f>Ecommerce_Sales[[#This Row],[Profit]]/Ecommerce_Sales[[#This Row],[Total_Price]]</f>
        <v>0.14995787700084245</v>
      </c>
      <c r="W4364" s="3">
        <v>178</v>
      </c>
      <c r="X4364" s="3"/>
    </row>
    <row r="4365" spans="1:24" x14ac:dyDescent="0.25">
      <c r="A4365" s="1" t="s">
        <v>10801</v>
      </c>
      <c r="B4365" s="1" t="s">
        <v>246</v>
      </c>
      <c r="C4365" s="1" t="s">
        <v>247</v>
      </c>
      <c r="D4365" s="1" t="s">
        <v>2759</v>
      </c>
      <c r="E4365" s="1" t="s">
        <v>1981</v>
      </c>
      <c r="F4365" s="2">
        <v>44927</v>
      </c>
      <c r="G4365" s="2">
        <v>45651</v>
      </c>
      <c r="H4365" s="2" t="str">
        <f>TEXT(Ecommerce_Sales[[#This Row],[Order_Date]],"mmmm")</f>
        <v>December</v>
      </c>
      <c r="I4365" s="2" t="str">
        <f>TEXT(Ecommerce_Sales[[#This Row],[Order_Date]],"yyyy")</f>
        <v>2024</v>
      </c>
      <c r="J4365" s="2" t="str">
        <f>TEXT(Ecommerce_Sales[[#This Row],[Order_Date]],"mmmm")</f>
        <v>December</v>
      </c>
      <c r="K4365" s="1" t="s">
        <v>1947</v>
      </c>
      <c r="L4365" s="1" t="s">
        <v>9023</v>
      </c>
      <c r="M4365" s="1" t="s">
        <v>2002</v>
      </c>
      <c r="N4365" s="1" t="s">
        <v>1989</v>
      </c>
      <c r="O4365" s="3">
        <v>1540</v>
      </c>
      <c r="P4365">
        <v>8</v>
      </c>
      <c r="Q4365" s="3">
        <v>12316</v>
      </c>
      <c r="R4365" s="1" t="s">
        <v>1958</v>
      </c>
      <c r="S4365" s="3">
        <v>842</v>
      </c>
      <c r="T4365">
        <v>2</v>
      </c>
      <c r="U4365" t="str">
        <f>IF(Ecommerce_Sales[[#This Row],[Delivery_Time_Days]]&gt;7,"Delay",IF(Ecommerce_Sales[[#This Row],[Delivery_Time_Days]] = 0,"No delivery",IF(Ecommerce_Sales[[#This Row],[Delivery_Time_Days]]&lt;=7,"On-time")))</f>
        <v>On-time</v>
      </c>
      <c r="V4365" s="7">
        <f>Ecommerce_Sales[[#This Row],[Profit]]/Ecommerce_Sales[[#This Row],[Total_Price]]</f>
        <v>0.25</v>
      </c>
      <c r="W4365" s="3">
        <v>3079</v>
      </c>
      <c r="X4365" s="3"/>
    </row>
    <row r="4366" spans="1:24" x14ac:dyDescent="0.25">
      <c r="A4366" s="1" t="s">
        <v>10802</v>
      </c>
      <c r="B4366" s="1" t="s">
        <v>1707</v>
      </c>
      <c r="C4366" s="1" t="s">
        <v>1708</v>
      </c>
      <c r="D4366" s="1" t="s">
        <v>2303</v>
      </c>
      <c r="E4366" s="1" t="s">
        <v>1966</v>
      </c>
      <c r="F4366" s="2">
        <v>45128</v>
      </c>
      <c r="G4366" s="2">
        <v>45341</v>
      </c>
      <c r="H4366" s="2" t="str">
        <f>TEXT(Ecommerce_Sales[[#This Row],[Order_Date]],"mmmm")</f>
        <v>February</v>
      </c>
      <c r="I4366" s="2" t="str">
        <f>TEXT(Ecommerce_Sales[[#This Row],[Order_Date]],"yyyy")</f>
        <v>2024</v>
      </c>
      <c r="J4366" s="2" t="str">
        <f>TEXT(Ecommerce_Sales[[#This Row],[Order_Date]],"mmmm")</f>
        <v>February</v>
      </c>
      <c r="K4366" s="1" t="s">
        <v>1947</v>
      </c>
      <c r="L4366" s="1" t="s">
        <v>2196</v>
      </c>
      <c r="M4366" s="1" t="s">
        <v>2072</v>
      </c>
      <c r="N4366" s="1" t="s">
        <v>1950</v>
      </c>
      <c r="O4366" s="3">
        <v>501</v>
      </c>
      <c r="P4366">
        <v>1</v>
      </c>
      <c r="Q4366" s="3">
        <v>501</v>
      </c>
      <c r="R4366" s="1" t="s">
        <v>1951</v>
      </c>
      <c r="S4366" s="3">
        <v>32</v>
      </c>
      <c r="T4366">
        <v>2</v>
      </c>
      <c r="U4366" t="str">
        <f>IF(Ecommerce_Sales[[#This Row],[Delivery_Time_Days]]&gt;7,"Delay",IF(Ecommerce_Sales[[#This Row],[Delivery_Time_Days]] = 0,"No delivery",IF(Ecommerce_Sales[[#This Row],[Delivery_Time_Days]]&lt;=7,"On-time")))</f>
        <v>On-time</v>
      </c>
      <c r="V4366" s="7">
        <f>Ecommerce_Sales[[#This Row],[Profit]]/Ecommerce_Sales[[#This Row],[Total_Price]]</f>
        <v>0.39920159680638723</v>
      </c>
      <c r="W4366" s="3">
        <v>200</v>
      </c>
      <c r="X4366" s="3"/>
    </row>
    <row r="4367" spans="1:24" x14ac:dyDescent="0.25">
      <c r="A4367" s="1" t="s">
        <v>10803</v>
      </c>
      <c r="B4367" s="1" t="s">
        <v>1772</v>
      </c>
      <c r="C4367" s="1" t="s">
        <v>1773</v>
      </c>
      <c r="D4367" s="1" t="s">
        <v>8069</v>
      </c>
      <c r="E4367" s="1" t="s">
        <v>1946</v>
      </c>
      <c r="F4367" s="2">
        <v>45150</v>
      </c>
      <c r="G4367" s="2">
        <v>45206</v>
      </c>
      <c r="H4367" s="2" t="str">
        <f>TEXT(Ecommerce_Sales[[#This Row],[Order_Date]],"mmmm")</f>
        <v>October</v>
      </c>
      <c r="I4367" s="2" t="str">
        <f>TEXT(Ecommerce_Sales[[#This Row],[Order_Date]],"yyyy")</f>
        <v>2023</v>
      </c>
      <c r="J4367" s="2" t="str">
        <f>TEXT(Ecommerce_Sales[[#This Row],[Order_Date]],"mmmm")</f>
        <v>October</v>
      </c>
      <c r="K4367" s="1" t="s">
        <v>1947</v>
      </c>
      <c r="L4367" s="1" t="s">
        <v>10804</v>
      </c>
      <c r="M4367" s="1" t="s">
        <v>2104</v>
      </c>
      <c r="N4367" s="1" t="s">
        <v>1978</v>
      </c>
      <c r="O4367" s="3">
        <v>164</v>
      </c>
      <c r="P4367">
        <v>4</v>
      </c>
      <c r="Q4367" s="3">
        <v>656</v>
      </c>
      <c r="R4367" s="1" t="s">
        <v>2012</v>
      </c>
      <c r="S4367" s="3">
        <v>90</v>
      </c>
      <c r="T4367">
        <v>7</v>
      </c>
      <c r="U4367" t="str">
        <f>IF(Ecommerce_Sales[[#This Row],[Delivery_Time_Days]]&gt;7,"Delay",IF(Ecommerce_Sales[[#This Row],[Delivery_Time_Days]] = 0,"No delivery",IF(Ecommerce_Sales[[#This Row],[Delivery_Time_Days]]&lt;=7,"On-time")))</f>
        <v>On-time</v>
      </c>
      <c r="V4367" s="7">
        <f>Ecommerce_Sales[[#This Row],[Profit]]/Ecommerce_Sales[[#This Row],[Total_Price]]</f>
        <v>0.34908536585365851</v>
      </c>
      <c r="W4367" s="3">
        <v>229</v>
      </c>
      <c r="X4367" s="3"/>
    </row>
    <row r="4368" spans="1:24" x14ac:dyDescent="0.25">
      <c r="A4368" s="1" t="s">
        <v>10805</v>
      </c>
      <c r="B4368" s="1" t="s">
        <v>1673</v>
      </c>
      <c r="C4368" s="1" t="s">
        <v>1674</v>
      </c>
      <c r="D4368" s="1" t="s">
        <v>3743</v>
      </c>
      <c r="E4368" s="1" t="s">
        <v>1996</v>
      </c>
      <c r="F4368" s="2">
        <v>45526</v>
      </c>
      <c r="G4368" s="2">
        <v>45054</v>
      </c>
      <c r="H4368" s="2" t="str">
        <f>TEXT(Ecommerce_Sales[[#This Row],[Order_Date]],"mmmm")</f>
        <v>May</v>
      </c>
      <c r="I4368" s="2" t="str">
        <f>TEXT(Ecommerce_Sales[[#This Row],[Order_Date]],"yyyy")</f>
        <v>2023</v>
      </c>
      <c r="J4368" s="2" t="str">
        <f>TEXT(Ecommerce_Sales[[#This Row],[Order_Date]],"mmmm")</f>
        <v>May</v>
      </c>
      <c r="K4368" s="1" t="s">
        <v>1986</v>
      </c>
      <c r="L4368" s="1" t="s">
        <v>9194</v>
      </c>
      <c r="M4368" s="1" t="s">
        <v>2026</v>
      </c>
      <c r="N4368" s="1" t="s">
        <v>1978</v>
      </c>
      <c r="O4368" s="3">
        <v>222</v>
      </c>
      <c r="P4368">
        <v>4</v>
      </c>
      <c r="Q4368" s="3">
        <v>889</v>
      </c>
      <c r="R4368" s="1" t="s">
        <v>1958</v>
      </c>
      <c r="S4368" s="3">
        <v>125</v>
      </c>
      <c r="U4368" t="str">
        <f>IF(Ecommerce_Sales[[#This Row],[Delivery_Time_Days]]&gt;7,"Delay",IF(Ecommerce_Sales[[#This Row],[Delivery_Time_Days]] = 0,"No delivery",IF(Ecommerce_Sales[[#This Row],[Delivery_Time_Days]]&lt;=7,"On-time")))</f>
        <v>No delivery</v>
      </c>
      <c r="V4368" s="7">
        <f>Ecommerce_Sales[[#This Row],[Profit]]/Ecommerce_Sales[[#This Row],[Total_Price]]</f>
        <v>0.34983127109111362</v>
      </c>
      <c r="W4368" s="3">
        <v>311</v>
      </c>
      <c r="X4368" s="3"/>
    </row>
    <row r="4369" spans="1:24" x14ac:dyDescent="0.25">
      <c r="A4369" s="1" t="s">
        <v>10806</v>
      </c>
      <c r="B4369" s="1" t="s">
        <v>290</v>
      </c>
      <c r="C4369" s="1" t="s">
        <v>291</v>
      </c>
      <c r="D4369" s="1" t="s">
        <v>3945</v>
      </c>
      <c r="E4369" s="1" t="s">
        <v>1996</v>
      </c>
      <c r="F4369" s="2">
        <v>45655</v>
      </c>
      <c r="G4369" s="2">
        <v>45542</v>
      </c>
      <c r="H4369" s="2" t="str">
        <f>TEXT(Ecommerce_Sales[[#This Row],[Order_Date]],"mmmm")</f>
        <v>September</v>
      </c>
      <c r="I4369" s="2" t="str">
        <f>TEXT(Ecommerce_Sales[[#This Row],[Order_Date]],"yyyy")</f>
        <v>2024</v>
      </c>
      <c r="J4369" s="2" t="str">
        <f>TEXT(Ecommerce_Sales[[#This Row],[Order_Date]],"mmmm")</f>
        <v>September</v>
      </c>
      <c r="K4369" s="1" t="s">
        <v>1947</v>
      </c>
      <c r="L4369" s="1" t="s">
        <v>10053</v>
      </c>
      <c r="M4369" s="1" t="s">
        <v>2058</v>
      </c>
      <c r="N4369" s="1" t="s">
        <v>1950</v>
      </c>
      <c r="O4369" s="3">
        <v>251</v>
      </c>
      <c r="P4369">
        <v>1</v>
      </c>
      <c r="Q4369" s="3">
        <v>251</v>
      </c>
      <c r="R4369" s="1" t="s">
        <v>1951</v>
      </c>
      <c r="S4369" s="3">
        <v>22</v>
      </c>
      <c r="T4369">
        <v>6</v>
      </c>
      <c r="U4369" t="str">
        <f>IF(Ecommerce_Sales[[#This Row],[Delivery_Time_Days]]&gt;7,"Delay",IF(Ecommerce_Sales[[#This Row],[Delivery_Time_Days]] = 0,"No delivery",IF(Ecommerce_Sales[[#This Row],[Delivery_Time_Days]]&lt;=7,"On-time")))</f>
        <v>On-time</v>
      </c>
      <c r="V4369" s="7">
        <f>Ecommerce_Sales[[#This Row],[Profit]]/Ecommerce_Sales[[#This Row],[Total_Price]]</f>
        <v>0.39840637450199201</v>
      </c>
      <c r="W4369" s="3">
        <v>100</v>
      </c>
      <c r="X4369" s="3"/>
    </row>
    <row r="4370" spans="1:24" x14ac:dyDescent="0.25">
      <c r="A4370" s="1" t="s">
        <v>10807</v>
      </c>
      <c r="B4370" s="1" t="s">
        <v>1115</v>
      </c>
      <c r="C4370" s="1" t="s">
        <v>1116</v>
      </c>
      <c r="D4370" s="1" t="s">
        <v>6604</v>
      </c>
      <c r="E4370" s="1" t="s">
        <v>1981</v>
      </c>
      <c r="F4370" s="2">
        <v>45574</v>
      </c>
      <c r="G4370" s="2">
        <v>45571</v>
      </c>
      <c r="H4370" s="2" t="str">
        <f>TEXT(Ecommerce_Sales[[#This Row],[Order_Date]],"mmmm")</f>
        <v>October</v>
      </c>
      <c r="I4370" s="2" t="str">
        <f>TEXT(Ecommerce_Sales[[#This Row],[Order_Date]],"yyyy")</f>
        <v>2024</v>
      </c>
      <c r="J4370" s="2" t="str">
        <f>TEXT(Ecommerce_Sales[[#This Row],[Order_Date]],"mmmm")</f>
        <v>October</v>
      </c>
      <c r="K4370" s="1" t="s">
        <v>1947</v>
      </c>
      <c r="L4370" s="1" t="s">
        <v>2833</v>
      </c>
      <c r="M4370" s="1" t="s">
        <v>2026</v>
      </c>
      <c r="N4370" s="1" t="s">
        <v>1978</v>
      </c>
      <c r="O4370" s="3">
        <v>43</v>
      </c>
      <c r="P4370">
        <v>3</v>
      </c>
      <c r="Q4370" s="3">
        <v>129</v>
      </c>
      <c r="R4370" s="1" t="s">
        <v>1958</v>
      </c>
      <c r="S4370" s="3">
        <v>15</v>
      </c>
      <c r="T4370">
        <v>9</v>
      </c>
      <c r="U4370" t="str">
        <f>IF(Ecommerce_Sales[[#This Row],[Delivery_Time_Days]]&gt;7,"Delay",IF(Ecommerce_Sales[[#This Row],[Delivery_Time_Days]] = 0,"No delivery",IF(Ecommerce_Sales[[#This Row],[Delivery_Time_Days]]&lt;=7,"On-time")))</f>
        <v>Delay</v>
      </c>
      <c r="V4370" s="7">
        <f>Ecommerce_Sales[[#This Row],[Profit]]/Ecommerce_Sales[[#This Row],[Total_Price]]</f>
        <v>0.34883720930232559</v>
      </c>
      <c r="W4370" s="3">
        <v>45</v>
      </c>
      <c r="X4370" s="3"/>
    </row>
    <row r="4371" spans="1:24" x14ac:dyDescent="0.25">
      <c r="A4371" s="1" t="s">
        <v>10808</v>
      </c>
      <c r="B4371" s="1" t="s">
        <v>800</v>
      </c>
      <c r="C4371" s="1" t="s">
        <v>801</v>
      </c>
      <c r="D4371" s="1" t="s">
        <v>5516</v>
      </c>
      <c r="E4371" s="1" t="s">
        <v>1996</v>
      </c>
      <c r="F4371" s="2">
        <v>45499</v>
      </c>
      <c r="G4371" s="2">
        <v>45551</v>
      </c>
      <c r="H4371" s="2" t="str">
        <f>TEXT(Ecommerce_Sales[[#This Row],[Order_Date]],"mmmm")</f>
        <v>September</v>
      </c>
      <c r="I4371" s="2" t="str">
        <f>TEXT(Ecommerce_Sales[[#This Row],[Order_Date]],"yyyy")</f>
        <v>2024</v>
      </c>
      <c r="J4371" s="2" t="str">
        <f>TEXT(Ecommerce_Sales[[#This Row],[Order_Date]],"mmmm")</f>
        <v>September</v>
      </c>
      <c r="K4371" s="1" t="s">
        <v>1947</v>
      </c>
      <c r="L4371" s="1" t="s">
        <v>10809</v>
      </c>
      <c r="M4371" s="1" t="s">
        <v>2072</v>
      </c>
      <c r="N4371" s="1" t="s">
        <v>1950</v>
      </c>
      <c r="O4371" s="3">
        <v>331</v>
      </c>
      <c r="P4371">
        <v>3</v>
      </c>
      <c r="Q4371" s="3">
        <v>992</v>
      </c>
      <c r="R4371" s="1" t="s">
        <v>2016</v>
      </c>
      <c r="S4371" s="3">
        <v>130</v>
      </c>
      <c r="T4371">
        <v>9</v>
      </c>
      <c r="U4371" t="str">
        <f>IF(Ecommerce_Sales[[#This Row],[Delivery_Time_Days]]&gt;7,"Delay",IF(Ecommerce_Sales[[#This Row],[Delivery_Time_Days]] = 0,"No delivery",IF(Ecommerce_Sales[[#This Row],[Delivery_Time_Days]]&lt;=7,"On-time")))</f>
        <v>Delay</v>
      </c>
      <c r="V4371" s="7">
        <f>Ecommerce_Sales[[#This Row],[Profit]]/Ecommerce_Sales[[#This Row],[Total_Price]]</f>
        <v>0.40020161290322581</v>
      </c>
      <c r="W4371" s="3">
        <v>397</v>
      </c>
      <c r="X4371" s="3"/>
    </row>
    <row r="4372" spans="1:24" x14ac:dyDescent="0.25">
      <c r="A4372" s="1" t="s">
        <v>10810</v>
      </c>
      <c r="B4372" s="1" t="s">
        <v>118</v>
      </c>
      <c r="C4372" s="1" t="s">
        <v>119</v>
      </c>
      <c r="D4372" s="1" t="s">
        <v>5472</v>
      </c>
      <c r="E4372" s="1" t="s">
        <v>1946</v>
      </c>
      <c r="F4372" s="2">
        <v>45292</v>
      </c>
      <c r="G4372" s="2">
        <v>45632</v>
      </c>
      <c r="H4372" s="2" t="str">
        <f>TEXT(Ecommerce_Sales[[#This Row],[Order_Date]],"mmmm")</f>
        <v>December</v>
      </c>
      <c r="I4372" s="2" t="str">
        <f>TEXT(Ecommerce_Sales[[#This Row],[Order_Date]],"yyyy")</f>
        <v>2024</v>
      </c>
      <c r="J4372" s="2" t="str">
        <f>TEXT(Ecommerce_Sales[[#This Row],[Order_Date]],"mmmm")</f>
        <v>December</v>
      </c>
      <c r="K4372" s="1" t="s">
        <v>1947</v>
      </c>
      <c r="L4372" s="1" t="s">
        <v>10811</v>
      </c>
      <c r="M4372" s="1" t="s">
        <v>1998</v>
      </c>
      <c r="N4372" s="1" t="s">
        <v>1973</v>
      </c>
      <c r="O4372" s="3">
        <v>639</v>
      </c>
      <c r="P4372">
        <v>8</v>
      </c>
      <c r="Q4372" s="3">
        <v>5109</v>
      </c>
      <c r="R4372" s="1" t="s">
        <v>1958</v>
      </c>
      <c r="S4372" s="3">
        <v>453</v>
      </c>
      <c r="T4372">
        <v>5</v>
      </c>
      <c r="U4372" t="str">
        <f>IF(Ecommerce_Sales[[#This Row],[Delivery_Time_Days]]&gt;7,"Delay",IF(Ecommerce_Sales[[#This Row],[Delivery_Time_Days]] = 0,"No delivery",IF(Ecommerce_Sales[[#This Row],[Delivery_Time_Days]]&lt;=7,"On-time")))</f>
        <v>On-time</v>
      </c>
      <c r="V4372" s="7">
        <f>Ecommerce_Sales[[#This Row],[Profit]]/Ecommerce_Sales[[#This Row],[Total_Price]]</f>
        <v>0.30005871990604815</v>
      </c>
      <c r="W4372" s="3">
        <v>1533</v>
      </c>
      <c r="X4372" s="3"/>
    </row>
    <row r="4373" spans="1:24" x14ac:dyDescent="0.25">
      <c r="A4373" s="1" t="s">
        <v>10812</v>
      </c>
      <c r="B4373" s="1" t="s">
        <v>402</v>
      </c>
      <c r="C4373" s="1" t="s">
        <v>403</v>
      </c>
      <c r="D4373" s="1" t="s">
        <v>4631</v>
      </c>
      <c r="E4373" s="1" t="s">
        <v>1954</v>
      </c>
      <c r="F4373" s="2">
        <v>44995</v>
      </c>
      <c r="G4373" s="2">
        <v>45231</v>
      </c>
      <c r="H4373" s="2" t="str">
        <f>TEXT(Ecommerce_Sales[[#This Row],[Order_Date]],"mmmm")</f>
        <v>November</v>
      </c>
      <c r="I4373" s="2" t="str">
        <f>TEXT(Ecommerce_Sales[[#This Row],[Order_Date]],"yyyy")</f>
        <v>2023</v>
      </c>
      <c r="J4373" s="2" t="str">
        <f>TEXT(Ecommerce_Sales[[#This Row],[Order_Date]],"mmmm")</f>
        <v>November</v>
      </c>
      <c r="K4373" s="1" t="s">
        <v>1947</v>
      </c>
      <c r="L4373" s="1" t="s">
        <v>10813</v>
      </c>
      <c r="M4373" s="1" t="s">
        <v>2104</v>
      </c>
      <c r="N4373" s="1" t="s">
        <v>1978</v>
      </c>
      <c r="O4373" s="3">
        <v>800</v>
      </c>
      <c r="P4373">
        <v>4</v>
      </c>
      <c r="Q4373" s="3">
        <v>3198</v>
      </c>
      <c r="R4373" s="1" t="s">
        <v>1958</v>
      </c>
      <c r="S4373" s="3">
        <v>163</v>
      </c>
      <c r="T4373">
        <v>8</v>
      </c>
      <c r="U4373" t="str">
        <f>IF(Ecommerce_Sales[[#This Row],[Delivery_Time_Days]]&gt;7,"Delay",IF(Ecommerce_Sales[[#This Row],[Delivery_Time_Days]] = 0,"No delivery",IF(Ecommerce_Sales[[#This Row],[Delivery_Time_Days]]&lt;=7,"On-time")))</f>
        <v>Delay</v>
      </c>
      <c r="V4373" s="7">
        <f>Ecommerce_Sales[[#This Row],[Profit]]/Ecommerce_Sales[[#This Row],[Total_Price]]</f>
        <v>0.34990619136960599</v>
      </c>
      <c r="W4373" s="3">
        <v>1119</v>
      </c>
      <c r="X4373" s="3"/>
    </row>
    <row r="4374" spans="1:24" x14ac:dyDescent="0.25">
      <c r="A4374" s="1" t="s">
        <v>10814</v>
      </c>
      <c r="B4374" s="1" t="s">
        <v>996</v>
      </c>
      <c r="C4374" s="1" t="s">
        <v>997</v>
      </c>
      <c r="D4374" s="1" t="s">
        <v>6061</v>
      </c>
      <c r="E4374" s="1" t="s">
        <v>1981</v>
      </c>
      <c r="F4374" s="2">
        <v>45637</v>
      </c>
      <c r="G4374" s="2">
        <v>45573</v>
      </c>
      <c r="H4374" s="2" t="str">
        <f>TEXT(Ecommerce_Sales[[#This Row],[Order_Date]],"mmmm")</f>
        <v>October</v>
      </c>
      <c r="I4374" s="2" t="str">
        <f>TEXT(Ecommerce_Sales[[#This Row],[Order_Date]],"yyyy")</f>
        <v>2024</v>
      </c>
      <c r="J4374" s="2" t="str">
        <f>TEXT(Ecommerce_Sales[[#This Row],[Order_Date]],"mmmm")</f>
        <v>October</v>
      </c>
      <c r="K4374" s="1" t="s">
        <v>1947</v>
      </c>
      <c r="L4374" s="1" t="s">
        <v>10815</v>
      </c>
      <c r="M4374" s="1" t="s">
        <v>1998</v>
      </c>
      <c r="N4374" s="1" t="s">
        <v>1973</v>
      </c>
      <c r="O4374" s="3">
        <v>89</v>
      </c>
      <c r="P4374">
        <v>1</v>
      </c>
      <c r="Q4374" s="3">
        <v>89</v>
      </c>
      <c r="R4374" s="1" t="s">
        <v>2012</v>
      </c>
      <c r="S4374" s="3">
        <v>10</v>
      </c>
      <c r="T4374">
        <v>5</v>
      </c>
      <c r="U4374" t="str">
        <f>IF(Ecommerce_Sales[[#This Row],[Delivery_Time_Days]]&gt;7,"Delay",IF(Ecommerce_Sales[[#This Row],[Delivery_Time_Days]] = 0,"No delivery",IF(Ecommerce_Sales[[#This Row],[Delivery_Time_Days]]&lt;=7,"On-time")))</f>
        <v>On-time</v>
      </c>
      <c r="V4374" s="7">
        <f>Ecommerce_Sales[[#This Row],[Profit]]/Ecommerce_Sales[[#This Row],[Total_Price]]</f>
        <v>0.30337078651685395</v>
      </c>
      <c r="W4374" s="3">
        <v>27</v>
      </c>
      <c r="X4374" s="3"/>
    </row>
    <row r="4375" spans="1:24" x14ac:dyDescent="0.25">
      <c r="A4375" s="1" t="s">
        <v>10816</v>
      </c>
      <c r="B4375" s="1" t="s">
        <v>60</v>
      </c>
      <c r="C4375" s="1" t="s">
        <v>61</v>
      </c>
      <c r="D4375" s="1" t="s">
        <v>2881</v>
      </c>
      <c r="E4375" s="1" t="s">
        <v>1954</v>
      </c>
      <c r="F4375" s="2">
        <v>45212</v>
      </c>
      <c r="G4375" s="2">
        <v>45525</v>
      </c>
      <c r="H4375" s="2" t="str">
        <f>TEXT(Ecommerce_Sales[[#This Row],[Order_Date]],"mmmm")</f>
        <v>August</v>
      </c>
      <c r="I4375" s="2" t="str">
        <f>TEXT(Ecommerce_Sales[[#This Row],[Order_Date]],"yyyy")</f>
        <v>2024</v>
      </c>
      <c r="J4375" s="2" t="str">
        <f>TEXT(Ecommerce_Sales[[#This Row],[Order_Date]],"mmmm")</f>
        <v>August</v>
      </c>
      <c r="K4375" s="1" t="s">
        <v>1992</v>
      </c>
      <c r="L4375" s="1" t="s">
        <v>4383</v>
      </c>
      <c r="M4375" s="1" t="s">
        <v>2079</v>
      </c>
      <c r="N4375" s="1" t="s">
        <v>1973</v>
      </c>
      <c r="O4375" s="3">
        <v>230</v>
      </c>
      <c r="P4375">
        <v>2</v>
      </c>
      <c r="Q4375" s="3">
        <v>461</v>
      </c>
      <c r="R4375" s="1" t="s">
        <v>1951</v>
      </c>
      <c r="S4375" s="3">
        <v>45</v>
      </c>
      <c r="U4375" t="str">
        <f>IF(Ecommerce_Sales[[#This Row],[Delivery_Time_Days]]&gt;7,"Delay",IF(Ecommerce_Sales[[#This Row],[Delivery_Time_Days]] = 0,"No delivery",IF(Ecommerce_Sales[[#This Row],[Delivery_Time_Days]]&lt;=7,"On-time")))</f>
        <v>No delivery</v>
      </c>
      <c r="V4375" s="7">
        <f>Ecommerce_Sales[[#This Row],[Profit]]/Ecommerce_Sales[[#This Row],[Total_Price]]</f>
        <v>0.29934924078091107</v>
      </c>
      <c r="W4375" s="3">
        <v>138</v>
      </c>
      <c r="X4375" s="3"/>
    </row>
    <row r="4376" spans="1:24" x14ac:dyDescent="0.25">
      <c r="A4376" s="1" t="s">
        <v>10817</v>
      </c>
      <c r="B4376" s="1" t="s">
        <v>160</v>
      </c>
      <c r="C4376" s="1" t="s">
        <v>161</v>
      </c>
      <c r="D4376" s="1" t="s">
        <v>3396</v>
      </c>
      <c r="E4376" s="1" t="s">
        <v>2005</v>
      </c>
      <c r="F4376" s="2">
        <v>45489</v>
      </c>
      <c r="G4376" s="2">
        <v>45366</v>
      </c>
      <c r="H4376" s="2" t="str">
        <f>TEXT(Ecommerce_Sales[[#This Row],[Order_Date]],"mmmm")</f>
        <v>March</v>
      </c>
      <c r="I4376" s="2" t="str">
        <f>TEXT(Ecommerce_Sales[[#This Row],[Order_Date]],"yyyy")</f>
        <v>2024</v>
      </c>
      <c r="J4376" s="2" t="str">
        <f>TEXT(Ecommerce_Sales[[#This Row],[Order_Date]],"mmmm")</f>
        <v>March</v>
      </c>
      <c r="K4376" s="1" t="s">
        <v>1947</v>
      </c>
      <c r="L4376" s="1" t="s">
        <v>2015</v>
      </c>
      <c r="M4376" s="1" t="s">
        <v>2002</v>
      </c>
      <c r="N4376" s="1" t="s">
        <v>1989</v>
      </c>
      <c r="O4376" s="3">
        <v>90</v>
      </c>
      <c r="P4376">
        <v>5</v>
      </c>
      <c r="Q4376" s="3">
        <v>450</v>
      </c>
      <c r="R4376" s="1" t="s">
        <v>2016</v>
      </c>
      <c r="S4376" s="3">
        <v>63</v>
      </c>
      <c r="T4376">
        <v>8</v>
      </c>
      <c r="U4376" t="str">
        <f>IF(Ecommerce_Sales[[#This Row],[Delivery_Time_Days]]&gt;7,"Delay",IF(Ecommerce_Sales[[#This Row],[Delivery_Time_Days]] = 0,"No delivery",IF(Ecommerce_Sales[[#This Row],[Delivery_Time_Days]]&lt;=7,"On-time")))</f>
        <v>Delay</v>
      </c>
      <c r="V4376" s="7">
        <f>Ecommerce_Sales[[#This Row],[Profit]]/Ecommerce_Sales[[#This Row],[Total_Price]]</f>
        <v>0.25111111111111112</v>
      </c>
      <c r="W4376" s="3">
        <v>113</v>
      </c>
      <c r="X4376" s="3"/>
    </row>
    <row r="4377" spans="1:24" x14ac:dyDescent="0.25">
      <c r="A4377" s="1" t="s">
        <v>10818</v>
      </c>
      <c r="B4377" s="1" t="s">
        <v>330</v>
      </c>
      <c r="C4377" s="1" t="s">
        <v>331</v>
      </c>
      <c r="D4377" s="1" t="s">
        <v>7997</v>
      </c>
      <c r="E4377" s="1" t="s">
        <v>1954</v>
      </c>
      <c r="F4377" s="2">
        <v>45306</v>
      </c>
      <c r="G4377" s="2">
        <v>45629</v>
      </c>
      <c r="H4377" s="2" t="str">
        <f>TEXT(Ecommerce_Sales[[#This Row],[Order_Date]],"mmmm")</f>
        <v>December</v>
      </c>
      <c r="I4377" s="2" t="str">
        <f>TEXT(Ecommerce_Sales[[#This Row],[Order_Date]],"yyyy")</f>
        <v>2024</v>
      </c>
      <c r="J4377" s="2" t="str">
        <f>TEXT(Ecommerce_Sales[[#This Row],[Order_Date]],"mmmm")</f>
        <v>December</v>
      </c>
      <c r="K4377" s="1" t="s">
        <v>1947</v>
      </c>
      <c r="L4377" s="1" t="s">
        <v>6903</v>
      </c>
      <c r="M4377" s="1" t="s">
        <v>2079</v>
      </c>
      <c r="N4377" s="1" t="s">
        <v>1973</v>
      </c>
      <c r="O4377" s="3">
        <v>302</v>
      </c>
      <c r="P4377">
        <v>2</v>
      </c>
      <c r="Q4377" s="3">
        <v>605</v>
      </c>
      <c r="R4377" s="1" t="s">
        <v>1951</v>
      </c>
      <c r="S4377" s="3">
        <v>72</v>
      </c>
      <c r="T4377">
        <v>5</v>
      </c>
      <c r="U4377" t="str">
        <f>IF(Ecommerce_Sales[[#This Row],[Delivery_Time_Days]]&gt;7,"Delay",IF(Ecommerce_Sales[[#This Row],[Delivery_Time_Days]] = 0,"No delivery",IF(Ecommerce_Sales[[#This Row],[Delivery_Time_Days]]&lt;=7,"On-time")))</f>
        <v>On-time</v>
      </c>
      <c r="V4377" s="7">
        <f>Ecommerce_Sales[[#This Row],[Profit]]/Ecommerce_Sales[[#This Row],[Total_Price]]</f>
        <v>0.29917355371900828</v>
      </c>
      <c r="W4377" s="3">
        <v>181</v>
      </c>
      <c r="X4377" s="3"/>
    </row>
    <row r="4378" spans="1:24" x14ac:dyDescent="0.25">
      <c r="A4378" s="1" t="s">
        <v>10819</v>
      </c>
      <c r="B4378" s="1" t="s">
        <v>1694</v>
      </c>
      <c r="C4378" s="1" t="s">
        <v>1695</v>
      </c>
      <c r="D4378" s="1" t="s">
        <v>3372</v>
      </c>
      <c r="E4378" s="1" t="s">
        <v>1961</v>
      </c>
      <c r="F4378" s="2">
        <v>45003</v>
      </c>
      <c r="G4378" s="2">
        <v>44966</v>
      </c>
      <c r="H4378" s="2" t="str">
        <f>TEXT(Ecommerce_Sales[[#This Row],[Order_Date]],"mmmm")</f>
        <v>February</v>
      </c>
      <c r="I4378" s="2" t="str">
        <f>TEXT(Ecommerce_Sales[[#This Row],[Order_Date]],"yyyy")</f>
        <v>2023</v>
      </c>
      <c r="J4378" s="2" t="str">
        <f>TEXT(Ecommerce_Sales[[#This Row],[Order_Date]],"mmmm")</f>
        <v>February</v>
      </c>
      <c r="K4378" s="1" t="s">
        <v>1947</v>
      </c>
      <c r="L4378" s="1" t="s">
        <v>10820</v>
      </c>
      <c r="M4378" s="1" t="s">
        <v>2065</v>
      </c>
      <c r="N4378" s="1" t="s">
        <v>1978</v>
      </c>
      <c r="O4378" s="3">
        <v>380</v>
      </c>
      <c r="P4378">
        <v>4</v>
      </c>
      <c r="Q4378" s="3">
        <v>1520</v>
      </c>
      <c r="R4378" s="1" t="s">
        <v>1958</v>
      </c>
      <c r="S4378" s="3">
        <v>167</v>
      </c>
      <c r="T4378">
        <v>6</v>
      </c>
      <c r="U4378" t="str">
        <f>IF(Ecommerce_Sales[[#This Row],[Delivery_Time_Days]]&gt;7,"Delay",IF(Ecommerce_Sales[[#This Row],[Delivery_Time_Days]] = 0,"No delivery",IF(Ecommerce_Sales[[#This Row],[Delivery_Time_Days]]&lt;=7,"On-time")))</f>
        <v>On-time</v>
      </c>
      <c r="V4378" s="7">
        <f>Ecommerce_Sales[[#This Row],[Profit]]/Ecommerce_Sales[[#This Row],[Total_Price]]</f>
        <v>0.35</v>
      </c>
      <c r="W4378" s="3">
        <v>532</v>
      </c>
      <c r="X4378" s="3"/>
    </row>
    <row r="4379" spans="1:24" x14ac:dyDescent="0.25">
      <c r="A4379" s="1" t="s">
        <v>10821</v>
      </c>
      <c r="B4379" s="1" t="s">
        <v>1102</v>
      </c>
      <c r="C4379" s="1" t="s">
        <v>1103</v>
      </c>
      <c r="D4379" s="1" t="s">
        <v>8086</v>
      </c>
      <c r="E4379" s="1" t="s">
        <v>1954</v>
      </c>
      <c r="F4379" s="2">
        <v>45513</v>
      </c>
      <c r="G4379" s="2">
        <v>45578</v>
      </c>
      <c r="H4379" s="2" t="str">
        <f>TEXT(Ecommerce_Sales[[#This Row],[Order_Date]],"mmmm")</f>
        <v>October</v>
      </c>
      <c r="I4379" s="2" t="str">
        <f>TEXT(Ecommerce_Sales[[#This Row],[Order_Date]],"yyyy")</f>
        <v>2024</v>
      </c>
      <c r="J4379" s="2" t="str">
        <f>TEXT(Ecommerce_Sales[[#This Row],[Order_Date]],"mmmm")</f>
        <v>October</v>
      </c>
      <c r="K4379" s="1" t="s">
        <v>1947</v>
      </c>
      <c r="L4379" s="1" t="s">
        <v>10822</v>
      </c>
      <c r="M4379" s="1" t="s">
        <v>2047</v>
      </c>
      <c r="N4379" s="1" t="s">
        <v>1989</v>
      </c>
      <c r="O4379" s="3">
        <v>688</v>
      </c>
      <c r="P4379">
        <v>6</v>
      </c>
      <c r="Q4379" s="3">
        <v>4128</v>
      </c>
      <c r="R4379" s="1" t="s">
        <v>1951</v>
      </c>
      <c r="S4379" s="3">
        <v>561</v>
      </c>
      <c r="T4379">
        <v>8</v>
      </c>
      <c r="U4379" t="str">
        <f>IF(Ecommerce_Sales[[#This Row],[Delivery_Time_Days]]&gt;7,"Delay",IF(Ecommerce_Sales[[#This Row],[Delivery_Time_Days]] = 0,"No delivery",IF(Ecommerce_Sales[[#This Row],[Delivery_Time_Days]]&lt;=7,"On-time")))</f>
        <v>Delay</v>
      </c>
      <c r="V4379" s="7">
        <f>Ecommerce_Sales[[#This Row],[Profit]]/Ecommerce_Sales[[#This Row],[Total_Price]]</f>
        <v>0.25</v>
      </c>
      <c r="W4379" s="3">
        <v>1032</v>
      </c>
      <c r="X4379" s="3"/>
    </row>
    <row r="4380" spans="1:24" x14ac:dyDescent="0.25">
      <c r="A4380" s="1" t="s">
        <v>10823</v>
      </c>
      <c r="B4380" s="1" t="s">
        <v>276</v>
      </c>
      <c r="C4380" s="1" t="s">
        <v>277</v>
      </c>
      <c r="D4380" s="1" t="s">
        <v>2210</v>
      </c>
      <c r="E4380" s="1" t="s">
        <v>2005</v>
      </c>
      <c r="F4380" s="2">
        <v>45228</v>
      </c>
      <c r="G4380" s="2">
        <v>45602</v>
      </c>
      <c r="H4380" s="2" t="str">
        <f>TEXT(Ecommerce_Sales[[#This Row],[Order_Date]],"mmmm")</f>
        <v>November</v>
      </c>
      <c r="I4380" s="2" t="str">
        <f>TEXT(Ecommerce_Sales[[#This Row],[Order_Date]],"yyyy")</f>
        <v>2024</v>
      </c>
      <c r="J4380" s="2" t="str">
        <f>TEXT(Ecommerce_Sales[[#This Row],[Order_Date]],"mmmm")</f>
        <v>November</v>
      </c>
      <c r="K4380" s="1" t="s">
        <v>1947</v>
      </c>
      <c r="L4380" s="1" t="s">
        <v>10824</v>
      </c>
      <c r="M4380" s="1" t="s">
        <v>2072</v>
      </c>
      <c r="N4380" s="1" t="s">
        <v>1950</v>
      </c>
      <c r="O4380" s="3">
        <v>438</v>
      </c>
      <c r="P4380">
        <v>4</v>
      </c>
      <c r="Q4380" s="3">
        <v>1751</v>
      </c>
      <c r="R4380" s="1" t="s">
        <v>1951</v>
      </c>
      <c r="S4380" s="3">
        <v>150</v>
      </c>
      <c r="T4380">
        <v>3</v>
      </c>
      <c r="U4380" t="str">
        <f>IF(Ecommerce_Sales[[#This Row],[Delivery_Time_Days]]&gt;7,"Delay",IF(Ecommerce_Sales[[#This Row],[Delivery_Time_Days]] = 0,"No delivery",IF(Ecommerce_Sales[[#This Row],[Delivery_Time_Days]]&lt;=7,"On-time")))</f>
        <v>On-time</v>
      </c>
      <c r="V4380" s="7">
        <f>Ecommerce_Sales[[#This Row],[Profit]]/Ecommerce_Sales[[#This Row],[Total_Price]]</f>
        <v>0.39977155910908052</v>
      </c>
      <c r="W4380" s="3">
        <v>700</v>
      </c>
      <c r="X4380" s="3"/>
    </row>
    <row r="4381" spans="1:24" x14ac:dyDescent="0.25">
      <c r="A4381" s="1" t="s">
        <v>10825</v>
      </c>
      <c r="B4381" s="1" t="s">
        <v>1420</v>
      </c>
      <c r="C4381" s="1" t="s">
        <v>1421</v>
      </c>
      <c r="D4381" s="1" t="s">
        <v>4266</v>
      </c>
      <c r="E4381" s="1" t="s">
        <v>2005</v>
      </c>
      <c r="F4381" s="2">
        <v>45099</v>
      </c>
      <c r="G4381" s="2">
        <v>45310</v>
      </c>
      <c r="H4381" s="2" t="str">
        <f>TEXT(Ecommerce_Sales[[#This Row],[Order_Date]],"mmmm")</f>
        <v>January</v>
      </c>
      <c r="I4381" s="2" t="str">
        <f>TEXT(Ecommerce_Sales[[#This Row],[Order_Date]],"yyyy")</f>
        <v>2024</v>
      </c>
      <c r="J4381" s="2" t="str">
        <f>TEXT(Ecommerce_Sales[[#This Row],[Order_Date]],"mmmm")</f>
        <v>January</v>
      </c>
      <c r="K4381" s="1" t="s">
        <v>1947</v>
      </c>
      <c r="L4381" s="1" t="s">
        <v>10826</v>
      </c>
      <c r="M4381" s="1" t="s">
        <v>1998</v>
      </c>
      <c r="N4381" s="1" t="s">
        <v>1973</v>
      </c>
      <c r="O4381" s="3">
        <v>545</v>
      </c>
      <c r="P4381">
        <v>3</v>
      </c>
      <c r="Q4381" s="3">
        <v>1636</v>
      </c>
      <c r="R4381" s="1" t="s">
        <v>1958</v>
      </c>
      <c r="S4381" s="3">
        <v>174</v>
      </c>
      <c r="T4381">
        <v>3</v>
      </c>
      <c r="U4381" t="str">
        <f>IF(Ecommerce_Sales[[#This Row],[Delivery_Time_Days]]&gt;7,"Delay",IF(Ecommerce_Sales[[#This Row],[Delivery_Time_Days]] = 0,"No delivery",IF(Ecommerce_Sales[[#This Row],[Delivery_Time_Days]]&lt;=7,"On-time")))</f>
        <v>On-time</v>
      </c>
      <c r="V4381" s="7">
        <f>Ecommerce_Sales[[#This Row],[Profit]]/Ecommerce_Sales[[#This Row],[Total_Price]]</f>
        <v>0.30012224938875304</v>
      </c>
      <c r="W4381" s="3">
        <v>491</v>
      </c>
      <c r="X4381" s="3"/>
    </row>
    <row r="4382" spans="1:24" x14ac:dyDescent="0.25">
      <c r="A4382" s="1" t="s">
        <v>10827</v>
      </c>
      <c r="B4382" s="1" t="s">
        <v>108</v>
      </c>
      <c r="C4382" s="1" t="s">
        <v>109</v>
      </c>
      <c r="D4382" s="1" t="s">
        <v>2067</v>
      </c>
      <c r="E4382" s="1" t="s">
        <v>1996</v>
      </c>
      <c r="F4382" s="2">
        <v>45313</v>
      </c>
      <c r="G4382" s="2">
        <v>45638</v>
      </c>
      <c r="H4382" s="2" t="str">
        <f>TEXT(Ecommerce_Sales[[#This Row],[Order_Date]],"mmmm")</f>
        <v>December</v>
      </c>
      <c r="I4382" s="2" t="str">
        <f>TEXT(Ecommerce_Sales[[#This Row],[Order_Date]],"yyyy")</f>
        <v>2024</v>
      </c>
      <c r="J4382" s="2" t="str">
        <f>TEXT(Ecommerce_Sales[[#This Row],[Order_Date]],"mmmm")</f>
        <v>December</v>
      </c>
      <c r="K4382" s="1" t="s">
        <v>1947</v>
      </c>
      <c r="L4382" s="1" t="s">
        <v>10828</v>
      </c>
      <c r="M4382" s="1" t="s">
        <v>1983</v>
      </c>
      <c r="N4382" s="1" t="s">
        <v>1950</v>
      </c>
      <c r="O4382" s="3">
        <v>909</v>
      </c>
      <c r="P4382">
        <v>10</v>
      </c>
      <c r="Q4382" s="3">
        <v>9086</v>
      </c>
      <c r="R4382" s="1" t="s">
        <v>1951</v>
      </c>
      <c r="S4382" s="3">
        <v>776</v>
      </c>
      <c r="T4382">
        <v>3</v>
      </c>
      <c r="U4382" t="str">
        <f>IF(Ecommerce_Sales[[#This Row],[Delivery_Time_Days]]&gt;7,"Delay",IF(Ecommerce_Sales[[#This Row],[Delivery_Time_Days]] = 0,"No delivery",IF(Ecommerce_Sales[[#This Row],[Delivery_Time_Days]]&lt;=7,"On-time")))</f>
        <v>On-time</v>
      </c>
      <c r="V4382" s="7">
        <f>Ecommerce_Sales[[#This Row],[Profit]]/Ecommerce_Sales[[#This Row],[Total_Price]]</f>
        <v>0.39995597622716267</v>
      </c>
      <c r="W4382" s="3">
        <v>3634</v>
      </c>
      <c r="X4382" s="3"/>
    </row>
    <row r="4383" spans="1:24" x14ac:dyDescent="0.25">
      <c r="A4383" s="1" t="s">
        <v>10829</v>
      </c>
      <c r="B4383" s="1" t="s">
        <v>104</v>
      </c>
      <c r="C4383" s="1" t="s">
        <v>105</v>
      </c>
      <c r="D4383" s="1" t="s">
        <v>4552</v>
      </c>
      <c r="E4383" s="1" t="s">
        <v>1966</v>
      </c>
      <c r="F4383" s="2">
        <v>45314</v>
      </c>
      <c r="G4383" s="2">
        <v>45116</v>
      </c>
      <c r="H4383" s="2" t="str">
        <f>TEXT(Ecommerce_Sales[[#This Row],[Order_Date]],"mmmm")</f>
        <v>July</v>
      </c>
      <c r="I4383" s="2" t="str">
        <f>TEXT(Ecommerce_Sales[[#This Row],[Order_Date]],"yyyy")</f>
        <v>2023</v>
      </c>
      <c r="J4383" s="2" t="str">
        <f>TEXT(Ecommerce_Sales[[#This Row],[Order_Date]],"mmmm")</f>
        <v>July</v>
      </c>
      <c r="K4383" s="1" t="s">
        <v>1947</v>
      </c>
      <c r="L4383" s="1" t="s">
        <v>10095</v>
      </c>
      <c r="M4383" s="1" t="s">
        <v>2072</v>
      </c>
      <c r="N4383" s="1" t="s">
        <v>1950</v>
      </c>
      <c r="O4383" s="3">
        <v>933</v>
      </c>
      <c r="P4383">
        <v>2</v>
      </c>
      <c r="Q4383" s="3">
        <v>1865</v>
      </c>
      <c r="R4383" s="1" t="s">
        <v>1951</v>
      </c>
      <c r="S4383" s="3">
        <v>112</v>
      </c>
      <c r="T4383">
        <v>8</v>
      </c>
      <c r="U4383" t="str">
        <f>IF(Ecommerce_Sales[[#This Row],[Delivery_Time_Days]]&gt;7,"Delay",IF(Ecommerce_Sales[[#This Row],[Delivery_Time_Days]] = 0,"No delivery",IF(Ecommerce_Sales[[#This Row],[Delivery_Time_Days]]&lt;=7,"On-time")))</f>
        <v>Delay</v>
      </c>
      <c r="V4383" s="7">
        <f>Ecommerce_Sales[[#This Row],[Profit]]/Ecommerce_Sales[[#This Row],[Total_Price]]</f>
        <v>0.4</v>
      </c>
      <c r="W4383" s="3">
        <v>746</v>
      </c>
      <c r="X4383" s="3"/>
    </row>
    <row r="4384" spans="1:24" x14ac:dyDescent="0.25">
      <c r="A4384" s="1" t="s">
        <v>10830</v>
      </c>
      <c r="B4384" s="1" t="s">
        <v>682</v>
      </c>
      <c r="C4384" s="1" t="s">
        <v>683</v>
      </c>
      <c r="D4384" s="1" t="s">
        <v>3733</v>
      </c>
      <c r="E4384" s="1" t="s">
        <v>1954</v>
      </c>
      <c r="F4384" s="2">
        <v>45645</v>
      </c>
      <c r="G4384" s="2">
        <v>45544</v>
      </c>
      <c r="H4384" s="2" t="str">
        <f>TEXT(Ecommerce_Sales[[#This Row],[Order_Date]],"mmmm")</f>
        <v>September</v>
      </c>
      <c r="I4384" s="2" t="str">
        <f>TEXT(Ecommerce_Sales[[#This Row],[Order_Date]],"yyyy")</f>
        <v>2024</v>
      </c>
      <c r="J4384" s="2" t="str">
        <f>TEXT(Ecommerce_Sales[[#This Row],[Order_Date]],"mmmm")</f>
        <v>September</v>
      </c>
      <c r="K4384" s="1" t="s">
        <v>1947</v>
      </c>
      <c r="L4384" s="1" t="s">
        <v>10831</v>
      </c>
      <c r="M4384" s="1" t="s">
        <v>2072</v>
      </c>
      <c r="N4384" s="1" t="s">
        <v>1950</v>
      </c>
      <c r="O4384" s="3">
        <v>783</v>
      </c>
      <c r="P4384">
        <v>5</v>
      </c>
      <c r="Q4384" s="3">
        <v>3917</v>
      </c>
      <c r="R4384" s="1" t="s">
        <v>2008</v>
      </c>
      <c r="S4384" s="3">
        <v>400</v>
      </c>
      <c r="T4384">
        <v>5</v>
      </c>
      <c r="U4384" t="str">
        <f>IF(Ecommerce_Sales[[#This Row],[Delivery_Time_Days]]&gt;7,"Delay",IF(Ecommerce_Sales[[#This Row],[Delivery_Time_Days]] = 0,"No delivery",IF(Ecommerce_Sales[[#This Row],[Delivery_Time_Days]]&lt;=7,"On-time")))</f>
        <v>On-time</v>
      </c>
      <c r="V4384" s="7">
        <f>Ecommerce_Sales[[#This Row],[Profit]]/Ecommerce_Sales[[#This Row],[Total_Price]]</f>
        <v>0.4000510594842992</v>
      </c>
      <c r="W4384" s="3">
        <v>1567</v>
      </c>
      <c r="X4384" s="3"/>
    </row>
    <row r="4385" spans="1:24" x14ac:dyDescent="0.25">
      <c r="A4385" s="1" t="s">
        <v>10832</v>
      </c>
      <c r="B4385" s="1" t="s">
        <v>697</v>
      </c>
      <c r="C4385" s="1" t="s">
        <v>1778</v>
      </c>
      <c r="D4385" s="1" t="s">
        <v>5204</v>
      </c>
      <c r="E4385" s="1" t="s">
        <v>1954</v>
      </c>
      <c r="F4385" s="2">
        <v>45214</v>
      </c>
      <c r="G4385" s="2">
        <v>45385</v>
      </c>
      <c r="H4385" s="2" t="str">
        <f>TEXT(Ecommerce_Sales[[#This Row],[Order_Date]],"mmmm")</f>
        <v>April</v>
      </c>
      <c r="I4385" s="2" t="str">
        <f>TEXT(Ecommerce_Sales[[#This Row],[Order_Date]],"yyyy")</f>
        <v>2024</v>
      </c>
      <c r="J4385" s="2" t="str">
        <f>TEXT(Ecommerce_Sales[[#This Row],[Order_Date]],"mmmm")</f>
        <v>April</v>
      </c>
      <c r="K4385" s="1" t="s">
        <v>1947</v>
      </c>
      <c r="L4385" s="1" t="s">
        <v>10833</v>
      </c>
      <c r="M4385" s="1" t="s">
        <v>1988</v>
      </c>
      <c r="N4385" s="1" t="s">
        <v>1989</v>
      </c>
      <c r="O4385" s="3">
        <v>698</v>
      </c>
      <c r="P4385">
        <v>2</v>
      </c>
      <c r="Q4385" s="3">
        <v>1396</v>
      </c>
      <c r="R4385" s="1" t="s">
        <v>1951</v>
      </c>
      <c r="S4385" s="3">
        <v>209</v>
      </c>
      <c r="T4385">
        <v>10</v>
      </c>
      <c r="U4385" t="str">
        <f>IF(Ecommerce_Sales[[#This Row],[Delivery_Time_Days]]&gt;7,"Delay",IF(Ecommerce_Sales[[#This Row],[Delivery_Time_Days]] = 0,"No delivery",IF(Ecommerce_Sales[[#This Row],[Delivery_Time_Days]]&lt;=7,"On-time")))</f>
        <v>Delay</v>
      </c>
      <c r="V4385" s="7">
        <f>Ecommerce_Sales[[#This Row],[Profit]]/Ecommerce_Sales[[#This Row],[Total_Price]]</f>
        <v>0.25</v>
      </c>
      <c r="W4385" s="3">
        <v>349</v>
      </c>
      <c r="X4385" s="3"/>
    </row>
    <row r="4386" spans="1:24" x14ac:dyDescent="0.25">
      <c r="A4386" s="1" t="s">
        <v>10834</v>
      </c>
      <c r="B4386" s="1" t="s">
        <v>92</v>
      </c>
      <c r="C4386" s="1" t="s">
        <v>93</v>
      </c>
      <c r="D4386" s="1" t="s">
        <v>6825</v>
      </c>
      <c r="E4386" s="1" t="s">
        <v>1961</v>
      </c>
      <c r="F4386" s="2">
        <v>45313</v>
      </c>
      <c r="G4386" s="2">
        <v>45180</v>
      </c>
      <c r="H4386" s="2" t="str">
        <f>TEXT(Ecommerce_Sales[[#This Row],[Order_Date]],"mmmm")</f>
        <v>September</v>
      </c>
      <c r="I4386" s="2" t="str">
        <f>TEXT(Ecommerce_Sales[[#This Row],[Order_Date]],"yyyy")</f>
        <v>2023</v>
      </c>
      <c r="J4386" s="2" t="str">
        <f>TEXT(Ecommerce_Sales[[#This Row],[Order_Date]],"mmmm")</f>
        <v>September</v>
      </c>
      <c r="K4386" s="1" t="s">
        <v>1947</v>
      </c>
      <c r="L4386" s="1" t="s">
        <v>10835</v>
      </c>
      <c r="M4386" s="1" t="s">
        <v>1983</v>
      </c>
      <c r="N4386" s="1" t="s">
        <v>1950</v>
      </c>
      <c r="O4386" s="3">
        <v>91</v>
      </c>
      <c r="P4386">
        <v>5</v>
      </c>
      <c r="Q4386" s="3">
        <v>456</v>
      </c>
      <c r="R4386" s="1" t="s">
        <v>2008</v>
      </c>
      <c r="S4386" s="3">
        <v>31</v>
      </c>
      <c r="T4386">
        <v>6</v>
      </c>
      <c r="U4386" t="str">
        <f>IF(Ecommerce_Sales[[#This Row],[Delivery_Time_Days]]&gt;7,"Delay",IF(Ecommerce_Sales[[#This Row],[Delivery_Time_Days]] = 0,"No delivery",IF(Ecommerce_Sales[[#This Row],[Delivery_Time_Days]]&lt;=7,"On-time")))</f>
        <v>On-time</v>
      </c>
      <c r="V4386" s="7">
        <f>Ecommerce_Sales[[#This Row],[Profit]]/Ecommerce_Sales[[#This Row],[Total_Price]]</f>
        <v>0.39912280701754388</v>
      </c>
      <c r="W4386" s="3">
        <v>182</v>
      </c>
      <c r="X4386" s="3"/>
    </row>
    <row r="4387" spans="1:24" x14ac:dyDescent="0.25">
      <c r="A4387" s="1" t="s">
        <v>10836</v>
      </c>
      <c r="B4387" s="1" t="s">
        <v>1369</v>
      </c>
      <c r="C4387" s="1" t="s">
        <v>1370</v>
      </c>
      <c r="D4387" s="1" t="s">
        <v>3174</v>
      </c>
      <c r="E4387" s="1" t="s">
        <v>1961</v>
      </c>
      <c r="F4387" s="2">
        <v>45364</v>
      </c>
      <c r="G4387" s="2">
        <v>45104</v>
      </c>
      <c r="H4387" s="2" t="str">
        <f>TEXT(Ecommerce_Sales[[#This Row],[Order_Date]],"mmmm")</f>
        <v>June</v>
      </c>
      <c r="I4387" s="2" t="str">
        <f>TEXT(Ecommerce_Sales[[#This Row],[Order_Date]],"yyyy")</f>
        <v>2023</v>
      </c>
      <c r="J4387" s="2" t="str">
        <f>TEXT(Ecommerce_Sales[[#This Row],[Order_Date]],"mmmm")</f>
        <v>June</v>
      </c>
      <c r="K4387" s="1" t="s">
        <v>1986</v>
      </c>
      <c r="L4387" s="1" t="s">
        <v>10837</v>
      </c>
      <c r="M4387" s="1" t="s">
        <v>1983</v>
      </c>
      <c r="N4387" s="1" t="s">
        <v>1950</v>
      </c>
      <c r="O4387" s="3">
        <v>318</v>
      </c>
      <c r="P4387">
        <v>6</v>
      </c>
      <c r="Q4387" s="3">
        <v>1906</v>
      </c>
      <c r="R4387" s="1" t="s">
        <v>2012</v>
      </c>
      <c r="S4387" s="3">
        <v>276</v>
      </c>
      <c r="U4387" t="str">
        <f>IF(Ecommerce_Sales[[#This Row],[Delivery_Time_Days]]&gt;7,"Delay",IF(Ecommerce_Sales[[#This Row],[Delivery_Time_Days]] = 0,"No delivery",IF(Ecommerce_Sales[[#This Row],[Delivery_Time_Days]]&lt;=7,"On-time")))</f>
        <v>No delivery</v>
      </c>
      <c r="V4387" s="7">
        <f>Ecommerce_Sales[[#This Row],[Profit]]/Ecommerce_Sales[[#This Row],[Total_Price]]</f>
        <v>0.39979013641133265</v>
      </c>
      <c r="W4387" s="3">
        <v>762</v>
      </c>
      <c r="X4387" s="3"/>
    </row>
    <row r="4388" spans="1:24" x14ac:dyDescent="0.25">
      <c r="A4388" s="1" t="s">
        <v>10838</v>
      </c>
      <c r="B4388" s="1" t="s">
        <v>1165</v>
      </c>
      <c r="C4388" s="1" t="s">
        <v>1166</v>
      </c>
      <c r="D4388" s="1" t="s">
        <v>2121</v>
      </c>
      <c r="E4388" s="1" t="s">
        <v>1946</v>
      </c>
      <c r="F4388" s="2">
        <v>45312</v>
      </c>
      <c r="G4388" s="2">
        <v>45458</v>
      </c>
      <c r="H4388" s="2" t="str">
        <f>TEXT(Ecommerce_Sales[[#This Row],[Order_Date]],"mmmm")</f>
        <v>June</v>
      </c>
      <c r="I4388" s="2" t="str">
        <f>TEXT(Ecommerce_Sales[[#This Row],[Order_Date]],"yyyy")</f>
        <v>2024</v>
      </c>
      <c r="J4388" s="2" t="str">
        <f>TEXT(Ecommerce_Sales[[#This Row],[Order_Date]],"mmmm")</f>
        <v>June</v>
      </c>
      <c r="K4388" s="1" t="s">
        <v>1947</v>
      </c>
      <c r="L4388" s="1" t="s">
        <v>10839</v>
      </c>
      <c r="M4388" s="1" t="s">
        <v>2030</v>
      </c>
      <c r="N4388" s="1" t="s">
        <v>1978</v>
      </c>
      <c r="O4388" s="3">
        <v>1151</v>
      </c>
      <c r="P4388">
        <v>2</v>
      </c>
      <c r="Q4388" s="3">
        <v>2302</v>
      </c>
      <c r="R4388" s="1" t="s">
        <v>1958</v>
      </c>
      <c r="S4388" s="3">
        <v>216</v>
      </c>
      <c r="T4388">
        <v>2</v>
      </c>
      <c r="U4388" t="str">
        <f>IF(Ecommerce_Sales[[#This Row],[Delivery_Time_Days]]&gt;7,"Delay",IF(Ecommerce_Sales[[#This Row],[Delivery_Time_Days]] = 0,"No delivery",IF(Ecommerce_Sales[[#This Row],[Delivery_Time_Days]]&lt;=7,"On-time")))</f>
        <v>On-time</v>
      </c>
      <c r="V4388" s="7">
        <f>Ecommerce_Sales[[#This Row],[Profit]]/Ecommerce_Sales[[#This Row],[Total_Price]]</f>
        <v>0.35013032145960032</v>
      </c>
      <c r="W4388" s="3">
        <v>806</v>
      </c>
      <c r="X4388" s="3"/>
    </row>
    <row r="4389" spans="1:24" x14ac:dyDescent="0.25">
      <c r="A4389" s="1" t="s">
        <v>10840</v>
      </c>
      <c r="B4389" s="1" t="s">
        <v>1563</v>
      </c>
      <c r="C4389" s="1" t="s">
        <v>1564</v>
      </c>
      <c r="D4389" s="1" t="s">
        <v>4196</v>
      </c>
      <c r="E4389" s="1" t="s">
        <v>1946</v>
      </c>
      <c r="F4389" s="2">
        <v>45237</v>
      </c>
      <c r="G4389" s="2">
        <v>45387</v>
      </c>
      <c r="H4389" s="2" t="str">
        <f>TEXT(Ecommerce_Sales[[#This Row],[Order_Date]],"mmmm")</f>
        <v>April</v>
      </c>
      <c r="I4389" s="2" t="str">
        <f>TEXT(Ecommerce_Sales[[#This Row],[Order_Date]],"yyyy")</f>
        <v>2024</v>
      </c>
      <c r="J4389" s="2" t="str">
        <f>TEXT(Ecommerce_Sales[[#This Row],[Order_Date]],"mmmm")</f>
        <v>April</v>
      </c>
      <c r="K4389" s="1" t="s">
        <v>1947</v>
      </c>
      <c r="L4389" s="1" t="s">
        <v>6738</v>
      </c>
      <c r="M4389" s="1" t="s">
        <v>2104</v>
      </c>
      <c r="N4389" s="1" t="s">
        <v>1978</v>
      </c>
      <c r="O4389" s="3">
        <v>368</v>
      </c>
      <c r="P4389">
        <v>2</v>
      </c>
      <c r="Q4389" s="3">
        <v>736</v>
      </c>
      <c r="R4389" s="1" t="s">
        <v>2008</v>
      </c>
      <c r="S4389" s="3">
        <v>75</v>
      </c>
      <c r="T4389">
        <v>9</v>
      </c>
      <c r="U4389" t="str">
        <f>IF(Ecommerce_Sales[[#This Row],[Delivery_Time_Days]]&gt;7,"Delay",IF(Ecommerce_Sales[[#This Row],[Delivery_Time_Days]] = 0,"No delivery",IF(Ecommerce_Sales[[#This Row],[Delivery_Time_Days]]&lt;=7,"On-time")))</f>
        <v>Delay</v>
      </c>
      <c r="V4389" s="7">
        <f>Ecommerce_Sales[[#This Row],[Profit]]/Ecommerce_Sales[[#This Row],[Total_Price]]</f>
        <v>0.35054347826086957</v>
      </c>
      <c r="W4389" s="3">
        <v>258</v>
      </c>
      <c r="X4389" s="3"/>
    </row>
    <row r="4390" spans="1:24" x14ac:dyDescent="0.25">
      <c r="A4390" s="1" t="s">
        <v>10841</v>
      </c>
      <c r="B4390" s="1" t="s">
        <v>1248</v>
      </c>
      <c r="C4390" s="1" t="s">
        <v>1249</v>
      </c>
      <c r="D4390" s="1" t="s">
        <v>6161</v>
      </c>
      <c r="E4390" s="1" t="s">
        <v>1996</v>
      </c>
      <c r="F4390" s="2">
        <v>45334</v>
      </c>
      <c r="G4390" s="2">
        <v>44995</v>
      </c>
      <c r="H4390" s="2" t="str">
        <f>TEXT(Ecommerce_Sales[[#This Row],[Order_Date]],"mmmm")</f>
        <v>March</v>
      </c>
      <c r="I4390" s="2" t="str">
        <f>TEXT(Ecommerce_Sales[[#This Row],[Order_Date]],"yyyy")</f>
        <v>2023</v>
      </c>
      <c r="J4390" s="2" t="str">
        <f>TEXT(Ecommerce_Sales[[#This Row],[Order_Date]],"mmmm")</f>
        <v>March</v>
      </c>
      <c r="K4390" s="1" t="s">
        <v>1947</v>
      </c>
      <c r="L4390" s="1" t="s">
        <v>2446</v>
      </c>
      <c r="M4390" s="1" t="s">
        <v>2002</v>
      </c>
      <c r="N4390" s="1" t="s">
        <v>1989</v>
      </c>
      <c r="O4390" s="3">
        <v>159</v>
      </c>
      <c r="P4390">
        <v>2</v>
      </c>
      <c r="Q4390" s="3">
        <v>318</v>
      </c>
      <c r="R4390" s="1" t="s">
        <v>1958</v>
      </c>
      <c r="S4390" s="3">
        <v>19</v>
      </c>
      <c r="T4390">
        <v>5</v>
      </c>
      <c r="U4390" t="str">
        <f>IF(Ecommerce_Sales[[#This Row],[Delivery_Time_Days]]&gt;7,"Delay",IF(Ecommerce_Sales[[#This Row],[Delivery_Time_Days]] = 0,"No delivery",IF(Ecommerce_Sales[[#This Row],[Delivery_Time_Days]]&lt;=7,"On-time")))</f>
        <v>On-time</v>
      </c>
      <c r="V4390" s="7">
        <f>Ecommerce_Sales[[#This Row],[Profit]]/Ecommerce_Sales[[#This Row],[Total_Price]]</f>
        <v>0.25157232704402516</v>
      </c>
      <c r="W4390" s="3">
        <v>80</v>
      </c>
      <c r="X4390" s="3"/>
    </row>
    <row r="4391" spans="1:24" x14ac:dyDescent="0.25">
      <c r="A4391" s="1" t="s">
        <v>10842</v>
      </c>
      <c r="B4391" s="1" t="s">
        <v>828</v>
      </c>
      <c r="C4391" s="1" t="s">
        <v>829</v>
      </c>
      <c r="D4391" s="1" t="s">
        <v>5427</v>
      </c>
      <c r="E4391" s="1" t="s">
        <v>1996</v>
      </c>
      <c r="F4391" s="2">
        <v>45348</v>
      </c>
      <c r="G4391" s="2">
        <v>45398</v>
      </c>
      <c r="H4391" s="2" t="str">
        <f>TEXT(Ecommerce_Sales[[#This Row],[Order_Date]],"mmmm")</f>
        <v>April</v>
      </c>
      <c r="I4391" s="2" t="str">
        <f>TEXT(Ecommerce_Sales[[#This Row],[Order_Date]],"yyyy")</f>
        <v>2024</v>
      </c>
      <c r="J4391" s="2" t="str">
        <f>TEXT(Ecommerce_Sales[[#This Row],[Order_Date]],"mmmm")</f>
        <v>April</v>
      </c>
      <c r="K4391" s="1" t="s">
        <v>1986</v>
      </c>
      <c r="L4391" s="1" t="s">
        <v>5068</v>
      </c>
      <c r="M4391" s="1" t="s">
        <v>1949</v>
      </c>
      <c r="N4391" s="1" t="s">
        <v>1950</v>
      </c>
      <c r="O4391" s="3">
        <v>961</v>
      </c>
      <c r="P4391">
        <v>2</v>
      </c>
      <c r="Q4391" s="3">
        <v>1921</v>
      </c>
      <c r="R4391" s="1" t="s">
        <v>1951</v>
      </c>
      <c r="S4391" s="3">
        <v>271</v>
      </c>
      <c r="U4391" t="str">
        <f>IF(Ecommerce_Sales[[#This Row],[Delivery_Time_Days]]&gt;7,"Delay",IF(Ecommerce_Sales[[#This Row],[Delivery_Time_Days]] = 0,"No delivery",IF(Ecommerce_Sales[[#This Row],[Delivery_Time_Days]]&lt;=7,"On-time")))</f>
        <v>No delivery</v>
      </c>
      <c r="V4391" s="7">
        <f>Ecommerce_Sales[[#This Row],[Profit]]/Ecommerce_Sales[[#This Row],[Total_Price]]</f>
        <v>0.40031233732431026</v>
      </c>
      <c r="W4391" s="3">
        <v>769</v>
      </c>
      <c r="X4391" s="3"/>
    </row>
    <row r="4392" spans="1:24" x14ac:dyDescent="0.25">
      <c r="A4392" s="1" t="s">
        <v>10843</v>
      </c>
      <c r="B4392" s="1" t="s">
        <v>515</v>
      </c>
      <c r="C4392" s="1" t="s">
        <v>1409</v>
      </c>
      <c r="D4392" s="1" t="s">
        <v>9094</v>
      </c>
      <c r="E4392" s="1" t="s">
        <v>1954</v>
      </c>
      <c r="F4392" s="2">
        <v>45092</v>
      </c>
      <c r="G4392" s="2">
        <v>45221</v>
      </c>
      <c r="H4392" s="2" t="str">
        <f>TEXT(Ecommerce_Sales[[#This Row],[Order_Date]],"mmmm")</f>
        <v>October</v>
      </c>
      <c r="I4392" s="2" t="str">
        <f>TEXT(Ecommerce_Sales[[#This Row],[Order_Date]],"yyyy")</f>
        <v>2023</v>
      </c>
      <c r="J4392" s="2" t="str">
        <f>TEXT(Ecommerce_Sales[[#This Row],[Order_Date]],"mmmm")</f>
        <v>October</v>
      </c>
      <c r="K4392" s="1" t="s">
        <v>1947</v>
      </c>
      <c r="L4392" s="1" t="s">
        <v>10844</v>
      </c>
      <c r="M4392" s="1" t="s">
        <v>1949</v>
      </c>
      <c r="N4392" s="1" t="s">
        <v>1950</v>
      </c>
      <c r="O4392" s="3">
        <v>1066</v>
      </c>
      <c r="P4392">
        <v>6</v>
      </c>
      <c r="Q4392" s="3">
        <v>6395</v>
      </c>
      <c r="R4392" s="1" t="s">
        <v>1951</v>
      </c>
      <c r="S4392" s="3">
        <v>436</v>
      </c>
      <c r="T4392">
        <v>2</v>
      </c>
      <c r="U4392" t="str">
        <f>IF(Ecommerce_Sales[[#This Row],[Delivery_Time_Days]]&gt;7,"Delay",IF(Ecommerce_Sales[[#This Row],[Delivery_Time_Days]] = 0,"No delivery",IF(Ecommerce_Sales[[#This Row],[Delivery_Time_Days]]&lt;=7,"On-time")))</f>
        <v>On-time</v>
      </c>
      <c r="V4392" s="7">
        <f>Ecommerce_Sales[[#This Row],[Profit]]/Ecommerce_Sales[[#This Row],[Total_Price]]</f>
        <v>0.4</v>
      </c>
      <c r="W4392" s="3">
        <v>2558</v>
      </c>
      <c r="X4392" s="3"/>
    </row>
    <row r="4393" spans="1:24" x14ac:dyDescent="0.25">
      <c r="A4393" s="1" t="s">
        <v>10845</v>
      </c>
      <c r="B4393" s="1" t="s">
        <v>18</v>
      </c>
      <c r="C4393" s="1" t="s">
        <v>19</v>
      </c>
      <c r="D4393" s="1" t="s">
        <v>2181</v>
      </c>
      <c r="E4393" s="1" t="s">
        <v>1946</v>
      </c>
      <c r="F4393" s="2">
        <v>45294</v>
      </c>
      <c r="G4393" s="2">
        <v>44952</v>
      </c>
      <c r="H4393" s="2" t="str">
        <f>TEXT(Ecommerce_Sales[[#This Row],[Order_Date]],"mmmm")</f>
        <v>January</v>
      </c>
      <c r="I4393" s="2" t="str">
        <f>TEXT(Ecommerce_Sales[[#This Row],[Order_Date]],"yyyy")</f>
        <v>2023</v>
      </c>
      <c r="J4393" s="2" t="str">
        <f>TEXT(Ecommerce_Sales[[#This Row],[Order_Date]],"mmmm")</f>
        <v>January</v>
      </c>
      <c r="K4393" s="1" t="s">
        <v>1947</v>
      </c>
      <c r="L4393" s="1" t="s">
        <v>4909</v>
      </c>
      <c r="M4393" s="1" t="s">
        <v>1956</v>
      </c>
      <c r="N4393" s="1" t="s">
        <v>1957</v>
      </c>
      <c r="O4393" s="3">
        <v>31</v>
      </c>
      <c r="P4393">
        <v>2</v>
      </c>
      <c r="Q4393" s="3">
        <v>63</v>
      </c>
      <c r="R4393" s="1" t="s">
        <v>1958</v>
      </c>
      <c r="S4393" s="3">
        <v>4</v>
      </c>
      <c r="T4393">
        <v>5</v>
      </c>
      <c r="U4393" t="str">
        <f>IF(Ecommerce_Sales[[#This Row],[Delivery_Time_Days]]&gt;7,"Delay",IF(Ecommerce_Sales[[#This Row],[Delivery_Time_Days]] = 0,"No delivery",IF(Ecommerce_Sales[[#This Row],[Delivery_Time_Days]]&lt;=7,"On-time")))</f>
        <v>On-time</v>
      </c>
      <c r="V4393" s="7">
        <f>Ecommerce_Sales[[#This Row],[Profit]]/Ecommerce_Sales[[#This Row],[Total_Price]]</f>
        <v>0.14285714285714285</v>
      </c>
      <c r="W4393" s="3">
        <v>9</v>
      </c>
      <c r="X4393" s="3"/>
    </row>
    <row r="4394" spans="1:24" x14ac:dyDescent="0.25">
      <c r="A4394" s="1" t="s">
        <v>10846</v>
      </c>
      <c r="B4394" s="1" t="s">
        <v>973</v>
      </c>
      <c r="C4394" s="1" t="s">
        <v>974</v>
      </c>
      <c r="D4394" s="1" t="s">
        <v>5537</v>
      </c>
      <c r="E4394" s="1" t="s">
        <v>1981</v>
      </c>
      <c r="F4394" s="2">
        <v>45471</v>
      </c>
      <c r="G4394" s="2">
        <v>45544</v>
      </c>
      <c r="H4394" s="2" t="str">
        <f>TEXT(Ecommerce_Sales[[#This Row],[Order_Date]],"mmmm")</f>
        <v>September</v>
      </c>
      <c r="I4394" s="2" t="str">
        <f>TEXT(Ecommerce_Sales[[#This Row],[Order_Date]],"yyyy")</f>
        <v>2024</v>
      </c>
      <c r="J4394" s="2" t="str">
        <f>TEXT(Ecommerce_Sales[[#This Row],[Order_Date]],"mmmm")</f>
        <v>September</v>
      </c>
      <c r="K4394" s="1" t="s">
        <v>1947</v>
      </c>
      <c r="L4394" s="1" t="s">
        <v>10847</v>
      </c>
      <c r="M4394" s="1" t="s">
        <v>1949</v>
      </c>
      <c r="N4394" s="1" t="s">
        <v>1950</v>
      </c>
      <c r="O4394" s="3">
        <v>100</v>
      </c>
      <c r="P4394">
        <v>2</v>
      </c>
      <c r="Q4394" s="3">
        <v>201</v>
      </c>
      <c r="R4394" s="1" t="s">
        <v>1951</v>
      </c>
      <c r="S4394" s="3">
        <v>10</v>
      </c>
      <c r="T4394">
        <v>6</v>
      </c>
      <c r="U4394" t="str">
        <f>IF(Ecommerce_Sales[[#This Row],[Delivery_Time_Days]]&gt;7,"Delay",IF(Ecommerce_Sales[[#This Row],[Delivery_Time_Days]] = 0,"No delivery",IF(Ecommerce_Sales[[#This Row],[Delivery_Time_Days]]&lt;=7,"On-time")))</f>
        <v>On-time</v>
      </c>
      <c r="V4394" s="7">
        <f>Ecommerce_Sales[[#This Row],[Profit]]/Ecommerce_Sales[[#This Row],[Total_Price]]</f>
        <v>0.39800995024875624</v>
      </c>
      <c r="W4394" s="3">
        <v>80</v>
      </c>
      <c r="X4394" s="3"/>
    </row>
    <row r="4395" spans="1:24" x14ac:dyDescent="0.25">
      <c r="A4395" s="1" t="s">
        <v>10848</v>
      </c>
      <c r="B4395" s="1" t="s">
        <v>920</v>
      </c>
      <c r="C4395" s="1" t="s">
        <v>921</v>
      </c>
      <c r="D4395" s="1" t="s">
        <v>2917</v>
      </c>
      <c r="E4395" s="1" t="s">
        <v>1966</v>
      </c>
      <c r="F4395" s="2">
        <v>45189</v>
      </c>
      <c r="G4395" s="2">
        <v>45470</v>
      </c>
      <c r="H4395" s="2" t="str">
        <f>TEXT(Ecommerce_Sales[[#This Row],[Order_Date]],"mmmm")</f>
        <v>June</v>
      </c>
      <c r="I4395" s="2" t="str">
        <f>TEXT(Ecommerce_Sales[[#This Row],[Order_Date]],"yyyy")</f>
        <v>2024</v>
      </c>
      <c r="J4395" s="2" t="str">
        <f>TEXT(Ecommerce_Sales[[#This Row],[Order_Date]],"mmmm")</f>
        <v>June</v>
      </c>
      <c r="K4395" s="1" t="s">
        <v>1947</v>
      </c>
      <c r="L4395" s="1" t="s">
        <v>10849</v>
      </c>
      <c r="M4395" s="1" t="s">
        <v>2002</v>
      </c>
      <c r="N4395" s="1" t="s">
        <v>1989</v>
      </c>
      <c r="O4395" s="3">
        <v>547</v>
      </c>
      <c r="P4395">
        <v>4</v>
      </c>
      <c r="Q4395" s="3">
        <v>2187</v>
      </c>
      <c r="R4395" s="1" t="s">
        <v>2008</v>
      </c>
      <c r="S4395" s="3">
        <v>210</v>
      </c>
      <c r="T4395">
        <v>9</v>
      </c>
      <c r="U4395" t="str">
        <f>IF(Ecommerce_Sales[[#This Row],[Delivery_Time_Days]]&gt;7,"Delay",IF(Ecommerce_Sales[[#This Row],[Delivery_Time_Days]] = 0,"No delivery",IF(Ecommerce_Sales[[#This Row],[Delivery_Time_Days]]&lt;=7,"On-time")))</f>
        <v>Delay</v>
      </c>
      <c r="V4395" s="7">
        <f>Ecommerce_Sales[[#This Row],[Profit]]/Ecommerce_Sales[[#This Row],[Total_Price]]</f>
        <v>0.25011431184270688</v>
      </c>
      <c r="W4395" s="3">
        <v>547</v>
      </c>
      <c r="X4395" s="3"/>
    </row>
    <row r="4396" spans="1:24" x14ac:dyDescent="0.25">
      <c r="A4396" s="1" t="s">
        <v>10850</v>
      </c>
      <c r="B4396" s="1" t="s">
        <v>160</v>
      </c>
      <c r="C4396" s="1" t="s">
        <v>1142</v>
      </c>
      <c r="D4396" s="1" t="s">
        <v>4636</v>
      </c>
      <c r="E4396" s="1" t="s">
        <v>1966</v>
      </c>
      <c r="F4396" s="2">
        <v>45654</v>
      </c>
      <c r="G4396" s="2">
        <v>45057</v>
      </c>
      <c r="H4396" s="2" t="str">
        <f>TEXT(Ecommerce_Sales[[#This Row],[Order_Date]],"mmmm")</f>
        <v>May</v>
      </c>
      <c r="I4396" s="2" t="str">
        <f>TEXT(Ecommerce_Sales[[#This Row],[Order_Date]],"yyyy")</f>
        <v>2023</v>
      </c>
      <c r="J4396" s="2" t="str">
        <f>TEXT(Ecommerce_Sales[[#This Row],[Order_Date]],"mmmm")</f>
        <v>May</v>
      </c>
      <c r="K4396" s="1" t="s">
        <v>1947</v>
      </c>
      <c r="L4396" s="1" t="s">
        <v>10851</v>
      </c>
      <c r="M4396" s="1" t="s">
        <v>2007</v>
      </c>
      <c r="N4396" s="1" t="s">
        <v>1973</v>
      </c>
      <c r="O4396" s="3">
        <v>906</v>
      </c>
      <c r="P4396">
        <v>2</v>
      </c>
      <c r="Q4396" s="3">
        <v>1812</v>
      </c>
      <c r="R4396" s="1" t="s">
        <v>1958</v>
      </c>
      <c r="S4396" s="3">
        <v>255</v>
      </c>
      <c r="T4396">
        <v>10</v>
      </c>
      <c r="U4396" t="str">
        <f>IF(Ecommerce_Sales[[#This Row],[Delivery_Time_Days]]&gt;7,"Delay",IF(Ecommerce_Sales[[#This Row],[Delivery_Time_Days]] = 0,"No delivery",IF(Ecommerce_Sales[[#This Row],[Delivery_Time_Days]]&lt;=7,"On-time")))</f>
        <v>Delay</v>
      </c>
      <c r="V4396" s="7">
        <f>Ecommerce_Sales[[#This Row],[Profit]]/Ecommerce_Sales[[#This Row],[Total_Price]]</f>
        <v>0.29966887417218541</v>
      </c>
      <c r="W4396" s="3">
        <v>543</v>
      </c>
      <c r="X4396" s="3"/>
    </row>
    <row r="4397" spans="1:24" x14ac:dyDescent="0.25">
      <c r="A4397" s="1" t="s">
        <v>10852</v>
      </c>
      <c r="B4397" s="1" t="s">
        <v>795</v>
      </c>
      <c r="C4397" s="1" t="s">
        <v>796</v>
      </c>
      <c r="D4397" s="1" t="s">
        <v>2553</v>
      </c>
      <c r="E4397" s="1" t="s">
        <v>1954</v>
      </c>
      <c r="F4397" s="2">
        <v>45100</v>
      </c>
      <c r="G4397" s="2">
        <v>45013</v>
      </c>
      <c r="H4397" s="2" t="str">
        <f>TEXT(Ecommerce_Sales[[#This Row],[Order_Date]],"mmmm")</f>
        <v>March</v>
      </c>
      <c r="I4397" s="2" t="str">
        <f>TEXT(Ecommerce_Sales[[#This Row],[Order_Date]],"yyyy")</f>
        <v>2023</v>
      </c>
      <c r="J4397" s="2" t="str">
        <f>TEXT(Ecommerce_Sales[[#This Row],[Order_Date]],"mmmm")</f>
        <v>March</v>
      </c>
      <c r="K4397" s="1" t="s">
        <v>1947</v>
      </c>
      <c r="L4397" s="1" t="s">
        <v>10853</v>
      </c>
      <c r="M4397" s="1" t="s">
        <v>2104</v>
      </c>
      <c r="N4397" s="1" t="s">
        <v>1978</v>
      </c>
      <c r="O4397" s="3">
        <v>735</v>
      </c>
      <c r="P4397">
        <v>2</v>
      </c>
      <c r="Q4397" s="3">
        <v>1470</v>
      </c>
      <c r="R4397" s="1" t="s">
        <v>1951</v>
      </c>
      <c r="S4397" s="3">
        <v>220</v>
      </c>
      <c r="T4397">
        <v>4</v>
      </c>
      <c r="U4397" t="str">
        <f>IF(Ecommerce_Sales[[#This Row],[Delivery_Time_Days]]&gt;7,"Delay",IF(Ecommerce_Sales[[#This Row],[Delivery_Time_Days]] = 0,"No delivery",IF(Ecommerce_Sales[[#This Row],[Delivery_Time_Days]]&lt;=7,"On-time")))</f>
        <v>On-time</v>
      </c>
      <c r="V4397" s="7">
        <f>Ecommerce_Sales[[#This Row],[Profit]]/Ecommerce_Sales[[#This Row],[Total_Price]]</f>
        <v>0.34965986394557824</v>
      </c>
      <c r="W4397" s="3">
        <v>514</v>
      </c>
      <c r="X4397" s="3"/>
    </row>
    <row r="4398" spans="1:24" x14ac:dyDescent="0.25">
      <c r="A4398" s="1" t="s">
        <v>10854</v>
      </c>
      <c r="B4398" s="1" t="s">
        <v>96</v>
      </c>
      <c r="C4398" s="1" t="s">
        <v>97</v>
      </c>
      <c r="D4398" s="1" t="s">
        <v>7363</v>
      </c>
      <c r="E4398" s="1" t="s">
        <v>1961</v>
      </c>
      <c r="F4398" s="2">
        <v>45608</v>
      </c>
      <c r="G4398" s="2">
        <v>44931</v>
      </c>
      <c r="H4398" s="2" t="str">
        <f>TEXT(Ecommerce_Sales[[#This Row],[Order_Date]],"mmmm")</f>
        <v>January</v>
      </c>
      <c r="I4398" s="2" t="str">
        <f>TEXT(Ecommerce_Sales[[#This Row],[Order_Date]],"yyyy")</f>
        <v>2023</v>
      </c>
      <c r="J4398" s="2" t="str">
        <f>TEXT(Ecommerce_Sales[[#This Row],[Order_Date]],"mmmm")</f>
        <v>January</v>
      </c>
      <c r="K4398" s="1" t="s">
        <v>1986</v>
      </c>
      <c r="L4398" s="1" t="s">
        <v>10855</v>
      </c>
      <c r="M4398" s="1" t="s">
        <v>2026</v>
      </c>
      <c r="N4398" s="1" t="s">
        <v>1978</v>
      </c>
      <c r="O4398" s="3">
        <v>733</v>
      </c>
      <c r="P4398">
        <v>2</v>
      </c>
      <c r="Q4398" s="3">
        <v>1466</v>
      </c>
      <c r="R4398" s="1" t="s">
        <v>2016</v>
      </c>
      <c r="S4398" s="3">
        <v>178</v>
      </c>
      <c r="U4398" t="str">
        <f>IF(Ecommerce_Sales[[#This Row],[Delivery_Time_Days]]&gt;7,"Delay",IF(Ecommerce_Sales[[#This Row],[Delivery_Time_Days]] = 0,"No delivery",IF(Ecommerce_Sales[[#This Row],[Delivery_Time_Days]]&lt;=7,"On-time")))</f>
        <v>No delivery</v>
      </c>
      <c r="V4398" s="7">
        <f>Ecommerce_Sales[[#This Row],[Profit]]/Ecommerce_Sales[[#This Row],[Total_Price]]</f>
        <v>0.34993178717598911</v>
      </c>
      <c r="W4398" s="3">
        <v>513</v>
      </c>
      <c r="X4398" s="3"/>
    </row>
    <row r="4399" spans="1:24" x14ac:dyDescent="0.25">
      <c r="A4399" s="1" t="s">
        <v>10856</v>
      </c>
      <c r="B4399" s="1" t="s">
        <v>904</v>
      </c>
      <c r="C4399" s="1" t="s">
        <v>905</v>
      </c>
      <c r="D4399" s="1" t="s">
        <v>5325</v>
      </c>
      <c r="E4399" s="1" t="s">
        <v>2005</v>
      </c>
      <c r="F4399" s="2">
        <v>45136</v>
      </c>
      <c r="G4399" s="2">
        <v>45560</v>
      </c>
      <c r="H4399" s="2" t="str">
        <f>TEXT(Ecommerce_Sales[[#This Row],[Order_Date]],"mmmm")</f>
        <v>September</v>
      </c>
      <c r="I4399" s="2" t="str">
        <f>TEXT(Ecommerce_Sales[[#This Row],[Order_Date]],"yyyy")</f>
        <v>2024</v>
      </c>
      <c r="J4399" s="2" t="str">
        <f>TEXT(Ecommerce_Sales[[#This Row],[Order_Date]],"mmmm")</f>
        <v>September</v>
      </c>
      <c r="K4399" s="1" t="s">
        <v>1947</v>
      </c>
      <c r="L4399" s="1" t="s">
        <v>7198</v>
      </c>
      <c r="M4399" s="1" t="s">
        <v>2026</v>
      </c>
      <c r="N4399" s="1" t="s">
        <v>1978</v>
      </c>
      <c r="O4399" s="3">
        <v>896</v>
      </c>
      <c r="P4399">
        <v>1</v>
      </c>
      <c r="Q4399" s="3">
        <v>896</v>
      </c>
      <c r="R4399" s="1" t="s">
        <v>2016</v>
      </c>
      <c r="S4399" s="3">
        <v>129</v>
      </c>
      <c r="T4399">
        <v>3</v>
      </c>
      <c r="U4399" t="str">
        <f>IF(Ecommerce_Sales[[#This Row],[Delivery_Time_Days]]&gt;7,"Delay",IF(Ecommerce_Sales[[#This Row],[Delivery_Time_Days]] = 0,"No delivery",IF(Ecommerce_Sales[[#This Row],[Delivery_Time_Days]]&lt;=7,"On-time")))</f>
        <v>On-time</v>
      </c>
      <c r="V4399" s="7">
        <f>Ecommerce_Sales[[#This Row],[Profit]]/Ecommerce_Sales[[#This Row],[Total_Price]]</f>
        <v>0.35044642857142855</v>
      </c>
      <c r="W4399" s="3">
        <v>314</v>
      </c>
      <c r="X4399" s="3"/>
    </row>
    <row r="4400" spans="1:24" x14ac:dyDescent="0.25">
      <c r="A4400" s="1" t="s">
        <v>10857</v>
      </c>
      <c r="B4400" s="1" t="s">
        <v>1443</v>
      </c>
      <c r="C4400" s="1" t="s">
        <v>1444</v>
      </c>
      <c r="D4400" s="1" t="s">
        <v>8389</v>
      </c>
      <c r="E4400" s="1" t="s">
        <v>2005</v>
      </c>
      <c r="F4400" s="2">
        <v>45337</v>
      </c>
      <c r="G4400" s="2">
        <v>45335</v>
      </c>
      <c r="H4400" s="2" t="str">
        <f>TEXT(Ecommerce_Sales[[#This Row],[Order_Date]],"mmmm")</f>
        <v>February</v>
      </c>
      <c r="I4400" s="2" t="str">
        <f>TEXT(Ecommerce_Sales[[#This Row],[Order_Date]],"yyyy")</f>
        <v>2024</v>
      </c>
      <c r="J4400" s="2" t="str">
        <f>TEXT(Ecommerce_Sales[[#This Row],[Order_Date]],"mmmm")</f>
        <v>February</v>
      </c>
      <c r="K4400" s="1" t="s">
        <v>1947</v>
      </c>
      <c r="L4400" s="1" t="s">
        <v>10858</v>
      </c>
      <c r="M4400" s="1" t="s">
        <v>2007</v>
      </c>
      <c r="N4400" s="1" t="s">
        <v>1973</v>
      </c>
      <c r="O4400" s="3">
        <v>749</v>
      </c>
      <c r="P4400">
        <v>4</v>
      </c>
      <c r="Q4400" s="3">
        <v>2996</v>
      </c>
      <c r="R4400" s="1" t="s">
        <v>1951</v>
      </c>
      <c r="S4400" s="3">
        <v>440</v>
      </c>
      <c r="T4400">
        <v>4</v>
      </c>
      <c r="U4400" t="str">
        <f>IF(Ecommerce_Sales[[#This Row],[Delivery_Time_Days]]&gt;7,"Delay",IF(Ecommerce_Sales[[#This Row],[Delivery_Time_Days]] = 0,"No delivery",IF(Ecommerce_Sales[[#This Row],[Delivery_Time_Days]]&lt;=7,"On-time")))</f>
        <v>On-time</v>
      </c>
      <c r="V4400" s="7">
        <f>Ecommerce_Sales[[#This Row],[Profit]]/Ecommerce_Sales[[#This Row],[Total_Price]]</f>
        <v>0.3000667556742323</v>
      </c>
      <c r="W4400" s="3">
        <v>899</v>
      </c>
      <c r="X4400" s="3"/>
    </row>
    <row r="4401" spans="1:24" x14ac:dyDescent="0.25">
      <c r="A4401" s="1" t="s">
        <v>10859</v>
      </c>
      <c r="B4401" s="1" t="s">
        <v>1273</v>
      </c>
      <c r="C4401" s="1" t="s">
        <v>1274</v>
      </c>
      <c r="D4401" s="1" t="s">
        <v>3855</v>
      </c>
      <c r="E4401" s="1" t="s">
        <v>1966</v>
      </c>
      <c r="F4401" s="2">
        <v>45126</v>
      </c>
      <c r="G4401" s="2">
        <v>45469</v>
      </c>
      <c r="H4401" s="2" t="str">
        <f>TEXT(Ecommerce_Sales[[#This Row],[Order_Date]],"mmmm")</f>
        <v>June</v>
      </c>
      <c r="I4401" s="2" t="str">
        <f>TEXT(Ecommerce_Sales[[#This Row],[Order_Date]],"yyyy")</f>
        <v>2024</v>
      </c>
      <c r="J4401" s="2" t="str">
        <f>TEXT(Ecommerce_Sales[[#This Row],[Order_Date]],"mmmm")</f>
        <v>June</v>
      </c>
      <c r="K4401" s="1" t="s">
        <v>1947</v>
      </c>
      <c r="L4401" s="1" t="s">
        <v>10860</v>
      </c>
      <c r="M4401" s="1" t="s">
        <v>2079</v>
      </c>
      <c r="N4401" s="1" t="s">
        <v>1973</v>
      </c>
      <c r="O4401" s="3">
        <v>510</v>
      </c>
      <c r="P4401">
        <v>4</v>
      </c>
      <c r="Q4401" s="3">
        <v>2040</v>
      </c>
      <c r="R4401" s="1" t="s">
        <v>1951</v>
      </c>
      <c r="S4401" s="3">
        <v>139</v>
      </c>
      <c r="T4401">
        <v>6</v>
      </c>
      <c r="U4401" t="str">
        <f>IF(Ecommerce_Sales[[#This Row],[Delivery_Time_Days]]&gt;7,"Delay",IF(Ecommerce_Sales[[#This Row],[Delivery_Time_Days]] = 0,"No delivery",IF(Ecommerce_Sales[[#This Row],[Delivery_Time_Days]]&lt;=7,"On-time")))</f>
        <v>On-time</v>
      </c>
      <c r="V4401" s="7">
        <f>Ecommerce_Sales[[#This Row],[Profit]]/Ecommerce_Sales[[#This Row],[Total_Price]]</f>
        <v>0.3</v>
      </c>
      <c r="W4401" s="3">
        <v>612</v>
      </c>
      <c r="X4401" s="3"/>
    </row>
    <row r="4402" spans="1:24" x14ac:dyDescent="0.25">
      <c r="A4402" s="1" t="s">
        <v>10861</v>
      </c>
      <c r="B4402" s="1" t="s">
        <v>588</v>
      </c>
      <c r="C4402" s="1" t="s">
        <v>589</v>
      </c>
      <c r="D4402" s="1" t="s">
        <v>5533</v>
      </c>
      <c r="E4402" s="1" t="s">
        <v>1981</v>
      </c>
      <c r="F4402" s="2">
        <v>45640</v>
      </c>
      <c r="G4402" s="2">
        <v>45589</v>
      </c>
      <c r="H4402" s="2" t="str">
        <f>TEXT(Ecommerce_Sales[[#This Row],[Order_Date]],"mmmm")</f>
        <v>October</v>
      </c>
      <c r="I4402" s="2" t="str">
        <f>TEXT(Ecommerce_Sales[[#This Row],[Order_Date]],"yyyy")</f>
        <v>2024</v>
      </c>
      <c r="J4402" s="2" t="str">
        <f>TEXT(Ecommerce_Sales[[#This Row],[Order_Date]],"mmmm")</f>
        <v>October</v>
      </c>
      <c r="K4402" s="1" t="s">
        <v>1947</v>
      </c>
      <c r="L4402" s="1" t="s">
        <v>10862</v>
      </c>
      <c r="M4402" s="1" t="s">
        <v>2043</v>
      </c>
      <c r="N4402" s="1" t="s">
        <v>1989</v>
      </c>
      <c r="O4402" s="3">
        <v>298</v>
      </c>
      <c r="P4402">
        <v>2</v>
      </c>
      <c r="Q4402" s="3">
        <v>597</v>
      </c>
      <c r="R4402" s="1" t="s">
        <v>1958</v>
      </c>
      <c r="S4402" s="3">
        <v>51</v>
      </c>
      <c r="T4402">
        <v>9</v>
      </c>
      <c r="U4402" t="str">
        <f>IF(Ecommerce_Sales[[#This Row],[Delivery_Time_Days]]&gt;7,"Delay",IF(Ecommerce_Sales[[#This Row],[Delivery_Time_Days]] = 0,"No delivery",IF(Ecommerce_Sales[[#This Row],[Delivery_Time_Days]]&lt;=7,"On-time")))</f>
        <v>Delay</v>
      </c>
      <c r="V4402" s="7">
        <f>Ecommerce_Sales[[#This Row],[Profit]]/Ecommerce_Sales[[#This Row],[Total_Price]]</f>
        <v>0.24958123953098826</v>
      </c>
      <c r="W4402" s="3">
        <v>149</v>
      </c>
      <c r="X4402" s="3"/>
    </row>
    <row r="4403" spans="1:24" x14ac:dyDescent="0.25">
      <c r="A4403" s="1" t="s">
        <v>10863</v>
      </c>
      <c r="B4403" s="1" t="s">
        <v>1189</v>
      </c>
      <c r="C4403" s="1" t="s">
        <v>1190</v>
      </c>
      <c r="D4403" s="1" t="s">
        <v>6863</v>
      </c>
      <c r="E4403" s="1" t="s">
        <v>1966</v>
      </c>
      <c r="F4403" s="2">
        <v>45326</v>
      </c>
      <c r="G4403" s="2">
        <v>45257</v>
      </c>
      <c r="H4403" s="2" t="str">
        <f>TEXT(Ecommerce_Sales[[#This Row],[Order_Date]],"mmmm")</f>
        <v>November</v>
      </c>
      <c r="I4403" s="2" t="str">
        <f>TEXT(Ecommerce_Sales[[#This Row],[Order_Date]],"yyyy")</f>
        <v>2023</v>
      </c>
      <c r="J4403" s="2" t="str">
        <f>TEXT(Ecommerce_Sales[[#This Row],[Order_Date]],"mmmm")</f>
        <v>November</v>
      </c>
      <c r="K4403" s="1" t="s">
        <v>1947</v>
      </c>
      <c r="L4403" s="1" t="s">
        <v>10864</v>
      </c>
      <c r="M4403" s="1" t="s">
        <v>1983</v>
      </c>
      <c r="N4403" s="1" t="s">
        <v>1950</v>
      </c>
      <c r="O4403" s="3">
        <v>819</v>
      </c>
      <c r="P4403">
        <v>1</v>
      </c>
      <c r="Q4403" s="3">
        <v>819</v>
      </c>
      <c r="R4403" s="1" t="s">
        <v>1951</v>
      </c>
      <c r="S4403" s="3">
        <v>69</v>
      </c>
      <c r="T4403">
        <v>8</v>
      </c>
      <c r="U4403" t="str">
        <f>IF(Ecommerce_Sales[[#This Row],[Delivery_Time_Days]]&gt;7,"Delay",IF(Ecommerce_Sales[[#This Row],[Delivery_Time_Days]] = 0,"No delivery",IF(Ecommerce_Sales[[#This Row],[Delivery_Time_Days]]&lt;=7,"On-time")))</f>
        <v>Delay</v>
      </c>
      <c r="V4403" s="7">
        <f>Ecommerce_Sales[[#This Row],[Profit]]/Ecommerce_Sales[[#This Row],[Total_Price]]</f>
        <v>0.40048840048840051</v>
      </c>
      <c r="W4403" s="3">
        <v>328</v>
      </c>
      <c r="X4403" s="3"/>
    </row>
    <row r="4404" spans="1:24" x14ac:dyDescent="0.25">
      <c r="A4404" s="1" t="s">
        <v>10865</v>
      </c>
      <c r="B4404" s="1" t="s">
        <v>1594</v>
      </c>
      <c r="C4404" s="1" t="s">
        <v>1595</v>
      </c>
      <c r="D4404" s="1" t="s">
        <v>5354</v>
      </c>
      <c r="E4404" s="1" t="s">
        <v>1981</v>
      </c>
      <c r="F4404" s="2">
        <v>45230</v>
      </c>
      <c r="G4404" s="2">
        <v>45029</v>
      </c>
      <c r="H4404" s="2" t="str">
        <f>TEXT(Ecommerce_Sales[[#This Row],[Order_Date]],"mmmm")</f>
        <v>April</v>
      </c>
      <c r="I4404" s="2" t="str">
        <f>TEXT(Ecommerce_Sales[[#This Row],[Order_Date]],"yyyy")</f>
        <v>2023</v>
      </c>
      <c r="J4404" s="2" t="str">
        <f>TEXT(Ecommerce_Sales[[#This Row],[Order_Date]],"mmmm")</f>
        <v>April</v>
      </c>
      <c r="K4404" s="1" t="s">
        <v>1947</v>
      </c>
      <c r="L4404" s="1" t="s">
        <v>10866</v>
      </c>
      <c r="M4404" s="1" t="s">
        <v>2043</v>
      </c>
      <c r="N4404" s="1" t="s">
        <v>1989</v>
      </c>
      <c r="O4404" s="3">
        <v>96</v>
      </c>
      <c r="P4404">
        <v>3</v>
      </c>
      <c r="Q4404" s="3">
        <v>287</v>
      </c>
      <c r="R4404" s="1" t="s">
        <v>1958</v>
      </c>
      <c r="S4404" s="3">
        <v>42</v>
      </c>
      <c r="T4404">
        <v>4</v>
      </c>
      <c r="U4404" t="str">
        <f>IF(Ecommerce_Sales[[#This Row],[Delivery_Time_Days]]&gt;7,"Delay",IF(Ecommerce_Sales[[#This Row],[Delivery_Time_Days]] = 0,"No delivery",IF(Ecommerce_Sales[[#This Row],[Delivery_Time_Days]]&lt;=7,"On-time")))</f>
        <v>On-time</v>
      </c>
      <c r="V4404" s="7">
        <f>Ecommerce_Sales[[#This Row],[Profit]]/Ecommerce_Sales[[#This Row],[Total_Price]]</f>
        <v>0.25087108013937282</v>
      </c>
      <c r="W4404" s="3">
        <v>72</v>
      </c>
      <c r="X4404" s="3"/>
    </row>
    <row r="4405" spans="1:24" x14ac:dyDescent="0.25">
      <c r="A4405" s="1" t="s">
        <v>10867</v>
      </c>
      <c r="B4405" s="1" t="s">
        <v>854</v>
      </c>
      <c r="C4405" s="1" t="s">
        <v>855</v>
      </c>
      <c r="D4405" s="1" t="s">
        <v>4150</v>
      </c>
      <c r="E4405" s="1" t="s">
        <v>1954</v>
      </c>
      <c r="F4405" s="2">
        <v>45369</v>
      </c>
      <c r="G4405" s="2">
        <v>45457</v>
      </c>
      <c r="H4405" s="2" t="str">
        <f>TEXT(Ecommerce_Sales[[#This Row],[Order_Date]],"mmmm")</f>
        <v>June</v>
      </c>
      <c r="I4405" s="2" t="str">
        <f>TEXT(Ecommerce_Sales[[#This Row],[Order_Date]],"yyyy")</f>
        <v>2024</v>
      </c>
      <c r="J4405" s="2" t="str">
        <f>TEXT(Ecommerce_Sales[[#This Row],[Order_Date]],"mmmm")</f>
        <v>June</v>
      </c>
      <c r="K4405" s="1" t="s">
        <v>1947</v>
      </c>
      <c r="L4405" s="1" t="s">
        <v>10868</v>
      </c>
      <c r="M4405" s="1" t="s">
        <v>2043</v>
      </c>
      <c r="N4405" s="1" t="s">
        <v>1989</v>
      </c>
      <c r="O4405" s="3">
        <v>24</v>
      </c>
      <c r="P4405">
        <v>4</v>
      </c>
      <c r="Q4405" s="3">
        <v>95</v>
      </c>
      <c r="R4405" s="1" t="s">
        <v>2008</v>
      </c>
      <c r="S4405" s="3">
        <v>6</v>
      </c>
      <c r="T4405">
        <v>3</v>
      </c>
      <c r="U4405" t="str">
        <f>IF(Ecommerce_Sales[[#This Row],[Delivery_Time_Days]]&gt;7,"Delay",IF(Ecommerce_Sales[[#This Row],[Delivery_Time_Days]] = 0,"No delivery",IF(Ecommerce_Sales[[#This Row],[Delivery_Time_Days]]&lt;=7,"On-time")))</f>
        <v>On-time</v>
      </c>
      <c r="V4405" s="7">
        <f>Ecommerce_Sales[[#This Row],[Profit]]/Ecommerce_Sales[[#This Row],[Total_Price]]</f>
        <v>0.25263157894736843</v>
      </c>
      <c r="W4405" s="3">
        <v>24</v>
      </c>
      <c r="X4405" s="3"/>
    </row>
    <row r="4406" spans="1:24" x14ac:dyDescent="0.25">
      <c r="A4406" s="1" t="s">
        <v>10869</v>
      </c>
      <c r="B4406" s="1" t="s">
        <v>717</v>
      </c>
      <c r="C4406" s="1" t="s">
        <v>718</v>
      </c>
      <c r="D4406" s="1" t="s">
        <v>8705</v>
      </c>
      <c r="E4406" s="1" t="s">
        <v>1996</v>
      </c>
      <c r="F4406" s="2">
        <v>45276</v>
      </c>
      <c r="G4406" s="2">
        <v>45624</v>
      </c>
      <c r="H4406" s="2" t="str">
        <f>TEXT(Ecommerce_Sales[[#This Row],[Order_Date]],"mmmm")</f>
        <v>November</v>
      </c>
      <c r="I4406" s="2" t="str">
        <f>TEXT(Ecommerce_Sales[[#This Row],[Order_Date]],"yyyy")</f>
        <v>2024</v>
      </c>
      <c r="J4406" s="2" t="str">
        <f>TEXT(Ecommerce_Sales[[#This Row],[Order_Date]],"mmmm")</f>
        <v>November</v>
      </c>
      <c r="K4406" s="1" t="s">
        <v>1947</v>
      </c>
      <c r="L4406" s="1" t="s">
        <v>6088</v>
      </c>
      <c r="M4406" s="1" t="s">
        <v>2026</v>
      </c>
      <c r="N4406" s="1" t="s">
        <v>1978</v>
      </c>
      <c r="O4406" s="3">
        <v>350</v>
      </c>
      <c r="P4406">
        <v>7</v>
      </c>
      <c r="Q4406" s="3">
        <v>2450</v>
      </c>
      <c r="R4406" s="1" t="s">
        <v>2008</v>
      </c>
      <c r="S4406" s="3">
        <v>123</v>
      </c>
      <c r="T4406">
        <v>5</v>
      </c>
      <c r="U4406" t="str">
        <f>IF(Ecommerce_Sales[[#This Row],[Delivery_Time_Days]]&gt;7,"Delay",IF(Ecommerce_Sales[[#This Row],[Delivery_Time_Days]] = 0,"No delivery",IF(Ecommerce_Sales[[#This Row],[Delivery_Time_Days]]&lt;=7,"On-time")))</f>
        <v>On-time</v>
      </c>
      <c r="V4406" s="7">
        <f>Ecommerce_Sales[[#This Row],[Profit]]/Ecommerce_Sales[[#This Row],[Total_Price]]</f>
        <v>0.34979591836734691</v>
      </c>
      <c r="W4406" s="3">
        <v>857</v>
      </c>
      <c r="X4406" s="3"/>
    </row>
    <row r="4407" spans="1:24" x14ac:dyDescent="0.25">
      <c r="A4407" s="1" t="s">
        <v>10870</v>
      </c>
      <c r="B4407" s="1" t="s">
        <v>943</v>
      </c>
      <c r="C4407" s="1" t="s">
        <v>944</v>
      </c>
      <c r="D4407" s="1" t="s">
        <v>4616</v>
      </c>
      <c r="E4407" s="1" t="s">
        <v>1966</v>
      </c>
      <c r="F4407" s="2">
        <v>45309</v>
      </c>
      <c r="G4407" s="2">
        <v>44933</v>
      </c>
      <c r="H4407" s="2" t="str">
        <f>TEXT(Ecommerce_Sales[[#This Row],[Order_Date]],"mmmm")</f>
        <v>January</v>
      </c>
      <c r="I4407" s="2" t="str">
        <f>TEXT(Ecommerce_Sales[[#This Row],[Order_Date]],"yyyy")</f>
        <v>2023</v>
      </c>
      <c r="J4407" s="2" t="str">
        <f>TEXT(Ecommerce_Sales[[#This Row],[Order_Date]],"mmmm")</f>
        <v>January</v>
      </c>
      <c r="K4407" s="1" t="s">
        <v>1986</v>
      </c>
      <c r="L4407" s="1" t="s">
        <v>10871</v>
      </c>
      <c r="M4407" s="1" t="s">
        <v>1972</v>
      </c>
      <c r="N4407" s="1" t="s">
        <v>1973</v>
      </c>
      <c r="O4407" s="3">
        <v>193</v>
      </c>
      <c r="P4407">
        <v>1</v>
      </c>
      <c r="Q4407" s="3">
        <v>193</v>
      </c>
      <c r="R4407" s="1" t="s">
        <v>1958</v>
      </c>
      <c r="S4407" s="3">
        <v>18</v>
      </c>
      <c r="U4407" t="str">
        <f>IF(Ecommerce_Sales[[#This Row],[Delivery_Time_Days]]&gt;7,"Delay",IF(Ecommerce_Sales[[#This Row],[Delivery_Time_Days]] = 0,"No delivery",IF(Ecommerce_Sales[[#This Row],[Delivery_Time_Days]]&lt;=7,"On-time")))</f>
        <v>No delivery</v>
      </c>
      <c r="V4407" s="7">
        <f>Ecommerce_Sales[[#This Row],[Profit]]/Ecommerce_Sales[[#This Row],[Total_Price]]</f>
        <v>0.30051813471502592</v>
      </c>
      <c r="W4407" s="3">
        <v>58</v>
      </c>
      <c r="X4407" s="3"/>
    </row>
    <row r="4408" spans="1:24" x14ac:dyDescent="0.25">
      <c r="A4408" s="1" t="s">
        <v>10872</v>
      </c>
      <c r="B4408" s="1" t="s">
        <v>890</v>
      </c>
      <c r="C4408" s="1" t="s">
        <v>891</v>
      </c>
      <c r="D4408" s="1" t="s">
        <v>5907</v>
      </c>
      <c r="E4408" s="1" t="s">
        <v>1981</v>
      </c>
      <c r="F4408" s="2">
        <v>45287</v>
      </c>
      <c r="G4408" s="2">
        <v>45503</v>
      </c>
      <c r="H4408" s="2" t="str">
        <f>TEXT(Ecommerce_Sales[[#This Row],[Order_Date]],"mmmm")</f>
        <v>July</v>
      </c>
      <c r="I4408" s="2" t="str">
        <f>TEXT(Ecommerce_Sales[[#This Row],[Order_Date]],"yyyy")</f>
        <v>2024</v>
      </c>
      <c r="J4408" s="2" t="str">
        <f>TEXT(Ecommerce_Sales[[#This Row],[Order_Date]],"mmmm")</f>
        <v>July</v>
      </c>
      <c r="K4408" s="1" t="s">
        <v>1947</v>
      </c>
      <c r="L4408" s="1" t="s">
        <v>10873</v>
      </c>
      <c r="M4408" s="1" t="s">
        <v>1998</v>
      </c>
      <c r="N4408" s="1" t="s">
        <v>1973</v>
      </c>
      <c r="O4408" s="3">
        <v>480</v>
      </c>
      <c r="P4408">
        <v>2</v>
      </c>
      <c r="Q4408" s="3">
        <v>960</v>
      </c>
      <c r="R4408" s="1" t="s">
        <v>1958</v>
      </c>
      <c r="S4408" s="3">
        <v>98</v>
      </c>
      <c r="T4408">
        <v>2</v>
      </c>
      <c r="U4408" t="str">
        <f>IF(Ecommerce_Sales[[#This Row],[Delivery_Time_Days]]&gt;7,"Delay",IF(Ecommerce_Sales[[#This Row],[Delivery_Time_Days]] = 0,"No delivery",IF(Ecommerce_Sales[[#This Row],[Delivery_Time_Days]]&lt;=7,"On-time")))</f>
        <v>On-time</v>
      </c>
      <c r="V4408" s="7">
        <f>Ecommerce_Sales[[#This Row],[Profit]]/Ecommerce_Sales[[#This Row],[Total_Price]]</f>
        <v>0.3</v>
      </c>
      <c r="W4408" s="3">
        <v>288</v>
      </c>
      <c r="X4408" s="3"/>
    </row>
    <row r="4409" spans="1:24" x14ac:dyDescent="0.25">
      <c r="A4409" s="1" t="s">
        <v>10874</v>
      </c>
      <c r="B4409" s="1" t="s">
        <v>28</v>
      </c>
      <c r="C4409" s="1" t="s">
        <v>29</v>
      </c>
      <c r="D4409" s="1" t="s">
        <v>2508</v>
      </c>
      <c r="E4409" s="1" t="s">
        <v>1954</v>
      </c>
      <c r="F4409" s="2">
        <v>45332</v>
      </c>
      <c r="G4409" s="2">
        <v>45141</v>
      </c>
      <c r="H4409" s="2" t="str">
        <f>TEXT(Ecommerce_Sales[[#This Row],[Order_Date]],"mmmm")</f>
        <v>August</v>
      </c>
      <c r="I4409" s="2" t="str">
        <f>TEXT(Ecommerce_Sales[[#This Row],[Order_Date]],"yyyy")</f>
        <v>2023</v>
      </c>
      <c r="J4409" s="2" t="str">
        <f>TEXT(Ecommerce_Sales[[#This Row],[Order_Date]],"mmmm")</f>
        <v>August</v>
      </c>
      <c r="K4409" s="1" t="s">
        <v>1986</v>
      </c>
      <c r="L4409" s="1" t="s">
        <v>10875</v>
      </c>
      <c r="M4409" s="1" t="s">
        <v>1977</v>
      </c>
      <c r="N4409" s="1" t="s">
        <v>1978</v>
      </c>
      <c r="O4409" s="3">
        <v>646</v>
      </c>
      <c r="P4409">
        <v>1</v>
      </c>
      <c r="Q4409" s="3">
        <v>646</v>
      </c>
      <c r="R4409" s="1" t="s">
        <v>1958</v>
      </c>
      <c r="S4409" s="3">
        <v>40</v>
      </c>
      <c r="U4409" t="str">
        <f>IF(Ecommerce_Sales[[#This Row],[Delivery_Time_Days]]&gt;7,"Delay",IF(Ecommerce_Sales[[#This Row],[Delivery_Time_Days]] = 0,"No delivery",IF(Ecommerce_Sales[[#This Row],[Delivery_Time_Days]]&lt;=7,"On-time")))</f>
        <v>No delivery</v>
      </c>
      <c r="V4409" s="7">
        <f>Ecommerce_Sales[[#This Row],[Profit]]/Ecommerce_Sales[[#This Row],[Total_Price]]</f>
        <v>0.34984520123839008</v>
      </c>
      <c r="W4409" s="3">
        <v>226</v>
      </c>
      <c r="X4409" s="3"/>
    </row>
    <row r="4410" spans="1:24" x14ac:dyDescent="0.25">
      <c r="A4410" s="1" t="s">
        <v>10876</v>
      </c>
      <c r="B4410" s="1" t="s">
        <v>406</v>
      </c>
      <c r="C4410" s="1" t="s">
        <v>407</v>
      </c>
      <c r="D4410" s="1" t="s">
        <v>3785</v>
      </c>
      <c r="E4410" s="1" t="s">
        <v>1946</v>
      </c>
      <c r="F4410" s="2">
        <v>45192</v>
      </c>
      <c r="G4410" s="2">
        <v>45302</v>
      </c>
      <c r="H4410" s="2" t="str">
        <f>TEXT(Ecommerce_Sales[[#This Row],[Order_Date]],"mmmm")</f>
        <v>January</v>
      </c>
      <c r="I4410" s="2" t="str">
        <f>TEXT(Ecommerce_Sales[[#This Row],[Order_Date]],"yyyy")</f>
        <v>2024</v>
      </c>
      <c r="J4410" s="2" t="str">
        <f>TEXT(Ecommerce_Sales[[#This Row],[Order_Date]],"mmmm")</f>
        <v>January</v>
      </c>
      <c r="K4410" s="1" t="s">
        <v>1947</v>
      </c>
      <c r="L4410" s="1" t="s">
        <v>10877</v>
      </c>
      <c r="M4410" s="1" t="s">
        <v>2002</v>
      </c>
      <c r="N4410" s="1" t="s">
        <v>1989</v>
      </c>
      <c r="O4410" s="3">
        <v>735</v>
      </c>
      <c r="P4410">
        <v>4</v>
      </c>
      <c r="Q4410" s="3">
        <v>2938</v>
      </c>
      <c r="R4410" s="1" t="s">
        <v>1958</v>
      </c>
      <c r="S4410" s="3">
        <v>388</v>
      </c>
      <c r="T4410">
        <v>7</v>
      </c>
      <c r="U4410" t="str">
        <f>IF(Ecommerce_Sales[[#This Row],[Delivery_Time_Days]]&gt;7,"Delay",IF(Ecommerce_Sales[[#This Row],[Delivery_Time_Days]] = 0,"No delivery",IF(Ecommerce_Sales[[#This Row],[Delivery_Time_Days]]&lt;=7,"On-time")))</f>
        <v>On-time</v>
      </c>
      <c r="V4410" s="7">
        <f>Ecommerce_Sales[[#This Row],[Profit]]/Ecommerce_Sales[[#This Row],[Total_Price]]</f>
        <v>0.25017018379850237</v>
      </c>
      <c r="W4410" s="3">
        <v>735</v>
      </c>
      <c r="X4410" s="3"/>
    </row>
    <row r="4411" spans="1:24" x14ac:dyDescent="0.25">
      <c r="A4411" s="1" t="s">
        <v>10878</v>
      </c>
      <c r="B4411" s="1" t="s">
        <v>38</v>
      </c>
      <c r="C4411" s="1" t="s">
        <v>39</v>
      </c>
      <c r="D4411" s="1" t="s">
        <v>3028</v>
      </c>
      <c r="E4411" s="1" t="s">
        <v>1981</v>
      </c>
      <c r="F4411" s="2">
        <v>45211</v>
      </c>
      <c r="G4411" s="2">
        <v>45537</v>
      </c>
      <c r="H4411" s="2" t="str">
        <f>TEXT(Ecommerce_Sales[[#This Row],[Order_Date]],"mmmm")</f>
        <v>September</v>
      </c>
      <c r="I4411" s="2" t="str">
        <f>TEXT(Ecommerce_Sales[[#This Row],[Order_Date]],"yyyy")</f>
        <v>2024</v>
      </c>
      <c r="J4411" s="2" t="str">
        <f>TEXT(Ecommerce_Sales[[#This Row],[Order_Date]],"mmmm")</f>
        <v>September</v>
      </c>
      <c r="K4411" s="1" t="s">
        <v>1947</v>
      </c>
      <c r="L4411" s="1" t="s">
        <v>10879</v>
      </c>
      <c r="M4411" s="1" t="s">
        <v>2026</v>
      </c>
      <c r="N4411" s="1" t="s">
        <v>1978</v>
      </c>
      <c r="O4411" s="3">
        <v>603</v>
      </c>
      <c r="P4411">
        <v>2</v>
      </c>
      <c r="Q4411" s="3">
        <v>1206</v>
      </c>
      <c r="R4411" s="1" t="s">
        <v>1958</v>
      </c>
      <c r="S4411" s="3">
        <v>136</v>
      </c>
      <c r="T4411">
        <v>4</v>
      </c>
      <c r="U4411" t="str">
        <f>IF(Ecommerce_Sales[[#This Row],[Delivery_Time_Days]]&gt;7,"Delay",IF(Ecommerce_Sales[[#This Row],[Delivery_Time_Days]] = 0,"No delivery",IF(Ecommerce_Sales[[#This Row],[Delivery_Time_Days]]&lt;=7,"On-time")))</f>
        <v>On-time</v>
      </c>
      <c r="V4411" s="7">
        <f>Ecommerce_Sales[[#This Row],[Profit]]/Ecommerce_Sales[[#This Row],[Total_Price]]</f>
        <v>0.34991708126036486</v>
      </c>
      <c r="W4411" s="3">
        <v>422</v>
      </c>
      <c r="X4411" s="3"/>
    </row>
    <row r="4412" spans="1:24" x14ac:dyDescent="0.25">
      <c r="A4412" s="1" t="s">
        <v>10880</v>
      </c>
      <c r="B4412" s="1" t="s">
        <v>124</v>
      </c>
      <c r="C4412" s="1" t="s">
        <v>125</v>
      </c>
      <c r="D4412" s="1" t="s">
        <v>2702</v>
      </c>
      <c r="E4412" s="1" t="s">
        <v>1954</v>
      </c>
      <c r="F4412" s="2">
        <v>44985</v>
      </c>
      <c r="G4412" s="2">
        <v>45071</v>
      </c>
      <c r="H4412" s="2" t="str">
        <f>TEXT(Ecommerce_Sales[[#This Row],[Order_Date]],"mmmm")</f>
        <v>May</v>
      </c>
      <c r="I4412" s="2" t="str">
        <f>TEXT(Ecommerce_Sales[[#This Row],[Order_Date]],"yyyy")</f>
        <v>2023</v>
      </c>
      <c r="J4412" s="2" t="str">
        <f>TEXT(Ecommerce_Sales[[#This Row],[Order_Date]],"mmmm")</f>
        <v>May</v>
      </c>
      <c r="K4412" s="1" t="s">
        <v>1947</v>
      </c>
      <c r="L4412" s="1" t="s">
        <v>2902</v>
      </c>
      <c r="M4412" s="1" t="s">
        <v>1998</v>
      </c>
      <c r="N4412" s="1" t="s">
        <v>1973</v>
      </c>
      <c r="O4412" s="3">
        <v>309</v>
      </c>
      <c r="P4412">
        <v>4</v>
      </c>
      <c r="Q4412" s="3">
        <v>1238</v>
      </c>
      <c r="R4412" s="1" t="s">
        <v>2016</v>
      </c>
      <c r="S4412" s="3">
        <v>100</v>
      </c>
      <c r="T4412">
        <v>9</v>
      </c>
      <c r="U4412" t="str">
        <f>IF(Ecommerce_Sales[[#This Row],[Delivery_Time_Days]]&gt;7,"Delay",IF(Ecommerce_Sales[[#This Row],[Delivery_Time_Days]] = 0,"No delivery",IF(Ecommerce_Sales[[#This Row],[Delivery_Time_Days]]&lt;=7,"On-time")))</f>
        <v>Delay</v>
      </c>
      <c r="V4412" s="7">
        <f>Ecommerce_Sales[[#This Row],[Profit]]/Ecommerce_Sales[[#This Row],[Total_Price]]</f>
        <v>0.29967689822294025</v>
      </c>
      <c r="W4412" s="3">
        <v>371</v>
      </c>
      <c r="X4412" s="3"/>
    </row>
    <row r="4413" spans="1:24" x14ac:dyDescent="0.25">
      <c r="A4413" s="1" t="s">
        <v>10881</v>
      </c>
      <c r="B4413" s="1" t="s">
        <v>404</v>
      </c>
      <c r="C4413" s="1" t="s">
        <v>405</v>
      </c>
      <c r="D4413" s="1" t="s">
        <v>4988</v>
      </c>
      <c r="E4413" s="1" t="s">
        <v>1961</v>
      </c>
      <c r="F4413" s="2">
        <v>45158</v>
      </c>
      <c r="G4413" s="2">
        <v>45411</v>
      </c>
      <c r="H4413" s="2" t="str">
        <f>TEXT(Ecommerce_Sales[[#This Row],[Order_Date]],"mmmm")</f>
        <v>April</v>
      </c>
      <c r="I4413" s="2" t="str">
        <f>TEXT(Ecommerce_Sales[[#This Row],[Order_Date]],"yyyy")</f>
        <v>2024</v>
      </c>
      <c r="J4413" s="2" t="str">
        <f>TEXT(Ecommerce_Sales[[#This Row],[Order_Date]],"mmmm")</f>
        <v>April</v>
      </c>
      <c r="K4413" s="1" t="s">
        <v>1986</v>
      </c>
      <c r="L4413" s="1" t="s">
        <v>7336</v>
      </c>
      <c r="M4413" s="1" t="s">
        <v>2058</v>
      </c>
      <c r="N4413" s="1" t="s">
        <v>1950</v>
      </c>
      <c r="O4413" s="3">
        <v>688</v>
      </c>
      <c r="P4413">
        <v>3</v>
      </c>
      <c r="Q4413" s="3">
        <v>2063</v>
      </c>
      <c r="R4413" s="1" t="s">
        <v>1951</v>
      </c>
      <c r="S4413" s="3">
        <v>256</v>
      </c>
      <c r="U4413" t="str">
        <f>IF(Ecommerce_Sales[[#This Row],[Delivery_Time_Days]]&gt;7,"Delay",IF(Ecommerce_Sales[[#This Row],[Delivery_Time_Days]] = 0,"No delivery",IF(Ecommerce_Sales[[#This Row],[Delivery_Time_Days]]&lt;=7,"On-time")))</f>
        <v>No delivery</v>
      </c>
      <c r="V4413" s="7">
        <f>Ecommerce_Sales[[#This Row],[Profit]]/Ecommerce_Sales[[#This Row],[Total_Price]]</f>
        <v>0.39990305380513813</v>
      </c>
      <c r="W4413" s="3">
        <v>825</v>
      </c>
      <c r="X4413" s="3"/>
    </row>
    <row r="4414" spans="1:24" x14ac:dyDescent="0.25">
      <c r="A4414" s="1" t="s">
        <v>10882</v>
      </c>
      <c r="B4414" s="1" t="s">
        <v>920</v>
      </c>
      <c r="C4414" s="1" t="s">
        <v>921</v>
      </c>
      <c r="D4414" s="1" t="s">
        <v>2917</v>
      </c>
      <c r="E4414" s="1" t="s">
        <v>1966</v>
      </c>
      <c r="F4414" s="2">
        <v>45189</v>
      </c>
      <c r="G4414" s="2">
        <v>45297</v>
      </c>
      <c r="H4414" s="2" t="str">
        <f>TEXT(Ecommerce_Sales[[#This Row],[Order_Date]],"mmmm")</f>
        <v>January</v>
      </c>
      <c r="I4414" s="2" t="str">
        <f>TEXT(Ecommerce_Sales[[#This Row],[Order_Date]],"yyyy")</f>
        <v>2024</v>
      </c>
      <c r="J4414" s="2" t="str">
        <f>TEXT(Ecommerce_Sales[[#This Row],[Order_Date]],"mmmm")</f>
        <v>January</v>
      </c>
      <c r="K4414" s="1" t="s">
        <v>1947</v>
      </c>
      <c r="L4414" s="1" t="s">
        <v>10883</v>
      </c>
      <c r="M4414" s="1" t="s">
        <v>2007</v>
      </c>
      <c r="N4414" s="1" t="s">
        <v>1973</v>
      </c>
      <c r="O4414" s="3">
        <v>590</v>
      </c>
      <c r="P4414">
        <v>4</v>
      </c>
      <c r="Q4414" s="3">
        <v>2361</v>
      </c>
      <c r="R4414" s="1" t="s">
        <v>1958</v>
      </c>
      <c r="S4414" s="3">
        <v>180</v>
      </c>
      <c r="T4414">
        <v>4</v>
      </c>
      <c r="U4414" t="str">
        <f>IF(Ecommerce_Sales[[#This Row],[Delivery_Time_Days]]&gt;7,"Delay",IF(Ecommerce_Sales[[#This Row],[Delivery_Time_Days]] = 0,"No delivery",IF(Ecommerce_Sales[[#This Row],[Delivery_Time_Days]]&lt;=7,"On-time")))</f>
        <v>On-time</v>
      </c>
      <c r="V4414" s="7">
        <f>Ecommerce_Sales[[#This Row],[Profit]]/Ecommerce_Sales[[#This Row],[Total_Price]]</f>
        <v>0.29987293519695046</v>
      </c>
      <c r="W4414" s="3">
        <v>708</v>
      </c>
      <c r="X4414" s="3"/>
    </row>
    <row r="4415" spans="1:24" x14ac:dyDescent="0.25">
      <c r="A4415" s="1" t="s">
        <v>10884</v>
      </c>
      <c r="B4415" s="1" t="s">
        <v>1665</v>
      </c>
      <c r="C4415" s="1" t="s">
        <v>1666</v>
      </c>
      <c r="D4415" s="1" t="s">
        <v>5898</v>
      </c>
      <c r="E4415" s="1" t="s">
        <v>1996</v>
      </c>
      <c r="F4415" s="2">
        <v>45160</v>
      </c>
      <c r="G4415" s="2">
        <v>45040</v>
      </c>
      <c r="H4415" s="2" t="str">
        <f>TEXT(Ecommerce_Sales[[#This Row],[Order_Date]],"mmmm")</f>
        <v>April</v>
      </c>
      <c r="I4415" s="2" t="str">
        <f>TEXT(Ecommerce_Sales[[#This Row],[Order_Date]],"yyyy")</f>
        <v>2023</v>
      </c>
      <c r="J4415" s="2" t="str">
        <f>TEXT(Ecommerce_Sales[[#This Row],[Order_Date]],"mmmm")</f>
        <v>April</v>
      </c>
      <c r="K4415" s="1" t="s">
        <v>1947</v>
      </c>
      <c r="L4415" s="1" t="s">
        <v>4976</v>
      </c>
      <c r="M4415" s="1" t="s">
        <v>1988</v>
      </c>
      <c r="N4415" s="1" t="s">
        <v>1989</v>
      </c>
      <c r="O4415" s="3">
        <v>389</v>
      </c>
      <c r="P4415">
        <v>3</v>
      </c>
      <c r="Q4415" s="3">
        <v>1167</v>
      </c>
      <c r="R4415" s="1" t="s">
        <v>1951</v>
      </c>
      <c r="S4415" s="3">
        <v>150</v>
      </c>
      <c r="T4415">
        <v>8</v>
      </c>
      <c r="U4415" t="str">
        <f>IF(Ecommerce_Sales[[#This Row],[Delivery_Time_Days]]&gt;7,"Delay",IF(Ecommerce_Sales[[#This Row],[Delivery_Time_Days]] = 0,"No delivery",IF(Ecommerce_Sales[[#This Row],[Delivery_Time_Days]]&lt;=7,"On-time")))</f>
        <v>Delay</v>
      </c>
      <c r="V4415" s="7">
        <f>Ecommerce_Sales[[#This Row],[Profit]]/Ecommerce_Sales[[#This Row],[Total_Price]]</f>
        <v>0.25021422450728364</v>
      </c>
      <c r="W4415" s="3">
        <v>292</v>
      </c>
      <c r="X4415" s="3"/>
    </row>
    <row r="4416" spans="1:24" x14ac:dyDescent="0.25">
      <c r="A4416" s="1" t="s">
        <v>10885</v>
      </c>
      <c r="B4416" s="1" t="s">
        <v>821</v>
      </c>
      <c r="C4416" s="1" t="s">
        <v>822</v>
      </c>
      <c r="D4416" s="1" t="s">
        <v>3816</v>
      </c>
      <c r="E4416" s="1" t="s">
        <v>2005</v>
      </c>
      <c r="F4416" s="2">
        <v>45031</v>
      </c>
      <c r="G4416" s="2">
        <v>45514</v>
      </c>
      <c r="H4416" s="2" t="str">
        <f>TEXT(Ecommerce_Sales[[#This Row],[Order_Date]],"mmmm")</f>
        <v>August</v>
      </c>
      <c r="I4416" s="2" t="str">
        <f>TEXT(Ecommerce_Sales[[#This Row],[Order_Date]],"yyyy")</f>
        <v>2024</v>
      </c>
      <c r="J4416" s="2" t="str">
        <f>TEXT(Ecommerce_Sales[[#This Row],[Order_Date]],"mmmm")</f>
        <v>August</v>
      </c>
      <c r="K4416" s="1" t="s">
        <v>1986</v>
      </c>
      <c r="L4416" s="1" t="s">
        <v>10886</v>
      </c>
      <c r="M4416" s="1" t="s">
        <v>1983</v>
      </c>
      <c r="N4416" s="1" t="s">
        <v>1950</v>
      </c>
      <c r="O4416" s="3">
        <v>408</v>
      </c>
      <c r="P4416">
        <v>2</v>
      </c>
      <c r="Q4416" s="3">
        <v>816</v>
      </c>
      <c r="R4416" s="1" t="s">
        <v>1951</v>
      </c>
      <c r="S4416" s="3">
        <v>76</v>
      </c>
      <c r="U4416" t="str">
        <f>IF(Ecommerce_Sales[[#This Row],[Delivery_Time_Days]]&gt;7,"Delay",IF(Ecommerce_Sales[[#This Row],[Delivery_Time_Days]] = 0,"No delivery",IF(Ecommerce_Sales[[#This Row],[Delivery_Time_Days]]&lt;=7,"On-time")))</f>
        <v>No delivery</v>
      </c>
      <c r="V4416" s="7">
        <f>Ecommerce_Sales[[#This Row],[Profit]]/Ecommerce_Sales[[#This Row],[Total_Price]]</f>
        <v>0.39950980392156865</v>
      </c>
      <c r="W4416" s="3">
        <v>326</v>
      </c>
      <c r="X4416" s="3"/>
    </row>
    <row r="4417" spans="1:24" x14ac:dyDescent="0.25">
      <c r="A4417" s="1" t="s">
        <v>10887</v>
      </c>
      <c r="B4417" s="1" t="s">
        <v>1304</v>
      </c>
      <c r="C4417" s="1" t="s">
        <v>1305</v>
      </c>
      <c r="D4417" s="1" t="s">
        <v>3893</v>
      </c>
      <c r="E4417" s="1" t="s">
        <v>1966</v>
      </c>
      <c r="F4417" s="2">
        <v>45102</v>
      </c>
      <c r="G4417" s="2">
        <v>44930</v>
      </c>
      <c r="H4417" s="2" t="str">
        <f>TEXT(Ecommerce_Sales[[#This Row],[Order_Date]],"mmmm")</f>
        <v>January</v>
      </c>
      <c r="I4417" s="2" t="str">
        <f>TEXT(Ecommerce_Sales[[#This Row],[Order_Date]],"yyyy")</f>
        <v>2023</v>
      </c>
      <c r="J4417" s="2" t="str">
        <f>TEXT(Ecommerce_Sales[[#This Row],[Order_Date]],"mmmm")</f>
        <v>January</v>
      </c>
      <c r="K4417" s="1" t="s">
        <v>1947</v>
      </c>
      <c r="L4417" s="1" t="s">
        <v>5175</v>
      </c>
      <c r="M4417" s="1" t="s">
        <v>2054</v>
      </c>
      <c r="N4417" s="1" t="s">
        <v>1957</v>
      </c>
      <c r="O4417" s="3">
        <v>618</v>
      </c>
      <c r="P4417">
        <v>1</v>
      </c>
      <c r="Q4417" s="3">
        <v>618</v>
      </c>
      <c r="R4417" s="1" t="s">
        <v>1951</v>
      </c>
      <c r="S4417" s="3">
        <v>34</v>
      </c>
      <c r="T4417">
        <v>9</v>
      </c>
      <c r="U4417" t="str">
        <f>IF(Ecommerce_Sales[[#This Row],[Delivery_Time_Days]]&gt;7,"Delay",IF(Ecommerce_Sales[[#This Row],[Delivery_Time_Days]] = 0,"No delivery",IF(Ecommerce_Sales[[#This Row],[Delivery_Time_Days]]&lt;=7,"On-time")))</f>
        <v>Delay</v>
      </c>
      <c r="V4417" s="7">
        <f>Ecommerce_Sales[[#This Row],[Profit]]/Ecommerce_Sales[[#This Row],[Total_Price]]</f>
        <v>0.15048543689320387</v>
      </c>
      <c r="W4417" s="3">
        <v>93</v>
      </c>
      <c r="X4417" s="3"/>
    </row>
    <row r="4418" spans="1:24" x14ac:dyDescent="0.25">
      <c r="A4418" s="1" t="s">
        <v>10888</v>
      </c>
      <c r="B4418" s="1" t="s">
        <v>1489</v>
      </c>
      <c r="C4418" s="1" t="s">
        <v>1490</v>
      </c>
      <c r="D4418" s="1" t="s">
        <v>8538</v>
      </c>
      <c r="E4418" s="1" t="s">
        <v>1966</v>
      </c>
      <c r="F4418" s="2">
        <v>45083</v>
      </c>
      <c r="G4418" s="2">
        <v>45498</v>
      </c>
      <c r="H4418" s="2" t="str">
        <f>TEXT(Ecommerce_Sales[[#This Row],[Order_Date]],"mmmm")</f>
        <v>July</v>
      </c>
      <c r="I4418" s="2" t="str">
        <f>TEXT(Ecommerce_Sales[[#This Row],[Order_Date]],"yyyy")</f>
        <v>2024</v>
      </c>
      <c r="J4418" s="2" t="str">
        <f>TEXT(Ecommerce_Sales[[#This Row],[Order_Date]],"mmmm")</f>
        <v>July</v>
      </c>
      <c r="K4418" s="1" t="s">
        <v>1947</v>
      </c>
      <c r="L4418" s="1" t="s">
        <v>9017</v>
      </c>
      <c r="M4418" s="1" t="s">
        <v>2065</v>
      </c>
      <c r="N4418" s="1" t="s">
        <v>1978</v>
      </c>
      <c r="O4418" s="3">
        <v>257</v>
      </c>
      <c r="P4418">
        <v>1</v>
      </c>
      <c r="Q4418" s="3">
        <v>257</v>
      </c>
      <c r="R4418" s="1" t="s">
        <v>1951</v>
      </c>
      <c r="S4418" s="3">
        <v>28</v>
      </c>
      <c r="T4418">
        <v>9</v>
      </c>
      <c r="U4418" t="str">
        <f>IF(Ecommerce_Sales[[#This Row],[Delivery_Time_Days]]&gt;7,"Delay",IF(Ecommerce_Sales[[#This Row],[Delivery_Time_Days]] = 0,"No delivery",IF(Ecommerce_Sales[[#This Row],[Delivery_Time_Days]]&lt;=7,"On-time")))</f>
        <v>Delay</v>
      </c>
      <c r="V4418" s="7">
        <f>Ecommerce_Sales[[#This Row],[Profit]]/Ecommerce_Sales[[#This Row],[Total_Price]]</f>
        <v>0.35019455252918286</v>
      </c>
      <c r="W4418" s="3">
        <v>90</v>
      </c>
      <c r="X4418" s="3"/>
    </row>
    <row r="4419" spans="1:24" x14ac:dyDescent="0.25">
      <c r="A4419" s="1" t="s">
        <v>10889</v>
      </c>
      <c r="B4419" s="1" t="s">
        <v>368</v>
      </c>
      <c r="C4419" s="1" t="s">
        <v>1000</v>
      </c>
      <c r="D4419" s="1" t="s">
        <v>8712</v>
      </c>
      <c r="E4419" s="1" t="s">
        <v>1981</v>
      </c>
      <c r="F4419" s="2">
        <v>44945</v>
      </c>
      <c r="G4419" s="2">
        <v>45323</v>
      </c>
      <c r="H4419" s="2" t="str">
        <f>TEXT(Ecommerce_Sales[[#This Row],[Order_Date]],"mmmm")</f>
        <v>February</v>
      </c>
      <c r="I4419" s="2" t="str">
        <f>TEXT(Ecommerce_Sales[[#This Row],[Order_Date]],"yyyy")</f>
        <v>2024</v>
      </c>
      <c r="J4419" s="2" t="str">
        <f>TEXT(Ecommerce_Sales[[#This Row],[Order_Date]],"mmmm")</f>
        <v>February</v>
      </c>
      <c r="K4419" s="1" t="s">
        <v>1947</v>
      </c>
      <c r="L4419" s="1" t="s">
        <v>5747</v>
      </c>
      <c r="M4419" s="1" t="s">
        <v>2030</v>
      </c>
      <c r="N4419" s="1" t="s">
        <v>1978</v>
      </c>
      <c r="O4419" s="3">
        <v>79</v>
      </c>
      <c r="P4419">
        <v>1</v>
      </c>
      <c r="Q4419" s="3">
        <v>79</v>
      </c>
      <c r="R4419" s="1" t="s">
        <v>1958</v>
      </c>
      <c r="S4419" s="3">
        <v>7</v>
      </c>
      <c r="T4419">
        <v>8</v>
      </c>
      <c r="U4419" t="str">
        <f>IF(Ecommerce_Sales[[#This Row],[Delivery_Time_Days]]&gt;7,"Delay",IF(Ecommerce_Sales[[#This Row],[Delivery_Time_Days]] = 0,"No delivery",IF(Ecommerce_Sales[[#This Row],[Delivery_Time_Days]]&lt;=7,"On-time")))</f>
        <v>Delay</v>
      </c>
      <c r="V4419" s="7">
        <f>Ecommerce_Sales[[#This Row],[Profit]]/Ecommerce_Sales[[#This Row],[Total_Price]]</f>
        <v>0.35443037974683544</v>
      </c>
      <c r="W4419" s="3">
        <v>28</v>
      </c>
      <c r="X4419" s="3"/>
    </row>
    <row r="4420" spans="1:24" x14ac:dyDescent="0.25">
      <c r="A4420" s="1" t="s">
        <v>10890</v>
      </c>
      <c r="B4420" s="1" t="s">
        <v>206</v>
      </c>
      <c r="C4420" s="1" t="s">
        <v>1099</v>
      </c>
      <c r="D4420" s="1" t="s">
        <v>3065</v>
      </c>
      <c r="E4420" s="1" t="s">
        <v>1961</v>
      </c>
      <c r="F4420" s="2">
        <v>45122</v>
      </c>
      <c r="G4420" s="2">
        <v>45563</v>
      </c>
      <c r="H4420" s="2" t="str">
        <f>TEXT(Ecommerce_Sales[[#This Row],[Order_Date]],"mmmm")</f>
        <v>September</v>
      </c>
      <c r="I4420" s="2" t="str">
        <f>TEXT(Ecommerce_Sales[[#This Row],[Order_Date]],"yyyy")</f>
        <v>2024</v>
      </c>
      <c r="J4420" s="2" t="str">
        <f>TEXT(Ecommerce_Sales[[#This Row],[Order_Date]],"mmmm")</f>
        <v>September</v>
      </c>
      <c r="K4420" s="1" t="s">
        <v>1986</v>
      </c>
      <c r="L4420" s="1" t="s">
        <v>8529</v>
      </c>
      <c r="M4420" s="1" t="s">
        <v>2043</v>
      </c>
      <c r="N4420" s="1" t="s">
        <v>1989</v>
      </c>
      <c r="O4420" s="3">
        <v>986</v>
      </c>
      <c r="P4420">
        <v>3</v>
      </c>
      <c r="Q4420" s="3">
        <v>2959</v>
      </c>
      <c r="R4420" s="1" t="s">
        <v>1958</v>
      </c>
      <c r="S4420" s="3">
        <v>343</v>
      </c>
      <c r="U4420" t="str">
        <f>IF(Ecommerce_Sales[[#This Row],[Delivery_Time_Days]]&gt;7,"Delay",IF(Ecommerce_Sales[[#This Row],[Delivery_Time_Days]] = 0,"No delivery",IF(Ecommerce_Sales[[#This Row],[Delivery_Time_Days]]&lt;=7,"On-time")))</f>
        <v>No delivery</v>
      </c>
      <c r="V4420" s="7">
        <f>Ecommerce_Sales[[#This Row],[Profit]]/Ecommerce_Sales[[#This Row],[Total_Price]]</f>
        <v>0.25008448800270361</v>
      </c>
      <c r="W4420" s="3">
        <v>740</v>
      </c>
      <c r="X4420" s="3"/>
    </row>
    <row r="4421" spans="1:24" x14ac:dyDescent="0.25">
      <c r="A4421" s="1" t="s">
        <v>10891</v>
      </c>
      <c r="B4421" s="1" t="s">
        <v>214</v>
      </c>
      <c r="C4421" s="1" t="s">
        <v>1715</v>
      </c>
      <c r="D4421" s="1" t="s">
        <v>4744</v>
      </c>
      <c r="E4421" s="1" t="s">
        <v>1961</v>
      </c>
      <c r="F4421" s="2">
        <v>45124</v>
      </c>
      <c r="G4421" s="2">
        <v>45018</v>
      </c>
      <c r="H4421" s="2" t="str">
        <f>TEXT(Ecommerce_Sales[[#This Row],[Order_Date]],"mmmm")</f>
        <v>April</v>
      </c>
      <c r="I4421" s="2" t="str">
        <f>TEXT(Ecommerce_Sales[[#This Row],[Order_Date]],"yyyy")</f>
        <v>2023</v>
      </c>
      <c r="J4421" s="2" t="str">
        <f>TEXT(Ecommerce_Sales[[#This Row],[Order_Date]],"mmmm")</f>
        <v>April</v>
      </c>
      <c r="K4421" s="1" t="s">
        <v>1947</v>
      </c>
      <c r="L4421" s="1" t="s">
        <v>10892</v>
      </c>
      <c r="M4421" s="1" t="s">
        <v>2079</v>
      </c>
      <c r="N4421" s="1" t="s">
        <v>1973</v>
      </c>
      <c r="O4421" s="3">
        <v>211</v>
      </c>
      <c r="P4421">
        <v>1</v>
      </c>
      <c r="Q4421" s="3">
        <v>211</v>
      </c>
      <c r="R4421" s="1" t="s">
        <v>1951</v>
      </c>
      <c r="S4421" s="3">
        <v>21</v>
      </c>
      <c r="T4421">
        <v>5</v>
      </c>
      <c r="U4421" t="str">
        <f>IF(Ecommerce_Sales[[#This Row],[Delivery_Time_Days]]&gt;7,"Delay",IF(Ecommerce_Sales[[#This Row],[Delivery_Time_Days]] = 0,"No delivery",IF(Ecommerce_Sales[[#This Row],[Delivery_Time_Days]]&lt;=7,"On-time")))</f>
        <v>On-time</v>
      </c>
      <c r="V4421" s="7">
        <f>Ecommerce_Sales[[#This Row],[Profit]]/Ecommerce_Sales[[#This Row],[Total_Price]]</f>
        <v>0.29857819905213268</v>
      </c>
      <c r="W4421" s="3">
        <v>63</v>
      </c>
      <c r="X4421" s="3"/>
    </row>
    <row r="4422" spans="1:24" x14ac:dyDescent="0.25">
      <c r="A4422" s="1" t="s">
        <v>10893</v>
      </c>
      <c r="B4422" s="1" t="s">
        <v>374</v>
      </c>
      <c r="C4422" s="1" t="s">
        <v>375</v>
      </c>
      <c r="D4422" s="1" t="s">
        <v>6434</v>
      </c>
      <c r="E4422" s="1" t="s">
        <v>1981</v>
      </c>
      <c r="F4422" s="2">
        <v>45347</v>
      </c>
      <c r="G4422" s="2">
        <v>45167</v>
      </c>
      <c r="H4422" s="2" t="str">
        <f>TEXT(Ecommerce_Sales[[#This Row],[Order_Date]],"mmmm")</f>
        <v>August</v>
      </c>
      <c r="I4422" s="2" t="str">
        <f>TEXT(Ecommerce_Sales[[#This Row],[Order_Date]],"yyyy")</f>
        <v>2023</v>
      </c>
      <c r="J4422" s="2" t="str">
        <f>TEXT(Ecommerce_Sales[[#This Row],[Order_Date]],"mmmm")</f>
        <v>August</v>
      </c>
      <c r="K4422" s="1" t="s">
        <v>1947</v>
      </c>
      <c r="L4422" s="1" t="s">
        <v>4272</v>
      </c>
      <c r="M4422" s="1" t="s">
        <v>2065</v>
      </c>
      <c r="N4422" s="1" t="s">
        <v>1978</v>
      </c>
      <c r="O4422" s="3">
        <v>468</v>
      </c>
      <c r="P4422">
        <v>1</v>
      </c>
      <c r="Q4422" s="3">
        <v>468</v>
      </c>
      <c r="R4422" s="1" t="s">
        <v>2012</v>
      </c>
      <c r="S4422" s="3">
        <v>59</v>
      </c>
      <c r="T4422">
        <v>5</v>
      </c>
      <c r="U4422" t="str">
        <f>IF(Ecommerce_Sales[[#This Row],[Delivery_Time_Days]]&gt;7,"Delay",IF(Ecommerce_Sales[[#This Row],[Delivery_Time_Days]] = 0,"No delivery",IF(Ecommerce_Sales[[#This Row],[Delivery_Time_Days]]&lt;=7,"On-time")))</f>
        <v>On-time</v>
      </c>
      <c r="V4422" s="7">
        <f>Ecommerce_Sales[[#This Row],[Profit]]/Ecommerce_Sales[[#This Row],[Total_Price]]</f>
        <v>0.3504273504273504</v>
      </c>
      <c r="W4422" s="3">
        <v>164</v>
      </c>
      <c r="X4422" s="3"/>
    </row>
    <row r="4423" spans="1:24" x14ac:dyDescent="0.25">
      <c r="A4423" s="1" t="s">
        <v>10894</v>
      </c>
      <c r="B4423" s="1" t="s">
        <v>1646</v>
      </c>
      <c r="C4423" s="1" t="s">
        <v>1647</v>
      </c>
      <c r="D4423" s="1" t="s">
        <v>3296</v>
      </c>
      <c r="E4423" s="1" t="s">
        <v>1966</v>
      </c>
      <c r="F4423" s="2">
        <v>45351</v>
      </c>
      <c r="G4423" s="2">
        <v>44999</v>
      </c>
      <c r="H4423" s="2" t="str">
        <f>TEXT(Ecommerce_Sales[[#This Row],[Order_Date]],"mmmm")</f>
        <v>March</v>
      </c>
      <c r="I4423" s="2" t="str">
        <f>TEXT(Ecommerce_Sales[[#This Row],[Order_Date]],"yyyy")</f>
        <v>2023</v>
      </c>
      <c r="J4423" s="2" t="str">
        <f>TEXT(Ecommerce_Sales[[#This Row],[Order_Date]],"mmmm")</f>
        <v>March</v>
      </c>
      <c r="K4423" s="1" t="s">
        <v>1947</v>
      </c>
      <c r="L4423" s="1" t="s">
        <v>7240</v>
      </c>
      <c r="M4423" s="1" t="s">
        <v>2026</v>
      </c>
      <c r="N4423" s="1" t="s">
        <v>1978</v>
      </c>
      <c r="O4423" s="3">
        <v>843</v>
      </c>
      <c r="P4423">
        <v>5</v>
      </c>
      <c r="Q4423" s="3">
        <v>4214</v>
      </c>
      <c r="R4423" s="1" t="s">
        <v>1951</v>
      </c>
      <c r="S4423" s="3">
        <v>258</v>
      </c>
      <c r="T4423">
        <v>2</v>
      </c>
      <c r="U4423" t="str">
        <f>IF(Ecommerce_Sales[[#This Row],[Delivery_Time_Days]]&gt;7,"Delay",IF(Ecommerce_Sales[[#This Row],[Delivery_Time_Days]] = 0,"No delivery",IF(Ecommerce_Sales[[#This Row],[Delivery_Time_Days]]&lt;=7,"On-time")))</f>
        <v>On-time</v>
      </c>
      <c r="V4423" s="7">
        <f>Ecommerce_Sales[[#This Row],[Profit]]/Ecommerce_Sales[[#This Row],[Total_Price]]</f>
        <v>0.35002373042240154</v>
      </c>
      <c r="W4423" s="3">
        <v>1475</v>
      </c>
      <c r="X4423" s="3"/>
    </row>
    <row r="4424" spans="1:24" x14ac:dyDescent="0.25">
      <c r="A4424" s="1" t="s">
        <v>10895</v>
      </c>
      <c r="B4424" s="1" t="s">
        <v>598</v>
      </c>
      <c r="C4424" s="1" t="s">
        <v>599</v>
      </c>
      <c r="D4424" s="1" t="s">
        <v>2273</v>
      </c>
      <c r="E4424" s="1" t="s">
        <v>1966</v>
      </c>
      <c r="F4424" s="2">
        <v>45163</v>
      </c>
      <c r="G4424" s="2">
        <v>45595</v>
      </c>
      <c r="H4424" s="2" t="str">
        <f>TEXT(Ecommerce_Sales[[#This Row],[Order_Date]],"mmmm")</f>
        <v>October</v>
      </c>
      <c r="I4424" s="2" t="str">
        <f>TEXT(Ecommerce_Sales[[#This Row],[Order_Date]],"yyyy")</f>
        <v>2024</v>
      </c>
      <c r="J4424" s="2" t="str">
        <f>TEXT(Ecommerce_Sales[[#This Row],[Order_Date]],"mmmm")</f>
        <v>October</v>
      </c>
      <c r="K4424" s="1" t="s">
        <v>1947</v>
      </c>
      <c r="L4424" s="1" t="s">
        <v>10896</v>
      </c>
      <c r="M4424" s="1" t="s">
        <v>1977</v>
      </c>
      <c r="N4424" s="1" t="s">
        <v>1978</v>
      </c>
      <c r="O4424" s="3">
        <v>1163</v>
      </c>
      <c r="P4424">
        <v>6</v>
      </c>
      <c r="Q4424" s="3">
        <v>6975</v>
      </c>
      <c r="R4424" s="1" t="s">
        <v>1958</v>
      </c>
      <c r="S4424" s="3">
        <v>755</v>
      </c>
      <c r="T4424">
        <v>8</v>
      </c>
      <c r="U4424" t="str">
        <f>IF(Ecommerce_Sales[[#This Row],[Delivery_Time_Days]]&gt;7,"Delay",IF(Ecommerce_Sales[[#This Row],[Delivery_Time_Days]] = 0,"No delivery",IF(Ecommerce_Sales[[#This Row],[Delivery_Time_Days]]&lt;=7,"On-time")))</f>
        <v>Delay</v>
      </c>
      <c r="V4424" s="7">
        <f>Ecommerce_Sales[[#This Row],[Profit]]/Ecommerce_Sales[[#This Row],[Total_Price]]</f>
        <v>0.34996415770609318</v>
      </c>
      <c r="W4424" s="3">
        <v>2441</v>
      </c>
      <c r="X4424" s="3"/>
    </row>
    <row r="4425" spans="1:24" x14ac:dyDescent="0.25">
      <c r="A4425" s="1" t="s">
        <v>10897</v>
      </c>
      <c r="B4425" s="1" t="s">
        <v>1677</v>
      </c>
      <c r="C4425" s="1" t="s">
        <v>1678</v>
      </c>
      <c r="D4425" s="1" t="s">
        <v>6531</v>
      </c>
      <c r="E4425" s="1" t="s">
        <v>1946</v>
      </c>
      <c r="F4425" s="2">
        <v>45116</v>
      </c>
      <c r="G4425" s="2">
        <v>45176</v>
      </c>
      <c r="H4425" s="2" t="str">
        <f>TEXT(Ecommerce_Sales[[#This Row],[Order_Date]],"mmmm")</f>
        <v>September</v>
      </c>
      <c r="I4425" s="2" t="str">
        <f>TEXT(Ecommerce_Sales[[#This Row],[Order_Date]],"yyyy")</f>
        <v>2023</v>
      </c>
      <c r="J4425" s="2" t="str">
        <f>TEXT(Ecommerce_Sales[[#This Row],[Order_Date]],"mmmm")</f>
        <v>September</v>
      </c>
      <c r="K4425" s="1" t="s">
        <v>1947</v>
      </c>
      <c r="L4425" s="1" t="s">
        <v>3083</v>
      </c>
      <c r="M4425" s="1" t="s">
        <v>2247</v>
      </c>
      <c r="N4425" s="1" t="s">
        <v>1957</v>
      </c>
      <c r="O4425" s="3">
        <v>222</v>
      </c>
      <c r="P4425">
        <v>5</v>
      </c>
      <c r="Q4425" s="3">
        <v>1108</v>
      </c>
      <c r="R4425" s="1" t="s">
        <v>1958</v>
      </c>
      <c r="S4425" s="3">
        <v>82</v>
      </c>
      <c r="T4425">
        <v>8</v>
      </c>
      <c r="U4425" t="str">
        <f>IF(Ecommerce_Sales[[#This Row],[Delivery_Time_Days]]&gt;7,"Delay",IF(Ecommerce_Sales[[#This Row],[Delivery_Time_Days]] = 0,"No delivery",IF(Ecommerce_Sales[[#This Row],[Delivery_Time_Days]]&lt;=7,"On-time")))</f>
        <v>Delay</v>
      </c>
      <c r="V4425" s="7">
        <f>Ecommerce_Sales[[#This Row],[Profit]]/Ecommerce_Sales[[#This Row],[Total_Price]]</f>
        <v>0.14981949458483754</v>
      </c>
      <c r="W4425" s="3">
        <v>166</v>
      </c>
      <c r="X4425" s="3"/>
    </row>
    <row r="4426" spans="1:24" x14ac:dyDescent="0.25">
      <c r="A4426" s="1" t="s">
        <v>10898</v>
      </c>
      <c r="B4426" s="1" t="s">
        <v>168</v>
      </c>
      <c r="C4426" s="1" t="s">
        <v>169</v>
      </c>
      <c r="D4426" s="1" t="s">
        <v>2875</v>
      </c>
      <c r="E4426" s="1" t="s">
        <v>1946</v>
      </c>
      <c r="F4426" s="2">
        <v>45046</v>
      </c>
      <c r="G4426" s="2">
        <v>45477</v>
      </c>
      <c r="H4426" s="2" t="str">
        <f>TEXT(Ecommerce_Sales[[#This Row],[Order_Date]],"mmmm")</f>
        <v>July</v>
      </c>
      <c r="I4426" s="2" t="str">
        <f>TEXT(Ecommerce_Sales[[#This Row],[Order_Date]],"yyyy")</f>
        <v>2024</v>
      </c>
      <c r="J4426" s="2" t="str">
        <f>TEXT(Ecommerce_Sales[[#This Row],[Order_Date]],"mmmm")</f>
        <v>July</v>
      </c>
      <c r="K4426" s="1" t="s">
        <v>1986</v>
      </c>
      <c r="L4426" s="1" t="s">
        <v>10899</v>
      </c>
      <c r="M4426" s="1" t="s">
        <v>2007</v>
      </c>
      <c r="N4426" s="1" t="s">
        <v>1973</v>
      </c>
      <c r="O4426" s="3">
        <v>373</v>
      </c>
      <c r="P4426">
        <v>1</v>
      </c>
      <c r="Q4426" s="3">
        <v>373</v>
      </c>
      <c r="R4426" s="1" t="s">
        <v>2012</v>
      </c>
      <c r="S4426" s="3">
        <v>55</v>
      </c>
      <c r="U4426" t="str">
        <f>IF(Ecommerce_Sales[[#This Row],[Delivery_Time_Days]]&gt;7,"Delay",IF(Ecommerce_Sales[[#This Row],[Delivery_Time_Days]] = 0,"No delivery",IF(Ecommerce_Sales[[#This Row],[Delivery_Time_Days]]&lt;=7,"On-time")))</f>
        <v>No delivery</v>
      </c>
      <c r="V4426" s="7">
        <f>Ecommerce_Sales[[#This Row],[Profit]]/Ecommerce_Sales[[#This Row],[Total_Price]]</f>
        <v>0.30026809651474529</v>
      </c>
      <c r="W4426" s="3">
        <v>112</v>
      </c>
      <c r="X4426" s="3"/>
    </row>
    <row r="4427" spans="1:24" x14ac:dyDescent="0.25">
      <c r="A4427" s="1" t="s">
        <v>10900</v>
      </c>
      <c r="B4427" s="1" t="s">
        <v>344</v>
      </c>
      <c r="C4427" s="1" t="s">
        <v>345</v>
      </c>
      <c r="D4427" s="1" t="s">
        <v>6242</v>
      </c>
      <c r="E4427" s="1" t="s">
        <v>1981</v>
      </c>
      <c r="F4427" s="2">
        <v>45103</v>
      </c>
      <c r="G4427" s="2">
        <v>45571</v>
      </c>
      <c r="H4427" s="2" t="str">
        <f>TEXT(Ecommerce_Sales[[#This Row],[Order_Date]],"mmmm")</f>
        <v>October</v>
      </c>
      <c r="I4427" s="2" t="str">
        <f>TEXT(Ecommerce_Sales[[#This Row],[Order_Date]],"yyyy")</f>
        <v>2024</v>
      </c>
      <c r="J4427" s="2" t="str">
        <f>TEXT(Ecommerce_Sales[[#This Row],[Order_Date]],"mmmm")</f>
        <v>October</v>
      </c>
      <c r="K4427" s="1" t="s">
        <v>1947</v>
      </c>
      <c r="L4427" s="1" t="s">
        <v>7917</v>
      </c>
      <c r="M4427" s="1" t="s">
        <v>1972</v>
      </c>
      <c r="N4427" s="1" t="s">
        <v>1973</v>
      </c>
      <c r="O4427" s="3">
        <v>1163</v>
      </c>
      <c r="P4427">
        <v>6</v>
      </c>
      <c r="Q4427" s="3">
        <v>6980</v>
      </c>
      <c r="R4427" s="1" t="s">
        <v>1958</v>
      </c>
      <c r="S4427" s="3">
        <v>1035</v>
      </c>
      <c r="T4427">
        <v>10</v>
      </c>
      <c r="U4427" t="str">
        <f>IF(Ecommerce_Sales[[#This Row],[Delivery_Time_Days]]&gt;7,"Delay",IF(Ecommerce_Sales[[#This Row],[Delivery_Time_Days]] = 0,"No delivery",IF(Ecommerce_Sales[[#This Row],[Delivery_Time_Days]]&lt;=7,"On-time")))</f>
        <v>Delay</v>
      </c>
      <c r="V4427" s="7">
        <f>Ecommerce_Sales[[#This Row],[Profit]]/Ecommerce_Sales[[#This Row],[Total_Price]]</f>
        <v>0.3</v>
      </c>
      <c r="W4427" s="3">
        <v>2094</v>
      </c>
      <c r="X4427" s="3"/>
    </row>
    <row r="4428" spans="1:24" x14ac:dyDescent="0.25">
      <c r="A4428" s="1" t="s">
        <v>10901</v>
      </c>
      <c r="B4428" s="1" t="s">
        <v>1859</v>
      </c>
      <c r="C4428" s="1" t="s">
        <v>1860</v>
      </c>
      <c r="D4428" s="1" t="s">
        <v>2992</v>
      </c>
      <c r="E4428" s="1" t="s">
        <v>1996</v>
      </c>
      <c r="F4428" s="2">
        <v>45178</v>
      </c>
      <c r="G4428" s="2">
        <v>45203</v>
      </c>
      <c r="H4428" s="2" t="str">
        <f>TEXT(Ecommerce_Sales[[#This Row],[Order_Date]],"mmmm")</f>
        <v>October</v>
      </c>
      <c r="I4428" s="2" t="str">
        <f>TEXT(Ecommerce_Sales[[#This Row],[Order_Date]],"yyyy")</f>
        <v>2023</v>
      </c>
      <c r="J4428" s="2" t="str">
        <f>TEXT(Ecommerce_Sales[[#This Row],[Order_Date]],"mmmm")</f>
        <v>October</v>
      </c>
      <c r="K4428" s="1" t="s">
        <v>1947</v>
      </c>
      <c r="L4428" s="1" t="s">
        <v>6671</v>
      </c>
      <c r="M4428" s="1" t="s">
        <v>2002</v>
      </c>
      <c r="N4428" s="1" t="s">
        <v>1989</v>
      </c>
      <c r="O4428" s="3">
        <v>828</v>
      </c>
      <c r="P4428">
        <v>1</v>
      </c>
      <c r="Q4428" s="3">
        <v>828</v>
      </c>
      <c r="R4428" s="1" t="s">
        <v>1958</v>
      </c>
      <c r="S4428" s="3">
        <v>101</v>
      </c>
      <c r="T4428">
        <v>8</v>
      </c>
      <c r="U4428" t="str">
        <f>IF(Ecommerce_Sales[[#This Row],[Delivery_Time_Days]]&gt;7,"Delay",IF(Ecommerce_Sales[[#This Row],[Delivery_Time_Days]] = 0,"No delivery",IF(Ecommerce_Sales[[#This Row],[Delivery_Time_Days]]&lt;=7,"On-time")))</f>
        <v>Delay</v>
      </c>
      <c r="V4428" s="7">
        <f>Ecommerce_Sales[[#This Row],[Profit]]/Ecommerce_Sales[[#This Row],[Total_Price]]</f>
        <v>0.25</v>
      </c>
      <c r="W4428" s="3">
        <v>207</v>
      </c>
      <c r="X4428" s="3"/>
    </row>
    <row r="4429" spans="1:24" x14ac:dyDescent="0.25">
      <c r="A4429" s="1" t="s">
        <v>10902</v>
      </c>
      <c r="B4429" s="1" t="s">
        <v>1005</v>
      </c>
      <c r="C4429" s="1" t="s">
        <v>1006</v>
      </c>
      <c r="D4429" s="1" t="s">
        <v>4771</v>
      </c>
      <c r="E4429" s="1" t="s">
        <v>1981</v>
      </c>
      <c r="F4429" s="2">
        <v>45171</v>
      </c>
      <c r="G4429" s="2">
        <v>45577</v>
      </c>
      <c r="H4429" s="2" t="str">
        <f>TEXT(Ecommerce_Sales[[#This Row],[Order_Date]],"mmmm")</f>
        <v>October</v>
      </c>
      <c r="I4429" s="2" t="str">
        <f>TEXT(Ecommerce_Sales[[#This Row],[Order_Date]],"yyyy")</f>
        <v>2024</v>
      </c>
      <c r="J4429" s="2" t="str">
        <f>TEXT(Ecommerce_Sales[[#This Row],[Order_Date]],"mmmm")</f>
        <v>October</v>
      </c>
      <c r="K4429" s="1" t="s">
        <v>1986</v>
      </c>
      <c r="L4429" s="1" t="s">
        <v>6711</v>
      </c>
      <c r="M4429" s="1" t="s">
        <v>2247</v>
      </c>
      <c r="N4429" s="1" t="s">
        <v>1957</v>
      </c>
      <c r="O4429" s="3">
        <v>380</v>
      </c>
      <c r="P4429">
        <v>3</v>
      </c>
      <c r="Q4429" s="3">
        <v>1140</v>
      </c>
      <c r="R4429" s="1" t="s">
        <v>1958</v>
      </c>
      <c r="S4429" s="3">
        <v>65</v>
      </c>
      <c r="U4429" t="str">
        <f>IF(Ecommerce_Sales[[#This Row],[Delivery_Time_Days]]&gt;7,"Delay",IF(Ecommerce_Sales[[#This Row],[Delivery_Time_Days]] = 0,"No delivery",IF(Ecommerce_Sales[[#This Row],[Delivery_Time_Days]]&lt;=7,"On-time")))</f>
        <v>No delivery</v>
      </c>
      <c r="V4429" s="7">
        <f>Ecommerce_Sales[[#This Row],[Profit]]/Ecommerce_Sales[[#This Row],[Total_Price]]</f>
        <v>0.15</v>
      </c>
      <c r="W4429" s="3">
        <v>171</v>
      </c>
      <c r="X4429" s="3"/>
    </row>
    <row r="4430" spans="1:24" x14ac:dyDescent="0.25">
      <c r="A4430" s="1" t="s">
        <v>10903</v>
      </c>
      <c r="B4430" s="1" t="s">
        <v>8</v>
      </c>
      <c r="C4430" s="1" t="s">
        <v>9</v>
      </c>
      <c r="D4430" s="1" t="s">
        <v>5124</v>
      </c>
      <c r="E4430" s="1" t="s">
        <v>2005</v>
      </c>
      <c r="F4430" s="2">
        <v>45264</v>
      </c>
      <c r="G4430" s="2">
        <v>45633</v>
      </c>
      <c r="H4430" s="2" t="str">
        <f>TEXT(Ecommerce_Sales[[#This Row],[Order_Date]],"mmmm")</f>
        <v>December</v>
      </c>
      <c r="I4430" s="2" t="str">
        <f>TEXT(Ecommerce_Sales[[#This Row],[Order_Date]],"yyyy")</f>
        <v>2024</v>
      </c>
      <c r="J4430" s="2" t="str">
        <f>TEXT(Ecommerce_Sales[[#This Row],[Order_Date]],"mmmm")</f>
        <v>December</v>
      </c>
      <c r="K4430" s="1" t="s">
        <v>1947</v>
      </c>
      <c r="L4430" s="1" t="s">
        <v>10904</v>
      </c>
      <c r="M4430" s="1" t="s">
        <v>1977</v>
      </c>
      <c r="N4430" s="1" t="s">
        <v>1978</v>
      </c>
      <c r="O4430" s="3">
        <v>335</v>
      </c>
      <c r="P4430">
        <v>4</v>
      </c>
      <c r="Q4430" s="3">
        <v>1340</v>
      </c>
      <c r="R4430" s="1" t="s">
        <v>1951</v>
      </c>
      <c r="S4430" s="3">
        <v>113</v>
      </c>
      <c r="T4430">
        <v>2</v>
      </c>
      <c r="U4430" t="str">
        <f>IF(Ecommerce_Sales[[#This Row],[Delivery_Time_Days]]&gt;7,"Delay",IF(Ecommerce_Sales[[#This Row],[Delivery_Time_Days]] = 0,"No delivery",IF(Ecommerce_Sales[[#This Row],[Delivery_Time_Days]]&lt;=7,"On-time")))</f>
        <v>On-time</v>
      </c>
      <c r="V4430" s="7">
        <f>Ecommerce_Sales[[#This Row],[Profit]]/Ecommerce_Sales[[#This Row],[Total_Price]]</f>
        <v>0.35</v>
      </c>
      <c r="W4430" s="3">
        <v>469</v>
      </c>
      <c r="X4430" s="3"/>
    </row>
    <row r="4431" spans="1:24" x14ac:dyDescent="0.25">
      <c r="A4431" s="1" t="s">
        <v>10905</v>
      </c>
      <c r="B4431" s="1" t="s">
        <v>1530</v>
      </c>
      <c r="C4431" s="1" t="s">
        <v>1531</v>
      </c>
      <c r="D4431" s="1" t="s">
        <v>4722</v>
      </c>
      <c r="E4431" s="1" t="s">
        <v>2005</v>
      </c>
      <c r="F4431" s="2">
        <v>45078</v>
      </c>
      <c r="G4431" s="2">
        <v>45304</v>
      </c>
      <c r="H4431" s="2" t="str">
        <f>TEXT(Ecommerce_Sales[[#This Row],[Order_Date]],"mmmm")</f>
        <v>January</v>
      </c>
      <c r="I4431" s="2" t="str">
        <f>TEXT(Ecommerce_Sales[[#This Row],[Order_Date]],"yyyy")</f>
        <v>2024</v>
      </c>
      <c r="J4431" s="2" t="str">
        <f>TEXT(Ecommerce_Sales[[#This Row],[Order_Date]],"mmmm")</f>
        <v>January</v>
      </c>
      <c r="K4431" s="1" t="s">
        <v>1947</v>
      </c>
      <c r="L4431" s="1" t="s">
        <v>3112</v>
      </c>
      <c r="M4431" s="1" t="s">
        <v>2047</v>
      </c>
      <c r="N4431" s="1" t="s">
        <v>1989</v>
      </c>
      <c r="O4431" s="3">
        <v>116</v>
      </c>
      <c r="P4431">
        <v>2</v>
      </c>
      <c r="Q4431" s="3">
        <v>231</v>
      </c>
      <c r="R4431" s="1" t="s">
        <v>1951</v>
      </c>
      <c r="S4431" s="3">
        <v>32</v>
      </c>
      <c r="T4431">
        <v>2</v>
      </c>
      <c r="U4431" t="str">
        <f>IF(Ecommerce_Sales[[#This Row],[Delivery_Time_Days]]&gt;7,"Delay",IF(Ecommerce_Sales[[#This Row],[Delivery_Time_Days]] = 0,"No delivery",IF(Ecommerce_Sales[[#This Row],[Delivery_Time_Days]]&lt;=7,"On-time")))</f>
        <v>On-time</v>
      </c>
      <c r="V4431" s="7">
        <f>Ecommerce_Sales[[#This Row],[Profit]]/Ecommerce_Sales[[#This Row],[Total_Price]]</f>
        <v>0.25108225108225107</v>
      </c>
      <c r="W4431" s="3">
        <v>58</v>
      </c>
      <c r="X4431" s="3"/>
    </row>
    <row r="4432" spans="1:24" x14ac:dyDescent="0.25">
      <c r="A4432" s="1" t="s">
        <v>10906</v>
      </c>
      <c r="B4432" s="1" t="s">
        <v>306</v>
      </c>
      <c r="C4432" s="1" t="s">
        <v>307</v>
      </c>
      <c r="D4432" s="1" t="s">
        <v>5383</v>
      </c>
      <c r="E4432" s="1" t="s">
        <v>1981</v>
      </c>
      <c r="F4432" s="2">
        <v>45454</v>
      </c>
      <c r="G4432" s="2">
        <v>45604</v>
      </c>
      <c r="H4432" s="2" t="str">
        <f>TEXT(Ecommerce_Sales[[#This Row],[Order_Date]],"mmmm")</f>
        <v>November</v>
      </c>
      <c r="I4432" s="2" t="str">
        <f>TEXT(Ecommerce_Sales[[#This Row],[Order_Date]],"yyyy")</f>
        <v>2024</v>
      </c>
      <c r="J4432" s="2" t="str">
        <f>TEXT(Ecommerce_Sales[[#This Row],[Order_Date]],"mmmm")</f>
        <v>November</v>
      </c>
      <c r="K4432" s="1" t="s">
        <v>1947</v>
      </c>
      <c r="L4432" s="1" t="s">
        <v>10907</v>
      </c>
      <c r="M4432" s="1" t="s">
        <v>1949</v>
      </c>
      <c r="N4432" s="1" t="s">
        <v>1950</v>
      </c>
      <c r="O4432" s="3">
        <v>194</v>
      </c>
      <c r="P4432">
        <v>6</v>
      </c>
      <c r="Q4432" s="3">
        <v>1166</v>
      </c>
      <c r="R4432" s="1" t="s">
        <v>2012</v>
      </c>
      <c r="S4432" s="3">
        <v>95</v>
      </c>
      <c r="T4432">
        <v>9</v>
      </c>
      <c r="U4432" t="str">
        <f>IF(Ecommerce_Sales[[#This Row],[Delivery_Time_Days]]&gt;7,"Delay",IF(Ecommerce_Sales[[#This Row],[Delivery_Time_Days]] = 0,"No delivery",IF(Ecommerce_Sales[[#This Row],[Delivery_Time_Days]]&lt;=7,"On-time")))</f>
        <v>Delay</v>
      </c>
      <c r="V4432" s="7">
        <f>Ecommerce_Sales[[#This Row],[Profit]]/Ecommerce_Sales[[#This Row],[Total_Price]]</f>
        <v>0.39965694682675817</v>
      </c>
      <c r="W4432" s="3">
        <v>466</v>
      </c>
      <c r="X4432" s="3"/>
    </row>
    <row r="4433" spans="1:24" x14ac:dyDescent="0.25">
      <c r="A4433" s="1" t="s">
        <v>10908</v>
      </c>
      <c r="B4433" s="1" t="s">
        <v>1581</v>
      </c>
      <c r="C4433" s="1" t="s">
        <v>1582</v>
      </c>
      <c r="D4433" s="1" t="s">
        <v>4873</v>
      </c>
      <c r="E4433" s="1" t="s">
        <v>1966</v>
      </c>
      <c r="F4433" s="2">
        <v>45183</v>
      </c>
      <c r="G4433" s="2">
        <v>45422</v>
      </c>
      <c r="H4433" s="2" t="str">
        <f>TEXT(Ecommerce_Sales[[#This Row],[Order_Date]],"mmmm")</f>
        <v>May</v>
      </c>
      <c r="I4433" s="2" t="str">
        <f>TEXT(Ecommerce_Sales[[#This Row],[Order_Date]],"yyyy")</f>
        <v>2024</v>
      </c>
      <c r="J4433" s="2" t="str">
        <f>TEXT(Ecommerce_Sales[[#This Row],[Order_Date]],"mmmm")</f>
        <v>May</v>
      </c>
      <c r="K4433" s="1" t="s">
        <v>1947</v>
      </c>
      <c r="L4433" s="1" t="s">
        <v>10909</v>
      </c>
      <c r="M4433" s="1" t="s">
        <v>2054</v>
      </c>
      <c r="N4433" s="1" t="s">
        <v>1957</v>
      </c>
      <c r="O4433" s="3">
        <v>452</v>
      </c>
      <c r="P4433">
        <v>4</v>
      </c>
      <c r="Q4433" s="3">
        <v>1809</v>
      </c>
      <c r="R4433" s="1" t="s">
        <v>1958</v>
      </c>
      <c r="S4433" s="3">
        <v>186</v>
      </c>
      <c r="T4433">
        <v>6</v>
      </c>
      <c r="U4433" t="str">
        <f>IF(Ecommerce_Sales[[#This Row],[Delivery_Time_Days]]&gt;7,"Delay",IF(Ecommerce_Sales[[#This Row],[Delivery_Time_Days]] = 0,"No delivery",IF(Ecommerce_Sales[[#This Row],[Delivery_Time_Days]]&lt;=7,"On-time")))</f>
        <v>On-time</v>
      </c>
      <c r="V4433" s="7">
        <f>Ecommerce_Sales[[#This Row],[Profit]]/Ecommerce_Sales[[#This Row],[Total_Price]]</f>
        <v>0.14980652294085131</v>
      </c>
      <c r="W4433" s="3">
        <v>271</v>
      </c>
      <c r="X4433" s="3"/>
    </row>
    <row r="4434" spans="1:24" x14ac:dyDescent="0.25">
      <c r="A4434" s="1" t="s">
        <v>10910</v>
      </c>
      <c r="B4434" s="1" t="s">
        <v>4</v>
      </c>
      <c r="C4434" s="1" t="s">
        <v>5</v>
      </c>
      <c r="D4434" s="1" t="s">
        <v>5776</v>
      </c>
      <c r="E4434" s="1" t="s">
        <v>1946</v>
      </c>
      <c r="F4434" s="2">
        <v>44962</v>
      </c>
      <c r="G4434" s="2">
        <v>45224</v>
      </c>
      <c r="H4434" s="2" t="str">
        <f>TEXT(Ecommerce_Sales[[#This Row],[Order_Date]],"mmmm")</f>
        <v>October</v>
      </c>
      <c r="I4434" s="2" t="str">
        <f>TEXT(Ecommerce_Sales[[#This Row],[Order_Date]],"yyyy")</f>
        <v>2023</v>
      </c>
      <c r="J4434" s="2" t="str">
        <f>TEXT(Ecommerce_Sales[[#This Row],[Order_Date]],"mmmm")</f>
        <v>October</v>
      </c>
      <c r="K4434" s="1" t="s">
        <v>1947</v>
      </c>
      <c r="L4434" s="1" t="s">
        <v>10911</v>
      </c>
      <c r="M4434" s="1" t="s">
        <v>1998</v>
      </c>
      <c r="N4434" s="1" t="s">
        <v>1973</v>
      </c>
      <c r="O4434" s="3">
        <v>923</v>
      </c>
      <c r="P4434">
        <v>1</v>
      </c>
      <c r="Q4434" s="3">
        <v>923</v>
      </c>
      <c r="R4434" s="1" t="s">
        <v>1951</v>
      </c>
      <c r="S4434" s="3">
        <v>75</v>
      </c>
      <c r="T4434">
        <v>3</v>
      </c>
      <c r="U4434" t="str">
        <f>IF(Ecommerce_Sales[[#This Row],[Delivery_Time_Days]]&gt;7,"Delay",IF(Ecommerce_Sales[[#This Row],[Delivery_Time_Days]] = 0,"No delivery",IF(Ecommerce_Sales[[#This Row],[Delivery_Time_Days]]&lt;=7,"On-time")))</f>
        <v>On-time</v>
      </c>
      <c r="V4434" s="7">
        <f>Ecommerce_Sales[[#This Row],[Profit]]/Ecommerce_Sales[[#This Row],[Total_Price]]</f>
        <v>0.30010834236186351</v>
      </c>
      <c r="W4434" s="3">
        <v>277</v>
      </c>
      <c r="X4434" s="3"/>
    </row>
    <row r="4435" spans="1:24" x14ac:dyDescent="0.25">
      <c r="A4435" s="1" t="s">
        <v>10912</v>
      </c>
      <c r="B4435" s="1" t="s">
        <v>643</v>
      </c>
      <c r="C4435" s="1" t="s">
        <v>644</v>
      </c>
      <c r="D4435" s="1" t="s">
        <v>2379</v>
      </c>
      <c r="E4435" s="1" t="s">
        <v>1946</v>
      </c>
      <c r="F4435" s="2">
        <v>45473</v>
      </c>
      <c r="G4435" s="2">
        <v>45287</v>
      </c>
      <c r="H4435" s="2" t="str">
        <f>TEXT(Ecommerce_Sales[[#This Row],[Order_Date]],"mmmm")</f>
        <v>December</v>
      </c>
      <c r="I4435" s="2" t="str">
        <f>TEXT(Ecommerce_Sales[[#This Row],[Order_Date]],"yyyy")</f>
        <v>2023</v>
      </c>
      <c r="J4435" s="2" t="str">
        <f>TEXT(Ecommerce_Sales[[#This Row],[Order_Date]],"mmmm")</f>
        <v>December</v>
      </c>
      <c r="K4435" s="1" t="s">
        <v>1947</v>
      </c>
      <c r="L4435" s="1" t="s">
        <v>10049</v>
      </c>
      <c r="M4435" s="1" t="s">
        <v>1972</v>
      </c>
      <c r="N4435" s="1" t="s">
        <v>1973</v>
      </c>
      <c r="O4435" s="3">
        <v>1309</v>
      </c>
      <c r="P4435">
        <v>4</v>
      </c>
      <c r="Q4435" s="3">
        <v>5236</v>
      </c>
      <c r="R4435" s="1" t="s">
        <v>2012</v>
      </c>
      <c r="S4435" s="3">
        <v>277</v>
      </c>
      <c r="T4435">
        <v>5</v>
      </c>
      <c r="U4435" t="str">
        <f>IF(Ecommerce_Sales[[#This Row],[Delivery_Time_Days]]&gt;7,"Delay",IF(Ecommerce_Sales[[#This Row],[Delivery_Time_Days]] = 0,"No delivery",IF(Ecommerce_Sales[[#This Row],[Delivery_Time_Days]]&lt;=7,"On-time")))</f>
        <v>On-time</v>
      </c>
      <c r="V4435" s="7">
        <f>Ecommerce_Sales[[#This Row],[Profit]]/Ecommerce_Sales[[#This Row],[Total_Price]]</f>
        <v>0.30003819709702062</v>
      </c>
      <c r="W4435" s="3">
        <v>1571</v>
      </c>
      <c r="X4435" s="3"/>
    </row>
    <row r="4436" spans="1:24" x14ac:dyDescent="0.25">
      <c r="A4436" s="1" t="s">
        <v>10913</v>
      </c>
      <c r="B4436" s="1" t="s">
        <v>26</v>
      </c>
      <c r="C4436" s="1" t="s">
        <v>27</v>
      </c>
      <c r="D4436" s="1" t="s">
        <v>3353</v>
      </c>
      <c r="E4436" s="1" t="s">
        <v>1966</v>
      </c>
      <c r="F4436" s="2">
        <v>44953</v>
      </c>
      <c r="G4436" s="2">
        <v>45625</v>
      </c>
      <c r="H4436" s="2" t="str">
        <f>TEXT(Ecommerce_Sales[[#This Row],[Order_Date]],"mmmm")</f>
        <v>November</v>
      </c>
      <c r="I4436" s="2" t="str">
        <f>TEXT(Ecommerce_Sales[[#This Row],[Order_Date]],"yyyy")</f>
        <v>2024</v>
      </c>
      <c r="J4436" s="2" t="str">
        <f>TEXT(Ecommerce_Sales[[#This Row],[Order_Date]],"mmmm")</f>
        <v>November</v>
      </c>
      <c r="K4436" s="1" t="s">
        <v>1947</v>
      </c>
      <c r="L4436" s="1" t="s">
        <v>10914</v>
      </c>
      <c r="M4436" s="1" t="s">
        <v>1998</v>
      </c>
      <c r="N4436" s="1" t="s">
        <v>1973</v>
      </c>
      <c r="O4436" s="3">
        <v>773</v>
      </c>
      <c r="P4436">
        <v>4</v>
      </c>
      <c r="Q4436" s="3">
        <v>3091</v>
      </c>
      <c r="R4436" s="1" t="s">
        <v>1958</v>
      </c>
      <c r="S4436" s="3">
        <v>408</v>
      </c>
      <c r="T4436">
        <v>4</v>
      </c>
      <c r="U4436" t="str">
        <f>IF(Ecommerce_Sales[[#This Row],[Delivery_Time_Days]]&gt;7,"Delay",IF(Ecommerce_Sales[[#This Row],[Delivery_Time_Days]] = 0,"No delivery",IF(Ecommerce_Sales[[#This Row],[Delivery_Time_Days]]&lt;=7,"On-time")))</f>
        <v>On-time</v>
      </c>
      <c r="V4436" s="7">
        <f>Ecommerce_Sales[[#This Row],[Profit]]/Ecommerce_Sales[[#This Row],[Total_Price]]</f>
        <v>0.29990294403105788</v>
      </c>
      <c r="W4436" s="3">
        <v>927</v>
      </c>
      <c r="X4436" s="3"/>
    </row>
    <row r="4437" spans="1:24" x14ac:dyDescent="0.25">
      <c r="A4437" s="1" t="s">
        <v>10915</v>
      </c>
      <c r="B4437" s="1" t="s">
        <v>988</v>
      </c>
      <c r="C4437" s="1" t="s">
        <v>989</v>
      </c>
      <c r="D4437" s="1" t="s">
        <v>6846</v>
      </c>
      <c r="E4437" s="1" t="s">
        <v>2005</v>
      </c>
      <c r="F4437" s="2">
        <v>45052</v>
      </c>
      <c r="G4437" s="2">
        <v>45057</v>
      </c>
      <c r="H4437" s="2" t="str">
        <f>TEXT(Ecommerce_Sales[[#This Row],[Order_Date]],"mmmm")</f>
        <v>May</v>
      </c>
      <c r="I4437" s="2" t="str">
        <f>TEXT(Ecommerce_Sales[[#This Row],[Order_Date]],"yyyy")</f>
        <v>2023</v>
      </c>
      <c r="J4437" s="2" t="str">
        <f>TEXT(Ecommerce_Sales[[#This Row],[Order_Date]],"mmmm")</f>
        <v>May</v>
      </c>
      <c r="K4437" s="1" t="s">
        <v>1947</v>
      </c>
      <c r="L4437" s="1" t="s">
        <v>10916</v>
      </c>
      <c r="M4437" s="1" t="s">
        <v>2007</v>
      </c>
      <c r="N4437" s="1" t="s">
        <v>1973</v>
      </c>
      <c r="O4437" s="3">
        <v>707</v>
      </c>
      <c r="P4437">
        <v>1</v>
      </c>
      <c r="Q4437" s="3">
        <v>707</v>
      </c>
      <c r="R4437" s="1" t="s">
        <v>2008</v>
      </c>
      <c r="S4437" s="3">
        <v>79</v>
      </c>
      <c r="T4437">
        <v>7</v>
      </c>
      <c r="U4437" t="str">
        <f>IF(Ecommerce_Sales[[#This Row],[Delivery_Time_Days]]&gt;7,"Delay",IF(Ecommerce_Sales[[#This Row],[Delivery_Time_Days]] = 0,"No delivery",IF(Ecommerce_Sales[[#This Row],[Delivery_Time_Days]]&lt;=7,"On-time")))</f>
        <v>On-time</v>
      </c>
      <c r="V4437" s="7">
        <f>Ecommerce_Sales[[#This Row],[Profit]]/Ecommerce_Sales[[#This Row],[Total_Price]]</f>
        <v>0.29985855728429983</v>
      </c>
      <c r="W4437" s="3">
        <v>212</v>
      </c>
      <c r="X4437" s="3"/>
    </row>
    <row r="4438" spans="1:24" x14ac:dyDescent="0.25">
      <c r="A4438" s="1" t="s">
        <v>10917</v>
      </c>
      <c r="B4438" s="1" t="s">
        <v>364</v>
      </c>
      <c r="C4438" s="1" t="s">
        <v>365</v>
      </c>
      <c r="D4438" s="1" t="s">
        <v>3468</v>
      </c>
      <c r="E4438" s="1" t="s">
        <v>1954</v>
      </c>
      <c r="F4438" s="2">
        <v>45281</v>
      </c>
      <c r="G4438" s="2">
        <v>45392</v>
      </c>
      <c r="H4438" s="2" t="str">
        <f>TEXT(Ecommerce_Sales[[#This Row],[Order_Date]],"mmmm")</f>
        <v>April</v>
      </c>
      <c r="I4438" s="2" t="str">
        <f>TEXT(Ecommerce_Sales[[#This Row],[Order_Date]],"yyyy")</f>
        <v>2024</v>
      </c>
      <c r="J4438" s="2" t="str">
        <f>TEXT(Ecommerce_Sales[[#This Row],[Order_Date]],"mmmm")</f>
        <v>April</v>
      </c>
      <c r="K4438" s="1" t="s">
        <v>1992</v>
      </c>
      <c r="L4438" s="1" t="s">
        <v>4285</v>
      </c>
      <c r="M4438" s="1" t="s">
        <v>1988</v>
      </c>
      <c r="N4438" s="1" t="s">
        <v>1989</v>
      </c>
      <c r="O4438" s="3">
        <v>251</v>
      </c>
      <c r="P4438">
        <v>5</v>
      </c>
      <c r="Q4438" s="3">
        <v>1255</v>
      </c>
      <c r="R4438" s="1" t="s">
        <v>2012</v>
      </c>
      <c r="S4438" s="3">
        <v>150</v>
      </c>
      <c r="U4438" t="str">
        <f>IF(Ecommerce_Sales[[#This Row],[Delivery_Time_Days]]&gt;7,"Delay",IF(Ecommerce_Sales[[#This Row],[Delivery_Time_Days]] = 0,"No delivery",IF(Ecommerce_Sales[[#This Row],[Delivery_Time_Days]]&lt;=7,"On-time")))</f>
        <v>No delivery</v>
      </c>
      <c r="V4438" s="7">
        <f>Ecommerce_Sales[[#This Row],[Profit]]/Ecommerce_Sales[[#This Row],[Total_Price]]</f>
        <v>0.25019920318725097</v>
      </c>
      <c r="W4438" s="3">
        <v>314</v>
      </c>
      <c r="X4438" s="3"/>
    </row>
    <row r="4439" spans="1:24" x14ac:dyDescent="0.25">
      <c r="A4439" s="1" t="s">
        <v>10918</v>
      </c>
      <c r="B4439" s="1" t="s">
        <v>1669</v>
      </c>
      <c r="C4439" s="1" t="s">
        <v>1670</v>
      </c>
      <c r="D4439" s="1" t="s">
        <v>2070</v>
      </c>
      <c r="E4439" s="1" t="s">
        <v>1981</v>
      </c>
      <c r="F4439" s="2">
        <v>45280</v>
      </c>
      <c r="G4439" s="2">
        <v>45218</v>
      </c>
      <c r="H4439" s="2" t="str">
        <f>TEXT(Ecommerce_Sales[[#This Row],[Order_Date]],"mmmm")</f>
        <v>October</v>
      </c>
      <c r="I4439" s="2" t="str">
        <f>TEXT(Ecommerce_Sales[[#This Row],[Order_Date]],"yyyy")</f>
        <v>2023</v>
      </c>
      <c r="J4439" s="2" t="str">
        <f>TEXT(Ecommerce_Sales[[#This Row],[Order_Date]],"mmmm")</f>
        <v>October</v>
      </c>
      <c r="K4439" s="1" t="s">
        <v>1947</v>
      </c>
      <c r="L4439" s="1" t="s">
        <v>7168</v>
      </c>
      <c r="M4439" s="1" t="s">
        <v>1988</v>
      </c>
      <c r="N4439" s="1" t="s">
        <v>1989</v>
      </c>
      <c r="O4439" s="3">
        <v>16</v>
      </c>
      <c r="P4439">
        <v>3</v>
      </c>
      <c r="Q4439" s="3">
        <v>47</v>
      </c>
      <c r="R4439" s="1" t="s">
        <v>1958</v>
      </c>
      <c r="S4439" s="3">
        <v>5</v>
      </c>
      <c r="T4439">
        <v>8</v>
      </c>
      <c r="U4439" t="str">
        <f>IF(Ecommerce_Sales[[#This Row],[Delivery_Time_Days]]&gt;7,"Delay",IF(Ecommerce_Sales[[#This Row],[Delivery_Time_Days]] = 0,"No delivery",IF(Ecommerce_Sales[[#This Row],[Delivery_Time_Days]]&lt;=7,"On-time")))</f>
        <v>Delay</v>
      </c>
      <c r="V4439" s="7">
        <f>Ecommerce_Sales[[#This Row],[Profit]]/Ecommerce_Sales[[#This Row],[Total_Price]]</f>
        <v>0.25531914893617019</v>
      </c>
      <c r="W4439" s="3">
        <v>12</v>
      </c>
      <c r="X4439" s="3"/>
    </row>
    <row r="4440" spans="1:24" x14ac:dyDescent="0.25">
      <c r="A4440" s="1" t="s">
        <v>10919</v>
      </c>
      <c r="B4440" s="1" t="s">
        <v>1457</v>
      </c>
      <c r="C4440" s="1" t="s">
        <v>1458</v>
      </c>
      <c r="D4440" s="1" t="s">
        <v>8177</v>
      </c>
      <c r="E4440" s="1" t="s">
        <v>1996</v>
      </c>
      <c r="F4440" s="2">
        <v>45262</v>
      </c>
      <c r="G4440" s="2">
        <v>45494</v>
      </c>
      <c r="H4440" s="2" t="str">
        <f>TEXT(Ecommerce_Sales[[#This Row],[Order_Date]],"mmmm")</f>
        <v>July</v>
      </c>
      <c r="I4440" s="2" t="str">
        <f>TEXT(Ecommerce_Sales[[#This Row],[Order_Date]],"yyyy")</f>
        <v>2024</v>
      </c>
      <c r="J4440" s="2" t="str">
        <f>TEXT(Ecommerce_Sales[[#This Row],[Order_Date]],"mmmm")</f>
        <v>July</v>
      </c>
      <c r="K4440" s="1" t="s">
        <v>1947</v>
      </c>
      <c r="L4440" s="1" t="s">
        <v>10920</v>
      </c>
      <c r="M4440" s="1" t="s">
        <v>2026</v>
      </c>
      <c r="N4440" s="1" t="s">
        <v>1978</v>
      </c>
      <c r="O4440" s="3">
        <v>296</v>
      </c>
      <c r="P4440">
        <v>1</v>
      </c>
      <c r="Q4440" s="3">
        <v>296</v>
      </c>
      <c r="R4440" s="1" t="s">
        <v>1958</v>
      </c>
      <c r="S4440" s="3">
        <v>18</v>
      </c>
      <c r="T4440">
        <v>5</v>
      </c>
      <c r="U4440" t="str">
        <f>IF(Ecommerce_Sales[[#This Row],[Delivery_Time_Days]]&gt;7,"Delay",IF(Ecommerce_Sales[[#This Row],[Delivery_Time_Days]] = 0,"No delivery",IF(Ecommerce_Sales[[#This Row],[Delivery_Time_Days]]&lt;=7,"On-time")))</f>
        <v>On-time</v>
      </c>
      <c r="V4440" s="7">
        <f>Ecommerce_Sales[[#This Row],[Profit]]/Ecommerce_Sales[[#This Row],[Total_Price]]</f>
        <v>0.35135135135135137</v>
      </c>
      <c r="W4440" s="3">
        <v>104</v>
      </c>
      <c r="X4440" s="3"/>
    </row>
    <row r="4441" spans="1:24" x14ac:dyDescent="0.25">
      <c r="A4441" s="1" t="s">
        <v>10921</v>
      </c>
      <c r="B4441" s="1" t="s">
        <v>0</v>
      </c>
      <c r="C4441" s="1" t="s">
        <v>1</v>
      </c>
      <c r="D4441" s="1" t="s">
        <v>2267</v>
      </c>
      <c r="E4441" s="1" t="s">
        <v>1961</v>
      </c>
      <c r="F4441" s="2">
        <v>45263</v>
      </c>
      <c r="G4441" s="2">
        <v>44976</v>
      </c>
      <c r="H4441" s="2" t="str">
        <f>TEXT(Ecommerce_Sales[[#This Row],[Order_Date]],"mmmm")</f>
        <v>February</v>
      </c>
      <c r="I4441" s="2" t="str">
        <f>TEXT(Ecommerce_Sales[[#This Row],[Order_Date]],"yyyy")</f>
        <v>2023</v>
      </c>
      <c r="J4441" s="2" t="str">
        <f>TEXT(Ecommerce_Sales[[#This Row],[Order_Date]],"mmmm")</f>
        <v>February</v>
      </c>
      <c r="K4441" s="1" t="s">
        <v>1947</v>
      </c>
      <c r="L4441" s="1" t="s">
        <v>10922</v>
      </c>
      <c r="M4441" s="1" t="s">
        <v>2054</v>
      </c>
      <c r="N4441" s="1" t="s">
        <v>1957</v>
      </c>
      <c r="O4441" s="3">
        <v>939</v>
      </c>
      <c r="P4441">
        <v>1</v>
      </c>
      <c r="Q4441" s="3">
        <v>939</v>
      </c>
      <c r="R4441" s="1" t="s">
        <v>1958</v>
      </c>
      <c r="S4441" s="3">
        <v>113</v>
      </c>
      <c r="T4441">
        <v>8</v>
      </c>
      <c r="U4441" t="str">
        <f>IF(Ecommerce_Sales[[#This Row],[Delivery_Time_Days]]&gt;7,"Delay",IF(Ecommerce_Sales[[#This Row],[Delivery_Time_Days]] = 0,"No delivery",IF(Ecommerce_Sales[[#This Row],[Delivery_Time_Days]]&lt;=7,"On-time")))</f>
        <v>Delay</v>
      </c>
      <c r="V4441" s="7">
        <f>Ecommerce_Sales[[#This Row],[Profit]]/Ecommerce_Sales[[#This Row],[Total_Price]]</f>
        <v>0.15015974440894569</v>
      </c>
      <c r="W4441" s="3">
        <v>141</v>
      </c>
      <c r="X4441" s="3"/>
    </row>
    <row r="4442" spans="1:24" x14ac:dyDescent="0.25">
      <c r="A4442" s="1" t="s">
        <v>10923</v>
      </c>
      <c r="B4442" s="1" t="s">
        <v>1321</v>
      </c>
      <c r="C4442" s="1" t="s">
        <v>1322</v>
      </c>
      <c r="D4442" s="1" t="s">
        <v>2317</v>
      </c>
      <c r="E4442" s="1" t="s">
        <v>1996</v>
      </c>
      <c r="F4442" s="2">
        <v>45489</v>
      </c>
      <c r="G4442" s="2">
        <v>44973</v>
      </c>
      <c r="H4442" s="2" t="str">
        <f>TEXT(Ecommerce_Sales[[#This Row],[Order_Date]],"mmmm")</f>
        <v>February</v>
      </c>
      <c r="I4442" s="2" t="str">
        <f>TEXT(Ecommerce_Sales[[#This Row],[Order_Date]],"yyyy")</f>
        <v>2023</v>
      </c>
      <c r="J4442" s="2" t="str">
        <f>TEXT(Ecommerce_Sales[[#This Row],[Order_Date]],"mmmm")</f>
        <v>February</v>
      </c>
      <c r="K4442" s="1" t="s">
        <v>1986</v>
      </c>
      <c r="L4442" s="1" t="s">
        <v>4957</v>
      </c>
      <c r="M4442" s="1" t="s">
        <v>2058</v>
      </c>
      <c r="N4442" s="1" t="s">
        <v>1950</v>
      </c>
      <c r="O4442" s="3">
        <v>504</v>
      </c>
      <c r="P4442">
        <v>1</v>
      </c>
      <c r="Q4442" s="3">
        <v>504</v>
      </c>
      <c r="R4442" s="1" t="s">
        <v>1958</v>
      </c>
      <c r="S4442" s="3">
        <v>72</v>
      </c>
      <c r="U4442" t="str">
        <f>IF(Ecommerce_Sales[[#This Row],[Delivery_Time_Days]]&gt;7,"Delay",IF(Ecommerce_Sales[[#This Row],[Delivery_Time_Days]] = 0,"No delivery",IF(Ecommerce_Sales[[#This Row],[Delivery_Time_Days]]&lt;=7,"On-time")))</f>
        <v>No delivery</v>
      </c>
      <c r="V4442" s="7">
        <f>Ecommerce_Sales[[#This Row],[Profit]]/Ecommerce_Sales[[#This Row],[Total_Price]]</f>
        <v>0.40079365079365081</v>
      </c>
      <c r="W4442" s="3">
        <v>202</v>
      </c>
      <c r="X4442" s="3"/>
    </row>
    <row r="4443" spans="1:24" x14ac:dyDescent="0.25">
      <c r="A4443" s="1" t="s">
        <v>10924</v>
      </c>
      <c r="B4443" s="1" t="s">
        <v>1745</v>
      </c>
      <c r="C4443" s="1" t="s">
        <v>1746</v>
      </c>
      <c r="D4443" s="1" t="s">
        <v>9218</v>
      </c>
      <c r="E4443" s="1" t="s">
        <v>1996</v>
      </c>
      <c r="F4443" s="2">
        <v>44928</v>
      </c>
      <c r="G4443" s="2">
        <v>45218</v>
      </c>
      <c r="H4443" s="2" t="str">
        <f>TEXT(Ecommerce_Sales[[#This Row],[Order_Date]],"mmmm")</f>
        <v>October</v>
      </c>
      <c r="I4443" s="2" t="str">
        <f>TEXT(Ecommerce_Sales[[#This Row],[Order_Date]],"yyyy")</f>
        <v>2023</v>
      </c>
      <c r="J4443" s="2" t="str">
        <f>TEXT(Ecommerce_Sales[[#This Row],[Order_Date]],"mmmm")</f>
        <v>October</v>
      </c>
      <c r="K4443" s="1" t="s">
        <v>1947</v>
      </c>
      <c r="L4443" s="1" t="s">
        <v>10515</v>
      </c>
      <c r="M4443" s="1" t="s">
        <v>1977</v>
      </c>
      <c r="N4443" s="1" t="s">
        <v>1978</v>
      </c>
      <c r="O4443" s="3">
        <v>674</v>
      </c>
      <c r="P4443">
        <v>6</v>
      </c>
      <c r="Q4443" s="3">
        <v>4041</v>
      </c>
      <c r="R4443" s="1" t="s">
        <v>1951</v>
      </c>
      <c r="S4443" s="3">
        <v>509</v>
      </c>
      <c r="T4443">
        <v>10</v>
      </c>
      <c r="U4443" t="str">
        <f>IF(Ecommerce_Sales[[#This Row],[Delivery_Time_Days]]&gt;7,"Delay",IF(Ecommerce_Sales[[#This Row],[Delivery_Time_Days]] = 0,"No delivery",IF(Ecommerce_Sales[[#This Row],[Delivery_Time_Days]]&lt;=7,"On-time")))</f>
        <v>Delay</v>
      </c>
      <c r="V4443" s="7">
        <f>Ecommerce_Sales[[#This Row],[Profit]]/Ecommerce_Sales[[#This Row],[Total_Price]]</f>
        <v>0.34991338777530312</v>
      </c>
      <c r="W4443" s="3">
        <v>1414</v>
      </c>
      <c r="X4443" s="3"/>
    </row>
    <row r="4444" spans="1:24" x14ac:dyDescent="0.25">
      <c r="A4444" s="1" t="s">
        <v>10925</v>
      </c>
      <c r="B4444" s="1" t="s">
        <v>870</v>
      </c>
      <c r="C4444" s="1" t="s">
        <v>552</v>
      </c>
      <c r="D4444" s="1" t="s">
        <v>2155</v>
      </c>
      <c r="E4444" s="1" t="s">
        <v>2005</v>
      </c>
      <c r="F4444" s="2">
        <v>45445</v>
      </c>
      <c r="G4444" s="2">
        <v>45276</v>
      </c>
      <c r="H4444" s="2" t="str">
        <f>TEXT(Ecommerce_Sales[[#This Row],[Order_Date]],"mmmm")</f>
        <v>December</v>
      </c>
      <c r="I4444" s="2" t="str">
        <f>TEXT(Ecommerce_Sales[[#This Row],[Order_Date]],"yyyy")</f>
        <v>2023</v>
      </c>
      <c r="J4444" s="2" t="str">
        <f>TEXT(Ecommerce_Sales[[#This Row],[Order_Date]],"mmmm")</f>
        <v>December</v>
      </c>
      <c r="K4444" s="1" t="s">
        <v>1947</v>
      </c>
      <c r="L4444" s="1" t="s">
        <v>10926</v>
      </c>
      <c r="M4444" s="1" t="s">
        <v>2002</v>
      </c>
      <c r="N4444" s="1" t="s">
        <v>1989</v>
      </c>
      <c r="O4444" s="3">
        <v>687</v>
      </c>
      <c r="P4444">
        <v>6</v>
      </c>
      <c r="Q4444" s="3">
        <v>4121</v>
      </c>
      <c r="R4444" s="1" t="s">
        <v>1958</v>
      </c>
      <c r="S4444" s="3">
        <v>341</v>
      </c>
      <c r="T4444">
        <v>4</v>
      </c>
      <c r="U4444" t="str">
        <f>IF(Ecommerce_Sales[[#This Row],[Delivery_Time_Days]]&gt;7,"Delay",IF(Ecommerce_Sales[[#This Row],[Delivery_Time_Days]] = 0,"No delivery",IF(Ecommerce_Sales[[#This Row],[Delivery_Time_Days]]&lt;=7,"On-time")))</f>
        <v>On-time</v>
      </c>
      <c r="V4444" s="7">
        <f>Ecommerce_Sales[[#This Row],[Profit]]/Ecommerce_Sales[[#This Row],[Total_Price]]</f>
        <v>0.2499393351128367</v>
      </c>
      <c r="W4444" s="3">
        <v>1030</v>
      </c>
      <c r="X4444" s="3"/>
    </row>
    <row r="4445" spans="1:24" x14ac:dyDescent="0.25">
      <c r="A4445" s="1" t="s">
        <v>10927</v>
      </c>
      <c r="B4445" s="1" t="s">
        <v>747</v>
      </c>
      <c r="C4445" s="1" t="s">
        <v>748</v>
      </c>
      <c r="D4445" s="1" t="s">
        <v>6924</v>
      </c>
      <c r="E4445" s="1" t="s">
        <v>1996</v>
      </c>
      <c r="F4445" s="2">
        <v>45323</v>
      </c>
      <c r="G4445" s="2">
        <v>45625</v>
      </c>
      <c r="H4445" s="2" t="str">
        <f>TEXT(Ecommerce_Sales[[#This Row],[Order_Date]],"mmmm")</f>
        <v>November</v>
      </c>
      <c r="I4445" s="2" t="str">
        <f>TEXT(Ecommerce_Sales[[#This Row],[Order_Date]],"yyyy")</f>
        <v>2024</v>
      </c>
      <c r="J4445" s="2" t="str">
        <f>TEXT(Ecommerce_Sales[[#This Row],[Order_Date]],"mmmm")</f>
        <v>November</v>
      </c>
      <c r="K4445" s="1" t="s">
        <v>1947</v>
      </c>
      <c r="L4445" s="1" t="s">
        <v>7945</v>
      </c>
      <c r="M4445" s="1" t="s">
        <v>2079</v>
      </c>
      <c r="N4445" s="1" t="s">
        <v>1973</v>
      </c>
      <c r="O4445" s="3">
        <v>515</v>
      </c>
      <c r="P4445">
        <v>1</v>
      </c>
      <c r="Q4445" s="3">
        <v>515</v>
      </c>
      <c r="R4445" s="1" t="s">
        <v>2016</v>
      </c>
      <c r="S4445" s="3">
        <v>71</v>
      </c>
      <c r="T4445">
        <v>5</v>
      </c>
      <c r="U4445" t="str">
        <f>IF(Ecommerce_Sales[[#This Row],[Delivery_Time_Days]]&gt;7,"Delay",IF(Ecommerce_Sales[[#This Row],[Delivery_Time_Days]] = 0,"No delivery",IF(Ecommerce_Sales[[#This Row],[Delivery_Time_Days]]&lt;=7,"On-time")))</f>
        <v>On-time</v>
      </c>
      <c r="V4445" s="7">
        <f>Ecommerce_Sales[[#This Row],[Profit]]/Ecommerce_Sales[[#This Row],[Total_Price]]</f>
        <v>0.30097087378640774</v>
      </c>
      <c r="W4445" s="3">
        <v>155</v>
      </c>
      <c r="X4445" s="3"/>
    </row>
    <row r="4446" spans="1:24" x14ac:dyDescent="0.25">
      <c r="A4446" s="1" t="s">
        <v>10928</v>
      </c>
      <c r="B4446" s="1" t="s">
        <v>130</v>
      </c>
      <c r="C4446" s="1" t="s">
        <v>131</v>
      </c>
      <c r="D4446" s="1" t="s">
        <v>3911</v>
      </c>
      <c r="E4446" s="1" t="s">
        <v>1954</v>
      </c>
      <c r="F4446" s="2">
        <v>45116</v>
      </c>
      <c r="G4446" s="2">
        <v>45654</v>
      </c>
      <c r="H4446" s="2" t="str">
        <f>TEXT(Ecommerce_Sales[[#This Row],[Order_Date]],"mmmm")</f>
        <v>December</v>
      </c>
      <c r="I4446" s="2" t="str">
        <f>TEXT(Ecommerce_Sales[[#This Row],[Order_Date]],"yyyy")</f>
        <v>2024</v>
      </c>
      <c r="J4446" s="2" t="str">
        <f>TEXT(Ecommerce_Sales[[#This Row],[Order_Date]],"mmmm")</f>
        <v>December</v>
      </c>
      <c r="K4446" s="1" t="s">
        <v>1986</v>
      </c>
      <c r="L4446" s="1" t="s">
        <v>10929</v>
      </c>
      <c r="M4446" s="1" t="s">
        <v>2247</v>
      </c>
      <c r="N4446" s="1" t="s">
        <v>1957</v>
      </c>
      <c r="O4446" s="3">
        <v>783</v>
      </c>
      <c r="P4446">
        <v>2</v>
      </c>
      <c r="Q4446" s="3">
        <v>1566</v>
      </c>
      <c r="R4446" s="1" t="s">
        <v>1958</v>
      </c>
      <c r="S4446" s="3">
        <v>179</v>
      </c>
      <c r="U4446" t="str">
        <f>IF(Ecommerce_Sales[[#This Row],[Delivery_Time_Days]]&gt;7,"Delay",IF(Ecommerce_Sales[[#This Row],[Delivery_Time_Days]] = 0,"No delivery",IF(Ecommerce_Sales[[#This Row],[Delivery_Time_Days]]&lt;=7,"On-time")))</f>
        <v>No delivery</v>
      </c>
      <c r="V4446" s="7">
        <f>Ecommerce_Sales[[#This Row],[Profit]]/Ecommerce_Sales[[#This Row],[Total_Price]]</f>
        <v>0.15006385696040869</v>
      </c>
      <c r="W4446" s="3">
        <v>235</v>
      </c>
      <c r="X4446" s="3"/>
    </row>
    <row r="4447" spans="1:24" x14ac:dyDescent="0.25">
      <c r="A4447" s="1" t="s">
        <v>10930</v>
      </c>
      <c r="B4447" s="1" t="s">
        <v>400</v>
      </c>
      <c r="C4447" s="1" t="s">
        <v>401</v>
      </c>
      <c r="D4447" s="1" t="s">
        <v>4496</v>
      </c>
      <c r="E4447" s="1" t="s">
        <v>1996</v>
      </c>
      <c r="F4447" s="2">
        <v>45306</v>
      </c>
      <c r="G4447" s="2">
        <v>45109</v>
      </c>
      <c r="H4447" s="2" t="str">
        <f>TEXT(Ecommerce_Sales[[#This Row],[Order_Date]],"mmmm")</f>
        <v>July</v>
      </c>
      <c r="I4447" s="2" t="str">
        <f>TEXT(Ecommerce_Sales[[#This Row],[Order_Date]],"yyyy")</f>
        <v>2023</v>
      </c>
      <c r="J4447" s="2" t="str">
        <f>TEXT(Ecommerce_Sales[[#This Row],[Order_Date]],"mmmm")</f>
        <v>July</v>
      </c>
      <c r="K4447" s="1" t="s">
        <v>1947</v>
      </c>
      <c r="L4447" s="1" t="s">
        <v>3180</v>
      </c>
      <c r="M4447" s="1" t="s">
        <v>1956</v>
      </c>
      <c r="N4447" s="1" t="s">
        <v>1957</v>
      </c>
      <c r="O4447" s="3">
        <v>908</v>
      </c>
      <c r="P4447">
        <v>6</v>
      </c>
      <c r="Q4447" s="3">
        <v>5448</v>
      </c>
      <c r="R4447" s="1" t="s">
        <v>1958</v>
      </c>
      <c r="S4447" s="3">
        <v>480</v>
      </c>
      <c r="T4447">
        <v>10</v>
      </c>
      <c r="U4447" t="str">
        <f>IF(Ecommerce_Sales[[#This Row],[Delivery_Time_Days]]&gt;7,"Delay",IF(Ecommerce_Sales[[#This Row],[Delivery_Time_Days]] = 0,"No delivery",IF(Ecommerce_Sales[[#This Row],[Delivery_Time_Days]]&lt;=7,"On-time")))</f>
        <v>Delay</v>
      </c>
      <c r="V4447" s="7">
        <f>Ecommerce_Sales[[#This Row],[Profit]]/Ecommerce_Sales[[#This Row],[Total_Price]]</f>
        <v>0.1499632892804699</v>
      </c>
      <c r="W4447" s="3">
        <v>817</v>
      </c>
      <c r="X4447" s="3"/>
    </row>
    <row r="4448" spans="1:24" x14ac:dyDescent="0.25">
      <c r="A4448" s="1" t="s">
        <v>10931</v>
      </c>
      <c r="B4448" s="1" t="s">
        <v>1199</v>
      </c>
      <c r="C4448" s="1" t="s">
        <v>1200</v>
      </c>
      <c r="D4448" s="1" t="s">
        <v>2865</v>
      </c>
      <c r="E4448" s="1" t="s">
        <v>1966</v>
      </c>
      <c r="F4448" s="2">
        <v>45056</v>
      </c>
      <c r="G4448" s="2">
        <v>45209</v>
      </c>
      <c r="H4448" s="2" t="str">
        <f>TEXT(Ecommerce_Sales[[#This Row],[Order_Date]],"mmmm")</f>
        <v>October</v>
      </c>
      <c r="I4448" s="2" t="str">
        <f>TEXT(Ecommerce_Sales[[#This Row],[Order_Date]],"yyyy")</f>
        <v>2023</v>
      </c>
      <c r="J4448" s="2" t="str">
        <f>TEXT(Ecommerce_Sales[[#This Row],[Order_Date]],"mmmm")</f>
        <v>October</v>
      </c>
      <c r="K4448" s="1" t="s">
        <v>1986</v>
      </c>
      <c r="L4448" s="1" t="s">
        <v>4092</v>
      </c>
      <c r="M4448" s="1" t="s">
        <v>2047</v>
      </c>
      <c r="N4448" s="1" t="s">
        <v>1989</v>
      </c>
      <c r="O4448" s="3">
        <v>113</v>
      </c>
      <c r="P4448">
        <v>6</v>
      </c>
      <c r="Q4448" s="3">
        <v>677</v>
      </c>
      <c r="R4448" s="1" t="s">
        <v>1951</v>
      </c>
      <c r="S4448" s="3">
        <v>78</v>
      </c>
      <c r="U4448" t="str">
        <f>IF(Ecommerce_Sales[[#This Row],[Delivery_Time_Days]]&gt;7,"Delay",IF(Ecommerce_Sales[[#This Row],[Delivery_Time_Days]] = 0,"No delivery",IF(Ecommerce_Sales[[#This Row],[Delivery_Time_Days]]&lt;=7,"On-time")))</f>
        <v>No delivery</v>
      </c>
      <c r="V4448" s="7">
        <f>Ecommerce_Sales[[#This Row],[Profit]]/Ecommerce_Sales[[#This Row],[Total_Price]]</f>
        <v>0.24963072378138848</v>
      </c>
      <c r="W4448" s="3">
        <v>169</v>
      </c>
      <c r="X4448" s="3"/>
    </row>
    <row r="4449" spans="1:24" x14ac:dyDescent="0.25">
      <c r="A4449" s="1" t="s">
        <v>10932</v>
      </c>
      <c r="B4449" s="1" t="s">
        <v>1325</v>
      </c>
      <c r="C4449" s="1" t="s">
        <v>1326</v>
      </c>
      <c r="D4449" s="1" t="s">
        <v>4969</v>
      </c>
      <c r="E4449" s="1" t="s">
        <v>1966</v>
      </c>
      <c r="F4449" s="2">
        <v>45307</v>
      </c>
      <c r="G4449" s="2">
        <v>45004</v>
      </c>
      <c r="H4449" s="2" t="str">
        <f>TEXT(Ecommerce_Sales[[#This Row],[Order_Date]],"mmmm")</f>
        <v>March</v>
      </c>
      <c r="I4449" s="2" t="str">
        <f>TEXT(Ecommerce_Sales[[#This Row],[Order_Date]],"yyyy")</f>
        <v>2023</v>
      </c>
      <c r="J4449" s="2" t="str">
        <f>TEXT(Ecommerce_Sales[[#This Row],[Order_Date]],"mmmm")</f>
        <v>March</v>
      </c>
      <c r="K4449" s="1" t="s">
        <v>1947</v>
      </c>
      <c r="L4449" s="1" t="s">
        <v>9480</v>
      </c>
      <c r="M4449" s="1" t="s">
        <v>2002</v>
      </c>
      <c r="N4449" s="1" t="s">
        <v>1989</v>
      </c>
      <c r="O4449" s="3">
        <v>380</v>
      </c>
      <c r="P4449">
        <v>5</v>
      </c>
      <c r="Q4449" s="3">
        <v>1900</v>
      </c>
      <c r="R4449" s="1" t="s">
        <v>1958</v>
      </c>
      <c r="S4449" s="3">
        <v>192</v>
      </c>
      <c r="T4449">
        <v>10</v>
      </c>
      <c r="U4449" t="str">
        <f>IF(Ecommerce_Sales[[#This Row],[Delivery_Time_Days]]&gt;7,"Delay",IF(Ecommerce_Sales[[#This Row],[Delivery_Time_Days]] = 0,"No delivery",IF(Ecommerce_Sales[[#This Row],[Delivery_Time_Days]]&lt;=7,"On-time")))</f>
        <v>Delay</v>
      </c>
      <c r="V4449" s="7">
        <f>Ecommerce_Sales[[#This Row],[Profit]]/Ecommerce_Sales[[#This Row],[Total_Price]]</f>
        <v>0.25</v>
      </c>
      <c r="W4449" s="3">
        <v>475</v>
      </c>
      <c r="X4449" s="3"/>
    </row>
    <row r="4450" spans="1:24" x14ac:dyDescent="0.25">
      <c r="A4450" s="1" t="s">
        <v>10933</v>
      </c>
      <c r="B4450" s="1" t="s">
        <v>875</v>
      </c>
      <c r="C4450" s="1" t="s">
        <v>876</v>
      </c>
      <c r="D4450" s="1" t="s">
        <v>3105</v>
      </c>
      <c r="E4450" s="1" t="s">
        <v>1996</v>
      </c>
      <c r="F4450" s="2">
        <v>45256</v>
      </c>
      <c r="G4450" s="2">
        <v>45405</v>
      </c>
      <c r="H4450" s="2" t="str">
        <f>TEXT(Ecommerce_Sales[[#This Row],[Order_Date]],"mmmm")</f>
        <v>April</v>
      </c>
      <c r="I4450" s="2" t="str">
        <f>TEXT(Ecommerce_Sales[[#This Row],[Order_Date]],"yyyy")</f>
        <v>2024</v>
      </c>
      <c r="J4450" s="2" t="str">
        <f>TEXT(Ecommerce_Sales[[#This Row],[Order_Date]],"mmmm")</f>
        <v>April</v>
      </c>
      <c r="K4450" s="1" t="s">
        <v>1947</v>
      </c>
      <c r="L4450" s="1" t="s">
        <v>6692</v>
      </c>
      <c r="M4450" s="1" t="s">
        <v>2043</v>
      </c>
      <c r="N4450" s="1" t="s">
        <v>1989</v>
      </c>
      <c r="O4450" s="3">
        <v>693</v>
      </c>
      <c r="P4450">
        <v>4</v>
      </c>
      <c r="Q4450" s="3">
        <v>2770</v>
      </c>
      <c r="R4450" s="1" t="s">
        <v>1958</v>
      </c>
      <c r="S4450" s="3">
        <v>144</v>
      </c>
      <c r="T4450">
        <v>3</v>
      </c>
      <c r="U4450" t="str">
        <f>IF(Ecommerce_Sales[[#This Row],[Delivery_Time_Days]]&gt;7,"Delay",IF(Ecommerce_Sales[[#This Row],[Delivery_Time_Days]] = 0,"No delivery",IF(Ecommerce_Sales[[#This Row],[Delivery_Time_Days]]&lt;=7,"On-time")))</f>
        <v>On-time</v>
      </c>
      <c r="V4450" s="7">
        <f>Ecommerce_Sales[[#This Row],[Profit]]/Ecommerce_Sales[[#This Row],[Total_Price]]</f>
        <v>0.25018050541516246</v>
      </c>
      <c r="W4450" s="3">
        <v>693</v>
      </c>
      <c r="X4450" s="3"/>
    </row>
    <row r="4451" spans="1:24" x14ac:dyDescent="0.25">
      <c r="A4451" s="1" t="s">
        <v>10934</v>
      </c>
      <c r="B4451" s="1" t="s">
        <v>1256</v>
      </c>
      <c r="C4451" s="1" t="s">
        <v>1257</v>
      </c>
      <c r="D4451" s="1" t="s">
        <v>7606</v>
      </c>
      <c r="E4451" s="1" t="s">
        <v>1981</v>
      </c>
      <c r="F4451" s="2">
        <v>45014</v>
      </c>
      <c r="G4451" s="2">
        <v>45011</v>
      </c>
      <c r="H4451" s="2" t="str">
        <f>TEXT(Ecommerce_Sales[[#This Row],[Order_Date]],"mmmm")</f>
        <v>March</v>
      </c>
      <c r="I4451" s="2" t="str">
        <f>TEXT(Ecommerce_Sales[[#This Row],[Order_Date]],"yyyy")</f>
        <v>2023</v>
      </c>
      <c r="J4451" s="2" t="str">
        <f>TEXT(Ecommerce_Sales[[#This Row],[Order_Date]],"mmmm")</f>
        <v>March</v>
      </c>
      <c r="K4451" s="1" t="s">
        <v>1986</v>
      </c>
      <c r="L4451" s="1" t="s">
        <v>10935</v>
      </c>
      <c r="M4451" s="1" t="s">
        <v>2058</v>
      </c>
      <c r="N4451" s="1" t="s">
        <v>1950</v>
      </c>
      <c r="O4451" s="3">
        <v>616</v>
      </c>
      <c r="P4451">
        <v>2</v>
      </c>
      <c r="Q4451" s="3">
        <v>1232</v>
      </c>
      <c r="R4451" s="1" t="s">
        <v>2016</v>
      </c>
      <c r="S4451" s="3">
        <v>141</v>
      </c>
      <c r="U4451" t="str">
        <f>IF(Ecommerce_Sales[[#This Row],[Delivery_Time_Days]]&gt;7,"Delay",IF(Ecommerce_Sales[[#This Row],[Delivery_Time_Days]] = 0,"No delivery",IF(Ecommerce_Sales[[#This Row],[Delivery_Time_Days]]&lt;=7,"On-time")))</f>
        <v>No delivery</v>
      </c>
      <c r="V4451" s="7">
        <f>Ecommerce_Sales[[#This Row],[Profit]]/Ecommerce_Sales[[#This Row],[Total_Price]]</f>
        <v>0.40016233766233766</v>
      </c>
      <c r="W4451" s="3">
        <v>493</v>
      </c>
      <c r="X4451" s="3"/>
    </row>
    <row r="4452" spans="1:24" x14ac:dyDescent="0.25">
      <c r="A4452" s="1" t="s">
        <v>10936</v>
      </c>
      <c r="B4452" s="1" t="s">
        <v>1155</v>
      </c>
      <c r="C4452" s="1" t="s">
        <v>1156</v>
      </c>
      <c r="D4452" s="1" t="s">
        <v>6723</v>
      </c>
      <c r="E4452" s="1" t="s">
        <v>2005</v>
      </c>
      <c r="F4452" s="2">
        <v>45123</v>
      </c>
      <c r="G4452" s="2">
        <v>45567</v>
      </c>
      <c r="H4452" s="2" t="str">
        <f>TEXT(Ecommerce_Sales[[#This Row],[Order_Date]],"mmmm")</f>
        <v>October</v>
      </c>
      <c r="I4452" s="2" t="str">
        <f>TEXT(Ecommerce_Sales[[#This Row],[Order_Date]],"yyyy")</f>
        <v>2024</v>
      </c>
      <c r="J4452" s="2" t="str">
        <f>TEXT(Ecommerce_Sales[[#This Row],[Order_Date]],"mmmm")</f>
        <v>October</v>
      </c>
      <c r="K4452" s="1" t="s">
        <v>1947</v>
      </c>
      <c r="L4452" s="1" t="s">
        <v>9609</v>
      </c>
      <c r="M4452" s="1" t="s">
        <v>1972</v>
      </c>
      <c r="N4452" s="1" t="s">
        <v>1973</v>
      </c>
      <c r="O4452" s="3">
        <v>164</v>
      </c>
      <c r="P4452">
        <v>3</v>
      </c>
      <c r="Q4452" s="3">
        <v>491</v>
      </c>
      <c r="R4452" s="1" t="s">
        <v>1951</v>
      </c>
      <c r="S4452" s="3">
        <v>66</v>
      </c>
      <c r="T4452">
        <v>10</v>
      </c>
      <c r="U4452" t="str">
        <f>IF(Ecommerce_Sales[[#This Row],[Delivery_Time_Days]]&gt;7,"Delay",IF(Ecommerce_Sales[[#This Row],[Delivery_Time_Days]] = 0,"No delivery",IF(Ecommerce_Sales[[#This Row],[Delivery_Time_Days]]&lt;=7,"On-time")))</f>
        <v>Delay</v>
      </c>
      <c r="V4452" s="7">
        <f>Ecommerce_Sales[[#This Row],[Profit]]/Ecommerce_Sales[[#This Row],[Total_Price]]</f>
        <v>0.29938900203665986</v>
      </c>
      <c r="W4452" s="3">
        <v>147</v>
      </c>
      <c r="X4452" s="3"/>
    </row>
    <row r="4453" spans="1:24" x14ac:dyDescent="0.25">
      <c r="A4453" s="1" t="s">
        <v>10937</v>
      </c>
      <c r="B4453" s="1" t="s">
        <v>1537</v>
      </c>
      <c r="C4453" s="1" t="s">
        <v>1538</v>
      </c>
      <c r="D4453" s="1" t="s">
        <v>6173</v>
      </c>
      <c r="E4453" s="1" t="s">
        <v>1954</v>
      </c>
      <c r="F4453" s="2">
        <v>45553</v>
      </c>
      <c r="G4453" s="2">
        <v>45313</v>
      </c>
      <c r="H4453" s="2" t="str">
        <f>TEXT(Ecommerce_Sales[[#This Row],[Order_Date]],"mmmm")</f>
        <v>January</v>
      </c>
      <c r="I4453" s="2" t="str">
        <f>TEXT(Ecommerce_Sales[[#This Row],[Order_Date]],"yyyy")</f>
        <v>2024</v>
      </c>
      <c r="J4453" s="2" t="str">
        <f>TEXT(Ecommerce_Sales[[#This Row],[Order_Date]],"mmmm")</f>
        <v>January</v>
      </c>
      <c r="K4453" s="1" t="s">
        <v>1986</v>
      </c>
      <c r="L4453" s="1" t="s">
        <v>10938</v>
      </c>
      <c r="M4453" s="1" t="s">
        <v>1983</v>
      </c>
      <c r="N4453" s="1" t="s">
        <v>1950</v>
      </c>
      <c r="O4453" s="3">
        <v>771</v>
      </c>
      <c r="P4453">
        <v>3</v>
      </c>
      <c r="Q4453" s="3">
        <v>2312</v>
      </c>
      <c r="R4453" s="1" t="s">
        <v>1958</v>
      </c>
      <c r="S4453" s="3">
        <v>238</v>
      </c>
      <c r="U4453" t="str">
        <f>IF(Ecommerce_Sales[[#This Row],[Delivery_Time_Days]]&gt;7,"Delay",IF(Ecommerce_Sales[[#This Row],[Delivery_Time_Days]] = 0,"No delivery",IF(Ecommerce_Sales[[#This Row],[Delivery_Time_Days]]&lt;=7,"On-time")))</f>
        <v>No delivery</v>
      </c>
      <c r="V4453" s="7">
        <f>Ecommerce_Sales[[#This Row],[Profit]]/Ecommerce_Sales[[#This Row],[Total_Price]]</f>
        <v>0.40008650519031141</v>
      </c>
      <c r="W4453" s="3">
        <v>925</v>
      </c>
      <c r="X4453" s="3"/>
    </row>
    <row r="4454" spans="1:24" x14ac:dyDescent="0.25">
      <c r="A4454" s="1" t="s">
        <v>10939</v>
      </c>
      <c r="B4454" s="1" t="s">
        <v>817</v>
      </c>
      <c r="C4454" s="1" t="s">
        <v>818</v>
      </c>
      <c r="D4454" s="1" t="s">
        <v>2448</v>
      </c>
      <c r="E4454" s="1" t="s">
        <v>1996</v>
      </c>
      <c r="F4454" s="2">
        <v>45228</v>
      </c>
      <c r="G4454" s="2">
        <v>45332</v>
      </c>
      <c r="H4454" s="2" t="str">
        <f>TEXT(Ecommerce_Sales[[#This Row],[Order_Date]],"mmmm")</f>
        <v>February</v>
      </c>
      <c r="I4454" s="2" t="str">
        <f>TEXT(Ecommerce_Sales[[#This Row],[Order_Date]],"yyyy")</f>
        <v>2024</v>
      </c>
      <c r="J4454" s="2" t="str">
        <f>TEXT(Ecommerce_Sales[[#This Row],[Order_Date]],"mmmm")</f>
        <v>February</v>
      </c>
      <c r="K4454" s="1" t="s">
        <v>1947</v>
      </c>
      <c r="L4454" s="1" t="s">
        <v>10940</v>
      </c>
      <c r="M4454" s="1" t="s">
        <v>2065</v>
      </c>
      <c r="N4454" s="1" t="s">
        <v>1978</v>
      </c>
      <c r="O4454" s="3">
        <v>351</v>
      </c>
      <c r="P4454">
        <v>3</v>
      </c>
      <c r="Q4454" s="3">
        <v>1053</v>
      </c>
      <c r="R4454" s="1" t="s">
        <v>1958</v>
      </c>
      <c r="S4454" s="3">
        <v>57</v>
      </c>
      <c r="T4454">
        <v>6</v>
      </c>
      <c r="U4454" t="str">
        <f>IF(Ecommerce_Sales[[#This Row],[Delivery_Time_Days]]&gt;7,"Delay",IF(Ecommerce_Sales[[#This Row],[Delivery_Time_Days]] = 0,"No delivery",IF(Ecommerce_Sales[[#This Row],[Delivery_Time_Days]]&lt;=7,"On-time")))</f>
        <v>On-time</v>
      </c>
      <c r="V4454" s="7">
        <f>Ecommerce_Sales[[#This Row],[Profit]]/Ecommerce_Sales[[#This Row],[Total_Price]]</f>
        <v>0.34947768281101615</v>
      </c>
      <c r="W4454" s="3">
        <v>368</v>
      </c>
      <c r="X4454" s="3"/>
    </row>
    <row r="4455" spans="1:24" x14ac:dyDescent="0.25">
      <c r="A4455" s="1" t="s">
        <v>10941</v>
      </c>
      <c r="B4455" s="1" t="s">
        <v>1650</v>
      </c>
      <c r="C4455" s="1" t="s">
        <v>1651</v>
      </c>
      <c r="D4455" s="1" t="s">
        <v>2192</v>
      </c>
      <c r="E4455" s="1" t="s">
        <v>1961</v>
      </c>
      <c r="F4455" s="2">
        <v>45393</v>
      </c>
      <c r="G4455" s="2">
        <v>45399</v>
      </c>
      <c r="H4455" s="2" t="str">
        <f>TEXT(Ecommerce_Sales[[#This Row],[Order_Date]],"mmmm")</f>
        <v>April</v>
      </c>
      <c r="I4455" s="2" t="str">
        <f>TEXT(Ecommerce_Sales[[#This Row],[Order_Date]],"yyyy")</f>
        <v>2024</v>
      </c>
      <c r="J4455" s="2" t="str">
        <f>TEXT(Ecommerce_Sales[[#This Row],[Order_Date]],"mmmm")</f>
        <v>April</v>
      </c>
      <c r="K4455" s="1" t="s">
        <v>1986</v>
      </c>
      <c r="L4455" s="1" t="s">
        <v>10942</v>
      </c>
      <c r="M4455" s="1" t="s">
        <v>2104</v>
      </c>
      <c r="N4455" s="1" t="s">
        <v>1978</v>
      </c>
      <c r="O4455" s="3">
        <v>897</v>
      </c>
      <c r="P4455">
        <v>5</v>
      </c>
      <c r="Q4455" s="3">
        <v>4483</v>
      </c>
      <c r="R4455" s="1" t="s">
        <v>1951</v>
      </c>
      <c r="S4455" s="3">
        <v>578</v>
      </c>
      <c r="U4455" t="str">
        <f>IF(Ecommerce_Sales[[#This Row],[Delivery_Time_Days]]&gt;7,"Delay",IF(Ecommerce_Sales[[#This Row],[Delivery_Time_Days]] = 0,"No delivery",IF(Ecommerce_Sales[[#This Row],[Delivery_Time_Days]]&lt;=7,"On-time")))</f>
        <v>No delivery</v>
      </c>
      <c r="V4455" s="7">
        <f>Ecommerce_Sales[[#This Row],[Profit]]/Ecommerce_Sales[[#This Row],[Total_Price]]</f>
        <v>0.34998884675440556</v>
      </c>
      <c r="W4455" s="3">
        <v>1569</v>
      </c>
      <c r="X4455" s="3"/>
    </row>
    <row r="4456" spans="1:24" x14ac:dyDescent="0.25">
      <c r="A4456" s="1" t="s">
        <v>10943</v>
      </c>
      <c r="B4456" s="1" t="s">
        <v>1291</v>
      </c>
      <c r="C4456" s="1" t="s">
        <v>1292</v>
      </c>
      <c r="D4456" s="1" t="s">
        <v>2404</v>
      </c>
      <c r="E4456" s="1" t="s">
        <v>1996</v>
      </c>
      <c r="F4456" s="2">
        <v>45355</v>
      </c>
      <c r="G4456" s="2">
        <v>45064</v>
      </c>
      <c r="H4456" s="2" t="str">
        <f>TEXT(Ecommerce_Sales[[#This Row],[Order_Date]],"mmmm")</f>
        <v>May</v>
      </c>
      <c r="I4456" s="2" t="str">
        <f>TEXT(Ecommerce_Sales[[#This Row],[Order_Date]],"yyyy")</f>
        <v>2023</v>
      </c>
      <c r="J4456" s="2" t="str">
        <f>TEXT(Ecommerce_Sales[[#This Row],[Order_Date]],"mmmm")</f>
        <v>May</v>
      </c>
      <c r="K4456" s="1" t="s">
        <v>1947</v>
      </c>
      <c r="L4456" s="1" t="s">
        <v>10944</v>
      </c>
      <c r="M4456" s="1" t="s">
        <v>2079</v>
      </c>
      <c r="N4456" s="1" t="s">
        <v>1973</v>
      </c>
      <c r="O4456" s="3">
        <v>591</v>
      </c>
      <c r="P4456">
        <v>5</v>
      </c>
      <c r="Q4456" s="3">
        <v>2954</v>
      </c>
      <c r="R4456" s="1" t="s">
        <v>1958</v>
      </c>
      <c r="S4456" s="3">
        <v>227</v>
      </c>
      <c r="T4456">
        <v>7</v>
      </c>
      <c r="U4456" t="str">
        <f>IF(Ecommerce_Sales[[#This Row],[Delivery_Time_Days]]&gt;7,"Delay",IF(Ecommerce_Sales[[#This Row],[Delivery_Time_Days]] = 0,"No delivery",IF(Ecommerce_Sales[[#This Row],[Delivery_Time_Days]]&lt;=7,"On-time")))</f>
        <v>On-time</v>
      </c>
      <c r="V4456" s="7">
        <f>Ecommerce_Sales[[#This Row],[Profit]]/Ecommerce_Sales[[#This Row],[Total_Price]]</f>
        <v>0.29993229519295872</v>
      </c>
      <c r="W4456" s="3">
        <v>886</v>
      </c>
      <c r="X4456" s="3"/>
    </row>
    <row r="4457" spans="1:24" x14ac:dyDescent="0.25">
      <c r="A4457" s="1" t="s">
        <v>10945</v>
      </c>
      <c r="B4457" s="1" t="s">
        <v>488</v>
      </c>
      <c r="C4457" s="1" t="s">
        <v>489</v>
      </c>
      <c r="D4457" s="1" t="s">
        <v>3276</v>
      </c>
      <c r="E4457" s="1" t="s">
        <v>1966</v>
      </c>
      <c r="F4457" s="2">
        <v>44987</v>
      </c>
      <c r="G4457" s="2">
        <v>45116</v>
      </c>
      <c r="H4457" s="2" t="str">
        <f>TEXT(Ecommerce_Sales[[#This Row],[Order_Date]],"mmmm")</f>
        <v>July</v>
      </c>
      <c r="I4457" s="2" t="str">
        <f>TEXT(Ecommerce_Sales[[#This Row],[Order_Date]],"yyyy")</f>
        <v>2023</v>
      </c>
      <c r="J4457" s="2" t="str">
        <f>TEXT(Ecommerce_Sales[[#This Row],[Order_Date]],"mmmm")</f>
        <v>July</v>
      </c>
      <c r="K4457" s="1" t="s">
        <v>1947</v>
      </c>
      <c r="L4457" s="1" t="s">
        <v>10946</v>
      </c>
      <c r="M4457" s="1" t="s">
        <v>2043</v>
      </c>
      <c r="N4457" s="1" t="s">
        <v>1989</v>
      </c>
      <c r="O4457" s="3">
        <v>171</v>
      </c>
      <c r="P4457">
        <v>6</v>
      </c>
      <c r="Q4457" s="3">
        <v>1026</v>
      </c>
      <c r="R4457" s="1" t="s">
        <v>2008</v>
      </c>
      <c r="S4457" s="3">
        <v>148</v>
      </c>
      <c r="T4457">
        <v>6</v>
      </c>
      <c r="U4457" t="str">
        <f>IF(Ecommerce_Sales[[#This Row],[Delivery_Time_Days]]&gt;7,"Delay",IF(Ecommerce_Sales[[#This Row],[Delivery_Time_Days]] = 0,"No delivery",IF(Ecommerce_Sales[[#This Row],[Delivery_Time_Days]]&lt;=7,"On-time")))</f>
        <v>On-time</v>
      </c>
      <c r="V4457" s="7">
        <f>Ecommerce_Sales[[#This Row],[Profit]]/Ecommerce_Sales[[#This Row],[Total_Price]]</f>
        <v>0.25048732943469787</v>
      </c>
      <c r="W4457" s="3">
        <v>257</v>
      </c>
      <c r="X4457" s="3"/>
    </row>
    <row r="4458" spans="1:24" x14ac:dyDescent="0.25">
      <c r="A4458" s="1" t="s">
        <v>10947</v>
      </c>
      <c r="B4458" s="1" t="s">
        <v>569</v>
      </c>
      <c r="C4458" s="1" t="s">
        <v>570</v>
      </c>
      <c r="D4458" s="1" t="s">
        <v>6358</v>
      </c>
      <c r="E4458" s="1" t="s">
        <v>1996</v>
      </c>
      <c r="F4458" s="2">
        <v>45291</v>
      </c>
      <c r="G4458" s="2">
        <v>45590</v>
      </c>
      <c r="H4458" s="2" t="str">
        <f>TEXT(Ecommerce_Sales[[#This Row],[Order_Date]],"mmmm")</f>
        <v>October</v>
      </c>
      <c r="I4458" s="2" t="str">
        <f>TEXT(Ecommerce_Sales[[#This Row],[Order_Date]],"yyyy")</f>
        <v>2024</v>
      </c>
      <c r="J4458" s="2" t="str">
        <f>TEXT(Ecommerce_Sales[[#This Row],[Order_Date]],"mmmm")</f>
        <v>October</v>
      </c>
      <c r="K4458" s="1" t="s">
        <v>1947</v>
      </c>
      <c r="L4458" s="1" t="s">
        <v>10948</v>
      </c>
      <c r="M4458" s="1" t="s">
        <v>2002</v>
      </c>
      <c r="N4458" s="1" t="s">
        <v>1989</v>
      </c>
      <c r="O4458" s="3">
        <v>899</v>
      </c>
      <c r="P4458">
        <v>3</v>
      </c>
      <c r="Q4458" s="3">
        <v>2698</v>
      </c>
      <c r="R4458" s="1" t="s">
        <v>1958</v>
      </c>
      <c r="S4458" s="3">
        <v>329</v>
      </c>
      <c r="T4458">
        <v>7</v>
      </c>
      <c r="U4458" t="str">
        <f>IF(Ecommerce_Sales[[#This Row],[Delivery_Time_Days]]&gt;7,"Delay",IF(Ecommerce_Sales[[#This Row],[Delivery_Time_Days]] = 0,"No delivery",IF(Ecommerce_Sales[[#This Row],[Delivery_Time_Days]]&lt;=7,"On-time")))</f>
        <v>On-time</v>
      </c>
      <c r="V4458" s="7">
        <f>Ecommerce_Sales[[#This Row],[Profit]]/Ecommerce_Sales[[#This Row],[Total_Price]]</f>
        <v>0.25018532246108227</v>
      </c>
      <c r="W4458" s="3">
        <v>675</v>
      </c>
      <c r="X4458" s="3"/>
    </row>
    <row r="4459" spans="1:24" x14ac:dyDescent="0.25">
      <c r="A4459" s="1" t="s">
        <v>10949</v>
      </c>
      <c r="B4459" s="1" t="s">
        <v>102</v>
      </c>
      <c r="C4459" s="1" t="s">
        <v>103</v>
      </c>
      <c r="D4459" s="1" t="s">
        <v>2651</v>
      </c>
      <c r="E4459" s="1" t="s">
        <v>1946</v>
      </c>
      <c r="F4459" s="2">
        <v>45465</v>
      </c>
      <c r="G4459" s="2">
        <v>45073</v>
      </c>
      <c r="H4459" s="2" t="str">
        <f>TEXT(Ecommerce_Sales[[#This Row],[Order_Date]],"mmmm")</f>
        <v>May</v>
      </c>
      <c r="I4459" s="2" t="str">
        <f>TEXT(Ecommerce_Sales[[#This Row],[Order_Date]],"yyyy")</f>
        <v>2023</v>
      </c>
      <c r="J4459" s="2" t="str">
        <f>TEXT(Ecommerce_Sales[[#This Row],[Order_Date]],"mmmm")</f>
        <v>May</v>
      </c>
      <c r="K4459" s="1" t="s">
        <v>1947</v>
      </c>
      <c r="L4459" s="1" t="s">
        <v>10950</v>
      </c>
      <c r="M4459" s="1" t="s">
        <v>2007</v>
      </c>
      <c r="N4459" s="1" t="s">
        <v>1973</v>
      </c>
      <c r="O4459" s="3">
        <v>774</v>
      </c>
      <c r="P4459">
        <v>3</v>
      </c>
      <c r="Q4459" s="3">
        <v>2322</v>
      </c>
      <c r="R4459" s="1" t="s">
        <v>2016</v>
      </c>
      <c r="S4459" s="3">
        <v>172</v>
      </c>
      <c r="T4459">
        <v>8</v>
      </c>
      <c r="U4459" t="str">
        <f>IF(Ecommerce_Sales[[#This Row],[Delivery_Time_Days]]&gt;7,"Delay",IF(Ecommerce_Sales[[#This Row],[Delivery_Time_Days]] = 0,"No delivery",IF(Ecommerce_Sales[[#This Row],[Delivery_Time_Days]]&lt;=7,"On-time")))</f>
        <v>Delay</v>
      </c>
      <c r="V4459" s="7">
        <f>Ecommerce_Sales[[#This Row],[Profit]]/Ecommerce_Sales[[#This Row],[Total_Price]]</f>
        <v>0.30017226528854435</v>
      </c>
      <c r="W4459" s="3">
        <v>697</v>
      </c>
      <c r="X4459" s="3"/>
    </row>
    <row r="4460" spans="1:24" x14ac:dyDescent="0.25">
      <c r="A4460" s="1" t="s">
        <v>10951</v>
      </c>
      <c r="B4460" s="1" t="s">
        <v>707</v>
      </c>
      <c r="C4460" s="1" t="s">
        <v>708</v>
      </c>
      <c r="D4460" s="1" t="s">
        <v>5865</v>
      </c>
      <c r="E4460" s="1" t="s">
        <v>2005</v>
      </c>
      <c r="F4460" s="2">
        <v>45648</v>
      </c>
      <c r="G4460" s="2">
        <v>45567</v>
      </c>
      <c r="H4460" s="2" t="str">
        <f>TEXT(Ecommerce_Sales[[#This Row],[Order_Date]],"mmmm")</f>
        <v>October</v>
      </c>
      <c r="I4460" s="2" t="str">
        <f>TEXT(Ecommerce_Sales[[#This Row],[Order_Date]],"yyyy")</f>
        <v>2024</v>
      </c>
      <c r="J4460" s="2" t="str">
        <f>TEXT(Ecommerce_Sales[[#This Row],[Order_Date]],"mmmm")</f>
        <v>October</v>
      </c>
      <c r="K4460" s="1" t="s">
        <v>1947</v>
      </c>
      <c r="L4460" s="1" t="s">
        <v>10952</v>
      </c>
      <c r="M4460" s="1" t="s">
        <v>2002</v>
      </c>
      <c r="N4460" s="1" t="s">
        <v>1989</v>
      </c>
      <c r="O4460" s="3">
        <v>387</v>
      </c>
      <c r="P4460">
        <v>3</v>
      </c>
      <c r="Q4460" s="3">
        <v>1162</v>
      </c>
      <c r="R4460" s="1" t="s">
        <v>1958</v>
      </c>
      <c r="S4460" s="3">
        <v>124</v>
      </c>
      <c r="T4460">
        <v>8</v>
      </c>
      <c r="U4460" t="str">
        <f>IF(Ecommerce_Sales[[#This Row],[Delivery_Time_Days]]&gt;7,"Delay",IF(Ecommerce_Sales[[#This Row],[Delivery_Time_Days]] = 0,"No delivery",IF(Ecommerce_Sales[[#This Row],[Delivery_Time_Days]]&lt;=7,"On-time")))</f>
        <v>Delay</v>
      </c>
      <c r="V4460" s="7">
        <f>Ecommerce_Sales[[#This Row],[Profit]]/Ecommerce_Sales[[#This Row],[Total_Price]]</f>
        <v>0.25043029259896732</v>
      </c>
      <c r="W4460" s="3">
        <v>291</v>
      </c>
      <c r="X4460" s="3"/>
    </row>
    <row r="4461" spans="1:24" x14ac:dyDescent="0.25">
      <c r="A4461" s="1" t="s">
        <v>10953</v>
      </c>
      <c r="B4461" s="1" t="s">
        <v>1187</v>
      </c>
      <c r="C4461" s="1" t="s">
        <v>1188</v>
      </c>
      <c r="D4461" s="1" t="s">
        <v>2282</v>
      </c>
      <c r="E4461" s="1" t="s">
        <v>1946</v>
      </c>
      <c r="F4461" s="2">
        <v>45431</v>
      </c>
      <c r="G4461" s="2">
        <v>45124</v>
      </c>
      <c r="H4461" s="2" t="str">
        <f>TEXT(Ecommerce_Sales[[#This Row],[Order_Date]],"mmmm")</f>
        <v>July</v>
      </c>
      <c r="I4461" s="2" t="str">
        <f>TEXT(Ecommerce_Sales[[#This Row],[Order_Date]],"yyyy")</f>
        <v>2023</v>
      </c>
      <c r="J4461" s="2" t="str">
        <f>TEXT(Ecommerce_Sales[[#This Row],[Order_Date]],"mmmm")</f>
        <v>July</v>
      </c>
      <c r="K4461" s="1" t="s">
        <v>1947</v>
      </c>
      <c r="L4461" s="1" t="s">
        <v>3192</v>
      </c>
      <c r="M4461" s="1" t="s">
        <v>1949</v>
      </c>
      <c r="N4461" s="1" t="s">
        <v>1950</v>
      </c>
      <c r="O4461" s="3">
        <v>358</v>
      </c>
      <c r="P4461">
        <v>1</v>
      </c>
      <c r="Q4461" s="3">
        <v>358</v>
      </c>
      <c r="R4461" s="1" t="s">
        <v>1958</v>
      </c>
      <c r="S4461" s="3">
        <v>32</v>
      </c>
      <c r="T4461">
        <v>7</v>
      </c>
      <c r="U4461" t="str">
        <f>IF(Ecommerce_Sales[[#This Row],[Delivery_Time_Days]]&gt;7,"Delay",IF(Ecommerce_Sales[[#This Row],[Delivery_Time_Days]] = 0,"No delivery",IF(Ecommerce_Sales[[#This Row],[Delivery_Time_Days]]&lt;=7,"On-time")))</f>
        <v>On-time</v>
      </c>
      <c r="V4461" s="7">
        <f>Ecommerce_Sales[[#This Row],[Profit]]/Ecommerce_Sales[[#This Row],[Total_Price]]</f>
        <v>0.3994413407821229</v>
      </c>
      <c r="W4461" s="3">
        <v>143</v>
      </c>
      <c r="X4461" s="3"/>
    </row>
    <row r="4462" spans="1:24" x14ac:dyDescent="0.25">
      <c r="A4462" s="1" t="s">
        <v>10954</v>
      </c>
      <c r="B4462" s="1" t="s">
        <v>456</v>
      </c>
      <c r="C4462" s="1" t="s">
        <v>457</v>
      </c>
      <c r="D4462" s="1" t="s">
        <v>2285</v>
      </c>
      <c r="E4462" s="1" t="s">
        <v>1996</v>
      </c>
      <c r="F4462" s="2">
        <v>45273</v>
      </c>
      <c r="G4462" s="2">
        <v>45398</v>
      </c>
      <c r="H4462" s="2" t="str">
        <f>TEXT(Ecommerce_Sales[[#This Row],[Order_Date]],"mmmm")</f>
        <v>April</v>
      </c>
      <c r="I4462" s="2" t="str">
        <f>TEXT(Ecommerce_Sales[[#This Row],[Order_Date]],"yyyy")</f>
        <v>2024</v>
      </c>
      <c r="J4462" s="2" t="str">
        <f>TEXT(Ecommerce_Sales[[#This Row],[Order_Date]],"mmmm")</f>
        <v>April</v>
      </c>
      <c r="K4462" s="1" t="s">
        <v>1947</v>
      </c>
      <c r="L4462" s="1" t="s">
        <v>10039</v>
      </c>
      <c r="M4462" s="1" t="s">
        <v>2104</v>
      </c>
      <c r="N4462" s="1" t="s">
        <v>1978</v>
      </c>
      <c r="O4462" s="3">
        <v>872</v>
      </c>
      <c r="P4462">
        <v>5</v>
      </c>
      <c r="Q4462" s="3">
        <v>4360</v>
      </c>
      <c r="R4462" s="1" t="s">
        <v>1951</v>
      </c>
      <c r="S4462" s="3">
        <v>427</v>
      </c>
      <c r="T4462">
        <v>2</v>
      </c>
      <c r="U4462" t="str">
        <f>IF(Ecommerce_Sales[[#This Row],[Delivery_Time_Days]]&gt;7,"Delay",IF(Ecommerce_Sales[[#This Row],[Delivery_Time_Days]] = 0,"No delivery",IF(Ecommerce_Sales[[#This Row],[Delivery_Time_Days]]&lt;=7,"On-time")))</f>
        <v>On-time</v>
      </c>
      <c r="V4462" s="7">
        <f>Ecommerce_Sales[[#This Row],[Profit]]/Ecommerce_Sales[[#This Row],[Total_Price]]</f>
        <v>0.35</v>
      </c>
      <c r="W4462" s="3">
        <v>1526</v>
      </c>
      <c r="X4462" s="3"/>
    </row>
    <row r="4463" spans="1:24" x14ac:dyDescent="0.25">
      <c r="A4463" s="1" t="s">
        <v>10955</v>
      </c>
      <c r="B4463" s="1" t="s">
        <v>1495</v>
      </c>
      <c r="C4463" s="1" t="s">
        <v>1496</v>
      </c>
      <c r="D4463" s="1" t="s">
        <v>7328</v>
      </c>
      <c r="E4463" s="1" t="s">
        <v>1981</v>
      </c>
      <c r="F4463" s="2">
        <v>44939</v>
      </c>
      <c r="G4463" s="2">
        <v>44983</v>
      </c>
      <c r="H4463" s="2" t="str">
        <f>TEXT(Ecommerce_Sales[[#This Row],[Order_Date]],"mmmm")</f>
        <v>February</v>
      </c>
      <c r="I4463" s="2" t="str">
        <f>TEXT(Ecommerce_Sales[[#This Row],[Order_Date]],"yyyy")</f>
        <v>2023</v>
      </c>
      <c r="J4463" s="2" t="str">
        <f>TEXT(Ecommerce_Sales[[#This Row],[Order_Date]],"mmmm")</f>
        <v>February</v>
      </c>
      <c r="K4463" s="1" t="s">
        <v>1986</v>
      </c>
      <c r="L4463" s="1" t="s">
        <v>9980</v>
      </c>
      <c r="M4463" s="1" t="s">
        <v>1972</v>
      </c>
      <c r="N4463" s="1" t="s">
        <v>1973</v>
      </c>
      <c r="O4463" s="3">
        <v>89</v>
      </c>
      <c r="P4463">
        <v>3</v>
      </c>
      <c r="Q4463" s="3">
        <v>267</v>
      </c>
      <c r="R4463" s="1" t="s">
        <v>1958</v>
      </c>
      <c r="S4463" s="3">
        <v>17</v>
      </c>
      <c r="U4463" t="str">
        <f>IF(Ecommerce_Sales[[#This Row],[Delivery_Time_Days]]&gt;7,"Delay",IF(Ecommerce_Sales[[#This Row],[Delivery_Time_Days]] = 0,"No delivery",IF(Ecommerce_Sales[[#This Row],[Delivery_Time_Days]]&lt;=7,"On-time")))</f>
        <v>No delivery</v>
      </c>
      <c r="V4463" s="7">
        <f>Ecommerce_Sales[[#This Row],[Profit]]/Ecommerce_Sales[[#This Row],[Total_Price]]</f>
        <v>0.29962546816479402</v>
      </c>
      <c r="W4463" s="3">
        <v>80</v>
      </c>
      <c r="X4463" s="3"/>
    </row>
    <row r="4464" spans="1:24" x14ac:dyDescent="0.25">
      <c r="A4464" s="1" t="s">
        <v>10956</v>
      </c>
      <c r="B4464" s="1" t="s">
        <v>250</v>
      </c>
      <c r="C4464" s="1" t="s">
        <v>975</v>
      </c>
      <c r="D4464" s="1" t="s">
        <v>2550</v>
      </c>
      <c r="E4464" s="1" t="s">
        <v>2005</v>
      </c>
      <c r="F4464" s="2">
        <v>45626</v>
      </c>
      <c r="G4464" s="2">
        <v>45557</v>
      </c>
      <c r="H4464" s="2" t="str">
        <f>TEXT(Ecommerce_Sales[[#This Row],[Order_Date]],"mmmm")</f>
        <v>September</v>
      </c>
      <c r="I4464" s="2" t="str">
        <f>TEXT(Ecommerce_Sales[[#This Row],[Order_Date]],"yyyy")</f>
        <v>2024</v>
      </c>
      <c r="J4464" s="2" t="str">
        <f>TEXT(Ecommerce_Sales[[#This Row],[Order_Date]],"mmmm")</f>
        <v>September</v>
      </c>
      <c r="K4464" s="1" t="s">
        <v>1947</v>
      </c>
      <c r="L4464" s="1" t="s">
        <v>5514</v>
      </c>
      <c r="M4464" s="1" t="s">
        <v>2247</v>
      </c>
      <c r="N4464" s="1" t="s">
        <v>1957</v>
      </c>
      <c r="O4464" s="3">
        <v>704</v>
      </c>
      <c r="P4464">
        <v>1</v>
      </c>
      <c r="Q4464" s="3">
        <v>704</v>
      </c>
      <c r="R4464" s="1" t="s">
        <v>1951</v>
      </c>
      <c r="S4464" s="3">
        <v>78</v>
      </c>
      <c r="T4464">
        <v>4</v>
      </c>
      <c r="U4464" t="str">
        <f>IF(Ecommerce_Sales[[#This Row],[Delivery_Time_Days]]&gt;7,"Delay",IF(Ecommerce_Sales[[#This Row],[Delivery_Time_Days]] = 0,"No delivery",IF(Ecommerce_Sales[[#This Row],[Delivery_Time_Days]]&lt;=7,"On-time")))</f>
        <v>On-time</v>
      </c>
      <c r="V4464" s="7">
        <f>Ecommerce_Sales[[#This Row],[Profit]]/Ecommerce_Sales[[#This Row],[Total_Price]]</f>
        <v>0.15056818181818182</v>
      </c>
      <c r="W4464" s="3">
        <v>106</v>
      </c>
      <c r="X4464" s="3"/>
    </row>
    <row r="4465" spans="1:24" x14ac:dyDescent="0.25">
      <c r="A4465" s="1" t="s">
        <v>10957</v>
      </c>
      <c r="B4465" s="1" t="s">
        <v>1299</v>
      </c>
      <c r="C4465" s="1" t="s">
        <v>1300</v>
      </c>
      <c r="D4465" s="1" t="s">
        <v>3422</v>
      </c>
      <c r="E4465" s="1" t="s">
        <v>2005</v>
      </c>
      <c r="F4465" s="2">
        <v>45149</v>
      </c>
      <c r="G4465" s="2">
        <v>45338</v>
      </c>
      <c r="H4465" s="2" t="str">
        <f>TEXT(Ecommerce_Sales[[#This Row],[Order_Date]],"mmmm")</f>
        <v>February</v>
      </c>
      <c r="I4465" s="2" t="str">
        <f>TEXT(Ecommerce_Sales[[#This Row],[Order_Date]],"yyyy")</f>
        <v>2024</v>
      </c>
      <c r="J4465" s="2" t="str">
        <f>TEXT(Ecommerce_Sales[[#This Row],[Order_Date]],"mmmm")</f>
        <v>February</v>
      </c>
      <c r="K4465" s="1" t="s">
        <v>1986</v>
      </c>
      <c r="L4465" s="1" t="s">
        <v>10958</v>
      </c>
      <c r="M4465" s="1" t="s">
        <v>2065</v>
      </c>
      <c r="N4465" s="1" t="s">
        <v>1978</v>
      </c>
      <c r="O4465" s="3">
        <v>32</v>
      </c>
      <c r="P4465">
        <v>1</v>
      </c>
      <c r="Q4465" s="3">
        <v>32</v>
      </c>
      <c r="R4465" s="1" t="s">
        <v>1951</v>
      </c>
      <c r="S4465" s="3">
        <v>3</v>
      </c>
      <c r="U4465" t="str">
        <f>IF(Ecommerce_Sales[[#This Row],[Delivery_Time_Days]]&gt;7,"Delay",IF(Ecommerce_Sales[[#This Row],[Delivery_Time_Days]] = 0,"No delivery",IF(Ecommerce_Sales[[#This Row],[Delivery_Time_Days]]&lt;=7,"On-time")))</f>
        <v>No delivery</v>
      </c>
      <c r="V4465" s="7">
        <f>Ecommerce_Sales[[#This Row],[Profit]]/Ecommerce_Sales[[#This Row],[Total_Price]]</f>
        <v>0.34375</v>
      </c>
      <c r="W4465" s="3">
        <v>11</v>
      </c>
      <c r="X4465" s="3"/>
    </row>
    <row r="4466" spans="1:24" x14ac:dyDescent="0.25">
      <c r="A4466" s="1" t="s">
        <v>10959</v>
      </c>
      <c r="B4466" s="1" t="s">
        <v>1089</v>
      </c>
      <c r="C4466" s="1" t="s">
        <v>1090</v>
      </c>
      <c r="D4466" s="1" t="s">
        <v>8533</v>
      </c>
      <c r="E4466" s="1" t="s">
        <v>1961</v>
      </c>
      <c r="F4466" s="2">
        <v>45019</v>
      </c>
      <c r="G4466" s="2">
        <v>45167</v>
      </c>
      <c r="H4466" s="2" t="str">
        <f>TEXT(Ecommerce_Sales[[#This Row],[Order_Date]],"mmmm")</f>
        <v>August</v>
      </c>
      <c r="I4466" s="2" t="str">
        <f>TEXT(Ecommerce_Sales[[#This Row],[Order_Date]],"yyyy")</f>
        <v>2023</v>
      </c>
      <c r="J4466" s="2" t="str">
        <f>TEXT(Ecommerce_Sales[[#This Row],[Order_Date]],"mmmm")</f>
        <v>August</v>
      </c>
      <c r="K4466" s="1" t="s">
        <v>1947</v>
      </c>
      <c r="L4466" s="1" t="s">
        <v>8074</v>
      </c>
      <c r="M4466" s="1" t="s">
        <v>1956</v>
      </c>
      <c r="N4466" s="1" t="s">
        <v>1957</v>
      </c>
      <c r="O4466" s="3">
        <v>62</v>
      </c>
      <c r="P4466">
        <v>6</v>
      </c>
      <c r="Q4466" s="3">
        <v>373</v>
      </c>
      <c r="R4466" s="1" t="s">
        <v>2016</v>
      </c>
      <c r="S4466" s="3">
        <v>23</v>
      </c>
      <c r="T4466">
        <v>7</v>
      </c>
      <c r="U4466" t="str">
        <f>IF(Ecommerce_Sales[[#This Row],[Delivery_Time_Days]]&gt;7,"Delay",IF(Ecommerce_Sales[[#This Row],[Delivery_Time_Days]] = 0,"No delivery",IF(Ecommerce_Sales[[#This Row],[Delivery_Time_Days]]&lt;=7,"On-time")))</f>
        <v>On-time</v>
      </c>
      <c r="V4466" s="7">
        <f>Ecommerce_Sales[[#This Row],[Profit]]/Ecommerce_Sales[[#This Row],[Total_Price]]</f>
        <v>0.15013404825737264</v>
      </c>
      <c r="W4466" s="3">
        <v>56</v>
      </c>
      <c r="X4466" s="3"/>
    </row>
    <row r="4467" spans="1:24" x14ac:dyDescent="0.25">
      <c r="A4467" s="1" t="s">
        <v>10960</v>
      </c>
      <c r="B4467" s="1" t="s">
        <v>1601</v>
      </c>
      <c r="C4467" s="1" t="s">
        <v>1602</v>
      </c>
      <c r="D4467" s="1" t="s">
        <v>2605</v>
      </c>
      <c r="E4467" s="1" t="s">
        <v>1966</v>
      </c>
      <c r="F4467" s="2">
        <v>45234</v>
      </c>
      <c r="G4467" s="2">
        <v>45260</v>
      </c>
      <c r="H4467" s="2" t="str">
        <f>TEXT(Ecommerce_Sales[[#This Row],[Order_Date]],"mmmm")</f>
        <v>November</v>
      </c>
      <c r="I4467" s="2" t="str">
        <f>TEXT(Ecommerce_Sales[[#This Row],[Order_Date]],"yyyy")</f>
        <v>2023</v>
      </c>
      <c r="J4467" s="2" t="str">
        <f>TEXT(Ecommerce_Sales[[#This Row],[Order_Date]],"mmmm")</f>
        <v>November</v>
      </c>
      <c r="K4467" s="1" t="s">
        <v>1947</v>
      </c>
      <c r="L4467" s="1" t="s">
        <v>10961</v>
      </c>
      <c r="M4467" s="1" t="s">
        <v>1963</v>
      </c>
      <c r="N4467" s="1" t="s">
        <v>1957</v>
      </c>
      <c r="O4467" s="3">
        <v>58</v>
      </c>
      <c r="P4467">
        <v>1</v>
      </c>
      <c r="Q4467" s="3">
        <v>58</v>
      </c>
      <c r="R4467" s="1" t="s">
        <v>1958</v>
      </c>
      <c r="S4467" s="3">
        <v>4</v>
      </c>
      <c r="T4467">
        <v>10</v>
      </c>
      <c r="U4467" t="str">
        <f>IF(Ecommerce_Sales[[#This Row],[Delivery_Time_Days]]&gt;7,"Delay",IF(Ecommerce_Sales[[#This Row],[Delivery_Time_Days]] = 0,"No delivery",IF(Ecommerce_Sales[[#This Row],[Delivery_Time_Days]]&lt;=7,"On-time")))</f>
        <v>Delay</v>
      </c>
      <c r="V4467" s="7">
        <f>Ecommerce_Sales[[#This Row],[Profit]]/Ecommerce_Sales[[#This Row],[Total_Price]]</f>
        <v>0.15517241379310345</v>
      </c>
      <c r="W4467" s="3">
        <v>9</v>
      </c>
      <c r="X4467" s="3"/>
    </row>
    <row r="4468" spans="1:24" x14ac:dyDescent="0.25">
      <c r="A4468" s="1" t="s">
        <v>10962</v>
      </c>
      <c r="B4468" s="1" t="s">
        <v>1487</v>
      </c>
      <c r="C4468" s="1" t="s">
        <v>1488</v>
      </c>
      <c r="D4468" s="1" t="s">
        <v>10094</v>
      </c>
      <c r="E4468" s="1" t="s">
        <v>1954</v>
      </c>
      <c r="F4468" s="2">
        <v>45444</v>
      </c>
      <c r="G4468" s="2">
        <v>45262</v>
      </c>
      <c r="H4468" s="2" t="str">
        <f>TEXT(Ecommerce_Sales[[#This Row],[Order_Date]],"mmmm")</f>
        <v>December</v>
      </c>
      <c r="I4468" s="2" t="str">
        <f>TEXT(Ecommerce_Sales[[#This Row],[Order_Date]],"yyyy")</f>
        <v>2023</v>
      </c>
      <c r="J4468" s="2" t="str">
        <f>TEXT(Ecommerce_Sales[[#This Row],[Order_Date]],"mmmm")</f>
        <v>December</v>
      </c>
      <c r="K4468" s="1" t="s">
        <v>1947</v>
      </c>
      <c r="L4468" s="1" t="s">
        <v>10963</v>
      </c>
      <c r="M4468" s="1" t="s">
        <v>2065</v>
      </c>
      <c r="N4468" s="1" t="s">
        <v>1978</v>
      </c>
      <c r="O4468" s="3">
        <v>740</v>
      </c>
      <c r="P4468">
        <v>6</v>
      </c>
      <c r="Q4468" s="3">
        <v>4439</v>
      </c>
      <c r="R4468" s="1" t="s">
        <v>1958</v>
      </c>
      <c r="S4468" s="3">
        <v>436</v>
      </c>
      <c r="T4468">
        <v>9</v>
      </c>
      <c r="U4468" t="str">
        <f>IF(Ecommerce_Sales[[#This Row],[Delivery_Time_Days]]&gt;7,"Delay",IF(Ecommerce_Sales[[#This Row],[Delivery_Time_Days]] = 0,"No delivery",IF(Ecommerce_Sales[[#This Row],[Delivery_Time_Days]]&lt;=7,"On-time")))</f>
        <v>Delay</v>
      </c>
      <c r="V4468" s="7">
        <f>Ecommerce_Sales[[#This Row],[Profit]]/Ecommerce_Sales[[#This Row],[Total_Price]]</f>
        <v>0.35007884658706917</v>
      </c>
      <c r="W4468" s="3">
        <v>1554</v>
      </c>
      <c r="X4468" s="3"/>
    </row>
    <row r="4469" spans="1:24" x14ac:dyDescent="0.25">
      <c r="A4469" s="1" t="s">
        <v>10964</v>
      </c>
      <c r="B4469" s="1" t="s">
        <v>1217</v>
      </c>
      <c r="C4469" s="1" t="s">
        <v>1218</v>
      </c>
      <c r="D4469" s="1" t="s">
        <v>3999</v>
      </c>
      <c r="E4469" s="1" t="s">
        <v>1954</v>
      </c>
      <c r="F4469" s="2">
        <v>44999</v>
      </c>
      <c r="G4469" s="2">
        <v>44986</v>
      </c>
      <c r="H4469" s="2" t="str">
        <f>TEXT(Ecommerce_Sales[[#This Row],[Order_Date]],"mmmm")</f>
        <v>March</v>
      </c>
      <c r="I4469" s="2" t="str">
        <f>TEXT(Ecommerce_Sales[[#This Row],[Order_Date]],"yyyy")</f>
        <v>2023</v>
      </c>
      <c r="J4469" s="2" t="str">
        <f>TEXT(Ecommerce_Sales[[#This Row],[Order_Date]],"mmmm")</f>
        <v>March</v>
      </c>
      <c r="K4469" s="1" t="s">
        <v>1947</v>
      </c>
      <c r="L4469" s="1" t="s">
        <v>4381</v>
      </c>
      <c r="M4469" s="1" t="s">
        <v>2054</v>
      </c>
      <c r="N4469" s="1" t="s">
        <v>1957</v>
      </c>
      <c r="O4469" s="3">
        <v>486</v>
      </c>
      <c r="P4469">
        <v>3</v>
      </c>
      <c r="Q4469" s="3">
        <v>1458</v>
      </c>
      <c r="R4469" s="1" t="s">
        <v>1958</v>
      </c>
      <c r="S4469" s="3">
        <v>86</v>
      </c>
      <c r="T4469">
        <v>3</v>
      </c>
      <c r="U4469" t="str">
        <f>IF(Ecommerce_Sales[[#This Row],[Delivery_Time_Days]]&gt;7,"Delay",IF(Ecommerce_Sales[[#This Row],[Delivery_Time_Days]] = 0,"No delivery",IF(Ecommerce_Sales[[#This Row],[Delivery_Time_Days]]&lt;=7,"On-time")))</f>
        <v>On-time</v>
      </c>
      <c r="V4469" s="7">
        <f>Ecommerce_Sales[[#This Row],[Profit]]/Ecommerce_Sales[[#This Row],[Total_Price]]</f>
        <v>0.15020576131687244</v>
      </c>
      <c r="W4469" s="3">
        <v>219</v>
      </c>
      <c r="X4469" s="3"/>
    </row>
    <row r="4470" spans="1:24" x14ac:dyDescent="0.25">
      <c r="A4470" s="1" t="s">
        <v>10965</v>
      </c>
      <c r="B4470" s="1" t="s">
        <v>436</v>
      </c>
      <c r="C4470" s="1" t="s">
        <v>437</v>
      </c>
      <c r="D4470" s="1" t="s">
        <v>3501</v>
      </c>
      <c r="E4470" s="1" t="s">
        <v>1981</v>
      </c>
      <c r="F4470" s="2">
        <v>44987</v>
      </c>
      <c r="G4470" s="2">
        <v>44944</v>
      </c>
      <c r="H4470" s="2" t="str">
        <f>TEXT(Ecommerce_Sales[[#This Row],[Order_Date]],"mmmm")</f>
        <v>January</v>
      </c>
      <c r="I4470" s="2" t="str">
        <f>TEXT(Ecommerce_Sales[[#This Row],[Order_Date]],"yyyy")</f>
        <v>2023</v>
      </c>
      <c r="J4470" s="2" t="str">
        <f>TEXT(Ecommerce_Sales[[#This Row],[Order_Date]],"mmmm")</f>
        <v>January</v>
      </c>
      <c r="K4470" s="1" t="s">
        <v>1947</v>
      </c>
      <c r="L4470" s="1" t="s">
        <v>10083</v>
      </c>
      <c r="M4470" s="1" t="s">
        <v>1972</v>
      </c>
      <c r="N4470" s="1" t="s">
        <v>1973</v>
      </c>
      <c r="O4470" s="3">
        <v>396</v>
      </c>
      <c r="P4470">
        <v>1</v>
      </c>
      <c r="Q4470" s="3">
        <v>396</v>
      </c>
      <c r="R4470" s="1" t="s">
        <v>1951</v>
      </c>
      <c r="S4470" s="3">
        <v>56</v>
      </c>
      <c r="T4470">
        <v>6</v>
      </c>
      <c r="U4470" t="str">
        <f>IF(Ecommerce_Sales[[#This Row],[Delivery_Time_Days]]&gt;7,"Delay",IF(Ecommerce_Sales[[#This Row],[Delivery_Time_Days]] = 0,"No delivery",IF(Ecommerce_Sales[[#This Row],[Delivery_Time_Days]]&lt;=7,"On-time")))</f>
        <v>On-time</v>
      </c>
      <c r="V4470" s="7">
        <f>Ecommerce_Sales[[#This Row],[Profit]]/Ecommerce_Sales[[#This Row],[Total_Price]]</f>
        <v>0.3005050505050505</v>
      </c>
      <c r="W4470" s="3">
        <v>119</v>
      </c>
      <c r="X4470" s="3"/>
    </row>
    <row r="4471" spans="1:24" x14ac:dyDescent="0.25">
      <c r="A4471" s="1" t="s">
        <v>10966</v>
      </c>
      <c r="B4471" s="1" t="s">
        <v>292</v>
      </c>
      <c r="C4471" s="1" t="s">
        <v>293</v>
      </c>
      <c r="D4471" s="1" t="s">
        <v>3342</v>
      </c>
      <c r="E4471" s="1" t="s">
        <v>1954</v>
      </c>
      <c r="F4471" s="2">
        <v>45009</v>
      </c>
      <c r="G4471" s="2">
        <v>45569</v>
      </c>
      <c r="H4471" s="2" t="str">
        <f>TEXT(Ecommerce_Sales[[#This Row],[Order_Date]],"mmmm")</f>
        <v>October</v>
      </c>
      <c r="I4471" s="2" t="str">
        <f>TEXT(Ecommerce_Sales[[#This Row],[Order_Date]],"yyyy")</f>
        <v>2024</v>
      </c>
      <c r="J4471" s="2" t="str">
        <f>TEXT(Ecommerce_Sales[[#This Row],[Order_Date]],"mmmm")</f>
        <v>October</v>
      </c>
      <c r="K4471" s="1" t="s">
        <v>1947</v>
      </c>
      <c r="L4471" s="1" t="s">
        <v>10967</v>
      </c>
      <c r="M4471" s="1" t="s">
        <v>2072</v>
      </c>
      <c r="N4471" s="1" t="s">
        <v>1950</v>
      </c>
      <c r="O4471" s="3">
        <v>136</v>
      </c>
      <c r="P4471">
        <v>4</v>
      </c>
      <c r="Q4471" s="3">
        <v>542</v>
      </c>
      <c r="R4471" s="1" t="s">
        <v>1958</v>
      </c>
      <c r="S4471" s="3">
        <v>74</v>
      </c>
      <c r="T4471">
        <v>4</v>
      </c>
      <c r="U4471" t="str">
        <f>IF(Ecommerce_Sales[[#This Row],[Delivery_Time_Days]]&gt;7,"Delay",IF(Ecommerce_Sales[[#This Row],[Delivery_Time_Days]] = 0,"No delivery",IF(Ecommerce_Sales[[#This Row],[Delivery_Time_Days]]&lt;=7,"On-time")))</f>
        <v>On-time</v>
      </c>
      <c r="V4471" s="7">
        <f>Ecommerce_Sales[[#This Row],[Profit]]/Ecommerce_Sales[[#This Row],[Total_Price]]</f>
        <v>0.40036900369003692</v>
      </c>
      <c r="W4471" s="3">
        <v>217</v>
      </c>
      <c r="X4471" s="3"/>
    </row>
    <row r="4472" spans="1:24" x14ac:dyDescent="0.25">
      <c r="A4472" s="1" t="s">
        <v>10968</v>
      </c>
      <c r="B4472" s="1" t="s">
        <v>226</v>
      </c>
      <c r="C4472" s="1" t="s">
        <v>227</v>
      </c>
      <c r="D4472" s="1" t="s">
        <v>4833</v>
      </c>
      <c r="E4472" s="1" t="s">
        <v>2005</v>
      </c>
      <c r="F4472" s="2">
        <v>45318</v>
      </c>
      <c r="G4472" s="2">
        <v>45630</v>
      </c>
      <c r="H4472" s="2" t="str">
        <f>TEXT(Ecommerce_Sales[[#This Row],[Order_Date]],"mmmm")</f>
        <v>December</v>
      </c>
      <c r="I4472" s="2" t="str">
        <f>TEXT(Ecommerce_Sales[[#This Row],[Order_Date]],"yyyy")</f>
        <v>2024</v>
      </c>
      <c r="J4472" s="2" t="str">
        <f>TEXT(Ecommerce_Sales[[#This Row],[Order_Date]],"mmmm")</f>
        <v>December</v>
      </c>
      <c r="K4472" s="1" t="s">
        <v>1986</v>
      </c>
      <c r="L4472" s="1" t="s">
        <v>10969</v>
      </c>
      <c r="M4472" s="1" t="s">
        <v>1949</v>
      </c>
      <c r="N4472" s="1" t="s">
        <v>1950</v>
      </c>
      <c r="O4472" s="3">
        <v>957</v>
      </c>
      <c r="P4472">
        <v>4</v>
      </c>
      <c r="Q4472" s="3">
        <v>3829</v>
      </c>
      <c r="R4472" s="1" t="s">
        <v>1951</v>
      </c>
      <c r="S4472" s="3">
        <v>464</v>
      </c>
      <c r="U4472" t="str">
        <f>IF(Ecommerce_Sales[[#This Row],[Delivery_Time_Days]]&gt;7,"Delay",IF(Ecommerce_Sales[[#This Row],[Delivery_Time_Days]] = 0,"No delivery",IF(Ecommerce_Sales[[#This Row],[Delivery_Time_Days]]&lt;=7,"On-time")))</f>
        <v>No delivery</v>
      </c>
      <c r="V4472" s="7">
        <f>Ecommerce_Sales[[#This Row],[Profit]]/Ecommerce_Sales[[#This Row],[Total_Price]]</f>
        <v>0.39984330112300864</v>
      </c>
      <c r="W4472" s="3">
        <v>1531</v>
      </c>
      <c r="X4472" s="3"/>
    </row>
    <row r="4473" spans="1:24" x14ac:dyDescent="0.25">
      <c r="A4473" s="1" t="s">
        <v>10970</v>
      </c>
      <c r="B4473" s="1" t="s">
        <v>1081</v>
      </c>
      <c r="C4473" s="1" t="s">
        <v>1082</v>
      </c>
      <c r="D4473" s="1" t="s">
        <v>2813</v>
      </c>
      <c r="E4473" s="1" t="s">
        <v>1966</v>
      </c>
      <c r="F4473" s="2">
        <v>45475</v>
      </c>
      <c r="G4473" s="2">
        <v>45150</v>
      </c>
      <c r="H4473" s="2" t="str">
        <f>TEXT(Ecommerce_Sales[[#This Row],[Order_Date]],"mmmm")</f>
        <v>August</v>
      </c>
      <c r="I4473" s="2" t="str">
        <f>TEXT(Ecommerce_Sales[[#This Row],[Order_Date]],"yyyy")</f>
        <v>2023</v>
      </c>
      <c r="J4473" s="2" t="str">
        <f>TEXT(Ecommerce_Sales[[#This Row],[Order_Date]],"mmmm")</f>
        <v>August</v>
      </c>
      <c r="K4473" s="1" t="s">
        <v>1947</v>
      </c>
      <c r="L4473" s="1" t="s">
        <v>4096</v>
      </c>
      <c r="M4473" s="1" t="s">
        <v>2026</v>
      </c>
      <c r="N4473" s="1" t="s">
        <v>1978</v>
      </c>
      <c r="O4473" s="3">
        <v>670</v>
      </c>
      <c r="P4473">
        <v>1</v>
      </c>
      <c r="Q4473" s="3">
        <v>670</v>
      </c>
      <c r="R4473" s="1" t="s">
        <v>1951</v>
      </c>
      <c r="S4473" s="3">
        <v>96</v>
      </c>
      <c r="T4473">
        <v>6</v>
      </c>
      <c r="U4473" t="str">
        <f>IF(Ecommerce_Sales[[#This Row],[Delivery_Time_Days]]&gt;7,"Delay",IF(Ecommerce_Sales[[#This Row],[Delivery_Time_Days]] = 0,"No delivery",IF(Ecommerce_Sales[[#This Row],[Delivery_Time_Days]]&lt;=7,"On-time")))</f>
        <v>On-time</v>
      </c>
      <c r="V4473" s="7">
        <f>Ecommerce_Sales[[#This Row],[Profit]]/Ecommerce_Sales[[#This Row],[Total_Price]]</f>
        <v>0.35074626865671643</v>
      </c>
      <c r="W4473" s="3">
        <v>235</v>
      </c>
      <c r="X4473" s="3"/>
    </row>
    <row r="4474" spans="1:24" x14ac:dyDescent="0.25">
      <c r="A4474" s="1" t="s">
        <v>10971</v>
      </c>
      <c r="B4474" s="1" t="s">
        <v>42</v>
      </c>
      <c r="C4474" s="1" t="s">
        <v>43</v>
      </c>
      <c r="D4474" s="1" t="s">
        <v>2810</v>
      </c>
      <c r="E4474" s="1" t="s">
        <v>1946</v>
      </c>
      <c r="F4474" s="2">
        <v>45184</v>
      </c>
      <c r="G4474" s="2">
        <v>44948</v>
      </c>
      <c r="H4474" s="2" t="str">
        <f>TEXT(Ecommerce_Sales[[#This Row],[Order_Date]],"mmmm")</f>
        <v>January</v>
      </c>
      <c r="I4474" s="2" t="str">
        <f>TEXT(Ecommerce_Sales[[#This Row],[Order_Date]],"yyyy")</f>
        <v>2023</v>
      </c>
      <c r="J4474" s="2" t="str">
        <f>TEXT(Ecommerce_Sales[[#This Row],[Order_Date]],"mmmm")</f>
        <v>January</v>
      </c>
      <c r="K4474" s="1" t="s">
        <v>1992</v>
      </c>
      <c r="L4474" s="1" t="s">
        <v>10972</v>
      </c>
      <c r="M4474" s="1" t="s">
        <v>2247</v>
      </c>
      <c r="N4474" s="1" t="s">
        <v>1957</v>
      </c>
      <c r="O4474" s="3">
        <v>814</v>
      </c>
      <c r="P4474">
        <v>1</v>
      </c>
      <c r="Q4474" s="3">
        <v>814</v>
      </c>
      <c r="R4474" s="1" t="s">
        <v>1958</v>
      </c>
      <c r="S4474" s="3">
        <v>48</v>
      </c>
      <c r="U4474" t="str">
        <f>IF(Ecommerce_Sales[[#This Row],[Delivery_Time_Days]]&gt;7,"Delay",IF(Ecommerce_Sales[[#This Row],[Delivery_Time_Days]] = 0,"No delivery",IF(Ecommerce_Sales[[#This Row],[Delivery_Time_Days]]&lt;=7,"On-time")))</f>
        <v>No delivery</v>
      </c>
      <c r="V4474" s="7">
        <f>Ecommerce_Sales[[#This Row],[Profit]]/Ecommerce_Sales[[#This Row],[Total_Price]]</f>
        <v>0.14987714987714987</v>
      </c>
      <c r="W4474" s="3">
        <v>122</v>
      </c>
      <c r="X4474" s="3"/>
    </row>
    <row r="4475" spans="1:24" x14ac:dyDescent="0.25">
      <c r="A4475" s="1" t="s">
        <v>10973</v>
      </c>
      <c r="B4475" s="1" t="s">
        <v>74</v>
      </c>
      <c r="C4475" s="1" t="s">
        <v>75</v>
      </c>
      <c r="D4475" s="1" t="s">
        <v>2747</v>
      </c>
      <c r="E4475" s="1" t="s">
        <v>1946</v>
      </c>
      <c r="F4475" s="2">
        <v>45007</v>
      </c>
      <c r="G4475" s="2">
        <v>45507</v>
      </c>
      <c r="H4475" s="2" t="str">
        <f>TEXT(Ecommerce_Sales[[#This Row],[Order_Date]],"mmmm")</f>
        <v>August</v>
      </c>
      <c r="I4475" s="2" t="str">
        <f>TEXT(Ecommerce_Sales[[#This Row],[Order_Date]],"yyyy")</f>
        <v>2024</v>
      </c>
      <c r="J4475" s="2" t="str">
        <f>TEXT(Ecommerce_Sales[[#This Row],[Order_Date]],"mmmm")</f>
        <v>August</v>
      </c>
      <c r="K4475" s="1" t="s">
        <v>1947</v>
      </c>
      <c r="L4475" s="1" t="s">
        <v>9048</v>
      </c>
      <c r="M4475" s="1" t="s">
        <v>1963</v>
      </c>
      <c r="N4475" s="1" t="s">
        <v>1957</v>
      </c>
      <c r="O4475" s="3">
        <v>737</v>
      </c>
      <c r="P4475">
        <v>2</v>
      </c>
      <c r="Q4475" s="3">
        <v>1475</v>
      </c>
      <c r="R4475" s="1" t="s">
        <v>1951</v>
      </c>
      <c r="S4475" s="3">
        <v>190</v>
      </c>
      <c r="T4475">
        <v>4</v>
      </c>
      <c r="U4475" t="str">
        <f>IF(Ecommerce_Sales[[#This Row],[Delivery_Time_Days]]&gt;7,"Delay",IF(Ecommerce_Sales[[#This Row],[Delivery_Time_Days]] = 0,"No delivery",IF(Ecommerce_Sales[[#This Row],[Delivery_Time_Days]]&lt;=7,"On-time")))</f>
        <v>On-time</v>
      </c>
      <c r="V4475" s="7">
        <f>Ecommerce_Sales[[#This Row],[Profit]]/Ecommerce_Sales[[#This Row],[Total_Price]]</f>
        <v>0.14983050847457627</v>
      </c>
      <c r="W4475" s="3">
        <v>221</v>
      </c>
      <c r="X4475" s="3"/>
    </row>
    <row r="4476" spans="1:24" x14ac:dyDescent="0.25">
      <c r="A4476" s="1" t="s">
        <v>10974</v>
      </c>
      <c r="B4476" s="1" t="s">
        <v>1215</v>
      </c>
      <c r="C4476" s="1" t="s">
        <v>1216</v>
      </c>
      <c r="D4476" s="1" t="s">
        <v>3272</v>
      </c>
      <c r="E4476" s="1" t="s">
        <v>1981</v>
      </c>
      <c r="F4476" s="2">
        <v>45446</v>
      </c>
      <c r="G4476" s="2">
        <v>45053</v>
      </c>
      <c r="H4476" s="2" t="str">
        <f>TEXT(Ecommerce_Sales[[#This Row],[Order_Date]],"mmmm")</f>
        <v>May</v>
      </c>
      <c r="I4476" s="2" t="str">
        <f>TEXT(Ecommerce_Sales[[#This Row],[Order_Date]],"yyyy")</f>
        <v>2023</v>
      </c>
      <c r="J4476" s="2" t="str">
        <f>TEXT(Ecommerce_Sales[[#This Row],[Order_Date]],"mmmm")</f>
        <v>May</v>
      </c>
      <c r="K4476" s="1" t="s">
        <v>1947</v>
      </c>
      <c r="L4476" s="1" t="s">
        <v>10975</v>
      </c>
      <c r="M4476" s="1" t="s">
        <v>2047</v>
      </c>
      <c r="N4476" s="1" t="s">
        <v>1989</v>
      </c>
      <c r="O4476" s="3">
        <v>266</v>
      </c>
      <c r="P4476">
        <v>1</v>
      </c>
      <c r="Q4476" s="3">
        <v>266</v>
      </c>
      <c r="R4476" s="1" t="s">
        <v>2012</v>
      </c>
      <c r="S4476" s="3">
        <v>36</v>
      </c>
      <c r="T4476">
        <v>3</v>
      </c>
      <c r="U4476" t="str">
        <f>IF(Ecommerce_Sales[[#This Row],[Delivery_Time_Days]]&gt;7,"Delay",IF(Ecommerce_Sales[[#This Row],[Delivery_Time_Days]] = 0,"No delivery",IF(Ecommerce_Sales[[#This Row],[Delivery_Time_Days]]&lt;=7,"On-time")))</f>
        <v>On-time</v>
      </c>
      <c r="V4476" s="7">
        <f>Ecommerce_Sales[[#This Row],[Profit]]/Ecommerce_Sales[[#This Row],[Total_Price]]</f>
        <v>0.24812030075187969</v>
      </c>
      <c r="W4476" s="3">
        <v>66</v>
      </c>
      <c r="X4476" s="3"/>
    </row>
    <row r="4477" spans="1:24" x14ac:dyDescent="0.25">
      <c r="A4477" s="1" t="s">
        <v>10976</v>
      </c>
      <c r="B4477" s="1" t="s">
        <v>100</v>
      </c>
      <c r="C4477" s="1" t="s">
        <v>101</v>
      </c>
      <c r="D4477" s="1" t="s">
        <v>2112</v>
      </c>
      <c r="E4477" s="1" t="s">
        <v>2005</v>
      </c>
      <c r="F4477" s="2">
        <v>45206</v>
      </c>
      <c r="G4477" s="2">
        <v>45349</v>
      </c>
      <c r="H4477" s="2" t="str">
        <f>TEXT(Ecommerce_Sales[[#This Row],[Order_Date]],"mmmm")</f>
        <v>February</v>
      </c>
      <c r="I4477" s="2" t="str">
        <f>TEXT(Ecommerce_Sales[[#This Row],[Order_Date]],"yyyy")</f>
        <v>2024</v>
      </c>
      <c r="J4477" s="2" t="str">
        <f>TEXT(Ecommerce_Sales[[#This Row],[Order_Date]],"mmmm")</f>
        <v>February</v>
      </c>
      <c r="K4477" s="1" t="s">
        <v>1947</v>
      </c>
      <c r="L4477" s="1" t="s">
        <v>10977</v>
      </c>
      <c r="M4477" s="1" t="s">
        <v>1956</v>
      </c>
      <c r="N4477" s="1" t="s">
        <v>1957</v>
      </c>
      <c r="O4477" s="3">
        <v>801</v>
      </c>
      <c r="P4477">
        <v>1</v>
      </c>
      <c r="Q4477" s="3">
        <v>801</v>
      </c>
      <c r="R4477" s="1" t="s">
        <v>1958</v>
      </c>
      <c r="S4477" s="3">
        <v>79</v>
      </c>
      <c r="T4477">
        <v>2</v>
      </c>
      <c r="U4477" t="str">
        <f>IF(Ecommerce_Sales[[#This Row],[Delivery_Time_Days]]&gt;7,"Delay",IF(Ecommerce_Sales[[#This Row],[Delivery_Time_Days]] = 0,"No delivery",IF(Ecommerce_Sales[[#This Row],[Delivery_Time_Days]]&lt;=7,"On-time")))</f>
        <v>On-time</v>
      </c>
      <c r="V4477" s="7">
        <f>Ecommerce_Sales[[#This Row],[Profit]]/Ecommerce_Sales[[#This Row],[Total_Price]]</f>
        <v>0.14981273408239701</v>
      </c>
      <c r="W4477" s="3">
        <v>120</v>
      </c>
      <c r="X4477" s="3"/>
    </row>
    <row r="4478" spans="1:24" x14ac:dyDescent="0.25">
      <c r="A4478" s="1" t="s">
        <v>10978</v>
      </c>
      <c r="B4478" s="1" t="s">
        <v>162</v>
      </c>
      <c r="C4478" s="1" t="s">
        <v>163</v>
      </c>
      <c r="D4478" s="1" t="s">
        <v>6538</v>
      </c>
      <c r="E4478" s="1" t="s">
        <v>1996</v>
      </c>
      <c r="F4478" s="2">
        <v>45372</v>
      </c>
      <c r="G4478" s="2">
        <v>45639</v>
      </c>
      <c r="H4478" s="2" t="str">
        <f>TEXT(Ecommerce_Sales[[#This Row],[Order_Date]],"mmmm")</f>
        <v>December</v>
      </c>
      <c r="I4478" s="2" t="str">
        <f>TEXT(Ecommerce_Sales[[#This Row],[Order_Date]],"yyyy")</f>
        <v>2024</v>
      </c>
      <c r="J4478" s="2" t="str">
        <f>TEXT(Ecommerce_Sales[[#This Row],[Order_Date]],"mmmm")</f>
        <v>December</v>
      </c>
      <c r="K4478" s="1" t="s">
        <v>1947</v>
      </c>
      <c r="L4478" s="1" t="s">
        <v>10979</v>
      </c>
      <c r="M4478" s="1" t="s">
        <v>1988</v>
      </c>
      <c r="N4478" s="1" t="s">
        <v>1989</v>
      </c>
      <c r="O4478" s="3">
        <v>1089</v>
      </c>
      <c r="P4478">
        <v>8</v>
      </c>
      <c r="Q4478" s="3">
        <v>8716</v>
      </c>
      <c r="R4478" s="1" t="s">
        <v>1951</v>
      </c>
      <c r="S4478" s="3">
        <v>850</v>
      </c>
      <c r="T4478">
        <v>10</v>
      </c>
      <c r="U4478" t="str">
        <f>IF(Ecommerce_Sales[[#This Row],[Delivery_Time_Days]]&gt;7,"Delay",IF(Ecommerce_Sales[[#This Row],[Delivery_Time_Days]] = 0,"No delivery",IF(Ecommerce_Sales[[#This Row],[Delivery_Time_Days]]&lt;=7,"On-time")))</f>
        <v>Delay</v>
      </c>
      <c r="V4478" s="7">
        <f>Ecommerce_Sales[[#This Row],[Profit]]/Ecommerce_Sales[[#This Row],[Total_Price]]</f>
        <v>0.25</v>
      </c>
      <c r="W4478" s="3">
        <v>2179</v>
      </c>
      <c r="X4478" s="3"/>
    </row>
    <row r="4479" spans="1:24" x14ac:dyDescent="0.25">
      <c r="A4479" s="1" t="s">
        <v>10980</v>
      </c>
      <c r="B4479" s="1" t="s">
        <v>150</v>
      </c>
      <c r="C4479" s="1" t="s">
        <v>151</v>
      </c>
      <c r="D4479" s="1" t="s">
        <v>2416</v>
      </c>
      <c r="E4479" s="1" t="s">
        <v>1961</v>
      </c>
      <c r="F4479" s="2">
        <v>45431</v>
      </c>
      <c r="G4479" s="2">
        <v>45335</v>
      </c>
      <c r="H4479" s="2" t="str">
        <f>TEXT(Ecommerce_Sales[[#This Row],[Order_Date]],"mmmm")</f>
        <v>February</v>
      </c>
      <c r="I4479" s="2" t="str">
        <f>TEXT(Ecommerce_Sales[[#This Row],[Order_Date]],"yyyy")</f>
        <v>2024</v>
      </c>
      <c r="J4479" s="2" t="str">
        <f>TEXT(Ecommerce_Sales[[#This Row],[Order_Date]],"mmmm")</f>
        <v>February</v>
      </c>
      <c r="K4479" s="1" t="s">
        <v>1947</v>
      </c>
      <c r="L4479" s="1" t="s">
        <v>10981</v>
      </c>
      <c r="M4479" s="1" t="s">
        <v>1983</v>
      </c>
      <c r="N4479" s="1" t="s">
        <v>1950</v>
      </c>
      <c r="O4479" s="3">
        <v>441</v>
      </c>
      <c r="P4479">
        <v>3</v>
      </c>
      <c r="Q4479" s="3">
        <v>1322</v>
      </c>
      <c r="R4479" s="1" t="s">
        <v>1951</v>
      </c>
      <c r="S4479" s="3">
        <v>83</v>
      </c>
      <c r="T4479">
        <v>7</v>
      </c>
      <c r="U4479" t="str">
        <f>IF(Ecommerce_Sales[[#This Row],[Delivery_Time_Days]]&gt;7,"Delay",IF(Ecommerce_Sales[[#This Row],[Delivery_Time_Days]] = 0,"No delivery",IF(Ecommerce_Sales[[#This Row],[Delivery_Time_Days]]&lt;=7,"On-time")))</f>
        <v>On-time</v>
      </c>
      <c r="V4479" s="7">
        <f>Ecommerce_Sales[[#This Row],[Profit]]/Ecommerce_Sales[[#This Row],[Total_Price]]</f>
        <v>0.4001512859304085</v>
      </c>
      <c r="W4479" s="3">
        <v>529</v>
      </c>
      <c r="X4479" s="3"/>
    </row>
    <row r="4480" spans="1:24" x14ac:dyDescent="0.25">
      <c r="A4480" s="1" t="s">
        <v>10982</v>
      </c>
      <c r="B4480" s="1" t="s">
        <v>32</v>
      </c>
      <c r="C4480" s="1" t="s">
        <v>957</v>
      </c>
      <c r="D4480" s="1" t="s">
        <v>5343</v>
      </c>
      <c r="E4480" s="1" t="s">
        <v>1966</v>
      </c>
      <c r="F4480" s="2">
        <v>45375</v>
      </c>
      <c r="G4480" s="2">
        <v>45398</v>
      </c>
      <c r="H4480" s="2" t="str">
        <f>TEXT(Ecommerce_Sales[[#This Row],[Order_Date]],"mmmm")</f>
        <v>April</v>
      </c>
      <c r="I4480" s="2" t="str">
        <f>TEXT(Ecommerce_Sales[[#This Row],[Order_Date]],"yyyy")</f>
        <v>2024</v>
      </c>
      <c r="J4480" s="2" t="str">
        <f>TEXT(Ecommerce_Sales[[#This Row],[Order_Date]],"mmmm")</f>
        <v>April</v>
      </c>
      <c r="K4480" s="1" t="s">
        <v>1947</v>
      </c>
      <c r="L4480" s="1" t="s">
        <v>10983</v>
      </c>
      <c r="M4480" s="1" t="s">
        <v>2058</v>
      </c>
      <c r="N4480" s="1" t="s">
        <v>1950</v>
      </c>
      <c r="O4480" s="3">
        <v>1035</v>
      </c>
      <c r="P4480">
        <v>3</v>
      </c>
      <c r="Q4480" s="3">
        <v>3105</v>
      </c>
      <c r="R4480" s="1" t="s">
        <v>1951</v>
      </c>
      <c r="S4480" s="3">
        <v>267</v>
      </c>
      <c r="T4480">
        <v>8</v>
      </c>
      <c r="U4480" t="str">
        <f>IF(Ecommerce_Sales[[#This Row],[Delivery_Time_Days]]&gt;7,"Delay",IF(Ecommerce_Sales[[#This Row],[Delivery_Time_Days]] = 0,"No delivery",IF(Ecommerce_Sales[[#This Row],[Delivery_Time_Days]]&lt;=7,"On-time")))</f>
        <v>Delay</v>
      </c>
      <c r="V4480" s="7">
        <f>Ecommerce_Sales[[#This Row],[Profit]]/Ecommerce_Sales[[#This Row],[Total_Price]]</f>
        <v>0.4</v>
      </c>
      <c r="W4480" s="3">
        <v>1242</v>
      </c>
      <c r="X4480" s="3"/>
    </row>
    <row r="4481" spans="1:24" x14ac:dyDescent="0.25">
      <c r="A4481" s="1" t="s">
        <v>10984</v>
      </c>
      <c r="B4481" s="1" t="s">
        <v>501</v>
      </c>
      <c r="C4481" s="1" t="s">
        <v>502</v>
      </c>
      <c r="D4481" s="1" t="s">
        <v>4661</v>
      </c>
      <c r="E4481" s="1" t="s">
        <v>1996</v>
      </c>
      <c r="F4481" s="2">
        <v>45370</v>
      </c>
      <c r="G4481" s="2">
        <v>45446</v>
      </c>
      <c r="H4481" s="2" t="str">
        <f>TEXT(Ecommerce_Sales[[#This Row],[Order_Date]],"mmmm")</f>
        <v>June</v>
      </c>
      <c r="I4481" s="2" t="str">
        <f>TEXT(Ecommerce_Sales[[#This Row],[Order_Date]],"yyyy")</f>
        <v>2024</v>
      </c>
      <c r="J4481" s="2" t="str">
        <f>TEXT(Ecommerce_Sales[[#This Row],[Order_Date]],"mmmm")</f>
        <v>June</v>
      </c>
      <c r="K4481" s="1" t="s">
        <v>1947</v>
      </c>
      <c r="L4481" s="1" t="s">
        <v>10985</v>
      </c>
      <c r="M4481" s="1" t="s">
        <v>2047</v>
      </c>
      <c r="N4481" s="1" t="s">
        <v>1989</v>
      </c>
      <c r="O4481" s="3">
        <v>633</v>
      </c>
      <c r="P4481">
        <v>1</v>
      </c>
      <c r="Q4481" s="3">
        <v>633</v>
      </c>
      <c r="R4481" s="1" t="s">
        <v>1951</v>
      </c>
      <c r="S4481" s="3">
        <v>53</v>
      </c>
      <c r="T4481">
        <v>2</v>
      </c>
      <c r="U4481" t="str">
        <f>IF(Ecommerce_Sales[[#This Row],[Delivery_Time_Days]]&gt;7,"Delay",IF(Ecommerce_Sales[[#This Row],[Delivery_Time_Days]] = 0,"No delivery",IF(Ecommerce_Sales[[#This Row],[Delivery_Time_Days]]&lt;=7,"On-time")))</f>
        <v>On-time</v>
      </c>
      <c r="V4481" s="7">
        <f>Ecommerce_Sales[[#This Row],[Profit]]/Ecommerce_Sales[[#This Row],[Total_Price]]</f>
        <v>0.24960505529225907</v>
      </c>
      <c r="W4481" s="3">
        <v>158</v>
      </c>
      <c r="X4481" s="3"/>
    </row>
    <row r="4482" spans="1:24" x14ac:dyDescent="0.25">
      <c r="A4482" s="1" t="s">
        <v>10986</v>
      </c>
      <c r="B4482" s="1" t="s">
        <v>34</v>
      </c>
      <c r="C4482" s="1" t="s">
        <v>35</v>
      </c>
      <c r="D4482" s="1" t="s">
        <v>4580</v>
      </c>
      <c r="E4482" s="1" t="s">
        <v>1981</v>
      </c>
      <c r="F4482" s="2">
        <v>45327</v>
      </c>
      <c r="G4482" s="2">
        <v>45648</v>
      </c>
      <c r="H4482" s="2" t="str">
        <f>TEXT(Ecommerce_Sales[[#This Row],[Order_Date]],"mmmm")</f>
        <v>December</v>
      </c>
      <c r="I4482" s="2" t="str">
        <f>TEXT(Ecommerce_Sales[[#This Row],[Order_Date]],"yyyy")</f>
        <v>2024</v>
      </c>
      <c r="J4482" s="2" t="str">
        <f>TEXT(Ecommerce_Sales[[#This Row],[Order_Date]],"mmmm")</f>
        <v>December</v>
      </c>
      <c r="K4482" s="1" t="s">
        <v>1947</v>
      </c>
      <c r="L4482" s="1" t="s">
        <v>10987</v>
      </c>
      <c r="M4482" s="1" t="s">
        <v>1972</v>
      </c>
      <c r="N4482" s="1" t="s">
        <v>1973</v>
      </c>
      <c r="O4482" s="3">
        <v>925</v>
      </c>
      <c r="P4482">
        <v>6</v>
      </c>
      <c r="Q4482" s="3">
        <v>5550</v>
      </c>
      <c r="R4482" s="1" t="s">
        <v>1958</v>
      </c>
      <c r="S4482" s="3">
        <v>356</v>
      </c>
      <c r="T4482">
        <v>5</v>
      </c>
      <c r="U4482" t="str">
        <f>IF(Ecommerce_Sales[[#This Row],[Delivery_Time_Days]]&gt;7,"Delay",IF(Ecommerce_Sales[[#This Row],[Delivery_Time_Days]] = 0,"No delivery",IF(Ecommerce_Sales[[#This Row],[Delivery_Time_Days]]&lt;=7,"On-time")))</f>
        <v>On-time</v>
      </c>
      <c r="V4482" s="7">
        <f>Ecommerce_Sales[[#This Row],[Profit]]/Ecommerce_Sales[[#This Row],[Total_Price]]</f>
        <v>0.3</v>
      </c>
      <c r="W4482" s="3">
        <v>1665</v>
      </c>
      <c r="X4482" s="3"/>
    </row>
    <row r="4483" spans="1:24" x14ac:dyDescent="0.25">
      <c r="A4483" s="1" t="s">
        <v>10988</v>
      </c>
      <c r="B4483" s="1" t="s">
        <v>60</v>
      </c>
      <c r="C4483" s="1" t="s">
        <v>61</v>
      </c>
      <c r="D4483" s="1" t="s">
        <v>2881</v>
      </c>
      <c r="E4483" s="1" t="s">
        <v>1954</v>
      </c>
      <c r="F4483" s="2">
        <v>45212</v>
      </c>
      <c r="G4483" s="2">
        <v>45653</v>
      </c>
      <c r="H4483" s="2" t="str">
        <f>TEXT(Ecommerce_Sales[[#This Row],[Order_Date]],"mmmm")</f>
        <v>December</v>
      </c>
      <c r="I4483" s="2" t="str">
        <f>TEXT(Ecommerce_Sales[[#This Row],[Order_Date]],"yyyy")</f>
        <v>2024</v>
      </c>
      <c r="J4483" s="2" t="str">
        <f>TEXT(Ecommerce_Sales[[#This Row],[Order_Date]],"mmmm")</f>
        <v>December</v>
      </c>
      <c r="K4483" s="1" t="s">
        <v>1992</v>
      </c>
      <c r="L4483" s="1" t="s">
        <v>10989</v>
      </c>
      <c r="M4483" s="1" t="s">
        <v>1972</v>
      </c>
      <c r="N4483" s="1" t="s">
        <v>1973</v>
      </c>
      <c r="O4483" s="3">
        <v>920</v>
      </c>
      <c r="P4483">
        <v>8</v>
      </c>
      <c r="Q4483" s="3">
        <v>7358</v>
      </c>
      <c r="R4483" s="1" t="s">
        <v>1958</v>
      </c>
      <c r="S4483" s="3">
        <v>914</v>
      </c>
      <c r="U4483" t="str">
        <f>IF(Ecommerce_Sales[[#This Row],[Delivery_Time_Days]]&gt;7,"Delay",IF(Ecommerce_Sales[[#This Row],[Delivery_Time_Days]] = 0,"No delivery",IF(Ecommerce_Sales[[#This Row],[Delivery_Time_Days]]&lt;=7,"On-time")))</f>
        <v>No delivery</v>
      </c>
      <c r="V4483" s="7">
        <f>Ecommerce_Sales[[#This Row],[Profit]]/Ecommerce_Sales[[#This Row],[Total_Price]]</f>
        <v>0.29994563740146779</v>
      </c>
      <c r="W4483" s="3">
        <v>2207</v>
      </c>
      <c r="X4483" s="3"/>
    </row>
    <row r="4484" spans="1:24" x14ac:dyDescent="0.25">
      <c r="A4484" s="1" t="s">
        <v>10990</v>
      </c>
      <c r="B4484" s="1" t="s">
        <v>616</v>
      </c>
      <c r="C4484" s="1" t="s">
        <v>617</v>
      </c>
      <c r="D4484" s="1" t="s">
        <v>4502</v>
      </c>
      <c r="E4484" s="1" t="s">
        <v>1946</v>
      </c>
      <c r="F4484" s="2">
        <v>45058</v>
      </c>
      <c r="G4484" s="2">
        <v>45013</v>
      </c>
      <c r="H4484" s="2" t="str">
        <f>TEXT(Ecommerce_Sales[[#This Row],[Order_Date]],"mmmm")</f>
        <v>March</v>
      </c>
      <c r="I4484" s="2" t="str">
        <f>TEXT(Ecommerce_Sales[[#This Row],[Order_Date]],"yyyy")</f>
        <v>2023</v>
      </c>
      <c r="J4484" s="2" t="str">
        <f>TEXT(Ecommerce_Sales[[#This Row],[Order_Date]],"mmmm")</f>
        <v>March</v>
      </c>
      <c r="K4484" s="1" t="s">
        <v>1947</v>
      </c>
      <c r="L4484" s="1" t="s">
        <v>10991</v>
      </c>
      <c r="M4484" s="1" t="s">
        <v>1968</v>
      </c>
      <c r="N4484" s="1" t="s">
        <v>1957</v>
      </c>
      <c r="O4484" s="3">
        <v>723</v>
      </c>
      <c r="P4484">
        <v>3</v>
      </c>
      <c r="Q4484" s="3">
        <v>2169</v>
      </c>
      <c r="R4484" s="1" t="s">
        <v>1958</v>
      </c>
      <c r="S4484" s="3">
        <v>320</v>
      </c>
      <c r="T4484">
        <v>8</v>
      </c>
      <c r="U4484" t="str">
        <f>IF(Ecommerce_Sales[[#This Row],[Delivery_Time_Days]]&gt;7,"Delay",IF(Ecommerce_Sales[[#This Row],[Delivery_Time_Days]] = 0,"No delivery",IF(Ecommerce_Sales[[#This Row],[Delivery_Time_Days]]&lt;=7,"On-time")))</f>
        <v>Delay</v>
      </c>
      <c r="V4484" s="7">
        <f>Ecommerce_Sales[[#This Row],[Profit]]/Ecommerce_Sales[[#This Row],[Total_Price]]</f>
        <v>0.14983863531581373</v>
      </c>
      <c r="W4484" s="3">
        <v>325</v>
      </c>
      <c r="X4484" s="3"/>
    </row>
    <row r="4485" spans="1:24" x14ac:dyDescent="0.25">
      <c r="A4485" s="1" t="s">
        <v>10992</v>
      </c>
      <c r="B4485" s="1" t="s">
        <v>1234</v>
      </c>
      <c r="C4485" s="1" t="s">
        <v>1235</v>
      </c>
      <c r="D4485" s="1" t="s">
        <v>3145</v>
      </c>
      <c r="E4485" s="1" t="s">
        <v>1996</v>
      </c>
      <c r="F4485" s="2">
        <v>45180</v>
      </c>
      <c r="G4485" s="2">
        <v>44989</v>
      </c>
      <c r="H4485" s="2" t="str">
        <f>TEXT(Ecommerce_Sales[[#This Row],[Order_Date]],"mmmm")</f>
        <v>March</v>
      </c>
      <c r="I4485" s="2" t="str">
        <f>TEXT(Ecommerce_Sales[[#This Row],[Order_Date]],"yyyy")</f>
        <v>2023</v>
      </c>
      <c r="J4485" s="2" t="str">
        <f>TEXT(Ecommerce_Sales[[#This Row],[Order_Date]],"mmmm")</f>
        <v>March</v>
      </c>
      <c r="K4485" s="1" t="s">
        <v>1947</v>
      </c>
      <c r="L4485" s="1" t="s">
        <v>10993</v>
      </c>
      <c r="M4485" s="1" t="s">
        <v>1963</v>
      </c>
      <c r="N4485" s="1" t="s">
        <v>1957</v>
      </c>
      <c r="O4485" s="3">
        <v>849</v>
      </c>
      <c r="P4485">
        <v>5</v>
      </c>
      <c r="Q4485" s="3">
        <v>4243</v>
      </c>
      <c r="R4485" s="1" t="s">
        <v>1951</v>
      </c>
      <c r="S4485" s="3">
        <v>477</v>
      </c>
      <c r="T4485">
        <v>7</v>
      </c>
      <c r="U4485" t="str">
        <f>IF(Ecommerce_Sales[[#This Row],[Delivery_Time_Days]]&gt;7,"Delay",IF(Ecommerce_Sales[[#This Row],[Delivery_Time_Days]] = 0,"No delivery",IF(Ecommerce_Sales[[#This Row],[Delivery_Time_Days]]&lt;=7,"On-time")))</f>
        <v>On-time</v>
      </c>
      <c r="V4485" s="7">
        <f>Ecommerce_Sales[[#This Row],[Profit]]/Ecommerce_Sales[[#This Row],[Total_Price]]</f>
        <v>0.14989394296488334</v>
      </c>
      <c r="W4485" s="3">
        <v>636</v>
      </c>
      <c r="X4485" s="3"/>
    </row>
    <row r="4486" spans="1:24" x14ac:dyDescent="0.25">
      <c r="A4486" s="1" t="s">
        <v>10994</v>
      </c>
      <c r="B4486" s="1" t="s">
        <v>1848</v>
      </c>
      <c r="C4486" s="1" t="s">
        <v>1849</v>
      </c>
      <c r="D4486" s="1" t="s">
        <v>7340</v>
      </c>
      <c r="E4486" s="1" t="s">
        <v>1996</v>
      </c>
      <c r="F4486" s="2">
        <v>45180</v>
      </c>
      <c r="G4486" s="2">
        <v>45383</v>
      </c>
      <c r="H4486" s="2" t="str">
        <f>TEXT(Ecommerce_Sales[[#This Row],[Order_Date]],"mmmm")</f>
        <v>April</v>
      </c>
      <c r="I4486" s="2" t="str">
        <f>TEXT(Ecommerce_Sales[[#This Row],[Order_Date]],"yyyy")</f>
        <v>2024</v>
      </c>
      <c r="J4486" s="2" t="str">
        <f>TEXT(Ecommerce_Sales[[#This Row],[Order_Date]],"mmmm")</f>
        <v>April</v>
      </c>
      <c r="K4486" s="1" t="s">
        <v>1992</v>
      </c>
      <c r="L4486" s="1" t="s">
        <v>4957</v>
      </c>
      <c r="M4486" s="1" t="s">
        <v>2007</v>
      </c>
      <c r="N4486" s="1" t="s">
        <v>1973</v>
      </c>
      <c r="O4486" s="3">
        <v>968</v>
      </c>
      <c r="P4486">
        <v>1</v>
      </c>
      <c r="Q4486" s="3">
        <v>968</v>
      </c>
      <c r="R4486" s="1" t="s">
        <v>1958</v>
      </c>
      <c r="S4486" s="3">
        <v>102</v>
      </c>
      <c r="U4486" t="str">
        <f>IF(Ecommerce_Sales[[#This Row],[Delivery_Time_Days]]&gt;7,"Delay",IF(Ecommerce_Sales[[#This Row],[Delivery_Time_Days]] = 0,"No delivery",IF(Ecommerce_Sales[[#This Row],[Delivery_Time_Days]]&lt;=7,"On-time")))</f>
        <v>No delivery</v>
      </c>
      <c r="V4486" s="7">
        <f>Ecommerce_Sales[[#This Row],[Profit]]/Ecommerce_Sales[[#This Row],[Total_Price]]</f>
        <v>0.29958677685950413</v>
      </c>
      <c r="W4486" s="3">
        <v>290</v>
      </c>
      <c r="X4486" s="3"/>
    </row>
    <row r="4487" spans="1:24" x14ac:dyDescent="0.25">
      <c r="A4487" s="1" t="s">
        <v>10995</v>
      </c>
      <c r="B4487" s="1" t="s">
        <v>336</v>
      </c>
      <c r="C4487" s="1" t="s">
        <v>337</v>
      </c>
      <c r="D4487" s="1" t="s">
        <v>7388</v>
      </c>
      <c r="E4487" s="1" t="s">
        <v>1966</v>
      </c>
      <c r="F4487" s="2">
        <v>45467</v>
      </c>
      <c r="G4487" s="2">
        <v>45348</v>
      </c>
      <c r="H4487" s="2" t="str">
        <f>TEXT(Ecommerce_Sales[[#This Row],[Order_Date]],"mmmm")</f>
        <v>February</v>
      </c>
      <c r="I4487" s="2" t="str">
        <f>TEXT(Ecommerce_Sales[[#This Row],[Order_Date]],"yyyy")</f>
        <v>2024</v>
      </c>
      <c r="J4487" s="2" t="str">
        <f>TEXT(Ecommerce_Sales[[#This Row],[Order_Date]],"mmmm")</f>
        <v>February</v>
      </c>
      <c r="K4487" s="1" t="s">
        <v>1947</v>
      </c>
      <c r="L4487" s="1" t="s">
        <v>10996</v>
      </c>
      <c r="M4487" s="1" t="s">
        <v>2072</v>
      </c>
      <c r="N4487" s="1" t="s">
        <v>1950</v>
      </c>
      <c r="O4487" s="3">
        <v>101</v>
      </c>
      <c r="P4487">
        <v>2</v>
      </c>
      <c r="Q4487" s="3">
        <v>202</v>
      </c>
      <c r="R4487" s="1" t="s">
        <v>2016</v>
      </c>
      <c r="S4487" s="3">
        <v>11</v>
      </c>
      <c r="T4487">
        <v>7</v>
      </c>
      <c r="U4487" t="str">
        <f>IF(Ecommerce_Sales[[#This Row],[Delivery_Time_Days]]&gt;7,"Delay",IF(Ecommerce_Sales[[#This Row],[Delivery_Time_Days]] = 0,"No delivery",IF(Ecommerce_Sales[[#This Row],[Delivery_Time_Days]]&lt;=7,"On-time")))</f>
        <v>On-time</v>
      </c>
      <c r="V4487" s="7">
        <f>Ecommerce_Sales[[#This Row],[Profit]]/Ecommerce_Sales[[#This Row],[Total_Price]]</f>
        <v>0.40099009900990101</v>
      </c>
      <c r="W4487" s="3">
        <v>81</v>
      </c>
      <c r="X4487" s="3"/>
    </row>
    <row r="4488" spans="1:24" x14ac:dyDescent="0.25">
      <c r="A4488" s="1" t="s">
        <v>10997</v>
      </c>
      <c r="B4488" s="1" t="s">
        <v>776</v>
      </c>
      <c r="C4488" s="1" t="s">
        <v>777</v>
      </c>
      <c r="D4488" s="1" t="s">
        <v>8376</v>
      </c>
      <c r="E4488" s="1" t="s">
        <v>1966</v>
      </c>
      <c r="F4488" s="2">
        <v>45490</v>
      </c>
      <c r="G4488" s="2">
        <v>45338</v>
      </c>
      <c r="H4488" s="2" t="str">
        <f>TEXT(Ecommerce_Sales[[#This Row],[Order_Date]],"mmmm")</f>
        <v>February</v>
      </c>
      <c r="I4488" s="2" t="str">
        <f>TEXT(Ecommerce_Sales[[#This Row],[Order_Date]],"yyyy")</f>
        <v>2024</v>
      </c>
      <c r="J4488" s="2" t="str">
        <f>TEXT(Ecommerce_Sales[[#This Row],[Order_Date]],"mmmm")</f>
        <v>February</v>
      </c>
      <c r="K4488" s="1" t="s">
        <v>1947</v>
      </c>
      <c r="L4488" s="1" t="s">
        <v>10998</v>
      </c>
      <c r="M4488" s="1" t="s">
        <v>2065</v>
      </c>
      <c r="N4488" s="1" t="s">
        <v>1978</v>
      </c>
      <c r="O4488" s="3">
        <v>54</v>
      </c>
      <c r="P4488">
        <v>1</v>
      </c>
      <c r="Q4488" s="3">
        <v>54</v>
      </c>
      <c r="R4488" s="1" t="s">
        <v>1951</v>
      </c>
      <c r="S4488" s="3">
        <v>5</v>
      </c>
      <c r="T4488">
        <v>4</v>
      </c>
      <c r="U4488" t="str">
        <f>IF(Ecommerce_Sales[[#This Row],[Delivery_Time_Days]]&gt;7,"Delay",IF(Ecommerce_Sales[[#This Row],[Delivery_Time_Days]] = 0,"No delivery",IF(Ecommerce_Sales[[#This Row],[Delivery_Time_Days]]&lt;=7,"On-time")))</f>
        <v>On-time</v>
      </c>
      <c r="V4488" s="7">
        <f>Ecommerce_Sales[[#This Row],[Profit]]/Ecommerce_Sales[[#This Row],[Total_Price]]</f>
        <v>0.35185185185185186</v>
      </c>
      <c r="W4488" s="3">
        <v>19</v>
      </c>
      <c r="X4488" s="3"/>
    </row>
    <row r="4489" spans="1:24" x14ac:dyDescent="0.25">
      <c r="A4489" s="1" t="s">
        <v>10999</v>
      </c>
      <c r="B4489" s="1" t="s">
        <v>1279</v>
      </c>
      <c r="C4489" s="1" t="s">
        <v>1280</v>
      </c>
      <c r="D4489" s="1" t="s">
        <v>3259</v>
      </c>
      <c r="E4489" s="1" t="s">
        <v>1961</v>
      </c>
      <c r="F4489" s="2">
        <v>44942</v>
      </c>
      <c r="G4489" s="2">
        <v>45482</v>
      </c>
      <c r="H4489" s="2" t="str">
        <f>TEXT(Ecommerce_Sales[[#This Row],[Order_Date]],"mmmm")</f>
        <v>July</v>
      </c>
      <c r="I4489" s="2" t="str">
        <f>TEXT(Ecommerce_Sales[[#This Row],[Order_Date]],"yyyy")</f>
        <v>2024</v>
      </c>
      <c r="J4489" s="2" t="str">
        <f>TEXT(Ecommerce_Sales[[#This Row],[Order_Date]],"mmmm")</f>
        <v>July</v>
      </c>
      <c r="K4489" s="1" t="s">
        <v>1947</v>
      </c>
      <c r="L4489" s="1" t="s">
        <v>11000</v>
      </c>
      <c r="M4489" s="1" t="s">
        <v>2247</v>
      </c>
      <c r="N4489" s="1" t="s">
        <v>1957</v>
      </c>
      <c r="O4489" s="3">
        <v>862</v>
      </c>
      <c r="P4489">
        <v>3</v>
      </c>
      <c r="Q4489" s="3">
        <v>2585</v>
      </c>
      <c r="R4489" s="1" t="s">
        <v>1958</v>
      </c>
      <c r="S4489" s="3">
        <v>321</v>
      </c>
      <c r="T4489">
        <v>6</v>
      </c>
      <c r="U4489" t="str">
        <f>IF(Ecommerce_Sales[[#This Row],[Delivery_Time_Days]]&gt;7,"Delay",IF(Ecommerce_Sales[[#This Row],[Delivery_Time_Days]] = 0,"No delivery",IF(Ecommerce_Sales[[#This Row],[Delivery_Time_Days]]&lt;=7,"On-time")))</f>
        <v>On-time</v>
      </c>
      <c r="V4489" s="7">
        <f>Ecommerce_Sales[[#This Row],[Profit]]/Ecommerce_Sales[[#This Row],[Total_Price]]</f>
        <v>0.15009671179883946</v>
      </c>
      <c r="W4489" s="3">
        <v>388</v>
      </c>
      <c r="X4489" s="3"/>
    </row>
    <row r="4490" spans="1:24" x14ac:dyDescent="0.25">
      <c r="A4490" s="1" t="s">
        <v>11001</v>
      </c>
      <c r="B4490" s="1" t="s">
        <v>1181</v>
      </c>
      <c r="C4490" s="1" t="s">
        <v>1182</v>
      </c>
      <c r="D4490" s="1" t="s">
        <v>2737</v>
      </c>
      <c r="E4490" s="1" t="s">
        <v>1981</v>
      </c>
      <c r="F4490" s="2">
        <v>45393</v>
      </c>
      <c r="G4490" s="2">
        <v>45500</v>
      </c>
      <c r="H4490" s="2" t="str">
        <f>TEXT(Ecommerce_Sales[[#This Row],[Order_Date]],"mmmm")</f>
        <v>July</v>
      </c>
      <c r="I4490" s="2" t="str">
        <f>TEXT(Ecommerce_Sales[[#This Row],[Order_Date]],"yyyy")</f>
        <v>2024</v>
      </c>
      <c r="J4490" s="2" t="str">
        <f>TEXT(Ecommerce_Sales[[#This Row],[Order_Date]],"mmmm")</f>
        <v>July</v>
      </c>
      <c r="K4490" s="1" t="s">
        <v>1986</v>
      </c>
      <c r="L4490" s="1" t="s">
        <v>11002</v>
      </c>
      <c r="M4490" s="1" t="s">
        <v>1956</v>
      </c>
      <c r="N4490" s="1" t="s">
        <v>1957</v>
      </c>
      <c r="O4490" s="3">
        <v>873</v>
      </c>
      <c r="P4490">
        <v>6</v>
      </c>
      <c r="Q4490" s="3">
        <v>5240</v>
      </c>
      <c r="R4490" s="1" t="s">
        <v>1951</v>
      </c>
      <c r="S4490" s="3">
        <v>373</v>
      </c>
      <c r="U4490" t="str">
        <f>IF(Ecommerce_Sales[[#This Row],[Delivery_Time_Days]]&gt;7,"Delay",IF(Ecommerce_Sales[[#This Row],[Delivery_Time_Days]] = 0,"No delivery",IF(Ecommerce_Sales[[#This Row],[Delivery_Time_Days]]&lt;=7,"On-time")))</f>
        <v>No delivery</v>
      </c>
      <c r="V4490" s="7">
        <f>Ecommerce_Sales[[#This Row],[Profit]]/Ecommerce_Sales[[#This Row],[Total_Price]]</f>
        <v>0.15</v>
      </c>
      <c r="W4490" s="3">
        <v>786</v>
      </c>
      <c r="X4490" s="3"/>
    </row>
    <row r="4491" spans="1:24" x14ac:dyDescent="0.25">
      <c r="A4491" s="1" t="s">
        <v>11003</v>
      </c>
      <c r="B4491" s="1" t="s">
        <v>450</v>
      </c>
      <c r="C4491" s="1" t="s">
        <v>451</v>
      </c>
      <c r="D4491" s="1" t="s">
        <v>3829</v>
      </c>
      <c r="E4491" s="1" t="s">
        <v>1966</v>
      </c>
      <c r="F4491" s="2">
        <v>45426</v>
      </c>
      <c r="G4491" s="2">
        <v>45358</v>
      </c>
      <c r="H4491" s="2" t="str">
        <f>TEXT(Ecommerce_Sales[[#This Row],[Order_Date]],"mmmm")</f>
        <v>March</v>
      </c>
      <c r="I4491" s="2" t="str">
        <f>TEXT(Ecommerce_Sales[[#This Row],[Order_Date]],"yyyy")</f>
        <v>2024</v>
      </c>
      <c r="J4491" s="2" t="str">
        <f>TEXT(Ecommerce_Sales[[#This Row],[Order_Date]],"mmmm")</f>
        <v>March</v>
      </c>
      <c r="K4491" s="1" t="s">
        <v>1947</v>
      </c>
      <c r="L4491" s="1" t="s">
        <v>11004</v>
      </c>
      <c r="M4491" s="1" t="s">
        <v>2047</v>
      </c>
      <c r="N4491" s="1" t="s">
        <v>1989</v>
      </c>
      <c r="O4491" s="3">
        <v>410</v>
      </c>
      <c r="P4491">
        <v>5</v>
      </c>
      <c r="Q4491" s="3">
        <v>2052</v>
      </c>
      <c r="R4491" s="1" t="s">
        <v>1951</v>
      </c>
      <c r="S4491" s="3">
        <v>259</v>
      </c>
      <c r="T4491">
        <v>3</v>
      </c>
      <c r="U4491" t="str">
        <f>IF(Ecommerce_Sales[[#This Row],[Delivery_Time_Days]]&gt;7,"Delay",IF(Ecommerce_Sales[[#This Row],[Delivery_Time_Days]] = 0,"No delivery",IF(Ecommerce_Sales[[#This Row],[Delivery_Time_Days]]&lt;=7,"On-time")))</f>
        <v>On-time</v>
      </c>
      <c r="V4491" s="7">
        <f>Ecommerce_Sales[[#This Row],[Profit]]/Ecommerce_Sales[[#This Row],[Total_Price]]</f>
        <v>0.25</v>
      </c>
      <c r="W4491" s="3">
        <v>513</v>
      </c>
      <c r="X4491" s="3"/>
    </row>
    <row r="4492" spans="1:24" x14ac:dyDescent="0.25">
      <c r="A4492" s="1" t="s">
        <v>11005</v>
      </c>
      <c r="B4492" s="1" t="s">
        <v>928</v>
      </c>
      <c r="C4492" s="1" t="s">
        <v>929</v>
      </c>
      <c r="D4492" s="1" t="s">
        <v>2694</v>
      </c>
      <c r="E4492" s="1" t="s">
        <v>1966</v>
      </c>
      <c r="F4492" s="2">
        <v>45535</v>
      </c>
      <c r="G4492" s="2">
        <v>44939</v>
      </c>
      <c r="H4492" s="2" t="str">
        <f>TEXT(Ecommerce_Sales[[#This Row],[Order_Date]],"mmmm")</f>
        <v>January</v>
      </c>
      <c r="I4492" s="2" t="str">
        <f>TEXT(Ecommerce_Sales[[#This Row],[Order_Date]],"yyyy")</f>
        <v>2023</v>
      </c>
      <c r="J4492" s="2" t="str">
        <f>TEXT(Ecommerce_Sales[[#This Row],[Order_Date]],"mmmm")</f>
        <v>January</v>
      </c>
      <c r="K4492" s="1" t="s">
        <v>1947</v>
      </c>
      <c r="L4492" s="1" t="s">
        <v>11006</v>
      </c>
      <c r="M4492" s="1" t="s">
        <v>2047</v>
      </c>
      <c r="N4492" s="1" t="s">
        <v>1989</v>
      </c>
      <c r="O4492" s="3">
        <v>613</v>
      </c>
      <c r="P4492">
        <v>1</v>
      </c>
      <c r="Q4492" s="3">
        <v>613</v>
      </c>
      <c r="R4492" s="1" t="s">
        <v>1958</v>
      </c>
      <c r="S4492" s="3">
        <v>81</v>
      </c>
      <c r="T4492">
        <v>5</v>
      </c>
      <c r="U4492" t="str">
        <f>IF(Ecommerce_Sales[[#This Row],[Delivery_Time_Days]]&gt;7,"Delay",IF(Ecommerce_Sales[[#This Row],[Delivery_Time_Days]] = 0,"No delivery",IF(Ecommerce_Sales[[#This Row],[Delivery_Time_Days]]&lt;=7,"On-time")))</f>
        <v>On-time</v>
      </c>
      <c r="V4492" s="7">
        <f>Ecommerce_Sales[[#This Row],[Profit]]/Ecommerce_Sales[[#This Row],[Total_Price]]</f>
        <v>0.24959216965742251</v>
      </c>
      <c r="W4492" s="3">
        <v>153</v>
      </c>
      <c r="X4492" s="3"/>
    </row>
    <row r="4493" spans="1:24" x14ac:dyDescent="0.25">
      <c r="A4493" s="1" t="s">
        <v>11007</v>
      </c>
      <c r="B4493" s="1" t="s">
        <v>559</v>
      </c>
      <c r="C4493" s="1" t="s">
        <v>560</v>
      </c>
      <c r="D4493" s="1" t="s">
        <v>4185</v>
      </c>
      <c r="E4493" s="1" t="s">
        <v>1954</v>
      </c>
      <c r="F4493" s="2">
        <v>45080</v>
      </c>
      <c r="G4493" s="2">
        <v>45307</v>
      </c>
      <c r="H4493" s="2" t="str">
        <f>TEXT(Ecommerce_Sales[[#This Row],[Order_Date]],"mmmm")</f>
        <v>January</v>
      </c>
      <c r="I4493" s="2" t="str">
        <f>TEXT(Ecommerce_Sales[[#This Row],[Order_Date]],"yyyy")</f>
        <v>2024</v>
      </c>
      <c r="J4493" s="2" t="str">
        <f>TEXT(Ecommerce_Sales[[#This Row],[Order_Date]],"mmmm")</f>
        <v>January</v>
      </c>
      <c r="K4493" s="1" t="s">
        <v>1947</v>
      </c>
      <c r="L4493" s="1" t="s">
        <v>4315</v>
      </c>
      <c r="M4493" s="1" t="s">
        <v>2072</v>
      </c>
      <c r="N4493" s="1" t="s">
        <v>1950</v>
      </c>
      <c r="O4493" s="3">
        <v>290</v>
      </c>
      <c r="P4493">
        <v>3</v>
      </c>
      <c r="Q4493" s="3">
        <v>870</v>
      </c>
      <c r="R4493" s="1" t="s">
        <v>1951</v>
      </c>
      <c r="S4493" s="3">
        <v>84</v>
      </c>
      <c r="T4493">
        <v>6</v>
      </c>
      <c r="U4493" t="str">
        <f>IF(Ecommerce_Sales[[#This Row],[Delivery_Time_Days]]&gt;7,"Delay",IF(Ecommerce_Sales[[#This Row],[Delivery_Time_Days]] = 0,"No delivery",IF(Ecommerce_Sales[[#This Row],[Delivery_Time_Days]]&lt;=7,"On-time")))</f>
        <v>On-time</v>
      </c>
      <c r="V4493" s="7">
        <f>Ecommerce_Sales[[#This Row],[Profit]]/Ecommerce_Sales[[#This Row],[Total_Price]]</f>
        <v>0.4</v>
      </c>
      <c r="W4493" s="3">
        <v>348</v>
      </c>
      <c r="X4493" s="3"/>
    </row>
    <row r="4494" spans="1:24" x14ac:dyDescent="0.25">
      <c r="A4494" s="1" t="s">
        <v>11008</v>
      </c>
      <c r="B4494" s="1" t="s">
        <v>184</v>
      </c>
      <c r="C4494" s="1" t="s">
        <v>185</v>
      </c>
      <c r="D4494" s="1" t="s">
        <v>2959</v>
      </c>
      <c r="E4494" s="1" t="s">
        <v>2005</v>
      </c>
      <c r="F4494" s="2">
        <v>45464</v>
      </c>
      <c r="G4494" s="2">
        <v>45142</v>
      </c>
      <c r="H4494" s="2" t="str">
        <f>TEXT(Ecommerce_Sales[[#This Row],[Order_Date]],"mmmm")</f>
        <v>August</v>
      </c>
      <c r="I4494" s="2" t="str">
        <f>TEXT(Ecommerce_Sales[[#This Row],[Order_Date]],"yyyy")</f>
        <v>2023</v>
      </c>
      <c r="J4494" s="2" t="str">
        <f>TEXT(Ecommerce_Sales[[#This Row],[Order_Date]],"mmmm")</f>
        <v>August</v>
      </c>
      <c r="K4494" s="1" t="s">
        <v>1947</v>
      </c>
      <c r="L4494" s="1" t="s">
        <v>6646</v>
      </c>
      <c r="M4494" s="1" t="s">
        <v>2026</v>
      </c>
      <c r="N4494" s="1" t="s">
        <v>1978</v>
      </c>
      <c r="O4494" s="3">
        <v>18</v>
      </c>
      <c r="P4494">
        <v>6</v>
      </c>
      <c r="Q4494" s="3">
        <v>106</v>
      </c>
      <c r="R4494" s="1" t="s">
        <v>2008</v>
      </c>
      <c r="S4494" s="3">
        <v>7</v>
      </c>
      <c r="T4494">
        <v>3</v>
      </c>
      <c r="U4494" t="str">
        <f>IF(Ecommerce_Sales[[#This Row],[Delivery_Time_Days]]&gt;7,"Delay",IF(Ecommerce_Sales[[#This Row],[Delivery_Time_Days]] = 0,"No delivery",IF(Ecommerce_Sales[[#This Row],[Delivery_Time_Days]]&lt;=7,"On-time")))</f>
        <v>On-time</v>
      </c>
      <c r="V4494" s="7">
        <f>Ecommerce_Sales[[#This Row],[Profit]]/Ecommerce_Sales[[#This Row],[Total_Price]]</f>
        <v>0.34905660377358488</v>
      </c>
      <c r="W4494" s="3">
        <v>37</v>
      </c>
      <c r="X4494" s="3"/>
    </row>
    <row r="4495" spans="1:24" x14ac:dyDescent="0.25">
      <c r="A4495" s="1" t="s">
        <v>11009</v>
      </c>
      <c r="B4495" s="1" t="s">
        <v>1134</v>
      </c>
      <c r="C4495" s="1" t="s">
        <v>1135</v>
      </c>
      <c r="D4495" s="1" t="s">
        <v>3393</v>
      </c>
      <c r="E4495" s="1" t="s">
        <v>1946</v>
      </c>
      <c r="F4495" s="2">
        <v>45228</v>
      </c>
      <c r="G4495" s="2">
        <v>45503</v>
      </c>
      <c r="H4495" s="2" t="str">
        <f>TEXT(Ecommerce_Sales[[#This Row],[Order_Date]],"mmmm")</f>
        <v>July</v>
      </c>
      <c r="I4495" s="2" t="str">
        <f>TEXT(Ecommerce_Sales[[#This Row],[Order_Date]],"yyyy")</f>
        <v>2024</v>
      </c>
      <c r="J4495" s="2" t="str">
        <f>TEXT(Ecommerce_Sales[[#This Row],[Order_Date]],"mmmm")</f>
        <v>July</v>
      </c>
      <c r="K4495" s="1" t="s">
        <v>1947</v>
      </c>
      <c r="L4495" s="1" t="s">
        <v>4467</v>
      </c>
      <c r="M4495" s="1" t="s">
        <v>2065</v>
      </c>
      <c r="N4495" s="1" t="s">
        <v>1978</v>
      </c>
      <c r="O4495" s="3">
        <v>1031</v>
      </c>
      <c r="P4495">
        <v>1</v>
      </c>
      <c r="Q4495" s="3">
        <v>1031</v>
      </c>
      <c r="R4495" s="1" t="s">
        <v>1958</v>
      </c>
      <c r="S4495" s="3">
        <v>154</v>
      </c>
      <c r="T4495">
        <v>8</v>
      </c>
      <c r="U4495" t="str">
        <f>IF(Ecommerce_Sales[[#This Row],[Delivery_Time_Days]]&gt;7,"Delay",IF(Ecommerce_Sales[[#This Row],[Delivery_Time_Days]] = 0,"No delivery",IF(Ecommerce_Sales[[#This Row],[Delivery_Time_Days]]&lt;=7,"On-time")))</f>
        <v>Delay</v>
      </c>
      <c r="V4495" s="7">
        <f>Ecommerce_Sales[[#This Row],[Profit]]/Ecommerce_Sales[[#This Row],[Total_Price]]</f>
        <v>0.35014548981571292</v>
      </c>
      <c r="W4495" s="3">
        <v>361</v>
      </c>
      <c r="X4495" s="3"/>
    </row>
    <row r="4496" spans="1:24" x14ac:dyDescent="0.25">
      <c r="A4496" s="1" t="s">
        <v>11010</v>
      </c>
      <c r="B4496" s="1" t="s">
        <v>114</v>
      </c>
      <c r="C4496" s="1" t="s">
        <v>115</v>
      </c>
      <c r="D4496" s="1" t="s">
        <v>2035</v>
      </c>
      <c r="E4496" s="1" t="s">
        <v>1961</v>
      </c>
      <c r="F4496" s="2">
        <v>45530</v>
      </c>
      <c r="G4496" s="2">
        <v>45335</v>
      </c>
      <c r="H4496" s="2" t="str">
        <f>TEXT(Ecommerce_Sales[[#This Row],[Order_Date]],"mmmm")</f>
        <v>February</v>
      </c>
      <c r="I4496" s="2" t="str">
        <f>TEXT(Ecommerce_Sales[[#This Row],[Order_Date]],"yyyy")</f>
        <v>2024</v>
      </c>
      <c r="J4496" s="2" t="str">
        <f>TEXT(Ecommerce_Sales[[#This Row],[Order_Date]],"mmmm")</f>
        <v>February</v>
      </c>
      <c r="K4496" s="1" t="s">
        <v>1947</v>
      </c>
      <c r="L4496" s="1" t="s">
        <v>11011</v>
      </c>
      <c r="M4496" s="1" t="s">
        <v>1988</v>
      </c>
      <c r="N4496" s="1" t="s">
        <v>1989</v>
      </c>
      <c r="O4496" s="3">
        <v>716</v>
      </c>
      <c r="P4496">
        <v>1</v>
      </c>
      <c r="Q4496" s="3">
        <v>716</v>
      </c>
      <c r="R4496" s="1" t="s">
        <v>1958</v>
      </c>
      <c r="S4496" s="3">
        <v>95</v>
      </c>
      <c r="T4496">
        <v>2</v>
      </c>
      <c r="U4496" t="str">
        <f>IF(Ecommerce_Sales[[#This Row],[Delivery_Time_Days]]&gt;7,"Delay",IF(Ecommerce_Sales[[#This Row],[Delivery_Time_Days]] = 0,"No delivery",IF(Ecommerce_Sales[[#This Row],[Delivery_Time_Days]]&lt;=7,"On-time")))</f>
        <v>On-time</v>
      </c>
      <c r="V4496" s="7">
        <f>Ecommerce_Sales[[#This Row],[Profit]]/Ecommerce_Sales[[#This Row],[Total_Price]]</f>
        <v>0.25</v>
      </c>
      <c r="W4496" s="3">
        <v>179</v>
      </c>
      <c r="X4496" s="3"/>
    </row>
    <row r="4497" spans="1:24" x14ac:dyDescent="0.25">
      <c r="A4497" s="1" t="s">
        <v>11012</v>
      </c>
      <c r="B4497" s="1" t="s">
        <v>1470</v>
      </c>
      <c r="C4497" s="1" t="s">
        <v>1471</v>
      </c>
      <c r="D4497" s="1" t="s">
        <v>2494</v>
      </c>
      <c r="E4497" s="1" t="s">
        <v>2005</v>
      </c>
      <c r="F4497" s="2">
        <v>45354</v>
      </c>
      <c r="G4497" s="2">
        <v>45323</v>
      </c>
      <c r="H4497" s="2" t="str">
        <f>TEXT(Ecommerce_Sales[[#This Row],[Order_Date]],"mmmm")</f>
        <v>February</v>
      </c>
      <c r="I4497" s="2" t="str">
        <f>TEXT(Ecommerce_Sales[[#This Row],[Order_Date]],"yyyy")</f>
        <v>2024</v>
      </c>
      <c r="J4497" s="2" t="str">
        <f>TEXT(Ecommerce_Sales[[#This Row],[Order_Date]],"mmmm")</f>
        <v>February</v>
      </c>
      <c r="K4497" s="1" t="s">
        <v>1947</v>
      </c>
      <c r="L4497" s="1" t="s">
        <v>8434</v>
      </c>
      <c r="M4497" s="1" t="s">
        <v>2030</v>
      </c>
      <c r="N4497" s="1" t="s">
        <v>1978</v>
      </c>
      <c r="O4497" s="3">
        <v>783</v>
      </c>
      <c r="P4497">
        <v>2</v>
      </c>
      <c r="Q4497" s="3">
        <v>1566</v>
      </c>
      <c r="R4497" s="1" t="s">
        <v>1958</v>
      </c>
      <c r="S4497" s="3">
        <v>105</v>
      </c>
      <c r="T4497">
        <v>4</v>
      </c>
      <c r="U4497" t="str">
        <f>IF(Ecommerce_Sales[[#This Row],[Delivery_Time_Days]]&gt;7,"Delay",IF(Ecommerce_Sales[[#This Row],[Delivery_Time_Days]] = 0,"No delivery",IF(Ecommerce_Sales[[#This Row],[Delivery_Time_Days]]&lt;=7,"On-time")))</f>
        <v>On-time</v>
      </c>
      <c r="V4497" s="7">
        <f>Ecommerce_Sales[[#This Row],[Profit]]/Ecommerce_Sales[[#This Row],[Total_Price]]</f>
        <v>0.34993614303959131</v>
      </c>
      <c r="W4497" s="3">
        <v>548</v>
      </c>
      <c r="X4497" s="3"/>
    </row>
    <row r="4498" spans="1:24" x14ac:dyDescent="0.25">
      <c r="A4498" s="1" t="s">
        <v>11013</v>
      </c>
      <c r="B4498" s="1" t="s">
        <v>705</v>
      </c>
      <c r="C4498" s="1" t="s">
        <v>706</v>
      </c>
      <c r="D4498" s="1" t="s">
        <v>3906</v>
      </c>
      <c r="E4498" s="1" t="s">
        <v>1954</v>
      </c>
      <c r="F4498" s="2">
        <v>45043</v>
      </c>
      <c r="G4498" s="2">
        <v>45357</v>
      </c>
      <c r="H4498" s="2" t="str">
        <f>TEXT(Ecommerce_Sales[[#This Row],[Order_Date]],"mmmm")</f>
        <v>March</v>
      </c>
      <c r="I4498" s="2" t="str">
        <f>TEXT(Ecommerce_Sales[[#This Row],[Order_Date]],"yyyy")</f>
        <v>2024</v>
      </c>
      <c r="J4498" s="2" t="str">
        <f>TEXT(Ecommerce_Sales[[#This Row],[Order_Date]],"mmmm")</f>
        <v>March</v>
      </c>
      <c r="K4498" s="1" t="s">
        <v>1992</v>
      </c>
      <c r="L4498" s="1" t="s">
        <v>5218</v>
      </c>
      <c r="M4498" s="1" t="s">
        <v>2079</v>
      </c>
      <c r="N4498" s="1" t="s">
        <v>1973</v>
      </c>
      <c r="O4498" s="3">
        <v>452</v>
      </c>
      <c r="P4498">
        <v>1</v>
      </c>
      <c r="Q4498" s="3">
        <v>452</v>
      </c>
      <c r="R4498" s="1" t="s">
        <v>1958</v>
      </c>
      <c r="S4498" s="3">
        <v>55</v>
      </c>
      <c r="U4498" t="str">
        <f>IF(Ecommerce_Sales[[#This Row],[Delivery_Time_Days]]&gt;7,"Delay",IF(Ecommerce_Sales[[#This Row],[Delivery_Time_Days]] = 0,"No delivery",IF(Ecommerce_Sales[[#This Row],[Delivery_Time_Days]]&lt;=7,"On-time")))</f>
        <v>No delivery</v>
      </c>
      <c r="V4498" s="7">
        <f>Ecommerce_Sales[[#This Row],[Profit]]/Ecommerce_Sales[[#This Row],[Total_Price]]</f>
        <v>0.30088495575221241</v>
      </c>
      <c r="W4498" s="3">
        <v>136</v>
      </c>
      <c r="X4498" s="3"/>
    </row>
    <row r="4499" spans="1:24" x14ac:dyDescent="0.25">
      <c r="A4499" s="1" t="s">
        <v>11014</v>
      </c>
      <c r="B4499" s="1" t="s">
        <v>1193</v>
      </c>
      <c r="C4499" s="1" t="s">
        <v>1194</v>
      </c>
      <c r="D4499" s="1" t="s">
        <v>3436</v>
      </c>
      <c r="E4499" s="1" t="s">
        <v>1996</v>
      </c>
      <c r="F4499" s="2">
        <v>45346</v>
      </c>
      <c r="G4499" s="2">
        <v>45484</v>
      </c>
      <c r="H4499" s="2" t="str">
        <f>TEXT(Ecommerce_Sales[[#This Row],[Order_Date]],"mmmm")</f>
        <v>July</v>
      </c>
      <c r="I4499" s="2" t="str">
        <f>TEXT(Ecommerce_Sales[[#This Row],[Order_Date]],"yyyy")</f>
        <v>2024</v>
      </c>
      <c r="J4499" s="2" t="str">
        <f>TEXT(Ecommerce_Sales[[#This Row],[Order_Date]],"mmmm")</f>
        <v>July</v>
      </c>
      <c r="K4499" s="1" t="s">
        <v>1986</v>
      </c>
      <c r="L4499" s="1" t="s">
        <v>6135</v>
      </c>
      <c r="M4499" s="1" t="s">
        <v>2047</v>
      </c>
      <c r="N4499" s="1" t="s">
        <v>1989</v>
      </c>
      <c r="O4499" s="3">
        <v>379</v>
      </c>
      <c r="P4499">
        <v>2</v>
      </c>
      <c r="Q4499" s="3">
        <v>757</v>
      </c>
      <c r="R4499" s="1" t="s">
        <v>1951</v>
      </c>
      <c r="S4499" s="3">
        <v>71</v>
      </c>
      <c r="U4499" t="str">
        <f>IF(Ecommerce_Sales[[#This Row],[Delivery_Time_Days]]&gt;7,"Delay",IF(Ecommerce_Sales[[#This Row],[Delivery_Time_Days]] = 0,"No delivery",IF(Ecommerce_Sales[[#This Row],[Delivery_Time_Days]]&lt;=7,"On-time")))</f>
        <v>No delivery</v>
      </c>
      <c r="V4499" s="7">
        <f>Ecommerce_Sales[[#This Row],[Profit]]/Ecommerce_Sales[[#This Row],[Total_Price]]</f>
        <v>0.24966974900924702</v>
      </c>
      <c r="W4499" s="3">
        <v>189</v>
      </c>
      <c r="X4499" s="3"/>
    </row>
    <row r="4500" spans="1:24" x14ac:dyDescent="0.25">
      <c r="A4500" s="1" t="s">
        <v>11015</v>
      </c>
      <c r="B4500" s="1" t="s">
        <v>517</v>
      </c>
      <c r="C4500" s="1" t="s">
        <v>518</v>
      </c>
      <c r="D4500" s="1" t="s">
        <v>6762</v>
      </c>
      <c r="E4500" s="1" t="s">
        <v>1961</v>
      </c>
      <c r="F4500" s="2">
        <v>44939</v>
      </c>
      <c r="G4500" s="2">
        <v>45405</v>
      </c>
      <c r="H4500" s="2" t="str">
        <f>TEXT(Ecommerce_Sales[[#This Row],[Order_Date]],"mmmm")</f>
        <v>April</v>
      </c>
      <c r="I4500" s="2" t="str">
        <f>TEXT(Ecommerce_Sales[[#This Row],[Order_Date]],"yyyy")</f>
        <v>2024</v>
      </c>
      <c r="J4500" s="2" t="str">
        <f>TEXT(Ecommerce_Sales[[#This Row],[Order_Date]],"mmmm")</f>
        <v>April</v>
      </c>
      <c r="K4500" s="1" t="s">
        <v>1947</v>
      </c>
      <c r="L4500" s="1" t="s">
        <v>1967</v>
      </c>
      <c r="M4500" s="1" t="s">
        <v>2047</v>
      </c>
      <c r="N4500" s="1" t="s">
        <v>1989</v>
      </c>
      <c r="O4500" s="3">
        <v>259</v>
      </c>
      <c r="P4500">
        <v>4</v>
      </c>
      <c r="Q4500" s="3">
        <v>1037</v>
      </c>
      <c r="R4500" s="1" t="s">
        <v>1958</v>
      </c>
      <c r="S4500" s="3">
        <v>114</v>
      </c>
      <c r="T4500">
        <v>2</v>
      </c>
      <c r="U4500" t="str">
        <f>IF(Ecommerce_Sales[[#This Row],[Delivery_Time_Days]]&gt;7,"Delay",IF(Ecommerce_Sales[[#This Row],[Delivery_Time_Days]] = 0,"No delivery",IF(Ecommerce_Sales[[#This Row],[Delivery_Time_Days]]&lt;=7,"On-time")))</f>
        <v>On-time</v>
      </c>
      <c r="V4500" s="7">
        <f>Ecommerce_Sales[[#This Row],[Profit]]/Ecommerce_Sales[[#This Row],[Total_Price]]</f>
        <v>0.24975891996142718</v>
      </c>
      <c r="W4500" s="3">
        <v>259</v>
      </c>
      <c r="X4500" s="3"/>
    </row>
    <row r="4501" spans="1:24" x14ac:dyDescent="0.25">
      <c r="A4501" s="1" t="s">
        <v>11016</v>
      </c>
      <c r="B4501" s="1" t="s">
        <v>1353</v>
      </c>
      <c r="C4501" s="1" t="s">
        <v>1354</v>
      </c>
      <c r="D4501" s="1" t="s">
        <v>4950</v>
      </c>
      <c r="E4501" s="1" t="s">
        <v>1954</v>
      </c>
      <c r="F4501" s="2">
        <v>45202</v>
      </c>
      <c r="G4501" s="2">
        <v>45380</v>
      </c>
      <c r="H4501" s="2" t="str">
        <f>TEXT(Ecommerce_Sales[[#This Row],[Order_Date]],"mmmm")</f>
        <v>March</v>
      </c>
      <c r="I4501" s="2" t="str">
        <f>TEXT(Ecommerce_Sales[[#This Row],[Order_Date]],"yyyy")</f>
        <v>2024</v>
      </c>
      <c r="J4501" s="2" t="str">
        <f>TEXT(Ecommerce_Sales[[#This Row],[Order_Date]],"mmmm")</f>
        <v>March</v>
      </c>
      <c r="K4501" s="1" t="s">
        <v>1947</v>
      </c>
      <c r="L4501" s="1" t="s">
        <v>7748</v>
      </c>
      <c r="M4501" s="1" t="s">
        <v>1983</v>
      </c>
      <c r="N4501" s="1" t="s">
        <v>1950</v>
      </c>
      <c r="O4501" s="3">
        <v>767</v>
      </c>
      <c r="P4501">
        <v>2</v>
      </c>
      <c r="Q4501" s="3">
        <v>1534</v>
      </c>
      <c r="R4501" s="1" t="s">
        <v>1951</v>
      </c>
      <c r="S4501" s="3">
        <v>87</v>
      </c>
      <c r="T4501">
        <v>7</v>
      </c>
      <c r="U4501" t="str">
        <f>IF(Ecommerce_Sales[[#This Row],[Delivery_Time_Days]]&gt;7,"Delay",IF(Ecommerce_Sales[[#This Row],[Delivery_Time_Days]] = 0,"No delivery",IF(Ecommerce_Sales[[#This Row],[Delivery_Time_Days]]&lt;=7,"On-time")))</f>
        <v>On-time</v>
      </c>
      <c r="V4501" s="7">
        <f>Ecommerce_Sales[[#This Row],[Profit]]/Ecommerce_Sales[[#This Row],[Total_Price]]</f>
        <v>0.40026075619295959</v>
      </c>
      <c r="W4501" s="3">
        <v>614</v>
      </c>
      <c r="X4501" s="3"/>
    </row>
    <row r="4502" spans="1:24" x14ac:dyDescent="0.25">
      <c r="A4502" s="1" t="s">
        <v>11017</v>
      </c>
      <c r="B4502" s="1" t="s">
        <v>1557</v>
      </c>
      <c r="C4502" s="1" t="s">
        <v>1558</v>
      </c>
      <c r="D4502" s="1" t="s">
        <v>2294</v>
      </c>
      <c r="E4502" s="1" t="s">
        <v>1954</v>
      </c>
      <c r="F4502" s="2">
        <v>45548</v>
      </c>
      <c r="G4502" s="2">
        <v>45320</v>
      </c>
      <c r="H4502" s="2" t="str">
        <f>TEXT(Ecommerce_Sales[[#This Row],[Order_Date]],"mmmm")</f>
        <v>January</v>
      </c>
      <c r="I4502" s="2" t="str">
        <f>TEXT(Ecommerce_Sales[[#This Row],[Order_Date]],"yyyy")</f>
        <v>2024</v>
      </c>
      <c r="J4502" s="2" t="str">
        <f>TEXT(Ecommerce_Sales[[#This Row],[Order_Date]],"mmmm")</f>
        <v>January</v>
      </c>
      <c r="K4502" s="1" t="s">
        <v>1947</v>
      </c>
      <c r="L4502" s="1" t="s">
        <v>6088</v>
      </c>
      <c r="M4502" s="1" t="s">
        <v>2247</v>
      </c>
      <c r="N4502" s="1" t="s">
        <v>1957</v>
      </c>
      <c r="O4502" s="3">
        <v>23</v>
      </c>
      <c r="P4502">
        <v>1</v>
      </c>
      <c r="Q4502" s="3">
        <v>23</v>
      </c>
      <c r="R4502" s="1" t="s">
        <v>1958</v>
      </c>
      <c r="S4502" s="3">
        <v>1</v>
      </c>
      <c r="T4502">
        <v>3</v>
      </c>
      <c r="U4502" t="str">
        <f>IF(Ecommerce_Sales[[#This Row],[Delivery_Time_Days]]&gt;7,"Delay",IF(Ecommerce_Sales[[#This Row],[Delivery_Time_Days]] = 0,"No delivery",IF(Ecommerce_Sales[[#This Row],[Delivery_Time_Days]]&lt;=7,"On-time")))</f>
        <v>On-time</v>
      </c>
      <c r="V4502" s="7">
        <f>Ecommerce_Sales[[#This Row],[Profit]]/Ecommerce_Sales[[#This Row],[Total_Price]]</f>
        <v>0.13043478260869565</v>
      </c>
      <c r="W4502" s="3">
        <v>3</v>
      </c>
      <c r="X4502" s="3"/>
    </row>
    <row r="4503" spans="1:24" x14ac:dyDescent="0.25">
      <c r="A4503" s="1" t="s">
        <v>11018</v>
      </c>
      <c r="B4503" s="1" t="s">
        <v>848</v>
      </c>
      <c r="C4503" s="1" t="s">
        <v>849</v>
      </c>
      <c r="D4503" s="1" t="s">
        <v>4113</v>
      </c>
      <c r="E4503" s="1" t="s">
        <v>1961</v>
      </c>
      <c r="F4503" s="2">
        <v>44954</v>
      </c>
      <c r="G4503" s="2">
        <v>45081</v>
      </c>
      <c r="H4503" s="2" t="str">
        <f>TEXT(Ecommerce_Sales[[#This Row],[Order_Date]],"mmmm")</f>
        <v>June</v>
      </c>
      <c r="I4503" s="2" t="str">
        <f>TEXT(Ecommerce_Sales[[#This Row],[Order_Date]],"yyyy")</f>
        <v>2023</v>
      </c>
      <c r="J4503" s="2" t="str">
        <f>TEXT(Ecommerce_Sales[[#This Row],[Order_Date]],"mmmm")</f>
        <v>June</v>
      </c>
      <c r="K4503" s="1" t="s">
        <v>1947</v>
      </c>
      <c r="L4503" s="1" t="s">
        <v>10920</v>
      </c>
      <c r="M4503" s="1" t="s">
        <v>2065</v>
      </c>
      <c r="N4503" s="1" t="s">
        <v>1978</v>
      </c>
      <c r="O4503" s="3">
        <v>389</v>
      </c>
      <c r="P4503">
        <v>6</v>
      </c>
      <c r="Q4503" s="3">
        <v>2333</v>
      </c>
      <c r="R4503" s="1" t="s">
        <v>1958</v>
      </c>
      <c r="S4503" s="3">
        <v>192</v>
      </c>
      <c r="T4503">
        <v>5</v>
      </c>
      <c r="U4503" t="str">
        <f>IF(Ecommerce_Sales[[#This Row],[Delivery_Time_Days]]&gt;7,"Delay",IF(Ecommerce_Sales[[#This Row],[Delivery_Time_Days]] = 0,"No delivery",IF(Ecommerce_Sales[[#This Row],[Delivery_Time_Days]]&lt;=7,"On-time")))</f>
        <v>On-time</v>
      </c>
      <c r="V4503" s="7">
        <f>Ecommerce_Sales[[#This Row],[Profit]]/Ecommerce_Sales[[#This Row],[Total_Price]]</f>
        <v>0.35019288469781396</v>
      </c>
      <c r="W4503" s="3">
        <v>817</v>
      </c>
      <c r="X4503" s="3"/>
    </row>
    <row r="4504" spans="1:24" x14ac:dyDescent="0.25">
      <c r="A4504" s="1" t="s">
        <v>11019</v>
      </c>
      <c r="B4504" s="1" t="s">
        <v>515</v>
      </c>
      <c r="C4504" s="1" t="s">
        <v>1409</v>
      </c>
      <c r="D4504" s="1" t="s">
        <v>9094</v>
      </c>
      <c r="E4504" s="1" t="s">
        <v>1954</v>
      </c>
      <c r="F4504" s="2">
        <v>45092</v>
      </c>
      <c r="G4504" s="2">
        <v>45011</v>
      </c>
      <c r="H4504" s="2" t="str">
        <f>TEXT(Ecommerce_Sales[[#This Row],[Order_Date]],"mmmm")</f>
        <v>March</v>
      </c>
      <c r="I4504" s="2" t="str">
        <f>TEXT(Ecommerce_Sales[[#This Row],[Order_Date]],"yyyy")</f>
        <v>2023</v>
      </c>
      <c r="J4504" s="2" t="str">
        <f>TEXT(Ecommerce_Sales[[#This Row],[Order_Date]],"mmmm")</f>
        <v>March</v>
      </c>
      <c r="K4504" s="1" t="s">
        <v>1947</v>
      </c>
      <c r="L4504" s="1" t="s">
        <v>7024</v>
      </c>
      <c r="M4504" s="1" t="s">
        <v>1977</v>
      </c>
      <c r="N4504" s="1" t="s">
        <v>1978</v>
      </c>
      <c r="O4504" s="3">
        <v>564</v>
      </c>
      <c r="P4504">
        <v>4</v>
      </c>
      <c r="Q4504" s="3">
        <v>2254</v>
      </c>
      <c r="R4504" s="1" t="s">
        <v>1958</v>
      </c>
      <c r="S4504" s="3">
        <v>230</v>
      </c>
      <c r="T4504">
        <v>5</v>
      </c>
      <c r="U4504" t="str">
        <f>IF(Ecommerce_Sales[[#This Row],[Delivery_Time_Days]]&gt;7,"Delay",IF(Ecommerce_Sales[[#This Row],[Delivery_Time_Days]] = 0,"No delivery",IF(Ecommerce_Sales[[#This Row],[Delivery_Time_Days]]&lt;=7,"On-time")))</f>
        <v>On-time</v>
      </c>
      <c r="V4504" s="7">
        <f>Ecommerce_Sales[[#This Row],[Profit]]/Ecommerce_Sales[[#This Row],[Total_Price]]</f>
        <v>0.35004436557231589</v>
      </c>
      <c r="W4504" s="3">
        <v>789</v>
      </c>
      <c r="X4504" s="3"/>
    </row>
    <row r="4505" spans="1:24" x14ac:dyDescent="0.25">
      <c r="A4505" s="1" t="s">
        <v>11020</v>
      </c>
      <c r="B4505" s="1" t="s">
        <v>236</v>
      </c>
      <c r="C4505" s="1" t="s">
        <v>237</v>
      </c>
      <c r="D4505" s="1" t="s">
        <v>5005</v>
      </c>
      <c r="E4505" s="1" t="s">
        <v>1954</v>
      </c>
      <c r="F4505" s="2">
        <v>45354</v>
      </c>
      <c r="G4505" s="2">
        <v>45557</v>
      </c>
      <c r="H4505" s="2" t="str">
        <f>TEXT(Ecommerce_Sales[[#This Row],[Order_Date]],"mmmm")</f>
        <v>September</v>
      </c>
      <c r="I4505" s="2" t="str">
        <f>TEXT(Ecommerce_Sales[[#This Row],[Order_Date]],"yyyy")</f>
        <v>2024</v>
      </c>
      <c r="J4505" s="2" t="str">
        <f>TEXT(Ecommerce_Sales[[#This Row],[Order_Date]],"mmmm")</f>
        <v>September</v>
      </c>
      <c r="K4505" s="1" t="s">
        <v>1992</v>
      </c>
      <c r="L4505" s="1" t="s">
        <v>11021</v>
      </c>
      <c r="M4505" s="1" t="s">
        <v>2247</v>
      </c>
      <c r="N4505" s="1" t="s">
        <v>1957</v>
      </c>
      <c r="O4505" s="3">
        <v>663</v>
      </c>
      <c r="P4505">
        <v>2</v>
      </c>
      <c r="Q4505" s="3">
        <v>1326</v>
      </c>
      <c r="R4505" s="1" t="s">
        <v>1958</v>
      </c>
      <c r="S4505" s="3">
        <v>141</v>
      </c>
      <c r="U4505" t="str">
        <f>IF(Ecommerce_Sales[[#This Row],[Delivery_Time_Days]]&gt;7,"Delay",IF(Ecommerce_Sales[[#This Row],[Delivery_Time_Days]] = 0,"No delivery",IF(Ecommerce_Sales[[#This Row],[Delivery_Time_Days]]&lt;=7,"On-time")))</f>
        <v>No delivery</v>
      </c>
      <c r="V4505" s="7">
        <f>Ecommerce_Sales[[#This Row],[Profit]]/Ecommerce_Sales[[#This Row],[Total_Price]]</f>
        <v>0.15007541478129713</v>
      </c>
      <c r="W4505" s="3">
        <v>199</v>
      </c>
      <c r="X4505" s="3"/>
    </row>
    <row r="4506" spans="1:24" x14ac:dyDescent="0.25">
      <c r="A4506" s="1" t="s">
        <v>11022</v>
      </c>
      <c r="B4506" s="1" t="s">
        <v>96</v>
      </c>
      <c r="C4506" s="1" t="s">
        <v>97</v>
      </c>
      <c r="D4506" s="1" t="s">
        <v>7363</v>
      </c>
      <c r="E4506" s="1" t="s">
        <v>1961</v>
      </c>
      <c r="F4506" s="2">
        <v>45608</v>
      </c>
      <c r="G4506" s="2">
        <v>45524</v>
      </c>
      <c r="H4506" s="2" t="str">
        <f>TEXT(Ecommerce_Sales[[#This Row],[Order_Date]],"mmmm")</f>
        <v>August</v>
      </c>
      <c r="I4506" s="2" t="str">
        <f>TEXT(Ecommerce_Sales[[#This Row],[Order_Date]],"yyyy")</f>
        <v>2024</v>
      </c>
      <c r="J4506" s="2" t="str">
        <f>TEXT(Ecommerce_Sales[[#This Row],[Order_Date]],"mmmm")</f>
        <v>August</v>
      </c>
      <c r="K4506" s="1" t="s">
        <v>1947</v>
      </c>
      <c r="L4506" s="1" t="s">
        <v>11023</v>
      </c>
      <c r="M4506" s="1" t="s">
        <v>1988</v>
      </c>
      <c r="N4506" s="1" t="s">
        <v>1989</v>
      </c>
      <c r="O4506" s="3">
        <v>1227</v>
      </c>
      <c r="P4506">
        <v>5</v>
      </c>
      <c r="Q4506" s="3">
        <v>6135</v>
      </c>
      <c r="R4506" s="1" t="s">
        <v>1958</v>
      </c>
      <c r="S4506" s="3">
        <v>477</v>
      </c>
      <c r="T4506">
        <v>10</v>
      </c>
      <c r="U4506" t="str">
        <f>IF(Ecommerce_Sales[[#This Row],[Delivery_Time_Days]]&gt;7,"Delay",IF(Ecommerce_Sales[[#This Row],[Delivery_Time_Days]] = 0,"No delivery",IF(Ecommerce_Sales[[#This Row],[Delivery_Time_Days]]&lt;=7,"On-time")))</f>
        <v>Delay</v>
      </c>
      <c r="V4506" s="7">
        <f>Ecommerce_Sales[[#This Row],[Profit]]/Ecommerce_Sales[[#This Row],[Total_Price]]</f>
        <v>0.25004074979625102</v>
      </c>
      <c r="W4506" s="3">
        <v>1534</v>
      </c>
      <c r="X4506" s="3"/>
    </row>
    <row r="4507" spans="1:24" x14ac:dyDescent="0.25">
      <c r="A4507" s="1" t="s">
        <v>11024</v>
      </c>
      <c r="B4507" s="1" t="s">
        <v>192</v>
      </c>
      <c r="C4507" s="1" t="s">
        <v>193</v>
      </c>
      <c r="D4507" s="1" t="s">
        <v>3557</v>
      </c>
      <c r="E4507" s="1" t="s">
        <v>1954</v>
      </c>
      <c r="F4507" s="2">
        <v>45616</v>
      </c>
      <c r="G4507" s="2">
        <v>45470</v>
      </c>
      <c r="H4507" s="2" t="str">
        <f>TEXT(Ecommerce_Sales[[#This Row],[Order_Date]],"mmmm")</f>
        <v>June</v>
      </c>
      <c r="I4507" s="2" t="str">
        <f>TEXT(Ecommerce_Sales[[#This Row],[Order_Date]],"yyyy")</f>
        <v>2024</v>
      </c>
      <c r="J4507" s="2" t="str">
        <f>TEXT(Ecommerce_Sales[[#This Row],[Order_Date]],"mmmm")</f>
        <v>June</v>
      </c>
      <c r="K4507" s="1" t="s">
        <v>1947</v>
      </c>
      <c r="L4507" s="1" t="s">
        <v>4452</v>
      </c>
      <c r="M4507" s="1" t="s">
        <v>2047</v>
      </c>
      <c r="N4507" s="1" t="s">
        <v>1989</v>
      </c>
      <c r="O4507" s="3">
        <v>1092</v>
      </c>
      <c r="P4507">
        <v>4</v>
      </c>
      <c r="Q4507" s="3">
        <v>4369</v>
      </c>
      <c r="R4507" s="1" t="s">
        <v>1958</v>
      </c>
      <c r="S4507" s="3">
        <v>345</v>
      </c>
      <c r="T4507">
        <v>7</v>
      </c>
      <c r="U4507" t="str">
        <f>IF(Ecommerce_Sales[[#This Row],[Delivery_Time_Days]]&gt;7,"Delay",IF(Ecommerce_Sales[[#This Row],[Delivery_Time_Days]] = 0,"No delivery",IF(Ecommerce_Sales[[#This Row],[Delivery_Time_Days]]&lt;=7,"On-time")))</f>
        <v>On-time</v>
      </c>
      <c r="V4507" s="7">
        <f>Ecommerce_Sales[[#This Row],[Profit]]/Ecommerce_Sales[[#This Row],[Total_Price]]</f>
        <v>0.24994277866788739</v>
      </c>
      <c r="W4507" s="3">
        <v>1092</v>
      </c>
      <c r="X4507" s="3"/>
    </row>
    <row r="4508" spans="1:24" x14ac:dyDescent="0.25">
      <c r="A4508" s="1" t="s">
        <v>11025</v>
      </c>
      <c r="B4508" s="1" t="s">
        <v>819</v>
      </c>
      <c r="C4508" s="1" t="s">
        <v>820</v>
      </c>
      <c r="D4508" s="1" t="s">
        <v>2529</v>
      </c>
      <c r="E4508" s="1" t="s">
        <v>1946</v>
      </c>
      <c r="F4508" s="2">
        <v>45415</v>
      </c>
      <c r="G4508" s="2">
        <v>45521</v>
      </c>
      <c r="H4508" s="2" t="str">
        <f>TEXT(Ecommerce_Sales[[#This Row],[Order_Date]],"mmmm")</f>
        <v>August</v>
      </c>
      <c r="I4508" s="2" t="str">
        <f>TEXT(Ecommerce_Sales[[#This Row],[Order_Date]],"yyyy")</f>
        <v>2024</v>
      </c>
      <c r="J4508" s="2" t="str">
        <f>TEXT(Ecommerce_Sales[[#This Row],[Order_Date]],"mmmm")</f>
        <v>August</v>
      </c>
      <c r="K4508" s="1" t="s">
        <v>1947</v>
      </c>
      <c r="L4508" s="1" t="s">
        <v>6270</v>
      </c>
      <c r="M4508" s="1" t="s">
        <v>1998</v>
      </c>
      <c r="N4508" s="1" t="s">
        <v>1973</v>
      </c>
      <c r="O4508" s="3">
        <v>59</v>
      </c>
      <c r="P4508">
        <v>1</v>
      </c>
      <c r="Q4508" s="3">
        <v>59</v>
      </c>
      <c r="R4508" s="1" t="s">
        <v>1958</v>
      </c>
      <c r="S4508" s="3">
        <v>8</v>
      </c>
      <c r="T4508">
        <v>9</v>
      </c>
      <c r="U4508" t="str">
        <f>IF(Ecommerce_Sales[[#This Row],[Delivery_Time_Days]]&gt;7,"Delay",IF(Ecommerce_Sales[[#This Row],[Delivery_Time_Days]] = 0,"No delivery",IF(Ecommerce_Sales[[#This Row],[Delivery_Time_Days]]&lt;=7,"On-time")))</f>
        <v>Delay</v>
      </c>
      <c r="V4508" s="7">
        <f>Ecommerce_Sales[[#This Row],[Profit]]/Ecommerce_Sales[[#This Row],[Total_Price]]</f>
        <v>0.30508474576271188</v>
      </c>
      <c r="W4508" s="3">
        <v>18</v>
      </c>
      <c r="X4508" s="3"/>
    </row>
    <row r="4509" spans="1:24" x14ac:dyDescent="0.25">
      <c r="A4509" s="1" t="s">
        <v>11026</v>
      </c>
      <c r="B4509" s="1" t="s">
        <v>1453</v>
      </c>
      <c r="C4509" s="1" t="s">
        <v>1454</v>
      </c>
      <c r="D4509" s="1" t="s">
        <v>5555</v>
      </c>
      <c r="E4509" s="1" t="s">
        <v>1961</v>
      </c>
      <c r="F4509" s="2">
        <v>45558</v>
      </c>
      <c r="G4509" s="2">
        <v>45416</v>
      </c>
      <c r="H4509" s="2" t="str">
        <f>TEXT(Ecommerce_Sales[[#This Row],[Order_Date]],"mmmm")</f>
        <v>May</v>
      </c>
      <c r="I4509" s="2" t="str">
        <f>TEXT(Ecommerce_Sales[[#This Row],[Order_Date]],"yyyy")</f>
        <v>2024</v>
      </c>
      <c r="J4509" s="2" t="str">
        <f>TEXT(Ecommerce_Sales[[#This Row],[Order_Date]],"mmmm")</f>
        <v>May</v>
      </c>
      <c r="K4509" s="1" t="s">
        <v>1947</v>
      </c>
      <c r="L4509" s="1" t="s">
        <v>11027</v>
      </c>
      <c r="M4509" s="1" t="s">
        <v>2065</v>
      </c>
      <c r="N4509" s="1" t="s">
        <v>1978</v>
      </c>
      <c r="O4509" s="3">
        <v>1012</v>
      </c>
      <c r="P4509">
        <v>3</v>
      </c>
      <c r="Q4509" s="3">
        <v>3036</v>
      </c>
      <c r="R4509" s="1" t="s">
        <v>1951</v>
      </c>
      <c r="S4509" s="3">
        <v>397</v>
      </c>
      <c r="T4509">
        <v>7</v>
      </c>
      <c r="U4509" t="str">
        <f>IF(Ecommerce_Sales[[#This Row],[Delivery_Time_Days]]&gt;7,"Delay",IF(Ecommerce_Sales[[#This Row],[Delivery_Time_Days]] = 0,"No delivery",IF(Ecommerce_Sales[[#This Row],[Delivery_Time_Days]]&lt;=7,"On-time")))</f>
        <v>On-time</v>
      </c>
      <c r="V4509" s="7">
        <f>Ecommerce_Sales[[#This Row],[Profit]]/Ecommerce_Sales[[#This Row],[Total_Price]]</f>
        <v>0.35013175230566534</v>
      </c>
      <c r="W4509" s="3">
        <v>1063</v>
      </c>
      <c r="X4509" s="3"/>
    </row>
    <row r="4510" spans="1:24" x14ac:dyDescent="0.25">
      <c r="A4510" s="1" t="s">
        <v>11028</v>
      </c>
      <c r="B4510" s="1" t="s">
        <v>978</v>
      </c>
      <c r="C4510" s="1" t="s">
        <v>979</v>
      </c>
      <c r="D4510" s="1" t="s">
        <v>2678</v>
      </c>
      <c r="E4510" s="1" t="s">
        <v>1961</v>
      </c>
      <c r="F4510" s="2">
        <v>45601</v>
      </c>
      <c r="G4510" s="2">
        <v>45370</v>
      </c>
      <c r="H4510" s="2" t="str">
        <f>TEXT(Ecommerce_Sales[[#This Row],[Order_Date]],"mmmm")</f>
        <v>March</v>
      </c>
      <c r="I4510" s="2" t="str">
        <f>TEXT(Ecommerce_Sales[[#This Row],[Order_Date]],"yyyy")</f>
        <v>2024</v>
      </c>
      <c r="J4510" s="2" t="str">
        <f>TEXT(Ecommerce_Sales[[#This Row],[Order_Date]],"mmmm")</f>
        <v>March</v>
      </c>
      <c r="K4510" s="1" t="s">
        <v>1947</v>
      </c>
      <c r="L4510" s="1" t="s">
        <v>11029</v>
      </c>
      <c r="M4510" s="1" t="s">
        <v>2030</v>
      </c>
      <c r="N4510" s="1" t="s">
        <v>1978</v>
      </c>
      <c r="O4510" s="3">
        <v>430</v>
      </c>
      <c r="P4510">
        <v>5</v>
      </c>
      <c r="Q4510" s="3">
        <v>2150</v>
      </c>
      <c r="R4510" s="1" t="s">
        <v>1951</v>
      </c>
      <c r="S4510" s="3">
        <v>157</v>
      </c>
      <c r="T4510">
        <v>4</v>
      </c>
      <c r="U4510" t="str">
        <f>IF(Ecommerce_Sales[[#This Row],[Delivery_Time_Days]]&gt;7,"Delay",IF(Ecommerce_Sales[[#This Row],[Delivery_Time_Days]] = 0,"No delivery",IF(Ecommerce_Sales[[#This Row],[Delivery_Time_Days]]&lt;=7,"On-time")))</f>
        <v>On-time</v>
      </c>
      <c r="V4510" s="7">
        <f>Ecommerce_Sales[[#This Row],[Profit]]/Ecommerce_Sales[[#This Row],[Total_Price]]</f>
        <v>0.3497674418604651</v>
      </c>
      <c r="W4510" s="3">
        <v>752</v>
      </c>
      <c r="X4510" s="3"/>
    </row>
    <row r="4511" spans="1:24" x14ac:dyDescent="0.25">
      <c r="A4511" s="1" t="s">
        <v>11030</v>
      </c>
      <c r="B4511" s="1" t="s">
        <v>1264</v>
      </c>
      <c r="C4511" s="1" t="s">
        <v>1478</v>
      </c>
      <c r="D4511" s="1" t="s">
        <v>5002</v>
      </c>
      <c r="E4511" s="1" t="s">
        <v>2005</v>
      </c>
      <c r="F4511" s="2">
        <v>45440</v>
      </c>
      <c r="G4511" s="2">
        <v>45285</v>
      </c>
      <c r="H4511" s="2" t="str">
        <f>TEXT(Ecommerce_Sales[[#This Row],[Order_Date]],"mmmm")</f>
        <v>December</v>
      </c>
      <c r="I4511" s="2" t="str">
        <f>TEXT(Ecommerce_Sales[[#This Row],[Order_Date]],"yyyy")</f>
        <v>2023</v>
      </c>
      <c r="J4511" s="2" t="str">
        <f>TEXT(Ecommerce_Sales[[#This Row],[Order_Date]],"mmmm")</f>
        <v>December</v>
      </c>
      <c r="K4511" s="1" t="s">
        <v>1947</v>
      </c>
      <c r="L4511" s="1" t="s">
        <v>5182</v>
      </c>
      <c r="M4511" s="1" t="s">
        <v>2065</v>
      </c>
      <c r="N4511" s="1" t="s">
        <v>1978</v>
      </c>
      <c r="O4511" s="3">
        <v>734</v>
      </c>
      <c r="P4511">
        <v>4</v>
      </c>
      <c r="Q4511" s="3">
        <v>2935</v>
      </c>
      <c r="R4511" s="1" t="s">
        <v>1958</v>
      </c>
      <c r="S4511" s="3">
        <v>310</v>
      </c>
      <c r="T4511">
        <v>6</v>
      </c>
      <c r="U4511" t="str">
        <f>IF(Ecommerce_Sales[[#This Row],[Delivery_Time_Days]]&gt;7,"Delay",IF(Ecommerce_Sales[[#This Row],[Delivery_Time_Days]] = 0,"No delivery",IF(Ecommerce_Sales[[#This Row],[Delivery_Time_Days]]&lt;=7,"On-time")))</f>
        <v>On-time</v>
      </c>
      <c r="V4511" s="7">
        <f>Ecommerce_Sales[[#This Row],[Profit]]/Ecommerce_Sales[[#This Row],[Total_Price]]</f>
        <v>0.34991482112436118</v>
      </c>
      <c r="W4511" s="3">
        <v>1027</v>
      </c>
      <c r="X4511" s="3"/>
    </row>
    <row r="4512" spans="1:24" x14ac:dyDescent="0.25">
      <c r="A4512" s="1" t="s">
        <v>11031</v>
      </c>
      <c r="B4512" s="1" t="s">
        <v>1240</v>
      </c>
      <c r="C4512" s="1" t="s">
        <v>1241</v>
      </c>
      <c r="D4512" s="1" t="s">
        <v>2472</v>
      </c>
      <c r="E4512" s="1" t="s">
        <v>1966</v>
      </c>
      <c r="F4512" s="2">
        <v>45026</v>
      </c>
      <c r="G4512" s="2">
        <v>44972</v>
      </c>
      <c r="H4512" s="2" t="str">
        <f>TEXT(Ecommerce_Sales[[#This Row],[Order_Date]],"mmmm")</f>
        <v>February</v>
      </c>
      <c r="I4512" s="2" t="str">
        <f>TEXT(Ecommerce_Sales[[#This Row],[Order_Date]],"yyyy")</f>
        <v>2023</v>
      </c>
      <c r="J4512" s="2" t="str">
        <f>TEXT(Ecommerce_Sales[[#This Row],[Order_Date]],"mmmm")</f>
        <v>February</v>
      </c>
      <c r="K4512" s="1" t="s">
        <v>1947</v>
      </c>
      <c r="L4512" s="1" t="s">
        <v>11032</v>
      </c>
      <c r="M4512" s="1" t="s">
        <v>1949</v>
      </c>
      <c r="N4512" s="1" t="s">
        <v>1950</v>
      </c>
      <c r="O4512" s="3">
        <v>335</v>
      </c>
      <c r="P4512">
        <v>4</v>
      </c>
      <c r="Q4512" s="3">
        <v>1340</v>
      </c>
      <c r="R4512" s="1" t="s">
        <v>1958</v>
      </c>
      <c r="S4512" s="3">
        <v>145</v>
      </c>
      <c r="T4512">
        <v>3</v>
      </c>
      <c r="U4512" t="str">
        <f>IF(Ecommerce_Sales[[#This Row],[Delivery_Time_Days]]&gt;7,"Delay",IF(Ecommerce_Sales[[#This Row],[Delivery_Time_Days]] = 0,"No delivery",IF(Ecommerce_Sales[[#This Row],[Delivery_Time_Days]]&lt;=7,"On-time")))</f>
        <v>On-time</v>
      </c>
      <c r="V4512" s="7">
        <f>Ecommerce_Sales[[#This Row],[Profit]]/Ecommerce_Sales[[#This Row],[Total_Price]]</f>
        <v>0.4</v>
      </c>
      <c r="W4512" s="3">
        <v>536</v>
      </c>
      <c r="X4512" s="3"/>
    </row>
    <row r="4513" spans="1:24" x14ac:dyDescent="0.25">
      <c r="A4513" s="1" t="s">
        <v>11033</v>
      </c>
      <c r="B4513" s="1" t="s">
        <v>474</v>
      </c>
      <c r="C4513" s="1" t="s">
        <v>475</v>
      </c>
      <c r="D4513" s="1" t="s">
        <v>2954</v>
      </c>
      <c r="E4513" s="1" t="s">
        <v>1954</v>
      </c>
      <c r="F4513" s="2">
        <v>45552</v>
      </c>
      <c r="G4513" s="2">
        <v>45333</v>
      </c>
      <c r="H4513" s="2" t="str">
        <f>TEXT(Ecommerce_Sales[[#This Row],[Order_Date]],"mmmm")</f>
        <v>February</v>
      </c>
      <c r="I4513" s="2" t="str">
        <f>TEXT(Ecommerce_Sales[[#This Row],[Order_Date]],"yyyy")</f>
        <v>2024</v>
      </c>
      <c r="J4513" s="2" t="str">
        <f>TEXT(Ecommerce_Sales[[#This Row],[Order_Date]],"mmmm")</f>
        <v>February</v>
      </c>
      <c r="K4513" s="1" t="s">
        <v>1947</v>
      </c>
      <c r="L4513" s="1" t="s">
        <v>11034</v>
      </c>
      <c r="M4513" s="1" t="s">
        <v>2065</v>
      </c>
      <c r="N4513" s="1" t="s">
        <v>1978</v>
      </c>
      <c r="O4513" s="3">
        <v>671</v>
      </c>
      <c r="P4513">
        <v>1</v>
      </c>
      <c r="Q4513" s="3">
        <v>671</v>
      </c>
      <c r="R4513" s="1" t="s">
        <v>2016</v>
      </c>
      <c r="S4513" s="3">
        <v>37</v>
      </c>
      <c r="T4513">
        <v>5</v>
      </c>
      <c r="U4513" t="str">
        <f>IF(Ecommerce_Sales[[#This Row],[Delivery_Time_Days]]&gt;7,"Delay",IF(Ecommerce_Sales[[#This Row],[Delivery_Time_Days]] = 0,"No delivery",IF(Ecommerce_Sales[[#This Row],[Delivery_Time_Days]]&lt;=7,"On-time")))</f>
        <v>On-time</v>
      </c>
      <c r="V4513" s="7">
        <f>Ecommerce_Sales[[#This Row],[Profit]]/Ecommerce_Sales[[#This Row],[Total_Price]]</f>
        <v>0.35022354694485841</v>
      </c>
      <c r="W4513" s="3">
        <v>235</v>
      </c>
      <c r="X4513" s="3"/>
    </row>
    <row r="4514" spans="1:24" x14ac:dyDescent="0.25">
      <c r="A4514" s="1" t="s">
        <v>11035</v>
      </c>
      <c r="B4514" s="1" t="s">
        <v>1240</v>
      </c>
      <c r="C4514" s="1" t="s">
        <v>1241</v>
      </c>
      <c r="D4514" s="1" t="s">
        <v>2472</v>
      </c>
      <c r="E4514" s="1" t="s">
        <v>1966</v>
      </c>
      <c r="F4514" s="2">
        <v>45026</v>
      </c>
      <c r="G4514" s="2">
        <v>44936</v>
      </c>
      <c r="H4514" s="2" t="str">
        <f>TEXT(Ecommerce_Sales[[#This Row],[Order_Date]],"mmmm")</f>
        <v>January</v>
      </c>
      <c r="I4514" s="2" t="str">
        <f>TEXT(Ecommerce_Sales[[#This Row],[Order_Date]],"yyyy")</f>
        <v>2023</v>
      </c>
      <c r="J4514" s="2" t="str">
        <f>TEXT(Ecommerce_Sales[[#This Row],[Order_Date]],"mmmm")</f>
        <v>January</v>
      </c>
      <c r="K4514" s="1" t="s">
        <v>1947</v>
      </c>
      <c r="L4514" s="1" t="s">
        <v>2687</v>
      </c>
      <c r="M4514" s="1" t="s">
        <v>1963</v>
      </c>
      <c r="N4514" s="1" t="s">
        <v>1957</v>
      </c>
      <c r="O4514" s="3">
        <v>427</v>
      </c>
      <c r="P4514">
        <v>2</v>
      </c>
      <c r="Q4514" s="3">
        <v>854</v>
      </c>
      <c r="R4514" s="1" t="s">
        <v>1958</v>
      </c>
      <c r="S4514" s="3">
        <v>105</v>
      </c>
      <c r="T4514">
        <v>10</v>
      </c>
      <c r="U4514" t="str">
        <f>IF(Ecommerce_Sales[[#This Row],[Delivery_Time_Days]]&gt;7,"Delay",IF(Ecommerce_Sales[[#This Row],[Delivery_Time_Days]] = 0,"No delivery",IF(Ecommerce_Sales[[#This Row],[Delivery_Time_Days]]&lt;=7,"On-time")))</f>
        <v>Delay</v>
      </c>
      <c r="V4514" s="7">
        <f>Ecommerce_Sales[[#This Row],[Profit]]/Ecommerce_Sales[[#This Row],[Total_Price]]</f>
        <v>0.14988290398126464</v>
      </c>
      <c r="W4514" s="3">
        <v>128</v>
      </c>
      <c r="X4514" s="3"/>
    </row>
    <row r="4515" spans="1:24" x14ac:dyDescent="0.25">
      <c r="A4515" s="1" t="s">
        <v>11036</v>
      </c>
      <c r="B4515" s="1" t="s">
        <v>164</v>
      </c>
      <c r="C4515" s="1" t="s">
        <v>165</v>
      </c>
      <c r="D4515" s="1" t="s">
        <v>5771</v>
      </c>
      <c r="E4515" s="1" t="s">
        <v>1954</v>
      </c>
      <c r="F4515" s="2">
        <v>45507</v>
      </c>
      <c r="G4515" s="2">
        <v>45644</v>
      </c>
      <c r="H4515" s="2" t="str">
        <f>TEXT(Ecommerce_Sales[[#This Row],[Order_Date]],"mmmm")</f>
        <v>December</v>
      </c>
      <c r="I4515" s="2" t="str">
        <f>TEXT(Ecommerce_Sales[[#This Row],[Order_Date]],"yyyy")</f>
        <v>2024</v>
      </c>
      <c r="J4515" s="2" t="str">
        <f>TEXT(Ecommerce_Sales[[#This Row],[Order_Date]],"mmmm")</f>
        <v>December</v>
      </c>
      <c r="K4515" s="1" t="s">
        <v>1947</v>
      </c>
      <c r="L4515" s="1" t="s">
        <v>11037</v>
      </c>
      <c r="M4515" s="1" t="s">
        <v>1968</v>
      </c>
      <c r="N4515" s="1" t="s">
        <v>1957</v>
      </c>
      <c r="O4515" s="3">
        <v>797</v>
      </c>
      <c r="P4515">
        <v>10</v>
      </c>
      <c r="Q4515" s="3">
        <v>7971</v>
      </c>
      <c r="R4515" s="1" t="s">
        <v>1958</v>
      </c>
      <c r="S4515" s="3">
        <v>1184</v>
      </c>
      <c r="T4515">
        <v>6</v>
      </c>
      <c r="U4515" t="str">
        <f>IF(Ecommerce_Sales[[#This Row],[Delivery_Time_Days]]&gt;7,"Delay",IF(Ecommerce_Sales[[#This Row],[Delivery_Time_Days]] = 0,"No delivery",IF(Ecommerce_Sales[[#This Row],[Delivery_Time_Days]]&lt;=7,"On-time")))</f>
        <v>On-time</v>
      </c>
      <c r="V4515" s="7">
        <f>Ecommerce_Sales[[#This Row],[Profit]]/Ecommerce_Sales[[#This Row],[Total_Price]]</f>
        <v>0.15004390917074395</v>
      </c>
      <c r="W4515" s="3">
        <v>1196</v>
      </c>
      <c r="X4515" s="3"/>
    </row>
    <row r="4516" spans="1:24" x14ac:dyDescent="0.25">
      <c r="A4516" s="1" t="s">
        <v>11038</v>
      </c>
      <c r="B4516" s="1" t="s">
        <v>934</v>
      </c>
      <c r="C4516" s="1" t="s">
        <v>935</v>
      </c>
      <c r="D4516" s="1" t="s">
        <v>5497</v>
      </c>
      <c r="E4516" s="1" t="s">
        <v>1961</v>
      </c>
      <c r="F4516" s="2">
        <v>45656</v>
      </c>
      <c r="G4516" s="2">
        <v>45314</v>
      </c>
      <c r="H4516" s="2" t="str">
        <f>TEXT(Ecommerce_Sales[[#This Row],[Order_Date]],"mmmm")</f>
        <v>January</v>
      </c>
      <c r="I4516" s="2" t="str">
        <f>TEXT(Ecommerce_Sales[[#This Row],[Order_Date]],"yyyy")</f>
        <v>2024</v>
      </c>
      <c r="J4516" s="2" t="str">
        <f>TEXT(Ecommerce_Sales[[#This Row],[Order_Date]],"mmmm")</f>
        <v>January</v>
      </c>
      <c r="K4516" s="1" t="s">
        <v>1947</v>
      </c>
      <c r="L4516" s="1" t="s">
        <v>6651</v>
      </c>
      <c r="M4516" s="1" t="s">
        <v>1968</v>
      </c>
      <c r="N4516" s="1" t="s">
        <v>1957</v>
      </c>
      <c r="O4516" s="3">
        <v>512</v>
      </c>
      <c r="P4516">
        <v>2</v>
      </c>
      <c r="Q4516" s="3">
        <v>1024</v>
      </c>
      <c r="R4516" s="1" t="s">
        <v>2008</v>
      </c>
      <c r="S4516" s="3">
        <v>53</v>
      </c>
      <c r="T4516">
        <v>3</v>
      </c>
      <c r="U4516" t="str">
        <f>IF(Ecommerce_Sales[[#This Row],[Delivery_Time_Days]]&gt;7,"Delay",IF(Ecommerce_Sales[[#This Row],[Delivery_Time_Days]] = 0,"No delivery",IF(Ecommerce_Sales[[#This Row],[Delivery_Time_Days]]&lt;=7,"On-time")))</f>
        <v>On-time</v>
      </c>
      <c r="V4516" s="7">
        <f>Ecommerce_Sales[[#This Row],[Profit]]/Ecommerce_Sales[[#This Row],[Total_Price]]</f>
        <v>0.150390625</v>
      </c>
      <c r="W4516" s="3">
        <v>154</v>
      </c>
      <c r="X4516" s="3"/>
    </row>
    <row r="4517" spans="1:24" x14ac:dyDescent="0.25">
      <c r="A4517" s="1" t="s">
        <v>11039</v>
      </c>
      <c r="B4517" s="1" t="s">
        <v>196</v>
      </c>
      <c r="C4517" s="1" t="s">
        <v>827</v>
      </c>
      <c r="D4517" s="1" t="s">
        <v>3651</v>
      </c>
      <c r="E4517" s="1" t="s">
        <v>1996</v>
      </c>
      <c r="F4517" s="2">
        <v>45571</v>
      </c>
      <c r="G4517" s="2">
        <v>45440</v>
      </c>
      <c r="H4517" s="2" t="str">
        <f>TEXT(Ecommerce_Sales[[#This Row],[Order_Date]],"mmmm")</f>
        <v>May</v>
      </c>
      <c r="I4517" s="2" t="str">
        <f>TEXT(Ecommerce_Sales[[#This Row],[Order_Date]],"yyyy")</f>
        <v>2024</v>
      </c>
      <c r="J4517" s="2" t="str">
        <f>TEXT(Ecommerce_Sales[[#This Row],[Order_Date]],"mmmm")</f>
        <v>May</v>
      </c>
      <c r="K4517" s="1" t="s">
        <v>1947</v>
      </c>
      <c r="L4517" s="1" t="s">
        <v>11040</v>
      </c>
      <c r="M4517" s="1" t="s">
        <v>2247</v>
      </c>
      <c r="N4517" s="1" t="s">
        <v>1957</v>
      </c>
      <c r="O4517" s="3">
        <v>997</v>
      </c>
      <c r="P4517">
        <v>3</v>
      </c>
      <c r="Q4517" s="3">
        <v>2992</v>
      </c>
      <c r="R4517" s="1" t="s">
        <v>1951</v>
      </c>
      <c r="S4517" s="3">
        <v>447</v>
      </c>
      <c r="T4517">
        <v>2</v>
      </c>
      <c r="U4517" t="str">
        <f>IF(Ecommerce_Sales[[#This Row],[Delivery_Time_Days]]&gt;7,"Delay",IF(Ecommerce_Sales[[#This Row],[Delivery_Time_Days]] = 0,"No delivery",IF(Ecommerce_Sales[[#This Row],[Delivery_Time_Days]]&lt;=7,"On-time")))</f>
        <v>On-time</v>
      </c>
      <c r="V4517" s="7">
        <f>Ecommerce_Sales[[#This Row],[Profit]]/Ecommerce_Sales[[#This Row],[Total_Price]]</f>
        <v>0.15006684491978609</v>
      </c>
      <c r="W4517" s="3">
        <v>449</v>
      </c>
      <c r="X4517" s="3"/>
    </row>
    <row r="4518" spans="1:24" x14ac:dyDescent="0.25">
      <c r="A4518" s="1" t="s">
        <v>11041</v>
      </c>
      <c r="B4518" s="1" t="s">
        <v>563</v>
      </c>
      <c r="C4518" s="1" t="s">
        <v>564</v>
      </c>
      <c r="D4518" s="1" t="s">
        <v>3987</v>
      </c>
      <c r="E4518" s="1" t="s">
        <v>1966</v>
      </c>
      <c r="F4518" s="2">
        <v>45305</v>
      </c>
      <c r="G4518" s="2">
        <v>45044</v>
      </c>
      <c r="H4518" s="2" t="str">
        <f>TEXT(Ecommerce_Sales[[#This Row],[Order_Date]],"mmmm")</f>
        <v>April</v>
      </c>
      <c r="I4518" s="2" t="str">
        <f>TEXT(Ecommerce_Sales[[#This Row],[Order_Date]],"yyyy")</f>
        <v>2023</v>
      </c>
      <c r="J4518" s="2" t="str">
        <f>TEXT(Ecommerce_Sales[[#This Row],[Order_Date]],"mmmm")</f>
        <v>April</v>
      </c>
      <c r="K4518" s="1" t="s">
        <v>1947</v>
      </c>
      <c r="L4518" s="1" t="s">
        <v>3325</v>
      </c>
      <c r="M4518" s="1" t="s">
        <v>1983</v>
      </c>
      <c r="N4518" s="1" t="s">
        <v>1950</v>
      </c>
      <c r="O4518" s="3">
        <v>870</v>
      </c>
      <c r="P4518">
        <v>5</v>
      </c>
      <c r="Q4518" s="3">
        <v>4350</v>
      </c>
      <c r="R4518" s="1" t="s">
        <v>1951</v>
      </c>
      <c r="S4518" s="3">
        <v>582</v>
      </c>
      <c r="T4518">
        <v>5</v>
      </c>
      <c r="U4518" t="str">
        <f>IF(Ecommerce_Sales[[#This Row],[Delivery_Time_Days]]&gt;7,"Delay",IF(Ecommerce_Sales[[#This Row],[Delivery_Time_Days]] = 0,"No delivery",IF(Ecommerce_Sales[[#This Row],[Delivery_Time_Days]]&lt;=7,"On-time")))</f>
        <v>On-time</v>
      </c>
      <c r="V4518" s="7">
        <f>Ecommerce_Sales[[#This Row],[Profit]]/Ecommerce_Sales[[#This Row],[Total_Price]]</f>
        <v>0.4</v>
      </c>
      <c r="W4518" s="3">
        <v>1740</v>
      </c>
      <c r="X4518" s="3"/>
    </row>
    <row r="4519" spans="1:24" x14ac:dyDescent="0.25">
      <c r="A4519" s="1" t="s">
        <v>11042</v>
      </c>
      <c r="B4519" s="1" t="s">
        <v>114</v>
      </c>
      <c r="C4519" s="1" t="s">
        <v>115</v>
      </c>
      <c r="D4519" s="1" t="s">
        <v>2035</v>
      </c>
      <c r="E4519" s="1" t="s">
        <v>1961</v>
      </c>
      <c r="F4519" s="2">
        <v>45530</v>
      </c>
      <c r="G4519" s="2">
        <v>45501</v>
      </c>
      <c r="H4519" s="2" t="str">
        <f>TEXT(Ecommerce_Sales[[#This Row],[Order_Date]],"mmmm")</f>
        <v>July</v>
      </c>
      <c r="I4519" s="2" t="str">
        <f>TEXT(Ecommerce_Sales[[#This Row],[Order_Date]],"yyyy")</f>
        <v>2024</v>
      </c>
      <c r="J4519" s="2" t="str">
        <f>TEXT(Ecommerce_Sales[[#This Row],[Order_Date]],"mmmm")</f>
        <v>July</v>
      </c>
      <c r="K4519" s="1" t="s">
        <v>1986</v>
      </c>
      <c r="L4519" s="1" t="s">
        <v>11043</v>
      </c>
      <c r="M4519" s="1" t="s">
        <v>1998</v>
      </c>
      <c r="N4519" s="1" t="s">
        <v>1973</v>
      </c>
      <c r="O4519" s="3">
        <v>421</v>
      </c>
      <c r="P4519">
        <v>1</v>
      </c>
      <c r="Q4519" s="3">
        <v>421</v>
      </c>
      <c r="R4519" s="1" t="s">
        <v>2008</v>
      </c>
      <c r="S4519" s="3">
        <v>46</v>
      </c>
      <c r="U4519" t="str">
        <f>IF(Ecommerce_Sales[[#This Row],[Delivery_Time_Days]]&gt;7,"Delay",IF(Ecommerce_Sales[[#This Row],[Delivery_Time_Days]] = 0,"No delivery",IF(Ecommerce_Sales[[#This Row],[Delivery_Time_Days]]&lt;=7,"On-time")))</f>
        <v>No delivery</v>
      </c>
      <c r="V4519" s="7">
        <f>Ecommerce_Sales[[#This Row],[Profit]]/Ecommerce_Sales[[#This Row],[Total_Price]]</f>
        <v>0.29928741092636579</v>
      </c>
      <c r="W4519" s="3">
        <v>126</v>
      </c>
      <c r="X4519" s="3"/>
    </row>
    <row r="4520" spans="1:24" x14ac:dyDescent="0.25">
      <c r="A4520" s="1" t="s">
        <v>11044</v>
      </c>
      <c r="B4520" s="1" t="s">
        <v>130</v>
      </c>
      <c r="C4520" s="1" t="s">
        <v>131</v>
      </c>
      <c r="D4520" s="1" t="s">
        <v>3911</v>
      </c>
      <c r="E4520" s="1" t="s">
        <v>1954</v>
      </c>
      <c r="F4520" s="2">
        <v>45116</v>
      </c>
      <c r="G4520" s="2">
        <v>45063</v>
      </c>
      <c r="H4520" s="2" t="str">
        <f>TEXT(Ecommerce_Sales[[#This Row],[Order_Date]],"mmmm")</f>
        <v>May</v>
      </c>
      <c r="I4520" s="2" t="str">
        <f>TEXT(Ecommerce_Sales[[#This Row],[Order_Date]],"yyyy")</f>
        <v>2023</v>
      </c>
      <c r="J4520" s="2" t="str">
        <f>TEXT(Ecommerce_Sales[[#This Row],[Order_Date]],"mmmm")</f>
        <v>May</v>
      </c>
      <c r="K4520" s="1" t="s">
        <v>1947</v>
      </c>
      <c r="L4520" s="1" t="s">
        <v>10855</v>
      </c>
      <c r="M4520" s="1" t="s">
        <v>1968</v>
      </c>
      <c r="N4520" s="1" t="s">
        <v>1957</v>
      </c>
      <c r="O4520" s="3">
        <v>360</v>
      </c>
      <c r="P4520">
        <v>2</v>
      </c>
      <c r="Q4520" s="3">
        <v>719</v>
      </c>
      <c r="R4520" s="1" t="s">
        <v>2012</v>
      </c>
      <c r="S4520" s="3">
        <v>102</v>
      </c>
      <c r="T4520">
        <v>7</v>
      </c>
      <c r="U4520" t="str">
        <f>IF(Ecommerce_Sales[[#This Row],[Delivery_Time_Days]]&gt;7,"Delay",IF(Ecommerce_Sales[[#This Row],[Delivery_Time_Days]] = 0,"No delivery",IF(Ecommerce_Sales[[#This Row],[Delivery_Time_Days]]&lt;=7,"On-time")))</f>
        <v>On-time</v>
      </c>
      <c r="V4520" s="7">
        <f>Ecommerce_Sales[[#This Row],[Profit]]/Ecommerce_Sales[[#This Row],[Total_Price]]</f>
        <v>0.1502086230876217</v>
      </c>
      <c r="W4520" s="3">
        <v>108</v>
      </c>
      <c r="X4520" s="3"/>
    </row>
    <row r="4521" spans="1:24" x14ac:dyDescent="0.25">
      <c r="A4521" s="1" t="s">
        <v>11045</v>
      </c>
      <c r="B4521" s="1" t="s">
        <v>592</v>
      </c>
      <c r="C4521" s="1" t="s">
        <v>593</v>
      </c>
      <c r="D4521" s="1" t="s">
        <v>4693</v>
      </c>
      <c r="E4521" s="1" t="s">
        <v>1946</v>
      </c>
      <c r="F4521" s="2">
        <v>45013</v>
      </c>
      <c r="G4521" s="2">
        <v>45422</v>
      </c>
      <c r="H4521" s="2" t="str">
        <f>TEXT(Ecommerce_Sales[[#This Row],[Order_Date]],"mmmm")</f>
        <v>May</v>
      </c>
      <c r="I4521" s="2" t="str">
        <f>TEXT(Ecommerce_Sales[[#This Row],[Order_Date]],"yyyy")</f>
        <v>2024</v>
      </c>
      <c r="J4521" s="2" t="str">
        <f>TEXT(Ecommerce_Sales[[#This Row],[Order_Date]],"mmmm")</f>
        <v>May</v>
      </c>
      <c r="K4521" s="1" t="s">
        <v>1947</v>
      </c>
      <c r="L4521" s="1" t="s">
        <v>11046</v>
      </c>
      <c r="M4521" s="1" t="s">
        <v>2054</v>
      </c>
      <c r="N4521" s="1" t="s">
        <v>1957</v>
      </c>
      <c r="O4521" s="3">
        <v>987</v>
      </c>
      <c r="P4521">
        <v>1</v>
      </c>
      <c r="Q4521" s="3">
        <v>987</v>
      </c>
      <c r="R4521" s="1" t="s">
        <v>2012</v>
      </c>
      <c r="S4521" s="3">
        <v>76</v>
      </c>
      <c r="T4521">
        <v>2</v>
      </c>
      <c r="U4521" t="str">
        <f>IF(Ecommerce_Sales[[#This Row],[Delivery_Time_Days]]&gt;7,"Delay",IF(Ecommerce_Sales[[#This Row],[Delivery_Time_Days]] = 0,"No delivery",IF(Ecommerce_Sales[[#This Row],[Delivery_Time_Days]]&lt;=7,"On-time")))</f>
        <v>On-time</v>
      </c>
      <c r="V4521" s="7">
        <f>Ecommerce_Sales[[#This Row],[Profit]]/Ecommerce_Sales[[#This Row],[Total_Price]]</f>
        <v>0.14994934143870314</v>
      </c>
      <c r="W4521" s="3">
        <v>148</v>
      </c>
      <c r="X4521" s="3"/>
    </row>
    <row r="4522" spans="1:24" x14ac:dyDescent="0.25">
      <c r="A4522" s="1" t="s">
        <v>11047</v>
      </c>
      <c r="B4522" s="1" t="s">
        <v>1238</v>
      </c>
      <c r="C4522" s="1" t="s">
        <v>1239</v>
      </c>
      <c r="D4522" s="1" t="s">
        <v>2729</v>
      </c>
      <c r="E4522" s="1" t="s">
        <v>1954</v>
      </c>
      <c r="F4522" s="2">
        <v>45073</v>
      </c>
      <c r="G4522" s="2">
        <v>45206</v>
      </c>
      <c r="H4522" s="2" t="str">
        <f>TEXT(Ecommerce_Sales[[#This Row],[Order_Date]],"mmmm")</f>
        <v>October</v>
      </c>
      <c r="I4522" s="2" t="str">
        <f>TEXT(Ecommerce_Sales[[#This Row],[Order_Date]],"yyyy")</f>
        <v>2023</v>
      </c>
      <c r="J4522" s="2" t="str">
        <f>TEXT(Ecommerce_Sales[[#This Row],[Order_Date]],"mmmm")</f>
        <v>October</v>
      </c>
      <c r="K4522" s="1" t="s">
        <v>1947</v>
      </c>
      <c r="L4522" s="1" t="s">
        <v>11048</v>
      </c>
      <c r="M4522" s="1" t="s">
        <v>2072</v>
      </c>
      <c r="N4522" s="1" t="s">
        <v>1950</v>
      </c>
      <c r="O4522" s="3">
        <v>1138</v>
      </c>
      <c r="P4522">
        <v>4</v>
      </c>
      <c r="Q4522" s="3">
        <v>4552</v>
      </c>
      <c r="R4522" s="1" t="s">
        <v>1958</v>
      </c>
      <c r="S4522" s="3">
        <v>566</v>
      </c>
      <c r="T4522">
        <v>8</v>
      </c>
      <c r="U4522" t="str">
        <f>IF(Ecommerce_Sales[[#This Row],[Delivery_Time_Days]]&gt;7,"Delay",IF(Ecommerce_Sales[[#This Row],[Delivery_Time_Days]] = 0,"No delivery",IF(Ecommerce_Sales[[#This Row],[Delivery_Time_Days]]&lt;=7,"On-time")))</f>
        <v>Delay</v>
      </c>
      <c r="V4522" s="7">
        <f>Ecommerce_Sales[[#This Row],[Profit]]/Ecommerce_Sales[[#This Row],[Total_Price]]</f>
        <v>0.40004393673110722</v>
      </c>
      <c r="W4522" s="3">
        <v>1821</v>
      </c>
      <c r="X4522" s="3"/>
    </row>
    <row r="4523" spans="1:24" x14ac:dyDescent="0.25">
      <c r="A4523" s="1" t="s">
        <v>11049</v>
      </c>
      <c r="B4523" s="1" t="s">
        <v>1588</v>
      </c>
      <c r="C4523" s="1" t="s">
        <v>1589</v>
      </c>
      <c r="D4523" s="1" t="s">
        <v>3748</v>
      </c>
      <c r="E4523" s="1" t="s">
        <v>2005</v>
      </c>
      <c r="F4523" s="2">
        <v>45257</v>
      </c>
      <c r="G4523" s="2">
        <v>45410</v>
      </c>
      <c r="H4523" s="2" t="str">
        <f>TEXT(Ecommerce_Sales[[#This Row],[Order_Date]],"mmmm")</f>
        <v>April</v>
      </c>
      <c r="I4523" s="2" t="str">
        <f>TEXT(Ecommerce_Sales[[#This Row],[Order_Date]],"yyyy")</f>
        <v>2024</v>
      </c>
      <c r="J4523" s="2" t="str">
        <f>TEXT(Ecommerce_Sales[[#This Row],[Order_Date]],"mmmm")</f>
        <v>April</v>
      </c>
      <c r="K4523" s="1" t="s">
        <v>1947</v>
      </c>
      <c r="L4523" s="1" t="s">
        <v>9312</v>
      </c>
      <c r="M4523" s="1" t="s">
        <v>2043</v>
      </c>
      <c r="N4523" s="1" t="s">
        <v>1989</v>
      </c>
      <c r="O4523" s="3">
        <v>524</v>
      </c>
      <c r="P4523">
        <v>3</v>
      </c>
      <c r="Q4523" s="3">
        <v>1571</v>
      </c>
      <c r="R4523" s="1" t="s">
        <v>1958</v>
      </c>
      <c r="S4523" s="3">
        <v>168</v>
      </c>
      <c r="T4523">
        <v>4</v>
      </c>
      <c r="U4523" t="str">
        <f>IF(Ecommerce_Sales[[#This Row],[Delivery_Time_Days]]&gt;7,"Delay",IF(Ecommerce_Sales[[#This Row],[Delivery_Time_Days]] = 0,"No delivery",IF(Ecommerce_Sales[[#This Row],[Delivery_Time_Days]]&lt;=7,"On-time")))</f>
        <v>On-time</v>
      </c>
      <c r="V4523" s="7">
        <f>Ecommerce_Sales[[#This Row],[Profit]]/Ecommerce_Sales[[#This Row],[Total_Price]]</f>
        <v>0.2501591343093571</v>
      </c>
      <c r="W4523" s="3">
        <v>393</v>
      </c>
      <c r="X4523" s="3"/>
    </row>
    <row r="4524" spans="1:24" x14ac:dyDescent="0.25">
      <c r="A4524" s="1" t="s">
        <v>11050</v>
      </c>
      <c r="B4524" s="1" t="s">
        <v>1059</v>
      </c>
      <c r="C4524" s="1" t="s">
        <v>1060</v>
      </c>
      <c r="D4524" s="1" t="s">
        <v>4043</v>
      </c>
      <c r="E4524" s="1" t="s">
        <v>1946</v>
      </c>
      <c r="F4524" s="2">
        <v>45284</v>
      </c>
      <c r="G4524" s="2">
        <v>45556</v>
      </c>
      <c r="H4524" s="2" t="str">
        <f>TEXT(Ecommerce_Sales[[#This Row],[Order_Date]],"mmmm")</f>
        <v>September</v>
      </c>
      <c r="I4524" s="2" t="str">
        <f>TEXT(Ecommerce_Sales[[#This Row],[Order_Date]],"yyyy")</f>
        <v>2024</v>
      </c>
      <c r="J4524" s="2" t="str">
        <f>TEXT(Ecommerce_Sales[[#This Row],[Order_Date]],"mmmm")</f>
        <v>September</v>
      </c>
      <c r="K4524" s="1" t="s">
        <v>1947</v>
      </c>
      <c r="L4524" s="1" t="s">
        <v>11051</v>
      </c>
      <c r="M4524" s="1" t="s">
        <v>2026</v>
      </c>
      <c r="N4524" s="1" t="s">
        <v>1978</v>
      </c>
      <c r="O4524" s="3">
        <v>641</v>
      </c>
      <c r="P4524">
        <v>3</v>
      </c>
      <c r="Q4524" s="3">
        <v>1922</v>
      </c>
      <c r="R4524" s="1" t="s">
        <v>1951</v>
      </c>
      <c r="S4524" s="3">
        <v>237</v>
      </c>
      <c r="T4524">
        <v>10</v>
      </c>
      <c r="U4524" t="str">
        <f>IF(Ecommerce_Sales[[#This Row],[Delivery_Time_Days]]&gt;7,"Delay",IF(Ecommerce_Sales[[#This Row],[Delivery_Time_Days]] = 0,"No delivery",IF(Ecommerce_Sales[[#This Row],[Delivery_Time_Days]]&lt;=7,"On-time")))</f>
        <v>Delay</v>
      </c>
      <c r="V4524" s="7">
        <f>Ecommerce_Sales[[#This Row],[Profit]]/Ecommerce_Sales[[#This Row],[Total_Price]]</f>
        <v>0.35015608740894899</v>
      </c>
      <c r="W4524" s="3">
        <v>673</v>
      </c>
      <c r="X4524" s="3"/>
    </row>
    <row r="4525" spans="1:24" x14ac:dyDescent="0.25">
      <c r="A4525" s="1" t="s">
        <v>11052</v>
      </c>
      <c r="B4525" s="1" t="s">
        <v>736</v>
      </c>
      <c r="C4525" s="1" t="s">
        <v>737</v>
      </c>
      <c r="D4525" s="1" t="s">
        <v>3914</v>
      </c>
      <c r="E4525" s="1" t="s">
        <v>1961</v>
      </c>
      <c r="F4525" s="2">
        <v>44980</v>
      </c>
      <c r="G4525" s="2">
        <v>45100</v>
      </c>
      <c r="H4525" s="2" t="str">
        <f>TEXT(Ecommerce_Sales[[#This Row],[Order_Date]],"mmmm")</f>
        <v>June</v>
      </c>
      <c r="I4525" s="2" t="str">
        <f>TEXT(Ecommerce_Sales[[#This Row],[Order_Date]],"yyyy")</f>
        <v>2023</v>
      </c>
      <c r="J4525" s="2" t="str">
        <f>TEXT(Ecommerce_Sales[[#This Row],[Order_Date]],"mmmm")</f>
        <v>June</v>
      </c>
      <c r="K4525" s="1" t="s">
        <v>1947</v>
      </c>
      <c r="L4525" s="1" t="s">
        <v>8365</v>
      </c>
      <c r="M4525" s="1" t="s">
        <v>2058</v>
      </c>
      <c r="N4525" s="1" t="s">
        <v>1950</v>
      </c>
      <c r="O4525" s="3">
        <v>521</v>
      </c>
      <c r="P4525">
        <v>2</v>
      </c>
      <c r="Q4525" s="3">
        <v>1043</v>
      </c>
      <c r="R4525" s="1" t="s">
        <v>1951</v>
      </c>
      <c r="S4525" s="3">
        <v>126</v>
      </c>
      <c r="T4525">
        <v>6</v>
      </c>
      <c r="U4525" t="str">
        <f>IF(Ecommerce_Sales[[#This Row],[Delivery_Time_Days]]&gt;7,"Delay",IF(Ecommerce_Sales[[#This Row],[Delivery_Time_Days]] = 0,"No delivery",IF(Ecommerce_Sales[[#This Row],[Delivery_Time_Days]]&lt;=7,"On-time")))</f>
        <v>On-time</v>
      </c>
      <c r="V4525" s="7">
        <f>Ecommerce_Sales[[#This Row],[Profit]]/Ecommerce_Sales[[#This Row],[Total_Price]]</f>
        <v>0.39980824544582932</v>
      </c>
      <c r="W4525" s="3">
        <v>417</v>
      </c>
      <c r="X4525" s="3"/>
    </row>
    <row r="4526" spans="1:24" x14ac:dyDescent="0.25">
      <c r="A4526" s="1" t="s">
        <v>11053</v>
      </c>
      <c r="B4526" s="1" t="s">
        <v>856</v>
      </c>
      <c r="C4526" s="1" t="s">
        <v>857</v>
      </c>
      <c r="D4526" s="1" t="s">
        <v>3498</v>
      </c>
      <c r="E4526" s="1" t="s">
        <v>1961</v>
      </c>
      <c r="F4526" s="2">
        <v>45149</v>
      </c>
      <c r="G4526" s="2">
        <v>45390</v>
      </c>
      <c r="H4526" s="2" t="str">
        <f>TEXT(Ecommerce_Sales[[#This Row],[Order_Date]],"mmmm")</f>
        <v>April</v>
      </c>
      <c r="I4526" s="2" t="str">
        <f>TEXT(Ecommerce_Sales[[#This Row],[Order_Date]],"yyyy")</f>
        <v>2024</v>
      </c>
      <c r="J4526" s="2" t="str">
        <f>TEXT(Ecommerce_Sales[[#This Row],[Order_Date]],"mmmm")</f>
        <v>April</v>
      </c>
      <c r="K4526" s="1" t="s">
        <v>1947</v>
      </c>
      <c r="L4526" s="1" t="s">
        <v>6760</v>
      </c>
      <c r="M4526" s="1" t="s">
        <v>1998</v>
      </c>
      <c r="N4526" s="1" t="s">
        <v>1973</v>
      </c>
      <c r="O4526" s="3">
        <v>984</v>
      </c>
      <c r="P4526">
        <v>1</v>
      </c>
      <c r="Q4526" s="3">
        <v>984</v>
      </c>
      <c r="R4526" s="1" t="s">
        <v>2008</v>
      </c>
      <c r="S4526" s="3">
        <v>62</v>
      </c>
      <c r="T4526">
        <v>9</v>
      </c>
      <c r="U4526" t="str">
        <f>IF(Ecommerce_Sales[[#This Row],[Delivery_Time_Days]]&gt;7,"Delay",IF(Ecommerce_Sales[[#This Row],[Delivery_Time_Days]] = 0,"No delivery",IF(Ecommerce_Sales[[#This Row],[Delivery_Time_Days]]&lt;=7,"On-time")))</f>
        <v>Delay</v>
      </c>
      <c r="V4526" s="7">
        <f>Ecommerce_Sales[[#This Row],[Profit]]/Ecommerce_Sales[[#This Row],[Total_Price]]</f>
        <v>0.29979674796747968</v>
      </c>
      <c r="W4526" s="3">
        <v>295</v>
      </c>
      <c r="X4526" s="3"/>
    </row>
    <row r="4527" spans="1:24" x14ac:dyDescent="0.25">
      <c r="A4527" s="1" t="s">
        <v>11054</v>
      </c>
      <c r="B4527" s="1" t="s">
        <v>56</v>
      </c>
      <c r="C4527" s="1" t="s">
        <v>887</v>
      </c>
      <c r="D4527" s="1" t="s">
        <v>3850</v>
      </c>
      <c r="E4527" s="1" t="s">
        <v>1981</v>
      </c>
      <c r="F4527" s="2">
        <v>45488</v>
      </c>
      <c r="G4527" s="2">
        <v>45585</v>
      </c>
      <c r="H4527" s="2" t="str">
        <f>TEXT(Ecommerce_Sales[[#This Row],[Order_Date]],"mmmm")</f>
        <v>October</v>
      </c>
      <c r="I4527" s="2" t="str">
        <f>TEXT(Ecommerce_Sales[[#This Row],[Order_Date]],"yyyy")</f>
        <v>2024</v>
      </c>
      <c r="J4527" s="2" t="str">
        <f>TEXT(Ecommerce_Sales[[#This Row],[Order_Date]],"mmmm")</f>
        <v>October</v>
      </c>
      <c r="K4527" s="1" t="s">
        <v>1947</v>
      </c>
      <c r="L4527" s="1" t="s">
        <v>11055</v>
      </c>
      <c r="M4527" s="1" t="s">
        <v>1977</v>
      </c>
      <c r="N4527" s="1" t="s">
        <v>1978</v>
      </c>
      <c r="O4527" s="3">
        <v>732</v>
      </c>
      <c r="P4527">
        <v>6</v>
      </c>
      <c r="Q4527" s="3">
        <v>4394</v>
      </c>
      <c r="R4527" s="1" t="s">
        <v>1958</v>
      </c>
      <c r="S4527" s="3">
        <v>502</v>
      </c>
      <c r="T4527">
        <v>8</v>
      </c>
      <c r="U4527" t="str">
        <f>IF(Ecommerce_Sales[[#This Row],[Delivery_Time_Days]]&gt;7,"Delay",IF(Ecommerce_Sales[[#This Row],[Delivery_Time_Days]] = 0,"No delivery",IF(Ecommerce_Sales[[#This Row],[Delivery_Time_Days]]&lt;=7,"On-time")))</f>
        <v>Delay</v>
      </c>
      <c r="V4527" s="7">
        <f>Ecommerce_Sales[[#This Row],[Profit]]/Ecommerce_Sales[[#This Row],[Total_Price]]</f>
        <v>0.35002275830678198</v>
      </c>
      <c r="W4527" s="3">
        <v>1538</v>
      </c>
      <c r="X4527" s="3"/>
    </row>
    <row r="4528" spans="1:24" x14ac:dyDescent="0.25">
      <c r="A4528" s="1" t="s">
        <v>11056</v>
      </c>
      <c r="B4528" s="1" t="s">
        <v>817</v>
      </c>
      <c r="C4528" s="1" t="s">
        <v>818</v>
      </c>
      <c r="D4528" s="1" t="s">
        <v>2448</v>
      </c>
      <c r="E4528" s="1" t="s">
        <v>1996</v>
      </c>
      <c r="F4528" s="2">
        <v>45228</v>
      </c>
      <c r="G4528" s="2">
        <v>45569</v>
      </c>
      <c r="H4528" s="2" t="str">
        <f>TEXT(Ecommerce_Sales[[#This Row],[Order_Date]],"mmmm")</f>
        <v>October</v>
      </c>
      <c r="I4528" s="2" t="str">
        <f>TEXT(Ecommerce_Sales[[#This Row],[Order_Date]],"yyyy")</f>
        <v>2024</v>
      </c>
      <c r="J4528" s="2" t="str">
        <f>TEXT(Ecommerce_Sales[[#This Row],[Order_Date]],"mmmm")</f>
        <v>October</v>
      </c>
      <c r="K4528" s="1" t="s">
        <v>1947</v>
      </c>
      <c r="L4528" s="1" t="s">
        <v>10796</v>
      </c>
      <c r="M4528" s="1" t="s">
        <v>2065</v>
      </c>
      <c r="N4528" s="1" t="s">
        <v>1978</v>
      </c>
      <c r="O4528" s="3">
        <v>689</v>
      </c>
      <c r="P4528">
        <v>4</v>
      </c>
      <c r="Q4528" s="3">
        <v>2757</v>
      </c>
      <c r="R4528" s="1" t="s">
        <v>1958</v>
      </c>
      <c r="S4528" s="3">
        <v>214</v>
      </c>
      <c r="T4528">
        <v>5</v>
      </c>
      <c r="U4528" t="str">
        <f>IF(Ecommerce_Sales[[#This Row],[Delivery_Time_Days]]&gt;7,"Delay",IF(Ecommerce_Sales[[#This Row],[Delivery_Time_Days]] = 0,"No delivery",IF(Ecommerce_Sales[[#This Row],[Delivery_Time_Days]]&lt;=7,"On-time")))</f>
        <v>On-time</v>
      </c>
      <c r="V4528" s="7">
        <f>Ecommerce_Sales[[#This Row],[Profit]]/Ecommerce_Sales[[#This Row],[Total_Price]]</f>
        <v>0.35001813565469714</v>
      </c>
      <c r="W4528" s="3">
        <v>965</v>
      </c>
      <c r="X4528" s="3"/>
    </row>
    <row r="4529" spans="1:24" x14ac:dyDescent="0.25">
      <c r="A4529" s="1" t="s">
        <v>11057</v>
      </c>
      <c r="B4529" s="1" t="s">
        <v>22</v>
      </c>
      <c r="C4529" s="1" t="s">
        <v>751</v>
      </c>
      <c r="D4529" s="1" t="s">
        <v>2297</v>
      </c>
      <c r="E4529" s="1" t="s">
        <v>2005</v>
      </c>
      <c r="F4529" s="2">
        <v>45184</v>
      </c>
      <c r="G4529" s="2">
        <v>45065</v>
      </c>
      <c r="H4529" s="2" t="str">
        <f>TEXT(Ecommerce_Sales[[#This Row],[Order_Date]],"mmmm")</f>
        <v>May</v>
      </c>
      <c r="I4529" s="2" t="str">
        <f>TEXT(Ecommerce_Sales[[#This Row],[Order_Date]],"yyyy")</f>
        <v>2023</v>
      </c>
      <c r="J4529" s="2" t="str">
        <f>TEXT(Ecommerce_Sales[[#This Row],[Order_Date]],"mmmm")</f>
        <v>May</v>
      </c>
      <c r="K4529" s="1" t="s">
        <v>1947</v>
      </c>
      <c r="L4529" s="1" t="s">
        <v>11058</v>
      </c>
      <c r="M4529" s="1" t="s">
        <v>2043</v>
      </c>
      <c r="N4529" s="1" t="s">
        <v>1989</v>
      </c>
      <c r="O4529" s="3">
        <v>119</v>
      </c>
      <c r="P4529">
        <v>1</v>
      </c>
      <c r="Q4529" s="3">
        <v>119</v>
      </c>
      <c r="R4529" s="1" t="s">
        <v>2016</v>
      </c>
      <c r="S4529" s="3">
        <v>9</v>
      </c>
      <c r="T4529">
        <v>4</v>
      </c>
      <c r="U4529" t="str">
        <f>IF(Ecommerce_Sales[[#This Row],[Delivery_Time_Days]]&gt;7,"Delay",IF(Ecommerce_Sales[[#This Row],[Delivery_Time_Days]] = 0,"No delivery",IF(Ecommerce_Sales[[#This Row],[Delivery_Time_Days]]&lt;=7,"On-time")))</f>
        <v>On-time</v>
      </c>
      <c r="V4529" s="7">
        <f>Ecommerce_Sales[[#This Row],[Profit]]/Ecommerce_Sales[[#This Row],[Total_Price]]</f>
        <v>0.25210084033613445</v>
      </c>
      <c r="W4529" s="3">
        <v>30</v>
      </c>
      <c r="X4529" s="3"/>
    </row>
    <row r="4530" spans="1:24" x14ac:dyDescent="0.25">
      <c r="A4530" s="1" t="s">
        <v>11059</v>
      </c>
      <c r="B4530" s="1" t="s">
        <v>270</v>
      </c>
      <c r="C4530" s="1" t="s">
        <v>271</v>
      </c>
      <c r="D4530" s="1" t="s">
        <v>6444</v>
      </c>
      <c r="E4530" s="1" t="s">
        <v>1981</v>
      </c>
      <c r="F4530" s="2">
        <v>45595</v>
      </c>
      <c r="G4530" s="2">
        <v>44944</v>
      </c>
      <c r="H4530" s="2" t="str">
        <f>TEXT(Ecommerce_Sales[[#This Row],[Order_Date]],"mmmm")</f>
        <v>January</v>
      </c>
      <c r="I4530" s="2" t="str">
        <f>TEXT(Ecommerce_Sales[[#This Row],[Order_Date]],"yyyy")</f>
        <v>2023</v>
      </c>
      <c r="J4530" s="2" t="str">
        <f>TEXT(Ecommerce_Sales[[#This Row],[Order_Date]],"mmmm")</f>
        <v>January</v>
      </c>
      <c r="K4530" s="1" t="s">
        <v>1947</v>
      </c>
      <c r="L4530" s="1" t="s">
        <v>11060</v>
      </c>
      <c r="M4530" s="1" t="s">
        <v>2043</v>
      </c>
      <c r="N4530" s="1" t="s">
        <v>1989</v>
      </c>
      <c r="O4530" s="3">
        <v>831</v>
      </c>
      <c r="P4530">
        <v>3</v>
      </c>
      <c r="Q4530" s="3">
        <v>2494</v>
      </c>
      <c r="R4530" s="1" t="s">
        <v>1958</v>
      </c>
      <c r="S4530" s="3">
        <v>251</v>
      </c>
      <c r="T4530">
        <v>4</v>
      </c>
      <c r="U4530" t="str">
        <f>IF(Ecommerce_Sales[[#This Row],[Delivery_Time_Days]]&gt;7,"Delay",IF(Ecommerce_Sales[[#This Row],[Delivery_Time_Days]] = 0,"No delivery",IF(Ecommerce_Sales[[#This Row],[Delivery_Time_Days]]&lt;=7,"On-time")))</f>
        <v>On-time</v>
      </c>
      <c r="V4530" s="7">
        <f>Ecommerce_Sales[[#This Row],[Profit]]/Ecommerce_Sales[[#This Row],[Total_Price]]</f>
        <v>0.25020048115477145</v>
      </c>
      <c r="W4530" s="3">
        <v>624</v>
      </c>
      <c r="X4530" s="3"/>
    </row>
    <row r="4531" spans="1:24" x14ac:dyDescent="0.25">
      <c r="A4531" s="1" t="s">
        <v>11061</v>
      </c>
      <c r="B4531" s="1" t="s">
        <v>450</v>
      </c>
      <c r="C4531" s="1" t="s">
        <v>451</v>
      </c>
      <c r="D4531" s="1" t="s">
        <v>3829</v>
      </c>
      <c r="E4531" s="1" t="s">
        <v>1966</v>
      </c>
      <c r="F4531" s="2">
        <v>45426</v>
      </c>
      <c r="G4531" s="2">
        <v>45287</v>
      </c>
      <c r="H4531" s="2" t="str">
        <f>TEXT(Ecommerce_Sales[[#This Row],[Order_Date]],"mmmm")</f>
        <v>December</v>
      </c>
      <c r="I4531" s="2" t="str">
        <f>TEXT(Ecommerce_Sales[[#This Row],[Order_Date]],"yyyy")</f>
        <v>2023</v>
      </c>
      <c r="J4531" s="2" t="str">
        <f>TEXT(Ecommerce_Sales[[#This Row],[Order_Date]],"mmmm")</f>
        <v>December</v>
      </c>
      <c r="K4531" s="1" t="s">
        <v>1947</v>
      </c>
      <c r="L4531" s="1" t="s">
        <v>11062</v>
      </c>
      <c r="M4531" s="1" t="s">
        <v>2054</v>
      </c>
      <c r="N4531" s="1" t="s">
        <v>1957</v>
      </c>
      <c r="O4531" s="3">
        <v>1516</v>
      </c>
      <c r="P4531">
        <v>10</v>
      </c>
      <c r="Q4531" s="3">
        <v>15160</v>
      </c>
      <c r="R4531" s="1" t="s">
        <v>1958</v>
      </c>
      <c r="S4531" s="3">
        <v>2137</v>
      </c>
      <c r="T4531">
        <v>9</v>
      </c>
      <c r="U4531" t="str">
        <f>IF(Ecommerce_Sales[[#This Row],[Delivery_Time_Days]]&gt;7,"Delay",IF(Ecommerce_Sales[[#This Row],[Delivery_Time_Days]] = 0,"No delivery",IF(Ecommerce_Sales[[#This Row],[Delivery_Time_Days]]&lt;=7,"On-time")))</f>
        <v>Delay</v>
      </c>
      <c r="V4531" s="7">
        <f>Ecommerce_Sales[[#This Row],[Profit]]/Ecommerce_Sales[[#This Row],[Total_Price]]</f>
        <v>0.15</v>
      </c>
      <c r="W4531" s="3">
        <v>2274</v>
      </c>
      <c r="X4531" s="3"/>
    </row>
    <row r="4532" spans="1:24" x14ac:dyDescent="0.25">
      <c r="A4532" s="1" t="s">
        <v>11063</v>
      </c>
      <c r="B4532" s="1" t="s">
        <v>960</v>
      </c>
      <c r="C4532" s="1" t="s">
        <v>961</v>
      </c>
      <c r="D4532" s="1" t="s">
        <v>6293</v>
      </c>
      <c r="E4532" s="1" t="s">
        <v>1966</v>
      </c>
      <c r="F4532" s="2">
        <v>45268</v>
      </c>
      <c r="G4532" s="2">
        <v>45121</v>
      </c>
      <c r="H4532" s="2" t="str">
        <f>TEXT(Ecommerce_Sales[[#This Row],[Order_Date]],"mmmm")</f>
        <v>July</v>
      </c>
      <c r="I4532" s="2" t="str">
        <f>TEXT(Ecommerce_Sales[[#This Row],[Order_Date]],"yyyy")</f>
        <v>2023</v>
      </c>
      <c r="J4532" s="2" t="str">
        <f>TEXT(Ecommerce_Sales[[#This Row],[Order_Date]],"mmmm")</f>
        <v>July</v>
      </c>
      <c r="K4532" s="1" t="s">
        <v>1986</v>
      </c>
      <c r="L4532" s="1" t="s">
        <v>6733</v>
      </c>
      <c r="M4532" s="1" t="s">
        <v>2058</v>
      </c>
      <c r="N4532" s="1" t="s">
        <v>1950</v>
      </c>
      <c r="O4532" s="3">
        <v>682</v>
      </c>
      <c r="P4532">
        <v>2</v>
      </c>
      <c r="Q4532" s="3">
        <v>1363</v>
      </c>
      <c r="R4532" s="1" t="s">
        <v>1951</v>
      </c>
      <c r="S4532" s="3">
        <v>122</v>
      </c>
      <c r="U4532" t="str">
        <f>IF(Ecommerce_Sales[[#This Row],[Delivery_Time_Days]]&gt;7,"Delay",IF(Ecommerce_Sales[[#This Row],[Delivery_Time_Days]] = 0,"No delivery",IF(Ecommerce_Sales[[#This Row],[Delivery_Time_Days]]&lt;=7,"On-time")))</f>
        <v>No delivery</v>
      </c>
      <c r="V4532" s="7">
        <f>Ecommerce_Sales[[#This Row],[Profit]]/Ecommerce_Sales[[#This Row],[Total_Price]]</f>
        <v>0.39985326485693323</v>
      </c>
      <c r="W4532" s="3">
        <v>545</v>
      </c>
      <c r="X4532" s="3"/>
    </row>
    <row r="4533" spans="1:24" x14ac:dyDescent="0.25">
      <c r="A4533" s="1" t="s">
        <v>11064</v>
      </c>
      <c r="B4533" s="1" t="s">
        <v>785</v>
      </c>
      <c r="C4533" s="1" t="s">
        <v>786</v>
      </c>
      <c r="D4533" s="1" t="s">
        <v>5761</v>
      </c>
      <c r="E4533" s="1" t="s">
        <v>1946</v>
      </c>
      <c r="F4533" s="2">
        <v>45073</v>
      </c>
      <c r="G4533" s="2">
        <v>45549</v>
      </c>
      <c r="H4533" s="2" t="str">
        <f>TEXT(Ecommerce_Sales[[#This Row],[Order_Date]],"mmmm")</f>
        <v>September</v>
      </c>
      <c r="I4533" s="2" t="str">
        <f>TEXT(Ecommerce_Sales[[#This Row],[Order_Date]],"yyyy")</f>
        <v>2024</v>
      </c>
      <c r="J4533" s="2" t="str">
        <f>TEXT(Ecommerce_Sales[[#This Row],[Order_Date]],"mmmm")</f>
        <v>September</v>
      </c>
      <c r="K4533" s="1" t="s">
        <v>1947</v>
      </c>
      <c r="L4533" s="1" t="s">
        <v>11065</v>
      </c>
      <c r="M4533" s="1" t="s">
        <v>1972</v>
      </c>
      <c r="N4533" s="1" t="s">
        <v>1973</v>
      </c>
      <c r="O4533" s="3">
        <v>267</v>
      </c>
      <c r="P4533">
        <v>1</v>
      </c>
      <c r="Q4533" s="3">
        <v>267</v>
      </c>
      <c r="R4533" s="1" t="s">
        <v>1958</v>
      </c>
      <c r="S4533" s="3">
        <v>32</v>
      </c>
      <c r="T4533">
        <v>5</v>
      </c>
      <c r="U4533" t="str">
        <f>IF(Ecommerce_Sales[[#This Row],[Delivery_Time_Days]]&gt;7,"Delay",IF(Ecommerce_Sales[[#This Row],[Delivery_Time_Days]] = 0,"No delivery",IF(Ecommerce_Sales[[#This Row],[Delivery_Time_Days]]&lt;=7,"On-time")))</f>
        <v>On-time</v>
      </c>
      <c r="V4533" s="7">
        <f>Ecommerce_Sales[[#This Row],[Profit]]/Ecommerce_Sales[[#This Row],[Total_Price]]</f>
        <v>0.29962546816479402</v>
      </c>
      <c r="W4533" s="3">
        <v>80</v>
      </c>
      <c r="X4533" s="3"/>
    </row>
    <row r="4534" spans="1:24" x14ac:dyDescent="0.25">
      <c r="A4534" s="1" t="s">
        <v>11066</v>
      </c>
      <c r="B4534" s="1" t="s">
        <v>486</v>
      </c>
      <c r="C4534" s="1" t="s">
        <v>1852</v>
      </c>
      <c r="D4534" s="1" t="s">
        <v>11067</v>
      </c>
      <c r="E4534" s="1" t="s">
        <v>2005</v>
      </c>
      <c r="F4534" s="2">
        <v>45223</v>
      </c>
      <c r="G4534" s="2">
        <v>45026</v>
      </c>
      <c r="H4534" s="2" t="str">
        <f>TEXT(Ecommerce_Sales[[#This Row],[Order_Date]],"mmmm")</f>
        <v>April</v>
      </c>
      <c r="I4534" s="2" t="str">
        <f>TEXT(Ecommerce_Sales[[#This Row],[Order_Date]],"yyyy")</f>
        <v>2023</v>
      </c>
      <c r="J4534" s="2" t="str">
        <f>TEXT(Ecommerce_Sales[[#This Row],[Order_Date]],"mmmm")</f>
        <v>April</v>
      </c>
      <c r="K4534" s="1" t="s">
        <v>1947</v>
      </c>
      <c r="L4534" s="1" t="s">
        <v>11068</v>
      </c>
      <c r="M4534" s="1" t="s">
        <v>2058</v>
      </c>
      <c r="N4534" s="1" t="s">
        <v>1950</v>
      </c>
      <c r="O4534" s="3">
        <v>770</v>
      </c>
      <c r="P4534">
        <v>3</v>
      </c>
      <c r="Q4534" s="3">
        <v>2310</v>
      </c>
      <c r="R4534" s="1" t="s">
        <v>2016</v>
      </c>
      <c r="S4534" s="3">
        <v>234</v>
      </c>
      <c r="T4534">
        <v>5</v>
      </c>
      <c r="U4534" t="str">
        <f>IF(Ecommerce_Sales[[#This Row],[Delivery_Time_Days]]&gt;7,"Delay",IF(Ecommerce_Sales[[#This Row],[Delivery_Time_Days]] = 0,"No delivery",IF(Ecommerce_Sales[[#This Row],[Delivery_Time_Days]]&lt;=7,"On-time")))</f>
        <v>On-time</v>
      </c>
      <c r="V4534" s="7">
        <f>Ecommerce_Sales[[#This Row],[Profit]]/Ecommerce_Sales[[#This Row],[Total_Price]]</f>
        <v>0.4</v>
      </c>
      <c r="W4534" s="3">
        <v>924</v>
      </c>
      <c r="X4534" s="3"/>
    </row>
    <row r="4535" spans="1:24" x14ac:dyDescent="0.25">
      <c r="A4535" s="1" t="s">
        <v>11069</v>
      </c>
      <c r="B4535" s="1" t="s">
        <v>1055</v>
      </c>
      <c r="C4535" s="1" t="s">
        <v>1056</v>
      </c>
      <c r="D4535" s="1" t="s">
        <v>4774</v>
      </c>
      <c r="E4535" s="1" t="s">
        <v>1996</v>
      </c>
      <c r="F4535" s="2">
        <v>45132</v>
      </c>
      <c r="G4535" s="2">
        <v>45160</v>
      </c>
      <c r="H4535" s="2" t="str">
        <f>TEXT(Ecommerce_Sales[[#This Row],[Order_Date]],"mmmm")</f>
        <v>August</v>
      </c>
      <c r="I4535" s="2" t="str">
        <f>TEXT(Ecommerce_Sales[[#This Row],[Order_Date]],"yyyy")</f>
        <v>2023</v>
      </c>
      <c r="J4535" s="2" t="str">
        <f>TEXT(Ecommerce_Sales[[#This Row],[Order_Date]],"mmmm")</f>
        <v>August</v>
      </c>
      <c r="K4535" s="1" t="s">
        <v>1947</v>
      </c>
      <c r="L4535" s="1" t="s">
        <v>11070</v>
      </c>
      <c r="M4535" s="1" t="s">
        <v>2043</v>
      </c>
      <c r="N4535" s="1" t="s">
        <v>1989</v>
      </c>
      <c r="O4535" s="3">
        <v>553</v>
      </c>
      <c r="P4535">
        <v>1</v>
      </c>
      <c r="Q4535" s="3">
        <v>553</v>
      </c>
      <c r="R4535" s="1" t="s">
        <v>1958</v>
      </c>
      <c r="S4535" s="3">
        <v>75</v>
      </c>
      <c r="T4535">
        <v>6</v>
      </c>
      <c r="U4535" t="str">
        <f>IF(Ecommerce_Sales[[#This Row],[Delivery_Time_Days]]&gt;7,"Delay",IF(Ecommerce_Sales[[#This Row],[Delivery_Time_Days]] = 0,"No delivery",IF(Ecommerce_Sales[[#This Row],[Delivery_Time_Days]]&lt;=7,"On-time")))</f>
        <v>On-time</v>
      </c>
      <c r="V4535" s="7">
        <f>Ecommerce_Sales[[#This Row],[Profit]]/Ecommerce_Sales[[#This Row],[Total_Price]]</f>
        <v>0.24954792043399637</v>
      </c>
      <c r="W4535" s="3">
        <v>138</v>
      </c>
      <c r="X4535" s="3"/>
    </row>
    <row r="4536" spans="1:24" x14ac:dyDescent="0.25">
      <c r="A4536" s="1" t="s">
        <v>11071</v>
      </c>
      <c r="B4536" s="1" t="s">
        <v>1565</v>
      </c>
      <c r="C4536" s="1" t="s">
        <v>1566</v>
      </c>
      <c r="D4536" s="1" t="s">
        <v>3883</v>
      </c>
      <c r="E4536" s="1" t="s">
        <v>2005</v>
      </c>
      <c r="F4536" s="2">
        <v>45105</v>
      </c>
      <c r="G4536" s="2">
        <v>45076</v>
      </c>
      <c r="H4536" s="2" t="str">
        <f>TEXT(Ecommerce_Sales[[#This Row],[Order_Date]],"mmmm")</f>
        <v>May</v>
      </c>
      <c r="I4536" s="2" t="str">
        <f>TEXT(Ecommerce_Sales[[#This Row],[Order_Date]],"yyyy")</f>
        <v>2023</v>
      </c>
      <c r="J4536" s="2" t="str">
        <f>TEXT(Ecommerce_Sales[[#This Row],[Order_Date]],"mmmm")</f>
        <v>May</v>
      </c>
      <c r="K4536" s="1" t="s">
        <v>1947</v>
      </c>
      <c r="L4536" s="1" t="s">
        <v>4325</v>
      </c>
      <c r="M4536" s="1" t="s">
        <v>2058</v>
      </c>
      <c r="N4536" s="1" t="s">
        <v>1950</v>
      </c>
      <c r="O4536" s="3">
        <v>1070</v>
      </c>
      <c r="P4536">
        <v>2</v>
      </c>
      <c r="Q4536" s="3">
        <v>2141</v>
      </c>
      <c r="R4536" s="1" t="s">
        <v>1951</v>
      </c>
      <c r="S4536" s="3">
        <v>194</v>
      </c>
      <c r="T4536">
        <v>4</v>
      </c>
      <c r="U4536" t="str">
        <f>IF(Ecommerce_Sales[[#This Row],[Delivery_Time_Days]]&gt;7,"Delay",IF(Ecommerce_Sales[[#This Row],[Delivery_Time_Days]] = 0,"No delivery",IF(Ecommerce_Sales[[#This Row],[Delivery_Time_Days]]&lt;=7,"On-time")))</f>
        <v>On-time</v>
      </c>
      <c r="V4536" s="7">
        <f>Ecommerce_Sales[[#This Row],[Profit]]/Ecommerce_Sales[[#This Row],[Total_Price]]</f>
        <v>0.39981317141522654</v>
      </c>
      <c r="W4536" s="3">
        <v>856</v>
      </c>
      <c r="X4536" s="3"/>
    </row>
    <row r="4537" spans="1:24" x14ac:dyDescent="0.25">
      <c r="A4537" s="1" t="s">
        <v>11072</v>
      </c>
      <c r="B4537" s="1" t="s">
        <v>982</v>
      </c>
      <c r="C4537" s="1" t="s">
        <v>983</v>
      </c>
      <c r="D4537" s="1" t="s">
        <v>4206</v>
      </c>
      <c r="E4537" s="1" t="s">
        <v>1961</v>
      </c>
      <c r="F4537" s="2">
        <v>44941</v>
      </c>
      <c r="G4537" s="2">
        <v>45531</v>
      </c>
      <c r="H4537" s="2" t="str">
        <f>TEXT(Ecommerce_Sales[[#This Row],[Order_Date]],"mmmm")</f>
        <v>August</v>
      </c>
      <c r="I4537" s="2" t="str">
        <f>TEXT(Ecommerce_Sales[[#This Row],[Order_Date]],"yyyy")</f>
        <v>2024</v>
      </c>
      <c r="J4537" s="2" t="str">
        <f>TEXT(Ecommerce_Sales[[#This Row],[Order_Date]],"mmmm")</f>
        <v>August</v>
      </c>
      <c r="K4537" s="1" t="s">
        <v>1992</v>
      </c>
      <c r="L4537" s="1" t="s">
        <v>11073</v>
      </c>
      <c r="M4537" s="1" t="s">
        <v>2072</v>
      </c>
      <c r="N4537" s="1" t="s">
        <v>1950</v>
      </c>
      <c r="O4537" s="3">
        <v>702</v>
      </c>
      <c r="P4537">
        <v>6</v>
      </c>
      <c r="Q4537" s="3">
        <v>4211</v>
      </c>
      <c r="R4537" s="1" t="s">
        <v>2008</v>
      </c>
      <c r="S4537" s="3">
        <v>371</v>
      </c>
      <c r="U4537" t="str">
        <f>IF(Ecommerce_Sales[[#This Row],[Delivery_Time_Days]]&gt;7,"Delay",IF(Ecommerce_Sales[[#This Row],[Delivery_Time_Days]] = 0,"No delivery",IF(Ecommerce_Sales[[#This Row],[Delivery_Time_Days]]&lt;=7,"On-time")))</f>
        <v>No delivery</v>
      </c>
      <c r="V4537" s="7">
        <f>Ecommerce_Sales[[#This Row],[Profit]]/Ecommerce_Sales[[#This Row],[Total_Price]]</f>
        <v>0.4001424839705533</v>
      </c>
      <c r="W4537" s="3">
        <v>1685</v>
      </c>
      <c r="X4537" s="3"/>
    </row>
    <row r="4538" spans="1:24" x14ac:dyDescent="0.25">
      <c r="A4538" s="1" t="s">
        <v>11074</v>
      </c>
      <c r="B4538" s="1" t="s">
        <v>747</v>
      </c>
      <c r="C4538" s="1" t="s">
        <v>748</v>
      </c>
      <c r="D4538" s="1" t="s">
        <v>6924</v>
      </c>
      <c r="E4538" s="1" t="s">
        <v>1996</v>
      </c>
      <c r="F4538" s="2">
        <v>45323</v>
      </c>
      <c r="G4538" s="2">
        <v>45155</v>
      </c>
      <c r="H4538" s="2" t="str">
        <f>TEXT(Ecommerce_Sales[[#This Row],[Order_Date]],"mmmm")</f>
        <v>August</v>
      </c>
      <c r="I4538" s="2" t="str">
        <f>TEXT(Ecommerce_Sales[[#This Row],[Order_Date]],"yyyy")</f>
        <v>2023</v>
      </c>
      <c r="J4538" s="2" t="str">
        <f>TEXT(Ecommerce_Sales[[#This Row],[Order_Date]],"mmmm")</f>
        <v>August</v>
      </c>
      <c r="K4538" s="1" t="s">
        <v>1947</v>
      </c>
      <c r="L4538" s="1" t="s">
        <v>11075</v>
      </c>
      <c r="M4538" s="1" t="s">
        <v>1972</v>
      </c>
      <c r="N4538" s="1" t="s">
        <v>1973</v>
      </c>
      <c r="O4538" s="3">
        <v>733</v>
      </c>
      <c r="P4538">
        <v>1</v>
      </c>
      <c r="Q4538" s="3">
        <v>733</v>
      </c>
      <c r="R4538" s="1" t="s">
        <v>1958</v>
      </c>
      <c r="S4538" s="3">
        <v>40</v>
      </c>
      <c r="T4538">
        <v>7</v>
      </c>
      <c r="U4538" t="str">
        <f>IF(Ecommerce_Sales[[#This Row],[Delivery_Time_Days]]&gt;7,"Delay",IF(Ecommerce_Sales[[#This Row],[Delivery_Time_Days]] = 0,"No delivery",IF(Ecommerce_Sales[[#This Row],[Delivery_Time_Days]]&lt;=7,"On-time")))</f>
        <v>On-time</v>
      </c>
      <c r="V4538" s="7">
        <f>Ecommerce_Sales[[#This Row],[Profit]]/Ecommerce_Sales[[#This Row],[Total_Price]]</f>
        <v>0.30013642564802184</v>
      </c>
      <c r="W4538" s="3">
        <v>220</v>
      </c>
      <c r="X4538" s="3"/>
    </row>
    <row r="4539" spans="1:24" x14ac:dyDescent="0.25">
      <c r="A4539" s="1" t="s">
        <v>11076</v>
      </c>
      <c r="B4539" s="1" t="s">
        <v>192</v>
      </c>
      <c r="C4539" s="1" t="s">
        <v>193</v>
      </c>
      <c r="D4539" s="1" t="s">
        <v>3557</v>
      </c>
      <c r="E4539" s="1" t="s">
        <v>1954</v>
      </c>
      <c r="F4539" s="2">
        <v>45616</v>
      </c>
      <c r="G4539" s="2">
        <v>45480</v>
      </c>
      <c r="H4539" s="2" t="str">
        <f>TEXT(Ecommerce_Sales[[#This Row],[Order_Date]],"mmmm")</f>
        <v>July</v>
      </c>
      <c r="I4539" s="2" t="str">
        <f>TEXT(Ecommerce_Sales[[#This Row],[Order_Date]],"yyyy")</f>
        <v>2024</v>
      </c>
      <c r="J4539" s="2" t="str">
        <f>TEXT(Ecommerce_Sales[[#This Row],[Order_Date]],"mmmm")</f>
        <v>July</v>
      </c>
      <c r="K4539" s="1" t="s">
        <v>1947</v>
      </c>
      <c r="L4539" s="1" t="s">
        <v>8222</v>
      </c>
      <c r="M4539" s="1" t="s">
        <v>2058</v>
      </c>
      <c r="N4539" s="1" t="s">
        <v>1950</v>
      </c>
      <c r="O4539" s="3">
        <v>658</v>
      </c>
      <c r="P4539">
        <v>5</v>
      </c>
      <c r="Q4539" s="3">
        <v>3288</v>
      </c>
      <c r="R4539" s="1" t="s">
        <v>1958</v>
      </c>
      <c r="S4539" s="3">
        <v>293</v>
      </c>
      <c r="T4539">
        <v>5</v>
      </c>
      <c r="U4539" t="str">
        <f>IF(Ecommerce_Sales[[#This Row],[Delivery_Time_Days]]&gt;7,"Delay",IF(Ecommerce_Sales[[#This Row],[Delivery_Time_Days]] = 0,"No delivery",IF(Ecommerce_Sales[[#This Row],[Delivery_Time_Days]]&lt;=7,"On-time")))</f>
        <v>On-time</v>
      </c>
      <c r="V4539" s="7">
        <f>Ecommerce_Sales[[#This Row],[Profit]]/Ecommerce_Sales[[#This Row],[Total_Price]]</f>
        <v>0.39993917274939172</v>
      </c>
      <c r="W4539" s="3">
        <v>1315</v>
      </c>
      <c r="X4539" s="3"/>
    </row>
    <row r="4540" spans="1:24" x14ac:dyDescent="0.25">
      <c r="A4540" s="1" t="s">
        <v>11077</v>
      </c>
      <c r="B4540" s="1" t="s">
        <v>1405</v>
      </c>
      <c r="C4540" s="1" t="s">
        <v>1406</v>
      </c>
      <c r="D4540" s="1" t="s">
        <v>2195</v>
      </c>
      <c r="E4540" s="1" t="s">
        <v>1954</v>
      </c>
      <c r="F4540" s="2">
        <v>45300</v>
      </c>
      <c r="G4540" s="2">
        <v>45455</v>
      </c>
      <c r="H4540" s="2" t="str">
        <f>TEXT(Ecommerce_Sales[[#This Row],[Order_Date]],"mmmm")</f>
        <v>June</v>
      </c>
      <c r="I4540" s="2" t="str">
        <f>TEXT(Ecommerce_Sales[[#This Row],[Order_Date]],"yyyy")</f>
        <v>2024</v>
      </c>
      <c r="J4540" s="2" t="str">
        <f>TEXT(Ecommerce_Sales[[#This Row],[Order_Date]],"mmmm")</f>
        <v>June</v>
      </c>
      <c r="K4540" s="1" t="s">
        <v>1992</v>
      </c>
      <c r="L4540" s="1" t="s">
        <v>11078</v>
      </c>
      <c r="M4540" s="1" t="s">
        <v>1983</v>
      </c>
      <c r="N4540" s="1" t="s">
        <v>1950</v>
      </c>
      <c r="O4540" s="3">
        <v>443</v>
      </c>
      <c r="P4540">
        <v>1</v>
      </c>
      <c r="Q4540" s="3">
        <v>443</v>
      </c>
      <c r="R4540" s="1" t="s">
        <v>2008</v>
      </c>
      <c r="S4540" s="3">
        <v>45</v>
      </c>
      <c r="U4540" t="str">
        <f>IF(Ecommerce_Sales[[#This Row],[Delivery_Time_Days]]&gt;7,"Delay",IF(Ecommerce_Sales[[#This Row],[Delivery_Time_Days]] = 0,"No delivery",IF(Ecommerce_Sales[[#This Row],[Delivery_Time_Days]]&lt;=7,"On-time")))</f>
        <v>No delivery</v>
      </c>
      <c r="V4540" s="7">
        <f>Ecommerce_Sales[[#This Row],[Profit]]/Ecommerce_Sales[[#This Row],[Total_Price]]</f>
        <v>0.39954853273137697</v>
      </c>
      <c r="W4540" s="3">
        <v>177</v>
      </c>
      <c r="X4540" s="3"/>
    </row>
    <row r="4541" spans="1:24" x14ac:dyDescent="0.25">
      <c r="A4541" s="1" t="s">
        <v>11079</v>
      </c>
      <c r="B4541" s="1" t="s">
        <v>462</v>
      </c>
      <c r="C4541" s="1" t="s">
        <v>463</v>
      </c>
      <c r="D4541" s="1" t="s">
        <v>5047</v>
      </c>
      <c r="E4541" s="1" t="s">
        <v>1981</v>
      </c>
      <c r="F4541" s="2">
        <v>45622</v>
      </c>
      <c r="G4541" s="2">
        <v>45617</v>
      </c>
      <c r="H4541" s="2" t="str">
        <f>TEXT(Ecommerce_Sales[[#This Row],[Order_Date]],"mmmm")</f>
        <v>November</v>
      </c>
      <c r="I4541" s="2" t="str">
        <f>TEXT(Ecommerce_Sales[[#This Row],[Order_Date]],"yyyy")</f>
        <v>2024</v>
      </c>
      <c r="J4541" s="2" t="str">
        <f>TEXT(Ecommerce_Sales[[#This Row],[Order_Date]],"mmmm")</f>
        <v>November</v>
      </c>
      <c r="K4541" s="1" t="s">
        <v>1986</v>
      </c>
      <c r="L4541" s="1" t="s">
        <v>11080</v>
      </c>
      <c r="M4541" s="1" t="s">
        <v>2072</v>
      </c>
      <c r="N4541" s="1" t="s">
        <v>1950</v>
      </c>
      <c r="O4541" s="3">
        <v>1448</v>
      </c>
      <c r="P4541">
        <v>1</v>
      </c>
      <c r="Q4541" s="3">
        <v>1448</v>
      </c>
      <c r="R4541" s="1" t="s">
        <v>1958</v>
      </c>
      <c r="S4541" s="3">
        <v>123</v>
      </c>
      <c r="U4541" t="str">
        <f>IF(Ecommerce_Sales[[#This Row],[Delivery_Time_Days]]&gt;7,"Delay",IF(Ecommerce_Sales[[#This Row],[Delivery_Time_Days]] = 0,"No delivery",IF(Ecommerce_Sales[[#This Row],[Delivery_Time_Days]]&lt;=7,"On-time")))</f>
        <v>No delivery</v>
      </c>
      <c r="V4541" s="7">
        <f>Ecommerce_Sales[[#This Row],[Profit]]/Ecommerce_Sales[[#This Row],[Total_Price]]</f>
        <v>0.39986187845303867</v>
      </c>
      <c r="W4541" s="3">
        <v>579</v>
      </c>
      <c r="X4541" s="3"/>
    </row>
    <row r="4542" spans="1:24" x14ac:dyDescent="0.25">
      <c r="A4542" s="1" t="s">
        <v>11081</v>
      </c>
      <c r="B4542" s="1" t="s">
        <v>810</v>
      </c>
      <c r="C4542" s="1" t="s">
        <v>811</v>
      </c>
      <c r="D4542" s="1" t="s">
        <v>2261</v>
      </c>
      <c r="E4542" s="1" t="s">
        <v>1981</v>
      </c>
      <c r="F4542" s="2">
        <v>45228</v>
      </c>
      <c r="G4542" s="2">
        <v>45358</v>
      </c>
      <c r="H4542" s="2" t="str">
        <f>TEXT(Ecommerce_Sales[[#This Row],[Order_Date]],"mmmm")</f>
        <v>March</v>
      </c>
      <c r="I4542" s="2" t="str">
        <f>TEXT(Ecommerce_Sales[[#This Row],[Order_Date]],"yyyy")</f>
        <v>2024</v>
      </c>
      <c r="J4542" s="2" t="str">
        <f>TEXT(Ecommerce_Sales[[#This Row],[Order_Date]],"mmmm")</f>
        <v>March</v>
      </c>
      <c r="K4542" s="1" t="s">
        <v>1947</v>
      </c>
      <c r="L4542" s="1" t="s">
        <v>10998</v>
      </c>
      <c r="M4542" s="1" t="s">
        <v>1977</v>
      </c>
      <c r="N4542" s="1" t="s">
        <v>1978</v>
      </c>
      <c r="O4542" s="3">
        <v>324</v>
      </c>
      <c r="P4542">
        <v>5</v>
      </c>
      <c r="Q4542" s="3">
        <v>1621</v>
      </c>
      <c r="R4542" s="1" t="s">
        <v>1951</v>
      </c>
      <c r="S4542" s="3">
        <v>124</v>
      </c>
      <c r="T4542">
        <v>3</v>
      </c>
      <c r="U4542" t="str">
        <f>IF(Ecommerce_Sales[[#This Row],[Delivery_Time_Days]]&gt;7,"Delay",IF(Ecommerce_Sales[[#This Row],[Delivery_Time_Days]] = 0,"No delivery",IF(Ecommerce_Sales[[#This Row],[Delivery_Time_Days]]&lt;=7,"On-time")))</f>
        <v>On-time</v>
      </c>
      <c r="V4542" s="7">
        <f>Ecommerce_Sales[[#This Row],[Profit]]/Ecommerce_Sales[[#This Row],[Total_Price]]</f>
        <v>0.34978408389882787</v>
      </c>
      <c r="W4542" s="3">
        <v>567</v>
      </c>
      <c r="X4542" s="3"/>
    </row>
    <row r="4543" spans="1:24" x14ac:dyDescent="0.25">
      <c r="A4543" s="1" t="s">
        <v>11082</v>
      </c>
      <c r="B4543" s="1" t="s">
        <v>1571</v>
      </c>
      <c r="C4543" s="1" t="s">
        <v>1572</v>
      </c>
      <c r="D4543" s="1" t="s">
        <v>7223</v>
      </c>
      <c r="E4543" s="1" t="s">
        <v>1954</v>
      </c>
      <c r="F4543" s="2">
        <v>45301</v>
      </c>
      <c r="G4543" s="2">
        <v>45005</v>
      </c>
      <c r="H4543" s="2" t="str">
        <f>TEXT(Ecommerce_Sales[[#This Row],[Order_Date]],"mmmm")</f>
        <v>March</v>
      </c>
      <c r="I4543" s="2" t="str">
        <f>TEXT(Ecommerce_Sales[[#This Row],[Order_Date]],"yyyy")</f>
        <v>2023</v>
      </c>
      <c r="J4543" s="2" t="str">
        <f>TEXT(Ecommerce_Sales[[#This Row],[Order_Date]],"mmmm")</f>
        <v>March</v>
      </c>
      <c r="K4543" s="1" t="s">
        <v>1947</v>
      </c>
      <c r="L4543" s="1" t="s">
        <v>11083</v>
      </c>
      <c r="M4543" s="1" t="s">
        <v>2065</v>
      </c>
      <c r="N4543" s="1" t="s">
        <v>1978</v>
      </c>
      <c r="O4543" s="3">
        <v>448</v>
      </c>
      <c r="P4543">
        <v>3</v>
      </c>
      <c r="Q4543" s="3">
        <v>1345</v>
      </c>
      <c r="R4543" s="1" t="s">
        <v>1958</v>
      </c>
      <c r="S4543" s="3">
        <v>173</v>
      </c>
      <c r="T4543">
        <v>5</v>
      </c>
      <c r="U4543" t="str">
        <f>IF(Ecommerce_Sales[[#This Row],[Delivery_Time_Days]]&gt;7,"Delay",IF(Ecommerce_Sales[[#This Row],[Delivery_Time_Days]] = 0,"No delivery",IF(Ecommerce_Sales[[#This Row],[Delivery_Time_Days]]&lt;=7,"On-time")))</f>
        <v>On-time</v>
      </c>
      <c r="V4543" s="7">
        <f>Ecommerce_Sales[[#This Row],[Profit]]/Ecommerce_Sales[[#This Row],[Total_Price]]</f>
        <v>0.35018587360594794</v>
      </c>
      <c r="W4543" s="3">
        <v>471</v>
      </c>
      <c r="X4543" s="3"/>
    </row>
    <row r="4544" spans="1:24" x14ac:dyDescent="0.25">
      <c r="A4544" s="1" t="s">
        <v>11084</v>
      </c>
      <c r="B4544" s="1" t="s">
        <v>176</v>
      </c>
      <c r="C4544" s="1" t="s">
        <v>177</v>
      </c>
      <c r="D4544" s="1" t="s">
        <v>6101</v>
      </c>
      <c r="E4544" s="1" t="s">
        <v>1946</v>
      </c>
      <c r="F4544" s="2">
        <v>45499</v>
      </c>
      <c r="G4544" s="2">
        <v>45446</v>
      </c>
      <c r="H4544" s="2" t="str">
        <f>TEXT(Ecommerce_Sales[[#This Row],[Order_Date]],"mmmm")</f>
        <v>June</v>
      </c>
      <c r="I4544" s="2" t="str">
        <f>TEXT(Ecommerce_Sales[[#This Row],[Order_Date]],"yyyy")</f>
        <v>2024</v>
      </c>
      <c r="J4544" s="2" t="str">
        <f>TEXT(Ecommerce_Sales[[#This Row],[Order_Date]],"mmmm")</f>
        <v>June</v>
      </c>
      <c r="K4544" s="1" t="s">
        <v>1992</v>
      </c>
      <c r="L4544" s="1" t="s">
        <v>11085</v>
      </c>
      <c r="M4544" s="1" t="s">
        <v>2054</v>
      </c>
      <c r="N4544" s="1" t="s">
        <v>1957</v>
      </c>
      <c r="O4544" s="3">
        <v>55</v>
      </c>
      <c r="P4544">
        <v>3</v>
      </c>
      <c r="Q4544" s="3">
        <v>164</v>
      </c>
      <c r="R4544" s="1" t="s">
        <v>1951</v>
      </c>
      <c r="S4544" s="3">
        <v>11</v>
      </c>
      <c r="U4544" t="str">
        <f>IF(Ecommerce_Sales[[#This Row],[Delivery_Time_Days]]&gt;7,"Delay",IF(Ecommerce_Sales[[#This Row],[Delivery_Time_Days]] = 0,"No delivery",IF(Ecommerce_Sales[[#This Row],[Delivery_Time_Days]]&lt;=7,"On-time")))</f>
        <v>No delivery</v>
      </c>
      <c r="V4544" s="7">
        <f>Ecommerce_Sales[[#This Row],[Profit]]/Ecommerce_Sales[[#This Row],[Total_Price]]</f>
        <v>0.1524390243902439</v>
      </c>
      <c r="W4544" s="3">
        <v>25</v>
      </c>
      <c r="X4544" s="3"/>
    </row>
    <row r="4545" spans="1:24" x14ac:dyDescent="0.25">
      <c r="A4545" s="1" t="s">
        <v>11086</v>
      </c>
      <c r="B4545" s="1" t="s">
        <v>434</v>
      </c>
      <c r="C4545" s="1" t="s">
        <v>435</v>
      </c>
      <c r="D4545" s="1" t="s">
        <v>1980</v>
      </c>
      <c r="E4545" s="1" t="s">
        <v>1981</v>
      </c>
      <c r="F4545" s="2">
        <v>45463</v>
      </c>
      <c r="G4545" s="2">
        <v>45243</v>
      </c>
      <c r="H4545" s="2" t="str">
        <f>TEXT(Ecommerce_Sales[[#This Row],[Order_Date]],"mmmm")</f>
        <v>November</v>
      </c>
      <c r="I4545" s="2" t="str">
        <f>TEXT(Ecommerce_Sales[[#This Row],[Order_Date]],"yyyy")</f>
        <v>2023</v>
      </c>
      <c r="J4545" s="2" t="str">
        <f>TEXT(Ecommerce_Sales[[#This Row],[Order_Date]],"mmmm")</f>
        <v>November</v>
      </c>
      <c r="K4545" s="1" t="s">
        <v>1986</v>
      </c>
      <c r="L4545" s="1" t="s">
        <v>11087</v>
      </c>
      <c r="M4545" s="1" t="s">
        <v>1949</v>
      </c>
      <c r="N4545" s="1" t="s">
        <v>1950</v>
      </c>
      <c r="O4545" s="3">
        <v>813</v>
      </c>
      <c r="P4545">
        <v>7</v>
      </c>
      <c r="Q4545" s="3">
        <v>5691</v>
      </c>
      <c r="R4545" s="1" t="s">
        <v>1958</v>
      </c>
      <c r="S4545" s="3">
        <v>314</v>
      </c>
      <c r="U4545" t="str">
        <f>IF(Ecommerce_Sales[[#This Row],[Delivery_Time_Days]]&gt;7,"Delay",IF(Ecommerce_Sales[[#This Row],[Delivery_Time_Days]] = 0,"No delivery",IF(Ecommerce_Sales[[#This Row],[Delivery_Time_Days]]&lt;=7,"On-time")))</f>
        <v>No delivery</v>
      </c>
      <c r="V4545" s="7">
        <f>Ecommerce_Sales[[#This Row],[Profit]]/Ecommerce_Sales[[#This Row],[Total_Price]]</f>
        <v>0.39992971358285012</v>
      </c>
      <c r="W4545" s="3">
        <v>2276</v>
      </c>
      <c r="X4545" s="3"/>
    </row>
    <row r="4546" spans="1:24" x14ac:dyDescent="0.25">
      <c r="A4546" s="1" t="s">
        <v>11088</v>
      </c>
      <c r="B4546" s="1" t="s">
        <v>1377</v>
      </c>
      <c r="C4546" s="1" t="s">
        <v>1378</v>
      </c>
      <c r="D4546" s="1" t="s">
        <v>7154</v>
      </c>
      <c r="E4546" s="1" t="s">
        <v>1966</v>
      </c>
      <c r="F4546" s="2">
        <v>45292</v>
      </c>
      <c r="G4546" s="2">
        <v>45266</v>
      </c>
      <c r="H4546" s="2" t="str">
        <f>TEXT(Ecommerce_Sales[[#This Row],[Order_Date]],"mmmm")</f>
        <v>December</v>
      </c>
      <c r="I4546" s="2" t="str">
        <f>TEXT(Ecommerce_Sales[[#This Row],[Order_Date]],"yyyy")</f>
        <v>2023</v>
      </c>
      <c r="J4546" s="2" t="str">
        <f>TEXT(Ecommerce_Sales[[#This Row],[Order_Date]],"mmmm")</f>
        <v>December</v>
      </c>
      <c r="K4546" s="1" t="s">
        <v>1992</v>
      </c>
      <c r="L4546" s="1" t="s">
        <v>11089</v>
      </c>
      <c r="M4546" s="1" t="s">
        <v>2030</v>
      </c>
      <c r="N4546" s="1" t="s">
        <v>1978</v>
      </c>
      <c r="O4546" s="3">
        <v>1771</v>
      </c>
      <c r="P4546">
        <v>6</v>
      </c>
      <c r="Q4546" s="3">
        <v>10625</v>
      </c>
      <c r="R4546" s="1" t="s">
        <v>1951</v>
      </c>
      <c r="S4546" s="3">
        <v>680</v>
      </c>
      <c r="U4546" t="str">
        <f>IF(Ecommerce_Sales[[#This Row],[Delivery_Time_Days]]&gt;7,"Delay",IF(Ecommerce_Sales[[#This Row],[Delivery_Time_Days]] = 0,"No delivery",IF(Ecommerce_Sales[[#This Row],[Delivery_Time_Days]]&lt;=7,"On-time")))</f>
        <v>No delivery</v>
      </c>
      <c r="V4546" s="7">
        <f>Ecommerce_Sales[[#This Row],[Profit]]/Ecommerce_Sales[[#This Row],[Total_Price]]</f>
        <v>0.35002352941176473</v>
      </c>
      <c r="W4546" s="3">
        <v>3719</v>
      </c>
      <c r="X4546" s="3"/>
    </row>
    <row r="4547" spans="1:24" x14ac:dyDescent="0.25">
      <c r="A4547" s="1" t="s">
        <v>11090</v>
      </c>
      <c r="B4547" s="1" t="s">
        <v>1774</v>
      </c>
      <c r="C4547" s="1" t="s">
        <v>1775</v>
      </c>
      <c r="D4547" s="1" t="s">
        <v>8594</v>
      </c>
      <c r="E4547" s="1" t="s">
        <v>1961</v>
      </c>
      <c r="F4547" s="2">
        <v>45080</v>
      </c>
      <c r="G4547" s="2">
        <v>44946</v>
      </c>
      <c r="H4547" s="2" t="str">
        <f>TEXT(Ecommerce_Sales[[#This Row],[Order_Date]],"mmmm")</f>
        <v>January</v>
      </c>
      <c r="I4547" s="2" t="str">
        <f>TEXT(Ecommerce_Sales[[#This Row],[Order_Date]],"yyyy")</f>
        <v>2023</v>
      </c>
      <c r="J4547" s="2" t="str">
        <f>TEXT(Ecommerce_Sales[[#This Row],[Order_Date]],"mmmm")</f>
        <v>January</v>
      </c>
      <c r="K4547" s="1" t="s">
        <v>1947</v>
      </c>
      <c r="L4547" s="1" t="s">
        <v>6536</v>
      </c>
      <c r="M4547" s="1" t="s">
        <v>1983</v>
      </c>
      <c r="N4547" s="1" t="s">
        <v>1950</v>
      </c>
      <c r="O4547" s="3">
        <v>794</v>
      </c>
      <c r="P4547">
        <v>2</v>
      </c>
      <c r="Q4547" s="3">
        <v>1587</v>
      </c>
      <c r="R4547" s="1" t="s">
        <v>1958</v>
      </c>
      <c r="S4547" s="3">
        <v>173</v>
      </c>
      <c r="T4547">
        <v>2</v>
      </c>
      <c r="U4547" t="str">
        <f>IF(Ecommerce_Sales[[#This Row],[Delivery_Time_Days]]&gt;7,"Delay",IF(Ecommerce_Sales[[#This Row],[Delivery_Time_Days]] = 0,"No delivery",IF(Ecommerce_Sales[[#This Row],[Delivery_Time_Days]]&lt;=7,"On-time")))</f>
        <v>On-time</v>
      </c>
      <c r="V4547" s="7">
        <f>Ecommerce_Sales[[#This Row],[Profit]]/Ecommerce_Sales[[#This Row],[Total_Price]]</f>
        <v>0.40012602394454949</v>
      </c>
      <c r="W4547" s="3">
        <v>635</v>
      </c>
      <c r="X4547" s="3"/>
    </row>
    <row r="4548" spans="1:24" x14ac:dyDescent="0.25">
      <c r="A4548" s="1" t="s">
        <v>11091</v>
      </c>
      <c r="B4548" s="1" t="s">
        <v>1461</v>
      </c>
      <c r="C4548" s="1" t="s">
        <v>1462</v>
      </c>
      <c r="D4548" s="1" t="s">
        <v>6789</v>
      </c>
      <c r="E4548" s="1" t="s">
        <v>1981</v>
      </c>
      <c r="F4548" s="2">
        <v>45319</v>
      </c>
      <c r="G4548" s="2">
        <v>45199</v>
      </c>
      <c r="H4548" s="2" t="str">
        <f>TEXT(Ecommerce_Sales[[#This Row],[Order_Date]],"mmmm")</f>
        <v>September</v>
      </c>
      <c r="I4548" s="2" t="str">
        <f>TEXT(Ecommerce_Sales[[#This Row],[Order_Date]],"yyyy")</f>
        <v>2023</v>
      </c>
      <c r="J4548" s="2" t="str">
        <f>TEXT(Ecommerce_Sales[[#This Row],[Order_Date]],"mmmm")</f>
        <v>September</v>
      </c>
      <c r="K4548" s="1" t="s">
        <v>1947</v>
      </c>
      <c r="L4548" s="1" t="s">
        <v>11092</v>
      </c>
      <c r="M4548" s="1" t="s">
        <v>2030</v>
      </c>
      <c r="N4548" s="1" t="s">
        <v>1978</v>
      </c>
      <c r="O4548" s="3">
        <v>89</v>
      </c>
      <c r="P4548">
        <v>2</v>
      </c>
      <c r="Q4548" s="3">
        <v>177</v>
      </c>
      <c r="R4548" s="1" t="s">
        <v>2016</v>
      </c>
      <c r="S4548" s="3">
        <v>15</v>
      </c>
      <c r="T4548">
        <v>2</v>
      </c>
      <c r="U4548" t="str">
        <f>IF(Ecommerce_Sales[[#This Row],[Delivery_Time_Days]]&gt;7,"Delay",IF(Ecommerce_Sales[[#This Row],[Delivery_Time_Days]] = 0,"No delivery",IF(Ecommerce_Sales[[#This Row],[Delivery_Time_Days]]&lt;=7,"On-time")))</f>
        <v>On-time</v>
      </c>
      <c r="V4548" s="7">
        <f>Ecommerce_Sales[[#This Row],[Profit]]/Ecommerce_Sales[[#This Row],[Total_Price]]</f>
        <v>0.35028248587570621</v>
      </c>
      <c r="W4548" s="3">
        <v>62</v>
      </c>
      <c r="X4548" s="3"/>
    </row>
    <row r="4549" spans="1:24" x14ac:dyDescent="0.25">
      <c r="A4549" s="1" t="s">
        <v>11093</v>
      </c>
      <c r="B4549" s="1" t="s">
        <v>1722</v>
      </c>
      <c r="C4549" s="1" t="s">
        <v>1723</v>
      </c>
      <c r="D4549" s="1" t="s">
        <v>10673</v>
      </c>
      <c r="E4549" s="1" t="s">
        <v>1996</v>
      </c>
      <c r="F4549" s="2">
        <v>45365</v>
      </c>
      <c r="G4549" s="2">
        <v>44934</v>
      </c>
      <c r="H4549" s="2" t="str">
        <f>TEXT(Ecommerce_Sales[[#This Row],[Order_Date]],"mmmm")</f>
        <v>January</v>
      </c>
      <c r="I4549" s="2" t="str">
        <f>TEXT(Ecommerce_Sales[[#This Row],[Order_Date]],"yyyy")</f>
        <v>2023</v>
      </c>
      <c r="J4549" s="2" t="str">
        <f>TEXT(Ecommerce_Sales[[#This Row],[Order_Date]],"mmmm")</f>
        <v>January</v>
      </c>
      <c r="K4549" s="1" t="s">
        <v>1992</v>
      </c>
      <c r="L4549" s="1" t="s">
        <v>11094</v>
      </c>
      <c r="M4549" s="1" t="s">
        <v>1988</v>
      </c>
      <c r="N4549" s="1" t="s">
        <v>1989</v>
      </c>
      <c r="O4549" s="3">
        <v>491</v>
      </c>
      <c r="P4549">
        <v>1</v>
      </c>
      <c r="Q4549" s="3">
        <v>491</v>
      </c>
      <c r="R4549" s="1" t="s">
        <v>1958</v>
      </c>
      <c r="S4549" s="3">
        <v>52</v>
      </c>
      <c r="U4549" t="str">
        <f>IF(Ecommerce_Sales[[#This Row],[Delivery_Time_Days]]&gt;7,"Delay",IF(Ecommerce_Sales[[#This Row],[Delivery_Time_Days]] = 0,"No delivery",IF(Ecommerce_Sales[[#This Row],[Delivery_Time_Days]]&lt;=7,"On-time")))</f>
        <v>No delivery</v>
      </c>
      <c r="V4549" s="7">
        <f>Ecommerce_Sales[[#This Row],[Profit]]/Ecommerce_Sales[[#This Row],[Total_Price]]</f>
        <v>0.25050916496945008</v>
      </c>
      <c r="W4549" s="3">
        <v>123</v>
      </c>
      <c r="X4549" s="3"/>
    </row>
    <row r="4550" spans="1:24" x14ac:dyDescent="0.25">
      <c r="A4550" s="1" t="s">
        <v>11095</v>
      </c>
      <c r="B4550" s="1" t="s">
        <v>1037</v>
      </c>
      <c r="C4550" s="1" t="s">
        <v>1038</v>
      </c>
      <c r="D4550" s="1" t="s">
        <v>4752</v>
      </c>
      <c r="E4550" s="1" t="s">
        <v>1981</v>
      </c>
      <c r="F4550" s="2">
        <v>45300</v>
      </c>
      <c r="G4550" s="2">
        <v>45059</v>
      </c>
      <c r="H4550" s="2" t="str">
        <f>TEXT(Ecommerce_Sales[[#This Row],[Order_Date]],"mmmm")</f>
        <v>May</v>
      </c>
      <c r="I4550" s="2" t="str">
        <f>TEXT(Ecommerce_Sales[[#This Row],[Order_Date]],"yyyy")</f>
        <v>2023</v>
      </c>
      <c r="J4550" s="2" t="str">
        <f>TEXT(Ecommerce_Sales[[#This Row],[Order_Date]],"mmmm")</f>
        <v>May</v>
      </c>
      <c r="K4550" s="1" t="s">
        <v>1947</v>
      </c>
      <c r="L4550" s="1" t="s">
        <v>11096</v>
      </c>
      <c r="M4550" s="1" t="s">
        <v>1998</v>
      </c>
      <c r="N4550" s="1" t="s">
        <v>1973</v>
      </c>
      <c r="O4550" s="3">
        <v>875</v>
      </c>
      <c r="P4550">
        <v>4</v>
      </c>
      <c r="Q4550" s="3">
        <v>3499</v>
      </c>
      <c r="R4550" s="1" t="s">
        <v>1951</v>
      </c>
      <c r="S4550" s="3">
        <v>445</v>
      </c>
      <c r="T4550">
        <v>9</v>
      </c>
      <c r="U4550" t="str">
        <f>IF(Ecommerce_Sales[[#This Row],[Delivery_Time_Days]]&gt;7,"Delay",IF(Ecommerce_Sales[[#This Row],[Delivery_Time_Days]] = 0,"No delivery",IF(Ecommerce_Sales[[#This Row],[Delivery_Time_Days]]&lt;=7,"On-time")))</f>
        <v>Delay</v>
      </c>
      <c r="V4550" s="7">
        <f>Ecommerce_Sales[[#This Row],[Profit]]/Ecommerce_Sales[[#This Row],[Total_Price]]</f>
        <v>0.30008573878250927</v>
      </c>
      <c r="W4550" s="3">
        <v>1050</v>
      </c>
      <c r="X4550" s="3"/>
    </row>
    <row r="4551" spans="1:24" x14ac:dyDescent="0.25">
      <c r="A4551" s="1" t="s">
        <v>11097</v>
      </c>
      <c r="B4551" s="1" t="s">
        <v>1225</v>
      </c>
      <c r="C4551" s="1" t="s">
        <v>1226</v>
      </c>
      <c r="D4551" s="1" t="s">
        <v>4403</v>
      </c>
      <c r="E4551" s="1" t="s">
        <v>1954</v>
      </c>
      <c r="F4551" s="2">
        <v>45184</v>
      </c>
      <c r="G4551" s="2">
        <v>45357</v>
      </c>
      <c r="H4551" s="2" t="str">
        <f>TEXT(Ecommerce_Sales[[#This Row],[Order_Date]],"mmmm")</f>
        <v>March</v>
      </c>
      <c r="I4551" s="2" t="str">
        <f>TEXT(Ecommerce_Sales[[#This Row],[Order_Date]],"yyyy")</f>
        <v>2024</v>
      </c>
      <c r="J4551" s="2" t="str">
        <f>TEXT(Ecommerce_Sales[[#This Row],[Order_Date]],"mmmm")</f>
        <v>March</v>
      </c>
      <c r="K4551" s="1" t="s">
        <v>1947</v>
      </c>
      <c r="L4551" s="1" t="s">
        <v>10524</v>
      </c>
      <c r="M4551" s="1" t="s">
        <v>2043</v>
      </c>
      <c r="N4551" s="1" t="s">
        <v>1989</v>
      </c>
      <c r="O4551" s="3">
        <v>978</v>
      </c>
      <c r="P4551">
        <v>5</v>
      </c>
      <c r="Q4551" s="3">
        <v>4889</v>
      </c>
      <c r="R4551" s="1" t="s">
        <v>2016</v>
      </c>
      <c r="S4551" s="3">
        <v>644</v>
      </c>
      <c r="T4551">
        <v>3</v>
      </c>
      <c r="U4551" t="str">
        <f>IF(Ecommerce_Sales[[#This Row],[Delivery_Time_Days]]&gt;7,"Delay",IF(Ecommerce_Sales[[#This Row],[Delivery_Time_Days]] = 0,"No delivery",IF(Ecommerce_Sales[[#This Row],[Delivery_Time_Days]]&lt;=7,"On-time")))</f>
        <v>On-time</v>
      </c>
      <c r="V4551" s="7">
        <f>Ecommerce_Sales[[#This Row],[Profit]]/Ecommerce_Sales[[#This Row],[Total_Price]]</f>
        <v>0.24994886479852729</v>
      </c>
      <c r="W4551" s="3">
        <v>1222</v>
      </c>
      <c r="X4551" s="3"/>
    </row>
    <row r="4552" spans="1:24" x14ac:dyDescent="0.25">
      <c r="A4552" s="1" t="s">
        <v>11098</v>
      </c>
      <c r="B4552" s="1" t="s">
        <v>388</v>
      </c>
      <c r="C4552" s="1" t="s">
        <v>389</v>
      </c>
      <c r="D4552" s="1" t="s">
        <v>7131</v>
      </c>
      <c r="E4552" s="1" t="s">
        <v>1946</v>
      </c>
      <c r="F4552" s="2">
        <v>44928</v>
      </c>
      <c r="G4552" s="2">
        <v>45421</v>
      </c>
      <c r="H4552" s="2" t="str">
        <f>TEXT(Ecommerce_Sales[[#This Row],[Order_Date]],"mmmm")</f>
        <v>May</v>
      </c>
      <c r="I4552" s="2" t="str">
        <f>TEXT(Ecommerce_Sales[[#This Row],[Order_Date]],"yyyy")</f>
        <v>2024</v>
      </c>
      <c r="J4552" s="2" t="str">
        <f>TEXT(Ecommerce_Sales[[#This Row],[Order_Date]],"mmmm")</f>
        <v>May</v>
      </c>
      <c r="K4552" s="1" t="s">
        <v>1947</v>
      </c>
      <c r="L4552" s="1" t="s">
        <v>11099</v>
      </c>
      <c r="M4552" s="1" t="s">
        <v>2026</v>
      </c>
      <c r="N4552" s="1" t="s">
        <v>1978</v>
      </c>
      <c r="O4552" s="3">
        <v>1016</v>
      </c>
      <c r="P4552">
        <v>3</v>
      </c>
      <c r="Q4552" s="3">
        <v>3047</v>
      </c>
      <c r="R4552" s="1" t="s">
        <v>1958</v>
      </c>
      <c r="S4552" s="3">
        <v>387</v>
      </c>
      <c r="T4552">
        <v>5</v>
      </c>
      <c r="U4552" t="str">
        <f>IF(Ecommerce_Sales[[#This Row],[Delivery_Time_Days]]&gt;7,"Delay",IF(Ecommerce_Sales[[#This Row],[Delivery_Time_Days]] = 0,"No delivery",IF(Ecommerce_Sales[[#This Row],[Delivery_Time_Days]]&lt;=7,"On-time")))</f>
        <v>On-time</v>
      </c>
      <c r="V4552" s="7">
        <f>Ecommerce_Sales[[#This Row],[Profit]]/Ecommerce_Sales[[#This Row],[Total_Price]]</f>
        <v>0.34985231375123071</v>
      </c>
      <c r="W4552" s="3">
        <v>1066</v>
      </c>
      <c r="X4552" s="3"/>
    </row>
    <row r="4553" spans="1:24" x14ac:dyDescent="0.25">
      <c r="A4553" s="1" t="s">
        <v>11100</v>
      </c>
      <c r="B4553" s="1" t="s">
        <v>614</v>
      </c>
      <c r="C4553" s="1" t="s">
        <v>615</v>
      </c>
      <c r="D4553" s="1" t="s">
        <v>2329</v>
      </c>
      <c r="E4553" s="1" t="s">
        <v>1946</v>
      </c>
      <c r="F4553" s="2">
        <v>45205</v>
      </c>
      <c r="G4553" s="2">
        <v>45595</v>
      </c>
      <c r="H4553" s="2" t="str">
        <f>TEXT(Ecommerce_Sales[[#This Row],[Order_Date]],"mmmm")</f>
        <v>October</v>
      </c>
      <c r="I4553" s="2" t="str">
        <f>TEXT(Ecommerce_Sales[[#This Row],[Order_Date]],"yyyy")</f>
        <v>2024</v>
      </c>
      <c r="J4553" s="2" t="str">
        <f>TEXT(Ecommerce_Sales[[#This Row],[Order_Date]],"mmmm")</f>
        <v>October</v>
      </c>
      <c r="K4553" s="1" t="s">
        <v>1992</v>
      </c>
      <c r="L4553" s="1" t="s">
        <v>11101</v>
      </c>
      <c r="M4553" s="1" t="s">
        <v>2065</v>
      </c>
      <c r="N4553" s="1" t="s">
        <v>1978</v>
      </c>
      <c r="O4553" s="3">
        <v>1198</v>
      </c>
      <c r="P4553">
        <v>2</v>
      </c>
      <c r="Q4553" s="3">
        <v>2396</v>
      </c>
      <c r="R4553" s="1" t="s">
        <v>1958</v>
      </c>
      <c r="S4553" s="3">
        <v>307</v>
      </c>
      <c r="U4553" t="str">
        <f>IF(Ecommerce_Sales[[#This Row],[Delivery_Time_Days]]&gt;7,"Delay",IF(Ecommerce_Sales[[#This Row],[Delivery_Time_Days]] = 0,"No delivery",IF(Ecommerce_Sales[[#This Row],[Delivery_Time_Days]]&lt;=7,"On-time")))</f>
        <v>No delivery</v>
      </c>
      <c r="V4553" s="7">
        <f>Ecommerce_Sales[[#This Row],[Profit]]/Ecommerce_Sales[[#This Row],[Total_Price]]</f>
        <v>0.35016694490818029</v>
      </c>
      <c r="W4553" s="3">
        <v>839</v>
      </c>
      <c r="X4553" s="3"/>
    </row>
    <row r="4554" spans="1:24" x14ac:dyDescent="0.25">
      <c r="A4554" s="1" t="s">
        <v>11102</v>
      </c>
      <c r="B4554" s="1" t="s">
        <v>1709</v>
      </c>
      <c r="C4554" s="1" t="s">
        <v>1710</v>
      </c>
      <c r="D4554" s="1" t="s">
        <v>6041</v>
      </c>
      <c r="E4554" s="1" t="s">
        <v>1961</v>
      </c>
      <c r="F4554" s="2">
        <v>45082</v>
      </c>
      <c r="G4554" s="2">
        <v>45350</v>
      </c>
      <c r="H4554" s="2" t="str">
        <f>TEXT(Ecommerce_Sales[[#This Row],[Order_Date]],"mmmm")</f>
        <v>February</v>
      </c>
      <c r="I4554" s="2" t="str">
        <f>TEXT(Ecommerce_Sales[[#This Row],[Order_Date]],"yyyy")</f>
        <v>2024</v>
      </c>
      <c r="J4554" s="2" t="str">
        <f>TEXT(Ecommerce_Sales[[#This Row],[Order_Date]],"mmmm")</f>
        <v>February</v>
      </c>
      <c r="K4554" s="1" t="s">
        <v>1947</v>
      </c>
      <c r="L4554" s="1" t="s">
        <v>11103</v>
      </c>
      <c r="M4554" s="1" t="s">
        <v>2002</v>
      </c>
      <c r="N4554" s="1" t="s">
        <v>1989</v>
      </c>
      <c r="O4554" s="3">
        <v>197</v>
      </c>
      <c r="P4554">
        <v>3</v>
      </c>
      <c r="Q4554" s="3">
        <v>592</v>
      </c>
      <c r="R4554" s="1" t="s">
        <v>1958</v>
      </c>
      <c r="S4554" s="3">
        <v>66</v>
      </c>
      <c r="T4554">
        <v>10</v>
      </c>
      <c r="U4554" t="str">
        <f>IF(Ecommerce_Sales[[#This Row],[Delivery_Time_Days]]&gt;7,"Delay",IF(Ecommerce_Sales[[#This Row],[Delivery_Time_Days]] = 0,"No delivery",IF(Ecommerce_Sales[[#This Row],[Delivery_Time_Days]]&lt;=7,"On-time")))</f>
        <v>Delay</v>
      </c>
      <c r="V4554" s="7">
        <f>Ecommerce_Sales[[#This Row],[Profit]]/Ecommerce_Sales[[#This Row],[Total_Price]]</f>
        <v>0.25</v>
      </c>
      <c r="W4554" s="3">
        <v>148</v>
      </c>
      <c r="X4554" s="3"/>
    </row>
    <row r="4555" spans="1:24" x14ac:dyDescent="0.25">
      <c r="A4555" s="1" t="s">
        <v>11104</v>
      </c>
      <c r="B4555" s="1" t="s">
        <v>228</v>
      </c>
      <c r="C4555" s="1" t="s">
        <v>229</v>
      </c>
      <c r="D4555" s="1" t="s">
        <v>4045</v>
      </c>
      <c r="E4555" s="1" t="s">
        <v>1961</v>
      </c>
      <c r="F4555" s="2">
        <v>45325</v>
      </c>
      <c r="G4555" s="2">
        <v>45469</v>
      </c>
      <c r="H4555" s="2" t="str">
        <f>TEXT(Ecommerce_Sales[[#This Row],[Order_Date]],"mmmm")</f>
        <v>June</v>
      </c>
      <c r="I4555" s="2" t="str">
        <f>TEXT(Ecommerce_Sales[[#This Row],[Order_Date]],"yyyy")</f>
        <v>2024</v>
      </c>
      <c r="J4555" s="2" t="str">
        <f>TEXT(Ecommerce_Sales[[#This Row],[Order_Date]],"mmmm")</f>
        <v>June</v>
      </c>
      <c r="K4555" s="1" t="s">
        <v>1947</v>
      </c>
      <c r="L4555" s="1" t="s">
        <v>11105</v>
      </c>
      <c r="M4555" s="1" t="s">
        <v>1998</v>
      </c>
      <c r="N4555" s="1" t="s">
        <v>1973</v>
      </c>
      <c r="O4555" s="3">
        <v>788</v>
      </c>
      <c r="P4555">
        <v>1</v>
      </c>
      <c r="Q4555" s="3">
        <v>788</v>
      </c>
      <c r="R4555" s="1" t="s">
        <v>2008</v>
      </c>
      <c r="S4555" s="3">
        <v>89</v>
      </c>
      <c r="T4555">
        <v>7</v>
      </c>
      <c r="U4555" t="str">
        <f>IF(Ecommerce_Sales[[#This Row],[Delivery_Time_Days]]&gt;7,"Delay",IF(Ecommerce_Sales[[#This Row],[Delivery_Time_Days]] = 0,"No delivery",IF(Ecommerce_Sales[[#This Row],[Delivery_Time_Days]]&lt;=7,"On-time")))</f>
        <v>On-time</v>
      </c>
      <c r="V4555" s="7">
        <f>Ecommerce_Sales[[#This Row],[Profit]]/Ecommerce_Sales[[#This Row],[Total_Price]]</f>
        <v>0.29949238578680204</v>
      </c>
      <c r="W4555" s="3">
        <v>236</v>
      </c>
      <c r="X4555" s="3"/>
    </row>
    <row r="4556" spans="1:24" x14ac:dyDescent="0.25">
      <c r="A4556" s="1" t="s">
        <v>11106</v>
      </c>
      <c r="B4556" s="1" t="s">
        <v>819</v>
      </c>
      <c r="C4556" s="1" t="s">
        <v>820</v>
      </c>
      <c r="D4556" s="1" t="s">
        <v>2529</v>
      </c>
      <c r="E4556" s="1" t="s">
        <v>1946</v>
      </c>
      <c r="F4556" s="2">
        <v>45415</v>
      </c>
      <c r="G4556" s="2">
        <v>45277</v>
      </c>
      <c r="H4556" s="2" t="str">
        <f>TEXT(Ecommerce_Sales[[#This Row],[Order_Date]],"mmmm")</f>
        <v>December</v>
      </c>
      <c r="I4556" s="2" t="str">
        <f>TEXT(Ecommerce_Sales[[#This Row],[Order_Date]],"yyyy")</f>
        <v>2023</v>
      </c>
      <c r="J4556" s="2" t="str">
        <f>TEXT(Ecommerce_Sales[[#This Row],[Order_Date]],"mmmm")</f>
        <v>December</v>
      </c>
      <c r="K4556" s="1" t="s">
        <v>1992</v>
      </c>
      <c r="L4556" s="1" t="s">
        <v>11107</v>
      </c>
      <c r="M4556" s="1" t="s">
        <v>2058</v>
      </c>
      <c r="N4556" s="1" t="s">
        <v>1950</v>
      </c>
      <c r="O4556" s="3">
        <v>589</v>
      </c>
      <c r="P4556">
        <v>2</v>
      </c>
      <c r="Q4556" s="3">
        <v>1178</v>
      </c>
      <c r="R4556" s="1" t="s">
        <v>1958</v>
      </c>
      <c r="S4556" s="3">
        <v>81</v>
      </c>
      <c r="U4556" t="str">
        <f>IF(Ecommerce_Sales[[#This Row],[Delivery_Time_Days]]&gt;7,"Delay",IF(Ecommerce_Sales[[#This Row],[Delivery_Time_Days]] = 0,"No delivery",IF(Ecommerce_Sales[[#This Row],[Delivery_Time_Days]]&lt;=7,"On-time")))</f>
        <v>No delivery</v>
      </c>
      <c r="V4556" s="7">
        <f>Ecommerce_Sales[[#This Row],[Profit]]/Ecommerce_Sales[[#This Row],[Total_Price]]</f>
        <v>0.399830220713073</v>
      </c>
      <c r="W4556" s="3">
        <v>471</v>
      </c>
      <c r="X4556" s="3"/>
    </row>
    <row r="4557" spans="1:24" x14ac:dyDescent="0.25">
      <c r="A4557" s="1" t="s">
        <v>11108</v>
      </c>
      <c r="B4557" s="1" t="s">
        <v>939</v>
      </c>
      <c r="C4557" s="1" t="s">
        <v>940</v>
      </c>
      <c r="D4557" s="1" t="s">
        <v>3450</v>
      </c>
      <c r="E4557" s="1" t="s">
        <v>1946</v>
      </c>
      <c r="F4557" s="2">
        <v>45130</v>
      </c>
      <c r="G4557" s="2">
        <v>45086</v>
      </c>
      <c r="H4557" s="2" t="str">
        <f>TEXT(Ecommerce_Sales[[#This Row],[Order_Date]],"mmmm")</f>
        <v>June</v>
      </c>
      <c r="I4557" s="2" t="str">
        <f>TEXT(Ecommerce_Sales[[#This Row],[Order_Date]],"yyyy")</f>
        <v>2023</v>
      </c>
      <c r="J4557" s="2" t="str">
        <f>TEXT(Ecommerce_Sales[[#This Row],[Order_Date]],"mmmm")</f>
        <v>June</v>
      </c>
      <c r="K4557" s="1" t="s">
        <v>1992</v>
      </c>
      <c r="L4557" s="1" t="s">
        <v>11109</v>
      </c>
      <c r="M4557" s="1" t="s">
        <v>1983</v>
      </c>
      <c r="N4557" s="1" t="s">
        <v>1950</v>
      </c>
      <c r="O4557" s="3">
        <v>1121</v>
      </c>
      <c r="P4557">
        <v>1</v>
      </c>
      <c r="Q4557" s="3">
        <v>1121</v>
      </c>
      <c r="R4557" s="1" t="s">
        <v>1958</v>
      </c>
      <c r="S4557" s="3">
        <v>95</v>
      </c>
      <c r="U4557" t="str">
        <f>IF(Ecommerce_Sales[[#This Row],[Delivery_Time_Days]]&gt;7,"Delay",IF(Ecommerce_Sales[[#This Row],[Delivery_Time_Days]] = 0,"No delivery",IF(Ecommerce_Sales[[#This Row],[Delivery_Time_Days]]&lt;=7,"On-time")))</f>
        <v>No delivery</v>
      </c>
      <c r="V4557" s="7">
        <f>Ecommerce_Sales[[#This Row],[Profit]]/Ecommerce_Sales[[#This Row],[Total_Price]]</f>
        <v>0.39964317573595004</v>
      </c>
      <c r="W4557" s="3">
        <v>448</v>
      </c>
      <c r="X4557" s="3"/>
    </row>
    <row r="4558" spans="1:24" x14ac:dyDescent="0.25">
      <c r="A4558" s="1" t="s">
        <v>11110</v>
      </c>
      <c r="B4558" s="1" t="s">
        <v>1289</v>
      </c>
      <c r="C4558" s="1" t="s">
        <v>1290</v>
      </c>
      <c r="D4558" s="1" t="s">
        <v>7139</v>
      </c>
      <c r="E4558" s="1" t="s">
        <v>1981</v>
      </c>
      <c r="F4558" s="2">
        <v>45436</v>
      </c>
      <c r="G4558" s="2">
        <v>45291</v>
      </c>
      <c r="H4558" s="2" t="str">
        <f>TEXT(Ecommerce_Sales[[#This Row],[Order_Date]],"mmmm")</f>
        <v>December</v>
      </c>
      <c r="I4558" s="2" t="str">
        <f>TEXT(Ecommerce_Sales[[#This Row],[Order_Date]],"yyyy")</f>
        <v>2023</v>
      </c>
      <c r="J4558" s="2" t="str">
        <f>TEXT(Ecommerce_Sales[[#This Row],[Order_Date]],"mmmm")</f>
        <v>December</v>
      </c>
      <c r="K4558" s="1" t="s">
        <v>1947</v>
      </c>
      <c r="L4558" s="1" t="s">
        <v>11111</v>
      </c>
      <c r="M4558" s="1" t="s">
        <v>1977</v>
      </c>
      <c r="N4558" s="1" t="s">
        <v>1978</v>
      </c>
      <c r="O4558" s="3">
        <v>1577</v>
      </c>
      <c r="P4558">
        <v>10</v>
      </c>
      <c r="Q4558" s="3">
        <v>15774</v>
      </c>
      <c r="R4558" s="1" t="s">
        <v>2008</v>
      </c>
      <c r="S4558" s="3">
        <v>2098</v>
      </c>
      <c r="T4558">
        <v>5</v>
      </c>
      <c r="U4558" t="str">
        <f>IF(Ecommerce_Sales[[#This Row],[Delivery_Time_Days]]&gt;7,"Delay",IF(Ecommerce_Sales[[#This Row],[Delivery_Time_Days]] = 0,"No delivery",IF(Ecommerce_Sales[[#This Row],[Delivery_Time_Days]]&lt;=7,"On-time")))</f>
        <v>On-time</v>
      </c>
      <c r="V4558" s="7">
        <f>Ecommerce_Sales[[#This Row],[Profit]]/Ecommerce_Sales[[#This Row],[Total_Price]]</f>
        <v>0.35000633954608851</v>
      </c>
      <c r="W4558" s="3">
        <v>5521</v>
      </c>
      <c r="X4558" s="3"/>
    </row>
    <row r="4559" spans="1:24" x14ac:dyDescent="0.25">
      <c r="A4559" s="1" t="s">
        <v>11112</v>
      </c>
      <c r="B4559" s="1" t="s">
        <v>340</v>
      </c>
      <c r="C4559" s="1" t="s">
        <v>341</v>
      </c>
      <c r="D4559" s="1" t="s">
        <v>8755</v>
      </c>
      <c r="E4559" s="1" t="s">
        <v>1946</v>
      </c>
      <c r="F4559" s="2">
        <v>44985</v>
      </c>
      <c r="G4559" s="2">
        <v>45631</v>
      </c>
      <c r="H4559" s="2" t="str">
        <f>TEXT(Ecommerce_Sales[[#This Row],[Order_Date]],"mmmm")</f>
        <v>December</v>
      </c>
      <c r="I4559" s="2" t="str">
        <f>TEXT(Ecommerce_Sales[[#This Row],[Order_Date]],"yyyy")</f>
        <v>2024</v>
      </c>
      <c r="J4559" s="2" t="str">
        <f>TEXT(Ecommerce_Sales[[#This Row],[Order_Date]],"mmmm")</f>
        <v>December</v>
      </c>
      <c r="K4559" s="1" t="s">
        <v>1947</v>
      </c>
      <c r="L4559" s="1" t="s">
        <v>11113</v>
      </c>
      <c r="M4559" s="1" t="s">
        <v>2030</v>
      </c>
      <c r="N4559" s="1" t="s">
        <v>1978</v>
      </c>
      <c r="O4559" s="3">
        <v>1303</v>
      </c>
      <c r="P4559">
        <v>6</v>
      </c>
      <c r="Q4559" s="3">
        <v>7820</v>
      </c>
      <c r="R4559" s="1" t="s">
        <v>1951</v>
      </c>
      <c r="S4559" s="3">
        <v>515</v>
      </c>
      <c r="T4559">
        <v>6</v>
      </c>
      <c r="U4559" t="str">
        <f>IF(Ecommerce_Sales[[#This Row],[Delivery_Time_Days]]&gt;7,"Delay",IF(Ecommerce_Sales[[#This Row],[Delivery_Time_Days]] = 0,"No delivery",IF(Ecommerce_Sales[[#This Row],[Delivery_Time_Days]]&lt;=7,"On-time")))</f>
        <v>On-time</v>
      </c>
      <c r="V4559" s="7">
        <f>Ecommerce_Sales[[#This Row],[Profit]]/Ecommerce_Sales[[#This Row],[Total_Price]]</f>
        <v>0.35</v>
      </c>
      <c r="W4559" s="3">
        <v>2737</v>
      </c>
      <c r="X4559" s="3"/>
    </row>
    <row r="4560" spans="1:24" x14ac:dyDescent="0.25">
      <c r="A4560" s="1" t="s">
        <v>11114</v>
      </c>
      <c r="B4560" s="1" t="s">
        <v>1175</v>
      </c>
      <c r="C4560" s="1" t="s">
        <v>1176</v>
      </c>
      <c r="D4560" s="1" t="s">
        <v>2382</v>
      </c>
      <c r="E4560" s="1" t="s">
        <v>1966</v>
      </c>
      <c r="F4560" s="2">
        <v>45465</v>
      </c>
      <c r="G4560" s="2">
        <v>45373</v>
      </c>
      <c r="H4560" s="2" t="str">
        <f>TEXT(Ecommerce_Sales[[#This Row],[Order_Date]],"mmmm")</f>
        <v>March</v>
      </c>
      <c r="I4560" s="2" t="str">
        <f>TEXT(Ecommerce_Sales[[#This Row],[Order_Date]],"yyyy")</f>
        <v>2024</v>
      </c>
      <c r="J4560" s="2" t="str">
        <f>TEXT(Ecommerce_Sales[[#This Row],[Order_Date]],"mmmm")</f>
        <v>March</v>
      </c>
      <c r="K4560" s="1" t="s">
        <v>1947</v>
      </c>
      <c r="L4560" s="1" t="s">
        <v>11115</v>
      </c>
      <c r="M4560" s="1" t="s">
        <v>2030</v>
      </c>
      <c r="N4560" s="1" t="s">
        <v>1978</v>
      </c>
      <c r="O4560" s="3">
        <v>824</v>
      </c>
      <c r="P4560">
        <v>5</v>
      </c>
      <c r="Q4560" s="3">
        <v>4121</v>
      </c>
      <c r="R4560" s="1" t="s">
        <v>1951</v>
      </c>
      <c r="S4560" s="3">
        <v>299</v>
      </c>
      <c r="T4560">
        <v>2</v>
      </c>
      <c r="U4560" t="str">
        <f>IF(Ecommerce_Sales[[#This Row],[Delivery_Time_Days]]&gt;7,"Delay",IF(Ecommerce_Sales[[#This Row],[Delivery_Time_Days]] = 0,"No delivery",IF(Ecommerce_Sales[[#This Row],[Delivery_Time_Days]]&lt;=7,"On-time")))</f>
        <v>On-time</v>
      </c>
      <c r="V4560" s="7">
        <f>Ecommerce_Sales[[#This Row],[Profit]]/Ecommerce_Sales[[#This Row],[Total_Price]]</f>
        <v>0.34991506915797138</v>
      </c>
      <c r="W4560" s="3">
        <v>1442</v>
      </c>
      <c r="X4560" s="3"/>
    </row>
    <row r="4561" spans="1:24" x14ac:dyDescent="0.25">
      <c r="A4561" s="1" t="s">
        <v>11116</v>
      </c>
      <c r="B4561" s="1" t="s">
        <v>654</v>
      </c>
      <c r="C4561" s="1" t="s">
        <v>655</v>
      </c>
      <c r="D4561" s="1" t="s">
        <v>5000</v>
      </c>
      <c r="E4561" s="1" t="s">
        <v>1981</v>
      </c>
      <c r="F4561" s="2">
        <v>45133</v>
      </c>
      <c r="G4561" s="2">
        <v>45541</v>
      </c>
      <c r="H4561" s="2" t="str">
        <f>TEXT(Ecommerce_Sales[[#This Row],[Order_Date]],"mmmm")</f>
        <v>September</v>
      </c>
      <c r="I4561" s="2" t="str">
        <f>TEXT(Ecommerce_Sales[[#This Row],[Order_Date]],"yyyy")</f>
        <v>2024</v>
      </c>
      <c r="J4561" s="2" t="str">
        <f>TEXT(Ecommerce_Sales[[#This Row],[Order_Date]],"mmmm")</f>
        <v>September</v>
      </c>
      <c r="K4561" s="1" t="s">
        <v>1947</v>
      </c>
      <c r="L4561" s="1" t="s">
        <v>7823</v>
      </c>
      <c r="M4561" s="1" t="s">
        <v>1968</v>
      </c>
      <c r="N4561" s="1" t="s">
        <v>1957</v>
      </c>
      <c r="O4561" s="3">
        <v>600</v>
      </c>
      <c r="P4561">
        <v>5</v>
      </c>
      <c r="Q4561" s="3">
        <v>2999</v>
      </c>
      <c r="R4561" s="1" t="s">
        <v>1958</v>
      </c>
      <c r="S4561" s="3">
        <v>302</v>
      </c>
      <c r="T4561">
        <v>7</v>
      </c>
      <c r="U4561" t="str">
        <f>IF(Ecommerce_Sales[[#This Row],[Delivery_Time_Days]]&gt;7,"Delay",IF(Ecommerce_Sales[[#This Row],[Delivery_Time_Days]] = 0,"No delivery",IF(Ecommerce_Sales[[#This Row],[Delivery_Time_Days]]&lt;=7,"On-time")))</f>
        <v>On-time</v>
      </c>
      <c r="V4561" s="7">
        <f>Ecommerce_Sales[[#This Row],[Profit]]/Ecommerce_Sales[[#This Row],[Total_Price]]</f>
        <v>0.15005001667222406</v>
      </c>
      <c r="W4561" s="3">
        <v>450</v>
      </c>
      <c r="X4561" s="3"/>
    </row>
    <row r="4562" spans="1:24" x14ac:dyDescent="0.25">
      <c r="A4562" s="1" t="s">
        <v>11117</v>
      </c>
      <c r="B4562" s="1" t="s">
        <v>140</v>
      </c>
      <c r="C4562" s="1" t="s">
        <v>141</v>
      </c>
      <c r="D4562" s="1" t="s">
        <v>5393</v>
      </c>
      <c r="E4562" s="1" t="s">
        <v>1981</v>
      </c>
      <c r="F4562" s="2">
        <v>45306</v>
      </c>
      <c r="G4562" s="2">
        <v>45298</v>
      </c>
      <c r="H4562" s="2" t="str">
        <f>TEXT(Ecommerce_Sales[[#This Row],[Order_Date]],"mmmm")</f>
        <v>January</v>
      </c>
      <c r="I4562" s="2" t="str">
        <f>TEXT(Ecommerce_Sales[[#This Row],[Order_Date]],"yyyy")</f>
        <v>2024</v>
      </c>
      <c r="J4562" s="2" t="str">
        <f>TEXT(Ecommerce_Sales[[#This Row],[Order_Date]],"mmmm")</f>
        <v>January</v>
      </c>
      <c r="K4562" s="1" t="s">
        <v>1947</v>
      </c>
      <c r="L4562" s="1" t="s">
        <v>6099</v>
      </c>
      <c r="M4562" s="1" t="s">
        <v>2002</v>
      </c>
      <c r="N4562" s="1" t="s">
        <v>1989</v>
      </c>
      <c r="O4562" s="3">
        <v>548</v>
      </c>
      <c r="P4562">
        <v>3</v>
      </c>
      <c r="Q4562" s="3">
        <v>1643</v>
      </c>
      <c r="R4562" s="1" t="s">
        <v>1958</v>
      </c>
      <c r="S4562" s="3">
        <v>149</v>
      </c>
      <c r="T4562">
        <v>9</v>
      </c>
      <c r="U4562" t="str">
        <f>IF(Ecommerce_Sales[[#This Row],[Delivery_Time_Days]]&gt;7,"Delay",IF(Ecommerce_Sales[[#This Row],[Delivery_Time_Days]] = 0,"No delivery",IF(Ecommerce_Sales[[#This Row],[Delivery_Time_Days]]&lt;=7,"On-time")))</f>
        <v>Delay</v>
      </c>
      <c r="V4562" s="7">
        <f>Ecommerce_Sales[[#This Row],[Profit]]/Ecommerce_Sales[[#This Row],[Total_Price]]</f>
        <v>0.25015216068167984</v>
      </c>
      <c r="W4562" s="3">
        <v>411</v>
      </c>
      <c r="X4562" s="3"/>
    </row>
    <row r="4563" spans="1:24" x14ac:dyDescent="0.25">
      <c r="A4563" s="1" t="s">
        <v>11118</v>
      </c>
      <c r="B4563" s="1" t="s">
        <v>1506</v>
      </c>
      <c r="C4563" s="1" t="s">
        <v>1507</v>
      </c>
      <c r="D4563" s="1" t="s">
        <v>11119</v>
      </c>
      <c r="E4563" s="1" t="s">
        <v>1996</v>
      </c>
      <c r="F4563" s="2">
        <v>45539</v>
      </c>
      <c r="G4563" s="2">
        <v>45466</v>
      </c>
      <c r="H4563" s="2" t="str">
        <f>TEXT(Ecommerce_Sales[[#This Row],[Order_Date]],"mmmm")</f>
        <v>June</v>
      </c>
      <c r="I4563" s="2" t="str">
        <f>TEXT(Ecommerce_Sales[[#This Row],[Order_Date]],"yyyy")</f>
        <v>2024</v>
      </c>
      <c r="J4563" s="2" t="str">
        <f>TEXT(Ecommerce_Sales[[#This Row],[Order_Date]],"mmmm")</f>
        <v>June</v>
      </c>
      <c r="K4563" s="1" t="s">
        <v>1947</v>
      </c>
      <c r="L4563" s="1" t="s">
        <v>9958</v>
      </c>
      <c r="M4563" s="1" t="s">
        <v>1956</v>
      </c>
      <c r="N4563" s="1" t="s">
        <v>1957</v>
      </c>
      <c r="O4563" s="3">
        <v>551</v>
      </c>
      <c r="P4563">
        <v>2</v>
      </c>
      <c r="Q4563" s="3">
        <v>1102</v>
      </c>
      <c r="R4563" s="1" t="s">
        <v>1958</v>
      </c>
      <c r="S4563" s="3">
        <v>128</v>
      </c>
      <c r="T4563">
        <v>5</v>
      </c>
      <c r="U4563" t="str">
        <f>IF(Ecommerce_Sales[[#This Row],[Delivery_Time_Days]]&gt;7,"Delay",IF(Ecommerce_Sales[[#This Row],[Delivery_Time_Days]] = 0,"No delivery",IF(Ecommerce_Sales[[#This Row],[Delivery_Time_Days]]&lt;=7,"On-time")))</f>
        <v>On-time</v>
      </c>
      <c r="V4563" s="7">
        <f>Ecommerce_Sales[[#This Row],[Profit]]/Ecommerce_Sales[[#This Row],[Total_Price]]</f>
        <v>0.14972776769509982</v>
      </c>
      <c r="W4563" s="3">
        <v>165</v>
      </c>
      <c r="X4563" s="3"/>
    </row>
    <row r="4564" spans="1:24" x14ac:dyDescent="0.25">
      <c r="A4564" s="1" t="s">
        <v>11120</v>
      </c>
      <c r="B4564" s="1" t="s">
        <v>413</v>
      </c>
      <c r="C4564" s="1" t="s">
        <v>414</v>
      </c>
      <c r="D4564" s="1" t="s">
        <v>3042</v>
      </c>
      <c r="E4564" s="1" t="s">
        <v>1954</v>
      </c>
      <c r="F4564" s="2">
        <v>45135</v>
      </c>
      <c r="G4564" s="2">
        <v>45416</v>
      </c>
      <c r="H4564" s="2" t="str">
        <f>TEXT(Ecommerce_Sales[[#This Row],[Order_Date]],"mmmm")</f>
        <v>May</v>
      </c>
      <c r="I4564" s="2" t="str">
        <f>TEXT(Ecommerce_Sales[[#This Row],[Order_Date]],"yyyy")</f>
        <v>2024</v>
      </c>
      <c r="J4564" s="2" t="str">
        <f>TEXT(Ecommerce_Sales[[#This Row],[Order_Date]],"mmmm")</f>
        <v>May</v>
      </c>
      <c r="K4564" s="1" t="s">
        <v>1992</v>
      </c>
      <c r="L4564" s="1" t="s">
        <v>11121</v>
      </c>
      <c r="M4564" s="1" t="s">
        <v>2054</v>
      </c>
      <c r="N4564" s="1" t="s">
        <v>1957</v>
      </c>
      <c r="O4564" s="3">
        <v>107</v>
      </c>
      <c r="P4564">
        <v>3</v>
      </c>
      <c r="Q4564" s="3">
        <v>321</v>
      </c>
      <c r="R4564" s="1" t="s">
        <v>2012</v>
      </c>
      <c r="S4564" s="3">
        <v>30</v>
      </c>
      <c r="U4564" t="str">
        <f>IF(Ecommerce_Sales[[#This Row],[Delivery_Time_Days]]&gt;7,"Delay",IF(Ecommerce_Sales[[#This Row],[Delivery_Time_Days]] = 0,"No delivery",IF(Ecommerce_Sales[[#This Row],[Delivery_Time_Days]]&lt;=7,"On-time")))</f>
        <v>No delivery</v>
      </c>
      <c r="V4564" s="7">
        <f>Ecommerce_Sales[[#This Row],[Profit]]/Ecommerce_Sales[[#This Row],[Total_Price]]</f>
        <v>0.14953271028037382</v>
      </c>
      <c r="W4564" s="3">
        <v>48</v>
      </c>
      <c r="X4564" s="3"/>
    </row>
    <row r="4565" spans="1:24" x14ac:dyDescent="0.25">
      <c r="A4565" s="1" t="s">
        <v>11122</v>
      </c>
      <c r="B4565" s="1" t="s">
        <v>497</v>
      </c>
      <c r="C4565" s="1" t="s">
        <v>498</v>
      </c>
      <c r="D4565" s="1" t="s">
        <v>4429</v>
      </c>
      <c r="E4565" s="1" t="s">
        <v>1996</v>
      </c>
      <c r="F4565" s="2">
        <v>45077</v>
      </c>
      <c r="G4565" s="2">
        <v>45307</v>
      </c>
      <c r="H4565" s="2" t="str">
        <f>TEXT(Ecommerce_Sales[[#This Row],[Order_Date]],"mmmm")</f>
        <v>January</v>
      </c>
      <c r="I4565" s="2" t="str">
        <f>TEXT(Ecommerce_Sales[[#This Row],[Order_Date]],"yyyy")</f>
        <v>2024</v>
      </c>
      <c r="J4565" s="2" t="str">
        <f>TEXT(Ecommerce_Sales[[#This Row],[Order_Date]],"mmmm")</f>
        <v>January</v>
      </c>
      <c r="K4565" s="1" t="s">
        <v>1947</v>
      </c>
      <c r="L4565" s="1" t="s">
        <v>11123</v>
      </c>
      <c r="M4565" s="1" t="s">
        <v>2002</v>
      </c>
      <c r="N4565" s="1" t="s">
        <v>1989</v>
      </c>
      <c r="O4565" s="3">
        <v>365</v>
      </c>
      <c r="P4565">
        <v>2</v>
      </c>
      <c r="Q4565" s="3">
        <v>730</v>
      </c>
      <c r="R4565" s="1" t="s">
        <v>1951</v>
      </c>
      <c r="S4565" s="3">
        <v>62</v>
      </c>
      <c r="T4565">
        <v>7</v>
      </c>
      <c r="U4565" t="str">
        <f>IF(Ecommerce_Sales[[#This Row],[Delivery_Time_Days]]&gt;7,"Delay",IF(Ecommerce_Sales[[#This Row],[Delivery_Time_Days]] = 0,"No delivery",IF(Ecommerce_Sales[[#This Row],[Delivery_Time_Days]]&lt;=7,"On-time")))</f>
        <v>On-time</v>
      </c>
      <c r="V4565" s="7">
        <f>Ecommerce_Sales[[#This Row],[Profit]]/Ecommerce_Sales[[#This Row],[Total_Price]]</f>
        <v>0.24931506849315069</v>
      </c>
      <c r="W4565" s="3">
        <v>182</v>
      </c>
      <c r="X4565" s="3"/>
    </row>
    <row r="4566" spans="1:24" x14ac:dyDescent="0.25">
      <c r="A4566" s="1" t="s">
        <v>11124</v>
      </c>
      <c r="B4566" s="1" t="s">
        <v>84</v>
      </c>
      <c r="C4566" s="1" t="s">
        <v>85</v>
      </c>
      <c r="D4566" s="1" t="s">
        <v>2332</v>
      </c>
      <c r="E4566" s="1" t="s">
        <v>1996</v>
      </c>
      <c r="F4566" s="2">
        <v>45111</v>
      </c>
      <c r="G4566" s="2">
        <v>45175</v>
      </c>
      <c r="H4566" s="2" t="str">
        <f>TEXT(Ecommerce_Sales[[#This Row],[Order_Date]],"mmmm")</f>
        <v>September</v>
      </c>
      <c r="I4566" s="2" t="str">
        <f>TEXT(Ecommerce_Sales[[#This Row],[Order_Date]],"yyyy")</f>
        <v>2023</v>
      </c>
      <c r="J4566" s="2" t="str">
        <f>TEXT(Ecommerce_Sales[[#This Row],[Order_Date]],"mmmm")</f>
        <v>September</v>
      </c>
      <c r="K4566" s="1" t="s">
        <v>1947</v>
      </c>
      <c r="L4566" s="1" t="s">
        <v>11125</v>
      </c>
      <c r="M4566" s="1" t="s">
        <v>2065</v>
      </c>
      <c r="N4566" s="1" t="s">
        <v>1978</v>
      </c>
      <c r="O4566" s="3">
        <v>325</v>
      </c>
      <c r="P4566">
        <v>2</v>
      </c>
      <c r="Q4566" s="3">
        <v>649</v>
      </c>
      <c r="R4566" s="1" t="s">
        <v>1958</v>
      </c>
      <c r="S4566" s="3">
        <v>56</v>
      </c>
      <c r="T4566">
        <v>8</v>
      </c>
      <c r="U4566" t="str">
        <f>IF(Ecommerce_Sales[[#This Row],[Delivery_Time_Days]]&gt;7,"Delay",IF(Ecommerce_Sales[[#This Row],[Delivery_Time_Days]] = 0,"No delivery",IF(Ecommerce_Sales[[#This Row],[Delivery_Time_Days]]&lt;=7,"On-time")))</f>
        <v>Delay</v>
      </c>
      <c r="V4566" s="7">
        <f>Ecommerce_Sales[[#This Row],[Profit]]/Ecommerce_Sales[[#This Row],[Total_Price]]</f>
        <v>0.34976887519260402</v>
      </c>
      <c r="W4566" s="3">
        <v>227</v>
      </c>
      <c r="X4566" s="3"/>
    </row>
    <row r="4567" spans="1:24" x14ac:dyDescent="0.25">
      <c r="A4567" s="1" t="s">
        <v>11126</v>
      </c>
      <c r="B4567" s="1" t="s">
        <v>631</v>
      </c>
      <c r="C4567" s="1" t="s">
        <v>1247</v>
      </c>
      <c r="D4567" s="1" t="s">
        <v>3240</v>
      </c>
      <c r="E4567" s="1" t="s">
        <v>2005</v>
      </c>
      <c r="F4567" s="2">
        <v>45390</v>
      </c>
      <c r="G4567" s="2">
        <v>45474</v>
      </c>
      <c r="H4567" s="2" t="str">
        <f>TEXT(Ecommerce_Sales[[#This Row],[Order_Date]],"mmmm")</f>
        <v>July</v>
      </c>
      <c r="I4567" s="2" t="str">
        <f>TEXT(Ecommerce_Sales[[#This Row],[Order_Date]],"yyyy")</f>
        <v>2024</v>
      </c>
      <c r="J4567" s="2" t="str">
        <f>TEXT(Ecommerce_Sales[[#This Row],[Order_Date]],"mmmm")</f>
        <v>July</v>
      </c>
      <c r="K4567" s="1" t="s">
        <v>1947</v>
      </c>
      <c r="L4567" s="1" t="s">
        <v>4351</v>
      </c>
      <c r="M4567" s="1" t="s">
        <v>1963</v>
      </c>
      <c r="N4567" s="1" t="s">
        <v>1957</v>
      </c>
      <c r="O4567" s="3">
        <v>736</v>
      </c>
      <c r="P4567">
        <v>6</v>
      </c>
      <c r="Q4567" s="3">
        <v>4418</v>
      </c>
      <c r="R4567" s="1" t="s">
        <v>1958</v>
      </c>
      <c r="S4567" s="3">
        <v>288</v>
      </c>
      <c r="T4567">
        <v>10</v>
      </c>
      <c r="U4567" t="str">
        <f>IF(Ecommerce_Sales[[#This Row],[Delivery_Time_Days]]&gt;7,"Delay",IF(Ecommerce_Sales[[#This Row],[Delivery_Time_Days]] = 0,"No delivery",IF(Ecommerce_Sales[[#This Row],[Delivery_Time_Days]]&lt;=7,"On-time")))</f>
        <v>Delay</v>
      </c>
      <c r="V4567" s="7">
        <f>Ecommerce_Sales[[#This Row],[Profit]]/Ecommerce_Sales[[#This Row],[Total_Price]]</f>
        <v>0.15006790402897238</v>
      </c>
      <c r="W4567" s="3">
        <v>663</v>
      </c>
      <c r="X4567" s="3"/>
    </row>
    <row r="4568" spans="1:24" x14ac:dyDescent="0.25">
      <c r="A4568" s="1" t="s">
        <v>11127</v>
      </c>
      <c r="B4568" s="1" t="s">
        <v>224</v>
      </c>
      <c r="C4568" s="1" t="s">
        <v>225</v>
      </c>
      <c r="D4568" s="1" t="s">
        <v>2849</v>
      </c>
      <c r="E4568" s="1" t="s">
        <v>1966</v>
      </c>
      <c r="F4568" s="2">
        <v>45249</v>
      </c>
      <c r="G4568" s="2">
        <v>45091</v>
      </c>
      <c r="H4568" s="2" t="str">
        <f>TEXT(Ecommerce_Sales[[#This Row],[Order_Date]],"mmmm")</f>
        <v>June</v>
      </c>
      <c r="I4568" s="2" t="str">
        <f>TEXT(Ecommerce_Sales[[#This Row],[Order_Date]],"yyyy")</f>
        <v>2023</v>
      </c>
      <c r="J4568" s="2" t="str">
        <f>TEXT(Ecommerce_Sales[[#This Row],[Order_Date]],"mmmm")</f>
        <v>June</v>
      </c>
      <c r="K4568" s="1" t="s">
        <v>1947</v>
      </c>
      <c r="L4568" s="1" t="s">
        <v>11128</v>
      </c>
      <c r="M4568" s="1" t="s">
        <v>1983</v>
      </c>
      <c r="N4568" s="1" t="s">
        <v>1950</v>
      </c>
      <c r="O4568" s="3">
        <v>116</v>
      </c>
      <c r="P4568">
        <v>3</v>
      </c>
      <c r="Q4568" s="3">
        <v>347</v>
      </c>
      <c r="R4568" s="1" t="s">
        <v>1958</v>
      </c>
      <c r="S4568" s="3">
        <v>17</v>
      </c>
      <c r="T4568">
        <v>4</v>
      </c>
      <c r="U4568" t="str">
        <f>IF(Ecommerce_Sales[[#This Row],[Delivery_Time_Days]]&gt;7,"Delay",IF(Ecommerce_Sales[[#This Row],[Delivery_Time_Days]] = 0,"No delivery",IF(Ecommerce_Sales[[#This Row],[Delivery_Time_Days]]&lt;=7,"On-time")))</f>
        <v>On-time</v>
      </c>
      <c r="V4568" s="7">
        <f>Ecommerce_Sales[[#This Row],[Profit]]/Ecommerce_Sales[[#This Row],[Total_Price]]</f>
        <v>0.40057636887608067</v>
      </c>
      <c r="W4568" s="3">
        <v>139</v>
      </c>
      <c r="X4568" s="3"/>
    </row>
    <row r="4569" spans="1:24" x14ac:dyDescent="0.25">
      <c r="A4569" s="1" t="s">
        <v>11129</v>
      </c>
      <c r="B4569" s="1" t="s">
        <v>789</v>
      </c>
      <c r="C4569" s="1" t="s">
        <v>790</v>
      </c>
      <c r="D4569" s="1" t="s">
        <v>4867</v>
      </c>
      <c r="E4569" s="1" t="s">
        <v>1954</v>
      </c>
      <c r="F4569" s="2">
        <v>45625</v>
      </c>
      <c r="G4569" s="2">
        <v>45566</v>
      </c>
      <c r="H4569" s="2" t="str">
        <f>TEXT(Ecommerce_Sales[[#This Row],[Order_Date]],"mmmm")</f>
        <v>October</v>
      </c>
      <c r="I4569" s="2" t="str">
        <f>TEXT(Ecommerce_Sales[[#This Row],[Order_Date]],"yyyy")</f>
        <v>2024</v>
      </c>
      <c r="J4569" s="2" t="str">
        <f>TEXT(Ecommerce_Sales[[#This Row],[Order_Date]],"mmmm")</f>
        <v>October</v>
      </c>
      <c r="K4569" s="1" t="s">
        <v>1947</v>
      </c>
      <c r="L4569" s="1" t="s">
        <v>11130</v>
      </c>
      <c r="M4569" s="1" t="s">
        <v>1963</v>
      </c>
      <c r="N4569" s="1" t="s">
        <v>1957</v>
      </c>
      <c r="O4569" s="3">
        <v>193</v>
      </c>
      <c r="P4569">
        <v>2</v>
      </c>
      <c r="Q4569" s="3">
        <v>386</v>
      </c>
      <c r="R4569" s="1" t="s">
        <v>1958</v>
      </c>
      <c r="S4569" s="3">
        <v>49</v>
      </c>
      <c r="T4569">
        <v>5</v>
      </c>
      <c r="U4569" t="str">
        <f>IF(Ecommerce_Sales[[#This Row],[Delivery_Time_Days]]&gt;7,"Delay",IF(Ecommerce_Sales[[#This Row],[Delivery_Time_Days]] = 0,"No delivery",IF(Ecommerce_Sales[[#This Row],[Delivery_Time_Days]]&lt;=7,"On-time")))</f>
        <v>On-time</v>
      </c>
      <c r="V4569" s="7">
        <f>Ecommerce_Sales[[#This Row],[Profit]]/Ecommerce_Sales[[#This Row],[Total_Price]]</f>
        <v>0.15025906735751296</v>
      </c>
      <c r="W4569" s="3">
        <v>58</v>
      </c>
      <c r="X4569" s="3"/>
    </row>
    <row r="4570" spans="1:24" x14ac:dyDescent="0.25">
      <c r="A4570" s="1" t="s">
        <v>11131</v>
      </c>
      <c r="B4570" s="1" t="s">
        <v>709</v>
      </c>
      <c r="C4570" s="1" t="s">
        <v>710</v>
      </c>
      <c r="D4570" s="1" t="s">
        <v>3302</v>
      </c>
      <c r="E4570" s="1" t="s">
        <v>1981</v>
      </c>
      <c r="F4570" s="2">
        <v>45617</v>
      </c>
      <c r="G4570" s="2">
        <v>45258</v>
      </c>
      <c r="H4570" s="2" t="str">
        <f>TEXT(Ecommerce_Sales[[#This Row],[Order_Date]],"mmmm")</f>
        <v>November</v>
      </c>
      <c r="I4570" s="2" t="str">
        <f>TEXT(Ecommerce_Sales[[#This Row],[Order_Date]],"yyyy")</f>
        <v>2023</v>
      </c>
      <c r="J4570" s="2" t="str">
        <f>TEXT(Ecommerce_Sales[[#This Row],[Order_Date]],"mmmm")</f>
        <v>November</v>
      </c>
      <c r="K4570" s="1" t="s">
        <v>1947</v>
      </c>
      <c r="L4570" s="1" t="s">
        <v>11132</v>
      </c>
      <c r="M4570" s="1" t="s">
        <v>2054</v>
      </c>
      <c r="N4570" s="1" t="s">
        <v>1957</v>
      </c>
      <c r="O4570" s="3">
        <v>657</v>
      </c>
      <c r="P4570">
        <v>3</v>
      </c>
      <c r="Q4570" s="3">
        <v>1972</v>
      </c>
      <c r="R4570" s="1" t="s">
        <v>1951</v>
      </c>
      <c r="S4570" s="3">
        <v>172</v>
      </c>
      <c r="T4570">
        <v>4</v>
      </c>
      <c r="U4570" t="str">
        <f>IF(Ecommerce_Sales[[#This Row],[Delivery_Time_Days]]&gt;7,"Delay",IF(Ecommerce_Sales[[#This Row],[Delivery_Time_Days]] = 0,"No delivery",IF(Ecommerce_Sales[[#This Row],[Delivery_Time_Days]]&lt;=7,"On-time")))</f>
        <v>On-time</v>
      </c>
      <c r="V4570" s="7">
        <f>Ecommerce_Sales[[#This Row],[Profit]]/Ecommerce_Sales[[#This Row],[Total_Price]]</f>
        <v>0.15010141987829614</v>
      </c>
      <c r="W4570" s="3">
        <v>296</v>
      </c>
      <c r="X4570" s="3"/>
    </row>
    <row r="4571" spans="1:24" x14ac:dyDescent="0.25">
      <c r="A4571" s="1" t="s">
        <v>11133</v>
      </c>
      <c r="B4571" s="1" t="s">
        <v>446</v>
      </c>
      <c r="C4571" s="1" t="s">
        <v>447</v>
      </c>
      <c r="D4571" s="1" t="s">
        <v>2219</v>
      </c>
      <c r="E4571" s="1" t="s">
        <v>1966</v>
      </c>
      <c r="F4571" s="2">
        <v>45357</v>
      </c>
      <c r="G4571" s="2">
        <v>44998</v>
      </c>
      <c r="H4571" s="2" t="str">
        <f>TEXT(Ecommerce_Sales[[#This Row],[Order_Date]],"mmmm")</f>
        <v>March</v>
      </c>
      <c r="I4571" s="2" t="str">
        <f>TEXT(Ecommerce_Sales[[#This Row],[Order_Date]],"yyyy")</f>
        <v>2023</v>
      </c>
      <c r="J4571" s="2" t="str">
        <f>TEXT(Ecommerce_Sales[[#This Row],[Order_Date]],"mmmm")</f>
        <v>March</v>
      </c>
      <c r="K4571" s="1" t="s">
        <v>1947</v>
      </c>
      <c r="L4571" s="1" t="s">
        <v>7844</v>
      </c>
      <c r="M4571" s="1" t="s">
        <v>1963</v>
      </c>
      <c r="N4571" s="1" t="s">
        <v>1957</v>
      </c>
      <c r="O4571" s="3">
        <v>545</v>
      </c>
      <c r="P4571">
        <v>5</v>
      </c>
      <c r="Q4571" s="3">
        <v>2724</v>
      </c>
      <c r="R4571" s="1" t="s">
        <v>1958</v>
      </c>
      <c r="S4571" s="3">
        <v>176</v>
      </c>
      <c r="T4571">
        <v>5</v>
      </c>
      <c r="U4571" t="str">
        <f>IF(Ecommerce_Sales[[#This Row],[Delivery_Time_Days]]&gt;7,"Delay",IF(Ecommerce_Sales[[#This Row],[Delivery_Time_Days]] = 0,"No delivery",IF(Ecommerce_Sales[[#This Row],[Delivery_Time_Days]]&lt;=7,"On-time")))</f>
        <v>On-time</v>
      </c>
      <c r="V4571" s="7">
        <f>Ecommerce_Sales[[#This Row],[Profit]]/Ecommerce_Sales[[#This Row],[Total_Price]]</f>
        <v>0.15014684287812041</v>
      </c>
      <c r="W4571" s="3">
        <v>409</v>
      </c>
      <c r="X4571" s="3"/>
    </row>
    <row r="4572" spans="1:24" x14ac:dyDescent="0.25">
      <c r="A4572" s="1" t="s">
        <v>11134</v>
      </c>
      <c r="B4572" s="1" t="s">
        <v>204</v>
      </c>
      <c r="C4572" s="1" t="s">
        <v>205</v>
      </c>
      <c r="D4572" s="1" t="s">
        <v>3594</v>
      </c>
      <c r="E4572" s="1" t="s">
        <v>1954</v>
      </c>
      <c r="F4572" s="2">
        <v>45650</v>
      </c>
      <c r="G4572" s="2">
        <v>45427</v>
      </c>
      <c r="H4572" s="2" t="str">
        <f>TEXT(Ecommerce_Sales[[#This Row],[Order_Date]],"mmmm")</f>
        <v>May</v>
      </c>
      <c r="I4572" s="2" t="str">
        <f>TEXT(Ecommerce_Sales[[#This Row],[Order_Date]],"yyyy")</f>
        <v>2024</v>
      </c>
      <c r="J4572" s="2" t="str">
        <f>TEXT(Ecommerce_Sales[[#This Row],[Order_Date]],"mmmm")</f>
        <v>May</v>
      </c>
      <c r="K4572" s="1" t="s">
        <v>1992</v>
      </c>
      <c r="L4572" s="1" t="s">
        <v>7931</v>
      </c>
      <c r="M4572" s="1" t="s">
        <v>2065</v>
      </c>
      <c r="N4572" s="1" t="s">
        <v>1978</v>
      </c>
      <c r="O4572" s="3">
        <v>503</v>
      </c>
      <c r="P4572">
        <v>3</v>
      </c>
      <c r="Q4572" s="3">
        <v>1510</v>
      </c>
      <c r="R4572" s="1" t="s">
        <v>1958</v>
      </c>
      <c r="S4572" s="3">
        <v>185</v>
      </c>
      <c r="U4572" t="str">
        <f>IF(Ecommerce_Sales[[#This Row],[Delivery_Time_Days]]&gt;7,"Delay",IF(Ecommerce_Sales[[#This Row],[Delivery_Time_Days]] = 0,"No delivery",IF(Ecommerce_Sales[[#This Row],[Delivery_Time_Days]]&lt;=7,"On-time")))</f>
        <v>No delivery</v>
      </c>
      <c r="V4572" s="7">
        <f>Ecommerce_Sales[[#This Row],[Profit]]/Ecommerce_Sales[[#This Row],[Total_Price]]</f>
        <v>0.34966887417218545</v>
      </c>
      <c r="W4572" s="3">
        <v>528</v>
      </c>
      <c r="X4572" s="3"/>
    </row>
    <row r="4573" spans="1:24" x14ac:dyDescent="0.25">
      <c r="A4573" s="1" t="s">
        <v>11135</v>
      </c>
      <c r="B4573" s="1" t="s">
        <v>456</v>
      </c>
      <c r="C4573" s="1" t="s">
        <v>457</v>
      </c>
      <c r="D4573" s="1" t="s">
        <v>2285</v>
      </c>
      <c r="E4573" s="1" t="s">
        <v>1996</v>
      </c>
      <c r="F4573" s="2">
        <v>45273</v>
      </c>
      <c r="G4573" s="2">
        <v>45219</v>
      </c>
      <c r="H4573" s="2" t="str">
        <f>TEXT(Ecommerce_Sales[[#This Row],[Order_Date]],"mmmm")</f>
        <v>October</v>
      </c>
      <c r="I4573" s="2" t="str">
        <f>TEXT(Ecommerce_Sales[[#This Row],[Order_Date]],"yyyy")</f>
        <v>2023</v>
      </c>
      <c r="J4573" s="2" t="str">
        <f>TEXT(Ecommerce_Sales[[#This Row],[Order_Date]],"mmmm")</f>
        <v>October</v>
      </c>
      <c r="K4573" s="1" t="s">
        <v>1947</v>
      </c>
      <c r="L4573" s="1" t="s">
        <v>5589</v>
      </c>
      <c r="M4573" s="1" t="s">
        <v>2054</v>
      </c>
      <c r="N4573" s="1" t="s">
        <v>1957</v>
      </c>
      <c r="O4573" s="3">
        <v>818</v>
      </c>
      <c r="P4573">
        <v>2</v>
      </c>
      <c r="Q4573" s="3">
        <v>1636</v>
      </c>
      <c r="R4573" s="1" t="s">
        <v>1958</v>
      </c>
      <c r="S4573" s="3">
        <v>234</v>
      </c>
      <c r="T4573">
        <v>5</v>
      </c>
      <c r="U4573" t="str">
        <f>IF(Ecommerce_Sales[[#This Row],[Delivery_Time_Days]]&gt;7,"Delay",IF(Ecommerce_Sales[[#This Row],[Delivery_Time_Days]] = 0,"No delivery",IF(Ecommerce_Sales[[#This Row],[Delivery_Time_Days]]&lt;=7,"On-time")))</f>
        <v>On-time</v>
      </c>
      <c r="V4573" s="7">
        <f>Ecommerce_Sales[[#This Row],[Profit]]/Ecommerce_Sales[[#This Row],[Total_Price]]</f>
        <v>0.1497555012224939</v>
      </c>
      <c r="W4573" s="3">
        <v>245</v>
      </c>
      <c r="X4573" s="3"/>
    </row>
    <row r="4574" spans="1:24" x14ac:dyDescent="0.25">
      <c r="A4574" s="1" t="s">
        <v>11136</v>
      </c>
      <c r="B4574" s="1" t="s">
        <v>631</v>
      </c>
      <c r="C4574" s="1" t="s">
        <v>632</v>
      </c>
      <c r="D4574" s="1" t="s">
        <v>3720</v>
      </c>
      <c r="E4574" s="1" t="s">
        <v>1954</v>
      </c>
      <c r="F4574" s="2">
        <v>45653</v>
      </c>
      <c r="G4574" s="2">
        <v>45136</v>
      </c>
      <c r="H4574" s="2" t="str">
        <f>TEXT(Ecommerce_Sales[[#This Row],[Order_Date]],"mmmm")</f>
        <v>July</v>
      </c>
      <c r="I4574" s="2" t="str">
        <f>TEXT(Ecommerce_Sales[[#This Row],[Order_Date]],"yyyy")</f>
        <v>2023</v>
      </c>
      <c r="J4574" s="2" t="str">
        <f>TEXT(Ecommerce_Sales[[#This Row],[Order_Date]],"mmmm")</f>
        <v>July</v>
      </c>
      <c r="K4574" s="1" t="s">
        <v>1992</v>
      </c>
      <c r="L4574" s="1" t="s">
        <v>11137</v>
      </c>
      <c r="M4574" s="1" t="s">
        <v>2072</v>
      </c>
      <c r="N4574" s="1" t="s">
        <v>1950</v>
      </c>
      <c r="O4574" s="3">
        <v>278</v>
      </c>
      <c r="P4574">
        <v>5</v>
      </c>
      <c r="Q4574" s="3">
        <v>1388</v>
      </c>
      <c r="R4574" s="1" t="s">
        <v>1958</v>
      </c>
      <c r="S4574" s="3">
        <v>156</v>
      </c>
      <c r="U4574" t="str">
        <f>IF(Ecommerce_Sales[[#This Row],[Delivery_Time_Days]]&gt;7,"Delay",IF(Ecommerce_Sales[[#This Row],[Delivery_Time_Days]] = 0,"No delivery",IF(Ecommerce_Sales[[#This Row],[Delivery_Time_Days]]&lt;=7,"On-time")))</f>
        <v>No delivery</v>
      </c>
      <c r="V4574" s="7">
        <f>Ecommerce_Sales[[#This Row],[Profit]]/Ecommerce_Sales[[#This Row],[Total_Price]]</f>
        <v>0.39985590778097985</v>
      </c>
      <c r="W4574" s="3">
        <v>555</v>
      </c>
      <c r="X4574" s="3"/>
    </row>
    <row r="4575" spans="1:24" x14ac:dyDescent="0.25">
      <c r="A4575" s="1" t="s">
        <v>11138</v>
      </c>
      <c r="B4575" s="1" t="s">
        <v>865</v>
      </c>
      <c r="C4575" s="1" t="s">
        <v>866</v>
      </c>
      <c r="D4575" s="1" t="s">
        <v>3570</v>
      </c>
      <c r="E4575" s="1" t="s">
        <v>1954</v>
      </c>
      <c r="F4575" s="2">
        <v>45617</v>
      </c>
      <c r="G4575" s="2">
        <v>45559</v>
      </c>
      <c r="H4575" s="2" t="str">
        <f>TEXT(Ecommerce_Sales[[#This Row],[Order_Date]],"mmmm")</f>
        <v>September</v>
      </c>
      <c r="I4575" s="2" t="str">
        <f>TEXT(Ecommerce_Sales[[#This Row],[Order_Date]],"yyyy")</f>
        <v>2024</v>
      </c>
      <c r="J4575" s="2" t="str">
        <f>TEXT(Ecommerce_Sales[[#This Row],[Order_Date]],"mmmm")</f>
        <v>September</v>
      </c>
      <c r="K4575" s="1" t="s">
        <v>1947</v>
      </c>
      <c r="L4575" s="1" t="s">
        <v>3156</v>
      </c>
      <c r="M4575" s="1" t="s">
        <v>1983</v>
      </c>
      <c r="N4575" s="1" t="s">
        <v>1950</v>
      </c>
      <c r="O4575" s="3">
        <v>1035</v>
      </c>
      <c r="P4575">
        <v>4</v>
      </c>
      <c r="Q4575" s="3">
        <v>4139</v>
      </c>
      <c r="R4575" s="1" t="s">
        <v>1951</v>
      </c>
      <c r="S4575" s="3">
        <v>416</v>
      </c>
      <c r="T4575">
        <v>8</v>
      </c>
      <c r="U4575" t="str">
        <f>IF(Ecommerce_Sales[[#This Row],[Delivery_Time_Days]]&gt;7,"Delay",IF(Ecommerce_Sales[[#This Row],[Delivery_Time_Days]] = 0,"No delivery",IF(Ecommerce_Sales[[#This Row],[Delivery_Time_Days]]&lt;=7,"On-time")))</f>
        <v>Delay</v>
      </c>
      <c r="V4575" s="7">
        <f>Ecommerce_Sales[[#This Row],[Profit]]/Ecommerce_Sales[[#This Row],[Total_Price]]</f>
        <v>0.39985503744865908</v>
      </c>
      <c r="W4575" s="3">
        <v>1655</v>
      </c>
      <c r="X4575" s="3"/>
    </row>
    <row r="4576" spans="1:24" x14ac:dyDescent="0.25">
      <c r="A4576" s="1" t="s">
        <v>11139</v>
      </c>
      <c r="B4576" s="1" t="s">
        <v>863</v>
      </c>
      <c r="C4576" s="1" t="s">
        <v>864</v>
      </c>
      <c r="D4576" s="1" t="s">
        <v>2178</v>
      </c>
      <c r="E4576" s="1" t="s">
        <v>1961</v>
      </c>
      <c r="F4576" s="2">
        <v>45176</v>
      </c>
      <c r="G4576" s="2">
        <v>45307</v>
      </c>
      <c r="H4576" s="2" t="str">
        <f>TEXT(Ecommerce_Sales[[#This Row],[Order_Date]],"mmmm")</f>
        <v>January</v>
      </c>
      <c r="I4576" s="2" t="str">
        <f>TEXT(Ecommerce_Sales[[#This Row],[Order_Date]],"yyyy")</f>
        <v>2024</v>
      </c>
      <c r="J4576" s="2" t="str">
        <f>TEXT(Ecommerce_Sales[[#This Row],[Order_Date]],"mmmm")</f>
        <v>January</v>
      </c>
      <c r="K4576" s="1" t="s">
        <v>1947</v>
      </c>
      <c r="L4576" s="1" t="s">
        <v>11140</v>
      </c>
      <c r="M4576" s="1" t="s">
        <v>2247</v>
      </c>
      <c r="N4576" s="1" t="s">
        <v>1957</v>
      </c>
      <c r="O4576" s="3">
        <v>133</v>
      </c>
      <c r="P4576">
        <v>1</v>
      </c>
      <c r="Q4576" s="3">
        <v>133</v>
      </c>
      <c r="R4576" s="1" t="s">
        <v>2016</v>
      </c>
      <c r="S4576" s="3">
        <v>10</v>
      </c>
      <c r="T4576">
        <v>7</v>
      </c>
      <c r="U4576" t="str">
        <f>IF(Ecommerce_Sales[[#This Row],[Delivery_Time_Days]]&gt;7,"Delay",IF(Ecommerce_Sales[[#This Row],[Delivery_Time_Days]] = 0,"No delivery",IF(Ecommerce_Sales[[#This Row],[Delivery_Time_Days]]&lt;=7,"On-time")))</f>
        <v>On-time</v>
      </c>
      <c r="V4576" s="7">
        <f>Ecommerce_Sales[[#This Row],[Profit]]/Ecommerce_Sales[[#This Row],[Total_Price]]</f>
        <v>0.15037593984962405</v>
      </c>
      <c r="W4576" s="3">
        <v>20</v>
      </c>
      <c r="X4576" s="3"/>
    </row>
    <row r="4577" spans="1:24" x14ac:dyDescent="0.25">
      <c r="A4577" s="1" t="s">
        <v>11141</v>
      </c>
      <c r="B4577" s="1" t="s">
        <v>1295</v>
      </c>
      <c r="C4577" s="1" t="s">
        <v>1296</v>
      </c>
      <c r="D4577" s="1" t="s">
        <v>6967</v>
      </c>
      <c r="E4577" s="1" t="s">
        <v>1954</v>
      </c>
      <c r="F4577" s="2">
        <v>45111</v>
      </c>
      <c r="G4577" s="2">
        <v>45032</v>
      </c>
      <c r="H4577" s="2" t="str">
        <f>TEXT(Ecommerce_Sales[[#This Row],[Order_Date]],"mmmm")</f>
        <v>April</v>
      </c>
      <c r="I4577" s="2" t="str">
        <f>TEXT(Ecommerce_Sales[[#This Row],[Order_Date]],"yyyy")</f>
        <v>2023</v>
      </c>
      <c r="J4577" s="2" t="str">
        <f>TEXT(Ecommerce_Sales[[#This Row],[Order_Date]],"mmmm")</f>
        <v>April</v>
      </c>
      <c r="K4577" s="1" t="s">
        <v>1947</v>
      </c>
      <c r="L4577" s="1" t="s">
        <v>11142</v>
      </c>
      <c r="M4577" s="1" t="s">
        <v>2247</v>
      </c>
      <c r="N4577" s="1" t="s">
        <v>1957</v>
      </c>
      <c r="O4577" s="3">
        <v>622</v>
      </c>
      <c r="P4577">
        <v>1</v>
      </c>
      <c r="Q4577" s="3">
        <v>622</v>
      </c>
      <c r="R4577" s="1" t="s">
        <v>1951</v>
      </c>
      <c r="S4577" s="3">
        <v>56</v>
      </c>
      <c r="T4577">
        <v>6</v>
      </c>
      <c r="U4577" t="str">
        <f>IF(Ecommerce_Sales[[#This Row],[Delivery_Time_Days]]&gt;7,"Delay",IF(Ecommerce_Sales[[#This Row],[Delivery_Time_Days]] = 0,"No delivery",IF(Ecommerce_Sales[[#This Row],[Delivery_Time_Days]]&lt;=7,"On-time")))</f>
        <v>On-time</v>
      </c>
      <c r="V4577" s="7">
        <f>Ecommerce_Sales[[#This Row],[Profit]]/Ecommerce_Sales[[#This Row],[Total_Price]]</f>
        <v>0.14951768488745981</v>
      </c>
      <c r="W4577" s="3">
        <v>93</v>
      </c>
      <c r="X4577" s="3"/>
    </row>
    <row r="4578" spans="1:24" x14ac:dyDescent="0.25">
      <c r="A4578" s="1" t="s">
        <v>11143</v>
      </c>
      <c r="B4578" s="1" t="s">
        <v>1506</v>
      </c>
      <c r="C4578" s="1" t="s">
        <v>1507</v>
      </c>
      <c r="D4578" s="1" t="s">
        <v>11119</v>
      </c>
      <c r="E4578" s="1" t="s">
        <v>1996</v>
      </c>
      <c r="F4578" s="2">
        <v>45539</v>
      </c>
      <c r="G4578" s="2">
        <v>45094</v>
      </c>
      <c r="H4578" s="2" t="str">
        <f>TEXT(Ecommerce_Sales[[#This Row],[Order_Date]],"mmmm")</f>
        <v>June</v>
      </c>
      <c r="I4578" s="2" t="str">
        <f>TEXT(Ecommerce_Sales[[#This Row],[Order_Date]],"yyyy")</f>
        <v>2023</v>
      </c>
      <c r="J4578" s="2" t="str">
        <f>TEXT(Ecommerce_Sales[[#This Row],[Order_Date]],"mmmm")</f>
        <v>June</v>
      </c>
      <c r="K4578" s="1" t="s">
        <v>1947</v>
      </c>
      <c r="L4578" s="1" t="s">
        <v>5244</v>
      </c>
      <c r="M4578" s="1" t="s">
        <v>1998</v>
      </c>
      <c r="N4578" s="1" t="s">
        <v>1973</v>
      </c>
      <c r="O4578" s="3">
        <v>262</v>
      </c>
      <c r="P4578">
        <v>6</v>
      </c>
      <c r="Q4578" s="3">
        <v>1572</v>
      </c>
      <c r="R4578" s="1" t="s">
        <v>2012</v>
      </c>
      <c r="S4578" s="3">
        <v>101</v>
      </c>
      <c r="T4578">
        <v>10</v>
      </c>
      <c r="U4578" t="str">
        <f>IF(Ecommerce_Sales[[#This Row],[Delivery_Time_Days]]&gt;7,"Delay",IF(Ecommerce_Sales[[#This Row],[Delivery_Time_Days]] = 0,"No delivery",IF(Ecommerce_Sales[[#This Row],[Delivery_Time_Days]]&lt;=7,"On-time")))</f>
        <v>Delay</v>
      </c>
      <c r="V4578" s="7">
        <f>Ecommerce_Sales[[#This Row],[Profit]]/Ecommerce_Sales[[#This Row],[Total_Price]]</f>
        <v>0.30025445292620867</v>
      </c>
      <c r="W4578" s="3">
        <v>472</v>
      </c>
      <c r="X4578" s="3"/>
    </row>
    <row r="4579" spans="1:24" x14ac:dyDescent="0.25">
      <c r="A4579" s="1" t="s">
        <v>11144</v>
      </c>
      <c r="B4579" s="1" t="s">
        <v>314</v>
      </c>
      <c r="C4579" s="1" t="s">
        <v>315</v>
      </c>
      <c r="D4579" s="1" t="s">
        <v>2129</v>
      </c>
      <c r="E4579" s="1" t="s">
        <v>1961</v>
      </c>
      <c r="F4579" s="2">
        <v>45606</v>
      </c>
      <c r="G4579" s="2">
        <v>45654</v>
      </c>
      <c r="H4579" s="2" t="str">
        <f>TEXT(Ecommerce_Sales[[#This Row],[Order_Date]],"mmmm")</f>
        <v>December</v>
      </c>
      <c r="I4579" s="2" t="str">
        <f>TEXT(Ecommerce_Sales[[#This Row],[Order_Date]],"yyyy")</f>
        <v>2024</v>
      </c>
      <c r="J4579" s="2" t="str">
        <f>TEXT(Ecommerce_Sales[[#This Row],[Order_Date]],"mmmm")</f>
        <v>December</v>
      </c>
      <c r="K4579" s="1" t="s">
        <v>1947</v>
      </c>
      <c r="L4579" s="1" t="s">
        <v>7871</v>
      </c>
      <c r="M4579" s="1" t="s">
        <v>1963</v>
      </c>
      <c r="N4579" s="1" t="s">
        <v>1957</v>
      </c>
      <c r="O4579" s="3">
        <v>409</v>
      </c>
      <c r="P4579">
        <v>2</v>
      </c>
      <c r="Q4579" s="3">
        <v>819</v>
      </c>
      <c r="R4579" s="1" t="s">
        <v>1958</v>
      </c>
      <c r="S4579" s="3">
        <v>57</v>
      </c>
      <c r="T4579">
        <v>7</v>
      </c>
      <c r="U4579" t="str">
        <f>IF(Ecommerce_Sales[[#This Row],[Delivery_Time_Days]]&gt;7,"Delay",IF(Ecommerce_Sales[[#This Row],[Delivery_Time_Days]] = 0,"No delivery",IF(Ecommerce_Sales[[#This Row],[Delivery_Time_Days]]&lt;=7,"On-time")))</f>
        <v>On-time</v>
      </c>
      <c r="V4579" s="7">
        <f>Ecommerce_Sales[[#This Row],[Profit]]/Ecommerce_Sales[[#This Row],[Total_Price]]</f>
        <v>0.15018315018315018</v>
      </c>
      <c r="W4579" s="3">
        <v>123</v>
      </c>
      <c r="X4579" s="3"/>
    </row>
    <row r="4580" spans="1:24" x14ac:dyDescent="0.25">
      <c r="A4580" s="1" t="s">
        <v>11145</v>
      </c>
      <c r="B4580" s="1" t="s">
        <v>1213</v>
      </c>
      <c r="C4580" s="1" t="s">
        <v>1214</v>
      </c>
      <c r="D4580" s="1" t="s">
        <v>1991</v>
      </c>
      <c r="E4580" s="1" t="s">
        <v>1966</v>
      </c>
      <c r="F4580" s="2">
        <v>45337</v>
      </c>
      <c r="G4580" s="2">
        <v>45512</v>
      </c>
      <c r="H4580" s="2" t="str">
        <f>TEXT(Ecommerce_Sales[[#This Row],[Order_Date]],"mmmm")</f>
        <v>August</v>
      </c>
      <c r="I4580" s="2" t="str">
        <f>TEXT(Ecommerce_Sales[[#This Row],[Order_Date]],"yyyy")</f>
        <v>2024</v>
      </c>
      <c r="J4580" s="2" t="str">
        <f>TEXT(Ecommerce_Sales[[#This Row],[Order_Date]],"mmmm")</f>
        <v>August</v>
      </c>
      <c r="K4580" s="1" t="s">
        <v>1947</v>
      </c>
      <c r="L4580" s="1" t="s">
        <v>4120</v>
      </c>
      <c r="M4580" s="1" t="s">
        <v>1949</v>
      </c>
      <c r="N4580" s="1" t="s">
        <v>1950</v>
      </c>
      <c r="O4580" s="3">
        <v>119</v>
      </c>
      <c r="P4580">
        <v>3</v>
      </c>
      <c r="Q4580" s="3">
        <v>357</v>
      </c>
      <c r="R4580" s="1" t="s">
        <v>2008</v>
      </c>
      <c r="S4580" s="3">
        <v>50</v>
      </c>
      <c r="T4580">
        <v>3</v>
      </c>
      <c r="U4580" t="str">
        <f>IF(Ecommerce_Sales[[#This Row],[Delivery_Time_Days]]&gt;7,"Delay",IF(Ecommerce_Sales[[#This Row],[Delivery_Time_Days]] = 0,"No delivery",IF(Ecommerce_Sales[[#This Row],[Delivery_Time_Days]]&lt;=7,"On-time")))</f>
        <v>On-time</v>
      </c>
      <c r="V4580" s="7">
        <f>Ecommerce_Sales[[#This Row],[Profit]]/Ecommerce_Sales[[#This Row],[Total_Price]]</f>
        <v>0.40056022408963587</v>
      </c>
      <c r="W4580" s="3">
        <v>143</v>
      </c>
      <c r="X4580" s="3"/>
    </row>
    <row r="4581" spans="1:24" x14ac:dyDescent="0.25">
      <c r="A4581" s="1" t="s">
        <v>11146</v>
      </c>
      <c r="B4581" s="1" t="s">
        <v>1275</v>
      </c>
      <c r="C4581" s="1" t="s">
        <v>1276</v>
      </c>
      <c r="D4581" s="1" t="s">
        <v>2060</v>
      </c>
      <c r="E4581" s="1" t="s">
        <v>1966</v>
      </c>
      <c r="F4581" s="2">
        <v>45291</v>
      </c>
      <c r="G4581" s="2">
        <v>45448</v>
      </c>
      <c r="H4581" s="2" t="str">
        <f>TEXT(Ecommerce_Sales[[#This Row],[Order_Date]],"mmmm")</f>
        <v>June</v>
      </c>
      <c r="I4581" s="2" t="str">
        <f>TEXT(Ecommerce_Sales[[#This Row],[Order_Date]],"yyyy")</f>
        <v>2024</v>
      </c>
      <c r="J4581" s="2" t="str">
        <f>TEXT(Ecommerce_Sales[[#This Row],[Order_Date]],"mmmm")</f>
        <v>June</v>
      </c>
      <c r="K4581" s="1" t="s">
        <v>1947</v>
      </c>
      <c r="L4581" s="1" t="s">
        <v>11147</v>
      </c>
      <c r="M4581" s="1" t="s">
        <v>1977</v>
      </c>
      <c r="N4581" s="1" t="s">
        <v>1978</v>
      </c>
      <c r="O4581" s="3">
        <v>66</v>
      </c>
      <c r="P4581">
        <v>3</v>
      </c>
      <c r="Q4581" s="3">
        <v>199</v>
      </c>
      <c r="R4581" s="1" t="s">
        <v>1958</v>
      </c>
      <c r="S4581" s="3">
        <v>10</v>
      </c>
      <c r="T4581">
        <v>9</v>
      </c>
      <c r="U4581" t="str">
        <f>IF(Ecommerce_Sales[[#This Row],[Delivery_Time_Days]]&gt;7,"Delay",IF(Ecommerce_Sales[[#This Row],[Delivery_Time_Days]] = 0,"No delivery",IF(Ecommerce_Sales[[#This Row],[Delivery_Time_Days]]&lt;=7,"On-time")))</f>
        <v>Delay</v>
      </c>
      <c r="V4581" s="7">
        <f>Ecommerce_Sales[[#This Row],[Profit]]/Ecommerce_Sales[[#This Row],[Total_Price]]</f>
        <v>0.35175879396984927</v>
      </c>
      <c r="W4581" s="3">
        <v>70</v>
      </c>
      <c r="X4581" s="3"/>
    </row>
    <row r="4582" spans="1:24" x14ac:dyDescent="0.25">
      <c r="A4582" s="1" t="s">
        <v>11148</v>
      </c>
      <c r="B4582" s="1" t="s">
        <v>1745</v>
      </c>
      <c r="C4582" s="1" t="s">
        <v>1746</v>
      </c>
      <c r="D4582" s="1" t="s">
        <v>9218</v>
      </c>
      <c r="E4582" s="1" t="s">
        <v>1996</v>
      </c>
      <c r="F4582" s="2">
        <v>44928</v>
      </c>
      <c r="G4582" s="2">
        <v>45324</v>
      </c>
      <c r="H4582" s="2" t="str">
        <f>TEXT(Ecommerce_Sales[[#This Row],[Order_Date]],"mmmm")</f>
        <v>February</v>
      </c>
      <c r="I4582" s="2" t="str">
        <f>TEXT(Ecommerce_Sales[[#This Row],[Order_Date]],"yyyy")</f>
        <v>2024</v>
      </c>
      <c r="J4582" s="2" t="str">
        <f>TEXT(Ecommerce_Sales[[#This Row],[Order_Date]],"mmmm")</f>
        <v>February</v>
      </c>
      <c r="K4582" s="1" t="s">
        <v>1992</v>
      </c>
      <c r="L4582" s="1" t="s">
        <v>11149</v>
      </c>
      <c r="M4582" s="1" t="s">
        <v>1956</v>
      </c>
      <c r="N4582" s="1" t="s">
        <v>1957</v>
      </c>
      <c r="O4582" s="3">
        <v>794</v>
      </c>
      <c r="P4582">
        <v>3</v>
      </c>
      <c r="Q4582" s="3">
        <v>2381</v>
      </c>
      <c r="R4582" s="1" t="s">
        <v>2012</v>
      </c>
      <c r="S4582" s="3">
        <v>136</v>
      </c>
      <c r="U4582" t="str">
        <f>IF(Ecommerce_Sales[[#This Row],[Delivery_Time_Days]]&gt;7,"Delay",IF(Ecommerce_Sales[[#This Row],[Delivery_Time_Days]] = 0,"No delivery",IF(Ecommerce_Sales[[#This Row],[Delivery_Time_Days]]&lt;=7,"On-time")))</f>
        <v>No delivery</v>
      </c>
      <c r="V4582" s="7">
        <f>Ecommerce_Sales[[#This Row],[Profit]]/Ecommerce_Sales[[#This Row],[Total_Price]]</f>
        <v>0.14993700125997481</v>
      </c>
      <c r="W4582" s="3">
        <v>357</v>
      </c>
      <c r="X4582" s="3"/>
    </row>
    <row r="4583" spans="1:24" x14ac:dyDescent="0.25">
      <c r="A4583" s="1" t="s">
        <v>11150</v>
      </c>
      <c r="B4583" s="1" t="s">
        <v>1702</v>
      </c>
      <c r="C4583" s="1" t="s">
        <v>1338</v>
      </c>
      <c r="D4583" s="1" t="s">
        <v>6311</v>
      </c>
      <c r="E4583" s="1" t="s">
        <v>2005</v>
      </c>
      <c r="F4583" s="2">
        <v>45078</v>
      </c>
      <c r="G4583" s="2">
        <v>45098</v>
      </c>
      <c r="H4583" s="2" t="str">
        <f>TEXT(Ecommerce_Sales[[#This Row],[Order_Date]],"mmmm")</f>
        <v>June</v>
      </c>
      <c r="I4583" s="2" t="str">
        <f>TEXT(Ecommerce_Sales[[#This Row],[Order_Date]],"yyyy")</f>
        <v>2023</v>
      </c>
      <c r="J4583" s="2" t="str">
        <f>TEXT(Ecommerce_Sales[[#This Row],[Order_Date]],"mmmm")</f>
        <v>June</v>
      </c>
      <c r="K4583" s="1" t="s">
        <v>1947</v>
      </c>
      <c r="L4583" s="1" t="s">
        <v>10632</v>
      </c>
      <c r="M4583" s="1" t="s">
        <v>2026</v>
      </c>
      <c r="N4583" s="1" t="s">
        <v>1978</v>
      </c>
      <c r="O4583" s="3">
        <v>123</v>
      </c>
      <c r="P4583">
        <v>4</v>
      </c>
      <c r="Q4583" s="3">
        <v>493</v>
      </c>
      <c r="R4583" s="1" t="s">
        <v>1958</v>
      </c>
      <c r="S4583" s="3">
        <v>69</v>
      </c>
      <c r="T4583">
        <v>2</v>
      </c>
      <c r="U4583" t="str">
        <f>IF(Ecommerce_Sales[[#This Row],[Delivery_Time_Days]]&gt;7,"Delay",IF(Ecommerce_Sales[[#This Row],[Delivery_Time_Days]] = 0,"No delivery",IF(Ecommerce_Sales[[#This Row],[Delivery_Time_Days]]&lt;=7,"On-time")))</f>
        <v>On-time</v>
      </c>
      <c r="V4583" s="7">
        <f>Ecommerce_Sales[[#This Row],[Profit]]/Ecommerce_Sales[[#This Row],[Total_Price]]</f>
        <v>0.35091277890466532</v>
      </c>
      <c r="W4583" s="3">
        <v>173</v>
      </c>
      <c r="X4583" s="3"/>
    </row>
    <row r="4584" spans="1:24" x14ac:dyDescent="0.25">
      <c r="A4584" s="1" t="s">
        <v>11151</v>
      </c>
      <c r="B4584" s="1" t="s">
        <v>1264</v>
      </c>
      <c r="C4584" s="1" t="s">
        <v>1265</v>
      </c>
      <c r="D4584" s="1" t="s">
        <v>2816</v>
      </c>
      <c r="E4584" s="1" t="s">
        <v>1946</v>
      </c>
      <c r="F4584" s="2">
        <v>45174</v>
      </c>
      <c r="G4584" s="2">
        <v>45001</v>
      </c>
      <c r="H4584" s="2" t="str">
        <f>TEXT(Ecommerce_Sales[[#This Row],[Order_Date]],"mmmm")</f>
        <v>March</v>
      </c>
      <c r="I4584" s="2" t="str">
        <f>TEXT(Ecommerce_Sales[[#This Row],[Order_Date]],"yyyy")</f>
        <v>2023</v>
      </c>
      <c r="J4584" s="2" t="str">
        <f>TEXT(Ecommerce_Sales[[#This Row],[Order_Date]],"mmmm")</f>
        <v>March</v>
      </c>
      <c r="K4584" s="1" t="s">
        <v>1986</v>
      </c>
      <c r="L4584" s="1" t="s">
        <v>8746</v>
      </c>
      <c r="M4584" s="1" t="s">
        <v>2079</v>
      </c>
      <c r="N4584" s="1" t="s">
        <v>1973</v>
      </c>
      <c r="O4584" s="3">
        <v>585</v>
      </c>
      <c r="P4584">
        <v>2</v>
      </c>
      <c r="Q4584" s="3">
        <v>1170</v>
      </c>
      <c r="R4584" s="1" t="s">
        <v>1958</v>
      </c>
      <c r="S4584" s="3">
        <v>100</v>
      </c>
      <c r="U4584" t="str">
        <f>IF(Ecommerce_Sales[[#This Row],[Delivery_Time_Days]]&gt;7,"Delay",IF(Ecommerce_Sales[[#This Row],[Delivery_Time_Days]] = 0,"No delivery",IF(Ecommerce_Sales[[#This Row],[Delivery_Time_Days]]&lt;=7,"On-time")))</f>
        <v>No delivery</v>
      </c>
      <c r="V4584" s="7">
        <f>Ecommerce_Sales[[#This Row],[Profit]]/Ecommerce_Sales[[#This Row],[Total_Price]]</f>
        <v>0.3</v>
      </c>
      <c r="W4584" s="3">
        <v>351</v>
      </c>
      <c r="X4584" s="3"/>
    </row>
    <row r="4585" spans="1:24" x14ac:dyDescent="0.25">
      <c r="A4585" s="1" t="s">
        <v>11152</v>
      </c>
      <c r="B4585" s="1" t="s">
        <v>214</v>
      </c>
      <c r="C4585" s="1" t="s">
        <v>1715</v>
      </c>
      <c r="D4585" s="1" t="s">
        <v>4744</v>
      </c>
      <c r="E4585" s="1" t="s">
        <v>1961</v>
      </c>
      <c r="F4585" s="2">
        <v>45124</v>
      </c>
      <c r="G4585" s="2">
        <v>45381</v>
      </c>
      <c r="H4585" s="2" t="str">
        <f>TEXT(Ecommerce_Sales[[#This Row],[Order_Date]],"mmmm")</f>
        <v>March</v>
      </c>
      <c r="I4585" s="2" t="str">
        <f>TEXT(Ecommerce_Sales[[#This Row],[Order_Date]],"yyyy")</f>
        <v>2024</v>
      </c>
      <c r="J4585" s="2" t="str">
        <f>TEXT(Ecommerce_Sales[[#This Row],[Order_Date]],"mmmm")</f>
        <v>March</v>
      </c>
      <c r="K4585" s="1" t="s">
        <v>1947</v>
      </c>
      <c r="L4585" s="1" t="s">
        <v>11153</v>
      </c>
      <c r="M4585" s="1" t="s">
        <v>1983</v>
      </c>
      <c r="N4585" s="1" t="s">
        <v>1950</v>
      </c>
      <c r="O4585" s="3">
        <v>57</v>
      </c>
      <c r="P4585">
        <v>5</v>
      </c>
      <c r="Q4585" s="3">
        <v>284</v>
      </c>
      <c r="R4585" s="1" t="s">
        <v>1951</v>
      </c>
      <c r="S4585" s="3">
        <v>15</v>
      </c>
      <c r="T4585">
        <v>7</v>
      </c>
      <c r="U4585" t="str">
        <f>IF(Ecommerce_Sales[[#This Row],[Delivery_Time_Days]]&gt;7,"Delay",IF(Ecommerce_Sales[[#This Row],[Delivery_Time_Days]] = 0,"No delivery",IF(Ecommerce_Sales[[#This Row],[Delivery_Time_Days]]&lt;=7,"On-time")))</f>
        <v>On-time</v>
      </c>
      <c r="V4585" s="7">
        <f>Ecommerce_Sales[[#This Row],[Profit]]/Ecommerce_Sales[[#This Row],[Total_Price]]</f>
        <v>0.40140845070422537</v>
      </c>
      <c r="W4585" s="3">
        <v>114</v>
      </c>
      <c r="X4585" s="3"/>
    </row>
    <row r="4586" spans="1:24" x14ac:dyDescent="0.25">
      <c r="A4586" s="1" t="s">
        <v>11154</v>
      </c>
      <c r="B4586" s="1" t="s">
        <v>448</v>
      </c>
      <c r="C4586" s="1" t="s">
        <v>449</v>
      </c>
      <c r="D4586" s="1" t="s">
        <v>1965</v>
      </c>
      <c r="E4586" s="1" t="s">
        <v>1966</v>
      </c>
      <c r="F4586" s="2">
        <v>45186</v>
      </c>
      <c r="G4586" s="2">
        <v>45134</v>
      </c>
      <c r="H4586" s="2" t="str">
        <f>TEXT(Ecommerce_Sales[[#This Row],[Order_Date]],"mmmm")</f>
        <v>July</v>
      </c>
      <c r="I4586" s="2" t="str">
        <f>TEXT(Ecommerce_Sales[[#This Row],[Order_Date]],"yyyy")</f>
        <v>2023</v>
      </c>
      <c r="J4586" s="2" t="str">
        <f>TEXT(Ecommerce_Sales[[#This Row],[Order_Date]],"mmmm")</f>
        <v>July</v>
      </c>
      <c r="K4586" s="1" t="s">
        <v>1947</v>
      </c>
      <c r="L4586" s="1" t="s">
        <v>11155</v>
      </c>
      <c r="M4586" s="1" t="s">
        <v>2007</v>
      </c>
      <c r="N4586" s="1" t="s">
        <v>1973</v>
      </c>
      <c r="O4586" s="3">
        <v>812</v>
      </c>
      <c r="P4586">
        <v>1</v>
      </c>
      <c r="Q4586" s="3">
        <v>812</v>
      </c>
      <c r="R4586" s="1" t="s">
        <v>1958</v>
      </c>
      <c r="S4586" s="3">
        <v>63</v>
      </c>
      <c r="T4586">
        <v>2</v>
      </c>
      <c r="U4586" t="str">
        <f>IF(Ecommerce_Sales[[#This Row],[Delivery_Time_Days]]&gt;7,"Delay",IF(Ecommerce_Sales[[#This Row],[Delivery_Time_Days]] = 0,"No delivery",IF(Ecommerce_Sales[[#This Row],[Delivery_Time_Days]]&lt;=7,"On-time")))</f>
        <v>On-time</v>
      </c>
      <c r="V4586" s="7">
        <f>Ecommerce_Sales[[#This Row],[Profit]]/Ecommerce_Sales[[#This Row],[Total_Price]]</f>
        <v>0.29926108374384236</v>
      </c>
      <c r="W4586" s="3">
        <v>243</v>
      </c>
      <c r="X4586" s="3"/>
    </row>
    <row r="4587" spans="1:24" x14ac:dyDescent="0.25">
      <c r="A4587" s="1" t="s">
        <v>11156</v>
      </c>
      <c r="B4587" s="1" t="s">
        <v>106</v>
      </c>
      <c r="C4587" s="1" t="s">
        <v>107</v>
      </c>
      <c r="D4587" s="1" t="s">
        <v>4390</v>
      </c>
      <c r="E4587" s="1" t="s">
        <v>1981</v>
      </c>
      <c r="F4587" s="2">
        <v>45593</v>
      </c>
      <c r="G4587" s="2">
        <v>45342</v>
      </c>
      <c r="H4587" s="2" t="str">
        <f>TEXT(Ecommerce_Sales[[#This Row],[Order_Date]],"mmmm")</f>
        <v>February</v>
      </c>
      <c r="I4587" s="2" t="str">
        <f>TEXT(Ecommerce_Sales[[#This Row],[Order_Date]],"yyyy")</f>
        <v>2024</v>
      </c>
      <c r="J4587" s="2" t="str">
        <f>TEXT(Ecommerce_Sales[[#This Row],[Order_Date]],"mmmm")</f>
        <v>February</v>
      </c>
      <c r="K4587" s="1" t="s">
        <v>1947</v>
      </c>
      <c r="L4587" s="1" t="s">
        <v>2841</v>
      </c>
      <c r="M4587" s="1" t="s">
        <v>2007</v>
      </c>
      <c r="N4587" s="1" t="s">
        <v>1973</v>
      </c>
      <c r="O4587" s="3">
        <v>155</v>
      </c>
      <c r="P4587">
        <v>4</v>
      </c>
      <c r="Q4587" s="3">
        <v>618</v>
      </c>
      <c r="R4587" s="1" t="s">
        <v>1958</v>
      </c>
      <c r="S4587" s="3">
        <v>46</v>
      </c>
      <c r="T4587">
        <v>3</v>
      </c>
      <c r="U4587" t="str">
        <f>IF(Ecommerce_Sales[[#This Row],[Delivery_Time_Days]]&gt;7,"Delay",IF(Ecommerce_Sales[[#This Row],[Delivery_Time_Days]] = 0,"No delivery",IF(Ecommerce_Sales[[#This Row],[Delivery_Time_Days]]&lt;=7,"On-time")))</f>
        <v>On-time</v>
      </c>
      <c r="V4587" s="7">
        <f>Ecommerce_Sales[[#This Row],[Profit]]/Ecommerce_Sales[[#This Row],[Total_Price]]</f>
        <v>0.29935275080906149</v>
      </c>
      <c r="W4587" s="3">
        <v>185</v>
      </c>
      <c r="X4587" s="3"/>
    </row>
    <row r="4588" spans="1:24" x14ac:dyDescent="0.25">
      <c r="A4588" s="1" t="s">
        <v>11157</v>
      </c>
      <c r="B4588" s="1" t="s">
        <v>436</v>
      </c>
      <c r="C4588" s="1" t="s">
        <v>437</v>
      </c>
      <c r="D4588" s="1" t="s">
        <v>3501</v>
      </c>
      <c r="E4588" s="1" t="s">
        <v>1981</v>
      </c>
      <c r="F4588" s="2">
        <v>44987</v>
      </c>
      <c r="G4588" s="2">
        <v>45281</v>
      </c>
      <c r="H4588" s="2" t="str">
        <f>TEXT(Ecommerce_Sales[[#This Row],[Order_Date]],"mmmm")</f>
        <v>December</v>
      </c>
      <c r="I4588" s="2" t="str">
        <f>TEXT(Ecommerce_Sales[[#This Row],[Order_Date]],"yyyy")</f>
        <v>2023</v>
      </c>
      <c r="J4588" s="2" t="str">
        <f>TEXT(Ecommerce_Sales[[#This Row],[Order_Date]],"mmmm")</f>
        <v>December</v>
      </c>
      <c r="K4588" s="1" t="s">
        <v>1947</v>
      </c>
      <c r="L4588" s="1" t="s">
        <v>11158</v>
      </c>
      <c r="M4588" s="1" t="s">
        <v>1983</v>
      </c>
      <c r="N4588" s="1" t="s">
        <v>1950</v>
      </c>
      <c r="O4588" s="3">
        <v>1716</v>
      </c>
      <c r="P4588">
        <v>4</v>
      </c>
      <c r="Q4588" s="3">
        <v>6862</v>
      </c>
      <c r="R4588" s="1" t="s">
        <v>1958</v>
      </c>
      <c r="S4588" s="3">
        <v>433</v>
      </c>
      <c r="T4588">
        <v>10</v>
      </c>
      <c r="U4588" t="str">
        <f>IF(Ecommerce_Sales[[#This Row],[Delivery_Time_Days]]&gt;7,"Delay",IF(Ecommerce_Sales[[#This Row],[Delivery_Time_Days]] = 0,"No delivery",IF(Ecommerce_Sales[[#This Row],[Delivery_Time_Days]]&lt;=7,"On-time")))</f>
        <v>Delay</v>
      </c>
      <c r="V4588" s="7">
        <f>Ecommerce_Sales[[#This Row],[Profit]]/Ecommerce_Sales[[#This Row],[Total_Price]]</f>
        <v>0.40002914602156808</v>
      </c>
      <c r="W4588" s="3">
        <v>2745</v>
      </c>
      <c r="X4588" s="3"/>
    </row>
    <row r="4589" spans="1:24" x14ac:dyDescent="0.25">
      <c r="A4589" s="1" t="s">
        <v>11159</v>
      </c>
      <c r="B4589" s="1" t="s">
        <v>220</v>
      </c>
      <c r="C4589" s="1" t="s">
        <v>221</v>
      </c>
      <c r="D4589" s="1" t="s">
        <v>3989</v>
      </c>
      <c r="E4589" s="1" t="s">
        <v>1981</v>
      </c>
      <c r="F4589" s="2">
        <v>45567</v>
      </c>
      <c r="G4589" s="2">
        <v>45130</v>
      </c>
      <c r="H4589" s="2" t="str">
        <f>TEXT(Ecommerce_Sales[[#This Row],[Order_Date]],"mmmm")</f>
        <v>July</v>
      </c>
      <c r="I4589" s="2" t="str">
        <f>TEXT(Ecommerce_Sales[[#This Row],[Order_Date]],"yyyy")</f>
        <v>2023</v>
      </c>
      <c r="J4589" s="2" t="str">
        <f>TEXT(Ecommerce_Sales[[#This Row],[Order_Date]],"mmmm")</f>
        <v>July</v>
      </c>
      <c r="K4589" s="1" t="s">
        <v>1947</v>
      </c>
      <c r="L4589" s="1" t="s">
        <v>3758</v>
      </c>
      <c r="M4589" s="1" t="s">
        <v>2058</v>
      </c>
      <c r="N4589" s="1" t="s">
        <v>1950</v>
      </c>
      <c r="O4589" s="3">
        <v>645</v>
      </c>
      <c r="P4589">
        <v>1</v>
      </c>
      <c r="Q4589" s="3">
        <v>645</v>
      </c>
      <c r="R4589" s="1" t="s">
        <v>2012</v>
      </c>
      <c r="S4589" s="3">
        <v>57</v>
      </c>
      <c r="T4589">
        <v>8</v>
      </c>
      <c r="U4589" t="str">
        <f>IF(Ecommerce_Sales[[#This Row],[Delivery_Time_Days]]&gt;7,"Delay",IF(Ecommerce_Sales[[#This Row],[Delivery_Time_Days]] = 0,"No delivery",IF(Ecommerce_Sales[[#This Row],[Delivery_Time_Days]]&lt;=7,"On-time")))</f>
        <v>Delay</v>
      </c>
      <c r="V4589" s="7">
        <f>Ecommerce_Sales[[#This Row],[Profit]]/Ecommerce_Sales[[#This Row],[Total_Price]]</f>
        <v>0.4</v>
      </c>
      <c r="W4589" s="3">
        <v>258</v>
      </c>
      <c r="X4589" s="3"/>
    </row>
    <row r="4590" spans="1:24" x14ac:dyDescent="0.25">
      <c r="A4590" s="1" t="s">
        <v>11160</v>
      </c>
      <c r="B4590" s="1" t="s">
        <v>56</v>
      </c>
      <c r="C4590" s="1" t="s">
        <v>887</v>
      </c>
      <c r="D4590" s="1" t="s">
        <v>3850</v>
      </c>
      <c r="E4590" s="1" t="s">
        <v>1981</v>
      </c>
      <c r="F4590" s="2">
        <v>45488</v>
      </c>
      <c r="G4590" s="2">
        <v>45011</v>
      </c>
      <c r="H4590" s="2" t="str">
        <f>TEXT(Ecommerce_Sales[[#This Row],[Order_Date]],"mmmm")</f>
        <v>March</v>
      </c>
      <c r="I4590" s="2" t="str">
        <f>TEXT(Ecommerce_Sales[[#This Row],[Order_Date]],"yyyy")</f>
        <v>2023</v>
      </c>
      <c r="J4590" s="2" t="str">
        <f>TEXT(Ecommerce_Sales[[#This Row],[Order_Date]],"mmmm")</f>
        <v>March</v>
      </c>
      <c r="K4590" s="1" t="s">
        <v>1947</v>
      </c>
      <c r="L4590" s="1" t="s">
        <v>9197</v>
      </c>
      <c r="M4590" s="1" t="s">
        <v>2072</v>
      </c>
      <c r="N4590" s="1" t="s">
        <v>1950</v>
      </c>
      <c r="O4590" s="3">
        <v>663</v>
      </c>
      <c r="P4590">
        <v>3</v>
      </c>
      <c r="Q4590" s="3">
        <v>1990</v>
      </c>
      <c r="R4590" s="1" t="s">
        <v>1958</v>
      </c>
      <c r="S4590" s="3">
        <v>150</v>
      </c>
      <c r="T4590">
        <v>6</v>
      </c>
      <c r="U4590" t="str">
        <f>IF(Ecommerce_Sales[[#This Row],[Delivery_Time_Days]]&gt;7,"Delay",IF(Ecommerce_Sales[[#This Row],[Delivery_Time_Days]] = 0,"No delivery",IF(Ecommerce_Sales[[#This Row],[Delivery_Time_Days]]&lt;=7,"On-time")))</f>
        <v>On-time</v>
      </c>
      <c r="V4590" s="7">
        <f>Ecommerce_Sales[[#This Row],[Profit]]/Ecommerce_Sales[[#This Row],[Total_Price]]</f>
        <v>0.4</v>
      </c>
      <c r="W4590" s="3">
        <v>796</v>
      </c>
      <c r="X4590" s="3"/>
    </row>
    <row r="4591" spans="1:24" x14ac:dyDescent="0.25">
      <c r="A4591" s="1" t="s">
        <v>11161</v>
      </c>
      <c r="B4591" s="1" t="s">
        <v>620</v>
      </c>
      <c r="C4591" s="1" t="s">
        <v>621</v>
      </c>
      <c r="D4591" s="1" t="s">
        <v>8308</v>
      </c>
      <c r="E4591" s="1" t="s">
        <v>1946</v>
      </c>
      <c r="F4591" s="2">
        <v>45435</v>
      </c>
      <c r="G4591" s="2">
        <v>45317</v>
      </c>
      <c r="H4591" s="2" t="str">
        <f>TEXT(Ecommerce_Sales[[#This Row],[Order_Date]],"mmmm")</f>
        <v>January</v>
      </c>
      <c r="I4591" s="2" t="str">
        <f>TEXT(Ecommerce_Sales[[#This Row],[Order_Date]],"yyyy")</f>
        <v>2024</v>
      </c>
      <c r="J4591" s="2" t="str">
        <f>TEXT(Ecommerce_Sales[[#This Row],[Order_Date]],"mmmm")</f>
        <v>January</v>
      </c>
      <c r="K4591" s="1" t="s">
        <v>1947</v>
      </c>
      <c r="L4591" s="1" t="s">
        <v>3718</v>
      </c>
      <c r="M4591" s="1" t="s">
        <v>2065</v>
      </c>
      <c r="N4591" s="1" t="s">
        <v>1978</v>
      </c>
      <c r="O4591" s="3">
        <v>585</v>
      </c>
      <c r="P4591">
        <v>1</v>
      </c>
      <c r="Q4591" s="3">
        <v>585</v>
      </c>
      <c r="R4591" s="1" t="s">
        <v>1951</v>
      </c>
      <c r="S4591" s="3">
        <v>59</v>
      </c>
      <c r="T4591">
        <v>9</v>
      </c>
      <c r="U4591" t="str">
        <f>IF(Ecommerce_Sales[[#This Row],[Delivery_Time_Days]]&gt;7,"Delay",IF(Ecommerce_Sales[[#This Row],[Delivery_Time_Days]] = 0,"No delivery",IF(Ecommerce_Sales[[#This Row],[Delivery_Time_Days]]&lt;=7,"On-time")))</f>
        <v>Delay</v>
      </c>
      <c r="V4591" s="7">
        <f>Ecommerce_Sales[[#This Row],[Profit]]/Ecommerce_Sales[[#This Row],[Total_Price]]</f>
        <v>0.3504273504273504</v>
      </c>
      <c r="W4591" s="3">
        <v>205</v>
      </c>
      <c r="X4591" s="3"/>
    </row>
    <row r="4592" spans="1:24" x14ac:dyDescent="0.25">
      <c r="A4592" s="1" t="s">
        <v>11162</v>
      </c>
      <c r="B4592" s="1" t="s">
        <v>22</v>
      </c>
      <c r="C4592" s="1" t="s">
        <v>751</v>
      </c>
      <c r="D4592" s="1" t="s">
        <v>2297</v>
      </c>
      <c r="E4592" s="1" t="s">
        <v>2005</v>
      </c>
      <c r="F4592" s="2">
        <v>45184</v>
      </c>
      <c r="G4592" s="2">
        <v>45617</v>
      </c>
      <c r="H4592" s="2" t="str">
        <f>TEXT(Ecommerce_Sales[[#This Row],[Order_Date]],"mmmm")</f>
        <v>November</v>
      </c>
      <c r="I4592" s="2" t="str">
        <f>TEXT(Ecommerce_Sales[[#This Row],[Order_Date]],"yyyy")</f>
        <v>2024</v>
      </c>
      <c r="J4592" s="2" t="str">
        <f>TEXT(Ecommerce_Sales[[#This Row],[Order_Date]],"mmmm")</f>
        <v>November</v>
      </c>
      <c r="K4592" s="1" t="s">
        <v>1947</v>
      </c>
      <c r="L4592" s="1" t="s">
        <v>11163</v>
      </c>
      <c r="M4592" s="1" t="s">
        <v>1998</v>
      </c>
      <c r="N4592" s="1" t="s">
        <v>1973</v>
      </c>
      <c r="O4592" s="3">
        <v>34</v>
      </c>
      <c r="P4592">
        <v>3</v>
      </c>
      <c r="Q4592" s="3">
        <v>103</v>
      </c>
      <c r="R4592" s="1" t="s">
        <v>1958</v>
      </c>
      <c r="S4592" s="3">
        <v>14</v>
      </c>
      <c r="T4592">
        <v>10</v>
      </c>
      <c r="U4592" t="str">
        <f>IF(Ecommerce_Sales[[#This Row],[Delivery_Time_Days]]&gt;7,"Delay",IF(Ecommerce_Sales[[#This Row],[Delivery_Time_Days]] = 0,"No delivery",IF(Ecommerce_Sales[[#This Row],[Delivery_Time_Days]]&lt;=7,"On-time")))</f>
        <v>Delay</v>
      </c>
      <c r="V4592" s="7">
        <f>Ecommerce_Sales[[#This Row],[Profit]]/Ecommerce_Sales[[#This Row],[Total_Price]]</f>
        <v>0.30097087378640774</v>
      </c>
      <c r="W4592" s="3">
        <v>31</v>
      </c>
      <c r="X4592" s="3"/>
    </row>
    <row r="4593" spans="1:24" x14ac:dyDescent="0.25">
      <c r="A4593" s="1" t="s">
        <v>11164</v>
      </c>
      <c r="B4593" s="1" t="s">
        <v>194</v>
      </c>
      <c r="C4593" s="1" t="s">
        <v>195</v>
      </c>
      <c r="D4593" s="1" t="s">
        <v>3364</v>
      </c>
      <c r="E4593" s="1" t="s">
        <v>1954</v>
      </c>
      <c r="F4593" s="2">
        <v>45040</v>
      </c>
      <c r="G4593" s="2">
        <v>44936</v>
      </c>
      <c r="H4593" s="2" t="str">
        <f>TEXT(Ecommerce_Sales[[#This Row],[Order_Date]],"mmmm")</f>
        <v>January</v>
      </c>
      <c r="I4593" s="2" t="str">
        <f>TEXT(Ecommerce_Sales[[#This Row],[Order_Date]],"yyyy")</f>
        <v>2023</v>
      </c>
      <c r="J4593" s="2" t="str">
        <f>TEXT(Ecommerce_Sales[[#This Row],[Order_Date]],"mmmm")</f>
        <v>January</v>
      </c>
      <c r="K4593" s="1" t="s">
        <v>1947</v>
      </c>
      <c r="L4593" s="1" t="s">
        <v>11165</v>
      </c>
      <c r="M4593" s="1" t="s">
        <v>1977</v>
      </c>
      <c r="N4593" s="1" t="s">
        <v>1978</v>
      </c>
      <c r="O4593" s="3">
        <v>80</v>
      </c>
      <c r="P4593">
        <v>1</v>
      </c>
      <c r="Q4593" s="3">
        <v>80</v>
      </c>
      <c r="R4593" s="1" t="s">
        <v>1951</v>
      </c>
      <c r="S4593" s="3">
        <v>6</v>
      </c>
      <c r="T4593">
        <v>9</v>
      </c>
      <c r="U4593" t="str">
        <f>IF(Ecommerce_Sales[[#This Row],[Delivery_Time_Days]]&gt;7,"Delay",IF(Ecommerce_Sales[[#This Row],[Delivery_Time_Days]] = 0,"No delivery",IF(Ecommerce_Sales[[#This Row],[Delivery_Time_Days]]&lt;=7,"On-time")))</f>
        <v>Delay</v>
      </c>
      <c r="V4593" s="7">
        <f>Ecommerce_Sales[[#This Row],[Profit]]/Ecommerce_Sales[[#This Row],[Total_Price]]</f>
        <v>0.35</v>
      </c>
      <c r="W4593" s="3">
        <v>28</v>
      </c>
      <c r="X4593" s="3"/>
    </row>
    <row r="4594" spans="1:24" x14ac:dyDescent="0.25">
      <c r="A4594" s="1" t="s">
        <v>11166</v>
      </c>
      <c r="B4594" s="1" t="s">
        <v>967</v>
      </c>
      <c r="C4594" s="1" t="s">
        <v>968</v>
      </c>
      <c r="D4594" s="1" t="s">
        <v>4016</v>
      </c>
      <c r="E4594" s="1" t="s">
        <v>1966</v>
      </c>
      <c r="F4594" s="2">
        <v>44982</v>
      </c>
      <c r="G4594" s="2">
        <v>45548</v>
      </c>
      <c r="H4594" s="2" t="str">
        <f>TEXT(Ecommerce_Sales[[#This Row],[Order_Date]],"mmmm")</f>
        <v>September</v>
      </c>
      <c r="I4594" s="2" t="str">
        <f>TEXT(Ecommerce_Sales[[#This Row],[Order_Date]],"yyyy")</f>
        <v>2024</v>
      </c>
      <c r="J4594" s="2" t="str">
        <f>TEXT(Ecommerce_Sales[[#This Row],[Order_Date]],"mmmm")</f>
        <v>September</v>
      </c>
      <c r="K4594" s="1" t="s">
        <v>1986</v>
      </c>
      <c r="L4594" s="1" t="s">
        <v>10025</v>
      </c>
      <c r="M4594" s="1" t="s">
        <v>2043</v>
      </c>
      <c r="N4594" s="1" t="s">
        <v>1989</v>
      </c>
      <c r="O4594" s="3">
        <v>872</v>
      </c>
      <c r="P4594">
        <v>5</v>
      </c>
      <c r="Q4594" s="3">
        <v>4358</v>
      </c>
      <c r="R4594" s="1" t="s">
        <v>1958</v>
      </c>
      <c r="S4594" s="3">
        <v>531</v>
      </c>
      <c r="U4594" t="str">
        <f>IF(Ecommerce_Sales[[#This Row],[Delivery_Time_Days]]&gt;7,"Delay",IF(Ecommerce_Sales[[#This Row],[Delivery_Time_Days]] = 0,"No delivery",IF(Ecommerce_Sales[[#This Row],[Delivery_Time_Days]]&lt;=7,"On-time")))</f>
        <v>No delivery</v>
      </c>
      <c r="V4594" s="7">
        <f>Ecommerce_Sales[[#This Row],[Profit]]/Ecommerce_Sales[[#This Row],[Total_Price]]</f>
        <v>0.24988526847177606</v>
      </c>
      <c r="W4594" s="3">
        <v>1089</v>
      </c>
      <c r="X4594" s="3"/>
    </row>
    <row r="4595" spans="1:24" x14ac:dyDescent="0.25">
      <c r="A4595" s="1" t="s">
        <v>11167</v>
      </c>
      <c r="B4595" s="1" t="s">
        <v>380</v>
      </c>
      <c r="C4595" s="1" t="s">
        <v>381</v>
      </c>
      <c r="D4595" s="1" t="s">
        <v>4572</v>
      </c>
      <c r="E4595" s="1" t="s">
        <v>1966</v>
      </c>
      <c r="F4595" s="2">
        <v>44937</v>
      </c>
      <c r="G4595" s="2">
        <v>45643</v>
      </c>
      <c r="H4595" s="2" t="str">
        <f>TEXT(Ecommerce_Sales[[#This Row],[Order_Date]],"mmmm")</f>
        <v>December</v>
      </c>
      <c r="I4595" s="2" t="str">
        <f>TEXT(Ecommerce_Sales[[#This Row],[Order_Date]],"yyyy")</f>
        <v>2024</v>
      </c>
      <c r="J4595" s="2" t="str">
        <f>TEXT(Ecommerce_Sales[[#This Row],[Order_Date]],"mmmm")</f>
        <v>December</v>
      </c>
      <c r="K4595" s="1" t="s">
        <v>1947</v>
      </c>
      <c r="L4595" s="1" t="s">
        <v>10652</v>
      </c>
      <c r="M4595" s="1" t="s">
        <v>2247</v>
      </c>
      <c r="N4595" s="1" t="s">
        <v>1957</v>
      </c>
      <c r="O4595" s="3">
        <v>190</v>
      </c>
      <c r="P4595">
        <v>2</v>
      </c>
      <c r="Q4595" s="3">
        <v>379</v>
      </c>
      <c r="R4595" s="1" t="s">
        <v>1951</v>
      </c>
      <c r="S4595" s="3">
        <v>41</v>
      </c>
      <c r="T4595">
        <v>9</v>
      </c>
      <c r="U4595" t="str">
        <f>IF(Ecommerce_Sales[[#This Row],[Delivery_Time_Days]]&gt;7,"Delay",IF(Ecommerce_Sales[[#This Row],[Delivery_Time_Days]] = 0,"No delivery",IF(Ecommerce_Sales[[#This Row],[Delivery_Time_Days]]&lt;=7,"On-time")))</f>
        <v>Delay</v>
      </c>
      <c r="V4595" s="7">
        <f>Ecommerce_Sales[[#This Row],[Profit]]/Ecommerce_Sales[[#This Row],[Total_Price]]</f>
        <v>0.15039577836411611</v>
      </c>
      <c r="W4595" s="3">
        <v>57</v>
      </c>
      <c r="X4595" s="3"/>
    </row>
    <row r="4596" spans="1:24" x14ac:dyDescent="0.25">
      <c r="A4596" s="1" t="s">
        <v>11168</v>
      </c>
      <c r="B4596" s="1" t="s">
        <v>1313</v>
      </c>
      <c r="C4596" s="1" t="s">
        <v>1314</v>
      </c>
      <c r="D4596" s="1" t="s">
        <v>2981</v>
      </c>
      <c r="E4596" s="1" t="s">
        <v>1966</v>
      </c>
      <c r="F4596" s="2">
        <v>45390</v>
      </c>
      <c r="G4596" s="2">
        <v>45064</v>
      </c>
      <c r="H4596" s="2" t="str">
        <f>TEXT(Ecommerce_Sales[[#This Row],[Order_Date]],"mmmm")</f>
        <v>May</v>
      </c>
      <c r="I4596" s="2" t="str">
        <f>TEXT(Ecommerce_Sales[[#This Row],[Order_Date]],"yyyy")</f>
        <v>2023</v>
      </c>
      <c r="J4596" s="2" t="str">
        <f>TEXT(Ecommerce_Sales[[#This Row],[Order_Date]],"mmmm")</f>
        <v>May</v>
      </c>
      <c r="K4596" s="1" t="s">
        <v>1947</v>
      </c>
      <c r="L4596" s="1" t="s">
        <v>11169</v>
      </c>
      <c r="M4596" s="1" t="s">
        <v>1983</v>
      </c>
      <c r="N4596" s="1" t="s">
        <v>1950</v>
      </c>
      <c r="O4596" s="3">
        <v>608</v>
      </c>
      <c r="P4596">
        <v>5</v>
      </c>
      <c r="Q4596" s="3">
        <v>3041</v>
      </c>
      <c r="R4596" s="1" t="s">
        <v>1958</v>
      </c>
      <c r="S4596" s="3">
        <v>192</v>
      </c>
      <c r="T4596">
        <v>8</v>
      </c>
      <c r="U4596" t="str">
        <f>IF(Ecommerce_Sales[[#This Row],[Delivery_Time_Days]]&gt;7,"Delay",IF(Ecommerce_Sales[[#This Row],[Delivery_Time_Days]] = 0,"No delivery",IF(Ecommerce_Sales[[#This Row],[Delivery_Time_Days]]&lt;=7,"On-time")))</f>
        <v>Delay</v>
      </c>
      <c r="V4596" s="7">
        <f>Ecommerce_Sales[[#This Row],[Profit]]/Ecommerce_Sales[[#This Row],[Total_Price]]</f>
        <v>0.39986846432094708</v>
      </c>
      <c r="W4596" s="3">
        <v>1216</v>
      </c>
      <c r="X4596" s="3"/>
    </row>
    <row r="4597" spans="1:24" x14ac:dyDescent="0.25">
      <c r="A4597" s="1" t="s">
        <v>11170</v>
      </c>
      <c r="B4597" s="1" t="s">
        <v>717</v>
      </c>
      <c r="C4597" s="1" t="s">
        <v>718</v>
      </c>
      <c r="D4597" s="1" t="s">
        <v>8705</v>
      </c>
      <c r="E4597" s="1" t="s">
        <v>1996</v>
      </c>
      <c r="F4597" s="2">
        <v>45276</v>
      </c>
      <c r="G4597" s="2">
        <v>45000</v>
      </c>
      <c r="H4597" s="2" t="str">
        <f>TEXT(Ecommerce_Sales[[#This Row],[Order_Date]],"mmmm")</f>
        <v>March</v>
      </c>
      <c r="I4597" s="2" t="str">
        <f>TEXT(Ecommerce_Sales[[#This Row],[Order_Date]],"yyyy")</f>
        <v>2023</v>
      </c>
      <c r="J4597" s="2" t="str">
        <f>TEXT(Ecommerce_Sales[[#This Row],[Order_Date]],"mmmm")</f>
        <v>March</v>
      </c>
      <c r="K4597" s="1" t="s">
        <v>1947</v>
      </c>
      <c r="L4597" s="1" t="s">
        <v>11171</v>
      </c>
      <c r="M4597" s="1" t="s">
        <v>2047</v>
      </c>
      <c r="N4597" s="1" t="s">
        <v>1989</v>
      </c>
      <c r="O4597" s="3">
        <v>597</v>
      </c>
      <c r="P4597">
        <v>3</v>
      </c>
      <c r="Q4597" s="3">
        <v>1791</v>
      </c>
      <c r="R4597" s="1" t="s">
        <v>1951</v>
      </c>
      <c r="S4597" s="3">
        <v>121</v>
      </c>
      <c r="T4597">
        <v>7</v>
      </c>
      <c r="U4597" t="str">
        <f>IF(Ecommerce_Sales[[#This Row],[Delivery_Time_Days]]&gt;7,"Delay",IF(Ecommerce_Sales[[#This Row],[Delivery_Time_Days]] = 0,"No delivery",IF(Ecommerce_Sales[[#This Row],[Delivery_Time_Days]]&lt;=7,"On-time")))</f>
        <v>On-time</v>
      </c>
      <c r="V4597" s="7">
        <f>Ecommerce_Sales[[#This Row],[Profit]]/Ecommerce_Sales[[#This Row],[Total_Price]]</f>
        <v>0.25013958682300391</v>
      </c>
      <c r="W4597" s="3">
        <v>448</v>
      </c>
      <c r="X4597" s="3"/>
    </row>
    <row r="4598" spans="1:24" x14ac:dyDescent="0.25">
      <c r="A4598" s="1" t="s">
        <v>11172</v>
      </c>
      <c r="B4598" s="1" t="s">
        <v>1902</v>
      </c>
      <c r="C4598" s="1" t="s">
        <v>1903</v>
      </c>
      <c r="D4598" s="1" t="s">
        <v>11173</v>
      </c>
      <c r="E4598" s="1" t="s">
        <v>1961</v>
      </c>
      <c r="F4598" s="2">
        <v>45279</v>
      </c>
      <c r="G4598" s="2">
        <v>45135</v>
      </c>
      <c r="H4598" s="2" t="str">
        <f>TEXT(Ecommerce_Sales[[#This Row],[Order_Date]],"mmmm")</f>
        <v>July</v>
      </c>
      <c r="I4598" s="2" t="str">
        <f>TEXT(Ecommerce_Sales[[#This Row],[Order_Date]],"yyyy")</f>
        <v>2023</v>
      </c>
      <c r="J4598" s="2" t="str">
        <f>TEXT(Ecommerce_Sales[[#This Row],[Order_Date]],"mmmm")</f>
        <v>July</v>
      </c>
      <c r="K4598" s="1" t="s">
        <v>1947</v>
      </c>
      <c r="L4598" s="1" t="s">
        <v>8015</v>
      </c>
      <c r="M4598" s="1" t="s">
        <v>2002</v>
      </c>
      <c r="N4598" s="1" t="s">
        <v>1989</v>
      </c>
      <c r="O4598" s="3">
        <v>301</v>
      </c>
      <c r="P4598">
        <v>3</v>
      </c>
      <c r="Q4598" s="3">
        <v>902</v>
      </c>
      <c r="R4598" s="1" t="s">
        <v>2012</v>
      </c>
      <c r="S4598" s="3">
        <v>65</v>
      </c>
      <c r="T4598">
        <v>6</v>
      </c>
      <c r="U4598" t="str">
        <f>IF(Ecommerce_Sales[[#This Row],[Delivery_Time_Days]]&gt;7,"Delay",IF(Ecommerce_Sales[[#This Row],[Delivery_Time_Days]] = 0,"No delivery",IF(Ecommerce_Sales[[#This Row],[Delivery_Time_Days]]&lt;=7,"On-time")))</f>
        <v>On-time</v>
      </c>
      <c r="V4598" s="7">
        <f>Ecommerce_Sales[[#This Row],[Profit]]/Ecommerce_Sales[[#This Row],[Total_Price]]</f>
        <v>0.25055432372505543</v>
      </c>
      <c r="W4598" s="3">
        <v>226</v>
      </c>
      <c r="X4598" s="3"/>
    </row>
    <row r="4599" spans="1:24" x14ac:dyDescent="0.25">
      <c r="A4599" s="1" t="s">
        <v>11174</v>
      </c>
      <c r="B4599" s="1" t="s">
        <v>860</v>
      </c>
      <c r="C4599" s="1" t="s">
        <v>861</v>
      </c>
      <c r="D4599" s="1" t="s">
        <v>2000</v>
      </c>
      <c r="E4599" s="1" t="s">
        <v>1954</v>
      </c>
      <c r="F4599" s="2">
        <v>45028</v>
      </c>
      <c r="G4599" s="2">
        <v>45405</v>
      </c>
      <c r="H4599" s="2" t="str">
        <f>TEXT(Ecommerce_Sales[[#This Row],[Order_Date]],"mmmm")</f>
        <v>April</v>
      </c>
      <c r="I4599" s="2" t="str">
        <f>TEXT(Ecommerce_Sales[[#This Row],[Order_Date]],"yyyy")</f>
        <v>2024</v>
      </c>
      <c r="J4599" s="2" t="str">
        <f>TEXT(Ecommerce_Sales[[#This Row],[Order_Date]],"mmmm")</f>
        <v>April</v>
      </c>
      <c r="K4599" s="1" t="s">
        <v>1947</v>
      </c>
      <c r="L4599" s="1" t="s">
        <v>1948</v>
      </c>
      <c r="M4599" s="1" t="s">
        <v>2007</v>
      </c>
      <c r="N4599" s="1" t="s">
        <v>1973</v>
      </c>
      <c r="O4599" s="3">
        <v>408</v>
      </c>
      <c r="P4599">
        <v>1</v>
      </c>
      <c r="Q4599" s="3">
        <v>408</v>
      </c>
      <c r="R4599" s="1" t="s">
        <v>2016</v>
      </c>
      <c r="S4599" s="3">
        <v>35</v>
      </c>
      <c r="T4599">
        <v>10</v>
      </c>
      <c r="U4599" t="str">
        <f>IF(Ecommerce_Sales[[#This Row],[Delivery_Time_Days]]&gt;7,"Delay",IF(Ecommerce_Sales[[#This Row],[Delivery_Time_Days]] = 0,"No delivery",IF(Ecommerce_Sales[[#This Row],[Delivery_Time_Days]]&lt;=7,"On-time")))</f>
        <v>Delay</v>
      </c>
      <c r="V4599" s="7">
        <f>Ecommerce_Sales[[#This Row],[Profit]]/Ecommerce_Sales[[#This Row],[Total_Price]]</f>
        <v>0.29901960784313725</v>
      </c>
      <c r="W4599" s="3">
        <v>122</v>
      </c>
      <c r="X4599" s="3"/>
    </row>
    <row r="4600" spans="1:24" x14ac:dyDescent="0.25">
      <c r="A4600" s="1" t="s">
        <v>11175</v>
      </c>
      <c r="B4600" s="1" t="s">
        <v>360</v>
      </c>
      <c r="C4600" s="1" t="s">
        <v>361</v>
      </c>
      <c r="D4600" s="1" t="s">
        <v>2670</v>
      </c>
      <c r="E4600" s="1" t="s">
        <v>1961</v>
      </c>
      <c r="F4600" s="2">
        <v>45419</v>
      </c>
      <c r="G4600" s="2">
        <v>45189</v>
      </c>
      <c r="H4600" s="2" t="str">
        <f>TEXT(Ecommerce_Sales[[#This Row],[Order_Date]],"mmmm")</f>
        <v>September</v>
      </c>
      <c r="I4600" s="2" t="str">
        <f>TEXT(Ecommerce_Sales[[#This Row],[Order_Date]],"yyyy")</f>
        <v>2023</v>
      </c>
      <c r="J4600" s="2" t="str">
        <f>TEXT(Ecommerce_Sales[[#This Row],[Order_Date]],"mmmm")</f>
        <v>September</v>
      </c>
      <c r="K4600" s="1" t="s">
        <v>1992</v>
      </c>
      <c r="L4600" s="1" t="s">
        <v>11176</v>
      </c>
      <c r="M4600" s="1" t="s">
        <v>1949</v>
      </c>
      <c r="N4600" s="1" t="s">
        <v>1950</v>
      </c>
      <c r="O4600" s="3">
        <v>489</v>
      </c>
      <c r="P4600">
        <v>1</v>
      </c>
      <c r="Q4600" s="3">
        <v>489</v>
      </c>
      <c r="R4600" s="1" t="s">
        <v>1951</v>
      </c>
      <c r="S4600" s="3">
        <v>64</v>
      </c>
      <c r="U4600" t="str">
        <f>IF(Ecommerce_Sales[[#This Row],[Delivery_Time_Days]]&gt;7,"Delay",IF(Ecommerce_Sales[[#This Row],[Delivery_Time_Days]] = 0,"No delivery",IF(Ecommerce_Sales[[#This Row],[Delivery_Time_Days]]&lt;=7,"On-time")))</f>
        <v>No delivery</v>
      </c>
      <c r="V4600" s="7">
        <f>Ecommerce_Sales[[#This Row],[Profit]]/Ecommerce_Sales[[#This Row],[Total_Price]]</f>
        <v>0.40081799591002043</v>
      </c>
      <c r="W4600" s="3">
        <v>196</v>
      </c>
      <c r="X4600" s="3"/>
    </row>
    <row r="4601" spans="1:24" x14ac:dyDescent="0.25">
      <c r="A4601" s="1" t="s">
        <v>11177</v>
      </c>
      <c r="B4601" s="1" t="s">
        <v>346</v>
      </c>
      <c r="C4601" s="1" t="s">
        <v>415</v>
      </c>
      <c r="D4601" s="1" t="s">
        <v>4648</v>
      </c>
      <c r="E4601" s="1" t="s">
        <v>1981</v>
      </c>
      <c r="F4601" s="2">
        <v>45468</v>
      </c>
      <c r="G4601" s="2">
        <v>45607</v>
      </c>
      <c r="H4601" s="2" t="str">
        <f>TEXT(Ecommerce_Sales[[#This Row],[Order_Date]],"mmmm")</f>
        <v>November</v>
      </c>
      <c r="I4601" s="2" t="str">
        <f>TEXT(Ecommerce_Sales[[#This Row],[Order_Date]],"yyyy")</f>
        <v>2024</v>
      </c>
      <c r="J4601" s="2" t="str">
        <f>TEXT(Ecommerce_Sales[[#This Row],[Order_Date]],"mmmm")</f>
        <v>November</v>
      </c>
      <c r="K4601" s="1" t="s">
        <v>1992</v>
      </c>
      <c r="L4601" s="1" t="s">
        <v>11178</v>
      </c>
      <c r="M4601" s="1" t="s">
        <v>2007</v>
      </c>
      <c r="N4601" s="1" t="s">
        <v>1973</v>
      </c>
      <c r="O4601" s="3">
        <v>1373</v>
      </c>
      <c r="P4601">
        <v>6</v>
      </c>
      <c r="Q4601" s="3">
        <v>8235</v>
      </c>
      <c r="R4601" s="1" t="s">
        <v>1951</v>
      </c>
      <c r="S4601" s="3">
        <v>977</v>
      </c>
      <c r="U4601" t="str">
        <f>IF(Ecommerce_Sales[[#This Row],[Delivery_Time_Days]]&gt;7,"Delay",IF(Ecommerce_Sales[[#This Row],[Delivery_Time_Days]] = 0,"No delivery",IF(Ecommerce_Sales[[#This Row],[Delivery_Time_Days]]&lt;=7,"On-time")))</f>
        <v>No delivery</v>
      </c>
      <c r="V4601" s="7">
        <f>Ecommerce_Sales[[#This Row],[Profit]]/Ecommerce_Sales[[#This Row],[Total_Price]]</f>
        <v>0.3000607164541591</v>
      </c>
      <c r="W4601" s="3">
        <v>2471</v>
      </c>
      <c r="X4601" s="3"/>
    </row>
    <row r="4602" spans="1:24" x14ac:dyDescent="0.25">
      <c r="A4602" s="1" t="s">
        <v>11179</v>
      </c>
      <c r="B4602" s="1" t="s">
        <v>436</v>
      </c>
      <c r="C4602" s="1" t="s">
        <v>437</v>
      </c>
      <c r="D4602" s="1" t="s">
        <v>3501</v>
      </c>
      <c r="E4602" s="1" t="s">
        <v>1981</v>
      </c>
      <c r="F4602" s="2">
        <v>44987</v>
      </c>
      <c r="G4602" s="2">
        <v>45598</v>
      </c>
      <c r="H4602" s="2" t="str">
        <f>TEXT(Ecommerce_Sales[[#This Row],[Order_Date]],"mmmm")</f>
        <v>November</v>
      </c>
      <c r="I4602" s="2" t="str">
        <f>TEXT(Ecommerce_Sales[[#This Row],[Order_Date]],"yyyy")</f>
        <v>2024</v>
      </c>
      <c r="J4602" s="2" t="str">
        <f>TEXT(Ecommerce_Sales[[#This Row],[Order_Date]],"mmmm")</f>
        <v>November</v>
      </c>
      <c r="K4602" s="1" t="s">
        <v>1947</v>
      </c>
      <c r="L4602" s="1" t="s">
        <v>11180</v>
      </c>
      <c r="M4602" s="1" t="s">
        <v>1972</v>
      </c>
      <c r="N4602" s="1" t="s">
        <v>1973</v>
      </c>
      <c r="O4602" s="3">
        <v>1330</v>
      </c>
      <c r="P4602">
        <v>6</v>
      </c>
      <c r="Q4602" s="3">
        <v>7980</v>
      </c>
      <c r="R4602" s="1" t="s">
        <v>1958</v>
      </c>
      <c r="S4602" s="3">
        <v>416</v>
      </c>
      <c r="T4602">
        <v>7</v>
      </c>
      <c r="U4602" t="str">
        <f>IF(Ecommerce_Sales[[#This Row],[Delivery_Time_Days]]&gt;7,"Delay",IF(Ecommerce_Sales[[#This Row],[Delivery_Time_Days]] = 0,"No delivery",IF(Ecommerce_Sales[[#This Row],[Delivery_Time_Days]]&lt;=7,"On-time")))</f>
        <v>On-time</v>
      </c>
      <c r="V4602" s="7">
        <f>Ecommerce_Sales[[#This Row],[Profit]]/Ecommerce_Sales[[#This Row],[Total_Price]]</f>
        <v>0.3</v>
      </c>
      <c r="W4602" s="3">
        <v>2394</v>
      </c>
      <c r="X4602" s="3"/>
    </row>
    <row r="4603" spans="1:24" x14ac:dyDescent="0.25">
      <c r="A4603" s="1" t="s">
        <v>11181</v>
      </c>
      <c r="B4603" s="1" t="s">
        <v>867</v>
      </c>
      <c r="C4603" s="1" t="s">
        <v>868</v>
      </c>
      <c r="D4603" s="1" t="s">
        <v>2158</v>
      </c>
      <c r="E4603" s="1" t="s">
        <v>2005</v>
      </c>
      <c r="F4603" s="2">
        <v>45451</v>
      </c>
      <c r="G4603" s="2">
        <v>45199</v>
      </c>
      <c r="H4603" s="2" t="str">
        <f>TEXT(Ecommerce_Sales[[#This Row],[Order_Date]],"mmmm")</f>
        <v>September</v>
      </c>
      <c r="I4603" s="2" t="str">
        <f>TEXT(Ecommerce_Sales[[#This Row],[Order_Date]],"yyyy")</f>
        <v>2023</v>
      </c>
      <c r="J4603" s="2" t="str">
        <f>TEXT(Ecommerce_Sales[[#This Row],[Order_Date]],"mmmm")</f>
        <v>September</v>
      </c>
      <c r="K4603" s="1" t="s">
        <v>1947</v>
      </c>
      <c r="L4603" s="1" t="s">
        <v>11182</v>
      </c>
      <c r="M4603" s="1" t="s">
        <v>2043</v>
      </c>
      <c r="N4603" s="1" t="s">
        <v>1989</v>
      </c>
      <c r="O4603" s="3">
        <v>649</v>
      </c>
      <c r="P4603">
        <v>5</v>
      </c>
      <c r="Q4603" s="3">
        <v>3245</v>
      </c>
      <c r="R4603" s="1" t="s">
        <v>1951</v>
      </c>
      <c r="S4603" s="3">
        <v>257</v>
      </c>
      <c r="T4603">
        <v>10</v>
      </c>
      <c r="U4603" t="str">
        <f>IF(Ecommerce_Sales[[#This Row],[Delivery_Time_Days]]&gt;7,"Delay",IF(Ecommerce_Sales[[#This Row],[Delivery_Time_Days]] = 0,"No delivery",IF(Ecommerce_Sales[[#This Row],[Delivery_Time_Days]]&lt;=7,"On-time")))</f>
        <v>Delay</v>
      </c>
      <c r="V4603" s="7">
        <f>Ecommerce_Sales[[#This Row],[Profit]]/Ecommerce_Sales[[#This Row],[Total_Price]]</f>
        <v>0.24992295839753467</v>
      </c>
      <c r="W4603" s="3">
        <v>811</v>
      </c>
      <c r="X4603" s="3"/>
    </row>
    <row r="4604" spans="1:24" x14ac:dyDescent="0.25">
      <c r="A4604" s="1" t="s">
        <v>11183</v>
      </c>
      <c r="B4604" s="1" t="s">
        <v>236</v>
      </c>
      <c r="C4604" s="1" t="s">
        <v>237</v>
      </c>
      <c r="D4604" s="1" t="s">
        <v>5005</v>
      </c>
      <c r="E4604" s="1" t="s">
        <v>1954</v>
      </c>
      <c r="F4604" s="2">
        <v>45354</v>
      </c>
      <c r="G4604" s="2">
        <v>45336</v>
      </c>
      <c r="H4604" s="2" t="str">
        <f>TEXT(Ecommerce_Sales[[#This Row],[Order_Date]],"mmmm")</f>
        <v>February</v>
      </c>
      <c r="I4604" s="2" t="str">
        <f>TEXT(Ecommerce_Sales[[#This Row],[Order_Date]],"yyyy")</f>
        <v>2024</v>
      </c>
      <c r="J4604" s="2" t="str">
        <f>TEXT(Ecommerce_Sales[[#This Row],[Order_Date]],"mmmm")</f>
        <v>February</v>
      </c>
      <c r="K4604" s="1" t="s">
        <v>1947</v>
      </c>
      <c r="L4604" s="1" t="s">
        <v>5122</v>
      </c>
      <c r="M4604" s="1" t="s">
        <v>1968</v>
      </c>
      <c r="N4604" s="1" t="s">
        <v>1957</v>
      </c>
      <c r="O4604" s="3">
        <v>180</v>
      </c>
      <c r="P4604">
        <v>4</v>
      </c>
      <c r="Q4604" s="3">
        <v>719</v>
      </c>
      <c r="R4604" s="1" t="s">
        <v>1958</v>
      </c>
      <c r="S4604" s="3">
        <v>83</v>
      </c>
      <c r="T4604">
        <v>5</v>
      </c>
      <c r="U4604" t="str">
        <f>IF(Ecommerce_Sales[[#This Row],[Delivery_Time_Days]]&gt;7,"Delay",IF(Ecommerce_Sales[[#This Row],[Delivery_Time_Days]] = 0,"No delivery",IF(Ecommerce_Sales[[#This Row],[Delivery_Time_Days]]&lt;=7,"On-time")))</f>
        <v>On-time</v>
      </c>
      <c r="V4604" s="7">
        <f>Ecommerce_Sales[[#This Row],[Profit]]/Ecommerce_Sales[[#This Row],[Total_Price]]</f>
        <v>0.1502086230876217</v>
      </c>
      <c r="W4604" s="3">
        <v>108</v>
      </c>
      <c r="X4604" s="3"/>
    </row>
    <row r="4605" spans="1:24" x14ac:dyDescent="0.25">
      <c r="A4605" s="1" t="s">
        <v>11184</v>
      </c>
      <c r="B4605" s="1" t="s">
        <v>1181</v>
      </c>
      <c r="C4605" s="1" t="s">
        <v>1182</v>
      </c>
      <c r="D4605" s="1" t="s">
        <v>2737</v>
      </c>
      <c r="E4605" s="1" t="s">
        <v>1981</v>
      </c>
      <c r="F4605" s="2">
        <v>45393</v>
      </c>
      <c r="G4605" s="2">
        <v>45197</v>
      </c>
      <c r="H4605" s="2" t="str">
        <f>TEXT(Ecommerce_Sales[[#This Row],[Order_Date]],"mmmm")</f>
        <v>September</v>
      </c>
      <c r="I4605" s="2" t="str">
        <f>TEXT(Ecommerce_Sales[[#This Row],[Order_Date]],"yyyy")</f>
        <v>2023</v>
      </c>
      <c r="J4605" s="2" t="str">
        <f>TEXT(Ecommerce_Sales[[#This Row],[Order_Date]],"mmmm")</f>
        <v>September</v>
      </c>
      <c r="K4605" s="1" t="s">
        <v>1947</v>
      </c>
      <c r="L4605" s="1" t="s">
        <v>11185</v>
      </c>
      <c r="M4605" s="1" t="s">
        <v>1949</v>
      </c>
      <c r="N4605" s="1" t="s">
        <v>1950</v>
      </c>
      <c r="O4605" s="3">
        <v>44</v>
      </c>
      <c r="P4605">
        <v>2</v>
      </c>
      <c r="Q4605" s="3">
        <v>89</v>
      </c>
      <c r="R4605" s="1" t="s">
        <v>1958</v>
      </c>
      <c r="S4605" s="3">
        <v>6</v>
      </c>
      <c r="T4605">
        <v>7</v>
      </c>
      <c r="U4605" t="str">
        <f>IF(Ecommerce_Sales[[#This Row],[Delivery_Time_Days]]&gt;7,"Delay",IF(Ecommerce_Sales[[#This Row],[Delivery_Time_Days]] = 0,"No delivery",IF(Ecommerce_Sales[[#This Row],[Delivery_Time_Days]]&lt;=7,"On-time")))</f>
        <v>On-time</v>
      </c>
      <c r="V4605" s="7">
        <f>Ecommerce_Sales[[#This Row],[Profit]]/Ecommerce_Sales[[#This Row],[Total_Price]]</f>
        <v>0.4044943820224719</v>
      </c>
      <c r="W4605" s="3">
        <v>36</v>
      </c>
      <c r="X4605" s="3"/>
    </row>
    <row r="4606" spans="1:24" x14ac:dyDescent="0.25">
      <c r="A4606" s="1" t="s">
        <v>11186</v>
      </c>
      <c r="B4606" s="1" t="s">
        <v>50</v>
      </c>
      <c r="C4606" s="1" t="s">
        <v>51</v>
      </c>
      <c r="D4606" s="1" t="s">
        <v>3726</v>
      </c>
      <c r="E4606" s="1" t="s">
        <v>1954</v>
      </c>
      <c r="F4606" s="2">
        <v>45052</v>
      </c>
      <c r="G4606" s="2">
        <v>45286</v>
      </c>
      <c r="H4606" s="2" t="str">
        <f>TEXT(Ecommerce_Sales[[#This Row],[Order_Date]],"mmmm")</f>
        <v>December</v>
      </c>
      <c r="I4606" s="2" t="str">
        <f>TEXT(Ecommerce_Sales[[#This Row],[Order_Date]],"yyyy")</f>
        <v>2023</v>
      </c>
      <c r="J4606" s="2" t="str">
        <f>TEXT(Ecommerce_Sales[[#This Row],[Order_Date]],"mmmm")</f>
        <v>December</v>
      </c>
      <c r="K4606" s="1" t="s">
        <v>1986</v>
      </c>
      <c r="L4606" s="1" t="s">
        <v>2481</v>
      </c>
      <c r="M4606" s="1" t="s">
        <v>1998</v>
      </c>
      <c r="N4606" s="1" t="s">
        <v>1973</v>
      </c>
      <c r="O4606" s="3">
        <v>1271</v>
      </c>
      <c r="P4606">
        <v>2</v>
      </c>
      <c r="Q4606" s="3">
        <v>2542</v>
      </c>
      <c r="R4606" s="1" t="s">
        <v>1951</v>
      </c>
      <c r="S4606" s="3">
        <v>212</v>
      </c>
      <c r="U4606" t="str">
        <f>IF(Ecommerce_Sales[[#This Row],[Delivery_Time_Days]]&gt;7,"Delay",IF(Ecommerce_Sales[[#This Row],[Delivery_Time_Days]] = 0,"No delivery",IF(Ecommerce_Sales[[#This Row],[Delivery_Time_Days]]&lt;=7,"On-time")))</f>
        <v>No delivery</v>
      </c>
      <c r="V4606" s="7">
        <f>Ecommerce_Sales[[#This Row],[Profit]]/Ecommerce_Sales[[#This Row],[Total_Price]]</f>
        <v>0.30015735641227381</v>
      </c>
      <c r="W4606" s="3">
        <v>763</v>
      </c>
      <c r="X4606" s="3"/>
    </row>
    <row r="4607" spans="1:24" x14ac:dyDescent="0.25">
      <c r="A4607" s="1" t="s">
        <v>11187</v>
      </c>
      <c r="B4607" s="1" t="s">
        <v>1577</v>
      </c>
      <c r="C4607" s="1" t="s">
        <v>1578</v>
      </c>
      <c r="D4607" s="1" t="s">
        <v>2932</v>
      </c>
      <c r="E4607" s="1" t="s">
        <v>2005</v>
      </c>
      <c r="F4607" s="2">
        <v>45113</v>
      </c>
      <c r="G4607" s="2">
        <v>45076</v>
      </c>
      <c r="H4607" s="2" t="str">
        <f>TEXT(Ecommerce_Sales[[#This Row],[Order_Date]],"mmmm")</f>
        <v>May</v>
      </c>
      <c r="I4607" s="2" t="str">
        <f>TEXT(Ecommerce_Sales[[#This Row],[Order_Date]],"yyyy")</f>
        <v>2023</v>
      </c>
      <c r="J4607" s="2" t="str">
        <f>TEXT(Ecommerce_Sales[[#This Row],[Order_Date]],"mmmm")</f>
        <v>May</v>
      </c>
      <c r="K4607" s="1" t="s">
        <v>1947</v>
      </c>
      <c r="L4607" s="1" t="s">
        <v>11188</v>
      </c>
      <c r="M4607" s="1" t="s">
        <v>2054</v>
      </c>
      <c r="N4607" s="1" t="s">
        <v>1957</v>
      </c>
      <c r="O4607" s="3">
        <v>986</v>
      </c>
      <c r="P4607">
        <v>4</v>
      </c>
      <c r="Q4607" s="3">
        <v>3944</v>
      </c>
      <c r="R4607" s="1" t="s">
        <v>2012</v>
      </c>
      <c r="S4607" s="3">
        <v>508</v>
      </c>
      <c r="T4607">
        <v>10</v>
      </c>
      <c r="U4607" t="str">
        <f>IF(Ecommerce_Sales[[#This Row],[Delivery_Time_Days]]&gt;7,"Delay",IF(Ecommerce_Sales[[#This Row],[Delivery_Time_Days]] = 0,"No delivery",IF(Ecommerce_Sales[[#This Row],[Delivery_Time_Days]]&lt;=7,"On-time")))</f>
        <v>Delay</v>
      </c>
      <c r="V4607" s="7">
        <f>Ecommerce_Sales[[#This Row],[Profit]]/Ecommerce_Sales[[#This Row],[Total_Price]]</f>
        <v>0.15010141987829614</v>
      </c>
      <c r="W4607" s="3">
        <v>592</v>
      </c>
      <c r="X4607" s="3"/>
    </row>
    <row r="4608" spans="1:24" x14ac:dyDescent="0.25">
      <c r="A4608" s="1" t="s">
        <v>11189</v>
      </c>
      <c r="B4608" s="1" t="s">
        <v>170</v>
      </c>
      <c r="C4608" s="1" t="s">
        <v>171</v>
      </c>
      <c r="D4608" s="1" t="s">
        <v>8228</v>
      </c>
      <c r="E4608" s="1" t="s">
        <v>1966</v>
      </c>
      <c r="F4608" s="2">
        <v>45468</v>
      </c>
      <c r="G4608" s="2">
        <v>45093</v>
      </c>
      <c r="H4608" s="2" t="str">
        <f>TEXT(Ecommerce_Sales[[#This Row],[Order_Date]],"mmmm")</f>
        <v>June</v>
      </c>
      <c r="I4608" s="2" t="str">
        <f>TEXT(Ecommerce_Sales[[#This Row],[Order_Date]],"yyyy")</f>
        <v>2023</v>
      </c>
      <c r="J4608" s="2" t="str">
        <f>TEXT(Ecommerce_Sales[[#This Row],[Order_Date]],"mmmm")</f>
        <v>June</v>
      </c>
      <c r="K4608" s="1" t="s">
        <v>1947</v>
      </c>
      <c r="L4608" s="1" t="s">
        <v>11190</v>
      </c>
      <c r="M4608" s="1" t="s">
        <v>2030</v>
      </c>
      <c r="N4608" s="1" t="s">
        <v>1978</v>
      </c>
      <c r="O4608" s="3">
        <v>838</v>
      </c>
      <c r="P4608">
        <v>3</v>
      </c>
      <c r="Q4608" s="3">
        <v>2514</v>
      </c>
      <c r="R4608" s="1" t="s">
        <v>1951</v>
      </c>
      <c r="S4608" s="3">
        <v>305</v>
      </c>
      <c r="T4608">
        <v>3</v>
      </c>
      <c r="U4608" t="str">
        <f>IF(Ecommerce_Sales[[#This Row],[Delivery_Time_Days]]&gt;7,"Delay",IF(Ecommerce_Sales[[#This Row],[Delivery_Time_Days]] = 0,"No delivery",IF(Ecommerce_Sales[[#This Row],[Delivery_Time_Days]]&lt;=7,"On-time")))</f>
        <v>On-time</v>
      </c>
      <c r="V4608" s="7">
        <f>Ecommerce_Sales[[#This Row],[Profit]]/Ecommerce_Sales[[#This Row],[Total_Price]]</f>
        <v>0.35003977724741447</v>
      </c>
      <c r="W4608" s="3">
        <v>880</v>
      </c>
      <c r="X4608" s="3"/>
    </row>
    <row r="4609" spans="1:24" x14ac:dyDescent="0.25">
      <c r="A4609" s="1" t="s">
        <v>11191</v>
      </c>
      <c r="B4609" s="1" t="s">
        <v>797</v>
      </c>
      <c r="C4609" s="1" t="s">
        <v>798</v>
      </c>
      <c r="D4609" s="1" t="s">
        <v>4454</v>
      </c>
      <c r="E4609" s="1" t="s">
        <v>1954</v>
      </c>
      <c r="F4609" s="2">
        <v>45012</v>
      </c>
      <c r="G4609" s="2">
        <v>45161</v>
      </c>
      <c r="H4609" s="2" t="str">
        <f>TEXT(Ecommerce_Sales[[#This Row],[Order_Date]],"mmmm")</f>
        <v>August</v>
      </c>
      <c r="I4609" s="2" t="str">
        <f>TEXT(Ecommerce_Sales[[#This Row],[Order_Date]],"yyyy")</f>
        <v>2023</v>
      </c>
      <c r="J4609" s="2" t="str">
        <f>TEXT(Ecommerce_Sales[[#This Row],[Order_Date]],"mmmm")</f>
        <v>August</v>
      </c>
      <c r="K4609" s="1" t="s">
        <v>1986</v>
      </c>
      <c r="L4609" s="1" t="s">
        <v>5788</v>
      </c>
      <c r="M4609" s="1" t="s">
        <v>2030</v>
      </c>
      <c r="N4609" s="1" t="s">
        <v>1978</v>
      </c>
      <c r="O4609" s="3">
        <v>751</v>
      </c>
      <c r="P4609">
        <v>6</v>
      </c>
      <c r="Q4609" s="3">
        <v>4507</v>
      </c>
      <c r="R4609" s="1" t="s">
        <v>1958</v>
      </c>
      <c r="S4609" s="3">
        <v>353</v>
      </c>
      <c r="U4609" t="str">
        <f>IF(Ecommerce_Sales[[#This Row],[Delivery_Time_Days]]&gt;7,"Delay",IF(Ecommerce_Sales[[#This Row],[Delivery_Time_Days]] = 0,"No delivery",IF(Ecommerce_Sales[[#This Row],[Delivery_Time_Days]]&lt;=7,"On-time")))</f>
        <v>No delivery</v>
      </c>
      <c r="V4609" s="7">
        <f>Ecommerce_Sales[[#This Row],[Profit]]/Ecommerce_Sales[[#This Row],[Total_Price]]</f>
        <v>0.34990015531395607</v>
      </c>
      <c r="W4609" s="3">
        <v>1577</v>
      </c>
      <c r="X4609" s="3"/>
    </row>
    <row r="4610" spans="1:24" x14ac:dyDescent="0.25">
      <c r="A4610" s="1" t="s">
        <v>11192</v>
      </c>
      <c r="B4610" s="1" t="s">
        <v>368</v>
      </c>
      <c r="C4610" s="1" t="s">
        <v>1000</v>
      </c>
      <c r="D4610" s="1" t="s">
        <v>8712</v>
      </c>
      <c r="E4610" s="1" t="s">
        <v>1981</v>
      </c>
      <c r="F4610" s="2">
        <v>44945</v>
      </c>
      <c r="G4610" s="2">
        <v>45551</v>
      </c>
      <c r="H4610" s="2" t="str">
        <f>TEXT(Ecommerce_Sales[[#This Row],[Order_Date]],"mmmm")</f>
        <v>September</v>
      </c>
      <c r="I4610" s="2" t="str">
        <f>TEXT(Ecommerce_Sales[[#This Row],[Order_Date]],"yyyy")</f>
        <v>2024</v>
      </c>
      <c r="J4610" s="2" t="str">
        <f>TEXT(Ecommerce_Sales[[#This Row],[Order_Date]],"mmmm")</f>
        <v>September</v>
      </c>
      <c r="K4610" s="1" t="s">
        <v>1992</v>
      </c>
      <c r="L4610" s="1" t="s">
        <v>11193</v>
      </c>
      <c r="M4610" s="1" t="s">
        <v>1972</v>
      </c>
      <c r="N4610" s="1" t="s">
        <v>1973</v>
      </c>
      <c r="O4610" s="3">
        <v>657</v>
      </c>
      <c r="P4610">
        <v>1</v>
      </c>
      <c r="Q4610" s="3">
        <v>657</v>
      </c>
      <c r="R4610" s="1" t="s">
        <v>1951</v>
      </c>
      <c r="S4610" s="3">
        <v>64</v>
      </c>
      <c r="U4610" t="str">
        <f>IF(Ecommerce_Sales[[#This Row],[Delivery_Time_Days]]&gt;7,"Delay",IF(Ecommerce_Sales[[#This Row],[Delivery_Time_Days]] = 0,"No delivery",IF(Ecommerce_Sales[[#This Row],[Delivery_Time_Days]]&lt;=7,"On-time")))</f>
        <v>No delivery</v>
      </c>
      <c r="V4610" s="7">
        <f>Ecommerce_Sales[[#This Row],[Profit]]/Ecommerce_Sales[[#This Row],[Total_Price]]</f>
        <v>0.29984779299847791</v>
      </c>
      <c r="W4610" s="3">
        <v>197</v>
      </c>
      <c r="X4610" s="3"/>
    </row>
    <row r="4611" spans="1:24" x14ac:dyDescent="0.25">
      <c r="A4611" s="1" t="s">
        <v>11194</v>
      </c>
      <c r="B4611" s="1" t="s">
        <v>48</v>
      </c>
      <c r="C4611" s="1" t="s">
        <v>49</v>
      </c>
      <c r="D4611" s="1" t="s">
        <v>2767</v>
      </c>
      <c r="E4611" s="1" t="s">
        <v>1966</v>
      </c>
      <c r="F4611" s="2">
        <v>45036</v>
      </c>
      <c r="G4611" s="2">
        <v>45642</v>
      </c>
      <c r="H4611" s="2" t="str">
        <f>TEXT(Ecommerce_Sales[[#This Row],[Order_Date]],"mmmm")</f>
        <v>December</v>
      </c>
      <c r="I4611" s="2" t="str">
        <f>TEXT(Ecommerce_Sales[[#This Row],[Order_Date]],"yyyy")</f>
        <v>2024</v>
      </c>
      <c r="J4611" s="2" t="str">
        <f>TEXT(Ecommerce_Sales[[#This Row],[Order_Date]],"mmmm")</f>
        <v>December</v>
      </c>
      <c r="K4611" s="1" t="s">
        <v>1992</v>
      </c>
      <c r="L4611" s="1" t="s">
        <v>10650</v>
      </c>
      <c r="M4611" s="1" t="s">
        <v>2030</v>
      </c>
      <c r="N4611" s="1" t="s">
        <v>1978</v>
      </c>
      <c r="O4611" s="3">
        <v>1266</v>
      </c>
      <c r="P4611">
        <v>10</v>
      </c>
      <c r="Q4611" s="3">
        <v>12664</v>
      </c>
      <c r="R4611" s="1" t="s">
        <v>1951</v>
      </c>
      <c r="S4611" s="3">
        <v>1678</v>
      </c>
      <c r="U4611" t="str">
        <f>IF(Ecommerce_Sales[[#This Row],[Delivery_Time_Days]]&gt;7,"Delay",IF(Ecommerce_Sales[[#This Row],[Delivery_Time_Days]] = 0,"No delivery",IF(Ecommerce_Sales[[#This Row],[Delivery_Time_Days]]&lt;=7,"On-time")))</f>
        <v>No delivery</v>
      </c>
      <c r="V4611" s="7">
        <f>Ecommerce_Sales[[#This Row],[Profit]]/Ecommerce_Sales[[#This Row],[Total_Price]]</f>
        <v>0.35004737839545169</v>
      </c>
      <c r="W4611" s="3">
        <v>4433</v>
      </c>
      <c r="X4611" s="3"/>
    </row>
    <row r="4612" spans="1:24" x14ac:dyDescent="0.25">
      <c r="A4612" s="1" t="s">
        <v>11195</v>
      </c>
      <c r="B4612" s="1" t="s">
        <v>840</v>
      </c>
      <c r="C4612" s="1" t="s">
        <v>841</v>
      </c>
      <c r="D4612" s="1" t="s">
        <v>2231</v>
      </c>
      <c r="E4612" s="1" t="s">
        <v>1981</v>
      </c>
      <c r="F4612" s="2">
        <v>44935</v>
      </c>
      <c r="G4612" s="2">
        <v>45548</v>
      </c>
      <c r="H4612" s="2" t="str">
        <f>TEXT(Ecommerce_Sales[[#This Row],[Order_Date]],"mmmm")</f>
        <v>September</v>
      </c>
      <c r="I4612" s="2" t="str">
        <f>TEXT(Ecommerce_Sales[[#This Row],[Order_Date]],"yyyy")</f>
        <v>2024</v>
      </c>
      <c r="J4612" s="2" t="str">
        <f>TEXT(Ecommerce_Sales[[#This Row],[Order_Date]],"mmmm")</f>
        <v>September</v>
      </c>
      <c r="K4612" s="1" t="s">
        <v>1947</v>
      </c>
      <c r="L4612" s="1" t="s">
        <v>9448</v>
      </c>
      <c r="M4612" s="1" t="s">
        <v>1963</v>
      </c>
      <c r="N4612" s="1" t="s">
        <v>1957</v>
      </c>
      <c r="O4612" s="3">
        <v>750</v>
      </c>
      <c r="P4612">
        <v>1</v>
      </c>
      <c r="Q4612" s="3">
        <v>750</v>
      </c>
      <c r="R4612" s="1" t="s">
        <v>1951</v>
      </c>
      <c r="S4612" s="3">
        <v>56</v>
      </c>
      <c r="T4612">
        <v>7</v>
      </c>
      <c r="U4612" t="str">
        <f>IF(Ecommerce_Sales[[#This Row],[Delivery_Time_Days]]&gt;7,"Delay",IF(Ecommerce_Sales[[#This Row],[Delivery_Time_Days]] = 0,"No delivery",IF(Ecommerce_Sales[[#This Row],[Delivery_Time_Days]]&lt;=7,"On-time")))</f>
        <v>On-time</v>
      </c>
      <c r="V4612" s="7">
        <f>Ecommerce_Sales[[#This Row],[Profit]]/Ecommerce_Sales[[#This Row],[Total_Price]]</f>
        <v>0.14933333333333335</v>
      </c>
      <c r="W4612" s="3">
        <v>112</v>
      </c>
      <c r="X4612" s="3"/>
    </row>
    <row r="4613" spans="1:24" x14ac:dyDescent="0.25">
      <c r="A4613" s="1" t="s">
        <v>11196</v>
      </c>
      <c r="B4613" s="1" t="s">
        <v>1461</v>
      </c>
      <c r="C4613" s="1" t="s">
        <v>1462</v>
      </c>
      <c r="D4613" s="1" t="s">
        <v>6789</v>
      </c>
      <c r="E4613" s="1" t="s">
        <v>1981</v>
      </c>
      <c r="F4613" s="2">
        <v>45319</v>
      </c>
      <c r="G4613" s="2">
        <v>45496</v>
      </c>
      <c r="H4613" s="2" t="str">
        <f>TEXT(Ecommerce_Sales[[#This Row],[Order_Date]],"mmmm")</f>
        <v>July</v>
      </c>
      <c r="I4613" s="2" t="str">
        <f>TEXT(Ecommerce_Sales[[#This Row],[Order_Date]],"yyyy")</f>
        <v>2024</v>
      </c>
      <c r="J4613" s="2" t="str">
        <f>TEXT(Ecommerce_Sales[[#This Row],[Order_Date]],"mmmm")</f>
        <v>July</v>
      </c>
      <c r="K4613" s="1" t="s">
        <v>1947</v>
      </c>
      <c r="L4613" s="1" t="s">
        <v>11197</v>
      </c>
      <c r="M4613" s="1" t="s">
        <v>2043</v>
      </c>
      <c r="N4613" s="1" t="s">
        <v>1989</v>
      </c>
      <c r="O4613" s="3">
        <v>82</v>
      </c>
      <c r="P4613">
        <v>6</v>
      </c>
      <c r="Q4613" s="3">
        <v>492</v>
      </c>
      <c r="R4613" s="1" t="s">
        <v>1958</v>
      </c>
      <c r="S4613" s="3">
        <v>35</v>
      </c>
      <c r="T4613">
        <v>7</v>
      </c>
      <c r="U4613" t="str">
        <f>IF(Ecommerce_Sales[[#This Row],[Delivery_Time_Days]]&gt;7,"Delay",IF(Ecommerce_Sales[[#This Row],[Delivery_Time_Days]] = 0,"No delivery",IF(Ecommerce_Sales[[#This Row],[Delivery_Time_Days]]&lt;=7,"On-time")))</f>
        <v>On-time</v>
      </c>
      <c r="V4613" s="7">
        <f>Ecommerce_Sales[[#This Row],[Profit]]/Ecommerce_Sales[[#This Row],[Total_Price]]</f>
        <v>0.25</v>
      </c>
      <c r="W4613" s="3">
        <v>123</v>
      </c>
      <c r="X4613" s="3"/>
    </row>
    <row r="4614" spans="1:24" x14ac:dyDescent="0.25">
      <c r="A4614" s="1" t="s">
        <v>11198</v>
      </c>
      <c r="B4614" s="1" t="s">
        <v>288</v>
      </c>
      <c r="C4614" s="1" t="s">
        <v>289</v>
      </c>
      <c r="D4614" s="1" t="s">
        <v>7135</v>
      </c>
      <c r="E4614" s="1" t="s">
        <v>1961</v>
      </c>
      <c r="F4614" s="2">
        <v>45612</v>
      </c>
      <c r="G4614" s="2">
        <v>45338</v>
      </c>
      <c r="H4614" s="2" t="str">
        <f>TEXT(Ecommerce_Sales[[#This Row],[Order_Date]],"mmmm")</f>
        <v>February</v>
      </c>
      <c r="I4614" s="2" t="str">
        <f>TEXT(Ecommerce_Sales[[#This Row],[Order_Date]],"yyyy")</f>
        <v>2024</v>
      </c>
      <c r="J4614" s="2" t="str">
        <f>TEXT(Ecommerce_Sales[[#This Row],[Order_Date]],"mmmm")</f>
        <v>February</v>
      </c>
      <c r="K4614" s="1" t="s">
        <v>1947</v>
      </c>
      <c r="L4614" s="1" t="s">
        <v>6139</v>
      </c>
      <c r="M4614" s="1" t="s">
        <v>2043</v>
      </c>
      <c r="N4614" s="1" t="s">
        <v>1989</v>
      </c>
      <c r="O4614" s="3">
        <v>838</v>
      </c>
      <c r="P4614">
        <v>4</v>
      </c>
      <c r="Q4614" s="3">
        <v>3351</v>
      </c>
      <c r="R4614" s="1" t="s">
        <v>1958</v>
      </c>
      <c r="S4614" s="3">
        <v>314</v>
      </c>
      <c r="T4614">
        <v>5</v>
      </c>
      <c r="U4614" t="str">
        <f>IF(Ecommerce_Sales[[#This Row],[Delivery_Time_Days]]&gt;7,"Delay",IF(Ecommerce_Sales[[#This Row],[Delivery_Time_Days]] = 0,"No delivery",IF(Ecommerce_Sales[[#This Row],[Delivery_Time_Days]]&lt;=7,"On-time")))</f>
        <v>On-time</v>
      </c>
      <c r="V4614" s="7">
        <f>Ecommerce_Sales[[#This Row],[Profit]]/Ecommerce_Sales[[#This Row],[Total_Price]]</f>
        <v>0.25007460459564307</v>
      </c>
      <c r="W4614" s="3">
        <v>838</v>
      </c>
      <c r="X4614" s="3"/>
    </row>
    <row r="4615" spans="1:24" x14ac:dyDescent="0.25">
      <c r="A4615" s="1" t="s">
        <v>11199</v>
      </c>
      <c r="B4615" s="1" t="s">
        <v>1128</v>
      </c>
      <c r="C4615" s="1" t="s">
        <v>1129</v>
      </c>
      <c r="D4615" s="1" t="s">
        <v>9111</v>
      </c>
      <c r="E4615" s="1" t="s">
        <v>1954</v>
      </c>
      <c r="F4615" s="2">
        <v>45559</v>
      </c>
      <c r="G4615" s="2">
        <v>45580</v>
      </c>
      <c r="H4615" s="2" t="str">
        <f>TEXT(Ecommerce_Sales[[#This Row],[Order_Date]],"mmmm")</f>
        <v>October</v>
      </c>
      <c r="I4615" s="2" t="str">
        <f>TEXT(Ecommerce_Sales[[#This Row],[Order_Date]],"yyyy")</f>
        <v>2024</v>
      </c>
      <c r="J4615" s="2" t="str">
        <f>TEXT(Ecommerce_Sales[[#This Row],[Order_Date]],"mmmm")</f>
        <v>October</v>
      </c>
      <c r="K4615" s="1" t="s">
        <v>1947</v>
      </c>
      <c r="L4615" s="1" t="s">
        <v>11200</v>
      </c>
      <c r="M4615" s="1" t="s">
        <v>2058</v>
      </c>
      <c r="N4615" s="1" t="s">
        <v>1950</v>
      </c>
      <c r="O4615" s="3">
        <v>1046</v>
      </c>
      <c r="P4615">
        <v>3</v>
      </c>
      <c r="Q4615" s="3">
        <v>3139</v>
      </c>
      <c r="R4615" s="1" t="s">
        <v>1958</v>
      </c>
      <c r="S4615" s="3">
        <v>265</v>
      </c>
      <c r="T4615">
        <v>3</v>
      </c>
      <c r="U4615" t="str">
        <f>IF(Ecommerce_Sales[[#This Row],[Delivery_Time_Days]]&gt;7,"Delay",IF(Ecommerce_Sales[[#This Row],[Delivery_Time_Days]] = 0,"No delivery",IF(Ecommerce_Sales[[#This Row],[Delivery_Time_Days]]&lt;=7,"On-time")))</f>
        <v>On-time</v>
      </c>
      <c r="V4615" s="7">
        <f>Ecommerce_Sales[[#This Row],[Profit]]/Ecommerce_Sales[[#This Row],[Total_Price]]</f>
        <v>0.40012742911755333</v>
      </c>
      <c r="W4615" s="3">
        <v>1256</v>
      </c>
      <c r="X4615" s="3"/>
    </row>
    <row r="4616" spans="1:24" x14ac:dyDescent="0.25">
      <c r="A4616" s="1" t="s">
        <v>11201</v>
      </c>
      <c r="B4616" s="1" t="s">
        <v>1598</v>
      </c>
      <c r="C4616" s="1" t="s">
        <v>1599</v>
      </c>
      <c r="D4616" s="1" t="s">
        <v>2147</v>
      </c>
      <c r="E4616" s="1" t="s">
        <v>1954</v>
      </c>
      <c r="F4616" s="2">
        <v>45265</v>
      </c>
      <c r="G4616" s="2">
        <v>45045</v>
      </c>
      <c r="H4616" s="2" t="str">
        <f>TEXT(Ecommerce_Sales[[#This Row],[Order_Date]],"mmmm")</f>
        <v>April</v>
      </c>
      <c r="I4616" s="2" t="str">
        <f>TEXT(Ecommerce_Sales[[#This Row],[Order_Date]],"yyyy")</f>
        <v>2023</v>
      </c>
      <c r="J4616" s="2" t="str">
        <f>TEXT(Ecommerce_Sales[[#This Row],[Order_Date]],"mmmm")</f>
        <v>April</v>
      </c>
      <c r="K4616" s="1" t="s">
        <v>1947</v>
      </c>
      <c r="L4616" s="1" t="s">
        <v>11202</v>
      </c>
      <c r="M4616" s="1" t="s">
        <v>2065</v>
      </c>
      <c r="N4616" s="1" t="s">
        <v>1978</v>
      </c>
      <c r="O4616" s="3">
        <v>354</v>
      </c>
      <c r="P4616">
        <v>1</v>
      </c>
      <c r="Q4616" s="3">
        <v>354</v>
      </c>
      <c r="R4616" s="1" t="s">
        <v>1958</v>
      </c>
      <c r="S4616" s="3">
        <v>44</v>
      </c>
      <c r="T4616">
        <v>7</v>
      </c>
      <c r="U4616" t="str">
        <f>IF(Ecommerce_Sales[[#This Row],[Delivery_Time_Days]]&gt;7,"Delay",IF(Ecommerce_Sales[[#This Row],[Delivery_Time_Days]] = 0,"No delivery",IF(Ecommerce_Sales[[#This Row],[Delivery_Time_Days]]&lt;=7,"On-time")))</f>
        <v>On-time</v>
      </c>
      <c r="V4616" s="7">
        <f>Ecommerce_Sales[[#This Row],[Profit]]/Ecommerce_Sales[[#This Row],[Total_Price]]</f>
        <v>0.35028248587570621</v>
      </c>
      <c r="W4616" s="3">
        <v>124</v>
      </c>
      <c r="X4616" s="3"/>
    </row>
    <row r="4617" spans="1:24" x14ac:dyDescent="0.25">
      <c r="A4617" s="1" t="s">
        <v>11203</v>
      </c>
      <c r="B4617" s="1" t="s">
        <v>898</v>
      </c>
      <c r="C4617" s="1" t="s">
        <v>899</v>
      </c>
      <c r="D4617" s="1" t="s">
        <v>4011</v>
      </c>
      <c r="E4617" s="1" t="s">
        <v>1966</v>
      </c>
      <c r="F4617" s="2">
        <v>45068</v>
      </c>
      <c r="G4617" s="2">
        <v>45252</v>
      </c>
      <c r="H4617" s="2" t="str">
        <f>TEXT(Ecommerce_Sales[[#This Row],[Order_Date]],"mmmm")</f>
        <v>November</v>
      </c>
      <c r="I4617" s="2" t="str">
        <f>TEXT(Ecommerce_Sales[[#This Row],[Order_Date]],"yyyy")</f>
        <v>2023</v>
      </c>
      <c r="J4617" s="2" t="str">
        <f>TEXT(Ecommerce_Sales[[#This Row],[Order_Date]],"mmmm")</f>
        <v>November</v>
      </c>
      <c r="K4617" s="1" t="s">
        <v>1947</v>
      </c>
      <c r="L4617" s="1" t="s">
        <v>10862</v>
      </c>
      <c r="M4617" s="1" t="s">
        <v>1983</v>
      </c>
      <c r="N4617" s="1" t="s">
        <v>1950</v>
      </c>
      <c r="O4617" s="3">
        <v>1334</v>
      </c>
      <c r="P4617">
        <v>6</v>
      </c>
      <c r="Q4617" s="3">
        <v>8005</v>
      </c>
      <c r="R4617" s="1" t="s">
        <v>1958</v>
      </c>
      <c r="S4617" s="3">
        <v>735</v>
      </c>
      <c r="T4617">
        <v>8</v>
      </c>
      <c r="U4617" t="str">
        <f>IF(Ecommerce_Sales[[#This Row],[Delivery_Time_Days]]&gt;7,"Delay",IF(Ecommerce_Sales[[#This Row],[Delivery_Time_Days]] = 0,"No delivery",IF(Ecommerce_Sales[[#This Row],[Delivery_Time_Days]]&lt;=7,"On-time")))</f>
        <v>Delay</v>
      </c>
      <c r="V4617" s="7">
        <f>Ecommerce_Sales[[#This Row],[Profit]]/Ecommerce_Sales[[#This Row],[Total_Price]]</f>
        <v>0.4</v>
      </c>
      <c r="W4617" s="3">
        <v>3202</v>
      </c>
      <c r="X4617" s="3"/>
    </row>
    <row r="4618" spans="1:24" x14ac:dyDescent="0.25">
      <c r="A4618" s="1" t="s">
        <v>11204</v>
      </c>
      <c r="B4618" s="1" t="s">
        <v>1679</v>
      </c>
      <c r="C4618" s="1" t="s">
        <v>1680</v>
      </c>
      <c r="D4618" s="1" t="s">
        <v>4653</v>
      </c>
      <c r="E4618" s="1" t="s">
        <v>1946</v>
      </c>
      <c r="F4618" s="2">
        <v>45584</v>
      </c>
      <c r="G4618" s="2">
        <v>45151</v>
      </c>
      <c r="H4618" s="2" t="str">
        <f>TEXT(Ecommerce_Sales[[#This Row],[Order_Date]],"mmmm")</f>
        <v>August</v>
      </c>
      <c r="I4618" s="2" t="str">
        <f>TEXT(Ecommerce_Sales[[#This Row],[Order_Date]],"yyyy")</f>
        <v>2023</v>
      </c>
      <c r="J4618" s="2" t="str">
        <f>TEXT(Ecommerce_Sales[[#This Row],[Order_Date]],"mmmm")</f>
        <v>August</v>
      </c>
      <c r="K4618" s="1" t="s">
        <v>1992</v>
      </c>
      <c r="L4618" s="1" t="s">
        <v>4639</v>
      </c>
      <c r="M4618" s="1" t="s">
        <v>2043</v>
      </c>
      <c r="N4618" s="1" t="s">
        <v>1989</v>
      </c>
      <c r="O4618" s="3">
        <v>201</v>
      </c>
      <c r="P4618">
        <v>2</v>
      </c>
      <c r="Q4618" s="3">
        <v>401</v>
      </c>
      <c r="R4618" s="1" t="s">
        <v>1958</v>
      </c>
      <c r="S4618" s="3">
        <v>48</v>
      </c>
      <c r="U4618" t="str">
        <f>IF(Ecommerce_Sales[[#This Row],[Delivery_Time_Days]]&gt;7,"Delay",IF(Ecommerce_Sales[[#This Row],[Delivery_Time_Days]] = 0,"No delivery",IF(Ecommerce_Sales[[#This Row],[Delivery_Time_Days]]&lt;=7,"On-time")))</f>
        <v>No delivery</v>
      </c>
      <c r="V4618" s="7">
        <f>Ecommerce_Sales[[#This Row],[Profit]]/Ecommerce_Sales[[#This Row],[Total_Price]]</f>
        <v>0.24937655860349128</v>
      </c>
      <c r="W4618" s="3">
        <v>100</v>
      </c>
      <c r="X4618" s="3"/>
    </row>
    <row r="4619" spans="1:24" x14ac:dyDescent="0.25">
      <c r="A4619" s="1" t="s">
        <v>11205</v>
      </c>
      <c r="B4619" s="1" t="s">
        <v>1439</v>
      </c>
      <c r="C4619" s="1" t="s">
        <v>1440</v>
      </c>
      <c r="D4619" s="1" t="s">
        <v>3248</v>
      </c>
      <c r="E4619" s="1" t="s">
        <v>1966</v>
      </c>
      <c r="F4619" s="2">
        <v>45416</v>
      </c>
      <c r="G4619" s="2">
        <v>45254</v>
      </c>
      <c r="H4619" s="2" t="str">
        <f>TEXT(Ecommerce_Sales[[#This Row],[Order_Date]],"mmmm")</f>
        <v>November</v>
      </c>
      <c r="I4619" s="2" t="str">
        <f>TEXT(Ecommerce_Sales[[#This Row],[Order_Date]],"yyyy")</f>
        <v>2023</v>
      </c>
      <c r="J4619" s="2" t="str">
        <f>TEXT(Ecommerce_Sales[[#This Row],[Order_Date]],"mmmm")</f>
        <v>November</v>
      </c>
      <c r="K4619" s="1" t="s">
        <v>1947</v>
      </c>
      <c r="L4619" s="1" t="s">
        <v>11206</v>
      </c>
      <c r="M4619" s="1" t="s">
        <v>1949</v>
      </c>
      <c r="N4619" s="1" t="s">
        <v>1950</v>
      </c>
      <c r="O4619" s="3">
        <v>239</v>
      </c>
      <c r="P4619">
        <v>4</v>
      </c>
      <c r="Q4619" s="3">
        <v>958</v>
      </c>
      <c r="R4619" s="1" t="s">
        <v>1951</v>
      </c>
      <c r="S4619" s="3">
        <v>51</v>
      </c>
      <c r="T4619">
        <v>8</v>
      </c>
      <c r="U4619" t="str">
        <f>IF(Ecommerce_Sales[[#This Row],[Delivery_Time_Days]]&gt;7,"Delay",IF(Ecommerce_Sales[[#This Row],[Delivery_Time_Days]] = 0,"No delivery",IF(Ecommerce_Sales[[#This Row],[Delivery_Time_Days]]&lt;=7,"On-time")))</f>
        <v>Delay</v>
      </c>
      <c r="V4619" s="7">
        <f>Ecommerce_Sales[[#This Row],[Profit]]/Ecommerce_Sales[[#This Row],[Total_Price]]</f>
        <v>0.39979123173277664</v>
      </c>
      <c r="W4619" s="3">
        <v>383</v>
      </c>
      <c r="X4619" s="3"/>
    </row>
    <row r="4620" spans="1:24" x14ac:dyDescent="0.25">
      <c r="A4620" s="1" t="s">
        <v>11207</v>
      </c>
      <c r="B4620" s="1" t="s">
        <v>1681</v>
      </c>
      <c r="C4620" s="1" t="s">
        <v>1682</v>
      </c>
      <c r="D4620" s="1" t="s">
        <v>3033</v>
      </c>
      <c r="E4620" s="1" t="s">
        <v>1981</v>
      </c>
      <c r="F4620" s="2">
        <v>45532</v>
      </c>
      <c r="G4620" s="2">
        <v>44982</v>
      </c>
      <c r="H4620" s="2" t="str">
        <f>TEXT(Ecommerce_Sales[[#This Row],[Order_Date]],"mmmm")</f>
        <v>February</v>
      </c>
      <c r="I4620" s="2" t="str">
        <f>TEXT(Ecommerce_Sales[[#This Row],[Order_Date]],"yyyy")</f>
        <v>2023</v>
      </c>
      <c r="J4620" s="2" t="str">
        <f>TEXT(Ecommerce_Sales[[#This Row],[Order_Date]],"mmmm")</f>
        <v>February</v>
      </c>
      <c r="K4620" s="1" t="s">
        <v>1947</v>
      </c>
      <c r="L4620" s="1" t="s">
        <v>7148</v>
      </c>
      <c r="M4620" s="1" t="s">
        <v>2058</v>
      </c>
      <c r="N4620" s="1" t="s">
        <v>1950</v>
      </c>
      <c r="O4620" s="3">
        <v>706</v>
      </c>
      <c r="P4620">
        <v>3</v>
      </c>
      <c r="Q4620" s="3">
        <v>2117</v>
      </c>
      <c r="R4620" s="1" t="s">
        <v>1958</v>
      </c>
      <c r="S4620" s="3">
        <v>276</v>
      </c>
      <c r="T4620">
        <v>2</v>
      </c>
      <c r="U4620" t="str">
        <f>IF(Ecommerce_Sales[[#This Row],[Delivery_Time_Days]]&gt;7,"Delay",IF(Ecommerce_Sales[[#This Row],[Delivery_Time_Days]] = 0,"No delivery",IF(Ecommerce_Sales[[#This Row],[Delivery_Time_Days]]&lt;=7,"On-time")))</f>
        <v>On-time</v>
      </c>
      <c r="V4620" s="7">
        <f>Ecommerce_Sales[[#This Row],[Profit]]/Ecommerce_Sales[[#This Row],[Total_Price]]</f>
        <v>0.40009447331128956</v>
      </c>
      <c r="W4620" s="3">
        <v>847</v>
      </c>
      <c r="X4620" s="3"/>
    </row>
    <row r="4621" spans="1:24" x14ac:dyDescent="0.25">
      <c r="A4621" s="1" t="s">
        <v>11208</v>
      </c>
      <c r="B4621" s="1" t="s">
        <v>1581</v>
      </c>
      <c r="C4621" s="1" t="s">
        <v>1582</v>
      </c>
      <c r="D4621" s="1" t="s">
        <v>4873</v>
      </c>
      <c r="E4621" s="1" t="s">
        <v>1966</v>
      </c>
      <c r="F4621" s="2">
        <v>45183</v>
      </c>
      <c r="G4621" s="2">
        <v>45288</v>
      </c>
      <c r="H4621" s="2" t="str">
        <f>TEXT(Ecommerce_Sales[[#This Row],[Order_Date]],"mmmm")</f>
        <v>December</v>
      </c>
      <c r="I4621" s="2" t="str">
        <f>TEXT(Ecommerce_Sales[[#This Row],[Order_Date]],"yyyy")</f>
        <v>2023</v>
      </c>
      <c r="J4621" s="2" t="str">
        <f>TEXT(Ecommerce_Sales[[#This Row],[Order_Date]],"mmmm")</f>
        <v>December</v>
      </c>
      <c r="K4621" s="1" t="s">
        <v>1947</v>
      </c>
      <c r="L4621" s="1" t="s">
        <v>11209</v>
      </c>
      <c r="M4621" s="1" t="s">
        <v>1968</v>
      </c>
      <c r="N4621" s="1" t="s">
        <v>1957</v>
      </c>
      <c r="O4621" s="3">
        <v>1118</v>
      </c>
      <c r="P4621">
        <v>2</v>
      </c>
      <c r="Q4621" s="3">
        <v>2236</v>
      </c>
      <c r="R4621" s="1" t="s">
        <v>1951</v>
      </c>
      <c r="S4621" s="3">
        <v>214</v>
      </c>
      <c r="T4621">
        <v>9</v>
      </c>
      <c r="U4621" t="str">
        <f>IF(Ecommerce_Sales[[#This Row],[Delivery_Time_Days]]&gt;7,"Delay",IF(Ecommerce_Sales[[#This Row],[Delivery_Time_Days]] = 0,"No delivery",IF(Ecommerce_Sales[[#This Row],[Delivery_Time_Days]]&lt;=7,"On-time")))</f>
        <v>Delay</v>
      </c>
      <c r="V4621" s="7">
        <f>Ecommerce_Sales[[#This Row],[Profit]]/Ecommerce_Sales[[#This Row],[Total_Price]]</f>
        <v>0.14982110912343471</v>
      </c>
      <c r="W4621" s="3">
        <v>335</v>
      </c>
      <c r="X4621" s="3"/>
    </row>
    <row r="4622" spans="1:24" x14ac:dyDescent="0.25">
      <c r="A4622" s="1" t="s">
        <v>11210</v>
      </c>
      <c r="B4622" s="1" t="s">
        <v>815</v>
      </c>
      <c r="C4622" s="1" t="s">
        <v>816</v>
      </c>
      <c r="D4622" s="1" t="s">
        <v>3716</v>
      </c>
      <c r="E4622" s="1" t="s">
        <v>1954</v>
      </c>
      <c r="F4622" s="2">
        <v>45092</v>
      </c>
      <c r="G4622" s="2">
        <v>45134</v>
      </c>
      <c r="H4622" s="2" t="str">
        <f>TEXT(Ecommerce_Sales[[#This Row],[Order_Date]],"mmmm")</f>
        <v>July</v>
      </c>
      <c r="I4622" s="2" t="str">
        <f>TEXT(Ecommerce_Sales[[#This Row],[Order_Date]],"yyyy")</f>
        <v>2023</v>
      </c>
      <c r="J4622" s="2" t="str">
        <f>TEXT(Ecommerce_Sales[[#This Row],[Order_Date]],"mmmm")</f>
        <v>July</v>
      </c>
      <c r="K4622" s="1" t="s">
        <v>1986</v>
      </c>
      <c r="L4622" s="1" t="s">
        <v>4621</v>
      </c>
      <c r="M4622" s="1" t="s">
        <v>1983</v>
      </c>
      <c r="N4622" s="1" t="s">
        <v>1950</v>
      </c>
      <c r="O4622" s="3">
        <v>852</v>
      </c>
      <c r="P4622">
        <v>3</v>
      </c>
      <c r="Q4622" s="3">
        <v>2555</v>
      </c>
      <c r="R4622" s="1" t="s">
        <v>1958</v>
      </c>
      <c r="S4622" s="3">
        <v>340</v>
      </c>
      <c r="U4622" t="str">
        <f>IF(Ecommerce_Sales[[#This Row],[Delivery_Time_Days]]&gt;7,"Delay",IF(Ecommerce_Sales[[#This Row],[Delivery_Time_Days]] = 0,"No delivery",IF(Ecommerce_Sales[[#This Row],[Delivery_Time_Days]]&lt;=7,"On-time")))</f>
        <v>No delivery</v>
      </c>
      <c r="V4622" s="7">
        <f>Ecommerce_Sales[[#This Row],[Profit]]/Ecommerce_Sales[[#This Row],[Total_Price]]</f>
        <v>0.4</v>
      </c>
      <c r="W4622" s="3">
        <v>1022</v>
      </c>
      <c r="X4622" s="3"/>
    </row>
    <row r="4623" spans="1:24" x14ac:dyDescent="0.25">
      <c r="A4623" s="1" t="s">
        <v>11211</v>
      </c>
      <c r="B4623" s="1" t="s">
        <v>1679</v>
      </c>
      <c r="C4623" s="1" t="s">
        <v>1680</v>
      </c>
      <c r="D4623" s="1" t="s">
        <v>4653</v>
      </c>
      <c r="E4623" s="1" t="s">
        <v>1946</v>
      </c>
      <c r="F4623" s="2">
        <v>45584</v>
      </c>
      <c r="G4623" s="2">
        <v>45071</v>
      </c>
      <c r="H4623" s="2" t="str">
        <f>TEXT(Ecommerce_Sales[[#This Row],[Order_Date]],"mmmm")</f>
        <v>May</v>
      </c>
      <c r="I4623" s="2" t="str">
        <f>TEXT(Ecommerce_Sales[[#This Row],[Order_Date]],"yyyy")</f>
        <v>2023</v>
      </c>
      <c r="J4623" s="2" t="str">
        <f>TEXT(Ecommerce_Sales[[#This Row],[Order_Date]],"mmmm")</f>
        <v>May</v>
      </c>
      <c r="K4623" s="1" t="s">
        <v>1947</v>
      </c>
      <c r="L4623" s="1" t="s">
        <v>11212</v>
      </c>
      <c r="M4623" s="1" t="s">
        <v>2065</v>
      </c>
      <c r="N4623" s="1" t="s">
        <v>1978</v>
      </c>
      <c r="O4623" s="3">
        <v>358</v>
      </c>
      <c r="P4623">
        <v>5</v>
      </c>
      <c r="Q4623" s="3">
        <v>1789</v>
      </c>
      <c r="R4623" s="1" t="s">
        <v>1958</v>
      </c>
      <c r="S4623" s="3">
        <v>107</v>
      </c>
      <c r="T4623">
        <v>7</v>
      </c>
      <c r="U4623" t="str">
        <f>IF(Ecommerce_Sales[[#This Row],[Delivery_Time_Days]]&gt;7,"Delay",IF(Ecommerce_Sales[[#This Row],[Delivery_Time_Days]] = 0,"No delivery",IF(Ecommerce_Sales[[#This Row],[Delivery_Time_Days]]&lt;=7,"On-time")))</f>
        <v>On-time</v>
      </c>
      <c r="V4623" s="7">
        <f>Ecommerce_Sales[[#This Row],[Profit]]/Ecommerce_Sales[[#This Row],[Total_Price]]</f>
        <v>0.34991615427613193</v>
      </c>
      <c r="W4623" s="3">
        <v>626</v>
      </c>
      <c r="X4623" s="3"/>
    </row>
    <row r="4624" spans="1:24" x14ac:dyDescent="0.25">
      <c r="A4624" s="1" t="s">
        <v>11213</v>
      </c>
      <c r="B4624" s="1" t="s">
        <v>1175</v>
      </c>
      <c r="C4624" s="1" t="s">
        <v>1176</v>
      </c>
      <c r="D4624" s="1" t="s">
        <v>2382</v>
      </c>
      <c r="E4624" s="1" t="s">
        <v>1966</v>
      </c>
      <c r="F4624" s="2">
        <v>45465</v>
      </c>
      <c r="G4624" s="2">
        <v>44958</v>
      </c>
      <c r="H4624" s="2" t="str">
        <f>TEXT(Ecommerce_Sales[[#This Row],[Order_Date]],"mmmm")</f>
        <v>February</v>
      </c>
      <c r="I4624" s="2" t="str">
        <f>TEXT(Ecommerce_Sales[[#This Row],[Order_Date]],"yyyy")</f>
        <v>2023</v>
      </c>
      <c r="J4624" s="2" t="str">
        <f>TEXT(Ecommerce_Sales[[#This Row],[Order_Date]],"mmmm")</f>
        <v>February</v>
      </c>
      <c r="K4624" s="1" t="s">
        <v>1947</v>
      </c>
      <c r="L4624" s="1" t="s">
        <v>11214</v>
      </c>
      <c r="M4624" s="1" t="s">
        <v>1963</v>
      </c>
      <c r="N4624" s="1" t="s">
        <v>1957</v>
      </c>
      <c r="O4624" s="3">
        <v>30</v>
      </c>
      <c r="P4624">
        <v>2</v>
      </c>
      <c r="Q4624" s="3">
        <v>60</v>
      </c>
      <c r="R4624" s="1" t="s">
        <v>1958</v>
      </c>
      <c r="S4624" s="3">
        <v>4</v>
      </c>
      <c r="T4624">
        <v>3</v>
      </c>
      <c r="U4624" t="str">
        <f>IF(Ecommerce_Sales[[#This Row],[Delivery_Time_Days]]&gt;7,"Delay",IF(Ecommerce_Sales[[#This Row],[Delivery_Time_Days]] = 0,"No delivery",IF(Ecommerce_Sales[[#This Row],[Delivery_Time_Days]]&lt;=7,"On-time")))</f>
        <v>On-time</v>
      </c>
      <c r="V4624" s="7">
        <f>Ecommerce_Sales[[#This Row],[Profit]]/Ecommerce_Sales[[#This Row],[Total_Price]]</f>
        <v>0.15</v>
      </c>
      <c r="W4624" s="3">
        <v>9</v>
      </c>
      <c r="X4624" s="3"/>
    </row>
    <row r="4625" spans="1:24" x14ac:dyDescent="0.25">
      <c r="A4625" s="1" t="s">
        <v>11215</v>
      </c>
      <c r="B4625" s="1" t="s">
        <v>54</v>
      </c>
      <c r="C4625" s="1" t="s">
        <v>55</v>
      </c>
      <c r="D4625" s="1" t="s">
        <v>2308</v>
      </c>
      <c r="E4625" s="1" t="s">
        <v>1961</v>
      </c>
      <c r="F4625" s="2">
        <v>45261</v>
      </c>
      <c r="G4625" s="2">
        <v>45648</v>
      </c>
      <c r="H4625" s="2" t="str">
        <f>TEXT(Ecommerce_Sales[[#This Row],[Order_Date]],"mmmm")</f>
        <v>December</v>
      </c>
      <c r="I4625" s="2" t="str">
        <f>TEXT(Ecommerce_Sales[[#This Row],[Order_Date]],"yyyy")</f>
        <v>2024</v>
      </c>
      <c r="J4625" s="2" t="str">
        <f>TEXT(Ecommerce_Sales[[#This Row],[Order_Date]],"mmmm")</f>
        <v>December</v>
      </c>
      <c r="K4625" s="1" t="s">
        <v>1986</v>
      </c>
      <c r="L4625" s="1" t="s">
        <v>8359</v>
      </c>
      <c r="M4625" s="1" t="s">
        <v>2002</v>
      </c>
      <c r="N4625" s="1" t="s">
        <v>1989</v>
      </c>
      <c r="O4625" s="3">
        <v>616</v>
      </c>
      <c r="P4625">
        <v>10</v>
      </c>
      <c r="Q4625" s="3">
        <v>6156</v>
      </c>
      <c r="R4625" s="1" t="s">
        <v>1951</v>
      </c>
      <c r="S4625" s="3">
        <v>361</v>
      </c>
      <c r="U4625" t="str">
        <f>IF(Ecommerce_Sales[[#This Row],[Delivery_Time_Days]]&gt;7,"Delay",IF(Ecommerce_Sales[[#This Row],[Delivery_Time_Days]] = 0,"No delivery",IF(Ecommerce_Sales[[#This Row],[Delivery_Time_Days]]&lt;=7,"On-time")))</f>
        <v>No delivery</v>
      </c>
      <c r="V4625" s="7">
        <f>Ecommerce_Sales[[#This Row],[Profit]]/Ecommerce_Sales[[#This Row],[Total_Price]]</f>
        <v>0.25</v>
      </c>
      <c r="W4625" s="3">
        <v>1539</v>
      </c>
      <c r="X4625" s="3"/>
    </row>
    <row r="4626" spans="1:24" x14ac:dyDescent="0.25">
      <c r="A4626" s="1" t="s">
        <v>11216</v>
      </c>
      <c r="B4626" s="1" t="s">
        <v>196</v>
      </c>
      <c r="C4626" s="1" t="s">
        <v>197</v>
      </c>
      <c r="D4626" s="1" t="s">
        <v>2667</v>
      </c>
      <c r="E4626" s="1" t="s">
        <v>1966</v>
      </c>
      <c r="F4626" s="2">
        <v>45513</v>
      </c>
      <c r="G4626" s="2">
        <v>45256</v>
      </c>
      <c r="H4626" s="2" t="str">
        <f>TEXT(Ecommerce_Sales[[#This Row],[Order_Date]],"mmmm")</f>
        <v>November</v>
      </c>
      <c r="I4626" s="2" t="str">
        <f>TEXT(Ecommerce_Sales[[#This Row],[Order_Date]],"yyyy")</f>
        <v>2023</v>
      </c>
      <c r="J4626" s="2" t="str">
        <f>TEXT(Ecommerce_Sales[[#This Row],[Order_Date]],"mmmm")</f>
        <v>November</v>
      </c>
      <c r="K4626" s="1" t="s">
        <v>1947</v>
      </c>
      <c r="L4626" s="1" t="s">
        <v>11217</v>
      </c>
      <c r="M4626" s="1" t="s">
        <v>2054</v>
      </c>
      <c r="N4626" s="1" t="s">
        <v>1957</v>
      </c>
      <c r="O4626" s="3">
        <v>1344</v>
      </c>
      <c r="P4626">
        <v>4</v>
      </c>
      <c r="Q4626" s="3">
        <v>5374</v>
      </c>
      <c r="R4626" s="1" t="s">
        <v>1951</v>
      </c>
      <c r="S4626" s="3">
        <v>762</v>
      </c>
      <c r="T4626">
        <v>8</v>
      </c>
      <c r="U4626" t="str">
        <f>IF(Ecommerce_Sales[[#This Row],[Delivery_Time_Days]]&gt;7,"Delay",IF(Ecommerce_Sales[[#This Row],[Delivery_Time_Days]] = 0,"No delivery",IF(Ecommerce_Sales[[#This Row],[Delivery_Time_Days]]&lt;=7,"On-time")))</f>
        <v>Delay</v>
      </c>
      <c r="V4626" s="7">
        <f>Ecommerce_Sales[[#This Row],[Profit]]/Ecommerce_Sales[[#This Row],[Total_Price]]</f>
        <v>0.14998139188686266</v>
      </c>
      <c r="W4626" s="3">
        <v>806</v>
      </c>
      <c r="X4626" s="3"/>
    </row>
    <row r="4627" spans="1:24" x14ac:dyDescent="0.25">
      <c r="A4627" s="1" t="s">
        <v>11218</v>
      </c>
      <c r="B4627" s="1" t="s">
        <v>606</v>
      </c>
      <c r="C4627" s="1" t="s">
        <v>607</v>
      </c>
      <c r="D4627" s="1" t="s">
        <v>5199</v>
      </c>
      <c r="E4627" s="1" t="s">
        <v>1981</v>
      </c>
      <c r="F4627" s="2">
        <v>45242</v>
      </c>
      <c r="G4627" s="2">
        <v>45295</v>
      </c>
      <c r="H4627" s="2" t="str">
        <f>TEXT(Ecommerce_Sales[[#This Row],[Order_Date]],"mmmm")</f>
        <v>January</v>
      </c>
      <c r="I4627" s="2" t="str">
        <f>TEXT(Ecommerce_Sales[[#This Row],[Order_Date]],"yyyy")</f>
        <v>2024</v>
      </c>
      <c r="J4627" s="2" t="str">
        <f>TEXT(Ecommerce_Sales[[#This Row],[Order_Date]],"mmmm")</f>
        <v>January</v>
      </c>
      <c r="K4627" s="1" t="s">
        <v>1947</v>
      </c>
      <c r="L4627" s="1" t="s">
        <v>11219</v>
      </c>
      <c r="M4627" s="1" t="s">
        <v>2072</v>
      </c>
      <c r="N4627" s="1" t="s">
        <v>1950</v>
      </c>
      <c r="O4627" s="3">
        <v>745</v>
      </c>
      <c r="P4627">
        <v>4</v>
      </c>
      <c r="Q4627" s="3">
        <v>2982</v>
      </c>
      <c r="R4627" s="1" t="s">
        <v>1951</v>
      </c>
      <c r="S4627" s="3">
        <v>410</v>
      </c>
      <c r="T4627">
        <v>7</v>
      </c>
      <c r="U4627" t="str">
        <f>IF(Ecommerce_Sales[[#This Row],[Delivery_Time_Days]]&gt;7,"Delay",IF(Ecommerce_Sales[[#This Row],[Delivery_Time_Days]] = 0,"No delivery",IF(Ecommerce_Sales[[#This Row],[Delivery_Time_Days]]&lt;=7,"On-time")))</f>
        <v>On-time</v>
      </c>
      <c r="V4627" s="7">
        <f>Ecommerce_Sales[[#This Row],[Profit]]/Ecommerce_Sales[[#This Row],[Total_Price]]</f>
        <v>0.40006706908115358</v>
      </c>
      <c r="W4627" s="3">
        <v>1193</v>
      </c>
      <c r="X4627" s="3"/>
    </row>
    <row r="4628" spans="1:24" x14ac:dyDescent="0.25">
      <c r="A4628" s="1" t="s">
        <v>11220</v>
      </c>
      <c r="B4628" s="1" t="s">
        <v>1329</v>
      </c>
      <c r="C4628" s="1" t="s">
        <v>1330</v>
      </c>
      <c r="D4628" s="1" t="s">
        <v>3919</v>
      </c>
      <c r="E4628" s="1" t="s">
        <v>1996</v>
      </c>
      <c r="F4628" s="2">
        <v>45380</v>
      </c>
      <c r="G4628" s="2">
        <v>45505</v>
      </c>
      <c r="H4628" s="2" t="str">
        <f>TEXT(Ecommerce_Sales[[#This Row],[Order_Date]],"mmmm")</f>
        <v>August</v>
      </c>
      <c r="I4628" s="2" t="str">
        <f>TEXT(Ecommerce_Sales[[#This Row],[Order_Date]],"yyyy")</f>
        <v>2024</v>
      </c>
      <c r="J4628" s="2" t="str">
        <f>TEXT(Ecommerce_Sales[[#This Row],[Order_Date]],"mmmm")</f>
        <v>August</v>
      </c>
      <c r="K4628" s="1" t="s">
        <v>1992</v>
      </c>
      <c r="L4628" s="1" t="s">
        <v>11221</v>
      </c>
      <c r="M4628" s="1" t="s">
        <v>2104</v>
      </c>
      <c r="N4628" s="1" t="s">
        <v>1978</v>
      </c>
      <c r="O4628" s="3">
        <v>588</v>
      </c>
      <c r="P4628">
        <v>2</v>
      </c>
      <c r="Q4628" s="3">
        <v>1176</v>
      </c>
      <c r="R4628" s="1" t="s">
        <v>1958</v>
      </c>
      <c r="S4628" s="3">
        <v>140</v>
      </c>
      <c r="U4628" t="str">
        <f>IF(Ecommerce_Sales[[#This Row],[Delivery_Time_Days]]&gt;7,"Delay",IF(Ecommerce_Sales[[#This Row],[Delivery_Time_Days]] = 0,"No delivery",IF(Ecommerce_Sales[[#This Row],[Delivery_Time_Days]]&lt;=7,"On-time")))</f>
        <v>No delivery</v>
      </c>
      <c r="V4628" s="7">
        <f>Ecommerce_Sales[[#This Row],[Profit]]/Ecommerce_Sales[[#This Row],[Total_Price]]</f>
        <v>0.35034013605442177</v>
      </c>
      <c r="W4628" s="3">
        <v>412</v>
      </c>
      <c r="X4628" s="3"/>
    </row>
    <row r="4629" spans="1:24" x14ac:dyDescent="0.25">
      <c r="A4629" s="1" t="s">
        <v>11222</v>
      </c>
      <c r="B4629" s="1" t="s">
        <v>1256</v>
      </c>
      <c r="C4629" s="1" t="s">
        <v>1257</v>
      </c>
      <c r="D4629" s="1" t="s">
        <v>7606</v>
      </c>
      <c r="E4629" s="1" t="s">
        <v>1981</v>
      </c>
      <c r="F4629" s="2">
        <v>45014</v>
      </c>
      <c r="G4629" s="2">
        <v>45150</v>
      </c>
      <c r="H4629" s="2" t="str">
        <f>TEXT(Ecommerce_Sales[[#This Row],[Order_Date]],"mmmm")</f>
        <v>August</v>
      </c>
      <c r="I4629" s="2" t="str">
        <f>TEXT(Ecommerce_Sales[[#This Row],[Order_Date]],"yyyy")</f>
        <v>2023</v>
      </c>
      <c r="J4629" s="2" t="str">
        <f>TEXT(Ecommerce_Sales[[#This Row],[Order_Date]],"mmmm")</f>
        <v>August</v>
      </c>
      <c r="K4629" s="1" t="s">
        <v>1947</v>
      </c>
      <c r="L4629" s="1" t="s">
        <v>11070</v>
      </c>
      <c r="M4629" s="1" t="s">
        <v>1983</v>
      </c>
      <c r="N4629" s="1" t="s">
        <v>1950</v>
      </c>
      <c r="O4629" s="3">
        <v>480</v>
      </c>
      <c r="P4629">
        <v>3</v>
      </c>
      <c r="Q4629" s="3">
        <v>1441</v>
      </c>
      <c r="R4629" s="1" t="s">
        <v>1958</v>
      </c>
      <c r="S4629" s="3">
        <v>90</v>
      </c>
      <c r="T4629">
        <v>10</v>
      </c>
      <c r="U4629" t="str">
        <f>IF(Ecommerce_Sales[[#This Row],[Delivery_Time_Days]]&gt;7,"Delay",IF(Ecommerce_Sales[[#This Row],[Delivery_Time_Days]] = 0,"No delivery",IF(Ecommerce_Sales[[#This Row],[Delivery_Time_Days]]&lt;=7,"On-time")))</f>
        <v>Delay</v>
      </c>
      <c r="V4629" s="7">
        <f>Ecommerce_Sales[[#This Row],[Profit]]/Ecommerce_Sales[[#This Row],[Total_Price]]</f>
        <v>0.39972241498959055</v>
      </c>
      <c r="W4629" s="3">
        <v>576</v>
      </c>
      <c r="X4629" s="3"/>
    </row>
    <row r="4630" spans="1:24" x14ac:dyDescent="0.25">
      <c r="A4630" s="1" t="s">
        <v>11223</v>
      </c>
      <c r="B4630" s="1" t="s">
        <v>627</v>
      </c>
      <c r="C4630" s="1" t="s">
        <v>628</v>
      </c>
      <c r="D4630" s="1" t="s">
        <v>7290</v>
      </c>
      <c r="E4630" s="1" t="s">
        <v>2005</v>
      </c>
      <c r="F4630" s="2">
        <v>45218</v>
      </c>
      <c r="G4630" s="2">
        <v>45146</v>
      </c>
      <c r="H4630" s="2" t="str">
        <f>TEXT(Ecommerce_Sales[[#This Row],[Order_Date]],"mmmm")</f>
        <v>August</v>
      </c>
      <c r="I4630" s="2" t="str">
        <f>TEXT(Ecommerce_Sales[[#This Row],[Order_Date]],"yyyy")</f>
        <v>2023</v>
      </c>
      <c r="J4630" s="2" t="str">
        <f>TEXT(Ecommerce_Sales[[#This Row],[Order_Date]],"mmmm")</f>
        <v>August</v>
      </c>
      <c r="K4630" s="1" t="s">
        <v>1947</v>
      </c>
      <c r="L4630" s="1" t="s">
        <v>11224</v>
      </c>
      <c r="M4630" s="1" t="s">
        <v>2072</v>
      </c>
      <c r="N4630" s="1" t="s">
        <v>1950</v>
      </c>
      <c r="O4630" s="3">
        <v>488</v>
      </c>
      <c r="P4630">
        <v>3</v>
      </c>
      <c r="Q4630" s="3">
        <v>1463</v>
      </c>
      <c r="R4630" s="1" t="s">
        <v>1958</v>
      </c>
      <c r="S4630" s="3">
        <v>103</v>
      </c>
      <c r="T4630">
        <v>3</v>
      </c>
      <c r="U4630" t="str">
        <f>IF(Ecommerce_Sales[[#This Row],[Delivery_Time_Days]]&gt;7,"Delay",IF(Ecommerce_Sales[[#This Row],[Delivery_Time_Days]] = 0,"No delivery",IF(Ecommerce_Sales[[#This Row],[Delivery_Time_Days]]&lt;=7,"On-time")))</f>
        <v>On-time</v>
      </c>
      <c r="V4630" s="7">
        <f>Ecommerce_Sales[[#This Row],[Profit]]/Ecommerce_Sales[[#This Row],[Total_Price]]</f>
        <v>0.3998632946001367</v>
      </c>
      <c r="W4630" s="3">
        <v>585</v>
      </c>
      <c r="X4630" s="3"/>
    </row>
    <row r="4631" spans="1:24" x14ac:dyDescent="0.25">
      <c r="A4631" s="1" t="s">
        <v>11225</v>
      </c>
      <c r="B4631" s="1" t="s">
        <v>1297</v>
      </c>
      <c r="C4631" s="1" t="s">
        <v>1298</v>
      </c>
      <c r="D4631" s="1" t="s">
        <v>5582</v>
      </c>
      <c r="E4631" s="1" t="s">
        <v>1961</v>
      </c>
      <c r="F4631" s="2">
        <v>45581</v>
      </c>
      <c r="G4631" s="2">
        <v>45503</v>
      </c>
      <c r="H4631" s="2" t="str">
        <f>TEXT(Ecommerce_Sales[[#This Row],[Order_Date]],"mmmm")</f>
        <v>July</v>
      </c>
      <c r="I4631" s="2" t="str">
        <f>TEXT(Ecommerce_Sales[[#This Row],[Order_Date]],"yyyy")</f>
        <v>2024</v>
      </c>
      <c r="J4631" s="2" t="str">
        <f>TEXT(Ecommerce_Sales[[#This Row],[Order_Date]],"mmmm")</f>
        <v>July</v>
      </c>
      <c r="K4631" s="1" t="s">
        <v>1947</v>
      </c>
      <c r="L4631" s="1" t="s">
        <v>10110</v>
      </c>
      <c r="M4631" s="1" t="s">
        <v>2054</v>
      </c>
      <c r="N4631" s="1" t="s">
        <v>1957</v>
      </c>
      <c r="O4631" s="3">
        <v>102</v>
      </c>
      <c r="P4631">
        <v>6</v>
      </c>
      <c r="Q4631" s="3">
        <v>614</v>
      </c>
      <c r="R4631" s="1" t="s">
        <v>1951</v>
      </c>
      <c r="S4631" s="3">
        <v>88</v>
      </c>
      <c r="T4631">
        <v>4</v>
      </c>
      <c r="U4631" t="str">
        <f>IF(Ecommerce_Sales[[#This Row],[Delivery_Time_Days]]&gt;7,"Delay",IF(Ecommerce_Sales[[#This Row],[Delivery_Time_Days]] = 0,"No delivery",IF(Ecommerce_Sales[[#This Row],[Delivery_Time_Days]]&lt;=7,"On-time")))</f>
        <v>On-time</v>
      </c>
      <c r="V4631" s="7">
        <f>Ecommerce_Sales[[#This Row],[Profit]]/Ecommerce_Sales[[#This Row],[Total_Price]]</f>
        <v>0.14983713355048861</v>
      </c>
      <c r="W4631" s="3">
        <v>92</v>
      </c>
      <c r="X4631" s="3"/>
    </row>
    <row r="4632" spans="1:24" x14ac:dyDescent="0.25">
      <c r="A4632" s="1" t="s">
        <v>11226</v>
      </c>
      <c r="B4632" s="1" t="s">
        <v>1479</v>
      </c>
      <c r="C4632" s="1" t="s">
        <v>1480</v>
      </c>
      <c r="D4632" s="1" t="s">
        <v>6477</v>
      </c>
      <c r="E4632" s="1" t="s">
        <v>1954</v>
      </c>
      <c r="F4632" s="2">
        <v>45493</v>
      </c>
      <c r="G4632" s="2">
        <v>45002</v>
      </c>
      <c r="H4632" s="2" t="str">
        <f>TEXT(Ecommerce_Sales[[#This Row],[Order_Date]],"mmmm")</f>
        <v>March</v>
      </c>
      <c r="I4632" s="2" t="str">
        <f>TEXT(Ecommerce_Sales[[#This Row],[Order_Date]],"yyyy")</f>
        <v>2023</v>
      </c>
      <c r="J4632" s="2" t="str">
        <f>TEXT(Ecommerce_Sales[[#This Row],[Order_Date]],"mmmm")</f>
        <v>March</v>
      </c>
      <c r="K4632" s="1" t="s">
        <v>1947</v>
      </c>
      <c r="L4632" s="1" t="s">
        <v>11227</v>
      </c>
      <c r="M4632" s="1" t="s">
        <v>2072</v>
      </c>
      <c r="N4632" s="1" t="s">
        <v>1950</v>
      </c>
      <c r="O4632" s="3">
        <v>922</v>
      </c>
      <c r="P4632">
        <v>1</v>
      </c>
      <c r="Q4632" s="3">
        <v>922</v>
      </c>
      <c r="R4632" s="1" t="s">
        <v>1951</v>
      </c>
      <c r="S4632" s="3">
        <v>111</v>
      </c>
      <c r="T4632">
        <v>3</v>
      </c>
      <c r="U4632" t="str">
        <f>IF(Ecommerce_Sales[[#This Row],[Delivery_Time_Days]]&gt;7,"Delay",IF(Ecommerce_Sales[[#This Row],[Delivery_Time_Days]] = 0,"No delivery",IF(Ecommerce_Sales[[#This Row],[Delivery_Time_Days]]&lt;=7,"On-time")))</f>
        <v>On-time</v>
      </c>
      <c r="V4632" s="7">
        <f>Ecommerce_Sales[[#This Row],[Profit]]/Ecommerce_Sales[[#This Row],[Total_Price]]</f>
        <v>0.40021691973969631</v>
      </c>
      <c r="W4632" s="3">
        <v>369</v>
      </c>
      <c r="X4632" s="3"/>
    </row>
    <row r="4633" spans="1:24" x14ac:dyDescent="0.25">
      <c r="A4633" s="1" t="s">
        <v>11228</v>
      </c>
      <c r="B4633" s="1" t="s">
        <v>563</v>
      </c>
      <c r="C4633" s="1" t="s">
        <v>564</v>
      </c>
      <c r="D4633" s="1" t="s">
        <v>3987</v>
      </c>
      <c r="E4633" s="1" t="s">
        <v>1966</v>
      </c>
      <c r="F4633" s="2">
        <v>45305</v>
      </c>
      <c r="G4633" s="2">
        <v>44951</v>
      </c>
      <c r="H4633" s="2" t="str">
        <f>TEXT(Ecommerce_Sales[[#This Row],[Order_Date]],"mmmm")</f>
        <v>January</v>
      </c>
      <c r="I4633" s="2" t="str">
        <f>TEXT(Ecommerce_Sales[[#This Row],[Order_Date]],"yyyy")</f>
        <v>2023</v>
      </c>
      <c r="J4633" s="2" t="str">
        <f>TEXT(Ecommerce_Sales[[#This Row],[Order_Date]],"mmmm")</f>
        <v>January</v>
      </c>
      <c r="K4633" s="1" t="s">
        <v>1986</v>
      </c>
      <c r="L4633" s="1" t="s">
        <v>3274</v>
      </c>
      <c r="M4633" s="1" t="s">
        <v>2079</v>
      </c>
      <c r="N4633" s="1" t="s">
        <v>1973</v>
      </c>
      <c r="O4633" s="3">
        <v>42</v>
      </c>
      <c r="P4633">
        <v>1</v>
      </c>
      <c r="Q4633" s="3">
        <v>42</v>
      </c>
      <c r="R4633" s="1" t="s">
        <v>1951</v>
      </c>
      <c r="S4633" s="3">
        <v>4</v>
      </c>
      <c r="U4633" t="str">
        <f>IF(Ecommerce_Sales[[#This Row],[Delivery_Time_Days]]&gt;7,"Delay",IF(Ecommerce_Sales[[#This Row],[Delivery_Time_Days]] = 0,"No delivery",IF(Ecommerce_Sales[[#This Row],[Delivery_Time_Days]]&lt;=7,"On-time")))</f>
        <v>No delivery</v>
      </c>
      <c r="V4633" s="7">
        <f>Ecommerce_Sales[[#This Row],[Profit]]/Ecommerce_Sales[[#This Row],[Total_Price]]</f>
        <v>0.2857142857142857</v>
      </c>
      <c r="W4633" s="3">
        <v>12</v>
      </c>
      <c r="X4633" s="3"/>
    </row>
    <row r="4634" spans="1:24" x14ac:dyDescent="0.25">
      <c r="A4634" s="1" t="s">
        <v>11229</v>
      </c>
      <c r="B4634" s="1" t="s">
        <v>1612</v>
      </c>
      <c r="C4634" s="1" t="s">
        <v>1613</v>
      </c>
      <c r="D4634" s="1" t="s">
        <v>2349</v>
      </c>
      <c r="E4634" s="1" t="s">
        <v>1966</v>
      </c>
      <c r="F4634" s="2">
        <v>45597</v>
      </c>
      <c r="G4634" s="2">
        <v>45291</v>
      </c>
      <c r="H4634" s="2" t="str">
        <f>TEXT(Ecommerce_Sales[[#This Row],[Order_Date]],"mmmm")</f>
        <v>December</v>
      </c>
      <c r="I4634" s="2" t="str">
        <f>TEXT(Ecommerce_Sales[[#This Row],[Order_Date]],"yyyy")</f>
        <v>2023</v>
      </c>
      <c r="J4634" s="2" t="str">
        <f>TEXT(Ecommerce_Sales[[#This Row],[Order_Date]],"mmmm")</f>
        <v>December</v>
      </c>
      <c r="K4634" s="1" t="s">
        <v>1986</v>
      </c>
      <c r="L4634" s="1" t="s">
        <v>5462</v>
      </c>
      <c r="M4634" s="1" t="s">
        <v>1956</v>
      </c>
      <c r="N4634" s="1" t="s">
        <v>1957</v>
      </c>
      <c r="O4634" s="3">
        <v>1992</v>
      </c>
      <c r="P4634">
        <v>4</v>
      </c>
      <c r="Q4634" s="3">
        <v>7968</v>
      </c>
      <c r="R4634" s="1" t="s">
        <v>1958</v>
      </c>
      <c r="S4634" s="3">
        <v>835</v>
      </c>
      <c r="U4634" t="str">
        <f>IF(Ecommerce_Sales[[#This Row],[Delivery_Time_Days]]&gt;7,"Delay",IF(Ecommerce_Sales[[#This Row],[Delivery_Time_Days]] = 0,"No delivery",IF(Ecommerce_Sales[[#This Row],[Delivery_Time_Days]]&lt;=7,"On-time")))</f>
        <v>No delivery</v>
      </c>
      <c r="V4634" s="7">
        <f>Ecommerce_Sales[[#This Row],[Profit]]/Ecommerce_Sales[[#This Row],[Total_Price]]</f>
        <v>0.14997489959839358</v>
      </c>
      <c r="W4634" s="3">
        <v>1195</v>
      </c>
      <c r="X4634" s="3"/>
    </row>
    <row r="4635" spans="1:24" x14ac:dyDescent="0.25">
      <c r="A4635" s="1" t="s">
        <v>11230</v>
      </c>
      <c r="B4635" s="1" t="s">
        <v>1223</v>
      </c>
      <c r="C4635" s="1" t="s">
        <v>1224</v>
      </c>
      <c r="D4635" s="1" t="s">
        <v>2093</v>
      </c>
      <c r="E4635" s="1" t="s">
        <v>1946</v>
      </c>
      <c r="F4635" s="2">
        <v>45072</v>
      </c>
      <c r="G4635" s="2">
        <v>45467</v>
      </c>
      <c r="H4635" s="2" t="str">
        <f>TEXT(Ecommerce_Sales[[#This Row],[Order_Date]],"mmmm")</f>
        <v>June</v>
      </c>
      <c r="I4635" s="2" t="str">
        <f>TEXT(Ecommerce_Sales[[#This Row],[Order_Date]],"yyyy")</f>
        <v>2024</v>
      </c>
      <c r="J4635" s="2" t="str">
        <f>TEXT(Ecommerce_Sales[[#This Row],[Order_Date]],"mmmm")</f>
        <v>June</v>
      </c>
      <c r="K4635" s="1" t="s">
        <v>1947</v>
      </c>
      <c r="L4635" s="1" t="s">
        <v>7891</v>
      </c>
      <c r="M4635" s="1" t="s">
        <v>2054</v>
      </c>
      <c r="N4635" s="1" t="s">
        <v>1957</v>
      </c>
      <c r="O4635" s="3">
        <v>544</v>
      </c>
      <c r="P4635">
        <v>6</v>
      </c>
      <c r="Q4635" s="3">
        <v>3263</v>
      </c>
      <c r="R4635" s="1" t="s">
        <v>1951</v>
      </c>
      <c r="S4635" s="3">
        <v>188</v>
      </c>
      <c r="T4635">
        <v>4</v>
      </c>
      <c r="U4635" t="str">
        <f>IF(Ecommerce_Sales[[#This Row],[Delivery_Time_Days]]&gt;7,"Delay",IF(Ecommerce_Sales[[#This Row],[Delivery_Time_Days]] = 0,"No delivery",IF(Ecommerce_Sales[[#This Row],[Delivery_Time_Days]]&lt;=7,"On-time")))</f>
        <v>On-time</v>
      </c>
      <c r="V4635" s="7">
        <f>Ecommerce_Sales[[#This Row],[Profit]]/Ecommerce_Sales[[#This Row],[Total_Price]]</f>
        <v>0.14986209010113394</v>
      </c>
      <c r="W4635" s="3">
        <v>489</v>
      </c>
      <c r="X4635" s="3"/>
    </row>
    <row r="4636" spans="1:24" x14ac:dyDescent="0.25">
      <c r="A4636" s="1" t="s">
        <v>11231</v>
      </c>
      <c r="B4636" s="1" t="s">
        <v>511</v>
      </c>
      <c r="C4636" s="1" t="s">
        <v>512</v>
      </c>
      <c r="D4636" s="1" t="s">
        <v>4563</v>
      </c>
      <c r="E4636" s="1" t="s">
        <v>1996</v>
      </c>
      <c r="F4636" s="2">
        <v>45108</v>
      </c>
      <c r="G4636" s="2">
        <v>45496</v>
      </c>
      <c r="H4636" s="2" t="str">
        <f>TEXT(Ecommerce_Sales[[#This Row],[Order_Date]],"mmmm")</f>
        <v>July</v>
      </c>
      <c r="I4636" s="2" t="str">
        <f>TEXT(Ecommerce_Sales[[#This Row],[Order_Date]],"yyyy")</f>
        <v>2024</v>
      </c>
      <c r="J4636" s="2" t="str">
        <f>TEXT(Ecommerce_Sales[[#This Row],[Order_Date]],"mmmm")</f>
        <v>July</v>
      </c>
      <c r="K4636" s="1" t="s">
        <v>1947</v>
      </c>
      <c r="L4636" s="1" t="s">
        <v>11232</v>
      </c>
      <c r="M4636" s="1" t="s">
        <v>1998</v>
      </c>
      <c r="N4636" s="1" t="s">
        <v>1973</v>
      </c>
      <c r="O4636" s="3">
        <v>925</v>
      </c>
      <c r="P4636">
        <v>6</v>
      </c>
      <c r="Q4636" s="3">
        <v>5551</v>
      </c>
      <c r="R4636" s="1" t="s">
        <v>1951</v>
      </c>
      <c r="S4636" s="3">
        <v>576</v>
      </c>
      <c r="T4636">
        <v>5</v>
      </c>
      <c r="U4636" t="str">
        <f>IF(Ecommerce_Sales[[#This Row],[Delivery_Time_Days]]&gt;7,"Delay",IF(Ecommerce_Sales[[#This Row],[Delivery_Time_Days]] = 0,"No delivery",IF(Ecommerce_Sales[[#This Row],[Delivery_Time_Days]]&lt;=7,"On-time")))</f>
        <v>On-time</v>
      </c>
      <c r="V4636" s="7">
        <f>Ecommerce_Sales[[#This Row],[Profit]]/Ecommerce_Sales[[#This Row],[Total_Price]]</f>
        <v>0.29994595568366061</v>
      </c>
      <c r="W4636" s="3">
        <v>1665</v>
      </c>
      <c r="X4636" s="3"/>
    </row>
    <row r="4637" spans="1:24" x14ac:dyDescent="0.25">
      <c r="A4637" s="1" t="s">
        <v>11233</v>
      </c>
      <c r="B4637" s="1" t="s">
        <v>50</v>
      </c>
      <c r="C4637" s="1" t="s">
        <v>51</v>
      </c>
      <c r="D4637" s="1" t="s">
        <v>3726</v>
      </c>
      <c r="E4637" s="1" t="s">
        <v>1954</v>
      </c>
      <c r="F4637" s="2">
        <v>45052</v>
      </c>
      <c r="G4637" s="2">
        <v>45639</v>
      </c>
      <c r="H4637" s="2" t="str">
        <f>TEXT(Ecommerce_Sales[[#This Row],[Order_Date]],"mmmm")</f>
        <v>December</v>
      </c>
      <c r="I4637" s="2" t="str">
        <f>TEXT(Ecommerce_Sales[[#This Row],[Order_Date]],"yyyy")</f>
        <v>2024</v>
      </c>
      <c r="J4637" s="2" t="str">
        <f>TEXT(Ecommerce_Sales[[#This Row],[Order_Date]],"mmmm")</f>
        <v>December</v>
      </c>
      <c r="K4637" s="1" t="s">
        <v>1947</v>
      </c>
      <c r="L4637" s="1" t="s">
        <v>11234</v>
      </c>
      <c r="M4637" s="1" t="s">
        <v>2072</v>
      </c>
      <c r="N4637" s="1" t="s">
        <v>1950</v>
      </c>
      <c r="O4637" s="3">
        <v>1697</v>
      </c>
      <c r="P4637">
        <v>10</v>
      </c>
      <c r="Q4637" s="3">
        <v>16968</v>
      </c>
      <c r="R4637" s="1" t="s">
        <v>2008</v>
      </c>
      <c r="S4637" s="3">
        <v>890</v>
      </c>
      <c r="T4637">
        <v>8</v>
      </c>
      <c r="U4637" t="str">
        <f>IF(Ecommerce_Sales[[#This Row],[Delivery_Time_Days]]&gt;7,"Delay",IF(Ecommerce_Sales[[#This Row],[Delivery_Time_Days]] = 0,"No delivery",IF(Ecommerce_Sales[[#This Row],[Delivery_Time_Days]]&lt;=7,"On-time")))</f>
        <v>Delay</v>
      </c>
      <c r="V4637" s="7">
        <f>Ecommerce_Sales[[#This Row],[Profit]]/Ecommerce_Sales[[#This Row],[Total_Price]]</f>
        <v>0.39998821310702498</v>
      </c>
      <c r="W4637" s="3">
        <v>6787</v>
      </c>
      <c r="X4637" s="3"/>
    </row>
    <row r="4638" spans="1:24" x14ac:dyDescent="0.25">
      <c r="A4638" s="1" t="s">
        <v>11235</v>
      </c>
      <c r="B4638" s="1" t="s">
        <v>519</v>
      </c>
      <c r="C4638" s="1" t="s">
        <v>520</v>
      </c>
      <c r="D4638" s="1" t="s">
        <v>2592</v>
      </c>
      <c r="E4638" s="1" t="s">
        <v>1961</v>
      </c>
      <c r="F4638" s="2">
        <v>45287</v>
      </c>
      <c r="G4638" s="2">
        <v>44931</v>
      </c>
      <c r="H4638" s="2" t="str">
        <f>TEXT(Ecommerce_Sales[[#This Row],[Order_Date]],"mmmm")</f>
        <v>January</v>
      </c>
      <c r="I4638" s="2" t="str">
        <f>TEXT(Ecommerce_Sales[[#This Row],[Order_Date]],"yyyy")</f>
        <v>2023</v>
      </c>
      <c r="J4638" s="2" t="str">
        <f>TEXT(Ecommerce_Sales[[#This Row],[Order_Date]],"mmmm")</f>
        <v>January</v>
      </c>
      <c r="K4638" s="1" t="s">
        <v>1986</v>
      </c>
      <c r="L4638" s="1" t="s">
        <v>7629</v>
      </c>
      <c r="M4638" s="1" t="s">
        <v>2072</v>
      </c>
      <c r="N4638" s="1" t="s">
        <v>1950</v>
      </c>
      <c r="O4638" s="3">
        <v>684</v>
      </c>
      <c r="P4638">
        <v>3</v>
      </c>
      <c r="Q4638" s="3">
        <v>2052</v>
      </c>
      <c r="R4638" s="1" t="s">
        <v>1958</v>
      </c>
      <c r="S4638" s="3">
        <v>280</v>
      </c>
      <c r="U4638" t="str">
        <f>IF(Ecommerce_Sales[[#This Row],[Delivery_Time_Days]]&gt;7,"Delay",IF(Ecommerce_Sales[[#This Row],[Delivery_Time_Days]] = 0,"No delivery",IF(Ecommerce_Sales[[#This Row],[Delivery_Time_Days]]&lt;=7,"On-time")))</f>
        <v>No delivery</v>
      </c>
      <c r="V4638" s="7">
        <f>Ecommerce_Sales[[#This Row],[Profit]]/Ecommerce_Sales[[#This Row],[Total_Price]]</f>
        <v>0.40009746588693956</v>
      </c>
      <c r="W4638" s="3">
        <v>821</v>
      </c>
      <c r="X4638" s="3"/>
    </row>
    <row r="4639" spans="1:24" x14ac:dyDescent="0.25">
      <c r="A4639" s="1" t="s">
        <v>11236</v>
      </c>
      <c r="B4639" s="1" t="s">
        <v>1590</v>
      </c>
      <c r="C4639" s="1" t="s">
        <v>1591</v>
      </c>
      <c r="D4639" s="1" t="s">
        <v>3050</v>
      </c>
      <c r="E4639" s="1" t="s">
        <v>1966</v>
      </c>
      <c r="F4639" s="2">
        <v>45186</v>
      </c>
      <c r="G4639" s="2">
        <v>45311</v>
      </c>
      <c r="H4639" s="2" t="str">
        <f>TEXT(Ecommerce_Sales[[#This Row],[Order_Date]],"mmmm")</f>
        <v>January</v>
      </c>
      <c r="I4639" s="2" t="str">
        <f>TEXT(Ecommerce_Sales[[#This Row],[Order_Date]],"yyyy")</f>
        <v>2024</v>
      </c>
      <c r="J4639" s="2" t="str">
        <f>TEXT(Ecommerce_Sales[[#This Row],[Order_Date]],"mmmm")</f>
        <v>January</v>
      </c>
      <c r="K4639" s="1" t="s">
        <v>1947</v>
      </c>
      <c r="L4639" s="1" t="s">
        <v>11237</v>
      </c>
      <c r="M4639" s="1" t="s">
        <v>1988</v>
      </c>
      <c r="N4639" s="1" t="s">
        <v>1989</v>
      </c>
      <c r="O4639" s="3">
        <v>199</v>
      </c>
      <c r="P4639">
        <v>1</v>
      </c>
      <c r="Q4639" s="3">
        <v>199</v>
      </c>
      <c r="R4639" s="1" t="s">
        <v>1951</v>
      </c>
      <c r="S4639" s="3">
        <v>23</v>
      </c>
      <c r="T4639">
        <v>3</v>
      </c>
      <c r="U4639" t="str">
        <f>IF(Ecommerce_Sales[[#This Row],[Delivery_Time_Days]]&gt;7,"Delay",IF(Ecommerce_Sales[[#This Row],[Delivery_Time_Days]] = 0,"No delivery",IF(Ecommerce_Sales[[#This Row],[Delivery_Time_Days]]&lt;=7,"On-time")))</f>
        <v>On-time</v>
      </c>
      <c r="V4639" s="7">
        <f>Ecommerce_Sales[[#This Row],[Profit]]/Ecommerce_Sales[[#This Row],[Total_Price]]</f>
        <v>0.25125628140703515</v>
      </c>
      <c r="W4639" s="3">
        <v>50</v>
      </c>
      <c r="X4639" s="3"/>
    </row>
    <row r="4640" spans="1:24" x14ac:dyDescent="0.25">
      <c r="A4640" s="1" t="s">
        <v>11238</v>
      </c>
      <c r="B4640" s="1" t="s">
        <v>262</v>
      </c>
      <c r="C4640" s="1" t="s">
        <v>263</v>
      </c>
      <c r="D4640" s="1" t="s">
        <v>3070</v>
      </c>
      <c r="E4640" s="1" t="s">
        <v>1946</v>
      </c>
      <c r="F4640" s="2">
        <v>44997</v>
      </c>
      <c r="G4640" s="2">
        <v>45168</v>
      </c>
      <c r="H4640" s="2" t="str">
        <f>TEXT(Ecommerce_Sales[[#This Row],[Order_Date]],"mmmm")</f>
        <v>August</v>
      </c>
      <c r="I4640" s="2" t="str">
        <f>TEXT(Ecommerce_Sales[[#This Row],[Order_Date]],"yyyy")</f>
        <v>2023</v>
      </c>
      <c r="J4640" s="2" t="str">
        <f>TEXT(Ecommerce_Sales[[#This Row],[Order_Date]],"mmmm")</f>
        <v>August</v>
      </c>
      <c r="K4640" s="1" t="s">
        <v>1947</v>
      </c>
      <c r="L4640" s="1" t="s">
        <v>7629</v>
      </c>
      <c r="M4640" s="1" t="s">
        <v>1988</v>
      </c>
      <c r="N4640" s="1" t="s">
        <v>1989</v>
      </c>
      <c r="O4640" s="3">
        <v>35</v>
      </c>
      <c r="P4640">
        <v>2</v>
      </c>
      <c r="Q4640" s="3">
        <v>69</v>
      </c>
      <c r="R4640" s="1" t="s">
        <v>1958</v>
      </c>
      <c r="S4640" s="3">
        <v>9</v>
      </c>
      <c r="T4640">
        <v>8</v>
      </c>
      <c r="U4640" t="str">
        <f>IF(Ecommerce_Sales[[#This Row],[Delivery_Time_Days]]&gt;7,"Delay",IF(Ecommerce_Sales[[#This Row],[Delivery_Time_Days]] = 0,"No delivery",IF(Ecommerce_Sales[[#This Row],[Delivery_Time_Days]]&lt;=7,"On-time")))</f>
        <v>Delay</v>
      </c>
      <c r="V4640" s="7">
        <f>Ecommerce_Sales[[#This Row],[Profit]]/Ecommerce_Sales[[#This Row],[Total_Price]]</f>
        <v>0.24637681159420291</v>
      </c>
      <c r="W4640" s="3">
        <v>17</v>
      </c>
      <c r="X4640" s="3"/>
    </row>
    <row r="4641" spans="1:24" x14ac:dyDescent="0.25">
      <c r="A4641" s="1" t="s">
        <v>11239</v>
      </c>
      <c r="B4641" s="1" t="s">
        <v>515</v>
      </c>
      <c r="C4641" s="1" t="s">
        <v>516</v>
      </c>
      <c r="D4641" s="1" t="s">
        <v>2041</v>
      </c>
      <c r="E4641" s="1" t="s">
        <v>1946</v>
      </c>
      <c r="F4641" s="2">
        <v>45564</v>
      </c>
      <c r="G4641" s="2">
        <v>45618</v>
      </c>
      <c r="H4641" s="2" t="str">
        <f>TEXT(Ecommerce_Sales[[#This Row],[Order_Date]],"mmmm")</f>
        <v>November</v>
      </c>
      <c r="I4641" s="2" t="str">
        <f>TEXT(Ecommerce_Sales[[#This Row],[Order_Date]],"yyyy")</f>
        <v>2024</v>
      </c>
      <c r="J4641" s="2" t="str">
        <f>TEXT(Ecommerce_Sales[[#This Row],[Order_Date]],"mmmm")</f>
        <v>November</v>
      </c>
      <c r="K4641" s="1" t="s">
        <v>1947</v>
      </c>
      <c r="L4641" s="1" t="s">
        <v>11240</v>
      </c>
      <c r="M4641" s="1" t="s">
        <v>2054</v>
      </c>
      <c r="N4641" s="1" t="s">
        <v>1957</v>
      </c>
      <c r="O4641" s="3">
        <v>648</v>
      </c>
      <c r="P4641">
        <v>7</v>
      </c>
      <c r="Q4641" s="3">
        <v>4535</v>
      </c>
      <c r="R4641" s="1" t="s">
        <v>1951</v>
      </c>
      <c r="S4641" s="3">
        <v>480</v>
      </c>
      <c r="T4641">
        <v>2</v>
      </c>
      <c r="U4641" t="str">
        <f>IF(Ecommerce_Sales[[#This Row],[Delivery_Time_Days]]&gt;7,"Delay",IF(Ecommerce_Sales[[#This Row],[Delivery_Time_Days]] = 0,"No delivery",IF(Ecommerce_Sales[[#This Row],[Delivery_Time_Days]]&lt;=7,"On-time")))</f>
        <v>On-time</v>
      </c>
      <c r="V4641" s="7">
        <f>Ecommerce_Sales[[#This Row],[Profit]]/Ecommerce_Sales[[#This Row],[Total_Price]]</f>
        <v>0.14994487320837926</v>
      </c>
      <c r="W4641" s="3">
        <v>680</v>
      </c>
      <c r="X4641" s="3"/>
    </row>
    <row r="4642" spans="1:24" x14ac:dyDescent="0.25">
      <c r="A4642" s="1" t="s">
        <v>11241</v>
      </c>
      <c r="B4642" s="1" t="s">
        <v>1702</v>
      </c>
      <c r="C4642" s="1" t="s">
        <v>1338</v>
      </c>
      <c r="D4642" s="1" t="s">
        <v>6311</v>
      </c>
      <c r="E4642" s="1" t="s">
        <v>2005</v>
      </c>
      <c r="F4642" s="2">
        <v>45078</v>
      </c>
      <c r="G4642" s="2">
        <v>45363</v>
      </c>
      <c r="H4642" s="2" t="str">
        <f>TEXT(Ecommerce_Sales[[#This Row],[Order_Date]],"mmmm")</f>
        <v>March</v>
      </c>
      <c r="I4642" s="2" t="str">
        <f>TEXT(Ecommerce_Sales[[#This Row],[Order_Date]],"yyyy")</f>
        <v>2024</v>
      </c>
      <c r="J4642" s="2" t="str">
        <f>TEXT(Ecommerce_Sales[[#This Row],[Order_Date]],"mmmm")</f>
        <v>March</v>
      </c>
      <c r="K4642" s="1" t="s">
        <v>1986</v>
      </c>
      <c r="L4642" s="1" t="s">
        <v>10725</v>
      </c>
      <c r="M4642" s="1" t="s">
        <v>2007</v>
      </c>
      <c r="N4642" s="1" t="s">
        <v>1973</v>
      </c>
      <c r="O4642" s="3">
        <v>881</v>
      </c>
      <c r="P4642">
        <v>2</v>
      </c>
      <c r="Q4642" s="3">
        <v>1761</v>
      </c>
      <c r="R4642" s="1" t="s">
        <v>1958</v>
      </c>
      <c r="S4642" s="3">
        <v>95</v>
      </c>
      <c r="U4642" t="str">
        <f>IF(Ecommerce_Sales[[#This Row],[Delivery_Time_Days]]&gt;7,"Delay",IF(Ecommerce_Sales[[#This Row],[Delivery_Time_Days]] = 0,"No delivery",IF(Ecommerce_Sales[[#This Row],[Delivery_Time_Days]]&lt;=7,"On-time")))</f>
        <v>No delivery</v>
      </c>
      <c r="V4642" s="7">
        <f>Ecommerce_Sales[[#This Row],[Profit]]/Ecommerce_Sales[[#This Row],[Total_Price]]</f>
        <v>0.29982964224872233</v>
      </c>
      <c r="W4642" s="3">
        <v>528</v>
      </c>
      <c r="X4642" s="3"/>
    </row>
    <row r="4643" spans="1:24" x14ac:dyDescent="0.25">
      <c r="A4643" s="1" t="s">
        <v>11242</v>
      </c>
      <c r="B4643" s="1" t="s">
        <v>152</v>
      </c>
      <c r="C4643" s="1" t="s">
        <v>153</v>
      </c>
      <c r="D4643" s="1" t="s">
        <v>5982</v>
      </c>
      <c r="E4643" s="1" t="s">
        <v>1946</v>
      </c>
      <c r="F4643" s="2">
        <v>44940</v>
      </c>
      <c r="G4643" s="2">
        <v>45553</v>
      </c>
      <c r="H4643" s="2" t="str">
        <f>TEXT(Ecommerce_Sales[[#This Row],[Order_Date]],"mmmm")</f>
        <v>September</v>
      </c>
      <c r="I4643" s="2" t="str">
        <f>TEXT(Ecommerce_Sales[[#This Row],[Order_Date]],"yyyy")</f>
        <v>2024</v>
      </c>
      <c r="J4643" s="2" t="str">
        <f>TEXT(Ecommerce_Sales[[#This Row],[Order_Date]],"mmmm")</f>
        <v>September</v>
      </c>
      <c r="K4643" s="1" t="s">
        <v>1947</v>
      </c>
      <c r="L4643" s="1" t="s">
        <v>7300</v>
      </c>
      <c r="M4643" s="1" t="s">
        <v>1977</v>
      </c>
      <c r="N4643" s="1" t="s">
        <v>1978</v>
      </c>
      <c r="O4643" s="3">
        <v>136</v>
      </c>
      <c r="P4643">
        <v>3</v>
      </c>
      <c r="Q4643" s="3">
        <v>408</v>
      </c>
      <c r="R4643" s="1" t="s">
        <v>1958</v>
      </c>
      <c r="S4643" s="3">
        <v>60</v>
      </c>
      <c r="T4643">
        <v>5</v>
      </c>
      <c r="U4643" t="str">
        <f>IF(Ecommerce_Sales[[#This Row],[Delivery_Time_Days]]&gt;7,"Delay",IF(Ecommerce_Sales[[#This Row],[Delivery_Time_Days]] = 0,"No delivery",IF(Ecommerce_Sales[[#This Row],[Delivery_Time_Days]]&lt;=7,"On-time")))</f>
        <v>On-time</v>
      </c>
      <c r="V4643" s="7">
        <f>Ecommerce_Sales[[#This Row],[Profit]]/Ecommerce_Sales[[#This Row],[Total_Price]]</f>
        <v>0.35049019607843135</v>
      </c>
      <c r="W4643" s="3">
        <v>143</v>
      </c>
      <c r="X4643" s="3"/>
    </row>
    <row r="4644" spans="1:24" x14ac:dyDescent="0.25">
      <c r="A4644" s="1" t="s">
        <v>11243</v>
      </c>
      <c r="B4644" s="1" t="s">
        <v>1143</v>
      </c>
      <c r="C4644" s="1" t="s">
        <v>1144</v>
      </c>
      <c r="D4644" s="1" t="s">
        <v>7717</v>
      </c>
      <c r="E4644" s="1" t="s">
        <v>1961</v>
      </c>
      <c r="F4644" s="2">
        <v>44987</v>
      </c>
      <c r="G4644" s="2">
        <v>45550</v>
      </c>
      <c r="H4644" s="2" t="str">
        <f>TEXT(Ecommerce_Sales[[#This Row],[Order_Date]],"mmmm")</f>
        <v>September</v>
      </c>
      <c r="I4644" s="2" t="str">
        <f>TEXT(Ecommerce_Sales[[#This Row],[Order_Date]],"yyyy")</f>
        <v>2024</v>
      </c>
      <c r="J4644" s="2" t="str">
        <f>TEXT(Ecommerce_Sales[[#This Row],[Order_Date]],"mmmm")</f>
        <v>September</v>
      </c>
      <c r="K4644" s="1" t="s">
        <v>1947</v>
      </c>
      <c r="L4644" s="1" t="s">
        <v>6141</v>
      </c>
      <c r="M4644" s="1" t="s">
        <v>2007</v>
      </c>
      <c r="N4644" s="1" t="s">
        <v>1973</v>
      </c>
      <c r="O4644" s="3">
        <v>270</v>
      </c>
      <c r="P4644">
        <v>5</v>
      </c>
      <c r="Q4644" s="3">
        <v>1350</v>
      </c>
      <c r="R4644" s="1" t="s">
        <v>1958</v>
      </c>
      <c r="S4644" s="3">
        <v>96</v>
      </c>
      <c r="T4644">
        <v>3</v>
      </c>
      <c r="U4644" t="str">
        <f>IF(Ecommerce_Sales[[#This Row],[Delivery_Time_Days]]&gt;7,"Delay",IF(Ecommerce_Sales[[#This Row],[Delivery_Time_Days]] = 0,"No delivery",IF(Ecommerce_Sales[[#This Row],[Delivery_Time_Days]]&lt;=7,"On-time")))</f>
        <v>On-time</v>
      </c>
      <c r="V4644" s="7">
        <f>Ecommerce_Sales[[#This Row],[Profit]]/Ecommerce_Sales[[#This Row],[Total_Price]]</f>
        <v>0.3</v>
      </c>
      <c r="W4644" s="3">
        <v>405</v>
      </c>
      <c r="X4644" s="3"/>
    </row>
    <row r="4645" spans="1:24" x14ac:dyDescent="0.25">
      <c r="A4645" s="1" t="s">
        <v>11244</v>
      </c>
      <c r="B4645" s="1" t="s">
        <v>74</v>
      </c>
      <c r="C4645" s="1" t="s">
        <v>75</v>
      </c>
      <c r="D4645" s="1" t="s">
        <v>2747</v>
      </c>
      <c r="E4645" s="1" t="s">
        <v>1946</v>
      </c>
      <c r="F4645" s="2">
        <v>45007</v>
      </c>
      <c r="G4645" s="2">
        <v>45452</v>
      </c>
      <c r="H4645" s="2" t="str">
        <f>TEXT(Ecommerce_Sales[[#This Row],[Order_Date]],"mmmm")</f>
        <v>June</v>
      </c>
      <c r="I4645" s="2" t="str">
        <f>TEXT(Ecommerce_Sales[[#This Row],[Order_Date]],"yyyy")</f>
        <v>2024</v>
      </c>
      <c r="J4645" s="2" t="str">
        <f>TEXT(Ecommerce_Sales[[#This Row],[Order_Date]],"mmmm")</f>
        <v>June</v>
      </c>
      <c r="K4645" s="1" t="s">
        <v>1947</v>
      </c>
      <c r="L4645" s="1" t="s">
        <v>11245</v>
      </c>
      <c r="M4645" s="1" t="s">
        <v>1998</v>
      </c>
      <c r="N4645" s="1" t="s">
        <v>1973</v>
      </c>
      <c r="O4645" s="3">
        <v>1112</v>
      </c>
      <c r="P4645">
        <v>6</v>
      </c>
      <c r="Q4645" s="3">
        <v>6671</v>
      </c>
      <c r="R4645" s="1" t="s">
        <v>1951</v>
      </c>
      <c r="S4645" s="3">
        <v>549</v>
      </c>
      <c r="T4645">
        <v>7</v>
      </c>
      <c r="U4645" t="str">
        <f>IF(Ecommerce_Sales[[#This Row],[Delivery_Time_Days]]&gt;7,"Delay",IF(Ecommerce_Sales[[#This Row],[Delivery_Time_Days]] = 0,"No delivery",IF(Ecommerce_Sales[[#This Row],[Delivery_Time_Days]]&lt;=7,"On-time")))</f>
        <v>On-time</v>
      </c>
      <c r="V4645" s="7">
        <f>Ecommerce_Sales[[#This Row],[Profit]]/Ecommerce_Sales[[#This Row],[Total_Price]]</f>
        <v>0.29995502923099987</v>
      </c>
      <c r="W4645" s="3">
        <v>2001</v>
      </c>
      <c r="X4645" s="3"/>
    </row>
    <row r="4646" spans="1:24" x14ac:dyDescent="0.25">
      <c r="A4646" s="1" t="s">
        <v>11246</v>
      </c>
      <c r="B4646" s="1" t="s">
        <v>1049</v>
      </c>
      <c r="C4646" s="1" t="s">
        <v>1050</v>
      </c>
      <c r="D4646" s="1" t="s">
        <v>6808</v>
      </c>
      <c r="E4646" s="1" t="s">
        <v>1981</v>
      </c>
      <c r="F4646" s="2">
        <v>45452</v>
      </c>
      <c r="G4646" s="2">
        <v>45419</v>
      </c>
      <c r="H4646" s="2" t="str">
        <f>TEXT(Ecommerce_Sales[[#This Row],[Order_Date]],"mmmm")</f>
        <v>May</v>
      </c>
      <c r="I4646" s="2" t="str">
        <f>TEXT(Ecommerce_Sales[[#This Row],[Order_Date]],"yyyy")</f>
        <v>2024</v>
      </c>
      <c r="J4646" s="2" t="str">
        <f>TEXT(Ecommerce_Sales[[#This Row],[Order_Date]],"mmmm")</f>
        <v>May</v>
      </c>
      <c r="K4646" s="1" t="s">
        <v>1992</v>
      </c>
      <c r="L4646" s="1" t="s">
        <v>2434</v>
      </c>
      <c r="M4646" s="1" t="s">
        <v>2043</v>
      </c>
      <c r="N4646" s="1" t="s">
        <v>1989</v>
      </c>
      <c r="O4646" s="3">
        <v>814</v>
      </c>
      <c r="P4646">
        <v>2</v>
      </c>
      <c r="Q4646" s="3">
        <v>1627</v>
      </c>
      <c r="R4646" s="1" t="s">
        <v>1958</v>
      </c>
      <c r="S4646" s="3">
        <v>188</v>
      </c>
      <c r="U4646" t="str">
        <f>IF(Ecommerce_Sales[[#This Row],[Delivery_Time_Days]]&gt;7,"Delay",IF(Ecommerce_Sales[[#This Row],[Delivery_Time_Days]] = 0,"No delivery",IF(Ecommerce_Sales[[#This Row],[Delivery_Time_Days]]&lt;=7,"On-time")))</f>
        <v>No delivery</v>
      </c>
      <c r="V4646" s="7">
        <f>Ecommerce_Sales[[#This Row],[Profit]]/Ecommerce_Sales[[#This Row],[Total_Price]]</f>
        <v>0.25015365703749232</v>
      </c>
      <c r="W4646" s="3">
        <v>407</v>
      </c>
      <c r="X4646" s="3"/>
    </row>
    <row r="4647" spans="1:24" x14ac:dyDescent="0.25">
      <c r="A4647" s="1" t="s">
        <v>11247</v>
      </c>
      <c r="B4647" s="1" t="s">
        <v>413</v>
      </c>
      <c r="C4647" s="1" t="s">
        <v>414</v>
      </c>
      <c r="D4647" s="1" t="s">
        <v>3042</v>
      </c>
      <c r="E4647" s="1" t="s">
        <v>1954</v>
      </c>
      <c r="F4647" s="2">
        <v>45135</v>
      </c>
      <c r="G4647" s="2">
        <v>45224</v>
      </c>
      <c r="H4647" s="2" t="str">
        <f>TEXT(Ecommerce_Sales[[#This Row],[Order_Date]],"mmmm")</f>
        <v>October</v>
      </c>
      <c r="I4647" s="2" t="str">
        <f>TEXT(Ecommerce_Sales[[#This Row],[Order_Date]],"yyyy")</f>
        <v>2023</v>
      </c>
      <c r="J4647" s="2" t="str">
        <f>TEXT(Ecommerce_Sales[[#This Row],[Order_Date]],"mmmm")</f>
        <v>October</v>
      </c>
      <c r="K4647" s="1" t="s">
        <v>1947</v>
      </c>
      <c r="L4647" s="1" t="s">
        <v>11248</v>
      </c>
      <c r="M4647" s="1" t="s">
        <v>1963</v>
      </c>
      <c r="N4647" s="1" t="s">
        <v>1957</v>
      </c>
      <c r="O4647" s="3">
        <v>1125</v>
      </c>
      <c r="P4647">
        <v>3</v>
      </c>
      <c r="Q4647" s="3">
        <v>3375</v>
      </c>
      <c r="R4647" s="1" t="s">
        <v>1958</v>
      </c>
      <c r="S4647" s="3">
        <v>254</v>
      </c>
      <c r="T4647">
        <v>10</v>
      </c>
      <c r="U4647" t="str">
        <f>IF(Ecommerce_Sales[[#This Row],[Delivery_Time_Days]]&gt;7,"Delay",IF(Ecommerce_Sales[[#This Row],[Delivery_Time_Days]] = 0,"No delivery",IF(Ecommerce_Sales[[#This Row],[Delivery_Time_Days]]&lt;=7,"On-time")))</f>
        <v>Delay</v>
      </c>
      <c r="V4647" s="7">
        <f>Ecommerce_Sales[[#This Row],[Profit]]/Ecommerce_Sales[[#This Row],[Total_Price]]</f>
        <v>0.14992592592592593</v>
      </c>
      <c r="W4647" s="3">
        <v>506</v>
      </c>
      <c r="X4647" s="3"/>
    </row>
    <row r="4648" spans="1:24" x14ac:dyDescent="0.25">
      <c r="A4648" s="1" t="s">
        <v>11249</v>
      </c>
      <c r="B4648" s="1" t="s">
        <v>928</v>
      </c>
      <c r="C4648" s="1" t="s">
        <v>929</v>
      </c>
      <c r="D4648" s="1" t="s">
        <v>2694</v>
      </c>
      <c r="E4648" s="1" t="s">
        <v>1966</v>
      </c>
      <c r="F4648" s="2">
        <v>45535</v>
      </c>
      <c r="G4648" s="2">
        <v>44949</v>
      </c>
      <c r="H4648" s="2" t="str">
        <f>TEXT(Ecommerce_Sales[[#This Row],[Order_Date]],"mmmm")</f>
        <v>January</v>
      </c>
      <c r="I4648" s="2" t="str">
        <f>TEXT(Ecommerce_Sales[[#This Row],[Order_Date]],"yyyy")</f>
        <v>2023</v>
      </c>
      <c r="J4648" s="2" t="str">
        <f>TEXT(Ecommerce_Sales[[#This Row],[Order_Date]],"mmmm")</f>
        <v>January</v>
      </c>
      <c r="K4648" s="1" t="s">
        <v>1992</v>
      </c>
      <c r="L4648" s="1" t="s">
        <v>7372</v>
      </c>
      <c r="M4648" s="1" t="s">
        <v>1972</v>
      </c>
      <c r="N4648" s="1" t="s">
        <v>1973</v>
      </c>
      <c r="O4648" s="3">
        <v>577</v>
      </c>
      <c r="P4648">
        <v>2</v>
      </c>
      <c r="Q4648" s="3">
        <v>1154</v>
      </c>
      <c r="R4648" s="1" t="s">
        <v>1958</v>
      </c>
      <c r="S4648" s="3">
        <v>142</v>
      </c>
      <c r="U4648" t="str">
        <f>IF(Ecommerce_Sales[[#This Row],[Delivery_Time_Days]]&gt;7,"Delay",IF(Ecommerce_Sales[[#This Row],[Delivery_Time_Days]] = 0,"No delivery",IF(Ecommerce_Sales[[#This Row],[Delivery_Time_Days]]&lt;=7,"On-time")))</f>
        <v>No delivery</v>
      </c>
      <c r="V4648" s="7">
        <f>Ecommerce_Sales[[#This Row],[Profit]]/Ecommerce_Sales[[#This Row],[Total_Price]]</f>
        <v>0.29982668977469673</v>
      </c>
      <c r="W4648" s="3">
        <v>346</v>
      </c>
      <c r="X4648" s="3"/>
    </row>
    <row r="4649" spans="1:24" x14ac:dyDescent="0.25">
      <c r="A4649" s="1" t="s">
        <v>11250</v>
      </c>
      <c r="B4649" s="1" t="s">
        <v>16</v>
      </c>
      <c r="C4649" s="1" t="s">
        <v>17</v>
      </c>
      <c r="D4649" s="1" t="s">
        <v>4218</v>
      </c>
      <c r="E4649" s="1" t="s">
        <v>1946</v>
      </c>
      <c r="F4649" s="2">
        <v>45163</v>
      </c>
      <c r="G4649" s="2">
        <v>45110</v>
      </c>
      <c r="H4649" s="2" t="str">
        <f>TEXT(Ecommerce_Sales[[#This Row],[Order_Date]],"mmmm")</f>
        <v>July</v>
      </c>
      <c r="I4649" s="2" t="str">
        <f>TEXT(Ecommerce_Sales[[#This Row],[Order_Date]],"yyyy")</f>
        <v>2023</v>
      </c>
      <c r="J4649" s="2" t="str">
        <f>TEXT(Ecommerce_Sales[[#This Row],[Order_Date]],"mmmm")</f>
        <v>July</v>
      </c>
      <c r="K4649" s="1" t="s">
        <v>1947</v>
      </c>
      <c r="L4649" s="1" t="s">
        <v>3151</v>
      </c>
      <c r="M4649" s="1" t="s">
        <v>1988</v>
      </c>
      <c r="N4649" s="1" t="s">
        <v>1989</v>
      </c>
      <c r="O4649" s="3">
        <v>819</v>
      </c>
      <c r="P4649">
        <v>3</v>
      </c>
      <c r="Q4649" s="3">
        <v>2458</v>
      </c>
      <c r="R4649" s="1" t="s">
        <v>1951</v>
      </c>
      <c r="S4649" s="3">
        <v>174</v>
      </c>
      <c r="T4649">
        <v>7</v>
      </c>
      <c r="U4649" t="str">
        <f>IF(Ecommerce_Sales[[#This Row],[Delivery_Time_Days]]&gt;7,"Delay",IF(Ecommerce_Sales[[#This Row],[Delivery_Time_Days]] = 0,"No delivery",IF(Ecommerce_Sales[[#This Row],[Delivery_Time_Days]]&lt;=7,"On-time")))</f>
        <v>On-time</v>
      </c>
      <c r="V4649" s="7">
        <f>Ecommerce_Sales[[#This Row],[Profit]]/Ecommerce_Sales[[#This Row],[Total_Price]]</f>
        <v>0.24979658258746948</v>
      </c>
      <c r="W4649" s="3">
        <v>614</v>
      </c>
      <c r="X4649" s="3"/>
    </row>
    <row r="4650" spans="1:24" x14ac:dyDescent="0.25">
      <c r="A4650" s="1" t="s">
        <v>11251</v>
      </c>
      <c r="B4650" s="1" t="s">
        <v>877</v>
      </c>
      <c r="C4650" s="1" t="s">
        <v>878</v>
      </c>
      <c r="D4650" s="1" t="s">
        <v>3013</v>
      </c>
      <c r="E4650" s="1" t="s">
        <v>1946</v>
      </c>
      <c r="F4650" s="2">
        <v>45177</v>
      </c>
      <c r="G4650" s="2">
        <v>45244</v>
      </c>
      <c r="H4650" s="2" t="str">
        <f>TEXT(Ecommerce_Sales[[#This Row],[Order_Date]],"mmmm")</f>
        <v>November</v>
      </c>
      <c r="I4650" s="2" t="str">
        <f>TEXT(Ecommerce_Sales[[#This Row],[Order_Date]],"yyyy")</f>
        <v>2023</v>
      </c>
      <c r="J4650" s="2" t="str">
        <f>TEXT(Ecommerce_Sales[[#This Row],[Order_Date]],"mmmm")</f>
        <v>November</v>
      </c>
      <c r="K4650" s="1" t="s">
        <v>1992</v>
      </c>
      <c r="L4650" s="1" t="s">
        <v>11252</v>
      </c>
      <c r="M4650" s="1" t="s">
        <v>2047</v>
      </c>
      <c r="N4650" s="1" t="s">
        <v>1989</v>
      </c>
      <c r="O4650" s="3">
        <v>1119</v>
      </c>
      <c r="P4650">
        <v>7</v>
      </c>
      <c r="Q4650" s="3">
        <v>7833</v>
      </c>
      <c r="R4650" s="1" t="s">
        <v>1958</v>
      </c>
      <c r="S4650" s="3">
        <v>640</v>
      </c>
      <c r="U4650" t="str">
        <f>IF(Ecommerce_Sales[[#This Row],[Delivery_Time_Days]]&gt;7,"Delay",IF(Ecommerce_Sales[[#This Row],[Delivery_Time_Days]] = 0,"No delivery",IF(Ecommerce_Sales[[#This Row],[Delivery_Time_Days]]&lt;=7,"On-time")))</f>
        <v>No delivery</v>
      </c>
      <c r="V4650" s="7">
        <f>Ecommerce_Sales[[#This Row],[Profit]]/Ecommerce_Sales[[#This Row],[Total_Price]]</f>
        <v>0.24996808374824461</v>
      </c>
      <c r="W4650" s="3">
        <v>1958</v>
      </c>
      <c r="X4650" s="3"/>
    </row>
    <row r="4651" spans="1:24" x14ac:dyDescent="0.25">
      <c r="A4651" s="1" t="s">
        <v>11253</v>
      </c>
      <c r="B4651" s="1" t="s">
        <v>186</v>
      </c>
      <c r="C4651" s="1" t="s">
        <v>187</v>
      </c>
      <c r="D4651" s="1" t="s">
        <v>3214</v>
      </c>
      <c r="E4651" s="1" t="s">
        <v>1961</v>
      </c>
      <c r="F4651" s="2">
        <v>45197</v>
      </c>
      <c r="G4651" s="2">
        <v>45184</v>
      </c>
      <c r="H4651" s="2" t="str">
        <f>TEXT(Ecommerce_Sales[[#This Row],[Order_Date]],"mmmm")</f>
        <v>September</v>
      </c>
      <c r="I4651" s="2" t="str">
        <f>TEXT(Ecommerce_Sales[[#This Row],[Order_Date]],"yyyy")</f>
        <v>2023</v>
      </c>
      <c r="J4651" s="2" t="str">
        <f>TEXT(Ecommerce_Sales[[#This Row],[Order_Date]],"mmmm")</f>
        <v>September</v>
      </c>
      <c r="K4651" s="1" t="s">
        <v>1947</v>
      </c>
      <c r="L4651" s="1" t="s">
        <v>4911</v>
      </c>
      <c r="M4651" s="1" t="s">
        <v>2007</v>
      </c>
      <c r="N4651" s="1" t="s">
        <v>1973</v>
      </c>
      <c r="O4651" s="3">
        <v>598</v>
      </c>
      <c r="P4651">
        <v>4</v>
      </c>
      <c r="Q4651" s="3">
        <v>2390</v>
      </c>
      <c r="R4651" s="1" t="s">
        <v>1958</v>
      </c>
      <c r="S4651" s="3">
        <v>327</v>
      </c>
      <c r="T4651">
        <v>7</v>
      </c>
      <c r="U4651" t="str">
        <f>IF(Ecommerce_Sales[[#This Row],[Delivery_Time_Days]]&gt;7,"Delay",IF(Ecommerce_Sales[[#This Row],[Delivery_Time_Days]] = 0,"No delivery",IF(Ecommerce_Sales[[#This Row],[Delivery_Time_Days]]&lt;=7,"On-time")))</f>
        <v>On-time</v>
      </c>
      <c r="V4651" s="7">
        <f>Ecommerce_Sales[[#This Row],[Profit]]/Ecommerce_Sales[[#This Row],[Total_Price]]</f>
        <v>0.3</v>
      </c>
      <c r="W4651" s="3">
        <v>717</v>
      </c>
      <c r="X4651" s="3"/>
    </row>
    <row r="4652" spans="1:24" x14ac:dyDescent="0.25">
      <c r="A4652" s="1" t="s">
        <v>11254</v>
      </c>
      <c r="B4652" s="1" t="s">
        <v>1381</v>
      </c>
      <c r="C4652" s="1" t="s">
        <v>1382</v>
      </c>
      <c r="D4652" s="1" t="s">
        <v>6915</v>
      </c>
      <c r="E4652" s="1" t="s">
        <v>1966</v>
      </c>
      <c r="F4652" s="2">
        <v>44980</v>
      </c>
      <c r="G4652" s="2">
        <v>45512</v>
      </c>
      <c r="H4652" s="2" t="str">
        <f>TEXT(Ecommerce_Sales[[#This Row],[Order_Date]],"mmmm")</f>
        <v>August</v>
      </c>
      <c r="I4652" s="2" t="str">
        <f>TEXT(Ecommerce_Sales[[#This Row],[Order_Date]],"yyyy")</f>
        <v>2024</v>
      </c>
      <c r="J4652" s="2" t="str">
        <f>TEXT(Ecommerce_Sales[[#This Row],[Order_Date]],"mmmm")</f>
        <v>August</v>
      </c>
      <c r="K4652" s="1" t="s">
        <v>1947</v>
      </c>
      <c r="L4652" s="1" t="s">
        <v>4009</v>
      </c>
      <c r="M4652" s="1" t="s">
        <v>1949</v>
      </c>
      <c r="N4652" s="1" t="s">
        <v>1950</v>
      </c>
      <c r="O4652" s="3">
        <v>1121</v>
      </c>
      <c r="P4652">
        <v>3</v>
      </c>
      <c r="Q4652" s="3">
        <v>3364</v>
      </c>
      <c r="R4652" s="1" t="s">
        <v>2012</v>
      </c>
      <c r="S4652" s="3">
        <v>180</v>
      </c>
      <c r="T4652">
        <v>6</v>
      </c>
      <c r="U4652" t="str">
        <f>IF(Ecommerce_Sales[[#This Row],[Delivery_Time_Days]]&gt;7,"Delay",IF(Ecommerce_Sales[[#This Row],[Delivery_Time_Days]] = 0,"No delivery",IF(Ecommerce_Sales[[#This Row],[Delivery_Time_Days]]&lt;=7,"On-time")))</f>
        <v>On-time</v>
      </c>
      <c r="V4652" s="7">
        <f>Ecommerce_Sales[[#This Row],[Profit]]/Ecommerce_Sales[[#This Row],[Total_Price]]</f>
        <v>0.3998216409036861</v>
      </c>
      <c r="W4652" s="3">
        <v>1345</v>
      </c>
      <c r="X4652" s="3"/>
    </row>
    <row r="4653" spans="1:24" x14ac:dyDescent="0.25">
      <c r="A4653" s="1" t="s">
        <v>11255</v>
      </c>
      <c r="B4653" s="1" t="s">
        <v>350</v>
      </c>
      <c r="C4653" s="1" t="s">
        <v>351</v>
      </c>
      <c r="D4653" s="1" t="s">
        <v>2925</v>
      </c>
      <c r="E4653" s="1" t="s">
        <v>1996</v>
      </c>
      <c r="F4653" s="2">
        <v>45145</v>
      </c>
      <c r="G4653" s="2">
        <v>45645</v>
      </c>
      <c r="H4653" s="2" t="str">
        <f>TEXT(Ecommerce_Sales[[#This Row],[Order_Date]],"mmmm")</f>
        <v>December</v>
      </c>
      <c r="I4653" s="2" t="str">
        <f>TEXT(Ecommerce_Sales[[#This Row],[Order_Date]],"yyyy")</f>
        <v>2024</v>
      </c>
      <c r="J4653" s="2" t="str">
        <f>TEXT(Ecommerce_Sales[[#This Row],[Order_Date]],"mmmm")</f>
        <v>December</v>
      </c>
      <c r="K4653" s="1" t="s">
        <v>1986</v>
      </c>
      <c r="L4653" s="1" t="s">
        <v>6944</v>
      </c>
      <c r="M4653" s="1" t="s">
        <v>1963</v>
      </c>
      <c r="N4653" s="1" t="s">
        <v>1957</v>
      </c>
      <c r="O4653" s="3">
        <v>722</v>
      </c>
      <c r="P4653">
        <v>6</v>
      </c>
      <c r="Q4653" s="3">
        <v>4335</v>
      </c>
      <c r="R4653" s="1" t="s">
        <v>2016</v>
      </c>
      <c r="S4653" s="3">
        <v>637</v>
      </c>
      <c r="U4653" t="str">
        <f>IF(Ecommerce_Sales[[#This Row],[Delivery_Time_Days]]&gt;7,"Delay",IF(Ecommerce_Sales[[#This Row],[Delivery_Time_Days]] = 0,"No delivery",IF(Ecommerce_Sales[[#This Row],[Delivery_Time_Days]]&lt;=7,"On-time")))</f>
        <v>No delivery</v>
      </c>
      <c r="V4653" s="7">
        <f>Ecommerce_Sales[[#This Row],[Profit]]/Ecommerce_Sales[[#This Row],[Total_Price]]</f>
        <v>0.14994232987312572</v>
      </c>
      <c r="W4653" s="3">
        <v>650</v>
      </c>
      <c r="X4653" s="3"/>
    </row>
    <row r="4654" spans="1:24" x14ac:dyDescent="0.25">
      <c r="A4654" s="1" t="s">
        <v>11256</v>
      </c>
      <c r="B4654" s="1" t="s">
        <v>535</v>
      </c>
      <c r="C4654" s="1" t="s">
        <v>536</v>
      </c>
      <c r="D4654" s="1" t="s">
        <v>3707</v>
      </c>
      <c r="E4654" s="1" t="s">
        <v>1981</v>
      </c>
      <c r="F4654" s="2">
        <v>45488</v>
      </c>
      <c r="G4654" s="2">
        <v>45152</v>
      </c>
      <c r="H4654" s="2" t="str">
        <f>TEXT(Ecommerce_Sales[[#This Row],[Order_Date]],"mmmm")</f>
        <v>August</v>
      </c>
      <c r="I4654" s="2" t="str">
        <f>TEXT(Ecommerce_Sales[[#This Row],[Order_Date]],"yyyy")</f>
        <v>2023</v>
      </c>
      <c r="J4654" s="2" t="str">
        <f>TEXT(Ecommerce_Sales[[#This Row],[Order_Date]],"mmmm")</f>
        <v>August</v>
      </c>
      <c r="K4654" s="1" t="s">
        <v>1947</v>
      </c>
      <c r="L4654" s="1" t="s">
        <v>11257</v>
      </c>
      <c r="M4654" s="1" t="s">
        <v>2065</v>
      </c>
      <c r="N4654" s="1" t="s">
        <v>1978</v>
      </c>
      <c r="O4654" s="3">
        <v>1134</v>
      </c>
      <c r="P4654">
        <v>5</v>
      </c>
      <c r="Q4654" s="3">
        <v>5672</v>
      </c>
      <c r="R4654" s="1" t="s">
        <v>2016</v>
      </c>
      <c r="S4654" s="3">
        <v>288</v>
      </c>
      <c r="T4654">
        <v>3</v>
      </c>
      <c r="U4654" t="str">
        <f>IF(Ecommerce_Sales[[#This Row],[Delivery_Time_Days]]&gt;7,"Delay",IF(Ecommerce_Sales[[#This Row],[Delivery_Time_Days]] = 0,"No delivery",IF(Ecommerce_Sales[[#This Row],[Delivery_Time_Days]]&lt;=7,"On-time")))</f>
        <v>On-time</v>
      </c>
      <c r="V4654" s="7">
        <f>Ecommerce_Sales[[#This Row],[Profit]]/Ecommerce_Sales[[#This Row],[Total_Price]]</f>
        <v>0.34996473906911141</v>
      </c>
      <c r="W4654" s="3">
        <v>1985</v>
      </c>
      <c r="X4654" s="3"/>
    </row>
    <row r="4655" spans="1:24" x14ac:dyDescent="0.25">
      <c r="A4655" s="1" t="s">
        <v>11258</v>
      </c>
      <c r="B4655" s="1" t="s">
        <v>340</v>
      </c>
      <c r="C4655" s="1" t="s">
        <v>341</v>
      </c>
      <c r="D4655" s="1" t="s">
        <v>8755</v>
      </c>
      <c r="E4655" s="1" t="s">
        <v>1946</v>
      </c>
      <c r="F4655" s="2">
        <v>44985</v>
      </c>
      <c r="G4655" s="2">
        <v>45324</v>
      </c>
      <c r="H4655" s="2" t="str">
        <f>TEXT(Ecommerce_Sales[[#This Row],[Order_Date]],"mmmm")</f>
        <v>February</v>
      </c>
      <c r="I4655" s="2" t="str">
        <f>TEXT(Ecommerce_Sales[[#This Row],[Order_Date]],"yyyy")</f>
        <v>2024</v>
      </c>
      <c r="J4655" s="2" t="str">
        <f>TEXT(Ecommerce_Sales[[#This Row],[Order_Date]],"mmmm")</f>
        <v>February</v>
      </c>
      <c r="K4655" s="1" t="s">
        <v>1986</v>
      </c>
      <c r="L4655" s="1" t="s">
        <v>11259</v>
      </c>
      <c r="M4655" s="1" t="s">
        <v>1977</v>
      </c>
      <c r="N4655" s="1" t="s">
        <v>1978</v>
      </c>
      <c r="O4655" s="3">
        <v>718</v>
      </c>
      <c r="P4655">
        <v>2</v>
      </c>
      <c r="Q4655" s="3">
        <v>1436</v>
      </c>
      <c r="R4655" s="1" t="s">
        <v>2012</v>
      </c>
      <c r="S4655" s="3">
        <v>197</v>
      </c>
      <c r="U4655" t="str">
        <f>IF(Ecommerce_Sales[[#This Row],[Delivery_Time_Days]]&gt;7,"Delay",IF(Ecommerce_Sales[[#This Row],[Delivery_Time_Days]] = 0,"No delivery",IF(Ecommerce_Sales[[#This Row],[Delivery_Time_Days]]&lt;=7,"On-time")))</f>
        <v>No delivery</v>
      </c>
      <c r="V4655" s="7">
        <f>Ecommerce_Sales[[#This Row],[Profit]]/Ecommerce_Sales[[#This Row],[Total_Price]]</f>
        <v>0.35027855153203341</v>
      </c>
      <c r="W4655" s="3">
        <v>503</v>
      </c>
      <c r="X4655" s="3"/>
    </row>
    <row r="4656" spans="1:24" x14ac:dyDescent="0.25">
      <c r="A4656" s="1" t="s">
        <v>11260</v>
      </c>
      <c r="B4656" s="1" t="s">
        <v>1857</v>
      </c>
      <c r="C4656" s="1" t="s">
        <v>1858</v>
      </c>
      <c r="D4656" s="1" t="s">
        <v>6093</v>
      </c>
      <c r="E4656" s="1" t="s">
        <v>1981</v>
      </c>
      <c r="F4656" s="2">
        <v>45144</v>
      </c>
      <c r="G4656" s="2">
        <v>45425</v>
      </c>
      <c r="H4656" s="2" t="str">
        <f>TEXT(Ecommerce_Sales[[#This Row],[Order_Date]],"mmmm")</f>
        <v>May</v>
      </c>
      <c r="I4656" s="2" t="str">
        <f>TEXT(Ecommerce_Sales[[#This Row],[Order_Date]],"yyyy")</f>
        <v>2024</v>
      </c>
      <c r="J4656" s="2" t="str">
        <f>TEXT(Ecommerce_Sales[[#This Row],[Order_Date]],"mmmm")</f>
        <v>May</v>
      </c>
      <c r="K4656" s="1" t="s">
        <v>1947</v>
      </c>
      <c r="L4656" s="1" t="s">
        <v>11261</v>
      </c>
      <c r="M4656" s="1" t="s">
        <v>2079</v>
      </c>
      <c r="N4656" s="1" t="s">
        <v>1973</v>
      </c>
      <c r="O4656" s="3">
        <v>460</v>
      </c>
      <c r="P4656">
        <v>4</v>
      </c>
      <c r="Q4656" s="3">
        <v>1841</v>
      </c>
      <c r="R4656" s="1" t="s">
        <v>1951</v>
      </c>
      <c r="S4656" s="3">
        <v>129</v>
      </c>
      <c r="T4656">
        <v>2</v>
      </c>
      <c r="U4656" t="str">
        <f>IF(Ecommerce_Sales[[#This Row],[Delivery_Time_Days]]&gt;7,"Delay",IF(Ecommerce_Sales[[#This Row],[Delivery_Time_Days]] = 0,"No delivery",IF(Ecommerce_Sales[[#This Row],[Delivery_Time_Days]]&lt;=7,"On-time")))</f>
        <v>On-time</v>
      </c>
      <c r="V4656" s="7">
        <f>Ecommerce_Sales[[#This Row],[Profit]]/Ecommerce_Sales[[#This Row],[Total_Price]]</f>
        <v>0.2998370450841934</v>
      </c>
      <c r="W4656" s="3">
        <v>552</v>
      </c>
      <c r="X4656" s="3"/>
    </row>
    <row r="4657" spans="1:24" x14ac:dyDescent="0.25">
      <c r="A4657" s="1" t="s">
        <v>11262</v>
      </c>
      <c r="B4657" s="1" t="s">
        <v>282</v>
      </c>
      <c r="C4657" s="1" t="s">
        <v>283</v>
      </c>
      <c r="D4657" s="1" t="s">
        <v>5067</v>
      </c>
      <c r="E4657" s="1" t="s">
        <v>1966</v>
      </c>
      <c r="F4657" s="2">
        <v>45528</v>
      </c>
      <c r="G4657" s="2">
        <v>45655</v>
      </c>
      <c r="H4657" s="2" t="str">
        <f>TEXT(Ecommerce_Sales[[#This Row],[Order_Date]],"mmmm")</f>
        <v>December</v>
      </c>
      <c r="I4657" s="2" t="str">
        <f>TEXT(Ecommerce_Sales[[#This Row],[Order_Date]],"yyyy")</f>
        <v>2024</v>
      </c>
      <c r="J4657" s="2" t="str">
        <f>TEXT(Ecommerce_Sales[[#This Row],[Order_Date]],"mmmm")</f>
        <v>December</v>
      </c>
      <c r="K4657" s="1" t="s">
        <v>1947</v>
      </c>
      <c r="L4657" s="1" t="s">
        <v>11263</v>
      </c>
      <c r="M4657" s="1" t="s">
        <v>1983</v>
      </c>
      <c r="N4657" s="1" t="s">
        <v>1950</v>
      </c>
      <c r="O4657" s="3">
        <v>774</v>
      </c>
      <c r="P4657">
        <v>2</v>
      </c>
      <c r="Q4657" s="3">
        <v>1548</v>
      </c>
      <c r="R4657" s="1" t="s">
        <v>1958</v>
      </c>
      <c r="S4657" s="3">
        <v>160</v>
      </c>
      <c r="T4657">
        <v>8</v>
      </c>
      <c r="U4657" t="str">
        <f>IF(Ecommerce_Sales[[#This Row],[Delivery_Time_Days]]&gt;7,"Delay",IF(Ecommerce_Sales[[#This Row],[Delivery_Time_Days]] = 0,"No delivery",IF(Ecommerce_Sales[[#This Row],[Delivery_Time_Days]]&lt;=7,"On-time")))</f>
        <v>Delay</v>
      </c>
      <c r="V4657" s="7">
        <f>Ecommerce_Sales[[#This Row],[Profit]]/Ecommerce_Sales[[#This Row],[Total_Price]]</f>
        <v>0.39987080103359174</v>
      </c>
      <c r="W4657" s="3">
        <v>619</v>
      </c>
      <c r="X4657" s="3"/>
    </row>
    <row r="4658" spans="1:24" x14ac:dyDescent="0.25">
      <c r="A4658" s="1" t="s">
        <v>11264</v>
      </c>
      <c r="B4658" s="1" t="s">
        <v>1007</v>
      </c>
      <c r="C4658" s="1" t="s">
        <v>1008</v>
      </c>
      <c r="D4658" s="1" t="s">
        <v>5399</v>
      </c>
      <c r="E4658" s="1" t="s">
        <v>1961</v>
      </c>
      <c r="F4658" s="2">
        <v>45298</v>
      </c>
      <c r="G4658" s="2">
        <v>45529</v>
      </c>
      <c r="H4658" s="2" t="str">
        <f>TEXT(Ecommerce_Sales[[#This Row],[Order_Date]],"mmmm")</f>
        <v>August</v>
      </c>
      <c r="I4658" s="2" t="str">
        <f>TEXT(Ecommerce_Sales[[#This Row],[Order_Date]],"yyyy")</f>
        <v>2024</v>
      </c>
      <c r="J4658" s="2" t="str">
        <f>TEXT(Ecommerce_Sales[[#This Row],[Order_Date]],"mmmm")</f>
        <v>August</v>
      </c>
      <c r="K4658" s="1" t="s">
        <v>1992</v>
      </c>
      <c r="L4658" s="1" t="s">
        <v>5017</v>
      </c>
      <c r="M4658" s="1" t="s">
        <v>2007</v>
      </c>
      <c r="N4658" s="1" t="s">
        <v>1973</v>
      </c>
      <c r="O4658" s="3">
        <v>383</v>
      </c>
      <c r="P4658">
        <v>5</v>
      </c>
      <c r="Q4658" s="3">
        <v>1915</v>
      </c>
      <c r="R4658" s="1" t="s">
        <v>1958</v>
      </c>
      <c r="S4658" s="3">
        <v>96</v>
      </c>
      <c r="U4658" t="str">
        <f>IF(Ecommerce_Sales[[#This Row],[Delivery_Time_Days]]&gt;7,"Delay",IF(Ecommerce_Sales[[#This Row],[Delivery_Time_Days]] = 0,"No delivery",IF(Ecommerce_Sales[[#This Row],[Delivery_Time_Days]]&lt;=7,"On-time")))</f>
        <v>No delivery</v>
      </c>
      <c r="V4658" s="7">
        <f>Ecommerce_Sales[[#This Row],[Profit]]/Ecommerce_Sales[[#This Row],[Total_Price]]</f>
        <v>0.29973890339425585</v>
      </c>
      <c r="W4658" s="3">
        <v>574</v>
      </c>
      <c r="X4658" s="3"/>
    </row>
    <row r="4659" spans="1:24" x14ac:dyDescent="0.25">
      <c r="A4659" s="1" t="s">
        <v>11265</v>
      </c>
      <c r="B4659" s="1" t="s">
        <v>1500</v>
      </c>
      <c r="C4659" s="1" t="s">
        <v>1501</v>
      </c>
      <c r="D4659" s="1" t="s">
        <v>7772</v>
      </c>
      <c r="E4659" s="1" t="s">
        <v>1996</v>
      </c>
      <c r="F4659" s="2">
        <v>45118</v>
      </c>
      <c r="G4659" s="2">
        <v>45358</v>
      </c>
      <c r="H4659" s="2" t="str">
        <f>TEXT(Ecommerce_Sales[[#This Row],[Order_Date]],"mmmm")</f>
        <v>March</v>
      </c>
      <c r="I4659" s="2" t="str">
        <f>TEXT(Ecommerce_Sales[[#This Row],[Order_Date]],"yyyy")</f>
        <v>2024</v>
      </c>
      <c r="J4659" s="2" t="str">
        <f>TEXT(Ecommerce_Sales[[#This Row],[Order_Date]],"mmmm")</f>
        <v>March</v>
      </c>
      <c r="K4659" s="1" t="s">
        <v>1947</v>
      </c>
      <c r="L4659" s="1" t="s">
        <v>10373</v>
      </c>
      <c r="M4659" s="1" t="s">
        <v>1956</v>
      </c>
      <c r="N4659" s="1" t="s">
        <v>1957</v>
      </c>
      <c r="O4659" s="3">
        <v>932</v>
      </c>
      <c r="P4659">
        <v>5</v>
      </c>
      <c r="Q4659" s="3">
        <v>4662</v>
      </c>
      <c r="R4659" s="1" t="s">
        <v>1951</v>
      </c>
      <c r="S4659" s="3">
        <v>236</v>
      </c>
      <c r="T4659">
        <v>10</v>
      </c>
      <c r="U4659" t="str">
        <f>IF(Ecommerce_Sales[[#This Row],[Delivery_Time_Days]]&gt;7,"Delay",IF(Ecommerce_Sales[[#This Row],[Delivery_Time_Days]] = 0,"No delivery",IF(Ecommerce_Sales[[#This Row],[Delivery_Time_Days]]&lt;=7,"On-time")))</f>
        <v>Delay</v>
      </c>
      <c r="V4659" s="7">
        <f>Ecommerce_Sales[[#This Row],[Profit]]/Ecommerce_Sales[[#This Row],[Total_Price]]</f>
        <v>0.14993564993564992</v>
      </c>
      <c r="W4659" s="3">
        <v>699</v>
      </c>
      <c r="X4659" s="3"/>
    </row>
    <row r="4660" spans="1:24" x14ac:dyDescent="0.25">
      <c r="A4660" s="1" t="s">
        <v>11266</v>
      </c>
      <c r="B4660" s="1" t="s">
        <v>1203</v>
      </c>
      <c r="C4660" s="1" t="s">
        <v>1204</v>
      </c>
      <c r="D4660" s="1" t="s">
        <v>4004</v>
      </c>
      <c r="E4660" s="1" t="s">
        <v>1981</v>
      </c>
      <c r="F4660" s="2">
        <v>45606</v>
      </c>
      <c r="G4660" s="2">
        <v>44979</v>
      </c>
      <c r="H4660" s="2" t="str">
        <f>TEXT(Ecommerce_Sales[[#This Row],[Order_Date]],"mmmm")</f>
        <v>February</v>
      </c>
      <c r="I4660" s="2" t="str">
        <f>TEXT(Ecommerce_Sales[[#This Row],[Order_Date]],"yyyy")</f>
        <v>2023</v>
      </c>
      <c r="J4660" s="2" t="str">
        <f>TEXT(Ecommerce_Sales[[#This Row],[Order_Date]],"mmmm")</f>
        <v>February</v>
      </c>
      <c r="K4660" s="1" t="s">
        <v>1947</v>
      </c>
      <c r="L4660" s="1" t="s">
        <v>11267</v>
      </c>
      <c r="M4660" s="1" t="s">
        <v>2007</v>
      </c>
      <c r="N4660" s="1" t="s">
        <v>1973</v>
      </c>
      <c r="O4660" s="3">
        <v>537</v>
      </c>
      <c r="P4660">
        <v>2</v>
      </c>
      <c r="Q4660" s="3">
        <v>1075</v>
      </c>
      <c r="R4660" s="1" t="s">
        <v>1958</v>
      </c>
      <c r="S4660" s="3">
        <v>131</v>
      </c>
      <c r="T4660">
        <v>7</v>
      </c>
      <c r="U4660" t="str">
        <f>IF(Ecommerce_Sales[[#This Row],[Delivery_Time_Days]]&gt;7,"Delay",IF(Ecommerce_Sales[[#This Row],[Delivery_Time_Days]] = 0,"No delivery",IF(Ecommerce_Sales[[#This Row],[Delivery_Time_Days]]&lt;=7,"On-time")))</f>
        <v>On-time</v>
      </c>
      <c r="V4660" s="7">
        <f>Ecommerce_Sales[[#This Row],[Profit]]/Ecommerce_Sales[[#This Row],[Total_Price]]</f>
        <v>0.29953488372093023</v>
      </c>
      <c r="W4660" s="3">
        <v>322</v>
      </c>
      <c r="X4660" s="3"/>
    </row>
    <row r="4661" spans="1:24" x14ac:dyDescent="0.25">
      <c r="A4661" s="1" t="s">
        <v>11268</v>
      </c>
      <c r="B4661" s="1" t="s">
        <v>264</v>
      </c>
      <c r="C4661" s="1" t="s">
        <v>265</v>
      </c>
      <c r="D4661" s="1" t="s">
        <v>2335</v>
      </c>
      <c r="E4661" s="1" t="s">
        <v>1946</v>
      </c>
      <c r="F4661" s="2">
        <v>44945</v>
      </c>
      <c r="G4661" s="2">
        <v>45436</v>
      </c>
      <c r="H4661" s="2" t="str">
        <f>TEXT(Ecommerce_Sales[[#This Row],[Order_Date]],"mmmm")</f>
        <v>May</v>
      </c>
      <c r="I4661" s="2" t="str">
        <f>TEXT(Ecommerce_Sales[[#This Row],[Order_Date]],"yyyy")</f>
        <v>2024</v>
      </c>
      <c r="J4661" s="2" t="str">
        <f>TEXT(Ecommerce_Sales[[#This Row],[Order_Date]],"mmmm")</f>
        <v>May</v>
      </c>
      <c r="K4661" s="1" t="s">
        <v>1947</v>
      </c>
      <c r="L4661" s="1" t="s">
        <v>11269</v>
      </c>
      <c r="M4661" s="1" t="s">
        <v>2247</v>
      </c>
      <c r="N4661" s="1" t="s">
        <v>1957</v>
      </c>
      <c r="O4661" s="3">
        <v>1089</v>
      </c>
      <c r="P4661">
        <v>5</v>
      </c>
      <c r="Q4661" s="3">
        <v>5445</v>
      </c>
      <c r="R4661" s="1" t="s">
        <v>1958</v>
      </c>
      <c r="S4661" s="3">
        <v>595</v>
      </c>
      <c r="T4661">
        <v>2</v>
      </c>
      <c r="U4661" t="str">
        <f>IF(Ecommerce_Sales[[#This Row],[Delivery_Time_Days]]&gt;7,"Delay",IF(Ecommerce_Sales[[#This Row],[Delivery_Time_Days]] = 0,"No delivery",IF(Ecommerce_Sales[[#This Row],[Delivery_Time_Days]]&lt;=7,"On-time")))</f>
        <v>On-time</v>
      </c>
      <c r="V4661" s="7">
        <f>Ecommerce_Sales[[#This Row],[Profit]]/Ecommerce_Sales[[#This Row],[Total_Price]]</f>
        <v>0.15004591368227732</v>
      </c>
      <c r="W4661" s="3">
        <v>817</v>
      </c>
      <c r="X4661" s="3"/>
    </row>
    <row r="4662" spans="1:24" x14ac:dyDescent="0.25">
      <c r="A4662" s="1" t="s">
        <v>11270</v>
      </c>
      <c r="B4662" s="1" t="s">
        <v>368</v>
      </c>
      <c r="C4662" s="1" t="s">
        <v>369</v>
      </c>
      <c r="D4662" s="1" t="s">
        <v>5973</v>
      </c>
      <c r="E4662" s="1" t="s">
        <v>1961</v>
      </c>
      <c r="F4662" s="2">
        <v>45279</v>
      </c>
      <c r="G4662" s="2">
        <v>45154</v>
      </c>
      <c r="H4662" s="2" t="str">
        <f>TEXT(Ecommerce_Sales[[#This Row],[Order_Date]],"mmmm")</f>
        <v>August</v>
      </c>
      <c r="I4662" s="2" t="str">
        <f>TEXT(Ecommerce_Sales[[#This Row],[Order_Date]],"yyyy")</f>
        <v>2023</v>
      </c>
      <c r="J4662" s="2" t="str">
        <f>TEXT(Ecommerce_Sales[[#This Row],[Order_Date]],"mmmm")</f>
        <v>August</v>
      </c>
      <c r="K4662" s="1" t="s">
        <v>1947</v>
      </c>
      <c r="L4662" s="1" t="s">
        <v>11271</v>
      </c>
      <c r="M4662" s="1" t="s">
        <v>2072</v>
      </c>
      <c r="N4662" s="1" t="s">
        <v>1950</v>
      </c>
      <c r="O4662" s="3">
        <v>630</v>
      </c>
      <c r="P4662">
        <v>1</v>
      </c>
      <c r="Q4662" s="3">
        <v>630</v>
      </c>
      <c r="R4662" s="1" t="s">
        <v>1951</v>
      </c>
      <c r="S4662" s="3">
        <v>53</v>
      </c>
      <c r="T4662">
        <v>5</v>
      </c>
      <c r="U4662" t="str">
        <f>IF(Ecommerce_Sales[[#This Row],[Delivery_Time_Days]]&gt;7,"Delay",IF(Ecommerce_Sales[[#This Row],[Delivery_Time_Days]] = 0,"No delivery",IF(Ecommerce_Sales[[#This Row],[Delivery_Time_Days]]&lt;=7,"On-time")))</f>
        <v>On-time</v>
      </c>
      <c r="V4662" s="7">
        <f>Ecommerce_Sales[[#This Row],[Profit]]/Ecommerce_Sales[[#This Row],[Total_Price]]</f>
        <v>0.4</v>
      </c>
      <c r="W4662" s="3">
        <v>252</v>
      </c>
      <c r="X4662" s="3"/>
    </row>
    <row r="4663" spans="1:24" x14ac:dyDescent="0.25">
      <c r="A4663" s="1" t="s">
        <v>11272</v>
      </c>
      <c r="B4663" s="1" t="s">
        <v>493</v>
      </c>
      <c r="C4663" s="1" t="s">
        <v>494</v>
      </c>
      <c r="D4663" s="1" t="s">
        <v>1975</v>
      </c>
      <c r="E4663" s="1" t="s">
        <v>1966</v>
      </c>
      <c r="F4663" s="2">
        <v>45446</v>
      </c>
      <c r="G4663" s="2">
        <v>45591</v>
      </c>
      <c r="H4663" s="2" t="str">
        <f>TEXT(Ecommerce_Sales[[#This Row],[Order_Date]],"mmmm")</f>
        <v>October</v>
      </c>
      <c r="I4663" s="2" t="str">
        <f>TEXT(Ecommerce_Sales[[#This Row],[Order_Date]],"yyyy")</f>
        <v>2024</v>
      </c>
      <c r="J4663" s="2" t="str">
        <f>TEXT(Ecommerce_Sales[[#This Row],[Order_Date]],"mmmm")</f>
        <v>October</v>
      </c>
      <c r="K4663" s="1" t="s">
        <v>1947</v>
      </c>
      <c r="L4663" s="1" t="s">
        <v>11273</v>
      </c>
      <c r="M4663" s="1" t="s">
        <v>1949</v>
      </c>
      <c r="N4663" s="1" t="s">
        <v>1950</v>
      </c>
      <c r="O4663" s="3">
        <v>191</v>
      </c>
      <c r="P4663">
        <v>1</v>
      </c>
      <c r="Q4663" s="3">
        <v>191</v>
      </c>
      <c r="R4663" s="1" t="s">
        <v>1958</v>
      </c>
      <c r="S4663" s="3">
        <v>17</v>
      </c>
      <c r="T4663">
        <v>6</v>
      </c>
      <c r="U4663" t="str">
        <f>IF(Ecommerce_Sales[[#This Row],[Delivery_Time_Days]]&gt;7,"Delay",IF(Ecommerce_Sales[[#This Row],[Delivery_Time_Days]] = 0,"No delivery",IF(Ecommerce_Sales[[#This Row],[Delivery_Time_Days]]&lt;=7,"On-time")))</f>
        <v>On-time</v>
      </c>
      <c r="V4663" s="7">
        <f>Ecommerce_Sales[[#This Row],[Profit]]/Ecommerce_Sales[[#This Row],[Total_Price]]</f>
        <v>0.39790575916230364</v>
      </c>
      <c r="W4663" s="3">
        <v>76</v>
      </c>
      <c r="X4663" s="3"/>
    </row>
    <row r="4664" spans="1:24" x14ac:dyDescent="0.25">
      <c r="A4664" s="1" t="s">
        <v>11274</v>
      </c>
      <c r="B4664" s="1" t="s">
        <v>1287</v>
      </c>
      <c r="C4664" s="1" t="s">
        <v>1288</v>
      </c>
      <c r="D4664" s="1" t="s">
        <v>2852</v>
      </c>
      <c r="E4664" s="1" t="s">
        <v>1946</v>
      </c>
      <c r="F4664" s="2">
        <v>45573</v>
      </c>
      <c r="G4664" s="2">
        <v>45213</v>
      </c>
      <c r="H4664" s="2" t="str">
        <f>TEXT(Ecommerce_Sales[[#This Row],[Order_Date]],"mmmm")</f>
        <v>October</v>
      </c>
      <c r="I4664" s="2" t="str">
        <f>TEXT(Ecommerce_Sales[[#This Row],[Order_Date]],"yyyy")</f>
        <v>2023</v>
      </c>
      <c r="J4664" s="2" t="str">
        <f>TEXT(Ecommerce_Sales[[#This Row],[Order_Date]],"mmmm")</f>
        <v>October</v>
      </c>
      <c r="K4664" s="1" t="s">
        <v>1947</v>
      </c>
      <c r="L4664" s="1" t="s">
        <v>11275</v>
      </c>
      <c r="M4664" s="1" t="s">
        <v>2007</v>
      </c>
      <c r="N4664" s="1" t="s">
        <v>1973</v>
      </c>
      <c r="O4664" s="3">
        <v>1131</v>
      </c>
      <c r="P4664">
        <v>6</v>
      </c>
      <c r="Q4664" s="3">
        <v>6784</v>
      </c>
      <c r="R4664" s="1" t="s">
        <v>2008</v>
      </c>
      <c r="S4664" s="3">
        <v>427</v>
      </c>
      <c r="T4664">
        <v>9</v>
      </c>
      <c r="U4664" t="str">
        <f>IF(Ecommerce_Sales[[#This Row],[Delivery_Time_Days]]&gt;7,"Delay",IF(Ecommerce_Sales[[#This Row],[Delivery_Time_Days]] = 0,"No delivery",IF(Ecommerce_Sales[[#This Row],[Delivery_Time_Days]]&lt;=7,"On-time")))</f>
        <v>Delay</v>
      </c>
      <c r="V4664" s="7">
        <f>Ecommerce_Sales[[#This Row],[Profit]]/Ecommerce_Sales[[#This Row],[Total_Price]]</f>
        <v>0.29997051886792453</v>
      </c>
      <c r="W4664" s="3">
        <v>2035</v>
      </c>
      <c r="X4664" s="3"/>
    </row>
    <row r="4665" spans="1:24" x14ac:dyDescent="0.25">
      <c r="A4665" s="1" t="s">
        <v>11276</v>
      </c>
      <c r="B4665" s="1" t="s">
        <v>1771</v>
      </c>
      <c r="C4665" s="1" t="s">
        <v>87</v>
      </c>
      <c r="D4665" s="1" t="s">
        <v>8545</v>
      </c>
      <c r="E4665" s="1" t="s">
        <v>1954</v>
      </c>
      <c r="F4665" s="2">
        <v>45227</v>
      </c>
      <c r="G4665" s="2">
        <v>45330</v>
      </c>
      <c r="H4665" s="2" t="str">
        <f>TEXT(Ecommerce_Sales[[#This Row],[Order_Date]],"mmmm")</f>
        <v>February</v>
      </c>
      <c r="I4665" s="2" t="str">
        <f>TEXT(Ecommerce_Sales[[#This Row],[Order_Date]],"yyyy")</f>
        <v>2024</v>
      </c>
      <c r="J4665" s="2" t="str">
        <f>TEXT(Ecommerce_Sales[[#This Row],[Order_Date]],"mmmm")</f>
        <v>February</v>
      </c>
      <c r="K4665" s="1" t="s">
        <v>1947</v>
      </c>
      <c r="L4665" s="1" t="s">
        <v>8192</v>
      </c>
      <c r="M4665" s="1" t="s">
        <v>2079</v>
      </c>
      <c r="N4665" s="1" t="s">
        <v>1973</v>
      </c>
      <c r="O4665" s="3">
        <v>504</v>
      </c>
      <c r="P4665">
        <v>1</v>
      </c>
      <c r="Q4665" s="3">
        <v>504</v>
      </c>
      <c r="R4665" s="1" t="s">
        <v>1958</v>
      </c>
      <c r="S4665" s="3">
        <v>63</v>
      </c>
      <c r="T4665">
        <v>9</v>
      </c>
      <c r="U4665" t="str">
        <f>IF(Ecommerce_Sales[[#This Row],[Delivery_Time_Days]]&gt;7,"Delay",IF(Ecommerce_Sales[[#This Row],[Delivery_Time_Days]] = 0,"No delivery",IF(Ecommerce_Sales[[#This Row],[Delivery_Time_Days]]&lt;=7,"On-time")))</f>
        <v>Delay</v>
      </c>
      <c r="V4665" s="7">
        <f>Ecommerce_Sales[[#This Row],[Profit]]/Ecommerce_Sales[[#This Row],[Total_Price]]</f>
        <v>0.29960317460317459</v>
      </c>
      <c r="W4665" s="3">
        <v>151</v>
      </c>
      <c r="X4665" s="3"/>
    </row>
    <row r="4666" spans="1:24" x14ac:dyDescent="0.25">
      <c r="A4666" s="1" t="s">
        <v>11277</v>
      </c>
      <c r="B4666" s="1" t="s">
        <v>454</v>
      </c>
      <c r="C4666" s="1" t="s">
        <v>455</v>
      </c>
      <c r="D4666" s="1" t="s">
        <v>6384</v>
      </c>
      <c r="E4666" s="1" t="s">
        <v>1961</v>
      </c>
      <c r="F4666" s="2">
        <v>45592</v>
      </c>
      <c r="G4666" s="2">
        <v>45061</v>
      </c>
      <c r="H4666" s="2" t="str">
        <f>TEXT(Ecommerce_Sales[[#This Row],[Order_Date]],"mmmm")</f>
        <v>May</v>
      </c>
      <c r="I4666" s="2" t="str">
        <f>TEXT(Ecommerce_Sales[[#This Row],[Order_Date]],"yyyy")</f>
        <v>2023</v>
      </c>
      <c r="J4666" s="2" t="str">
        <f>TEXT(Ecommerce_Sales[[#This Row],[Order_Date]],"mmmm")</f>
        <v>May</v>
      </c>
      <c r="K4666" s="1" t="s">
        <v>1947</v>
      </c>
      <c r="L4666" s="1" t="s">
        <v>7051</v>
      </c>
      <c r="M4666" s="1" t="s">
        <v>1972</v>
      </c>
      <c r="N4666" s="1" t="s">
        <v>1973</v>
      </c>
      <c r="O4666" s="3">
        <v>365</v>
      </c>
      <c r="P4666">
        <v>3</v>
      </c>
      <c r="Q4666" s="3">
        <v>1096</v>
      </c>
      <c r="R4666" s="1" t="s">
        <v>1951</v>
      </c>
      <c r="S4666" s="3">
        <v>152</v>
      </c>
      <c r="T4666">
        <v>6</v>
      </c>
      <c r="U4666" t="str">
        <f>IF(Ecommerce_Sales[[#This Row],[Delivery_Time_Days]]&gt;7,"Delay",IF(Ecommerce_Sales[[#This Row],[Delivery_Time_Days]] = 0,"No delivery",IF(Ecommerce_Sales[[#This Row],[Delivery_Time_Days]]&lt;=7,"On-time")))</f>
        <v>On-time</v>
      </c>
      <c r="V4666" s="7">
        <f>Ecommerce_Sales[[#This Row],[Profit]]/Ecommerce_Sales[[#This Row],[Total_Price]]</f>
        <v>0.30018248175182483</v>
      </c>
      <c r="W4666" s="3">
        <v>329</v>
      </c>
      <c r="X4666" s="3"/>
    </row>
    <row r="4667" spans="1:24" x14ac:dyDescent="0.25">
      <c r="A4667" s="1" t="s">
        <v>11278</v>
      </c>
      <c r="B4667" s="1" t="s">
        <v>382</v>
      </c>
      <c r="C4667" s="1" t="s">
        <v>383</v>
      </c>
      <c r="D4667" s="1" t="s">
        <v>1953</v>
      </c>
      <c r="E4667" s="1" t="s">
        <v>1954</v>
      </c>
      <c r="F4667" s="2">
        <v>45642</v>
      </c>
      <c r="G4667" s="2">
        <v>45058</v>
      </c>
      <c r="H4667" s="2" t="str">
        <f>TEXT(Ecommerce_Sales[[#This Row],[Order_Date]],"mmmm")</f>
        <v>May</v>
      </c>
      <c r="I4667" s="2" t="str">
        <f>TEXT(Ecommerce_Sales[[#This Row],[Order_Date]],"yyyy")</f>
        <v>2023</v>
      </c>
      <c r="J4667" s="2" t="str">
        <f>TEXT(Ecommerce_Sales[[#This Row],[Order_Date]],"mmmm")</f>
        <v>May</v>
      </c>
      <c r="K4667" s="1" t="s">
        <v>1947</v>
      </c>
      <c r="L4667" s="1" t="s">
        <v>11279</v>
      </c>
      <c r="M4667" s="1" t="s">
        <v>2026</v>
      </c>
      <c r="N4667" s="1" t="s">
        <v>1978</v>
      </c>
      <c r="O4667" s="3">
        <v>691</v>
      </c>
      <c r="P4667">
        <v>1</v>
      </c>
      <c r="Q4667" s="3">
        <v>691</v>
      </c>
      <c r="R4667" s="1" t="s">
        <v>1951</v>
      </c>
      <c r="S4667" s="3">
        <v>81</v>
      </c>
      <c r="T4667">
        <v>3</v>
      </c>
      <c r="U4667" t="str">
        <f>IF(Ecommerce_Sales[[#This Row],[Delivery_Time_Days]]&gt;7,"Delay",IF(Ecommerce_Sales[[#This Row],[Delivery_Time_Days]] = 0,"No delivery",IF(Ecommerce_Sales[[#This Row],[Delivery_Time_Days]]&lt;=7,"On-time")))</f>
        <v>On-time</v>
      </c>
      <c r="V4667" s="7">
        <f>Ecommerce_Sales[[#This Row],[Profit]]/Ecommerce_Sales[[#This Row],[Total_Price]]</f>
        <v>0.35021707670043417</v>
      </c>
      <c r="W4667" s="3">
        <v>242</v>
      </c>
      <c r="X4667" s="3"/>
    </row>
    <row r="4668" spans="1:24" x14ac:dyDescent="0.25">
      <c r="A4668" s="1" t="s">
        <v>11280</v>
      </c>
      <c r="B4668" s="1" t="s">
        <v>464</v>
      </c>
      <c r="C4668" s="1" t="s">
        <v>814</v>
      </c>
      <c r="D4668" s="1" t="s">
        <v>2439</v>
      </c>
      <c r="E4668" s="1" t="s">
        <v>1961</v>
      </c>
      <c r="F4668" s="2">
        <v>45549</v>
      </c>
      <c r="G4668" s="2">
        <v>45084</v>
      </c>
      <c r="H4668" s="2" t="str">
        <f>TEXT(Ecommerce_Sales[[#This Row],[Order_Date]],"mmmm")</f>
        <v>June</v>
      </c>
      <c r="I4668" s="2" t="str">
        <f>TEXT(Ecommerce_Sales[[#This Row],[Order_Date]],"yyyy")</f>
        <v>2023</v>
      </c>
      <c r="J4668" s="2" t="str">
        <f>TEXT(Ecommerce_Sales[[#This Row],[Order_Date]],"mmmm")</f>
        <v>June</v>
      </c>
      <c r="K4668" s="1" t="s">
        <v>1947</v>
      </c>
      <c r="L4668" s="1" t="s">
        <v>11281</v>
      </c>
      <c r="M4668" s="1" t="s">
        <v>2007</v>
      </c>
      <c r="N4668" s="1" t="s">
        <v>1973</v>
      </c>
      <c r="O4668" s="3">
        <v>1025</v>
      </c>
      <c r="P4668">
        <v>3</v>
      </c>
      <c r="Q4668" s="3">
        <v>3076</v>
      </c>
      <c r="R4668" s="1" t="s">
        <v>1951</v>
      </c>
      <c r="S4668" s="3">
        <v>454</v>
      </c>
      <c r="T4668">
        <v>8</v>
      </c>
      <c r="U4668" t="str">
        <f>IF(Ecommerce_Sales[[#This Row],[Delivery_Time_Days]]&gt;7,"Delay",IF(Ecommerce_Sales[[#This Row],[Delivery_Time_Days]] = 0,"No delivery",IF(Ecommerce_Sales[[#This Row],[Delivery_Time_Days]]&lt;=7,"On-time")))</f>
        <v>Delay</v>
      </c>
      <c r="V4668" s="7">
        <f>Ecommerce_Sales[[#This Row],[Profit]]/Ecommerce_Sales[[#This Row],[Total_Price]]</f>
        <v>0.30006501950585174</v>
      </c>
      <c r="W4668" s="3">
        <v>923</v>
      </c>
      <c r="X4668" s="3"/>
    </row>
    <row r="4669" spans="1:24" x14ac:dyDescent="0.25">
      <c r="A4669" s="1" t="s">
        <v>11282</v>
      </c>
      <c r="B4669" s="1" t="s">
        <v>1031</v>
      </c>
      <c r="C4669" s="1" t="s">
        <v>1032</v>
      </c>
      <c r="D4669" s="1" t="s">
        <v>4560</v>
      </c>
      <c r="E4669" s="1" t="s">
        <v>1996</v>
      </c>
      <c r="F4669" s="2">
        <v>45194</v>
      </c>
      <c r="G4669" s="2">
        <v>45024</v>
      </c>
      <c r="H4669" s="2" t="str">
        <f>TEXT(Ecommerce_Sales[[#This Row],[Order_Date]],"mmmm")</f>
        <v>April</v>
      </c>
      <c r="I4669" s="2" t="str">
        <f>TEXT(Ecommerce_Sales[[#This Row],[Order_Date]],"yyyy")</f>
        <v>2023</v>
      </c>
      <c r="J4669" s="2" t="str">
        <f>TEXT(Ecommerce_Sales[[#This Row],[Order_Date]],"mmmm")</f>
        <v>April</v>
      </c>
      <c r="K4669" s="1" t="s">
        <v>1947</v>
      </c>
      <c r="L4669" s="1" t="s">
        <v>10899</v>
      </c>
      <c r="M4669" s="1" t="s">
        <v>1983</v>
      </c>
      <c r="N4669" s="1" t="s">
        <v>1950</v>
      </c>
      <c r="O4669" s="3">
        <v>705</v>
      </c>
      <c r="P4669">
        <v>5</v>
      </c>
      <c r="Q4669" s="3">
        <v>3526</v>
      </c>
      <c r="R4669" s="1" t="s">
        <v>2008</v>
      </c>
      <c r="S4669" s="3">
        <v>340</v>
      </c>
      <c r="T4669">
        <v>8</v>
      </c>
      <c r="U4669" t="str">
        <f>IF(Ecommerce_Sales[[#This Row],[Delivery_Time_Days]]&gt;7,"Delay",IF(Ecommerce_Sales[[#This Row],[Delivery_Time_Days]] = 0,"No delivery",IF(Ecommerce_Sales[[#This Row],[Delivery_Time_Days]]&lt;=7,"On-time")))</f>
        <v>Delay</v>
      </c>
      <c r="V4669" s="7">
        <f>Ecommerce_Sales[[#This Row],[Profit]]/Ecommerce_Sales[[#This Row],[Total_Price]]</f>
        <v>0.39988655700510495</v>
      </c>
      <c r="W4669" s="3">
        <v>1410</v>
      </c>
      <c r="X4669" s="3"/>
    </row>
    <row r="4670" spans="1:24" x14ac:dyDescent="0.25">
      <c r="A4670" s="1" t="s">
        <v>11283</v>
      </c>
      <c r="B4670" s="1" t="s">
        <v>902</v>
      </c>
      <c r="C4670" s="1" t="s">
        <v>903</v>
      </c>
      <c r="D4670" s="1" t="s">
        <v>3447</v>
      </c>
      <c r="E4670" s="1" t="s">
        <v>1981</v>
      </c>
      <c r="F4670" s="2">
        <v>45223</v>
      </c>
      <c r="G4670" s="2">
        <v>45401</v>
      </c>
      <c r="H4670" s="2" t="str">
        <f>TEXT(Ecommerce_Sales[[#This Row],[Order_Date]],"mmmm")</f>
        <v>April</v>
      </c>
      <c r="I4670" s="2" t="str">
        <f>TEXT(Ecommerce_Sales[[#This Row],[Order_Date]],"yyyy")</f>
        <v>2024</v>
      </c>
      <c r="J4670" s="2" t="str">
        <f>TEXT(Ecommerce_Sales[[#This Row],[Order_Date]],"mmmm")</f>
        <v>April</v>
      </c>
      <c r="K4670" s="1" t="s">
        <v>1947</v>
      </c>
      <c r="L4670" s="1" t="s">
        <v>8520</v>
      </c>
      <c r="M4670" s="1" t="s">
        <v>1983</v>
      </c>
      <c r="N4670" s="1" t="s">
        <v>1950</v>
      </c>
      <c r="O4670" s="3">
        <v>952</v>
      </c>
      <c r="P4670">
        <v>4</v>
      </c>
      <c r="Q4670" s="3">
        <v>3806</v>
      </c>
      <c r="R4670" s="1" t="s">
        <v>1951</v>
      </c>
      <c r="S4670" s="3">
        <v>367</v>
      </c>
      <c r="T4670">
        <v>8</v>
      </c>
      <c r="U4670" t="str">
        <f>IF(Ecommerce_Sales[[#This Row],[Delivery_Time_Days]]&gt;7,"Delay",IF(Ecommerce_Sales[[#This Row],[Delivery_Time_Days]] = 0,"No delivery",IF(Ecommerce_Sales[[#This Row],[Delivery_Time_Days]]&lt;=7,"On-time")))</f>
        <v>Delay</v>
      </c>
      <c r="V4670" s="7">
        <f>Ecommerce_Sales[[#This Row],[Profit]]/Ecommerce_Sales[[#This Row],[Total_Price]]</f>
        <v>0.39989490278507622</v>
      </c>
      <c r="W4670" s="3">
        <v>1522</v>
      </c>
      <c r="X4670" s="3"/>
    </row>
    <row r="4671" spans="1:24" x14ac:dyDescent="0.25">
      <c r="A4671" s="1" t="s">
        <v>11284</v>
      </c>
      <c r="B4671" s="1" t="s">
        <v>1722</v>
      </c>
      <c r="C4671" s="1" t="s">
        <v>1723</v>
      </c>
      <c r="D4671" s="1" t="s">
        <v>10673</v>
      </c>
      <c r="E4671" s="1" t="s">
        <v>1996</v>
      </c>
      <c r="F4671" s="2">
        <v>45365</v>
      </c>
      <c r="G4671" s="2">
        <v>45053</v>
      </c>
      <c r="H4671" s="2" t="str">
        <f>TEXT(Ecommerce_Sales[[#This Row],[Order_Date]],"mmmm")</f>
        <v>May</v>
      </c>
      <c r="I4671" s="2" t="str">
        <f>TEXT(Ecommerce_Sales[[#This Row],[Order_Date]],"yyyy")</f>
        <v>2023</v>
      </c>
      <c r="J4671" s="2" t="str">
        <f>TEXT(Ecommerce_Sales[[#This Row],[Order_Date]],"mmmm")</f>
        <v>May</v>
      </c>
      <c r="K4671" s="1" t="s">
        <v>1947</v>
      </c>
      <c r="L4671" s="1" t="s">
        <v>9561</v>
      </c>
      <c r="M4671" s="1" t="s">
        <v>1983</v>
      </c>
      <c r="N4671" s="1" t="s">
        <v>1950</v>
      </c>
      <c r="O4671" s="3">
        <v>885</v>
      </c>
      <c r="P4671">
        <v>4</v>
      </c>
      <c r="Q4671" s="3">
        <v>3541</v>
      </c>
      <c r="R4671" s="1" t="s">
        <v>1951</v>
      </c>
      <c r="S4671" s="3">
        <v>320</v>
      </c>
      <c r="T4671">
        <v>4</v>
      </c>
      <c r="U4671" t="str">
        <f>IF(Ecommerce_Sales[[#This Row],[Delivery_Time_Days]]&gt;7,"Delay",IF(Ecommerce_Sales[[#This Row],[Delivery_Time_Days]] = 0,"No delivery",IF(Ecommerce_Sales[[#This Row],[Delivery_Time_Days]]&lt;=7,"On-time")))</f>
        <v>On-time</v>
      </c>
      <c r="V4671" s="7">
        <f>Ecommerce_Sales[[#This Row],[Profit]]/Ecommerce_Sales[[#This Row],[Total_Price]]</f>
        <v>0.39988703756001132</v>
      </c>
      <c r="W4671" s="3">
        <v>1416</v>
      </c>
      <c r="X4671" s="3"/>
    </row>
    <row r="4672" spans="1:24" x14ac:dyDescent="0.25">
      <c r="A4672" s="1" t="s">
        <v>11285</v>
      </c>
      <c r="B4672" s="1" t="s">
        <v>450</v>
      </c>
      <c r="C4672" s="1" t="s">
        <v>451</v>
      </c>
      <c r="D4672" s="1" t="s">
        <v>3829</v>
      </c>
      <c r="E4672" s="1" t="s">
        <v>1966</v>
      </c>
      <c r="F4672" s="2">
        <v>45426</v>
      </c>
      <c r="G4672" s="2">
        <v>45508</v>
      </c>
      <c r="H4672" s="2" t="str">
        <f>TEXT(Ecommerce_Sales[[#This Row],[Order_Date]],"mmmm")</f>
        <v>August</v>
      </c>
      <c r="I4672" s="2" t="str">
        <f>TEXT(Ecommerce_Sales[[#This Row],[Order_Date]],"yyyy")</f>
        <v>2024</v>
      </c>
      <c r="J4672" s="2" t="str">
        <f>TEXT(Ecommerce_Sales[[#This Row],[Order_Date]],"mmmm")</f>
        <v>August</v>
      </c>
      <c r="K4672" s="1" t="s">
        <v>1947</v>
      </c>
      <c r="L4672" s="1" t="s">
        <v>11286</v>
      </c>
      <c r="M4672" s="1" t="s">
        <v>2104</v>
      </c>
      <c r="N4672" s="1" t="s">
        <v>1978</v>
      </c>
      <c r="O4672" s="3">
        <v>1086</v>
      </c>
      <c r="P4672">
        <v>1</v>
      </c>
      <c r="Q4672" s="3">
        <v>1086</v>
      </c>
      <c r="R4672" s="1" t="s">
        <v>1958</v>
      </c>
      <c r="S4672" s="3">
        <v>141</v>
      </c>
      <c r="T4672">
        <v>4</v>
      </c>
      <c r="U4672" t="str">
        <f>IF(Ecommerce_Sales[[#This Row],[Delivery_Time_Days]]&gt;7,"Delay",IF(Ecommerce_Sales[[#This Row],[Delivery_Time_Days]] = 0,"No delivery",IF(Ecommerce_Sales[[#This Row],[Delivery_Time_Days]]&lt;=7,"On-time")))</f>
        <v>On-time</v>
      </c>
      <c r="V4672" s="7">
        <f>Ecommerce_Sales[[#This Row],[Profit]]/Ecommerce_Sales[[#This Row],[Total_Price]]</f>
        <v>0.34990791896869244</v>
      </c>
      <c r="W4672" s="3">
        <v>380</v>
      </c>
      <c r="X4672" s="3"/>
    </row>
    <row r="4673" spans="1:24" x14ac:dyDescent="0.25">
      <c r="A4673" s="1" t="s">
        <v>11287</v>
      </c>
      <c r="B4673" s="1" t="s">
        <v>1530</v>
      </c>
      <c r="C4673" s="1" t="s">
        <v>1531</v>
      </c>
      <c r="D4673" s="1" t="s">
        <v>4722</v>
      </c>
      <c r="E4673" s="1" t="s">
        <v>2005</v>
      </c>
      <c r="F4673" s="2">
        <v>45078</v>
      </c>
      <c r="G4673" s="2">
        <v>45502</v>
      </c>
      <c r="H4673" s="2" t="str">
        <f>TEXT(Ecommerce_Sales[[#This Row],[Order_Date]],"mmmm")</f>
        <v>July</v>
      </c>
      <c r="I4673" s="2" t="str">
        <f>TEXT(Ecommerce_Sales[[#This Row],[Order_Date]],"yyyy")</f>
        <v>2024</v>
      </c>
      <c r="J4673" s="2" t="str">
        <f>TEXT(Ecommerce_Sales[[#This Row],[Order_Date]],"mmmm")</f>
        <v>July</v>
      </c>
      <c r="K4673" s="1" t="s">
        <v>1947</v>
      </c>
      <c r="L4673" s="1" t="s">
        <v>4049</v>
      </c>
      <c r="M4673" s="1" t="s">
        <v>2058</v>
      </c>
      <c r="N4673" s="1" t="s">
        <v>1950</v>
      </c>
      <c r="O4673" s="3">
        <v>113</v>
      </c>
      <c r="P4673">
        <v>1</v>
      </c>
      <c r="Q4673" s="3">
        <v>113</v>
      </c>
      <c r="R4673" s="1" t="s">
        <v>1951</v>
      </c>
      <c r="S4673" s="3">
        <v>15</v>
      </c>
      <c r="T4673">
        <v>5</v>
      </c>
      <c r="U4673" t="str">
        <f>IF(Ecommerce_Sales[[#This Row],[Delivery_Time_Days]]&gt;7,"Delay",IF(Ecommerce_Sales[[#This Row],[Delivery_Time_Days]] = 0,"No delivery",IF(Ecommerce_Sales[[#This Row],[Delivery_Time_Days]]&lt;=7,"On-time")))</f>
        <v>On-time</v>
      </c>
      <c r="V4673" s="7">
        <f>Ecommerce_Sales[[#This Row],[Profit]]/Ecommerce_Sales[[#This Row],[Total_Price]]</f>
        <v>0.39823008849557523</v>
      </c>
      <c r="W4673" s="3">
        <v>45</v>
      </c>
      <c r="X4673" s="3"/>
    </row>
    <row r="4674" spans="1:24" x14ac:dyDescent="0.25">
      <c r="A4674" s="1" t="s">
        <v>11288</v>
      </c>
      <c r="B4674" s="1" t="s">
        <v>1128</v>
      </c>
      <c r="C4674" s="1" t="s">
        <v>1129</v>
      </c>
      <c r="D4674" s="1" t="s">
        <v>9111</v>
      </c>
      <c r="E4674" s="1" t="s">
        <v>1954</v>
      </c>
      <c r="F4674" s="2">
        <v>45559</v>
      </c>
      <c r="G4674" s="2">
        <v>45222</v>
      </c>
      <c r="H4674" s="2" t="str">
        <f>TEXT(Ecommerce_Sales[[#This Row],[Order_Date]],"mmmm")</f>
        <v>October</v>
      </c>
      <c r="I4674" s="2" t="str">
        <f>TEXT(Ecommerce_Sales[[#This Row],[Order_Date]],"yyyy")</f>
        <v>2023</v>
      </c>
      <c r="J4674" s="2" t="str">
        <f>TEXT(Ecommerce_Sales[[#This Row],[Order_Date]],"mmmm")</f>
        <v>October</v>
      </c>
      <c r="K4674" s="1" t="s">
        <v>1947</v>
      </c>
      <c r="L4674" s="1" t="s">
        <v>11289</v>
      </c>
      <c r="M4674" s="1" t="s">
        <v>2058</v>
      </c>
      <c r="N4674" s="1" t="s">
        <v>1950</v>
      </c>
      <c r="O4674" s="3">
        <v>955</v>
      </c>
      <c r="P4674">
        <v>1</v>
      </c>
      <c r="Q4674" s="3">
        <v>955</v>
      </c>
      <c r="R4674" s="1" t="s">
        <v>1958</v>
      </c>
      <c r="S4674" s="3">
        <v>125</v>
      </c>
      <c r="T4674">
        <v>9</v>
      </c>
      <c r="U4674" t="str">
        <f>IF(Ecommerce_Sales[[#This Row],[Delivery_Time_Days]]&gt;7,"Delay",IF(Ecommerce_Sales[[#This Row],[Delivery_Time_Days]] = 0,"No delivery",IF(Ecommerce_Sales[[#This Row],[Delivery_Time_Days]]&lt;=7,"On-time")))</f>
        <v>Delay</v>
      </c>
      <c r="V4674" s="7">
        <f>Ecommerce_Sales[[#This Row],[Profit]]/Ecommerce_Sales[[#This Row],[Total_Price]]</f>
        <v>0.4</v>
      </c>
      <c r="W4674" s="3">
        <v>382</v>
      </c>
      <c r="X4674" s="3"/>
    </row>
    <row r="4675" spans="1:24" x14ac:dyDescent="0.25">
      <c r="A4675" s="1" t="s">
        <v>11290</v>
      </c>
      <c r="B4675" s="1" t="s">
        <v>420</v>
      </c>
      <c r="C4675" s="1" t="s">
        <v>421</v>
      </c>
      <c r="D4675" s="1" t="s">
        <v>4174</v>
      </c>
      <c r="E4675" s="1" t="s">
        <v>1981</v>
      </c>
      <c r="F4675" s="2">
        <v>45519</v>
      </c>
      <c r="G4675" s="2">
        <v>45488</v>
      </c>
      <c r="H4675" s="2" t="str">
        <f>TEXT(Ecommerce_Sales[[#This Row],[Order_Date]],"mmmm")</f>
        <v>July</v>
      </c>
      <c r="I4675" s="2" t="str">
        <f>TEXT(Ecommerce_Sales[[#This Row],[Order_Date]],"yyyy")</f>
        <v>2024</v>
      </c>
      <c r="J4675" s="2" t="str">
        <f>TEXT(Ecommerce_Sales[[#This Row],[Order_Date]],"mmmm")</f>
        <v>July</v>
      </c>
      <c r="K4675" s="1" t="s">
        <v>1986</v>
      </c>
      <c r="L4675" s="1" t="s">
        <v>11291</v>
      </c>
      <c r="M4675" s="1" t="s">
        <v>2065</v>
      </c>
      <c r="N4675" s="1" t="s">
        <v>1978</v>
      </c>
      <c r="O4675" s="3">
        <v>1181</v>
      </c>
      <c r="P4675">
        <v>5</v>
      </c>
      <c r="Q4675" s="3">
        <v>5904</v>
      </c>
      <c r="R4675" s="1" t="s">
        <v>1958</v>
      </c>
      <c r="S4675" s="3">
        <v>882</v>
      </c>
      <c r="U4675" t="str">
        <f>IF(Ecommerce_Sales[[#This Row],[Delivery_Time_Days]]&gt;7,"Delay",IF(Ecommerce_Sales[[#This Row],[Delivery_Time_Days]] = 0,"No delivery",IF(Ecommerce_Sales[[#This Row],[Delivery_Time_Days]]&lt;=7,"On-time")))</f>
        <v>No delivery</v>
      </c>
      <c r="V4675" s="7">
        <f>Ecommerce_Sales[[#This Row],[Profit]]/Ecommerce_Sales[[#This Row],[Total_Price]]</f>
        <v>0.34993224932249323</v>
      </c>
      <c r="W4675" s="3">
        <v>2066</v>
      </c>
      <c r="X4675" s="3"/>
    </row>
    <row r="4676" spans="1:24" x14ac:dyDescent="0.25">
      <c r="A4676" s="1" t="s">
        <v>11292</v>
      </c>
      <c r="B4676" s="1" t="s">
        <v>1304</v>
      </c>
      <c r="C4676" s="1" t="s">
        <v>1305</v>
      </c>
      <c r="D4676" s="1" t="s">
        <v>3893</v>
      </c>
      <c r="E4676" s="1" t="s">
        <v>1966</v>
      </c>
      <c r="F4676" s="2">
        <v>45102</v>
      </c>
      <c r="G4676" s="2">
        <v>45332</v>
      </c>
      <c r="H4676" s="2" t="str">
        <f>TEXT(Ecommerce_Sales[[#This Row],[Order_Date]],"mmmm")</f>
        <v>February</v>
      </c>
      <c r="I4676" s="2" t="str">
        <f>TEXT(Ecommerce_Sales[[#This Row],[Order_Date]],"yyyy")</f>
        <v>2024</v>
      </c>
      <c r="J4676" s="2" t="str">
        <f>TEXT(Ecommerce_Sales[[#This Row],[Order_Date]],"mmmm")</f>
        <v>February</v>
      </c>
      <c r="K4676" s="1" t="s">
        <v>1947</v>
      </c>
      <c r="L4676" s="1" t="s">
        <v>11293</v>
      </c>
      <c r="M4676" s="1" t="s">
        <v>1949</v>
      </c>
      <c r="N4676" s="1" t="s">
        <v>1950</v>
      </c>
      <c r="O4676" s="3">
        <v>802</v>
      </c>
      <c r="P4676">
        <v>1</v>
      </c>
      <c r="Q4676" s="3">
        <v>802</v>
      </c>
      <c r="R4676" s="1" t="s">
        <v>1951</v>
      </c>
      <c r="S4676" s="3">
        <v>44</v>
      </c>
      <c r="T4676">
        <v>9</v>
      </c>
      <c r="U4676" t="str">
        <f>IF(Ecommerce_Sales[[#This Row],[Delivery_Time_Days]]&gt;7,"Delay",IF(Ecommerce_Sales[[#This Row],[Delivery_Time_Days]] = 0,"No delivery",IF(Ecommerce_Sales[[#This Row],[Delivery_Time_Days]]&lt;=7,"On-time")))</f>
        <v>Delay</v>
      </c>
      <c r="V4676" s="7">
        <f>Ecommerce_Sales[[#This Row],[Profit]]/Ecommerce_Sales[[#This Row],[Total_Price]]</f>
        <v>0.40024937655860349</v>
      </c>
      <c r="W4676" s="3">
        <v>321</v>
      </c>
      <c r="X4676" s="3"/>
    </row>
    <row r="4677" spans="1:24" x14ac:dyDescent="0.25">
      <c r="A4677" s="1" t="s">
        <v>11294</v>
      </c>
      <c r="B4677" s="1" t="s">
        <v>68</v>
      </c>
      <c r="C4677" s="1" t="s">
        <v>69</v>
      </c>
      <c r="D4677" s="1" t="s">
        <v>4611</v>
      </c>
      <c r="E4677" s="1" t="s">
        <v>1954</v>
      </c>
      <c r="F4677" s="2">
        <v>45151</v>
      </c>
      <c r="G4677" s="2">
        <v>45382</v>
      </c>
      <c r="H4677" s="2" t="str">
        <f>TEXT(Ecommerce_Sales[[#This Row],[Order_Date]],"mmmm")</f>
        <v>March</v>
      </c>
      <c r="I4677" s="2" t="str">
        <f>TEXT(Ecommerce_Sales[[#This Row],[Order_Date]],"yyyy")</f>
        <v>2024</v>
      </c>
      <c r="J4677" s="2" t="str">
        <f>TEXT(Ecommerce_Sales[[#This Row],[Order_Date]],"mmmm")</f>
        <v>March</v>
      </c>
      <c r="K4677" s="1" t="s">
        <v>1986</v>
      </c>
      <c r="L4677" s="1" t="s">
        <v>11295</v>
      </c>
      <c r="M4677" s="1" t="s">
        <v>2026</v>
      </c>
      <c r="N4677" s="1" t="s">
        <v>1978</v>
      </c>
      <c r="O4677" s="3">
        <v>341</v>
      </c>
      <c r="P4677">
        <v>1</v>
      </c>
      <c r="Q4677" s="3">
        <v>341</v>
      </c>
      <c r="R4677" s="1" t="s">
        <v>1958</v>
      </c>
      <c r="S4677" s="3">
        <v>44</v>
      </c>
      <c r="U4677" t="str">
        <f>IF(Ecommerce_Sales[[#This Row],[Delivery_Time_Days]]&gt;7,"Delay",IF(Ecommerce_Sales[[#This Row],[Delivery_Time_Days]] = 0,"No delivery",IF(Ecommerce_Sales[[#This Row],[Delivery_Time_Days]]&lt;=7,"On-time")))</f>
        <v>No delivery</v>
      </c>
      <c r="V4677" s="7">
        <f>Ecommerce_Sales[[#This Row],[Profit]]/Ecommerce_Sales[[#This Row],[Total_Price]]</f>
        <v>0.34897360703812319</v>
      </c>
      <c r="W4677" s="3">
        <v>119</v>
      </c>
      <c r="X4677" s="3"/>
    </row>
    <row r="4678" spans="1:24" x14ac:dyDescent="0.25">
      <c r="A4678" s="1" t="s">
        <v>11296</v>
      </c>
      <c r="B4678" s="1" t="s">
        <v>904</v>
      </c>
      <c r="C4678" s="1" t="s">
        <v>905</v>
      </c>
      <c r="D4678" s="1" t="s">
        <v>5325</v>
      </c>
      <c r="E4678" s="1" t="s">
        <v>2005</v>
      </c>
      <c r="F4678" s="2">
        <v>45136</v>
      </c>
      <c r="G4678" s="2">
        <v>45066</v>
      </c>
      <c r="H4678" s="2" t="str">
        <f>TEXT(Ecommerce_Sales[[#This Row],[Order_Date]],"mmmm")</f>
        <v>May</v>
      </c>
      <c r="I4678" s="2" t="str">
        <f>TEXT(Ecommerce_Sales[[#This Row],[Order_Date]],"yyyy")</f>
        <v>2023</v>
      </c>
      <c r="J4678" s="2" t="str">
        <f>TEXT(Ecommerce_Sales[[#This Row],[Order_Date]],"mmmm")</f>
        <v>May</v>
      </c>
      <c r="K4678" s="1" t="s">
        <v>1947</v>
      </c>
      <c r="L4678" s="1" t="s">
        <v>3586</v>
      </c>
      <c r="M4678" s="1" t="s">
        <v>1968</v>
      </c>
      <c r="N4678" s="1" t="s">
        <v>1957</v>
      </c>
      <c r="O4678" s="3">
        <v>189</v>
      </c>
      <c r="P4678">
        <v>5</v>
      </c>
      <c r="Q4678" s="3">
        <v>946</v>
      </c>
      <c r="R4678" s="1" t="s">
        <v>2008</v>
      </c>
      <c r="S4678" s="3">
        <v>61</v>
      </c>
      <c r="T4678">
        <v>4</v>
      </c>
      <c r="U4678" t="str">
        <f>IF(Ecommerce_Sales[[#This Row],[Delivery_Time_Days]]&gt;7,"Delay",IF(Ecommerce_Sales[[#This Row],[Delivery_Time_Days]] = 0,"No delivery",IF(Ecommerce_Sales[[#This Row],[Delivery_Time_Days]]&lt;=7,"On-time")))</f>
        <v>On-time</v>
      </c>
      <c r="V4678" s="7">
        <f>Ecommerce_Sales[[#This Row],[Profit]]/Ecommerce_Sales[[#This Row],[Total_Price]]</f>
        <v>0.15010570824524314</v>
      </c>
      <c r="W4678" s="3">
        <v>142</v>
      </c>
      <c r="X4678" s="3"/>
    </row>
    <row r="4679" spans="1:24" x14ac:dyDescent="0.25">
      <c r="A4679" s="1" t="s">
        <v>11297</v>
      </c>
      <c r="B4679" s="1" t="s">
        <v>501</v>
      </c>
      <c r="C4679" s="1" t="s">
        <v>502</v>
      </c>
      <c r="D4679" s="1" t="s">
        <v>4661</v>
      </c>
      <c r="E4679" s="1" t="s">
        <v>1996</v>
      </c>
      <c r="F4679" s="2">
        <v>45370</v>
      </c>
      <c r="G4679" s="2">
        <v>45244</v>
      </c>
      <c r="H4679" s="2" t="str">
        <f>TEXT(Ecommerce_Sales[[#This Row],[Order_Date]],"mmmm")</f>
        <v>November</v>
      </c>
      <c r="I4679" s="2" t="str">
        <f>TEXT(Ecommerce_Sales[[#This Row],[Order_Date]],"yyyy")</f>
        <v>2023</v>
      </c>
      <c r="J4679" s="2" t="str">
        <f>TEXT(Ecommerce_Sales[[#This Row],[Order_Date]],"mmmm")</f>
        <v>November</v>
      </c>
      <c r="K4679" s="1" t="s">
        <v>1947</v>
      </c>
      <c r="L4679" s="1" t="s">
        <v>11298</v>
      </c>
      <c r="M4679" s="1" t="s">
        <v>1998</v>
      </c>
      <c r="N4679" s="1" t="s">
        <v>1973</v>
      </c>
      <c r="O4679" s="3">
        <v>827</v>
      </c>
      <c r="P4679">
        <v>1</v>
      </c>
      <c r="Q4679" s="3">
        <v>827</v>
      </c>
      <c r="R4679" s="1" t="s">
        <v>1951</v>
      </c>
      <c r="S4679" s="3">
        <v>111</v>
      </c>
      <c r="T4679">
        <v>4</v>
      </c>
      <c r="U4679" t="str">
        <f>IF(Ecommerce_Sales[[#This Row],[Delivery_Time_Days]]&gt;7,"Delay",IF(Ecommerce_Sales[[#This Row],[Delivery_Time_Days]] = 0,"No delivery",IF(Ecommerce_Sales[[#This Row],[Delivery_Time_Days]]&lt;=7,"On-time")))</f>
        <v>On-time</v>
      </c>
      <c r="V4679" s="7">
        <f>Ecommerce_Sales[[#This Row],[Profit]]/Ecommerce_Sales[[#This Row],[Total_Price]]</f>
        <v>0.29987908101571947</v>
      </c>
      <c r="W4679" s="3">
        <v>248</v>
      </c>
      <c r="X4679" s="3"/>
    </row>
    <row r="4680" spans="1:24" x14ac:dyDescent="0.25">
      <c r="A4680" s="1" t="s">
        <v>11299</v>
      </c>
      <c r="B4680" s="1" t="s">
        <v>996</v>
      </c>
      <c r="C4680" s="1" t="s">
        <v>997</v>
      </c>
      <c r="D4680" s="1" t="s">
        <v>6061</v>
      </c>
      <c r="E4680" s="1" t="s">
        <v>1981</v>
      </c>
      <c r="F4680" s="2">
        <v>45637</v>
      </c>
      <c r="G4680" s="2">
        <v>45235</v>
      </c>
      <c r="H4680" s="2" t="str">
        <f>TEXT(Ecommerce_Sales[[#This Row],[Order_Date]],"mmmm")</f>
        <v>November</v>
      </c>
      <c r="I4680" s="2" t="str">
        <f>TEXT(Ecommerce_Sales[[#This Row],[Order_Date]],"yyyy")</f>
        <v>2023</v>
      </c>
      <c r="J4680" s="2" t="str">
        <f>TEXT(Ecommerce_Sales[[#This Row],[Order_Date]],"mmmm")</f>
        <v>November</v>
      </c>
      <c r="K4680" s="1" t="s">
        <v>1947</v>
      </c>
      <c r="L4680" s="1" t="s">
        <v>11300</v>
      </c>
      <c r="M4680" s="1" t="s">
        <v>2026</v>
      </c>
      <c r="N4680" s="1" t="s">
        <v>1978</v>
      </c>
      <c r="O4680" s="3">
        <v>1287</v>
      </c>
      <c r="P4680">
        <v>4</v>
      </c>
      <c r="Q4680" s="3">
        <v>5146</v>
      </c>
      <c r="R4680" s="1" t="s">
        <v>1958</v>
      </c>
      <c r="S4680" s="3">
        <v>768</v>
      </c>
      <c r="T4680">
        <v>9</v>
      </c>
      <c r="U4680" t="str">
        <f>IF(Ecommerce_Sales[[#This Row],[Delivery_Time_Days]]&gt;7,"Delay",IF(Ecommerce_Sales[[#This Row],[Delivery_Time_Days]] = 0,"No delivery",IF(Ecommerce_Sales[[#This Row],[Delivery_Time_Days]]&lt;=7,"On-time")))</f>
        <v>Delay</v>
      </c>
      <c r="V4680" s="7">
        <f>Ecommerce_Sales[[#This Row],[Profit]]/Ecommerce_Sales[[#This Row],[Total_Price]]</f>
        <v>0.34998056743101436</v>
      </c>
      <c r="W4680" s="3">
        <v>1801</v>
      </c>
      <c r="X4680" s="3"/>
    </row>
    <row r="4681" spans="1:24" x14ac:dyDescent="0.25">
      <c r="A4681" s="1" t="s">
        <v>11301</v>
      </c>
      <c r="B4681" s="1" t="s">
        <v>152</v>
      </c>
      <c r="C4681" s="1" t="s">
        <v>153</v>
      </c>
      <c r="D4681" s="1" t="s">
        <v>5982</v>
      </c>
      <c r="E4681" s="1" t="s">
        <v>1946</v>
      </c>
      <c r="F4681" s="2">
        <v>44940</v>
      </c>
      <c r="G4681" s="2">
        <v>45629</v>
      </c>
      <c r="H4681" s="2" t="str">
        <f>TEXT(Ecommerce_Sales[[#This Row],[Order_Date]],"mmmm")</f>
        <v>December</v>
      </c>
      <c r="I4681" s="2" t="str">
        <f>TEXT(Ecommerce_Sales[[#This Row],[Order_Date]],"yyyy")</f>
        <v>2024</v>
      </c>
      <c r="J4681" s="2" t="str">
        <f>TEXT(Ecommerce_Sales[[#This Row],[Order_Date]],"mmmm")</f>
        <v>December</v>
      </c>
      <c r="K4681" s="1" t="s">
        <v>1986</v>
      </c>
      <c r="L4681" s="1" t="s">
        <v>11302</v>
      </c>
      <c r="M4681" s="1" t="s">
        <v>1988</v>
      </c>
      <c r="N4681" s="1" t="s">
        <v>1989</v>
      </c>
      <c r="O4681" s="3">
        <v>1814</v>
      </c>
      <c r="P4681">
        <v>8</v>
      </c>
      <c r="Q4681" s="3">
        <v>14513</v>
      </c>
      <c r="R4681" s="1" t="s">
        <v>1951</v>
      </c>
      <c r="S4681" s="3">
        <v>1667</v>
      </c>
      <c r="U4681" t="str">
        <f>IF(Ecommerce_Sales[[#This Row],[Delivery_Time_Days]]&gt;7,"Delay",IF(Ecommerce_Sales[[#This Row],[Delivery_Time_Days]] = 0,"No delivery",IF(Ecommerce_Sales[[#This Row],[Delivery_Time_Days]]&lt;=7,"On-time")))</f>
        <v>No delivery</v>
      </c>
      <c r="V4681" s="7">
        <f>Ecommerce_Sales[[#This Row],[Profit]]/Ecommerce_Sales[[#This Row],[Total_Price]]</f>
        <v>0.24998277406463171</v>
      </c>
      <c r="W4681" s="3">
        <v>3628</v>
      </c>
      <c r="X4681" s="3"/>
    </row>
    <row r="4682" spans="1:24" x14ac:dyDescent="0.25">
      <c r="A4682" s="1" t="s">
        <v>11303</v>
      </c>
      <c r="B4682" s="1" t="s">
        <v>1853</v>
      </c>
      <c r="C4682" s="1" t="s">
        <v>1854</v>
      </c>
      <c r="D4682" s="1" t="s">
        <v>9939</v>
      </c>
      <c r="E4682" s="1" t="s">
        <v>1954</v>
      </c>
      <c r="F4682" s="2">
        <v>44994</v>
      </c>
      <c r="G4682" s="2">
        <v>45317</v>
      </c>
      <c r="H4682" s="2" t="str">
        <f>TEXT(Ecommerce_Sales[[#This Row],[Order_Date]],"mmmm")</f>
        <v>January</v>
      </c>
      <c r="I4682" s="2" t="str">
        <f>TEXT(Ecommerce_Sales[[#This Row],[Order_Date]],"yyyy")</f>
        <v>2024</v>
      </c>
      <c r="J4682" s="2" t="str">
        <f>TEXT(Ecommerce_Sales[[#This Row],[Order_Date]],"mmmm")</f>
        <v>January</v>
      </c>
      <c r="K4682" s="1" t="s">
        <v>1947</v>
      </c>
      <c r="L4682" s="1" t="s">
        <v>9231</v>
      </c>
      <c r="M4682" s="1" t="s">
        <v>2002</v>
      </c>
      <c r="N4682" s="1" t="s">
        <v>1989</v>
      </c>
      <c r="O4682" s="3">
        <v>697</v>
      </c>
      <c r="P4682">
        <v>1</v>
      </c>
      <c r="Q4682" s="3">
        <v>697</v>
      </c>
      <c r="R4682" s="1" t="s">
        <v>1958</v>
      </c>
      <c r="S4682" s="3">
        <v>43</v>
      </c>
      <c r="T4682">
        <v>4</v>
      </c>
      <c r="U4682" t="str">
        <f>IF(Ecommerce_Sales[[#This Row],[Delivery_Time_Days]]&gt;7,"Delay",IF(Ecommerce_Sales[[#This Row],[Delivery_Time_Days]] = 0,"No delivery",IF(Ecommerce_Sales[[#This Row],[Delivery_Time_Days]]&lt;=7,"On-time")))</f>
        <v>On-time</v>
      </c>
      <c r="V4682" s="7">
        <f>Ecommerce_Sales[[#This Row],[Profit]]/Ecommerce_Sales[[#This Row],[Total_Price]]</f>
        <v>0.24964131994261118</v>
      </c>
      <c r="W4682" s="3">
        <v>174</v>
      </c>
      <c r="X4682" s="3"/>
    </row>
    <row r="4683" spans="1:24" x14ac:dyDescent="0.25">
      <c r="A4683" s="1" t="s">
        <v>11304</v>
      </c>
      <c r="B4683" s="1" t="s">
        <v>791</v>
      </c>
      <c r="C4683" s="1" t="s">
        <v>792</v>
      </c>
      <c r="D4683" s="1" t="s">
        <v>6370</v>
      </c>
      <c r="E4683" s="1" t="s">
        <v>1954</v>
      </c>
      <c r="F4683" s="2">
        <v>45068</v>
      </c>
      <c r="G4683" s="2">
        <v>45332</v>
      </c>
      <c r="H4683" s="2" t="str">
        <f>TEXT(Ecommerce_Sales[[#This Row],[Order_Date]],"mmmm")</f>
        <v>February</v>
      </c>
      <c r="I4683" s="2" t="str">
        <f>TEXT(Ecommerce_Sales[[#This Row],[Order_Date]],"yyyy")</f>
        <v>2024</v>
      </c>
      <c r="J4683" s="2" t="str">
        <f>TEXT(Ecommerce_Sales[[#This Row],[Order_Date]],"mmmm")</f>
        <v>February</v>
      </c>
      <c r="K4683" s="1" t="s">
        <v>1947</v>
      </c>
      <c r="L4683" s="1" t="s">
        <v>11305</v>
      </c>
      <c r="M4683" s="1" t="s">
        <v>1968</v>
      </c>
      <c r="N4683" s="1" t="s">
        <v>1957</v>
      </c>
      <c r="O4683" s="3">
        <v>119</v>
      </c>
      <c r="P4683">
        <v>1</v>
      </c>
      <c r="Q4683" s="3">
        <v>119</v>
      </c>
      <c r="R4683" s="1" t="s">
        <v>1958</v>
      </c>
      <c r="S4683" s="3">
        <v>18</v>
      </c>
      <c r="T4683">
        <v>10</v>
      </c>
      <c r="U4683" t="str">
        <f>IF(Ecommerce_Sales[[#This Row],[Delivery_Time_Days]]&gt;7,"Delay",IF(Ecommerce_Sales[[#This Row],[Delivery_Time_Days]] = 0,"No delivery",IF(Ecommerce_Sales[[#This Row],[Delivery_Time_Days]]&lt;=7,"On-time")))</f>
        <v>Delay</v>
      </c>
      <c r="V4683" s="7">
        <f>Ecommerce_Sales[[#This Row],[Profit]]/Ecommerce_Sales[[#This Row],[Total_Price]]</f>
        <v>0.15126050420168066</v>
      </c>
      <c r="W4683" s="3">
        <v>18</v>
      </c>
      <c r="X4683" s="3"/>
    </row>
    <row r="4684" spans="1:24" x14ac:dyDescent="0.25">
      <c r="A4684" s="1" t="s">
        <v>11306</v>
      </c>
      <c r="B4684" s="1" t="s">
        <v>1665</v>
      </c>
      <c r="C4684" s="1" t="s">
        <v>1666</v>
      </c>
      <c r="D4684" s="1" t="s">
        <v>5898</v>
      </c>
      <c r="E4684" s="1" t="s">
        <v>1996</v>
      </c>
      <c r="F4684" s="2">
        <v>45160</v>
      </c>
      <c r="G4684" s="2">
        <v>45122</v>
      </c>
      <c r="H4684" s="2" t="str">
        <f>TEXT(Ecommerce_Sales[[#This Row],[Order_Date]],"mmmm")</f>
        <v>July</v>
      </c>
      <c r="I4684" s="2" t="str">
        <f>TEXT(Ecommerce_Sales[[#This Row],[Order_Date]],"yyyy")</f>
        <v>2023</v>
      </c>
      <c r="J4684" s="2" t="str">
        <f>TEXT(Ecommerce_Sales[[#This Row],[Order_Date]],"mmmm")</f>
        <v>July</v>
      </c>
      <c r="K4684" s="1" t="s">
        <v>1947</v>
      </c>
      <c r="L4684" s="1" t="s">
        <v>11307</v>
      </c>
      <c r="M4684" s="1" t="s">
        <v>1988</v>
      </c>
      <c r="N4684" s="1" t="s">
        <v>1989</v>
      </c>
      <c r="O4684" s="3">
        <v>1263</v>
      </c>
      <c r="P4684">
        <v>2</v>
      </c>
      <c r="Q4684" s="3">
        <v>2525</v>
      </c>
      <c r="R4684" s="1" t="s">
        <v>1951</v>
      </c>
      <c r="S4684" s="3">
        <v>315</v>
      </c>
      <c r="T4684">
        <v>7</v>
      </c>
      <c r="U4684" t="str">
        <f>IF(Ecommerce_Sales[[#This Row],[Delivery_Time_Days]]&gt;7,"Delay",IF(Ecommerce_Sales[[#This Row],[Delivery_Time_Days]] = 0,"No delivery",IF(Ecommerce_Sales[[#This Row],[Delivery_Time_Days]]&lt;=7,"On-time")))</f>
        <v>On-time</v>
      </c>
      <c r="V4684" s="7">
        <f>Ecommerce_Sales[[#This Row],[Profit]]/Ecommerce_Sales[[#This Row],[Total_Price]]</f>
        <v>0.2499009900990099</v>
      </c>
      <c r="W4684" s="3">
        <v>631</v>
      </c>
      <c r="X4684" s="3"/>
    </row>
    <row r="4685" spans="1:24" x14ac:dyDescent="0.25">
      <c r="A4685" s="1" t="s">
        <v>11308</v>
      </c>
      <c r="B4685" s="1" t="s">
        <v>46</v>
      </c>
      <c r="C4685" s="1" t="s">
        <v>47</v>
      </c>
      <c r="D4685" s="1" t="s">
        <v>2491</v>
      </c>
      <c r="E4685" s="1" t="s">
        <v>1996</v>
      </c>
      <c r="F4685" s="2">
        <v>45449</v>
      </c>
      <c r="G4685" s="2">
        <v>45637</v>
      </c>
      <c r="H4685" s="2" t="str">
        <f>TEXT(Ecommerce_Sales[[#This Row],[Order_Date]],"mmmm")</f>
        <v>December</v>
      </c>
      <c r="I4685" s="2" t="str">
        <f>TEXT(Ecommerce_Sales[[#This Row],[Order_Date]],"yyyy")</f>
        <v>2024</v>
      </c>
      <c r="J4685" s="2" t="str">
        <f>TEXT(Ecommerce_Sales[[#This Row],[Order_Date]],"mmmm")</f>
        <v>December</v>
      </c>
      <c r="K4685" s="1" t="s">
        <v>1947</v>
      </c>
      <c r="L4685" s="1" t="s">
        <v>8624</v>
      </c>
      <c r="M4685" s="1" t="s">
        <v>2072</v>
      </c>
      <c r="N4685" s="1" t="s">
        <v>1950</v>
      </c>
      <c r="O4685" s="3">
        <v>630</v>
      </c>
      <c r="P4685">
        <v>4</v>
      </c>
      <c r="Q4685" s="3">
        <v>2518</v>
      </c>
      <c r="R4685" s="1" t="s">
        <v>2008</v>
      </c>
      <c r="S4685" s="3">
        <v>347</v>
      </c>
      <c r="T4685">
        <v>8</v>
      </c>
      <c r="U4685" t="str">
        <f>IF(Ecommerce_Sales[[#This Row],[Delivery_Time_Days]]&gt;7,"Delay",IF(Ecommerce_Sales[[#This Row],[Delivery_Time_Days]] = 0,"No delivery",IF(Ecommerce_Sales[[#This Row],[Delivery_Time_Days]]&lt;=7,"On-time")))</f>
        <v>Delay</v>
      </c>
      <c r="V4685" s="7">
        <f>Ecommerce_Sales[[#This Row],[Profit]]/Ecommerce_Sales[[#This Row],[Total_Price]]</f>
        <v>0.3999205718824464</v>
      </c>
      <c r="W4685" s="3">
        <v>1007</v>
      </c>
      <c r="X4685" s="3"/>
    </row>
    <row r="4686" spans="1:24" x14ac:dyDescent="0.25">
      <c r="A4686" s="1" t="s">
        <v>11309</v>
      </c>
      <c r="B4686" s="1" t="s">
        <v>934</v>
      </c>
      <c r="C4686" s="1" t="s">
        <v>935</v>
      </c>
      <c r="D4686" s="1" t="s">
        <v>5497</v>
      </c>
      <c r="E4686" s="1" t="s">
        <v>1961</v>
      </c>
      <c r="F4686" s="2">
        <v>45656</v>
      </c>
      <c r="G4686" s="2">
        <v>45569</v>
      </c>
      <c r="H4686" s="2" t="str">
        <f>TEXT(Ecommerce_Sales[[#This Row],[Order_Date]],"mmmm")</f>
        <v>October</v>
      </c>
      <c r="I4686" s="2" t="str">
        <f>TEXT(Ecommerce_Sales[[#This Row],[Order_Date]],"yyyy")</f>
        <v>2024</v>
      </c>
      <c r="J4686" s="2" t="str">
        <f>TEXT(Ecommerce_Sales[[#This Row],[Order_Date]],"mmmm")</f>
        <v>October</v>
      </c>
      <c r="K4686" s="1" t="s">
        <v>1947</v>
      </c>
      <c r="L4686" s="1" t="s">
        <v>11310</v>
      </c>
      <c r="M4686" s="1" t="s">
        <v>2104</v>
      </c>
      <c r="N4686" s="1" t="s">
        <v>1978</v>
      </c>
      <c r="O4686" s="3">
        <v>350</v>
      </c>
      <c r="P4686">
        <v>3</v>
      </c>
      <c r="Q4686" s="3">
        <v>1050</v>
      </c>
      <c r="R4686" s="1" t="s">
        <v>1958</v>
      </c>
      <c r="S4686" s="3">
        <v>135</v>
      </c>
      <c r="T4686">
        <v>7</v>
      </c>
      <c r="U4686" t="str">
        <f>IF(Ecommerce_Sales[[#This Row],[Delivery_Time_Days]]&gt;7,"Delay",IF(Ecommerce_Sales[[#This Row],[Delivery_Time_Days]] = 0,"No delivery",IF(Ecommerce_Sales[[#This Row],[Delivery_Time_Days]]&lt;=7,"On-time")))</f>
        <v>On-time</v>
      </c>
      <c r="V4686" s="7">
        <f>Ecommerce_Sales[[#This Row],[Profit]]/Ecommerce_Sales[[#This Row],[Total_Price]]</f>
        <v>0.3504761904761905</v>
      </c>
      <c r="W4686" s="3">
        <v>368</v>
      </c>
      <c r="X4686" s="3"/>
    </row>
    <row r="4687" spans="1:24" x14ac:dyDescent="0.25">
      <c r="A4687" s="1" t="s">
        <v>11311</v>
      </c>
      <c r="B4687" s="1" t="s">
        <v>529</v>
      </c>
      <c r="C4687" s="1" t="s">
        <v>530</v>
      </c>
      <c r="D4687" s="1" t="s">
        <v>2523</v>
      </c>
      <c r="E4687" s="1" t="s">
        <v>1946</v>
      </c>
      <c r="F4687" s="2">
        <v>44945</v>
      </c>
      <c r="G4687" s="2">
        <v>45433</v>
      </c>
      <c r="H4687" s="2" t="str">
        <f>TEXT(Ecommerce_Sales[[#This Row],[Order_Date]],"mmmm")</f>
        <v>May</v>
      </c>
      <c r="I4687" s="2" t="str">
        <f>TEXT(Ecommerce_Sales[[#This Row],[Order_Date]],"yyyy")</f>
        <v>2024</v>
      </c>
      <c r="J4687" s="2" t="str">
        <f>TEXT(Ecommerce_Sales[[#This Row],[Order_Date]],"mmmm")</f>
        <v>May</v>
      </c>
      <c r="K4687" s="1" t="s">
        <v>1947</v>
      </c>
      <c r="L4687" s="1" t="s">
        <v>8320</v>
      </c>
      <c r="M4687" s="1" t="s">
        <v>2030</v>
      </c>
      <c r="N4687" s="1" t="s">
        <v>1978</v>
      </c>
      <c r="O4687" s="3">
        <v>1016</v>
      </c>
      <c r="P4687">
        <v>3</v>
      </c>
      <c r="Q4687" s="3">
        <v>3049</v>
      </c>
      <c r="R4687" s="1" t="s">
        <v>1951</v>
      </c>
      <c r="S4687" s="3">
        <v>271</v>
      </c>
      <c r="T4687">
        <v>6</v>
      </c>
      <c r="U4687" t="str">
        <f>IF(Ecommerce_Sales[[#This Row],[Delivery_Time_Days]]&gt;7,"Delay",IF(Ecommerce_Sales[[#This Row],[Delivery_Time_Days]] = 0,"No delivery",IF(Ecommerce_Sales[[#This Row],[Delivery_Time_Days]]&lt;=7,"On-time")))</f>
        <v>On-time</v>
      </c>
      <c r="V4687" s="7">
        <f>Ecommerce_Sales[[#This Row],[Profit]]/Ecommerce_Sales[[#This Row],[Total_Price]]</f>
        <v>0.34995080354214497</v>
      </c>
      <c r="W4687" s="3">
        <v>1067</v>
      </c>
      <c r="X4687" s="3"/>
    </row>
    <row r="4688" spans="1:24" x14ac:dyDescent="0.25">
      <c r="A4688" s="1" t="s">
        <v>11312</v>
      </c>
      <c r="B4688" s="1" t="s">
        <v>525</v>
      </c>
      <c r="C4688" s="1" t="s">
        <v>1270</v>
      </c>
      <c r="D4688" s="1" t="s">
        <v>2602</v>
      </c>
      <c r="E4688" s="1" t="s">
        <v>1981</v>
      </c>
      <c r="F4688" s="2">
        <v>45434</v>
      </c>
      <c r="G4688" s="2">
        <v>44969</v>
      </c>
      <c r="H4688" s="2" t="str">
        <f>TEXT(Ecommerce_Sales[[#This Row],[Order_Date]],"mmmm")</f>
        <v>February</v>
      </c>
      <c r="I4688" s="2" t="str">
        <f>TEXT(Ecommerce_Sales[[#This Row],[Order_Date]],"yyyy")</f>
        <v>2023</v>
      </c>
      <c r="J4688" s="2" t="str">
        <f>TEXT(Ecommerce_Sales[[#This Row],[Order_Date]],"mmmm")</f>
        <v>February</v>
      </c>
      <c r="K4688" s="1" t="s">
        <v>1947</v>
      </c>
      <c r="L4688" s="1" t="s">
        <v>9075</v>
      </c>
      <c r="M4688" s="1" t="s">
        <v>1968</v>
      </c>
      <c r="N4688" s="1" t="s">
        <v>1957</v>
      </c>
      <c r="O4688" s="3">
        <v>327</v>
      </c>
      <c r="P4688">
        <v>3</v>
      </c>
      <c r="Q4688" s="3">
        <v>981</v>
      </c>
      <c r="R4688" s="1" t="s">
        <v>2008</v>
      </c>
      <c r="S4688" s="3">
        <v>86</v>
      </c>
      <c r="T4688">
        <v>8</v>
      </c>
      <c r="U4688" t="str">
        <f>IF(Ecommerce_Sales[[#This Row],[Delivery_Time_Days]]&gt;7,"Delay",IF(Ecommerce_Sales[[#This Row],[Delivery_Time_Days]] = 0,"No delivery",IF(Ecommerce_Sales[[#This Row],[Delivery_Time_Days]]&lt;=7,"On-time")))</f>
        <v>Delay</v>
      </c>
      <c r="V4688" s="7">
        <f>Ecommerce_Sales[[#This Row],[Profit]]/Ecommerce_Sales[[#This Row],[Total_Price]]</f>
        <v>0.14984709480122324</v>
      </c>
      <c r="W4688" s="3">
        <v>147</v>
      </c>
      <c r="X4688" s="3"/>
    </row>
    <row r="4689" spans="1:24" x14ac:dyDescent="0.25">
      <c r="A4689" s="1" t="s">
        <v>11313</v>
      </c>
      <c r="B4689" s="1" t="s">
        <v>821</v>
      </c>
      <c r="C4689" s="1" t="s">
        <v>822</v>
      </c>
      <c r="D4689" s="1" t="s">
        <v>3816</v>
      </c>
      <c r="E4689" s="1" t="s">
        <v>2005</v>
      </c>
      <c r="F4689" s="2">
        <v>45031</v>
      </c>
      <c r="G4689" s="2">
        <v>44962</v>
      </c>
      <c r="H4689" s="2" t="str">
        <f>TEXT(Ecommerce_Sales[[#This Row],[Order_Date]],"mmmm")</f>
        <v>February</v>
      </c>
      <c r="I4689" s="2" t="str">
        <f>TEXT(Ecommerce_Sales[[#This Row],[Order_Date]],"yyyy")</f>
        <v>2023</v>
      </c>
      <c r="J4689" s="2" t="str">
        <f>TEXT(Ecommerce_Sales[[#This Row],[Order_Date]],"mmmm")</f>
        <v>February</v>
      </c>
      <c r="K4689" s="1" t="s">
        <v>1947</v>
      </c>
      <c r="L4689" s="1" t="s">
        <v>11314</v>
      </c>
      <c r="M4689" s="1" t="s">
        <v>2054</v>
      </c>
      <c r="N4689" s="1" t="s">
        <v>1957</v>
      </c>
      <c r="O4689" s="3">
        <v>593</v>
      </c>
      <c r="P4689">
        <v>3</v>
      </c>
      <c r="Q4689" s="3">
        <v>1780</v>
      </c>
      <c r="R4689" s="1" t="s">
        <v>1958</v>
      </c>
      <c r="S4689" s="3">
        <v>151</v>
      </c>
      <c r="T4689">
        <v>10</v>
      </c>
      <c r="U4689" t="str">
        <f>IF(Ecommerce_Sales[[#This Row],[Delivery_Time_Days]]&gt;7,"Delay",IF(Ecommerce_Sales[[#This Row],[Delivery_Time_Days]] = 0,"No delivery",IF(Ecommerce_Sales[[#This Row],[Delivery_Time_Days]]&lt;=7,"On-time")))</f>
        <v>Delay</v>
      </c>
      <c r="V4689" s="7">
        <f>Ecommerce_Sales[[#This Row],[Profit]]/Ecommerce_Sales[[#This Row],[Total_Price]]</f>
        <v>0.15</v>
      </c>
      <c r="W4689" s="3">
        <v>267</v>
      </c>
      <c r="X4689" s="3"/>
    </row>
    <row r="4690" spans="1:24" x14ac:dyDescent="0.25">
      <c r="A4690" s="1" t="s">
        <v>11315</v>
      </c>
      <c r="B4690" s="1" t="s">
        <v>296</v>
      </c>
      <c r="C4690" s="1" t="s">
        <v>297</v>
      </c>
      <c r="D4690" s="1" t="s">
        <v>9339</v>
      </c>
      <c r="E4690" s="1" t="s">
        <v>1961</v>
      </c>
      <c r="F4690" s="2">
        <v>45393</v>
      </c>
      <c r="G4690" s="2">
        <v>45280</v>
      </c>
      <c r="H4690" s="2" t="str">
        <f>TEXT(Ecommerce_Sales[[#This Row],[Order_Date]],"mmmm")</f>
        <v>December</v>
      </c>
      <c r="I4690" s="2" t="str">
        <f>TEXT(Ecommerce_Sales[[#This Row],[Order_Date]],"yyyy")</f>
        <v>2023</v>
      </c>
      <c r="J4690" s="2" t="str">
        <f>TEXT(Ecommerce_Sales[[#This Row],[Order_Date]],"mmmm")</f>
        <v>December</v>
      </c>
      <c r="K4690" s="1" t="s">
        <v>1947</v>
      </c>
      <c r="L4690" s="1" t="s">
        <v>11316</v>
      </c>
      <c r="M4690" s="1" t="s">
        <v>1998</v>
      </c>
      <c r="N4690" s="1" t="s">
        <v>1973</v>
      </c>
      <c r="O4690" s="3">
        <v>713</v>
      </c>
      <c r="P4690">
        <v>6</v>
      </c>
      <c r="Q4690" s="3">
        <v>4279</v>
      </c>
      <c r="R4690" s="1" t="s">
        <v>1958</v>
      </c>
      <c r="S4690" s="3">
        <v>633</v>
      </c>
      <c r="T4690">
        <v>8</v>
      </c>
      <c r="U4690" t="str">
        <f>IF(Ecommerce_Sales[[#This Row],[Delivery_Time_Days]]&gt;7,"Delay",IF(Ecommerce_Sales[[#This Row],[Delivery_Time_Days]] = 0,"No delivery",IF(Ecommerce_Sales[[#This Row],[Delivery_Time_Days]]&lt;=7,"On-time")))</f>
        <v>Delay</v>
      </c>
      <c r="V4690" s="7">
        <f>Ecommerce_Sales[[#This Row],[Profit]]/Ecommerce_Sales[[#This Row],[Total_Price]]</f>
        <v>0.30007010983874738</v>
      </c>
      <c r="W4690" s="3">
        <v>1284</v>
      </c>
      <c r="X4690" s="3"/>
    </row>
    <row r="4691" spans="1:24" x14ac:dyDescent="0.25">
      <c r="A4691" s="1" t="s">
        <v>11317</v>
      </c>
      <c r="B4691" s="1" t="s">
        <v>190</v>
      </c>
      <c r="C4691" s="1" t="s">
        <v>191</v>
      </c>
      <c r="D4691" s="1" t="s">
        <v>6828</v>
      </c>
      <c r="E4691" s="1" t="s">
        <v>1946</v>
      </c>
      <c r="F4691" s="2">
        <v>45367</v>
      </c>
      <c r="G4691" s="2">
        <v>45636</v>
      </c>
      <c r="H4691" s="2" t="str">
        <f>TEXT(Ecommerce_Sales[[#This Row],[Order_Date]],"mmmm")</f>
        <v>December</v>
      </c>
      <c r="I4691" s="2" t="str">
        <f>TEXT(Ecommerce_Sales[[#This Row],[Order_Date]],"yyyy")</f>
        <v>2024</v>
      </c>
      <c r="J4691" s="2" t="str">
        <f>TEXT(Ecommerce_Sales[[#This Row],[Order_Date]],"mmmm")</f>
        <v>December</v>
      </c>
      <c r="K4691" s="1" t="s">
        <v>1947</v>
      </c>
      <c r="L4691" s="1" t="s">
        <v>7040</v>
      </c>
      <c r="M4691" s="1" t="s">
        <v>1968</v>
      </c>
      <c r="N4691" s="1" t="s">
        <v>1957</v>
      </c>
      <c r="O4691" s="3">
        <v>218</v>
      </c>
      <c r="P4691">
        <v>6</v>
      </c>
      <c r="Q4691" s="3">
        <v>1307</v>
      </c>
      <c r="R4691" s="1" t="s">
        <v>1958</v>
      </c>
      <c r="S4691" s="3">
        <v>165</v>
      </c>
      <c r="T4691">
        <v>10</v>
      </c>
      <c r="U4691" t="str">
        <f>IF(Ecommerce_Sales[[#This Row],[Delivery_Time_Days]]&gt;7,"Delay",IF(Ecommerce_Sales[[#This Row],[Delivery_Time_Days]] = 0,"No delivery",IF(Ecommerce_Sales[[#This Row],[Delivery_Time_Days]]&lt;=7,"On-time")))</f>
        <v>Delay</v>
      </c>
      <c r="V4691" s="7">
        <f>Ecommerce_Sales[[#This Row],[Profit]]/Ecommerce_Sales[[#This Row],[Total_Price]]</f>
        <v>0.14996174445294569</v>
      </c>
      <c r="W4691" s="3">
        <v>196</v>
      </c>
      <c r="X4691" s="3"/>
    </row>
    <row r="4692" spans="1:24" x14ac:dyDescent="0.25">
      <c r="A4692" s="1" t="s">
        <v>11318</v>
      </c>
      <c r="B4692" s="1" t="s">
        <v>454</v>
      </c>
      <c r="C4692" s="1" t="s">
        <v>455</v>
      </c>
      <c r="D4692" s="1" t="s">
        <v>6384</v>
      </c>
      <c r="E4692" s="1" t="s">
        <v>1961</v>
      </c>
      <c r="F4692" s="2">
        <v>45592</v>
      </c>
      <c r="G4692" s="2">
        <v>44977</v>
      </c>
      <c r="H4692" s="2" t="str">
        <f>TEXT(Ecommerce_Sales[[#This Row],[Order_Date]],"mmmm")</f>
        <v>February</v>
      </c>
      <c r="I4692" s="2" t="str">
        <f>TEXT(Ecommerce_Sales[[#This Row],[Order_Date]],"yyyy")</f>
        <v>2023</v>
      </c>
      <c r="J4692" s="2" t="str">
        <f>TEXT(Ecommerce_Sales[[#This Row],[Order_Date]],"mmmm")</f>
        <v>February</v>
      </c>
      <c r="K4692" s="1" t="s">
        <v>1947</v>
      </c>
      <c r="L4692" s="1" t="s">
        <v>3909</v>
      </c>
      <c r="M4692" s="1" t="s">
        <v>2007</v>
      </c>
      <c r="N4692" s="1" t="s">
        <v>1973</v>
      </c>
      <c r="O4692" s="3">
        <v>812</v>
      </c>
      <c r="P4692">
        <v>3</v>
      </c>
      <c r="Q4692" s="3">
        <v>2435</v>
      </c>
      <c r="R4692" s="1" t="s">
        <v>2016</v>
      </c>
      <c r="S4692" s="3">
        <v>130</v>
      </c>
      <c r="T4692">
        <v>2</v>
      </c>
      <c r="U4692" t="str">
        <f>IF(Ecommerce_Sales[[#This Row],[Delivery_Time_Days]]&gt;7,"Delay",IF(Ecommerce_Sales[[#This Row],[Delivery_Time_Days]] = 0,"No delivery",IF(Ecommerce_Sales[[#This Row],[Delivery_Time_Days]]&lt;=7,"On-time")))</f>
        <v>On-time</v>
      </c>
      <c r="V4692" s="7">
        <f>Ecommerce_Sales[[#This Row],[Profit]]/Ecommerce_Sales[[#This Row],[Total_Price]]</f>
        <v>0.29979466119096509</v>
      </c>
      <c r="W4692" s="3">
        <v>730</v>
      </c>
      <c r="X4692" s="3"/>
    </row>
    <row r="4693" spans="1:24" x14ac:dyDescent="0.25">
      <c r="A4693" s="1" t="s">
        <v>11319</v>
      </c>
      <c r="B4693" s="1" t="s">
        <v>701</v>
      </c>
      <c r="C4693" s="1" t="s">
        <v>702</v>
      </c>
      <c r="D4693" s="1" t="s">
        <v>5351</v>
      </c>
      <c r="E4693" s="1" t="s">
        <v>1981</v>
      </c>
      <c r="F4693" s="2">
        <v>45600</v>
      </c>
      <c r="G4693" s="2">
        <v>45623</v>
      </c>
      <c r="H4693" s="2" t="str">
        <f>TEXT(Ecommerce_Sales[[#This Row],[Order_Date]],"mmmm")</f>
        <v>November</v>
      </c>
      <c r="I4693" s="2" t="str">
        <f>TEXT(Ecommerce_Sales[[#This Row],[Order_Date]],"yyyy")</f>
        <v>2024</v>
      </c>
      <c r="J4693" s="2" t="str">
        <f>TEXT(Ecommerce_Sales[[#This Row],[Order_Date]],"mmmm")</f>
        <v>November</v>
      </c>
      <c r="K4693" s="1" t="s">
        <v>1986</v>
      </c>
      <c r="L4693" s="1" t="s">
        <v>8695</v>
      </c>
      <c r="M4693" s="1" t="s">
        <v>2058</v>
      </c>
      <c r="N4693" s="1" t="s">
        <v>1950</v>
      </c>
      <c r="O4693" s="3">
        <v>669</v>
      </c>
      <c r="P4693">
        <v>4</v>
      </c>
      <c r="Q4693" s="3">
        <v>2675</v>
      </c>
      <c r="R4693" s="1" t="s">
        <v>2008</v>
      </c>
      <c r="S4693" s="3">
        <v>259</v>
      </c>
      <c r="U4693" t="str">
        <f>IF(Ecommerce_Sales[[#This Row],[Delivery_Time_Days]]&gt;7,"Delay",IF(Ecommerce_Sales[[#This Row],[Delivery_Time_Days]] = 0,"No delivery",IF(Ecommerce_Sales[[#This Row],[Delivery_Time_Days]]&lt;=7,"On-time")))</f>
        <v>No delivery</v>
      </c>
      <c r="V4693" s="7">
        <f>Ecommerce_Sales[[#This Row],[Profit]]/Ecommerce_Sales[[#This Row],[Total_Price]]</f>
        <v>0.4</v>
      </c>
      <c r="W4693" s="3">
        <v>1070</v>
      </c>
      <c r="X4693" s="3"/>
    </row>
    <row r="4694" spans="1:24" x14ac:dyDescent="0.25">
      <c r="A4694" s="1" t="s">
        <v>11320</v>
      </c>
      <c r="B4694" s="1" t="s">
        <v>705</v>
      </c>
      <c r="C4694" s="1" t="s">
        <v>706</v>
      </c>
      <c r="D4694" s="1" t="s">
        <v>3906</v>
      </c>
      <c r="E4694" s="1" t="s">
        <v>1954</v>
      </c>
      <c r="F4694" s="2">
        <v>45043</v>
      </c>
      <c r="G4694" s="2">
        <v>45375</v>
      </c>
      <c r="H4694" s="2" t="str">
        <f>TEXT(Ecommerce_Sales[[#This Row],[Order_Date]],"mmmm")</f>
        <v>March</v>
      </c>
      <c r="I4694" s="2" t="str">
        <f>TEXT(Ecommerce_Sales[[#This Row],[Order_Date]],"yyyy")</f>
        <v>2024</v>
      </c>
      <c r="J4694" s="2" t="str">
        <f>TEXT(Ecommerce_Sales[[#This Row],[Order_Date]],"mmmm")</f>
        <v>March</v>
      </c>
      <c r="K4694" s="1" t="s">
        <v>1986</v>
      </c>
      <c r="L4694" s="1" t="s">
        <v>11321</v>
      </c>
      <c r="M4694" s="1" t="s">
        <v>1963</v>
      </c>
      <c r="N4694" s="1" t="s">
        <v>1957</v>
      </c>
      <c r="O4694" s="3">
        <v>769</v>
      </c>
      <c r="P4694">
        <v>2</v>
      </c>
      <c r="Q4694" s="3">
        <v>1538</v>
      </c>
      <c r="R4694" s="1" t="s">
        <v>1958</v>
      </c>
      <c r="S4694" s="3">
        <v>107</v>
      </c>
      <c r="U4694" t="str">
        <f>IF(Ecommerce_Sales[[#This Row],[Delivery_Time_Days]]&gt;7,"Delay",IF(Ecommerce_Sales[[#This Row],[Delivery_Time_Days]] = 0,"No delivery",IF(Ecommerce_Sales[[#This Row],[Delivery_Time_Days]]&lt;=7,"On-time")))</f>
        <v>No delivery</v>
      </c>
      <c r="V4694" s="7">
        <f>Ecommerce_Sales[[#This Row],[Profit]]/Ecommerce_Sales[[#This Row],[Total_Price]]</f>
        <v>0.15019505851755527</v>
      </c>
      <c r="W4694" s="3">
        <v>231</v>
      </c>
      <c r="X4694" s="3"/>
    </row>
    <row r="4695" spans="1:24" x14ac:dyDescent="0.25">
      <c r="A4695" s="1" t="s">
        <v>11322</v>
      </c>
      <c r="B4695" s="1" t="s">
        <v>1650</v>
      </c>
      <c r="C4695" s="1" t="s">
        <v>1651</v>
      </c>
      <c r="D4695" s="1" t="s">
        <v>2192</v>
      </c>
      <c r="E4695" s="1" t="s">
        <v>1961</v>
      </c>
      <c r="F4695" s="2">
        <v>45393</v>
      </c>
      <c r="G4695" s="2">
        <v>44974</v>
      </c>
      <c r="H4695" s="2" t="str">
        <f>TEXT(Ecommerce_Sales[[#This Row],[Order_Date]],"mmmm")</f>
        <v>February</v>
      </c>
      <c r="I4695" s="2" t="str">
        <f>TEXT(Ecommerce_Sales[[#This Row],[Order_Date]],"yyyy")</f>
        <v>2023</v>
      </c>
      <c r="J4695" s="2" t="str">
        <f>TEXT(Ecommerce_Sales[[#This Row],[Order_Date]],"mmmm")</f>
        <v>February</v>
      </c>
      <c r="K4695" s="1" t="s">
        <v>1986</v>
      </c>
      <c r="L4695" s="1" t="s">
        <v>10809</v>
      </c>
      <c r="M4695" s="1" t="s">
        <v>2047</v>
      </c>
      <c r="N4695" s="1" t="s">
        <v>1989</v>
      </c>
      <c r="O4695" s="3">
        <v>281</v>
      </c>
      <c r="P4695">
        <v>3</v>
      </c>
      <c r="Q4695" s="3">
        <v>843</v>
      </c>
      <c r="R4695" s="1" t="s">
        <v>1958</v>
      </c>
      <c r="S4695" s="3">
        <v>80</v>
      </c>
      <c r="U4695" t="str">
        <f>IF(Ecommerce_Sales[[#This Row],[Delivery_Time_Days]]&gt;7,"Delay",IF(Ecommerce_Sales[[#This Row],[Delivery_Time_Days]] = 0,"No delivery",IF(Ecommerce_Sales[[#This Row],[Delivery_Time_Days]]&lt;=7,"On-time")))</f>
        <v>No delivery</v>
      </c>
      <c r="V4695" s="7">
        <f>Ecommerce_Sales[[#This Row],[Profit]]/Ecommerce_Sales[[#This Row],[Total_Price]]</f>
        <v>0.25029655990510086</v>
      </c>
      <c r="W4695" s="3">
        <v>211</v>
      </c>
      <c r="X4695" s="3"/>
    </row>
    <row r="4696" spans="1:24" x14ac:dyDescent="0.25">
      <c r="A4696" s="1" t="s">
        <v>11323</v>
      </c>
      <c r="B4696" s="1" t="s">
        <v>1130</v>
      </c>
      <c r="C4696" s="1" t="s">
        <v>1131</v>
      </c>
      <c r="D4696" s="1" t="s">
        <v>5276</v>
      </c>
      <c r="E4696" s="1" t="s">
        <v>1996</v>
      </c>
      <c r="F4696" s="2">
        <v>45451</v>
      </c>
      <c r="G4696" s="2">
        <v>45547</v>
      </c>
      <c r="H4696" s="2" t="str">
        <f>TEXT(Ecommerce_Sales[[#This Row],[Order_Date]],"mmmm")</f>
        <v>September</v>
      </c>
      <c r="I4696" s="2" t="str">
        <f>TEXT(Ecommerce_Sales[[#This Row],[Order_Date]],"yyyy")</f>
        <v>2024</v>
      </c>
      <c r="J4696" s="2" t="str">
        <f>TEXT(Ecommerce_Sales[[#This Row],[Order_Date]],"mmmm")</f>
        <v>September</v>
      </c>
      <c r="K4696" s="1" t="s">
        <v>1947</v>
      </c>
      <c r="L4696" s="1" t="s">
        <v>11324</v>
      </c>
      <c r="M4696" s="1" t="s">
        <v>1972</v>
      </c>
      <c r="N4696" s="1" t="s">
        <v>1973</v>
      </c>
      <c r="O4696" s="3">
        <v>1023</v>
      </c>
      <c r="P4696">
        <v>3</v>
      </c>
      <c r="Q4696" s="3">
        <v>3070</v>
      </c>
      <c r="R4696" s="1" t="s">
        <v>1958</v>
      </c>
      <c r="S4696" s="3">
        <v>292</v>
      </c>
      <c r="T4696">
        <v>6</v>
      </c>
      <c r="U4696" t="str">
        <f>IF(Ecommerce_Sales[[#This Row],[Delivery_Time_Days]]&gt;7,"Delay",IF(Ecommerce_Sales[[#This Row],[Delivery_Time_Days]] = 0,"No delivery",IF(Ecommerce_Sales[[#This Row],[Delivery_Time_Days]]&lt;=7,"On-time")))</f>
        <v>On-time</v>
      </c>
      <c r="V4696" s="7">
        <f>Ecommerce_Sales[[#This Row],[Profit]]/Ecommerce_Sales[[#This Row],[Total_Price]]</f>
        <v>0.3</v>
      </c>
      <c r="W4696" s="3">
        <v>921</v>
      </c>
      <c r="X4696" s="3"/>
    </row>
    <row r="4697" spans="1:24" x14ac:dyDescent="0.25">
      <c r="A4697" s="1" t="s">
        <v>11325</v>
      </c>
      <c r="B4697" s="1" t="s">
        <v>949</v>
      </c>
      <c r="C4697" s="1" t="s">
        <v>950</v>
      </c>
      <c r="D4697" s="1" t="s">
        <v>4943</v>
      </c>
      <c r="E4697" s="1" t="s">
        <v>1966</v>
      </c>
      <c r="F4697" s="2">
        <v>45546</v>
      </c>
      <c r="G4697" s="2">
        <v>45041</v>
      </c>
      <c r="H4697" s="2" t="str">
        <f>TEXT(Ecommerce_Sales[[#This Row],[Order_Date]],"mmmm")</f>
        <v>April</v>
      </c>
      <c r="I4697" s="2" t="str">
        <f>TEXT(Ecommerce_Sales[[#This Row],[Order_Date]],"yyyy")</f>
        <v>2023</v>
      </c>
      <c r="J4697" s="2" t="str">
        <f>TEXT(Ecommerce_Sales[[#This Row],[Order_Date]],"mmmm")</f>
        <v>April</v>
      </c>
      <c r="K4697" s="1" t="s">
        <v>1992</v>
      </c>
      <c r="L4697" s="1" t="s">
        <v>11326</v>
      </c>
      <c r="M4697" s="1" t="s">
        <v>2058</v>
      </c>
      <c r="N4697" s="1" t="s">
        <v>1950</v>
      </c>
      <c r="O4697" s="3">
        <v>741</v>
      </c>
      <c r="P4697">
        <v>3</v>
      </c>
      <c r="Q4697" s="3">
        <v>2223</v>
      </c>
      <c r="R4697" s="1" t="s">
        <v>1958</v>
      </c>
      <c r="S4697" s="3">
        <v>244</v>
      </c>
      <c r="U4697" t="str">
        <f>IF(Ecommerce_Sales[[#This Row],[Delivery_Time_Days]]&gt;7,"Delay",IF(Ecommerce_Sales[[#This Row],[Delivery_Time_Days]] = 0,"No delivery",IF(Ecommerce_Sales[[#This Row],[Delivery_Time_Days]]&lt;=7,"On-time")))</f>
        <v>No delivery</v>
      </c>
      <c r="V4697" s="7">
        <f>Ecommerce_Sales[[#This Row],[Profit]]/Ecommerce_Sales[[#This Row],[Total_Price]]</f>
        <v>0.39991003148897886</v>
      </c>
      <c r="W4697" s="3">
        <v>889</v>
      </c>
      <c r="X4697" s="3"/>
    </row>
    <row r="4698" spans="1:24" x14ac:dyDescent="0.25">
      <c r="A4698" s="1" t="s">
        <v>11327</v>
      </c>
      <c r="B4698" s="1" t="s">
        <v>352</v>
      </c>
      <c r="C4698" s="1" t="s">
        <v>353</v>
      </c>
      <c r="D4698" s="1" t="s">
        <v>7476</v>
      </c>
      <c r="E4698" s="1" t="s">
        <v>2005</v>
      </c>
      <c r="F4698" s="2">
        <v>44966</v>
      </c>
      <c r="G4698" s="2">
        <v>45306</v>
      </c>
      <c r="H4698" s="2" t="str">
        <f>TEXT(Ecommerce_Sales[[#This Row],[Order_Date]],"mmmm")</f>
        <v>January</v>
      </c>
      <c r="I4698" s="2" t="str">
        <f>TEXT(Ecommerce_Sales[[#This Row],[Order_Date]],"yyyy")</f>
        <v>2024</v>
      </c>
      <c r="J4698" s="2" t="str">
        <f>TEXT(Ecommerce_Sales[[#This Row],[Order_Date]],"mmmm")</f>
        <v>January</v>
      </c>
      <c r="K4698" s="1" t="s">
        <v>1947</v>
      </c>
      <c r="L4698" s="1" t="s">
        <v>4313</v>
      </c>
      <c r="M4698" s="1" t="s">
        <v>1977</v>
      </c>
      <c r="N4698" s="1" t="s">
        <v>1978</v>
      </c>
      <c r="O4698" s="3">
        <v>129</v>
      </c>
      <c r="P4698">
        <v>1</v>
      </c>
      <c r="Q4698" s="3">
        <v>129</v>
      </c>
      <c r="R4698" s="1" t="s">
        <v>1958</v>
      </c>
      <c r="S4698" s="3">
        <v>18</v>
      </c>
      <c r="T4698">
        <v>9</v>
      </c>
      <c r="U4698" t="str">
        <f>IF(Ecommerce_Sales[[#This Row],[Delivery_Time_Days]]&gt;7,"Delay",IF(Ecommerce_Sales[[#This Row],[Delivery_Time_Days]] = 0,"No delivery",IF(Ecommerce_Sales[[#This Row],[Delivery_Time_Days]]&lt;=7,"On-time")))</f>
        <v>Delay</v>
      </c>
      <c r="V4698" s="7">
        <f>Ecommerce_Sales[[#This Row],[Profit]]/Ecommerce_Sales[[#This Row],[Total_Price]]</f>
        <v>0.34883720930232559</v>
      </c>
      <c r="W4698" s="3">
        <v>45</v>
      </c>
      <c r="X4698" s="3"/>
    </row>
    <row r="4699" spans="1:24" x14ac:dyDescent="0.25">
      <c r="A4699" s="1" t="s">
        <v>11328</v>
      </c>
      <c r="B4699" s="1" t="s">
        <v>1347</v>
      </c>
      <c r="C4699" s="1" t="s">
        <v>1348</v>
      </c>
      <c r="D4699" s="1" t="s">
        <v>7430</v>
      </c>
      <c r="E4699" s="1" t="s">
        <v>1954</v>
      </c>
      <c r="F4699" s="2">
        <v>45003</v>
      </c>
      <c r="G4699" s="2">
        <v>45249</v>
      </c>
      <c r="H4699" s="2" t="str">
        <f>TEXT(Ecommerce_Sales[[#This Row],[Order_Date]],"mmmm")</f>
        <v>November</v>
      </c>
      <c r="I4699" s="2" t="str">
        <f>TEXT(Ecommerce_Sales[[#This Row],[Order_Date]],"yyyy")</f>
        <v>2023</v>
      </c>
      <c r="J4699" s="2" t="str">
        <f>TEXT(Ecommerce_Sales[[#This Row],[Order_Date]],"mmmm")</f>
        <v>November</v>
      </c>
      <c r="K4699" s="1" t="s">
        <v>1947</v>
      </c>
      <c r="L4699" s="1" t="s">
        <v>3252</v>
      </c>
      <c r="M4699" s="1" t="s">
        <v>2072</v>
      </c>
      <c r="N4699" s="1" t="s">
        <v>1950</v>
      </c>
      <c r="O4699" s="3">
        <v>990</v>
      </c>
      <c r="P4699">
        <v>3</v>
      </c>
      <c r="Q4699" s="3">
        <v>2970</v>
      </c>
      <c r="R4699" s="1" t="s">
        <v>1951</v>
      </c>
      <c r="S4699" s="3">
        <v>270</v>
      </c>
      <c r="T4699">
        <v>3</v>
      </c>
      <c r="U4699" t="str">
        <f>IF(Ecommerce_Sales[[#This Row],[Delivery_Time_Days]]&gt;7,"Delay",IF(Ecommerce_Sales[[#This Row],[Delivery_Time_Days]] = 0,"No delivery",IF(Ecommerce_Sales[[#This Row],[Delivery_Time_Days]]&lt;=7,"On-time")))</f>
        <v>On-time</v>
      </c>
      <c r="V4699" s="7">
        <f>Ecommerce_Sales[[#This Row],[Profit]]/Ecommerce_Sales[[#This Row],[Total_Price]]</f>
        <v>0.4</v>
      </c>
      <c r="W4699" s="3">
        <v>1188</v>
      </c>
      <c r="X4699" s="3"/>
    </row>
    <row r="4700" spans="1:24" x14ac:dyDescent="0.25">
      <c r="A4700" s="1" t="s">
        <v>11329</v>
      </c>
      <c r="B4700" s="1" t="s">
        <v>1863</v>
      </c>
      <c r="C4700" s="1" t="s">
        <v>1864</v>
      </c>
      <c r="D4700" s="1" t="s">
        <v>6158</v>
      </c>
      <c r="E4700" s="1" t="s">
        <v>1961</v>
      </c>
      <c r="F4700" s="2">
        <v>45374</v>
      </c>
      <c r="G4700" s="2">
        <v>45367</v>
      </c>
      <c r="H4700" s="2" t="str">
        <f>TEXT(Ecommerce_Sales[[#This Row],[Order_Date]],"mmmm")</f>
        <v>March</v>
      </c>
      <c r="I4700" s="2" t="str">
        <f>TEXT(Ecommerce_Sales[[#This Row],[Order_Date]],"yyyy")</f>
        <v>2024</v>
      </c>
      <c r="J4700" s="2" t="str">
        <f>TEXT(Ecommerce_Sales[[#This Row],[Order_Date]],"mmmm")</f>
        <v>March</v>
      </c>
      <c r="K4700" s="1" t="s">
        <v>1947</v>
      </c>
      <c r="L4700" s="1" t="s">
        <v>8746</v>
      </c>
      <c r="M4700" s="1" t="s">
        <v>2072</v>
      </c>
      <c r="N4700" s="1" t="s">
        <v>1950</v>
      </c>
      <c r="O4700" s="3">
        <v>215</v>
      </c>
      <c r="P4700">
        <v>1</v>
      </c>
      <c r="Q4700" s="3">
        <v>215</v>
      </c>
      <c r="R4700" s="1" t="s">
        <v>1958</v>
      </c>
      <c r="S4700" s="3">
        <v>18</v>
      </c>
      <c r="T4700">
        <v>6</v>
      </c>
      <c r="U4700" t="str">
        <f>IF(Ecommerce_Sales[[#This Row],[Delivery_Time_Days]]&gt;7,"Delay",IF(Ecommerce_Sales[[#This Row],[Delivery_Time_Days]] = 0,"No delivery",IF(Ecommerce_Sales[[#This Row],[Delivery_Time_Days]]&lt;=7,"On-time")))</f>
        <v>On-time</v>
      </c>
      <c r="V4700" s="7">
        <f>Ecommerce_Sales[[#This Row],[Profit]]/Ecommerce_Sales[[#This Row],[Total_Price]]</f>
        <v>0.4</v>
      </c>
      <c r="W4700" s="3">
        <v>86</v>
      </c>
      <c r="X4700" s="3"/>
    </row>
    <row r="4701" spans="1:24" x14ac:dyDescent="0.25">
      <c r="A4701" s="1" t="s">
        <v>11330</v>
      </c>
      <c r="B4701" s="1" t="s">
        <v>1223</v>
      </c>
      <c r="C4701" s="1" t="s">
        <v>1224</v>
      </c>
      <c r="D4701" s="1" t="s">
        <v>2093</v>
      </c>
      <c r="E4701" s="1" t="s">
        <v>1946</v>
      </c>
      <c r="F4701" s="2">
        <v>45072</v>
      </c>
      <c r="G4701" s="2">
        <v>45218</v>
      </c>
      <c r="H4701" s="2" t="str">
        <f>TEXT(Ecommerce_Sales[[#This Row],[Order_Date]],"mmmm")</f>
        <v>October</v>
      </c>
      <c r="I4701" s="2" t="str">
        <f>TEXT(Ecommerce_Sales[[#This Row],[Order_Date]],"yyyy")</f>
        <v>2023</v>
      </c>
      <c r="J4701" s="2" t="str">
        <f>TEXT(Ecommerce_Sales[[#This Row],[Order_Date]],"mmmm")</f>
        <v>October</v>
      </c>
      <c r="K4701" s="1" t="s">
        <v>1947</v>
      </c>
      <c r="L4701" s="1" t="s">
        <v>7084</v>
      </c>
      <c r="M4701" s="1" t="s">
        <v>2047</v>
      </c>
      <c r="N4701" s="1" t="s">
        <v>1989</v>
      </c>
      <c r="O4701" s="3">
        <v>1077</v>
      </c>
      <c r="P4701">
        <v>6</v>
      </c>
      <c r="Q4701" s="3">
        <v>6463</v>
      </c>
      <c r="R4701" s="1" t="s">
        <v>2012</v>
      </c>
      <c r="S4701" s="3">
        <v>788</v>
      </c>
      <c r="T4701">
        <v>8</v>
      </c>
      <c r="U4701" t="str">
        <f>IF(Ecommerce_Sales[[#This Row],[Delivery_Time_Days]]&gt;7,"Delay",IF(Ecommerce_Sales[[#This Row],[Delivery_Time_Days]] = 0,"No delivery",IF(Ecommerce_Sales[[#This Row],[Delivery_Time_Days]]&lt;=7,"On-time")))</f>
        <v>Delay</v>
      </c>
      <c r="V4701" s="7">
        <f>Ecommerce_Sales[[#This Row],[Profit]]/Ecommerce_Sales[[#This Row],[Total_Price]]</f>
        <v>0.25003868172675231</v>
      </c>
      <c r="W4701" s="3">
        <v>1616</v>
      </c>
      <c r="X4701" s="3"/>
    </row>
    <row r="4702" spans="1:24" x14ac:dyDescent="0.25">
      <c r="A4702" s="1" t="s">
        <v>11331</v>
      </c>
      <c r="B4702" s="1" t="s">
        <v>1902</v>
      </c>
      <c r="C4702" s="1" t="s">
        <v>1903</v>
      </c>
      <c r="D4702" s="1" t="s">
        <v>11173</v>
      </c>
      <c r="E4702" s="1" t="s">
        <v>1961</v>
      </c>
      <c r="F4702" s="2">
        <v>45279</v>
      </c>
      <c r="G4702" s="2">
        <v>45309</v>
      </c>
      <c r="H4702" s="2" t="str">
        <f>TEXT(Ecommerce_Sales[[#This Row],[Order_Date]],"mmmm")</f>
        <v>January</v>
      </c>
      <c r="I4702" s="2" t="str">
        <f>TEXT(Ecommerce_Sales[[#This Row],[Order_Date]],"yyyy")</f>
        <v>2024</v>
      </c>
      <c r="J4702" s="2" t="str">
        <f>TEXT(Ecommerce_Sales[[#This Row],[Order_Date]],"mmmm")</f>
        <v>January</v>
      </c>
      <c r="K4702" s="1" t="s">
        <v>1947</v>
      </c>
      <c r="L4702" s="1" t="s">
        <v>7867</v>
      </c>
      <c r="M4702" s="1" t="s">
        <v>1983</v>
      </c>
      <c r="N4702" s="1" t="s">
        <v>1950</v>
      </c>
      <c r="O4702" s="3">
        <v>489</v>
      </c>
      <c r="P4702">
        <v>1</v>
      </c>
      <c r="Q4702" s="3">
        <v>489</v>
      </c>
      <c r="R4702" s="1" t="s">
        <v>2016</v>
      </c>
      <c r="S4702" s="3">
        <v>45</v>
      </c>
      <c r="T4702">
        <v>2</v>
      </c>
      <c r="U4702" t="str">
        <f>IF(Ecommerce_Sales[[#This Row],[Delivery_Time_Days]]&gt;7,"Delay",IF(Ecommerce_Sales[[#This Row],[Delivery_Time_Days]] = 0,"No delivery",IF(Ecommerce_Sales[[#This Row],[Delivery_Time_Days]]&lt;=7,"On-time")))</f>
        <v>On-time</v>
      </c>
      <c r="V4702" s="7">
        <f>Ecommerce_Sales[[#This Row],[Profit]]/Ecommerce_Sales[[#This Row],[Total_Price]]</f>
        <v>0.40081799591002043</v>
      </c>
      <c r="W4702" s="3">
        <v>196</v>
      </c>
      <c r="X4702" s="3"/>
    </row>
    <row r="4703" spans="1:24" x14ac:dyDescent="0.25">
      <c r="A4703" s="1" t="s">
        <v>11332</v>
      </c>
      <c r="B4703" s="1" t="s">
        <v>206</v>
      </c>
      <c r="C4703" s="1" t="s">
        <v>207</v>
      </c>
      <c r="D4703" s="1" t="s">
        <v>9821</v>
      </c>
      <c r="E4703" s="1" t="s">
        <v>1966</v>
      </c>
      <c r="F4703" s="2">
        <v>45298</v>
      </c>
      <c r="G4703" s="2">
        <v>45636</v>
      </c>
      <c r="H4703" s="2" t="str">
        <f>TEXT(Ecommerce_Sales[[#This Row],[Order_Date]],"mmmm")</f>
        <v>December</v>
      </c>
      <c r="I4703" s="2" t="str">
        <f>TEXT(Ecommerce_Sales[[#This Row],[Order_Date]],"yyyy")</f>
        <v>2024</v>
      </c>
      <c r="J4703" s="2" t="str">
        <f>TEXT(Ecommerce_Sales[[#This Row],[Order_Date]],"mmmm")</f>
        <v>December</v>
      </c>
      <c r="K4703" s="1" t="s">
        <v>1986</v>
      </c>
      <c r="L4703" s="1" t="s">
        <v>11333</v>
      </c>
      <c r="M4703" s="1" t="s">
        <v>2007</v>
      </c>
      <c r="N4703" s="1" t="s">
        <v>1973</v>
      </c>
      <c r="O4703" s="3">
        <v>222</v>
      </c>
      <c r="P4703">
        <v>10</v>
      </c>
      <c r="Q4703" s="3">
        <v>2217</v>
      </c>
      <c r="R4703" s="1" t="s">
        <v>1958</v>
      </c>
      <c r="S4703" s="3">
        <v>297</v>
      </c>
      <c r="U4703" t="str">
        <f>IF(Ecommerce_Sales[[#This Row],[Delivery_Time_Days]]&gt;7,"Delay",IF(Ecommerce_Sales[[#This Row],[Delivery_Time_Days]] = 0,"No delivery",IF(Ecommerce_Sales[[#This Row],[Delivery_Time_Days]]&lt;=7,"On-time")))</f>
        <v>No delivery</v>
      </c>
      <c r="V4703" s="7">
        <f>Ecommerce_Sales[[#This Row],[Profit]]/Ecommerce_Sales[[#This Row],[Total_Price]]</f>
        <v>0.29995489400090214</v>
      </c>
      <c r="W4703" s="3">
        <v>665</v>
      </c>
      <c r="X4703" s="3"/>
    </row>
    <row r="4704" spans="1:24" x14ac:dyDescent="0.25">
      <c r="A4704" s="1" t="s">
        <v>11334</v>
      </c>
      <c r="B4704" s="1" t="s">
        <v>1393</v>
      </c>
      <c r="C4704" s="1" t="s">
        <v>1394</v>
      </c>
      <c r="D4704" s="1" t="s">
        <v>2962</v>
      </c>
      <c r="E4704" s="1" t="s">
        <v>1966</v>
      </c>
      <c r="F4704" s="2">
        <v>45138</v>
      </c>
      <c r="G4704" s="2">
        <v>45446</v>
      </c>
      <c r="H4704" s="2" t="str">
        <f>TEXT(Ecommerce_Sales[[#This Row],[Order_Date]],"mmmm")</f>
        <v>June</v>
      </c>
      <c r="I4704" s="2" t="str">
        <f>TEXT(Ecommerce_Sales[[#This Row],[Order_Date]],"yyyy")</f>
        <v>2024</v>
      </c>
      <c r="J4704" s="2" t="str">
        <f>TEXT(Ecommerce_Sales[[#This Row],[Order_Date]],"mmmm")</f>
        <v>June</v>
      </c>
      <c r="K4704" s="1" t="s">
        <v>1947</v>
      </c>
      <c r="L4704" s="1" t="s">
        <v>11335</v>
      </c>
      <c r="M4704" s="1" t="s">
        <v>1998</v>
      </c>
      <c r="N4704" s="1" t="s">
        <v>1973</v>
      </c>
      <c r="O4704" s="3">
        <v>326</v>
      </c>
      <c r="P4704">
        <v>6</v>
      </c>
      <c r="Q4704" s="3">
        <v>1953</v>
      </c>
      <c r="R4704" s="1" t="s">
        <v>1958</v>
      </c>
      <c r="S4704" s="3">
        <v>106</v>
      </c>
      <c r="T4704">
        <v>2</v>
      </c>
      <c r="U4704" t="str">
        <f>IF(Ecommerce_Sales[[#This Row],[Delivery_Time_Days]]&gt;7,"Delay",IF(Ecommerce_Sales[[#This Row],[Delivery_Time_Days]] = 0,"No delivery",IF(Ecommerce_Sales[[#This Row],[Delivery_Time_Days]]&lt;=7,"On-time")))</f>
        <v>On-time</v>
      </c>
      <c r="V4704" s="7">
        <f>Ecommerce_Sales[[#This Row],[Profit]]/Ecommerce_Sales[[#This Row],[Total_Price]]</f>
        <v>0.30005120327700974</v>
      </c>
      <c r="W4704" s="3">
        <v>586</v>
      </c>
      <c r="X4704" s="3"/>
    </row>
    <row r="4705" spans="1:24" x14ac:dyDescent="0.25">
      <c r="A4705" s="1" t="s">
        <v>11336</v>
      </c>
      <c r="B4705" s="1" t="s">
        <v>112</v>
      </c>
      <c r="C4705" s="1" t="s">
        <v>113</v>
      </c>
      <c r="D4705" s="1" t="s">
        <v>2172</v>
      </c>
      <c r="E4705" s="1" t="s">
        <v>1961</v>
      </c>
      <c r="F4705" s="2">
        <v>45386</v>
      </c>
      <c r="G4705" s="2">
        <v>45297</v>
      </c>
      <c r="H4705" s="2" t="str">
        <f>TEXT(Ecommerce_Sales[[#This Row],[Order_Date]],"mmmm")</f>
        <v>January</v>
      </c>
      <c r="I4705" s="2" t="str">
        <f>TEXT(Ecommerce_Sales[[#This Row],[Order_Date]],"yyyy")</f>
        <v>2024</v>
      </c>
      <c r="J4705" s="2" t="str">
        <f>TEXT(Ecommerce_Sales[[#This Row],[Order_Date]],"mmmm")</f>
        <v>January</v>
      </c>
      <c r="K4705" s="1" t="s">
        <v>1947</v>
      </c>
      <c r="L4705" s="1" t="s">
        <v>11337</v>
      </c>
      <c r="M4705" s="1" t="s">
        <v>1949</v>
      </c>
      <c r="N4705" s="1" t="s">
        <v>1950</v>
      </c>
      <c r="O4705" s="3">
        <v>623</v>
      </c>
      <c r="P4705">
        <v>4</v>
      </c>
      <c r="Q4705" s="3">
        <v>2492</v>
      </c>
      <c r="R4705" s="1" t="s">
        <v>2012</v>
      </c>
      <c r="S4705" s="3">
        <v>140</v>
      </c>
      <c r="T4705">
        <v>6</v>
      </c>
      <c r="U4705" t="str">
        <f>IF(Ecommerce_Sales[[#This Row],[Delivery_Time_Days]]&gt;7,"Delay",IF(Ecommerce_Sales[[#This Row],[Delivery_Time_Days]] = 0,"No delivery",IF(Ecommerce_Sales[[#This Row],[Delivery_Time_Days]]&lt;=7,"On-time")))</f>
        <v>On-time</v>
      </c>
      <c r="V4705" s="7">
        <f>Ecommerce_Sales[[#This Row],[Profit]]/Ecommerce_Sales[[#This Row],[Total_Price]]</f>
        <v>0.40008025682182985</v>
      </c>
      <c r="W4705" s="3">
        <v>997</v>
      </c>
      <c r="X4705" s="3"/>
    </row>
    <row r="4706" spans="1:24" x14ac:dyDescent="0.25">
      <c r="A4706" s="1" t="s">
        <v>11338</v>
      </c>
      <c r="B4706" s="1" t="s">
        <v>823</v>
      </c>
      <c r="C4706" s="1" t="s">
        <v>824</v>
      </c>
      <c r="D4706" s="1" t="s">
        <v>2469</v>
      </c>
      <c r="E4706" s="1" t="s">
        <v>1961</v>
      </c>
      <c r="F4706" s="2">
        <v>45554</v>
      </c>
      <c r="G4706" s="2">
        <v>45543</v>
      </c>
      <c r="H4706" s="2" t="str">
        <f>TEXT(Ecommerce_Sales[[#This Row],[Order_Date]],"mmmm")</f>
        <v>September</v>
      </c>
      <c r="I4706" s="2" t="str">
        <f>TEXT(Ecommerce_Sales[[#This Row],[Order_Date]],"yyyy")</f>
        <v>2024</v>
      </c>
      <c r="J4706" s="2" t="str">
        <f>TEXT(Ecommerce_Sales[[#This Row],[Order_Date]],"mmmm")</f>
        <v>September</v>
      </c>
      <c r="K4706" s="1" t="s">
        <v>1947</v>
      </c>
      <c r="L4706" s="1" t="s">
        <v>11339</v>
      </c>
      <c r="M4706" s="1" t="s">
        <v>1972</v>
      </c>
      <c r="N4706" s="1" t="s">
        <v>1973</v>
      </c>
      <c r="O4706" s="3">
        <v>616</v>
      </c>
      <c r="P4706">
        <v>3</v>
      </c>
      <c r="Q4706" s="3">
        <v>1848</v>
      </c>
      <c r="R4706" s="1" t="s">
        <v>1958</v>
      </c>
      <c r="S4706" s="3">
        <v>121</v>
      </c>
      <c r="T4706">
        <v>5</v>
      </c>
      <c r="U4706" t="str">
        <f>IF(Ecommerce_Sales[[#This Row],[Delivery_Time_Days]]&gt;7,"Delay",IF(Ecommerce_Sales[[#This Row],[Delivery_Time_Days]] = 0,"No delivery",IF(Ecommerce_Sales[[#This Row],[Delivery_Time_Days]]&lt;=7,"On-time")))</f>
        <v>On-time</v>
      </c>
      <c r="V4706" s="7">
        <f>Ecommerce_Sales[[#This Row],[Profit]]/Ecommerce_Sales[[#This Row],[Total_Price]]</f>
        <v>0.29978354978354976</v>
      </c>
      <c r="W4706" s="3">
        <v>554</v>
      </c>
      <c r="X4706" s="3"/>
    </row>
    <row r="4707" spans="1:24" x14ac:dyDescent="0.25">
      <c r="A4707" s="1" t="s">
        <v>11340</v>
      </c>
      <c r="B4707" s="1" t="s">
        <v>128</v>
      </c>
      <c r="C4707" s="1" t="s">
        <v>129</v>
      </c>
      <c r="D4707" s="1" t="s">
        <v>3002</v>
      </c>
      <c r="E4707" s="1" t="s">
        <v>1946</v>
      </c>
      <c r="F4707" s="2">
        <v>45373</v>
      </c>
      <c r="G4707" s="2">
        <v>45117</v>
      </c>
      <c r="H4707" s="2" t="str">
        <f>TEXT(Ecommerce_Sales[[#This Row],[Order_Date]],"mmmm")</f>
        <v>July</v>
      </c>
      <c r="I4707" s="2" t="str">
        <f>TEXT(Ecommerce_Sales[[#This Row],[Order_Date]],"yyyy")</f>
        <v>2023</v>
      </c>
      <c r="J4707" s="2" t="str">
        <f>TEXT(Ecommerce_Sales[[#This Row],[Order_Date]],"mmmm")</f>
        <v>July</v>
      </c>
      <c r="K4707" s="1" t="s">
        <v>1947</v>
      </c>
      <c r="L4707" s="1" t="s">
        <v>3227</v>
      </c>
      <c r="M4707" s="1" t="s">
        <v>2043</v>
      </c>
      <c r="N4707" s="1" t="s">
        <v>1989</v>
      </c>
      <c r="O4707" s="3">
        <v>534</v>
      </c>
      <c r="P4707">
        <v>5</v>
      </c>
      <c r="Q4707" s="3">
        <v>2672</v>
      </c>
      <c r="R4707" s="1" t="s">
        <v>1958</v>
      </c>
      <c r="S4707" s="3">
        <v>359</v>
      </c>
      <c r="T4707">
        <v>8</v>
      </c>
      <c r="U4707" t="str">
        <f>IF(Ecommerce_Sales[[#This Row],[Delivery_Time_Days]]&gt;7,"Delay",IF(Ecommerce_Sales[[#This Row],[Delivery_Time_Days]] = 0,"No delivery",IF(Ecommerce_Sales[[#This Row],[Delivery_Time_Days]]&lt;=7,"On-time")))</f>
        <v>Delay</v>
      </c>
      <c r="V4707" s="7">
        <f>Ecommerce_Sales[[#This Row],[Profit]]/Ecommerce_Sales[[#This Row],[Total_Price]]</f>
        <v>0.25</v>
      </c>
      <c r="W4707" s="3">
        <v>668</v>
      </c>
      <c r="X4707" s="3"/>
    </row>
    <row r="4708" spans="1:24" x14ac:dyDescent="0.25">
      <c r="A4708" s="1" t="s">
        <v>11341</v>
      </c>
      <c r="B4708" s="1" t="s">
        <v>1195</v>
      </c>
      <c r="C4708" s="1" t="s">
        <v>1196</v>
      </c>
      <c r="D4708" s="1" t="s">
        <v>2614</v>
      </c>
      <c r="E4708" s="1" t="s">
        <v>1961</v>
      </c>
      <c r="F4708" s="2">
        <v>45129</v>
      </c>
      <c r="G4708" s="2">
        <v>45030</v>
      </c>
      <c r="H4708" s="2" t="str">
        <f>TEXT(Ecommerce_Sales[[#This Row],[Order_Date]],"mmmm")</f>
        <v>April</v>
      </c>
      <c r="I4708" s="2" t="str">
        <f>TEXT(Ecommerce_Sales[[#This Row],[Order_Date]],"yyyy")</f>
        <v>2023</v>
      </c>
      <c r="J4708" s="2" t="str">
        <f>TEXT(Ecommerce_Sales[[#This Row],[Order_Date]],"mmmm")</f>
        <v>April</v>
      </c>
      <c r="K4708" s="1" t="s">
        <v>1992</v>
      </c>
      <c r="L4708" s="1" t="s">
        <v>11342</v>
      </c>
      <c r="M4708" s="1" t="s">
        <v>2058</v>
      </c>
      <c r="N4708" s="1" t="s">
        <v>1950</v>
      </c>
      <c r="O4708" s="3">
        <v>319</v>
      </c>
      <c r="P4708">
        <v>2</v>
      </c>
      <c r="Q4708" s="3">
        <v>637</v>
      </c>
      <c r="R4708" s="1" t="s">
        <v>1951</v>
      </c>
      <c r="S4708" s="3">
        <v>46</v>
      </c>
      <c r="U4708" t="str">
        <f>IF(Ecommerce_Sales[[#This Row],[Delivery_Time_Days]]&gt;7,"Delay",IF(Ecommerce_Sales[[#This Row],[Delivery_Time_Days]] = 0,"No delivery",IF(Ecommerce_Sales[[#This Row],[Delivery_Time_Days]]&lt;=7,"On-time")))</f>
        <v>No delivery</v>
      </c>
      <c r="V4708" s="7">
        <f>Ecommerce_Sales[[#This Row],[Profit]]/Ecommerce_Sales[[#This Row],[Total_Price]]</f>
        <v>0.40031397174254318</v>
      </c>
      <c r="W4708" s="3">
        <v>255</v>
      </c>
      <c r="X4708" s="3"/>
    </row>
    <row r="4709" spans="1:24" x14ac:dyDescent="0.25">
      <c r="A4709" s="1" t="s">
        <v>11343</v>
      </c>
      <c r="B4709" s="1" t="s">
        <v>707</v>
      </c>
      <c r="C4709" s="1" t="s">
        <v>862</v>
      </c>
      <c r="D4709" s="1" t="s">
        <v>2024</v>
      </c>
      <c r="E4709" s="1" t="s">
        <v>1946</v>
      </c>
      <c r="F4709" s="2">
        <v>45370</v>
      </c>
      <c r="G4709" s="2">
        <v>45464</v>
      </c>
      <c r="H4709" s="2" t="str">
        <f>TEXT(Ecommerce_Sales[[#This Row],[Order_Date]],"mmmm")</f>
        <v>June</v>
      </c>
      <c r="I4709" s="2" t="str">
        <f>TEXT(Ecommerce_Sales[[#This Row],[Order_Date]],"yyyy")</f>
        <v>2024</v>
      </c>
      <c r="J4709" s="2" t="str">
        <f>TEXT(Ecommerce_Sales[[#This Row],[Order_Date]],"mmmm")</f>
        <v>June</v>
      </c>
      <c r="K4709" s="1" t="s">
        <v>1947</v>
      </c>
      <c r="L4709" s="1" t="s">
        <v>8109</v>
      </c>
      <c r="M4709" s="1" t="s">
        <v>2026</v>
      </c>
      <c r="N4709" s="1" t="s">
        <v>1978</v>
      </c>
      <c r="O4709" s="3">
        <v>228</v>
      </c>
      <c r="P4709">
        <v>1</v>
      </c>
      <c r="Q4709" s="3">
        <v>228</v>
      </c>
      <c r="R4709" s="1" t="s">
        <v>1958</v>
      </c>
      <c r="S4709" s="3">
        <v>30</v>
      </c>
      <c r="T4709">
        <v>5</v>
      </c>
      <c r="U4709" t="str">
        <f>IF(Ecommerce_Sales[[#This Row],[Delivery_Time_Days]]&gt;7,"Delay",IF(Ecommerce_Sales[[#This Row],[Delivery_Time_Days]] = 0,"No delivery",IF(Ecommerce_Sales[[#This Row],[Delivery_Time_Days]]&lt;=7,"On-time")))</f>
        <v>On-time</v>
      </c>
      <c r="V4709" s="7">
        <f>Ecommerce_Sales[[#This Row],[Profit]]/Ecommerce_Sales[[#This Row],[Total_Price]]</f>
        <v>0.35087719298245612</v>
      </c>
      <c r="W4709" s="3">
        <v>80</v>
      </c>
      <c r="X4709" s="3"/>
    </row>
    <row r="4710" spans="1:24" x14ac:dyDescent="0.25">
      <c r="A4710" s="1" t="s">
        <v>11344</v>
      </c>
      <c r="B4710" s="1" t="s">
        <v>318</v>
      </c>
      <c r="C4710" s="1" t="s">
        <v>319</v>
      </c>
      <c r="D4710" s="1" t="s">
        <v>3940</v>
      </c>
      <c r="E4710" s="1" t="s">
        <v>1946</v>
      </c>
      <c r="F4710" s="2">
        <v>45092</v>
      </c>
      <c r="G4710" s="2">
        <v>45574</v>
      </c>
      <c r="H4710" s="2" t="str">
        <f>TEXT(Ecommerce_Sales[[#This Row],[Order_Date]],"mmmm")</f>
        <v>October</v>
      </c>
      <c r="I4710" s="2" t="str">
        <f>TEXT(Ecommerce_Sales[[#This Row],[Order_Date]],"yyyy")</f>
        <v>2024</v>
      </c>
      <c r="J4710" s="2" t="str">
        <f>TEXT(Ecommerce_Sales[[#This Row],[Order_Date]],"mmmm")</f>
        <v>October</v>
      </c>
      <c r="K4710" s="1" t="s">
        <v>1947</v>
      </c>
      <c r="L4710" s="1" t="s">
        <v>11345</v>
      </c>
      <c r="M4710" s="1" t="s">
        <v>1977</v>
      </c>
      <c r="N4710" s="1" t="s">
        <v>1978</v>
      </c>
      <c r="O4710" s="3">
        <v>992</v>
      </c>
      <c r="P4710">
        <v>6</v>
      </c>
      <c r="Q4710" s="3">
        <v>5952</v>
      </c>
      <c r="R4710" s="1" t="s">
        <v>1958</v>
      </c>
      <c r="S4710" s="3">
        <v>467</v>
      </c>
      <c r="T4710">
        <v>9</v>
      </c>
      <c r="U4710" t="str">
        <f>IF(Ecommerce_Sales[[#This Row],[Delivery_Time_Days]]&gt;7,"Delay",IF(Ecommerce_Sales[[#This Row],[Delivery_Time_Days]] = 0,"No delivery",IF(Ecommerce_Sales[[#This Row],[Delivery_Time_Days]]&lt;=7,"On-time")))</f>
        <v>Delay</v>
      </c>
      <c r="V4710" s="7">
        <f>Ecommerce_Sales[[#This Row],[Profit]]/Ecommerce_Sales[[#This Row],[Total_Price]]</f>
        <v>0.34996639784946237</v>
      </c>
      <c r="W4710" s="3">
        <v>2083</v>
      </c>
      <c r="X4710" s="3"/>
    </row>
    <row r="4711" spans="1:24" x14ac:dyDescent="0.25">
      <c r="A4711" s="1" t="s">
        <v>11346</v>
      </c>
      <c r="B4711" s="1" t="s">
        <v>537</v>
      </c>
      <c r="C4711" s="1" t="s">
        <v>538</v>
      </c>
      <c r="D4711" s="1" t="s">
        <v>4936</v>
      </c>
      <c r="E4711" s="1" t="s">
        <v>1954</v>
      </c>
      <c r="F4711" s="2">
        <v>45453</v>
      </c>
      <c r="G4711" s="2">
        <v>45612</v>
      </c>
      <c r="H4711" s="2" t="str">
        <f>TEXT(Ecommerce_Sales[[#This Row],[Order_Date]],"mmmm")</f>
        <v>November</v>
      </c>
      <c r="I4711" s="2" t="str">
        <f>TEXT(Ecommerce_Sales[[#This Row],[Order_Date]],"yyyy")</f>
        <v>2024</v>
      </c>
      <c r="J4711" s="2" t="str">
        <f>TEXT(Ecommerce_Sales[[#This Row],[Order_Date]],"mmmm")</f>
        <v>November</v>
      </c>
      <c r="K4711" s="1" t="s">
        <v>1947</v>
      </c>
      <c r="L4711" s="1" t="s">
        <v>5355</v>
      </c>
      <c r="M4711" s="1" t="s">
        <v>1983</v>
      </c>
      <c r="N4711" s="1" t="s">
        <v>1950</v>
      </c>
      <c r="O4711" s="3">
        <v>923</v>
      </c>
      <c r="P4711">
        <v>7</v>
      </c>
      <c r="Q4711" s="3">
        <v>6460</v>
      </c>
      <c r="R4711" s="1" t="s">
        <v>1951</v>
      </c>
      <c r="S4711" s="3">
        <v>767</v>
      </c>
      <c r="T4711">
        <v>4</v>
      </c>
      <c r="U4711" t="str">
        <f>IF(Ecommerce_Sales[[#This Row],[Delivery_Time_Days]]&gt;7,"Delay",IF(Ecommerce_Sales[[#This Row],[Delivery_Time_Days]] = 0,"No delivery",IF(Ecommerce_Sales[[#This Row],[Delivery_Time_Days]]&lt;=7,"On-time")))</f>
        <v>On-time</v>
      </c>
      <c r="V4711" s="7">
        <f>Ecommerce_Sales[[#This Row],[Profit]]/Ecommerce_Sales[[#This Row],[Total_Price]]</f>
        <v>0.4</v>
      </c>
      <c r="W4711" s="3">
        <v>2584</v>
      </c>
      <c r="X4711" s="3"/>
    </row>
    <row r="4712" spans="1:24" x14ac:dyDescent="0.25">
      <c r="A4712" s="1" t="s">
        <v>11347</v>
      </c>
      <c r="B4712" s="1" t="s">
        <v>1225</v>
      </c>
      <c r="C4712" s="1" t="s">
        <v>1226</v>
      </c>
      <c r="D4712" s="1" t="s">
        <v>4403</v>
      </c>
      <c r="E4712" s="1" t="s">
        <v>1954</v>
      </c>
      <c r="F4712" s="2">
        <v>45184</v>
      </c>
      <c r="G4712" s="2">
        <v>45486</v>
      </c>
      <c r="H4712" s="2" t="str">
        <f>TEXT(Ecommerce_Sales[[#This Row],[Order_Date]],"mmmm")</f>
        <v>July</v>
      </c>
      <c r="I4712" s="2" t="str">
        <f>TEXT(Ecommerce_Sales[[#This Row],[Order_Date]],"yyyy")</f>
        <v>2024</v>
      </c>
      <c r="J4712" s="2" t="str">
        <f>TEXT(Ecommerce_Sales[[#This Row],[Order_Date]],"mmmm")</f>
        <v>July</v>
      </c>
      <c r="K4712" s="1" t="s">
        <v>1947</v>
      </c>
      <c r="L4712" s="1" t="s">
        <v>11348</v>
      </c>
      <c r="M4712" s="1" t="s">
        <v>1998</v>
      </c>
      <c r="N4712" s="1" t="s">
        <v>1973</v>
      </c>
      <c r="O4712" s="3">
        <v>691</v>
      </c>
      <c r="P4712">
        <v>3</v>
      </c>
      <c r="Q4712" s="3">
        <v>2072</v>
      </c>
      <c r="R4712" s="1" t="s">
        <v>1951</v>
      </c>
      <c r="S4712" s="3">
        <v>293</v>
      </c>
      <c r="T4712">
        <v>2</v>
      </c>
      <c r="U4712" t="str">
        <f>IF(Ecommerce_Sales[[#This Row],[Delivery_Time_Days]]&gt;7,"Delay",IF(Ecommerce_Sales[[#This Row],[Delivery_Time_Days]] = 0,"No delivery",IF(Ecommerce_Sales[[#This Row],[Delivery_Time_Days]]&lt;=7,"On-time")))</f>
        <v>On-time</v>
      </c>
      <c r="V4712" s="7">
        <f>Ecommerce_Sales[[#This Row],[Profit]]/Ecommerce_Sales[[#This Row],[Total_Price]]</f>
        <v>0.3001930501930502</v>
      </c>
      <c r="W4712" s="3">
        <v>622</v>
      </c>
      <c r="X4712" s="3"/>
    </row>
    <row r="4713" spans="1:24" x14ac:dyDescent="0.25">
      <c r="A4713" s="1" t="s">
        <v>11349</v>
      </c>
      <c r="B4713" s="1" t="s">
        <v>148</v>
      </c>
      <c r="C4713" s="1" t="s">
        <v>149</v>
      </c>
      <c r="D4713" s="1" t="s">
        <v>6393</v>
      </c>
      <c r="E4713" s="1" t="s">
        <v>2005</v>
      </c>
      <c r="F4713" s="2">
        <v>45233</v>
      </c>
      <c r="G4713" s="2">
        <v>45134</v>
      </c>
      <c r="H4713" s="2" t="str">
        <f>TEXT(Ecommerce_Sales[[#This Row],[Order_Date]],"mmmm")</f>
        <v>July</v>
      </c>
      <c r="I4713" s="2" t="str">
        <f>TEXT(Ecommerce_Sales[[#This Row],[Order_Date]],"yyyy")</f>
        <v>2023</v>
      </c>
      <c r="J4713" s="2" t="str">
        <f>TEXT(Ecommerce_Sales[[#This Row],[Order_Date]],"mmmm")</f>
        <v>July</v>
      </c>
      <c r="K4713" s="1" t="s">
        <v>1947</v>
      </c>
      <c r="L4713" s="1" t="s">
        <v>11350</v>
      </c>
      <c r="M4713" s="1" t="s">
        <v>2079</v>
      </c>
      <c r="N4713" s="1" t="s">
        <v>1973</v>
      </c>
      <c r="O4713" s="3">
        <v>187</v>
      </c>
      <c r="P4713">
        <v>6</v>
      </c>
      <c r="Q4713" s="3">
        <v>1122</v>
      </c>
      <c r="R4713" s="1" t="s">
        <v>1951</v>
      </c>
      <c r="S4713" s="3">
        <v>90</v>
      </c>
      <c r="T4713">
        <v>2</v>
      </c>
      <c r="U4713" t="str">
        <f>IF(Ecommerce_Sales[[#This Row],[Delivery_Time_Days]]&gt;7,"Delay",IF(Ecommerce_Sales[[#This Row],[Delivery_Time_Days]] = 0,"No delivery",IF(Ecommerce_Sales[[#This Row],[Delivery_Time_Days]]&lt;=7,"On-time")))</f>
        <v>On-time</v>
      </c>
      <c r="V4713" s="7">
        <f>Ecommerce_Sales[[#This Row],[Profit]]/Ecommerce_Sales[[#This Row],[Total_Price]]</f>
        <v>0.30035650623885918</v>
      </c>
      <c r="W4713" s="3">
        <v>337</v>
      </c>
      <c r="X4713" s="3"/>
    </row>
    <row r="4714" spans="1:24" x14ac:dyDescent="0.25">
      <c r="A4714" s="1" t="s">
        <v>11351</v>
      </c>
      <c r="B4714" s="1" t="s">
        <v>1553</v>
      </c>
      <c r="C4714" s="1" t="s">
        <v>1554</v>
      </c>
      <c r="D4714" s="1" t="s">
        <v>2453</v>
      </c>
      <c r="E4714" s="1" t="s">
        <v>1981</v>
      </c>
      <c r="F4714" s="2">
        <v>45302</v>
      </c>
      <c r="G4714" s="2">
        <v>44946</v>
      </c>
      <c r="H4714" s="2" t="str">
        <f>TEXT(Ecommerce_Sales[[#This Row],[Order_Date]],"mmmm")</f>
        <v>January</v>
      </c>
      <c r="I4714" s="2" t="str">
        <f>TEXT(Ecommerce_Sales[[#This Row],[Order_Date]],"yyyy")</f>
        <v>2023</v>
      </c>
      <c r="J4714" s="2" t="str">
        <f>TEXT(Ecommerce_Sales[[#This Row],[Order_Date]],"mmmm")</f>
        <v>January</v>
      </c>
      <c r="K4714" s="1" t="s">
        <v>1986</v>
      </c>
      <c r="L4714" s="1" t="s">
        <v>11352</v>
      </c>
      <c r="M4714" s="1" t="s">
        <v>2247</v>
      </c>
      <c r="N4714" s="1" t="s">
        <v>1957</v>
      </c>
      <c r="O4714" s="3">
        <v>406</v>
      </c>
      <c r="P4714">
        <v>4</v>
      </c>
      <c r="Q4714" s="3">
        <v>1624</v>
      </c>
      <c r="R4714" s="1" t="s">
        <v>2008</v>
      </c>
      <c r="S4714" s="3">
        <v>230</v>
      </c>
      <c r="U4714" t="str">
        <f>IF(Ecommerce_Sales[[#This Row],[Delivery_Time_Days]]&gt;7,"Delay",IF(Ecommerce_Sales[[#This Row],[Delivery_Time_Days]] = 0,"No delivery",IF(Ecommerce_Sales[[#This Row],[Delivery_Time_Days]]&lt;=7,"On-time")))</f>
        <v>No delivery</v>
      </c>
      <c r="V4714" s="7">
        <f>Ecommerce_Sales[[#This Row],[Profit]]/Ecommerce_Sales[[#This Row],[Total_Price]]</f>
        <v>0.15024630541871922</v>
      </c>
      <c r="W4714" s="3">
        <v>244</v>
      </c>
      <c r="X4714" s="3"/>
    </row>
    <row r="4715" spans="1:24" x14ac:dyDescent="0.25">
      <c r="A4715" s="1" t="s">
        <v>11353</v>
      </c>
      <c r="B4715" s="1" t="s">
        <v>1283</v>
      </c>
      <c r="C4715" s="1" t="s">
        <v>1284</v>
      </c>
      <c r="D4715" s="1" t="s">
        <v>3798</v>
      </c>
      <c r="E4715" s="1" t="s">
        <v>1996</v>
      </c>
      <c r="F4715" s="2">
        <v>45295</v>
      </c>
      <c r="G4715" s="2">
        <v>45518</v>
      </c>
      <c r="H4715" s="2" t="str">
        <f>TEXT(Ecommerce_Sales[[#This Row],[Order_Date]],"mmmm")</f>
        <v>August</v>
      </c>
      <c r="I4715" s="2" t="str">
        <f>TEXT(Ecommerce_Sales[[#This Row],[Order_Date]],"yyyy")</f>
        <v>2024</v>
      </c>
      <c r="J4715" s="2" t="str">
        <f>TEXT(Ecommerce_Sales[[#This Row],[Order_Date]],"mmmm")</f>
        <v>August</v>
      </c>
      <c r="K4715" s="1" t="s">
        <v>1947</v>
      </c>
      <c r="L4715" s="1" t="s">
        <v>11354</v>
      </c>
      <c r="M4715" s="1" t="s">
        <v>2054</v>
      </c>
      <c r="N4715" s="1" t="s">
        <v>1957</v>
      </c>
      <c r="O4715" s="3">
        <v>57</v>
      </c>
      <c r="P4715">
        <v>2</v>
      </c>
      <c r="Q4715" s="3">
        <v>114</v>
      </c>
      <c r="R4715" s="1" t="s">
        <v>1958</v>
      </c>
      <c r="S4715" s="3">
        <v>9</v>
      </c>
      <c r="T4715">
        <v>4</v>
      </c>
      <c r="U4715" t="str">
        <f>IF(Ecommerce_Sales[[#This Row],[Delivery_Time_Days]]&gt;7,"Delay",IF(Ecommerce_Sales[[#This Row],[Delivery_Time_Days]] = 0,"No delivery",IF(Ecommerce_Sales[[#This Row],[Delivery_Time_Days]]&lt;=7,"On-time")))</f>
        <v>On-time</v>
      </c>
      <c r="V4715" s="7">
        <f>Ecommerce_Sales[[#This Row],[Profit]]/Ecommerce_Sales[[#This Row],[Total_Price]]</f>
        <v>0.14912280701754385</v>
      </c>
      <c r="W4715" s="3">
        <v>17</v>
      </c>
      <c r="X4715" s="3"/>
    </row>
    <row r="4716" spans="1:24" x14ac:dyDescent="0.25">
      <c r="A4716" s="1" t="s">
        <v>11355</v>
      </c>
      <c r="B4716" s="1" t="s">
        <v>943</v>
      </c>
      <c r="C4716" s="1" t="s">
        <v>944</v>
      </c>
      <c r="D4716" s="1" t="s">
        <v>4616</v>
      </c>
      <c r="E4716" s="1" t="s">
        <v>1966</v>
      </c>
      <c r="F4716" s="2">
        <v>45309</v>
      </c>
      <c r="G4716" s="2">
        <v>45474</v>
      </c>
      <c r="H4716" s="2" t="str">
        <f>TEXT(Ecommerce_Sales[[#This Row],[Order_Date]],"mmmm")</f>
        <v>July</v>
      </c>
      <c r="I4716" s="2" t="str">
        <f>TEXT(Ecommerce_Sales[[#This Row],[Order_Date]],"yyyy")</f>
        <v>2024</v>
      </c>
      <c r="J4716" s="2" t="str">
        <f>TEXT(Ecommerce_Sales[[#This Row],[Order_Date]],"mmmm")</f>
        <v>July</v>
      </c>
      <c r="K4716" s="1" t="s">
        <v>1947</v>
      </c>
      <c r="L4716" s="1" t="s">
        <v>11356</v>
      </c>
      <c r="M4716" s="1" t="s">
        <v>2043</v>
      </c>
      <c r="N4716" s="1" t="s">
        <v>1989</v>
      </c>
      <c r="O4716" s="3">
        <v>1245</v>
      </c>
      <c r="P4716">
        <v>3</v>
      </c>
      <c r="Q4716" s="3">
        <v>3734</v>
      </c>
      <c r="R4716" s="1" t="s">
        <v>1958</v>
      </c>
      <c r="S4716" s="3">
        <v>331</v>
      </c>
      <c r="T4716">
        <v>8</v>
      </c>
      <c r="U4716" t="str">
        <f>IF(Ecommerce_Sales[[#This Row],[Delivery_Time_Days]]&gt;7,"Delay",IF(Ecommerce_Sales[[#This Row],[Delivery_Time_Days]] = 0,"No delivery",IF(Ecommerce_Sales[[#This Row],[Delivery_Time_Days]]&lt;=7,"On-time")))</f>
        <v>Delay</v>
      </c>
      <c r="V4716" s="7">
        <f>Ecommerce_Sales[[#This Row],[Profit]]/Ecommerce_Sales[[#This Row],[Total_Price]]</f>
        <v>0.25013390465988217</v>
      </c>
      <c r="W4716" s="3">
        <v>934</v>
      </c>
      <c r="X4716" s="3"/>
    </row>
    <row r="4717" spans="1:24" x14ac:dyDescent="0.25">
      <c r="A4717" s="1" t="s">
        <v>11357</v>
      </c>
      <c r="B4717" s="1" t="s">
        <v>60</v>
      </c>
      <c r="C4717" s="1" t="s">
        <v>61</v>
      </c>
      <c r="D4717" s="1" t="s">
        <v>2881</v>
      </c>
      <c r="E4717" s="1" t="s">
        <v>1954</v>
      </c>
      <c r="F4717" s="2">
        <v>45212</v>
      </c>
      <c r="G4717" s="2">
        <v>45481</v>
      </c>
      <c r="H4717" s="2" t="str">
        <f>TEXT(Ecommerce_Sales[[#This Row],[Order_Date]],"mmmm")</f>
        <v>July</v>
      </c>
      <c r="I4717" s="2" t="str">
        <f>TEXT(Ecommerce_Sales[[#This Row],[Order_Date]],"yyyy")</f>
        <v>2024</v>
      </c>
      <c r="J4717" s="2" t="str">
        <f>TEXT(Ecommerce_Sales[[#This Row],[Order_Date]],"mmmm")</f>
        <v>July</v>
      </c>
      <c r="K4717" s="1" t="s">
        <v>1947</v>
      </c>
      <c r="L4717" s="1" t="s">
        <v>11358</v>
      </c>
      <c r="M4717" s="1" t="s">
        <v>1968</v>
      </c>
      <c r="N4717" s="1" t="s">
        <v>1957</v>
      </c>
      <c r="O4717" s="3">
        <v>211</v>
      </c>
      <c r="P4717">
        <v>6</v>
      </c>
      <c r="Q4717" s="3">
        <v>1265</v>
      </c>
      <c r="R4717" s="1" t="s">
        <v>1951</v>
      </c>
      <c r="S4717" s="3">
        <v>155</v>
      </c>
      <c r="T4717">
        <v>8</v>
      </c>
      <c r="U4717" t="str">
        <f>IF(Ecommerce_Sales[[#This Row],[Delivery_Time_Days]]&gt;7,"Delay",IF(Ecommerce_Sales[[#This Row],[Delivery_Time_Days]] = 0,"No delivery",IF(Ecommerce_Sales[[#This Row],[Delivery_Time_Days]]&lt;=7,"On-time")))</f>
        <v>Delay</v>
      </c>
      <c r="V4717" s="7">
        <f>Ecommerce_Sales[[#This Row],[Profit]]/Ecommerce_Sales[[#This Row],[Total_Price]]</f>
        <v>0.15019762845849802</v>
      </c>
      <c r="W4717" s="3">
        <v>190</v>
      </c>
      <c r="X4717" s="3"/>
    </row>
    <row r="4718" spans="1:24" x14ac:dyDescent="0.25">
      <c r="A4718" s="1" t="s">
        <v>11359</v>
      </c>
      <c r="B4718" s="1" t="s">
        <v>936</v>
      </c>
      <c r="C4718" s="1" t="s">
        <v>937</v>
      </c>
      <c r="D4718" s="1" t="s">
        <v>2132</v>
      </c>
      <c r="E4718" s="1" t="s">
        <v>1996</v>
      </c>
      <c r="F4718" s="2">
        <v>45291</v>
      </c>
      <c r="G4718" s="2">
        <v>45511</v>
      </c>
      <c r="H4718" s="2" t="str">
        <f>TEXT(Ecommerce_Sales[[#This Row],[Order_Date]],"mmmm")</f>
        <v>August</v>
      </c>
      <c r="I4718" s="2" t="str">
        <f>TEXT(Ecommerce_Sales[[#This Row],[Order_Date]],"yyyy")</f>
        <v>2024</v>
      </c>
      <c r="J4718" s="2" t="str">
        <f>TEXT(Ecommerce_Sales[[#This Row],[Order_Date]],"mmmm")</f>
        <v>August</v>
      </c>
      <c r="K4718" s="1" t="s">
        <v>1947</v>
      </c>
      <c r="L4718" s="1" t="s">
        <v>11360</v>
      </c>
      <c r="M4718" s="1" t="s">
        <v>2065</v>
      </c>
      <c r="N4718" s="1" t="s">
        <v>1978</v>
      </c>
      <c r="O4718" s="3">
        <v>466</v>
      </c>
      <c r="P4718">
        <v>2</v>
      </c>
      <c r="Q4718" s="3">
        <v>931</v>
      </c>
      <c r="R4718" s="1" t="s">
        <v>1958</v>
      </c>
      <c r="S4718" s="3">
        <v>96</v>
      </c>
      <c r="T4718">
        <v>3</v>
      </c>
      <c r="U4718" t="str">
        <f>IF(Ecommerce_Sales[[#This Row],[Delivery_Time_Days]]&gt;7,"Delay",IF(Ecommerce_Sales[[#This Row],[Delivery_Time_Days]] = 0,"No delivery",IF(Ecommerce_Sales[[#This Row],[Delivery_Time_Days]]&lt;=7,"On-time")))</f>
        <v>On-time</v>
      </c>
      <c r="V4718" s="7">
        <f>Ecommerce_Sales[[#This Row],[Profit]]/Ecommerce_Sales[[#This Row],[Total_Price]]</f>
        <v>0.3501611170784103</v>
      </c>
      <c r="W4718" s="3">
        <v>326</v>
      </c>
      <c r="X4718" s="3"/>
    </row>
    <row r="4719" spans="1:24" x14ac:dyDescent="0.25">
      <c r="A4719" s="1" t="s">
        <v>11361</v>
      </c>
      <c r="B4719" s="1" t="s">
        <v>976</v>
      </c>
      <c r="C4719" s="1" t="s">
        <v>977</v>
      </c>
      <c r="D4719" s="1" t="s">
        <v>6951</v>
      </c>
      <c r="E4719" s="1" t="s">
        <v>1961</v>
      </c>
      <c r="F4719" s="2">
        <v>45118</v>
      </c>
      <c r="G4719" s="2">
        <v>45044</v>
      </c>
      <c r="H4719" s="2" t="str">
        <f>TEXT(Ecommerce_Sales[[#This Row],[Order_Date]],"mmmm")</f>
        <v>April</v>
      </c>
      <c r="I4719" s="2" t="str">
        <f>TEXT(Ecommerce_Sales[[#This Row],[Order_Date]],"yyyy")</f>
        <v>2023</v>
      </c>
      <c r="J4719" s="2" t="str">
        <f>TEXT(Ecommerce_Sales[[#This Row],[Order_Date]],"mmmm")</f>
        <v>April</v>
      </c>
      <c r="K4719" s="1" t="s">
        <v>1947</v>
      </c>
      <c r="L4719" s="1" t="s">
        <v>11362</v>
      </c>
      <c r="M4719" s="1" t="s">
        <v>1949</v>
      </c>
      <c r="N4719" s="1" t="s">
        <v>1950</v>
      </c>
      <c r="O4719" s="3">
        <v>898</v>
      </c>
      <c r="P4719">
        <v>2</v>
      </c>
      <c r="Q4719" s="3">
        <v>1797</v>
      </c>
      <c r="R4719" s="1" t="s">
        <v>1958</v>
      </c>
      <c r="S4719" s="3">
        <v>185</v>
      </c>
      <c r="T4719">
        <v>2</v>
      </c>
      <c r="U4719" t="str">
        <f>IF(Ecommerce_Sales[[#This Row],[Delivery_Time_Days]]&gt;7,"Delay",IF(Ecommerce_Sales[[#This Row],[Delivery_Time_Days]] = 0,"No delivery",IF(Ecommerce_Sales[[#This Row],[Delivery_Time_Days]]&lt;=7,"On-time")))</f>
        <v>On-time</v>
      </c>
      <c r="V4719" s="7">
        <f>Ecommerce_Sales[[#This Row],[Profit]]/Ecommerce_Sales[[#This Row],[Total_Price]]</f>
        <v>0.40011129660545353</v>
      </c>
      <c r="W4719" s="3">
        <v>719</v>
      </c>
      <c r="X4719" s="3"/>
    </row>
    <row r="4720" spans="1:24" x14ac:dyDescent="0.25">
      <c r="A4720" s="1" t="s">
        <v>11363</v>
      </c>
      <c r="B4720" s="1" t="s">
        <v>513</v>
      </c>
      <c r="C4720" s="1" t="s">
        <v>514</v>
      </c>
      <c r="D4720" s="1" t="s">
        <v>2370</v>
      </c>
      <c r="E4720" s="1" t="s">
        <v>1981</v>
      </c>
      <c r="F4720" s="2">
        <v>45184</v>
      </c>
      <c r="G4720" s="2">
        <v>44982</v>
      </c>
      <c r="H4720" s="2" t="str">
        <f>TEXT(Ecommerce_Sales[[#This Row],[Order_Date]],"mmmm")</f>
        <v>February</v>
      </c>
      <c r="I4720" s="2" t="str">
        <f>TEXT(Ecommerce_Sales[[#This Row],[Order_Date]],"yyyy")</f>
        <v>2023</v>
      </c>
      <c r="J4720" s="2" t="str">
        <f>TEXT(Ecommerce_Sales[[#This Row],[Order_Date]],"mmmm")</f>
        <v>February</v>
      </c>
      <c r="K4720" s="1" t="s">
        <v>1986</v>
      </c>
      <c r="L4720" s="1" t="s">
        <v>7781</v>
      </c>
      <c r="M4720" s="1" t="s">
        <v>2002</v>
      </c>
      <c r="N4720" s="1" t="s">
        <v>1989</v>
      </c>
      <c r="O4720" s="3">
        <v>439</v>
      </c>
      <c r="P4720">
        <v>4</v>
      </c>
      <c r="Q4720" s="3">
        <v>1756</v>
      </c>
      <c r="R4720" s="1" t="s">
        <v>1958</v>
      </c>
      <c r="S4720" s="3">
        <v>252</v>
      </c>
      <c r="U4720" t="str">
        <f>IF(Ecommerce_Sales[[#This Row],[Delivery_Time_Days]]&gt;7,"Delay",IF(Ecommerce_Sales[[#This Row],[Delivery_Time_Days]] = 0,"No delivery",IF(Ecommerce_Sales[[#This Row],[Delivery_Time_Days]]&lt;=7,"On-time")))</f>
        <v>No delivery</v>
      </c>
      <c r="V4720" s="7">
        <f>Ecommerce_Sales[[#This Row],[Profit]]/Ecommerce_Sales[[#This Row],[Total_Price]]</f>
        <v>0.25</v>
      </c>
      <c r="W4720" s="3">
        <v>439</v>
      </c>
      <c r="X4720" s="3"/>
    </row>
    <row r="4721" spans="1:24" x14ac:dyDescent="0.25">
      <c r="A4721" s="1" t="s">
        <v>11364</v>
      </c>
      <c r="B4721" s="1" t="s">
        <v>326</v>
      </c>
      <c r="C4721" s="1" t="s">
        <v>327</v>
      </c>
      <c r="D4721" s="1" t="s">
        <v>2115</v>
      </c>
      <c r="E4721" s="1" t="s">
        <v>1966</v>
      </c>
      <c r="F4721" s="2">
        <v>45138</v>
      </c>
      <c r="G4721" s="2">
        <v>45425</v>
      </c>
      <c r="H4721" s="2" t="str">
        <f>TEXT(Ecommerce_Sales[[#This Row],[Order_Date]],"mmmm")</f>
        <v>May</v>
      </c>
      <c r="I4721" s="2" t="str">
        <f>TEXT(Ecommerce_Sales[[#This Row],[Order_Date]],"yyyy")</f>
        <v>2024</v>
      </c>
      <c r="J4721" s="2" t="str">
        <f>TEXT(Ecommerce_Sales[[#This Row],[Order_Date]],"mmmm")</f>
        <v>May</v>
      </c>
      <c r="K4721" s="1" t="s">
        <v>1947</v>
      </c>
      <c r="L4721" s="1" t="s">
        <v>4148</v>
      </c>
      <c r="M4721" s="1" t="s">
        <v>1988</v>
      </c>
      <c r="N4721" s="1" t="s">
        <v>1989</v>
      </c>
      <c r="O4721" s="3">
        <v>1037</v>
      </c>
      <c r="P4721">
        <v>5</v>
      </c>
      <c r="Q4721" s="3">
        <v>5186</v>
      </c>
      <c r="R4721" s="1" t="s">
        <v>1951</v>
      </c>
      <c r="S4721" s="3">
        <v>679</v>
      </c>
      <c r="T4721">
        <v>8</v>
      </c>
      <c r="U4721" t="str">
        <f>IF(Ecommerce_Sales[[#This Row],[Delivery_Time_Days]]&gt;7,"Delay",IF(Ecommerce_Sales[[#This Row],[Delivery_Time_Days]] = 0,"No delivery",IF(Ecommerce_Sales[[#This Row],[Delivery_Time_Days]]&lt;=7,"On-time")))</f>
        <v>Delay</v>
      </c>
      <c r="V4721" s="7">
        <f>Ecommerce_Sales[[#This Row],[Profit]]/Ecommerce_Sales[[#This Row],[Total_Price]]</f>
        <v>0.25009641342074818</v>
      </c>
      <c r="W4721" s="3">
        <v>1297</v>
      </c>
      <c r="X4721" s="3"/>
    </row>
    <row r="4722" spans="1:24" x14ac:dyDescent="0.25">
      <c r="A4722" s="1" t="s">
        <v>11365</v>
      </c>
      <c r="B4722" s="1" t="s">
        <v>220</v>
      </c>
      <c r="C4722" s="1" t="s">
        <v>221</v>
      </c>
      <c r="D4722" s="1" t="s">
        <v>3989</v>
      </c>
      <c r="E4722" s="1" t="s">
        <v>1981</v>
      </c>
      <c r="F4722" s="2">
        <v>45567</v>
      </c>
      <c r="G4722" s="2">
        <v>45379</v>
      </c>
      <c r="H4722" s="2" t="str">
        <f>TEXT(Ecommerce_Sales[[#This Row],[Order_Date]],"mmmm")</f>
        <v>March</v>
      </c>
      <c r="I4722" s="2" t="str">
        <f>TEXT(Ecommerce_Sales[[#This Row],[Order_Date]],"yyyy")</f>
        <v>2024</v>
      </c>
      <c r="J4722" s="2" t="str">
        <f>TEXT(Ecommerce_Sales[[#This Row],[Order_Date]],"mmmm")</f>
        <v>March</v>
      </c>
      <c r="K4722" s="1" t="s">
        <v>1947</v>
      </c>
      <c r="L4722" s="1" t="s">
        <v>11366</v>
      </c>
      <c r="M4722" s="1" t="s">
        <v>1968</v>
      </c>
      <c r="N4722" s="1" t="s">
        <v>1957</v>
      </c>
      <c r="O4722" s="3">
        <v>443</v>
      </c>
      <c r="P4722">
        <v>2</v>
      </c>
      <c r="Q4722" s="3">
        <v>886</v>
      </c>
      <c r="R4722" s="1" t="s">
        <v>1951</v>
      </c>
      <c r="S4722" s="3">
        <v>61</v>
      </c>
      <c r="T4722">
        <v>3</v>
      </c>
      <c r="U4722" t="str">
        <f>IF(Ecommerce_Sales[[#This Row],[Delivery_Time_Days]]&gt;7,"Delay",IF(Ecommerce_Sales[[#This Row],[Delivery_Time_Days]] = 0,"No delivery",IF(Ecommerce_Sales[[#This Row],[Delivery_Time_Days]]&lt;=7,"On-time")))</f>
        <v>On-time</v>
      </c>
      <c r="V4722" s="7">
        <f>Ecommerce_Sales[[#This Row],[Profit]]/Ecommerce_Sales[[#This Row],[Total_Price]]</f>
        <v>0.15011286681715574</v>
      </c>
      <c r="W4722" s="3">
        <v>133</v>
      </c>
      <c r="X4722" s="3"/>
    </row>
    <row r="4723" spans="1:24" x14ac:dyDescent="0.25">
      <c r="A4723" s="1" t="s">
        <v>11367</v>
      </c>
      <c r="B4723" s="1" t="s">
        <v>74</v>
      </c>
      <c r="C4723" s="1" t="s">
        <v>75</v>
      </c>
      <c r="D4723" s="1" t="s">
        <v>2747</v>
      </c>
      <c r="E4723" s="1" t="s">
        <v>1946</v>
      </c>
      <c r="F4723" s="2">
        <v>45007</v>
      </c>
      <c r="G4723" s="2">
        <v>45245</v>
      </c>
      <c r="H4723" s="2" t="str">
        <f>TEXT(Ecommerce_Sales[[#This Row],[Order_Date]],"mmmm")</f>
        <v>November</v>
      </c>
      <c r="I4723" s="2" t="str">
        <f>TEXT(Ecommerce_Sales[[#This Row],[Order_Date]],"yyyy")</f>
        <v>2023</v>
      </c>
      <c r="J4723" s="2" t="str">
        <f>TEXT(Ecommerce_Sales[[#This Row],[Order_Date]],"mmmm")</f>
        <v>November</v>
      </c>
      <c r="K4723" s="1" t="s">
        <v>1947</v>
      </c>
      <c r="L4723" s="1" t="s">
        <v>11368</v>
      </c>
      <c r="M4723" s="1" t="s">
        <v>2058</v>
      </c>
      <c r="N4723" s="1" t="s">
        <v>1950</v>
      </c>
      <c r="O4723" s="3">
        <v>1328</v>
      </c>
      <c r="P4723">
        <v>7</v>
      </c>
      <c r="Q4723" s="3">
        <v>9296</v>
      </c>
      <c r="R4723" s="1" t="s">
        <v>1951</v>
      </c>
      <c r="S4723" s="3">
        <v>638</v>
      </c>
      <c r="T4723">
        <v>5</v>
      </c>
      <c r="U4723" t="str">
        <f>IF(Ecommerce_Sales[[#This Row],[Delivery_Time_Days]]&gt;7,"Delay",IF(Ecommerce_Sales[[#This Row],[Delivery_Time_Days]] = 0,"No delivery",IF(Ecommerce_Sales[[#This Row],[Delivery_Time_Days]]&lt;=7,"On-time")))</f>
        <v>On-time</v>
      </c>
      <c r="V4723" s="7">
        <f>Ecommerce_Sales[[#This Row],[Profit]]/Ecommerce_Sales[[#This Row],[Total_Price]]</f>
        <v>0.39995697074010328</v>
      </c>
      <c r="W4723" s="3">
        <v>3718</v>
      </c>
      <c r="X4723" s="3"/>
    </row>
    <row r="4724" spans="1:24" x14ac:dyDescent="0.25">
      <c r="A4724" s="1" t="s">
        <v>11369</v>
      </c>
      <c r="B4724" s="1" t="s">
        <v>1207</v>
      </c>
      <c r="C4724" s="1" t="s">
        <v>1208</v>
      </c>
      <c r="D4724" s="1" t="s">
        <v>3471</v>
      </c>
      <c r="E4724" s="1" t="s">
        <v>1981</v>
      </c>
      <c r="F4724" s="2">
        <v>45552</v>
      </c>
      <c r="G4724" s="2">
        <v>45324</v>
      </c>
      <c r="H4724" s="2" t="str">
        <f>TEXT(Ecommerce_Sales[[#This Row],[Order_Date]],"mmmm")</f>
        <v>February</v>
      </c>
      <c r="I4724" s="2" t="str">
        <f>TEXT(Ecommerce_Sales[[#This Row],[Order_Date]],"yyyy")</f>
        <v>2024</v>
      </c>
      <c r="J4724" s="2" t="str">
        <f>TEXT(Ecommerce_Sales[[#This Row],[Order_Date]],"mmmm")</f>
        <v>February</v>
      </c>
      <c r="K4724" s="1" t="s">
        <v>1947</v>
      </c>
      <c r="L4724" s="1" t="s">
        <v>4733</v>
      </c>
      <c r="M4724" s="1" t="s">
        <v>1956</v>
      </c>
      <c r="N4724" s="1" t="s">
        <v>1957</v>
      </c>
      <c r="O4724" s="3">
        <v>246</v>
      </c>
      <c r="P4724">
        <v>1</v>
      </c>
      <c r="Q4724" s="3">
        <v>246</v>
      </c>
      <c r="R4724" s="1" t="s">
        <v>2012</v>
      </c>
      <c r="S4724" s="3">
        <v>34</v>
      </c>
      <c r="T4724">
        <v>2</v>
      </c>
      <c r="U4724" t="str">
        <f>IF(Ecommerce_Sales[[#This Row],[Delivery_Time_Days]]&gt;7,"Delay",IF(Ecommerce_Sales[[#This Row],[Delivery_Time_Days]] = 0,"No delivery",IF(Ecommerce_Sales[[#This Row],[Delivery_Time_Days]]&lt;=7,"On-time")))</f>
        <v>On-time</v>
      </c>
      <c r="V4724" s="7">
        <f>Ecommerce_Sales[[#This Row],[Profit]]/Ecommerce_Sales[[#This Row],[Total_Price]]</f>
        <v>0.15040650406504066</v>
      </c>
      <c r="W4724" s="3">
        <v>37</v>
      </c>
      <c r="X4724" s="3"/>
    </row>
    <row r="4725" spans="1:24" x14ac:dyDescent="0.25">
      <c r="A4725" s="1" t="s">
        <v>11370</v>
      </c>
      <c r="B4725" s="1" t="s">
        <v>1295</v>
      </c>
      <c r="C4725" s="1" t="s">
        <v>1296</v>
      </c>
      <c r="D4725" s="1" t="s">
        <v>6967</v>
      </c>
      <c r="E4725" s="1" t="s">
        <v>1954</v>
      </c>
      <c r="F4725" s="2">
        <v>45111</v>
      </c>
      <c r="G4725" s="2">
        <v>45289</v>
      </c>
      <c r="H4725" s="2" t="str">
        <f>TEXT(Ecommerce_Sales[[#This Row],[Order_Date]],"mmmm")</f>
        <v>December</v>
      </c>
      <c r="I4725" s="2" t="str">
        <f>TEXT(Ecommerce_Sales[[#This Row],[Order_Date]],"yyyy")</f>
        <v>2023</v>
      </c>
      <c r="J4725" s="2" t="str">
        <f>TEXT(Ecommerce_Sales[[#This Row],[Order_Date]],"mmmm")</f>
        <v>December</v>
      </c>
      <c r="K4725" s="1" t="s">
        <v>1986</v>
      </c>
      <c r="L4725" s="1" t="s">
        <v>2359</v>
      </c>
      <c r="M4725" s="1" t="s">
        <v>2002</v>
      </c>
      <c r="N4725" s="1" t="s">
        <v>1989</v>
      </c>
      <c r="O4725" s="3">
        <v>1611</v>
      </c>
      <c r="P4725">
        <v>10</v>
      </c>
      <c r="Q4725" s="3">
        <v>16105</v>
      </c>
      <c r="R4725" s="1" t="s">
        <v>1951</v>
      </c>
      <c r="S4725" s="3">
        <v>1838</v>
      </c>
      <c r="U4725" t="str">
        <f>IF(Ecommerce_Sales[[#This Row],[Delivery_Time_Days]]&gt;7,"Delay",IF(Ecommerce_Sales[[#This Row],[Delivery_Time_Days]] = 0,"No delivery",IF(Ecommerce_Sales[[#This Row],[Delivery_Time_Days]]&lt;=7,"On-time")))</f>
        <v>No delivery</v>
      </c>
      <c r="V4725" s="7">
        <f>Ecommerce_Sales[[#This Row],[Profit]]/Ecommerce_Sales[[#This Row],[Total_Price]]</f>
        <v>0.2499844768705371</v>
      </c>
      <c r="W4725" s="3">
        <v>4026</v>
      </c>
      <c r="X4725" s="3"/>
    </row>
    <row r="4726" spans="1:24" x14ac:dyDescent="0.25">
      <c r="A4726" s="1" t="s">
        <v>11371</v>
      </c>
      <c r="B4726" s="1" t="s">
        <v>2</v>
      </c>
      <c r="C4726" s="1" t="s">
        <v>3</v>
      </c>
      <c r="D4726" s="1" t="s">
        <v>2485</v>
      </c>
      <c r="E4726" s="1" t="s">
        <v>1946</v>
      </c>
      <c r="F4726" s="2">
        <v>45597</v>
      </c>
      <c r="G4726" s="2">
        <v>45148</v>
      </c>
      <c r="H4726" s="2" t="str">
        <f>TEXT(Ecommerce_Sales[[#This Row],[Order_Date]],"mmmm")</f>
        <v>August</v>
      </c>
      <c r="I4726" s="2" t="str">
        <f>TEXT(Ecommerce_Sales[[#This Row],[Order_Date]],"yyyy")</f>
        <v>2023</v>
      </c>
      <c r="J4726" s="2" t="str">
        <f>TEXT(Ecommerce_Sales[[#This Row],[Order_Date]],"mmmm")</f>
        <v>August</v>
      </c>
      <c r="K4726" s="1" t="s">
        <v>1947</v>
      </c>
      <c r="L4726" s="1" t="s">
        <v>11372</v>
      </c>
      <c r="M4726" s="1" t="s">
        <v>1949</v>
      </c>
      <c r="N4726" s="1" t="s">
        <v>1950</v>
      </c>
      <c r="O4726" s="3">
        <v>167</v>
      </c>
      <c r="P4726">
        <v>6</v>
      </c>
      <c r="Q4726" s="3">
        <v>1000</v>
      </c>
      <c r="R4726" s="1" t="s">
        <v>1958</v>
      </c>
      <c r="S4726" s="3">
        <v>127</v>
      </c>
      <c r="T4726">
        <v>4</v>
      </c>
      <c r="U4726" t="str">
        <f>IF(Ecommerce_Sales[[#This Row],[Delivery_Time_Days]]&gt;7,"Delay",IF(Ecommerce_Sales[[#This Row],[Delivery_Time_Days]] = 0,"No delivery",IF(Ecommerce_Sales[[#This Row],[Delivery_Time_Days]]&lt;=7,"On-time")))</f>
        <v>On-time</v>
      </c>
      <c r="V4726" s="7">
        <f>Ecommerce_Sales[[#This Row],[Profit]]/Ecommerce_Sales[[#This Row],[Total_Price]]</f>
        <v>0.4</v>
      </c>
      <c r="W4726" s="3">
        <v>400</v>
      </c>
      <c r="X4726" s="3"/>
    </row>
    <row r="4727" spans="1:24" x14ac:dyDescent="0.25">
      <c r="A4727" s="1" t="s">
        <v>11373</v>
      </c>
      <c r="B4727" s="1" t="s">
        <v>82</v>
      </c>
      <c r="C4727" s="1" t="s">
        <v>83</v>
      </c>
      <c r="D4727" s="1" t="s">
        <v>3221</v>
      </c>
      <c r="E4727" s="1" t="s">
        <v>1946</v>
      </c>
      <c r="F4727" s="2">
        <v>45029</v>
      </c>
      <c r="G4727" s="2">
        <v>45303</v>
      </c>
      <c r="H4727" s="2" t="str">
        <f>TEXT(Ecommerce_Sales[[#This Row],[Order_Date]],"mmmm")</f>
        <v>January</v>
      </c>
      <c r="I4727" s="2" t="str">
        <f>TEXT(Ecommerce_Sales[[#This Row],[Order_Date]],"yyyy")</f>
        <v>2024</v>
      </c>
      <c r="J4727" s="2" t="str">
        <f>TEXT(Ecommerce_Sales[[#This Row],[Order_Date]],"mmmm")</f>
        <v>January</v>
      </c>
      <c r="K4727" s="1" t="s">
        <v>1947</v>
      </c>
      <c r="L4727" s="1" t="s">
        <v>11374</v>
      </c>
      <c r="M4727" s="1" t="s">
        <v>2030</v>
      </c>
      <c r="N4727" s="1" t="s">
        <v>1978</v>
      </c>
      <c r="O4727" s="3">
        <v>42</v>
      </c>
      <c r="P4727">
        <v>2</v>
      </c>
      <c r="Q4727" s="3">
        <v>84</v>
      </c>
      <c r="R4727" s="1" t="s">
        <v>1951</v>
      </c>
      <c r="S4727" s="3">
        <v>11</v>
      </c>
      <c r="T4727">
        <v>6</v>
      </c>
      <c r="U4727" t="str">
        <f>IF(Ecommerce_Sales[[#This Row],[Delivery_Time_Days]]&gt;7,"Delay",IF(Ecommerce_Sales[[#This Row],[Delivery_Time_Days]] = 0,"No delivery",IF(Ecommerce_Sales[[#This Row],[Delivery_Time_Days]]&lt;=7,"On-time")))</f>
        <v>On-time</v>
      </c>
      <c r="V4727" s="7">
        <f>Ecommerce_Sales[[#This Row],[Profit]]/Ecommerce_Sales[[#This Row],[Total_Price]]</f>
        <v>0.35714285714285715</v>
      </c>
      <c r="W4727" s="3">
        <v>30</v>
      </c>
      <c r="X4727" s="3"/>
    </row>
    <row r="4728" spans="1:24" x14ac:dyDescent="0.25">
      <c r="A4728" s="1" t="s">
        <v>11375</v>
      </c>
      <c r="B4728" s="1" t="s">
        <v>106</v>
      </c>
      <c r="C4728" s="1" t="s">
        <v>107</v>
      </c>
      <c r="D4728" s="1" t="s">
        <v>4390</v>
      </c>
      <c r="E4728" s="1" t="s">
        <v>1981</v>
      </c>
      <c r="F4728" s="2">
        <v>45593</v>
      </c>
      <c r="G4728" s="2">
        <v>44969</v>
      </c>
      <c r="H4728" s="2" t="str">
        <f>TEXT(Ecommerce_Sales[[#This Row],[Order_Date]],"mmmm")</f>
        <v>February</v>
      </c>
      <c r="I4728" s="2" t="str">
        <f>TEXT(Ecommerce_Sales[[#This Row],[Order_Date]],"yyyy")</f>
        <v>2023</v>
      </c>
      <c r="J4728" s="2" t="str">
        <f>TEXT(Ecommerce_Sales[[#This Row],[Order_Date]],"mmmm")</f>
        <v>February</v>
      </c>
      <c r="K4728" s="1" t="s">
        <v>1947</v>
      </c>
      <c r="L4728" s="1" t="s">
        <v>11376</v>
      </c>
      <c r="M4728" s="1" t="s">
        <v>2007</v>
      </c>
      <c r="N4728" s="1" t="s">
        <v>1973</v>
      </c>
      <c r="O4728" s="3">
        <v>703</v>
      </c>
      <c r="P4728">
        <v>4</v>
      </c>
      <c r="Q4728" s="3">
        <v>2814</v>
      </c>
      <c r="R4728" s="1" t="s">
        <v>1951</v>
      </c>
      <c r="S4728" s="3">
        <v>348</v>
      </c>
      <c r="T4728">
        <v>4</v>
      </c>
      <c r="U4728" t="str">
        <f>IF(Ecommerce_Sales[[#This Row],[Delivery_Time_Days]]&gt;7,"Delay",IF(Ecommerce_Sales[[#This Row],[Delivery_Time_Days]] = 0,"No delivery",IF(Ecommerce_Sales[[#This Row],[Delivery_Time_Days]]&lt;=7,"On-time")))</f>
        <v>On-time</v>
      </c>
      <c r="V4728" s="7">
        <f>Ecommerce_Sales[[#This Row],[Profit]]/Ecommerce_Sales[[#This Row],[Total_Price]]</f>
        <v>0.29992892679459843</v>
      </c>
      <c r="W4728" s="3">
        <v>844</v>
      </c>
      <c r="X4728" s="3"/>
    </row>
    <row r="4729" spans="1:24" x14ac:dyDescent="0.25">
      <c r="A4729" s="1" t="s">
        <v>11377</v>
      </c>
      <c r="B4729" s="1" t="s">
        <v>912</v>
      </c>
      <c r="C4729" s="1" t="s">
        <v>913</v>
      </c>
      <c r="D4729" s="1" t="s">
        <v>2427</v>
      </c>
      <c r="E4729" s="1" t="s">
        <v>1961</v>
      </c>
      <c r="F4729" s="2">
        <v>45458</v>
      </c>
      <c r="G4729" s="2">
        <v>45431</v>
      </c>
      <c r="H4729" s="2" t="str">
        <f>TEXT(Ecommerce_Sales[[#This Row],[Order_Date]],"mmmm")</f>
        <v>May</v>
      </c>
      <c r="I4729" s="2" t="str">
        <f>TEXT(Ecommerce_Sales[[#This Row],[Order_Date]],"yyyy")</f>
        <v>2024</v>
      </c>
      <c r="J4729" s="2" t="str">
        <f>TEXT(Ecommerce_Sales[[#This Row],[Order_Date]],"mmmm")</f>
        <v>May</v>
      </c>
      <c r="K4729" s="1" t="s">
        <v>1947</v>
      </c>
      <c r="L4729" s="1" t="s">
        <v>11378</v>
      </c>
      <c r="M4729" s="1" t="s">
        <v>1983</v>
      </c>
      <c r="N4729" s="1" t="s">
        <v>1950</v>
      </c>
      <c r="O4729" s="3">
        <v>755</v>
      </c>
      <c r="P4729">
        <v>4</v>
      </c>
      <c r="Q4729" s="3">
        <v>3020</v>
      </c>
      <c r="R4729" s="1" t="s">
        <v>1958</v>
      </c>
      <c r="S4729" s="3">
        <v>361</v>
      </c>
      <c r="T4729">
        <v>9</v>
      </c>
      <c r="U4729" t="str">
        <f>IF(Ecommerce_Sales[[#This Row],[Delivery_Time_Days]]&gt;7,"Delay",IF(Ecommerce_Sales[[#This Row],[Delivery_Time_Days]] = 0,"No delivery",IF(Ecommerce_Sales[[#This Row],[Delivery_Time_Days]]&lt;=7,"On-time")))</f>
        <v>Delay</v>
      </c>
      <c r="V4729" s="7">
        <f>Ecommerce_Sales[[#This Row],[Profit]]/Ecommerce_Sales[[#This Row],[Total_Price]]</f>
        <v>0.4</v>
      </c>
      <c r="W4729" s="3">
        <v>1208</v>
      </c>
      <c r="X4729" s="3"/>
    </row>
    <row r="4730" spans="1:24" x14ac:dyDescent="0.25">
      <c r="A4730" s="1" t="s">
        <v>11379</v>
      </c>
      <c r="B4730" s="1" t="s">
        <v>22</v>
      </c>
      <c r="C4730" s="1" t="s">
        <v>23</v>
      </c>
      <c r="D4730" s="1" t="s">
        <v>4747</v>
      </c>
      <c r="E4730" s="1" t="s">
        <v>1966</v>
      </c>
      <c r="F4730" s="2">
        <v>45527</v>
      </c>
      <c r="G4730" s="2">
        <v>45396</v>
      </c>
      <c r="H4730" s="2" t="str">
        <f>TEXT(Ecommerce_Sales[[#This Row],[Order_Date]],"mmmm")</f>
        <v>April</v>
      </c>
      <c r="I4730" s="2" t="str">
        <f>TEXT(Ecommerce_Sales[[#This Row],[Order_Date]],"yyyy")</f>
        <v>2024</v>
      </c>
      <c r="J4730" s="2" t="str">
        <f>TEXT(Ecommerce_Sales[[#This Row],[Order_Date]],"mmmm")</f>
        <v>April</v>
      </c>
      <c r="K4730" s="1" t="s">
        <v>1947</v>
      </c>
      <c r="L4730" s="1" t="s">
        <v>11380</v>
      </c>
      <c r="M4730" s="1" t="s">
        <v>2079</v>
      </c>
      <c r="N4730" s="1" t="s">
        <v>1973</v>
      </c>
      <c r="O4730" s="3">
        <v>782</v>
      </c>
      <c r="P4730">
        <v>4</v>
      </c>
      <c r="Q4730" s="3">
        <v>3130</v>
      </c>
      <c r="R4730" s="1" t="s">
        <v>1951</v>
      </c>
      <c r="S4730" s="3">
        <v>312</v>
      </c>
      <c r="T4730">
        <v>10</v>
      </c>
      <c r="U4730" t="str">
        <f>IF(Ecommerce_Sales[[#This Row],[Delivery_Time_Days]]&gt;7,"Delay",IF(Ecommerce_Sales[[#This Row],[Delivery_Time_Days]] = 0,"No delivery",IF(Ecommerce_Sales[[#This Row],[Delivery_Time_Days]]&lt;=7,"On-time")))</f>
        <v>Delay</v>
      </c>
      <c r="V4730" s="7">
        <f>Ecommerce_Sales[[#This Row],[Profit]]/Ecommerce_Sales[[#This Row],[Total_Price]]</f>
        <v>0.3</v>
      </c>
      <c r="W4730" s="3">
        <v>939</v>
      </c>
      <c r="X4730" s="3"/>
    </row>
    <row r="4731" spans="1:24" x14ac:dyDescent="0.25">
      <c r="A4731" s="1" t="s">
        <v>11381</v>
      </c>
      <c r="B4731" s="1" t="s">
        <v>216</v>
      </c>
      <c r="C4731" s="1" t="s">
        <v>217</v>
      </c>
      <c r="D4731" s="1" t="s">
        <v>4484</v>
      </c>
      <c r="E4731" s="1" t="s">
        <v>2005</v>
      </c>
      <c r="F4731" s="2">
        <v>44948</v>
      </c>
      <c r="G4731" s="2">
        <v>45223</v>
      </c>
      <c r="H4731" s="2" t="str">
        <f>TEXT(Ecommerce_Sales[[#This Row],[Order_Date]],"mmmm")</f>
        <v>October</v>
      </c>
      <c r="I4731" s="2" t="str">
        <f>TEXT(Ecommerce_Sales[[#This Row],[Order_Date]],"yyyy")</f>
        <v>2023</v>
      </c>
      <c r="J4731" s="2" t="str">
        <f>TEXT(Ecommerce_Sales[[#This Row],[Order_Date]],"mmmm")</f>
        <v>October</v>
      </c>
      <c r="K4731" s="1" t="s">
        <v>1947</v>
      </c>
      <c r="L4731" s="1" t="s">
        <v>5190</v>
      </c>
      <c r="M4731" s="1" t="s">
        <v>2072</v>
      </c>
      <c r="N4731" s="1" t="s">
        <v>1950</v>
      </c>
      <c r="O4731" s="3">
        <v>473</v>
      </c>
      <c r="P4731">
        <v>1</v>
      </c>
      <c r="Q4731" s="3">
        <v>473</v>
      </c>
      <c r="R4731" s="1" t="s">
        <v>1958</v>
      </c>
      <c r="S4731" s="3">
        <v>51</v>
      </c>
      <c r="T4731">
        <v>8</v>
      </c>
      <c r="U4731" t="str">
        <f>IF(Ecommerce_Sales[[#This Row],[Delivery_Time_Days]]&gt;7,"Delay",IF(Ecommerce_Sales[[#This Row],[Delivery_Time_Days]] = 0,"No delivery",IF(Ecommerce_Sales[[#This Row],[Delivery_Time_Days]]&lt;=7,"On-time")))</f>
        <v>Delay</v>
      </c>
      <c r="V4731" s="7">
        <f>Ecommerce_Sales[[#This Row],[Profit]]/Ecommerce_Sales[[#This Row],[Total_Price]]</f>
        <v>0.39957716701902746</v>
      </c>
      <c r="W4731" s="3">
        <v>189</v>
      </c>
      <c r="X4731" s="3"/>
    </row>
    <row r="4732" spans="1:24" x14ac:dyDescent="0.25">
      <c r="A4732" s="1" t="s">
        <v>11382</v>
      </c>
      <c r="B4732" s="1" t="s">
        <v>1782</v>
      </c>
      <c r="C4732" s="1" t="s">
        <v>1783</v>
      </c>
      <c r="D4732" s="1" t="s">
        <v>3337</v>
      </c>
      <c r="E4732" s="1" t="s">
        <v>1954</v>
      </c>
      <c r="F4732" s="2">
        <v>45520</v>
      </c>
      <c r="G4732" s="2">
        <v>45174</v>
      </c>
      <c r="H4732" s="2" t="str">
        <f>TEXT(Ecommerce_Sales[[#This Row],[Order_Date]],"mmmm")</f>
        <v>September</v>
      </c>
      <c r="I4732" s="2" t="str">
        <f>TEXT(Ecommerce_Sales[[#This Row],[Order_Date]],"yyyy")</f>
        <v>2023</v>
      </c>
      <c r="J4732" s="2" t="str">
        <f>TEXT(Ecommerce_Sales[[#This Row],[Order_Date]],"mmmm")</f>
        <v>September</v>
      </c>
      <c r="K4732" s="1" t="s">
        <v>1947</v>
      </c>
      <c r="L4732" s="1" t="s">
        <v>4592</v>
      </c>
      <c r="M4732" s="1" t="s">
        <v>1968</v>
      </c>
      <c r="N4732" s="1" t="s">
        <v>1957</v>
      </c>
      <c r="O4732" s="3">
        <v>685</v>
      </c>
      <c r="P4732">
        <v>2</v>
      </c>
      <c r="Q4732" s="3">
        <v>1370</v>
      </c>
      <c r="R4732" s="1" t="s">
        <v>2016</v>
      </c>
      <c r="S4732" s="3">
        <v>173</v>
      </c>
      <c r="T4732">
        <v>2</v>
      </c>
      <c r="U4732" t="str">
        <f>IF(Ecommerce_Sales[[#This Row],[Delivery_Time_Days]]&gt;7,"Delay",IF(Ecommerce_Sales[[#This Row],[Delivery_Time_Days]] = 0,"No delivery",IF(Ecommerce_Sales[[#This Row],[Delivery_Time_Days]]&lt;=7,"On-time")))</f>
        <v>On-time</v>
      </c>
      <c r="V4732" s="7">
        <f>Ecommerce_Sales[[#This Row],[Profit]]/Ecommerce_Sales[[#This Row],[Total_Price]]</f>
        <v>0.14963503649635038</v>
      </c>
      <c r="W4732" s="3">
        <v>205</v>
      </c>
      <c r="X4732" s="3"/>
    </row>
    <row r="4733" spans="1:24" x14ac:dyDescent="0.25">
      <c r="A4733" s="1" t="s">
        <v>11383</v>
      </c>
      <c r="B4733" s="1" t="s">
        <v>254</v>
      </c>
      <c r="C4733" s="1" t="s">
        <v>255</v>
      </c>
      <c r="D4733" s="1" t="s">
        <v>6860</v>
      </c>
      <c r="E4733" s="1" t="s">
        <v>1966</v>
      </c>
      <c r="F4733" s="2">
        <v>45645</v>
      </c>
      <c r="G4733" s="2">
        <v>45400</v>
      </c>
      <c r="H4733" s="2" t="str">
        <f>TEXT(Ecommerce_Sales[[#This Row],[Order_Date]],"mmmm")</f>
        <v>April</v>
      </c>
      <c r="I4733" s="2" t="str">
        <f>TEXT(Ecommerce_Sales[[#This Row],[Order_Date]],"yyyy")</f>
        <v>2024</v>
      </c>
      <c r="J4733" s="2" t="str">
        <f>TEXT(Ecommerce_Sales[[#This Row],[Order_Date]],"mmmm")</f>
        <v>April</v>
      </c>
      <c r="K4733" s="1" t="s">
        <v>1947</v>
      </c>
      <c r="L4733" s="1" t="s">
        <v>11384</v>
      </c>
      <c r="M4733" s="1" t="s">
        <v>2002</v>
      </c>
      <c r="N4733" s="1" t="s">
        <v>1989</v>
      </c>
      <c r="O4733" s="3">
        <v>986</v>
      </c>
      <c r="P4733">
        <v>1</v>
      </c>
      <c r="Q4733" s="3">
        <v>986</v>
      </c>
      <c r="R4733" s="1" t="s">
        <v>1951</v>
      </c>
      <c r="S4733" s="3">
        <v>62</v>
      </c>
      <c r="T4733">
        <v>6</v>
      </c>
      <c r="U4733" t="str">
        <f>IF(Ecommerce_Sales[[#This Row],[Delivery_Time_Days]]&gt;7,"Delay",IF(Ecommerce_Sales[[#This Row],[Delivery_Time_Days]] = 0,"No delivery",IF(Ecommerce_Sales[[#This Row],[Delivery_Time_Days]]&lt;=7,"On-time")))</f>
        <v>On-time</v>
      </c>
      <c r="V4733" s="7">
        <f>Ecommerce_Sales[[#This Row],[Profit]]/Ecommerce_Sales[[#This Row],[Total_Price]]</f>
        <v>0.25050709939148075</v>
      </c>
      <c r="W4733" s="3">
        <v>247</v>
      </c>
      <c r="X4733" s="3"/>
    </row>
    <row r="4734" spans="1:24" x14ac:dyDescent="0.25">
      <c r="A4734" s="1" t="s">
        <v>11385</v>
      </c>
      <c r="B4734" s="1" t="s">
        <v>1343</v>
      </c>
      <c r="C4734" s="1" t="s">
        <v>1344</v>
      </c>
      <c r="D4734" s="1" t="s">
        <v>2628</v>
      </c>
      <c r="E4734" s="1" t="s">
        <v>1996</v>
      </c>
      <c r="F4734" s="2">
        <v>44999</v>
      </c>
      <c r="G4734" s="2">
        <v>44969</v>
      </c>
      <c r="H4734" s="2" t="str">
        <f>TEXT(Ecommerce_Sales[[#This Row],[Order_Date]],"mmmm")</f>
        <v>February</v>
      </c>
      <c r="I4734" s="2" t="str">
        <f>TEXT(Ecommerce_Sales[[#This Row],[Order_Date]],"yyyy")</f>
        <v>2023</v>
      </c>
      <c r="J4734" s="2" t="str">
        <f>TEXT(Ecommerce_Sales[[#This Row],[Order_Date]],"mmmm")</f>
        <v>February</v>
      </c>
      <c r="K4734" s="1" t="s">
        <v>1947</v>
      </c>
      <c r="L4734" s="1" t="s">
        <v>11386</v>
      </c>
      <c r="M4734" s="1" t="s">
        <v>1988</v>
      </c>
      <c r="N4734" s="1" t="s">
        <v>1989</v>
      </c>
      <c r="O4734" s="3">
        <v>728</v>
      </c>
      <c r="P4734">
        <v>1</v>
      </c>
      <c r="Q4734" s="3">
        <v>728</v>
      </c>
      <c r="R4734" s="1" t="s">
        <v>1951</v>
      </c>
      <c r="S4734" s="3">
        <v>59</v>
      </c>
      <c r="T4734">
        <v>9</v>
      </c>
      <c r="U4734" t="str">
        <f>IF(Ecommerce_Sales[[#This Row],[Delivery_Time_Days]]&gt;7,"Delay",IF(Ecommerce_Sales[[#This Row],[Delivery_Time_Days]] = 0,"No delivery",IF(Ecommerce_Sales[[#This Row],[Delivery_Time_Days]]&lt;=7,"On-time")))</f>
        <v>Delay</v>
      </c>
      <c r="V4734" s="7">
        <f>Ecommerce_Sales[[#This Row],[Profit]]/Ecommerce_Sales[[#This Row],[Total_Price]]</f>
        <v>0.25</v>
      </c>
      <c r="W4734" s="3">
        <v>182</v>
      </c>
      <c r="X4734" s="3"/>
    </row>
    <row r="4735" spans="1:24" x14ac:dyDescent="0.25">
      <c r="A4735" s="1" t="s">
        <v>11387</v>
      </c>
      <c r="B4735" s="1" t="s">
        <v>126</v>
      </c>
      <c r="C4735" s="1" t="s">
        <v>127</v>
      </c>
      <c r="D4735" s="1" t="s">
        <v>3960</v>
      </c>
      <c r="E4735" s="1" t="s">
        <v>1954</v>
      </c>
      <c r="F4735" s="2">
        <v>45289</v>
      </c>
      <c r="G4735" s="2">
        <v>45031</v>
      </c>
      <c r="H4735" s="2" t="str">
        <f>TEXT(Ecommerce_Sales[[#This Row],[Order_Date]],"mmmm")</f>
        <v>April</v>
      </c>
      <c r="I4735" s="2" t="str">
        <f>TEXT(Ecommerce_Sales[[#This Row],[Order_Date]],"yyyy")</f>
        <v>2023</v>
      </c>
      <c r="J4735" s="2" t="str">
        <f>TEXT(Ecommerce_Sales[[#This Row],[Order_Date]],"mmmm")</f>
        <v>April</v>
      </c>
      <c r="K4735" s="1" t="s">
        <v>1947</v>
      </c>
      <c r="L4735" s="1" t="s">
        <v>11388</v>
      </c>
      <c r="M4735" s="1" t="s">
        <v>1988</v>
      </c>
      <c r="N4735" s="1" t="s">
        <v>1989</v>
      </c>
      <c r="O4735" s="3">
        <v>31</v>
      </c>
      <c r="P4735">
        <v>1</v>
      </c>
      <c r="Q4735" s="3">
        <v>31</v>
      </c>
      <c r="R4735" s="1" t="s">
        <v>2012</v>
      </c>
      <c r="S4735" s="3">
        <v>2</v>
      </c>
      <c r="T4735">
        <v>5</v>
      </c>
      <c r="U4735" t="str">
        <f>IF(Ecommerce_Sales[[#This Row],[Delivery_Time_Days]]&gt;7,"Delay",IF(Ecommerce_Sales[[#This Row],[Delivery_Time_Days]] = 0,"No delivery",IF(Ecommerce_Sales[[#This Row],[Delivery_Time_Days]]&lt;=7,"On-time")))</f>
        <v>On-time</v>
      </c>
      <c r="V4735" s="7">
        <f>Ecommerce_Sales[[#This Row],[Profit]]/Ecommerce_Sales[[#This Row],[Total_Price]]</f>
        <v>0.25806451612903225</v>
      </c>
      <c r="W4735" s="3">
        <v>8</v>
      </c>
      <c r="X4735" s="3"/>
    </row>
    <row r="4736" spans="1:24" x14ac:dyDescent="0.25">
      <c r="A4736" s="1" t="s">
        <v>11389</v>
      </c>
      <c r="B4736" s="1" t="s">
        <v>854</v>
      </c>
      <c r="C4736" s="1" t="s">
        <v>855</v>
      </c>
      <c r="D4736" s="1" t="s">
        <v>4150</v>
      </c>
      <c r="E4736" s="1" t="s">
        <v>1954</v>
      </c>
      <c r="F4736" s="2">
        <v>45369</v>
      </c>
      <c r="G4736" s="2">
        <v>45550</v>
      </c>
      <c r="H4736" s="2" t="str">
        <f>TEXT(Ecommerce_Sales[[#This Row],[Order_Date]],"mmmm")</f>
        <v>September</v>
      </c>
      <c r="I4736" s="2" t="str">
        <f>TEXT(Ecommerce_Sales[[#This Row],[Order_Date]],"yyyy")</f>
        <v>2024</v>
      </c>
      <c r="J4736" s="2" t="str">
        <f>TEXT(Ecommerce_Sales[[#This Row],[Order_Date]],"mmmm")</f>
        <v>September</v>
      </c>
      <c r="K4736" s="1" t="s">
        <v>1947</v>
      </c>
      <c r="L4736" s="1" t="s">
        <v>11390</v>
      </c>
      <c r="M4736" s="1" t="s">
        <v>2058</v>
      </c>
      <c r="N4736" s="1" t="s">
        <v>1950</v>
      </c>
      <c r="O4736" s="3">
        <v>94</v>
      </c>
      <c r="P4736">
        <v>1</v>
      </c>
      <c r="Q4736" s="3">
        <v>94</v>
      </c>
      <c r="R4736" s="1" t="s">
        <v>2016</v>
      </c>
      <c r="S4736" s="3">
        <v>14</v>
      </c>
      <c r="T4736">
        <v>6</v>
      </c>
      <c r="U4736" t="str">
        <f>IF(Ecommerce_Sales[[#This Row],[Delivery_Time_Days]]&gt;7,"Delay",IF(Ecommerce_Sales[[#This Row],[Delivery_Time_Days]] = 0,"No delivery",IF(Ecommerce_Sales[[#This Row],[Delivery_Time_Days]]&lt;=7,"On-time")))</f>
        <v>On-time</v>
      </c>
      <c r="V4736" s="7">
        <f>Ecommerce_Sales[[#This Row],[Profit]]/Ecommerce_Sales[[#This Row],[Total_Price]]</f>
        <v>0.39361702127659576</v>
      </c>
      <c r="W4736" s="3">
        <v>37</v>
      </c>
      <c r="X4736" s="3"/>
    </row>
    <row r="4737" spans="1:24" x14ac:dyDescent="0.25">
      <c r="A4737" s="1" t="s">
        <v>11391</v>
      </c>
      <c r="B4737" s="1" t="s">
        <v>783</v>
      </c>
      <c r="C4737" s="1" t="s">
        <v>784</v>
      </c>
      <c r="D4737" s="1" t="s">
        <v>3433</v>
      </c>
      <c r="E4737" s="1" t="s">
        <v>1961</v>
      </c>
      <c r="F4737" s="2">
        <v>45152</v>
      </c>
      <c r="G4737" s="2">
        <v>45082</v>
      </c>
      <c r="H4737" s="2" t="str">
        <f>TEXT(Ecommerce_Sales[[#This Row],[Order_Date]],"mmmm")</f>
        <v>June</v>
      </c>
      <c r="I4737" s="2" t="str">
        <f>TEXT(Ecommerce_Sales[[#This Row],[Order_Date]],"yyyy")</f>
        <v>2023</v>
      </c>
      <c r="J4737" s="2" t="str">
        <f>TEXT(Ecommerce_Sales[[#This Row],[Order_Date]],"mmmm")</f>
        <v>June</v>
      </c>
      <c r="K4737" s="1" t="s">
        <v>1947</v>
      </c>
      <c r="L4737" s="1" t="s">
        <v>5779</v>
      </c>
      <c r="M4737" s="1" t="s">
        <v>2104</v>
      </c>
      <c r="N4737" s="1" t="s">
        <v>1978</v>
      </c>
      <c r="O4737" s="3">
        <v>933</v>
      </c>
      <c r="P4737">
        <v>2</v>
      </c>
      <c r="Q4737" s="3">
        <v>1866</v>
      </c>
      <c r="R4737" s="1" t="s">
        <v>2012</v>
      </c>
      <c r="S4737" s="3">
        <v>191</v>
      </c>
      <c r="T4737">
        <v>2</v>
      </c>
      <c r="U4737" t="str">
        <f>IF(Ecommerce_Sales[[#This Row],[Delivery_Time_Days]]&gt;7,"Delay",IF(Ecommerce_Sales[[#This Row],[Delivery_Time_Days]] = 0,"No delivery",IF(Ecommerce_Sales[[#This Row],[Delivery_Time_Days]]&lt;=7,"On-time")))</f>
        <v>On-time</v>
      </c>
      <c r="V4737" s="7">
        <f>Ecommerce_Sales[[#This Row],[Profit]]/Ecommerce_Sales[[#This Row],[Total_Price]]</f>
        <v>0.34994640943194</v>
      </c>
      <c r="W4737" s="3">
        <v>653</v>
      </c>
      <c r="X4737" s="3"/>
    </row>
    <row r="4738" spans="1:24" x14ac:dyDescent="0.25">
      <c r="A4738" s="1" t="s">
        <v>11392</v>
      </c>
      <c r="B4738" s="1" t="s">
        <v>1343</v>
      </c>
      <c r="C4738" s="1" t="s">
        <v>1344</v>
      </c>
      <c r="D4738" s="1" t="s">
        <v>2628</v>
      </c>
      <c r="E4738" s="1" t="s">
        <v>1996</v>
      </c>
      <c r="F4738" s="2">
        <v>44999</v>
      </c>
      <c r="G4738" s="2">
        <v>45343</v>
      </c>
      <c r="H4738" s="2" t="str">
        <f>TEXT(Ecommerce_Sales[[#This Row],[Order_Date]],"mmmm")</f>
        <v>February</v>
      </c>
      <c r="I4738" s="2" t="str">
        <f>TEXT(Ecommerce_Sales[[#This Row],[Order_Date]],"yyyy")</f>
        <v>2024</v>
      </c>
      <c r="J4738" s="2" t="str">
        <f>TEXT(Ecommerce_Sales[[#This Row],[Order_Date]],"mmmm")</f>
        <v>February</v>
      </c>
      <c r="K4738" s="1" t="s">
        <v>1947</v>
      </c>
      <c r="L4738" s="1" t="s">
        <v>9765</v>
      </c>
      <c r="M4738" s="1" t="s">
        <v>2047</v>
      </c>
      <c r="N4738" s="1" t="s">
        <v>1989</v>
      </c>
      <c r="O4738" s="3">
        <v>120</v>
      </c>
      <c r="P4738">
        <v>2</v>
      </c>
      <c r="Q4738" s="3">
        <v>240</v>
      </c>
      <c r="R4738" s="1" t="s">
        <v>2016</v>
      </c>
      <c r="S4738" s="3">
        <v>33</v>
      </c>
      <c r="T4738">
        <v>4</v>
      </c>
      <c r="U4738" t="str">
        <f>IF(Ecommerce_Sales[[#This Row],[Delivery_Time_Days]]&gt;7,"Delay",IF(Ecommerce_Sales[[#This Row],[Delivery_Time_Days]] = 0,"No delivery",IF(Ecommerce_Sales[[#This Row],[Delivery_Time_Days]]&lt;=7,"On-time")))</f>
        <v>On-time</v>
      </c>
      <c r="V4738" s="7">
        <f>Ecommerce_Sales[[#This Row],[Profit]]/Ecommerce_Sales[[#This Row],[Total_Price]]</f>
        <v>0.25</v>
      </c>
      <c r="W4738" s="3">
        <v>60</v>
      </c>
      <c r="X4738" s="3"/>
    </row>
    <row r="4739" spans="1:24" x14ac:dyDescent="0.25">
      <c r="A4739" s="1" t="s">
        <v>11393</v>
      </c>
      <c r="B4739" s="1" t="s">
        <v>70</v>
      </c>
      <c r="C4739" s="1" t="s">
        <v>71</v>
      </c>
      <c r="D4739" s="1" t="s">
        <v>3863</v>
      </c>
      <c r="E4739" s="1" t="s">
        <v>1954</v>
      </c>
      <c r="F4739" s="2">
        <v>45441</v>
      </c>
      <c r="G4739" s="2">
        <v>45369</v>
      </c>
      <c r="H4739" s="2" t="str">
        <f>TEXT(Ecommerce_Sales[[#This Row],[Order_Date]],"mmmm")</f>
        <v>March</v>
      </c>
      <c r="I4739" s="2" t="str">
        <f>TEXT(Ecommerce_Sales[[#This Row],[Order_Date]],"yyyy")</f>
        <v>2024</v>
      </c>
      <c r="J4739" s="2" t="str">
        <f>TEXT(Ecommerce_Sales[[#This Row],[Order_Date]],"mmmm")</f>
        <v>March</v>
      </c>
      <c r="K4739" s="1" t="s">
        <v>1947</v>
      </c>
      <c r="L4739" s="1" t="s">
        <v>11394</v>
      </c>
      <c r="M4739" s="1" t="s">
        <v>2247</v>
      </c>
      <c r="N4739" s="1" t="s">
        <v>1957</v>
      </c>
      <c r="O4739" s="3">
        <v>540</v>
      </c>
      <c r="P4739">
        <v>3</v>
      </c>
      <c r="Q4739" s="3">
        <v>1619</v>
      </c>
      <c r="R4739" s="1" t="s">
        <v>1958</v>
      </c>
      <c r="S4739" s="3">
        <v>83</v>
      </c>
      <c r="T4739">
        <v>5</v>
      </c>
      <c r="U4739" t="str">
        <f>IF(Ecommerce_Sales[[#This Row],[Delivery_Time_Days]]&gt;7,"Delay",IF(Ecommerce_Sales[[#This Row],[Delivery_Time_Days]] = 0,"No delivery",IF(Ecommerce_Sales[[#This Row],[Delivery_Time_Days]]&lt;=7,"On-time")))</f>
        <v>On-time</v>
      </c>
      <c r="V4739" s="7">
        <f>Ecommerce_Sales[[#This Row],[Profit]]/Ecommerce_Sales[[#This Row],[Total_Price]]</f>
        <v>0.15009264978381717</v>
      </c>
      <c r="W4739" s="3">
        <v>243</v>
      </c>
      <c r="X4739" s="3"/>
    </row>
    <row r="4740" spans="1:24" x14ac:dyDescent="0.25">
      <c r="A4740" s="1" t="s">
        <v>11395</v>
      </c>
      <c r="B4740" s="1" t="s">
        <v>1321</v>
      </c>
      <c r="C4740" s="1" t="s">
        <v>1322</v>
      </c>
      <c r="D4740" s="1" t="s">
        <v>2317</v>
      </c>
      <c r="E4740" s="1" t="s">
        <v>1996</v>
      </c>
      <c r="F4740" s="2">
        <v>45489</v>
      </c>
      <c r="G4740" s="2">
        <v>45018</v>
      </c>
      <c r="H4740" s="2" t="str">
        <f>TEXT(Ecommerce_Sales[[#This Row],[Order_Date]],"mmmm")</f>
        <v>April</v>
      </c>
      <c r="I4740" s="2" t="str">
        <f>TEXT(Ecommerce_Sales[[#This Row],[Order_Date]],"yyyy")</f>
        <v>2023</v>
      </c>
      <c r="J4740" s="2" t="str">
        <f>TEXT(Ecommerce_Sales[[#This Row],[Order_Date]],"mmmm")</f>
        <v>April</v>
      </c>
      <c r="K4740" s="1" t="s">
        <v>1947</v>
      </c>
      <c r="L4740" s="1" t="s">
        <v>4750</v>
      </c>
      <c r="M4740" s="1" t="s">
        <v>2072</v>
      </c>
      <c r="N4740" s="1" t="s">
        <v>1950</v>
      </c>
      <c r="O4740" s="3">
        <v>547</v>
      </c>
      <c r="P4740">
        <v>3</v>
      </c>
      <c r="Q4740" s="3">
        <v>1641</v>
      </c>
      <c r="R4740" s="1" t="s">
        <v>1951</v>
      </c>
      <c r="S4740" s="3">
        <v>208</v>
      </c>
      <c r="T4740">
        <v>2</v>
      </c>
      <c r="U4740" t="str">
        <f>IF(Ecommerce_Sales[[#This Row],[Delivery_Time_Days]]&gt;7,"Delay",IF(Ecommerce_Sales[[#This Row],[Delivery_Time_Days]] = 0,"No delivery",IF(Ecommerce_Sales[[#This Row],[Delivery_Time_Days]]&lt;=7,"On-time")))</f>
        <v>On-time</v>
      </c>
      <c r="V4740" s="7">
        <f>Ecommerce_Sales[[#This Row],[Profit]]/Ecommerce_Sales[[#This Row],[Total_Price]]</f>
        <v>0.39975624619134675</v>
      </c>
      <c r="W4740" s="3">
        <v>656</v>
      </c>
      <c r="X4740" s="3"/>
    </row>
    <row r="4741" spans="1:24" x14ac:dyDescent="0.25">
      <c r="A4741" s="1" t="s">
        <v>11396</v>
      </c>
      <c r="B4741" s="1" t="s">
        <v>1015</v>
      </c>
      <c r="C4741" s="1" t="s">
        <v>1016</v>
      </c>
      <c r="D4741" s="1" t="s">
        <v>5339</v>
      </c>
      <c r="E4741" s="1" t="s">
        <v>2005</v>
      </c>
      <c r="F4741" s="2">
        <v>44988</v>
      </c>
      <c r="G4741" s="2">
        <v>45251</v>
      </c>
      <c r="H4741" s="2" t="str">
        <f>TEXT(Ecommerce_Sales[[#This Row],[Order_Date]],"mmmm")</f>
        <v>November</v>
      </c>
      <c r="I4741" s="2" t="str">
        <f>TEXT(Ecommerce_Sales[[#This Row],[Order_Date]],"yyyy")</f>
        <v>2023</v>
      </c>
      <c r="J4741" s="2" t="str">
        <f>TEXT(Ecommerce_Sales[[#This Row],[Order_Date]],"mmmm")</f>
        <v>November</v>
      </c>
      <c r="K4741" s="1" t="s">
        <v>1947</v>
      </c>
      <c r="L4741" s="1" t="s">
        <v>11397</v>
      </c>
      <c r="M4741" s="1" t="s">
        <v>1963</v>
      </c>
      <c r="N4741" s="1" t="s">
        <v>1957</v>
      </c>
      <c r="O4741" s="3">
        <v>31</v>
      </c>
      <c r="P4741">
        <v>3</v>
      </c>
      <c r="Q4741" s="3">
        <v>92</v>
      </c>
      <c r="R4741" s="1" t="s">
        <v>1958</v>
      </c>
      <c r="S4741" s="3">
        <v>6</v>
      </c>
      <c r="T4741">
        <v>3</v>
      </c>
      <c r="U4741" t="str">
        <f>IF(Ecommerce_Sales[[#This Row],[Delivery_Time_Days]]&gt;7,"Delay",IF(Ecommerce_Sales[[#This Row],[Delivery_Time_Days]] = 0,"No delivery",IF(Ecommerce_Sales[[#This Row],[Delivery_Time_Days]]&lt;=7,"On-time")))</f>
        <v>On-time</v>
      </c>
      <c r="V4741" s="7">
        <f>Ecommerce_Sales[[#This Row],[Profit]]/Ecommerce_Sales[[#This Row],[Total_Price]]</f>
        <v>0.15217391304347827</v>
      </c>
      <c r="W4741" s="3">
        <v>14</v>
      </c>
      <c r="X4741" s="3"/>
    </row>
    <row r="4742" spans="1:24" x14ac:dyDescent="0.25">
      <c r="A4742" s="1" t="s">
        <v>11398</v>
      </c>
      <c r="B4742" s="1" t="s">
        <v>354</v>
      </c>
      <c r="C4742" s="1" t="s">
        <v>355</v>
      </c>
      <c r="D4742" s="1" t="s">
        <v>2258</v>
      </c>
      <c r="E4742" s="1" t="s">
        <v>2005</v>
      </c>
      <c r="F4742" s="2">
        <v>45029</v>
      </c>
      <c r="G4742" s="2">
        <v>45639</v>
      </c>
      <c r="H4742" s="2" t="str">
        <f>TEXT(Ecommerce_Sales[[#This Row],[Order_Date]],"mmmm")</f>
        <v>December</v>
      </c>
      <c r="I4742" s="2" t="str">
        <f>TEXT(Ecommerce_Sales[[#This Row],[Order_Date]],"yyyy")</f>
        <v>2024</v>
      </c>
      <c r="J4742" s="2" t="str">
        <f>TEXT(Ecommerce_Sales[[#This Row],[Order_Date]],"mmmm")</f>
        <v>December</v>
      </c>
      <c r="K4742" s="1" t="s">
        <v>1947</v>
      </c>
      <c r="L4742" s="1" t="s">
        <v>11399</v>
      </c>
      <c r="M4742" s="1" t="s">
        <v>1983</v>
      </c>
      <c r="N4742" s="1" t="s">
        <v>1950</v>
      </c>
      <c r="O4742" s="3">
        <v>529</v>
      </c>
      <c r="P4742">
        <v>4</v>
      </c>
      <c r="Q4742" s="3">
        <v>2117</v>
      </c>
      <c r="R4742" s="1" t="s">
        <v>1958</v>
      </c>
      <c r="S4742" s="3">
        <v>267</v>
      </c>
      <c r="T4742">
        <v>7</v>
      </c>
      <c r="U4742" t="str">
        <f>IF(Ecommerce_Sales[[#This Row],[Delivery_Time_Days]]&gt;7,"Delay",IF(Ecommerce_Sales[[#This Row],[Delivery_Time_Days]] = 0,"No delivery",IF(Ecommerce_Sales[[#This Row],[Delivery_Time_Days]]&lt;=7,"On-time")))</f>
        <v>On-time</v>
      </c>
      <c r="V4742" s="7">
        <f>Ecommerce_Sales[[#This Row],[Profit]]/Ecommerce_Sales[[#This Row],[Total_Price]]</f>
        <v>0.40009447331128956</v>
      </c>
      <c r="W4742" s="3">
        <v>847</v>
      </c>
      <c r="X4742" s="3"/>
    </row>
    <row r="4743" spans="1:24" x14ac:dyDescent="0.25">
      <c r="A4743" s="1" t="s">
        <v>11400</v>
      </c>
      <c r="B4743" s="1" t="s">
        <v>58</v>
      </c>
      <c r="C4743" s="1" t="s">
        <v>59</v>
      </c>
      <c r="D4743" s="1" t="s">
        <v>3835</v>
      </c>
      <c r="E4743" s="1" t="s">
        <v>1954</v>
      </c>
      <c r="F4743" s="2">
        <v>45478</v>
      </c>
      <c r="G4743" s="2">
        <v>45599</v>
      </c>
      <c r="H4743" s="2" t="str">
        <f>TEXT(Ecommerce_Sales[[#This Row],[Order_Date]],"mmmm")</f>
        <v>November</v>
      </c>
      <c r="I4743" s="2" t="str">
        <f>TEXT(Ecommerce_Sales[[#This Row],[Order_Date]],"yyyy")</f>
        <v>2024</v>
      </c>
      <c r="J4743" s="2" t="str">
        <f>TEXT(Ecommerce_Sales[[#This Row],[Order_Date]],"mmmm")</f>
        <v>November</v>
      </c>
      <c r="K4743" s="1" t="s">
        <v>1947</v>
      </c>
      <c r="L4743" s="1" t="s">
        <v>9332</v>
      </c>
      <c r="M4743" s="1" t="s">
        <v>2030</v>
      </c>
      <c r="N4743" s="1" t="s">
        <v>1978</v>
      </c>
      <c r="O4743" s="3">
        <v>1001</v>
      </c>
      <c r="P4743">
        <v>3</v>
      </c>
      <c r="Q4743" s="3">
        <v>3004</v>
      </c>
      <c r="R4743" s="1" t="s">
        <v>1958</v>
      </c>
      <c r="S4743" s="3">
        <v>348</v>
      </c>
      <c r="T4743">
        <v>10</v>
      </c>
      <c r="U4743" t="str">
        <f>IF(Ecommerce_Sales[[#This Row],[Delivery_Time_Days]]&gt;7,"Delay",IF(Ecommerce_Sales[[#This Row],[Delivery_Time_Days]] = 0,"No delivery",IF(Ecommerce_Sales[[#This Row],[Delivery_Time_Days]]&lt;=7,"On-time")))</f>
        <v>Delay</v>
      </c>
      <c r="V4743" s="7">
        <f>Ecommerce_Sales[[#This Row],[Profit]]/Ecommerce_Sales[[#This Row],[Total_Price]]</f>
        <v>0.34986684420772302</v>
      </c>
      <c r="W4743" s="3">
        <v>1051</v>
      </c>
      <c r="X4743" s="3"/>
    </row>
    <row r="4744" spans="1:24" x14ac:dyDescent="0.25">
      <c r="A4744" s="1" t="s">
        <v>11401</v>
      </c>
      <c r="B4744" s="1" t="s">
        <v>1359</v>
      </c>
      <c r="C4744" s="1" t="s">
        <v>1360</v>
      </c>
      <c r="D4744" s="1" t="s">
        <v>4167</v>
      </c>
      <c r="E4744" s="1" t="s">
        <v>1946</v>
      </c>
      <c r="F4744" s="2">
        <v>45148</v>
      </c>
      <c r="G4744" s="2">
        <v>45067</v>
      </c>
      <c r="H4744" s="2" t="str">
        <f>TEXT(Ecommerce_Sales[[#This Row],[Order_Date]],"mmmm")</f>
        <v>May</v>
      </c>
      <c r="I4744" s="2" t="str">
        <f>TEXT(Ecommerce_Sales[[#This Row],[Order_Date]],"yyyy")</f>
        <v>2023</v>
      </c>
      <c r="J4744" s="2" t="str">
        <f>TEXT(Ecommerce_Sales[[#This Row],[Order_Date]],"mmmm")</f>
        <v>May</v>
      </c>
      <c r="K4744" s="1" t="s">
        <v>1947</v>
      </c>
      <c r="L4744" s="1" t="s">
        <v>11402</v>
      </c>
      <c r="M4744" s="1" t="s">
        <v>2043</v>
      </c>
      <c r="N4744" s="1" t="s">
        <v>1989</v>
      </c>
      <c r="O4744" s="3">
        <v>106</v>
      </c>
      <c r="P4744">
        <v>1</v>
      </c>
      <c r="Q4744" s="3">
        <v>106</v>
      </c>
      <c r="R4744" s="1" t="s">
        <v>2008</v>
      </c>
      <c r="S4744" s="3">
        <v>10</v>
      </c>
      <c r="T4744">
        <v>7</v>
      </c>
      <c r="U4744" t="str">
        <f>IF(Ecommerce_Sales[[#This Row],[Delivery_Time_Days]]&gt;7,"Delay",IF(Ecommerce_Sales[[#This Row],[Delivery_Time_Days]] = 0,"No delivery",IF(Ecommerce_Sales[[#This Row],[Delivery_Time_Days]]&lt;=7,"On-time")))</f>
        <v>On-time</v>
      </c>
      <c r="V4744" s="7">
        <f>Ecommerce_Sales[[#This Row],[Profit]]/Ecommerce_Sales[[#This Row],[Total_Price]]</f>
        <v>0.24528301886792453</v>
      </c>
      <c r="W4744" s="3">
        <v>26</v>
      </c>
      <c r="X4744" s="3"/>
    </row>
    <row r="4745" spans="1:24" x14ac:dyDescent="0.25">
      <c r="A4745" s="1" t="s">
        <v>11403</v>
      </c>
      <c r="B4745" s="1" t="s">
        <v>352</v>
      </c>
      <c r="C4745" s="1" t="s">
        <v>353</v>
      </c>
      <c r="D4745" s="1" t="s">
        <v>7476</v>
      </c>
      <c r="E4745" s="1" t="s">
        <v>2005</v>
      </c>
      <c r="F4745" s="2">
        <v>44966</v>
      </c>
      <c r="G4745" s="2">
        <v>45497</v>
      </c>
      <c r="H4745" s="2" t="str">
        <f>TEXT(Ecommerce_Sales[[#This Row],[Order_Date]],"mmmm")</f>
        <v>July</v>
      </c>
      <c r="I4745" s="2" t="str">
        <f>TEXT(Ecommerce_Sales[[#This Row],[Order_Date]],"yyyy")</f>
        <v>2024</v>
      </c>
      <c r="J4745" s="2" t="str">
        <f>TEXT(Ecommerce_Sales[[#This Row],[Order_Date]],"mmmm")</f>
        <v>July</v>
      </c>
      <c r="K4745" s="1" t="s">
        <v>1947</v>
      </c>
      <c r="L4745" s="1" t="s">
        <v>8438</v>
      </c>
      <c r="M4745" s="1" t="s">
        <v>2026</v>
      </c>
      <c r="N4745" s="1" t="s">
        <v>1978</v>
      </c>
      <c r="O4745" s="3">
        <v>506</v>
      </c>
      <c r="P4745">
        <v>3</v>
      </c>
      <c r="Q4745" s="3">
        <v>1518</v>
      </c>
      <c r="R4745" s="1" t="s">
        <v>2016</v>
      </c>
      <c r="S4745" s="3">
        <v>77</v>
      </c>
      <c r="T4745">
        <v>3</v>
      </c>
      <c r="U4745" t="str">
        <f>IF(Ecommerce_Sales[[#This Row],[Delivery_Time_Days]]&gt;7,"Delay",IF(Ecommerce_Sales[[#This Row],[Delivery_Time_Days]] = 0,"No delivery",IF(Ecommerce_Sales[[#This Row],[Delivery_Time_Days]]&lt;=7,"On-time")))</f>
        <v>On-time</v>
      </c>
      <c r="V4745" s="7">
        <f>Ecommerce_Sales[[#This Row],[Profit]]/Ecommerce_Sales[[#This Row],[Total_Price]]</f>
        <v>0.34980237154150196</v>
      </c>
      <c r="W4745" s="3">
        <v>531</v>
      </c>
      <c r="X4745" s="3"/>
    </row>
    <row r="4746" spans="1:24" x14ac:dyDescent="0.25">
      <c r="A4746" s="1" t="s">
        <v>11404</v>
      </c>
      <c r="B4746" s="1" t="s">
        <v>734</v>
      </c>
      <c r="C4746" s="1" t="s">
        <v>735</v>
      </c>
      <c r="D4746" s="1" t="s">
        <v>2184</v>
      </c>
      <c r="E4746" s="1" t="s">
        <v>1946</v>
      </c>
      <c r="F4746" s="2">
        <v>45640</v>
      </c>
      <c r="G4746" s="2">
        <v>45079</v>
      </c>
      <c r="H4746" s="2" t="str">
        <f>TEXT(Ecommerce_Sales[[#This Row],[Order_Date]],"mmmm")</f>
        <v>June</v>
      </c>
      <c r="I4746" s="2" t="str">
        <f>TEXT(Ecommerce_Sales[[#This Row],[Order_Date]],"yyyy")</f>
        <v>2023</v>
      </c>
      <c r="J4746" s="2" t="str">
        <f>TEXT(Ecommerce_Sales[[#This Row],[Order_Date]],"mmmm")</f>
        <v>June</v>
      </c>
      <c r="K4746" s="1" t="s">
        <v>1947</v>
      </c>
      <c r="L4746" s="1" t="s">
        <v>2187</v>
      </c>
      <c r="M4746" s="1" t="s">
        <v>2007</v>
      </c>
      <c r="N4746" s="1" t="s">
        <v>1973</v>
      </c>
      <c r="O4746" s="3">
        <v>247</v>
      </c>
      <c r="P4746">
        <v>3</v>
      </c>
      <c r="Q4746" s="3">
        <v>742</v>
      </c>
      <c r="R4746" s="1" t="s">
        <v>2008</v>
      </c>
      <c r="S4746" s="3">
        <v>89</v>
      </c>
      <c r="T4746">
        <v>9</v>
      </c>
      <c r="U4746" t="str">
        <f>IF(Ecommerce_Sales[[#This Row],[Delivery_Time_Days]]&gt;7,"Delay",IF(Ecommerce_Sales[[#This Row],[Delivery_Time_Days]] = 0,"No delivery",IF(Ecommerce_Sales[[#This Row],[Delivery_Time_Days]]&lt;=7,"On-time")))</f>
        <v>Delay</v>
      </c>
      <c r="V4746" s="7">
        <f>Ecommerce_Sales[[#This Row],[Profit]]/Ecommerce_Sales[[#This Row],[Total_Price]]</f>
        <v>0.3005390835579515</v>
      </c>
      <c r="W4746" s="3">
        <v>223</v>
      </c>
      <c r="X4746" s="3"/>
    </row>
    <row r="4747" spans="1:24" x14ac:dyDescent="0.25">
      <c r="A4747" s="1" t="s">
        <v>11405</v>
      </c>
      <c r="B4747" s="1" t="s">
        <v>218</v>
      </c>
      <c r="C4747" s="1" t="s">
        <v>219</v>
      </c>
      <c r="D4747" s="1" t="s">
        <v>3122</v>
      </c>
      <c r="E4747" s="1" t="s">
        <v>2005</v>
      </c>
      <c r="F4747" s="2">
        <v>45551</v>
      </c>
      <c r="G4747" s="2">
        <v>45401</v>
      </c>
      <c r="H4747" s="2" t="str">
        <f>TEXT(Ecommerce_Sales[[#This Row],[Order_Date]],"mmmm")</f>
        <v>April</v>
      </c>
      <c r="I4747" s="2" t="str">
        <f>TEXT(Ecommerce_Sales[[#This Row],[Order_Date]],"yyyy")</f>
        <v>2024</v>
      </c>
      <c r="J4747" s="2" t="str">
        <f>TEXT(Ecommerce_Sales[[#This Row],[Order_Date]],"mmmm")</f>
        <v>April</v>
      </c>
      <c r="K4747" s="1" t="s">
        <v>1947</v>
      </c>
      <c r="L4747" s="1" t="s">
        <v>7132</v>
      </c>
      <c r="M4747" s="1" t="s">
        <v>1977</v>
      </c>
      <c r="N4747" s="1" t="s">
        <v>1978</v>
      </c>
      <c r="O4747" s="3">
        <v>451</v>
      </c>
      <c r="P4747">
        <v>2</v>
      </c>
      <c r="Q4747" s="3">
        <v>902</v>
      </c>
      <c r="R4747" s="1" t="s">
        <v>1958</v>
      </c>
      <c r="S4747" s="3">
        <v>103</v>
      </c>
      <c r="T4747">
        <v>9</v>
      </c>
      <c r="U4747" t="str">
        <f>IF(Ecommerce_Sales[[#This Row],[Delivery_Time_Days]]&gt;7,"Delay",IF(Ecommerce_Sales[[#This Row],[Delivery_Time_Days]] = 0,"No delivery",IF(Ecommerce_Sales[[#This Row],[Delivery_Time_Days]]&lt;=7,"On-time")))</f>
        <v>Delay</v>
      </c>
      <c r="V4747" s="7">
        <f>Ecommerce_Sales[[#This Row],[Profit]]/Ecommerce_Sales[[#This Row],[Total_Price]]</f>
        <v>0.35033259423503327</v>
      </c>
      <c r="W4747" s="3">
        <v>316</v>
      </c>
      <c r="X4747" s="3"/>
    </row>
    <row r="4748" spans="1:24" x14ac:dyDescent="0.25">
      <c r="A4748" s="1" t="s">
        <v>11406</v>
      </c>
      <c r="B4748" s="1" t="s">
        <v>92</v>
      </c>
      <c r="C4748" s="1" t="s">
        <v>93</v>
      </c>
      <c r="D4748" s="1" t="s">
        <v>6825</v>
      </c>
      <c r="E4748" s="1" t="s">
        <v>1961</v>
      </c>
      <c r="F4748" s="2">
        <v>45313</v>
      </c>
      <c r="G4748" s="2">
        <v>45629</v>
      </c>
      <c r="H4748" s="2" t="str">
        <f>TEXT(Ecommerce_Sales[[#This Row],[Order_Date]],"mmmm")</f>
        <v>December</v>
      </c>
      <c r="I4748" s="2" t="str">
        <f>TEXT(Ecommerce_Sales[[#This Row],[Order_Date]],"yyyy")</f>
        <v>2024</v>
      </c>
      <c r="J4748" s="2" t="str">
        <f>TEXT(Ecommerce_Sales[[#This Row],[Order_Date]],"mmmm")</f>
        <v>December</v>
      </c>
      <c r="K4748" s="1" t="s">
        <v>1947</v>
      </c>
      <c r="L4748" s="1" t="s">
        <v>11407</v>
      </c>
      <c r="M4748" s="1" t="s">
        <v>1968</v>
      </c>
      <c r="N4748" s="1" t="s">
        <v>1957</v>
      </c>
      <c r="O4748" s="3">
        <v>963</v>
      </c>
      <c r="P4748">
        <v>8</v>
      </c>
      <c r="Q4748" s="3">
        <v>7701</v>
      </c>
      <c r="R4748" s="1" t="s">
        <v>2008</v>
      </c>
      <c r="S4748" s="3">
        <v>624</v>
      </c>
      <c r="T4748">
        <v>6</v>
      </c>
      <c r="U4748" t="str">
        <f>IF(Ecommerce_Sales[[#This Row],[Delivery_Time_Days]]&gt;7,"Delay",IF(Ecommerce_Sales[[#This Row],[Delivery_Time_Days]] = 0,"No delivery",IF(Ecommerce_Sales[[#This Row],[Delivery_Time_Days]]&lt;=7,"On-time")))</f>
        <v>On-time</v>
      </c>
      <c r="V4748" s="7">
        <f>Ecommerce_Sales[[#This Row],[Profit]]/Ecommerce_Sales[[#This Row],[Total_Price]]</f>
        <v>0.14998052201012854</v>
      </c>
      <c r="W4748" s="3">
        <v>1155</v>
      </c>
      <c r="X4748" s="3"/>
    </row>
    <row r="4749" spans="1:24" x14ac:dyDescent="0.25">
      <c r="A4749" s="1" t="s">
        <v>11408</v>
      </c>
      <c r="B4749" s="1" t="s">
        <v>949</v>
      </c>
      <c r="C4749" s="1" t="s">
        <v>950</v>
      </c>
      <c r="D4749" s="1" t="s">
        <v>4943</v>
      </c>
      <c r="E4749" s="1" t="s">
        <v>1966</v>
      </c>
      <c r="F4749" s="2">
        <v>45546</v>
      </c>
      <c r="G4749" s="2">
        <v>45578</v>
      </c>
      <c r="H4749" s="2" t="str">
        <f>TEXT(Ecommerce_Sales[[#This Row],[Order_Date]],"mmmm")</f>
        <v>October</v>
      </c>
      <c r="I4749" s="2" t="str">
        <f>TEXT(Ecommerce_Sales[[#This Row],[Order_Date]],"yyyy")</f>
        <v>2024</v>
      </c>
      <c r="J4749" s="2" t="str">
        <f>TEXT(Ecommerce_Sales[[#This Row],[Order_Date]],"mmmm")</f>
        <v>October</v>
      </c>
      <c r="K4749" s="1" t="s">
        <v>1992</v>
      </c>
      <c r="L4749" s="1" t="s">
        <v>11409</v>
      </c>
      <c r="M4749" s="1" t="s">
        <v>2247</v>
      </c>
      <c r="N4749" s="1" t="s">
        <v>1957</v>
      </c>
      <c r="O4749" s="3">
        <v>1087</v>
      </c>
      <c r="P4749">
        <v>6</v>
      </c>
      <c r="Q4749" s="3">
        <v>6521</v>
      </c>
      <c r="R4749" s="1" t="s">
        <v>1951</v>
      </c>
      <c r="S4749" s="3">
        <v>399</v>
      </c>
      <c r="U4749" t="str">
        <f>IF(Ecommerce_Sales[[#This Row],[Delivery_Time_Days]]&gt;7,"Delay",IF(Ecommerce_Sales[[#This Row],[Delivery_Time_Days]] = 0,"No delivery",IF(Ecommerce_Sales[[#This Row],[Delivery_Time_Days]]&lt;=7,"On-time")))</f>
        <v>No delivery</v>
      </c>
      <c r="V4749" s="7">
        <f>Ecommerce_Sales[[#This Row],[Profit]]/Ecommerce_Sales[[#This Row],[Total_Price]]</f>
        <v>0.14997699739303788</v>
      </c>
      <c r="W4749" s="3">
        <v>978</v>
      </c>
      <c r="X4749" s="3"/>
    </row>
    <row r="4750" spans="1:24" x14ac:dyDescent="0.25">
      <c r="A4750" s="1" t="s">
        <v>11410</v>
      </c>
      <c r="B4750" s="1" t="s">
        <v>442</v>
      </c>
      <c r="C4750" s="1" t="s">
        <v>443</v>
      </c>
      <c r="D4750" s="1" t="s">
        <v>4386</v>
      </c>
      <c r="E4750" s="1" t="s">
        <v>1996</v>
      </c>
      <c r="F4750" s="2">
        <v>45536</v>
      </c>
      <c r="G4750" s="2">
        <v>45261</v>
      </c>
      <c r="H4750" s="2" t="str">
        <f>TEXT(Ecommerce_Sales[[#This Row],[Order_Date]],"mmmm")</f>
        <v>December</v>
      </c>
      <c r="I4750" s="2" t="str">
        <f>TEXT(Ecommerce_Sales[[#This Row],[Order_Date]],"yyyy")</f>
        <v>2023</v>
      </c>
      <c r="J4750" s="2" t="str">
        <f>TEXT(Ecommerce_Sales[[#This Row],[Order_Date]],"mmmm")</f>
        <v>December</v>
      </c>
      <c r="K4750" s="1" t="s">
        <v>1947</v>
      </c>
      <c r="L4750" s="1" t="s">
        <v>7090</v>
      </c>
      <c r="M4750" s="1" t="s">
        <v>2054</v>
      </c>
      <c r="N4750" s="1" t="s">
        <v>1957</v>
      </c>
      <c r="O4750" s="3">
        <v>1283</v>
      </c>
      <c r="P4750">
        <v>10</v>
      </c>
      <c r="Q4750" s="3">
        <v>12833</v>
      </c>
      <c r="R4750" s="1" t="s">
        <v>1958</v>
      </c>
      <c r="S4750" s="3">
        <v>960</v>
      </c>
      <c r="T4750">
        <v>7</v>
      </c>
      <c r="U4750" t="str">
        <f>IF(Ecommerce_Sales[[#This Row],[Delivery_Time_Days]]&gt;7,"Delay",IF(Ecommerce_Sales[[#This Row],[Delivery_Time_Days]] = 0,"No delivery",IF(Ecommerce_Sales[[#This Row],[Delivery_Time_Days]]&lt;=7,"On-time")))</f>
        <v>On-time</v>
      </c>
      <c r="V4750" s="7">
        <f>Ecommerce_Sales[[#This Row],[Profit]]/Ecommerce_Sales[[#This Row],[Total_Price]]</f>
        <v>0.15000389620509624</v>
      </c>
      <c r="W4750" s="3">
        <v>1925</v>
      </c>
      <c r="X4750" s="3"/>
    </row>
    <row r="4751" spans="1:24" x14ac:dyDescent="0.25">
      <c r="A4751" s="1" t="s">
        <v>11411</v>
      </c>
      <c r="B4751" s="1" t="s">
        <v>6</v>
      </c>
      <c r="C4751" s="1" t="s">
        <v>7</v>
      </c>
      <c r="D4751" s="1" t="s">
        <v>3691</v>
      </c>
      <c r="E4751" s="1" t="s">
        <v>1996</v>
      </c>
      <c r="F4751" s="2">
        <v>45330</v>
      </c>
      <c r="G4751" s="2">
        <v>45628</v>
      </c>
      <c r="H4751" s="2" t="str">
        <f>TEXT(Ecommerce_Sales[[#This Row],[Order_Date]],"mmmm")</f>
        <v>December</v>
      </c>
      <c r="I4751" s="2" t="str">
        <f>TEXT(Ecommerce_Sales[[#This Row],[Order_Date]],"yyyy")</f>
        <v>2024</v>
      </c>
      <c r="J4751" s="2" t="str">
        <f>TEXT(Ecommerce_Sales[[#This Row],[Order_Date]],"mmmm")</f>
        <v>December</v>
      </c>
      <c r="K4751" s="1" t="s">
        <v>1992</v>
      </c>
      <c r="L4751" s="1" t="s">
        <v>5674</v>
      </c>
      <c r="M4751" s="1" t="s">
        <v>2072</v>
      </c>
      <c r="N4751" s="1" t="s">
        <v>1950</v>
      </c>
      <c r="O4751" s="3">
        <v>287</v>
      </c>
      <c r="P4751">
        <v>4</v>
      </c>
      <c r="Q4751" s="3">
        <v>1148</v>
      </c>
      <c r="R4751" s="1" t="s">
        <v>1958</v>
      </c>
      <c r="S4751" s="3">
        <v>61</v>
      </c>
      <c r="U4751" t="str">
        <f>IF(Ecommerce_Sales[[#This Row],[Delivery_Time_Days]]&gt;7,"Delay",IF(Ecommerce_Sales[[#This Row],[Delivery_Time_Days]] = 0,"No delivery",IF(Ecommerce_Sales[[#This Row],[Delivery_Time_Days]]&lt;=7,"On-time")))</f>
        <v>No delivery</v>
      </c>
      <c r="V4751" s="7">
        <f>Ecommerce_Sales[[#This Row],[Profit]]/Ecommerce_Sales[[#This Row],[Total_Price]]</f>
        <v>0.39982578397212543</v>
      </c>
      <c r="W4751" s="3">
        <v>459</v>
      </c>
      <c r="X4751" s="3"/>
    </row>
    <row r="4752" spans="1:24" x14ac:dyDescent="0.25">
      <c r="A4752" s="1" t="s">
        <v>11412</v>
      </c>
      <c r="B4752" s="1" t="s">
        <v>828</v>
      </c>
      <c r="C4752" s="1" t="s">
        <v>829</v>
      </c>
      <c r="D4752" s="1" t="s">
        <v>5427</v>
      </c>
      <c r="E4752" s="1" t="s">
        <v>1996</v>
      </c>
      <c r="F4752" s="2">
        <v>45348</v>
      </c>
      <c r="G4752" s="2">
        <v>44956</v>
      </c>
      <c r="H4752" s="2" t="str">
        <f>TEXT(Ecommerce_Sales[[#This Row],[Order_Date]],"mmmm")</f>
        <v>January</v>
      </c>
      <c r="I4752" s="2" t="str">
        <f>TEXT(Ecommerce_Sales[[#This Row],[Order_Date]],"yyyy")</f>
        <v>2023</v>
      </c>
      <c r="J4752" s="2" t="str">
        <f>TEXT(Ecommerce_Sales[[#This Row],[Order_Date]],"mmmm")</f>
        <v>January</v>
      </c>
      <c r="K4752" s="1" t="s">
        <v>1992</v>
      </c>
      <c r="L4752" s="1" t="s">
        <v>2122</v>
      </c>
      <c r="M4752" s="1" t="s">
        <v>1972</v>
      </c>
      <c r="N4752" s="1" t="s">
        <v>1973</v>
      </c>
      <c r="O4752" s="3">
        <v>514</v>
      </c>
      <c r="P4752">
        <v>4</v>
      </c>
      <c r="Q4752" s="3">
        <v>2055</v>
      </c>
      <c r="R4752" s="1" t="s">
        <v>1958</v>
      </c>
      <c r="S4752" s="3">
        <v>192</v>
      </c>
      <c r="U4752" t="str">
        <f>IF(Ecommerce_Sales[[#This Row],[Delivery_Time_Days]]&gt;7,"Delay",IF(Ecommerce_Sales[[#This Row],[Delivery_Time_Days]] = 0,"No delivery",IF(Ecommerce_Sales[[#This Row],[Delivery_Time_Days]]&lt;=7,"On-time")))</f>
        <v>No delivery</v>
      </c>
      <c r="V4752" s="7">
        <f>Ecommerce_Sales[[#This Row],[Profit]]/Ecommerce_Sales[[#This Row],[Total_Price]]</f>
        <v>0.29975669099756691</v>
      </c>
      <c r="W4752" s="3">
        <v>616</v>
      </c>
      <c r="X4752" s="3"/>
    </row>
    <row r="4753" spans="1:24" x14ac:dyDescent="0.25">
      <c r="A4753" s="1" t="s">
        <v>11413</v>
      </c>
      <c r="B4753" s="1" t="s">
        <v>1232</v>
      </c>
      <c r="C4753" s="1" t="s">
        <v>1233</v>
      </c>
      <c r="D4753" s="1" t="s">
        <v>2052</v>
      </c>
      <c r="E4753" s="1" t="s">
        <v>1961</v>
      </c>
      <c r="F4753" s="2">
        <v>45272</v>
      </c>
      <c r="G4753" s="2">
        <v>44960</v>
      </c>
      <c r="H4753" s="2" t="str">
        <f>TEXT(Ecommerce_Sales[[#This Row],[Order_Date]],"mmmm")</f>
        <v>February</v>
      </c>
      <c r="I4753" s="2" t="str">
        <f>TEXT(Ecommerce_Sales[[#This Row],[Order_Date]],"yyyy")</f>
        <v>2023</v>
      </c>
      <c r="J4753" s="2" t="str">
        <f>TEXT(Ecommerce_Sales[[#This Row],[Order_Date]],"mmmm")</f>
        <v>February</v>
      </c>
      <c r="K4753" s="1" t="s">
        <v>1947</v>
      </c>
      <c r="L4753" s="1" t="s">
        <v>10798</v>
      </c>
      <c r="M4753" s="1" t="s">
        <v>1998</v>
      </c>
      <c r="N4753" s="1" t="s">
        <v>1973</v>
      </c>
      <c r="O4753" s="3">
        <v>849</v>
      </c>
      <c r="P4753">
        <v>4</v>
      </c>
      <c r="Q4753" s="3">
        <v>3394</v>
      </c>
      <c r="R4753" s="1" t="s">
        <v>1951</v>
      </c>
      <c r="S4753" s="3">
        <v>214</v>
      </c>
      <c r="T4753">
        <v>8</v>
      </c>
      <c r="U4753" t="str">
        <f>IF(Ecommerce_Sales[[#This Row],[Delivery_Time_Days]]&gt;7,"Delay",IF(Ecommerce_Sales[[#This Row],[Delivery_Time_Days]] = 0,"No delivery",IF(Ecommerce_Sales[[#This Row],[Delivery_Time_Days]]&lt;=7,"On-time")))</f>
        <v>Delay</v>
      </c>
      <c r="V4753" s="7">
        <f>Ecommerce_Sales[[#This Row],[Profit]]/Ecommerce_Sales[[#This Row],[Total_Price]]</f>
        <v>0.29994107248084856</v>
      </c>
      <c r="W4753" s="3">
        <v>1018</v>
      </c>
      <c r="X4753" s="3"/>
    </row>
    <row r="4754" spans="1:24" x14ac:dyDescent="0.25">
      <c r="A4754" s="1" t="s">
        <v>11414</v>
      </c>
      <c r="B4754" s="1" t="s">
        <v>594</v>
      </c>
      <c r="C4754" s="1" t="s">
        <v>595</v>
      </c>
      <c r="D4754" s="1" t="s">
        <v>2237</v>
      </c>
      <c r="E4754" s="1" t="s">
        <v>1996</v>
      </c>
      <c r="F4754" s="2">
        <v>45385</v>
      </c>
      <c r="G4754" s="2">
        <v>45098</v>
      </c>
      <c r="H4754" s="2" t="str">
        <f>TEXT(Ecommerce_Sales[[#This Row],[Order_Date]],"mmmm")</f>
        <v>June</v>
      </c>
      <c r="I4754" s="2" t="str">
        <f>TEXT(Ecommerce_Sales[[#This Row],[Order_Date]],"yyyy")</f>
        <v>2023</v>
      </c>
      <c r="J4754" s="2" t="str">
        <f>TEXT(Ecommerce_Sales[[#This Row],[Order_Date]],"mmmm")</f>
        <v>June</v>
      </c>
      <c r="K4754" s="1" t="s">
        <v>1947</v>
      </c>
      <c r="L4754" s="1" t="s">
        <v>11415</v>
      </c>
      <c r="M4754" s="1" t="s">
        <v>2043</v>
      </c>
      <c r="N4754" s="1" t="s">
        <v>1989</v>
      </c>
      <c r="O4754" s="3">
        <v>1133</v>
      </c>
      <c r="P4754">
        <v>1</v>
      </c>
      <c r="Q4754" s="3">
        <v>1133</v>
      </c>
      <c r="R4754" s="1" t="s">
        <v>1958</v>
      </c>
      <c r="S4754" s="3">
        <v>81</v>
      </c>
      <c r="T4754">
        <v>10</v>
      </c>
      <c r="U4754" t="str">
        <f>IF(Ecommerce_Sales[[#This Row],[Delivery_Time_Days]]&gt;7,"Delay",IF(Ecommerce_Sales[[#This Row],[Delivery_Time_Days]] = 0,"No delivery",IF(Ecommerce_Sales[[#This Row],[Delivery_Time_Days]]&lt;=7,"On-time")))</f>
        <v>Delay</v>
      </c>
      <c r="V4754" s="7">
        <f>Ecommerce_Sales[[#This Row],[Profit]]/Ecommerce_Sales[[#This Row],[Total_Price]]</f>
        <v>0.24977934686672551</v>
      </c>
      <c r="W4754" s="3">
        <v>283</v>
      </c>
      <c r="X4754" s="3"/>
    </row>
    <row r="4755" spans="1:24" x14ac:dyDescent="0.25">
      <c r="A4755" s="1" t="s">
        <v>11416</v>
      </c>
      <c r="B4755" s="1" t="s">
        <v>1043</v>
      </c>
      <c r="C4755" s="1" t="s">
        <v>1044</v>
      </c>
      <c r="D4755" s="1" t="s">
        <v>9639</v>
      </c>
      <c r="E4755" s="1" t="s">
        <v>1946</v>
      </c>
      <c r="F4755" s="2">
        <v>45505</v>
      </c>
      <c r="G4755" s="2">
        <v>45548</v>
      </c>
      <c r="H4755" s="2" t="str">
        <f>TEXT(Ecommerce_Sales[[#This Row],[Order_Date]],"mmmm")</f>
        <v>September</v>
      </c>
      <c r="I4755" s="2" t="str">
        <f>TEXT(Ecommerce_Sales[[#This Row],[Order_Date]],"yyyy")</f>
        <v>2024</v>
      </c>
      <c r="J4755" s="2" t="str">
        <f>TEXT(Ecommerce_Sales[[#This Row],[Order_Date]],"mmmm")</f>
        <v>September</v>
      </c>
      <c r="K4755" s="1" t="s">
        <v>1947</v>
      </c>
      <c r="L4755" s="1" t="s">
        <v>11417</v>
      </c>
      <c r="M4755" s="1" t="s">
        <v>1963</v>
      </c>
      <c r="N4755" s="1" t="s">
        <v>1957</v>
      </c>
      <c r="O4755" s="3">
        <v>1024</v>
      </c>
      <c r="P4755">
        <v>1</v>
      </c>
      <c r="Q4755" s="3">
        <v>1024</v>
      </c>
      <c r="R4755" s="1" t="s">
        <v>1958</v>
      </c>
      <c r="S4755" s="3">
        <v>77</v>
      </c>
      <c r="T4755">
        <v>6</v>
      </c>
      <c r="U4755" t="str">
        <f>IF(Ecommerce_Sales[[#This Row],[Delivery_Time_Days]]&gt;7,"Delay",IF(Ecommerce_Sales[[#This Row],[Delivery_Time_Days]] = 0,"No delivery",IF(Ecommerce_Sales[[#This Row],[Delivery_Time_Days]]&lt;=7,"On-time")))</f>
        <v>On-time</v>
      </c>
      <c r="V4755" s="7">
        <f>Ecommerce_Sales[[#This Row],[Profit]]/Ecommerce_Sales[[#This Row],[Total_Price]]</f>
        <v>0.150390625</v>
      </c>
      <c r="W4755" s="3">
        <v>154</v>
      </c>
      <c r="X4755" s="3"/>
    </row>
    <row r="4756" spans="1:24" x14ac:dyDescent="0.25">
      <c r="A4756" s="1" t="s">
        <v>11418</v>
      </c>
      <c r="B4756" s="1" t="s">
        <v>1375</v>
      </c>
      <c r="C4756" s="1" t="s">
        <v>1376</v>
      </c>
      <c r="D4756" s="1" t="s">
        <v>4033</v>
      </c>
      <c r="E4756" s="1" t="s">
        <v>1981</v>
      </c>
      <c r="F4756" s="2">
        <v>45117</v>
      </c>
      <c r="G4756" s="2">
        <v>45446</v>
      </c>
      <c r="H4756" s="2" t="str">
        <f>TEXT(Ecommerce_Sales[[#This Row],[Order_Date]],"mmmm")</f>
        <v>June</v>
      </c>
      <c r="I4756" s="2" t="str">
        <f>TEXT(Ecommerce_Sales[[#This Row],[Order_Date]],"yyyy")</f>
        <v>2024</v>
      </c>
      <c r="J4756" s="2" t="str">
        <f>TEXT(Ecommerce_Sales[[#This Row],[Order_Date]],"mmmm")</f>
        <v>June</v>
      </c>
      <c r="K4756" s="1" t="s">
        <v>1947</v>
      </c>
      <c r="L4756" s="1" t="s">
        <v>6289</v>
      </c>
      <c r="M4756" s="1" t="s">
        <v>1972</v>
      </c>
      <c r="N4756" s="1" t="s">
        <v>1973</v>
      </c>
      <c r="O4756" s="3">
        <v>158</v>
      </c>
      <c r="P4756">
        <v>2</v>
      </c>
      <c r="Q4756" s="3">
        <v>316</v>
      </c>
      <c r="R4756" s="1" t="s">
        <v>1958</v>
      </c>
      <c r="S4756" s="3">
        <v>32</v>
      </c>
      <c r="T4756">
        <v>10</v>
      </c>
      <c r="U4756" t="str">
        <f>IF(Ecommerce_Sales[[#This Row],[Delivery_Time_Days]]&gt;7,"Delay",IF(Ecommerce_Sales[[#This Row],[Delivery_Time_Days]] = 0,"No delivery",IF(Ecommerce_Sales[[#This Row],[Delivery_Time_Days]]&lt;=7,"On-time")))</f>
        <v>Delay</v>
      </c>
      <c r="V4756" s="7">
        <f>Ecommerce_Sales[[#This Row],[Profit]]/Ecommerce_Sales[[#This Row],[Total_Price]]</f>
        <v>0.30063291139240506</v>
      </c>
      <c r="W4756" s="3">
        <v>95</v>
      </c>
      <c r="X4756" s="3"/>
    </row>
    <row r="4757" spans="1:24" x14ac:dyDescent="0.25">
      <c r="A4757" s="1" t="s">
        <v>11419</v>
      </c>
      <c r="B4757" s="1" t="s">
        <v>1001</v>
      </c>
      <c r="C4757" s="1" t="s">
        <v>1002</v>
      </c>
      <c r="D4757" s="1" t="s">
        <v>3901</v>
      </c>
      <c r="E4757" s="1" t="s">
        <v>1946</v>
      </c>
      <c r="F4757" s="2">
        <v>45395</v>
      </c>
      <c r="G4757" s="2">
        <v>45021</v>
      </c>
      <c r="H4757" s="2" t="str">
        <f>TEXT(Ecommerce_Sales[[#This Row],[Order_Date]],"mmmm")</f>
        <v>April</v>
      </c>
      <c r="I4757" s="2" t="str">
        <f>TEXT(Ecommerce_Sales[[#This Row],[Order_Date]],"yyyy")</f>
        <v>2023</v>
      </c>
      <c r="J4757" s="2" t="str">
        <f>TEXT(Ecommerce_Sales[[#This Row],[Order_Date]],"mmmm")</f>
        <v>April</v>
      </c>
      <c r="K4757" s="1" t="s">
        <v>1947</v>
      </c>
      <c r="L4757" s="1" t="s">
        <v>11420</v>
      </c>
      <c r="M4757" s="1" t="s">
        <v>2072</v>
      </c>
      <c r="N4757" s="1" t="s">
        <v>1950</v>
      </c>
      <c r="O4757" s="3">
        <v>526</v>
      </c>
      <c r="P4757">
        <v>3</v>
      </c>
      <c r="Q4757" s="3">
        <v>1578</v>
      </c>
      <c r="R4757" s="1" t="s">
        <v>1951</v>
      </c>
      <c r="S4757" s="3">
        <v>114</v>
      </c>
      <c r="T4757">
        <v>10</v>
      </c>
      <c r="U4757" t="str">
        <f>IF(Ecommerce_Sales[[#This Row],[Delivery_Time_Days]]&gt;7,"Delay",IF(Ecommerce_Sales[[#This Row],[Delivery_Time_Days]] = 0,"No delivery",IF(Ecommerce_Sales[[#This Row],[Delivery_Time_Days]]&lt;=7,"On-time")))</f>
        <v>Delay</v>
      </c>
      <c r="V4757" s="7">
        <f>Ecommerce_Sales[[#This Row],[Profit]]/Ecommerce_Sales[[#This Row],[Total_Price]]</f>
        <v>0.39987325728770595</v>
      </c>
      <c r="W4757" s="3">
        <v>631</v>
      </c>
      <c r="X4757" s="3"/>
    </row>
    <row r="4758" spans="1:24" x14ac:dyDescent="0.25">
      <c r="A4758" s="1" t="s">
        <v>11421</v>
      </c>
      <c r="B4758" s="1" t="s">
        <v>486</v>
      </c>
      <c r="C4758" s="1" t="s">
        <v>487</v>
      </c>
      <c r="D4758" s="1" t="s">
        <v>6865</v>
      </c>
      <c r="E4758" s="1" t="s">
        <v>1996</v>
      </c>
      <c r="F4758" s="2">
        <v>45627</v>
      </c>
      <c r="G4758" s="2">
        <v>45195</v>
      </c>
      <c r="H4758" s="2" t="str">
        <f>TEXT(Ecommerce_Sales[[#This Row],[Order_Date]],"mmmm")</f>
        <v>September</v>
      </c>
      <c r="I4758" s="2" t="str">
        <f>TEXT(Ecommerce_Sales[[#This Row],[Order_Date]],"yyyy")</f>
        <v>2023</v>
      </c>
      <c r="J4758" s="2" t="str">
        <f>TEXT(Ecommerce_Sales[[#This Row],[Order_Date]],"mmmm")</f>
        <v>September</v>
      </c>
      <c r="K4758" s="1" t="s">
        <v>1947</v>
      </c>
      <c r="L4758" s="1" t="s">
        <v>11422</v>
      </c>
      <c r="M4758" s="1" t="s">
        <v>2065</v>
      </c>
      <c r="N4758" s="1" t="s">
        <v>1978</v>
      </c>
      <c r="O4758" s="3">
        <v>75</v>
      </c>
      <c r="P4758">
        <v>2</v>
      </c>
      <c r="Q4758" s="3">
        <v>151</v>
      </c>
      <c r="R4758" s="1" t="s">
        <v>1958</v>
      </c>
      <c r="S4758" s="3">
        <v>14</v>
      </c>
      <c r="T4758">
        <v>4</v>
      </c>
      <c r="U4758" t="str">
        <f>IF(Ecommerce_Sales[[#This Row],[Delivery_Time_Days]]&gt;7,"Delay",IF(Ecommerce_Sales[[#This Row],[Delivery_Time_Days]] = 0,"No delivery",IF(Ecommerce_Sales[[#This Row],[Delivery_Time_Days]]&lt;=7,"On-time")))</f>
        <v>On-time</v>
      </c>
      <c r="V4758" s="7">
        <f>Ecommerce_Sales[[#This Row],[Profit]]/Ecommerce_Sales[[#This Row],[Total_Price]]</f>
        <v>0.35099337748344372</v>
      </c>
      <c r="W4758" s="3">
        <v>53</v>
      </c>
      <c r="X4758" s="3"/>
    </row>
    <row r="4759" spans="1:24" x14ac:dyDescent="0.25">
      <c r="A4759" s="1" t="s">
        <v>11423</v>
      </c>
      <c r="B4759" s="1" t="s">
        <v>1227</v>
      </c>
      <c r="C4759" s="1" t="s">
        <v>1228</v>
      </c>
      <c r="D4759" s="1" t="s">
        <v>3430</v>
      </c>
      <c r="E4759" s="1" t="s">
        <v>2005</v>
      </c>
      <c r="F4759" s="2">
        <v>45520</v>
      </c>
      <c r="G4759" s="2">
        <v>45265</v>
      </c>
      <c r="H4759" s="2" t="str">
        <f>TEXT(Ecommerce_Sales[[#This Row],[Order_Date]],"mmmm")</f>
        <v>December</v>
      </c>
      <c r="I4759" s="2" t="str">
        <f>TEXT(Ecommerce_Sales[[#This Row],[Order_Date]],"yyyy")</f>
        <v>2023</v>
      </c>
      <c r="J4759" s="2" t="str">
        <f>TEXT(Ecommerce_Sales[[#This Row],[Order_Date]],"mmmm")</f>
        <v>December</v>
      </c>
      <c r="K4759" s="1" t="s">
        <v>1947</v>
      </c>
      <c r="L4759" s="1" t="s">
        <v>11424</v>
      </c>
      <c r="M4759" s="1" t="s">
        <v>1972</v>
      </c>
      <c r="N4759" s="1" t="s">
        <v>1973</v>
      </c>
      <c r="O4759" s="3">
        <v>1793</v>
      </c>
      <c r="P4759">
        <v>6</v>
      </c>
      <c r="Q4759" s="3">
        <v>10755</v>
      </c>
      <c r="R4759" s="1" t="s">
        <v>1958</v>
      </c>
      <c r="S4759" s="3">
        <v>1533</v>
      </c>
      <c r="T4759">
        <v>5</v>
      </c>
      <c r="U4759" t="str">
        <f>IF(Ecommerce_Sales[[#This Row],[Delivery_Time_Days]]&gt;7,"Delay",IF(Ecommerce_Sales[[#This Row],[Delivery_Time_Days]] = 0,"No delivery",IF(Ecommerce_Sales[[#This Row],[Delivery_Time_Days]]&lt;=7,"On-time")))</f>
        <v>On-time</v>
      </c>
      <c r="V4759" s="7">
        <f>Ecommerce_Sales[[#This Row],[Profit]]/Ecommerce_Sales[[#This Row],[Total_Price]]</f>
        <v>0.300046490004649</v>
      </c>
      <c r="W4759" s="3">
        <v>3227</v>
      </c>
      <c r="X4759" s="3"/>
    </row>
    <row r="4760" spans="1:24" x14ac:dyDescent="0.25">
      <c r="A4760" s="1" t="s">
        <v>11425</v>
      </c>
      <c r="B4760" s="1" t="s">
        <v>168</v>
      </c>
      <c r="C4760" s="1" t="s">
        <v>169</v>
      </c>
      <c r="D4760" s="1" t="s">
        <v>2875</v>
      </c>
      <c r="E4760" s="1" t="s">
        <v>1946</v>
      </c>
      <c r="F4760" s="2">
        <v>45046</v>
      </c>
      <c r="G4760" s="2">
        <v>45634</v>
      </c>
      <c r="H4760" s="2" t="str">
        <f>TEXT(Ecommerce_Sales[[#This Row],[Order_Date]],"mmmm")</f>
        <v>December</v>
      </c>
      <c r="I4760" s="2" t="str">
        <f>TEXT(Ecommerce_Sales[[#This Row],[Order_Date]],"yyyy")</f>
        <v>2024</v>
      </c>
      <c r="J4760" s="2" t="str">
        <f>TEXT(Ecommerce_Sales[[#This Row],[Order_Date]],"mmmm")</f>
        <v>December</v>
      </c>
      <c r="K4760" s="1" t="s">
        <v>1947</v>
      </c>
      <c r="L4760" s="1" t="s">
        <v>4005</v>
      </c>
      <c r="M4760" s="1" t="s">
        <v>1988</v>
      </c>
      <c r="N4760" s="1" t="s">
        <v>1989</v>
      </c>
      <c r="O4760" s="3">
        <v>1695</v>
      </c>
      <c r="P4760">
        <v>6</v>
      </c>
      <c r="Q4760" s="3">
        <v>10169</v>
      </c>
      <c r="R4760" s="1" t="s">
        <v>1951</v>
      </c>
      <c r="S4760" s="3">
        <v>803</v>
      </c>
      <c r="T4760">
        <v>6</v>
      </c>
      <c r="U4760" t="str">
        <f>IF(Ecommerce_Sales[[#This Row],[Delivery_Time_Days]]&gt;7,"Delay",IF(Ecommerce_Sales[[#This Row],[Delivery_Time_Days]] = 0,"No delivery",IF(Ecommerce_Sales[[#This Row],[Delivery_Time_Days]]&lt;=7,"On-time")))</f>
        <v>On-time</v>
      </c>
      <c r="V4760" s="7">
        <f>Ecommerce_Sales[[#This Row],[Profit]]/Ecommerce_Sales[[#This Row],[Total_Price]]</f>
        <v>0.24997541547841479</v>
      </c>
      <c r="W4760" s="3">
        <v>2542</v>
      </c>
      <c r="X4760" s="3"/>
    </row>
    <row r="4761" spans="1:24" x14ac:dyDescent="0.25">
      <c r="A4761" s="1" t="s">
        <v>11426</v>
      </c>
      <c r="B4761" s="1" t="s">
        <v>951</v>
      </c>
      <c r="C4761" s="1" t="s">
        <v>952</v>
      </c>
      <c r="D4761" s="1" t="s">
        <v>5038</v>
      </c>
      <c r="E4761" s="1" t="s">
        <v>1961</v>
      </c>
      <c r="F4761" s="2">
        <v>44945</v>
      </c>
      <c r="G4761" s="2">
        <v>45036</v>
      </c>
      <c r="H4761" s="2" t="str">
        <f>TEXT(Ecommerce_Sales[[#This Row],[Order_Date]],"mmmm")</f>
        <v>April</v>
      </c>
      <c r="I4761" s="2" t="str">
        <f>TEXT(Ecommerce_Sales[[#This Row],[Order_Date]],"yyyy")</f>
        <v>2023</v>
      </c>
      <c r="J4761" s="2" t="str">
        <f>TEXT(Ecommerce_Sales[[#This Row],[Order_Date]],"mmmm")</f>
        <v>April</v>
      </c>
      <c r="K4761" s="1" t="s">
        <v>1947</v>
      </c>
      <c r="L4761" s="1" t="s">
        <v>6738</v>
      </c>
      <c r="M4761" s="1" t="s">
        <v>1988</v>
      </c>
      <c r="N4761" s="1" t="s">
        <v>1989</v>
      </c>
      <c r="O4761" s="3">
        <v>1045</v>
      </c>
      <c r="P4761">
        <v>1</v>
      </c>
      <c r="Q4761" s="3">
        <v>1045</v>
      </c>
      <c r="R4761" s="1" t="s">
        <v>1958</v>
      </c>
      <c r="S4761" s="3">
        <v>86</v>
      </c>
      <c r="T4761">
        <v>9</v>
      </c>
      <c r="U4761" t="str">
        <f>IF(Ecommerce_Sales[[#This Row],[Delivery_Time_Days]]&gt;7,"Delay",IF(Ecommerce_Sales[[#This Row],[Delivery_Time_Days]] = 0,"No delivery",IF(Ecommerce_Sales[[#This Row],[Delivery_Time_Days]]&lt;=7,"On-time")))</f>
        <v>Delay</v>
      </c>
      <c r="V4761" s="7">
        <f>Ecommerce_Sales[[#This Row],[Profit]]/Ecommerce_Sales[[#This Row],[Total_Price]]</f>
        <v>0.24976076555023924</v>
      </c>
      <c r="W4761" s="3">
        <v>261</v>
      </c>
      <c r="X4761" s="3"/>
    </row>
    <row r="4762" spans="1:24" x14ac:dyDescent="0.25">
      <c r="A4762" s="1" t="s">
        <v>11427</v>
      </c>
      <c r="B4762" s="1" t="s">
        <v>1345</v>
      </c>
      <c r="C4762" s="1" t="s">
        <v>1346</v>
      </c>
      <c r="D4762" s="1" t="s">
        <v>5388</v>
      </c>
      <c r="E4762" s="1" t="s">
        <v>1966</v>
      </c>
      <c r="F4762" s="2">
        <v>45042</v>
      </c>
      <c r="G4762" s="2">
        <v>45003</v>
      </c>
      <c r="H4762" s="2" t="str">
        <f>TEXT(Ecommerce_Sales[[#This Row],[Order_Date]],"mmmm")</f>
        <v>March</v>
      </c>
      <c r="I4762" s="2" t="str">
        <f>TEXT(Ecommerce_Sales[[#This Row],[Order_Date]],"yyyy")</f>
        <v>2023</v>
      </c>
      <c r="J4762" s="2" t="str">
        <f>TEXT(Ecommerce_Sales[[#This Row],[Order_Date]],"mmmm")</f>
        <v>March</v>
      </c>
      <c r="K4762" s="1" t="s">
        <v>1986</v>
      </c>
      <c r="L4762" s="1" t="s">
        <v>11428</v>
      </c>
      <c r="M4762" s="1" t="s">
        <v>1968</v>
      </c>
      <c r="N4762" s="1" t="s">
        <v>1957</v>
      </c>
      <c r="O4762" s="3">
        <v>118</v>
      </c>
      <c r="P4762">
        <v>4</v>
      </c>
      <c r="Q4762" s="3">
        <v>474</v>
      </c>
      <c r="R4762" s="1" t="s">
        <v>2008</v>
      </c>
      <c r="S4762" s="3">
        <v>25</v>
      </c>
      <c r="U4762" t="str">
        <f>IF(Ecommerce_Sales[[#This Row],[Delivery_Time_Days]]&gt;7,"Delay",IF(Ecommerce_Sales[[#This Row],[Delivery_Time_Days]] = 0,"No delivery",IF(Ecommerce_Sales[[#This Row],[Delivery_Time_Days]]&lt;=7,"On-time")))</f>
        <v>No delivery</v>
      </c>
      <c r="V4762" s="7">
        <f>Ecommerce_Sales[[#This Row],[Profit]]/Ecommerce_Sales[[#This Row],[Total_Price]]</f>
        <v>0.14978902953586498</v>
      </c>
      <c r="W4762" s="3">
        <v>71</v>
      </c>
      <c r="X4762" s="3"/>
    </row>
    <row r="4763" spans="1:24" x14ac:dyDescent="0.25">
      <c r="A4763" s="1" t="s">
        <v>11429</v>
      </c>
      <c r="B4763" s="1" t="s">
        <v>162</v>
      </c>
      <c r="C4763" s="1" t="s">
        <v>163</v>
      </c>
      <c r="D4763" s="1" t="s">
        <v>6538</v>
      </c>
      <c r="E4763" s="1" t="s">
        <v>1996</v>
      </c>
      <c r="F4763" s="2">
        <v>45372</v>
      </c>
      <c r="G4763" s="2">
        <v>44999</v>
      </c>
      <c r="H4763" s="2" t="str">
        <f>TEXT(Ecommerce_Sales[[#This Row],[Order_Date]],"mmmm")</f>
        <v>March</v>
      </c>
      <c r="I4763" s="2" t="str">
        <f>TEXT(Ecommerce_Sales[[#This Row],[Order_Date]],"yyyy")</f>
        <v>2023</v>
      </c>
      <c r="J4763" s="2" t="str">
        <f>TEXT(Ecommerce_Sales[[#This Row],[Order_Date]],"mmmm")</f>
        <v>March</v>
      </c>
      <c r="K4763" s="1" t="s">
        <v>1947</v>
      </c>
      <c r="L4763" s="1" t="s">
        <v>8791</v>
      </c>
      <c r="M4763" s="1" t="s">
        <v>2104</v>
      </c>
      <c r="N4763" s="1" t="s">
        <v>1978</v>
      </c>
      <c r="O4763" s="3">
        <v>327</v>
      </c>
      <c r="P4763">
        <v>3</v>
      </c>
      <c r="Q4763" s="3">
        <v>982</v>
      </c>
      <c r="R4763" s="1" t="s">
        <v>1958</v>
      </c>
      <c r="S4763" s="3">
        <v>137</v>
      </c>
      <c r="T4763">
        <v>9</v>
      </c>
      <c r="U4763" t="str">
        <f>IF(Ecommerce_Sales[[#This Row],[Delivery_Time_Days]]&gt;7,"Delay",IF(Ecommerce_Sales[[#This Row],[Delivery_Time_Days]] = 0,"No delivery",IF(Ecommerce_Sales[[#This Row],[Delivery_Time_Days]]&lt;=7,"On-time")))</f>
        <v>Delay</v>
      </c>
      <c r="V4763" s="7">
        <f>Ecommerce_Sales[[#This Row],[Profit]]/Ecommerce_Sales[[#This Row],[Total_Price]]</f>
        <v>0.35030549898167007</v>
      </c>
      <c r="W4763" s="3">
        <v>344</v>
      </c>
      <c r="X4763" s="3"/>
    </row>
    <row r="4764" spans="1:24" x14ac:dyDescent="0.25">
      <c r="A4764" s="1" t="s">
        <v>11430</v>
      </c>
      <c r="B4764" s="1" t="s">
        <v>426</v>
      </c>
      <c r="C4764" s="1" t="s">
        <v>427</v>
      </c>
      <c r="D4764" s="1" t="s">
        <v>2419</v>
      </c>
      <c r="E4764" s="1" t="s">
        <v>1996</v>
      </c>
      <c r="F4764" s="2">
        <v>45155</v>
      </c>
      <c r="G4764" s="2">
        <v>45550</v>
      </c>
      <c r="H4764" s="2" t="str">
        <f>TEXT(Ecommerce_Sales[[#This Row],[Order_Date]],"mmmm")</f>
        <v>September</v>
      </c>
      <c r="I4764" s="2" t="str">
        <f>TEXT(Ecommerce_Sales[[#This Row],[Order_Date]],"yyyy")</f>
        <v>2024</v>
      </c>
      <c r="J4764" s="2" t="str">
        <f>TEXT(Ecommerce_Sales[[#This Row],[Order_Date]],"mmmm")</f>
        <v>September</v>
      </c>
      <c r="K4764" s="1" t="s">
        <v>1947</v>
      </c>
      <c r="L4764" s="1" t="s">
        <v>10442</v>
      </c>
      <c r="M4764" s="1" t="s">
        <v>1968</v>
      </c>
      <c r="N4764" s="1" t="s">
        <v>1957</v>
      </c>
      <c r="O4764" s="3">
        <v>128</v>
      </c>
      <c r="P4764">
        <v>4</v>
      </c>
      <c r="Q4764" s="3">
        <v>511</v>
      </c>
      <c r="R4764" s="1" t="s">
        <v>1951</v>
      </c>
      <c r="S4764" s="3">
        <v>60</v>
      </c>
      <c r="T4764">
        <v>4</v>
      </c>
      <c r="U4764" t="str">
        <f>IF(Ecommerce_Sales[[#This Row],[Delivery_Time_Days]]&gt;7,"Delay",IF(Ecommerce_Sales[[#This Row],[Delivery_Time_Days]] = 0,"No delivery",IF(Ecommerce_Sales[[#This Row],[Delivery_Time_Days]]&lt;=7,"On-time")))</f>
        <v>On-time</v>
      </c>
      <c r="V4764" s="7">
        <f>Ecommerce_Sales[[#This Row],[Profit]]/Ecommerce_Sales[[#This Row],[Total_Price]]</f>
        <v>0.15068493150684931</v>
      </c>
      <c r="W4764" s="3">
        <v>77</v>
      </c>
      <c r="X4764" s="3"/>
    </row>
    <row r="4765" spans="1:24" x14ac:dyDescent="0.25">
      <c r="A4765" s="1" t="s">
        <v>11431</v>
      </c>
      <c r="B4765" s="1" t="s">
        <v>971</v>
      </c>
      <c r="C4765" s="1" t="s">
        <v>972</v>
      </c>
      <c r="D4765" s="1" t="s">
        <v>3981</v>
      </c>
      <c r="E4765" s="1" t="s">
        <v>1996</v>
      </c>
      <c r="F4765" s="2">
        <v>45139</v>
      </c>
      <c r="G4765" s="2">
        <v>45544</v>
      </c>
      <c r="H4765" s="2" t="str">
        <f>TEXT(Ecommerce_Sales[[#This Row],[Order_Date]],"mmmm")</f>
        <v>September</v>
      </c>
      <c r="I4765" s="2" t="str">
        <f>TEXT(Ecommerce_Sales[[#This Row],[Order_Date]],"yyyy")</f>
        <v>2024</v>
      </c>
      <c r="J4765" s="2" t="str">
        <f>TEXT(Ecommerce_Sales[[#This Row],[Order_Date]],"mmmm")</f>
        <v>September</v>
      </c>
      <c r="K4765" s="1" t="s">
        <v>1947</v>
      </c>
      <c r="L4765" s="1" t="s">
        <v>11432</v>
      </c>
      <c r="M4765" s="1" t="s">
        <v>2247</v>
      </c>
      <c r="N4765" s="1" t="s">
        <v>1957</v>
      </c>
      <c r="O4765" s="3">
        <v>933</v>
      </c>
      <c r="P4765">
        <v>3</v>
      </c>
      <c r="Q4765" s="3">
        <v>2800</v>
      </c>
      <c r="R4765" s="1" t="s">
        <v>1951</v>
      </c>
      <c r="S4765" s="3">
        <v>159</v>
      </c>
      <c r="T4765">
        <v>5</v>
      </c>
      <c r="U4765" t="str">
        <f>IF(Ecommerce_Sales[[#This Row],[Delivery_Time_Days]]&gt;7,"Delay",IF(Ecommerce_Sales[[#This Row],[Delivery_Time_Days]] = 0,"No delivery",IF(Ecommerce_Sales[[#This Row],[Delivery_Time_Days]]&lt;=7,"On-time")))</f>
        <v>On-time</v>
      </c>
      <c r="V4765" s="7">
        <f>Ecommerce_Sales[[#This Row],[Profit]]/Ecommerce_Sales[[#This Row],[Total_Price]]</f>
        <v>0.15</v>
      </c>
      <c r="W4765" s="3">
        <v>420</v>
      </c>
      <c r="X4765" s="3"/>
    </row>
    <row r="4766" spans="1:24" x14ac:dyDescent="0.25">
      <c r="A4766" s="1" t="s">
        <v>11433</v>
      </c>
      <c r="B4766" s="1" t="s">
        <v>464</v>
      </c>
      <c r="C4766" s="1" t="s">
        <v>814</v>
      </c>
      <c r="D4766" s="1" t="s">
        <v>2439</v>
      </c>
      <c r="E4766" s="1" t="s">
        <v>1961</v>
      </c>
      <c r="F4766" s="2">
        <v>45549</v>
      </c>
      <c r="G4766" s="2">
        <v>45199</v>
      </c>
      <c r="H4766" s="2" t="str">
        <f>TEXT(Ecommerce_Sales[[#This Row],[Order_Date]],"mmmm")</f>
        <v>September</v>
      </c>
      <c r="I4766" s="2" t="str">
        <f>TEXT(Ecommerce_Sales[[#This Row],[Order_Date]],"yyyy")</f>
        <v>2023</v>
      </c>
      <c r="J4766" s="2" t="str">
        <f>TEXT(Ecommerce_Sales[[#This Row],[Order_Date]],"mmmm")</f>
        <v>September</v>
      </c>
      <c r="K4766" s="1" t="s">
        <v>1947</v>
      </c>
      <c r="L4766" s="1" t="s">
        <v>11434</v>
      </c>
      <c r="M4766" s="1" t="s">
        <v>2104</v>
      </c>
      <c r="N4766" s="1" t="s">
        <v>1978</v>
      </c>
      <c r="O4766" s="3">
        <v>582</v>
      </c>
      <c r="P4766">
        <v>3</v>
      </c>
      <c r="Q4766" s="3">
        <v>1745</v>
      </c>
      <c r="R4766" s="1" t="s">
        <v>2008</v>
      </c>
      <c r="S4766" s="3">
        <v>180</v>
      </c>
      <c r="T4766">
        <v>2</v>
      </c>
      <c r="U4766" t="str">
        <f>IF(Ecommerce_Sales[[#This Row],[Delivery_Time_Days]]&gt;7,"Delay",IF(Ecommerce_Sales[[#This Row],[Delivery_Time_Days]] = 0,"No delivery",IF(Ecommerce_Sales[[#This Row],[Delivery_Time_Days]]&lt;=7,"On-time")))</f>
        <v>On-time</v>
      </c>
      <c r="V4766" s="7">
        <f>Ecommerce_Sales[[#This Row],[Profit]]/Ecommerce_Sales[[#This Row],[Total_Price]]</f>
        <v>0.3501432664756447</v>
      </c>
      <c r="W4766" s="3">
        <v>611</v>
      </c>
      <c r="X4766" s="3"/>
    </row>
    <row r="4767" spans="1:24" x14ac:dyDescent="0.25">
      <c r="A4767" s="1" t="s">
        <v>11435</v>
      </c>
      <c r="B4767" s="1" t="s">
        <v>1588</v>
      </c>
      <c r="C4767" s="1" t="s">
        <v>1589</v>
      </c>
      <c r="D4767" s="1" t="s">
        <v>3748</v>
      </c>
      <c r="E4767" s="1" t="s">
        <v>2005</v>
      </c>
      <c r="F4767" s="2">
        <v>45257</v>
      </c>
      <c r="G4767" s="2">
        <v>45085</v>
      </c>
      <c r="H4767" s="2" t="str">
        <f>TEXT(Ecommerce_Sales[[#This Row],[Order_Date]],"mmmm")</f>
        <v>June</v>
      </c>
      <c r="I4767" s="2" t="str">
        <f>TEXT(Ecommerce_Sales[[#This Row],[Order_Date]],"yyyy")</f>
        <v>2023</v>
      </c>
      <c r="J4767" s="2" t="str">
        <f>TEXT(Ecommerce_Sales[[#This Row],[Order_Date]],"mmmm")</f>
        <v>June</v>
      </c>
      <c r="K4767" s="1" t="s">
        <v>1947</v>
      </c>
      <c r="L4767" s="1" t="s">
        <v>11436</v>
      </c>
      <c r="M4767" s="1" t="s">
        <v>2047</v>
      </c>
      <c r="N4767" s="1" t="s">
        <v>1989</v>
      </c>
      <c r="O4767" s="3">
        <v>830</v>
      </c>
      <c r="P4767">
        <v>1</v>
      </c>
      <c r="Q4767" s="3">
        <v>830</v>
      </c>
      <c r="R4767" s="1" t="s">
        <v>1958</v>
      </c>
      <c r="S4767" s="3">
        <v>56</v>
      </c>
      <c r="T4767">
        <v>5</v>
      </c>
      <c r="U4767" t="str">
        <f>IF(Ecommerce_Sales[[#This Row],[Delivery_Time_Days]]&gt;7,"Delay",IF(Ecommerce_Sales[[#This Row],[Delivery_Time_Days]] = 0,"No delivery",IF(Ecommerce_Sales[[#This Row],[Delivery_Time_Days]]&lt;=7,"On-time")))</f>
        <v>On-time</v>
      </c>
      <c r="V4767" s="7">
        <f>Ecommerce_Sales[[#This Row],[Profit]]/Ecommerce_Sales[[#This Row],[Total_Price]]</f>
        <v>0.24939759036144579</v>
      </c>
      <c r="W4767" s="3">
        <v>207</v>
      </c>
      <c r="X4767" s="3"/>
    </row>
    <row r="4768" spans="1:24" x14ac:dyDescent="0.25">
      <c r="A4768" s="1" t="s">
        <v>11437</v>
      </c>
      <c r="B4768" s="1" t="s">
        <v>958</v>
      </c>
      <c r="C4768" s="1" t="s">
        <v>959</v>
      </c>
      <c r="D4768" s="1" t="s">
        <v>2245</v>
      </c>
      <c r="E4768" s="1" t="s">
        <v>2005</v>
      </c>
      <c r="F4768" s="2">
        <v>45045</v>
      </c>
      <c r="G4768" s="2">
        <v>45423</v>
      </c>
      <c r="H4768" s="2" t="str">
        <f>TEXT(Ecommerce_Sales[[#This Row],[Order_Date]],"mmmm")</f>
        <v>May</v>
      </c>
      <c r="I4768" s="2" t="str">
        <f>TEXT(Ecommerce_Sales[[#This Row],[Order_Date]],"yyyy")</f>
        <v>2024</v>
      </c>
      <c r="J4768" s="2" t="str">
        <f>TEXT(Ecommerce_Sales[[#This Row],[Order_Date]],"mmmm")</f>
        <v>May</v>
      </c>
      <c r="K4768" s="1" t="s">
        <v>1947</v>
      </c>
      <c r="L4768" s="1" t="s">
        <v>2353</v>
      </c>
      <c r="M4768" s="1" t="s">
        <v>1968</v>
      </c>
      <c r="N4768" s="1" t="s">
        <v>1957</v>
      </c>
      <c r="O4768" s="3">
        <v>976</v>
      </c>
      <c r="P4768">
        <v>3</v>
      </c>
      <c r="Q4768" s="3">
        <v>2927</v>
      </c>
      <c r="R4768" s="1" t="s">
        <v>1958</v>
      </c>
      <c r="S4768" s="3">
        <v>295</v>
      </c>
      <c r="T4768">
        <v>9</v>
      </c>
      <c r="U4768" t="str">
        <f>IF(Ecommerce_Sales[[#This Row],[Delivery_Time_Days]]&gt;7,"Delay",IF(Ecommerce_Sales[[#This Row],[Delivery_Time_Days]] = 0,"No delivery",IF(Ecommerce_Sales[[#This Row],[Delivery_Time_Days]]&lt;=7,"On-time")))</f>
        <v>Delay</v>
      </c>
      <c r="V4768" s="7">
        <f>Ecommerce_Sales[[#This Row],[Profit]]/Ecommerce_Sales[[#This Row],[Total_Price]]</f>
        <v>0.14998291766313632</v>
      </c>
      <c r="W4768" s="3">
        <v>439</v>
      </c>
      <c r="X4768" s="3"/>
    </row>
    <row r="4769" spans="1:24" x14ac:dyDescent="0.25">
      <c r="A4769" s="1" t="s">
        <v>11438</v>
      </c>
      <c r="B4769" s="1" t="s">
        <v>212</v>
      </c>
      <c r="C4769" s="1" t="s">
        <v>213</v>
      </c>
      <c r="D4769" s="1" t="s">
        <v>3549</v>
      </c>
      <c r="E4769" s="1" t="s">
        <v>1966</v>
      </c>
      <c r="F4769" s="2">
        <v>45637</v>
      </c>
      <c r="G4769" s="2">
        <v>45157</v>
      </c>
      <c r="H4769" s="2" t="str">
        <f>TEXT(Ecommerce_Sales[[#This Row],[Order_Date]],"mmmm")</f>
        <v>August</v>
      </c>
      <c r="I4769" s="2" t="str">
        <f>TEXT(Ecommerce_Sales[[#This Row],[Order_Date]],"yyyy")</f>
        <v>2023</v>
      </c>
      <c r="J4769" s="2" t="str">
        <f>TEXT(Ecommerce_Sales[[#This Row],[Order_Date]],"mmmm")</f>
        <v>August</v>
      </c>
      <c r="K4769" s="1" t="s">
        <v>1986</v>
      </c>
      <c r="L4769" s="1" t="s">
        <v>11439</v>
      </c>
      <c r="M4769" s="1" t="s">
        <v>2030</v>
      </c>
      <c r="N4769" s="1" t="s">
        <v>1978</v>
      </c>
      <c r="O4769" s="3">
        <v>965</v>
      </c>
      <c r="P4769">
        <v>1</v>
      </c>
      <c r="Q4769" s="3">
        <v>965</v>
      </c>
      <c r="R4769" s="1" t="s">
        <v>1951</v>
      </c>
      <c r="S4769" s="3">
        <v>51</v>
      </c>
      <c r="U4769" t="str">
        <f>IF(Ecommerce_Sales[[#This Row],[Delivery_Time_Days]]&gt;7,"Delay",IF(Ecommerce_Sales[[#This Row],[Delivery_Time_Days]] = 0,"No delivery",IF(Ecommerce_Sales[[#This Row],[Delivery_Time_Days]]&lt;=7,"On-time")))</f>
        <v>No delivery</v>
      </c>
      <c r="V4769" s="7">
        <f>Ecommerce_Sales[[#This Row],[Profit]]/Ecommerce_Sales[[#This Row],[Total_Price]]</f>
        <v>0.35025906735751294</v>
      </c>
      <c r="W4769" s="3">
        <v>338</v>
      </c>
      <c r="X4769" s="3"/>
    </row>
    <row r="4770" spans="1:24" x14ac:dyDescent="0.25">
      <c r="A4770" s="1" t="s">
        <v>11440</v>
      </c>
      <c r="B4770" s="1" t="s">
        <v>624</v>
      </c>
      <c r="C4770" s="1" t="s">
        <v>625</v>
      </c>
      <c r="D4770" s="1" t="s">
        <v>2288</v>
      </c>
      <c r="E4770" s="1" t="s">
        <v>2005</v>
      </c>
      <c r="F4770" s="2">
        <v>44935</v>
      </c>
      <c r="G4770" s="2">
        <v>45307</v>
      </c>
      <c r="H4770" s="2" t="str">
        <f>TEXT(Ecommerce_Sales[[#This Row],[Order_Date]],"mmmm")</f>
        <v>January</v>
      </c>
      <c r="I4770" s="2" t="str">
        <f>TEXT(Ecommerce_Sales[[#This Row],[Order_Date]],"yyyy")</f>
        <v>2024</v>
      </c>
      <c r="J4770" s="2" t="str">
        <f>TEXT(Ecommerce_Sales[[#This Row],[Order_Date]],"mmmm")</f>
        <v>January</v>
      </c>
      <c r="K4770" s="1" t="s">
        <v>1947</v>
      </c>
      <c r="L4770" s="1" t="s">
        <v>10594</v>
      </c>
      <c r="M4770" s="1" t="s">
        <v>2247</v>
      </c>
      <c r="N4770" s="1" t="s">
        <v>1957</v>
      </c>
      <c r="O4770" s="3">
        <v>40</v>
      </c>
      <c r="P4770">
        <v>1</v>
      </c>
      <c r="Q4770" s="3">
        <v>40</v>
      </c>
      <c r="R4770" s="1" t="s">
        <v>1951</v>
      </c>
      <c r="S4770" s="3">
        <v>4</v>
      </c>
      <c r="T4770">
        <v>9</v>
      </c>
      <c r="U4770" t="str">
        <f>IF(Ecommerce_Sales[[#This Row],[Delivery_Time_Days]]&gt;7,"Delay",IF(Ecommerce_Sales[[#This Row],[Delivery_Time_Days]] = 0,"No delivery",IF(Ecommerce_Sales[[#This Row],[Delivery_Time_Days]]&lt;=7,"On-time")))</f>
        <v>Delay</v>
      </c>
      <c r="V4770" s="7">
        <f>Ecommerce_Sales[[#This Row],[Profit]]/Ecommerce_Sales[[#This Row],[Total_Price]]</f>
        <v>0.15</v>
      </c>
      <c r="W4770" s="3">
        <v>6</v>
      </c>
      <c r="X4770" s="3"/>
    </row>
    <row r="4771" spans="1:24" x14ac:dyDescent="0.25">
      <c r="A4771" s="1" t="s">
        <v>11441</v>
      </c>
      <c r="B4771" s="1" t="s">
        <v>1520</v>
      </c>
      <c r="C4771" s="1" t="s">
        <v>1521</v>
      </c>
      <c r="D4771" s="1" t="s">
        <v>4022</v>
      </c>
      <c r="E4771" s="1" t="s">
        <v>1961</v>
      </c>
      <c r="F4771" s="2">
        <v>45090</v>
      </c>
      <c r="G4771" s="2">
        <v>45152</v>
      </c>
      <c r="H4771" s="2" t="str">
        <f>TEXT(Ecommerce_Sales[[#This Row],[Order_Date]],"mmmm")</f>
        <v>August</v>
      </c>
      <c r="I4771" s="2" t="str">
        <f>TEXT(Ecommerce_Sales[[#This Row],[Order_Date]],"yyyy")</f>
        <v>2023</v>
      </c>
      <c r="J4771" s="2" t="str">
        <f>TEXT(Ecommerce_Sales[[#This Row],[Order_Date]],"mmmm")</f>
        <v>August</v>
      </c>
      <c r="K4771" s="1" t="s">
        <v>1947</v>
      </c>
      <c r="L4771" s="1" t="s">
        <v>4594</v>
      </c>
      <c r="M4771" s="1" t="s">
        <v>1949</v>
      </c>
      <c r="N4771" s="1" t="s">
        <v>1950</v>
      </c>
      <c r="O4771" s="3">
        <v>212</v>
      </c>
      <c r="P4771">
        <v>1</v>
      </c>
      <c r="Q4771" s="3">
        <v>212</v>
      </c>
      <c r="R4771" s="1" t="s">
        <v>1958</v>
      </c>
      <c r="S4771" s="3">
        <v>31</v>
      </c>
      <c r="T4771">
        <v>10</v>
      </c>
      <c r="U4771" t="str">
        <f>IF(Ecommerce_Sales[[#This Row],[Delivery_Time_Days]]&gt;7,"Delay",IF(Ecommerce_Sales[[#This Row],[Delivery_Time_Days]] = 0,"No delivery",IF(Ecommerce_Sales[[#This Row],[Delivery_Time_Days]]&lt;=7,"On-time")))</f>
        <v>Delay</v>
      </c>
      <c r="V4771" s="7">
        <f>Ecommerce_Sales[[#This Row],[Profit]]/Ecommerce_Sales[[#This Row],[Total_Price]]</f>
        <v>0.40094339622641512</v>
      </c>
      <c r="W4771" s="3">
        <v>85</v>
      </c>
      <c r="X4771" s="3"/>
    </row>
    <row r="4772" spans="1:24" x14ac:dyDescent="0.25">
      <c r="A4772" s="1" t="s">
        <v>11442</v>
      </c>
      <c r="B4772" s="1" t="s">
        <v>1594</v>
      </c>
      <c r="C4772" s="1" t="s">
        <v>1595</v>
      </c>
      <c r="D4772" s="1" t="s">
        <v>5354</v>
      </c>
      <c r="E4772" s="1" t="s">
        <v>1981</v>
      </c>
      <c r="F4772" s="2">
        <v>45230</v>
      </c>
      <c r="G4772" s="2">
        <v>45415</v>
      </c>
      <c r="H4772" s="2" t="str">
        <f>TEXT(Ecommerce_Sales[[#This Row],[Order_Date]],"mmmm")</f>
        <v>May</v>
      </c>
      <c r="I4772" s="2" t="str">
        <f>TEXT(Ecommerce_Sales[[#This Row],[Order_Date]],"yyyy")</f>
        <v>2024</v>
      </c>
      <c r="J4772" s="2" t="str">
        <f>TEXT(Ecommerce_Sales[[#This Row],[Order_Date]],"mmmm")</f>
        <v>May</v>
      </c>
      <c r="K4772" s="1" t="s">
        <v>1947</v>
      </c>
      <c r="L4772" s="1" t="s">
        <v>11443</v>
      </c>
      <c r="M4772" s="1" t="s">
        <v>2030</v>
      </c>
      <c r="N4772" s="1" t="s">
        <v>1978</v>
      </c>
      <c r="O4772" s="3">
        <v>358</v>
      </c>
      <c r="P4772">
        <v>1</v>
      </c>
      <c r="Q4772" s="3">
        <v>358</v>
      </c>
      <c r="R4772" s="1" t="s">
        <v>1951</v>
      </c>
      <c r="S4772" s="3">
        <v>51</v>
      </c>
      <c r="T4772">
        <v>5</v>
      </c>
      <c r="U4772" t="str">
        <f>IF(Ecommerce_Sales[[#This Row],[Delivery_Time_Days]]&gt;7,"Delay",IF(Ecommerce_Sales[[#This Row],[Delivery_Time_Days]] = 0,"No delivery",IF(Ecommerce_Sales[[#This Row],[Delivery_Time_Days]]&lt;=7,"On-time")))</f>
        <v>On-time</v>
      </c>
      <c r="V4772" s="7">
        <f>Ecommerce_Sales[[#This Row],[Profit]]/Ecommerce_Sales[[#This Row],[Total_Price]]</f>
        <v>0.34916201117318435</v>
      </c>
      <c r="W4772" s="3">
        <v>125</v>
      </c>
      <c r="X4772" s="3"/>
    </row>
    <row r="4773" spans="1:24" x14ac:dyDescent="0.25">
      <c r="A4773" s="1" t="s">
        <v>11444</v>
      </c>
      <c r="B4773" s="1" t="s">
        <v>1254</v>
      </c>
      <c r="C4773" s="1" t="s">
        <v>1255</v>
      </c>
      <c r="D4773" s="1" t="s">
        <v>1970</v>
      </c>
      <c r="E4773" s="1" t="s">
        <v>1961</v>
      </c>
      <c r="F4773" s="2">
        <v>45076</v>
      </c>
      <c r="G4773" s="2">
        <v>45191</v>
      </c>
      <c r="H4773" s="2" t="str">
        <f>TEXT(Ecommerce_Sales[[#This Row],[Order_Date]],"mmmm")</f>
        <v>September</v>
      </c>
      <c r="I4773" s="2" t="str">
        <f>TEXT(Ecommerce_Sales[[#This Row],[Order_Date]],"yyyy")</f>
        <v>2023</v>
      </c>
      <c r="J4773" s="2" t="str">
        <f>TEXT(Ecommerce_Sales[[#This Row],[Order_Date]],"mmmm")</f>
        <v>September</v>
      </c>
      <c r="K4773" s="1" t="s">
        <v>1992</v>
      </c>
      <c r="L4773" s="1" t="s">
        <v>11445</v>
      </c>
      <c r="M4773" s="1" t="s">
        <v>1963</v>
      </c>
      <c r="N4773" s="1" t="s">
        <v>1957</v>
      </c>
      <c r="O4773" s="3">
        <v>662</v>
      </c>
      <c r="P4773">
        <v>2</v>
      </c>
      <c r="Q4773" s="3">
        <v>1324</v>
      </c>
      <c r="R4773" s="1" t="s">
        <v>1958</v>
      </c>
      <c r="S4773" s="3">
        <v>93</v>
      </c>
      <c r="U4773" t="str">
        <f>IF(Ecommerce_Sales[[#This Row],[Delivery_Time_Days]]&gt;7,"Delay",IF(Ecommerce_Sales[[#This Row],[Delivery_Time_Days]] = 0,"No delivery",IF(Ecommerce_Sales[[#This Row],[Delivery_Time_Days]]&lt;=7,"On-time")))</f>
        <v>No delivery</v>
      </c>
      <c r="V4773" s="7">
        <f>Ecommerce_Sales[[#This Row],[Profit]]/Ecommerce_Sales[[#This Row],[Total_Price]]</f>
        <v>0.15030211480362538</v>
      </c>
      <c r="W4773" s="3">
        <v>199</v>
      </c>
      <c r="X4773" s="3"/>
    </row>
    <row r="4774" spans="1:24" x14ac:dyDescent="0.25">
      <c r="A4774" s="1" t="s">
        <v>11446</v>
      </c>
      <c r="B4774" s="1" t="s">
        <v>637</v>
      </c>
      <c r="C4774" s="1" t="s">
        <v>638</v>
      </c>
      <c r="D4774" s="1" t="s">
        <v>3623</v>
      </c>
      <c r="E4774" s="1" t="s">
        <v>1954</v>
      </c>
      <c r="F4774" s="2">
        <v>45189</v>
      </c>
      <c r="G4774" s="2">
        <v>45614</v>
      </c>
      <c r="H4774" s="2" t="str">
        <f>TEXT(Ecommerce_Sales[[#This Row],[Order_Date]],"mmmm")</f>
        <v>November</v>
      </c>
      <c r="I4774" s="2" t="str">
        <f>TEXT(Ecommerce_Sales[[#This Row],[Order_Date]],"yyyy")</f>
        <v>2024</v>
      </c>
      <c r="J4774" s="2" t="str">
        <f>TEXT(Ecommerce_Sales[[#This Row],[Order_Date]],"mmmm")</f>
        <v>November</v>
      </c>
      <c r="K4774" s="1" t="s">
        <v>1947</v>
      </c>
      <c r="L4774" s="1" t="s">
        <v>9769</v>
      </c>
      <c r="M4774" s="1" t="s">
        <v>2104</v>
      </c>
      <c r="N4774" s="1" t="s">
        <v>1978</v>
      </c>
      <c r="O4774" s="3">
        <v>631</v>
      </c>
      <c r="P4774">
        <v>4</v>
      </c>
      <c r="Q4774" s="3">
        <v>2523</v>
      </c>
      <c r="R4774" s="1" t="s">
        <v>2008</v>
      </c>
      <c r="S4774" s="3">
        <v>294</v>
      </c>
      <c r="T4774">
        <v>8</v>
      </c>
      <c r="U4774" t="str">
        <f>IF(Ecommerce_Sales[[#This Row],[Delivery_Time_Days]]&gt;7,"Delay",IF(Ecommerce_Sales[[#This Row],[Delivery_Time_Days]] = 0,"No delivery",IF(Ecommerce_Sales[[#This Row],[Delivery_Time_Days]]&lt;=7,"On-time")))</f>
        <v>Delay</v>
      </c>
      <c r="V4774" s="7">
        <f>Ecommerce_Sales[[#This Row],[Profit]]/Ecommerce_Sales[[#This Row],[Total_Price]]</f>
        <v>0.34998018232263178</v>
      </c>
      <c r="W4774" s="3">
        <v>883</v>
      </c>
      <c r="X4774" s="3"/>
    </row>
    <row r="4775" spans="1:24" x14ac:dyDescent="0.25">
      <c r="A4775" s="1" t="s">
        <v>11447</v>
      </c>
      <c r="B4775" s="1" t="s">
        <v>1302</v>
      </c>
      <c r="C4775" s="1" t="s">
        <v>1303</v>
      </c>
      <c r="D4775" s="1" t="s">
        <v>2589</v>
      </c>
      <c r="E4775" s="1" t="s">
        <v>1946</v>
      </c>
      <c r="F4775" s="2">
        <v>45394</v>
      </c>
      <c r="G4775" s="2">
        <v>45286</v>
      </c>
      <c r="H4775" s="2" t="str">
        <f>TEXT(Ecommerce_Sales[[#This Row],[Order_Date]],"mmmm")</f>
        <v>December</v>
      </c>
      <c r="I4775" s="2" t="str">
        <f>TEXT(Ecommerce_Sales[[#This Row],[Order_Date]],"yyyy")</f>
        <v>2023</v>
      </c>
      <c r="J4775" s="2" t="str">
        <f>TEXT(Ecommerce_Sales[[#This Row],[Order_Date]],"mmmm")</f>
        <v>December</v>
      </c>
      <c r="K4775" s="1" t="s">
        <v>1947</v>
      </c>
      <c r="L4775" s="1" t="s">
        <v>11448</v>
      </c>
      <c r="M4775" s="1" t="s">
        <v>2043</v>
      </c>
      <c r="N4775" s="1" t="s">
        <v>1989</v>
      </c>
      <c r="O4775" s="3">
        <v>389</v>
      </c>
      <c r="P4775">
        <v>10</v>
      </c>
      <c r="Q4775" s="3">
        <v>3886</v>
      </c>
      <c r="R4775" s="1" t="s">
        <v>1958</v>
      </c>
      <c r="S4775" s="3">
        <v>260</v>
      </c>
      <c r="T4775">
        <v>4</v>
      </c>
      <c r="U4775" t="str">
        <f>IF(Ecommerce_Sales[[#This Row],[Delivery_Time_Days]]&gt;7,"Delay",IF(Ecommerce_Sales[[#This Row],[Delivery_Time_Days]] = 0,"No delivery",IF(Ecommerce_Sales[[#This Row],[Delivery_Time_Days]]&lt;=7,"On-time")))</f>
        <v>On-time</v>
      </c>
      <c r="V4775" s="7">
        <f>Ecommerce_Sales[[#This Row],[Profit]]/Ecommerce_Sales[[#This Row],[Total_Price]]</f>
        <v>0.2498713329902213</v>
      </c>
      <c r="W4775" s="3">
        <v>971</v>
      </c>
      <c r="X4775" s="3"/>
    </row>
    <row r="4776" spans="1:24" x14ac:dyDescent="0.25">
      <c r="A4776" s="1" t="s">
        <v>11449</v>
      </c>
      <c r="B4776" s="1" t="s">
        <v>78</v>
      </c>
      <c r="C4776" s="1" t="s">
        <v>79</v>
      </c>
      <c r="D4776" s="1" t="s">
        <v>3079</v>
      </c>
      <c r="E4776" s="1" t="s">
        <v>1946</v>
      </c>
      <c r="F4776" s="2">
        <v>44984</v>
      </c>
      <c r="G4776" s="2">
        <v>45323</v>
      </c>
      <c r="H4776" s="2" t="str">
        <f>TEXT(Ecommerce_Sales[[#This Row],[Order_Date]],"mmmm")</f>
        <v>February</v>
      </c>
      <c r="I4776" s="2" t="str">
        <f>TEXT(Ecommerce_Sales[[#This Row],[Order_Date]],"yyyy")</f>
        <v>2024</v>
      </c>
      <c r="J4776" s="2" t="str">
        <f>TEXT(Ecommerce_Sales[[#This Row],[Order_Date]],"mmmm")</f>
        <v>February</v>
      </c>
      <c r="K4776" s="1" t="s">
        <v>1947</v>
      </c>
      <c r="L4776" s="1" t="s">
        <v>11450</v>
      </c>
      <c r="M4776" s="1" t="s">
        <v>2002</v>
      </c>
      <c r="N4776" s="1" t="s">
        <v>1989</v>
      </c>
      <c r="O4776" s="3">
        <v>942</v>
      </c>
      <c r="P4776">
        <v>3</v>
      </c>
      <c r="Q4776" s="3">
        <v>2825</v>
      </c>
      <c r="R4776" s="1" t="s">
        <v>1958</v>
      </c>
      <c r="S4776" s="3">
        <v>203</v>
      </c>
      <c r="T4776">
        <v>10</v>
      </c>
      <c r="U4776" t="str">
        <f>IF(Ecommerce_Sales[[#This Row],[Delivery_Time_Days]]&gt;7,"Delay",IF(Ecommerce_Sales[[#This Row],[Delivery_Time_Days]] = 0,"No delivery",IF(Ecommerce_Sales[[#This Row],[Delivery_Time_Days]]&lt;=7,"On-time")))</f>
        <v>Delay</v>
      </c>
      <c r="V4776" s="7">
        <f>Ecommerce_Sales[[#This Row],[Profit]]/Ecommerce_Sales[[#This Row],[Total_Price]]</f>
        <v>0.24991150442477877</v>
      </c>
      <c r="W4776" s="3">
        <v>706</v>
      </c>
      <c r="X4776" s="3"/>
    </row>
    <row r="4777" spans="1:24" x14ac:dyDescent="0.25">
      <c r="A4777" s="1" t="s">
        <v>11451</v>
      </c>
      <c r="B4777" s="1" t="s">
        <v>1079</v>
      </c>
      <c r="C4777" s="1" t="s">
        <v>1080</v>
      </c>
      <c r="D4777" s="1" t="s">
        <v>2573</v>
      </c>
      <c r="E4777" s="1" t="s">
        <v>1981</v>
      </c>
      <c r="F4777" s="2">
        <v>45399</v>
      </c>
      <c r="G4777" s="2">
        <v>45415</v>
      </c>
      <c r="H4777" s="2" t="str">
        <f>TEXT(Ecommerce_Sales[[#This Row],[Order_Date]],"mmmm")</f>
        <v>May</v>
      </c>
      <c r="I4777" s="2" t="str">
        <f>TEXT(Ecommerce_Sales[[#This Row],[Order_Date]],"yyyy")</f>
        <v>2024</v>
      </c>
      <c r="J4777" s="2" t="str">
        <f>TEXT(Ecommerce_Sales[[#This Row],[Order_Date]],"mmmm")</f>
        <v>May</v>
      </c>
      <c r="K4777" s="1" t="s">
        <v>1947</v>
      </c>
      <c r="L4777" s="1" t="s">
        <v>8731</v>
      </c>
      <c r="M4777" s="1" t="s">
        <v>2058</v>
      </c>
      <c r="N4777" s="1" t="s">
        <v>1950</v>
      </c>
      <c r="O4777" s="3">
        <v>463</v>
      </c>
      <c r="P4777">
        <v>1</v>
      </c>
      <c r="Q4777" s="3">
        <v>463</v>
      </c>
      <c r="R4777" s="1" t="s">
        <v>1958</v>
      </c>
      <c r="S4777" s="3">
        <v>57</v>
      </c>
      <c r="T4777">
        <v>3</v>
      </c>
      <c r="U4777" t="str">
        <f>IF(Ecommerce_Sales[[#This Row],[Delivery_Time_Days]]&gt;7,"Delay",IF(Ecommerce_Sales[[#This Row],[Delivery_Time_Days]] = 0,"No delivery",IF(Ecommerce_Sales[[#This Row],[Delivery_Time_Days]]&lt;=7,"On-time")))</f>
        <v>On-time</v>
      </c>
      <c r="V4777" s="7">
        <f>Ecommerce_Sales[[#This Row],[Profit]]/Ecommerce_Sales[[#This Row],[Total_Price]]</f>
        <v>0.39956803455723544</v>
      </c>
      <c r="W4777" s="3">
        <v>185</v>
      </c>
      <c r="X4777" s="3"/>
    </row>
    <row r="4778" spans="1:24" x14ac:dyDescent="0.25">
      <c r="A4778" s="1" t="s">
        <v>11452</v>
      </c>
      <c r="B4778" s="1" t="s">
        <v>72</v>
      </c>
      <c r="C4778" s="1" t="s">
        <v>73</v>
      </c>
      <c r="D4778" s="1" t="s">
        <v>3108</v>
      </c>
      <c r="E4778" s="1" t="s">
        <v>1966</v>
      </c>
      <c r="F4778" s="2">
        <v>45502</v>
      </c>
      <c r="G4778" s="2">
        <v>45227</v>
      </c>
      <c r="H4778" s="2" t="str">
        <f>TEXT(Ecommerce_Sales[[#This Row],[Order_Date]],"mmmm")</f>
        <v>October</v>
      </c>
      <c r="I4778" s="2" t="str">
        <f>TEXT(Ecommerce_Sales[[#This Row],[Order_Date]],"yyyy")</f>
        <v>2023</v>
      </c>
      <c r="J4778" s="2" t="str">
        <f>TEXT(Ecommerce_Sales[[#This Row],[Order_Date]],"mmmm")</f>
        <v>October</v>
      </c>
      <c r="K4778" s="1" t="s">
        <v>1947</v>
      </c>
      <c r="L4778" s="1" t="s">
        <v>11453</v>
      </c>
      <c r="M4778" s="1" t="s">
        <v>1968</v>
      </c>
      <c r="N4778" s="1" t="s">
        <v>1957</v>
      </c>
      <c r="O4778" s="3">
        <v>500</v>
      </c>
      <c r="P4778">
        <v>2</v>
      </c>
      <c r="Q4778" s="3">
        <v>1001</v>
      </c>
      <c r="R4778" s="1" t="s">
        <v>1951</v>
      </c>
      <c r="S4778" s="3">
        <v>69</v>
      </c>
      <c r="T4778">
        <v>10</v>
      </c>
      <c r="U4778" t="str">
        <f>IF(Ecommerce_Sales[[#This Row],[Delivery_Time_Days]]&gt;7,"Delay",IF(Ecommerce_Sales[[#This Row],[Delivery_Time_Days]] = 0,"No delivery",IF(Ecommerce_Sales[[#This Row],[Delivery_Time_Days]]&lt;=7,"On-time")))</f>
        <v>Delay</v>
      </c>
      <c r="V4778" s="7">
        <f>Ecommerce_Sales[[#This Row],[Profit]]/Ecommerce_Sales[[#This Row],[Total_Price]]</f>
        <v>0.14985014985014986</v>
      </c>
      <c r="W4778" s="3">
        <v>150</v>
      </c>
      <c r="X4778" s="3"/>
    </row>
    <row r="4779" spans="1:24" x14ac:dyDescent="0.25">
      <c r="A4779" s="1" t="s">
        <v>11454</v>
      </c>
      <c r="B4779" s="1" t="s">
        <v>1248</v>
      </c>
      <c r="C4779" s="1" t="s">
        <v>1249</v>
      </c>
      <c r="D4779" s="1" t="s">
        <v>6161</v>
      </c>
      <c r="E4779" s="1" t="s">
        <v>1996</v>
      </c>
      <c r="F4779" s="2">
        <v>45334</v>
      </c>
      <c r="G4779" s="2">
        <v>45101</v>
      </c>
      <c r="H4779" s="2" t="str">
        <f>TEXT(Ecommerce_Sales[[#This Row],[Order_Date]],"mmmm")</f>
        <v>June</v>
      </c>
      <c r="I4779" s="2" t="str">
        <f>TEXT(Ecommerce_Sales[[#This Row],[Order_Date]],"yyyy")</f>
        <v>2023</v>
      </c>
      <c r="J4779" s="2" t="str">
        <f>TEXT(Ecommerce_Sales[[#This Row],[Order_Date]],"mmmm")</f>
        <v>June</v>
      </c>
      <c r="K4779" s="1" t="s">
        <v>1947</v>
      </c>
      <c r="L4779" s="1" t="s">
        <v>4418</v>
      </c>
      <c r="M4779" s="1" t="s">
        <v>1977</v>
      </c>
      <c r="N4779" s="1" t="s">
        <v>1978</v>
      </c>
      <c r="O4779" s="3">
        <v>1021</v>
      </c>
      <c r="P4779">
        <v>3</v>
      </c>
      <c r="Q4779" s="3">
        <v>3062</v>
      </c>
      <c r="R4779" s="1" t="s">
        <v>1951</v>
      </c>
      <c r="S4779" s="3">
        <v>237</v>
      </c>
      <c r="T4779">
        <v>4</v>
      </c>
      <c r="U4779" t="str">
        <f>IF(Ecommerce_Sales[[#This Row],[Delivery_Time_Days]]&gt;7,"Delay",IF(Ecommerce_Sales[[#This Row],[Delivery_Time_Days]] = 0,"No delivery",IF(Ecommerce_Sales[[#This Row],[Delivery_Time_Days]]&lt;=7,"On-time")))</f>
        <v>On-time</v>
      </c>
      <c r="V4779" s="7">
        <f>Ecommerce_Sales[[#This Row],[Profit]]/Ecommerce_Sales[[#This Row],[Total_Price]]</f>
        <v>0.35009797517962116</v>
      </c>
      <c r="W4779" s="3">
        <v>1072</v>
      </c>
      <c r="X4779" s="3"/>
    </row>
    <row r="4780" spans="1:24" x14ac:dyDescent="0.25">
      <c r="A4780" s="1" t="s">
        <v>11455</v>
      </c>
      <c r="B4780" s="1" t="s">
        <v>641</v>
      </c>
      <c r="C4780" s="1" t="s">
        <v>642</v>
      </c>
      <c r="D4780" s="1" t="s">
        <v>2087</v>
      </c>
      <c r="E4780" s="1" t="s">
        <v>1961</v>
      </c>
      <c r="F4780" s="2">
        <v>45353</v>
      </c>
      <c r="G4780" s="2">
        <v>45291</v>
      </c>
      <c r="H4780" s="2" t="str">
        <f>TEXT(Ecommerce_Sales[[#This Row],[Order_Date]],"mmmm")</f>
        <v>December</v>
      </c>
      <c r="I4780" s="2" t="str">
        <f>TEXT(Ecommerce_Sales[[#This Row],[Order_Date]],"yyyy")</f>
        <v>2023</v>
      </c>
      <c r="J4780" s="2" t="str">
        <f>TEXT(Ecommerce_Sales[[#This Row],[Order_Date]],"mmmm")</f>
        <v>December</v>
      </c>
      <c r="K4780" s="1" t="s">
        <v>1992</v>
      </c>
      <c r="L4780" s="1" t="s">
        <v>11456</v>
      </c>
      <c r="M4780" s="1" t="s">
        <v>2047</v>
      </c>
      <c r="N4780" s="1" t="s">
        <v>1989</v>
      </c>
      <c r="O4780" s="3">
        <v>1654</v>
      </c>
      <c r="P4780">
        <v>6</v>
      </c>
      <c r="Q4780" s="3">
        <v>9921</v>
      </c>
      <c r="R4780" s="1" t="s">
        <v>1958</v>
      </c>
      <c r="S4780" s="3">
        <v>608</v>
      </c>
      <c r="U4780" t="str">
        <f>IF(Ecommerce_Sales[[#This Row],[Delivery_Time_Days]]&gt;7,"Delay",IF(Ecommerce_Sales[[#This Row],[Delivery_Time_Days]] = 0,"No delivery",IF(Ecommerce_Sales[[#This Row],[Delivery_Time_Days]]&lt;=7,"On-time")))</f>
        <v>No delivery</v>
      </c>
      <c r="V4780" s="7">
        <f>Ecommerce_Sales[[#This Row],[Profit]]/Ecommerce_Sales[[#This Row],[Total_Price]]</f>
        <v>0.24997480092732588</v>
      </c>
      <c r="W4780" s="3">
        <v>2480</v>
      </c>
      <c r="X4780" s="3"/>
    </row>
    <row r="4781" spans="1:24" x14ac:dyDescent="0.25">
      <c r="A4781" s="1" t="s">
        <v>11457</v>
      </c>
      <c r="B4781" s="1" t="s">
        <v>1025</v>
      </c>
      <c r="C4781" s="1" t="s">
        <v>1026</v>
      </c>
      <c r="D4781" s="1" t="s">
        <v>5994</v>
      </c>
      <c r="E4781" s="1" t="s">
        <v>1996</v>
      </c>
      <c r="F4781" s="2">
        <v>45420</v>
      </c>
      <c r="G4781" s="2">
        <v>44979</v>
      </c>
      <c r="H4781" s="2" t="str">
        <f>TEXT(Ecommerce_Sales[[#This Row],[Order_Date]],"mmmm")</f>
        <v>February</v>
      </c>
      <c r="I4781" s="2" t="str">
        <f>TEXT(Ecommerce_Sales[[#This Row],[Order_Date]],"yyyy")</f>
        <v>2023</v>
      </c>
      <c r="J4781" s="2" t="str">
        <f>TEXT(Ecommerce_Sales[[#This Row],[Order_Date]],"mmmm")</f>
        <v>February</v>
      </c>
      <c r="K4781" s="1" t="s">
        <v>1947</v>
      </c>
      <c r="L4781" s="1" t="s">
        <v>11458</v>
      </c>
      <c r="M4781" s="1" t="s">
        <v>1956</v>
      </c>
      <c r="N4781" s="1" t="s">
        <v>1957</v>
      </c>
      <c r="O4781" s="3">
        <v>660</v>
      </c>
      <c r="P4781">
        <v>1</v>
      </c>
      <c r="Q4781" s="3">
        <v>660</v>
      </c>
      <c r="R4781" s="1" t="s">
        <v>1951</v>
      </c>
      <c r="S4781" s="3">
        <v>39</v>
      </c>
      <c r="T4781">
        <v>7</v>
      </c>
      <c r="U4781" t="str">
        <f>IF(Ecommerce_Sales[[#This Row],[Delivery_Time_Days]]&gt;7,"Delay",IF(Ecommerce_Sales[[#This Row],[Delivery_Time_Days]] = 0,"No delivery",IF(Ecommerce_Sales[[#This Row],[Delivery_Time_Days]]&lt;=7,"On-time")))</f>
        <v>On-time</v>
      </c>
      <c r="V4781" s="7">
        <f>Ecommerce_Sales[[#This Row],[Profit]]/Ecommerce_Sales[[#This Row],[Total_Price]]</f>
        <v>0.15</v>
      </c>
      <c r="W4781" s="3">
        <v>99</v>
      </c>
      <c r="X4781" s="3"/>
    </row>
    <row r="4782" spans="1:24" x14ac:dyDescent="0.25">
      <c r="A4782" s="1" t="s">
        <v>11459</v>
      </c>
      <c r="B4782" s="1" t="s">
        <v>1639</v>
      </c>
      <c r="C4782" s="1" t="s">
        <v>1640</v>
      </c>
      <c r="D4782" s="1" t="s">
        <v>6056</v>
      </c>
      <c r="E4782" s="1" t="s">
        <v>1961</v>
      </c>
      <c r="F4782" s="2">
        <v>45071</v>
      </c>
      <c r="G4782" s="2">
        <v>45055</v>
      </c>
      <c r="H4782" s="2" t="str">
        <f>TEXT(Ecommerce_Sales[[#This Row],[Order_Date]],"mmmm")</f>
        <v>May</v>
      </c>
      <c r="I4782" s="2" t="str">
        <f>TEXT(Ecommerce_Sales[[#This Row],[Order_Date]],"yyyy")</f>
        <v>2023</v>
      </c>
      <c r="J4782" s="2" t="str">
        <f>TEXT(Ecommerce_Sales[[#This Row],[Order_Date]],"mmmm")</f>
        <v>May</v>
      </c>
      <c r="K4782" s="1" t="s">
        <v>1986</v>
      </c>
      <c r="L4782" s="1" t="s">
        <v>11460</v>
      </c>
      <c r="M4782" s="1" t="s">
        <v>2047</v>
      </c>
      <c r="N4782" s="1" t="s">
        <v>1989</v>
      </c>
      <c r="O4782" s="3">
        <v>213</v>
      </c>
      <c r="P4782">
        <v>2</v>
      </c>
      <c r="Q4782" s="3">
        <v>425</v>
      </c>
      <c r="R4782" s="1" t="s">
        <v>2008</v>
      </c>
      <c r="S4782" s="3">
        <v>31</v>
      </c>
      <c r="U4782" t="str">
        <f>IF(Ecommerce_Sales[[#This Row],[Delivery_Time_Days]]&gt;7,"Delay",IF(Ecommerce_Sales[[#This Row],[Delivery_Time_Days]] = 0,"No delivery",IF(Ecommerce_Sales[[#This Row],[Delivery_Time_Days]]&lt;=7,"On-time")))</f>
        <v>No delivery</v>
      </c>
      <c r="V4782" s="7">
        <f>Ecommerce_Sales[[#This Row],[Profit]]/Ecommerce_Sales[[#This Row],[Total_Price]]</f>
        <v>0.24941176470588236</v>
      </c>
      <c r="W4782" s="3">
        <v>106</v>
      </c>
      <c r="X4782" s="3"/>
    </row>
    <row r="4783" spans="1:24" x14ac:dyDescent="0.25">
      <c r="A4783" s="1" t="s">
        <v>11461</v>
      </c>
      <c r="B4783" s="1" t="s">
        <v>20</v>
      </c>
      <c r="C4783" s="1" t="s">
        <v>21</v>
      </c>
      <c r="D4783" s="1" t="s">
        <v>1960</v>
      </c>
      <c r="E4783" s="1" t="s">
        <v>1961</v>
      </c>
      <c r="F4783" s="2">
        <v>45440</v>
      </c>
      <c r="G4783" s="2">
        <v>45646</v>
      </c>
      <c r="H4783" s="2" t="str">
        <f>TEXT(Ecommerce_Sales[[#This Row],[Order_Date]],"mmmm")</f>
        <v>December</v>
      </c>
      <c r="I4783" s="2" t="str">
        <f>TEXT(Ecommerce_Sales[[#This Row],[Order_Date]],"yyyy")</f>
        <v>2024</v>
      </c>
      <c r="J4783" s="2" t="str">
        <f>TEXT(Ecommerce_Sales[[#This Row],[Order_Date]],"mmmm")</f>
        <v>December</v>
      </c>
      <c r="K4783" s="1" t="s">
        <v>1986</v>
      </c>
      <c r="L4783" s="1" t="s">
        <v>8259</v>
      </c>
      <c r="M4783" s="1" t="s">
        <v>2026</v>
      </c>
      <c r="N4783" s="1" t="s">
        <v>1978</v>
      </c>
      <c r="O4783" s="3">
        <v>1830</v>
      </c>
      <c r="P4783">
        <v>6</v>
      </c>
      <c r="Q4783" s="3">
        <v>10982</v>
      </c>
      <c r="R4783" s="1" t="s">
        <v>1951</v>
      </c>
      <c r="S4783" s="3">
        <v>909</v>
      </c>
      <c r="U4783" t="str">
        <f>IF(Ecommerce_Sales[[#This Row],[Delivery_Time_Days]]&gt;7,"Delay",IF(Ecommerce_Sales[[#This Row],[Delivery_Time_Days]] = 0,"No delivery",IF(Ecommerce_Sales[[#This Row],[Delivery_Time_Days]]&lt;=7,"On-time")))</f>
        <v>No delivery</v>
      </c>
      <c r="V4783" s="7">
        <f>Ecommerce_Sales[[#This Row],[Profit]]/Ecommerce_Sales[[#This Row],[Total_Price]]</f>
        <v>0.35002731742851939</v>
      </c>
      <c r="W4783" s="3">
        <v>3844</v>
      </c>
      <c r="X4783" s="3"/>
    </row>
    <row r="4784" spans="1:24" x14ac:dyDescent="0.25">
      <c r="A4784" s="1" t="s">
        <v>11462</v>
      </c>
      <c r="B4784" s="1" t="s">
        <v>1474</v>
      </c>
      <c r="C4784" s="1" t="s">
        <v>1475</v>
      </c>
      <c r="D4784" s="1" t="s">
        <v>8816</v>
      </c>
      <c r="E4784" s="1" t="s">
        <v>1946</v>
      </c>
      <c r="F4784" s="2">
        <v>45126</v>
      </c>
      <c r="G4784" s="2">
        <v>45380</v>
      </c>
      <c r="H4784" s="2" t="str">
        <f>TEXT(Ecommerce_Sales[[#This Row],[Order_Date]],"mmmm")</f>
        <v>March</v>
      </c>
      <c r="I4784" s="2" t="str">
        <f>TEXT(Ecommerce_Sales[[#This Row],[Order_Date]],"yyyy")</f>
        <v>2024</v>
      </c>
      <c r="J4784" s="2" t="str">
        <f>TEXT(Ecommerce_Sales[[#This Row],[Order_Date]],"mmmm")</f>
        <v>March</v>
      </c>
      <c r="K4784" s="1" t="s">
        <v>1947</v>
      </c>
      <c r="L4784" s="1" t="s">
        <v>11463</v>
      </c>
      <c r="M4784" s="1" t="s">
        <v>2047</v>
      </c>
      <c r="N4784" s="1" t="s">
        <v>1989</v>
      </c>
      <c r="O4784" s="3">
        <v>892</v>
      </c>
      <c r="P4784">
        <v>5</v>
      </c>
      <c r="Q4784" s="3">
        <v>4460</v>
      </c>
      <c r="R4784" s="1" t="s">
        <v>1958</v>
      </c>
      <c r="S4784" s="3">
        <v>259</v>
      </c>
      <c r="T4784">
        <v>5</v>
      </c>
      <c r="U4784" t="str">
        <f>IF(Ecommerce_Sales[[#This Row],[Delivery_Time_Days]]&gt;7,"Delay",IF(Ecommerce_Sales[[#This Row],[Delivery_Time_Days]] = 0,"No delivery",IF(Ecommerce_Sales[[#This Row],[Delivery_Time_Days]]&lt;=7,"On-time")))</f>
        <v>On-time</v>
      </c>
      <c r="V4784" s="7">
        <f>Ecommerce_Sales[[#This Row],[Profit]]/Ecommerce_Sales[[#This Row],[Total_Price]]</f>
        <v>0.25</v>
      </c>
      <c r="W4784" s="3">
        <v>1115</v>
      </c>
      <c r="X4784" s="3"/>
    </row>
    <row r="4785" spans="1:24" x14ac:dyDescent="0.25">
      <c r="A4785" s="1" t="s">
        <v>11464</v>
      </c>
      <c r="B4785" s="1" t="s">
        <v>206</v>
      </c>
      <c r="C4785" s="1" t="s">
        <v>207</v>
      </c>
      <c r="D4785" s="1" t="s">
        <v>9821</v>
      </c>
      <c r="E4785" s="1" t="s">
        <v>1966</v>
      </c>
      <c r="F4785" s="2">
        <v>45298</v>
      </c>
      <c r="G4785" s="2">
        <v>45494</v>
      </c>
      <c r="H4785" s="2" t="str">
        <f>TEXT(Ecommerce_Sales[[#This Row],[Order_Date]],"mmmm")</f>
        <v>July</v>
      </c>
      <c r="I4785" s="2" t="str">
        <f>TEXT(Ecommerce_Sales[[#This Row],[Order_Date]],"yyyy")</f>
        <v>2024</v>
      </c>
      <c r="J4785" s="2" t="str">
        <f>TEXT(Ecommerce_Sales[[#This Row],[Order_Date]],"mmmm")</f>
        <v>July</v>
      </c>
      <c r="K4785" s="1" t="s">
        <v>1947</v>
      </c>
      <c r="L4785" s="1" t="s">
        <v>11465</v>
      </c>
      <c r="M4785" s="1" t="s">
        <v>2043</v>
      </c>
      <c r="N4785" s="1" t="s">
        <v>1989</v>
      </c>
      <c r="O4785" s="3">
        <v>1250</v>
      </c>
      <c r="P4785">
        <v>2</v>
      </c>
      <c r="Q4785" s="3">
        <v>2500</v>
      </c>
      <c r="R4785" s="1" t="s">
        <v>1951</v>
      </c>
      <c r="S4785" s="3">
        <v>141</v>
      </c>
      <c r="T4785">
        <v>3</v>
      </c>
      <c r="U4785" t="str">
        <f>IF(Ecommerce_Sales[[#This Row],[Delivery_Time_Days]]&gt;7,"Delay",IF(Ecommerce_Sales[[#This Row],[Delivery_Time_Days]] = 0,"No delivery",IF(Ecommerce_Sales[[#This Row],[Delivery_Time_Days]]&lt;=7,"On-time")))</f>
        <v>On-time</v>
      </c>
      <c r="V4785" s="7">
        <f>Ecommerce_Sales[[#This Row],[Profit]]/Ecommerce_Sales[[#This Row],[Total_Price]]</f>
        <v>0.25</v>
      </c>
      <c r="W4785" s="3">
        <v>625</v>
      </c>
      <c r="X4785" s="3"/>
    </row>
    <row r="4786" spans="1:24" x14ac:dyDescent="0.25">
      <c r="A4786" s="1" t="s">
        <v>11466</v>
      </c>
      <c r="B4786" s="1" t="s">
        <v>202</v>
      </c>
      <c r="C4786" s="1" t="s">
        <v>1583</v>
      </c>
      <c r="D4786" s="1" t="s">
        <v>3793</v>
      </c>
      <c r="E4786" s="1" t="s">
        <v>1954</v>
      </c>
      <c r="F4786" s="2">
        <v>45041</v>
      </c>
      <c r="G4786" s="2">
        <v>45145</v>
      </c>
      <c r="H4786" s="2" t="str">
        <f>TEXT(Ecommerce_Sales[[#This Row],[Order_Date]],"mmmm")</f>
        <v>August</v>
      </c>
      <c r="I4786" s="2" t="str">
        <f>TEXT(Ecommerce_Sales[[#This Row],[Order_Date]],"yyyy")</f>
        <v>2023</v>
      </c>
      <c r="J4786" s="2" t="str">
        <f>TEXT(Ecommerce_Sales[[#This Row],[Order_Date]],"mmmm")</f>
        <v>August</v>
      </c>
      <c r="K4786" s="1" t="s">
        <v>1947</v>
      </c>
      <c r="L4786" s="1" t="s">
        <v>11467</v>
      </c>
      <c r="M4786" s="1" t="s">
        <v>2072</v>
      </c>
      <c r="N4786" s="1" t="s">
        <v>1950</v>
      </c>
      <c r="O4786" s="3">
        <v>776</v>
      </c>
      <c r="P4786">
        <v>6</v>
      </c>
      <c r="Q4786" s="3">
        <v>4658</v>
      </c>
      <c r="R4786" s="1" t="s">
        <v>1951</v>
      </c>
      <c r="S4786" s="3">
        <v>271</v>
      </c>
      <c r="T4786">
        <v>2</v>
      </c>
      <c r="U4786" t="str">
        <f>IF(Ecommerce_Sales[[#This Row],[Delivery_Time_Days]]&gt;7,"Delay",IF(Ecommerce_Sales[[#This Row],[Delivery_Time_Days]] = 0,"No delivery",IF(Ecommerce_Sales[[#This Row],[Delivery_Time_Days]]&lt;=7,"On-time")))</f>
        <v>On-time</v>
      </c>
      <c r="V4786" s="7">
        <f>Ecommerce_Sales[[#This Row],[Profit]]/Ecommerce_Sales[[#This Row],[Total_Price]]</f>
        <v>0.39995706311721768</v>
      </c>
      <c r="W4786" s="3">
        <v>1863</v>
      </c>
      <c r="X4786" s="3"/>
    </row>
    <row r="4787" spans="1:24" x14ac:dyDescent="0.25">
      <c r="A4787" s="1" t="s">
        <v>11468</v>
      </c>
      <c r="B4787" s="1" t="s">
        <v>1085</v>
      </c>
      <c r="C4787" s="1" t="s">
        <v>1086</v>
      </c>
      <c r="D4787" s="1" t="s">
        <v>5941</v>
      </c>
      <c r="E4787" s="1" t="s">
        <v>1981</v>
      </c>
      <c r="F4787" s="2">
        <v>45168</v>
      </c>
      <c r="G4787" s="2">
        <v>45310</v>
      </c>
      <c r="H4787" s="2" t="str">
        <f>TEXT(Ecommerce_Sales[[#This Row],[Order_Date]],"mmmm")</f>
        <v>January</v>
      </c>
      <c r="I4787" s="2" t="str">
        <f>TEXT(Ecommerce_Sales[[#This Row],[Order_Date]],"yyyy")</f>
        <v>2024</v>
      </c>
      <c r="J4787" s="2" t="str">
        <f>TEXT(Ecommerce_Sales[[#This Row],[Order_Date]],"mmmm")</f>
        <v>January</v>
      </c>
      <c r="K4787" s="1" t="s">
        <v>1947</v>
      </c>
      <c r="L4787" s="1" t="s">
        <v>11469</v>
      </c>
      <c r="M4787" s="1" t="s">
        <v>1977</v>
      </c>
      <c r="N4787" s="1" t="s">
        <v>1978</v>
      </c>
      <c r="O4787" s="3">
        <v>282</v>
      </c>
      <c r="P4787">
        <v>2</v>
      </c>
      <c r="Q4787" s="3">
        <v>563</v>
      </c>
      <c r="R4787" s="1" t="s">
        <v>1951</v>
      </c>
      <c r="S4787" s="3">
        <v>57</v>
      </c>
      <c r="T4787">
        <v>5</v>
      </c>
      <c r="U4787" t="str">
        <f>IF(Ecommerce_Sales[[#This Row],[Delivery_Time_Days]]&gt;7,"Delay",IF(Ecommerce_Sales[[#This Row],[Delivery_Time_Days]] = 0,"No delivery",IF(Ecommerce_Sales[[#This Row],[Delivery_Time_Days]]&lt;=7,"On-time")))</f>
        <v>On-time</v>
      </c>
      <c r="V4787" s="7">
        <f>Ecommerce_Sales[[#This Row],[Profit]]/Ecommerce_Sales[[#This Row],[Total_Price]]</f>
        <v>0.34991119005328597</v>
      </c>
      <c r="W4787" s="3">
        <v>197</v>
      </c>
      <c r="X4787" s="3"/>
    </row>
    <row r="4788" spans="1:24" x14ac:dyDescent="0.25">
      <c r="A4788" s="1" t="s">
        <v>11470</v>
      </c>
      <c r="B4788" s="1" t="s">
        <v>1115</v>
      </c>
      <c r="C4788" s="1" t="s">
        <v>1116</v>
      </c>
      <c r="D4788" s="1" t="s">
        <v>6604</v>
      </c>
      <c r="E4788" s="1" t="s">
        <v>1981</v>
      </c>
      <c r="F4788" s="2">
        <v>45574</v>
      </c>
      <c r="G4788" s="2">
        <v>45067</v>
      </c>
      <c r="H4788" s="2" t="str">
        <f>TEXT(Ecommerce_Sales[[#This Row],[Order_Date]],"mmmm")</f>
        <v>May</v>
      </c>
      <c r="I4788" s="2" t="str">
        <f>TEXT(Ecommerce_Sales[[#This Row],[Order_Date]],"yyyy")</f>
        <v>2023</v>
      </c>
      <c r="J4788" s="2" t="str">
        <f>TEXT(Ecommerce_Sales[[#This Row],[Order_Date]],"mmmm")</f>
        <v>May</v>
      </c>
      <c r="K4788" s="1" t="s">
        <v>1947</v>
      </c>
      <c r="L4788" s="1" t="s">
        <v>6216</v>
      </c>
      <c r="M4788" s="1" t="s">
        <v>2047</v>
      </c>
      <c r="N4788" s="1" t="s">
        <v>1989</v>
      </c>
      <c r="O4788" s="3">
        <v>1073</v>
      </c>
      <c r="P4788">
        <v>3</v>
      </c>
      <c r="Q4788" s="3">
        <v>3220</v>
      </c>
      <c r="R4788" s="1" t="s">
        <v>1958</v>
      </c>
      <c r="S4788" s="3">
        <v>437</v>
      </c>
      <c r="T4788">
        <v>9</v>
      </c>
      <c r="U4788" t="str">
        <f>IF(Ecommerce_Sales[[#This Row],[Delivery_Time_Days]]&gt;7,"Delay",IF(Ecommerce_Sales[[#This Row],[Delivery_Time_Days]] = 0,"No delivery",IF(Ecommerce_Sales[[#This Row],[Delivery_Time_Days]]&lt;=7,"On-time")))</f>
        <v>Delay</v>
      </c>
      <c r="V4788" s="7">
        <f>Ecommerce_Sales[[#This Row],[Profit]]/Ecommerce_Sales[[#This Row],[Total_Price]]</f>
        <v>0.25</v>
      </c>
      <c r="W4788" s="3">
        <v>805</v>
      </c>
      <c r="X4788" s="3"/>
    </row>
    <row r="4789" spans="1:24" x14ac:dyDescent="0.25">
      <c r="A4789" s="1" t="s">
        <v>11471</v>
      </c>
      <c r="B4789" s="1" t="s">
        <v>1385</v>
      </c>
      <c r="C4789" s="1" t="s">
        <v>1386</v>
      </c>
      <c r="D4789" s="1" t="s">
        <v>2718</v>
      </c>
      <c r="E4789" s="1" t="s">
        <v>1981</v>
      </c>
      <c r="F4789" s="2">
        <v>45191</v>
      </c>
      <c r="G4789" s="2">
        <v>45342</v>
      </c>
      <c r="H4789" s="2" t="str">
        <f>TEXT(Ecommerce_Sales[[#This Row],[Order_Date]],"mmmm")</f>
        <v>February</v>
      </c>
      <c r="I4789" s="2" t="str">
        <f>TEXT(Ecommerce_Sales[[#This Row],[Order_Date]],"yyyy")</f>
        <v>2024</v>
      </c>
      <c r="J4789" s="2" t="str">
        <f>TEXT(Ecommerce_Sales[[#This Row],[Order_Date]],"mmmm")</f>
        <v>February</v>
      </c>
      <c r="K4789" s="1" t="s">
        <v>1947</v>
      </c>
      <c r="L4789" s="1" t="s">
        <v>11472</v>
      </c>
      <c r="M4789" s="1" t="s">
        <v>1949</v>
      </c>
      <c r="N4789" s="1" t="s">
        <v>1950</v>
      </c>
      <c r="O4789" s="3">
        <v>441</v>
      </c>
      <c r="P4789">
        <v>1</v>
      </c>
      <c r="Q4789" s="3">
        <v>441</v>
      </c>
      <c r="R4789" s="1" t="s">
        <v>1951</v>
      </c>
      <c r="S4789" s="3">
        <v>29</v>
      </c>
      <c r="T4789">
        <v>5</v>
      </c>
      <c r="U4789" t="str">
        <f>IF(Ecommerce_Sales[[#This Row],[Delivery_Time_Days]]&gt;7,"Delay",IF(Ecommerce_Sales[[#This Row],[Delivery_Time_Days]] = 0,"No delivery",IF(Ecommerce_Sales[[#This Row],[Delivery_Time_Days]]&lt;=7,"On-time")))</f>
        <v>On-time</v>
      </c>
      <c r="V4789" s="7">
        <f>Ecommerce_Sales[[#This Row],[Profit]]/Ecommerce_Sales[[#This Row],[Total_Price]]</f>
        <v>0.39909297052154197</v>
      </c>
      <c r="W4789" s="3">
        <v>176</v>
      </c>
      <c r="X4789" s="3"/>
    </row>
    <row r="4790" spans="1:24" x14ac:dyDescent="0.25">
      <c r="A4790" s="1" t="s">
        <v>11473</v>
      </c>
      <c r="B4790" s="1" t="s">
        <v>668</v>
      </c>
      <c r="C4790" s="1" t="s">
        <v>669</v>
      </c>
      <c r="D4790" s="1" t="s">
        <v>4269</v>
      </c>
      <c r="E4790" s="1" t="s">
        <v>1954</v>
      </c>
      <c r="F4790" s="2">
        <v>45562</v>
      </c>
      <c r="G4790" s="2">
        <v>45245</v>
      </c>
      <c r="H4790" s="2" t="str">
        <f>TEXT(Ecommerce_Sales[[#This Row],[Order_Date]],"mmmm")</f>
        <v>November</v>
      </c>
      <c r="I4790" s="2" t="str">
        <f>TEXT(Ecommerce_Sales[[#This Row],[Order_Date]],"yyyy")</f>
        <v>2023</v>
      </c>
      <c r="J4790" s="2" t="str">
        <f>TEXT(Ecommerce_Sales[[#This Row],[Order_Date]],"mmmm")</f>
        <v>November</v>
      </c>
      <c r="K4790" s="1" t="s">
        <v>1947</v>
      </c>
      <c r="L4790" s="1" t="s">
        <v>4726</v>
      </c>
      <c r="M4790" s="1" t="s">
        <v>2247</v>
      </c>
      <c r="N4790" s="1" t="s">
        <v>1957</v>
      </c>
      <c r="O4790" s="3">
        <v>1320</v>
      </c>
      <c r="P4790">
        <v>7</v>
      </c>
      <c r="Q4790" s="3">
        <v>9239</v>
      </c>
      <c r="R4790" s="1" t="s">
        <v>1958</v>
      </c>
      <c r="S4790" s="3">
        <v>746</v>
      </c>
      <c r="T4790">
        <v>8</v>
      </c>
      <c r="U4790" t="str">
        <f>IF(Ecommerce_Sales[[#This Row],[Delivery_Time_Days]]&gt;7,"Delay",IF(Ecommerce_Sales[[#This Row],[Delivery_Time_Days]] = 0,"No delivery",IF(Ecommerce_Sales[[#This Row],[Delivery_Time_Days]]&lt;=7,"On-time")))</f>
        <v>Delay</v>
      </c>
      <c r="V4790" s="7">
        <f>Ecommerce_Sales[[#This Row],[Profit]]/Ecommerce_Sales[[#This Row],[Total_Price]]</f>
        <v>0.15001623552332505</v>
      </c>
      <c r="W4790" s="3">
        <v>1386</v>
      </c>
      <c r="X4790" s="3"/>
    </row>
    <row r="4791" spans="1:24" x14ac:dyDescent="0.25">
      <c r="A4791" s="1" t="s">
        <v>11474</v>
      </c>
      <c r="B4791" s="1" t="s">
        <v>1001</v>
      </c>
      <c r="C4791" s="1" t="s">
        <v>1781</v>
      </c>
      <c r="D4791" s="1" t="s">
        <v>4188</v>
      </c>
      <c r="E4791" s="1" t="s">
        <v>1946</v>
      </c>
      <c r="F4791" s="2">
        <v>45375</v>
      </c>
      <c r="G4791" s="2">
        <v>45160</v>
      </c>
      <c r="H4791" s="2" t="str">
        <f>TEXT(Ecommerce_Sales[[#This Row],[Order_Date]],"mmmm")</f>
        <v>August</v>
      </c>
      <c r="I4791" s="2" t="str">
        <f>TEXT(Ecommerce_Sales[[#This Row],[Order_Date]],"yyyy")</f>
        <v>2023</v>
      </c>
      <c r="J4791" s="2" t="str">
        <f>TEXT(Ecommerce_Sales[[#This Row],[Order_Date]],"mmmm")</f>
        <v>August</v>
      </c>
      <c r="K4791" s="1" t="s">
        <v>1986</v>
      </c>
      <c r="L4791" s="1" t="s">
        <v>2518</v>
      </c>
      <c r="M4791" s="1" t="s">
        <v>2047</v>
      </c>
      <c r="N4791" s="1" t="s">
        <v>1989</v>
      </c>
      <c r="O4791" s="3">
        <v>786</v>
      </c>
      <c r="P4791">
        <v>3</v>
      </c>
      <c r="Q4791" s="3">
        <v>2358</v>
      </c>
      <c r="R4791" s="1" t="s">
        <v>1958</v>
      </c>
      <c r="S4791" s="3">
        <v>352</v>
      </c>
      <c r="U4791" t="str">
        <f>IF(Ecommerce_Sales[[#This Row],[Delivery_Time_Days]]&gt;7,"Delay",IF(Ecommerce_Sales[[#This Row],[Delivery_Time_Days]] = 0,"No delivery",IF(Ecommerce_Sales[[#This Row],[Delivery_Time_Days]]&lt;=7,"On-time")))</f>
        <v>No delivery</v>
      </c>
      <c r="V4791" s="7">
        <f>Ecommerce_Sales[[#This Row],[Profit]]/Ecommerce_Sales[[#This Row],[Total_Price]]</f>
        <v>0.24978795589482614</v>
      </c>
      <c r="W4791" s="3">
        <v>589</v>
      </c>
      <c r="X4791" s="3"/>
    </row>
    <row r="4792" spans="1:24" x14ac:dyDescent="0.25">
      <c r="A4792" s="1" t="s">
        <v>11475</v>
      </c>
      <c r="B4792" s="1" t="s">
        <v>1217</v>
      </c>
      <c r="C4792" s="1" t="s">
        <v>1218</v>
      </c>
      <c r="D4792" s="1" t="s">
        <v>3999</v>
      </c>
      <c r="E4792" s="1" t="s">
        <v>1954</v>
      </c>
      <c r="F4792" s="2">
        <v>44999</v>
      </c>
      <c r="G4792" s="2">
        <v>45487</v>
      </c>
      <c r="H4792" s="2" t="str">
        <f>TEXT(Ecommerce_Sales[[#This Row],[Order_Date]],"mmmm")</f>
        <v>July</v>
      </c>
      <c r="I4792" s="2" t="str">
        <f>TEXT(Ecommerce_Sales[[#This Row],[Order_Date]],"yyyy")</f>
        <v>2024</v>
      </c>
      <c r="J4792" s="2" t="str">
        <f>TEXT(Ecommerce_Sales[[#This Row],[Order_Date]],"mmmm")</f>
        <v>July</v>
      </c>
      <c r="K4792" s="1" t="s">
        <v>1947</v>
      </c>
      <c r="L4792" s="1" t="s">
        <v>10110</v>
      </c>
      <c r="M4792" s="1" t="s">
        <v>1956</v>
      </c>
      <c r="N4792" s="1" t="s">
        <v>1957</v>
      </c>
      <c r="O4792" s="3">
        <v>822</v>
      </c>
      <c r="P4792">
        <v>2</v>
      </c>
      <c r="Q4792" s="3">
        <v>1644</v>
      </c>
      <c r="R4792" s="1" t="s">
        <v>1958</v>
      </c>
      <c r="S4792" s="3">
        <v>175</v>
      </c>
      <c r="T4792">
        <v>7</v>
      </c>
      <c r="U4792" t="str">
        <f>IF(Ecommerce_Sales[[#This Row],[Delivery_Time_Days]]&gt;7,"Delay",IF(Ecommerce_Sales[[#This Row],[Delivery_Time_Days]] = 0,"No delivery",IF(Ecommerce_Sales[[#This Row],[Delivery_Time_Days]]&lt;=7,"On-time")))</f>
        <v>On-time</v>
      </c>
      <c r="V4792" s="7">
        <f>Ecommerce_Sales[[#This Row],[Profit]]/Ecommerce_Sales[[#This Row],[Total_Price]]</f>
        <v>0.1502433090024331</v>
      </c>
      <c r="W4792" s="3">
        <v>247</v>
      </c>
      <c r="X4792" s="3"/>
    </row>
    <row r="4793" spans="1:24" x14ac:dyDescent="0.25">
      <c r="A4793" s="1" t="s">
        <v>11476</v>
      </c>
      <c r="B4793" s="1" t="s">
        <v>631</v>
      </c>
      <c r="C4793" s="1" t="s">
        <v>1247</v>
      </c>
      <c r="D4793" s="1" t="s">
        <v>3240</v>
      </c>
      <c r="E4793" s="1" t="s">
        <v>2005</v>
      </c>
      <c r="F4793" s="2">
        <v>45390</v>
      </c>
      <c r="G4793" s="2">
        <v>44928</v>
      </c>
      <c r="H4793" s="2" t="str">
        <f>TEXT(Ecommerce_Sales[[#This Row],[Order_Date]],"mmmm")</f>
        <v>January</v>
      </c>
      <c r="I4793" s="2" t="str">
        <f>TEXT(Ecommerce_Sales[[#This Row],[Order_Date]],"yyyy")</f>
        <v>2023</v>
      </c>
      <c r="J4793" s="2" t="str">
        <f>TEXT(Ecommerce_Sales[[#This Row],[Order_Date]],"mmmm")</f>
        <v>January</v>
      </c>
      <c r="K4793" s="1" t="s">
        <v>1986</v>
      </c>
      <c r="L4793" s="1" t="s">
        <v>11477</v>
      </c>
      <c r="M4793" s="1" t="s">
        <v>1988</v>
      </c>
      <c r="N4793" s="1" t="s">
        <v>1989</v>
      </c>
      <c r="O4793" s="3">
        <v>671</v>
      </c>
      <c r="P4793">
        <v>2</v>
      </c>
      <c r="Q4793" s="3">
        <v>1343</v>
      </c>
      <c r="R4793" s="1" t="s">
        <v>1951</v>
      </c>
      <c r="S4793" s="3">
        <v>72</v>
      </c>
      <c r="U4793" t="str">
        <f>IF(Ecommerce_Sales[[#This Row],[Delivery_Time_Days]]&gt;7,"Delay",IF(Ecommerce_Sales[[#This Row],[Delivery_Time_Days]] = 0,"No delivery",IF(Ecommerce_Sales[[#This Row],[Delivery_Time_Days]]&lt;=7,"On-time")))</f>
        <v>No delivery</v>
      </c>
      <c r="V4793" s="7">
        <f>Ecommerce_Sales[[#This Row],[Profit]]/Ecommerce_Sales[[#This Row],[Total_Price]]</f>
        <v>0.25018615040953091</v>
      </c>
      <c r="W4793" s="3">
        <v>336</v>
      </c>
      <c r="X4793" s="3"/>
    </row>
    <row r="4794" spans="1:24" x14ac:dyDescent="0.25">
      <c r="A4794" s="1" t="s">
        <v>11478</v>
      </c>
      <c r="B4794" s="1" t="s">
        <v>787</v>
      </c>
      <c r="C4794" s="1" t="s">
        <v>788</v>
      </c>
      <c r="D4794" s="1" t="s">
        <v>4290</v>
      </c>
      <c r="E4794" s="1" t="s">
        <v>1981</v>
      </c>
      <c r="F4794" s="2">
        <v>45095</v>
      </c>
      <c r="G4794" s="2">
        <v>44948</v>
      </c>
      <c r="H4794" s="2" t="str">
        <f>TEXT(Ecommerce_Sales[[#This Row],[Order_Date]],"mmmm")</f>
        <v>January</v>
      </c>
      <c r="I4794" s="2" t="str">
        <f>TEXT(Ecommerce_Sales[[#This Row],[Order_Date]],"yyyy")</f>
        <v>2023</v>
      </c>
      <c r="J4794" s="2" t="str">
        <f>TEXT(Ecommerce_Sales[[#This Row],[Order_Date]],"mmmm")</f>
        <v>January</v>
      </c>
      <c r="K4794" s="1" t="s">
        <v>1947</v>
      </c>
      <c r="L4794" s="1" t="s">
        <v>5526</v>
      </c>
      <c r="M4794" s="1" t="s">
        <v>1963</v>
      </c>
      <c r="N4794" s="1" t="s">
        <v>1957</v>
      </c>
      <c r="O4794" s="3">
        <v>49</v>
      </c>
      <c r="P4794">
        <v>3</v>
      </c>
      <c r="Q4794" s="3">
        <v>148</v>
      </c>
      <c r="R4794" s="1" t="s">
        <v>2016</v>
      </c>
      <c r="S4794" s="3">
        <v>19</v>
      </c>
      <c r="T4794">
        <v>3</v>
      </c>
      <c r="U4794" t="str">
        <f>IF(Ecommerce_Sales[[#This Row],[Delivery_Time_Days]]&gt;7,"Delay",IF(Ecommerce_Sales[[#This Row],[Delivery_Time_Days]] = 0,"No delivery",IF(Ecommerce_Sales[[#This Row],[Delivery_Time_Days]]&lt;=7,"On-time")))</f>
        <v>On-time</v>
      </c>
      <c r="V4794" s="7">
        <f>Ecommerce_Sales[[#This Row],[Profit]]/Ecommerce_Sales[[#This Row],[Total_Price]]</f>
        <v>0.14864864864864866</v>
      </c>
      <c r="W4794" s="3">
        <v>22</v>
      </c>
      <c r="X4794" s="3"/>
    </row>
    <row r="4795" spans="1:24" x14ac:dyDescent="0.25">
      <c r="A4795" s="1" t="s">
        <v>11479</v>
      </c>
      <c r="B4795" s="1" t="s">
        <v>1293</v>
      </c>
      <c r="C4795" s="1" t="s">
        <v>1294</v>
      </c>
      <c r="D4795" s="1" t="s">
        <v>4569</v>
      </c>
      <c r="E4795" s="1" t="s">
        <v>2005</v>
      </c>
      <c r="F4795" s="2">
        <v>45100</v>
      </c>
      <c r="G4795" s="2">
        <v>45128</v>
      </c>
      <c r="H4795" s="2" t="str">
        <f>TEXT(Ecommerce_Sales[[#This Row],[Order_Date]],"mmmm")</f>
        <v>July</v>
      </c>
      <c r="I4795" s="2" t="str">
        <f>TEXT(Ecommerce_Sales[[#This Row],[Order_Date]],"yyyy")</f>
        <v>2023</v>
      </c>
      <c r="J4795" s="2" t="str">
        <f>TEXT(Ecommerce_Sales[[#This Row],[Order_Date]],"mmmm")</f>
        <v>July</v>
      </c>
      <c r="K4795" s="1" t="s">
        <v>1986</v>
      </c>
      <c r="L4795" s="1" t="s">
        <v>2735</v>
      </c>
      <c r="M4795" s="1" t="s">
        <v>2054</v>
      </c>
      <c r="N4795" s="1" t="s">
        <v>1957</v>
      </c>
      <c r="O4795" s="3">
        <v>567</v>
      </c>
      <c r="P4795">
        <v>1</v>
      </c>
      <c r="Q4795" s="3">
        <v>567</v>
      </c>
      <c r="R4795" s="1" t="s">
        <v>1951</v>
      </c>
      <c r="S4795" s="3">
        <v>29</v>
      </c>
      <c r="U4795" t="str">
        <f>IF(Ecommerce_Sales[[#This Row],[Delivery_Time_Days]]&gt;7,"Delay",IF(Ecommerce_Sales[[#This Row],[Delivery_Time_Days]] = 0,"No delivery",IF(Ecommerce_Sales[[#This Row],[Delivery_Time_Days]]&lt;=7,"On-time")))</f>
        <v>No delivery</v>
      </c>
      <c r="V4795" s="7">
        <f>Ecommerce_Sales[[#This Row],[Profit]]/Ecommerce_Sales[[#This Row],[Total_Price]]</f>
        <v>0.14991181657848324</v>
      </c>
      <c r="W4795" s="3">
        <v>85</v>
      </c>
      <c r="X4795" s="3"/>
    </row>
    <row r="4796" spans="1:24" x14ac:dyDescent="0.25">
      <c r="A4796" s="1" t="s">
        <v>11480</v>
      </c>
      <c r="B4796" s="1" t="s">
        <v>1407</v>
      </c>
      <c r="C4796" s="1" t="s">
        <v>1408</v>
      </c>
      <c r="D4796" s="1" t="s">
        <v>7828</v>
      </c>
      <c r="E4796" s="1" t="s">
        <v>1954</v>
      </c>
      <c r="F4796" s="2">
        <v>45185</v>
      </c>
      <c r="G4796" s="2">
        <v>44989</v>
      </c>
      <c r="H4796" s="2" t="str">
        <f>TEXT(Ecommerce_Sales[[#This Row],[Order_Date]],"mmmm")</f>
        <v>March</v>
      </c>
      <c r="I4796" s="2" t="str">
        <f>TEXT(Ecommerce_Sales[[#This Row],[Order_Date]],"yyyy")</f>
        <v>2023</v>
      </c>
      <c r="J4796" s="2" t="str">
        <f>TEXT(Ecommerce_Sales[[#This Row],[Order_Date]],"mmmm")</f>
        <v>March</v>
      </c>
      <c r="K4796" s="1" t="s">
        <v>1992</v>
      </c>
      <c r="L4796" s="1" t="s">
        <v>11481</v>
      </c>
      <c r="M4796" s="1" t="s">
        <v>2104</v>
      </c>
      <c r="N4796" s="1" t="s">
        <v>1978</v>
      </c>
      <c r="O4796" s="3">
        <v>78</v>
      </c>
      <c r="P4796">
        <v>2</v>
      </c>
      <c r="Q4796" s="3">
        <v>156</v>
      </c>
      <c r="R4796" s="1" t="s">
        <v>2008</v>
      </c>
      <c r="S4796" s="3">
        <v>22</v>
      </c>
      <c r="U4796" t="str">
        <f>IF(Ecommerce_Sales[[#This Row],[Delivery_Time_Days]]&gt;7,"Delay",IF(Ecommerce_Sales[[#This Row],[Delivery_Time_Days]] = 0,"No delivery",IF(Ecommerce_Sales[[#This Row],[Delivery_Time_Days]]&lt;=7,"On-time")))</f>
        <v>No delivery</v>
      </c>
      <c r="V4796" s="7">
        <f>Ecommerce_Sales[[#This Row],[Profit]]/Ecommerce_Sales[[#This Row],[Total_Price]]</f>
        <v>0.35256410256410259</v>
      </c>
      <c r="W4796" s="3">
        <v>55</v>
      </c>
      <c r="X4796" s="3"/>
    </row>
    <row r="4797" spans="1:24" x14ac:dyDescent="0.25">
      <c r="A4797" s="1" t="s">
        <v>11482</v>
      </c>
      <c r="B4797" s="1" t="s">
        <v>785</v>
      </c>
      <c r="C4797" s="1" t="s">
        <v>786</v>
      </c>
      <c r="D4797" s="1" t="s">
        <v>5761</v>
      </c>
      <c r="E4797" s="1" t="s">
        <v>1946</v>
      </c>
      <c r="F4797" s="2">
        <v>45073</v>
      </c>
      <c r="G4797" s="2">
        <v>45255</v>
      </c>
      <c r="H4797" s="2" t="str">
        <f>TEXT(Ecommerce_Sales[[#This Row],[Order_Date]],"mmmm")</f>
        <v>November</v>
      </c>
      <c r="I4797" s="2" t="str">
        <f>TEXT(Ecommerce_Sales[[#This Row],[Order_Date]],"yyyy")</f>
        <v>2023</v>
      </c>
      <c r="J4797" s="2" t="str">
        <f>TEXT(Ecommerce_Sales[[#This Row],[Order_Date]],"mmmm")</f>
        <v>November</v>
      </c>
      <c r="K4797" s="1" t="s">
        <v>1947</v>
      </c>
      <c r="L4797" s="1" t="s">
        <v>6986</v>
      </c>
      <c r="M4797" s="1" t="s">
        <v>2072</v>
      </c>
      <c r="N4797" s="1" t="s">
        <v>1950</v>
      </c>
      <c r="O4797" s="3">
        <v>444</v>
      </c>
      <c r="P4797">
        <v>3</v>
      </c>
      <c r="Q4797" s="3">
        <v>1333</v>
      </c>
      <c r="R4797" s="1" t="s">
        <v>2008</v>
      </c>
      <c r="S4797" s="3">
        <v>190</v>
      </c>
      <c r="T4797">
        <v>3</v>
      </c>
      <c r="U4797" t="str">
        <f>IF(Ecommerce_Sales[[#This Row],[Delivery_Time_Days]]&gt;7,"Delay",IF(Ecommerce_Sales[[#This Row],[Delivery_Time_Days]] = 0,"No delivery",IF(Ecommerce_Sales[[#This Row],[Delivery_Time_Days]]&lt;=7,"On-time")))</f>
        <v>On-time</v>
      </c>
      <c r="V4797" s="7">
        <f>Ecommerce_Sales[[#This Row],[Profit]]/Ecommerce_Sales[[#This Row],[Total_Price]]</f>
        <v>0.39984996249062266</v>
      </c>
      <c r="W4797" s="3">
        <v>533</v>
      </c>
      <c r="X4797" s="3"/>
    </row>
    <row r="4798" spans="1:24" x14ac:dyDescent="0.25">
      <c r="A4798" s="1" t="s">
        <v>11483</v>
      </c>
      <c r="B4798" s="1" t="s">
        <v>478</v>
      </c>
      <c r="C4798" s="1" t="s">
        <v>479</v>
      </c>
      <c r="D4798" s="1" t="s">
        <v>2794</v>
      </c>
      <c r="E4798" s="1" t="s">
        <v>1946</v>
      </c>
      <c r="F4798" s="2">
        <v>45264</v>
      </c>
      <c r="G4798" s="2">
        <v>45407</v>
      </c>
      <c r="H4798" s="2" t="str">
        <f>TEXT(Ecommerce_Sales[[#This Row],[Order_Date]],"mmmm")</f>
        <v>April</v>
      </c>
      <c r="I4798" s="2" t="str">
        <f>TEXT(Ecommerce_Sales[[#This Row],[Order_Date]],"yyyy")</f>
        <v>2024</v>
      </c>
      <c r="J4798" s="2" t="str">
        <f>TEXT(Ecommerce_Sales[[#This Row],[Order_Date]],"mmmm")</f>
        <v>April</v>
      </c>
      <c r="K4798" s="1" t="s">
        <v>1992</v>
      </c>
      <c r="L4798" s="1" t="s">
        <v>11484</v>
      </c>
      <c r="M4798" s="1" t="s">
        <v>2007</v>
      </c>
      <c r="N4798" s="1" t="s">
        <v>1973</v>
      </c>
      <c r="O4798" s="3">
        <v>900</v>
      </c>
      <c r="P4798">
        <v>4</v>
      </c>
      <c r="Q4798" s="3">
        <v>3599</v>
      </c>
      <c r="R4798" s="1" t="s">
        <v>1958</v>
      </c>
      <c r="S4798" s="3">
        <v>403</v>
      </c>
      <c r="U4798" t="str">
        <f>IF(Ecommerce_Sales[[#This Row],[Delivery_Time_Days]]&gt;7,"Delay",IF(Ecommerce_Sales[[#This Row],[Delivery_Time_Days]] = 0,"No delivery",IF(Ecommerce_Sales[[#This Row],[Delivery_Time_Days]]&lt;=7,"On-time")))</f>
        <v>No delivery</v>
      </c>
      <c r="V4798" s="7">
        <f>Ecommerce_Sales[[#This Row],[Profit]]/Ecommerce_Sales[[#This Row],[Total_Price]]</f>
        <v>0.30008335648791329</v>
      </c>
      <c r="W4798" s="3">
        <v>1080</v>
      </c>
      <c r="X4798" s="3"/>
    </row>
    <row r="4799" spans="1:24" x14ac:dyDescent="0.25">
      <c r="A4799" s="1" t="s">
        <v>11485</v>
      </c>
      <c r="B4799" s="1" t="s">
        <v>40</v>
      </c>
      <c r="C4799" s="1" t="s">
        <v>41</v>
      </c>
      <c r="D4799" s="1" t="s">
        <v>2800</v>
      </c>
      <c r="E4799" s="1" t="s">
        <v>1954</v>
      </c>
      <c r="F4799" s="2">
        <v>45493</v>
      </c>
      <c r="G4799" s="2">
        <v>45078</v>
      </c>
      <c r="H4799" s="2" t="str">
        <f>TEXT(Ecommerce_Sales[[#This Row],[Order_Date]],"mmmm")</f>
        <v>June</v>
      </c>
      <c r="I4799" s="2" t="str">
        <f>TEXT(Ecommerce_Sales[[#This Row],[Order_Date]],"yyyy")</f>
        <v>2023</v>
      </c>
      <c r="J4799" s="2" t="str">
        <f>TEXT(Ecommerce_Sales[[#This Row],[Order_Date]],"mmmm")</f>
        <v>June</v>
      </c>
      <c r="K4799" s="1" t="s">
        <v>1947</v>
      </c>
      <c r="L4799" s="1" t="s">
        <v>11486</v>
      </c>
      <c r="M4799" s="1" t="s">
        <v>2054</v>
      </c>
      <c r="N4799" s="1" t="s">
        <v>1957</v>
      </c>
      <c r="O4799" s="3">
        <v>330</v>
      </c>
      <c r="P4799">
        <v>1</v>
      </c>
      <c r="Q4799" s="3">
        <v>330</v>
      </c>
      <c r="R4799" s="1" t="s">
        <v>2016</v>
      </c>
      <c r="S4799" s="3">
        <v>24</v>
      </c>
      <c r="T4799">
        <v>10</v>
      </c>
      <c r="U4799" t="str">
        <f>IF(Ecommerce_Sales[[#This Row],[Delivery_Time_Days]]&gt;7,"Delay",IF(Ecommerce_Sales[[#This Row],[Delivery_Time_Days]] = 0,"No delivery",IF(Ecommerce_Sales[[#This Row],[Delivery_Time_Days]]&lt;=7,"On-time")))</f>
        <v>Delay</v>
      </c>
      <c r="V4799" s="7">
        <f>Ecommerce_Sales[[#This Row],[Profit]]/Ecommerce_Sales[[#This Row],[Total_Price]]</f>
        <v>0.1484848484848485</v>
      </c>
      <c r="W4799" s="3">
        <v>49</v>
      </c>
      <c r="X4799" s="3"/>
    </row>
    <row r="4800" spans="1:24" x14ac:dyDescent="0.25">
      <c r="A4800" s="1" t="s">
        <v>11487</v>
      </c>
      <c r="B4800" s="1" t="s">
        <v>448</v>
      </c>
      <c r="C4800" s="1" t="s">
        <v>449</v>
      </c>
      <c r="D4800" s="1" t="s">
        <v>1965</v>
      </c>
      <c r="E4800" s="1" t="s">
        <v>1966</v>
      </c>
      <c r="F4800" s="2">
        <v>45186</v>
      </c>
      <c r="G4800" s="2">
        <v>45499</v>
      </c>
      <c r="H4800" s="2" t="str">
        <f>TEXT(Ecommerce_Sales[[#This Row],[Order_Date]],"mmmm")</f>
        <v>July</v>
      </c>
      <c r="I4800" s="2" t="str">
        <f>TEXT(Ecommerce_Sales[[#This Row],[Order_Date]],"yyyy")</f>
        <v>2024</v>
      </c>
      <c r="J4800" s="2" t="str">
        <f>TEXT(Ecommerce_Sales[[#This Row],[Order_Date]],"mmmm")</f>
        <v>July</v>
      </c>
      <c r="K4800" s="1" t="s">
        <v>1947</v>
      </c>
      <c r="L4800" s="1" t="s">
        <v>6464</v>
      </c>
      <c r="M4800" s="1" t="s">
        <v>2054</v>
      </c>
      <c r="N4800" s="1" t="s">
        <v>1957</v>
      </c>
      <c r="O4800" s="3">
        <v>1296</v>
      </c>
      <c r="P4800">
        <v>5</v>
      </c>
      <c r="Q4800" s="3">
        <v>6481</v>
      </c>
      <c r="R4800" s="1" t="s">
        <v>1951</v>
      </c>
      <c r="S4800" s="3">
        <v>388</v>
      </c>
      <c r="T4800">
        <v>5</v>
      </c>
      <c r="U4800" t="str">
        <f>IF(Ecommerce_Sales[[#This Row],[Delivery_Time_Days]]&gt;7,"Delay",IF(Ecommerce_Sales[[#This Row],[Delivery_Time_Days]] = 0,"No delivery",IF(Ecommerce_Sales[[#This Row],[Delivery_Time_Days]]&lt;=7,"On-time")))</f>
        <v>On-time</v>
      </c>
      <c r="V4800" s="7">
        <f>Ecommerce_Sales[[#This Row],[Profit]]/Ecommerce_Sales[[#This Row],[Total_Price]]</f>
        <v>0.14997685542354575</v>
      </c>
      <c r="W4800" s="3">
        <v>972</v>
      </c>
      <c r="X4800" s="3"/>
    </row>
    <row r="4801" spans="1:24" x14ac:dyDescent="0.25">
      <c r="A4801" s="1" t="s">
        <v>11488</v>
      </c>
      <c r="B4801" s="1" t="s">
        <v>1191</v>
      </c>
      <c r="C4801" s="1" t="s">
        <v>1192</v>
      </c>
      <c r="D4801" s="1" t="s">
        <v>3777</v>
      </c>
      <c r="E4801" s="1" t="s">
        <v>1946</v>
      </c>
      <c r="F4801" s="2">
        <v>45004</v>
      </c>
      <c r="G4801" s="2">
        <v>45334</v>
      </c>
      <c r="H4801" s="2" t="str">
        <f>TEXT(Ecommerce_Sales[[#This Row],[Order_Date]],"mmmm")</f>
        <v>February</v>
      </c>
      <c r="I4801" s="2" t="str">
        <f>TEXT(Ecommerce_Sales[[#This Row],[Order_Date]],"yyyy")</f>
        <v>2024</v>
      </c>
      <c r="J4801" s="2" t="str">
        <f>TEXT(Ecommerce_Sales[[#This Row],[Order_Date]],"mmmm")</f>
        <v>February</v>
      </c>
      <c r="K4801" s="1" t="s">
        <v>1986</v>
      </c>
      <c r="L4801" s="1" t="s">
        <v>11489</v>
      </c>
      <c r="M4801" s="1" t="s">
        <v>2058</v>
      </c>
      <c r="N4801" s="1" t="s">
        <v>1950</v>
      </c>
      <c r="O4801" s="3">
        <v>433</v>
      </c>
      <c r="P4801">
        <v>3</v>
      </c>
      <c r="Q4801" s="3">
        <v>1299</v>
      </c>
      <c r="R4801" s="1" t="s">
        <v>2008</v>
      </c>
      <c r="S4801" s="3">
        <v>85</v>
      </c>
      <c r="U4801" t="str">
        <f>IF(Ecommerce_Sales[[#This Row],[Delivery_Time_Days]]&gt;7,"Delay",IF(Ecommerce_Sales[[#This Row],[Delivery_Time_Days]] = 0,"No delivery",IF(Ecommerce_Sales[[#This Row],[Delivery_Time_Days]]&lt;=7,"On-time")))</f>
        <v>No delivery</v>
      </c>
      <c r="V4801" s="7">
        <f>Ecommerce_Sales[[#This Row],[Profit]]/Ecommerce_Sales[[#This Row],[Total_Price]]</f>
        <v>0.40030792917628943</v>
      </c>
      <c r="W4801" s="3">
        <v>520</v>
      </c>
      <c r="X4801" s="3"/>
    </row>
    <row r="4802" spans="1:24" x14ac:dyDescent="0.25">
      <c r="A4802" s="1" t="s">
        <v>11490</v>
      </c>
      <c r="B4802" s="1" t="s">
        <v>1383</v>
      </c>
      <c r="C4802" s="1" t="s">
        <v>1618</v>
      </c>
      <c r="D4802" s="1" t="s">
        <v>3459</v>
      </c>
      <c r="E4802" s="1" t="s">
        <v>1961</v>
      </c>
      <c r="F4802" s="2">
        <v>45516</v>
      </c>
      <c r="G4802" s="2">
        <v>44990</v>
      </c>
      <c r="H4802" s="2" t="str">
        <f>TEXT(Ecommerce_Sales[[#This Row],[Order_Date]],"mmmm")</f>
        <v>March</v>
      </c>
      <c r="I4802" s="2" t="str">
        <f>TEXT(Ecommerce_Sales[[#This Row],[Order_Date]],"yyyy")</f>
        <v>2023</v>
      </c>
      <c r="J4802" s="2" t="str">
        <f>TEXT(Ecommerce_Sales[[#This Row],[Order_Date]],"mmmm")</f>
        <v>March</v>
      </c>
      <c r="K4802" s="1" t="s">
        <v>1947</v>
      </c>
      <c r="L4802" s="1" t="s">
        <v>11491</v>
      </c>
      <c r="M4802" s="1" t="s">
        <v>1972</v>
      </c>
      <c r="N4802" s="1" t="s">
        <v>1973</v>
      </c>
      <c r="O4802" s="3">
        <v>167</v>
      </c>
      <c r="P4802">
        <v>2</v>
      </c>
      <c r="Q4802" s="3">
        <v>334</v>
      </c>
      <c r="R4802" s="1" t="s">
        <v>1958</v>
      </c>
      <c r="S4802" s="3">
        <v>18</v>
      </c>
      <c r="T4802">
        <v>7</v>
      </c>
      <c r="U4802" t="str">
        <f>IF(Ecommerce_Sales[[#This Row],[Delivery_Time_Days]]&gt;7,"Delay",IF(Ecommerce_Sales[[#This Row],[Delivery_Time_Days]] = 0,"No delivery",IF(Ecommerce_Sales[[#This Row],[Delivery_Time_Days]]&lt;=7,"On-time")))</f>
        <v>On-time</v>
      </c>
      <c r="V4802" s="7">
        <f>Ecommerce_Sales[[#This Row],[Profit]]/Ecommerce_Sales[[#This Row],[Total_Price]]</f>
        <v>0.29940119760479039</v>
      </c>
      <c r="W4802" s="3">
        <v>100</v>
      </c>
      <c r="X4802" s="3"/>
    </row>
    <row r="4803" spans="1:24" x14ac:dyDescent="0.25">
      <c r="A4803" s="1" t="s">
        <v>11492</v>
      </c>
      <c r="B4803" s="1" t="s">
        <v>1722</v>
      </c>
      <c r="C4803" s="1" t="s">
        <v>1723</v>
      </c>
      <c r="D4803" s="1" t="s">
        <v>10673</v>
      </c>
      <c r="E4803" s="1" t="s">
        <v>1996</v>
      </c>
      <c r="F4803" s="2">
        <v>45365</v>
      </c>
      <c r="G4803" s="2">
        <v>45403</v>
      </c>
      <c r="H4803" s="2" t="str">
        <f>TEXT(Ecommerce_Sales[[#This Row],[Order_Date]],"mmmm")</f>
        <v>April</v>
      </c>
      <c r="I4803" s="2" t="str">
        <f>TEXT(Ecommerce_Sales[[#This Row],[Order_Date]],"yyyy")</f>
        <v>2024</v>
      </c>
      <c r="J4803" s="2" t="str">
        <f>TEXT(Ecommerce_Sales[[#This Row],[Order_Date]],"mmmm")</f>
        <v>April</v>
      </c>
      <c r="K4803" s="1" t="s">
        <v>1947</v>
      </c>
      <c r="L4803" s="1" t="s">
        <v>11493</v>
      </c>
      <c r="M4803" s="1" t="s">
        <v>1968</v>
      </c>
      <c r="N4803" s="1" t="s">
        <v>1957</v>
      </c>
      <c r="O4803" s="3">
        <v>991</v>
      </c>
      <c r="P4803">
        <v>4</v>
      </c>
      <c r="Q4803" s="3">
        <v>3962</v>
      </c>
      <c r="R4803" s="1" t="s">
        <v>2008</v>
      </c>
      <c r="S4803" s="3">
        <v>464</v>
      </c>
      <c r="T4803">
        <v>10</v>
      </c>
      <c r="U4803" t="str">
        <f>IF(Ecommerce_Sales[[#This Row],[Delivery_Time_Days]]&gt;7,"Delay",IF(Ecommerce_Sales[[#This Row],[Delivery_Time_Days]] = 0,"No delivery",IF(Ecommerce_Sales[[#This Row],[Delivery_Time_Days]]&lt;=7,"On-time")))</f>
        <v>Delay</v>
      </c>
      <c r="V4803" s="7">
        <f>Ecommerce_Sales[[#This Row],[Profit]]/Ecommerce_Sales[[#This Row],[Total_Price]]</f>
        <v>0.14992428066633012</v>
      </c>
      <c r="W4803" s="3">
        <v>594</v>
      </c>
      <c r="X4803" s="3"/>
    </row>
    <row r="4804" spans="1:24" x14ac:dyDescent="0.25">
      <c r="A4804" s="1" t="s">
        <v>11494</v>
      </c>
      <c r="B4804" s="1" t="s">
        <v>1663</v>
      </c>
      <c r="C4804" s="1" t="s">
        <v>1664</v>
      </c>
      <c r="D4804" s="1" t="s">
        <v>2622</v>
      </c>
      <c r="E4804" s="1" t="s">
        <v>1981</v>
      </c>
      <c r="F4804" s="2">
        <v>45061</v>
      </c>
      <c r="G4804" s="2">
        <v>45162</v>
      </c>
      <c r="H4804" s="2" t="str">
        <f>TEXT(Ecommerce_Sales[[#This Row],[Order_Date]],"mmmm")</f>
        <v>August</v>
      </c>
      <c r="I4804" s="2" t="str">
        <f>TEXT(Ecommerce_Sales[[#This Row],[Order_Date]],"yyyy")</f>
        <v>2023</v>
      </c>
      <c r="J4804" s="2" t="str">
        <f>TEXT(Ecommerce_Sales[[#This Row],[Order_Date]],"mmmm")</f>
        <v>August</v>
      </c>
      <c r="K4804" s="1" t="s">
        <v>1947</v>
      </c>
      <c r="L4804" s="1" t="s">
        <v>11495</v>
      </c>
      <c r="M4804" s="1" t="s">
        <v>1983</v>
      </c>
      <c r="N4804" s="1" t="s">
        <v>1950</v>
      </c>
      <c r="O4804" s="3">
        <v>485</v>
      </c>
      <c r="P4804">
        <v>2</v>
      </c>
      <c r="Q4804" s="3">
        <v>971</v>
      </c>
      <c r="R4804" s="1" t="s">
        <v>1958</v>
      </c>
      <c r="S4804" s="3">
        <v>95</v>
      </c>
      <c r="T4804">
        <v>7</v>
      </c>
      <c r="U4804" t="str">
        <f>IF(Ecommerce_Sales[[#This Row],[Delivery_Time_Days]]&gt;7,"Delay",IF(Ecommerce_Sales[[#This Row],[Delivery_Time_Days]] = 0,"No delivery",IF(Ecommerce_Sales[[#This Row],[Delivery_Time_Days]]&lt;=7,"On-time")))</f>
        <v>On-time</v>
      </c>
      <c r="V4804" s="7">
        <f>Ecommerce_Sales[[#This Row],[Profit]]/Ecommerce_Sales[[#This Row],[Total_Price]]</f>
        <v>0.39958805355303811</v>
      </c>
      <c r="W4804" s="3">
        <v>388</v>
      </c>
      <c r="X4804" s="3"/>
    </row>
    <row r="4805" spans="1:24" x14ac:dyDescent="0.25">
      <c r="A4805" s="1" t="s">
        <v>11496</v>
      </c>
      <c r="B4805" s="1" t="s">
        <v>158</v>
      </c>
      <c r="C4805" s="1" t="s">
        <v>159</v>
      </c>
      <c r="D4805" s="1" t="s">
        <v>2270</v>
      </c>
      <c r="E4805" s="1" t="s">
        <v>1966</v>
      </c>
      <c r="F4805" s="2">
        <v>45267</v>
      </c>
      <c r="G4805" s="2">
        <v>45485</v>
      </c>
      <c r="H4805" s="2" t="str">
        <f>TEXT(Ecommerce_Sales[[#This Row],[Order_Date]],"mmmm")</f>
        <v>July</v>
      </c>
      <c r="I4805" s="2" t="str">
        <f>TEXT(Ecommerce_Sales[[#This Row],[Order_Date]],"yyyy")</f>
        <v>2024</v>
      </c>
      <c r="J4805" s="2" t="str">
        <f>TEXT(Ecommerce_Sales[[#This Row],[Order_Date]],"mmmm")</f>
        <v>July</v>
      </c>
      <c r="K4805" s="1" t="s">
        <v>1986</v>
      </c>
      <c r="L4805" s="1" t="s">
        <v>10975</v>
      </c>
      <c r="M4805" s="1" t="s">
        <v>2043</v>
      </c>
      <c r="N4805" s="1" t="s">
        <v>1989</v>
      </c>
      <c r="O4805" s="3">
        <v>586</v>
      </c>
      <c r="P4805">
        <v>2</v>
      </c>
      <c r="Q4805" s="3">
        <v>1173</v>
      </c>
      <c r="R4805" s="1" t="s">
        <v>1951</v>
      </c>
      <c r="S4805" s="3">
        <v>149</v>
      </c>
      <c r="U4805" t="str">
        <f>IF(Ecommerce_Sales[[#This Row],[Delivery_Time_Days]]&gt;7,"Delay",IF(Ecommerce_Sales[[#This Row],[Delivery_Time_Days]] = 0,"No delivery",IF(Ecommerce_Sales[[#This Row],[Delivery_Time_Days]]&lt;=7,"On-time")))</f>
        <v>No delivery</v>
      </c>
      <c r="V4805" s="7">
        <f>Ecommerce_Sales[[#This Row],[Profit]]/Ecommerce_Sales[[#This Row],[Total_Price]]</f>
        <v>0.24978687127024723</v>
      </c>
      <c r="W4805" s="3">
        <v>293</v>
      </c>
      <c r="X4805" s="3"/>
    </row>
    <row r="4806" spans="1:24" x14ac:dyDescent="0.25">
      <c r="A4806" s="1" t="s">
        <v>11497</v>
      </c>
      <c r="B4806" s="1" t="s">
        <v>1804</v>
      </c>
      <c r="C4806" s="1" t="s">
        <v>1805</v>
      </c>
      <c r="D4806" s="1" t="s">
        <v>5328</v>
      </c>
      <c r="E4806" s="1" t="s">
        <v>2005</v>
      </c>
      <c r="F4806" s="2">
        <v>45550</v>
      </c>
      <c r="G4806" s="2">
        <v>45437</v>
      </c>
      <c r="H4806" s="2" t="str">
        <f>TEXT(Ecommerce_Sales[[#This Row],[Order_Date]],"mmmm")</f>
        <v>May</v>
      </c>
      <c r="I4806" s="2" t="str">
        <f>TEXT(Ecommerce_Sales[[#This Row],[Order_Date]],"yyyy")</f>
        <v>2024</v>
      </c>
      <c r="J4806" s="2" t="str">
        <f>TEXT(Ecommerce_Sales[[#This Row],[Order_Date]],"mmmm")</f>
        <v>May</v>
      </c>
      <c r="K4806" s="1" t="s">
        <v>1947</v>
      </c>
      <c r="L4806" s="1" t="s">
        <v>11498</v>
      </c>
      <c r="M4806" s="1" t="s">
        <v>2079</v>
      </c>
      <c r="N4806" s="1" t="s">
        <v>1973</v>
      </c>
      <c r="O4806" s="3">
        <v>587</v>
      </c>
      <c r="P4806">
        <v>2</v>
      </c>
      <c r="Q4806" s="3">
        <v>1175</v>
      </c>
      <c r="R4806" s="1" t="s">
        <v>1958</v>
      </c>
      <c r="S4806" s="3">
        <v>138</v>
      </c>
      <c r="T4806">
        <v>9</v>
      </c>
      <c r="U4806" t="str">
        <f>IF(Ecommerce_Sales[[#This Row],[Delivery_Time_Days]]&gt;7,"Delay",IF(Ecommerce_Sales[[#This Row],[Delivery_Time_Days]] = 0,"No delivery",IF(Ecommerce_Sales[[#This Row],[Delivery_Time_Days]]&lt;=7,"On-time")))</f>
        <v>Delay</v>
      </c>
      <c r="V4806" s="7">
        <f>Ecommerce_Sales[[#This Row],[Profit]]/Ecommerce_Sales[[#This Row],[Total_Price]]</f>
        <v>0.2995744680851064</v>
      </c>
      <c r="W4806" s="3">
        <v>352</v>
      </c>
      <c r="X4806" s="3"/>
    </row>
    <row r="4807" spans="1:24" x14ac:dyDescent="0.25">
      <c r="A4807" s="1" t="s">
        <v>11499</v>
      </c>
      <c r="B4807" s="1" t="s">
        <v>645</v>
      </c>
      <c r="C4807" s="1" t="s">
        <v>646</v>
      </c>
      <c r="D4807" s="1" t="s">
        <v>2904</v>
      </c>
      <c r="E4807" s="1" t="s">
        <v>1946</v>
      </c>
      <c r="F4807" s="2">
        <v>45213</v>
      </c>
      <c r="G4807" s="2">
        <v>45627</v>
      </c>
      <c r="H4807" s="2" t="str">
        <f>TEXT(Ecommerce_Sales[[#This Row],[Order_Date]],"mmmm")</f>
        <v>December</v>
      </c>
      <c r="I4807" s="2" t="str">
        <f>TEXT(Ecommerce_Sales[[#This Row],[Order_Date]],"yyyy")</f>
        <v>2024</v>
      </c>
      <c r="J4807" s="2" t="str">
        <f>TEXT(Ecommerce_Sales[[#This Row],[Order_Date]],"mmmm")</f>
        <v>December</v>
      </c>
      <c r="K4807" s="1" t="s">
        <v>1992</v>
      </c>
      <c r="L4807" s="1" t="s">
        <v>11500</v>
      </c>
      <c r="M4807" s="1" t="s">
        <v>1988</v>
      </c>
      <c r="N4807" s="1" t="s">
        <v>1989</v>
      </c>
      <c r="O4807" s="3">
        <v>1549</v>
      </c>
      <c r="P4807">
        <v>10</v>
      </c>
      <c r="Q4807" s="3">
        <v>15494</v>
      </c>
      <c r="R4807" s="1" t="s">
        <v>1958</v>
      </c>
      <c r="S4807" s="3">
        <v>1979</v>
      </c>
      <c r="U4807" t="str">
        <f>IF(Ecommerce_Sales[[#This Row],[Delivery_Time_Days]]&gt;7,"Delay",IF(Ecommerce_Sales[[#This Row],[Delivery_Time_Days]] = 0,"No delivery",IF(Ecommerce_Sales[[#This Row],[Delivery_Time_Days]]&lt;=7,"On-time")))</f>
        <v>No delivery</v>
      </c>
      <c r="V4807" s="7">
        <f>Ecommerce_Sales[[#This Row],[Profit]]/Ecommerce_Sales[[#This Row],[Total_Price]]</f>
        <v>0.24996772944365561</v>
      </c>
      <c r="W4807" s="3">
        <v>3873</v>
      </c>
      <c r="X4807" s="3"/>
    </row>
    <row r="4808" spans="1:24" x14ac:dyDescent="0.25">
      <c r="A4808" s="1" t="s">
        <v>11501</v>
      </c>
      <c r="B4808" s="1" t="s">
        <v>497</v>
      </c>
      <c r="C4808" s="1" t="s">
        <v>498</v>
      </c>
      <c r="D4808" s="1" t="s">
        <v>4429</v>
      </c>
      <c r="E4808" s="1" t="s">
        <v>1996</v>
      </c>
      <c r="F4808" s="2">
        <v>45077</v>
      </c>
      <c r="G4808" s="2">
        <v>45599</v>
      </c>
      <c r="H4808" s="2" t="str">
        <f>TEXT(Ecommerce_Sales[[#This Row],[Order_Date]],"mmmm")</f>
        <v>November</v>
      </c>
      <c r="I4808" s="2" t="str">
        <f>TEXT(Ecommerce_Sales[[#This Row],[Order_Date]],"yyyy")</f>
        <v>2024</v>
      </c>
      <c r="J4808" s="2" t="str">
        <f>TEXT(Ecommerce_Sales[[#This Row],[Order_Date]],"mmmm")</f>
        <v>November</v>
      </c>
      <c r="K4808" s="1" t="s">
        <v>1947</v>
      </c>
      <c r="L4808" s="1" t="s">
        <v>9347</v>
      </c>
      <c r="M4808" s="1" t="s">
        <v>1983</v>
      </c>
      <c r="N4808" s="1" t="s">
        <v>1950</v>
      </c>
      <c r="O4808" s="3">
        <v>165</v>
      </c>
      <c r="P4808">
        <v>4</v>
      </c>
      <c r="Q4808" s="3">
        <v>658</v>
      </c>
      <c r="R4808" s="1" t="s">
        <v>2016</v>
      </c>
      <c r="S4808" s="3">
        <v>92</v>
      </c>
      <c r="T4808">
        <v>7</v>
      </c>
      <c r="U4808" t="str">
        <f>IF(Ecommerce_Sales[[#This Row],[Delivery_Time_Days]]&gt;7,"Delay",IF(Ecommerce_Sales[[#This Row],[Delivery_Time_Days]] = 0,"No delivery",IF(Ecommerce_Sales[[#This Row],[Delivery_Time_Days]]&lt;=7,"On-time")))</f>
        <v>On-time</v>
      </c>
      <c r="V4808" s="7">
        <f>Ecommerce_Sales[[#This Row],[Profit]]/Ecommerce_Sales[[#This Row],[Total_Price]]</f>
        <v>0.39969604863221886</v>
      </c>
      <c r="W4808" s="3">
        <v>263</v>
      </c>
      <c r="X4808" s="3"/>
    </row>
    <row r="4809" spans="1:24" x14ac:dyDescent="0.25">
      <c r="A4809" s="1" t="s">
        <v>11502</v>
      </c>
      <c r="B4809" s="1" t="s">
        <v>46</v>
      </c>
      <c r="C4809" s="1" t="s">
        <v>47</v>
      </c>
      <c r="D4809" s="1" t="s">
        <v>2491</v>
      </c>
      <c r="E4809" s="1" t="s">
        <v>1996</v>
      </c>
      <c r="F4809" s="2">
        <v>45449</v>
      </c>
      <c r="G4809" s="2">
        <v>45575</v>
      </c>
      <c r="H4809" s="2" t="str">
        <f>TEXT(Ecommerce_Sales[[#This Row],[Order_Date]],"mmmm")</f>
        <v>October</v>
      </c>
      <c r="I4809" s="2" t="str">
        <f>TEXT(Ecommerce_Sales[[#This Row],[Order_Date]],"yyyy")</f>
        <v>2024</v>
      </c>
      <c r="J4809" s="2" t="str">
        <f>TEXT(Ecommerce_Sales[[#This Row],[Order_Date]],"mmmm")</f>
        <v>October</v>
      </c>
      <c r="K4809" s="1" t="s">
        <v>1947</v>
      </c>
      <c r="L4809" s="1" t="s">
        <v>11503</v>
      </c>
      <c r="M4809" s="1" t="s">
        <v>2047</v>
      </c>
      <c r="N4809" s="1" t="s">
        <v>1989</v>
      </c>
      <c r="O4809" s="3">
        <v>406</v>
      </c>
      <c r="P4809">
        <v>3</v>
      </c>
      <c r="Q4809" s="3">
        <v>1219</v>
      </c>
      <c r="R4809" s="1" t="s">
        <v>1951</v>
      </c>
      <c r="S4809" s="3">
        <v>175</v>
      </c>
      <c r="T4809">
        <v>6</v>
      </c>
      <c r="U4809" t="str">
        <f>IF(Ecommerce_Sales[[#This Row],[Delivery_Time_Days]]&gt;7,"Delay",IF(Ecommerce_Sales[[#This Row],[Delivery_Time_Days]] = 0,"No delivery",IF(Ecommerce_Sales[[#This Row],[Delivery_Time_Days]]&lt;=7,"On-time")))</f>
        <v>On-time</v>
      </c>
      <c r="V4809" s="7">
        <f>Ecommerce_Sales[[#This Row],[Profit]]/Ecommerce_Sales[[#This Row],[Total_Price]]</f>
        <v>0.2502050861361772</v>
      </c>
      <c r="W4809" s="3">
        <v>305</v>
      </c>
      <c r="X4809" s="3"/>
    </row>
    <row r="4810" spans="1:24" x14ac:dyDescent="0.25">
      <c r="A4810" s="1" t="s">
        <v>11504</v>
      </c>
      <c r="B4810" s="1" t="s">
        <v>539</v>
      </c>
      <c r="C4810" s="1" t="s">
        <v>540</v>
      </c>
      <c r="D4810" s="1" t="s">
        <v>2004</v>
      </c>
      <c r="E4810" s="1" t="s">
        <v>2005</v>
      </c>
      <c r="F4810" s="2">
        <v>45218</v>
      </c>
      <c r="G4810" s="2">
        <v>45368</v>
      </c>
      <c r="H4810" s="2" t="str">
        <f>TEXT(Ecommerce_Sales[[#This Row],[Order_Date]],"mmmm")</f>
        <v>March</v>
      </c>
      <c r="I4810" s="2" t="str">
        <f>TEXT(Ecommerce_Sales[[#This Row],[Order_Date]],"yyyy")</f>
        <v>2024</v>
      </c>
      <c r="J4810" s="2" t="str">
        <f>TEXT(Ecommerce_Sales[[#This Row],[Order_Date]],"mmmm")</f>
        <v>March</v>
      </c>
      <c r="K4810" s="1" t="s">
        <v>1947</v>
      </c>
      <c r="L4810" s="1" t="s">
        <v>3365</v>
      </c>
      <c r="M4810" s="1" t="s">
        <v>2079</v>
      </c>
      <c r="N4810" s="1" t="s">
        <v>1973</v>
      </c>
      <c r="O4810" s="3">
        <v>981</v>
      </c>
      <c r="P4810">
        <v>4</v>
      </c>
      <c r="Q4810" s="3">
        <v>3922</v>
      </c>
      <c r="R4810" s="1" t="s">
        <v>1958</v>
      </c>
      <c r="S4810" s="3">
        <v>490</v>
      </c>
      <c r="T4810">
        <v>9</v>
      </c>
      <c r="U4810" t="str">
        <f>IF(Ecommerce_Sales[[#This Row],[Delivery_Time_Days]]&gt;7,"Delay",IF(Ecommerce_Sales[[#This Row],[Delivery_Time_Days]] = 0,"No delivery",IF(Ecommerce_Sales[[#This Row],[Delivery_Time_Days]]&lt;=7,"On-time")))</f>
        <v>Delay</v>
      </c>
      <c r="V4810" s="7">
        <f>Ecommerce_Sales[[#This Row],[Profit]]/Ecommerce_Sales[[#This Row],[Total_Price]]</f>
        <v>0.30010198878123406</v>
      </c>
      <c r="W4810" s="3">
        <v>1177</v>
      </c>
      <c r="X4810" s="3"/>
    </row>
    <row r="4811" spans="1:24" x14ac:dyDescent="0.25">
      <c r="A4811" s="1" t="s">
        <v>11505</v>
      </c>
      <c r="B4811" s="1" t="s">
        <v>1607</v>
      </c>
      <c r="C4811" s="1" t="s">
        <v>1608</v>
      </c>
      <c r="D4811" s="1" t="s">
        <v>2646</v>
      </c>
      <c r="E4811" s="1" t="s">
        <v>1954</v>
      </c>
      <c r="F4811" s="2">
        <v>45470</v>
      </c>
      <c r="G4811" s="2">
        <v>45239</v>
      </c>
      <c r="H4811" s="2" t="str">
        <f>TEXT(Ecommerce_Sales[[#This Row],[Order_Date]],"mmmm")</f>
        <v>November</v>
      </c>
      <c r="I4811" s="2" t="str">
        <f>TEXT(Ecommerce_Sales[[#This Row],[Order_Date]],"yyyy")</f>
        <v>2023</v>
      </c>
      <c r="J4811" s="2" t="str">
        <f>TEXT(Ecommerce_Sales[[#This Row],[Order_Date]],"mmmm")</f>
        <v>November</v>
      </c>
      <c r="K4811" s="1" t="s">
        <v>1947</v>
      </c>
      <c r="L4811" s="1" t="s">
        <v>6965</v>
      </c>
      <c r="M4811" s="1" t="s">
        <v>2043</v>
      </c>
      <c r="N4811" s="1" t="s">
        <v>1989</v>
      </c>
      <c r="O4811" s="3">
        <v>609</v>
      </c>
      <c r="P4811">
        <v>1</v>
      </c>
      <c r="Q4811" s="3">
        <v>609</v>
      </c>
      <c r="R4811" s="1" t="s">
        <v>1951</v>
      </c>
      <c r="S4811" s="3">
        <v>56</v>
      </c>
      <c r="T4811">
        <v>6</v>
      </c>
      <c r="U4811" t="str">
        <f>IF(Ecommerce_Sales[[#This Row],[Delivery_Time_Days]]&gt;7,"Delay",IF(Ecommerce_Sales[[#This Row],[Delivery_Time_Days]] = 0,"No delivery",IF(Ecommerce_Sales[[#This Row],[Delivery_Time_Days]]&lt;=7,"On-time")))</f>
        <v>On-time</v>
      </c>
      <c r="V4811" s="7">
        <f>Ecommerce_Sales[[#This Row],[Profit]]/Ecommerce_Sales[[#This Row],[Total_Price]]</f>
        <v>0.24958949096880131</v>
      </c>
      <c r="W4811" s="3">
        <v>152</v>
      </c>
      <c r="X4811" s="3"/>
    </row>
    <row r="4812" spans="1:24" x14ac:dyDescent="0.25">
      <c r="A4812" s="1" t="s">
        <v>11506</v>
      </c>
      <c r="B4812" s="1" t="s">
        <v>509</v>
      </c>
      <c r="C4812" s="1" t="s">
        <v>510</v>
      </c>
      <c r="D4812" s="1" t="s">
        <v>5281</v>
      </c>
      <c r="E4812" s="1" t="s">
        <v>2005</v>
      </c>
      <c r="F4812" s="2">
        <v>45375</v>
      </c>
      <c r="G4812" s="2">
        <v>45369</v>
      </c>
      <c r="H4812" s="2" t="str">
        <f>TEXT(Ecommerce_Sales[[#This Row],[Order_Date]],"mmmm")</f>
        <v>March</v>
      </c>
      <c r="I4812" s="2" t="str">
        <f>TEXT(Ecommerce_Sales[[#This Row],[Order_Date]],"yyyy")</f>
        <v>2024</v>
      </c>
      <c r="J4812" s="2" t="str">
        <f>TEXT(Ecommerce_Sales[[#This Row],[Order_Date]],"mmmm")</f>
        <v>March</v>
      </c>
      <c r="K4812" s="1" t="s">
        <v>1947</v>
      </c>
      <c r="L4812" s="1" t="s">
        <v>8740</v>
      </c>
      <c r="M4812" s="1" t="s">
        <v>2104</v>
      </c>
      <c r="N4812" s="1" t="s">
        <v>1978</v>
      </c>
      <c r="O4812" s="3">
        <v>360</v>
      </c>
      <c r="P4812">
        <v>2</v>
      </c>
      <c r="Q4812" s="3">
        <v>719</v>
      </c>
      <c r="R4812" s="1" t="s">
        <v>1958</v>
      </c>
      <c r="S4812" s="3">
        <v>96</v>
      </c>
      <c r="T4812">
        <v>10</v>
      </c>
      <c r="U4812" t="str">
        <f>IF(Ecommerce_Sales[[#This Row],[Delivery_Time_Days]]&gt;7,"Delay",IF(Ecommerce_Sales[[#This Row],[Delivery_Time_Days]] = 0,"No delivery",IF(Ecommerce_Sales[[#This Row],[Delivery_Time_Days]]&lt;=7,"On-time")))</f>
        <v>Delay</v>
      </c>
      <c r="V4812" s="7">
        <f>Ecommerce_Sales[[#This Row],[Profit]]/Ecommerce_Sales[[#This Row],[Total_Price]]</f>
        <v>0.35048678720445064</v>
      </c>
      <c r="W4812" s="3">
        <v>252</v>
      </c>
      <c r="X4812" s="3"/>
    </row>
    <row r="4813" spans="1:24" x14ac:dyDescent="0.25">
      <c r="A4813" s="1" t="s">
        <v>11507</v>
      </c>
      <c r="B4813" s="1" t="s">
        <v>346</v>
      </c>
      <c r="C4813" s="1" t="s">
        <v>415</v>
      </c>
      <c r="D4813" s="1" t="s">
        <v>4648</v>
      </c>
      <c r="E4813" s="1" t="s">
        <v>1981</v>
      </c>
      <c r="F4813" s="2">
        <v>45468</v>
      </c>
      <c r="G4813" s="2">
        <v>45341</v>
      </c>
      <c r="H4813" s="2" t="str">
        <f>TEXT(Ecommerce_Sales[[#This Row],[Order_Date]],"mmmm")</f>
        <v>February</v>
      </c>
      <c r="I4813" s="2" t="str">
        <f>TEXT(Ecommerce_Sales[[#This Row],[Order_Date]],"yyyy")</f>
        <v>2024</v>
      </c>
      <c r="J4813" s="2" t="str">
        <f>TEXT(Ecommerce_Sales[[#This Row],[Order_Date]],"mmmm")</f>
        <v>February</v>
      </c>
      <c r="K4813" s="1" t="s">
        <v>1947</v>
      </c>
      <c r="L4813" s="1" t="s">
        <v>11508</v>
      </c>
      <c r="M4813" s="1" t="s">
        <v>1998</v>
      </c>
      <c r="N4813" s="1" t="s">
        <v>1973</v>
      </c>
      <c r="O4813" s="3">
        <v>458</v>
      </c>
      <c r="P4813">
        <v>4</v>
      </c>
      <c r="Q4813" s="3">
        <v>1831</v>
      </c>
      <c r="R4813" s="1" t="s">
        <v>1958</v>
      </c>
      <c r="S4813" s="3">
        <v>112</v>
      </c>
      <c r="T4813">
        <v>3</v>
      </c>
      <c r="U4813" t="str">
        <f>IF(Ecommerce_Sales[[#This Row],[Delivery_Time_Days]]&gt;7,"Delay",IF(Ecommerce_Sales[[#This Row],[Delivery_Time_Days]] = 0,"No delivery",IF(Ecommerce_Sales[[#This Row],[Delivery_Time_Days]]&lt;=7,"On-time")))</f>
        <v>On-time</v>
      </c>
      <c r="V4813" s="7">
        <f>Ecommerce_Sales[[#This Row],[Profit]]/Ecommerce_Sales[[#This Row],[Total_Price]]</f>
        <v>0.29983615510649919</v>
      </c>
      <c r="W4813" s="3">
        <v>549</v>
      </c>
      <c r="X4813" s="3"/>
    </row>
    <row r="4814" spans="1:24" x14ac:dyDescent="0.25">
      <c r="A4814" s="1" t="s">
        <v>11509</v>
      </c>
      <c r="B4814" s="1" t="s">
        <v>1629</v>
      </c>
      <c r="C4814" s="1" t="s">
        <v>1630</v>
      </c>
      <c r="D4814" s="1" t="s">
        <v>6134</v>
      </c>
      <c r="E4814" s="1" t="s">
        <v>1954</v>
      </c>
      <c r="F4814" s="2">
        <v>45609</v>
      </c>
      <c r="G4814" s="2">
        <v>45119</v>
      </c>
      <c r="H4814" s="2" t="str">
        <f>TEXT(Ecommerce_Sales[[#This Row],[Order_Date]],"mmmm")</f>
        <v>July</v>
      </c>
      <c r="I4814" s="2" t="str">
        <f>TEXT(Ecommerce_Sales[[#This Row],[Order_Date]],"yyyy")</f>
        <v>2023</v>
      </c>
      <c r="J4814" s="2" t="str">
        <f>TEXT(Ecommerce_Sales[[#This Row],[Order_Date]],"mmmm")</f>
        <v>July</v>
      </c>
      <c r="K4814" s="1" t="s">
        <v>1947</v>
      </c>
      <c r="L4814" s="1" t="s">
        <v>7435</v>
      </c>
      <c r="M4814" s="1" t="s">
        <v>2043</v>
      </c>
      <c r="N4814" s="1" t="s">
        <v>1989</v>
      </c>
      <c r="O4814" s="3">
        <v>220</v>
      </c>
      <c r="P4814">
        <v>1</v>
      </c>
      <c r="Q4814" s="3">
        <v>220</v>
      </c>
      <c r="R4814" s="1" t="s">
        <v>1951</v>
      </c>
      <c r="S4814" s="3">
        <v>31</v>
      </c>
      <c r="T4814">
        <v>4</v>
      </c>
      <c r="U4814" t="str">
        <f>IF(Ecommerce_Sales[[#This Row],[Delivery_Time_Days]]&gt;7,"Delay",IF(Ecommerce_Sales[[#This Row],[Delivery_Time_Days]] = 0,"No delivery",IF(Ecommerce_Sales[[#This Row],[Delivery_Time_Days]]&lt;=7,"On-time")))</f>
        <v>On-time</v>
      </c>
      <c r="V4814" s="7">
        <f>Ecommerce_Sales[[#This Row],[Profit]]/Ecommerce_Sales[[#This Row],[Total_Price]]</f>
        <v>0.25</v>
      </c>
      <c r="W4814" s="3">
        <v>55</v>
      </c>
      <c r="X4814" s="3"/>
    </row>
    <row r="4815" spans="1:24" x14ac:dyDescent="0.25">
      <c r="A4815" s="1" t="s">
        <v>11510</v>
      </c>
      <c r="B4815" s="1" t="s">
        <v>422</v>
      </c>
      <c r="C4815" s="1" t="s">
        <v>423</v>
      </c>
      <c r="D4815" s="1" t="s">
        <v>4626</v>
      </c>
      <c r="E4815" s="1" t="s">
        <v>1946</v>
      </c>
      <c r="F4815" s="2">
        <v>45357</v>
      </c>
      <c r="G4815" s="2">
        <v>45138</v>
      </c>
      <c r="H4815" s="2" t="str">
        <f>TEXT(Ecommerce_Sales[[#This Row],[Order_Date]],"mmmm")</f>
        <v>July</v>
      </c>
      <c r="I4815" s="2" t="str">
        <f>TEXT(Ecommerce_Sales[[#This Row],[Order_Date]],"yyyy")</f>
        <v>2023</v>
      </c>
      <c r="J4815" s="2" t="str">
        <f>TEXT(Ecommerce_Sales[[#This Row],[Order_Date]],"mmmm")</f>
        <v>July</v>
      </c>
      <c r="K4815" s="1" t="s">
        <v>1992</v>
      </c>
      <c r="L4815" s="1" t="s">
        <v>11511</v>
      </c>
      <c r="M4815" s="1" t="s">
        <v>2007</v>
      </c>
      <c r="N4815" s="1" t="s">
        <v>1973</v>
      </c>
      <c r="O4815" s="3">
        <v>312</v>
      </c>
      <c r="P4815">
        <v>1</v>
      </c>
      <c r="Q4815" s="3">
        <v>312</v>
      </c>
      <c r="R4815" s="1" t="s">
        <v>1958</v>
      </c>
      <c r="S4815" s="3">
        <v>22</v>
      </c>
      <c r="U4815" t="str">
        <f>IF(Ecommerce_Sales[[#This Row],[Delivery_Time_Days]]&gt;7,"Delay",IF(Ecommerce_Sales[[#This Row],[Delivery_Time_Days]] = 0,"No delivery",IF(Ecommerce_Sales[[#This Row],[Delivery_Time_Days]]&lt;=7,"On-time")))</f>
        <v>No delivery</v>
      </c>
      <c r="V4815" s="7">
        <f>Ecommerce_Sales[[#This Row],[Profit]]/Ecommerce_Sales[[#This Row],[Total_Price]]</f>
        <v>0.30128205128205127</v>
      </c>
      <c r="W4815" s="3">
        <v>94</v>
      </c>
      <c r="X4815" s="3"/>
    </row>
    <row r="4816" spans="1:24" x14ac:dyDescent="0.25">
      <c r="A4816" s="1" t="s">
        <v>11512</v>
      </c>
      <c r="B4816" s="1" t="s">
        <v>1395</v>
      </c>
      <c r="C4816" s="1" t="s">
        <v>1396</v>
      </c>
      <c r="D4816" s="1" t="s">
        <v>2782</v>
      </c>
      <c r="E4816" s="1" t="s">
        <v>1996</v>
      </c>
      <c r="F4816" s="2">
        <v>45491</v>
      </c>
      <c r="G4816" s="2">
        <v>45162</v>
      </c>
      <c r="H4816" s="2" t="str">
        <f>TEXT(Ecommerce_Sales[[#This Row],[Order_Date]],"mmmm")</f>
        <v>August</v>
      </c>
      <c r="I4816" s="2" t="str">
        <f>TEXT(Ecommerce_Sales[[#This Row],[Order_Date]],"yyyy")</f>
        <v>2023</v>
      </c>
      <c r="J4816" s="2" t="str">
        <f>TEXT(Ecommerce_Sales[[#This Row],[Order_Date]],"mmmm")</f>
        <v>August</v>
      </c>
      <c r="K4816" s="1" t="s">
        <v>1947</v>
      </c>
      <c r="L4816" s="1" t="s">
        <v>11513</v>
      </c>
      <c r="M4816" s="1" t="s">
        <v>1968</v>
      </c>
      <c r="N4816" s="1" t="s">
        <v>1957</v>
      </c>
      <c r="O4816" s="3">
        <v>136</v>
      </c>
      <c r="P4816">
        <v>6</v>
      </c>
      <c r="Q4816" s="3">
        <v>814</v>
      </c>
      <c r="R4816" s="1" t="s">
        <v>1951</v>
      </c>
      <c r="S4816" s="3">
        <v>120</v>
      </c>
      <c r="T4816">
        <v>6</v>
      </c>
      <c r="U4816" t="str">
        <f>IF(Ecommerce_Sales[[#This Row],[Delivery_Time_Days]]&gt;7,"Delay",IF(Ecommerce_Sales[[#This Row],[Delivery_Time_Days]] = 0,"No delivery",IF(Ecommerce_Sales[[#This Row],[Delivery_Time_Days]]&lt;=7,"On-time")))</f>
        <v>On-time</v>
      </c>
      <c r="V4816" s="7">
        <f>Ecommerce_Sales[[#This Row],[Profit]]/Ecommerce_Sales[[#This Row],[Total_Price]]</f>
        <v>0.14987714987714987</v>
      </c>
      <c r="W4816" s="3">
        <v>122</v>
      </c>
      <c r="X4816" s="3"/>
    </row>
    <row r="4817" spans="1:24" x14ac:dyDescent="0.25">
      <c r="A4817" s="1" t="s">
        <v>11514</v>
      </c>
      <c r="B4817" s="1" t="s">
        <v>1266</v>
      </c>
      <c r="C4817" s="1" t="s">
        <v>1267</v>
      </c>
      <c r="D4817" s="1" t="s">
        <v>3694</v>
      </c>
      <c r="E4817" s="1" t="s">
        <v>1954</v>
      </c>
      <c r="F4817" s="2">
        <v>45606</v>
      </c>
      <c r="G4817" s="2">
        <v>45462</v>
      </c>
      <c r="H4817" s="2" t="str">
        <f>TEXT(Ecommerce_Sales[[#This Row],[Order_Date]],"mmmm")</f>
        <v>June</v>
      </c>
      <c r="I4817" s="2" t="str">
        <f>TEXT(Ecommerce_Sales[[#This Row],[Order_Date]],"yyyy")</f>
        <v>2024</v>
      </c>
      <c r="J4817" s="2" t="str">
        <f>TEXT(Ecommerce_Sales[[#This Row],[Order_Date]],"mmmm")</f>
        <v>June</v>
      </c>
      <c r="K4817" s="1" t="s">
        <v>1986</v>
      </c>
      <c r="L4817" s="1" t="s">
        <v>11515</v>
      </c>
      <c r="M4817" s="1" t="s">
        <v>2030</v>
      </c>
      <c r="N4817" s="1" t="s">
        <v>1978</v>
      </c>
      <c r="O4817" s="3">
        <v>473</v>
      </c>
      <c r="P4817">
        <v>6</v>
      </c>
      <c r="Q4817" s="3">
        <v>2836</v>
      </c>
      <c r="R4817" s="1" t="s">
        <v>1958</v>
      </c>
      <c r="S4817" s="3">
        <v>382</v>
      </c>
      <c r="U4817" t="str">
        <f>IF(Ecommerce_Sales[[#This Row],[Delivery_Time_Days]]&gt;7,"Delay",IF(Ecommerce_Sales[[#This Row],[Delivery_Time_Days]] = 0,"No delivery",IF(Ecommerce_Sales[[#This Row],[Delivery_Time_Days]]&lt;=7,"On-time")))</f>
        <v>No delivery</v>
      </c>
      <c r="V4817" s="7">
        <f>Ecommerce_Sales[[#This Row],[Profit]]/Ecommerce_Sales[[#This Row],[Total_Price]]</f>
        <v>0.35014104372355431</v>
      </c>
      <c r="W4817" s="3">
        <v>993</v>
      </c>
      <c r="X4817" s="3"/>
    </row>
    <row r="4818" spans="1:24" x14ac:dyDescent="0.25">
      <c r="A4818" s="1" t="s">
        <v>11516</v>
      </c>
      <c r="B4818" s="1" t="s">
        <v>78</v>
      </c>
      <c r="C4818" s="1" t="s">
        <v>79</v>
      </c>
      <c r="D4818" s="1" t="s">
        <v>3079</v>
      </c>
      <c r="E4818" s="1" t="s">
        <v>1946</v>
      </c>
      <c r="F4818" s="2">
        <v>44984</v>
      </c>
      <c r="G4818" s="2">
        <v>45044</v>
      </c>
      <c r="H4818" s="2" t="str">
        <f>TEXT(Ecommerce_Sales[[#This Row],[Order_Date]],"mmmm")</f>
        <v>April</v>
      </c>
      <c r="I4818" s="2" t="str">
        <f>TEXT(Ecommerce_Sales[[#This Row],[Order_Date]],"yyyy")</f>
        <v>2023</v>
      </c>
      <c r="J4818" s="2" t="str">
        <f>TEXT(Ecommerce_Sales[[#This Row],[Order_Date]],"mmmm")</f>
        <v>April</v>
      </c>
      <c r="K4818" s="1" t="s">
        <v>1947</v>
      </c>
      <c r="L4818" s="1" t="s">
        <v>11517</v>
      </c>
      <c r="M4818" s="1" t="s">
        <v>1949</v>
      </c>
      <c r="N4818" s="1" t="s">
        <v>1950</v>
      </c>
      <c r="O4818" s="3">
        <v>906</v>
      </c>
      <c r="P4818">
        <v>2</v>
      </c>
      <c r="Q4818" s="3">
        <v>1812</v>
      </c>
      <c r="R4818" s="1" t="s">
        <v>2008</v>
      </c>
      <c r="S4818" s="3">
        <v>233</v>
      </c>
      <c r="T4818">
        <v>7</v>
      </c>
      <c r="U4818" t="str">
        <f>IF(Ecommerce_Sales[[#This Row],[Delivery_Time_Days]]&gt;7,"Delay",IF(Ecommerce_Sales[[#This Row],[Delivery_Time_Days]] = 0,"No delivery",IF(Ecommerce_Sales[[#This Row],[Delivery_Time_Days]]&lt;=7,"On-time")))</f>
        <v>On-time</v>
      </c>
      <c r="V4818" s="7">
        <f>Ecommerce_Sales[[#This Row],[Profit]]/Ecommerce_Sales[[#This Row],[Total_Price]]</f>
        <v>0.40011037527593818</v>
      </c>
      <c r="W4818" s="3">
        <v>725</v>
      </c>
      <c r="X4818" s="3"/>
    </row>
    <row r="4819" spans="1:24" x14ac:dyDescent="0.25">
      <c r="A4819" s="1" t="s">
        <v>11518</v>
      </c>
      <c r="B4819" s="1" t="s">
        <v>398</v>
      </c>
      <c r="C4819" s="1" t="s">
        <v>399</v>
      </c>
      <c r="D4819" s="1" t="s">
        <v>2152</v>
      </c>
      <c r="E4819" s="1" t="s">
        <v>1961</v>
      </c>
      <c r="F4819" s="2">
        <v>44980</v>
      </c>
      <c r="G4819" s="2">
        <v>45528</v>
      </c>
      <c r="H4819" s="2" t="str">
        <f>TEXT(Ecommerce_Sales[[#This Row],[Order_Date]],"mmmm")</f>
        <v>August</v>
      </c>
      <c r="I4819" s="2" t="str">
        <f>TEXT(Ecommerce_Sales[[#This Row],[Order_Date]],"yyyy")</f>
        <v>2024</v>
      </c>
      <c r="J4819" s="2" t="str">
        <f>TEXT(Ecommerce_Sales[[#This Row],[Order_Date]],"mmmm")</f>
        <v>August</v>
      </c>
      <c r="K4819" s="1" t="s">
        <v>1947</v>
      </c>
      <c r="L4819" s="1" t="s">
        <v>11519</v>
      </c>
      <c r="M4819" s="1" t="s">
        <v>2043</v>
      </c>
      <c r="N4819" s="1" t="s">
        <v>1989</v>
      </c>
      <c r="O4819" s="3">
        <v>977</v>
      </c>
      <c r="P4819">
        <v>3</v>
      </c>
      <c r="Q4819" s="3">
        <v>2932</v>
      </c>
      <c r="R4819" s="1" t="s">
        <v>2016</v>
      </c>
      <c r="S4819" s="3">
        <v>394</v>
      </c>
      <c r="T4819">
        <v>10</v>
      </c>
      <c r="U4819" t="str">
        <f>IF(Ecommerce_Sales[[#This Row],[Delivery_Time_Days]]&gt;7,"Delay",IF(Ecommerce_Sales[[#This Row],[Delivery_Time_Days]] = 0,"No delivery",IF(Ecommerce_Sales[[#This Row],[Delivery_Time_Days]]&lt;=7,"On-time")))</f>
        <v>Delay</v>
      </c>
      <c r="V4819" s="7">
        <f>Ecommerce_Sales[[#This Row],[Profit]]/Ecommerce_Sales[[#This Row],[Total_Price]]</f>
        <v>0.25</v>
      </c>
      <c r="W4819" s="3">
        <v>733</v>
      </c>
      <c r="X4819" s="3"/>
    </row>
    <row r="4820" spans="1:24" x14ac:dyDescent="0.25">
      <c r="A4820" s="1" t="s">
        <v>11520</v>
      </c>
      <c r="B4820" s="1" t="s">
        <v>1331</v>
      </c>
      <c r="C4820" s="1" t="s">
        <v>1332</v>
      </c>
      <c r="D4820" s="1" t="s">
        <v>2532</v>
      </c>
      <c r="E4820" s="1" t="s">
        <v>2005</v>
      </c>
      <c r="F4820" s="2">
        <v>44953</v>
      </c>
      <c r="G4820" s="2">
        <v>45489</v>
      </c>
      <c r="H4820" s="2" t="str">
        <f>TEXT(Ecommerce_Sales[[#This Row],[Order_Date]],"mmmm")</f>
        <v>July</v>
      </c>
      <c r="I4820" s="2" t="str">
        <f>TEXT(Ecommerce_Sales[[#This Row],[Order_Date]],"yyyy")</f>
        <v>2024</v>
      </c>
      <c r="J4820" s="2" t="str">
        <f>TEXT(Ecommerce_Sales[[#This Row],[Order_Date]],"mmmm")</f>
        <v>July</v>
      </c>
      <c r="K4820" s="1" t="s">
        <v>1947</v>
      </c>
      <c r="L4820" s="1" t="s">
        <v>5270</v>
      </c>
      <c r="M4820" s="1" t="s">
        <v>2079</v>
      </c>
      <c r="N4820" s="1" t="s">
        <v>1973</v>
      </c>
      <c r="O4820" s="3">
        <v>1056</v>
      </c>
      <c r="P4820">
        <v>2</v>
      </c>
      <c r="Q4820" s="3">
        <v>2113</v>
      </c>
      <c r="R4820" s="1" t="s">
        <v>1958</v>
      </c>
      <c r="S4820" s="3">
        <v>180</v>
      </c>
      <c r="T4820">
        <v>10</v>
      </c>
      <c r="U4820" t="str">
        <f>IF(Ecommerce_Sales[[#This Row],[Delivery_Time_Days]]&gt;7,"Delay",IF(Ecommerce_Sales[[#This Row],[Delivery_Time_Days]] = 0,"No delivery",IF(Ecommerce_Sales[[#This Row],[Delivery_Time_Days]]&lt;=7,"On-time")))</f>
        <v>Delay</v>
      </c>
      <c r="V4820" s="7">
        <f>Ecommerce_Sales[[#This Row],[Profit]]/Ecommerce_Sales[[#This Row],[Total_Price]]</f>
        <v>0.30004732607666823</v>
      </c>
      <c r="W4820" s="3">
        <v>634</v>
      </c>
      <c r="X4820" s="3"/>
    </row>
    <row r="4821" spans="1:24" x14ac:dyDescent="0.25">
      <c r="A4821" s="1" t="s">
        <v>11521</v>
      </c>
      <c r="B4821" s="1" t="s">
        <v>1675</v>
      </c>
      <c r="C4821" s="1" t="s">
        <v>1676</v>
      </c>
      <c r="D4821" s="1" t="s">
        <v>5143</v>
      </c>
      <c r="E4821" s="1" t="s">
        <v>1946</v>
      </c>
      <c r="F4821" s="2">
        <v>45497</v>
      </c>
      <c r="G4821" s="2">
        <v>45221</v>
      </c>
      <c r="H4821" s="2" t="str">
        <f>TEXT(Ecommerce_Sales[[#This Row],[Order_Date]],"mmmm")</f>
        <v>October</v>
      </c>
      <c r="I4821" s="2" t="str">
        <f>TEXT(Ecommerce_Sales[[#This Row],[Order_Date]],"yyyy")</f>
        <v>2023</v>
      </c>
      <c r="J4821" s="2" t="str">
        <f>TEXT(Ecommerce_Sales[[#This Row],[Order_Date]],"mmmm")</f>
        <v>October</v>
      </c>
      <c r="K4821" s="1" t="s">
        <v>1992</v>
      </c>
      <c r="L4821" s="1" t="s">
        <v>11522</v>
      </c>
      <c r="M4821" s="1" t="s">
        <v>2079</v>
      </c>
      <c r="N4821" s="1" t="s">
        <v>1973</v>
      </c>
      <c r="O4821" s="3">
        <v>12</v>
      </c>
      <c r="P4821">
        <v>3</v>
      </c>
      <c r="Q4821" s="3">
        <v>36</v>
      </c>
      <c r="R4821" s="1" t="s">
        <v>1958</v>
      </c>
      <c r="S4821" s="3">
        <v>3</v>
      </c>
      <c r="U4821" t="str">
        <f>IF(Ecommerce_Sales[[#This Row],[Delivery_Time_Days]]&gt;7,"Delay",IF(Ecommerce_Sales[[#This Row],[Delivery_Time_Days]] = 0,"No delivery",IF(Ecommerce_Sales[[#This Row],[Delivery_Time_Days]]&lt;=7,"On-time")))</f>
        <v>No delivery</v>
      </c>
      <c r="V4821" s="7">
        <f>Ecommerce_Sales[[#This Row],[Profit]]/Ecommerce_Sales[[#This Row],[Total_Price]]</f>
        <v>0.30555555555555558</v>
      </c>
      <c r="W4821" s="3">
        <v>11</v>
      </c>
      <c r="X4821" s="3"/>
    </row>
    <row r="4822" spans="1:24" x14ac:dyDescent="0.25">
      <c r="A4822" s="1" t="s">
        <v>11523</v>
      </c>
      <c r="B4822" s="1" t="s">
        <v>1703</v>
      </c>
      <c r="C4822" s="1" t="s">
        <v>1704</v>
      </c>
      <c r="D4822" s="1" t="s">
        <v>2661</v>
      </c>
      <c r="E4822" s="1" t="s">
        <v>1996</v>
      </c>
      <c r="F4822" s="2">
        <v>45110</v>
      </c>
      <c r="G4822" s="2">
        <v>45344</v>
      </c>
      <c r="H4822" s="2" t="str">
        <f>TEXT(Ecommerce_Sales[[#This Row],[Order_Date]],"mmmm")</f>
        <v>February</v>
      </c>
      <c r="I4822" s="2" t="str">
        <f>TEXT(Ecommerce_Sales[[#This Row],[Order_Date]],"yyyy")</f>
        <v>2024</v>
      </c>
      <c r="J4822" s="2" t="str">
        <f>TEXT(Ecommerce_Sales[[#This Row],[Order_Date]],"mmmm")</f>
        <v>February</v>
      </c>
      <c r="K4822" s="1" t="s">
        <v>1947</v>
      </c>
      <c r="L4822" s="1" t="s">
        <v>6482</v>
      </c>
      <c r="M4822" s="1" t="s">
        <v>2047</v>
      </c>
      <c r="N4822" s="1" t="s">
        <v>1989</v>
      </c>
      <c r="O4822" s="3">
        <v>777</v>
      </c>
      <c r="P4822">
        <v>1</v>
      </c>
      <c r="Q4822" s="3">
        <v>777</v>
      </c>
      <c r="R4822" s="1" t="s">
        <v>2008</v>
      </c>
      <c r="S4822" s="3">
        <v>53</v>
      </c>
      <c r="T4822">
        <v>6</v>
      </c>
      <c r="U4822" t="str">
        <f>IF(Ecommerce_Sales[[#This Row],[Delivery_Time_Days]]&gt;7,"Delay",IF(Ecommerce_Sales[[#This Row],[Delivery_Time_Days]] = 0,"No delivery",IF(Ecommerce_Sales[[#This Row],[Delivery_Time_Days]]&lt;=7,"On-time")))</f>
        <v>On-time</v>
      </c>
      <c r="V4822" s="7">
        <f>Ecommerce_Sales[[#This Row],[Profit]]/Ecommerce_Sales[[#This Row],[Total_Price]]</f>
        <v>0.24967824967824967</v>
      </c>
      <c r="W4822" s="3">
        <v>194</v>
      </c>
      <c r="X4822" s="3"/>
    </row>
    <row r="4823" spans="1:24" x14ac:dyDescent="0.25">
      <c r="A4823" s="1" t="s">
        <v>11524</v>
      </c>
      <c r="B4823" s="1" t="s">
        <v>136</v>
      </c>
      <c r="C4823" s="1" t="s">
        <v>137</v>
      </c>
      <c r="D4823" s="1" t="s">
        <v>6098</v>
      </c>
      <c r="E4823" s="1" t="s">
        <v>1966</v>
      </c>
      <c r="F4823" s="2">
        <v>45433</v>
      </c>
      <c r="G4823" s="2">
        <v>45219</v>
      </c>
      <c r="H4823" s="2" t="str">
        <f>TEXT(Ecommerce_Sales[[#This Row],[Order_Date]],"mmmm")</f>
        <v>October</v>
      </c>
      <c r="I4823" s="2" t="str">
        <f>TEXT(Ecommerce_Sales[[#This Row],[Order_Date]],"yyyy")</f>
        <v>2023</v>
      </c>
      <c r="J4823" s="2" t="str">
        <f>TEXT(Ecommerce_Sales[[#This Row],[Order_Date]],"mmmm")</f>
        <v>October</v>
      </c>
      <c r="K4823" s="1" t="s">
        <v>1947</v>
      </c>
      <c r="L4823" s="1" t="s">
        <v>11525</v>
      </c>
      <c r="M4823" s="1" t="s">
        <v>1972</v>
      </c>
      <c r="N4823" s="1" t="s">
        <v>1973</v>
      </c>
      <c r="O4823" s="3">
        <v>46</v>
      </c>
      <c r="P4823">
        <v>6</v>
      </c>
      <c r="Q4823" s="3">
        <v>276</v>
      </c>
      <c r="R4823" s="1" t="s">
        <v>1958</v>
      </c>
      <c r="S4823" s="3">
        <v>27</v>
      </c>
      <c r="T4823">
        <v>7</v>
      </c>
      <c r="U4823" t="str">
        <f>IF(Ecommerce_Sales[[#This Row],[Delivery_Time_Days]]&gt;7,"Delay",IF(Ecommerce_Sales[[#This Row],[Delivery_Time_Days]] = 0,"No delivery",IF(Ecommerce_Sales[[#This Row],[Delivery_Time_Days]]&lt;=7,"On-time")))</f>
        <v>On-time</v>
      </c>
      <c r="V4823" s="7">
        <f>Ecommerce_Sales[[#This Row],[Profit]]/Ecommerce_Sales[[#This Row],[Total_Price]]</f>
        <v>0.30072463768115942</v>
      </c>
      <c r="W4823" s="3">
        <v>83</v>
      </c>
      <c r="X4823" s="3"/>
    </row>
    <row r="4824" spans="1:24" x14ac:dyDescent="0.25">
      <c r="A4824" s="1" t="s">
        <v>11526</v>
      </c>
      <c r="B4824" s="1" t="s">
        <v>192</v>
      </c>
      <c r="C4824" s="1" t="s">
        <v>193</v>
      </c>
      <c r="D4824" s="1" t="s">
        <v>3557</v>
      </c>
      <c r="E4824" s="1" t="s">
        <v>1954</v>
      </c>
      <c r="F4824" s="2">
        <v>45616</v>
      </c>
      <c r="G4824" s="2">
        <v>45648</v>
      </c>
      <c r="H4824" s="2" t="str">
        <f>TEXT(Ecommerce_Sales[[#This Row],[Order_Date]],"mmmm")</f>
        <v>December</v>
      </c>
      <c r="I4824" s="2" t="str">
        <f>TEXT(Ecommerce_Sales[[#This Row],[Order_Date]],"yyyy")</f>
        <v>2024</v>
      </c>
      <c r="J4824" s="2" t="str">
        <f>TEXT(Ecommerce_Sales[[#This Row],[Order_Date]],"mmmm")</f>
        <v>December</v>
      </c>
      <c r="K4824" s="1" t="s">
        <v>1947</v>
      </c>
      <c r="L4824" s="1" t="s">
        <v>3550</v>
      </c>
      <c r="M4824" s="1" t="s">
        <v>2072</v>
      </c>
      <c r="N4824" s="1" t="s">
        <v>1950</v>
      </c>
      <c r="O4824" s="3">
        <v>1941</v>
      </c>
      <c r="P4824">
        <v>2</v>
      </c>
      <c r="Q4824" s="3">
        <v>3882</v>
      </c>
      <c r="R4824" s="1" t="s">
        <v>1958</v>
      </c>
      <c r="S4824" s="3">
        <v>328</v>
      </c>
      <c r="T4824">
        <v>7</v>
      </c>
      <c r="U4824" t="str">
        <f>IF(Ecommerce_Sales[[#This Row],[Delivery_Time_Days]]&gt;7,"Delay",IF(Ecommerce_Sales[[#This Row],[Delivery_Time_Days]] = 0,"No delivery",IF(Ecommerce_Sales[[#This Row],[Delivery_Time_Days]]&lt;=7,"On-time")))</f>
        <v>On-time</v>
      </c>
      <c r="V4824" s="7">
        <f>Ecommerce_Sales[[#This Row],[Profit]]/Ecommerce_Sales[[#This Row],[Total_Price]]</f>
        <v>0.40005151983513654</v>
      </c>
      <c r="W4824" s="3">
        <v>1553</v>
      </c>
      <c r="X4824" s="3"/>
    </row>
    <row r="4825" spans="1:24" x14ac:dyDescent="0.25">
      <c r="A4825" s="1" t="s">
        <v>11527</v>
      </c>
      <c r="B4825" s="1" t="s">
        <v>1073</v>
      </c>
      <c r="C4825" s="1" t="s">
        <v>1074</v>
      </c>
      <c r="D4825" s="1" t="s">
        <v>5374</v>
      </c>
      <c r="E4825" s="1" t="s">
        <v>1981</v>
      </c>
      <c r="F4825" s="2">
        <v>45230</v>
      </c>
      <c r="G4825" s="2">
        <v>45095</v>
      </c>
      <c r="H4825" s="2" t="str">
        <f>TEXT(Ecommerce_Sales[[#This Row],[Order_Date]],"mmmm")</f>
        <v>June</v>
      </c>
      <c r="I4825" s="2" t="str">
        <f>TEXT(Ecommerce_Sales[[#This Row],[Order_Date]],"yyyy")</f>
        <v>2023</v>
      </c>
      <c r="J4825" s="2" t="str">
        <f>TEXT(Ecommerce_Sales[[#This Row],[Order_Date]],"mmmm")</f>
        <v>June</v>
      </c>
      <c r="K4825" s="1" t="s">
        <v>1986</v>
      </c>
      <c r="L4825" s="1" t="s">
        <v>11528</v>
      </c>
      <c r="M4825" s="1" t="s">
        <v>2065</v>
      </c>
      <c r="N4825" s="1" t="s">
        <v>1978</v>
      </c>
      <c r="O4825" s="3">
        <v>77</v>
      </c>
      <c r="P4825">
        <v>6</v>
      </c>
      <c r="Q4825" s="3">
        <v>460</v>
      </c>
      <c r="R4825" s="1" t="s">
        <v>1958</v>
      </c>
      <c r="S4825" s="3">
        <v>56</v>
      </c>
      <c r="U4825" t="str">
        <f>IF(Ecommerce_Sales[[#This Row],[Delivery_Time_Days]]&gt;7,"Delay",IF(Ecommerce_Sales[[#This Row],[Delivery_Time_Days]] = 0,"No delivery",IF(Ecommerce_Sales[[#This Row],[Delivery_Time_Days]]&lt;=7,"On-time")))</f>
        <v>No delivery</v>
      </c>
      <c r="V4825" s="7">
        <f>Ecommerce_Sales[[#This Row],[Profit]]/Ecommerce_Sales[[#This Row],[Total_Price]]</f>
        <v>0.35</v>
      </c>
      <c r="W4825" s="3">
        <v>161</v>
      </c>
      <c r="X4825" s="3"/>
    </row>
    <row r="4826" spans="1:24" x14ac:dyDescent="0.25">
      <c r="A4826" s="1" t="s">
        <v>11529</v>
      </c>
      <c r="B4826" s="1" t="s">
        <v>1051</v>
      </c>
      <c r="C4826" s="1" t="s">
        <v>1052</v>
      </c>
      <c r="D4826" s="1" t="s">
        <v>2436</v>
      </c>
      <c r="E4826" s="1" t="s">
        <v>1996</v>
      </c>
      <c r="F4826" s="2">
        <v>45438</v>
      </c>
      <c r="G4826" s="2">
        <v>45355</v>
      </c>
      <c r="H4826" s="2" t="str">
        <f>TEXT(Ecommerce_Sales[[#This Row],[Order_Date]],"mmmm")</f>
        <v>March</v>
      </c>
      <c r="I4826" s="2" t="str">
        <f>TEXT(Ecommerce_Sales[[#This Row],[Order_Date]],"yyyy")</f>
        <v>2024</v>
      </c>
      <c r="J4826" s="2" t="str">
        <f>TEXT(Ecommerce_Sales[[#This Row],[Order_Date]],"mmmm")</f>
        <v>March</v>
      </c>
      <c r="K4826" s="1" t="s">
        <v>1986</v>
      </c>
      <c r="L4826" s="1" t="s">
        <v>11530</v>
      </c>
      <c r="M4826" s="1" t="s">
        <v>1977</v>
      </c>
      <c r="N4826" s="1" t="s">
        <v>1978</v>
      </c>
      <c r="O4826" s="3">
        <v>847</v>
      </c>
      <c r="P4826">
        <v>4</v>
      </c>
      <c r="Q4826" s="3">
        <v>3388</v>
      </c>
      <c r="R4826" s="1" t="s">
        <v>2008</v>
      </c>
      <c r="S4826" s="3">
        <v>291</v>
      </c>
      <c r="U4826" t="str">
        <f>IF(Ecommerce_Sales[[#This Row],[Delivery_Time_Days]]&gt;7,"Delay",IF(Ecommerce_Sales[[#This Row],[Delivery_Time_Days]] = 0,"No delivery",IF(Ecommerce_Sales[[#This Row],[Delivery_Time_Days]]&lt;=7,"On-time")))</f>
        <v>No delivery</v>
      </c>
      <c r="V4826" s="7">
        <f>Ecommerce_Sales[[#This Row],[Profit]]/Ecommerce_Sales[[#This Row],[Total_Price]]</f>
        <v>0.35005903187721371</v>
      </c>
      <c r="W4826" s="3">
        <v>1186</v>
      </c>
      <c r="X4826" s="3"/>
    </row>
    <row r="4827" spans="1:24" x14ac:dyDescent="0.25">
      <c r="A4827" s="1" t="s">
        <v>11531</v>
      </c>
      <c r="B4827" s="1" t="s">
        <v>122</v>
      </c>
      <c r="C4827" s="1" t="s">
        <v>123</v>
      </c>
      <c r="D4827" s="1" t="s">
        <v>5676</v>
      </c>
      <c r="E4827" s="1" t="s">
        <v>2005</v>
      </c>
      <c r="F4827" s="2">
        <v>45490</v>
      </c>
      <c r="G4827" s="2">
        <v>45202</v>
      </c>
      <c r="H4827" s="2" t="str">
        <f>TEXT(Ecommerce_Sales[[#This Row],[Order_Date]],"mmmm")</f>
        <v>October</v>
      </c>
      <c r="I4827" s="2" t="str">
        <f>TEXT(Ecommerce_Sales[[#This Row],[Order_Date]],"yyyy")</f>
        <v>2023</v>
      </c>
      <c r="J4827" s="2" t="str">
        <f>TEXT(Ecommerce_Sales[[#This Row],[Order_Date]],"mmmm")</f>
        <v>October</v>
      </c>
      <c r="K4827" s="1" t="s">
        <v>1947</v>
      </c>
      <c r="L4827" s="1" t="s">
        <v>5421</v>
      </c>
      <c r="M4827" s="1" t="s">
        <v>1998</v>
      </c>
      <c r="N4827" s="1" t="s">
        <v>1973</v>
      </c>
      <c r="O4827" s="3">
        <v>359</v>
      </c>
      <c r="P4827">
        <v>1</v>
      </c>
      <c r="Q4827" s="3">
        <v>359</v>
      </c>
      <c r="R4827" s="1" t="s">
        <v>1958</v>
      </c>
      <c r="S4827" s="3">
        <v>29</v>
      </c>
      <c r="T4827">
        <v>9</v>
      </c>
      <c r="U4827" t="str">
        <f>IF(Ecommerce_Sales[[#This Row],[Delivery_Time_Days]]&gt;7,"Delay",IF(Ecommerce_Sales[[#This Row],[Delivery_Time_Days]] = 0,"No delivery",IF(Ecommerce_Sales[[#This Row],[Delivery_Time_Days]]&lt;=7,"On-time")))</f>
        <v>Delay</v>
      </c>
      <c r="V4827" s="7">
        <f>Ecommerce_Sales[[#This Row],[Profit]]/Ecommerce_Sales[[#This Row],[Total_Price]]</f>
        <v>0.30083565459610029</v>
      </c>
      <c r="W4827" s="3">
        <v>108</v>
      </c>
      <c r="X4827" s="3"/>
    </row>
    <row r="4828" spans="1:24" x14ac:dyDescent="0.25">
      <c r="A4828" s="1" t="s">
        <v>11532</v>
      </c>
      <c r="B4828" s="1" t="s">
        <v>250</v>
      </c>
      <c r="C4828" s="1" t="s">
        <v>251</v>
      </c>
      <c r="D4828" s="1" t="s">
        <v>3559</v>
      </c>
      <c r="E4828" s="1" t="s">
        <v>1981</v>
      </c>
      <c r="F4828" s="2">
        <v>45050</v>
      </c>
      <c r="G4828" s="2">
        <v>45232</v>
      </c>
      <c r="H4828" s="2" t="str">
        <f>TEXT(Ecommerce_Sales[[#This Row],[Order_Date]],"mmmm")</f>
        <v>November</v>
      </c>
      <c r="I4828" s="2" t="str">
        <f>TEXT(Ecommerce_Sales[[#This Row],[Order_Date]],"yyyy")</f>
        <v>2023</v>
      </c>
      <c r="J4828" s="2" t="str">
        <f>TEXT(Ecommerce_Sales[[#This Row],[Order_Date]],"mmmm")</f>
        <v>November</v>
      </c>
      <c r="K4828" s="1" t="s">
        <v>1947</v>
      </c>
      <c r="L4828" s="1" t="s">
        <v>10097</v>
      </c>
      <c r="M4828" s="1" t="s">
        <v>2047</v>
      </c>
      <c r="N4828" s="1" t="s">
        <v>1989</v>
      </c>
      <c r="O4828" s="3">
        <v>995</v>
      </c>
      <c r="P4828">
        <v>6</v>
      </c>
      <c r="Q4828" s="3">
        <v>5968</v>
      </c>
      <c r="R4828" s="1" t="s">
        <v>1951</v>
      </c>
      <c r="S4828" s="3">
        <v>779</v>
      </c>
      <c r="T4828">
        <v>3</v>
      </c>
      <c r="U4828" t="str">
        <f>IF(Ecommerce_Sales[[#This Row],[Delivery_Time_Days]]&gt;7,"Delay",IF(Ecommerce_Sales[[#This Row],[Delivery_Time_Days]] = 0,"No delivery",IF(Ecommerce_Sales[[#This Row],[Delivery_Time_Days]]&lt;=7,"On-time")))</f>
        <v>On-time</v>
      </c>
      <c r="V4828" s="7">
        <f>Ecommerce_Sales[[#This Row],[Profit]]/Ecommerce_Sales[[#This Row],[Total_Price]]</f>
        <v>0.25</v>
      </c>
      <c r="W4828" s="3">
        <v>1492</v>
      </c>
      <c r="X4828" s="3"/>
    </row>
    <row r="4829" spans="1:24" x14ac:dyDescent="0.25">
      <c r="A4829" s="1" t="s">
        <v>11533</v>
      </c>
      <c r="B4829" s="1" t="s">
        <v>785</v>
      </c>
      <c r="C4829" s="1" t="s">
        <v>786</v>
      </c>
      <c r="D4829" s="1" t="s">
        <v>5761</v>
      </c>
      <c r="E4829" s="1" t="s">
        <v>1946</v>
      </c>
      <c r="F4829" s="2">
        <v>45073</v>
      </c>
      <c r="G4829" s="2">
        <v>45275</v>
      </c>
      <c r="H4829" s="2" t="str">
        <f>TEXT(Ecommerce_Sales[[#This Row],[Order_Date]],"mmmm")</f>
        <v>December</v>
      </c>
      <c r="I4829" s="2" t="str">
        <f>TEXT(Ecommerce_Sales[[#This Row],[Order_Date]],"yyyy")</f>
        <v>2023</v>
      </c>
      <c r="J4829" s="2" t="str">
        <f>TEXT(Ecommerce_Sales[[#This Row],[Order_Date]],"mmmm")</f>
        <v>December</v>
      </c>
      <c r="K4829" s="1" t="s">
        <v>1947</v>
      </c>
      <c r="L4829" s="1" t="s">
        <v>10080</v>
      </c>
      <c r="M4829" s="1" t="s">
        <v>2047</v>
      </c>
      <c r="N4829" s="1" t="s">
        <v>1989</v>
      </c>
      <c r="O4829" s="3">
        <v>1206</v>
      </c>
      <c r="P4829">
        <v>4</v>
      </c>
      <c r="Q4829" s="3">
        <v>4825</v>
      </c>
      <c r="R4829" s="1" t="s">
        <v>2012</v>
      </c>
      <c r="S4829" s="3">
        <v>694</v>
      </c>
      <c r="T4829">
        <v>9</v>
      </c>
      <c r="U4829" t="str">
        <f>IF(Ecommerce_Sales[[#This Row],[Delivery_Time_Days]]&gt;7,"Delay",IF(Ecommerce_Sales[[#This Row],[Delivery_Time_Days]] = 0,"No delivery",IF(Ecommerce_Sales[[#This Row],[Delivery_Time_Days]]&lt;=7,"On-time")))</f>
        <v>Delay</v>
      </c>
      <c r="V4829" s="7">
        <f>Ecommerce_Sales[[#This Row],[Profit]]/Ecommerce_Sales[[#This Row],[Total_Price]]</f>
        <v>0.2499481865284974</v>
      </c>
      <c r="W4829" s="3">
        <v>1206</v>
      </c>
      <c r="X4829" s="3"/>
    </row>
    <row r="4830" spans="1:24" x14ac:dyDescent="0.25">
      <c r="A4830" s="1" t="s">
        <v>11534</v>
      </c>
      <c r="B4830" s="1" t="s">
        <v>689</v>
      </c>
      <c r="C4830" s="1" t="s">
        <v>690</v>
      </c>
      <c r="D4830" s="1" t="s">
        <v>3782</v>
      </c>
      <c r="E4830" s="1" t="s">
        <v>1966</v>
      </c>
      <c r="F4830" s="2">
        <v>45232</v>
      </c>
      <c r="G4830" s="2">
        <v>45323</v>
      </c>
      <c r="H4830" s="2" t="str">
        <f>TEXT(Ecommerce_Sales[[#This Row],[Order_Date]],"mmmm")</f>
        <v>February</v>
      </c>
      <c r="I4830" s="2" t="str">
        <f>TEXT(Ecommerce_Sales[[#This Row],[Order_Date]],"yyyy")</f>
        <v>2024</v>
      </c>
      <c r="J4830" s="2" t="str">
        <f>TEXT(Ecommerce_Sales[[#This Row],[Order_Date]],"mmmm")</f>
        <v>February</v>
      </c>
      <c r="K4830" s="1" t="s">
        <v>1947</v>
      </c>
      <c r="L4830" s="1" t="s">
        <v>11535</v>
      </c>
      <c r="M4830" s="1" t="s">
        <v>2002</v>
      </c>
      <c r="N4830" s="1" t="s">
        <v>1989</v>
      </c>
      <c r="O4830" s="3">
        <v>914</v>
      </c>
      <c r="P4830">
        <v>3</v>
      </c>
      <c r="Q4830" s="3">
        <v>2741</v>
      </c>
      <c r="R4830" s="1" t="s">
        <v>1951</v>
      </c>
      <c r="S4830" s="3">
        <v>364</v>
      </c>
      <c r="T4830">
        <v>9</v>
      </c>
      <c r="U4830" t="str">
        <f>IF(Ecommerce_Sales[[#This Row],[Delivery_Time_Days]]&gt;7,"Delay",IF(Ecommerce_Sales[[#This Row],[Delivery_Time_Days]] = 0,"No delivery",IF(Ecommerce_Sales[[#This Row],[Delivery_Time_Days]]&lt;=7,"On-time")))</f>
        <v>Delay</v>
      </c>
      <c r="V4830" s="7">
        <f>Ecommerce_Sales[[#This Row],[Profit]]/Ecommerce_Sales[[#This Row],[Total_Price]]</f>
        <v>0.24990879241152864</v>
      </c>
      <c r="W4830" s="3">
        <v>685</v>
      </c>
      <c r="X4830" s="3"/>
    </row>
    <row r="4831" spans="1:24" x14ac:dyDescent="0.25">
      <c r="A4831" s="1" t="s">
        <v>11536</v>
      </c>
      <c r="B4831" s="1" t="s">
        <v>842</v>
      </c>
      <c r="C4831" s="1" t="s">
        <v>843</v>
      </c>
      <c r="D4831" s="1" t="s">
        <v>5009</v>
      </c>
      <c r="E4831" s="1" t="s">
        <v>1946</v>
      </c>
      <c r="F4831" s="2">
        <v>45434</v>
      </c>
      <c r="G4831" s="2">
        <v>45020</v>
      </c>
      <c r="H4831" s="2" t="str">
        <f>TEXT(Ecommerce_Sales[[#This Row],[Order_Date]],"mmmm")</f>
        <v>April</v>
      </c>
      <c r="I4831" s="2" t="str">
        <f>TEXT(Ecommerce_Sales[[#This Row],[Order_Date]],"yyyy")</f>
        <v>2023</v>
      </c>
      <c r="J4831" s="2" t="str">
        <f>TEXT(Ecommerce_Sales[[#This Row],[Order_Date]],"mmmm")</f>
        <v>April</v>
      </c>
      <c r="K4831" s="1" t="s">
        <v>1992</v>
      </c>
      <c r="L4831" s="1" t="s">
        <v>4539</v>
      </c>
      <c r="M4831" s="1" t="s">
        <v>2047</v>
      </c>
      <c r="N4831" s="1" t="s">
        <v>1989</v>
      </c>
      <c r="O4831" s="3">
        <v>532</v>
      </c>
      <c r="P4831">
        <v>2</v>
      </c>
      <c r="Q4831" s="3">
        <v>1065</v>
      </c>
      <c r="R4831" s="1" t="s">
        <v>1958</v>
      </c>
      <c r="S4831" s="3">
        <v>55</v>
      </c>
      <c r="U4831" t="str">
        <f>IF(Ecommerce_Sales[[#This Row],[Delivery_Time_Days]]&gt;7,"Delay",IF(Ecommerce_Sales[[#This Row],[Delivery_Time_Days]] = 0,"No delivery",IF(Ecommerce_Sales[[#This Row],[Delivery_Time_Days]]&lt;=7,"On-time")))</f>
        <v>No delivery</v>
      </c>
      <c r="V4831" s="7">
        <f>Ecommerce_Sales[[#This Row],[Profit]]/Ecommerce_Sales[[#This Row],[Total_Price]]</f>
        <v>0.24976525821596243</v>
      </c>
      <c r="W4831" s="3">
        <v>266</v>
      </c>
      <c r="X4831" s="3"/>
    </row>
    <row r="4832" spans="1:24" x14ac:dyDescent="0.25">
      <c r="A4832" s="1" t="s">
        <v>11537</v>
      </c>
      <c r="B4832" s="1" t="s">
        <v>565</v>
      </c>
      <c r="C4832" s="1" t="s">
        <v>566</v>
      </c>
      <c r="D4832" s="1" t="s">
        <v>2681</v>
      </c>
      <c r="E4832" s="1" t="s">
        <v>2005</v>
      </c>
      <c r="F4832" s="2">
        <v>45008</v>
      </c>
      <c r="G4832" s="2">
        <v>45049</v>
      </c>
      <c r="H4832" s="2" t="str">
        <f>TEXT(Ecommerce_Sales[[#This Row],[Order_Date]],"mmmm")</f>
        <v>May</v>
      </c>
      <c r="I4832" s="2" t="str">
        <f>TEXT(Ecommerce_Sales[[#This Row],[Order_Date]],"yyyy")</f>
        <v>2023</v>
      </c>
      <c r="J4832" s="2" t="str">
        <f>TEXT(Ecommerce_Sales[[#This Row],[Order_Date]],"mmmm")</f>
        <v>May</v>
      </c>
      <c r="K4832" s="1" t="s">
        <v>1947</v>
      </c>
      <c r="L4832" s="1" t="s">
        <v>7963</v>
      </c>
      <c r="M4832" s="1" t="s">
        <v>1977</v>
      </c>
      <c r="N4832" s="1" t="s">
        <v>1978</v>
      </c>
      <c r="O4832" s="3">
        <v>122</v>
      </c>
      <c r="P4832">
        <v>3</v>
      </c>
      <c r="Q4832" s="3">
        <v>365</v>
      </c>
      <c r="R4832" s="1" t="s">
        <v>1958</v>
      </c>
      <c r="S4832" s="3">
        <v>52</v>
      </c>
      <c r="T4832">
        <v>4</v>
      </c>
      <c r="U4832" t="str">
        <f>IF(Ecommerce_Sales[[#This Row],[Delivery_Time_Days]]&gt;7,"Delay",IF(Ecommerce_Sales[[#This Row],[Delivery_Time_Days]] = 0,"No delivery",IF(Ecommerce_Sales[[#This Row],[Delivery_Time_Days]]&lt;=7,"On-time")))</f>
        <v>On-time</v>
      </c>
      <c r="V4832" s="7">
        <f>Ecommerce_Sales[[#This Row],[Profit]]/Ecommerce_Sales[[#This Row],[Total_Price]]</f>
        <v>0.35068493150684932</v>
      </c>
      <c r="W4832" s="3">
        <v>128</v>
      </c>
      <c r="X4832" s="3"/>
    </row>
    <row r="4833" spans="1:24" x14ac:dyDescent="0.25">
      <c r="A4833" s="1" t="s">
        <v>11538</v>
      </c>
      <c r="B4833" s="1" t="s">
        <v>160</v>
      </c>
      <c r="C4833" s="1" t="s">
        <v>161</v>
      </c>
      <c r="D4833" s="1" t="s">
        <v>3396</v>
      </c>
      <c r="E4833" s="1" t="s">
        <v>2005</v>
      </c>
      <c r="F4833" s="2">
        <v>45489</v>
      </c>
      <c r="G4833" s="2">
        <v>44947</v>
      </c>
      <c r="H4833" s="2" t="str">
        <f>TEXT(Ecommerce_Sales[[#This Row],[Order_Date]],"mmmm")</f>
        <v>January</v>
      </c>
      <c r="I4833" s="2" t="str">
        <f>TEXT(Ecommerce_Sales[[#This Row],[Order_Date]],"yyyy")</f>
        <v>2023</v>
      </c>
      <c r="J4833" s="2" t="str">
        <f>TEXT(Ecommerce_Sales[[#This Row],[Order_Date]],"mmmm")</f>
        <v>January</v>
      </c>
      <c r="K4833" s="1" t="s">
        <v>1947</v>
      </c>
      <c r="L4833" s="1" t="s">
        <v>11539</v>
      </c>
      <c r="M4833" s="1" t="s">
        <v>1963</v>
      </c>
      <c r="N4833" s="1" t="s">
        <v>1957</v>
      </c>
      <c r="O4833" s="3">
        <v>775</v>
      </c>
      <c r="P4833">
        <v>1</v>
      </c>
      <c r="Q4833" s="3">
        <v>775</v>
      </c>
      <c r="R4833" s="1" t="s">
        <v>1951</v>
      </c>
      <c r="S4833" s="3">
        <v>82</v>
      </c>
      <c r="T4833">
        <v>6</v>
      </c>
      <c r="U4833" t="str">
        <f>IF(Ecommerce_Sales[[#This Row],[Delivery_Time_Days]]&gt;7,"Delay",IF(Ecommerce_Sales[[#This Row],[Delivery_Time_Days]] = 0,"No delivery",IF(Ecommerce_Sales[[#This Row],[Delivery_Time_Days]]&lt;=7,"On-time")))</f>
        <v>On-time</v>
      </c>
      <c r="V4833" s="7">
        <f>Ecommerce_Sales[[#This Row],[Profit]]/Ecommerce_Sales[[#This Row],[Total_Price]]</f>
        <v>0.14967741935483872</v>
      </c>
      <c r="W4833" s="3">
        <v>116</v>
      </c>
      <c r="X4833" s="3"/>
    </row>
    <row r="4834" spans="1:24" x14ac:dyDescent="0.25">
      <c r="A4834" s="1" t="s">
        <v>11540</v>
      </c>
      <c r="B4834" s="1" t="s">
        <v>1786</v>
      </c>
      <c r="C4834" s="1" t="s">
        <v>1787</v>
      </c>
      <c r="D4834" s="1" t="s">
        <v>3832</v>
      </c>
      <c r="E4834" s="1" t="s">
        <v>1954</v>
      </c>
      <c r="F4834" s="2">
        <v>45447</v>
      </c>
      <c r="G4834" s="2">
        <v>45042</v>
      </c>
      <c r="H4834" s="2" t="str">
        <f>TEXT(Ecommerce_Sales[[#This Row],[Order_Date]],"mmmm")</f>
        <v>April</v>
      </c>
      <c r="I4834" s="2" t="str">
        <f>TEXT(Ecommerce_Sales[[#This Row],[Order_Date]],"yyyy")</f>
        <v>2023</v>
      </c>
      <c r="J4834" s="2" t="str">
        <f>TEXT(Ecommerce_Sales[[#This Row],[Order_Date]],"mmmm")</f>
        <v>April</v>
      </c>
      <c r="K4834" s="1" t="s">
        <v>1947</v>
      </c>
      <c r="L4834" s="1" t="s">
        <v>9278</v>
      </c>
      <c r="M4834" s="1" t="s">
        <v>2054</v>
      </c>
      <c r="N4834" s="1" t="s">
        <v>1957</v>
      </c>
      <c r="O4834" s="3">
        <v>582</v>
      </c>
      <c r="P4834">
        <v>2</v>
      </c>
      <c r="Q4834" s="3">
        <v>1165</v>
      </c>
      <c r="R4834" s="1" t="s">
        <v>1958</v>
      </c>
      <c r="S4834" s="3">
        <v>138</v>
      </c>
      <c r="T4834">
        <v>7</v>
      </c>
      <c r="U4834" t="str">
        <f>IF(Ecommerce_Sales[[#This Row],[Delivery_Time_Days]]&gt;7,"Delay",IF(Ecommerce_Sales[[#This Row],[Delivery_Time_Days]] = 0,"No delivery",IF(Ecommerce_Sales[[#This Row],[Delivery_Time_Days]]&lt;=7,"On-time")))</f>
        <v>On-time</v>
      </c>
      <c r="V4834" s="7">
        <f>Ecommerce_Sales[[#This Row],[Profit]]/Ecommerce_Sales[[#This Row],[Total_Price]]</f>
        <v>0.15021459227467812</v>
      </c>
      <c r="W4834" s="3">
        <v>175</v>
      </c>
      <c r="X4834" s="3"/>
    </row>
    <row r="4835" spans="1:24" x14ac:dyDescent="0.25">
      <c r="A4835" s="1" t="s">
        <v>11541</v>
      </c>
      <c r="B4835" s="1" t="s">
        <v>282</v>
      </c>
      <c r="C4835" s="1" t="s">
        <v>283</v>
      </c>
      <c r="D4835" s="1" t="s">
        <v>5067</v>
      </c>
      <c r="E4835" s="1" t="s">
        <v>1966</v>
      </c>
      <c r="F4835" s="2">
        <v>45528</v>
      </c>
      <c r="G4835" s="2">
        <v>45592</v>
      </c>
      <c r="H4835" s="2" t="str">
        <f>TEXT(Ecommerce_Sales[[#This Row],[Order_Date]],"mmmm")</f>
        <v>October</v>
      </c>
      <c r="I4835" s="2" t="str">
        <f>TEXT(Ecommerce_Sales[[#This Row],[Order_Date]],"yyyy")</f>
        <v>2024</v>
      </c>
      <c r="J4835" s="2" t="str">
        <f>TEXT(Ecommerce_Sales[[#This Row],[Order_Date]],"mmmm")</f>
        <v>October</v>
      </c>
      <c r="K4835" s="1" t="s">
        <v>1947</v>
      </c>
      <c r="L4835" s="1" t="s">
        <v>11542</v>
      </c>
      <c r="M4835" s="1" t="s">
        <v>1998</v>
      </c>
      <c r="N4835" s="1" t="s">
        <v>1973</v>
      </c>
      <c r="O4835" s="3">
        <v>107</v>
      </c>
      <c r="P4835">
        <v>6</v>
      </c>
      <c r="Q4835" s="3">
        <v>639</v>
      </c>
      <c r="R4835" s="1" t="s">
        <v>2016</v>
      </c>
      <c r="S4835" s="3">
        <v>59</v>
      </c>
      <c r="T4835">
        <v>3</v>
      </c>
      <c r="U4835" t="str">
        <f>IF(Ecommerce_Sales[[#This Row],[Delivery_Time_Days]]&gt;7,"Delay",IF(Ecommerce_Sales[[#This Row],[Delivery_Time_Days]] = 0,"No delivery",IF(Ecommerce_Sales[[#This Row],[Delivery_Time_Days]]&lt;=7,"On-time")))</f>
        <v>On-time</v>
      </c>
      <c r="V4835" s="7">
        <f>Ecommerce_Sales[[#This Row],[Profit]]/Ecommerce_Sales[[#This Row],[Total_Price]]</f>
        <v>0.30046948356807512</v>
      </c>
      <c r="W4835" s="3">
        <v>192</v>
      </c>
      <c r="X4835" s="3"/>
    </row>
    <row r="4836" spans="1:24" x14ac:dyDescent="0.25">
      <c r="A4836" s="1" t="s">
        <v>11543</v>
      </c>
      <c r="B4836" s="1" t="s">
        <v>156</v>
      </c>
      <c r="C4836" s="1" t="s">
        <v>157</v>
      </c>
      <c r="D4836" s="1" t="s">
        <v>4199</v>
      </c>
      <c r="E4836" s="1" t="s">
        <v>1981</v>
      </c>
      <c r="F4836" s="2">
        <v>45171</v>
      </c>
      <c r="G4836" s="2">
        <v>45280</v>
      </c>
      <c r="H4836" s="2" t="str">
        <f>TEXT(Ecommerce_Sales[[#This Row],[Order_Date]],"mmmm")</f>
        <v>December</v>
      </c>
      <c r="I4836" s="2" t="str">
        <f>TEXT(Ecommerce_Sales[[#This Row],[Order_Date]],"yyyy")</f>
        <v>2023</v>
      </c>
      <c r="J4836" s="2" t="str">
        <f>TEXT(Ecommerce_Sales[[#This Row],[Order_Date]],"mmmm")</f>
        <v>December</v>
      </c>
      <c r="K4836" s="1" t="s">
        <v>1992</v>
      </c>
      <c r="L4836" s="1" t="s">
        <v>11544</v>
      </c>
      <c r="M4836" s="1" t="s">
        <v>1956</v>
      </c>
      <c r="N4836" s="1" t="s">
        <v>1957</v>
      </c>
      <c r="O4836" s="3">
        <v>1847</v>
      </c>
      <c r="P4836">
        <v>10</v>
      </c>
      <c r="Q4836" s="3">
        <v>18473</v>
      </c>
      <c r="R4836" s="1" t="s">
        <v>1958</v>
      </c>
      <c r="S4836" s="3">
        <v>2469</v>
      </c>
      <c r="U4836" t="str">
        <f>IF(Ecommerce_Sales[[#This Row],[Delivery_Time_Days]]&gt;7,"Delay",IF(Ecommerce_Sales[[#This Row],[Delivery_Time_Days]] = 0,"No delivery",IF(Ecommerce_Sales[[#This Row],[Delivery_Time_Days]]&lt;=7,"On-time")))</f>
        <v>No delivery</v>
      </c>
      <c r="V4836" s="7">
        <f>Ecommerce_Sales[[#This Row],[Profit]]/Ecommerce_Sales[[#This Row],[Total_Price]]</f>
        <v>0.15000270665295296</v>
      </c>
      <c r="W4836" s="3">
        <v>2771</v>
      </c>
      <c r="X4836" s="3"/>
    </row>
    <row r="4837" spans="1:24" x14ac:dyDescent="0.25">
      <c r="A4837" s="1" t="s">
        <v>11545</v>
      </c>
      <c r="B4837" s="1" t="s">
        <v>296</v>
      </c>
      <c r="C4837" s="1" t="s">
        <v>297</v>
      </c>
      <c r="D4837" s="1" t="s">
        <v>9339</v>
      </c>
      <c r="E4837" s="1" t="s">
        <v>1961</v>
      </c>
      <c r="F4837" s="2">
        <v>45393</v>
      </c>
      <c r="G4837" s="2">
        <v>45641</v>
      </c>
      <c r="H4837" s="2" t="str">
        <f>TEXT(Ecommerce_Sales[[#This Row],[Order_Date]],"mmmm")</f>
        <v>December</v>
      </c>
      <c r="I4837" s="2" t="str">
        <f>TEXT(Ecommerce_Sales[[#This Row],[Order_Date]],"yyyy")</f>
        <v>2024</v>
      </c>
      <c r="J4837" s="2" t="str">
        <f>TEXT(Ecommerce_Sales[[#This Row],[Order_Date]],"mmmm")</f>
        <v>December</v>
      </c>
      <c r="K4837" s="1" t="s">
        <v>1947</v>
      </c>
      <c r="L4837" s="1" t="s">
        <v>11546</v>
      </c>
      <c r="M4837" s="1" t="s">
        <v>1977</v>
      </c>
      <c r="N4837" s="1" t="s">
        <v>1978</v>
      </c>
      <c r="O4837" s="3">
        <v>1039</v>
      </c>
      <c r="P4837">
        <v>4</v>
      </c>
      <c r="Q4837" s="3">
        <v>4157</v>
      </c>
      <c r="R4837" s="1" t="s">
        <v>1958</v>
      </c>
      <c r="S4837" s="3">
        <v>316</v>
      </c>
      <c r="T4837">
        <v>5</v>
      </c>
      <c r="U4837" t="str">
        <f>IF(Ecommerce_Sales[[#This Row],[Delivery_Time_Days]]&gt;7,"Delay",IF(Ecommerce_Sales[[#This Row],[Delivery_Time_Days]] = 0,"No delivery",IF(Ecommerce_Sales[[#This Row],[Delivery_Time_Days]]&lt;=7,"On-time")))</f>
        <v>On-time</v>
      </c>
      <c r="V4837" s="7">
        <f>Ecommerce_Sales[[#This Row],[Profit]]/Ecommerce_Sales[[#This Row],[Total_Price]]</f>
        <v>0.35001202790473901</v>
      </c>
      <c r="W4837" s="3">
        <v>1455</v>
      </c>
      <c r="X4837" s="3"/>
    </row>
    <row r="4838" spans="1:24" x14ac:dyDescent="0.25">
      <c r="A4838" s="1" t="s">
        <v>11547</v>
      </c>
      <c r="B4838" s="1" t="s">
        <v>592</v>
      </c>
      <c r="C4838" s="1" t="s">
        <v>593</v>
      </c>
      <c r="D4838" s="1" t="s">
        <v>4693</v>
      </c>
      <c r="E4838" s="1" t="s">
        <v>1946</v>
      </c>
      <c r="F4838" s="2">
        <v>45013</v>
      </c>
      <c r="G4838" s="2">
        <v>45462</v>
      </c>
      <c r="H4838" s="2" t="str">
        <f>TEXT(Ecommerce_Sales[[#This Row],[Order_Date]],"mmmm")</f>
        <v>June</v>
      </c>
      <c r="I4838" s="2" t="str">
        <f>TEXT(Ecommerce_Sales[[#This Row],[Order_Date]],"yyyy")</f>
        <v>2024</v>
      </c>
      <c r="J4838" s="2" t="str">
        <f>TEXT(Ecommerce_Sales[[#This Row],[Order_Date]],"mmmm")</f>
        <v>June</v>
      </c>
      <c r="K4838" s="1" t="s">
        <v>1986</v>
      </c>
      <c r="L4838" s="1" t="s">
        <v>11548</v>
      </c>
      <c r="M4838" s="1" t="s">
        <v>2002</v>
      </c>
      <c r="N4838" s="1" t="s">
        <v>1989</v>
      </c>
      <c r="O4838" s="3">
        <v>339</v>
      </c>
      <c r="P4838">
        <v>3</v>
      </c>
      <c r="Q4838" s="3">
        <v>1016</v>
      </c>
      <c r="R4838" s="1" t="s">
        <v>2016</v>
      </c>
      <c r="S4838" s="3">
        <v>65</v>
      </c>
      <c r="U4838" t="str">
        <f>IF(Ecommerce_Sales[[#This Row],[Delivery_Time_Days]]&gt;7,"Delay",IF(Ecommerce_Sales[[#This Row],[Delivery_Time_Days]] = 0,"No delivery",IF(Ecommerce_Sales[[#This Row],[Delivery_Time_Days]]&lt;=7,"On-time")))</f>
        <v>No delivery</v>
      </c>
      <c r="V4838" s="7">
        <f>Ecommerce_Sales[[#This Row],[Profit]]/Ecommerce_Sales[[#This Row],[Total_Price]]</f>
        <v>0.25</v>
      </c>
      <c r="W4838" s="3">
        <v>254</v>
      </c>
      <c r="X4838" s="3"/>
    </row>
    <row r="4839" spans="1:24" x14ac:dyDescent="0.25">
      <c r="A4839" s="1" t="s">
        <v>11549</v>
      </c>
      <c r="B4839" s="1" t="s">
        <v>318</v>
      </c>
      <c r="C4839" s="1" t="s">
        <v>319</v>
      </c>
      <c r="D4839" s="1" t="s">
        <v>3940</v>
      </c>
      <c r="E4839" s="1" t="s">
        <v>1946</v>
      </c>
      <c r="F4839" s="2">
        <v>45092</v>
      </c>
      <c r="G4839" s="2">
        <v>45628</v>
      </c>
      <c r="H4839" s="2" t="str">
        <f>TEXT(Ecommerce_Sales[[#This Row],[Order_Date]],"mmmm")</f>
        <v>December</v>
      </c>
      <c r="I4839" s="2" t="str">
        <f>TEXT(Ecommerce_Sales[[#This Row],[Order_Date]],"yyyy")</f>
        <v>2024</v>
      </c>
      <c r="J4839" s="2" t="str">
        <f>TEXT(Ecommerce_Sales[[#This Row],[Order_Date]],"mmmm")</f>
        <v>December</v>
      </c>
      <c r="K4839" s="1" t="s">
        <v>1947</v>
      </c>
      <c r="L4839" s="1" t="s">
        <v>11550</v>
      </c>
      <c r="M4839" s="1" t="s">
        <v>2104</v>
      </c>
      <c r="N4839" s="1" t="s">
        <v>1978</v>
      </c>
      <c r="O4839" s="3">
        <v>203</v>
      </c>
      <c r="P4839">
        <v>4</v>
      </c>
      <c r="Q4839" s="3">
        <v>811</v>
      </c>
      <c r="R4839" s="1" t="s">
        <v>1958</v>
      </c>
      <c r="S4839" s="3">
        <v>96</v>
      </c>
      <c r="T4839">
        <v>4</v>
      </c>
      <c r="U4839" t="str">
        <f>IF(Ecommerce_Sales[[#This Row],[Delivery_Time_Days]]&gt;7,"Delay",IF(Ecommerce_Sales[[#This Row],[Delivery_Time_Days]] = 0,"No delivery",IF(Ecommerce_Sales[[#This Row],[Delivery_Time_Days]]&lt;=7,"On-time")))</f>
        <v>On-time</v>
      </c>
      <c r="V4839" s="7">
        <f>Ecommerce_Sales[[#This Row],[Profit]]/Ecommerce_Sales[[#This Row],[Total_Price]]</f>
        <v>0.35018495684340323</v>
      </c>
      <c r="W4839" s="3">
        <v>284</v>
      </c>
      <c r="X4839" s="3"/>
    </row>
    <row r="4840" spans="1:24" x14ac:dyDescent="0.25">
      <c r="A4840" s="1" t="s">
        <v>11551</v>
      </c>
      <c r="B4840" s="1" t="s">
        <v>224</v>
      </c>
      <c r="C4840" s="1" t="s">
        <v>225</v>
      </c>
      <c r="D4840" s="1" t="s">
        <v>2849</v>
      </c>
      <c r="E4840" s="1" t="s">
        <v>1966</v>
      </c>
      <c r="F4840" s="2">
        <v>45249</v>
      </c>
      <c r="G4840" s="2">
        <v>45477</v>
      </c>
      <c r="H4840" s="2" t="str">
        <f>TEXT(Ecommerce_Sales[[#This Row],[Order_Date]],"mmmm")</f>
        <v>July</v>
      </c>
      <c r="I4840" s="2" t="str">
        <f>TEXT(Ecommerce_Sales[[#This Row],[Order_Date]],"yyyy")</f>
        <v>2024</v>
      </c>
      <c r="J4840" s="2" t="str">
        <f>TEXT(Ecommerce_Sales[[#This Row],[Order_Date]],"mmmm")</f>
        <v>July</v>
      </c>
      <c r="K4840" s="1" t="s">
        <v>1947</v>
      </c>
      <c r="L4840" s="1" t="s">
        <v>11552</v>
      </c>
      <c r="M4840" s="1" t="s">
        <v>2058</v>
      </c>
      <c r="N4840" s="1" t="s">
        <v>1950</v>
      </c>
      <c r="O4840" s="3">
        <v>617</v>
      </c>
      <c r="P4840">
        <v>1</v>
      </c>
      <c r="Q4840" s="3">
        <v>617</v>
      </c>
      <c r="R4840" s="1" t="s">
        <v>1958</v>
      </c>
      <c r="S4840" s="3">
        <v>66</v>
      </c>
      <c r="T4840">
        <v>10</v>
      </c>
      <c r="U4840" t="str">
        <f>IF(Ecommerce_Sales[[#This Row],[Delivery_Time_Days]]&gt;7,"Delay",IF(Ecommerce_Sales[[#This Row],[Delivery_Time_Days]] = 0,"No delivery",IF(Ecommerce_Sales[[#This Row],[Delivery_Time_Days]]&lt;=7,"On-time")))</f>
        <v>Delay</v>
      </c>
      <c r="V4840" s="7">
        <f>Ecommerce_Sales[[#This Row],[Profit]]/Ecommerce_Sales[[#This Row],[Total_Price]]</f>
        <v>0.40032414910858993</v>
      </c>
      <c r="W4840" s="3">
        <v>247</v>
      </c>
      <c r="X4840" s="3"/>
    </row>
    <row r="4841" spans="1:24" x14ac:dyDescent="0.25">
      <c r="A4841" s="1" t="s">
        <v>11553</v>
      </c>
      <c r="B4841" s="1" t="s">
        <v>815</v>
      </c>
      <c r="C4841" s="1" t="s">
        <v>816</v>
      </c>
      <c r="D4841" s="1" t="s">
        <v>3716</v>
      </c>
      <c r="E4841" s="1" t="s">
        <v>1954</v>
      </c>
      <c r="F4841" s="2">
        <v>45092</v>
      </c>
      <c r="G4841" s="2">
        <v>45350</v>
      </c>
      <c r="H4841" s="2" t="str">
        <f>TEXT(Ecommerce_Sales[[#This Row],[Order_Date]],"mmmm")</f>
        <v>February</v>
      </c>
      <c r="I4841" s="2" t="str">
        <f>TEXT(Ecommerce_Sales[[#This Row],[Order_Date]],"yyyy")</f>
        <v>2024</v>
      </c>
      <c r="J4841" s="2" t="str">
        <f>TEXT(Ecommerce_Sales[[#This Row],[Order_Date]],"mmmm")</f>
        <v>February</v>
      </c>
      <c r="K4841" s="1" t="s">
        <v>1947</v>
      </c>
      <c r="L4841" s="1" t="s">
        <v>6891</v>
      </c>
      <c r="M4841" s="1" t="s">
        <v>2026</v>
      </c>
      <c r="N4841" s="1" t="s">
        <v>1978</v>
      </c>
      <c r="O4841" s="3">
        <v>823</v>
      </c>
      <c r="P4841">
        <v>3</v>
      </c>
      <c r="Q4841" s="3">
        <v>2469</v>
      </c>
      <c r="R4841" s="1" t="s">
        <v>1958</v>
      </c>
      <c r="S4841" s="3">
        <v>134</v>
      </c>
      <c r="T4841">
        <v>9</v>
      </c>
      <c r="U4841" t="str">
        <f>IF(Ecommerce_Sales[[#This Row],[Delivery_Time_Days]]&gt;7,"Delay",IF(Ecommerce_Sales[[#This Row],[Delivery_Time_Days]] = 0,"No delivery",IF(Ecommerce_Sales[[#This Row],[Delivery_Time_Days]]&lt;=7,"On-time")))</f>
        <v>Delay</v>
      </c>
      <c r="V4841" s="7">
        <f>Ecommerce_Sales[[#This Row],[Profit]]/Ecommerce_Sales[[#This Row],[Total_Price]]</f>
        <v>0.34993924665856624</v>
      </c>
      <c r="W4841" s="3">
        <v>864</v>
      </c>
      <c r="X4841" s="3"/>
    </row>
    <row r="4842" spans="1:24" x14ac:dyDescent="0.25">
      <c r="A4842" s="1" t="s">
        <v>11554</v>
      </c>
      <c r="B4842" s="1" t="s">
        <v>783</v>
      </c>
      <c r="C4842" s="1" t="s">
        <v>784</v>
      </c>
      <c r="D4842" s="1" t="s">
        <v>3433</v>
      </c>
      <c r="E4842" s="1" t="s">
        <v>1961</v>
      </c>
      <c r="F4842" s="2">
        <v>45152</v>
      </c>
      <c r="G4842" s="2">
        <v>45502</v>
      </c>
      <c r="H4842" s="2" t="str">
        <f>TEXT(Ecommerce_Sales[[#This Row],[Order_Date]],"mmmm")</f>
        <v>July</v>
      </c>
      <c r="I4842" s="2" t="str">
        <f>TEXT(Ecommerce_Sales[[#This Row],[Order_Date]],"yyyy")</f>
        <v>2024</v>
      </c>
      <c r="J4842" s="2" t="str">
        <f>TEXT(Ecommerce_Sales[[#This Row],[Order_Date]],"mmmm")</f>
        <v>July</v>
      </c>
      <c r="K4842" s="1" t="s">
        <v>1992</v>
      </c>
      <c r="L4842" s="1" t="s">
        <v>11555</v>
      </c>
      <c r="M4842" s="1" t="s">
        <v>2054</v>
      </c>
      <c r="N4842" s="1" t="s">
        <v>1957</v>
      </c>
      <c r="O4842" s="3">
        <v>326</v>
      </c>
      <c r="P4842">
        <v>5</v>
      </c>
      <c r="Q4842" s="3">
        <v>1630</v>
      </c>
      <c r="R4842" s="1" t="s">
        <v>1958</v>
      </c>
      <c r="S4842" s="3">
        <v>231</v>
      </c>
      <c r="U4842" t="str">
        <f>IF(Ecommerce_Sales[[#This Row],[Delivery_Time_Days]]&gt;7,"Delay",IF(Ecommerce_Sales[[#This Row],[Delivery_Time_Days]] = 0,"No delivery",IF(Ecommerce_Sales[[#This Row],[Delivery_Time_Days]]&lt;=7,"On-time")))</f>
        <v>No delivery</v>
      </c>
      <c r="V4842" s="7">
        <f>Ecommerce_Sales[[#This Row],[Profit]]/Ecommerce_Sales[[#This Row],[Total_Price]]</f>
        <v>0.15030674846625766</v>
      </c>
      <c r="W4842" s="3">
        <v>245</v>
      </c>
      <c r="X4842" s="3"/>
    </row>
    <row r="4843" spans="1:24" x14ac:dyDescent="0.25">
      <c r="A4843" s="1" t="s">
        <v>11556</v>
      </c>
      <c r="B4843" s="1" t="s">
        <v>112</v>
      </c>
      <c r="C4843" s="1" t="s">
        <v>113</v>
      </c>
      <c r="D4843" s="1" t="s">
        <v>2172</v>
      </c>
      <c r="E4843" s="1" t="s">
        <v>1961</v>
      </c>
      <c r="F4843" s="2">
        <v>45386</v>
      </c>
      <c r="G4843" s="2">
        <v>45472</v>
      </c>
      <c r="H4843" s="2" t="str">
        <f>TEXT(Ecommerce_Sales[[#This Row],[Order_Date]],"mmmm")</f>
        <v>June</v>
      </c>
      <c r="I4843" s="2" t="str">
        <f>TEXT(Ecommerce_Sales[[#This Row],[Order_Date]],"yyyy")</f>
        <v>2024</v>
      </c>
      <c r="J4843" s="2" t="str">
        <f>TEXT(Ecommerce_Sales[[#This Row],[Order_Date]],"mmmm")</f>
        <v>June</v>
      </c>
      <c r="K4843" s="1" t="s">
        <v>1947</v>
      </c>
      <c r="L4843" s="1" t="s">
        <v>11557</v>
      </c>
      <c r="M4843" s="1" t="s">
        <v>2054</v>
      </c>
      <c r="N4843" s="1" t="s">
        <v>1957</v>
      </c>
      <c r="O4843" s="3">
        <v>128</v>
      </c>
      <c r="P4843">
        <v>4</v>
      </c>
      <c r="Q4843" s="3">
        <v>512</v>
      </c>
      <c r="R4843" s="1" t="s">
        <v>1958</v>
      </c>
      <c r="S4843" s="3">
        <v>38</v>
      </c>
      <c r="T4843">
        <v>9</v>
      </c>
      <c r="U4843" t="str">
        <f>IF(Ecommerce_Sales[[#This Row],[Delivery_Time_Days]]&gt;7,"Delay",IF(Ecommerce_Sales[[#This Row],[Delivery_Time_Days]] = 0,"No delivery",IF(Ecommerce_Sales[[#This Row],[Delivery_Time_Days]]&lt;=7,"On-time")))</f>
        <v>Delay</v>
      </c>
      <c r="V4843" s="7">
        <f>Ecommerce_Sales[[#This Row],[Profit]]/Ecommerce_Sales[[#This Row],[Total_Price]]</f>
        <v>0.150390625</v>
      </c>
      <c r="W4843" s="3">
        <v>77</v>
      </c>
      <c r="X4843" s="3"/>
    </row>
    <row r="4844" spans="1:24" x14ac:dyDescent="0.25">
      <c r="A4844" s="1" t="s">
        <v>11558</v>
      </c>
      <c r="B4844" s="1" t="s">
        <v>72</v>
      </c>
      <c r="C4844" s="1" t="s">
        <v>73</v>
      </c>
      <c r="D4844" s="1" t="s">
        <v>3108</v>
      </c>
      <c r="E4844" s="1" t="s">
        <v>1966</v>
      </c>
      <c r="F4844" s="2">
        <v>45502</v>
      </c>
      <c r="G4844" s="2">
        <v>45413</v>
      </c>
      <c r="H4844" s="2" t="str">
        <f>TEXT(Ecommerce_Sales[[#This Row],[Order_Date]],"mmmm")</f>
        <v>May</v>
      </c>
      <c r="I4844" s="2" t="str">
        <f>TEXT(Ecommerce_Sales[[#This Row],[Order_Date]],"yyyy")</f>
        <v>2024</v>
      </c>
      <c r="J4844" s="2" t="str">
        <f>TEXT(Ecommerce_Sales[[#This Row],[Order_Date]],"mmmm")</f>
        <v>May</v>
      </c>
      <c r="K4844" s="1" t="s">
        <v>1947</v>
      </c>
      <c r="L4844" s="1" t="s">
        <v>9807</v>
      </c>
      <c r="M4844" s="1" t="s">
        <v>2026</v>
      </c>
      <c r="N4844" s="1" t="s">
        <v>1978</v>
      </c>
      <c r="O4844" s="3">
        <v>617</v>
      </c>
      <c r="P4844">
        <v>2</v>
      </c>
      <c r="Q4844" s="3">
        <v>1234</v>
      </c>
      <c r="R4844" s="1" t="s">
        <v>1951</v>
      </c>
      <c r="S4844" s="3">
        <v>162</v>
      </c>
      <c r="T4844">
        <v>6</v>
      </c>
      <c r="U4844" t="str">
        <f>IF(Ecommerce_Sales[[#This Row],[Delivery_Time_Days]]&gt;7,"Delay",IF(Ecommerce_Sales[[#This Row],[Delivery_Time_Days]] = 0,"No delivery",IF(Ecommerce_Sales[[#This Row],[Delivery_Time_Days]]&lt;=7,"On-time")))</f>
        <v>On-time</v>
      </c>
      <c r="V4844" s="7">
        <f>Ecommerce_Sales[[#This Row],[Profit]]/Ecommerce_Sales[[#This Row],[Total_Price]]</f>
        <v>0.35008103727714751</v>
      </c>
      <c r="W4844" s="3">
        <v>432</v>
      </c>
      <c r="X4844" s="3"/>
    </row>
    <row r="4845" spans="1:24" x14ac:dyDescent="0.25">
      <c r="A4845" s="1" t="s">
        <v>11559</v>
      </c>
      <c r="B4845" s="1" t="s">
        <v>1414</v>
      </c>
      <c r="C4845" s="1" t="s">
        <v>1415</v>
      </c>
      <c r="D4845" s="1" t="s">
        <v>4257</v>
      </c>
      <c r="E4845" s="1" t="s">
        <v>1981</v>
      </c>
      <c r="F4845" s="2">
        <v>45182</v>
      </c>
      <c r="G4845" s="2">
        <v>45275</v>
      </c>
      <c r="H4845" s="2" t="str">
        <f>TEXT(Ecommerce_Sales[[#This Row],[Order_Date]],"mmmm")</f>
        <v>December</v>
      </c>
      <c r="I4845" s="2" t="str">
        <f>TEXT(Ecommerce_Sales[[#This Row],[Order_Date]],"yyyy")</f>
        <v>2023</v>
      </c>
      <c r="J4845" s="2" t="str">
        <f>TEXT(Ecommerce_Sales[[#This Row],[Order_Date]],"mmmm")</f>
        <v>December</v>
      </c>
      <c r="K4845" s="1" t="s">
        <v>1947</v>
      </c>
      <c r="L4845" s="1" t="s">
        <v>10681</v>
      </c>
      <c r="M4845" s="1" t="s">
        <v>2007</v>
      </c>
      <c r="N4845" s="1" t="s">
        <v>1973</v>
      </c>
      <c r="O4845" s="3">
        <v>1383</v>
      </c>
      <c r="P4845">
        <v>4</v>
      </c>
      <c r="Q4845" s="3">
        <v>5532</v>
      </c>
      <c r="R4845" s="1" t="s">
        <v>1958</v>
      </c>
      <c r="S4845" s="3">
        <v>301</v>
      </c>
      <c r="T4845">
        <v>8</v>
      </c>
      <c r="U4845" t="str">
        <f>IF(Ecommerce_Sales[[#This Row],[Delivery_Time_Days]]&gt;7,"Delay",IF(Ecommerce_Sales[[#This Row],[Delivery_Time_Days]] = 0,"No delivery",IF(Ecommerce_Sales[[#This Row],[Delivery_Time_Days]]&lt;=7,"On-time")))</f>
        <v>Delay</v>
      </c>
      <c r="V4845" s="7">
        <f>Ecommerce_Sales[[#This Row],[Profit]]/Ecommerce_Sales[[#This Row],[Total_Price]]</f>
        <v>0.30007230657989875</v>
      </c>
      <c r="W4845" s="3">
        <v>1660</v>
      </c>
      <c r="X4845" s="3"/>
    </row>
    <row r="4846" spans="1:24" x14ac:dyDescent="0.25">
      <c r="A4846" s="1" t="s">
        <v>11560</v>
      </c>
      <c r="B4846" s="1" t="s">
        <v>382</v>
      </c>
      <c r="C4846" s="1" t="s">
        <v>383</v>
      </c>
      <c r="D4846" s="1" t="s">
        <v>1953</v>
      </c>
      <c r="E4846" s="1" t="s">
        <v>1954</v>
      </c>
      <c r="F4846" s="2">
        <v>45642</v>
      </c>
      <c r="G4846" s="2">
        <v>45617</v>
      </c>
      <c r="H4846" s="2" t="str">
        <f>TEXT(Ecommerce_Sales[[#This Row],[Order_Date]],"mmmm")</f>
        <v>November</v>
      </c>
      <c r="I4846" s="2" t="str">
        <f>TEXT(Ecommerce_Sales[[#This Row],[Order_Date]],"yyyy")</f>
        <v>2024</v>
      </c>
      <c r="J4846" s="2" t="str">
        <f>TEXT(Ecommerce_Sales[[#This Row],[Order_Date]],"mmmm")</f>
        <v>November</v>
      </c>
      <c r="K4846" s="1" t="s">
        <v>1947</v>
      </c>
      <c r="L4846" s="1" t="s">
        <v>11561</v>
      </c>
      <c r="M4846" s="1" t="s">
        <v>2247</v>
      </c>
      <c r="N4846" s="1" t="s">
        <v>1957</v>
      </c>
      <c r="O4846" s="3">
        <v>408</v>
      </c>
      <c r="P4846">
        <v>1</v>
      </c>
      <c r="Q4846" s="3">
        <v>408</v>
      </c>
      <c r="R4846" s="1" t="s">
        <v>1958</v>
      </c>
      <c r="S4846" s="3">
        <v>44</v>
      </c>
      <c r="T4846">
        <v>2</v>
      </c>
      <c r="U4846" t="str">
        <f>IF(Ecommerce_Sales[[#This Row],[Delivery_Time_Days]]&gt;7,"Delay",IF(Ecommerce_Sales[[#This Row],[Delivery_Time_Days]] = 0,"No delivery",IF(Ecommerce_Sales[[#This Row],[Delivery_Time_Days]]&lt;=7,"On-time")))</f>
        <v>On-time</v>
      </c>
      <c r="V4846" s="7">
        <f>Ecommerce_Sales[[#This Row],[Profit]]/Ecommerce_Sales[[#This Row],[Total_Price]]</f>
        <v>0.14950980392156862</v>
      </c>
      <c r="W4846" s="3">
        <v>61</v>
      </c>
      <c r="X4846" s="3"/>
    </row>
    <row r="4847" spans="1:24" x14ac:dyDescent="0.25">
      <c r="A4847" s="1" t="s">
        <v>11562</v>
      </c>
      <c r="B4847" s="1" t="s">
        <v>32</v>
      </c>
      <c r="C4847" s="1" t="s">
        <v>33</v>
      </c>
      <c r="D4847" s="1" t="s">
        <v>2118</v>
      </c>
      <c r="E4847" s="1" t="s">
        <v>1961</v>
      </c>
      <c r="F4847" s="2">
        <v>45247</v>
      </c>
      <c r="G4847" s="2">
        <v>44938</v>
      </c>
      <c r="H4847" s="2" t="str">
        <f>TEXT(Ecommerce_Sales[[#This Row],[Order_Date]],"mmmm")</f>
        <v>January</v>
      </c>
      <c r="I4847" s="2" t="str">
        <f>TEXT(Ecommerce_Sales[[#This Row],[Order_Date]],"yyyy")</f>
        <v>2023</v>
      </c>
      <c r="J4847" s="2" t="str">
        <f>TEXT(Ecommerce_Sales[[#This Row],[Order_Date]],"mmmm")</f>
        <v>January</v>
      </c>
      <c r="K4847" s="1" t="s">
        <v>1992</v>
      </c>
      <c r="L4847" s="1" t="s">
        <v>11563</v>
      </c>
      <c r="M4847" s="1" t="s">
        <v>2079</v>
      </c>
      <c r="N4847" s="1" t="s">
        <v>1973</v>
      </c>
      <c r="O4847" s="3">
        <v>865</v>
      </c>
      <c r="P4847">
        <v>4</v>
      </c>
      <c r="Q4847" s="3">
        <v>3459</v>
      </c>
      <c r="R4847" s="1" t="s">
        <v>1958</v>
      </c>
      <c r="S4847" s="3">
        <v>471</v>
      </c>
      <c r="U4847" t="str">
        <f>IF(Ecommerce_Sales[[#This Row],[Delivery_Time_Days]]&gt;7,"Delay",IF(Ecommerce_Sales[[#This Row],[Delivery_Time_Days]] = 0,"No delivery",IF(Ecommerce_Sales[[#This Row],[Delivery_Time_Days]]&lt;=7,"On-time")))</f>
        <v>No delivery</v>
      </c>
      <c r="V4847" s="7">
        <f>Ecommerce_Sales[[#This Row],[Profit]]/Ecommerce_Sales[[#This Row],[Total_Price]]</f>
        <v>0.30008673026886384</v>
      </c>
      <c r="W4847" s="3">
        <v>1038</v>
      </c>
      <c r="X4847" s="3"/>
    </row>
    <row r="4848" spans="1:24" x14ac:dyDescent="0.25">
      <c r="A4848" s="1" t="s">
        <v>11564</v>
      </c>
      <c r="B4848" s="1" t="s">
        <v>953</v>
      </c>
      <c r="C4848" s="1" t="s">
        <v>954</v>
      </c>
      <c r="D4848" s="1" t="s">
        <v>9341</v>
      </c>
      <c r="E4848" s="1" t="s">
        <v>2005</v>
      </c>
      <c r="F4848" s="2">
        <v>45576</v>
      </c>
      <c r="G4848" s="2">
        <v>45477</v>
      </c>
      <c r="H4848" s="2" t="str">
        <f>TEXT(Ecommerce_Sales[[#This Row],[Order_Date]],"mmmm")</f>
        <v>July</v>
      </c>
      <c r="I4848" s="2" t="str">
        <f>TEXT(Ecommerce_Sales[[#This Row],[Order_Date]],"yyyy")</f>
        <v>2024</v>
      </c>
      <c r="J4848" s="2" t="str">
        <f>TEXT(Ecommerce_Sales[[#This Row],[Order_Date]],"mmmm")</f>
        <v>July</v>
      </c>
      <c r="K4848" s="1" t="s">
        <v>1947</v>
      </c>
      <c r="L4848" s="1" t="s">
        <v>7975</v>
      </c>
      <c r="M4848" s="1" t="s">
        <v>2065</v>
      </c>
      <c r="N4848" s="1" t="s">
        <v>1978</v>
      </c>
      <c r="O4848" s="3">
        <v>773</v>
      </c>
      <c r="P4848">
        <v>6</v>
      </c>
      <c r="Q4848" s="3">
        <v>4640</v>
      </c>
      <c r="R4848" s="1" t="s">
        <v>1958</v>
      </c>
      <c r="S4848" s="3">
        <v>347</v>
      </c>
      <c r="T4848">
        <v>3</v>
      </c>
      <c r="U4848" t="str">
        <f>IF(Ecommerce_Sales[[#This Row],[Delivery_Time_Days]]&gt;7,"Delay",IF(Ecommerce_Sales[[#This Row],[Delivery_Time_Days]] = 0,"No delivery",IF(Ecommerce_Sales[[#This Row],[Delivery_Time_Days]]&lt;=7,"On-time")))</f>
        <v>On-time</v>
      </c>
      <c r="V4848" s="7">
        <f>Ecommerce_Sales[[#This Row],[Profit]]/Ecommerce_Sales[[#This Row],[Total_Price]]</f>
        <v>0.35</v>
      </c>
      <c r="W4848" s="3">
        <v>1624</v>
      </c>
      <c r="X4848" s="3"/>
    </row>
    <row r="4849" spans="1:24" x14ac:dyDescent="0.25">
      <c r="A4849" s="1" t="s">
        <v>11565</v>
      </c>
      <c r="B4849" s="1" t="s">
        <v>645</v>
      </c>
      <c r="C4849" s="1" t="s">
        <v>646</v>
      </c>
      <c r="D4849" s="1" t="s">
        <v>2904</v>
      </c>
      <c r="E4849" s="1" t="s">
        <v>1946</v>
      </c>
      <c r="F4849" s="2">
        <v>45213</v>
      </c>
      <c r="G4849" s="2">
        <v>45274</v>
      </c>
      <c r="H4849" s="2" t="str">
        <f>TEXT(Ecommerce_Sales[[#This Row],[Order_Date]],"mmmm")</f>
        <v>December</v>
      </c>
      <c r="I4849" s="2" t="str">
        <f>TEXT(Ecommerce_Sales[[#This Row],[Order_Date]],"yyyy")</f>
        <v>2023</v>
      </c>
      <c r="J4849" s="2" t="str">
        <f>TEXT(Ecommerce_Sales[[#This Row],[Order_Date]],"mmmm")</f>
        <v>December</v>
      </c>
      <c r="K4849" s="1" t="s">
        <v>1992</v>
      </c>
      <c r="L4849" s="1" t="s">
        <v>11566</v>
      </c>
      <c r="M4849" s="1" t="s">
        <v>2002</v>
      </c>
      <c r="N4849" s="1" t="s">
        <v>1989</v>
      </c>
      <c r="O4849" s="3">
        <v>593</v>
      </c>
      <c r="P4849">
        <v>8</v>
      </c>
      <c r="Q4849" s="3">
        <v>4741</v>
      </c>
      <c r="R4849" s="1" t="s">
        <v>1958</v>
      </c>
      <c r="S4849" s="3">
        <v>353</v>
      </c>
      <c r="U4849" t="str">
        <f>IF(Ecommerce_Sales[[#This Row],[Delivery_Time_Days]]&gt;7,"Delay",IF(Ecommerce_Sales[[#This Row],[Delivery_Time_Days]] = 0,"No delivery",IF(Ecommerce_Sales[[#This Row],[Delivery_Time_Days]]&lt;=7,"On-time")))</f>
        <v>No delivery</v>
      </c>
      <c r="V4849" s="7">
        <f>Ecommerce_Sales[[#This Row],[Profit]]/Ecommerce_Sales[[#This Row],[Total_Price]]</f>
        <v>0.24994726850875343</v>
      </c>
      <c r="W4849" s="3">
        <v>1185</v>
      </c>
      <c r="X4849" s="3"/>
    </row>
    <row r="4850" spans="1:24" x14ac:dyDescent="0.25">
      <c r="A4850" s="1" t="s">
        <v>11567</v>
      </c>
      <c r="B4850" s="1" t="s">
        <v>1187</v>
      </c>
      <c r="C4850" s="1" t="s">
        <v>1188</v>
      </c>
      <c r="D4850" s="1" t="s">
        <v>2282</v>
      </c>
      <c r="E4850" s="1" t="s">
        <v>1946</v>
      </c>
      <c r="F4850" s="2">
        <v>45431</v>
      </c>
      <c r="G4850" s="2">
        <v>44951</v>
      </c>
      <c r="H4850" s="2" t="str">
        <f>TEXT(Ecommerce_Sales[[#This Row],[Order_Date]],"mmmm")</f>
        <v>January</v>
      </c>
      <c r="I4850" s="2" t="str">
        <f>TEXT(Ecommerce_Sales[[#This Row],[Order_Date]],"yyyy")</f>
        <v>2023</v>
      </c>
      <c r="J4850" s="2" t="str">
        <f>TEXT(Ecommerce_Sales[[#This Row],[Order_Date]],"mmmm")</f>
        <v>January</v>
      </c>
      <c r="K4850" s="1" t="s">
        <v>1947</v>
      </c>
      <c r="L4850" s="1" t="s">
        <v>11568</v>
      </c>
      <c r="M4850" s="1" t="s">
        <v>1949</v>
      </c>
      <c r="N4850" s="1" t="s">
        <v>1950</v>
      </c>
      <c r="O4850" s="3">
        <v>167</v>
      </c>
      <c r="P4850">
        <v>1</v>
      </c>
      <c r="Q4850" s="3">
        <v>167</v>
      </c>
      <c r="R4850" s="1" t="s">
        <v>1951</v>
      </c>
      <c r="S4850" s="3">
        <v>13</v>
      </c>
      <c r="T4850">
        <v>8</v>
      </c>
      <c r="U4850" t="str">
        <f>IF(Ecommerce_Sales[[#This Row],[Delivery_Time_Days]]&gt;7,"Delay",IF(Ecommerce_Sales[[#This Row],[Delivery_Time_Days]] = 0,"No delivery",IF(Ecommerce_Sales[[#This Row],[Delivery_Time_Days]]&lt;=7,"On-time")))</f>
        <v>Delay</v>
      </c>
      <c r="V4850" s="7">
        <f>Ecommerce_Sales[[#This Row],[Profit]]/Ecommerce_Sales[[#This Row],[Total_Price]]</f>
        <v>0.40119760479041916</v>
      </c>
      <c r="W4850" s="3">
        <v>67</v>
      </c>
      <c r="X4850" s="3"/>
    </row>
    <row r="4851" spans="1:24" x14ac:dyDescent="0.25">
      <c r="A4851" s="1" t="s">
        <v>11569</v>
      </c>
      <c r="B4851" s="1" t="s">
        <v>1765</v>
      </c>
      <c r="C4851" s="1" t="s">
        <v>1766</v>
      </c>
      <c r="D4851" s="1" t="s">
        <v>7735</v>
      </c>
      <c r="E4851" s="1" t="s">
        <v>1954</v>
      </c>
      <c r="F4851" s="2">
        <v>45022</v>
      </c>
      <c r="G4851" s="2">
        <v>45003</v>
      </c>
      <c r="H4851" s="2" t="str">
        <f>TEXT(Ecommerce_Sales[[#This Row],[Order_Date]],"mmmm")</f>
        <v>March</v>
      </c>
      <c r="I4851" s="2" t="str">
        <f>TEXT(Ecommerce_Sales[[#This Row],[Order_Date]],"yyyy")</f>
        <v>2023</v>
      </c>
      <c r="J4851" s="2" t="str">
        <f>TEXT(Ecommerce_Sales[[#This Row],[Order_Date]],"mmmm")</f>
        <v>March</v>
      </c>
      <c r="K4851" s="1" t="s">
        <v>1947</v>
      </c>
      <c r="L4851" s="1" t="s">
        <v>8740</v>
      </c>
      <c r="M4851" s="1" t="s">
        <v>1968</v>
      </c>
      <c r="N4851" s="1" t="s">
        <v>1957</v>
      </c>
      <c r="O4851" s="3">
        <v>845</v>
      </c>
      <c r="P4851">
        <v>1</v>
      </c>
      <c r="Q4851" s="3">
        <v>845</v>
      </c>
      <c r="R4851" s="1" t="s">
        <v>1958</v>
      </c>
      <c r="S4851" s="3">
        <v>100</v>
      </c>
      <c r="T4851">
        <v>6</v>
      </c>
      <c r="U4851" t="str">
        <f>IF(Ecommerce_Sales[[#This Row],[Delivery_Time_Days]]&gt;7,"Delay",IF(Ecommerce_Sales[[#This Row],[Delivery_Time_Days]] = 0,"No delivery",IF(Ecommerce_Sales[[#This Row],[Delivery_Time_Days]]&lt;=7,"On-time")))</f>
        <v>On-time</v>
      </c>
      <c r="V4851" s="7">
        <f>Ecommerce_Sales[[#This Row],[Profit]]/Ecommerce_Sales[[#This Row],[Total_Price]]</f>
        <v>0.15029585798816569</v>
      </c>
      <c r="W4851" s="3">
        <v>127</v>
      </c>
      <c r="X4851" s="3"/>
    </row>
    <row r="4852" spans="1:24" x14ac:dyDescent="0.25">
      <c r="A4852" s="1" t="s">
        <v>11570</v>
      </c>
      <c r="B4852" s="1" t="s">
        <v>1567</v>
      </c>
      <c r="C4852" s="1" t="s">
        <v>1568</v>
      </c>
      <c r="D4852" s="1" t="s">
        <v>4675</v>
      </c>
      <c r="E4852" s="1" t="s">
        <v>1981</v>
      </c>
      <c r="F4852" s="2">
        <v>44962</v>
      </c>
      <c r="G4852" s="2">
        <v>45414</v>
      </c>
      <c r="H4852" s="2" t="str">
        <f>TEXT(Ecommerce_Sales[[#This Row],[Order_Date]],"mmmm")</f>
        <v>May</v>
      </c>
      <c r="I4852" s="2" t="str">
        <f>TEXT(Ecommerce_Sales[[#This Row],[Order_Date]],"yyyy")</f>
        <v>2024</v>
      </c>
      <c r="J4852" s="2" t="str">
        <f>TEXT(Ecommerce_Sales[[#This Row],[Order_Date]],"mmmm")</f>
        <v>May</v>
      </c>
      <c r="K4852" s="1" t="s">
        <v>1947</v>
      </c>
      <c r="L4852" s="1" t="s">
        <v>11571</v>
      </c>
      <c r="M4852" s="1" t="s">
        <v>2007</v>
      </c>
      <c r="N4852" s="1" t="s">
        <v>1973</v>
      </c>
      <c r="O4852" s="3">
        <v>628</v>
      </c>
      <c r="P4852">
        <v>1</v>
      </c>
      <c r="Q4852" s="3">
        <v>628</v>
      </c>
      <c r="R4852" s="1" t="s">
        <v>1958</v>
      </c>
      <c r="S4852" s="3">
        <v>74</v>
      </c>
      <c r="T4852">
        <v>6</v>
      </c>
      <c r="U4852" t="str">
        <f>IF(Ecommerce_Sales[[#This Row],[Delivery_Time_Days]]&gt;7,"Delay",IF(Ecommerce_Sales[[#This Row],[Delivery_Time_Days]] = 0,"No delivery",IF(Ecommerce_Sales[[#This Row],[Delivery_Time_Days]]&lt;=7,"On-time")))</f>
        <v>On-time</v>
      </c>
      <c r="V4852" s="7">
        <f>Ecommerce_Sales[[#This Row],[Profit]]/Ecommerce_Sales[[#This Row],[Total_Price]]</f>
        <v>0.30095541401273884</v>
      </c>
      <c r="W4852" s="3">
        <v>189</v>
      </c>
      <c r="X4852" s="3"/>
    </row>
    <row r="4853" spans="1:24" x14ac:dyDescent="0.25">
      <c r="A4853" s="1" t="s">
        <v>11572</v>
      </c>
      <c r="B4853" s="1" t="s">
        <v>1575</v>
      </c>
      <c r="C4853" s="1" t="s">
        <v>1576</v>
      </c>
      <c r="D4853" s="1" t="s">
        <v>5557</v>
      </c>
      <c r="E4853" s="1" t="s">
        <v>1961</v>
      </c>
      <c r="F4853" s="2">
        <v>45128</v>
      </c>
      <c r="G4853" s="2">
        <v>45078</v>
      </c>
      <c r="H4853" s="2" t="str">
        <f>TEXT(Ecommerce_Sales[[#This Row],[Order_Date]],"mmmm")</f>
        <v>June</v>
      </c>
      <c r="I4853" s="2" t="str">
        <f>TEXT(Ecommerce_Sales[[#This Row],[Order_Date]],"yyyy")</f>
        <v>2023</v>
      </c>
      <c r="J4853" s="2" t="str">
        <f>TEXT(Ecommerce_Sales[[#This Row],[Order_Date]],"mmmm")</f>
        <v>June</v>
      </c>
      <c r="K4853" s="1" t="s">
        <v>1947</v>
      </c>
      <c r="L4853" s="1" t="s">
        <v>11573</v>
      </c>
      <c r="M4853" s="1" t="s">
        <v>1998</v>
      </c>
      <c r="N4853" s="1" t="s">
        <v>1973</v>
      </c>
      <c r="O4853" s="3">
        <v>914</v>
      </c>
      <c r="P4853">
        <v>4</v>
      </c>
      <c r="Q4853" s="3">
        <v>3658</v>
      </c>
      <c r="R4853" s="1" t="s">
        <v>1958</v>
      </c>
      <c r="S4853" s="3">
        <v>522</v>
      </c>
      <c r="T4853">
        <v>4</v>
      </c>
      <c r="U4853" t="str">
        <f>IF(Ecommerce_Sales[[#This Row],[Delivery_Time_Days]]&gt;7,"Delay",IF(Ecommerce_Sales[[#This Row],[Delivery_Time_Days]] = 0,"No delivery",IF(Ecommerce_Sales[[#This Row],[Delivery_Time_Days]]&lt;=7,"On-time")))</f>
        <v>On-time</v>
      </c>
      <c r="V4853" s="7">
        <f>Ecommerce_Sales[[#This Row],[Profit]]/Ecommerce_Sales[[#This Row],[Total_Price]]</f>
        <v>0.29989065062875886</v>
      </c>
      <c r="W4853" s="3">
        <v>1097</v>
      </c>
      <c r="X4853" s="3"/>
    </row>
    <row r="4854" spans="1:24" x14ac:dyDescent="0.25">
      <c r="A4854" s="1" t="s">
        <v>11574</v>
      </c>
      <c r="B4854" s="1" t="s">
        <v>106</v>
      </c>
      <c r="C4854" s="1" t="s">
        <v>107</v>
      </c>
      <c r="D4854" s="1" t="s">
        <v>4390</v>
      </c>
      <c r="E4854" s="1" t="s">
        <v>1981</v>
      </c>
      <c r="F4854" s="2">
        <v>45593</v>
      </c>
      <c r="G4854" s="2">
        <v>45325</v>
      </c>
      <c r="H4854" s="2" t="str">
        <f>TEXT(Ecommerce_Sales[[#This Row],[Order_Date]],"mmmm")</f>
        <v>February</v>
      </c>
      <c r="I4854" s="2" t="str">
        <f>TEXT(Ecommerce_Sales[[#This Row],[Order_Date]],"yyyy")</f>
        <v>2024</v>
      </c>
      <c r="J4854" s="2" t="str">
        <f>TEXT(Ecommerce_Sales[[#This Row],[Order_Date]],"mmmm")</f>
        <v>February</v>
      </c>
      <c r="K4854" s="1" t="s">
        <v>1947</v>
      </c>
      <c r="L4854" s="1" t="s">
        <v>10873</v>
      </c>
      <c r="M4854" s="1" t="s">
        <v>2002</v>
      </c>
      <c r="N4854" s="1" t="s">
        <v>1989</v>
      </c>
      <c r="O4854" s="3">
        <v>424</v>
      </c>
      <c r="P4854">
        <v>1</v>
      </c>
      <c r="Q4854" s="3">
        <v>424</v>
      </c>
      <c r="R4854" s="1" t="s">
        <v>1958</v>
      </c>
      <c r="S4854" s="3">
        <v>25</v>
      </c>
      <c r="T4854">
        <v>9</v>
      </c>
      <c r="U4854" t="str">
        <f>IF(Ecommerce_Sales[[#This Row],[Delivery_Time_Days]]&gt;7,"Delay",IF(Ecommerce_Sales[[#This Row],[Delivery_Time_Days]] = 0,"No delivery",IF(Ecommerce_Sales[[#This Row],[Delivery_Time_Days]]&lt;=7,"On-time")))</f>
        <v>Delay</v>
      </c>
      <c r="V4854" s="7">
        <f>Ecommerce_Sales[[#This Row],[Profit]]/Ecommerce_Sales[[#This Row],[Total_Price]]</f>
        <v>0.25</v>
      </c>
      <c r="W4854" s="3">
        <v>106</v>
      </c>
      <c r="X4854" s="3"/>
    </row>
    <row r="4855" spans="1:24" x14ac:dyDescent="0.25">
      <c r="A4855" s="1" t="s">
        <v>11575</v>
      </c>
      <c r="B4855" s="1" t="s">
        <v>1087</v>
      </c>
      <c r="C4855" s="1" t="s">
        <v>1088</v>
      </c>
      <c r="D4855" s="1" t="s">
        <v>7885</v>
      </c>
      <c r="E4855" s="1" t="s">
        <v>1954</v>
      </c>
      <c r="F4855" s="2">
        <v>45601</v>
      </c>
      <c r="G4855" s="2">
        <v>45551</v>
      </c>
      <c r="H4855" s="2" t="str">
        <f>TEXT(Ecommerce_Sales[[#This Row],[Order_Date]],"mmmm")</f>
        <v>September</v>
      </c>
      <c r="I4855" s="2" t="str">
        <f>TEXT(Ecommerce_Sales[[#This Row],[Order_Date]],"yyyy")</f>
        <v>2024</v>
      </c>
      <c r="J4855" s="2" t="str">
        <f>TEXT(Ecommerce_Sales[[#This Row],[Order_Date]],"mmmm")</f>
        <v>September</v>
      </c>
      <c r="K4855" s="1" t="s">
        <v>1992</v>
      </c>
      <c r="L4855" s="1" t="s">
        <v>7042</v>
      </c>
      <c r="M4855" s="1" t="s">
        <v>1972</v>
      </c>
      <c r="N4855" s="1" t="s">
        <v>1973</v>
      </c>
      <c r="O4855" s="3">
        <v>913</v>
      </c>
      <c r="P4855">
        <v>2</v>
      </c>
      <c r="Q4855" s="3">
        <v>1826</v>
      </c>
      <c r="R4855" s="1" t="s">
        <v>1958</v>
      </c>
      <c r="S4855" s="3">
        <v>182</v>
      </c>
      <c r="U4855" t="str">
        <f>IF(Ecommerce_Sales[[#This Row],[Delivery_Time_Days]]&gt;7,"Delay",IF(Ecommerce_Sales[[#This Row],[Delivery_Time_Days]] = 0,"No delivery",IF(Ecommerce_Sales[[#This Row],[Delivery_Time_Days]]&lt;=7,"On-time")))</f>
        <v>No delivery</v>
      </c>
      <c r="V4855" s="7">
        <f>Ecommerce_Sales[[#This Row],[Profit]]/Ecommerce_Sales[[#This Row],[Total_Price]]</f>
        <v>0.30010952902519167</v>
      </c>
      <c r="W4855" s="3">
        <v>548</v>
      </c>
      <c r="X4855" s="3"/>
    </row>
    <row r="4856" spans="1:24" x14ac:dyDescent="0.25">
      <c r="A4856" s="1" t="s">
        <v>11576</v>
      </c>
      <c r="B4856" s="1" t="s">
        <v>444</v>
      </c>
      <c r="C4856" s="1" t="s">
        <v>445</v>
      </c>
      <c r="D4856" s="1" t="s">
        <v>2106</v>
      </c>
      <c r="E4856" s="1" t="s">
        <v>1946</v>
      </c>
      <c r="F4856" s="2">
        <v>45651</v>
      </c>
      <c r="G4856" s="2">
        <v>45182</v>
      </c>
      <c r="H4856" s="2" t="str">
        <f>TEXT(Ecommerce_Sales[[#This Row],[Order_Date]],"mmmm")</f>
        <v>September</v>
      </c>
      <c r="I4856" s="2" t="str">
        <f>TEXT(Ecommerce_Sales[[#This Row],[Order_Date]],"yyyy")</f>
        <v>2023</v>
      </c>
      <c r="J4856" s="2" t="str">
        <f>TEXT(Ecommerce_Sales[[#This Row],[Order_Date]],"mmmm")</f>
        <v>September</v>
      </c>
      <c r="K4856" s="1" t="s">
        <v>1986</v>
      </c>
      <c r="L4856" s="1" t="s">
        <v>11577</v>
      </c>
      <c r="M4856" s="1" t="s">
        <v>2072</v>
      </c>
      <c r="N4856" s="1" t="s">
        <v>1950</v>
      </c>
      <c r="O4856" s="3">
        <v>457</v>
      </c>
      <c r="P4856">
        <v>2</v>
      </c>
      <c r="Q4856" s="3">
        <v>913</v>
      </c>
      <c r="R4856" s="1" t="s">
        <v>2016</v>
      </c>
      <c r="S4856" s="3">
        <v>85</v>
      </c>
      <c r="U4856" t="str">
        <f>IF(Ecommerce_Sales[[#This Row],[Delivery_Time_Days]]&gt;7,"Delay",IF(Ecommerce_Sales[[#This Row],[Delivery_Time_Days]] = 0,"No delivery",IF(Ecommerce_Sales[[#This Row],[Delivery_Time_Days]]&lt;=7,"On-time")))</f>
        <v>No delivery</v>
      </c>
      <c r="V4856" s="7">
        <f>Ecommerce_Sales[[#This Row],[Profit]]/Ecommerce_Sales[[#This Row],[Total_Price]]</f>
        <v>0.39978094194961666</v>
      </c>
      <c r="W4856" s="3">
        <v>365</v>
      </c>
      <c r="X4856" s="3"/>
    </row>
    <row r="4857" spans="1:24" x14ac:dyDescent="0.25">
      <c r="A4857" s="1" t="s">
        <v>11578</v>
      </c>
      <c r="B4857" s="1" t="s">
        <v>507</v>
      </c>
      <c r="C4857" s="1" t="s">
        <v>508</v>
      </c>
      <c r="D4857" s="1" t="s">
        <v>6621</v>
      </c>
      <c r="E4857" s="1" t="s">
        <v>1966</v>
      </c>
      <c r="F4857" s="2">
        <v>44962</v>
      </c>
      <c r="G4857" s="2">
        <v>44945</v>
      </c>
      <c r="H4857" s="2" t="str">
        <f>TEXT(Ecommerce_Sales[[#This Row],[Order_Date]],"mmmm")</f>
        <v>January</v>
      </c>
      <c r="I4857" s="2" t="str">
        <f>TEXT(Ecommerce_Sales[[#This Row],[Order_Date]],"yyyy")</f>
        <v>2023</v>
      </c>
      <c r="J4857" s="2" t="str">
        <f>TEXT(Ecommerce_Sales[[#This Row],[Order_Date]],"mmmm")</f>
        <v>January</v>
      </c>
      <c r="K4857" s="1" t="s">
        <v>1947</v>
      </c>
      <c r="L4857" s="1" t="s">
        <v>11579</v>
      </c>
      <c r="M4857" s="1" t="s">
        <v>2030</v>
      </c>
      <c r="N4857" s="1" t="s">
        <v>1978</v>
      </c>
      <c r="O4857" s="3">
        <v>857</v>
      </c>
      <c r="P4857">
        <v>4</v>
      </c>
      <c r="Q4857" s="3">
        <v>3430</v>
      </c>
      <c r="R4857" s="1" t="s">
        <v>1951</v>
      </c>
      <c r="S4857" s="3">
        <v>272</v>
      </c>
      <c r="T4857">
        <v>8</v>
      </c>
      <c r="U4857" t="str">
        <f>IF(Ecommerce_Sales[[#This Row],[Delivery_Time_Days]]&gt;7,"Delay",IF(Ecommerce_Sales[[#This Row],[Delivery_Time_Days]] = 0,"No delivery",IF(Ecommerce_Sales[[#This Row],[Delivery_Time_Days]]&lt;=7,"On-time")))</f>
        <v>Delay</v>
      </c>
      <c r="V4857" s="7">
        <f>Ecommerce_Sales[[#This Row],[Profit]]/Ecommerce_Sales[[#This Row],[Total_Price]]</f>
        <v>0.3498542274052478</v>
      </c>
      <c r="W4857" s="3">
        <v>1200</v>
      </c>
      <c r="X4857" s="3"/>
    </row>
    <row r="4858" spans="1:24" x14ac:dyDescent="0.25">
      <c r="A4858" s="1" t="s">
        <v>11580</v>
      </c>
      <c r="B4858" s="1" t="s">
        <v>1289</v>
      </c>
      <c r="C4858" s="1" t="s">
        <v>1290</v>
      </c>
      <c r="D4858" s="1" t="s">
        <v>7139</v>
      </c>
      <c r="E4858" s="1" t="s">
        <v>1981</v>
      </c>
      <c r="F4858" s="2">
        <v>45436</v>
      </c>
      <c r="G4858" s="2">
        <v>45108</v>
      </c>
      <c r="H4858" s="2" t="str">
        <f>TEXT(Ecommerce_Sales[[#This Row],[Order_Date]],"mmmm")</f>
        <v>July</v>
      </c>
      <c r="I4858" s="2" t="str">
        <f>TEXT(Ecommerce_Sales[[#This Row],[Order_Date]],"yyyy")</f>
        <v>2023</v>
      </c>
      <c r="J4858" s="2" t="str">
        <f>TEXT(Ecommerce_Sales[[#This Row],[Order_Date]],"mmmm")</f>
        <v>July</v>
      </c>
      <c r="K4858" s="1" t="s">
        <v>1992</v>
      </c>
      <c r="L4858" s="1" t="s">
        <v>11581</v>
      </c>
      <c r="M4858" s="1" t="s">
        <v>2054</v>
      </c>
      <c r="N4858" s="1" t="s">
        <v>1957</v>
      </c>
      <c r="O4858" s="3">
        <v>576</v>
      </c>
      <c r="P4858">
        <v>5</v>
      </c>
      <c r="Q4858" s="3">
        <v>2878</v>
      </c>
      <c r="R4858" s="1" t="s">
        <v>1958</v>
      </c>
      <c r="S4858" s="3">
        <v>260</v>
      </c>
      <c r="U4858" t="str">
        <f>IF(Ecommerce_Sales[[#This Row],[Delivery_Time_Days]]&gt;7,"Delay",IF(Ecommerce_Sales[[#This Row],[Delivery_Time_Days]] = 0,"No delivery",IF(Ecommerce_Sales[[#This Row],[Delivery_Time_Days]]&lt;=7,"On-time")))</f>
        <v>No delivery</v>
      </c>
      <c r="V4858" s="7">
        <f>Ecommerce_Sales[[#This Row],[Profit]]/Ecommerce_Sales[[#This Row],[Total_Price]]</f>
        <v>0.15010423905489922</v>
      </c>
      <c r="W4858" s="3">
        <v>432</v>
      </c>
      <c r="X4858" s="3"/>
    </row>
    <row r="4859" spans="1:24" x14ac:dyDescent="0.25">
      <c r="A4859" s="1" t="s">
        <v>11582</v>
      </c>
      <c r="B4859" s="1" t="s">
        <v>456</v>
      </c>
      <c r="C4859" s="1" t="s">
        <v>457</v>
      </c>
      <c r="D4859" s="1" t="s">
        <v>2285</v>
      </c>
      <c r="E4859" s="1" t="s">
        <v>1996</v>
      </c>
      <c r="F4859" s="2">
        <v>45273</v>
      </c>
      <c r="G4859" s="2">
        <v>45483</v>
      </c>
      <c r="H4859" s="2" t="str">
        <f>TEXT(Ecommerce_Sales[[#This Row],[Order_Date]],"mmmm")</f>
        <v>July</v>
      </c>
      <c r="I4859" s="2" t="str">
        <f>TEXT(Ecommerce_Sales[[#This Row],[Order_Date]],"yyyy")</f>
        <v>2024</v>
      </c>
      <c r="J4859" s="2" t="str">
        <f>TEXT(Ecommerce_Sales[[#This Row],[Order_Date]],"mmmm")</f>
        <v>July</v>
      </c>
      <c r="K4859" s="1" t="s">
        <v>1947</v>
      </c>
      <c r="L4859" s="1" t="s">
        <v>11583</v>
      </c>
      <c r="M4859" s="1" t="s">
        <v>1998</v>
      </c>
      <c r="N4859" s="1" t="s">
        <v>1973</v>
      </c>
      <c r="O4859" s="3">
        <v>529</v>
      </c>
      <c r="P4859">
        <v>5</v>
      </c>
      <c r="Q4859" s="3">
        <v>2644</v>
      </c>
      <c r="R4859" s="1" t="s">
        <v>1958</v>
      </c>
      <c r="S4859" s="3">
        <v>266</v>
      </c>
      <c r="T4859">
        <v>2</v>
      </c>
      <c r="U4859" t="str">
        <f>IF(Ecommerce_Sales[[#This Row],[Delivery_Time_Days]]&gt;7,"Delay",IF(Ecommerce_Sales[[#This Row],[Delivery_Time_Days]] = 0,"No delivery",IF(Ecommerce_Sales[[#This Row],[Delivery_Time_Days]]&lt;=7,"On-time")))</f>
        <v>On-time</v>
      </c>
      <c r="V4859" s="7">
        <f>Ecommerce_Sales[[#This Row],[Profit]]/Ecommerce_Sales[[#This Row],[Total_Price]]</f>
        <v>0.29992435703479575</v>
      </c>
      <c r="W4859" s="3">
        <v>793</v>
      </c>
      <c r="X4859" s="3"/>
    </row>
    <row r="4860" spans="1:24" x14ac:dyDescent="0.25">
      <c r="A4860" s="1" t="s">
        <v>11584</v>
      </c>
      <c r="B4860" s="1" t="s">
        <v>730</v>
      </c>
      <c r="C4860" s="1" t="s">
        <v>731</v>
      </c>
      <c r="D4860" s="1" t="s">
        <v>8821</v>
      </c>
      <c r="E4860" s="1" t="s">
        <v>1961</v>
      </c>
      <c r="F4860" s="2">
        <v>45473</v>
      </c>
      <c r="G4860" s="2">
        <v>45299</v>
      </c>
      <c r="H4860" s="2" t="str">
        <f>TEXT(Ecommerce_Sales[[#This Row],[Order_Date]],"mmmm")</f>
        <v>January</v>
      </c>
      <c r="I4860" s="2" t="str">
        <f>TEXT(Ecommerce_Sales[[#This Row],[Order_Date]],"yyyy")</f>
        <v>2024</v>
      </c>
      <c r="J4860" s="2" t="str">
        <f>TEXT(Ecommerce_Sales[[#This Row],[Order_Date]],"mmmm")</f>
        <v>January</v>
      </c>
      <c r="K4860" s="1" t="s">
        <v>1947</v>
      </c>
      <c r="L4860" s="1" t="s">
        <v>11585</v>
      </c>
      <c r="M4860" s="1" t="s">
        <v>1972</v>
      </c>
      <c r="N4860" s="1" t="s">
        <v>1973</v>
      </c>
      <c r="O4860" s="3">
        <v>196</v>
      </c>
      <c r="P4860">
        <v>1</v>
      </c>
      <c r="Q4860" s="3">
        <v>196</v>
      </c>
      <c r="R4860" s="1" t="s">
        <v>1951</v>
      </c>
      <c r="S4860" s="3">
        <v>23</v>
      </c>
      <c r="T4860">
        <v>9</v>
      </c>
      <c r="U4860" t="str">
        <f>IF(Ecommerce_Sales[[#This Row],[Delivery_Time_Days]]&gt;7,"Delay",IF(Ecommerce_Sales[[#This Row],[Delivery_Time_Days]] = 0,"No delivery",IF(Ecommerce_Sales[[#This Row],[Delivery_Time_Days]]&lt;=7,"On-time")))</f>
        <v>Delay</v>
      </c>
      <c r="V4860" s="7">
        <f>Ecommerce_Sales[[#This Row],[Profit]]/Ecommerce_Sales[[#This Row],[Total_Price]]</f>
        <v>0.30102040816326531</v>
      </c>
      <c r="W4860" s="3">
        <v>59</v>
      </c>
      <c r="X4860" s="3"/>
    </row>
    <row r="4861" spans="1:24" x14ac:dyDescent="0.25">
      <c r="A4861" s="1" t="s">
        <v>11586</v>
      </c>
      <c r="B4861" s="1" t="s">
        <v>1621</v>
      </c>
      <c r="C4861" s="1" t="s">
        <v>1622</v>
      </c>
      <c r="D4861" s="1" t="s">
        <v>2579</v>
      </c>
      <c r="E4861" s="1" t="s">
        <v>2005</v>
      </c>
      <c r="F4861" s="2">
        <v>45220</v>
      </c>
      <c r="G4861" s="2">
        <v>45081</v>
      </c>
      <c r="H4861" s="2" t="str">
        <f>TEXT(Ecommerce_Sales[[#This Row],[Order_Date]],"mmmm")</f>
        <v>June</v>
      </c>
      <c r="I4861" s="2" t="str">
        <f>TEXT(Ecommerce_Sales[[#This Row],[Order_Date]],"yyyy")</f>
        <v>2023</v>
      </c>
      <c r="J4861" s="2" t="str">
        <f>TEXT(Ecommerce_Sales[[#This Row],[Order_Date]],"mmmm")</f>
        <v>June</v>
      </c>
      <c r="K4861" s="1" t="s">
        <v>1947</v>
      </c>
      <c r="L4861" s="1" t="s">
        <v>11587</v>
      </c>
      <c r="M4861" s="1" t="s">
        <v>1972</v>
      </c>
      <c r="N4861" s="1" t="s">
        <v>1973</v>
      </c>
      <c r="O4861" s="3">
        <v>49</v>
      </c>
      <c r="P4861">
        <v>4</v>
      </c>
      <c r="Q4861" s="3">
        <v>198</v>
      </c>
      <c r="R4861" s="1" t="s">
        <v>1951</v>
      </c>
      <c r="S4861" s="3">
        <v>14</v>
      </c>
      <c r="T4861">
        <v>2</v>
      </c>
      <c r="U4861" t="str">
        <f>IF(Ecommerce_Sales[[#This Row],[Delivery_Time_Days]]&gt;7,"Delay",IF(Ecommerce_Sales[[#This Row],[Delivery_Time_Days]] = 0,"No delivery",IF(Ecommerce_Sales[[#This Row],[Delivery_Time_Days]]&lt;=7,"On-time")))</f>
        <v>On-time</v>
      </c>
      <c r="V4861" s="7">
        <f>Ecommerce_Sales[[#This Row],[Profit]]/Ecommerce_Sales[[#This Row],[Total_Price]]</f>
        <v>0.29797979797979796</v>
      </c>
      <c r="W4861" s="3">
        <v>59</v>
      </c>
      <c r="X4861" s="3"/>
    </row>
    <row r="4862" spans="1:24" x14ac:dyDescent="0.25">
      <c r="A4862" s="1" t="s">
        <v>11588</v>
      </c>
      <c r="B4862" s="1" t="s">
        <v>926</v>
      </c>
      <c r="C4862" s="1" t="s">
        <v>927</v>
      </c>
      <c r="D4862" s="1" t="s">
        <v>2511</v>
      </c>
      <c r="E4862" s="1" t="s">
        <v>1966</v>
      </c>
      <c r="F4862" s="2">
        <v>45397</v>
      </c>
      <c r="G4862" s="2">
        <v>45491</v>
      </c>
      <c r="H4862" s="2" t="str">
        <f>TEXT(Ecommerce_Sales[[#This Row],[Order_Date]],"mmmm")</f>
        <v>July</v>
      </c>
      <c r="I4862" s="2" t="str">
        <f>TEXT(Ecommerce_Sales[[#This Row],[Order_Date]],"yyyy")</f>
        <v>2024</v>
      </c>
      <c r="J4862" s="2" t="str">
        <f>TEXT(Ecommerce_Sales[[#This Row],[Order_Date]],"mmmm")</f>
        <v>July</v>
      </c>
      <c r="K4862" s="1" t="s">
        <v>1947</v>
      </c>
      <c r="L4862" s="1" t="s">
        <v>11589</v>
      </c>
      <c r="M4862" s="1" t="s">
        <v>1998</v>
      </c>
      <c r="N4862" s="1" t="s">
        <v>1973</v>
      </c>
      <c r="O4862" s="3">
        <v>74</v>
      </c>
      <c r="P4862">
        <v>3</v>
      </c>
      <c r="Q4862" s="3">
        <v>221</v>
      </c>
      <c r="R4862" s="1" t="s">
        <v>1958</v>
      </c>
      <c r="S4862" s="3">
        <v>26</v>
      </c>
      <c r="T4862">
        <v>6</v>
      </c>
      <c r="U4862" t="str">
        <f>IF(Ecommerce_Sales[[#This Row],[Delivery_Time_Days]]&gt;7,"Delay",IF(Ecommerce_Sales[[#This Row],[Delivery_Time_Days]] = 0,"No delivery",IF(Ecommerce_Sales[[#This Row],[Delivery_Time_Days]]&lt;=7,"On-time")))</f>
        <v>On-time</v>
      </c>
      <c r="V4862" s="7">
        <f>Ecommerce_Sales[[#This Row],[Profit]]/Ecommerce_Sales[[#This Row],[Total_Price]]</f>
        <v>0.29864253393665158</v>
      </c>
      <c r="W4862" s="3">
        <v>66</v>
      </c>
      <c r="X4862" s="3"/>
    </row>
    <row r="4863" spans="1:24" x14ac:dyDescent="0.25">
      <c r="A4863" s="1" t="s">
        <v>11590</v>
      </c>
      <c r="B4863" s="1" t="s">
        <v>176</v>
      </c>
      <c r="C4863" s="1" t="s">
        <v>177</v>
      </c>
      <c r="D4863" s="1" t="s">
        <v>6101</v>
      </c>
      <c r="E4863" s="1" t="s">
        <v>1946</v>
      </c>
      <c r="F4863" s="2">
        <v>45499</v>
      </c>
      <c r="G4863" s="2">
        <v>45396</v>
      </c>
      <c r="H4863" s="2" t="str">
        <f>TEXT(Ecommerce_Sales[[#This Row],[Order_Date]],"mmmm")</f>
        <v>April</v>
      </c>
      <c r="I4863" s="2" t="str">
        <f>TEXT(Ecommerce_Sales[[#This Row],[Order_Date]],"yyyy")</f>
        <v>2024</v>
      </c>
      <c r="J4863" s="2" t="str">
        <f>TEXT(Ecommerce_Sales[[#This Row],[Order_Date]],"mmmm")</f>
        <v>April</v>
      </c>
      <c r="K4863" s="1" t="s">
        <v>1947</v>
      </c>
      <c r="L4863" s="1" t="s">
        <v>11591</v>
      </c>
      <c r="M4863" s="1" t="s">
        <v>2058</v>
      </c>
      <c r="N4863" s="1" t="s">
        <v>1950</v>
      </c>
      <c r="O4863" s="3">
        <v>246</v>
      </c>
      <c r="P4863">
        <v>5</v>
      </c>
      <c r="Q4863" s="3">
        <v>1232</v>
      </c>
      <c r="R4863" s="1" t="s">
        <v>2008</v>
      </c>
      <c r="S4863" s="3">
        <v>178</v>
      </c>
      <c r="T4863">
        <v>10</v>
      </c>
      <c r="U4863" t="str">
        <f>IF(Ecommerce_Sales[[#This Row],[Delivery_Time_Days]]&gt;7,"Delay",IF(Ecommerce_Sales[[#This Row],[Delivery_Time_Days]] = 0,"No delivery",IF(Ecommerce_Sales[[#This Row],[Delivery_Time_Days]]&lt;=7,"On-time")))</f>
        <v>Delay</v>
      </c>
      <c r="V4863" s="7">
        <f>Ecommerce_Sales[[#This Row],[Profit]]/Ecommerce_Sales[[#This Row],[Total_Price]]</f>
        <v>0.40016233766233766</v>
      </c>
      <c r="W4863" s="3">
        <v>493</v>
      </c>
      <c r="X4863" s="3"/>
    </row>
    <row r="4864" spans="1:24" x14ac:dyDescent="0.25">
      <c r="A4864" s="1" t="s">
        <v>11592</v>
      </c>
      <c r="B4864" s="1" t="s">
        <v>328</v>
      </c>
      <c r="C4864" s="1" t="s">
        <v>329</v>
      </c>
      <c r="D4864" s="1" t="s">
        <v>4596</v>
      </c>
      <c r="E4864" s="1" t="s">
        <v>1961</v>
      </c>
      <c r="F4864" s="2">
        <v>45578</v>
      </c>
      <c r="G4864" s="2">
        <v>45292</v>
      </c>
      <c r="H4864" s="2" t="str">
        <f>TEXT(Ecommerce_Sales[[#This Row],[Order_Date]],"mmmm")</f>
        <v>January</v>
      </c>
      <c r="I4864" s="2" t="str">
        <f>TEXT(Ecommerce_Sales[[#This Row],[Order_Date]],"yyyy")</f>
        <v>2024</v>
      </c>
      <c r="J4864" s="2" t="str">
        <f>TEXT(Ecommerce_Sales[[#This Row],[Order_Date]],"mmmm")</f>
        <v>January</v>
      </c>
      <c r="K4864" s="1" t="s">
        <v>1947</v>
      </c>
      <c r="L4864" s="1" t="s">
        <v>5132</v>
      </c>
      <c r="M4864" s="1" t="s">
        <v>2072</v>
      </c>
      <c r="N4864" s="1" t="s">
        <v>1950</v>
      </c>
      <c r="O4864" s="3">
        <v>159</v>
      </c>
      <c r="P4864">
        <v>1</v>
      </c>
      <c r="Q4864" s="3">
        <v>159</v>
      </c>
      <c r="R4864" s="1" t="s">
        <v>1951</v>
      </c>
      <c r="S4864" s="3">
        <v>8</v>
      </c>
      <c r="T4864">
        <v>8</v>
      </c>
      <c r="U4864" t="str">
        <f>IF(Ecommerce_Sales[[#This Row],[Delivery_Time_Days]]&gt;7,"Delay",IF(Ecommerce_Sales[[#This Row],[Delivery_Time_Days]] = 0,"No delivery",IF(Ecommerce_Sales[[#This Row],[Delivery_Time_Days]]&lt;=7,"On-time")))</f>
        <v>Delay</v>
      </c>
      <c r="V4864" s="7">
        <f>Ecommerce_Sales[[#This Row],[Profit]]/Ecommerce_Sales[[#This Row],[Total_Price]]</f>
        <v>0.39622641509433965</v>
      </c>
      <c r="W4864" s="3">
        <v>63</v>
      </c>
      <c r="X4864" s="3"/>
    </row>
    <row r="4865" spans="1:24" x14ac:dyDescent="0.25">
      <c r="A4865" s="1" t="s">
        <v>11593</v>
      </c>
      <c r="B4865" s="1" t="s">
        <v>495</v>
      </c>
      <c r="C4865" s="1" t="s">
        <v>496</v>
      </c>
      <c r="D4865" s="1" t="s">
        <v>2643</v>
      </c>
      <c r="E4865" s="1" t="s">
        <v>2005</v>
      </c>
      <c r="F4865" s="2">
        <v>45518</v>
      </c>
      <c r="G4865" s="2">
        <v>45304</v>
      </c>
      <c r="H4865" s="2" t="str">
        <f>TEXT(Ecommerce_Sales[[#This Row],[Order_Date]],"mmmm")</f>
        <v>January</v>
      </c>
      <c r="I4865" s="2" t="str">
        <f>TEXT(Ecommerce_Sales[[#This Row],[Order_Date]],"yyyy")</f>
        <v>2024</v>
      </c>
      <c r="J4865" s="2" t="str">
        <f>TEXT(Ecommerce_Sales[[#This Row],[Order_Date]],"mmmm")</f>
        <v>January</v>
      </c>
      <c r="K4865" s="1" t="s">
        <v>1947</v>
      </c>
      <c r="L4865" s="1" t="s">
        <v>8370</v>
      </c>
      <c r="M4865" s="1" t="s">
        <v>1988</v>
      </c>
      <c r="N4865" s="1" t="s">
        <v>1989</v>
      </c>
      <c r="O4865" s="3">
        <v>885</v>
      </c>
      <c r="P4865">
        <v>3</v>
      </c>
      <c r="Q4865" s="3">
        <v>2654</v>
      </c>
      <c r="R4865" s="1" t="s">
        <v>1958</v>
      </c>
      <c r="S4865" s="3">
        <v>199</v>
      </c>
      <c r="T4865">
        <v>7</v>
      </c>
      <c r="U4865" t="str">
        <f>IF(Ecommerce_Sales[[#This Row],[Delivery_Time_Days]]&gt;7,"Delay",IF(Ecommerce_Sales[[#This Row],[Delivery_Time_Days]] = 0,"No delivery",IF(Ecommerce_Sales[[#This Row],[Delivery_Time_Days]]&lt;=7,"On-time")))</f>
        <v>On-time</v>
      </c>
      <c r="V4865" s="7">
        <f>Ecommerce_Sales[[#This Row],[Profit]]/Ecommerce_Sales[[#This Row],[Total_Price]]</f>
        <v>0.25018839487565936</v>
      </c>
      <c r="W4865" s="3">
        <v>664</v>
      </c>
      <c r="X4865" s="3"/>
    </row>
    <row r="4866" spans="1:24" x14ac:dyDescent="0.25">
      <c r="A4866" s="1" t="s">
        <v>11594</v>
      </c>
      <c r="B4866" s="1" t="s">
        <v>1306</v>
      </c>
      <c r="C4866" s="1" t="s">
        <v>1307</v>
      </c>
      <c r="D4866" s="1" t="s">
        <v>3169</v>
      </c>
      <c r="E4866" s="1" t="s">
        <v>1946</v>
      </c>
      <c r="F4866" s="2">
        <v>44993</v>
      </c>
      <c r="G4866" s="2">
        <v>45001</v>
      </c>
      <c r="H4866" s="2" t="str">
        <f>TEXT(Ecommerce_Sales[[#This Row],[Order_Date]],"mmmm")</f>
        <v>March</v>
      </c>
      <c r="I4866" s="2" t="str">
        <f>TEXT(Ecommerce_Sales[[#This Row],[Order_Date]],"yyyy")</f>
        <v>2023</v>
      </c>
      <c r="J4866" s="2" t="str">
        <f>TEXT(Ecommerce_Sales[[#This Row],[Order_Date]],"mmmm")</f>
        <v>March</v>
      </c>
      <c r="K4866" s="1" t="s">
        <v>1947</v>
      </c>
      <c r="L4866" s="1" t="s">
        <v>11595</v>
      </c>
      <c r="M4866" s="1" t="s">
        <v>1972</v>
      </c>
      <c r="N4866" s="1" t="s">
        <v>1973</v>
      </c>
      <c r="O4866" s="3">
        <v>547</v>
      </c>
      <c r="P4866">
        <v>4</v>
      </c>
      <c r="Q4866" s="3">
        <v>2188</v>
      </c>
      <c r="R4866" s="1" t="s">
        <v>1958</v>
      </c>
      <c r="S4866" s="3">
        <v>237</v>
      </c>
      <c r="T4866">
        <v>7</v>
      </c>
      <c r="U4866" t="str">
        <f>IF(Ecommerce_Sales[[#This Row],[Delivery_Time_Days]]&gt;7,"Delay",IF(Ecommerce_Sales[[#This Row],[Delivery_Time_Days]] = 0,"No delivery",IF(Ecommerce_Sales[[#This Row],[Delivery_Time_Days]]&lt;=7,"On-time")))</f>
        <v>On-time</v>
      </c>
      <c r="V4866" s="7">
        <f>Ecommerce_Sales[[#This Row],[Profit]]/Ecommerce_Sales[[#This Row],[Total_Price]]</f>
        <v>0.29981718464351004</v>
      </c>
      <c r="W4866" s="3">
        <v>656</v>
      </c>
      <c r="X4866" s="3"/>
    </row>
    <row r="4867" spans="1:24" x14ac:dyDescent="0.25">
      <c r="A4867" s="1" t="s">
        <v>11596</v>
      </c>
      <c r="B4867" s="1" t="s">
        <v>662</v>
      </c>
      <c r="C4867" s="1" t="s">
        <v>663</v>
      </c>
      <c r="D4867" s="1" t="s">
        <v>6319</v>
      </c>
      <c r="E4867" s="1" t="s">
        <v>1946</v>
      </c>
      <c r="F4867" s="2">
        <v>44979</v>
      </c>
      <c r="G4867" s="2">
        <v>45388</v>
      </c>
      <c r="H4867" s="2" t="str">
        <f>TEXT(Ecommerce_Sales[[#This Row],[Order_Date]],"mmmm")</f>
        <v>April</v>
      </c>
      <c r="I4867" s="2" t="str">
        <f>TEXT(Ecommerce_Sales[[#This Row],[Order_Date]],"yyyy")</f>
        <v>2024</v>
      </c>
      <c r="J4867" s="2" t="str">
        <f>TEXT(Ecommerce_Sales[[#This Row],[Order_Date]],"mmmm")</f>
        <v>April</v>
      </c>
      <c r="K4867" s="1" t="s">
        <v>1947</v>
      </c>
      <c r="L4867" s="1" t="s">
        <v>6079</v>
      </c>
      <c r="M4867" s="1" t="s">
        <v>1998</v>
      </c>
      <c r="N4867" s="1" t="s">
        <v>1973</v>
      </c>
      <c r="O4867" s="3">
        <v>874</v>
      </c>
      <c r="P4867">
        <v>5</v>
      </c>
      <c r="Q4867" s="3">
        <v>4368</v>
      </c>
      <c r="R4867" s="1" t="s">
        <v>1951</v>
      </c>
      <c r="S4867" s="3">
        <v>525</v>
      </c>
      <c r="T4867">
        <v>7</v>
      </c>
      <c r="U4867" t="str">
        <f>IF(Ecommerce_Sales[[#This Row],[Delivery_Time_Days]]&gt;7,"Delay",IF(Ecommerce_Sales[[#This Row],[Delivery_Time_Days]] = 0,"No delivery",IF(Ecommerce_Sales[[#This Row],[Delivery_Time_Days]]&lt;=7,"On-time")))</f>
        <v>On-time</v>
      </c>
      <c r="V4867" s="7">
        <f>Ecommerce_Sales[[#This Row],[Profit]]/Ecommerce_Sales[[#This Row],[Total_Price]]</f>
        <v>0.2999084249084249</v>
      </c>
      <c r="W4867" s="3">
        <v>1310</v>
      </c>
      <c r="X4867" s="3"/>
    </row>
    <row r="4868" spans="1:24" x14ac:dyDescent="0.25">
      <c r="A4868" s="1" t="s">
        <v>11597</v>
      </c>
      <c r="B4868" s="1" t="s">
        <v>815</v>
      </c>
      <c r="C4868" s="1" t="s">
        <v>816</v>
      </c>
      <c r="D4868" s="1" t="s">
        <v>3716</v>
      </c>
      <c r="E4868" s="1" t="s">
        <v>1954</v>
      </c>
      <c r="F4868" s="2">
        <v>45092</v>
      </c>
      <c r="G4868" s="2">
        <v>45191</v>
      </c>
      <c r="H4868" s="2" t="str">
        <f>TEXT(Ecommerce_Sales[[#This Row],[Order_Date]],"mmmm")</f>
        <v>September</v>
      </c>
      <c r="I4868" s="2" t="str">
        <f>TEXT(Ecommerce_Sales[[#This Row],[Order_Date]],"yyyy")</f>
        <v>2023</v>
      </c>
      <c r="J4868" s="2" t="str">
        <f>TEXT(Ecommerce_Sales[[#This Row],[Order_Date]],"mmmm")</f>
        <v>September</v>
      </c>
      <c r="K4868" s="1" t="s">
        <v>1947</v>
      </c>
      <c r="L4868" s="1" t="s">
        <v>10755</v>
      </c>
      <c r="M4868" s="1" t="s">
        <v>1963</v>
      </c>
      <c r="N4868" s="1" t="s">
        <v>1957</v>
      </c>
      <c r="O4868" s="3">
        <v>390</v>
      </c>
      <c r="P4868">
        <v>2</v>
      </c>
      <c r="Q4868" s="3">
        <v>780</v>
      </c>
      <c r="R4868" s="1" t="s">
        <v>1951</v>
      </c>
      <c r="S4868" s="3">
        <v>71</v>
      </c>
      <c r="T4868">
        <v>6</v>
      </c>
      <c r="U4868" t="str">
        <f>IF(Ecommerce_Sales[[#This Row],[Delivery_Time_Days]]&gt;7,"Delay",IF(Ecommerce_Sales[[#This Row],[Delivery_Time_Days]] = 0,"No delivery",IF(Ecommerce_Sales[[#This Row],[Delivery_Time_Days]]&lt;=7,"On-time")))</f>
        <v>On-time</v>
      </c>
      <c r="V4868" s="7">
        <f>Ecommerce_Sales[[#This Row],[Profit]]/Ecommerce_Sales[[#This Row],[Total_Price]]</f>
        <v>0.15</v>
      </c>
      <c r="W4868" s="3">
        <v>117</v>
      </c>
      <c r="X4868" s="3"/>
    </row>
    <row r="4869" spans="1:24" x14ac:dyDescent="0.25">
      <c r="A4869" s="1" t="s">
        <v>11598</v>
      </c>
      <c r="B4869" s="1" t="s">
        <v>1435</v>
      </c>
      <c r="C4869" s="1" t="s">
        <v>1436</v>
      </c>
      <c r="D4869" s="1" t="s">
        <v>3971</v>
      </c>
      <c r="E4869" s="1" t="s">
        <v>1946</v>
      </c>
      <c r="F4869" s="2">
        <v>45581</v>
      </c>
      <c r="G4869" s="2">
        <v>45108</v>
      </c>
      <c r="H4869" s="2" t="str">
        <f>TEXT(Ecommerce_Sales[[#This Row],[Order_Date]],"mmmm")</f>
        <v>July</v>
      </c>
      <c r="I4869" s="2" t="str">
        <f>TEXT(Ecommerce_Sales[[#This Row],[Order_Date]],"yyyy")</f>
        <v>2023</v>
      </c>
      <c r="J4869" s="2" t="str">
        <f>TEXT(Ecommerce_Sales[[#This Row],[Order_Date]],"mmmm")</f>
        <v>July</v>
      </c>
      <c r="K4869" s="1" t="s">
        <v>1986</v>
      </c>
      <c r="L4869" s="1" t="s">
        <v>9698</v>
      </c>
      <c r="M4869" s="1" t="s">
        <v>1977</v>
      </c>
      <c r="N4869" s="1" t="s">
        <v>1978</v>
      </c>
      <c r="O4869" s="3">
        <v>93</v>
      </c>
      <c r="P4869">
        <v>2</v>
      </c>
      <c r="Q4869" s="3">
        <v>187</v>
      </c>
      <c r="R4869" s="1" t="s">
        <v>1958</v>
      </c>
      <c r="S4869" s="3">
        <v>15</v>
      </c>
      <c r="U4869" t="str">
        <f>IF(Ecommerce_Sales[[#This Row],[Delivery_Time_Days]]&gt;7,"Delay",IF(Ecommerce_Sales[[#This Row],[Delivery_Time_Days]] = 0,"No delivery",IF(Ecommerce_Sales[[#This Row],[Delivery_Time_Days]]&lt;=7,"On-time")))</f>
        <v>No delivery</v>
      </c>
      <c r="V4869" s="7">
        <f>Ecommerce_Sales[[#This Row],[Profit]]/Ecommerce_Sales[[#This Row],[Total_Price]]</f>
        <v>0.34759358288770054</v>
      </c>
      <c r="W4869" s="3">
        <v>65</v>
      </c>
      <c r="X4869" s="3"/>
    </row>
    <row r="4870" spans="1:24" x14ac:dyDescent="0.25">
      <c r="A4870" s="1" t="s">
        <v>11599</v>
      </c>
      <c r="B4870" s="1" t="s">
        <v>641</v>
      </c>
      <c r="C4870" s="1" t="s">
        <v>642</v>
      </c>
      <c r="D4870" s="1" t="s">
        <v>2087</v>
      </c>
      <c r="E4870" s="1" t="s">
        <v>1961</v>
      </c>
      <c r="F4870" s="2">
        <v>45353</v>
      </c>
      <c r="G4870" s="2">
        <v>45346</v>
      </c>
      <c r="H4870" s="2" t="str">
        <f>TEXT(Ecommerce_Sales[[#This Row],[Order_Date]],"mmmm")</f>
        <v>February</v>
      </c>
      <c r="I4870" s="2" t="str">
        <f>TEXT(Ecommerce_Sales[[#This Row],[Order_Date]],"yyyy")</f>
        <v>2024</v>
      </c>
      <c r="J4870" s="2" t="str">
        <f>TEXT(Ecommerce_Sales[[#This Row],[Order_Date]],"mmmm")</f>
        <v>February</v>
      </c>
      <c r="K4870" s="1" t="s">
        <v>1947</v>
      </c>
      <c r="L4870" s="1" t="s">
        <v>11600</v>
      </c>
      <c r="M4870" s="1" t="s">
        <v>2043</v>
      </c>
      <c r="N4870" s="1" t="s">
        <v>1989</v>
      </c>
      <c r="O4870" s="3">
        <v>346</v>
      </c>
      <c r="P4870">
        <v>4</v>
      </c>
      <c r="Q4870" s="3">
        <v>1382</v>
      </c>
      <c r="R4870" s="1" t="s">
        <v>1958</v>
      </c>
      <c r="S4870" s="3">
        <v>137</v>
      </c>
      <c r="T4870">
        <v>2</v>
      </c>
      <c r="U4870" t="str">
        <f>IF(Ecommerce_Sales[[#This Row],[Delivery_Time_Days]]&gt;7,"Delay",IF(Ecommerce_Sales[[#This Row],[Delivery_Time_Days]] = 0,"No delivery",IF(Ecommerce_Sales[[#This Row],[Delivery_Time_Days]]&lt;=7,"On-time")))</f>
        <v>On-time</v>
      </c>
      <c r="V4870" s="7">
        <f>Ecommerce_Sales[[#This Row],[Profit]]/Ecommerce_Sales[[#This Row],[Total_Price]]</f>
        <v>0.2503617945007236</v>
      </c>
      <c r="W4870" s="3">
        <v>346</v>
      </c>
      <c r="X4870" s="3"/>
    </row>
    <row r="4871" spans="1:24" x14ac:dyDescent="0.25">
      <c r="A4871" s="1" t="s">
        <v>11601</v>
      </c>
      <c r="B4871" s="1" t="s">
        <v>1171</v>
      </c>
      <c r="C4871" s="1" t="s">
        <v>1172</v>
      </c>
      <c r="D4871" s="1" t="s">
        <v>2843</v>
      </c>
      <c r="E4871" s="1" t="s">
        <v>1961</v>
      </c>
      <c r="F4871" s="2">
        <v>45214</v>
      </c>
      <c r="G4871" s="2">
        <v>45052</v>
      </c>
      <c r="H4871" s="2" t="str">
        <f>TEXT(Ecommerce_Sales[[#This Row],[Order_Date]],"mmmm")</f>
        <v>May</v>
      </c>
      <c r="I4871" s="2" t="str">
        <f>TEXT(Ecommerce_Sales[[#This Row],[Order_Date]],"yyyy")</f>
        <v>2023</v>
      </c>
      <c r="J4871" s="2" t="str">
        <f>TEXT(Ecommerce_Sales[[#This Row],[Order_Date]],"mmmm")</f>
        <v>May</v>
      </c>
      <c r="K4871" s="1" t="s">
        <v>1986</v>
      </c>
      <c r="L4871" s="1" t="s">
        <v>11602</v>
      </c>
      <c r="M4871" s="1" t="s">
        <v>2007</v>
      </c>
      <c r="N4871" s="1" t="s">
        <v>1973</v>
      </c>
      <c r="O4871" s="3">
        <v>247</v>
      </c>
      <c r="P4871">
        <v>2</v>
      </c>
      <c r="Q4871" s="3">
        <v>495</v>
      </c>
      <c r="R4871" s="1" t="s">
        <v>2008</v>
      </c>
      <c r="S4871" s="3">
        <v>37</v>
      </c>
      <c r="U4871" t="str">
        <f>IF(Ecommerce_Sales[[#This Row],[Delivery_Time_Days]]&gt;7,"Delay",IF(Ecommerce_Sales[[#This Row],[Delivery_Time_Days]] = 0,"No delivery",IF(Ecommerce_Sales[[#This Row],[Delivery_Time_Days]]&lt;=7,"On-time")))</f>
        <v>No delivery</v>
      </c>
      <c r="V4871" s="7">
        <f>Ecommerce_Sales[[#This Row],[Profit]]/Ecommerce_Sales[[#This Row],[Total_Price]]</f>
        <v>0.29898989898989897</v>
      </c>
      <c r="W4871" s="3">
        <v>148</v>
      </c>
      <c r="X4871" s="3"/>
    </row>
    <row r="4872" spans="1:24" x14ac:dyDescent="0.25">
      <c r="A4872" s="1" t="s">
        <v>11603</v>
      </c>
      <c r="B4872" s="1" t="s">
        <v>280</v>
      </c>
      <c r="C4872" s="1" t="s">
        <v>281</v>
      </c>
      <c r="D4872" s="1" t="s">
        <v>2126</v>
      </c>
      <c r="E4872" s="1" t="s">
        <v>1966</v>
      </c>
      <c r="F4872" s="2">
        <v>45208</v>
      </c>
      <c r="G4872" s="2">
        <v>45577</v>
      </c>
      <c r="H4872" s="2" t="str">
        <f>TEXT(Ecommerce_Sales[[#This Row],[Order_Date]],"mmmm")</f>
        <v>October</v>
      </c>
      <c r="I4872" s="2" t="str">
        <f>TEXT(Ecommerce_Sales[[#This Row],[Order_Date]],"yyyy")</f>
        <v>2024</v>
      </c>
      <c r="J4872" s="2" t="str">
        <f>TEXT(Ecommerce_Sales[[#This Row],[Order_Date]],"mmmm")</f>
        <v>October</v>
      </c>
      <c r="K4872" s="1" t="s">
        <v>1947</v>
      </c>
      <c r="L4872" s="1" t="s">
        <v>8588</v>
      </c>
      <c r="M4872" s="1" t="s">
        <v>2247</v>
      </c>
      <c r="N4872" s="1" t="s">
        <v>1957</v>
      </c>
      <c r="O4872" s="3">
        <v>571</v>
      </c>
      <c r="P4872">
        <v>3</v>
      </c>
      <c r="Q4872" s="3">
        <v>1714</v>
      </c>
      <c r="R4872" s="1" t="s">
        <v>1958</v>
      </c>
      <c r="S4872" s="3">
        <v>171</v>
      </c>
      <c r="T4872">
        <v>3</v>
      </c>
      <c r="U4872" t="str">
        <f>IF(Ecommerce_Sales[[#This Row],[Delivery_Time_Days]]&gt;7,"Delay",IF(Ecommerce_Sales[[#This Row],[Delivery_Time_Days]] = 0,"No delivery",IF(Ecommerce_Sales[[#This Row],[Delivery_Time_Days]]&lt;=7,"On-time")))</f>
        <v>On-time</v>
      </c>
      <c r="V4872" s="7">
        <f>Ecommerce_Sales[[#This Row],[Profit]]/Ecommerce_Sales[[#This Row],[Total_Price]]</f>
        <v>0.1499416569428238</v>
      </c>
      <c r="W4872" s="3">
        <v>257</v>
      </c>
      <c r="X4872" s="3"/>
    </row>
    <row r="4873" spans="1:24" x14ac:dyDescent="0.25">
      <c r="A4873" s="1" t="s">
        <v>11604</v>
      </c>
      <c r="B4873" s="1" t="s">
        <v>802</v>
      </c>
      <c r="C4873" s="1" t="s">
        <v>803</v>
      </c>
      <c r="D4873" s="1" t="s">
        <v>3552</v>
      </c>
      <c r="E4873" s="1" t="s">
        <v>1966</v>
      </c>
      <c r="F4873" s="2">
        <v>44960</v>
      </c>
      <c r="G4873" s="2">
        <v>45013</v>
      </c>
      <c r="H4873" s="2" t="str">
        <f>TEXT(Ecommerce_Sales[[#This Row],[Order_Date]],"mmmm")</f>
        <v>March</v>
      </c>
      <c r="I4873" s="2" t="str">
        <f>TEXT(Ecommerce_Sales[[#This Row],[Order_Date]],"yyyy")</f>
        <v>2023</v>
      </c>
      <c r="J4873" s="2" t="str">
        <f>TEXT(Ecommerce_Sales[[#This Row],[Order_Date]],"mmmm")</f>
        <v>March</v>
      </c>
      <c r="K4873" s="1" t="s">
        <v>1947</v>
      </c>
      <c r="L4873" s="1" t="s">
        <v>4617</v>
      </c>
      <c r="M4873" s="1" t="s">
        <v>1956</v>
      </c>
      <c r="N4873" s="1" t="s">
        <v>1957</v>
      </c>
      <c r="O4873" s="3">
        <v>484</v>
      </c>
      <c r="P4873">
        <v>5</v>
      </c>
      <c r="Q4873" s="3">
        <v>2422</v>
      </c>
      <c r="R4873" s="1" t="s">
        <v>1951</v>
      </c>
      <c r="S4873" s="3">
        <v>131</v>
      </c>
      <c r="T4873">
        <v>8</v>
      </c>
      <c r="U4873" t="str">
        <f>IF(Ecommerce_Sales[[#This Row],[Delivery_Time_Days]]&gt;7,"Delay",IF(Ecommerce_Sales[[#This Row],[Delivery_Time_Days]] = 0,"No delivery",IF(Ecommerce_Sales[[#This Row],[Delivery_Time_Days]]&lt;=7,"On-time")))</f>
        <v>Delay</v>
      </c>
      <c r="V4873" s="7">
        <f>Ecommerce_Sales[[#This Row],[Profit]]/Ecommerce_Sales[[#This Row],[Total_Price]]</f>
        <v>0.14987613542526837</v>
      </c>
      <c r="W4873" s="3">
        <v>363</v>
      </c>
      <c r="X4873" s="3"/>
    </row>
    <row r="4874" spans="1:24" x14ac:dyDescent="0.25">
      <c r="A4874" s="1" t="s">
        <v>11605</v>
      </c>
      <c r="B4874" s="1" t="s">
        <v>124</v>
      </c>
      <c r="C4874" s="1" t="s">
        <v>125</v>
      </c>
      <c r="D4874" s="1" t="s">
        <v>2702</v>
      </c>
      <c r="E4874" s="1" t="s">
        <v>1954</v>
      </c>
      <c r="F4874" s="2">
        <v>44985</v>
      </c>
      <c r="G4874" s="2">
        <v>45064</v>
      </c>
      <c r="H4874" s="2" t="str">
        <f>TEXT(Ecommerce_Sales[[#This Row],[Order_Date]],"mmmm")</f>
        <v>May</v>
      </c>
      <c r="I4874" s="2" t="str">
        <f>TEXT(Ecommerce_Sales[[#This Row],[Order_Date]],"yyyy")</f>
        <v>2023</v>
      </c>
      <c r="J4874" s="2" t="str">
        <f>TEXT(Ecommerce_Sales[[#This Row],[Order_Date]],"mmmm")</f>
        <v>May</v>
      </c>
      <c r="K4874" s="1" t="s">
        <v>1947</v>
      </c>
      <c r="L4874" s="1" t="s">
        <v>7683</v>
      </c>
      <c r="M4874" s="1" t="s">
        <v>2047</v>
      </c>
      <c r="N4874" s="1" t="s">
        <v>1989</v>
      </c>
      <c r="O4874" s="3">
        <v>476</v>
      </c>
      <c r="P4874">
        <v>3</v>
      </c>
      <c r="Q4874" s="3">
        <v>1429</v>
      </c>
      <c r="R4874" s="1" t="s">
        <v>2012</v>
      </c>
      <c r="S4874" s="3">
        <v>99</v>
      </c>
      <c r="T4874">
        <v>10</v>
      </c>
      <c r="U4874" t="str">
        <f>IF(Ecommerce_Sales[[#This Row],[Delivery_Time_Days]]&gt;7,"Delay",IF(Ecommerce_Sales[[#This Row],[Delivery_Time_Days]] = 0,"No delivery",IF(Ecommerce_Sales[[#This Row],[Delivery_Time_Days]]&lt;=7,"On-time")))</f>
        <v>Delay</v>
      </c>
      <c r="V4874" s="7">
        <f>Ecommerce_Sales[[#This Row],[Profit]]/Ecommerce_Sales[[#This Row],[Total_Price]]</f>
        <v>0.24982505248425471</v>
      </c>
      <c r="W4874" s="3">
        <v>357</v>
      </c>
      <c r="X4874" s="3"/>
    </row>
    <row r="4875" spans="1:24" x14ac:dyDescent="0.25">
      <c r="A4875" s="1" t="s">
        <v>11606</v>
      </c>
      <c r="B4875" s="1" t="s">
        <v>1445</v>
      </c>
      <c r="C4875" s="1" t="s">
        <v>1446</v>
      </c>
      <c r="D4875" s="1" t="s">
        <v>5179</v>
      </c>
      <c r="E4875" s="1" t="s">
        <v>2005</v>
      </c>
      <c r="F4875" s="2">
        <v>45471</v>
      </c>
      <c r="G4875" s="2">
        <v>45220</v>
      </c>
      <c r="H4875" s="2" t="str">
        <f>TEXT(Ecommerce_Sales[[#This Row],[Order_Date]],"mmmm")</f>
        <v>October</v>
      </c>
      <c r="I4875" s="2" t="str">
        <f>TEXT(Ecommerce_Sales[[#This Row],[Order_Date]],"yyyy")</f>
        <v>2023</v>
      </c>
      <c r="J4875" s="2" t="str">
        <f>TEXT(Ecommerce_Sales[[#This Row],[Order_Date]],"mmmm")</f>
        <v>October</v>
      </c>
      <c r="K4875" s="1" t="s">
        <v>1947</v>
      </c>
      <c r="L4875" s="1" t="s">
        <v>11607</v>
      </c>
      <c r="M4875" s="1" t="s">
        <v>1949</v>
      </c>
      <c r="N4875" s="1" t="s">
        <v>1950</v>
      </c>
      <c r="O4875" s="3">
        <v>215</v>
      </c>
      <c r="P4875">
        <v>2</v>
      </c>
      <c r="Q4875" s="3">
        <v>429</v>
      </c>
      <c r="R4875" s="1" t="s">
        <v>2008</v>
      </c>
      <c r="S4875" s="3">
        <v>61</v>
      </c>
      <c r="T4875">
        <v>7</v>
      </c>
      <c r="U4875" t="str">
        <f>IF(Ecommerce_Sales[[#This Row],[Delivery_Time_Days]]&gt;7,"Delay",IF(Ecommerce_Sales[[#This Row],[Delivery_Time_Days]] = 0,"No delivery",IF(Ecommerce_Sales[[#This Row],[Delivery_Time_Days]]&lt;=7,"On-time")))</f>
        <v>On-time</v>
      </c>
      <c r="V4875" s="7">
        <f>Ecommerce_Sales[[#This Row],[Profit]]/Ecommerce_Sales[[#This Row],[Total_Price]]</f>
        <v>0.40093240093240096</v>
      </c>
      <c r="W4875" s="3">
        <v>172</v>
      </c>
      <c r="X4875" s="3"/>
    </row>
    <row r="4876" spans="1:24" x14ac:dyDescent="0.25">
      <c r="A4876" s="1" t="s">
        <v>11608</v>
      </c>
      <c r="B4876" s="1" t="s">
        <v>1377</v>
      </c>
      <c r="C4876" s="1" t="s">
        <v>1378</v>
      </c>
      <c r="D4876" s="1" t="s">
        <v>7154</v>
      </c>
      <c r="E4876" s="1" t="s">
        <v>1966</v>
      </c>
      <c r="F4876" s="2">
        <v>45292</v>
      </c>
      <c r="G4876" s="2">
        <v>45489</v>
      </c>
      <c r="H4876" s="2" t="str">
        <f>TEXT(Ecommerce_Sales[[#This Row],[Order_Date]],"mmmm")</f>
        <v>July</v>
      </c>
      <c r="I4876" s="2" t="str">
        <f>TEXT(Ecommerce_Sales[[#This Row],[Order_Date]],"yyyy")</f>
        <v>2024</v>
      </c>
      <c r="J4876" s="2" t="str">
        <f>TEXT(Ecommerce_Sales[[#This Row],[Order_Date]],"mmmm")</f>
        <v>July</v>
      </c>
      <c r="K4876" s="1" t="s">
        <v>1947</v>
      </c>
      <c r="L4876" s="1" t="s">
        <v>11609</v>
      </c>
      <c r="M4876" s="1" t="s">
        <v>1968</v>
      </c>
      <c r="N4876" s="1" t="s">
        <v>1957</v>
      </c>
      <c r="O4876" s="3">
        <v>959</v>
      </c>
      <c r="P4876">
        <v>3</v>
      </c>
      <c r="Q4876" s="3">
        <v>2878</v>
      </c>
      <c r="R4876" s="1" t="s">
        <v>1958</v>
      </c>
      <c r="S4876" s="3">
        <v>147</v>
      </c>
      <c r="T4876">
        <v>9</v>
      </c>
      <c r="U4876" t="str">
        <f>IF(Ecommerce_Sales[[#This Row],[Delivery_Time_Days]]&gt;7,"Delay",IF(Ecommerce_Sales[[#This Row],[Delivery_Time_Days]] = 0,"No delivery",IF(Ecommerce_Sales[[#This Row],[Delivery_Time_Days]]&lt;=7,"On-time")))</f>
        <v>Delay</v>
      </c>
      <c r="V4876" s="7">
        <f>Ecommerce_Sales[[#This Row],[Profit]]/Ecommerce_Sales[[#This Row],[Total_Price]]</f>
        <v>0.15010423905489922</v>
      </c>
      <c r="W4876" s="3">
        <v>432</v>
      </c>
      <c r="X4876" s="3"/>
    </row>
    <row r="4877" spans="1:24" x14ac:dyDescent="0.25">
      <c r="A4877" s="1" t="s">
        <v>11610</v>
      </c>
      <c r="B4877" s="1" t="s">
        <v>1751</v>
      </c>
      <c r="C4877" s="1" t="s">
        <v>1752</v>
      </c>
      <c r="D4877" s="1" t="s">
        <v>4710</v>
      </c>
      <c r="E4877" s="1" t="s">
        <v>1954</v>
      </c>
      <c r="F4877" s="2">
        <v>45103</v>
      </c>
      <c r="G4877" s="2">
        <v>44939</v>
      </c>
      <c r="H4877" s="2" t="str">
        <f>TEXT(Ecommerce_Sales[[#This Row],[Order_Date]],"mmmm")</f>
        <v>January</v>
      </c>
      <c r="I4877" s="2" t="str">
        <f>TEXT(Ecommerce_Sales[[#This Row],[Order_Date]],"yyyy")</f>
        <v>2023</v>
      </c>
      <c r="J4877" s="2" t="str">
        <f>TEXT(Ecommerce_Sales[[#This Row],[Order_Date]],"mmmm")</f>
        <v>January</v>
      </c>
      <c r="K4877" s="1" t="s">
        <v>1986</v>
      </c>
      <c r="L4877" s="1" t="s">
        <v>3626</v>
      </c>
      <c r="M4877" s="1" t="s">
        <v>2104</v>
      </c>
      <c r="N4877" s="1" t="s">
        <v>1978</v>
      </c>
      <c r="O4877" s="3">
        <v>603</v>
      </c>
      <c r="P4877">
        <v>2</v>
      </c>
      <c r="Q4877" s="3">
        <v>1206</v>
      </c>
      <c r="R4877" s="1" t="s">
        <v>2012</v>
      </c>
      <c r="S4877" s="3">
        <v>177</v>
      </c>
      <c r="U4877" t="str">
        <f>IF(Ecommerce_Sales[[#This Row],[Delivery_Time_Days]]&gt;7,"Delay",IF(Ecommerce_Sales[[#This Row],[Delivery_Time_Days]] = 0,"No delivery",IF(Ecommerce_Sales[[#This Row],[Delivery_Time_Days]]&lt;=7,"On-time")))</f>
        <v>No delivery</v>
      </c>
      <c r="V4877" s="7">
        <f>Ecommerce_Sales[[#This Row],[Profit]]/Ecommerce_Sales[[#This Row],[Total_Price]]</f>
        <v>0.34991708126036486</v>
      </c>
      <c r="W4877" s="3">
        <v>422</v>
      </c>
      <c r="X4877" s="3"/>
    </row>
    <row r="4878" spans="1:24" x14ac:dyDescent="0.25">
      <c r="A4878" s="1" t="s">
        <v>11611</v>
      </c>
      <c r="B4878" s="1" t="s">
        <v>1281</v>
      </c>
      <c r="C4878" s="1" t="s">
        <v>1282</v>
      </c>
      <c r="D4878" s="1" t="s">
        <v>3313</v>
      </c>
      <c r="E4878" s="1" t="s">
        <v>1954</v>
      </c>
      <c r="F4878" s="2">
        <v>45262</v>
      </c>
      <c r="G4878" s="2">
        <v>45473</v>
      </c>
      <c r="H4878" s="2" t="str">
        <f>TEXT(Ecommerce_Sales[[#This Row],[Order_Date]],"mmmm")</f>
        <v>June</v>
      </c>
      <c r="I4878" s="2" t="str">
        <f>TEXT(Ecommerce_Sales[[#This Row],[Order_Date]],"yyyy")</f>
        <v>2024</v>
      </c>
      <c r="J4878" s="2" t="str">
        <f>TEXT(Ecommerce_Sales[[#This Row],[Order_Date]],"mmmm")</f>
        <v>June</v>
      </c>
      <c r="K4878" s="1" t="s">
        <v>1947</v>
      </c>
      <c r="L4878" s="1" t="s">
        <v>9738</v>
      </c>
      <c r="M4878" s="1" t="s">
        <v>2043</v>
      </c>
      <c r="N4878" s="1" t="s">
        <v>1989</v>
      </c>
      <c r="O4878" s="3">
        <v>1159</v>
      </c>
      <c r="P4878">
        <v>1</v>
      </c>
      <c r="Q4878" s="3">
        <v>1159</v>
      </c>
      <c r="R4878" s="1" t="s">
        <v>1958</v>
      </c>
      <c r="S4878" s="3">
        <v>62</v>
      </c>
      <c r="T4878">
        <v>7</v>
      </c>
      <c r="U4878" t="str">
        <f>IF(Ecommerce_Sales[[#This Row],[Delivery_Time_Days]]&gt;7,"Delay",IF(Ecommerce_Sales[[#This Row],[Delivery_Time_Days]] = 0,"No delivery",IF(Ecommerce_Sales[[#This Row],[Delivery_Time_Days]]&lt;=7,"On-time")))</f>
        <v>On-time</v>
      </c>
      <c r="V4878" s="7">
        <f>Ecommerce_Sales[[#This Row],[Profit]]/Ecommerce_Sales[[#This Row],[Total_Price]]</f>
        <v>0.25021570319240727</v>
      </c>
      <c r="W4878" s="3">
        <v>290</v>
      </c>
      <c r="X4878" s="3"/>
    </row>
    <row r="4879" spans="1:24" x14ac:dyDescent="0.25">
      <c r="A4879" s="1" t="s">
        <v>11612</v>
      </c>
      <c r="B4879" s="1" t="s">
        <v>888</v>
      </c>
      <c r="C4879" s="1" t="s">
        <v>889</v>
      </c>
      <c r="D4879" s="1" t="s">
        <v>5208</v>
      </c>
      <c r="E4879" s="1" t="s">
        <v>1966</v>
      </c>
      <c r="F4879" s="2">
        <v>44996</v>
      </c>
      <c r="G4879" s="2">
        <v>45018</v>
      </c>
      <c r="H4879" s="2" t="str">
        <f>TEXT(Ecommerce_Sales[[#This Row],[Order_Date]],"mmmm")</f>
        <v>April</v>
      </c>
      <c r="I4879" s="2" t="str">
        <f>TEXT(Ecommerce_Sales[[#This Row],[Order_Date]],"yyyy")</f>
        <v>2023</v>
      </c>
      <c r="J4879" s="2" t="str">
        <f>TEXT(Ecommerce_Sales[[#This Row],[Order_Date]],"mmmm")</f>
        <v>April</v>
      </c>
      <c r="K4879" s="1" t="s">
        <v>1947</v>
      </c>
      <c r="L4879" s="1" t="s">
        <v>11613</v>
      </c>
      <c r="M4879" s="1" t="s">
        <v>1972</v>
      </c>
      <c r="N4879" s="1" t="s">
        <v>1973</v>
      </c>
      <c r="O4879" s="3">
        <v>843</v>
      </c>
      <c r="P4879">
        <v>5</v>
      </c>
      <c r="Q4879" s="3">
        <v>4216</v>
      </c>
      <c r="R4879" s="1" t="s">
        <v>1958</v>
      </c>
      <c r="S4879" s="3">
        <v>434</v>
      </c>
      <c r="T4879">
        <v>9</v>
      </c>
      <c r="U4879" t="str">
        <f>IF(Ecommerce_Sales[[#This Row],[Delivery_Time_Days]]&gt;7,"Delay",IF(Ecommerce_Sales[[#This Row],[Delivery_Time_Days]] = 0,"No delivery",IF(Ecommerce_Sales[[#This Row],[Delivery_Time_Days]]&lt;=7,"On-time")))</f>
        <v>Delay</v>
      </c>
      <c r="V4879" s="7">
        <f>Ecommerce_Sales[[#This Row],[Profit]]/Ecommerce_Sales[[#This Row],[Total_Price]]</f>
        <v>0.30004743833017078</v>
      </c>
      <c r="W4879" s="3">
        <v>1265</v>
      </c>
      <c r="X4879" s="3"/>
    </row>
    <row r="4880" spans="1:24" x14ac:dyDescent="0.25">
      <c r="A4880" s="1" t="s">
        <v>11614</v>
      </c>
      <c r="B4880" s="1" t="s">
        <v>218</v>
      </c>
      <c r="C4880" s="1" t="s">
        <v>219</v>
      </c>
      <c r="D4880" s="1" t="s">
        <v>3122</v>
      </c>
      <c r="E4880" s="1" t="s">
        <v>2005</v>
      </c>
      <c r="F4880" s="2">
        <v>45551</v>
      </c>
      <c r="G4880" s="2">
        <v>45644</v>
      </c>
      <c r="H4880" s="2" t="str">
        <f>TEXT(Ecommerce_Sales[[#This Row],[Order_Date]],"mmmm")</f>
        <v>December</v>
      </c>
      <c r="I4880" s="2" t="str">
        <f>TEXT(Ecommerce_Sales[[#This Row],[Order_Date]],"yyyy")</f>
        <v>2024</v>
      </c>
      <c r="J4880" s="2" t="str">
        <f>TEXT(Ecommerce_Sales[[#This Row],[Order_Date]],"mmmm")</f>
        <v>December</v>
      </c>
      <c r="K4880" s="1" t="s">
        <v>1947</v>
      </c>
      <c r="L4880" s="1" t="s">
        <v>11615</v>
      </c>
      <c r="M4880" s="1" t="s">
        <v>1968</v>
      </c>
      <c r="N4880" s="1" t="s">
        <v>1957</v>
      </c>
      <c r="O4880" s="3">
        <v>219</v>
      </c>
      <c r="P4880">
        <v>4</v>
      </c>
      <c r="Q4880" s="3">
        <v>875</v>
      </c>
      <c r="R4880" s="1" t="s">
        <v>1951</v>
      </c>
      <c r="S4880" s="3">
        <v>131</v>
      </c>
      <c r="T4880">
        <v>7</v>
      </c>
      <c r="U4880" t="str">
        <f>IF(Ecommerce_Sales[[#This Row],[Delivery_Time_Days]]&gt;7,"Delay",IF(Ecommerce_Sales[[#This Row],[Delivery_Time_Days]] = 0,"No delivery",IF(Ecommerce_Sales[[#This Row],[Delivery_Time_Days]]&lt;=7,"On-time")))</f>
        <v>On-time</v>
      </c>
      <c r="V4880" s="7">
        <f>Ecommerce_Sales[[#This Row],[Profit]]/Ecommerce_Sales[[#This Row],[Total_Price]]</f>
        <v>0.14971428571428572</v>
      </c>
      <c r="W4880" s="3">
        <v>131</v>
      </c>
      <c r="X4880" s="3"/>
    </row>
    <row r="4881" spans="1:24" x14ac:dyDescent="0.25">
      <c r="A4881" s="1" t="s">
        <v>11616</v>
      </c>
      <c r="B4881" s="1" t="s">
        <v>112</v>
      </c>
      <c r="C4881" s="1" t="s">
        <v>113</v>
      </c>
      <c r="D4881" s="1" t="s">
        <v>2172</v>
      </c>
      <c r="E4881" s="1" t="s">
        <v>1961</v>
      </c>
      <c r="F4881" s="2">
        <v>45386</v>
      </c>
      <c r="G4881" s="2">
        <v>45224</v>
      </c>
      <c r="H4881" s="2" t="str">
        <f>TEXT(Ecommerce_Sales[[#This Row],[Order_Date]],"mmmm")</f>
        <v>October</v>
      </c>
      <c r="I4881" s="2" t="str">
        <f>TEXT(Ecommerce_Sales[[#This Row],[Order_Date]],"yyyy")</f>
        <v>2023</v>
      </c>
      <c r="J4881" s="2" t="str">
        <f>TEXT(Ecommerce_Sales[[#This Row],[Order_Date]],"mmmm")</f>
        <v>October</v>
      </c>
      <c r="K4881" s="1" t="s">
        <v>1947</v>
      </c>
      <c r="L4881" s="1" t="s">
        <v>11617</v>
      </c>
      <c r="M4881" s="1" t="s">
        <v>1949</v>
      </c>
      <c r="N4881" s="1" t="s">
        <v>1950</v>
      </c>
      <c r="O4881" s="3">
        <v>981</v>
      </c>
      <c r="P4881">
        <v>1</v>
      </c>
      <c r="Q4881" s="3">
        <v>981</v>
      </c>
      <c r="R4881" s="1" t="s">
        <v>2016</v>
      </c>
      <c r="S4881" s="3">
        <v>95</v>
      </c>
      <c r="T4881">
        <v>8</v>
      </c>
      <c r="U4881" t="str">
        <f>IF(Ecommerce_Sales[[#This Row],[Delivery_Time_Days]]&gt;7,"Delay",IF(Ecommerce_Sales[[#This Row],[Delivery_Time_Days]] = 0,"No delivery",IF(Ecommerce_Sales[[#This Row],[Delivery_Time_Days]]&lt;=7,"On-time")))</f>
        <v>Delay</v>
      </c>
      <c r="V4881" s="7">
        <f>Ecommerce_Sales[[#This Row],[Profit]]/Ecommerce_Sales[[#This Row],[Total_Price]]</f>
        <v>0.39959225280326199</v>
      </c>
      <c r="W4881" s="3">
        <v>392</v>
      </c>
      <c r="X4881" s="3"/>
    </row>
    <row r="4882" spans="1:24" x14ac:dyDescent="0.25">
      <c r="A4882" s="1" t="s">
        <v>11618</v>
      </c>
      <c r="B4882" s="1" t="s">
        <v>1549</v>
      </c>
      <c r="C4882" s="1" t="s">
        <v>1550</v>
      </c>
      <c r="D4882" s="1" t="s">
        <v>2166</v>
      </c>
      <c r="E4882" s="1" t="s">
        <v>1946</v>
      </c>
      <c r="F4882" s="2">
        <v>45359</v>
      </c>
      <c r="G4882" s="2">
        <v>45419</v>
      </c>
      <c r="H4882" s="2" t="str">
        <f>TEXT(Ecommerce_Sales[[#This Row],[Order_Date]],"mmmm")</f>
        <v>May</v>
      </c>
      <c r="I4882" s="2" t="str">
        <f>TEXT(Ecommerce_Sales[[#This Row],[Order_Date]],"yyyy")</f>
        <v>2024</v>
      </c>
      <c r="J4882" s="2" t="str">
        <f>TEXT(Ecommerce_Sales[[#This Row],[Order_Date]],"mmmm")</f>
        <v>May</v>
      </c>
      <c r="K4882" s="1" t="s">
        <v>1947</v>
      </c>
      <c r="L4882" s="1" t="s">
        <v>11619</v>
      </c>
      <c r="M4882" s="1" t="s">
        <v>1998</v>
      </c>
      <c r="N4882" s="1" t="s">
        <v>1973</v>
      </c>
      <c r="O4882" s="3">
        <v>383</v>
      </c>
      <c r="P4882">
        <v>3</v>
      </c>
      <c r="Q4882" s="3">
        <v>1148</v>
      </c>
      <c r="R4882" s="1" t="s">
        <v>1958</v>
      </c>
      <c r="S4882" s="3">
        <v>64</v>
      </c>
      <c r="T4882">
        <v>10</v>
      </c>
      <c r="U4882" t="str">
        <f>IF(Ecommerce_Sales[[#This Row],[Delivery_Time_Days]]&gt;7,"Delay",IF(Ecommerce_Sales[[#This Row],[Delivery_Time_Days]] = 0,"No delivery",IF(Ecommerce_Sales[[#This Row],[Delivery_Time_Days]]&lt;=7,"On-time")))</f>
        <v>Delay</v>
      </c>
      <c r="V4882" s="7">
        <f>Ecommerce_Sales[[#This Row],[Profit]]/Ecommerce_Sales[[#This Row],[Total_Price]]</f>
        <v>0.29965156794425085</v>
      </c>
      <c r="W4882" s="3">
        <v>344</v>
      </c>
      <c r="X4882" s="3"/>
    </row>
    <row r="4883" spans="1:24" x14ac:dyDescent="0.25">
      <c r="A4883" s="1" t="s">
        <v>11620</v>
      </c>
      <c r="B4883" s="1" t="s">
        <v>493</v>
      </c>
      <c r="C4883" s="1" t="s">
        <v>494</v>
      </c>
      <c r="D4883" s="1" t="s">
        <v>1975</v>
      </c>
      <c r="E4883" s="1" t="s">
        <v>1966</v>
      </c>
      <c r="F4883" s="2">
        <v>45446</v>
      </c>
      <c r="G4883" s="2">
        <v>45048</v>
      </c>
      <c r="H4883" s="2" t="str">
        <f>TEXT(Ecommerce_Sales[[#This Row],[Order_Date]],"mmmm")</f>
        <v>May</v>
      </c>
      <c r="I4883" s="2" t="str">
        <f>TEXT(Ecommerce_Sales[[#This Row],[Order_Date]],"yyyy")</f>
        <v>2023</v>
      </c>
      <c r="J4883" s="2" t="str">
        <f>TEXT(Ecommerce_Sales[[#This Row],[Order_Date]],"mmmm")</f>
        <v>May</v>
      </c>
      <c r="K4883" s="1" t="s">
        <v>1947</v>
      </c>
      <c r="L4883" s="1" t="s">
        <v>6794</v>
      </c>
      <c r="M4883" s="1" t="s">
        <v>1956</v>
      </c>
      <c r="N4883" s="1" t="s">
        <v>1957</v>
      </c>
      <c r="O4883" s="3">
        <v>916</v>
      </c>
      <c r="P4883">
        <v>5</v>
      </c>
      <c r="Q4883" s="3">
        <v>4582</v>
      </c>
      <c r="R4883" s="1" t="s">
        <v>1958</v>
      </c>
      <c r="S4883" s="3">
        <v>586</v>
      </c>
      <c r="T4883">
        <v>5</v>
      </c>
      <c r="U4883" t="str">
        <f>IF(Ecommerce_Sales[[#This Row],[Delivery_Time_Days]]&gt;7,"Delay",IF(Ecommerce_Sales[[#This Row],[Delivery_Time_Days]] = 0,"No delivery",IF(Ecommerce_Sales[[#This Row],[Delivery_Time_Days]]&lt;=7,"On-time")))</f>
        <v>On-time</v>
      </c>
      <c r="V4883" s="7">
        <f>Ecommerce_Sales[[#This Row],[Profit]]/Ecommerce_Sales[[#This Row],[Total_Price]]</f>
        <v>0.14993452640768223</v>
      </c>
      <c r="W4883" s="3">
        <v>687</v>
      </c>
      <c r="X4883" s="3"/>
    </row>
    <row r="4884" spans="1:24" x14ac:dyDescent="0.25">
      <c r="A4884" s="1" t="s">
        <v>11621</v>
      </c>
      <c r="B4884" s="1" t="s">
        <v>1731</v>
      </c>
      <c r="C4884" s="1" t="s">
        <v>1732</v>
      </c>
      <c r="D4884" s="1" t="s">
        <v>2914</v>
      </c>
      <c r="E4884" s="1" t="s">
        <v>1966</v>
      </c>
      <c r="F4884" s="2">
        <v>45424</v>
      </c>
      <c r="G4884" s="2">
        <v>45092</v>
      </c>
      <c r="H4884" s="2" t="str">
        <f>TEXT(Ecommerce_Sales[[#This Row],[Order_Date]],"mmmm")</f>
        <v>June</v>
      </c>
      <c r="I4884" s="2" t="str">
        <f>TEXT(Ecommerce_Sales[[#This Row],[Order_Date]],"yyyy")</f>
        <v>2023</v>
      </c>
      <c r="J4884" s="2" t="str">
        <f>TEXT(Ecommerce_Sales[[#This Row],[Order_Date]],"mmmm")</f>
        <v>June</v>
      </c>
      <c r="K4884" s="1" t="s">
        <v>1947</v>
      </c>
      <c r="L4884" s="1" t="s">
        <v>11622</v>
      </c>
      <c r="M4884" s="1" t="s">
        <v>1968</v>
      </c>
      <c r="N4884" s="1" t="s">
        <v>1957</v>
      </c>
      <c r="O4884" s="3">
        <v>30</v>
      </c>
      <c r="P4884">
        <v>1</v>
      </c>
      <c r="Q4884" s="3">
        <v>30</v>
      </c>
      <c r="R4884" s="1" t="s">
        <v>1958</v>
      </c>
      <c r="S4884" s="3">
        <v>4</v>
      </c>
      <c r="T4884">
        <v>10</v>
      </c>
      <c r="U4884" t="str">
        <f>IF(Ecommerce_Sales[[#This Row],[Delivery_Time_Days]]&gt;7,"Delay",IF(Ecommerce_Sales[[#This Row],[Delivery_Time_Days]] = 0,"No delivery",IF(Ecommerce_Sales[[#This Row],[Delivery_Time_Days]]&lt;=7,"On-time")))</f>
        <v>Delay</v>
      </c>
      <c r="V4884" s="7">
        <f>Ecommerce_Sales[[#This Row],[Profit]]/Ecommerce_Sales[[#This Row],[Total_Price]]</f>
        <v>0.16666666666666666</v>
      </c>
      <c r="W4884" s="3">
        <v>5</v>
      </c>
      <c r="X4884" s="3"/>
    </row>
    <row r="4885" spans="1:24" x14ac:dyDescent="0.25">
      <c r="A4885" s="1" t="s">
        <v>11623</v>
      </c>
      <c r="B4885" s="1" t="s">
        <v>846</v>
      </c>
      <c r="C4885" s="1" t="s">
        <v>847</v>
      </c>
      <c r="D4885" s="1" t="s">
        <v>2028</v>
      </c>
      <c r="E4885" s="1" t="s">
        <v>1946</v>
      </c>
      <c r="F4885" s="2">
        <v>44972</v>
      </c>
      <c r="G4885" s="2">
        <v>45078</v>
      </c>
      <c r="H4885" s="2" t="str">
        <f>TEXT(Ecommerce_Sales[[#This Row],[Order_Date]],"mmmm")</f>
        <v>June</v>
      </c>
      <c r="I4885" s="2" t="str">
        <f>TEXT(Ecommerce_Sales[[#This Row],[Order_Date]],"yyyy")</f>
        <v>2023</v>
      </c>
      <c r="J4885" s="2" t="str">
        <f>TEXT(Ecommerce_Sales[[#This Row],[Order_Date]],"mmmm")</f>
        <v>June</v>
      </c>
      <c r="K4885" s="1" t="s">
        <v>1947</v>
      </c>
      <c r="L4885" s="1" t="s">
        <v>11624</v>
      </c>
      <c r="M4885" s="1" t="s">
        <v>1977</v>
      </c>
      <c r="N4885" s="1" t="s">
        <v>1978</v>
      </c>
      <c r="O4885" s="3">
        <v>635</v>
      </c>
      <c r="P4885">
        <v>3</v>
      </c>
      <c r="Q4885" s="3">
        <v>1905</v>
      </c>
      <c r="R4885" s="1" t="s">
        <v>1958</v>
      </c>
      <c r="S4885" s="3">
        <v>238</v>
      </c>
      <c r="T4885">
        <v>2</v>
      </c>
      <c r="U4885" t="str">
        <f>IF(Ecommerce_Sales[[#This Row],[Delivery_Time_Days]]&gt;7,"Delay",IF(Ecommerce_Sales[[#This Row],[Delivery_Time_Days]] = 0,"No delivery",IF(Ecommerce_Sales[[#This Row],[Delivery_Time_Days]]&lt;=7,"On-time")))</f>
        <v>On-time</v>
      </c>
      <c r="V4885" s="7">
        <f>Ecommerce_Sales[[#This Row],[Profit]]/Ecommerce_Sales[[#This Row],[Total_Price]]</f>
        <v>0.35013123359580051</v>
      </c>
      <c r="W4885" s="3">
        <v>667</v>
      </c>
      <c r="X4885" s="3"/>
    </row>
    <row r="4886" spans="1:24" x14ac:dyDescent="0.25">
      <c r="A4886" s="1" t="s">
        <v>11625</v>
      </c>
      <c r="B4886" s="1" t="s">
        <v>507</v>
      </c>
      <c r="C4886" s="1" t="s">
        <v>740</v>
      </c>
      <c r="D4886" s="1" t="s">
        <v>2279</v>
      </c>
      <c r="E4886" s="1" t="s">
        <v>1996</v>
      </c>
      <c r="F4886" s="2">
        <v>45335</v>
      </c>
      <c r="G4886" s="2">
        <v>45170</v>
      </c>
      <c r="H4886" s="2" t="str">
        <f>TEXT(Ecommerce_Sales[[#This Row],[Order_Date]],"mmmm")</f>
        <v>September</v>
      </c>
      <c r="I4886" s="2" t="str">
        <f>TEXT(Ecommerce_Sales[[#This Row],[Order_Date]],"yyyy")</f>
        <v>2023</v>
      </c>
      <c r="J4886" s="2" t="str">
        <f>TEXT(Ecommerce_Sales[[#This Row],[Order_Date]],"mmmm")</f>
        <v>September</v>
      </c>
      <c r="K4886" s="1" t="s">
        <v>1947</v>
      </c>
      <c r="L4886" s="1" t="s">
        <v>11626</v>
      </c>
      <c r="M4886" s="1" t="s">
        <v>2026</v>
      </c>
      <c r="N4886" s="1" t="s">
        <v>1978</v>
      </c>
      <c r="O4886" s="3">
        <v>271</v>
      </c>
      <c r="P4886">
        <v>5</v>
      </c>
      <c r="Q4886" s="3">
        <v>1355</v>
      </c>
      <c r="R4886" s="1" t="s">
        <v>2008</v>
      </c>
      <c r="S4886" s="3">
        <v>110</v>
      </c>
      <c r="T4886">
        <v>7</v>
      </c>
      <c r="U4886" t="str">
        <f>IF(Ecommerce_Sales[[#This Row],[Delivery_Time_Days]]&gt;7,"Delay",IF(Ecommerce_Sales[[#This Row],[Delivery_Time_Days]] = 0,"No delivery",IF(Ecommerce_Sales[[#This Row],[Delivery_Time_Days]]&lt;=7,"On-time")))</f>
        <v>On-time</v>
      </c>
      <c r="V4886" s="7">
        <f>Ecommerce_Sales[[#This Row],[Profit]]/Ecommerce_Sales[[#This Row],[Total_Price]]</f>
        <v>0.34981549815498153</v>
      </c>
      <c r="W4886" s="3">
        <v>474</v>
      </c>
      <c r="X4886" s="3"/>
    </row>
    <row r="4887" spans="1:24" x14ac:dyDescent="0.25">
      <c r="A4887" s="1" t="s">
        <v>11627</v>
      </c>
      <c r="B4887" s="1" t="s">
        <v>1211</v>
      </c>
      <c r="C4887" s="1" t="s">
        <v>1212</v>
      </c>
      <c r="D4887" s="1" t="s">
        <v>2338</v>
      </c>
      <c r="E4887" s="1" t="s">
        <v>1946</v>
      </c>
      <c r="F4887" s="2">
        <v>45040</v>
      </c>
      <c r="G4887" s="2">
        <v>45229</v>
      </c>
      <c r="H4887" s="2" t="str">
        <f>TEXT(Ecommerce_Sales[[#This Row],[Order_Date]],"mmmm")</f>
        <v>October</v>
      </c>
      <c r="I4887" s="2" t="str">
        <f>TEXT(Ecommerce_Sales[[#This Row],[Order_Date]],"yyyy")</f>
        <v>2023</v>
      </c>
      <c r="J4887" s="2" t="str">
        <f>TEXT(Ecommerce_Sales[[#This Row],[Order_Date]],"mmmm")</f>
        <v>October</v>
      </c>
      <c r="K4887" s="1" t="s">
        <v>1947</v>
      </c>
      <c r="L4887" s="1" t="s">
        <v>3476</v>
      </c>
      <c r="M4887" s="1" t="s">
        <v>2002</v>
      </c>
      <c r="N4887" s="1" t="s">
        <v>1989</v>
      </c>
      <c r="O4887" s="3">
        <v>603</v>
      </c>
      <c r="P4887">
        <v>1</v>
      </c>
      <c r="Q4887" s="3">
        <v>603</v>
      </c>
      <c r="R4887" s="1" t="s">
        <v>1958</v>
      </c>
      <c r="S4887" s="3">
        <v>74</v>
      </c>
      <c r="T4887">
        <v>5</v>
      </c>
      <c r="U4887" t="str">
        <f>IF(Ecommerce_Sales[[#This Row],[Delivery_Time_Days]]&gt;7,"Delay",IF(Ecommerce_Sales[[#This Row],[Delivery_Time_Days]] = 0,"No delivery",IF(Ecommerce_Sales[[#This Row],[Delivery_Time_Days]]&lt;=7,"On-time")))</f>
        <v>On-time</v>
      </c>
      <c r="V4887" s="7">
        <f>Ecommerce_Sales[[#This Row],[Profit]]/Ecommerce_Sales[[#This Row],[Total_Price]]</f>
        <v>0.25041459369817581</v>
      </c>
      <c r="W4887" s="3">
        <v>151</v>
      </c>
      <c r="X4887" s="3"/>
    </row>
    <row r="4888" spans="1:24" x14ac:dyDescent="0.25">
      <c r="A4888" s="1" t="s">
        <v>11628</v>
      </c>
      <c r="B4888" s="1" t="s">
        <v>436</v>
      </c>
      <c r="C4888" s="1" t="s">
        <v>437</v>
      </c>
      <c r="D4888" s="1" t="s">
        <v>3501</v>
      </c>
      <c r="E4888" s="1" t="s">
        <v>1981</v>
      </c>
      <c r="F4888" s="2">
        <v>44987</v>
      </c>
      <c r="G4888" s="2">
        <v>45208</v>
      </c>
      <c r="H4888" s="2" t="str">
        <f>TEXT(Ecommerce_Sales[[#This Row],[Order_Date]],"mmmm")</f>
        <v>October</v>
      </c>
      <c r="I4888" s="2" t="str">
        <f>TEXT(Ecommerce_Sales[[#This Row],[Order_Date]],"yyyy")</f>
        <v>2023</v>
      </c>
      <c r="J4888" s="2" t="str">
        <f>TEXT(Ecommerce_Sales[[#This Row],[Order_Date]],"mmmm")</f>
        <v>October</v>
      </c>
      <c r="K4888" s="1" t="s">
        <v>1986</v>
      </c>
      <c r="L4888" s="1" t="s">
        <v>11629</v>
      </c>
      <c r="M4888" s="1" t="s">
        <v>2007</v>
      </c>
      <c r="N4888" s="1" t="s">
        <v>1973</v>
      </c>
      <c r="O4888" s="3">
        <v>1041</v>
      </c>
      <c r="P4888">
        <v>1</v>
      </c>
      <c r="Q4888" s="3">
        <v>1041</v>
      </c>
      <c r="R4888" s="1" t="s">
        <v>1958</v>
      </c>
      <c r="S4888" s="3">
        <v>74</v>
      </c>
      <c r="U4888" t="str">
        <f>IF(Ecommerce_Sales[[#This Row],[Delivery_Time_Days]]&gt;7,"Delay",IF(Ecommerce_Sales[[#This Row],[Delivery_Time_Days]] = 0,"No delivery",IF(Ecommerce_Sales[[#This Row],[Delivery_Time_Days]]&lt;=7,"On-time")))</f>
        <v>No delivery</v>
      </c>
      <c r="V4888" s="7">
        <f>Ecommerce_Sales[[#This Row],[Profit]]/Ecommerce_Sales[[#This Row],[Total_Price]]</f>
        <v>0.29971181556195964</v>
      </c>
      <c r="W4888" s="3">
        <v>312</v>
      </c>
      <c r="X4888" s="3"/>
    </row>
    <row r="4889" spans="1:24" x14ac:dyDescent="0.25">
      <c r="A4889" s="1" t="s">
        <v>11630</v>
      </c>
      <c r="B4889" s="1" t="s">
        <v>1788</v>
      </c>
      <c r="C4889" s="1" t="s">
        <v>1789</v>
      </c>
      <c r="D4889" s="1" t="s">
        <v>5562</v>
      </c>
      <c r="E4889" s="1" t="s">
        <v>1954</v>
      </c>
      <c r="F4889" s="2">
        <v>45266</v>
      </c>
      <c r="G4889" s="2">
        <v>45029</v>
      </c>
      <c r="H4889" s="2" t="str">
        <f>TEXT(Ecommerce_Sales[[#This Row],[Order_Date]],"mmmm")</f>
        <v>April</v>
      </c>
      <c r="I4889" s="2" t="str">
        <f>TEXT(Ecommerce_Sales[[#This Row],[Order_Date]],"yyyy")</f>
        <v>2023</v>
      </c>
      <c r="J4889" s="2" t="str">
        <f>TEXT(Ecommerce_Sales[[#This Row],[Order_Date]],"mmmm")</f>
        <v>April</v>
      </c>
      <c r="K4889" s="1" t="s">
        <v>1947</v>
      </c>
      <c r="L4889" s="1" t="s">
        <v>11631</v>
      </c>
      <c r="M4889" s="1" t="s">
        <v>2065</v>
      </c>
      <c r="N4889" s="1" t="s">
        <v>1978</v>
      </c>
      <c r="O4889" s="3">
        <v>253</v>
      </c>
      <c r="P4889">
        <v>4</v>
      </c>
      <c r="Q4889" s="3">
        <v>1013</v>
      </c>
      <c r="R4889" s="1" t="s">
        <v>1958</v>
      </c>
      <c r="S4889" s="3">
        <v>129</v>
      </c>
      <c r="T4889">
        <v>6</v>
      </c>
      <c r="U4889" t="str">
        <f>IF(Ecommerce_Sales[[#This Row],[Delivery_Time_Days]]&gt;7,"Delay",IF(Ecommerce_Sales[[#This Row],[Delivery_Time_Days]] = 0,"No delivery",IF(Ecommerce_Sales[[#This Row],[Delivery_Time_Days]]&lt;=7,"On-time")))</f>
        <v>On-time</v>
      </c>
      <c r="V4889" s="7">
        <f>Ecommerce_Sales[[#This Row],[Profit]]/Ecommerce_Sales[[#This Row],[Total_Price]]</f>
        <v>0.3504442250740375</v>
      </c>
      <c r="W4889" s="3">
        <v>355</v>
      </c>
      <c r="X4889" s="3"/>
    </row>
    <row r="4890" spans="1:24" x14ac:dyDescent="0.25">
      <c r="A4890" s="1" t="s">
        <v>11632</v>
      </c>
      <c r="B4890" s="1" t="s">
        <v>715</v>
      </c>
      <c r="C4890" s="1" t="s">
        <v>716</v>
      </c>
      <c r="D4890" s="1" t="s">
        <v>7092</v>
      </c>
      <c r="E4890" s="1" t="s">
        <v>1961</v>
      </c>
      <c r="F4890" s="2">
        <v>45017</v>
      </c>
      <c r="G4890" s="2">
        <v>45587</v>
      </c>
      <c r="H4890" s="2" t="str">
        <f>TEXT(Ecommerce_Sales[[#This Row],[Order_Date]],"mmmm")</f>
        <v>October</v>
      </c>
      <c r="I4890" s="2" t="str">
        <f>TEXT(Ecommerce_Sales[[#This Row],[Order_Date]],"yyyy")</f>
        <v>2024</v>
      </c>
      <c r="J4890" s="2" t="str">
        <f>TEXT(Ecommerce_Sales[[#This Row],[Order_Date]],"mmmm")</f>
        <v>October</v>
      </c>
      <c r="K4890" s="1" t="s">
        <v>1947</v>
      </c>
      <c r="L4890" s="1" t="s">
        <v>11633</v>
      </c>
      <c r="M4890" s="1" t="s">
        <v>1949</v>
      </c>
      <c r="N4890" s="1" t="s">
        <v>1950</v>
      </c>
      <c r="O4890" s="3">
        <v>636</v>
      </c>
      <c r="P4890">
        <v>2</v>
      </c>
      <c r="Q4890" s="3">
        <v>1273</v>
      </c>
      <c r="R4890" s="1" t="s">
        <v>1951</v>
      </c>
      <c r="S4890" s="3">
        <v>68</v>
      </c>
      <c r="T4890">
        <v>8</v>
      </c>
      <c r="U4890" t="str">
        <f>IF(Ecommerce_Sales[[#This Row],[Delivery_Time_Days]]&gt;7,"Delay",IF(Ecommerce_Sales[[#This Row],[Delivery_Time_Days]] = 0,"No delivery",IF(Ecommerce_Sales[[#This Row],[Delivery_Time_Days]]&lt;=7,"On-time")))</f>
        <v>Delay</v>
      </c>
      <c r="V4890" s="7">
        <f>Ecommerce_Sales[[#This Row],[Profit]]/Ecommerce_Sales[[#This Row],[Total_Price]]</f>
        <v>0.39984289080911234</v>
      </c>
      <c r="W4890" s="3">
        <v>509</v>
      </c>
      <c r="X4890" s="3"/>
    </row>
    <row r="4891" spans="1:24" x14ac:dyDescent="0.25">
      <c r="A4891" s="1" t="s">
        <v>11634</v>
      </c>
      <c r="B4891" s="1" t="s">
        <v>585</v>
      </c>
      <c r="C4891" s="1" t="s">
        <v>586</v>
      </c>
      <c r="D4891" s="1" t="s">
        <v>3824</v>
      </c>
      <c r="E4891" s="1" t="s">
        <v>1966</v>
      </c>
      <c r="F4891" s="2">
        <v>45193</v>
      </c>
      <c r="G4891" s="2">
        <v>45088</v>
      </c>
      <c r="H4891" s="2" t="str">
        <f>TEXT(Ecommerce_Sales[[#This Row],[Order_Date]],"mmmm")</f>
        <v>June</v>
      </c>
      <c r="I4891" s="2" t="str">
        <f>TEXT(Ecommerce_Sales[[#This Row],[Order_Date]],"yyyy")</f>
        <v>2023</v>
      </c>
      <c r="J4891" s="2" t="str">
        <f>TEXT(Ecommerce_Sales[[#This Row],[Order_Date]],"mmmm")</f>
        <v>June</v>
      </c>
      <c r="K4891" s="1" t="s">
        <v>1947</v>
      </c>
      <c r="L4891" s="1" t="s">
        <v>11635</v>
      </c>
      <c r="M4891" s="1" t="s">
        <v>1983</v>
      </c>
      <c r="N4891" s="1" t="s">
        <v>1950</v>
      </c>
      <c r="O4891" s="3">
        <v>103</v>
      </c>
      <c r="P4891">
        <v>1</v>
      </c>
      <c r="Q4891" s="3">
        <v>103</v>
      </c>
      <c r="R4891" s="1" t="s">
        <v>1958</v>
      </c>
      <c r="S4891" s="3">
        <v>13</v>
      </c>
      <c r="T4891">
        <v>8</v>
      </c>
      <c r="U4891" t="str">
        <f>IF(Ecommerce_Sales[[#This Row],[Delivery_Time_Days]]&gt;7,"Delay",IF(Ecommerce_Sales[[#This Row],[Delivery_Time_Days]] = 0,"No delivery",IF(Ecommerce_Sales[[#This Row],[Delivery_Time_Days]]&lt;=7,"On-time")))</f>
        <v>Delay</v>
      </c>
      <c r="V4891" s="7">
        <f>Ecommerce_Sales[[#This Row],[Profit]]/Ecommerce_Sales[[#This Row],[Total_Price]]</f>
        <v>0.39805825242718446</v>
      </c>
      <c r="W4891" s="3">
        <v>41</v>
      </c>
      <c r="X4891" s="3"/>
    </row>
    <row r="4892" spans="1:24" x14ac:dyDescent="0.25">
      <c r="A4892" s="1" t="s">
        <v>11636</v>
      </c>
      <c r="B4892" s="1" t="s">
        <v>470</v>
      </c>
      <c r="C4892" s="1" t="s">
        <v>1301</v>
      </c>
      <c r="D4892" s="1" t="s">
        <v>4372</v>
      </c>
      <c r="E4892" s="1" t="s">
        <v>1996</v>
      </c>
      <c r="F4892" s="2">
        <v>45500</v>
      </c>
      <c r="G4892" s="2">
        <v>45472</v>
      </c>
      <c r="H4892" s="2" t="str">
        <f>TEXT(Ecommerce_Sales[[#This Row],[Order_Date]],"mmmm")</f>
        <v>June</v>
      </c>
      <c r="I4892" s="2" t="str">
        <f>TEXT(Ecommerce_Sales[[#This Row],[Order_Date]],"yyyy")</f>
        <v>2024</v>
      </c>
      <c r="J4892" s="2" t="str">
        <f>TEXT(Ecommerce_Sales[[#This Row],[Order_Date]],"mmmm")</f>
        <v>June</v>
      </c>
      <c r="K4892" s="1" t="s">
        <v>1947</v>
      </c>
      <c r="L4892" s="1" t="s">
        <v>11637</v>
      </c>
      <c r="M4892" s="1" t="s">
        <v>2047</v>
      </c>
      <c r="N4892" s="1" t="s">
        <v>1989</v>
      </c>
      <c r="O4892" s="3">
        <v>883</v>
      </c>
      <c r="P4892">
        <v>4</v>
      </c>
      <c r="Q4892" s="3">
        <v>3532</v>
      </c>
      <c r="R4892" s="1" t="s">
        <v>1951</v>
      </c>
      <c r="S4892" s="3">
        <v>459</v>
      </c>
      <c r="T4892">
        <v>4</v>
      </c>
      <c r="U4892" t="str">
        <f>IF(Ecommerce_Sales[[#This Row],[Delivery_Time_Days]]&gt;7,"Delay",IF(Ecommerce_Sales[[#This Row],[Delivery_Time_Days]] = 0,"No delivery",IF(Ecommerce_Sales[[#This Row],[Delivery_Time_Days]]&lt;=7,"On-time")))</f>
        <v>On-time</v>
      </c>
      <c r="V4892" s="7">
        <f>Ecommerce_Sales[[#This Row],[Profit]]/Ecommerce_Sales[[#This Row],[Total_Price]]</f>
        <v>0.25</v>
      </c>
      <c r="W4892" s="3">
        <v>883</v>
      </c>
      <c r="X4892" s="3"/>
    </row>
    <row r="4893" spans="1:24" x14ac:dyDescent="0.25">
      <c r="A4893" s="1" t="s">
        <v>11638</v>
      </c>
      <c r="B4893" s="1" t="s">
        <v>428</v>
      </c>
      <c r="C4893" s="1" t="s">
        <v>429</v>
      </c>
      <c r="D4893" s="1" t="s">
        <v>4327</v>
      </c>
      <c r="E4893" s="1" t="s">
        <v>1946</v>
      </c>
      <c r="F4893" s="2">
        <v>45424</v>
      </c>
      <c r="G4893" s="2">
        <v>45315</v>
      </c>
      <c r="H4893" s="2" t="str">
        <f>TEXT(Ecommerce_Sales[[#This Row],[Order_Date]],"mmmm")</f>
        <v>January</v>
      </c>
      <c r="I4893" s="2" t="str">
        <f>TEXT(Ecommerce_Sales[[#This Row],[Order_Date]],"yyyy")</f>
        <v>2024</v>
      </c>
      <c r="J4893" s="2" t="str">
        <f>TEXT(Ecommerce_Sales[[#This Row],[Order_Date]],"mmmm")</f>
        <v>January</v>
      </c>
      <c r="K4893" s="1" t="s">
        <v>1947</v>
      </c>
      <c r="L4893" s="1" t="s">
        <v>11639</v>
      </c>
      <c r="M4893" s="1" t="s">
        <v>1988</v>
      </c>
      <c r="N4893" s="1" t="s">
        <v>1989</v>
      </c>
      <c r="O4893" s="3">
        <v>414</v>
      </c>
      <c r="P4893">
        <v>1</v>
      </c>
      <c r="Q4893" s="3">
        <v>414</v>
      </c>
      <c r="R4893" s="1" t="s">
        <v>1951</v>
      </c>
      <c r="S4893" s="3">
        <v>41</v>
      </c>
      <c r="T4893">
        <v>3</v>
      </c>
      <c r="U4893" t="str">
        <f>IF(Ecommerce_Sales[[#This Row],[Delivery_Time_Days]]&gt;7,"Delay",IF(Ecommerce_Sales[[#This Row],[Delivery_Time_Days]] = 0,"No delivery",IF(Ecommerce_Sales[[#This Row],[Delivery_Time_Days]]&lt;=7,"On-time")))</f>
        <v>On-time</v>
      </c>
      <c r="V4893" s="7">
        <f>Ecommerce_Sales[[#This Row],[Profit]]/Ecommerce_Sales[[#This Row],[Total_Price]]</f>
        <v>0.25120772946859904</v>
      </c>
      <c r="W4893" s="3">
        <v>104</v>
      </c>
      <c r="X4893" s="3"/>
    </row>
    <row r="4894" spans="1:24" x14ac:dyDescent="0.25">
      <c r="A4894" s="1" t="s">
        <v>11640</v>
      </c>
      <c r="B4894" s="1" t="s">
        <v>146</v>
      </c>
      <c r="C4894" s="1" t="s">
        <v>147</v>
      </c>
      <c r="D4894" s="1" t="s">
        <v>3092</v>
      </c>
      <c r="E4894" s="1" t="s">
        <v>1996</v>
      </c>
      <c r="F4894" s="2">
        <v>44974</v>
      </c>
      <c r="G4894" s="2">
        <v>45654</v>
      </c>
      <c r="H4894" s="2" t="str">
        <f>TEXT(Ecommerce_Sales[[#This Row],[Order_Date]],"mmmm")</f>
        <v>December</v>
      </c>
      <c r="I4894" s="2" t="str">
        <f>TEXT(Ecommerce_Sales[[#This Row],[Order_Date]],"yyyy")</f>
        <v>2024</v>
      </c>
      <c r="J4894" s="2" t="str">
        <f>TEXT(Ecommerce_Sales[[#This Row],[Order_Date]],"mmmm")</f>
        <v>December</v>
      </c>
      <c r="K4894" s="1" t="s">
        <v>1947</v>
      </c>
      <c r="L4894" s="1" t="s">
        <v>11641</v>
      </c>
      <c r="M4894" s="1" t="s">
        <v>1963</v>
      </c>
      <c r="N4894" s="1" t="s">
        <v>1957</v>
      </c>
      <c r="O4894" s="3">
        <v>1286</v>
      </c>
      <c r="P4894">
        <v>4</v>
      </c>
      <c r="Q4894" s="3">
        <v>5143</v>
      </c>
      <c r="R4894" s="1" t="s">
        <v>1958</v>
      </c>
      <c r="S4894" s="3">
        <v>334</v>
      </c>
      <c r="T4894">
        <v>7</v>
      </c>
      <c r="U4894" t="str">
        <f>IF(Ecommerce_Sales[[#This Row],[Delivery_Time_Days]]&gt;7,"Delay",IF(Ecommerce_Sales[[#This Row],[Delivery_Time_Days]] = 0,"No delivery",IF(Ecommerce_Sales[[#This Row],[Delivery_Time_Days]]&lt;=7,"On-time")))</f>
        <v>On-time</v>
      </c>
      <c r="V4894" s="7">
        <f>Ecommerce_Sales[[#This Row],[Profit]]/Ecommerce_Sales[[#This Row],[Total_Price]]</f>
        <v>0.14991250243048804</v>
      </c>
      <c r="W4894" s="3">
        <v>771</v>
      </c>
      <c r="X4894" s="3"/>
    </row>
    <row r="4895" spans="1:24" x14ac:dyDescent="0.25">
      <c r="A4895" s="1" t="s">
        <v>11642</v>
      </c>
      <c r="B4895" s="1" t="s">
        <v>852</v>
      </c>
      <c r="C4895" s="1" t="s">
        <v>853</v>
      </c>
      <c r="D4895" s="1" t="s">
        <v>2649</v>
      </c>
      <c r="E4895" s="1" t="s">
        <v>1954</v>
      </c>
      <c r="F4895" s="2">
        <v>45028</v>
      </c>
      <c r="G4895" s="2">
        <v>45331</v>
      </c>
      <c r="H4895" s="2" t="str">
        <f>TEXT(Ecommerce_Sales[[#This Row],[Order_Date]],"mmmm")</f>
        <v>February</v>
      </c>
      <c r="I4895" s="2" t="str">
        <f>TEXT(Ecommerce_Sales[[#This Row],[Order_Date]],"yyyy")</f>
        <v>2024</v>
      </c>
      <c r="J4895" s="2" t="str">
        <f>TEXT(Ecommerce_Sales[[#This Row],[Order_Date]],"mmmm")</f>
        <v>February</v>
      </c>
      <c r="K4895" s="1" t="s">
        <v>1947</v>
      </c>
      <c r="L4895" s="1" t="s">
        <v>11643</v>
      </c>
      <c r="M4895" s="1" t="s">
        <v>2065</v>
      </c>
      <c r="N4895" s="1" t="s">
        <v>1978</v>
      </c>
      <c r="O4895" s="3">
        <v>79</v>
      </c>
      <c r="P4895">
        <v>2</v>
      </c>
      <c r="Q4895" s="3">
        <v>158</v>
      </c>
      <c r="R4895" s="1" t="s">
        <v>1951</v>
      </c>
      <c r="S4895" s="3">
        <v>16</v>
      </c>
      <c r="T4895">
        <v>8</v>
      </c>
      <c r="U4895" t="str">
        <f>IF(Ecommerce_Sales[[#This Row],[Delivery_Time_Days]]&gt;7,"Delay",IF(Ecommerce_Sales[[#This Row],[Delivery_Time_Days]] = 0,"No delivery",IF(Ecommerce_Sales[[#This Row],[Delivery_Time_Days]]&lt;=7,"On-time")))</f>
        <v>Delay</v>
      </c>
      <c r="V4895" s="7">
        <f>Ecommerce_Sales[[#This Row],[Profit]]/Ecommerce_Sales[[#This Row],[Total_Price]]</f>
        <v>0.34810126582278483</v>
      </c>
      <c r="W4895" s="3">
        <v>55</v>
      </c>
      <c r="X4895" s="3"/>
    </row>
    <row r="4896" spans="1:24" x14ac:dyDescent="0.25">
      <c r="A4896" s="1" t="s">
        <v>11644</v>
      </c>
      <c r="B4896" s="1" t="s">
        <v>1567</v>
      </c>
      <c r="C4896" s="1" t="s">
        <v>1568</v>
      </c>
      <c r="D4896" s="1" t="s">
        <v>4675</v>
      </c>
      <c r="E4896" s="1" t="s">
        <v>1981</v>
      </c>
      <c r="F4896" s="2">
        <v>44962</v>
      </c>
      <c r="G4896" s="2">
        <v>45109</v>
      </c>
      <c r="H4896" s="2" t="str">
        <f>TEXT(Ecommerce_Sales[[#This Row],[Order_Date]],"mmmm")</f>
        <v>July</v>
      </c>
      <c r="I4896" s="2" t="str">
        <f>TEXT(Ecommerce_Sales[[#This Row],[Order_Date]],"yyyy")</f>
        <v>2023</v>
      </c>
      <c r="J4896" s="2" t="str">
        <f>TEXT(Ecommerce_Sales[[#This Row],[Order_Date]],"mmmm")</f>
        <v>July</v>
      </c>
      <c r="K4896" s="1" t="s">
        <v>1947</v>
      </c>
      <c r="L4896" s="1" t="s">
        <v>3637</v>
      </c>
      <c r="M4896" s="1" t="s">
        <v>1963</v>
      </c>
      <c r="N4896" s="1" t="s">
        <v>1957</v>
      </c>
      <c r="O4896" s="3">
        <v>994</v>
      </c>
      <c r="P4896">
        <v>6</v>
      </c>
      <c r="Q4896" s="3">
        <v>5962</v>
      </c>
      <c r="R4896" s="1" t="s">
        <v>1958</v>
      </c>
      <c r="S4896" s="3">
        <v>889</v>
      </c>
      <c r="T4896">
        <v>6</v>
      </c>
      <c r="U4896" t="str">
        <f>IF(Ecommerce_Sales[[#This Row],[Delivery_Time_Days]]&gt;7,"Delay",IF(Ecommerce_Sales[[#This Row],[Delivery_Time_Days]] = 0,"No delivery",IF(Ecommerce_Sales[[#This Row],[Delivery_Time_Days]]&lt;=7,"On-time")))</f>
        <v>On-time</v>
      </c>
      <c r="V4896" s="7">
        <f>Ecommerce_Sales[[#This Row],[Profit]]/Ecommerce_Sales[[#This Row],[Total_Price]]</f>
        <v>0.14994968131499498</v>
      </c>
      <c r="W4896" s="3">
        <v>894</v>
      </c>
      <c r="X4896" s="3"/>
    </row>
    <row r="4897" spans="1:24" x14ac:dyDescent="0.25">
      <c r="A4897" s="1" t="s">
        <v>11645</v>
      </c>
      <c r="B4897" s="1" t="s">
        <v>1337</v>
      </c>
      <c r="C4897" s="1" t="s">
        <v>1338</v>
      </c>
      <c r="D4897" s="1" t="s">
        <v>3933</v>
      </c>
      <c r="E4897" s="1" t="s">
        <v>1946</v>
      </c>
      <c r="F4897" s="2">
        <v>45595</v>
      </c>
      <c r="G4897" s="2">
        <v>45230</v>
      </c>
      <c r="H4897" s="2" t="str">
        <f>TEXT(Ecommerce_Sales[[#This Row],[Order_Date]],"mmmm")</f>
        <v>October</v>
      </c>
      <c r="I4897" s="2" t="str">
        <f>TEXT(Ecommerce_Sales[[#This Row],[Order_Date]],"yyyy")</f>
        <v>2023</v>
      </c>
      <c r="J4897" s="2" t="str">
        <f>TEXT(Ecommerce_Sales[[#This Row],[Order_Date]],"mmmm")</f>
        <v>October</v>
      </c>
      <c r="K4897" s="1" t="s">
        <v>1986</v>
      </c>
      <c r="L4897" s="1" t="s">
        <v>10472</v>
      </c>
      <c r="M4897" s="1" t="s">
        <v>2072</v>
      </c>
      <c r="N4897" s="1" t="s">
        <v>1950</v>
      </c>
      <c r="O4897" s="3">
        <v>968</v>
      </c>
      <c r="P4897">
        <v>3</v>
      </c>
      <c r="Q4897" s="3">
        <v>2904</v>
      </c>
      <c r="R4897" s="1" t="s">
        <v>1958</v>
      </c>
      <c r="S4897" s="3">
        <v>349</v>
      </c>
      <c r="U4897" t="str">
        <f>IF(Ecommerce_Sales[[#This Row],[Delivery_Time_Days]]&gt;7,"Delay",IF(Ecommerce_Sales[[#This Row],[Delivery_Time_Days]] = 0,"No delivery",IF(Ecommerce_Sales[[#This Row],[Delivery_Time_Days]]&lt;=7,"On-time")))</f>
        <v>No delivery</v>
      </c>
      <c r="V4897" s="7">
        <f>Ecommerce_Sales[[#This Row],[Profit]]/Ecommerce_Sales[[#This Row],[Total_Price]]</f>
        <v>0.40013774104683197</v>
      </c>
      <c r="W4897" s="3">
        <v>1162</v>
      </c>
      <c r="X4897" s="3"/>
    </row>
    <row r="4898" spans="1:24" x14ac:dyDescent="0.25">
      <c r="A4898" s="1" t="s">
        <v>11646</v>
      </c>
      <c r="B4898" s="1" t="s">
        <v>1737</v>
      </c>
      <c r="C4898" s="1" t="s">
        <v>1738</v>
      </c>
      <c r="D4898" s="1" t="s">
        <v>5229</v>
      </c>
      <c r="E4898" s="1" t="s">
        <v>1954</v>
      </c>
      <c r="F4898" s="2">
        <v>45555</v>
      </c>
      <c r="G4898" s="2">
        <v>45285</v>
      </c>
      <c r="H4898" s="2" t="str">
        <f>TEXT(Ecommerce_Sales[[#This Row],[Order_Date]],"mmmm")</f>
        <v>December</v>
      </c>
      <c r="I4898" s="2" t="str">
        <f>TEXT(Ecommerce_Sales[[#This Row],[Order_Date]],"yyyy")</f>
        <v>2023</v>
      </c>
      <c r="J4898" s="2" t="str">
        <f>TEXT(Ecommerce_Sales[[#This Row],[Order_Date]],"mmmm")</f>
        <v>December</v>
      </c>
      <c r="K4898" s="1" t="s">
        <v>1947</v>
      </c>
      <c r="L4898" s="1" t="s">
        <v>11647</v>
      </c>
      <c r="M4898" s="1" t="s">
        <v>2247</v>
      </c>
      <c r="N4898" s="1" t="s">
        <v>1957</v>
      </c>
      <c r="O4898" s="3">
        <v>1798</v>
      </c>
      <c r="P4898">
        <v>10</v>
      </c>
      <c r="Q4898" s="3">
        <v>17984</v>
      </c>
      <c r="R4898" s="1" t="s">
        <v>1951</v>
      </c>
      <c r="S4898" s="3">
        <v>919</v>
      </c>
      <c r="T4898">
        <v>6</v>
      </c>
      <c r="U4898" t="str">
        <f>IF(Ecommerce_Sales[[#This Row],[Delivery_Time_Days]]&gt;7,"Delay",IF(Ecommerce_Sales[[#This Row],[Delivery_Time_Days]] = 0,"No delivery",IF(Ecommerce_Sales[[#This Row],[Delivery_Time_Days]]&lt;=7,"On-time")))</f>
        <v>On-time</v>
      </c>
      <c r="V4898" s="7">
        <f>Ecommerce_Sales[[#This Row],[Profit]]/Ecommerce_Sales[[#This Row],[Total_Price]]</f>
        <v>0.15002224199288255</v>
      </c>
      <c r="W4898" s="3">
        <v>2698</v>
      </c>
      <c r="X4898" s="3"/>
    </row>
    <row r="4899" spans="1:24" x14ac:dyDescent="0.25">
      <c r="A4899" s="1" t="s">
        <v>11648</v>
      </c>
      <c r="B4899" s="1" t="s">
        <v>448</v>
      </c>
      <c r="C4899" s="1" t="s">
        <v>449</v>
      </c>
      <c r="D4899" s="1" t="s">
        <v>1965</v>
      </c>
      <c r="E4899" s="1" t="s">
        <v>1966</v>
      </c>
      <c r="F4899" s="2">
        <v>45186</v>
      </c>
      <c r="G4899" s="2">
        <v>45451</v>
      </c>
      <c r="H4899" s="2" t="str">
        <f>TEXT(Ecommerce_Sales[[#This Row],[Order_Date]],"mmmm")</f>
        <v>June</v>
      </c>
      <c r="I4899" s="2" t="str">
        <f>TEXT(Ecommerce_Sales[[#This Row],[Order_Date]],"yyyy")</f>
        <v>2024</v>
      </c>
      <c r="J4899" s="2" t="str">
        <f>TEXT(Ecommerce_Sales[[#This Row],[Order_Date]],"mmmm")</f>
        <v>June</v>
      </c>
      <c r="K4899" s="1" t="s">
        <v>1947</v>
      </c>
      <c r="L4899" s="1" t="s">
        <v>11649</v>
      </c>
      <c r="M4899" s="1" t="s">
        <v>2247</v>
      </c>
      <c r="N4899" s="1" t="s">
        <v>1957</v>
      </c>
      <c r="O4899" s="3">
        <v>722</v>
      </c>
      <c r="P4899">
        <v>1</v>
      </c>
      <c r="Q4899" s="3">
        <v>722</v>
      </c>
      <c r="R4899" s="1" t="s">
        <v>1951</v>
      </c>
      <c r="S4899" s="3">
        <v>55</v>
      </c>
      <c r="T4899">
        <v>8</v>
      </c>
      <c r="U4899" t="str">
        <f>IF(Ecommerce_Sales[[#This Row],[Delivery_Time_Days]]&gt;7,"Delay",IF(Ecommerce_Sales[[#This Row],[Delivery_Time_Days]] = 0,"No delivery",IF(Ecommerce_Sales[[#This Row],[Delivery_Time_Days]]&lt;=7,"On-time")))</f>
        <v>Delay</v>
      </c>
      <c r="V4899" s="7">
        <f>Ecommerce_Sales[[#This Row],[Profit]]/Ecommerce_Sales[[#This Row],[Total_Price]]</f>
        <v>0.14958448753462603</v>
      </c>
      <c r="W4899" s="3">
        <v>108</v>
      </c>
      <c r="X4899" s="3"/>
    </row>
    <row r="4900" spans="1:24" x14ac:dyDescent="0.25">
      <c r="A4900" s="1" t="s">
        <v>11650</v>
      </c>
      <c r="B4900" s="1" t="s">
        <v>1567</v>
      </c>
      <c r="C4900" s="1" t="s">
        <v>1568</v>
      </c>
      <c r="D4900" s="1" t="s">
        <v>4675</v>
      </c>
      <c r="E4900" s="1" t="s">
        <v>1981</v>
      </c>
      <c r="F4900" s="2">
        <v>44962</v>
      </c>
      <c r="G4900" s="2">
        <v>45119</v>
      </c>
      <c r="H4900" s="2" t="str">
        <f>TEXT(Ecommerce_Sales[[#This Row],[Order_Date]],"mmmm")</f>
        <v>July</v>
      </c>
      <c r="I4900" s="2" t="str">
        <f>TEXT(Ecommerce_Sales[[#This Row],[Order_Date]],"yyyy")</f>
        <v>2023</v>
      </c>
      <c r="J4900" s="2" t="str">
        <f>TEXT(Ecommerce_Sales[[#This Row],[Order_Date]],"mmmm")</f>
        <v>July</v>
      </c>
      <c r="K4900" s="1" t="s">
        <v>1947</v>
      </c>
      <c r="L4900" s="1" t="s">
        <v>11651</v>
      </c>
      <c r="M4900" s="1" t="s">
        <v>1956</v>
      </c>
      <c r="N4900" s="1" t="s">
        <v>1957</v>
      </c>
      <c r="O4900" s="3">
        <v>434</v>
      </c>
      <c r="P4900">
        <v>3</v>
      </c>
      <c r="Q4900" s="3">
        <v>1303</v>
      </c>
      <c r="R4900" s="1" t="s">
        <v>1958</v>
      </c>
      <c r="S4900" s="3">
        <v>103</v>
      </c>
      <c r="T4900">
        <v>6</v>
      </c>
      <c r="U4900" t="str">
        <f>IF(Ecommerce_Sales[[#This Row],[Delivery_Time_Days]]&gt;7,"Delay",IF(Ecommerce_Sales[[#This Row],[Delivery_Time_Days]] = 0,"No delivery",IF(Ecommerce_Sales[[#This Row],[Delivery_Time_Days]]&lt;=7,"On-time")))</f>
        <v>On-time</v>
      </c>
      <c r="V4900" s="7">
        <f>Ecommerce_Sales[[#This Row],[Profit]]/Ecommerce_Sales[[#This Row],[Total_Price]]</f>
        <v>0.14965464313123561</v>
      </c>
      <c r="W4900" s="3">
        <v>195</v>
      </c>
      <c r="X4900" s="3"/>
    </row>
    <row r="4901" spans="1:24" x14ac:dyDescent="0.25">
      <c r="A4901" s="1" t="s">
        <v>11652</v>
      </c>
      <c r="B4901" s="1" t="s">
        <v>660</v>
      </c>
      <c r="C4901" s="1" t="s">
        <v>661</v>
      </c>
      <c r="D4901" s="1" t="s">
        <v>4222</v>
      </c>
      <c r="E4901" s="1" t="s">
        <v>1946</v>
      </c>
      <c r="F4901" s="2">
        <v>45396</v>
      </c>
      <c r="G4901" s="2">
        <v>45592</v>
      </c>
      <c r="H4901" s="2" t="str">
        <f>TEXT(Ecommerce_Sales[[#This Row],[Order_Date]],"mmmm")</f>
        <v>October</v>
      </c>
      <c r="I4901" s="2" t="str">
        <f>TEXT(Ecommerce_Sales[[#This Row],[Order_Date]],"yyyy")</f>
        <v>2024</v>
      </c>
      <c r="J4901" s="2" t="str">
        <f>TEXT(Ecommerce_Sales[[#This Row],[Order_Date]],"mmmm")</f>
        <v>October</v>
      </c>
      <c r="K4901" s="1" t="s">
        <v>1947</v>
      </c>
      <c r="L4901" s="1" t="s">
        <v>11653</v>
      </c>
      <c r="M4901" s="1" t="s">
        <v>1949</v>
      </c>
      <c r="N4901" s="1" t="s">
        <v>1950</v>
      </c>
      <c r="O4901" s="3">
        <v>900</v>
      </c>
      <c r="P4901">
        <v>2</v>
      </c>
      <c r="Q4901" s="3">
        <v>1800</v>
      </c>
      <c r="R4901" s="1" t="s">
        <v>1951</v>
      </c>
      <c r="S4901" s="3">
        <v>257</v>
      </c>
      <c r="T4901">
        <v>10</v>
      </c>
      <c r="U4901" t="str">
        <f>IF(Ecommerce_Sales[[#This Row],[Delivery_Time_Days]]&gt;7,"Delay",IF(Ecommerce_Sales[[#This Row],[Delivery_Time_Days]] = 0,"No delivery",IF(Ecommerce_Sales[[#This Row],[Delivery_Time_Days]]&lt;=7,"On-time")))</f>
        <v>Delay</v>
      </c>
      <c r="V4901" s="7">
        <f>Ecommerce_Sales[[#This Row],[Profit]]/Ecommerce_Sales[[#This Row],[Total_Price]]</f>
        <v>0.4</v>
      </c>
      <c r="W4901" s="3">
        <v>720</v>
      </c>
      <c r="X4901" s="3"/>
    </row>
    <row r="4902" spans="1:24" x14ac:dyDescent="0.25">
      <c r="A4902" s="1" t="s">
        <v>11654</v>
      </c>
      <c r="B4902" s="1" t="s">
        <v>1712</v>
      </c>
      <c r="C4902" s="1" t="s">
        <v>481</v>
      </c>
      <c r="D4902" s="1" t="s">
        <v>2311</v>
      </c>
      <c r="E4902" s="1" t="s">
        <v>2005</v>
      </c>
      <c r="F4902" s="2">
        <v>45573</v>
      </c>
      <c r="G4902" s="2">
        <v>44945</v>
      </c>
      <c r="H4902" s="2" t="str">
        <f>TEXT(Ecommerce_Sales[[#This Row],[Order_Date]],"mmmm")</f>
        <v>January</v>
      </c>
      <c r="I4902" s="2" t="str">
        <f>TEXT(Ecommerce_Sales[[#This Row],[Order_Date]],"yyyy")</f>
        <v>2023</v>
      </c>
      <c r="J4902" s="2" t="str">
        <f>TEXT(Ecommerce_Sales[[#This Row],[Order_Date]],"mmmm")</f>
        <v>January</v>
      </c>
      <c r="K4902" s="1" t="s">
        <v>1947</v>
      </c>
      <c r="L4902" s="1" t="s">
        <v>4168</v>
      </c>
      <c r="M4902" s="1" t="s">
        <v>2104</v>
      </c>
      <c r="N4902" s="1" t="s">
        <v>1978</v>
      </c>
      <c r="O4902" s="3">
        <v>323</v>
      </c>
      <c r="P4902">
        <v>2</v>
      </c>
      <c r="Q4902" s="3">
        <v>646</v>
      </c>
      <c r="R4902" s="1" t="s">
        <v>1951</v>
      </c>
      <c r="S4902" s="3">
        <v>40</v>
      </c>
      <c r="T4902">
        <v>3</v>
      </c>
      <c r="U4902" t="str">
        <f>IF(Ecommerce_Sales[[#This Row],[Delivery_Time_Days]]&gt;7,"Delay",IF(Ecommerce_Sales[[#This Row],[Delivery_Time_Days]] = 0,"No delivery",IF(Ecommerce_Sales[[#This Row],[Delivery_Time_Days]]&lt;=7,"On-time")))</f>
        <v>On-time</v>
      </c>
      <c r="V4902" s="7">
        <f>Ecommerce_Sales[[#This Row],[Profit]]/Ecommerce_Sales[[#This Row],[Total_Price]]</f>
        <v>0.34984520123839008</v>
      </c>
      <c r="W4902" s="3">
        <v>226</v>
      </c>
      <c r="X4902" s="3"/>
    </row>
    <row r="4903" spans="1:24" x14ac:dyDescent="0.25">
      <c r="A4903" s="1" t="s">
        <v>11655</v>
      </c>
      <c r="B4903" s="1" t="s">
        <v>870</v>
      </c>
      <c r="C4903" s="1" t="s">
        <v>552</v>
      </c>
      <c r="D4903" s="1" t="s">
        <v>2155</v>
      </c>
      <c r="E4903" s="1" t="s">
        <v>2005</v>
      </c>
      <c r="F4903" s="2">
        <v>45445</v>
      </c>
      <c r="G4903" s="2">
        <v>45290</v>
      </c>
      <c r="H4903" s="2" t="str">
        <f>TEXT(Ecommerce_Sales[[#This Row],[Order_Date]],"mmmm")</f>
        <v>December</v>
      </c>
      <c r="I4903" s="2" t="str">
        <f>TEXT(Ecommerce_Sales[[#This Row],[Order_Date]],"yyyy")</f>
        <v>2023</v>
      </c>
      <c r="J4903" s="2" t="str">
        <f>TEXT(Ecommerce_Sales[[#This Row],[Order_Date]],"mmmm")</f>
        <v>December</v>
      </c>
      <c r="K4903" s="1" t="s">
        <v>1947</v>
      </c>
      <c r="L4903" s="1" t="s">
        <v>11656</v>
      </c>
      <c r="M4903" s="1" t="s">
        <v>2058</v>
      </c>
      <c r="N4903" s="1" t="s">
        <v>1950</v>
      </c>
      <c r="O4903" s="3">
        <v>173</v>
      </c>
      <c r="P4903">
        <v>8</v>
      </c>
      <c r="Q4903" s="3">
        <v>1386</v>
      </c>
      <c r="R4903" s="1" t="s">
        <v>2008</v>
      </c>
      <c r="S4903" s="3">
        <v>147</v>
      </c>
      <c r="T4903">
        <v>3</v>
      </c>
      <c r="U4903" t="str">
        <f>IF(Ecommerce_Sales[[#This Row],[Delivery_Time_Days]]&gt;7,"Delay",IF(Ecommerce_Sales[[#This Row],[Delivery_Time_Days]] = 0,"No delivery",IF(Ecommerce_Sales[[#This Row],[Delivery_Time_Days]]&lt;=7,"On-time")))</f>
        <v>On-time</v>
      </c>
      <c r="V4903" s="7">
        <f>Ecommerce_Sales[[#This Row],[Profit]]/Ecommerce_Sales[[#This Row],[Total_Price]]</f>
        <v>0.39971139971139968</v>
      </c>
      <c r="W4903" s="3">
        <v>554</v>
      </c>
      <c r="X4903" s="3"/>
    </row>
    <row r="4904" spans="1:24" x14ac:dyDescent="0.25">
      <c r="A4904" s="1" t="s">
        <v>11657</v>
      </c>
      <c r="B4904" s="1" t="s">
        <v>158</v>
      </c>
      <c r="C4904" s="1" t="s">
        <v>159</v>
      </c>
      <c r="D4904" s="1" t="s">
        <v>2270</v>
      </c>
      <c r="E4904" s="1" t="s">
        <v>1966</v>
      </c>
      <c r="F4904" s="2">
        <v>45267</v>
      </c>
      <c r="G4904" s="2">
        <v>45634</v>
      </c>
      <c r="H4904" s="2" t="str">
        <f>TEXT(Ecommerce_Sales[[#This Row],[Order_Date]],"mmmm")</f>
        <v>December</v>
      </c>
      <c r="I4904" s="2" t="str">
        <f>TEXT(Ecommerce_Sales[[#This Row],[Order_Date]],"yyyy")</f>
        <v>2024</v>
      </c>
      <c r="J4904" s="2" t="str">
        <f>TEXT(Ecommerce_Sales[[#This Row],[Order_Date]],"mmmm")</f>
        <v>December</v>
      </c>
      <c r="K4904" s="1" t="s">
        <v>1947</v>
      </c>
      <c r="L4904" s="1" t="s">
        <v>11658</v>
      </c>
      <c r="M4904" s="1" t="s">
        <v>1972</v>
      </c>
      <c r="N4904" s="1" t="s">
        <v>1973</v>
      </c>
      <c r="O4904" s="3">
        <v>1173</v>
      </c>
      <c r="P4904">
        <v>6</v>
      </c>
      <c r="Q4904" s="3">
        <v>7041</v>
      </c>
      <c r="R4904" s="1" t="s">
        <v>2016</v>
      </c>
      <c r="S4904" s="3">
        <v>914</v>
      </c>
      <c r="T4904">
        <v>6</v>
      </c>
      <c r="U4904" t="str">
        <f>IF(Ecommerce_Sales[[#This Row],[Delivery_Time_Days]]&gt;7,"Delay",IF(Ecommerce_Sales[[#This Row],[Delivery_Time_Days]] = 0,"No delivery",IF(Ecommerce_Sales[[#This Row],[Delivery_Time_Days]]&lt;=7,"On-time")))</f>
        <v>On-time</v>
      </c>
      <c r="V4904" s="7">
        <f>Ecommerce_Sales[[#This Row],[Profit]]/Ecommerce_Sales[[#This Row],[Total_Price]]</f>
        <v>0.29995739241585001</v>
      </c>
      <c r="W4904" s="3">
        <v>2112</v>
      </c>
      <c r="X4904" s="3"/>
    </row>
    <row r="4905" spans="1:24" x14ac:dyDescent="0.25">
      <c r="A4905" s="1" t="s">
        <v>11659</v>
      </c>
      <c r="B4905" s="1" t="s">
        <v>280</v>
      </c>
      <c r="C4905" s="1" t="s">
        <v>667</v>
      </c>
      <c r="D4905" s="1" t="s">
        <v>3076</v>
      </c>
      <c r="E4905" s="1" t="s">
        <v>1966</v>
      </c>
      <c r="F4905" s="2">
        <v>45196</v>
      </c>
      <c r="G4905" s="2">
        <v>45129</v>
      </c>
      <c r="H4905" s="2" t="str">
        <f>TEXT(Ecommerce_Sales[[#This Row],[Order_Date]],"mmmm")</f>
        <v>July</v>
      </c>
      <c r="I4905" s="2" t="str">
        <f>TEXT(Ecommerce_Sales[[#This Row],[Order_Date]],"yyyy")</f>
        <v>2023</v>
      </c>
      <c r="J4905" s="2" t="str">
        <f>TEXT(Ecommerce_Sales[[#This Row],[Order_Date]],"mmmm")</f>
        <v>July</v>
      </c>
      <c r="K4905" s="1" t="s">
        <v>1986</v>
      </c>
      <c r="L4905" s="1" t="s">
        <v>5457</v>
      </c>
      <c r="M4905" s="1" t="s">
        <v>1963</v>
      </c>
      <c r="N4905" s="1" t="s">
        <v>1957</v>
      </c>
      <c r="O4905" s="3">
        <v>415</v>
      </c>
      <c r="P4905">
        <v>3</v>
      </c>
      <c r="Q4905" s="3">
        <v>1244</v>
      </c>
      <c r="R4905" s="1" t="s">
        <v>2008</v>
      </c>
      <c r="S4905" s="3">
        <v>115</v>
      </c>
      <c r="U4905" t="str">
        <f>IF(Ecommerce_Sales[[#This Row],[Delivery_Time_Days]]&gt;7,"Delay",IF(Ecommerce_Sales[[#This Row],[Delivery_Time_Days]] = 0,"No delivery",IF(Ecommerce_Sales[[#This Row],[Delivery_Time_Days]]&lt;=7,"On-time")))</f>
        <v>No delivery</v>
      </c>
      <c r="V4905" s="7">
        <f>Ecommerce_Sales[[#This Row],[Profit]]/Ecommerce_Sales[[#This Row],[Total_Price]]</f>
        <v>0.15032154340836013</v>
      </c>
      <c r="W4905" s="3">
        <v>187</v>
      </c>
      <c r="X4905" s="3"/>
    </row>
    <row r="4906" spans="1:24" x14ac:dyDescent="0.25">
      <c r="A4906" s="1" t="s">
        <v>11660</v>
      </c>
      <c r="B4906" s="1" t="s">
        <v>266</v>
      </c>
      <c r="C4906" s="1" t="s">
        <v>267</v>
      </c>
      <c r="D4906" s="1" t="s">
        <v>3456</v>
      </c>
      <c r="E4906" s="1" t="s">
        <v>1996</v>
      </c>
      <c r="F4906" s="2">
        <v>45560</v>
      </c>
      <c r="G4906" s="2">
        <v>45343</v>
      </c>
      <c r="H4906" s="2" t="str">
        <f>TEXT(Ecommerce_Sales[[#This Row],[Order_Date]],"mmmm")</f>
        <v>February</v>
      </c>
      <c r="I4906" s="2" t="str">
        <f>TEXT(Ecommerce_Sales[[#This Row],[Order_Date]],"yyyy")</f>
        <v>2024</v>
      </c>
      <c r="J4906" s="2" t="str">
        <f>TEXT(Ecommerce_Sales[[#This Row],[Order_Date]],"mmmm")</f>
        <v>February</v>
      </c>
      <c r="K4906" s="1" t="s">
        <v>1986</v>
      </c>
      <c r="L4906" s="1" t="s">
        <v>6499</v>
      </c>
      <c r="M4906" s="1" t="s">
        <v>2058</v>
      </c>
      <c r="N4906" s="1" t="s">
        <v>1950</v>
      </c>
      <c r="O4906" s="3">
        <v>605</v>
      </c>
      <c r="P4906">
        <v>3</v>
      </c>
      <c r="Q4906" s="3">
        <v>1814</v>
      </c>
      <c r="R4906" s="1" t="s">
        <v>1958</v>
      </c>
      <c r="S4906" s="3">
        <v>228</v>
      </c>
      <c r="U4906" t="str">
        <f>IF(Ecommerce_Sales[[#This Row],[Delivery_Time_Days]]&gt;7,"Delay",IF(Ecommerce_Sales[[#This Row],[Delivery_Time_Days]] = 0,"No delivery",IF(Ecommerce_Sales[[#This Row],[Delivery_Time_Days]]&lt;=7,"On-time")))</f>
        <v>No delivery</v>
      </c>
      <c r="V4906" s="7">
        <f>Ecommerce_Sales[[#This Row],[Profit]]/Ecommerce_Sales[[#This Row],[Total_Price]]</f>
        <v>0.39966923925027564</v>
      </c>
      <c r="W4906" s="3">
        <v>725</v>
      </c>
      <c r="X4906" s="3"/>
    </row>
    <row r="4907" spans="1:24" x14ac:dyDescent="0.25">
      <c r="A4907" s="1" t="s">
        <v>11661</v>
      </c>
      <c r="B4907" s="1" t="s">
        <v>30</v>
      </c>
      <c r="C4907" s="1" t="s">
        <v>31</v>
      </c>
      <c r="D4907" s="1" t="s">
        <v>3790</v>
      </c>
      <c r="E4907" s="1" t="s">
        <v>1946</v>
      </c>
      <c r="F4907" s="2">
        <v>45464</v>
      </c>
      <c r="G4907" s="2">
        <v>45342</v>
      </c>
      <c r="H4907" s="2" t="str">
        <f>TEXT(Ecommerce_Sales[[#This Row],[Order_Date]],"mmmm")</f>
        <v>February</v>
      </c>
      <c r="I4907" s="2" t="str">
        <f>TEXT(Ecommerce_Sales[[#This Row],[Order_Date]],"yyyy")</f>
        <v>2024</v>
      </c>
      <c r="J4907" s="2" t="str">
        <f>TEXT(Ecommerce_Sales[[#This Row],[Order_Date]],"mmmm")</f>
        <v>February</v>
      </c>
      <c r="K4907" s="1" t="s">
        <v>1947</v>
      </c>
      <c r="L4907" s="1" t="s">
        <v>11662</v>
      </c>
      <c r="M4907" s="1" t="s">
        <v>2047</v>
      </c>
      <c r="N4907" s="1" t="s">
        <v>1989</v>
      </c>
      <c r="O4907" s="3">
        <v>805</v>
      </c>
      <c r="P4907">
        <v>3</v>
      </c>
      <c r="Q4907" s="3">
        <v>2416</v>
      </c>
      <c r="R4907" s="1" t="s">
        <v>1958</v>
      </c>
      <c r="S4907" s="3">
        <v>199</v>
      </c>
      <c r="T4907">
        <v>2</v>
      </c>
      <c r="U4907" t="str">
        <f>IF(Ecommerce_Sales[[#This Row],[Delivery_Time_Days]]&gt;7,"Delay",IF(Ecommerce_Sales[[#This Row],[Delivery_Time_Days]] = 0,"No delivery",IF(Ecommerce_Sales[[#This Row],[Delivery_Time_Days]]&lt;=7,"On-time")))</f>
        <v>On-time</v>
      </c>
      <c r="V4907" s="7">
        <f>Ecommerce_Sales[[#This Row],[Profit]]/Ecommerce_Sales[[#This Row],[Total_Price]]</f>
        <v>0.25</v>
      </c>
      <c r="W4907" s="3">
        <v>604</v>
      </c>
      <c r="X4907" s="3"/>
    </row>
    <row r="4908" spans="1:24" x14ac:dyDescent="0.25">
      <c r="A4908" s="1" t="s">
        <v>11663</v>
      </c>
      <c r="B4908" s="1" t="s">
        <v>596</v>
      </c>
      <c r="C4908" s="1" t="s">
        <v>597</v>
      </c>
      <c r="D4908" s="1" t="s">
        <v>5960</v>
      </c>
      <c r="E4908" s="1" t="s">
        <v>1981</v>
      </c>
      <c r="F4908" s="2">
        <v>45347</v>
      </c>
      <c r="G4908" s="2">
        <v>45440</v>
      </c>
      <c r="H4908" s="2" t="str">
        <f>TEXT(Ecommerce_Sales[[#This Row],[Order_Date]],"mmmm")</f>
        <v>May</v>
      </c>
      <c r="I4908" s="2" t="str">
        <f>TEXT(Ecommerce_Sales[[#This Row],[Order_Date]],"yyyy")</f>
        <v>2024</v>
      </c>
      <c r="J4908" s="2" t="str">
        <f>TEXT(Ecommerce_Sales[[#This Row],[Order_Date]],"mmmm")</f>
        <v>May</v>
      </c>
      <c r="K4908" s="1" t="s">
        <v>1947</v>
      </c>
      <c r="L4908" s="1" t="s">
        <v>11664</v>
      </c>
      <c r="M4908" s="1" t="s">
        <v>1998</v>
      </c>
      <c r="N4908" s="1" t="s">
        <v>1973</v>
      </c>
      <c r="O4908" s="3">
        <v>542</v>
      </c>
      <c r="P4908">
        <v>4</v>
      </c>
      <c r="Q4908" s="3">
        <v>2169</v>
      </c>
      <c r="R4908" s="1" t="s">
        <v>1951</v>
      </c>
      <c r="S4908" s="3">
        <v>302</v>
      </c>
      <c r="T4908">
        <v>3</v>
      </c>
      <c r="U4908" t="str">
        <f>IF(Ecommerce_Sales[[#This Row],[Delivery_Time_Days]]&gt;7,"Delay",IF(Ecommerce_Sales[[#This Row],[Delivery_Time_Days]] = 0,"No delivery",IF(Ecommerce_Sales[[#This Row],[Delivery_Time_Days]]&lt;=7,"On-time")))</f>
        <v>On-time</v>
      </c>
      <c r="V4908" s="7">
        <f>Ecommerce_Sales[[#This Row],[Profit]]/Ecommerce_Sales[[#This Row],[Total_Price]]</f>
        <v>0.30013831258644535</v>
      </c>
      <c r="W4908" s="3">
        <v>651</v>
      </c>
      <c r="X4908" s="3"/>
    </row>
    <row r="4909" spans="1:24" x14ac:dyDescent="0.25">
      <c r="A4909" s="1" t="s">
        <v>11665</v>
      </c>
      <c r="B4909" s="1" t="s">
        <v>98</v>
      </c>
      <c r="C4909" s="1" t="s">
        <v>99</v>
      </c>
      <c r="D4909" s="1" t="s">
        <v>2625</v>
      </c>
      <c r="E4909" s="1" t="s">
        <v>1966</v>
      </c>
      <c r="F4909" s="2">
        <v>45117</v>
      </c>
      <c r="G4909" s="2">
        <v>45104</v>
      </c>
      <c r="H4909" s="2" t="str">
        <f>TEXT(Ecommerce_Sales[[#This Row],[Order_Date]],"mmmm")</f>
        <v>June</v>
      </c>
      <c r="I4909" s="2" t="str">
        <f>TEXT(Ecommerce_Sales[[#This Row],[Order_Date]],"yyyy")</f>
        <v>2023</v>
      </c>
      <c r="J4909" s="2" t="str">
        <f>TEXT(Ecommerce_Sales[[#This Row],[Order_Date]],"mmmm")</f>
        <v>June</v>
      </c>
      <c r="K4909" s="1" t="s">
        <v>1947</v>
      </c>
      <c r="L4909" s="1" t="s">
        <v>9522</v>
      </c>
      <c r="M4909" s="1" t="s">
        <v>2002</v>
      </c>
      <c r="N4909" s="1" t="s">
        <v>1989</v>
      </c>
      <c r="O4909" s="3">
        <v>811</v>
      </c>
      <c r="P4909">
        <v>1</v>
      </c>
      <c r="Q4909" s="3">
        <v>811</v>
      </c>
      <c r="R4909" s="1" t="s">
        <v>1951</v>
      </c>
      <c r="S4909" s="3">
        <v>57</v>
      </c>
      <c r="T4909">
        <v>3</v>
      </c>
      <c r="U4909" t="str">
        <f>IF(Ecommerce_Sales[[#This Row],[Delivery_Time_Days]]&gt;7,"Delay",IF(Ecommerce_Sales[[#This Row],[Delivery_Time_Days]] = 0,"No delivery",IF(Ecommerce_Sales[[#This Row],[Delivery_Time_Days]]&lt;=7,"On-time")))</f>
        <v>On-time</v>
      </c>
      <c r="V4909" s="7">
        <f>Ecommerce_Sales[[#This Row],[Profit]]/Ecommerce_Sales[[#This Row],[Total_Price]]</f>
        <v>0.25030826140567203</v>
      </c>
      <c r="W4909" s="3">
        <v>203</v>
      </c>
      <c r="X4909" s="3"/>
    </row>
    <row r="4910" spans="1:24" x14ac:dyDescent="0.25">
      <c r="A4910" s="1" t="s">
        <v>11666</v>
      </c>
      <c r="B4910" s="1" t="s">
        <v>1800</v>
      </c>
      <c r="C4910" s="1" t="s">
        <v>1801</v>
      </c>
      <c r="D4910" s="1" t="s">
        <v>3930</v>
      </c>
      <c r="E4910" s="1" t="s">
        <v>1966</v>
      </c>
      <c r="F4910" s="2">
        <v>45349</v>
      </c>
      <c r="G4910" s="2">
        <v>45386</v>
      </c>
      <c r="H4910" s="2" t="str">
        <f>TEXT(Ecommerce_Sales[[#This Row],[Order_Date]],"mmmm")</f>
        <v>April</v>
      </c>
      <c r="I4910" s="2" t="str">
        <f>TEXT(Ecommerce_Sales[[#This Row],[Order_Date]],"yyyy")</f>
        <v>2024</v>
      </c>
      <c r="J4910" s="2" t="str">
        <f>TEXT(Ecommerce_Sales[[#This Row],[Order_Date]],"mmmm")</f>
        <v>April</v>
      </c>
      <c r="K4910" s="1" t="s">
        <v>1986</v>
      </c>
      <c r="L4910" s="1" t="s">
        <v>11667</v>
      </c>
      <c r="M4910" s="1" t="s">
        <v>2079</v>
      </c>
      <c r="N4910" s="1" t="s">
        <v>1973</v>
      </c>
      <c r="O4910" s="3">
        <v>736</v>
      </c>
      <c r="P4910">
        <v>5</v>
      </c>
      <c r="Q4910" s="3">
        <v>3682</v>
      </c>
      <c r="R4910" s="1" t="s">
        <v>2016</v>
      </c>
      <c r="S4910" s="3">
        <v>308</v>
      </c>
      <c r="U4910" t="str">
        <f>IF(Ecommerce_Sales[[#This Row],[Delivery_Time_Days]]&gt;7,"Delay",IF(Ecommerce_Sales[[#This Row],[Delivery_Time_Days]] = 0,"No delivery",IF(Ecommerce_Sales[[#This Row],[Delivery_Time_Days]]&lt;=7,"On-time")))</f>
        <v>No delivery</v>
      </c>
      <c r="V4910" s="7">
        <f>Ecommerce_Sales[[#This Row],[Profit]]/Ecommerce_Sales[[#This Row],[Total_Price]]</f>
        <v>0.2998370450841934</v>
      </c>
      <c r="W4910" s="3">
        <v>1104</v>
      </c>
      <c r="X4910" s="3"/>
    </row>
    <row r="4911" spans="1:24" x14ac:dyDescent="0.25">
      <c r="A4911" s="1" t="s">
        <v>11668</v>
      </c>
      <c r="B4911" s="1" t="s">
        <v>1790</v>
      </c>
      <c r="C4911" s="1" t="s">
        <v>1791</v>
      </c>
      <c r="D4911" s="1" t="s">
        <v>8330</v>
      </c>
      <c r="E4911" s="1" t="s">
        <v>1996</v>
      </c>
      <c r="F4911" s="2">
        <v>45294</v>
      </c>
      <c r="G4911" s="2">
        <v>45071</v>
      </c>
      <c r="H4911" s="2" t="str">
        <f>TEXT(Ecommerce_Sales[[#This Row],[Order_Date]],"mmmm")</f>
        <v>May</v>
      </c>
      <c r="I4911" s="2" t="str">
        <f>TEXT(Ecommerce_Sales[[#This Row],[Order_Date]],"yyyy")</f>
        <v>2023</v>
      </c>
      <c r="J4911" s="2" t="str">
        <f>TEXT(Ecommerce_Sales[[#This Row],[Order_Date]],"mmmm")</f>
        <v>May</v>
      </c>
      <c r="K4911" s="1" t="s">
        <v>1947</v>
      </c>
      <c r="L4911" s="1" t="s">
        <v>11669</v>
      </c>
      <c r="M4911" s="1" t="s">
        <v>1988</v>
      </c>
      <c r="N4911" s="1" t="s">
        <v>1989</v>
      </c>
      <c r="O4911" s="3">
        <v>435</v>
      </c>
      <c r="P4911">
        <v>3</v>
      </c>
      <c r="Q4911" s="3">
        <v>1305</v>
      </c>
      <c r="R4911" s="1" t="s">
        <v>1958</v>
      </c>
      <c r="S4911" s="3">
        <v>183</v>
      </c>
      <c r="T4911">
        <v>8</v>
      </c>
      <c r="U4911" t="str">
        <f>IF(Ecommerce_Sales[[#This Row],[Delivery_Time_Days]]&gt;7,"Delay",IF(Ecommerce_Sales[[#This Row],[Delivery_Time_Days]] = 0,"No delivery",IF(Ecommerce_Sales[[#This Row],[Delivery_Time_Days]]&lt;=7,"On-time")))</f>
        <v>Delay</v>
      </c>
      <c r="V4911" s="7">
        <f>Ecommerce_Sales[[#This Row],[Profit]]/Ecommerce_Sales[[#This Row],[Total_Price]]</f>
        <v>0.24980842911877393</v>
      </c>
      <c r="W4911" s="3">
        <v>326</v>
      </c>
      <c r="X4911" s="3"/>
    </row>
    <row r="4912" spans="1:24" x14ac:dyDescent="0.25">
      <c r="A4912" s="1" t="s">
        <v>11670</v>
      </c>
      <c r="B4912" s="1" t="s">
        <v>416</v>
      </c>
      <c r="C4912" s="1" t="s">
        <v>417</v>
      </c>
      <c r="D4912" s="1" t="s">
        <v>3453</v>
      </c>
      <c r="E4912" s="1" t="s">
        <v>1954</v>
      </c>
      <c r="F4912" s="2">
        <v>45387</v>
      </c>
      <c r="G4912" s="2">
        <v>45601</v>
      </c>
      <c r="H4912" s="2" t="str">
        <f>TEXT(Ecommerce_Sales[[#This Row],[Order_Date]],"mmmm")</f>
        <v>November</v>
      </c>
      <c r="I4912" s="2" t="str">
        <f>TEXT(Ecommerce_Sales[[#This Row],[Order_Date]],"yyyy")</f>
        <v>2024</v>
      </c>
      <c r="J4912" s="2" t="str">
        <f>TEXT(Ecommerce_Sales[[#This Row],[Order_Date]],"mmmm")</f>
        <v>November</v>
      </c>
      <c r="K4912" s="1" t="s">
        <v>1947</v>
      </c>
      <c r="L4912" s="1" t="s">
        <v>11671</v>
      </c>
      <c r="M4912" s="1" t="s">
        <v>1956</v>
      </c>
      <c r="N4912" s="1" t="s">
        <v>1957</v>
      </c>
      <c r="O4912" s="3">
        <v>1210</v>
      </c>
      <c r="P4912">
        <v>7</v>
      </c>
      <c r="Q4912" s="3">
        <v>8472</v>
      </c>
      <c r="R4912" s="1" t="s">
        <v>2012</v>
      </c>
      <c r="S4912" s="3">
        <v>1161</v>
      </c>
      <c r="T4912">
        <v>5</v>
      </c>
      <c r="U4912" t="str">
        <f>IF(Ecommerce_Sales[[#This Row],[Delivery_Time_Days]]&gt;7,"Delay",IF(Ecommerce_Sales[[#This Row],[Delivery_Time_Days]] = 0,"No delivery",IF(Ecommerce_Sales[[#This Row],[Delivery_Time_Days]]&lt;=7,"On-time")))</f>
        <v>On-time</v>
      </c>
      <c r="V4912" s="7">
        <f>Ecommerce_Sales[[#This Row],[Profit]]/Ecommerce_Sales[[#This Row],[Total_Price]]</f>
        <v>0.15002360717658167</v>
      </c>
      <c r="W4912" s="3">
        <v>1271</v>
      </c>
      <c r="X4912" s="3"/>
    </row>
    <row r="4913" spans="1:24" x14ac:dyDescent="0.25">
      <c r="A4913" s="1" t="s">
        <v>11672</v>
      </c>
      <c r="B4913" s="1" t="s">
        <v>1596</v>
      </c>
      <c r="C4913" s="1" t="s">
        <v>1597</v>
      </c>
      <c r="D4913" s="1" t="s">
        <v>2750</v>
      </c>
      <c r="E4913" s="1" t="s">
        <v>1996</v>
      </c>
      <c r="F4913" s="2">
        <v>45403</v>
      </c>
      <c r="G4913" s="2">
        <v>45145</v>
      </c>
      <c r="H4913" s="2" t="str">
        <f>TEXT(Ecommerce_Sales[[#This Row],[Order_Date]],"mmmm")</f>
        <v>August</v>
      </c>
      <c r="I4913" s="2" t="str">
        <f>TEXT(Ecommerce_Sales[[#This Row],[Order_Date]],"yyyy")</f>
        <v>2023</v>
      </c>
      <c r="J4913" s="2" t="str">
        <f>TEXT(Ecommerce_Sales[[#This Row],[Order_Date]],"mmmm")</f>
        <v>August</v>
      </c>
      <c r="K4913" s="1" t="s">
        <v>1947</v>
      </c>
      <c r="L4913" s="1" t="s">
        <v>5175</v>
      </c>
      <c r="M4913" s="1" t="s">
        <v>2030</v>
      </c>
      <c r="N4913" s="1" t="s">
        <v>1978</v>
      </c>
      <c r="O4913" s="3">
        <v>504</v>
      </c>
      <c r="P4913">
        <v>2</v>
      </c>
      <c r="Q4913" s="3">
        <v>1008</v>
      </c>
      <c r="R4913" s="1" t="s">
        <v>1951</v>
      </c>
      <c r="S4913" s="3">
        <v>150</v>
      </c>
      <c r="T4913">
        <v>2</v>
      </c>
      <c r="U4913" t="str">
        <f>IF(Ecommerce_Sales[[#This Row],[Delivery_Time_Days]]&gt;7,"Delay",IF(Ecommerce_Sales[[#This Row],[Delivery_Time_Days]] = 0,"No delivery",IF(Ecommerce_Sales[[#This Row],[Delivery_Time_Days]]&lt;=7,"On-time")))</f>
        <v>On-time</v>
      </c>
      <c r="V4913" s="7">
        <f>Ecommerce_Sales[[#This Row],[Profit]]/Ecommerce_Sales[[#This Row],[Total_Price]]</f>
        <v>0.35019841269841268</v>
      </c>
      <c r="W4913" s="3">
        <v>353</v>
      </c>
      <c r="X4913" s="3"/>
    </row>
    <row r="4914" spans="1:24" x14ac:dyDescent="0.25">
      <c r="A4914" s="1" t="s">
        <v>11673</v>
      </c>
      <c r="B4914" s="1" t="s">
        <v>168</v>
      </c>
      <c r="C4914" s="1" t="s">
        <v>169</v>
      </c>
      <c r="D4914" s="1" t="s">
        <v>2875</v>
      </c>
      <c r="E4914" s="1" t="s">
        <v>1946</v>
      </c>
      <c r="F4914" s="2">
        <v>45046</v>
      </c>
      <c r="G4914" s="2">
        <v>45608</v>
      </c>
      <c r="H4914" s="2" t="str">
        <f>TEXT(Ecommerce_Sales[[#This Row],[Order_Date]],"mmmm")</f>
        <v>November</v>
      </c>
      <c r="I4914" s="2" t="str">
        <f>TEXT(Ecommerce_Sales[[#This Row],[Order_Date]],"yyyy")</f>
        <v>2024</v>
      </c>
      <c r="J4914" s="2" t="str">
        <f>TEXT(Ecommerce_Sales[[#This Row],[Order_Date]],"mmmm")</f>
        <v>November</v>
      </c>
      <c r="K4914" s="1" t="s">
        <v>1947</v>
      </c>
      <c r="L4914" s="1" t="s">
        <v>11674</v>
      </c>
      <c r="M4914" s="1" t="s">
        <v>2026</v>
      </c>
      <c r="N4914" s="1" t="s">
        <v>1978</v>
      </c>
      <c r="O4914" s="3">
        <v>673</v>
      </c>
      <c r="P4914">
        <v>4</v>
      </c>
      <c r="Q4914" s="3">
        <v>2692</v>
      </c>
      <c r="R4914" s="1" t="s">
        <v>1951</v>
      </c>
      <c r="S4914" s="3">
        <v>159</v>
      </c>
      <c r="T4914">
        <v>6</v>
      </c>
      <c r="U4914" t="str">
        <f>IF(Ecommerce_Sales[[#This Row],[Delivery_Time_Days]]&gt;7,"Delay",IF(Ecommerce_Sales[[#This Row],[Delivery_Time_Days]] = 0,"No delivery",IF(Ecommerce_Sales[[#This Row],[Delivery_Time_Days]]&lt;=7,"On-time")))</f>
        <v>On-time</v>
      </c>
      <c r="V4914" s="7">
        <f>Ecommerce_Sales[[#This Row],[Profit]]/Ecommerce_Sales[[#This Row],[Total_Price]]</f>
        <v>0.34992570579494797</v>
      </c>
      <c r="W4914" s="3">
        <v>942</v>
      </c>
      <c r="X4914" s="3"/>
    </row>
    <row r="4915" spans="1:24" x14ac:dyDescent="0.25">
      <c r="A4915" s="1" t="s">
        <v>11675</v>
      </c>
      <c r="B4915" s="1" t="s">
        <v>1205</v>
      </c>
      <c r="C4915" s="1" t="s">
        <v>1206</v>
      </c>
      <c r="D4915" s="1" t="s">
        <v>2376</v>
      </c>
      <c r="E4915" s="1" t="s">
        <v>1961</v>
      </c>
      <c r="F4915" s="2">
        <v>45373</v>
      </c>
      <c r="G4915" s="2">
        <v>45469</v>
      </c>
      <c r="H4915" s="2" t="str">
        <f>TEXT(Ecommerce_Sales[[#This Row],[Order_Date]],"mmmm")</f>
        <v>June</v>
      </c>
      <c r="I4915" s="2" t="str">
        <f>TEXT(Ecommerce_Sales[[#This Row],[Order_Date]],"yyyy")</f>
        <v>2024</v>
      </c>
      <c r="J4915" s="2" t="str">
        <f>TEXT(Ecommerce_Sales[[#This Row],[Order_Date]],"mmmm")</f>
        <v>June</v>
      </c>
      <c r="K4915" s="1" t="s">
        <v>1947</v>
      </c>
      <c r="L4915" s="1" t="s">
        <v>11676</v>
      </c>
      <c r="M4915" s="1" t="s">
        <v>1983</v>
      </c>
      <c r="N4915" s="1" t="s">
        <v>1950</v>
      </c>
      <c r="O4915" s="3">
        <v>1171</v>
      </c>
      <c r="P4915">
        <v>2</v>
      </c>
      <c r="Q4915" s="3">
        <v>2343</v>
      </c>
      <c r="R4915" s="1" t="s">
        <v>1951</v>
      </c>
      <c r="S4915" s="3">
        <v>284</v>
      </c>
      <c r="T4915">
        <v>6</v>
      </c>
      <c r="U4915" t="str">
        <f>IF(Ecommerce_Sales[[#This Row],[Delivery_Time_Days]]&gt;7,"Delay",IF(Ecommerce_Sales[[#This Row],[Delivery_Time_Days]] = 0,"No delivery",IF(Ecommerce_Sales[[#This Row],[Delivery_Time_Days]]&lt;=7,"On-time")))</f>
        <v>On-time</v>
      </c>
      <c r="V4915" s="7">
        <f>Ecommerce_Sales[[#This Row],[Profit]]/Ecommerce_Sales[[#This Row],[Total_Price]]</f>
        <v>0.39991463935125909</v>
      </c>
      <c r="W4915" s="3">
        <v>937</v>
      </c>
      <c r="X4915" s="3"/>
    </row>
    <row r="4916" spans="1:24" x14ac:dyDescent="0.25">
      <c r="A4916" s="1" t="s">
        <v>11677</v>
      </c>
      <c r="B4916" s="1" t="s">
        <v>1302</v>
      </c>
      <c r="C4916" s="1" t="s">
        <v>1303</v>
      </c>
      <c r="D4916" s="1" t="s">
        <v>2589</v>
      </c>
      <c r="E4916" s="1" t="s">
        <v>1946</v>
      </c>
      <c r="F4916" s="2">
        <v>45394</v>
      </c>
      <c r="G4916" s="2">
        <v>45210</v>
      </c>
      <c r="H4916" s="2" t="str">
        <f>TEXT(Ecommerce_Sales[[#This Row],[Order_Date]],"mmmm")</f>
        <v>October</v>
      </c>
      <c r="I4916" s="2" t="str">
        <f>TEXT(Ecommerce_Sales[[#This Row],[Order_Date]],"yyyy")</f>
        <v>2023</v>
      </c>
      <c r="J4916" s="2" t="str">
        <f>TEXT(Ecommerce_Sales[[#This Row],[Order_Date]],"mmmm")</f>
        <v>October</v>
      </c>
      <c r="K4916" s="1" t="s">
        <v>1947</v>
      </c>
      <c r="L4916" s="1" t="s">
        <v>11678</v>
      </c>
      <c r="M4916" s="1" t="s">
        <v>1988</v>
      </c>
      <c r="N4916" s="1" t="s">
        <v>1989</v>
      </c>
      <c r="O4916" s="3">
        <v>108</v>
      </c>
      <c r="P4916">
        <v>2</v>
      </c>
      <c r="Q4916" s="3">
        <v>216</v>
      </c>
      <c r="R4916" s="1" t="s">
        <v>1951</v>
      </c>
      <c r="S4916" s="3">
        <v>17</v>
      </c>
      <c r="T4916">
        <v>2</v>
      </c>
      <c r="U4916" t="str">
        <f>IF(Ecommerce_Sales[[#This Row],[Delivery_Time_Days]]&gt;7,"Delay",IF(Ecommerce_Sales[[#This Row],[Delivery_Time_Days]] = 0,"No delivery",IF(Ecommerce_Sales[[#This Row],[Delivery_Time_Days]]&lt;=7,"On-time")))</f>
        <v>On-time</v>
      </c>
      <c r="V4916" s="7">
        <f>Ecommerce_Sales[[#This Row],[Profit]]/Ecommerce_Sales[[#This Row],[Total_Price]]</f>
        <v>0.25</v>
      </c>
      <c r="W4916" s="3">
        <v>54</v>
      </c>
      <c r="X4916" s="3"/>
    </row>
    <row r="4917" spans="1:24" x14ac:dyDescent="0.25">
      <c r="A4917" s="1" t="s">
        <v>11679</v>
      </c>
      <c r="B4917" s="1" t="s">
        <v>1077</v>
      </c>
      <c r="C4917" s="1" t="s">
        <v>1078</v>
      </c>
      <c r="D4917" s="1" t="s">
        <v>2773</v>
      </c>
      <c r="E4917" s="1" t="s">
        <v>1946</v>
      </c>
      <c r="F4917" s="2">
        <v>45390</v>
      </c>
      <c r="G4917" s="2">
        <v>45396</v>
      </c>
      <c r="H4917" s="2" t="str">
        <f>TEXT(Ecommerce_Sales[[#This Row],[Order_Date]],"mmmm")</f>
        <v>April</v>
      </c>
      <c r="I4917" s="2" t="str">
        <f>TEXT(Ecommerce_Sales[[#This Row],[Order_Date]],"yyyy")</f>
        <v>2024</v>
      </c>
      <c r="J4917" s="2" t="str">
        <f>TEXT(Ecommerce_Sales[[#This Row],[Order_Date]],"mmmm")</f>
        <v>April</v>
      </c>
      <c r="K4917" s="1" t="s">
        <v>1986</v>
      </c>
      <c r="L4917" s="1" t="s">
        <v>7408</v>
      </c>
      <c r="M4917" s="1" t="s">
        <v>2030</v>
      </c>
      <c r="N4917" s="1" t="s">
        <v>1978</v>
      </c>
      <c r="O4917" s="3">
        <v>395</v>
      </c>
      <c r="P4917">
        <v>3</v>
      </c>
      <c r="Q4917" s="3">
        <v>1185</v>
      </c>
      <c r="R4917" s="1" t="s">
        <v>2016</v>
      </c>
      <c r="S4917" s="3">
        <v>176</v>
      </c>
      <c r="U4917" t="str">
        <f>IF(Ecommerce_Sales[[#This Row],[Delivery_Time_Days]]&gt;7,"Delay",IF(Ecommerce_Sales[[#This Row],[Delivery_Time_Days]] = 0,"No delivery",IF(Ecommerce_Sales[[#This Row],[Delivery_Time_Days]]&lt;=7,"On-time")))</f>
        <v>No delivery</v>
      </c>
      <c r="V4917" s="7">
        <f>Ecommerce_Sales[[#This Row],[Profit]]/Ecommerce_Sales[[#This Row],[Total_Price]]</f>
        <v>0.35021097046413502</v>
      </c>
      <c r="W4917" s="3">
        <v>415</v>
      </c>
      <c r="X4917" s="3"/>
    </row>
    <row r="4918" spans="1:24" x14ac:dyDescent="0.25">
      <c r="A4918" s="1" t="s">
        <v>11680</v>
      </c>
      <c r="B4918" s="1" t="s">
        <v>537</v>
      </c>
      <c r="C4918" s="1" t="s">
        <v>538</v>
      </c>
      <c r="D4918" s="1" t="s">
        <v>4936</v>
      </c>
      <c r="E4918" s="1" t="s">
        <v>1954</v>
      </c>
      <c r="F4918" s="2">
        <v>45453</v>
      </c>
      <c r="G4918" s="2">
        <v>45579</v>
      </c>
      <c r="H4918" s="2" t="str">
        <f>TEXT(Ecommerce_Sales[[#This Row],[Order_Date]],"mmmm")</f>
        <v>October</v>
      </c>
      <c r="I4918" s="2" t="str">
        <f>TEXT(Ecommerce_Sales[[#This Row],[Order_Date]],"yyyy")</f>
        <v>2024</v>
      </c>
      <c r="J4918" s="2" t="str">
        <f>TEXT(Ecommerce_Sales[[#This Row],[Order_Date]],"mmmm")</f>
        <v>October</v>
      </c>
      <c r="K4918" s="1" t="s">
        <v>1992</v>
      </c>
      <c r="L4918" s="1" t="s">
        <v>6932</v>
      </c>
      <c r="M4918" s="1" t="s">
        <v>1963</v>
      </c>
      <c r="N4918" s="1" t="s">
        <v>1957</v>
      </c>
      <c r="O4918" s="3">
        <v>369</v>
      </c>
      <c r="P4918">
        <v>2</v>
      </c>
      <c r="Q4918" s="3">
        <v>738</v>
      </c>
      <c r="R4918" s="1" t="s">
        <v>1951</v>
      </c>
      <c r="S4918" s="3">
        <v>43</v>
      </c>
      <c r="U4918" t="str">
        <f>IF(Ecommerce_Sales[[#This Row],[Delivery_Time_Days]]&gt;7,"Delay",IF(Ecommerce_Sales[[#This Row],[Delivery_Time_Days]] = 0,"No delivery",IF(Ecommerce_Sales[[#This Row],[Delivery_Time_Days]]&lt;=7,"On-time")))</f>
        <v>No delivery</v>
      </c>
      <c r="V4918" s="7">
        <f>Ecommerce_Sales[[#This Row],[Profit]]/Ecommerce_Sales[[#This Row],[Total_Price]]</f>
        <v>0.15040650406504066</v>
      </c>
      <c r="W4918" s="3">
        <v>111</v>
      </c>
      <c r="X4918" s="3"/>
    </row>
    <row r="4919" spans="1:24" x14ac:dyDescent="0.25">
      <c r="A4919" s="1" t="s">
        <v>11681</v>
      </c>
      <c r="B4919" s="1" t="s">
        <v>74</v>
      </c>
      <c r="C4919" s="1" t="s">
        <v>75</v>
      </c>
      <c r="D4919" s="1" t="s">
        <v>2747</v>
      </c>
      <c r="E4919" s="1" t="s">
        <v>1946</v>
      </c>
      <c r="F4919" s="2">
        <v>45007</v>
      </c>
      <c r="G4919" s="2">
        <v>44930</v>
      </c>
      <c r="H4919" s="2" t="str">
        <f>TEXT(Ecommerce_Sales[[#This Row],[Order_Date]],"mmmm")</f>
        <v>January</v>
      </c>
      <c r="I4919" s="2" t="str">
        <f>TEXT(Ecommerce_Sales[[#This Row],[Order_Date]],"yyyy")</f>
        <v>2023</v>
      </c>
      <c r="J4919" s="2" t="str">
        <f>TEXT(Ecommerce_Sales[[#This Row],[Order_Date]],"mmmm")</f>
        <v>January</v>
      </c>
      <c r="K4919" s="1" t="s">
        <v>1947</v>
      </c>
      <c r="L4919" s="1" t="s">
        <v>8505</v>
      </c>
      <c r="M4919" s="1" t="s">
        <v>1972</v>
      </c>
      <c r="N4919" s="1" t="s">
        <v>1973</v>
      </c>
      <c r="O4919" s="3">
        <v>542</v>
      </c>
      <c r="P4919">
        <v>4</v>
      </c>
      <c r="Q4919" s="3">
        <v>2166</v>
      </c>
      <c r="R4919" s="1" t="s">
        <v>2016</v>
      </c>
      <c r="S4919" s="3">
        <v>210</v>
      </c>
      <c r="T4919">
        <v>9</v>
      </c>
      <c r="U4919" t="str">
        <f>IF(Ecommerce_Sales[[#This Row],[Delivery_Time_Days]]&gt;7,"Delay",IF(Ecommerce_Sales[[#This Row],[Delivery_Time_Days]] = 0,"No delivery",IF(Ecommerce_Sales[[#This Row],[Delivery_Time_Days]]&lt;=7,"On-time")))</f>
        <v>Delay</v>
      </c>
      <c r="V4919" s="7">
        <f>Ecommerce_Sales[[#This Row],[Profit]]/Ecommerce_Sales[[#This Row],[Total_Price]]</f>
        <v>0.30009233610341646</v>
      </c>
      <c r="W4919" s="3">
        <v>650</v>
      </c>
      <c r="X4919" s="3"/>
    </row>
    <row r="4920" spans="1:24" x14ac:dyDescent="0.25">
      <c r="A4920" s="1" t="s">
        <v>11682</v>
      </c>
      <c r="B4920" s="1" t="s">
        <v>553</v>
      </c>
      <c r="C4920" s="1" t="s">
        <v>554</v>
      </c>
      <c r="D4920" s="1" t="s">
        <v>1995</v>
      </c>
      <c r="E4920" s="1" t="s">
        <v>1996</v>
      </c>
      <c r="F4920" s="2">
        <v>45458</v>
      </c>
      <c r="G4920" s="2">
        <v>45206</v>
      </c>
      <c r="H4920" s="2" t="str">
        <f>TEXT(Ecommerce_Sales[[#This Row],[Order_Date]],"mmmm")</f>
        <v>October</v>
      </c>
      <c r="I4920" s="2" t="str">
        <f>TEXT(Ecommerce_Sales[[#This Row],[Order_Date]],"yyyy")</f>
        <v>2023</v>
      </c>
      <c r="J4920" s="2" t="str">
        <f>TEXT(Ecommerce_Sales[[#This Row],[Order_Date]],"mmmm")</f>
        <v>October</v>
      </c>
      <c r="K4920" s="1" t="s">
        <v>1992</v>
      </c>
      <c r="L4920" s="1" t="s">
        <v>11683</v>
      </c>
      <c r="M4920" s="1" t="s">
        <v>1972</v>
      </c>
      <c r="N4920" s="1" t="s">
        <v>1973</v>
      </c>
      <c r="O4920" s="3">
        <v>1083</v>
      </c>
      <c r="P4920">
        <v>6</v>
      </c>
      <c r="Q4920" s="3">
        <v>6496</v>
      </c>
      <c r="R4920" s="1" t="s">
        <v>2008</v>
      </c>
      <c r="S4920" s="3">
        <v>554</v>
      </c>
      <c r="U4920" t="str">
        <f>IF(Ecommerce_Sales[[#This Row],[Delivery_Time_Days]]&gt;7,"Delay",IF(Ecommerce_Sales[[#This Row],[Delivery_Time_Days]] = 0,"No delivery",IF(Ecommerce_Sales[[#This Row],[Delivery_Time_Days]]&lt;=7,"On-time")))</f>
        <v>No delivery</v>
      </c>
      <c r="V4920" s="7">
        <f>Ecommerce_Sales[[#This Row],[Profit]]/Ecommerce_Sales[[#This Row],[Total_Price]]</f>
        <v>0.30003078817733991</v>
      </c>
      <c r="W4920" s="3">
        <v>1949</v>
      </c>
      <c r="X4920" s="3"/>
    </row>
    <row r="4921" spans="1:24" x14ac:dyDescent="0.25">
      <c r="A4921" s="1" t="s">
        <v>11684</v>
      </c>
      <c r="B4921" s="1" t="s">
        <v>1702</v>
      </c>
      <c r="C4921" s="1" t="s">
        <v>1338</v>
      </c>
      <c r="D4921" s="1" t="s">
        <v>6311</v>
      </c>
      <c r="E4921" s="1" t="s">
        <v>2005</v>
      </c>
      <c r="F4921" s="2">
        <v>45078</v>
      </c>
      <c r="G4921" s="2">
        <v>45028</v>
      </c>
      <c r="H4921" s="2" t="str">
        <f>TEXT(Ecommerce_Sales[[#This Row],[Order_Date]],"mmmm")</f>
        <v>April</v>
      </c>
      <c r="I4921" s="2" t="str">
        <f>TEXT(Ecommerce_Sales[[#This Row],[Order_Date]],"yyyy")</f>
        <v>2023</v>
      </c>
      <c r="J4921" s="2" t="str">
        <f>TEXT(Ecommerce_Sales[[#This Row],[Order_Date]],"mmmm")</f>
        <v>April</v>
      </c>
      <c r="K4921" s="1" t="s">
        <v>1947</v>
      </c>
      <c r="L4921" s="1" t="s">
        <v>11685</v>
      </c>
      <c r="M4921" s="1" t="s">
        <v>1949</v>
      </c>
      <c r="N4921" s="1" t="s">
        <v>1950</v>
      </c>
      <c r="O4921" s="3">
        <v>600</v>
      </c>
      <c r="P4921">
        <v>2</v>
      </c>
      <c r="Q4921" s="3">
        <v>1199</v>
      </c>
      <c r="R4921" s="1" t="s">
        <v>1951</v>
      </c>
      <c r="S4921" s="3">
        <v>61</v>
      </c>
      <c r="T4921">
        <v>6</v>
      </c>
      <c r="U4921" t="str">
        <f>IF(Ecommerce_Sales[[#This Row],[Delivery_Time_Days]]&gt;7,"Delay",IF(Ecommerce_Sales[[#This Row],[Delivery_Time_Days]] = 0,"No delivery",IF(Ecommerce_Sales[[#This Row],[Delivery_Time_Days]]&lt;=7,"On-time")))</f>
        <v>On-time</v>
      </c>
      <c r="V4921" s="7">
        <f>Ecommerce_Sales[[#This Row],[Profit]]/Ecommerce_Sales[[#This Row],[Total_Price]]</f>
        <v>0.40033361134278567</v>
      </c>
      <c r="W4921" s="3">
        <v>480</v>
      </c>
      <c r="X4921" s="3"/>
    </row>
    <row r="4922" spans="1:24" x14ac:dyDescent="0.25">
      <c r="A4922" s="1" t="s">
        <v>11686</v>
      </c>
      <c r="B4922" s="1" t="s">
        <v>1553</v>
      </c>
      <c r="C4922" s="1" t="s">
        <v>1554</v>
      </c>
      <c r="D4922" s="1" t="s">
        <v>2453</v>
      </c>
      <c r="E4922" s="1" t="s">
        <v>1981</v>
      </c>
      <c r="F4922" s="2">
        <v>45302</v>
      </c>
      <c r="G4922" s="2">
        <v>45177</v>
      </c>
      <c r="H4922" s="2" t="str">
        <f>TEXT(Ecommerce_Sales[[#This Row],[Order_Date]],"mmmm")</f>
        <v>September</v>
      </c>
      <c r="I4922" s="2" t="str">
        <f>TEXT(Ecommerce_Sales[[#This Row],[Order_Date]],"yyyy")</f>
        <v>2023</v>
      </c>
      <c r="J4922" s="2" t="str">
        <f>TEXT(Ecommerce_Sales[[#This Row],[Order_Date]],"mmmm")</f>
        <v>September</v>
      </c>
      <c r="K4922" s="1" t="s">
        <v>1947</v>
      </c>
      <c r="L4922" s="1" t="s">
        <v>11687</v>
      </c>
      <c r="M4922" s="1" t="s">
        <v>1972</v>
      </c>
      <c r="N4922" s="1" t="s">
        <v>1973</v>
      </c>
      <c r="O4922" s="3">
        <v>942</v>
      </c>
      <c r="P4922">
        <v>5</v>
      </c>
      <c r="Q4922" s="3">
        <v>4711</v>
      </c>
      <c r="R4922" s="1" t="s">
        <v>2008</v>
      </c>
      <c r="S4922" s="3">
        <v>512</v>
      </c>
      <c r="T4922">
        <v>8</v>
      </c>
      <c r="U4922" t="str">
        <f>IF(Ecommerce_Sales[[#This Row],[Delivery_Time_Days]]&gt;7,"Delay",IF(Ecommerce_Sales[[#This Row],[Delivery_Time_Days]] = 0,"No delivery",IF(Ecommerce_Sales[[#This Row],[Delivery_Time_Days]]&lt;=7,"On-time")))</f>
        <v>Delay</v>
      </c>
      <c r="V4922" s="7">
        <f>Ecommerce_Sales[[#This Row],[Profit]]/Ecommerce_Sales[[#This Row],[Total_Price]]</f>
        <v>0.29993631925281256</v>
      </c>
      <c r="W4922" s="3">
        <v>1413</v>
      </c>
      <c r="X4922" s="3"/>
    </row>
    <row r="4923" spans="1:24" x14ac:dyDescent="0.25">
      <c r="A4923" s="1" t="s">
        <v>11688</v>
      </c>
      <c r="B4923" s="1" t="s">
        <v>571</v>
      </c>
      <c r="C4923" s="1" t="s">
        <v>572</v>
      </c>
      <c r="D4923" s="1" t="s">
        <v>4730</v>
      </c>
      <c r="E4923" s="1" t="s">
        <v>1966</v>
      </c>
      <c r="F4923" s="2">
        <v>45560</v>
      </c>
      <c r="G4923" s="2">
        <v>45011</v>
      </c>
      <c r="H4923" s="2" t="str">
        <f>TEXT(Ecommerce_Sales[[#This Row],[Order_Date]],"mmmm")</f>
        <v>March</v>
      </c>
      <c r="I4923" s="2" t="str">
        <f>TEXT(Ecommerce_Sales[[#This Row],[Order_Date]],"yyyy")</f>
        <v>2023</v>
      </c>
      <c r="J4923" s="2" t="str">
        <f>TEXT(Ecommerce_Sales[[#This Row],[Order_Date]],"mmmm")</f>
        <v>March</v>
      </c>
      <c r="K4923" s="1" t="s">
        <v>1992</v>
      </c>
      <c r="L4923" s="1" t="s">
        <v>11689</v>
      </c>
      <c r="M4923" s="1" t="s">
        <v>2104</v>
      </c>
      <c r="N4923" s="1" t="s">
        <v>1978</v>
      </c>
      <c r="O4923" s="3">
        <v>542</v>
      </c>
      <c r="P4923">
        <v>5</v>
      </c>
      <c r="Q4923" s="3">
        <v>2708</v>
      </c>
      <c r="R4923" s="1" t="s">
        <v>2008</v>
      </c>
      <c r="S4923" s="3">
        <v>166</v>
      </c>
      <c r="U4923" t="str">
        <f>IF(Ecommerce_Sales[[#This Row],[Delivery_Time_Days]]&gt;7,"Delay",IF(Ecommerce_Sales[[#This Row],[Delivery_Time_Days]] = 0,"No delivery",IF(Ecommerce_Sales[[#This Row],[Delivery_Time_Days]]&lt;=7,"On-time")))</f>
        <v>No delivery</v>
      </c>
      <c r="V4923" s="7">
        <f>Ecommerce_Sales[[#This Row],[Profit]]/Ecommerce_Sales[[#This Row],[Total_Price]]</f>
        <v>0.35007385524372231</v>
      </c>
      <c r="W4923" s="3">
        <v>948</v>
      </c>
      <c r="X4923" s="3"/>
    </row>
    <row r="4924" spans="1:24" x14ac:dyDescent="0.25">
      <c r="A4924" s="1" t="s">
        <v>11690</v>
      </c>
      <c r="B4924" s="1" t="s">
        <v>883</v>
      </c>
      <c r="C4924" s="1" t="s">
        <v>884</v>
      </c>
      <c r="D4924" s="1" t="s">
        <v>5149</v>
      </c>
      <c r="E4924" s="1" t="s">
        <v>1966</v>
      </c>
      <c r="F4924" s="2">
        <v>45203</v>
      </c>
      <c r="G4924" s="2">
        <v>45087</v>
      </c>
      <c r="H4924" s="2" t="str">
        <f>TEXT(Ecommerce_Sales[[#This Row],[Order_Date]],"mmmm")</f>
        <v>June</v>
      </c>
      <c r="I4924" s="2" t="str">
        <f>TEXT(Ecommerce_Sales[[#This Row],[Order_Date]],"yyyy")</f>
        <v>2023</v>
      </c>
      <c r="J4924" s="2" t="str">
        <f>TEXT(Ecommerce_Sales[[#This Row],[Order_Date]],"mmmm")</f>
        <v>June</v>
      </c>
      <c r="K4924" s="1" t="s">
        <v>1947</v>
      </c>
      <c r="L4924" s="1" t="s">
        <v>3595</v>
      </c>
      <c r="M4924" s="1" t="s">
        <v>1949</v>
      </c>
      <c r="N4924" s="1" t="s">
        <v>1950</v>
      </c>
      <c r="O4924" s="3">
        <v>1072</v>
      </c>
      <c r="P4924">
        <v>1</v>
      </c>
      <c r="Q4924" s="3">
        <v>1072</v>
      </c>
      <c r="R4924" s="1" t="s">
        <v>1958</v>
      </c>
      <c r="S4924" s="3">
        <v>71</v>
      </c>
      <c r="T4924">
        <v>4</v>
      </c>
      <c r="U4924" t="str">
        <f>IF(Ecommerce_Sales[[#This Row],[Delivery_Time_Days]]&gt;7,"Delay",IF(Ecommerce_Sales[[#This Row],[Delivery_Time_Days]] = 0,"No delivery",IF(Ecommerce_Sales[[#This Row],[Delivery_Time_Days]]&lt;=7,"On-time")))</f>
        <v>On-time</v>
      </c>
      <c r="V4924" s="7">
        <f>Ecommerce_Sales[[#This Row],[Profit]]/Ecommerce_Sales[[#This Row],[Total_Price]]</f>
        <v>0.40018656716417911</v>
      </c>
      <c r="W4924" s="3">
        <v>429</v>
      </c>
      <c r="X4924" s="3"/>
    </row>
    <row r="4925" spans="1:24" x14ac:dyDescent="0.25">
      <c r="A4925" s="1" t="s">
        <v>11691</v>
      </c>
      <c r="B4925" s="1" t="s">
        <v>503</v>
      </c>
      <c r="C4925" s="1" t="s">
        <v>504</v>
      </c>
      <c r="D4925" s="1" t="s">
        <v>4536</v>
      </c>
      <c r="E4925" s="1" t="s">
        <v>1996</v>
      </c>
      <c r="F4925" s="2">
        <v>45382</v>
      </c>
      <c r="G4925" s="2">
        <v>44927</v>
      </c>
      <c r="H4925" s="2" t="str">
        <f>TEXT(Ecommerce_Sales[[#This Row],[Order_Date]],"mmmm")</f>
        <v>January</v>
      </c>
      <c r="I4925" s="2" t="str">
        <f>TEXT(Ecommerce_Sales[[#This Row],[Order_Date]],"yyyy")</f>
        <v>2023</v>
      </c>
      <c r="J4925" s="2" t="str">
        <f>TEXT(Ecommerce_Sales[[#This Row],[Order_Date]],"mmmm")</f>
        <v>January</v>
      </c>
      <c r="K4925" s="1" t="s">
        <v>1947</v>
      </c>
      <c r="L4925" s="1" t="s">
        <v>11692</v>
      </c>
      <c r="M4925" s="1" t="s">
        <v>2043</v>
      </c>
      <c r="N4925" s="1" t="s">
        <v>1989</v>
      </c>
      <c r="O4925" s="3">
        <v>775</v>
      </c>
      <c r="P4925">
        <v>1</v>
      </c>
      <c r="Q4925" s="3">
        <v>775</v>
      </c>
      <c r="R4925" s="1" t="s">
        <v>2008</v>
      </c>
      <c r="S4925" s="3">
        <v>88</v>
      </c>
      <c r="T4925">
        <v>2</v>
      </c>
      <c r="U4925" t="str">
        <f>IF(Ecommerce_Sales[[#This Row],[Delivery_Time_Days]]&gt;7,"Delay",IF(Ecommerce_Sales[[#This Row],[Delivery_Time_Days]] = 0,"No delivery",IF(Ecommerce_Sales[[#This Row],[Delivery_Time_Days]]&lt;=7,"On-time")))</f>
        <v>On-time</v>
      </c>
      <c r="V4925" s="7">
        <f>Ecommerce_Sales[[#This Row],[Profit]]/Ecommerce_Sales[[#This Row],[Total_Price]]</f>
        <v>0.25032258064516127</v>
      </c>
      <c r="W4925" s="3">
        <v>194</v>
      </c>
      <c r="X4925" s="3"/>
    </row>
    <row r="4926" spans="1:24" x14ac:dyDescent="0.25">
      <c r="A4926" s="1" t="s">
        <v>11693</v>
      </c>
      <c r="B4926" s="1" t="s">
        <v>612</v>
      </c>
      <c r="C4926" s="1" t="s">
        <v>613</v>
      </c>
      <c r="D4926" s="1" t="s">
        <v>5743</v>
      </c>
      <c r="E4926" s="1" t="s">
        <v>1981</v>
      </c>
      <c r="F4926" s="2">
        <v>45112</v>
      </c>
      <c r="G4926" s="2">
        <v>45050</v>
      </c>
      <c r="H4926" s="2" t="str">
        <f>TEXT(Ecommerce_Sales[[#This Row],[Order_Date]],"mmmm")</f>
        <v>May</v>
      </c>
      <c r="I4926" s="2" t="str">
        <f>TEXT(Ecommerce_Sales[[#This Row],[Order_Date]],"yyyy")</f>
        <v>2023</v>
      </c>
      <c r="J4926" s="2" t="str">
        <f>TEXT(Ecommerce_Sales[[#This Row],[Order_Date]],"mmmm")</f>
        <v>May</v>
      </c>
      <c r="K4926" s="1" t="s">
        <v>1947</v>
      </c>
      <c r="L4926" s="1" t="s">
        <v>6728</v>
      </c>
      <c r="M4926" s="1" t="s">
        <v>1956</v>
      </c>
      <c r="N4926" s="1" t="s">
        <v>1957</v>
      </c>
      <c r="O4926" s="3">
        <v>934</v>
      </c>
      <c r="P4926">
        <v>2</v>
      </c>
      <c r="Q4926" s="3">
        <v>1868</v>
      </c>
      <c r="R4926" s="1" t="s">
        <v>1958</v>
      </c>
      <c r="S4926" s="3">
        <v>198</v>
      </c>
      <c r="T4926">
        <v>8</v>
      </c>
      <c r="U4926" t="str">
        <f>IF(Ecommerce_Sales[[#This Row],[Delivery_Time_Days]]&gt;7,"Delay",IF(Ecommerce_Sales[[#This Row],[Delivery_Time_Days]] = 0,"No delivery",IF(Ecommerce_Sales[[#This Row],[Delivery_Time_Days]]&lt;=7,"On-time")))</f>
        <v>Delay</v>
      </c>
      <c r="V4926" s="7">
        <f>Ecommerce_Sales[[#This Row],[Profit]]/Ecommerce_Sales[[#This Row],[Total_Price]]</f>
        <v>0.14989293361884368</v>
      </c>
      <c r="W4926" s="3">
        <v>280</v>
      </c>
      <c r="X4926" s="3"/>
    </row>
    <row r="4927" spans="1:24" x14ac:dyDescent="0.25">
      <c r="A4927" s="1" t="s">
        <v>11694</v>
      </c>
      <c r="B4927" s="1" t="s">
        <v>1491</v>
      </c>
      <c r="C4927" s="1" t="s">
        <v>1492</v>
      </c>
      <c r="D4927" s="1" t="s">
        <v>5085</v>
      </c>
      <c r="E4927" s="1" t="s">
        <v>1961</v>
      </c>
      <c r="F4927" s="2">
        <v>45383</v>
      </c>
      <c r="G4927" s="2">
        <v>45435</v>
      </c>
      <c r="H4927" s="2" t="str">
        <f>TEXT(Ecommerce_Sales[[#This Row],[Order_Date]],"mmmm")</f>
        <v>May</v>
      </c>
      <c r="I4927" s="2" t="str">
        <f>TEXT(Ecommerce_Sales[[#This Row],[Order_Date]],"yyyy")</f>
        <v>2024</v>
      </c>
      <c r="J4927" s="2" t="str">
        <f>TEXT(Ecommerce_Sales[[#This Row],[Order_Date]],"mmmm")</f>
        <v>May</v>
      </c>
      <c r="K4927" s="1" t="s">
        <v>1947</v>
      </c>
      <c r="L4927" s="1" t="s">
        <v>6255</v>
      </c>
      <c r="M4927" s="1" t="s">
        <v>1983</v>
      </c>
      <c r="N4927" s="1" t="s">
        <v>1950</v>
      </c>
      <c r="O4927" s="3">
        <v>558</v>
      </c>
      <c r="P4927">
        <v>3</v>
      </c>
      <c r="Q4927" s="3">
        <v>1674</v>
      </c>
      <c r="R4927" s="1" t="s">
        <v>1951</v>
      </c>
      <c r="S4927" s="3">
        <v>202</v>
      </c>
      <c r="T4927">
        <v>9</v>
      </c>
      <c r="U4927" t="str">
        <f>IF(Ecommerce_Sales[[#This Row],[Delivery_Time_Days]]&gt;7,"Delay",IF(Ecommerce_Sales[[#This Row],[Delivery_Time_Days]] = 0,"No delivery",IF(Ecommerce_Sales[[#This Row],[Delivery_Time_Days]]&lt;=7,"On-time")))</f>
        <v>Delay</v>
      </c>
      <c r="V4927" s="7">
        <f>Ecommerce_Sales[[#This Row],[Profit]]/Ecommerce_Sales[[#This Row],[Total_Price]]</f>
        <v>0.40023894862604542</v>
      </c>
      <c r="W4927" s="3">
        <v>670</v>
      </c>
      <c r="X4927" s="3"/>
    </row>
    <row r="4928" spans="1:24" x14ac:dyDescent="0.25">
      <c r="A4928" s="1" t="s">
        <v>11695</v>
      </c>
      <c r="B4928" s="1" t="s">
        <v>1337</v>
      </c>
      <c r="C4928" s="1" t="s">
        <v>1338</v>
      </c>
      <c r="D4928" s="1" t="s">
        <v>3933</v>
      </c>
      <c r="E4928" s="1" t="s">
        <v>1946</v>
      </c>
      <c r="F4928" s="2">
        <v>45595</v>
      </c>
      <c r="G4928" s="2">
        <v>45454</v>
      </c>
      <c r="H4928" s="2" t="str">
        <f>TEXT(Ecommerce_Sales[[#This Row],[Order_Date]],"mmmm")</f>
        <v>June</v>
      </c>
      <c r="I4928" s="2" t="str">
        <f>TEXT(Ecommerce_Sales[[#This Row],[Order_Date]],"yyyy")</f>
        <v>2024</v>
      </c>
      <c r="J4928" s="2" t="str">
        <f>TEXT(Ecommerce_Sales[[#This Row],[Order_Date]],"mmmm")</f>
        <v>June</v>
      </c>
      <c r="K4928" s="1" t="s">
        <v>1947</v>
      </c>
      <c r="L4928" s="1" t="s">
        <v>11696</v>
      </c>
      <c r="M4928" s="1" t="s">
        <v>1998</v>
      </c>
      <c r="N4928" s="1" t="s">
        <v>1973</v>
      </c>
      <c r="O4928" s="3">
        <v>899</v>
      </c>
      <c r="P4928">
        <v>4</v>
      </c>
      <c r="Q4928" s="3">
        <v>3595</v>
      </c>
      <c r="R4928" s="1" t="s">
        <v>1951</v>
      </c>
      <c r="S4928" s="3">
        <v>378</v>
      </c>
      <c r="T4928">
        <v>7</v>
      </c>
      <c r="U4928" t="str">
        <f>IF(Ecommerce_Sales[[#This Row],[Delivery_Time_Days]]&gt;7,"Delay",IF(Ecommerce_Sales[[#This Row],[Delivery_Time_Days]] = 0,"No delivery",IF(Ecommerce_Sales[[#This Row],[Delivery_Time_Days]]&lt;=7,"On-time")))</f>
        <v>On-time</v>
      </c>
      <c r="V4928" s="7">
        <f>Ecommerce_Sales[[#This Row],[Profit]]/Ecommerce_Sales[[#This Row],[Total_Price]]</f>
        <v>0.30013908205841444</v>
      </c>
      <c r="W4928" s="3">
        <v>1079</v>
      </c>
      <c r="X4928" s="3"/>
    </row>
    <row r="4929" spans="1:24" x14ac:dyDescent="0.25">
      <c r="A4929" s="1" t="s">
        <v>11697</v>
      </c>
      <c r="B4929" s="1" t="s">
        <v>28</v>
      </c>
      <c r="C4929" s="1" t="s">
        <v>29</v>
      </c>
      <c r="D4929" s="1" t="s">
        <v>2508</v>
      </c>
      <c r="E4929" s="1" t="s">
        <v>1954</v>
      </c>
      <c r="F4929" s="2">
        <v>45332</v>
      </c>
      <c r="G4929" s="2">
        <v>45328</v>
      </c>
      <c r="H4929" s="2" t="str">
        <f>TEXT(Ecommerce_Sales[[#This Row],[Order_Date]],"mmmm")</f>
        <v>February</v>
      </c>
      <c r="I4929" s="2" t="str">
        <f>TEXT(Ecommerce_Sales[[#This Row],[Order_Date]],"yyyy")</f>
        <v>2024</v>
      </c>
      <c r="J4929" s="2" t="str">
        <f>TEXT(Ecommerce_Sales[[#This Row],[Order_Date]],"mmmm")</f>
        <v>February</v>
      </c>
      <c r="K4929" s="1" t="s">
        <v>1947</v>
      </c>
      <c r="L4929" s="1" t="s">
        <v>11698</v>
      </c>
      <c r="M4929" s="1" t="s">
        <v>2104</v>
      </c>
      <c r="N4929" s="1" t="s">
        <v>1978</v>
      </c>
      <c r="O4929" s="3">
        <v>249</v>
      </c>
      <c r="P4929">
        <v>3</v>
      </c>
      <c r="Q4929" s="3">
        <v>748</v>
      </c>
      <c r="R4929" s="1" t="s">
        <v>1958</v>
      </c>
      <c r="S4929" s="3">
        <v>110</v>
      </c>
      <c r="T4929">
        <v>3</v>
      </c>
      <c r="U4929" t="str">
        <f>IF(Ecommerce_Sales[[#This Row],[Delivery_Time_Days]]&gt;7,"Delay",IF(Ecommerce_Sales[[#This Row],[Delivery_Time_Days]] = 0,"No delivery",IF(Ecommerce_Sales[[#This Row],[Delivery_Time_Days]]&lt;=7,"On-time")))</f>
        <v>On-time</v>
      </c>
      <c r="V4929" s="7">
        <f>Ecommerce_Sales[[#This Row],[Profit]]/Ecommerce_Sales[[#This Row],[Total_Price]]</f>
        <v>0.3502673796791444</v>
      </c>
      <c r="W4929" s="3">
        <v>262</v>
      </c>
      <c r="X4929" s="3"/>
    </row>
    <row r="4930" spans="1:24" x14ac:dyDescent="0.25">
      <c r="A4930" s="1" t="s">
        <v>11699</v>
      </c>
      <c r="B4930" s="1" t="s">
        <v>879</v>
      </c>
      <c r="C4930" s="1" t="s">
        <v>880</v>
      </c>
      <c r="D4930" s="1" t="s">
        <v>2689</v>
      </c>
      <c r="E4930" s="1" t="s">
        <v>2005</v>
      </c>
      <c r="F4930" s="2">
        <v>44942</v>
      </c>
      <c r="G4930" s="2">
        <v>45192</v>
      </c>
      <c r="H4930" s="2" t="str">
        <f>TEXT(Ecommerce_Sales[[#This Row],[Order_Date]],"mmmm")</f>
        <v>September</v>
      </c>
      <c r="I4930" s="2" t="str">
        <f>TEXT(Ecommerce_Sales[[#This Row],[Order_Date]],"yyyy")</f>
        <v>2023</v>
      </c>
      <c r="J4930" s="2" t="str">
        <f>TEXT(Ecommerce_Sales[[#This Row],[Order_Date]],"mmmm")</f>
        <v>September</v>
      </c>
      <c r="K4930" s="1" t="s">
        <v>1947</v>
      </c>
      <c r="L4930" s="1" t="s">
        <v>11700</v>
      </c>
      <c r="M4930" s="1" t="s">
        <v>2079</v>
      </c>
      <c r="N4930" s="1" t="s">
        <v>1973</v>
      </c>
      <c r="O4930" s="3">
        <v>663</v>
      </c>
      <c r="P4930">
        <v>3</v>
      </c>
      <c r="Q4930" s="3">
        <v>1990</v>
      </c>
      <c r="R4930" s="1" t="s">
        <v>1958</v>
      </c>
      <c r="S4930" s="3">
        <v>250</v>
      </c>
      <c r="T4930">
        <v>5</v>
      </c>
      <c r="U4930" t="str">
        <f>IF(Ecommerce_Sales[[#This Row],[Delivery_Time_Days]]&gt;7,"Delay",IF(Ecommerce_Sales[[#This Row],[Delivery_Time_Days]] = 0,"No delivery",IF(Ecommerce_Sales[[#This Row],[Delivery_Time_Days]]&lt;=7,"On-time")))</f>
        <v>On-time</v>
      </c>
      <c r="V4930" s="7">
        <f>Ecommerce_Sales[[#This Row],[Profit]]/Ecommerce_Sales[[#This Row],[Total_Price]]</f>
        <v>0.3</v>
      </c>
      <c r="W4930" s="3">
        <v>597</v>
      </c>
      <c r="X4930" s="3"/>
    </row>
    <row r="4931" spans="1:24" x14ac:dyDescent="0.25">
      <c r="A4931" s="1" t="s">
        <v>11701</v>
      </c>
      <c r="B4931" s="1" t="s">
        <v>474</v>
      </c>
      <c r="C4931" s="1" t="s">
        <v>475</v>
      </c>
      <c r="D4931" s="1" t="s">
        <v>2954</v>
      </c>
      <c r="E4931" s="1" t="s">
        <v>1954</v>
      </c>
      <c r="F4931" s="2">
        <v>45552</v>
      </c>
      <c r="G4931" s="2">
        <v>45536</v>
      </c>
      <c r="H4931" s="2" t="str">
        <f>TEXT(Ecommerce_Sales[[#This Row],[Order_Date]],"mmmm")</f>
        <v>September</v>
      </c>
      <c r="I4931" s="2" t="str">
        <f>TEXT(Ecommerce_Sales[[#This Row],[Order_Date]],"yyyy")</f>
        <v>2024</v>
      </c>
      <c r="J4931" s="2" t="str">
        <f>TEXT(Ecommerce_Sales[[#This Row],[Order_Date]],"mmmm")</f>
        <v>September</v>
      </c>
      <c r="K4931" s="1" t="s">
        <v>1947</v>
      </c>
      <c r="L4931" s="1" t="s">
        <v>5810</v>
      </c>
      <c r="M4931" s="1" t="s">
        <v>2047</v>
      </c>
      <c r="N4931" s="1" t="s">
        <v>1989</v>
      </c>
      <c r="O4931" s="3">
        <v>700</v>
      </c>
      <c r="P4931">
        <v>5</v>
      </c>
      <c r="Q4931" s="3">
        <v>3498</v>
      </c>
      <c r="R4931" s="1" t="s">
        <v>2016</v>
      </c>
      <c r="S4931" s="3">
        <v>347</v>
      </c>
      <c r="T4931">
        <v>5</v>
      </c>
      <c r="U4931" t="str">
        <f>IF(Ecommerce_Sales[[#This Row],[Delivery_Time_Days]]&gt;7,"Delay",IF(Ecommerce_Sales[[#This Row],[Delivery_Time_Days]] = 0,"No delivery",IF(Ecommerce_Sales[[#This Row],[Delivery_Time_Days]]&lt;=7,"On-time")))</f>
        <v>On-time</v>
      </c>
      <c r="V4931" s="7">
        <f>Ecommerce_Sales[[#This Row],[Profit]]/Ecommerce_Sales[[#This Row],[Total_Price]]</f>
        <v>0.25014293882218408</v>
      </c>
      <c r="W4931" s="3">
        <v>875</v>
      </c>
      <c r="X4931" s="3"/>
    </row>
    <row r="4932" spans="1:24" x14ac:dyDescent="0.25">
      <c r="A4932" s="1" t="s">
        <v>11702</v>
      </c>
      <c r="B4932" s="1" t="s">
        <v>1197</v>
      </c>
      <c r="C4932" s="1" t="s">
        <v>1198</v>
      </c>
      <c r="D4932" s="1" t="s">
        <v>4293</v>
      </c>
      <c r="E4932" s="1" t="s">
        <v>1966</v>
      </c>
      <c r="F4932" s="2">
        <v>45127</v>
      </c>
      <c r="G4932" s="2">
        <v>45021</v>
      </c>
      <c r="H4932" s="2" t="str">
        <f>TEXT(Ecommerce_Sales[[#This Row],[Order_Date]],"mmmm")</f>
        <v>April</v>
      </c>
      <c r="I4932" s="2" t="str">
        <f>TEXT(Ecommerce_Sales[[#This Row],[Order_Date]],"yyyy")</f>
        <v>2023</v>
      </c>
      <c r="J4932" s="2" t="str">
        <f>TEXT(Ecommerce_Sales[[#This Row],[Order_Date]],"mmmm")</f>
        <v>April</v>
      </c>
      <c r="K4932" s="1" t="s">
        <v>1947</v>
      </c>
      <c r="L4932" s="1" t="s">
        <v>11703</v>
      </c>
      <c r="M4932" s="1" t="s">
        <v>2054</v>
      </c>
      <c r="N4932" s="1" t="s">
        <v>1957</v>
      </c>
      <c r="O4932" s="3">
        <v>998</v>
      </c>
      <c r="P4932">
        <v>4</v>
      </c>
      <c r="Q4932" s="3">
        <v>3991</v>
      </c>
      <c r="R4932" s="1" t="s">
        <v>1958</v>
      </c>
      <c r="S4932" s="3">
        <v>344</v>
      </c>
      <c r="T4932">
        <v>5</v>
      </c>
      <c r="U4932" t="str">
        <f>IF(Ecommerce_Sales[[#This Row],[Delivery_Time_Days]]&gt;7,"Delay",IF(Ecommerce_Sales[[#This Row],[Delivery_Time_Days]] = 0,"No delivery",IF(Ecommerce_Sales[[#This Row],[Delivery_Time_Days]]&lt;=7,"On-time")))</f>
        <v>On-time</v>
      </c>
      <c r="V4932" s="7">
        <f>Ecommerce_Sales[[#This Row],[Profit]]/Ecommerce_Sales[[#This Row],[Total_Price]]</f>
        <v>0.15008769731896768</v>
      </c>
      <c r="W4932" s="3">
        <v>599</v>
      </c>
      <c r="X4932" s="3"/>
    </row>
    <row r="4933" spans="1:24" x14ac:dyDescent="0.25">
      <c r="A4933" s="1" t="s">
        <v>11704</v>
      </c>
      <c r="B4933" s="1" t="s">
        <v>916</v>
      </c>
      <c r="C4933" s="1" t="s">
        <v>917</v>
      </c>
      <c r="D4933" s="1" t="s">
        <v>3226</v>
      </c>
      <c r="E4933" s="1" t="s">
        <v>1946</v>
      </c>
      <c r="F4933" s="2">
        <v>45252</v>
      </c>
      <c r="G4933" s="2">
        <v>45033</v>
      </c>
      <c r="H4933" s="2" t="str">
        <f>TEXT(Ecommerce_Sales[[#This Row],[Order_Date]],"mmmm")</f>
        <v>April</v>
      </c>
      <c r="I4933" s="2" t="str">
        <f>TEXT(Ecommerce_Sales[[#This Row],[Order_Date]],"yyyy")</f>
        <v>2023</v>
      </c>
      <c r="J4933" s="2" t="str">
        <f>TEXT(Ecommerce_Sales[[#This Row],[Order_Date]],"mmmm")</f>
        <v>April</v>
      </c>
      <c r="K4933" s="1" t="s">
        <v>1947</v>
      </c>
      <c r="L4933" s="1" t="s">
        <v>7396</v>
      </c>
      <c r="M4933" s="1" t="s">
        <v>2002</v>
      </c>
      <c r="N4933" s="1" t="s">
        <v>1989</v>
      </c>
      <c r="O4933" s="3">
        <v>750</v>
      </c>
      <c r="P4933">
        <v>4</v>
      </c>
      <c r="Q4933" s="3">
        <v>2998</v>
      </c>
      <c r="R4933" s="1" t="s">
        <v>1958</v>
      </c>
      <c r="S4933" s="3">
        <v>259</v>
      </c>
      <c r="T4933">
        <v>4</v>
      </c>
      <c r="U4933" t="str">
        <f>IF(Ecommerce_Sales[[#This Row],[Delivery_Time_Days]]&gt;7,"Delay",IF(Ecommerce_Sales[[#This Row],[Delivery_Time_Days]] = 0,"No delivery",IF(Ecommerce_Sales[[#This Row],[Delivery_Time_Days]]&lt;=7,"On-time")))</f>
        <v>On-time</v>
      </c>
      <c r="V4933" s="7">
        <f>Ecommerce_Sales[[#This Row],[Profit]]/Ecommerce_Sales[[#This Row],[Total_Price]]</f>
        <v>0.25016677785190128</v>
      </c>
      <c r="W4933" s="3">
        <v>750</v>
      </c>
      <c r="X4933" s="3"/>
    </row>
    <row r="4934" spans="1:24" x14ac:dyDescent="0.25">
      <c r="A4934" s="1" t="s">
        <v>11705</v>
      </c>
      <c r="B4934" s="1" t="s">
        <v>806</v>
      </c>
      <c r="C4934" s="1" t="s">
        <v>807</v>
      </c>
      <c r="D4934" s="1" t="s">
        <v>3367</v>
      </c>
      <c r="E4934" s="1" t="s">
        <v>2005</v>
      </c>
      <c r="F4934" s="2">
        <v>45040</v>
      </c>
      <c r="G4934" s="2">
        <v>45353</v>
      </c>
      <c r="H4934" s="2" t="str">
        <f>TEXT(Ecommerce_Sales[[#This Row],[Order_Date]],"mmmm")</f>
        <v>March</v>
      </c>
      <c r="I4934" s="2" t="str">
        <f>TEXT(Ecommerce_Sales[[#This Row],[Order_Date]],"yyyy")</f>
        <v>2024</v>
      </c>
      <c r="J4934" s="2" t="str">
        <f>TEXT(Ecommerce_Sales[[#This Row],[Order_Date]],"mmmm")</f>
        <v>March</v>
      </c>
      <c r="K4934" s="1" t="s">
        <v>1947</v>
      </c>
      <c r="L4934" s="1" t="s">
        <v>11706</v>
      </c>
      <c r="M4934" s="1" t="s">
        <v>1972</v>
      </c>
      <c r="N4934" s="1" t="s">
        <v>1973</v>
      </c>
      <c r="O4934" s="3">
        <v>993</v>
      </c>
      <c r="P4934">
        <v>1</v>
      </c>
      <c r="Q4934" s="3">
        <v>993</v>
      </c>
      <c r="R4934" s="1" t="s">
        <v>1958</v>
      </c>
      <c r="S4934" s="3">
        <v>79</v>
      </c>
      <c r="T4934">
        <v>2</v>
      </c>
      <c r="U4934" t="str">
        <f>IF(Ecommerce_Sales[[#This Row],[Delivery_Time_Days]]&gt;7,"Delay",IF(Ecommerce_Sales[[#This Row],[Delivery_Time_Days]] = 0,"No delivery",IF(Ecommerce_Sales[[#This Row],[Delivery_Time_Days]]&lt;=7,"On-time")))</f>
        <v>On-time</v>
      </c>
      <c r="V4934" s="7">
        <f>Ecommerce_Sales[[#This Row],[Profit]]/Ecommerce_Sales[[#This Row],[Total_Price]]</f>
        <v>0.30010070493454177</v>
      </c>
      <c r="W4934" s="3">
        <v>298</v>
      </c>
      <c r="X4934" s="3"/>
    </row>
    <row r="4935" spans="1:24" x14ac:dyDescent="0.25">
      <c r="A4935" s="1" t="s">
        <v>11707</v>
      </c>
      <c r="B4935" s="1" t="s">
        <v>134</v>
      </c>
      <c r="C4935" s="1" t="s">
        <v>135</v>
      </c>
      <c r="D4935" s="1" t="s">
        <v>5027</v>
      </c>
      <c r="E4935" s="1" t="s">
        <v>1961</v>
      </c>
      <c r="F4935" s="2">
        <v>45615</v>
      </c>
      <c r="G4935" s="2">
        <v>45066</v>
      </c>
      <c r="H4935" s="2" t="str">
        <f>TEXT(Ecommerce_Sales[[#This Row],[Order_Date]],"mmmm")</f>
        <v>May</v>
      </c>
      <c r="I4935" s="2" t="str">
        <f>TEXT(Ecommerce_Sales[[#This Row],[Order_Date]],"yyyy")</f>
        <v>2023</v>
      </c>
      <c r="J4935" s="2" t="str">
        <f>TEXT(Ecommerce_Sales[[#This Row],[Order_Date]],"mmmm")</f>
        <v>May</v>
      </c>
      <c r="K4935" s="1" t="s">
        <v>1986</v>
      </c>
      <c r="L4935" s="1" t="s">
        <v>11708</v>
      </c>
      <c r="M4935" s="1" t="s">
        <v>2047</v>
      </c>
      <c r="N4935" s="1" t="s">
        <v>1989</v>
      </c>
      <c r="O4935" s="3">
        <v>126</v>
      </c>
      <c r="P4935">
        <v>1</v>
      </c>
      <c r="Q4935" s="3">
        <v>126</v>
      </c>
      <c r="R4935" s="1" t="s">
        <v>1958</v>
      </c>
      <c r="S4935" s="3">
        <v>12</v>
      </c>
      <c r="U4935" t="str">
        <f>IF(Ecommerce_Sales[[#This Row],[Delivery_Time_Days]]&gt;7,"Delay",IF(Ecommerce_Sales[[#This Row],[Delivery_Time_Days]] = 0,"No delivery",IF(Ecommerce_Sales[[#This Row],[Delivery_Time_Days]]&lt;=7,"On-time")))</f>
        <v>No delivery</v>
      </c>
      <c r="V4935" s="7">
        <f>Ecommerce_Sales[[#This Row],[Profit]]/Ecommerce_Sales[[#This Row],[Total_Price]]</f>
        <v>0.24603174603174602</v>
      </c>
      <c r="W4935" s="3">
        <v>31</v>
      </c>
      <c r="X4935" s="3"/>
    </row>
    <row r="4936" spans="1:24" x14ac:dyDescent="0.25">
      <c r="A4936" s="1" t="s">
        <v>11709</v>
      </c>
      <c r="B4936" s="1" t="s">
        <v>1435</v>
      </c>
      <c r="C4936" s="1" t="s">
        <v>1436</v>
      </c>
      <c r="D4936" s="1" t="s">
        <v>3971</v>
      </c>
      <c r="E4936" s="1" t="s">
        <v>1946</v>
      </c>
      <c r="F4936" s="2">
        <v>45581</v>
      </c>
      <c r="G4936" s="2">
        <v>45488</v>
      </c>
      <c r="H4936" s="2" t="str">
        <f>TEXT(Ecommerce_Sales[[#This Row],[Order_Date]],"mmmm")</f>
        <v>July</v>
      </c>
      <c r="I4936" s="2" t="str">
        <f>TEXT(Ecommerce_Sales[[#This Row],[Order_Date]],"yyyy")</f>
        <v>2024</v>
      </c>
      <c r="J4936" s="2" t="str">
        <f>TEXT(Ecommerce_Sales[[#This Row],[Order_Date]],"mmmm")</f>
        <v>July</v>
      </c>
      <c r="K4936" s="1" t="s">
        <v>1947</v>
      </c>
      <c r="L4936" s="1" t="s">
        <v>11710</v>
      </c>
      <c r="M4936" s="1" t="s">
        <v>1963</v>
      </c>
      <c r="N4936" s="1" t="s">
        <v>1957</v>
      </c>
      <c r="O4936" s="3">
        <v>76</v>
      </c>
      <c r="P4936">
        <v>3</v>
      </c>
      <c r="Q4936" s="3">
        <v>229</v>
      </c>
      <c r="R4936" s="1" t="s">
        <v>1958</v>
      </c>
      <c r="S4936" s="3">
        <v>22</v>
      </c>
      <c r="T4936">
        <v>2</v>
      </c>
      <c r="U4936" t="str">
        <f>IF(Ecommerce_Sales[[#This Row],[Delivery_Time_Days]]&gt;7,"Delay",IF(Ecommerce_Sales[[#This Row],[Delivery_Time_Days]] = 0,"No delivery",IF(Ecommerce_Sales[[#This Row],[Delivery_Time_Days]]&lt;=7,"On-time")))</f>
        <v>On-time</v>
      </c>
      <c r="V4936" s="7">
        <f>Ecommerce_Sales[[#This Row],[Profit]]/Ecommerce_Sales[[#This Row],[Total_Price]]</f>
        <v>0.14847161572052403</v>
      </c>
      <c r="W4936" s="3">
        <v>34</v>
      </c>
      <c r="X4936" s="3"/>
    </row>
    <row r="4937" spans="1:24" x14ac:dyDescent="0.25">
      <c r="A4937" s="1" t="s">
        <v>11711</v>
      </c>
      <c r="B4937" s="1" t="s">
        <v>1027</v>
      </c>
      <c r="C4937" s="1" t="s">
        <v>1028</v>
      </c>
      <c r="D4937" s="1" t="s">
        <v>5477</v>
      </c>
      <c r="E4937" s="1" t="s">
        <v>2005</v>
      </c>
      <c r="F4937" s="2">
        <v>45656</v>
      </c>
      <c r="G4937" s="2">
        <v>45542</v>
      </c>
      <c r="H4937" s="2" t="str">
        <f>TEXT(Ecommerce_Sales[[#This Row],[Order_Date]],"mmmm")</f>
        <v>September</v>
      </c>
      <c r="I4937" s="2" t="str">
        <f>TEXT(Ecommerce_Sales[[#This Row],[Order_Date]],"yyyy")</f>
        <v>2024</v>
      </c>
      <c r="J4937" s="2" t="str">
        <f>TEXT(Ecommerce_Sales[[#This Row],[Order_Date]],"mmmm")</f>
        <v>September</v>
      </c>
      <c r="K4937" s="1" t="s">
        <v>1947</v>
      </c>
      <c r="L4937" s="1" t="s">
        <v>11712</v>
      </c>
      <c r="M4937" s="1" t="s">
        <v>1963</v>
      </c>
      <c r="N4937" s="1" t="s">
        <v>1957</v>
      </c>
      <c r="O4937" s="3">
        <v>438</v>
      </c>
      <c r="P4937">
        <v>5</v>
      </c>
      <c r="Q4937" s="3">
        <v>2192</v>
      </c>
      <c r="R4937" s="1" t="s">
        <v>1958</v>
      </c>
      <c r="S4937" s="3">
        <v>285</v>
      </c>
      <c r="T4937">
        <v>6</v>
      </c>
      <c r="U4937" t="str">
        <f>IF(Ecommerce_Sales[[#This Row],[Delivery_Time_Days]]&gt;7,"Delay",IF(Ecommerce_Sales[[#This Row],[Delivery_Time_Days]] = 0,"No delivery",IF(Ecommerce_Sales[[#This Row],[Delivery_Time_Days]]&lt;=7,"On-time")))</f>
        <v>On-time</v>
      </c>
      <c r="V4937" s="7">
        <f>Ecommerce_Sales[[#This Row],[Profit]]/Ecommerce_Sales[[#This Row],[Total_Price]]</f>
        <v>0.15009124087591241</v>
      </c>
      <c r="W4937" s="3">
        <v>329</v>
      </c>
      <c r="X4937" s="3"/>
    </row>
    <row r="4938" spans="1:24" x14ac:dyDescent="0.25">
      <c r="A4938" s="1" t="s">
        <v>11713</v>
      </c>
      <c r="B4938" s="1" t="s">
        <v>947</v>
      </c>
      <c r="C4938" s="1" t="s">
        <v>948</v>
      </c>
      <c r="D4938" s="1" t="s">
        <v>5057</v>
      </c>
      <c r="E4938" s="1" t="s">
        <v>1954</v>
      </c>
      <c r="F4938" s="2">
        <v>45038</v>
      </c>
      <c r="G4938" s="2">
        <v>45530</v>
      </c>
      <c r="H4938" s="2" t="str">
        <f>TEXT(Ecommerce_Sales[[#This Row],[Order_Date]],"mmmm")</f>
        <v>August</v>
      </c>
      <c r="I4938" s="2" t="str">
        <f>TEXT(Ecommerce_Sales[[#This Row],[Order_Date]],"yyyy")</f>
        <v>2024</v>
      </c>
      <c r="J4938" s="2" t="str">
        <f>TEXT(Ecommerce_Sales[[#This Row],[Order_Date]],"mmmm")</f>
        <v>August</v>
      </c>
      <c r="K4938" s="1" t="s">
        <v>1947</v>
      </c>
      <c r="L4938" s="1" t="s">
        <v>11714</v>
      </c>
      <c r="M4938" s="1" t="s">
        <v>1998</v>
      </c>
      <c r="N4938" s="1" t="s">
        <v>1973</v>
      </c>
      <c r="O4938" s="3">
        <v>502</v>
      </c>
      <c r="P4938">
        <v>5</v>
      </c>
      <c r="Q4938" s="3">
        <v>2510</v>
      </c>
      <c r="R4938" s="1" t="s">
        <v>1958</v>
      </c>
      <c r="S4938" s="3">
        <v>147</v>
      </c>
      <c r="T4938">
        <v>8</v>
      </c>
      <c r="U4938" t="str">
        <f>IF(Ecommerce_Sales[[#This Row],[Delivery_Time_Days]]&gt;7,"Delay",IF(Ecommerce_Sales[[#This Row],[Delivery_Time_Days]] = 0,"No delivery",IF(Ecommerce_Sales[[#This Row],[Delivery_Time_Days]]&lt;=7,"On-time")))</f>
        <v>Delay</v>
      </c>
      <c r="V4938" s="7">
        <f>Ecommerce_Sales[[#This Row],[Profit]]/Ecommerce_Sales[[#This Row],[Total_Price]]</f>
        <v>0.3</v>
      </c>
      <c r="W4938" s="3">
        <v>753</v>
      </c>
      <c r="X4938" s="3"/>
    </row>
    <row r="4939" spans="1:24" x14ac:dyDescent="0.25">
      <c r="A4939" s="1" t="s">
        <v>11715</v>
      </c>
      <c r="B4939" s="1" t="s">
        <v>198</v>
      </c>
      <c r="C4939" s="1" t="s">
        <v>199</v>
      </c>
      <c r="D4939" s="1" t="s">
        <v>3324</v>
      </c>
      <c r="E4939" s="1" t="s">
        <v>2005</v>
      </c>
      <c r="F4939" s="2">
        <v>45019</v>
      </c>
      <c r="G4939" s="2">
        <v>45587</v>
      </c>
      <c r="H4939" s="2" t="str">
        <f>TEXT(Ecommerce_Sales[[#This Row],[Order_Date]],"mmmm")</f>
        <v>October</v>
      </c>
      <c r="I4939" s="2" t="str">
        <f>TEXT(Ecommerce_Sales[[#This Row],[Order_Date]],"yyyy")</f>
        <v>2024</v>
      </c>
      <c r="J4939" s="2" t="str">
        <f>TEXT(Ecommerce_Sales[[#This Row],[Order_Date]],"mmmm")</f>
        <v>October</v>
      </c>
      <c r="K4939" s="1" t="s">
        <v>1986</v>
      </c>
      <c r="L4939" s="1" t="s">
        <v>11716</v>
      </c>
      <c r="M4939" s="1" t="s">
        <v>1968</v>
      </c>
      <c r="N4939" s="1" t="s">
        <v>1957</v>
      </c>
      <c r="O4939" s="3">
        <v>588</v>
      </c>
      <c r="P4939">
        <v>6</v>
      </c>
      <c r="Q4939" s="3">
        <v>3525</v>
      </c>
      <c r="R4939" s="1" t="s">
        <v>2016</v>
      </c>
      <c r="S4939" s="3">
        <v>354</v>
      </c>
      <c r="U4939" t="str">
        <f>IF(Ecommerce_Sales[[#This Row],[Delivery_Time_Days]]&gt;7,"Delay",IF(Ecommerce_Sales[[#This Row],[Delivery_Time_Days]] = 0,"No delivery",IF(Ecommerce_Sales[[#This Row],[Delivery_Time_Days]]&lt;=7,"On-time")))</f>
        <v>No delivery</v>
      </c>
      <c r="V4939" s="7">
        <f>Ecommerce_Sales[[#This Row],[Profit]]/Ecommerce_Sales[[#This Row],[Total_Price]]</f>
        <v>0.15007092198581559</v>
      </c>
      <c r="W4939" s="3">
        <v>529</v>
      </c>
      <c r="X4939" s="3"/>
    </row>
    <row r="4940" spans="1:24" x14ac:dyDescent="0.25">
      <c r="A4940" s="1" t="s">
        <v>11717</v>
      </c>
      <c r="B4940" s="1" t="s">
        <v>594</v>
      </c>
      <c r="C4940" s="1" t="s">
        <v>595</v>
      </c>
      <c r="D4940" s="1" t="s">
        <v>2237</v>
      </c>
      <c r="E4940" s="1" t="s">
        <v>1996</v>
      </c>
      <c r="F4940" s="2">
        <v>45385</v>
      </c>
      <c r="G4940" s="2">
        <v>44964</v>
      </c>
      <c r="H4940" s="2" t="str">
        <f>TEXT(Ecommerce_Sales[[#This Row],[Order_Date]],"mmmm")</f>
        <v>February</v>
      </c>
      <c r="I4940" s="2" t="str">
        <f>TEXT(Ecommerce_Sales[[#This Row],[Order_Date]],"yyyy")</f>
        <v>2023</v>
      </c>
      <c r="J4940" s="2" t="str">
        <f>TEXT(Ecommerce_Sales[[#This Row],[Order_Date]],"mmmm")</f>
        <v>February</v>
      </c>
      <c r="K4940" s="1" t="s">
        <v>1947</v>
      </c>
      <c r="L4940" s="1" t="s">
        <v>9527</v>
      </c>
      <c r="M4940" s="1" t="s">
        <v>1949</v>
      </c>
      <c r="N4940" s="1" t="s">
        <v>1950</v>
      </c>
      <c r="O4940" s="3">
        <v>109</v>
      </c>
      <c r="P4940">
        <v>2</v>
      </c>
      <c r="Q4940" s="3">
        <v>218</v>
      </c>
      <c r="R4940" s="1" t="s">
        <v>1958</v>
      </c>
      <c r="S4940" s="3">
        <v>32</v>
      </c>
      <c r="T4940">
        <v>10</v>
      </c>
      <c r="U4940" t="str">
        <f>IF(Ecommerce_Sales[[#This Row],[Delivery_Time_Days]]&gt;7,"Delay",IF(Ecommerce_Sales[[#This Row],[Delivery_Time_Days]] = 0,"No delivery",IF(Ecommerce_Sales[[#This Row],[Delivery_Time_Days]]&lt;=7,"On-time")))</f>
        <v>Delay</v>
      </c>
      <c r="V4940" s="7">
        <f>Ecommerce_Sales[[#This Row],[Profit]]/Ecommerce_Sales[[#This Row],[Total_Price]]</f>
        <v>0.39908256880733944</v>
      </c>
      <c r="W4940" s="3">
        <v>87</v>
      </c>
      <c r="X4940" s="3"/>
    </row>
    <row r="4941" spans="1:24" x14ac:dyDescent="0.25">
      <c r="A4941" s="1" t="s">
        <v>11718</v>
      </c>
      <c r="B4941" s="1" t="s">
        <v>1323</v>
      </c>
      <c r="C4941" s="1" t="s">
        <v>1324</v>
      </c>
      <c r="D4941" s="1" t="s">
        <v>4623</v>
      </c>
      <c r="E4941" s="1" t="s">
        <v>1946</v>
      </c>
      <c r="F4941" s="2">
        <v>45260</v>
      </c>
      <c r="G4941" s="2">
        <v>45086</v>
      </c>
      <c r="H4941" s="2" t="str">
        <f>TEXT(Ecommerce_Sales[[#This Row],[Order_Date]],"mmmm")</f>
        <v>June</v>
      </c>
      <c r="I4941" s="2" t="str">
        <f>TEXT(Ecommerce_Sales[[#This Row],[Order_Date]],"yyyy")</f>
        <v>2023</v>
      </c>
      <c r="J4941" s="2" t="str">
        <f>TEXT(Ecommerce_Sales[[#This Row],[Order_Date]],"mmmm")</f>
        <v>June</v>
      </c>
      <c r="K4941" s="1" t="s">
        <v>1947</v>
      </c>
      <c r="L4941" s="1" t="s">
        <v>11719</v>
      </c>
      <c r="M4941" s="1" t="s">
        <v>1988</v>
      </c>
      <c r="N4941" s="1" t="s">
        <v>1989</v>
      </c>
      <c r="O4941" s="3">
        <v>1019</v>
      </c>
      <c r="P4941">
        <v>4</v>
      </c>
      <c r="Q4941" s="3">
        <v>4075</v>
      </c>
      <c r="R4941" s="1" t="s">
        <v>1958</v>
      </c>
      <c r="S4941" s="3">
        <v>586</v>
      </c>
      <c r="T4941">
        <v>2</v>
      </c>
      <c r="U4941" t="str">
        <f>IF(Ecommerce_Sales[[#This Row],[Delivery_Time_Days]]&gt;7,"Delay",IF(Ecommerce_Sales[[#This Row],[Delivery_Time_Days]] = 0,"No delivery",IF(Ecommerce_Sales[[#This Row],[Delivery_Time_Days]]&lt;=7,"On-time")))</f>
        <v>On-time</v>
      </c>
      <c r="V4941" s="7">
        <f>Ecommerce_Sales[[#This Row],[Profit]]/Ecommerce_Sales[[#This Row],[Total_Price]]</f>
        <v>0.25006134969325156</v>
      </c>
      <c r="W4941" s="3">
        <v>1019</v>
      </c>
      <c r="X4941" s="3"/>
    </row>
    <row r="4942" spans="1:24" x14ac:dyDescent="0.25">
      <c r="A4942" s="1" t="s">
        <v>11720</v>
      </c>
      <c r="B4942" s="1" t="s">
        <v>248</v>
      </c>
      <c r="C4942" s="1" t="s">
        <v>626</v>
      </c>
      <c r="D4942" s="1" t="s">
        <v>2413</v>
      </c>
      <c r="E4942" s="1" t="s">
        <v>1954</v>
      </c>
      <c r="F4942" s="2">
        <v>45116</v>
      </c>
      <c r="G4942" s="2">
        <v>45231</v>
      </c>
      <c r="H4942" s="2" t="str">
        <f>TEXT(Ecommerce_Sales[[#This Row],[Order_Date]],"mmmm")</f>
        <v>November</v>
      </c>
      <c r="I4942" s="2" t="str">
        <f>TEXT(Ecommerce_Sales[[#This Row],[Order_Date]],"yyyy")</f>
        <v>2023</v>
      </c>
      <c r="J4942" s="2" t="str">
        <f>TEXT(Ecommerce_Sales[[#This Row],[Order_Date]],"mmmm")</f>
        <v>November</v>
      </c>
      <c r="K4942" s="1" t="s">
        <v>1947</v>
      </c>
      <c r="L4942" s="1" t="s">
        <v>10619</v>
      </c>
      <c r="M4942" s="1" t="s">
        <v>1956</v>
      </c>
      <c r="N4942" s="1" t="s">
        <v>1957</v>
      </c>
      <c r="O4942" s="3">
        <v>269</v>
      </c>
      <c r="P4942">
        <v>6</v>
      </c>
      <c r="Q4942" s="3">
        <v>1613</v>
      </c>
      <c r="R4942" s="1" t="s">
        <v>1958</v>
      </c>
      <c r="S4942" s="3">
        <v>117</v>
      </c>
      <c r="T4942">
        <v>6</v>
      </c>
      <c r="U4942" t="str">
        <f>IF(Ecommerce_Sales[[#This Row],[Delivery_Time_Days]]&gt;7,"Delay",IF(Ecommerce_Sales[[#This Row],[Delivery_Time_Days]] = 0,"No delivery",IF(Ecommerce_Sales[[#This Row],[Delivery_Time_Days]]&lt;=7,"On-time")))</f>
        <v>On-time</v>
      </c>
      <c r="V4942" s="7">
        <f>Ecommerce_Sales[[#This Row],[Profit]]/Ecommerce_Sales[[#This Row],[Total_Price]]</f>
        <v>0.15003099814011159</v>
      </c>
      <c r="W4942" s="3">
        <v>242</v>
      </c>
      <c r="X4942" s="3"/>
    </row>
    <row r="4943" spans="1:24" x14ac:dyDescent="0.25">
      <c r="A4943" s="1" t="s">
        <v>11721</v>
      </c>
      <c r="B4943" s="1" t="s">
        <v>82</v>
      </c>
      <c r="C4943" s="1" t="s">
        <v>83</v>
      </c>
      <c r="D4943" s="1" t="s">
        <v>3221</v>
      </c>
      <c r="E4943" s="1" t="s">
        <v>1946</v>
      </c>
      <c r="F4943" s="2">
        <v>45029</v>
      </c>
      <c r="G4943" s="2">
        <v>45266</v>
      </c>
      <c r="H4943" s="2" t="str">
        <f>TEXT(Ecommerce_Sales[[#This Row],[Order_Date]],"mmmm")</f>
        <v>December</v>
      </c>
      <c r="I4943" s="2" t="str">
        <f>TEXT(Ecommerce_Sales[[#This Row],[Order_Date]],"yyyy")</f>
        <v>2023</v>
      </c>
      <c r="J4943" s="2" t="str">
        <f>TEXT(Ecommerce_Sales[[#This Row],[Order_Date]],"mmmm")</f>
        <v>December</v>
      </c>
      <c r="K4943" s="1" t="s">
        <v>1947</v>
      </c>
      <c r="L4943" s="1" t="s">
        <v>11722</v>
      </c>
      <c r="M4943" s="1" t="s">
        <v>1949</v>
      </c>
      <c r="N4943" s="1" t="s">
        <v>1950</v>
      </c>
      <c r="O4943" s="3">
        <v>238</v>
      </c>
      <c r="P4943">
        <v>8</v>
      </c>
      <c r="Q4943" s="3">
        <v>1902</v>
      </c>
      <c r="R4943" s="1" t="s">
        <v>2008</v>
      </c>
      <c r="S4943" s="3">
        <v>109</v>
      </c>
      <c r="T4943">
        <v>4</v>
      </c>
      <c r="U4943" t="str">
        <f>IF(Ecommerce_Sales[[#This Row],[Delivery_Time_Days]]&gt;7,"Delay",IF(Ecommerce_Sales[[#This Row],[Delivery_Time_Days]] = 0,"No delivery",IF(Ecommerce_Sales[[#This Row],[Delivery_Time_Days]]&lt;=7,"On-time")))</f>
        <v>On-time</v>
      </c>
      <c r="V4943" s="7">
        <f>Ecommerce_Sales[[#This Row],[Profit]]/Ecommerce_Sales[[#This Row],[Total_Price]]</f>
        <v>0.40010515247108308</v>
      </c>
      <c r="W4943" s="3">
        <v>761</v>
      </c>
      <c r="X4943" s="3"/>
    </row>
    <row r="4944" spans="1:24" x14ac:dyDescent="0.25">
      <c r="A4944" s="1" t="s">
        <v>11723</v>
      </c>
      <c r="B4944" s="1" t="s">
        <v>1822</v>
      </c>
      <c r="C4944" s="1" t="s">
        <v>1823</v>
      </c>
      <c r="D4944" s="1" t="s">
        <v>5226</v>
      </c>
      <c r="E4944" s="1" t="s">
        <v>1966</v>
      </c>
      <c r="F4944" s="2">
        <v>44931</v>
      </c>
      <c r="G4944" s="2">
        <v>45213</v>
      </c>
      <c r="H4944" s="2" t="str">
        <f>TEXT(Ecommerce_Sales[[#This Row],[Order_Date]],"mmmm")</f>
        <v>October</v>
      </c>
      <c r="I4944" s="2" t="str">
        <f>TEXT(Ecommerce_Sales[[#This Row],[Order_Date]],"yyyy")</f>
        <v>2023</v>
      </c>
      <c r="J4944" s="2" t="str">
        <f>TEXT(Ecommerce_Sales[[#This Row],[Order_Date]],"mmmm")</f>
        <v>October</v>
      </c>
      <c r="K4944" s="1" t="s">
        <v>1947</v>
      </c>
      <c r="L4944" s="1" t="s">
        <v>11724</v>
      </c>
      <c r="M4944" s="1" t="s">
        <v>1983</v>
      </c>
      <c r="N4944" s="1" t="s">
        <v>1950</v>
      </c>
      <c r="O4944" s="3">
        <v>537</v>
      </c>
      <c r="P4944">
        <v>2</v>
      </c>
      <c r="Q4944" s="3">
        <v>1074</v>
      </c>
      <c r="R4944" s="1" t="s">
        <v>1958</v>
      </c>
      <c r="S4944" s="3">
        <v>63</v>
      </c>
      <c r="T4944">
        <v>5</v>
      </c>
      <c r="U4944" t="str">
        <f>IF(Ecommerce_Sales[[#This Row],[Delivery_Time_Days]]&gt;7,"Delay",IF(Ecommerce_Sales[[#This Row],[Delivery_Time_Days]] = 0,"No delivery",IF(Ecommerce_Sales[[#This Row],[Delivery_Time_Days]]&lt;=7,"On-time")))</f>
        <v>On-time</v>
      </c>
      <c r="V4944" s="7">
        <f>Ecommerce_Sales[[#This Row],[Profit]]/Ecommerce_Sales[[#This Row],[Total_Price]]</f>
        <v>0.40037243947858475</v>
      </c>
      <c r="W4944" s="3">
        <v>430</v>
      </c>
      <c r="X4944" s="3"/>
    </row>
    <row r="4945" spans="1:24" x14ac:dyDescent="0.25">
      <c r="A4945" s="1" t="s">
        <v>11725</v>
      </c>
      <c r="B4945" s="1" t="s">
        <v>672</v>
      </c>
      <c r="C4945" s="1" t="s">
        <v>673</v>
      </c>
      <c r="D4945" s="1" t="s">
        <v>3414</v>
      </c>
      <c r="E4945" s="1" t="s">
        <v>2005</v>
      </c>
      <c r="F4945" s="2">
        <v>45071</v>
      </c>
      <c r="G4945" s="2">
        <v>45484</v>
      </c>
      <c r="H4945" s="2" t="str">
        <f>TEXT(Ecommerce_Sales[[#This Row],[Order_Date]],"mmmm")</f>
        <v>July</v>
      </c>
      <c r="I4945" s="2" t="str">
        <f>TEXT(Ecommerce_Sales[[#This Row],[Order_Date]],"yyyy")</f>
        <v>2024</v>
      </c>
      <c r="J4945" s="2" t="str">
        <f>TEXT(Ecommerce_Sales[[#This Row],[Order_Date]],"mmmm")</f>
        <v>July</v>
      </c>
      <c r="K4945" s="1" t="s">
        <v>1947</v>
      </c>
      <c r="L4945" s="1" t="s">
        <v>11726</v>
      </c>
      <c r="M4945" s="1" t="s">
        <v>2026</v>
      </c>
      <c r="N4945" s="1" t="s">
        <v>1978</v>
      </c>
      <c r="O4945" s="3">
        <v>768</v>
      </c>
      <c r="P4945">
        <v>5</v>
      </c>
      <c r="Q4945" s="3">
        <v>3840</v>
      </c>
      <c r="R4945" s="1" t="s">
        <v>2012</v>
      </c>
      <c r="S4945" s="3">
        <v>363</v>
      </c>
      <c r="T4945">
        <v>10</v>
      </c>
      <c r="U4945" t="str">
        <f>IF(Ecommerce_Sales[[#This Row],[Delivery_Time_Days]]&gt;7,"Delay",IF(Ecommerce_Sales[[#This Row],[Delivery_Time_Days]] = 0,"No delivery",IF(Ecommerce_Sales[[#This Row],[Delivery_Time_Days]]&lt;=7,"On-time")))</f>
        <v>Delay</v>
      </c>
      <c r="V4945" s="7">
        <f>Ecommerce_Sales[[#This Row],[Profit]]/Ecommerce_Sales[[#This Row],[Total_Price]]</f>
        <v>0.35</v>
      </c>
      <c r="W4945" s="3">
        <v>1344</v>
      </c>
      <c r="X4945" s="3"/>
    </row>
    <row r="4946" spans="1:24" x14ac:dyDescent="0.25">
      <c r="A4946" s="1" t="s">
        <v>11727</v>
      </c>
      <c r="B4946" s="1" t="s">
        <v>424</v>
      </c>
      <c r="C4946" s="1" t="s">
        <v>425</v>
      </c>
      <c r="D4946" s="1" t="s">
        <v>3948</v>
      </c>
      <c r="E4946" s="1" t="s">
        <v>1954</v>
      </c>
      <c r="F4946" s="2">
        <v>45025</v>
      </c>
      <c r="G4946" s="2">
        <v>45258</v>
      </c>
      <c r="H4946" s="2" t="str">
        <f>TEXT(Ecommerce_Sales[[#This Row],[Order_Date]],"mmmm")</f>
        <v>November</v>
      </c>
      <c r="I4946" s="2" t="str">
        <f>TEXT(Ecommerce_Sales[[#This Row],[Order_Date]],"yyyy")</f>
        <v>2023</v>
      </c>
      <c r="J4946" s="2" t="str">
        <f>TEXT(Ecommerce_Sales[[#This Row],[Order_Date]],"mmmm")</f>
        <v>November</v>
      </c>
      <c r="K4946" s="1" t="s">
        <v>1947</v>
      </c>
      <c r="L4946" s="1" t="s">
        <v>9278</v>
      </c>
      <c r="M4946" s="1" t="s">
        <v>1956</v>
      </c>
      <c r="N4946" s="1" t="s">
        <v>1957</v>
      </c>
      <c r="O4946" s="3">
        <v>475</v>
      </c>
      <c r="P4946">
        <v>4</v>
      </c>
      <c r="Q4946" s="3">
        <v>1902</v>
      </c>
      <c r="R4946" s="1" t="s">
        <v>1951</v>
      </c>
      <c r="S4946" s="3">
        <v>96</v>
      </c>
      <c r="T4946">
        <v>9</v>
      </c>
      <c r="U4946" t="str">
        <f>IF(Ecommerce_Sales[[#This Row],[Delivery_Time_Days]]&gt;7,"Delay",IF(Ecommerce_Sales[[#This Row],[Delivery_Time_Days]] = 0,"No delivery",IF(Ecommerce_Sales[[#This Row],[Delivery_Time_Days]]&lt;=7,"On-time")))</f>
        <v>Delay</v>
      </c>
      <c r="V4946" s="7">
        <f>Ecommerce_Sales[[#This Row],[Profit]]/Ecommerce_Sales[[#This Row],[Total_Price]]</f>
        <v>0.14984227129337541</v>
      </c>
      <c r="W4946" s="3">
        <v>285</v>
      </c>
      <c r="X4946" s="3"/>
    </row>
    <row r="4947" spans="1:24" x14ac:dyDescent="0.25">
      <c r="A4947" s="1" t="s">
        <v>11728</v>
      </c>
      <c r="B4947" s="1" t="s">
        <v>1209</v>
      </c>
      <c r="C4947" s="1" t="s">
        <v>1210</v>
      </c>
      <c r="D4947" s="1" t="s">
        <v>3602</v>
      </c>
      <c r="E4947" s="1" t="s">
        <v>1961</v>
      </c>
      <c r="F4947" s="2">
        <v>45433</v>
      </c>
      <c r="G4947" s="2">
        <v>44942</v>
      </c>
      <c r="H4947" s="2" t="str">
        <f>TEXT(Ecommerce_Sales[[#This Row],[Order_Date]],"mmmm")</f>
        <v>January</v>
      </c>
      <c r="I4947" s="2" t="str">
        <f>TEXT(Ecommerce_Sales[[#This Row],[Order_Date]],"yyyy")</f>
        <v>2023</v>
      </c>
      <c r="J4947" s="2" t="str">
        <f>TEXT(Ecommerce_Sales[[#This Row],[Order_Date]],"mmmm")</f>
        <v>January</v>
      </c>
      <c r="K4947" s="1" t="s">
        <v>1947</v>
      </c>
      <c r="L4947" s="1" t="s">
        <v>11729</v>
      </c>
      <c r="M4947" s="1" t="s">
        <v>2002</v>
      </c>
      <c r="N4947" s="1" t="s">
        <v>1989</v>
      </c>
      <c r="O4947" s="3">
        <v>282</v>
      </c>
      <c r="P4947">
        <v>4</v>
      </c>
      <c r="Q4947" s="3">
        <v>1129</v>
      </c>
      <c r="R4947" s="1" t="s">
        <v>1958</v>
      </c>
      <c r="S4947" s="3">
        <v>152</v>
      </c>
      <c r="T4947">
        <v>5</v>
      </c>
      <c r="U4947" t="str">
        <f>IF(Ecommerce_Sales[[#This Row],[Delivery_Time_Days]]&gt;7,"Delay",IF(Ecommerce_Sales[[#This Row],[Delivery_Time_Days]] = 0,"No delivery",IF(Ecommerce_Sales[[#This Row],[Delivery_Time_Days]]&lt;=7,"On-time")))</f>
        <v>On-time</v>
      </c>
      <c r="V4947" s="7">
        <f>Ecommerce_Sales[[#This Row],[Profit]]/Ecommerce_Sales[[#This Row],[Total_Price]]</f>
        <v>0.24977856510186006</v>
      </c>
      <c r="W4947" s="3">
        <v>282</v>
      </c>
      <c r="X4947" s="3"/>
    </row>
    <row r="4948" spans="1:24" x14ac:dyDescent="0.25">
      <c r="A4948" s="1" t="s">
        <v>11730</v>
      </c>
      <c r="B4948" s="1" t="s">
        <v>1698</v>
      </c>
      <c r="C4948" s="1" t="s">
        <v>1699</v>
      </c>
      <c r="D4948" s="1" t="s">
        <v>5127</v>
      </c>
      <c r="E4948" s="1" t="s">
        <v>1966</v>
      </c>
      <c r="F4948" s="2">
        <v>45596</v>
      </c>
      <c r="G4948" s="2">
        <v>45354</v>
      </c>
      <c r="H4948" s="2" t="str">
        <f>TEXT(Ecommerce_Sales[[#This Row],[Order_Date]],"mmmm")</f>
        <v>March</v>
      </c>
      <c r="I4948" s="2" t="str">
        <f>TEXT(Ecommerce_Sales[[#This Row],[Order_Date]],"yyyy")</f>
        <v>2024</v>
      </c>
      <c r="J4948" s="2" t="str">
        <f>TEXT(Ecommerce_Sales[[#This Row],[Order_Date]],"mmmm")</f>
        <v>March</v>
      </c>
      <c r="K4948" s="1" t="s">
        <v>1947</v>
      </c>
      <c r="L4948" s="1" t="s">
        <v>11731</v>
      </c>
      <c r="M4948" s="1" t="s">
        <v>2065</v>
      </c>
      <c r="N4948" s="1" t="s">
        <v>1978</v>
      </c>
      <c r="O4948" s="3">
        <v>716</v>
      </c>
      <c r="P4948">
        <v>3</v>
      </c>
      <c r="Q4948" s="3">
        <v>2147</v>
      </c>
      <c r="R4948" s="1" t="s">
        <v>1951</v>
      </c>
      <c r="S4948" s="3">
        <v>167</v>
      </c>
      <c r="T4948">
        <v>3</v>
      </c>
      <c r="U4948" t="str">
        <f>IF(Ecommerce_Sales[[#This Row],[Delivery_Time_Days]]&gt;7,"Delay",IF(Ecommerce_Sales[[#This Row],[Delivery_Time_Days]] = 0,"No delivery",IF(Ecommerce_Sales[[#This Row],[Delivery_Time_Days]]&lt;=7,"On-time")))</f>
        <v>On-time</v>
      </c>
      <c r="V4948" s="7">
        <f>Ecommerce_Sales[[#This Row],[Profit]]/Ecommerce_Sales[[#This Row],[Total_Price]]</f>
        <v>0.3502561714019562</v>
      </c>
      <c r="W4948" s="3">
        <v>752</v>
      </c>
      <c r="X4948" s="3"/>
    </row>
    <row r="4949" spans="1:24" x14ac:dyDescent="0.25">
      <c r="A4949" s="1" t="s">
        <v>11732</v>
      </c>
      <c r="B4949" s="1" t="s">
        <v>1339</v>
      </c>
      <c r="C4949" s="1" t="s">
        <v>1340</v>
      </c>
      <c r="D4949" s="1" t="s">
        <v>5290</v>
      </c>
      <c r="E4949" s="1" t="s">
        <v>1954</v>
      </c>
      <c r="F4949" s="2">
        <v>45560</v>
      </c>
      <c r="G4949" s="2">
        <v>45151</v>
      </c>
      <c r="H4949" s="2" t="str">
        <f>TEXT(Ecommerce_Sales[[#This Row],[Order_Date]],"mmmm")</f>
        <v>August</v>
      </c>
      <c r="I4949" s="2" t="str">
        <f>TEXT(Ecommerce_Sales[[#This Row],[Order_Date]],"yyyy")</f>
        <v>2023</v>
      </c>
      <c r="J4949" s="2" t="str">
        <f>TEXT(Ecommerce_Sales[[#This Row],[Order_Date]],"mmmm")</f>
        <v>August</v>
      </c>
      <c r="K4949" s="1" t="s">
        <v>1986</v>
      </c>
      <c r="L4949" s="1" t="s">
        <v>11366</v>
      </c>
      <c r="M4949" s="1" t="s">
        <v>2026</v>
      </c>
      <c r="N4949" s="1" t="s">
        <v>1978</v>
      </c>
      <c r="O4949" s="3">
        <v>308</v>
      </c>
      <c r="P4949">
        <v>3</v>
      </c>
      <c r="Q4949" s="3">
        <v>925</v>
      </c>
      <c r="R4949" s="1" t="s">
        <v>1958</v>
      </c>
      <c r="S4949" s="3">
        <v>68</v>
      </c>
      <c r="U4949" t="str">
        <f>IF(Ecommerce_Sales[[#This Row],[Delivery_Time_Days]]&gt;7,"Delay",IF(Ecommerce_Sales[[#This Row],[Delivery_Time_Days]] = 0,"No delivery",IF(Ecommerce_Sales[[#This Row],[Delivery_Time_Days]]&lt;=7,"On-time")))</f>
        <v>No delivery</v>
      </c>
      <c r="V4949" s="7">
        <f>Ecommerce_Sales[[#This Row],[Profit]]/Ecommerce_Sales[[#This Row],[Total_Price]]</f>
        <v>0.35027027027027025</v>
      </c>
      <c r="W4949" s="3">
        <v>324</v>
      </c>
      <c r="X4949" s="3"/>
    </row>
    <row r="4950" spans="1:24" x14ac:dyDescent="0.25">
      <c r="A4950" s="1" t="s">
        <v>11733</v>
      </c>
      <c r="B4950" s="1" t="s">
        <v>870</v>
      </c>
      <c r="C4950" s="1" t="s">
        <v>552</v>
      </c>
      <c r="D4950" s="1" t="s">
        <v>2155</v>
      </c>
      <c r="E4950" s="1" t="s">
        <v>2005</v>
      </c>
      <c r="F4950" s="2">
        <v>45445</v>
      </c>
      <c r="G4950" s="2">
        <v>45233</v>
      </c>
      <c r="H4950" s="2" t="str">
        <f>TEXT(Ecommerce_Sales[[#This Row],[Order_Date]],"mmmm")</f>
        <v>November</v>
      </c>
      <c r="I4950" s="2" t="str">
        <f>TEXT(Ecommerce_Sales[[#This Row],[Order_Date]],"yyyy")</f>
        <v>2023</v>
      </c>
      <c r="J4950" s="2" t="str">
        <f>TEXT(Ecommerce_Sales[[#This Row],[Order_Date]],"mmmm")</f>
        <v>November</v>
      </c>
      <c r="K4950" s="1" t="s">
        <v>1947</v>
      </c>
      <c r="L4950" s="1" t="s">
        <v>11734</v>
      </c>
      <c r="M4950" s="1" t="s">
        <v>2104</v>
      </c>
      <c r="N4950" s="1" t="s">
        <v>1978</v>
      </c>
      <c r="O4950" s="3">
        <v>1253</v>
      </c>
      <c r="P4950">
        <v>6</v>
      </c>
      <c r="Q4950" s="3">
        <v>7520</v>
      </c>
      <c r="R4950" s="1" t="s">
        <v>1951</v>
      </c>
      <c r="S4950" s="3">
        <v>753</v>
      </c>
      <c r="T4950">
        <v>5</v>
      </c>
      <c r="U4950" t="str">
        <f>IF(Ecommerce_Sales[[#This Row],[Delivery_Time_Days]]&gt;7,"Delay",IF(Ecommerce_Sales[[#This Row],[Delivery_Time_Days]] = 0,"No delivery",IF(Ecommerce_Sales[[#This Row],[Delivery_Time_Days]]&lt;=7,"On-time")))</f>
        <v>On-time</v>
      </c>
      <c r="V4950" s="7">
        <f>Ecommerce_Sales[[#This Row],[Profit]]/Ecommerce_Sales[[#This Row],[Total_Price]]</f>
        <v>0.35</v>
      </c>
      <c r="W4950" s="3">
        <v>2632</v>
      </c>
      <c r="X4950" s="3"/>
    </row>
    <row r="4951" spans="1:24" x14ac:dyDescent="0.25">
      <c r="A4951" s="1" t="s">
        <v>11735</v>
      </c>
      <c r="B4951" s="1" t="s">
        <v>96</v>
      </c>
      <c r="C4951" s="1" t="s">
        <v>97</v>
      </c>
      <c r="D4951" s="1" t="s">
        <v>7363</v>
      </c>
      <c r="E4951" s="1" t="s">
        <v>1961</v>
      </c>
      <c r="F4951" s="2">
        <v>45608</v>
      </c>
      <c r="G4951" s="2">
        <v>45618</v>
      </c>
      <c r="H4951" s="2" t="str">
        <f>TEXT(Ecommerce_Sales[[#This Row],[Order_Date]],"mmmm")</f>
        <v>November</v>
      </c>
      <c r="I4951" s="2" t="str">
        <f>TEXT(Ecommerce_Sales[[#This Row],[Order_Date]],"yyyy")</f>
        <v>2024</v>
      </c>
      <c r="J4951" s="2" t="str">
        <f>TEXT(Ecommerce_Sales[[#This Row],[Order_Date]],"mmmm")</f>
        <v>November</v>
      </c>
      <c r="K4951" s="1" t="s">
        <v>1947</v>
      </c>
      <c r="L4951" s="1" t="s">
        <v>11736</v>
      </c>
      <c r="M4951" s="1" t="s">
        <v>2065</v>
      </c>
      <c r="N4951" s="1" t="s">
        <v>1978</v>
      </c>
      <c r="O4951" s="3">
        <v>1270</v>
      </c>
      <c r="P4951">
        <v>1</v>
      </c>
      <c r="Q4951" s="3">
        <v>1270</v>
      </c>
      <c r="R4951" s="1" t="s">
        <v>1958</v>
      </c>
      <c r="S4951" s="3">
        <v>70</v>
      </c>
      <c r="T4951">
        <v>4</v>
      </c>
      <c r="U4951" t="str">
        <f>IF(Ecommerce_Sales[[#This Row],[Delivery_Time_Days]]&gt;7,"Delay",IF(Ecommerce_Sales[[#This Row],[Delivery_Time_Days]] = 0,"No delivery",IF(Ecommerce_Sales[[#This Row],[Delivery_Time_Days]]&lt;=7,"On-time")))</f>
        <v>On-time</v>
      </c>
      <c r="V4951" s="7">
        <f>Ecommerce_Sales[[#This Row],[Profit]]/Ecommerce_Sales[[#This Row],[Total_Price]]</f>
        <v>0.35039370078740156</v>
      </c>
      <c r="W4951" s="3">
        <v>445</v>
      </c>
      <c r="X4951" s="3"/>
    </row>
    <row r="4952" spans="1:24" x14ac:dyDescent="0.25">
      <c r="A4952" s="1" t="s">
        <v>11737</v>
      </c>
      <c r="B4952" s="1" t="s">
        <v>610</v>
      </c>
      <c r="C4952" s="1" t="s">
        <v>611</v>
      </c>
      <c r="D4952" s="1" t="s">
        <v>8082</v>
      </c>
      <c r="E4952" s="1" t="s">
        <v>1954</v>
      </c>
      <c r="F4952" s="2">
        <v>45623</v>
      </c>
      <c r="G4952" s="2">
        <v>45443</v>
      </c>
      <c r="H4952" s="2" t="str">
        <f>TEXT(Ecommerce_Sales[[#This Row],[Order_Date]],"mmmm")</f>
        <v>May</v>
      </c>
      <c r="I4952" s="2" t="str">
        <f>TEXT(Ecommerce_Sales[[#This Row],[Order_Date]],"yyyy")</f>
        <v>2024</v>
      </c>
      <c r="J4952" s="2" t="str">
        <f>TEXT(Ecommerce_Sales[[#This Row],[Order_Date]],"mmmm")</f>
        <v>May</v>
      </c>
      <c r="K4952" s="1" t="s">
        <v>1986</v>
      </c>
      <c r="L4952" s="1" t="s">
        <v>11738</v>
      </c>
      <c r="M4952" s="1" t="s">
        <v>2072</v>
      </c>
      <c r="N4952" s="1" t="s">
        <v>1950</v>
      </c>
      <c r="O4952" s="3">
        <v>125</v>
      </c>
      <c r="P4952">
        <v>4</v>
      </c>
      <c r="Q4952" s="3">
        <v>498</v>
      </c>
      <c r="R4952" s="1" t="s">
        <v>1958</v>
      </c>
      <c r="S4952" s="3">
        <v>63</v>
      </c>
      <c r="U4952" t="str">
        <f>IF(Ecommerce_Sales[[#This Row],[Delivery_Time_Days]]&gt;7,"Delay",IF(Ecommerce_Sales[[#This Row],[Delivery_Time_Days]] = 0,"No delivery",IF(Ecommerce_Sales[[#This Row],[Delivery_Time_Days]]&lt;=7,"On-time")))</f>
        <v>No delivery</v>
      </c>
      <c r="V4952" s="7">
        <f>Ecommerce_Sales[[#This Row],[Profit]]/Ecommerce_Sales[[#This Row],[Total_Price]]</f>
        <v>0.39959839357429716</v>
      </c>
      <c r="W4952" s="3">
        <v>199</v>
      </c>
      <c r="X4952" s="3"/>
    </row>
    <row r="4953" spans="1:24" x14ac:dyDescent="0.25">
      <c r="A4953" s="1" t="s">
        <v>11739</v>
      </c>
      <c r="B4953" s="1" t="s">
        <v>8</v>
      </c>
      <c r="C4953" s="1" t="s">
        <v>9</v>
      </c>
      <c r="D4953" s="1" t="s">
        <v>5124</v>
      </c>
      <c r="E4953" s="1" t="s">
        <v>2005</v>
      </c>
      <c r="F4953" s="2">
        <v>45264</v>
      </c>
      <c r="G4953" s="2">
        <v>45470</v>
      </c>
      <c r="H4953" s="2" t="str">
        <f>TEXT(Ecommerce_Sales[[#This Row],[Order_Date]],"mmmm")</f>
        <v>June</v>
      </c>
      <c r="I4953" s="2" t="str">
        <f>TEXT(Ecommerce_Sales[[#This Row],[Order_Date]],"yyyy")</f>
        <v>2024</v>
      </c>
      <c r="J4953" s="2" t="str">
        <f>TEXT(Ecommerce_Sales[[#This Row],[Order_Date]],"mmmm")</f>
        <v>June</v>
      </c>
      <c r="K4953" s="1" t="s">
        <v>1947</v>
      </c>
      <c r="L4953" s="1" t="s">
        <v>11740</v>
      </c>
      <c r="M4953" s="1" t="s">
        <v>2054</v>
      </c>
      <c r="N4953" s="1" t="s">
        <v>1957</v>
      </c>
      <c r="O4953" s="3">
        <v>630</v>
      </c>
      <c r="P4953">
        <v>6</v>
      </c>
      <c r="Q4953" s="3">
        <v>3780</v>
      </c>
      <c r="R4953" s="1" t="s">
        <v>1958</v>
      </c>
      <c r="S4953" s="3">
        <v>564</v>
      </c>
      <c r="T4953">
        <v>9</v>
      </c>
      <c r="U4953" t="str">
        <f>IF(Ecommerce_Sales[[#This Row],[Delivery_Time_Days]]&gt;7,"Delay",IF(Ecommerce_Sales[[#This Row],[Delivery_Time_Days]] = 0,"No delivery",IF(Ecommerce_Sales[[#This Row],[Delivery_Time_Days]]&lt;=7,"On-time")))</f>
        <v>Delay</v>
      </c>
      <c r="V4953" s="7">
        <f>Ecommerce_Sales[[#This Row],[Profit]]/Ecommerce_Sales[[#This Row],[Total_Price]]</f>
        <v>0.15</v>
      </c>
      <c r="W4953" s="3">
        <v>567</v>
      </c>
      <c r="X4953" s="3"/>
    </row>
    <row r="4954" spans="1:24" x14ac:dyDescent="0.25">
      <c r="A4954" s="1" t="s">
        <v>11741</v>
      </c>
      <c r="B4954" s="1" t="s">
        <v>244</v>
      </c>
      <c r="C4954" s="1" t="s">
        <v>245</v>
      </c>
      <c r="D4954" s="1" t="s">
        <v>7427</v>
      </c>
      <c r="E4954" s="1" t="s">
        <v>1996</v>
      </c>
      <c r="F4954" s="2">
        <v>45410</v>
      </c>
      <c r="G4954" s="2">
        <v>44985</v>
      </c>
      <c r="H4954" s="2" t="str">
        <f>TEXT(Ecommerce_Sales[[#This Row],[Order_Date]],"mmmm")</f>
        <v>February</v>
      </c>
      <c r="I4954" s="2" t="str">
        <f>TEXT(Ecommerce_Sales[[#This Row],[Order_Date]],"yyyy")</f>
        <v>2023</v>
      </c>
      <c r="J4954" s="2" t="str">
        <f>TEXT(Ecommerce_Sales[[#This Row],[Order_Date]],"mmmm")</f>
        <v>February</v>
      </c>
      <c r="K4954" s="1" t="s">
        <v>1947</v>
      </c>
      <c r="L4954" s="1" t="s">
        <v>5963</v>
      </c>
      <c r="M4954" s="1" t="s">
        <v>1972</v>
      </c>
      <c r="N4954" s="1" t="s">
        <v>1973</v>
      </c>
      <c r="O4954" s="3">
        <v>924</v>
      </c>
      <c r="P4954">
        <v>3</v>
      </c>
      <c r="Q4954" s="3">
        <v>2771</v>
      </c>
      <c r="R4954" s="1" t="s">
        <v>2008</v>
      </c>
      <c r="S4954" s="3">
        <v>201</v>
      </c>
      <c r="T4954">
        <v>5</v>
      </c>
      <c r="U4954" t="str">
        <f>IF(Ecommerce_Sales[[#This Row],[Delivery_Time_Days]]&gt;7,"Delay",IF(Ecommerce_Sales[[#This Row],[Delivery_Time_Days]] = 0,"No delivery",IF(Ecommerce_Sales[[#This Row],[Delivery_Time_Days]]&lt;=7,"On-time")))</f>
        <v>On-time</v>
      </c>
      <c r="V4954" s="7">
        <f>Ecommerce_Sales[[#This Row],[Profit]]/Ecommerce_Sales[[#This Row],[Total_Price]]</f>
        <v>0.29989173583543849</v>
      </c>
      <c r="W4954" s="3">
        <v>831</v>
      </c>
      <c r="X4954" s="3"/>
    </row>
    <row r="4955" spans="1:24" x14ac:dyDescent="0.25">
      <c r="A4955" s="1" t="s">
        <v>11742</v>
      </c>
      <c r="B4955" s="1" t="s">
        <v>1468</v>
      </c>
      <c r="C4955" s="1" t="s">
        <v>1469</v>
      </c>
      <c r="D4955" s="1" t="s">
        <v>3089</v>
      </c>
      <c r="E4955" s="1" t="s">
        <v>1996</v>
      </c>
      <c r="F4955" s="2">
        <v>45556</v>
      </c>
      <c r="G4955" s="2">
        <v>44991</v>
      </c>
      <c r="H4955" s="2" t="str">
        <f>TEXT(Ecommerce_Sales[[#This Row],[Order_Date]],"mmmm")</f>
        <v>March</v>
      </c>
      <c r="I4955" s="2" t="str">
        <f>TEXT(Ecommerce_Sales[[#This Row],[Order_Date]],"yyyy")</f>
        <v>2023</v>
      </c>
      <c r="J4955" s="2" t="str">
        <f>TEXT(Ecommerce_Sales[[#This Row],[Order_Date]],"mmmm")</f>
        <v>March</v>
      </c>
      <c r="K4955" s="1" t="s">
        <v>1947</v>
      </c>
      <c r="L4955" s="1" t="s">
        <v>6081</v>
      </c>
      <c r="M4955" s="1" t="s">
        <v>1998</v>
      </c>
      <c r="N4955" s="1" t="s">
        <v>1973</v>
      </c>
      <c r="O4955" s="3">
        <v>775</v>
      </c>
      <c r="P4955">
        <v>3</v>
      </c>
      <c r="Q4955" s="3">
        <v>2326</v>
      </c>
      <c r="R4955" s="1" t="s">
        <v>1951</v>
      </c>
      <c r="S4955" s="3">
        <v>336</v>
      </c>
      <c r="T4955">
        <v>6</v>
      </c>
      <c r="U4955" t="str">
        <f>IF(Ecommerce_Sales[[#This Row],[Delivery_Time_Days]]&gt;7,"Delay",IF(Ecommerce_Sales[[#This Row],[Delivery_Time_Days]] = 0,"No delivery",IF(Ecommerce_Sales[[#This Row],[Delivery_Time_Days]]&lt;=7,"On-time")))</f>
        <v>On-time</v>
      </c>
      <c r="V4955" s="7">
        <f>Ecommerce_Sales[[#This Row],[Profit]]/Ecommerce_Sales[[#This Row],[Total_Price]]</f>
        <v>0.3000859845227859</v>
      </c>
      <c r="W4955" s="3">
        <v>698</v>
      </c>
      <c r="X4955" s="3"/>
    </row>
    <row r="4956" spans="1:24" x14ac:dyDescent="0.25">
      <c r="A4956" s="1" t="s">
        <v>11743</v>
      </c>
      <c r="B4956" s="1" t="s">
        <v>184</v>
      </c>
      <c r="C4956" s="1" t="s">
        <v>185</v>
      </c>
      <c r="D4956" s="1" t="s">
        <v>2959</v>
      </c>
      <c r="E4956" s="1" t="s">
        <v>2005</v>
      </c>
      <c r="F4956" s="2">
        <v>45464</v>
      </c>
      <c r="G4956" s="2">
        <v>45633</v>
      </c>
      <c r="H4956" s="2" t="str">
        <f>TEXT(Ecommerce_Sales[[#This Row],[Order_Date]],"mmmm")</f>
        <v>December</v>
      </c>
      <c r="I4956" s="2" t="str">
        <f>TEXT(Ecommerce_Sales[[#This Row],[Order_Date]],"yyyy")</f>
        <v>2024</v>
      </c>
      <c r="J4956" s="2" t="str">
        <f>TEXT(Ecommerce_Sales[[#This Row],[Order_Date]],"mmmm")</f>
        <v>December</v>
      </c>
      <c r="K4956" s="1" t="s">
        <v>1947</v>
      </c>
      <c r="L4956" s="1" t="s">
        <v>11744</v>
      </c>
      <c r="M4956" s="1" t="s">
        <v>2002</v>
      </c>
      <c r="N4956" s="1" t="s">
        <v>1989</v>
      </c>
      <c r="O4956" s="3">
        <v>1784</v>
      </c>
      <c r="P4956">
        <v>6</v>
      </c>
      <c r="Q4956" s="3">
        <v>10702</v>
      </c>
      <c r="R4956" s="1" t="s">
        <v>1958</v>
      </c>
      <c r="S4956" s="3">
        <v>591</v>
      </c>
      <c r="T4956">
        <v>4</v>
      </c>
      <c r="U4956" t="str">
        <f>IF(Ecommerce_Sales[[#This Row],[Delivery_Time_Days]]&gt;7,"Delay",IF(Ecommerce_Sales[[#This Row],[Delivery_Time_Days]] = 0,"No delivery",IF(Ecommerce_Sales[[#This Row],[Delivery_Time_Days]]&lt;=7,"On-time")))</f>
        <v>On-time</v>
      </c>
      <c r="V4956" s="7">
        <f>Ecommerce_Sales[[#This Row],[Profit]]/Ecommerce_Sales[[#This Row],[Total_Price]]</f>
        <v>0.2500467202392076</v>
      </c>
      <c r="W4956" s="3">
        <v>2676</v>
      </c>
      <c r="X4956" s="3"/>
    </row>
    <row r="4957" spans="1:24" x14ac:dyDescent="0.25">
      <c r="A4957" s="1" t="s">
        <v>11745</v>
      </c>
      <c r="B4957" s="1" t="s">
        <v>1059</v>
      </c>
      <c r="C4957" s="1" t="s">
        <v>1060</v>
      </c>
      <c r="D4957" s="1" t="s">
        <v>4043</v>
      </c>
      <c r="E4957" s="1" t="s">
        <v>1946</v>
      </c>
      <c r="F4957" s="2">
        <v>45284</v>
      </c>
      <c r="G4957" s="2">
        <v>45414</v>
      </c>
      <c r="H4957" s="2" t="str">
        <f>TEXT(Ecommerce_Sales[[#This Row],[Order_Date]],"mmmm")</f>
        <v>May</v>
      </c>
      <c r="I4957" s="2" t="str">
        <f>TEXT(Ecommerce_Sales[[#This Row],[Order_Date]],"yyyy")</f>
        <v>2024</v>
      </c>
      <c r="J4957" s="2" t="str">
        <f>TEXT(Ecommerce_Sales[[#This Row],[Order_Date]],"mmmm")</f>
        <v>May</v>
      </c>
      <c r="K4957" s="1" t="s">
        <v>1947</v>
      </c>
      <c r="L4957" s="1" t="s">
        <v>11746</v>
      </c>
      <c r="M4957" s="1" t="s">
        <v>2007</v>
      </c>
      <c r="N4957" s="1" t="s">
        <v>1973</v>
      </c>
      <c r="O4957" s="3">
        <v>1057</v>
      </c>
      <c r="P4957">
        <v>1</v>
      </c>
      <c r="Q4957" s="3">
        <v>1057</v>
      </c>
      <c r="R4957" s="1" t="s">
        <v>2008</v>
      </c>
      <c r="S4957" s="3">
        <v>93</v>
      </c>
      <c r="T4957">
        <v>2</v>
      </c>
      <c r="U4957" t="str">
        <f>IF(Ecommerce_Sales[[#This Row],[Delivery_Time_Days]]&gt;7,"Delay",IF(Ecommerce_Sales[[#This Row],[Delivery_Time_Days]] = 0,"No delivery",IF(Ecommerce_Sales[[#This Row],[Delivery_Time_Days]]&lt;=7,"On-time")))</f>
        <v>On-time</v>
      </c>
      <c r="V4957" s="7">
        <f>Ecommerce_Sales[[#This Row],[Profit]]/Ecommerce_Sales[[#This Row],[Total_Price]]</f>
        <v>0.29990539262062443</v>
      </c>
      <c r="W4957" s="3">
        <v>317</v>
      </c>
      <c r="X4957" s="3"/>
    </row>
    <row r="4958" spans="1:24" x14ac:dyDescent="0.25">
      <c r="A4958" s="1" t="s">
        <v>11747</v>
      </c>
      <c r="B4958" s="1" t="s">
        <v>1551</v>
      </c>
      <c r="C4958" s="1" t="s">
        <v>1552</v>
      </c>
      <c r="D4958" s="1" t="s">
        <v>6398</v>
      </c>
      <c r="E4958" s="1" t="s">
        <v>2005</v>
      </c>
      <c r="F4958" s="2">
        <v>45524</v>
      </c>
      <c r="G4958" s="2">
        <v>45221</v>
      </c>
      <c r="H4958" s="2" t="str">
        <f>TEXT(Ecommerce_Sales[[#This Row],[Order_Date]],"mmmm")</f>
        <v>October</v>
      </c>
      <c r="I4958" s="2" t="str">
        <f>TEXT(Ecommerce_Sales[[#This Row],[Order_Date]],"yyyy")</f>
        <v>2023</v>
      </c>
      <c r="J4958" s="2" t="str">
        <f>TEXT(Ecommerce_Sales[[#This Row],[Order_Date]],"mmmm")</f>
        <v>October</v>
      </c>
      <c r="K4958" s="1" t="s">
        <v>1986</v>
      </c>
      <c r="L4958" s="1" t="s">
        <v>9181</v>
      </c>
      <c r="M4958" s="1" t="s">
        <v>1998</v>
      </c>
      <c r="N4958" s="1" t="s">
        <v>1973</v>
      </c>
      <c r="O4958" s="3">
        <v>776</v>
      </c>
      <c r="P4958">
        <v>2</v>
      </c>
      <c r="Q4958" s="3">
        <v>1552</v>
      </c>
      <c r="R4958" s="1" t="s">
        <v>1958</v>
      </c>
      <c r="S4958" s="3">
        <v>124</v>
      </c>
      <c r="U4958" t="str">
        <f>IF(Ecommerce_Sales[[#This Row],[Delivery_Time_Days]]&gt;7,"Delay",IF(Ecommerce_Sales[[#This Row],[Delivery_Time_Days]] = 0,"No delivery",IF(Ecommerce_Sales[[#This Row],[Delivery_Time_Days]]&lt;=7,"On-time")))</f>
        <v>No delivery</v>
      </c>
      <c r="V4958" s="7">
        <f>Ecommerce_Sales[[#This Row],[Profit]]/Ecommerce_Sales[[#This Row],[Total_Price]]</f>
        <v>0.30025773195876287</v>
      </c>
      <c r="W4958" s="3">
        <v>466</v>
      </c>
      <c r="X4958" s="3"/>
    </row>
    <row r="4959" spans="1:24" x14ac:dyDescent="0.25">
      <c r="A4959" s="1" t="s">
        <v>11748</v>
      </c>
      <c r="B4959" s="1" t="s">
        <v>848</v>
      </c>
      <c r="C4959" s="1" t="s">
        <v>849</v>
      </c>
      <c r="D4959" s="1" t="s">
        <v>4113</v>
      </c>
      <c r="E4959" s="1" t="s">
        <v>1961</v>
      </c>
      <c r="F4959" s="2">
        <v>44954</v>
      </c>
      <c r="G4959" s="2">
        <v>45489</v>
      </c>
      <c r="H4959" s="2" t="str">
        <f>TEXT(Ecommerce_Sales[[#This Row],[Order_Date]],"mmmm")</f>
        <v>July</v>
      </c>
      <c r="I4959" s="2" t="str">
        <f>TEXT(Ecommerce_Sales[[#This Row],[Order_Date]],"yyyy")</f>
        <v>2024</v>
      </c>
      <c r="J4959" s="2" t="str">
        <f>TEXT(Ecommerce_Sales[[#This Row],[Order_Date]],"mmmm")</f>
        <v>July</v>
      </c>
      <c r="K4959" s="1" t="s">
        <v>1947</v>
      </c>
      <c r="L4959" s="1" t="s">
        <v>8336</v>
      </c>
      <c r="M4959" s="1" t="s">
        <v>1956</v>
      </c>
      <c r="N4959" s="1" t="s">
        <v>1957</v>
      </c>
      <c r="O4959" s="3">
        <v>804</v>
      </c>
      <c r="P4959">
        <v>3</v>
      </c>
      <c r="Q4959" s="3">
        <v>2412</v>
      </c>
      <c r="R4959" s="1" t="s">
        <v>1951</v>
      </c>
      <c r="S4959" s="3">
        <v>314</v>
      </c>
      <c r="T4959">
        <v>5</v>
      </c>
      <c r="U4959" t="str">
        <f>IF(Ecommerce_Sales[[#This Row],[Delivery_Time_Days]]&gt;7,"Delay",IF(Ecommerce_Sales[[#This Row],[Delivery_Time_Days]] = 0,"No delivery",IF(Ecommerce_Sales[[#This Row],[Delivery_Time_Days]]&lt;=7,"On-time")))</f>
        <v>On-time</v>
      </c>
      <c r="V4959" s="7">
        <f>Ecommerce_Sales[[#This Row],[Profit]]/Ecommerce_Sales[[#This Row],[Total_Price]]</f>
        <v>0.15008291873963517</v>
      </c>
      <c r="W4959" s="3">
        <v>362</v>
      </c>
      <c r="X4959" s="3"/>
    </row>
    <row r="4960" spans="1:24" x14ac:dyDescent="0.25">
      <c r="A4960" s="1" t="s">
        <v>11749</v>
      </c>
      <c r="B4960" s="1" t="s">
        <v>1011</v>
      </c>
      <c r="C4960" s="1" t="s">
        <v>1012</v>
      </c>
      <c r="D4960" s="1" t="s">
        <v>3896</v>
      </c>
      <c r="E4960" s="1" t="s">
        <v>1996</v>
      </c>
      <c r="F4960" s="2">
        <v>45164</v>
      </c>
      <c r="G4960" s="2">
        <v>45498</v>
      </c>
      <c r="H4960" s="2" t="str">
        <f>TEXT(Ecommerce_Sales[[#This Row],[Order_Date]],"mmmm")</f>
        <v>July</v>
      </c>
      <c r="I4960" s="2" t="str">
        <f>TEXT(Ecommerce_Sales[[#This Row],[Order_Date]],"yyyy")</f>
        <v>2024</v>
      </c>
      <c r="J4960" s="2" t="str">
        <f>TEXT(Ecommerce_Sales[[#This Row],[Order_Date]],"mmmm")</f>
        <v>July</v>
      </c>
      <c r="K4960" s="1" t="s">
        <v>1947</v>
      </c>
      <c r="L4960" s="1" t="s">
        <v>11750</v>
      </c>
      <c r="M4960" s="1" t="s">
        <v>1963</v>
      </c>
      <c r="N4960" s="1" t="s">
        <v>1957</v>
      </c>
      <c r="O4960" s="3">
        <v>1101</v>
      </c>
      <c r="P4960">
        <v>1</v>
      </c>
      <c r="Q4960" s="3">
        <v>1101</v>
      </c>
      <c r="R4960" s="1" t="s">
        <v>1951</v>
      </c>
      <c r="S4960" s="3">
        <v>98</v>
      </c>
      <c r="T4960">
        <v>3</v>
      </c>
      <c r="U4960" t="str">
        <f>IF(Ecommerce_Sales[[#This Row],[Delivery_Time_Days]]&gt;7,"Delay",IF(Ecommerce_Sales[[#This Row],[Delivery_Time_Days]] = 0,"No delivery",IF(Ecommerce_Sales[[#This Row],[Delivery_Time_Days]]&lt;=7,"On-time")))</f>
        <v>On-time</v>
      </c>
      <c r="V4960" s="7">
        <f>Ecommerce_Sales[[#This Row],[Profit]]/Ecommerce_Sales[[#This Row],[Total_Price]]</f>
        <v>0.14986376021798364</v>
      </c>
      <c r="W4960" s="3">
        <v>165</v>
      </c>
      <c r="X4960" s="3"/>
    </row>
    <row r="4961" spans="1:24" x14ac:dyDescent="0.25">
      <c r="A4961" s="1" t="s">
        <v>11751</v>
      </c>
      <c r="B4961" s="1" t="s">
        <v>695</v>
      </c>
      <c r="C4961" s="1" t="s">
        <v>696</v>
      </c>
      <c r="D4961" s="1" t="s">
        <v>6611</v>
      </c>
      <c r="E4961" s="1" t="s">
        <v>1946</v>
      </c>
      <c r="F4961" s="2">
        <v>45080</v>
      </c>
      <c r="G4961" s="2">
        <v>45620</v>
      </c>
      <c r="H4961" s="2" t="str">
        <f>TEXT(Ecommerce_Sales[[#This Row],[Order_Date]],"mmmm")</f>
        <v>November</v>
      </c>
      <c r="I4961" s="2" t="str">
        <f>TEXT(Ecommerce_Sales[[#This Row],[Order_Date]],"yyyy")</f>
        <v>2024</v>
      </c>
      <c r="J4961" s="2" t="str">
        <f>TEXT(Ecommerce_Sales[[#This Row],[Order_Date]],"mmmm")</f>
        <v>November</v>
      </c>
      <c r="K4961" s="1" t="s">
        <v>1947</v>
      </c>
      <c r="L4961" s="1" t="s">
        <v>11752</v>
      </c>
      <c r="M4961" s="1" t="s">
        <v>2026</v>
      </c>
      <c r="N4961" s="1" t="s">
        <v>1978</v>
      </c>
      <c r="O4961" s="3">
        <v>790</v>
      </c>
      <c r="P4961">
        <v>1</v>
      </c>
      <c r="Q4961" s="3">
        <v>790</v>
      </c>
      <c r="R4961" s="1" t="s">
        <v>2008</v>
      </c>
      <c r="S4961" s="3">
        <v>106</v>
      </c>
      <c r="T4961">
        <v>5</v>
      </c>
      <c r="U4961" t="str">
        <f>IF(Ecommerce_Sales[[#This Row],[Delivery_Time_Days]]&gt;7,"Delay",IF(Ecommerce_Sales[[#This Row],[Delivery_Time_Days]] = 0,"No delivery",IF(Ecommerce_Sales[[#This Row],[Delivery_Time_Days]]&lt;=7,"On-time")))</f>
        <v>On-time</v>
      </c>
      <c r="V4961" s="7">
        <f>Ecommerce_Sales[[#This Row],[Profit]]/Ecommerce_Sales[[#This Row],[Total_Price]]</f>
        <v>0.35063291139240504</v>
      </c>
      <c r="W4961" s="3">
        <v>277</v>
      </c>
      <c r="X4961" s="3"/>
    </row>
    <row r="4962" spans="1:24" x14ac:dyDescent="0.25">
      <c r="A4962" s="1" t="s">
        <v>11753</v>
      </c>
      <c r="B4962" s="1" t="s">
        <v>1191</v>
      </c>
      <c r="C4962" s="1" t="s">
        <v>1192</v>
      </c>
      <c r="D4962" s="1" t="s">
        <v>3777</v>
      </c>
      <c r="E4962" s="1" t="s">
        <v>1946</v>
      </c>
      <c r="F4962" s="2">
        <v>45004</v>
      </c>
      <c r="G4962" s="2">
        <v>45512</v>
      </c>
      <c r="H4962" s="2" t="str">
        <f>TEXT(Ecommerce_Sales[[#This Row],[Order_Date]],"mmmm")</f>
        <v>August</v>
      </c>
      <c r="I4962" s="2" t="str">
        <f>TEXT(Ecommerce_Sales[[#This Row],[Order_Date]],"yyyy")</f>
        <v>2024</v>
      </c>
      <c r="J4962" s="2" t="str">
        <f>TEXT(Ecommerce_Sales[[#This Row],[Order_Date]],"mmmm")</f>
        <v>August</v>
      </c>
      <c r="K4962" s="1" t="s">
        <v>1947</v>
      </c>
      <c r="L4962" s="1" t="s">
        <v>11754</v>
      </c>
      <c r="M4962" s="1" t="s">
        <v>2047</v>
      </c>
      <c r="N4962" s="1" t="s">
        <v>1989</v>
      </c>
      <c r="O4962" s="3">
        <v>730</v>
      </c>
      <c r="P4962">
        <v>3</v>
      </c>
      <c r="Q4962" s="3">
        <v>2191</v>
      </c>
      <c r="R4962" s="1" t="s">
        <v>1951</v>
      </c>
      <c r="S4962" s="3">
        <v>296</v>
      </c>
      <c r="T4962">
        <v>8</v>
      </c>
      <c r="U4962" t="str">
        <f>IF(Ecommerce_Sales[[#This Row],[Delivery_Time_Days]]&gt;7,"Delay",IF(Ecommerce_Sales[[#This Row],[Delivery_Time_Days]] = 0,"No delivery",IF(Ecommerce_Sales[[#This Row],[Delivery_Time_Days]]&lt;=7,"On-time")))</f>
        <v>Delay</v>
      </c>
      <c r="V4962" s="7">
        <f>Ecommerce_Sales[[#This Row],[Profit]]/Ecommerce_Sales[[#This Row],[Total_Price]]</f>
        <v>0.25011410314924692</v>
      </c>
      <c r="W4962" s="3">
        <v>548</v>
      </c>
      <c r="X4962" s="3"/>
    </row>
    <row r="4963" spans="1:24" x14ac:dyDescent="0.25">
      <c r="A4963" s="1" t="s">
        <v>11755</v>
      </c>
      <c r="B4963" s="1" t="s">
        <v>1230</v>
      </c>
      <c r="C4963" s="1" t="s">
        <v>1231</v>
      </c>
      <c r="D4963" s="1" t="s">
        <v>2547</v>
      </c>
      <c r="E4963" s="1" t="s">
        <v>1966</v>
      </c>
      <c r="F4963" s="2">
        <v>45218</v>
      </c>
      <c r="G4963" s="2">
        <v>45474</v>
      </c>
      <c r="H4963" s="2" t="str">
        <f>TEXT(Ecommerce_Sales[[#This Row],[Order_Date]],"mmmm")</f>
        <v>July</v>
      </c>
      <c r="I4963" s="2" t="str">
        <f>TEXT(Ecommerce_Sales[[#This Row],[Order_Date]],"yyyy")</f>
        <v>2024</v>
      </c>
      <c r="J4963" s="2" t="str">
        <f>TEXT(Ecommerce_Sales[[#This Row],[Order_Date]],"mmmm")</f>
        <v>July</v>
      </c>
      <c r="K4963" s="1" t="s">
        <v>1947</v>
      </c>
      <c r="L4963" s="1" t="s">
        <v>11756</v>
      </c>
      <c r="M4963" s="1" t="s">
        <v>2104</v>
      </c>
      <c r="N4963" s="1" t="s">
        <v>1978</v>
      </c>
      <c r="O4963" s="3">
        <v>22</v>
      </c>
      <c r="P4963">
        <v>1</v>
      </c>
      <c r="Q4963" s="3">
        <v>22</v>
      </c>
      <c r="R4963" s="1" t="s">
        <v>1958</v>
      </c>
      <c r="S4963" s="3">
        <v>3</v>
      </c>
      <c r="T4963">
        <v>4</v>
      </c>
      <c r="U4963" t="str">
        <f>IF(Ecommerce_Sales[[#This Row],[Delivery_Time_Days]]&gt;7,"Delay",IF(Ecommerce_Sales[[#This Row],[Delivery_Time_Days]] = 0,"No delivery",IF(Ecommerce_Sales[[#This Row],[Delivery_Time_Days]]&lt;=7,"On-time")))</f>
        <v>On-time</v>
      </c>
      <c r="V4963" s="7">
        <f>Ecommerce_Sales[[#This Row],[Profit]]/Ecommerce_Sales[[#This Row],[Total_Price]]</f>
        <v>0.36363636363636365</v>
      </c>
      <c r="W4963" s="3">
        <v>8</v>
      </c>
      <c r="X4963" s="3"/>
    </row>
    <row r="4964" spans="1:24" x14ac:dyDescent="0.25">
      <c r="A4964" s="1" t="s">
        <v>11757</v>
      </c>
      <c r="B4964" s="1" t="s">
        <v>206</v>
      </c>
      <c r="C4964" s="1" t="s">
        <v>207</v>
      </c>
      <c r="D4964" s="1" t="s">
        <v>9821</v>
      </c>
      <c r="E4964" s="1" t="s">
        <v>1966</v>
      </c>
      <c r="F4964" s="2">
        <v>45298</v>
      </c>
      <c r="G4964" s="2">
        <v>45396</v>
      </c>
      <c r="H4964" s="2" t="str">
        <f>TEXT(Ecommerce_Sales[[#This Row],[Order_Date]],"mmmm")</f>
        <v>April</v>
      </c>
      <c r="I4964" s="2" t="str">
        <f>TEXT(Ecommerce_Sales[[#This Row],[Order_Date]],"yyyy")</f>
        <v>2024</v>
      </c>
      <c r="J4964" s="2" t="str">
        <f>TEXT(Ecommerce_Sales[[#This Row],[Order_Date]],"mmmm")</f>
        <v>April</v>
      </c>
      <c r="K4964" s="1" t="s">
        <v>1986</v>
      </c>
      <c r="L4964" s="1" t="s">
        <v>11758</v>
      </c>
      <c r="M4964" s="1" t="s">
        <v>2058</v>
      </c>
      <c r="N4964" s="1" t="s">
        <v>1950</v>
      </c>
      <c r="O4964" s="3">
        <v>437</v>
      </c>
      <c r="P4964">
        <v>2</v>
      </c>
      <c r="Q4964" s="3">
        <v>874</v>
      </c>
      <c r="R4964" s="1" t="s">
        <v>1958</v>
      </c>
      <c r="S4964" s="3">
        <v>89</v>
      </c>
      <c r="U4964" t="str">
        <f>IF(Ecommerce_Sales[[#This Row],[Delivery_Time_Days]]&gt;7,"Delay",IF(Ecommerce_Sales[[#This Row],[Delivery_Time_Days]] = 0,"No delivery",IF(Ecommerce_Sales[[#This Row],[Delivery_Time_Days]]&lt;=7,"On-time")))</f>
        <v>No delivery</v>
      </c>
      <c r="V4964" s="7">
        <f>Ecommerce_Sales[[#This Row],[Profit]]/Ecommerce_Sales[[#This Row],[Total_Price]]</f>
        <v>0.39931350114416475</v>
      </c>
      <c r="W4964" s="3">
        <v>349</v>
      </c>
      <c r="X4964" s="3"/>
    </row>
    <row r="4965" spans="1:24" x14ac:dyDescent="0.25">
      <c r="A4965" s="1" t="s">
        <v>11759</v>
      </c>
      <c r="B4965" s="1" t="s">
        <v>194</v>
      </c>
      <c r="C4965" s="1" t="s">
        <v>195</v>
      </c>
      <c r="D4965" s="1" t="s">
        <v>3364</v>
      </c>
      <c r="E4965" s="1" t="s">
        <v>1954</v>
      </c>
      <c r="F4965" s="2">
        <v>45040</v>
      </c>
      <c r="G4965" s="2">
        <v>44981</v>
      </c>
      <c r="H4965" s="2" t="str">
        <f>TEXT(Ecommerce_Sales[[#This Row],[Order_Date]],"mmmm")</f>
        <v>February</v>
      </c>
      <c r="I4965" s="2" t="str">
        <f>TEXT(Ecommerce_Sales[[#This Row],[Order_Date]],"yyyy")</f>
        <v>2023</v>
      </c>
      <c r="J4965" s="2" t="str">
        <f>TEXT(Ecommerce_Sales[[#This Row],[Order_Date]],"mmmm")</f>
        <v>February</v>
      </c>
      <c r="K4965" s="1" t="s">
        <v>1947</v>
      </c>
      <c r="L4965" s="1" t="s">
        <v>11760</v>
      </c>
      <c r="M4965" s="1" t="s">
        <v>2026</v>
      </c>
      <c r="N4965" s="1" t="s">
        <v>1978</v>
      </c>
      <c r="O4965" s="3">
        <v>944</v>
      </c>
      <c r="P4965">
        <v>3</v>
      </c>
      <c r="Q4965" s="3">
        <v>2833</v>
      </c>
      <c r="R4965" s="1" t="s">
        <v>1951</v>
      </c>
      <c r="S4965" s="3">
        <v>331</v>
      </c>
      <c r="T4965">
        <v>7</v>
      </c>
      <c r="U4965" t="str">
        <f>IF(Ecommerce_Sales[[#This Row],[Delivery_Time_Days]]&gt;7,"Delay",IF(Ecommerce_Sales[[#This Row],[Delivery_Time_Days]] = 0,"No delivery",IF(Ecommerce_Sales[[#This Row],[Delivery_Time_Days]]&lt;=7,"On-time")))</f>
        <v>On-time</v>
      </c>
      <c r="V4965" s="7">
        <f>Ecommerce_Sales[[#This Row],[Profit]]/Ecommerce_Sales[[#This Row],[Total_Price]]</f>
        <v>0.34980585951288384</v>
      </c>
      <c r="W4965" s="3">
        <v>991</v>
      </c>
      <c r="X4965" s="3"/>
    </row>
    <row r="4966" spans="1:24" x14ac:dyDescent="0.25">
      <c r="A4966" s="1" t="s">
        <v>11761</v>
      </c>
      <c r="B4966" s="1" t="s">
        <v>1426</v>
      </c>
      <c r="C4966" s="1" t="s">
        <v>1427</v>
      </c>
      <c r="D4966" s="1" t="s">
        <v>2276</v>
      </c>
      <c r="E4966" s="1" t="s">
        <v>1946</v>
      </c>
      <c r="F4966" s="2">
        <v>45386</v>
      </c>
      <c r="G4966" s="2">
        <v>45520</v>
      </c>
      <c r="H4966" s="2" t="str">
        <f>TEXT(Ecommerce_Sales[[#This Row],[Order_Date]],"mmmm")</f>
        <v>August</v>
      </c>
      <c r="I4966" s="2" t="str">
        <f>TEXT(Ecommerce_Sales[[#This Row],[Order_Date]],"yyyy")</f>
        <v>2024</v>
      </c>
      <c r="J4966" s="2" t="str">
        <f>TEXT(Ecommerce_Sales[[#This Row],[Order_Date]],"mmmm")</f>
        <v>August</v>
      </c>
      <c r="K4966" s="1" t="s">
        <v>1947</v>
      </c>
      <c r="L4966" s="1" t="s">
        <v>11762</v>
      </c>
      <c r="M4966" s="1" t="s">
        <v>2026</v>
      </c>
      <c r="N4966" s="1" t="s">
        <v>1978</v>
      </c>
      <c r="O4966" s="3">
        <v>1037</v>
      </c>
      <c r="P4966">
        <v>5</v>
      </c>
      <c r="Q4966" s="3">
        <v>5183</v>
      </c>
      <c r="R4966" s="1" t="s">
        <v>1958</v>
      </c>
      <c r="S4966" s="3">
        <v>267</v>
      </c>
      <c r="T4966">
        <v>8</v>
      </c>
      <c r="U4966" t="str">
        <f>IF(Ecommerce_Sales[[#This Row],[Delivery_Time_Days]]&gt;7,"Delay",IF(Ecommerce_Sales[[#This Row],[Delivery_Time_Days]] = 0,"No delivery",IF(Ecommerce_Sales[[#This Row],[Delivery_Time_Days]]&lt;=7,"On-time")))</f>
        <v>Delay</v>
      </c>
      <c r="V4966" s="7">
        <f>Ecommerce_Sales[[#This Row],[Profit]]/Ecommerce_Sales[[#This Row],[Total_Price]]</f>
        <v>0.34999035307736831</v>
      </c>
      <c r="W4966" s="3">
        <v>1814</v>
      </c>
      <c r="X4966" s="3"/>
    </row>
    <row r="4967" spans="1:24" x14ac:dyDescent="0.25">
      <c r="A4967" s="1" t="s">
        <v>11763</v>
      </c>
      <c r="B4967" s="1" t="s">
        <v>64</v>
      </c>
      <c r="C4967" s="1" t="s">
        <v>65</v>
      </c>
      <c r="D4967" s="1" t="s">
        <v>5213</v>
      </c>
      <c r="E4967" s="1" t="s">
        <v>1996</v>
      </c>
      <c r="F4967" s="2">
        <v>45198</v>
      </c>
      <c r="G4967" s="2">
        <v>45604</v>
      </c>
      <c r="H4967" s="2" t="str">
        <f>TEXT(Ecommerce_Sales[[#This Row],[Order_Date]],"mmmm")</f>
        <v>November</v>
      </c>
      <c r="I4967" s="2" t="str">
        <f>TEXT(Ecommerce_Sales[[#This Row],[Order_Date]],"yyyy")</f>
        <v>2024</v>
      </c>
      <c r="J4967" s="2" t="str">
        <f>TEXT(Ecommerce_Sales[[#This Row],[Order_Date]],"mmmm")</f>
        <v>November</v>
      </c>
      <c r="K4967" s="1" t="s">
        <v>1947</v>
      </c>
      <c r="L4967" s="1" t="s">
        <v>11764</v>
      </c>
      <c r="M4967" s="1" t="s">
        <v>2079</v>
      </c>
      <c r="N4967" s="1" t="s">
        <v>1973</v>
      </c>
      <c r="O4967" s="3">
        <v>264</v>
      </c>
      <c r="P4967">
        <v>6</v>
      </c>
      <c r="Q4967" s="3">
        <v>1582</v>
      </c>
      <c r="R4967" s="1" t="s">
        <v>1958</v>
      </c>
      <c r="S4967" s="3">
        <v>198</v>
      </c>
      <c r="T4967">
        <v>6</v>
      </c>
      <c r="U4967" t="str">
        <f>IF(Ecommerce_Sales[[#This Row],[Delivery_Time_Days]]&gt;7,"Delay",IF(Ecommerce_Sales[[#This Row],[Delivery_Time_Days]] = 0,"No delivery",IF(Ecommerce_Sales[[#This Row],[Delivery_Time_Days]]&lt;=7,"On-time")))</f>
        <v>On-time</v>
      </c>
      <c r="V4967" s="7">
        <f>Ecommerce_Sales[[#This Row],[Profit]]/Ecommerce_Sales[[#This Row],[Total_Price]]</f>
        <v>0.30025284450063211</v>
      </c>
      <c r="W4967" s="3">
        <v>475</v>
      </c>
      <c r="X4967" s="3"/>
    </row>
    <row r="4968" spans="1:24" x14ac:dyDescent="0.25">
      <c r="A4968" s="1" t="s">
        <v>11765</v>
      </c>
      <c r="B4968" s="1" t="s">
        <v>1399</v>
      </c>
      <c r="C4968" s="1" t="s">
        <v>1400</v>
      </c>
      <c r="D4968" s="1" t="s">
        <v>10048</v>
      </c>
      <c r="E4968" s="1" t="s">
        <v>1996</v>
      </c>
      <c r="F4968" s="2">
        <v>45194</v>
      </c>
      <c r="G4968" s="2">
        <v>45498</v>
      </c>
      <c r="H4968" s="2" t="str">
        <f>TEXT(Ecommerce_Sales[[#This Row],[Order_Date]],"mmmm")</f>
        <v>July</v>
      </c>
      <c r="I4968" s="2" t="str">
        <f>TEXT(Ecommerce_Sales[[#This Row],[Order_Date]],"yyyy")</f>
        <v>2024</v>
      </c>
      <c r="J4968" s="2" t="str">
        <f>TEXT(Ecommerce_Sales[[#This Row],[Order_Date]],"mmmm")</f>
        <v>July</v>
      </c>
      <c r="K4968" s="1" t="s">
        <v>1947</v>
      </c>
      <c r="L4968" s="1" t="s">
        <v>11766</v>
      </c>
      <c r="M4968" s="1" t="s">
        <v>2247</v>
      </c>
      <c r="N4968" s="1" t="s">
        <v>1957</v>
      </c>
      <c r="O4968" s="3">
        <v>704</v>
      </c>
      <c r="P4968">
        <v>6</v>
      </c>
      <c r="Q4968" s="3">
        <v>4225</v>
      </c>
      <c r="R4968" s="1" t="s">
        <v>1951</v>
      </c>
      <c r="S4968" s="3">
        <v>461</v>
      </c>
      <c r="T4968">
        <v>9</v>
      </c>
      <c r="U4968" t="str">
        <f>IF(Ecommerce_Sales[[#This Row],[Delivery_Time_Days]]&gt;7,"Delay",IF(Ecommerce_Sales[[#This Row],[Delivery_Time_Days]] = 0,"No delivery",IF(Ecommerce_Sales[[#This Row],[Delivery_Time_Days]]&lt;=7,"On-time")))</f>
        <v>Delay</v>
      </c>
      <c r="V4968" s="7">
        <f>Ecommerce_Sales[[#This Row],[Profit]]/Ecommerce_Sales[[#This Row],[Total_Price]]</f>
        <v>0.15005917159763313</v>
      </c>
      <c r="W4968" s="3">
        <v>634</v>
      </c>
      <c r="X4968" s="3"/>
    </row>
    <row r="4969" spans="1:24" x14ac:dyDescent="0.25">
      <c r="A4969" s="1" t="s">
        <v>11767</v>
      </c>
      <c r="B4969" s="1" t="s">
        <v>892</v>
      </c>
      <c r="C4969" s="1" t="s">
        <v>893</v>
      </c>
      <c r="D4969" s="1" t="s">
        <v>2466</v>
      </c>
      <c r="E4969" s="1" t="s">
        <v>1961</v>
      </c>
      <c r="F4969" s="2">
        <v>45581</v>
      </c>
      <c r="G4969" s="2">
        <v>45476</v>
      </c>
      <c r="H4969" s="2" t="str">
        <f>TEXT(Ecommerce_Sales[[#This Row],[Order_Date]],"mmmm")</f>
        <v>July</v>
      </c>
      <c r="I4969" s="2" t="str">
        <f>TEXT(Ecommerce_Sales[[#This Row],[Order_Date]],"yyyy")</f>
        <v>2024</v>
      </c>
      <c r="J4969" s="2" t="str">
        <f>TEXT(Ecommerce_Sales[[#This Row],[Order_Date]],"mmmm")</f>
        <v>July</v>
      </c>
      <c r="K4969" s="1" t="s">
        <v>1947</v>
      </c>
      <c r="L4969" s="1" t="s">
        <v>7595</v>
      </c>
      <c r="M4969" s="1" t="s">
        <v>2072</v>
      </c>
      <c r="N4969" s="1" t="s">
        <v>1950</v>
      </c>
      <c r="O4969" s="3">
        <v>607</v>
      </c>
      <c r="P4969">
        <v>6</v>
      </c>
      <c r="Q4969" s="3">
        <v>3643</v>
      </c>
      <c r="R4969" s="1" t="s">
        <v>1951</v>
      </c>
      <c r="S4969" s="3">
        <v>534</v>
      </c>
      <c r="T4969">
        <v>8</v>
      </c>
      <c r="U4969" t="str">
        <f>IF(Ecommerce_Sales[[#This Row],[Delivery_Time_Days]]&gt;7,"Delay",IF(Ecommerce_Sales[[#This Row],[Delivery_Time_Days]] = 0,"No delivery",IF(Ecommerce_Sales[[#This Row],[Delivery_Time_Days]]&lt;=7,"On-time")))</f>
        <v>Delay</v>
      </c>
      <c r="V4969" s="7">
        <f>Ecommerce_Sales[[#This Row],[Profit]]/Ecommerce_Sales[[#This Row],[Total_Price]]</f>
        <v>0.39994510019214935</v>
      </c>
      <c r="W4969" s="3">
        <v>1457</v>
      </c>
      <c r="X4969" s="3"/>
    </row>
    <row r="4970" spans="1:24" x14ac:dyDescent="0.25">
      <c r="A4970" s="1" t="s">
        <v>11768</v>
      </c>
      <c r="B4970" s="1" t="s">
        <v>1661</v>
      </c>
      <c r="C4970" s="1" t="s">
        <v>1662</v>
      </c>
      <c r="D4970" s="1" t="s">
        <v>3185</v>
      </c>
      <c r="E4970" s="1" t="s">
        <v>1981</v>
      </c>
      <c r="F4970" s="2">
        <v>45037</v>
      </c>
      <c r="G4970" s="2">
        <v>45300</v>
      </c>
      <c r="H4970" s="2" t="str">
        <f>TEXT(Ecommerce_Sales[[#This Row],[Order_Date]],"mmmm")</f>
        <v>January</v>
      </c>
      <c r="I4970" s="2" t="str">
        <f>TEXT(Ecommerce_Sales[[#This Row],[Order_Date]],"yyyy")</f>
        <v>2024</v>
      </c>
      <c r="J4970" s="2" t="str">
        <f>TEXT(Ecommerce_Sales[[#This Row],[Order_Date]],"mmmm")</f>
        <v>January</v>
      </c>
      <c r="K4970" s="1" t="s">
        <v>1947</v>
      </c>
      <c r="L4970" s="1" t="s">
        <v>11769</v>
      </c>
      <c r="M4970" s="1" t="s">
        <v>2065</v>
      </c>
      <c r="N4970" s="1" t="s">
        <v>1978</v>
      </c>
      <c r="O4970" s="3">
        <v>134</v>
      </c>
      <c r="P4970">
        <v>3</v>
      </c>
      <c r="Q4970" s="3">
        <v>403</v>
      </c>
      <c r="R4970" s="1" t="s">
        <v>1951</v>
      </c>
      <c r="S4970" s="3">
        <v>51</v>
      </c>
      <c r="T4970">
        <v>8</v>
      </c>
      <c r="U4970" t="str">
        <f>IF(Ecommerce_Sales[[#This Row],[Delivery_Time_Days]]&gt;7,"Delay",IF(Ecommerce_Sales[[#This Row],[Delivery_Time_Days]] = 0,"No delivery",IF(Ecommerce_Sales[[#This Row],[Delivery_Time_Days]]&lt;=7,"On-time")))</f>
        <v>Delay</v>
      </c>
      <c r="V4970" s="7">
        <f>Ecommerce_Sales[[#This Row],[Profit]]/Ecommerce_Sales[[#This Row],[Total_Price]]</f>
        <v>0.34987593052109184</v>
      </c>
      <c r="W4970" s="3">
        <v>141</v>
      </c>
      <c r="X4970" s="3"/>
    </row>
    <row r="4971" spans="1:24" x14ac:dyDescent="0.25">
      <c r="A4971" s="1" t="s">
        <v>11770</v>
      </c>
      <c r="B4971" s="1" t="s">
        <v>1665</v>
      </c>
      <c r="C4971" s="1" t="s">
        <v>1666</v>
      </c>
      <c r="D4971" s="1" t="s">
        <v>5898</v>
      </c>
      <c r="E4971" s="1" t="s">
        <v>1996</v>
      </c>
      <c r="F4971" s="2">
        <v>45160</v>
      </c>
      <c r="G4971" s="2">
        <v>45031</v>
      </c>
      <c r="H4971" s="2" t="str">
        <f>TEXT(Ecommerce_Sales[[#This Row],[Order_Date]],"mmmm")</f>
        <v>April</v>
      </c>
      <c r="I4971" s="2" t="str">
        <f>TEXT(Ecommerce_Sales[[#This Row],[Order_Date]],"yyyy")</f>
        <v>2023</v>
      </c>
      <c r="J4971" s="2" t="str">
        <f>TEXT(Ecommerce_Sales[[#This Row],[Order_Date]],"mmmm")</f>
        <v>April</v>
      </c>
      <c r="K4971" s="1" t="s">
        <v>1947</v>
      </c>
      <c r="L4971" s="1" t="s">
        <v>11771</v>
      </c>
      <c r="M4971" s="1" t="s">
        <v>1988</v>
      </c>
      <c r="N4971" s="1" t="s">
        <v>1989</v>
      </c>
      <c r="O4971" s="3">
        <v>407</v>
      </c>
      <c r="P4971">
        <v>5</v>
      </c>
      <c r="Q4971" s="3">
        <v>2033</v>
      </c>
      <c r="R4971" s="1" t="s">
        <v>1958</v>
      </c>
      <c r="S4971" s="3">
        <v>241</v>
      </c>
      <c r="T4971">
        <v>9</v>
      </c>
      <c r="U4971" t="str">
        <f>IF(Ecommerce_Sales[[#This Row],[Delivery_Time_Days]]&gt;7,"Delay",IF(Ecommerce_Sales[[#This Row],[Delivery_Time_Days]] = 0,"No delivery",IF(Ecommerce_Sales[[#This Row],[Delivery_Time_Days]]&lt;=7,"On-time")))</f>
        <v>Delay</v>
      </c>
      <c r="V4971" s="7">
        <f>Ecommerce_Sales[[#This Row],[Profit]]/Ecommerce_Sales[[#This Row],[Total_Price]]</f>
        <v>0.249877029021151</v>
      </c>
      <c r="W4971" s="3">
        <v>508</v>
      </c>
      <c r="X4971" s="3"/>
    </row>
    <row r="4972" spans="1:24" x14ac:dyDescent="0.25">
      <c r="A4972" s="1" t="s">
        <v>11772</v>
      </c>
      <c r="B4972" s="1" t="s">
        <v>654</v>
      </c>
      <c r="C4972" s="1" t="s">
        <v>655</v>
      </c>
      <c r="D4972" s="1" t="s">
        <v>5000</v>
      </c>
      <c r="E4972" s="1" t="s">
        <v>1981</v>
      </c>
      <c r="F4972" s="2">
        <v>45133</v>
      </c>
      <c r="G4972" s="2">
        <v>44950</v>
      </c>
      <c r="H4972" s="2" t="str">
        <f>TEXT(Ecommerce_Sales[[#This Row],[Order_Date]],"mmmm")</f>
        <v>January</v>
      </c>
      <c r="I4972" s="2" t="str">
        <f>TEXT(Ecommerce_Sales[[#This Row],[Order_Date]],"yyyy")</f>
        <v>2023</v>
      </c>
      <c r="J4972" s="2" t="str">
        <f>TEXT(Ecommerce_Sales[[#This Row],[Order_Date]],"mmmm")</f>
        <v>January</v>
      </c>
      <c r="K4972" s="1" t="s">
        <v>1947</v>
      </c>
      <c r="L4972" s="1" t="s">
        <v>11773</v>
      </c>
      <c r="M4972" s="1" t="s">
        <v>2058</v>
      </c>
      <c r="N4972" s="1" t="s">
        <v>1950</v>
      </c>
      <c r="O4972" s="3">
        <v>579</v>
      </c>
      <c r="P4972">
        <v>4</v>
      </c>
      <c r="Q4972" s="3">
        <v>2316</v>
      </c>
      <c r="R4972" s="1" t="s">
        <v>2012</v>
      </c>
      <c r="S4972" s="3">
        <v>249</v>
      </c>
      <c r="T4972">
        <v>6</v>
      </c>
      <c r="U4972" t="str">
        <f>IF(Ecommerce_Sales[[#This Row],[Delivery_Time_Days]]&gt;7,"Delay",IF(Ecommerce_Sales[[#This Row],[Delivery_Time_Days]] = 0,"No delivery",IF(Ecommerce_Sales[[#This Row],[Delivery_Time_Days]]&lt;=7,"On-time")))</f>
        <v>On-time</v>
      </c>
      <c r="V4972" s="7">
        <f>Ecommerce_Sales[[#This Row],[Profit]]/Ecommerce_Sales[[#This Row],[Total_Price]]</f>
        <v>0.40025906735751293</v>
      </c>
      <c r="W4972" s="3">
        <v>927</v>
      </c>
      <c r="X4972" s="3"/>
    </row>
    <row r="4973" spans="1:24" x14ac:dyDescent="0.25">
      <c r="A4973" s="1" t="s">
        <v>11774</v>
      </c>
      <c r="B4973" s="1" t="s">
        <v>270</v>
      </c>
      <c r="C4973" s="1" t="s">
        <v>271</v>
      </c>
      <c r="D4973" s="1" t="s">
        <v>6444</v>
      </c>
      <c r="E4973" s="1" t="s">
        <v>1981</v>
      </c>
      <c r="F4973" s="2">
        <v>45595</v>
      </c>
      <c r="G4973" s="2">
        <v>45642</v>
      </c>
      <c r="H4973" s="2" t="str">
        <f>TEXT(Ecommerce_Sales[[#This Row],[Order_Date]],"mmmm")</f>
        <v>December</v>
      </c>
      <c r="I4973" s="2" t="str">
        <f>TEXT(Ecommerce_Sales[[#This Row],[Order_Date]],"yyyy")</f>
        <v>2024</v>
      </c>
      <c r="J4973" s="2" t="str">
        <f>TEXT(Ecommerce_Sales[[#This Row],[Order_Date]],"mmmm")</f>
        <v>December</v>
      </c>
      <c r="K4973" s="1" t="s">
        <v>1947</v>
      </c>
      <c r="L4973" s="1" t="s">
        <v>11775</v>
      </c>
      <c r="M4973" s="1" t="s">
        <v>2002</v>
      </c>
      <c r="N4973" s="1" t="s">
        <v>1989</v>
      </c>
      <c r="O4973" s="3">
        <v>828</v>
      </c>
      <c r="P4973">
        <v>10</v>
      </c>
      <c r="Q4973" s="3">
        <v>8283</v>
      </c>
      <c r="R4973" s="1" t="s">
        <v>1958</v>
      </c>
      <c r="S4973" s="3">
        <v>616</v>
      </c>
      <c r="T4973">
        <v>5</v>
      </c>
      <c r="U4973" t="str">
        <f>IF(Ecommerce_Sales[[#This Row],[Delivery_Time_Days]]&gt;7,"Delay",IF(Ecommerce_Sales[[#This Row],[Delivery_Time_Days]] = 0,"No delivery",IF(Ecommerce_Sales[[#This Row],[Delivery_Time_Days]]&lt;=7,"On-time")))</f>
        <v>On-time</v>
      </c>
      <c r="V4973" s="7">
        <f>Ecommerce_Sales[[#This Row],[Profit]]/Ecommerce_Sales[[#This Row],[Total_Price]]</f>
        <v>0.25003018230109864</v>
      </c>
      <c r="W4973" s="3">
        <v>2071</v>
      </c>
      <c r="X4973" s="3"/>
    </row>
    <row r="4974" spans="1:24" x14ac:dyDescent="0.25">
      <c r="A4974" s="1" t="s">
        <v>11776</v>
      </c>
      <c r="B4974" s="1" t="s">
        <v>797</v>
      </c>
      <c r="C4974" s="1" t="s">
        <v>798</v>
      </c>
      <c r="D4974" s="1" t="s">
        <v>4454</v>
      </c>
      <c r="E4974" s="1" t="s">
        <v>1954</v>
      </c>
      <c r="F4974" s="2">
        <v>45012</v>
      </c>
      <c r="G4974" s="2">
        <v>45140</v>
      </c>
      <c r="H4974" s="2" t="str">
        <f>TEXT(Ecommerce_Sales[[#This Row],[Order_Date]],"mmmm")</f>
        <v>August</v>
      </c>
      <c r="I4974" s="2" t="str">
        <f>TEXT(Ecommerce_Sales[[#This Row],[Order_Date]],"yyyy")</f>
        <v>2023</v>
      </c>
      <c r="J4974" s="2" t="str">
        <f>TEXT(Ecommerce_Sales[[#This Row],[Order_Date]],"mmmm")</f>
        <v>August</v>
      </c>
      <c r="K4974" s="1" t="s">
        <v>1947</v>
      </c>
      <c r="L4974" s="1" t="s">
        <v>9238</v>
      </c>
      <c r="M4974" s="1" t="s">
        <v>1972</v>
      </c>
      <c r="N4974" s="1" t="s">
        <v>1973</v>
      </c>
      <c r="O4974" s="3">
        <v>1131</v>
      </c>
      <c r="P4974">
        <v>6</v>
      </c>
      <c r="Q4974" s="3">
        <v>6783</v>
      </c>
      <c r="R4974" s="1" t="s">
        <v>1951</v>
      </c>
      <c r="S4974" s="3">
        <v>634</v>
      </c>
      <c r="T4974">
        <v>3</v>
      </c>
      <c r="U4974" t="str">
        <f>IF(Ecommerce_Sales[[#This Row],[Delivery_Time_Days]]&gt;7,"Delay",IF(Ecommerce_Sales[[#This Row],[Delivery_Time_Days]] = 0,"No delivery",IF(Ecommerce_Sales[[#This Row],[Delivery_Time_Days]]&lt;=7,"On-time")))</f>
        <v>On-time</v>
      </c>
      <c r="V4974" s="7">
        <f>Ecommerce_Sales[[#This Row],[Profit]]/Ecommerce_Sales[[#This Row],[Total_Price]]</f>
        <v>0.30001474273920092</v>
      </c>
      <c r="W4974" s="3">
        <v>2035</v>
      </c>
      <c r="X4974" s="3"/>
    </row>
    <row r="4975" spans="1:24" x14ac:dyDescent="0.25">
      <c r="A4975" s="1" t="s">
        <v>11777</v>
      </c>
      <c r="B4975" s="1" t="s">
        <v>1179</v>
      </c>
      <c r="C4975" s="1" t="s">
        <v>1180</v>
      </c>
      <c r="D4975" s="1" t="s">
        <v>3583</v>
      </c>
      <c r="E4975" s="1" t="s">
        <v>1966</v>
      </c>
      <c r="F4975" s="2">
        <v>45487</v>
      </c>
      <c r="G4975" s="2">
        <v>45289</v>
      </c>
      <c r="H4975" s="2" t="str">
        <f>TEXT(Ecommerce_Sales[[#This Row],[Order_Date]],"mmmm")</f>
        <v>December</v>
      </c>
      <c r="I4975" s="2" t="str">
        <f>TEXT(Ecommerce_Sales[[#This Row],[Order_Date]],"yyyy")</f>
        <v>2023</v>
      </c>
      <c r="J4975" s="2" t="str">
        <f>TEXT(Ecommerce_Sales[[#This Row],[Order_Date]],"mmmm")</f>
        <v>December</v>
      </c>
      <c r="K4975" s="1" t="s">
        <v>1986</v>
      </c>
      <c r="L4975" s="1" t="s">
        <v>6957</v>
      </c>
      <c r="M4975" s="1" t="s">
        <v>1983</v>
      </c>
      <c r="N4975" s="1" t="s">
        <v>1950</v>
      </c>
      <c r="O4975" s="3">
        <v>1158</v>
      </c>
      <c r="P4975">
        <v>4</v>
      </c>
      <c r="Q4975" s="3">
        <v>4634</v>
      </c>
      <c r="R4975" s="1" t="s">
        <v>1958</v>
      </c>
      <c r="S4975" s="3">
        <v>604</v>
      </c>
      <c r="U4975" t="str">
        <f>IF(Ecommerce_Sales[[#This Row],[Delivery_Time_Days]]&gt;7,"Delay",IF(Ecommerce_Sales[[#This Row],[Delivery_Time_Days]] = 0,"No delivery",IF(Ecommerce_Sales[[#This Row],[Delivery_Time_Days]]&lt;=7,"On-time")))</f>
        <v>No delivery</v>
      </c>
      <c r="V4975" s="7">
        <f>Ecommerce_Sales[[#This Row],[Profit]]/Ecommerce_Sales[[#This Row],[Total_Price]]</f>
        <v>0.40008631851532156</v>
      </c>
      <c r="W4975" s="3">
        <v>1854</v>
      </c>
      <c r="X4975" s="3"/>
    </row>
    <row r="4976" spans="1:24" x14ac:dyDescent="0.25">
      <c r="A4976" s="1" t="s">
        <v>11778</v>
      </c>
      <c r="B4976" s="1" t="s">
        <v>1614</v>
      </c>
      <c r="C4976" s="1" t="s">
        <v>1615</v>
      </c>
      <c r="D4976" s="1" t="s">
        <v>5261</v>
      </c>
      <c r="E4976" s="1" t="s">
        <v>1981</v>
      </c>
      <c r="F4976" s="2">
        <v>45210</v>
      </c>
      <c r="G4976" s="2">
        <v>45269</v>
      </c>
      <c r="H4976" s="2" t="str">
        <f>TEXT(Ecommerce_Sales[[#This Row],[Order_Date]],"mmmm")</f>
        <v>December</v>
      </c>
      <c r="I4976" s="2" t="str">
        <f>TEXT(Ecommerce_Sales[[#This Row],[Order_Date]],"yyyy")</f>
        <v>2023</v>
      </c>
      <c r="J4976" s="2" t="str">
        <f>TEXT(Ecommerce_Sales[[#This Row],[Order_Date]],"mmmm")</f>
        <v>December</v>
      </c>
      <c r="K4976" s="1" t="s">
        <v>1947</v>
      </c>
      <c r="L4976" s="1" t="s">
        <v>5547</v>
      </c>
      <c r="M4976" s="1" t="s">
        <v>1949</v>
      </c>
      <c r="N4976" s="1" t="s">
        <v>1950</v>
      </c>
      <c r="O4976" s="3">
        <v>609</v>
      </c>
      <c r="P4976">
        <v>4</v>
      </c>
      <c r="Q4976" s="3">
        <v>2437</v>
      </c>
      <c r="R4976" s="1" t="s">
        <v>1958</v>
      </c>
      <c r="S4976" s="3">
        <v>277</v>
      </c>
      <c r="T4976">
        <v>6</v>
      </c>
      <c r="U4976" t="str">
        <f>IF(Ecommerce_Sales[[#This Row],[Delivery_Time_Days]]&gt;7,"Delay",IF(Ecommerce_Sales[[#This Row],[Delivery_Time_Days]] = 0,"No delivery",IF(Ecommerce_Sales[[#This Row],[Delivery_Time_Days]]&lt;=7,"On-time")))</f>
        <v>On-time</v>
      </c>
      <c r="V4976" s="7">
        <f>Ecommerce_Sales[[#This Row],[Profit]]/Ecommerce_Sales[[#This Row],[Total_Price]]</f>
        <v>0.40008206811653674</v>
      </c>
      <c r="W4976" s="3">
        <v>975</v>
      </c>
      <c r="X4976" s="3"/>
    </row>
    <row r="4977" spans="1:24" x14ac:dyDescent="0.25">
      <c r="A4977" s="1" t="s">
        <v>11779</v>
      </c>
      <c r="B4977" s="1" t="s">
        <v>222</v>
      </c>
      <c r="C4977" s="1" t="s">
        <v>651</v>
      </c>
      <c r="D4977" s="1" t="s">
        <v>4274</v>
      </c>
      <c r="E4977" s="1" t="s">
        <v>1966</v>
      </c>
      <c r="F4977" s="2">
        <v>45421</v>
      </c>
      <c r="G4977" s="2">
        <v>45283</v>
      </c>
      <c r="H4977" s="2" t="str">
        <f>TEXT(Ecommerce_Sales[[#This Row],[Order_Date]],"mmmm")</f>
        <v>December</v>
      </c>
      <c r="I4977" s="2" t="str">
        <f>TEXT(Ecommerce_Sales[[#This Row],[Order_Date]],"yyyy")</f>
        <v>2023</v>
      </c>
      <c r="J4977" s="2" t="str">
        <f>TEXT(Ecommerce_Sales[[#This Row],[Order_Date]],"mmmm")</f>
        <v>December</v>
      </c>
      <c r="K4977" s="1" t="s">
        <v>1992</v>
      </c>
      <c r="L4977" s="1" t="s">
        <v>11780</v>
      </c>
      <c r="M4977" s="1" t="s">
        <v>2043</v>
      </c>
      <c r="N4977" s="1" t="s">
        <v>1989</v>
      </c>
      <c r="O4977" s="3">
        <v>1248</v>
      </c>
      <c r="P4977">
        <v>8</v>
      </c>
      <c r="Q4977" s="3">
        <v>9981</v>
      </c>
      <c r="R4977" s="1" t="s">
        <v>1958</v>
      </c>
      <c r="S4977" s="3">
        <v>983</v>
      </c>
      <c r="U4977" t="str">
        <f>IF(Ecommerce_Sales[[#This Row],[Delivery_Time_Days]]&gt;7,"Delay",IF(Ecommerce_Sales[[#This Row],[Delivery_Time_Days]] = 0,"No delivery",IF(Ecommerce_Sales[[#This Row],[Delivery_Time_Days]]&lt;=7,"On-time")))</f>
        <v>No delivery</v>
      </c>
      <c r="V4977" s="7">
        <f>Ecommerce_Sales[[#This Row],[Profit]]/Ecommerce_Sales[[#This Row],[Total_Price]]</f>
        <v>0.2499749524095782</v>
      </c>
      <c r="W4977" s="3">
        <v>2495</v>
      </c>
      <c r="X4977" s="3"/>
    </row>
    <row r="4978" spans="1:24" x14ac:dyDescent="0.25">
      <c r="A4978" s="1" t="s">
        <v>11781</v>
      </c>
      <c r="B4978" s="1" t="s">
        <v>676</v>
      </c>
      <c r="C4978" s="1" t="s">
        <v>677</v>
      </c>
      <c r="D4978" s="1" t="s">
        <v>5258</v>
      </c>
      <c r="E4978" s="1" t="s">
        <v>1966</v>
      </c>
      <c r="F4978" s="2">
        <v>45369</v>
      </c>
      <c r="G4978" s="2">
        <v>45175</v>
      </c>
      <c r="H4978" s="2" t="str">
        <f>TEXT(Ecommerce_Sales[[#This Row],[Order_Date]],"mmmm")</f>
        <v>September</v>
      </c>
      <c r="I4978" s="2" t="str">
        <f>TEXT(Ecommerce_Sales[[#This Row],[Order_Date]],"yyyy")</f>
        <v>2023</v>
      </c>
      <c r="J4978" s="2" t="str">
        <f>TEXT(Ecommerce_Sales[[#This Row],[Order_Date]],"mmmm")</f>
        <v>September</v>
      </c>
      <c r="K4978" s="1" t="s">
        <v>1947</v>
      </c>
      <c r="L4978" s="1" t="s">
        <v>6026</v>
      </c>
      <c r="M4978" s="1" t="s">
        <v>1963</v>
      </c>
      <c r="N4978" s="1" t="s">
        <v>1957</v>
      </c>
      <c r="O4978" s="3">
        <v>890</v>
      </c>
      <c r="P4978">
        <v>4</v>
      </c>
      <c r="Q4978" s="3">
        <v>3560</v>
      </c>
      <c r="R4978" s="1" t="s">
        <v>1958</v>
      </c>
      <c r="S4978" s="3">
        <v>233</v>
      </c>
      <c r="T4978">
        <v>3</v>
      </c>
      <c r="U4978" t="str">
        <f>IF(Ecommerce_Sales[[#This Row],[Delivery_Time_Days]]&gt;7,"Delay",IF(Ecommerce_Sales[[#This Row],[Delivery_Time_Days]] = 0,"No delivery",IF(Ecommerce_Sales[[#This Row],[Delivery_Time_Days]]&lt;=7,"On-time")))</f>
        <v>On-time</v>
      </c>
      <c r="V4978" s="7">
        <f>Ecommerce_Sales[[#This Row],[Profit]]/Ecommerce_Sales[[#This Row],[Total_Price]]</f>
        <v>0.15</v>
      </c>
      <c r="W4978" s="3">
        <v>534</v>
      </c>
      <c r="X4978" s="3"/>
    </row>
    <row r="4979" spans="1:24" x14ac:dyDescent="0.25">
      <c r="A4979" s="1" t="s">
        <v>11782</v>
      </c>
      <c r="B4979" s="1" t="s">
        <v>132</v>
      </c>
      <c r="C4979" s="1" t="s">
        <v>133</v>
      </c>
      <c r="D4979" s="1" t="s">
        <v>4422</v>
      </c>
      <c r="E4979" s="1" t="s">
        <v>1946</v>
      </c>
      <c r="F4979" s="2">
        <v>45614</v>
      </c>
      <c r="G4979" s="2">
        <v>45612</v>
      </c>
      <c r="H4979" s="2" t="str">
        <f>TEXT(Ecommerce_Sales[[#This Row],[Order_Date]],"mmmm")</f>
        <v>November</v>
      </c>
      <c r="I4979" s="2" t="str">
        <f>TEXT(Ecommerce_Sales[[#This Row],[Order_Date]],"yyyy")</f>
        <v>2024</v>
      </c>
      <c r="J4979" s="2" t="str">
        <f>TEXT(Ecommerce_Sales[[#This Row],[Order_Date]],"mmmm")</f>
        <v>November</v>
      </c>
      <c r="K4979" s="1" t="s">
        <v>1986</v>
      </c>
      <c r="L4979" s="1" t="s">
        <v>11783</v>
      </c>
      <c r="M4979" s="1" t="s">
        <v>1998</v>
      </c>
      <c r="N4979" s="1" t="s">
        <v>1973</v>
      </c>
      <c r="O4979" s="3">
        <v>738</v>
      </c>
      <c r="P4979">
        <v>3</v>
      </c>
      <c r="Q4979" s="3">
        <v>2213</v>
      </c>
      <c r="R4979" s="1" t="s">
        <v>1958</v>
      </c>
      <c r="S4979" s="3">
        <v>171</v>
      </c>
      <c r="U4979" t="str">
        <f>IF(Ecommerce_Sales[[#This Row],[Delivery_Time_Days]]&gt;7,"Delay",IF(Ecommerce_Sales[[#This Row],[Delivery_Time_Days]] = 0,"No delivery",IF(Ecommerce_Sales[[#This Row],[Delivery_Time_Days]]&lt;=7,"On-time")))</f>
        <v>No delivery</v>
      </c>
      <c r="V4979" s="7">
        <f>Ecommerce_Sales[[#This Row],[Profit]]/Ecommerce_Sales[[#This Row],[Total_Price]]</f>
        <v>0.30004518752824222</v>
      </c>
      <c r="W4979" s="3">
        <v>664</v>
      </c>
      <c r="X4979" s="3"/>
    </row>
    <row r="4980" spans="1:24" x14ac:dyDescent="0.25">
      <c r="A4980" s="1" t="s">
        <v>11784</v>
      </c>
      <c r="B4980" s="1" t="s">
        <v>821</v>
      </c>
      <c r="C4980" s="1" t="s">
        <v>822</v>
      </c>
      <c r="D4980" s="1" t="s">
        <v>3816</v>
      </c>
      <c r="E4980" s="1" t="s">
        <v>2005</v>
      </c>
      <c r="F4980" s="2">
        <v>45031</v>
      </c>
      <c r="G4980" s="2">
        <v>45268</v>
      </c>
      <c r="H4980" s="2" t="str">
        <f>TEXT(Ecommerce_Sales[[#This Row],[Order_Date]],"mmmm")</f>
        <v>December</v>
      </c>
      <c r="I4980" s="2" t="str">
        <f>TEXT(Ecommerce_Sales[[#This Row],[Order_Date]],"yyyy")</f>
        <v>2023</v>
      </c>
      <c r="J4980" s="2" t="str">
        <f>TEXT(Ecommerce_Sales[[#This Row],[Order_Date]],"mmmm")</f>
        <v>December</v>
      </c>
      <c r="K4980" s="1" t="s">
        <v>1947</v>
      </c>
      <c r="L4980" s="1" t="s">
        <v>11785</v>
      </c>
      <c r="M4980" s="1" t="s">
        <v>2104</v>
      </c>
      <c r="N4980" s="1" t="s">
        <v>1978</v>
      </c>
      <c r="O4980" s="3">
        <v>32</v>
      </c>
      <c r="P4980">
        <v>4</v>
      </c>
      <c r="Q4980" s="3">
        <v>128</v>
      </c>
      <c r="R4980" s="1" t="s">
        <v>1951</v>
      </c>
      <c r="S4980" s="3">
        <v>14</v>
      </c>
      <c r="T4980">
        <v>4</v>
      </c>
      <c r="U4980" t="str">
        <f>IF(Ecommerce_Sales[[#This Row],[Delivery_Time_Days]]&gt;7,"Delay",IF(Ecommerce_Sales[[#This Row],[Delivery_Time_Days]] = 0,"No delivery",IF(Ecommerce_Sales[[#This Row],[Delivery_Time_Days]]&lt;=7,"On-time")))</f>
        <v>On-time</v>
      </c>
      <c r="V4980" s="7">
        <f>Ecommerce_Sales[[#This Row],[Profit]]/Ecommerce_Sales[[#This Row],[Total_Price]]</f>
        <v>0.3515625</v>
      </c>
      <c r="W4980" s="3">
        <v>45</v>
      </c>
      <c r="X4980" s="3"/>
    </row>
    <row r="4981" spans="1:24" x14ac:dyDescent="0.25">
      <c r="A4981" s="1" t="s">
        <v>11786</v>
      </c>
      <c r="B4981" s="1" t="s">
        <v>172</v>
      </c>
      <c r="C4981" s="1" t="s">
        <v>173</v>
      </c>
      <c r="D4981" s="1" t="s">
        <v>4236</v>
      </c>
      <c r="E4981" s="1" t="s">
        <v>1996</v>
      </c>
      <c r="F4981" s="2">
        <v>45459</v>
      </c>
      <c r="G4981" s="2">
        <v>45100</v>
      </c>
      <c r="H4981" s="2" t="str">
        <f>TEXT(Ecommerce_Sales[[#This Row],[Order_Date]],"mmmm")</f>
        <v>June</v>
      </c>
      <c r="I4981" s="2" t="str">
        <f>TEXT(Ecommerce_Sales[[#This Row],[Order_Date]],"yyyy")</f>
        <v>2023</v>
      </c>
      <c r="J4981" s="2" t="str">
        <f>TEXT(Ecommerce_Sales[[#This Row],[Order_Date]],"mmmm")</f>
        <v>June</v>
      </c>
      <c r="K4981" s="1" t="s">
        <v>1947</v>
      </c>
      <c r="L4981" s="1" t="s">
        <v>11787</v>
      </c>
      <c r="M4981" s="1" t="s">
        <v>2007</v>
      </c>
      <c r="N4981" s="1" t="s">
        <v>1973</v>
      </c>
      <c r="O4981" s="3">
        <v>198</v>
      </c>
      <c r="P4981">
        <v>3</v>
      </c>
      <c r="Q4981" s="3">
        <v>593</v>
      </c>
      <c r="R4981" s="1" t="s">
        <v>1951</v>
      </c>
      <c r="S4981" s="3">
        <v>79</v>
      </c>
      <c r="T4981">
        <v>9</v>
      </c>
      <c r="U4981" t="str">
        <f>IF(Ecommerce_Sales[[#This Row],[Delivery_Time_Days]]&gt;7,"Delay",IF(Ecommerce_Sales[[#This Row],[Delivery_Time_Days]] = 0,"No delivery",IF(Ecommerce_Sales[[#This Row],[Delivery_Time_Days]]&lt;=7,"On-time")))</f>
        <v>Delay</v>
      </c>
      <c r="V4981" s="7">
        <f>Ecommerce_Sales[[#This Row],[Profit]]/Ecommerce_Sales[[#This Row],[Total_Price]]</f>
        <v>0.30016863406408095</v>
      </c>
      <c r="W4981" s="3">
        <v>178</v>
      </c>
      <c r="X4981" s="3"/>
    </row>
    <row r="4982" spans="1:24" x14ac:dyDescent="0.25">
      <c r="A4982" s="1" t="s">
        <v>11788</v>
      </c>
      <c r="B4982" s="1" t="s">
        <v>1236</v>
      </c>
      <c r="C4982" s="1" t="s">
        <v>1237</v>
      </c>
      <c r="D4982" s="1" t="s">
        <v>5192</v>
      </c>
      <c r="E4982" s="1" t="s">
        <v>1961</v>
      </c>
      <c r="F4982" s="2">
        <v>45503</v>
      </c>
      <c r="G4982" s="2">
        <v>45101</v>
      </c>
      <c r="H4982" s="2" t="str">
        <f>TEXT(Ecommerce_Sales[[#This Row],[Order_Date]],"mmmm")</f>
        <v>June</v>
      </c>
      <c r="I4982" s="2" t="str">
        <f>TEXT(Ecommerce_Sales[[#This Row],[Order_Date]],"yyyy")</f>
        <v>2023</v>
      </c>
      <c r="J4982" s="2" t="str">
        <f>TEXT(Ecommerce_Sales[[#This Row],[Order_Date]],"mmmm")</f>
        <v>June</v>
      </c>
      <c r="K4982" s="1" t="s">
        <v>1947</v>
      </c>
      <c r="L4982" s="1" t="s">
        <v>11789</v>
      </c>
      <c r="M4982" s="1" t="s">
        <v>2054</v>
      </c>
      <c r="N4982" s="1" t="s">
        <v>1957</v>
      </c>
      <c r="O4982" s="3">
        <v>525</v>
      </c>
      <c r="P4982">
        <v>4</v>
      </c>
      <c r="Q4982" s="3">
        <v>2100</v>
      </c>
      <c r="R4982" s="1" t="s">
        <v>1951</v>
      </c>
      <c r="S4982" s="3">
        <v>217</v>
      </c>
      <c r="T4982">
        <v>10</v>
      </c>
      <c r="U4982" t="str">
        <f>IF(Ecommerce_Sales[[#This Row],[Delivery_Time_Days]]&gt;7,"Delay",IF(Ecommerce_Sales[[#This Row],[Delivery_Time_Days]] = 0,"No delivery",IF(Ecommerce_Sales[[#This Row],[Delivery_Time_Days]]&lt;=7,"On-time")))</f>
        <v>Delay</v>
      </c>
      <c r="V4982" s="7">
        <f>Ecommerce_Sales[[#This Row],[Profit]]/Ecommerce_Sales[[#This Row],[Total_Price]]</f>
        <v>0.15</v>
      </c>
      <c r="W4982" s="3">
        <v>315</v>
      </c>
      <c r="X4982" s="3"/>
    </row>
    <row r="4983" spans="1:24" x14ac:dyDescent="0.25">
      <c r="A4983" s="1" t="s">
        <v>11790</v>
      </c>
      <c r="B4983" s="1" t="s">
        <v>1671</v>
      </c>
      <c r="C4983" s="1" t="s">
        <v>1672</v>
      </c>
      <c r="D4983" s="1" t="s">
        <v>5991</v>
      </c>
      <c r="E4983" s="1" t="s">
        <v>1961</v>
      </c>
      <c r="F4983" s="2">
        <v>45157</v>
      </c>
      <c r="G4983" s="2">
        <v>45120</v>
      </c>
      <c r="H4983" s="2" t="str">
        <f>TEXT(Ecommerce_Sales[[#This Row],[Order_Date]],"mmmm")</f>
        <v>July</v>
      </c>
      <c r="I4983" s="2" t="str">
        <f>TEXT(Ecommerce_Sales[[#This Row],[Order_Date]],"yyyy")</f>
        <v>2023</v>
      </c>
      <c r="J4983" s="2" t="str">
        <f>TEXT(Ecommerce_Sales[[#This Row],[Order_Date]],"mmmm")</f>
        <v>July</v>
      </c>
      <c r="K4983" s="1" t="s">
        <v>1947</v>
      </c>
      <c r="L4983" s="1" t="s">
        <v>9117</v>
      </c>
      <c r="M4983" s="1" t="s">
        <v>1988</v>
      </c>
      <c r="N4983" s="1" t="s">
        <v>1989</v>
      </c>
      <c r="O4983" s="3">
        <v>693</v>
      </c>
      <c r="P4983">
        <v>3</v>
      </c>
      <c r="Q4983" s="3">
        <v>2078</v>
      </c>
      <c r="R4983" s="1" t="s">
        <v>1958</v>
      </c>
      <c r="S4983" s="3">
        <v>176</v>
      </c>
      <c r="T4983">
        <v>10</v>
      </c>
      <c r="U4983" t="str">
        <f>IF(Ecommerce_Sales[[#This Row],[Delivery_Time_Days]]&gt;7,"Delay",IF(Ecommerce_Sales[[#This Row],[Delivery_Time_Days]] = 0,"No delivery",IF(Ecommerce_Sales[[#This Row],[Delivery_Time_Days]]&lt;=7,"On-time")))</f>
        <v>Delay</v>
      </c>
      <c r="V4983" s="7">
        <f>Ecommerce_Sales[[#This Row],[Profit]]/Ecommerce_Sales[[#This Row],[Total_Price]]</f>
        <v>0.25024061597690089</v>
      </c>
      <c r="W4983" s="3">
        <v>520</v>
      </c>
      <c r="X4983" s="3"/>
    </row>
    <row r="4984" spans="1:24" x14ac:dyDescent="0.25">
      <c r="A4984" s="1" t="s">
        <v>11791</v>
      </c>
      <c r="B4984" s="1" t="s">
        <v>1223</v>
      </c>
      <c r="C4984" s="1" t="s">
        <v>1224</v>
      </c>
      <c r="D4984" s="1" t="s">
        <v>2093</v>
      </c>
      <c r="E4984" s="1" t="s">
        <v>1946</v>
      </c>
      <c r="F4984" s="2">
        <v>45072</v>
      </c>
      <c r="G4984" s="2">
        <v>45124</v>
      </c>
      <c r="H4984" s="2" t="str">
        <f>TEXT(Ecommerce_Sales[[#This Row],[Order_Date]],"mmmm")</f>
        <v>July</v>
      </c>
      <c r="I4984" s="2" t="str">
        <f>TEXT(Ecommerce_Sales[[#This Row],[Order_Date]],"yyyy")</f>
        <v>2023</v>
      </c>
      <c r="J4984" s="2" t="str">
        <f>TEXT(Ecommerce_Sales[[#This Row],[Order_Date]],"mmmm")</f>
        <v>July</v>
      </c>
      <c r="K4984" s="1" t="s">
        <v>1986</v>
      </c>
      <c r="L4984" s="1" t="s">
        <v>2652</v>
      </c>
      <c r="M4984" s="1" t="s">
        <v>1968</v>
      </c>
      <c r="N4984" s="1" t="s">
        <v>1957</v>
      </c>
      <c r="O4984" s="3">
        <v>377</v>
      </c>
      <c r="P4984">
        <v>1</v>
      </c>
      <c r="Q4984" s="3">
        <v>377</v>
      </c>
      <c r="R4984" s="1" t="s">
        <v>2008</v>
      </c>
      <c r="S4984" s="3">
        <v>22</v>
      </c>
      <c r="U4984" t="str">
        <f>IF(Ecommerce_Sales[[#This Row],[Delivery_Time_Days]]&gt;7,"Delay",IF(Ecommerce_Sales[[#This Row],[Delivery_Time_Days]] = 0,"No delivery",IF(Ecommerce_Sales[[#This Row],[Delivery_Time_Days]]&lt;=7,"On-time")))</f>
        <v>No delivery</v>
      </c>
      <c r="V4984" s="7">
        <f>Ecommerce_Sales[[#This Row],[Profit]]/Ecommerce_Sales[[#This Row],[Total_Price]]</f>
        <v>0.14854111405835543</v>
      </c>
      <c r="W4984" s="3">
        <v>56</v>
      </c>
      <c r="X4984" s="3"/>
    </row>
    <row r="4985" spans="1:24" x14ac:dyDescent="0.25">
      <c r="A4985" s="1" t="s">
        <v>11792</v>
      </c>
      <c r="B4985" s="1" t="s">
        <v>988</v>
      </c>
      <c r="C4985" s="1" t="s">
        <v>989</v>
      </c>
      <c r="D4985" s="1" t="s">
        <v>6846</v>
      </c>
      <c r="E4985" s="1" t="s">
        <v>2005</v>
      </c>
      <c r="F4985" s="2">
        <v>45052</v>
      </c>
      <c r="G4985" s="2">
        <v>45261</v>
      </c>
      <c r="H4985" s="2" t="str">
        <f>TEXT(Ecommerce_Sales[[#This Row],[Order_Date]],"mmmm")</f>
        <v>December</v>
      </c>
      <c r="I4985" s="2" t="str">
        <f>TEXT(Ecommerce_Sales[[#This Row],[Order_Date]],"yyyy")</f>
        <v>2023</v>
      </c>
      <c r="J4985" s="2" t="str">
        <f>TEXT(Ecommerce_Sales[[#This Row],[Order_Date]],"mmmm")</f>
        <v>December</v>
      </c>
      <c r="K4985" s="1" t="s">
        <v>1947</v>
      </c>
      <c r="L4985" s="1" t="s">
        <v>6328</v>
      </c>
      <c r="M4985" s="1" t="s">
        <v>1956</v>
      </c>
      <c r="N4985" s="1" t="s">
        <v>1957</v>
      </c>
      <c r="O4985" s="3">
        <v>1317</v>
      </c>
      <c r="P4985">
        <v>2</v>
      </c>
      <c r="Q4985" s="3">
        <v>2634</v>
      </c>
      <c r="R4985" s="1" t="s">
        <v>1958</v>
      </c>
      <c r="S4985" s="3">
        <v>281</v>
      </c>
      <c r="T4985">
        <v>7</v>
      </c>
      <c r="U4985" t="str">
        <f>IF(Ecommerce_Sales[[#This Row],[Delivery_Time_Days]]&gt;7,"Delay",IF(Ecommerce_Sales[[#This Row],[Delivery_Time_Days]] = 0,"No delivery",IF(Ecommerce_Sales[[#This Row],[Delivery_Time_Days]]&lt;=7,"On-time")))</f>
        <v>On-time</v>
      </c>
      <c r="V4985" s="7">
        <f>Ecommerce_Sales[[#This Row],[Profit]]/Ecommerce_Sales[[#This Row],[Total_Price]]</f>
        <v>0.14996203492786636</v>
      </c>
      <c r="W4985" s="3">
        <v>395</v>
      </c>
      <c r="X4985" s="3"/>
    </row>
    <row r="4986" spans="1:24" x14ac:dyDescent="0.25">
      <c r="A4986" s="1" t="s">
        <v>11793</v>
      </c>
      <c r="B4986" s="1" t="s">
        <v>499</v>
      </c>
      <c r="C4986" s="1" t="s">
        <v>500</v>
      </c>
      <c r="D4986" s="1" t="s">
        <v>2189</v>
      </c>
      <c r="E4986" s="1" t="s">
        <v>1981</v>
      </c>
      <c r="F4986" s="2">
        <v>45073</v>
      </c>
      <c r="G4986" s="2">
        <v>45583</v>
      </c>
      <c r="H4986" s="2" t="str">
        <f>TEXT(Ecommerce_Sales[[#This Row],[Order_Date]],"mmmm")</f>
        <v>October</v>
      </c>
      <c r="I4986" s="2" t="str">
        <f>TEXT(Ecommerce_Sales[[#This Row],[Order_Date]],"yyyy")</f>
        <v>2024</v>
      </c>
      <c r="J4986" s="2" t="str">
        <f>TEXT(Ecommerce_Sales[[#This Row],[Order_Date]],"mmmm")</f>
        <v>October</v>
      </c>
      <c r="K4986" s="1" t="s">
        <v>1947</v>
      </c>
      <c r="L4986" s="1" t="s">
        <v>11794</v>
      </c>
      <c r="M4986" s="1" t="s">
        <v>1949</v>
      </c>
      <c r="N4986" s="1" t="s">
        <v>1950</v>
      </c>
      <c r="O4986" s="3">
        <v>909</v>
      </c>
      <c r="P4986">
        <v>2</v>
      </c>
      <c r="Q4986" s="3">
        <v>1817</v>
      </c>
      <c r="R4986" s="1" t="s">
        <v>1951</v>
      </c>
      <c r="S4986" s="3">
        <v>245</v>
      </c>
      <c r="T4986">
        <v>9</v>
      </c>
      <c r="U4986" t="str">
        <f>IF(Ecommerce_Sales[[#This Row],[Delivery_Time_Days]]&gt;7,"Delay",IF(Ecommerce_Sales[[#This Row],[Delivery_Time_Days]] = 0,"No delivery",IF(Ecommerce_Sales[[#This Row],[Delivery_Time_Days]]&lt;=7,"On-time")))</f>
        <v>Delay</v>
      </c>
      <c r="V4986" s="7">
        <f>Ecommerce_Sales[[#This Row],[Profit]]/Ecommerce_Sales[[#This Row],[Total_Price]]</f>
        <v>0.40011007154650524</v>
      </c>
      <c r="W4986" s="3">
        <v>727</v>
      </c>
      <c r="X4986" s="3"/>
    </row>
    <row r="4987" spans="1:24" x14ac:dyDescent="0.25">
      <c r="A4987" s="1" t="s">
        <v>11795</v>
      </c>
      <c r="B4987" s="1" t="s">
        <v>274</v>
      </c>
      <c r="C4987" s="1" t="s">
        <v>275</v>
      </c>
      <c r="D4987" s="1" t="s">
        <v>2535</v>
      </c>
      <c r="E4987" s="1" t="s">
        <v>1966</v>
      </c>
      <c r="F4987" s="2">
        <v>44954</v>
      </c>
      <c r="G4987" s="2">
        <v>45220</v>
      </c>
      <c r="H4987" s="2" t="str">
        <f>TEXT(Ecommerce_Sales[[#This Row],[Order_Date]],"mmmm")</f>
        <v>October</v>
      </c>
      <c r="I4987" s="2" t="str">
        <f>TEXT(Ecommerce_Sales[[#This Row],[Order_Date]],"yyyy")</f>
        <v>2023</v>
      </c>
      <c r="J4987" s="2" t="str">
        <f>TEXT(Ecommerce_Sales[[#This Row],[Order_Date]],"mmmm")</f>
        <v>October</v>
      </c>
      <c r="K4987" s="1" t="s">
        <v>1947</v>
      </c>
      <c r="L4987" s="1" t="s">
        <v>11796</v>
      </c>
      <c r="M4987" s="1" t="s">
        <v>2079</v>
      </c>
      <c r="N4987" s="1" t="s">
        <v>1973</v>
      </c>
      <c r="O4987" s="3">
        <v>497</v>
      </c>
      <c r="P4987">
        <v>6</v>
      </c>
      <c r="Q4987" s="3">
        <v>2982</v>
      </c>
      <c r="R4987" s="1" t="s">
        <v>1958</v>
      </c>
      <c r="S4987" s="3">
        <v>350</v>
      </c>
      <c r="T4987">
        <v>3</v>
      </c>
      <c r="U4987" t="str">
        <f>IF(Ecommerce_Sales[[#This Row],[Delivery_Time_Days]]&gt;7,"Delay",IF(Ecommerce_Sales[[#This Row],[Delivery_Time_Days]] = 0,"No delivery",IF(Ecommerce_Sales[[#This Row],[Delivery_Time_Days]]&lt;=7,"On-time")))</f>
        <v>On-time</v>
      </c>
      <c r="V4987" s="7">
        <f>Ecommerce_Sales[[#This Row],[Profit]]/Ecommerce_Sales[[#This Row],[Total_Price]]</f>
        <v>0.30013413816230716</v>
      </c>
      <c r="W4987" s="3">
        <v>895</v>
      </c>
      <c r="X4987" s="3"/>
    </row>
    <row r="4988" spans="1:24" x14ac:dyDescent="0.25">
      <c r="A4988" s="1" t="s">
        <v>11797</v>
      </c>
      <c r="B4988" s="1" t="s">
        <v>66</v>
      </c>
      <c r="C4988" s="1" t="s">
        <v>408</v>
      </c>
      <c r="D4988" s="1" t="s">
        <v>6267</v>
      </c>
      <c r="E4988" s="1" t="s">
        <v>1961</v>
      </c>
      <c r="F4988" s="2">
        <v>45082</v>
      </c>
      <c r="G4988" s="2">
        <v>45458</v>
      </c>
      <c r="H4988" s="2" t="str">
        <f>TEXT(Ecommerce_Sales[[#This Row],[Order_Date]],"mmmm")</f>
        <v>June</v>
      </c>
      <c r="I4988" s="2" t="str">
        <f>TEXT(Ecommerce_Sales[[#This Row],[Order_Date]],"yyyy")</f>
        <v>2024</v>
      </c>
      <c r="J4988" s="2" t="str">
        <f>TEXT(Ecommerce_Sales[[#This Row],[Order_Date]],"mmmm")</f>
        <v>June</v>
      </c>
      <c r="K4988" s="1" t="s">
        <v>1947</v>
      </c>
      <c r="L4988" s="1" t="s">
        <v>3192</v>
      </c>
      <c r="M4988" s="1" t="s">
        <v>1956</v>
      </c>
      <c r="N4988" s="1" t="s">
        <v>1957</v>
      </c>
      <c r="O4988" s="3">
        <v>1092</v>
      </c>
      <c r="P4988">
        <v>4</v>
      </c>
      <c r="Q4988" s="3">
        <v>4366</v>
      </c>
      <c r="R4988" s="1" t="s">
        <v>2008</v>
      </c>
      <c r="S4988" s="3">
        <v>220</v>
      </c>
      <c r="T4988">
        <v>2</v>
      </c>
      <c r="U4988" t="str">
        <f>IF(Ecommerce_Sales[[#This Row],[Delivery_Time_Days]]&gt;7,"Delay",IF(Ecommerce_Sales[[#This Row],[Delivery_Time_Days]] = 0,"No delivery",IF(Ecommerce_Sales[[#This Row],[Delivery_Time_Days]]&lt;=7,"On-time")))</f>
        <v>On-time</v>
      </c>
      <c r="V4988" s="7">
        <f>Ecommerce_Sales[[#This Row],[Profit]]/Ecommerce_Sales[[#This Row],[Total_Price]]</f>
        <v>0.15002290426019241</v>
      </c>
      <c r="W4988" s="3">
        <v>655</v>
      </c>
      <c r="X4988" s="3"/>
    </row>
    <row r="4989" spans="1:24" x14ac:dyDescent="0.25">
      <c r="A4989" s="1" t="s">
        <v>11798</v>
      </c>
      <c r="B4989" s="1" t="s">
        <v>120</v>
      </c>
      <c r="C4989" s="1" t="s">
        <v>121</v>
      </c>
      <c r="D4989" s="1" t="s">
        <v>3847</v>
      </c>
      <c r="E4989" s="1" t="s">
        <v>1966</v>
      </c>
      <c r="F4989" s="2">
        <v>45276</v>
      </c>
      <c r="G4989" s="2">
        <v>45558</v>
      </c>
      <c r="H4989" s="2" t="str">
        <f>TEXT(Ecommerce_Sales[[#This Row],[Order_Date]],"mmmm")</f>
        <v>September</v>
      </c>
      <c r="I4989" s="2" t="str">
        <f>TEXT(Ecommerce_Sales[[#This Row],[Order_Date]],"yyyy")</f>
        <v>2024</v>
      </c>
      <c r="J4989" s="2" t="str">
        <f>TEXT(Ecommerce_Sales[[#This Row],[Order_Date]],"mmmm")</f>
        <v>September</v>
      </c>
      <c r="K4989" s="1" t="s">
        <v>1947</v>
      </c>
      <c r="L4989" s="1" t="s">
        <v>11799</v>
      </c>
      <c r="M4989" s="1" t="s">
        <v>1956</v>
      </c>
      <c r="N4989" s="1" t="s">
        <v>1957</v>
      </c>
      <c r="O4989" s="3">
        <v>382</v>
      </c>
      <c r="P4989">
        <v>3</v>
      </c>
      <c r="Q4989" s="3">
        <v>1147</v>
      </c>
      <c r="R4989" s="1" t="s">
        <v>1958</v>
      </c>
      <c r="S4989" s="3">
        <v>100</v>
      </c>
      <c r="T4989">
        <v>9</v>
      </c>
      <c r="U4989" t="str">
        <f>IF(Ecommerce_Sales[[#This Row],[Delivery_Time_Days]]&gt;7,"Delay",IF(Ecommerce_Sales[[#This Row],[Delivery_Time_Days]] = 0,"No delivery",IF(Ecommerce_Sales[[#This Row],[Delivery_Time_Days]]&lt;=7,"On-time")))</f>
        <v>Delay</v>
      </c>
      <c r="V4989" s="7">
        <f>Ecommerce_Sales[[#This Row],[Profit]]/Ecommerce_Sales[[#This Row],[Total_Price]]</f>
        <v>0.14995640802092414</v>
      </c>
      <c r="W4989" s="3">
        <v>172</v>
      </c>
      <c r="X4989" s="3"/>
    </row>
    <row r="4990" spans="1:24" x14ac:dyDescent="0.25">
      <c r="A4990" s="1" t="s">
        <v>11800</v>
      </c>
      <c r="B4990" s="1" t="s">
        <v>122</v>
      </c>
      <c r="C4990" s="1" t="s">
        <v>123</v>
      </c>
      <c r="D4990" s="1" t="s">
        <v>5676</v>
      </c>
      <c r="E4990" s="1" t="s">
        <v>2005</v>
      </c>
      <c r="F4990" s="2">
        <v>45490</v>
      </c>
      <c r="G4990" s="2">
        <v>45635</v>
      </c>
      <c r="H4990" s="2" t="str">
        <f>TEXT(Ecommerce_Sales[[#This Row],[Order_Date]],"mmmm")</f>
        <v>December</v>
      </c>
      <c r="I4990" s="2" t="str">
        <f>TEXT(Ecommerce_Sales[[#This Row],[Order_Date]],"yyyy")</f>
        <v>2024</v>
      </c>
      <c r="J4990" s="2" t="str">
        <f>TEXT(Ecommerce_Sales[[#This Row],[Order_Date]],"mmmm")</f>
        <v>December</v>
      </c>
      <c r="K4990" s="1" t="s">
        <v>1947</v>
      </c>
      <c r="L4990" s="1" t="s">
        <v>7970</v>
      </c>
      <c r="M4990" s="1" t="s">
        <v>1983</v>
      </c>
      <c r="N4990" s="1" t="s">
        <v>1950</v>
      </c>
      <c r="O4990" s="3">
        <v>291</v>
      </c>
      <c r="P4990">
        <v>6</v>
      </c>
      <c r="Q4990" s="3">
        <v>1748</v>
      </c>
      <c r="R4990" s="1" t="s">
        <v>1958</v>
      </c>
      <c r="S4990" s="3">
        <v>223</v>
      </c>
      <c r="T4990">
        <v>7</v>
      </c>
      <c r="U4990" t="str">
        <f>IF(Ecommerce_Sales[[#This Row],[Delivery_Time_Days]]&gt;7,"Delay",IF(Ecommerce_Sales[[#This Row],[Delivery_Time_Days]] = 0,"No delivery",IF(Ecommerce_Sales[[#This Row],[Delivery_Time_Days]]&lt;=7,"On-time")))</f>
        <v>On-time</v>
      </c>
      <c r="V4990" s="7">
        <f>Ecommerce_Sales[[#This Row],[Profit]]/Ecommerce_Sales[[#This Row],[Total_Price]]</f>
        <v>0.39988558352402748</v>
      </c>
      <c r="W4990" s="3">
        <v>699</v>
      </c>
      <c r="X4990" s="3"/>
    </row>
    <row r="4991" spans="1:24" x14ac:dyDescent="0.25">
      <c r="A4991" s="1" t="s">
        <v>11801</v>
      </c>
      <c r="B4991" s="1" t="s">
        <v>1173</v>
      </c>
      <c r="C4991" s="1" t="s">
        <v>1174</v>
      </c>
      <c r="D4991" s="1" t="s">
        <v>2559</v>
      </c>
      <c r="E4991" s="1" t="s">
        <v>1961</v>
      </c>
      <c r="F4991" s="2">
        <v>45455</v>
      </c>
      <c r="G4991" s="2">
        <v>45264</v>
      </c>
      <c r="H4991" s="2" t="str">
        <f>TEXT(Ecommerce_Sales[[#This Row],[Order_Date]],"mmmm")</f>
        <v>December</v>
      </c>
      <c r="I4991" s="2" t="str">
        <f>TEXT(Ecommerce_Sales[[#This Row],[Order_Date]],"yyyy")</f>
        <v>2023</v>
      </c>
      <c r="J4991" s="2" t="str">
        <f>TEXT(Ecommerce_Sales[[#This Row],[Order_Date]],"mmmm")</f>
        <v>December</v>
      </c>
      <c r="K4991" s="1" t="s">
        <v>1947</v>
      </c>
      <c r="L4991" s="1" t="s">
        <v>2876</v>
      </c>
      <c r="M4991" s="1" t="s">
        <v>2054</v>
      </c>
      <c r="N4991" s="1" t="s">
        <v>1957</v>
      </c>
      <c r="O4991" s="3">
        <v>697</v>
      </c>
      <c r="P4991">
        <v>10</v>
      </c>
      <c r="Q4991" s="3">
        <v>6969</v>
      </c>
      <c r="R4991" s="1" t="s">
        <v>1958</v>
      </c>
      <c r="S4991" s="3">
        <v>661</v>
      </c>
      <c r="T4991">
        <v>2</v>
      </c>
      <c r="U4991" t="str">
        <f>IF(Ecommerce_Sales[[#This Row],[Delivery_Time_Days]]&gt;7,"Delay",IF(Ecommerce_Sales[[#This Row],[Delivery_Time_Days]] = 0,"No delivery",IF(Ecommerce_Sales[[#This Row],[Delivery_Time_Days]]&lt;=7,"On-time")))</f>
        <v>On-time</v>
      </c>
      <c r="V4991" s="7">
        <f>Ecommerce_Sales[[#This Row],[Profit]]/Ecommerce_Sales[[#This Row],[Total_Price]]</f>
        <v>0.14994977758645431</v>
      </c>
      <c r="W4991" s="3">
        <v>1045</v>
      </c>
      <c r="X4991" s="3"/>
    </row>
    <row r="4992" spans="1:24" x14ac:dyDescent="0.25">
      <c r="A4992" s="1" t="s">
        <v>11802</v>
      </c>
      <c r="B4992" s="1" t="s">
        <v>1866</v>
      </c>
      <c r="C4992" s="1" t="s">
        <v>1867</v>
      </c>
      <c r="D4992" s="1" t="s">
        <v>5469</v>
      </c>
      <c r="E4992" s="1" t="s">
        <v>1996</v>
      </c>
      <c r="F4992" s="2">
        <v>45092</v>
      </c>
      <c r="G4992" s="2">
        <v>45427</v>
      </c>
      <c r="H4992" s="2" t="str">
        <f>TEXT(Ecommerce_Sales[[#This Row],[Order_Date]],"mmmm")</f>
        <v>May</v>
      </c>
      <c r="I4992" s="2" t="str">
        <f>TEXT(Ecommerce_Sales[[#This Row],[Order_Date]],"yyyy")</f>
        <v>2024</v>
      </c>
      <c r="J4992" s="2" t="str">
        <f>TEXT(Ecommerce_Sales[[#This Row],[Order_Date]],"mmmm")</f>
        <v>May</v>
      </c>
      <c r="K4992" s="1" t="s">
        <v>1947</v>
      </c>
      <c r="L4992" s="1" t="s">
        <v>11803</v>
      </c>
      <c r="M4992" s="1" t="s">
        <v>1963</v>
      </c>
      <c r="N4992" s="1" t="s">
        <v>1957</v>
      </c>
      <c r="O4992" s="3">
        <v>364</v>
      </c>
      <c r="P4992">
        <v>3</v>
      </c>
      <c r="Q4992" s="3">
        <v>1093</v>
      </c>
      <c r="R4992" s="1" t="s">
        <v>1958</v>
      </c>
      <c r="S4992" s="3">
        <v>133</v>
      </c>
      <c r="T4992">
        <v>6</v>
      </c>
      <c r="U4992" t="str">
        <f>IF(Ecommerce_Sales[[#This Row],[Delivery_Time_Days]]&gt;7,"Delay",IF(Ecommerce_Sales[[#This Row],[Delivery_Time_Days]] = 0,"No delivery",IF(Ecommerce_Sales[[#This Row],[Delivery_Time_Days]]&lt;=7,"On-time")))</f>
        <v>On-time</v>
      </c>
      <c r="V4992" s="7">
        <f>Ecommerce_Sales[[#This Row],[Profit]]/Ecommerce_Sales[[#This Row],[Total_Price]]</f>
        <v>0.15004574565416284</v>
      </c>
      <c r="W4992" s="3">
        <v>164</v>
      </c>
      <c r="X4992" s="3"/>
    </row>
    <row r="4993" spans="1:24" x14ac:dyDescent="0.25">
      <c r="A4993" s="1" t="s">
        <v>11804</v>
      </c>
      <c r="B4993" s="1" t="s">
        <v>1238</v>
      </c>
      <c r="C4993" s="1" t="s">
        <v>1239</v>
      </c>
      <c r="D4993" s="1" t="s">
        <v>2729</v>
      </c>
      <c r="E4993" s="1" t="s">
        <v>1954</v>
      </c>
      <c r="F4993" s="2">
        <v>45073</v>
      </c>
      <c r="G4993" s="2">
        <v>45080</v>
      </c>
      <c r="H4993" s="2" t="str">
        <f>TEXT(Ecommerce_Sales[[#This Row],[Order_Date]],"mmmm")</f>
        <v>June</v>
      </c>
      <c r="I4993" s="2" t="str">
        <f>TEXT(Ecommerce_Sales[[#This Row],[Order_Date]],"yyyy")</f>
        <v>2023</v>
      </c>
      <c r="J4993" s="2" t="str">
        <f>TEXT(Ecommerce_Sales[[#This Row],[Order_Date]],"mmmm")</f>
        <v>June</v>
      </c>
      <c r="K4993" s="1" t="s">
        <v>1947</v>
      </c>
      <c r="L4993" s="1" t="s">
        <v>11805</v>
      </c>
      <c r="M4993" s="1" t="s">
        <v>2030</v>
      </c>
      <c r="N4993" s="1" t="s">
        <v>1978</v>
      </c>
      <c r="O4993" s="3">
        <v>768</v>
      </c>
      <c r="P4993">
        <v>6</v>
      </c>
      <c r="Q4993" s="3">
        <v>4608</v>
      </c>
      <c r="R4993" s="1" t="s">
        <v>1958</v>
      </c>
      <c r="S4993" s="3">
        <v>527</v>
      </c>
      <c r="T4993">
        <v>5</v>
      </c>
      <c r="U4993" t="str">
        <f>IF(Ecommerce_Sales[[#This Row],[Delivery_Time_Days]]&gt;7,"Delay",IF(Ecommerce_Sales[[#This Row],[Delivery_Time_Days]] = 0,"No delivery",IF(Ecommerce_Sales[[#This Row],[Delivery_Time_Days]]&lt;=7,"On-time")))</f>
        <v>On-time</v>
      </c>
      <c r="V4993" s="7">
        <f>Ecommerce_Sales[[#This Row],[Profit]]/Ecommerce_Sales[[#This Row],[Total_Price]]</f>
        <v>0.35004340277777779</v>
      </c>
      <c r="W4993" s="3">
        <v>1613</v>
      </c>
      <c r="X4993" s="3"/>
    </row>
    <row r="4994" spans="1:24" x14ac:dyDescent="0.25">
      <c r="A4994" s="1" t="s">
        <v>11806</v>
      </c>
      <c r="B4994" s="1" t="s">
        <v>1087</v>
      </c>
      <c r="C4994" s="1" t="s">
        <v>1088</v>
      </c>
      <c r="D4994" s="1" t="s">
        <v>7885</v>
      </c>
      <c r="E4994" s="1" t="s">
        <v>1954</v>
      </c>
      <c r="F4994" s="2">
        <v>45601</v>
      </c>
      <c r="G4994" s="2">
        <v>45455</v>
      </c>
      <c r="H4994" s="2" t="str">
        <f>TEXT(Ecommerce_Sales[[#This Row],[Order_Date]],"mmmm")</f>
        <v>June</v>
      </c>
      <c r="I4994" s="2" t="str">
        <f>TEXT(Ecommerce_Sales[[#This Row],[Order_Date]],"yyyy")</f>
        <v>2024</v>
      </c>
      <c r="J4994" s="2" t="str">
        <f>TEXT(Ecommerce_Sales[[#This Row],[Order_Date]],"mmmm")</f>
        <v>June</v>
      </c>
      <c r="K4994" s="1" t="s">
        <v>1947</v>
      </c>
      <c r="L4994" s="1" t="s">
        <v>8290</v>
      </c>
      <c r="M4994" s="1" t="s">
        <v>1968</v>
      </c>
      <c r="N4994" s="1" t="s">
        <v>1957</v>
      </c>
      <c r="O4994" s="3">
        <v>32</v>
      </c>
      <c r="P4994">
        <v>1</v>
      </c>
      <c r="Q4994" s="3">
        <v>32</v>
      </c>
      <c r="R4994" s="1" t="s">
        <v>1958</v>
      </c>
      <c r="S4994" s="3">
        <v>3</v>
      </c>
      <c r="T4994">
        <v>6</v>
      </c>
      <c r="U4994" t="str">
        <f>IF(Ecommerce_Sales[[#This Row],[Delivery_Time_Days]]&gt;7,"Delay",IF(Ecommerce_Sales[[#This Row],[Delivery_Time_Days]] = 0,"No delivery",IF(Ecommerce_Sales[[#This Row],[Delivery_Time_Days]]&lt;=7,"On-time")))</f>
        <v>On-time</v>
      </c>
      <c r="V4994" s="7">
        <f>Ecommerce_Sales[[#This Row],[Profit]]/Ecommerce_Sales[[#This Row],[Total_Price]]</f>
        <v>0.15625</v>
      </c>
      <c r="W4994" s="3">
        <v>5</v>
      </c>
      <c r="X4994" s="3"/>
    </row>
    <row r="4995" spans="1:24" x14ac:dyDescent="0.25">
      <c r="A4995" s="1" t="s">
        <v>11807</v>
      </c>
      <c r="B4995" s="1" t="s">
        <v>454</v>
      </c>
      <c r="C4995" s="1" t="s">
        <v>455</v>
      </c>
      <c r="D4995" s="1" t="s">
        <v>6384</v>
      </c>
      <c r="E4995" s="1" t="s">
        <v>1961</v>
      </c>
      <c r="F4995" s="2">
        <v>45592</v>
      </c>
      <c r="G4995" s="2">
        <v>45597</v>
      </c>
      <c r="H4995" s="2" t="str">
        <f>TEXT(Ecommerce_Sales[[#This Row],[Order_Date]],"mmmm")</f>
        <v>November</v>
      </c>
      <c r="I4995" s="2" t="str">
        <f>TEXT(Ecommerce_Sales[[#This Row],[Order_Date]],"yyyy")</f>
        <v>2024</v>
      </c>
      <c r="J4995" s="2" t="str">
        <f>TEXT(Ecommerce_Sales[[#This Row],[Order_Date]],"mmmm")</f>
        <v>November</v>
      </c>
      <c r="K4995" s="1" t="s">
        <v>1947</v>
      </c>
      <c r="L4995" s="1" t="s">
        <v>11808</v>
      </c>
      <c r="M4995" s="1" t="s">
        <v>2007</v>
      </c>
      <c r="N4995" s="1" t="s">
        <v>1973</v>
      </c>
      <c r="O4995" s="3">
        <v>546</v>
      </c>
      <c r="P4995">
        <v>1</v>
      </c>
      <c r="Q4995" s="3">
        <v>546</v>
      </c>
      <c r="R4995" s="1" t="s">
        <v>1951</v>
      </c>
      <c r="S4995" s="3">
        <v>57</v>
      </c>
      <c r="T4995">
        <v>3</v>
      </c>
      <c r="U4995" t="str">
        <f>IF(Ecommerce_Sales[[#This Row],[Delivery_Time_Days]]&gt;7,"Delay",IF(Ecommerce_Sales[[#This Row],[Delivery_Time_Days]] = 0,"No delivery",IF(Ecommerce_Sales[[#This Row],[Delivery_Time_Days]]&lt;=7,"On-time")))</f>
        <v>On-time</v>
      </c>
      <c r="V4995" s="7">
        <f>Ecommerce_Sales[[#This Row],[Profit]]/Ecommerce_Sales[[#This Row],[Total_Price]]</f>
        <v>0.30036630036630035</v>
      </c>
      <c r="W4995" s="3">
        <v>164</v>
      </c>
      <c r="X4995" s="3"/>
    </row>
    <row r="4996" spans="1:24" x14ac:dyDescent="0.25">
      <c r="A4996" s="1" t="s">
        <v>11809</v>
      </c>
      <c r="B4996" s="1" t="s">
        <v>1003</v>
      </c>
      <c r="C4996" s="1" t="s">
        <v>1004</v>
      </c>
      <c r="D4996" s="1" t="s">
        <v>4132</v>
      </c>
      <c r="E4996" s="1" t="s">
        <v>1954</v>
      </c>
      <c r="F4996" s="2">
        <v>45350</v>
      </c>
      <c r="G4996" s="2">
        <v>45543</v>
      </c>
      <c r="H4996" s="2" t="str">
        <f>TEXT(Ecommerce_Sales[[#This Row],[Order_Date]],"mmmm")</f>
        <v>September</v>
      </c>
      <c r="I4996" s="2" t="str">
        <f>TEXT(Ecommerce_Sales[[#This Row],[Order_Date]],"yyyy")</f>
        <v>2024</v>
      </c>
      <c r="J4996" s="2" t="str">
        <f>TEXT(Ecommerce_Sales[[#This Row],[Order_Date]],"mmmm")</f>
        <v>September</v>
      </c>
      <c r="K4996" s="1" t="s">
        <v>1947</v>
      </c>
      <c r="L4996" s="1" t="s">
        <v>7018</v>
      </c>
      <c r="M4996" s="1" t="s">
        <v>2007</v>
      </c>
      <c r="N4996" s="1" t="s">
        <v>1973</v>
      </c>
      <c r="O4996" s="3">
        <v>694</v>
      </c>
      <c r="P4996">
        <v>3</v>
      </c>
      <c r="Q4996" s="3">
        <v>2082</v>
      </c>
      <c r="R4996" s="1" t="s">
        <v>1958</v>
      </c>
      <c r="S4996" s="3">
        <v>177</v>
      </c>
      <c r="T4996">
        <v>4</v>
      </c>
      <c r="U4996" t="str">
        <f>IF(Ecommerce_Sales[[#This Row],[Delivery_Time_Days]]&gt;7,"Delay",IF(Ecommerce_Sales[[#This Row],[Delivery_Time_Days]] = 0,"No delivery",IF(Ecommerce_Sales[[#This Row],[Delivery_Time_Days]]&lt;=7,"On-time")))</f>
        <v>On-time</v>
      </c>
      <c r="V4996" s="7">
        <f>Ecommerce_Sales[[#This Row],[Profit]]/Ecommerce_Sales[[#This Row],[Total_Price]]</f>
        <v>0.30019212295869357</v>
      </c>
      <c r="W4996" s="3">
        <v>625</v>
      </c>
      <c r="X4996" s="3"/>
    </row>
    <row r="4997" spans="1:24" x14ac:dyDescent="0.25">
      <c r="A4997" s="1" t="s">
        <v>11810</v>
      </c>
      <c r="B4997" s="1" t="s">
        <v>354</v>
      </c>
      <c r="C4997" s="1" t="s">
        <v>355</v>
      </c>
      <c r="D4997" s="1" t="s">
        <v>2258</v>
      </c>
      <c r="E4997" s="1" t="s">
        <v>2005</v>
      </c>
      <c r="F4997" s="2">
        <v>45029</v>
      </c>
      <c r="G4997" s="2">
        <v>45276</v>
      </c>
      <c r="H4997" s="2" t="str">
        <f>TEXT(Ecommerce_Sales[[#This Row],[Order_Date]],"mmmm")</f>
        <v>December</v>
      </c>
      <c r="I4997" s="2" t="str">
        <f>TEXT(Ecommerce_Sales[[#This Row],[Order_Date]],"yyyy")</f>
        <v>2023</v>
      </c>
      <c r="J4997" s="2" t="str">
        <f>TEXT(Ecommerce_Sales[[#This Row],[Order_Date]],"mmmm")</f>
        <v>December</v>
      </c>
      <c r="K4997" s="1" t="s">
        <v>1947</v>
      </c>
      <c r="L4997" s="1" t="s">
        <v>7196</v>
      </c>
      <c r="M4997" s="1" t="s">
        <v>1956</v>
      </c>
      <c r="N4997" s="1" t="s">
        <v>1957</v>
      </c>
      <c r="O4997" s="3">
        <v>1486</v>
      </c>
      <c r="P4997">
        <v>4</v>
      </c>
      <c r="Q4997" s="3">
        <v>5943</v>
      </c>
      <c r="R4997" s="1" t="s">
        <v>1951</v>
      </c>
      <c r="S4997" s="3">
        <v>468</v>
      </c>
      <c r="T4997">
        <v>10</v>
      </c>
      <c r="U4997" t="str">
        <f>IF(Ecommerce_Sales[[#This Row],[Delivery_Time_Days]]&gt;7,"Delay",IF(Ecommerce_Sales[[#This Row],[Delivery_Time_Days]] = 0,"No delivery",IF(Ecommerce_Sales[[#This Row],[Delivery_Time_Days]]&lt;=7,"On-time")))</f>
        <v>Delay</v>
      </c>
      <c r="V4997" s="7">
        <f>Ecommerce_Sales[[#This Row],[Profit]]/Ecommerce_Sales[[#This Row],[Total_Price]]</f>
        <v>0.14992428066633012</v>
      </c>
      <c r="W4997" s="3">
        <v>891</v>
      </c>
      <c r="X4997" s="3"/>
    </row>
    <row r="4998" spans="1:24" x14ac:dyDescent="0.25">
      <c r="A4998" s="1" t="s">
        <v>11811</v>
      </c>
      <c r="B4998" s="1" t="s">
        <v>212</v>
      </c>
      <c r="C4998" s="1" t="s">
        <v>213</v>
      </c>
      <c r="D4998" s="1" t="s">
        <v>3549</v>
      </c>
      <c r="E4998" s="1" t="s">
        <v>1966</v>
      </c>
      <c r="F4998" s="2">
        <v>45637</v>
      </c>
      <c r="G4998" s="2">
        <v>45634</v>
      </c>
      <c r="H4998" s="2" t="str">
        <f>TEXT(Ecommerce_Sales[[#This Row],[Order_Date]],"mmmm")</f>
        <v>December</v>
      </c>
      <c r="I4998" s="2" t="str">
        <f>TEXT(Ecommerce_Sales[[#This Row],[Order_Date]],"yyyy")</f>
        <v>2024</v>
      </c>
      <c r="J4998" s="2" t="str">
        <f>TEXT(Ecommerce_Sales[[#This Row],[Order_Date]],"mmmm")</f>
        <v>December</v>
      </c>
      <c r="K4998" s="1" t="s">
        <v>1947</v>
      </c>
      <c r="L4998" s="1" t="s">
        <v>11812</v>
      </c>
      <c r="M4998" s="1" t="s">
        <v>1998</v>
      </c>
      <c r="N4998" s="1" t="s">
        <v>1973</v>
      </c>
      <c r="O4998" s="3">
        <v>375</v>
      </c>
      <c r="P4998">
        <v>6</v>
      </c>
      <c r="Q4998" s="3">
        <v>2253</v>
      </c>
      <c r="R4998" s="1" t="s">
        <v>1958</v>
      </c>
      <c r="S4998" s="3">
        <v>244</v>
      </c>
      <c r="T4998">
        <v>7</v>
      </c>
      <c r="U4998" t="str">
        <f>IF(Ecommerce_Sales[[#This Row],[Delivery_Time_Days]]&gt;7,"Delay",IF(Ecommerce_Sales[[#This Row],[Delivery_Time_Days]] = 0,"No delivery",IF(Ecommerce_Sales[[#This Row],[Delivery_Time_Days]]&lt;=7,"On-time")))</f>
        <v>On-time</v>
      </c>
      <c r="V4998" s="7">
        <f>Ecommerce_Sales[[#This Row],[Profit]]/Ecommerce_Sales[[#This Row],[Total_Price]]</f>
        <v>0.30004438526409233</v>
      </c>
      <c r="W4998" s="3">
        <v>676</v>
      </c>
      <c r="X4998" s="3"/>
    </row>
    <row r="4999" spans="1:24" x14ac:dyDescent="0.25">
      <c r="A4999" s="1" t="s">
        <v>11813</v>
      </c>
      <c r="B4999" s="1" t="s">
        <v>1087</v>
      </c>
      <c r="C4999" s="1" t="s">
        <v>1088</v>
      </c>
      <c r="D4999" s="1" t="s">
        <v>7885</v>
      </c>
      <c r="E4999" s="1" t="s">
        <v>1954</v>
      </c>
      <c r="F4999" s="2">
        <v>45601</v>
      </c>
      <c r="G4999" s="2">
        <v>45112</v>
      </c>
      <c r="H4999" s="2" t="str">
        <f>TEXT(Ecommerce_Sales[[#This Row],[Order_Date]],"mmmm")</f>
        <v>July</v>
      </c>
      <c r="I4999" s="2" t="str">
        <f>TEXT(Ecommerce_Sales[[#This Row],[Order_Date]],"yyyy")</f>
        <v>2023</v>
      </c>
      <c r="J4999" s="2" t="str">
        <f>TEXT(Ecommerce_Sales[[#This Row],[Order_Date]],"mmmm")</f>
        <v>July</v>
      </c>
      <c r="K4999" s="1" t="s">
        <v>1947</v>
      </c>
      <c r="L4999" s="1" t="s">
        <v>11814</v>
      </c>
      <c r="M4999" s="1" t="s">
        <v>2043</v>
      </c>
      <c r="N4999" s="1" t="s">
        <v>1989</v>
      </c>
      <c r="O4999" s="3">
        <v>349</v>
      </c>
      <c r="P4999">
        <v>1</v>
      </c>
      <c r="Q4999" s="3">
        <v>349</v>
      </c>
      <c r="R4999" s="1" t="s">
        <v>1958</v>
      </c>
      <c r="S4999" s="3">
        <v>38</v>
      </c>
      <c r="T4999">
        <v>2</v>
      </c>
      <c r="U4999" t="str">
        <f>IF(Ecommerce_Sales[[#This Row],[Delivery_Time_Days]]&gt;7,"Delay",IF(Ecommerce_Sales[[#This Row],[Delivery_Time_Days]] = 0,"No delivery",IF(Ecommerce_Sales[[#This Row],[Delivery_Time_Days]]&lt;=7,"On-time")))</f>
        <v>On-time</v>
      </c>
      <c r="V4999" s="7">
        <f>Ecommerce_Sales[[#This Row],[Profit]]/Ecommerce_Sales[[#This Row],[Total_Price]]</f>
        <v>0.24928366762177651</v>
      </c>
      <c r="W4999" s="3">
        <v>87</v>
      </c>
      <c r="X4999" s="3"/>
    </row>
    <row r="5000" spans="1:24" x14ac:dyDescent="0.25">
      <c r="A5000" s="1" t="s">
        <v>11815</v>
      </c>
      <c r="B5000" s="1" t="s">
        <v>844</v>
      </c>
      <c r="C5000" s="1" t="s">
        <v>845</v>
      </c>
      <c r="D5000" s="1" t="s">
        <v>4802</v>
      </c>
      <c r="E5000" s="1" t="s">
        <v>1954</v>
      </c>
      <c r="F5000" s="2">
        <v>45646</v>
      </c>
      <c r="G5000" s="2">
        <v>45566</v>
      </c>
      <c r="H5000" s="2" t="str">
        <f>TEXT(Ecommerce_Sales[[#This Row],[Order_Date]],"mmmm")</f>
        <v>October</v>
      </c>
      <c r="I5000" s="2" t="str">
        <f>TEXT(Ecommerce_Sales[[#This Row],[Order_Date]],"yyyy")</f>
        <v>2024</v>
      </c>
      <c r="J5000" s="2" t="str">
        <f>TEXT(Ecommerce_Sales[[#This Row],[Order_Date]],"mmmm")</f>
        <v>October</v>
      </c>
      <c r="K5000" s="1" t="s">
        <v>1947</v>
      </c>
      <c r="L5000" s="1" t="s">
        <v>6303</v>
      </c>
      <c r="M5000" s="1" t="s">
        <v>1956</v>
      </c>
      <c r="N5000" s="1" t="s">
        <v>1957</v>
      </c>
      <c r="O5000" s="3">
        <v>73</v>
      </c>
      <c r="P5000">
        <v>4</v>
      </c>
      <c r="Q5000" s="3">
        <v>292</v>
      </c>
      <c r="R5000" s="1" t="s">
        <v>1951</v>
      </c>
      <c r="S5000" s="3">
        <v>44</v>
      </c>
      <c r="T5000">
        <v>6</v>
      </c>
      <c r="U5000" t="str">
        <f>IF(Ecommerce_Sales[[#This Row],[Delivery_Time_Days]]&gt;7,"Delay",IF(Ecommerce_Sales[[#This Row],[Delivery_Time_Days]] = 0,"No delivery",IF(Ecommerce_Sales[[#This Row],[Delivery_Time_Days]]&lt;=7,"On-time")))</f>
        <v>On-time</v>
      </c>
      <c r="V5000" s="7">
        <f>Ecommerce_Sales[[#This Row],[Profit]]/Ecommerce_Sales[[#This Row],[Total_Price]]</f>
        <v>0.15068493150684931</v>
      </c>
      <c r="W5000" s="3">
        <v>44</v>
      </c>
      <c r="X5000" s="3"/>
    </row>
    <row r="5001" spans="1:24" x14ac:dyDescent="0.25">
      <c r="A5001" s="1" t="s">
        <v>11816</v>
      </c>
      <c r="B5001" s="1" t="s">
        <v>242</v>
      </c>
      <c r="C5001" s="1" t="s">
        <v>243</v>
      </c>
      <c r="D5001" s="1" t="s">
        <v>4830</v>
      </c>
      <c r="E5001" s="1" t="s">
        <v>1946</v>
      </c>
      <c r="F5001" s="2">
        <v>45335</v>
      </c>
      <c r="G5001" s="2">
        <v>45312</v>
      </c>
      <c r="H5001" s="2" t="str">
        <f>TEXT(Ecommerce_Sales[[#This Row],[Order_Date]],"mmmm")</f>
        <v>January</v>
      </c>
      <c r="I5001" s="2" t="str">
        <f>TEXT(Ecommerce_Sales[[#This Row],[Order_Date]],"yyyy")</f>
        <v>2024</v>
      </c>
      <c r="J5001" s="2" t="str">
        <f>TEXT(Ecommerce_Sales[[#This Row],[Order_Date]],"mmmm")</f>
        <v>January</v>
      </c>
      <c r="K5001" s="1" t="s">
        <v>1947</v>
      </c>
      <c r="L5001" s="1" t="s">
        <v>8070</v>
      </c>
      <c r="M5001" s="1" t="s">
        <v>2002</v>
      </c>
      <c r="N5001" s="1" t="s">
        <v>1989</v>
      </c>
      <c r="O5001" s="3">
        <v>488</v>
      </c>
      <c r="P5001">
        <v>1</v>
      </c>
      <c r="Q5001" s="3">
        <v>488</v>
      </c>
      <c r="R5001" s="1" t="s">
        <v>1951</v>
      </c>
      <c r="S5001" s="3">
        <v>32</v>
      </c>
      <c r="T5001">
        <v>8</v>
      </c>
      <c r="U5001" t="str">
        <f>IF(Ecommerce_Sales[[#This Row],[Delivery_Time_Days]]&gt;7,"Delay",IF(Ecommerce_Sales[[#This Row],[Delivery_Time_Days]] = 0,"No delivery",IF(Ecommerce_Sales[[#This Row],[Delivery_Time_Days]]&lt;=7,"On-time")))</f>
        <v>Delay</v>
      </c>
      <c r="V5001" s="7">
        <f>Ecommerce_Sales[[#This Row],[Profit]]/Ecommerce_Sales[[#This Row],[Total_Price]]</f>
        <v>0.25</v>
      </c>
      <c r="W5001" s="3">
        <v>122</v>
      </c>
      <c r="X5001" s="3"/>
    </row>
    <row r="5002" spans="1:24" x14ac:dyDescent="0.25">
      <c r="W5002" s="3"/>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6239741-2ACC-45EC-8EB4-637FACDF5A97}">
  <ds:schemaRefs>
    <ds:schemaRef ds:uri="http://schemas.microsoft.com/DataMashup"/>
  </ds:schemaRefs>
</ds:datastoreItem>
</file>

<file path=customXml/itemProps2.xml><?xml version="1.0" encoding="utf-8"?>
<ds:datastoreItem xmlns:ds="http://schemas.openxmlformats.org/officeDocument/2006/customXml" ds:itemID="{DDA6ADF1-27E2-4EEA-AEA9-9E01EE6F80DB}">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81D80E0D-CB51-4FD6-8BC5-B60EFB233ADB}">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EF0D9D16-9AC0-4953-819B-C584FF94C320}">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page 1</vt:lpstr>
      <vt:lpstr>page 2</vt:lpstr>
      <vt:lpstr>Payment Analysis</vt:lpstr>
      <vt:lpstr>product analysis</vt:lpstr>
      <vt:lpstr>Ecommerce_Sales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mitchell edosomwan</dc:creator>
  <cp:lastModifiedBy>mitchell edosomwan</cp:lastModifiedBy>
  <dcterms:created xsi:type="dcterms:W3CDTF">2025-03-23T19:23:43Z</dcterms:created>
  <dcterms:modified xsi:type="dcterms:W3CDTF">2025-03-27T10:54:58Z</dcterms:modified>
</cp:coreProperties>
</file>